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50057323\Downloads\WORK\Daily Break Down\mois de may\"/>
    </mc:Choice>
  </mc:AlternateContent>
  <xr:revisionPtr revIDLastSave="0" documentId="13_ncr:1_{900728EF-1341-4786-9B1A-C5550EB38013}" xr6:coauthVersionLast="47" xr6:coauthVersionMax="47" xr10:uidLastSave="{00000000-0000-0000-0000-000000000000}"/>
  <bookViews>
    <workbookView xWindow="-110" yWindow="-110" windowWidth="19420" windowHeight="11500" activeTab="2" xr2:uid="{95397E1F-072F-4659-9FA0-7BBFE3C6647A}"/>
  </bookViews>
  <sheets>
    <sheet name="daily break down" sheetId="1" r:id="rId1"/>
    <sheet name="RAPPORT" sheetId="28" r:id="rId2"/>
    <sheet name="INCIDENT-05-10-2026" sheetId="30" r:id="rId3"/>
    <sheet name="Correspondance" sheetId="2" r:id="rId4"/>
  </sheets>
  <externalReferences>
    <externalReference r:id="rId5"/>
    <externalReference r:id="rId6"/>
    <externalReference r:id="rId7"/>
    <externalReference r:id="rId8"/>
    <externalReference r:id="rId9"/>
    <externalReference r:id="rId10"/>
    <externalReference r:id="rId11"/>
  </externalReferences>
  <definedNames>
    <definedName name="_xlnm._FilterDatabase" localSheetId="0" hidden="1">'daily break down'!$A$2:$BS$2458</definedName>
    <definedName name="_xlnm._FilterDatabase" localSheetId="2" hidden="1">'INCIDENT-05-10-2026'!$A$1:$F$131</definedName>
  </definedNames>
  <calcPr calcId="191029"/>
  <pivotCaches>
    <pivotCache cacheId="4" r:id="rId12"/>
    <pivotCache cacheId="5"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4" i="1" l="1" a="1"/>
  <c r="AO4" i="1" s="1"/>
  <c r="AO5" i="1" a="1"/>
  <c r="AO5" i="1" s="1"/>
  <c r="AO6" i="1" a="1"/>
  <c r="AO6" i="1"/>
  <c r="AO7" i="1" a="1"/>
  <c r="AO7" i="1" s="1"/>
  <c r="AO8" i="1" a="1"/>
  <c r="AO8" i="1" s="1"/>
  <c r="AO9" i="1" a="1"/>
  <c r="AO9" i="1" s="1"/>
  <c r="AO10" i="1" a="1"/>
  <c r="AO10" i="1" s="1"/>
  <c r="AO11" i="1" a="1"/>
  <c r="AO11" i="1" s="1"/>
  <c r="AO12" i="1" a="1"/>
  <c r="AO12" i="1" s="1"/>
  <c r="AO13" i="1" a="1"/>
  <c r="AO13" i="1" s="1"/>
  <c r="AO14" i="1" a="1"/>
  <c r="AO14" i="1"/>
  <c r="AO15" i="1" a="1"/>
  <c r="AO15" i="1" s="1"/>
  <c r="AO16" i="1" a="1"/>
  <c r="AO16" i="1" s="1"/>
  <c r="AO17" i="1" a="1"/>
  <c r="AO17" i="1" s="1"/>
  <c r="AO18" i="1" a="1"/>
  <c r="AO18" i="1" s="1"/>
  <c r="AO19" i="1" a="1"/>
  <c r="AO19" i="1" s="1"/>
  <c r="AO20" i="1" a="1"/>
  <c r="AO20" i="1" s="1"/>
  <c r="AO21" i="1" a="1"/>
  <c r="AO21" i="1" s="1"/>
  <c r="AO22" i="1" a="1"/>
  <c r="AO22" i="1" s="1"/>
  <c r="AO23" i="1" a="1"/>
  <c r="AO23" i="1" s="1"/>
  <c r="AO24" i="1" a="1"/>
  <c r="AO24" i="1" s="1"/>
  <c r="AO25" i="1" a="1"/>
  <c r="AO25" i="1" s="1"/>
  <c r="AO26" i="1" a="1"/>
  <c r="AO26" i="1" s="1"/>
  <c r="AO27" i="1" a="1"/>
  <c r="AO27" i="1" s="1"/>
  <c r="AO28" i="1" a="1"/>
  <c r="AO28" i="1" s="1"/>
  <c r="AO29" i="1" a="1"/>
  <c r="AO29" i="1" s="1"/>
  <c r="AO30" i="1" a="1"/>
  <c r="AO30" i="1" s="1"/>
  <c r="AO31" i="1" a="1"/>
  <c r="AO31" i="1"/>
  <c r="AO32" i="1" a="1"/>
  <c r="AO32" i="1" s="1"/>
  <c r="AO33" i="1" a="1"/>
  <c r="AO33" i="1" s="1"/>
  <c r="AO34" i="1" a="1"/>
  <c r="AO34" i="1" s="1"/>
  <c r="AO35" i="1" a="1"/>
  <c r="AO35" i="1" s="1"/>
  <c r="AO36" i="1" a="1"/>
  <c r="AO36" i="1" s="1"/>
  <c r="AO37" i="1" a="1"/>
  <c r="AO37" i="1" s="1"/>
  <c r="AO38" i="1" a="1"/>
  <c r="AO38" i="1" s="1"/>
  <c r="AO39" i="1" a="1"/>
  <c r="AO39" i="1" s="1"/>
  <c r="AO40" i="1" a="1"/>
  <c r="AO40" i="1" s="1"/>
  <c r="AO41" i="1" a="1"/>
  <c r="AO41" i="1" s="1"/>
  <c r="AO42" i="1" a="1"/>
  <c r="AO42" i="1" s="1"/>
  <c r="AO43" i="1" a="1"/>
  <c r="AO43" i="1" s="1"/>
  <c r="AO44" i="1" a="1"/>
  <c r="AO44" i="1" s="1"/>
  <c r="AO45" i="1" a="1"/>
  <c r="AO45" i="1" s="1"/>
  <c r="AO46" i="1" a="1"/>
  <c r="AO46" i="1" s="1"/>
  <c r="AO47" i="1" a="1"/>
  <c r="AO47" i="1" s="1"/>
  <c r="AO48" i="1" a="1"/>
  <c r="AO48" i="1" s="1"/>
  <c r="AO49" i="1" a="1"/>
  <c r="AO49" i="1" s="1"/>
  <c r="AO50" i="1" a="1"/>
  <c r="AO50" i="1" s="1"/>
  <c r="AO51" i="1" a="1"/>
  <c r="AO51" i="1" s="1"/>
  <c r="AO52" i="1" a="1"/>
  <c r="AO52" i="1" s="1"/>
  <c r="AO53" i="1" a="1"/>
  <c r="AO53" i="1" s="1"/>
  <c r="AO54" i="1" a="1"/>
  <c r="AO54" i="1" s="1"/>
  <c r="AO55" i="1" a="1"/>
  <c r="AO55" i="1" s="1"/>
  <c r="AO56" i="1" a="1"/>
  <c r="AO56" i="1" s="1"/>
  <c r="AO57" i="1" a="1"/>
  <c r="AO57" i="1" s="1"/>
  <c r="AO58" i="1" a="1"/>
  <c r="AO58" i="1" s="1"/>
  <c r="AO59" i="1" a="1"/>
  <c r="AO59" i="1" s="1"/>
  <c r="AO60" i="1" a="1"/>
  <c r="AO60" i="1" s="1"/>
  <c r="AO61" i="1" a="1"/>
  <c r="AO61" i="1" s="1"/>
  <c r="AO62" i="1" a="1"/>
  <c r="AO62" i="1" s="1"/>
  <c r="AO63" i="1" a="1"/>
  <c r="AO63" i="1" s="1"/>
  <c r="AO64" i="1" a="1"/>
  <c r="AO64" i="1" s="1"/>
  <c r="AO65" i="1" a="1"/>
  <c r="AO65" i="1" s="1"/>
  <c r="AO66" i="1" a="1"/>
  <c r="AO66" i="1" s="1"/>
  <c r="AO67" i="1" a="1"/>
  <c r="AO67" i="1" s="1"/>
  <c r="AO68" i="1" a="1"/>
  <c r="AO68" i="1" s="1"/>
  <c r="AO69" i="1" a="1"/>
  <c r="AO69" i="1" s="1"/>
  <c r="AO70" i="1" a="1"/>
  <c r="AO70" i="1" s="1"/>
  <c r="AO71" i="1" a="1"/>
  <c r="AO71" i="1" s="1"/>
  <c r="AO72" i="1" a="1"/>
  <c r="AO72" i="1" s="1"/>
  <c r="AO73" i="1" a="1"/>
  <c r="AO73" i="1" s="1"/>
  <c r="AO74" i="1" a="1"/>
  <c r="AO74" i="1" s="1"/>
  <c r="AO75" i="1" a="1"/>
  <c r="AO75" i="1" s="1"/>
  <c r="AO76" i="1" a="1"/>
  <c r="AO76" i="1" s="1"/>
  <c r="AO77" i="1" a="1"/>
  <c r="AO77" i="1" s="1"/>
  <c r="AO78" i="1" a="1"/>
  <c r="AO78" i="1" s="1"/>
  <c r="AO79" i="1" a="1"/>
  <c r="AO79" i="1" s="1"/>
  <c r="AO80" i="1" a="1"/>
  <c r="AO80" i="1"/>
  <c r="AO81" i="1" a="1"/>
  <c r="AO81" i="1" s="1"/>
  <c r="AO82" i="1" a="1"/>
  <c r="AO82" i="1" s="1"/>
  <c r="AO83" i="1" a="1"/>
  <c r="AO83" i="1" s="1"/>
  <c r="AO84" i="1" a="1"/>
  <c r="AO84" i="1"/>
  <c r="AO85" i="1" a="1"/>
  <c r="AO85" i="1" s="1"/>
  <c r="AO86" i="1" a="1"/>
  <c r="AO86" i="1" s="1"/>
  <c r="AO87" i="1" a="1"/>
  <c r="AO87" i="1" s="1"/>
  <c r="AO88" i="1" a="1"/>
  <c r="AO88" i="1" s="1"/>
  <c r="AO89" i="1" a="1"/>
  <c r="AO89" i="1" s="1"/>
  <c r="AO90" i="1" a="1"/>
  <c r="AO90" i="1" s="1"/>
  <c r="AO91" i="1" a="1"/>
  <c r="AO91" i="1" s="1"/>
  <c r="AO92" i="1" a="1"/>
  <c r="AO92" i="1" s="1"/>
  <c r="AO93" i="1" a="1"/>
  <c r="AO93" i="1" s="1"/>
  <c r="AO94" i="1" a="1"/>
  <c r="AO94" i="1" s="1"/>
  <c r="AO95" i="1" a="1"/>
  <c r="AO95" i="1" s="1"/>
  <c r="AO96" i="1" a="1"/>
  <c r="AO96" i="1" s="1"/>
  <c r="AO97" i="1" a="1"/>
  <c r="AO97" i="1"/>
  <c r="AO98" i="1" a="1"/>
  <c r="AO98" i="1" s="1"/>
  <c r="AO99" i="1" a="1"/>
  <c r="AO99" i="1" s="1"/>
  <c r="AO100" i="1" a="1"/>
  <c r="AO100" i="1" s="1"/>
  <c r="AO101" i="1" a="1"/>
  <c r="AO101" i="1" s="1"/>
  <c r="AO102" i="1" a="1"/>
  <c r="AO102" i="1" s="1"/>
  <c r="AO103" i="1" a="1"/>
  <c r="AO103" i="1" s="1"/>
  <c r="AO104" i="1" a="1"/>
  <c r="AO104" i="1" s="1"/>
  <c r="AO105" i="1" a="1"/>
  <c r="AO105" i="1" s="1"/>
  <c r="AO106" i="1" a="1"/>
  <c r="AO106" i="1" s="1"/>
  <c r="AO107" i="1" a="1"/>
  <c r="AO107" i="1" s="1"/>
  <c r="AO108" i="1" a="1"/>
  <c r="AO108" i="1" s="1"/>
  <c r="AO109" i="1" a="1"/>
  <c r="AO109" i="1" s="1"/>
  <c r="AO110" i="1" a="1"/>
  <c r="AO110" i="1" s="1"/>
  <c r="AO111" i="1" a="1"/>
  <c r="AO111" i="1" s="1"/>
  <c r="AO112" i="1" a="1"/>
  <c r="AO112" i="1" s="1"/>
  <c r="AO113" i="1" a="1"/>
  <c r="AO113" i="1" s="1"/>
  <c r="AO114" i="1" a="1"/>
  <c r="AO114" i="1" s="1"/>
  <c r="AO115" i="1" a="1"/>
  <c r="AO115" i="1" s="1"/>
  <c r="AO116" i="1" a="1"/>
  <c r="AO116" i="1" s="1"/>
  <c r="AO117" i="1" a="1"/>
  <c r="AO117" i="1" s="1"/>
  <c r="AO118" i="1" a="1"/>
  <c r="AO118" i="1" s="1"/>
  <c r="AO119" i="1" a="1"/>
  <c r="AO119" i="1" s="1"/>
  <c r="AO120" i="1" a="1"/>
  <c r="AO120" i="1" s="1"/>
  <c r="AO121" i="1" a="1"/>
  <c r="AO121" i="1" s="1"/>
  <c r="AO122" i="1" a="1"/>
  <c r="AO122" i="1" s="1"/>
  <c r="AO123" i="1" a="1"/>
  <c r="AO123" i="1" s="1"/>
  <c r="AO124" i="1" a="1"/>
  <c r="AO124" i="1" s="1"/>
  <c r="AO125" i="1" a="1"/>
  <c r="AO125" i="1" s="1"/>
  <c r="AO126" i="1" a="1"/>
  <c r="AO126" i="1" s="1"/>
  <c r="AO127" i="1" a="1"/>
  <c r="AO127" i="1" s="1"/>
  <c r="AO128" i="1" a="1"/>
  <c r="AO128" i="1" s="1"/>
  <c r="AO129" i="1" a="1"/>
  <c r="AO129" i="1" s="1"/>
  <c r="AO130" i="1" a="1"/>
  <c r="AO130" i="1" s="1"/>
  <c r="AO131" i="1" a="1"/>
  <c r="AO131" i="1" s="1"/>
  <c r="AO132" i="1" a="1"/>
  <c r="AO132" i="1" s="1"/>
  <c r="AO133" i="1" a="1"/>
  <c r="AO133" i="1" s="1"/>
  <c r="AO134" i="1" a="1"/>
  <c r="AO134" i="1" s="1"/>
  <c r="AO135" i="1" a="1"/>
  <c r="AO135" i="1" s="1"/>
  <c r="AO136" i="1" a="1"/>
  <c r="AO136" i="1" s="1"/>
  <c r="AO137" i="1" a="1"/>
  <c r="AO137" i="1" s="1"/>
  <c r="AO138" i="1" a="1"/>
  <c r="AO138" i="1" s="1"/>
  <c r="AO139" i="1" a="1"/>
  <c r="AO139" i="1" s="1"/>
  <c r="AO140" i="1" a="1"/>
  <c r="AO140" i="1" s="1"/>
  <c r="AO141" i="1" a="1"/>
  <c r="AO141" i="1" s="1"/>
  <c r="AO142" i="1" a="1"/>
  <c r="AO142" i="1" s="1"/>
  <c r="AO143" i="1" a="1"/>
  <c r="AO143" i="1" s="1"/>
  <c r="AO144" i="1" a="1"/>
  <c r="AO144" i="1" s="1"/>
  <c r="AO145" i="1" a="1"/>
  <c r="AO145" i="1" s="1"/>
  <c r="AO146" i="1" a="1"/>
  <c r="AO146" i="1" s="1"/>
  <c r="AO147" i="1" a="1"/>
  <c r="AO147" i="1" s="1"/>
  <c r="AO148" i="1" a="1"/>
  <c r="AO148" i="1" s="1"/>
  <c r="AO149" i="1" a="1"/>
  <c r="AO149" i="1" s="1"/>
  <c r="AO150" i="1" a="1"/>
  <c r="AO150" i="1" s="1"/>
  <c r="AO151" i="1" a="1"/>
  <c r="AO151" i="1" s="1"/>
  <c r="AO152" i="1" a="1"/>
  <c r="AO152" i="1" s="1"/>
  <c r="AO153" i="1" a="1"/>
  <c r="AO153" i="1" s="1"/>
  <c r="AO154" i="1" a="1"/>
  <c r="AO154" i="1" s="1"/>
  <c r="AO155" i="1" a="1"/>
  <c r="AO155" i="1" s="1"/>
  <c r="AO156" i="1" a="1"/>
  <c r="AO156" i="1" s="1"/>
  <c r="AO157" i="1" a="1"/>
  <c r="AO157" i="1" s="1"/>
  <c r="AO158" i="1" a="1"/>
  <c r="AO158" i="1" s="1"/>
  <c r="AO159" i="1" a="1"/>
  <c r="AO159" i="1" s="1"/>
  <c r="AO160" i="1" a="1"/>
  <c r="AO160" i="1" s="1"/>
  <c r="AO161" i="1" a="1"/>
  <c r="AO161" i="1" s="1"/>
  <c r="AO162" i="1" a="1"/>
  <c r="AO162" i="1" s="1"/>
  <c r="AO163" i="1" a="1"/>
  <c r="AO163" i="1" s="1"/>
  <c r="AO164" i="1" a="1"/>
  <c r="AO164" i="1" s="1"/>
  <c r="AO165" i="1" a="1"/>
  <c r="AO165" i="1" s="1"/>
  <c r="AO166" i="1" a="1"/>
  <c r="AO166" i="1" s="1"/>
  <c r="AO167" i="1" a="1"/>
  <c r="AO167" i="1" s="1"/>
  <c r="AO168" i="1" a="1"/>
  <c r="AO168" i="1" s="1"/>
  <c r="AO169" i="1" a="1"/>
  <c r="AO169" i="1" s="1"/>
  <c r="AO170" i="1" a="1"/>
  <c r="AO170" i="1" s="1"/>
  <c r="AO171" i="1" a="1"/>
  <c r="AO171" i="1" s="1"/>
  <c r="AO172" i="1" a="1"/>
  <c r="AO172" i="1" s="1"/>
  <c r="AO173" i="1" a="1"/>
  <c r="AO173" i="1" s="1"/>
  <c r="AO174" i="1" a="1"/>
  <c r="AO174" i="1" s="1"/>
  <c r="AO175" i="1" a="1"/>
  <c r="AO175" i="1" s="1"/>
  <c r="AO176" i="1" a="1"/>
  <c r="AO176" i="1" s="1"/>
  <c r="AO177" i="1" a="1"/>
  <c r="AO177" i="1" s="1"/>
  <c r="AO178" i="1" a="1"/>
  <c r="AO178" i="1" s="1"/>
  <c r="AO179" i="1" a="1"/>
  <c r="AO179" i="1" s="1"/>
  <c r="AO180" i="1" a="1"/>
  <c r="AO180" i="1" s="1"/>
  <c r="AO181" i="1" a="1"/>
  <c r="AO181" i="1" s="1"/>
  <c r="AO182" i="1" a="1"/>
  <c r="AO182" i="1" s="1"/>
  <c r="AO183" i="1" a="1"/>
  <c r="AO183" i="1" s="1"/>
  <c r="AO184" i="1" a="1"/>
  <c r="AO184" i="1" s="1"/>
  <c r="AO185" i="1" a="1"/>
  <c r="AO185" i="1" s="1"/>
  <c r="AO186" i="1" a="1"/>
  <c r="AO186" i="1" s="1"/>
  <c r="AO187" i="1" a="1"/>
  <c r="AO187" i="1" s="1"/>
  <c r="AO188" i="1" a="1"/>
  <c r="AO188" i="1" s="1"/>
  <c r="AO189" i="1" a="1"/>
  <c r="AO189" i="1" s="1"/>
  <c r="AO190" i="1" a="1"/>
  <c r="AO190" i="1" s="1"/>
  <c r="AO191" i="1" a="1"/>
  <c r="AO191" i="1" s="1"/>
  <c r="AO192" i="1" a="1"/>
  <c r="AO192" i="1" s="1"/>
  <c r="AO193" i="1" a="1"/>
  <c r="AO193" i="1" s="1"/>
  <c r="AO194" i="1" a="1"/>
  <c r="AO194" i="1" s="1"/>
  <c r="AO195" i="1" a="1"/>
  <c r="AO195" i="1" s="1"/>
  <c r="AO196" i="1" a="1"/>
  <c r="AO196" i="1" s="1"/>
  <c r="AO197" i="1" a="1"/>
  <c r="AO197" i="1" s="1"/>
  <c r="AO198" i="1" a="1"/>
  <c r="AO198" i="1" s="1"/>
  <c r="AO199" i="1" a="1"/>
  <c r="AO199" i="1" s="1"/>
  <c r="AO200" i="1" a="1"/>
  <c r="AO200" i="1" s="1"/>
  <c r="AO201" i="1" a="1"/>
  <c r="AO201" i="1" s="1"/>
  <c r="AO202" i="1" a="1"/>
  <c r="AO202" i="1" s="1"/>
  <c r="AO203" i="1" a="1"/>
  <c r="AO203" i="1" s="1"/>
  <c r="AO204" i="1" a="1"/>
  <c r="AO204" i="1" s="1"/>
  <c r="AO205" i="1" a="1"/>
  <c r="AO205" i="1" s="1"/>
  <c r="AO206" i="1" a="1"/>
  <c r="AO206" i="1" s="1"/>
  <c r="AO207" i="1" a="1"/>
  <c r="AO207" i="1" s="1"/>
  <c r="AO208" i="1" a="1"/>
  <c r="AO208" i="1" s="1"/>
  <c r="AO209" i="1" a="1"/>
  <c r="AO209" i="1" s="1"/>
  <c r="AO210" i="1" a="1"/>
  <c r="AO210" i="1" s="1"/>
  <c r="AO211" i="1" a="1"/>
  <c r="AO211" i="1" s="1"/>
  <c r="AO212" i="1" a="1"/>
  <c r="AO212" i="1" s="1"/>
  <c r="AO213" i="1" a="1"/>
  <c r="AO213" i="1" s="1"/>
  <c r="AO214" i="1" a="1"/>
  <c r="AO214" i="1" s="1"/>
  <c r="AO215" i="1" a="1"/>
  <c r="AO215" i="1" s="1"/>
  <c r="AO216" i="1" a="1"/>
  <c r="AO216" i="1" s="1"/>
  <c r="AO217" i="1" a="1"/>
  <c r="AO217" i="1" s="1"/>
  <c r="AO218" i="1" a="1"/>
  <c r="AO218" i="1" s="1"/>
  <c r="AO219" i="1" a="1"/>
  <c r="AO219" i="1" s="1"/>
  <c r="AO220" i="1" a="1"/>
  <c r="AO220" i="1" s="1"/>
  <c r="AO221" i="1" a="1"/>
  <c r="AO221" i="1" s="1"/>
  <c r="AO222" i="1" a="1"/>
  <c r="AO222" i="1" s="1"/>
  <c r="AO223" i="1" a="1"/>
  <c r="AO223" i="1" s="1"/>
  <c r="AO224" i="1" a="1"/>
  <c r="AO224" i="1" s="1"/>
  <c r="AO225" i="1" a="1"/>
  <c r="AO225" i="1" s="1"/>
  <c r="AO226" i="1" a="1"/>
  <c r="AO226" i="1" s="1"/>
  <c r="AO227" i="1" a="1"/>
  <c r="AO227" i="1" s="1"/>
  <c r="AO228" i="1" a="1"/>
  <c r="AO228" i="1" s="1"/>
  <c r="AO229" i="1" a="1"/>
  <c r="AO229" i="1" s="1"/>
  <c r="AO230" i="1" a="1"/>
  <c r="AO230" i="1" s="1"/>
  <c r="AO231" i="1" a="1"/>
  <c r="AO231" i="1" s="1"/>
  <c r="AO232" i="1" a="1"/>
  <c r="AO232" i="1" s="1"/>
  <c r="AO233" i="1" a="1"/>
  <c r="AO233" i="1" s="1"/>
  <c r="AO234" i="1" a="1"/>
  <c r="AO234" i="1" s="1"/>
  <c r="AO235" i="1" a="1"/>
  <c r="AO235" i="1" s="1"/>
  <c r="AO236" i="1" a="1"/>
  <c r="AO236" i="1" s="1"/>
  <c r="AO237" i="1" a="1"/>
  <c r="AO237" i="1" s="1"/>
  <c r="AO238" i="1" a="1"/>
  <c r="AO238" i="1" s="1"/>
  <c r="AO239" i="1" a="1"/>
  <c r="AO239" i="1" s="1"/>
  <c r="AO240" i="1" a="1"/>
  <c r="AO240" i="1" s="1"/>
  <c r="AO241" i="1" a="1"/>
  <c r="AO241" i="1" s="1"/>
  <c r="AO242" i="1" a="1"/>
  <c r="AO242" i="1" s="1"/>
  <c r="AO243" i="1" a="1"/>
  <c r="AO243" i="1"/>
  <c r="AO244" i="1" a="1"/>
  <c r="AO244" i="1" s="1"/>
  <c r="AO245" i="1" a="1"/>
  <c r="AO245" i="1" s="1"/>
  <c r="AO246" i="1" a="1"/>
  <c r="AO246" i="1" s="1"/>
  <c r="AO247" i="1" a="1"/>
  <c r="AO247" i="1" s="1"/>
  <c r="AO248" i="1" a="1"/>
  <c r="AO248" i="1" s="1"/>
  <c r="AO249" i="1" a="1"/>
  <c r="AO249" i="1" s="1"/>
  <c r="AO250" i="1" a="1"/>
  <c r="AO250" i="1" s="1"/>
  <c r="AO251" i="1" a="1"/>
  <c r="AO251" i="1" s="1"/>
  <c r="AO252" i="1" a="1"/>
  <c r="AO252" i="1" s="1"/>
  <c r="AO253" i="1" a="1"/>
  <c r="AO253" i="1" s="1"/>
  <c r="AO254" i="1" a="1"/>
  <c r="AO254" i="1" s="1"/>
  <c r="AO255" i="1" a="1"/>
  <c r="AO255" i="1" s="1"/>
  <c r="AO256" i="1" a="1"/>
  <c r="AO256" i="1" s="1"/>
  <c r="AO257" i="1" a="1"/>
  <c r="AO257" i="1" s="1"/>
  <c r="AO258" i="1" a="1"/>
  <c r="AO258" i="1" s="1"/>
  <c r="AO259" i="1" a="1"/>
  <c r="AO259" i="1" s="1"/>
  <c r="AO260" i="1" a="1"/>
  <c r="AO260" i="1" s="1"/>
  <c r="AO261" i="1" a="1"/>
  <c r="AO261" i="1" s="1"/>
  <c r="AO262" i="1" a="1"/>
  <c r="AO262" i="1" s="1"/>
  <c r="AO263" i="1" a="1"/>
  <c r="AO263" i="1" s="1"/>
  <c r="AO264" i="1" a="1"/>
  <c r="AO264" i="1" s="1"/>
  <c r="AO265" i="1" a="1"/>
  <c r="AO265" i="1" s="1"/>
  <c r="AO266" i="1" a="1"/>
  <c r="AO266" i="1" s="1"/>
  <c r="AO267" i="1" a="1"/>
  <c r="AO267" i="1" s="1"/>
  <c r="AO268" i="1" a="1"/>
  <c r="AO268" i="1" s="1"/>
  <c r="AO269" i="1" a="1"/>
  <c r="AO269" i="1" s="1"/>
  <c r="AO270" i="1" a="1"/>
  <c r="AO270" i="1" s="1"/>
  <c r="AO271" i="1" a="1"/>
  <c r="AO271" i="1" s="1"/>
  <c r="AO272" i="1" a="1"/>
  <c r="AO272" i="1" s="1"/>
  <c r="AO273" i="1" a="1"/>
  <c r="AO273" i="1" s="1"/>
  <c r="AO274" i="1" a="1"/>
  <c r="AO274" i="1" s="1"/>
  <c r="AO275" i="1" a="1"/>
  <c r="AO275" i="1" s="1"/>
  <c r="AO276" i="1" a="1"/>
  <c r="AO276" i="1" s="1"/>
  <c r="AO277" i="1" a="1"/>
  <c r="AO277" i="1" s="1"/>
  <c r="AO278" i="1" a="1"/>
  <c r="AO278" i="1" s="1"/>
  <c r="AO279" i="1" a="1"/>
  <c r="AO279" i="1" s="1"/>
  <c r="AO280" i="1" a="1"/>
  <c r="AO280" i="1" s="1"/>
  <c r="AO281" i="1" a="1"/>
  <c r="AO281" i="1" s="1"/>
  <c r="AO282" i="1" a="1"/>
  <c r="AO282" i="1" s="1"/>
  <c r="AO283" i="1" a="1"/>
  <c r="AO283" i="1" s="1"/>
  <c r="AO284" i="1" a="1"/>
  <c r="AO284" i="1" s="1"/>
  <c r="AO285" i="1" a="1"/>
  <c r="AO285" i="1" s="1"/>
  <c r="AO286" i="1" a="1"/>
  <c r="AO286" i="1" s="1"/>
  <c r="AO287" i="1" a="1"/>
  <c r="AO287" i="1" s="1"/>
  <c r="AO288" i="1" a="1"/>
  <c r="AO288" i="1" s="1"/>
  <c r="AO289" i="1" a="1"/>
  <c r="AO289" i="1" s="1"/>
  <c r="AO290" i="1" a="1"/>
  <c r="AO290" i="1" s="1"/>
  <c r="AO291" i="1" a="1"/>
  <c r="AO291" i="1" s="1"/>
  <c r="AO292" i="1" a="1"/>
  <c r="AO292" i="1" s="1"/>
  <c r="AO293" i="1" a="1"/>
  <c r="AO293" i="1" s="1"/>
  <c r="AO294" i="1" a="1"/>
  <c r="AO294" i="1" s="1"/>
  <c r="AO295" i="1" a="1"/>
  <c r="AO295" i="1" s="1"/>
  <c r="AO296" i="1" a="1"/>
  <c r="AO296" i="1" s="1"/>
  <c r="AO297" i="1" a="1"/>
  <c r="AO297" i="1" s="1"/>
  <c r="AO298" i="1" a="1"/>
  <c r="AO298" i="1" s="1"/>
  <c r="AO299" i="1" a="1"/>
  <c r="AO299" i="1" s="1"/>
  <c r="AO300" i="1" a="1"/>
  <c r="AO300" i="1" s="1"/>
  <c r="AO301" i="1" a="1"/>
  <c r="AO301" i="1" s="1"/>
  <c r="AO302" i="1" a="1"/>
  <c r="AO302" i="1" s="1"/>
  <c r="AO303" i="1" a="1"/>
  <c r="AO303" i="1" s="1"/>
  <c r="AO304" i="1" a="1"/>
  <c r="AO304" i="1" s="1"/>
  <c r="AO305" i="1" a="1"/>
  <c r="AO305" i="1" s="1"/>
  <c r="AO306" i="1" a="1"/>
  <c r="AO306" i="1" s="1"/>
  <c r="AO307" i="1" a="1"/>
  <c r="AO307" i="1" s="1"/>
  <c r="AO308" i="1" a="1"/>
  <c r="AO308" i="1" s="1"/>
  <c r="AO309" i="1" a="1"/>
  <c r="AO309" i="1" s="1"/>
  <c r="AO310" i="1" a="1"/>
  <c r="AO310" i="1" s="1"/>
  <c r="AO311" i="1" a="1"/>
  <c r="AO311" i="1" s="1"/>
  <c r="AO312" i="1" a="1"/>
  <c r="AO312" i="1" s="1"/>
  <c r="AO313" i="1" a="1"/>
  <c r="AO313" i="1" s="1"/>
  <c r="AO314" i="1" a="1"/>
  <c r="AO314" i="1" s="1"/>
  <c r="AO315" i="1" a="1"/>
  <c r="AO315" i="1" s="1"/>
  <c r="AO316" i="1" a="1"/>
  <c r="AO316" i="1" s="1"/>
  <c r="AO317" i="1" a="1"/>
  <c r="AO317" i="1" s="1"/>
  <c r="AO318" i="1" a="1"/>
  <c r="AO318" i="1" s="1"/>
  <c r="AO319" i="1" a="1"/>
  <c r="AO319" i="1" s="1"/>
  <c r="AO320" i="1" a="1"/>
  <c r="AO320" i="1" s="1"/>
  <c r="AO321" i="1" a="1"/>
  <c r="AO321" i="1" s="1"/>
  <c r="AO322" i="1" a="1"/>
  <c r="AO322" i="1" s="1"/>
  <c r="AO323" i="1" a="1"/>
  <c r="AO323" i="1" s="1"/>
  <c r="AO324" i="1" a="1"/>
  <c r="AO324" i="1" s="1"/>
  <c r="AO325" i="1" a="1"/>
  <c r="AO325" i="1" s="1"/>
  <c r="AO326" i="1" a="1"/>
  <c r="AO326" i="1" s="1"/>
  <c r="AO327" i="1" a="1"/>
  <c r="AO327" i="1" s="1"/>
  <c r="AO328" i="1" a="1"/>
  <c r="AO328" i="1" s="1"/>
  <c r="AO329" i="1" a="1"/>
  <c r="AO329" i="1"/>
  <c r="AO330" i="1" a="1"/>
  <c r="AO330" i="1" s="1"/>
  <c r="AO331" i="1" a="1"/>
  <c r="AO331" i="1" s="1"/>
  <c r="AO332" i="1" a="1"/>
  <c r="AO332" i="1" s="1"/>
  <c r="AO333" i="1" a="1"/>
  <c r="AO333" i="1" s="1"/>
  <c r="AO334" i="1" a="1"/>
  <c r="AO334" i="1" s="1"/>
  <c r="AO335" i="1" a="1"/>
  <c r="AO335" i="1" s="1"/>
  <c r="AO336" i="1" a="1"/>
  <c r="AO336" i="1" s="1"/>
  <c r="AO337" i="1" a="1"/>
  <c r="AO337" i="1" s="1"/>
  <c r="AO338" i="1" a="1"/>
  <c r="AO338" i="1" s="1"/>
  <c r="AO339" i="1" a="1"/>
  <c r="AO339" i="1" s="1"/>
  <c r="AO340" i="1" a="1"/>
  <c r="AO340" i="1" s="1"/>
  <c r="AO341" i="1" a="1"/>
  <c r="AO341" i="1" s="1"/>
  <c r="AO342" i="1" a="1"/>
  <c r="AO342" i="1" s="1"/>
  <c r="AO343" i="1" a="1"/>
  <c r="AO343" i="1" s="1"/>
  <c r="AO344" i="1" a="1"/>
  <c r="AO344" i="1" s="1"/>
  <c r="AO345" i="1" a="1"/>
  <c r="AO345" i="1" s="1"/>
  <c r="AO346" i="1" a="1"/>
  <c r="AO346" i="1" s="1"/>
  <c r="AO347" i="1" a="1"/>
  <c r="AO347" i="1" s="1"/>
  <c r="AO348" i="1" a="1"/>
  <c r="AO348" i="1" s="1"/>
  <c r="AO349" i="1" a="1"/>
  <c r="AO349" i="1" s="1"/>
  <c r="AO350" i="1" a="1"/>
  <c r="AO350" i="1" s="1"/>
  <c r="AO351" i="1" a="1"/>
  <c r="AO351" i="1" s="1"/>
  <c r="AO352" i="1" a="1"/>
  <c r="AO352" i="1" s="1"/>
  <c r="AO353" i="1" a="1"/>
  <c r="AO353" i="1" s="1"/>
  <c r="AO354" i="1" a="1"/>
  <c r="AO354" i="1" s="1"/>
  <c r="AO355" i="1" a="1"/>
  <c r="AO355" i="1" s="1"/>
  <c r="AO356" i="1" a="1"/>
  <c r="AO356" i="1" s="1"/>
  <c r="AO357" i="1" a="1"/>
  <c r="AO357" i="1" s="1"/>
  <c r="AO358" i="1" a="1"/>
  <c r="AO358" i="1" s="1"/>
  <c r="AO359" i="1" a="1"/>
  <c r="AO359" i="1" s="1"/>
  <c r="AO360" i="1" a="1"/>
  <c r="AO360" i="1" s="1"/>
  <c r="AO361" i="1" a="1"/>
  <c r="AO361" i="1" s="1"/>
  <c r="AO362" i="1" a="1"/>
  <c r="AO362" i="1" s="1"/>
  <c r="AO363" i="1" a="1"/>
  <c r="AO363" i="1" s="1"/>
  <c r="AO364" i="1" a="1"/>
  <c r="AO364" i="1" s="1"/>
  <c r="AO365" i="1" a="1"/>
  <c r="AO365" i="1" s="1"/>
  <c r="AO366" i="1" a="1"/>
  <c r="AO366" i="1" s="1"/>
  <c r="AO367" i="1" a="1"/>
  <c r="AO367" i="1" s="1"/>
  <c r="AO368" i="1" a="1"/>
  <c r="AO368" i="1" s="1"/>
  <c r="AO369" i="1" a="1"/>
  <c r="AO369" i="1" s="1"/>
  <c r="AO370" i="1" a="1"/>
  <c r="AO370" i="1" s="1"/>
  <c r="AO371" i="1" a="1"/>
  <c r="AO371" i="1" s="1"/>
  <c r="AO372" i="1" a="1"/>
  <c r="AO372" i="1" s="1"/>
  <c r="AO373" i="1" a="1"/>
  <c r="AO373" i="1" s="1"/>
  <c r="AO374" i="1" a="1"/>
  <c r="AO374" i="1" s="1"/>
  <c r="AO375" i="1" a="1"/>
  <c r="AO375" i="1" s="1"/>
  <c r="AO376" i="1" a="1"/>
  <c r="AO376" i="1" s="1"/>
  <c r="AO377" i="1" a="1"/>
  <c r="AO377" i="1" s="1"/>
  <c r="AO378" i="1" a="1"/>
  <c r="AO378" i="1" s="1"/>
  <c r="AO379" i="1" a="1"/>
  <c r="AO379" i="1" s="1"/>
  <c r="AO380" i="1" a="1"/>
  <c r="AO380" i="1" s="1"/>
  <c r="AO381" i="1" a="1"/>
  <c r="AO381" i="1" s="1"/>
  <c r="AO382" i="1" a="1"/>
  <c r="AO382" i="1" s="1"/>
  <c r="AO383" i="1" a="1"/>
  <c r="AO383" i="1" s="1"/>
  <c r="AO384" i="1" a="1"/>
  <c r="AO384" i="1" s="1"/>
  <c r="AO385" i="1" a="1"/>
  <c r="AO385" i="1" s="1"/>
  <c r="AO386" i="1" a="1"/>
  <c r="AO386" i="1" s="1"/>
  <c r="AO387" i="1" a="1"/>
  <c r="AO387" i="1" s="1"/>
  <c r="AO388" i="1" a="1"/>
  <c r="AO388" i="1" s="1"/>
  <c r="AO389" i="1" a="1"/>
  <c r="AO389" i="1" s="1"/>
  <c r="AO390" i="1" a="1"/>
  <c r="AO390" i="1" s="1"/>
  <c r="AO391" i="1" a="1"/>
  <c r="AO391" i="1" s="1"/>
  <c r="AO392" i="1" a="1"/>
  <c r="AO392" i="1" s="1"/>
  <c r="AO393" i="1" a="1"/>
  <c r="AO393" i="1"/>
  <c r="AO394" i="1" a="1"/>
  <c r="AO394" i="1" s="1"/>
  <c r="AO395" i="1" a="1"/>
  <c r="AO395" i="1" s="1"/>
  <c r="AO396" i="1" a="1"/>
  <c r="AO396" i="1" s="1"/>
  <c r="AO397" i="1" a="1"/>
  <c r="AO397" i="1" s="1"/>
  <c r="AO398" i="1" a="1"/>
  <c r="AO398" i="1" s="1"/>
  <c r="AO399" i="1" a="1"/>
  <c r="AO399" i="1" s="1"/>
  <c r="AO400" i="1" a="1"/>
  <c r="AO400" i="1" s="1"/>
  <c r="AO401" i="1" a="1"/>
  <c r="AO401" i="1" s="1"/>
  <c r="AO402" i="1" a="1"/>
  <c r="AO402" i="1" s="1"/>
  <c r="AO403" i="1" a="1"/>
  <c r="AO403" i="1" s="1"/>
  <c r="AO404" i="1" a="1"/>
  <c r="AO404" i="1" s="1"/>
  <c r="AO405" i="1" a="1"/>
  <c r="AO405" i="1" s="1"/>
  <c r="AO406" i="1" a="1"/>
  <c r="AO406" i="1" s="1"/>
  <c r="AO407" i="1" a="1"/>
  <c r="AO407" i="1" s="1"/>
  <c r="AO408" i="1" a="1"/>
  <c r="AO408" i="1" s="1"/>
  <c r="AO409" i="1" a="1"/>
  <c r="AO409" i="1"/>
  <c r="AO410" i="1" a="1"/>
  <c r="AO410" i="1" s="1"/>
  <c r="AO411" i="1" a="1"/>
  <c r="AO411" i="1" s="1"/>
  <c r="AO412" i="1" a="1"/>
  <c r="AO412" i="1" s="1"/>
  <c r="AO413" i="1" a="1"/>
  <c r="AO413" i="1" s="1"/>
  <c r="AO414" i="1" a="1"/>
  <c r="AO414" i="1" s="1"/>
  <c r="AO415" i="1" a="1"/>
  <c r="AO415" i="1" s="1"/>
  <c r="AO416" i="1" a="1"/>
  <c r="AO416" i="1" s="1"/>
  <c r="AO417" i="1" a="1"/>
  <c r="AO417" i="1" s="1"/>
  <c r="AO418" i="1" a="1"/>
  <c r="AO418" i="1" s="1"/>
  <c r="AO419" i="1" a="1"/>
  <c r="AO419" i="1"/>
  <c r="AO420" i="1" a="1"/>
  <c r="AO420" i="1" s="1"/>
  <c r="AO421" i="1" a="1"/>
  <c r="AO421" i="1" s="1"/>
  <c r="AO422" i="1" a="1"/>
  <c r="AO422" i="1" s="1"/>
  <c r="AO423" i="1" a="1"/>
  <c r="AO423" i="1" s="1"/>
  <c r="AO424" i="1" a="1"/>
  <c r="AO424" i="1" s="1"/>
  <c r="AO425" i="1" a="1"/>
  <c r="AO425" i="1" s="1"/>
  <c r="AO426" i="1" a="1"/>
  <c r="AO426" i="1" s="1"/>
  <c r="AO427" i="1" a="1"/>
  <c r="AO427" i="1" s="1"/>
  <c r="AO428" i="1" a="1"/>
  <c r="AO428" i="1" s="1"/>
  <c r="AO429" i="1" a="1"/>
  <c r="AO429" i="1" s="1"/>
  <c r="AO430" i="1" a="1"/>
  <c r="AO430" i="1" s="1"/>
  <c r="AO431" i="1" a="1"/>
  <c r="AO431" i="1" s="1"/>
  <c r="AO432" i="1" a="1"/>
  <c r="AO432" i="1" s="1"/>
  <c r="AO433" i="1" a="1"/>
  <c r="AO433" i="1" s="1"/>
  <c r="AO434" i="1" a="1"/>
  <c r="AO434" i="1" s="1"/>
  <c r="AO435" i="1" a="1"/>
  <c r="AO435" i="1" s="1"/>
  <c r="AO436" i="1" a="1"/>
  <c r="AO436" i="1" s="1"/>
  <c r="AO437" i="1" a="1"/>
  <c r="AO437" i="1" s="1"/>
  <c r="AO438" i="1" a="1"/>
  <c r="AO438" i="1" s="1"/>
  <c r="AO439" i="1" a="1"/>
  <c r="AO439" i="1" s="1"/>
  <c r="AO440" i="1" a="1"/>
  <c r="AO440" i="1" s="1"/>
  <c r="AO441" i="1" a="1"/>
  <c r="AO441" i="1" s="1"/>
  <c r="AO442" i="1" a="1"/>
  <c r="AO442" i="1" s="1"/>
  <c r="AO443" i="1" a="1"/>
  <c r="AO443" i="1" s="1"/>
  <c r="AO444" i="1" a="1"/>
  <c r="AO444" i="1" s="1"/>
  <c r="AO445" i="1" a="1"/>
  <c r="AO445" i="1" s="1"/>
  <c r="AO446" i="1" a="1"/>
  <c r="AO446" i="1" s="1"/>
  <c r="AO447" i="1" a="1"/>
  <c r="AO447" i="1" s="1"/>
  <c r="AO448" i="1" a="1"/>
  <c r="AO448" i="1" s="1"/>
  <c r="AO449" i="1" a="1"/>
  <c r="AO449" i="1" s="1"/>
  <c r="AO450" i="1" a="1"/>
  <c r="AO450" i="1" s="1"/>
  <c r="AO451" i="1" a="1"/>
  <c r="AO451" i="1" s="1"/>
  <c r="AO452" i="1" a="1"/>
  <c r="AO452" i="1" s="1"/>
  <c r="AO453" i="1" a="1"/>
  <c r="AO453" i="1" s="1"/>
  <c r="AO454" i="1" a="1"/>
  <c r="AO454" i="1" s="1"/>
  <c r="AO455" i="1" a="1"/>
  <c r="AO455" i="1" s="1"/>
  <c r="AO456" i="1" a="1"/>
  <c r="AO456" i="1" s="1"/>
  <c r="AO457" i="1" a="1"/>
  <c r="AO457" i="1" s="1"/>
  <c r="AO458" i="1" a="1"/>
  <c r="AO458" i="1"/>
  <c r="AO459" i="1" a="1"/>
  <c r="AO459" i="1" s="1"/>
  <c r="AO460" i="1" a="1"/>
  <c r="AO460" i="1" s="1"/>
  <c r="AO461" i="1" a="1"/>
  <c r="AO461" i="1" s="1"/>
  <c r="AO462" i="1" a="1"/>
  <c r="AO462" i="1" s="1"/>
  <c r="AO463" i="1" a="1"/>
  <c r="AO463" i="1" s="1"/>
  <c r="AO464" i="1" a="1"/>
  <c r="AO464" i="1" s="1"/>
  <c r="AO465" i="1" a="1"/>
  <c r="AO465" i="1" s="1"/>
  <c r="AO466" i="1" a="1"/>
  <c r="AO466" i="1" s="1"/>
  <c r="AO467" i="1" a="1"/>
  <c r="AO467" i="1" s="1"/>
  <c r="AO468" i="1" a="1"/>
  <c r="AO468" i="1" s="1"/>
  <c r="AO469" i="1" a="1"/>
  <c r="AO469" i="1" s="1"/>
  <c r="AO470" i="1" a="1"/>
  <c r="AO470" i="1" s="1"/>
  <c r="AO471" i="1" a="1"/>
  <c r="AO471" i="1" s="1"/>
  <c r="AO472" i="1" a="1"/>
  <c r="AO472" i="1" s="1"/>
  <c r="AO473" i="1" a="1"/>
  <c r="AO473" i="1" s="1"/>
  <c r="AO474" i="1" a="1"/>
  <c r="AO474" i="1" s="1"/>
  <c r="AO475" i="1" a="1"/>
  <c r="AO475" i="1" s="1"/>
  <c r="AO476" i="1" a="1"/>
  <c r="AO476" i="1" s="1"/>
  <c r="AO477" i="1" a="1"/>
  <c r="AO477" i="1" s="1"/>
  <c r="AO478" i="1" a="1"/>
  <c r="AO478" i="1" s="1"/>
  <c r="AO479" i="1" a="1"/>
  <c r="AO479" i="1" s="1"/>
  <c r="AO480" i="1" a="1"/>
  <c r="AO480" i="1" s="1"/>
  <c r="AO481" i="1" a="1"/>
  <c r="AO481" i="1"/>
  <c r="AO482" i="1" a="1"/>
  <c r="AO482" i="1" s="1"/>
  <c r="AO483" i="1" a="1"/>
  <c r="AO483" i="1" s="1"/>
  <c r="AO484" i="1" a="1"/>
  <c r="AO484" i="1" s="1"/>
  <c r="AO485" i="1" a="1"/>
  <c r="AO485" i="1" s="1"/>
  <c r="AO486" i="1" a="1"/>
  <c r="AO486" i="1" s="1"/>
  <c r="AO487" i="1" a="1"/>
  <c r="AO487" i="1" s="1"/>
  <c r="AO488" i="1" a="1"/>
  <c r="AO488" i="1" s="1"/>
  <c r="AO489" i="1" a="1"/>
  <c r="AO489" i="1" s="1"/>
  <c r="AO490" i="1" a="1"/>
  <c r="AO490" i="1" s="1"/>
  <c r="AO491" i="1" a="1"/>
  <c r="AO491" i="1" s="1"/>
  <c r="AO492" i="1" a="1"/>
  <c r="AO492" i="1" s="1"/>
  <c r="AO493" i="1" a="1"/>
  <c r="AO493" i="1" s="1"/>
  <c r="AO494" i="1" a="1"/>
  <c r="AO494" i="1" s="1"/>
  <c r="AO495" i="1" a="1"/>
  <c r="AO495" i="1" s="1"/>
  <c r="AO496" i="1" a="1"/>
  <c r="AO496" i="1" s="1"/>
  <c r="AO497" i="1" a="1"/>
  <c r="AO497" i="1" s="1"/>
  <c r="AO498" i="1" a="1"/>
  <c r="AO498" i="1" s="1"/>
  <c r="AO499" i="1" a="1"/>
  <c r="AO499" i="1" s="1"/>
  <c r="AO500" i="1" a="1"/>
  <c r="AO500" i="1" s="1"/>
  <c r="AO501" i="1" a="1"/>
  <c r="AO501" i="1" s="1"/>
  <c r="AO502" i="1" a="1"/>
  <c r="AO502" i="1" s="1"/>
  <c r="AO503" i="1" a="1"/>
  <c r="AO503" i="1" s="1"/>
  <c r="AO504" i="1" a="1"/>
  <c r="AO504" i="1" s="1"/>
  <c r="AO505" i="1" a="1"/>
  <c r="AO505" i="1" s="1"/>
  <c r="AO506" i="1" a="1"/>
  <c r="AO506" i="1" s="1"/>
  <c r="AO507" i="1" a="1"/>
  <c r="AO507" i="1" s="1"/>
  <c r="AO508" i="1" a="1"/>
  <c r="AO508" i="1" s="1"/>
  <c r="AO509" i="1" a="1"/>
  <c r="AO509" i="1" s="1"/>
  <c r="AO510" i="1" a="1"/>
  <c r="AO510" i="1" s="1"/>
  <c r="AO511" i="1" a="1"/>
  <c r="AO511" i="1" s="1"/>
  <c r="AO512" i="1" a="1"/>
  <c r="AO512" i="1" s="1"/>
  <c r="AO513" i="1" a="1"/>
  <c r="AO513" i="1" s="1"/>
  <c r="AO514" i="1" a="1"/>
  <c r="AO514" i="1" s="1"/>
  <c r="AO515" i="1" a="1"/>
  <c r="AO515" i="1" s="1"/>
  <c r="AO516" i="1" a="1"/>
  <c r="AO516" i="1" s="1"/>
  <c r="AO517" i="1" a="1"/>
  <c r="AO517" i="1" s="1"/>
  <c r="AO518" i="1" a="1"/>
  <c r="AO518" i="1" s="1"/>
  <c r="AO519" i="1" a="1"/>
  <c r="AO519" i="1" s="1"/>
  <c r="AO520" i="1" a="1"/>
  <c r="AO520" i="1" s="1"/>
  <c r="AO521" i="1" a="1"/>
  <c r="AO521" i="1" s="1"/>
  <c r="AO522" i="1" a="1"/>
  <c r="AO522" i="1" s="1"/>
  <c r="AO523" i="1" a="1"/>
  <c r="AO523" i="1" s="1"/>
  <c r="AO524" i="1" a="1"/>
  <c r="AO524" i="1" s="1"/>
  <c r="AO525" i="1" a="1"/>
  <c r="AO525" i="1" s="1"/>
  <c r="AO526" i="1" a="1"/>
  <c r="AO526" i="1" s="1"/>
  <c r="AO527" i="1" a="1"/>
  <c r="AO527" i="1" s="1"/>
  <c r="AO528" i="1" a="1"/>
  <c r="AO528" i="1" s="1"/>
  <c r="AO529" i="1" a="1"/>
  <c r="AO529" i="1" s="1"/>
  <c r="AO530" i="1" a="1"/>
  <c r="AO530" i="1" s="1"/>
  <c r="AO531" i="1" a="1"/>
  <c r="AO531" i="1" s="1"/>
  <c r="AO532" i="1" a="1"/>
  <c r="AO532" i="1" s="1"/>
  <c r="AO533" i="1" a="1"/>
  <c r="AO533" i="1" s="1"/>
  <c r="AO534" i="1" a="1"/>
  <c r="AO534" i="1" s="1"/>
  <c r="AO535" i="1" a="1"/>
  <c r="AO535" i="1" s="1"/>
  <c r="AO536" i="1" a="1"/>
  <c r="AO536" i="1" s="1"/>
  <c r="AO537" i="1" a="1"/>
  <c r="AO537" i="1" s="1"/>
  <c r="AO538" i="1" a="1"/>
  <c r="AO538" i="1" s="1"/>
  <c r="AO539" i="1" a="1"/>
  <c r="AO539" i="1" s="1"/>
  <c r="AO540" i="1" a="1"/>
  <c r="AO540" i="1" s="1"/>
  <c r="AO541" i="1" a="1"/>
  <c r="AO541" i="1" s="1"/>
  <c r="AO542" i="1" a="1"/>
  <c r="AO542" i="1" s="1"/>
  <c r="AO543" i="1" a="1"/>
  <c r="AO543" i="1" s="1"/>
  <c r="AO544" i="1" a="1"/>
  <c r="AO544" i="1" s="1"/>
  <c r="AO545" i="1" a="1"/>
  <c r="AO545" i="1" s="1"/>
  <c r="AO546" i="1" a="1"/>
  <c r="AO546" i="1" s="1"/>
  <c r="AO547" i="1" a="1"/>
  <c r="AO547" i="1" s="1"/>
  <c r="AO548" i="1" a="1"/>
  <c r="AO548" i="1" s="1"/>
  <c r="AO549" i="1" a="1"/>
  <c r="AO549" i="1" s="1"/>
  <c r="AO550" i="1" a="1"/>
  <c r="AO550" i="1" s="1"/>
  <c r="AO551" i="1" a="1"/>
  <c r="AO551" i="1" s="1"/>
  <c r="AO552" i="1" a="1"/>
  <c r="AO552" i="1" s="1"/>
  <c r="AO553" i="1" a="1"/>
  <c r="AO553" i="1" s="1"/>
  <c r="AO554" i="1" a="1"/>
  <c r="AO554" i="1" s="1"/>
  <c r="AO555" i="1" a="1"/>
  <c r="AO555" i="1" s="1"/>
  <c r="AO556" i="1" a="1"/>
  <c r="AO556" i="1" s="1"/>
  <c r="AO557" i="1" a="1"/>
  <c r="AO557" i="1" s="1"/>
  <c r="AO558" i="1" a="1"/>
  <c r="AO558" i="1" s="1"/>
  <c r="AO559" i="1" a="1"/>
  <c r="AO559" i="1" s="1"/>
  <c r="AO560" i="1" a="1"/>
  <c r="AO560" i="1" s="1"/>
  <c r="AO561" i="1" a="1"/>
  <c r="AO561" i="1" s="1"/>
  <c r="AO562" i="1" a="1"/>
  <c r="AO562" i="1" s="1"/>
  <c r="AO563" i="1" a="1"/>
  <c r="AO563" i="1" s="1"/>
  <c r="AO564" i="1" a="1"/>
  <c r="AO564" i="1" s="1"/>
  <c r="AO565" i="1" a="1"/>
  <c r="AO565" i="1" s="1"/>
  <c r="AO566" i="1" a="1"/>
  <c r="AO566" i="1" s="1"/>
  <c r="AO567" i="1" a="1"/>
  <c r="AO567" i="1" s="1"/>
  <c r="AO568" i="1" a="1"/>
  <c r="AO568" i="1" s="1"/>
  <c r="AO569" i="1" a="1"/>
  <c r="AO569" i="1" s="1"/>
  <c r="AO570" i="1" a="1"/>
  <c r="AO570" i="1" s="1"/>
  <c r="AO571" i="1" a="1"/>
  <c r="AO571" i="1" s="1"/>
  <c r="AO572" i="1" a="1"/>
  <c r="AO572" i="1" s="1"/>
  <c r="AO573" i="1" a="1"/>
  <c r="AO573" i="1" s="1"/>
  <c r="AO574" i="1" a="1"/>
  <c r="AO574" i="1" s="1"/>
  <c r="AO575" i="1" a="1"/>
  <c r="AO575" i="1" s="1"/>
  <c r="AO576" i="1" a="1"/>
  <c r="AO576" i="1" s="1"/>
  <c r="AO577" i="1" a="1"/>
  <c r="AO577" i="1" s="1"/>
  <c r="AO578" i="1" a="1"/>
  <c r="AO578" i="1" s="1"/>
  <c r="AO579" i="1" a="1"/>
  <c r="AO579" i="1" s="1"/>
  <c r="AO580" i="1" a="1"/>
  <c r="AO580" i="1" s="1"/>
  <c r="AO581" i="1" a="1"/>
  <c r="AO581" i="1" s="1"/>
  <c r="AO582" i="1" a="1"/>
  <c r="AO582" i="1" s="1"/>
  <c r="AO583" i="1" a="1"/>
  <c r="AO583" i="1" s="1"/>
  <c r="AO584" i="1" a="1"/>
  <c r="AO584" i="1" s="1"/>
  <c r="AO585" i="1" a="1"/>
  <c r="AO585" i="1" s="1"/>
  <c r="AO586" i="1" a="1"/>
  <c r="AO586" i="1" s="1"/>
  <c r="AO587" i="1" a="1"/>
  <c r="AO587" i="1"/>
  <c r="AO588" i="1" a="1"/>
  <c r="AO588" i="1" s="1"/>
  <c r="AO589" i="1" a="1"/>
  <c r="AO589" i="1" s="1"/>
  <c r="AO590" i="1" a="1"/>
  <c r="AO590" i="1" s="1"/>
  <c r="AO591" i="1" a="1"/>
  <c r="AO591" i="1" s="1"/>
  <c r="AO592" i="1" a="1"/>
  <c r="AO592" i="1" s="1"/>
  <c r="AO593" i="1" a="1"/>
  <c r="AO593" i="1" s="1"/>
  <c r="AO594" i="1" a="1"/>
  <c r="AO594" i="1" s="1"/>
  <c r="AO595" i="1" a="1"/>
  <c r="AO595" i="1" s="1"/>
  <c r="AO596" i="1" a="1"/>
  <c r="AO596" i="1" s="1"/>
  <c r="AO597" i="1" a="1"/>
  <c r="AO597" i="1" s="1"/>
  <c r="AO598" i="1" a="1"/>
  <c r="AO598" i="1" s="1"/>
  <c r="AO599" i="1" a="1"/>
  <c r="AO599" i="1" s="1"/>
  <c r="AO600" i="1" a="1"/>
  <c r="AO600" i="1" s="1"/>
  <c r="AO601" i="1" a="1"/>
  <c r="AO601" i="1" s="1"/>
  <c r="AO602" i="1" a="1"/>
  <c r="AO602" i="1" s="1"/>
  <c r="AO603" i="1" a="1"/>
  <c r="AO603" i="1" s="1"/>
  <c r="AO604" i="1" a="1"/>
  <c r="AO604" i="1" s="1"/>
  <c r="AO605" i="1" a="1"/>
  <c r="AO605" i="1" s="1"/>
  <c r="AO606" i="1" a="1"/>
  <c r="AO606" i="1" s="1"/>
  <c r="AO607" i="1" a="1"/>
  <c r="AO607" i="1" s="1"/>
  <c r="AO608" i="1" a="1"/>
  <c r="AO608" i="1" s="1"/>
  <c r="AO609" i="1" a="1"/>
  <c r="AO609" i="1" s="1"/>
  <c r="AO610" i="1" a="1"/>
  <c r="AO610" i="1" s="1"/>
  <c r="AO611" i="1" a="1"/>
  <c r="AO611" i="1" s="1"/>
  <c r="AO612" i="1" a="1"/>
  <c r="AO612" i="1" s="1"/>
  <c r="AO613" i="1" a="1"/>
  <c r="AO613" i="1" s="1"/>
  <c r="AO614" i="1" a="1"/>
  <c r="AO614" i="1" s="1"/>
  <c r="AO615" i="1" a="1"/>
  <c r="AO615" i="1" s="1"/>
  <c r="AO616" i="1" a="1"/>
  <c r="AO616" i="1" s="1"/>
  <c r="AO617" i="1" a="1"/>
  <c r="AO617" i="1" s="1"/>
  <c r="AO618" i="1" a="1"/>
  <c r="AO618" i="1" s="1"/>
  <c r="AO619" i="1" a="1"/>
  <c r="AO619" i="1" s="1"/>
  <c r="AO620" i="1" a="1"/>
  <c r="AO620" i="1" s="1"/>
  <c r="AO621" i="1" a="1"/>
  <c r="AO621" i="1" s="1"/>
  <c r="AO622" i="1" a="1"/>
  <c r="AO622" i="1" s="1"/>
  <c r="AO623" i="1" a="1"/>
  <c r="AO623" i="1" s="1"/>
  <c r="AO624" i="1" a="1"/>
  <c r="AO624" i="1" s="1"/>
  <c r="AO625" i="1" a="1"/>
  <c r="AO625" i="1" s="1"/>
  <c r="AO626" i="1" a="1"/>
  <c r="AO626" i="1" s="1"/>
  <c r="AO627" i="1" a="1"/>
  <c r="AO627" i="1" s="1"/>
  <c r="AO628" i="1" a="1"/>
  <c r="AO628" i="1" s="1"/>
  <c r="AO629" i="1" a="1"/>
  <c r="AO629" i="1" s="1"/>
  <c r="AO630" i="1" a="1"/>
  <c r="AO630" i="1" s="1"/>
  <c r="AO631" i="1" a="1"/>
  <c r="AO631" i="1" s="1"/>
  <c r="AO632" i="1" a="1"/>
  <c r="AO632" i="1" s="1"/>
  <c r="AO633" i="1" a="1"/>
  <c r="AO633" i="1" s="1"/>
  <c r="AO634" i="1" a="1"/>
  <c r="AO634" i="1" s="1"/>
  <c r="AO635" i="1" a="1"/>
  <c r="AO635" i="1" s="1"/>
  <c r="AO636" i="1" a="1"/>
  <c r="AO636" i="1" s="1"/>
  <c r="AO637" i="1" a="1"/>
  <c r="AO637" i="1" s="1"/>
  <c r="AO638" i="1" a="1"/>
  <c r="AO638" i="1" s="1"/>
  <c r="AO639" i="1" a="1"/>
  <c r="AO639" i="1" s="1"/>
  <c r="AO640" i="1" a="1"/>
  <c r="AO640" i="1" s="1"/>
  <c r="AO641" i="1" a="1"/>
  <c r="AO641" i="1" s="1"/>
  <c r="AO642" i="1" a="1"/>
  <c r="AO642" i="1" s="1"/>
  <c r="AO643" i="1" a="1"/>
  <c r="AO643" i="1" s="1"/>
  <c r="AO644" i="1" a="1"/>
  <c r="AO644" i="1" s="1"/>
  <c r="AO645" i="1" a="1"/>
  <c r="AO645" i="1" s="1"/>
  <c r="AO646" i="1" a="1"/>
  <c r="AO646" i="1" s="1"/>
  <c r="AO647" i="1" a="1"/>
  <c r="AO647" i="1" s="1"/>
  <c r="AO648" i="1" a="1"/>
  <c r="AO648" i="1" s="1"/>
  <c r="AO649" i="1" a="1"/>
  <c r="AO649" i="1" s="1"/>
  <c r="AO650" i="1" a="1"/>
  <c r="AO650" i="1" s="1"/>
  <c r="AO651" i="1" a="1"/>
  <c r="AO651" i="1" s="1"/>
  <c r="AO652" i="1" a="1"/>
  <c r="AO652" i="1" s="1"/>
  <c r="AO653" i="1" a="1"/>
  <c r="AO653" i="1" s="1"/>
  <c r="AO654" i="1" a="1"/>
  <c r="AO654" i="1" s="1"/>
  <c r="AO655" i="1" a="1"/>
  <c r="AO655" i="1" s="1"/>
  <c r="AO656" i="1" a="1"/>
  <c r="AO656" i="1" s="1"/>
  <c r="AO657" i="1" a="1"/>
  <c r="AO657" i="1" s="1"/>
  <c r="AO658" i="1" a="1"/>
  <c r="AO658" i="1" s="1"/>
  <c r="AO659" i="1" a="1"/>
  <c r="AO659" i="1" s="1"/>
  <c r="AO660" i="1" a="1"/>
  <c r="AO660" i="1" s="1"/>
  <c r="AO661" i="1" a="1"/>
  <c r="AO661" i="1" s="1"/>
  <c r="AO662" i="1" a="1"/>
  <c r="AO662" i="1" s="1"/>
  <c r="AO663" i="1" a="1"/>
  <c r="AO663" i="1" s="1"/>
  <c r="AO664" i="1" a="1"/>
  <c r="AO664" i="1" s="1"/>
  <c r="AO665" i="1" a="1"/>
  <c r="AO665" i="1" s="1"/>
  <c r="AO666" i="1" a="1"/>
  <c r="AO666" i="1" s="1"/>
  <c r="AO667" i="1" a="1"/>
  <c r="AO667" i="1" s="1"/>
  <c r="AO668" i="1" a="1"/>
  <c r="AO668" i="1" s="1"/>
  <c r="AO669" i="1" a="1"/>
  <c r="AO669" i="1" s="1"/>
  <c r="AO670" i="1" a="1"/>
  <c r="AO670" i="1" s="1"/>
  <c r="AO671" i="1" a="1"/>
  <c r="AO671" i="1" s="1"/>
  <c r="AO672" i="1" a="1"/>
  <c r="AO672" i="1" s="1"/>
  <c r="AO673" i="1" a="1"/>
  <c r="AO673" i="1" s="1"/>
  <c r="AO674" i="1" a="1"/>
  <c r="AO674" i="1" s="1"/>
  <c r="AO675" i="1" a="1"/>
  <c r="AO675" i="1" s="1"/>
  <c r="AO676" i="1" a="1"/>
  <c r="AO676" i="1" s="1"/>
  <c r="AO677" i="1" a="1"/>
  <c r="AO677" i="1" s="1"/>
  <c r="AO678" i="1" a="1"/>
  <c r="AO678" i="1" s="1"/>
  <c r="AO679" i="1" a="1"/>
  <c r="AO679" i="1" s="1"/>
  <c r="AO680" i="1" a="1"/>
  <c r="AO680" i="1" s="1"/>
  <c r="AO681" i="1" a="1"/>
  <c r="AO681" i="1" s="1"/>
  <c r="AO682" i="1" a="1"/>
  <c r="AO682" i="1" s="1"/>
  <c r="AO683" i="1" a="1"/>
  <c r="AO683" i="1" s="1"/>
  <c r="AO684" i="1" a="1"/>
  <c r="AO684" i="1" s="1"/>
  <c r="AO685" i="1" a="1"/>
  <c r="AO685" i="1"/>
  <c r="AO686" i="1" a="1"/>
  <c r="AO686" i="1" s="1"/>
  <c r="AO687" i="1" a="1"/>
  <c r="AO687" i="1" s="1"/>
  <c r="AO688" i="1" a="1"/>
  <c r="AO688" i="1" s="1"/>
  <c r="AO689" i="1" a="1"/>
  <c r="AO689" i="1" s="1"/>
  <c r="AO690" i="1" a="1"/>
  <c r="AO690" i="1" s="1"/>
  <c r="AO691" i="1" a="1"/>
  <c r="AO691" i="1" s="1"/>
  <c r="AO692" i="1" a="1"/>
  <c r="AO692" i="1" s="1"/>
  <c r="AO693" i="1" a="1"/>
  <c r="AO693" i="1" s="1"/>
  <c r="AO694" i="1" a="1"/>
  <c r="AO694" i="1" s="1"/>
  <c r="AO695" i="1" a="1"/>
  <c r="AO695" i="1" s="1"/>
  <c r="AO696" i="1" a="1"/>
  <c r="AO696" i="1" s="1"/>
  <c r="AO697" i="1" a="1"/>
  <c r="AO697" i="1" s="1"/>
  <c r="AO698" i="1" a="1"/>
  <c r="AO698" i="1" s="1"/>
  <c r="AO699" i="1" a="1"/>
  <c r="AO699" i="1"/>
  <c r="AO700" i="1" a="1"/>
  <c r="AO700" i="1" s="1"/>
  <c r="AO701" i="1" a="1"/>
  <c r="AO701" i="1" s="1"/>
  <c r="AO702" i="1" a="1"/>
  <c r="AO702" i="1" s="1"/>
  <c r="AO703" i="1" a="1"/>
  <c r="AO703" i="1" s="1"/>
  <c r="AO704" i="1" a="1"/>
  <c r="AO704" i="1" s="1"/>
  <c r="AO705" i="1" a="1"/>
  <c r="AO705" i="1" s="1"/>
  <c r="AO706" i="1" a="1"/>
  <c r="AO706" i="1" s="1"/>
  <c r="AO707" i="1" a="1"/>
  <c r="AO707" i="1" s="1"/>
  <c r="AO708" i="1" a="1"/>
  <c r="AO708" i="1" s="1"/>
  <c r="AO709" i="1" a="1"/>
  <c r="AO709" i="1" s="1"/>
  <c r="AO710" i="1" a="1"/>
  <c r="AO710" i="1" s="1"/>
  <c r="AO711" i="1" a="1"/>
  <c r="AO711" i="1" s="1"/>
  <c r="AO712" i="1" a="1"/>
  <c r="AO712" i="1"/>
  <c r="AO713" i="1" a="1"/>
  <c r="AO713" i="1" s="1"/>
  <c r="AO714" i="1" a="1"/>
  <c r="AO714" i="1" s="1"/>
  <c r="AO715" i="1" a="1"/>
  <c r="AO715" i="1" s="1"/>
  <c r="AO716" i="1" a="1"/>
  <c r="AO716" i="1" s="1"/>
  <c r="AO717" i="1" a="1"/>
  <c r="AO717" i="1" s="1"/>
  <c r="AO718" i="1" a="1"/>
  <c r="AO718" i="1" s="1"/>
  <c r="AO719" i="1" a="1"/>
  <c r="AO719" i="1" s="1"/>
  <c r="AO720" i="1" a="1"/>
  <c r="AO720" i="1" s="1"/>
  <c r="AO721" i="1" a="1"/>
  <c r="AO721" i="1" s="1"/>
  <c r="AO722" i="1" a="1"/>
  <c r="AO722" i="1" s="1"/>
  <c r="AO723" i="1" a="1"/>
  <c r="AO723" i="1" s="1"/>
  <c r="AO724" i="1" a="1"/>
  <c r="AO724" i="1" s="1"/>
  <c r="AO725" i="1" a="1"/>
  <c r="AO725" i="1" s="1"/>
  <c r="AO726" i="1" a="1"/>
  <c r="AO726" i="1" s="1"/>
  <c r="AO727" i="1" a="1"/>
  <c r="AO727" i="1" s="1"/>
  <c r="AO728" i="1" a="1"/>
  <c r="AO728" i="1" s="1"/>
  <c r="AO729" i="1" a="1"/>
  <c r="AO729" i="1" s="1"/>
  <c r="AO730" i="1" a="1"/>
  <c r="AO730" i="1" s="1"/>
  <c r="AO731" i="1" a="1"/>
  <c r="AO731" i="1" s="1"/>
  <c r="AO732" i="1" a="1"/>
  <c r="AO732" i="1" s="1"/>
  <c r="AO733" i="1" a="1"/>
  <c r="AO733" i="1" s="1"/>
  <c r="AO734" i="1" a="1"/>
  <c r="AO734" i="1"/>
  <c r="AO735" i="1" a="1"/>
  <c r="AO735" i="1" s="1"/>
  <c r="AO736" i="1" a="1"/>
  <c r="AO736" i="1" s="1"/>
  <c r="AO737" i="1" a="1"/>
  <c r="AO737" i="1" s="1"/>
  <c r="AO738" i="1" a="1"/>
  <c r="AO738" i="1" s="1"/>
  <c r="AO739" i="1" a="1"/>
  <c r="AO739" i="1" s="1"/>
  <c r="AO740" i="1" a="1"/>
  <c r="AO740" i="1" s="1"/>
  <c r="AO741" i="1" a="1"/>
  <c r="AO741" i="1" s="1"/>
  <c r="AO742" i="1" a="1"/>
  <c r="AO742" i="1" s="1"/>
  <c r="AO743" i="1" a="1"/>
  <c r="AO743" i="1" s="1"/>
  <c r="AO744" i="1" a="1"/>
  <c r="AO744" i="1" s="1"/>
  <c r="AO745" i="1" a="1"/>
  <c r="AO745" i="1" s="1"/>
  <c r="AO746" i="1" a="1"/>
  <c r="AO746" i="1" s="1"/>
  <c r="AO747" i="1" a="1"/>
  <c r="AO747" i="1" s="1"/>
  <c r="AO748" i="1" a="1"/>
  <c r="AO748" i="1" s="1"/>
  <c r="AO749" i="1" a="1"/>
  <c r="AO749" i="1" s="1"/>
  <c r="AO750" i="1" a="1"/>
  <c r="AO750" i="1" s="1"/>
  <c r="AO751" i="1" a="1"/>
  <c r="AO751" i="1" s="1"/>
  <c r="AO752" i="1" a="1"/>
  <c r="AO752" i="1" s="1"/>
  <c r="AO753" i="1" a="1"/>
  <c r="AO753" i="1" s="1"/>
  <c r="AO754" i="1" a="1"/>
  <c r="AO754" i="1" s="1"/>
  <c r="AO755" i="1" a="1"/>
  <c r="AO755" i="1" s="1"/>
  <c r="AO756" i="1" a="1"/>
  <c r="AO756" i="1" s="1"/>
  <c r="AO757" i="1" a="1"/>
  <c r="AO757" i="1" s="1"/>
  <c r="AO758" i="1" a="1"/>
  <c r="AO758" i="1" s="1"/>
  <c r="AO759" i="1" a="1"/>
  <c r="AO759" i="1" s="1"/>
  <c r="AO760" i="1" a="1"/>
  <c r="AO760" i="1" s="1"/>
  <c r="AO761" i="1" a="1"/>
  <c r="AO761" i="1" s="1"/>
  <c r="AO762" i="1" a="1"/>
  <c r="AO762" i="1" s="1"/>
  <c r="AO763" i="1" a="1"/>
  <c r="AO763" i="1" s="1"/>
  <c r="AO764" i="1" a="1"/>
  <c r="AO764" i="1" s="1"/>
  <c r="AO765" i="1" a="1"/>
  <c r="AO765" i="1" s="1"/>
  <c r="AO766" i="1" a="1"/>
  <c r="AO766" i="1" s="1"/>
  <c r="AO767" i="1" a="1"/>
  <c r="AO767" i="1" s="1"/>
  <c r="AO768" i="1" a="1"/>
  <c r="AO768" i="1" s="1"/>
  <c r="AO769" i="1" a="1"/>
  <c r="AO769" i="1" s="1"/>
  <c r="AO770" i="1" a="1"/>
  <c r="AO770" i="1" s="1"/>
  <c r="AO771" i="1" a="1"/>
  <c r="AO771" i="1" s="1"/>
  <c r="AO772" i="1" a="1"/>
  <c r="AO772" i="1" s="1"/>
  <c r="AO773" i="1" a="1"/>
  <c r="AO773" i="1" s="1"/>
  <c r="AO774" i="1" a="1"/>
  <c r="AO774" i="1" s="1"/>
  <c r="AO775" i="1" a="1"/>
  <c r="AO775" i="1" s="1"/>
  <c r="AO776" i="1" a="1"/>
  <c r="AO776" i="1" s="1"/>
  <c r="AO777" i="1" a="1"/>
  <c r="AO777" i="1" s="1"/>
  <c r="AO778" i="1" a="1"/>
  <c r="AO778" i="1" s="1"/>
  <c r="AO779" i="1" a="1"/>
  <c r="AO779" i="1" s="1"/>
  <c r="AO780" i="1" a="1"/>
  <c r="AO780" i="1" s="1"/>
  <c r="AO781" i="1" a="1"/>
  <c r="AO781" i="1" s="1"/>
  <c r="AO782" i="1" a="1"/>
  <c r="AO782" i="1" s="1"/>
  <c r="AO783" i="1" a="1"/>
  <c r="AO783" i="1" s="1"/>
  <c r="AO784" i="1" a="1"/>
  <c r="AO784" i="1" s="1"/>
  <c r="AO785" i="1" a="1"/>
  <c r="AO785" i="1" s="1"/>
  <c r="AO786" i="1" a="1"/>
  <c r="AO786" i="1" s="1"/>
  <c r="AO787" i="1" a="1"/>
  <c r="AO787" i="1" s="1"/>
  <c r="AO788" i="1" a="1"/>
  <c r="AO788" i="1" s="1"/>
  <c r="AO789" i="1" a="1"/>
  <c r="AO789" i="1" s="1"/>
  <c r="AO790" i="1" a="1"/>
  <c r="AO790" i="1" s="1"/>
  <c r="AO791" i="1" a="1"/>
  <c r="AO791" i="1" s="1"/>
  <c r="AO792" i="1" a="1"/>
  <c r="AO792" i="1" s="1"/>
  <c r="AO793" i="1" a="1"/>
  <c r="AO793" i="1" s="1"/>
  <c r="AO794" i="1" a="1"/>
  <c r="AO794" i="1" s="1"/>
  <c r="AO795" i="1" a="1"/>
  <c r="AO795" i="1" s="1"/>
  <c r="AO796" i="1" a="1"/>
  <c r="AO796" i="1" s="1"/>
  <c r="AO797" i="1" a="1"/>
  <c r="AO797" i="1" s="1"/>
  <c r="AO798" i="1" a="1"/>
  <c r="AO798" i="1" s="1"/>
  <c r="AO799" i="1" a="1"/>
  <c r="AO799" i="1" s="1"/>
  <c r="AO800" i="1" a="1"/>
  <c r="AO800" i="1" s="1"/>
  <c r="AO801" i="1" a="1"/>
  <c r="AO801" i="1" s="1"/>
  <c r="AO802" i="1" a="1"/>
  <c r="AO802" i="1" s="1"/>
  <c r="AO803" i="1" a="1"/>
  <c r="AO803" i="1" s="1"/>
  <c r="AO804" i="1" a="1"/>
  <c r="AO804" i="1" s="1"/>
  <c r="AO805" i="1" a="1"/>
  <c r="AO805" i="1" s="1"/>
  <c r="AO806" i="1" a="1"/>
  <c r="AO806" i="1" s="1"/>
  <c r="AO807" i="1" a="1"/>
  <c r="AO807" i="1" s="1"/>
  <c r="AO808" i="1" a="1"/>
  <c r="AO808" i="1" s="1"/>
  <c r="AO809" i="1" a="1"/>
  <c r="AO809" i="1" s="1"/>
  <c r="AO810" i="1" a="1"/>
  <c r="AO810" i="1" s="1"/>
  <c r="AO811" i="1" a="1"/>
  <c r="AO811" i="1" s="1"/>
  <c r="AO812" i="1" a="1"/>
  <c r="AO812" i="1" s="1"/>
  <c r="AO813" i="1" a="1"/>
  <c r="AO813" i="1" s="1"/>
  <c r="AO814" i="1" a="1"/>
  <c r="AO814" i="1" s="1"/>
  <c r="AO815" i="1" a="1"/>
  <c r="AO815" i="1" s="1"/>
  <c r="AO816" i="1" a="1"/>
  <c r="AO816" i="1"/>
  <c r="AO817" i="1" a="1"/>
  <c r="AO817" i="1" s="1"/>
  <c r="AO818" i="1" a="1"/>
  <c r="AO818" i="1" s="1"/>
  <c r="AO819" i="1" a="1"/>
  <c r="AO819" i="1" s="1"/>
  <c r="AO820" i="1" a="1"/>
  <c r="AO820" i="1" s="1"/>
  <c r="AO821" i="1" a="1"/>
  <c r="AO821" i="1" s="1"/>
  <c r="AO822" i="1" a="1"/>
  <c r="AO822" i="1" s="1"/>
  <c r="AO823" i="1" a="1"/>
  <c r="AO823" i="1" s="1"/>
  <c r="AO824" i="1" a="1"/>
  <c r="AO824" i="1" s="1"/>
  <c r="AO825" i="1" a="1"/>
  <c r="AO825" i="1" s="1"/>
  <c r="AO826" i="1" a="1"/>
  <c r="AO826" i="1" s="1"/>
  <c r="AO827" i="1" a="1"/>
  <c r="AO827" i="1" s="1"/>
  <c r="AO828" i="1" a="1"/>
  <c r="AO828" i="1" s="1"/>
  <c r="AO829" i="1" a="1"/>
  <c r="AO829" i="1" s="1"/>
  <c r="AO830" i="1" a="1"/>
  <c r="AO830" i="1" s="1"/>
  <c r="AO831" i="1" a="1"/>
  <c r="AO831" i="1" s="1"/>
  <c r="AO832" i="1" a="1"/>
  <c r="AO832" i="1" s="1"/>
  <c r="AO833" i="1" a="1"/>
  <c r="AO833" i="1" s="1"/>
  <c r="AO834" i="1" a="1"/>
  <c r="AO834" i="1" s="1"/>
  <c r="AO835" i="1" a="1"/>
  <c r="AO835" i="1" s="1"/>
  <c r="AO836" i="1" a="1"/>
  <c r="AO836" i="1" s="1"/>
  <c r="AO837" i="1" a="1"/>
  <c r="AO837" i="1" s="1"/>
  <c r="AO838" i="1" a="1"/>
  <c r="AO838" i="1" s="1"/>
  <c r="AO839" i="1" a="1"/>
  <c r="AO839" i="1" s="1"/>
  <c r="AO840" i="1" a="1"/>
  <c r="AO840" i="1" s="1"/>
  <c r="AO841" i="1" a="1"/>
  <c r="AO841" i="1" s="1"/>
  <c r="AO842" i="1" a="1"/>
  <c r="AO842" i="1" s="1"/>
  <c r="AO843" i="1" a="1"/>
  <c r="AO843" i="1" s="1"/>
  <c r="AO844" i="1" a="1"/>
  <c r="AO844" i="1" s="1"/>
  <c r="AO845" i="1" a="1"/>
  <c r="AO845" i="1" s="1"/>
  <c r="AO846" i="1" a="1"/>
  <c r="AO846" i="1" s="1"/>
  <c r="AO847" i="1" a="1"/>
  <c r="AO847" i="1" s="1"/>
  <c r="AO848" i="1" a="1"/>
  <c r="AO848" i="1" s="1"/>
  <c r="AO849" i="1" a="1"/>
  <c r="AO849" i="1" s="1"/>
  <c r="AO850" i="1" a="1"/>
  <c r="AO850" i="1" s="1"/>
  <c r="AO851" i="1" a="1"/>
  <c r="AO851" i="1" s="1"/>
  <c r="AO852" i="1" a="1"/>
  <c r="AO852" i="1" s="1"/>
  <c r="AO853" i="1" a="1"/>
  <c r="AO853" i="1" s="1"/>
  <c r="AO854" i="1" a="1"/>
  <c r="AO854" i="1" s="1"/>
  <c r="AO855" i="1" a="1"/>
  <c r="AO855" i="1" s="1"/>
  <c r="AO856" i="1" a="1"/>
  <c r="AO856" i="1" s="1"/>
  <c r="AO857" i="1" a="1"/>
  <c r="AO857" i="1" s="1"/>
  <c r="AO858" i="1" a="1"/>
  <c r="AO858" i="1" s="1"/>
  <c r="AO859" i="1" a="1"/>
  <c r="AO859" i="1" s="1"/>
  <c r="AO860" i="1" a="1"/>
  <c r="AO860" i="1" s="1"/>
  <c r="AO861" i="1" a="1"/>
  <c r="AO861" i="1" s="1"/>
  <c r="AO862" i="1" a="1"/>
  <c r="AO862" i="1" s="1"/>
  <c r="AO863" i="1" a="1"/>
  <c r="AO863" i="1" s="1"/>
  <c r="AO864" i="1" a="1"/>
  <c r="AO864" i="1" s="1"/>
  <c r="AO865" i="1" a="1"/>
  <c r="AO865" i="1" s="1"/>
  <c r="AO866" i="1" a="1"/>
  <c r="AO866" i="1" s="1"/>
  <c r="AO867" i="1" a="1"/>
  <c r="AO867" i="1" s="1"/>
  <c r="AO868" i="1" a="1"/>
  <c r="AO868" i="1" s="1"/>
  <c r="AO869" i="1" a="1"/>
  <c r="AO869" i="1" s="1"/>
  <c r="AO870" i="1" a="1"/>
  <c r="AO870" i="1" s="1"/>
  <c r="AO871" i="1" a="1"/>
  <c r="AO871" i="1" s="1"/>
  <c r="AO872" i="1" a="1"/>
  <c r="AO872" i="1" s="1"/>
  <c r="AO873" i="1" a="1"/>
  <c r="AO873" i="1" s="1"/>
  <c r="AO874" i="1" a="1"/>
  <c r="AO874" i="1" s="1"/>
  <c r="AO875" i="1" a="1"/>
  <c r="AO875" i="1" s="1"/>
  <c r="AO876" i="1" a="1"/>
  <c r="AO876" i="1" s="1"/>
  <c r="AO877" i="1" a="1"/>
  <c r="AO877" i="1" s="1"/>
  <c r="AO878" i="1" a="1"/>
  <c r="AO878" i="1" s="1"/>
  <c r="AO879" i="1" a="1"/>
  <c r="AO879" i="1" s="1"/>
  <c r="AO880" i="1" a="1"/>
  <c r="AO880" i="1" s="1"/>
  <c r="AO881" i="1" a="1"/>
  <c r="AO881" i="1" s="1"/>
  <c r="AO882" i="1" a="1"/>
  <c r="AO882" i="1" s="1"/>
  <c r="AO883" i="1" a="1"/>
  <c r="AO883" i="1" s="1"/>
  <c r="AO884" i="1" a="1"/>
  <c r="AO884" i="1" s="1"/>
  <c r="AO885" i="1" a="1"/>
  <c r="AO885" i="1" s="1"/>
  <c r="AO886" i="1" a="1"/>
  <c r="AO886" i="1" s="1"/>
  <c r="AO887" i="1" a="1"/>
  <c r="AO887" i="1" s="1"/>
  <c r="AO888" i="1" a="1"/>
  <c r="AO888" i="1" s="1"/>
  <c r="AO889" i="1" a="1"/>
  <c r="AO889" i="1" s="1"/>
  <c r="AO890" i="1" a="1"/>
  <c r="AO890" i="1" s="1"/>
  <c r="AO891" i="1" a="1"/>
  <c r="AO891" i="1" s="1"/>
  <c r="AO892" i="1" a="1"/>
  <c r="AO892" i="1" s="1"/>
  <c r="AO893" i="1" a="1"/>
  <c r="AO893" i="1" s="1"/>
  <c r="AO894" i="1" a="1"/>
  <c r="AO894" i="1" s="1"/>
  <c r="AO895" i="1" a="1"/>
  <c r="AO895" i="1" s="1"/>
  <c r="AO896" i="1" a="1"/>
  <c r="AO896" i="1" s="1"/>
  <c r="AO897" i="1" a="1"/>
  <c r="AO897" i="1" s="1"/>
  <c r="AO898" i="1" a="1"/>
  <c r="AO898" i="1" s="1"/>
  <c r="AO899" i="1" a="1"/>
  <c r="AO899" i="1" s="1"/>
  <c r="AO900" i="1" a="1"/>
  <c r="AO900" i="1" s="1"/>
  <c r="AO901" i="1" a="1"/>
  <c r="AO901" i="1" s="1"/>
  <c r="AO902" i="1" a="1"/>
  <c r="AO902" i="1" s="1"/>
  <c r="AO903" i="1" a="1"/>
  <c r="AO903" i="1" s="1"/>
  <c r="AO904" i="1" a="1"/>
  <c r="AO904" i="1" s="1"/>
  <c r="AO905" i="1" a="1"/>
  <c r="AO905" i="1" s="1"/>
  <c r="AO906" i="1" a="1"/>
  <c r="AO906" i="1" s="1"/>
  <c r="AO907" i="1" a="1"/>
  <c r="AO907" i="1" s="1"/>
  <c r="AO908" i="1" a="1"/>
  <c r="AO908" i="1" s="1"/>
  <c r="AO909" i="1" a="1"/>
  <c r="AO909" i="1" s="1"/>
  <c r="AO910" i="1" a="1"/>
  <c r="AO910" i="1" s="1"/>
  <c r="AO911" i="1" a="1"/>
  <c r="AO911" i="1" s="1"/>
  <c r="AO912" i="1" a="1"/>
  <c r="AO912" i="1" s="1"/>
  <c r="AO913" i="1" a="1"/>
  <c r="AO913" i="1" s="1"/>
  <c r="AO914" i="1" a="1"/>
  <c r="AO914" i="1" s="1"/>
  <c r="AO915" i="1" a="1"/>
  <c r="AO915" i="1" s="1"/>
  <c r="AO916" i="1" a="1"/>
  <c r="AO916" i="1" s="1"/>
  <c r="AO917" i="1" a="1"/>
  <c r="AO917" i="1" s="1"/>
  <c r="AO918" i="1" a="1"/>
  <c r="AO918" i="1" s="1"/>
  <c r="AO919" i="1" a="1"/>
  <c r="AO919" i="1" s="1"/>
  <c r="AO920" i="1" a="1"/>
  <c r="AO920" i="1" s="1"/>
  <c r="AO921" i="1" a="1"/>
  <c r="AO921" i="1" s="1"/>
  <c r="AO922" i="1" a="1"/>
  <c r="AO922" i="1" s="1"/>
  <c r="AO923" i="1" a="1"/>
  <c r="AO923" i="1" s="1"/>
  <c r="AO924" i="1" a="1"/>
  <c r="AO924" i="1" s="1"/>
  <c r="AO925" i="1" a="1"/>
  <c r="AO925" i="1" s="1"/>
  <c r="AO926" i="1" a="1"/>
  <c r="AO926" i="1" s="1"/>
  <c r="AO927" i="1" a="1"/>
  <c r="AO927" i="1" s="1"/>
  <c r="AO928" i="1" a="1"/>
  <c r="AO928" i="1" s="1"/>
  <c r="AO929" i="1" a="1"/>
  <c r="AO929" i="1" s="1"/>
  <c r="AO930" i="1" a="1"/>
  <c r="AO930" i="1" s="1"/>
  <c r="AO931" i="1" a="1"/>
  <c r="AO931" i="1" s="1"/>
  <c r="AO932" i="1" a="1"/>
  <c r="AO932" i="1" s="1"/>
  <c r="AO933" i="1" a="1"/>
  <c r="AO933" i="1" s="1"/>
  <c r="AO934" i="1" a="1"/>
  <c r="AO934" i="1" s="1"/>
  <c r="AO935" i="1" a="1"/>
  <c r="AO935" i="1" s="1"/>
  <c r="AO936" i="1" a="1"/>
  <c r="AO936" i="1" s="1"/>
  <c r="AO937" i="1" a="1"/>
  <c r="AO937" i="1" s="1"/>
  <c r="AO938" i="1" a="1"/>
  <c r="AO938" i="1" s="1"/>
  <c r="AO939" i="1" a="1"/>
  <c r="AO939" i="1" s="1"/>
  <c r="AO940" i="1" a="1"/>
  <c r="AO940" i="1" s="1"/>
  <c r="AO941" i="1" a="1"/>
  <c r="AO941" i="1" s="1"/>
  <c r="AO942" i="1" a="1"/>
  <c r="AO942" i="1" s="1"/>
  <c r="AO943" i="1" a="1"/>
  <c r="AO943" i="1" s="1"/>
  <c r="AO944" i="1" a="1"/>
  <c r="AO944" i="1" s="1"/>
  <c r="AO945" i="1" a="1"/>
  <c r="AO945" i="1" s="1"/>
  <c r="AO946" i="1" a="1"/>
  <c r="AO946" i="1" s="1"/>
  <c r="AO947" i="1" a="1"/>
  <c r="AO947" i="1" s="1"/>
  <c r="AO948" i="1" a="1"/>
  <c r="AO948" i="1" s="1"/>
  <c r="AO949" i="1" a="1"/>
  <c r="AO949" i="1" s="1"/>
  <c r="AO950" i="1" a="1"/>
  <c r="AO950" i="1" s="1"/>
  <c r="AO951" i="1" a="1"/>
  <c r="AO951" i="1" s="1"/>
  <c r="AO952" i="1" a="1"/>
  <c r="AO952" i="1" s="1"/>
  <c r="AO953" i="1" a="1"/>
  <c r="AO953" i="1" s="1"/>
  <c r="AO954" i="1" a="1"/>
  <c r="AO954" i="1" s="1"/>
  <c r="AO955" i="1" a="1"/>
  <c r="AO955" i="1" s="1"/>
  <c r="AO956" i="1" a="1"/>
  <c r="AO956" i="1" s="1"/>
  <c r="AO957" i="1" a="1"/>
  <c r="AO957" i="1" s="1"/>
  <c r="AO958" i="1" a="1"/>
  <c r="AO958" i="1" s="1"/>
  <c r="AO959" i="1" a="1"/>
  <c r="AO959" i="1" s="1"/>
  <c r="AO960" i="1" a="1"/>
  <c r="AO960" i="1" s="1"/>
  <c r="AO961" i="1" a="1"/>
  <c r="AO961" i="1" s="1"/>
  <c r="AO962" i="1" a="1"/>
  <c r="AO962" i="1" s="1"/>
  <c r="AO963" i="1" a="1"/>
  <c r="AO963" i="1" s="1"/>
  <c r="AO964" i="1" a="1"/>
  <c r="AO964" i="1" s="1"/>
  <c r="AO965" i="1" a="1"/>
  <c r="AO965" i="1" s="1"/>
  <c r="AO966" i="1" a="1"/>
  <c r="AO966" i="1" s="1"/>
  <c r="AO967" i="1" a="1"/>
  <c r="AO967" i="1" s="1"/>
  <c r="AO968" i="1" a="1"/>
  <c r="AO968" i="1" s="1"/>
  <c r="AO969" i="1" a="1"/>
  <c r="AO969" i="1" s="1"/>
  <c r="AO970" i="1" a="1"/>
  <c r="AO970" i="1" s="1"/>
  <c r="AO971" i="1" a="1"/>
  <c r="AO971" i="1" s="1"/>
  <c r="AO972" i="1" a="1"/>
  <c r="AO972" i="1" s="1"/>
  <c r="AO973" i="1" a="1"/>
  <c r="AO973" i="1" s="1"/>
  <c r="AO974" i="1" a="1"/>
  <c r="AO974" i="1"/>
  <c r="AO975" i="1" a="1"/>
  <c r="AO975" i="1" s="1"/>
  <c r="AO976" i="1" a="1"/>
  <c r="AO976" i="1" s="1"/>
  <c r="AO977" i="1" a="1"/>
  <c r="AO977" i="1" s="1"/>
  <c r="AO978" i="1" a="1"/>
  <c r="AO978" i="1" s="1"/>
  <c r="AO979" i="1" a="1"/>
  <c r="AO979" i="1"/>
  <c r="AO980" i="1" a="1"/>
  <c r="AO980" i="1" s="1"/>
  <c r="AO981" i="1" a="1"/>
  <c r="AO981" i="1" s="1"/>
  <c r="AO982" i="1" a="1"/>
  <c r="AO982" i="1" s="1"/>
  <c r="AO983" i="1" a="1"/>
  <c r="AO983" i="1" s="1"/>
  <c r="AO984" i="1" a="1"/>
  <c r="AO984" i="1" s="1"/>
  <c r="AO985" i="1" a="1"/>
  <c r="AO985" i="1" s="1"/>
  <c r="AO986" i="1" a="1"/>
  <c r="AO986" i="1" s="1"/>
  <c r="AO987" i="1" a="1"/>
  <c r="AO987" i="1" s="1"/>
  <c r="AO988" i="1" a="1"/>
  <c r="AO988" i="1" s="1"/>
  <c r="AO989" i="1" a="1"/>
  <c r="AO989" i="1" s="1"/>
  <c r="AO990" i="1" a="1"/>
  <c r="AO990" i="1" s="1"/>
  <c r="AO991" i="1" a="1"/>
  <c r="AO991" i="1" s="1"/>
  <c r="AO992" i="1" a="1"/>
  <c r="AO992" i="1"/>
  <c r="AO993" i="1" a="1"/>
  <c r="AO993" i="1" s="1"/>
  <c r="AO994" i="1" a="1"/>
  <c r="AO994" i="1" s="1"/>
  <c r="AO995" i="1" a="1"/>
  <c r="AO995" i="1" s="1"/>
  <c r="AO996" i="1" a="1"/>
  <c r="AO996" i="1" s="1"/>
  <c r="AO997" i="1" a="1"/>
  <c r="AO997" i="1" s="1"/>
  <c r="AO998" i="1" a="1"/>
  <c r="AO998" i="1" s="1"/>
  <c r="AO999" i="1" a="1"/>
  <c r="AO999" i="1" s="1"/>
  <c r="AO1000" i="1" a="1"/>
  <c r="AO1000" i="1" s="1"/>
  <c r="AO1001" i="1" a="1"/>
  <c r="AO1001" i="1" s="1"/>
  <c r="AO1002" i="1" a="1"/>
  <c r="AO1002" i="1" s="1"/>
  <c r="AO1003" i="1" a="1"/>
  <c r="AO1003" i="1" s="1"/>
  <c r="AO1004" i="1" a="1"/>
  <c r="AO1004" i="1" s="1"/>
  <c r="AO1005" i="1" a="1"/>
  <c r="AO1005" i="1" s="1"/>
  <c r="AO1006" i="1" a="1"/>
  <c r="AO1006" i="1" s="1"/>
  <c r="AO1007" i="1" a="1"/>
  <c r="AO1007" i="1" s="1"/>
  <c r="AO1008" i="1" a="1"/>
  <c r="AO1008" i="1" s="1"/>
  <c r="AO1009" i="1" a="1"/>
  <c r="AO1009" i="1" s="1"/>
  <c r="AO1010" i="1" a="1"/>
  <c r="AO1010" i="1" s="1"/>
  <c r="AO1011" i="1" a="1"/>
  <c r="AO1011" i="1" s="1"/>
  <c r="AO1012" i="1" a="1"/>
  <c r="AO1012" i="1" s="1"/>
  <c r="AO1013" i="1" a="1"/>
  <c r="AO1013" i="1" s="1"/>
  <c r="AO1014" i="1" a="1"/>
  <c r="AO1014" i="1" s="1"/>
  <c r="AO1015" i="1" a="1"/>
  <c r="AO1015" i="1" s="1"/>
  <c r="AO1016" i="1" a="1"/>
  <c r="AO1016" i="1" s="1"/>
  <c r="AO1017" i="1" a="1"/>
  <c r="AO1017" i="1" s="1"/>
  <c r="AO1018" i="1" a="1"/>
  <c r="AO1018" i="1" s="1"/>
  <c r="AO1019" i="1" a="1"/>
  <c r="AO1019" i="1" s="1"/>
  <c r="AO1020" i="1" a="1"/>
  <c r="AO1020" i="1" s="1"/>
  <c r="AO1021" i="1" a="1"/>
  <c r="AO1021" i="1" s="1"/>
  <c r="AO1022" i="1" a="1"/>
  <c r="AO1022" i="1" s="1"/>
  <c r="AO1023" i="1" a="1"/>
  <c r="AO1023" i="1" s="1"/>
  <c r="AO1024" i="1" a="1"/>
  <c r="AO1024" i="1" s="1"/>
  <c r="AO1025" i="1" a="1"/>
  <c r="AO1025" i="1" s="1"/>
  <c r="AO1026" i="1" a="1"/>
  <c r="AO1026" i="1" s="1"/>
  <c r="AO1027" i="1" a="1"/>
  <c r="AO1027" i="1" s="1"/>
  <c r="AO1028" i="1" a="1"/>
  <c r="AO1028" i="1" s="1"/>
  <c r="AO1029" i="1" a="1"/>
  <c r="AO1029" i="1" s="1"/>
  <c r="AO1030" i="1" a="1"/>
  <c r="AO1030" i="1" s="1"/>
  <c r="AO1031" i="1" a="1"/>
  <c r="AO1031" i="1" s="1"/>
  <c r="AO1032" i="1" a="1"/>
  <c r="AO1032" i="1" s="1"/>
  <c r="AO1033" i="1" a="1"/>
  <c r="AO1033" i="1" s="1"/>
  <c r="AO1034" i="1" a="1"/>
  <c r="AO1034" i="1" s="1"/>
  <c r="AO1035" i="1" a="1"/>
  <c r="AO1035" i="1" s="1"/>
  <c r="AO1036" i="1" a="1"/>
  <c r="AO1036" i="1" s="1"/>
  <c r="AO1037" i="1" a="1"/>
  <c r="AO1037" i="1" s="1"/>
  <c r="AO1038" i="1" a="1"/>
  <c r="AO1038" i="1" s="1"/>
  <c r="AO1039" i="1" a="1"/>
  <c r="AO1039" i="1" s="1"/>
  <c r="AO1040" i="1" a="1"/>
  <c r="AO1040" i="1" s="1"/>
  <c r="AO1041" i="1" a="1"/>
  <c r="AO1041" i="1" s="1"/>
  <c r="AO1042" i="1" a="1"/>
  <c r="AO1042" i="1" s="1"/>
  <c r="AO1043" i="1" a="1"/>
  <c r="AO1043" i="1" s="1"/>
  <c r="AO1044" i="1" a="1"/>
  <c r="AO1044" i="1" s="1"/>
  <c r="AO1045" i="1" a="1"/>
  <c r="AO1045" i="1" s="1"/>
  <c r="AO1046" i="1" a="1"/>
  <c r="AO1046" i="1" s="1"/>
  <c r="AO1047" i="1" a="1"/>
  <c r="AO1047" i="1" s="1"/>
  <c r="AO1048" i="1" a="1"/>
  <c r="AO1048" i="1" s="1"/>
  <c r="AO1049" i="1" a="1"/>
  <c r="AO1049" i="1" s="1"/>
  <c r="AO1050" i="1" a="1"/>
  <c r="AO1050" i="1" s="1"/>
  <c r="AO1051" i="1" a="1"/>
  <c r="AO1051" i="1" s="1"/>
  <c r="AO1052" i="1" a="1"/>
  <c r="AO1052" i="1" s="1"/>
  <c r="AO1053" i="1" a="1"/>
  <c r="AO1053" i="1" s="1"/>
  <c r="AO1054" i="1" a="1"/>
  <c r="AO1054" i="1" s="1"/>
  <c r="AO1055" i="1" a="1"/>
  <c r="AO1055" i="1" s="1"/>
  <c r="AO1056" i="1" a="1"/>
  <c r="AO1056" i="1" s="1"/>
  <c r="AO1057" i="1" a="1"/>
  <c r="AO1057" i="1" s="1"/>
  <c r="AO1058" i="1" a="1"/>
  <c r="AO1058" i="1" s="1"/>
  <c r="AO1059" i="1" a="1"/>
  <c r="AO1059" i="1" s="1"/>
  <c r="AO1060" i="1" a="1"/>
  <c r="AO1060" i="1" s="1"/>
  <c r="AO1061" i="1" a="1"/>
  <c r="AO1061" i="1" s="1"/>
  <c r="AO1062" i="1" a="1"/>
  <c r="AO1062" i="1" s="1"/>
  <c r="AO1063" i="1" a="1"/>
  <c r="AO1063" i="1" s="1"/>
  <c r="AO1064" i="1" a="1"/>
  <c r="AO1064" i="1" s="1"/>
  <c r="AO1065" i="1" a="1"/>
  <c r="AO1065" i="1" s="1"/>
  <c r="AO1066" i="1" a="1"/>
  <c r="AO1066" i="1" s="1"/>
  <c r="AO1067" i="1" a="1"/>
  <c r="AO1067" i="1" s="1"/>
  <c r="AO1068" i="1" a="1"/>
  <c r="AO1068" i="1" s="1"/>
  <c r="AO1069" i="1" a="1"/>
  <c r="AO1069" i="1" s="1"/>
  <c r="AO1070" i="1" a="1"/>
  <c r="AO1070" i="1" s="1"/>
  <c r="AO1071" i="1" a="1"/>
  <c r="AO1071" i="1" s="1"/>
  <c r="AO1072" i="1" a="1"/>
  <c r="AO1072" i="1" s="1"/>
  <c r="AO1073" i="1" a="1"/>
  <c r="AO1073" i="1" s="1"/>
  <c r="AO1074" i="1" a="1"/>
  <c r="AO1074" i="1" s="1"/>
  <c r="AO1075" i="1" a="1"/>
  <c r="AO1075" i="1" s="1"/>
  <c r="AO1076" i="1" a="1"/>
  <c r="AO1076" i="1" s="1"/>
  <c r="AO1077" i="1" a="1"/>
  <c r="AO1077" i="1" s="1"/>
  <c r="AO1078" i="1" a="1"/>
  <c r="AO1078" i="1" s="1"/>
  <c r="AO1079" i="1" a="1"/>
  <c r="AO1079" i="1" s="1"/>
  <c r="AO1080" i="1" a="1"/>
  <c r="AO1080" i="1" s="1"/>
  <c r="AO1081" i="1" a="1"/>
  <c r="AO1081" i="1" s="1"/>
  <c r="AO1082" i="1" a="1"/>
  <c r="AO1082" i="1" s="1"/>
  <c r="AO1083" i="1" a="1"/>
  <c r="AO1083" i="1" s="1"/>
  <c r="AO1084" i="1" a="1"/>
  <c r="AO1084" i="1" s="1"/>
  <c r="AO1085" i="1" a="1"/>
  <c r="AO1085" i="1" s="1"/>
  <c r="AO1086" i="1" a="1"/>
  <c r="AO1086" i="1" s="1"/>
  <c r="AO1087" i="1" a="1"/>
  <c r="AO1087" i="1" s="1"/>
  <c r="AO1088" i="1" a="1"/>
  <c r="AO1088" i="1" s="1"/>
  <c r="AO1089" i="1" a="1"/>
  <c r="AO1089" i="1" s="1"/>
  <c r="AO1090" i="1" a="1"/>
  <c r="AO1090" i="1" s="1"/>
  <c r="AO1091" i="1" a="1"/>
  <c r="AO1091" i="1" s="1"/>
  <c r="AO1092" i="1" a="1"/>
  <c r="AO1092" i="1" s="1"/>
  <c r="AO1093" i="1" a="1"/>
  <c r="AO1093" i="1" s="1"/>
  <c r="AO1094" i="1" a="1"/>
  <c r="AO1094" i="1" s="1"/>
  <c r="AO1095" i="1" a="1"/>
  <c r="AO1095" i="1" s="1"/>
  <c r="AO1096" i="1" a="1"/>
  <c r="AO1096" i="1" s="1"/>
  <c r="AO1097" i="1" a="1"/>
  <c r="AO1097" i="1" s="1"/>
  <c r="AO1098" i="1" a="1"/>
  <c r="AO1098" i="1" s="1"/>
  <c r="AO1099" i="1" a="1"/>
  <c r="AO1099" i="1" s="1"/>
  <c r="AO1100" i="1" a="1"/>
  <c r="AO1100" i="1" s="1"/>
  <c r="AO1101" i="1" a="1"/>
  <c r="AO1101" i="1" s="1"/>
  <c r="AO1102" i="1" a="1"/>
  <c r="AO1102" i="1" s="1"/>
  <c r="AO1103" i="1" a="1"/>
  <c r="AO1103" i="1" s="1"/>
  <c r="AO1104" i="1" a="1"/>
  <c r="AO1104" i="1" s="1"/>
  <c r="AO1105" i="1" a="1"/>
  <c r="AO1105" i="1" s="1"/>
  <c r="AO1106" i="1" a="1"/>
  <c r="AO1106" i="1" s="1"/>
  <c r="AO1107" i="1" a="1"/>
  <c r="AO1107" i="1" s="1"/>
  <c r="AO1108" i="1" a="1"/>
  <c r="AO1108" i="1" s="1"/>
  <c r="AO1109" i="1" a="1"/>
  <c r="AO1109" i="1"/>
  <c r="AO1110" i="1" a="1"/>
  <c r="AO1110" i="1" s="1"/>
  <c r="AO1111" i="1" a="1"/>
  <c r="AO1111" i="1" s="1"/>
  <c r="AO1112" i="1" a="1"/>
  <c r="AO1112" i="1" s="1"/>
  <c r="AO1113" i="1" a="1"/>
  <c r="AO1113" i="1" s="1"/>
  <c r="AO1114" i="1" a="1"/>
  <c r="AO1114" i="1"/>
  <c r="AO1115" i="1" a="1"/>
  <c r="AO1115" i="1" s="1"/>
  <c r="AO1116" i="1" a="1"/>
  <c r="AO1116" i="1" s="1"/>
  <c r="AO1117" i="1" a="1"/>
  <c r="AO1117" i="1" s="1"/>
  <c r="AO1118" i="1" a="1"/>
  <c r="AO1118" i="1" s="1"/>
  <c r="AO1119" i="1" a="1"/>
  <c r="AO1119" i="1" s="1"/>
  <c r="AO1120" i="1" a="1"/>
  <c r="AO1120" i="1" s="1"/>
  <c r="AO1121" i="1" a="1"/>
  <c r="AO1121" i="1" s="1"/>
  <c r="AO1122" i="1" a="1"/>
  <c r="AO1122" i="1" s="1"/>
  <c r="AO1123" i="1" a="1"/>
  <c r="AO1123" i="1" s="1"/>
  <c r="AO1124" i="1" a="1"/>
  <c r="AO1124" i="1" s="1"/>
  <c r="AO1125" i="1" a="1"/>
  <c r="AO1125" i="1" s="1"/>
  <c r="AO1126" i="1" a="1"/>
  <c r="AO1126" i="1" s="1"/>
  <c r="AO1127" i="1" a="1"/>
  <c r="AO1127" i="1" s="1"/>
  <c r="AO1128" i="1" a="1"/>
  <c r="AO1128" i="1" s="1"/>
  <c r="AO1129" i="1" a="1"/>
  <c r="AO1129" i="1" s="1"/>
  <c r="AO1130" i="1" a="1"/>
  <c r="AO1130" i="1" s="1"/>
  <c r="AO1131" i="1" a="1"/>
  <c r="AO1131" i="1" s="1"/>
  <c r="AO1132" i="1" a="1"/>
  <c r="AO1132" i="1" s="1"/>
  <c r="AO1133" i="1" a="1"/>
  <c r="AO1133" i="1" s="1"/>
  <c r="AO1134" i="1" a="1"/>
  <c r="AO1134" i="1" s="1"/>
  <c r="AO1135" i="1" a="1"/>
  <c r="AO1135" i="1" s="1"/>
  <c r="AO1136" i="1" a="1"/>
  <c r="AO1136" i="1" s="1"/>
  <c r="AO1137" i="1" a="1"/>
  <c r="AO1137" i="1" s="1"/>
  <c r="AO1138" i="1" a="1"/>
  <c r="AO1138" i="1" s="1"/>
  <c r="AO1139" i="1" a="1"/>
  <c r="AO1139" i="1" s="1"/>
  <c r="AO1140" i="1" a="1"/>
  <c r="AO1140" i="1" s="1"/>
  <c r="AO1141" i="1" a="1"/>
  <c r="AO1141" i="1" s="1"/>
  <c r="AO1142" i="1" a="1"/>
  <c r="AO1142" i="1" s="1"/>
  <c r="AO1143" i="1" a="1"/>
  <c r="AO1143" i="1" s="1"/>
  <c r="AO1144" i="1" a="1"/>
  <c r="AO1144" i="1"/>
  <c r="AO1145" i="1" a="1"/>
  <c r="AO1145" i="1" s="1"/>
  <c r="AO1146" i="1" a="1"/>
  <c r="AO1146" i="1" s="1"/>
  <c r="AO1147" i="1" a="1"/>
  <c r="AO1147" i="1" s="1"/>
  <c r="AO1148" i="1" a="1"/>
  <c r="AO1148" i="1"/>
  <c r="AO1149" i="1" a="1"/>
  <c r="AO1149" i="1" s="1"/>
  <c r="AO1150" i="1" a="1"/>
  <c r="AO1150" i="1" s="1"/>
  <c r="AO1151" i="1" a="1"/>
  <c r="AO1151" i="1" s="1"/>
  <c r="AO1152" i="1" a="1"/>
  <c r="AO1152" i="1" s="1"/>
  <c r="AO1153" i="1" a="1"/>
  <c r="AO1153" i="1" s="1"/>
  <c r="AO1154" i="1" a="1"/>
  <c r="AO1154" i="1" s="1"/>
  <c r="AO1155" i="1" a="1"/>
  <c r="AO1155" i="1" s="1"/>
  <c r="AO1156" i="1" a="1"/>
  <c r="AO1156" i="1" s="1"/>
  <c r="AO1157" i="1" a="1"/>
  <c r="AO1157" i="1" s="1"/>
  <c r="AO1158" i="1" a="1"/>
  <c r="AO1158" i="1" s="1"/>
  <c r="AO1159" i="1" a="1"/>
  <c r="AO1159" i="1" s="1"/>
  <c r="AO1160" i="1" a="1"/>
  <c r="AO1160" i="1" s="1"/>
  <c r="AO1161" i="1" a="1"/>
  <c r="AO1161" i="1" s="1"/>
  <c r="AO1162" i="1" a="1"/>
  <c r="AO1162" i="1" s="1"/>
  <c r="AO1163" i="1" a="1"/>
  <c r="AO1163" i="1" s="1"/>
  <c r="AO1164" i="1" a="1"/>
  <c r="AO1164" i="1" s="1"/>
  <c r="AO1165" i="1" a="1"/>
  <c r="AO1165" i="1" s="1"/>
  <c r="AO1166" i="1" a="1"/>
  <c r="AO1166" i="1" s="1"/>
  <c r="AO1167" i="1" a="1"/>
  <c r="AO1167" i="1" s="1"/>
  <c r="AO1168" i="1" a="1"/>
  <c r="AO1168" i="1" s="1"/>
  <c r="AO1169" i="1" a="1"/>
  <c r="AO1169" i="1" s="1"/>
  <c r="AO1170" i="1" a="1"/>
  <c r="AO1170" i="1" s="1"/>
  <c r="AO1171" i="1" a="1"/>
  <c r="AO1171" i="1" s="1"/>
  <c r="AO1172" i="1" a="1"/>
  <c r="AO1172" i="1" s="1"/>
  <c r="AO1173" i="1" a="1"/>
  <c r="AO1173" i="1" s="1"/>
  <c r="AO1174" i="1" a="1"/>
  <c r="AO1174" i="1" s="1"/>
  <c r="AO1175" i="1" a="1"/>
  <c r="AO1175" i="1" s="1"/>
  <c r="AO1176" i="1" a="1"/>
  <c r="AO1176" i="1" s="1"/>
  <c r="AO1177" i="1" a="1"/>
  <c r="AO1177" i="1" s="1"/>
  <c r="AO1178" i="1" a="1"/>
  <c r="AO1178" i="1" s="1"/>
  <c r="AO1179" i="1" a="1"/>
  <c r="AO1179" i="1" s="1"/>
  <c r="AO1180" i="1" a="1"/>
  <c r="AO1180" i="1" s="1"/>
  <c r="AO1181" i="1" a="1"/>
  <c r="AO1181" i="1" s="1"/>
  <c r="AO1182" i="1" a="1"/>
  <c r="AO1182" i="1" s="1"/>
  <c r="AO1183" i="1" a="1"/>
  <c r="AO1183" i="1" s="1"/>
  <c r="AO1184" i="1" a="1"/>
  <c r="AO1184" i="1"/>
  <c r="AO1185" i="1" a="1"/>
  <c r="AO1185" i="1" s="1"/>
  <c r="AO1186" i="1" a="1"/>
  <c r="AO1186" i="1" s="1"/>
  <c r="AO1187" i="1" a="1"/>
  <c r="AO1187" i="1" s="1"/>
  <c r="AO1188" i="1" a="1"/>
  <c r="AO1188" i="1" s="1"/>
  <c r="AO1189" i="1" a="1"/>
  <c r="AO1189" i="1" s="1"/>
  <c r="AO1190" i="1" a="1"/>
  <c r="AO1190" i="1" s="1"/>
  <c r="AO1191" i="1" a="1"/>
  <c r="AO1191" i="1" s="1"/>
  <c r="AO1192" i="1" a="1"/>
  <c r="AO1192" i="1" s="1"/>
  <c r="AO1193" i="1" a="1"/>
  <c r="AO1193" i="1" s="1"/>
  <c r="AO1194" i="1" a="1"/>
  <c r="AO1194" i="1" s="1"/>
  <c r="AO1195" i="1" a="1"/>
  <c r="AO1195" i="1" s="1"/>
  <c r="AO1196" i="1" a="1"/>
  <c r="AO1196" i="1" s="1"/>
  <c r="AO1197" i="1" a="1"/>
  <c r="AO1197" i="1" s="1"/>
  <c r="AO1198" i="1" a="1"/>
  <c r="AO1198" i="1" s="1"/>
  <c r="AO1199" i="1" a="1"/>
  <c r="AO1199" i="1" s="1"/>
  <c r="AO1200" i="1" a="1"/>
  <c r="AO1200" i="1" s="1"/>
  <c r="AO1201" i="1" a="1"/>
  <c r="AO1201" i="1" s="1"/>
  <c r="AO1202" i="1" a="1"/>
  <c r="AO1202" i="1" s="1"/>
  <c r="AO1203" i="1" a="1"/>
  <c r="AO1203" i="1" s="1"/>
  <c r="AO1204" i="1" a="1"/>
  <c r="AO1204" i="1" s="1"/>
  <c r="AO1205" i="1" a="1"/>
  <c r="AO1205" i="1" s="1"/>
  <c r="AO1206" i="1" a="1"/>
  <c r="AO1206" i="1" s="1"/>
  <c r="AO1207" i="1" a="1"/>
  <c r="AO1207" i="1" s="1"/>
  <c r="AO1208" i="1" a="1"/>
  <c r="AO1208" i="1" s="1"/>
  <c r="AO1209" i="1" a="1"/>
  <c r="AO1209" i="1" s="1"/>
  <c r="AO1210" i="1" a="1"/>
  <c r="AO1210" i="1" s="1"/>
  <c r="AO1211" i="1" a="1"/>
  <c r="AO1211" i="1"/>
  <c r="AO1212" i="1" a="1"/>
  <c r="AO1212" i="1" s="1"/>
  <c r="AO1213" i="1" a="1"/>
  <c r="AO1213" i="1" s="1"/>
  <c r="AO1214" i="1" a="1"/>
  <c r="AO1214" i="1"/>
  <c r="AO1215" i="1" a="1"/>
  <c r="AO1215" i="1" s="1"/>
  <c r="AO1216" i="1" a="1"/>
  <c r="AO1216" i="1" s="1"/>
  <c r="AO1217" i="1" a="1"/>
  <c r="AO1217" i="1" s="1"/>
  <c r="AO1218" i="1" a="1"/>
  <c r="AO1218" i="1" s="1"/>
  <c r="AO1219" i="1" a="1"/>
  <c r="AO1219" i="1" s="1"/>
  <c r="AO1220" i="1" a="1"/>
  <c r="AO1220" i="1" s="1"/>
  <c r="AO1221" i="1" a="1"/>
  <c r="AO1221" i="1" s="1"/>
  <c r="AO1222" i="1" a="1"/>
  <c r="AO1222" i="1" s="1"/>
  <c r="AO1223" i="1" a="1"/>
  <c r="AO1223" i="1" s="1"/>
  <c r="AO1224" i="1" a="1"/>
  <c r="AO1224" i="1" s="1"/>
  <c r="AO1225" i="1" a="1"/>
  <c r="AO1225" i="1" s="1"/>
  <c r="AO1226" i="1" a="1"/>
  <c r="AO1226" i="1" s="1"/>
  <c r="AO1227" i="1" a="1"/>
  <c r="AO1227" i="1" s="1"/>
  <c r="AO1228" i="1" a="1"/>
  <c r="AO1228" i="1" s="1"/>
  <c r="AO1229" i="1" a="1"/>
  <c r="AO1229" i="1" s="1"/>
  <c r="AO1230" i="1" a="1"/>
  <c r="AO1230" i="1" s="1"/>
  <c r="AO1231" i="1" a="1"/>
  <c r="AO1231" i="1" s="1"/>
  <c r="AO1232" i="1" a="1"/>
  <c r="AO1232" i="1" s="1"/>
  <c r="AO1233" i="1" a="1"/>
  <c r="AO1233" i="1" s="1"/>
  <c r="AO1234" i="1" a="1"/>
  <c r="AO1234" i="1" s="1"/>
  <c r="AO1235" i="1" a="1"/>
  <c r="AO1235" i="1" s="1"/>
  <c r="AO1236" i="1" a="1"/>
  <c r="AO1236" i="1" s="1"/>
  <c r="AO1237" i="1" a="1"/>
  <c r="AO1237" i="1" s="1"/>
  <c r="AO1238" i="1" a="1"/>
  <c r="AO1238" i="1" s="1"/>
  <c r="AO1239" i="1" a="1"/>
  <c r="AO1239" i="1" s="1"/>
  <c r="AO1240" i="1" a="1"/>
  <c r="AO1240" i="1" s="1"/>
  <c r="AO1241" i="1" a="1"/>
  <c r="AO1241" i="1" s="1"/>
  <c r="AO1242" i="1" a="1"/>
  <c r="AO1242" i="1" s="1"/>
  <c r="AO1243" i="1" a="1"/>
  <c r="AO1243" i="1" s="1"/>
  <c r="AO1244" i="1" a="1"/>
  <c r="AO1244" i="1" s="1"/>
  <c r="AO1245" i="1" a="1"/>
  <c r="AO1245" i="1" s="1"/>
  <c r="AO1246" i="1" a="1"/>
  <c r="AO1246" i="1" s="1"/>
  <c r="AO1247" i="1" a="1"/>
  <c r="AO1247" i="1" s="1"/>
  <c r="AO1248" i="1" a="1"/>
  <c r="AO1248" i="1" s="1"/>
  <c r="AO1249" i="1" a="1"/>
  <c r="AO1249" i="1" s="1"/>
  <c r="AO1250" i="1" a="1"/>
  <c r="AO1250" i="1" s="1"/>
  <c r="AO1251" i="1" a="1"/>
  <c r="AO1251" i="1" s="1"/>
  <c r="AO1252" i="1" a="1"/>
  <c r="AO1252" i="1" s="1"/>
  <c r="AO1253" i="1" a="1"/>
  <c r="AO1253" i="1" s="1"/>
  <c r="AO1254" i="1" a="1"/>
  <c r="AO1254" i="1" s="1"/>
  <c r="AO1255" i="1" a="1"/>
  <c r="AO1255" i="1" s="1"/>
  <c r="AO1256" i="1" a="1"/>
  <c r="AO1256" i="1" s="1"/>
  <c r="AO1257" i="1" a="1"/>
  <c r="AO1257" i="1" s="1"/>
  <c r="AO1258" i="1" a="1"/>
  <c r="AO1258" i="1" s="1"/>
  <c r="AO1259" i="1" a="1"/>
  <c r="AO1259" i="1" s="1"/>
  <c r="AO1260" i="1" a="1"/>
  <c r="AO1260" i="1" s="1"/>
  <c r="AO1261" i="1" a="1"/>
  <c r="AO1261" i="1" s="1"/>
  <c r="AO1262" i="1" a="1"/>
  <c r="AO1262" i="1" s="1"/>
  <c r="AO1263" i="1" a="1"/>
  <c r="AO1263" i="1" s="1"/>
  <c r="AO1264" i="1" a="1"/>
  <c r="AO1264" i="1" s="1"/>
  <c r="AO1265" i="1" a="1"/>
  <c r="AO1265" i="1" s="1"/>
  <c r="AO1266" i="1" a="1"/>
  <c r="AO1266" i="1" s="1"/>
  <c r="AO1267" i="1" a="1"/>
  <c r="AO1267" i="1" s="1"/>
  <c r="AO1268" i="1" a="1"/>
  <c r="AO1268" i="1" s="1"/>
  <c r="AO1269" i="1" a="1"/>
  <c r="AO1269" i="1" s="1"/>
  <c r="AO1270" i="1" a="1"/>
  <c r="AO1270" i="1" s="1"/>
  <c r="AO1271" i="1" a="1"/>
  <c r="AO1271" i="1" s="1"/>
  <c r="AO1272" i="1" a="1"/>
  <c r="AO1272" i="1" s="1"/>
  <c r="AO1273" i="1" a="1"/>
  <c r="AO1273" i="1" s="1"/>
  <c r="AO1274" i="1" a="1"/>
  <c r="AO1274" i="1" s="1"/>
  <c r="AO1275" i="1" a="1"/>
  <c r="AO1275" i="1" s="1"/>
  <c r="AO1276" i="1" a="1"/>
  <c r="AO1276" i="1" s="1"/>
  <c r="AO1277" i="1" a="1"/>
  <c r="AO1277" i="1" s="1"/>
  <c r="AO1278" i="1" a="1"/>
  <c r="AO1278" i="1" s="1"/>
  <c r="AO1279" i="1" a="1"/>
  <c r="AO1279" i="1" s="1"/>
  <c r="AO1280" i="1" a="1"/>
  <c r="AO1280" i="1" s="1"/>
  <c r="AO1281" i="1" a="1"/>
  <c r="AO1281" i="1" s="1"/>
  <c r="AO1282" i="1" a="1"/>
  <c r="AO1282" i="1" s="1"/>
  <c r="AO1283" i="1" a="1"/>
  <c r="AO1283" i="1" s="1"/>
  <c r="AO1284" i="1" a="1"/>
  <c r="AO1284" i="1" s="1"/>
  <c r="AO1285" i="1" a="1"/>
  <c r="AO1285" i="1" s="1"/>
  <c r="AO1286" i="1" a="1"/>
  <c r="AO1286" i="1" s="1"/>
  <c r="AO1287" i="1" a="1"/>
  <c r="AO1287" i="1" s="1"/>
  <c r="AO1288" i="1" a="1"/>
  <c r="AO1288" i="1" s="1"/>
  <c r="AO1289" i="1" a="1"/>
  <c r="AO1289" i="1" s="1"/>
  <c r="AO1290" i="1" a="1"/>
  <c r="AO1290" i="1" s="1"/>
  <c r="AO1291" i="1" a="1"/>
  <c r="AO1291" i="1" s="1"/>
  <c r="AO1292" i="1" a="1"/>
  <c r="AO1292" i="1" s="1"/>
  <c r="AO1293" i="1" a="1"/>
  <c r="AO1293" i="1" s="1"/>
  <c r="AO1294" i="1" a="1"/>
  <c r="AO1294" i="1" s="1"/>
  <c r="AO1295" i="1" a="1"/>
  <c r="AO1295" i="1" s="1"/>
  <c r="AO1296" i="1" a="1"/>
  <c r="AO1296" i="1" s="1"/>
  <c r="AO1297" i="1" a="1"/>
  <c r="AO1297" i="1" s="1"/>
  <c r="AO1298" i="1" a="1"/>
  <c r="AO1298" i="1" s="1"/>
  <c r="AO1299" i="1" a="1"/>
  <c r="AO1299" i="1" s="1"/>
  <c r="AO1300" i="1" a="1"/>
  <c r="AO1300" i="1" s="1"/>
  <c r="AO1301" i="1" a="1"/>
  <c r="AO1301" i="1" s="1"/>
  <c r="AO1302" i="1" a="1"/>
  <c r="AO1302" i="1" s="1"/>
  <c r="AO1303" i="1" a="1"/>
  <c r="AO1303" i="1" s="1"/>
  <c r="AO1304" i="1" a="1"/>
  <c r="AO1304" i="1" s="1"/>
  <c r="AO1305" i="1" a="1"/>
  <c r="AO1305" i="1" s="1"/>
  <c r="AO1306" i="1" a="1"/>
  <c r="AO1306" i="1" s="1"/>
  <c r="AO1307" i="1" a="1"/>
  <c r="AO1307" i="1" s="1"/>
  <c r="AO1308" i="1" a="1"/>
  <c r="AO1308" i="1" s="1"/>
  <c r="AO1309" i="1" a="1"/>
  <c r="AO1309" i="1" s="1"/>
  <c r="AO1310" i="1" a="1"/>
  <c r="AO1310" i="1" s="1"/>
  <c r="AO1311" i="1" a="1"/>
  <c r="AO1311" i="1" s="1"/>
  <c r="AO1312" i="1" a="1"/>
  <c r="AO1312" i="1" s="1"/>
  <c r="AO1313" i="1" a="1"/>
  <c r="AO1313" i="1" s="1"/>
  <c r="AO1314" i="1" a="1"/>
  <c r="AO1314" i="1" s="1"/>
  <c r="AO1315" i="1" a="1"/>
  <c r="AO1315" i="1" s="1"/>
  <c r="AO1316" i="1" a="1"/>
  <c r="AO1316" i="1" s="1"/>
  <c r="AO1317" i="1" a="1"/>
  <c r="AO1317" i="1" s="1"/>
  <c r="AO1318" i="1" a="1"/>
  <c r="AO1318" i="1" s="1"/>
  <c r="AO1319" i="1" a="1"/>
  <c r="AO1319" i="1" s="1"/>
  <c r="AO1320" i="1" a="1"/>
  <c r="AO1320" i="1" s="1"/>
  <c r="AO1321" i="1" a="1"/>
  <c r="AO1321" i="1" s="1"/>
  <c r="AO1322" i="1" a="1"/>
  <c r="AO1322" i="1" s="1"/>
  <c r="AO1323" i="1" a="1"/>
  <c r="AO1323" i="1" s="1"/>
  <c r="AO1324" i="1" a="1"/>
  <c r="AO1324" i="1" s="1"/>
  <c r="AO1325" i="1" a="1"/>
  <c r="AO1325" i="1" s="1"/>
  <c r="AO1326" i="1" a="1"/>
  <c r="AO1326" i="1" s="1"/>
  <c r="AO1327" i="1" a="1"/>
  <c r="AO1327" i="1" s="1"/>
  <c r="AO1328" i="1" a="1"/>
  <c r="AO1328" i="1" s="1"/>
  <c r="AO1329" i="1" a="1"/>
  <c r="AO1329" i="1" s="1"/>
  <c r="AO1330" i="1" a="1"/>
  <c r="AO1330" i="1" s="1"/>
  <c r="AO1331" i="1" a="1"/>
  <c r="AO1331" i="1"/>
  <c r="AO1332" i="1" a="1"/>
  <c r="AO1332" i="1" s="1"/>
  <c r="AO1333" i="1" a="1"/>
  <c r="AO1333" i="1" s="1"/>
  <c r="AO1334" i="1" a="1"/>
  <c r="AO1334" i="1" s="1"/>
  <c r="AO1335" i="1" a="1"/>
  <c r="AO1335" i="1" s="1"/>
  <c r="AO1336" i="1" a="1"/>
  <c r="AO1336" i="1" s="1"/>
  <c r="AO1337" i="1" a="1"/>
  <c r="AO1337" i="1" s="1"/>
  <c r="AO1338" i="1" a="1"/>
  <c r="AO1338" i="1" s="1"/>
  <c r="AO1339" i="1" a="1"/>
  <c r="AO1339" i="1" s="1"/>
  <c r="AO1340" i="1" a="1"/>
  <c r="AO1340" i="1" s="1"/>
  <c r="AO1341" i="1" a="1"/>
  <c r="AO1341" i="1" s="1"/>
  <c r="AO1342" i="1" a="1"/>
  <c r="AO1342" i="1" s="1"/>
  <c r="AO1343" i="1" a="1"/>
  <c r="AO1343" i="1" s="1"/>
  <c r="AO1344" i="1" a="1"/>
  <c r="AO1344" i="1"/>
  <c r="AO1345" i="1" a="1"/>
  <c r="AO1345" i="1" s="1"/>
  <c r="AO1346" i="1" a="1"/>
  <c r="AO1346" i="1" s="1"/>
  <c r="AO1347" i="1" a="1"/>
  <c r="AO1347" i="1" s="1"/>
  <c r="AO1348" i="1" a="1"/>
  <c r="AO1348" i="1" s="1"/>
  <c r="AO1349" i="1" a="1"/>
  <c r="AO1349" i="1" s="1"/>
  <c r="AO1350" i="1" a="1"/>
  <c r="AO1350" i="1" s="1"/>
  <c r="AO1351" i="1" a="1"/>
  <c r="AO1351" i="1" s="1"/>
  <c r="AO1352" i="1" a="1"/>
  <c r="AO1352" i="1" s="1"/>
  <c r="AO1353" i="1" a="1"/>
  <c r="AO1353" i="1" s="1"/>
  <c r="AO1354" i="1" a="1"/>
  <c r="AO1354" i="1" s="1"/>
  <c r="AO1355" i="1" a="1"/>
  <c r="AO1355" i="1" s="1"/>
  <c r="AO1356" i="1" a="1"/>
  <c r="AO1356" i="1" s="1"/>
  <c r="AO1357" i="1" a="1"/>
  <c r="AO1357" i="1" s="1"/>
  <c r="AO1358" i="1" a="1"/>
  <c r="AO1358" i="1" s="1"/>
  <c r="AO1359" i="1" a="1"/>
  <c r="AO1359" i="1" s="1"/>
  <c r="AO1360" i="1" a="1"/>
  <c r="AO1360" i="1" s="1"/>
  <c r="AO1361" i="1" a="1"/>
  <c r="AO1361" i="1" s="1"/>
  <c r="AO1362" i="1" a="1"/>
  <c r="AO1362" i="1" s="1"/>
  <c r="AO1363" i="1" a="1"/>
  <c r="AO1363" i="1" s="1"/>
  <c r="AO1364" i="1" a="1"/>
  <c r="AO1364" i="1" s="1"/>
  <c r="AO1365" i="1" a="1"/>
  <c r="AO1365" i="1" s="1"/>
  <c r="AO1366" i="1" a="1"/>
  <c r="AO1366" i="1" s="1"/>
  <c r="AO1367" i="1" a="1"/>
  <c r="AO1367" i="1" s="1"/>
  <c r="AO1368" i="1" a="1"/>
  <c r="AO1368" i="1" s="1"/>
  <c r="AO1369" i="1" a="1"/>
  <c r="AO1369" i="1" s="1"/>
  <c r="AO1370" i="1" a="1"/>
  <c r="AO1370" i="1" s="1"/>
  <c r="AO1371" i="1" a="1"/>
  <c r="AO1371" i="1" s="1"/>
  <c r="AO1372" i="1" a="1"/>
  <c r="AO1372" i="1" s="1"/>
  <c r="AO1373" i="1" a="1"/>
  <c r="AO1373" i="1" s="1"/>
  <c r="AO1374" i="1" a="1"/>
  <c r="AO1374" i="1" s="1"/>
  <c r="AO1375" i="1" a="1"/>
  <c r="AO1375" i="1" s="1"/>
  <c r="AO1376" i="1" a="1"/>
  <c r="AO1376" i="1" s="1"/>
  <c r="AO1377" i="1" a="1"/>
  <c r="AO1377" i="1" s="1"/>
  <c r="AO1378" i="1" a="1"/>
  <c r="AO1378" i="1" s="1"/>
  <c r="AO1379" i="1" a="1"/>
  <c r="AO1379" i="1" s="1"/>
  <c r="AO1380" i="1" a="1"/>
  <c r="AO1380" i="1" s="1"/>
  <c r="AO1381" i="1" a="1"/>
  <c r="AO1381" i="1" s="1"/>
  <c r="AO1382" i="1" a="1"/>
  <c r="AO1382" i="1" s="1"/>
  <c r="AO1383" i="1" a="1"/>
  <c r="AO1383" i="1" s="1"/>
  <c r="AO1384" i="1" a="1"/>
  <c r="AO1384" i="1" s="1"/>
  <c r="AO1385" i="1" a="1"/>
  <c r="AO1385" i="1" s="1"/>
  <c r="AO1386" i="1" a="1"/>
  <c r="AO1386" i="1" s="1"/>
  <c r="AO1387" i="1" a="1"/>
  <c r="AO1387" i="1" s="1"/>
  <c r="AO1388" i="1" a="1"/>
  <c r="AO1388" i="1" s="1"/>
  <c r="AO1389" i="1" a="1"/>
  <c r="AO1389" i="1" s="1"/>
  <c r="AO1390" i="1" a="1"/>
  <c r="AO1390" i="1" s="1"/>
  <c r="AO1391" i="1" a="1"/>
  <c r="AO1391" i="1" s="1"/>
  <c r="AO1392" i="1" a="1"/>
  <c r="AO1392" i="1" s="1"/>
  <c r="AO1393" i="1" a="1"/>
  <c r="AO1393" i="1" s="1"/>
  <c r="AO1394" i="1" a="1"/>
  <c r="AO1394" i="1" s="1"/>
  <c r="AO1395" i="1" a="1"/>
  <c r="AO1395" i="1" s="1"/>
  <c r="AO1396" i="1" a="1"/>
  <c r="AO1396" i="1" s="1"/>
  <c r="AO1397" i="1" a="1"/>
  <c r="AO1397" i="1" s="1"/>
  <c r="AO1398" i="1" a="1"/>
  <c r="AO1398" i="1" s="1"/>
  <c r="AO1399" i="1" a="1"/>
  <c r="AO1399" i="1" s="1"/>
  <c r="AO1400" i="1" a="1"/>
  <c r="AO1400" i="1" s="1"/>
  <c r="AO1401" i="1" a="1"/>
  <c r="AO1401" i="1" s="1"/>
  <c r="AO1402" i="1" a="1"/>
  <c r="AO1402" i="1" s="1"/>
  <c r="AO1403" i="1" a="1"/>
  <c r="AO1403" i="1" s="1"/>
  <c r="AO1404" i="1" a="1"/>
  <c r="AO1404" i="1" s="1"/>
  <c r="AO1405" i="1" a="1"/>
  <c r="AO1405" i="1" s="1"/>
  <c r="AO1406" i="1" a="1"/>
  <c r="AO1406" i="1" s="1"/>
  <c r="AO1407" i="1" a="1"/>
  <c r="AO1407" i="1" s="1"/>
  <c r="AO1408" i="1" a="1"/>
  <c r="AO1408" i="1" s="1"/>
  <c r="AO1409" i="1" a="1"/>
  <c r="AO1409" i="1" s="1"/>
  <c r="AO1410" i="1" a="1"/>
  <c r="AO1410" i="1" s="1"/>
  <c r="AO1411" i="1" a="1"/>
  <c r="AO1411" i="1" s="1"/>
  <c r="AO1412" i="1" a="1"/>
  <c r="AO1412" i="1" s="1"/>
  <c r="AO1413" i="1" a="1"/>
  <c r="AO1413" i="1" s="1"/>
  <c r="AO1414" i="1" a="1"/>
  <c r="AO1414" i="1" s="1"/>
  <c r="AO1415" i="1" a="1"/>
  <c r="AO1415" i="1" s="1"/>
  <c r="AO1416" i="1" a="1"/>
  <c r="AO1416" i="1" s="1"/>
  <c r="AO1417" i="1" a="1"/>
  <c r="AO1417" i="1" s="1"/>
  <c r="AO1418" i="1" a="1"/>
  <c r="AO1418" i="1" s="1"/>
  <c r="AO1419" i="1" a="1"/>
  <c r="AO1419" i="1" s="1"/>
  <c r="AO1420" i="1" a="1"/>
  <c r="AO1420" i="1" s="1"/>
  <c r="AO1421" i="1" a="1"/>
  <c r="AO1421" i="1" s="1"/>
  <c r="AO1422" i="1" a="1"/>
  <c r="AO1422" i="1" s="1"/>
  <c r="AO1423" i="1" a="1"/>
  <c r="AO1423" i="1" s="1"/>
  <c r="AO1424" i="1" a="1"/>
  <c r="AO1424" i="1" s="1"/>
  <c r="AO1425" i="1" a="1"/>
  <c r="AO1425" i="1" s="1"/>
  <c r="AO1426" i="1" a="1"/>
  <c r="AO1426" i="1" s="1"/>
  <c r="AO1427" i="1" a="1"/>
  <c r="AO1427" i="1" s="1"/>
  <c r="AO1428" i="1" a="1"/>
  <c r="AO1428" i="1" s="1"/>
  <c r="AO1429" i="1" a="1"/>
  <c r="AO1429" i="1" s="1"/>
  <c r="AO1430" i="1" a="1"/>
  <c r="AO1430" i="1" s="1"/>
  <c r="AO1431" i="1" a="1"/>
  <c r="AO1431" i="1" s="1"/>
  <c r="AO1432" i="1" a="1"/>
  <c r="AO1432" i="1" s="1"/>
  <c r="AO1433" i="1" a="1"/>
  <c r="AO1433" i="1" s="1"/>
  <c r="AO1434" i="1" a="1"/>
  <c r="AO1434" i="1" s="1"/>
  <c r="AO1435" i="1" a="1"/>
  <c r="AO1435" i="1" s="1"/>
  <c r="AO1436" i="1" a="1"/>
  <c r="AO1436" i="1"/>
  <c r="AO1437" i="1" a="1"/>
  <c r="AO1437" i="1" s="1"/>
  <c r="AO1438" i="1" a="1"/>
  <c r="AO1438" i="1" s="1"/>
  <c r="AO1439" i="1" a="1"/>
  <c r="AO1439" i="1" s="1"/>
  <c r="AO1440" i="1" a="1"/>
  <c r="AO1440" i="1" s="1"/>
  <c r="AO1441" i="1" a="1"/>
  <c r="AO1441" i="1" s="1"/>
  <c r="AO1442" i="1" a="1"/>
  <c r="AO1442" i="1" s="1"/>
  <c r="AO1443" i="1" a="1"/>
  <c r="AO1443" i="1" s="1"/>
  <c r="AO1444" i="1" a="1"/>
  <c r="AO1444" i="1" s="1"/>
  <c r="AO1445" i="1" a="1"/>
  <c r="AO1445" i="1" s="1"/>
  <c r="AO1446" i="1" a="1"/>
  <c r="AO1446" i="1" s="1"/>
  <c r="AO1447" i="1" a="1"/>
  <c r="AO1447" i="1" s="1"/>
  <c r="AO1448" i="1" a="1"/>
  <c r="AO1448" i="1" s="1"/>
  <c r="AO1449" i="1" a="1"/>
  <c r="AO1449" i="1" s="1"/>
  <c r="AO1450" i="1" a="1"/>
  <c r="AO1450" i="1" s="1"/>
  <c r="AO1451" i="1" a="1"/>
  <c r="AO1451" i="1" s="1"/>
  <c r="AO1452" i="1" a="1"/>
  <c r="AO1452" i="1" s="1"/>
  <c r="AO1453" i="1" a="1"/>
  <c r="AO1453" i="1" s="1"/>
  <c r="AO1454" i="1" a="1"/>
  <c r="AO1454" i="1" s="1"/>
  <c r="AO1455" i="1" a="1"/>
  <c r="AO1455" i="1" s="1"/>
  <c r="AO1456" i="1" a="1"/>
  <c r="AO1456" i="1" s="1"/>
  <c r="AO1457" i="1" a="1"/>
  <c r="AO1457" i="1" s="1"/>
  <c r="AO1458" i="1" a="1"/>
  <c r="AO1458" i="1" s="1"/>
  <c r="AO1459" i="1" a="1"/>
  <c r="AO1459" i="1" s="1"/>
  <c r="AO1460" i="1" a="1"/>
  <c r="AO1460" i="1" s="1"/>
  <c r="AO1461" i="1" a="1"/>
  <c r="AO1461" i="1" s="1"/>
  <c r="AO1462" i="1" a="1"/>
  <c r="AO1462" i="1" s="1"/>
  <c r="AO1463" i="1" a="1"/>
  <c r="AO1463" i="1" s="1"/>
  <c r="AO1464" i="1" a="1"/>
  <c r="AO1464" i="1" s="1"/>
  <c r="AO1465" i="1" a="1"/>
  <c r="AO1465" i="1"/>
  <c r="AO1466" i="1" a="1"/>
  <c r="AO1466" i="1" s="1"/>
  <c r="AO1467" i="1" a="1"/>
  <c r="AO1467" i="1"/>
  <c r="AO1468" i="1" a="1"/>
  <c r="AO1468" i="1" s="1"/>
  <c r="AO1469" i="1" a="1"/>
  <c r="AO1469" i="1" s="1"/>
  <c r="AO1470" i="1" a="1"/>
  <c r="AO1470" i="1" s="1"/>
  <c r="AO1471" i="1" a="1"/>
  <c r="AO1471" i="1"/>
  <c r="AO1472" i="1" a="1"/>
  <c r="AO1472" i="1" s="1"/>
  <c r="AO1473" i="1" a="1"/>
  <c r="AO1473" i="1" s="1"/>
  <c r="AO1474" i="1" a="1"/>
  <c r="AO1474" i="1" s="1"/>
  <c r="AO1475" i="1" a="1"/>
  <c r="AO1475" i="1" s="1"/>
  <c r="AO1476" i="1" a="1"/>
  <c r="AO1476" i="1"/>
  <c r="AO1477" i="1" a="1"/>
  <c r="AO1477" i="1" s="1"/>
  <c r="AO1478" i="1" a="1"/>
  <c r="AO1478" i="1" s="1"/>
  <c r="AO1479" i="1" a="1"/>
  <c r="AO1479" i="1" s="1"/>
  <c r="AO1480" i="1" a="1"/>
  <c r="AO1480" i="1" s="1"/>
  <c r="AO1481" i="1" a="1"/>
  <c r="AO1481" i="1" s="1"/>
  <c r="AO1482" i="1" a="1"/>
  <c r="AO1482" i="1" s="1"/>
  <c r="AO1483" i="1" a="1"/>
  <c r="AO1483" i="1"/>
  <c r="AO1484" i="1" a="1"/>
  <c r="AO1484" i="1" s="1"/>
  <c r="AO1485" i="1" a="1"/>
  <c r="AO1485" i="1" s="1"/>
  <c r="AO1486" i="1" a="1"/>
  <c r="AO1486" i="1"/>
  <c r="AO1487" i="1" a="1"/>
  <c r="AO1487" i="1" s="1"/>
  <c r="AO1488" i="1" a="1"/>
  <c r="AO1488" i="1" s="1"/>
  <c r="AO1489" i="1" a="1"/>
  <c r="AO1489" i="1" s="1"/>
  <c r="AO1490" i="1" a="1"/>
  <c r="AO1490" i="1" s="1"/>
  <c r="AO1491" i="1" a="1"/>
  <c r="AO1491" i="1" s="1"/>
  <c r="AO1492" i="1" a="1"/>
  <c r="AO1492" i="1" s="1"/>
  <c r="AO1493" i="1" a="1"/>
  <c r="AO1493" i="1" s="1"/>
  <c r="AO1494" i="1" a="1"/>
  <c r="AO1494" i="1" s="1"/>
  <c r="AO1495" i="1" a="1"/>
  <c r="AO1495" i="1"/>
  <c r="AO1496" i="1" a="1"/>
  <c r="AO1496" i="1" s="1"/>
  <c r="AO1497" i="1" a="1"/>
  <c r="AO1497" i="1" s="1"/>
  <c r="AO1498" i="1" a="1"/>
  <c r="AO1498" i="1" s="1"/>
  <c r="AO1499" i="1" a="1"/>
  <c r="AO1499" i="1" s="1"/>
  <c r="AO1500" i="1" a="1"/>
  <c r="AO1500" i="1" s="1"/>
  <c r="AO1501" i="1" a="1"/>
  <c r="AO1501" i="1" s="1"/>
  <c r="AO1502" i="1" a="1"/>
  <c r="AO1502" i="1" s="1"/>
  <c r="AO1503" i="1" a="1"/>
  <c r="AO1503" i="1" s="1"/>
  <c r="AO1504" i="1" a="1"/>
  <c r="AO1504" i="1" s="1"/>
  <c r="AO1505" i="1" a="1"/>
  <c r="AO1505" i="1" s="1"/>
  <c r="AO1506" i="1" a="1"/>
  <c r="AO1506" i="1" s="1"/>
  <c r="AO1507" i="1" a="1"/>
  <c r="AO1507" i="1" s="1"/>
  <c r="AO1508" i="1" a="1"/>
  <c r="AO1508" i="1" s="1"/>
  <c r="AO1509" i="1" a="1"/>
  <c r="AO1509" i="1" s="1"/>
  <c r="AO1510" i="1" a="1"/>
  <c r="AO1510" i="1" s="1"/>
  <c r="AO1511" i="1" a="1"/>
  <c r="AO1511" i="1" s="1"/>
  <c r="AO1512" i="1" a="1"/>
  <c r="AO1512" i="1" s="1"/>
  <c r="AO1513" i="1" a="1"/>
  <c r="AO1513" i="1" s="1"/>
  <c r="AO1514" i="1" a="1"/>
  <c r="AO1514" i="1" s="1"/>
  <c r="AO1515" i="1" a="1"/>
  <c r="AO1515" i="1" s="1"/>
  <c r="AO1516" i="1" a="1"/>
  <c r="AO1516" i="1" s="1"/>
  <c r="AO1517" i="1" a="1"/>
  <c r="AO1517" i="1" s="1"/>
  <c r="AO1518" i="1" a="1"/>
  <c r="AO1518" i="1" s="1"/>
  <c r="AO1519" i="1" a="1"/>
  <c r="AO1519" i="1" s="1"/>
  <c r="AO1520" i="1" a="1"/>
  <c r="AO1520" i="1" s="1"/>
  <c r="AO1521" i="1" a="1"/>
  <c r="AO1521" i="1" s="1"/>
  <c r="AO1522" i="1" a="1"/>
  <c r="AO1522" i="1" s="1"/>
  <c r="AO1523" i="1" a="1"/>
  <c r="AO1523" i="1" s="1"/>
  <c r="AO1524" i="1" a="1"/>
  <c r="AO1524" i="1" s="1"/>
  <c r="AO1525" i="1" a="1"/>
  <c r="AO1525" i="1"/>
  <c r="AO1526" i="1" a="1"/>
  <c r="AO1526" i="1" s="1"/>
  <c r="AO1527" i="1" a="1"/>
  <c r="AO1527" i="1" s="1"/>
  <c r="AO1528" i="1" a="1"/>
  <c r="AO1528" i="1" s="1"/>
  <c r="AO1529" i="1" a="1"/>
  <c r="AO1529" i="1" s="1"/>
  <c r="AO1530" i="1" a="1"/>
  <c r="AO1530" i="1" s="1"/>
  <c r="AO1531" i="1" a="1"/>
  <c r="AO1531" i="1" s="1"/>
  <c r="AO1532" i="1" a="1"/>
  <c r="AO1532" i="1" s="1"/>
  <c r="AO1533" i="1" a="1"/>
  <c r="AO1533" i="1"/>
  <c r="AO1534" i="1" a="1"/>
  <c r="AO1534" i="1" s="1"/>
  <c r="AO1535" i="1" a="1"/>
  <c r="AO1535" i="1" s="1"/>
  <c r="AO1536" i="1" a="1"/>
  <c r="AO1536" i="1" s="1"/>
  <c r="AO1537" i="1" a="1"/>
  <c r="AO1537" i="1" s="1"/>
  <c r="AO1538" i="1" a="1"/>
  <c r="AO1538" i="1" s="1"/>
  <c r="AO1539" i="1" a="1"/>
  <c r="AO1539" i="1" s="1"/>
  <c r="AO1540" i="1" a="1"/>
  <c r="AO1540" i="1" s="1"/>
  <c r="AO1541" i="1" a="1"/>
  <c r="AO1541" i="1" s="1"/>
  <c r="AO1542" i="1" a="1"/>
  <c r="AO1542" i="1" s="1"/>
  <c r="AO1543" i="1" a="1"/>
  <c r="AO1543" i="1" s="1"/>
  <c r="AO1544" i="1" a="1"/>
  <c r="AO1544" i="1" s="1"/>
  <c r="AO1545" i="1" a="1"/>
  <c r="AO1545" i="1" s="1"/>
  <c r="AO1546" i="1" a="1"/>
  <c r="AO1546" i="1"/>
  <c r="AO1547" i="1" a="1"/>
  <c r="AO1547" i="1" s="1"/>
  <c r="AO1548" i="1" a="1"/>
  <c r="AO1548" i="1" s="1"/>
  <c r="AO1549" i="1" a="1"/>
  <c r="AO1549" i="1" s="1"/>
  <c r="AO1550" i="1" a="1"/>
  <c r="AO1550" i="1" s="1"/>
  <c r="AO1551" i="1" a="1"/>
  <c r="AO1551" i="1" s="1"/>
  <c r="AO1552" i="1" a="1"/>
  <c r="AO1552" i="1" s="1"/>
  <c r="AO1553" i="1" a="1"/>
  <c r="AO1553" i="1"/>
  <c r="AO1554" i="1" a="1"/>
  <c r="AO1554" i="1" s="1"/>
  <c r="AO1555" i="1" a="1"/>
  <c r="AO1555" i="1" s="1"/>
  <c r="AO1556" i="1" a="1"/>
  <c r="AO1556" i="1" s="1"/>
  <c r="AO1557" i="1" a="1"/>
  <c r="AO1557" i="1" s="1"/>
  <c r="AO1558" i="1" a="1"/>
  <c r="AO1558" i="1" s="1"/>
  <c r="AO1559" i="1" a="1"/>
  <c r="AO1559" i="1" s="1"/>
  <c r="AO1560" i="1" a="1"/>
  <c r="AO1560" i="1" s="1"/>
  <c r="AO1561" i="1" a="1"/>
  <c r="AO1561" i="1" s="1"/>
  <c r="AO1562" i="1" a="1"/>
  <c r="AO1562" i="1" s="1"/>
  <c r="AO1563" i="1" a="1"/>
  <c r="AO1563" i="1" s="1"/>
  <c r="AO1564" i="1" a="1"/>
  <c r="AO1564" i="1" s="1"/>
  <c r="AO1565" i="1" a="1"/>
  <c r="AO1565" i="1" s="1"/>
  <c r="AO1566" i="1" a="1"/>
  <c r="AO1566" i="1" s="1"/>
  <c r="AO1567" i="1" a="1"/>
  <c r="AO1567" i="1" s="1"/>
  <c r="AO1568" i="1" a="1"/>
  <c r="AO1568" i="1" s="1"/>
  <c r="AO1569" i="1" a="1"/>
  <c r="AO1569" i="1" s="1"/>
  <c r="AO1570" i="1" a="1"/>
  <c r="AO1570" i="1" s="1"/>
  <c r="AO1571" i="1" a="1"/>
  <c r="AO1571" i="1" s="1"/>
  <c r="AO1572" i="1" a="1"/>
  <c r="AO1572" i="1" s="1"/>
  <c r="AO1573" i="1" a="1"/>
  <c r="AO1573" i="1" s="1"/>
  <c r="AO1574" i="1" a="1"/>
  <c r="AO1574" i="1" s="1"/>
  <c r="AO1575" i="1" a="1"/>
  <c r="AO1575" i="1" s="1"/>
  <c r="AO1576" i="1" a="1"/>
  <c r="AO1576" i="1" s="1"/>
  <c r="AO1577" i="1" a="1"/>
  <c r="AO1577" i="1" s="1"/>
  <c r="AO1578" i="1" a="1"/>
  <c r="AO1578" i="1" s="1"/>
  <c r="AO1579" i="1" a="1"/>
  <c r="AO1579" i="1" s="1"/>
  <c r="AO1580" i="1" a="1"/>
  <c r="AO1580" i="1" s="1"/>
  <c r="AO1581" i="1" a="1"/>
  <c r="AO1581" i="1" s="1"/>
  <c r="AO1582" i="1" a="1"/>
  <c r="AO1582" i="1" s="1"/>
  <c r="AO1583" i="1" a="1"/>
  <c r="AO1583" i="1" s="1"/>
  <c r="AO1584" i="1" a="1"/>
  <c r="AO1584" i="1" s="1"/>
  <c r="AO1585" i="1" a="1"/>
  <c r="AO1585" i="1" s="1"/>
  <c r="AO1586" i="1" a="1"/>
  <c r="AO1586" i="1" s="1"/>
  <c r="AO1587" i="1" a="1"/>
  <c r="AO1587" i="1" s="1"/>
  <c r="AO1588" i="1" a="1"/>
  <c r="AO1588" i="1" s="1"/>
  <c r="AO1589" i="1" a="1"/>
  <c r="AO1589" i="1"/>
  <c r="AO1590" i="1" a="1"/>
  <c r="AO1590" i="1" s="1"/>
  <c r="AO1591" i="1" a="1"/>
  <c r="AO1591" i="1" s="1"/>
  <c r="AO1592" i="1" a="1"/>
  <c r="AO1592" i="1" s="1"/>
  <c r="AO1593" i="1" a="1"/>
  <c r="AO1593" i="1" s="1"/>
  <c r="AO1594" i="1" a="1"/>
  <c r="AO1594" i="1" s="1"/>
  <c r="AO1595" i="1" a="1"/>
  <c r="AO1595" i="1" s="1"/>
  <c r="AO1596" i="1" a="1"/>
  <c r="AO1596" i="1" s="1"/>
  <c r="AO1597" i="1" a="1"/>
  <c r="AO1597" i="1" s="1"/>
  <c r="AO1598" i="1" a="1"/>
  <c r="AO1598" i="1" s="1"/>
  <c r="AO1599" i="1" a="1"/>
  <c r="AO1599" i="1"/>
  <c r="AO1600" i="1" a="1"/>
  <c r="AO1600" i="1" s="1"/>
  <c r="AO1601" i="1" a="1"/>
  <c r="AO1601" i="1" s="1"/>
  <c r="AO1602" i="1" a="1"/>
  <c r="AO1602" i="1" s="1"/>
  <c r="AO1603" i="1" a="1"/>
  <c r="AO1603" i="1" s="1"/>
  <c r="AO1604" i="1" a="1"/>
  <c r="AO1604" i="1" s="1"/>
  <c r="AO1605" i="1" a="1"/>
  <c r="AO1605" i="1" s="1"/>
  <c r="AO1606" i="1" a="1"/>
  <c r="AO1606" i="1" s="1"/>
  <c r="AO1607" i="1" a="1"/>
  <c r="AO1607" i="1" s="1"/>
  <c r="AO1608" i="1" a="1"/>
  <c r="AO1608" i="1" s="1"/>
  <c r="AO1609" i="1" a="1"/>
  <c r="AO1609" i="1" s="1"/>
  <c r="AO1610" i="1" a="1"/>
  <c r="AO1610" i="1" s="1"/>
  <c r="AO1611" i="1" a="1"/>
  <c r="AO1611" i="1" s="1"/>
  <c r="AO1612" i="1" a="1"/>
  <c r="AO1612" i="1"/>
  <c r="AO1613" i="1" a="1"/>
  <c r="AO1613" i="1" s="1"/>
  <c r="AO1614" i="1" a="1"/>
  <c r="AO1614" i="1" s="1"/>
  <c r="AO1615" i="1" a="1"/>
  <c r="AO1615" i="1" s="1"/>
  <c r="AO1616" i="1" a="1"/>
  <c r="AO1616" i="1" s="1"/>
  <c r="AO1617" i="1" a="1"/>
  <c r="AO1617" i="1" s="1"/>
  <c r="AO1618" i="1" a="1"/>
  <c r="AO1618" i="1" s="1"/>
  <c r="AO1619" i="1" a="1"/>
  <c r="AO1619" i="1" s="1"/>
  <c r="AO1620" i="1" a="1"/>
  <c r="AO1620" i="1" s="1"/>
  <c r="AO1621" i="1" a="1"/>
  <c r="AO1621" i="1" s="1"/>
  <c r="AO1622" i="1" a="1"/>
  <c r="AO1622" i="1" s="1"/>
  <c r="AO1623" i="1" a="1"/>
  <c r="AO1623" i="1" s="1"/>
  <c r="AO1624" i="1" a="1"/>
  <c r="AO1624" i="1" s="1"/>
  <c r="AO1625" i="1" a="1"/>
  <c r="AO1625" i="1" s="1"/>
  <c r="AO1626" i="1" a="1"/>
  <c r="AO1626" i="1" s="1"/>
  <c r="AO1627" i="1" a="1"/>
  <c r="AO1627" i="1" s="1"/>
  <c r="AO1628" i="1" a="1"/>
  <c r="AO1628" i="1" s="1"/>
  <c r="AO1629" i="1" a="1"/>
  <c r="AO1629" i="1" s="1"/>
  <c r="AO1630" i="1" a="1"/>
  <c r="AO1630" i="1" s="1"/>
  <c r="AO1631" i="1" a="1"/>
  <c r="AO1631" i="1"/>
  <c r="AO1632" i="1" a="1"/>
  <c r="AO1632" i="1" s="1"/>
  <c r="AO1633" i="1" a="1"/>
  <c r="AO1633" i="1" s="1"/>
  <c r="AO1634" i="1" a="1"/>
  <c r="AO1634" i="1" s="1"/>
  <c r="AO1635" i="1" a="1"/>
  <c r="AO1635" i="1" s="1"/>
  <c r="AO1636" i="1" a="1"/>
  <c r="AO1636" i="1" s="1"/>
  <c r="AO1637" i="1" a="1"/>
  <c r="AO1637" i="1" s="1"/>
  <c r="AO1638" i="1" a="1"/>
  <c r="AO1638" i="1" s="1"/>
  <c r="AO1639" i="1" a="1"/>
  <c r="AO1639" i="1" s="1"/>
  <c r="AO1640" i="1" a="1"/>
  <c r="AO1640" i="1" s="1"/>
  <c r="AO1641" i="1" a="1"/>
  <c r="AO1641" i="1" s="1"/>
  <c r="AO1642" i="1" a="1"/>
  <c r="AO1642" i="1" s="1"/>
  <c r="AO1643" i="1" a="1"/>
  <c r="AO1643" i="1" s="1"/>
  <c r="AO1644" i="1" a="1"/>
  <c r="AO1644" i="1" s="1"/>
  <c r="AO1645" i="1" a="1"/>
  <c r="AO1645" i="1" s="1"/>
  <c r="AO1646" i="1" a="1"/>
  <c r="AO1646" i="1" s="1"/>
  <c r="AO1647" i="1" a="1"/>
  <c r="AO1647" i="1" s="1"/>
  <c r="AO1648" i="1" a="1"/>
  <c r="AO1648" i="1" s="1"/>
  <c r="AO1649" i="1" a="1"/>
  <c r="AO1649" i="1" s="1"/>
  <c r="AO1650" i="1" a="1"/>
  <c r="AO1650" i="1" s="1"/>
  <c r="AO1651" i="1" a="1"/>
  <c r="AO1651" i="1" s="1"/>
  <c r="AO1652" i="1" a="1"/>
  <c r="AO1652" i="1" s="1"/>
  <c r="AO1653" i="1" a="1"/>
  <c r="AO1653" i="1" s="1"/>
  <c r="AO1654" i="1" a="1"/>
  <c r="AO1654" i="1" s="1"/>
  <c r="AO1655" i="1" a="1"/>
  <c r="AO1655" i="1"/>
  <c r="AO1656" i="1" a="1"/>
  <c r="AO1656" i="1" s="1"/>
  <c r="AO1657" i="1" a="1"/>
  <c r="AO1657" i="1" s="1"/>
  <c r="AO1658" i="1" a="1"/>
  <c r="AO1658" i="1" s="1"/>
  <c r="AO1659" i="1" a="1"/>
  <c r="AO1659" i="1" s="1"/>
  <c r="AO1660" i="1" a="1"/>
  <c r="AO1660" i="1" s="1"/>
  <c r="AO1661" i="1" a="1"/>
  <c r="AO1661" i="1" s="1"/>
  <c r="AO1662" i="1" a="1"/>
  <c r="AO1662" i="1" s="1"/>
  <c r="AO1663" i="1" a="1"/>
  <c r="AO1663" i="1" s="1"/>
  <c r="AO1664" i="1" a="1"/>
  <c r="AO1664" i="1" s="1"/>
  <c r="AO1665" i="1" a="1"/>
  <c r="AO1665" i="1" s="1"/>
  <c r="AO1666" i="1" a="1"/>
  <c r="AO1666" i="1" s="1"/>
  <c r="AO1667" i="1" a="1"/>
  <c r="AO1667" i="1" s="1"/>
  <c r="AO1668" i="1" a="1"/>
  <c r="AO1668" i="1" s="1"/>
  <c r="AO1669" i="1" a="1"/>
  <c r="AO1669" i="1" s="1"/>
  <c r="AO1670" i="1" a="1"/>
  <c r="AO1670" i="1" s="1"/>
  <c r="AO1671" i="1" a="1"/>
  <c r="AO1671" i="1" s="1"/>
  <c r="AO1672" i="1" a="1"/>
  <c r="AO1672" i="1" s="1"/>
  <c r="AO1673" i="1" a="1"/>
  <c r="AO1673" i="1" s="1"/>
  <c r="AO1674" i="1" a="1"/>
  <c r="AO1674" i="1" s="1"/>
  <c r="AO1675" i="1" a="1"/>
  <c r="AO1675" i="1" s="1"/>
  <c r="AO1676" i="1" a="1"/>
  <c r="AO1676" i="1" s="1"/>
  <c r="AO1677" i="1" a="1"/>
  <c r="AO1677" i="1" s="1"/>
  <c r="AO1678" i="1" a="1"/>
  <c r="AO1678" i="1" s="1"/>
  <c r="AO1679" i="1" a="1"/>
  <c r="AO1679" i="1" s="1"/>
  <c r="AO1680" i="1" a="1"/>
  <c r="AO1680" i="1" s="1"/>
  <c r="AO1681" i="1" a="1"/>
  <c r="AO1681" i="1" s="1"/>
  <c r="AO1682" i="1" a="1"/>
  <c r="AO1682" i="1" s="1"/>
  <c r="AO1683" i="1" a="1"/>
  <c r="AO1683" i="1" s="1"/>
  <c r="AO1684" i="1" a="1"/>
  <c r="AO1684" i="1"/>
  <c r="AO1685" i="1" a="1"/>
  <c r="AO1685" i="1" s="1"/>
  <c r="AO1686" i="1" a="1"/>
  <c r="AO1686" i="1"/>
  <c r="AO1687" i="1" a="1"/>
  <c r="AO1687" i="1" s="1"/>
  <c r="AO1688" i="1" a="1"/>
  <c r="AO1688" i="1" s="1"/>
  <c r="AO1689" i="1" a="1"/>
  <c r="AO1689" i="1" s="1"/>
  <c r="AO1690" i="1" a="1"/>
  <c r="AO1690" i="1" s="1"/>
  <c r="AO1691" i="1" a="1"/>
  <c r="AO1691" i="1" s="1"/>
  <c r="AO1692" i="1" a="1"/>
  <c r="AO1692" i="1" s="1"/>
  <c r="AO1693" i="1" a="1"/>
  <c r="AO1693" i="1" s="1"/>
  <c r="AO1694" i="1" a="1"/>
  <c r="AO1694" i="1" s="1"/>
  <c r="AO1695" i="1" a="1"/>
  <c r="AO1695" i="1" s="1"/>
  <c r="AO1696" i="1" a="1"/>
  <c r="AO1696" i="1" s="1"/>
  <c r="AO1697" i="1" a="1"/>
  <c r="AO1697" i="1" s="1"/>
  <c r="AO1698" i="1" a="1"/>
  <c r="AO1698" i="1" s="1"/>
  <c r="AO1699" i="1" a="1"/>
  <c r="AO1699" i="1" s="1"/>
  <c r="AO1700" i="1" a="1"/>
  <c r="AO1700" i="1" s="1"/>
  <c r="AO1701" i="1" a="1"/>
  <c r="AO1701" i="1" s="1"/>
  <c r="AO1702" i="1" a="1"/>
  <c r="AO1702" i="1" s="1"/>
  <c r="AO1703" i="1" a="1"/>
  <c r="AO1703" i="1" s="1"/>
  <c r="AO1704" i="1" a="1"/>
  <c r="AO1704" i="1" s="1"/>
  <c r="AO1705" i="1" a="1"/>
  <c r="AO1705" i="1" s="1"/>
  <c r="AO1706" i="1" a="1"/>
  <c r="AO1706" i="1" s="1"/>
  <c r="AO1707" i="1" a="1"/>
  <c r="AO1707" i="1" s="1"/>
  <c r="AO1708" i="1" a="1"/>
  <c r="AO1708" i="1" s="1"/>
  <c r="AO1709" i="1" a="1"/>
  <c r="AO1709" i="1" s="1"/>
  <c r="AO1710" i="1" a="1"/>
  <c r="AO1710" i="1" s="1"/>
  <c r="AO1711" i="1" a="1"/>
  <c r="AO1711" i="1" s="1"/>
  <c r="AO1712" i="1" a="1"/>
  <c r="AO1712" i="1" s="1"/>
  <c r="AO1713" i="1" a="1"/>
  <c r="AO1713" i="1" s="1"/>
  <c r="AO1714" i="1" a="1"/>
  <c r="AO1714" i="1" s="1"/>
  <c r="AO1715" i="1" a="1"/>
  <c r="AO1715" i="1" s="1"/>
  <c r="AO1716" i="1" a="1"/>
  <c r="AO1716" i="1" s="1"/>
  <c r="AO1717" i="1" a="1"/>
  <c r="AO1717" i="1" s="1"/>
  <c r="AO1718" i="1" a="1"/>
  <c r="AO1718" i="1" s="1"/>
  <c r="AO1719" i="1" a="1"/>
  <c r="AO1719" i="1" s="1"/>
  <c r="AO1720" i="1" a="1"/>
  <c r="AO1720" i="1" s="1"/>
  <c r="AO1721" i="1" a="1"/>
  <c r="AO1721" i="1" s="1"/>
  <c r="AO1722" i="1" a="1"/>
  <c r="AO1722" i="1" s="1"/>
  <c r="AO1723" i="1" a="1"/>
  <c r="AO1723" i="1" s="1"/>
  <c r="AO1724" i="1" a="1"/>
  <c r="AO1724" i="1" s="1"/>
  <c r="AO1725" i="1" a="1"/>
  <c r="AO1725" i="1" s="1"/>
  <c r="AO1726" i="1" a="1"/>
  <c r="AO1726" i="1" s="1"/>
  <c r="AO1727" i="1" a="1"/>
  <c r="AO1727" i="1" s="1"/>
  <c r="AO1728" i="1" a="1"/>
  <c r="AO1728" i="1" s="1"/>
  <c r="AO1729" i="1" a="1"/>
  <c r="AO1729" i="1" s="1"/>
  <c r="AO1730" i="1" a="1"/>
  <c r="AO1730" i="1" s="1"/>
  <c r="AO1731" i="1" a="1"/>
  <c r="AO1731" i="1" s="1"/>
  <c r="AO1732" i="1" a="1"/>
  <c r="AO1732" i="1" s="1"/>
  <c r="AO1733" i="1" a="1"/>
  <c r="AO1733" i="1" s="1"/>
  <c r="AO1734" i="1" a="1"/>
  <c r="AO1734" i="1" s="1"/>
  <c r="AO1735" i="1" a="1"/>
  <c r="AO1735" i="1" s="1"/>
  <c r="AO1736" i="1" a="1"/>
  <c r="AO1736" i="1" s="1"/>
  <c r="AO1737" i="1" a="1"/>
  <c r="AO1737" i="1" s="1"/>
  <c r="AO1738" i="1" a="1"/>
  <c r="AO1738" i="1" s="1"/>
  <c r="AO1739" i="1" a="1"/>
  <c r="AO1739" i="1" s="1"/>
  <c r="AO1740" i="1" a="1"/>
  <c r="AO1740" i="1" s="1"/>
  <c r="AO1741" i="1" a="1"/>
  <c r="AO1741" i="1" s="1"/>
  <c r="AO1742" i="1" a="1"/>
  <c r="AO1742" i="1" s="1"/>
  <c r="AO1743" i="1" a="1"/>
  <c r="AO1743" i="1" s="1"/>
  <c r="AO1744" i="1" a="1"/>
  <c r="AO1744" i="1" s="1"/>
  <c r="AO1745" i="1" a="1"/>
  <c r="AO1745" i="1" s="1"/>
  <c r="AO1746" i="1" a="1"/>
  <c r="AO1746" i="1" s="1"/>
  <c r="AO1747" i="1" a="1"/>
  <c r="AO1747" i="1" s="1"/>
  <c r="AO1748" i="1" a="1"/>
  <c r="AO1748" i="1" s="1"/>
  <c r="AO1749" i="1" a="1"/>
  <c r="AO1749" i="1" s="1"/>
  <c r="AO1750" i="1" a="1"/>
  <c r="AO1750" i="1" s="1"/>
  <c r="AO1751" i="1" a="1"/>
  <c r="AO1751" i="1" s="1"/>
  <c r="AO1752" i="1" a="1"/>
  <c r="AO1752" i="1" s="1"/>
  <c r="AO1753" i="1" a="1"/>
  <c r="AO1753" i="1" s="1"/>
  <c r="AO1754" i="1" a="1"/>
  <c r="AO1754" i="1" s="1"/>
  <c r="AO1755" i="1" a="1"/>
  <c r="AO1755" i="1" s="1"/>
  <c r="AO1756" i="1" a="1"/>
  <c r="AO1756" i="1" s="1"/>
  <c r="AO1757" i="1" a="1"/>
  <c r="AO1757" i="1" s="1"/>
  <c r="AO1758" i="1" a="1"/>
  <c r="AO1758" i="1" s="1"/>
  <c r="AO1759" i="1" a="1"/>
  <c r="AO1759" i="1" s="1"/>
  <c r="AO1760" i="1" a="1"/>
  <c r="AO1760" i="1" s="1"/>
  <c r="AO1761" i="1" a="1"/>
  <c r="AO1761" i="1" s="1"/>
  <c r="AO1762" i="1" a="1"/>
  <c r="AO1762" i="1" s="1"/>
  <c r="AO1763" i="1" a="1"/>
  <c r="AO1763" i="1" s="1"/>
  <c r="AO1764" i="1" a="1"/>
  <c r="AO1764" i="1" s="1"/>
  <c r="AO1765" i="1" a="1"/>
  <c r="AO1765" i="1" s="1"/>
  <c r="AO1766" i="1" a="1"/>
  <c r="AO1766" i="1" s="1"/>
  <c r="AO1767" i="1" a="1"/>
  <c r="AO1767" i="1" s="1"/>
  <c r="AO1768" i="1" a="1"/>
  <c r="AO1768" i="1" s="1"/>
  <c r="AO1769" i="1" a="1"/>
  <c r="AO1769" i="1" s="1"/>
  <c r="AO1770" i="1" a="1"/>
  <c r="AO1770" i="1" s="1"/>
  <c r="AO1771" i="1" a="1"/>
  <c r="AO1771" i="1" s="1"/>
  <c r="AO1772" i="1" a="1"/>
  <c r="AO1772" i="1" s="1"/>
  <c r="AO1773" i="1" a="1"/>
  <c r="AO1773" i="1" s="1"/>
  <c r="AO1774" i="1" a="1"/>
  <c r="AO1774" i="1" s="1"/>
  <c r="AO1775" i="1" a="1"/>
  <c r="AO1775" i="1" s="1"/>
  <c r="AO1776" i="1" a="1"/>
  <c r="AO1776" i="1" s="1"/>
  <c r="AO1777" i="1" a="1"/>
  <c r="AO1777" i="1" s="1"/>
  <c r="AO1778" i="1" a="1"/>
  <c r="AO1778" i="1" s="1"/>
  <c r="AO1779" i="1" a="1"/>
  <c r="AO1779" i="1" s="1"/>
  <c r="AO1780" i="1" a="1"/>
  <c r="AO1780" i="1" s="1"/>
  <c r="AO1781" i="1" a="1"/>
  <c r="AO1781" i="1" s="1"/>
  <c r="AO1782" i="1" a="1"/>
  <c r="AO1782" i="1" s="1"/>
  <c r="AO1783" i="1" a="1"/>
  <c r="AO1783" i="1" s="1"/>
  <c r="AO1784" i="1" a="1"/>
  <c r="AO1784" i="1" s="1"/>
  <c r="AO1785" i="1" a="1"/>
  <c r="AO1785" i="1" s="1"/>
  <c r="AO1786" i="1" a="1"/>
  <c r="AO1786" i="1" s="1"/>
  <c r="AO1787" i="1" a="1"/>
  <c r="AO1787" i="1" s="1"/>
  <c r="AO1788" i="1" a="1"/>
  <c r="AO1788" i="1" s="1"/>
  <c r="AO1789" i="1" a="1"/>
  <c r="AO1789" i="1" s="1"/>
  <c r="AO1790" i="1" a="1"/>
  <c r="AO1790" i="1"/>
  <c r="AO1791" i="1" a="1"/>
  <c r="AO1791" i="1" s="1"/>
  <c r="AO1792" i="1" a="1"/>
  <c r="AO1792" i="1" s="1"/>
  <c r="AO1793" i="1" a="1"/>
  <c r="AO1793" i="1" s="1"/>
  <c r="AO1794" i="1" a="1"/>
  <c r="AO1794" i="1" s="1"/>
  <c r="AO1795" i="1" a="1"/>
  <c r="AO1795" i="1" s="1"/>
  <c r="AO1796" i="1" a="1"/>
  <c r="AO1796" i="1" s="1"/>
  <c r="AO1797" i="1" a="1"/>
  <c r="AO1797" i="1" s="1"/>
  <c r="AO1798" i="1" a="1"/>
  <c r="AO1798" i="1" s="1"/>
  <c r="AO1799" i="1" a="1"/>
  <c r="AO1799" i="1" s="1"/>
  <c r="AO1800" i="1" a="1"/>
  <c r="AO1800" i="1" s="1"/>
  <c r="AO1801" i="1" a="1"/>
  <c r="AO1801" i="1" s="1"/>
  <c r="AO1802" i="1" a="1"/>
  <c r="AO1802" i="1" s="1"/>
  <c r="AO1803" i="1" a="1"/>
  <c r="AO1803" i="1" s="1"/>
  <c r="AO1804" i="1" a="1"/>
  <c r="AO1804" i="1" s="1"/>
  <c r="AO1805" i="1" a="1"/>
  <c r="AO1805" i="1" s="1"/>
  <c r="AO1806" i="1" a="1"/>
  <c r="AO1806" i="1" s="1"/>
  <c r="AO1807" i="1" a="1"/>
  <c r="AO1807" i="1" s="1"/>
  <c r="AO1808" i="1" a="1"/>
  <c r="AO1808" i="1" s="1"/>
  <c r="AO1809" i="1" a="1"/>
  <c r="AO1809" i="1" s="1"/>
  <c r="AO1810" i="1" a="1"/>
  <c r="AO1810" i="1" s="1"/>
  <c r="AO1811" i="1" a="1"/>
  <c r="AO1811" i="1" s="1"/>
  <c r="AO1812" i="1" a="1"/>
  <c r="AO1812" i="1" s="1"/>
  <c r="AO1813" i="1" a="1"/>
  <c r="AO1813" i="1" s="1"/>
  <c r="AO1814" i="1" a="1"/>
  <c r="AO1814" i="1" s="1"/>
  <c r="AO1815" i="1" a="1"/>
  <c r="AO1815" i="1" s="1"/>
  <c r="AO1816" i="1" a="1"/>
  <c r="AO1816" i="1" s="1"/>
  <c r="AO1817" i="1" a="1"/>
  <c r="AO1817" i="1" s="1"/>
  <c r="AO1818" i="1" a="1"/>
  <c r="AO1818" i="1" s="1"/>
  <c r="AO1819" i="1" a="1"/>
  <c r="AO1819" i="1" s="1"/>
  <c r="AO1820" i="1" a="1"/>
  <c r="AO1820" i="1" s="1"/>
  <c r="AO1821" i="1" a="1"/>
  <c r="AO1821" i="1" s="1"/>
  <c r="AO1822" i="1" a="1"/>
  <c r="AO1822" i="1" s="1"/>
  <c r="AO1823" i="1" a="1"/>
  <c r="AO1823" i="1" s="1"/>
  <c r="AO1824" i="1" a="1"/>
  <c r="AO1824" i="1" s="1"/>
  <c r="AO1825" i="1" a="1"/>
  <c r="AO1825" i="1" s="1"/>
  <c r="AO1826" i="1" a="1"/>
  <c r="AO1826" i="1" s="1"/>
  <c r="AO1827" i="1" a="1"/>
  <c r="AO1827" i="1" s="1"/>
  <c r="AO1828" i="1" a="1"/>
  <c r="AO1828" i="1" s="1"/>
  <c r="AO1829" i="1" a="1"/>
  <c r="AO1829" i="1" s="1"/>
  <c r="AO1830" i="1" a="1"/>
  <c r="AO1830" i="1" s="1"/>
  <c r="AO1831" i="1" a="1"/>
  <c r="AO1831" i="1" s="1"/>
  <c r="AO1832" i="1" a="1"/>
  <c r="AO1832" i="1" s="1"/>
  <c r="AO1833" i="1" a="1"/>
  <c r="AO1833" i="1" s="1"/>
  <c r="AO1834" i="1" a="1"/>
  <c r="AO1834" i="1" s="1"/>
  <c r="AO1835" i="1" a="1"/>
  <c r="AO1835" i="1" s="1"/>
  <c r="AO1836" i="1" a="1"/>
  <c r="AO1836" i="1" s="1"/>
  <c r="AO1837" i="1" a="1"/>
  <c r="AO1837" i="1" s="1"/>
  <c r="AO1838" i="1" a="1"/>
  <c r="AO1838" i="1" s="1"/>
  <c r="AO1839" i="1" a="1"/>
  <c r="AO1839" i="1" s="1"/>
  <c r="AO1840" i="1" a="1"/>
  <c r="AO1840" i="1" s="1"/>
  <c r="AO1841" i="1" a="1"/>
  <c r="AO1841" i="1" s="1"/>
  <c r="AO1842" i="1" a="1"/>
  <c r="AO1842" i="1" s="1"/>
  <c r="AO1843" i="1" a="1"/>
  <c r="AO1843" i="1" s="1"/>
  <c r="AO1844" i="1" a="1"/>
  <c r="AO1844" i="1" s="1"/>
  <c r="AO1845" i="1" a="1"/>
  <c r="AO1845" i="1" s="1"/>
  <c r="AO1846" i="1" a="1"/>
  <c r="AO1846" i="1" s="1"/>
  <c r="AO1847" i="1" a="1"/>
  <c r="AO1847" i="1" s="1"/>
  <c r="AO1848" i="1" a="1"/>
  <c r="AO1848" i="1" s="1"/>
  <c r="AO1849" i="1" a="1"/>
  <c r="AO1849" i="1" s="1"/>
  <c r="AO1850" i="1" a="1"/>
  <c r="AO1850" i="1" s="1"/>
  <c r="AO1851" i="1" a="1"/>
  <c r="AO1851" i="1" s="1"/>
  <c r="AO1852" i="1" a="1"/>
  <c r="AO1852" i="1" s="1"/>
  <c r="AO1853" i="1" a="1"/>
  <c r="AO1853" i="1" s="1"/>
  <c r="AO1854" i="1" a="1"/>
  <c r="AO1854" i="1" s="1"/>
  <c r="AO1855" i="1" a="1"/>
  <c r="AO1855" i="1" s="1"/>
  <c r="AO1856" i="1" a="1"/>
  <c r="AO1856" i="1" s="1"/>
  <c r="AO1857" i="1" a="1"/>
  <c r="AO1857" i="1" s="1"/>
  <c r="AO1858" i="1" a="1"/>
  <c r="AO1858" i="1"/>
  <c r="AO1859" i="1" a="1"/>
  <c r="AO1859" i="1" s="1"/>
  <c r="AO1860" i="1" a="1"/>
  <c r="AO1860" i="1" s="1"/>
  <c r="AO1861" i="1" a="1"/>
  <c r="AO1861" i="1" s="1"/>
  <c r="AO1862" i="1" a="1"/>
  <c r="AO1862" i="1" s="1"/>
  <c r="AO1863" i="1" a="1"/>
  <c r="AO1863" i="1" s="1"/>
  <c r="AO1864" i="1" a="1"/>
  <c r="AO1864" i="1"/>
  <c r="AO1865" i="1" a="1"/>
  <c r="AO1865" i="1" s="1"/>
  <c r="AO1866" i="1" a="1"/>
  <c r="AO1866" i="1" s="1"/>
  <c r="AO1867" i="1" a="1"/>
  <c r="AO1867" i="1" s="1"/>
  <c r="AO1868" i="1" a="1"/>
  <c r="AO1868" i="1" s="1"/>
  <c r="AO1869" i="1" a="1"/>
  <c r="AO1869" i="1" s="1"/>
  <c r="AO1870" i="1" a="1"/>
  <c r="AO1870" i="1" s="1"/>
  <c r="AO1871" i="1" a="1"/>
  <c r="AO1871" i="1" s="1"/>
  <c r="AO1872" i="1" a="1"/>
  <c r="AO1872" i="1" s="1"/>
  <c r="AO1873" i="1" a="1"/>
  <c r="AO1873" i="1" s="1"/>
  <c r="AO1874" i="1" a="1"/>
  <c r="AO1874" i="1" s="1"/>
  <c r="AO1875" i="1" a="1"/>
  <c r="AO1875" i="1" s="1"/>
  <c r="AO1876" i="1" a="1"/>
  <c r="AO1876" i="1" s="1"/>
  <c r="AO1877" i="1" a="1"/>
  <c r="AO1877" i="1" s="1"/>
  <c r="AO1878" i="1" a="1"/>
  <c r="AO1878" i="1" s="1"/>
  <c r="AO1879" i="1" a="1"/>
  <c r="AO1879" i="1" s="1"/>
  <c r="AO1880" i="1" a="1"/>
  <c r="AO1880" i="1" s="1"/>
  <c r="AO1881" i="1" a="1"/>
  <c r="AO1881" i="1" s="1"/>
  <c r="AO1882" i="1" a="1"/>
  <c r="AO1882" i="1" s="1"/>
  <c r="AO1883" i="1" a="1"/>
  <c r="AO1883" i="1" s="1"/>
  <c r="AO1884" i="1" a="1"/>
  <c r="AO1884" i="1" s="1"/>
  <c r="AO1885" i="1" a="1"/>
  <c r="AO1885" i="1" s="1"/>
  <c r="AO1886" i="1" a="1"/>
  <c r="AO1886" i="1" s="1"/>
  <c r="AO1887" i="1" a="1"/>
  <c r="AO1887" i="1" s="1"/>
  <c r="AO1888" i="1" a="1"/>
  <c r="AO1888" i="1" s="1"/>
  <c r="AO1889" i="1" a="1"/>
  <c r="AO1889" i="1" s="1"/>
  <c r="AO1890" i="1" a="1"/>
  <c r="AO1890" i="1" s="1"/>
  <c r="AO1891" i="1" a="1"/>
  <c r="AO1891" i="1" s="1"/>
  <c r="AO1892" i="1" a="1"/>
  <c r="AO1892" i="1" s="1"/>
  <c r="AO1893" i="1" a="1"/>
  <c r="AO1893" i="1" s="1"/>
  <c r="AO1894" i="1" a="1"/>
  <c r="AO1894" i="1" s="1"/>
  <c r="AO1895" i="1" a="1"/>
  <c r="AO1895" i="1" s="1"/>
  <c r="AO1896" i="1" a="1"/>
  <c r="AO1896" i="1" s="1"/>
  <c r="AO1897" i="1" a="1"/>
  <c r="AO1897" i="1" s="1"/>
  <c r="AO1898" i="1" a="1"/>
  <c r="AO1898" i="1" s="1"/>
  <c r="AO1899" i="1" a="1"/>
  <c r="AO1899" i="1" s="1"/>
  <c r="AO1900" i="1" a="1"/>
  <c r="AO1900" i="1" s="1"/>
  <c r="AO1901" i="1" a="1"/>
  <c r="AO1901" i="1" s="1"/>
  <c r="AO1902" i="1" a="1"/>
  <c r="AO1902" i="1" s="1"/>
  <c r="AO1903" i="1" a="1"/>
  <c r="AO1903" i="1" s="1"/>
  <c r="AO1904" i="1" a="1"/>
  <c r="AO1904" i="1" s="1"/>
  <c r="AO1905" i="1" a="1"/>
  <c r="AO1905" i="1" s="1"/>
  <c r="AO1906" i="1" a="1"/>
  <c r="AO1906" i="1" s="1"/>
  <c r="AO1907" i="1" a="1"/>
  <c r="AO1907" i="1" s="1"/>
  <c r="AO1908" i="1" a="1"/>
  <c r="AO1908" i="1" s="1"/>
  <c r="AO1909" i="1" a="1"/>
  <c r="AO1909" i="1"/>
  <c r="AO1910" i="1" a="1"/>
  <c r="AO1910" i="1" s="1"/>
  <c r="AO1911" i="1" a="1"/>
  <c r="AO1911" i="1" s="1"/>
  <c r="AO1912" i="1" a="1"/>
  <c r="AO1912" i="1" s="1"/>
  <c r="AO1913" i="1" a="1"/>
  <c r="AO1913" i="1" s="1"/>
  <c r="AO1914" i="1" a="1"/>
  <c r="AO1914" i="1" s="1"/>
  <c r="AO1915" i="1" a="1"/>
  <c r="AO1915" i="1" s="1"/>
  <c r="AO1916" i="1" a="1"/>
  <c r="AO1916" i="1" s="1"/>
  <c r="AO1917" i="1" a="1"/>
  <c r="AO1917" i="1" s="1"/>
  <c r="AO1918" i="1" a="1"/>
  <c r="AO1918" i="1" s="1"/>
  <c r="AO1919" i="1" a="1"/>
  <c r="AO1919" i="1" s="1"/>
  <c r="AO1920" i="1" a="1"/>
  <c r="AO1920" i="1" s="1"/>
  <c r="AO1921" i="1" a="1"/>
  <c r="AO1921" i="1" s="1"/>
  <c r="AO1922" i="1" a="1"/>
  <c r="AO1922" i="1" s="1"/>
  <c r="AO1923" i="1" a="1"/>
  <c r="AO1923" i="1" s="1"/>
  <c r="AO1924" i="1" a="1"/>
  <c r="AO1924" i="1" s="1"/>
  <c r="AO1925" i="1" a="1"/>
  <c r="AO1925" i="1" s="1"/>
  <c r="AO1926" i="1" a="1"/>
  <c r="AO1926" i="1" s="1"/>
  <c r="AO1927" i="1" a="1"/>
  <c r="AO1927" i="1" s="1"/>
  <c r="AO1928" i="1" a="1"/>
  <c r="AO1928" i="1" s="1"/>
  <c r="AO1929" i="1" a="1"/>
  <c r="AO1929" i="1" s="1"/>
  <c r="AO1930" i="1" a="1"/>
  <c r="AO1930" i="1" s="1"/>
  <c r="AO1931" i="1" a="1"/>
  <c r="AO1931" i="1" s="1"/>
  <c r="AO1932" i="1" a="1"/>
  <c r="AO1932" i="1" s="1"/>
  <c r="AO1933" i="1" a="1"/>
  <c r="AO1933" i="1" s="1"/>
  <c r="AO1934" i="1" a="1"/>
  <c r="AO1934" i="1"/>
  <c r="AO1935" i="1" a="1"/>
  <c r="AO1935" i="1" s="1"/>
  <c r="AO1936" i="1" a="1"/>
  <c r="AO1936" i="1" s="1"/>
  <c r="AO1937" i="1" a="1"/>
  <c r="AO1937" i="1" s="1"/>
  <c r="AO1938" i="1" a="1"/>
  <c r="AO1938" i="1" s="1"/>
  <c r="AO1939" i="1" a="1"/>
  <c r="AO1939" i="1" s="1"/>
  <c r="AO1940" i="1" a="1"/>
  <c r="AO1940" i="1" s="1"/>
  <c r="AO1941" i="1" a="1"/>
  <c r="AO1941" i="1" s="1"/>
  <c r="AO1942" i="1" a="1"/>
  <c r="AO1942" i="1" s="1"/>
  <c r="AO1943" i="1" a="1"/>
  <c r="AO1943" i="1" s="1"/>
  <c r="AO1944" i="1" a="1"/>
  <c r="AO1944" i="1" s="1"/>
  <c r="AO1945" i="1" a="1"/>
  <c r="AO1945" i="1" s="1"/>
  <c r="AO1946" i="1" a="1"/>
  <c r="AO1946" i="1" s="1"/>
  <c r="AO1947" i="1" a="1"/>
  <c r="AO1947" i="1" s="1"/>
  <c r="AO1948" i="1" a="1"/>
  <c r="AO1948" i="1" s="1"/>
  <c r="AO1949" i="1" a="1"/>
  <c r="AO1949" i="1" s="1"/>
  <c r="AO1950" i="1" a="1"/>
  <c r="AO1950" i="1" s="1"/>
  <c r="AO1951" i="1" a="1"/>
  <c r="AO1951" i="1" s="1"/>
  <c r="AO1952" i="1" a="1"/>
  <c r="AO1952" i="1" s="1"/>
  <c r="AO1953" i="1" a="1"/>
  <c r="AO1953" i="1" s="1"/>
  <c r="AO1954" i="1" a="1"/>
  <c r="AO1954" i="1" s="1"/>
  <c r="AO1955" i="1" a="1"/>
  <c r="AO1955" i="1" s="1"/>
  <c r="AO1956" i="1" a="1"/>
  <c r="AO1956" i="1" s="1"/>
  <c r="AO1957" i="1" a="1"/>
  <c r="AO1957" i="1" s="1"/>
  <c r="AO1958" i="1" a="1"/>
  <c r="AO1958" i="1" s="1"/>
  <c r="AO1959" i="1" a="1"/>
  <c r="AO1959" i="1" s="1"/>
  <c r="AO1960" i="1" a="1"/>
  <c r="AO1960" i="1" s="1"/>
  <c r="AO1961" i="1" a="1"/>
  <c r="AO1961" i="1" s="1"/>
  <c r="AO1962" i="1" a="1"/>
  <c r="AO1962" i="1" s="1"/>
  <c r="AO1963" i="1" a="1"/>
  <c r="AO1963" i="1" s="1"/>
  <c r="AO1964" i="1" a="1"/>
  <c r="AO1964" i="1" s="1"/>
  <c r="AO1965" i="1" a="1"/>
  <c r="AO1965" i="1" s="1"/>
  <c r="AO1966" i="1" a="1"/>
  <c r="AO1966" i="1" s="1"/>
  <c r="AO1967" i="1" a="1"/>
  <c r="AO1967" i="1" s="1"/>
  <c r="AO1968" i="1" a="1"/>
  <c r="AO1968" i="1" s="1"/>
  <c r="AO1969" i="1" a="1"/>
  <c r="AO1969" i="1" s="1"/>
  <c r="AO1970" i="1" a="1"/>
  <c r="AO1970" i="1" s="1"/>
  <c r="AO1971" i="1" a="1"/>
  <c r="AO1971" i="1" s="1"/>
  <c r="AO1972" i="1" a="1"/>
  <c r="AO1972" i="1" s="1"/>
  <c r="AO1973" i="1" a="1"/>
  <c r="AO1973" i="1" s="1"/>
  <c r="AO1974" i="1" a="1"/>
  <c r="AO1974" i="1" s="1"/>
  <c r="AO1975" i="1" a="1"/>
  <c r="AO1975" i="1" s="1"/>
  <c r="AO1976" i="1" a="1"/>
  <c r="AO1976" i="1" s="1"/>
  <c r="AO1977" i="1" a="1"/>
  <c r="AO1977" i="1" s="1"/>
  <c r="AO1978" i="1" a="1"/>
  <c r="AO1978" i="1" s="1"/>
  <c r="AO1979" i="1" a="1"/>
  <c r="AO1979" i="1" s="1"/>
  <c r="AO1980" i="1" a="1"/>
  <c r="AO1980" i="1"/>
  <c r="AO1981" i="1" a="1"/>
  <c r="AO1981" i="1" s="1"/>
  <c r="AO1982" i="1" a="1"/>
  <c r="AO1982" i="1" s="1"/>
  <c r="AO1983" i="1" a="1"/>
  <c r="AO1983" i="1" s="1"/>
  <c r="AO1984" i="1" a="1"/>
  <c r="AO1984" i="1" s="1"/>
  <c r="AO1985" i="1" a="1"/>
  <c r="AO1985" i="1" s="1"/>
  <c r="AO1986" i="1" a="1"/>
  <c r="AO1986" i="1" s="1"/>
  <c r="AO1987" i="1" a="1"/>
  <c r="AO1987" i="1" s="1"/>
  <c r="AO1988" i="1" a="1"/>
  <c r="AO1988" i="1" s="1"/>
  <c r="AO1989" i="1" a="1"/>
  <c r="AO1989" i="1" s="1"/>
  <c r="AO1990" i="1" a="1"/>
  <c r="AO1990" i="1" s="1"/>
  <c r="AO1991" i="1" a="1"/>
  <c r="AO1991" i="1" s="1"/>
  <c r="AO1992" i="1" a="1"/>
  <c r="AO1992" i="1" s="1"/>
  <c r="AO1993" i="1" a="1"/>
  <c r="AO1993" i="1" s="1"/>
  <c r="AO1994" i="1" a="1"/>
  <c r="AO1994" i="1" s="1"/>
  <c r="AO1995" i="1" a="1"/>
  <c r="AO1995" i="1" s="1"/>
  <c r="AO1996" i="1" a="1"/>
  <c r="AO1996" i="1" s="1"/>
  <c r="AO1997" i="1" a="1"/>
  <c r="AO1997" i="1"/>
  <c r="AO1998" i="1" a="1"/>
  <c r="AO1998" i="1" s="1"/>
  <c r="AO1999" i="1" a="1"/>
  <c r="AO1999" i="1" s="1"/>
  <c r="AO2000" i="1" a="1"/>
  <c r="AO2000" i="1" s="1"/>
  <c r="AO2001" i="1" a="1"/>
  <c r="AO2001" i="1" s="1"/>
  <c r="AO2002" i="1" a="1"/>
  <c r="AO2002" i="1" s="1"/>
  <c r="AO2003" i="1" a="1"/>
  <c r="AO2003" i="1" s="1"/>
  <c r="AO2004" i="1" a="1"/>
  <c r="AO2004" i="1" s="1"/>
  <c r="AO2005" i="1" a="1"/>
  <c r="AO2005" i="1" s="1"/>
  <c r="AO2006" i="1" a="1"/>
  <c r="AO2006" i="1" s="1"/>
  <c r="AO2007" i="1" a="1"/>
  <c r="AO2007" i="1" s="1"/>
  <c r="AO2008" i="1" a="1"/>
  <c r="AO2008" i="1" s="1"/>
  <c r="AO2009" i="1" a="1"/>
  <c r="AO2009" i="1" s="1"/>
  <c r="AO2010" i="1" a="1"/>
  <c r="AO2010" i="1" s="1"/>
  <c r="AO2011" i="1" a="1"/>
  <c r="AO2011" i="1" s="1"/>
  <c r="AO2012" i="1" a="1"/>
  <c r="AO2012" i="1" s="1"/>
  <c r="AO2013" i="1" a="1"/>
  <c r="AO2013" i="1" s="1"/>
  <c r="AO2014" i="1" a="1"/>
  <c r="AO2014" i="1" s="1"/>
  <c r="AO2015" i="1" a="1"/>
  <c r="AO2015" i="1" s="1"/>
  <c r="AO2016" i="1" a="1"/>
  <c r="AO2016" i="1" s="1"/>
  <c r="AO2017" i="1" a="1"/>
  <c r="AO2017" i="1" s="1"/>
  <c r="AO2018" i="1" a="1"/>
  <c r="AO2018" i="1" s="1"/>
  <c r="AO2019" i="1" a="1"/>
  <c r="AO2019" i="1" s="1"/>
  <c r="AO2020" i="1" a="1"/>
  <c r="AO2020" i="1" s="1"/>
  <c r="AO2021" i="1" a="1"/>
  <c r="AO2021" i="1" s="1"/>
  <c r="AO2022" i="1" a="1"/>
  <c r="AO2022" i="1" s="1"/>
  <c r="AO2023" i="1" a="1"/>
  <c r="AO2023" i="1" s="1"/>
  <c r="AO2024" i="1" a="1"/>
  <c r="AO2024" i="1" s="1"/>
  <c r="AO2025" i="1" a="1"/>
  <c r="AO2025" i="1" s="1"/>
  <c r="AO2026" i="1" a="1"/>
  <c r="AO2026" i="1" s="1"/>
  <c r="AO2027" i="1" a="1"/>
  <c r="AO2027" i="1" s="1"/>
  <c r="AO2028" i="1" a="1"/>
  <c r="AO2028" i="1" s="1"/>
  <c r="AO2029" i="1" a="1"/>
  <c r="AO2029" i="1" s="1"/>
  <c r="AO2030" i="1" a="1"/>
  <c r="AO2030" i="1" s="1"/>
  <c r="AO2031" i="1" a="1"/>
  <c r="AO2031" i="1" s="1"/>
  <c r="AO2032" i="1" a="1"/>
  <c r="AO2032" i="1" s="1"/>
  <c r="AO2033" i="1" a="1"/>
  <c r="AO2033" i="1" s="1"/>
  <c r="AO2034" i="1" a="1"/>
  <c r="AO2034" i="1" s="1"/>
  <c r="AO2035" i="1" a="1"/>
  <c r="AO2035" i="1" s="1"/>
  <c r="AO2036" i="1" a="1"/>
  <c r="AO2036" i="1" s="1"/>
  <c r="AO2037" i="1" a="1"/>
  <c r="AO2037" i="1" s="1"/>
  <c r="AO2038" i="1" a="1"/>
  <c r="AO2038" i="1" s="1"/>
  <c r="AO2039" i="1" a="1"/>
  <c r="AO2039" i="1" s="1"/>
  <c r="AO2040" i="1" a="1"/>
  <c r="AO2040" i="1"/>
  <c r="AO2041" i="1" a="1"/>
  <c r="AO2041" i="1" s="1"/>
  <c r="AO2042" i="1" a="1"/>
  <c r="AO2042" i="1" s="1"/>
  <c r="AO2043" i="1" a="1"/>
  <c r="AO2043" i="1" s="1"/>
  <c r="AO2044" i="1" a="1"/>
  <c r="AO2044" i="1" s="1"/>
  <c r="AO2045" i="1" a="1"/>
  <c r="AO2045" i="1" s="1"/>
  <c r="AO2046" i="1" a="1"/>
  <c r="AO2046" i="1" s="1"/>
  <c r="AO2047" i="1" a="1"/>
  <c r="AO2047" i="1" s="1"/>
  <c r="AO2048" i="1" a="1"/>
  <c r="AO2048" i="1" s="1"/>
  <c r="AO2049" i="1" a="1"/>
  <c r="AO2049" i="1" s="1"/>
  <c r="AO2050" i="1" a="1"/>
  <c r="AO2050" i="1"/>
  <c r="AO2051" i="1" a="1"/>
  <c r="AO2051" i="1" s="1"/>
  <c r="AO2052" i="1" a="1"/>
  <c r="AO2052" i="1" s="1"/>
  <c r="AO2053" i="1" a="1"/>
  <c r="AO2053" i="1" s="1"/>
  <c r="AO2054" i="1" a="1"/>
  <c r="AO2054" i="1" s="1"/>
  <c r="AO2055" i="1" a="1"/>
  <c r="AO2055" i="1" s="1"/>
  <c r="AO2056" i="1" a="1"/>
  <c r="AO2056" i="1" s="1"/>
  <c r="AO2057" i="1" a="1"/>
  <c r="AO2057" i="1" s="1"/>
  <c r="AO2058" i="1" a="1"/>
  <c r="AO2058" i="1" s="1"/>
  <c r="AO2059" i="1" a="1"/>
  <c r="AO2059" i="1" s="1"/>
  <c r="AO2060" i="1" a="1"/>
  <c r="AO2060" i="1" s="1"/>
  <c r="AO2061" i="1" a="1"/>
  <c r="AO2061" i="1" s="1"/>
  <c r="AO2062" i="1" a="1"/>
  <c r="AO2062" i="1" s="1"/>
  <c r="AO2063" i="1" a="1"/>
  <c r="AO2063" i="1"/>
  <c r="AO2064" i="1" a="1"/>
  <c r="AO2064" i="1" s="1"/>
  <c r="AO2065" i="1" a="1"/>
  <c r="AO2065" i="1" s="1"/>
  <c r="AO2066" i="1" a="1"/>
  <c r="AO2066" i="1" s="1"/>
  <c r="AO2067" i="1" a="1"/>
  <c r="AO2067" i="1" s="1"/>
  <c r="AO2068" i="1" a="1"/>
  <c r="AO2068" i="1" s="1"/>
  <c r="AO2069" i="1" a="1"/>
  <c r="AO2069" i="1" s="1"/>
  <c r="AO2070" i="1" a="1"/>
  <c r="AO2070" i="1" s="1"/>
  <c r="AO2071" i="1" a="1"/>
  <c r="AO2071" i="1" s="1"/>
  <c r="AO2072" i="1" a="1"/>
  <c r="AO2072" i="1" s="1"/>
  <c r="AO2073" i="1" a="1"/>
  <c r="AO2073" i="1" s="1"/>
  <c r="AO2074" i="1" a="1"/>
  <c r="AO2074" i="1" s="1"/>
  <c r="AO2075" i="1" a="1"/>
  <c r="AO2075" i="1" s="1"/>
  <c r="AO2076" i="1" a="1"/>
  <c r="AO2076" i="1" s="1"/>
  <c r="AO2077" i="1" a="1"/>
  <c r="AO2077" i="1" s="1"/>
  <c r="AO2078" i="1" a="1"/>
  <c r="AO2078" i="1" s="1"/>
  <c r="AO2079" i="1" a="1"/>
  <c r="AO2079" i="1" s="1"/>
  <c r="AO2080" i="1" a="1"/>
  <c r="AO2080" i="1" s="1"/>
  <c r="AO2081" i="1" a="1"/>
  <c r="AO2081" i="1" s="1"/>
  <c r="AO2082" i="1" a="1"/>
  <c r="AO2082" i="1" s="1"/>
  <c r="AO2083" i="1" a="1"/>
  <c r="AO2083" i="1" s="1"/>
  <c r="AO2084" i="1" a="1"/>
  <c r="AO2084" i="1" s="1"/>
  <c r="AO2085" i="1" a="1"/>
  <c r="AO2085" i="1" s="1"/>
  <c r="AO2086" i="1" a="1"/>
  <c r="AO2086" i="1" s="1"/>
  <c r="AO2087" i="1" a="1"/>
  <c r="AO2087" i="1" s="1"/>
  <c r="AO2088" i="1" a="1"/>
  <c r="AO2088" i="1" s="1"/>
  <c r="AO2089" i="1" a="1"/>
  <c r="AO2089" i="1"/>
  <c r="AO2090" i="1" a="1"/>
  <c r="AO2090" i="1" s="1"/>
  <c r="AO2091" i="1" a="1"/>
  <c r="AO2091" i="1" s="1"/>
  <c r="AO2092" i="1" a="1"/>
  <c r="AO2092" i="1" s="1"/>
  <c r="AO2093" i="1" a="1"/>
  <c r="AO2093" i="1" s="1"/>
  <c r="AO2094" i="1" a="1"/>
  <c r="AO2094" i="1" s="1"/>
  <c r="AO2095" i="1" a="1"/>
  <c r="AO2095" i="1" s="1"/>
  <c r="AO2096" i="1" a="1"/>
  <c r="AO2096" i="1" s="1"/>
  <c r="AO2097" i="1" a="1"/>
  <c r="AO2097" i="1" s="1"/>
  <c r="AO2098" i="1" a="1"/>
  <c r="AO2098" i="1" s="1"/>
  <c r="AO2099" i="1" a="1"/>
  <c r="AO2099" i="1" s="1"/>
  <c r="AO2100" i="1" a="1"/>
  <c r="AO2100" i="1" s="1"/>
  <c r="AO2101" i="1" a="1"/>
  <c r="AO2101" i="1" s="1"/>
  <c r="AO2102" i="1" a="1"/>
  <c r="AO2102" i="1" s="1"/>
  <c r="AO2103" i="1" a="1"/>
  <c r="AO2103" i="1"/>
  <c r="AO2104" i="1" a="1"/>
  <c r="AO2104" i="1" s="1"/>
  <c r="AO2105" i="1" a="1"/>
  <c r="AO2105" i="1" s="1"/>
  <c r="AO2106" i="1" a="1"/>
  <c r="AO2106" i="1" s="1"/>
  <c r="AO2107" i="1" a="1"/>
  <c r="AO2107" i="1" s="1"/>
  <c r="AO2108" i="1" a="1"/>
  <c r="AO2108" i="1" s="1"/>
  <c r="AO2109" i="1" a="1"/>
  <c r="AO2109" i="1" s="1"/>
  <c r="AO2110" i="1" a="1"/>
  <c r="AO2110" i="1" s="1"/>
  <c r="AO2111" i="1" a="1"/>
  <c r="AO2111" i="1" s="1"/>
  <c r="AO2112" i="1" a="1"/>
  <c r="AO2112" i="1" s="1"/>
  <c r="AO2113" i="1" a="1"/>
  <c r="AO2113" i="1" s="1"/>
  <c r="AO2114" i="1" a="1"/>
  <c r="AO2114" i="1" s="1"/>
  <c r="AO2115" i="1" a="1"/>
  <c r="AO2115" i="1" s="1"/>
  <c r="AO2116" i="1" a="1"/>
  <c r="AO2116" i="1" s="1"/>
  <c r="AO2117" i="1" a="1"/>
  <c r="AO2117" i="1" s="1"/>
  <c r="AO2118" i="1" a="1"/>
  <c r="AO2118" i="1" s="1"/>
  <c r="AO2119" i="1" a="1"/>
  <c r="AO2119" i="1" s="1"/>
  <c r="AO2120" i="1" a="1"/>
  <c r="AO2120" i="1" s="1"/>
  <c r="AO2121" i="1" a="1"/>
  <c r="AO2121" i="1" s="1"/>
  <c r="AO2122" i="1" a="1"/>
  <c r="AO2122" i="1" s="1"/>
  <c r="AO2123" i="1" a="1"/>
  <c r="AO2123" i="1" s="1"/>
  <c r="AO2124" i="1" a="1"/>
  <c r="AO2124" i="1" s="1"/>
  <c r="AO2125" i="1" a="1"/>
  <c r="AO2125" i="1" s="1"/>
  <c r="AO2126" i="1" a="1"/>
  <c r="AO2126" i="1" s="1"/>
  <c r="AO2127" i="1" a="1"/>
  <c r="AO2127" i="1" s="1"/>
  <c r="AO2128" i="1" a="1"/>
  <c r="AO2128" i="1" s="1"/>
  <c r="AO2129" i="1" a="1"/>
  <c r="AO2129" i="1" s="1"/>
  <c r="AO2130" i="1" a="1"/>
  <c r="AO2130" i="1" s="1"/>
  <c r="AO2131" i="1" a="1"/>
  <c r="AO2131" i="1" s="1"/>
  <c r="AO2132" i="1" a="1"/>
  <c r="AO2132" i="1" s="1"/>
  <c r="AO2133" i="1" a="1"/>
  <c r="AO2133" i="1" s="1"/>
  <c r="AO2134" i="1" a="1"/>
  <c r="AO2134" i="1" s="1"/>
  <c r="AO2135" i="1" a="1"/>
  <c r="AO2135" i="1" s="1"/>
  <c r="AO2136" i="1" a="1"/>
  <c r="AO2136" i="1" s="1"/>
  <c r="AO2137" i="1" a="1"/>
  <c r="AO2137" i="1" s="1"/>
  <c r="AO2138" i="1" a="1"/>
  <c r="AO2138" i="1" s="1"/>
  <c r="AO2139" i="1" a="1"/>
  <c r="AO2139" i="1" s="1"/>
  <c r="AO2140" i="1" a="1"/>
  <c r="AO2140" i="1" s="1"/>
  <c r="AO2141" i="1" a="1"/>
  <c r="AO2141" i="1" s="1"/>
  <c r="AO2142" i="1" a="1"/>
  <c r="AO2142" i="1" s="1"/>
  <c r="AO2143" i="1" a="1"/>
  <c r="AO2143" i="1" s="1"/>
  <c r="AO2144" i="1" a="1"/>
  <c r="AO2144" i="1" s="1"/>
  <c r="AO2145" i="1" a="1"/>
  <c r="AO2145" i="1" s="1"/>
  <c r="AO2146" i="1" a="1"/>
  <c r="AO2146" i="1" s="1"/>
  <c r="AO2147" i="1" a="1"/>
  <c r="AO2147" i="1" s="1"/>
  <c r="AO2148" i="1" a="1"/>
  <c r="AO2148" i="1" s="1"/>
  <c r="AO2149" i="1" a="1"/>
  <c r="AO2149" i="1" s="1"/>
  <c r="AO2150" i="1" a="1"/>
  <c r="AO2150" i="1" s="1"/>
  <c r="AO2151" i="1" a="1"/>
  <c r="AO2151" i="1" s="1"/>
  <c r="AO2152" i="1" a="1"/>
  <c r="AO2152" i="1" s="1"/>
  <c r="AO2153" i="1" a="1"/>
  <c r="AO2153" i="1" s="1"/>
  <c r="AO2154" i="1" a="1"/>
  <c r="AO2154" i="1" s="1"/>
  <c r="AO2155" i="1" a="1"/>
  <c r="AO2155" i="1"/>
  <c r="AO2156" i="1" a="1"/>
  <c r="AO2156" i="1" s="1"/>
  <c r="AO2157" i="1" a="1"/>
  <c r="AO2157" i="1" s="1"/>
  <c r="AO2158" i="1" a="1"/>
  <c r="AO2158" i="1" s="1"/>
  <c r="AO2159" i="1" a="1"/>
  <c r="AO2159" i="1" s="1"/>
  <c r="AO2160" i="1" a="1"/>
  <c r="AO2160" i="1" s="1"/>
  <c r="AO2161" i="1" a="1"/>
  <c r="AO2161" i="1" s="1"/>
  <c r="AO2162" i="1" a="1"/>
  <c r="AO2162" i="1" s="1"/>
  <c r="AO2163" i="1" a="1"/>
  <c r="AO2163" i="1" s="1"/>
  <c r="AO2164" i="1" a="1"/>
  <c r="AO2164" i="1" s="1"/>
  <c r="AO2165" i="1" a="1"/>
  <c r="AO2165" i="1" s="1"/>
  <c r="AO2166" i="1" a="1"/>
  <c r="AO2166" i="1" s="1"/>
  <c r="AO2167" i="1" a="1"/>
  <c r="AO2167" i="1" s="1"/>
  <c r="AO2168" i="1" a="1"/>
  <c r="AO2168" i="1" s="1"/>
  <c r="AO2169" i="1" a="1"/>
  <c r="AO2169" i="1" s="1"/>
  <c r="AO2170" i="1" a="1"/>
  <c r="AO2170" i="1"/>
  <c r="AO2171" i="1" a="1"/>
  <c r="AO2171" i="1" s="1"/>
  <c r="AO2172" i="1" a="1"/>
  <c r="AO2172" i="1" s="1"/>
  <c r="AO2173" i="1" a="1"/>
  <c r="AO2173" i="1" s="1"/>
  <c r="AO2174" i="1" a="1"/>
  <c r="AO2174" i="1" s="1"/>
  <c r="AO2175" i="1" a="1"/>
  <c r="AO2175" i="1" s="1"/>
  <c r="AO2176" i="1" a="1"/>
  <c r="AO2176" i="1" s="1"/>
  <c r="AO2177" i="1" a="1"/>
  <c r="AO2177" i="1" s="1"/>
  <c r="AO2178" i="1" a="1"/>
  <c r="AO2178" i="1" s="1"/>
  <c r="AO2179" i="1" a="1"/>
  <c r="AO2179" i="1" s="1"/>
  <c r="AO2180" i="1" a="1"/>
  <c r="AO2180" i="1" s="1"/>
  <c r="AO2181" i="1" a="1"/>
  <c r="AO2181" i="1" s="1"/>
  <c r="AO2182" i="1" a="1"/>
  <c r="AO2182" i="1" s="1"/>
  <c r="AO2183" i="1" a="1"/>
  <c r="AO2183" i="1" s="1"/>
  <c r="AO2184" i="1" a="1"/>
  <c r="AO2184" i="1" s="1"/>
  <c r="AO2185" i="1" a="1"/>
  <c r="AO2185" i="1" s="1"/>
  <c r="AO2186" i="1" a="1"/>
  <c r="AO2186" i="1" s="1"/>
  <c r="AO2187" i="1" a="1"/>
  <c r="AO2187" i="1" s="1"/>
  <c r="AO2188" i="1" a="1"/>
  <c r="AO2188" i="1" s="1"/>
  <c r="AO2189" i="1" a="1"/>
  <c r="AO2189" i="1" s="1"/>
  <c r="AO2190" i="1" a="1"/>
  <c r="AO2190" i="1" s="1"/>
  <c r="AO2191" i="1" a="1"/>
  <c r="AO2191" i="1" s="1"/>
  <c r="AO2192" i="1" a="1"/>
  <c r="AO2192" i="1" s="1"/>
  <c r="AO2193" i="1" a="1"/>
  <c r="AO2193" i="1"/>
  <c r="AO2194" i="1" a="1"/>
  <c r="AO2194" i="1" s="1"/>
  <c r="AO2195" i="1" a="1"/>
  <c r="AO2195" i="1" s="1"/>
  <c r="AO2196" i="1" a="1"/>
  <c r="AO2196" i="1" s="1"/>
  <c r="AO2197" i="1" a="1"/>
  <c r="AO2197" i="1" s="1"/>
  <c r="AO2198" i="1" a="1"/>
  <c r="AO2198" i="1" s="1"/>
  <c r="AO2199" i="1" a="1"/>
  <c r="AO2199" i="1" s="1"/>
  <c r="AO2200" i="1" a="1"/>
  <c r="AO2200" i="1" s="1"/>
  <c r="AO2201" i="1" a="1"/>
  <c r="AO2201" i="1" s="1"/>
  <c r="AO2202" i="1" a="1"/>
  <c r="AO2202" i="1" s="1"/>
  <c r="AO2203" i="1" a="1"/>
  <c r="AO2203" i="1" s="1"/>
  <c r="AO2204" i="1" a="1"/>
  <c r="AO2204" i="1" s="1"/>
  <c r="AO2205" i="1" a="1"/>
  <c r="AO2205" i="1" s="1"/>
  <c r="AO2206" i="1" a="1"/>
  <c r="AO2206" i="1" s="1"/>
  <c r="AO2207" i="1" a="1"/>
  <c r="AO2207" i="1" s="1"/>
  <c r="AO2208" i="1" a="1"/>
  <c r="AO2208" i="1" s="1"/>
  <c r="AO2209" i="1" a="1"/>
  <c r="AO2209" i="1" s="1"/>
  <c r="AO2210" i="1" a="1"/>
  <c r="AO2210" i="1" s="1"/>
  <c r="AO2211" i="1" a="1"/>
  <c r="AO2211" i="1" s="1"/>
  <c r="AO2212" i="1" a="1"/>
  <c r="AO2212" i="1" s="1"/>
  <c r="AO2213" i="1" a="1"/>
  <c r="AO2213" i="1" s="1"/>
  <c r="AO2214" i="1" a="1"/>
  <c r="AO2214" i="1" s="1"/>
  <c r="AO2215" i="1" a="1"/>
  <c r="AO2215" i="1" s="1"/>
  <c r="AO2216" i="1" a="1"/>
  <c r="AO2216" i="1" s="1"/>
  <c r="AO2217" i="1" a="1"/>
  <c r="AO2217" i="1" s="1"/>
  <c r="AO2218" i="1" a="1"/>
  <c r="AO2218" i="1" s="1"/>
  <c r="AO2219" i="1" a="1"/>
  <c r="AO2219" i="1" s="1"/>
  <c r="AO2220" i="1" a="1"/>
  <c r="AO2220" i="1" s="1"/>
  <c r="AO2221" i="1" a="1"/>
  <c r="AO2221" i="1" s="1"/>
  <c r="AO2222" i="1" a="1"/>
  <c r="AO2222" i="1" s="1"/>
  <c r="AO2223" i="1" a="1"/>
  <c r="AO2223" i="1" s="1"/>
  <c r="AO2224" i="1" a="1"/>
  <c r="AO2224" i="1" s="1"/>
  <c r="AO2225" i="1" a="1"/>
  <c r="AO2225" i="1" s="1"/>
  <c r="AO2226" i="1" a="1"/>
  <c r="AO2226" i="1" s="1"/>
  <c r="AO2227" i="1" a="1"/>
  <c r="AO2227" i="1" s="1"/>
  <c r="AO2228" i="1" a="1"/>
  <c r="AO2228" i="1" s="1"/>
  <c r="AO2229" i="1" a="1"/>
  <c r="AO2229" i="1" s="1"/>
  <c r="AO2230" i="1" a="1"/>
  <c r="AO2230" i="1" s="1"/>
  <c r="AO2231" i="1" a="1"/>
  <c r="AO2231" i="1" s="1"/>
  <c r="AO2232" i="1" a="1"/>
  <c r="AO2232" i="1" s="1"/>
  <c r="AO2233" i="1" a="1"/>
  <c r="AO2233" i="1" s="1"/>
  <c r="AO2234" i="1" a="1"/>
  <c r="AO2234" i="1" s="1"/>
  <c r="AO2235" i="1" a="1"/>
  <c r="AO2235" i="1" s="1"/>
  <c r="AO2236" i="1" a="1"/>
  <c r="AO2236" i="1" s="1"/>
  <c r="AO2237" i="1" a="1"/>
  <c r="AO2237" i="1" s="1"/>
  <c r="AO2238" i="1" a="1"/>
  <c r="AO2238" i="1" s="1"/>
  <c r="AO2239" i="1" a="1"/>
  <c r="AO2239" i="1" s="1"/>
  <c r="AO2240" i="1" a="1"/>
  <c r="AO2240" i="1" s="1"/>
  <c r="AO2241" i="1" a="1"/>
  <c r="AO2241" i="1" s="1"/>
  <c r="AO2242" i="1" a="1"/>
  <c r="AO2242" i="1" s="1"/>
  <c r="AO2243" i="1" a="1"/>
  <c r="AO2243" i="1" s="1"/>
  <c r="AO2244" i="1" a="1"/>
  <c r="AO2244" i="1" s="1"/>
  <c r="AO2245" i="1" a="1"/>
  <c r="AO2245" i="1" s="1"/>
  <c r="AO2246" i="1" a="1"/>
  <c r="AO2246" i="1" s="1"/>
  <c r="AO2247" i="1" a="1"/>
  <c r="AO2247" i="1" s="1"/>
  <c r="AO2248" i="1" a="1"/>
  <c r="AO2248" i="1" s="1"/>
  <c r="AO2249" i="1" a="1"/>
  <c r="AO2249" i="1" s="1"/>
  <c r="AO2250" i="1" a="1"/>
  <c r="AO2250" i="1" s="1"/>
  <c r="AO2251" i="1" a="1"/>
  <c r="AO2251" i="1" s="1"/>
  <c r="AO2252" i="1" a="1"/>
  <c r="AO2252" i="1" s="1"/>
  <c r="AO2253" i="1" a="1"/>
  <c r="AO2253" i="1" s="1"/>
  <c r="AO2254" i="1" a="1"/>
  <c r="AO2254" i="1" s="1"/>
  <c r="AO2255" i="1" a="1"/>
  <c r="AO2255" i="1" s="1"/>
  <c r="AO2256" i="1" a="1"/>
  <c r="AO2256" i="1" s="1"/>
  <c r="AO2257" i="1" a="1"/>
  <c r="AO2257" i="1" s="1"/>
  <c r="AO2258" i="1" a="1"/>
  <c r="AO2258" i="1" s="1"/>
  <c r="AO2259" i="1" a="1"/>
  <c r="AO2259" i="1" s="1"/>
  <c r="AO2260" i="1" a="1"/>
  <c r="AO2260" i="1" s="1"/>
  <c r="AO2261" i="1" a="1"/>
  <c r="AO2261" i="1" s="1"/>
  <c r="AO2262" i="1" a="1"/>
  <c r="AO2262" i="1" s="1"/>
  <c r="AO2263" i="1" a="1"/>
  <c r="AO2263" i="1" s="1"/>
  <c r="AO2264" i="1" a="1"/>
  <c r="AO2264" i="1" s="1"/>
  <c r="AO2265" i="1" a="1"/>
  <c r="AO2265" i="1" s="1"/>
  <c r="AO2266" i="1" a="1"/>
  <c r="AO2266" i="1" s="1"/>
  <c r="AO2267" i="1" a="1"/>
  <c r="AO2267" i="1" s="1"/>
  <c r="AO2268" i="1" a="1"/>
  <c r="AO2268" i="1" s="1"/>
  <c r="AO2269" i="1" a="1"/>
  <c r="AO2269" i="1" s="1"/>
  <c r="AO2270" i="1" a="1"/>
  <c r="AO2270" i="1" s="1"/>
  <c r="AO2271" i="1" a="1"/>
  <c r="AO2271" i="1"/>
  <c r="AO2272" i="1" a="1"/>
  <c r="AO2272" i="1" s="1"/>
  <c r="AO2273" i="1" a="1"/>
  <c r="AO2273" i="1" s="1"/>
  <c r="AO2274" i="1" a="1"/>
  <c r="AO2274" i="1" s="1"/>
  <c r="AO2275" i="1" a="1"/>
  <c r="AO2275" i="1"/>
  <c r="AO2276" i="1" a="1"/>
  <c r="AO2276" i="1" s="1"/>
  <c r="AO2277" i="1" a="1"/>
  <c r="AO2277" i="1" s="1"/>
  <c r="AO2278" i="1" a="1"/>
  <c r="AO2278" i="1" s="1"/>
  <c r="AO2279" i="1" a="1"/>
  <c r="AO2279" i="1" s="1"/>
  <c r="AO2280" i="1" a="1"/>
  <c r="AO2280" i="1" s="1"/>
  <c r="AO2281" i="1" a="1"/>
  <c r="AO2281" i="1" s="1"/>
  <c r="AO2282" i="1" a="1"/>
  <c r="AO2282" i="1" s="1"/>
  <c r="AO2283" i="1" a="1"/>
  <c r="AO2283" i="1" s="1"/>
  <c r="AO2284" i="1" a="1"/>
  <c r="AO2284" i="1" s="1"/>
  <c r="AO2285" i="1" a="1"/>
  <c r="AO2285" i="1" s="1"/>
  <c r="AO2286" i="1" a="1"/>
  <c r="AO2286" i="1" s="1"/>
  <c r="AO2287" i="1" a="1"/>
  <c r="AO2287" i="1" s="1"/>
  <c r="AO2288" i="1" a="1"/>
  <c r="AO2288" i="1" s="1"/>
  <c r="AO2289" i="1" a="1"/>
  <c r="AO2289" i="1" s="1"/>
  <c r="AO2290" i="1" a="1"/>
  <c r="AO2290" i="1" s="1"/>
  <c r="AO2291" i="1" a="1"/>
  <c r="AO2291" i="1" s="1"/>
  <c r="AO2292" i="1" a="1"/>
  <c r="AO2292" i="1" s="1"/>
  <c r="AO2293" i="1" a="1"/>
  <c r="AO2293" i="1" s="1"/>
  <c r="AO2294" i="1" a="1"/>
  <c r="AO2294" i="1" s="1"/>
  <c r="AO2295" i="1" a="1"/>
  <c r="AO2295" i="1" s="1"/>
  <c r="AO2296" i="1" a="1"/>
  <c r="AO2296" i="1" s="1"/>
  <c r="AO2297" i="1" a="1"/>
  <c r="AO2297" i="1" s="1"/>
  <c r="AO2298" i="1" a="1"/>
  <c r="AO2298" i="1" s="1"/>
  <c r="AO2299" i="1" a="1"/>
  <c r="AO2299" i="1" s="1"/>
  <c r="AO2300" i="1" a="1"/>
  <c r="AO2300" i="1" s="1"/>
  <c r="AO2301" i="1" a="1"/>
  <c r="AO2301" i="1"/>
  <c r="AO2302" i="1" a="1"/>
  <c r="AO2302" i="1" s="1"/>
  <c r="AO2303" i="1" a="1"/>
  <c r="AO2303" i="1" s="1"/>
  <c r="AO2304" i="1" a="1"/>
  <c r="AO2304" i="1" s="1"/>
  <c r="AO2305" i="1" a="1"/>
  <c r="AO2305" i="1" s="1"/>
  <c r="AO2306" i="1" a="1"/>
  <c r="AO2306" i="1" s="1"/>
  <c r="AO2307" i="1" a="1"/>
  <c r="AO2307" i="1" s="1"/>
  <c r="AO2308" i="1" a="1"/>
  <c r="AO2308" i="1" s="1"/>
  <c r="AO2309" i="1" a="1"/>
  <c r="AO2309" i="1" s="1"/>
  <c r="AO2310" i="1" a="1"/>
  <c r="AO2310" i="1" s="1"/>
  <c r="AO2311" i="1" a="1"/>
  <c r="AO2311" i="1" s="1"/>
  <c r="AO2312" i="1" a="1"/>
  <c r="AO2312" i="1" s="1"/>
  <c r="AO2313" i="1" a="1"/>
  <c r="AO2313" i="1" s="1"/>
  <c r="AO2314" i="1" a="1"/>
  <c r="AO2314" i="1" s="1"/>
  <c r="AO2315" i="1" a="1"/>
  <c r="AO2315" i="1" s="1"/>
  <c r="AO2316" i="1" a="1"/>
  <c r="AO2316" i="1" s="1"/>
  <c r="AO2317" i="1" a="1"/>
  <c r="AO2317" i="1" s="1"/>
  <c r="AO2318" i="1" a="1"/>
  <c r="AO2318" i="1" s="1"/>
  <c r="AO2319" i="1" a="1"/>
  <c r="AO2319" i="1" s="1"/>
  <c r="AO2320" i="1" a="1"/>
  <c r="AO2320" i="1" s="1"/>
  <c r="AO2321" i="1" a="1"/>
  <c r="AO2321" i="1" s="1"/>
  <c r="AO2322" i="1" a="1"/>
  <c r="AO2322" i="1" s="1"/>
  <c r="AO2323" i="1" a="1"/>
  <c r="AO2323" i="1" s="1"/>
  <c r="AO2324" i="1" a="1"/>
  <c r="AO2324" i="1" s="1"/>
  <c r="AO2325" i="1" a="1"/>
  <c r="AO2325" i="1" s="1"/>
  <c r="AO2326" i="1" a="1"/>
  <c r="AO2326" i="1" s="1"/>
  <c r="AO2327" i="1" a="1"/>
  <c r="AO2327" i="1" s="1"/>
  <c r="AO2328" i="1" a="1"/>
  <c r="AO2328" i="1" s="1"/>
  <c r="AO2329" i="1" a="1"/>
  <c r="AO2329" i="1" s="1"/>
  <c r="AO2330" i="1" a="1"/>
  <c r="AO2330" i="1" s="1"/>
  <c r="AO2331" i="1" a="1"/>
  <c r="AO2331" i="1" s="1"/>
  <c r="AO2332" i="1" a="1"/>
  <c r="AO2332" i="1" s="1"/>
  <c r="AO2333" i="1" a="1"/>
  <c r="AO2333" i="1" s="1"/>
  <c r="AO2334" i="1" a="1"/>
  <c r="AO2334" i="1" s="1"/>
  <c r="AO2335" i="1" a="1"/>
  <c r="AO2335" i="1" s="1"/>
  <c r="AO2336" i="1" a="1"/>
  <c r="AO2336" i="1" s="1"/>
  <c r="AO2337" i="1" a="1"/>
  <c r="AO2337" i="1" s="1"/>
  <c r="AO2338" i="1" a="1"/>
  <c r="AO2338" i="1" s="1"/>
  <c r="AO2339" i="1" a="1"/>
  <c r="AO2339" i="1" s="1"/>
  <c r="AO2340" i="1" a="1"/>
  <c r="AO2340" i="1" s="1"/>
  <c r="AO2341" i="1" a="1"/>
  <c r="AO2341" i="1" s="1"/>
  <c r="AO2342" i="1" a="1"/>
  <c r="AO2342" i="1" s="1"/>
  <c r="AO2343" i="1" a="1"/>
  <c r="AO2343" i="1" s="1"/>
  <c r="AO2344" i="1" a="1"/>
  <c r="AO2344" i="1" s="1"/>
  <c r="AO2345" i="1" a="1"/>
  <c r="AO2345" i="1" s="1"/>
  <c r="AO2346" i="1" a="1"/>
  <c r="AO2346" i="1" s="1"/>
  <c r="AO2347" i="1" a="1"/>
  <c r="AO2347" i="1" s="1"/>
  <c r="AO2348" i="1" a="1"/>
  <c r="AO2348" i="1" s="1"/>
  <c r="AO2349" i="1" a="1"/>
  <c r="AO2349" i="1" s="1"/>
  <c r="AO2350" i="1" a="1"/>
  <c r="AO2350" i="1" s="1"/>
  <c r="AO2351" i="1" a="1"/>
  <c r="AO2351" i="1" s="1"/>
  <c r="AO2352" i="1" a="1"/>
  <c r="AO2352" i="1" s="1"/>
  <c r="AO2353" i="1" a="1"/>
  <c r="AO2353" i="1" s="1"/>
  <c r="AO2354" i="1" a="1"/>
  <c r="AO2354" i="1" s="1"/>
  <c r="AO2355" i="1" a="1"/>
  <c r="AO2355" i="1" s="1"/>
  <c r="AO2356" i="1" a="1"/>
  <c r="AO2356" i="1" s="1"/>
  <c r="AO2357" i="1" a="1"/>
  <c r="AO2357" i="1" s="1"/>
  <c r="AO2358" i="1" a="1"/>
  <c r="AO2358" i="1" s="1"/>
  <c r="AO2359" i="1" a="1"/>
  <c r="AO2359" i="1" s="1"/>
  <c r="AO2360" i="1" a="1"/>
  <c r="AO2360" i="1" s="1"/>
  <c r="AO2361" i="1" a="1"/>
  <c r="AO2361" i="1" s="1"/>
  <c r="AO2362" i="1" a="1"/>
  <c r="AO2362" i="1" s="1"/>
  <c r="AO2363" i="1" a="1"/>
  <c r="AO2363" i="1" s="1"/>
  <c r="AO2364" i="1" a="1"/>
  <c r="AO2364" i="1" s="1"/>
  <c r="AO2365" i="1" a="1"/>
  <c r="AO2365" i="1" s="1"/>
  <c r="AO2366" i="1" a="1"/>
  <c r="AO2366" i="1" s="1"/>
  <c r="AO2367" i="1" a="1"/>
  <c r="AO2367" i="1" s="1"/>
  <c r="AO2368" i="1" a="1"/>
  <c r="AO2368" i="1" s="1"/>
  <c r="AO2369" i="1" a="1"/>
  <c r="AO2369" i="1" s="1"/>
  <c r="AO2370" i="1" a="1"/>
  <c r="AO2370" i="1"/>
  <c r="AO2371" i="1" a="1"/>
  <c r="AO2371" i="1" s="1"/>
  <c r="AO2372" i="1" a="1"/>
  <c r="AO2372" i="1" s="1"/>
  <c r="AO2373" i="1" a="1"/>
  <c r="AO2373" i="1" s="1"/>
  <c r="AO2374" i="1" a="1"/>
  <c r="AO2374" i="1" s="1"/>
  <c r="AO2375" i="1" a="1"/>
  <c r="AO2375" i="1" s="1"/>
  <c r="AO2376" i="1" a="1"/>
  <c r="AO2376" i="1" s="1"/>
  <c r="AO2377" i="1" a="1"/>
  <c r="AO2377" i="1" s="1"/>
  <c r="AO2378" i="1" a="1"/>
  <c r="AO2378" i="1" s="1"/>
  <c r="AO2379" i="1" a="1"/>
  <c r="AO2379" i="1" s="1"/>
  <c r="AO2380" i="1" a="1"/>
  <c r="AO2380" i="1" s="1"/>
  <c r="AO2381" i="1" a="1"/>
  <c r="AO2381" i="1" s="1"/>
  <c r="AO2382" i="1" a="1"/>
  <c r="AO2382" i="1" s="1"/>
  <c r="AO2383" i="1" a="1"/>
  <c r="AO2383" i="1" s="1"/>
  <c r="AO2384" i="1" a="1"/>
  <c r="AO2384" i="1" s="1"/>
  <c r="AO2385" i="1" a="1"/>
  <c r="AO2385" i="1" s="1"/>
  <c r="AO2386" i="1" a="1"/>
  <c r="AO2386" i="1" s="1"/>
  <c r="AO2387" i="1" a="1"/>
  <c r="AO2387" i="1" s="1"/>
  <c r="AO2388" i="1" a="1"/>
  <c r="AO2388" i="1" s="1"/>
  <c r="AO2389" i="1" a="1"/>
  <c r="AO2389" i="1" s="1"/>
  <c r="AO2390" i="1" a="1"/>
  <c r="AO2390" i="1" s="1"/>
  <c r="AO2391" i="1" a="1"/>
  <c r="AO2391" i="1" s="1"/>
  <c r="AO2392" i="1" a="1"/>
  <c r="AO2392" i="1" s="1"/>
  <c r="AO2393" i="1" a="1"/>
  <c r="AO2393" i="1" s="1"/>
  <c r="AO2394" i="1" a="1"/>
  <c r="AO2394" i="1" s="1"/>
  <c r="AO2395" i="1" a="1"/>
  <c r="AO2395" i="1" s="1"/>
  <c r="AO2396" i="1" a="1"/>
  <c r="AO2396" i="1" s="1"/>
  <c r="AO2397" i="1" a="1"/>
  <c r="AO2397" i="1" s="1"/>
  <c r="AO2398" i="1" a="1"/>
  <c r="AO2398" i="1" s="1"/>
  <c r="AO2399" i="1" a="1"/>
  <c r="AO2399" i="1" s="1"/>
  <c r="AO2400" i="1" a="1"/>
  <c r="AO2400" i="1" s="1"/>
  <c r="AO2401" i="1" a="1"/>
  <c r="AO2401" i="1" s="1"/>
  <c r="AO2402" i="1" a="1"/>
  <c r="AO2402" i="1" s="1"/>
  <c r="AO2403" i="1" a="1"/>
  <c r="AO2403" i="1" s="1"/>
  <c r="AO2404" i="1" a="1"/>
  <c r="AO2404" i="1" s="1"/>
  <c r="AO2405" i="1" a="1"/>
  <c r="AO2405" i="1" s="1"/>
  <c r="AO2406" i="1" a="1"/>
  <c r="AO2406" i="1" s="1"/>
  <c r="AO2407" i="1" a="1"/>
  <c r="AO2407" i="1" s="1"/>
  <c r="AO2408" i="1" a="1"/>
  <c r="AO2408" i="1" s="1"/>
  <c r="AO2409" i="1" a="1"/>
  <c r="AO2409" i="1"/>
  <c r="AO2410" i="1" a="1"/>
  <c r="AO2410" i="1" s="1"/>
  <c r="AO2411" i="1" a="1"/>
  <c r="AO2411" i="1" s="1"/>
  <c r="AO2412" i="1" a="1"/>
  <c r="AO2412" i="1" s="1"/>
  <c r="AO2413" i="1" a="1"/>
  <c r="AO2413" i="1" s="1"/>
  <c r="AO2414" i="1" a="1"/>
  <c r="AO2414" i="1" s="1"/>
  <c r="AO2415" i="1" a="1"/>
  <c r="AO2415" i="1" s="1"/>
  <c r="AO2416" i="1" a="1"/>
  <c r="AO2416" i="1" s="1"/>
  <c r="AO2417" i="1" a="1"/>
  <c r="AO2417" i="1" s="1"/>
  <c r="AO2418" i="1" a="1"/>
  <c r="AO2418" i="1" s="1"/>
  <c r="AO2419" i="1" a="1"/>
  <c r="AO2419" i="1" s="1"/>
  <c r="AO2420" i="1" a="1"/>
  <c r="AO2420" i="1" s="1"/>
  <c r="AO2421" i="1" a="1"/>
  <c r="AO2421" i="1" s="1"/>
  <c r="AO2422" i="1" a="1"/>
  <c r="AO2422" i="1" s="1"/>
  <c r="AO2423" i="1" a="1"/>
  <c r="AO2423" i="1" s="1"/>
  <c r="AO2424" i="1" a="1"/>
  <c r="AO2424" i="1" s="1"/>
  <c r="AO2425" i="1" a="1"/>
  <c r="AO2425" i="1" s="1"/>
  <c r="AO2426" i="1" a="1"/>
  <c r="AO2426" i="1" s="1"/>
  <c r="AO2427" i="1" a="1"/>
  <c r="AO2427" i="1" s="1"/>
  <c r="AO2428" i="1" a="1"/>
  <c r="AO2428" i="1" s="1"/>
  <c r="AO2429" i="1" a="1"/>
  <c r="AO2429" i="1" s="1"/>
  <c r="AO2430" i="1" a="1"/>
  <c r="AO2430" i="1" s="1"/>
  <c r="AO2431" i="1" a="1"/>
  <c r="AO2431" i="1" s="1"/>
  <c r="AO2432" i="1" a="1"/>
  <c r="AO2432" i="1" s="1"/>
  <c r="AO2433" i="1" a="1"/>
  <c r="AO2433" i="1" s="1"/>
  <c r="AO2434" i="1" a="1"/>
  <c r="AO2434" i="1" s="1"/>
  <c r="AO2435" i="1" a="1"/>
  <c r="AO2435" i="1" s="1"/>
  <c r="AO2436" i="1" a="1"/>
  <c r="AO2436" i="1" s="1"/>
  <c r="AO2437" i="1" a="1"/>
  <c r="AO2437" i="1" s="1"/>
  <c r="AO2438" i="1" a="1"/>
  <c r="AO2438" i="1" s="1"/>
  <c r="AO2439" i="1" a="1"/>
  <c r="AO2439" i="1" s="1"/>
  <c r="AO2440" i="1" a="1"/>
  <c r="AO2440" i="1" s="1"/>
  <c r="AO2441" i="1" a="1"/>
  <c r="AO2441" i="1" s="1"/>
  <c r="AO2442" i="1" a="1"/>
  <c r="AO2442" i="1" s="1"/>
  <c r="AO2443" i="1" a="1"/>
  <c r="AO2443" i="1" s="1"/>
  <c r="AO2444" i="1" a="1"/>
  <c r="AO2444" i="1" s="1"/>
  <c r="AO2445" i="1" a="1"/>
  <c r="AO2445" i="1" s="1"/>
  <c r="AO2446" i="1" a="1"/>
  <c r="AO2446" i="1" s="1"/>
  <c r="AO2447" i="1" a="1"/>
  <c r="AO2447" i="1" s="1"/>
  <c r="AO2448" i="1" a="1"/>
  <c r="AO2448" i="1" s="1"/>
  <c r="AO2449" i="1" a="1"/>
  <c r="AO2449" i="1" s="1"/>
  <c r="AO2450" i="1" a="1"/>
  <c r="AO2450" i="1" s="1"/>
  <c r="AO2451" i="1" a="1"/>
  <c r="AO2451" i="1" s="1"/>
  <c r="AO2452" i="1" a="1"/>
  <c r="AO2452" i="1" s="1"/>
  <c r="AO2453" i="1" a="1"/>
  <c r="AO2453" i="1" s="1"/>
  <c r="AO2454" i="1" a="1"/>
  <c r="AO2454" i="1" s="1"/>
  <c r="AO2455" i="1" a="1"/>
  <c r="AO2455" i="1" s="1"/>
  <c r="AO2456" i="1" a="1"/>
  <c r="AO2456" i="1" s="1"/>
  <c r="AO2457" i="1" a="1"/>
  <c r="AO2457" i="1"/>
  <c r="AO2458" i="1" a="1"/>
  <c r="AO2458" i="1" s="1"/>
  <c r="AO3" i="1" a="1"/>
  <c r="AO3" i="1" s="1"/>
  <c r="AP4" i="1" a="1"/>
  <c r="AP4" i="1" s="1"/>
  <c r="AP5" i="1" a="1"/>
  <c r="AP5" i="1" s="1"/>
  <c r="AP6" i="1" a="1"/>
  <c r="AP6" i="1" s="1"/>
  <c r="AP7" i="1" a="1"/>
  <c r="AP7" i="1" s="1"/>
  <c r="AP8" i="1" a="1"/>
  <c r="AP8" i="1" s="1"/>
  <c r="AP9" i="1" a="1"/>
  <c r="AP9" i="1" s="1"/>
  <c r="AP10" i="1" a="1"/>
  <c r="AP10" i="1" s="1"/>
  <c r="AP11" i="1" a="1"/>
  <c r="AP11" i="1" s="1"/>
  <c r="AP12" i="1" a="1"/>
  <c r="AP12" i="1" s="1"/>
  <c r="AP13" i="1" a="1"/>
  <c r="AP13" i="1" s="1"/>
  <c r="AP14" i="1" a="1"/>
  <c r="AP14" i="1" s="1"/>
  <c r="AP15" i="1" a="1"/>
  <c r="AP15" i="1"/>
  <c r="AP16" i="1" a="1"/>
  <c r="AP16" i="1" s="1"/>
  <c r="AP17" i="1" a="1"/>
  <c r="AP17" i="1" s="1"/>
  <c r="AP18" i="1" a="1"/>
  <c r="AP18" i="1" s="1"/>
  <c r="AP19" i="1" a="1"/>
  <c r="AP19" i="1" s="1"/>
  <c r="AP20" i="1" a="1"/>
  <c r="AP20" i="1" s="1"/>
  <c r="AP21" i="1" a="1"/>
  <c r="AP21" i="1" s="1"/>
  <c r="AP22" i="1" a="1"/>
  <c r="AP22" i="1" s="1"/>
  <c r="AP23" i="1" a="1"/>
  <c r="AP23" i="1" s="1"/>
  <c r="AP24" i="1" a="1"/>
  <c r="AP24" i="1" s="1"/>
  <c r="AP25" i="1" a="1"/>
  <c r="AP25" i="1" s="1"/>
  <c r="AP26" i="1" a="1"/>
  <c r="AP26" i="1" s="1"/>
  <c r="AP27" i="1" a="1"/>
  <c r="AP27" i="1"/>
  <c r="AP28" i="1" a="1"/>
  <c r="AP28" i="1" s="1"/>
  <c r="AP29" i="1" a="1"/>
  <c r="AP29" i="1" s="1"/>
  <c r="AP30" i="1" a="1"/>
  <c r="AP30" i="1" s="1"/>
  <c r="AP31" i="1" a="1"/>
  <c r="AP31" i="1" s="1"/>
  <c r="AP32" i="1" a="1"/>
  <c r="AP32" i="1" s="1"/>
  <c r="AP33" i="1" a="1"/>
  <c r="AP33" i="1" s="1"/>
  <c r="AP34" i="1" a="1"/>
  <c r="AP34" i="1" s="1"/>
  <c r="AP35" i="1" a="1"/>
  <c r="AP35" i="1" s="1"/>
  <c r="AP36" i="1" a="1"/>
  <c r="AP36" i="1" s="1"/>
  <c r="AP37" i="1" a="1"/>
  <c r="AP37" i="1" s="1"/>
  <c r="AP38" i="1" a="1"/>
  <c r="AP38" i="1" s="1"/>
  <c r="AP39" i="1" a="1"/>
  <c r="AP39" i="1" s="1"/>
  <c r="AP40" i="1" a="1"/>
  <c r="AP40" i="1" s="1"/>
  <c r="AP41" i="1" a="1"/>
  <c r="AP41" i="1" s="1"/>
  <c r="AP42" i="1" a="1"/>
  <c r="AP42" i="1" s="1"/>
  <c r="AP43" i="1" a="1"/>
  <c r="AP43" i="1" s="1"/>
  <c r="AP44" i="1" a="1"/>
  <c r="AP44" i="1" s="1"/>
  <c r="AP45" i="1" a="1"/>
  <c r="AP45" i="1" s="1"/>
  <c r="AP46" i="1" a="1"/>
  <c r="AP46" i="1" s="1"/>
  <c r="AP47" i="1" a="1"/>
  <c r="AP47" i="1" s="1"/>
  <c r="AP48" i="1" a="1"/>
  <c r="AP48" i="1" s="1"/>
  <c r="AP49" i="1" a="1"/>
  <c r="AP49" i="1" s="1"/>
  <c r="AP50" i="1" a="1"/>
  <c r="AP50" i="1" s="1"/>
  <c r="AP51" i="1" a="1"/>
  <c r="AP51" i="1" s="1"/>
  <c r="AP52" i="1" a="1"/>
  <c r="AP52" i="1" s="1"/>
  <c r="AP53" i="1" a="1"/>
  <c r="AP53" i="1" s="1"/>
  <c r="AP54" i="1" a="1"/>
  <c r="AP54" i="1" s="1"/>
  <c r="AP55" i="1" a="1"/>
  <c r="AP55" i="1" s="1"/>
  <c r="AP56" i="1" a="1"/>
  <c r="AP56" i="1" s="1"/>
  <c r="AP57" i="1" a="1"/>
  <c r="AP57" i="1" s="1"/>
  <c r="AP58" i="1" a="1"/>
  <c r="AP58" i="1" s="1"/>
  <c r="AP59" i="1" a="1"/>
  <c r="AP59" i="1" s="1"/>
  <c r="AP60" i="1" a="1"/>
  <c r="AP60" i="1" s="1"/>
  <c r="AP61" i="1" a="1"/>
  <c r="AP61" i="1" s="1"/>
  <c r="AP62" i="1" a="1"/>
  <c r="AP62" i="1" s="1"/>
  <c r="AP63" i="1" a="1"/>
  <c r="AP63" i="1" s="1"/>
  <c r="AP64" i="1" a="1"/>
  <c r="AP64" i="1" s="1"/>
  <c r="AP65" i="1" a="1"/>
  <c r="AP65" i="1" s="1"/>
  <c r="AP66" i="1" a="1"/>
  <c r="AP66" i="1" s="1"/>
  <c r="AP67" i="1" a="1"/>
  <c r="AP67" i="1" s="1"/>
  <c r="AP68" i="1" a="1"/>
  <c r="AP68" i="1" s="1"/>
  <c r="AP69" i="1" a="1"/>
  <c r="AP69" i="1" s="1"/>
  <c r="AP70" i="1" a="1"/>
  <c r="AP70" i="1" s="1"/>
  <c r="AP71" i="1" a="1"/>
  <c r="AP71" i="1" s="1"/>
  <c r="AP72" i="1" a="1"/>
  <c r="AP72" i="1" s="1"/>
  <c r="AP73" i="1" a="1"/>
  <c r="AP73" i="1" s="1"/>
  <c r="AP74" i="1" a="1"/>
  <c r="AP74" i="1" s="1"/>
  <c r="AP75" i="1" a="1"/>
  <c r="AP75" i="1" s="1"/>
  <c r="AP76" i="1" a="1"/>
  <c r="AP76" i="1" s="1"/>
  <c r="AP77" i="1" a="1"/>
  <c r="AP77" i="1" s="1"/>
  <c r="AP78" i="1" a="1"/>
  <c r="AP78" i="1" s="1"/>
  <c r="AP79" i="1" a="1"/>
  <c r="AP79" i="1" s="1"/>
  <c r="AP80" i="1" a="1"/>
  <c r="AP80" i="1" s="1"/>
  <c r="AP81" i="1" a="1"/>
  <c r="AP81" i="1" s="1"/>
  <c r="AP82" i="1" a="1"/>
  <c r="AP82" i="1" s="1"/>
  <c r="AP83" i="1" a="1"/>
  <c r="AP83" i="1" s="1"/>
  <c r="AP84" i="1" a="1"/>
  <c r="AP84" i="1" s="1"/>
  <c r="AP85" i="1" a="1"/>
  <c r="AP85" i="1" s="1"/>
  <c r="AP86" i="1" a="1"/>
  <c r="AP86" i="1" s="1"/>
  <c r="AP87" i="1" a="1"/>
  <c r="AP87" i="1" s="1"/>
  <c r="AP88" i="1" a="1"/>
  <c r="AP88" i="1" s="1"/>
  <c r="AP89" i="1" a="1"/>
  <c r="AP89" i="1" s="1"/>
  <c r="AP90" i="1" a="1"/>
  <c r="AP90" i="1" s="1"/>
  <c r="AP91" i="1" a="1"/>
  <c r="AP91" i="1" s="1"/>
  <c r="AP92" i="1" a="1"/>
  <c r="AP92" i="1" s="1"/>
  <c r="AP93" i="1" a="1"/>
  <c r="AP93" i="1" s="1"/>
  <c r="AP94" i="1" a="1"/>
  <c r="AP94" i="1" s="1"/>
  <c r="AP95" i="1" a="1"/>
  <c r="AP95" i="1" s="1"/>
  <c r="AP96" i="1" a="1"/>
  <c r="AP96" i="1" s="1"/>
  <c r="AP97" i="1" a="1"/>
  <c r="AP97" i="1" s="1"/>
  <c r="AP98" i="1" a="1"/>
  <c r="AP98" i="1" s="1"/>
  <c r="AP99" i="1" a="1"/>
  <c r="AP99" i="1" s="1"/>
  <c r="AP100" i="1" a="1"/>
  <c r="AP100" i="1" s="1"/>
  <c r="AP101" i="1" a="1"/>
  <c r="AP101" i="1" s="1"/>
  <c r="AP102" i="1" a="1"/>
  <c r="AP102" i="1"/>
  <c r="AP103" i="1" a="1"/>
  <c r="AP103" i="1" s="1"/>
  <c r="AP104" i="1" a="1"/>
  <c r="AP104" i="1" s="1"/>
  <c r="AP105" i="1" a="1"/>
  <c r="AP105" i="1" s="1"/>
  <c r="AP106" i="1" a="1"/>
  <c r="AP106" i="1" s="1"/>
  <c r="AP107" i="1" a="1"/>
  <c r="AP107" i="1" s="1"/>
  <c r="AP108" i="1" a="1"/>
  <c r="AP108" i="1" s="1"/>
  <c r="AP109" i="1" a="1"/>
  <c r="AP109" i="1" s="1"/>
  <c r="AP110" i="1" a="1"/>
  <c r="AP110" i="1" s="1"/>
  <c r="AP111" i="1" a="1"/>
  <c r="AP111" i="1" s="1"/>
  <c r="AP112" i="1" a="1"/>
  <c r="AP112" i="1" s="1"/>
  <c r="AP113" i="1" a="1"/>
  <c r="AP113" i="1" s="1"/>
  <c r="AP114" i="1" a="1"/>
  <c r="AP114" i="1" s="1"/>
  <c r="AP115" i="1" a="1"/>
  <c r="AP115" i="1" s="1"/>
  <c r="AP116" i="1" a="1"/>
  <c r="AP116" i="1" s="1"/>
  <c r="AP117" i="1" a="1"/>
  <c r="AP117" i="1" s="1"/>
  <c r="AP118" i="1" a="1"/>
  <c r="AP118" i="1" s="1"/>
  <c r="AP119" i="1" a="1"/>
  <c r="AP119" i="1" s="1"/>
  <c r="AP120" i="1" a="1"/>
  <c r="AP120" i="1" s="1"/>
  <c r="AP121" i="1" a="1"/>
  <c r="AP121" i="1" s="1"/>
  <c r="AP122" i="1" a="1"/>
  <c r="AP122" i="1" s="1"/>
  <c r="AP123" i="1" a="1"/>
  <c r="AP123" i="1"/>
  <c r="AP124" i="1" a="1"/>
  <c r="AP124" i="1" s="1"/>
  <c r="AP125" i="1" a="1"/>
  <c r="AP125" i="1" s="1"/>
  <c r="AP126" i="1" a="1"/>
  <c r="AP126" i="1" s="1"/>
  <c r="AP127" i="1" a="1"/>
  <c r="AP127" i="1" s="1"/>
  <c r="AP128" i="1" a="1"/>
  <c r="AP128" i="1" s="1"/>
  <c r="AP129" i="1" a="1"/>
  <c r="AP129" i="1" s="1"/>
  <c r="AP130" i="1" a="1"/>
  <c r="AP130" i="1" s="1"/>
  <c r="AP131" i="1" a="1"/>
  <c r="AP131" i="1" s="1"/>
  <c r="AP132" i="1" a="1"/>
  <c r="AP132" i="1" s="1"/>
  <c r="AP133" i="1" a="1"/>
  <c r="AP133" i="1" s="1"/>
  <c r="AP134" i="1" a="1"/>
  <c r="AP134" i="1" s="1"/>
  <c r="AP135" i="1" a="1"/>
  <c r="AP135" i="1" s="1"/>
  <c r="AP136" i="1" a="1"/>
  <c r="AP136" i="1" s="1"/>
  <c r="AP137" i="1" a="1"/>
  <c r="AP137" i="1" s="1"/>
  <c r="AP138" i="1" a="1"/>
  <c r="AP138" i="1" s="1"/>
  <c r="AP139" i="1" a="1"/>
  <c r="AP139" i="1" s="1"/>
  <c r="AP140" i="1" a="1"/>
  <c r="AP140" i="1" s="1"/>
  <c r="AP141" i="1" a="1"/>
  <c r="AP141" i="1" s="1"/>
  <c r="AP142" i="1" a="1"/>
  <c r="AP142" i="1" s="1"/>
  <c r="AP143" i="1" a="1"/>
  <c r="AP143" i="1" s="1"/>
  <c r="AP144" i="1" a="1"/>
  <c r="AP144" i="1" s="1"/>
  <c r="AP145" i="1" a="1"/>
  <c r="AP145" i="1" s="1"/>
  <c r="AP146" i="1" a="1"/>
  <c r="AP146" i="1" s="1"/>
  <c r="AP147" i="1" a="1"/>
  <c r="AP147" i="1" s="1"/>
  <c r="AP148" i="1" a="1"/>
  <c r="AP148" i="1"/>
  <c r="AP149" i="1" a="1"/>
  <c r="AP149" i="1" s="1"/>
  <c r="AP150" i="1" a="1"/>
  <c r="AP150" i="1" s="1"/>
  <c r="AP151" i="1" a="1"/>
  <c r="AP151" i="1" s="1"/>
  <c r="AP152" i="1" a="1"/>
  <c r="AP152" i="1" s="1"/>
  <c r="AP153" i="1" a="1"/>
  <c r="AP153" i="1" s="1"/>
  <c r="AP154" i="1" a="1"/>
  <c r="AP154" i="1" s="1"/>
  <c r="AP155" i="1" a="1"/>
  <c r="AP155" i="1" s="1"/>
  <c r="AP156" i="1" a="1"/>
  <c r="AP156" i="1" s="1"/>
  <c r="AP157" i="1" a="1"/>
  <c r="AP157" i="1" s="1"/>
  <c r="AP158" i="1" a="1"/>
  <c r="AP158" i="1" s="1"/>
  <c r="AP159" i="1" a="1"/>
  <c r="AP159" i="1" s="1"/>
  <c r="AP160" i="1" a="1"/>
  <c r="AP160" i="1" s="1"/>
  <c r="AP161" i="1" a="1"/>
  <c r="AP161" i="1" s="1"/>
  <c r="AP162" i="1" a="1"/>
  <c r="AP162" i="1" s="1"/>
  <c r="AP163" i="1" a="1"/>
  <c r="AP163" i="1" s="1"/>
  <c r="AP164" i="1" a="1"/>
  <c r="AP164" i="1" s="1"/>
  <c r="AP165" i="1" a="1"/>
  <c r="AP165" i="1" s="1"/>
  <c r="AP166" i="1" a="1"/>
  <c r="AP166" i="1" s="1"/>
  <c r="AP167" i="1" a="1"/>
  <c r="AP167" i="1" s="1"/>
  <c r="AP168" i="1" a="1"/>
  <c r="AP168" i="1" s="1"/>
  <c r="AP169" i="1" a="1"/>
  <c r="AP169" i="1"/>
  <c r="AP170" i="1" a="1"/>
  <c r="AP170" i="1" s="1"/>
  <c r="AP171" i="1" a="1"/>
  <c r="AP171" i="1" s="1"/>
  <c r="AP172" i="1" a="1"/>
  <c r="AP172" i="1" s="1"/>
  <c r="AP173" i="1" a="1"/>
  <c r="AP173" i="1" s="1"/>
  <c r="AP174" i="1" a="1"/>
  <c r="AP174" i="1" s="1"/>
  <c r="AP175" i="1" a="1"/>
  <c r="AP175" i="1" s="1"/>
  <c r="AP176" i="1" a="1"/>
  <c r="AP176" i="1" s="1"/>
  <c r="AP177" i="1" a="1"/>
  <c r="AP177" i="1" s="1"/>
  <c r="AP178" i="1" a="1"/>
  <c r="AP178" i="1" s="1"/>
  <c r="AP179" i="1" a="1"/>
  <c r="AP179" i="1" s="1"/>
  <c r="AP180" i="1" a="1"/>
  <c r="AP180" i="1" s="1"/>
  <c r="AP181" i="1" a="1"/>
  <c r="AP181" i="1" s="1"/>
  <c r="AP182" i="1" a="1"/>
  <c r="AP182" i="1" s="1"/>
  <c r="AP183" i="1" a="1"/>
  <c r="AP183" i="1" s="1"/>
  <c r="AP184" i="1" a="1"/>
  <c r="AP184" i="1" s="1"/>
  <c r="AP185" i="1" a="1"/>
  <c r="AP185" i="1" s="1"/>
  <c r="AP186" i="1" a="1"/>
  <c r="AP186" i="1" s="1"/>
  <c r="AP187" i="1" a="1"/>
  <c r="AP187" i="1" s="1"/>
  <c r="AP188" i="1" a="1"/>
  <c r="AP188" i="1" s="1"/>
  <c r="AP189" i="1" a="1"/>
  <c r="AP189" i="1" s="1"/>
  <c r="AP190" i="1" a="1"/>
  <c r="AP190" i="1" s="1"/>
  <c r="AP191" i="1" a="1"/>
  <c r="AP191" i="1" s="1"/>
  <c r="AP192" i="1" a="1"/>
  <c r="AP192" i="1" s="1"/>
  <c r="AP193" i="1" a="1"/>
  <c r="AP193" i="1" s="1"/>
  <c r="AP194" i="1" a="1"/>
  <c r="AP194" i="1" s="1"/>
  <c r="AP195" i="1" a="1"/>
  <c r="AP195" i="1" s="1"/>
  <c r="AP196" i="1" a="1"/>
  <c r="AP196" i="1"/>
  <c r="AP197" i="1" a="1"/>
  <c r="AP197" i="1" s="1"/>
  <c r="AP198" i="1" a="1"/>
  <c r="AP198" i="1" s="1"/>
  <c r="AP199" i="1" a="1"/>
  <c r="AP199" i="1" s="1"/>
  <c r="AP200" i="1" a="1"/>
  <c r="AP200" i="1" s="1"/>
  <c r="AP201" i="1" a="1"/>
  <c r="AP201" i="1" s="1"/>
  <c r="AP202" i="1" a="1"/>
  <c r="AP202" i="1" s="1"/>
  <c r="AP203" i="1" a="1"/>
  <c r="AP203" i="1" s="1"/>
  <c r="AP204" i="1" a="1"/>
  <c r="AP204" i="1" s="1"/>
  <c r="AP205" i="1" a="1"/>
  <c r="AP205" i="1" s="1"/>
  <c r="AP206" i="1" a="1"/>
  <c r="AP206" i="1" s="1"/>
  <c r="AP207" i="1" a="1"/>
  <c r="AP207" i="1" s="1"/>
  <c r="AP208" i="1" a="1"/>
  <c r="AP208" i="1" s="1"/>
  <c r="AP209" i="1" a="1"/>
  <c r="AP209" i="1" s="1"/>
  <c r="AP210" i="1" a="1"/>
  <c r="AP210" i="1" s="1"/>
  <c r="AP211" i="1" a="1"/>
  <c r="AP211" i="1" s="1"/>
  <c r="AP212" i="1" a="1"/>
  <c r="AP212" i="1" s="1"/>
  <c r="AP213" i="1" a="1"/>
  <c r="AP213" i="1" s="1"/>
  <c r="AP214" i="1" a="1"/>
  <c r="AP214" i="1" s="1"/>
  <c r="AP215" i="1" a="1"/>
  <c r="AP215" i="1" s="1"/>
  <c r="AP216" i="1" a="1"/>
  <c r="AP216" i="1" s="1"/>
  <c r="AP217" i="1" a="1"/>
  <c r="AP217" i="1" s="1"/>
  <c r="AP218" i="1" a="1"/>
  <c r="AP218" i="1" s="1"/>
  <c r="AP219" i="1" a="1"/>
  <c r="AP219" i="1" s="1"/>
  <c r="AP220" i="1" a="1"/>
  <c r="AP220" i="1" s="1"/>
  <c r="AP221" i="1" a="1"/>
  <c r="AP221" i="1" s="1"/>
  <c r="AP222" i="1" a="1"/>
  <c r="AP222" i="1" s="1"/>
  <c r="AP223" i="1" a="1"/>
  <c r="AP223" i="1" s="1"/>
  <c r="AP224" i="1" a="1"/>
  <c r="AP224" i="1" s="1"/>
  <c r="AP225" i="1" a="1"/>
  <c r="AP225" i="1" s="1"/>
  <c r="AP226" i="1" a="1"/>
  <c r="AP226" i="1" s="1"/>
  <c r="AP227" i="1" a="1"/>
  <c r="AP227" i="1" s="1"/>
  <c r="AP228" i="1" a="1"/>
  <c r="AP228" i="1" s="1"/>
  <c r="AP229" i="1" a="1"/>
  <c r="AP229" i="1" s="1"/>
  <c r="AP230" i="1" a="1"/>
  <c r="AP230" i="1" s="1"/>
  <c r="AP231" i="1" a="1"/>
  <c r="AP231" i="1" s="1"/>
  <c r="AP232" i="1" a="1"/>
  <c r="AP232" i="1" s="1"/>
  <c r="AP233" i="1" a="1"/>
  <c r="AP233" i="1" s="1"/>
  <c r="AP234" i="1" a="1"/>
  <c r="AP234" i="1" s="1"/>
  <c r="AP235" i="1" a="1"/>
  <c r="AP235" i="1" s="1"/>
  <c r="AP236" i="1" a="1"/>
  <c r="AP236" i="1" s="1"/>
  <c r="AP237" i="1" a="1"/>
  <c r="AP237" i="1" s="1"/>
  <c r="AP238" i="1" a="1"/>
  <c r="AP238" i="1" s="1"/>
  <c r="AP239" i="1" a="1"/>
  <c r="AP239" i="1" s="1"/>
  <c r="AP240" i="1" a="1"/>
  <c r="AP240" i="1" s="1"/>
  <c r="AP241" i="1" a="1"/>
  <c r="AP241" i="1" s="1"/>
  <c r="AP242" i="1" a="1"/>
  <c r="AP242" i="1" s="1"/>
  <c r="AP243" i="1" a="1"/>
  <c r="AP243" i="1" s="1"/>
  <c r="AP244" i="1" a="1"/>
  <c r="AP244" i="1" s="1"/>
  <c r="AP245" i="1" a="1"/>
  <c r="AP245" i="1" s="1"/>
  <c r="AP246" i="1" a="1"/>
  <c r="AP246" i="1" s="1"/>
  <c r="AP247" i="1" a="1"/>
  <c r="AP247" i="1" s="1"/>
  <c r="AP248" i="1" a="1"/>
  <c r="AP248" i="1" s="1"/>
  <c r="AP249" i="1" a="1"/>
  <c r="AP249" i="1" s="1"/>
  <c r="AP250" i="1" a="1"/>
  <c r="AP250" i="1" s="1"/>
  <c r="AP251" i="1" a="1"/>
  <c r="AP251" i="1" s="1"/>
  <c r="AP252" i="1" a="1"/>
  <c r="AP252" i="1" s="1"/>
  <c r="AP253" i="1" a="1"/>
  <c r="AP253" i="1" s="1"/>
  <c r="AP254" i="1" a="1"/>
  <c r="AP254" i="1" s="1"/>
  <c r="AP255" i="1" a="1"/>
  <c r="AP255" i="1" s="1"/>
  <c r="AP256" i="1" a="1"/>
  <c r="AP256" i="1" s="1"/>
  <c r="AP257" i="1" a="1"/>
  <c r="AP257" i="1" s="1"/>
  <c r="AP258" i="1" a="1"/>
  <c r="AP258" i="1" s="1"/>
  <c r="AP259" i="1" a="1"/>
  <c r="AP259" i="1" s="1"/>
  <c r="AP260" i="1" a="1"/>
  <c r="AP260" i="1" s="1"/>
  <c r="AP261" i="1" a="1"/>
  <c r="AP261" i="1" s="1"/>
  <c r="AP262" i="1" a="1"/>
  <c r="AP262" i="1" s="1"/>
  <c r="AP263" i="1" a="1"/>
  <c r="AP263" i="1" s="1"/>
  <c r="AP264" i="1" a="1"/>
  <c r="AP264" i="1" s="1"/>
  <c r="AP265" i="1" a="1"/>
  <c r="AP265" i="1" s="1"/>
  <c r="AP266" i="1" a="1"/>
  <c r="AP266" i="1" s="1"/>
  <c r="AP267" i="1" a="1"/>
  <c r="AP267" i="1" s="1"/>
  <c r="AP268" i="1" a="1"/>
  <c r="AP268" i="1" s="1"/>
  <c r="AP269" i="1" a="1"/>
  <c r="AP269" i="1" s="1"/>
  <c r="AP270" i="1" a="1"/>
  <c r="AP270" i="1" s="1"/>
  <c r="AP271" i="1" a="1"/>
  <c r="AP271" i="1" s="1"/>
  <c r="AP272" i="1" a="1"/>
  <c r="AP272" i="1" s="1"/>
  <c r="AP273" i="1" a="1"/>
  <c r="AP273" i="1" s="1"/>
  <c r="AP274" i="1" a="1"/>
  <c r="AP274" i="1" s="1"/>
  <c r="AP275" i="1" a="1"/>
  <c r="AP275" i="1" s="1"/>
  <c r="AP276" i="1" a="1"/>
  <c r="AP276" i="1" s="1"/>
  <c r="AP277" i="1" a="1"/>
  <c r="AP277" i="1" s="1"/>
  <c r="AP278" i="1" a="1"/>
  <c r="AP278" i="1" s="1"/>
  <c r="AP279" i="1" a="1"/>
  <c r="AP279" i="1" s="1"/>
  <c r="AP280" i="1" a="1"/>
  <c r="AP280" i="1" s="1"/>
  <c r="AP281" i="1" a="1"/>
  <c r="AP281" i="1" s="1"/>
  <c r="AP282" i="1" a="1"/>
  <c r="AP282" i="1" s="1"/>
  <c r="AP283" i="1" a="1"/>
  <c r="AP283" i="1" s="1"/>
  <c r="AP284" i="1" a="1"/>
  <c r="AP284" i="1" s="1"/>
  <c r="AP285" i="1" a="1"/>
  <c r="AP285" i="1" s="1"/>
  <c r="AP286" i="1" a="1"/>
  <c r="AP286" i="1" s="1"/>
  <c r="AP287" i="1" a="1"/>
  <c r="AP287" i="1" s="1"/>
  <c r="AP288" i="1" a="1"/>
  <c r="AP288" i="1" s="1"/>
  <c r="AP289" i="1" a="1"/>
  <c r="AP289" i="1" s="1"/>
  <c r="AP290" i="1" a="1"/>
  <c r="AP290" i="1" s="1"/>
  <c r="AP291" i="1" a="1"/>
  <c r="AP291" i="1" s="1"/>
  <c r="AP292" i="1" a="1"/>
  <c r="AP292" i="1" s="1"/>
  <c r="AP293" i="1" a="1"/>
  <c r="AP293" i="1" s="1"/>
  <c r="AP294" i="1" a="1"/>
  <c r="AP294" i="1" s="1"/>
  <c r="AP295" i="1" a="1"/>
  <c r="AP295" i="1" s="1"/>
  <c r="AP296" i="1" a="1"/>
  <c r="AP296" i="1" s="1"/>
  <c r="AP297" i="1" a="1"/>
  <c r="AP297" i="1" s="1"/>
  <c r="AP298" i="1" a="1"/>
  <c r="AP298" i="1" s="1"/>
  <c r="AP299" i="1" a="1"/>
  <c r="AP299" i="1" s="1"/>
  <c r="AP300" i="1" a="1"/>
  <c r="AP300" i="1" s="1"/>
  <c r="AP301" i="1" a="1"/>
  <c r="AP301" i="1" s="1"/>
  <c r="AP302" i="1" a="1"/>
  <c r="AP302" i="1" s="1"/>
  <c r="AP303" i="1" a="1"/>
  <c r="AP303" i="1" s="1"/>
  <c r="AP304" i="1" a="1"/>
  <c r="AP304" i="1" s="1"/>
  <c r="AP305" i="1" a="1"/>
  <c r="AP305" i="1" s="1"/>
  <c r="AP306" i="1" a="1"/>
  <c r="AP306" i="1" s="1"/>
  <c r="AP307" i="1" a="1"/>
  <c r="AP307" i="1" s="1"/>
  <c r="AP308" i="1" a="1"/>
  <c r="AP308" i="1" s="1"/>
  <c r="AP309" i="1" a="1"/>
  <c r="AP309" i="1" s="1"/>
  <c r="AP310" i="1" a="1"/>
  <c r="AP310" i="1" s="1"/>
  <c r="AP311" i="1" a="1"/>
  <c r="AP311" i="1" s="1"/>
  <c r="AP312" i="1" a="1"/>
  <c r="AP312" i="1" s="1"/>
  <c r="AP313" i="1" a="1"/>
  <c r="AP313" i="1" s="1"/>
  <c r="AP314" i="1" a="1"/>
  <c r="AP314" i="1" s="1"/>
  <c r="AP315" i="1" a="1"/>
  <c r="AP315" i="1" s="1"/>
  <c r="AP316" i="1" a="1"/>
  <c r="AP316" i="1" s="1"/>
  <c r="AP317" i="1" a="1"/>
  <c r="AP317" i="1" s="1"/>
  <c r="AP318" i="1" a="1"/>
  <c r="AP318" i="1" s="1"/>
  <c r="AP319" i="1" a="1"/>
  <c r="AP319" i="1" s="1"/>
  <c r="AP320" i="1" a="1"/>
  <c r="AP320" i="1" s="1"/>
  <c r="AP321" i="1" a="1"/>
  <c r="AP321" i="1" s="1"/>
  <c r="AP322" i="1" a="1"/>
  <c r="AP322" i="1" s="1"/>
  <c r="AP323" i="1" a="1"/>
  <c r="AP323" i="1" s="1"/>
  <c r="AP324" i="1" a="1"/>
  <c r="AP324" i="1" s="1"/>
  <c r="AP325" i="1" a="1"/>
  <c r="AP325" i="1" s="1"/>
  <c r="AP326" i="1" a="1"/>
  <c r="AP326" i="1" s="1"/>
  <c r="AP327" i="1" a="1"/>
  <c r="AP327" i="1" s="1"/>
  <c r="AP328" i="1" a="1"/>
  <c r="AP328" i="1" s="1"/>
  <c r="AP329" i="1" a="1"/>
  <c r="AP329" i="1" s="1"/>
  <c r="AP330" i="1" a="1"/>
  <c r="AP330" i="1" s="1"/>
  <c r="AP331" i="1" a="1"/>
  <c r="AP331" i="1" s="1"/>
  <c r="AP332" i="1" a="1"/>
  <c r="AP332" i="1" s="1"/>
  <c r="AP333" i="1" a="1"/>
  <c r="AP333" i="1" s="1"/>
  <c r="AP334" i="1" a="1"/>
  <c r="AP334" i="1" s="1"/>
  <c r="AP335" i="1" a="1"/>
  <c r="AP335" i="1" s="1"/>
  <c r="AP336" i="1" a="1"/>
  <c r="AP336" i="1" s="1"/>
  <c r="AP337" i="1" a="1"/>
  <c r="AP337" i="1" s="1"/>
  <c r="AP338" i="1" a="1"/>
  <c r="AP338" i="1" s="1"/>
  <c r="AP339" i="1" a="1"/>
  <c r="AP339" i="1" s="1"/>
  <c r="AP340" i="1" a="1"/>
  <c r="AP340" i="1" s="1"/>
  <c r="AP341" i="1" a="1"/>
  <c r="AP341" i="1" s="1"/>
  <c r="AP342" i="1" a="1"/>
  <c r="AP342" i="1" s="1"/>
  <c r="AP343" i="1" a="1"/>
  <c r="AP343" i="1" s="1"/>
  <c r="AP344" i="1" a="1"/>
  <c r="AP344" i="1" s="1"/>
  <c r="AP345" i="1" a="1"/>
  <c r="AP345" i="1" s="1"/>
  <c r="AP346" i="1" a="1"/>
  <c r="AP346" i="1" s="1"/>
  <c r="AP347" i="1" a="1"/>
  <c r="AP347" i="1" s="1"/>
  <c r="AP348" i="1" a="1"/>
  <c r="AP348" i="1" s="1"/>
  <c r="AP349" i="1" a="1"/>
  <c r="AP349" i="1" s="1"/>
  <c r="AP350" i="1" a="1"/>
  <c r="AP350" i="1" s="1"/>
  <c r="AP351" i="1" a="1"/>
  <c r="AP351" i="1" s="1"/>
  <c r="AP352" i="1" a="1"/>
  <c r="AP352" i="1" s="1"/>
  <c r="AP353" i="1" a="1"/>
  <c r="AP353" i="1" s="1"/>
  <c r="AP354" i="1" a="1"/>
  <c r="AP354" i="1" s="1"/>
  <c r="AP355" i="1" a="1"/>
  <c r="AP355" i="1" s="1"/>
  <c r="AP356" i="1" a="1"/>
  <c r="AP356" i="1" s="1"/>
  <c r="AP357" i="1" a="1"/>
  <c r="AP357" i="1" s="1"/>
  <c r="AP358" i="1" a="1"/>
  <c r="AP358" i="1" s="1"/>
  <c r="AP359" i="1" a="1"/>
  <c r="AP359" i="1" s="1"/>
  <c r="AP360" i="1" a="1"/>
  <c r="AP360" i="1" s="1"/>
  <c r="AP361" i="1" a="1"/>
  <c r="AP361" i="1" s="1"/>
  <c r="AP362" i="1" a="1"/>
  <c r="AP362" i="1" s="1"/>
  <c r="AP363" i="1" a="1"/>
  <c r="AP363" i="1" s="1"/>
  <c r="AP364" i="1" a="1"/>
  <c r="AP364" i="1" s="1"/>
  <c r="AP365" i="1" a="1"/>
  <c r="AP365" i="1"/>
  <c r="AP366" i="1" a="1"/>
  <c r="AP366" i="1" s="1"/>
  <c r="AP367" i="1" a="1"/>
  <c r="AP367" i="1" s="1"/>
  <c r="AP368" i="1" a="1"/>
  <c r="AP368" i="1" s="1"/>
  <c r="AP369" i="1" a="1"/>
  <c r="AP369" i="1" s="1"/>
  <c r="AP370" i="1" a="1"/>
  <c r="AP370" i="1" s="1"/>
  <c r="AP371" i="1" a="1"/>
  <c r="AP371" i="1" s="1"/>
  <c r="AP372" i="1" a="1"/>
  <c r="AP372" i="1" s="1"/>
  <c r="AP373" i="1" a="1"/>
  <c r="AP373" i="1" s="1"/>
  <c r="AP374" i="1" a="1"/>
  <c r="AP374" i="1" s="1"/>
  <c r="AP375" i="1" a="1"/>
  <c r="AP375" i="1" s="1"/>
  <c r="AP376" i="1" a="1"/>
  <c r="AP376" i="1" s="1"/>
  <c r="AP377" i="1" a="1"/>
  <c r="AP377" i="1" s="1"/>
  <c r="AP378" i="1" a="1"/>
  <c r="AP378" i="1" s="1"/>
  <c r="AP379" i="1" a="1"/>
  <c r="AP379" i="1" s="1"/>
  <c r="AP380" i="1" a="1"/>
  <c r="AP380" i="1" s="1"/>
  <c r="AP381" i="1" a="1"/>
  <c r="AP381" i="1" s="1"/>
  <c r="AP382" i="1" a="1"/>
  <c r="AP382" i="1" s="1"/>
  <c r="AP383" i="1" a="1"/>
  <c r="AP383" i="1" s="1"/>
  <c r="AP384" i="1" a="1"/>
  <c r="AP384" i="1" s="1"/>
  <c r="AP385" i="1" a="1"/>
  <c r="AP385" i="1" s="1"/>
  <c r="AP386" i="1" a="1"/>
  <c r="AP386" i="1" s="1"/>
  <c r="AP387" i="1" a="1"/>
  <c r="AP387" i="1" s="1"/>
  <c r="AP388" i="1" a="1"/>
  <c r="AP388" i="1" s="1"/>
  <c r="AP389" i="1" a="1"/>
  <c r="AP389" i="1" s="1"/>
  <c r="AP390" i="1" a="1"/>
  <c r="AP390" i="1" s="1"/>
  <c r="AP391" i="1" a="1"/>
  <c r="AP391" i="1" s="1"/>
  <c r="AP392" i="1" a="1"/>
  <c r="AP392" i="1" s="1"/>
  <c r="AP393" i="1" a="1"/>
  <c r="AP393" i="1" s="1"/>
  <c r="AP394" i="1" a="1"/>
  <c r="AP394" i="1" s="1"/>
  <c r="AP395" i="1" a="1"/>
  <c r="AP395" i="1" s="1"/>
  <c r="AP396" i="1" a="1"/>
  <c r="AP396" i="1" s="1"/>
  <c r="AP397" i="1" a="1"/>
  <c r="AP397" i="1" s="1"/>
  <c r="AP398" i="1" a="1"/>
  <c r="AP398" i="1"/>
  <c r="AP399" i="1" a="1"/>
  <c r="AP399" i="1" s="1"/>
  <c r="AP400" i="1" a="1"/>
  <c r="AP400" i="1" s="1"/>
  <c r="AP401" i="1" a="1"/>
  <c r="AP401" i="1" s="1"/>
  <c r="AP402" i="1" a="1"/>
  <c r="AP402" i="1" s="1"/>
  <c r="AP403" i="1" a="1"/>
  <c r="AP403" i="1" s="1"/>
  <c r="AP404" i="1" a="1"/>
  <c r="AP404" i="1" s="1"/>
  <c r="AP405" i="1" a="1"/>
  <c r="AP405" i="1" s="1"/>
  <c r="AP406" i="1" a="1"/>
  <c r="AP406" i="1" s="1"/>
  <c r="AP407" i="1" a="1"/>
  <c r="AP407" i="1" s="1"/>
  <c r="AP408" i="1" a="1"/>
  <c r="AP408" i="1" s="1"/>
  <c r="AP409" i="1" a="1"/>
  <c r="AP409" i="1" s="1"/>
  <c r="AP410" i="1" a="1"/>
  <c r="AP410" i="1" s="1"/>
  <c r="AP411" i="1" a="1"/>
  <c r="AP411" i="1" s="1"/>
  <c r="AP412" i="1" a="1"/>
  <c r="AP412" i="1" s="1"/>
  <c r="AP413" i="1" a="1"/>
  <c r="AP413" i="1" s="1"/>
  <c r="AP414" i="1" a="1"/>
  <c r="AP414" i="1" s="1"/>
  <c r="AP415" i="1" a="1"/>
  <c r="AP415" i="1" s="1"/>
  <c r="AP416" i="1" a="1"/>
  <c r="AP416" i="1" s="1"/>
  <c r="AP417" i="1" a="1"/>
  <c r="AP417" i="1" s="1"/>
  <c r="AP418" i="1" a="1"/>
  <c r="AP418" i="1" s="1"/>
  <c r="AP419" i="1" a="1"/>
  <c r="AP419" i="1" s="1"/>
  <c r="AP420" i="1" a="1"/>
  <c r="AP420" i="1" s="1"/>
  <c r="AP421" i="1" a="1"/>
  <c r="AP421" i="1" s="1"/>
  <c r="AP422" i="1" a="1"/>
  <c r="AP422" i="1" s="1"/>
  <c r="AP423" i="1" a="1"/>
  <c r="AP423" i="1" s="1"/>
  <c r="AP424" i="1" a="1"/>
  <c r="AP424" i="1" s="1"/>
  <c r="AP425" i="1" a="1"/>
  <c r="AP425" i="1" s="1"/>
  <c r="AP426" i="1" a="1"/>
  <c r="AP426" i="1" s="1"/>
  <c r="AP427" i="1" a="1"/>
  <c r="AP427" i="1" s="1"/>
  <c r="AP428" i="1" a="1"/>
  <c r="AP428" i="1" s="1"/>
  <c r="AP429" i="1" a="1"/>
  <c r="AP429" i="1" s="1"/>
  <c r="AP430" i="1" a="1"/>
  <c r="AP430" i="1" s="1"/>
  <c r="AP431" i="1" a="1"/>
  <c r="AP431" i="1" s="1"/>
  <c r="AP432" i="1" a="1"/>
  <c r="AP432" i="1" s="1"/>
  <c r="AP433" i="1" a="1"/>
  <c r="AP433" i="1" s="1"/>
  <c r="AP434" i="1" a="1"/>
  <c r="AP434" i="1" s="1"/>
  <c r="AP435" i="1" a="1"/>
  <c r="AP435" i="1" s="1"/>
  <c r="AP436" i="1" a="1"/>
  <c r="AP436" i="1" s="1"/>
  <c r="AP437" i="1" a="1"/>
  <c r="AP437" i="1" s="1"/>
  <c r="AP438" i="1" a="1"/>
  <c r="AP438" i="1" s="1"/>
  <c r="AP439" i="1" a="1"/>
  <c r="AP439" i="1" s="1"/>
  <c r="AP440" i="1" a="1"/>
  <c r="AP440" i="1" s="1"/>
  <c r="AP441" i="1" a="1"/>
  <c r="AP441" i="1" s="1"/>
  <c r="AP442" i="1" a="1"/>
  <c r="AP442" i="1" s="1"/>
  <c r="AP443" i="1" a="1"/>
  <c r="AP443" i="1" s="1"/>
  <c r="AP444" i="1" a="1"/>
  <c r="AP444" i="1" s="1"/>
  <c r="AP445" i="1" a="1"/>
  <c r="AP445" i="1" s="1"/>
  <c r="AP446" i="1" a="1"/>
  <c r="AP446" i="1" s="1"/>
  <c r="AP447" i="1" a="1"/>
  <c r="AP447" i="1" s="1"/>
  <c r="AP448" i="1" a="1"/>
  <c r="AP448" i="1" s="1"/>
  <c r="AP449" i="1" a="1"/>
  <c r="AP449" i="1" s="1"/>
  <c r="AP450" i="1" a="1"/>
  <c r="AP450" i="1" s="1"/>
  <c r="AP451" i="1" a="1"/>
  <c r="AP451" i="1" s="1"/>
  <c r="AP452" i="1" a="1"/>
  <c r="AP452" i="1" s="1"/>
  <c r="AP453" i="1" a="1"/>
  <c r="AP453" i="1" s="1"/>
  <c r="AP454" i="1" a="1"/>
  <c r="AP454" i="1" s="1"/>
  <c r="AP455" i="1" a="1"/>
  <c r="AP455" i="1" s="1"/>
  <c r="AP456" i="1" a="1"/>
  <c r="AP456" i="1" s="1"/>
  <c r="AP457" i="1" a="1"/>
  <c r="AP457" i="1" s="1"/>
  <c r="AP458" i="1" a="1"/>
  <c r="AP458" i="1" s="1"/>
  <c r="AP459" i="1" a="1"/>
  <c r="AP459" i="1" s="1"/>
  <c r="AP460" i="1" a="1"/>
  <c r="AP460" i="1" s="1"/>
  <c r="AP461" i="1" a="1"/>
  <c r="AP461" i="1" s="1"/>
  <c r="AP462" i="1" a="1"/>
  <c r="AP462" i="1" s="1"/>
  <c r="AP463" i="1" a="1"/>
  <c r="AP463" i="1" s="1"/>
  <c r="AP464" i="1" a="1"/>
  <c r="AP464" i="1" s="1"/>
  <c r="AP465" i="1" a="1"/>
  <c r="AP465" i="1" s="1"/>
  <c r="AP466" i="1" a="1"/>
  <c r="AP466" i="1" s="1"/>
  <c r="AP467" i="1" a="1"/>
  <c r="AP467" i="1" s="1"/>
  <c r="AP468" i="1" a="1"/>
  <c r="AP468" i="1" s="1"/>
  <c r="AP469" i="1" a="1"/>
  <c r="AP469" i="1" s="1"/>
  <c r="AP470" i="1" a="1"/>
  <c r="AP470" i="1" s="1"/>
  <c r="AP471" i="1" a="1"/>
  <c r="AP471" i="1" s="1"/>
  <c r="AP472" i="1" a="1"/>
  <c r="AP472" i="1" s="1"/>
  <c r="AP473" i="1" a="1"/>
  <c r="AP473" i="1" s="1"/>
  <c r="AP474" i="1" a="1"/>
  <c r="AP474" i="1" s="1"/>
  <c r="AP475" i="1" a="1"/>
  <c r="AP475" i="1" s="1"/>
  <c r="AP476" i="1" a="1"/>
  <c r="AP476" i="1" s="1"/>
  <c r="AP477" i="1" a="1"/>
  <c r="AP477" i="1" s="1"/>
  <c r="AP478" i="1" a="1"/>
  <c r="AP478" i="1" s="1"/>
  <c r="AP479" i="1" a="1"/>
  <c r="AP479" i="1" s="1"/>
  <c r="AP480" i="1" a="1"/>
  <c r="AP480" i="1" s="1"/>
  <c r="AP481" i="1" a="1"/>
  <c r="AP481" i="1" s="1"/>
  <c r="AP482" i="1" a="1"/>
  <c r="AP482" i="1" s="1"/>
  <c r="AP483" i="1" a="1"/>
  <c r="AP483" i="1" s="1"/>
  <c r="AP484" i="1" a="1"/>
  <c r="AP484" i="1" s="1"/>
  <c r="AP485" i="1" a="1"/>
  <c r="AP485" i="1" s="1"/>
  <c r="AP486" i="1" a="1"/>
  <c r="AP486" i="1"/>
  <c r="AP487" i="1" a="1"/>
  <c r="AP487" i="1" s="1"/>
  <c r="AP488" i="1" a="1"/>
  <c r="AP488" i="1" s="1"/>
  <c r="AP489" i="1" a="1"/>
  <c r="AP489" i="1" s="1"/>
  <c r="AP490" i="1" a="1"/>
  <c r="AP490" i="1" s="1"/>
  <c r="AP491" i="1" a="1"/>
  <c r="AP491" i="1" s="1"/>
  <c r="AP492" i="1" a="1"/>
  <c r="AP492" i="1" s="1"/>
  <c r="AP493" i="1" a="1"/>
  <c r="AP493" i="1" s="1"/>
  <c r="AP494" i="1" a="1"/>
  <c r="AP494" i="1" s="1"/>
  <c r="AP495" i="1" a="1"/>
  <c r="AP495" i="1" s="1"/>
  <c r="AP496" i="1" a="1"/>
  <c r="AP496" i="1"/>
  <c r="AP497" i="1" a="1"/>
  <c r="AP497" i="1" s="1"/>
  <c r="AP498" i="1" a="1"/>
  <c r="AP498" i="1"/>
  <c r="AP499" i="1" a="1"/>
  <c r="AP499" i="1" s="1"/>
  <c r="AP500" i="1" a="1"/>
  <c r="AP500" i="1" s="1"/>
  <c r="AP501" i="1" a="1"/>
  <c r="AP501" i="1" s="1"/>
  <c r="AP502" i="1" a="1"/>
  <c r="AP502" i="1" s="1"/>
  <c r="AP503" i="1" a="1"/>
  <c r="AP503" i="1" s="1"/>
  <c r="AP504" i="1" a="1"/>
  <c r="AP504" i="1" s="1"/>
  <c r="AP505" i="1" a="1"/>
  <c r="AP505" i="1" s="1"/>
  <c r="AP506" i="1" a="1"/>
  <c r="AP506" i="1" s="1"/>
  <c r="AP507" i="1" a="1"/>
  <c r="AP507" i="1" s="1"/>
  <c r="AP508" i="1" a="1"/>
  <c r="AP508" i="1" s="1"/>
  <c r="AP509" i="1" a="1"/>
  <c r="AP509" i="1" s="1"/>
  <c r="AP510" i="1" a="1"/>
  <c r="AP510" i="1" s="1"/>
  <c r="AP511" i="1" a="1"/>
  <c r="AP511" i="1" s="1"/>
  <c r="AP512" i="1" a="1"/>
  <c r="AP512" i="1" s="1"/>
  <c r="AP513" i="1" a="1"/>
  <c r="AP513" i="1" s="1"/>
  <c r="AP514" i="1" a="1"/>
  <c r="AP514" i="1" s="1"/>
  <c r="AP515" i="1" a="1"/>
  <c r="AP515" i="1" s="1"/>
  <c r="AP516" i="1" a="1"/>
  <c r="AP516" i="1" s="1"/>
  <c r="AP517" i="1" a="1"/>
  <c r="AP517" i="1" s="1"/>
  <c r="AP518" i="1" a="1"/>
  <c r="AP518" i="1" s="1"/>
  <c r="AP519" i="1" a="1"/>
  <c r="AP519" i="1" s="1"/>
  <c r="AP520" i="1" a="1"/>
  <c r="AP520" i="1" s="1"/>
  <c r="AP521" i="1" a="1"/>
  <c r="AP521" i="1" s="1"/>
  <c r="AP522" i="1" a="1"/>
  <c r="AP522" i="1" s="1"/>
  <c r="AP523" i="1" a="1"/>
  <c r="AP523" i="1" s="1"/>
  <c r="AP524" i="1" a="1"/>
  <c r="AP524" i="1" s="1"/>
  <c r="AP525" i="1" a="1"/>
  <c r="AP525" i="1" s="1"/>
  <c r="AP526" i="1" a="1"/>
  <c r="AP526" i="1" s="1"/>
  <c r="AP527" i="1" a="1"/>
  <c r="AP527" i="1" s="1"/>
  <c r="AP528" i="1" a="1"/>
  <c r="AP528" i="1" s="1"/>
  <c r="AP529" i="1" a="1"/>
  <c r="AP529" i="1" s="1"/>
  <c r="AP530" i="1" a="1"/>
  <c r="AP530" i="1" s="1"/>
  <c r="AP531" i="1" a="1"/>
  <c r="AP531" i="1" s="1"/>
  <c r="AP532" i="1" a="1"/>
  <c r="AP532" i="1" s="1"/>
  <c r="AP533" i="1" a="1"/>
  <c r="AP533" i="1"/>
  <c r="AP534" i="1" a="1"/>
  <c r="AP534" i="1" s="1"/>
  <c r="AP535" i="1" a="1"/>
  <c r="AP535" i="1"/>
  <c r="AP536" i="1" a="1"/>
  <c r="AP536" i="1" s="1"/>
  <c r="AP537" i="1" a="1"/>
  <c r="AP537" i="1" s="1"/>
  <c r="AP538" i="1" a="1"/>
  <c r="AP538" i="1" s="1"/>
  <c r="AP539" i="1" a="1"/>
  <c r="AP539" i="1" s="1"/>
  <c r="AP540" i="1" a="1"/>
  <c r="AP540" i="1" s="1"/>
  <c r="AP541" i="1" a="1"/>
  <c r="AP541" i="1" s="1"/>
  <c r="AP542" i="1" a="1"/>
  <c r="AP542" i="1" s="1"/>
  <c r="AP543" i="1" a="1"/>
  <c r="AP543" i="1" s="1"/>
  <c r="AP544" i="1" a="1"/>
  <c r="AP544" i="1" s="1"/>
  <c r="AP545" i="1" a="1"/>
  <c r="AP545" i="1" s="1"/>
  <c r="AP546" i="1" a="1"/>
  <c r="AP546" i="1" s="1"/>
  <c r="AP547" i="1" a="1"/>
  <c r="AP547" i="1" s="1"/>
  <c r="AP548" i="1" a="1"/>
  <c r="AP548" i="1" s="1"/>
  <c r="AP549" i="1" a="1"/>
  <c r="AP549" i="1" s="1"/>
  <c r="AP550" i="1" a="1"/>
  <c r="AP550" i="1" s="1"/>
  <c r="AP551" i="1" a="1"/>
  <c r="AP551" i="1" s="1"/>
  <c r="AP552" i="1" a="1"/>
  <c r="AP552" i="1" s="1"/>
  <c r="AP553" i="1" a="1"/>
  <c r="AP553" i="1" s="1"/>
  <c r="AP554" i="1" a="1"/>
  <c r="AP554" i="1" s="1"/>
  <c r="AP555" i="1" a="1"/>
  <c r="AP555" i="1" s="1"/>
  <c r="AP556" i="1" a="1"/>
  <c r="AP556" i="1" s="1"/>
  <c r="AP557" i="1" a="1"/>
  <c r="AP557" i="1" s="1"/>
  <c r="AP558" i="1" a="1"/>
  <c r="AP558" i="1" s="1"/>
  <c r="AP559" i="1" a="1"/>
  <c r="AP559" i="1" s="1"/>
  <c r="AP560" i="1" a="1"/>
  <c r="AP560" i="1" s="1"/>
  <c r="AP561" i="1" a="1"/>
  <c r="AP561" i="1" s="1"/>
  <c r="AP562" i="1" a="1"/>
  <c r="AP562" i="1" s="1"/>
  <c r="AP563" i="1" a="1"/>
  <c r="AP563" i="1" s="1"/>
  <c r="AP564" i="1" a="1"/>
  <c r="AP564" i="1" s="1"/>
  <c r="AP565" i="1" a="1"/>
  <c r="AP565" i="1" s="1"/>
  <c r="AP566" i="1" a="1"/>
  <c r="AP566" i="1" s="1"/>
  <c r="AP567" i="1" a="1"/>
  <c r="AP567" i="1" s="1"/>
  <c r="AP568" i="1" a="1"/>
  <c r="AP568" i="1" s="1"/>
  <c r="AP569" i="1" a="1"/>
  <c r="AP569" i="1" s="1"/>
  <c r="AP570" i="1" a="1"/>
  <c r="AP570" i="1" s="1"/>
  <c r="AP571" i="1" a="1"/>
  <c r="AP571" i="1" s="1"/>
  <c r="AP572" i="1" a="1"/>
  <c r="AP572" i="1" s="1"/>
  <c r="AP573" i="1" a="1"/>
  <c r="AP573" i="1" s="1"/>
  <c r="AP574" i="1" a="1"/>
  <c r="AP574" i="1" s="1"/>
  <c r="AP575" i="1" a="1"/>
  <c r="AP575" i="1" s="1"/>
  <c r="AP576" i="1" a="1"/>
  <c r="AP576" i="1" s="1"/>
  <c r="AP577" i="1" a="1"/>
  <c r="AP577" i="1" s="1"/>
  <c r="AP578" i="1" a="1"/>
  <c r="AP578" i="1" s="1"/>
  <c r="AP579" i="1" a="1"/>
  <c r="AP579" i="1" s="1"/>
  <c r="AP580" i="1" a="1"/>
  <c r="AP580" i="1" s="1"/>
  <c r="AP581" i="1" a="1"/>
  <c r="AP581" i="1" s="1"/>
  <c r="AP582" i="1" a="1"/>
  <c r="AP582" i="1" s="1"/>
  <c r="AP583" i="1" a="1"/>
  <c r="AP583" i="1" s="1"/>
  <c r="AP584" i="1" a="1"/>
  <c r="AP584" i="1" s="1"/>
  <c r="AP585" i="1" a="1"/>
  <c r="AP585" i="1" s="1"/>
  <c r="AP586" i="1" a="1"/>
  <c r="AP586" i="1" s="1"/>
  <c r="AP587" i="1" a="1"/>
  <c r="AP587" i="1" s="1"/>
  <c r="AP588" i="1" a="1"/>
  <c r="AP588" i="1" s="1"/>
  <c r="AP589" i="1" a="1"/>
  <c r="AP589" i="1" s="1"/>
  <c r="AP590" i="1" a="1"/>
  <c r="AP590" i="1" s="1"/>
  <c r="AP591" i="1" a="1"/>
  <c r="AP591" i="1" s="1"/>
  <c r="AP592" i="1" a="1"/>
  <c r="AP592" i="1" s="1"/>
  <c r="AP593" i="1" a="1"/>
  <c r="AP593" i="1" s="1"/>
  <c r="AP594" i="1" a="1"/>
  <c r="AP594" i="1" s="1"/>
  <c r="AP595" i="1" a="1"/>
  <c r="AP595" i="1" s="1"/>
  <c r="AP596" i="1" a="1"/>
  <c r="AP596" i="1" s="1"/>
  <c r="AP597" i="1" a="1"/>
  <c r="AP597" i="1"/>
  <c r="AP598" i="1" a="1"/>
  <c r="AP598" i="1" s="1"/>
  <c r="AP599" i="1" a="1"/>
  <c r="AP599" i="1" s="1"/>
  <c r="AP600" i="1" a="1"/>
  <c r="AP600" i="1" s="1"/>
  <c r="AP601" i="1" a="1"/>
  <c r="AP601" i="1"/>
  <c r="AP602" i="1" a="1"/>
  <c r="AP602" i="1" s="1"/>
  <c r="AP603" i="1" a="1"/>
  <c r="AP603" i="1" s="1"/>
  <c r="AP604" i="1" a="1"/>
  <c r="AP604" i="1" s="1"/>
  <c r="AP605" i="1" a="1"/>
  <c r="AP605" i="1" s="1"/>
  <c r="AP606" i="1" a="1"/>
  <c r="AP606" i="1" s="1"/>
  <c r="AP607" i="1" a="1"/>
  <c r="AP607" i="1" s="1"/>
  <c r="AP608" i="1" a="1"/>
  <c r="AP608" i="1" s="1"/>
  <c r="AP609" i="1" a="1"/>
  <c r="AP609" i="1" s="1"/>
  <c r="AP610" i="1" a="1"/>
  <c r="AP610" i="1" s="1"/>
  <c r="AP611" i="1" a="1"/>
  <c r="AP611" i="1" s="1"/>
  <c r="AP612" i="1" a="1"/>
  <c r="AP612" i="1" s="1"/>
  <c r="AP613" i="1" a="1"/>
  <c r="AP613" i="1" s="1"/>
  <c r="AP614" i="1" a="1"/>
  <c r="AP614" i="1" s="1"/>
  <c r="AP615" i="1" a="1"/>
  <c r="AP615" i="1" s="1"/>
  <c r="AP616" i="1" a="1"/>
  <c r="AP616" i="1" s="1"/>
  <c r="AP617" i="1" a="1"/>
  <c r="AP617" i="1" s="1"/>
  <c r="AP618" i="1" a="1"/>
  <c r="AP618" i="1" s="1"/>
  <c r="AP619" i="1" a="1"/>
  <c r="AP619" i="1" s="1"/>
  <c r="AP620" i="1" a="1"/>
  <c r="AP620" i="1" s="1"/>
  <c r="AP621" i="1" a="1"/>
  <c r="AP621" i="1" s="1"/>
  <c r="AP622" i="1" a="1"/>
  <c r="AP622" i="1" s="1"/>
  <c r="AP623" i="1" a="1"/>
  <c r="AP623" i="1" s="1"/>
  <c r="AP624" i="1" a="1"/>
  <c r="AP624" i="1" s="1"/>
  <c r="AP625" i="1" a="1"/>
  <c r="AP625" i="1" s="1"/>
  <c r="AP626" i="1" a="1"/>
  <c r="AP626" i="1" s="1"/>
  <c r="AP627" i="1" a="1"/>
  <c r="AP627" i="1" s="1"/>
  <c r="AP628" i="1" a="1"/>
  <c r="AP628" i="1" s="1"/>
  <c r="AP629" i="1" a="1"/>
  <c r="AP629" i="1" s="1"/>
  <c r="AP630" i="1" a="1"/>
  <c r="AP630" i="1" s="1"/>
  <c r="AP631" i="1" a="1"/>
  <c r="AP631" i="1" s="1"/>
  <c r="AP632" i="1" a="1"/>
  <c r="AP632" i="1" s="1"/>
  <c r="AP633" i="1" a="1"/>
  <c r="AP633" i="1" s="1"/>
  <c r="AP634" i="1" a="1"/>
  <c r="AP634" i="1" s="1"/>
  <c r="AP635" i="1" a="1"/>
  <c r="AP635" i="1" s="1"/>
  <c r="AP636" i="1" a="1"/>
  <c r="AP636" i="1" s="1"/>
  <c r="AP637" i="1" a="1"/>
  <c r="AP637" i="1" s="1"/>
  <c r="AP638" i="1" a="1"/>
  <c r="AP638" i="1" s="1"/>
  <c r="AP639" i="1" a="1"/>
  <c r="AP639" i="1" s="1"/>
  <c r="AP640" i="1" a="1"/>
  <c r="AP640" i="1" s="1"/>
  <c r="AP641" i="1" a="1"/>
  <c r="AP641" i="1" s="1"/>
  <c r="AP642" i="1" a="1"/>
  <c r="AP642" i="1" s="1"/>
  <c r="AP643" i="1" a="1"/>
  <c r="AP643" i="1" s="1"/>
  <c r="AP644" i="1" a="1"/>
  <c r="AP644" i="1" s="1"/>
  <c r="AP645" i="1" a="1"/>
  <c r="AP645" i="1" s="1"/>
  <c r="AP646" i="1" a="1"/>
  <c r="AP646" i="1" s="1"/>
  <c r="AP647" i="1" a="1"/>
  <c r="AP647" i="1" s="1"/>
  <c r="AP648" i="1" a="1"/>
  <c r="AP648" i="1" s="1"/>
  <c r="AP649" i="1" a="1"/>
  <c r="AP649" i="1" s="1"/>
  <c r="AP650" i="1" a="1"/>
  <c r="AP650" i="1" s="1"/>
  <c r="AP651" i="1" a="1"/>
  <c r="AP651" i="1" s="1"/>
  <c r="AP652" i="1" a="1"/>
  <c r="AP652" i="1" s="1"/>
  <c r="AP653" i="1" a="1"/>
  <c r="AP653" i="1" s="1"/>
  <c r="AP654" i="1" a="1"/>
  <c r="AP654" i="1" s="1"/>
  <c r="AP655" i="1" a="1"/>
  <c r="AP655" i="1" s="1"/>
  <c r="AP656" i="1" a="1"/>
  <c r="AP656" i="1" s="1"/>
  <c r="AP657" i="1" a="1"/>
  <c r="AP657" i="1" s="1"/>
  <c r="AP658" i="1" a="1"/>
  <c r="AP658" i="1" s="1"/>
  <c r="AP659" i="1" a="1"/>
  <c r="AP659" i="1" s="1"/>
  <c r="AP660" i="1" a="1"/>
  <c r="AP660" i="1" s="1"/>
  <c r="AP661" i="1" a="1"/>
  <c r="AP661" i="1" s="1"/>
  <c r="AP662" i="1" a="1"/>
  <c r="AP662" i="1" s="1"/>
  <c r="AP663" i="1" a="1"/>
  <c r="AP663" i="1" s="1"/>
  <c r="AP664" i="1" a="1"/>
  <c r="AP664" i="1" s="1"/>
  <c r="AP665" i="1" a="1"/>
  <c r="AP665" i="1" s="1"/>
  <c r="AP666" i="1" a="1"/>
  <c r="AP666" i="1" s="1"/>
  <c r="AP667" i="1" a="1"/>
  <c r="AP667" i="1" s="1"/>
  <c r="AP668" i="1" a="1"/>
  <c r="AP668" i="1" s="1"/>
  <c r="AP669" i="1" a="1"/>
  <c r="AP669" i="1" s="1"/>
  <c r="AP670" i="1" a="1"/>
  <c r="AP670" i="1" s="1"/>
  <c r="AP671" i="1" a="1"/>
  <c r="AP671" i="1" s="1"/>
  <c r="AP672" i="1" a="1"/>
  <c r="AP672" i="1" s="1"/>
  <c r="AP673" i="1" a="1"/>
  <c r="AP673" i="1" s="1"/>
  <c r="AP674" i="1" a="1"/>
  <c r="AP674" i="1" s="1"/>
  <c r="AP675" i="1" a="1"/>
  <c r="AP675" i="1" s="1"/>
  <c r="AP676" i="1" a="1"/>
  <c r="AP676" i="1" s="1"/>
  <c r="AP677" i="1" a="1"/>
  <c r="AP677" i="1" s="1"/>
  <c r="AP678" i="1" a="1"/>
  <c r="AP678" i="1" s="1"/>
  <c r="AP679" i="1" a="1"/>
  <c r="AP679" i="1" s="1"/>
  <c r="AP680" i="1" a="1"/>
  <c r="AP680" i="1" s="1"/>
  <c r="AP681" i="1" a="1"/>
  <c r="AP681" i="1" s="1"/>
  <c r="AP682" i="1" a="1"/>
  <c r="AP682" i="1" s="1"/>
  <c r="AP683" i="1" a="1"/>
  <c r="AP683" i="1" s="1"/>
  <c r="AP684" i="1" a="1"/>
  <c r="AP684" i="1" s="1"/>
  <c r="AP685" i="1" a="1"/>
  <c r="AP685" i="1" s="1"/>
  <c r="AP686" i="1" a="1"/>
  <c r="AP686" i="1" s="1"/>
  <c r="AP687" i="1" a="1"/>
  <c r="AP687" i="1" s="1"/>
  <c r="AP688" i="1" a="1"/>
  <c r="AP688" i="1" s="1"/>
  <c r="AP689" i="1" a="1"/>
  <c r="AP689" i="1" s="1"/>
  <c r="AP690" i="1" a="1"/>
  <c r="AP690" i="1" s="1"/>
  <c r="AP691" i="1" a="1"/>
  <c r="AP691" i="1" s="1"/>
  <c r="AP692" i="1" a="1"/>
  <c r="AP692" i="1" s="1"/>
  <c r="AP693" i="1" a="1"/>
  <c r="AP693" i="1" s="1"/>
  <c r="AP694" i="1" a="1"/>
  <c r="AP694" i="1" s="1"/>
  <c r="AP695" i="1" a="1"/>
  <c r="AP695" i="1" s="1"/>
  <c r="AP696" i="1" a="1"/>
  <c r="AP696" i="1" s="1"/>
  <c r="AP697" i="1" a="1"/>
  <c r="AP697" i="1" s="1"/>
  <c r="AP698" i="1" a="1"/>
  <c r="AP698" i="1" s="1"/>
  <c r="AP699" i="1" a="1"/>
  <c r="AP699" i="1" s="1"/>
  <c r="AP700" i="1" a="1"/>
  <c r="AP700" i="1" s="1"/>
  <c r="AP701" i="1" a="1"/>
  <c r="AP701" i="1" s="1"/>
  <c r="AP702" i="1" a="1"/>
  <c r="AP702" i="1" s="1"/>
  <c r="AP703" i="1" a="1"/>
  <c r="AP703" i="1" s="1"/>
  <c r="AP704" i="1" a="1"/>
  <c r="AP704" i="1" s="1"/>
  <c r="AP705" i="1" a="1"/>
  <c r="AP705" i="1" s="1"/>
  <c r="AP706" i="1" a="1"/>
  <c r="AP706" i="1" s="1"/>
  <c r="AP707" i="1" a="1"/>
  <c r="AP707" i="1" s="1"/>
  <c r="AP708" i="1" a="1"/>
  <c r="AP708" i="1" s="1"/>
  <c r="AP709" i="1" a="1"/>
  <c r="AP709" i="1" s="1"/>
  <c r="AP710" i="1" a="1"/>
  <c r="AP710" i="1" s="1"/>
  <c r="AP711" i="1" a="1"/>
  <c r="AP711" i="1" s="1"/>
  <c r="AP712" i="1" a="1"/>
  <c r="AP712" i="1" s="1"/>
  <c r="AP713" i="1" a="1"/>
  <c r="AP713" i="1" s="1"/>
  <c r="AP714" i="1" a="1"/>
  <c r="AP714" i="1" s="1"/>
  <c r="AP715" i="1" a="1"/>
  <c r="AP715" i="1" s="1"/>
  <c r="AP716" i="1" a="1"/>
  <c r="AP716" i="1" s="1"/>
  <c r="AP717" i="1" a="1"/>
  <c r="AP717" i="1" s="1"/>
  <c r="AP718" i="1" a="1"/>
  <c r="AP718" i="1" s="1"/>
  <c r="AP719" i="1" a="1"/>
  <c r="AP719" i="1" s="1"/>
  <c r="AP720" i="1" a="1"/>
  <c r="AP720" i="1" s="1"/>
  <c r="AP721" i="1" a="1"/>
  <c r="AP721" i="1" s="1"/>
  <c r="AP722" i="1" a="1"/>
  <c r="AP722" i="1" s="1"/>
  <c r="AP723" i="1" a="1"/>
  <c r="AP723" i="1" s="1"/>
  <c r="AP724" i="1" a="1"/>
  <c r="AP724" i="1" s="1"/>
  <c r="AP725" i="1" a="1"/>
  <c r="AP725" i="1" s="1"/>
  <c r="AP726" i="1" a="1"/>
  <c r="AP726" i="1" s="1"/>
  <c r="AP727" i="1" a="1"/>
  <c r="AP727" i="1" s="1"/>
  <c r="AP728" i="1" a="1"/>
  <c r="AP728" i="1" s="1"/>
  <c r="AP729" i="1" a="1"/>
  <c r="AP729" i="1" s="1"/>
  <c r="AP730" i="1" a="1"/>
  <c r="AP730" i="1" s="1"/>
  <c r="AP731" i="1" a="1"/>
  <c r="AP731" i="1" s="1"/>
  <c r="AP732" i="1" a="1"/>
  <c r="AP732" i="1" s="1"/>
  <c r="AP733" i="1" a="1"/>
  <c r="AP733" i="1" s="1"/>
  <c r="AP734" i="1" a="1"/>
  <c r="AP734" i="1" s="1"/>
  <c r="AP735" i="1" a="1"/>
  <c r="AP735" i="1" s="1"/>
  <c r="AP736" i="1" a="1"/>
  <c r="AP736" i="1" s="1"/>
  <c r="AP737" i="1" a="1"/>
  <c r="AP737" i="1" s="1"/>
  <c r="AP738" i="1" a="1"/>
  <c r="AP738" i="1" s="1"/>
  <c r="AP739" i="1" a="1"/>
  <c r="AP739" i="1" s="1"/>
  <c r="AP740" i="1" a="1"/>
  <c r="AP740" i="1" s="1"/>
  <c r="AP741" i="1" a="1"/>
  <c r="AP741" i="1" s="1"/>
  <c r="AP742" i="1" a="1"/>
  <c r="AP742" i="1" s="1"/>
  <c r="AP743" i="1" a="1"/>
  <c r="AP743" i="1" s="1"/>
  <c r="AP744" i="1" a="1"/>
  <c r="AP744" i="1" s="1"/>
  <c r="AP745" i="1" a="1"/>
  <c r="AP745" i="1" s="1"/>
  <c r="AP746" i="1" a="1"/>
  <c r="AP746" i="1" s="1"/>
  <c r="AP747" i="1" a="1"/>
  <c r="AP747" i="1" s="1"/>
  <c r="AP748" i="1" a="1"/>
  <c r="AP748" i="1" s="1"/>
  <c r="AP749" i="1" a="1"/>
  <c r="AP749" i="1" s="1"/>
  <c r="AP750" i="1" a="1"/>
  <c r="AP750" i="1" s="1"/>
  <c r="AP751" i="1" a="1"/>
  <c r="AP751" i="1" s="1"/>
  <c r="AP752" i="1" a="1"/>
  <c r="AP752" i="1" s="1"/>
  <c r="AP753" i="1" a="1"/>
  <c r="AP753" i="1" s="1"/>
  <c r="AP754" i="1" a="1"/>
  <c r="AP754" i="1"/>
  <c r="AP755" i="1" a="1"/>
  <c r="AP755" i="1" s="1"/>
  <c r="AP756" i="1" a="1"/>
  <c r="AP756" i="1" s="1"/>
  <c r="AP757" i="1" a="1"/>
  <c r="AP757" i="1" s="1"/>
  <c r="AP758" i="1" a="1"/>
  <c r="AP758" i="1"/>
  <c r="AP759" i="1" a="1"/>
  <c r="AP759" i="1" s="1"/>
  <c r="AP760" i="1" a="1"/>
  <c r="AP760" i="1" s="1"/>
  <c r="AP761" i="1" a="1"/>
  <c r="AP761" i="1" s="1"/>
  <c r="AP762" i="1" a="1"/>
  <c r="AP762" i="1" s="1"/>
  <c r="AP763" i="1" a="1"/>
  <c r="AP763" i="1" s="1"/>
  <c r="AP764" i="1" a="1"/>
  <c r="AP764" i="1" s="1"/>
  <c r="AP765" i="1" a="1"/>
  <c r="AP765" i="1" s="1"/>
  <c r="AP766" i="1" a="1"/>
  <c r="AP766" i="1" s="1"/>
  <c r="AP767" i="1" a="1"/>
  <c r="AP767" i="1" s="1"/>
  <c r="AP768" i="1" a="1"/>
  <c r="AP768" i="1" s="1"/>
  <c r="AP769" i="1" a="1"/>
  <c r="AP769" i="1" s="1"/>
  <c r="AP770" i="1" a="1"/>
  <c r="AP770" i="1" s="1"/>
  <c r="AP771" i="1" a="1"/>
  <c r="AP771" i="1" s="1"/>
  <c r="AP772" i="1" a="1"/>
  <c r="AP772" i="1" s="1"/>
  <c r="AP773" i="1" a="1"/>
  <c r="AP773" i="1" s="1"/>
  <c r="AP774" i="1" a="1"/>
  <c r="AP774" i="1" s="1"/>
  <c r="AP775" i="1" a="1"/>
  <c r="AP775" i="1"/>
  <c r="AP776" i="1" a="1"/>
  <c r="AP776" i="1" s="1"/>
  <c r="AP777" i="1" a="1"/>
  <c r="AP777" i="1" s="1"/>
  <c r="AP778" i="1" a="1"/>
  <c r="AP778" i="1" s="1"/>
  <c r="AP779" i="1" a="1"/>
  <c r="AP779" i="1" s="1"/>
  <c r="AP780" i="1" a="1"/>
  <c r="AP780" i="1" s="1"/>
  <c r="AP781" i="1" a="1"/>
  <c r="AP781" i="1" s="1"/>
  <c r="AP782" i="1" a="1"/>
  <c r="AP782" i="1" s="1"/>
  <c r="AP783" i="1" a="1"/>
  <c r="AP783" i="1" s="1"/>
  <c r="AP784" i="1" a="1"/>
  <c r="AP784" i="1" s="1"/>
  <c r="AP785" i="1" a="1"/>
  <c r="AP785" i="1" s="1"/>
  <c r="AP786" i="1" a="1"/>
  <c r="AP786" i="1" s="1"/>
  <c r="AP787" i="1" a="1"/>
  <c r="AP787" i="1" s="1"/>
  <c r="AP788" i="1" a="1"/>
  <c r="AP788" i="1"/>
  <c r="AP789" i="1" a="1"/>
  <c r="AP789" i="1" s="1"/>
  <c r="AP790" i="1" a="1"/>
  <c r="AP790" i="1" s="1"/>
  <c r="AP791" i="1" a="1"/>
  <c r="AP791" i="1" s="1"/>
  <c r="AP792" i="1" a="1"/>
  <c r="AP792" i="1" s="1"/>
  <c r="AP793" i="1" a="1"/>
  <c r="AP793" i="1" s="1"/>
  <c r="AP794" i="1" a="1"/>
  <c r="AP794" i="1" s="1"/>
  <c r="AP795" i="1" a="1"/>
  <c r="AP795" i="1" s="1"/>
  <c r="AP796" i="1" a="1"/>
  <c r="AP796" i="1" s="1"/>
  <c r="AP797" i="1" a="1"/>
  <c r="AP797" i="1" s="1"/>
  <c r="AP798" i="1" a="1"/>
  <c r="AP798" i="1" s="1"/>
  <c r="AP799" i="1" a="1"/>
  <c r="AP799" i="1" s="1"/>
  <c r="AP800" i="1" a="1"/>
  <c r="AP800" i="1" s="1"/>
  <c r="AP801" i="1" a="1"/>
  <c r="AP801" i="1" s="1"/>
  <c r="AP802" i="1" a="1"/>
  <c r="AP802" i="1" s="1"/>
  <c r="AP803" i="1" a="1"/>
  <c r="AP803" i="1" s="1"/>
  <c r="AP804" i="1" a="1"/>
  <c r="AP804" i="1" s="1"/>
  <c r="AP805" i="1" a="1"/>
  <c r="AP805" i="1" s="1"/>
  <c r="AP806" i="1" a="1"/>
  <c r="AP806" i="1" s="1"/>
  <c r="AP807" i="1" a="1"/>
  <c r="AP807" i="1" s="1"/>
  <c r="AP808" i="1" a="1"/>
  <c r="AP808" i="1" s="1"/>
  <c r="AP809" i="1" a="1"/>
  <c r="AP809" i="1" s="1"/>
  <c r="AP810" i="1" a="1"/>
  <c r="AP810" i="1" s="1"/>
  <c r="AP811" i="1" a="1"/>
  <c r="AP811" i="1" s="1"/>
  <c r="AP812" i="1" a="1"/>
  <c r="AP812" i="1" s="1"/>
  <c r="AP813" i="1" a="1"/>
  <c r="AP813" i="1"/>
  <c r="AP814" i="1" a="1"/>
  <c r="AP814" i="1" s="1"/>
  <c r="AP815" i="1" a="1"/>
  <c r="AP815" i="1" s="1"/>
  <c r="AP816" i="1" a="1"/>
  <c r="AP816" i="1" s="1"/>
  <c r="AP817" i="1" a="1"/>
  <c r="AP817" i="1" s="1"/>
  <c r="AP818" i="1" a="1"/>
  <c r="AP818" i="1" s="1"/>
  <c r="AP819" i="1" a="1"/>
  <c r="AP819" i="1" s="1"/>
  <c r="AP820" i="1" a="1"/>
  <c r="AP820" i="1" s="1"/>
  <c r="AP821" i="1" a="1"/>
  <c r="AP821" i="1" s="1"/>
  <c r="AP822" i="1" a="1"/>
  <c r="AP822" i="1" s="1"/>
  <c r="AP823" i="1" a="1"/>
  <c r="AP823" i="1" s="1"/>
  <c r="AP824" i="1" a="1"/>
  <c r="AP824" i="1" s="1"/>
  <c r="AP825" i="1" a="1"/>
  <c r="AP825" i="1" s="1"/>
  <c r="AP826" i="1" a="1"/>
  <c r="AP826" i="1" s="1"/>
  <c r="AP827" i="1" a="1"/>
  <c r="AP827" i="1" s="1"/>
  <c r="AP828" i="1" a="1"/>
  <c r="AP828" i="1" s="1"/>
  <c r="AP829" i="1" a="1"/>
  <c r="AP829" i="1" s="1"/>
  <c r="AP830" i="1" a="1"/>
  <c r="AP830" i="1" s="1"/>
  <c r="AP831" i="1" a="1"/>
  <c r="AP831" i="1" s="1"/>
  <c r="AP832" i="1" a="1"/>
  <c r="AP832" i="1" s="1"/>
  <c r="AP833" i="1" a="1"/>
  <c r="AP833" i="1" s="1"/>
  <c r="AP834" i="1" a="1"/>
  <c r="AP834" i="1" s="1"/>
  <c r="AP835" i="1" a="1"/>
  <c r="AP835" i="1" s="1"/>
  <c r="AP836" i="1" a="1"/>
  <c r="AP836" i="1" s="1"/>
  <c r="AP837" i="1" a="1"/>
  <c r="AP837" i="1" s="1"/>
  <c r="AP838" i="1" a="1"/>
  <c r="AP838" i="1" s="1"/>
  <c r="AP839" i="1" a="1"/>
  <c r="AP839" i="1" s="1"/>
  <c r="AP840" i="1" a="1"/>
  <c r="AP840" i="1" s="1"/>
  <c r="AP841" i="1" a="1"/>
  <c r="AP841" i="1" s="1"/>
  <c r="AP842" i="1" a="1"/>
  <c r="AP842" i="1"/>
  <c r="AP843" i="1" a="1"/>
  <c r="AP843" i="1" s="1"/>
  <c r="AP844" i="1" a="1"/>
  <c r="AP844" i="1" s="1"/>
  <c r="AP845" i="1" a="1"/>
  <c r="AP845" i="1"/>
  <c r="AP846" i="1" a="1"/>
  <c r="AP846" i="1" s="1"/>
  <c r="AP847" i="1" a="1"/>
  <c r="AP847" i="1" s="1"/>
  <c r="AP848" i="1" a="1"/>
  <c r="AP848" i="1" s="1"/>
  <c r="AP849" i="1" a="1"/>
  <c r="AP849" i="1" s="1"/>
  <c r="AP850" i="1" a="1"/>
  <c r="AP850" i="1" s="1"/>
  <c r="AP851" i="1" a="1"/>
  <c r="AP851" i="1" s="1"/>
  <c r="AP852" i="1" a="1"/>
  <c r="AP852" i="1" s="1"/>
  <c r="AP853" i="1" a="1"/>
  <c r="AP853" i="1" s="1"/>
  <c r="AP854" i="1" a="1"/>
  <c r="AP854" i="1" s="1"/>
  <c r="AP855" i="1" a="1"/>
  <c r="AP855" i="1" s="1"/>
  <c r="AP856" i="1" a="1"/>
  <c r="AP856" i="1" s="1"/>
  <c r="AP857" i="1" a="1"/>
  <c r="AP857" i="1" s="1"/>
  <c r="AP858" i="1" a="1"/>
  <c r="AP858" i="1" s="1"/>
  <c r="AP859" i="1" a="1"/>
  <c r="AP859" i="1" s="1"/>
  <c r="AP860" i="1" a="1"/>
  <c r="AP860" i="1" s="1"/>
  <c r="AP861" i="1" a="1"/>
  <c r="AP861" i="1" s="1"/>
  <c r="AP862" i="1" a="1"/>
  <c r="AP862" i="1" s="1"/>
  <c r="AP863" i="1" a="1"/>
  <c r="AP863" i="1" s="1"/>
  <c r="AP864" i="1" a="1"/>
  <c r="AP864" i="1" s="1"/>
  <c r="AP865" i="1" a="1"/>
  <c r="AP865" i="1" s="1"/>
  <c r="AP866" i="1" a="1"/>
  <c r="AP866" i="1" s="1"/>
  <c r="AP867" i="1" a="1"/>
  <c r="AP867" i="1" s="1"/>
  <c r="AP868" i="1" a="1"/>
  <c r="AP868" i="1" s="1"/>
  <c r="AP869" i="1" a="1"/>
  <c r="AP869" i="1" s="1"/>
  <c r="AP870" i="1" a="1"/>
  <c r="AP870" i="1" s="1"/>
  <c r="AP871" i="1" a="1"/>
  <c r="AP871" i="1" s="1"/>
  <c r="AP872" i="1" a="1"/>
  <c r="AP872" i="1" s="1"/>
  <c r="AP873" i="1" a="1"/>
  <c r="AP873" i="1" s="1"/>
  <c r="AP874" i="1" a="1"/>
  <c r="AP874" i="1" s="1"/>
  <c r="AP875" i="1" a="1"/>
  <c r="AP875" i="1" s="1"/>
  <c r="AP876" i="1" a="1"/>
  <c r="AP876" i="1" s="1"/>
  <c r="AP877" i="1" a="1"/>
  <c r="AP877" i="1"/>
  <c r="AP878" i="1" a="1"/>
  <c r="AP878" i="1" s="1"/>
  <c r="AP879" i="1" a="1"/>
  <c r="AP879" i="1" s="1"/>
  <c r="AP880" i="1" a="1"/>
  <c r="AP880" i="1" s="1"/>
  <c r="AP881" i="1" a="1"/>
  <c r="AP881" i="1" s="1"/>
  <c r="AP882" i="1" a="1"/>
  <c r="AP882" i="1" s="1"/>
  <c r="AP883" i="1" a="1"/>
  <c r="AP883" i="1" s="1"/>
  <c r="AP884" i="1" a="1"/>
  <c r="AP884" i="1"/>
  <c r="AP885" i="1" a="1"/>
  <c r="AP885" i="1" s="1"/>
  <c r="AP886" i="1" a="1"/>
  <c r="AP886" i="1" s="1"/>
  <c r="AP887" i="1" a="1"/>
  <c r="AP887" i="1" s="1"/>
  <c r="AP888" i="1" a="1"/>
  <c r="AP888" i="1" s="1"/>
  <c r="AP889" i="1" a="1"/>
  <c r="AP889" i="1" s="1"/>
  <c r="AP890" i="1" a="1"/>
  <c r="AP890" i="1" s="1"/>
  <c r="AP891" i="1" a="1"/>
  <c r="AP891" i="1" s="1"/>
  <c r="AP892" i="1" a="1"/>
  <c r="AP892" i="1" s="1"/>
  <c r="AP893" i="1" a="1"/>
  <c r="AP893" i="1" s="1"/>
  <c r="AP894" i="1" a="1"/>
  <c r="AP894" i="1" s="1"/>
  <c r="AP895" i="1" a="1"/>
  <c r="AP895" i="1" s="1"/>
  <c r="AP896" i="1" a="1"/>
  <c r="AP896" i="1" s="1"/>
  <c r="AP897" i="1" a="1"/>
  <c r="AP897" i="1" s="1"/>
  <c r="AP898" i="1" a="1"/>
  <c r="AP898" i="1" s="1"/>
  <c r="AP899" i="1" a="1"/>
  <c r="AP899" i="1" s="1"/>
  <c r="AP900" i="1" a="1"/>
  <c r="AP900" i="1" s="1"/>
  <c r="AP901" i="1" a="1"/>
  <c r="AP901" i="1" s="1"/>
  <c r="AP902" i="1" a="1"/>
  <c r="AP902" i="1" s="1"/>
  <c r="AP903" i="1" a="1"/>
  <c r="AP903" i="1" s="1"/>
  <c r="AP904" i="1" a="1"/>
  <c r="AP904" i="1" s="1"/>
  <c r="AP905" i="1" a="1"/>
  <c r="AP905" i="1" s="1"/>
  <c r="AP906" i="1" a="1"/>
  <c r="AP906" i="1" s="1"/>
  <c r="AP907" i="1" a="1"/>
  <c r="AP907" i="1" s="1"/>
  <c r="AP908" i="1" a="1"/>
  <c r="AP908" i="1" s="1"/>
  <c r="AP909" i="1" a="1"/>
  <c r="AP909" i="1" s="1"/>
  <c r="AP910" i="1" a="1"/>
  <c r="AP910" i="1" s="1"/>
  <c r="AP911" i="1" a="1"/>
  <c r="AP911" i="1" s="1"/>
  <c r="AP912" i="1" a="1"/>
  <c r="AP912" i="1" s="1"/>
  <c r="AP913" i="1" a="1"/>
  <c r="AP913" i="1" s="1"/>
  <c r="AP914" i="1" a="1"/>
  <c r="AP914" i="1" s="1"/>
  <c r="AP915" i="1" a="1"/>
  <c r="AP915" i="1" s="1"/>
  <c r="AP916" i="1" a="1"/>
  <c r="AP916" i="1" s="1"/>
  <c r="AP917" i="1" a="1"/>
  <c r="AP917" i="1" s="1"/>
  <c r="AP918" i="1" a="1"/>
  <c r="AP918" i="1" s="1"/>
  <c r="AP919" i="1" a="1"/>
  <c r="AP919" i="1" s="1"/>
  <c r="AP920" i="1" a="1"/>
  <c r="AP920" i="1" s="1"/>
  <c r="AP921" i="1" a="1"/>
  <c r="AP921" i="1" s="1"/>
  <c r="AP922" i="1" a="1"/>
  <c r="AP922" i="1" s="1"/>
  <c r="AP923" i="1" a="1"/>
  <c r="AP923" i="1" s="1"/>
  <c r="AP924" i="1" a="1"/>
  <c r="AP924" i="1" s="1"/>
  <c r="AP925" i="1" a="1"/>
  <c r="AP925" i="1" s="1"/>
  <c r="AP926" i="1" a="1"/>
  <c r="AP926" i="1" s="1"/>
  <c r="AP927" i="1" a="1"/>
  <c r="AP927" i="1" s="1"/>
  <c r="AP928" i="1" a="1"/>
  <c r="AP928" i="1" s="1"/>
  <c r="AP929" i="1" a="1"/>
  <c r="AP929" i="1" s="1"/>
  <c r="AP930" i="1" a="1"/>
  <c r="AP930" i="1" s="1"/>
  <c r="AP931" i="1" a="1"/>
  <c r="AP931" i="1" s="1"/>
  <c r="AP932" i="1" a="1"/>
  <c r="AP932" i="1" s="1"/>
  <c r="AP933" i="1" a="1"/>
  <c r="AP933" i="1" s="1"/>
  <c r="AP934" i="1" a="1"/>
  <c r="AP934" i="1" s="1"/>
  <c r="AP935" i="1" a="1"/>
  <c r="AP935" i="1" s="1"/>
  <c r="AP936" i="1" a="1"/>
  <c r="AP936" i="1" s="1"/>
  <c r="AP937" i="1" a="1"/>
  <c r="AP937" i="1" s="1"/>
  <c r="AP938" i="1" a="1"/>
  <c r="AP938" i="1" s="1"/>
  <c r="AP939" i="1" a="1"/>
  <c r="AP939" i="1" s="1"/>
  <c r="AP940" i="1" a="1"/>
  <c r="AP940" i="1" s="1"/>
  <c r="AP941" i="1" a="1"/>
  <c r="AP941" i="1" s="1"/>
  <c r="AP942" i="1" a="1"/>
  <c r="AP942" i="1" s="1"/>
  <c r="AP943" i="1" a="1"/>
  <c r="AP943" i="1" s="1"/>
  <c r="AP944" i="1" a="1"/>
  <c r="AP944" i="1" s="1"/>
  <c r="AP945" i="1" a="1"/>
  <c r="AP945" i="1" s="1"/>
  <c r="AP946" i="1" a="1"/>
  <c r="AP946" i="1" s="1"/>
  <c r="AP947" i="1" a="1"/>
  <c r="AP947" i="1" s="1"/>
  <c r="AP948" i="1" a="1"/>
  <c r="AP948" i="1" s="1"/>
  <c r="AP949" i="1" a="1"/>
  <c r="AP949" i="1" s="1"/>
  <c r="AP950" i="1" a="1"/>
  <c r="AP950" i="1" s="1"/>
  <c r="AP951" i="1" a="1"/>
  <c r="AP951" i="1" s="1"/>
  <c r="AP952" i="1" a="1"/>
  <c r="AP952" i="1" s="1"/>
  <c r="AP953" i="1" a="1"/>
  <c r="AP953" i="1" s="1"/>
  <c r="AP954" i="1" a="1"/>
  <c r="AP954" i="1" s="1"/>
  <c r="AP955" i="1" a="1"/>
  <c r="AP955" i="1" s="1"/>
  <c r="AP956" i="1" a="1"/>
  <c r="AP956" i="1" s="1"/>
  <c r="AP957" i="1" a="1"/>
  <c r="AP957" i="1" s="1"/>
  <c r="AP958" i="1" a="1"/>
  <c r="AP958" i="1" s="1"/>
  <c r="AP959" i="1" a="1"/>
  <c r="AP959" i="1" s="1"/>
  <c r="AP960" i="1" a="1"/>
  <c r="AP960" i="1" s="1"/>
  <c r="AP961" i="1" a="1"/>
  <c r="AP961" i="1" s="1"/>
  <c r="AP962" i="1" a="1"/>
  <c r="AP962" i="1" s="1"/>
  <c r="AP963" i="1" a="1"/>
  <c r="AP963" i="1" s="1"/>
  <c r="AP964" i="1" a="1"/>
  <c r="AP964" i="1" s="1"/>
  <c r="AP965" i="1" a="1"/>
  <c r="AP965" i="1" s="1"/>
  <c r="AP966" i="1" a="1"/>
  <c r="AP966" i="1" s="1"/>
  <c r="AP967" i="1" a="1"/>
  <c r="AP967" i="1" s="1"/>
  <c r="AP968" i="1" a="1"/>
  <c r="AP968" i="1" s="1"/>
  <c r="AP969" i="1" a="1"/>
  <c r="AP969" i="1" s="1"/>
  <c r="AP970" i="1" a="1"/>
  <c r="AP970" i="1" s="1"/>
  <c r="AP971" i="1" a="1"/>
  <c r="AP971" i="1" s="1"/>
  <c r="AP972" i="1" a="1"/>
  <c r="AP972" i="1" s="1"/>
  <c r="AP973" i="1" a="1"/>
  <c r="AP973" i="1" s="1"/>
  <c r="AP974" i="1" a="1"/>
  <c r="AP974" i="1" s="1"/>
  <c r="AP975" i="1" a="1"/>
  <c r="AP975" i="1" s="1"/>
  <c r="AP976" i="1" a="1"/>
  <c r="AP976" i="1" s="1"/>
  <c r="AP977" i="1" a="1"/>
  <c r="AP977" i="1" s="1"/>
  <c r="AP978" i="1" a="1"/>
  <c r="AP978" i="1" s="1"/>
  <c r="AP979" i="1" a="1"/>
  <c r="AP979" i="1" s="1"/>
  <c r="AP980" i="1" a="1"/>
  <c r="AP980" i="1" s="1"/>
  <c r="AP981" i="1" a="1"/>
  <c r="AP981" i="1" s="1"/>
  <c r="AP982" i="1" a="1"/>
  <c r="AP982" i="1" s="1"/>
  <c r="AP983" i="1" a="1"/>
  <c r="AP983" i="1" s="1"/>
  <c r="AP984" i="1" a="1"/>
  <c r="AP984" i="1" s="1"/>
  <c r="AP985" i="1" a="1"/>
  <c r="AP985" i="1" s="1"/>
  <c r="AP986" i="1" a="1"/>
  <c r="AP986" i="1"/>
  <c r="AP987" i="1" a="1"/>
  <c r="AP987" i="1" s="1"/>
  <c r="AP988" i="1" a="1"/>
  <c r="AP988" i="1" s="1"/>
  <c r="AP989" i="1" a="1"/>
  <c r="AP989" i="1" s="1"/>
  <c r="AP990" i="1" a="1"/>
  <c r="AP990" i="1" s="1"/>
  <c r="AP991" i="1" a="1"/>
  <c r="AP991" i="1" s="1"/>
  <c r="AP992" i="1" a="1"/>
  <c r="AP992" i="1" s="1"/>
  <c r="AP993" i="1" a="1"/>
  <c r="AP993" i="1" s="1"/>
  <c r="AP994" i="1" a="1"/>
  <c r="AP994" i="1" s="1"/>
  <c r="AP995" i="1" a="1"/>
  <c r="AP995" i="1" s="1"/>
  <c r="AP996" i="1" a="1"/>
  <c r="AP996" i="1" s="1"/>
  <c r="AP997" i="1" a="1"/>
  <c r="AP997" i="1" s="1"/>
  <c r="AP998" i="1" a="1"/>
  <c r="AP998" i="1" s="1"/>
  <c r="AP999" i="1" a="1"/>
  <c r="AP999" i="1" s="1"/>
  <c r="AP1000" i="1" a="1"/>
  <c r="AP1000" i="1" s="1"/>
  <c r="AP1001" i="1" a="1"/>
  <c r="AP1001" i="1" s="1"/>
  <c r="AP1002" i="1" a="1"/>
  <c r="AP1002" i="1" s="1"/>
  <c r="AP1003" i="1" a="1"/>
  <c r="AP1003" i="1" s="1"/>
  <c r="AP1004" i="1" a="1"/>
  <c r="AP1004" i="1" s="1"/>
  <c r="AP1005" i="1" a="1"/>
  <c r="AP1005" i="1" s="1"/>
  <c r="AP1006" i="1" a="1"/>
  <c r="AP1006" i="1" s="1"/>
  <c r="AP1007" i="1" a="1"/>
  <c r="AP1007" i="1" s="1"/>
  <c r="AP1008" i="1" a="1"/>
  <c r="AP1008" i="1" s="1"/>
  <c r="AP1009" i="1" a="1"/>
  <c r="AP1009" i="1" s="1"/>
  <c r="AP1010" i="1" a="1"/>
  <c r="AP1010" i="1" s="1"/>
  <c r="AP1011" i="1" a="1"/>
  <c r="AP1011" i="1" s="1"/>
  <c r="AP1012" i="1" a="1"/>
  <c r="AP1012" i="1" s="1"/>
  <c r="AP1013" i="1" a="1"/>
  <c r="AP1013" i="1" s="1"/>
  <c r="AP1014" i="1" a="1"/>
  <c r="AP1014" i="1" s="1"/>
  <c r="AP1015" i="1" a="1"/>
  <c r="AP1015" i="1" s="1"/>
  <c r="AP1016" i="1" a="1"/>
  <c r="AP1016" i="1" s="1"/>
  <c r="AP1017" i="1" a="1"/>
  <c r="AP1017" i="1" s="1"/>
  <c r="AP1018" i="1" a="1"/>
  <c r="AP1018" i="1" s="1"/>
  <c r="AP1019" i="1" a="1"/>
  <c r="AP1019" i="1" s="1"/>
  <c r="AP1020" i="1" a="1"/>
  <c r="AP1020" i="1" s="1"/>
  <c r="AP1021" i="1" a="1"/>
  <c r="AP1021" i="1" s="1"/>
  <c r="AP1022" i="1" a="1"/>
  <c r="AP1022" i="1" s="1"/>
  <c r="AP1023" i="1" a="1"/>
  <c r="AP1023" i="1" s="1"/>
  <c r="AP1024" i="1" a="1"/>
  <c r="AP1024" i="1" s="1"/>
  <c r="AP1025" i="1" a="1"/>
  <c r="AP1025" i="1" s="1"/>
  <c r="AP1026" i="1" a="1"/>
  <c r="AP1026" i="1" s="1"/>
  <c r="AP1027" i="1" a="1"/>
  <c r="AP1027" i="1" s="1"/>
  <c r="AP1028" i="1" a="1"/>
  <c r="AP1028" i="1" s="1"/>
  <c r="AP1029" i="1" a="1"/>
  <c r="AP1029" i="1" s="1"/>
  <c r="AP1030" i="1" a="1"/>
  <c r="AP1030" i="1"/>
  <c r="AP1031" i="1" a="1"/>
  <c r="AP1031" i="1" s="1"/>
  <c r="AP1032" i="1" a="1"/>
  <c r="AP1032" i="1" s="1"/>
  <c r="AP1033" i="1" a="1"/>
  <c r="AP1033" i="1" s="1"/>
  <c r="AP1034" i="1" a="1"/>
  <c r="AP1034" i="1" s="1"/>
  <c r="AP1035" i="1" a="1"/>
  <c r="AP1035" i="1" s="1"/>
  <c r="AP1036" i="1" a="1"/>
  <c r="AP1036" i="1" s="1"/>
  <c r="AP1037" i="1" a="1"/>
  <c r="AP1037" i="1" s="1"/>
  <c r="AP1038" i="1" a="1"/>
  <c r="AP1038" i="1" s="1"/>
  <c r="AP1039" i="1" a="1"/>
  <c r="AP1039" i="1" s="1"/>
  <c r="AP1040" i="1" a="1"/>
  <c r="AP1040" i="1" s="1"/>
  <c r="AP1041" i="1" a="1"/>
  <c r="AP1041" i="1" s="1"/>
  <c r="AP1042" i="1" a="1"/>
  <c r="AP1042" i="1" s="1"/>
  <c r="AP1043" i="1" a="1"/>
  <c r="AP1043" i="1" s="1"/>
  <c r="AP1044" i="1" a="1"/>
  <c r="AP1044" i="1" s="1"/>
  <c r="AP1045" i="1" a="1"/>
  <c r="AP1045" i="1" s="1"/>
  <c r="AP1046" i="1" a="1"/>
  <c r="AP1046" i="1" s="1"/>
  <c r="AP1047" i="1" a="1"/>
  <c r="AP1047" i="1" s="1"/>
  <c r="AP1048" i="1" a="1"/>
  <c r="AP1048" i="1" s="1"/>
  <c r="AP1049" i="1" a="1"/>
  <c r="AP1049" i="1" s="1"/>
  <c r="AP1050" i="1" a="1"/>
  <c r="AP1050" i="1"/>
  <c r="AP1051" i="1" a="1"/>
  <c r="AP1051" i="1" s="1"/>
  <c r="AP1052" i="1" a="1"/>
  <c r="AP1052" i="1" s="1"/>
  <c r="AP1053" i="1" a="1"/>
  <c r="AP1053" i="1" s="1"/>
  <c r="AP1054" i="1" a="1"/>
  <c r="AP1054" i="1" s="1"/>
  <c r="AP1055" i="1" a="1"/>
  <c r="AP1055" i="1" s="1"/>
  <c r="AP1056" i="1" a="1"/>
  <c r="AP1056" i="1" s="1"/>
  <c r="AP1057" i="1" a="1"/>
  <c r="AP1057" i="1" s="1"/>
  <c r="AP1058" i="1" a="1"/>
  <c r="AP1058" i="1" s="1"/>
  <c r="AP1059" i="1" a="1"/>
  <c r="AP1059" i="1" s="1"/>
  <c r="AP1060" i="1" a="1"/>
  <c r="AP1060" i="1" s="1"/>
  <c r="AP1061" i="1" a="1"/>
  <c r="AP1061" i="1" s="1"/>
  <c r="AP1062" i="1" a="1"/>
  <c r="AP1062" i="1" s="1"/>
  <c r="AP1063" i="1" a="1"/>
  <c r="AP1063" i="1" s="1"/>
  <c r="AP1064" i="1" a="1"/>
  <c r="AP1064" i="1" s="1"/>
  <c r="AP1065" i="1" a="1"/>
  <c r="AP1065" i="1" s="1"/>
  <c r="AP1066" i="1" a="1"/>
  <c r="AP1066" i="1" s="1"/>
  <c r="AP1067" i="1" a="1"/>
  <c r="AP1067" i="1" s="1"/>
  <c r="AP1068" i="1" a="1"/>
  <c r="AP1068" i="1" s="1"/>
  <c r="AP1069" i="1" a="1"/>
  <c r="AP1069" i="1" s="1"/>
  <c r="AP1070" i="1" a="1"/>
  <c r="AP1070" i="1" s="1"/>
  <c r="AP1071" i="1" a="1"/>
  <c r="AP1071" i="1" s="1"/>
  <c r="AP1072" i="1" a="1"/>
  <c r="AP1072" i="1" s="1"/>
  <c r="AP1073" i="1" a="1"/>
  <c r="AP1073" i="1" s="1"/>
  <c r="AP1074" i="1" a="1"/>
  <c r="AP1074" i="1" s="1"/>
  <c r="AP1075" i="1" a="1"/>
  <c r="AP1075" i="1" s="1"/>
  <c r="AP1076" i="1" a="1"/>
  <c r="AP1076" i="1" s="1"/>
  <c r="AP1077" i="1" a="1"/>
  <c r="AP1077" i="1" s="1"/>
  <c r="AP1078" i="1" a="1"/>
  <c r="AP1078" i="1" s="1"/>
  <c r="AP1079" i="1" a="1"/>
  <c r="AP1079" i="1" s="1"/>
  <c r="AP1080" i="1" a="1"/>
  <c r="AP1080" i="1" s="1"/>
  <c r="AP1081" i="1" a="1"/>
  <c r="AP1081" i="1" s="1"/>
  <c r="AP1082" i="1" a="1"/>
  <c r="AP1082" i="1" s="1"/>
  <c r="AP1083" i="1" a="1"/>
  <c r="AP1083" i="1" s="1"/>
  <c r="AP1084" i="1" a="1"/>
  <c r="AP1084" i="1" s="1"/>
  <c r="AP1085" i="1" a="1"/>
  <c r="AP1085" i="1" s="1"/>
  <c r="AP1086" i="1" a="1"/>
  <c r="AP1086" i="1" s="1"/>
  <c r="AP1087" i="1" a="1"/>
  <c r="AP1087" i="1" s="1"/>
  <c r="AP1088" i="1" a="1"/>
  <c r="AP1088" i="1" s="1"/>
  <c r="AP1089" i="1" a="1"/>
  <c r="AP1089" i="1" s="1"/>
  <c r="AP1090" i="1" a="1"/>
  <c r="AP1090" i="1" s="1"/>
  <c r="AP1091" i="1" a="1"/>
  <c r="AP1091" i="1" s="1"/>
  <c r="AP1092" i="1" a="1"/>
  <c r="AP1092" i="1" s="1"/>
  <c r="AP1093" i="1" a="1"/>
  <c r="AP1093" i="1" s="1"/>
  <c r="AP1094" i="1" a="1"/>
  <c r="AP1094" i="1" s="1"/>
  <c r="AP1095" i="1" a="1"/>
  <c r="AP1095" i="1" s="1"/>
  <c r="AP1096" i="1" a="1"/>
  <c r="AP1096" i="1" s="1"/>
  <c r="AP1097" i="1" a="1"/>
  <c r="AP1097" i="1" s="1"/>
  <c r="AP1098" i="1" a="1"/>
  <c r="AP1098" i="1" s="1"/>
  <c r="AP1099" i="1" a="1"/>
  <c r="AP1099" i="1" s="1"/>
  <c r="AP1100" i="1" a="1"/>
  <c r="AP1100" i="1" s="1"/>
  <c r="AP1101" i="1" a="1"/>
  <c r="AP1101" i="1" s="1"/>
  <c r="AP1102" i="1" a="1"/>
  <c r="AP1102" i="1" s="1"/>
  <c r="AP1103" i="1" a="1"/>
  <c r="AP1103" i="1" s="1"/>
  <c r="AP1104" i="1" a="1"/>
  <c r="AP1104" i="1" s="1"/>
  <c r="AP1105" i="1" a="1"/>
  <c r="AP1105" i="1" s="1"/>
  <c r="AP1106" i="1" a="1"/>
  <c r="AP1106" i="1" s="1"/>
  <c r="AP1107" i="1" a="1"/>
  <c r="AP1107" i="1" s="1"/>
  <c r="AP1108" i="1" a="1"/>
  <c r="AP1108" i="1" s="1"/>
  <c r="AP1109" i="1" a="1"/>
  <c r="AP1109" i="1" s="1"/>
  <c r="AP1110" i="1" a="1"/>
  <c r="AP1110" i="1" s="1"/>
  <c r="AP1111" i="1" a="1"/>
  <c r="AP1111" i="1" s="1"/>
  <c r="AP1112" i="1" a="1"/>
  <c r="AP1112" i="1" s="1"/>
  <c r="AP1113" i="1" a="1"/>
  <c r="AP1113" i="1" s="1"/>
  <c r="AP1114" i="1" a="1"/>
  <c r="AP1114" i="1" s="1"/>
  <c r="AP1115" i="1" a="1"/>
  <c r="AP1115" i="1" s="1"/>
  <c r="AP1116" i="1" a="1"/>
  <c r="AP1116" i="1" s="1"/>
  <c r="AP1117" i="1" a="1"/>
  <c r="AP1117" i="1" s="1"/>
  <c r="AP1118" i="1" a="1"/>
  <c r="AP1118" i="1" s="1"/>
  <c r="AP1119" i="1" a="1"/>
  <c r="AP1119" i="1" s="1"/>
  <c r="AP1120" i="1" a="1"/>
  <c r="AP1120" i="1" s="1"/>
  <c r="AP1121" i="1" a="1"/>
  <c r="AP1121" i="1" s="1"/>
  <c r="AP1122" i="1" a="1"/>
  <c r="AP1122" i="1" s="1"/>
  <c r="AP1123" i="1" a="1"/>
  <c r="AP1123" i="1" s="1"/>
  <c r="AP1124" i="1" a="1"/>
  <c r="AP1124" i="1" s="1"/>
  <c r="AP1125" i="1" a="1"/>
  <c r="AP1125" i="1" s="1"/>
  <c r="AP1126" i="1" a="1"/>
  <c r="AP1126" i="1" s="1"/>
  <c r="AP1127" i="1" a="1"/>
  <c r="AP1127" i="1" s="1"/>
  <c r="AP1128" i="1" a="1"/>
  <c r="AP1128" i="1" s="1"/>
  <c r="AP1129" i="1" a="1"/>
  <c r="AP1129" i="1" s="1"/>
  <c r="AP1130" i="1" a="1"/>
  <c r="AP1130" i="1" s="1"/>
  <c r="AP1131" i="1" a="1"/>
  <c r="AP1131" i="1" s="1"/>
  <c r="AP1132" i="1" a="1"/>
  <c r="AP1132" i="1" s="1"/>
  <c r="AP1133" i="1" a="1"/>
  <c r="AP1133" i="1" s="1"/>
  <c r="AP1134" i="1" a="1"/>
  <c r="AP1134" i="1" s="1"/>
  <c r="AP1135" i="1" a="1"/>
  <c r="AP1135" i="1" s="1"/>
  <c r="AP1136" i="1" a="1"/>
  <c r="AP1136" i="1" s="1"/>
  <c r="AP1137" i="1" a="1"/>
  <c r="AP1137" i="1" s="1"/>
  <c r="AP1138" i="1" a="1"/>
  <c r="AP1138" i="1" s="1"/>
  <c r="AP1139" i="1" a="1"/>
  <c r="AP1139" i="1" s="1"/>
  <c r="AP1140" i="1" a="1"/>
  <c r="AP1140" i="1" s="1"/>
  <c r="AP1141" i="1" a="1"/>
  <c r="AP1141" i="1" s="1"/>
  <c r="AP1142" i="1" a="1"/>
  <c r="AP1142" i="1" s="1"/>
  <c r="AP1143" i="1" a="1"/>
  <c r="AP1143" i="1" s="1"/>
  <c r="AP1144" i="1" a="1"/>
  <c r="AP1144" i="1" s="1"/>
  <c r="AP1145" i="1" a="1"/>
  <c r="AP1145" i="1" s="1"/>
  <c r="AP1146" i="1" a="1"/>
  <c r="AP1146" i="1" s="1"/>
  <c r="AP1147" i="1" a="1"/>
  <c r="AP1147" i="1" s="1"/>
  <c r="AP1148" i="1" a="1"/>
  <c r="AP1148" i="1" s="1"/>
  <c r="AP1149" i="1" a="1"/>
  <c r="AP1149" i="1" s="1"/>
  <c r="AP1150" i="1" a="1"/>
  <c r="AP1150" i="1" s="1"/>
  <c r="AP1151" i="1" a="1"/>
  <c r="AP1151" i="1" s="1"/>
  <c r="AP1152" i="1" a="1"/>
  <c r="AP1152" i="1" s="1"/>
  <c r="AP1153" i="1" a="1"/>
  <c r="AP1153" i="1" s="1"/>
  <c r="AP1154" i="1" a="1"/>
  <c r="AP1154" i="1" s="1"/>
  <c r="AP1155" i="1" a="1"/>
  <c r="AP1155" i="1" s="1"/>
  <c r="AP1156" i="1" a="1"/>
  <c r="AP1156" i="1" s="1"/>
  <c r="AP1157" i="1" a="1"/>
  <c r="AP1157" i="1" s="1"/>
  <c r="AP1158" i="1" a="1"/>
  <c r="AP1158" i="1" s="1"/>
  <c r="AP1159" i="1" a="1"/>
  <c r="AP1159" i="1" s="1"/>
  <c r="AP1160" i="1" a="1"/>
  <c r="AP1160" i="1" s="1"/>
  <c r="AP1161" i="1" a="1"/>
  <c r="AP1161" i="1" s="1"/>
  <c r="AP1162" i="1" a="1"/>
  <c r="AP1162" i="1" s="1"/>
  <c r="AP1163" i="1" a="1"/>
  <c r="AP1163" i="1" s="1"/>
  <c r="AP1164" i="1" a="1"/>
  <c r="AP1164" i="1" s="1"/>
  <c r="AP1165" i="1" a="1"/>
  <c r="AP1165" i="1" s="1"/>
  <c r="AP1166" i="1" a="1"/>
  <c r="AP1166" i="1" s="1"/>
  <c r="AP1167" i="1" a="1"/>
  <c r="AP1167" i="1" s="1"/>
  <c r="AP1168" i="1" a="1"/>
  <c r="AP1168" i="1" s="1"/>
  <c r="AP1169" i="1" a="1"/>
  <c r="AP1169" i="1" s="1"/>
  <c r="AP1170" i="1" a="1"/>
  <c r="AP1170" i="1" s="1"/>
  <c r="AP1171" i="1" a="1"/>
  <c r="AP1171" i="1" s="1"/>
  <c r="AP1172" i="1" a="1"/>
  <c r="AP1172" i="1" s="1"/>
  <c r="AP1173" i="1" a="1"/>
  <c r="AP1173" i="1" s="1"/>
  <c r="AP1174" i="1" a="1"/>
  <c r="AP1174" i="1" s="1"/>
  <c r="AP1175" i="1" a="1"/>
  <c r="AP1175" i="1" s="1"/>
  <c r="AP1176" i="1" a="1"/>
  <c r="AP1176" i="1" s="1"/>
  <c r="AP1177" i="1" a="1"/>
  <c r="AP1177" i="1" s="1"/>
  <c r="AP1178" i="1" a="1"/>
  <c r="AP1178" i="1" s="1"/>
  <c r="AP1179" i="1" a="1"/>
  <c r="AP1179" i="1" s="1"/>
  <c r="AP1180" i="1" a="1"/>
  <c r="AP1180" i="1" s="1"/>
  <c r="AP1181" i="1" a="1"/>
  <c r="AP1181" i="1" s="1"/>
  <c r="AP1182" i="1" a="1"/>
  <c r="AP1182" i="1" s="1"/>
  <c r="AP1183" i="1" a="1"/>
  <c r="AP1183" i="1" s="1"/>
  <c r="AP1184" i="1" a="1"/>
  <c r="AP1184" i="1" s="1"/>
  <c r="AP1185" i="1" a="1"/>
  <c r="AP1185" i="1" s="1"/>
  <c r="AP1186" i="1" a="1"/>
  <c r="AP1186" i="1" s="1"/>
  <c r="AP1187" i="1" a="1"/>
  <c r="AP1187" i="1" s="1"/>
  <c r="AP1188" i="1" a="1"/>
  <c r="AP1188" i="1" s="1"/>
  <c r="AP1189" i="1" a="1"/>
  <c r="AP1189" i="1" s="1"/>
  <c r="AP1190" i="1" a="1"/>
  <c r="AP1190" i="1" s="1"/>
  <c r="AP1191" i="1" a="1"/>
  <c r="AP1191" i="1" s="1"/>
  <c r="AP1192" i="1" a="1"/>
  <c r="AP1192" i="1" s="1"/>
  <c r="AP1193" i="1" a="1"/>
  <c r="AP1193" i="1" s="1"/>
  <c r="AP1194" i="1" a="1"/>
  <c r="AP1194" i="1" s="1"/>
  <c r="AP1195" i="1" a="1"/>
  <c r="AP1195" i="1" s="1"/>
  <c r="AP1196" i="1" a="1"/>
  <c r="AP1196" i="1" s="1"/>
  <c r="AP1197" i="1" a="1"/>
  <c r="AP1197" i="1" s="1"/>
  <c r="AP1198" i="1" a="1"/>
  <c r="AP1198" i="1" s="1"/>
  <c r="AP1199" i="1" a="1"/>
  <c r="AP1199" i="1" s="1"/>
  <c r="AP1200" i="1" a="1"/>
  <c r="AP1200" i="1" s="1"/>
  <c r="AP1201" i="1" a="1"/>
  <c r="AP1201" i="1" s="1"/>
  <c r="AP1202" i="1" a="1"/>
  <c r="AP1202" i="1" s="1"/>
  <c r="AP1203" i="1" a="1"/>
  <c r="AP1203" i="1" s="1"/>
  <c r="AP1204" i="1" a="1"/>
  <c r="AP1204" i="1" s="1"/>
  <c r="AP1205" i="1" a="1"/>
  <c r="AP1205" i="1" s="1"/>
  <c r="AP1206" i="1" a="1"/>
  <c r="AP1206" i="1" s="1"/>
  <c r="AP1207" i="1" a="1"/>
  <c r="AP1207" i="1" s="1"/>
  <c r="AP1208" i="1" a="1"/>
  <c r="AP1208" i="1" s="1"/>
  <c r="AP1209" i="1" a="1"/>
  <c r="AP1209" i="1" s="1"/>
  <c r="AP1210" i="1" a="1"/>
  <c r="AP1210" i="1" s="1"/>
  <c r="AP1211" i="1" a="1"/>
  <c r="AP1211" i="1" s="1"/>
  <c r="AP1212" i="1" a="1"/>
  <c r="AP1212" i="1" s="1"/>
  <c r="AP1213" i="1" a="1"/>
  <c r="AP1213" i="1" s="1"/>
  <c r="AP1214" i="1" a="1"/>
  <c r="AP1214" i="1" s="1"/>
  <c r="AP1215" i="1" a="1"/>
  <c r="AP1215" i="1" s="1"/>
  <c r="AP1216" i="1" a="1"/>
  <c r="AP1216" i="1" s="1"/>
  <c r="AP1217" i="1" a="1"/>
  <c r="AP1217" i="1" s="1"/>
  <c r="AP1218" i="1" a="1"/>
  <c r="AP1218" i="1" s="1"/>
  <c r="AP1219" i="1" a="1"/>
  <c r="AP1219" i="1" s="1"/>
  <c r="AP1220" i="1" a="1"/>
  <c r="AP1220" i="1" s="1"/>
  <c r="AP1221" i="1" a="1"/>
  <c r="AP1221" i="1" s="1"/>
  <c r="AP1222" i="1" a="1"/>
  <c r="AP1222" i="1" s="1"/>
  <c r="AP1223" i="1" a="1"/>
  <c r="AP1223" i="1" s="1"/>
  <c r="AP1224" i="1" a="1"/>
  <c r="AP1224" i="1" s="1"/>
  <c r="AP1225" i="1" a="1"/>
  <c r="AP1225" i="1" s="1"/>
  <c r="AP1226" i="1" a="1"/>
  <c r="AP1226" i="1" s="1"/>
  <c r="AP1227" i="1" a="1"/>
  <c r="AP1227" i="1" s="1"/>
  <c r="AP1228" i="1" a="1"/>
  <c r="AP1228" i="1" s="1"/>
  <c r="AP1229" i="1" a="1"/>
  <c r="AP1229" i="1" s="1"/>
  <c r="AP1230" i="1" a="1"/>
  <c r="AP1230" i="1" s="1"/>
  <c r="AP1231" i="1" a="1"/>
  <c r="AP1231" i="1" s="1"/>
  <c r="AP1232" i="1" a="1"/>
  <c r="AP1232" i="1" s="1"/>
  <c r="AP1233" i="1" a="1"/>
  <c r="AP1233" i="1" s="1"/>
  <c r="AP1234" i="1" a="1"/>
  <c r="AP1234" i="1"/>
  <c r="AP1235" i="1" a="1"/>
  <c r="AP1235" i="1" s="1"/>
  <c r="AP1236" i="1" a="1"/>
  <c r="AP1236" i="1" s="1"/>
  <c r="AP1237" i="1" a="1"/>
  <c r="AP1237" i="1" s="1"/>
  <c r="AP1238" i="1" a="1"/>
  <c r="AP1238" i="1" s="1"/>
  <c r="AP1239" i="1" a="1"/>
  <c r="AP1239" i="1" s="1"/>
  <c r="AP1240" i="1" a="1"/>
  <c r="AP1240" i="1" s="1"/>
  <c r="AP1241" i="1" a="1"/>
  <c r="AP1241" i="1" s="1"/>
  <c r="AP1242" i="1" a="1"/>
  <c r="AP1242" i="1" s="1"/>
  <c r="AP1243" i="1" a="1"/>
  <c r="AP1243" i="1" s="1"/>
  <c r="AP1244" i="1" a="1"/>
  <c r="AP1244" i="1" s="1"/>
  <c r="AP1245" i="1" a="1"/>
  <c r="AP1245" i="1" s="1"/>
  <c r="AP1246" i="1" a="1"/>
  <c r="AP1246" i="1" s="1"/>
  <c r="AP1247" i="1" a="1"/>
  <c r="AP1247" i="1"/>
  <c r="AP1248" i="1" a="1"/>
  <c r="AP1248" i="1" s="1"/>
  <c r="AP1249" i="1" a="1"/>
  <c r="AP1249" i="1" s="1"/>
  <c r="AP1250" i="1" a="1"/>
  <c r="AP1250" i="1" s="1"/>
  <c r="AP1251" i="1" a="1"/>
  <c r="AP1251" i="1" s="1"/>
  <c r="AP1252" i="1" a="1"/>
  <c r="AP1252" i="1" s="1"/>
  <c r="AP1253" i="1" a="1"/>
  <c r="AP1253" i="1" s="1"/>
  <c r="AP1254" i="1" a="1"/>
  <c r="AP1254" i="1" s="1"/>
  <c r="AP1255" i="1" a="1"/>
  <c r="AP1255" i="1" s="1"/>
  <c r="AP1256" i="1" a="1"/>
  <c r="AP1256" i="1" s="1"/>
  <c r="AP1257" i="1" a="1"/>
  <c r="AP1257" i="1" s="1"/>
  <c r="AP1258" i="1" a="1"/>
  <c r="AP1258" i="1" s="1"/>
  <c r="AP1259" i="1" a="1"/>
  <c r="AP1259" i="1" s="1"/>
  <c r="AP1260" i="1" a="1"/>
  <c r="AP1260" i="1" s="1"/>
  <c r="AP1261" i="1" a="1"/>
  <c r="AP1261" i="1" s="1"/>
  <c r="AP1262" i="1" a="1"/>
  <c r="AP1262" i="1" s="1"/>
  <c r="AP1263" i="1" a="1"/>
  <c r="AP1263" i="1" s="1"/>
  <c r="AP1264" i="1" a="1"/>
  <c r="AP1264" i="1" s="1"/>
  <c r="AP1265" i="1" a="1"/>
  <c r="AP1265" i="1" s="1"/>
  <c r="AP1266" i="1" a="1"/>
  <c r="AP1266" i="1" s="1"/>
  <c r="AP1267" i="1" a="1"/>
  <c r="AP1267" i="1" s="1"/>
  <c r="AP1268" i="1" a="1"/>
  <c r="AP1268" i="1" s="1"/>
  <c r="AP1269" i="1" a="1"/>
  <c r="AP1269" i="1" s="1"/>
  <c r="AP1270" i="1" a="1"/>
  <c r="AP1270" i="1" s="1"/>
  <c r="AP1271" i="1" a="1"/>
  <c r="AP1271" i="1" s="1"/>
  <c r="AP1272" i="1" a="1"/>
  <c r="AP1272" i="1" s="1"/>
  <c r="AP1273" i="1" a="1"/>
  <c r="AP1273" i="1" s="1"/>
  <c r="AP1274" i="1" a="1"/>
  <c r="AP1274" i="1" s="1"/>
  <c r="AP1275" i="1" a="1"/>
  <c r="AP1275" i="1" s="1"/>
  <c r="AP1276" i="1" a="1"/>
  <c r="AP1276" i="1" s="1"/>
  <c r="AP1277" i="1" a="1"/>
  <c r="AP1277" i="1" s="1"/>
  <c r="AP1278" i="1" a="1"/>
  <c r="AP1278" i="1" s="1"/>
  <c r="AP1279" i="1" a="1"/>
  <c r="AP1279" i="1" s="1"/>
  <c r="AP1280" i="1" a="1"/>
  <c r="AP1280" i="1" s="1"/>
  <c r="AP1281" i="1" a="1"/>
  <c r="AP1281" i="1" s="1"/>
  <c r="AP1282" i="1" a="1"/>
  <c r="AP1282" i="1" s="1"/>
  <c r="AP1283" i="1" a="1"/>
  <c r="AP1283" i="1" s="1"/>
  <c r="AP1284" i="1" a="1"/>
  <c r="AP1284" i="1" s="1"/>
  <c r="AP1285" i="1" a="1"/>
  <c r="AP1285" i="1" s="1"/>
  <c r="AP1286" i="1" a="1"/>
  <c r="AP1286" i="1" s="1"/>
  <c r="AP1287" i="1" a="1"/>
  <c r="AP1287" i="1" s="1"/>
  <c r="AP1288" i="1" a="1"/>
  <c r="AP1288" i="1" s="1"/>
  <c r="AP1289" i="1" a="1"/>
  <c r="AP1289" i="1" s="1"/>
  <c r="AP1290" i="1" a="1"/>
  <c r="AP1290" i="1"/>
  <c r="AP1291" i="1" a="1"/>
  <c r="AP1291" i="1" s="1"/>
  <c r="AP1292" i="1" a="1"/>
  <c r="AP1292" i="1" s="1"/>
  <c r="AP1293" i="1" a="1"/>
  <c r="AP1293" i="1" s="1"/>
  <c r="AP1294" i="1" a="1"/>
  <c r="AP1294" i="1" s="1"/>
  <c r="AP1295" i="1" a="1"/>
  <c r="AP1295" i="1" s="1"/>
  <c r="AP1296" i="1" a="1"/>
  <c r="AP1296" i="1" s="1"/>
  <c r="AP1297" i="1" a="1"/>
  <c r="AP1297" i="1" s="1"/>
  <c r="AP1298" i="1" a="1"/>
  <c r="AP1298" i="1" s="1"/>
  <c r="AP1299" i="1" a="1"/>
  <c r="AP1299" i="1" s="1"/>
  <c r="AP1300" i="1" a="1"/>
  <c r="AP1300" i="1" s="1"/>
  <c r="AP1301" i="1" a="1"/>
  <c r="AP1301" i="1" s="1"/>
  <c r="AP1302" i="1" a="1"/>
  <c r="AP1302" i="1" s="1"/>
  <c r="AP1303" i="1" a="1"/>
  <c r="AP1303" i="1" s="1"/>
  <c r="AP1304" i="1" a="1"/>
  <c r="AP1304" i="1" s="1"/>
  <c r="AP1305" i="1" a="1"/>
  <c r="AP1305" i="1" s="1"/>
  <c r="AP1306" i="1" a="1"/>
  <c r="AP1306" i="1" s="1"/>
  <c r="AP1307" i="1" a="1"/>
  <c r="AP1307" i="1" s="1"/>
  <c r="AP1308" i="1" a="1"/>
  <c r="AP1308" i="1" s="1"/>
  <c r="AP1309" i="1" a="1"/>
  <c r="AP1309" i="1" s="1"/>
  <c r="AP1310" i="1" a="1"/>
  <c r="AP1310" i="1" s="1"/>
  <c r="AP1311" i="1" a="1"/>
  <c r="AP1311" i="1" s="1"/>
  <c r="AP1312" i="1" a="1"/>
  <c r="AP1312" i="1" s="1"/>
  <c r="AP1313" i="1" a="1"/>
  <c r="AP1313" i="1" s="1"/>
  <c r="AP1314" i="1" a="1"/>
  <c r="AP1314" i="1" s="1"/>
  <c r="AP1315" i="1" a="1"/>
  <c r="AP1315" i="1" s="1"/>
  <c r="AP1316" i="1" a="1"/>
  <c r="AP1316" i="1" s="1"/>
  <c r="AP1317" i="1" a="1"/>
  <c r="AP1317" i="1" s="1"/>
  <c r="AP1318" i="1" a="1"/>
  <c r="AP1318" i="1" s="1"/>
  <c r="AP1319" i="1" a="1"/>
  <c r="AP1319" i="1" s="1"/>
  <c r="AP1320" i="1" a="1"/>
  <c r="AP1320" i="1"/>
  <c r="AP1321" i="1" a="1"/>
  <c r="AP1321" i="1" s="1"/>
  <c r="AP1322" i="1" a="1"/>
  <c r="AP1322" i="1" s="1"/>
  <c r="AP1323" i="1" a="1"/>
  <c r="AP1323" i="1" s="1"/>
  <c r="AP1324" i="1" a="1"/>
  <c r="AP1324" i="1" s="1"/>
  <c r="AP1325" i="1" a="1"/>
  <c r="AP1325" i="1" s="1"/>
  <c r="AP1326" i="1" a="1"/>
  <c r="AP1326" i="1" s="1"/>
  <c r="AP1327" i="1" a="1"/>
  <c r="AP1327" i="1" s="1"/>
  <c r="AP1328" i="1" a="1"/>
  <c r="AP1328" i="1" s="1"/>
  <c r="AP1329" i="1" a="1"/>
  <c r="AP1329" i="1" s="1"/>
  <c r="AP1330" i="1" a="1"/>
  <c r="AP1330" i="1" s="1"/>
  <c r="AP1331" i="1" a="1"/>
  <c r="AP1331" i="1" s="1"/>
  <c r="AP1332" i="1" a="1"/>
  <c r="AP1332" i="1"/>
  <c r="AP1333" i="1" a="1"/>
  <c r="AP1333" i="1" s="1"/>
  <c r="AP1334" i="1" a="1"/>
  <c r="AP1334" i="1" s="1"/>
  <c r="AP1335" i="1" a="1"/>
  <c r="AP1335" i="1" s="1"/>
  <c r="AP1336" i="1" a="1"/>
  <c r="AP1336" i="1" s="1"/>
  <c r="AP1337" i="1" a="1"/>
  <c r="AP1337" i="1" s="1"/>
  <c r="AP1338" i="1" a="1"/>
  <c r="AP1338" i="1" s="1"/>
  <c r="AP1339" i="1" a="1"/>
  <c r="AP1339" i="1" s="1"/>
  <c r="AP1340" i="1" a="1"/>
  <c r="AP1340" i="1" s="1"/>
  <c r="AP1341" i="1" a="1"/>
  <c r="AP1341" i="1" s="1"/>
  <c r="AP1342" i="1" a="1"/>
  <c r="AP1342" i="1" s="1"/>
  <c r="AP1343" i="1" a="1"/>
  <c r="AP1343" i="1" s="1"/>
  <c r="AP1344" i="1" a="1"/>
  <c r="AP1344" i="1" s="1"/>
  <c r="AP1345" i="1" a="1"/>
  <c r="AP1345" i="1" s="1"/>
  <c r="AP1346" i="1" a="1"/>
  <c r="AP1346" i="1" s="1"/>
  <c r="AP1347" i="1" a="1"/>
  <c r="AP1347" i="1" s="1"/>
  <c r="AP1348" i="1" a="1"/>
  <c r="AP1348" i="1" s="1"/>
  <c r="AP1349" i="1" a="1"/>
  <c r="AP1349" i="1" s="1"/>
  <c r="AP1350" i="1" a="1"/>
  <c r="AP1350" i="1" s="1"/>
  <c r="AP1351" i="1" a="1"/>
  <c r="AP1351" i="1" s="1"/>
  <c r="AP1352" i="1" a="1"/>
  <c r="AP1352" i="1" s="1"/>
  <c r="AP1353" i="1" a="1"/>
  <c r="AP1353" i="1" s="1"/>
  <c r="AP1354" i="1" a="1"/>
  <c r="AP1354" i="1" s="1"/>
  <c r="AP1355" i="1" a="1"/>
  <c r="AP1355" i="1" s="1"/>
  <c r="AP1356" i="1" a="1"/>
  <c r="AP1356" i="1"/>
  <c r="AP1357" i="1" a="1"/>
  <c r="AP1357" i="1" s="1"/>
  <c r="AP1358" i="1" a="1"/>
  <c r="AP1358" i="1" s="1"/>
  <c r="AP1359" i="1" a="1"/>
  <c r="AP1359" i="1" s="1"/>
  <c r="AP1360" i="1" a="1"/>
  <c r="AP1360" i="1" s="1"/>
  <c r="AP1361" i="1" a="1"/>
  <c r="AP1361" i="1" s="1"/>
  <c r="AP1362" i="1" a="1"/>
  <c r="AP1362" i="1" s="1"/>
  <c r="AP1363" i="1" a="1"/>
  <c r="AP1363" i="1" s="1"/>
  <c r="AP1364" i="1" a="1"/>
  <c r="AP1364" i="1" s="1"/>
  <c r="AP1365" i="1" a="1"/>
  <c r="AP1365" i="1" s="1"/>
  <c r="AP1366" i="1" a="1"/>
  <c r="AP1366" i="1" s="1"/>
  <c r="AP1367" i="1" a="1"/>
  <c r="AP1367" i="1" s="1"/>
  <c r="AP1368" i="1" a="1"/>
  <c r="AP1368" i="1" s="1"/>
  <c r="AP1369" i="1" a="1"/>
  <c r="AP1369" i="1" s="1"/>
  <c r="AP1370" i="1" a="1"/>
  <c r="AP1370" i="1" s="1"/>
  <c r="AP1371" i="1" a="1"/>
  <c r="AP1371" i="1" s="1"/>
  <c r="AP1372" i="1" a="1"/>
  <c r="AP1372" i="1" s="1"/>
  <c r="AP1373" i="1" a="1"/>
  <c r="AP1373" i="1" s="1"/>
  <c r="AP1374" i="1" a="1"/>
  <c r="AP1374" i="1" s="1"/>
  <c r="AP1375" i="1" a="1"/>
  <c r="AP1375" i="1" s="1"/>
  <c r="AP1376" i="1" a="1"/>
  <c r="AP1376" i="1" s="1"/>
  <c r="AP1377" i="1" a="1"/>
  <c r="AP1377" i="1" s="1"/>
  <c r="AP1378" i="1" a="1"/>
  <c r="AP1378" i="1" s="1"/>
  <c r="AP1379" i="1" a="1"/>
  <c r="AP1379" i="1" s="1"/>
  <c r="AP1380" i="1" a="1"/>
  <c r="AP1380" i="1" s="1"/>
  <c r="AP1381" i="1" a="1"/>
  <c r="AP1381" i="1" s="1"/>
  <c r="AP1382" i="1" a="1"/>
  <c r="AP1382" i="1" s="1"/>
  <c r="AP1383" i="1" a="1"/>
  <c r="AP1383" i="1" s="1"/>
  <c r="AP1384" i="1" a="1"/>
  <c r="AP1384" i="1"/>
  <c r="AP1385" i="1" a="1"/>
  <c r="AP1385" i="1" s="1"/>
  <c r="AP1386" i="1" a="1"/>
  <c r="AP1386" i="1" s="1"/>
  <c r="AP1387" i="1" a="1"/>
  <c r="AP1387" i="1" s="1"/>
  <c r="AP1388" i="1" a="1"/>
  <c r="AP1388" i="1" s="1"/>
  <c r="AP1389" i="1" a="1"/>
  <c r="AP1389" i="1" s="1"/>
  <c r="AP1390" i="1" a="1"/>
  <c r="AP1390" i="1" s="1"/>
  <c r="AP1391" i="1" a="1"/>
  <c r="AP1391" i="1" s="1"/>
  <c r="AP1392" i="1" a="1"/>
  <c r="AP1392" i="1" s="1"/>
  <c r="AP1393" i="1" a="1"/>
  <c r="AP1393" i="1" s="1"/>
  <c r="AP1394" i="1" a="1"/>
  <c r="AP1394" i="1" s="1"/>
  <c r="AP1395" i="1" a="1"/>
  <c r="AP1395" i="1" s="1"/>
  <c r="AP1396" i="1" a="1"/>
  <c r="AP1396" i="1" s="1"/>
  <c r="AP1397" i="1" a="1"/>
  <c r="AP1397" i="1" s="1"/>
  <c r="AP1398" i="1" a="1"/>
  <c r="AP1398" i="1" s="1"/>
  <c r="AP1399" i="1" a="1"/>
  <c r="AP1399" i="1" s="1"/>
  <c r="AP1400" i="1" a="1"/>
  <c r="AP1400" i="1" s="1"/>
  <c r="AP1401" i="1" a="1"/>
  <c r="AP1401" i="1" s="1"/>
  <c r="AP1402" i="1" a="1"/>
  <c r="AP1402" i="1" s="1"/>
  <c r="AP1403" i="1" a="1"/>
  <c r="AP1403" i="1" s="1"/>
  <c r="AP1404" i="1" a="1"/>
  <c r="AP1404" i="1" s="1"/>
  <c r="AP1405" i="1" a="1"/>
  <c r="AP1405" i="1" s="1"/>
  <c r="AP1406" i="1" a="1"/>
  <c r="AP1406" i="1" s="1"/>
  <c r="AP1407" i="1" a="1"/>
  <c r="AP1407" i="1" s="1"/>
  <c r="AP1408" i="1" a="1"/>
  <c r="AP1408" i="1" s="1"/>
  <c r="AP1409" i="1" a="1"/>
  <c r="AP1409" i="1" s="1"/>
  <c r="AP1410" i="1" a="1"/>
  <c r="AP1410" i="1" s="1"/>
  <c r="AP1411" i="1" a="1"/>
  <c r="AP1411" i="1" s="1"/>
  <c r="AP1412" i="1" a="1"/>
  <c r="AP1412" i="1" s="1"/>
  <c r="AP1413" i="1" a="1"/>
  <c r="AP1413" i="1" s="1"/>
  <c r="AP1414" i="1" a="1"/>
  <c r="AP1414" i="1" s="1"/>
  <c r="AP1415" i="1" a="1"/>
  <c r="AP1415" i="1" s="1"/>
  <c r="AP1416" i="1" a="1"/>
  <c r="AP1416" i="1" s="1"/>
  <c r="AP1417" i="1" a="1"/>
  <c r="AP1417" i="1" s="1"/>
  <c r="AP1418" i="1" a="1"/>
  <c r="AP1418" i="1" s="1"/>
  <c r="AP1419" i="1" a="1"/>
  <c r="AP1419" i="1" s="1"/>
  <c r="AP1420" i="1" a="1"/>
  <c r="AP1420" i="1" s="1"/>
  <c r="AP1421" i="1" a="1"/>
  <c r="AP1421" i="1" s="1"/>
  <c r="AP1422" i="1" a="1"/>
  <c r="AP1422" i="1" s="1"/>
  <c r="AP1423" i="1" a="1"/>
  <c r="AP1423" i="1" s="1"/>
  <c r="AP1424" i="1" a="1"/>
  <c r="AP1424" i="1" s="1"/>
  <c r="AP1425" i="1" a="1"/>
  <c r="AP1425" i="1" s="1"/>
  <c r="AP1426" i="1" a="1"/>
  <c r="AP1426" i="1" s="1"/>
  <c r="AP1427" i="1" a="1"/>
  <c r="AP1427" i="1" s="1"/>
  <c r="AP1428" i="1" a="1"/>
  <c r="AP1428" i="1" s="1"/>
  <c r="AP1429" i="1" a="1"/>
  <c r="AP1429" i="1" s="1"/>
  <c r="AP1430" i="1" a="1"/>
  <c r="AP1430" i="1" s="1"/>
  <c r="AP1431" i="1" a="1"/>
  <c r="AP1431" i="1" s="1"/>
  <c r="AP1432" i="1" a="1"/>
  <c r="AP1432" i="1" s="1"/>
  <c r="AP1433" i="1" a="1"/>
  <c r="AP1433" i="1" s="1"/>
  <c r="AP1434" i="1" a="1"/>
  <c r="AP1434" i="1" s="1"/>
  <c r="AP1435" i="1" a="1"/>
  <c r="AP1435" i="1" s="1"/>
  <c r="AP1436" i="1" a="1"/>
  <c r="AP1436" i="1" s="1"/>
  <c r="AP1437" i="1" a="1"/>
  <c r="AP1437" i="1" s="1"/>
  <c r="AP1438" i="1" a="1"/>
  <c r="AP1438" i="1" s="1"/>
  <c r="AP1439" i="1" a="1"/>
  <c r="AP1439" i="1" s="1"/>
  <c r="AP1440" i="1" a="1"/>
  <c r="AP1440" i="1" s="1"/>
  <c r="AP1441" i="1" a="1"/>
  <c r="AP1441" i="1" s="1"/>
  <c r="AP1442" i="1" a="1"/>
  <c r="AP1442" i="1" s="1"/>
  <c r="AP1443" i="1" a="1"/>
  <c r="AP1443" i="1" s="1"/>
  <c r="AP1444" i="1" a="1"/>
  <c r="AP1444" i="1" s="1"/>
  <c r="AP1445" i="1" a="1"/>
  <c r="AP1445" i="1" s="1"/>
  <c r="AP1446" i="1" a="1"/>
  <c r="AP1446" i="1" s="1"/>
  <c r="AP1447" i="1" a="1"/>
  <c r="AP1447" i="1" s="1"/>
  <c r="AP1448" i="1" a="1"/>
  <c r="AP1448" i="1" s="1"/>
  <c r="AP1449" i="1" a="1"/>
  <c r="AP1449" i="1" s="1"/>
  <c r="AP1450" i="1" a="1"/>
  <c r="AP1450" i="1" s="1"/>
  <c r="AP1451" i="1" a="1"/>
  <c r="AP1451" i="1" s="1"/>
  <c r="AP1452" i="1" a="1"/>
  <c r="AP1452" i="1"/>
  <c r="AP1453" i="1" a="1"/>
  <c r="AP1453" i="1" s="1"/>
  <c r="AP1454" i="1" a="1"/>
  <c r="AP1454" i="1" s="1"/>
  <c r="AP1455" i="1" a="1"/>
  <c r="AP1455" i="1" s="1"/>
  <c r="AP1456" i="1" a="1"/>
  <c r="AP1456" i="1" s="1"/>
  <c r="AP1457" i="1" a="1"/>
  <c r="AP1457" i="1" s="1"/>
  <c r="AP1458" i="1" a="1"/>
  <c r="AP1458" i="1" s="1"/>
  <c r="AP1459" i="1" a="1"/>
  <c r="AP1459" i="1" s="1"/>
  <c r="AP1460" i="1" a="1"/>
  <c r="AP1460" i="1" s="1"/>
  <c r="AP1461" i="1" a="1"/>
  <c r="AP1461" i="1" s="1"/>
  <c r="AP1462" i="1" a="1"/>
  <c r="AP1462" i="1" s="1"/>
  <c r="AP1463" i="1" a="1"/>
  <c r="AP1463" i="1" s="1"/>
  <c r="AP1464" i="1" a="1"/>
  <c r="AP1464" i="1" s="1"/>
  <c r="AP1465" i="1" a="1"/>
  <c r="AP1465" i="1" s="1"/>
  <c r="AP1466" i="1" a="1"/>
  <c r="AP1466" i="1" s="1"/>
  <c r="AP1467" i="1" a="1"/>
  <c r="AP1467" i="1" s="1"/>
  <c r="AP1468" i="1" a="1"/>
  <c r="AP1468" i="1" s="1"/>
  <c r="AP1469" i="1" a="1"/>
  <c r="AP1469" i="1" s="1"/>
  <c r="AP1470" i="1" a="1"/>
  <c r="AP1470" i="1" s="1"/>
  <c r="AP1471" i="1" a="1"/>
  <c r="AP1471" i="1" s="1"/>
  <c r="AP1472" i="1" a="1"/>
  <c r="AP1472" i="1"/>
  <c r="AP1473" i="1" a="1"/>
  <c r="AP1473" i="1" s="1"/>
  <c r="AP1474" i="1" a="1"/>
  <c r="AP1474" i="1" s="1"/>
  <c r="AP1475" i="1" a="1"/>
  <c r="AP1475" i="1" s="1"/>
  <c r="AP1476" i="1" a="1"/>
  <c r="AP1476" i="1" s="1"/>
  <c r="AP1477" i="1" a="1"/>
  <c r="AP1477" i="1" s="1"/>
  <c r="AP1478" i="1" a="1"/>
  <c r="AP1478" i="1" s="1"/>
  <c r="AP1479" i="1" a="1"/>
  <c r="AP1479" i="1" s="1"/>
  <c r="AP1480" i="1" a="1"/>
  <c r="AP1480" i="1" s="1"/>
  <c r="AP1481" i="1" a="1"/>
  <c r="AP1481" i="1" s="1"/>
  <c r="AP1482" i="1" a="1"/>
  <c r="AP1482" i="1" s="1"/>
  <c r="AP1483" i="1" a="1"/>
  <c r="AP1483" i="1" s="1"/>
  <c r="AP1484" i="1" a="1"/>
  <c r="AP1484" i="1" s="1"/>
  <c r="AP1485" i="1" a="1"/>
  <c r="AP1485" i="1" s="1"/>
  <c r="AP1486" i="1" a="1"/>
  <c r="AP1486" i="1" s="1"/>
  <c r="AP1487" i="1" a="1"/>
  <c r="AP1487" i="1" s="1"/>
  <c r="AP1488" i="1" a="1"/>
  <c r="AP1488" i="1" s="1"/>
  <c r="AP1489" i="1" a="1"/>
  <c r="AP1489" i="1" s="1"/>
  <c r="AP1490" i="1" a="1"/>
  <c r="AP1490" i="1" s="1"/>
  <c r="AP1491" i="1" a="1"/>
  <c r="AP1491" i="1" s="1"/>
  <c r="AP1492" i="1" a="1"/>
  <c r="AP1492" i="1" s="1"/>
  <c r="AP1493" i="1" a="1"/>
  <c r="AP1493" i="1" s="1"/>
  <c r="AP1494" i="1" a="1"/>
  <c r="AP1494" i="1" s="1"/>
  <c r="AP1495" i="1" a="1"/>
  <c r="AP1495" i="1" s="1"/>
  <c r="AP1496" i="1" a="1"/>
  <c r="AP1496" i="1" s="1"/>
  <c r="AP1497" i="1" a="1"/>
  <c r="AP1497" i="1" s="1"/>
  <c r="AP1498" i="1" a="1"/>
  <c r="AP1498" i="1" s="1"/>
  <c r="AP1499" i="1" a="1"/>
  <c r="AP1499" i="1" s="1"/>
  <c r="AP1500" i="1" a="1"/>
  <c r="AP1500" i="1" s="1"/>
  <c r="AP1501" i="1" a="1"/>
  <c r="AP1501" i="1" s="1"/>
  <c r="AP1502" i="1" a="1"/>
  <c r="AP1502" i="1" s="1"/>
  <c r="AP1503" i="1" a="1"/>
  <c r="AP1503" i="1" s="1"/>
  <c r="AP1504" i="1" a="1"/>
  <c r="AP1504" i="1" s="1"/>
  <c r="AP1505" i="1" a="1"/>
  <c r="AP1505" i="1" s="1"/>
  <c r="AP1506" i="1" a="1"/>
  <c r="AP1506" i="1" s="1"/>
  <c r="AP1507" i="1" a="1"/>
  <c r="AP1507" i="1" s="1"/>
  <c r="AP1508" i="1" a="1"/>
  <c r="AP1508" i="1" s="1"/>
  <c r="AP1509" i="1" a="1"/>
  <c r="AP1509" i="1" s="1"/>
  <c r="AP1510" i="1" a="1"/>
  <c r="AP1510" i="1" s="1"/>
  <c r="AP1511" i="1" a="1"/>
  <c r="AP1511" i="1" s="1"/>
  <c r="AP1512" i="1" a="1"/>
  <c r="AP1512" i="1" s="1"/>
  <c r="AP1513" i="1" a="1"/>
  <c r="AP1513" i="1" s="1"/>
  <c r="AP1514" i="1" a="1"/>
  <c r="AP1514" i="1" s="1"/>
  <c r="AP1515" i="1" a="1"/>
  <c r="AP1515" i="1" s="1"/>
  <c r="AP1516" i="1" a="1"/>
  <c r="AP1516" i="1" s="1"/>
  <c r="AP1517" i="1" a="1"/>
  <c r="AP1517" i="1" s="1"/>
  <c r="AP1518" i="1" a="1"/>
  <c r="AP1518" i="1" s="1"/>
  <c r="AP1519" i="1" a="1"/>
  <c r="AP1519" i="1" s="1"/>
  <c r="AP1520" i="1" a="1"/>
  <c r="AP1520" i="1" s="1"/>
  <c r="AP1521" i="1" a="1"/>
  <c r="AP1521" i="1" s="1"/>
  <c r="AP1522" i="1" a="1"/>
  <c r="AP1522" i="1" s="1"/>
  <c r="AP1523" i="1" a="1"/>
  <c r="AP1523" i="1" s="1"/>
  <c r="AP1524" i="1" a="1"/>
  <c r="AP1524" i="1" s="1"/>
  <c r="AP1525" i="1" a="1"/>
  <c r="AP1525" i="1" s="1"/>
  <c r="AP1526" i="1" a="1"/>
  <c r="AP1526" i="1" s="1"/>
  <c r="AP1527" i="1" a="1"/>
  <c r="AP1527" i="1"/>
  <c r="AP1528" i="1" a="1"/>
  <c r="AP1528" i="1" s="1"/>
  <c r="AP1529" i="1" a="1"/>
  <c r="AP1529" i="1" s="1"/>
  <c r="AP1530" i="1" a="1"/>
  <c r="AP1530" i="1" s="1"/>
  <c r="AP1531" i="1" a="1"/>
  <c r="AP1531" i="1" s="1"/>
  <c r="AP1532" i="1" a="1"/>
  <c r="AP1532" i="1" s="1"/>
  <c r="AP1533" i="1" a="1"/>
  <c r="AP1533" i="1" s="1"/>
  <c r="AP1534" i="1" a="1"/>
  <c r="AP1534" i="1" s="1"/>
  <c r="AP1535" i="1" a="1"/>
  <c r="AP1535" i="1" s="1"/>
  <c r="AP1536" i="1" a="1"/>
  <c r="AP1536" i="1" s="1"/>
  <c r="AP1537" i="1" a="1"/>
  <c r="AP1537" i="1" s="1"/>
  <c r="AP1538" i="1" a="1"/>
  <c r="AP1538" i="1"/>
  <c r="AP1539" i="1" a="1"/>
  <c r="AP1539" i="1" s="1"/>
  <c r="AP1540" i="1" a="1"/>
  <c r="AP1540" i="1" s="1"/>
  <c r="AP1541" i="1" a="1"/>
  <c r="AP1541" i="1" s="1"/>
  <c r="AP1542" i="1" a="1"/>
  <c r="AP1542" i="1" s="1"/>
  <c r="AP1543" i="1" a="1"/>
  <c r="AP1543" i="1" s="1"/>
  <c r="AP1544" i="1" a="1"/>
  <c r="AP1544" i="1" s="1"/>
  <c r="AP1545" i="1" a="1"/>
  <c r="AP1545" i="1" s="1"/>
  <c r="AP1546" i="1" a="1"/>
  <c r="AP1546" i="1" s="1"/>
  <c r="AP1547" i="1" a="1"/>
  <c r="AP1547" i="1" s="1"/>
  <c r="AP1548" i="1" a="1"/>
  <c r="AP1548" i="1" s="1"/>
  <c r="AP1549" i="1" a="1"/>
  <c r="AP1549" i="1" s="1"/>
  <c r="AP1550" i="1" a="1"/>
  <c r="AP1550" i="1" s="1"/>
  <c r="AP1551" i="1" a="1"/>
  <c r="AP1551" i="1" s="1"/>
  <c r="AP1552" i="1" a="1"/>
  <c r="AP1552" i="1" s="1"/>
  <c r="AP1553" i="1" a="1"/>
  <c r="AP1553" i="1" s="1"/>
  <c r="AP1554" i="1" a="1"/>
  <c r="AP1554" i="1" s="1"/>
  <c r="AP1555" i="1" a="1"/>
  <c r="AP1555" i="1" s="1"/>
  <c r="AP1556" i="1" a="1"/>
  <c r="AP1556" i="1" s="1"/>
  <c r="AP1557" i="1" a="1"/>
  <c r="AP1557" i="1" s="1"/>
  <c r="AP1558" i="1" a="1"/>
  <c r="AP1558" i="1" s="1"/>
  <c r="AP1559" i="1" a="1"/>
  <c r="AP1559" i="1" s="1"/>
  <c r="AP1560" i="1" a="1"/>
  <c r="AP1560" i="1" s="1"/>
  <c r="AP1561" i="1" a="1"/>
  <c r="AP1561" i="1" s="1"/>
  <c r="AP1562" i="1" a="1"/>
  <c r="AP1562" i="1" s="1"/>
  <c r="AP1563" i="1" a="1"/>
  <c r="AP1563" i="1" s="1"/>
  <c r="AP1564" i="1" a="1"/>
  <c r="AP1564" i="1" s="1"/>
  <c r="AP1565" i="1" a="1"/>
  <c r="AP1565" i="1" s="1"/>
  <c r="AP1566" i="1" a="1"/>
  <c r="AP1566" i="1" s="1"/>
  <c r="AP1567" i="1" a="1"/>
  <c r="AP1567" i="1" s="1"/>
  <c r="AP1568" i="1" a="1"/>
  <c r="AP1568" i="1" s="1"/>
  <c r="AP1569" i="1" a="1"/>
  <c r="AP1569" i="1" s="1"/>
  <c r="AP1570" i="1" a="1"/>
  <c r="AP1570" i="1" s="1"/>
  <c r="AP1571" i="1" a="1"/>
  <c r="AP1571" i="1" s="1"/>
  <c r="AP1572" i="1" a="1"/>
  <c r="AP1572" i="1" s="1"/>
  <c r="AP1573" i="1" a="1"/>
  <c r="AP1573" i="1" s="1"/>
  <c r="AP1574" i="1" a="1"/>
  <c r="AP1574" i="1" s="1"/>
  <c r="AP1575" i="1" a="1"/>
  <c r="AP1575" i="1" s="1"/>
  <c r="AP1576" i="1" a="1"/>
  <c r="AP1576" i="1" s="1"/>
  <c r="AP1577" i="1" a="1"/>
  <c r="AP1577" i="1" s="1"/>
  <c r="AP1578" i="1" a="1"/>
  <c r="AP1578" i="1" s="1"/>
  <c r="AP1579" i="1" a="1"/>
  <c r="AP1579" i="1" s="1"/>
  <c r="AP1580" i="1" a="1"/>
  <c r="AP1580" i="1" s="1"/>
  <c r="AP1581" i="1" a="1"/>
  <c r="AP1581" i="1" s="1"/>
  <c r="AP1582" i="1" a="1"/>
  <c r="AP1582" i="1" s="1"/>
  <c r="AP1583" i="1" a="1"/>
  <c r="AP1583" i="1"/>
  <c r="AP1584" i="1" a="1"/>
  <c r="AP1584" i="1" s="1"/>
  <c r="AP1585" i="1" a="1"/>
  <c r="AP1585" i="1" s="1"/>
  <c r="AP1586" i="1" a="1"/>
  <c r="AP1586" i="1" s="1"/>
  <c r="AP1587" i="1" a="1"/>
  <c r="AP1587" i="1" s="1"/>
  <c r="AP1588" i="1" a="1"/>
  <c r="AP1588" i="1" s="1"/>
  <c r="AP1589" i="1" a="1"/>
  <c r="AP1589" i="1" s="1"/>
  <c r="AP1590" i="1" a="1"/>
  <c r="AP1590" i="1" s="1"/>
  <c r="AP1591" i="1" a="1"/>
  <c r="AP1591" i="1" s="1"/>
  <c r="AP1592" i="1" a="1"/>
  <c r="AP1592" i="1" s="1"/>
  <c r="AP1593" i="1" a="1"/>
  <c r="AP1593" i="1" s="1"/>
  <c r="AP1594" i="1" a="1"/>
  <c r="AP1594" i="1" s="1"/>
  <c r="AP1595" i="1" a="1"/>
  <c r="AP1595" i="1" s="1"/>
  <c r="AP1596" i="1" a="1"/>
  <c r="AP1596" i="1" s="1"/>
  <c r="AP1597" i="1" a="1"/>
  <c r="AP1597" i="1" s="1"/>
  <c r="AP1598" i="1" a="1"/>
  <c r="AP1598" i="1" s="1"/>
  <c r="AP1599" i="1" a="1"/>
  <c r="AP1599" i="1" s="1"/>
  <c r="AP1600" i="1" a="1"/>
  <c r="AP1600" i="1" s="1"/>
  <c r="AP1601" i="1" a="1"/>
  <c r="AP1601" i="1" s="1"/>
  <c r="AP1602" i="1" a="1"/>
  <c r="AP1602" i="1" s="1"/>
  <c r="AP1603" i="1" a="1"/>
  <c r="AP1603" i="1" s="1"/>
  <c r="AP1604" i="1" a="1"/>
  <c r="AP1604" i="1" s="1"/>
  <c r="AP1605" i="1" a="1"/>
  <c r="AP1605" i="1" s="1"/>
  <c r="AP1606" i="1" a="1"/>
  <c r="AP1606" i="1" s="1"/>
  <c r="AP1607" i="1" a="1"/>
  <c r="AP1607" i="1" s="1"/>
  <c r="AP1608" i="1" a="1"/>
  <c r="AP1608" i="1" s="1"/>
  <c r="AP1609" i="1" a="1"/>
  <c r="AP1609" i="1" s="1"/>
  <c r="AP1610" i="1" a="1"/>
  <c r="AP1610" i="1" s="1"/>
  <c r="AP1611" i="1" a="1"/>
  <c r="AP1611" i="1" s="1"/>
  <c r="AP1612" i="1" a="1"/>
  <c r="AP1612" i="1" s="1"/>
  <c r="AP1613" i="1" a="1"/>
  <c r="AP1613" i="1" s="1"/>
  <c r="AP1614" i="1" a="1"/>
  <c r="AP1614" i="1" s="1"/>
  <c r="AP1615" i="1" a="1"/>
  <c r="AP1615" i="1" s="1"/>
  <c r="AP1616" i="1" a="1"/>
  <c r="AP1616" i="1" s="1"/>
  <c r="AP1617" i="1" a="1"/>
  <c r="AP1617" i="1" s="1"/>
  <c r="AP1618" i="1" a="1"/>
  <c r="AP1618" i="1" s="1"/>
  <c r="AP1619" i="1" a="1"/>
  <c r="AP1619" i="1" s="1"/>
  <c r="AP1620" i="1" a="1"/>
  <c r="AP1620" i="1" s="1"/>
  <c r="AP1621" i="1" a="1"/>
  <c r="AP1621" i="1"/>
  <c r="AP1622" i="1" a="1"/>
  <c r="AP1622" i="1" s="1"/>
  <c r="AP1623" i="1" a="1"/>
  <c r="AP1623" i="1" s="1"/>
  <c r="AP1624" i="1" a="1"/>
  <c r="AP1624" i="1" s="1"/>
  <c r="AP1625" i="1" a="1"/>
  <c r="AP1625" i="1" s="1"/>
  <c r="AP1626" i="1" a="1"/>
  <c r="AP1626" i="1" s="1"/>
  <c r="AP1627" i="1" a="1"/>
  <c r="AP1627" i="1" s="1"/>
  <c r="AP1628" i="1" a="1"/>
  <c r="AP1628" i="1" s="1"/>
  <c r="AP1629" i="1" a="1"/>
  <c r="AP1629" i="1" s="1"/>
  <c r="AP1630" i="1" a="1"/>
  <c r="AP1630" i="1" s="1"/>
  <c r="AP1631" i="1" a="1"/>
  <c r="AP1631" i="1" s="1"/>
  <c r="AP1632" i="1" a="1"/>
  <c r="AP1632" i="1" s="1"/>
  <c r="AP1633" i="1" a="1"/>
  <c r="AP1633" i="1" s="1"/>
  <c r="AP1634" i="1" a="1"/>
  <c r="AP1634" i="1" s="1"/>
  <c r="AP1635" i="1" a="1"/>
  <c r="AP1635" i="1" s="1"/>
  <c r="AP1636" i="1" a="1"/>
  <c r="AP1636" i="1" s="1"/>
  <c r="AP1637" i="1" a="1"/>
  <c r="AP1637" i="1" s="1"/>
  <c r="AP1638" i="1" a="1"/>
  <c r="AP1638" i="1" s="1"/>
  <c r="AP1639" i="1" a="1"/>
  <c r="AP1639" i="1" s="1"/>
  <c r="AP1640" i="1" a="1"/>
  <c r="AP1640" i="1" s="1"/>
  <c r="AP1641" i="1" a="1"/>
  <c r="AP1641" i="1" s="1"/>
  <c r="AP1642" i="1" a="1"/>
  <c r="AP1642" i="1" s="1"/>
  <c r="AP1643" i="1" a="1"/>
  <c r="AP1643" i="1" s="1"/>
  <c r="AP1644" i="1" a="1"/>
  <c r="AP1644" i="1" s="1"/>
  <c r="AP1645" i="1" a="1"/>
  <c r="AP1645" i="1" s="1"/>
  <c r="AP1646" i="1" a="1"/>
  <c r="AP1646" i="1" s="1"/>
  <c r="AP1647" i="1" a="1"/>
  <c r="AP1647" i="1" s="1"/>
  <c r="AP1648" i="1" a="1"/>
  <c r="AP1648" i="1" s="1"/>
  <c r="AP1649" i="1" a="1"/>
  <c r="AP1649" i="1" s="1"/>
  <c r="AP1650" i="1" a="1"/>
  <c r="AP1650" i="1" s="1"/>
  <c r="AP1651" i="1" a="1"/>
  <c r="AP1651" i="1" s="1"/>
  <c r="AP1652" i="1" a="1"/>
  <c r="AP1652" i="1" s="1"/>
  <c r="AP1653" i="1" a="1"/>
  <c r="AP1653" i="1" s="1"/>
  <c r="AP1654" i="1" a="1"/>
  <c r="AP1654" i="1" s="1"/>
  <c r="AP1655" i="1" a="1"/>
  <c r="AP1655" i="1" s="1"/>
  <c r="AP1656" i="1" a="1"/>
  <c r="AP1656" i="1" s="1"/>
  <c r="AP1657" i="1" a="1"/>
  <c r="AP1657" i="1" s="1"/>
  <c r="AP1658" i="1" a="1"/>
  <c r="AP1658" i="1" s="1"/>
  <c r="AP1659" i="1" a="1"/>
  <c r="AP1659" i="1" s="1"/>
  <c r="AP1660" i="1" a="1"/>
  <c r="AP1660" i="1" s="1"/>
  <c r="AP1661" i="1" a="1"/>
  <c r="AP1661" i="1" s="1"/>
  <c r="AP1662" i="1" a="1"/>
  <c r="AP1662" i="1" s="1"/>
  <c r="AP1663" i="1" a="1"/>
  <c r="AP1663" i="1" s="1"/>
  <c r="AP1664" i="1" a="1"/>
  <c r="AP1664" i="1" s="1"/>
  <c r="AP1665" i="1" a="1"/>
  <c r="AP1665" i="1" s="1"/>
  <c r="AP1666" i="1" a="1"/>
  <c r="AP1666" i="1" s="1"/>
  <c r="AP1667" i="1" a="1"/>
  <c r="AP1667" i="1" s="1"/>
  <c r="AP1668" i="1" a="1"/>
  <c r="AP1668" i="1" s="1"/>
  <c r="AP1669" i="1" a="1"/>
  <c r="AP1669" i="1" s="1"/>
  <c r="AP1670" i="1" a="1"/>
  <c r="AP1670" i="1" s="1"/>
  <c r="AP1671" i="1" a="1"/>
  <c r="AP1671" i="1" s="1"/>
  <c r="AP1672" i="1" a="1"/>
  <c r="AP1672" i="1" s="1"/>
  <c r="AP1673" i="1" a="1"/>
  <c r="AP1673" i="1" s="1"/>
  <c r="AP1674" i="1" a="1"/>
  <c r="AP1674" i="1" s="1"/>
  <c r="AP1675" i="1" a="1"/>
  <c r="AP1675" i="1" s="1"/>
  <c r="AP1676" i="1" a="1"/>
  <c r="AP1676" i="1" s="1"/>
  <c r="AP1677" i="1" a="1"/>
  <c r="AP1677" i="1" s="1"/>
  <c r="AP1678" i="1" a="1"/>
  <c r="AP1678" i="1" s="1"/>
  <c r="AP1679" i="1" a="1"/>
  <c r="AP1679" i="1" s="1"/>
  <c r="AP1680" i="1" a="1"/>
  <c r="AP1680" i="1" s="1"/>
  <c r="AP1681" i="1" a="1"/>
  <c r="AP1681" i="1" s="1"/>
  <c r="AP1682" i="1" a="1"/>
  <c r="AP1682" i="1" s="1"/>
  <c r="AP1683" i="1" a="1"/>
  <c r="AP1683" i="1" s="1"/>
  <c r="AP1684" i="1" a="1"/>
  <c r="AP1684" i="1" s="1"/>
  <c r="AP1685" i="1" a="1"/>
  <c r="AP1685" i="1" s="1"/>
  <c r="AP1686" i="1" a="1"/>
  <c r="AP1686" i="1" s="1"/>
  <c r="AP1687" i="1" a="1"/>
  <c r="AP1687" i="1" s="1"/>
  <c r="AP1688" i="1" a="1"/>
  <c r="AP1688" i="1" s="1"/>
  <c r="AP1689" i="1" a="1"/>
  <c r="AP1689" i="1" s="1"/>
  <c r="AP1690" i="1" a="1"/>
  <c r="AP1690" i="1" s="1"/>
  <c r="AP1691" i="1" a="1"/>
  <c r="AP1691" i="1" s="1"/>
  <c r="AP1692" i="1" a="1"/>
  <c r="AP1692" i="1" s="1"/>
  <c r="AP1693" i="1" a="1"/>
  <c r="AP1693" i="1"/>
  <c r="AP1694" i="1" a="1"/>
  <c r="AP1694" i="1" s="1"/>
  <c r="AP1695" i="1" a="1"/>
  <c r="AP1695" i="1" s="1"/>
  <c r="AP1696" i="1" a="1"/>
  <c r="AP1696" i="1" s="1"/>
  <c r="AP1697" i="1" a="1"/>
  <c r="AP1697" i="1" s="1"/>
  <c r="AP1698" i="1" a="1"/>
  <c r="AP1698" i="1" s="1"/>
  <c r="AP1699" i="1" a="1"/>
  <c r="AP1699" i="1" s="1"/>
  <c r="AP1700" i="1" a="1"/>
  <c r="AP1700" i="1" s="1"/>
  <c r="AP1701" i="1" a="1"/>
  <c r="AP1701" i="1" s="1"/>
  <c r="AP1702" i="1" a="1"/>
  <c r="AP1702" i="1" s="1"/>
  <c r="AP1703" i="1" a="1"/>
  <c r="AP1703" i="1" s="1"/>
  <c r="AP1704" i="1" a="1"/>
  <c r="AP1704" i="1" s="1"/>
  <c r="AP1705" i="1" a="1"/>
  <c r="AP1705" i="1" s="1"/>
  <c r="AP1706" i="1" a="1"/>
  <c r="AP1706" i="1" s="1"/>
  <c r="AP1707" i="1" a="1"/>
  <c r="AP1707" i="1" s="1"/>
  <c r="AP1708" i="1" a="1"/>
  <c r="AP1708" i="1" s="1"/>
  <c r="AP1709" i="1" a="1"/>
  <c r="AP1709" i="1" s="1"/>
  <c r="AP1710" i="1" a="1"/>
  <c r="AP1710" i="1"/>
  <c r="AP1711" i="1" a="1"/>
  <c r="AP1711" i="1" s="1"/>
  <c r="AP1712" i="1" a="1"/>
  <c r="AP1712" i="1" s="1"/>
  <c r="AP1713" i="1" a="1"/>
  <c r="AP1713" i="1" s="1"/>
  <c r="AP1714" i="1" a="1"/>
  <c r="AP1714" i="1" s="1"/>
  <c r="AP1715" i="1" a="1"/>
  <c r="AP1715" i="1" s="1"/>
  <c r="AP1716" i="1" a="1"/>
  <c r="AP1716" i="1" s="1"/>
  <c r="AP1717" i="1" a="1"/>
  <c r="AP1717" i="1" s="1"/>
  <c r="AP1718" i="1" a="1"/>
  <c r="AP1718" i="1" s="1"/>
  <c r="AP1719" i="1" a="1"/>
  <c r="AP1719" i="1" s="1"/>
  <c r="AP1720" i="1" a="1"/>
  <c r="AP1720" i="1" s="1"/>
  <c r="AP1721" i="1" a="1"/>
  <c r="AP1721" i="1" s="1"/>
  <c r="AP1722" i="1" a="1"/>
  <c r="AP1722" i="1" s="1"/>
  <c r="AP1723" i="1" a="1"/>
  <c r="AP1723" i="1" s="1"/>
  <c r="AP1724" i="1" a="1"/>
  <c r="AP1724" i="1" s="1"/>
  <c r="AP1725" i="1" a="1"/>
  <c r="AP1725" i="1" s="1"/>
  <c r="AP1726" i="1" a="1"/>
  <c r="AP1726" i="1" s="1"/>
  <c r="AP1727" i="1" a="1"/>
  <c r="AP1727" i="1" s="1"/>
  <c r="AP1728" i="1" a="1"/>
  <c r="AP1728" i="1" s="1"/>
  <c r="AP1729" i="1" a="1"/>
  <c r="AP1729" i="1" s="1"/>
  <c r="AP1730" i="1" a="1"/>
  <c r="AP1730" i="1" s="1"/>
  <c r="AP1731" i="1" a="1"/>
  <c r="AP1731" i="1" s="1"/>
  <c r="AP1732" i="1" a="1"/>
  <c r="AP1732" i="1" s="1"/>
  <c r="AP1733" i="1" a="1"/>
  <c r="AP1733" i="1" s="1"/>
  <c r="AP1734" i="1" a="1"/>
  <c r="AP1734" i="1" s="1"/>
  <c r="AP1735" i="1" a="1"/>
  <c r="AP1735" i="1" s="1"/>
  <c r="AP1736" i="1" a="1"/>
  <c r="AP1736" i="1" s="1"/>
  <c r="AP1737" i="1" a="1"/>
  <c r="AP1737" i="1" s="1"/>
  <c r="AP1738" i="1" a="1"/>
  <c r="AP1738" i="1" s="1"/>
  <c r="AP1739" i="1" a="1"/>
  <c r="AP1739" i="1" s="1"/>
  <c r="AP1740" i="1" a="1"/>
  <c r="AP1740" i="1"/>
  <c r="AP1741" i="1" a="1"/>
  <c r="AP1741" i="1" s="1"/>
  <c r="AP1742" i="1" a="1"/>
  <c r="AP1742" i="1" s="1"/>
  <c r="AP1743" i="1" a="1"/>
  <c r="AP1743" i="1" s="1"/>
  <c r="AP1744" i="1" a="1"/>
  <c r="AP1744" i="1" s="1"/>
  <c r="AP1745" i="1" a="1"/>
  <c r="AP1745" i="1" s="1"/>
  <c r="AP1746" i="1" a="1"/>
  <c r="AP1746" i="1" s="1"/>
  <c r="AP1747" i="1" a="1"/>
  <c r="AP1747" i="1" s="1"/>
  <c r="AP1748" i="1" a="1"/>
  <c r="AP1748" i="1" s="1"/>
  <c r="AP1749" i="1" a="1"/>
  <c r="AP1749" i="1" s="1"/>
  <c r="AP1750" i="1" a="1"/>
  <c r="AP1750" i="1" s="1"/>
  <c r="AP1751" i="1" a="1"/>
  <c r="AP1751" i="1" s="1"/>
  <c r="AP1752" i="1" a="1"/>
  <c r="AP1752" i="1" s="1"/>
  <c r="AP1753" i="1" a="1"/>
  <c r="AP1753" i="1" s="1"/>
  <c r="AP1754" i="1" a="1"/>
  <c r="AP1754" i="1" s="1"/>
  <c r="AP1755" i="1" a="1"/>
  <c r="AP1755" i="1" s="1"/>
  <c r="AP1756" i="1" a="1"/>
  <c r="AP1756" i="1" s="1"/>
  <c r="AP1757" i="1" a="1"/>
  <c r="AP1757" i="1" s="1"/>
  <c r="AP1758" i="1" a="1"/>
  <c r="AP1758" i="1" s="1"/>
  <c r="AP1759" i="1" a="1"/>
  <c r="AP1759" i="1" s="1"/>
  <c r="AP1760" i="1" a="1"/>
  <c r="AP1760" i="1" s="1"/>
  <c r="AP1761" i="1" a="1"/>
  <c r="AP1761" i="1" s="1"/>
  <c r="AP1762" i="1" a="1"/>
  <c r="AP1762" i="1" s="1"/>
  <c r="AP1763" i="1" a="1"/>
  <c r="AP1763" i="1" s="1"/>
  <c r="AP1764" i="1" a="1"/>
  <c r="AP1764" i="1" s="1"/>
  <c r="AP1765" i="1" a="1"/>
  <c r="AP1765" i="1" s="1"/>
  <c r="AP1766" i="1" a="1"/>
  <c r="AP1766" i="1" s="1"/>
  <c r="AP1767" i="1" a="1"/>
  <c r="AP1767" i="1" s="1"/>
  <c r="AP1768" i="1" a="1"/>
  <c r="AP1768" i="1" s="1"/>
  <c r="AP1769" i="1" a="1"/>
  <c r="AP1769" i="1" s="1"/>
  <c r="AP1770" i="1" a="1"/>
  <c r="AP1770" i="1" s="1"/>
  <c r="AP1771" i="1" a="1"/>
  <c r="AP1771" i="1" s="1"/>
  <c r="AP1772" i="1" a="1"/>
  <c r="AP1772" i="1" s="1"/>
  <c r="AP1773" i="1" a="1"/>
  <c r="AP1773" i="1" s="1"/>
  <c r="AP1774" i="1" a="1"/>
  <c r="AP1774" i="1" s="1"/>
  <c r="AP1775" i="1" a="1"/>
  <c r="AP1775" i="1" s="1"/>
  <c r="AP1776" i="1" a="1"/>
  <c r="AP1776" i="1"/>
  <c r="AP1777" i="1" a="1"/>
  <c r="AP1777" i="1" s="1"/>
  <c r="AP1778" i="1" a="1"/>
  <c r="AP1778" i="1" s="1"/>
  <c r="AP1779" i="1" a="1"/>
  <c r="AP1779" i="1" s="1"/>
  <c r="AP1780" i="1" a="1"/>
  <c r="AP1780" i="1" s="1"/>
  <c r="AP1781" i="1" a="1"/>
  <c r="AP1781" i="1" s="1"/>
  <c r="AP1782" i="1" a="1"/>
  <c r="AP1782" i="1" s="1"/>
  <c r="AP1783" i="1" a="1"/>
  <c r="AP1783" i="1" s="1"/>
  <c r="AP1784" i="1" a="1"/>
  <c r="AP1784" i="1" s="1"/>
  <c r="AP1785" i="1" a="1"/>
  <c r="AP1785" i="1" s="1"/>
  <c r="AP1786" i="1" a="1"/>
  <c r="AP1786" i="1" s="1"/>
  <c r="AP1787" i="1" a="1"/>
  <c r="AP1787" i="1" s="1"/>
  <c r="AP1788" i="1" a="1"/>
  <c r="AP1788" i="1" s="1"/>
  <c r="AP1789" i="1" a="1"/>
  <c r="AP1789" i="1" s="1"/>
  <c r="AP1790" i="1" a="1"/>
  <c r="AP1790" i="1" s="1"/>
  <c r="AP1791" i="1" a="1"/>
  <c r="AP1791" i="1" s="1"/>
  <c r="AP1792" i="1" a="1"/>
  <c r="AP1792" i="1" s="1"/>
  <c r="AP1793" i="1" a="1"/>
  <c r="AP1793" i="1" s="1"/>
  <c r="AP1794" i="1" a="1"/>
  <c r="AP1794" i="1" s="1"/>
  <c r="AP1795" i="1" a="1"/>
  <c r="AP1795" i="1" s="1"/>
  <c r="AP1796" i="1" a="1"/>
  <c r="AP1796" i="1" s="1"/>
  <c r="AP1797" i="1" a="1"/>
  <c r="AP1797" i="1" s="1"/>
  <c r="AP1798" i="1" a="1"/>
  <c r="AP1798" i="1" s="1"/>
  <c r="AP1799" i="1" a="1"/>
  <c r="AP1799" i="1" s="1"/>
  <c r="AP1800" i="1" a="1"/>
  <c r="AP1800" i="1" s="1"/>
  <c r="AP1801" i="1" a="1"/>
  <c r="AP1801" i="1" s="1"/>
  <c r="AP1802" i="1" a="1"/>
  <c r="AP1802" i="1" s="1"/>
  <c r="AP1803" i="1" a="1"/>
  <c r="AP1803" i="1" s="1"/>
  <c r="AP1804" i="1" a="1"/>
  <c r="AP1804" i="1" s="1"/>
  <c r="AP1805" i="1" a="1"/>
  <c r="AP1805" i="1" s="1"/>
  <c r="AP1806" i="1" a="1"/>
  <c r="AP1806" i="1"/>
  <c r="AP1807" i="1" a="1"/>
  <c r="AP1807" i="1" s="1"/>
  <c r="AP1808" i="1" a="1"/>
  <c r="AP1808" i="1" s="1"/>
  <c r="AP1809" i="1" a="1"/>
  <c r="AP1809" i="1" s="1"/>
  <c r="AP1810" i="1" a="1"/>
  <c r="AP1810" i="1" s="1"/>
  <c r="AP1811" i="1" a="1"/>
  <c r="AP1811" i="1" s="1"/>
  <c r="AP1812" i="1" a="1"/>
  <c r="AP1812" i="1" s="1"/>
  <c r="AP1813" i="1" a="1"/>
  <c r="AP1813" i="1" s="1"/>
  <c r="AP1814" i="1" a="1"/>
  <c r="AP1814" i="1" s="1"/>
  <c r="AP1815" i="1" a="1"/>
  <c r="AP1815" i="1" s="1"/>
  <c r="AP1816" i="1" a="1"/>
  <c r="AP1816" i="1" s="1"/>
  <c r="AP1817" i="1" a="1"/>
  <c r="AP1817" i="1" s="1"/>
  <c r="AP1818" i="1" a="1"/>
  <c r="AP1818" i="1" s="1"/>
  <c r="AP1819" i="1" a="1"/>
  <c r="AP1819" i="1" s="1"/>
  <c r="AP1820" i="1" a="1"/>
  <c r="AP1820" i="1" s="1"/>
  <c r="AP1821" i="1" a="1"/>
  <c r="AP1821" i="1" s="1"/>
  <c r="AP1822" i="1" a="1"/>
  <c r="AP1822" i="1" s="1"/>
  <c r="AP1823" i="1" a="1"/>
  <c r="AP1823" i="1" s="1"/>
  <c r="AP1824" i="1" a="1"/>
  <c r="AP1824" i="1" s="1"/>
  <c r="AP1825" i="1" a="1"/>
  <c r="AP1825" i="1" s="1"/>
  <c r="AP1826" i="1" a="1"/>
  <c r="AP1826" i="1" s="1"/>
  <c r="AP1827" i="1" a="1"/>
  <c r="AP1827" i="1" s="1"/>
  <c r="AP1828" i="1" a="1"/>
  <c r="AP1828" i="1" s="1"/>
  <c r="AP1829" i="1" a="1"/>
  <c r="AP1829" i="1" s="1"/>
  <c r="AP1830" i="1" a="1"/>
  <c r="AP1830" i="1" s="1"/>
  <c r="AP1831" i="1" a="1"/>
  <c r="AP1831" i="1"/>
  <c r="AP1832" i="1" a="1"/>
  <c r="AP1832" i="1" s="1"/>
  <c r="AP1833" i="1" a="1"/>
  <c r="AP1833" i="1" s="1"/>
  <c r="AP1834" i="1" a="1"/>
  <c r="AP1834" i="1" s="1"/>
  <c r="AP1835" i="1" a="1"/>
  <c r="AP1835" i="1" s="1"/>
  <c r="AP1836" i="1" a="1"/>
  <c r="AP1836" i="1" s="1"/>
  <c r="AP1837" i="1" a="1"/>
  <c r="AP1837" i="1" s="1"/>
  <c r="AP1838" i="1" a="1"/>
  <c r="AP1838" i="1" s="1"/>
  <c r="AP1839" i="1" a="1"/>
  <c r="AP1839" i="1" s="1"/>
  <c r="AP1840" i="1" a="1"/>
  <c r="AP1840" i="1" s="1"/>
  <c r="AP1841" i="1" a="1"/>
  <c r="AP1841" i="1" s="1"/>
  <c r="AP1842" i="1" a="1"/>
  <c r="AP1842" i="1" s="1"/>
  <c r="AP1843" i="1" a="1"/>
  <c r="AP1843" i="1" s="1"/>
  <c r="AP1844" i="1" a="1"/>
  <c r="AP1844" i="1" s="1"/>
  <c r="AP1845" i="1" a="1"/>
  <c r="AP1845" i="1" s="1"/>
  <c r="AP1846" i="1" a="1"/>
  <c r="AP1846" i="1" s="1"/>
  <c r="AP1847" i="1" a="1"/>
  <c r="AP1847" i="1" s="1"/>
  <c r="AP1848" i="1" a="1"/>
  <c r="AP1848" i="1" s="1"/>
  <c r="AP1849" i="1" a="1"/>
  <c r="AP1849" i="1" s="1"/>
  <c r="AP1850" i="1" a="1"/>
  <c r="AP1850" i="1" s="1"/>
  <c r="AP1851" i="1" a="1"/>
  <c r="AP1851" i="1" s="1"/>
  <c r="AP1852" i="1" a="1"/>
  <c r="AP1852" i="1" s="1"/>
  <c r="AP1853" i="1" a="1"/>
  <c r="AP1853" i="1" s="1"/>
  <c r="AP1854" i="1" a="1"/>
  <c r="AP1854" i="1" s="1"/>
  <c r="AP1855" i="1" a="1"/>
  <c r="AP1855" i="1" s="1"/>
  <c r="AP1856" i="1" a="1"/>
  <c r="AP1856" i="1" s="1"/>
  <c r="AP1857" i="1" a="1"/>
  <c r="AP1857" i="1" s="1"/>
  <c r="AP1858" i="1" a="1"/>
  <c r="AP1858" i="1" s="1"/>
  <c r="AP1859" i="1" a="1"/>
  <c r="AP1859" i="1" s="1"/>
  <c r="AP1860" i="1" a="1"/>
  <c r="AP1860" i="1" s="1"/>
  <c r="AP1861" i="1" a="1"/>
  <c r="AP1861" i="1" s="1"/>
  <c r="AP1862" i="1" a="1"/>
  <c r="AP1862" i="1" s="1"/>
  <c r="AP1863" i="1" a="1"/>
  <c r="AP1863" i="1" s="1"/>
  <c r="AP1864" i="1" a="1"/>
  <c r="AP1864" i="1" s="1"/>
  <c r="AP1865" i="1" a="1"/>
  <c r="AP1865" i="1" s="1"/>
  <c r="AP1866" i="1" a="1"/>
  <c r="AP1866" i="1" s="1"/>
  <c r="AP1867" i="1" a="1"/>
  <c r="AP1867" i="1" s="1"/>
  <c r="AP1868" i="1" a="1"/>
  <c r="AP1868" i="1" s="1"/>
  <c r="AP1869" i="1" a="1"/>
  <c r="AP1869" i="1" s="1"/>
  <c r="AP1870" i="1" a="1"/>
  <c r="AP1870" i="1" s="1"/>
  <c r="AP1871" i="1" a="1"/>
  <c r="AP1871" i="1" s="1"/>
  <c r="AP1872" i="1" a="1"/>
  <c r="AP1872" i="1" s="1"/>
  <c r="AP1873" i="1" a="1"/>
  <c r="AP1873" i="1" s="1"/>
  <c r="AP1874" i="1" a="1"/>
  <c r="AP1874" i="1" s="1"/>
  <c r="AP1875" i="1" a="1"/>
  <c r="AP1875" i="1" s="1"/>
  <c r="AP1876" i="1" a="1"/>
  <c r="AP1876" i="1" s="1"/>
  <c r="AP1877" i="1" a="1"/>
  <c r="AP1877" i="1" s="1"/>
  <c r="AP1878" i="1" a="1"/>
  <c r="AP1878" i="1" s="1"/>
  <c r="AP1879" i="1" a="1"/>
  <c r="AP1879" i="1" s="1"/>
  <c r="AP1880" i="1" a="1"/>
  <c r="AP1880" i="1" s="1"/>
  <c r="AP1881" i="1" a="1"/>
  <c r="AP1881" i="1" s="1"/>
  <c r="AP1882" i="1" a="1"/>
  <c r="AP1882" i="1" s="1"/>
  <c r="AP1883" i="1" a="1"/>
  <c r="AP1883" i="1" s="1"/>
  <c r="AP1884" i="1" a="1"/>
  <c r="AP1884" i="1"/>
  <c r="AP1885" i="1" a="1"/>
  <c r="AP1885" i="1" s="1"/>
  <c r="AP1886" i="1" a="1"/>
  <c r="AP1886" i="1" s="1"/>
  <c r="AP1887" i="1" a="1"/>
  <c r="AP1887" i="1" s="1"/>
  <c r="AP1888" i="1" a="1"/>
  <c r="AP1888" i="1" s="1"/>
  <c r="AP1889" i="1" a="1"/>
  <c r="AP1889" i="1" s="1"/>
  <c r="AP1890" i="1" a="1"/>
  <c r="AP1890" i="1" s="1"/>
  <c r="AP1891" i="1" a="1"/>
  <c r="AP1891" i="1" s="1"/>
  <c r="AP1892" i="1" a="1"/>
  <c r="AP1892" i="1" s="1"/>
  <c r="AP1893" i="1" a="1"/>
  <c r="AP1893" i="1" s="1"/>
  <c r="AP1894" i="1" a="1"/>
  <c r="AP1894" i="1" s="1"/>
  <c r="AP1895" i="1" a="1"/>
  <c r="AP1895" i="1" s="1"/>
  <c r="AP1896" i="1" a="1"/>
  <c r="AP1896" i="1" s="1"/>
  <c r="AP1897" i="1" a="1"/>
  <c r="AP1897" i="1" s="1"/>
  <c r="AP1898" i="1" a="1"/>
  <c r="AP1898" i="1" s="1"/>
  <c r="AP1899" i="1" a="1"/>
  <c r="AP1899" i="1" s="1"/>
  <c r="AP1900" i="1" a="1"/>
  <c r="AP1900" i="1" s="1"/>
  <c r="AP1901" i="1" a="1"/>
  <c r="AP1901" i="1" s="1"/>
  <c r="AP1902" i="1" a="1"/>
  <c r="AP1902" i="1" s="1"/>
  <c r="AP1903" i="1" a="1"/>
  <c r="AP1903" i="1" s="1"/>
  <c r="AP1904" i="1" a="1"/>
  <c r="AP1904" i="1" s="1"/>
  <c r="AP1905" i="1" a="1"/>
  <c r="AP1905" i="1" s="1"/>
  <c r="AP1906" i="1" a="1"/>
  <c r="AP1906" i="1" s="1"/>
  <c r="AP1907" i="1" a="1"/>
  <c r="AP1907" i="1" s="1"/>
  <c r="AP1908" i="1" a="1"/>
  <c r="AP1908" i="1" s="1"/>
  <c r="AP1909" i="1" a="1"/>
  <c r="AP1909" i="1" s="1"/>
  <c r="AP1910" i="1" a="1"/>
  <c r="AP1910" i="1" s="1"/>
  <c r="AP1911" i="1" a="1"/>
  <c r="AP1911" i="1" s="1"/>
  <c r="AP1912" i="1" a="1"/>
  <c r="AP1912" i="1" s="1"/>
  <c r="AP1913" i="1" a="1"/>
  <c r="AP1913" i="1" s="1"/>
  <c r="AP1914" i="1" a="1"/>
  <c r="AP1914" i="1" s="1"/>
  <c r="AP1915" i="1" a="1"/>
  <c r="AP1915" i="1" s="1"/>
  <c r="AP1916" i="1" a="1"/>
  <c r="AP1916" i="1" s="1"/>
  <c r="AP1917" i="1" a="1"/>
  <c r="AP1917" i="1" s="1"/>
  <c r="AP1918" i="1" a="1"/>
  <c r="AP1918" i="1" s="1"/>
  <c r="AP1919" i="1" a="1"/>
  <c r="AP1919" i="1" s="1"/>
  <c r="AP1920" i="1" a="1"/>
  <c r="AP1920" i="1" s="1"/>
  <c r="AP1921" i="1" a="1"/>
  <c r="AP1921" i="1" s="1"/>
  <c r="AP1922" i="1" a="1"/>
  <c r="AP1922" i="1"/>
  <c r="AP1923" i="1" a="1"/>
  <c r="AP1923" i="1" s="1"/>
  <c r="AP1924" i="1" a="1"/>
  <c r="AP1924" i="1" s="1"/>
  <c r="AP1925" i="1" a="1"/>
  <c r="AP1925" i="1" s="1"/>
  <c r="AP1926" i="1" a="1"/>
  <c r="AP1926" i="1" s="1"/>
  <c r="AP1927" i="1" a="1"/>
  <c r="AP1927" i="1" s="1"/>
  <c r="AP1928" i="1" a="1"/>
  <c r="AP1928" i="1" s="1"/>
  <c r="AP1929" i="1" a="1"/>
  <c r="AP1929" i="1" s="1"/>
  <c r="AP1930" i="1" a="1"/>
  <c r="AP1930" i="1" s="1"/>
  <c r="AP1931" i="1" a="1"/>
  <c r="AP1931" i="1" s="1"/>
  <c r="AP1932" i="1" a="1"/>
  <c r="AP1932" i="1"/>
  <c r="AP1933" i="1" a="1"/>
  <c r="AP1933" i="1" s="1"/>
  <c r="AP1934" i="1" a="1"/>
  <c r="AP1934" i="1" s="1"/>
  <c r="AP1935" i="1" a="1"/>
  <c r="AP1935" i="1" s="1"/>
  <c r="AP1936" i="1" a="1"/>
  <c r="AP1936" i="1" s="1"/>
  <c r="AP1937" i="1" a="1"/>
  <c r="AP1937" i="1" s="1"/>
  <c r="AP1938" i="1" a="1"/>
  <c r="AP1938" i="1" s="1"/>
  <c r="AP1939" i="1" a="1"/>
  <c r="AP1939" i="1" s="1"/>
  <c r="AP1940" i="1" a="1"/>
  <c r="AP1940" i="1" s="1"/>
  <c r="AP1941" i="1" a="1"/>
  <c r="AP1941" i="1" s="1"/>
  <c r="AP1942" i="1" a="1"/>
  <c r="AP1942" i="1" s="1"/>
  <c r="AP1943" i="1" a="1"/>
  <c r="AP1943" i="1" s="1"/>
  <c r="AP1944" i="1" a="1"/>
  <c r="AP1944" i="1" s="1"/>
  <c r="AP1945" i="1" a="1"/>
  <c r="AP1945" i="1" s="1"/>
  <c r="AP1946" i="1" a="1"/>
  <c r="AP1946" i="1" s="1"/>
  <c r="AP1947" i="1" a="1"/>
  <c r="AP1947" i="1" s="1"/>
  <c r="AP1948" i="1" a="1"/>
  <c r="AP1948" i="1" s="1"/>
  <c r="AP1949" i="1" a="1"/>
  <c r="AP1949" i="1" s="1"/>
  <c r="AP1950" i="1" a="1"/>
  <c r="AP1950" i="1" s="1"/>
  <c r="AP1951" i="1" a="1"/>
  <c r="AP1951" i="1" s="1"/>
  <c r="AP1952" i="1" a="1"/>
  <c r="AP1952" i="1" s="1"/>
  <c r="AP1953" i="1" a="1"/>
  <c r="AP1953" i="1" s="1"/>
  <c r="AP1954" i="1" a="1"/>
  <c r="AP1954" i="1" s="1"/>
  <c r="AP1955" i="1" a="1"/>
  <c r="AP1955" i="1" s="1"/>
  <c r="AP1956" i="1" a="1"/>
  <c r="AP1956" i="1" s="1"/>
  <c r="AP1957" i="1" a="1"/>
  <c r="AP1957" i="1" s="1"/>
  <c r="AP1958" i="1" a="1"/>
  <c r="AP1958" i="1" s="1"/>
  <c r="AP1959" i="1" a="1"/>
  <c r="AP1959" i="1" s="1"/>
  <c r="AP1960" i="1" a="1"/>
  <c r="AP1960" i="1" s="1"/>
  <c r="AP1961" i="1" a="1"/>
  <c r="AP1961" i="1" s="1"/>
  <c r="AP1962" i="1" a="1"/>
  <c r="AP1962" i="1" s="1"/>
  <c r="AP1963" i="1" a="1"/>
  <c r="AP1963" i="1" s="1"/>
  <c r="AP1964" i="1" a="1"/>
  <c r="AP1964" i="1" s="1"/>
  <c r="AP1965" i="1" a="1"/>
  <c r="AP1965" i="1"/>
  <c r="AP1966" i="1" a="1"/>
  <c r="AP1966" i="1" s="1"/>
  <c r="AP1967" i="1" a="1"/>
  <c r="AP1967" i="1" s="1"/>
  <c r="AP1968" i="1" a="1"/>
  <c r="AP1968" i="1" s="1"/>
  <c r="AP1969" i="1" a="1"/>
  <c r="AP1969" i="1" s="1"/>
  <c r="AP1970" i="1" a="1"/>
  <c r="AP1970" i="1" s="1"/>
  <c r="AP1971" i="1" a="1"/>
  <c r="AP1971" i="1" s="1"/>
  <c r="AP1972" i="1" a="1"/>
  <c r="AP1972" i="1" s="1"/>
  <c r="AP1973" i="1" a="1"/>
  <c r="AP1973" i="1" s="1"/>
  <c r="AP1974" i="1" a="1"/>
  <c r="AP1974" i="1" s="1"/>
  <c r="AP1975" i="1" a="1"/>
  <c r="AP1975" i="1" s="1"/>
  <c r="AP1976" i="1" a="1"/>
  <c r="AP1976" i="1" s="1"/>
  <c r="AP1977" i="1" a="1"/>
  <c r="AP1977" i="1" s="1"/>
  <c r="AP1978" i="1" a="1"/>
  <c r="AP1978" i="1" s="1"/>
  <c r="AP1979" i="1" a="1"/>
  <c r="AP1979" i="1" s="1"/>
  <c r="AP1980" i="1" a="1"/>
  <c r="AP1980" i="1" s="1"/>
  <c r="AP1981" i="1" a="1"/>
  <c r="AP1981" i="1" s="1"/>
  <c r="AP1982" i="1" a="1"/>
  <c r="AP1982" i="1" s="1"/>
  <c r="AP1983" i="1" a="1"/>
  <c r="AP1983" i="1" s="1"/>
  <c r="AP1984" i="1" a="1"/>
  <c r="AP1984" i="1" s="1"/>
  <c r="AP1985" i="1" a="1"/>
  <c r="AP1985" i="1" s="1"/>
  <c r="AP1986" i="1" a="1"/>
  <c r="AP1986" i="1" s="1"/>
  <c r="AP1987" i="1" a="1"/>
  <c r="AP1987" i="1" s="1"/>
  <c r="AP1988" i="1" a="1"/>
  <c r="AP1988" i="1" s="1"/>
  <c r="AP1989" i="1" a="1"/>
  <c r="AP1989" i="1" s="1"/>
  <c r="AP1990" i="1" a="1"/>
  <c r="AP1990" i="1" s="1"/>
  <c r="AP1991" i="1" a="1"/>
  <c r="AP1991" i="1" s="1"/>
  <c r="AP1992" i="1" a="1"/>
  <c r="AP1992" i="1" s="1"/>
  <c r="AP1993" i="1" a="1"/>
  <c r="AP1993" i="1" s="1"/>
  <c r="AP1994" i="1" a="1"/>
  <c r="AP1994" i="1" s="1"/>
  <c r="AP1995" i="1" a="1"/>
  <c r="AP1995" i="1" s="1"/>
  <c r="AP1996" i="1" a="1"/>
  <c r="AP1996" i="1" s="1"/>
  <c r="AP1997" i="1" a="1"/>
  <c r="AP1997" i="1" s="1"/>
  <c r="AP1998" i="1" a="1"/>
  <c r="AP1998" i="1" s="1"/>
  <c r="AP1999" i="1" a="1"/>
  <c r="AP1999" i="1" s="1"/>
  <c r="AP2000" i="1" a="1"/>
  <c r="AP2000" i="1" s="1"/>
  <c r="AP2001" i="1" a="1"/>
  <c r="AP2001" i="1" s="1"/>
  <c r="AP2002" i="1" a="1"/>
  <c r="AP2002" i="1" s="1"/>
  <c r="AP2003" i="1" a="1"/>
  <c r="AP2003" i="1" s="1"/>
  <c r="AP2004" i="1" a="1"/>
  <c r="AP2004" i="1" s="1"/>
  <c r="AP2005" i="1" a="1"/>
  <c r="AP2005" i="1" s="1"/>
  <c r="AP2006" i="1" a="1"/>
  <c r="AP2006" i="1" s="1"/>
  <c r="AP2007" i="1" a="1"/>
  <c r="AP2007" i="1" s="1"/>
  <c r="AP2008" i="1" a="1"/>
  <c r="AP2008" i="1" s="1"/>
  <c r="AP2009" i="1" a="1"/>
  <c r="AP2009" i="1" s="1"/>
  <c r="AP2010" i="1" a="1"/>
  <c r="AP2010" i="1" s="1"/>
  <c r="AP2011" i="1" a="1"/>
  <c r="AP2011" i="1" s="1"/>
  <c r="AP2012" i="1" a="1"/>
  <c r="AP2012" i="1" s="1"/>
  <c r="AP2013" i="1" a="1"/>
  <c r="AP2013" i="1" s="1"/>
  <c r="AP2014" i="1" a="1"/>
  <c r="AP2014" i="1" s="1"/>
  <c r="AP2015" i="1" a="1"/>
  <c r="AP2015" i="1" s="1"/>
  <c r="AP2016" i="1" a="1"/>
  <c r="AP2016" i="1" s="1"/>
  <c r="AP2017" i="1" a="1"/>
  <c r="AP2017" i="1" s="1"/>
  <c r="AP2018" i="1" a="1"/>
  <c r="AP2018" i="1" s="1"/>
  <c r="AP2019" i="1" a="1"/>
  <c r="AP2019" i="1" s="1"/>
  <c r="AP2020" i="1" a="1"/>
  <c r="AP2020" i="1" s="1"/>
  <c r="AP2021" i="1" a="1"/>
  <c r="AP2021" i="1" s="1"/>
  <c r="AP2022" i="1" a="1"/>
  <c r="AP2022" i="1" s="1"/>
  <c r="AP2023" i="1" a="1"/>
  <c r="AP2023" i="1" s="1"/>
  <c r="AP2024" i="1" a="1"/>
  <c r="AP2024" i="1" s="1"/>
  <c r="AP2025" i="1" a="1"/>
  <c r="AP2025" i="1" s="1"/>
  <c r="AP2026" i="1" a="1"/>
  <c r="AP2026" i="1" s="1"/>
  <c r="AP2027" i="1" a="1"/>
  <c r="AP2027" i="1" s="1"/>
  <c r="AP2028" i="1" a="1"/>
  <c r="AP2028" i="1" s="1"/>
  <c r="AP2029" i="1" a="1"/>
  <c r="AP2029" i="1" s="1"/>
  <c r="AP2030" i="1" a="1"/>
  <c r="AP2030" i="1" s="1"/>
  <c r="AP2031" i="1" a="1"/>
  <c r="AP2031" i="1" s="1"/>
  <c r="AP2032" i="1" a="1"/>
  <c r="AP2032" i="1" s="1"/>
  <c r="AP2033" i="1" a="1"/>
  <c r="AP2033" i="1" s="1"/>
  <c r="AP2034" i="1" a="1"/>
  <c r="AP2034" i="1" s="1"/>
  <c r="AP2035" i="1" a="1"/>
  <c r="AP2035" i="1" s="1"/>
  <c r="AP2036" i="1" a="1"/>
  <c r="AP2036" i="1" s="1"/>
  <c r="AP2037" i="1" a="1"/>
  <c r="AP2037" i="1" s="1"/>
  <c r="AP2038" i="1" a="1"/>
  <c r="AP2038" i="1"/>
  <c r="AP2039" i="1" a="1"/>
  <c r="AP2039" i="1" s="1"/>
  <c r="AP2040" i="1" a="1"/>
  <c r="AP2040" i="1" s="1"/>
  <c r="AP2041" i="1" a="1"/>
  <c r="AP2041" i="1" s="1"/>
  <c r="AP2042" i="1" a="1"/>
  <c r="AP2042" i="1" s="1"/>
  <c r="AP2043" i="1" a="1"/>
  <c r="AP2043" i="1" s="1"/>
  <c r="AP2044" i="1" a="1"/>
  <c r="AP2044" i="1" s="1"/>
  <c r="AP2045" i="1" a="1"/>
  <c r="AP2045" i="1" s="1"/>
  <c r="AP2046" i="1" a="1"/>
  <c r="AP2046" i="1" s="1"/>
  <c r="AP2047" i="1" a="1"/>
  <c r="AP2047" i="1" s="1"/>
  <c r="AP2048" i="1" a="1"/>
  <c r="AP2048" i="1" s="1"/>
  <c r="AP2049" i="1" a="1"/>
  <c r="AP2049" i="1" s="1"/>
  <c r="AP2050" i="1" a="1"/>
  <c r="AP2050" i="1" s="1"/>
  <c r="AP2051" i="1" a="1"/>
  <c r="AP2051" i="1" s="1"/>
  <c r="AP2052" i="1" a="1"/>
  <c r="AP2052" i="1" s="1"/>
  <c r="AP2053" i="1" a="1"/>
  <c r="AP2053" i="1" s="1"/>
  <c r="AP2054" i="1" a="1"/>
  <c r="AP2054" i="1" s="1"/>
  <c r="AP2055" i="1" a="1"/>
  <c r="AP2055" i="1" s="1"/>
  <c r="AP2056" i="1" a="1"/>
  <c r="AP2056" i="1" s="1"/>
  <c r="AP2057" i="1" a="1"/>
  <c r="AP2057" i="1" s="1"/>
  <c r="AP2058" i="1" a="1"/>
  <c r="AP2058" i="1" s="1"/>
  <c r="AP2059" i="1" a="1"/>
  <c r="AP2059" i="1" s="1"/>
  <c r="AP2060" i="1" a="1"/>
  <c r="AP2060" i="1" s="1"/>
  <c r="AP2061" i="1" a="1"/>
  <c r="AP2061" i="1" s="1"/>
  <c r="AP2062" i="1" a="1"/>
  <c r="AP2062" i="1" s="1"/>
  <c r="AP2063" i="1" a="1"/>
  <c r="AP2063" i="1" s="1"/>
  <c r="AP2064" i="1" a="1"/>
  <c r="AP2064" i="1" s="1"/>
  <c r="AP2065" i="1" a="1"/>
  <c r="AP2065" i="1" s="1"/>
  <c r="AP2066" i="1" a="1"/>
  <c r="AP2066" i="1" s="1"/>
  <c r="AP2067" i="1" a="1"/>
  <c r="AP2067" i="1" s="1"/>
  <c r="AP2068" i="1" a="1"/>
  <c r="AP2068" i="1" s="1"/>
  <c r="AP2069" i="1" a="1"/>
  <c r="AP2069" i="1" s="1"/>
  <c r="AP2070" i="1" a="1"/>
  <c r="AP2070" i="1" s="1"/>
  <c r="AP2071" i="1" a="1"/>
  <c r="AP2071" i="1" s="1"/>
  <c r="AP2072" i="1" a="1"/>
  <c r="AP2072" i="1" s="1"/>
  <c r="AP2073" i="1" a="1"/>
  <c r="AP2073" i="1" s="1"/>
  <c r="AP2074" i="1" a="1"/>
  <c r="AP2074" i="1" s="1"/>
  <c r="AP2075" i="1" a="1"/>
  <c r="AP2075" i="1" s="1"/>
  <c r="AP2076" i="1" a="1"/>
  <c r="AP2076" i="1" s="1"/>
  <c r="AP2077" i="1" a="1"/>
  <c r="AP2077" i="1" s="1"/>
  <c r="AP2078" i="1" a="1"/>
  <c r="AP2078" i="1" s="1"/>
  <c r="AP2079" i="1" a="1"/>
  <c r="AP2079" i="1" s="1"/>
  <c r="AP2080" i="1" a="1"/>
  <c r="AP2080" i="1" s="1"/>
  <c r="AP2081" i="1" a="1"/>
  <c r="AP2081" i="1" s="1"/>
  <c r="AP2082" i="1" a="1"/>
  <c r="AP2082" i="1" s="1"/>
  <c r="AP2083" i="1" a="1"/>
  <c r="AP2083" i="1" s="1"/>
  <c r="AP2084" i="1" a="1"/>
  <c r="AP2084" i="1" s="1"/>
  <c r="AP2085" i="1" a="1"/>
  <c r="AP2085" i="1" s="1"/>
  <c r="AP2086" i="1" a="1"/>
  <c r="AP2086" i="1" s="1"/>
  <c r="AP2087" i="1" a="1"/>
  <c r="AP2087" i="1" s="1"/>
  <c r="AP2088" i="1" a="1"/>
  <c r="AP2088" i="1" s="1"/>
  <c r="AP2089" i="1" a="1"/>
  <c r="AP2089" i="1" s="1"/>
  <c r="AP2090" i="1" a="1"/>
  <c r="AP2090" i="1" s="1"/>
  <c r="AP2091" i="1" a="1"/>
  <c r="AP2091" i="1" s="1"/>
  <c r="AP2092" i="1" a="1"/>
  <c r="AP2092" i="1" s="1"/>
  <c r="AP2093" i="1" a="1"/>
  <c r="AP2093" i="1"/>
  <c r="AP2094" i="1" a="1"/>
  <c r="AP2094" i="1" s="1"/>
  <c r="AP2095" i="1" a="1"/>
  <c r="AP2095" i="1" s="1"/>
  <c r="AP2096" i="1" a="1"/>
  <c r="AP2096" i="1" s="1"/>
  <c r="AP2097" i="1" a="1"/>
  <c r="AP2097" i="1" s="1"/>
  <c r="AP2098" i="1" a="1"/>
  <c r="AP2098" i="1" s="1"/>
  <c r="AP2099" i="1" a="1"/>
  <c r="AP2099" i="1" s="1"/>
  <c r="AP2100" i="1" a="1"/>
  <c r="AP2100" i="1" s="1"/>
  <c r="AP2101" i="1" a="1"/>
  <c r="AP2101" i="1" s="1"/>
  <c r="AP2102" i="1" a="1"/>
  <c r="AP2102" i="1" s="1"/>
  <c r="AP2103" i="1" a="1"/>
  <c r="AP2103" i="1" s="1"/>
  <c r="AP2104" i="1" a="1"/>
  <c r="AP2104" i="1" s="1"/>
  <c r="AP2105" i="1" a="1"/>
  <c r="AP2105" i="1"/>
  <c r="AP2106" i="1" a="1"/>
  <c r="AP2106" i="1" s="1"/>
  <c r="AP2107" i="1" a="1"/>
  <c r="AP2107" i="1" s="1"/>
  <c r="AP2108" i="1" a="1"/>
  <c r="AP2108" i="1" s="1"/>
  <c r="AP2109" i="1" a="1"/>
  <c r="AP2109" i="1" s="1"/>
  <c r="AP2110" i="1" a="1"/>
  <c r="AP2110" i="1" s="1"/>
  <c r="AP2111" i="1" a="1"/>
  <c r="AP2111" i="1" s="1"/>
  <c r="AP2112" i="1" a="1"/>
  <c r="AP2112" i="1" s="1"/>
  <c r="AP2113" i="1" a="1"/>
  <c r="AP2113" i="1" s="1"/>
  <c r="AP2114" i="1" a="1"/>
  <c r="AP2114" i="1" s="1"/>
  <c r="AP2115" i="1" a="1"/>
  <c r="AP2115" i="1" s="1"/>
  <c r="AP2116" i="1" a="1"/>
  <c r="AP2116" i="1" s="1"/>
  <c r="AP2117" i="1" a="1"/>
  <c r="AP2117" i="1" s="1"/>
  <c r="AP2118" i="1" a="1"/>
  <c r="AP2118" i="1" s="1"/>
  <c r="AP2119" i="1" a="1"/>
  <c r="AP2119" i="1" s="1"/>
  <c r="AP2120" i="1" a="1"/>
  <c r="AP2120" i="1" s="1"/>
  <c r="AP2121" i="1" a="1"/>
  <c r="AP2121" i="1" s="1"/>
  <c r="AP2122" i="1" a="1"/>
  <c r="AP2122" i="1" s="1"/>
  <c r="AP2123" i="1" a="1"/>
  <c r="AP2123" i="1" s="1"/>
  <c r="AP2124" i="1" a="1"/>
  <c r="AP2124" i="1" s="1"/>
  <c r="AP2125" i="1" a="1"/>
  <c r="AP2125" i="1" s="1"/>
  <c r="AP2126" i="1" a="1"/>
  <c r="AP2126" i="1" s="1"/>
  <c r="AP2127" i="1" a="1"/>
  <c r="AP2127" i="1" s="1"/>
  <c r="AP2128" i="1" a="1"/>
  <c r="AP2128" i="1" s="1"/>
  <c r="AP2129" i="1" a="1"/>
  <c r="AP2129" i="1" s="1"/>
  <c r="AP2130" i="1" a="1"/>
  <c r="AP2130" i="1" s="1"/>
  <c r="AP2131" i="1" a="1"/>
  <c r="AP2131" i="1" s="1"/>
  <c r="AP2132" i="1" a="1"/>
  <c r="AP2132" i="1" s="1"/>
  <c r="AP2133" i="1" a="1"/>
  <c r="AP2133" i="1"/>
  <c r="AP2134" i="1" a="1"/>
  <c r="AP2134" i="1" s="1"/>
  <c r="AP2135" i="1" a="1"/>
  <c r="AP2135" i="1" s="1"/>
  <c r="AP2136" i="1" a="1"/>
  <c r="AP2136" i="1" s="1"/>
  <c r="AP2137" i="1" a="1"/>
  <c r="AP2137" i="1" s="1"/>
  <c r="AP2138" i="1" a="1"/>
  <c r="AP2138" i="1" s="1"/>
  <c r="AP2139" i="1" a="1"/>
  <c r="AP2139" i="1" s="1"/>
  <c r="AP2140" i="1" a="1"/>
  <c r="AP2140" i="1" s="1"/>
  <c r="AP2141" i="1" a="1"/>
  <c r="AP2141" i="1" s="1"/>
  <c r="AP2142" i="1" a="1"/>
  <c r="AP2142" i="1" s="1"/>
  <c r="AP2143" i="1" a="1"/>
  <c r="AP2143" i="1" s="1"/>
  <c r="AP2144" i="1" a="1"/>
  <c r="AP2144" i="1" s="1"/>
  <c r="AP2145" i="1" a="1"/>
  <c r="AP2145" i="1" s="1"/>
  <c r="AP2146" i="1" a="1"/>
  <c r="AP2146" i="1"/>
  <c r="AP2147" i="1" a="1"/>
  <c r="AP2147" i="1" s="1"/>
  <c r="AP2148" i="1" a="1"/>
  <c r="AP2148" i="1" s="1"/>
  <c r="AP2149" i="1" a="1"/>
  <c r="AP2149" i="1" s="1"/>
  <c r="AP2150" i="1" a="1"/>
  <c r="AP2150" i="1" s="1"/>
  <c r="AP2151" i="1" a="1"/>
  <c r="AP2151" i="1" s="1"/>
  <c r="AP2152" i="1" a="1"/>
  <c r="AP2152" i="1" s="1"/>
  <c r="AP2153" i="1" a="1"/>
  <c r="AP2153" i="1" s="1"/>
  <c r="AP2154" i="1" a="1"/>
  <c r="AP2154" i="1" s="1"/>
  <c r="AP2155" i="1" a="1"/>
  <c r="AP2155" i="1" s="1"/>
  <c r="AP2156" i="1" a="1"/>
  <c r="AP2156" i="1" s="1"/>
  <c r="AP2157" i="1" a="1"/>
  <c r="AP2157" i="1" s="1"/>
  <c r="AP2158" i="1" a="1"/>
  <c r="AP2158" i="1" s="1"/>
  <c r="AP2159" i="1" a="1"/>
  <c r="AP2159" i="1" s="1"/>
  <c r="AP2160" i="1" a="1"/>
  <c r="AP2160" i="1" s="1"/>
  <c r="AP2161" i="1" a="1"/>
  <c r="AP2161" i="1" s="1"/>
  <c r="AP2162" i="1" a="1"/>
  <c r="AP2162" i="1" s="1"/>
  <c r="AP2163" i="1" a="1"/>
  <c r="AP2163" i="1" s="1"/>
  <c r="AP2164" i="1" a="1"/>
  <c r="AP2164" i="1" s="1"/>
  <c r="AP2165" i="1" a="1"/>
  <c r="AP2165" i="1" s="1"/>
  <c r="AP2166" i="1" a="1"/>
  <c r="AP2166" i="1" s="1"/>
  <c r="AP2167" i="1" a="1"/>
  <c r="AP2167" i="1" s="1"/>
  <c r="AP2168" i="1" a="1"/>
  <c r="AP2168" i="1" s="1"/>
  <c r="AP2169" i="1" a="1"/>
  <c r="AP2169" i="1" s="1"/>
  <c r="AP2170" i="1" a="1"/>
  <c r="AP2170" i="1" s="1"/>
  <c r="AP2171" i="1" a="1"/>
  <c r="AP2171" i="1" s="1"/>
  <c r="AP2172" i="1" a="1"/>
  <c r="AP2172" i="1" s="1"/>
  <c r="AP2173" i="1" a="1"/>
  <c r="AP2173" i="1" s="1"/>
  <c r="AP2174" i="1" a="1"/>
  <c r="AP2174" i="1" s="1"/>
  <c r="AP2175" i="1" a="1"/>
  <c r="AP2175" i="1" s="1"/>
  <c r="AP2176" i="1" a="1"/>
  <c r="AP2176" i="1" s="1"/>
  <c r="AP2177" i="1" a="1"/>
  <c r="AP2177" i="1" s="1"/>
  <c r="AP2178" i="1" a="1"/>
  <c r="AP2178" i="1" s="1"/>
  <c r="AP2179" i="1" a="1"/>
  <c r="AP2179" i="1" s="1"/>
  <c r="AP2180" i="1" a="1"/>
  <c r="AP2180" i="1" s="1"/>
  <c r="AP2181" i="1" a="1"/>
  <c r="AP2181" i="1" s="1"/>
  <c r="AP2182" i="1" a="1"/>
  <c r="AP2182" i="1" s="1"/>
  <c r="AP2183" i="1" a="1"/>
  <c r="AP2183" i="1" s="1"/>
  <c r="AP2184" i="1" a="1"/>
  <c r="AP2184" i="1" s="1"/>
  <c r="AP2185" i="1" a="1"/>
  <c r="AP2185" i="1" s="1"/>
  <c r="AP2186" i="1" a="1"/>
  <c r="AP2186" i="1" s="1"/>
  <c r="AP2187" i="1" a="1"/>
  <c r="AP2187" i="1" s="1"/>
  <c r="AP2188" i="1" a="1"/>
  <c r="AP2188" i="1" s="1"/>
  <c r="AP2189" i="1" a="1"/>
  <c r="AP2189" i="1" s="1"/>
  <c r="AP2190" i="1" a="1"/>
  <c r="AP2190" i="1" s="1"/>
  <c r="AP2191" i="1" a="1"/>
  <c r="AP2191" i="1" s="1"/>
  <c r="AP2192" i="1" a="1"/>
  <c r="AP2192" i="1" s="1"/>
  <c r="AP2193" i="1" a="1"/>
  <c r="AP2193" i="1" s="1"/>
  <c r="AP2194" i="1" a="1"/>
  <c r="AP2194" i="1" s="1"/>
  <c r="AP2195" i="1" a="1"/>
  <c r="AP2195" i="1" s="1"/>
  <c r="AP2196" i="1" a="1"/>
  <c r="AP2196" i="1" s="1"/>
  <c r="AP2197" i="1" a="1"/>
  <c r="AP2197" i="1" s="1"/>
  <c r="AP2198" i="1" a="1"/>
  <c r="AP2198" i="1" s="1"/>
  <c r="AP2199" i="1" a="1"/>
  <c r="AP2199" i="1" s="1"/>
  <c r="AP2200" i="1" a="1"/>
  <c r="AP2200" i="1" s="1"/>
  <c r="AP2201" i="1" a="1"/>
  <c r="AP2201" i="1" s="1"/>
  <c r="AP2202" i="1" a="1"/>
  <c r="AP2202" i="1" s="1"/>
  <c r="AP2203" i="1" a="1"/>
  <c r="AP2203" i="1" s="1"/>
  <c r="AP2204" i="1" a="1"/>
  <c r="AP2204" i="1" s="1"/>
  <c r="AP2205" i="1" a="1"/>
  <c r="AP2205" i="1" s="1"/>
  <c r="AP2206" i="1" a="1"/>
  <c r="AP2206" i="1" s="1"/>
  <c r="AP2207" i="1" a="1"/>
  <c r="AP2207" i="1" s="1"/>
  <c r="AP2208" i="1" a="1"/>
  <c r="AP2208" i="1" s="1"/>
  <c r="AP2209" i="1" a="1"/>
  <c r="AP2209" i="1" s="1"/>
  <c r="AP2210" i="1" a="1"/>
  <c r="AP2210" i="1" s="1"/>
  <c r="AP2211" i="1" a="1"/>
  <c r="AP2211" i="1" s="1"/>
  <c r="AP2212" i="1" a="1"/>
  <c r="AP2212" i="1" s="1"/>
  <c r="AP2213" i="1" a="1"/>
  <c r="AP2213" i="1" s="1"/>
  <c r="AP2214" i="1" a="1"/>
  <c r="AP2214" i="1" s="1"/>
  <c r="AP2215" i="1" a="1"/>
  <c r="AP2215" i="1" s="1"/>
  <c r="AP2216" i="1" a="1"/>
  <c r="AP2216" i="1" s="1"/>
  <c r="AP2217" i="1" a="1"/>
  <c r="AP2217" i="1" s="1"/>
  <c r="AP2218" i="1" a="1"/>
  <c r="AP2218" i="1" s="1"/>
  <c r="AP2219" i="1" a="1"/>
  <c r="AP2219" i="1" s="1"/>
  <c r="AP2220" i="1" a="1"/>
  <c r="AP2220" i="1" s="1"/>
  <c r="AP2221" i="1" a="1"/>
  <c r="AP2221" i="1" s="1"/>
  <c r="AP2222" i="1" a="1"/>
  <c r="AP2222" i="1" s="1"/>
  <c r="AP2223" i="1" a="1"/>
  <c r="AP2223" i="1"/>
  <c r="AP2224" i="1" a="1"/>
  <c r="AP2224" i="1" s="1"/>
  <c r="AP2225" i="1" a="1"/>
  <c r="AP2225" i="1" s="1"/>
  <c r="AP2226" i="1" a="1"/>
  <c r="AP2226" i="1" s="1"/>
  <c r="AP2227" i="1" a="1"/>
  <c r="AP2227" i="1" s="1"/>
  <c r="AP2228" i="1" a="1"/>
  <c r="AP2228" i="1" s="1"/>
  <c r="AP2229" i="1" a="1"/>
  <c r="AP2229" i="1" s="1"/>
  <c r="AP2230" i="1" a="1"/>
  <c r="AP2230" i="1" s="1"/>
  <c r="AP2231" i="1" a="1"/>
  <c r="AP2231" i="1" s="1"/>
  <c r="AP2232" i="1" a="1"/>
  <c r="AP2232" i="1" s="1"/>
  <c r="AP2233" i="1" a="1"/>
  <c r="AP2233" i="1" s="1"/>
  <c r="AP2234" i="1" a="1"/>
  <c r="AP2234" i="1" s="1"/>
  <c r="AP2235" i="1" a="1"/>
  <c r="AP2235" i="1" s="1"/>
  <c r="AP2236" i="1" a="1"/>
  <c r="AP2236" i="1" s="1"/>
  <c r="AP2237" i="1" a="1"/>
  <c r="AP2237" i="1" s="1"/>
  <c r="AP2238" i="1" a="1"/>
  <c r="AP2238" i="1" s="1"/>
  <c r="AP2239" i="1" a="1"/>
  <c r="AP2239" i="1" s="1"/>
  <c r="AP2240" i="1" a="1"/>
  <c r="AP2240" i="1" s="1"/>
  <c r="AP2241" i="1" a="1"/>
  <c r="AP2241" i="1" s="1"/>
  <c r="AP2242" i="1" a="1"/>
  <c r="AP2242" i="1" s="1"/>
  <c r="AP2243" i="1" a="1"/>
  <c r="AP2243" i="1" s="1"/>
  <c r="AP2244" i="1" a="1"/>
  <c r="AP2244" i="1" s="1"/>
  <c r="AP2245" i="1" a="1"/>
  <c r="AP2245" i="1" s="1"/>
  <c r="AP2246" i="1" a="1"/>
  <c r="AP2246" i="1" s="1"/>
  <c r="AP2247" i="1" a="1"/>
  <c r="AP2247" i="1" s="1"/>
  <c r="AP2248" i="1" a="1"/>
  <c r="AP2248" i="1" s="1"/>
  <c r="AP2249" i="1" a="1"/>
  <c r="AP2249" i="1" s="1"/>
  <c r="AP2250" i="1" a="1"/>
  <c r="AP2250" i="1" s="1"/>
  <c r="AP2251" i="1" a="1"/>
  <c r="AP2251" i="1" s="1"/>
  <c r="AP2252" i="1" a="1"/>
  <c r="AP2252" i="1" s="1"/>
  <c r="AP2253" i="1" a="1"/>
  <c r="AP2253" i="1" s="1"/>
  <c r="AP2254" i="1" a="1"/>
  <c r="AP2254" i="1" s="1"/>
  <c r="AP2255" i="1" a="1"/>
  <c r="AP2255" i="1" s="1"/>
  <c r="AP2256" i="1" a="1"/>
  <c r="AP2256" i="1" s="1"/>
  <c r="AP2257" i="1" a="1"/>
  <c r="AP2257" i="1" s="1"/>
  <c r="AP2258" i="1" a="1"/>
  <c r="AP2258" i="1" s="1"/>
  <c r="AP2259" i="1" a="1"/>
  <c r="AP2259" i="1" s="1"/>
  <c r="AP2260" i="1" a="1"/>
  <c r="AP2260" i="1" s="1"/>
  <c r="AP2261" i="1" a="1"/>
  <c r="AP2261" i="1" s="1"/>
  <c r="AP2262" i="1" a="1"/>
  <c r="AP2262" i="1" s="1"/>
  <c r="AP2263" i="1" a="1"/>
  <c r="AP2263" i="1" s="1"/>
  <c r="AP2264" i="1" a="1"/>
  <c r="AP2264" i="1" s="1"/>
  <c r="AP2265" i="1" a="1"/>
  <c r="AP2265" i="1" s="1"/>
  <c r="AP2266" i="1" a="1"/>
  <c r="AP2266" i="1" s="1"/>
  <c r="AP2267" i="1" a="1"/>
  <c r="AP2267" i="1" s="1"/>
  <c r="AP2268" i="1" a="1"/>
  <c r="AP2268" i="1" s="1"/>
  <c r="AP2269" i="1" a="1"/>
  <c r="AP2269" i="1" s="1"/>
  <c r="AP2270" i="1" a="1"/>
  <c r="AP2270" i="1" s="1"/>
  <c r="AP2271" i="1" a="1"/>
  <c r="AP2271" i="1" s="1"/>
  <c r="AP2272" i="1" a="1"/>
  <c r="AP2272" i="1" s="1"/>
  <c r="AP2273" i="1" a="1"/>
  <c r="AP2273" i="1" s="1"/>
  <c r="AP2274" i="1" a="1"/>
  <c r="AP2274" i="1" s="1"/>
  <c r="AP2275" i="1" a="1"/>
  <c r="AP2275" i="1" s="1"/>
  <c r="AP2276" i="1" a="1"/>
  <c r="AP2276" i="1" s="1"/>
  <c r="AP2277" i="1" a="1"/>
  <c r="AP2277" i="1" s="1"/>
  <c r="AP2278" i="1" a="1"/>
  <c r="AP2278" i="1" s="1"/>
  <c r="AP2279" i="1" a="1"/>
  <c r="AP2279" i="1" s="1"/>
  <c r="AP2280" i="1" a="1"/>
  <c r="AP2280" i="1" s="1"/>
  <c r="AP2281" i="1" a="1"/>
  <c r="AP2281" i="1" s="1"/>
  <c r="AP2282" i="1" a="1"/>
  <c r="AP2282" i="1" s="1"/>
  <c r="AP2283" i="1" a="1"/>
  <c r="AP2283" i="1" s="1"/>
  <c r="AP2284" i="1" a="1"/>
  <c r="AP2284" i="1" s="1"/>
  <c r="AP2285" i="1" a="1"/>
  <c r="AP2285" i="1" s="1"/>
  <c r="AP2286" i="1" a="1"/>
  <c r="AP2286" i="1" s="1"/>
  <c r="AP2287" i="1" a="1"/>
  <c r="AP2287" i="1" s="1"/>
  <c r="AP2288" i="1" a="1"/>
  <c r="AP2288" i="1" s="1"/>
  <c r="AP2289" i="1" a="1"/>
  <c r="AP2289" i="1" s="1"/>
  <c r="AP2290" i="1" a="1"/>
  <c r="AP2290" i="1" s="1"/>
  <c r="AP2291" i="1" a="1"/>
  <c r="AP2291" i="1" s="1"/>
  <c r="AP2292" i="1" a="1"/>
  <c r="AP2292" i="1" s="1"/>
  <c r="AP2293" i="1" a="1"/>
  <c r="AP2293" i="1" s="1"/>
  <c r="AP2294" i="1" a="1"/>
  <c r="AP2294" i="1" s="1"/>
  <c r="AP2295" i="1" a="1"/>
  <c r="AP2295" i="1" s="1"/>
  <c r="AP2296" i="1" a="1"/>
  <c r="AP2296" i="1" s="1"/>
  <c r="AP2297" i="1" a="1"/>
  <c r="AP2297" i="1" s="1"/>
  <c r="AP2298" i="1" a="1"/>
  <c r="AP2298" i="1" s="1"/>
  <c r="AP2299" i="1" a="1"/>
  <c r="AP2299" i="1" s="1"/>
  <c r="AP2300" i="1" a="1"/>
  <c r="AP2300" i="1" s="1"/>
  <c r="AP2301" i="1" a="1"/>
  <c r="AP2301" i="1" s="1"/>
  <c r="AP2302" i="1" a="1"/>
  <c r="AP2302" i="1" s="1"/>
  <c r="AP2303" i="1" a="1"/>
  <c r="AP2303" i="1" s="1"/>
  <c r="AP2304" i="1" a="1"/>
  <c r="AP2304" i="1" s="1"/>
  <c r="AP2305" i="1" a="1"/>
  <c r="AP2305" i="1" s="1"/>
  <c r="AP2306" i="1" a="1"/>
  <c r="AP2306" i="1" s="1"/>
  <c r="AP2307" i="1" a="1"/>
  <c r="AP2307" i="1" s="1"/>
  <c r="AP2308" i="1" a="1"/>
  <c r="AP2308" i="1" s="1"/>
  <c r="AP2309" i="1" a="1"/>
  <c r="AP2309" i="1" s="1"/>
  <c r="AP2310" i="1" a="1"/>
  <c r="AP2310" i="1" s="1"/>
  <c r="AP2311" i="1" a="1"/>
  <c r="AP2311" i="1" s="1"/>
  <c r="AP2312" i="1" a="1"/>
  <c r="AP2312" i="1" s="1"/>
  <c r="AP2313" i="1" a="1"/>
  <c r="AP2313" i="1" s="1"/>
  <c r="AP2314" i="1" a="1"/>
  <c r="AP2314" i="1" s="1"/>
  <c r="AP2315" i="1" a="1"/>
  <c r="AP2315" i="1" s="1"/>
  <c r="AP2316" i="1" a="1"/>
  <c r="AP2316" i="1" s="1"/>
  <c r="AP2317" i="1" a="1"/>
  <c r="AP2317" i="1" s="1"/>
  <c r="AP2318" i="1" a="1"/>
  <c r="AP2318" i="1" s="1"/>
  <c r="AP2319" i="1" a="1"/>
  <c r="AP2319" i="1" s="1"/>
  <c r="AP2320" i="1" a="1"/>
  <c r="AP2320" i="1" s="1"/>
  <c r="AP2321" i="1" a="1"/>
  <c r="AP2321" i="1" s="1"/>
  <c r="AP2322" i="1" a="1"/>
  <c r="AP2322" i="1" s="1"/>
  <c r="AP2323" i="1" a="1"/>
  <c r="AP2323" i="1" s="1"/>
  <c r="AP2324" i="1" a="1"/>
  <c r="AP2324" i="1" s="1"/>
  <c r="AP2325" i="1" a="1"/>
  <c r="AP2325" i="1" s="1"/>
  <c r="AP2326" i="1" a="1"/>
  <c r="AP2326" i="1" s="1"/>
  <c r="AP2327" i="1" a="1"/>
  <c r="AP2327" i="1" s="1"/>
  <c r="AP2328" i="1" a="1"/>
  <c r="AP2328" i="1" s="1"/>
  <c r="AP2329" i="1" a="1"/>
  <c r="AP2329" i="1" s="1"/>
  <c r="AP2330" i="1" a="1"/>
  <c r="AP2330" i="1"/>
  <c r="AP2331" i="1" a="1"/>
  <c r="AP2331" i="1" s="1"/>
  <c r="AP2332" i="1" a="1"/>
  <c r="AP2332" i="1" s="1"/>
  <c r="AP2333" i="1" a="1"/>
  <c r="AP2333" i="1" s="1"/>
  <c r="AP2334" i="1" a="1"/>
  <c r="AP2334" i="1" s="1"/>
  <c r="AP2335" i="1" a="1"/>
  <c r="AP2335" i="1" s="1"/>
  <c r="AP2336" i="1" a="1"/>
  <c r="AP2336" i="1" s="1"/>
  <c r="AP2337" i="1" a="1"/>
  <c r="AP2337" i="1" s="1"/>
  <c r="AP2338" i="1" a="1"/>
  <c r="AP2338" i="1" s="1"/>
  <c r="AP2339" i="1" a="1"/>
  <c r="AP2339" i="1" s="1"/>
  <c r="AP2340" i="1" a="1"/>
  <c r="AP2340" i="1" s="1"/>
  <c r="AP2341" i="1" a="1"/>
  <c r="AP2341" i="1" s="1"/>
  <c r="AP2342" i="1" a="1"/>
  <c r="AP2342" i="1"/>
  <c r="AP2343" i="1" a="1"/>
  <c r="AP2343" i="1" s="1"/>
  <c r="AP2344" i="1" a="1"/>
  <c r="AP2344" i="1" s="1"/>
  <c r="AP2345" i="1" a="1"/>
  <c r="AP2345" i="1" s="1"/>
  <c r="AP2346" i="1" a="1"/>
  <c r="AP2346" i="1" s="1"/>
  <c r="AP2347" i="1" a="1"/>
  <c r="AP2347" i="1" s="1"/>
  <c r="AP2348" i="1" a="1"/>
  <c r="AP2348" i="1" s="1"/>
  <c r="AP2349" i="1" a="1"/>
  <c r="AP2349" i="1" s="1"/>
  <c r="AP2350" i="1" a="1"/>
  <c r="AP2350" i="1" s="1"/>
  <c r="AP2351" i="1" a="1"/>
  <c r="AP2351" i="1" s="1"/>
  <c r="AP2352" i="1" a="1"/>
  <c r="AP2352" i="1" s="1"/>
  <c r="AP2353" i="1" a="1"/>
  <c r="AP2353" i="1"/>
  <c r="AP2354" i="1" a="1"/>
  <c r="AP2354" i="1" s="1"/>
  <c r="AP2355" i="1" a="1"/>
  <c r="AP2355" i="1" s="1"/>
  <c r="AP2356" i="1" a="1"/>
  <c r="AP2356" i="1" s="1"/>
  <c r="AP2357" i="1" a="1"/>
  <c r="AP2357" i="1"/>
  <c r="AP2358" i="1" a="1"/>
  <c r="AP2358" i="1" s="1"/>
  <c r="AP2359" i="1" a="1"/>
  <c r="AP2359" i="1" s="1"/>
  <c r="AP2360" i="1" a="1"/>
  <c r="AP2360" i="1" s="1"/>
  <c r="AP2361" i="1" a="1"/>
  <c r="AP2361" i="1" s="1"/>
  <c r="AP2362" i="1" a="1"/>
  <c r="AP2362" i="1" s="1"/>
  <c r="AP2363" i="1" a="1"/>
  <c r="AP2363" i="1" s="1"/>
  <c r="AP2364" i="1" a="1"/>
  <c r="AP2364" i="1" s="1"/>
  <c r="AP2365" i="1" a="1"/>
  <c r="AP2365" i="1" s="1"/>
  <c r="AP2366" i="1" a="1"/>
  <c r="AP2366" i="1" s="1"/>
  <c r="AP2367" i="1" a="1"/>
  <c r="AP2367" i="1" s="1"/>
  <c r="AP2368" i="1" a="1"/>
  <c r="AP2368" i="1" s="1"/>
  <c r="AP2369" i="1" a="1"/>
  <c r="AP2369" i="1" s="1"/>
  <c r="AP2370" i="1" a="1"/>
  <c r="AP2370" i="1" s="1"/>
  <c r="AP2371" i="1" a="1"/>
  <c r="AP2371" i="1" s="1"/>
  <c r="AP2372" i="1" a="1"/>
  <c r="AP2372" i="1" s="1"/>
  <c r="AP2373" i="1" a="1"/>
  <c r="AP2373" i="1" s="1"/>
  <c r="AP2374" i="1" a="1"/>
  <c r="AP2374" i="1" s="1"/>
  <c r="AP2375" i="1" a="1"/>
  <c r="AP2375" i="1" s="1"/>
  <c r="AP2376" i="1" a="1"/>
  <c r="AP2376" i="1" s="1"/>
  <c r="AP2377" i="1" a="1"/>
  <c r="AP2377" i="1" s="1"/>
  <c r="AP2378" i="1" a="1"/>
  <c r="AP2378" i="1" s="1"/>
  <c r="AP2379" i="1" a="1"/>
  <c r="AP2379" i="1" s="1"/>
  <c r="AP2380" i="1" a="1"/>
  <c r="AP2380" i="1" s="1"/>
  <c r="AP2381" i="1" a="1"/>
  <c r="AP2381" i="1"/>
  <c r="AP2382" i="1" a="1"/>
  <c r="AP2382" i="1" s="1"/>
  <c r="AP2383" i="1" a="1"/>
  <c r="AP2383" i="1" s="1"/>
  <c r="AP2384" i="1" a="1"/>
  <c r="AP2384" i="1" s="1"/>
  <c r="AP2385" i="1" a="1"/>
  <c r="AP2385" i="1" s="1"/>
  <c r="AP2386" i="1" a="1"/>
  <c r="AP2386" i="1" s="1"/>
  <c r="AP2387" i="1" a="1"/>
  <c r="AP2387" i="1" s="1"/>
  <c r="AP2388" i="1" a="1"/>
  <c r="AP2388" i="1" s="1"/>
  <c r="AP2389" i="1" a="1"/>
  <c r="AP2389" i="1" s="1"/>
  <c r="AP2390" i="1" a="1"/>
  <c r="AP2390" i="1" s="1"/>
  <c r="AP2391" i="1" a="1"/>
  <c r="AP2391" i="1" s="1"/>
  <c r="AP2392" i="1" a="1"/>
  <c r="AP2392" i="1" s="1"/>
  <c r="AP2393" i="1" a="1"/>
  <c r="AP2393" i="1" s="1"/>
  <c r="AP2394" i="1" a="1"/>
  <c r="AP2394" i="1"/>
  <c r="AP2395" i="1" a="1"/>
  <c r="AP2395" i="1" s="1"/>
  <c r="AP2396" i="1" a="1"/>
  <c r="AP2396" i="1" s="1"/>
  <c r="AP2397" i="1" a="1"/>
  <c r="AP2397" i="1" s="1"/>
  <c r="AP2398" i="1" a="1"/>
  <c r="AP2398" i="1" s="1"/>
  <c r="AP2399" i="1" a="1"/>
  <c r="AP2399" i="1" s="1"/>
  <c r="AP2400" i="1" a="1"/>
  <c r="AP2400" i="1" s="1"/>
  <c r="AP2401" i="1" a="1"/>
  <c r="AP2401" i="1" s="1"/>
  <c r="AP2402" i="1" a="1"/>
  <c r="AP2402" i="1" s="1"/>
  <c r="AP2403" i="1" a="1"/>
  <c r="AP2403" i="1" s="1"/>
  <c r="AP2404" i="1" a="1"/>
  <c r="AP2404" i="1" s="1"/>
  <c r="AP2405" i="1" a="1"/>
  <c r="AP2405" i="1" s="1"/>
  <c r="AP2406" i="1" a="1"/>
  <c r="AP2406" i="1" s="1"/>
  <c r="AP2407" i="1" a="1"/>
  <c r="AP2407" i="1"/>
  <c r="AP2408" i="1" a="1"/>
  <c r="AP2408" i="1" s="1"/>
  <c r="AP2409" i="1" a="1"/>
  <c r="AP2409" i="1" s="1"/>
  <c r="AP2410" i="1" a="1"/>
  <c r="AP2410" i="1" s="1"/>
  <c r="AP2411" i="1" a="1"/>
  <c r="AP2411" i="1" s="1"/>
  <c r="AP2412" i="1" a="1"/>
  <c r="AP2412" i="1" s="1"/>
  <c r="AP2413" i="1" a="1"/>
  <c r="AP2413" i="1" s="1"/>
  <c r="AP2414" i="1" a="1"/>
  <c r="AP2414" i="1" s="1"/>
  <c r="AP2415" i="1" a="1"/>
  <c r="AP2415" i="1" s="1"/>
  <c r="AP2416" i="1" a="1"/>
  <c r="AP2416" i="1" s="1"/>
  <c r="AP2417" i="1" a="1"/>
  <c r="AP2417" i="1" s="1"/>
  <c r="AP2418" i="1" a="1"/>
  <c r="AP2418" i="1" s="1"/>
  <c r="AP2419" i="1" a="1"/>
  <c r="AP2419" i="1" s="1"/>
  <c r="AP2420" i="1" a="1"/>
  <c r="AP2420" i="1" s="1"/>
  <c r="AP2421" i="1" a="1"/>
  <c r="AP2421" i="1" s="1"/>
  <c r="AP2422" i="1" a="1"/>
  <c r="AP2422" i="1" s="1"/>
  <c r="AP2423" i="1" a="1"/>
  <c r="AP2423" i="1" s="1"/>
  <c r="AP2424" i="1" a="1"/>
  <c r="AP2424" i="1" s="1"/>
  <c r="AP2425" i="1" a="1"/>
  <c r="AP2425" i="1" s="1"/>
  <c r="AP2426" i="1" a="1"/>
  <c r="AP2426" i="1" s="1"/>
  <c r="AP2427" i="1" a="1"/>
  <c r="AP2427" i="1" s="1"/>
  <c r="AP2428" i="1" a="1"/>
  <c r="AP2428" i="1" s="1"/>
  <c r="AP2429" i="1" a="1"/>
  <c r="AP2429" i="1" s="1"/>
  <c r="AP2430" i="1" a="1"/>
  <c r="AP2430" i="1"/>
  <c r="AP2431" i="1" a="1"/>
  <c r="AP2431" i="1" s="1"/>
  <c r="AP2432" i="1" a="1"/>
  <c r="AP2432" i="1" s="1"/>
  <c r="AP2433" i="1" a="1"/>
  <c r="AP2433" i="1" s="1"/>
  <c r="AP2434" i="1" a="1"/>
  <c r="AP2434" i="1" s="1"/>
  <c r="AP2435" i="1" a="1"/>
  <c r="AP2435" i="1" s="1"/>
  <c r="AP2436" i="1" a="1"/>
  <c r="AP2436" i="1" s="1"/>
  <c r="AP2437" i="1" a="1"/>
  <c r="AP2437" i="1" s="1"/>
  <c r="AP2438" i="1" a="1"/>
  <c r="AP2438" i="1" s="1"/>
  <c r="AP2439" i="1" a="1"/>
  <c r="AP2439" i="1" s="1"/>
  <c r="AP2440" i="1" a="1"/>
  <c r="AP2440" i="1" s="1"/>
  <c r="AP2441" i="1" a="1"/>
  <c r="AP2441" i="1" s="1"/>
  <c r="AP2442" i="1" a="1"/>
  <c r="AP2442" i="1" s="1"/>
  <c r="AP2443" i="1" a="1"/>
  <c r="AP2443" i="1" s="1"/>
  <c r="AP2444" i="1" a="1"/>
  <c r="AP2444" i="1" s="1"/>
  <c r="AP2445" i="1" a="1"/>
  <c r="AP2445" i="1" s="1"/>
  <c r="AP2446" i="1" a="1"/>
  <c r="AP2446" i="1" s="1"/>
  <c r="AP2447" i="1" a="1"/>
  <c r="AP2447" i="1" s="1"/>
  <c r="AP2448" i="1" a="1"/>
  <c r="AP2448" i="1" s="1"/>
  <c r="AP2449" i="1" a="1"/>
  <c r="AP2449" i="1" s="1"/>
  <c r="AP2450" i="1" a="1"/>
  <c r="AP2450" i="1" s="1"/>
  <c r="AP2451" i="1" a="1"/>
  <c r="AP2451" i="1" s="1"/>
  <c r="AP2452" i="1" a="1"/>
  <c r="AP2452" i="1" s="1"/>
  <c r="AP2453" i="1" a="1"/>
  <c r="AP2453" i="1" s="1"/>
  <c r="AP2454" i="1" a="1"/>
  <c r="AP2454" i="1" s="1"/>
  <c r="AP2455" i="1" a="1"/>
  <c r="AP2455" i="1" s="1"/>
  <c r="AP2456" i="1" a="1"/>
  <c r="AP2456" i="1" s="1"/>
  <c r="AP2457" i="1" a="1"/>
  <c r="AP2457" i="1" s="1"/>
  <c r="AP2458" i="1" a="1"/>
  <c r="AP2458" i="1" s="1"/>
  <c r="AP3" i="1" a="1"/>
  <c r="AP3" i="1" s="1"/>
  <c r="AR4" i="1" a="1"/>
  <c r="AR4" i="1" s="1"/>
  <c r="AR5" i="1" a="1"/>
  <c r="AR5" i="1" s="1"/>
  <c r="AR6" i="1" a="1"/>
  <c r="AR6" i="1" s="1"/>
  <c r="AR7" i="1" a="1"/>
  <c r="AR7" i="1" s="1"/>
  <c r="AR8" i="1" a="1"/>
  <c r="AR8" i="1" s="1"/>
  <c r="AR9" i="1" a="1"/>
  <c r="AR9" i="1" s="1"/>
  <c r="AR10" i="1" a="1"/>
  <c r="AR10" i="1" s="1"/>
  <c r="AR11" i="1" a="1"/>
  <c r="AR11" i="1" s="1"/>
  <c r="AR12" i="1" a="1"/>
  <c r="AR12" i="1" s="1"/>
  <c r="AR13" i="1" a="1"/>
  <c r="AR13" i="1" s="1"/>
  <c r="AR14" i="1" a="1"/>
  <c r="AR14" i="1" s="1"/>
  <c r="AR15" i="1" a="1"/>
  <c r="AR15" i="1" s="1"/>
  <c r="AR16" i="1" a="1"/>
  <c r="AR16" i="1" s="1"/>
  <c r="AR17" i="1" a="1"/>
  <c r="AR17" i="1" s="1"/>
  <c r="AR18" i="1" a="1"/>
  <c r="AR18" i="1" s="1"/>
  <c r="AR19" i="1" a="1"/>
  <c r="AR19" i="1" s="1"/>
  <c r="AR20" i="1" a="1"/>
  <c r="AR20" i="1" s="1"/>
  <c r="AR21" i="1" a="1"/>
  <c r="AR21" i="1" s="1"/>
  <c r="AR22" i="1" a="1"/>
  <c r="AR22" i="1"/>
  <c r="AR23" i="1" a="1"/>
  <c r="AR23" i="1" s="1"/>
  <c r="AR24" i="1" a="1"/>
  <c r="AR24" i="1" s="1"/>
  <c r="AR25" i="1" a="1"/>
  <c r="AR25" i="1" s="1"/>
  <c r="AR26" i="1" a="1"/>
  <c r="AR26" i="1"/>
  <c r="AR27" i="1" a="1"/>
  <c r="AR27" i="1" s="1"/>
  <c r="AR28" i="1" a="1"/>
  <c r="AR28" i="1" s="1"/>
  <c r="AR29" i="1" a="1"/>
  <c r="AR29" i="1" s="1"/>
  <c r="AR30" i="1" a="1"/>
  <c r="AR30" i="1"/>
  <c r="AR31" i="1" a="1"/>
  <c r="AR31" i="1" s="1"/>
  <c r="AR32" i="1" a="1"/>
  <c r="AR32" i="1" s="1"/>
  <c r="AR33" i="1" a="1"/>
  <c r="AR33" i="1" s="1"/>
  <c r="AR34" i="1" a="1"/>
  <c r="AR34" i="1" s="1"/>
  <c r="AR35" i="1" a="1"/>
  <c r="AR35" i="1" s="1"/>
  <c r="AR36" i="1" a="1"/>
  <c r="AR36" i="1" s="1"/>
  <c r="AR37" i="1" a="1"/>
  <c r="AR37" i="1" s="1"/>
  <c r="AR38" i="1" a="1"/>
  <c r="AR38" i="1" s="1"/>
  <c r="AR39" i="1" a="1"/>
  <c r="AR39" i="1" s="1"/>
  <c r="AR40" i="1" a="1"/>
  <c r="AR40" i="1" s="1"/>
  <c r="AR41" i="1" a="1"/>
  <c r="AR41" i="1" s="1"/>
  <c r="AR42" i="1" a="1"/>
  <c r="AR42" i="1" s="1"/>
  <c r="AR43" i="1" a="1"/>
  <c r="AR43" i="1" s="1"/>
  <c r="AR44" i="1" a="1"/>
  <c r="AR44" i="1" s="1"/>
  <c r="AR45" i="1" a="1"/>
  <c r="AR45" i="1" s="1"/>
  <c r="AR46" i="1" a="1"/>
  <c r="AR46" i="1" s="1"/>
  <c r="AR47" i="1" a="1"/>
  <c r="AR47" i="1" s="1"/>
  <c r="AR48" i="1" a="1"/>
  <c r="AR48" i="1" s="1"/>
  <c r="AR49" i="1" a="1"/>
  <c r="AR49" i="1" s="1"/>
  <c r="AR50" i="1" a="1"/>
  <c r="AR50" i="1" s="1"/>
  <c r="AR51" i="1" a="1"/>
  <c r="AR51" i="1"/>
  <c r="AR52" i="1" a="1"/>
  <c r="AR52" i="1" s="1"/>
  <c r="AR53" i="1" a="1"/>
  <c r="AR53" i="1" s="1"/>
  <c r="AR54" i="1" a="1"/>
  <c r="AR54" i="1" s="1"/>
  <c r="AR55" i="1" a="1"/>
  <c r="AR55" i="1" s="1"/>
  <c r="AR56" i="1" a="1"/>
  <c r="AR56" i="1" s="1"/>
  <c r="AR57" i="1" a="1"/>
  <c r="AR57" i="1" s="1"/>
  <c r="AR58" i="1" a="1"/>
  <c r="AR58" i="1" s="1"/>
  <c r="AR59" i="1" a="1"/>
  <c r="AR59" i="1" s="1"/>
  <c r="AR60" i="1" a="1"/>
  <c r="AR60" i="1" s="1"/>
  <c r="AR61" i="1" a="1"/>
  <c r="AR61" i="1" s="1"/>
  <c r="AR62" i="1" a="1"/>
  <c r="AR62" i="1" s="1"/>
  <c r="AR63" i="1" a="1"/>
  <c r="AR63" i="1" s="1"/>
  <c r="AR64" i="1" a="1"/>
  <c r="AR64" i="1" s="1"/>
  <c r="AR65" i="1" a="1"/>
  <c r="AR65" i="1" s="1"/>
  <c r="AR66" i="1" a="1"/>
  <c r="AR66" i="1" s="1"/>
  <c r="AR67" i="1" a="1"/>
  <c r="AR67" i="1" s="1"/>
  <c r="AR68" i="1" a="1"/>
  <c r="AR68" i="1" s="1"/>
  <c r="AR69" i="1" a="1"/>
  <c r="AR69" i="1" s="1"/>
  <c r="AR70" i="1" a="1"/>
  <c r="AR70" i="1" s="1"/>
  <c r="AR71" i="1" a="1"/>
  <c r="AR71" i="1" s="1"/>
  <c r="AR72" i="1" a="1"/>
  <c r="AR72" i="1" s="1"/>
  <c r="AR73" i="1" a="1"/>
  <c r="AR73" i="1" s="1"/>
  <c r="AR74" i="1" a="1"/>
  <c r="AR74" i="1" s="1"/>
  <c r="AR75" i="1" a="1"/>
  <c r="AR75" i="1" s="1"/>
  <c r="AR76" i="1" a="1"/>
  <c r="AR76" i="1" s="1"/>
  <c r="AR77" i="1" a="1"/>
  <c r="AR77" i="1" s="1"/>
  <c r="AR78" i="1" a="1"/>
  <c r="AR78" i="1" s="1"/>
  <c r="AR79" i="1" a="1"/>
  <c r="AR79" i="1" s="1"/>
  <c r="AR80" i="1" a="1"/>
  <c r="AR80" i="1" s="1"/>
  <c r="AR81" i="1" a="1"/>
  <c r="AR81" i="1" s="1"/>
  <c r="AR82" i="1" a="1"/>
  <c r="AR82" i="1" s="1"/>
  <c r="AR83" i="1" a="1"/>
  <c r="AR83" i="1" s="1"/>
  <c r="AR84" i="1" a="1"/>
  <c r="AR84" i="1" s="1"/>
  <c r="AR85" i="1" a="1"/>
  <c r="AR85" i="1" s="1"/>
  <c r="AR86" i="1" a="1"/>
  <c r="AR86" i="1" s="1"/>
  <c r="AR87" i="1" a="1"/>
  <c r="AR87" i="1" s="1"/>
  <c r="AR88" i="1" a="1"/>
  <c r="AR88" i="1" s="1"/>
  <c r="AR89" i="1" a="1"/>
  <c r="AR89" i="1" s="1"/>
  <c r="AR90" i="1" a="1"/>
  <c r="AR90" i="1" s="1"/>
  <c r="AR91" i="1" a="1"/>
  <c r="AR91" i="1"/>
  <c r="AR92" i="1" a="1"/>
  <c r="AR92" i="1" s="1"/>
  <c r="AR93" i="1" a="1"/>
  <c r="AR93" i="1" s="1"/>
  <c r="AR94" i="1" a="1"/>
  <c r="AR94" i="1" s="1"/>
  <c r="AR95" i="1" a="1"/>
  <c r="AR95" i="1" s="1"/>
  <c r="AR96" i="1" a="1"/>
  <c r="AR96" i="1" s="1"/>
  <c r="AR97" i="1" a="1"/>
  <c r="AR97" i="1" s="1"/>
  <c r="AR98" i="1" a="1"/>
  <c r="AR98" i="1" s="1"/>
  <c r="AR99" i="1" a="1"/>
  <c r="AR99" i="1" s="1"/>
  <c r="AR100" i="1" a="1"/>
  <c r="AR100" i="1" s="1"/>
  <c r="AR101" i="1" a="1"/>
  <c r="AR101" i="1" s="1"/>
  <c r="AR102" i="1" a="1"/>
  <c r="AR102" i="1" s="1"/>
  <c r="AR103" i="1" a="1"/>
  <c r="AR103" i="1" s="1"/>
  <c r="AR104" i="1" a="1"/>
  <c r="AR104" i="1" s="1"/>
  <c r="AR105" i="1" a="1"/>
  <c r="AR105" i="1" s="1"/>
  <c r="AR106" i="1" a="1"/>
  <c r="AR106" i="1" s="1"/>
  <c r="AR107" i="1" a="1"/>
  <c r="AR107" i="1" s="1"/>
  <c r="AR108" i="1" a="1"/>
  <c r="AR108" i="1" s="1"/>
  <c r="AR109" i="1" a="1"/>
  <c r="AR109" i="1" s="1"/>
  <c r="AR110" i="1" a="1"/>
  <c r="AR110" i="1" s="1"/>
  <c r="AR111" i="1" a="1"/>
  <c r="AR111" i="1" s="1"/>
  <c r="AR112" i="1" a="1"/>
  <c r="AR112" i="1" s="1"/>
  <c r="AR113" i="1" a="1"/>
  <c r="AR113" i="1" s="1"/>
  <c r="AR114" i="1" a="1"/>
  <c r="AR114" i="1" s="1"/>
  <c r="AR115" i="1" a="1"/>
  <c r="AR115" i="1" s="1"/>
  <c r="AR116" i="1" a="1"/>
  <c r="AR116" i="1" s="1"/>
  <c r="AR117" i="1" a="1"/>
  <c r="AR117" i="1"/>
  <c r="AR118" i="1" a="1"/>
  <c r="AR118" i="1" s="1"/>
  <c r="AR119" i="1" a="1"/>
  <c r="AR119" i="1" s="1"/>
  <c r="AR120" i="1" a="1"/>
  <c r="AR120" i="1" s="1"/>
  <c r="AR121" i="1" a="1"/>
  <c r="AR121" i="1" s="1"/>
  <c r="AR122" i="1" a="1"/>
  <c r="AR122" i="1" s="1"/>
  <c r="AR123" i="1" a="1"/>
  <c r="AR123" i="1" s="1"/>
  <c r="AR124" i="1" a="1"/>
  <c r="AR124" i="1" s="1"/>
  <c r="AR125" i="1" a="1"/>
  <c r="AR125" i="1" s="1"/>
  <c r="AR126" i="1" a="1"/>
  <c r="AR126" i="1" s="1"/>
  <c r="AR127" i="1" a="1"/>
  <c r="AR127" i="1" s="1"/>
  <c r="AR128" i="1" a="1"/>
  <c r="AR128" i="1" s="1"/>
  <c r="AR129" i="1" a="1"/>
  <c r="AR129" i="1" s="1"/>
  <c r="AR130" i="1" a="1"/>
  <c r="AR130" i="1" s="1"/>
  <c r="AR131" i="1" a="1"/>
  <c r="AR131" i="1" s="1"/>
  <c r="AR132" i="1" a="1"/>
  <c r="AR132" i="1" s="1"/>
  <c r="AR133" i="1" a="1"/>
  <c r="AR133" i="1" s="1"/>
  <c r="AR134" i="1" a="1"/>
  <c r="AR134" i="1" s="1"/>
  <c r="AR135" i="1" a="1"/>
  <c r="AR135" i="1" s="1"/>
  <c r="AR136" i="1" a="1"/>
  <c r="AR136" i="1" s="1"/>
  <c r="AR137" i="1" a="1"/>
  <c r="AR137" i="1" s="1"/>
  <c r="AR138" i="1" a="1"/>
  <c r="AR138" i="1" s="1"/>
  <c r="AR139" i="1" a="1"/>
  <c r="AR139" i="1" s="1"/>
  <c r="AR140" i="1" a="1"/>
  <c r="AR140" i="1" s="1"/>
  <c r="AR141" i="1" a="1"/>
  <c r="AR141" i="1" s="1"/>
  <c r="AR142" i="1" a="1"/>
  <c r="AR142" i="1" s="1"/>
  <c r="AR143" i="1" a="1"/>
  <c r="AR143" i="1" s="1"/>
  <c r="AR144" i="1" a="1"/>
  <c r="AR144" i="1" s="1"/>
  <c r="AR145" i="1" a="1"/>
  <c r="AR145" i="1" s="1"/>
  <c r="AR146" i="1" a="1"/>
  <c r="AR146" i="1" s="1"/>
  <c r="AR147" i="1" a="1"/>
  <c r="AR147" i="1" s="1"/>
  <c r="AR148" i="1" a="1"/>
  <c r="AR148" i="1" s="1"/>
  <c r="AR149" i="1" a="1"/>
  <c r="AR149" i="1" s="1"/>
  <c r="AR150" i="1" a="1"/>
  <c r="AR150" i="1" s="1"/>
  <c r="AR151" i="1" a="1"/>
  <c r="AR151" i="1" s="1"/>
  <c r="AR152" i="1" a="1"/>
  <c r="AR152" i="1" s="1"/>
  <c r="AR153" i="1" a="1"/>
  <c r="AR153" i="1" s="1"/>
  <c r="AR154" i="1" a="1"/>
  <c r="AR154" i="1"/>
  <c r="AR155" i="1" a="1"/>
  <c r="AR155" i="1" s="1"/>
  <c r="AR156" i="1" a="1"/>
  <c r="AR156" i="1" s="1"/>
  <c r="AR157" i="1" a="1"/>
  <c r="AR157" i="1" s="1"/>
  <c r="AR158" i="1" a="1"/>
  <c r="AR158" i="1" s="1"/>
  <c r="AR159" i="1" a="1"/>
  <c r="AR159" i="1" s="1"/>
  <c r="AR160" i="1" a="1"/>
  <c r="AR160" i="1" s="1"/>
  <c r="AR161" i="1" a="1"/>
  <c r="AR161" i="1" s="1"/>
  <c r="AR162" i="1" a="1"/>
  <c r="AR162" i="1" s="1"/>
  <c r="AR163" i="1" a="1"/>
  <c r="AR163" i="1" s="1"/>
  <c r="AR164" i="1" a="1"/>
  <c r="AR164" i="1" s="1"/>
  <c r="AR165" i="1" a="1"/>
  <c r="AR165" i="1" s="1"/>
  <c r="AR166" i="1" a="1"/>
  <c r="AR166" i="1" s="1"/>
  <c r="AR167" i="1" a="1"/>
  <c r="AR167" i="1" s="1"/>
  <c r="AR168" i="1" a="1"/>
  <c r="AR168" i="1" s="1"/>
  <c r="AR169" i="1" a="1"/>
  <c r="AR169" i="1" s="1"/>
  <c r="AR170" i="1" a="1"/>
  <c r="AR170" i="1" s="1"/>
  <c r="AR171" i="1" a="1"/>
  <c r="AR171" i="1" s="1"/>
  <c r="AR172" i="1" a="1"/>
  <c r="AR172" i="1" s="1"/>
  <c r="AR173" i="1" a="1"/>
  <c r="AR173" i="1" s="1"/>
  <c r="AR174" i="1" a="1"/>
  <c r="AR174" i="1" s="1"/>
  <c r="AR175" i="1" a="1"/>
  <c r="AR175" i="1" s="1"/>
  <c r="AR176" i="1" a="1"/>
  <c r="AR176" i="1" s="1"/>
  <c r="AR177" i="1" a="1"/>
  <c r="AR177" i="1" s="1"/>
  <c r="AR178" i="1" a="1"/>
  <c r="AR178" i="1" s="1"/>
  <c r="AR179" i="1" a="1"/>
  <c r="AR179" i="1" s="1"/>
  <c r="AR180" i="1" a="1"/>
  <c r="AR180" i="1" s="1"/>
  <c r="AR181" i="1" a="1"/>
  <c r="AR181" i="1" s="1"/>
  <c r="AR182" i="1" a="1"/>
  <c r="AR182" i="1" s="1"/>
  <c r="AR183" i="1" a="1"/>
  <c r="AR183" i="1" s="1"/>
  <c r="AR184" i="1" a="1"/>
  <c r="AR184" i="1" s="1"/>
  <c r="AR185" i="1" a="1"/>
  <c r="AR185" i="1" s="1"/>
  <c r="AR186" i="1" a="1"/>
  <c r="AR186" i="1" s="1"/>
  <c r="AR187" i="1" a="1"/>
  <c r="AR187" i="1" s="1"/>
  <c r="AR188" i="1" a="1"/>
  <c r="AR188" i="1" s="1"/>
  <c r="AR189" i="1" a="1"/>
  <c r="AR189" i="1" s="1"/>
  <c r="AR190" i="1" a="1"/>
  <c r="AR190" i="1" s="1"/>
  <c r="AR191" i="1" a="1"/>
  <c r="AR191" i="1" s="1"/>
  <c r="AR192" i="1" a="1"/>
  <c r="AR192" i="1" s="1"/>
  <c r="AR193" i="1" a="1"/>
  <c r="AR193" i="1" s="1"/>
  <c r="AR194" i="1" a="1"/>
  <c r="AR194" i="1" s="1"/>
  <c r="AR195" i="1" a="1"/>
  <c r="AR195" i="1" s="1"/>
  <c r="AR196" i="1" a="1"/>
  <c r="AR196" i="1" s="1"/>
  <c r="AR197" i="1" a="1"/>
  <c r="AR197" i="1" s="1"/>
  <c r="AR198" i="1" a="1"/>
  <c r="AR198" i="1" s="1"/>
  <c r="AR199" i="1" a="1"/>
  <c r="AR199" i="1" s="1"/>
  <c r="AR200" i="1" a="1"/>
  <c r="AR200" i="1" s="1"/>
  <c r="AR201" i="1" a="1"/>
  <c r="AR201" i="1" s="1"/>
  <c r="AR202" i="1" a="1"/>
  <c r="AR202" i="1"/>
  <c r="AR203" i="1" a="1"/>
  <c r="AR203" i="1" s="1"/>
  <c r="AR204" i="1" a="1"/>
  <c r="AR204" i="1" s="1"/>
  <c r="AR205" i="1" a="1"/>
  <c r="AR205" i="1" s="1"/>
  <c r="AR206" i="1" a="1"/>
  <c r="AR206" i="1"/>
  <c r="AR207" i="1" a="1"/>
  <c r="AR207" i="1" s="1"/>
  <c r="AR208" i="1" a="1"/>
  <c r="AR208" i="1" s="1"/>
  <c r="AR209" i="1" a="1"/>
  <c r="AR209" i="1" s="1"/>
  <c r="AR210" i="1" a="1"/>
  <c r="AR210" i="1" s="1"/>
  <c r="AR211" i="1" a="1"/>
  <c r="AR211" i="1" s="1"/>
  <c r="AR212" i="1" a="1"/>
  <c r="AR212" i="1" s="1"/>
  <c r="AR213" i="1" a="1"/>
  <c r="AR213" i="1" s="1"/>
  <c r="AR214" i="1" a="1"/>
  <c r="AR214" i="1" s="1"/>
  <c r="AR215" i="1" a="1"/>
  <c r="AR215" i="1" s="1"/>
  <c r="AR216" i="1" a="1"/>
  <c r="AR216" i="1" s="1"/>
  <c r="AR217" i="1" a="1"/>
  <c r="AR217" i="1" s="1"/>
  <c r="AR218" i="1" a="1"/>
  <c r="AR218" i="1" s="1"/>
  <c r="AR219" i="1" a="1"/>
  <c r="AR219" i="1" s="1"/>
  <c r="AR220" i="1" a="1"/>
  <c r="AR220" i="1" s="1"/>
  <c r="AR221" i="1" a="1"/>
  <c r="AR221" i="1" s="1"/>
  <c r="AR222" i="1" a="1"/>
  <c r="AR222" i="1" s="1"/>
  <c r="AR223" i="1" a="1"/>
  <c r="AR223" i="1" s="1"/>
  <c r="AR224" i="1" a="1"/>
  <c r="AR224" i="1" s="1"/>
  <c r="AR225" i="1" a="1"/>
  <c r="AR225" i="1" s="1"/>
  <c r="AR226" i="1" a="1"/>
  <c r="AR226" i="1" s="1"/>
  <c r="AR227" i="1" a="1"/>
  <c r="AR227" i="1" s="1"/>
  <c r="AR228" i="1" a="1"/>
  <c r="AR228" i="1" s="1"/>
  <c r="AR229" i="1" a="1"/>
  <c r="AR229" i="1" s="1"/>
  <c r="AR230" i="1" a="1"/>
  <c r="AR230" i="1" s="1"/>
  <c r="AR231" i="1" a="1"/>
  <c r="AR231" i="1" s="1"/>
  <c r="AR232" i="1" a="1"/>
  <c r="AR232" i="1" s="1"/>
  <c r="AR233" i="1" a="1"/>
  <c r="AR233" i="1" s="1"/>
  <c r="AR234" i="1" a="1"/>
  <c r="AR234" i="1" s="1"/>
  <c r="AR235" i="1" a="1"/>
  <c r="AR235" i="1" s="1"/>
  <c r="AR236" i="1" a="1"/>
  <c r="AR236" i="1" s="1"/>
  <c r="AR237" i="1" a="1"/>
  <c r="AR237" i="1" s="1"/>
  <c r="AR238" i="1" a="1"/>
  <c r="AR238" i="1" s="1"/>
  <c r="AR239" i="1" a="1"/>
  <c r="AR239" i="1" s="1"/>
  <c r="AR240" i="1" a="1"/>
  <c r="AR240" i="1" s="1"/>
  <c r="AR241" i="1" a="1"/>
  <c r="AR241" i="1" s="1"/>
  <c r="AR242" i="1" a="1"/>
  <c r="AR242" i="1" s="1"/>
  <c r="AR243" i="1" a="1"/>
  <c r="AR243" i="1" s="1"/>
  <c r="AR244" i="1" a="1"/>
  <c r="AR244" i="1" s="1"/>
  <c r="AR245" i="1" a="1"/>
  <c r="AR245" i="1" s="1"/>
  <c r="AR246" i="1" a="1"/>
  <c r="AR246" i="1" s="1"/>
  <c r="AR247" i="1" a="1"/>
  <c r="AR247" i="1" s="1"/>
  <c r="AR248" i="1" a="1"/>
  <c r="AR248" i="1" s="1"/>
  <c r="AR249" i="1" a="1"/>
  <c r="AR249" i="1" s="1"/>
  <c r="AR250" i="1" a="1"/>
  <c r="AR250" i="1" s="1"/>
  <c r="AR251" i="1" a="1"/>
  <c r="AR251" i="1" s="1"/>
  <c r="AR252" i="1" a="1"/>
  <c r="AR252" i="1" s="1"/>
  <c r="AR253" i="1" a="1"/>
  <c r="AR253" i="1" s="1"/>
  <c r="AR254" i="1" a="1"/>
  <c r="AR254" i="1" s="1"/>
  <c r="AR255" i="1" a="1"/>
  <c r="AR255" i="1" s="1"/>
  <c r="AR256" i="1" a="1"/>
  <c r="AR256" i="1" s="1"/>
  <c r="AR257" i="1" a="1"/>
  <c r="AR257" i="1" s="1"/>
  <c r="AR258" i="1" a="1"/>
  <c r="AR258" i="1" s="1"/>
  <c r="AR259" i="1" a="1"/>
  <c r="AR259" i="1" s="1"/>
  <c r="AR260" i="1" a="1"/>
  <c r="AR260" i="1" s="1"/>
  <c r="AR261" i="1" a="1"/>
  <c r="AR261" i="1" s="1"/>
  <c r="AR262" i="1" a="1"/>
  <c r="AR262" i="1" s="1"/>
  <c r="AR263" i="1" a="1"/>
  <c r="AR263" i="1" s="1"/>
  <c r="AR264" i="1" a="1"/>
  <c r="AR264" i="1" s="1"/>
  <c r="AR265" i="1" a="1"/>
  <c r="AR265" i="1" s="1"/>
  <c r="AR266" i="1" a="1"/>
  <c r="AR266" i="1" s="1"/>
  <c r="AR267" i="1" a="1"/>
  <c r="AR267" i="1" s="1"/>
  <c r="AR268" i="1" a="1"/>
  <c r="AR268" i="1" s="1"/>
  <c r="AR269" i="1" a="1"/>
  <c r="AR269" i="1" s="1"/>
  <c r="AR270" i="1" a="1"/>
  <c r="AR270" i="1" s="1"/>
  <c r="AR271" i="1" a="1"/>
  <c r="AR271" i="1" s="1"/>
  <c r="AR272" i="1" a="1"/>
  <c r="AR272" i="1" s="1"/>
  <c r="AR273" i="1" a="1"/>
  <c r="AR273" i="1" s="1"/>
  <c r="AR274" i="1" a="1"/>
  <c r="AR274" i="1" s="1"/>
  <c r="AR275" i="1" a="1"/>
  <c r="AR275" i="1" s="1"/>
  <c r="AR276" i="1" a="1"/>
  <c r="AR276" i="1" s="1"/>
  <c r="AR277" i="1" a="1"/>
  <c r="AR277" i="1" s="1"/>
  <c r="AR278" i="1" a="1"/>
  <c r="AR278" i="1" s="1"/>
  <c r="AR279" i="1" a="1"/>
  <c r="AR279" i="1" s="1"/>
  <c r="AR280" i="1" a="1"/>
  <c r="AR280" i="1" s="1"/>
  <c r="AR281" i="1" a="1"/>
  <c r="AR281" i="1" s="1"/>
  <c r="AR282" i="1" a="1"/>
  <c r="AR282" i="1" s="1"/>
  <c r="AR283" i="1" a="1"/>
  <c r="AR283" i="1" s="1"/>
  <c r="AR284" i="1" a="1"/>
  <c r="AR284" i="1" s="1"/>
  <c r="AR285" i="1" a="1"/>
  <c r="AR285" i="1" s="1"/>
  <c r="AR286" i="1" a="1"/>
  <c r="AR286" i="1"/>
  <c r="AR287" i="1" a="1"/>
  <c r="AR287" i="1" s="1"/>
  <c r="AR288" i="1" a="1"/>
  <c r="AR288" i="1" s="1"/>
  <c r="AR289" i="1" a="1"/>
  <c r="AR289" i="1" s="1"/>
  <c r="AR290" i="1" a="1"/>
  <c r="AR290" i="1" s="1"/>
  <c r="AR291" i="1" a="1"/>
  <c r="AR291" i="1" s="1"/>
  <c r="AR292" i="1" a="1"/>
  <c r="AR292" i="1" s="1"/>
  <c r="AR293" i="1" a="1"/>
  <c r="AR293" i="1"/>
  <c r="AR294" i="1" a="1"/>
  <c r="AR294" i="1" s="1"/>
  <c r="AR295" i="1" a="1"/>
  <c r="AR295" i="1" s="1"/>
  <c r="AR296" i="1" a="1"/>
  <c r="AR296" i="1" s="1"/>
  <c r="AR297" i="1" a="1"/>
  <c r="AR297" i="1"/>
  <c r="AR298" i="1" a="1"/>
  <c r="AR298" i="1" s="1"/>
  <c r="AR299" i="1" a="1"/>
  <c r="AR299" i="1" s="1"/>
  <c r="AR300" i="1" a="1"/>
  <c r="AR300" i="1" s="1"/>
  <c r="AR301" i="1" a="1"/>
  <c r="AR301" i="1" s="1"/>
  <c r="AR302" i="1" a="1"/>
  <c r="AR302" i="1" s="1"/>
  <c r="AR303" i="1" a="1"/>
  <c r="AR303" i="1" s="1"/>
  <c r="AR304" i="1" a="1"/>
  <c r="AR304" i="1" s="1"/>
  <c r="AR305" i="1" a="1"/>
  <c r="AR305" i="1" s="1"/>
  <c r="AR306" i="1" a="1"/>
  <c r="AR306" i="1" s="1"/>
  <c r="AR307" i="1" a="1"/>
  <c r="AR307" i="1" s="1"/>
  <c r="AR308" i="1" a="1"/>
  <c r="AR308" i="1" s="1"/>
  <c r="AR309" i="1" a="1"/>
  <c r="AR309" i="1" s="1"/>
  <c r="AR310" i="1" a="1"/>
  <c r="AR310" i="1" s="1"/>
  <c r="AR311" i="1" a="1"/>
  <c r="AR311" i="1" s="1"/>
  <c r="AR312" i="1" a="1"/>
  <c r="AR312" i="1" s="1"/>
  <c r="AR313" i="1" a="1"/>
  <c r="AR313" i="1" s="1"/>
  <c r="AR314" i="1" a="1"/>
  <c r="AR314" i="1" s="1"/>
  <c r="AR315" i="1" a="1"/>
  <c r="AR315" i="1" s="1"/>
  <c r="AR316" i="1" a="1"/>
  <c r="AR316" i="1" s="1"/>
  <c r="AR317" i="1" a="1"/>
  <c r="AR317" i="1" s="1"/>
  <c r="AR318" i="1" a="1"/>
  <c r="AR318" i="1" s="1"/>
  <c r="AR319" i="1" a="1"/>
  <c r="AR319" i="1" s="1"/>
  <c r="AR320" i="1" a="1"/>
  <c r="AR320" i="1" s="1"/>
  <c r="AR321" i="1" a="1"/>
  <c r="AR321" i="1" s="1"/>
  <c r="AR322" i="1" a="1"/>
  <c r="AR322" i="1" s="1"/>
  <c r="AR323" i="1" a="1"/>
  <c r="AR323" i="1" s="1"/>
  <c r="AR324" i="1" a="1"/>
  <c r="AR324" i="1" s="1"/>
  <c r="AR325" i="1" a="1"/>
  <c r="AR325" i="1" s="1"/>
  <c r="AR326" i="1" a="1"/>
  <c r="AR326" i="1" s="1"/>
  <c r="AR327" i="1" a="1"/>
  <c r="AR327" i="1" s="1"/>
  <c r="AR328" i="1" a="1"/>
  <c r="AR328" i="1" s="1"/>
  <c r="AR329" i="1" a="1"/>
  <c r="AR329" i="1" s="1"/>
  <c r="AR330" i="1" a="1"/>
  <c r="AR330" i="1" s="1"/>
  <c r="AR331" i="1" a="1"/>
  <c r="AR331" i="1" s="1"/>
  <c r="AR332" i="1" a="1"/>
  <c r="AR332" i="1" s="1"/>
  <c r="AR333" i="1" a="1"/>
  <c r="AR333" i="1" s="1"/>
  <c r="AR334" i="1" a="1"/>
  <c r="AR334" i="1" s="1"/>
  <c r="AR335" i="1" a="1"/>
  <c r="AR335" i="1" s="1"/>
  <c r="AR336" i="1" a="1"/>
  <c r="AR336" i="1" s="1"/>
  <c r="AR337" i="1" a="1"/>
  <c r="AR337" i="1" s="1"/>
  <c r="AR338" i="1" a="1"/>
  <c r="AR338" i="1" s="1"/>
  <c r="AR339" i="1" a="1"/>
  <c r="AR339" i="1" s="1"/>
  <c r="AR340" i="1" a="1"/>
  <c r="AR340" i="1" s="1"/>
  <c r="AR341" i="1" a="1"/>
  <c r="AR341" i="1" s="1"/>
  <c r="AR342" i="1" a="1"/>
  <c r="AR342" i="1" s="1"/>
  <c r="AR343" i="1" a="1"/>
  <c r="AR343" i="1" s="1"/>
  <c r="AR344" i="1" a="1"/>
  <c r="AR344" i="1" s="1"/>
  <c r="AR345" i="1" a="1"/>
  <c r="AR345" i="1" s="1"/>
  <c r="AR346" i="1" a="1"/>
  <c r="AR346" i="1" s="1"/>
  <c r="AR347" i="1" a="1"/>
  <c r="AR347" i="1" s="1"/>
  <c r="AR348" i="1" a="1"/>
  <c r="AR348" i="1" s="1"/>
  <c r="AR349" i="1" a="1"/>
  <c r="AR349" i="1" s="1"/>
  <c r="AR350" i="1" a="1"/>
  <c r="AR350" i="1" s="1"/>
  <c r="AR351" i="1" a="1"/>
  <c r="AR351" i="1" s="1"/>
  <c r="AR352" i="1" a="1"/>
  <c r="AR352" i="1" s="1"/>
  <c r="AR353" i="1" a="1"/>
  <c r="AR353" i="1" s="1"/>
  <c r="AR354" i="1" a="1"/>
  <c r="AR354" i="1" s="1"/>
  <c r="AR355" i="1" a="1"/>
  <c r="AR355" i="1" s="1"/>
  <c r="AR356" i="1" a="1"/>
  <c r="AR356" i="1" s="1"/>
  <c r="AR357" i="1" a="1"/>
  <c r="AR357" i="1" s="1"/>
  <c r="AR358" i="1" a="1"/>
  <c r="AR358" i="1" s="1"/>
  <c r="AR359" i="1" a="1"/>
  <c r="AR359" i="1" s="1"/>
  <c r="AR360" i="1" a="1"/>
  <c r="AR360" i="1" s="1"/>
  <c r="AR361" i="1" a="1"/>
  <c r="AR361" i="1" s="1"/>
  <c r="AR362" i="1" a="1"/>
  <c r="AR362" i="1" s="1"/>
  <c r="AR363" i="1" a="1"/>
  <c r="AR363" i="1" s="1"/>
  <c r="AR364" i="1" a="1"/>
  <c r="AR364" i="1" s="1"/>
  <c r="AR365" i="1" a="1"/>
  <c r="AR365" i="1" s="1"/>
  <c r="AR366" i="1" a="1"/>
  <c r="AR366" i="1" s="1"/>
  <c r="AR367" i="1" a="1"/>
  <c r="AR367" i="1" s="1"/>
  <c r="AR368" i="1" a="1"/>
  <c r="AR368" i="1" s="1"/>
  <c r="AR369" i="1" a="1"/>
  <c r="AR369" i="1" s="1"/>
  <c r="AR370" i="1" a="1"/>
  <c r="AR370" i="1" s="1"/>
  <c r="AR371" i="1" a="1"/>
  <c r="AR371" i="1"/>
  <c r="AR372" i="1" a="1"/>
  <c r="AR372" i="1" s="1"/>
  <c r="AR373" i="1" a="1"/>
  <c r="AR373" i="1" s="1"/>
  <c r="AR374" i="1" a="1"/>
  <c r="AR374" i="1" s="1"/>
  <c r="AR375" i="1" a="1"/>
  <c r="AR375" i="1" s="1"/>
  <c r="AR376" i="1" a="1"/>
  <c r="AR376" i="1"/>
  <c r="AR377" i="1" a="1"/>
  <c r="AR377" i="1" s="1"/>
  <c r="AR378" i="1" a="1"/>
  <c r="AR378" i="1" s="1"/>
  <c r="AR379" i="1" a="1"/>
  <c r="AR379" i="1" s="1"/>
  <c r="AR380" i="1" a="1"/>
  <c r="AR380" i="1" s="1"/>
  <c r="AR381" i="1" a="1"/>
  <c r="AR381" i="1" s="1"/>
  <c r="AR382" i="1" a="1"/>
  <c r="AR382" i="1" s="1"/>
  <c r="AR383" i="1" a="1"/>
  <c r="AR383" i="1"/>
  <c r="AR384" i="1" a="1"/>
  <c r="AR384" i="1" s="1"/>
  <c r="AR385" i="1" a="1"/>
  <c r="AR385" i="1" s="1"/>
  <c r="AR386" i="1" a="1"/>
  <c r="AR386" i="1" s="1"/>
  <c r="AR387" i="1" a="1"/>
  <c r="AR387" i="1"/>
  <c r="AR388" i="1" a="1"/>
  <c r="AR388" i="1" s="1"/>
  <c r="AR389" i="1" a="1"/>
  <c r="AR389" i="1" s="1"/>
  <c r="AR390" i="1" a="1"/>
  <c r="AR390" i="1" s="1"/>
  <c r="AR391" i="1" a="1"/>
  <c r="AR391" i="1" s="1"/>
  <c r="AR392" i="1" a="1"/>
  <c r="AR392" i="1" s="1"/>
  <c r="AR393" i="1" a="1"/>
  <c r="AR393" i="1" s="1"/>
  <c r="AR394" i="1" a="1"/>
  <c r="AR394" i="1" s="1"/>
  <c r="AR395" i="1" a="1"/>
  <c r="AR395" i="1" s="1"/>
  <c r="AR396" i="1" a="1"/>
  <c r="AR396" i="1" s="1"/>
  <c r="AR397" i="1" a="1"/>
  <c r="AR397" i="1" s="1"/>
  <c r="AR398" i="1" a="1"/>
  <c r="AR398" i="1" s="1"/>
  <c r="AR399" i="1" a="1"/>
  <c r="AR399" i="1" s="1"/>
  <c r="AR400" i="1" a="1"/>
  <c r="AR400" i="1" s="1"/>
  <c r="AR401" i="1" a="1"/>
  <c r="AR401" i="1" s="1"/>
  <c r="AR402" i="1" a="1"/>
  <c r="AR402" i="1" s="1"/>
  <c r="AR403" i="1" a="1"/>
  <c r="AR403" i="1" s="1"/>
  <c r="AR404" i="1" a="1"/>
  <c r="AR404" i="1" s="1"/>
  <c r="AR405" i="1" a="1"/>
  <c r="AR405" i="1" s="1"/>
  <c r="AR406" i="1" a="1"/>
  <c r="AR406" i="1" s="1"/>
  <c r="AR407" i="1" a="1"/>
  <c r="AR407" i="1" s="1"/>
  <c r="AR408" i="1" a="1"/>
  <c r="AR408" i="1" s="1"/>
  <c r="AR409" i="1" a="1"/>
  <c r="AR409" i="1" s="1"/>
  <c r="AR410" i="1" a="1"/>
  <c r="AR410" i="1" s="1"/>
  <c r="AR411" i="1" a="1"/>
  <c r="AR411" i="1" s="1"/>
  <c r="AR412" i="1" a="1"/>
  <c r="AR412" i="1" s="1"/>
  <c r="AR413" i="1" a="1"/>
  <c r="AR413" i="1"/>
  <c r="AR414" i="1" a="1"/>
  <c r="AR414" i="1" s="1"/>
  <c r="AR415" i="1" a="1"/>
  <c r="AR415" i="1" s="1"/>
  <c r="AR416" i="1" a="1"/>
  <c r="AR416" i="1" s="1"/>
  <c r="AR417" i="1" a="1"/>
  <c r="AR417" i="1" s="1"/>
  <c r="AR418" i="1" a="1"/>
  <c r="AR418" i="1" s="1"/>
  <c r="AR419" i="1" a="1"/>
  <c r="AR419" i="1" s="1"/>
  <c r="AR420" i="1" a="1"/>
  <c r="AR420" i="1" s="1"/>
  <c r="AR421" i="1" a="1"/>
  <c r="AR421" i="1" s="1"/>
  <c r="AR422" i="1" a="1"/>
  <c r="AR422" i="1" s="1"/>
  <c r="AR423" i="1" a="1"/>
  <c r="AR423" i="1" s="1"/>
  <c r="AR424" i="1" a="1"/>
  <c r="AR424" i="1" s="1"/>
  <c r="AR425" i="1" a="1"/>
  <c r="AR425" i="1" s="1"/>
  <c r="AR426" i="1" a="1"/>
  <c r="AR426" i="1" s="1"/>
  <c r="AR427" i="1" a="1"/>
  <c r="AR427" i="1" s="1"/>
  <c r="AR428" i="1" a="1"/>
  <c r="AR428" i="1" s="1"/>
  <c r="AR429" i="1" a="1"/>
  <c r="AR429" i="1" s="1"/>
  <c r="AR430" i="1" a="1"/>
  <c r="AR430" i="1" s="1"/>
  <c r="AR431" i="1" a="1"/>
  <c r="AR431" i="1" s="1"/>
  <c r="AR432" i="1" a="1"/>
  <c r="AR432" i="1" s="1"/>
  <c r="AR433" i="1" a="1"/>
  <c r="AR433" i="1" s="1"/>
  <c r="AR434" i="1" a="1"/>
  <c r="AR434" i="1" s="1"/>
  <c r="AR435" i="1" a="1"/>
  <c r="AR435" i="1" s="1"/>
  <c r="AR436" i="1" a="1"/>
  <c r="AR436" i="1" s="1"/>
  <c r="AR437" i="1" a="1"/>
  <c r="AR437" i="1" s="1"/>
  <c r="AR438" i="1" a="1"/>
  <c r="AR438" i="1" s="1"/>
  <c r="AR439" i="1" a="1"/>
  <c r="AR439" i="1" s="1"/>
  <c r="AR440" i="1" a="1"/>
  <c r="AR440" i="1" s="1"/>
  <c r="AR441" i="1" a="1"/>
  <c r="AR441" i="1" s="1"/>
  <c r="AR442" i="1" a="1"/>
  <c r="AR442" i="1" s="1"/>
  <c r="AR443" i="1" a="1"/>
  <c r="AR443" i="1" s="1"/>
  <c r="AR444" i="1" a="1"/>
  <c r="AR444" i="1" s="1"/>
  <c r="AR445" i="1" a="1"/>
  <c r="AR445" i="1" s="1"/>
  <c r="AR446" i="1" a="1"/>
  <c r="AR446" i="1" s="1"/>
  <c r="AR447" i="1" a="1"/>
  <c r="AR447" i="1" s="1"/>
  <c r="AR448" i="1" a="1"/>
  <c r="AR448" i="1" s="1"/>
  <c r="AR449" i="1" a="1"/>
  <c r="AR449" i="1" s="1"/>
  <c r="AR450" i="1" a="1"/>
  <c r="AR450" i="1" s="1"/>
  <c r="AR451" i="1" a="1"/>
  <c r="AR451" i="1" s="1"/>
  <c r="AR452" i="1" a="1"/>
  <c r="AR452" i="1" s="1"/>
  <c r="AR453" i="1" a="1"/>
  <c r="AR453" i="1" s="1"/>
  <c r="AR454" i="1" a="1"/>
  <c r="AR454" i="1" s="1"/>
  <c r="AR455" i="1" a="1"/>
  <c r="AR455" i="1" s="1"/>
  <c r="AR456" i="1" a="1"/>
  <c r="AR456" i="1" s="1"/>
  <c r="AR457" i="1" a="1"/>
  <c r="AR457" i="1" s="1"/>
  <c r="AR458" i="1" a="1"/>
  <c r="AR458" i="1" s="1"/>
  <c r="AR459" i="1" a="1"/>
  <c r="AR459" i="1" s="1"/>
  <c r="AR460" i="1" a="1"/>
  <c r="AR460" i="1" s="1"/>
  <c r="AR461" i="1" a="1"/>
  <c r="AR461" i="1" s="1"/>
  <c r="AR462" i="1" a="1"/>
  <c r="AR462" i="1" s="1"/>
  <c r="AR463" i="1" a="1"/>
  <c r="AR463" i="1" s="1"/>
  <c r="AR464" i="1" a="1"/>
  <c r="AR464" i="1" s="1"/>
  <c r="AR465" i="1" a="1"/>
  <c r="AR465" i="1" s="1"/>
  <c r="AR466" i="1" a="1"/>
  <c r="AR466" i="1" s="1"/>
  <c r="AR467" i="1" a="1"/>
  <c r="AR467" i="1" s="1"/>
  <c r="AR468" i="1" a="1"/>
  <c r="AR468" i="1" s="1"/>
  <c r="AR469" i="1" a="1"/>
  <c r="AR469" i="1" s="1"/>
  <c r="AR470" i="1" a="1"/>
  <c r="AR470" i="1" s="1"/>
  <c r="AR471" i="1" a="1"/>
  <c r="AR471" i="1" s="1"/>
  <c r="AR472" i="1" a="1"/>
  <c r="AR472" i="1" s="1"/>
  <c r="AR473" i="1" a="1"/>
  <c r="AR473" i="1" s="1"/>
  <c r="AR474" i="1" a="1"/>
  <c r="AR474" i="1" s="1"/>
  <c r="AR475" i="1" a="1"/>
  <c r="AR475" i="1"/>
  <c r="AR476" i="1" a="1"/>
  <c r="AR476" i="1" s="1"/>
  <c r="AR477" i="1" a="1"/>
  <c r="AR477" i="1" s="1"/>
  <c r="AR478" i="1" a="1"/>
  <c r="AR478" i="1" s="1"/>
  <c r="AR479" i="1" a="1"/>
  <c r="AR479" i="1" s="1"/>
  <c r="AR480" i="1" a="1"/>
  <c r="AR480" i="1" s="1"/>
  <c r="AR481" i="1" a="1"/>
  <c r="AR481" i="1" s="1"/>
  <c r="AR482" i="1" a="1"/>
  <c r="AR482" i="1" s="1"/>
  <c r="AR483" i="1" a="1"/>
  <c r="AR483" i="1" s="1"/>
  <c r="AR484" i="1" a="1"/>
  <c r="AR484" i="1" s="1"/>
  <c r="AR485" i="1" a="1"/>
  <c r="AR485" i="1"/>
  <c r="AR486" i="1" a="1"/>
  <c r="AR486" i="1" s="1"/>
  <c r="AR487" i="1" a="1"/>
  <c r="AR487" i="1" s="1"/>
  <c r="AR488" i="1" a="1"/>
  <c r="AR488" i="1" s="1"/>
  <c r="AR489" i="1" a="1"/>
  <c r="AR489" i="1" s="1"/>
  <c r="AR490" i="1" a="1"/>
  <c r="AR490" i="1" s="1"/>
  <c r="AR491" i="1" a="1"/>
  <c r="AR491" i="1" s="1"/>
  <c r="AR492" i="1" a="1"/>
  <c r="AR492" i="1" s="1"/>
  <c r="AR493" i="1" a="1"/>
  <c r="AR493" i="1" s="1"/>
  <c r="AR494" i="1" a="1"/>
  <c r="AR494" i="1" s="1"/>
  <c r="AR495" i="1" a="1"/>
  <c r="AR495" i="1" s="1"/>
  <c r="AR496" i="1" a="1"/>
  <c r="AR496" i="1" s="1"/>
  <c r="AR497" i="1" a="1"/>
  <c r="AR497" i="1" s="1"/>
  <c r="AR498" i="1" a="1"/>
  <c r="AR498" i="1" s="1"/>
  <c r="AR499" i="1" a="1"/>
  <c r="AR499" i="1" s="1"/>
  <c r="AR500" i="1" a="1"/>
  <c r="AR500" i="1" s="1"/>
  <c r="AR501" i="1" a="1"/>
  <c r="AR501" i="1" s="1"/>
  <c r="AR502" i="1" a="1"/>
  <c r="AR502" i="1" s="1"/>
  <c r="AR503" i="1" a="1"/>
  <c r="AR503" i="1" s="1"/>
  <c r="AR504" i="1" a="1"/>
  <c r="AR504" i="1" s="1"/>
  <c r="AR505" i="1" a="1"/>
  <c r="AR505" i="1" s="1"/>
  <c r="AR506" i="1" a="1"/>
  <c r="AR506" i="1" s="1"/>
  <c r="AR507" i="1" a="1"/>
  <c r="AR507" i="1" s="1"/>
  <c r="AR508" i="1" a="1"/>
  <c r="AR508" i="1" s="1"/>
  <c r="AR509" i="1" a="1"/>
  <c r="AR509" i="1" s="1"/>
  <c r="AR510" i="1" a="1"/>
  <c r="AR510" i="1" s="1"/>
  <c r="AR511" i="1" a="1"/>
  <c r="AR511" i="1" s="1"/>
  <c r="AR512" i="1" a="1"/>
  <c r="AR512" i="1" s="1"/>
  <c r="AR513" i="1" a="1"/>
  <c r="AR513" i="1" s="1"/>
  <c r="AR514" i="1" a="1"/>
  <c r="AR514" i="1" s="1"/>
  <c r="AR515" i="1" a="1"/>
  <c r="AR515" i="1" s="1"/>
  <c r="AR516" i="1" a="1"/>
  <c r="AR516" i="1" s="1"/>
  <c r="AR517" i="1" a="1"/>
  <c r="AR517" i="1" s="1"/>
  <c r="AR518" i="1" a="1"/>
  <c r="AR518" i="1" s="1"/>
  <c r="AR519" i="1" a="1"/>
  <c r="AR519" i="1" s="1"/>
  <c r="AR520" i="1" a="1"/>
  <c r="AR520" i="1" s="1"/>
  <c r="AR521" i="1" a="1"/>
  <c r="AR521" i="1" s="1"/>
  <c r="AR522" i="1" a="1"/>
  <c r="AR522" i="1" s="1"/>
  <c r="AR523" i="1" a="1"/>
  <c r="AR523" i="1" s="1"/>
  <c r="AR524" i="1" a="1"/>
  <c r="AR524" i="1" s="1"/>
  <c r="AR525" i="1" a="1"/>
  <c r="AR525" i="1" s="1"/>
  <c r="AR526" i="1" a="1"/>
  <c r="AR526" i="1" s="1"/>
  <c r="AR527" i="1" a="1"/>
  <c r="AR527" i="1" s="1"/>
  <c r="AR528" i="1" a="1"/>
  <c r="AR528" i="1" s="1"/>
  <c r="AR529" i="1" a="1"/>
  <c r="AR529" i="1" s="1"/>
  <c r="AR530" i="1" a="1"/>
  <c r="AR530" i="1" s="1"/>
  <c r="AR531" i="1" a="1"/>
  <c r="AR531" i="1" s="1"/>
  <c r="AR532" i="1" a="1"/>
  <c r="AR532" i="1" s="1"/>
  <c r="AR533" i="1" a="1"/>
  <c r="AR533" i="1" s="1"/>
  <c r="AR534" i="1" a="1"/>
  <c r="AR534" i="1" s="1"/>
  <c r="AR535" i="1" a="1"/>
  <c r="AR535" i="1" s="1"/>
  <c r="AR536" i="1" a="1"/>
  <c r="AR536" i="1" s="1"/>
  <c r="AR537" i="1" a="1"/>
  <c r="AR537" i="1" s="1"/>
  <c r="AR538" i="1" a="1"/>
  <c r="AR538" i="1" s="1"/>
  <c r="AR539" i="1" a="1"/>
  <c r="AR539" i="1" s="1"/>
  <c r="AR540" i="1" a="1"/>
  <c r="AR540" i="1" s="1"/>
  <c r="AR541" i="1" a="1"/>
  <c r="AR541" i="1" s="1"/>
  <c r="AR542" i="1" a="1"/>
  <c r="AR542" i="1" s="1"/>
  <c r="AR543" i="1" a="1"/>
  <c r="AR543" i="1" s="1"/>
  <c r="AR544" i="1" a="1"/>
  <c r="AR544" i="1" s="1"/>
  <c r="AR545" i="1" a="1"/>
  <c r="AR545" i="1" s="1"/>
  <c r="AR546" i="1" a="1"/>
  <c r="AR546" i="1" s="1"/>
  <c r="AR547" i="1" a="1"/>
  <c r="AR547" i="1" s="1"/>
  <c r="AR548" i="1" a="1"/>
  <c r="AR548" i="1" s="1"/>
  <c r="AR549" i="1" a="1"/>
  <c r="AR549" i="1"/>
  <c r="AR550" i="1" a="1"/>
  <c r="AR550" i="1" s="1"/>
  <c r="AR551" i="1" a="1"/>
  <c r="AR551" i="1" s="1"/>
  <c r="AR552" i="1" a="1"/>
  <c r="AR552" i="1" s="1"/>
  <c r="AR553" i="1" a="1"/>
  <c r="AR553" i="1" s="1"/>
  <c r="AR554" i="1" a="1"/>
  <c r="AR554" i="1" s="1"/>
  <c r="AR555" i="1" a="1"/>
  <c r="AR555" i="1" s="1"/>
  <c r="AR556" i="1" a="1"/>
  <c r="AR556" i="1" s="1"/>
  <c r="AR557" i="1" a="1"/>
  <c r="AR557" i="1" s="1"/>
  <c r="AR558" i="1" a="1"/>
  <c r="AR558" i="1" s="1"/>
  <c r="AR559" i="1" a="1"/>
  <c r="AR559" i="1" s="1"/>
  <c r="AR560" i="1" a="1"/>
  <c r="AR560" i="1" s="1"/>
  <c r="AR561" i="1" a="1"/>
  <c r="AR561" i="1"/>
  <c r="AR562" i="1" a="1"/>
  <c r="AR562" i="1" s="1"/>
  <c r="AR563" i="1" a="1"/>
  <c r="AR563" i="1" s="1"/>
  <c r="AR564" i="1" a="1"/>
  <c r="AR564" i="1" s="1"/>
  <c r="AR565" i="1" a="1"/>
  <c r="AR565" i="1" s="1"/>
  <c r="AR566" i="1" a="1"/>
  <c r="AR566" i="1" s="1"/>
  <c r="AR567" i="1" a="1"/>
  <c r="AR567" i="1" s="1"/>
  <c r="AR568" i="1" a="1"/>
  <c r="AR568" i="1" s="1"/>
  <c r="AR569" i="1" a="1"/>
  <c r="AR569" i="1" s="1"/>
  <c r="AR570" i="1" a="1"/>
  <c r="AR570" i="1" s="1"/>
  <c r="AR571" i="1" a="1"/>
  <c r="AR571" i="1" s="1"/>
  <c r="AR572" i="1" a="1"/>
  <c r="AR572" i="1" s="1"/>
  <c r="AR573" i="1" a="1"/>
  <c r="AR573" i="1" s="1"/>
  <c r="AR574" i="1" a="1"/>
  <c r="AR574" i="1" s="1"/>
  <c r="AR575" i="1" a="1"/>
  <c r="AR575" i="1" s="1"/>
  <c r="AR576" i="1" a="1"/>
  <c r="AR576" i="1" s="1"/>
  <c r="AR577" i="1" a="1"/>
  <c r="AR577" i="1" s="1"/>
  <c r="AR578" i="1" a="1"/>
  <c r="AR578" i="1" s="1"/>
  <c r="AR579" i="1" a="1"/>
  <c r="AR579" i="1"/>
  <c r="AR580" i="1" a="1"/>
  <c r="AR580" i="1" s="1"/>
  <c r="AR581" i="1" a="1"/>
  <c r="AR581" i="1" s="1"/>
  <c r="AR582" i="1" a="1"/>
  <c r="AR582" i="1" s="1"/>
  <c r="AR583" i="1" a="1"/>
  <c r="AR583" i="1" s="1"/>
  <c r="AR584" i="1" a="1"/>
  <c r="AR584" i="1"/>
  <c r="AR585" i="1" a="1"/>
  <c r="AR585" i="1" s="1"/>
  <c r="AR586" i="1" a="1"/>
  <c r="AR586" i="1" s="1"/>
  <c r="AR587" i="1" a="1"/>
  <c r="AR587" i="1" s="1"/>
  <c r="AR588" i="1" a="1"/>
  <c r="AR588" i="1" s="1"/>
  <c r="AR589" i="1" a="1"/>
  <c r="AR589" i="1" s="1"/>
  <c r="AR590" i="1" a="1"/>
  <c r="AR590" i="1" s="1"/>
  <c r="AR591" i="1" a="1"/>
  <c r="AR591" i="1" s="1"/>
  <c r="AR592" i="1" a="1"/>
  <c r="AR592" i="1" s="1"/>
  <c r="AR593" i="1" a="1"/>
  <c r="AR593" i="1" s="1"/>
  <c r="AR594" i="1" a="1"/>
  <c r="AR594" i="1"/>
  <c r="AR595" i="1" a="1"/>
  <c r="AR595" i="1" s="1"/>
  <c r="AR596" i="1" a="1"/>
  <c r="AR596" i="1" s="1"/>
  <c r="AR597" i="1" a="1"/>
  <c r="AR597" i="1" s="1"/>
  <c r="AR598" i="1" a="1"/>
  <c r="AR598" i="1" s="1"/>
  <c r="AR599" i="1" a="1"/>
  <c r="AR599" i="1" s="1"/>
  <c r="AR600" i="1" a="1"/>
  <c r="AR600" i="1" s="1"/>
  <c r="AR601" i="1" a="1"/>
  <c r="AR601" i="1" s="1"/>
  <c r="AR602" i="1" a="1"/>
  <c r="AR602" i="1" s="1"/>
  <c r="AR603" i="1" a="1"/>
  <c r="AR603" i="1" s="1"/>
  <c r="AR604" i="1" a="1"/>
  <c r="AR604" i="1" s="1"/>
  <c r="AR605" i="1" a="1"/>
  <c r="AR605" i="1" s="1"/>
  <c r="AR606" i="1" a="1"/>
  <c r="AR606" i="1" s="1"/>
  <c r="AR607" i="1" a="1"/>
  <c r="AR607" i="1" s="1"/>
  <c r="AR608" i="1" a="1"/>
  <c r="AR608" i="1" s="1"/>
  <c r="AR609" i="1" a="1"/>
  <c r="AR609" i="1" s="1"/>
  <c r="AR610" i="1" a="1"/>
  <c r="AR610" i="1" s="1"/>
  <c r="AR611" i="1" a="1"/>
  <c r="AR611" i="1" s="1"/>
  <c r="AR612" i="1" a="1"/>
  <c r="AR612" i="1" s="1"/>
  <c r="AR613" i="1" a="1"/>
  <c r="AR613" i="1" s="1"/>
  <c r="AR614" i="1" a="1"/>
  <c r="AR614" i="1" s="1"/>
  <c r="AR615" i="1" a="1"/>
  <c r="AR615" i="1" s="1"/>
  <c r="AR616" i="1" a="1"/>
  <c r="AR616" i="1" s="1"/>
  <c r="AR617" i="1" a="1"/>
  <c r="AR617" i="1" s="1"/>
  <c r="AR618" i="1" a="1"/>
  <c r="AR618" i="1"/>
  <c r="AR619" i="1" a="1"/>
  <c r="AR619" i="1" s="1"/>
  <c r="AR620" i="1" a="1"/>
  <c r="AR620" i="1" s="1"/>
  <c r="AR621" i="1" a="1"/>
  <c r="AR621" i="1" s="1"/>
  <c r="AR622" i="1" a="1"/>
  <c r="AR622" i="1" s="1"/>
  <c r="AR623" i="1" a="1"/>
  <c r="AR623" i="1"/>
  <c r="AR624" i="1" a="1"/>
  <c r="AR624" i="1" s="1"/>
  <c r="AR625" i="1" a="1"/>
  <c r="AR625" i="1" s="1"/>
  <c r="AR626" i="1" a="1"/>
  <c r="AR626" i="1" s="1"/>
  <c r="AR627" i="1" a="1"/>
  <c r="AR627" i="1"/>
  <c r="AR628" i="1" a="1"/>
  <c r="AR628" i="1" s="1"/>
  <c r="AR629" i="1" a="1"/>
  <c r="AR629" i="1" s="1"/>
  <c r="AR630" i="1" a="1"/>
  <c r="AR630" i="1" s="1"/>
  <c r="AR631" i="1" a="1"/>
  <c r="AR631" i="1" s="1"/>
  <c r="AR632" i="1" a="1"/>
  <c r="AR632" i="1" s="1"/>
  <c r="AR633" i="1" a="1"/>
  <c r="AR633" i="1" s="1"/>
  <c r="AR634" i="1" a="1"/>
  <c r="AR634" i="1" s="1"/>
  <c r="AR635" i="1" a="1"/>
  <c r="AR635" i="1" s="1"/>
  <c r="AR636" i="1" a="1"/>
  <c r="AR636" i="1" s="1"/>
  <c r="AR637" i="1" a="1"/>
  <c r="AR637" i="1" s="1"/>
  <c r="AR638" i="1" a="1"/>
  <c r="AR638" i="1"/>
  <c r="AR639" i="1" a="1"/>
  <c r="AR639" i="1" s="1"/>
  <c r="AR640" i="1" a="1"/>
  <c r="AR640" i="1" s="1"/>
  <c r="AR641" i="1" a="1"/>
  <c r="AR641" i="1" s="1"/>
  <c r="AR642" i="1" a="1"/>
  <c r="AR642" i="1" s="1"/>
  <c r="AR643" i="1" a="1"/>
  <c r="AR643" i="1" s="1"/>
  <c r="AR644" i="1" a="1"/>
  <c r="AR644" i="1" s="1"/>
  <c r="AR645" i="1" a="1"/>
  <c r="AR645" i="1" s="1"/>
  <c r="AR646" i="1" a="1"/>
  <c r="AR646" i="1" s="1"/>
  <c r="AR647" i="1" a="1"/>
  <c r="AR647" i="1" s="1"/>
  <c r="AR648" i="1" a="1"/>
  <c r="AR648" i="1" s="1"/>
  <c r="AR649" i="1" a="1"/>
  <c r="AR649" i="1" s="1"/>
  <c r="AR650" i="1" a="1"/>
  <c r="AR650" i="1" s="1"/>
  <c r="AR651" i="1" a="1"/>
  <c r="AR651" i="1" s="1"/>
  <c r="AR652" i="1" a="1"/>
  <c r="AR652" i="1" s="1"/>
  <c r="AR653" i="1" a="1"/>
  <c r="AR653" i="1"/>
  <c r="AR654" i="1" a="1"/>
  <c r="AR654" i="1" s="1"/>
  <c r="AR655" i="1" a="1"/>
  <c r="AR655" i="1" s="1"/>
  <c r="AR656" i="1" a="1"/>
  <c r="AR656" i="1" s="1"/>
  <c r="AR657" i="1" a="1"/>
  <c r="AR657" i="1" s="1"/>
  <c r="AR658" i="1" a="1"/>
  <c r="AR658" i="1" s="1"/>
  <c r="AR659" i="1" a="1"/>
  <c r="AR659" i="1" s="1"/>
  <c r="AR660" i="1" a="1"/>
  <c r="AR660" i="1" s="1"/>
  <c r="AR661" i="1" a="1"/>
  <c r="AR661" i="1" s="1"/>
  <c r="AR662" i="1" a="1"/>
  <c r="AR662" i="1" s="1"/>
  <c r="AR663" i="1" a="1"/>
  <c r="AR663" i="1" s="1"/>
  <c r="AR664" i="1" a="1"/>
  <c r="AR664" i="1" s="1"/>
  <c r="AR665" i="1" a="1"/>
  <c r="AR665" i="1" s="1"/>
  <c r="AR666" i="1" a="1"/>
  <c r="AR666" i="1" s="1"/>
  <c r="AR667" i="1" a="1"/>
  <c r="AR667" i="1" s="1"/>
  <c r="AR668" i="1" a="1"/>
  <c r="AR668" i="1" s="1"/>
  <c r="AR669" i="1" a="1"/>
  <c r="AR669" i="1" s="1"/>
  <c r="AR670" i="1" a="1"/>
  <c r="AR670" i="1" s="1"/>
  <c r="AR671" i="1" a="1"/>
  <c r="AR671" i="1" s="1"/>
  <c r="AR672" i="1" a="1"/>
  <c r="AR672" i="1" s="1"/>
  <c r="AR673" i="1" a="1"/>
  <c r="AR673" i="1" s="1"/>
  <c r="AR674" i="1" a="1"/>
  <c r="AR674" i="1"/>
  <c r="AR675" i="1" a="1"/>
  <c r="AR675" i="1" s="1"/>
  <c r="AR676" i="1" a="1"/>
  <c r="AR676" i="1" s="1"/>
  <c r="AR677" i="1" a="1"/>
  <c r="AR677" i="1" s="1"/>
  <c r="AR678" i="1" a="1"/>
  <c r="AR678" i="1" s="1"/>
  <c r="AR679" i="1" a="1"/>
  <c r="AR679" i="1" s="1"/>
  <c r="AR680" i="1" a="1"/>
  <c r="AR680" i="1" s="1"/>
  <c r="AR681" i="1" a="1"/>
  <c r="AR681" i="1"/>
  <c r="AR682" i="1" a="1"/>
  <c r="AR682" i="1" s="1"/>
  <c r="AR683" i="1" a="1"/>
  <c r="AR683" i="1"/>
  <c r="AR684" i="1" a="1"/>
  <c r="AR684" i="1" s="1"/>
  <c r="AR685" i="1" a="1"/>
  <c r="AR685" i="1" s="1"/>
  <c r="AR686" i="1" a="1"/>
  <c r="AR686" i="1" s="1"/>
  <c r="AR687" i="1" a="1"/>
  <c r="AR687" i="1" s="1"/>
  <c r="AR688" i="1" a="1"/>
  <c r="AR688" i="1" s="1"/>
  <c r="AR689" i="1" a="1"/>
  <c r="AR689" i="1" s="1"/>
  <c r="AR690" i="1" a="1"/>
  <c r="AR690" i="1" s="1"/>
  <c r="AR691" i="1" a="1"/>
  <c r="AR691" i="1" s="1"/>
  <c r="AR692" i="1" a="1"/>
  <c r="AR692" i="1" s="1"/>
  <c r="AR693" i="1" a="1"/>
  <c r="AR693" i="1" s="1"/>
  <c r="AR694" i="1" a="1"/>
  <c r="AR694" i="1" s="1"/>
  <c r="AR695" i="1" a="1"/>
  <c r="AR695" i="1" s="1"/>
  <c r="AR696" i="1" a="1"/>
  <c r="AR696" i="1" s="1"/>
  <c r="AR697" i="1" a="1"/>
  <c r="AR697" i="1" s="1"/>
  <c r="AR698" i="1" a="1"/>
  <c r="AR698" i="1" s="1"/>
  <c r="AR699" i="1" a="1"/>
  <c r="AR699" i="1" s="1"/>
  <c r="AR700" i="1" a="1"/>
  <c r="AR700" i="1" s="1"/>
  <c r="AR701" i="1" a="1"/>
  <c r="AR701" i="1" s="1"/>
  <c r="AR702" i="1" a="1"/>
  <c r="AR702" i="1" s="1"/>
  <c r="AR703" i="1" a="1"/>
  <c r="AR703" i="1" s="1"/>
  <c r="AR704" i="1" a="1"/>
  <c r="AR704" i="1" s="1"/>
  <c r="AR705" i="1" a="1"/>
  <c r="AR705" i="1" s="1"/>
  <c r="AR706" i="1" a="1"/>
  <c r="AR706" i="1" s="1"/>
  <c r="AR707" i="1" a="1"/>
  <c r="AR707" i="1" s="1"/>
  <c r="AR708" i="1" a="1"/>
  <c r="AR708" i="1" s="1"/>
  <c r="AR709" i="1" a="1"/>
  <c r="AR709" i="1" s="1"/>
  <c r="AR710" i="1" a="1"/>
  <c r="AR710" i="1" s="1"/>
  <c r="AR711" i="1" a="1"/>
  <c r="AR711" i="1" s="1"/>
  <c r="AR712" i="1" a="1"/>
  <c r="AR712" i="1" s="1"/>
  <c r="AR713" i="1" a="1"/>
  <c r="AR713" i="1" s="1"/>
  <c r="AR714" i="1" a="1"/>
  <c r="AR714" i="1" s="1"/>
  <c r="AR715" i="1" a="1"/>
  <c r="AR715" i="1" s="1"/>
  <c r="AR716" i="1" a="1"/>
  <c r="AR716" i="1" s="1"/>
  <c r="AR717" i="1" a="1"/>
  <c r="AR717" i="1" s="1"/>
  <c r="AR718" i="1" a="1"/>
  <c r="AR718" i="1" s="1"/>
  <c r="AR719" i="1" a="1"/>
  <c r="AR719" i="1" s="1"/>
  <c r="AR720" i="1" a="1"/>
  <c r="AR720" i="1" s="1"/>
  <c r="AR721" i="1" a="1"/>
  <c r="AR721" i="1" s="1"/>
  <c r="AR722" i="1" a="1"/>
  <c r="AR722" i="1" s="1"/>
  <c r="AR723" i="1" a="1"/>
  <c r="AR723" i="1" s="1"/>
  <c r="AR724" i="1" a="1"/>
  <c r="AR724" i="1" s="1"/>
  <c r="AR725" i="1" a="1"/>
  <c r="AR725" i="1" s="1"/>
  <c r="AR726" i="1" a="1"/>
  <c r="AR726" i="1" s="1"/>
  <c r="AR727" i="1" a="1"/>
  <c r="AR727" i="1" s="1"/>
  <c r="AR728" i="1" a="1"/>
  <c r="AR728" i="1" s="1"/>
  <c r="AR729" i="1" a="1"/>
  <c r="AR729" i="1" s="1"/>
  <c r="AR730" i="1" a="1"/>
  <c r="AR730" i="1" s="1"/>
  <c r="AR731" i="1" a="1"/>
  <c r="AR731" i="1" s="1"/>
  <c r="AR732" i="1" a="1"/>
  <c r="AR732" i="1" s="1"/>
  <c r="AR733" i="1" a="1"/>
  <c r="AR733" i="1" s="1"/>
  <c r="AR734" i="1" a="1"/>
  <c r="AR734" i="1" s="1"/>
  <c r="AR735" i="1" a="1"/>
  <c r="AR735" i="1" s="1"/>
  <c r="AR736" i="1" a="1"/>
  <c r="AR736" i="1"/>
  <c r="AR737" i="1" a="1"/>
  <c r="AR737" i="1" s="1"/>
  <c r="AR738" i="1" a="1"/>
  <c r="AR738" i="1" s="1"/>
  <c r="AR739" i="1" a="1"/>
  <c r="AR739" i="1" s="1"/>
  <c r="AR740" i="1" a="1"/>
  <c r="AR740" i="1" s="1"/>
  <c r="AR741" i="1" a="1"/>
  <c r="AR741" i="1" s="1"/>
  <c r="AR742" i="1" a="1"/>
  <c r="AR742" i="1" s="1"/>
  <c r="AR743" i="1" a="1"/>
  <c r="AR743" i="1" s="1"/>
  <c r="AR744" i="1" a="1"/>
  <c r="AR744" i="1" s="1"/>
  <c r="AR745" i="1" a="1"/>
  <c r="AR745" i="1" s="1"/>
  <c r="AR746" i="1" a="1"/>
  <c r="AR746" i="1" s="1"/>
  <c r="AR747" i="1" a="1"/>
  <c r="AR747" i="1" s="1"/>
  <c r="AR748" i="1" a="1"/>
  <c r="AR748" i="1"/>
  <c r="AR749" i="1" a="1"/>
  <c r="AR749" i="1" s="1"/>
  <c r="AR750" i="1" a="1"/>
  <c r="AR750" i="1" s="1"/>
  <c r="AR751" i="1" a="1"/>
  <c r="AR751" i="1"/>
  <c r="AR752" i="1" a="1"/>
  <c r="AR752" i="1" s="1"/>
  <c r="AR753" i="1" a="1"/>
  <c r="AR753" i="1" s="1"/>
  <c r="AR754" i="1" a="1"/>
  <c r="AR754" i="1" s="1"/>
  <c r="AR755" i="1" a="1"/>
  <c r="AR755" i="1" s="1"/>
  <c r="AR756" i="1" a="1"/>
  <c r="AR756" i="1" s="1"/>
  <c r="AR757" i="1" a="1"/>
  <c r="AR757" i="1" s="1"/>
  <c r="AR758" i="1" a="1"/>
  <c r="AR758" i="1" s="1"/>
  <c r="AR759" i="1" a="1"/>
  <c r="AR759" i="1" s="1"/>
  <c r="AR760" i="1" a="1"/>
  <c r="AR760" i="1" s="1"/>
  <c r="AR761" i="1" a="1"/>
  <c r="AR761" i="1" s="1"/>
  <c r="AR762" i="1" a="1"/>
  <c r="AR762" i="1" s="1"/>
  <c r="AR763" i="1" a="1"/>
  <c r="AR763" i="1" s="1"/>
  <c r="AR764" i="1" a="1"/>
  <c r="AR764" i="1"/>
  <c r="AR765" i="1" a="1"/>
  <c r="AR765" i="1" s="1"/>
  <c r="AR766" i="1" a="1"/>
  <c r="AR766" i="1" s="1"/>
  <c r="AR767" i="1" a="1"/>
  <c r="AR767" i="1" s="1"/>
  <c r="AR768" i="1" a="1"/>
  <c r="AR768" i="1" s="1"/>
  <c r="AR769" i="1" a="1"/>
  <c r="AR769" i="1" s="1"/>
  <c r="AR770" i="1" a="1"/>
  <c r="AR770" i="1" s="1"/>
  <c r="AR771" i="1" a="1"/>
  <c r="AR771" i="1" s="1"/>
  <c r="AR772" i="1" a="1"/>
  <c r="AR772" i="1" s="1"/>
  <c r="AR773" i="1" a="1"/>
  <c r="AR773" i="1" s="1"/>
  <c r="AR774" i="1" a="1"/>
  <c r="AR774" i="1" s="1"/>
  <c r="AR775" i="1" a="1"/>
  <c r="AR775" i="1" s="1"/>
  <c r="AR776" i="1" a="1"/>
  <c r="AR776" i="1" s="1"/>
  <c r="AR777" i="1" a="1"/>
  <c r="AR777" i="1" s="1"/>
  <c r="AR778" i="1" a="1"/>
  <c r="AR778" i="1" s="1"/>
  <c r="AR779" i="1" a="1"/>
  <c r="AR779" i="1" s="1"/>
  <c r="AR780" i="1" a="1"/>
  <c r="AR780" i="1" s="1"/>
  <c r="AR781" i="1" a="1"/>
  <c r="AR781" i="1" s="1"/>
  <c r="AR782" i="1" a="1"/>
  <c r="AR782" i="1" s="1"/>
  <c r="AR783" i="1" a="1"/>
  <c r="AR783" i="1" s="1"/>
  <c r="AR784" i="1" a="1"/>
  <c r="AR784" i="1"/>
  <c r="AR785" i="1" a="1"/>
  <c r="AR785" i="1" s="1"/>
  <c r="AR786" i="1" a="1"/>
  <c r="AR786" i="1" s="1"/>
  <c r="AR787" i="1" a="1"/>
  <c r="AR787" i="1" s="1"/>
  <c r="AR788" i="1" a="1"/>
  <c r="AR788" i="1" s="1"/>
  <c r="AR789" i="1" a="1"/>
  <c r="AR789" i="1" s="1"/>
  <c r="AR790" i="1" a="1"/>
  <c r="AR790" i="1" s="1"/>
  <c r="AR791" i="1" a="1"/>
  <c r="AR791" i="1" s="1"/>
  <c r="AR792" i="1" a="1"/>
  <c r="AR792" i="1" s="1"/>
  <c r="AR793" i="1" a="1"/>
  <c r="AR793" i="1" s="1"/>
  <c r="AR794" i="1" a="1"/>
  <c r="AR794" i="1" s="1"/>
  <c r="AR795" i="1" a="1"/>
  <c r="AR795" i="1" s="1"/>
  <c r="AR796" i="1" a="1"/>
  <c r="AR796" i="1" s="1"/>
  <c r="AR797" i="1" a="1"/>
  <c r="AR797" i="1"/>
  <c r="AR798" i="1" a="1"/>
  <c r="AR798" i="1" s="1"/>
  <c r="AR799" i="1" a="1"/>
  <c r="AR799" i="1" s="1"/>
  <c r="AR800" i="1" a="1"/>
  <c r="AR800" i="1" s="1"/>
  <c r="AR801" i="1" a="1"/>
  <c r="AR801" i="1" s="1"/>
  <c r="AR802" i="1" a="1"/>
  <c r="AR802" i="1" s="1"/>
  <c r="AR803" i="1" a="1"/>
  <c r="AR803" i="1" s="1"/>
  <c r="AR804" i="1" a="1"/>
  <c r="AR804" i="1" s="1"/>
  <c r="AR805" i="1" a="1"/>
  <c r="AR805" i="1" s="1"/>
  <c r="AR806" i="1" a="1"/>
  <c r="AR806" i="1" s="1"/>
  <c r="AR807" i="1" a="1"/>
  <c r="AR807" i="1" s="1"/>
  <c r="AR808" i="1" a="1"/>
  <c r="AR808" i="1"/>
  <c r="AR809" i="1" a="1"/>
  <c r="AR809" i="1" s="1"/>
  <c r="AR810" i="1" a="1"/>
  <c r="AR810" i="1" s="1"/>
  <c r="AR811" i="1" a="1"/>
  <c r="AR811" i="1" s="1"/>
  <c r="AR812" i="1" a="1"/>
  <c r="AR812" i="1" s="1"/>
  <c r="AR813" i="1" a="1"/>
  <c r="AR813" i="1" s="1"/>
  <c r="AR814" i="1" a="1"/>
  <c r="AR814" i="1" s="1"/>
  <c r="AR815" i="1" a="1"/>
  <c r="AR815" i="1" s="1"/>
  <c r="AR816" i="1" a="1"/>
  <c r="AR816" i="1" s="1"/>
  <c r="AR817" i="1" a="1"/>
  <c r="AR817" i="1" s="1"/>
  <c r="AR818" i="1" a="1"/>
  <c r="AR818" i="1" s="1"/>
  <c r="AR819" i="1" a="1"/>
  <c r="AR819" i="1" s="1"/>
  <c r="AR820" i="1" a="1"/>
  <c r="AR820" i="1" s="1"/>
  <c r="AR821" i="1" a="1"/>
  <c r="AR821" i="1" s="1"/>
  <c r="AR822" i="1" a="1"/>
  <c r="AR822" i="1" s="1"/>
  <c r="AR823" i="1" a="1"/>
  <c r="AR823" i="1" s="1"/>
  <c r="AR824" i="1" a="1"/>
  <c r="AR824" i="1" s="1"/>
  <c r="AR825" i="1" a="1"/>
  <c r="AR825" i="1" s="1"/>
  <c r="AR826" i="1" a="1"/>
  <c r="AR826" i="1" s="1"/>
  <c r="AR827" i="1" a="1"/>
  <c r="AR827" i="1" s="1"/>
  <c r="AR828" i="1" a="1"/>
  <c r="AR828" i="1" s="1"/>
  <c r="AR829" i="1" a="1"/>
  <c r="AR829" i="1" s="1"/>
  <c r="AR830" i="1" a="1"/>
  <c r="AR830" i="1" s="1"/>
  <c r="AR831" i="1" a="1"/>
  <c r="AR831" i="1" s="1"/>
  <c r="AR832" i="1" a="1"/>
  <c r="AR832" i="1"/>
  <c r="AR833" i="1" a="1"/>
  <c r="AR833" i="1" s="1"/>
  <c r="AR834" i="1" a="1"/>
  <c r="AR834" i="1" s="1"/>
  <c r="AR835" i="1" a="1"/>
  <c r="AR835" i="1" s="1"/>
  <c r="AR836" i="1" a="1"/>
  <c r="AR836" i="1" s="1"/>
  <c r="AR837" i="1" a="1"/>
  <c r="AR837" i="1" s="1"/>
  <c r="AR838" i="1" a="1"/>
  <c r="AR838" i="1" s="1"/>
  <c r="AR839" i="1" a="1"/>
  <c r="AR839" i="1" s="1"/>
  <c r="AR840" i="1" a="1"/>
  <c r="AR840" i="1"/>
  <c r="AR841" i="1" a="1"/>
  <c r="AR841" i="1" s="1"/>
  <c r="AR842" i="1" a="1"/>
  <c r="AR842" i="1" s="1"/>
  <c r="AR843" i="1" a="1"/>
  <c r="AR843" i="1" s="1"/>
  <c r="AR844" i="1" a="1"/>
  <c r="AR844" i="1" s="1"/>
  <c r="AR845" i="1" a="1"/>
  <c r="AR845" i="1" s="1"/>
  <c r="AR846" i="1" a="1"/>
  <c r="AR846" i="1"/>
  <c r="AR847" i="1" a="1"/>
  <c r="AR847" i="1" s="1"/>
  <c r="AR848" i="1" a="1"/>
  <c r="AR848" i="1" s="1"/>
  <c r="AR849" i="1" a="1"/>
  <c r="AR849" i="1" s="1"/>
  <c r="AR850" i="1" a="1"/>
  <c r="AR850" i="1" s="1"/>
  <c r="AR851" i="1" a="1"/>
  <c r="AR851" i="1" s="1"/>
  <c r="AR852" i="1" a="1"/>
  <c r="AR852" i="1" s="1"/>
  <c r="AR853" i="1" a="1"/>
  <c r="AR853" i="1" s="1"/>
  <c r="AR854" i="1" a="1"/>
  <c r="AR854" i="1" s="1"/>
  <c r="AR855" i="1" a="1"/>
  <c r="AR855" i="1" s="1"/>
  <c r="AR856" i="1" a="1"/>
  <c r="AR856" i="1" s="1"/>
  <c r="AR857" i="1" a="1"/>
  <c r="AR857" i="1" s="1"/>
  <c r="AR858" i="1" a="1"/>
  <c r="AR858" i="1" s="1"/>
  <c r="AR859" i="1" a="1"/>
  <c r="AR859" i="1" s="1"/>
  <c r="AR860" i="1" a="1"/>
  <c r="AR860" i="1" s="1"/>
  <c r="AR861" i="1" a="1"/>
  <c r="AR861" i="1" s="1"/>
  <c r="AR862" i="1" a="1"/>
  <c r="AR862" i="1" s="1"/>
  <c r="AR863" i="1" a="1"/>
  <c r="AR863" i="1" s="1"/>
  <c r="AR864" i="1" a="1"/>
  <c r="AR864" i="1" s="1"/>
  <c r="AR865" i="1" a="1"/>
  <c r="AR865" i="1" s="1"/>
  <c r="AR866" i="1" a="1"/>
  <c r="AR866" i="1" s="1"/>
  <c r="AR867" i="1" a="1"/>
  <c r="AR867" i="1" s="1"/>
  <c r="AR868" i="1" a="1"/>
  <c r="AR868" i="1" s="1"/>
  <c r="AR869" i="1" a="1"/>
  <c r="AR869" i="1" s="1"/>
  <c r="AR870" i="1" a="1"/>
  <c r="AR870" i="1"/>
  <c r="AR871" i="1" a="1"/>
  <c r="AR871" i="1" s="1"/>
  <c r="AR872" i="1" a="1"/>
  <c r="AR872" i="1" s="1"/>
  <c r="AR873" i="1" a="1"/>
  <c r="AR873" i="1" s="1"/>
  <c r="AR874" i="1" a="1"/>
  <c r="AR874" i="1" s="1"/>
  <c r="AR875" i="1" a="1"/>
  <c r="AR875" i="1" s="1"/>
  <c r="AR876" i="1" a="1"/>
  <c r="AR876" i="1" s="1"/>
  <c r="AR877" i="1" a="1"/>
  <c r="AR877" i="1" s="1"/>
  <c r="AR878" i="1" a="1"/>
  <c r="AR878" i="1" s="1"/>
  <c r="AR879" i="1" a="1"/>
  <c r="AR879" i="1" s="1"/>
  <c r="AR880" i="1" a="1"/>
  <c r="AR880" i="1" s="1"/>
  <c r="AR881" i="1" a="1"/>
  <c r="AR881" i="1" s="1"/>
  <c r="AR882" i="1" a="1"/>
  <c r="AR882" i="1" s="1"/>
  <c r="AR883" i="1" a="1"/>
  <c r="AR883" i="1" s="1"/>
  <c r="AR884" i="1" a="1"/>
  <c r="AR884" i="1"/>
  <c r="AR885" i="1" a="1"/>
  <c r="AR885" i="1"/>
  <c r="AR886" i="1" a="1"/>
  <c r="AR886" i="1" s="1"/>
  <c r="AR887" i="1" a="1"/>
  <c r="AR887" i="1" s="1"/>
  <c r="AR888" i="1" a="1"/>
  <c r="AR888" i="1" s="1"/>
  <c r="AR889" i="1" a="1"/>
  <c r="AR889" i="1" s="1"/>
  <c r="AR890" i="1" a="1"/>
  <c r="AR890" i="1" s="1"/>
  <c r="AR891" i="1" a="1"/>
  <c r="AR891" i="1" s="1"/>
  <c r="AR892" i="1" a="1"/>
  <c r="AR892" i="1" s="1"/>
  <c r="AR893" i="1" a="1"/>
  <c r="AR893" i="1"/>
  <c r="AR894" i="1" a="1"/>
  <c r="AR894" i="1" s="1"/>
  <c r="AR895" i="1" a="1"/>
  <c r="AR895" i="1"/>
  <c r="AR896" i="1" a="1"/>
  <c r="AR896" i="1"/>
  <c r="AR897" i="1" a="1"/>
  <c r="AR897" i="1" s="1"/>
  <c r="AR898" i="1" a="1"/>
  <c r="AR898" i="1" s="1"/>
  <c r="AR899" i="1" a="1"/>
  <c r="AR899" i="1" s="1"/>
  <c r="AR900" i="1" a="1"/>
  <c r="AR900" i="1" s="1"/>
  <c r="AR901" i="1" a="1"/>
  <c r="AR901" i="1" s="1"/>
  <c r="AR902" i="1" a="1"/>
  <c r="AR902" i="1" s="1"/>
  <c r="AR903" i="1" a="1"/>
  <c r="AR903" i="1" s="1"/>
  <c r="AR904" i="1" a="1"/>
  <c r="AR904" i="1" s="1"/>
  <c r="AR905" i="1" a="1"/>
  <c r="AR905" i="1" s="1"/>
  <c r="AR906" i="1" a="1"/>
  <c r="AR906" i="1" s="1"/>
  <c r="AR907" i="1" a="1"/>
  <c r="AR907" i="1" s="1"/>
  <c r="AR908" i="1" a="1"/>
  <c r="AR908" i="1" s="1"/>
  <c r="AR909" i="1" a="1"/>
  <c r="AR909" i="1" s="1"/>
  <c r="AR910" i="1" a="1"/>
  <c r="AR910" i="1" s="1"/>
  <c r="AR911" i="1" a="1"/>
  <c r="AR911" i="1" s="1"/>
  <c r="AR912" i="1" a="1"/>
  <c r="AR912" i="1" s="1"/>
  <c r="AR913" i="1" a="1"/>
  <c r="AR913" i="1" s="1"/>
  <c r="AR914" i="1" a="1"/>
  <c r="AR914" i="1" s="1"/>
  <c r="AR915" i="1" a="1"/>
  <c r="AR915" i="1" s="1"/>
  <c r="AR916" i="1" a="1"/>
  <c r="AR916" i="1" s="1"/>
  <c r="AR917" i="1" a="1"/>
  <c r="AR917" i="1"/>
  <c r="AR918" i="1" a="1"/>
  <c r="AR918" i="1" s="1"/>
  <c r="AR919" i="1" a="1"/>
  <c r="AR919" i="1" s="1"/>
  <c r="AR920" i="1" a="1"/>
  <c r="AR920" i="1" s="1"/>
  <c r="AR921" i="1" a="1"/>
  <c r="AR921" i="1" s="1"/>
  <c r="AR922" i="1" a="1"/>
  <c r="AR922" i="1" s="1"/>
  <c r="AR923" i="1" a="1"/>
  <c r="AR923" i="1" s="1"/>
  <c r="AR924" i="1" a="1"/>
  <c r="AR924" i="1" s="1"/>
  <c r="AR925" i="1" a="1"/>
  <c r="AR925" i="1" s="1"/>
  <c r="AR926" i="1" a="1"/>
  <c r="AR926" i="1" s="1"/>
  <c r="AR927" i="1" a="1"/>
  <c r="AR927" i="1" s="1"/>
  <c r="AR928" i="1" a="1"/>
  <c r="AR928" i="1" s="1"/>
  <c r="AR929" i="1" a="1"/>
  <c r="AR929" i="1" s="1"/>
  <c r="AR930" i="1" a="1"/>
  <c r="AR930" i="1" s="1"/>
  <c r="AR931" i="1" a="1"/>
  <c r="AR931" i="1" s="1"/>
  <c r="AR932" i="1" a="1"/>
  <c r="AR932" i="1" s="1"/>
  <c r="AR933" i="1" a="1"/>
  <c r="AR933" i="1" s="1"/>
  <c r="AR934" i="1" a="1"/>
  <c r="AR934" i="1" s="1"/>
  <c r="AR935" i="1" a="1"/>
  <c r="AR935" i="1" s="1"/>
  <c r="AR936" i="1" a="1"/>
  <c r="AR936" i="1" s="1"/>
  <c r="AR937" i="1" a="1"/>
  <c r="AR937" i="1" s="1"/>
  <c r="AR938" i="1" a="1"/>
  <c r="AR938" i="1" s="1"/>
  <c r="AR939" i="1" a="1"/>
  <c r="AR939" i="1" s="1"/>
  <c r="AR940" i="1" a="1"/>
  <c r="AR940" i="1" s="1"/>
  <c r="AR941" i="1" a="1"/>
  <c r="AR941" i="1"/>
  <c r="AR942" i="1" a="1"/>
  <c r="AR942" i="1" s="1"/>
  <c r="AR943" i="1" a="1"/>
  <c r="AR943" i="1" s="1"/>
  <c r="AR944" i="1" a="1"/>
  <c r="AR944" i="1" s="1"/>
  <c r="AR945" i="1" a="1"/>
  <c r="AR945" i="1" s="1"/>
  <c r="AR946" i="1" a="1"/>
  <c r="AR946" i="1" s="1"/>
  <c r="AR947" i="1" a="1"/>
  <c r="AR947" i="1" s="1"/>
  <c r="AR948" i="1" a="1"/>
  <c r="AR948" i="1" s="1"/>
  <c r="AR949" i="1" a="1"/>
  <c r="AR949" i="1" s="1"/>
  <c r="AR950" i="1" a="1"/>
  <c r="AR950" i="1" s="1"/>
  <c r="AR951" i="1" a="1"/>
  <c r="AR951" i="1" s="1"/>
  <c r="AR952" i="1" a="1"/>
  <c r="AR952" i="1" s="1"/>
  <c r="AR953" i="1" a="1"/>
  <c r="AR953" i="1" s="1"/>
  <c r="AR954" i="1" a="1"/>
  <c r="AR954" i="1" s="1"/>
  <c r="AR955" i="1" a="1"/>
  <c r="AR955" i="1" s="1"/>
  <c r="AR956" i="1" a="1"/>
  <c r="AR956" i="1" s="1"/>
  <c r="AR957" i="1" a="1"/>
  <c r="AR957" i="1" s="1"/>
  <c r="AR958" i="1" a="1"/>
  <c r="AR958" i="1"/>
  <c r="AR959" i="1" a="1"/>
  <c r="AR959" i="1" s="1"/>
  <c r="AR960" i="1" a="1"/>
  <c r="AR960" i="1" s="1"/>
  <c r="AR961" i="1" a="1"/>
  <c r="AR961" i="1" s="1"/>
  <c r="AR962" i="1" a="1"/>
  <c r="AR962" i="1" s="1"/>
  <c r="AR963" i="1" a="1"/>
  <c r="AR963" i="1" s="1"/>
  <c r="AR964" i="1" a="1"/>
  <c r="AR964" i="1" s="1"/>
  <c r="AR965" i="1" a="1"/>
  <c r="AR965" i="1" s="1"/>
  <c r="AR966" i="1" a="1"/>
  <c r="AR966" i="1" s="1"/>
  <c r="AR967" i="1" a="1"/>
  <c r="AR967" i="1" s="1"/>
  <c r="AR968" i="1" a="1"/>
  <c r="AR968" i="1" s="1"/>
  <c r="AR969" i="1" a="1"/>
  <c r="AR969" i="1" s="1"/>
  <c r="AR970" i="1" a="1"/>
  <c r="AR970" i="1" s="1"/>
  <c r="AR971" i="1" a="1"/>
  <c r="AR971" i="1" s="1"/>
  <c r="AR972" i="1" a="1"/>
  <c r="AR972" i="1" s="1"/>
  <c r="AR973" i="1" a="1"/>
  <c r="AR973" i="1" s="1"/>
  <c r="AR974" i="1" a="1"/>
  <c r="AR974" i="1" s="1"/>
  <c r="AR975" i="1" a="1"/>
  <c r="AR975" i="1" s="1"/>
  <c r="AR976" i="1" a="1"/>
  <c r="AR976" i="1" s="1"/>
  <c r="AR977" i="1" a="1"/>
  <c r="AR977" i="1" s="1"/>
  <c r="AR978" i="1" a="1"/>
  <c r="AR978" i="1"/>
  <c r="AR979" i="1" a="1"/>
  <c r="AR979" i="1" s="1"/>
  <c r="AR980" i="1" a="1"/>
  <c r="AR980" i="1" s="1"/>
  <c r="AR981" i="1" a="1"/>
  <c r="AR981" i="1" s="1"/>
  <c r="AR982" i="1" a="1"/>
  <c r="AR982" i="1" s="1"/>
  <c r="AR983" i="1" a="1"/>
  <c r="AR983" i="1" s="1"/>
  <c r="AR984" i="1" a="1"/>
  <c r="AR984" i="1" s="1"/>
  <c r="AR985" i="1" a="1"/>
  <c r="AR985" i="1" s="1"/>
  <c r="AR986" i="1" a="1"/>
  <c r="AR986" i="1" s="1"/>
  <c r="AR987" i="1" a="1"/>
  <c r="AR987" i="1" s="1"/>
  <c r="AR988" i="1" a="1"/>
  <c r="AR988" i="1" s="1"/>
  <c r="AR989" i="1" a="1"/>
  <c r="AR989" i="1" s="1"/>
  <c r="AR990" i="1" a="1"/>
  <c r="AR990" i="1" s="1"/>
  <c r="AR991" i="1" a="1"/>
  <c r="AR991" i="1" s="1"/>
  <c r="AR992" i="1" a="1"/>
  <c r="AR992" i="1" s="1"/>
  <c r="AR993" i="1" a="1"/>
  <c r="AR993" i="1" s="1"/>
  <c r="AR994" i="1" a="1"/>
  <c r="AR994" i="1" s="1"/>
  <c r="AR995" i="1" a="1"/>
  <c r="AR995" i="1" s="1"/>
  <c r="AR996" i="1" a="1"/>
  <c r="AR996" i="1" s="1"/>
  <c r="AR997" i="1" a="1"/>
  <c r="AR997" i="1" s="1"/>
  <c r="AR998" i="1" a="1"/>
  <c r="AR998" i="1" s="1"/>
  <c r="AR999" i="1" a="1"/>
  <c r="AR999" i="1" s="1"/>
  <c r="AR1000" i="1" a="1"/>
  <c r="AR1000" i="1" s="1"/>
  <c r="AR1001" i="1" a="1"/>
  <c r="AR1001" i="1" s="1"/>
  <c r="AR1002" i="1" a="1"/>
  <c r="AR1002" i="1" s="1"/>
  <c r="AR1003" i="1" a="1"/>
  <c r="AR1003" i="1" s="1"/>
  <c r="AR1004" i="1" a="1"/>
  <c r="AR1004" i="1" s="1"/>
  <c r="AR1005" i="1" a="1"/>
  <c r="AR1005" i="1" s="1"/>
  <c r="AR1006" i="1" a="1"/>
  <c r="AR1006" i="1"/>
  <c r="AR1007" i="1" a="1"/>
  <c r="AR1007" i="1" s="1"/>
  <c r="AR1008" i="1" a="1"/>
  <c r="AR1008" i="1" s="1"/>
  <c r="AR1009" i="1" a="1"/>
  <c r="AR1009" i="1" s="1"/>
  <c r="AR1010" i="1" a="1"/>
  <c r="AR1010" i="1" s="1"/>
  <c r="AR1011" i="1" a="1"/>
  <c r="AR1011" i="1" s="1"/>
  <c r="AR1012" i="1" a="1"/>
  <c r="AR1012" i="1" s="1"/>
  <c r="AR1013" i="1" a="1"/>
  <c r="AR1013" i="1" s="1"/>
  <c r="AR1014" i="1" a="1"/>
  <c r="AR1014" i="1" s="1"/>
  <c r="AR1015" i="1" a="1"/>
  <c r="AR1015" i="1" s="1"/>
  <c r="AR1016" i="1" a="1"/>
  <c r="AR1016" i="1" s="1"/>
  <c r="AR1017" i="1" a="1"/>
  <c r="AR1017" i="1" s="1"/>
  <c r="AR1018" i="1" a="1"/>
  <c r="AR1018" i="1" s="1"/>
  <c r="AR1019" i="1" a="1"/>
  <c r="AR1019" i="1" s="1"/>
  <c r="AR1020" i="1" a="1"/>
  <c r="AR1020" i="1" s="1"/>
  <c r="AR1021" i="1" a="1"/>
  <c r="AR1021" i="1" s="1"/>
  <c r="AR1022" i="1" a="1"/>
  <c r="AR1022" i="1" s="1"/>
  <c r="AR1023" i="1" a="1"/>
  <c r="AR1023" i="1" s="1"/>
  <c r="AR1024" i="1" a="1"/>
  <c r="AR1024" i="1" s="1"/>
  <c r="AR1025" i="1" a="1"/>
  <c r="AR1025" i="1" s="1"/>
  <c r="AR1026" i="1" a="1"/>
  <c r="AR1026" i="1" s="1"/>
  <c r="AR1027" i="1" a="1"/>
  <c r="AR1027" i="1" s="1"/>
  <c r="AR1028" i="1" a="1"/>
  <c r="AR1028" i="1" s="1"/>
  <c r="AR1029" i="1" a="1"/>
  <c r="AR1029" i="1" s="1"/>
  <c r="AR1030" i="1" a="1"/>
  <c r="AR1030" i="1" s="1"/>
  <c r="AR1031" i="1" a="1"/>
  <c r="AR1031" i="1" s="1"/>
  <c r="AR1032" i="1" a="1"/>
  <c r="AR1032" i="1" s="1"/>
  <c r="AR1033" i="1" a="1"/>
  <c r="AR1033" i="1" s="1"/>
  <c r="AR1034" i="1" a="1"/>
  <c r="AR1034" i="1" s="1"/>
  <c r="AR1035" i="1" a="1"/>
  <c r="AR1035" i="1" s="1"/>
  <c r="AR1036" i="1" a="1"/>
  <c r="AR1036" i="1" s="1"/>
  <c r="AR1037" i="1" a="1"/>
  <c r="AR1037" i="1" s="1"/>
  <c r="AR1038" i="1" a="1"/>
  <c r="AR1038" i="1" s="1"/>
  <c r="AR1039" i="1" a="1"/>
  <c r="AR1039" i="1" s="1"/>
  <c r="AR1040" i="1" a="1"/>
  <c r="AR1040" i="1" s="1"/>
  <c r="AR1041" i="1" a="1"/>
  <c r="AR1041" i="1" s="1"/>
  <c r="AR1042" i="1" a="1"/>
  <c r="AR1042" i="1" s="1"/>
  <c r="AR1043" i="1" a="1"/>
  <c r="AR1043" i="1" s="1"/>
  <c r="AR1044" i="1" a="1"/>
  <c r="AR1044" i="1" s="1"/>
  <c r="AR1045" i="1" a="1"/>
  <c r="AR1045" i="1" s="1"/>
  <c r="AR1046" i="1" a="1"/>
  <c r="AR1046" i="1" s="1"/>
  <c r="AR1047" i="1" a="1"/>
  <c r="AR1047" i="1" s="1"/>
  <c r="AR1048" i="1" a="1"/>
  <c r="AR1048" i="1" s="1"/>
  <c r="AR1049" i="1" a="1"/>
  <c r="AR1049" i="1" s="1"/>
  <c r="AR1050" i="1" a="1"/>
  <c r="AR1050" i="1"/>
  <c r="AR1051" i="1" a="1"/>
  <c r="AR1051" i="1" s="1"/>
  <c r="AR1052" i="1" a="1"/>
  <c r="AR1052" i="1" s="1"/>
  <c r="AR1053" i="1" a="1"/>
  <c r="AR1053" i="1" s="1"/>
  <c r="AR1054" i="1" a="1"/>
  <c r="AR1054" i="1" s="1"/>
  <c r="AR1055" i="1" a="1"/>
  <c r="AR1055" i="1" s="1"/>
  <c r="AR1056" i="1" a="1"/>
  <c r="AR1056" i="1" s="1"/>
  <c r="AR1057" i="1" a="1"/>
  <c r="AR1057" i="1" s="1"/>
  <c r="AR1058" i="1" a="1"/>
  <c r="AR1058" i="1" s="1"/>
  <c r="AR1059" i="1" a="1"/>
  <c r="AR1059" i="1" s="1"/>
  <c r="AR1060" i="1" a="1"/>
  <c r="AR1060" i="1" s="1"/>
  <c r="AR1061" i="1" a="1"/>
  <c r="AR1061" i="1" s="1"/>
  <c r="AR1062" i="1" a="1"/>
  <c r="AR1062" i="1" s="1"/>
  <c r="AR1063" i="1" a="1"/>
  <c r="AR1063" i="1" s="1"/>
  <c r="AR1064" i="1" a="1"/>
  <c r="AR1064" i="1" s="1"/>
  <c r="AR1065" i="1" a="1"/>
  <c r="AR1065" i="1" s="1"/>
  <c r="AR1066" i="1" a="1"/>
  <c r="AR1066" i="1" s="1"/>
  <c r="AR1067" i="1" a="1"/>
  <c r="AR1067" i="1" s="1"/>
  <c r="AR1068" i="1" a="1"/>
  <c r="AR1068" i="1" s="1"/>
  <c r="AR1069" i="1" a="1"/>
  <c r="AR1069" i="1" s="1"/>
  <c r="AR1070" i="1" a="1"/>
  <c r="AR1070" i="1" s="1"/>
  <c r="AR1071" i="1" a="1"/>
  <c r="AR1071" i="1" s="1"/>
  <c r="AR1072" i="1" a="1"/>
  <c r="AR1072" i="1" s="1"/>
  <c r="AR1073" i="1" a="1"/>
  <c r="AR1073" i="1" s="1"/>
  <c r="AR1074" i="1" a="1"/>
  <c r="AR1074" i="1" s="1"/>
  <c r="AR1075" i="1" a="1"/>
  <c r="AR1075" i="1" s="1"/>
  <c r="AR1076" i="1" a="1"/>
  <c r="AR1076" i="1" s="1"/>
  <c r="AR1077" i="1" a="1"/>
  <c r="AR1077" i="1"/>
  <c r="AR1078" i="1" a="1"/>
  <c r="AR1078" i="1" s="1"/>
  <c r="AR1079" i="1" a="1"/>
  <c r="AR1079" i="1" s="1"/>
  <c r="AR1080" i="1" a="1"/>
  <c r="AR1080" i="1" s="1"/>
  <c r="AR1081" i="1" a="1"/>
  <c r="AR1081" i="1" s="1"/>
  <c r="AR1082" i="1" a="1"/>
  <c r="AR1082" i="1" s="1"/>
  <c r="AR1083" i="1" a="1"/>
  <c r="AR1083" i="1" s="1"/>
  <c r="AR1084" i="1" a="1"/>
  <c r="AR1084" i="1" s="1"/>
  <c r="AR1085" i="1" a="1"/>
  <c r="AR1085" i="1" s="1"/>
  <c r="AR1086" i="1" a="1"/>
  <c r="AR1086" i="1" s="1"/>
  <c r="AR1087" i="1" a="1"/>
  <c r="AR1087" i="1" s="1"/>
  <c r="AR1088" i="1" a="1"/>
  <c r="AR1088" i="1" s="1"/>
  <c r="AR1089" i="1" a="1"/>
  <c r="AR1089" i="1" s="1"/>
  <c r="AR1090" i="1" a="1"/>
  <c r="AR1090" i="1" s="1"/>
  <c r="AR1091" i="1" a="1"/>
  <c r="AR1091" i="1"/>
  <c r="AR1092" i="1" a="1"/>
  <c r="AR1092" i="1" s="1"/>
  <c r="AR1093" i="1" a="1"/>
  <c r="AR1093" i="1" s="1"/>
  <c r="AR1094" i="1" a="1"/>
  <c r="AR1094" i="1" s="1"/>
  <c r="AR1095" i="1" a="1"/>
  <c r="AR1095" i="1" s="1"/>
  <c r="AR1096" i="1" a="1"/>
  <c r="AR1096" i="1" s="1"/>
  <c r="AR1097" i="1" a="1"/>
  <c r="AR1097" i="1" s="1"/>
  <c r="AR1098" i="1" a="1"/>
  <c r="AR1098" i="1" s="1"/>
  <c r="AR1099" i="1" a="1"/>
  <c r="AR1099" i="1" s="1"/>
  <c r="AR1100" i="1" a="1"/>
  <c r="AR1100" i="1" s="1"/>
  <c r="AR1101" i="1" a="1"/>
  <c r="AR1101" i="1" s="1"/>
  <c r="AR1102" i="1" a="1"/>
  <c r="AR1102" i="1" s="1"/>
  <c r="AR1103" i="1" a="1"/>
  <c r="AR1103" i="1" s="1"/>
  <c r="AR1104" i="1" a="1"/>
  <c r="AR1104" i="1" s="1"/>
  <c r="AR1105" i="1" a="1"/>
  <c r="AR1105" i="1" s="1"/>
  <c r="AR1106" i="1" a="1"/>
  <c r="AR1106" i="1" s="1"/>
  <c r="AR1107" i="1" a="1"/>
  <c r="AR1107" i="1" s="1"/>
  <c r="AR1108" i="1" a="1"/>
  <c r="AR1108" i="1" s="1"/>
  <c r="AR1109" i="1" a="1"/>
  <c r="AR1109" i="1" s="1"/>
  <c r="AR1110" i="1" a="1"/>
  <c r="AR1110" i="1" s="1"/>
  <c r="AR1111" i="1" a="1"/>
  <c r="AR1111" i="1" s="1"/>
  <c r="AR1112" i="1" a="1"/>
  <c r="AR1112" i="1" s="1"/>
  <c r="AR1113" i="1" a="1"/>
  <c r="AR1113" i="1" s="1"/>
  <c r="AR1114" i="1" a="1"/>
  <c r="AR1114" i="1" s="1"/>
  <c r="AR1115" i="1" a="1"/>
  <c r="AR1115" i="1" s="1"/>
  <c r="AR1116" i="1" a="1"/>
  <c r="AR1116" i="1" s="1"/>
  <c r="AR1117" i="1" a="1"/>
  <c r="AR1117" i="1" s="1"/>
  <c r="AR1118" i="1" a="1"/>
  <c r="AR1118" i="1" s="1"/>
  <c r="AR1119" i="1" a="1"/>
  <c r="AR1119" i="1" s="1"/>
  <c r="AR1120" i="1" a="1"/>
  <c r="AR1120" i="1" s="1"/>
  <c r="AR1121" i="1" a="1"/>
  <c r="AR1121" i="1" s="1"/>
  <c r="AR1122" i="1" a="1"/>
  <c r="AR1122" i="1" s="1"/>
  <c r="AR1123" i="1" a="1"/>
  <c r="AR1123" i="1" s="1"/>
  <c r="AR1124" i="1" a="1"/>
  <c r="AR1124" i="1" s="1"/>
  <c r="AR1125" i="1" a="1"/>
  <c r="AR1125" i="1" s="1"/>
  <c r="AR1126" i="1" a="1"/>
  <c r="AR1126" i="1" s="1"/>
  <c r="AR1127" i="1" a="1"/>
  <c r="AR1127" i="1" s="1"/>
  <c r="AR1128" i="1" a="1"/>
  <c r="AR1128" i="1"/>
  <c r="AR1129" i="1" a="1"/>
  <c r="AR1129" i="1" s="1"/>
  <c r="AR1130" i="1" a="1"/>
  <c r="AR1130" i="1" s="1"/>
  <c r="AR1131" i="1" a="1"/>
  <c r="AR1131" i="1" s="1"/>
  <c r="AR1132" i="1" a="1"/>
  <c r="AR1132" i="1" s="1"/>
  <c r="AR1133" i="1" a="1"/>
  <c r="AR1133" i="1" s="1"/>
  <c r="AR1134" i="1" a="1"/>
  <c r="AR1134" i="1" s="1"/>
  <c r="AR1135" i="1" a="1"/>
  <c r="AR1135" i="1" s="1"/>
  <c r="AR1136" i="1" a="1"/>
  <c r="AR1136" i="1" s="1"/>
  <c r="AR1137" i="1" a="1"/>
  <c r="AR1137" i="1" s="1"/>
  <c r="AR1138" i="1" a="1"/>
  <c r="AR1138" i="1" s="1"/>
  <c r="AR1139" i="1" a="1"/>
  <c r="AR1139" i="1" s="1"/>
  <c r="AR1140" i="1" a="1"/>
  <c r="AR1140" i="1" s="1"/>
  <c r="AR1141" i="1" a="1"/>
  <c r="AR1141" i="1" s="1"/>
  <c r="AR1142" i="1" a="1"/>
  <c r="AR1142" i="1" s="1"/>
  <c r="AR1143" i="1" a="1"/>
  <c r="AR1143" i="1" s="1"/>
  <c r="AR1144" i="1" a="1"/>
  <c r="AR1144" i="1" s="1"/>
  <c r="AR1145" i="1" a="1"/>
  <c r="AR1145" i="1" s="1"/>
  <c r="AR1146" i="1" a="1"/>
  <c r="AR1146" i="1" s="1"/>
  <c r="AR1147" i="1" a="1"/>
  <c r="AR1147" i="1" s="1"/>
  <c r="AR1148" i="1" a="1"/>
  <c r="AR1148" i="1" s="1"/>
  <c r="AR1149" i="1" a="1"/>
  <c r="AR1149" i="1" s="1"/>
  <c r="AR1150" i="1" a="1"/>
  <c r="AR1150" i="1" s="1"/>
  <c r="AR1151" i="1" a="1"/>
  <c r="AR1151" i="1" s="1"/>
  <c r="AR1152" i="1" a="1"/>
  <c r="AR1152" i="1" s="1"/>
  <c r="AR1153" i="1" a="1"/>
  <c r="AR1153" i="1" s="1"/>
  <c r="AR1154" i="1" a="1"/>
  <c r="AR1154" i="1" s="1"/>
  <c r="AR1155" i="1" a="1"/>
  <c r="AR1155" i="1" s="1"/>
  <c r="AR1156" i="1" a="1"/>
  <c r="AR1156" i="1" s="1"/>
  <c r="AR1157" i="1" a="1"/>
  <c r="AR1157" i="1" s="1"/>
  <c r="AR1158" i="1" a="1"/>
  <c r="AR1158" i="1" s="1"/>
  <c r="AR1159" i="1" a="1"/>
  <c r="AR1159" i="1" s="1"/>
  <c r="AR1160" i="1" a="1"/>
  <c r="AR1160" i="1" s="1"/>
  <c r="AR1161" i="1" a="1"/>
  <c r="AR1161" i="1" s="1"/>
  <c r="AR1162" i="1" a="1"/>
  <c r="AR1162" i="1" s="1"/>
  <c r="AR1163" i="1" a="1"/>
  <c r="AR1163" i="1"/>
  <c r="AR1164" i="1" a="1"/>
  <c r="AR1164" i="1" s="1"/>
  <c r="AR1165" i="1" a="1"/>
  <c r="AR1165" i="1" s="1"/>
  <c r="AR1166" i="1" a="1"/>
  <c r="AR1166" i="1" s="1"/>
  <c r="AR1167" i="1" a="1"/>
  <c r="AR1167" i="1" s="1"/>
  <c r="AR1168" i="1" a="1"/>
  <c r="AR1168" i="1" s="1"/>
  <c r="AR1169" i="1" a="1"/>
  <c r="AR1169" i="1" s="1"/>
  <c r="AR1170" i="1" a="1"/>
  <c r="AR1170" i="1" s="1"/>
  <c r="AR1171" i="1" a="1"/>
  <c r="AR1171" i="1" s="1"/>
  <c r="AR1172" i="1" a="1"/>
  <c r="AR1172" i="1" s="1"/>
  <c r="AR1173" i="1" a="1"/>
  <c r="AR1173" i="1" s="1"/>
  <c r="AR1174" i="1" a="1"/>
  <c r="AR1174" i="1" s="1"/>
  <c r="AR1175" i="1" a="1"/>
  <c r="AR1175" i="1" s="1"/>
  <c r="AR1176" i="1" a="1"/>
  <c r="AR1176" i="1" s="1"/>
  <c r="AR1177" i="1" a="1"/>
  <c r="AR1177" i="1" s="1"/>
  <c r="AR1178" i="1" a="1"/>
  <c r="AR1178" i="1" s="1"/>
  <c r="AR1179" i="1" a="1"/>
  <c r="AR1179" i="1" s="1"/>
  <c r="AR1180" i="1" a="1"/>
  <c r="AR1180" i="1" s="1"/>
  <c r="AR1181" i="1" a="1"/>
  <c r="AR1181" i="1" s="1"/>
  <c r="AR1182" i="1" a="1"/>
  <c r="AR1182" i="1" s="1"/>
  <c r="AR1183" i="1" a="1"/>
  <c r="AR1183" i="1" s="1"/>
  <c r="AR1184" i="1" a="1"/>
  <c r="AR1184" i="1" s="1"/>
  <c r="AR1185" i="1" a="1"/>
  <c r="AR1185" i="1" s="1"/>
  <c r="AR1186" i="1" a="1"/>
  <c r="AR1186" i="1" s="1"/>
  <c r="AR1187" i="1" a="1"/>
  <c r="AR1187" i="1" s="1"/>
  <c r="AR1188" i="1" a="1"/>
  <c r="AR1188" i="1" s="1"/>
  <c r="AR1189" i="1" a="1"/>
  <c r="AR1189" i="1" s="1"/>
  <c r="AR1190" i="1" a="1"/>
  <c r="AR1190" i="1" s="1"/>
  <c r="AR1191" i="1" a="1"/>
  <c r="AR1191" i="1" s="1"/>
  <c r="AR1192" i="1" a="1"/>
  <c r="AR1192" i="1" s="1"/>
  <c r="AR1193" i="1" a="1"/>
  <c r="AR1193" i="1" s="1"/>
  <c r="AR1194" i="1" a="1"/>
  <c r="AR1194" i="1" s="1"/>
  <c r="AR1195" i="1" a="1"/>
  <c r="AR1195" i="1" s="1"/>
  <c r="AR1196" i="1" a="1"/>
  <c r="AR1196" i="1" s="1"/>
  <c r="AR1197" i="1" a="1"/>
  <c r="AR1197" i="1" s="1"/>
  <c r="AR1198" i="1" a="1"/>
  <c r="AR1198" i="1" s="1"/>
  <c r="AR1199" i="1" a="1"/>
  <c r="AR1199" i="1" s="1"/>
  <c r="AR1200" i="1" a="1"/>
  <c r="AR1200" i="1" s="1"/>
  <c r="AR1201" i="1" a="1"/>
  <c r="AR1201" i="1" s="1"/>
  <c r="AR1202" i="1" a="1"/>
  <c r="AR1202" i="1" s="1"/>
  <c r="AR1203" i="1" a="1"/>
  <c r="AR1203" i="1" s="1"/>
  <c r="AR1204" i="1" a="1"/>
  <c r="AR1204" i="1"/>
  <c r="AR1205" i="1" a="1"/>
  <c r="AR1205" i="1" s="1"/>
  <c r="AR1206" i="1" a="1"/>
  <c r="AR1206" i="1" s="1"/>
  <c r="AR1207" i="1" a="1"/>
  <c r="AR1207" i="1" s="1"/>
  <c r="AR1208" i="1" a="1"/>
  <c r="AR1208" i="1" s="1"/>
  <c r="AR1209" i="1" a="1"/>
  <c r="AR1209" i="1" s="1"/>
  <c r="AR1210" i="1" a="1"/>
  <c r="AR1210" i="1" s="1"/>
  <c r="AR1211" i="1" a="1"/>
  <c r="AR1211" i="1" s="1"/>
  <c r="AR1212" i="1" a="1"/>
  <c r="AR1212" i="1"/>
  <c r="AR1213" i="1" a="1"/>
  <c r="AR1213" i="1" s="1"/>
  <c r="AR1214" i="1" a="1"/>
  <c r="AR1214" i="1" s="1"/>
  <c r="AR1215" i="1" a="1"/>
  <c r="AR1215" i="1" s="1"/>
  <c r="AR1216" i="1" a="1"/>
  <c r="AR1216" i="1" s="1"/>
  <c r="AR1217" i="1" a="1"/>
  <c r="AR1217" i="1" s="1"/>
  <c r="AR1218" i="1" a="1"/>
  <c r="AR1218" i="1" s="1"/>
  <c r="AR1219" i="1" a="1"/>
  <c r="AR1219" i="1" s="1"/>
  <c r="AR1220" i="1" a="1"/>
  <c r="AR1220" i="1" s="1"/>
  <c r="AR1221" i="1" a="1"/>
  <c r="AR1221" i="1" s="1"/>
  <c r="AR1222" i="1" a="1"/>
  <c r="AR1222" i="1" s="1"/>
  <c r="AR1223" i="1" a="1"/>
  <c r="AR1223" i="1" s="1"/>
  <c r="AR1224" i="1" a="1"/>
  <c r="AR1224" i="1" s="1"/>
  <c r="AR1225" i="1" a="1"/>
  <c r="AR1225" i="1" s="1"/>
  <c r="AR1226" i="1" a="1"/>
  <c r="AR1226" i="1"/>
  <c r="AR1227" i="1" a="1"/>
  <c r="AR1227" i="1" s="1"/>
  <c r="AR1228" i="1" a="1"/>
  <c r="AR1228" i="1"/>
  <c r="AR1229" i="1" a="1"/>
  <c r="AR1229" i="1" s="1"/>
  <c r="AR1230" i="1" a="1"/>
  <c r="AR1230" i="1" s="1"/>
  <c r="AR1231" i="1" a="1"/>
  <c r="AR1231" i="1" s="1"/>
  <c r="AR1232" i="1" a="1"/>
  <c r="AR1232" i="1" s="1"/>
  <c r="AR1233" i="1" a="1"/>
  <c r="AR1233" i="1" s="1"/>
  <c r="AR1234" i="1" a="1"/>
  <c r="AR1234" i="1" s="1"/>
  <c r="AR1235" i="1" a="1"/>
  <c r="AR1235" i="1" s="1"/>
  <c r="AR1236" i="1" a="1"/>
  <c r="AR1236" i="1" s="1"/>
  <c r="AR1237" i="1" a="1"/>
  <c r="AR1237" i="1"/>
  <c r="AR1238" i="1" a="1"/>
  <c r="AR1238" i="1" s="1"/>
  <c r="AR1239" i="1" a="1"/>
  <c r="AR1239" i="1" s="1"/>
  <c r="AR1240" i="1" a="1"/>
  <c r="AR1240" i="1" s="1"/>
  <c r="AR1241" i="1" a="1"/>
  <c r="AR1241" i="1" s="1"/>
  <c r="AR1242" i="1" a="1"/>
  <c r="AR1242" i="1" s="1"/>
  <c r="AR1243" i="1" a="1"/>
  <c r="AR1243" i="1" s="1"/>
  <c r="AR1244" i="1" a="1"/>
  <c r="AR1244" i="1" s="1"/>
  <c r="AR1245" i="1" a="1"/>
  <c r="AR1245" i="1" s="1"/>
  <c r="AR1246" i="1" a="1"/>
  <c r="AR1246" i="1" s="1"/>
  <c r="AR1247" i="1" a="1"/>
  <c r="AR1247" i="1" s="1"/>
  <c r="AR1248" i="1" a="1"/>
  <c r="AR1248" i="1" s="1"/>
  <c r="AR1249" i="1" a="1"/>
  <c r="AR1249" i="1"/>
  <c r="AR1250" i="1" a="1"/>
  <c r="AR1250" i="1" s="1"/>
  <c r="AR1251" i="1" a="1"/>
  <c r="AR1251" i="1" s="1"/>
  <c r="AR1252" i="1" a="1"/>
  <c r="AR1252" i="1" s="1"/>
  <c r="AR1253" i="1" a="1"/>
  <c r="AR1253" i="1" s="1"/>
  <c r="AR1254" i="1" a="1"/>
  <c r="AR1254" i="1" s="1"/>
  <c r="AR1255" i="1" a="1"/>
  <c r="AR1255" i="1" s="1"/>
  <c r="AR1256" i="1" a="1"/>
  <c r="AR1256" i="1" s="1"/>
  <c r="AR1257" i="1" a="1"/>
  <c r="AR1257" i="1" s="1"/>
  <c r="AR1258" i="1" a="1"/>
  <c r="AR1258" i="1"/>
  <c r="AR1259" i="1" a="1"/>
  <c r="AR1259" i="1" s="1"/>
  <c r="AR1260" i="1" a="1"/>
  <c r="AR1260" i="1" s="1"/>
  <c r="AR1261" i="1" a="1"/>
  <c r="AR1261" i="1" s="1"/>
  <c r="AR1262" i="1" a="1"/>
  <c r="AR1262" i="1" s="1"/>
  <c r="AR1263" i="1" a="1"/>
  <c r="AR1263" i="1" s="1"/>
  <c r="AR1264" i="1" a="1"/>
  <c r="AR1264" i="1" s="1"/>
  <c r="AR1265" i="1" a="1"/>
  <c r="AR1265" i="1" s="1"/>
  <c r="AR1266" i="1" a="1"/>
  <c r="AR1266" i="1" s="1"/>
  <c r="AR1267" i="1" a="1"/>
  <c r="AR1267" i="1" s="1"/>
  <c r="AR1268" i="1" a="1"/>
  <c r="AR1268" i="1" s="1"/>
  <c r="AR1269" i="1" a="1"/>
  <c r="AR1269" i="1" s="1"/>
  <c r="AR1270" i="1" a="1"/>
  <c r="AR1270" i="1"/>
  <c r="AR1271" i="1" a="1"/>
  <c r="AR1271" i="1" s="1"/>
  <c r="AR1272" i="1" a="1"/>
  <c r="AR1272" i="1"/>
  <c r="AR1273" i="1" a="1"/>
  <c r="AR1273" i="1" s="1"/>
  <c r="AR1274" i="1" a="1"/>
  <c r="AR1274" i="1" s="1"/>
  <c r="AR1275" i="1" a="1"/>
  <c r="AR1275" i="1" s="1"/>
  <c r="AR1276" i="1" a="1"/>
  <c r="AR1276" i="1" s="1"/>
  <c r="AR1277" i="1" a="1"/>
  <c r="AR1277" i="1" s="1"/>
  <c r="AR1278" i="1" a="1"/>
  <c r="AR1278" i="1" s="1"/>
  <c r="AR1279" i="1" a="1"/>
  <c r="AR1279" i="1"/>
  <c r="AR1280" i="1" a="1"/>
  <c r="AR1280" i="1" s="1"/>
  <c r="AR1281" i="1" a="1"/>
  <c r="AR1281" i="1" s="1"/>
  <c r="AR1282" i="1" a="1"/>
  <c r="AR1282" i="1" s="1"/>
  <c r="AR1283" i="1" a="1"/>
  <c r="AR1283" i="1" s="1"/>
  <c r="AR1284" i="1" a="1"/>
  <c r="AR1284" i="1" s="1"/>
  <c r="AR1285" i="1" a="1"/>
  <c r="AR1285" i="1" s="1"/>
  <c r="AR1286" i="1" a="1"/>
  <c r="AR1286" i="1" s="1"/>
  <c r="AR1287" i="1" a="1"/>
  <c r="AR1287" i="1" s="1"/>
  <c r="AR1288" i="1" a="1"/>
  <c r="AR1288" i="1" s="1"/>
  <c r="AR1289" i="1" a="1"/>
  <c r="AR1289" i="1" s="1"/>
  <c r="AR1290" i="1" a="1"/>
  <c r="AR1290" i="1" s="1"/>
  <c r="AR1291" i="1" a="1"/>
  <c r="AR1291" i="1" s="1"/>
  <c r="AR1292" i="1" a="1"/>
  <c r="AR1292" i="1" s="1"/>
  <c r="AR1293" i="1" a="1"/>
  <c r="AR1293" i="1" s="1"/>
  <c r="AR1294" i="1" a="1"/>
  <c r="AR1294" i="1" s="1"/>
  <c r="AR1295" i="1" a="1"/>
  <c r="AR1295" i="1" s="1"/>
  <c r="AR1296" i="1" a="1"/>
  <c r="AR1296" i="1" s="1"/>
  <c r="AR1297" i="1" a="1"/>
  <c r="AR1297" i="1" s="1"/>
  <c r="AR1298" i="1" a="1"/>
  <c r="AR1298" i="1" s="1"/>
  <c r="AR1299" i="1" a="1"/>
  <c r="AR1299" i="1" s="1"/>
  <c r="AR1300" i="1" a="1"/>
  <c r="AR1300" i="1" s="1"/>
  <c r="AR1301" i="1" a="1"/>
  <c r="AR1301" i="1" s="1"/>
  <c r="AR1302" i="1" a="1"/>
  <c r="AR1302" i="1" s="1"/>
  <c r="AR1303" i="1" a="1"/>
  <c r="AR1303" i="1" s="1"/>
  <c r="AR1304" i="1" a="1"/>
  <c r="AR1304" i="1" s="1"/>
  <c r="AR1305" i="1" a="1"/>
  <c r="AR1305" i="1" s="1"/>
  <c r="AR1306" i="1" a="1"/>
  <c r="AR1306" i="1" s="1"/>
  <c r="AR1307" i="1" a="1"/>
  <c r="AR1307" i="1"/>
  <c r="AR1308" i="1" a="1"/>
  <c r="AR1308" i="1" s="1"/>
  <c r="AR1309" i="1" a="1"/>
  <c r="AR1309" i="1" s="1"/>
  <c r="AR1310" i="1" a="1"/>
  <c r="AR1310" i="1" s="1"/>
  <c r="AR1311" i="1" a="1"/>
  <c r="AR1311" i="1" s="1"/>
  <c r="AR1312" i="1" a="1"/>
  <c r="AR1312" i="1" s="1"/>
  <c r="AR1313" i="1" a="1"/>
  <c r="AR1313" i="1" s="1"/>
  <c r="AR1314" i="1" a="1"/>
  <c r="AR1314" i="1" s="1"/>
  <c r="AR1315" i="1" a="1"/>
  <c r="AR1315" i="1" s="1"/>
  <c r="AR1316" i="1" a="1"/>
  <c r="AR1316" i="1" s="1"/>
  <c r="AR1317" i="1" a="1"/>
  <c r="AR1317" i="1" s="1"/>
  <c r="AR1318" i="1" a="1"/>
  <c r="AR1318" i="1" s="1"/>
  <c r="AR1319" i="1" a="1"/>
  <c r="AR1319" i="1" s="1"/>
  <c r="AR1320" i="1" a="1"/>
  <c r="AR1320" i="1" s="1"/>
  <c r="AR1321" i="1" a="1"/>
  <c r="AR1321" i="1" s="1"/>
  <c r="AR1322" i="1" a="1"/>
  <c r="AR1322" i="1" s="1"/>
  <c r="AR1323" i="1" a="1"/>
  <c r="AR1323" i="1" s="1"/>
  <c r="AR1324" i="1" a="1"/>
  <c r="AR1324" i="1" s="1"/>
  <c r="AR1325" i="1" a="1"/>
  <c r="AR1325" i="1" s="1"/>
  <c r="AR1326" i="1" a="1"/>
  <c r="AR1326" i="1" s="1"/>
  <c r="AR1327" i="1" a="1"/>
  <c r="AR1327" i="1" s="1"/>
  <c r="AR1328" i="1" a="1"/>
  <c r="AR1328" i="1" s="1"/>
  <c r="AR1329" i="1" a="1"/>
  <c r="AR1329" i="1" s="1"/>
  <c r="AR1330" i="1" a="1"/>
  <c r="AR1330" i="1" s="1"/>
  <c r="AR1331" i="1" a="1"/>
  <c r="AR1331" i="1"/>
  <c r="AR1332" i="1" a="1"/>
  <c r="AR1332" i="1" s="1"/>
  <c r="AR1333" i="1" a="1"/>
  <c r="AR1333" i="1" s="1"/>
  <c r="AR1334" i="1" a="1"/>
  <c r="AR1334" i="1" s="1"/>
  <c r="AR1335" i="1" a="1"/>
  <c r="AR1335" i="1" s="1"/>
  <c r="AR1336" i="1" a="1"/>
  <c r="AR1336" i="1" s="1"/>
  <c r="AR1337" i="1" a="1"/>
  <c r="AR1337" i="1" s="1"/>
  <c r="AR1338" i="1" a="1"/>
  <c r="AR1338" i="1" s="1"/>
  <c r="AR1339" i="1" a="1"/>
  <c r="AR1339" i="1" s="1"/>
  <c r="AR1340" i="1" a="1"/>
  <c r="AR1340" i="1" s="1"/>
  <c r="AR1341" i="1" a="1"/>
  <c r="AR1341" i="1" s="1"/>
  <c r="AR1342" i="1" a="1"/>
  <c r="AR1342" i="1"/>
  <c r="AR1343" i="1" a="1"/>
  <c r="AR1343" i="1" s="1"/>
  <c r="AR1344" i="1" a="1"/>
  <c r="AR1344" i="1" s="1"/>
  <c r="AR1345" i="1" a="1"/>
  <c r="AR1345" i="1" s="1"/>
  <c r="AR1346" i="1" a="1"/>
  <c r="AR1346" i="1" s="1"/>
  <c r="AR1347" i="1" a="1"/>
  <c r="AR1347" i="1" s="1"/>
  <c r="AR1348" i="1" a="1"/>
  <c r="AR1348" i="1" s="1"/>
  <c r="AR1349" i="1" a="1"/>
  <c r="AR1349" i="1" s="1"/>
  <c r="AR1350" i="1" a="1"/>
  <c r="AR1350" i="1" s="1"/>
  <c r="AR1351" i="1" a="1"/>
  <c r="AR1351" i="1" s="1"/>
  <c r="AR1352" i="1" a="1"/>
  <c r="AR1352" i="1" s="1"/>
  <c r="AR1353" i="1" a="1"/>
  <c r="AR1353" i="1" s="1"/>
  <c r="AR1354" i="1" a="1"/>
  <c r="AR1354" i="1" s="1"/>
  <c r="AR1355" i="1" a="1"/>
  <c r="AR1355" i="1" s="1"/>
  <c r="AR1356" i="1" a="1"/>
  <c r="AR1356" i="1"/>
  <c r="AR1357" i="1" a="1"/>
  <c r="AR1357" i="1" s="1"/>
  <c r="AR1358" i="1" a="1"/>
  <c r="AR1358" i="1" s="1"/>
  <c r="AR1359" i="1" a="1"/>
  <c r="AR1359" i="1" s="1"/>
  <c r="AR1360" i="1" a="1"/>
  <c r="AR1360" i="1" s="1"/>
  <c r="AR1361" i="1" a="1"/>
  <c r="AR1361" i="1"/>
  <c r="AR1362" i="1" a="1"/>
  <c r="AR1362" i="1" s="1"/>
  <c r="AR1363" i="1" a="1"/>
  <c r="AR1363" i="1" s="1"/>
  <c r="AR1364" i="1" a="1"/>
  <c r="AR1364" i="1" s="1"/>
  <c r="AR1365" i="1" a="1"/>
  <c r="AR1365" i="1" s="1"/>
  <c r="AR1366" i="1" a="1"/>
  <c r="AR1366" i="1" s="1"/>
  <c r="AR1367" i="1" a="1"/>
  <c r="AR1367" i="1" s="1"/>
  <c r="AR1368" i="1" a="1"/>
  <c r="AR1368" i="1"/>
  <c r="AR1369" i="1" a="1"/>
  <c r="AR1369" i="1" s="1"/>
  <c r="AR1370" i="1" a="1"/>
  <c r="AR1370" i="1" s="1"/>
  <c r="AR1371" i="1" a="1"/>
  <c r="AR1371" i="1" s="1"/>
  <c r="AR1372" i="1" a="1"/>
  <c r="AR1372" i="1" s="1"/>
  <c r="AR1373" i="1" a="1"/>
  <c r="AR1373" i="1" s="1"/>
  <c r="AR1374" i="1" a="1"/>
  <c r="AR1374" i="1" s="1"/>
  <c r="AR1375" i="1" a="1"/>
  <c r="AR1375" i="1" s="1"/>
  <c r="AR1376" i="1" a="1"/>
  <c r="AR1376" i="1" s="1"/>
  <c r="AR1377" i="1" a="1"/>
  <c r="AR1377" i="1"/>
  <c r="AR1378" i="1" a="1"/>
  <c r="AR1378" i="1" s="1"/>
  <c r="AR1379" i="1" a="1"/>
  <c r="AR1379" i="1" s="1"/>
  <c r="AR1380" i="1" a="1"/>
  <c r="AR1380" i="1" s="1"/>
  <c r="AR1381" i="1" a="1"/>
  <c r="AR1381" i="1" s="1"/>
  <c r="AR1382" i="1" a="1"/>
  <c r="AR1382" i="1" s="1"/>
  <c r="AR1383" i="1" a="1"/>
  <c r="AR1383" i="1" s="1"/>
  <c r="AR1384" i="1" a="1"/>
  <c r="AR1384" i="1" s="1"/>
  <c r="AR1385" i="1" a="1"/>
  <c r="AR1385" i="1"/>
  <c r="AR1386" i="1" a="1"/>
  <c r="AR1386" i="1"/>
  <c r="AR1387" i="1" a="1"/>
  <c r="AR1387" i="1" s="1"/>
  <c r="AR1388" i="1" a="1"/>
  <c r="AR1388" i="1" s="1"/>
  <c r="AR1389" i="1" a="1"/>
  <c r="AR1389" i="1" s="1"/>
  <c r="AR1390" i="1" a="1"/>
  <c r="AR1390" i="1" s="1"/>
  <c r="AR1391" i="1" a="1"/>
  <c r="AR1391" i="1" s="1"/>
  <c r="AR1392" i="1" a="1"/>
  <c r="AR1392" i="1" s="1"/>
  <c r="AR1393" i="1" a="1"/>
  <c r="AR1393" i="1" s="1"/>
  <c r="AR1394" i="1" a="1"/>
  <c r="AR1394" i="1" s="1"/>
  <c r="AR1395" i="1" a="1"/>
  <c r="AR1395" i="1" s="1"/>
  <c r="AR1396" i="1" a="1"/>
  <c r="AR1396" i="1" s="1"/>
  <c r="AR1397" i="1" a="1"/>
  <c r="AR1397" i="1" s="1"/>
  <c r="AR1398" i="1" a="1"/>
  <c r="AR1398" i="1" s="1"/>
  <c r="AR1399" i="1" a="1"/>
  <c r="AR1399" i="1" s="1"/>
  <c r="AR1400" i="1" a="1"/>
  <c r="AR1400" i="1" s="1"/>
  <c r="AR1401" i="1" a="1"/>
  <c r="AR1401" i="1"/>
  <c r="AR1402" i="1" a="1"/>
  <c r="AR1402" i="1" s="1"/>
  <c r="AR1403" i="1" a="1"/>
  <c r="AR1403" i="1" s="1"/>
  <c r="AR1404" i="1" a="1"/>
  <c r="AR1404" i="1" s="1"/>
  <c r="AR1405" i="1" a="1"/>
  <c r="AR1405" i="1" s="1"/>
  <c r="AR1406" i="1" a="1"/>
  <c r="AR1406" i="1" s="1"/>
  <c r="AR1407" i="1" a="1"/>
  <c r="AR1407" i="1" s="1"/>
  <c r="AR1408" i="1" a="1"/>
  <c r="AR1408" i="1" s="1"/>
  <c r="AR1409" i="1" a="1"/>
  <c r="AR1409" i="1" s="1"/>
  <c r="AR1410" i="1" a="1"/>
  <c r="AR1410" i="1" s="1"/>
  <c r="AR1411" i="1" a="1"/>
  <c r="AR1411" i="1" s="1"/>
  <c r="AR1412" i="1" a="1"/>
  <c r="AR1412" i="1" s="1"/>
  <c r="AR1413" i="1" a="1"/>
  <c r="AR1413" i="1" s="1"/>
  <c r="AR1414" i="1" a="1"/>
  <c r="AR1414" i="1" s="1"/>
  <c r="AR1415" i="1" a="1"/>
  <c r="AR1415" i="1" s="1"/>
  <c r="AR1416" i="1" a="1"/>
  <c r="AR1416" i="1" s="1"/>
  <c r="AR1417" i="1" a="1"/>
  <c r="AR1417" i="1"/>
  <c r="AR1418" i="1" a="1"/>
  <c r="AR1418" i="1" s="1"/>
  <c r="AR1419" i="1" a="1"/>
  <c r="AR1419" i="1" s="1"/>
  <c r="AR1420" i="1" a="1"/>
  <c r="AR1420" i="1"/>
  <c r="AR1421" i="1" a="1"/>
  <c r="AR1421" i="1" s="1"/>
  <c r="AR1422" i="1" a="1"/>
  <c r="AR1422" i="1" s="1"/>
  <c r="AR1423" i="1" a="1"/>
  <c r="AR1423" i="1" s="1"/>
  <c r="AR1424" i="1" a="1"/>
  <c r="AR1424" i="1" s="1"/>
  <c r="AR1425" i="1" a="1"/>
  <c r="AR1425" i="1" s="1"/>
  <c r="AR1426" i="1" a="1"/>
  <c r="AR1426" i="1" s="1"/>
  <c r="AR1427" i="1" a="1"/>
  <c r="AR1427" i="1" s="1"/>
  <c r="AR1428" i="1" a="1"/>
  <c r="AR1428" i="1" s="1"/>
  <c r="AR1429" i="1" a="1"/>
  <c r="AR1429" i="1" s="1"/>
  <c r="AR1430" i="1" a="1"/>
  <c r="AR1430" i="1" s="1"/>
  <c r="AR1431" i="1" a="1"/>
  <c r="AR1431" i="1" s="1"/>
  <c r="AR1432" i="1" a="1"/>
  <c r="AR1432" i="1" s="1"/>
  <c r="AR1433" i="1" a="1"/>
  <c r="AR1433" i="1" s="1"/>
  <c r="AR1434" i="1" a="1"/>
  <c r="AR1434" i="1" s="1"/>
  <c r="AR1435" i="1" a="1"/>
  <c r="AR1435" i="1" s="1"/>
  <c r="AR1436" i="1" a="1"/>
  <c r="AR1436" i="1" s="1"/>
  <c r="AR1437" i="1" a="1"/>
  <c r="AR1437" i="1" s="1"/>
  <c r="AR1438" i="1" a="1"/>
  <c r="AR1438" i="1" s="1"/>
  <c r="AR1439" i="1" a="1"/>
  <c r="AR1439" i="1" s="1"/>
  <c r="AR1440" i="1" a="1"/>
  <c r="AR1440" i="1" s="1"/>
  <c r="AR1441" i="1" a="1"/>
  <c r="AR1441" i="1" s="1"/>
  <c r="AR1442" i="1" a="1"/>
  <c r="AR1442" i="1" s="1"/>
  <c r="AR1443" i="1" a="1"/>
  <c r="AR1443" i="1" s="1"/>
  <c r="AR1444" i="1" a="1"/>
  <c r="AR1444" i="1" s="1"/>
  <c r="AR1445" i="1" a="1"/>
  <c r="AR1445" i="1" s="1"/>
  <c r="AR1446" i="1" a="1"/>
  <c r="AR1446" i="1" s="1"/>
  <c r="AR1447" i="1" a="1"/>
  <c r="AR1447" i="1" s="1"/>
  <c r="AR1448" i="1" a="1"/>
  <c r="AR1448" i="1" s="1"/>
  <c r="AR1449" i="1" a="1"/>
  <c r="AR1449" i="1" s="1"/>
  <c r="AR1450" i="1" a="1"/>
  <c r="AR1450" i="1" s="1"/>
  <c r="AR1451" i="1" a="1"/>
  <c r="AR1451" i="1" s="1"/>
  <c r="AR1452" i="1" a="1"/>
  <c r="AR1452" i="1" s="1"/>
  <c r="AR1453" i="1" a="1"/>
  <c r="AR1453" i="1" s="1"/>
  <c r="AR1454" i="1" a="1"/>
  <c r="AR1454" i="1" s="1"/>
  <c r="AR1455" i="1" a="1"/>
  <c r="AR1455" i="1" s="1"/>
  <c r="AR1456" i="1" a="1"/>
  <c r="AR1456" i="1" s="1"/>
  <c r="AR1457" i="1" a="1"/>
  <c r="AR1457" i="1" s="1"/>
  <c r="AR1458" i="1" a="1"/>
  <c r="AR1458" i="1" s="1"/>
  <c r="AR1459" i="1" a="1"/>
  <c r="AR1459" i="1" s="1"/>
  <c r="AR1460" i="1" a="1"/>
  <c r="AR1460" i="1" s="1"/>
  <c r="AR1461" i="1" a="1"/>
  <c r="AR1461" i="1" s="1"/>
  <c r="AR1462" i="1" a="1"/>
  <c r="AR1462" i="1" s="1"/>
  <c r="AR1463" i="1" a="1"/>
  <c r="AR1463" i="1" s="1"/>
  <c r="AR1464" i="1" a="1"/>
  <c r="AR1464" i="1" s="1"/>
  <c r="AR1465" i="1" a="1"/>
  <c r="AR1465" i="1" s="1"/>
  <c r="AR1466" i="1" a="1"/>
  <c r="AR1466" i="1" s="1"/>
  <c r="AR1467" i="1" a="1"/>
  <c r="AR1467" i="1" s="1"/>
  <c r="AR1468" i="1" a="1"/>
  <c r="AR1468" i="1" s="1"/>
  <c r="AR1469" i="1" a="1"/>
  <c r="AR1469" i="1" s="1"/>
  <c r="AR1470" i="1" a="1"/>
  <c r="AR1470" i="1"/>
  <c r="AR1471" i="1" a="1"/>
  <c r="AR1471" i="1" s="1"/>
  <c r="AR1472" i="1" a="1"/>
  <c r="AR1472" i="1" s="1"/>
  <c r="AR1473" i="1" a="1"/>
  <c r="AR1473" i="1" s="1"/>
  <c r="AR1474" i="1" a="1"/>
  <c r="AR1474" i="1" s="1"/>
  <c r="AR1475" i="1" a="1"/>
  <c r="AR1475" i="1" s="1"/>
  <c r="AR1476" i="1" a="1"/>
  <c r="AR1476" i="1" s="1"/>
  <c r="AR1477" i="1" a="1"/>
  <c r="AR1477" i="1" s="1"/>
  <c r="AR1478" i="1" a="1"/>
  <c r="AR1478" i="1" s="1"/>
  <c r="AR1479" i="1" a="1"/>
  <c r="AR1479" i="1" s="1"/>
  <c r="AR1480" i="1" a="1"/>
  <c r="AR1480" i="1" s="1"/>
  <c r="AR1481" i="1" a="1"/>
  <c r="AR1481" i="1" s="1"/>
  <c r="AR1482" i="1" a="1"/>
  <c r="AR1482" i="1" s="1"/>
  <c r="AR1483" i="1" a="1"/>
  <c r="AR1483" i="1"/>
  <c r="AR1484" i="1" a="1"/>
  <c r="AR1484" i="1" s="1"/>
  <c r="AR1485" i="1" a="1"/>
  <c r="AR1485" i="1" s="1"/>
  <c r="AR1486" i="1" a="1"/>
  <c r="AR1486" i="1" s="1"/>
  <c r="AR1487" i="1" a="1"/>
  <c r="AR1487" i="1" s="1"/>
  <c r="AR1488" i="1" a="1"/>
  <c r="AR1488" i="1" s="1"/>
  <c r="AR1489" i="1" a="1"/>
  <c r="AR1489" i="1" s="1"/>
  <c r="AR1490" i="1" a="1"/>
  <c r="AR1490" i="1" s="1"/>
  <c r="AR1491" i="1" a="1"/>
  <c r="AR1491" i="1" s="1"/>
  <c r="AR1492" i="1" a="1"/>
  <c r="AR1492" i="1" s="1"/>
  <c r="AR1493" i="1" a="1"/>
  <c r="AR1493" i="1" s="1"/>
  <c r="AR1494" i="1" a="1"/>
  <c r="AR1494" i="1" s="1"/>
  <c r="AR1495" i="1" a="1"/>
  <c r="AR1495" i="1" s="1"/>
  <c r="AR1496" i="1" a="1"/>
  <c r="AR1496" i="1" s="1"/>
  <c r="AR1497" i="1" a="1"/>
  <c r="AR1497" i="1" s="1"/>
  <c r="AR1498" i="1" a="1"/>
  <c r="AR1498" i="1" s="1"/>
  <c r="AR1499" i="1" a="1"/>
  <c r="AR1499" i="1" s="1"/>
  <c r="AR1500" i="1" a="1"/>
  <c r="AR1500" i="1" s="1"/>
  <c r="AR1501" i="1" a="1"/>
  <c r="AR1501" i="1"/>
  <c r="AR1502" i="1" a="1"/>
  <c r="AR1502" i="1" s="1"/>
  <c r="AR1503" i="1" a="1"/>
  <c r="AR1503" i="1" s="1"/>
  <c r="AR1504" i="1" a="1"/>
  <c r="AR1504" i="1" s="1"/>
  <c r="AR1505" i="1" a="1"/>
  <c r="AR1505" i="1" s="1"/>
  <c r="AR1506" i="1" a="1"/>
  <c r="AR1506" i="1" s="1"/>
  <c r="AR1507" i="1" a="1"/>
  <c r="AR1507" i="1" s="1"/>
  <c r="AR1508" i="1" a="1"/>
  <c r="AR1508" i="1" s="1"/>
  <c r="AR1509" i="1" a="1"/>
  <c r="AR1509" i="1" s="1"/>
  <c r="AR1510" i="1" a="1"/>
  <c r="AR1510" i="1" s="1"/>
  <c r="AR1511" i="1" a="1"/>
  <c r="AR1511" i="1" s="1"/>
  <c r="AR1512" i="1" a="1"/>
  <c r="AR1512" i="1" s="1"/>
  <c r="AR1513" i="1" a="1"/>
  <c r="AR1513" i="1" s="1"/>
  <c r="AR1514" i="1" a="1"/>
  <c r="AR1514" i="1" s="1"/>
  <c r="AR1515" i="1" a="1"/>
  <c r="AR1515" i="1" s="1"/>
  <c r="AR1516" i="1" a="1"/>
  <c r="AR1516" i="1" s="1"/>
  <c r="AR1517" i="1" a="1"/>
  <c r="AR1517" i="1" s="1"/>
  <c r="AR1518" i="1" a="1"/>
  <c r="AR1518" i="1" s="1"/>
  <c r="AR1519" i="1" a="1"/>
  <c r="AR1519" i="1" s="1"/>
  <c r="AR1520" i="1" a="1"/>
  <c r="AR1520" i="1" s="1"/>
  <c r="AR1521" i="1" a="1"/>
  <c r="AR1521" i="1" s="1"/>
  <c r="AR1522" i="1" a="1"/>
  <c r="AR1522" i="1" s="1"/>
  <c r="AR1523" i="1" a="1"/>
  <c r="AR1523" i="1" s="1"/>
  <c r="AR1524" i="1" a="1"/>
  <c r="AR1524" i="1" s="1"/>
  <c r="AR1525" i="1" a="1"/>
  <c r="AR1525" i="1" s="1"/>
  <c r="AR1526" i="1" a="1"/>
  <c r="AR1526" i="1" s="1"/>
  <c r="AR1527" i="1" a="1"/>
  <c r="AR1527" i="1"/>
  <c r="AR1528" i="1" a="1"/>
  <c r="AR1528" i="1" s="1"/>
  <c r="AR1529" i="1" a="1"/>
  <c r="AR1529" i="1"/>
  <c r="AR1530" i="1" a="1"/>
  <c r="AR1530" i="1" s="1"/>
  <c r="AR1531" i="1" a="1"/>
  <c r="AR1531" i="1"/>
  <c r="AR1532" i="1" a="1"/>
  <c r="AR1532" i="1" s="1"/>
  <c r="AR1533" i="1" a="1"/>
  <c r="AR1533" i="1" s="1"/>
  <c r="AR1534" i="1" a="1"/>
  <c r="AR1534" i="1" s="1"/>
  <c r="AR1535" i="1" a="1"/>
  <c r="AR1535" i="1" s="1"/>
  <c r="AR1536" i="1" a="1"/>
  <c r="AR1536" i="1" s="1"/>
  <c r="AR1537" i="1" a="1"/>
  <c r="AR1537" i="1" s="1"/>
  <c r="AR1538" i="1" a="1"/>
  <c r="AR1538" i="1" s="1"/>
  <c r="AR1539" i="1" a="1"/>
  <c r="AR1539" i="1" s="1"/>
  <c r="AR1540" i="1" a="1"/>
  <c r="AR1540" i="1" s="1"/>
  <c r="AR1541" i="1" a="1"/>
  <c r="AR1541" i="1" s="1"/>
  <c r="AR1542" i="1" a="1"/>
  <c r="AR1542" i="1" s="1"/>
  <c r="AR1543" i="1" a="1"/>
  <c r="AR1543" i="1" s="1"/>
  <c r="AR1544" i="1" a="1"/>
  <c r="AR1544" i="1" s="1"/>
  <c r="AR1545" i="1" a="1"/>
  <c r="AR1545" i="1" s="1"/>
  <c r="AR1546" i="1" a="1"/>
  <c r="AR1546" i="1"/>
  <c r="AR1547" i="1" a="1"/>
  <c r="AR1547" i="1" s="1"/>
  <c r="AR1548" i="1" a="1"/>
  <c r="AR1548" i="1" s="1"/>
  <c r="AR1549" i="1" a="1"/>
  <c r="AR1549" i="1" s="1"/>
  <c r="AR1550" i="1" a="1"/>
  <c r="AR1550" i="1" s="1"/>
  <c r="AR1551" i="1" a="1"/>
  <c r="AR1551" i="1" s="1"/>
  <c r="AR1552" i="1" a="1"/>
  <c r="AR1552" i="1" s="1"/>
  <c r="AR1553" i="1" a="1"/>
  <c r="AR1553" i="1" s="1"/>
  <c r="AR1554" i="1" a="1"/>
  <c r="AR1554" i="1"/>
  <c r="AR1555" i="1" a="1"/>
  <c r="AR1555" i="1" s="1"/>
  <c r="AR1556" i="1" a="1"/>
  <c r="AR1556" i="1" s="1"/>
  <c r="AR1557" i="1" a="1"/>
  <c r="AR1557" i="1" s="1"/>
  <c r="AR1558" i="1" a="1"/>
  <c r="AR1558" i="1" s="1"/>
  <c r="AR1559" i="1" a="1"/>
  <c r="AR1559" i="1" s="1"/>
  <c r="AR1560" i="1" a="1"/>
  <c r="AR1560" i="1"/>
  <c r="AR1561" i="1" a="1"/>
  <c r="AR1561" i="1" s="1"/>
  <c r="AR1562" i="1" a="1"/>
  <c r="AR1562" i="1" s="1"/>
  <c r="AR1563" i="1" a="1"/>
  <c r="AR1563" i="1" s="1"/>
  <c r="AR1564" i="1" a="1"/>
  <c r="AR1564" i="1" s="1"/>
  <c r="AR1565" i="1" a="1"/>
  <c r="AR1565" i="1" s="1"/>
  <c r="AR1566" i="1" a="1"/>
  <c r="AR1566" i="1"/>
  <c r="AR1567" i="1" a="1"/>
  <c r="AR1567" i="1" s="1"/>
  <c r="AR1568" i="1" a="1"/>
  <c r="AR1568" i="1" s="1"/>
  <c r="AR1569" i="1" a="1"/>
  <c r="AR1569" i="1" s="1"/>
  <c r="AR1570" i="1" a="1"/>
  <c r="AR1570" i="1" s="1"/>
  <c r="AR1571" i="1" a="1"/>
  <c r="AR1571" i="1" s="1"/>
  <c r="AR1572" i="1" a="1"/>
  <c r="AR1572" i="1" s="1"/>
  <c r="AR1573" i="1" a="1"/>
  <c r="AR1573" i="1" s="1"/>
  <c r="AR1574" i="1" a="1"/>
  <c r="AR1574" i="1" s="1"/>
  <c r="AR1575" i="1" a="1"/>
  <c r="AR1575" i="1" s="1"/>
  <c r="AR1576" i="1" a="1"/>
  <c r="AR1576" i="1" s="1"/>
  <c r="AR1577" i="1" a="1"/>
  <c r="AR1577" i="1" s="1"/>
  <c r="AR1578" i="1" a="1"/>
  <c r="AR1578" i="1"/>
  <c r="AR1579" i="1" a="1"/>
  <c r="AR1579" i="1" s="1"/>
  <c r="AR1580" i="1" a="1"/>
  <c r="AR1580" i="1" s="1"/>
  <c r="AR1581" i="1" a="1"/>
  <c r="AR1581" i="1" s="1"/>
  <c r="AR1582" i="1" a="1"/>
  <c r="AR1582" i="1" s="1"/>
  <c r="AR1583" i="1" a="1"/>
  <c r="AR1583" i="1" s="1"/>
  <c r="AR1584" i="1" a="1"/>
  <c r="AR1584" i="1" s="1"/>
  <c r="AR1585" i="1" a="1"/>
  <c r="AR1585" i="1" s="1"/>
  <c r="AR1586" i="1" a="1"/>
  <c r="AR1586" i="1" s="1"/>
  <c r="AR1587" i="1" a="1"/>
  <c r="AR1587" i="1" s="1"/>
  <c r="AR1588" i="1" a="1"/>
  <c r="AR1588" i="1" s="1"/>
  <c r="AR1589" i="1" a="1"/>
  <c r="AR1589" i="1" s="1"/>
  <c r="AR1590" i="1" a="1"/>
  <c r="AR1590" i="1" s="1"/>
  <c r="AR1591" i="1" a="1"/>
  <c r="AR1591" i="1" s="1"/>
  <c r="AR1592" i="1" a="1"/>
  <c r="AR1592" i="1" s="1"/>
  <c r="AR1593" i="1" a="1"/>
  <c r="AR1593" i="1" s="1"/>
  <c r="AR1594" i="1" a="1"/>
  <c r="AR1594" i="1" s="1"/>
  <c r="AR1595" i="1" a="1"/>
  <c r="AR1595" i="1" s="1"/>
  <c r="AR1596" i="1" a="1"/>
  <c r="AR1596" i="1" s="1"/>
  <c r="AR1597" i="1" a="1"/>
  <c r="AR1597" i="1"/>
  <c r="AR1598" i="1" a="1"/>
  <c r="AR1598" i="1" s="1"/>
  <c r="AR1599" i="1" a="1"/>
  <c r="AR1599" i="1" s="1"/>
  <c r="AR1600" i="1" a="1"/>
  <c r="AR1600" i="1" s="1"/>
  <c r="AR1601" i="1" a="1"/>
  <c r="AR1601" i="1"/>
  <c r="AR1602" i="1" a="1"/>
  <c r="AR1602" i="1" s="1"/>
  <c r="AR1603" i="1" a="1"/>
  <c r="AR1603" i="1" s="1"/>
  <c r="AR1604" i="1" a="1"/>
  <c r="AR1604" i="1" s="1"/>
  <c r="AR1605" i="1" a="1"/>
  <c r="AR1605" i="1" s="1"/>
  <c r="AR1606" i="1" a="1"/>
  <c r="AR1606" i="1" s="1"/>
  <c r="AR1607" i="1" a="1"/>
  <c r="AR1607" i="1" s="1"/>
  <c r="AR1608" i="1" a="1"/>
  <c r="AR1608" i="1"/>
  <c r="AR1609" i="1" a="1"/>
  <c r="AR1609" i="1" s="1"/>
  <c r="AR1610" i="1" a="1"/>
  <c r="AR1610" i="1" s="1"/>
  <c r="AR1611" i="1" a="1"/>
  <c r="AR1611" i="1" s="1"/>
  <c r="AR1612" i="1" a="1"/>
  <c r="AR1612" i="1" s="1"/>
  <c r="AR1613" i="1" a="1"/>
  <c r="AR1613" i="1" s="1"/>
  <c r="AR1614" i="1" a="1"/>
  <c r="AR1614" i="1" s="1"/>
  <c r="AR1615" i="1" a="1"/>
  <c r="AR1615" i="1" s="1"/>
  <c r="AR1616" i="1" a="1"/>
  <c r="AR1616" i="1"/>
  <c r="AR1617" i="1" a="1"/>
  <c r="AR1617" i="1" s="1"/>
  <c r="AR1618" i="1" a="1"/>
  <c r="AR1618" i="1" s="1"/>
  <c r="AR1619" i="1" a="1"/>
  <c r="AR1619" i="1" s="1"/>
  <c r="AR1620" i="1" a="1"/>
  <c r="AR1620" i="1" s="1"/>
  <c r="AR1621" i="1" a="1"/>
  <c r="AR1621" i="1" s="1"/>
  <c r="AR1622" i="1" a="1"/>
  <c r="AR1622" i="1" s="1"/>
  <c r="AR1623" i="1" a="1"/>
  <c r="AR1623" i="1" s="1"/>
  <c r="AR1624" i="1" a="1"/>
  <c r="AR1624" i="1" s="1"/>
  <c r="AR1625" i="1" a="1"/>
  <c r="AR1625" i="1" s="1"/>
  <c r="AR1626" i="1" a="1"/>
  <c r="AR1626" i="1" s="1"/>
  <c r="AR1627" i="1" a="1"/>
  <c r="AR1627" i="1" s="1"/>
  <c r="AR1628" i="1" a="1"/>
  <c r="AR1628" i="1" s="1"/>
  <c r="AR1629" i="1" a="1"/>
  <c r="AR1629" i="1" s="1"/>
  <c r="AR1630" i="1" a="1"/>
  <c r="AR1630" i="1" s="1"/>
  <c r="AR1631" i="1" a="1"/>
  <c r="AR1631" i="1" s="1"/>
  <c r="AR1632" i="1" a="1"/>
  <c r="AR1632" i="1"/>
  <c r="AR1633" i="1" a="1"/>
  <c r="AR1633" i="1"/>
  <c r="AR1634" i="1" a="1"/>
  <c r="AR1634" i="1" s="1"/>
  <c r="AR1635" i="1" a="1"/>
  <c r="AR1635" i="1" s="1"/>
  <c r="AR1636" i="1" a="1"/>
  <c r="AR1636" i="1" s="1"/>
  <c r="AR1637" i="1" a="1"/>
  <c r="AR1637" i="1" s="1"/>
  <c r="AR1638" i="1" a="1"/>
  <c r="AR1638" i="1" s="1"/>
  <c r="AR1639" i="1" a="1"/>
  <c r="AR1639" i="1" s="1"/>
  <c r="AR1640" i="1" a="1"/>
  <c r="AR1640" i="1" s="1"/>
  <c r="AR1641" i="1" a="1"/>
  <c r="AR1641" i="1" s="1"/>
  <c r="AR1642" i="1" a="1"/>
  <c r="AR1642" i="1" s="1"/>
  <c r="AR1643" i="1" a="1"/>
  <c r="AR1643" i="1" s="1"/>
  <c r="AR1644" i="1" a="1"/>
  <c r="AR1644" i="1" s="1"/>
  <c r="AR1645" i="1" a="1"/>
  <c r="AR1645" i="1" s="1"/>
  <c r="AR1646" i="1" a="1"/>
  <c r="AR1646" i="1" s="1"/>
  <c r="AR1647" i="1" a="1"/>
  <c r="AR1647" i="1" s="1"/>
  <c r="AR1648" i="1" a="1"/>
  <c r="AR1648" i="1" s="1"/>
  <c r="AR1649" i="1" a="1"/>
  <c r="AR1649" i="1" s="1"/>
  <c r="AR1650" i="1" a="1"/>
  <c r="AR1650" i="1" s="1"/>
  <c r="AR1651" i="1" a="1"/>
  <c r="AR1651" i="1" s="1"/>
  <c r="AR1652" i="1" a="1"/>
  <c r="AR1652" i="1" s="1"/>
  <c r="AR1653" i="1" a="1"/>
  <c r="AR1653" i="1" s="1"/>
  <c r="AR1654" i="1" a="1"/>
  <c r="AR1654" i="1" s="1"/>
  <c r="AR1655" i="1" a="1"/>
  <c r="AR1655" i="1" s="1"/>
  <c r="AR1656" i="1" a="1"/>
  <c r="AR1656" i="1" s="1"/>
  <c r="AR1657" i="1" a="1"/>
  <c r="AR1657" i="1" s="1"/>
  <c r="AR1658" i="1" a="1"/>
  <c r="AR1658" i="1"/>
  <c r="AR1659" i="1" a="1"/>
  <c r="AR1659" i="1" s="1"/>
  <c r="AR1660" i="1" a="1"/>
  <c r="AR1660" i="1" s="1"/>
  <c r="AR1661" i="1" a="1"/>
  <c r="AR1661" i="1" s="1"/>
  <c r="AR1662" i="1" a="1"/>
  <c r="AR1662" i="1" s="1"/>
  <c r="AR1663" i="1" a="1"/>
  <c r="AR1663" i="1" s="1"/>
  <c r="AR1664" i="1" a="1"/>
  <c r="AR1664" i="1" s="1"/>
  <c r="AR1665" i="1" a="1"/>
  <c r="AR1665" i="1" s="1"/>
  <c r="AR1666" i="1" a="1"/>
  <c r="AR1666" i="1"/>
  <c r="AR1667" i="1" a="1"/>
  <c r="AR1667" i="1" s="1"/>
  <c r="AR1668" i="1" a="1"/>
  <c r="AR1668" i="1" s="1"/>
  <c r="AR1669" i="1" a="1"/>
  <c r="AR1669" i="1" s="1"/>
  <c r="AR1670" i="1" a="1"/>
  <c r="AR1670" i="1" s="1"/>
  <c r="AR1671" i="1" a="1"/>
  <c r="AR1671" i="1" s="1"/>
  <c r="AR1672" i="1" a="1"/>
  <c r="AR1672" i="1" s="1"/>
  <c r="AR1673" i="1" a="1"/>
  <c r="AR1673" i="1" s="1"/>
  <c r="AR1674" i="1" a="1"/>
  <c r="AR1674" i="1" s="1"/>
  <c r="AR1675" i="1" a="1"/>
  <c r="AR1675" i="1" s="1"/>
  <c r="AR1676" i="1" a="1"/>
  <c r="AR1676" i="1"/>
  <c r="AR1677" i="1" a="1"/>
  <c r="AR1677" i="1" s="1"/>
  <c r="AR1678" i="1" a="1"/>
  <c r="AR1678" i="1" s="1"/>
  <c r="AR1679" i="1" a="1"/>
  <c r="AR1679" i="1" s="1"/>
  <c r="AR1680" i="1" a="1"/>
  <c r="AR1680" i="1" s="1"/>
  <c r="AR1681" i="1" a="1"/>
  <c r="AR1681" i="1" s="1"/>
  <c r="AR1682" i="1" a="1"/>
  <c r="AR1682" i="1" s="1"/>
  <c r="AR1683" i="1" a="1"/>
  <c r="AR1683" i="1" s="1"/>
  <c r="AR1684" i="1" a="1"/>
  <c r="AR1684" i="1" s="1"/>
  <c r="AR1685" i="1" a="1"/>
  <c r="AR1685" i="1"/>
  <c r="AR1686" i="1" a="1"/>
  <c r="AR1686" i="1" s="1"/>
  <c r="AR1687" i="1" a="1"/>
  <c r="AR1687" i="1" s="1"/>
  <c r="AR1688" i="1" a="1"/>
  <c r="AR1688" i="1" s="1"/>
  <c r="AR1689" i="1" a="1"/>
  <c r="AR1689" i="1" s="1"/>
  <c r="AR1690" i="1" a="1"/>
  <c r="AR1690" i="1" s="1"/>
  <c r="AR1691" i="1" a="1"/>
  <c r="AR1691" i="1" s="1"/>
  <c r="AR1692" i="1" a="1"/>
  <c r="AR1692" i="1"/>
  <c r="AR1693" i="1" a="1"/>
  <c r="AR1693" i="1" s="1"/>
  <c r="AR1694" i="1" a="1"/>
  <c r="AR1694" i="1" s="1"/>
  <c r="AR1695" i="1" a="1"/>
  <c r="AR1695" i="1" s="1"/>
  <c r="AR1696" i="1" a="1"/>
  <c r="AR1696" i="1" s="1"/>
  <c r="AR1697" i="1" a="1"/>
  <c r="AR1697" i="1" s="1"/>
  <c r="AR1698" i="1" a="1"/>
  <c r="AR1698" i="1" s="1"/>
  <c r="AR1699" i="1" a="1"/>
  <c r="AR1699" i="1" s="1"/>
  <c r="AR1700" i="1" a="1"/>
  <c r="AR1700" i="1" s="1"/>
  <c r="AR1701" i="1" a="1"/>
  <c r="AR1701" i="1"/>
  <c r="AR1702" i="1" a="1"/>
  <c r="AR1702" i="1" s="1"/>
  <c r="AR1703" i="1" a="1"/>
  <c r="AR1703" i="1"/>
  <c r="AR1704" i="1" a="1"/>
  <c r="AR1704" i="1" s="1"/>
  <c r="AR1705" i="1" a="1"/>
  <c r="AR1705" i="1" s="1"/>
  <c r="AR1706" i="1" a="1"/>
  <c r="AR1706" i="1" s="1"/>
  <c r="AR1707" i="1" a="1"/>
  <c r="AR1707" i="1" s="1"/>
  <c r="AR1708" i="1" a="1"/>
  <c r="AR1708" i="1" s="1"/>
  <c r="AR1709" i="1" a="1"/>
  <c r="AR1709" i="1" s="1"/>
  <c r="AR1710" i="1" a="1"/>
  <c r="AR1710" i="1" s="1"/>
  <c r="AR1711" i="1" a="1"/>
  <c r="AR1711" i="1" s="1"/>
  <c r="AR1712" i="1" a="1"/>
  <c r="AR1712" i="1" s="1"/>
  <c r="AR1713" i="1" a="1"/>
  <c r="AR1713" i="1" s="1"/>
  <c r="AR1714" i="1" a="1"/>
  <c r="AR1714" i="1" s="1"/>
  <c r="AR1715" i="1" a="1"/>
  <c r="AR1715" i="1" s="1"/>
  <c r="AR1716" i="1" a="1"/>
  <c r="AR1716" i="1" s="1"/>
  <c r="AR1717" i="1" a="1"/>
  <c r="AR1717" i="1" s="1"/>
  <c r="AR1718" i="1" a="1"/>
  <c r="AR1718" i="1"/>
  <c r="AR1719" i="1" a="1"/>
  <c r="AR1719" i="1" s="1"/>
  <c r="AR1720" i="1" a="1"/>
  <c r="AR1720" i="1" s="1"/>
  <c r="AR1721" i="1" a="1"/>
  <c r="AR1721" i="1" s="1"/>
  <c r="AR1722" i="1" a="1"/>
  <c r="AR1722" i="1" s="1"/>
  <c r="AR1723" i="1" a="1"/>
  <c r="AR1723" i="1" s="1"/>
  <c r="AR1724" i="1" a="1"/>
  <c r="AR1724" i="1" s="1"/>
  <c r="AR1725" i="1" a="1"/>
  <c r="AR1725" i="1" s="1"/>
  <c r="AR1726" i="1" a="1"/>
  <c r="AR1726" i="1" s="1"/>
  <c r="AR1727" i="1" a="1"/>
  <c r="AR1727" i="1" s="1"/>
  <c r="AR1728" i="1" a="1"/>
  <c r="AR1728" i="1" s="1"/>
  <c r="AR1729" i="1" a="1"/>
  <c r="AR1729" i="1" s="1"/>
  <c r="AR1730" i="1" a="1"/>
  <c r="AR1730" i="1" s="1"/>
  <c r="AR1731" i="1" a="1"/>
  <c r="AR1731" i="1" s="1"/>
  <c r="AR1732" i="1" a="1"/>
  <c r="AR1732" i="1" s="1"/>
  <c r="AR1733" i="1" a="1"/>
  <c r="AR1733" i="1" s="1"/>
  <c r="AR1734" i="1" a="1"/>
  <c r="AR1734" i="1"/>
  <c r="AR1735" i="1" a="1"/>
  <c r="AR1735" i="1"/>
  <c r="AR1736" i="1" a="1"/>
  <c r="AR1736" i="1" s="1"/>
  <c r="AR1737" i="1" a="1"/>
  <c r="AR1737" i="1" s="1"/>
  <c r="AR1738" i="1" a="1"/>
  <c r="AR1738" i="1" s="1"/>
  <c r="AR1739" i="1" a="1"/>
  <c r="AR1739" i="1" s="1"/>
  <c r="AR1740" i="1" a="1"/>
  <c r="AR1740" i="1" s="1"/>
  <c r="AR1741" i="1" a="1"/>
  <c r="AR1741" i="1" s="1"/>
  <c r="AR1742" i="1" a="1"/>
  <c r="AR1742" i="1"/>
  <c r="AR1743" i="1" a="1"/>
  <c r="AR1743" i="1" s="1"/>
  <c r="AR1744" i="1" a="1"/>
  <c r="AR1744" i="1"/>
  <c r="AR1745" i="1" a="1"/>
  <c r="AR1745" i="1" s="1"/>
  <c r="AR1746" i="1" a="1"/>
  <c r="AR1746" i="1" s="1"/>
  <c r="AR1747" i="1" a="1"/>
  <c r="AR1747" i="1" s="1"/>
  <c r="AR1748" i="1" a="1"/>
  <c r="AR1748" i="1" s="1"/>
  <c r="AR1749" i="1" a="1"/>
  <c r="AR1749" i="1" s="1"/>
  <c r="AR1750" i="1" a="1"/>
  <c r="AR1750" i="1" s="1"/>
  <c r="AR1751" i="1" a="1"/>
  <c r="AR1751" i="1"/>
  <c r="AR1752" i="1" a="1"/>
  <c r="AR1752" i="1" s="1"/>
  <c r="AR1753" i="1" a="1"/>
  <c r="AR1753" i="1" s="1"/>
  <c r="AR1754" i="1" a="1"/>
  <c r="AR1754" i="1" s="1"/>
  <c r="AR1755" i="1" a="1"/>
  <c r="AR1755" i="1" s="1"/>
  <c r="AR1756" i="1" a="1"/>
  <c r="AR1756" i="1" s="1"/>
  <c r="AR1757" i="1" a="1"/>
  <c r="AR1757" i="1" s="1"/>
  <c r="AR1758" i="1" a="1"/>
  <c r="AR1758" i="1" s="1"/>
  <c r="AR1759" i="1" a="1"/>
  <c r="AR1759" i="1" s="1"/>
  <c r="AR1760" i="1" a="1"/>
  <c r="AR1760" i="1" s="1"/>
  <c r="AR1761" i="1" a="1"/>
  <c r="AR1761" i="1" s="1"/>
  <c r="AR1762" i="1" a="1"/>
  <c r="AR1762" i="1" s="1"/>
  <c r="AR1763" i="1" a="1"/>
  <c r="AR1763" i="1" s="1"/>
  <c r="AR1764" i="1" a="1"/>
  <c r="AR1764" i="1" s="1"/>
  <c r="AR1765" i="1" a="1"/>
  <c r="AR1765" i="1" s="1"/>
  <c r="AR1766" i="1" a="1"/>
  <c r="AR1766" i="1" s="1"/>
  <c r="AR1767" i="1" a="1"/>
  <c r="AR1767" i="1" s="1"/>
  <c r="AR1768" i="1" a="1"/>
  <c r="AR1768" i="1" s="1"/>
  <c r="AR1769" i="1" a="1"/>
  <c r="AR1769" i="1" s="1"/>
  <c r="AR1770" i="1" a="1"/>
  <c r="AR1770" i="1" s="1"/>
  <c r="AR1771" i="1" a="1"/>
  <c r="AR1771" i="1" s="1"/>
  <c r="AR1772" i="1" a="1"/>
  <c r="AR1772" i="1" s="1"/>
  <c r="AR1773" i="1" a="1"/>
  <c r="AR1773" i="1" s="1"/>
  <c r="AR1774" i="1" a="1"/>
  <c r="AR1774" i="1" s="1"/>
  <c r="AR1775" i="1" a="1"/>
  <c r="AR1775" i="1" s="1"/>
  <c r="AR1776" i="1" a="1"/>
  <c r="AR1776" i="1" s="1"/>
  <c r="AR1777" i="1" a="1"/>
  <c r="AR1777" i="1" s="1"/>
  <c r="AR1778" i="1" a="1"/>
  <c r="AR1778" i="1" s="1"/>
  <c r="AR1779" i="1" a="1"/>
  <c r="AR1779" i="1" s="1"/>
  <c r="AR1780" i="1" a="1"/>
  <c r="AR1780" i="1"/>
  <c r="AR1781" i="1" a="1"/>
  <c r="AR1781" i="1" s="1"/>
  <c r="AR1782" i="1" a="1"/>
  <c r="AR1782" i="1" s="1"/>
  <c r="AR1783" i="1" a="1"/>
  <c r="AR1783" i="1" s="1"/>
  <c r="AR1784" i="1" a="1"/>
  <c r="AR1784" i="1" s="1"/>
  <c r="AR1785" i="1" a="1"/>
  <c r="AR1785" i="1" s="1"/>
  <c r="AR1786" i="1" a="1"/>
  <c r="AR1786" i="1" s="1"/>
  <c r="AR1787" i="1" a="1"/>
  <c r="AR1787" i="1" s="1"/>
  <c r="AR1788" i="1" a="1"/>
  <c r="AR1788" i="1" s="1"/>
  <c r="AR1789" i="1" a="1"/>
  <c r="AR1789" i="1" s="1"/>
  <c r="AR1790" i="1" a="1"/>
  <c r="AR1790" i="1" s="1"/>
  <c r="AR1791" i="1" a="1"/>
  <c r="AR1791" i="1" s="1"/>
  <c r="AR1792" i="1" a="1"/>
  <c r="AR1792" i="1" s="1"/>
  <c r="AR1793" i="1" a="1"/>
  <c r="AR1793" i="1" s="1"/>
  <c r="AR1794" i="1" a="1"/>
  <c r="AR1794" i="1" s="1"/>
  <c r="AR1795" i="1" a="1"/>
  <c r="AR1795" i="1"/>
  <c r="AR1796" i="1" a="1"/>
  <c r="AR1796" i="1" s="1"/>
  <c r="AR1797" i="1" a="1"/>
  <c r="AR1797" i="1" s="1"/>
  <c r="AR1798" i="1" a="1"/>
  <c r="AR1798" i="1"/>
  <c r="AR1799" i="1" a="1"/>
  <c r="AR1799" i="1" s="1"/>
  <c r="AR1800" i="1" a="1"/>
  <c r="AR1800" i="1" s="1"/>
  <c r="AR1801" i="1" a="1"/>
  <c r="AR1801" i="1" s="1"/>
  <c r="AR1802" i="1" a="1"/>
  <c r="AR1802" i="1" s="1"/>
  <c r="AR1803" i="1" a="1"/>
  <c r="AR1803" i="1" s="1"/>
  <c r="AR1804" i="1" a="1"/>
  <c r="AR1804" i="1" s="1"/>
  <c r="AR1805" i="1" a="1"/>
  <c r="AR1805" i="1"/>
  <c r="AR1806" i="1" a="1"/>
  <c r="AR1806" i="1" s="1"/>
  <c r="AR1807" i="1" a="1"/>
  <c r="AR1807" i="1" s="1"/>
  <c r="AR1808" i="1" a="1"/>
  <c r="AR1808" i="1" s="1"/>
  <c r="AR1809" i="1" a="1"/>
  <c r="AR1809" i="1" s="1"/>
  <c r="AR1810" i="1" a="1"/>
  <c r="AR1810" i="1" s="1"/>
  <c r="AR1811" i="1" a="1"/>
  <c r="AR1811" i="1" s="1"/>
  <c r="AR1812" i="1" a="1"/>
  <c r="AR1812" i="1" s="1"/>
  <c r="AR1813" i="1" a="1"/>
  <c r="AR1813" i="1" s="1"/>
  <c r="AR1814" i="1" a="1"/>
  <c r="AR1814" i="1" s="1"/>
  <c r="AR1815" i="1" a="1"/>
  <c r="AR1815" i="1" s="1"/>
  <c r="AR1816" i="1" a="1"/>
  <c r="AR1816" i="1" s="1"/>
  <c r="AR1817" i="1" a="1"/>
  <c r="AR1817" i="1" s="1"/>
  <c r="AR1818" i="1" a="1"/>
  <c r="AR1818" i="1" s="1"/>
  <c r="AR1819" i="1" a="1"/>
  <c r="AR1819" i="1" s="1"/>
  <c r="AR1820" i="1" a="1"/>
  <c r="AR1820" i="1" s="1"/>
  <c r="AR1821" i="1" a="1"/>
  <c r="AR1821" i="1" s="1"/>
  <c r="AR1822" i="1" a="1"/>
  <c r="AR1822" i="1" s="1"/>
  <c r="AR1823" i="1" a="1"/>
  <c r="AR1823" i="1" s="1"/>
  <c r="AR1824" i="1" a="1"/>
  <c r="AR1824" i="1" s="1"/>
  <c r="AR1825" i="1" a="1"/>
  <c r="AR1825" i="1" s="1"/>
  <c r="AR1826" i="1" a="1"/>
  <c r="AR1826" i="1" s="1"/>
  <c r="AR1827" i="1" a="1"/>
  <c r="AR1827" i="1" s="1"/>
  <c r="AR1828" i="1" a="1"/>
  <c r="AR1828" i="1" s="1"/>
  <c r="AR1829" i="1" a="1"/>
  <c r="AR1829" i="1" s="1"/>
  <c r="AR1830" i="1" a="1"/>
  <c r="AR1830" i="1" s="1"/>
  <c r="AR1831" i="1" a="1"/>
  <c r="AR1831" i="1" s="1"/>
  <c r="AR1832" i="1" a="1"/>
  <c r="AR1832" i="1"/>
  <c r="AR1833" i="1" a="1"/>
  <c r="AR1833" i="1" s="1"/>
  <c r="AR1834" i="1" a="1"/>
  <c r="AR1834" i="1" s="1"/>
  <c r="AR1835" i="1" a="1"/>
  <c r="AR1835" i="1" s="1"/>
  <c r="AR1836" i="1" a="1"/>
  <c r="AR1836" i="1" s="1"/>
  <c r="AR1837" i="1" a="1"/>
  <c r="AR1837" i="1" s="1"/>
  <c r="AR1838" i="1" a="1"/>
  <c r="AR1838" i="1" s="1"/>
  <c r="AR1839" i="1" a="1"/>
  <c r="AR1839" i="1"/>
  <c r="AR1840" i="1" a="1"/>
  <c r="AR1840" i="1" s="1"/>
  <c r="AR1841" i="1" a="1"/>
  <c r="AR1841" i="1" s="1"/>
  <c r="AR1842" i="1" a="1"/>
  <c r="AR1842" i="1" s="1"/>
  <c r="AR1843" i="1" a="1"/>
  <c r="AR1843" i="1"/>
  <c r="AR1844" i="1" a="1"/>
  <c r="AR1844" i="1" s="1"/>
  <c r="AR1845" i="1" a="1"/>
  <c r="AR1845" i="1" s="1"/>
  <c r="AR1846" i="1" a="1"/>
  <c r="AR1846" i="1" s="1"/>
  <c r="AR1847" i="1" a="1"/>
  <c r="AR1847" i="1" s="1"/>
  <c r="AR1848" i="1" a="1"/>
  <c r="AR1848" i="1" s="1"/>
  <c r="AR1849" i="1" a="1"/>
  <c r="AR1849" i="1" s="1"/>
  <c r="AR1850" i="1" a="1"/>
  <c r="AR1850" i="1"/>
  <c r="AR1851" i="1" a="1"/>
  <c r="AR1851" i="1" s="1"/>
  <c r="AR1852" i="1" a="1"/>
  <c r="AR1852" i="1" s="1"/>
  <c r="AR1853" i="1" a="1"/>
  <c r="AR1853" i="1" s="1"/>
  <c r="AR1854" i="1" a="1"/>
  <c r="AR1854" i="1"/>
  <c r="AR1855" i="1" a="1"/>
  <c r="AR1855" i="1" s="1"/>
  <c r="AR1856" i="1" a="1"/>
  <c r="AR1856" i="1" s="1"/>
  <c r="AR1857" i="1" a="1"/>
  <c r="AR1857" i="1" s="1"/>
  <c r="AR1858" i="1" a="1"/>
  <c r="AR1858" i="1" s="1"/>
  <c r="AR1859" i="1" a="1"/>
  <c r="AR1859" i="1" s="1"/>
  <c r="AR1860" i="1" a="1"/>
  <c r="AR1860" i="1" s="1"/>
  <c r="AR1861" i="1" a="1"/>
  <c r="AR1861" i="1" s="1"/>
  <c r="AR1862" i="1" a="1"/>
  <c r="AR1862" i="1" s="1"/>
  <c r="AR1863" i="1" a="1"/>
  <c r="AR1863" i="1" s="1"/>
  <c r="AR1864" i="1" a="1"/>
  <c r="AR1864" i="1" s="1"/>
  <c r="AR1865" i="1" a="1"/>
  <c r="AR1865" i="1" s="1"/>
  <c r="AR1866" i="1" a="1"/>
  <c r="AR1866" i="1" s="1"/>
  <c r="AR1867" i="1" a="1"/>
  <c r="AR1867" i="1" s="1"/>
  <c r="AR1868" i="1" a="1"/>
  <c r="AR1868" i="1" s="1"/>
  <c r="AR1869" i="1" a="1"/>
  <c r="AR1869" i="1" s="1"/>
  <c r="AR1870" i="1" a="1"/>
  <c r="AR1870" i="1" s="1"/>
  <c r="AR1871" i="1" a="1"/>
  <c r="AR1871" i="1" s="1"/>
  <c r="AR1872" i="1" a="1"/>
  <c r="AR1872" i="1" s="1"/>
  <c r="AR1873" i="1" a="1"/>
  <c r="AR1873" i="1" s="1"/>
  <c r="AR1874" i="1" a="1"/>
  <c r="AR1874" i="1" s="1"/>
  <c r="AR1875" i="1" a="1"/>
  <c r="AR1875" i="1"/>
  <c r="AR1876" i="1" a="1"/>
  <c r="AR1876" i="1" s="1"/>
  <c r="AR1877" i="1" a="1"/>
  <c r="AR1877" i="1" s="1"/>
  <c r="AR1878" i="1" a="1"/>
  <c r="AR1878" i="1" s="1"/>
  <c r="AR1879" i="1" a="1"/>
  <c r="AR1879" i="1"/>
  <c r="AR1880" i="1" a="1"/>
  <c r="AR1880" i="1" s="1"/>
  <c r="AR1881" i="1" a="1"/>
  <c r="AR1881" i="1" s="1"/>
  <c r="AR1882" i="1" a="1"/>
  <c r="AR1882" i="1" s="1"/>
  <c r="AR1883" i="1" a="1"/>
  <c r="AR1883" i="1" s="1"/>
  <c r="AR1884" i="1" a="1"/>
  <c r="AR1884" i="1" s="1"/>
  <c r="AR1885" i="1" a="1"/>
  <c r="AR1885" i="1"/>
  <c r="AR1886" i="1" a="1"/>
  <c r="AR1886" i="1"/>
  <c r="AR1887" i="1" a="1"/>
  <c r="AR1887" i="1" s="1"/>
  <c r="AR1888" i="1" a="1"/>
  <c r="AR1888" i="1" s="1"/>
  <c r="AR1889" i="1" a="1"/>
  <c r="AR1889" i="1" s="1"/>
  <c r="AR1890" i="1" a="1"/>
  <c r="AR1890" i="1" s="1"/>
  <c r="AR1891" i="1" a="1"/>
  <c r="AR1891" i="1" s="1"/>
  <c r="AR1892" i="1" a="1"/>
  <c r="AR1892" i="1" s="1"/>
  <c r="AR1893" i="1" a="1"/>
  <c r="AR1893" i="1" s="1"/>
  <c r="AR1894" i="1" a="1"/>
  <c r="AR1894" i="1" s="1"/>
  <c r="AR1895" i="1" a="1"/>
  <c r="AR1895" i="1" s="1"/>
  <c r="AR1896" i="1" a="1"/>
  <c r="AR1896" i="1" s="1"/>
  <c r="AR1897" i="1" a="1"/>
  <c r="AR1897" i="1"/>
  <c r="AR1898" i="1" a="1"/>
  <c r="AR1898" i="1" s="1"/>
  <c r="AR1899" i="1" a="1"/>
  <c r="AR1899" i="1" s="1"/>
  <c r="AR1900" i="1" a="1"/>
  <c r="AR1900" i="1" s="1"/>
  <c r="AR1901" i="1" a="1"/>
  <c r="AR1901" i="1" s="1"/>
  <c r="AR1902" i="1" a="1"/>
  <c r="AR1902" i="1" s="1"/>
  <c r="AR1903" i="1" a="1"/>
  <c r="AR1903" i="1" s="1"/>
  <c r="AR1904" i="1" a="1"/>
  <c r="AR1904" i="1" s="1"/>
  <c r="AR1905" i="1" a="1"/>
  <c r="AR1905" i="1" s="1"/>
  <c r="AR1906" i="1" a="1"/>
  <c r="AR1906" i="1" s="1"/>
  <c r="AR1907" i="1" a="1"/>
  <c r="AR1907" i="1" s="1"/>
  <c r="AR1908" i="1" a="1"/>
  <c r="AR1908" i="1" s="1"/>
  <c r="AR1909" i="1" a="1"/>
  <c r="AR1909" i="1"/>
  <c r="AR1910" i="1" a="1"/>
  <c r="AR1910" i="1" s="1"/>
  <c r="AR1911" i="1" a="1"/>
  <c r="AR1911" i="1" s="1"/>
  <c r="AR1912" i="1" a="1"/>
  <c r="AR1912" i="1" s="1"/>
  <c r="AR1913" i="1" a="1"/>
  <c r="AR1913" i="1" s="1"/>
  <c r="AR1914" i="1" a="1"/>
  <c r="AR1914" i="1" s="1"/>
  <c r="AR1915" i="1" a="1"/>
  <c r="AR1915" i="1" s="1"/>
  <c r="AR1916" i="1" a="1"/>
  <c r="AR1916" i="1" s="1"/>
  <c r="AR1917" i="1" a="1"/>
  <c r="AR1917" i="1" s="1"/>
  <c r="AR1918" i="1" a="1"/>
  <c r="AR1918" i="1" s="1"/>
  <c r="AR1919" i="1" a="1"/>
  <c r="AR1919" i="1" s="1"/>
  <c r="AR1920" i="1" a="1"/>
  <c r="AR1920" i="1" s="1"/>
  <c r="AR1921" i="1" a="1"/>
  <c r="AR1921" i="1" s="1"/>
  <c r="AR1922" i="1" a="1"/>
  <c r="AR1922" i="1" s="1"/>
  <c r="AR1923" i="1" a="1"/>
  <c r="AR1923" i="1" s="1"/>
  <c r="AR1924" i="1" a="1"/>
  <c r="AR1924" i="1" s="1"/>
  <c r="AR1925" i="1" a="1"/>
  <c r="AR1925" i="1" s="1"/>
  <c r="AR1926" i="1" a="1"/>
  <c r="AR1926" i="1" s="1"/>
  <c r="AR1927" i="1" a="1"/>
  <c r="AR1927" i="1"/>
  <c r="AR1928" i="1" a="1"/>
  <c r="AR1928" i="1" s="1"/>
  <c r="AR1929" i="1" a="1"/>
  <c r="AR1929" i="1" s="1"/>
  <c r="AR1930" i="1" a="1"/>
  <c r="AR1930" i="1" s="1"/>
  <c r="AR1931" i="1" a="1"/>
  <c r="AR1931" i="1" s="1"/>
  <c r="AR1932" i="1" a="1"/>
  <c r="AR1932" i="1" s="1"/>
  <c r="AR1933" i="1" a="1"/>
  <c r="AR1933" i="1" s="1"/>
  <c r="AR1934" i="1" a="1"/>
  <c r="AR1934" i="1" s="1"/>
  <c r="AR1935" i="1" a="1"/>
  <c r="AR1935" i="1" s="1"/>
  <c r="AR1936" i="1" a="1"/>
  <c r="AR1936" i="1" s="1"/>
  <c r="AR1937" i="1" a="1"/>
  <c r="AR1937" i="1" s="1"/>
  <c r="AR1938" i="1" a="1"/>
  <c r="AR1938" i="1" s="1"/>
  <c r="AR1939" i="1" a="1"/>
  <c r="AR1939" i="1" s="1"/>
  <c r="AR1940" i="1" a="1"/>
  <c r="AR1940" i="1" s="1"/>
  <c r="AR1941" i="1" a="1"/>
  <c r="AR1941" i="1" s="1"/>
  <c r="AR1942" i="1" a="1"/>
  <c r="AR1942" i="1"/>
  <c r="AR1943" i="1" a="1"/>
  <c r="AR1943" i="1" s="1"/>
  <c r="AR1944" i="1" a="1"/>
  <c r="AR1944" i="1" s="1"/>
  <c r="AR1945" i="1" a="1"/>
  <c r="AR1945" i="1" s="1"/>
  <c r="AR1946" i="1" a="1"/>
  <c r="AR1946" i="1" s="1"/>
  <c r="AR1947" i="1" a="1"/>
  <c r="AR1947" i="1" s="1"/>
  <c r="AR1948" i="1" a="1"/>
  <c r="AR1948" i="1"/>
  <c r="AR1949" i="1" a="1"/>
  <c r="AR1949" i="1" s="1"/>
  <c r="AR1950" i="1" a="1"/>
  <c r="AR1950" i="1" s="1"/>
  <c r="AR1951" i="1" a="1"/>
  <c r="AR1951" i="1" s="1"/>
  <c r="AR1952" i="1" a="1"/>
  <c r="AR1952" i="1"/>
  <c r="AR1953" i="1" a="1"/>
  <c r="AR1953" i="1" s="1"/>
  <c r="AR1954" i="1" a="1"/>
  <c r="AR1954" i="1" s="1"/>
  <c r="AR1955" i="1" a="1"/>
  <c r="AR1955" i="1" s="1"/>
  <c r="AR1956" i="1" a="1"/>
  <c r="AR1956" i="1" s="1"/>
  <c r="AR1957" i="1" a="1"/>
  <c r="AR1957" i="1" s="1"/>
  <c r="AR1958" i="1" a="1"/>
  <c r="AR1958" i="1" s="1"/>
  <c r="AR1959" i="1" a="1"/>
  <c r="AR1959" i="1" s="1"/>
  <c r="AR1960" i="1" a="1"/>
  <c r="AR1960" i="1" s="1"/>
  <c r="AR1961" i="1" a="1"/>
  <c r="AR1961" i="1" s="1"/>
  <c r="AR1962" i="1" a="1"/>
  <c r="AR1962" i="1"/>
  <c r="AR1963" i="1" a="1"/>
  <c r="AR1963" i="1" s="1"/>
  <c r="AR1964" i="1" a="1"/>
  <c r="AR1964" i="1" s="1"/>
  <c r="AR1965" i="1" a="1"/>
  <c r="AR1965" i="1" s="1"/>
  <c r="AR1966" i="1" a="1"/>
  <c r="AR1966" i="1" s="1"/>
  <c r="AR1967" i="1" a="1"/>
  <c r="AR1967" i="1" s="1"/>
  <c r="AR1968" i="1" a="1"/>
  <c r="AR1968" i="1" s="1"/>
  <c r="AR1969" i="1" a="1"/>
  <c r="AR1969" i="1"/>
  <c r="AR1970" i="1" a="1"/>
  <c r="AR1970" i="1" s="1"/>
  <c r="AR1971" i="1" a="1"/>
  <c r="AR1971" i="1" s="1"/>
  <c r="AR1972" i="1" a="1"/>
  <c r="AR1972" i="1" s="1"/>
  <c r="AR1973" i="1" a="1"/>
  <c r="AR1973" i="1"/>
  <c r="AR1974" i="1" a="1"/>
  <c r="AR1974" i="1" s="1"/>
  <c r="AR1975" i="1" a="1"/>
  <c r="AR1975" i="1" s="1"/>
  <c r="AR1976" i="1" a="1"/>
  <c r="AR1976" i="1" s="1"/>
  <c r="AR1977" i="1" a="1"/>
  <c r="AR1977" i="1" s="1"/>
  <c r="AR1978" i="1" a="1"/>
  <c r="AR1978" i="1" s="1"/>
  <c r="AR1979" i="1" a="1"/>
  <c r="AR1979" i="1" s="1"/>
  <c r="AR1980" i="1" a="1"/>
  <c r="AR1980" i="1" s="1"/>
  <c r="AR1981" i="1" a="1"/>
  <c r="AR1981" i="1" s="1"/>
  <c r="AR1982" i="1" a="1"/>
  <c r="AR1982" i="1" s="1"/>
  <c r="AR1983" i="1" a="1"/>
  <c r="AR1983" i="1" s="1"/>
  <c r="AR1984" i="1" a="1"/>
  <c r="AR1984" i="1" s="1"/>
  <c r="AR1985" i="1" a="1"/>
  <c r="AR1985" i="1" s="1"/>
  <c r="AR1986" i="1" a="1"/>
  <c r="AR1986" i="1"/>
  <c r="AR1987" i="1" a="1"/>
  <c r="AR1987" i="1" s="1"/>
  <c r="AR1988" i="1" a="1"/>
  <c r="AR1988" i="1"/>
  <c r="AR1989" i="1" a="1"/>
  <c r="AR1989" i="1" s="1"/>
  <c r="AR1990" i="1" a="1"/>
  <c r="AR1990" i="1" s="1"/>
  <c r="AR1991" i="1" a="1"/>
  <c r="AR1991" i="1" s="1"/>
  <c r="AR1992" i="1" a="1"/>
  <c r="AR1992" i="1" s="1"/>
  <c r="AR1993" i="1" a="1"/>
  <c r="AR1993" i="1"/>
  <c r="AR1994" i="1" a="1"/>
  <c r="AR1994" i="1"/>
  <c r="AR1995" i="1" a="1"/>
  <c r="AR1995" i="1"/>
  <c r="AR1996" i="1" a="1"/>
  <c r="AR1996" i="1" s="1"/>
  <c r="AR1997" i="1" a="1"/>
  <c r="AR1997" i="1" s="1"/>
  <c r="AR1998" i="1" a="1"/>
  <c r="AR1998" i="1" s="1"/>
  <c r="AR1999" i="1" a="1"/>
  <c r="AR1999" i="1" s="1"/>
  <c r="AR2000" i="1" a="1"/>
  <c r="AR2000" i="1" s="1"/>
  <c r="AR2001" i="1" a="1"/>
  <c r="AR2001" i="1" s="1"/>
  <c r="AR2002" i="1" a="1"/>
  <c r="AR2002" i="1" s="1"/>
  <c r="AR2003" i="1" a="1"/>
  <c r="AR2003" i="1" s="1"/>
  <c r="AR2004" i="1" a="1"/>
  <c r="AR2004" i="1" s="1"/>
  <c r="AR2005" i="1" a="1"/>
  <c r="AR2005" i="1" s="1"/>
  <c r="AR2006" i="1" a="1"/>
  <c r="AR2006" i="1" s="1"/>
  <c r="AR2007" i="1" a="1"/>
  <c r="AR2007" i="1" s="1"/>
  <c r="AR2008" i="1" a="1"/>
  <c r="AR2008" i="1" s="1"/>
  <c r="AR2009" i="1" a="1"/>
  <c r="AR2009" i="1" s="1"/>
  <c r="AR2010" i="1" a="1"/>
  <c r="AR2010" i="1"/>
  <c r="AR2011" i="1" a="1"/>
  <c r="AR2011" i="1" s="1"/>
  <c r="AR2012" i="1" a="1"/>
  <c r="AR2012" i="1" s="1"/>
  <c r="AR2013" i="1" a="1"/>
  <c r="AR2013" i="1" s="1"/>
  <c r="AR2014" i="1" a="1"/>
  <c r="AR2014" i="1" s="1"/>
  <c r="AR2015" i="1" a="1"/>
  <c r="AR2015" i="1" s="1"/>
  <c r="AR2016" i="1" a="1"/>
  <c r="AR2016" i="1" s="1"/>
  <c r="AR2017" i="1" a="1"/>
  <c r="AR2017" i="1" s="1"/>
  <c r="AR2018" i="1" a="1"/>
  <c r="AR2018" i="1"/>
  <c r="AR2019" i="1" a="1"/>
  <c r="AR2019" i="1" s="1"/>
  <c r="AR2020" i="1" a="1"/>
  <c r="AR2020" i="1" s="1"/>
  <c r="AR2021" i="1" a="1"/>
  <c r="AR2021" i="1"/>
  <c r="AR2022" i="1" a="1"/>
  <c r="AR2022" i="1" s="1"/>
  <c r="AR2023" i="1" a="1"/>
  <c r="AR2023" i="1" s="1"/>
  <c r="AR2024" i="1" a="1"/>
  <c r="AR2024" i="1" s="1"/>
  <c r="AR2025" i="1" a="1"/>
  <c r="AR2025" i="1" s="1"/>
  <c r="AR2026" i="1" a="1"/>
  <c r="AR2026" i="1" s="1"/>
  <c r="AR2027" i="1" a="1"/>
  <c r="AR2027" i="1" s="1"/>
  <c r="AR2028" i="1" a="1"/>
  <c r="AR2028" i="1"/>
  <c r="AR2029" i="1" a="1"/>
  <c r="AR2029" i="1" s="1"/>
  <c r="AR2030" i="1" a="1"/>
  <c r="AR2030" i="1" s="1"/>
  <c r="AR2031" i="1" a="1"/>
  <c r="AR2031" i="1" s="1"/>
  <c r="AR2032" i="1" a="1"/>
  <c r="AR2032" i="1" s="1"/>
  <c r="AR2033" i="1" a="1"/>
  <c r="AR2033" i="1" s="1"/>
  <c r="AR2034" i="1" a="1"/>
  <c r="AR2034" i="1" s="1"/>
  <c r="AR2035" i="1" a="1"/>
  <c r="AR2035" i="1" s="1"/>
  <c r="AR2036" i="1" a="1"/>
  <c r="AR2036" i="1" s="1"/>
  <c r="AR2037" i="1" a="1"/>
  <c r="AR2037" i="1" s="1"/>
  <c r="AR2038" i="1" a="1"/>
  <c r="AR2038" i="1"/>
  <c r="AR2039" i="1" a="1"/>
  <c r="AR2039" i="1" s="1"/>
  <c r="AR2040" i="1" a="1"/>
  <c r="AR2040" i="1" s="1"/>
  <c r="AR2041" i="1" a="1"/>
  <c r="AR2041" i="1" s="1"/>
  <c r="AR2042" i="1" a="1"/>
  <c r="AR2042" i="1" s="1"/>
  <c r="AR2043" i="1" a="1"/>
  <c r="AR2043" i="1" s="1"/>
  <c r="AR2044" i="1" a="1"/>
  <c r="AR2044" i="1" s="1"/>
  <c r="AR2045" i="1" a="1"/>
  <c r="AR2045" i="1"/>
  <c r="AR2046" i="1" a="1"/>
  <c r="AR2046" i="1" s="1"/>
  <c r="AR2047" i="1" a="1"/>
  <c r="AR2047" i="1" s="1"/>
  <c r="AR2048" i="1" a="1"/>
  <c r="AR2048" i="1" s="1"/>
  <c r="AR2049" i="1" a="1"/>
  <c r="AR2049" i="1" s="1"/>
  <c r="AR2050" i="1" a="1"/>
  <c r="AR2050" i="1" s="1"/>
  <c r="AR2051" i="1" a="1"/>
  <c r="AR2051" i="1" s="1"/>
  <c r="AR2052" i="1" a="1"/>
  <c r="AR2052" i="1" s="1"/>
  <c r="AR2053" i="1" a="1"/>
  <c r="AR2053" i="1" s="1"/>
  <c r="AR2054" i="1" a="1"/>
  <c r="AR2054" i="1" s="1"/>
  <c r="AR2055" i="1" a="1"/>
  <c r="AR2055" i="1" s="1"/>
  <c r="AR2056" i="1" a="1"/>
  <c r="AR2056" i="1" s="1"/>
  <c r="AR2057" i="1" a="1"/>
  <c r="AR2057" i="1" s="1"/>
  <c r="AR2058" i="1" a="1"/>
  <c r="AR2058" i="1" s="1"/>
  <c r="AR2059" i="1" a="1"/>
  <c r="AR2059" i="1"/>
  <c r="AR2060" i="1" a="1"/>
  <c r="AR2060" i="1" s="1"/>
  <c r="AR2061" i="1" a="1"/>
  <c r="AR2061" i="1" s="1"/>
  <c r="AR2062" i="1" a="1"/>
  <c r="AR2062" i="1" s="1"/>
  <c r="AR2063" i="1" a="1"/>
  <c r="AR2063" i="1" s="1"/>
  <c r="AR2064" i="1" a="1"/>
  <c r="AR2064" i="1" s="1"/>
  <c r="AR2065" i="1" a="1"/>
  <c r="AR2065" i="1" s="1"/>
  <c r="AR2066" i="1" a="1"/>
  <c r="AR2066" i="1" s="1"/>
  <c r="AR2067" i="1" a="1"/>
  <c r="AR2067" i="1" s="1"/>
  <c r="AR2068" i="1" a="1"/>
  <c r="AR2068" i="1" s="1"/>
  <c r="AR2069" i="1" a="1"/>
  <c r="AR2069" i="1" s="1"/>
  <c r="AR2070" i="1" a="1"/>
  <c r="AR2070" i="1" s="1"/>
  <c r="AR2071" i="1" a="1"/>
  <c r="AR2071" i="1" s="1"/>
  <c r="AR2072" i="1" a="1"/>
  <c r="AR2072" i="1" s="1"/>
  <c r="AR2073" i="1" a="1"/>
  <c r="AR2073" i="1" s="1"/>
  <c r="AR2074" i="1" a="1"/>
  <c r="AR2074" i="1" s="1"/>
  <c r="AR2075" i="1" a="1"/>
  <c r="AR2075" i="1" s="1"/>
  <c r="AR2076" i="1" a="1"/>
  <c r="AR2076" i="1" s="1"/>
  <c r="AR2077" i="1" a="1"/>
  <c r="AR2077" i="1" s="1"/>
  <c r="AR2078" i="1" a="1"/>
  <c r="AR2078" i="1" s="1"/>
  <c r="AR2079" i="1" a="1"/>
  <c r="AR2079" i="1" s="1"/>
  <c r="AR2080" i="1" a="1"/>
  <c r="AR2080" i="1" s="1"/>
  <c r="AR2081" i="1" a="1"/>
  <c r="AR2081" i="1"/>
  <c r="AR2082" i="1" a="1"/>
  <c r="AR2082" i="1" s="1"/>
  <c r="AR2083" i="1" a="1"/>
  <c r="AR2083" i="1" s="1"/>
  <c r="AR2084" i="1" a="1"/>
  <c r="AR2084" i="1" s="1"/>
  <c r="AR2085" i="1" a="1"/>
  <c r="AR2085" i="1" s="1"/>
  <c r="AR2086" i="1" a="1"/>
  <c r="AR2086" i="1" s="1"/>
  <c r="AR2087" i="1" a="1"/>
  <c r="AR2087" i="1" s="1"/>
  <c r="AR2088" i="1" a="1"/>
  <c r="AR2088" i="1"/>
  <c r="AR2089" i="1" a="1"/>
  <c r="AR2089" i="1" s="1"/>
  <c r="AR2090" i="1" a="1"/>
  <c r="AR2090" i="1" s="1"/>
  <c r="AR2091" i="1" a="1"/>
  <c r="AR2091" i="1" s="1"/>
  <c r="AR2092" i="1" a="1"/>
  <c r="AR2092" i="1" s="1"/>
  <c r="AR2093" i="1" a="1"/>
  <c r="AR2093" i="1" s="1"/>
  <c r="AR2094" i="1" a="1"/>
  <c r="AR2094" i="1" s="1"/>
  <c r="AR2095" i="1" a="1"/>
  <c r="AR2095" i="1" s="1"/>
  <c r="AR2096" i="1" a="1"/>
  <c r="AR2096" i="1"/>
  <c r="AR2097" i="1" a="1"/>
  <c r="AR2097" i="1" s="1"/>
  <c r="AR2098" i="1" a="1"/>
  <c r="AR2098" i="1" s="1"/>
  <c r="AR2099" i="1" a="1"/>
  <c r="AR2099" i="1" s="1"/>
  <c r="AR2100" i="1" a="1"/>
  <c r="AR2100" i="1" s="1"/>
  <c r="AR2101" i="1" a="1"/>
  <c r="AR2101" i="1" s="1"/>
  <c r="AR2102" i="1" a="1"/>
  <c r="AR2102" i="1" s="1"/>
  <c r="AR2103" i="1" a="1"/>
  <c r="AR2103" i="1" s="1"/>
  <c r="AR2104" i="1" a="1"/>
  <c r="AR2104" i="1" s="1"/>
  <c r="AR2105" i="1" a="1"/>
  <c r="AR2105" i="1"/>
  <c r="AR2106" i="1" a="1"/>
  <c r="AR2106" i="1" s="1"/>
  <c r="AR2107" i="1" a="1"/>
  <c r="AR2107" i="1"/>
  <c r="AR2108" i="1" a="1"/>
  <c r="AR2108" i="1" s="1"/>
  <c r="AR2109" i="1" a="1"/>
  <c r="AR2109" i="1" s="1"/>
  <c r="AR2110" i="1" a="1"/>
  <c r="AR2110" i="1" s="1"/>
  <c r="AR2111" i="1" a="1"/>
  <c r="AR2111" i="1" s="1"/>
  <c r="AR2112" i="1" a="1"/>
  <c r="AR2112" i="1" s="1"/>
  <c r="AR2113" i="1" a="1"/>
  <c r="AR2113" i="1" s="1"/>
  <c r="AR2114" i="1" a="1"/>
  <c r="AR2114" i="1" s="1"/>
  <c r="AR2115" i="1" a="1"/>
  <c r="AR2115" i="1" s="1"/>
  <c r="AR2116" i="1" a="1"/>
  <c r="AR2116" i="1" s="1"/>
  <c r="AR2117" i="1" a="1"/>
  <c r="AR2117" i="1" s="1"/>
  <c r="AR2118" i="1" a="1"/>
  <c r="AR2118" i="1" s="1"/>
  <c r="AR2119" i="1" a="1"/>
  <c r="AR2119" i="1"/>
  <c r="AR2120" i="1" a="1"/>
  <c r="AR2120" i="1" s="1"/>
  <c r="AR2121" i="1" a="1"/>
  <c r="AR2121" i="1" s="1"/>
  <c r="AR2122" i="1" a="1"/>
  <c r="AR2122" i="1" s="1"/>
  <c r="AR2123" i="1" a="1"/>
  <c r="AR2123" i="1" s="1"/>
  <c r="AR2124" i="1" a="1"/>
  <c r="AR2124" i="1" s="1"/>
  <c r="AR2125" i="1" a="1"/>
  <c r="AR2125" i="1" s="1"/>
  <c r="AR2126" i="1" a="1"/>
  <c r="AR2126" i="1" s="1"/>
  <c r="AR2127" i="1" a="1"/>
  <c r="AR2127" i="1" s="1"/>
  <c r="AR2128" i="1" a="1"/>
  <c r="AR2128" i="1" s="1"/>
  <c r="AR2129" i="1" a="1"/>
  <c r="AR2129" i="1" s="1"/>
  <c r="AR2130" i="1" a="1"/>
  <c r="AR2130" i="1" s="1"/>
  <c r="AR2131" i="1" a="1"/>
  <c r="AR2131" i="1" s="1"/>
  <c r="AR2132" i="1" a="1"/>
  <c r="AR2132" i="1" s="1"/>
  <c r="AR2133" i="1" a="1"/>
  <c r="AR2133" i="1" s="1"/>
  <c r="AR2134" i="1" a="1"/>
  <c r="AR2134" i="1" s="1"/>
  <c r="AR2135" i="1" a="1"/>
  <c r="AR2135" i="1" s="1"/>
  <c r="AR2136" i="1" a="1"/>
  <c r="AR2136" i="1" s="1"/>
  <c r="AR2137" i="1" a="1"/>
  <c r="AR2137" i="1" s="1"/>
  <c r="AR2138" i="1" a="1"/>
  <c r="AR2138" i="1" s="1"/>
  <c r="AR2139" i="1" a="1"/>
  <c r="AR2139" i="1" s="1"/>
  <c r="AR2140" i="1" a="1"/>
  <c r="AR2140" i="1" s="1"/>
  <c r="AR2141" i="1" a="1"/>
  <c r="AR2141" i="1" s="1"/>
  <c r="AR2142" i="1" a="1"/>
  <c r="AR2142" i="1" s="1"/>
  <c r="AR2143" i="1" a="1"/>
  <c r="AR2143" i="1" s="1"/>
  <c r="AR2144" i="1" a="1"/>
  <c r="AR2144" i="1" s="1"/>
  <c r="AR2145" i="1" a="1"/>
  <c r="AR2145" i="1" s="1"/>
  <c r="AR2146" i="1" a="1"/>
  <c r="AR2146" i="1" s="1"/>
  <c r="AR2147" i="1" a="1"/>
  <c r="AR2147" i="1" s="1"/>
  <c r="AR2148" i="1" a="1"/>
  <c r="AR2148" i="1" s="1"/>
  <c r="AR2149" i="1" a="1"/>
  <c r="AR2149" i="1" s="1"/>
  <c r="AR2150" i="1" a="1"/>
  <c r="AR2150" i="1" s="1"/>
  <c r="AR2151" i="1" a="1"/>
  <c r="AR2151" i="1" s="1"/>
  <c r="AR2152" i="1" a="1"/>
  <c r="AR2152" i="1"/>
  <c r="AR2153" i="1" a="1"/>
  <c r="AR2153" i="1" s="1"/>
  <c r="AR2154" i="1" a="1"/>
  <c r="AR2154" i="1" s="1"/>
  <c r="AR2155" i="1" a="1"/>
  <c r="AR2155" i="1" s="1"/>
  <c r="AR2156" i="1" a="1"/>
  <c r="AR2156" i="1" s="1"/>
  <c r="AR2157" i="1" a="1"/>
  <c r="AR2157" i="1" s="1"/>
  <c r="AR2158" i="1" a="1"/>
  <c r="AR2158" i="1" s="1"/>
  <c r="AR2159" i="1" a="1"/>
  <c r="AR2159" i="1" s="1"/>
  <c r="AR2160" i="1" a="1"/>
  <c r="AR2160" i="1" s="1"/>
  <c r="AR2161" i="1" a="1"/>
  <c r="AR2161" i="1" s="1"/>
  <c r="AR2162" i="1" a="1"/>
  <c r="AR2162" i="1" s="1"/>
  <c r="AR2163" i="1" a="1"/>
  <c r="AR2163" i="1"/>
  <c r="AR2164" i="1" a="1"/>
  <c r="AR2164" i="1" s="1"/>
  <c r="AR2165" i="1" a="1"/>
  <c r="AR2165" i="1" s="1"/>
  <c r="AR2166" i="1" a="1"/>
  <c r="AR2166" i="1" s="1"/>
  <c r="AR2167" i="1" a="1"/>
  <c r="AR2167" i="1" s="1"/>
  <c r="AR2168" i="1" a="1"/>
  <c r="AR2168" i="1" s="1"/>
  <c r="AR2169" i="1" a="1"/>
  <c r="AR2169" i="1" s="1"/>
  <c r="AR2170" i="1" a="1"/>
  <c r="AR2170" i="1" s="1"/>
  <c r="AR2171" i="1" a="1"/>
  <c r="AR2171" i="1" s="1"/>
  <c r="AR2172" i="1" a="1"/>
  <c r="AR2172" i="1" s="1"/>
  <c r="AR2173" i="1" a="1"/>
  <c r="AR2173" i="1" s="1"/>
  <c r="AR2174" i="1" a="1"/>
  <c r="AR2174" i="1" s="1"/>
  <c r="AR2175" i="1" a="1"/>
  <c r="AR2175" i="1" s="1"/>
  <c r="AR2176" i="1" a="1"/>
  <c r="AR2176" i="1"/>
  <c r="AR2177" i="1" a="1"/>
  <c r="AR2177" i="1" s="1"/>
  <c r="AR2178" i="1" a="1"/>
  <c r="AR2178" i="1" s="1"/>
  <c r="AR2179" i="1" a="1"/>
  <c r="AR2179" i="1" s="1"/>
  <c r="AR2180" i="1" a="1"/>
  <c r="AR2180" i="1"/>
  <c r="AR2181" i="1" a="1"/>
  <c r="AR2181" i="1" s="1"/>
  <c r="AR2182" i="1" a="1"/>
  <c r="AR2182" i="1" s="1"/>
  <c r="AR2183" i="1" a="1"/>
  <c r="AR2183" i="1" s="1"/>
  <c r="AR2184" i="1" a="1"/>
  <c r="AR2184" i="1" s="1"/>
  <c r="AR2185" i="1" a="1"/>
  <c r="AR2185" i="1" s="1"/>
  <c r="AR2186" i="1" a="1"/>
  <c r="AR2186" i="1" s="1"/>
  <c r="AR2187" i="1" a="1"/>
  <c r="AR2187" i="1" s="1"/>
  <c r="AR2188" i="1" a="1"/>
  <c r="AR2188" i="1" s="1"/>
  <c r="AR2189" i="1" a="1"/>
  <c r="AR2189" i="1" s="1"/>
  <c r="AR2190" i="1" a="1"/>
  <c r="AR2190" i="1" s="1"/>
  <c r="AR2191" i="1" a="1"/>
  <c r="AR2191" i="1" s="1"/>
  <c r="AR2192" i="1" a="1"/>
  <c r="AR2192" i="1" s="1"/>
  <c r="AR2193" i="1" a="1"/>
  <c r="AR2193" i="1"/>
  <c r="AR2194" i="1" a="1"/>
  <c r="AR2194" i="1" s="1"/>
  <c r="AR2195" i="1" a="1"/>
  <c r="AR2195" i="1" s="1"/>
  <c r="AR2196" i="1" a="1"/>
  <c r="AR2196" i="1"/>
  <c r="AR2197" i="1" a="1"/>
  <c r="AR2197" i="1"/>
  <c r="AR2198" i="1" a="1"/>
  <c r="AR2198" i="1" s="1"/>
  <c r="AR2199" i="1" a="1"/>
  <c r="AR2199" i="1" s="1"/>
  <c r="AR2200" i="1" a="1"/>
  <c r="AR2200" i="1" s="1"/>
  <c r="AR2201" i="1" a="1"/>
  <c r="AR2201" i="1" s="1"/>
  <c r="AR2202" i="1" a="1"/>
  <c r="AR2202" i="1" s="1"/>
  <c r="AR2203" i="1" a="1"/>
  <c r="AR2203" i="1" s="1"/>
  <c r="AR2204" i="1" a="1"/>
  <c r="AR2204" i="1" s="1"/>
  <c r="AR2205" i="1" a="1"/>
  <c r="AR2205" i="1" s="1"/>
  <c r="AR2206" i="1" a="1"/>
  <c r="AR2206" i="1" s="1"/>
  <c r="AR2207" i="1" a="1"/>
  <c r="AR2207" i="1" s="1"/>
  <c r="AR2208" i="1" a="1"/>
  <c r="AR2208" i="1" s="1"/>
  <c r="AR2209" i="1" a="1"/>
  <c r="AR2209" i="1" s="1"/>
  <c r="AR2210" i="1" a="1"/>
  <c r="AR2210" i="1" s="1"/>
  <c r="AR2211" i="1" a="1"/>
  <c r="AR2211" i="1" s="1"/>
  <c r="AR2212" i="1" a="1"/>
  <c r="AR2212" i="1" s="1"/>
  <c r="AR2213" i="1" a="1"/>
  <c r="AR2213" i="1" s="1"/>
  <c r="AR2214" i="1" a="1"/>
  <c r="AR2214" i="1" s="1"/>
  <c r="AR2215" i="1" a="1"/>
  <c r="AR2215" i="1" s="1"/>
  <c r="AR2216" i="1" a="1"/>
  <c r="AR2216" i="1" s="1"/>
  <c r="AR2217" i="1" a="1"/>
  <c r="AR2217" i="1" s="1"/>
  <c r="AR2218" i="1" a="1"/>
  <c r="AR2218" i="1"/>
  <c r="AR2219" i="1" a="1"/>
  <c r="AR2219" i="1" s="1"/>
  <c r="AR2220" i="1" a="1"/>
  <c r="AR2220" i="1" s="1"/>
  <c r="AR2221" i="1" a="1"/>
  <c r="AR2221" i="1" s="1"/>
  <c r="AR2222" i="1" a="1"/>
  <c r="AR2222" i="1" s="1"/>
  <c r="AR2223" i="1" a="1"/>
  <c r="AR2223" i="1" s="1"/>
  <c r="AR2224" i="1" a="1"/>
  <c r="AR2224" i="1" s="1"/>
  <c r="AR2225" i="1" a="1"/>
  <c r="AR2225" i="1" s="1"/>
  <c r="AR2226" i="1" a="1"/>
  <c r="AR2226" i="1" s="1"/>
  <c r="AR2227" i="1" a="1"/>
  <c r="AR2227" i="1" s="1"/>
  <c r="AR2228" i="1" a="1"/>
  <c r="AR2228" i="1" s="1"/>
  <c r="AR2229" i="1" a="1"/>
  <c r="AR2229" i="1" s="1"/>
  <c r="AR2230" i="1" a="1"/>
  <c r="AR2230" i="1"/>
  <c r="AR2231" i="1" a="1"/>
  <c r="AR2231" i="1" s="1"/>
  <c r="AR2232" i="1" a="1"/>
  <c r="AR2232" i="1" s="1"/>
  <c r="AR2233" i="1" a="1"/>
  <c r="AR2233" i="1" s="1"/>
  <c r="AR2234" i="1" a="1"/>
  <c r="AR2234" i="1" s="1"/>
  <c r="AR2235" i="1" a="1"/>
  <c r="AR2235" i="1" s="1"/>
  <c r="AR2236" i="1" a="1"/>
  <c r="AR2236" i="1" s="1"/>
  <c r="AR2237" i="1" a="1"/>
  <c r="AR2237" i="1" s="1"/>
  <c r="AR2238" i="1" a="1"/>
  <c r="AR2238" i="1" s="1"/>
  <c r="AR2239" i="1" a="1"/>
  <c r="AR2239" i="1"/>
  <c r="AR2240" i="1" a="1"/>
  <c r="AR2240" i="1" s="1"/>
  <c r="AR2241" i="1" a="1"/>
  <c r="AR2241" i="1" s="1"/>
  <c r="AR2242" i="1" a="1"/>
  <c r="AR2242" i="1" s="1"/>
  <c r="AR2243" i="1" a="1"/>
  <c r="AR2243" i="1" s="1"/>
  <c r="AR2244" i="1" a="1"/>
  <c r="AR2244" i="1" s="1"/>
  <c r="AR2245" i="1" a="1"/>
  <c r="AR2245" i="1" s="1"/>
  <c r="AR2246" i="1" a="1"/>
  <c r="AR2246" i="1" s="1"/>
  <c r="AR2247" i="1" a="1"/>
  <c r="AR2247" i="1" s="1"/>
  <c r="AR2248" i="1" a="1"/>
  <c r="AR2248" i="1" s="1"/>
  <c r="AR2249" i="1" a="1"/>
  <c r="AR2249" i="1" s="1"/>
  <c r="AR2250" i="1" a="1"/>
  <c r="AR2250" i="1" s="1"/>
  <c r="AR2251" i="1" a="1"/>
  <c r="AR2251" i="1"/>
  <c r="AR2252" i="1" a="1"/>
  <c r="AR2252" i="1" s="1"/>
  <c r="AR2253" i="1" a="1"/>
  <c r="AR2253" i="1" s="1"/>
  <c r="AR2254" i="1" a="1"/>
  <c r="AR2254" i="1" s="1"/>
  <c r="AR2255" i="1" a="1"/>
  <c r="AR2255" i="1" s="1"/>
  <c r="AR2256" i="1" a="1"/>
  <c r="AR2256" i="1" s="1"/>
  <c r="AR2257" i="1" a="1"/>
  <c r="AR2257" i="1" s="1"/>
  <c r="AR2258" i="1" a="1"/>
  <c r="AR2258" i="1" s="1"/>
  <c r="AR2259" i="1" a="1"/>
  <c r="AR2259" i="1" s="1"/>
  <c r="AR2260" i="1" a="1"/>
  <c r="AR2260" i="1" s="1"/>
  <c r="AR2261" i="1" a="1"/>
  <c r="AR2261" i="1" s="1"/>
  <c r="AR2262" i="1" a="1"/>
  <c r="AR2262" i="1" s="1"/>
  <c r="AR2263" i="1" a="1"/>
  <c r="AR2263" i="1" s="1"/>
  <c r="AR2264" i="1" a="1"/>
  <c r="AR2264" i="1"/>
  <c r="AR2265" i="1" a="1"/>
  <c r="AR2265" i="1" s="1"/>
  <c r="AR2266" i="1" a="1"/>
  <c r="AR2266" i="1" s="1"/>
  <c r="AR2267" i="1" a="1"/>
  <c r="AR2267" i="1"/>
  <c r="AR2268" i="1" a="1"/>
  <c r="AR2268" i="1" s="1"/>
  <c r="AR2269" i="1" a="1"/>
  <c r="AR2269" i="1" s="1"/>
  <c r="AR2270" i="1" a="1"/>
  <c r="AR2270" i="1" s="1"/>
  <c r="AR2271" i="1" a="1"/>
  <c r="AR2271" i="1"/>
  <c r="AR2272" i="1" a="1"/>
  <c r="AR2272" i="1" s="1"/>
  <c r="AR2273" i="1" a="1"/>
  <c r="AR2273" i="1" s="1"/>
  <c r="AR2274" i="1" a="1"/>
  <c r="AR2274" i="1" s="1"/>
  <c r="AR2275" i="1" a="1"/>
  <c r="AR2275" i="1" s="1"/>
  <c r="AR2276" i="1" a="1"/>
  <c r="AR2276" i="1" s="1"/>
  <c r="AR2277" i="1" a="1"/>
  <c r="AR2277" i="1" s="1"/>
  <c r="AR2278" i="1" a="1"/>
  <c r="AR2278" i="1" s="1"/>
  <c r="AR2279" i="1" a="1"/>
  <c r="AR2279" i="1"/>
  <c r="AR2280" i="1" a="1"/>
  <c r="AR2280" i="1" s="1"/>
  <c r="AR2281" i="1" a="1"/>
  <c r="AR2281" i="1" s="1"/>
  <c r="AR2282" i="1" a="1"/>
  <c r="AR2282" i="1" s="1"/>
  <c r="AR2283" i="1" a="1"/>
  <c r="AR2283" i="1"/>
  <c r="AR2284" i="1" a="1"/>
  <c r="AR2284" i="1" s="1"/>
  <c r="AR2285" i="1" a="1"/>
  <c r="AR2285" i="1"/>
  <c r="AR2286" i="1" a="1"/>
  <c r="AR2286" i="1" s="1"/>
  <c r="AR2287" i="1" a="1"/>
  <c r="AR2287" i="1" s="1"/>
  <c r="AR2288" i="1" a="1"/>
  <c r="AR2288" i="1"/>
  <c r="AR2289" i="1" a="1"/>
  <c r="AR2289" i="1" s="1"/>
  <c r="AR2290" i="1" a="1"/>
  <c r="AR2290" i="1" s="1"/>
  <c r="AR2291" i="1" a="1"/>
  <c r="AR2291" i="1" s="1"/>
  <c r="AR2292" i="1" a="1"/>
  <c r="AR2292" i="1" s="1"/>
  <c r="AR2293" i="1" a="1"/>
  <c r="AR2293" i="1" s="1"/>
  <c r="AR2294" i="1" a="1"/>
  <c r="AR2294" i="1"/>
  <c r="AR2295" i="1" a="1"/>
  <c r="AR2295" i="1" s="1"/>
  <c r="AR2296" i="1" a="1"/>
  <c r="AR2296" i="1" s="1"/>
  <c r="AR2297" i="1" a="1"/>
  <c r="AR2297" i="1" s="1"/>
  <c r="AR2298" i="1" a="1"/>
  <c r="AR2298" i="1" s="1"/>
  <c r="AR2299" i="1" a="1"/>
  <c r="AR2299" i="1" s="1"/>
  <c r="AR2300" i="1" a="1"/>
  <c r="AR2300" i="1"/>
  <c r="AR2301" i="1" a="1"/>
  <c r="AR2301" i="1" s="1"/>
  <c r="AR2302" i="1" a="1"/>
  <c r="AR2302" i="1" s="1"/>
  <c r="AR2303" i="1" a="1"/>
  <c r="AR2303" i="1" s="1"/>
  <c r="AR2304" i="1" a="1"/>
  <c r="AR2304" i="1" s="1"/>
  <c r="AR2305" i="1" a="1"/>
  <c r="AR2305" i="1" s="1"/>
  <c r="AR2306" i="1" a="1"/>
  <c r="AR2306" i="1"/>
  <c r="AR2307" i="1" a="1"/>
  <c r="AR2307" i="1" s="1"/>
  <c r="AR2308" i="1" a="1"/>
  <c r="AR2308" i="1" s="1"/>
  <c r="AR2309" i="1" a="1"/>
  <c r="AR2309" i="1" s="1"/>
  <c r="AR2310" i="1" a="1"/>
  <c r="AR2310" i="1" s="1"/>
  <c r="AR2311" i="1" a="1"/>
  <c r="AR2311" i="1"/>
  <c r="AR2312" i="1" a="1"/>
  <c r="AR2312" i="1" s="1"/>
  <c r="AR2313" i="1" a="1"/>
  <c r="AR2313" i="1" s="1"/>
  <c r="AR2314" i="1" a="1"/>
  <c r="AR2314" i="1" s="1"/>
  <c r="AR2315" i="1" a="1"/>
  <c r="AR2315" i="1" s="1"/>
  <c r="AR2316" i="1" a="1"/>
  <c r="AR2316" i="1" s="1"/>
  <c r="AR2317" i="1" a="1"/>
  <c r="AR2317" i="1" s="1"/>
  <c r="AR2318" i="1" a="1"/>
  <c r="AR2318" i="1"/>
  <c r="AR2319" i="1" a="1"/>
  <c r="AR2319" i="1" s="1"/>
  <c r="AR2320" i="1" a="1"/>
  <c r="AR2320" i="1"/>
  <c r="AR2321" i="1" a="1"/>
  <c r="AR2321" i="1"/>
  <c r="AR2322" i="1" a="1"/>
  <c r="AR2322" i="1" s="1"/>
  <c r="AR2323" i="1" a="1"/>
  <c r="AR2323" i="1" s="1"/>
  <c r="AR2324" i="1" a="1"/>
  <c r="AR2324" i="1" s="1"/>
  <c r="AR2325" i="1" a="1"/>
  <c r="AR2325" i="1" s="1"/>
  <c r="AR2326" i="1" a="1"/>
  <c r="AR2326" i="1" s="1"/>
  <c r="AR2327" i="1" a="1"/>
  <c r="AR2327" i="1" s="1"/>
  <c r="AR2328" i="1" a="1"/>
  <c r="AR2328" i="1" s="1"/>
  <c r="AR2329" i="1" a="1"/>
  <c r="AR2329" i="1"/>
  <c r="AR2330" i="1" a="1"/>
  <c r="AR2330" i="1" s="1"/>
  <c r="AR2331" i="1" a="1"/>
  <c r="AR2331" i="1" s="1"/>
  <c r="AR2332" i="1" a="1"/>
  <c r="AR2332" i="1" s="1"/>
  <c r="AR2333" i="1" a="1"/>
  <c r="AR2333" i="1" s="1"/>
  <c r="AR2334" i="1" a="1"/>
  <c r="AR2334" i="1" s="1"/>
  <c r="AR2335" i="1" a="1"/>
  <c r="AR2335" i="1" s="1"/>
  <c r="AR2336" i="1" a="1"/>
  <c r="AR2336" i="1" s="1"/>
  <c r="AR2337" i="1" a="1"/>
  <c r="AR2337" i="1" s="1"/>
  <c r="AR2338" i="1" a="1"/>
  <c r="AR2338" i="1" s="1"/>
  <c r="AR2339" i="1" a="1"/>
  <c r="AR2339" i="1" s="1"/>
  <c r="AR2340" i="1" a="1"/>
  <c r="AR2340" i="1" s="1"/>
  <c r="AR2341" i="1" a="1"/>
  <c r="AR2341" i="1"/>
  <c r="AR2342" i="1" a="1"/>
  <c r="AR2342" i="1" s="1"/>
  <c r="AR2343" i="1" a="1"/>
  <c r="AR2343" i="1" s="1"/>
  <c r="AR2344" i="1" a="1"/>
  <c r="AR2344" i="1" s="1"/>
  <c r="AR2345" i="1" a="1"/>
  <c r="AR2345" i="1" s="1"/>
  <c r="AR2346" i="1" a="1"/>
  <c r="AR2346" i="1"/>
  <c r="AR2347" i="1" a="1"/>
  <c r="AR2347" i="1" s="1"/>
  <c r="AR2348" i="1" a="1"/>
  <c r="AR2348" i="1" s="1"/>
  <c r="AR2349" i="1" a="1"/>
  <c r="AR2349" i="1" s="1"/>
  <c r="AR2350" i="1" a="1"/>
  <c r="AR2350" i="1" s="1"/>
  <c r="AR2351" i="1" a="1"/>
  <c r="AR2351" i="1"/>
  <c r="AR2352" i="1" a="1"/>
  <c r="AR2352" i="1" s="1"/>
  <c r="AR2353" i="1" a="1"/>
  <c r="AR2353" i="1" s="1"/>
  <c r="AR2354" i="1" a="1"/>
  <c r="AR2354" i="1" s="1"/>
  <c r="AR2355" i="1" a="1"/>
  <c r="AR2355" i="1" s="1"/>
  <c r="AR2356" i="1" a="1"/>
  <c r="AR2356" i="1" s="1"/>
  <c r="AR2357" i="1" a="1"/>
  <c r="AR2357" i="1" s="1"/>
  <c r="AR2358" i="1" a="1"/>
  <c r="AR2358" i="1" s="1"/>
  <c r="AR2359" i="1" a="1"/>
  <c r="AR2359" i="1" s="1"/>
  <c r="AR2360" i="1" a="1"/>
  <c r="AR2360" i="1" s="1"/>
  <c r="AR2361" i="1" a="1"/>
  <c r="AR2361" i="1" s="1"/>
  <c r="AR2362" i="1" a="1"/>
  <c r="AR2362" i="1" s="1"/>
  <c r="AR2363" i="1" a="1"/>
  <c r="AR2363" i="1" s="1"/>
  <c r="AR2364" i="1" a="1"/>
  <c r="AR2364" i="1" s="1"/>
  <c r="AR2365" i="1" a="1"/>
  <c r="AR2365" i="1" s="1"/>
  <c r="AR2366" i="1" a="1"/>
  <c r="AR2366" i="1" s="1"/>
  <c r="AR2367" i="1" a="1"/>
  <c r="AR2367" i="1" s="1"/>
  <c r="AR2368" i="1" a="1"/>
  <c r="AR2368" i="1" s="1"/>
  <c r="AR2369" i="1" a="1"/>
  <c r="AR2369" i="1" s="1"/>
  <c r="AR2370" i="1" a="1"/>
  <c r="AR2370" i="1" s="1"/>
  <c r="AR2371" i="1" a="1"/>
  <c r="AR2371" i="1" s="1"/>
  <c r="AR2372" i="1" a="1"/>
  <c r="AR2372" i="1" s="1"/>
  <c r="AR2373" i="1" a="1"/>
  <c r="AR2373" i="1" s="1"/>
  <c r="AR2374" i="1" a="1"/>
  <c r="AR2374" i="1" s="1"/>
  <c r="AR2375" i="1" a="1"/>
  <c r="AR2375" i="1" s="1"/>
  <c r="AR2376" i="1" a="1"/>
  <c r="AR2376" i="1" s="1"/>
  <c r="AR2377" i="1" a="1"/>
  <c r="AR2377" i="1" s="1"/>
  <c r="AR2378" i="1" a="1"/>
  <c r="AR2378" i="1"/>
  <c r="AR2379" i="1" a="1"/>
  <c r="AR2379" i="1" s="1"/>
  <c r="AR2380" i="1" a="1"/>
  <c r="AR2380" i="1" s="1"/>
  <c r="AR2381" i="1" a="1"/>
  <c r="AR2381" i="1" s="1"/>
  <c r="AR2382" i="1" a="1"/>
  <c r="AR2382" i="1" s="1"/>
  <c r="AR2383" i="1" a="1"/>
  <c r="AR2383" i="1" s="1"/>
  <c r="AR2384" i="1" a="1"/>
  <c r="AR2384" i="1"/>
  <c r="AR2385" i="1" a="1"/>
  <c r="AR2385" i="1" s="1"/>
  <c r="AR2386" i="1" a="1"/>
  <c r="AR2386" i="1" s="1"/>
  <c r="AR2387" i="1" a="1"/>
  <c r="AR2387" i="1" s="1"/>
  <c r="AR2388" i="1" a="1"/>
  <c r="AR2388" i="1" s="1"/>
  <c r="AR2389" i="1" a="1"/>
  <c r="AR2389" i="1" s="1"/>
  <c r="AR2390" i="1" a="1"/>
  <c r="AR2390" i="1" s="1"/>
  <c r="AR2391" i="1" a="1"/>
  <c r="AR2391" i="1" s="1"/>
  <c r="AR2392" i="1" a="1"/>
  <c r="AR2392" i="1" s="1"/>
  <c r="AR2393" i="1" a="1"/>
  <c r="AR2393" i="1" s="1"/>
  <c r="AR2394" i="1" a="1"/>
  <c r="AR2394" i="1" s="1"/>
  <c r="AR2395" i="1" a="1"/>
  <c r="AR2395" i="1" s="1"/>
  <c r="AR2396" i="1" a="1"/>
  <c r="AR2396" i="1" s="1"/>
  <c r="AR2397" i="1" a="1"/>
  <c r="AR2397" i="1" s="1"/>
  <c r="AR2398" i="1" a="1"/>
  <c r="AR2398" i="1"/>
  <c r="AR2399" i="1" a="1"/>
  <c r="AR2399" i="1" s="1"/>
  <c r="AR2400" i="1" a="1"/>
  <c r="AR2400" i="1" s="1"/>
  <c r="AR2401" i="1" a="1"/>
  <c r="AR2401" i="1" s="1"/>
  <c r="AR2402" i="1" a="1"/>
  <c r="AR2402" i="1" s="1"/>
  <c r="AR2403" i="1" a="1"/>
  <c r="AR2403" i="1" s="1"/>
  <c r="AR2404" i="1" a="1"/>
  <c r="AR2404" i="1" s="1"/>
  <c r="AR2405" i="1" a="1"/>
  <c r="AR2405" i="1" s="1"/>
  <c r="AR2406" i="1" a="1"/>
  <c r="AR2406" i="1" s="1"/>
  <c r="AR2407" i="1" a="1"/>
  <c r="AR2407" i="1" s="1"/>
  <c r="AR2408" i="1" a="1"/>
  <c r="AR2408" i="1" s="1"/>
  <c r="AR2409" i="1" a="1"/>
  <c r="AR2409" i="1" s="1"/>
  <c r="AR2410" i="1" a="1"/>
  <c r="AR2410" i="1" s="1"/>
  <c r="AR2411" i="1" a="1"/>
  <c r="AR2411" i="1"/>
  <c r="AR2412" i="1" a="1"/>
  <c r="AR2412" i="1" s="1"/>
  <c r="AR2413" i="1" a="1"/>
  <c r="AR2413" i="1" s="1"/>
  <c r="AR2414" i="1" a="1"/>
  <c r="AR2414" i="1" s="1"/>
  <c r="AR2415" i="1" a="1"/>
  <c r="AR2415" i="1" s="1"/>
  <c r="AR2416" i="1" a="1"/>
  <c r="AR2416" i="1" s="1"/>
  <c r="AR2417" i="1" a="1"/>
  <c r="AR2417" i="1" s="1"/>
  <c r="AR2418" i="1" a="1"/>
  <c r="AR2418" i="1" s="1"/>
  <c r="AR2419" i="1" a="1"/>
  <c r="AR2419" i="1"/>
  <c r="AR2420" i="1" a="1"/>
  <c r="AR2420" i="1" s="1"/>
  <c r="AR2421" i="1" a="1"/>
  <c r="AR2421" i="1" s="1"/>
  <c r="AR2422" i="1" a="1"/>
  <c r="AR2422" i="1" s="1"/>
  <c r="AR2423" i="1" a="1"/>
  <c r="AR2423" i="1" s="1"/>
  <c r="AR2424" i="1" a="1"/>
  <c r="AR2424" i="1" s="1"/>
  <c r="AR2425" i="1" a="1"/>
  <c r="AR2425" i="1" s="1"/>
  <c r="AR2426" i="1" a="1"/>
  <c r="AR2426" i="1" s="1"/>
  <c r="AR2427" i="1" a="1"/>
  <c r="AR2427" i="1" s="1"/>
  <c r="AR2428" i="1" a="1"/>
  <c r="AR2428" i="1" s="1"/>
  <c r="AR2429" i="1" a="1"/>
  <c r="AR2429" i="1" s="1"/>
  <c r="AR2430" i="1" a="1"/>
  <c r="AR2430" i="1" s="1"/>
  <c r="AR2431" i="1" a="1"/>
  <c r="AR2431" i="1" s="1"/>
  <c r="AR2432" i="1" a="1"/>
  <c r="AR2432" i="1" s="1"/>
  <c r="AR2433" i="1" a="1"/>
  <c r="AR2433" i="1"/>
  <c r="AR2434" i="1" a="1"/>
  <c r="AR2434" i="1" s="1"/>
  <c r="AR2435" i="1" a="1"/>
  <c r="AR2435" i="1" s="1"/>
  <c r="AR2436" i="1" a="1"/>
  <c r="AR2436" i="1" s="1"/>
  <c r="AR2437" i="1" a="1"/>
  <c r="AR2437" i="1" s="1"/>
  <c r="AR2438" i="1" a="1"/>
  <c r="AR2438" i="1" s="1"/>
  <c r="AR2439" i="1" a="1"/>
  <c r="AR2439" i="1" s="1"/>
  <c r="AR2440" i="1" a="1"/>
  <c r="AR2440" i="1" s="1"/>
  <c r="AR2441" i="1" a="1"/>
  <c r="AR2441" i="1" s="1"/>
  <c r="AR2442" i="1" a="1"/>
  <c r="AR2442" i="1"/>
  <c r="AR2443" i="1" a="1"/>
  <c r="AR2443" i="1" s="1"/>
  <c r="AR2444" i="1" a="1"/>
  <c r="AR2444" i="1"/>
  <c r="AR2445" i="1" a="1"/>
  <c r="AR2445" i="1" s="1"/>
  <c r="AR2446" i="1" a="1"/>
  <c r="AR2446" i="1" s="1"/>
  <c r="AR2447" i="1" a="1"/>
  <c r="AR2447" i="1" s="1"/>
  <c r="AR2448" i="1" a="1"/>
  <c r="AR2448" i="1" s="1"/>
  <c r="AR2449" i="1" a="1"/>
  <c r="AR2449" i="1"/>
  <c r="AR2450" i="1" a="1"/>
  <c r="AR2450" i="1" s="1"/>
  <c r="AR2451" i="1" a="1"/>
  <c r="AR2451" i="1" s="1"/>
  <c r="AR2452" i="1" a="1"/>
  <c r="AR2452" i="1" s="1"/>
  <c r="AR2453" i="1" a="1"/>
  <c r="AR2453" i="1" s="1"/>
  <c r="AR2454" i="1" a="1"/>
  <c r="AR2454" i="1" s="1"/>
  <c r="AR2455" i="1" a="1"/>
  <c r="AR2455" i="1"/>
  <c r="AR2456" i="1" a="1"/>
  <c r="AR2456" i="1" s="1"/>
  <c r="AR2457" i="1" a="1"/>
  <c r="AR2457" i="1" s="1"/>
  <c r="AR2458" i="1" a="1"/>
  <c r="AR2458" i="1" s="1"/>
  <c r="AR3" i="1" a="1"/>
  <c r="AR3" i="1" s="1"/>
  <c r="AL1" i="1" l="1"/>
  <c r="I54" i="28"/>
  <c r="I53" i="28"/>
  <c r="I52" i="28"/>
  <c r="I51" i="28"/>
  <c r="I50" i="28"/>
  <c r="I49" i="28"/>
  <c r="I48" i="28"/>
  <c r="I47" i="28"/>
  <c r="I46" i="28"/>
  <c r="I45" i="28"/>
  <c r="I44" i="28"/>
  <c r="I43" i="28"/>
  <c r="I42" i="28"/>
  <c r="I41" i="28"/>
  <c r="F49" i="28"/>
  <c r="F48" i="28"/>
  <c r="F47" i="28"/>
  <c r="F46" i="28"/>
  <c r="F45" i="28"/>
  <c r="F44" i="28"/>
  <c r="F43" i="28"/>
  <c r="F42" i="28"/>
  <c r="F41" i="28"/>
  <c r="C47" i="28"/>
  <c r="C46" i="28"/>
  <c r="C45" i="28"/>
  <c r="C44" i="28"/>
  <c r="C43" i="28"/>
  <c r="C42" i="28"/>
  <c r="C41" i="28"/>
  <c r="AH1" i="1" l="1"/>
  <c r="E61" i="30" l="1"/>
  <c r="E62" i="30"/>
  <c r="E3" i="30"/>
  <c r="E4"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2" i="30"/>
  <c r="A2" i="30"/>
  <c r="H138" i="1" l="1"/>
  <c r="AF1" i="1" l="1"/>
  <c r="AE1" i="1" l="1"/>
  <c r="A66" i="30"/>
  <c r="AD1" i="1" l="1"/>
  <c r="AC614" i="1"/>
  <c r="AC5" i="1"/>
  <c r="AC13" i="1"/>
  <c r="AC20" i="1"/>
  <c r="AC21" i="1"/>
  <c r="AC59" i="1"/>
  <c r="AC52" i="1"/>
  <c r="AC8" i="1"/>
  <c r="AC211" i="1"/>
  <c r="AC555" i="1"/>
  <c r="AC15" i="1"/>
  <c r="AC53" i="1"/>
  <c r="AC1080" i="1"/>
  <c r="AC18" i="1"/>
  <c r="AC613" i="1"/>
  <c r="AC592" i="1"/>
  <c r="AC22" i="1"/>
  <c r="AC367" i="1"/>
  <c r="AC16" i="1"/>
  <c r="AC11" i="1"/>
  <c r="AC30" i="1"/>
  <c r="AC981" i="1"/>
  <c r="AC28" i="1"/>
  <c r="AC999" i="1"/>
  <c r="AC849" i="1"/>
  <c r="AC629" i="1"/>
  <c r="AC580" i="1"/>
  <c r="AC1023" i="1"/>
  <c r="AC83" i="1"/>
  <c r="AC977" i="1"/>
  <c r="AC976" i="1"/>
  <c r="AC800" i="1"/>
  <c r="AC36" i="1"/>
  <c r="AC214" i="1"/>
  <c r="AC115" i="1"/>
  <c r="AC271" i="1"/>
  <c r="AC43" i="1"/>
  <c r="AC595" i="1"/>
  <c r="AC1085" i="1"/>
  <c r="AC31" i="1"/>
  <c r="AC24" i="1"/>
  <c r="AC26" i="1"/>
  <c r="AC325" i="1"/>
  <c r="AC9" i="1"/>
  <c r="AC978" i="1"/>
  <c r="AC57" i="1"/>
  <c r="AC60" i="1"/>
  <c r="AC1081" i="1"/>
  <c r="AC69" i="1"/>
  <c r="AC313" i="1"/>
  <c r="AC10" i="1"/>
  <c r="AC66" i="1"/>
  <c r="AC318" i="1"/>
  <c r="AC27" i="1"/>
  <c r="AC107" i="1"/>
  <c r="AC42" i="1"/>
  <c r="AC826" i="1"/>
  <c r="AC374" i="1"/>
  <c r="AC217" i="1"/>
  <c r="AC609" i="1"/>
  <c r="AC1086" i="1"/>
  <c r="AC891" i="1"/>
  <c r="AC88" i="1"/>
  <c r="AC86" i="1"/>
  <c r="AC80" i="1"/>
  <c r="AC84" i="1"/>
  <c r="AC93" i="1"/>
  <c r="AC82" i="1"/>
  <c r="AC85" i="1"/>
  <c r="AC89" i="1"/>
  <c r="AC90" i="1"/>
  <c r="AC197" i="1"/>
  <c r="AC95" i="1"/>
  <c r="AC97" i="1"/>
  <c r="AC402" i="1"/>
  <c r="AC99" i="1"/>
  <c r="AC100" i="1"/>
  <c r="AC102" i="1"/>
  <c r="AC101" i="1"/>
  <c r="AC2205" i="1"/>
  <c r="AC96" i="1"/>
  <c r="AC825" i="1"/>
  <c r="AC112" i="1"/>
  <c r="AC1087" i="1"/>
  <c r="AC2219" i="1"/>
  <c r="AC308" i="1"/>
  <c r="AC842" i="1"/>
  <c r="AC2218" i="1"/>
  <c r="AC111" i="1"/>
  <c r="AC87" i="1"/>
  <c r="AC250" i="1"/>
  <c r="AC120" i="1"/>
  <c r="AC293" i="1"/>
  <c r="AC37" i="1"/>
  <c r="AC446" i="1"/>
  <c r="AC491" i="1"/>
  <c r="AC611" i="1"/>
  <c r="AC1088" i="1"/>
  <c r="AC119" i="1"/>
  <c r="AC567" i="1"/>
  <c r="AC498" i="1"/>
  <c r="AC121" i="1"/>
  <c r="AC517" i="1"/>
  <c r="AC1089" i="1"/>
  <c r="AC54" i="1"/>
  <c r="AC103" i="1"/>
  <c r="AC261" i="1"/>
  <c r="AC122" i="1"/>
  <c r="AC970" i="1"/>
  <c r="AC1090" i="1"/>
  <c r="AC734" i="1"/>
  <c r="AC735" i="1"/>
  <c r="AC678" i="1"/>
  <c r="AC342" i="1"/>
  <c r="AC116" i="1"/>
  <c r="AC135" i="1"/>
  <c r="AC168" i="1"/>
  <c r="AC238" i="1"/>
  <c r="AC2232" i="1"/>
  <c r="AC2222" i="1"/>
  <c r="AC70" i="1"/>
  <c r="AC314" i="1"/>
  <c r="AC306" i="1"/>
  <c r="AC145" i="1"/>
  <c r="AC943" i="1"/>
  <c r="AC728" i="1"/>
  <c r="AC50" i="1"/>
  <c r="AC1091" i="1"/>
  <c r="AC146" i="1"/>
  <c r="AC139" i="1"/>
  <c r="AC140" i="1"/>
  <c r="AC137" i="1"/>
  <c r="AC142" i="1"/>
  <c r="AC220" i="1"/>
  <c r="AC470" i="1"/>
  <c r="AC351" i="1"/>
  <c r="AC385" i="1"/>
  <c r="AC242" i="1"/>
  <c r="AC1092" i="1"/>
  <c r="AC2212" i="1"/>
  <c r="AC676" i="1"/>
  <c r="AC620" i="1"/>
  <c r="AC152" i="1"/>
  <c r="AC207" i="1"/>
  <c r="AC1093" i="1"/>
  <c r="AC1094" i="1"/>
  <c r="AC860" i="1"/>
  <c r="AC156" i="1"/>
  <c r="AC39" i="1"/>
  <c r="AC67" i="1"/>
  <c r="AC405" i="1"/>
  <c r="AC1095" i="1"/>
  <c r="AC661" i="1"/>
  <c r="AC623" i="1"/>
  <c r="AC164" i="1"/>
  <c r="AC161" i="1"/>
  <c r="AC133" i="1"/>
  <c r="AC573" i="1"/>
  <c r="AC249" i="1"/>
  <c r="AC1096" i="1"/>
  <c r="AC1097" i="1"/>
  <c r="AC690" i="1"/>
  <c r="AC288" i="1"/>
  <c r="AC840" i="1"/>
  <c r="AC132" i="1"/>
  <c r="AC1098" i="1"/>
  <c r="AC98" i="1"/>
  <c r="AC421" i="1"/>
  <c r="AC248" i="1"/>
  <c r="AC179" i="1"/>
  <c r="AC136" i="1"/>
  <c r="AC169" i="1"/>
  <c r="AC180" i="1"/>
  <c r="AC182" i="1"/>
  <c r="AC186" i="1"/>
  <c r="AC221" i="1"/>
  <c r="AC34" i="1"/>
  <c r="AC275" i="1"/>
  <c r="AC785" i="1"/>
  <c r="AC265" i="1"/>
  <c r="AC172" i="1"/>
  <c r="AC496" i="1"/>
  <c r="AC267" i="1"/>
  <c r="AC1004" i="1"/>
  <c r="AC47" i="1"/>
  <c r="AC1099" i="1"/>
  <c r="AC607" i="1"/>
  <c r="AC836" i="1"/>
  <c r="AC279" i="1"/>
  <c r="AC599" i="1"/>
  <c r="AC670" i="1"/>
  <c r="AC17" i="1"/>
  <c r="AC500" i="1"/>
  <c r="AC844" i="1"/>
  <c r="AC360" i="1"/>
  <c r="AC114" i="1"/>
  <c r="AC110" i="1"/>
  <c r="AC672" i="1"/>
  <c r="AC458" i="1"/>
  <c r="AC655" i="1"/>
  <c r="AC756" i="1"/>
  <c r="AC237" i="1"/>
  <c r="AC4" i="1"/>
  <c r="AC2215" i="1"/>
  <c r="AC2213" i="1"/>
  <c r="AC129" i="1"/>
  <c r="AC662" i="1"/>
  <c r="AC878" i="1"/>
  <c r="AC344" i="1"/>
  <c r="AC608" i="1"/>
  <c r="AC1008" i="1"/>
  <c r="AC605" i="1"/>
  <c r="AC198" i="1"/>
  <c r="AC205" i="1"/>
  <c r="AC983" i="1"/>
  <c r="AC984" i="1"/>
  <c r="AC126" i="1"/>
  <c r="AC270" i="1"/>
  <c r="AC706" i="1"/>
  <c r="AC1100" i="1"/>
  <c r="AC1101" i="1"/>
  <c r="AC192" i="1"/>
  <c r="AC46" i="1"/>
  <c r="AC148" i="1"/>
  <c r="AC1009" i="1"/>
  <c r="AC296" i="1"/>
  <c r="AC290" i="1"/>
  <c r="AC414" i="1"/>
  <c r="AC258" i="1"/>
  <c r="AC79" i="1"/>
  <c r="AC742" i="1"/>
  <c r="AC637" i="1"/>
  <c r="AC200" i="1"/>
  <c r="AC303" i="1"/>
  <c r="AC1016" i="1"/>
  <c r="AC281" i="1"/>
  <c r="AC123" i="1"/>
  <c r="AC635" i="1"/>
  <c r="AC178" i="1"/>
  <c r="AC277" i="1"/>
  <c r="AC830" i="1"/>
  <c r="AC223" i="1"/>
  <c r="AC668" i="1"/>
  <c r="AC222" i="1"/>
  <c r="AC979" i="1"/>
  <c r="AC1006" i="1"/>
  <c r="AC274" i="1"/>
  <c r="AC663" i="1"/>
  <c r="AC75" i="1"/>
  <c r="AC1102" i="1"/>
  <c r="AC262" i="1"/>
  <c r="AC658" i="1"/>
  <c r="AC1103" i="1"/>
  <c r="AC467" i="1"/>
  <c r="AC216" i="1"/>
  <c r="AC645" i="1"/>
  <c r="AC1104" i="1"/>
  <c r="AC224" i="1"/>
  <c r="AC74" i="1"/>
  <c r="AC246" i="1"/>
  <c r="AC626" i="1"/>
  <c r="AC702" i="1"/>
  <c r="AC190" i="1"/>
  <c r="AC283" i="1"/>
  <c r="AC191" i="1"/>
  <c r="AC1105" i="1"/>
  <c r="AC92" i="1"/>
  <c r="AC427" i="1"/>
  <c r="AC714" i="1"/>
  <c r="AC519" i="1"/>
  <c r="AC466" i="1"/>
  <c r="AC808" i="1"/>
  <c r="AC68" i="1"/>
  <c r="AC63" i="1"/>
  <c r="AC163" i="1"/>
  <c r="AC269" i="1"/>
  <c r="AC19" i="1"/>
  <c r="AC1106" i="1"/>
  <c r="AC332" i="1"/>
  <c r="AC588" i="1"/>
  <c r="AC701" i="1"/>
  <c r="AC1032" i="1"/>
  <c r="AC236" i="1"/>
  <c r="AC286" i="1"/>
  <c r="AC488" i="1"/>
  <c r="AC218" i="1"/>
  <c r="AC1107" i="1"/>
  <c r="AC1019" i="1"/>
  <c r="AC691" i="1"/>
  <c r="AC763" i="1"/>
  <c r="AC150" i="1"/>
  <c r="AC838" i="1"/>
  <c r="AC233" i="1"/>
  <c r="AC345" i="1"/>
  <c r="AC1108" i="1"/>
  <c r="AC253" i="1"/>
  <c r="AC679" i="1"/>
  <c r="AC859" i="1"/>
  <c r="AC171" i="1"/>
  <c r="AC1109" i="1"/>
  <c r="AC904" i="1"/>
  <c r="AC1110" i="1"/>
  <c r="AC241" i="1"/>
  <c r="AC1111" i="1"/>
  <c r="AC185" i="1"/>
  <c r="AC400" i="1"/>
  <c r="AC113" i="1"/>
  <c r="AC1112" i="1"/>
  <c r="AC424" i="1"/>
  <c r="AC988" i="1"/>
  <c r="AC509" i="1"/>
  <c r="AC776" i="1"/>
  <c r="AC291" i="1"/>
  <c r="AC1113" i="1"/>
  <c r="AC167" i="1"/>
  <c r="AC674" i="1"/>
  <c r="AC1114" i="1"/>
  <c r="AC48" i="1"/>
  <c r="AC108" i="1"/>
  <c r="AC1115" i="1"/>
  <c r="AC263" i="1"/>
  <c r="AC647" i="1"/>
  <c r="AC170" i="1"/>
  <c r="AC1116" i="1"/>
  <c r="AC448" i="1"/>
  <c r="AC239" i="1"/>
  <c r="AC157" i="1"/>
  <c r="AC187" i="1"/>
  <c r="AC725" i="1"/>
  <c r="AC300" i="1"/>
  <c r="AC392" i="1"/>
  <c r="AC1055" i="1"/>
  <c r="AC317" i="1"/>
  <c r="AC560" i="1"/>
  <c r="AC694" i="1"/>
  <c r="AC23" i="1"/>
  <c r="AC347" i="1"/>
  <c r="AC386" i="1"/>
  <c r="AC194" i="1"/>
  <c r="AC278" i="1"/>
  <c r="AC703" i="1"/>
  <c r="AC863" i="1"/>
  <c r="AC184" i="1"/>
  <c r="AC252" i="1"/>
  <c r="AC528" i="1"/>
  <c r="AC353" i="1"/>
  <c r="AC2233" i="1"/>
  <c r="AC454" i="1"/>
  <c r="AC485" i="1"/>
  <c r="AC1063" i="1"/>
  <c r="AC254" i="1"/>
  <c r="AC337" i="1"/>
  <c r="AC310" i="1"/>
  <c r="AC539" i="1"/>
  <c r="AC441" i="1"/>
  <c r="AC1117" i="1"/>
  <c r="AC336" i="1"/>
  <c r="AC244" i="1"/>
  <c r="AC1040" i="1"/>
  <c r="AC1118" i="1"/>
  <c r="AC298" i="1"/>
  <c r="AC538" i="1"/>
  <c r="AC2220" i="1"/>
  <c r="AC401" i="1"/>
  <c r="AC407" i="1"/>
  <c r="AC552" i="1"/>
  <c r="AC724" i="1"/>
  <c r="AC153" i="1"/>
  <c r="AC251" i="1"/>
  <c r="AC162" i="1"/>
  <c r="AC1119" i="1"/>
  <c r="AC544" i="1"/>
  <c r="AC358" i="1"/>
  <c r="AC1027" i="1"/>
  <c r="AC232" i="1"/>
  <c r="AC1036" i="1"/>
  <c r="AC412" i="1"/>
  <c r="AC687" i="1"/>
  <c r="AC898" i="1"/>
  <c r="AC127" i="1"/>
  <c r="AC707" i="1"/>
  <c r="AC1077" i="1"/>
  <c r="AC1120" i="1"/>
  <c r="AC128" i="1"/>
  <c r="AC1010" i="1"/>
  <c r="AC189" i="1"/>
  <c r="AC861" i="1"/>
  <c r="AC1024" i="1"/>
  <c r="AC389" i="1"/>
  <c r="AC866" i="1"/>
  <c r="AC302" i="1"/>
  <c r="AC340" i="1"/>
  <c r="AC352" i="1"/>
  <c r="AC1121" i="1"/>
  <c r="AC426" i="1"/>
  <c r="AC700" i="1"/>
  <c r="AC377" i="1"/>
  <c r="AC403" i="1"/>
  <c r="AC38" i="1"/>
  <c r="AC1122" i="1"/>
  <c r="AC627" i="1"/>
  <c r="AC289" i="1"/>
  <c r="AC315" i="1"/>
  <c r="AC324" i="1"/>
  <c r="AC766" i="1"/>
  <c r="AC1123" i="1"/>
  <c r="AC339" i="1"/>
  <c r="AC245" i="1"/>
  <c r="AC472" i="1"/>
  <c r="AC387" i="1"/>
  <c r="AC1033" i="1"/>
  <c r="AC329" i="1"/>
  <c r="AC991" i="1"/>
  <c r="AC1124" i="1"/>
  <c r="AC474" i="1"/>
  <c r="AC260" i="1"/>
  <c r="AC159" i="1"/>
  <c r="AC526" i="1"/>
  <c r="AC1018" i="1"/>
  <c r="AC1035" i="1"/>
  <c r="AC546" i="1"/>
  <c r="AC106" i="1"/>
  <c r="AC151" i="1"/>
  <c r="AC174" i="1"/>
  <c r="AC948" i="1"/>
  <c r="AC1056" i="1"/>
  <c r="AC1125" i="1"/>
  <c r="AC1126" i="1"/>
  <c r="AC335" i="1"/>
  <c r="AC593" i="1"/>
  <c r="AC320" i="1"/>
  <c r="AC747" i="1"/>
  <c r="AC791" i="1"/>
  <c r="AC540" i="1"/>
  <c r="AC371" i="1"/>
  <c r="AC507" i="1"/>
  <c r="AC571" i="1"/>
  <c r="AC312" i="1"/>
  <c r="AC378" i="1"/>
  <c r="AC1127" i="1"/>
  <c r="AC357" i="1"/>
  <c r="AC365" i="1"/>
  <c r="AC481" i="1"/>
  <c r="AC411" i="1"/>
  <c r="AC160" i="1"/>
  <c r="AC376" i="1"/>
  <c r="AC165" i="1"/>
  <c r="AC489" i="1"/>
  <c r="AC497" i="1"/>
  <c r="AC522" i="1"/>
  <c r="AC641" i="1"/>
  <c r="AC920" i="1"/>
  <c r="AC2214" i="1"/>
  <c r="AC464" i="1"/>
  <c r="AC738" i="1"/>
  <c r="AC333" i="1"/>
  <c r="AC147" i="1"/>
  <c r="AC2207" i="1"/>
  <c r="AC969" i="1"/>
  <c r="AC486" i="1"/>
  <c r="AC2228" i="1"/>
  <c r="AC2225" i="1"/>
  <c r="AC739" i="1"/>
  <c r="AC957" i="1"/>
  <c r="AC492" i="1"/>
  <c r="AC2234" i="1"/>
  <c r="AC508" i="1"/>
  <c r="AC2235" i="1"/>
  <c r="AC2226" i="1"/>
  <c r="AC2231" i="1"/>
  <c r="AC229" i="1"/>
  <c r="AC543" i="1"/>
  <c r="AC504" i="1"/>
  <c r="AC2236" i="1"/>
  <c r="AC704" i="1"/>
  <c r="AC399" i="1"/>
  <c r="AC2227" i="1"/>
  <c r="AC761" i="1"/>
  <c r="AC966" i="1"/>
  <c r="AC713" i="1"/>
  <c r="AC228" i="1"/>
  <c r="AC2237" i="1"/>
  <c r="AC630" i="1"/>
  <c r="AC2238" i="1"/>
  <c r="AC964" i="1"/>
  <c r="AC965" i="1"/>
  <c r="AC390" i="1"/>
  <c r="AC743" i="1"/>
  <c r="AC1128" i="1"/>
  <c r="AC2230" i="1"/>
  <c r="AC646" i="1"/>
  <c r="AC2229" i="1"/>
  <c r="AC1044" i="1"/>
  <c r="AC391" i="1"/>
  <c r="AC1074" i="1"/>
  <c r="AC1129" i="1"/>
  <c r="AC71" i="1"/>
  <c r="AC138" i="1"/>
  <c r="AC1130" i="1"/>
  <c r="AC789" i="1"/>
  <c r="AC40" i="1"/>
  <c r="AC483" i="1"/>
  <c r="AC499" i="1"/>
  <c r="AC503" i="1"/>
  <c r="AC967" i="1"/>
  <c r="AC413" i="1"/>
  <c r="AC429" i="1"/>
  <c r="AC355" i="1"/>
  <c r="AC459" i="1"/>
  <c r="AC612" i="1"/>
  <c r="AC1131" i="1"/>
  <c r="AC767" i="1"/>
  <c r="AC717" i="1"/>
  <c r="AC432" i="1"/>
  <c r="AC515" i="1"/>
  <c r="AC2239" i="1"/>
  <c r="AC434" i="1"/>
  <c r="AC953" i="1"/>
  <c r="AC2211" i="1"/>
  <c r="AC753" i="1"/>
  <c r="AC473" i="1"/>
  <c r="AC423" i="1"/>
  <c r="AC511" i="1"/>
  <c r="AC709" i="1"/>
  <c r="AC490" i="1"/>
  <c r="AC784" i="1"/>
  <c r="AC430" i="1"/>
  <c r="AC436" i="1"/>
  <c r="AC1132" i="1"/>
  <c r="AC225" i="1"/>
  <c r="AC175" i="1"/>
  <c r="AC465" i="1"/>
  <c r="AC582" i="1"/>
  <c r="AC487" i="1"/>
  <c r="AC478" i="1"/>
  <c r="AC1078" i="1"/>
  <c r="AC996" i="1"/>
  <c r="AC664" i="1"/>
  <c r="AC482" i="1"/>
  <c r="AC468" i="1"/>
  <c r="AC512" i="1"/>
  <c r="AC230" i="1"/>
  <c r="AC2221" i="1"/>
  <c r="AC640" i="1"/>
  <c r="AC1133" i="1"/>
  <c r="AC210" i="1"/>
  <c r="AC993" i="1"/>
  <c r="AC479" i="1"/>
  <c r="AC723" i="1"/>
  <c r="AC994" i="1"/>
  <c r="AC475" i="1"/>
  <c r="AC741" i="1"/>
  <c r="AC995" i="1"/>
  <c r="AC2206" i="1"/>
  <c r="AC532" i="1"/>
  <c r="AC476" i="1"/>
  <c r="AC295" i="1"/>
  <c r="AC998" i="1"/>
  <c r="AC997" i="1"/>
  <c r="AC1041" i="1"/>
  <c r="AC397" i="1"/>
  <c r="AC771" i="1"/>
  <c r="AC792" i="1"/>
  <c r="AC451" i="1"/>
  <c r="AC1005" i="1"/>
  <c r="AC431" i="1"/>
  <c r="AC428" i="1"/>
  <c r="AC579" i="1"/>
  <c r="AC520" i="1"/>
  <c r="AC1134" i="1"/>
  <c r="AC6" i="1"/>
  <c r="AC417" i="1"/>
  <c r="AC1135" i="1"/>
  <c r="AC545" i="1"/>
  <c r="AC447" i="1"/>
  <c r="AC805" i="1"/>
  <c r="AC1136" i="1"/>
  <c r="AC273" i="1"/>
  <c r="AC686" i="1"/>
  <c r="AC398" i="1"/>
  <c r="AC779" i="1"/>
  <c r="AC494" i="1"/>
  <c r="AC381" i="1"/>
  <c r="AC536" i="1"/>
  <c r="AC558" i="1"/>
  <c r="AC1137" i="1"/>
  <c r="AC1138" i="1"/>
  <c r="AC1139" i="1"/>
  <c r="AC782" i="1"/>
  <c r="AC81" i="1"/>
  <c r="AC616" i="1"/>
  <c r="AC408" i="1"/>
  <c r="AC280" i="1"/>
  <c r="AC548" i="1"/>
  <c r="AC444" i="1"/>
  <c r="AC563" i="1"/>
  <c r="AC292" i="1"/>
  <c r="AC416" i="1"/>
  <c r="AC438" i="1"/>
  <c r="AC1057" i="1"/>
  <c r="AC309" i="1"/>
  <c r="AC562" i="1"/>
  <c r="AC420" i="1"/>
  <c r="AC820" i="1"/>
  <c r="AC177" i="1"/>
  <c r="AC835" i="1"/>
  <c r="AC1140" i="1"/>
  <c r="AC1141" i="1"/>
  <c r="AC450" i="1"/>
  <c r="AC553" i="1"/>
  <c r="AC462" i="1"/>
  <c r="AC795" i="1"/>
  <c r="AC1142" i="1"/>
  <c r="AC469" i="1"/>
  <c r="AC1143" i="1"/>
  <c r="AC384" i="1"/>
  <c r="AC1144" i="1"/>
  <c r="AC25" i="1"/>
  <c r="AC3" i="1"/>
  <c r="AC453" i="1"/>
  <c r="AC435" i="1"/>
  <c r="AC2217" i="1"/>
  <c r="AC673" i="1"/>
  <c r="AC1145" i="1"/>
  <c r="AC433" i="1"/>
  <c r="AC452" i="1"/>
  <c r="AC754" i="1"/>
  <c r="AC443" i="1"/>
  <c r="AC677" i="1"/>
  <c r="AC527" i="1"/>
  <c r="AC1146" i="1"/>
  <c r="AC1147" i="1"/>
  <c r="AC442" i="1"/>
  <c r="AC1148" i="1"/>
  <c r="AC1149" i="1"/>
  <c r="AC33" i="1"/>
  <c r="AC247" i="1"/>
  <c r="AC1150" i="1"/>
  <c r="AC846" i="1"/>
  <c r="AC437" i="1"/>
  <c r="AC1151" i="1"/>
  <c r="AC2403" i="1"/>
  <c r="AC1152" i="1"/>
  <c r="AC1153" i="1"/>
  <c r="AC1154" i="1"/>
  <c r="AC425" i="1"/>
  <c r="AC2404" i="1"/>
  <c r="AC471" i="1"/>
  <c r="AC1155" i="1"/>
  <c r="AC193" i="1"/>
  <c r="AC557" i="1"/>
  <c r="AC798" i="1"/>
  <c r="AC348" i="1"/>
  <c r="AC529" i="1"/>
  <c r="AC570" i="1"/>
  <c r="AC568" i="1"/>
  <c r="AC388" i="1"/>
  <c r="AC173" i="1"/>
  <c r="AC158" i="1"/>
  <c r="AC564" i="1"/>
  <c r="AC1156" i="1"/>
  <c r="AC565" i="1"/>
  <c r="AC264" i="1"/>
  <c r="AC561" i="1"/>
  <c r="AC510" i="1"/>
  <c r="AC572" i="1"/>
  <c r="AC208" i="1"/>
  <c r="AC569" i="1"/>
  <c r="AC574" i="1"/>
  <c r="AC578" i="1"/>
  <c r="AC1157" i="1"/>
  <c r="AC746" i="1"/>
  <c r="AC566" i="1"/>
  <c r="AC577" i="1"/>
  <c r="AC575" i="1"/>
  <c r="AC1158" i="1"/>
  <c r="AC1159" i="1"/>
  <c r="AC1160" i="1"/>
  <c r="AC1161" i="1"/>
  <c r="AC1042" i="1"/>
  <c r="AC1162" i="1"/>
  <c r="AC1163" i="1"/>
  <c r="AC1021" i="1"/>
  <c r="AC823" i="1"/>
  <c r="AC35" i="1"/>
  <c r="AC77" i="1"/>
  <c r="AC188" i="1"/>
  <c r="AC1164" i="1"/>
  <c r="AC708" i="1"/>
  <c r="AC61" i="1"/>
  <c r="AC73" i="1"/>
  <c r="AC1165" i="1"/>
  <c r="AC1166" i="1"/>
  <c r="AC62" i="1"/>
  <c r="AC954" i="1"/>
  <c r="AC737" i="1"/>
  <c r="AC72" i="1"/>
  <c r="AC2204" i="1"/>
  <c r="AC1167" i="1"/>
  <c r="AC134" i="1"/>
  <c r="AC986" i="1"/>
  <c r="AC638" i="1"/>
  <c r="AC124" i="1"/>
  <c r="AC1168" i="1"/>
  <c r="AC633" i="1"/>
  <c r="AC109" i="1"/>
  <c r="AC1169" i="1"/>
  <c r="AC166" i="1"/>
  <c r="AC624" i="1"/>
  <c r="AC1170" i="1"/>
  <c r="AC973" i="1"/>
  <c r="AC853" i="1"/>
  <c r="AC864" i="1"/>
  <c r="AC666" i="1"/>
  <c r="AC684" i="1"/>
  <c r="AC807" i="1"/>
  <c r="AC1171" i="1"/>
  <c r="AC858" i="1"/>
  <c r="AC1172" i="1"/>
  <c r="AC931" i="1"/>
  <c r="AC1173" i="1"/>
  <c r="AC1174" i="1"/>
  <c r="AC2209" i="1"/>
  <c r="AC231" i="1"/>
  <c r="AC2210" i="1"/>
  <c r="AC665" i="1"/>
  <c r="AC682" i="1"/>
  <c r="AC867" i="1"/>
  <c r="AC675" i="1"/>
  <c r="AC1175" i="1"/>
  <c r="AC634" i="1"/>
  <c r="AC1176" i="1"/>
  <c r="AC680" i="1"/>
  <c r="AC14" i="1"/>
  <c r="AC1177" i="1"/>
  <c r="AC404" i="1"/>
  <c r="AC618" i="1"/>
  <c r="AC2405" i="1"/>
  <c r="AC276" i="1"/>
  <c r="AC987" i="1"/>
  <c r="AC692" i="1"/>
  <c r="AC1017" i="1"/>
  <c r="AC1178" i="1"/>
  <c r="AC685" i="1"/>
  <c r="AC1179" i="1"/>
  <c r="AC105" i="1"/>
  <c r="AC234" i="1"/>
  <c r="AC328" i="1"/>
  <c r="AC880" i="1"/>
  <c r="AC203" i="1"/>
  <c r="AC1047" i="1"/>
  <c r="AC1180" i="1"/>
  <c r="AC971" i="1"/>
  <c r="AC1181" i="1"/>
  <c r="AC889" i="1"/>
  <c r="AC206" i="1"/>
  <c r="AC1182" i="1"/>
  <c r="AC961" i="1"/>
  <c r="AC1183" i="1"/>
  <c r="AC962" i="1"/>
  <c r="AC213" i="1"/>
  <c r="AC350" i="1"/>
  <c r="AC1184" i="1"/>
  <c r="AC1185" i="1"/>
  <c r="AC1186" i="1"/>
  <c r="AC935" i="1"/>
  <c r="AC338" i="1"/>
  <c r="AC1187" i="1"/>
  <c r="AC1188" i="1"/>
  <c r="AC711" i="1"/>
  <c r="AC865" i="1"/>
  <c r="AC64" i="1"/>
  <c r="AC1189" i="1"/>
  <c r="AC41" i="1"/>
  <c r="AC240" i="1"/>
  <c r="AC1190" i="1"/>
  <c r="AC947" i="1"/>
  <c r="AC195" i="1"/>
  <c r="AC1028" i="1"/>
  <c r="AC1191" i="1"/>
  <c r="AC1192" i="1"/>
  <c r="AC1193" i="1"/>
  <c r="AC1194" i="1"/>
  <c r="AC29" i="1"/>
  <c r="AC1195" i="1"/>
  <c r="AC764" i="1"/>
  <c r="AC1065" i="1"/>
  <c r="AC1196" i="1"/>
  <c r="AC1197" i="1"/>
  <c r="AC1198" i="1"/>
  <c r="AC1199" i="1"/>
  <c r="AC1200" i="1"/>
  <c r="AC1201" i="1"/>
  <c r="AC1039" i="1"/>
  <c r="AC1202" i="1"/>
  <c r="AC1203" i="1"/>
  <c r="AC1204" i="1"/>
  <c r="AC1084" i="1"/>
  <c r="AC1205" i="1"/>
  <c r="AC1206" i="1"/>
  <c r="AC600" i="1"/>
  <c r="AC744" i="1"/>
  <c r="AC1207" i="1"/>
  <c r="AC589" i="1"/>
  <c r="AC937" i="1"/>
  <c r="AC790" i="1"/>
  <c r="AC49" i="1"/>
  <c r="AC393" i="1"/>
  <c r="AC419" i="1"/>
  <c r="AC1066" i="1"/>
  <c r="AC1025" i="1"/>
  <c r="AC1208" i="1"/>
  <c r="AC992" i="1"/>
  <c r="AC1002" i="1"/>
  <c r="AC1058" i="1"/>
  <c r="AC1209" i="1"/>
  <c r="AC346" i="1"/>
  <c r="AC1210" i="1"/>
  <c r="AC513" i="1"/>
  <c r="AC1211" i="1"/>
  <c r="AC1212" i="1"/>
  <c r="AC1213" i="1"/>
  <c r="AC1214" i="1"/>
  <c r="AC1003" i="1"/>
  <c r="AC1026" i="1"/>
  <c r="AC1215" i="1"/>
  <c r="AC1216" i="1"/>
  <c r="AC65" i="1"/>
  <c r="AC631" i="1"/>
  <c r="AC209" i="1"/>
  <c r="AC1217" i="1"/>
  <c r="AC1060" i="1"/>
  <c r="AC621" i="1"/>
  <c r="AC1068" i="1"/>
  <c r="AC480" i="1"/>
  <c r="AC1076" i="1"/>
  <c r="AC1072" i="1"/>
  <c r="AC781" i="1"/>
  <c r="AC882" i="1"/>
  <c r="AC1218" i="1"/>
  <c r="AC963" i="1"/>
  <c r="AC1219" i="1"/>
  <c r="AC930" i="1"/>
  <c r="AC757" i="1"/>
  <c r="AC1220" i="1"/>
  <c r="AC1221" i="1"/>
  <c r="AC902" i="1"/>
  <c r="AC610" i="1"/>
  <c r="AC890" i="1"/>
  <c r="AC913" i="1"/>
  <c r="AC874" i="1"/>
  <c r="AC918" i="1"/>
  <c r="AC154" i="1"/>
  <c r="AC1222" i="1"/>
  <c r="AC1223" i="1"/>
  <c r="AC1070" i="1"/>
  <c r="AC1014" i="1"/>
  <c r="AC901" i="1"/>
  <c r="AC1224" i="1"/>
  <c r="AC1225" i="1"/>
  <c r="AC1050" i="1"/>
  <c r="AC942" i="1"/>
  <c r="AC1226" i="1"/>
  <c r="AC1227" i="1"/>
  <c r="AC1228" i="1"/>
  <c r="AC1229" i="1"/>
  <c r="AC1230" i="1"/>
  <c r="AC1231" i="1"/>
  <c r="AC793" i="1"/>
  <c r="AC1232" i="1"/>
  <c r="AC1233" i="1"/>
  <c r="AC1043" i="1"/>
  <c r="AC719" i="1"/>
  <c r="AC1234" i="1"/>
  <c r="AC594" i="1"/>
  <c r="AC418" i="1"/>
  <c r="AC1235" i="1"/>
  <c r="AC1236" i="1"/>
  <c r="AC606" i="1"/>
  <c r="AC939" i="1"/>
  <c r="AC1237" i="1"/>
  <c r="AC980" i="1"/>
  <c r="AC827" i="1"/>
  <c r="AC227" i="1"/>
  <c r="AC1238" i="1"/>
  <c r="AC1239" i="1"/>
  <c r="AC1240" i="1"/>
  <c r="AC656" i="1"/>
  <c r="AC1241" i="1"/>
  <c r="AC1242" i="1"/>
  <c r="AC1011" i="1"/>
  <c r="AC1243" i="1"/>
  <c r="AC1244" i="1"/>
  <c r="AC617" i="1"/>
  <c r="AC1245" i="1"/>
  <c r="AC343" i="1"/>
  <c r="AC1246" i="1"/>
  <c r="AC1247" i="1"/>
  <c r="AC1248" i="1"/>
  <c r="AC307" i="1"/>
  <c r="AC855" i="1"/>
  <c r="AC316" i="1"/>
  <c r="AC615" i="1"/>
  <c r="AC523" i="1"/>
  <c r="AC1249" i="1"/>
  <c r="AC380" i="1"/>
  <c r="AC1082" i="1"/>
  <c r="AC1250" i="1"/>
  <c r="AC852" i="1"/>
  <c r="AC1251" i="1"/>
  <c r="AC294" i="1"/>
  <c r="AC748" i="1"/>
  <c r="AC749" i="1"/>
  <c r="AC1252" i="1"/>
  <c r="AC899" i="1"/>
  <c r="AC1253" i="1"/>
  <c r="AC1254" i="1"/>
  <c r="AC1255" i="1"/>
  <c r="AC235" i="1"/>
  <c r="AC1053" i="1"/>
  <c r="AC1256" i="1"/>
  <c r="AC1257" i="1"/>
  <c r="AC1258" i="1"/>
  <c r="AC1049" i="1"/>
  <c r="AC1259" i="1"/>
  <c r="AC778" i="1"/>
  <c r="AC305" i="1"/>
  <c r="AC460" i="1"/>
  <c r="AC319" i="1"/>
  <c r="AC535" i="1"/>
  <c r="AC2240" i="1"/>
  <c r="AC1260" i="1"/>
  <c r="AC1054" i="1"/>
  <c r="AC1261" i="1"/>
  <c r="AC530" i="1"/>
  <c r="AC1262" i="1"/>
  <c r="AC1079" i="1"/>
  <c r="AC1263" i="1"/>
  <c r="AC1264" i="1"/>
  <c r="AC1265" i="1"/>
  <c r="AC255" i="1"/>
  <c r="AC1266" i="1"/>
  <c r="AC1267" i="1"/>
  <c r="AC1268" i="1"/>
  <c r="AC1269" i="1"/>
  <c r="AC1270" i="1"/>
  <c r="AC104" i="1"/>
  <c r="AC837" i="1"/>
  <c r="AC815" i="1"/>
  <c r="AC1030" i="1"/>
  <c r="AC117" i="1"/>
  <c r="AC736" i="1"/>
  <c r="AC1271" i="1"/>
  <c r="AC1272" i="1"/>
  <c r="AC822" i="1"/>
  <c r="AC201" i="1"/>
  <c r="AC2241" i="1"/>
  <c r="AC525" i="1"/>
  <c r="AC542" i="1"/>
  <c r="AC1273" i="1"/>
  <c r="AC797" i="1"/>
  <c r="AC1274" i="1"/>
  <c r="AC301" i="1"/>
  <c r="AC1275" i="1"/>
  <c r="AC1276" i="1"/>
  <c r="AC1277" i="1"/>
  <c r="AC598" i="1"/>
  <c r="AC349" i="1"/>
  <c r="AC974" i="1"/>
  <c r="AC1278" i="1"/>
  <c r="AC1279" i="1"/>
  <c r="AC1280" i="1"/>
  <c r="AC1281" i="1"/>
  <c r="AC1282" i="1"/>
  <c r="AC131" i="1"/>
  <c r="AC1283" i="1"/>
  <c r="AC243" i="1"/>
  <c r="AC183" i="1"/>
  <c r="AC12" i="1"/>
  <c r="AC1284" i="1"/>
  <c r="AC2406" i="1"/>
  <c r="AC125" i="1"/>
  <c r="AC1285" i="1"/>
  <c r="AC1286" i="1"/>
  <c r="AC257" i="1"/>
  <c r="AC1287" i="1"/>
  <c r="AC2208" i="1"/>
  <c r="AC330" i="1"/>
  <c r="AC2407" i="1"/>
  <c r="AC2242" i="1"/>
  <c r="AC144" i="1"/>
  <c r="AC601" i="1"/>
  <c r="AC1288" i="1"/>
  <c r="AC921" i="1"/>
  <c r="AC1289" i="1"/>
  <c r="AC949" i="1"/>
  <c r="AC720" i="1"/>
  <c r="AC1290" i="1"/>
  <c r="AC91" i="1"/>
  <c r="AC2408" i="1"/>
  <c r="AC2243" i="1"/>
  <c r="AC94" i="1"/>
  <c r="AC1291" i="1"/>
  <c r="AC196" i="1"/>
  <c r="AC1292" i="1"/>
  <c r="AC2244" i="1"/>
  <c r="AC2245" i="1"/>
  <c r="AC2246" i="1"/>
  <c r="AC1293" i="1"/>
  <c r="AC1048" i="1"/>
  <c r="AC1294" i="1"/>
  <c r="AC1295" i="1"/>
  <c r="AC379" i="1"/>
  <c r="AC1296" i="1"/>
  <c r="AC1297" i="1"/>
  <c r="AC2247" i="1"/>
  <c r="AC2248" i="1"/>
  <c r="AC2249" i="1"/>
  <c r="AC1298" i="1"/>
  <c r="AC1299" i="1"/>
  <c r="AC1300" i="1"/>
  <c r="AC199" i="1"/>
  <c r="AC1301" i="1"/>
  <c r="AC1302" i="1"/>
  <c r="AC1303" i="1"/>
  <c r="AC1304" i="1"/>
  <c r="AC1305" i="1"/>
  <c r="AC334" i="1"/>
  <c r="AC1306" i="1"/>
  <c r="AC1307" i="1"/>
  <c r="AC1308" i="1"/>
  <c r="AC285" i="1"/>
  <c r="AC2250" i="1"/>
  <c r="AC284" i="1"/>
  <c r="AC1309" i="1"/>
  <c r="AC1310" i="1"/>
  <c r="AC911" i="1"/>
  <c r="AC1311" i="1"/>
  <c r="AC1312" i="1"/>
  <c r="AC1313" i="1"/>
  <c r="AC982" i="1"/>
  <c r="AC1314" i="1"/>
  <c r="AC1315" i="1"/>
  <c r="AC975" i="1"/>
  <c r="AC1316" i="1"/>
  <c r="AC1317" i="1"/>
  <c r="AC1318" i="1"/>
  <c r="AC1319" i="1"/>
  <c r="AC1320" i="1"/>
  <c r="AC331" i="1"/>
  <c r="AC1321" i="1"/>
  <c r="AC1322" i="1"/>
  <c r="AC2251" i="1"/>
  <c r="AC1323" i="1"/>
  <c r="AC1324" i="1"/>
  <c r="AC1325" i="1"/>
  <c r="AC1326" i="1"/>
  <c r="AC1327" i="1"/>
  <c r="AC1328" i="1"/>
  <c r="AC1329" i="1"/>
  <c r="AC985" i="1"/>
  <c r="AC1330" i="1"/>
  <c r="AC1331" i="1"/>
  <c r="AC2252" i="1"/>
  <c r="AC2253" i="1"/>
  <c r="AC909" i="1"/>
  <c r="AC1332" i="1"/>
  <c r="AC1333" i="1"/>
  <c r="AC1334" i="1"/>
  <c r="AC1335" i="1"/>
  <c r="AC493" i="1"/>
  <c r="AC636" i="1"/>
  <c r="AC1336" i="1"/>
  <c r="AC1337" i="1"/>
  <c r="AC2254" i="1"/>
  <c r="AC501" i="1"/>
  <c r="AC2255" i="1"/>
  <c r="AC2256" i="1"/>
  <c r="AC1338" i="1"/>
  <c r="AC2257" i="1"/>
  <c r="AC796" i="1"/>
  <c r="AC1339" i="1"/>
  <c r="AC1340" i="1"/>
  <c r="AC2258" i="1"/>
  <c r="AC727" i="1"/>
  <c r="AC856" i="1"/>
  <c r="AC1341" i="1"/>
  <c r="AC2259" i="1"/>
  <c r="AC2260" i="1"/>
  <c r="AC2261" i="1"/>
  <c r="AC463" i="1"/>
  <c r="AC1342" i="1"/>
  <c r="AC282" i="1"/>
  <c r="AC1343" i="1"/>
  <c r="AC215" i="1"/>
  <c r="AC1344" i="1"/>
  <c r="AC888" i="1"/>
  <c r="AC1345" i="1"/>
  <c r="AC1346" i="1"/>
  <c r="AC2262" i="1"/>
  <c r="AC2263" i="1"/>
  <c r="AC681" i="1"/>
  <c r="AC130" i="1"/>
  <c r="AC1347" i="1"/>
  <c r="AC2264" i="1"/>
  <c r="AC2265" i="1"/>
  <c r="AC1046" i="1"/>
  <c r="AC1348" i="1"/>
  <c r="AC710" i="1"/>
  <c r="AC2266" i="1"/>
  <c r="AC1349" i="1"/>
  <c r="AC1051" i="1"/>
  <c r="AC1350" i="1"/>
  <c r="AC1351" i="1"/>
  <c r="AC1352" i="1"/>
  <c r="AC1353" i="1"/>
  <c r="AC176" i="1"/>
  <c r="AC721" i="1"/>
  <c r="AC2267" i="1"/>
  <c r="AC780" i="1"/>
  <c r="AC1354" i="1"/>
  <c r="AC354" i="1"/>
  <c r="AC1355" i="1"/>
  <c r="AC1356" i="1"/>
  <c r="AC1357" i="1"/>
  <c r="AC268" i="1"/>
  <c r="AC181" i="1"/>
  <c r="AC2409" i="1"/>
  <c r="AC1059" i="1"/>
  <c r="AC900" i="1"/>
  <c r="AC910" i="1"/>
  <c r="AC449" i="1"/>
  <c r="AC933" i="1"/>
  <c r="AC204" i="1"/>
  <c r="AC2268" i="1"/>
  <c r="AC651" i="1"/>
  <c r="AC1358" i="1"/>
  <c r="AC1359" i="1"/>
  <c r="AC1360" i="1"/>
  <c r="AC2269" i="1"/>
  <c r="AC1361" i="1"/>
  <c r="AC1362" i="1"/>
  <c r="AC1363" i="1"/>
  <c r="AC1364" i="1"/>
  <c r="AC2270" i="1"/>
  <c r="AC2271" i="1"/>
  <c r="AC1365" i="1"/>
  <c r="AC1366" i="1"/>
  <c r="AC1367" i="1"/>
  <c r="AC2272" i="1"/>
  <c r="AC1368" i="1"/>
  <c r="AC1369" i="1"/>
  <c r="AC2273" i="1"/>
  <c r="AC1370" i="1"/>
  <c r="AC2274" i="1"/>
  <c r="AC2275" i="1"/>
  <c r="AC960" i="1"/>
  <c r="AC2276" i="1"/>
  <c r="AC2277" i="1"/>
  <c r="AC1371" i="1"/>
  <c r="AC1372" i="1"/>
  <c r="AC2278" i="1"/>
  <c r="AC729" i="1"/>
  <c r="AC745" i="1"/>
  <c r="AC1373" i="1"/>
  <c r="AC1374" i="1"/>
  <c r="AC1375" i="1"/>
  <c r="AC1376" i="1"/>
  <c r="AC1377" i="1"/>
  <c r="AC1378" i="1"/>
  <c r="AC1379" i="1"/>
  <c r="AC1380" i="1"/>
  <c r="AC1381" i="1"/>
  <c r="AC2279" i="1"/>
  <c r="AC1382" i="1"/>
  <c r="AC2280" i="1"/>
  <c r="AC2281" i="1"/>
  <c r="AC1383" i="1"/>
  <c r="AC934" i="1"/>
  <c r="AC1384" i="1"/>
  <c r="AC2282" i="1"/>
  <c r="AC2283" i="1"/>
  <c r="AC2284" i="1"/>
  <c r="AC359" i="1"/>
  <c r="AC1385" i="1"/>
  <c r="AC2285" i="1"/>
  <c r="AC1386" i="1"/>
  <c r="AC410" i="1"/>
  <c r="AC1387" i="1"/>
  <c r="AC1388" i="1"/>
  <c r="AC58" i="1"/>
  <c r="AC1389" i="1"/>
  <c r="AC1390" i="1"/>
  <c r="AC871" i="1"/>
  <c r="AC1391" i="1"/>
  <c r="AC118" i="1"/>
  <c r="AC2286" i="1"/>
  <c r="AC845" i="1"/>
  <c r="AC990" i="1"/>
  <c r="AC806" i="1"/>
  <c r="AC502" i="1"/>
  <c r="AC2287" i="1"/>
  <c r="AC1392" i="1"/>
  <c r="AC2288" i="1"/>
  <c r="AC603" i="1"/>
  <c r="AC1393" i="1"/>
  <c r="AC824" i="1"/>
  <c r="AC1394" i="1"/>
  <c r="AC850" i="1"/>
  <c r="AC1395" i="1"/>
  <c r="AC938" i="1"/>
  <c r="AC1396" i="1"/>
  <c r="AC1397" i="1"/>
  <c r="AC1398" i="1"/>
  <c r="AC1399" i="1"/>
  <c r="AC828" i="1"/>
  <c r="AC648" i="1"/>
  <c r="AC1400" i="1"/>
  <c r="AC1401" i="1"/>
  <c r="AC287" i="1"/>
  <c r="AC1402" i="1"/>
  <c r="AC2289" i="1"/>
  <c r="AC2290" i="1"/>
  <c r="AC2291" i="1"/>
  <c r="AC1403" i="1"/>
  <c r="AC2292" i="1"/>
  <c r="AC1404" i="1"/>
  <c r="AC1405" i="1"/>
  <c r="AC1406" i="1"/>
  <c r="AC1407" i="1"/>
  <c r="AC1408" i="1"/>
  <c r="AC1409" i="1"/>
  <c r="AC1410" i="1"/>
  <c r="AC1411" i="1"/>
  <c r="AC851" i="1"/>
  <c r="AC1412" i="1"/>
  <c r="AC932" i="1"/>
  <c r="AC857" i="1"/>
  <c r="AC1413" i="1"/>
  <c r="AC892" i="1"/>
  <c r="AC1414" i="1"/>
  <c r="AC1415" i="1"/>
  <c r="AC908" i="1"/>
  <c r="AC1416" i="1"/>
  <c r="AC1417" i="1"/>
  <c r="AC1418" i="1"/>
  <c r="AC323" i="1"/>
  <c r="AC732" i="1"/>
  <c r="AC669" i="1"/>
  <c r="AC1419" i="1"/>
  <c r="AC1420" i="1"/>
  <c r="AC693" i="1"/>
  <c r="AC1421" i="1"/>
  <c r="AC1422" i="1"/>
  <c r="AC752" i="1"/>
  <c r="AC628" i="1"/>
  <c r="AC1423" i="1"/>
  <c r="AC1424" i="1"/>
  <c r="AC537" i="1"/>
  <c r="AC1425" i="1"/>
  <c r="AC667" i="1"/>
  <c r="AC550" i="1"/>
  <c r="AC716" i="1"/>
  <c r="AC1426" i="1"/>
  <c r="AC649" i="1"/>
  <c r="AC843" i="1"/>
  <c r="AC2293" i="1"/>
  <c r="AC1427" i="1"/>
  <c r="AC774" i="1"/>
  <c r="AC1428" i="1"/>
  <c r="AC869" i="1"/>
  <c r="AC2294" i="1"/>
  <c r="AC1429" i="1"/>
  <c r="AC1064" i="1"/>
  <c r="AC870" i="1"/>
  <c r="AC372" i="1"/>
  <c r="AC1062" i="1"/>
  <c r="AC872" i="1"/>
  <c r="AC1430" i="1"/>
  <c r="AC1015" i="1"/>
  <c r="AC1431" i="1"/>
  <c r="AC1432" i="1"/>
  <c r="AC1433" i="1"/>
  <c r="AC2295" i="1"/>
  <c r="AC2296" i="1"/>
  <c r="AC1045" i="1"/>
  <c r="AC2297" i="1"/>
  <c r="AC1434" i="1"/>
  <c r="AC1435" i="1"/>
  <c r="AC1436" i="1"/>
  <c r="AC1437" i="1"/>
  <c r="AC2298" i="1"/>
  <c r="AC917" i="1"/>
  <c r="AC1438" i="1"/>
  <c r="AC2299" i="1"/>
  <c r="AC506" i="1"/>
  <c r="AC596" i="1"/>
  <c r="AC950" i="1"/>
  <c r="AC906" i="1"/>
  <c r="AC927" i="1"/>
  <c r="AC602" i="1"/>
  <c r="AC1439" i="1"/>
  <c r="AC1440" i="1"/>
  <c r="AC581" i="1"/>
  <c r="AC456" i="1"/>
  <c r="AC733" i="1"/>
  <c r="AC644" i="1"/>
  <c r="AC751" i="1"/>
  <c r="AC1441" i="1"/>
  <c r="AC1442" i="1"/>
  <c r="AC1443" i="1"/>
  <c r="AC1012" i="1"/>
  <c r="AC1444" i="1"/>
  <c r="AC1445" i="1"/>
  <c r="AC1446" i="1"/>
  <c r="AC2300" i="1"/>
  <c r="AC1007" i="1"/>
  <c r="AC619" i="1"/>
  <c r="AC149" i="1"/>
  <c r="AC1447" i="1"/>
  <c r="AC1448" i="1"/>
  <c r="AC1449" i="1"/>
  <c r="AC226" i="1"/>
  <c r="AC1450" i="1"/>
  <c r="AC1451" i="1"/>
  <c r="AC2301" i="1"/>
  <c r="AC2302" i="1"/>
  <c r="AC877" i="1"/>
  <c r="AC1452" i="1"/>
  <c r="AC1453" i="1"/>
  <c r="AC2303" i="1"/>
  <c r="AC1454" i="1"/>
  <c r="AC2304" i="1"/>
  <c r="AC1455" i="1"/>
  <c r="AC1456" i="1"/>
  <c r="AC905" i="1"/>
  <c r="AC1457" i="1"/>
  <c r="AC1458" i="1"/>
  <c r="AC396" i="1"/>
  <c r="AC1459" i="1"/>
  <c r="AC2305" i="1"/>
  <c r="AC1460" i="1"/>
  <c r="AC1461" i="1"/>
  <c r="AC587" i="1"/>
  <c r="AC2306" i="1"/>
  <c r="AC533" i="1"/>
  <c r="AC516" i="1"/>
  <c r="AC1462" i="1"/>
  <c r="AC758" i="1"/>
  <c r="AC1463" i="1"/>
  <c r="AC1464" i="1"/>
  <c r="AC1465" i="1"/>
  <c r="AC1466" i="1"/>
  <c r="AC1467" i="1"/>
  <c r="AC1468" i="1"/>
  <c r="AC1469" i="1"/>
  <c r="AC1470" i="1"/>
  <c r="AC155" i="1"/>
  <c r="AC1471" i="1"/>
  <c r="AC1472" i="1"/>
  <c r="AC1473" i="1"/>
  <c r="AC1474" i="1"/>
  <c r="AC584" i="1"/>
  <c r="AC642" i="1"/>
  <c r="AC1475" i="1"/>
  <c r="AC1476" i="1"/>
  <c r="AC1477" i="1"/>
  <c r="AC2307" i="1"/>
  <c r="AC1478" i="1"/>
  <c r="AC1479" i="1"/>
  <c r="AC1480" i="1"/>
  <c r="AC1481" i="1"/>
  <c r="AC1482" i="1"/>
  <c r="AC304" i="1"/>
  <c r="AC2308" i="1"/>
  <c r="AC2309" i="1"/>
  <c r="AC1483" i="1"/>
  <c r="AC1484" i="1"/>
  <c r="AC1485" i="1"/>
  <c r="AC1486" i="1"/>
  <c r="AC2310" i="1"/>
  <c r="AC2311" i="1"/>
  <c r="AC1487" i="1"/>
  <c r="AC895" i="1"/>
  <c r="AC1488" i="1"/>
  <c r="AC787" i="1"/>
  <c r="AC45" i="1"/>
  <c r="AC1489" i="1"/>
  <c r="AC1490" i="1"/>
  <c r="AC1491" i="1"/>
  <c r="AC604" i="1"/>
  <c r="AC521" i="1"/>
  <c r="AC1492" i="1"/>
  <c r="AC1493" i="1"/>
  <c r="AC1494" i="1"/>
  <c r="AC1495" i="1"/>
  <c r="AC2402" i="1"/>
  <c r="AC2401" i="1"/>
  <c r="AC2410" i="1"/>
  <c r="AC2411" i="1"/>
  <c r="AC1496" i="1"/>
  <c r="AC1497" i="1"/>
  <c r="AC327" i="1"/>
  <c r="AC1498" i="1"/>
  <c r="AC1499" i="1"/>
  <c r="AC2312" i="1"/>
  <c r="AC1500" i="1"/>
  <c r="AC1501" i="1"/>
  <c r="AC1502" i="1"/>
  <c r="AC143" i="1"/>
  <c r="AC1503" i="1"/>
  <c r="AC1504" i="1"/>
  <c r="AC1505" i="1"/>
  <c r="AC1506" i="1"/>
  <c r="AC803" i="1"/>
  <c r="AC1022" i="1"/>
  <c r="AC783" i="1"/>
  <c r="AC799" i="1"/>
  <c r="AC879" i="1"/>
  <c r="AC1507" i="1"/>
  <c r="AC1508" i="1"/>
  <c r="AC1509" i="1"/>
  <c r="AC1510" i="1"/>
  <c r="AC1511" i="1"/>
  <c r="AC1512" i="1"/>
  <c r="AC1513" i="1"/>
  <c r="AC1514" i="1"/>
  <c r="AC1515" i="1"/>
  <c r="AC1516" i="1"/>
  <c r="AC597" i="1"/>
  <c r="AC1517" i="1"/>
  <c r="AC1518" i="1"/>
  <c r="AC1519" i="1"/>
  <c r="AC272" i="1"/>
  <c r="AC1520" i="1"/>
  <c r="AC1521" i="1"/>
  <c r="AC1522" i="1"/>
  <c r="AC1523" i="1"/>
  <c r="AC1073" i="1"/>
  <c r="AC1524" i="1"/>
  <c r="AC1525" i="1"/>
  <c r="AC1526" i="1"/>
  <c r="AC1527" i="1"/>
  <c r="AC1528" i="1"/>
  <c r="AC854" i="1"/>
  <c r="AC884" i="1"/>
  <c r="AC55" i="1"/>
  <c r="AC1529" i="1"/>
  <c r="AC1530" i="1"/>
  <c r="AC1531" i="1"/>
  <c r="AC897" i="1"/>
  <c r="AC1071" i="1"/>
  <c r="AC941" i="1"/>
  <c r="AC923" i="1"/>
  <c r="AC1532" i="1"/>
  <c r="AC321" i="1"/>
  <c r="AC925" i="1"/>
  <c r="AC924" i="1"/>
  <c r="AC928" i="1"/>
  <c r="AC768" i="1"/>
  <c r="AC770" i="1"/>
  <c r="AC773" i="1"/>
  <c r="AC775" i="1"/>
  <c r="AC772" i="1"/>
  <c r="AC777" i="1"/>
  <c r="AC2313" i="1"/>
  <c r="AC1533" i="1"/>
  <c r="AC1001" i="1"/>
  <c r="AC1534" i="1"/>
  <c r="AC1535" i="1"/>
  <c r="AC1061" i="1"/>
  <c r="AC547" i="1"/>
  <c r="AC1536" i="1"/>
  <c r="AC929" i="1"/>
  <c r="AC833" i="1"/>
  <c r="AC1537" i="1"/>
  <c r="AC2223" i="1"/>
  <c r="AC1538" i="1"/>
  <c r="AC1539" i="1"/>
  <c r="AC1540" i="1"/>
  <c r="AC2314" i="1"/>
  <c r="AC440" i="1"/>
  <c r="AC944" i="1"/>
  <c r="AC1541" i="1"/>
  <c r="AC912" i="1"/>
  <c r="AC907" i="1"/>
  <c r="AC832" i="1"/>
  <c r="AC1542" i="1"/>
  <c r="AC2315" i="1"/>
  <c r="AC1543" i="1"/>
  <c r="AC256" i="1"/>
  <c r="AC2316" i="1"/>
  <c r="AC2317" i="1"/>
  <c r="AC881" i="1"/>
  <c r="AC919" i="1"/>
  <c r="AC1544" i="1"/>
  <c r="AC202" i="1"/>
  <c r="AC1545" i="1"/>
  <c r="AC1546" i="1"/>
  <c r="AC1547" i="1"/>
  <c r="AC862" i="1"/>
  <c r="AC518" i="1"/>
  <c r="AC896" i="1"/>
  <c r="AC1067" i="1"/>
  <c r="AC1548" i="1"/>
  <c r="AC514" i="1"/>
  <c r="AC1549" i="1"/>
  <c r="AC1550" i="1"/>
  <c r="AC1551" i="1"/>
  <c r="AC650" i="1"/>
  <c r="AC1552" i="1"/>
  <c r="AC1553" i="1"/>
  <c r="AC1554" i="1"/>
  <c r="AC794" i="1"/>
  <c r="AC455" i="1"/>
  <c r="AC1034" i="1"/>
  <c r="AC968" i="1"/>
  <c r="AC1555" i="1"/>
  <c r="AC812" i="1"/>
  <c r="AC1556" i="1"/>
  <c r="AC1557" i="1"/>
  <c r="AC1558" i="1"/>
  <c r="AC959" i="1"/>
  <c r="AC1559" i="1"/>
  <c r="AC1560" i="1"/>
  <c r="AC484" i="1"/>
  <c r="AC696" i="1"/>
  <c r="AC1561" i="1"/>
  <c r="AC1562" i="1"/>
  <c r="AC1563" i="1"/>
  <c r="AC1564" i="1"/>
  <c r="AC1565" i="1"/>
  <c r="AC875" i="1"/>
  <c r="AC1566" i="1"/>
  <c r="AC477" i="1"/>
  <c r="AC802" i="1"/>
  <c r="AC885" i="1"/>
  <c r="AC839" i="1"/>
  <c r="AC755" i="1"/>
  <c r="AC915" i="1"/>
  <c r="AC868" i="1"/>
  <c r="AC886" i="1"/>
  <c r="AC7" i="1"/>
  <c r="AC1567" i="1"/>
  <c r="AC1568" i="1"/>
  <c r="AC786" i="1"/>
  <c r="AC883" i="1"/>
  <c r="AC1569" i="1"/>
  <c r="AC801" i="1"/>
  <c r="AC1031" i="1"/>
  <c r="AC1570" i="1"/>
  <c r="AC887" i="1"/>
  <c r="AC1571" i="1"/>
  <c r="AC1572" i="1"/>
  <c r="AC1573" i="1"/>
  <c r="AC2412" i="1"/>
  <c r="AC769" i="1"/>
  <c r="AC810" i="1"/>
  <c r="AC1574" i="1"/>
  <c r="AC1575" i="1"/>
  <c r="AC1576" i="1"/>
  <c r="AC894" i="1"/>
  <c r="AC1577" i="1"/>
  <c r="AC1578" i="1"/>
  <c r="AC922" i="1"/>
  <c r="AC1579" i="1"/>
  <c r="AC632" i="1"/>
  <c r="AC1580" i="1"/>
  <c r="AC1581" i="1"/>
  <c r="AC1582" i="1"/>
  <c r="AC951" i="1"/>
  <c r="AC1583" i="1"/>
  <c r="AC639" i="1"/>
  <c r="AC750" i="1"/>
  <c r="AC1584" i="1"/>
  <c r="AC1585" i="1"/>
  <c r="AC698" i="1"/>
  <c r="AC683" i="1"/>
  <c r="AC940" i="1"/>
  <c r="AC759" i="1"/>
  <c r="AC876" i="1"/>
  <c r="AC809" i="1"/>
  <c r="AC1586" i="1"/>
  <c r="AC989" i="1"/>
  <c r="AC541" i="1"/>
  <c r="AC1587" i="1"/>
  <c r="AC1588" i="1"/>
  <c r="AC804" i="1"/>
  <c r="AC936" i="1"/>
  <c r="AC1589" i="1"/>
  <c r="AC78" i="1"/>
  <c r="AC916" i="1"/>
  <c r="AC1013" i="1"/>
  <c r="AC1069" i="1"/>
  <c r="AC956" i="1"/>
  <c r="AC1590" i="1"/>
  <c r="AC1591" i="1"/>
  <c r="AC1592" i="1"/>
  <c r="AC1593" i="1"/>
  <c r="AC814" i="1"/>
  <c r="AC1594" i="1"/>
  <c r="AC1595" i="1"/>
  <c r="AC1596" i="1"/>
  <c r="AC1020" i="1"/>
  <c r="AC654" i="1"/>
  <c r="AC914" i="1"/>
  <c r="AC893" i="1"/>
  <c r="AC1597" i="1"/>
  <c r="AC1598" i="1"/>
  <c r="AC1599" i="1"/>
  <c r="AC1600" i="1"/>
  <c r="AC1601" i="1"/>
  <c r="AC1602" i="1"/>
  <c r="AC1603" i="1"/>
  <c r="AC1604" i="1"/>
  <c r="AC903" i="1"/>
  <c r="AC1605" i="1"/>
  <c r="AC363" i="1"/>
  <c r="AC1606" i="1"/>
  <c r="AC1083" i="1"/>
  <c r="AC439" i="1"/>
  <c r="AC422" i="1"/>
  <c r="AC1607" i="1"/>
  <c r="AC445" i="1"/>
  <c r="AC2318" i="1"/>
  <c r="AC1608" i="1"/>
  <c r="AC1609" i="1"/>
  <c r="AC1610" i="1"/>
  <c r="AC2413" i="1"/>
  <c r="AC1611" i="1"/>
  <c r="AC1612" i="1"/>
  <c r="AC1613" i="1"/>
  <c r="AC212" i="1"/>
  <c r="AC1614" i="1"/>
  <c r="AC406" i="1"/>
  <c r="AC1615" i="1"/>
  <c r="AC1052" i="1"/>
  <c r="AC1616" i="1"/>
  <c r="AC1038" i="1"/>
  <c r="AC2414" i="1"/>
  <c r="AC1029" i="1"/>
  <c r="AC2319" i="1"/>
  <c r="AC1617" i="1"/>
  <c r="AC2320" i="1"/>
  <c r="AC1618" i="1"/>
  <c r="AC1619" i="1"/>
  <c r="AC1620" i="1"/>
  <c r="AC2321" i="1"/>
  <c r="AC2322" i="1"/>
  <c r="AC2323" i="1"/>
  <c r="AC952" i="1"/>
  <c r="AC958" i="1"/>
  <c r="AC1621" i="1"/>
  <c r="AC1622" i="1"/>
  <c r="AC1623" i="1"/>
  <c r="AC1624" i="1"/>
  <c r="AC1625" i="1"/>
  <c r="AC847" i="1"/>
  <c r="AC583" i="1"/>
  <c r="AC409" i="1"/>
  <c r="AC1626" i="1"/>
  <c r="AC2415" i="1"/>
  <c r="AC1627" i="1"/>
  <c r="AC2324" i="1"/>
  <c r="AC2325" i="1"/>
  <c r="AC1628" i="1"/>
  <c r="AC1629" i="1"/>
  <c r="AC2326" i="1"/>
  <c r="AC1630" i="1"/>
  <c r="AC1631" i="1"/>
  <c r="AC524" i="1"/>
  <c r="AC1632" i="1"/>
  <c r="AC1633" i="1"/>
  <c r="AC2416" i="1"/>
  <c r="AC1634" i="1"/>
  <c r="AC1635" i="1"/>
  <c r="AC643" i="1"/>
  <c r="AC2417" i="1"/>
  <c r="AC2327" i="1"/>
  <c r="AC2328" i="1"/>
  <c r="AC2329" i="1"/>
  <c r="AC2418" i="1"/>
  <c r="AC652" i="1"/>
  <c r="AC1636" i="1"/>
  <c r="AC1637" i="1"/>
  <c r="AC873" i="1"/>
  <c r="AC1638" i="1"/>
  <c r="AC1639" i="1"/>
  <c r="AC788" i="1"/>
  <c r="AC394" i="1"/>
  <c r="AC1640" i="1"/>
  <c r="AC659" i="1"/>
  <c r="AC657" i="1"/>
  <c r="AC926" i="1"/>
  <c r="AC2419" i="1"/>
  <c r="AC1641" i="1"/>
  <c r="AC1642" i="1"/>
  <c r="AC1643" i="1"/>
  <c r="AC364" i="1"/>
  <c r="AC590" i="1"/>
  <c r="AC712" i="1"/>
  <c r="AC622" i="1"/>
  <c r="AC2330" i="1"/>
  <c r="AC1644" i="1"/>
  <c r="AC2331" i="1"/>
  <c r="AC1645" i="1"/>
  <c r="AC2332" i="1"/>
  <c r="AC1646" i="1"/>
  <c r="AC2333" i="1"/>
  <c r="AC2420" i="1"/>
  <c r="AC2334" i="1"/>
  <c r="AC1647" i="1"/>
  <c r="AC505" i="1"/>
  <c r="AC2421" i="1"/>
  <c r="AC556" i="1"/>
  <c r="AC1648" i="1"/>
  <c r="AC1649" i="1"/>
  <c r="AC299" i="1"/>
  <c r="AC689" i="1"/>
  <c r="AC1650" i="1"/>
  <c r="AC1651" i="1"/>
  <c r="AC2335" i="1"/>
  <c r="AC2336" i="1"/>
  <c r="AC1652" i="1"/>
  <c r="AC945" i="1"/>
  <c r="AC2337" i="1"/>
  <c r="AC585" i="1"/>
  <c r="AC695" i="1"/>
  <c r="AC495" i="1"/>
  <c r="AC2338" i="1"/>
  <c r="AC1653" i="1"/>
  <c r="AC531" i="1"/>
  <c r="AC1654" i="1"/>
  <c r="AC1655" i="1"/>
  <c r="AC1075" i="1"/>
  <c r="AC2339" i="1"/>
  <c r="AC1656" i="1"/>
  <c r="AC1657" i="1"/>
  <c r="AC2340" i="1"/>
  <c r="AC1658" i="1"/>
  <c r="AC1659" i="1"/>
  <c r="AC1660" i="1"/>
  <c r="AC1661" i="1"/>
  <c r="AC2341" i="1"/>
  <c r="AC2342" i="1"/>
  <c r="AC688" i="1"/>
  <c r="AC2343" i="1"/>
  <c r="AC2344" i="1"/>
  <c r="AC2345" i="1"/>
  <c r="AC1662" i="1"/>
  <c r="AC2346" i="1"/>
  <c r="AC1663" i="1"/>
  <c r="AC730" i="1"/>
  <c r="AC1664" i="1"/>
  <c r="AC382" i="1"/>
  <c r="AC2422" i="1"/>
  <c r="AC461" i="1"/>
  <c r="AC1665" i="1"/>
  <c r="AC266" i="1"/>
  <c r="AC76" i="1"/>
  <c r="AC362" i="1"/>
  <c r="AC370" i="1"/>
  <c r="AC534" i="1"/>
  <c r="AC1666" i="1"/>
  <c r="AC1667" i="1"/>
  <c r="AC1668" i="1"/>
  <c r="AC1669" i="1"/>
  <c r="AC715" i="1"/>
  <c r="AC1670" i="1"/>
  <c r="AC1671" i="1"/>
  <c r="AC1672" i="1"/>
  <c r="AC1673" i="1"/>
  <c r="AC1674" i="1"/>
  <c r="AC1675" i="1"/>
  <c r="AC1676" i="1"/>
  <c r="AC1677" i="1"/>
  <c r="AC1678" i="1"/>
  <c r="AC1679" i="1"/>
  <c r="AC1680" i="1"/>
  <c r="AC1681" i="1"/>
  <c r="AC1682" i="1"/>
  <c r="AC1683" i="1"/>
  <c r="AC1684" i="1"/>
  <c r="AC1685" i="1"/>
  <c r="AC1686" i="1"/>
  <c r="AC2423" i="1"/>
  <c r="AC1687" i="1"/>
  <c r="AC1688" i="1"/>
  <c r="AC1689" i="1"/>
  <c r="AC841" i="1"/>
  <c r="AC1690" i="1"/>
  <c r="AC326" i="1"/>
  <c r="AC2347" i="1"/>
  <c r="AC1691" i="1"/>
  <c r="AC1692" i="1"/>
  <c r="AC2348" i="1"/>
  <c r="AC2349" i="1"/>
  <c r="AC1693" i="1"/>
  <c r="AC356" i="1"/>
  <c r="AC2350" i="1"/>
  <c r="AC718" i="1"/>
  <c r="AC2351" i="1"/>
  <c r="AC2352" i="1"/>
  <c r="AC219" i="1"/>
  <c r="AC2353" i="1"/>
  <c r="AC549" i="1"/>
  <c r="AC1694" i="1"/>
  <c r="AC2354" i="1"/>
  <c r="AC2424" i="1"/>
  <c r="AC2425" i="1"/>
  <c r="AC2426" i="1"/>
  <c r="AC2427" i="1"/>
  <c r="AC1695" i="1"/>
  <c r="AC559" i="1"/>
  <c r="AC1696" i="1"/>
  <c r="AC1697" i="1"/>
  <c r="AC2428" i="1"/>
  <c r="AC2429" i="1"/>
  <c r="AC699" i="1"/>
  <c r="AC2430" i="1"/>
  <c r="AC1698" i="1"/>
  <c r="AC1699" i="1"/>
  <c r="AC1700" i="1"/>
  <c r="AC2431" i="1"/>
  <c r="AC762" i="1"/>
  <c r="AC1701" i="1"/>
  <c r="AC1702" i="1"/>
  <c r="AC457" i="1"/>
  <c r="AC591" i="1"/>
  <c r="AC2432" i="1"/>
  <c r="AC946" i="1"/>
  <c r="AC1703" i="1"/>
  <c r="AC1704" i="1"/>
  <c r="AC2355" i="1"/>
  <c r="AC2433" i="1"/>
  <c r="AC2434" i="1"/>
  <c r="AC1000" i="1"/>
  <c r="AC816" i="1"/>
  <c r="AC1705" i="1"/>
  <c r="AC2356" i="1"/>
  <c r="AC1706" i="1"/>
  <c r="AC955" i="1"/>
  <c r="AC834" i="1"/>
  <c r="AC1707" i="1"/>
  <c r="AC1708" i="1"/>
  <c r="AC1709" i="1"/>
  <c r="AC1710" i="1"/>
  <c r="AC1711" i="1"/>
  <c r="AC2435" i="1"/>
  <c r="AC1712" i="1"/>
  <c r="AC2436" i="1"/>
  <c r="AC1713" i="1"/>
  <c r="AC1714" i="1"/>
  <c r="AC1715" i="1"/>
  <c r="AC1716" i="1"/>
  <c r="AC1717" i="1"/>
  <c r="AC1718" i="1"/>
  <c r="AC1719" i="1"/>
  <c r="AC1720" i="1"/>
  <c r="AC1721" i="1"/>
  <c r="AC1722" i="1"/>
  <c r="AC1723" i="1"/>
  <c r="AC1724" i="1"/>
  <c r="AC586" i="1"/>
  <c r="AC1725" i="1"/>
  <c r="AC1726" i="1"/>
  <c r="AC821" i="1"/>
  <c r="AC1727" i="1"/>
  <c r="AC1728" i="1"/>
  <c r="AC726" i="1"/>
  <c r="AC1729" i="1"/>
  <c r="AC705" i="1"/>
  <c r="AC1730" i="1"/>
  <c r="AC1731" i="1"/>
  <c r="AC2437" i="1"/>
  <c r="AC1732" i="1"/>
  <c r="AC1733" i="1"/>
  <c r="AC2438" i="1"/>
  <c r="AC2439" i="1"/>
  <c r="AC1734" i="1"/>
  <c r="AC1735" i="1"/>
  <c r="AC32" i="1"/>
  <c r="AC671" i="1"/>
  <c r="AC1736" i="1"/>
  <c r="AC1737" i="1"/>
  <c r="AC1738" i="1"/>
  <c r="AC369" i="1"/>
  <c r="AC2440" i="1"/>
  <c r="AC1739" i="1"/>
  <c r="AC2441" i="1"/>
  <c r="AC811" i="1"/>
  <c r="AC1740" i="1"/>
  <c r="AC1741" i="1"/>
  <c r="AC2442" i="1"/>
  <c r="AC2443" i="1"/>
  <c r="AC829" i="1"/>
  <c r="AC1742" i="1"/>
  <c r="AC322" i="1"/>
  <c r="AC1743" i="1"/>
  <c r="AC2444" i="1"/>
  <c r="AC2445" i="1"/>
  <c r="AC1744" i="1"/>
  <c r="AC1745" i="1"/>
  <c r="AC44" i="1"/>
  <c r="AC1746" i="1"/>
  <c r="AC373" i="1"/>
  <c r="AC1747" i="1"/>
  <c r="AC341" i="1"/>
  <c r="AC2446" i="1"/>
  <c r="AC2447" i="1"/>
  <c r="AC2448" i="1"/>
  <c r="AC2449" i="1"/>
  <c r="AC1748" i="1"/>
  <c r="AC1749" i="1"/>
  <c r="AC1750" i="1"/>
  <c r="AC2450" i="1"/>
  <c r="AC1751" i="1"/>
  <c r="AC2357" i="1"/>
  <c r="AC1752" i="1"/>
  <c r="AC1753" i="1"/>
  <c r="AC1754" i="1"/>
  <c r="AC972" i="1"/>
  <c r="AC1755" i="1"/>
  <c r="AC368" i="1"/>
  <c r="AC366" i="1"/>
  <c r="AC1756" i="1"/>
  <c r="AC1757" i="1"/>
  <c r="AC2358" i="1"/>
  <c r="AC1758" i="1"/>
  <c r="AC1759" i="1"/>
  <c r="AC1760" i="1"/>
  <c r="AC817" i="1"/>
  <c r="AC1761" i="1"/>
  <c r="AC1762" i="1"/>
  <c r="AC625" i="1"/>
  <c r="AC848" i="1"/>
  <c r="AC1763" i="1"/>
  <c r="AC1764" i="1"/>
  <c r="AC2451" i="1"/>
  <c r="AC1765" i="1"/>
  <c r="AC554" i="1"/>
  <c r="AC2452" i="1"/>
  <c r="AC1766" i="1"/>
  <c r="AC1767" i="1"/>
  <c r="AC1768" i="1"/>
  <c r="AC1769" i="1"/>
  <c r="AC1770" i="1"/>
  <c r="AC1771" i="1"/>
  <c r="AC1772" i="1"/>
  <c r="AC722" i="1"/>
  <c r="AC1773" i="1"/>
  <c r="AC1774" i="1"/>
  <c r="AC1775" i="1"/>
  <c r="AC1776" i="1"/>
  <c r="AC1777" i="1"/>
  <c r="AC1778" i="1"/>
  <c r="AC551" i="1"/>
  <c r="AC1779" i="1"/>
  <c r="AC1780" i="1"/>
  <c r="AC2359" i="1"/>
  <c r="AC2360" i="1"/>
  <c r="AC2361" i="1"/>
  <c r="AC2362" i="1"/>
  <c r="AC2453" i="1"/>
  <c r="AC2363" i="1"/>
  <c r="AC1781" i="1"/>
  <c r="AC2364" i="1"/>
  <c r="AC2365" i="1"/>
  <c r="AC2366" i="1"/>
  <c r="AC2367" i="1"/>
  <c r="AC2368" i="1"/>
  <c r="AC2369" i="1"/>
  <c r="AC2370" i="1"/>
  <c r="AC2371" i="1"/>
  <c r="AC2372" i="1"/>
  <c r="AC2373" i="1"/>
  <c r="AC2374" i="1"/>
  <c r="AC2375" i="1"/>
  <c r="AC2376" i="1"/>
  <c r="AC2377" i="1"/>
  <c r="AC2454" i="1"/>
  <c r="AC2378" i="1"/>
  <c r="AC2379" i="1"/>
  <c r="AC1037" i="1"/>
  <c r="AC1782" i="1"/>
  <c r="AC1783" i="1"/>
  <c r="AC2455" i="1"/>
  <c r="AC2380" i="1"/>
  <c r="AC1784" i="1"/>
  <c r="AC1785" i="1"/>
  <c r="AC2381" i="1"/>
  <c r="AC2382" i="1"/>
  <c r="AC1786" i="1"/>
  <c r="AC2383" i="1"/>
  <c r="AC1787" i="1"/>
  <c r="AC2456" i="1"/>
  <c r="AC2457" i="1"/>
  <c r="AC1788" i="1"/>
  <c r="AC1789" i="1"/>
  <c r="AC1790" i="1"/>
  <c r="AC1791" i="1"/>
  <c r="AC1792" i="1"/>
  <c r="AC1793" i="1"/>
  <c r="AC1794" i="1"/>
  <c r="AC1795" i="1"/>
  <c r="AC1796" i="1"/>
  <c r="AC1797" i="1"/>
  <c r="AC1798" i="1"/>
  <c r="AC1799" i="1"/>
  <c r="AC1800" i="1"/>
  <c r="AC1801" i="1"/>
  <c r="AC1802" i="1"/>
  <c r="AC1803" i="1"/>
  <c r="AC1804" i="1"/>
  <c r="AC1805" i="1"/>
  <c r="AC1806" i="1"/>
  <c r="AC311" i="1"/>
  <c r="AC1807" i="1"/>
  <c r="AC1808" i="1"/>
  <c r="AC760" i="1"/>
  <c r="AC1809" i="1"/>
  <c r="AC1810" i="1"/>
  <c r="AC1811" i="1"/>
  <c r="AC1812" i="1"/>
  <c r="AC1813" i="1"/>
  <c r="AC1814" i="1"/>
  <c r="AC1815" i="1"/>
  <c r="AC1816" i="1"/>
  <c r="AC1817" i="1"/>
  <c r="AC1818" i="1"/>
  <c r="AC1819" i="1"/>
  <c r="AC1820" i="1"/>
  <c r="AC1821" i="1"/>
  <c r="AC1822" i="1"/>
  <c r="AC731" i="1"/>
  <c r="AC653" i="1"/>
  <c r="AC1823" i="1"/>
  <c r="AC141" i="1"/>
  <c r="AC1824" i="1"/>
  <c r="AC1825" i="1"/>
  <c r="AC660" i="1"/>
  <c r="AC1826" i="1"/>
  <c r="AC1827" i="1"/>
  <c r="AC56" i="1"/>
  <c r="AC1828" i="1"/>
  <c r="AC1829" i="1"/>
  <c r="AC1830" i="1"/>
  <c r="AC1831" i="1"/>
  <c r="AC1832" i="1"/>
  <c r="AC1833" i="1"/>
  <c r="AC1834" i="1"/>
  <c r="AC1835" i="1"/>
  <c r="AC1836" i="1"/>
  <c r="AC1837" i="1"/>
  <c r="AC1838" i="1"/>
  <c r="AC2384" i="1"/>
  <c r="AC831" i="1"/>
  <c r="AC2385" i="1"/>
  <c r="AC1839" i="1"/>
  <c r="AC51" i="1"/>
  <c r="AC1" i="1" l="1"/>
  <c r="AB1" i="1" l="1"/>
  <c r="T978" i="1" l="1"/>
  <c r="T1021" i="1"/>
  <c r="T858" i="1"/>
  <c r="T8" i="1"/>
  <c r="T50" i="1"/>
  <c r="T83" i="1"/>
  <c r="T214" i="1"/>
  <c r="T1042" i="1"/>
  <c r="T728" i="1"/>
  <c r="T1023" i="1"/>
  <c r="T271" i="1"/>
  <c r="T1160" i="1"/>
  <c r="T15" i="1"/>
  <c r="T1161" i="1"/>
  <c r="T18" i="1"/>
  <c r="T1162" i="1"/>
  <c r="T593" i="1"/>
  <c r="T59" i="1"/>
  <c r="T1236" i="1"/>
  <c r="T555" i="1"/>
  <c r="T11" i="1"/>
  <c r="T28" i="1"/>
  <c r="T981" i="1"/>
  <c r="T30" i="1"/>
  <c r="T34" i="1"/>
  <c r="T110" i="1"/>
  <c r="T40" i="1"/>
  <c r="T823" i="1"/>
  <c r="T562" i="1"/>
  <c r="T825" i="1"/>
  <c r="T31" i="1"/>
  <c r="T606" i="1"/>
  <c r="T976" i="1"/>
  <c r="T977" i="1"/>
  <c r="T488" i="1"/>
  <c r="T36" i="1"/>
  <c r="T687" i="1"/>
  <c r="T939" i="1"/>
  <c r="T1237" i="1"/>
  <c r="T27" i="1"/>
  <c r="T800" i="1"/>
  <c r="T190" i="1"/>
  <c r="T500" i="1"/>
  <c r="T43" i="1"/>
  <c r="T980" i="1"/>
  <c r="T700" i="1"/>
  <c r="T703" i="1"/>
  <c r="T9" i="1"/>
  <c r="T1163" i="1"/>
  <c r="T106" i="1"/>
  <c r="T22" i="1"/>
  <c r="T274" i="1"/>
  <c r="T24" i="1"/>
  <c r="T26" i="1"/>
  <c r="T325" i="1"/>
  <c r="T57" i="1"/>
  <c r="T61" i="1"/>
  <c r="T132" i="1"/>
  <c r="T60" i="1"/>
  <c r="T826" i="1"/>
  <c r="T10" i="1"/>
  <c r="T66" i="1"/>
  <c r="T270" i="1"/>
  <c r="T119" i="1"/>
  <c r="T115" i="1"/>
  <c r="T69" i="1"/>
  <c r="T250" i="1"/>
  <c r="T124" i="1"/>
  <c r="T611" i="1"/>
  <c r="T552" i="1"/>
  <c r="T808" i="1"/>
  <c r="T86" i="1"/>
  <c r="T80" i="1"/>
  <c r="T84" i="1"/>
  <c r="T93" i="1"/>
  <c r="T121" i="1"/>
  <c r="T82" i="1"/>
  <c r="T88" i="1"/>
  <c r="T85" i="1"/>
  <c r="T89" i="1"/>
  <c r="T90" i="1"/>
  <c r="T197" i="1"/>
  <c r="T96" i="1"/>
  <c r="T97" i="1"/>
  <c r="T402" i="1"/>
  <c r="T99" i="1"/>
  <c r="T100" i="1"/>
  <c r="T102" i="1"/>
  <c r="T101" i="1"/>
  <c r="T2205" i="1"/>
  <c r="T1087" i="1"/>
  <c r="T224" i="1"/>
  <c r="T827" i="1"/>
  <c r="T92" i="1"/>
  <c r="T706" i="1"/>
  <c r="T217" i="1"/>
  <c r="T120" i="1"/>
  <c r="T103" i="1"/>
  <c r="T48" i="1"/>
  <c r="T116" i="1"/>
  <c r="T189" i="1"/>
  <c r="T310" i="1"/>
  <c r="T133" i="1"/>
  <c r="T126" i="1"/>
  <c r="T186" i="1"/>
  <c r="T261" i="1"/>
  <c r="T962" i="1"/>
  <c r="T184" i="1"/>
  <c r="T122" i="1"/>
  <c r="T95" i="1"/>
  <c r="T87" i="1"/>
  <c r="T227" i="1"/>
  <c r="T164" i="1"/>
  <c r="T1164" i="1"/>
  <c r="T114" i="1"/>
  <c r="T620" i="1"/>
  <c r="T156" i="1"/>
  <c r="T42" i="1"/>
  <c r="T662" i="1"/>
  <c r="T248" i="1"/>
  <c r="T135" i="1"/>
  <c r="T624" i="1"/>
  <c r="T405" i="1"/>
  <c r="T973" i="1"/>
  <c r="T68" i="1"/>
  <c r="T497" i="1"/>
  <c r="T146" i="1"/>
  <c r="T188" i="1"/>
  <c r="T166" i="1"/>
  <c r="T965" i="1"/>
  <c r="T139" i="1"/>
  <c r="T140" i="1"/>
  <c r="T2222" i="1"/>
  <c r="T137" i="1"/>
  <c r="T142" i="1"/>
  <c r="T145" i="1"/>
  <c r="T1238" i="1"/>
  <c r="T987" i="1"/>
  <c r="T1085" i="1"/>
  <c r="T470" i="1"/>
  <c r="T205" i="1"/>
  <c r="T1239" i="1"/>
  <c r="T289" i="1"/>
  <c r="T1166" i="1"/>
  <c r="T842" i="1"/>
  <c r="T335" i="1"/>
  <c r="T308" i="1"/>
  <c r="T1240" i="1"/>
  <c r="T178" i="1"/>
  <c r="T458" i="1"/>
  <c r="T228" i="1"/>
  <c r="T185" i="1"/>
  <c r="T112" i="1"/>
  <c r="T656" i="1"/>
  <c r="T1241" i="1"/>
  <c r="T245" i="1"/>
  <c r="T1242" i="1"/>
  <c r="T805" i="1"/>
  <c r="T807" i="1"/>
  <c r="T1137" i="1"/>
  <c r="T169" i="1"/>
  <c r="T136" i="1"/>
  <c r="T180" i="1"/>
  <c r="T510" i="1"/>
  <c r="T179" i="1"/>
  <c r="T182" i="1"/>
  <c r="T221" i="1"/>
  <c r="T984" i="1"/>
  <c r="T1011" i="1"/>
  <c r="T1243" i="1"/>
  <c r="T1244" i="1"/>
  <c r="T684" i="1"/>
  <c r="T609" i="1"/>
  <c r="T1167" i="1"/>
  <c r="T165" i="1"/>
  <c r="T617" i="1"/>
  <c r="T1176" i="1"/>
  <c r="T613" i="1"/>
  <c r="T1245" i="1"/>
  <c r="T107" i="1"/>
  <c r="T401" i="1"/>
  <c r="T1171" i="1"/>
  <c r="T2228" i="1"/>
  <c r="T128" i="1"/>
  <c r="T127" i="1"/>
  <c r="T647" i="1"/>
  <c r="T153" i="1"/>
  <c r="T374" i="1"/>
  <c r="T216" i="1"/>
  <c r="T242" i="1"/>
  <c r="T343" i="1"/>
  <c r="T258" i="1"/>
  <c r="T276" i="1"/>
  <c r="T935" i="1"/>
  <c r="T378" i="1"/>
  <c r="T159" i="1"/>
  <c r="T1246" i="1"/>
  <c r="T67" i="1"/>
  <c r="T79" i="1"/>
  <c r="T291" i="1"/>
  <c r="T1247" i="1"/>
  <c r="T1248" i="1"/>
  <c r="T134" i="1"/>
  <c r="T668" i="1"/>
  <c r="T218" i="1"/>
  <c r="T404" i="1"/>
  <c r="T483" i="1"/>
  <c r="T123" i="1"/>
  <c r="T307" i="1"/>
  <c r="T194" i="1"/>
  <c r="T223" i="1"/>
  <c r="T2404" i="1"/>
  <c r="T2405" i="1"/>
  <c r="T222" i="1"/>
  <c r="T943" i="1"/>
  <c r="T150" i="1"/>
  <c r="T855" i="1"/>
  <c r="T265" i="1"/>
  <c r="T702" i="1"/>
  <c r="T988" i="1"/>
  <c r="T1094" i="1"/>
  <c r="T275" i="1"/>
  <c r="T316" i="1"/>
  <c r="T2219" i="1"/>
  <c r="T111" i="1"/>
  <c r="T148" i="1"/>
  <c r="T207" i="1"/>
  <c r="T1096" i="1"/>
  <c r="T791" i="1"/>
  <c r="T792" i="1"/>
  <c r="T776" i="1"/>
  <c r="T312" i="1"/>
  <c r="T320" i="1"/>
  <c r="T1131" i="1"/>
  <c r="T240" i="1"/>
  <c r="T251" i="1"/>
  <c r="T351" i="1"/>
  <c r="T174" i="1"/>
  <c r="T303" i="1"/>
  <c r="T1018" i="1"/>
  <c r="T332" i="1"/>
  <c r="T191" i="1"/>
  <c r="T317" i="1"/>
  <c r="T615" i="1"/>
  <c r="T1019" i="1"/>
  <c r="T70" i="1"/>
  <c r="T267" i="1"/>
  <c r="T208" i="1"/>
  <c r="T286" i="1"/>
  <c r="T158" i="1"/>
  <c r="T195" i="1"/>
  <c r="T655" i="1"/>
  <c r="T523" i="1"/>
  <c r="T161" i="1"/>
  <c r="T545" i="1"/>
  <c r="T558" i="1"/>
  <c r="T1178" i="1"/>
  <c r="T1249" i="1"/>
  <c r="T793" i="1"/>
  <c r="T236" i="1"/>
  <c r="T281" i="1"/>
  <c r="T337" i="1"/>
  <c r="T213" i="1"/>
  <c r="T567" i="1"/>
  <c r="T333" i="1"/>
  <c r="T563" i="1"/>
  <c r="T838" i="1"/>
  <c r="T397" i="1"/>
  <c r="T737" i="1"/>
  <c r="T878" i="1"/>
  <c r="T677" i="1"/>
  <c r="T344" i="1"/>
  <c r="T237" i="1"/>
  <c r="T380" i="1"/>
  <c r="T342" i="1"/>
  <c r="T211" i="1"/>
  <c r="T678" i="1"/>
  <c r="T385" i="1"/>
  <c r="T599" i="1"/>
  <c r="T33" i="1"/>
  <c r="T1082" i="1"/>
  <c r="T1108" i="1"/>
  <c r="T1250" i="1"/>
  <c r="T300" i="1"/>
  <c r="T714" i="1"/>
  <c r="T298" i="1"/>
  <c r="T336" i="1"/>
  <c r="T233" i="1"/>
  <c r="T252" i="1"/>
  <c r="T173" i="1"/>
  <c r="T254" i="1"/>
  <c r="T852" i="1"/>
  <c r="T1251" i="1"/>
  <c r="T631" i="1"/>
  <c r="T633" i="1"/>
  <c r="T23" i="1"/>
  <c r="T640" i="1"/>
  <c r="T645" i="1"/>
  <c r="T532" i="1"/>
  <c r="T167" i="1"/>
  <c r="T294" i="1"/>
  <c r="T340" i="1"/>
  <c r="T353" i="1"/>
  <c r="T1115" i="1"/>
  <c r="T187" i="1"/>
  <c r="T244" i="1"/>
  <c r="T748" i="1"/>
  <c r="T749" i="1"/>
  <c r="T1174" i="1"/>
  <c r="T277" i="1"/>
  <c r="T172" i="1"/>
  <c r="T568" i="1"/>
  <c r="T46" i="1"/>
  <c r="T315" i="1"/>
  <c r="T339" i="1"/>
  <c r="T41" i="1"/>
  <c r="T1101" i="1"/>
  <c r="T138" i="1"/>
  <c r="T475" i="1"/>
  <c r="T1252" i="1"/>
  <c r="T403" i="1"/>
  <c r="T1024" i="1"/>
  <c r="T670" i="1"/>
  <c r="T329" i="1"/>
  <c r="T232" i="1"/>
  <c r="T249" i="1"/>
  <c r="T899" i="1"/>
  <c r="T1253" i="1"/>
  <c r="T672" i="1"/>
  <c r="T157" i="1"/>
  <c r="T1156" i="1"/>
  <c r="T357" i="1"/>
  <c r="T392" i="1"/>
  <c r="T998" i="1"/>
  <c r="T1254" i="1"/>
  <c r="T527" i="1"/>
  <c r="T1255" i="1"/>
  <c r="T413" i="1"/>
  <c r="T528" i="1"/>
  <c r="T235" i="1"/>
  <c r="T627" i="1"/>
  <c r="T163" i="1"/>
  <c r="T347" i="1"/>
  <c r="T19" i="1"/>
  <c r="T387" i="1"/>
  <c r="T948" i="1"/>
  <c r="T482" i="1"/>
  <c r="T1053" i="1"/>
  <c r="T1256" i="1"/>
  <c r="T324" i="1"/>
  <c r="T200" i="1"/>
  <c r="T472" i="1"/>
  <c r="T170" i="1"/>
  <c r="T492" i="1"/>
  <c r="T1056" i="1"/>
  <c r="T1257" i="1"/>
  <c r="T263" i="1"/>
  <c r="T279" i="1"/>
  <c r="T1258" i="1"/>
  <c r="T1110" i="1"/>
  <c r="T1150" i="1"/>
  <c r="T423" i="1"/>
  <c r="T691" i="1"/>
  <c r="T479" i="1"/>
  <c r="T709" i="1"/>
  <c r="T417" i="1"/>
  <c r="T538" i="1"/>
  <c r="T846" i="1"/>
  <c r="T694" i="1"/>
  <c r="T171" i="1"/>
  <c r="T779" i="1"/>
  <c r="T2237" i="1"/>
  <c r="T536" i="1"/>
  <c r="T741" i="1"/>
  <c r="T711" i="1"/>
  <c r="T526" i="1"/>
  <c r="T430" i="1"/>
  <c r="T701" i="1"/>
  <c r="T424" i="1"/>
  <c r="T459" i="1"/>
  <c r="T113" i="1"/>
  <c r="T98" i="1"/>
  <c r="T432" i="1"/>
  <c r="T411" i="1"/>
  <c r="T147" i="1"/>
  <c r="T789" i="1"/>
  <c r="T717" i="1"/>
  <c r="T529" i="1"/>
  <c r="T229" i="1"/>
  <c r="T377" i="1"/>
  <c r="T464" i="1"/>
  <c r="T288" i="1"/>
  <c r="T465" i="1"/>
  <c r="T476" i="1"/>
  <c r="T1049" i="1"/>
  <c r="T1132" i="1"/>
  <c r="T2230" i="1"/>
  <c r="T473" i="1"/>
  <c r="T478" i="1"/>
  <c r="T1259" i="1"/>
  <c r="T508" i="1"/>
  <c r="T466" i="1"/>
  <c r="T782" i="1"/>
  <c r="T784" i="1"/>
  <c r="T778" i="1"/>
  <c r="T192" i="1"/>
  <c r="T754" i="1"/>
  <c r="T795" i="1"/>
  <c r="T399" i="1"/>
  <c r="T152" i="1"/>
  <c r="T305" i="1"/>
  <c r="T2232" i="1"/>
  <c r="T460" i="1"/>
  <c r="T853" i="1"/>
  <c r="T355" i="1"/>
  <c r="T753" i="1"/>
  <c r="T471" i="1"/>
  <c r="T319" i="1"/>
  <c r="T771" i="1"/>
  <c r="T447" i="1"/>
  <c r="T309" i="1"/>
  <c r="T2221" i="1"/>
  <c r="T225" i="1"/>
  <c r="T280" i="1"/>
  <c r="T162" i="1"/>
  <c r="T1043" i="1"/>
  <c r="T175" i="1"/>
  <c r="T480" i="1"/>
  <c r="T451" i="1"/>
  <c r="T398" i="1"/>
  <c r="T1151" i="1"/>
  <c r="T381" i="1"/>
  <c r="T296" i="1"/>
  <c r="T489" i="1"/>
  <c r="T1036" i="1"/>
  <c r="T571" i="1"/>
  <c r="T535" i="1"/>
  <c r="T238" i="1"/>
  <c r="T2240" i="1"/>
  <c r="T160" i="1"/>
  <c r="T490" i="1"/>
  <c r="T607" i="1"/>
  <c r="T421" i="1"/>
  <c r="T408" i="1"/>
  <c r="T546" i="1"/>
  <c r="T177" i="1"/>
  <c r="T790" i="1"/>
  <c r="T2217" i="1"/>
  <c r="T494" i="1"/>
  <c r="T1260" i="1"/>
  <c r="T2236" i="1"/>
  <c r="T539" i="1"/>
  <c r="T543" i="1"/>
  <c r="T1054" i="1"/>
  <c r="T1006" i="1"/>
  <c r="T2235" i="1"/>
  <c r="T1261" i="1"/>
  <c r="T530" i="1"/>
  <c r="T260" i="1"/>
  <c r="T2234" i="1"/>
  <c r="T2231" i="1"/>
  <c r="T2239" i="1"/>
  <c r="T338" i="1"/>
  <c r="T348" i="1"/>
  <c r="T574" i="1"/>
  <c r="T292" i="1"/>
  <c r="T861" i="1"/>
  <c r="T437" i="1"/>
  <c r="T1262" i="1"/>
  <c r="T1079" i="1"/>
  <c r="T425" i="1"/>
  <c r="T1263" i="1"/>
  <c r="T444" i="1"/>
  <c r="T436" i="1"/>
  <c r="T1264" i="1"/>
  <c r="T448" i="1"/>
  <c r="T761" i="1"/>
  <c r="T419" i="1"/>
  <c r="T2215" i="1"/>
  <c r="T487" i="1"/>
  <c r="T25" i="1"/>
  <c r="T438" i="1"/>
  <c r="T435" i="1"/>
  <c r="T507" i="1"/>
  <c r="T427" i="1"/>
  <c r="T798" i="1"/>
  <c r="T540" i="1"/>
  <c r="T388" i="1"/>
  <c r="T376" i="1"/>
  <c r="T565" i="1"/>
  <c r="T564" i="1"/>
  <c r="T1265" i="1"/>
  <c r="T522" i="1"/>
  <c r="T561" i="1"/>
  <c r="T264" i="1"/>
  <c r="T428" i="1"/>
  <c r="T570" i="1"/>
  <c r="T641" i="1"/>
  <c r="T573" i="1"/>
  <c r="T498" i="1"/>
  <c r="T569" i="1"/>
  <c r="T572" i="1"/>
  <c r="T566" i="1"/>
  <c r="T517" i="1"/>
  <c r="T578" i="1"/>
  <c r="T579" i="1"/>
  <c r="T255" i="1"/>
  <c r="T1266" i="1"/>
  <c r="T47" i="1"/>
  <c r="T575" i="1"/>
  <c r="T295" i="1"/>
  <c r="T577" i="1"/>
  <c r="T913" i="1"/>
  <c r="T220" i="1"/>
  <c r="T1267" i="1"/>
  <c r="T580" i="1"/>
  <c r="T1268" i="1"/>
  <c r="T1269" i="1"/>
  <c r="T1270" i="1"/>
  <c r="T859" i="1"/>
  <c r="T104" i="1"/>
  <c r="T658" i="1"/>
  <c r="T837" i="1"/>
  <c r="T37" i="1"/>
  <c r="T815" i="1"/>
  <c r="T1030" i="1"/>
  <c r="T117" i="1"/>
  <c r="T105" i="1"/>
  <c r="T736" i="1"/>
  <c r="T1271" i="1"/>
  <c r="T1272" i="1"/>
  <c r="T822" i="1"/>
  <c r="T201" i="1"/>
  <c r="T2241" i="1"/>
  <c r="T525" i="1"/>
  <c r="T542" i="1"/>
  <c r="T1273" i="1"/>
  <c r="T293" i="1"/>
  <c r="T797" i="1"/>
  <c r="T1274" i="1"/>
  <c r="T301" i="1"/>
  <c r="T1275" i="1"/>
  <c r="T1097" i="1"/>
  <c r="T1276" i="1"/>
  <c r="T1277" i="1"/>
  <c r="T747" i="1"/>
  <c r="T598" i="1"/>
  <c r="T349" i="1"/>
  <c r="T974" i="1"/>
  <c r="T1278" i="1"/>
  <c r="T1279" i="1"/>
  <c r="T1104" i="1"/>
  <c r="T1280" i="1"/>
  <c r="T1035" i="1"/>
  <c r="T1281" i="1"/>
  <c r="T129" i="1"/>
  <c r="T1282" i="1"/>
  <c r="T131" i="1"/>
  <c r="T496" i="1"/>
  <c r="T1283" i="1"/>
  <c r="T1129" i="1"/>
  <c r="T661" i="1"/>
  <c r="T1139" i="1"/>
  <c r="T243" i="1"/>
  <c r="T183" i="1"/>
  <c r="T1092" i="1"/>
  <c r="T612" i="1"/>
  <c r="T12" i="1"/>
  <c r="T1284" i="1"/>
  <c r="T2406" i="1"/>
  <c r="T64" i="1"/>
  <c r="T125" i="1"/>
  <c r="T1285" i="1"/>
  <c r="T1286" i="1"/>
  <c r="T257" i="1"/>
  <c r="T1287" i="1"/>
  <c r="T2208" i="1"/>
  <c r="T600" i="1"/>
  <c r="T330" i="1"/>
  <c r="T2407" i="1"/>
  <c r="T2242" i="1"/>
  <c r="T144" i="1"/>
  <c r="T601" i="1"/>
  <c r="T360" i="1"/>
  <c r="T1288" i="1"/>
  <c r="T921" i="1"/>
  <c r="T1289" i="1"/>
  <c r="T949" i="1"/>
  <c r="T720" i="1"/>
  <c r="T1290" i="1"/>
  <c r="T91" i="1"/>
  <c r="T2408" i="1"/>
  <c r="T2243" i="1"/>
  <c r="T94" i="1"/>
  <c r="T1291" i="1"/>
  <c r="T426" i="1"/>
  <c r="T196" i="1"/>
  <c r="T1292" i="1"/>
  <c r="T2244" i="1"/>
  <c r="T2245" i="1"/>
  <c r="T2246" i="1"/>
  <c r="T1293" i="1"/>
  <c r="T725" i="1"/>
  <c r="T1048" i="1"/>
  <c r="T1211" i="1"/>
  <c r="T400" i="1"/>
  <c r="T1294" i="1"/>
  <c r="T1295" i="1"/>
  <c r="T485" i="1"/>
  <c r="T966" i="1"/>
  <c r="T379" i="1"/>
  <c r="T1296" i="1"/>
  <c r="T1111" i="1"/>
  <c r="T1297" i="1"/>
  <c r="T2247" i="1"/>
  <c r="T1105" i="1"/>
  <c r="T634" i="1"/>
  <c r="T231" i="1"/>
  <c r="T1179" i="1"/>
  <c r="T2248" i="1"/>
  <c r="T1027" i="1"/>
  <c r="T2249" i="1"/>
  <c r="T1298" i="1"/>
  <c r="T4" i="1"/>
  <c r="T35" i="1"/>
  <c r="T1184" i="1"/>
  <c r="T2213" i="1"/>
  <c r="T1299" i="1"/>
  <c r="T1300" i="1"/>
  <c r="T2206" i="1"/>
  <c r="T199" i="1"/>
  <c r="T1301" i="1"/>
  <c r="T1302" i="1"/>
  <c r="T605" i="1"/>
  <c r="T638" i="1"/>
  <c r="T1303" i="1"/>
  <c r="T1304" i="1"/>
  <c r="T967" i="1"/>
  <c r="T1305" i="1"/>
  <c r="T724" i="1"/>
  <c r="T334" i="1"/>
  <c r="T108" i="1"/>
  <c r="T1306" i="1"/>
  <c r="T1173" i="1"/>
  <c r="T1307" i="1"/>
  <c r="T1308" i="1"/>
  <c r="T285" i="1"/>
  <c r="T407" i="1"/>
  <c r="T2250" i="1"/>
  <c r="T284" i="1"/>
  <c r="T1309" i="1"/>
  <c r="T1310" i="1"/>
  <c r="T911" i="1"/>
  <c r="T635" i="1"/>
  <c r="T1311" i="1"/>
  <c r="T766" i="1"/>
  <c r="T1312" i="1"/>
  <c r="T991" i="1"/>
  <c r="T1313" i="1"/>
  <c r="T1033" i="1"/>
  <c r="T982" i="1"/>
  <c r="T1314" i="1"/>
  <c r="T1315" i="1"/>
  <c r="T975" i="1"/>
  <c r="T1113" i="1"/>
  <c r="T1316" i="1"/>
  <c r="T1317" i="1"/>
  <c r="T262" i="1"/>
  <c r="T1318" i="1"/>
  <c r="T1319" i="1"/>
  <c r="T1320" i="1"/>
  <c r="T331" i="1"/>
  <c r="T1321" i="1"/>
  <c r="T1322" i="1"/>
  <c r="T2251" i="1"/>
  <c r="T1323" i="1"/>
  <c r="T1324" i="1"/>
  <c r="T1325" i="1"/>
  <c r="T1326" i="1"/>
  <c r="T1327" i="1"/>
  <c r="T1328" i="1"/>
  <c r="T1329" i="1"/>
  <c r="T412" i="1"/>
  <c r="T985" i="1"/>
  <c r="T616" i="1"/>
  <c r="T491" i="1"/>
  <c r="T1330" i="1"/>
  <c r="T1122" i="1"/>
  <c r="T1331" i="1"/>
  <c r="T2403" i="1"/>
  <c r="T1124" i="1"/>
  <c r="T2252" i="1"/>
  <c r="T198" i="1"/>
  <c r="T1093" i="1"/>
  <c r="T666" i="1"/>
  <c r="T283" i="1"/>
  <c r="T230" i="1"/>
  <c r="T937" i="1"/>
  <c r="T14" i="1"/>
  <c r="T2253" i="1"/>
  <c r="T909" i="1"/>
  <c r="T2233" i="1"/>
  <c r="T1098" i="1"/>
  <c r="T1332" i="1"/>
  <c r="T1333" i="1"/>
  <c r="T735" i="1"/>
  <c r="T734" i="1"/>
  <c r="T1334" i="1"/>
  <c r="T1335" i="1"/>
  <c r="T519" i="1"/>
  <c r="T493" i="1"/>
  <c r="T474" i="1"/>
  <c r="T629" i="1"/>
  <c r="T636" i="1"/>
  <c r="T318" i="1"/>
  <c r="T314" i="1"/>
  <c r="T313" i="1"/>
  <c r="T1336" i="1"/>
  <c r="T1337" i="1"/>
  <c r="T682" i="1"/>
  <c r="T560" i="1"/>
  <c r="T2254" i="1"/>
  <c r="T501" i="1"/>
  <c r="T420" i="1"/>
  <c r="T1005" i="1"/>
  <c r="T442" i="1"/>
  <c r="T2255" i="1"/>
  <c r="T2256" i="1"/>
  <c r="T446" i="1"/>
  <c r="T515" i="1"/>
  <c r="T969" i="1"/>
  <c r="T1338" i="1"/>
  <c r="T2257" i="1"/>
  <c r="T796" i="1"/>
  <c r="T503" i="1"/>
  <c r="T1339" i="1"/>
  <c r="T1340" i="1"/>
  <c r="T2258" i="1"/>
  <c r="T727" i="1"/>
  <c r="T234" i="1"/>
  <c r="T856" i="1"/>
  <c r="T1341" i="1"/>
  <c r="T2259" i="1"/>
  <c r="T2260" i="1"/>
  <c r="T2261" i="1"/>
  <c r="T253" i="1"/>
  <c r="T269" i="1"/>
  <c r="T463" i="1"/>
  <c r="T964" i="1"/>
  <c r="T1032" i="1"/>
  <c r="T1342" i="1"/>
  <c r="T282" i="1"/>
  <c r="T499" i="1"/>
  <c r="T429" i="1"/>
  <c r="T416" i="1"/>
  <c r="T306" i="1"/>
  <c r="T1009" i="1"/>
  <c r="T346" i="1"/>
  <c r="T1343" i="1"/>
  <c r="T215" i="1"/>
  <c r="T1344" i="1"/>
  <c r="T888" i="1"/>
  <c r="T744" i="1"/>
  <c r="T1345" i="1"/>
  <c r="T511" i="1"/>
  <c r="T979" i="1"/>
  <c r="T1346" i="1"/>
  <c r="T2262" i="1"/>
  <c r="T239" i="1"/>
  <c r="T2263" i="1"/>
  <c r="T681" i="1"/>
  <c r="T130" i="1"/>
  <c r="T1347" i="1"/>
  <c r="T151" i="1"/>
  <c r="T2264" i="1"/>
  <c r="T665" i="1"/>
  <c r="T2265" i="1"/>
  <c r="T512" i="1"/>
  <c r="T1046" i="1"/>
  <c r="T1348" i="1"/>
  <c r="T247" i="1"/>
  <c r="T710" i="1"/>
  <c r="T2266" i="1"/>
  <c r="T1349" i="1"/>
  <c r="T2226" i="1"/>
  <c r="T994" i="1"/>
  <c r="T1051" i="1"/>
  <c r="T1350" i="1"/>
  <c r="T993" i="1"/>
  <c r="T664" i="1"/>
  <c r="T995" i="1"/>
  <c r="T1078" i="1"/>
  <c r="T210" i="1"/>
  <c r="T1351" i="1"/>
  <c r="T996" i="1"/>
  <c r="T1352" i="1"/>
  <c r="T1353" i="1"/>
  <c r="T997" i="1"/>
  <c r="T176" i="1"/>
  <c r="T721" i="1"/>
  <c r="T1057" i="1"/>
  <c r="T2267" i="1"/>
  <c r="T1153" i="1"/>
  <c r="T780" i="1"/>
  <c r="T1354" i="1"/>
  <c r="T1063" i="1"/>
  <c r="T354" i="1"/>
  <c r="T504" i="1"/>
  <c r="T763" i="1"/>
  <c r="T1116" i="1"/>
  <c r="T1355" i="1"/>
  <c r="T1356" i="1"/>
  <c r="T1357" i="1"/>
  <c r="T268" i="1"/>
  <c r="T181" i="1"/>
  <c r="T2409" i="1"/>
  <c r="T1059" i="1"/>
  <c r="T900" i="1"/>
  <c r="T910" i="1"/>
  <c r="T449" i="1"/>
  <c r="T933" i="1"/>
  <c r="T204" i="1"/>
  <c r="T1148" i="1"/>
  <c r="T2268" i="1"/>
  <c r="T651" i="1"/>
  <c r="T391" i="1"/>
  <c r="T785" i="1"/>
  <c r="T1358" i="1"/>
  <c r="T1359" i="1"/>
  <c r="T1360" i="1"/>
  <c r="T2225" i="1"/>
  <c r="T713" i="1"/>
  <c r="T2227" i="1"/>
  <c r="T2269" i="1"/>
  <c r="T1361" i="1"/>
  <c r="T1362" i="1"/>
  <c r="T1363" i="1"/>
  <c r="T836" i="1"/>
  <c r="T2209" i="1"/>
  <c r="T2211" i="1"/>
  <c r="T1364" i="1"/>
  <c r="T2270" i="1"/>
  <c r="T2271" i="1"/>
  <c r="T1365" i="1"/>
  <c r="T1217" i="1"/>
  <c r="T1366" i="1"/>
  <c r="T1367" i="1"/>
  <c r="T2272" i="1"/>
  <c r="T1368" i="1"/>
  <c r="T1369" i="1"/>
  <c r="T434" i="1"/>
  <c r="T2273" i="1"/>
  <c r="T1370" i="1"/>
  <c r="T704" i="1"/>
  <c r="T2274" i="1"/>
  <c r="T2275" i="1"/>
  <c r="T960" i="1"/>
  <c r="T2276" i="1"/>
  <c r="T742" i="1"/>
  <c r="T468" i="1"/>
  <c r="T2277" i="1"/>
  <c r="T1371" i="1"/>
  <c r="T1372" i="1"/>
  <c r="T513" i="1"/>
  <c r="T904" i="1"/>
  <c r="T2278" i="1"/>
  <c r="T729" i="1"/>
  <c r="T203" i="1"/>
  <c r="T431" i="1"/>
  <c r="T745" i="1"/>
  <c r="T2218" i="1"/>
  <c r="T71" i="1"/>
  <c r="T1373" i="1"/>
  <c r="T1374" i="1"/>
  <c r="T1375" i="1"/>
  <c r="T1376" i="1"/>
  <c r="T1377" i="1"/>
  <c r="T1378" i="1"/>
  <c r="T443" i="1"/>
  <c r="T1379" i="1"/>
  <c r="T1380" i="1"/>
  <c r="T1135" i="1"/>
  <c r="T723" i="1"/>
  <c r="T1041" i="1"/>
  <c r="T1381" i="1"/>
  <c r="T509" i="1"/>
  <c r="T2279" i="1"/>
  <c r="T1382" i="1"/>
  <c r="T2280" i="1"/>
  <c r="T2281" i="1"/>
  <c r="T1383" i="1"/>
  <c r="T934" i="1"/>
  <c r="T1384" i="1"/>
  <c r="T2282" i="1"/>
  <c r="T2283" i="1"/>
  <c r="T2284" i="1"/>
  <c r="T359" i="1"/>
  <c r="T1385" i="1"/>
  <c r="T2285" i="1"/>
  <c r="T1386" i="1"/>
  <c r="T410" i="1"/>
  <c r="T746" i="1"/>
  <c r="T1387" i="1"/>
  <c r="T1084" i="1"/>
  <c r="T1388" i="1"/>
  <c r="T54" i="1"/>
  <c r="T13" i="1"/>
  <c r="T58" i="1"/>
  <c r="T74" i="1"/>
  <c r="T75" i="1"/>
  <c r="T1389" i="1"/>
  <c r="T1390" i="1"/>
  <c r="T840" i="1"/>
  <c r="T871" i="1"/>
  <c r="T588" i="1"/>
  <c r="T1391" i="1"/>
  <c r="T986" i="1"/>
  <c r="T1010" i="1"/>
  <c r="T866" i="1"/>
  <c r="T118" i="1"/>
  <c r="T302" i="1"/>
  <c r="T2286" i="1"/>
  <c r="T845" i="1"/>
  <c r="T1081" i="1"/>
  <c r="T990" i="1"/>
  <c r="T806" i="1"/>
  <c r="T618" i="1"/>
  <c r="T502" i="1"/>
  <c r="T708" i="1"/>
  <c r="T2287" i="1"/>
  <c r="T1118" i="1"/>
  <c r="T999" i="1"/>
  <c r="T1088" i="1"/>
  <c r="T1392" i="1"/>
  <c r="T2288" i="1"/>
  <c r="T290" i="1"/>
  <c r="T345" i="1"/>
  <c r="T603" i="1"/>
  <c r="T1393" i="1"/>
  <c r="T63" i="1"/>
  <c r="T1147" i="1"/>
  <c r="T824" i="1"/>
  <c r="T1394" i="1"/>
  <c r="T850" i="1"/>
  <c r="T1395" i="1"/>
  <c r="T938" i="1"/>
  <c r="T1396" i="1"/>
  <c r="T902" i="1"/>
  <c r="T1397" i="1"/>
  <c r="T77" i="1"/>
  <c r="T51" i="1"/>
  <c r="T623" i="1"/>
  <c r="T1127" i="1"/>
  <c r="T1398" i="1"/>
  <c r="T1399" i="1"/>
  <c r="T828" i="1"/>
  <c r="T648" i="1"/>
  <c r="T1400" i="1"/>
  <c r="T1401" i="1"/>
  <c r="T1222" i="1"/>
  <c r="T983" i="1"/>
  <c r="T52" i="1"/>
  <c r="T676" i="1"/>
  <c r="T287" i="1"/>
  <c r="T206" i="1"/>
  <c r="T1402" i="1"/>
  <c r="T2289" i="1"/>
  <c r="T2290" i="1"/>
  <c r="T2291" i="1"/>
  <c r="T1403" i="1"/>
  <c r="T53" i="1"/>
  <c r="T2292" i="1"/>
  <c r="T719" i="1"/>
  <c r="T1404" i="1"/>
  <c r="T1405" i="1"/>
  <c r="T1406" i="1"/>
  <c r="T1025" i="1"/>
  <c r="T1407" i="1"/>
  <c r="T1408" i="1"/>
  <c r="T626" i="1"/>
  <c r="T467" i="1"/>
  <c r="T246" i="1"/>
  <c r="T1409" i="1"/>
  <c r="T1410" i="1"/>
  <c r="T863" i="1"/>
  <c r="T844" i="1"/>
  <c r="T1411" i="1"/>
  <c r="T851" i="1"/>
  <c r="T1412" i="1"/>
  <c r="T679" i="1"/>
  <c r="T849" i="1"/>
  <c r="T273" i="1"/>
  <c r="T932" i="1"/>
  <c r="T857" i="1"/>
  <c r="T17" i="1"/>
  <c r="T901" i="1"/>
  <c r="T38" i="1"/>
  <c r="T1413" i="1"/>
  <c r="T892" i="1"/>
  <c r="T1040" i="1"/>
  <c r="T1414" i="1"/>
  <c r="T1188" i="1"/>
  <c r="T1181" i="1"/>
  <c r="T1415" i="1"/>
  <c r="T1047" i="1"/>
  <c r="T908" i="1"/>
  <c r="T1416" i="1"/>
  <c r="T1417" i="1"/>
  <c r="T1418" i="1"/>
  <c r="T323" i="1"/>
  <c r="T621" i="1"/>
  <c r="T732" i="1"/>
  <c r="T669" i="1"/>
  <c r="T1419" i="1"/>
  <c r="T1103" i="1"/>
  <c r="T1420" i="1"/>
  <c r="T693" i="1"/>
  <c r="T1421" i="1"/>
  <c r="T1422" i="1"/>
  <c r="T752" i="1"/>
  <c r="T781" i="1"/>
  <c r="T628" i="1"/>
  <c r="T931" i="1"/>
  <c r="T1423" i="1"/>
  <c r="T1424" i="1"/>
  <c r="T537" i="1"/>
  <c r="T738" i="1"/>
  <c r="T1425" i="1"/>
  <c r="T667" i="1"/>
  <c r="T358" i="1"/>
  <c r="T550" i="1"/>
  <c r="T386" i="1"/>
  <c r="T716" i="1"/>
  <c r="T743" i="1"/>
  <c r="T1426" i="1"/>
  <c r="T649" i="1"/>
  <c r="T843" i="1"/>
  <c r="T2293" i="1"/>
  <c r="T1427" i="1"/>
  <c r="T739" i="1"/>
  <c r="T774" i="1"/>
  <c r="T1428" i="1"/>
  <c r="T869" i="1"/>
  <c r="T589" i="1"/>
  <c r="T389" i="1"/>
  <c r="T2294" i="1"/>
  <c r="T1429" i="1"/>
  <c r="T1064" i="1"/>
  <c r="T870" i="1"/>
  <c r="T372" i="1"/>
  <c r="T1062" i="1"/>
  <c r="T872" i="1"/>
  <c r="T481" i="1"/>
  <c r="T890" i="1"/>
  <c r="T1430" i="1"/>
  <c r="T1015" i="1"/>
  <c r="T1068" i="1"/>
  <c r="T1431" i="1"/>
  <c r="T1432" i="1"/>
  <c r="T39" i="1"/>
  <c r="T1433" i="1"/>
  <c r="T2295" i="1"/>
  <c r="T2296" i="1"/>
  <c r="T1045" i="1"/>
  <c r="T2297" i="1"/>
  <c r="T520" i="1"/>
  <c r="T1434" i="1"/>
  <c r="T1435" i="1"/>
  <c r="T1436" i="1"/>
  <c r="T1437" i="1"/>
  <c r="T2298" i="1"/>
  <c r="T390" i="1"/>
  <c r="T469" i="1"/>
  <c r="T917" i="1"/>
  <c r="T553" i="1"/>
  <c r="T548" i="1"/>
  <c r="T1141" i="1"/>
  <c r="T1438" i="1"/>
  <c r="T820" i="1"/>
  <c r="T2299" i="1"/>
  <c r="T462" i="1"/>
  <c r="T350" i="1"/>
  <c r="T506" i="1"/>
  <c r="T557" i="1"/>
  <c r="T596" i="1"/>
  <c r="T950" i="1"/>
  <c r="T1028" i="1"/>
  <c r="T5" i="1"/>
  <c r="T3" i="1"/>
  <c r="T906" i="1"/>
  <c r="T927" i="1"/>
  <c r="T1145" i="1"/>
  <c r="T1159" i="1"/>
  <c r="T602" i="1"/>
  <c r="T1439" i="1"/>
  <c r="T1152" i="1"/>
  <c r="T1440" i="1"/>
  <c r="T581" i="1"/>
  <c r="T456" i="1"/>
  <c r="T733" i="1"/>
  <c r="T644" i="1"/>
  <c r="T1168" i="1"/>
  <c r="T751" i="1"/>
  <c r="T1441" i="1"/>
  <c r="T1442" i="1"/>
  <c r="T961" i="1"/>
  <c r="T1443" i="1"/>
  <c r="T1012" i="1"/>
  <c r="T1444" i="1"/>
  <c r="T1445" i="1"/>
  <c r="T1446" i="1"/>
  <c r="T2300" i="1"/>
  <c r="T209" i="1"/>
  <c r="T154" i="1"/>
  <c r="T1007" i="1"/>
  <c r="T619" i="1"/>
  <c r="T452" i="1"/>
  <c r="T433" i="1"/>
  <c r="T544" i="1"/>
  <c r="T1220" i="1"/>
  <c r="T149" i="1"/>
  <c r="T1447" i="1"/>
  <c r="T1448" i="1"/>
  <c r="T1449" i="1"/>
  <c r="T1086" i="1"/>
  <c r="T226" i="1"/>
  <c r="T1183" i="1"/>
  <c r="T1450" i="1"/>
  <c r="T1226" i="1"/>
  <c r="T1451" i="1"/>
  <c r="T2301" i="1"/>
  <c r="T2302" i="1"/>
  <c r="T764" i="1"/>
  <c r="T20" i="1"/>
  <c r="T21" i="1"/>
  <c r="T1099" i="1"/>
  <c r="T877" i="1"/>
  <c r="T1218" i="1"/>
  <c r="T1452" i="1"/>
  <c r="T1453" i="1"/>
  <c r="T2303" i="1"/>
  <c r="T1454" i="1"/>
  <c r="T2304" i="1"/>
  <c r="T1455" i="1"/>
  <c r="T1456" i="1"/>
  <c r="T905" i="1"/>
  <c r="T592" i="1"/>
  <c r="T1457" i="1"/>
  <c r="T1458" i="1"/>
  <c r="T1119" i="1"/>
  <c r="T637" i="1"/>
  <c r="T396" i="1"/>
  <c r="T1459" i="1"/>
  <c r="T2305" i="1"/>
  <c r="T1460" i="1"/>
  <c r="T1461" i="1"/>
  <c r="T587" i="1"/>
  <c r="T2306" i="1"/>
  <c r="T533" i="1"/>
  <c r="T898" i="1"/>
  <c r="T516" i="1"/>
  <c r="T81" i="1"/>
  <c r="T1212" i="1"/>
  <c r="T1462" i="1"/>
  <c r="T758" i="1"/>
  <c r="T1463" i="1"/>
  <c r="T595" i="1"/>
  <c r="T835" i="1"/>
  <c r="T29" i="1"/>
  <c r="T1193" i="1"/>
  <c r="T1192" i="1"/>
  <c r="T1195" i="1"/>
  <c r="T1194" i="1"/>
  <c r="T1065" i="1"/>
  <c r="T1198" i="1"/>
  <c r="T1199" i="1"/>
  <c r="T1205" i="1"/>
  <c r="T1202" i="1"/>
  <c r="T1203" i="1"/>
  <c r="T1206" i="1"/>
  <c r="T1200" i="1"/>
  <c r="T1464" i="1"/>
  <c r="T1197" i="1"/>
  <c r="T1201" i="1"/>
  <c r="T1196" i="1"/>
  <c r="T1149" i="1"/>
  <c r="T1465" i="1"/>
  <c r="T1466" i="1"/>
  <c r="T1467" i="1"/>
  <c r="T1468" i="1"/>
  <c r="T1469" i="1"/>
  <c r="T1470" i="1"/>
  <c r="T155" i="1"/>
  <c r="T1471" i="1"/>
  <c r="T1472" i="1"/>
  <c r="T1473" i="1"/>
  <c r="T1474" i="1"/>
  <c r="T889" i="1"/>
  <c r="T584" i="1"/>
  <c r="T642" i="1"/>
  <c r="T1475" i="1"/>
  <c r="T1476" i="1"/>
  <c r="T1477" i="1"/>
  <c r="T1140" i="1"/>
  <c r="T2307" i="1"/>
  <c r="T1478" i="1"/>
  <c r="T1479" i="1"/>
  <c r="T1480" i="1"/>
  <c r="T1481" i="1"/>
  <c r="T1482" i="1"/>
  <c r="T304" i="1"/>
  <c r="T2308" i="1"/>
  <c r="T2309" i="1"/>
  <c r="T1483" i="1"/>
  <c r="T767" i="1"/>
  <c r="T486" i="1"/>
  <c r="T1484" i="1"/>
  <c r="T193" i="1"/>
  <c r="T1485" i="1"/>
  <c r="T1204" i="1"/>
  <c r="T352" i="1"/>
  <c r="T1486" i="1"/>
  <c r="T2310" i="1"/>
  <c r="T2311" i="1"/>
  <c r="T1487" i="1"/>
  <c r="T1158" i="1"/>
  <c r="T895" i="1"/>
  <c r="T1488" i="1"/>
  <c r="T787" i="1"/>
  <c r="T45" i="1"/>
  <c r="T1489" i="1"/>
  <c r="T1490" i="1"/>
  <c r="T1491" i="1"/>
  <c r="T604" i="1"/>
  <c r="T521" i="1"/>
  <c r="T1492" i="1"/>
  <c r="T1493" i="1"/>
  <c r="T1494" i="1"/>
  <c r="T1495" i="1"/>
  <c r="T2210" i="1"/>
  <c r="T2402" i="1"/>
  <c r="T2401" i="1"/>
  <c r="T2410" i="1"/>
  <c r="T2411" i="1"/>
  <c r="T1496" i="1"/>
  <c r="T367" i="1"/>
  <c r="T1497" i="1"/>
  <c r="T327" i="1"/>
  <c r="T942" i="1"/>
  <c r="T1498" i="1"/>
  <c r="T1499" i="1"/>
  <c r="T1189" i="1"/>
  <c r="T441" i="1"/>
  <c r="T454" i="1"/>
  <c r="T2312" i="1"/>
  <c r="T1500" i="1"/>
  <c r="T830" i="1"/>
  <c r="T1501" i="1"/>
  <c r="T1109" i="1"/>
  <c r="T168" i="1"/>
  <c r="T1502" i="1"/>
  <c r="T143" i="1"/>
  <c r="T1503" i="1"/>
  <c r="T1504" i="1"/>
  <c r="T630" i="1"/>
  <c r="T1505" i="1"/>
  <c r="T1506" i="1"/>
  <c r="T803" i="1"/>
  <c r="T1022" i="1"/>
  <c r="T783" i="1"/>
  <c r="T799" i="1"/>
  <c r="T1114" i="1"/>
  <c r="T860" i="1"/>
  <c r="T879" i="1"/>
  <c r="T1507" i="1"/>
  <c r="T1508" i="1"/>
  <c r="T1509" i="1"/>
  <c r="T1510" i="1"/>
  <c r="T1511" i="1"/>
  <c r="T1512" i="1"/>
  <c r="T1513" i="1"/>
  <c r="T1514" i="1"/>
  <c r="T685" i="1"/>
  <c r="T1515" i="1"/>
  <c r="T1516" i="1"/>
  <c r="T597" i="1"/>
  <c r="T1233" i="1"/>
  <c r="T1517" i="1"/>
  <c r="T1518" i="1"/>
  <c r="T1519" i="1"/>
  <c r="T1106" i="1"/>
  <c r="T1089" i="1"/>
  <c r="T272" i="1"/>
  <c r="T1520" i="1"/>
  <c r="T1521" i="1"/>
  <c r="T1522" i="1"/>
  <c r="T1523" i="1"/>
  <c r="T1073" i="1"/>
  <c r="T1524" i="1"/>
  <c r="T1525" i="1"/>
  <c r="T1526" i="1"/>
  <c r="T1527" i="1"/>
  <c r="T1080" i="1"/>
  <c r="T65" i="1"/>
  <c r="T453" i="1"/>
  <c r="T1528" i="1"/>
  <c r="T854" i="1"/>
  <c r="T1228" i="1"/>
  <c r="T884" i="1"/>
  <c r="T55" i="1"/>
  <c r="T1529" i="1"/>
  <c r="T1530" i="1"/>
  <c r="T1531" i="1"/>
  <c r="T897" i="1"/>
  <c r="T1071" i="1"/>
  <c r="T941" i="1"/>
  <c r="T2238" i="1"/>
  <c r="T2207" i="1"/>
  <c r="T970" i="1"/>
  <c r="T1232" i="1"/>
  <c r="T757" i="1"/>
  <c r="T923" i="1"/>
  <c r="T920" i="1"/>
  <c r="T1532" i="1"/>
  <c r="T321" i="1"/>
  <c r="T675" i="1"/>
  <c r="T925" i="1"/>
  <c r="T924" i="1"/>
  <c r="T928" i="1"/>
  <c r="T768" i="1"/>
  <c r="T770" i="1"/>
  <c r="T1126" i="1"/>
  <c r="T773" i="1"/>
  <c r="T775" i="1"/>
  <c r="T772" i="1"/>
  <c r="T2212" i="1"/>
  <c r="T918" i="1"/>
  <c r="T777" i="1"/>
  <c r="T2313" i="1"/>
  <c r="T1533" i="1"/>
  <c r="T1001" i="1"/>
  <c r="T1534" i="1"/>
  <c r="T1076" i="1"/>
  <c r="T674" i="1"/>
  <c r="T1535" i="1"/>
  <c r="T1061" i="1"/>
  <c r="T547" i="1"/>
  <c r="T1536" i="1"/>
  <c r="T929" i="1"/>
  <c r="T680" i="1"/>
  <c r="T692" i="1"/>
  <c r="T1186" i="1"/>
  <c r="T1185" i="1"/>
  <c r="T1026" i="1"/>
  <c r="T833" i="1"/>
  <c r="T1177" i="1"/>
  <c r="T971" i="1"/>
  <c r="T62" i="1"/>
  <c r="T1050" i="1"/>
  <c r="T73" i="1"/>
  <c r="T72" i="1"/>
  <c r="T1537" i="1"/>
  <c r="T2223" i="1"/>
  <c r="T2220" i="1"/>
  <c r="T1066" i="1"/>
  <c r="T1538" i="1"/>
  <c r="T109" i="1"/>
  <c r="T1077" i="1"/>
  <c r="T1539" i="1"/>
  <c r="T1540" i="1"/>
  <c r="T2314" i="1"/>
  <c r="T450" i="1"/>
  <c r="T384" i="1"/>
  <c r="T947" i="1"/>
  <c r="T440" i="1"/>
  <c r="T1133" i="1"/>
  <c r="T944" i="1"/>
  <c r="T1541" i="1"/>
  <c r="T912" i="1"/>
  <c r="T1008" i="1"/>
  <c r="T907" i="1"/>
  <c r="T832" i="1"/>
  <c r="T1542" i="1"/>
  <c r="T2315" i="1"/>
  <c r="T1543" i="1"/>
  <c r="T256" i="1"/>
  <c r="T2316" i="1"/>
  <c r="T2317" i="1"/>
  <c r="T881" i="1"/>
  <c r="T919" i="1"/>
  <c r="T1544" i="1"/>
  <c r="T1231" i="1"/>
  <c r="T202" i="1"/>
  <c r="T1545" i="1"/>
  <c r="T1210" i="1"/>
  <c r="T1546" i="1"/>
  <c r="T1547" i="1"/>
  <c r="T1190" i="1"/>
  <c r="T862" i="1"/>
  <c r="T518" i="1"/>
  <c r="T896" i="1"/>
  <c r="T1187" i="1"/>
  <c r="T1067" i="1"/>
  <c r="T1548" i="1"/>
  <c r="T514" i="1"/>
  <c r="T1549" i="1"/>
  <c r="T1550" i="1"/>
  <c r="T1551" i="1"/>
  <c r="T650" i="1"/>
  <c r="T1134" i="1"/>
  <c r="T1552" i="1"/>
  <c r="T1553" i="1"/>
  <c r="T1136" i="1"/>
  <c r="T1554" i="1"/>
  <c r="T794" i="1"/>
  <c r="T455" i="1"/>
  <c r="T1034" i="1"/>
  <c r="T968" i="1"/>
  <c r="T1555" i="1"/>
  <c r="T1182" i="1"/>
  <c r="T812" i="1"/>
  <c r="T1556" i="1"/>
  <c r="T1557" i="1"/>
  <c r="T1558" i="1"/>
  <c r="T959" i="1"/>
  <c r="T1138" i="1"/>
  <c r="T1559" i="1"/>
  <c r="T1560" i="1"/>
  <c r="T880" i="1"/>
  <c r="T484" i="1"/>
  <c r="T696" i="1"/>
  <c r="T1561" i="1"/>
  <c r="T1562" i="1"/>
  <c r="T1563" i="1"/>
  <c r="T1564" i="1"/>
  <c r="T1209" i="1"/>
  <c r="T882" i="1"/>
  <c r="T1565" i="1"/>
  <c r="T875" i="1"/>
  <c r="T1014" i="1"/>
  <c r="T1566" i="1"/>
  <c r="T1169" i="1"/>
  <c r="T1229" i="1"/>
  <c r="T963" i="1"/>
  <c r="T477" i="1"/>
  <c r="T1058" i="1"/>
  <c r="T1219" i="1"/>
  <c r="T802" i="1"/>
  <c r="T1230" i="1"/>
  <c r="T885" i="1"/>
  <c r="T839" i="1"/>
  <c r="T755" i="1"/>
  <c r="T756" i="1"/>
  <c r="T915" i="1"/>
  <c r="T868" i="1"/>
  <c r="T886" i="1"/>
  <c r="T1227" i="1"/>
  <c r="T1213" i="1"/>
  <c r="T1214" i="1"/>
  <c r="T7" i="1"/>
  <c r="T1567" i="1"/>
  <c r="T930" i="1"/>
  <c r="T49" i="1"/>
  <c r="T1568" i="1"/>
  <c r="T786" i="1"/>
  <c r="T883" i="1"/>
  <c r="T1569" i="1"/>
  <c r="T801" i="1"/>
  <c r="T1031" i="1"/>
  <c r="T1570" i="1"/>
  <c r="T887" i="1"/>
  <c r="T1571" i="1"/>
  <c r="T1572" i="1"/>
  <c r="T1573" i="1"/>
  <c r="T2412" i="1"/>
  <c r="T769" i="1"/>
  <c r="T810" i="1"/>
  <c r="T1574" i="1"/>
  <c r="T1575" i="1"/>
  <c r="T1576" i="1"/>
  <c r="T894" i="1"/>
  <c r="T1577" i="1"/>
  <c r="T1578" i="1"/>
  <c r="T922" i="1"/>
  <c r="T1579" i="1"/>
  <c r="T632" i="1"/>
  <c r="T1580" i="1"/>
  <c r="T1221" i="1"/>
  <c r="T1581" i="1"/>
  <c r="T874" i="1"/>
  <c r="T1039" i="1"/>
  <c r="T1582" i="1"/>
  <c r="T951" i="1"/>
  <c r="T992" i="1"/>
  <c r="T864" i="1"/>
  <c r="T1583" i="1"/>
  <c r="T1016" i="1"/>
  <c r="T639" i="1"/>
  <c r="T750" i="1"/>
  <c r="T1584" i="1"/>
  <c r="T1130" i="1"/>
  <c r="T1585" i="1"/>
  <c r="T698" i="1"/>
  <c r="T1225" i="1"/>
  <c r="T683" i="1"/>
  <c r="T940" i="1"/>
  <c r="T759" i="1"/>
  <c r="T876" i="1"/>
  <c r="T809" i="1"/>
  <c r="T1586" i="1"/>
  <c r="T989" i="1"/>
  <c r="T1208" i="1"/>
  <c r="T610" i="1"/>
  <c r="T541" i="1"/>
  <c r="T1587" i="1"/>
  <c r="T1588" i="1"/>
  <c r="T804" i="1"/>
  <c r="T936" i="1"/>
  <c r="T1589" i="1"/>
  <c r="T78" i="1"/>
  <c r="T1172" i="1"/>
  <c r="T1003" i="1"/>
  <c r="T916" i="1"/>
  <c r="T1013" i="1"/>
  <c r="T1069" i="1"/>
  <c r="T956" i="1"/>
  <c r="T1060" i="1"/>
  <c r="T1590" i="1"/>
  <c r="T1591" i="1"/>
  <c r="T1592" i="1"/>
  <c r="T1593" i="1"/>
  <c r="T1002" i="1"/>
  <c r="T814" i="1"/>
  <c r="T6" i="1"/>
  <c r="T1594" i="1"/>
  <c r="T1128" i="1"/>
  <c r="T1091" i="1"/>
  <c r="T865" i="1"/>
  <c r="T957" i="1"/>
  <c r="T1595" i="1"/>
  <c r="T1596" i="1"/>
  <c r="T1020" i="1"/>
  <c r="T654" i="1"/>
  <c r="T914" i="1"/>
  <c r="T893" i="1"/>
  <c r="T1597" i="1"/>
  <c r="T1223" i="1"/>
  <c r="T1598" i="1"/>
  <c r="T1599" i="1"/>
  <c r="T1600" i="1"/>
  <c r="T1601" i="1"/>
  <c r="T1602" i="1"/>
  <c r="T1603" i="1"/>
  <c r="T1070" i="1"/>
  <c r="T1170" i="1"/>
  <c r="T1216" i="1"/>
  <c r="T1215" i="1"/>
  <c r="T867" i="1"/>
  <c r="T1604" i="1"/>
  <c r="T1074" i="1"/>
  <c r="T903" i="1"/>
  <c r="T1605" i="1"/>
  <c r="T363" i="1"/>
  <c r="T1180" i="1"/>
  <c r="T1606" i="1"/>
  <c r="T1083" i="1"/>
  <c r="T1072" i="1"/>
  <c r="T439" i="1"/>
  <c r="T422" i="1"/>
  <c r="T1120" i="1"/>
  <c r="T1607" i="1"/>
  <c r="T445" i="1"/>
  <c r="T2318" i="1"/>
  <c r="T1608" i="1"/>
  <c r="T1609" i="1"/>
  <c r="T1610" i="1"/>
  <c r="T2413" i="1"/>
  <c r="T1611" i="1"/>
  <c r="T1612" i="1"/>
  <c r="T1613" i="1"/>
  <c r="T212" i="1"/>
  <c r="T1191" i="1"/>
  <c r="T1614" i="1"/>
  <c r="T406" i="1"/>
  <c r="T1615" i="1"/>
  <c r="T1052" i="1"/>
  <c r="T1616" i="1"/>
  <c r="T1038" i="1"/>
  <c r="T2414" i="1"/>
  <c r="T1029" i="1"/>
  <c r="T2319" i="1"/>
  <c r="T1617" i="1"/>
  <c r="T2320" i="1"/>
  <c r="T1618" i="1"/>
  <c r="T1619" i="1"/>
  <c r="T1620" i="1"/>
  <c r="T2321" i="1"/>
  <c r="T2322" i="1"/>
  <c r="T2323" i="1"/>
  <c r="T952" i="1"/>
  <c r="T958" i="1"/>
  <c r="T1621" i="1"/>
  <c r="T1622" i="1"/>
  <c r="T1623" i="1"/>
  <c r="T1624" i="1"/>
  <c r="T1625" i="1"/>
  <c r="T847" i="1"/>
  <c r="T583" i="1"/>
  <c r="T409" i="1"/>
  <c r="T1626" i="1"/>
  <c r="T2415" i="1"/>
  <c r="T1627" i="1"/>
  <c r="T2324" i="1"/>
  <c r="T2325" i="1"/>
  <c r="T1628" i="1"/>
  <c r="T1629" i="1"/>
  <c r="T2326" i="1"/>
  <c r="T1055" i="1"/>
  <c r="T1630" i="1"/>
  <c r="T1631" i="1"/>
  <c r="T524" i="1"/>
  <c r="T1632" i="1"/>
  <c r="T1633" i="1"/>
  <c r="T2416" i="1"/>
  <c r="T1634" i="1"/>
  <c r="T1635" i="1"/>
  <c r="T643" i="1"/>
  <c r="T2417" i="1"/>
  <c r="T2327" i="1"/>
  <c r="T2328" i="1"/>
  <c r="T2329" i="1"/>
  <c r="T2418" i="1"/>
  <c r="T278" i="1"/>
  <c r="T652" i="1"/>
  <c r="T1636" i="1"/>
  <c r="T1637" i="1"/>
  <c r="T873" i="1"/>
  <c r="T1638" i="1"/>
  <c r="T1639" i="1"/>
  <c r="T241" i="1"/>
  <c r="T788" i="1"/>
  <c r="T394" i="1"/>
  <c r="T1640" i="1"/>
  <c r="T659" i="1"/>
  <c r="T657" i="1"/>
  <c r="T673" i="1"/>
  <c r="T891" i="1"/>
  <c r="T926" i="1"/>
  <c r="T393" i="1"/>
  <c r="T2419" i="1"/>
  <c r="T1641" i="1"/>
  <c r="T1642" i="1"/>
  <c r="T1643" i="1"/>
  <c r="T364" i="1"/>
  <c r="T590" i="1"/>
  <c r="T712" i="1"/>
  <c r="T622" i="1"/>
  <c r="T2330" i="1"/>
  <c r="T1644" i="1"/>
  <c r="T2331" i="1"/>
  <c r="T1645" i="1"/>
  <c r="T2332" i="1"/>
  <c r="T1646" i="1"/>
  <c r="T2333" i="1"/>
  <c r="T2420" i="1"/>
  <c r="T2334" i="1"/>
  <c r="T1647" i="1"/>
  <c r="T505" i="1"/>
  <c r="T954" i="1"/>
  <c r="T1165" i="1"/>
  <c r="T2421" i="1"/>
  <c r="T556" i="1"/>
  <c r="T1648" i="1"/>
  <c r="T1649" i="1"/>
  <c r="T299" i="1"/>
  <c r="T689" i="1"/>
  <c r="T1650" i="1"/>
  <c r="T1651" i="1"/>
  <c r="T2335" i="1"/>
  <c r="T2336" i="1"/>
  <c r="T1652" i="1"/>
  <c r="T945" i="1"/>
  <c r="T2337" i="1"/>
  <c r="T1017" i="1"/>
  <c r="T585" i="1"/>
  <c r="T695" i="1"/>
  <c r="T495" i="1"/>
  <c r="T2338" i="1"/>
  <c r="T1653" i="1"/>
  <c r="T531" i="1"/>
  <c r="T1112" i="1"/>
  <c r="T1654" i="1"/>
  <c r="T1655" i="1"/>
  <c r="T1044" i="1"/>
  <c r="T707" i="1"/>
  <c r="T1075" i="1"/>
  <c r="T2339" i="1"/>
  <c r="T1656" i="1"/>
  <c r="T1657" i="1"/>
  <c r="T2340" i="1"/>
  <c r="T1658" i="1"/>
  <c r="T1107" i="1"/>
  <c r="T1659" i="1"/>
  <c r="T1123" i="1"/>
  <c r="T1660" i="1"/>
  <c r="T1661" i="1"/>
  <c r="T686" i="1"/>
  <c r="T2341" i="1"/>
  <c r="T2342" i="1"/>
  <c r="T688" i="1"/>
  <c r="T1117" i="1"/>
  <c r="T2343" i="1"/>
  <c r="T2344" i="1"/>
  <c r="T2345" i="1"/>
  <c r="T1662" i="1"/>
  <c r="T2346" i="1"/>
  <c r="T1663" i="1"/>
  <c r="T730" i="1"/>
  <c r="T1664" i="1"/>
  <c r="T382" i="1"/>
  <c r="T1125" i="1"/>
  <c r="T2422" i="1"/>
  <c r="T461" i="1"/>
  <c r="T1175" i="1"/>
  <c r="T1665" i="1"/>
  <c r="T266" i="1"/>
  <c r="T76" i="1"/>
  <c r="T362" i="1"/>
  <c r="T370" i="1"/>
  <c r="T371" i="1"/>
  <c r="T365" i="1"/>
  <c r="T534" i="1"/>
  <c r="T1666" i="1"/>
  <c r="T1667" i="1"/>
  <c r="T953" i="1"/>
  <c r="T582" i="1"/>
  <c r="T1668" i="1"/>
  <c r="T1095" i="1"/>
  <c r="T1669" i="1"/>
  <c r="T16" i="1"/>
  <c r="T715" i="1"/>
  <c r="T1670" i="1"/>
  <c r="T1671" i="1"/>
  <c r="T1102" i="1"/>
  <c r="T1672" i="1"/>
  <c r="T1235" i="1"/>
  <c r="T1673" i="1"/>
  <c r="T1674" i="1"/>
  <c r="T1675" i="1"/>
  <c r="T1676" i="1"/>
  <c r="T1677" i="1"/>
  <c r="T1678" i="1"/>
  <c r="T1679" i="1"/>
  <c r="T1680" i="1"/>
  <c r="T614" i="1"/>
  <c r="T1681" i="1"/>
  <c r="T1682" i="1"/>
  <c r="T1683" i="1"/>
  <c r="T1684" i="1"/>
  <c r="T1685" i="1"/>
  <c r="T1686" i="1"/>
  <c r="T2423" i="1"/>
  <c r="T1687" i="1"/>
  <c r="T1688" i="1"/>
  <c r="T1689" i="1"/>
  <c r="T841" i="1"/>
  <c r="T1690" i="1"/>
  <c r="T326" i="1"/>
  <c r="T2347" i="1"/>
  <c r="T1691" i="1"/>
  <c r="T1692" i="1"/>
  <c r="T2348" i="1"/>
  <c r="T2349" i="1"/>
  <c r="T1693" i="1"/>
  <c r="T356" i="1"/>
  <c r="T2350" i="1"/>
  <c r="T718" i="1"/>
  <c r="T2351" i="1"/>
  <c r="T2352" i="1"/>
  <c r="T219" i="1"/>
  <c r="T2353" i="1"/>
  <c r="T549" i="1"/>
  <c r="T1694" i="1"/>
  <c r="T2354" i="1"/>
  <c r="T2424" i="1"/>
  <c r="T2425" i="1"/>
  <c r="T2426" i="1"/>
  <c r="T2427" i="1"/>
  <c r="T1695" i="1"/>
  <c r="T559" i="1"/>
  <c r="T1696" i="1"/>
  <c r="T1697" i="1"/>
  <c r="T2428" i="1"/>
  <c r="T2429" i="1"/>
  <c r="T699" i="1"/>
  <c r="T2430" i="1"/>
  <c r="T1698" i="1"/>
  <c r="T1699" i="1"/>
  <c r="T1700" i="1"/>
  <c r="T1144" i="1"/>
  <c r="T2431" i="1"/>
  <c r="T762" i="1"/>
  <c r="T1701" i="1"/>
  <c r="T1702" i="1"/>
  <c r="T457" i="1"/>
  <c r="T591" i="1"/>
  <c r="T2432" i="1"/>
  <c r="T946" i="1"/>
  <c r="T1703" i="1"/>
  <c r="T1704" i="1"/>
  <c r="T1155" i="1"/>
  <c r="T2355" i="1"/>
  <c r="T2433" i="1"/>
  <c r="T2434" i="1"/>
  <c r="T1000" i="1"/>
  <c r="T816" i="1"/>
  <c r="T1705" i="1"/>
  <c r="T2356" i="1"/>
  <c r="T1706" i="1"/>
  <c r="T955" i="1"/>
  <c r="T834" i="1"/>
  <c r="T1707" i="1"/>
  <c r="T1708" i="1"/>
  <c r="T1709" i="1"/>
  <c r="T1710" i="1"/>
  <c r="T1711" i="1"/>
  <c r="T2435" i="1"/>
  <c r="T1712" i="1"/>
  <c r="T2436" i="1"/>
  <c r="T1713" i="1"/>
  <c r="T1714" i="1"/>
  <c r="T1715" i="1"/>
  <c r="T1716" i="1"/>
  <c r="T1717" i="1"/>
  <c r="T1718" i="1"/>
  <c r="T1090" i="1"/>
  <c r="T1234" i="1"/>
  <c r="T1719" i="1"/>
  <c r="T1720" i="1"/>
  <c r="T1721" i="1"/>
  <c r="T1722" i="1"/>
  <c r="T1723" i="1"/>
  <c r="T1724" i="1"/>
  <c r="T586" i="1"/>
  <c r="T1725" i="1"/>
  <c r="T1726" i="1"/>
  <c r="T821" i="1"/>
  <c r="T1727" i="1"/>
  <c r="T1728" i="1"/>
  <c r="T726" i="1"/>
  <c r="T1729" i="1"/>
  <c r="T705" i="1"/>
  <c r="T1730" i="1"/>
  <c r="T1731" i="1"/>
  <c r="T2437" i="1"/>
  <c r="T1732" i="1"/>
  <c r="T1733" i="1"/>
  <c r="T2438" i="1"/>
  <c r="T2439" i="1"/>
  <c r="T1734" i="1"/>
  <c r="T1735" i="1"/>
  <c r="T1142" i="1"/>
  <c r="T32" i="1"/>
  <c r="T671" i="1"/>
  <c r="T1736" i="1"/>
  <c r="T1737" i="1"/>
  <c r="T1738" i="1"/>
  <c r="T369" i="1"/>
  <c r="T2440" i="1"/>
  <c r="T1739" i="1"/>
  <c r="T2441" i="1"/>
  <c r="T811" i="1"/>
  <c r="T1740" i="1"/>
  <c r="T1741" i="1"/>
  <c r="T2442" i="1"/>
  <c r="T2443" i="1"/>
  <c r="T829" i="1"/>
  <c r="T1742" i="1"/>
  <c r="T322" i="1"/>
  <c r="T1743" i="1"/>
  <c r="T2444" i="1"/>
  <c r="T2445" i="1"/>
  <c r="T1744" i="1"/>
  <c r="T1745" i="1"/>
  <c r="T44" i="1"/>
  <c r="T663" i="1"/>
  <c r="T1100" i="1"/>
  <c r="T1746" i="1"/>
  <c r="T373" i="1"/>
  <c r="T1747" i="1"/>
  <c r="T341" i="1"/>
  <c r="T594" i="1"/>
  <c r="T2446" i="1"/>
  <c r="T2447" i="1"/>
  <c r="T2448" i="1"/>
  <c r="T2449" i="1"/>
  <c r="T1748" i="1"/>
  <c r="T1749" i="1"/>
  <c r="T690" i="1"/>
  <c r="T1750" i="1"/>
  <c r="T2450" i="1"/>
  <c r="T1751" i="1"/>
  <c r="T418" i="1"/>
  <c r="T2357" i="1"/>
  <c r="T328" i="1"/>
  <c r="T1752" i="1"/>
  <c r="T1753" i="1"/>
  <c r="T1754" i="1"/>
  <c r="T972" i="1"/>
  <c r="T1755" i="1"/>
  <c r="T368" i="1"/>
  <c r="T366" i="1"/>
  <c r="T1756" i="1"/>
  <c r="T1757" i="1"/>
  <c r="T2358" i="1"/>
  <c r="T1758" i="1"/>
  <c r="T1759" i="1"/>
  <c r="T1760" i="1"/>
  <c r="T817" i="1"/>
  <c r="T1761" i="1"/>
  <c r="T1762" i="1"/>
  <c r="T625" i="1"/>
  <c r="T848" i="1"/>
  <c r="T1763" i="1"/>
  <c r="T1764" i="1"/>
  <c r="T2451" i="1"/>
  <c r="T1765" i="1"/>
  <c r="T554" i="1"/>
  <c r="T2452" i="1"/>
  <c r="T1766" i="1"/>
  <c r="T1767" i="1"/>
  <c r="T1768" i="1"/>
  <c r="T1769" i="1"/>
  <c r="T1770" i="1"/>
  <c r="T1771" i="1"/>
  <c r="T1772" i="1"/>
  <c r="T722" i="1"/>
  <c r="T1773" i="1"/>
  <c r="T1774" i="1"/>
  <c r="T1775" i="1"/>
  <c r="T1776" i="1"/>
  <c r="T1777" i="1"/>
  <c r="T1778" i="1"/>
  <c r="T551" i="1"/>
  <c r="T1779" i="1"/>
  <c r="T1780" i="1"/>
  <c r="T2359" i="1"/>
  <c r="T2360" i="1"/>
  <c r="T2361" i="1"/>
  <c r="T2362" i="1"/>
  <c r="T2453" i="1"/>
  <c r="T2363" i="1"/>
  <c r="T1781" i="1"/>
  <c r="T2364" i="1"/>
  <c r="T2365" i="1"/>
  <c r="T2366" i="1"/>
  <c r="T2367" i="1"/>
  <c r="T2368" i="1"/>
  <c r="T2369" i="1"/>
  <c r="T2370" i="1"/>
  <c r="T2371" i="1"/>
  <c r="T2372" i="1"/>
  <c r="T2373" i="1"/>
  <c r="T2374" i="1"/>
  <c r="T2375" i="1"/>
  <c r="T2376" i="1"/>
  <c r="T2377" i="1"/>
  <c r="T2454" i="1"/>
  <c r="T2378" i="1"/>
  <c r="T2379" i="1"/>
  <c r="T1037" i="1"/>
  <c r="T1782" i="1"/>
  <c r="T1783" i="1"/>
  <c r="T2455" i="1"/>
  <c r="T2380" i="1"/>
  <c r="T1784" i="1"/>
  <c r="T1785" i="1"/>
  <c r="T2381" i="1"/>
  <c r="T2382" i="1"/>
  <c r="T1786" i="1"/>
  <c r="T2383" i="1"/>
  <c r="T1787" i="1"/>
  <c r="T2456" i="1"/>
  <c r="T2457" i="1"/>
  <c r="T1788" i="1"/>
  <c r="T1789" i="1"/>
  <c r="T1790" i="1"/>
  <c r="T1791" i="1"/>
  <c r="T1792" i="1"/>
  <c r="T1793" i="1"/>
  <c r="T1794" i="1"/>
  <c r="T1795" i="1"/>
  <c r="T1796" i="1"/>
  <c r="T1797" i="1"/>
  <c r="T1798" i="1"/>
  <c r="T1799" i="1"/>
  <c r="T1800" i="1"/>
  <c r="T1801" i="1"/>
  <c r="T1802" i="1"/>
  <c r="T1803" i="1"/>
  <c r="T1804" i="1"/>
  <c r="T1805" i="1"/>
  <c r="T1806" i="1"/>
  <c r="T311" i="1"/>
  <c r="T1807" i="1"/>
  <c r="T1808" i="1"/>
  <c r="T760" i="1"/>
  <c r="T1809" i="1"/>
  <c r="T1810" i="1"/>
  <c r="T1004" i="1"/>
  <c r="T1811" i="1"/>
  <c r="T1812" i="1"/>
  <c r="T1224" i="1"/>
  <c r="T1813" i="1"/>
  <c r="T1814" i="1"/>
  <c r="T1815" i="1"/>
  <c r="T1816" i="1"/>
  <c r="T1817" i="1"/>
  <c r="T1818" i="1"/>
  <c r="T1819" i="1"/>
  <c r="T1820" i="1"/>
  <c r="T1821" i="1"/>
  <c r="T1822" i="1"/>
  <c r="T731" i="1"/>
  <c r="T653" i="1"/>
  <c r="T1121" i="1"/>
  <c r="T1823" i="1"/>
  <c r="T141" i="1"/>
  <c r="T1824" i="1"/>
  <c r="T1825" i="1"/>
  <c r="T660" i="1"/>
  <c r="T1826" i="1"/>
  <c r="T1827" i="1"/>
  <c r="T56" i="1"/>
  <c r="T1828" i="1"/>
  <c r="T1146" i="1"/>
  <c r="T1207" i="1"/>
  <c r="T1829" i="1"/>
  <c r="T1830" i="1"/>
  <c r="T1831" i="1"/>
  <c r="T1832" i="1"/>
  <c r="T1833" i="1"/>
  <c r="T1834" i="1"/>
  <c r="T1835" i="1"/>
  <c r="T1836" i="1"/>
  <c r="T1837" i="1"/>
  <c r="T1838" i="1"/>
  <c r="T2384" i="1"/>
  <c r="T831" i="1"/>
  <c r="T2385" i="1"/>
  <c r="T1839" i="1"/>
  <c r="T1840" i="1"/>
  <c r="T1841" i="1"/>
  <c r="T1842" i="1"/>
  <c r="T1843" i="1"/>
  <c r="T1844" i="1"/>
  <c r="T1845" i="1"/>
  <c r="T415" i="1"/>
  <c r="T1846" i="1"/>
  <c r="T1847" i="1"/>
  <c r="T1848" i="1"/>
  <c r="T375" i="1"/>
  <c r="T361" i="1"/>
  <c r="T383" i="1"/>
  <c r="T2386" i="1"/>
  <c r="T2387" i="1"/>
  <c r="T2388" i="1"/>
  <c r="T1849" i="1"/>
  <c r="T1850" i="1"/>
  <c r="T1157" i="1"/>
  <c r="T1851" i="1"/>
  <c r="T576" i="1"/>
  <c r="T1852" i="1"/>
  <c r="T1853" i="1"/>
  <c r="T1854" i="1"/>
  <c r="T1855" i="1"/>
  <c r="T1856" i="1"/>
  <c r="T1857" i="1"/>
  <c r="T1858" i="1"/>
  <c r="T1859" i="1"/>
  <c r="T1860" i="1"/>
  <c r="T1861" i="1"/>
  <c r="T1862" i="1"/>
  <c r="T2224" i="1"/>
  <c r="T1863" i="1"/>
  <c r="T1864" i="1"/>
  <c r="T1865" i="1"/>
  <c r="T1866" i="1"/>
  <c r="T1867" i="1"/>
  <c r="T1868" i="1"/>
  <c r="T1869" i="1"/>
  <c r="T1870" i="1"/>
  <c r="T414" i="1"/>
  <c r="T1871" i="1"/>
  <c r="T1872" i="1"/>
  <c r="T1873" i="1"/>
  <c r="T813" i="1"/>
  <c r="T1874" i="1"/>
  <c r="T1875" i="1"/>
  <c r="T1876" i="1"/>
  <c r="T1877" i="1"/>
  <c r="T819" i="1"/>
  <c r="T1878" i="1"/>
  <c r="T395" i="1"/>
  <c r="T818" i="1"/>
  <c r="T259" i="1"/>
  <c r="T1879" i="1"/>
  <c r="T1880" i="1"/>
  <c r="T1881" i="1"/>
  <c r="T1154" i="1"/>
  <c r="T1882" i="1"/>
  <c r="T1883" i="1"/>
  <c r="T1884" i="1"/>
  <c r="T1885" i="1"/>
  <c r="T1886" i="1"/>
  <c r="T1887" i="1"/>
  <c r="T1888" i="1"/>
  <c r="T1889" i="1"/>
  <c r="T1890" i="1"/>
  <c r="T608" i="1"/>
  <c r="T1891" i="1"/>
  <c r="T740" i="1"/>
  <c r="T1892" i="1"/>
  <c r="T1893" i="1"/>
  <c r="T1894" i="1"/>
  <c r="T1895" i="1"/>
  <c r="T1896" i="1"/>
  <c r="T1897" i="1"/>
  <c r="T1898" i="1"/>
  <c r="T1899" i="1"/>
  <c r="T1900" i="1"/>
  <c r="T1901" i="1"/>
  <c r="T1902" i="1"/>
  <c r="T1903" i="1"/>
  <c r="T1904" i="1"/>
  <c r="T1905" i="1"/>
  <c r="T2216" i="1"/>
  <c r="T1906" i="1"/>
  <c r="T2214" i="1"/>
  <c r="T1907" i="1"/>
  <c r="T1908" i="1"/>
  <c r="T1909" i="1"/>
  <c r="T1910" i="1"/>
  <c r="T1911" i="1"/>
  <c r="T1912" i="1"/>
  <c r="T1913" i="1"/>
  <c r="T1914" i="1"/>
  <c r="T1915" i="1"/>
  <c r="T1916" i="1"/>
  <c r="T1917" i="1"/>
  <c r="T1918" i="1"/>
  <c r="T1919" i="1"/>
  <c r="T1920" i="1"/>
  <c r="T1921" i="1"/>
  <c r="T1922" i="1"/>
  <c r="T1923" i="1"/>
  <c r="T1924" i="1"/>
  <c r="T1925" i="1"/>
  <c r="T1926" i="1"/>
  <c r="T2389" i="1"/>
  <c r="T2390" i="1"/>
  <c r="T2391" i="1"/>
  <c r="T1927" i="1"/>
  <c r="T1928" i="1"/>
  <c r="T1929" i="1"/>
  <c r="T1930" i="1"/>
  <c r="T1931" i="1"/>
  <c r="T1932" i="1"/>
  <c r="T2392" i="1"/>
  <c r="T1933" i="1"/>
  <c r="T1934" i="1"/>
  <c r="T2229" i="1"/>
  <c r="T1935" i="1"/>
  <c r="T1936" i="1"/>
  <c r="T1937" i="1"/>
  <c r="T1938" i="1"/>
  <c r="T1939" i="1"/>
  <c r="T1940" i="1"/>
  <c r="T1941" i="1"/>
  <c r="T1942" i="1"/>
  <c r="T1943" i="1"/>
  <c r="T1944" i="1"/>
  <c r="T1945" i="1"/>
  <c r="T1946" i="1"/>
  <c r="T1947" i="1"/>
  <c r="T1948" i="1"/>
  <c r="T1949" i="1"/>
  <c r="T1950" i="1"/>
  <c r="T1951" i="1"/>
  <c r="T1952" i="1"/>
  <c r="T2458" i="1"/>
  <c r="T1953" i="1"/>
  <c r="T1954" i="1"/>
  <c r="T1955" i="1"/>
  <c r="T1956" i="1"/>
  <c r="T1957" i="1"/>
  <c r="T1958" i="1"/>
  <c r="T1959" i="1"/>
  <c r="T1960" i="1"/>
  <c r="T1961" i="1"/>
  <c r="T1962" i="1"/>
  <c r="T1963" i="1"/>
  <c r="T1964" i="1"/>
  <c r="T1965" i="1"/>
  <c r="T1966" i="1"/>
  <c r="T1967" i="1"/>
  <c r="T1968" i="1"/>
  <c r="T1969" i="1"/>
  <c r="T697" i="1"/>
  <c r="T1970" i="1"/>
  <c r="T1971" i="1"/>
  <c r="T1972" i="1"/>
  <c r="T1973" i="1"/>
  <c r="T1974" i="1"/>
  <c r="T1975" i="1"/>
  <c r="T646" i="1"/>
  <c r="T1976" i="1"/>
  <c r="T1977" i="1"/>
  <c r="T1978" i="1"/>
  <c r="T1979" i="1"/>
  <c r="T1980" i="1"/>
  <c r="T1981" i="1"/>
  <c r="T1982" i="1"/>
  <c r="T2204" i="1"/>
  <c r="T1983" i="1"/>
  <c r="T1984" i="1"/>
  <c r="T1985" i="1"/>
  <c r="T1986" i="1"/>
  <c r="T1987" i="1"/>
  <c r="T1988" i="1"/>
  <c r="T1989" i="1"/>
  <c r="T1990" i="1"/>
  <c r="T1991" i="1"/>
  <c r="T2393" i="1"/>
  <c r="T1992" i="1"/>
  <c r="T1993" i="1"/>
  <c r="T1994" i="1"/>
  <c r="T1995" i="1"/>
  <c r="T1996" i="1"/>
  <c r="T1997" i="1"/>
  <c r="T1998" i="1"/>
  <c r="T1999" i="1"/>
  <c r="T2000" i="1"/>
  <c r="T2394" i="1"/>
  <c r="T2395" i="1"/>
  <c r="T2396" i="1"/>
  <c r="T2001" i="1"/>
  <c r="T2002" i="1"/>
  <c r="T2003" i="1"/>
  <c r="T2004" i="1"/>
  <c r="T2005" i="1"/>
  <c r="T2006" i="1"/>
  <c r="T2007" i="1"/>
  <c r="T2008" i="1"/>
  <c r="T2009" i="1"/>
  <c r="T2010" i="1"/>
  <c r="T2011" i="1"/>
  <c r="T2012" i="1"/>
  <c r="T2013" i="1"/>
  <c r="T2014" i="1"/>
  <c r="T2015" i="1"/>
  <c r="T2397" i="1"/>
  <c r="T2016" i="1"/>
  <c r="T2017" i="1"/>
  <c r="T2018" i="1"/>
  <c r="T2019" i="1"/>
  <c r="T2020" i="1"/>
  <c r="T2021" i="1"/>
  <c r="T2022" i="1"/>
  <c r="T2023" i="1"/>
  <c r="T2024" i="1"/>
  <c r="T2025" i="1"/>
  <c r="T2026" i="1"/>
  <c r="T2027" i="1"/>
  <c r="T2028" i="1"/>
  <c r="T2029" i="1"/>
  <c r="T2030" i="1"/>
  <c r="T2031" i="1"/>
  <c r="T2032" i="1"/>
  <c r="T2033" i="1"/>
  <c r="T2034" i="1"/>
  <c r="T2035" i="1"/>
  <c r="T2036" i="1"/>
  <c r="T2037" i="1"/>
  <c r="T2398"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97" i="1"/>
  <c r="T2118" i="1"/>
  <c r="T2399" i="1"/>
  <c r="T2400" i="1"/>
  <c r="T2119" i="1"/>
  <c r="T2120" i="1"/>
  <c r="T2121" i="1"/>
  <c r="T2122" i="1"/>
  <c r="T2123" i="1"/>
  <c r="T2124" i="1"/>
  <c r="T2125" i="1"/>
  <c r="T2126" i="1"/>
  <c r="T765"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1143" i="1"/>
  <c r="L1" i="1" l="1"/>
  <c r="M1" i="1"/>
  <c r="N1" i="1"/>
  <c r="O1" i="1"/>
  <c r="P1" i="1"/>
  <c r="Q1" i="1"/>
  <c r="R1" i="1"/>
  <c r="S1" i="1"/>
  <c r="T1" i="1"/>
  <c r="U1" i="1"/>
  <c r="V1" i="1"/>
  <c r="W1" i="1"/>
  <c r="X1" i="1"/>
  <c r="Y1" i="1"/>
  <c r="Z1" i="1"/>
  <c r="AA1" i="1"/>
  <c r="J1" i="1"/>
  <c r="K1" i="1"/>
  <c r="C1270" i="1" l="1"/>
  <c r="H1270" i="1"/>
  <c r="C1161" i="1"/>
  <c r="H1161" i="1"/>
  <c r="C217" i="1"/>
  <c r="H217" i="1"/>
  <c r="C911" i="1"/>
  <c r="H911" i="1"/>
  <c r="C645" i="1"/>
  <c r="H645" i="1"/>
  <c r="C1388" i="1"/>
  <c r="H1388" i="1"/>
  <c r="C54" i="1"/>
  <c r="H54" i="1"/>
  <c r="C8" i="1"/>
  <c r="H8" i="1"/>
  <c r="C106" i="1"/>
  <c r="H106" i="1"/>
  <c r="C13" i="1"/>
  <c r="H13" i="1"/>
  <c r="C523" i="1"/>
  <c r="H523" i="1"/>
  <c r="C525" i="1"/>
  <c r="H525" i="1"/>
  <c r="C542" i="1"/>
  <c r="H542" i="1"/>
  <c r="C500" i="1"/>
  <c r="H500" i="1"/>
  <c r="C185" i="1"/>
  <c r="H185" i="1"/>
  <c r="C15" i="1"/>
  <c r="H15" i="1"/>
  <c r="C58" i="1"/>
  <c r="H58" i="1"/>
  <c r="C48" i="1"/>
  <c r="H48" i="1"/>
  <c r="C607" i="1"/>
  <c r="H607" i="1"/>
  <c r="C691" i="1"/>
  <c r="H691" i="1"/>
  <c r="C470" i="1"/>
  <c r="H470" i="1"/>
  <c r="C28" i="1"/>
  <c r="H28" i="1"/>
  <c r="C166" i="1"/>
  <c r="H166" i="1"/>
  <c r="C30" i="1"/>
  <c r="H30" i="1"/>
  <c r="C31" i="1"/>
  <c r="H31" i="1"/>
  <c r="C823" i="1"/>
  <c r="H823" i="1"/>
  <c r="C18" i="1"/>
  <c r="H18" i="1"/>
  <c r="C74" i="1"/>
  <c r="H74" i="1"/>
  <c r="C75" i="1"/>
  <c r="H75" i="1"/>
  <c r="C251" i="1"/>
  <c r="H251" i="1"/>
  <c r="C1389" i="1"/>
  <c r="H1389" i="1"/>
  <c r="C59" i="1"/>
  <c r="H59" i="1"/>
  <c r="C694" i="1"/>
  <c r="H694" i="1"/>
  <c r="C2233" i="1"/>
  <c r="H2233" i="1"/>
  <c r="C22" i="1"/>
  <c r="H22" i="1"/>
  <c r="C27" i="1"/>
  <c r="H27" i="1"/>
  <c r="C1271" i="1"/>
  <c r="H1271" i="1"/>
  <c r="C948" i="1"/>
  <c r="H948" i="1"/>
  <c r="C1272" i="1"/>
  <c r="H1272" i="1"/>
  <c r="C598" i="1"/>
  <c r="H598" i="1"/>
  <c r="C36" i="1"/>
  <c r="H36" i="1"/>
  <c r="C218" i="1"/>
  <c r="H218" i="1"/>
  <c r="C1283" i="1"/>
  <c r="H1283" i="1"/>
  <c r="C1274" i="1"/>
  <c r="H1274" i="1"/>
  <c r="C105" i="1"/>
  <c r="H105" i="1"/>
  <c r="C115" i="1"/>
  <c r="H115" i="1"/>
  <c r="C92" i="1"/>
  <c r="H92" i="1"/>
  <c r="C1094" i="1"/>
  <c r="H1094" i="1"/>
  <c r="C1390" i="1"/>
  <c r="H1390" i="1"/>
  <c r="C2241" i="1"/>
  <c r="H2241" i="1"/>
  <c r="C822" i="1"/>
  <c r="H822" i="1"/>
  <c r="C125" i="1"/>
  <c r="H125" i="1"/>
  <c r="C43" i="1"/>
  <c r="H43" i="1"/>
  <c r="C627" i="1"/>
  <c r="H627" i="1"/>
  <c r="C1269" i="1"/>
  <c r="H1269" i="1"/>
  <c r="C104" i="1"/>
  <c r="H104" i="1"/>
  <c r="C301" i="1"/>
  <c r="H301" i="1"/>
  <c r="C86" i="1"/>
  <c r="H86" i="1"/>
  <c r="C1275" i="1"/>
  <c r="H1275" i="1"/>
  <c r="C859" i="1"/>
  <c r="H859" i="1"/>
  <c r="C1097" i="1"/>
  <c r="H1097" i="1"/>
  <c r="C186" i="1"/>
  <c r="H186" i="1"/>
  <c r="C9" i="1"/>
  <c r="H9" i="1"/>
  <c r="C57" i="1"/>
  <c r="H57" i="1"/>
  <c r="C312" i="1"/>
  <c r="H312" i="1"/>
  <c r="C313" i="1"/>
  <c r="H313" i="1"/>
  <c r="C314" i="1"/>
  <c r="H314" i="1"/>
  <c r="C318" i="1"/>
  <c r="H318" i="1"/>
  <c r="C661" i="1"/>
  <c r="H661" i="1"/>
  <c r="C978" i="1"/>
  <c r="H978" i="1"/>
  <c r="C658" i="1"/>
  <c r="H658" i="1"/>
  <c r="C840" i="1"/>
  <c r="H840" i="1"/>
  <c r="C736" i="1"/>
  <c r="H736" i="1"/>
  <c r="C307" i="1"/>
  <c r="H307" i="1"/>
  <c r="C42" i="1"/>
  <c r="H42" i="1"/>
  <c r="C69" i="1"/>
  <c r="H69" i="1"/>
  <c r="C1284" i="1"/>
  <c r="H1284" i="1"/>
  <c r="C66" i="1"/>
  <c r="H66" i="1"/>
  <c r="C871" i="1"/>
  <c r="H871" i="1"/>
  <c r="C292" i="1"/>
  <c r="H292" i="1"/>
  <c r="C316" i="1"/>
  <c r="H316" i="1"/>
  <c r="C837" i="1"/>
  <c r="H837" i="1"/>
  <c r="C60" i="1"/>
  <c r="H60" i="1"/>
  <c r="C606" i="1"/>
  <c r="H606" i="1"/>
  <c r="C2242" i="1"/>
  <c r="H2242" i="1"/>
  <c r="C588" i="1"/>
  <c r="H588" i="1"/>
  <c r="C2260" i="1"/>
  <c r="H2260" i="1"/>
  <c r="C1391" i="1"/>
  <c r="H1391" i="1"/>
  <c r="C986" i="1"/>
  <c r="H986" i="1"/>
  <c r="C2261" i="1"/>
  <c r="H2261" i="1"/>
  <c r="C374" i="1"/>
  <c r="H374" i="1"/>
  <c r="C293" i="1"/>
  <c r="H293" i="1"/>
  <c r="C878" i="1"/>
  <c r="H878" i="1"/>
  <c r="C401" i="1"/>
  <c r="H401" i="1"/>
  <c r="C201" i="1"/>
  <c r="H201" i="1"/>
  <c r="C85" i="1"/>
  <c r="H85" i="1"/>
  <c r="C95" i="1"/>
  <c r="H95" i="1"/>
  <c r="C82" i="1"/>
  <c r="H82" i="1"/>
  <c r="C575" i="1"/>
  <c r="H575" i="1"/>
  <c r="C89" i="1"/>
  <c r="H89" i="1"/>
  <c r="C93" i="1"/>
  <c r="H93" i="1"/>
  <c r="C121" i="1"/>
  <c r="H121" i="1"/>
  <c r="C90" i="1"/>
  <c r="H90" i="1"/>
  <c r="C197" i="1"/>
  <c r="H197" i="1"/>
  <c r="C88" i="1"/>
  <c r="H88" i="1"/>
  <c r="C94" i="1"/>
  <c r="H94" i="1"/>
  <c r="C91" i="1"/>
  <c r="H91" i="1"/>
  <c r="C196" i="1"/>
  <c r="H196" i="1"/>
  <c r="C80" i="1"/>
  <c r="H80" i="1"/>
  <c r="C96" i="1"/>
  <c r="H96" i="1"/>
  <c r="C962" i="1"/>
  <c r="H962" i="1"/>
  <c r="C97" i="1"/>
  <c r="H97" i="1"/>
  <c r="C402" i="1"/>
  <c r="H402" i="1"/>
  <c r="C99" i="1"/>
  <c r="H99" i="1"/>
  <c r="C100" i="1"/>
  <c r="H100" i="1"/>
  <c r="C102" i="1"/>
  <c r="H102" i="1"/>
  <c r="C101" i="1"/>
  <c r="H101" i="1"/>
  <c r="C1085" i="1"/>
  <c r="H1085" i="1"/>
  <c r="C1010" i="1"/>
  <c r="H1010" i="1"/>
  <c r="C10" i="1"/>
  <c r="H10" i="1"/>
  <c r="C34" i="1"/>
  <c r="H34" i="1"/>
  <c r="C172" i="1"/>
  <c r="H172" i="1"/>
  <c r="C866" i="1"/>
  <c r="H866" i="1"/>
  <c r="C1239" i="1"/>
  <c r="H1239" i="1"/>
  <c r="C118" i="1"/>
  <c r="H118" i="1"/>
  <c r="C302" i="1"/>
  <c r="H302" i="1"/>
  <c r="C488" i="1"/>
  <c r="H488" i="1"/>
  <c r="C269" i="1"/>
  <c r="H269" i="1"/>
  <c r="C245" i="1"/>
  <c r="H245" i="1"/>
  <c r="C2286" i="1"/>
  <c r="H2286" i="1"/>
  <c r="C426" i="1"/>
  <c r="H426" i="1"/>
  <c r="C117" i="1"/>
  <c r="H117" i="1"/>
  <c r="C845" i="1"/>
  <c r="H845" i="1"/>
  <c r="C1081" i="1"/>
  <c r="H1081" i="1"/>
  <c r="C40" i="1"/>
  <c r="H40" i="1"/>
  <c r="C1273" i="1"/>
  <c r="H1273" i="1"/>
  <c r="C990" i="1"/>
  <c r="H990" i="1"/>
  <c r="C50" i="1"/>
  <c r="H50" i="1"/>
  <c r="C136" i="1"/>
  <c r="H136" i="1"/>
  <c r="C37" i="1"/>
  <c r="H37" i="1"/>
  <c r="C806" i="1"/>
  <c r="H806" i="1"/>
  <c r="C131" i="1"/>
  <c r="H131" i="1"/>
  <c r="C83" i="1"/>
  <c r="H83" i="1"/>
  <c r="C618" i="1"/>
  <c r="H618" i="1"/>
  <c r="C274" i="1"/>
  <c r="H274" i="1"/>
  <c r="C502" i="1"/>
  <c r="H502" i="1"/>
  <c r="C681" i="1"/>
  <c r="H681" i="1"/>
  <c r="C708" i="1"/>
  <c r="H708" i="1"/>
  <c r="C120" i="1"/>
  <c r="H120" i="1"/>
  <c r="C116" i="1"/>
  <c r="H116" i="1"/>
  <c r="C388" i="1"/>
  <c r="H388" i="1"/>
  <c r="C87" i="1"/>
  <c r="H87" i="1"/>
  <c r="C61" i="1"/>
  <c r="H61" i="1"/>
  <c r="C1139" i="1"/>
  <c r="H1139" i="1"/>
  <c r="C1294" i="1"/>
  <c r="H1294" i="1"/>
  <c r="C122" i="1"/>
  <c r="H122" i="1"/>
  <c r="C119" i="1"/>
  <c r="H119" i="1"/>
  <c r="C283" i="1"/>
  <c r="H283" i="1"/>
  <c r="C2287" i="1"/>
  <c r="H2287" i="1"/>
  <c r="C2406" i="1"/>
  <c r="H2406" i="1"/>
  <c r="C1118" i="1"/>
  <c r="H1118" i="1"/>
  <c r="E2128" i="1" l="1"/>
  <c r="E2118" i="1"/>
  <c r="E2117" i="1"/>
  <c r="E2034" i="1"/>
  <c r="E1808" i="1"/>
  <c r="E723" i="1"/>
  <c r="E1620" i="1"/>
  <c r="E1072" i="1"/>
  <c r="E683" i="1"/>
  <c r="E1016" i="1"/>
  <c r="E1031" i="1"/>
  <c r="E963" i="1"/>
  <c r="E896" i="1"/>
  <c r="E1133" i="1"/>
  <c r="E1526" i="1"/>
  <c r="E168" i="1"/>
  <c r="E1370" i="1"/>
  <c r="E570" i="1"/>
  <c r="E721" i="1"/>
  <c r="E298" i="1"/>
  <c r="E974" i="1" l="1"/>
  <c r="BQ286" i="1" l="1"/>
  <c r="BQ580" i="1"/>
  <c r="BQ980" i="1"/>
  <c r="BQ227" i="1"/>
  <c r="BQ1275" i="1"/>
  <c r="BQ2401" i="1"/>
  <c r="BQ43" i="1"/>
  <c r="BQ236" i="1"/>
  <c r="BQ11" i="1"/>
  <c r="BQ15" i="1"/>
  <c r="BQ1623" i="1"/>
  <c r="BQ906" i="1"/>
  <c r="BQ1001" i="1"/>
  <c r="BQ1112" i="1"/>
  <c r="BQ121" i="1"/>
  <c r="BQ30" i="1"/>
  <c r="BQ70" i="1"/>
  <c r="BQ106" i="1"/>
  <c r="BQ1440" i="1"/>
  <c r="BQ36" i="1"/>
  <c r="BQ488" i="1"/>
  <c r="BQ2300" i="1"/>
  <c r="BQ1659" i="1"/>
  <c r="BQ2410" i="1"/>
  <c r="BQ1622" i="1"/>
  <c r="BQ115" i="1"/>
  <c r="BQ48" i="1"/>
  <c r="BQ1271" i="1"/>
  <c r="BQ618" i="1"/>
  <c r="BQ426" i="1"/>
  <c r="BQ3" i="1"/>
  <c r="BQ983" i="1"/>
  <c r="BQ107" i="1"/>
  <c r="BQ233" i="1"/>
  <c r="BQ270" i="1"/>
  <c r="BQ935" i="1"/>
  <c r="BQ934" i="1"/>
  <c r="BQ13" i="1"/>
  <c r="BQ281" i="1"/>
  <c r="BQ57" i="1"/>
  <c r="BQ312" i="1"/>
  <c r="BQ1660" i="1"/>
  <c r="BQ470" i="1"/>
  <c r="BQ970" i="1"/>
  <c r="BQ9" i="1"/>
  <c r="BQ859" i="1"/>
  <c r="BQ372" i="1"/>
  <c r="BQ799" i="1"/>
  <c r="BQ627" i="1"/>
  <c r="BQ31" i="1"/>
  <c r="BQ20" i="1"/>
  <c r="BQ21" i="1"/>
  <c r="BQ940" i="1"/>
  <c r="BQ1564" i="1"/>
  <c r="BQ1496" i="1"/>
  <c r="BQ265" i="1"/>
  <c r="BQ119" i="1"/>
  <c r="BQ42" i="1"/>
  <c r="BQ1027" i="1"/>
  <c r="BQ66" i="1"/>
  <c r="BQ1574" i="1"/>
  <c r="BQ28" i="1"/>
  <c r="BQ2233" i="1"/>
  <c r="BQ1269" i="1"/>
  <c r="BQ943" i="1"/>
  <c r="BQ59" i="1"/>
  <c r="BQ1498" i="1"/>
  <c r="BQ185" i="1"/>
  <c r="BQ665" i="1"/>
  <c r="BQ400" i="1"/>
  <c r="BQ1661" i="1"/>
  <c r="BQ1021" i="1"/>
  <c r="BQ196" i="1"/>
  <c r="BQ592" i="1"/>
  <c r="BQ598" i="1"/>
  <c r="BQ1307" i="1"/>
  <c r="BQ1594" i="1"/>
  <c r="BQ675" i="1"/>
  <c r="BQ1292" i="1"/>
  <c r="BQ1023" i="1"/>
  <c r="BQ606" i="1"/>
  <c r="BQ64" i="1"/>
  <c r="BQ97" i="1"/>
  <c r="BQ402" i="1"/>
  <c r="BQ965" i="1"/>
  <c r="BQ242" i="1"/>
  <c r="BQ100" i="1"/>
  <c r="BQ102" i="1"/>
  <c r="BQ101" i="1"/>
  <c r="BQ2205" i="1"/>
  <c r="BQ160" i="1"/>
  <c r="BQ225" i="1"/>
  <c r="BQ99" i="1"/>
  <c r="BQ1646" i="1"/>
  <c r="BQ161" i="1"/>
  <c r="BQ60" i="1"/>
  <c r="BQ350" i="1"/>
  <c r="BQ806" i="1"/>
  <c r="BQ84" i="1"/>
  <c r="BQ80" i="1"/>
  <c r="BQ86" i="1"/>
  <c r="BQ93" i="1"/>
  <c r="BQ573" i="1"/>
  <c r="BQ979" i="1"/>
  <c r="BQ381" i="1"/>
  <c r="BQ398" i="1"/>
  <c r="BQ87" i="1"/>
  <c r="BQ408" i="1"/>
  <c r="BQ207" i="1"/>
  <c r="BQ116" i="1"/>
  <c r="BQ1417" i="1"/>
  <c r="BQ22" i="1"/>
  <c r="BQ498" i="1"/>
  <c r="BQ1113" i="1"/>
  <c r="BQ1061" i="1"/>
  <c r="BQ69" i="1"/>
  <c r="BQ1315" i="1"/>
  <c r="BQ63" i="1"/>
  <c r="BQ626" i="1"/>
  <c r="BQ112" i="1"/>
  <c r="BQ485" i="1"/>
  <c r="BQ766" i="1"/>
  <c r="BQ991" i="1"/>
  <c r="BQ1033" i="1"/>
  <c r="BQ289" i="1"/>
  <c r="BQ92" i="1"/>
  <c r="BQ85" i="1"/>
  <c r="BQ95" i="1"/>
  <c r="BQ88" i="1"/>
  <c r="BQ82" i="1"/>
  <c r="BQ201" i="1"/>
  <c r="BQ131" i="1"/>
  <c r="BQ197" i="1"/>
  <c r="BQ89" i="1"/>
  <c r="BQ91" i="1"/>
  <c r="BQ90" i="1"/>
  <c r="BQ884" i="1"/>
  <c r="BQ34" i="1"/>
  <c r="BQ858" i="1"/>
  <c r="BQ228" i="1"/>
  <c r="BQ153" i="1"/>
  <c r="BQ145" i="1"/>
  <c r="BQ1145" i="1"/>
  <c r="BQ566" i="1"/>
  <c r="BQ1007" i="1"/>
  <c r="BQ1081" i="1"/>
  <c r="BQ260" i="1"/>
  <c r="BQ122" i="1"/>
  <c r="BQ930" i="1"/>
  <c r="BQ163" i="1"/>
  <c r="BQ1568" i="1"/>
  <c r="BQ585" i="1"/>
  <c r="BQ150" i="1"/>
  <c r="BQ269" i="1"/>
  <c r="BQ1159" i="1"/>
  <c r="BQ238" i="1"/>
  <c r="BQ446" i="1"/>
  <c r="BQ491" i="1"/>
  <c r="BQ1214" i="1"/>
  <c r="BQ646" i="1"/>
  <c r="BQ1418" i="1"/>
  <c r="BQ154" i="1"/>
  <c r="BQ374" i="1"/>
  <c r="BQ937" i="1"/>
  <c r="BQ245" i="1"/>
  <c r="BQ67" i="1"/>
  <c r="BQ1633" i="1"/>
  <c r="BQ686" i="1"/>
  <c r="BQ405" i="1"/>
  <c r="BQ125" i="1"/>
  <c r="BQ8" i="1"/>
  <c r="BQ645" i="1"/>
  <c r="BQ303" i="1"/>
  <c r="BQ601" i="1"/>
  <c r="BQ688" i="1"/>
  <c r="BQ120" i="1"/>
  <c r="BQ2232" i="1"/>
  <c r="BQ1015" i="1"/>
  <c r="BQ1117" i="1"/>
  <c r="BQ179" i="1"/>
  <c r="BQ1527" i="1"/>
  <c r="BQ139" i="1"/>
  <c r="BQ140" i="1"/>
  <c r="BQ945" i="1"/>
  <c r="BQ833" i="1"/>
  <c r="BQ243" i="1"/>
  <c r="BQ1537" i="1"/>
  <c r="BQ345" i="1"/>
  <c r="BQ1579" i="1"/>
  <c r="BQ588" i="1"/>
  <c r="BQ674" i="1"/>
  <c r="BQ815" i="1"/>
  <c r="BQ988" i="1"/>
  <c r="BQ600" i="1"/>
  <c r="BQ954" i="1"/>
  <c r="BQ1165" i="1"/>
  <c r="BQ1160" i="1"/>
  <c r="BQ1544" i="1"/>
  <c r="BQ103" i="1"/>
  <c r="BQ397" i="1"/>
  <c r="BQ734" i="1"/>
  <c r="BQ2215" i="1"/>
  <c r="BQ735" i="1"/>
  <c r="BQ2213" i="1"/>
  <c r="BQ1053" i="1"/>
  <c r="BQ274" i="1"/>
  <c r="BQ676" i="1"/>
  <c r="BQ290" i="1"/>
  <c r="BQ310" i="1"/>
  <c r="BQ832" i="1"/>
  <c r="BQ655" i="1"/>
  <c r="BQ152" i="1"/>
  <c r="BQ1587" i="1"/>
  <c r="BQ672" i="1"/>
  <c r="BQ662" i="1"/>
  <c r="BQ1662" i="1"/>
  <c r="BQ724" i="1"/>
  <c r="BQ609" i="1"/>
  <c r="BQ246" i="1"/>
  <c r="BQ1651" i="1"/>
  <c r="BQ40" i="1"/>
  <c r="BQ747" i="1"/>
  <c r="BQ220" i="1"/>
  <c r="BQ50" i="1"/>
  <c r="BQ118" i="1"/>
  <c r="BQ941" i="1"/>
  <c r="BQ658" i="1"/>
  <c r="BQ1323" i="1"/>
  <c r="BQ1663" i="1"/>
  <c r="BQ939" i="1"/>
  <c r="BQ75" i="1"/>
  <c r="BQ687" i="1"/>
  <c r="BQ647" i="1"/>
  <c r="BQ209" i="1"/>
  <c r="BQ730" i="1"/>
  <c r="BQ386" i="1"/>
  <c r="BQ170" i="1"/>
  <c r="BQ14" i="1"/>
  <c r="BQ605" i="1"/>
  <c r="BQ670" i="1"/>
  <c r="BQ171" i="1"/>
  <c r="BQ1612" i="1"/>
  <c r="BQ127" i="1"/>
  <c r="BQ128" i="1"/>
  <c r="BQ182" i="1"/>
  <c r="BQ177" i="1"/>
  <c r="BQ136" i="1"/>
  <c r="BQ1627" i="1"/>
  <c r="BQ221" i="1"/>
  <c r="BQ180" i="1"/>
  <c r="BQ680" i="1"/>
  <c r="BQ691" i="1"/>
  <c r="BQ692" i="1"/>
  <c r="BQ1174" i="1"/>
  <c r="BQ1293" i="1"/>
  <c r="BQ288" i="1"/>
  <c r="BQ1124" i="1"/>
  <c r="BQ68" i="1"/>
  <c r="BQ1309" i="1"/>
  <c r="BQ607" i="1"/>
  <c r="BQ83" i="1"/>
  <c r="BQ305" i="1"/>
  <c r="BQ367" i="1"/>
  <c r="BQ2402" i="1"/>
  <c r="BQ1664" i="1"/>
  <c r="BQ77" i="1"/>
  <c r="BQ2229" i="1"/>
  <c r="BQ576" i="1"/>
  <c r="BQ788" i="1"/>
  <c r="BQ694" i="1"/>
  <c r="BQ700" i="1"/>
  <c r="BQ320" i="1"/>
  <c r="BQ533" i="1"/>
  <c r="BQ540" i="1"/>
  <c r="BQ847" i="1"/>
  <c r="BQ1191" i="1"/>
  <c r="BQ1011" i="1"/>
  <c r="BQ151" i="1"/>
  <c r="BQ137" i="1"/>
  <c r="BQ327" i="1"/>
  <c r="BQ329" i="1"/>
  <c r="BQ1398" i="1"/>
  <c r="BQ913" i="1"/>
  <c r="BQ344" i="1"/>
  <c r="BQ1018" i="1"/>
  <c r="BQ1390" i="1"/>
  <c r="BQ1632" i="1"/>
  <c r="BQ293" i="1"/>
  <c r="BQ277" i="1"/>
  <c r="BQ922" i="1"/>
  <c r="BQ757" i="1"/>
  <c r="BQ519" i="1"/>
  <c r="BQ684" i="1"/>
  <c r="BQ111" i="1"/>
  <c r="BQ852" i="1"/>
  <c r="BQ174" i="1"/>
  <c r="BQ912" i="1"/>
  <c r="BQ231" i="1"/>
  <c r="BQ2314" i="1"/>
  <c r="BQ159" i="1"/>
  <c r="BQ1184" i="1"/>
  <c r="BQ929" i="1"/>
  <c r="BQ978" i="1"/>
  <c r="BQ308" i="1"/>
  <c r="BQ1085" i="1"/>
  <c r="BQ108" i="1"/>
  <c r="BQ550" i="1"/>
  <c r="BQ319" i="1"/>
  <c r="BQ842" i="1"/>
  <c r="BQ1308" i="1"/>
  <c r="BQ301" i="1"/>
  <c r="BQ701" i="1"/>
  <c r="BQ458" i="1"/>
  <c r="BQ110" i="1"/>
  <c r="BQ1094" i="1"/>
  <c r="BQ2230" i="1"/>
  <c r="BQ235" i="1"/>
  <c r="BQ1445" i="1"/>
  <c r="BQ333" i="1"/>
  <c r="BQ593" i="1"/>
  <c r="BQ1070" i="1"/>
  <c r="BQ629" i="1"/>
  <c r="BQ132" i="1"/>
  <c r="BQ61" i="1"/>
  <c r="BQ855" i="1"/>
  <c r="BQ1462" i="1"/>
  <c r="BQ2224" i="1"/>
  <c r="BQ306" i="1"/>
  <c r="BQ1511" i="1"/>
  <c r="BQ1386" i="1"/>
  <c r="BQ1636" i="1"/>
  <c r="BQ1512" i="1"/>
  <c r="BQ324" i="1"/>
  <c r="BQ382" i="1"/>
  <c r="BQ1608" i="1"/>
  <c r="BQ189" i="1"/>
  <c r="BQ442" i="1"/>
  <c r="BQ190" i="1"/>
  <c r="BQ79" i="1"/>
  <c r="BQ178" i="1"/>
  <c r="BQ623" i="1"/>
  <c r="BQ2206" i="1"/>
  <c r="BQ836" i="1"/>
  <c r="BQ223" i="1"/>
  <c r="BQ258" i="1"/>
  <c r="BQ2405" i="1"/>
  <c r="BQ1538" i="1"/>
  <c r="BQ2404" i="1"/>
  <c r="BQ2403" i="1"/>
  <c r="BQ1060" i="1"/>
  <c r="BQ1123" i="1"/>
  <c r="BQ114" i="1"/>
  <c r="BQ214" i="1"/>
  <c r="BQ27" i="1"/>
  <c r="BQ878" i="1"/>
  <c r="BQ206" i="1"/>
  <c r="BQ1069" i="1"/>
  <c r="BQ1071" i="1"/>
  <c r="BQ385" i="1"/>
  <c r="BQ1610" i="1"/>
  <c r="BQ217" i="1"/>
  <c r="BQ942" i="1"/>
  <c r="BQ619" i="1"/>
  <c r="BQ1143" i="1"/>
  <c r="BQ167" i="1"/>
  <c r="BQ1637" i="1"/>
  <c r="BQ237" i="1"/>
  <c r="BQ1259" i="1"/>
  <c r="BQ1535" i="1"/>
  <c r="BQ342" i="1"/>
  <c r="BQ846" i="1"/>
  <c r="BQ1128" i="1"/>
  <c r="BQ283" i="1"/>
  <c r="BQ23" i="1"/>
  <c r="BQ1180" i="1"/>
  <c r="BQ302" i="1"/>
  <c r="BQ474" i="1"/>
  <c r="BQ203" i="1"/>
  <c r="BQ194" i="1"/>
  <c r="BQ1025" i="1"/>
  <c r="BQ2220" i="1"/>
  <c r="BQ420" i="1"/>
  <c r="BQ71" i="1"/>
  <c r="BQ226" i="1"/>
  <c r="BQ1273" i="1"/>
  <c r="BQ248" i="1"/>
  <c r="BQ416" i="1"/>
  <c r="BQ466" i="1"/>
  <c r="BQ215" i="1"/>
  <c r="BQ661" i="1"/>
  <c r="BQ1032" i="1"/>
  <c r="BQ1125" i="1"/>
  <c r="BQ156" i="1"/>
  <c r="BQ900" i="1"/>
  <c r="BQ532" i="1"/>
  <c r="BQ574" i="1"/>
  <c r="BQ938" i="1"/>
  <c r="BQ860" i="1"/>
  <c r="BQ685" i="1"/>
  <c r="BQ1380" i="1"/>
  <c r="BQ1499" i="1"/>
  <c r="BQ347" i="1"/>
  <c r="BQ359" i="1"/>
  <c r="BQ191" i="1"/>
  <c r="BQ332" i="1"/>
  <c r="BQ1216" i="1"/>
  <c r="BQ771" i="1"/>
  <c r="BQ464" i="1"/>
  <c r="BQ105" i="1"/>
  <c r="BQ1173" i="1"/>
  <c r="BQ251" i="1"/>
  <c r="BQ631" i="1"/>
  <c r="BQ2226" i="1"/>
  <c r="BQ1008" i="1"/>
  <c r="BQ37" i="1"/>
  <c r="BQ200" i="1"/>
  <c r="BQ218" i="1"/>
  <c r="BQ460" i="1"/>
  <c r="BQ1289" i="1"/>
  <c r="BQ992" i="1"/>
  <c r="BQ272" i="1"/>
  <c r="BQ822" i="1"/>
  <c r="BQ571" i="1"/>
  <c r="BQ927" i="1"/>
  <c r="BQ300" i="1"/>
  <c r="BQ725" i="1"/>
  <c r="BQ830" i="1"/>
  <c r="BQ1118" i="1"/>
  <c r="BQ298" i="1"/>
  <c r="BQ973" i="1"/>
  <c r="BQ727" i="1"/>
  <c r="BQ1274" i="1"/>
  <c r="BQ612" i="1"/>
  <c r="BQ738" i="1"/>
  <c r="BQ560" i="1"/>
  <c r="BQ844" i="1"/>
  <c r="BQ467" i="1"/>
  <c r="BQ743" i="1"/>
  <c r="BQ461" i="1"/>
  <c r="BQ263" i="1"/>
  <c r="BQ1645" i="1"/>
  <c r="BQ282" i="1"/>
  <c r="BQ1063" i="1"/>
  <c r="BQ1175" i="1"/>
  <c r="BQ657" i="1"/>
  <c r="BQ46" i="1"/>
  <c r="BQ336" i="1"/>
  <c r="BQ2209" i="1"/>
  <c r="BQ1665" i="1"/>
  <c r="BQ351" i="1"/>
  <c r="BQ216" i="1"/>
  <c r="BQ679" i="1"/>
  <c r="BQ173" i="1"/>
  <c r="BQ353" i="1"/>
  <c r="BQ254" i="1"/>
  <c r="BQ861" i="1"/>
  <c r="BQ1082" i="1"/>
  <c r="BQ313" i="1"/>
  <c r="BQ318" i="1"/>
  <c r="BQ314" i="1"/>
  <c r="BQ642" i="1"/>
  <c r="BQ172" i="1"/>
  <c r="BQ472" i="1"/>
  <c r="BQ357" i="1"/>
  <c r="BQ389" i="1"/>
  <c r="BQ538" i="1"/>
  <c r="BQ787" i="1"/>
  <c r="BQ621" i="1"/>
  <c r="BQ239" i="1"/>
  <c r="BQ401" i="1"/>
  <c r="BQ741" i="1"/>
  <c r="BQ677" i="1"/>
  <c r="BQ205" i="1"/>
  <c r="BQ1019" i="1"/>
  <c r="BQ1188" i="1"/>
  <c r="BQ649" i="1"/>
  <c r="BQ1041" i="1"/>
  <c r="BQ1096" i="1"/>
  <c r="BQ879" i="1"/>
  <c r="BQ823" i="1"/>
  <c r="BQ499" i="1"/>
  <c r="BQ478" i="1"/>
  <c r="BQ2398" i="1"/>
  <c r="BQ2315" i="1"/>
  <c r="BQ379" i="1"/>
  <c r="BQ966" i="1"/>
  <c r="BQ969" i="1"/>
  <c r="BQ1178" i="1"/>
  <c r="BQ517" i="1"/>
  <c r="BQ2217" i="1"/>
  <c r="BQ2204" i="1"/>
  <c r="BQ147" i="1"/>
  <c r="BQ739" i="1"/>
  <c r="BQ742" i="1"/>
  <c r="BQ396" i="1"/>
  <c r="BQ280" i="1"/>
  <c r="BQ256" i="1"/>
  <c r="BQ964" i="1"/>
  <c r="BQ2262" i="1"/>
  <c r="BQ501" i="1"/>
  <c r="BQ2316" i="1"/>
  <c r="BQ2317" i="1"/>
  <c r="BQ2301" i="1"/>
  <c r="BQ403" i="1"/>
  <c r="BQ138" i="1"/>
  <c r="BQ315" i="1"/>
  <c r="BQ515" i="1"/>
  <c r="BQ399" i="1"/>
  <c r="BQ164" i="1"/>
  <c r="BQ507" i="1"/>
  <c r="BQ1192" i="1"/>
  <c r="BQ354" i="1"/>
  <c r="BQ338" i="1"/>
  <c r="BQ2303" i="1"/>
  <c r="BQ948" i="1"/>
  <c r="BQ483" i="1"/>
  <c r="BQ229" i="1"/>
  <c r="BQ340" i="1"/>
  <c r="BQ967" i="1"/>
  <c r="BQ901" i="1"/>
  <c r="BQ503" i="1"/>
  <c r="BQ475" i="1"/>
  <c r="BQ41" i="1"/>
  <c r="BQ492" i="1"/>
  <c r="BQ857" i="1"/>
  <c r="BQ544" i="1"/>
  <c r="BQ413" i="1"/>
  <c r="BQ429" i="1"/>
  <c r="BQ1193" i="1"/>
  <c r="BQ378" i="1"/>
  <c r="BQ113" i="1"/>
  <c r="BQ535" i="1"/>
  <c r="BQ447" i="1"/>
  <c r="BQ908" i="1"/>
  <c r="BQ874" i="1"/>
  <c r="BQ266" i="1"/>
  <c r="BQ157" i="1"/>
  <c r="BQ1457" i="1"/>
  <c r="BQ292" i="1"/>
  <c r="BQ504" i="1"/>
  <c r="BQ1441" i="1"/>
  <c r="BQ473" i="1"/>
  <c r="BQ761" i="1"/>
  <c r="BQ794" i="1"/>
  <c r="BQ459" i="1"/>
  <c r="BQ348" i="1"/>
  <c r="BQ570" i="1"/>
  <c r="BQ2222" i="1"/>
  <c r="BQ184" i="1"/>
  <c r="BQ169" i="1"/>
  <c r="BQ695" i="1"/>
  <c r="BQ511" i="1"/>
  <c r="BQ529" i="1"/>
  <c r="BQ497" i="1"/>
  <c r="BQ392" i="1"/>
  <c r="BQ162" i="1"/>
  <c r="BQ630" i="1"/>
  <c r="BQ1170" i="1"/>
  <c r="BQ482" i="1"/>
  <c r="BQ1297" i="1"/>
  <c r="BQ358" i="1"/>
  <c r="BQ208" i="1"/>
  <c r="BQ512" i="1"/>
  <c r="BQ423" i="1"/>
  <c r="BQ509" i="1"/>
  <c r="BQ784" i="1"/>
  <c r="BQ487" i="1"/>
  <c r="BQ763" i="1"/>
  <c r="BQ476" i="1"/>
  <c r="BQ526" i="1"/>
  <c r="BQ490" i="1"/>
  <c r="BQ430" i="1"/>
  <c r="BQ1260" i="1"/>
  <c r="BQ1049" i="1"/>
  <c r="BQ76" i="1"/>
  <c r="BQ309" i="1"/>
  <c r="BQ479" i="1"/>
  <c r="BQ1202" i="1"/>
  <c r="BQ334" i="1"/>
  <c r="BQ192" i="1"/>
  <c r="BQ465" i="1"/>
  <c r="BQ628" i="1"/>
  <c r="BQ94" i="1"/>
  <c r="BQ432" i="1"/>
  <c r="BQ843" i="1"/>
  <c r="BQ362" i="1"/>
  <c r="BQ175" i="1"/>
  <c r="BQ427" i="1"/>
  <c r="BQ449" i="1"/>
  <c r="BQ530" i="1"/>
  <c r="BQ370" i="1"/>
  <c r="BQ522" i="1"/>
  <c r="BQ424" i="1"/>
  <c r="BQ279" i="1"/>
  <c r="BQ371" i="1"/>
  <c r="BQ489" i="1"/>
  <c r="BQ365" i="1"/>
  <c r="BQ1510" i="1"/>
  <c r="BQ135" i="1"/>
  <c r="BQ296" i="1"/>
  <c r="BQ1072" i="1"/>
  <c r="BQ1643" i="1"/>
  <c r="BQ377" i="1"/>
  <c r="BQ508" i="1"/>
  <c r="BQ1129" i="1"/>
  <c r="BQ1426" i="1"/>
  <c r="BQ54" i="1"/>
  <c r="BQ1276" i="1"/>
  <c r="BQ481" i="1"/>
  <c r="BQ419" i="1"/>
  <c r="BQ434" i="1"/>
  <c r="BQ2221" i="1"/>
  <c r="BQ443" i="1"/>
  <c r="BQ417" i="1"/>
  <c r="BQ428" i="1"/>
  <c r="BQ1122" i="1"/>
  <c r="BQ534" i="1"/>
  <c r="BQ468" i="1"/>
  <c r="BQ146" i="1"/>
  <c r="BQ1135" i="1"/>
  <c r="BQ1005" i="1"/>
  <c r="BQ1324" i="1"/>
  <c r="BQ536" i="1"/>
  <c r="BQ577" i="1"/>
  <c r="BQ779" i="1"/>
  <c r="BQ764" i="1"/>
  <c r="BQ564" i="1"/>
  <c r="BQ18" i="1"/>
  <c r="BQ737" i="1"/>
  <c r="BQ729" i="1"/>
  <c r="BQ795" i="1"/>
  <c r="BQ494" i="1"/>
  <c r="BQ744" i="1"/>
  <c r="BQ493" i="1"/>
  <c r="BQ1265" i="1"/>
  <c r="BQ782" i="1"/>
  <c r="BQ2234" i="1"/>
  <c r="BQ745" i="1"/>
  <c r="BQ346" i="1"/>
  <c r="BQ438" i="1"/>
  <c r="BQ500" i="1"/>
  <c r="BQ2239" i="1"/>
  <c r="BQ1313" i="1"/>
  <c r="BQ528" i="1"/>
  <c r="BQ789" i="1"/>
  <c r="BQ758" i="1"/>
  <c r="BQ273" i="1"/>
  <c r="BQ557" i="1"/>
  <c r="BQ543" i="1"/>
  <c r="BQ247" i="1"/>
  <c r="BQ2236" i="1"/>
  <c r="BQ2235" i="1"/>
  <c r="BQ754" i="1"/>
  <c r="BQ1264" i="1"/>
  <c r="BQ335" i="1"/>
  <c r="BQ510" i="1"/>
  <c r="BQ1326" i="1"/>
  <c r="BQ439" i="1"/>
  <c r="BQ376" i="1"/>
  <c r="BQ567" i="1"/>
  <c r="BQ568" i="1"/>
  <c r="BQ264" i="1"/>
  <c r="BQ565" i="1"/>
  <c r="BQ561" i="1"/>
  <c r="BQ388" i="1"/>
  <c r="BQ641" i="1"/>
  <c r="BQ569" i="1"/>
  <c r="BQ572" i="1"/>
  <c r="BQ579" i="1"/>
  <c r="BQ578" i="1"/>
  <c r="BQ640" i="1"/>
  <c r="BQ1666" i="1"/>
  <c r="BQ1407" i="1"/>
  <c r="BQ1667" i="1"/>
  <c r="BQ746" i="1"/>
  <c r="BQ575" i="1"/>
  <c r="BQ47" i="1"/>
  <c r="BQ477" i="1"/>
  <c r="BQ1268" i="1"/>
  <c r="BQ733" i="1"/>
  <c r="BQ581" i="1"/>
  <c r="BQ953" i="1"/>
  <c r="BQ582" i="1"/>
  <c r="BQ977" i="1"/>
  <c r="BQ1668" i="1"/>
  <c r="BQ1219" i="1"/>
  <c r="BQ1095" i="1"/>
  <c r="BQ1088" i="1"/>
  <c r="BQ2458" i="1"/>
  <c r="BQ1655" i="1"/>
  <c r="BQ904" i="1"/>
  <c r="BQ1249" i="1"/>
  <c r="BQ204" i="1"/>
  <c r="BQ1126" i="1"/>
  <c r="BQ838" i="1"/>
  <c r="BQ1669" i="1"/>
  <c r="BQ1059" i="1"/>
  <c r="BQ888" i="1"/>
  <c r="BQ1250" i="1"/>
  <c r="BQ1108" i="1"/>
  <c r="BQ387" i="1"/>
  <c r="BQ527" i="1"/>
  <c r="BQ1518" i="1"/>
  <c r="BQ148" i="1"/>
  <c r="BQ330" i="1"/>
  <c r="BQ783" i="1"/>
  <c r="BQ525" i="1"/>
  <c r="BQ16" i="1"/>
  <c r="BQ1210" i="1"/>
  <c r="BQ232" i="1"/>
  <c r="BQ807" i="1"/>
  <c r="BQ1086" i="1"/>
  <c r="BQ317" i="1"/>
  <c r="BQ291" i="1"/>
  <c r="BQ411" i="1"/>
  <c r="BQ828" i="1"/>
  <c r="BQ678" i="1"/>
  <c r="BQ637" i="1"/>
  <c r="BQ715" i="1"/>
  <c r="BQ1319" i="1"/>
  <c r="BQ1670" i="1"/>
  <c r="BQ1254" i="1"/>
  <c r="BQ1671" i="1"/>
  <c r="BQ252" i="1"/>
  <c r="BQ863" i="1"/>
  <c r="BQ202" i="1"/>
  <c r="BQ1318" i="1"/>
  <c r="BQ1014" i="1"/>
  <c r="BQ2240" i="1"/>
  <c r="BQ2212" i="1"/>
  <c r="BQ984" i="1"/>
  <c r="BQ244" i="1"/>
  <c r="BQ1634" i="1"/>
  <c r="BQ1034" i="1"/>
  <c r="BQ1635" i="1"/>
  <c r="BQ62" i="1"/>
  <c r="BQ58" i="1"/>
  <c r="BQ321" i="1"/>
  <c r="BQ183" i="1"/>
  <c r="BQ355" i="1"/>
  <c r="BQ845" i="1"/>
  <c r="BQ993" i="1"/>
  <c r="BQ187" i="1"/>
  <c r="BQ337" i="1"/>
  <c r="BQ1151" i="1"/>
  <c r="BQ74" i="1"/>
  <c r="BQ339" i="1"/>
  <c r="BQ1327" i="1"/>
  <c r="BQ840" i="1"/>
  <c r="BQ1624" i="1"/>
  <c r="BQ1238" i="1"/>
  <c r="BQ294" i="1"/>
  <c r="BQ25" i="1"/>
  <c r="BQ1102" i="1"/>
  <c r="BQ1672" i="1"/>
  <c r="BQ1596" i="1"/>
  <c r="BQ648" i="1"/>
  <c r="BQ931" i="1"/>
  <c r="BQ1235" i="1"/>
  <c r="BQ808" i="1"/>
  <c r="BQ1673" i="1"/>
  <c r="BQ480" i="1"/>
  <c r="BQ1228" i="1"/>
  <c r="BQ1218" i="1"/>
  <c r="BQ1674" i="1"/>
  <c r="BQ1399" i="1"/>
  <c r="BQ810" i="1"/>
  <c r="BQ971" i="1"/>
  <c r="BQ1393" i="1"/>
  <c r="BQ1400" i="1"/>
  <c r="BQ1675" i="1"/>
  <c r="BQ1676" i="1"/>
  <c r="BQ1548" i="1"/>
  <c r="BQ1077" i="1"/>
  <c r="BQ1677" i="1"/>
  <c r="BQ1642" i="1"/>
  <c r="BQ1185" i="1"/>
  <c r="BQ1183" i="1"/>
  <c r="BQ96" i="1"/>
  <c r="BQ962" i="1"/>
  <c r="BQ1186" i="1"/>
  <c r="BQ961" i="1"/>
  <c r="BQ262" i="1"/>
  <c r="BQ682" i="1"/>
  <c r="BQ407" i="1"/>
  <c r="BQ412" i="1"/>
  <c r="BQ1678" i="1"/>
  <c r="BQ635" i="1"/>
  <c r="BQ1540" i="1"/>
  <c r="BQ914" i="1"/>
  <c r="BQ613" i="1"/>
  <c r="BQ1163" i="1"/>
  <c r="BQ1130" i="1"/>
  <c r="BQ546" i="1"/>
  <c r="BQ599" i="1"/>
  <c r="BQ681" i="1"/>
  <c r="BQ1099" i="1"/>
  <c r="BQ812" i="1"/>
  <c r="BQ1679" i="1"/>
  <c r="BQ124" i="1"/>
  <c r="BQ921" i="1"/>
  <c r="BQ895" i="1"/>
  <c r="BQ1075" i="1"/>
  <c r="BQ1311" i="1"/>
  <c r="BQ130" i="1"/>
  <c r="BQ693" i="1"/>
  <c r="BQ615" i="1"/>
  <c r="BQ98" i="1"/>
  <c r="BQ1680" i="1"/>
  <c r="BQ614" i="1"/>
  <c r="BQ1681" i="1"/>
  <c r="BQ1050" i="1"/>
  <c r="BQ1682" i="1"/>
  <c r="BQ1231" i="1"/>
  <c r="BQ697" i="1"/>
  <c r="BQ716" i="1"/>
  <c r="BQ1003" i="1"/>
  <c r="BQ469" i="1"/>
  <c r="BQ994" i="1"/>
  <c r="BQ866" i="1"/>
  <c r="BQ1505" i="1"/>
  <c r="BQ1463" i="1"/>
  <c r="BQ287" i="1"/>
  <c r="BQ1212" i="1"/>
  <c r="BQ933" i="1"/>
  <c r="BQ704" i="1"/>
  <c r="BQ1447" i="1"/>
  <c r="BQ1683" i="1"/>
  <c r="BQ1226" i="1"/>
  <c r="BQ295" i="1"/>
  <c r="BQ421" i="1"/>
  <c r="BQ1684" i="1"/>
  <c r="BQ166" i="1"/>
  <c r="BQ1195" i="1"/>
  <c r="BQ1320" i="1"/>
  <c r="BQ981" i="1"/>
  <c r="BQ664" i="1"/>
  <c r="BQ1628" i="1"/>
  <c r="BQ436" i="1"/>
  <c r="BQ435" i="1"/>
  <c r="BQ792" i="1"/>
  <c r="BQ791" i="1"/>
  <c r="BQ81" i="1"/>
  <c r="BQ1685" i="1"/>
  <c r="BQ602" i="1"/>
  <c r="BQ437" i="1"/>
  <c r="BQ707" i="1"/>
  <c r="BQ455" i="1"/>
  <c r="BQ1686" i="1"/>
  <c r="BQ384" i="1"/>
  <c r="BQ448" i="1"/>
  <c r="BQ462" i="1"/>
  <c r="BQ450" i="1"/>
  <c r="BQ425" i="1"/>
  <c r="BQ433" i="1"/>
  <c r="BQ452" i="1"/>
  <c r="BQ2231" i="1"/>
  <c r="BQ451" i="1"/>
  <c r="BQ539" i="1"/>
  <c r="BQ471" i="1"/>
  <c r="BQ391" i="1"/>
  <c r="BQ1196" i="1"/>
  <c r="BQ2210" i="1"/>
  <c r="BQ1476" i="1"/>
  <c r="BQ804" i="1"/>
  <c r="BQ1687" i="1"/>
  <c r="BQ1519" i="1"/>
  <c r="BQ1391" i="1"/>
  <c r="BQ1080" i="1"/>
  <c r="BQ1688" i="1"/>
  <c r="BQ12" i="1"/>
  <c r="BQ38" i="1"/>
  <c r="BQ1536" i="1"/>
  <c r="BQ1604" i="1"/>
  <c r="BQ1524" i="1"/>
  <c r="BQ2238" i="1"/>
  <c r="BQ2207" i="1"/>
  <c r="BQ556" i="1"/>
  <c r="BQ877" i="1"/>
  <c r="BQ714" i="1"/>
  <c r="BQ1689" i="1"/>
  <c r="BQ45" i="1"/>
  <c r="BQ1089" i="1"/>
  <c r="BQ841" i="1"/>
  <c r="BQ1690" i="1"/>
  <c r="BQ905" i="1"/>
  <c r="BQ496" i="1"/>
  <c r="BQ1177" i="1"/>
  <c r="BQ849" i="1"/>
  <c r="BQ257" i="1"/>
  <c r="BQ133" i="1"/>
  <c r="BQ326" i="1"/>
  <c r="BQ1245" i="1"/>
  <c r="BQ622" i="1"/>
  <c r="BQ1502" i="1"/>
  <c r="BQ751" i="1"/>
  <c r="BQ1402" i="1"/>
  <c r="BQ1691" i="1"/>
  <c r="BQ1692" i="1"/>
  <c r="BQ261" i="1"/>
  <c r="BQ186" i="1"/>
  <c r="BQ126" i="1"/>
  <c r="BQ1525" i="1"/>
  <c r="BQ276" i="1"/>
  <c r="BQ1006" i="1"/>
  <c r="BQ616" i="1"/>
  <c r="BQ149" i="1"/>
  <c r="BQ1239" i="1"/>
  <c r="BQ19" i="1"/>
  <c r="BQ1451" i="1"/>
  <c r="BQ590" i="1"/>
  <c r="BQ1649" i="1"/>
  <c r="BQ1091" i="1"/>
  <c r="BQ1255" i="1"/>
  <c r="BQ896" i="1"/>
  <c r="BQ1693" i="1"/>
  <c r="BQ158" i="1"/>
  <c r="BQ356" i="1"/>
  <c r="BQ1222" i="1"/>
  <c r="BQ748" i="1"/>
  <c r="BQ749" i="1"/>
  <c r="BQ1190" i="1"/>
  <c r="BQ1583" i="1"/>
  <c r="BQ1076" i="1"/>
  <c r="BQ1552" i="1"/>
  <c r="BQ932" i="1"/>
  <c r="BQ343" i="1"/>
  <c r="BQ1257" i="1"/>
  <c r="BQ1442" i="1"/>
  <c r="BQ718" i="1"/>
  <c r="BQ1504" i="1"/>
  <c r="BQ2216" i="1"/>
  <c r="BQ1422" i="1"/>
  <c r="BQ1603" i="1"/>
  <c r="BQ1047" i="1"/>
  <c r="BQ213" i="1"/>
  <c r="BQ1425" i="1"/>
  <c r="BQ1141" i="1"/>
  <c r="BQ456" i="1"/>
  <c r="BQ1107" i="1"/>
  <c r="BQ781" i="1"/>
  <c r="BQ548" i="1"/>
  <c r="BQ134" i="1"/>
  <c r="BQ1064" i="1"/>
  <c r="BQ1115" i="1"/>
  <c r="BQ1079" i="1"/>
  <c r="BQ1241" i="1"/>
  <c r="BQ1392" i="1"/>
  <c r="BQ798" i="1"/>
  <c r="BQ633" i="1"/>
  <c r="BQ394" i="1"/>
  <c r="BQ752" i="1"/>
  <c r="BQ4" i="1"/>
  <c r="BQ555" i="1"/>
  <c r="BQ820" i="1"/>
  <c r="BQ1040" i="1"/>
  <c r="BQ444" i="1"/>
  <c r="BQ553" i="1"/>
  <c r="BQ774" i="1"/>
  <c r="BQ219" i="1"/>
  <c r="BQ549" i="1"/>
  <c r="BQ360" i="1"/>
  <c r="BQ1428" i="1"/>
  <c r="BQ723" i="1"/>
  <c r="BQ1097" i="1"/>
  <c r="BQ1403" i="1"/>
  <c r="BQ1639" i="1"/>
  <c r="BQ2225" i="1"/>
  <c r="BQ1285" i="1"/>
  <c r="BQ1217" i="1"/>
  <c r="BQ1573" i="1"/>
  <c r="BQ2228" i="1"/>
  <c r="BQ1606" i="1"/>
  <c r="BQ484" i="1"/>
  <c r="BQ1543" i="1"/>
  <c r="BQ431" i="1"/>
  <c r="BQ1558" i="1"/>
  <c r="BQ1057" i="1"/>
  <c r="BQ898" i="1"/>
  <c r="BQ2218" i="1"/>
  <c r="BQ1373" i="1"/>
  <c r="BQ1694" i="1"/>
  <c r="BQ2219" i="1"/>
  <c r="BQ1227" i="1"/>
  <c r="BQ753" i="1"/>
  <c r="BQ1316" i="1"/>
  <c r="BQ1230" i="1"/>
  <c r="BQ1576" i="1"/>
  <c r="BQ1282" i="1"/>
  <c r="BQ587" i="1"/>
  <c r="BQ595" i="1"/>
  <c r="BQ10" i="1"/>
  <c r="BQ728" i="1"/>
  <c r="BQ1695" i="1"/>
  <c r="BQ759" i="1"/>
  <c r="BQ188" i="1"/>
  <c r="BQ1167" i="1"/>
  <c r="BQ559" i="1"/>
  <c r="BQ1696" i="1"/>
  <c r="BQ1626" i="1"/>
  <c r="BQ1697" i="1"/>
  <c r="BQ699" i="1"/>
  <c r="BQ1056" i="1"/>
  <c r="BQ1253" i="1"/>
  <c r="BQ1698" i="1"/>
  <c r="BQ1408" i="1"/>
  <c r="BQ1699" i="1"/>
  <c r="BQ1010" i="1"/>
  <c r="BQ1397" i="1"/>
  <c r="BQ1700" i="1"/>
  <c r="BQ6" i="1"/>
  <c r="BQ267" i="1"/>
  <c r="BQ1631" i="1"/>
  <c r="BQ1171" i="1"/>
  <c r="BQ814" i="1"/>
  <c r="BQ284" i="1"/>
  <c r="BQ285" i="1"/>
  <c r="BQ24" i="1"/>
  <c r="BQ17" i="1"/>
  <c r="BQ796" i="1"/>
  <c r="BQ1144" i="1"/>
  <c r="BQ1083" i="1"/>
  <c r="BQ1388" i="1"/>
  <c r="BQ762" i="1"/>
  <c r="BQ1246" i="1"/>
  <c r="BQ998" i="1"/>
  <c r="BQ1341" i="1"/>
  <c r="BQ1575" i="1"/>
  <c r="BQ331" i="1"/>
  <c r="BQ780" i="1"/>
  <c r="BQ709" i="1"/>
  <c r="BQ1158" i="1"/>
  <c r="BQ1701" i="1"/>
  <c r="BQ717" i="1"/>
  <c r="BQ1189" i="1"/>
  <c r="BQ224" i="1"/>
  <c r="BQ1702" i="1"/>
  <c r="BQ1221" i="1"/>
  <c r="BQ1229" i="1"/>
  <c r="BQ1578" i="1"/>
  <c r="BQ230" i="1"/>
  <c r="BQ1582" i="1"/>
  <c r="BQ1363" i="1"/>
  <c r="BQ1592" i="1"/>
  <c r="BQ1621" i="1"/>
  <c r="BQ457" i="1"/>
  <c r="BQ1656" i="1"/>
  <c r="BQ919" i="1"/>
  <c r="BQ241" i="1"/>
  <c r="BQ589" i="1"/>
  <c r="BQ839" i="1"/>
  <c r="BQ897" i="1"/>
  <c r="BQ591" i="1"/>
  <c r="BQ1270" i="1"/>
  <c r="BQ915" i="1"/>
  <c r="BQ1581" i="1"/>
  <c r="BQ659" i="1"/>
  <c r="BQ2214" i="1"/>
  <c r="BQ1585" i="1"/>
  <c r="BQ129" i="1"/>
  <c r="BQ1287" i="1"/>
  <c r="BQ1569" i="1"/>
  <c r="BQ867" i="1"/>
  <c r="BQ1513" i="1"/>
  <c r="BQ923" i="1"/>
  <c r="BQ1045" i="1"/>
  <c r="BQ924" i="1"/>
  <c r="BQ1481" i="1"/>
  <c r="BQ946" i="1"/>
  <c r="BQ1062" i="1"/>
  <c r="BQ1658" i="1"/>
  <c r="BQ1703" i="1"/>
  <c r="BQ1704" i="1"/>
  <c r="BQ1155" i="1"/>
  <c r="BQ1263" i="1"/>
  <c r="BQ1629" i="1"/>
  <c r="BQ211" i="1"/>
  <c r="BQ1625" i="1"/>
  <c r="BQ1000" i="1"/>
  <c r="BQ816" i="1"/>
  <c r="BQ826" i="1"/>
  <c r="BQ1705" i="1"/>
  <c r="BQ1706" i="1"/>
  <c r="BQ955" i="1"/>
  <c r="BQ834" i="1"/>
  <c r="BQ1707" i="1"/>
  <c r="BQ1708" i="1"/>
  <c r="BQ1709" i="1"/>
  <c r="BQ117" i="1"/>
  <c r="BQ271" i="1"/>
  <c r="BQ1414" i="1"/>
  <c r="BQ1036" i="1"/>
  <c r="BQ1710" i="1"/>
  <c r="BQ1475" i="1"/>
  <c r="BQ1489" i="1"/>
  <c r="BQ1711" i="1"/>
  <c r="BQ1712" i="1"/>
  <c r="BQ144" i="1"/>
  <c r="BQ1713" i="1"/>
  <c r="BQ1714" i="1"/>
  <c r="BQ1715" i="1"/>
  <c r="BQ1161" i="1"/>
  <c r="BQ1551" i="1"/>
  <c r="BQ1490" i="1"/>
  <c r="BQ702" i="1"/>
  <c r="BQ1232" i="1"/>
  <c r="BQ1491" i="1"/>
  <c r="BQ249" i="1"/>
  <c r="BQ997" i="1"/>
  <c r="BQ1169" i="1"/>
  <c r="BQ2412" i="1"/>
  <c r="BQ1716" i="1"/>
  <c r="BQ1114" i="1"/>
  <c r="BQ611" i="1"/>
  <c r="BQ1508" i="1"/>
  <c r="BQ584" i="1"/>
  <c r="BQ299" i="1"/>
  <c r="BQ683" i="1"/>
  <c r="BQ624" i="1"/>
  <c r="BQ1717" i="1"/>
  <c r="BQ1595" i="1"/>
  <c r="BQ1718" i="1"/>
  <c r="BQ825" i="1"/>
  <c r="BQ1087" i="1"/>
  <c r="BQ1092" i="1"/>
  <c r="BQ72" i="1"/>
  <c r="BQ1591" i="1"/>
  <c r="BQ1533" i="1"/>
  <c r="BQ1648" i="1"/>
  <c r="BQ304" i="1"/>
  <c r="BQ1647" i="1"/>
  <c r="BQ1058" i="1"/>
  <c r="BQ1590" i="1"/>
  <c r="BQ1090" i="1"/>
  <c r="BQ1153" i="1"/>
  <c r="BQ1208" i="1"/>
  <c r="BQ887" i="1"/>
  <c r="BQ1529" i="1"/>
  <c r="BQ1024" i="1"/>
  <c r="BQ1450" i="1"/>
  <c r="BQ1234" i="1"/>
  <c r="BQ1176" i="1"/>
  <c r="BQ1427" i="1"/>
  <c r="BQ1719" i="1"/>
  <c r="BQ1720" i="1"/>
  <c r="BQ1654" i="1"/>
  <c r="BQ1149" i="1"/>
  <c r="BQ617" i="1"/>
  <c r="BQ732" i="1"/>
  <c r="BQ486" i="1"/>
  <c r="BQ1444" i="1"/>
  <c r="BQ1721" i="1"/>
  <c r="BQ1722" i="1"/>
  <c r="BQ1723" i="1"/>
  <c r="BQ803" i="1"/>
  <c r="BQ1312" i="1"/>
  <c r="BQ537" i="1"/>
  <c r="BQ1724" i="1"/>
  <c r="BQ986" i="1"/>
  <c r="BQ586" i="1"/>
  <c r="BQ1617" i="1"/>
  <c r="BQ956" i="1"/>
  <c r="BQ5" i="1"/>
  <c r="BQ1545" i="1"/>
  <c r="BQ1030" i="1"/>
  <c r="BQ1725" i="1"/>
  <c r="BQ1726" i="1"/>
  <c r="BQ1650" i="1"/>
  <c r="BQ821" i="1"/>
  <c r="BQ1727" i="1"/>
  <c r="BQ990" i="1"/>
  <c r="BQ989" i="1"/>
  <c r="BQ520" i="1"/>
  <c r="BQ1093" i="1"/>
  <c r="BQ1728" i="1"/>
  <c r="BQ495" i="1"/>
  <c r="BQ976" i="1"/>
  <c r="BQ1267" i="1"/>
  <c r="BQ1172" i="1"/>
  <c r="BQ769" i="1"/>
  <c r="BQ785" i="1"/>
  <c r="BQ1051" i="1"/>
  <c r="BQ889" i="1"/>
  <c r="BQ603" i="1"/>
  <c r="BQ1048" i="1"/>
  <c r="BQ1012" i="1"/>
  <c r="BQ1084" i="1"/>
  <c r="BQ1042" i="1"/>
  <c r="BQ726" i="1"/>
  <c r="BQ1266" i="1"/>
  <c r="BQ1729" i="1"/>
  <c r="BQ705" i="1"/>
  <c r="BQ1213" i="1"/>
  <c r="BQ441" i="1"/>
  <c r="BQ1730" i="1"/>
  <c r="BQ1607" i="1"/>
  <c r="BQ1731" i="1"/>
  <c r="BQ610" i="1"/>
  <c r="BQ454" i="1"/>
  <c r="BQ957" i="1"/>
  <c r="BQ2313" i="1"/>
  <c r="BQ651" i="1"/>
  <c r="BQ750" i="1"/>
  <c r="BQ1616" i="1"/>
  <c r="BQ1523" i="1"/>
  <c r="BQ1732" i="1"/>
  <c r="BQ1101" i="1"/>
  <c r="BQ982" i="1"/>
  <c r="BQ1110" i="1"/>
  <c r="BQ1733" i="1"/>
  <c r="BQ1179" i="1"/>
  <c r="BQ1105" i="1"/>
  <c r="BQ634" i="1"/>
  <c r="BQ1337" i="1"/>
  <c r="BQ1473" i="1"/>
  <c r="BQ1035" i="1"/>
  <c r="BQ1562" i="1"/>
  <c r="BQ1497" i="1"/>
  <c r="BQ985" i="1"/>
  <c r="BQ1567" i="1"/>
  <c r="BQ1310" i="1"/>
  <c r="BQ1734" i="1"/>
  <c r="BQ1243" i="1"/>
  <c r="BQ1735" i="1"/>
  <c r="BQ1467" i="1"/>
  <c r="BQ865" i="1"/>
  <c r="BQ853" i="1"/>
  <c r="BQ1466" i="1"/>
  <c r="BQ1142" i="1"/>
  <c r="BQ1043" i="1"/>
  <c r="BQ406" i="1"/>
  <c r="BQ32" i="1"/>
  <c r="BQ620" i="1"/>
  <c r="BQ671" i="1"/>
  <c r="BQ1598" i="1"/>
  <c r="BQ1736" i="1"/>
  <c r="BQ1737" i="1"/>
  <c r="BQ706" i="1"/>
  <c r="BQ666" i="1"/>
  <c r="BQ1738" i="1"/>
  <c r="BQ1570" i="1"/>
  <c r="BQ369" i="1"/>
  <c r="BQ1739" i="1"/>
  <c r="BQ1409" i="1"/>
  <c r="BQ811" i="1"/>
  <c r="BQ1740" i="1"/>
  <c r="BQ1741" i="1"/>
  <c r="BQ829" i="1"/>
  <c r="BQ667" i="1"/>
  <c r="BQ1742" i="1"/>
  <c r="BQ636" i="1"/>
  <c r="BQ873" i="1"/>
  <c r="BQ322" i="1"/>
  <c r="BQ1743" i="1"/>
  <c r="BQ891" i="1"/>
  <c r="BQ26" i="1"/>
  <c r="BQ1116" i="1"/>
  <c r="BQ708" i="1"/>
  <c r="BQ926" i="1"/>
  <c r="BQ1539" i="1"/>
  <c r="BQ404" i="1"/>
  <c r="BQ1744" i="1"/>
  <c r="BQ918" i="1"/>
  <c r="BQ253" i="1"/>
  <c r="BQ1745" i="1"/>
  <c r="BQ65" i="1"/>
  <c r="BQ1029" i="1"/>
  <c r="BQ198" i="1"/>
  <c r="BQ44" i="1"/>
  <c r="BQ1394" i="1"/>
  <c r="BQ1052" i="1"/>
  <c r="BQ835" i="1"/>
  <c r="BQ165" i="1"/>
  <c r="BQ882" i="1"/>
  <c r="BQ1017" i="1"/>
  <c r="BQ1140" i="1"/>
  <c r="BQ928" i="1"/>
  <c r="BQ663" i="1"/>
  <c r="BQ39" i="1"/>
  <c r="BQ363" i="1"/>
  <c r="BQ1100" i="1"/>
  <c r="BQ1168" i="1"/>
  <c r="BQ1396" i="1"/>
  <c r="BQ523" i="1"/>
  <c r="BQ1460" i="1"/>
  <c r="BQ639" i="1"/>
  <c r="BQ278" i="1"/>
  <c r="BQ1431" i="1"/>
  <c r="BQ453" i="1"/>
  <c r="BQ212" i="1"/>
  <c r="BQ240" i="1"/>
  <c r="BQ195" i="1"/>
  <c r="BQ1454" i="1"/>
  <c r="BQ1611" i="1"/>
  <c r="BQ1516" i="1"/>
  <c r="BQ768" i="1"/>
  <c r="BQ1565" i="1"/>
  <c r="BQ920" i="1"/>
  <c r="BQ1046" i="1"/>
  <c r="BQ1640" i="1"/>
  <c r="BQ502" i="1"/>
  <c r="BQ1746" i="1"/>
  <c r="BQ650" i="1"/>
  <c r="BQ506" i="1"/>
  <c r="BQ801" i="1"/>
  <c r="BQ373" i="1"/>
  <c r="BQ518" i="1"/>
  <c r="BQ1747" i="1"/>
  <c r="BQ790" i="1"/>
  <c r="BQ644" i="1"/>
  <c r="BQ104" i="1"/>
  <c r="BQ894" i="1"/>
  <c r="BQ1283" i="1"/>
  <c r="BQ643" i="1"/>
  <c r="BQ856" i="1"/>
  <c r="BQ1547" i="1"/>
  <c r="BQ168" i="1"/>
  <c r="BQ341" i="1"/>
  <c r="BQ850" i="1"/>
  <c r="BQ594" i="1"/>
  <c r="BQ1517" i="1"/>
  <c r="BQ352" i="1"/>
  <c r="BQ516" i="1"/>
  <c r="BQ1748" i="1"/>
  <c r="BQ1074" i="1"/>
  <c r="BQ1472" i="1"/>
  <c r="BQ1233" i="1"/>
  <c r="BQ1749" i="1"/>
  <c r="BQ1345" i="1"/>
  <c r="BQ690" i="1"/>
  <c r="BQ193" i="1"/>
  <c r="BQ917" i="1"/>
  <c r="BQ1750" i="1"/>
  <c r="BQ1248" i="1"/>
  <c r="BQ1382" i="1"/>
  <c r="BQ1459" i="1"/>
  <c r="BQ1751" i="1"/>
  <c r="BQ1280" i="1"/>
  <c r="BQ1305" i="1"/>
  <c r="BQ1261" i="1"/>
  <c r="BQ1321" i="1"/>
  <c r="BQ1104" i="1"/>
  <c r="BQ1317" i="1"/>
  <c r="BQ418" i="1"/>
  <c r="BQ52" i="1"/>
  <c r="BQ328" i="1"/>
  <c r="BQ1566" i="1"/>
  <c r="BQ1752" i="1"/>
  <c r="BQ1753" i="1"/>
  <c r="BQ1468" i="1"/>
  <c r="BQ1754" i="1"/>
  <c r="BQ972" i="1"/>
  <c r="BQ1103" i="1"/>
  <c r="BQ1755" i="1"/>
  <c r="BQ368" i="1"/>
  <c r="BQ366" i="1"/>
  <c r="BQ1237" i="1"/>
  <c r="BQ275" i="1"/>
  <c r="BQ1054" i="1"/>
  <c r="BQ669" i="1"/>
  <c r="BQ325" i="1"/>
  <c r="BQ1068" i="1"/>
  <c r="BQ410" i="1"/>
  <c r="BQ176" i="1"/>
  <c r="BQ513" i="1"/>
  <c r="BQ2211" i="1"/>
  <c r="BQ805" i="1"/>
  <c r="BQ552" i="1"/>
  <c r="BQ545" i="1"/>
  <c r="BQ562" i="1"/>
  <c r="BQ563" i="1"/>
  <c r="BQ558" i="1"/>
  <c r="BQ960" i="1"/>
  <c r="BQ1055" i="1"/>
  <c r="BQ668" i="1"/>
  <c r="BQ1329" i="1"/>
  <c r="BQ1281" i="1"/>
  <c r="BQ1435" i="1"/>
  <c r="BQ1546" i="1"/>
  <c r="BQ871" i="1"/>
  <c r="BQ632" i="1"/>
  <c r="BQ1478" i="1"/>
  <c r="BQ902" i="1"/>
  <c r="BQ1756" i="1"/>
  <c r="BQ869" i="1"/>
  <c r="BQ1206" i="1"/>
  <c r="BQ1298" i="1"/>
  <c r="BQ1314" i="1"/>
  <c r="BQ899" i="1"/>
  <c r="BQ1325" i="1"/>
  <c r="BQ1322" i="1"/>
  <c r="BQ1757" i="1"/>
  <c r="BQ1601" i="1"/>
  <c r="BQ1295" i="1"/>
  <c r="BQ1251" i="1"/>
  <c r="BQ1605" i="1"/>
  <c r="BQ1395" i="1"/>
  <c r="BQ1597" i="1"/>
  <c r="BQ53" i="1"/>
  <c r="BQ1449" i="1"/>
  <c r="BQ1256" i="1"/>
  <c r="BQ1563" i="1"/>
  <c r="BQ1758" i="1"/>
  <c r="BQ1111" i="1"/>
  <c r="BQ1577" i="1"/>
  <c r="BQ1759" i="1"/>
  <c r="BQ911" i="1"/>
  <c r="BQ1401" i="1"/>
  <c r="BQ7" i="1"/>
  <c r="BQ1532" i="1"/>
  <c r="BQ1506" i="1"/>
  <c r="BQ1439" i="1"/>
  <c r="BQ1358" i="1"/>
  <c r="BQ837" i="1"/>
  <c r="BQ1201" i="1"/>
  <c r="BQ1760" i="1"/>
  <c r="BQ1187" i="1"/>
  <c r="BQ1194" i="1"/>
  <c r="BQ29" i="1"/>
  <c r="BQ817" i="1"/>
  <c r="BQ778" i="1"/>
  <c r="BQ1328" i="1"/>
  <c r="BQ234" i="1"/>
  <c r="BQ767" i="1"/>
  <c r="BQ827" i="1"/>
  <c r="BQ143" i="1"/>
  <c r="BQ1137" i="1"/>
  <c r="BQ2312" i="1"/>
  <c r="BQ736" i="1"/>
  <c r="BQ713" i="1"/>
  <c r="BQ1761" i="1"/>
  <c r="BQ910" i="1"/>
  <c r="BQ995" i="1"/>
  <c r="BQ2227" i="1"/>
  <c r="BQ583" i="1"/>
  <c r="BQ1016" i="1"/>
  <c r="BQ604" i="1"/>
  <c r="BQ255" i="1"/>
  <c r="BQ349" i="1"/>
  <c r="BQ1561" i="1"/>
  <c r="BQ1458" i="1"/>
  <c r="BQ1138" i="1"/>
  <c r="BQ1644" i="1"/>
  <c r="BQ1762" i="1"/>
  <c r="BQ1244" i="1"/>
  <c r="BQ222" i="1"/>
  <c r="BQ712" i="1"/>
  <c r="BQ1220" i="1"/>
  <c r="BQ1131" i="1"/>
  <c r="BQ1109" i="1"/>
  <c r="BQ1389" i="1"/>
  <c r="BQ1528" i="1"/>
  <c r="BQ1127" i="1"/>
  <c r="BQ2223" i="1"/>
  <c r="BQ770" i="1"/>
  <c r="BQ1554" i="1"/>
  <c r="BQ2237" i="1"/>
  <c r="BQ907" i="1"/>
  <c r="BQ916" i="1"/>
  <c r="BQ625" i="1"/>
  <c r="BQ721" i="1"/>
  <c r="BQ1150" i="1"/>
  <c r="BQ936" i="1"/>
  <c r="BQ656" i="1"/>
  <c r="BQ848" i="1"/>
  <c r="BQ773" i="1"/>
  <c r="BQ199" i="1"/>
  <c r="BQ1013" i="1"/>
  <c r="BQ1247" i="1"/>
  <c r="BQ947" i="1"/>
  <c r="BQ1763" i="1"/>
  <c r="BQ1764" i="1"/>
  <c r="BQ1038" i="1"/>
  <c r="BQ1067" i="1"/>
  <c r="BQ950" i="1"/>
  <c r="BQ996" i="1"/>
  <c r="BQ1485" i="1"/>
  <c r="BQ73" i="1"/>
  <c r="BQ1765" i="1"/>
  <c r="BQ1560" i="1"/>
  <c r="BQ109" i="1"/>
  <c r="BQ554" i="1"/>
  <c r="BQ1387" i="1"/>
  <c r="BQ35" i="1"/>
  <c r="BQ1205" i="1"/>
  <c r="BQ673" i="1"/>
  <c r="BQ1028" i="1"/>
  <c r="BQ463" i="1"/>
  <c r="BQ1766" i="1"/>
  <c r="BQ1470" i="1"/>
  <c r="BQ1767" i="1"/>
  <c r="BQ1768" i="1"/>
  <c r="BQ393" i="1"/>
  <c r="BQ1769" i="1"/>
  <c r="BQ1371" i="1"/>
  <c r="BQ1770" i="1"/>
  <c r="BQ1477" i="1"/>
  <c r="BQ1465" i="1"/>
  <c r="BQ1020" i="1"/>
  <c r="BQ2318" i="1"/>
  <c r="BQ851" i="1"/>
  <c r="BQ1351" i="1"/>
  <c r="BQ1423" i="1"/>
  <c r="BQ800" i="1"/>
  <c r="BQ1615" i="1"/>
  <c r="BQ1771" i="1"/>
  <c r="BQ2413" i="1"/>
  <c r="BQ1772" i="1"/>
  <c r="BQ1290" i="1"/>
  <c r="BQ722" i="1"/>
  <c r="BQ1773" i="1"/>
  <c r="BQ1774" i="1"/>
  <c r="BQ1775" i="1"/>
  <c r="BQ1776" i="1"/>
  <c r="BQ638" i="1"/>
  <c r="BQ1777" i="1"/>
  <c r="BQ1778" i="1"/>
  <c r="BQ1236" i="1"/>
  <c r="BQ551" i="1"/>
  <c r="BQ33" i="1"/>
  <c r="BQ1779" i="1"/>
  <c r="BQ1139" i="1"/>
  <c r="BQ142" i="1"/>
  <c r="BQ2247" i="1"/>
  <c r="BQ1780" i="1"/>
  <c r="BQ1781" i="1"/>
  <c r="BQ2414" i="1"/>
  <c r="BQ422" i="1"/>
  <c r="BQ1037" i="1"/>
  <c r="BQ1164" i="1"/>
  <c r="BQ1166" i="1"/>
  <c r="BQ2269" i="1"/>
  <c r="BQ2319" i="1"/>
  <c r="BQ1385" i="1"/>
  <c r="BQ1503" i="1"/>
  <c r="BQ1782" i="1"/>
  <c r="BQ1783" i="1"/>
  <c r="BQ2320" i="1"/>
  <c r="BQ2253" i="1"/>
  <c r="BQ1364" i="1"/>
  <c r="BQ2276" i="1"/>
  <c r="BQ1412" i="1"/>
  <c r="BQ1784" i="1"/>
  <c r="BQ1785" i="1"/>
  <c r="BQ2321" i="1"/>
  <c r="BQ2288" i="1"/>
  <c r="BQ1429" i="1"/>
  <c r="BQ1786" i="1"/>
  <c r="BQ2246" i="1"/>
  <c r="BQ2322" i="1"/>
  <c r="BQ2250" i="1"/>
  <c r="BQ2299" i="1"/>
  <c r="BQ2323" i="1"/>
  <c r="BQ1787" i="1"/>
  <c r="BQ1788" i="1"/>
  <c r="BQ2293" i="1"/>
  <c r="BQ1789" i="1"/>
  <c r="BQ1790" i="1"/>
  <c r="BQ2408" i="1"/>
  <c r="BQ2285" i="1"/>
  <c r="BQ2252" i="1"/>
  <c r="BQ1376" i="1"/>
  <c r="BQ1340" i="1"/>
  <c r="BQ2274" i="1"/>
  <c r="BQ1791" i="1"/>
  <c r="BQ1792" i="1"/>
  <c r="BQ892" i="1"/>
  <c r="BQ1793" i="1"/>
  <c r="BQ1794" i="1"/>
  <c r="BQ2284" i="1"/>
  <c r="BQ1795" i="1"/>
  <c r="BQ1796" i="1"/>
  <c r="BQ1797" i="1"/>
  <c r="BQ2243" i="1"/>
  <c r="BQ1798" i="1"/>
  <c r="BQ1279" i="1"/>
  <c r="BQ1799" i="1"/>
  <c r="BQ1353" i="1"/>
  <c r="BQ1800" i="1"/>
  <c r="BQ1531" i="1"/>
  <c r="BQ1801" i="1"/>
  <c r="BQ1065" i="1"/>
  <c r="BQ1198" i="1"/>
  <c r="BQ1215" i="1"/>
  <c r="BQ1802" i="1"/>
  <c r="BQ2415" i="1"/>
  <c r="BQ1803" i="1"/>
  <c r="BQ596" i="1"/>
  <c r="BQ1209" i="1"/>
  <c r="BQ1804" i="1"/>
  <c r="BQ1805" i="1"/>
  <c r="BQ1348" i="1"/>
  <c r="BQ2324" i="1"/>
  <c r="BQ1133" i="1"/>
  <c r="BQ2325" i="1"/>
  <c r="BQ1806" i="1"/>
  <c r="BQ2310" i="1"/>
  <c r="BQ311" i="1"/>
  <c r="BQ1807" i="1"/>
  <c r="BQ1550" i="1"/>
  <c r="BQ1162" i="1"/>
  <c r="BQ1614" i="1"/>
  <c r="BQ710" i="1"/>
  <c r="BQ1808" i="1"/>
  <c r="BQ696" i="1"/>
  <c r="BQ760" i="1"/>
  <c r="BQ987" i="1"/>
  <c r="BQ2326" i="1"/>
  <c r="BQ1225" i="1"/>
  <c r="BQ1421" i="1"/>
  <c r="BQ1404" i="1"/>
  <c r="BQ1542" i="1"/>
  <c r="BQ1098" i="1"/>
  <c r="BQ505" i="1"/>
  <c r="BQ1809" i="1"/>
  <c r="BQ1335" i="1"/>
  <c r="BQ652" i="1"/>
  <c r="BQ181" i="1"/>
  <c r="BQ1810" i="1"/>
  <c r="BQ250" i="1"/>
  <c r="BQ1004" i="1"/>
  <c r="BQ597" i="1"/>
  <c r="BQ1811" i="1"/>
  <c r="BQ521" i="1"/>
  <c r="BQ1181" i="1"/>
  <c r="BQ268" i="1"/>
  <c r="BQ1618" i="1"/>
  <c r="BQ1509" i="1"/>
  <c r="BQ524" i="1"/>
  <c r="BQ883" i="1"/>
  <c r="BQ51" i="1"/>
  <c r="BQ1812" i="1"/>
  <c r="BQ210" i="1"/>
  <c r="BQ909" i="1"/>
  <c r="BQ1224" i="1"/>
  <c r="BQ1002" i="1"/>
  <c r="BQ711" i="1"/>
  <c r="BQ809" i="1"/>
  <c r="BQ1022" i="1"/>
  <c r="BQ1471" i="1"/>
  <c r="BQ1619" i="1"/>
  <c r="BQ1296" i="1"/>
  <c r="BQ2416" i="1"/>
  <c r="BQ1031" i="1"/>
  <c r="BQ1813" i="1"/>
  <c r="BQ1814" i="1"/>
  <c r="BQ1815" i="1"/>
  <c r="BQ1479" i="1"/>
  <c r="BQ2242" i="1"/>
  <c r="BQ1816" i="1"/>
  <c r="BQ719" i="1"/>
  <c r="BQ1817" i="1"/>
  <c r="BQ2417" i="1"/>
  <c r="BQ2327" i="1"/>
  <c r="BQ1818" i="1"/>
  <c r="BQ958" i="1"/>
  <c r="BQ797" i="1"/>
  <c r="BQ775" i="1"/>
  <c r="BQ720" i="1"/>
  <c r="BQ514" i="1"/>
  <c r="BQ1620" i="1"/>
  <c r="BQ974" i="1"/>
  <c r="BQ2295" i="1"/>
  <c r="BQ1416" i="1"/>
  <c r="BQ2254" i="1"/>
  <c r="BQ2296" i="1"/>
  <c r="BQ2241" i="1"/>
  <c r="BQ1819" i="1"/>
  <c r="BQ2328" i="1"/>
  <c r="BQ2329" i="1"/>
  <c r="BQ2418" i="1"/>
  <c r="BQ1820" i="1"/>
  <c r="BQ1821" i="1"/>
  <c r="BQ1354" i="1"/>
  <c r="BQ1822" i="1"/>
  <c r="BQ1039" i="1"/>
  <c r="BQ1066" i="1"/>
  <c r="BQ1026" i="1"/>
  <c r="BQ731" i="1"/>
  <c r="BQ1284" i="1"/>
  <c r="BQ2208" i="1"/>
  <c r="BQ1204" i="1"/>
  <c r="BQ1483" i="1"/>
  <c r="BQ653" i="1"/>
  <c r="BQ1120" i="1"/>
  <c r="BQ1121" i="1"/>
  <c r="BQ1556" i="1"/>
  <c r="BQ541" i="1"/>
  <c r="BQ1588" i="1"/>
  <c r="BQ862" i="1"/>
  <c r="BQ880" i="1"/>
  <c r="BQ881" i="1"/>
  <c r="BQ885" i="1"/>
  <c r="BQ886" i="1"/>
  <c r="BQ870" i="1"/>
  <c r="BQ872" i="1"/>
  <c r="BQ864" i="1"/>
  <c r="BQ1823" i="1"/>
  <c r="BQ890" i="1"/>
  <c r="BQ893" i="1"/>
  <c r="BQ903" i="1"/>
  <c r="BQ141" i="1"/>
  <c r="BQ1482" i="1"/>
  <c r="BQ1824" i="1"/>
  <c r="BQ1825" i="1"/>
  <c r="BQ1521" i="1"/>
  <c r="BQ1522" i="1"/>
  <c r="BQ660" i="1"/>
  <c r="BQ1826" i="1"/>
  <c r="BQ1827" i="1"/>
  <c r="BQ1652" i="1"/>
  <c r="BQ1343" i="1"/>
  <c r="BQ56" i="1"/>
  <c r="BQ1828" i="1"/>
  <c r="BQ1146" i="1"/>
  <c r="BQ1352" i="1"/>
  <c r="BQ1147" i="1"/>
  <c r="BQ2411" i="1"/>
  <c r="BQ1657" i="1"/>
  <c r="BQ316" i="1"/>
  <c r="BQ1207" i="1"/>
  <c r="BQ2251" i="1"/>
  <c r="BQ1829" i="1"/>
  <c r="BQ1830" i="1"/>
  <c r="BQ1831" i="1"/>
  <c r="BQ1832" i="1"/>
  <c r="BQ1833" i="1"/>
  <c r="BQ1834" i="1"/>
  <c r="BQ1835" i="1"/>
  <c r="BQ1836" i="1"/>
  <c r="BQ1837" i="1"/>
  <c r="BQ1492" i="1"/>
  <c r="BQ1838" i="1"/>
  <c r="BQ1360" i="1"/>
  <c r="BQ1347" i="1"/>
  <c r="BQ1424" i="1"/>
  <c r="BQ831" i="1"/>
  <c r="BQ1839" i="1"/>
  <c r="BQ1840" i="1"/>
  <c r="BQ1841" i="1"/>
  <c r="BQ2258" i="1"/>
  <c r="BQ1842" i="1"/>
  <c r="BQ2245" i="1"/>
  <c r="BQ2244" i="1"/>
  <c r="BQ2283" i="1"/>
  <c r="BQ1301" i="1"/>
  <c r="BQ1843" i="1"/>
  <c r="BQ1844" i="1"/>
  <c r="BQ2419" i="1"/>
  <c r="BQ1375" i="1"/>
  <c r="BQ1599" i="1"/>
  <c r="BQ1432" i="1"/>
  <c r="BQ1433" i="1"/>
  <c r="BQ1430" i="1"/>
  <c r="BQ2287" i="1"/>
  <c r="BQ1845" i="1"/>
  <c r="BQ2387" i="1"/>
  <c r="BQ415" i="1"/>
  <c r="BQ2386" i="1"/>
  <c r="BQ2392" i="1"/>
  <c r="BQ2304" i="1"/>
  <c r="BQ2388" i="1"/>
  <c r="BQ2385" i="1"/>
  <c r="BQ1593" i="1"/>
  <c r="BQ2268" i="1"/>
  <c r="BQ1446" i="1"/>
  <c r="BQ1443" i="1"/>
  <c r="BQ1846" i="1"/>
  <c r="BQ1346" i="1"/>
  <c r="BQ1847" i="1"/>
  <c r="BQ2297" i="1"/>
  <c r="BQ1848" i="1"/>
  <c r="BQ2409" i="1"/>
  <c r="BQ1303" i="1"/>
  <c r="BQ2330" i="1"/>
  <c r="BQ2267" i="1"/>
  <c r="BQ1203" i="1"/>
  <c r="BQ375" i="1"/>
  <c r="BQ361" i="1"/>
  <c r="BQ2331" i="1"/>
  <c r="BQ1199" i="1"/>
  <c r="BQ2407" i="1"/>
  <c r="BQ383" i="1"/>
  <c r="BQ2311" i="1"/>
  <c r="BQ2332" i="1"/>
  <c r="BQ1349" i="1"/>
  <c r="BQ1464" i="1"/>
  <c r="BQ2333" i="1"/>
  <c r="BQ2420" i="1"/>
  <c r="BQ1377" i="1"/>
  <c r="BQ2259" i="1"/>
  <c r="BQ1355" i="1"/>
  <c r="BQ1359" i="1"/>
  <c r="BQ1357" i="1"/>
  <c r="BQ1413" i="1"/>
  <c r="BQ2279" i="1"/>
  <c r="BQ2282" i="1"/>
  <c r="BQ2280" i="1"/>
  <c r="BQ2263" i="1"/>
  <c r="BQ2294" i="1"/>
  <c r="BQ2266" i="1"/>
  <c r="BQ1434" i="1"/>
  <c r="BQ975" i="1"/>
  <c r="BQ949" i="1"/>
  <c r="BQ1078" i="1"/>
  <c r="BQ1436" i="1"/>
  <c r="BQ2278" i="1"/>
  <c r="BQ1344" i="1"/>
  <c r="BQ2272" i="1"/>
  <c r="BQ2261" i="1"/>
  <c r="BQ2334" i="1"/>
  <c r="BQ1299" i="1"/>
  <c r="BQ2270" i="1"/>
  <c r="BQ2384" i="1"/>
  <c r="BQ2275" i="1"/>
  <c r="BQ1365" i="1"/>
  <c r="BQ2271" i="1"/>
  <c r="BQ1252" i="1"/>
  <c r="BQ1849" i="1"/>
  <c r="BQ1850" i="1"/>
  <c r="BQ1370" i="1"/>
  <c r="BQ2260" i="1"/>
  <c r="BQ2421" i="1"/>
  <c r="BQ2264" i="1"/>
  <c r="BQ1157" i="1"/>
  <c r="BQ1851" i="1"/>
  <c r="BQ1600" i="1"/>
  <c r="BQ1852" i="1"/>
  <c r="BQ1853" i="1"/>
  <c r="BQ1854" i="1"/>
  <c r="BQ1200" i="1"/>
  <c r="BQ1148" i="1"/>
  <c r="BQ1372" i="1"/>
  <c r="BQ1855" i="1"/>
  <c r="BQ1856" i="1"/>
  <c r="BQ1857" i="1"/>
  <c r="BQ1858" i="1"/>
  <c r="BQ1859" i="1"/>
  <c r="BQ1860" i="1"/>
  <c r="BQ2335" i="1"/>
  <c r="BQ2336" i="1"/>
  <c r="BQ1861" i="1"/>
  <c r="BQ1530" i="1"/>
  <c r="BQ390" i="1"/>
  <c r="BQ854" i="1"/>
  <c r="BQ1641" i="1"/>
  <c r="BQ55" i="1"/>
  <c r="BQ1862" i="1"/>
  <c r="BQ1584" i="1"/>
  <c r="BQ307" i="1"/>
  <c r="BQ380" i="1"/>
  <c r="BQ1411" i="1"/>
  <c r="BQ1863" i="1"/>
  <c r="BQ1009" i="1"/>
  <c r="BQ445" i="1"/>
  <c r="BQ1864" i="1"/>
  <c r="BQ1557" i="1"/>
  <c r="BQ1278" i="1"/>
  <c r="BQ123" i="1"/>
  <c r="BQ802" i="1"/>
  <c r="BQ786" i="1"/>
  <c r="BQ2406" i="1"/>
  <c r="BQ1211" i="1"/>
  <c r="BQ1182" i="1"/>
  <c r="BQ1223" i="1"/>
  <c r="BQ1073" i="1"/>
  <c r="BQ2337" i="1"/>
  <c r="BQ1553" i="1"/>
  <c r="BQ654" i="1"/>
  <c r="BQ703" i="1"/>
  <c r="BQ777" i="1"/>
  <c r="BQ1302" i="1"/>
  <c r="BQ1865" i="1"/>
  <c r="BQ1866" i="1"/>
  <c r="BQ1867" i="1"/>
  <c r="BQ1653" i="1"/>
  <c r="BQ1868" i="1"/>
  <c r="BQ1869" i="1"/>
  <c r="BQ1870" i="1"/>
  <c r="BQ414" i="1"/>
  <c r="BQ1871" i="1"/>
  <c r="BQ1152" i="1"/>
  <c r="BQ1534" i="1"/>
  <c r="BQ1580" i="1"/>
  <c r="BQ1872" i="1"/>
  <c r="BQ49" i="1"/>
  <c r="BQ2338" i="1"/>
  <c r="BQ1501" i="1"/>
  <c r="BQ323" i="1"/>
  <c r="BQ1873" i="1"/>
  <c r="BQ542" i="1"/>
  <c r="BQ813" i="1"/>
  <c r="BQ1874" i="1"/>
  <c r="BQ1875" i="1"/>
  <c r="BQ1484" i="1"/>
  <c r="BQ531" i="1"/>
  <c r="BQ1876" i="1"/>
  <c r="BQ1448" i="1"/>
  <c r="BQ1486" i="1"/>
  <c r="BQ1877" i="1"/>
  <c r="BQ776" i="1"/>
  <c r="BQ1549" i="1"/>
  <c r="BQ819" i="1"/>
  <c r="BQ1878" i="1"/>
  <c r="BQ1453" i="1"/>
  <c r="BQ395" i="1"/>
  <c r="BQ818" i="1"/>
  <c r="BQ259" i="1"/>
  <c r="BQ1879" i="1"/>
  <c r="BQ1880" i="1"/>
  <c r="BQ1119" i="1"/>
  <c r="BQ1132" i="1"/>
  <c r="BQ1515" i="1"/>
  <c r="BQ1242" i="1"/>
  <c r="BQ1638" i="1"/>
  <c r="BQ1106" i="1"/>
  <c r="BQ409" i="1"/>
  <c r="BQ968" i="1"/>
  <c r="BQ2339" i="1"/>
  <c r="BQ2286" i="1"/>
  <c r="BQ547" i="1"/>
  <c r="BQ1438" i="1"/>
  <c r="BQ824" i="1"/>
  <c r="BQ1541" i="1"/>
  <c r="BQ875" i="1"/>
  <c r="BQ756" i="1"/>
  <c r="BQ78" i="1"/>
  <c r="BQ772" i="1"/>
  <c r="BQ1602" i="1"/>
  <c r="BQ1452" i="1"/>
  <c r="BQ1474" i="1"/>
  <c r="BQ1420" i="1"/>
  <c r="BQ952" i="1"/>
  <c r="BQ1881" i="1"/>
  <c r="BQ1197" i="1"/>
  <c r="BQ2340" i="1"/>
  <c r="BQ1156" i="1"/>
  <c r="BQ1334" i="1"/>
  <c r="BQ925" i="1"/>
  <c r="BQ1154" i="1"/>
  <c r="BQ1555" i="1"/>
  <c r="BQ1277" i="1"/>
  <c r="BQ1882" i="1"/>
  <c r="BQ1883" i="1"/>
  <c r="BQ1884" i="1"/>
  <c r="BQ1294" i="1"/>
  <c r="BQ1272" i="1"/>
  <c r="BQ1406" i="1"/>
  <c r="BQ1437" i="1"/>
  <c r="BQ1885" i="1"/>
  <c r="BQ1304" i="1"/>
  <c r="BQ1507" i="1"/>
  <c r="BQ1291" i="1"/>
  <c r="BQ1886" i="1"/>
  <c r="BQ1461" i="1"/>
  <c r="BQ1887" i="1"/>
  <c r="BQ1888" i="1"/>
  <c r="BQ1889" i="1"/>
  <c r="BQ2341" i="1"/>
  <c r="BQ2273" i="1"/>
  <c r="BQ2394" i="1"/>
  <c r="BQ2290" i="1"/>
  <c r="BQ2308" i="1"/>
  <c r="BQ2342" i="1"/>
  <c r="BQ2391" i="1"/>
  <c r="BQ1890" i="1"/>
  <c r="BQ608" i="1"/>
  <c r="BQ1613" i="1"/>
  <c r="BQ1333" i="1"/>
  <c r="BQ1891" i="1"/>
  <c r="BQ2343" i="1"/>
  <c r="BQ2344" i="1"/>
  <c r="BQ2289" i="1"/>
  <c r="BQ1044" i="1"/>
  <c r="BQ2257" i="1"/>
  <c r="BQ2345" i="1"/>
  <c r="BQ2291" i="1"/>
  <c r="BQ2256" i="1"/>
  <c r="BQ740" i="1"/>
  <c r="BQ2346" i="1"/>
  <c r="BQ2249" i="1"/>
  <c r="BQ1892" i="1"/>
  <c r="BQ1559" i="1"/>
  <c r="BQ1893" i="1"/>
  <c r="BQ1456" i="1"/>
  <c r="BQ951" i="1"/>
  <c r="BQ1894" i="1"/>
  <c r="BQ1895" i="1"/>
  <c r="BQ1896" i="1"/>
  <c r="BQ1897" i="1"/>
  <c r="BQ1898" i="1"/>
  <c r="BQ1899" i="1"/>
  <c r="BQ1900" i="1"/>
  <c r="BQ2422" i="1"/>
  <c r="BQ1901" i="1"/>
  <c r="BQ1286" i="1"/>
  <c r="BQ1902" i="1"/>
  <c r="BQ1903" i="1"/>
  <c r="BQ1904" i="1"/>
  <c r="BQ1905" i="1"/>
  <c r="BQ1906" i="1"/>
  <c r="BQ1907" i="1"/>
  <c r="BQ1908" i="1"/>
  <c r="BQ1909" i="1"/>
  <c r="BQ1910" i="1"/>
  <c r="BQ1911" i="1"/>
  <c r="BQ1912" i="1"/>
  <c r="BQ1913" i="1"/>
  <c r="BQ1914" i="1"/>
  <c r="BQ1915" i="1"/>
  <c r="BQ1916" i="1"/>
  <c r="BQ1917" i="1"/>
  <c r="BQ1918" i="1"/>
  <c r="BQ1919" i="1"/>
  <c r="BQ1920" i="1"/>
  <c r="BQ1921" i="1"/>
  <c r="BQ1922" i="1"/>
  <c r="BQ1923" i="1"/>
  <c r="BQ1924" i="1"/>
  <c r="BQ1925" i="1"/>
  <c r="BQ1926" i="1"/>
  <c r="BQ1927" i="1"/>
  <c r="BQ1928" i="1"/>
  <c r="BQ1929" i="1"/>
  <c r="BQ1930" i="1"/>
  <c r="BQ1931" i="1"/>
  <c r="BQ1932" i="1"/>
  <c r="BQ1933" i="1"/>
  <c r="BQ1934" i="1"/>
  <c r="BQ1935" i="1"/>
  <c r="BQ1936" i="1"/>
  <c r="BQ1937" i="1"/>
  <c r="BQ1938" i="1"/>
  <c r="BQ1939" i="1"/>
  <c r="BQ1940" i="1"/>
  <c r="BQ1941" i="1"/>
  <c r="BQ1942" i="1"/>
  <c r="BQ1943" i="1"/>
  <c r="BQ1944" i="1"/>
  <c r="BQ1945" i="1"/>
  <c r="BQ1946" i="1"/>
  <c r="BQ1947" i="1"/>
  <c r="BQ1948" i="1"/>
  <c r="BQ1949" i="1"/>
  <c r="BQ1950" i="1"/>
  <c r="BQ1951" i="1"/>
  <c r="BQ1952" i="1"/>
  <c r="BQ1953" i="1"/>
  <c r="BQ1954" i="1"/>
  <c r="BQ1955" i="1"/>
  <c r="BQ1956" i="1"/>
  <c r="BQ1957" i="1"/>
  <c r="BQ1958" i="1"/>
  <c r="BQ2423" i="1"/>
  <c r="BQ1959" i="1"/>
  <c r="BQ1960" i="1"/>
  <c r="BQ1961" i="1"/>
  <c r="BQ1962" i="1"/>
  <c r="BQ1500" i="1"/>
  <c r="BQ1963" i="1"/>
  <c r="BQ1964" i="1"/>
  <c r="BQ1965" i="1"/>
  <c r="BQ1966" i="1"/>
  <c r="BQ1367" i="1"/>
  <c r="BQ1967" i="1"/>
  <c r="BQ1968" i="1"/>
  <c r="BQ2298" i="1"/>
  <c r="BQ1969" i="1"/>
  <c r="BQ1970" i="1"/>
  <c r="BQ2347" i="1"/>
  <c r="BQ1971" i="1"/>
  <c r="BQ1972" i="1"/>
  <c r="BQ2348" i="1"/>
  <c r="BQ2349" i="1"/>
  <c r="BQ1369" i="1"/>
  <c r="BQ1973" i="1"/>
  <c r="BQ1974" i="1"/>
  <c r="BQ2306" i="1"/>
  <c r="BQ2350" i="1"/>
  <c r="BQ1975" i="1"/>
  <c r="BQ2309" i="1"/>
  <c r="BQ1976" i="1"/>
  <c r="BQ1977" i="1"/>
  <c r="BQ1978" i="1"/>
  <c r="BQ1979" i="1"/>
  <c r="BQ2255" i="1"/>
  <c r="BQ1980" i="1"/>
  <c r="BQ2351" i="1"/>
  <c r="BQ2292" i="1"/>
  <c r="BQ2389" i="1"/>
  <c r="BQ2390" i="1"/>
  <c r="BQ1981" i="1"/>
  <c r="BQ1982" i="1"/>
  <c r="BQ1983" i="1"/>
  <c r="BQ2352" i="1"/>
  <c r="BQ1984" i="1"/>
  <c r="BQ1342" i="1"/>
  <c r="BQ1985" i="1"/>
  <c r="BQ1986" i="1"/>
  <c r="BQ1987" i="1"/>
  <c r="BQ1480" i="1"/>
  <c r="BQ2353" i="1"/>
  <c r="BQ1988" i="1"/>
  <c r="BQ1989" i="1"/>
  <c r="BQ1990" i="1"/>
  <c r="BQ2397" i="1"/>
  <c r="BQ1991" i="1"/>
  <c r="BQ1992" i="1"/>
  <c r="BQ1993" i="1"/>
  <c r="BQ1994" i="1"/>
  <c r="BQ2354" i="1"/>
  <c r="BQ1995" i="1"/>
  <c r="BQ2424" i="1"/>
  <c r="BQ2425" i="1"/>
  <c r="BQ2426" i="1"/>
  <c r="BQ2427" i="1"/>
  <c r="BQ1996" i="1"/>
  <c r="BQ1997" i="1"/>
  <c r="BQ1998" i="1"/>
  <c r="BQ1999" i="1"/>
  <c r="BQ2428" i="1"/>
  <c r="BQ2429" i="1"/>
  <c r="BQ2000" i="1"/>
  <c r="BQ2001" i="1"/>
  <c r="BQ2430" i="1"/>
  <c r="BQ2002" i="1"/>
  <c r="BQ2003" i="1"/>
  <c r="BQ2004" i="1"/>
  <c r="BQ2005" i="1"/>
  <c r="BQ2006" i="1"/>
  <c r="BQ2007" i="1"/>
  <c r="BQ2431" i="1"/>
  <c r="BQ2008" i="1"/>
  <c r="BQ2009" i="1"/>
  <c r="BQ2010" i="1"/>
  <c r="BQ2011" i="1"/>
  <c r="BQ2012" i="1"/>
  <c r="BQ2013" i="1"/>
  <c r="BQ2014" i="1"/>
  <c r="BQ2432" i="1"/>
  <c r="BQ2015" i="1"/>
  <c r="BQ2016" i="1"/>
  <c r="BQ2017" i="1"/>
  <c r="BQ2305" i="1"/>
  <c r="BQ1330" i="1"/>
  <c r="BQ2018" i="1"/>
  <c r="BQ2355" i="1"/>
  <c r="BQ2400" i="1"/>
  <c r="BQ2433" i="1"/>
  <c r="BQ2434" i="1"/>
  <c r="BQ2019" i="1"/>
  <c r="BQ2020" i="1"/>
  <c r="BQ2021" i="1"/>
  <c r="BQ2022" i="1"/>
  <c r="BQ2356" i="1"/>
  <c r="BQ2023" i="1"/>
  <c r="BQ2024" i="1"/>
  <c r="BQ2025" i="1"/>
  <c r="BQ2026" i="1"/>
  <c r="BQ2027" i="1"/>
  <c r="BQ2028" i="1"/>
  <c r="BQ2029" i="1"/>
  <c r="BQ2030" i="1"/>
  <c r="BQ2031" i="1"/>
  <c r="BQ1381" i="1"/>
  <c r="BQ2435" i="1"/>
  <c r="BQ2032" i="1"/>
  <c r="BQ2436" i="1"/>
  <c r="BQ2033" i="1"/>
  <c r="BQ2034" i="1"/>
  <c r="BQ2035" i="1"/>
  <c r="BQ1288" i="1"/>
  <c r="BQ2036" i="1"/>
  <c r="BQ2037" i="1"/>
  <c r="BQ1332" i="1"/>
  <c r="BQ1374" i="1"/>
  <c r="BQ2038" i="1"/>
  <c r="BQ2039" i="1"/>
  <c r="BQ1331" i="1"/>
  <c r="BQ2040" i="1"/>
  <c r="BQ1589" i="1"/>
  <c r="BQ2041" i="1"/>
  <c r="BQ1339" i="1"/>
  <c r="BQ1419" i="1"/>
  <c r="BQ1338" i="1"/>
  <c r="BQ2042" i="1"/>
  <c r="BQ2043" i="1"/>
  <c r="BQ2044" i="1"/>
  <c r="BQ1368" i="1"/>
  <c r="BQ1526" i="1"/>
  <c r="BQ2045" i="1"/>
  <c r="BQ2046" i="1"/>
  <c r="BQ2047" i="1"/>
  <c r="BQ2048" i="1"/>
  <c r="BQ2049" i="1"/>
  <c r="BQ2050" i="1"/>
  <c r="BQ2051" i="1"/>
  <c r="BQ2052" i="1"/>
  <c r="BQ2053" i="1"/>
  <c r="BQ1356" i="1"/>
  <c r="BQ2054" i="1"/>
  <c r="BQ2055" i="1"/>
  <c r="BQ2056" i="1"/>
  <c r="BQ2057" i="1"/>
  <c r="BQ2058" i="1"/>
  <c r="BQ2059" i="1"/>
  <c r="BQ2060" i="1"/>
  <c r="BQ2061" i="1"/>
  <c r="BQ2062" i="1"/>
  <c r="BQ2063" i="1"/>
  <c r="BQ2064" i="1"/>
  <c r="BQ2065" i="1"/>
  <c r="BQ1520" i="1"/>
  <c r="BQ2066" i="1"/>
  <c r="BQ2067" i="1"/>
  <c r="BQ2437" i="1"/>
  <c r="BQ2068" i="1"/>
  <c r="BQ2069" i="1"/>
  <c r="BQ2070" i="1"/>
  <c r="BQ2071" i="1"/>
  <c r="BQ2072" i="1"/>
  <c r="BQ2073" i="1"/>
  <c r="BQ2438" i="1"/>
  <c r="BQ2074" i="1"/>
  <c r="BQ2439" i="1"/>
  <c r="BQ2075" i="1"/>
  <c r="BQ2076" i="1"/>
  <c r="BQ2077" i="1"/>
  <c r="BQ2078" i="1"/>
  <c r="BQ2079" i="1"/>
  <c r="BQ1336" i="1"/>
  <c r="BQ2080" i="1"/>
  <c r="BQ2081" i="1"/>
  <c r="BQ2082" i="1"/>
  <c r="BQ2083" i="1"/>
  <c r="BQ2084" i="1"/>
  <c r="BQ1609" i="1"/>
  <c r="BQ2085" i="1"/>
  <c r="BQ1571" i="1"/>
  <c r="BQ1455" i="1"/>
  <c r="BQ2086" i="1"/>
  <c r="BQ2087" i="1"/>
  <c r="BQ2440" i="1"/>
  <c r="BQ2088" i="1"/>
  <c r="BQ2441" i="1"/>
  <c r="BQ2089" i="1"/>
  <c r="BQ1378" i="1"/>
  <c r="BQ2090" i="1"/>
  <c r="BQ2442" i="1"/>
  <c r="BQ2443" i="1"/>
  <c r="BQ2091" i="1"/>
  <c r="BQ2092" i="1"/>
  <c r="BQ1572" i="1"/>
  <c r="BQ2093" i="1"/>
  <c r="BQ2094" i="1"/>
  <c r="BQ2095" i="1"/>
  <c r="BQ2096" i="1"/>
  <c r="BQ1415" i="1"/>
  <c r="BQ1586" i="1"/>
  <c r="BQ1240" i="1"/>
  <c r="BQ2097" i="1"/>
  <c r="BQ2444" i="1"/>
  <c r="BQ2445" i="1"/>
  <c r="BQ2098" i="1"/>
  <c r="BQ2099" i="1"/>
  <c r="BQ1469" i="1"/>
  <c r="BQ2100" i="1"/>
  <c r="BQ2101" i="1"/>
  <c r="BQ2102" i="1"/>
  <c r="BQ2103" i="1"/>
  <c r="BQ2104" i="1"/>
  <c r="BQ440" i="1"/>
  <c r="BQ2105" i="1"/>
  <c r="BQ1410" i="1"/>
  <c r="BQ2106" i="1"/>
  <c r="BQ2107" i="1"/>
  <c r="BQ2108" i="1"/>
  <c r="BQ2446" i="1"/>
  <c r="BQ2447" i="1"/>
  <c r="BQ2448" i="1"/>
  <c r="BQ2449" i="1"/>
  <c r="BQ2109" i="1"/>
  <c r="BQ2110" i="1"/>
  <c r="BQ1134" i="1"/>
  <c r="BQ2111" i="1"/>
  <c r="BQ1136" i="1"/>
  <c r="BQ2112" i="1"/>
  <c r="BQ2113" i="1"/>
  <c r="BQ2114" i="1"/>
  <c r="BQ944" i="1"/>
  <c r="BQ2450" i="1"/>
  <c r="BQ2115" i="1"/>
  <c r="BQ2116" i="1"/>
  <c r="BQ2117" i="1"/>
  <c r="BQ1300" i="1"/>
  <c r="BQ297" i="1"/>
  <c r="BQ2118" i="1"/>
  <c r="BQ959" i="1"/>
  <c r="BQ155" i="1"/>
  <c r="BQ2119" i="1"/>
  <c r="BQ2357" i="1"/>
  <c r="BQ2120" i="1"/>
  <c r="BQ2393" i="1"/>
  <c r="BQ2399" i="1"/>
  <c r="BQ2121" i="1"/>
  <c r="BQ2122" i="1"/>
  <c r="BQ2123" i="1"/>
  <c r="BQ2124" i="1"/>
  <c r="BQ2125" i="1"/>
  <c r="BQ2126" i="1"/>
  <c r="BQ1487" i="1"/>
  <c r="BQ765" i="1"/>
  <c r="BQ2127" i="1"/>
  <c r="BQ2128" i="1"/>
  <c r="BQ2129" i="1"/>
  <c r="BQ2130" i="1"/>
  <c r="BQ2131" i="1"/>
  <c r="BQ2132" i="1"/>
  <c r="BQ2133" i="1"/>
  <c r="BQ2134" i="1"/>
  <c r="BQ2135" i="1"/>
  <c r="BQ2136" i="1"/>
  <c r="BQ2137" i="1"/>
  <c r="BQ1262" i="1"/>
  <c r="BQ2138" i="1"/>
  <c r="BQ689" i="1"/>
  <c r="BQ2139" i="1"/>
  <c r="BQ2140" i="1"/>
  <c r="BQ2141" i="1"/>
  <c r="BQ2142" i="1"/>
  <c r="BQ2143" i="1"/>
  <c r="BQ2144" i="1"/>
  <c r="BQ2358" i="1"/>
  <c r="BQ2145" i="1"/>
  <c r="BQ2146" i="1"/>
  <c r="BQ2147" i="1"/>
  <c r="BQ2148" i="1"/>
  <c r="BQ2149" i="1"/>
  <c r="BQ2150" i="1"/>
  <c r="BQ2151" i="1"/>
  <c r="BQ2152" i="1"/>
  <c r="BQ2153" i="1"/>
  <c r="BQ2154" i="1"/>
  <c r="BQ2155" i="1"/>
  <c r="BQ2156" i="1"/>
  <c r="BQ2157" i="1"/>
  <c r="BQ2158" i="1"/>
  <c r="BQ2159" i="1"/>
  <c r="BQ2160" i="1"/>
  <c r="BQ2161" i="1"/>
  <c r="BQ2162" i="1"/>
  <c r="BQ2163" i="1"/>
  <c r="BQ2164" i="1"/>
  <c r="BQ2165" i="1"/>
  <c r="BQ2451" i="1"/>
  <c r="BQ2166" i="1"/>
  <c r="BQ2167" i="1"/>
  <c r="BQ2168" i="1"/>
  <c r="BQ2169" i="1"/>
  <c r="BQ2452" i="1"/>
  <c r="BQ2170" i="1"/>
  <c r="BQ2171" i="1"/>
  <c r="BQ2172" i="1"/>
  <c r="BQ2173" i="1"/>
  <c r="BQ2174" i="1"/>
  <c r="BQ2175" i="1"/>
  <c r="BQ2176" i="1"/>
  <c r="BQ2177" i="1"/>
  <c r="BQ2178" i="1"/>
  <c r="BQ2179" i="1"/>
  <c r="BQ1384" i="1"/>
  <c r="BQ1379" i="1"/>
  <c r="BQ1405" i="1"/>
  <c r="BQ2180" i="1"/>
  <c r="BQ2181" i="1"/>
  <c r="BQ1366" i="1"/>
  <c r="BQ2182" i="1"/>
  <c r="BQ2183" i="1"/>
  <c r="BQ2184" i="1"/>
  <c r="BQ2185" i="1"/>
  <c r="BQ2186" i="1"/>
  <c r="BQ2187" i="1"/>
  <c r="BQ2188" i="1"/>
  <c r="BQ2189" i="1"/>
  <c r="BQ2190" i="1"/>
  <c r="BQ2191" i="1"/>
  <c r="BQ2192" i="1"/>
  <c r="BQ2193" i="1"/>
  <c r="BQ2359" i="1"/>
  <c r="BQ2265" i="1"/>
  <c r="BQ2360" i="1"/>
  <c r="BQ1350" i="1"/>
  <c r="BQ2361" i="1"/>
  <c r="BQ2362" i="1"/>
  <c r="BQ2453" i="1"/>
  <c r="BQ2363" i="1"/>
  <c r="BQ2194" i="1"/>
  <c r="BQ2364" i="1"/>
  <c r="BQ2365" i="1"/>
  <c r="BQ2366" i="1"/>
  <c r="BQ2367" i="1"/>
  <c r="BQ2368" i="1"/>
  <c r="BQ2369" i="1"/>
  <c r="BQ2370" i="1"/>
  <c r="BQ2371" i="1"/>
  <c r="BQ2372" i="1"/>
  <c r="BQ2373" i="1"/>
  <c r="BQ2374" i="1"/>
  <c r="BQ2375" i="1"/>
  <c r="BQ2376" i="1"/>
  <c r="BQ2377" i="1"/>
  <c r="BQ2454" i="1"/>
  <c r="BQ2378" i="1"/>
  <c r="BQ963" i="1"/>
  <c r="BQ755" i="1"/>
  <c r="BQ793" i="1"/>
  <c r="BQ1488" i="1"/>
  <c r="BQ698" i="1"/>
  <c r="BQ876" i="1"/>
  <c r="BQ1514" i="1"/>
  <c r="BQ1493" i="1"/>
  <c r="BQ1494" i="1"/>
  <c r="BQ2379" i="1"/>
  <c r="BQ2195" i="1"/>
  <c r="BQ1361" i="1"/>
  <c r="BQ2196" i="1"/>
  <c r="BQ2197" i="1"/>
  <c r="BQ2302" i="1"/>
  <c r="BQ2198" i="1"/>
  <c r="BQ2455" i="1"/>
  <c r="BQ2277" i="1"/>
  <c r="BQ2281" i="1"/>
  <c r="BQ1630" i="1"/>
  <c r="BQ2199" i="1"/>
  <c r="BQ364" i="1"/>
  <c r="BQ2380" i="1"/>
  <c r="BQ2200" i="1"/>
  <c r="BQ2201" i="1"/>
  <c r="BQ2381" i="1"/>
  <c r="BQ2382" i="1"/>
  <c r="BQ2396" i="1"/>
  <c r="BQ2395" i="1"/>
  <c r="BQ2202" i="1"/>
  <c r="BQ1362" i="1"/>
  <c r="BQ2248" i="1"/>
  <c r="BQ2383" i="1"/>
  <c r="BQ2307" i="1"/>
  <c r="BQ2203" i="1"/>
  <c r="BQ868" i="1"/>
  <c r="BQ2456" i="1"/>
  <c r="BQ2457" i="1"/>
  <c r="BQ1495" i="1"/>
  <c r="BQ1258" i="1"/>
  <c r="BQ1306" i="1"/>
  <c r="BQ1383" i="1"/>
  <c r="BQ999" i="1"/>
  <c r="BP286" i="1" l="1"/>
  <c r="BP580" i="1"/>
  <c r="BP980" i="1"/>
  <c r="BP227" i="1"/>
  <c r="BP1275" i="1"/>
  <c r="BP2401" i="1"/>
  <c r="BP43" i="1"/>
  <c r="BP236" i="1"/>
  <c r="BP11" i="1"/>
  <c r="BP15" i="1"/>
  <c r="BP1623" i="1"/>
  <c r="BP906" i="1"/>
  <c r="BP1001" i="1"/>
  <c r="BP1112" i="1"/>
  <c r="BP121" i="1"/>
  <c r="BP30" i="1"/>
  <c r="BP70" i="1"/>
  <c r="BP106" i="1"/>
  <c r="BP1440" i="1"/>
  <c r="BP36" i="1"/>
  <c r="BP488" i="1"/>
  <c r="BP2300" i="1"/>
  <c r="BP1659" i="1"/>
  <c r="BP2410" i="1"/>
  <c r="BP1622" i="1"/>
  <c r="BP115" i="1"/>
  <c r="BP48" i="1"/>
  <c r="BP1271" i="1"/>
  <c r="BP618" i="1"/>
  <c r="BP426" i="1"/>
  <c r="BP3" i="1"/>
  <c r="BP983" i="1"/>
  <c r="BP107" i="1"/>
  <c r="BP233" i="1"/>
  <c r="BP270" i="1"/>
  <c r="BP935" i="1"/>
  <c r="BP934" i="1"/>
  <c r="BP13" i="1"/>
  <c r="BP281" i="1"/>
  <c r="BP57" i="1"/>
  <c r="BP312" i="1"/>
  <c r="BP1660" i="1"/>
  <c r="BP470" i="1"/>
  <c r="BP970" i="1"/>
  <c r="BP9" i="1"/>
  <c r="BP859" i="1"/>
  <c r="BP372" i="1"/>
  <c r="BP799" i="1"/>
  <c r="BP627" i="1"/>
  <c r="BP31" i="1"/>
  <c r="BP20" i="1"/>
  <c r="BP21" i="1"/>
  <c r="BP940" i="1"/>
  <c r="BP1564" i="1"/>
  <c r="BP1496" i="1"/>
  <c r="BP265" i="1"/>
  <c r="BP119" i="1"/>
  <c r="BP42" i="1"/>
  <c r="BP1027" i="1"/>
  <c r="BP66" i="1"/>
  <c r="BP1574" i="1"/>
  <c r="BP28" i="1"/>
  <c r="BP2233" i="1"/>
  <c r="BP1269" i="1"/>
  <c r="BP943" i="1"/>
  <c r="BP59" i="1"/>
  <c r="BP1498" i="1"/>
  <c r="BP185" i="1"/>
  <c r="BP665" i="1"/>
  <c r="BP400" i="1"/>
  <c r="BP1661" i="1"/>
  <c r="BP1021" i="1"/>
  <c r="BP196" i="1"/>
  <c r="BP592" i="1"/>
  <c r="BP598" i="1"/>
  <c r="BP1307" i="1"/>
  <c r="BP1594" i="1"/>
  <c r="BP675" i="1"/>
  <c r="BP1292" i="1"/>
  <c r="BP1023" i="1"/>
  <c r="BP606" i="1"/>
  <c r="BP64" i="1"/>
  <c r="BP97" i="1"/>
  <c r="BP402" i="1"/>
  <c r="BP965" i="1"/>
  <c r="BP242" i="1"/>
  <c r="BP100" i="1"/>
  <c r="BP102" i="1"/>
  <c r="BP101" i="1"/>
  <c r="BP2205" i="1"/>
  <c r="BP160" i="1"/>
  <c r="BP225" i="1"/>
  <c r="BP99" i="1"/>
  <c r="BP1646" i="1"/>
  <c r="BP161" i="1"/>
  <c r="BP60" i="1"/>
  <c r="BP350" i="1"/>
  <c r="BP806" i="1"/>
  <c r="BP84" i="1"/>
  <c r="BP80" i="1"/>
  <c r="BP86" i="1"/>
  <c r="BP93" i="1"/>
  <c r="BP573" i="1"/>
  <c r="BP979" i="1"/>
  <c r="BP381" i="1"/>
  <c r="BP398" i="1"/>
  <c r="BP87" i="1"/>
  <c r="BP408" i="1"/>
  <c r="BP207" i="1"/>
  <c r="BP116" i="1"/>
  <c r="BP1417" i="1"/>
  <c r="BP22" i="1"/>
  <c r="BP498" i="1"/>
  <c r="BP1113" i="1"/>
  <c r="BP1061" i="1"/>
  <c r="BP69" i="1"/>
  <c r="BP1315" i="1"/>
  <c r="BP63" i="1"/>
  <c r="BP626" i="1"/>
  <c r="BP112" i="1"/>
  <c r="BP485" i="1"/>
  <c r="BP766" i="1"/>
  <c r="BP991" i="1"/>
  <c r="BP1033" i="1"/>
  <c r="BP289" i="1"/>
  <c r="BP92" i="1"/>
  <c r="BP85" i="1"/>
  <c r="BP95" i="1"/>
  <c r="BP88" i="1"/>
  <c r="BP82" i="1"/>
  <c r="BP201" i="1"/>
  <c r="BP131" i="1"/>
  <c r="BP197" i="1"/>
  <c r="BP89" i="1"/>
  <c r="BP91" i="1"/>
  <c r="BP90" i="1"/>
  <c r="BP884" i="1"/>
  <c r="BP34" i="1"/>
  <c r="BP858" i="1"/>
  <c r="BP228" i="1"/>
  <c r="BP153" i="1"/>
  <c r="BP145" i="1"/>
  <c r="BP1145" i="1"/>
  <c r="BP566" i="1"/>
  <c r="BP1007" i="1"/>
  <c r="BP1081" i="1"/>
  <c r="BP260" i="1"/>
  <c r="BP122" i="1"/>
  <c r="BP930" i="1"/>
  <c r="BP163" i="1"/>
  <c r="BP1568" i="1"/>
  <c r="BP585" i="1"/>
  <c r="BP150" i="1"/>
  <c r="BP269" i="1"/>
  <c r="BP1159" i="1"/>
  <c r="BP238" i="1"/>
  <c r="BP446" i="1"/>
  <c r="BP491" i="1"/>
  <c r="BP1214" i="1"/>
  <c r="BP646" i="1"/>
  <c r="BP1418" i="1"/>
  <c r="BP154" i="1"/>
  <c r="BP374" i="1"/>
  <c r="BP937" i="1"/>
  <c r="BP245" i="1"/>
  <c r="BP67" i="1"/>
  <c r="BP1633" i="1"/>
  <c r="BP686" i="1"/>
  <c r="BP405" i="1"/>
  <c r="BP125" i="1"/>
  <c r="BP8" i="1"/>
  <c r="BP645" i="1"/>
  <c r="BP303" i="1"/>
  <c r="BP601" i="1"/>
  <c r="BP688" i="1"/>
  <c r="BP120" i="1"/>
  <c r="BP2232" i="1"/>
  <c r="BP1015" i="1"/>
  <c r="BP1117" i="1"/>
  <c r="BP179" i="1"/>
  <c r="BP1527" i="1"/>
  <c r="BP139" i="1"/>
  <c r="BP140" i="1"/>
  <c r="BP945" i="1"/>
  <c r="BP833" i="1"/>
  <c r="BP243" i="1"/>
  <c r="BP1537" i="1"/>
  <c r="BP345" i="1"/>
  <c r="BP1579" i="1"/>
  <c r="BP588" i="1"/>
  <c r="BP674" i="1"/>
  <c r="BP815" i="1"/>
  <c r="BP988" i="1"/>
  <c r="BP600" i="1"/>
  <c r="BP954" i="1"/>
  <c r="BP1165" i="1"/>
  <c r="BP1160" i="1"/>
  <c r="BP1544" i="1"/>
  <c r="BP103" i="1"/>
  <c r="BP397" i="1"/>
  <c r="BP734" i="1"/>
  <c r="BP2215" i="1"/>
  <c r="BP735" i="1"/>
  <c r="BP2213" i="1"/>
  <c r="BP1053" i="1"/>
  <c r="BP274" i="1"/>
  <c r="BP676" i="1"/>
  <c r="BP290" i="1"/>
  <c r="BP310" i="1"/>
  <c r="BP832" i="1"/>
  <c r="BP655" i="1"/>
  <c r="BP152" i="1"/>
  <c r="BP1587" i="1"/>
  <c r="BP672" i="1"/>
  <c r="BP662" i="1"/>
  <c r="BP1662" i="1"/>
  <c r="BP724" i="1"/>
  <c r="BP609" i="1"/>
  <c r="BP246" i="1"/>
  <c r="BP1651" i="1"/>
  <c r="BP40" i="1"/>
  <c r="BP747" i="1"/>
  <c r="BP220" i="1"/>
  <c r="BP50" i="1"/>
  <c r="BP118" i="1"/>
  <c r="BP941" i="1"/>
  <c r="BP658" i="1"/>
  <c r="BP1323" i="1"/>
  <c r="BP1663" i="1"/>
  <c r="BP939" i="1"/>
  <c r="BP75" i="1"/>
  <c r="BP687" i="1"/>
  <c r="BP647" i="1"/>
  <c r="BP209" i="1"/>
  <c r="BP730" i="1"/>
  <c r="BP386" i="1"/>
  <c r="BP170" i="1"/>
  <c r="BP14" i="1"/>
  <c r="BP605" i="1"/>
  <c r="BP670" i="1"/>
  <c r="BP171" i="1"/>
  <c r="BP1612" i="1"/>
  <c r="BP127" i="1"/>
  <c r="BP128" i="1"/>
  <c r="BP182" i="1"/>
  <c r="BP177" i="1"/>
  <c r="BP136" i="1"/>
  <c r="BP1627" i="1"/>
  <c r="BP221" i="1"/>
  <c r="BP180" i="1"/>
  <c r="BP680" i="1"/>
  <c r="BP691" i="1"/>
  <c r="BP692" i="1"/>
  <c r="BP1174" i="1"/>
  <c r="BP1293" i="1"/>
  <c r="BP288" i="1"/>
  <c r="BP1124" i="1"/>
  <c r="BP68" i="1"/>
  <c r="BP1309" i="1"/>
  <c r="BP607" i="1"/>
  <c r="BP83" i="1"/>
  <c r="BP305" i="1"/>
  <c r="BP367" i="1"/>
  <c r="BP2402" i="1"/>
  <c r="BP1664" i="1"/>
  <c r="BP77" i="1"/>
  <c r="BP2229" i="1"/>
  <c r="BP576" i="1"/>
  <c r="BP788" i="1"/>
  <c r="BP694" i="1"/>
  <c r="BP700" i="1"/>
  <c r="BP320" i="1"/>
  <c r="BP533" i="1"/>
  <c r="BP540" i="1"/>
  <c r="BP847" i="1"/>
  <c r="BP1191" i="1"/>
  <c r="BP1011" i="1"/>
  <c r="BP151" i="1"/>
  <c r="BP137" i="1"/>
  <c r="BP327" i="1"/>
  <c r="BP329" i="1"/>
  <c r="BP1398" i="1"/>
  <c r="BP913" i="1"/>
  <c r="BP344" i="1"/>
  <c r="BP1018" i="1"/>
  <c r="BP1390" i="1"/>
  <c r="BP1632" i="1"/>
  <c r="BP293" i="1"/>
  <c r="BP277" i="1"/>
  <c r="BP922" i="1"/>
  <c r="BP757" i="1"/>
  <c r="BP519" i="1"/>
  <c r="BP684" i="1"/>
  <c r="BP111" i="1"/>
  <c r="BP852" i="1"/>
  <c r="BP174" i="1"/>
  <c r="BP912" i="1"/>
  <c r="BP231" i="1"/>
  <c r="BP2314" i="1"/>
  <c r="BP159" i="1"/>
  <c r="BP1184" i="1"/>
  <c r="BP929" i="1"/>
  <c r="BP978" i="1"/>
  <c r="BP308" i="1"/>
  <c r="BP1085" i="1"/>
  <c r="BP108" i="1"/>
  <c r="BP550" i="1"/>
  <c r="BP319" i="1"/>
  <c r="BP842" i="1"/>
  <c r="BP1308" i="1"/>
  <c r="BP301" i="1"/>
  <c r="BP701" i="1"/>
  <c r="BP458" i="1"/>
  <c r="BP110" i="1"/>
  <c r="BP1094" i="1"/>
  <c r="BP2230" i="1"/>
  <c r="BP235" i="1"/>
  <c r="BP1445" i="1"/>
  <c r="BP333" i="1"/>
  <c r="BP593" i="1"/>
  <c r="BP1070" i="1"/>
  <c r="BP629" i="1"/>
  <c r="BP132" i="1"/>
  <c r="BP61" i="1"/>
  <c r="BP855" i="1"/>
  <c r="BP1462" i="1"/>
  <c r="BP2224" i="1"/>
  <c r="BP306" i="1"/>
  <c r="BP1511" i="1"/>
  <c r="BP1386" i="1"/>
  <c r="BP1636" i="1"/>
  <c r="BP1512" i="1"/>
  <c r="BP324" i="1"/>
  <c r="BP382" i="1"/>
  <c r="BP1608" i="1"/>
  <c r="BP189" i="1"/>
  <c r="BP442" i="1"/>
  <c r="BP190" i="1"/>
  <c r="BP79" i="1"/>
  <c r="BP178" i="1"/>
  <c r="BP623" i="1"/>
  <c r="BP2206" i="1"/>
  <c r="BP836" i="1"/>
  <c r="BP223" i="1"/>
  <c r="BP258" i="1"/>
  <c r="BP2405" i="1"/>
  <c r="BP1538" i="1"/>
  <c r="BP2404" i="1"/>
  <c r="BP2403" i="1"/>
  <c r="BP1060" i="1"/>
  <c r="BP1123" i="1"/>
  <c r="BP114" i="1"/>
  <c r="BP214" i="1"/>
  <c r="BP27" i="1"/>
  <c r="BP878" i="1"/>
  <c r="BP206" i="1"/>
  <c r="BP1069" i="1"/>
  <c r="BP1071" i="1"/>
  <c r="BP385" i="1"/>
  <c r="BP1610" i="1"/>
  <c r="BP217" i="1"/>
  <c r="BP942" i="1"/>
  <c r="BP619" i="1"/>
  <c r="BP1143" i="1"/>
  <c r="BP167" i="1"/>
  <c r="BP1637" i="1"/>
  <c r="BP237" i="1"/>
  <c r="BP1259" i="1"/>
  <c r="BP1535" i="1"/>
  <c r="BP342" i="1"/>
  <c r="BP846" i="1"/>
  <c r="BP1128" i="1"/>
  <c r="BP283" i="1"/>
  <c r="BP23" i="1"/>
  <c r="BP1180" i="1"/>
  <c r="BP302" i="1"/>
  <c r="BP474" i="1"/>
  <c r="BP203" i="1"/>
  <c r="BP194" i="1"/>
  <c r="BP1025" i="1"/>
  <c r="BP2220" i="1"/>
  <c r="BP420" i="1"/>
  <c r="BP71" i="1"/>
  <c r="BP226" i="1"/>
  <c r="BP1273" i="1"/>
  <c r="BP248" i="1"/>
  <c r="BP416" i="1"/>
  <c r="BP466" i="1"/>
  <c r="BP215" i="1"/>
  <c r="BP661" i="1"/>
  <c r="BP1032" i="1"/>
  <c r="BP1125" i="1"/>
  <c r="BP156" i="1"/>
  <c r="BP900" i="1"/>
  <c r="BP532" i="1"/>
  <c r="BP574" i="1"/>
  <c r="BP938" i="1"/>
  <c r="BP860" i="1"/>
  <c r="BP685" i="1"/>
  <c r="BP1380" i="1"/>
  <c r="BP1499" i="1"/>
  <c r="BP347" i="1"/>
  <c r="BP359" i="1"/>
  <c r="BP191" i="1"/>
  <c r="BP332" i="1"/>
  <c r="BP1216" i="1"/>
  <c r="BP771" i="1"/>
  <c r="BP464" i="1"/>
  <c r="BP105" i="1"/>
  <c r="BP1173" i="1"/>
  <c r="BP251" i="1"/>
  <c r="BP631" i="1"/>
  <c r="BP2226" i="1"/>
  <c r="BP1008" i="1"/>
  <c r="BP37" i="1"/>
  <c r="BP200" i="1"/>
  <c r="BP218" i="1"/>
  <c r="BP460" i="1"/>
  <c r="BP1289" i="1"/>
  <c r="BP992" i="1"/>
  <c r="BP272" i="1"/>
  <c r="BP822" i="1"/>
  <c r="BP571" i="1"/>
  <c r="BP927" i="1"/>
  <c r="BP300" i="1"/>
  <c r="BP725" i="1"/>
  <c r="BP830" i="1"/>
  <c r="BP1118" i="1"/>
  <c r="BP298" i="1"/>
  <c r="BP973" i="1"/>
  <c r="BP727" i="1"/>
  <c r="BP1274" i="1"/>
  <c r="BP612" i="1"/>
  <c r="BP738" i="1"/>
  <c r="BP560" i="1"/>
  <c r="BP844" i="1"/>
  <c r="BP467" i="1"/>
  <c r="BP743" i="1"/>
  <c r="BP461" i="1"/>
  <c r="BP263" i="1"/>
  <c r="BP1645" i="1"/>
  <c r="BP282" i="1"/>
  <c r="BP1063" i="1"/>
  <c r="BP1175" i="1"/>
  <c r="BP657" i="1"/>
  <c r="BP46" i="1"/>
  <c r="BP336" i="1"/>
  <c r="BP2209" i="1"/>
  <c r="BP1665" i="1"/>
  <c r="BP351" i="1"/>
  <c r="BP216" i="1"/>
  <c r="BP679" i="1"/>
  <c r="BP173" i="1"/>
  <c r="BP353" i="1"/>
  <c r="BP254" i="1"/>
  <c r="BP861" i="1"/>
  <c r="BP1082" i="1"/>
  <c r="BP313" i="1"/>
  <c r="BP318" i="1"/>
  <c r="BP314" i="1"/>
  <c r="BP642" i="1"/>
  <c r="BP172" i="1"/>
  <c r="BP472" i="1"/>
  <c r="BP357" i="1"/>
  <c r="BP389" i="1"/>
  <c r="BP538" i="1"/>
  <c r="BP787" i="1"/>
  <c r="BP621" i="1"/>
  <c r="BP239" i="1"/>
  <c r="BP401" i="1"/>
  <c r="BP741" i="1"/>
  <c r="BP677" i="1"/>
  <c r="BP205" i="1"/>
  <c r="BP1019" i="1"/>
  <c r="BP1188" i="1"/>
  <c r="BP649" i="1"/>
  <c r="BP1041" i="1"/>
  <c r="BP1096" i="1"/>
  <c r="BP879" i="1"/>
  <c r="BP823" i="1"/>
  <c r="BP499" i="1"/>
  <c r="BP478" i="1"/>
  <c r="BP2398" i="1"/>
  <c r="BP2315" i="1"/>
  <c r="BP379" i="1"/>
  <c r="BP966" i="1"/>
  <c r="BP969" i="1"/>
  <c r="BP1178" i="1"/>
  <c r="BP517" i="1"/>
  <c r="BP2217" i="1"/>
  <c r="BP2204" i="1"/>
  <c r="BP147" i="1"/>
  <c r="BP739" i="1"/>
  <c r="BP742" i="1"/>
  <c r="BP396" i="1"/>
  <c r="BP280" i="1"/>
  <c r="BP256" i="1"/>
  <c r="BP964" i="1"/>
  <c r="BP2262" i="1"/>
  <c r="BP501" i="1"/>
  <c r="BP2316" i="1"/>
  <c r="BP2317" i="1"/>
  <c r="BP2301" i="1"/>
  <c r="BP403" i="1"/>
  <c r="BP138" i="1"/>
  <c r="BP315" i="1"/>
  <c r="BP515" i="1"/>
  <c r="BP399" i="1"/>
  <c r="BP164" i="1"/>
  <c r="BP507" i="1"/>
  <c r="BP1192" i="1"/>
  <c r="BP354" i="1"/>
  <c r="BP338" i="1"/>
  <c r="BP2303" i="1"/>
  <c r="BP948" i="1"/>
  <c r="BP483" i="1"/>
  <c r="BP229" i="1"/>
  <c r="BP340" i="1"/>
  <c r="BP967" i="1"/>
  <c r="BP901" i="1"/>
  <c r="BP503" i="1"/>
  <c r="BP475" i="1"/>
  <c r="BP41" i="1"/>
  <c r="BP492" i="1"/>
  <c r="BP857" i="1"/>
  <c r="BP544" i="1"/>
  <c r="BP413" i="1"/>
  <c r="BP429" i="1"/>
  <c r="BP1193" i="1"/>
  <c r="BP378" i="1"/>
  <c r="BP113" i="1"/>
  <c r="BP535" i="1"/>
  <c r="BP447" i="1"/>
  <c r="BP908" i="1"/>
  <c r="BP874" i="1"/>
  <c r="BP266" i="1"/>
  <c r="BP157" i="1"/>
  <c r="BP1457" i="1"/>
  <c r="BP292" i="1"/>
  <c r="BP504" i="1"/>
  <c r="BP1441" i="1"/>
  <c r="BP473" i="1"/>
  <c r="BP761" i="1"/>
  <c r="BP794" i="1"/>
  <c r="BP459" i="1"/>
  <c r="BP348" i="1"/>
  <c r="BP570" i="1"/>
  <c r="BP2222" i="1"/>
  <c r="BP184" i="1"/>
  <c r="BP169" i="1"/>
  <c r="BP695" i="1"/>
  <c r="BP511" i="1"/>
  <c r="BP529" i="1"/>
  <c r="BP497" i="1"/>
  <c r="BP392" i="1"/>
  <c r="BP162" i="1"/>
  <c r="BP630" i="1"/>
  <c r="BP1170" i="1"/>
  <c r="BP482" i="1"/>
  <c r="BP1297" i="1"/>
  <c r="BP358" i="1"/>
  <c r="BP208" i="1"/>
  <c r="BP512" i="1"/>
  <c r="BP423" i="1"/>
  <c r="BP509" i="1"/>
  <c r="BP784" i="1"/>
  <c r="BP487" i="1"/>
  <c r="BP763" i="1"/>
  <c r="BP476" i="1"/>
  <c r="BP526" i="1"/>
  <c r="BP490" i="1"/>
  <c r="BP430" i="1"/>
  <c r="BP1260" i="1"/>
  <c r="BP1049" i="1"/>
  <c r="BP76" i="1"/>
  <c r="BP309" i="1"/>
  <c r="BP479" i="1"/>
  <c r="BP1202" i="1"/>
  <c r="BP334" i="1"/>
  <c r="BP192" i="1"/>
  <c r="BP465" i="1"/>
  <c r="BP628" i="1"/>
  <c r="BP94" i="1"/>
  <c r="BP432" i="1"/>
  <c r="BP843" i="1"/>
  <c r="BP362" i="1"/>
  <c r="BP175" i="1"/>
  <c r="BP427" i="1"/>
  <c r="BP449" i="1"/>
  <c r="BP530" i="1"/>
  <c r="BP370" i="1"/>
  <c r="BP522" i="1"/>
  <c r="BP424" i="1"/>
  <c r="BP279" i="1"/>
  <c r="BP371" i="1"/>
  <c r="BP489" i="1"/>
  <c r="BP365" i="1"/>
  <c r="BP1510" i="1"/>
  <c r="BP135" i="1"/>
  <c r="BP296" i="1"/>
  <c r="BP1072" i="1"/>
  <c r="BP1643" i="1"/>
  <c r="BP377" i="1"/>
  <c r="BP508" i="1"/>
  <c r="BP1129" i="1"/>
  <c r="BP1426" i="1"/>
  <c r="BP54" i="1"/>
  <c r="BP1276" i="1"/>
  <c r="BP481" i="1"/>
  <c r="BP419" i="1"/>
  <c r="BP434" i="1"/>
  <c r="BP2221" i="1"/>
  <c r="BP443" i="1"/>
  <c r="BP417" i="1"/>
  <c r="BP428" i="1"/>
  <c r="BP1122" i="1"/>
  <c r="BP534" i="1"/>
  <c r="BP468" i="1"/>
  <c r="BP146" i="1"/>
  <c r="BP1135" i="1"/>
  <c r="BP1005" i="1"/>
  <c r="BP1324" i="1"/>
  <c r="BP536" i="1"/>
  <c r="BP577" i="1"/>
  <c r="BP779" i="1"/>
  <c r="BP764" i="1"/>
  <c r="BP564" i="1"/>
  <c r="BP18" i="1"/>
  <c r="BP737" i="1"/>
  <c r="BP729" i="1"/>
  <c r="BP795" i="1"/>
  <c r="BP494" i="1"/>
  <c r="BP744" i="1"/>
  <c r="BP493" i="1"/>
  <c r="BP1265" i="1"/>
  <c r="BP782" i="1"/>
  <c r="BP2234" i="1"/>
  <c r="BP745" i="1"/>
  <c r="BP346" i="1"/>
  <c r="BP438" i="1"/>
  <c r="BP500" i="1"/>
  <c r="BP2239" i="1"/>
  <c r="BP1313" i="1"/>
  <c r="BP528" i="1"/>
  <c r="BP789" i="1"/>
  <c r="BP758" i="1"/>
  <c r="BP273" i="1"/>
  <c r="BP557" i="1"/>
  <c r="BP543" i="1"/>
  <c r="BP247" i="1"/>
  <c r="BP2236" i="1"/>
  <c r="BP2235" i="1"/>
  <c r="BP754" i="1"/>
  <c r="BP1264" i="1"/>
  <c r="BP335" i="1"/>
  <c r="BP510" i="1"/>
  <c r="BP1326" i="1"/>
  <c r="BP439" i="1"/>
  <c r="BP376" i="1"/>
  <c r="BP567" i="1"/>
  <c r="BP568" i="1"/>
  <c r="BP264" i="1"/>
  <c r="BP565" i="1"/>
  <c r="BP561" i="1"/>
  <c r="BP388" i="1"/>
  <c r="BP641" i="1"/>
  <c r="BP569" i="1"/>
  <c r="BP572" i="1"/>
  <c r="BP579" i="1"/>
  <c r="BP578" i="1"/>
  <c r="BP640" i="1"/>
  <c r="BP1666" i="1"/>
  <c r="BP1407" i="1"/>
  <c r="BP1667" i="1"/>
  <c r="BP746" i="1"/>
  <c r="BP575" i="1"/>
  <c r="BP47" i="1"/>
  <c r="BP477" i="1"/>
  <c r="BP1268" i="1"/>
  <c r="BP733" i="1"/>
  <c r="BP581" i="1"/>
  <c r="BP953" i="1"/>
  <c r="BP582" i="1"/>
  <c r="BP977" i="1"/>
  <c r="BP1668" i="1"/>
  <c r="BP1219" i="1"/>
  <c r="BP1095" i="1"/>
  <c r="BP1088" i="1"/>
  <c r="BP2458" i="1"/>
  <c r="BP1655" i="1"/>
  <c r="BP904" i="1"/>
  <c r="BP1249" i="1"/>
  <c r="BP204" i="1"/>
  <c r="BP1126" i="1"/>
  <c r="BP838" i="1"/>
  <c r="BP1669" i="1"/>
  <c r="BP1059" i="1"/>
  <c r="BP888" i="1"/>
  <c r="BP1250" i="1"/>
  <c r="BP1108" i="1"/>
  <c r="BP387" i="1"/>
  <c r="BP527" i="1"/>
  <c r="BP1518" i="1"/>
  <c r="BP148" i="1"/>
  <c r="BP330" i="1"/>
  <c r="BP783" i="1"/>
  <c r="BP525" i="1"/>
  <c r="BP16" i="1"/>
  <c r="BP1210" i="1"/>
  <c r="BP232" i="1"/>
  <c r="BP807" i="1"/>
  <c r="BP1086" i="1"/>
  <c r="BP317" i="1"/>
  <c r="BP291" i="1"/>
  <c r="BP411" i="1"/>
  <c r="BP828" i="1"/>
  <c r="BP678" i="1"/>
  <c r="BP637" i="1"/>
  <c r="BP715" i="1"/>
  <c r="BP1319" i="1"/>
  <c r="BP1670" i="1"/>
  <c r="BP1254" i="1"/>
  <c r="BP1671" i="1"/>
  <c r="BP252" i="1"/>
  <c r="BP863" i="1"/>
  <c r="BP202" i="1"/>
  <c r="BP1318" i="1"/>
  <c r="BP1014" i="1"/>
  <c r="BP2240" i="1"/>
  <c r="BP2212" i="1"/>
  <c r="BP984" i="1"/>
  <c r="BP244" i="1"/>
  <c r="BP1634" i="1"/>
  <c r="BP1034" i="1"/>
  <c r="BP1635" i="1"/>
  <c r="BP62" i="1"/>
  <c r="BP58" i="1"/>
  <c r="BP321" i="1"/>
  <c r="BP183" i="1"/>
  <c r="BP355" i="1"/>
  <c r="BP845" i="1"/>
  <c r="BP993" i="1"/>
  <c r="BP187" i="1"/>
  <c r="BP337" i="1"/>
  <c r="BP1151" i="1"/>
  <c r="BP74" i="1"/>
  <c r="BP339" i="1"/>
  <c r="BP1327" i="1"/>
  <c r="BP840" i="1"/>
  <c r="BP1624" i="1"/>
  <c r="BP1238" i="1"/>
  <c r="BP294" i="1"/>
  <c r="BP25" i="1"/>
  <c r="BP1102" i="1"/>
  <c r="BP1672" i="1"/>
  <c r="BP1596" i="1"/>
  <c r="BP648" i="1"/>
  <c r="BP931" i="1"/>
  <c r="BP1235" i="1"/>
  <c r="BP808" i="1"/>
  <c r="BP1673" i="1"/>
  <c r="BP480" i="1"/>
  <c r="BP1228" i="1"/>
  <c r="BP1218" i="1"/>
  <c r="BP1674" i="1"/>
  <c r="BP1399" i="1"/>
  <c r="BP810" i="1"/>
  <c r="BP971" i="1"/>
  <c r="BP1393" i="1"/>
  <c r="BP1400" i="1"/>
  <c r="BP1675" i="1"/>
  <c r="BP1676" i="1"/>
  <c r="BP1548" i="1"/>
  <c r="BP1077" i="1"/>
  <c r="BP1677" i="1"/>
  <c r="BP1642" i="1"/>
  <c r="BP1185" i="1"/>
  <c r="BP1183" i="1"/>
  <c r="BP96" i="1"/>
  <c r="BP962" i="1"/>
  <c r="BP1186" i="1"/>
  <c r="BP961" i="1"/>
  <c r="BP262" i="1"/>
  <c r="BP682" i="1"/>
  <c r="BP407" i="1"/>
  <c r="BP412" i="1"/>
  <c r="BP1678" i="1"/>
  <c r="BP635" i="1"/>
  <c r="BP1540" i="1"/>
  <c r="BP914" i="1"/>
  <c r="BP613" i="1"/>
  <c r="BP1163" i="1"/>
  <c r="BP1130" i="1"/>
  <c r="BP546" i="1"/>
  <c r="BP599" i="1"/>
  <c r="BP681" i="1"/>
  <c r="BP1099" i="1"/>
  <c r="BP812" i="1"/>
  <c r="BP1679" i="1"/>
  <c r="BP124" i="1"/>
  <c r="BP921" i="1"/>
  <c r="BP895" i="1"/>
  <c r="BP1075" i="1"/>
  <c r="BP1311" i="1"/>
  <c r="BP130" i="1"/>
  <c r="BP693" i="1"/>
  <c r="BP615" i="1"/>
  <c r="BP98" i="1"/>
  <c r="BP1680" i="1"/>
  <c r="BP614" i="1"/>
  <c r="BP1681" i="1"/>
  <c r="BP1050" i="1"/>
  <c r="BP1682" i="1"/>
  <c r="BP1231" i="1"/>
  <c r="BP697" i="1"/>
  <c r="BP716" i="1"/>
  <c r="BP1003" i="1"/>
  <c r="BP469" i="1"/>
  <c r="BP994" i="1"/>
  <c r="BP866" i="1"/>
  <c r="BP1505" i="1"/>
  <c r="BP1463" i="1"/>
  <c r="BP287" i="1"/>
  <c r="BP1212" i="1"/>
  <c r="BP933" i="1"/>
  <c r="BP704" i="1"/>
  <c r="BP1447" i="1"/>
  <c r="BP1683" i="1"/>
  <c r="BP1226" i="1"/>
  <c r="BP295" i="1"/>
  <c r="BP421" i="1"/>
  <c r="BP1684" i="1"/>
  <c r="BP166" i="1"/>
  <c r="BP1195" i="1"/>
  <c r="BP1320" i="1"/>
  <c r="BP981" i="1"/>
  <c r="BP664" i="1"/>
  <c r="BP1628" i="1"/>
  <c r="BP436" i="1"/>
  <c r="BP435" i="1"/>
  <c r="BP792" i="1"/>
  <c r="BP791" i="1"/>
  <c r="BP81" i="1"/>
  <c r="BP1685" i="1"/>
  <c r="BP602" i="1"/>
  <c r="BP437" i="1"/>
  <c r="BP707" i="1"/>
  <c r="BP455" i="1"/>
  <c r="BP1686" i="1"/>
  <c r="BP384" i="1"/>
  <c r="BP448" i="1"/>
  <c r="BP462" i="1"/>
  <c r="BP450" i="1"/>
  <c r="BP425" i="1"/>
  <c r="BP433" i="1"/>
  <c r="BP452" i="1"/>
  <c r="BP2231" i="1"/>
  <c r="BP451" i="1"/>
  <c r="BP539" i="1"/>
  <c r="BP471" i="1"/>
  <c r="BP391" i="1"/>
  <c r="BP1196" i="1"/>
  <c r="BP2210" i="1"/>
  <c r="BP1476" i="1"/>
  <c r="BP804" i="1"/>
  <c r="BP1687" i="1"/>
  <c r="BP1519" i="1"/>
  <c r="BP1391" i="1"/>
  <c r="BP1080" i="1"/>
  <c r="BP1688" i="1"/>
  <c r="BP12" i="1"/>
  <c r="BP38" i="1"/>
  <c r="BP1536" i="1"/>
  <c r="BP1604" i="1"/>
  <c r="BP1524" i="1"/>
  <c r="BP2238" i="1"/>
  <c r="BP2207" i="1"/>
  <c r="BP556" i="1"/>
  <c r="BP877" i="1"/>
  <c r="BP714" i="1"/>
  <c r="BP1689" i="1"/>
  <c r="BP45" i="1"/>
  <c r="BP1089" i="1"/>
  <c r="BP841" i="1"/>
  <c r="BP1690" i="1"/>
  <c r="BP905" i="1"/>
  <c r="BP496" i="1"/>
  <c r="BP1177" i="1"/>
  <c r="BP849" i="1"/>
  <c r="BP257" i="1"/>
  <c r="BP133" i="1"/>
  <c r="BP326" i="1"/>
  <c r="BP1245" i="1"/>
  <c r="BP622" i="1"/>
  <c r="BP1502" i="1"/>
  <c r="BP751" i="1"/>
  <c r="BP1402" i="1"/>
  <c r="BP1691" i="1"/>
  <c r="BP1692" i="1"/>
  <c r="BP261" i="1"/>
  <c r="BP186" i="1"/>
  <c r="BP126" i="1"/>
  <c r="BP1525" i="1"/>
  <c r="BP276" i="1"/>
  <c r="BP1006" i="1"/>
  <c r="BP616" i="1"/>
  <c r="BP149" i="1"/>
  <c r="BP1239" i="1"/>
  <c r="BP19" i="1"/>
  <c r="BP1451" i="1"/>
  <c r="BP590" i="1"/>
  <c r="BP1649" i="1"/>
  <c r="BP1091" i="1"/>
  <c r="BP1255" i="1"/>
  <c r="BP896" i="1"/>
  <c r="BP1693" i="1"/>
  <c r="BP158" i="1"/>
  <c r="BP356" i="1"/>
  <c r="BP1222" i="1"/>
  <c r="BP748" i="1"/>
  <c r="BP749" i="1"/>
  <c r="BP1190" i="1"/>
  <c r="BP1583" i="1"/>
  <c r="BP1076" i="1"/>
  <c r="BP1552" i="1"/>
  <c r="BP932" i="1"/>
  <c r="BP343" i="1"/>
  <c r="BP1257" i="1"/>
  <c r="BP1442" i="1"/>
  <c r="BP718" i="1"/>
  <c r="BP1504" i="1"/>
  <c r="BP2216" i="1"/>
  <c r="BP1422" i="1"/>
  <c r="BP1603" i="1"/>
  <c r="BP1047" i="1"/>
  <c r="BP213" i="1"/>
  <c r="BP1425" i="1"/>
  <c r="BP1141" i="1"/>
  <c r="BP456" i="1"/>
  <c r="BP1107" i="1"/>
  <c r="BP781" i="1"/>
  <c r="BP548" i="1"/>
  <c r="BP134" i="1"/>
  <c r="BP1064" i="1"/>
  <c r="BP1115" i="1"/>
  <c r="BP1079" i="1"/>
  <c r="BP1241" i="1"/>
  <c r="BP1392" i="1"/>
  <c r="BP798" i="1"/>
  <c r="BP633" i="1"/>
  <c r="BP394" i="1"/>
  <c r="BP752" i="1"/>
  <c r="BP4" i="1"/>
  <c r="BP555" i="1"/>
  <c r="BP820" i="1"/>
  <c r="BP1040" i="1"/>
  <c r="BP444" i="1"/>
  <c r="BP553" i="1"/>
  <c r="BP774" i="1"/>
  <c r="BP219" i="1"/>
  <c r="BP549" i="1"/>
  <c r="BP360" i="1"/>
  <c r="BP1428" i="1"/>
  <c r="BP723" i="1"/>
  <c r="BP1097" i="1"/>
  <c r="BP1403" i="1"/>
  <c r="BP1639" i="1"/>
  <c r="BP2225" i="1"/>
  <c r="BP1285" i="1"/>
  <c r="BP1217" i="1"/>
  <c r="BP1573" i="1"/>
  <c r="BP2228" i="1"/>
  <c r="BP1606" i="1"/>
  <c r="BP484" i="1"/>
  <c r="BP1543" i="1"/>
  <c r="BP431" i="1"/>
  <c r="BP1558" i="1"/>
  <c r="BP1057" i="1"/>
  <c r="BP898" i="1"/>
  <c r="BP2218" i="1"/>
  <c r="BP1373" i="1"/>
  <c r="BP1694" i="1"/>
  <c r="BP2219" i="1"/>
  <c r="BP1227" i="1"/>
  <c r="BP753" i="1"/>
  <c r="BP1316" i="1"/>
  <c r="BP1230" i="1"/>
  <c r="BP1576" i="1"/>
  <c r="BP1282" i="1"/>
  <c r="BP587" i="1"/>
  <c r="BP595" i="1"/>
  <c r="BP10" i="1"/>
  <c r="BP728" i="1"/>
  <c r="BP1695" i="1"/>
  <c r="BP759" i="1"/>
  <c r="BP188" i="1"/>
  <c r="BP1167" i="1"/>
  <c r="BP559" i="1"/>
  <c r="BP1696" i="1"/>
  <c r="BP1626" i="1"/>
  <c r="BP1697" i="1"/>
  <c r="BP699" i="1"/>
  <c r="BP1056" i="1"/>
  <c r="BP1253" i="1"/>
  <c r="BP1698" i="1"/>
  <c r="BP1408" i="1"/>
  <c r="BP1699" i="1"/>
  <c r="BP1010" i="1"/>
  <c r="BP1397" i="1"/>
  <c r="BP1700" i="1"/>
  <c r="BP6" i="1"/>
  <c r="BP267" i="1"/>
  <c r="BP1631" i="1"/>
  <c r="BP1171" i="1"/>
  <c r="BP814" i="1"/>
  <c r="BP284" i="1"/>
  <c r="BP285" i="1"/>
  <c r="BP24" i="1"/>
  <c r="BP17" i="1"/>
  <c r="BP796" i="1"/>
  <c r="BP1144" i="1"/>
  <c r="BP1083" i="1"/>
  <c r="BP1388" i="1"/>
  <c r="BP762" i="1"/>
  <c r="BP1246" i="1"/>
  <c r="BP998" i="1"/>
  <c r="BP1341" i="1"/>
  <c r="BP1575" i="1"/>
  <c r="BP331" i="1"/>
  <c r="BP780" i="1"/>
  <c r="BP709" i="1"/>
  <c r="BP1158" i="1"/>
  <c r="BP1701" i="1"/>
  <c r="BP717" i="1"/>
  <c r="BP1189" i="1"/>
  <c r="BP224" i="1"/>
  <c r="BP1702" i="1"/>
  <c r="BP1221" i="1"/>
  <c r="BP1229" i="1"/>
  <c r="BP1578" i="1"/>
  <c r="BP230" i="1"/>
  <c r="BP1582" i="1"/>
  <c r="BP1363" i="1"/>
  <c r="BP1592" i="1"/>
  <c r="BP1621" i="1"/>
  <c r="BP457" i="1"/>
  <c r="BP1656" i="1"/>
  <c r="BP919" i="1"/>
  <c r="BP241" i="1"/>
  <c r="BP589" i="1"/>
  <c r="BP839" i="1"/>
  <c r="BP897" i="1"/>
  <c r="BP591" i="1"/>
  <c r="BP1270" i="1"/>
  <c r="BP915" i="1"/>
  <c r="BP1581" i="1"/>
  <c r="BP659" i="1"/>
  <c r="BP2214" i="1"/>
  <c r="BP1585" i="1"/>
  <c r="BP129" i="1"/>
  <c r="BP1287" i="1"/>
  <c r="BP1569" i="1"/>
  <c r="BP867" i="1"/>
  <c r="BP1513" i="1"/>
  <c r="BP923" i="1"/>
  <c r="BP1045" i="1"/>
  <c r="BP924" i="1"/>
  <c r="BP1481" i="1"/>
  <c r="BP946" i="1"/>
  <c r="BP1062" i="1"/>
  <c r="BP1658" i="1"/>
  <c r="BP1703" i="1"/>
  <c r="BP1704" i="1"/>
  <c r="BP1155" i="1"/>
  <c r="BP1263" i="1"/>
  <c r="BP1629" i="1"/>
  <c r="BP211" i="1"/>
  <c r="BP1625" i="1"/>
  <c r="BP1000" i="1"/>
  <c r="BP816" i="1"/>
  <c r="BP826" i="1"/>
  <c r="BP1705" i="1"/>
  <c r="BP1706" i="1"/>
  <c r="BP955" i="1"/>
  <c r="BP834" i="1"/>
  <c r="BP1707" i="1"/>
  <c r="BP1708" i="1"/>
  <c r="BP1709" i="1"/>
  <c r="BP117" i="1"/>
  <c r="BP271" i="1"/>
  <c r="BP1414" i="1"/>
  <c r="BP1036" i="1"/>
  <c r="BP1710" i="1"/>
  <c r="BP1475" i="1"/>
  <c r="BP1489" i="1"/>
  <c r="BP1711" i="1"/>
  <c r="BP1712" i="1"/>
  <c r="BP144" i="1"/>
  <c r="BP1713" i="1"/>
  <c r="BP1714" i="1"/>
  <c r="BP1715" i="1"/>
  <c r="BP1161" i="1"/>
  <c r="BP1551" i="1"/>
  <c r="BP1490" i="1"/>
  <c r="BP702" i="1"/>
  <c r="BP1232" i="1"/>
  <c r="BP1491" i="1"/>
  <c r="BP249" i="1"/>
  <c r="BP997" i="1"/>
  <c r="BP1169" i="1"/>
  <c r="BP2412" i="1"/>
  <c r="BP1716" i="1"/>
  <c r="BP1114" i="1"/>
  <c r="BP611" i="1"/>
  <c r="BP1508" i="1"/>
  <c r="BP584" i="1"/>
  <c r="BP299" i="1"/>
  <c r="BP683" i="1"/>
  <c r="BP624" i="1"/>
  <c r="BP1717" i="1"/>
  <c r="BP1595" i="1"/>
  <c r="BP1718" i="1"/>
  <c r="BP825" i="1"/>
  <c r="BP1087" i="1"/>
  <c r="BP1092" i="1"/>
  <c r="BP72" i="1"/>
  <c r="BP1591" i="1"/>
  <c r="BP1533" i="1"/>
  <c r="BP1648" i="1"/>
  <c r="BP304" i="1"/>
  <c r="BP1647" i="1"/>
  <c r="BP1058" i="1"/>
  <c r="BP1590" i="1"/>
  <c r="BP1090" i="1"/>
  <c r="BP1153" i="1"/>
  <c r="BP1208" i="1"/>
  <c r="BP887" i="1"/>
  <c r="BP1529" i="1"/>
  <c r="BP1024" i="1"/>
  <c r="BP1450" i="1"/>
  <c r="BP1234" i="1"/>
  <c r="BP1176" i="1"/>
  <c r="BP1427" i="1"/>
  <c r="BP1719" i="1"/>
  <c r="BP1720" i="1"/>
  <c r="BP1654" i="1"/>
  <c r="BP1149" i="1"/>
  <c r="BP617" i="1"/>
  <c r="BP732" i="1"/>
  <c r="BP486" i="1"/>
  <c r="BP1444" i="1"/>
  <c r="BP1721" i="1"/>
  <c r="BP1722" i="1"/>
  <c r="BP1723" i="1"/>
  <c r="BP803" i="1"/>
  <c r="BP1312" i="1"/>
  <c r="BP537" i="1"/>
  <c r="BP1724" i="1"/>
  <c r="BP986" i="1"/>
  <c r="BP586" i="1"/>
  <c r="BP1617" i="1"/>
  <c r="BP956" i="1"/>
  <c r="BP5" i="1"/>
  <c r="BP1545" i="1"/>
  <c r="BP1030" i="1"/>
  <c r="BP1725" i="1"/>
  <c r="BP1726" i="1"/>
  <c r="BP1650" i="1"/>
  <c r="BP821" i="1"/>
  <c r="BP1727" i="1"/>
  <c r="BP990" i="1"/>
  <c r="BP989" i="1"/>
  <c r="BP520" i="1"/>
  <c r="BP1093" i="1"/>
  <c r="BP1728" i="1"/>
  <c r="BP495" i="1"/>
  <c r="BP976" i="1"/>
  <c r="BP1267" i="1"/>
  <c r="BP1172" i="1"/>
  <c r="BP769" i="1"/>
  <c r="BP785" i="1"/>
  <c r="BP1051" i="1"/>
  <c r="BP889" i="1"/>
  <c r="BP603" i="1"/>
  <c r="BP1048" i="1"/>
  <c r="BP1012" i="1"/>
  <c r="BP1084" i="1"/>
  <c r="BP1042" i="1"/>
  <c r="BP726" i="1"/>
  <c r="BP1266" i="1"/>
  <c r="BP1729" i="1"/>
  <c r="BP705" i="1"/>
  <c r="BP1213" i="1"/>
  <c r="BP441" i="1"/>
  <c r="BP1730" i="1"/>
  <c r="BP1607" i="1"/>
  <c r="BP1731" i="1"/>
  <c r="BP610" i="1"/>
  <c r="BP454" i="1"/>
  <c r="BP957" i="1"/>
  <c r="BP2313" i="1"/>
  <c r="BP651" i="1"/>
  <c r="BP750" i="1"/>
  <c r="BP1616" i="1"/>
  <c r="BP1523" i="1"/>
  <c r="BP1732" i="1"/>
  <c r="BP1101" i="1"/>
  <c r="BP982" i="1"/>
  <c r="BP1110" i="1"/>
  <c r="BP1733" i="1"/>
  <c r="BP1179" i="1"/>
  <c r="BP1105" i="1"/>
  <c r="BP634" i="1"/>
  <c r="BP1337" i="1"/>
  <c r="BP1473" i="1"/>
  <c r="BP1035" i="1"/>
  <c r="BP1562" i="1"/>
  <c r="BP1497" i="1"/>
  <c r="BP985" i="1"/>
  <c r="BP1567" i="1"/>
  <c r="BP1310" i="1"/>
  <c r="BP1734" i="1"/>
  <c r="BP1243" i="1"/>
  <c r="BP1735" i="1"/>
  <c r="BP1467" i="1"/>
  <c r="BP865" i="1"/>
  <c r="BP853" i="1"/>
  <c r="BP1466" i="1"/>
  <c r="BP1142" i="1"/>
  <c r="BP1043" i="1"/>
  <c r="BP406" i="1"/>
  <c r="BP32" i="1"/>
  <c r="BP620" i="1"/>
  <c r="BP671" i="1"/>
  <c r="BP1598" i="1"/>
  <c r="BP1736" i="1"/>
  <c r="BP1737" i="1"/>
  <c r="BP706" i="1"/>
  <c r="BP666" i="1"/>
  <c r="BP1738" i="1"/>
  <c r="BP1570" i="1"/>
  <c r="BP369" i="1"/>
  <c r="BP1739" i="1"/>
  <c r="BP1409" i="1"/>
  <c r="BP811" i="1"/>
  <c r="BP1740" i="1"/>
  <c r="BP1741" i="1"/>
  <c r="BP829" i="1"/>
  <c r="BP667" i="1"/>
  <c r="BP1742" i="1"/>
  <c r="BP636" i="1"/>
  <c r="BP873" i="1"/>
  <c r="BP322" i="1"/>
  <c r="BP1743" i="1"/>
  <c r="BP891" i="1"/>
  <c r="BP26" i="1"/>
  <c r="BP1116" i="1"/>
  <c r="BP708" i="1"/>
  <c r="BP926" i="1"/>
  <c r="BP1539" i="1"/>
  <c r="BP404" i="1"/>
  <c r="BP1744" i="1"/>
  <c r="BP918" i="1"/>
  <c r="BP253" i="1"/>
  <c r="BP1745" i="1"/>
  <c r="BP65" i="1"/>
  <c r="BP1029" i="1"/>
  <c r="BP198" i="1"/>
  <c r="BP44" i="1"/>
  <c r="BP1394" i="1"/>
  <c r="BP1052" i="1"/>
  <c r="BP835" i="1"/>
  <c r="BP165" i="1"/>
  <c r="BP882" i="1"/>
  <c r="BP1017" i="1"/>
  <c r="BP1140" i="1"/>
  <c r="BP928" i="1"/>
  <c r="BP663" i="1"/>
  <c r="BP39" i="1"/>
  <c r="BP363" i="1"/>
  <c r="BP1100" i="1"/>
  <c r="BP1168" i="1"/>
  <c r="BP1396" i="1"/>
  <c r="BP523" i="1"/>
  <c r="BP1460" i="1"/>
  <c r="BP639" i="1"/>
  <c r="BP278" i="1"/>
  <c r="BP1431" i="1"/>
  <c r="BP453" i="1"/>
  <c r="BP212" i="1"/>
  <c r="BP240" i="1"/>
  <c r="BP195" i="1"/>
  <c r="BP1454" i="1"/>
  <c r="BP1611" i="1"/>
  <c r="BP1516" i="1"/>
  <c r="BP768" i="1"/>
  <c r="BP1565" i="1"/>
  <c r="BP920" i="1"/>
  <c r="BP1046" i="1"/>
  <c r="BP1640" i="1"/>
  <c r="BP502" i="1"/>
  <c r="BP1746" i="1"/>
  <c r="BP650" i="1"/>
  <c r="BP506" i="1"/>
  <c r="BP801" i="1"/>
  <c r="BP373" i="1"/>
  <c r="BP518" i="1"/>
  <c r="BP1747" i="1"/>
  <c r="BP790" i="1"/>
  <c r="BP644" i="1"/>
  <c r="BP104" i="1"/>
  <c r="BP894" i="1"/>
  <c r="BP1283" i="1"/>
  <c r="BP643" i="1"/>
  <c r="BP856" i="1"/>
  <c r="BP1547" i="1"/>
  <c r="BP168" i="1"/>
  <c r="BP341" i="1"/>
  <c r="BP850" i="1"/>
  <c r="BP594" i="1"/>
  <c r="BP1517" i="1"/>
  <c r="BP352" i="1"/>
  <c r="BP516" i="1"/>
  <c r="BP1748" i="1"/>
  <c r="BP1074" i="1"/>
  <c r="BP1472" i="1"/>
  <c r="BP1233" i="1"/>
  <c r="BP1749" i="1"/>
  <c r="BP1345" i="1"/>
  <c r="BP690" i="1"/>
  <c r="BP193" i="1"/>
  <c r="BP917" i="1"/>
  <c r="BP1750" i="1"/>
  <c r="BP1248" i="1"/>
  <c r="BP1382" i="1"/>
  <c r="BP1459" i="1"/>
  <c r="BP1751" i="1"/>
  <c r="BP1280" i="1"/>
  <c r="BP1305" i="1"/>
  <c r="BP1261" i="1"/>
  <c r="BP1321" i="1"/>
  <c r="BP1104" i="1"/>
  <c r="BP1317" i="1"/>
  <c r="BP418" i="1"/>
  <c r="BP52" i="1"/>
  <c r="BP328" i="1"/>
  <c r="BP1566" i="1"/>
  <c r="BP1752" i="1"/>
  <c r="BP1753" i="1"/>
  <c r="BP1468" i="1"/>
  <c r="BP1754" i="1"/>
  <c r="BP972" i="1"/>
  <c r="BP1103" i="1"/>
  <c r="BP1755" i="1"/>
  <c r="BP368" i="1"/>
  <c r="BP366" i="1"/>
  <c r="BP1237" i="1"/>
  <c r="BP275" i="1"/>
  <c r="BP1054" i="1"/>
  <c r="BP669" i="1"/>
  <c r="BP325" i="1"/>
  <c r="BP1068" i="1"/>
  <c r="BP410" i="1"/>
  <c r="BP176" i="1"/>
  <c r="BP513" i="1"/>
  <c r="BP2211" i="1"/>
  <c r="BP805" i="1"/>
  <c r="BP552" i="1"/>
  <c r="BP545" i="1"/>
  <c r="BP562" i="1"/>
  <c r="BP563" i="1"/>
  <c r="BP558" i="1"/>
  <c r="BP960" i="1"/>
  <c r="BP1055" i="1"/>
  <c r="BP668" i="1"/>
  <c r="BP1329" i="1"/>
  <c r="BP1281" i="1"/>
  <c r="BP1435" i="1"/>
  <c r="BP1546" i="1"/>
  <c r="BP871" i="1"/>
  <c r="BP632" i="1"/>
  <c r="BP1478" i="1"/>
  <c r="BP902" i="1"/>
  <c r="BP1756" i="1"/>
  <c r="BP869" i="1"/>
  <c r="BP1206" i="1"/>
  <c r="BP1298" i="1"/>
  <c r="BP1314" i="1"/>
  <c r="BP899" i="1"/>
  <c r="BP1325" i="1"/>
  <c r="BP1322" i="1"/>
  <c r="BP1757" i="1"/>
  <c r="BP1601" i="1"/>
  <c r="BP1295" i="1"/>
  <c r="BP1251" i="1"/>
  <c r="BP1605" i="1"/>
  <c r="BP1395" i="1"/>
  <c r="BP1597" i="1"/>
  <c r="BP53" i="1"/>
  <c r="BP1449" i="1"/>
  <c r="BP1256" i="1"/>
  <c r="BP1563" i="1"/>
  <c r="BP1758" i="1"/>
  <c r="BP1111" i="1"/>
  <c r="BP1577" i="1"/>
  <c r="BP1759" i="1"/>
  <c r="BP911" i="1"/>
  <c r="BP1401" i="1"/>
  <c r="BP7" i="1"/>
  <c r="BP1532" i="1"/>
  <c r="BP1506" i="1"/>
  <c r="BP1439" i="1"/>
  <c r="BP1358" i="1"/>
  <c r="BP837" i="1"/>
  <c r="BP1201" i="1"/>
  <c r="BP1760" i="1"/>
  <c r="BP1187" i="1"/>
  <c r="BP1194" i="1"/>
  <c r="BP29" i="1"/>
  <c r="BP817" i="1"/>
  <c r="BP778" i="1"/>
  <c r="BP1328" i="1"/>
  <c r="BP234" i="1"/>
  <c r="BP767" i="1"/>
  <c r="BP827" i="1"/>
  <c r="BP143" i="1"/>
  <c r="BP1137" i="1"/>
  <c r="BP2312" i="1"/>
  <c r="BP736" i="1"/>
  <c r="BP713" i="1"/>
  <c r="BP1761" i="1"/>
  <c r="BP910" i="1"/>
  <c r="BP995" i="1"/>
  <c r="BP2227" i="1"/>
  <c r="BP583" i="1"/>
  <c r="BP1016" i="1"/>
  <c r="BP604" i="1"/>
  <c r="BP255" i="1"/>
  <c r="BP349" i="1"/>
  <c r="BP1561" i="1"/>
  <c r="BP1458" i="1"/>
  <c r="BP1138" i="1"/>
  <c r="BP1644" i="1"/>
  <c r="BP1762" i="1"/>
  <c r="BP1244" i="1"/>
  <c r="BP222" i="1"/>
  <c r="BP712" i="1"/>
  <c r="BP1220" i="1"/>
  <c r="BP1131" i="1"/>
  <c r="BP1109" i="1"/>
  <c r="BP1389" i="1"/>
  <c r="BP1528" i="1"/>
  <c r="BP1127" i="1"/>
  <c r="BP2223" i="1"/>
  <c r="BP770" i="1"/>
  <c r="BP1554" i="1"/>
  <c r="BP2237" i="1"/>
  <c r="BP907" i="1"/>
  <c r="BP916" i="1"/>
  <c r="BP625" i="1"/>
  <c r="BP721" i="1"/>
  <c r="BP1150" i="1"/>
  <c r="BP936" i="1"/>
  <c r="BP656" i="1"/>
  <c r="BP848" i="1"/>
  <c r="BP773" i="1"/>
  <c r="BP199" i="1"/>
  <c r="BP1013" i="1"/>
  <c r="BP1247" i="1"/>
  <c r="BP947" i="1"/>
  <c r="BP1763" i="1"/>
  <c r="BP1764" i="1"/>
  <c r="BP1038" i="1"/>
  <c r="BP1067" i="1"/>
  <c r="BP950" i="1"/>
  <c r="BP996" i="1"/>
  <c r="BP1485" i="1"/>
  <c r="BP73" i="1"/>
  <c r="BP1765" i="1"/>
  <c r="BP1560" i="1"/>
  <c r="BP109" i="1"/>
  <c r="BP554" i="1"/>
  <c r="BP1387" i="1"/>
  <c r="BP35" i="1"/>
  <c r="BP1205" i="1"/>
  <c r="BP673" i="1"/>
  <c r="BP1028" i="1"/>
  <c r="BP463" i="1"/>
  <c r="BP1766" i="1"/>
  <c r="BP1470" i="1"/>
  <c r="BP1767" i="1"/>
  <c r="BP1768" i="1"/>
  <c r="BP393" i="1"/>
  <c r="BP1769" i="1"/>
  <c r="BP1371" i="1"/>
  <c r="BP1770" i="1"/>
  <c r="BP1477" i="1"/>
  <c r="BP1465" i="1"/>
  <c r="BP1020" i="1"/>
  <c r="BP2318" i="1"/>
  <c r="BP851" i="1"/>
  <c r="BP1351" i="1"/>
  <c r="BP1423" i="1"/>
  <c r="BP800" i="1"/>
  <c r="BP1615" i="1"/>
  <c r="BP1771" i="1"/>
  <c r="BP2413" i="1"/>
  <c r="BP1772" i="1"/>
  <c r="BP1290" i="1"/>
  <c r="BP722" i="1"/>
  <c r="BP1773" i="1"/>
  <c r="BP1774" i="1"/>
  <c r="BP1775" i="1"/>
  <c r="BP1776" i="1"/>
  <c r="BP638" i="1"/>
  <c r="BP1777" i="1"/>
  <c r="BP1778" i="1"/>
  <c r="BP1236" i="1"/>
  <c r="BP551" i="1"/>
  <c r="BP33" i="1"/>
  <c r="BP1779" i="1"/>
  <c r="BP1139" i="1"/>
  <c r="BP142" i="1"/>
  <c r="BP2247" i="1"/>
  <c r="BP1780" i="1"/>
  <c r="BP1781" i="1"/>
  <c r="BP2414" i="1"/>
  <c r="BP422" i="1"/>
  <c r="BP1037" i="1"/>
  <c r="BP1164" i="1"/>
  <c r="BP1166" i="1"/>
  <c r="BP2269" i="1"/>
  <c r="BP2319" i="1"/>
  <c r="BP1385" i="1"/>
  <c r="BP1503" i="1"/>
  <c r="BP1782" i="1"/>
  <c r="BP1783" i="1"/>
  <c r="BP2320" i="1"/>
  <c r="BP2253" i="1"/>
  <c r="BP1364" i="1"/>
  <c r="BP2276" i="1"/>
  <c r="BP1412" i="1"/>
  <c r="BP1784" i="1"/>
  <c r="BP1785" i="1"/>
  <c r="BP2321" i="1"/>
  <c r="BP2288" i="1"/>
  <c r="BP1429" i="1"/>
  <c r="BP1786" i="1"/>
  <c r="BP2246" i="1"/>
  <c r="BP2322" i="1"/>
  <c r="BP2250" i="1"/>
  <c r="BP2299" i="1"/>
  <c r="BP2323" i="1"/>
  <c r="BP1787" i="1"/>
  <c r="BP1788" i="1"/>
  <c r="BP2293" i="1"/>
  <c r="BP1789" i="1"/>
  <c r="BP1790" i="1"/>
  <c r="BP2408" i="1"/>
  <c r="BP2285" i="1"/>
  <c r="BP2252" i="1"/>
  <c r="BP1376" i="1"/>
  <c r="BP1340" i="1"/>
  <c r="BP2274" i="1"/>
  <c r="BP1791" i="1"/>
  <c r="BP1792" i="1"/>
  <c r="BP892" i="1"/>
  <c r="BP1793" i="1"/>
  <c r="BP1794" i="1"/>
  <c r="BP2284" i="1"/>
  <c r="BP1795" i="1"/>
  <c r="BP1796" i="1"/>
  <c r="BP1797" i="1"/>
  <c r="BP2243" i="1"/>
  <c r="BP1798" i="1"/>
  <c r="BP1279" i="1"/>
  <c r="BP1799" i="1"/>
  <c r="BP1353" i="1"/>
  <c r="BP1800" i="1"/>
  <c r="BP1531" i="1"/>
  <c r="BP1801" i="1"/>
  <c r="BP1065" i="1"/>
  <c r="BP1198" i="1"/>
  <c r="BP1215" i="1"/>
  <c r="BP1802" i="1"/>
  <c r="BP2415" i="1"/>
  <c r="BP1803" i="1"/>
  <c r="BP596" i="1"/>
  <c r="BP1209" i="1"/>
  <c r="BP1804" i="1"/>
  <c r="BP1805" i="1"/>
  <c r="BP1348" i="1"/>
  <c r="BP2324" i="1"/>
  <c r="BP1133" i="1"/>
  <c r="BP2325" i="1"/>
  <c r="BP1806" i="1"/>
  <c r="BP2310" i="1"/>
  <c r="BP311" i="1"/>
  <c r="BP1807" i="1"/>
  <c r="BP1550" i="1"/>
  <c r="BP1162" i="1"/>
  <c r="BP1614" i="1"/>
  <c r="BP710" i="1"/>
  <c r="BP1808" i="1"/>
  <c r="BP696" i="1"/>
  <c r="BP760" i="1"/>
  <c r="BP987" i="1"/>
  <c r="BP2326" i="1"/>
  <c r="BP1225" i="1"/>
  <c r="BP1421" i="1"/>
  <c r="BP1404" i="1"/>
  <c r="BP1542" i="1"/>
  <c r="BP1098" i="1"/>
  <c r="BP505" i="1"/>
  <c r="BP1809" i="1"/>
  <c r="BP1335" i="1"/>
  <c r="BP652" i="1"/>
  <c r="BP181" i="1"/>
  <c r="BP1810" i="1"/>
  <c r="BP250" i="1"/>
  <c r="BP1004" i="1"/>
  <c r="BP597" i="1"/>
  <c r="BP1811" i="1"/>
  <c r="BP521" i="1"/>
  <c r="BP1181" i="1"/>
  <c r="BP268" i="1"/>
  <c r="BP1618" i="1"/>
  <c r="BP1509" i="1"/>
  <c r="BP524" i="1"/>
  <c r="BP883" i="1"/>
  <c r="BP51" i="1"/>
  <c r="BP1812" i="1"/>
  <c r="BP210" i="1"/>
  <c r="BP909" i="1"/>
  <c r="BP1224" i="1"/>
  <c r="BP1002" i="1"/>
  <c r="BP711" i="1"/>
  <c r="BP809" i="1"/>
  <c r="BP1022" i="1"/>
  <c r="BP1471" i="1"/>
  <c r="BP1619" i="1"/>
  <c r="BP1296" i="1"/>
  <c r="BP2416" i="1"/>
  <c r="BP1031" i="1"/>
  <c r="BP1813" i="1"/>
  <c r="BP1814" i="1"/>
  <c r="BP1815" i="1"/>
  <c r="BP1479" i="1"/>
  <c r="BP2242" i="1"/>
  <c r="BP1816" i="1"/>
  <c r="BP719" i="1"/>
  <c r="BP1817" i="1"/>
  <c r="BP2417" i="1"/>
  <c r="BP2327" i="1"/>
  <c r="BP1818" i="1"/>
  <c r="BP958" i="1"/>
  <c r="BP797" i="1"/>
  <c r="BP775" i="1"/>
  <c r="BP720" i="1"/>
  <c r="BP514" i="1"/>
  <c r="BP1620" i="1"/>
  <c r="BP974" i="1"/>
  <c r="BP2295" i="1"/>
  <c r="BP1416" i="1"/>
  <c r="BP2254" i="1"/>
  <c r="BP2296" i="1"/>
  <c r="BP2241" i="1"/>
  <c r="BP1819" i="1"/>
  <c r="BP2328" i="1"/>
  <c r="BP2329" i="1"/>
  <c r="BP2418" i="1"/>
  <c r="BP1820" i="1"/>
  <c r="BP1821" i="1"/>
  <c r="BP1354" i="1"/>
  <c r="BP1822" i="1"/>
  <c r="BP1039" i="1"/>
  <c r="BP1066" i="1"/>
  <c r="BP1026" i="1"/>
  <c r="BP731" i="1"/>
  <c r="BP1284" i="1"/>
  <c r="BP2208" i="1"/>
  <c r="BP1204" i="1"/>
  <c r="BP1483" i="1"/>
  <c r="BP653" i="1"/>
  <c r="BP1120" i="1"/>
  <c r="BP1121" i="1"/>
  <c r="BP1556" i="1"/>
  <c r="BP541" i="1"/>
  <c r="BP1588" i="1"/>
  <c r="BP862" i="1"/>
  <c r="BP880" i="1"/>
  <c r="BP881" i="1"/>
  <c r="BP885" i="1"/>
  <c r="BP886" i="1"/>
  <c r="BP870" i="1"/>
  <c r="BP872" i="1"/>
  <c r="BP864" i="1"/>
  <c r="BP1823" i="1"/>
  <c r="BP890" i="1"/>
  <c r="BP893" i="1"/>
  <c r="BP903" i="1"/>
  <c r="BP141" i="1"/>
  <c r="BP1482" i="1"/>
  <c r="BP1824" i="1"/>
  <c r="BP1825" i="1"/>
  <c r="BP1521" i="1"/>
  <c r="BP1522" i="1"/>
  <c r="BP660" i="1"/>
  <c r="BP1826" i="1"/>
  <c r="BP1827" i="1"/>
  <c r="BP1652" i="1"/>
  <c r="BP1343" i="1"/>
  <c r="BP56" i="1"/>
  <c r="BP1828" i="1"/>
  <c r="BP1146" i="1"/>
  <c r="BP1352" i="1"/>
  <c r="BP1147" i="1"/>
  <c r="BP2411" i="1"/>
  <c r="BP1657" i="1"/>
  <c r="BP316" i="1"/>
  <c r="BP1207" i="1"/>
  <c r="BP2251" i="1"/>
  <c r="BP1829" i="1"/>
  <c r="BP1830" i="1"/>
  <c r="BP1831" i="1"/>
  <c r="BP1832" i="1"/>
  <c r="BP1833" i="1"/>
  <c r="BP1834" i="1"/>
  <c r="BP1835" i="1"/>
  <c r="BP1836" i="1"/>
  <c r="BP1837" i="1"/>
  <c r="BP1492" i="1"/>
  <c r="BP1838" i="1"/>
  <c r="BP1360" i="1"/>
  <c r="BP1347" i="1"/>
  <c r="BP1424" i="1"/>
  <c r="BP831" i="1"/>
  <c r="BP1839" i="1"/>
  <c r="BP1840" i="1"/>
  <c r="BP1841" i="1"/>
  <c r="BP2258" i="1"/>
  <c r="BP1842" i="1"/>
  <c r="BP2245" i="1"/>
  <c r="BP2244" i="1"/>
  <c r="BP2283" i="1"/>
  <c r="BP1301" i="1"/>
  <c r="BP1843" i="1"/>
  <c r="BP1844" i="1"/>
  <c r="BP2419" i="1"/>
  <c r="BP1375" i="1"/>
  <c r="BP1599" i="1"/>
  <c r="BP1432" i="1"/>
  <c r="BP1433" i="1"/>
  <c r="BP1430" i="1"/>
  <c r="BP2287" i="1"/>
  <c r="BP1845" i="1"/>
  <c r="BP2387" i="1"/>
  <c r="BP415" i="1"/>
  <c r="BP2386" i="1"/>
  <c r="BP2392" i="1"/>
  <c r="BP2304" i="1"/>
  <c r="BP2388" i="1"/>
  <c r="BP2385" i="1"/>
  <c r="BP1593" i="1"/>
  <c r="BP2268" i="1"/>
  <c r="BP1446" i="1"/>
  <c r="BP1443" i="1"/>
  <c r="BP1846" i="1"/>
  <c r="BP1346" i="1"/>
  <c r="BP1847" i="1"/>
  <c r="BP2297" i="1"/>
  <c r="BP1848" i="1"/>
  <c r="BP2409" i="1"/>
  <c r="BP1303" i="1"/>
  <c r="BP2330" i="1"/>
  <c r="BP2267" i="1"/>
  <c r="BP1203" i="1"/>
  <c r="BP375" i="1"/>
  <c r="BP361" i="1"/>
  <c r="BP2331" i="1"/>
  <c r="BP1199" i="1"/>
  <c r="BP2407" i="1"/>
  <c r="BP383" i="1"/>
  <c r="BP2311" i="1"/>
  <c r="BP2332" i="1"/>
  <c r="BP1349" i="1"/>
  <c r="BP1464" i="1"/>
  <c r="BP2333" i="1"/>
  <c r="BP2420" i="1"/>
  <c r="BP1377" i="1"/>
  <c r="BP2259" i="1"/>
  <c r="BP1355" i="1"/>
  <c r="BP1359" i="1"/>
  <c r="BP1357" i="1"/>
  <c r="BP1413" i="1"/>
  <c r="BP2279" i="1"/>
  <c r="BP2282" i="1"/>
  <c r="BP2280" i="1"/>
  <c r="BP2263" i="1"/>
  <c r="BP2294" i="1"/>
  <c r="BP2266" i="1"/>
  <c r="BP1434" i="1"/>
  <c r="BP975" i="1"/>
  <c r="BP949" i="1"/>
  <c r="BP1078" i="1"/>
  <c r="BP1436" i="1"/>
  <c r="BP2278" i="1"/>
  <c r="BP1344" i="1"/>
  <c r="BP2272" i="1"/>
  <c r="BP2261" i="1"/>
  <c r="BP2334" i="1"/>
  <c r="BP1299" i="1"/>
  <c r="BP2270" i="1"/>
  <c r="BP2384" i="1"/>
  <c r="BP2275" i="1"/>
  <c r="BP1365" i="1"/>
  <c r="BP2271" i="1"/>
  <c r="BP1252" i="1"/>
  <c r="BP1849" i="1"/>
  <c r="BP1850" i="1"/>
  <c r="BP1370" i="1"/>
  <c r="BP2260" i="1"/>
  <c r="BP2421" i="1"/>
  <c r="BP2264" i="1"/>
  <c r="BP1157" i="1"/>
  <c r="BP1851" i="1"/>
  <c r="BP1600" i="1"/>
  <c r="BP1852" i="1"/>
  <c r="BP1853" i="1"/>
  <c r="BP1854" i="1"/>
  <c r="BP1200" i="1"/>
  <c r="BP1148" i="1"/>
  <c r="BP1372" i="1"/>
  <c r="BP1855" i="1"/>
  <c r="BP1856" i="1"/>
  <c r="BP1857" i="1"/>
  <c r="BP1858" i="1"/>
  <c r="BP1859" i="1"/>
  <c r="BP1860" i="1"/>
  <c r="BP2335" i="1"/>
  <c r="BP2336" i="1"/>
  <c r="BP1861" i="1"/>
  <c r="BP1530" i="1"/>
  <c r="BP390" i="1"/>
  <c r="BP854" i="1"/>
  <c r="BP1641" i="1"/>
  <c r="BP55" i="1"/>
  <c r="BP1862" i="1"/>
  <c r="BP1584" i="1"/>
  <c r="BP307" i="1"/>
  <c r="BP380" i="1"/>
  <c r="BP1411" i="1"/>
  <c r="BP1863" i="1"/>
  <c r="BP1009" i="1"/>
  <c r="BP445" i="1"/>
  <c r="BP1864" i="1"/>
  <c r="BP1557" i="1"/>
  <c r="BP1278" i="1"/>
  <c r="BP123" i="1"/>
  <c r="BP802" i="1"/>
  <c r="BP786" i="1"/>
  <c r="BP2406" i="1"/>
  <c r="BP1211" i="1"/>
  <c r="BP1182" i="1"/>
  <c r="BP1223" i="1"/>
  <c r="BP1073" i="1"/>
  <c r="BP2337" i="1"/>
  <c r="BP1553" i="1"/>
  <c r="BP654" i="1"/>
  <c r="BP703" i="1"/>
  <c r="BP777" i="1"/>
  <c r="BP1302" i="1"/>
  <c r="BP1865" i="1"/>
  <c r="BP1866" i="1"/>
  <c r="BP1867" i="1"/>
  <c r="BP1653" i="1"/>
  <c r="BP1868" i="1"/>
  <c r="BP1869" i="1"/>
  <c r="BP1870" i="1"/>
  <c r="BP414" i="1"/>
  <c r="BP1871" i="1"/>
  <c r="BP1152" i="1"/>
  <c r="BP1534" i="1"/>
  <c r="BP1580" i="1"/>
  <c r="BP1872" i="1"/>
  <c r="BP49" i="1"/>
  <c r="BP2338" i="1"/>
  <c r="BP1501" i="1"/>
  <c r="BP323" i="1"/>
  <c r="BP1873" i="1"/>
  <c r="BP542" i="1"/>
  <c r="BP813" i="1"/>
  <c r="BP1874" i="1"/>
  <c r="BP1875" i="1"/>
  <c r="BP1484" i="1"/>
  <c r="BP531" i="1"/>
  <c r="BP1876" i="1"/>
  <c r="BP1448" i="1"/>
  <c r="BP1486" i="1"/>
  <c r="BP1877" i="1"/>
  <c r="BP776" i="1"/>
  <c r="BP1549" i="1"/>
  <c r="BP819" i="1"/>
  <c r="BP1878" i="1"/>
  <c r="BP1453" i="1"/>
  <c r="BP395" i="1"/>
  <c r="BP818" i="1"/>
  <c r="BP259" i="1"/>
  <c r="BP1879" i="1"/>
  <c r="BP1880" i="1"/>
  <c r="BP1119" i="1"/>
  <c r="BP1132" i="1"/>
  <c r="BP1515" i="1"/>
  <c r="BP1242" i="1"/>
  <c r="BP1638" i="1"/>
  <c r="BP1106" i="1"/>
  <c r="BP409" i="1"/>
  <c r="BP968" i="1"/>
  <c r="BP2339" i="1"/>
  <c r="BP2286" i="1"/>
  <c r="BP547" i="1"/>
  <c r="BP1438" i="1"/>
  <c r="BP824" i="1"/>
  <c r="BP1541" i="1"/>
  <c r="BP875" i="1"/>
  <c r="BP756" i="1"/>
  <c r="BP78" i="1"/>
  <c r="BP772" i="1"/>
  <c r="BP1602" i="1"/>
  <c r="BP1452" i="1"/>
  <c r="BP1474" i="1"/>
  <c r="BP1420" i="1"/>
  <c r="BP952" i="1"/>
  <c r="BP1881" i="1"/>
  <c r="BP1197" i="1"/>
  <c r="BP2340" i="1"/>
  <c r="BP1156" i="1"/>
  <c r="BP1334" i="1"/>
  <c r="BP925" i="1"/>
  <c r="BP1154" i="1"/>
  <c r="BP1555" i="1"/>
  <c r="BP1277" i="1"/>
  <c r="BP1882" i="1"/>
  <c r="BP1883" i="1"/>
  <c r="BP1884" i="1"/>
  <c r="BP1294" i="1"/>
  <c r="BP1272" i="1"/>
  <c r="BP1406" i="1"/>
  <c r="BP1437" i="1"/>
  <c r="BP1885" i="1"/>
  <c r="BP1304" i="1"/>
  <c r="BP1507" i="1"/>
  <c r="BP1291" i="1"/>
  <c r="BP1886" i="1"/>
  <c r="BP1461" i="1"/>
  <c r="BP1887" i="1"/>
  <c r="BP1888" i="1"/>
  <c r="BP1889" i="1"/>
  <c r="BP2341" i="1"/>
  <c r="BP2273" i="1"/>
  <c r="BP2394" i="1"/>
  <c r="BP2290" i="1"/>
  <c r="BP2308" i="1"/>
  <c r="BP2342" i="1"/>
  <c r="BP2391" i="1"/>
  <c r="BP1890" i="1"/>
  <c r="BP608" i="1"/>
  <c r="BP1613" i="1"/>
  <c r="BP1333" i="1"/>
  <c r="BP1891" i="1"/>
  <c r="BP2343" i="1"/>
  <c r="BP2344" i="1"/>
  <c r="BP2289" i="1"/>
  <c r="BP1044" i="1"/>
  <c r="BP2257" i="1"/>
  <c r="BP2345" i="1"/>
  <c r="BP2291" i="1"/>
  <c r="BP2256" i="1"/>
  <c r="BP740" i="1"/>
  <c r="BP2346" i="1"/>
  <c r="BP2249" i="1"/>
  <c r="BP1892" i="1"/>
  <c r="BP1559" i="1"/>
  <c r="BP1893" i="1"/>
  <c r="BP1456" i="1"/>
  <c r="BP951" i="1"/>
  <c r="BP1894" i="1"/>
  <c r="BP1895" i="1"/>
  <c r="BP1896" i="1"/>
  <c r="BP1897" i="1"/>
  <c r="BP1898" i="1"/>
  <c r="BP1899" i="1"/>
  <c r="BP1900" i="1"/>
  <c r="BP2422" i="1"/>
  <c r="BP1901" i="1"/>
  <c r="BP1286" i="1"/>
  <c r="BP1902" i="1"/>
  <c r="BP1903" i="1"/>
  <c r="BP1904" i="1"/>
  <c r="BP1905" i="1"/>
  <c r="BP1906" i="1"/>
  <c r="BP1907" i="1"/>
  <c r="BP1908" i="1"/>
  <c r="BP1909" i="1"/>
  <c r="BP1910" i="1"/>
  <c r="BP1911" i="1"/>
  <c r="BP1912" i="1"/>
  <c r="BP1913" i="1"/>
  <c r="BP1914" i="1"/>
  <c r="BP1915" i="1"/>
  <c r="BP1916" i="1"/>
  <c r="BP1917" i="1"/>
  <c r="BP1918" i="1"/>
  <c r="BP1919" i="1"/>
  <c r="BP1920" i="1"/>
  <c r="BP1921" i="1"/>
  <c r="BP1922" i="1"/>
  <c r="BP1923" i="1"/>
  <c r="BP1924" i="1"/>
  <c r="BP1925" i="1"/>
  <c r="BP1926" i="1"/>
  <c r="BP1927" i="1"/>
  <c r="BP1928" i="1"/>
  <c r="BP1929" i="1"/>
  <c r="BP1930" i="1"/>
  <c r="BP1931" i="1"/>
  <c r="BP1932" i="1"/>
  <c r="BP1933" i="1"/>
  <c r="BP1934" i="1"/>
  <c r="BP1935" i="1"/>
  <c r="BP1936" i="1"/>
  <c r="BP1937" i="1"/>
  <c r="BP1938" i="1"/>
  <c r="BP1939" i="1"/>
  <c r="BP1940" i="1"/>
  <c r="BP1941" i="1"/>
  <c r="BP1942" i="1"/>
  <c r="BP1943" i="1"/>
  <c r="BP1944" i="1"/>
  <c r="BP1945" i="1"/>
  <c r="BP1946" i="1"/>
  <c r="BP1947" i="1"/>
  <c r="BP1948" i="1"/>
  <c r="BP1949" i="1"/>
  <c r="BP1950" i="1"/>
  <c r="BP1951" i="1"/>
  <c r="BP1952" i="1"/>
  <c r="BP1953" i="1"/>
  <c r="BP1954" i="1"/>
  <c r="BP1955" i="1"/>
  <c r="BP1956" i="1"/>
  <c r="BP1957" i="1"/>
  <c r="BP1958" i="1"/>
  <c r="BP2423" i="1"/>
  <c r="BP1959" i="1"/>
  <c r="BP1960" i="1"/>
  <c r="BP1961" i="1"/>
  <c r="BP1962" i="1"/>
  <c r="BP1500" i="1"/>
  <c r="BP1963" i="1"/>
  <c r="BP1964" i="1"/>
  <c r="BP1965" i="1"/>
  <c r="BP1966" i="1"/>
  <c r="BP1367" i="1"/>
  <c r="BP1967" i="1"/>
  <c r="BP1968" i="1"/>
  <c r="BP2298" i="1"/>
  <c r="BP1969" i="1"/>
  <c r="BP1970" i="1"/>
  <c r="BP2347" i="1"/>
  <c r="BP1971" i="1"/>
  <c r="BP1972" i="1"/>
  <c r="BP2348" i="1"/>
  <c r="BP2349" i="1"/>
  <c r="BP1369" i="1"/>
  <c r="BP1973" i="1"/>
  <c r="BP1974" i="1"/>
  <c r="BP2306" i="1"/>
  <c r="BP2350" i="1"/>
  <c r="BP1975" i="1"/>
  <c r="BP2309" i="1"/>
  <c r="BP1976" i="1"/>
  <c r="BP1977" i="1"/>
  <c r="BP1978" i="1"/>
  <c r="BP1979" i="1"/>
  <c r="BP2255" i="1"/>
  <c r="BP1980" i="1"/>
  <c r="BP2351" i="1"/>
  <c r="BP2292" i="1"/>
  <c r="BP2389" i="1"/>
  <c r="BP2390" i="1"/>
  <c r="BP1981" i="1"/>
  <c r="BP1982" i="1"/>
  <c r="BP1983" i="1"/>
  <c r="BP2352" i="1"/>
  <c r="BP1984" i="1"/>
  <c r="BP1342" i="1"/>
  <c r="BP1985" i="1"/>
  <c r="BP1986" i="1"/>
  <c r="BP1987" i="1"/>
  <c r="BP1480" i="1"/>
  <c r="BP2353" i="1"/>
  <c r="BP1988" i="1"/>
  <c r="BP1989" i="1"/>
  <c r="BP1990" i="1"/>
  <c r="BP2397" i="1"/>
  <c r="BP1991" i="1"/>
  <c r="BP1992" i="1"/>
  <c r="BP1993" i="1"/>
  <c r="BP1994" i="1"/>
  <c r="BP2354" i="1"/>
  <c r="BP1995" i="1"/>
  <c r="BP2424" i="1"/>
  <c r="BP2425" i="1"/>
  <c r="BP2426" i="1"/>
  <c r="BP2427" i="1"/>
  <c r="BP1996" i="1"/>
  <c r="BP1997" i="1"/>
  <c r="BP1998" i="1"/>
  <c r="BP1999" i="1"/>
  <c r="BP2428" i="1"/>
  <c r="BP2429" i="1"/>
  <c r="BP2000" i="1"/>
  <c r="BP2001" i="1"/>
  <c r="BP2430" i="1"/>
  <c r="BP2002" i="1"/>
  <c r="BP2003" i="1"/>
  <c r="BP2004" i="1"/>
  <c r="BP2005" i="1"/>
  <c r="BP2006" i="1"/>
  <c r="BP2007" i="1"/>
  <c r="BP2431" i="1"/>
  <c r="BP2008" i="1"/>
  <c r="BP2009" i="1"/>
  <c r="BP2010" i="1"/>
  <c r="BP2011" i="1"/>
  <c r="BP2012" i="1"/>
  <c r="BP2013" i="1"/>
  <c r="BP2014" i="1"/>
  <c r="BP2432" i="1"/>
  <c r="BP2015" i="1"/>
  <c r="BP2016" i="1"/>
  <c r="BP2017" i="1"/>
  <c r="BP2305" i="1"/>
  <c r="BP1330" i="1"/>
  <c r="BP2018" i="1"/>
  <c r="BP2355" i="1"/>
  <c r="BP2400" i="1"/>
  <c r="BP2433" i="1"/>
  <c r="BP2434" i="1"/>
  <c r="BP2019" i="1"/>
  <c r="BP2020" i="1"/>
  <c r="BP2021" i="1"/>
  <c r="BP2022" i="1"/>
  <c r="BP2356" i="1"/>
  <c r="BP2023" i="1"/>
  <c r="BP2024" i="1"/>
  <c r="BP2025" i="1"/>
  <c r="BP2026" i="1"/>
  <c r="BP2027" i="1"/>
  <c r="BP2028" i="1"/>
  <c r="BP2029" i="1"/>
  <c r="BP2030" i="1"/>
  <c r="BP2031" i="1"/>
  <c r="BP1381" i="1"/>
  <c r="BP2435" i="1"/>
  <c r="BP2032" i="1"/>
  <c r="BP2436" i="1"/>
  <c r="BP2033" i="1"/>
  <c r="BP2034" i="1"/>
  <c r="BP2035" i="1"/>
  <c r="BP1288" i="1"/>
  <c r="BP2036" i="1"/>
  <c r="BP2037" i="1"/>
  <c r="BP1332" i="1"/>
  <c r="BP1374" i="1"/>
  <c r="BP2038" i="1"/>
  <c r="BP2039" i="1"/>
  <c r="BP1331" i="1"/>
  <c r="BP2040" i="1"/>
  <c r="BP1589" i="1"/>
  <c r="BP2041" i="1"/>
  <c r="BP1339" i="1"/>
  <c r="BP1419" i="1"/>
  <c r="BP1338" i="1"/>
  <c r="BP2042" i="1"/>
  <c r="BP2043" i="1"/>
  <c r="BP2044" i="1"/>
  <c r="BP1368" i="1"/>
  <c r="BP1526" i="1"/>
  <c r="BP2045" i="1"/>
  <c r="BP2046" i="1"/>
  <c r="BP2047" i="1"/>
  <c r="BP2048" i="1"/>
  <c r="BP2049" i="1"/>
  <c r="BP2050" i="1"/>
  <c r="BP2051" i="1"/>
  <c r="BP2052" i="1"/>
  <c r="BP2053" i="1"/>
  <c r="BP1356" i="1"/>
  <c r="BP2054" i="1"/>
  <c r="BP2055" i="1"/>
  <c r="BP2056" i="1"/>
  <c r="BP2057" i="1"/>
  <c r="BP2058" i="1"/>
  <c r="BP2059" i="1"/>
  <c r="BP2060" i="1"/>
  <c r="BP2061" i="1"/>
  <c r="BP2062" i="1"/>
  <c r="BP2063" i="1"/>
  <c r="BP2064" i="1"/>
  <c r="BP2065" i="1"/>
  <c r="BP1520" i="1"/>
  <c r="BP2066" i="1"/>
  <c r="BP2067" i="1"/>
  <c r="BP2437" i="1"/>
  <c r="BP2068" i="1"/>
  <c r="BP2069" i="1"/>
  <c r="BP2070" i="1"/>
  <c r="BP2071" i="1"/>
  <c r="BP2072" i="1"/>
  <c r="BP2073" i="1"/>
  <c r="BP2438" i="1"/>
  <c r="BP2074" i="1"/>
  <c r="BP2439" i="1"/>
  <c r="BP2075" i="1"/>
  <c r="BP2076" i="1"/>
  <c r="BP2077" i="1"/>
  <c r="BP2078" i="1"/>
  <c r="BP2079" i="1"/>
  <c r="BP1336" i="1"/>
  <c r="BP2080" i="1"/>
  <c r="BP2081" i="1"/>
  <c r="BP2082" i="1"/>
  <c r="BP2083" i="1"/>
  <c r="BP2084" i="1"/>
  <c r="BP1609" i="1"/>
  <c r="BP2085" i="1"/>
  <c r="BP1571" i="1"/>
  <c r="BP1455" i="1"/>
  <c r="BP2086" i="1"/>
  <c r="BP2087" i="1"/>
  <c r="BP2440" i="1"/>
  <c r="BP2088" i="1"/>
  <c r="BP2441" i="1"/>
  <c r="BP2089" i="1"/>
  <c r="BP1378" i="1"/>
  <c r="BP2090" i="1"/>
  <c r="BP2442" i="1"/>
  <c r="BP2443" i="1"/>
  <c r="BP2091" i="1"/>
  <c r="BP2092" i="1"/>
  <c r="BP1572" i="1"/>
  <c r="BP2093" i="1"/>
  <c r="BP2094" i="1"/>
  <c r="BP2095" i="1"/>
  <c r="BP2096" i="1"/>
  <c r="BP1415" i="1"/>
  <c r="BP1586" i="1"/>
  <c r="BP1240" i="1"/>
  <c r="BP2097" i="1"/>
  <c r="BP2444" i="1"/>
  <c r="BP2445" i="1"/>
  <c r="BP2098" i="1"/>
  <c r="BP2099" i="1"/>
  <c r="BP1469" i="1"/>
  <c r="BP2100" i="1"/>
  <c r="BP2101" i="1"/>
  <c r="BP2102" i="1"/>
  <c r="BP2103" i="1"/>
  <c r="BP2104" i="1"/>
  <c r="BP440" i="1"/>
  <c r="BP2105" i="1"/>
  <c r="BP1410" i="1"/>
  <c r="BP2106" i="1"/>
  <c r="BP2107" i="1"/>
  <c r="BP2108" i="1"/>
  <c r="BP2446" i="1"/>
  <c r="BP2447" i="1"/>
  <c r="BP2448" i="1"/>
  <c r="BP2449" i="1"/>
  <c r="BP2109" i="1"/>
  <c r="BP2110" i="1"/>
  <c r="BP1134" i="1"/>
  <c r="BP2111" i="1"/>
  <c r="BP1136" i="1"/>
  <c r="BP2112" i="1"/>
  <c r="BP2113" i="1"/>
  <c r="BP2114" i="1"/>
  <c r="BP944" i="1"/>
  <c r="BP2450" i="1"/>
  <c r="BP2115" i="1"/>
  <c r="BP2116" i="1"/>
  <c r="BP2117" i="1"/>
  <c r="BP1300" i="1"/>
  <c r="BP297" i="1"/>
  <c r="BP2118" i="1"/>
  <c r="BP959" i="1"/>
  <c r="BP155" i="1"/>
  <c r="BP2119" i="1"/>
  <c r="BP2357" i="1"/>
  <c r="BP2120" i="1"/>
  <c r="BP2393" i="1"/>
  <c r="BP2399" i="1"/>
  <c r="BP2121" i="1"/>
  <c r="BP2122" i="1"/>
  <c r="BP2123" i="1"/>
  <c r="BP2124" i="1"/>
  <c r="BP2125" i="1"/>
  <c r="BP2126" i="1"/>
  <c r="BP1487" i="1"/>
  <c r="BP765" i="1"/>
  <c r="BP2127" i="1"/>
  <c r="BP2128" i="1"/>
  <c r="BP2129" i="1"/>
  <c r="BP2130" i="1"/>
  <c r="BP2131" i="1"/>
  <c r="BP2132" i="1"/>
  <c r="BP2133" i="1"/>
  <c r="BP2134" i="1"/>
  <c r="BP2135" i="1"/>
  <c r="BP2136" i="1"/>
  <c r="BP2137" i="1"/>
  <c r="BP1262" i="1"/>
  <c r="BP2138" i="1"/>
  <c r="BP689" i="1"/>
  <c r="BP2139" i="1"/>
  <c r="BP2140" i="1"/>
  <c r="BP2141" i="1"/>
  <c r="BP2142" i="1"/>
  <c r="BP2143" i="1"/>
  <c r="BP2144" i="1"/>
  <c r="BP2358" i="1"/>
  <c r="BP2145" i="1"/>
  <c r="BP2146" i="1"/>
  <c r="BP2147" i="1"/>
  <c r="BP2148" i="1"/>
  <c r="BP2149" i="1"/>
  <c r="BP2150" i="1"/>
  <c r="BP2151" i="1"/>
  <c r="BP2152" i="1"/>
  <c r="BP2153" i="1"/>
  <c r="BP2154" i="1"/>
  <c r="BP2155" i="1"/>
  <c r="BP2156" i="1"/>
  <c r="BP2157" i="1"/>
  <c r="BP2158" i="1"/>
  <c r="BP2159" i="1"/>
  <c r="BP2160" i="1"/>
  <c r="BP2161" i="1"/>
  <c r="BP2162" i="1"/>
  <c r="BP2163" i="1"/>
  <c r="BP2164" i="1"/>
  <c r="BP2165" i="1"/>
  <c r="BP2451" i="1"/>
  <c r="BP2166" i="1"/>
  <c r="BP2167" i="1"/>
  <c r="BP2168" i="1"/>
  <c r="BP2169" i="1"/>
  <c r="BP2452" i="1"/>
  <c r="BP2170" i="1"/>
  <c r="BP2171" i="1"/>
  <c r="BP2172" i="1"/>
  <c r="BP2173" i="1"/>
  <c r="BP2174" i="1"/>
  <c r="BP2175" i="1"/>
  <c r="BP2176" i="1"/>
  <c r="BP2177" i="1"/>
  <c r="BP2178" i="1"/>
  <c r="BP2179" i="1"/>
  <c r="BP1384" i="1"/>
  <c r="BP1379" i="1"/>
  <c r="BP1405" i="1"/>
  <c r="BP2180" i="1"/>
  <c r="BP2181" i="1"/>
  <c r="BP1366" i="1"/>
  <c r="BP2182" i="1"/>
  <c r="BP2183" i="1"/>
  <c r="BP2184" i="1"/>
  <c r="BP2185" i="1"/>
  <c r="BP2186" i="1"/>
  <c r="BP2187" i="1"/>
  <c r="BP2188" i="1"/>
  <c r="BP2189" i="1"/>
  <c r="BP2190" i="1"/>
  <c r="BP2191" i="1"/>
  <c r="BP2192" i="1"/>
  <c r="BP2193" i="1"/>
  <c r="BP2359" i="1"/>
  <c r="BP2265" i="1"/>
  <c r="BP2360" i="1"/>
  <c r="BP1350" i="1"/>
  <c r="BP2361" i="1"/>
  <c r="BP2362" i="1"/>
  <c r="BP2453" i="1"/>
  <c r="BP2363" i="1"/>
  <c r="BP2194" i="1"/>
  <c r="BP2364" i="1"/>
  <c r="BP2365" i="1"/>
  <c r="BP2366" i="1"/>
  <c r="BP2367" i="1"/>
  <c r="BP2368" i="1"/>
  <c r="BP2369" i="1"/>
  <c r="BP2370" i="1"/>
  <c r="BP2371" i="1"/>
  <c r="BP2372" i="1"/>
  <c r="BP2373" i="1"/>
  <c r="BP2374" i="1"/>
  <c r="BP2375" i="1"/>
  <c r="BP2376" i="1"/>
  <c r="BP2377" i="1"/>
  <c r="BP2454" i="1"/>
  <c r="BP2378" i="1"/>
  <c r="BP963" i="1"/>
  <c r="BP755" i="1"/>
  <c r="BP793" i="1"/>
  <c r="BP1488" i="1"/>
  <c r="BP698" i="1"/>
  <c r="BP876" i="1"/>
  <c r="BP1514" i="1"/>
  <c r="BP1493" i="1"/>
  <c r="BP1494" i="1"/>
  <c r="BP2379" i="1"/>
  <c r="BP2195" i="1"/>
  <c r="BP1361" i="1"/>
  <c r="BP2196" i="1"/>
  <c r="BP2197" i="1"/>
  <c r="BP2302" i="1"/>
  <c r="BP2198" i="1"/>
  <c r="BP2455" i="1"/>
  <c r="BP2277" i="1"/>
  <c r="BP2281" i="1"/>
  <c r="BP1630" i="1"/>
  <c r="BP2199" i="1"/>
  <c r="BP364" i="1"/>
  <c r="BP2380" i="1"/>
  <c r="BP2200" i="1"/>
  <c r="BP2201" i="1"/>
  <c r="BP2381" i="1"/>
  <c r="BP2382" i="1"/>
  <c r="BP2396" i="1"/>
  <c r="BP2395" i="1"/>
  <c r="BP2202" i="1"/>
  <c r="BP1362" i="1"/>
  <c r="BP2248" i="1"/>
  <c r="BP2383" i="1"/>
  <c r="BP2307" i="1"/>
  <c r="BP2203" i="1"/>
  <c r="BP868" i="1"/>
  <c r="BP2456" i="1"/>
  <c r="BP2457" i="1"/>
  <c r="BP1495" i="1"/>
  <c r="BP1258" i="1"/>
  <c r="BP1306" i="1"/>
  <c r="BP1383" i="1"/>
  <c r="BP999" i="1"/>
  <c r="BO286" i="1" l="1"/>
  <c r="BO580" i="1"/>
  <c r="BO980" i="1"/>
  <c r="BO227" i="1"/>
  <c r="BO1275" i="1"/>
  <c r="BO2401" i="1"/>
  <c r="BO43" i="1"/>
  <c r="BO236" i="1"/>
  <c r="BO11" i="1"/>
  <c r="BO15" i="1"/>
  <c r="BO1623" i="1"/>
  <c r="BO906" i="1"/>
  <c r="BO1001" i="1"/>
  <c r="BO1112" i="1"/>
  <c r="BO121" i="1"/>
  <c r="BO30" i="1"/>
  <c r="BO70" i="1"/>
  <c r="BO106" i="1"/>
  <c r="BO1440" i="1"/>
  <c r="BO36" i="1"/>
  <c r="BO488" i="1"/>
  <c r="BO2300" i="1"/>
  <c r="BO1659" i="1"/>
  <c r="BO2410" i="1"/>
  <c r="BO1622" i="1"/>
  <c r="BO115" i="1"/>
  <c r="BO48" i="1"/>
  <c r="BO1271" i="1"/>
  <c r="BO618" i="1"/>
  <c r="BO426" i="1"/>
  <c r="BO3" i="1"/>
  <c r="BO983" i="1"/>
  <c r="BO107" i="1"/>
  <c r="BO233" i="1"/>
  <c r="BO270" i="1"/>
  <c r="BO935" i="1"/>
  <c r="BO934" i="1"/>
  <c r="BO13" i="1"/>
  <c r="BO281" i="1"/>
  <c r="BO57" i="1"/>
  <c r="BO312" i="1"/>
  <c r="BO1660" i="1"/>
  <c r="BO470" i="1"/>
  <c r="BO970" i="1"/>
  <c r="BO9" i="1"/>
  <c r="BO859" i="1"/>
  <c r="BO372" i="1"/>
  <c r="BO799" i="1"/>
  <c r="BO627" i="1"/>
  <c r="BO31" i="1"/>
  <c r="BO20" i="1"/>
  <c r="BO21" i="1"/>
  <c r="BO940" i="1"/>
  <c r="BO1564" i="1"/>
  <c r="BO1496" i="1"/>
  <c r="BO265" i="1"/>
  <c r="BO119" i="1"/>
  <c r="BO42" i="1"/>
  <c r="BO1027" i="1"/>
  <c r="BO66" i="1"/>
  <c r="BO1574" i="1"/>
  <c r="BO28" i="1"/>
  <c r="BO2233" i="1"/>
  <c r="BO1269" i="1"/>
  <c r="BO943" i="1"/>
  <c r="BO59" i="1"/>
  <c r="BO1498" i="1"/>
  <c r="BO185" i="1"/>
  <c r="BO665" i="1"/>
  <c r="BO400" i="1"/>
  <c r="BO1661" i="1"/>
  <c r="BO1021" i="1"/>
  <c r="BO196" i="1"/>
  <c r="BO592" i="1"/>
  <c r="BO598" i="1"/>
  <c r="BO1307" i="1"/>
  <c r="BO1594" i="1"/>
  <c r="BO675" i="1"/>
  <c r="BO1292" i="1"/>
  <c r="BO1023" i="1"/>
  <c r="BO606" i="1"/>
  <c r="BO64" i="1"/>
  <c r="BO97" i="1"/>
  <c r="BO402" i="1"/>
  <c r="BO965" i="1"/>
  <c r="BO242" i="1"/>
  <c r="BO100" i="1"/>
  <c r="BO102" i="1"/>
  <c r="BO101" i="1"/>
  <c r="BO2205" i="1"/>
  <c r="BO160" i="1"/>
  <c r="BO225" i="1"/>
  <c r="BO99" i="1"/>
  <c r="BO1646" i="1"/>
  <c r="BO161" i="1"/>
  <c r="BO60" i="1"/>
  <c r="BO350" i="1"/>
  <c r="BO806" i="1"/>
  <c r="BO84" i="1"/>
  <c r="BO80" i="1"/>
  <c r="BO86" i="1"/>
  <c r="BO93" i="1"/>
  <c r="BO573" i="1"/>
  <c r="BO979" i="1"/>
  <c r="BO381" i="1"/>
  <c r="BO398" i="1"/>
  <c r="BO87" i="1"/>
  <c r="BO408" i="1"/>
  <c r="BO207" i="1"/>
  <c r="BO116" i="1"/>
  <c r="BO1417" i="1"/>
  <c r="BO22" i="1"/>
  <c r="BO498" i="1"/>
  <c r="BO1113" i="1"/>
  <c r="BO1061" i="1"/>
  <c r="BO69" i="1"/>
  <c r="BO1315" i="1"/>
  <c r="BO63" i="1"/>
  <c r="BO626" i="1"/>
  <c r="BO112" i="1"/>
  <c r="BO485" i="1"/>
  <c r="BO766" i="1"/>
  <c r="BO991" i="1"/>
  <c r="BO1033" i="1"/>
  <c r="BO289" i="1"/>
  <c r="BO92" i="1"/>
  <c r="BO85" i="1"/>
  <c r="BO95" i="1"/>
  <c r="BO88" i="1"/>
  <c r="BO82" i="1"/>
  <c r="BO201" i="1"/>
  <c r="BO131" i="1"/>
  <c r="BO197" i="1"/>
  <c r="BO89" i="1"/>
  <c r="BO91" i="1"/>
  <c r="BO90" i="1"/>
  <c r="BO884" i="1"/>
  <c r="BO34" i="1"/>
  <c r="BO858" i="1"/>
  <c r="BO228" i="1"/>
  <c r="BO153" i="1"/>
  <c r="BO145" i="1"/>
  <c r="BO1145" i="1"/>
  <c r="BO566" i="1"/>
  <c r="BO1007" i="1"/>
  <c r="BO1081" i="1"/>
  <c r="BO260" i="1"/>
  <c r="BO122" i="1"/>
  <c r="BO930" i="1"/>
  <c r="BO163" i="1"/>
  <c r="BO1568" i="1"/>
  <c r="BO585" i="1"/>
  <c r="BO150" i="1"/>
  <c r="BO269" i="1"/>
  <c r="BO1159" i="1"/>
  <c r="BO238" i="1"/>
  <c r="BO446" i="1"/>
  <c r="BO491" i="1"/>
  <c r="BO1214" i="1"/>
  <c r="BO646" i="1"/>
  <c r="BO1418" i="1"/>
  <c r="BO154" i="1"/>
  <c r="BO374" i="1"/>
  <c r="BO937" i="1"/>
  <c r="BO245" i="1"/>
  <c r="BO67" i="1"/>
  <c r="BO1633" i="1"/>
  <c r="BO686" i="1"/>
  <c r="BO405" i="1"/>
  <c r="BO125" i="1"/>
  <c r="BO8" i="1"/>
  <c r="BO645" i="1"/>
  <c r="BO303" i="1"/>
  <c r="BO601" i="1"/>
  <c r="BO688" i="1"/>
  <c r="BO120" i="1"/>
  <c r="BO2232" i="1"/>
  <c r="BO1015" i="1"/>
  <c r="BO1117" i="1"/>
  <c r="BO179" i="1"/>
  <c r="BO1527" i="1"/>
  <c r="BO139" i="1"/>
  <c r="BO140" i="1"/>
  <c r="BO945" i="1"/>
  <c r="BO833" i="1"/>
  <c r="BO243" i="1"/>
  <c r="BO1537" i="1"/>
  <c r="BO345" i="1"/>
  <c r="BO1579" i="1"/>
  <c r="BO588" i="1"/>
  <c r="BO674" i="1"/>
  <c r="BO815" i="1"/>
  <c r="BO988" i="1"/>
  <c r="BO600" i="1"/>
  <c r="BO954" i="1"/>
  <c r="BO1165" i="1"/>
  <c r="BO1160" i="1"/>
  <c r="BO1544" i="1"/>
  <c r="BO103" i="1"/>
  <c r="BO397" i="1"/>
  <c r="BO734" i="1"/>
  <c r="BO2215" i="1"/>
  <c r="BO735" i="1"/>
  <c r="BO2213" i="1"/>
  <c r="BO1053" i="1"/>
  <c r="BO274" i="1"/>
  <c r="BO676" i="1"/>
  <c r="BO290" i="1"/>
  <c r="BO310" i="1"/>
  <c r="BO832" i="1"/>
  <c r="BO655" i="1"/>
  <c r="BO152" i="1"/>
  <c r="BO1587" i="1"/>
  <c r="BO672" i="1"/>
  <c r="BO662" i="1"/>
  <c r="BO1662" i="1"/>
  <c r="BO724" i="1"/>
  <c r="BO609" i="1"/>
  <c r="BO246" i="1"/>
  <c r="BO1651" i="1"/>
  <c r="BO40" i="1"/>
  <c r="BO747" i="1"/>
  <c r="BO220" i="1"/>
  <c r="BO50" i="1"/>
  <c r="BO118" i="1"/>
  <c r="BO941" i="1"/>
  <c r="BO658" i="1"/>
  <c r="BO1323" i="1"/>
  <c r="BO1663" i="1"/>
  <c r="BO939" i="1"/>
  <c r="BO75" i="1"/>
  <c r="BO687" i="1"/>
  <c r="BO647" i="1"/>
  <c r="BO209" i="1"/>
  <c r="BO730" i="1"/>
  <c r="BO386" i="1"/>
  <c r="BO170" i="1"/>
  <c r="BO14" i="1"/>
  <c r="BO605" i="1"/>
  <c r="BO670" i="1"/>
  <c r="BO171" i="1"/>
  <c r="BO1612" i="1"/>
  <c r="BO127" i="1"/>
  <c r="BO128" i="1"/>
  <c r="BO182" i="1"/>
  <c r="BO177" i="1"/>
  <c r="BO136" i="1"/>
  <c r="BO1627" i="1"/>
  <c r="BO221" i="1"/>
  <c r="BO180" i="1"/>
  <c r="BO680" i="1"/>
  <c r="BO691" i="1"/>
  <c r="BO692" i="1"/>
  <c r="BO1174" i="1"/>
  <c r="BO1293" i="1"/>
  <c r="BO288" i="1"/>
  <c r="BO1124" i="1"/>
  <c r="BO68" i="1"/>
  <c r="BO1309" i="1"/>
  <c r="BO607" i="1"/>
  <c r="BO83" i="1"/>
  <c r="BO305" i="1"/>
  <c r="BO367" i="1"/>
  <c r="BO2402" i="1"/>
  <c r="BO1664" i="1"/>
  <c r="BO77" i="1"/>
  <c r="BO2229" i="1"/>
  <c r="BO576" i="1"/>
  <c r="BO788" i="1"/>
  <c r="BO694" i="1"/>
  <c r="BO700" i="1"/>
  <c r="BO320" i="1"/>
  <c r="BO533" i="1"/>
  <c r="BO540" i="1"/>
  <c r="BO847" i="1"/>
  <c r="BO1191" i="1"/>
  <c r="BO1011" i="1"/>
  <c r="BO151" i="1"/>
  <c r="BO137" i="1"/>
  <c r="BO327" i="1"/>
  <c r="BO329" i="1"/>
  <c r="BO1398" i="1"/>
  <c r="BO913" i="1"/>
  <c r="BO344" i="1"/>
  <c r="BO1018" i="1"/>
  <c r="BO1390" i="1"/>
  <c r="BO1632" i="1"/>
  <c r="BO293" i="1"/>
  <c r="BO277" i="1"/>
  <c r="BO922" i="1"/>
  <c r="BO757" i="1"/>
  <c r="BO519" i="1"/>
  <c r="BO684" i="1"/>
  <c r="BO111" i="1"/>
  <c r="BO852" i="1"/>
  <c r="BO174" i="1"/>
  <c r="BO912" i="1"/>
  <c r="BO231" i="1"/>
  <c r="BO2314" i="1"/>
  <c r="BO159" i="1"/>
  <c r="BO1184" i="1"/>
  <c r="BO929" i="1"/>
  <c r="BO978" i="1"/>
  <c r="BO308" i="1"/>
  <c r="BO1085" i="1"/>
  <c r="BO108" i="1"/>
  <c r="BO550" i="1"/>
  <c r="BO319" i="1"/>
  <c r="BO842" i="1"/>
  <c r="BO1308" i="1"/>
  <c r="BO301" i="1"/>
  <c r="BO701" i="1"/>
  <c r="BO458" i="1"/>
  <c r="BO110" i="1"/>
  <c r="BO1094" i="1"/>
  <c r="BO2230" i="1"/>
  <c r="BO235" i="1"/>
  <c r="BO1445" i="1"/>
  <c r="BO333" i="1"/>
  <c r="BO593" i="1"/>
  <c r="BO1070" i="1"/>
  <c r="BO629" i="1"/>
  <c r="BO132" i="1"/>
  <c r="BO61" i="1"/>
  <c r="BO855" i="1"/>
  <c r="BO1462" i="1"/>
  <c r="BO2224" i="1"/>
  <c r="BO306" i="1"/>
  <c r="BO1511" i="1"/>
  <c r="BO1386" i="1"/>
  <c r="BO1636" i="1"/>
  <c r="BO1512" i="1"/>
  <c r="BO324" i="1"/>
  <c r="BO382" i="1"/>
  <c r="BO1608" i="1"/>
  <c r="BO189" i="1"/>
  <c r="BO442" i="1"/>
  <c r="BO190" i="1"/>
  <c r="BO79" i="1"/>
  <c r="BO178" i="1"/>
  <c r="BO623" i="1"/>
  <c r="BO2206" i="1"/>
  <c r="BO836" i="1"/>
  <c r="BO223" i="1"/>
  <c r="BO258" i="1"/>
  <c r="BO2405" i="1"/>
  <c r="BO1538" i="1"/>
  <c r="BO2404" i="1"/>
  <c r="BO2403" i="1"/>
  <c r="BO1060" i="1"/>
  <c r="BO1123" i="1"/>
  <c r="BO114" i="1"/>
  <c r="BO214" i="1"/>
  <c r="BO27" i="1"/>
  <c r="BO878" i="1"/>
  <c r="BO206" i="1"/>
  <c r="BO1069" i="1"/>
  <c r="BO1071" i="1"/>
  <c r="BO385" i="1"/>
  <c r="BO1610" i="1"/>
  <c r="BO217" i="1"/>
  <c r="BO942" i="1"/>
  <c r="BO619" i="1"/>
  <c r="BO1143" i="1"/>
  <c r="BO167" i="1"/>
  <c r="BO1637" i="1"/>
  <c r="BO237" i="1"/>
  <c r="BO1259" i="1"/>
  <c r="BO1535" i="1"/>
  <c r="BO342" i="1"/>
  <c r="BO846" i="1"/>
  <c r="BO1128" i="1"/>
  <c r="BO283" i="1"/>
  <c r="BO23" i="1"/>
  <c r="BO1180" i="1"/>
  <c r="BO302" i="1"/>
  <c r="BO474" i="1"/>
  <c r="BO203" i="1"/>
  <c r="BO194" i="1"/>
  <c r="BO1025" i="1"/>
  <c r="BO2220" i="1"/>
  <c r="BO420" i="1"/>
  <c r="BO71" i="1"/>
  <c r="BO226" i="1"/>
  <c r="BO1273" i="1"/>
  <c r="BO248" i="1"/>
  <c r="BO416" i="1"/>
  <c r="BO466" i="1"/>
  <c r="BO215" i="1"/>
  <c r="BO661" i="1"/>
  <c r="BO1032" i="1"/>
  <c r="BO1125" i="1"/>
  <c r="BO156" i="1"/>
  <c r="BO900" i="1"/>
  <c r="BO532" i="1"/>
  <c r="BO574" i="1"/>
  <c r="BO938" i="1"/>
  <c r="BO860" i="1"/>
  <c r="BO685" i="1"/>
  <c r="BO1380" i="1"/>
  <c r="BO1499" i="1"/>
  <c r="BO347" i="1"/>
  <c r="BO359" i="1"/>
  <c r="BO191" i="1"/>
  <c r="BO332" i="1"/>
  <c r="BO1216" i="1"/>
  <c r="BO771" i="1"/>
  <c r="BO464" i="1"/>
  <c r="BO105" i="1"/>
  <c r="BO1173" i="1"/>
  <c r="BO251" i="1"/>
  <c r="BO631" i="1"/>
  <c r="BO2226" i="1"/>
  <c r="BO1008" i="1"/>
  <c r="BO37" i="1"/>
  <c r="BO200" i="1"/>
  <c r="BO218" i="1"/>
  <c r="BO460" i="1"/>
  <c r="BO1289" i="1"/>
  <c r="BO992" i="1"/>
  <c r="BO272" i="1"/>
  <c r="BO822" i="1"/>
  <c r="BO571" i="1"/>
  <c r="BO927" i="1"/>
  <c r="BO300" i="1"/>
  <c r="BO725" i="1"/>
  <c r="BO830" i="1"/>
  <c r="BO1118" i="1"/>
  <c r="BO298" i="1"/>
  <c r="BO973" i="1"/>
  <c r="BO727" i="1"/>
  <c r="BO1274" i="1"/>
  <c r="BO612" i="1"/>
  <c r="BO738" i="1"/>
  <c r="BO560" i="1"/>
  <c r="BO844" i="1"/>
  <c r="BO467" i="1"/>
  <c r="BO743" i="1"/>
  <c r="BO461" i="1"/>
  <c r="BO263" i="1"/>
  <c r="BO1645" i="1"/>
  <c r="BO282" i="1"/>
  <c r="BO1063" i="1"/>
  <c r="BO1175" i="1"/>
  <c r="BO657" i="1"/>
  <c r="BO46" i="1"/>
  <c r="BO336" i="1"/>
  <c r="BO2209" i="1"/>
  <c r="BO1665" i="1"/>
  <c r="BO351" i="1"/>
  <c r="BO216" i="1"/>
  <c r="BO679" i="1"/>
  <c r="BO173" i="1"/>
  <c r="BO353" i="1"/>
  <c r="BO254" i="1"/>
  <c r="BO861" i="1"/>
  <c r="BO1082" i="1"/>
  <c r="BO313" i="1"/>
  <c r="BO318" i="1"/>
  <c r="BO314" i="1"/>
  <c r="BO642" i="1"/>
  <c r="BO172" i="1"/>
  <c r="BO472" i="1"/>
  <c r="BO357" i="1"/>
  <c r="BO389" i="1"/>
  <c r="BO538" i="1"/>
  <c r="BO787" i="1"/>
  <c r="BO621" i="1"/>
  <c r="BO239" i="1"/>
  <c r="BO401" i="1"/>
  <c r="BO741" i="1"/>
  <c r="BO677" i="1"/>
  <c r="BO205" i="1"/>
  <c r="BO1019" i="1"/>
  <c r="BO1188" i="1"/>
  <c r="BO649" i="1"/>
  <c r="BO1041" i="1"/>
  <c r="BO1096" i="1"/>
  <c r="BO879" i="1"/>
  <c r="BO823" i="1"/>
  <c r="BO499" i="1"/>
  <c r="BO478" i="1"/>
  <c r="BO2398" i="1"/>
  <c r="BO2315" i="1"/>
  <c r="BO379" i="1"/>
  <c r="BO966" i="1"/>
  <c r="BO969" i="1"/>
  <c r="BO1178" i="1"/>
  <c r="BO517" i="1"/>
  <c r="BO2217" i="1"/>
  <c r="BO2204" i="1"/>
  <c r="BO147" i="1"/>
  <c r="BO739" i="1"/>
  <c r="BO742" i="1"/>
  <c r="BO396" i="1"/>
  <c r="BO280" i="1"/>
  <c r="BO256" i="1"/>
  <c r="BO964" i="1"/>
  <c r="BO2262" i="1"/>
  <c r="BO501" i="1"/>
  <c r="BO2316" i="1"/>
  <c r="BO2317" i="1"/>
  <c r="BO2301" i="1"/>
  <c r="BO403" i="1"/>
  <c r="BO138" i="1"/>
  <c r="BO315" i="1"/>
  <c r="BO515" i="1"/>
  <c r="BO399" i="1"/>
  <c r="BO164" i="1"/>
  <c r="BO507" i="1"/>
  <c r="BO1192" i="1"/>
  <c r="BO354" i="1"/>
  <c r="BO338" i="1"/>
  <c r="BO2303" i="1"/>
  <c r="BO948" i="1"/>
  <c r="BO483" i="1"/>
  <c r="BO229" i="1"/>
  <c r="BO340" i="1"/>
  <c r="BO967" i="1"/>
  <c r="BO901" i="1"/>
  <c r="BO503" i="1"/>
  <c r="BO475" i="1"/>
  <c r="BO41" i="1"/>
  <c r="BO492" i="1"/>
  <c r="BO857" i="1"/>
  <c r="BO544" i="1"/>
  <c r="BO413" i="1"/>
  <c r="BO429" i="1"/>
  <c r="BO1193" i="1"/>
  <c r="BO378" i="1"/>
  <c r="BO113" i="1"/>
  <c r="BO535" i="1"/>
  <c r="BO447" i="1"/>
  <c r="BO908" i="1"/>
  <c r="BO874" i="1"/>
  <c r="BO266" i="1"/>
  <c r="BO157" i="1"/>
  <c r="BO1457" i="1"/>
  <c r="BO292" i="1"/>
  <c r="BO504" i="1"/>
  <c r="BO1441" i="1"/>
  <c r="BO473" i="1"/>
  <c r="BO761" i="1"/>
  <c r="BO794" i="1"/>
  <c r="BO459" i="1"/>
  <c r="BO348" i="1"/>
  <c r="BO570" i="1"/>
  <c r="BO2222" i="1"/>
  <c r="BO184" i="1"/>
  <c r="BO169" i="1"/>
  <c r="BO695" i="1"/>
  <c r="BO511" i="1"/>
  <c r="BO529" i="1"/>
  <c r="BO497" i="1"/>
  <c r="BO392" i="1"/>
  <c r="BO162" i="1"/>
  <c r="BO630" i="1"/>
  <c r="BO1170" i="1"/>
  <c r="BO482" i="1"/>
  <c r="BO1297" i="1"/>
  <c r="BO358" i="1"/>
  <c r="BO208" i="1"/>
  <c r="BO512" i="1"/>
  <c r="BO423" i="1"/>
  <c r="BO509" i="1"/>
  <c r="BO784" i="1"/>
  <c r="BO487" i="1"/>
  <c r="BO763" i="1"/>
  <c r="BO476" i="1"/>
  <c r="BO526" i="1"/>
  <c r="BO490" i="1"/>
  <c r="BO430" i="1"/>
  <c r="BO1260" i="1"/>
  <c r="BO1049" i="1"/>
  <c r="BO76" i="1"/>
  <c r="BO309" i="1"/>
  <c r="BO479" i="1"/>
  <c r="BO1202" i="1"/>
  <c r="BO334" i="1"/>
  <c r="BO192" i="1"/>
  <c r="BO465" i="1"/>
  <c r="BO628" i="1"/>
  <c r="BO94" i="1"/>
  <c r="BO432" i="1"/>
  <c r="BO843" i="1"/>
  <c r="BO362" i="1"/>
  <c r="BO175" i="1"/>
  <c r="BO427" i="1"/>
  <c r="BO449" i="1"/>
  <c r="BO530" i="1"/>
  <c r="BO370" i="1"/>
  <c r="BO522" i="1"/>
  <c r="BO424" i="1"/>
  <c r="BO279" i="1"/>
  <c r="BO371" i="1"/>
  <c r="BO489" i="1"/>
  <c r="BO365" i="1"/>
  <c r="BO1510" i="1"/>
  <c r="BO135" i="1"/>
  <c r="BO296" i="1"/>
  <c r="BO1072" i="1"/>
  <c r="BO1643" i="1"/>
  <c r="BO377" i="1"/>
  <c r="BO508" i="1"/>
  <c r="BO1129" i="1"/>
  <c r="BO1426" i="1"/>
  <c r="BO54" i="1"/>
  <c r="BO1276" i="1"/>
  <c r="BO481" i="1"/>
  <c r="BO419" i="1"/>
  <c r="BO434" i="1"/>
  <c r="BO2221" i="1"/>
  <c r="BO443" i="1"/>
  <c r="BO417" i="1"/>
  <c r="BO428" i="1"/>
  <c r="BO1122" i="1"/>
  <c r="BO534" i="1"/>
  <c r="BO468" i="1"/>
  <c r="BO146" i="1"/>
  <c r="BO1135" i="1"/>
  <c r="BO1005" i="1"/>
  <c r="BO1324" i="1"/>
  <c r="BO536" i="1"/>
  <c r="BO577" i="1"/>
  <c r="BO779" i="1"/>
  <c r="BO764" i="1"/>
  <c r="BO564" i="1"/>
  <c r="BO18" i="1"/>
  <c r="BO737" i="1"/>
  <c r="BO729" i="1"/>
  <c r="BO795" i="1"/>
  <c r="BO494" i="1"/>
  <c r="BO744" i="1"/>
  <c r="BO493" i="1"/>
  <c r="BO1265" i="1"/>
  <c r="BO782" i="1"/>
  <c r="BO2234" i="1"/>
  <c r="BO745" i="1"/>
  <c r="BO346" i="1"/>
  <c r="BO438" i="1"/>
  <c r="BO500" i="1"/>
  <c r="BO2239" i="1"/>
  <c r="BO1313" i="1"/>
  <c r="BO528" i="1"/>
  <c r="BO789" i="1"/>
  <c r="BO758" i="1"/>
  <c r="BO273" i="1"/>
  <c r="BO557" i="1"/>
  <c r="BO543" i="1"/>
  <c r="BO247" i="1"/>
  <c r="BO2236" i="1"/>
  <c r="BO2235" i="1"/>
  <c r="BO754" i="1"/>
  <c r="BO1264" i="1"/>
  <c r="BO335" i="1"/>
  <c r="BO510" i="1"/>
  <c r="BO1326" i="1"/>
  <c r="BO439" i="1"/>
  <c r="BO376" i="1"/>
  <c r="BO567" i="1"/>
  <c r="BO568" i="1"/>
  <c r="BO264" i="1"/>
  <c r="BO565" i="1"/>
  <c r="BO561" i="1"/>
  <c r="BO388" i="1"/>
  <c r="BO641" i="1"/>
  <c r="BO569" i="1"/>
  <c r="BO572" i="1"/>
  <c r="BO579" i="1"/>
  <c r="BO578" i="1"/>
  <c r="BO640" i="1"/>
  <c r="BO1666" i="1"/>
  <c r="BO1407" i="1"/>
  <c r="BO1667" i="1"/>
  <c r="BO746" i="1"/>
  <c r="BO575" i="1"/>
  <c r="BO47" i="1"/>
  <c r="BO477" i="1"/>
  <c r="BO1268" i="1"/>
  <c r="BO733" i="1"/>
  <c r="BO581" i="1"/>
  <c r="BO953" i="1"/>
  <c r="BO582" i="1"/>
  <c r="BO977" i="1"/>
  <c r="BO1668" i="1"/>
  <c r="BO1219" i="1"/>
  <c r="BO1095" i="1"/>
  <c r="BO1088" i="1"/>
  <c r="BO2458" i="1"/>
  <c r="BO1655" i="1"/>
  <c r="BO904" i="1"/>
  <c r="BO1249" i="1"/>
  <c r="BO204" i="1"/>
  <c r="BO1126" i="1"/>
  <c r="BO838" i="1"/>
  <c r="BO1669" i="1"/>
  <c r="BO1059" i="1"/>
  <c r="BO888" i="1"/>
  <c r="BO1250" i="1"/>
  <c r="BO1108" i="1"/>
  <c r="BO387" i="1"/>
  <c r="BO527" i="1"/>
  <c r="BO1518" i="1"/>
  <c r="BO148" i="1"/>
  <c r="BO330" i="1"/>
  <c r="BO783" i="1"/>
  <c r="BO525" i="1"/>
  <c r="BO16" i="1"/>
  <c r="BO1210" i="1"/>
  <c r="BO232" i="1"/>
  <c r="BO807" i="1"/>
  <c r="BO1086" i="1"/>
  <c r="BO317" i="1"/>
  <c r="BO291" i="1"/>
  <c r="BO411" i="1"/>
  <c r="BO828" i="1"/>
  <c r="BO678" i="1"/>
  <c r="BO637" i="1"/>
  <c r="BO715" i="1"/>
  <c r="BO1319" i="1"/>
  <c r="BO1670" i="1"/>
  <c r="BO1254" i="1"/>
  <c r="BO1671" i="1"/>
  <c r="BO252" i="1"/>
  <c r="BO863" i="1"/>
  <c r="BO202" i="1"/>
  <c r="BO1318" i="1"/>
  <c r="BO1014" i="1"/>
  <c r="BO2240" i="1"/>
  <c r="BO2212" i="1"/>
  <c r="BO984" i="1"/>
  <c r="BO244" i="1"/>
  <c r="BO1634" i="1"/>
  <c r="BO1034" i="1"/>
  <c r="BO1635" i="1"/>
  <c r="BO62" i="1"/>
  <c r="BO58" i="1"/>
  <c r="BO321" i="1"/>
  <c r="BO183" i="1"/>
  <c r="BO355" i="1"/>
  <c r="BO845" i="1"/>
  <c r="BO993" i="1"/>
  <c r="BO187" i="1"/>
  <c r="BO337" i="1"/>
  <c r="BO1151" i="1"/>
  <c r="BO74" i="1"/>
  <c r="BO339" i="1"/>
  <c r="BO1327" i="1"/>
  <c r="BO840" i="1"/>
  <c r="BO1624" i="1"/>
  <c r="BO1238" i="1"/>
  <c r="BO294" i="1"/>
  <c r="BO25" i="1"/>
  <c r="BO1102" i="1"/>
  <c r="BO1672" i="1"/>
  <c r="BO1596" i="1"/>
  <c r="BO648" i="1"/>
  <c r="BO931" i="1"/>
  <c r="BO1235" i="1"/>
  <c r="BO808" i="1"/>
  <c r="BO1673" i="1"/>
  <c r="BO480" i="1"/>
  <c r="BO1228" i="1"/>
  <c r="BO1218" i="1"/>
  <c r="BO1674" i="1"/>
  <c r="BO1399" i="1"/>
  <c r="BO810" i="1"/>
  <c r="BO971" i="1"/>
  <c r="BO1393" i="1"/>
  <c r="BO1400" i="1"/>
  <c r="BO1675" i="1"/>
  <c r="BO1676" i="1"/>
  <c r="BO1548" i="1"/>
  <c r="BO1077" i="1"/>
  <c r="BO1677" i="1"/>
  <c r="BO1642" i="1"/>
  <c r="BO1185" i="1"/>
  <c r="BO1183" i="1"/>
  <c r="BO96" i="1"/>
  <c r="BO962" i="1"/>
  <c r="BO1186" i="1"/>
  <c r="BO961" i="1"/>
  <c r="BO262" i="1"/>
  <c r="BO682" i="1"/>
  <c r="BO407" i="1"/>
  <c r="BO412" i="1"/>
  <c r="BO1678" i="1"/>
  <c r="BO635" i="1"/>
  <c r="BO1540" i="1"/>
  <c r="BO914" i="1"/>
  <c r="BO613" i="1"/>
  <c r="BO1163" i="1"/>
  <c r="BO1130" i="1"/>
  <c r="BO546" i="1"/>
  <c r="BO599" i="1"/>
  <c r="BO681" i="1"/>
  <c r="BO1099" i="1"/>
  <c r="BO812" i="1"/>
  <c r="BO1679" i="1"/>
  <c r="BO124" i="1"/>
  <c r="BO921" i="1"/>
  <c r="BO895" i="1"/>
  <c r="BO1075" i="1"/>
  <c r="BO1311" i="1"/>
  <c r="BO130" i="1"/>
  <c r="BO693" i="1"/>
  <c r="BO615" i="1"/>
  <c r="BO98" i="1"/>
  <c r="BO1680" i="1"/>
  <c r="BO614" i="1"/>
  <c r="BO1681" i="1"/>
  <c r="BO1050" i="1"/>
  <c r="BO1682" i="1"/>
  <c r="BO1231" i="1"/>
  <c r="BO697" i="1"/>
  <c r="BO716" i="1"/>
  <c r="BO1003" i="1"/>
  <c r="BO469" i="1"/>
  <c r="BO994" i="1"/>
  <c r="BO866" i="1"/>
  <c r="BO1505" i="1"/>
  <c r="BO1463" i="1"/>
  <c r="BO287" i="1"/>
  <c r="BO1212" i="1"/>
  <c r="BO933" i="1"/>
  <c r="BO704" i="1"/>
  <c r="BO1447" i="1"/>
  <c r="BO1683" i="1"/>
  <c r="BO1226" i="1"/>
  <c r="BO295" i="1"/>
  <c r="BO421" i="1"/>
  <c r="BO1684" i="1"/>
  <c r="BO166" i="1"/>
  <c r="BO1195" i="1"/>
  <c r="BO1320" i="1"/>
  <c r="BO981" i="1"/>
  <c r="BO664" i="1"/>
  <c r="BO1628" i="1"/>
  <c r="BO436" i="1"/>
  <c r="BO435" i="1"/>
  <c r="BO792" i="1"/>
  <c r="BO791" i="1"/>
  <c r="BO81" i="1"/>
  <c r="BO1685" i="1"/>
  <c r="BO602" i="1"/>
  <c r="BO437" i="1"/>
  <c r="BO707" i="1"/>
  <c r="BO455" i="1"/>
  <c r="BO1686" i="1"/>
  <c r="BO384" i="1"/>
  <c r="BO448" i="1"/>
  <c r="BO462" i="1"/>
  <c r="BO450" i="1"/>
  <c r="BO425" i="1"/>
  <c r="BO433" i="1"/>
  <c r="BO452" i="1"/>
  <c r="BO2231" i="1"/>
  <c r="BO451" i="1"/>
  <c r="BO539" i="1"/>
  <c r="BO471" i="1"/>
  <c r="BO391" i="1"/>
  <c r="BO1196" i="1"/>
  <c r="BO2210" i="1"/>
  <c r="BO1476" i="1"/>
  <c r="BO804" i="1"/>
  <c r="BO1687" i="1"/>
  <c r="BO1519" i="1"/>
  <c r="BO1391" i="1"/>
  <c r="BO1080" i="1"/>
  <c r="BO1688" i="1"/>
  <c r="BO12" i="1"/>
  <c r="BO38" i="1"/>
  <c r="BO1536" i="1"/>
  <c r="BO1604" i="1"/>
  <c r="BO1524" i="1"/>
  <c r="BO2238" i="1"/>
  <c r="BO2207" i="1"/>
  <c r="BO556" i="1"/>
  <c r="BO877" i="1"/>
  <c r="BO714" i="1"/>
  <c r="BO1689" i="1"/>
  <c r="BO45" i="1"/>
  <c r="BO1089" i="1"/>
  <c r="BO841" i="1"/>
  <c r="BO1690" i="1"/>
  <c r="BO905" i="1"/>
  <c r="BO496" i="1"/>
  <c r="BO1177" i="1"/>
  <c r="BO849" i="1"/>
  <c r="BO257" i="1"/>
  <c r="BO133" i="1"/>
  <c r="BO326" i="1"/>
  <c r="BO1245" i="1"/>
  <c r="BO622" i="1"/>
  <c r="BO1502" i="1"/>
  <c r="BO751" i="1"/>
  <c r="BO1402" i="1"/>
  <c r="BO1691" i="1"/>
  <c r="BO1692" i="1"/>
  <c r="BO261" i="1"/>
  <c r="BO186" i="1"/>
  <c r="BO126" i="1"/>
  <c r="BO1525" i="1"/>
  <c r="BO276" i="1"/>
  <c r="BO1006" i="1"/>
  <c r="BO616" i="1"/>
  <c r="BO149" i="1"/>
  <c r="BO1239" i="1"/>
  <c r="BO19" i="1"/>
  <c r="BO1451" i="1"/>
  <c r="BO590" i="1"/>
  <c r="BO1649" i="1"/>
  <c r="BO1091" i="1"/>
  <c r="BO1255" i="1"/>
  <c r="BO896" i="1"/>
  <c r="BO1693" i="1"/>
  <c r="BO158" i="1"/>
  <c r="BO356" i="1"/>
  <c r="BO1222" i="1"/>
  <c r="BO748" i="1"/>
  <c r="BO749" i="1"/>
  <c r="BO1190" i="1"/>
  <c r="BO1583" i="1"/>
  <c r="BO1076" i="1"/>
  <c r="BO1552" i="1"/>
  <c r="BO932" i="1"/>
  <c r="BO343" i="1"/>
  <c r="BO1257" i="1"/>
  <c r="BO1442" i="1"/>
  <c r="BO718" i="1"/>
  <c r="BO1504" i="1"/>
  <c r="BO2216" i="1"/>
  <c r="BO1422" i="1"/>
  <c r="BO1603" i="1"/>
  <c r="BO1047" i="1"/>
  <c r="BO213" i="1"/>
  <c r="BO1425" i="1"/>
  <c r="BO1141" i="1"/>
  <c r="BO456" i="1"/>
  <c r="BO1107" i="1"/>
  <c r="BO781" i="1"/>
  <c r="BO548" i="1"/>
  <c r="BO134" i="1"/>
  <c r="BO1064" i="1"/>
  <c r="BO1115" i="1"/>
  <c r="BO1079" i="1"/>
  <c r="BO1241" i="1"/>
  <c r="BO1392" i="1"/>
  <c r="BO798" i="1"/>
  <c r="BO633" i="1"/>
  <c r="BO394" i="1"/>
  <c r="BO752" i="1"/>
  <c r="BO4" i="1"/>
  <c r="BO555" i="1"/>
  <c r="BO820" i="1"/>
  <c r="BO1040" i="1"/>
  <c r="BO444" i="1"/>
  <c r="BO553" i="1"/>
  <c r="BO774" i="1"/>
  <c r="BO219" i="1"/>
  <c r="BO549" i="1"/>
  <c r="BO360" i="1"/>
  <c r="BO1428" i="1"/>
  <c r="BO723" i="1"/>
  <c r="BO1097" i="1"/>
  <c r="BO1403" i="1"/>
  <c r="BO1639" i="1"/>
  <c r="BO2225" i="1"/>
  <c r="BO1285" i="1"/>
  <c r="BO1217" i="1"/>
  <c r="BO1573" i="1"/>
  <c r="BO2228" i="1"/>
  <c r="BO1606" i="1"/>
  <c r="BO484" i="1"/>
  <c r="BO1543" i="1"/>
  <c r="BO431" i="1"/>
  <c r="BO1558" i="1"/>
  <c r="BO1057" i="1"/>
  <c r="BO898" i="1"/>
  <c r="BO2218" i="1"/>
  <c r="BO1373" i="1"/>
  <c r="BO1694" i="1"/>
  <c r="BO2219" i="1"/>
  <c r="BO1227" i="1"/>
  <c r="BO753" i="1"/>
  <c r="BO1316" i="1"/>
  <c r="BO1230" i="1"/>
  <c r="BO1576" i="1"/>
  <c r="BO1282" i="1"/>
  <c r="BO587" i="1"/>
  <c r="BO595" i="1"/>
  <c r="BO10" i="1"/>
  <c r="BO728" i="1"/>
  <c r="BO1695" i="1"/>
  <c r="BO759" i="1"/>
  <c r="BO188" i="1"/>
  <c r="BO1167" i="1"/>
  <c r="BO559" i="1"/>
  <c r="BO1696" i="1"/>
  <c r="BO1626" i="1"/>
  <c r="BO1697" i="1"/>
  <c r="BO699" i="1"/>
  <c r="BO1056" i="1"/>
  <c r="BO1253" i="1"/>
  <c r="BO1698" i="1"/>
  <c r="BO1408" i="1"/>
  <c r="BO1699" i="1"/>
  <c r="BO1010" i="1"/>
  <c r="BO1397" i="1"/>
  <c r="BO1700" i="1"/>
  <c r="BO6" i="1"/>
  <c r="BO267" i="1"/>
  <c r="BO1631" i="1"/>
  <c r="BO1171" i="1"/>
  <c r="BO814" i="1"/>
  <c r="BO284" i="1"/>
  <c r="BO285" i="1"/>
  <c r="BO24" i="1"/>
  <c r="BO17" i="1"/>
  <c r="BO796" i="1"/>
  <c r="BO1144" i="1"/>
  <c r="BO1083" i="1"/>
  <c r="BO1388" i="1"/>
  <c r="BO762" i="1"/>
  <c r="BO1246" i="1"/>
  <c r="BO998" i="1"/>
  <c r="BO1341" i="1"/>
  <c r="BO1575" i="1"/>
  <c r="BO331" i="1"/>
  <c r="BO780" i="1"/>
  <c r="BO709" i="1"/>
  <c r="BO1158" i="1"/>
  <c r="BO1701" i="1"/>
  <c r="BO717" i="1"/>
  <c r="BO1189" i="1"/>
  <c r="BO224" i="1"/>
  <c r="BO1702" i="1"/>
  <c r="BO1221" i="1"/>
  <c r="BO1229" i="1"/>
  <c r="BO1578" i="1"/>
  <c r="BO230" i="1"/>
  <c r="BO1582" i="1"/>
  <c r="BO1363" i="1"/>
  <c r="BO1592" i="1"/>
  <c r="BO1621" i="1"/>
  <c r="BO457" i="1"/>
  <c r="BO1656" i="1"/>
  <c r="BO919" i="1"/>
  <c r="BO241" i="1"/>
  <c r="BO589" i="1"/>
  <c r="BO839" i="1"/>
  <c r="BO897" i="1"/>
  <c r="BO591" i="1"/>
  <c r="BO1270" i="1"/>
  <c r="BO915" i="1"/>
  <c r="BO1581" i="1"/>
  <c r="BO659" i="1"/>
  <c r="BO2214" i="1"/>
  <c r="BO1585" i="1"/>
  <c r="BO129" i="1"/>
  <c r="BO1287" i="1"/>
  <c r="BO1569" i="1"/>
  <c r="BO867" i="1"/>
  <c r="BO1513" i="1"/>
  <c r="BO923" i="1"/>
  <c r="BO1045" i="1"/>
  <c r="BO924" i="1"/>
  <c r="BO1481" i="1"/>
  <c r="BO946" i="1"/>
  <c r="BO1062" i="1"/>
  <c r="BO1658" i="1"/>
  <c r="BO1703" i="1"/>
  <c r="BO1704" i="1"/>
  <c r="BO1155" i="1"/>
  <c r="BO1263" i="1"/>
  <c r="BO1629" i="1"/>
  <c r="BO211" i="1"/>
  <c r="BO1625" i="1"/>
  <c r="BO1000" i="1"/>
  <c r="BO816" i="1"/>
  <c r="BO826" i="1"/>
  <c r="BO1705" i="1"/>
  <c r="BO1706" i="1"/>
  <c r="BO955" i="1"/>
  <c r="BO834" i="1"/>
  <c r="BO1707" i="1"/>
  <c r="BO1708" i="1"/>
  <c r="BO1709" i="1"/>
  <c r="BO117" i="1"/>
  <c r="BO271" i="1"/>
  <c r="BO1414" i="1"/>
  <c r="BO1036" i="1"/>
  <c r="BO1710" i="1"/>
  <c r="BO1475" i="1"/>
  <c r="BO1489" i="1"/>
  <c r="BO1711" i="1"/>
  <c r="BO1712" i="1"/>
  <c r="BO144" i="1"/>
  <c r="BO1713" i="1"/>
  <c r="BO1714" i="1"/>
  <c r="BO1715" i="1"/>
  <c r="BO1161" i="1"/>
  <c r="BO1551" i="1"/>
  <c r="BO1490" i="1"/>
  <c r="BO702" i="1"/>
  <c r="BO1232" i="1"/>
  <c r="BO1491" i="1"/>
  <c r="BO249" i="1"/>
  <c r="BO997" i="1"/>
  <c r="BO1169" i="1"/>
  <c r="BO2412" i="1"/>
  <c r="BO1716" i="1"/>
  <c r="BO1114" i="1"/>
  <c r="BO611" i="1"/>
  <c r="BO1508" i="1"/>
  <c r="BO584" i="1"/>
  <c r="BO299" i="1"/>
  <c r="BO683" i="1"/>
  <c r="BO624" i="1"/>
  <c r="BO1717" i="1"/>
  <c r="BO1595" i="1"/>
  <c r="BO1718" i="1"/>
  <c r="BO825" i="1"/>
  <c r="BO1087" i="1"/>
  <c r="BO1092" i="1"/>
  <c r="BO72" i="1"/>
  <c r="BO1591" i="1"/>
  <c r="BO1533" i="1"/>
  <c r="BO1648" i="1"/>
  <c r="BO304" i="1"/>
  <c r="BO1647" i="1"/>
  <c r="BO1058" i="1"/>
  <c r="BO1590" i="1"/>
  <c r="BO1090" i="1"/>
  <c r="BO1153" i="1"/>
  <c r="BO1208" i="1"/>
  <c r="BO887" i="1"/>
  <c r="BO1529" i="1"/>
  <c r="BO1024" i="1"/>
  <c r="BO1450" i="1"/>
  <c r="BO1234" i="1"/>
  <c r="BO1176" i="1"/>
  <c r="BO1427" i="1"/>
  <c r="BO1719" i="1"/>
  <c r="BO1720" i="1"/>
  <c r="BO1654" i="1"/>
  <c r="BO1149" i="1"/>
  <c r="BO617" i="1"/>
  <c r="BO732" i="1"/>
  <c r="BO486" i="1"/>
  <c r="BO1444" i="1"/>
  <c r="BO1721" i="1"/>
  <c r="BO1722" i="1"/>
  <c r="BO1723" i="1"/>
  <c r="BO803" i="1"/>
  <c r="BO1312" i="1"/>
  <c r="BO537" i="1"/>
  <c r="BO1724" i="1"/>
  <c r="BO986" i="1"/>
  <c r="BO586" i="1"/>
  <c r="BO1617" i="1"/>
  <c r="BO956" i="1"/>
  <c r="BO5" i="1"/>
  <c r="BO1545" i="1"/>
  <c r="BO1030" i="1"/>
  <c r="BO1725" i="1"/>
  <c r="BO1726" i="1"/>
  <c r="BO1650" i="1"/>
  <c r="BO821" i="1"/>
  <c r="BO1727" i="1"/>
  <c r="BO990" i="1"/>
  <c r="BO989" i="1"/>
  <c r="BO520" i="1"/>
  <c r="BO1093" i="1"/>
  <c r="BO1728" i="1"/>
  <c r="BO495" i="1"/>
  <c r="BO976" i="1"/>
  <c r="BO1267" i="1"/>
  <c r="BO1172" i="1"/>
  <c r="BO769" i="1"/>
  <c r="BO785" i="1"/>
  <c r="BO1051" i="1"/>
  <c r="BO889" i="1"/>
  <c r="BO603" i="1"/>
  <c r="BO1048" i="1"/>
  <c r="BO1012" i="1"/>
  <c r="BO1084" i="1"/>
  <c r="BO1042" i="1"/>
  <c r="BO726" i="1"/>
  <c r="BO1266" i="1"/>
  <c r="BO1729" i="1"/>
  <c r="BO705" i="1"/>
  <c r="BO1213" i="1"/>
  <c r="BO441" i="1"/>
  <c r="BO1730" i="1"/>
  <c r="BO1607" i="1"/>
  <c r="BO1731" i="1"/>
  <c r="BO610" i="1"/>
  <c r="BO454" i="1"/>
  <c r="BO957" i="1"/>
  <c r="BO2313" i="1"/>
  <c r="BO651" i="1"/>
  <c r="BO750" i="1"/>
  <c r="BO1616" i="1"/>
  <c r="BO1523" i="1"/>
  <c r="BO1732" i="1"/>
  <c r="BO1101" i="1"/>
  <c r="BO982" i="1"/>
  <c r="BO1110" i="1"/>
  <c r="BO1733" i="1"/>
  <c r="BO1179" i="1"/>
  <c r="BO1105" i="1"/>
  <c r="BO634" i="1"/>
  <c r="BO1337" i="1"/>
  <c r="BO1473" i="1"/>
  <c r="BO1035" i="1"/>
  <c r="BO1562" i="1"/>
  <c r="BO1497" i="1"/>
  <c r="BO985" i="1"/>
  <c r="BO1567" i="1"/>
  <c r="BO1310" i="1"/>
  <c r="BO1734" i="1"/>
  <c r="BO1243" i="1"/>
  <c r="BO1735" i="1"/>
  <c r="BO1467" i="1"/>
  <c r="BO865" i="1"/>
  <c r="BO853" i="1"/>
  <c r="BO1466" i="1"/>
  <c r="BO1142" i="1"/>
  <c r="BO1043" i="1"/>
  <c r="BO406" i="1"/>
  <c r="BO32" i="1"/>
  <c r="BO620" i="1"/>
  <c r="BO671" i="1"/>
  <c r="BO1598" i="1"/>
  <c r="BO1736" i="1"/>
  <c r="BO1737" i="1"/>
  <c r="BO706" i="1"/>
  <c r="BO666" i="1"/>
  <c r="BO1738" i="1"/>
  <c r="BO1570" i="1"/>
  <c r="BO369" i="1"/>
  <c r="BO1739" i="1"/>
  <c r="BO1409" i="1"/>
  <c r="BO811" i="1"/>
  <c r="BO1740" i="1"/>
  <c r="BO1741" i="1"/>
  <c r="BO829" i="1"/>
  <c r="BO667" i="1"/>
  <c r="BO1742" i="1"/>
  <c r="BO636" i="1"/>
  <c r="BO873" i="1"/>
  <c r="BO322" i="1"/>
  <c r="BO1743" i="1"/>
  <c r="BO891" i="1"/>
  <c r="BO26" i="1"/>
  <c r="BO1116" i="1"/>
  <c r="BO708" i="1"/>
  <c r="BO926" i="1"/>
  <c r="BO1539" i="1"/>
  <c r="BO404" i="1"/>
  <c r="BO1744" i="1"/>
  <c r="BO918" i="1"/>
  <c r="BO253" i="1"/>
  <c r="BO1745" i="1"/>
  <c r="BO65" i="1"/>
  <c r="BO1029" i="1"/>
  <c r="BO198" i="1"/>
  <c r="BO44" i="1"/>
  <c r="BO1394" i="1"/>
  <c r="BO1052" i="1"/>
  <c r="BO835" i="1"/>
  <c r="BO165" i="1"/>
  <c r="BO882" i="1"/>
  <c r="BO1017" i="1"/>
  <c r="BO1140" i="1"/>
  <c r="BO928" i="1"/>
  <c r="BO663" i="1"/>
  <c r="BO39" i="1"/>
  <c r="BO363" i="1"/>
  <c r="BO1100" i="1"/>
  <c r="BO1168" i="1"/>
  <c r="BO1396" i="1"/>
  <c r="BO523" i="1"/>
  <c r="BO1460" i="1"/>
  <c r="BO639" i="1"/>
  <c r="BO278" i="1"/>
  <c r="BO1431" i="1"/>
  <c r="BO453" i="1"/>
  <c r="BO212" i="1"/>
  <c r="BO240" i="1"/>
  <c r="BO195" i="1"/>
  <c r="BO1454" i="1"/>
  <c r="BO1611" i="1"/>
  <c r="BO1516" i="1"/>
  <c r="BO768" i="1"/>
  <c r="BO1565" i="1"/>
  <c r="BO920" i="1"/>
  <c r="BO1046" i="1"/>
  <c r="BO1640" i="1"/>
  <c r="BO502" i="1"/>
  <c r="BO1746" i="1"/>
  <c r="BO650" i="1"/>
  <c r="BO506" i="1"/>
  <c r="BO801" i="1"/>
  <c r="BO373" i="1"/>
  <c r="BO518" i="1"/>
  <c r="BO1747" i="1"/>
  <c r="BO790" i="1"/>
  <c r="BO644" i="1"/>
  <c r="BO104" i="1"/>
  <c r="BO894" i="1"/>
  <c r="BO1283" i="1"/>
  <c r="BO643" i="1"/>
  <c r="BO856" i="1"/>
  <c r="BO1547" i="1"/>
  <c r="BO168" i="1"/>
  <c r="BO341" i="1"/>
  <c r="BO850" i="1"/>
  <c r="BO594" i="1"/>
  <c r="BO1517" i="1"/>
  <c r="BO352" i="1"/>
  <c r="BO516" i="1"/>
  <c r="BO1748" i="1"/>
  <c r="BO1074" i="1"/>
  <c r="BO1472" i="1"/>
  <c r="BO1233" i="1"/>
  <c r="BO1749" i="1"/>
  <c r="BO1345" i="1"/>
  <c r="BO690" i="1"/>
  <c r="BO193" i="1"/>
  <c r="BO917" i="1"/>
  <c r="BO1750" i="1"/>
  <c r="BO1248" i="1"/>
  <c r="BO1382" i="1"/>
  <c r="BO1459" i="1"/>
  <c r="BO1751" i="1"/>
  <c r="BO1280" i="1"/>
  <c r="BO1305" i="1"/>
  <c r="BO1261" i="1"/>
  <c r="BO1321" i="1"/>
  <c r="BO1104" i="1"/>
  <c r="BO1317" i="1"/>
  <c r="BO418" i="1"/>
  <c r="BO52" i="1"/>
  <c r="BO328" i="1"/>
  <c r="BO1566" i="1"/>
  <c r="BO1752" i="1"/>
  <c r="BO1753" i="1"/>
  <c r="BO1468" i="1"/>
  <c r="BO1754" i="1"/>
  <c r="BO972" i="1"/>
  <c r="BO1103" i="1"/>
  <c r="BO1755" i="1"/>
  <c r="BO368" i="1"/>
  <c r="BO366" i="1"/>
  <c r="BO1237" i="1"/>
  <c r="BO275" i="1"/>
  <c r="BO1054" i="1"/>
  <c r="BO669" i="1"/>
  <c r="BO325" i="1"/>
  <c r="BO1068" i="1"/>
  <c r="BO410" i="1"/>
  <c r="BO176" i="1"/>
  <c r="BO513" i="1"/>
  <c r="BO2211" i="1"/>
  <c r="BO805" i="1"/>
  <c r="BO552" i="1"/>
  <c r="BO545" i="1"/>
  <c r="BO562" i="1"/>
  <c r="BO563" i="1"/>
  <c r="BO558" i="1"/>
  <c r="BO960" i="1"/>
  <c r="BO1055" i="1"/>
  <c r="BO668" i="1"/>
  <c r="BO1329" i="1"/>
  <c r="BO1281" i="1"/>
  <c r="BO1435" i="1"/>
  <c r="BO1546" i="1"/>
  <c r="BO871" i="1"/>
  <c r="BO632" i="1"/>
  <c r="BO1478" i="1"/>
  <c r="BO902" i="1"/>
  <c r="BO1756" i="1"/>
  <c r="BO869" i="1"/>
  <c r="BO1206" i="1"/>
  <c r="BO1298" i="1"/>
  <c r="BO1314" i="1"/>
  <c r="BO899" i="1"/>
  <c r="BO1325" i="1"/>
  <c r="BO1322" i="1"/>
  <c r="BO1757" i="1"/>
  <c r="BO1601" i="1"/>
  <c r="BO1295" i="1"/>
  <c r="BO1251" i="1"/>
  <c r="BO1605" i="1"/>
  <c r="BO1395" i="1"/>
  <c r="BO1597" i="1"/>
  <c r="BO53" i="1"/>
  <c r="BO1449" i="1"/>
  <c r="BO1256" i="1"/>
  <c r="BO1563" i="1"/>
  <c r="BO1758" i="1"/>
  <c r="BO1111" i="1"/>
  <c r="BO1577" i="1"/>
  <c r="BO1759" i="1"/>
  <c r="BO911" i="1"/>
  <c r="BO1401" i="1"/>
  <c r="BO7" i="1"/>
  <c r="BO1532" i="1"/>
  <c r="BO1506" i="1"/>
  <c r="BO1439" i="1"/>
  <c r="BO1358" i="1"/>
  <c r="BO837" i="1"/>
  <c r="BO1201" i="1"/>
  <c r="BO1760" i="1"/>
  <c r="BO1187" i="1"/>
  <c r="BO1194" i="1"/>
  <c r="BO29" i="1"/>
  <c r="BO817" i="1"/>
  <c r="BO778" i="1"/>
  <c r="BO1328" i="1"/>
  <c r="BO234" i="1"/>
  <c r="BO767" i="1"/>
  <c r="BO827" i="1"/>
  <c r="BO143" i="1"/>
  <c r="BO1137" i="1"/>
  <c r="BO2312" i="1"/>
  <c r="BO736" i="1"/>
  <c r="BO713" i="1"/>
  <c r="BO1761" i="1"/>
  <c r="BO910" i="1"/>
  <c r="BO995" i="1"/>
  <c r="BO2227" i="1"/>
  <c r="BO583" i="1"/>
  <c r="BO1016" i="1"/>
  <c r="BO604" i="1"/>
  <c r="BO255" i="1"/>
  <c r="BO349" i="1"/>
  <c r="BO1561" i="1"/>
  <c r="BO1458" i="1"/>
  <c r="BO1138" i="1"/>
  <c r="BO1644" i="1"/>
  <c r="BO1762" i="1"/>
  <c r="BO1244" i="1"/>
  <c r="BO222" i="1"/>
  <c r="BO712" i="1"/>
  <c r="BO1220" i="1"/>
  <c r="BO1131" i="1"/>
  <c r="BO1109" i="1"/>
  <c r="BO1389" i="1"/>
  <c r="BO1528" i="1"/>
  <c r="BO1127" i="1"/>
  <c r="BO2223" i="1"/>
  <c r="BO770" i="1"/>
  <c r="BO1554" i="1"/>
  <c r="BO2237" i="1"/>
  <c r="BO907" i="1"/>
  <c r="BO916" i="1"/>
  <c r="BO625" i="1"/>
  <c r="BO721" i="1"/>
  <c r="BO1150" i="1"/>
  <c r="BO936" i="1"/>
  <c r="BO656" i="1"/>
  <c r="BO848" i="1"/>
  <c r="BO773" i="1"/>
  <c r="BO199" i="1"/>
  <c r="BO1013" i="1"/>
  <c r="BO1247" i="1"/>
  <c r="BO947" i="1"/>
  <c r="BO1763" i="1"/>
  <c r="BO1764" i="1"/>
  <c r="BO1038" i="1"/>
  <c r="BO1067" i="1"/>
  <c r="BO950" i="1"/>
  <c r="BO996" i="1"/>
  <c r="BO1485" i="1"/>
  <c r="BO73" i="1"/>
  <c r="BO1765" i="1"/>
  <c r="BO1560" i="1"/>
  <c r="BO109" i="1"/>
  <c r="BO554" i="1"/>
  <c r="BO1387" i="1"/>
  <c r="BO35" i="1"/>
  <c r="BO1205" i="1"/>
  <c r="BO673" i="1"/>
  <c r="BO1028" i="1"/>
  <c r="BO463" i="1"/>
  <c r="BO1766" i="1"/>
  <c r="BO1470" i="1"/>
  <c r="BO1767" i="1"/>
  <c r="BO1768" i="1"/>
  <c r="BO393" i="1"/>
  <c r="BO1769" i="1"/>
  <c r="BO1371" i="1"/>
  <c r="BO1770" i="1"/>
  <c r="BO1477" i="1"/>
  <c r="BO1465" i="1"/>
  <c r="BO1020" i="1"/>
  <c r="BO2318" i="1"/>
  <c r="BO851" i="1"/>
  <c r="BO1351" i="1"/>
  <c r="BO1423" i="1"/>
  <c r="BO800" i="1"/>
  <c r="BO1615" i="1"/>
  <c r="BO1771" i="1"/>
  <c r="BO2413" i="1"/>
  <c r="BO1772" i="1"/>
  <c r="BO1290" i="1"/>
  <c r="BO722" i="1"/>
  <c r="BO1773" i="1"/>
  <c r="BO1774" i="1"/>
  <c r="BO1775" i="1"/>
  <c r="BO1776" i="1"/>
  <c r="BO638" i="1"/>
  <c r="BO1777" i="1"/>
  <c r="BO1778" i="1"/>
  <c r="BO1236" i="1"/>
  <c r="BO551" i="1"/>
  <c r="BO33" i="1"/>
  <c r="BO1779" i="1"/>
  <c r="BO1139" i="1"/>
  <c r="BO142" i="1"/>
  <c r="BO2247" i="1"/>
  <c r="BO1780" i="1"/>
  <c r="BO1781" i="1"/>
  <c r="BO2414" i="1"/>
  <c r="BO422" i="1"/>
  <c r="BO1037" i="1"/>
  <c r="BO1164" i="1"/>
  <c r="BO1166" i="1"/>
  <c r="BO2269" i="1"/>
  <c r="BO2319" i="1"/>
  <c r="BO1385" i="1"/>
  <c r="BO1503" i="1"/>
  <c r="BO1782" i="1"/>
  <c r="BO1783" i="1"/>
  <c r="BO2320" i="1"/>
  <c r="BO2253" i="1"/>
  <c r="BO1364" i="1"/>
  <c r="BO2276" i="1"/>
  <c r="BO1412" i="1"/>
  <c r="BO1784" i="1"/>
  <c r="BO1785" i="1"/>
  <c r="BO2321" i="1"/>
  <c r="BO2288" i="1"/>
  <c r="BO1429" i="1"/>
  <c r="BO1786" i="1"/>
  <c r="BO2246" i="1"/>
  <c r="BO2322" i="1"/>
  <c r="BO2250" i="1"/>
  <c r="BO2299" i="1"/>
  <c r="BO2323" i="1"/>
  <c r="BO1787" i="1"/>
  <c r="BO1788" i="1"/>
  <c r="BO2293" i="1"/>
  <c r="BO1789" i="1"/>
  <c r="BO1790" i="1"/>
  <c r="BO2408" i="1"/>
  <c r="BO2285" i="1"/>
  <c r="BO2252" i="1"/>
  <c r="BO1376" i="1"/>
  <c r="BO1340" i="1"/>
  <c r="BO2274" i="1"/>
  <c r="BO1791" i="1"/>
  <c r="BO1792" i="1"/>
  <c r="BO892" i="1"/>
  <c r="BO1793" i="1"/>
  <c r="BO1794" i="1"/>
  <c r="BO2284" i="1"/>
  <c r="BO1795" i="1"/>
  <c r="BO1796" i="1"/>
  <c r="BO1797" i="1"/>
  <c r="BO2243" i="1"/>
  <c r="BO1798" i="1"/>
  <c r="BO1279" i="1"/>
  <c r="BO1799" i="1"/>
  <c r="BO1353" i="1"/>
  <c r="BO1800" i="1"/>
  <c r="BO1531" i="1"/>
  <c r="BO1801" i="1"/>
  <c r="BO1065" i="1"/>
  <c r="BO1198" i="1"/>
  <c r="BO1215" i="1"/>
  <c r="BO1802" i="1"/>
  <c r="BO2415" i="1"/>
  <c r="BO1803" i="1"/>
  <c r="BO596" i="1"/>
  <c r="BO1209" i="1"/>
  <c r="BO1804" i="1"/>
  <c r="BO1805" i="1"/>
  <c r="BO1348" i="1"/>
  <c r="BO2324" i="1"/>
  <c r="BO1133" i="1"/>
  <c r="BO2325" i="1"/>
  <c r="BO1806" i="1"/>
  <c r="BO2310" i="1"/>
  <c r="BO311" i="1"/>
  <c r="BO1807" i="1"/>
  <c r="BO1550" i="1"/>
  <c r="BO1162" i="1"/>
  <c r="BO1614" i="1"/>
  <c r="BO710" i="1"/>
  <c r="BO1808" i="1"/>
  <c r="BO696" i="1"/>
  <c r="BO760" i="1"/>
  <c r="BO987" i="1"/>
  <c r="BO2326" i="1"/>
  <c r="BO1225" i="1"/>
  <c r="BO1421" i="1"/>
  <c r="BO1404" i="1"/>
  <c r="BO1542" i="1"/>
  <c r="BO1098" i="1"/>
  <c r="BO505" i="1"/>
  <c r="BO1809" i="1"/>
  <c r="BO1335" i="1"/>
  <c r="BO652" i="1"/>
  <c r="BO181" i="1"/>
  <c r="BO1810" i="1"/>
  <c r="BO250" i="1"/>
  <c r="BO1004" i="1"/>
  <c r="BO597" i="1"/>
  <c r="BO1811" i="1"/>
  <c r="BO521" i="1"/>
  <c r="BO1181" i="1"/>
  <c r="BO268" i="1"/>
  <c r="BO1618" i="1"/>
  <c r="BO1509" i="1"/>
  <c r="BO524" i="1"/>
  <c r="BO883" i="1"/>
  <c r="BO51" i="1"/>
  <c r="BO1812" i="1"/>
  <c r="BO210" i="1"/>
  <c r="BO909" i="1"/>
  <c r="BO1224" i="1"/>
  <c r="BO1002" i="1"/>
  <c r="BO711" i="1"/>
  <c r="BO809" i="1"/>
  <c r="BO1022" i="1"/>
  <c r="BO1471" i="1"/>
  <c r="BO1619" i="1"/>
  <c r="BO1296" i="1"/>
  <c r="BO2416" i="1"/>
  <c r="BO1031" i="1"/>
  <c r="BO1813" i="1"/>
  <c r="BO1814" i="1"/>
  <c r="BO1815" i="1"/>
  <c r="BO1479" i="1"/>
  <c r="BO2242" i="1"/>
  <c r="BO1816" i="1"/>
  <c r="BO719" i="1"/>
  <c r="BO1817" i="1"/>
  <c r="BO2417" i="1"/>
  <c r="BO2327" i="1"/>
  <c r="BO1818" i="1"/>
  <c r="BO958" i="1"/>
  <c r="BO797" i="1"/>
  <c r="BO775" i="1"/>
  <c r="BO720" i="1"/>
  <c r="BO514" i="1"/>
  <c r="BO1620" i="1"/>
  <c r="BO974" i="1"/>
  <c r="BO2295" i="1"/>
  <c r="BO1416" i="1"/>
  <c r="BO2254" i="1"/>
  <c r="BO2296" i="1"/>
  <c r="BO2241" i="1"/>
  <c r="BO1819" i="1"/>
  <c r="BO2328" i="1"/>
  <c r="BO2329" i="1"/>
  <c r="BO2418" i="1"/>
  <c r="BO1820" i="1"/>
  <c r="BO1821" i="1"/>
  <c r="BO1354" i="1"/>
  <c r="BO1822" i="1"/>
  <c r="BO1039" i="1"/>
  <c r="BO1066" i="1"/>
  <c r="BO1026" i="1"/>
  <c r="BO731" i="1"/>
  <c r="BO1284" i="1"/>
  <c r="BO2208" i="1"/>
  <c r="BO1204" i="1"/>
  <c r="BO1483" i="1"/>
  <c r="BO653" i="1"/>
  <c r="BO1120" i="1"/>
  <c r="BO1121" i="1"/>
  <c r="BO1556" i="1"/>
  <c r="BO541" i="1"/>
  <c r="BO1588" i="1"/>
  <c r="BO862" i="1"/>
  <c r="BO880" i="1"/>
  <c r="BO881" i="1"/>
  <c r="BO885" i="1"/>
  <c r="BO886" i="1"/>
  <c r="BO870" i="1"/>
  <c r="BO872" i="1"/>
  <c r="BO864" i="1"/>
  <c r="BO1823" i="1"/>
  <c r="BO890" i="1"/>
  <c r="BO893" i="1"/>
  <c r="BO903" i="1"/>
  <c r="BO141" i="1"/>
  <c r="BO1482" i="1"/>
  <c r="BO1824" i="1"/>
  <c r="BO1825" i="1"/>
  <c r="BO1521" i="1"/>
  <c r="BO1522" i="1"/>
  <c r="BO660" i="1"/>
  <c r="BO1826" i="1"/>
  <c r="BO1827" i="1"/>
  <c r="BO1652" i="1"/>
  <c r="BO1343" i="1"/>
  <c r="BO56" i="1"/>
  <c r="BO1828" i="1"/>
  <c r="BO1146" i="1"/>
  <c r="BO1352" i="1"/>
  <c r="BO1147" i="1"/>
  <c r="BO2411" i="1"/>
  <c r="BO1657" i="1"/>
  <c r="BO316" i="1"/>
  <c r="BO1207" i="1"/>
  <c r="BO2251" i="1"/>
  <c r="BO1829" i="1"/>
  <c r="BO1830" i="1"/>
  <c r="BO1831" i="1"/>
  <c r="BO1832" i="1"/>
  <c r="BO1833" i="1"/>
  <c r="BO1834" i="1"/>
  <c r="BO1835" i="1"/>
  <c r="BO1836" i="1"/>
  <c r="BO1837" i="1"/>
  <c r="BO1492" i="1"/>
  <c r="BO1838" i="1"/>
  <c r="BO1360" i="1"/>
  <c r="BO1347" i="1"/>
  <c r="BO1424" i="1"/>
  <c r="BO831" i="1"/>
  <c r="BO1839" i="1"/>
  <c r="BO1840" i="1"/>
  <c r="BO1841" i="1"/>
  <c r="BO2258" i="1"/>
  <c r="BO1842" i="1"/>
  <c r="BO2245" i="1"/>
  <c r="BO2244" i="1"/>
  <c r="BO2283" i="1"/>
  <c r="BO1301" i="1"/>
  <c r="BO1843" i="1"/>
  <c r="BO1844" i="1"/>
  <c r="BO2419" i="1"/>
  <c r="BO1375" i="1"/>
  <c r="BO1599" i="1"/>
  <c r="BO1432" i="1"/>
  <c r="BO1433" i="1"/>
  <c r="BO1430" i="1"/>
  <c r="BO2287" i="1"/>
  <c r="BO1845" i="1"/>
  <c r="BO2387" i="1"/>
  <c r="BO415" i="1"/>
  <c r="BO2386" i="1"/>
  <c r="BO2392" i="1"/>
  <c r="BO2304" i="1"/>
  <c r="BO2388" i="1"/>
  <c r="BO2385" i="1"/>
  <c r="BO1593" i="1"/>
  <c r="BO2268" i="1"/>
  <c r="BO1446" i="1"/>
  <c r="BO1443" i="1"/>
  <c r="BO1846" i="1"/>
  <c r="BO1346" i="1"/>
  <c r="BO1847" i="1"/>
  <c r="BO2297" i="1"/>
  <c r="BO1848" i="1"/>
  <c r="BO2409" i="1"/>
  <c r="BO1303" i="1"/>
  <c r="BO2330" i="1"/>
  <c r="BO2267" i="1"/>
  <c r="BO1203" i="1"/>
  <c r="BO375" i="1"/>
  <c r="BO361" i="1"/>
  <c r="BO2331" i="1"/>
  <c r="BO1199" i="1"/>
  <c r="BO2407" i="1"/>
  <c r="BO383" i="1"/>
  <c r="BO2311" i="1"/>
  <c r="BO2332" i="1"/>
  <c r="BO1349" i="1"/>
  <c r="BO1464" i="1"/>
  <c r="BO2333" i="1"/>
  <c r="BO2420" i="1"/>
  <c r="BO1377" i="1"/>
  <c r="BO2259" i="1"/>
  <c r="BO1355" i="1"/>
  <c r="BO1359" i="1"/>
  <c r="BO1357" i="1"/>
  <c r="BO1413" i="1"/>
  <c r="BO2279" i="1"/>
  <c r="BO2282" i="1"/>
  <c r="BO2280" i="1"/>
  <c r="BO2263" i="1"/>
  <c r="BO2294" i="1"/>
  <c r="BO2266" i="1"/>
  <c r="BO1434" i="1"/>
  <c r="BO975" i="1"/>
  <c r="BO949" i="1"/>
  <c r="BO1078" i="1"/>
  <c r="BO1436" i="1"/>
  <c r="BO2278" i="1"/>
  <c r="BO1344" i="1"/>
  <c r="BO2272" i="1"/>
  <c r="BO2261" i="1"/>
  <c r="BO2334" i="1"/>
  <c r="BO1299" i="1"/>
  <c r="BO2270" i="1"/>
  <c r="BO2384" i="1"/>
  <c r="BO2275" i="1"/>
  <c r="BO1365" i="1"/>
  <c r="BO2271" i="1"/>
  <c r="BO1252" i="1"/>
  <c r="BO1849" i="1"/>
  <c r="BO1850" i="1"/>
  <c r="BO1370" i="1"/>
  <c r="BO2260" i="1"/>
  <c r="BO2421" i="1"/>
  <c r="BO2264" i="1"/>
  <c r="BO1157" i="1"/>
  <c r="BO1851" i="1"/>
  <c r="BO1600" i="1"/>
  <c r="BO1852" i="1"/>
  <c r="BO1853" i="1"/>
  <c r="BO1854" i="1"/>
  <c r="BO1200" i="1"/>
  <c r="BO1148" i="1"/>
  <c r="BO1372" i="1"/>
  <c r="BO1855" i="1"/>
  <c r="BO1856" i="1"/>
  <c r="BO1857" i="1"/>
  <c r="BO1858" i="1"/>
  <c r="BO1859" i="1"/>
  <c r="BO1860" i="1"/>
  <c r="BO2335" i="1"/>
  <c r="BO2336" i="1"/>
  <c r="BO1861" i="1"/>
  <c r="BO1530" i="1"/>
  <c r="BO390" i="1"/>
  <c r="BO854" i="1"/>
  <c r="BO1641" i="1"/>
  <c r="BO55" i="1"/>
  <c r="BO1862" i="1"/>
  <c r="BO1584" i="1"/>
  <c r="BO307" i="1"/>
  <c r="BO380" i="1"/>
  <c r="BO1411" i="1"/>
  <c r="BO1863" i="1"/>
  <c r="BO1009" i="1"/>
  <c r="BO445" i="1"/>
  <c r="BO1864" i="1"/>
  <c r="BO1557" i="1"/>
  <c r="BO1278" i="1"/>
  <c r="BO123" i="1"/>
  <c r="BO802" i="1"/>
  <c r="BO786" i="1"/>
  <c r="BO2406" i="1"/>
  <c r="BO1211" i="1"/>
  <c r="BO1182" i="1"/>
  <c r="BO1223" i="1"/>
  <c r="BO1073" i="1"/>
  <c r="BO2337" i="1"/>
  <c r="BO1553" i="1"/>
  <c r="BO654" i="1"/>
  <c r="BO703" i="1"/>
  <c r="BO777" i="1"/>
  <c r="BO1302" i="1"/>
  <c r="BO1865" i="1"/>
  <c r="BO1866" i="1"/>
  <c r="BO1867" i="1"/>
  <c r="BO1653" i="1"/>
  <c r="BO1868" i="1"/>
  <c r="BO1869" i="1"/>
  <c r="BO1870" i="1"/>
  <c r="BO414" i="1"/>
  <c r="BO1871" i="1"/>
  <c r="BO1152" i="1"/>
  <c r="BO1534" i="1"/>
  <c r="BO1580" i="1"/>
  <c r="BO1872" i="1"/>
  <c r="BO49" i="1"/>
  <c r="BO2338" i="1"/>
  <c r="BO1501" i="1"/>
  <c r="BO323" i="1"/>
  <c r="BO1873" i="1"/>
  <c r="BO542" i="1"/>
  <c r="BO813" i="1"/>
  <c r="BO1874" i="1"/>
  <c r="BO1875" i="1"/>
  <c r="BO1484" i="1"/>
  <c r="BO531" i="1"/>
  <c r="BO1876" i="1"/>
  <c r="BO1448" i="1"/>
  <c r="BO1486" i="1"/>
  <c r="BO1877" i="1"/>
  <c r="BO776" i="1"/>
  <c r="BO1549" i="1"/>
  <c r="BO819" i="1"/>
  <c r="BO1878" i="1"/>
  <c r="BO1453" i="1"/>
  <c r="BO395" i="1"/>
  <c r="BO818" i="1"/>
  <c r="BO259" i="1"/>
  <c r="BO1879" i="1"/>
  <c r="BO1880" i="1"/>
  <c r="BO1119" i="1"/>
  <c r="BO1132" i="1"/>
  <c r="BO1515" i="1"/>
  <c r="BO1242" i="1"/>
  <c r="BO1638" i="1"/>
  <c r="BO1106" i="1"/>
  <c r="BO409" i="1"/>
  <c r="BO968" i="1"/>
  <c r="BO2339" i="1"/>
  <c r="BO2286" i="1"/>
  <c r="BO547" i="1"/>
  <c r="BO1438" i="1"/>
  <c r="BO824" i="1"/>
  <c r="BO1541" i="1"/>
  <c r="BO875" i="1"/>
  <c r="BO756" i="1"/>
  <c r="BO78" i="1"/>
  <c r="BO772" i="1"/>
  <c r="BO1602" i="1"/>
  <c r="BO1452" i="1"/>
  <c r="BO1474" i="1"/>
  <c r="BO1420" i="1"/>
  <c r="BO952" i="1"/>
  <c r="BO1881" i="1"/>
  <c r="BO1197" i="1"/>
  <c r="BO2340" i="1"/>
  <c r="BO1156" i="1"/>
  <c r="BO1334" i="1"/>
  <c r="BO925" i="1"/>
  <c r="BO1154" i="1"/>
  <c r="BO1555" i="1"/>
  <c r="BO1277" i="1"/>
  <c r="BO1882" i="1"/>
  <c r="BO1883" i="1"/>
  <c r="BO1884" i="1"/>
  <c r="BO1294" i="1"/>
  <c r="BO1272" i="1"/>
  <c r="BO1406" i="1"/>
  <c r="BO1437" i="1"/>
  <c r="BO1885" i="1"/>
  <c r="BO1304" i="1"/>
  <c r="BO1507" i="1"/>
  <c r="BO1291" i="1"/>
  <c r="BO1886" i="1"/>
  <c r="BO1461" i="1"/>
  <c r="BO1887" i="1"/>
  <c r="BO1888" i="1"/>
  <c r="BO1889" i="1"/>
  <c r="BO2341" i="1"/>
  <c r="BO2273" i="1"/>
  <c r="BO2394" i="1"/>
  <c r="BO2290" i="1"/>
  <c r="BO2308" i="1"/>
  <c r="BO2342" i="1"/>
  <c r="BO2391" i="1"/>
  <c r="BO1890" i="1"/>
  <c r="BO608" i="1"/>
  <c r="BO1613" i="1"/>
  <c r="BO1333" i="1"/>
  <c r="BO1891" i="1"/>
  <c r="BO2343" i="1"/>
  <c r="BO2344" i="1"/>
  <c r="BO2289" i="1"/>
  <c r="BO1044" i="1"/>
  <c r="BO2257" i="1"/>
  <c r="BO2345" i="1"/>
  <c r="BO2291" i="1"/>
  <c r="BO2256" i="1"/>
  <c r="BO740" i="1"/>
  <c r="BO2346" i="1"/>
  <c r="BO2249" i="1"/>
  <c r="BO1892" i="1"/>
  <c r="BO1559" i="1"/>
  <c r="BO1893" i="1"/>
  <c r="BO1456" i="1"/>
  <c r="BO951" i="1"/>
  <c r="BO1894" i="1"/>
  <c r="BO1895" i="1"/>
  <c r="BO1896" i="1"/>
  <c r="BO1897" i="1"/>
  <c r="BO1898" i="1"/>
  <c r="BO1899" i="1"/>
  <c r="BO1900" i="1"/>
  <c r="BO2422" i="1"/>
  <c r="BO1901" i="1"/>
  <c r="BO1286" i="1"/>
  <c r="BO1902" i="1"/>
  <c r="BO1903" i="1"/>
  <c r="BO1904" i="1"/>
  <c r="BO1905" i="1"/>
  <c r="BO1906" i="1"/>
  <c r="BO1907" i="1"/>
  <c r="BO1908" i="1"/>
  <c r="BO1909" i="1"/>
  <c r="BO1910" i="1"/>
  <c r="BO1911" i="1"/>
  <c r="BO1912" i="1"/>
  <c r="BO1913" i="1"/>
  <c r="BO1914" i="1"/>
  <c r="BO1915" i="1"/>
  <c r="BO1916" i="1"/>
  <c r="BO1917" i="1"/>
  <c r="BO1918" i="1"/>
  <c r="BO1919" i="1"/>
  <c r="BO1920" i="1"/>
  <c r="BO1921" i="1"/>
  <c r="BO1922" i="1"/>
  <c r="BO1923" i="1"/>
  <c r="BO1924" i="1"/>
  <c r="BO1925" i="1"/>
  <c r="BO1926" i="1"/>
  <c r="BO1927" i="1"/>
  <c r="BO1928" i="1"/>
  <c r="BO1929" i="1"/>
  <c r="BO1930" i="1"/>
  <c r="BO1931" i="1"/>
  <c r="BO1932" i="1"/>
  <c r="BO1933" i="1"/>
  <c r="BO1934" i="1"/>
  <c r="BO1935" i="1"/>
  <c r="BO1936" i="1"/>
  <c r="BO1937" i="1"/>
  <c r="BO1938" i="1"/>
  <c r="BO1939" i="1"/>
  <c r="BO1940" i="1"/>
  <c r="BO1941" i="1"/>
  <c r="BO1942" i="1"/>
  <c r="BO1943" i="1"/>
  <c r="BO1944" i="1"/>
  <c r="BO1945" i="1"/>
  <c r="BO1946" i="1"/>
  <c r="BO1947" i="1"/>
  <c r="BO1948" i="1"/>
  <c r="BO1949" i="1"/>
  <c r="BO1950" i="1"/>
  <c r="BO1951" i="1"/>
  <c r="BO1952" i="1"/>
  <c r="BO1953" i="1"/>
  <c r="BO1954" i="1"/>
  <c r="BO1955" i="1"/>
  <c r="BO1956" i="1"/>
  <c r="BO1957" i="1"/>
  <c r="BO1958" i="1"/>
  <c r="BO2423" i="1"/>
  <c r="BO1959" i="1"/>
  <c r="BO1960" i="1"/>
  <c r="BO1961" i="1"/>
  <c r="BO1962" i="1"/>
  <c r="BO1500" i="1"/>
  <c r="BO1963" i="1"/>
  <c r="BO1964" i="1"/>
  <c r="BO1965" i="1"/>
  <c r="BO1966" i="1"/>
  <c r="BO1367" i="1"/>
  <c r="BO1967" i="1"/>
  <c r="BO1968" i="1"/>
  <c r="BO2298" i="1"/>
  <c r="BO1969" i="1"/>
  <c r="BO1970" i="1"/>
  <c r="BO2347" i="1"/>
  <c r="BO1971" i="1"/>
  <c r="BO1972" i="1"/>
  <c r="BO2348" i="1"/>
  <c r="BO2349" i="1"/>
  <c r="BO1369" i="1"/>
  <c r="BO1973" i="1"/>
  <c r="BO1974" i="1"/>
  <c r="BO2306" i="1"/>
  <c r="BO2350" i="1"/>
  <c r="BO1975" i="1"/>
  <c r="BO2309" i="1"/>
  <c r="BO1976" i="1"/>
  <c r="BO1977" i="1"/>
  <c r="BO1978" i="1"/>
  <c r="BO1979" i="1"/>
  <c r="BO2255" i="1"/>
  <c r="BO1980" i="1"/>
  <c r="BO2351" i="1"/>
  <c r="BO2292" i="1"/>
  <c r="BO2389" i="1"/>
  <c r="BO2390" i="1"/>
  <c r="BO1981" i="1"/>
  <c r="BO1982" i="1"/>
  <c r="BO1983" i="1"/>
  <c r="BO2352" i="1"/>
  <c r="BO1984" i="1"/>
  <c r="BO1342" i="1"/>
  <c r="BO1985" i="1"/>
  <c r="BO1986" i="1"/>
  <c r="BO1987" i="1"/>
  <c r="BO1480" i="1"/>
  <c r="BO2353" i="1"/>
  <c r="BO1988" i="1"/>
  <c r="BO1989" i="1"/>
  <c r="BO1990" i="1"/>
  <c r="BO2397" i="1"/>
  <c r="BO1991" i="1"/>
  <c r="BO1992" i="1"/>
  <c r="BO1993" i="1"/>
  <c r="BO1994" i="1"/>
  <c r="BO2354" i="1"/>
  <c r="BO1995" i="1"/>
  <c r="BO2424" i="1"/>
  <c r="BO2425" i="1"/>
  <c r="BO2426" i="1"/>
  <c r="BO2427" i="1"/>
  <c r="BO1996" i="1"/>
  <c r="BO1997" i="1"/>
  <c r="BO1998" i="1"/>
  <c r="BO1999" i="1"/>
  <c r="BO2428" i="1"/>
  <c r="BO2429" i="1"/>
  <c r="BO2000" i="1"/>
  <c r="BO2001" i="1"/>
  <c r="BO2430" i="1"/>
  <c r="BO2002" i="1"/>
  <c r="BO2003" i="1"/>
  <c r="BO2004" i="1"/>
  <c r="BO2005" i="1"/>
  <c r="BO2006" i="1"/>
  <c r="BO2007" i="1"/>
  <c r="BO2431" i="1"/>
  <c r="BO2008" i="1"/>
  <c r="BO2009" i="1"/>
  <c r="BO2010" i="1"/>
  <c r="BO2011" i="1"/>
  <c r="BO2012" i="1"/>
  <c r="BO2013" i="1"/>
  <c r="BO2014" i="1"/>
  <c r="BO2432" i="1"/>
  <c r="BO2015" i="1"/>
  <c r="BO2016" i="1"/>
  <c r="BO2017" i="1"/>
  <c r="BO2305" i="1"/>
  <c r="BO1330" i="1"/>
  <c r="BO2018" i="1"/>
  <c r="BO2355" i="1"/>
  <c r="BO2400" i="1"/>
  <c r="BO2433" i="1"/>
  <c r="BO2434" i="1"/>
  <c r="BO2019" i="1"/>
  <c r="BO2020" i="1"/>
  <c r="BO2021" i="1"/>
  <c r="BO2022" i="1"/>
  <c r="BO2356" i="1"/>
  <c r="BO2023" i="1"/>
  <c r="BO2024" i="1"/>
  <c r="BO2025" i="1"/>
  <c r="BO2026" i="1"/>
  <c r="BO2027" i="1"/>
  <c r="BO2028" i="1"/>
  <c r="BO2029" i="1"/>
  <c r="BO2030" i="1"/>
  <c r="BO2031" i="1"/>
  <c r="BO1381" i="1"/>
  <c r="BO2435" i="1"/>
  <c r="BO2032" i="1"/>
  <c r="BO2436" i="1"/>
  <c r="BO2033" i="1"/>
  <c r="BO2034" i="1"/>
  <c r="BO2035" i="1"/>
  <c r="BO1288" i="1"/>
  <c r="BO2036" i="1"/>
  <c r="BO2037" i="1"/>
  <c r="BO1332" i="1"/>
  <c r="BO1374" i="1"/>
  <c r="BO2038" i="1"/>
  <c r="BO2039" i="1"/>
  <c r="BO1331" i="1"/>
  <c r="BO2040" i="1"/>
  <c r="BO1589" i="1"/>
  <c r="BO2041" i="1"/>
  <c r="BO1339" i="1"/>
  <c r="BO1419" i="1"/>
  <c r="BO1338" i="1"/>
  <c r="BO2042" i="1"/>
  <c r="BO2043" i="1"/>
  <c r="BO2044" i="1"/>
  <c r="BO1368" i="1"/>
  <c r="BO1526" i="1"/>
  <c r="BO2045" i="1"/>
  <c r="BO2046" i="1"/>
  <c r="BO2047" i="1"/>
  <c r="BO2048" i="1"/>
  <c r="BO2049" i="1"/>
  <c r="BO2050" i="1"/>
  <c r="BO2051" i="1"/>
  <c r="BO2052" i="1"/>
  <c r="BO2053" i="1"/>
  <c r="BO1356" i="1"/>
  <c r="BO2054" i="1"/>
  <c r="BO2055" i="1"/>
  <c r="BO2056" i="1"/>
  <c r="BO2057" i="1"/>
  <c r="BO2058" i="1"/>
  <c r="BO2059" i="1"/>
  <c r="BO2060" i="1"/>
  <c r="BO2061" i="1"/>
  <c r="BO2062" i="1"/>
  <c r="BO2063" i="1"/>
  <c r="BO2064" i="1"/>
  <c r="BO2065" i="1"/>
  <c r="BO1520" i="1"/>
  <c r="BO2066" i="1"/>
  <c r="BO2067" i="1"/>
  <c r="BO2437" i="1"/>
  <c r="BO2068" i="1"/>
  <c r="BO2069" i="1"/>
  <c r="BO2070" i="1"/>
  <c r="BO2071" i="1"/>
  <c r="BO2072" i="1"/>
  <c r="BO2073" i="1"/>
  <c r="BO2438" i="1"/>
  <c r="BO2074" i="1"/>
  <c r="BO2439" i="1"/>
  <c r="BO2075" i="1"/>
  <c r="BO2076" i="1"/>
  <c r="BO2077" i="1"/>
  <c r="BO2078" i="1"/>
  <c r="BO2079" i="1"/>
  <c r="BO1336" i="1"/>
  <c r="BO2080" i="1"/>
  <c r="BO2081" i="1"/>
  <c r="BO2082" i="1"/>
  <c r="BO2083" i="1"/>
  <c r="BO2084" i="1"/>
  <c r="BO1609" i="1"/>
  <c r="BO2085" i="1"/>
  <c r="BO1571" i="1"/>
  <c r="BO1455" i="1"/>
  <c r="BO2086" i="1"/>
  <c r="BO2087" i="1"/>
  <c r="BO2440" i="1"/>
  <c r="BO2088" i="1"/>
  <c r="BO2441" i="1"/>
  <c r="BO2089" i="1"/>
  <c r="BO1378" i="1"/>
  <c r="BO2090" i="1"/>
  <c r="BO2442" i="1"/>
  <c r="BO2443" i="1"/>
  <c r="BO2091" i="1"/>
  <c r="BO2092" i="1"/>
  <c r="BO1572" i="1"/>
  <c r="BO2093" i="1"/>
  <c r="BO2094" i="1"/>
  <c r="BO2095" i="1"/>
  <c r="BO2096" i="1"/>
  <c r="BO1415" i="1"/>
  <c r="BO1586" i="1"/>
  <c r="BO1240" i="1"/>
  <c r="BO2097" i="1"/>
  <c r="BO2444" i="1"/>
  <c r="BO2445" i="1"/>
  <c r="BO2098" i="1"/>
  <c r="BO2099" i="1"/>
  <c r="BO1469" i="1"/>
  <c r="BO2100" i="1"/>
  <c r="BO2101" i="1"/>
  <c r="BO2102" i="1"/>
  <c r="BO2103" i="1"/>
  <c r="BO2104" i="1"/>
  <c r="BO440" i="1"/>
  <c r="BO2105" i="1"/>
  <c r="BO1410" i="1"/>
  <c r="BO2106" i="1"/>
  <c r="BO2107" i="1"/>
  <c r="BO2108" i="1"/>
  <c r="BO2446" i="1"/>
  <c r="BO2447" i="1"/>
  <c r="BO2448" i="1"/>
  <c r="BO2449" i="1"/>
  <c r="BO2109" i="1"/>
  <c r="BO2110" i="1"/>
  <c r="BO1134" i="1"/>
  <c r="BO2111" i="1"/>
  <c r="BO1136" i="1"/>
  <c r="BO2112" i="1"/>
  <c r="BO2113" i="1"/>
  <c r="BO2114" i="1"/>
  <c r="BO944" i="1"/>
  <c r="BO2450" i="1"/>
  <c r="BO2115" i="1"/>
  <c r="BO2116" i="1"/>
  <c r="BO2117" i="1"/>
  <c r="BO1300" i="1"/>
  <c r="BO297" i="1"/>
  <c r="BO2118" i="1"/>
  <c r="BO959" i="1"/>
  <c r="BO155" i="1"/>
  <c r="BO2119" i="1"/>
  <c r="BO2357" i="1"/>
  <c r="BO2120" i="1"/>
  <c r="BO2393" i="1"/>
  <c r="BO2399" i="1"/>
  <c r="BO2121" i="1"/>
  <c r="BO2122" i="1"/>
  <c r="BO2123" i="1"/>
  <c r="BO2124" i="1"/>
  <c r="BO2125" i="1"/>
  <c r="BO2126" i="1"/>
  <c r="BO1487" i="1"/>
  <c r="BO765" i="1"/>
  <c r="BO2127" i="1"/>
  <c r="BO2128" i="1"/>
  <c r="BO2129" i="1"/>
  <c r="BO2130" i="1"/>
  <c r="BO2131" i="1"/>
  <c r="BO2132" i="1"/>
  <c r="BO2133" i="1"/>
  <c r="BO2134" i="1"/>
  <c r="BO2135" i="1"/>
  <c r="BO2136" i="1"/>
  <c r="BO2137" i="1"/>
  <c r="BO1262" i="1"/>
  <c r="BO2138" i="1"/>
  <c r="BO689" i="1"/>
  <c r="BO2139" i="1"/>
  <c r="BO2140" i="1"/>
  <c r="BO2141" i="1"/>
  <c r="BO2142" i="1"/>
  <c r="BO2143" i="1"/>
  <c r="BO2144" i="1"/>
  <c r="BO2358" i="1"/>
  <c r="BO2145" i="1"/>
  <c r="BO2146" i="1"/>
  <c r="BO2147" i="1"/>
  <c r="BO2148" i="1"/>
  <c r="BO2149" i="1"/>
  <c r="BO2150" i="1"/>
  <c r="BO2151" i="1"/>
  <c r="BO2152" i="1"/>
  <c r="BO2153" i="1"/>
  <c r="BO2154" i="1"/>
  <c r="BO2155" i="1"/>
  <c r="BO2156" i="1"/>
  <c r="BO2157" i="1"/>
  <c r="BO2158" i="1"/>
  <c r="BO2159" i="1"/>
  <c r="BO2160" i="1"/>
  <c r="BO2161" i="1"/>
  <c r="BO2162" i="1"/>
  <c r="BO2163" i="1"/>
  <c r="BO2164" i="1"/>
  <c r="BO2165" i="1"/>
  <c r="BO2451" i="1"/>
  <c r="BO2166" i="1"/>
  <c r="BO2167" i="1"/>
  <c r="BO2168" i="1"/>
  <c r="BO2169" i="1"/>
  <c r="BO2452" i="1"/>
  <c r="BO2170" i="1"/>
  <c r="BO2171" i="1"/>
  <c r="BO2172" i="1"/>
  <c r="BO2173" i="1"/>
  <c r="BO2174" i="1"/>
  <c r="BO2175" i="1"/>
  <c r="BO2176" i="1"/>
  <c r="BO2177" i="1"/>
  <c r="BO2178" i="1"/>
  <c r="BO2179" i="1"/>
  <c r="BO1384" i="1"/>
  <c r="BO1379" i="1"/>
  <c r="BO1405" i="1"/>
  <c r="BO2180" i="1"/>
  <c r="BO2181" i="1"/>
  <c r="BO1366" i="1"/>
  <c r="BO2182" i="1"/>
  <c r="BO2183" i="1"/>
  <c r="BO2184" i="1"/>
  <c r="BO2185" i="1"/>
  <c r="BO2186" i="1"/>
  <c r="BO2187" i="1"/>
  <c r="BO2188" i="1"/>
  <c r="BO2189" i="1"/>
  <c r="BO2190" i="1"/>
  <c r="BO2191" i="1"/>
  <c r="BO2192" i="1"/>
  <c r="BO2193" i="1"/>
  <c r="BO2359" i="1"/>
  <c r="BO2265" i="1"/>
  <c r="BO2360" i="1"/>
  <c r="BO1350" i="1"/>
  <c r="BO2361" i="1"/>
  <c r="BO2362" i="1"/>
  <c r="BO2453" i="1"/>
  <c r="BO2363" i="1"/>
  <c r="BO2194" i="1"/>
  <c r="BO2364" i="1"/>
  <c r="BO2365" i="1"/>
  <c r="BO2366" i="1"/>
  <c r="BO2367" i="1"/>
  <c r="BO2368" i="1"/>
  <c r="BO2369" i="1"/>
  <c r="BO2370" i="1"/>
  <c r="BO2371" i="1"/>
  <c r="BO2372" i="1"/>
  <c r="BO2373" i="1"/>
  <c r="BO2374" i="1"/>
  <c r="BO2375" i="1"/>
  <c r="BO2376" i="1"/>
  <c r="BO2377" i="1"/>
  <c r="BO2454" i="1"/>
  <c r="BO2378" i="1"/>
  <c r="BO963" i="1"/>
  <c r="BO755" i="1"/>
  <c r="BO793" i="1"/>
  <c r="BO1488" i="1"/>
  <c r="BO698" i="1"/>
  <c r="BO876" i="1"/>
  <c r="BO1514" i="1"/>
  <c r="BO1493" i="1"/>
  <c r="BO1494" i="1"/>
  <c r="BO2379" i="1"/>
  <c r="BO2195" i="1"/>
  <c r="BO1361" i="1"/>
  <c r="BO2196" i="1"/>
  <c r="BO2197" i="1"/>
  <c r="BO2302" i="1"/>
  <c r="BO2198" i="1"/>
  <c r="BO2455" i="1"/>
  <c r="BO2277" i="1"/>
  <c r="BO2281" i="1"/>
  <c r="BO1630" i="1"/>
  <c r="BO2199" i="1"/>
  <c r="BO364" i="1"/>
  <c r="BO2380" i="1"/>
  <c r="BO2200" i="1"/>
  <c r="BO2201" i="1"/>
  <c r="BO2381" i="1"/>
  <c r="BO2382" i="1"/>
  <c r="BO2396" i="1"/>
  <c r="BO2395" i="1"/>
  <c r="BO2202" i="1"/>
  <c r="BO1362" i="1"/>
  <c r="BO2248" i="1"/>
  <c r="BO2383" i="1"/>
  <c r="BO2307" i="1"/>
  <c r="BO2203" i="1"/>
  <c r="BO868" i="1"/>
  <c r="BO2456" i="1"/>
  <c r="BO2457" i="1"/>
  <c r="BO1495" i="1"/>
  <c r="BO1258" i="1"/>
  <c r="BO1306" i="1"/>
  <c r="BO1383" i="1"/>
  <c r="BO999" i="1"/>
  <c r="I1" i="1" l="1"/>
  <c r="C953" i="1" l="1"/>
  <c r="C227" i="1"/>
  <c r="C2401" i="1"/>
  <c r="C582" i="1"/>
  <c r="C977" i="1"/>
  <c r="C236" i="1"/>
  <c r="C20" i="1"/>
  <c r="C21" i="1"/>
  <c r="C1143" i="1"/>
  <c r="C1668" i="1"/>
  <c r="C983" i="1"/>
  <c r="C63" i="1"/>
  <c r="C1512" i="1"/>
  <c r="C1219" i="1"/>
  <c r="C290" i="1"/>
  <c r="C1095" i="1"/>
  <c r="C592" i="1"/>
  <c r="C1289" i="1"/>
  <c r="C1088" i="1"/>
  <c r="C2300" i="1"/>
  <c r="C1659" i="1"/>
  <c r="C2458" i="1"/>
  <c r="C2410" i="1"/>
  <c r="C601" i="1"/>
  <c r="C1655" i="1"/>
  <c r="C904" i="1"/>
  <c r="C319" i="1"/>
  <c r="C1249" i="1"/>
  <c r="C204" i="1"/>
  <c r="C687" i="1"/>
  <c r="C1126" i="1"/>
  <c r="C838" i="1"/>
  <c r="C305" i="1"/>
  <c r="C1669" i="1"/>
  <c r="C1160" i="1"/>
  <c r="C609" i="1"/>
  <c r="C970" i="1"/>
  <c r="C940" i="1"/>
  <c r="C11" i="1"/>
  <c r="C934" i="1"/>
  <c r="C935" i="1"/>
  <c r="C1059" i="1"/>
  <c r="C913" i="1"/>
  <c r="C233" i="1"/>
  <c r="C888" i="1"/>
  <c r="C260" i="1"/>
  <c r="C799" i="1"/>
  <c r="C1250" i="1"/>
  <c r="C1108" i="1"/>
  <c r="C273" i="1"/>
  <c r="C879" i="1"/>
  <c r="C387" i="1"/>
  <c r="C238" i="1"/>
  <c r="C573" i="1"/>
  <c r="C277" i="1"/>
  <c r="C626" i="1"/>
  <c r="C303" i="1"/>
  <c r="C965" i="1"/>
  <c r="C308" i="1"/>
  <c r="C2205" i="1"/>
  <c r="C160" i="1"/>
  <c r="C225" i="1"/>
  <c r="C163" i="1"/>
  <c r="C350" i="1"/>
  <c r="C527" i="1"/>
  <c r="C84" i="1"/>
  <c r="C161" i="1"/>
  <c r="C1061" i="1"/>
  <c r="C281" i="1"/>
  <c r="C159" i="1"/>
  <c r="C2222" i="1"/>
  <c r="C1518" i="1"/>
  <c r="C148" i="1"/>
  <c r="C988" i="1"/>
  <c r="C70" i="1"/>
  <c r="C534" i="1"/>
  <c r="C286" i="1"/>
  <c r="C330" i="1"/>
  <c r="C324" i="1"/>
  <c r="C332" i="1"/>
  <c r="C783" i="1"/>
  <c r="C3" i="1"/>
  <c r="C943" i="1"/>
  <c r="C16" i="1"/>
  <c r="C1210" i="1"/>
  <c r="C342" i="1"/>
  <c r="C901" i="1"/>
  <c r="C232" i="1"/>
  <c r="C807" i="1"/>
  <c r="C1086" i="1"/>
  <c r="C235" i="1"/>
  <c r="C367" i="1"/>
  <c r="C317" i="1"/>
  <c r="C2230" i="1"/>
  <c r="C243" i="1"/>
  <c r="C291" i="1"/>
  <c r="C908" i="1"/>
  <c r="C200" i="1"/>
  <c r="C137" i="1"/>
  <c r="C310" i="1"/>
  <c r="C411" i="1"/>
  <c r="C828" i="1"/>
  <c r="C678" i="1"/>
  <c r="C637" i="1"/>
  <c r="C567" i="1"/>
  <c r="C715" i="1"/>
  <c r="C128" i="1"/>
  <c r="C179" i="1"/>
  <c r="C145" i="1"/>
  <c r="C1319" i="1"/>
  <c r="C64" i="1"/>
  <c r="C1292" i="1"/>
  <c r="C1527" i="1"/>
  <c r="C139" i="1"/>
  <c r="C140" i="1"/>
  <c r="C1537" i="1"/>
  <c r="C662" i="1"/>
  <c r="C189" i="1"/>
  <c r="C1670" i="1"/>
  <c r="C747" i="1"/>
  <c r="C229" i="1"/>
  <c r="C405" i="1"/>
  <c r="C1254" i="1"/>
  <c r="C1632" i="1"/>
  <c r="C1671" i="1"/>
  <c r="C2232" i="1"/>
  <c r="C252" i="1"/>
  <c r="C863" i="1"/>
  <c r="C202" i="1"/>
  <c r="C1318" i="1"/>
  <c r="C1014" i="1"/>
  <c r="C228" i="1"/>
  <c r="C2240" i="1"/>
  <c r="C2212" i="1"/>
  <c r="C984" i="1"/>
  <c r="C244" i="1"/>
  <c r="C475" i="1"/>
  <c r="C1634" i="1"/>
  <c r="C1034" i="1"/>
  <c r="C242" i="1"/>
  <c r="C327" i="1"/>
  <c r="C580" i="1"/>
  <c r="C214" i="1"/>
  <c r="C182" i="1"/>
  <c r="C209" i="1"/>
  <c r="C1627" i="1"/>
  <c r="C221" i="1"/>
  <c r="C1635" i="1"/>
  <c r="C62" i="1"/>
  <c r="C112" i="1"/>
  <c r="C321" i="1"/>
  <c r="C183" i="1"/>
  <c r="C174" i="1"/>
  <c r="C355" i="1"/>
  <c r="C993" i="1"/>
  <c r="C187" i="1"/>
  <c r="C381" i="1"/>
  <c r="C337" i="1"/>
  <c r="C398" i="1"/>
  <c r="C408" i="1"/>
  <c r="C1192" i="1"/>
  <c r="C190" i="1"/>
  <c r="C1151" i="1"/>
  <c r="C847" i="1"/>
  <c r="C79" i="1"/>
  <c r="C296" i="1"/>
  <c r="C339" i="1"/>
  <c r="C1327" i="1"/>
  <c r="C1633" i="1"/>
  <c r="C1624" i="1"/>
  <c r="C942" i="1"/>
  <c r="C2220" i="1"/>
  <c r="C68" i="1"/>
  <c r="C1019" i="1"/>
  <c r="C1238" i="1"/>
  <c r="C294" i="1"/>
  <c r="C2405" i="1"/>
  <c r="C1498" i="1"/>
  <c r="C289" i="1"/>
  <c r="C403" i="1"/>
  <c r="C400" i="1"/>
  <c r="C884" i="1"/>
  <c r="C25" i="1"/>
  <c r="C655" i="1"/>
  <c r="C1102" i="1"/>
  <c r="C1672" i="1"/>
  <c r="C76" i="1"/>
  <c r="C103" i="1"/>
  <c r="C1596" i="1"/>
  <c r="C648" i="1"/>
  <c r="C931" i="1"/>
  <c r="C1235" i="1"/>
  <c r="C808" i="1"/>
  <c r="C1673" i="1"/>
  <c r="C945" i="1"/>
  <c r="C2224" i="1"/>
  <c r="C320" i="1"/>
  <c r="C376" i="1"/>
  <c r="C178" i="1"/>
  <c r="C480" i="1"/>
  <c r="C208" i="1"/>
  <c r="C151" i="1"/>
  <c r="C1123" i="1"/>
  <c r="C1538" i="1"/>
  <c r="C2404" i="1"/>
  <c r="C2403" i="1"/>
  <c r="C1060" i="1"/>
  <c r="C246" i="1"/>
  <c r="C207" i="1"/>
  <c r="C560" i="1"/>
  <c r="C1228" i="1"/>
  <c r="C377" i="1"/>
  <c r="C171" i="1"/>
  <c r="C108" i="1"/>
  <c r="C844" i="1"/>
  <c r="C1218" i="1"/>
  <c r="C1674" i="1"/>
  <c r="C1399" i="1"/>
  <c r="C929" i="1"/>
  <c r="C810" i="1"/>
  <c r="C971" i="1"/>
  <c r="C1393" i="1"/>
  <c r="C1400" i="1"/>
  <c r="C1675" i="1"/>
  <c r="C1676" i="1"/>
  <c r="C1548" i="1"/>
  <c r="C1077" i="1"/>
  <c r="C279" i="1"/>
  <c r="C1510" i="1"/>
  <c r="C264" i="1"/>
  <c r="C135" i="1"/>
  <c r="C1677" i="1"/>
  <c r="C1642" i="1"/>
  <c r="C1185" i="1"/>
  <c r="C1183" i="1"/>
  <c r="C1129" i="1"/>
  <c r="C1186" i="1"/>
  <c r="C961" i="1"/>
  <c r="C344" i="1"/>
  <c r="C262" i="1"/>
  <c r="C682" i="1"/>
  <c r="C127" i="1"/>
  <c r="C407" i="1"/>
  <c r="C46" i="1"/>
  <c r="C113" i="1"/>
  <c r="C1445" i="1"/>
  <c r="C647" i="1"/>
  <c r="C412" i="1"/>
  <c r="C684" i="1"/>
  <c r="C1678" i="1"/>
  <c r="C635" i="1"/>
  <c r="C351" i="1"/>
  <c r="C657" i="1"/>
  <c r="C1184" i="1"/>
  <c r="C1663" i="1"/>
  <c r="C1015" i="1"/>
  <c r="C345" i="1"/>
  <c r="C676" i="1"/>
  <c r="C938" i="1"/>
  <c r="C191" i="1"/>
  <c r="C600" i="1"/>
  <c r="C1540" i="1"/>
  <c r="C306" i="1"/>
  <c r="C449" i="1"/>
  <c r="C914" i="1"/>
  <c r="C298" i="1"/>
  <c r="C334" i="1"/>
  <c r="C216" i="1"/>
  <c r="C150" i="1"/>
  <c r="C333" i="1"/>
  <c r="C357" i="1"/>
  <c r="C613" i="1"/>
  <c r="C77" i="1"/>
  <c r="C1163" i="1"/>
  <c r="C223" i="1"/>
  <c r="C1130" i="1"/>
  <c r="C107" i="1"/>
  <c r="C447" i="1"/>
  <c r="C546" i="1"/>
  <c r="C599" i="1"/>
  <c r="C843" i="1"/>
  <c r="C1099" i="1"/>
  <c r="C812" i="1"/>
  <c r="C1679" i="1"/>
  <c r="C124" i="1"/>
  <c r="C231" i="1"/>
  <c r="C300" i="1"/>
  <c r="C237" i="1"/>
  <c r="C921" i="1"/>
  <c r="C154" i="1"/>
  <c r="C153" i="1"/>
  <c r="C111" i="1"/>
  <c r="C895" i="1"/>
  <c r="C1075" i="1"/>
  <c r="C1311" i="1"/>
  <c r="C130" i="1"/>
  <c r="C693" i="1"/>
  <c r="C336" i="1"/>
  <c r="C254" i="1"/>
  <c r="C727" i="1"/>
  <c r="C258" i="1"/>
  <c r="C1426" i="1"/>
  <c r="C846" i="1"/>
  <c r="C615" i="1"/>
  <c r="C98" i="1"/>
  <c r="C1680" i="1"/>
  <c r="C969" i="1"/>
  <c r="C640" i="1"/>
  <c r="C614" i="1"/>
  <c r="C1681" i="1"/>
  <c r="C1050" i="1"/>
  <c r="C1682" i="1"/>
  <c r="C1178" i="1"/>
  <c r="C566" i="1"/>
  <c r="C473" i="1"/>
  <c r="C1231" i="1"/>
  <c r="C340" i="1"/>
  <c r="C192" i="1"/>
  <c r="C1053" i="1"/>
  <c r="C697" i="1"/>
  <c r="C2301" i="1"/>
  <c r="C2316" i="1"/>
  <c r="C649" i="1"/>
  <c r="C315" i="1"/>
  <c r="C716" i="1"/>
  <c r="C2204" i="1"/>
  <c r="C256" i="1"/>
  <c r="C1003" i="1"/>
  <c r="C389" i="1"/>
  <c r="C396" i="1"/>
  <c r="C1202" i="1"/>
  <c r="C469" i="1"/>
  <c r="C994" i="1"/>
  <c r="C509" i="1"/>
  <c r="C354" i="1"/>
  <c r="C23" i="1"/>
  <c r="C532" i="1"/>
  <c r="C503" i="1"/>
  <c r="C507" i="1"/>
  <c r="C738" i="1"/>
  <c r="C358" i="1"/>
  <c r="C152" i="1"/>
  <c r="C492" i="1"/>
  <c r="C288" i="1"/>
  <c r="C739" i="1"/>
  <c r="C1441" i="1"/>
  <c r="C2262" i="1"/>
  <c r="C430" i="1"/>
  <c r="C346" i="1"/>
  <c r="C743" i="1"/>
  <c r="C1505" i="1"/>
  <c r="C2315" i="1"/>
  <c r="C472" i="1"/>
  <c r="C1025" i="1"/>
  <c r="C2217" i="1"/>
  <c r="C194" i="1"/>
  <c r="C858" i="1"/>
  <c r="C2317" i="1"/>
  <c r="C424" i="1"/>
  <c r="C378" i="1"/>
  <c r="C1463" i="1"/>
  <c r="C162" i="1"/>
  <c r="C474" i="1"/>
  <c r="C287" i="1"/>
  <c r="C966" i="1"/>
  <c r="C1212" i="1"/>
  <c r="C933" i="1"/>
  <c r="C353" i="1"/>
  <c r="C385" i="1"/>
  <c r="C432" i="1"/>
  <c r="C2398" i="1"/>
  <c r="C763" i="1"/>
  <c r="C464" i="1"/>
  <c r="C508" i="1"/>
  <c r="C771" i="1"/>
  <c r="C704" i="1"/>
  <c r="C677" i="1"/>
  <c r="C1447" i="1"/>
  <c r="C621" i="1"/>
  <c r="C1683" i="1"/>
  <c r="C941" i="1"/>
  <c r="C177" i="1"/>
  <c r="C1226" i="1"/>
  <c r="C742" i="1"/>
  <c r="C295" i="1"/>
  <c r="C467" i="1"/>
  <c r="C1264" i="1"/>
  <c r="C536" i="1"/>
  <c r="C623" i="1"/>
  <c r="C490" i="1"/>
  <c r="C280" i="1"/>
  <c r="C169" i="1"/>
  <c r="C779" i="1"/>
  <c r="C348" i="1"/>
  <c r="C338" i="1"/>
  <c r="C146" i="1"/>
  <c r="C180" i="1"/>
  <c r="C641" i="1"/>
  <c r="C679" i="1"/>
  <c r="C795" i="1"/>
  <c r="C421" i="1"/>
  <c r="C434" i="1"/>
  <c r="C427" i="1"/>
  <c r="C784" i="1"/>
  <c r="C147" i="1"/>
  <c r="C782" i="1"/>
  <c r="C164" i="1"/>
  <c r="C413" i="1"/>
  <c r="C479" i="1"/>
  <c r="C1684" i="1"/>
  <c r="C138" i="1"/>
  <c r="C1195" i="1"/>
  <c r="C1320" i="1"/>
  <c r="C482" i="1"/>
  <c r="C981" i="1"/>
  <c r="C664" i="1"/>
  <c r="C443" i="1"/>
  <c r="C1628" i="1"/>
  <c r="C494" i="1"/>
  <c r="C571" i="1"/>
  <c r="C436" i="1"/>
  <c r="C544" i="1"/>
  <c r="C435" i="1"/>
  <c r="C417" i="1"/>
  <c r="C420" i="1"/>
  <c r="C792" i="1"/>
  <c r="C416" i="1"/>
  <c r="C791" i="1"/>
  <c r="C81" i="1"/>
  <c r="C1685" i="1"/>
  <c r="C1440" i="1"/>
  <c r="C309" i="1"/>
  <c r="C729" i="1"/>
  <c r="C528" i="1"/>
  <c r="C602" i="1"/>
  <c r="C2236" i="1"/>
  <c r="C392" i="1"/>
  <c r="C437" i="1"/>
  <c r="C428" i="1"/>
  <c r="C754" i="1"/>
  <c r="C419" i="1"/>
  <c r="C707" i="1"/>
  <c r="C455" i="1"/>
  <c r="C1686" i="1"/>
  <c r="C384" i="1"/>
  <c r="C448" i="1"/>
  <c r="C462" i="1"/>
  <c r="C733" i="1"/>
  <c r="C175" i="1"/>
  <c r="C442" i="1"/>
  <c r="C450" i="1"/>
  <c r="C438" i="1"/>
  <c r="C2239" i="1"/>
  <c r="C561" i="1"/>
  <c r="C2234" i="1"/>
  <c r="C386" i="1"/>
  <c r="C184" i="1"/>
  <c r="C425" i="1"/>
  <c r="C433" i="1"/>
  <c r="C758" i="1"/>
  <c r="C452" i="1"/>
  <c r="C2231" i="1"/>
  <c r="C574" i="1"/>
  <c r="C157" i="1"/>
  <c r="C335" i="1"/>
  <c r="C468" i="1"/>
  <c r="C451" i="1"/>
  <c r="C734" i="1"/>
  <c r="C539" i="1"/>
  <c r="C1623" i="1"/>
  <c r="C471" i="1"/>
  <c r="C529" i="1"/>
  <c r="C530" i="1"/>
  <c r="C628" i="1"/>
  <c r="C570" i="1"/>
  <c r="C522" i="1"/>
  <c r="C557" i="1"/>
  <c r="C391" i="1"/>
  <c r="C565" i="1"/>
  <c r="C568" i="1"/>
  <c r="C564" i="1"/>
  <c r="C510" i="1"/>
  <c r="C569" i="1"/>
  <c r="C498" i="1"/>
  <c r="C572" i="1"/>
  <c r="C578" i="1"/>
  <c r="C47" i="1"/>
  <c r="C1196" i="1"/>
  <c r="C2210" i="1"/>
  <c r="C577" i="1"/>
  <c r="C746" i="1"/>
  <c r="C517" i="1"/>
  <c r="C220" i="1"/>
  <c r="C399" i="1"/>
  <c r="C579" i="1"/>
  <c r="C1476" i="1"/>
  <c r="C804" i="1"/>
  <c r="C132" i="1"/>
  <c r="C1687" i="1"/>
  <c r="C1519" i="1"/>
  <c r="C1080" i="1"/>
  <c r="C1688" i="1"/>
  <c r="C12" i="1"/>
  <c r="C979" i="1"/>
  <c r="C38" i="1"/>
  <c r="C1536" i="1"/>
  <c r="C1604" i="1"/>
  <c r="C1524" i="1"/>
  <c r="C2238" i="1"/>
  <c r="C630" i="1"/>
  <c r="C2207" i="1"/>
  <c r="C556" i="1"/>
  <c r="C877" i="1"/>
  <c r="C714" i="1"/>
  <c r="C1689" i="1"/>
  <c r="C45" i="1"/>
  <c r="C1636" i="1"/>
  <c r="C1089" i="1"/>
  <c r="C841" i="1"/>
  <c r="C540" i="1"/>
  <c r="C1690" i="1"/>
  <c r="C1259" i="1"/>
  <c r="C905" i="1"/>
  <c r="C1511" i="1"/>
  <c r="C855" i="1"/>
  <c r="C1386" i="1"/>
  <c r="C270" i="1"/>
  <c r="C1462" i="1"/>
  <c r="C496" i="1"/>
  <c r="C1637" i="1"/>
  <c r="C1177" i="1"/>
  <c r="C849" i="1"/>
  <c r="C257" i="1"/>
  <c r="C458" i="1"/>
  <c r="C526" i="1"/>
  <c r="C1145" i="1"/>
  <c r="C133" i="1"/>
  <c r="C326" i="1"/>
  <c r="C1159" i="1"/>
  <c r="C265" i="1"/>
  <c r="C646" i="1"/>
  <c r="C1245" i="1"/>
  <c r="C622" i="1"/>
  <c r="C1502" i="1"/>
  <c r="C751" i="1"/>
  <c r="C1032" i="1"/>
  <c r="C1402" i="1"/>
  <c r="C1691" i="1"/>
  <c r="C1692" i="1"/>
  <c r="C261" i="1"/>
  <c r="C830" i="1"/>
  <c r="C126" i="1"/>
  <c r="C1096" i="1"/>
  <c r="C1525" i="1"/>
  <c r="C1499" i="1"/>
  <c r="C276" i="1"/>
  <c r="C543" i="1"/>
  <c r="C2235" i="1"/>
  <c r="C1006" i="1"/>
  <c r="C616" i="1"/>
  <c r="C149" i="1"/>
  <c r="C19" i="1"/>
  <c r="C1451" i="1"/>
  <c r="C590" i="1"/>
  <c r="C1649" i="1"/>
  <c r="C1091" i="1"/>
  <c r="C1255" i="1"/>
  <c r="C741" i="1"/>
  <c r="C896" i="1"/>
  <c r="C1113" i="1"/>
  <c r="C1307" i="1"/>
  <c r="C1693" i="1"/>
  <c r="C874" i="1"/>
  <c r="C1643" i="1"/>
  <c r="C158" i="1"/>
  <c r="C356" i="1"/>
  <c r="C900" i="1"/>
  <c r="C1222" i="1"/>
  <c r="C748" i="1"/>
  <c r="C749" i="1"/>
  <c r="C1190" i="1"/>
  <c r="C1315" i="1"/>
  <c r="C1583" i="1"/>
  <c r="C1076" i="1"/>
  <c r="C1552" i="1"/>
  <c r="C932" i="1"/>
  <c r="C343" i="1"/>
  <c r="C1257" i="1"/>
  <c r="C167" i="1"/>
  <c r="C1041" i="1"/>
  <c r="C761" i="1"/>
  <c r="C1442" i="1"/>
  <c r="C718" i="1"/>
  <c r="C362" i="1"/>
  <c r="C757" i="1"/>
  <c r="C1005" i="1"/>
  <c r="C1504" i="1"/>
  <c r="C2216" i="1"/>
  <c r="C1422" i="1"/>
  <c r="C605" i="1"/>
  <c r="C1603" i="1"/>
  <c r="C1047" i="1"/>
  <c r="C213" i="1"/>
  <c r="C1425" i="1"/>
  <c r="C205" i="1"/>
  <c r="C423" i="1"/>
  <c r="C1141" i="1"/>
  <c r="C226" i="1"/>
  <c r="C861" i="1"/>
  <c r="C263" i="1"/>
  <c r="C456" i="1"/>
  <c r="C1107" i="1"/>
  <c r="C781" i="1"/>
  <c r="C548" i="1"/>
  <c r="C459" i="1"/>
  <c r="C134" i="1"/>
  <c r="C794" i="1"/>
  <c r="C1064" i="1"/>
  <c r="C1115" i="1"/>
  <c r="C1079" i="1"/>
  <c r="C1241" i="1"/>
  <c r="C1308" i="1"/>
  <c r="C1392" i="1"/>
  <c r="C798" i="1"/>
  <c r="C478" i="1"/>
  <c r="C476" i="1"/>
  <c r="C397" i="1"/>
  <c r="C538" i="1"/>
  <c r="C633" i="1"/>
  <c r="C465" i="1"/>
  <c r="C394" i="1"/>
  <c r="C752" i="1"/>
  <c r="C857" i="1"/>
  <c r="C724" i="1"/>
  <c r="C967" i="1"/>
  <c r="C329" i="1"/>
  <c r="C4" i="1"/>
  <c r="C555" i="1"/>
  <c r="C820" i="1"/>
  <c r="C1040" i="1"/>
  <c r="C444" i="1"/>
  <c r="C553" i="1"/>
  <c r="C774" i="1"/>
  <c r="C219" i="1"/>
  <c r="C549" i="1"/>
  <c r="C787" i="1"/>
  <c r="C2226" i="1"/>
  <c r="C71" i="1"/>
  <c r="C360" i="1"/>
  <c r="C1610" i="1"/>
  <c r="C489" i="1"/>
  <c r="C1608" i="1"/>
  <c r="C1428" i="1"/>
  <c r="C1191" i="1"/>
  <c r="C460" i="1"/>
  <c r="C723" i="1"/>
  <c r="C1403" i="1"/>
  <c r="C1011" i="1"/>
  <c r="C1639" i="1"/>
  <c r="C937" i="1"/>
  <c r="C836" i="1"/>
  <c r="C1135" i="1"/>
  <c r="C2221" i="1"/>
  <c r="C764" i="1"/>
  <c r="C2225" i="1"/>
  <c r="C1285" i="1"/>
  <c r="C1217" i="1"/>
  <c r="C1612" i="1"/>
  <c r="C497" i="1"/>
  <c r="C1573" i="1"/>
  <c r="C2228" i="1"/>
  <c r="C789" i="1"/>
  <c r="C1122" i="1"/>
  <c r="C1324" i="1"/>
  <c r="C491" i="1"/>
  <c r="C745" i="1"/>
  <c r="C1606" i="1"/>
  <c r="C484" i="1"/>
  <c r="C1543" i="1"/>
  <c r="C431" i="1"/>
  <c r="C1558" i="1"/>
  <c r="C1057" i="1"/>
  <c r="C898" i="1"/>
  <c r="C2218" i="1"/>
  <c r="C1373" i="1"/>
  <c r="C737" i="1"/>
  <c r="C1694" i="1"/>
  <c r="C485" i="1"/>
  <c r="C2219" i="1"/>
  <c r="C1227" i="1"/>
  <c r="C512" i="1"/>
  <c r="C173" i="1"/>
  <c r="C753" i="1"/>
  <c r="C1265" i="1"/>
  <c r="C1316" i="1"/>
  <c r="C1230" i="1"/>
  <c r="C1576" i="1"/>
  <c r="C999" i="1"/>
  <c r="C1282" i="1"/>
  <c r="C587" i="1"/>
  <c r="C595" i="1"/>
  <c r="C728" i="1"/>
  <c r="C1276" i="1"/>
  <c r="C939" i="1"/>
  <c r="C1021" i="1"/>
  <c r="C1695" i="1"/>
  <c r="C665" i="1"/>
  <c r="C759" i="1"/>
  <c r="C188" i="1"/>
  <c r="C1167" i="1"/>
  <c r="C1660" i="1"/>
  <c r="C1535" i="1"/>
  <c r="C559" i="1"/>
  <c r="C1696" i="1"/>
  <c r="C1626" i="1"/>
  <c r="C1697" i="1"/>
  <c r="C980" i="1"/>
  <c r="C699" i="1"/>
  <c r="C1056" i="1"/>
  <c r="C1253" i="1"/>
  <c r="C1698" i="1"/>
  <c r="C1124" i="1"/>
  <c r="C1408" i="1"/>
  <c r="C1699" i="1"/>
  <c r="C215" i="1"/>
  <c r="C1646" i="1"/>
  <c r="C1397" i="1"/>
  <c r="C1700" i="1"/>
  <c r="C6" i="1"/>
  <c r="C267" i="1"/>
  <c r="C1631" i="1"/>
  <c r="C1171" i="1"/>
  <c r="C814" i="1"/>
  <c r="C284" i="1"/>
  <c r="C675" i="1"/>
  <c r="C285" i="1"/>
  <c r="C24" i="1"/>
  <c r="C674" i="1"/>
  <c r="C17" i="1"/>
  <c r="C796" i="1"/>
  <c r="C852" i="1"/>
  <c r="C156" i="1"/>
  <c r="C1144" i="1"/>
  <c r="C1083" i="1"/>
  <c r="C692" i="1"/>
  <c r="C680" i="1"/>
  <c r="C762" i="1"/>
  <c r="C1246" i="1"/>
  <c r="C998" i="1"/>
  <c r="C700" i="1"/>
  <c r="C860" i="1"/>
  <c r="C1341" i="1"/>
  <c r="C1575" i="1"/>
  <c r="C331" i="1"/>
  <c r="C780" i="1"/>
  <c r="C477" i="1"/>
  <c r="C709" i="1"/>
  <c r="C501" i="1"/>
  <c r="C1158" i="1"/>
  <c r="C631" i="1"/>
  <c r="C239" i="1"/>
  <c r="C1701" i="1"/>
  <c r="C717" i="1"/>
  <c r="C1189" i="1"/>
  <c r="C224" i="1"/>
  <c r="C1702" i="1"/>
  <c r="C1221" i="1"/>
  <c r="C1229" i="1"/>
  <c r="C247" i="1"/>
  <c r="C1578" i="1"/>
  <c r="C230" i="1"/>
  <c r="C1582" i="1"/>
  <c r="C1363" i="1"/>
  <c r="C483" i="1"/>
  <c r="C347" i="1"/>
  <c r="C466" i="1"/>
  <c r="C1592" i="1"/>
  <c r="C1621" i="1"/>
  <c r="C457" i="1"/>
  <c r="C1656" i="1"/>
  <c r="C1417" i="1"/>
  <c r="C1418" i="1"/>
  <c r="C919" i="1"/>
  <c r="C446" i="1"/>
  <c r="C241" i="1"/>
  <c r="C589" i="1"/>
  <c r="C14" i="1"/>
  <c r="C839" i="1"/>
  <c r="C897" i="1"/>
  <c r="C591" i="1"/>
  <c r="C915" i="1"/>
  <c r="C1581" i="1"/>
  <c r="C659" i="1"/>
  <c r="C2214" i="1"/>
  <c r="C1585" i="1"/>
  <c r="C129" i="1"/>
  <c r="C1287" i="1"/>
  <c r="C1569" i="1"/>
  <c r="C867" i="1"/>
  <c r="C1513" i="1"/>
  <c r="C923" i="1"/>
  <c r="C1045" i="1"/>
  <c r="C924" i="1"/>
  <c r="C1666" i="1"/>
  <c r="C1481" i="1"/>
  <c r="C2314" i="1"/>
  <c r="C946" i="1"/>
  <c r="C1062" i="1"/>
  <c r="C1658" i="1"/>
  <c r="C1703" i="1"/>
  <c r="C1704" i="1"/>
  <c r="C1155" i="1"/>
  <c r="C1263" i="1"/>
  <c r="C1629" i="1"/>
  <c r="C211" i="1"/>
  <c r="C1625" i="1"/>
  <c r="C1000" i="1"/>
  <c r="C816" i="1"/>
  <c r="C826" i="1"/>
  <c r="C1705" i="1"/>
  <c r="C1706" i="1"/>
  <c r="C955" i="1"/>
  <c r="C834" i="1"/>
  <c r="C1707" i="1"/>
  <c r="C1708" i="1"/>
  <c r="C1665" i="1"/>
  <c r="C1709" i="1"/>
  <c r="C271" i="1"/>
  <c r="C493" i="1"/>
  <c r="C1414" i="1"/>
  <c r="C1036" i="1"/>
  <c r="C1710" i="1"/>
  <c r="C1293" i="1"/>
  <c r="C1475" i="1"/>
  <c r="C1489" i="1"/>
  <c r="C1711" i="1"/>
  <c r="C1712" i="1"/>
  <c r="C144" i="1"/>
  <c r="C1713" i="1"/>
  <c r="C1714" i="1"/>
  <c r="C1715" i="1"/>
  <c r="C1551" i="1"/>
  <c r="C1490" i="1"/>
  <c r="C702" i="1"/>
  <c r="C927" i="1"/>
  <c r="C1232" i="1"/>
  <c r="C1491" i="1"/>
  <c r="C249" i="1"/>
  <c r="C997" i="1"/>
  <c r="C1169" i="1"/>
  <c r="C2412" i="1"/>
  <c r="C1716" i="1"/>
  <c r="C1114" i="1"/>
  <c r="C611" i="1"/>
  <c r="C1508" i="1"/>
  <c r="C973" i="1"/>
  <c r="C584" i="1"/>
  <c r="C299" i="1"/>
  <c r="C683" i="1"/>
  <c r="C624" i="1"/>
  <c r="C1717" i="1"/>
  <c r="C1595" i="1"/>
  <c r="C67" i="1"/>
  <c r="C1718" i="1"/>
  <c r="C825" i="1"/>
  <c r="C1023" i="1"/>
  <c r="C1087" i="1"/>
  <c r="C110" i="1"/>
  <c r="C1092" i="1"/>
  <c r="C1033" i="1"/>
  <c r="C1398" i="1"/>
  <c r="C72" i="1"/>
  <c r="C1591" i="1"/>
  <c r="C1533" i="1"/>
  <c r="C1648" i="1"/>
  <c r="C304" i="1"/>
  <c r="C1647" i="1"/>
  <c r="C1058" i="1"/>
  <c r="C1590" i="1"/>
  <c r="C1090" i="1"/>
  <c r="C1153" i="1"/>
  <c r="C1208" i="1"/>
  <c r="C887" i="1"/>
  <c r="C1529" i="1"/>
  <c r="C1024" i="1"/>
  <c r="C1450" i="1"/>
  <c r="C1234" i="1"/>
  <c r="C1176" i="1"/>
  <c r="C1427" i="1"/>
  <c r="C1719" i="1"/>
  <c r="C1720" i="1"/>
  <c r="C1654" i="1"/>
  <c r="C1149" i="1"/>
  <c r="C617" i="1"/>
  <c r="C1661" i="1"/>
  <c r="C732" i="1"/>
  <c r="C486" i="1"/>
  <c r="C1444" i="1"/>
  <c r="C1721" i="1"/>
  <c r="C930" i="1"/>
  <c r="C515" i="1"/>
  <c r="C1722" i="1"/>
  <c r="C1723" i="1"/>
  <c r="C803" i="1"/>
  <c r="C1312" i="1"/>
  <c r="C537" i="1"/>
  <c r="C1724" i="1"/>
  <c r="C586" i="1"/>
  <c r="C1617" i="1"/>
  <c r="C956" i="1"/>
  <c r="C535" i="1"/>
  <c r="C5" i="1"/>
  <c r="C725" i="1"/>
  <c r="C1545" i="1"/>
  <c r="C1030" i="1"/>
  <c r="C1725" i="1"/>
  <c r="C1007" i="1"/>
  <c r="C1128" i="1"/>
  <c r="C1726" i="1"/>
  <c r="C1650" i="1"/>
  <c r="C1063" i="1"/>
  <c r="C821" i="1"/>
  <c r="C1727" i="1"/>
  <c r="C954" i="1"/>
  <c r="C989" i="1"/>
  <c r="C520" i="1"/>
  <c r="C1093" i="1"/>
  <c r="C1728" i="1"/>
  <c r="C495" i="1"/>
  <c r="C976" i="1"/>
  <c r="C1267" i="1"/>
  <c r="C1172" i="1"/>
  <c r="C1170" i="1"/>
  <c r="C1001" i="1"/>
  <c r="C769" i="1"/>
  <c r="C1568" i="1"/>
  <c r="C785" i="1"/>
  <c r="C1051" i="1"/>
  <c r="C672" i="1"/>
  <c r="C1268" i="1"/>
  <c r="C481" i="1"/>
  <c r="C889" i="1"/>
  <c r="C603" i="1"/>
  <c r="C1048" i="1"/>
  <c r="C1012" i="1"/>
  <c r="C1084" i="1"/>
  <c r="C1042" i="1"/>
  <c r="C730" i="1"/>
  <c r="C726" i="1"/>
  <c r="C2229" i="1"/>
  <c r="C2213" i="1"/>
  <c r="C1266" i="1"/>
  <c r="C1729" i="1"/>
  <c r="C705" i="1"/>
  <c r="C1213" i="1"/>
  <c r="C581" i="1"/>
  <c r="C441" i="1"/>
  <c r="C1180" i="1"/>
  <c r="C1730" i="1"/>
  <c r="C1607" i="1"/>
  <c r="C642" i="1"/>
  <c r="C1731" i="1"/>
  <c r="C619" i="1"/>
  <c r="C2303" i="1"/>
  <c r="C610" i="1"/>
  <c r="C454" i="1"/>
  <c r="C957" i="1"/>
  <c r="C1071" i="1"/>
  <c r="C2313" i="1"/>
  <c r="C651" i="1"/>
  <c r="C750" i="1"/>
  <c r="C1616" i="1"/>
  <c r="C1523" i="1"/>
  <c r="C1732" i="1"/>
  <c r="C1101" i="1"/>
  <c r="C982" i="1"/>
  <c r="C1110" i="1"/>
  <c r="C1733" i="1"/>
  <c r="C382" i="1"/>
  <c r="C1179" i="1"/>
  <c r="C1105" i="1"/>
  <c r="C634" i="1"/>
  <c r="C1337" i="1"/>
  <c r="C1473" i="1"/>
  <c r="C1035" i="1"/>
  <c r="C1173" i="1"/>
  <c r="C1297" i="1"/>
  <c r="C1562" i="1"/>
  <c r="C1497" i="1"/>
  <c r="C985" i="1"/>
  <c r="C1567" i="1"/>
  <c r="C1310" i="1"/>
  <c r="C1734" i="1"/>
  <c r="C1243" i="1"/>
  <c r="C2206" i="1"/>
  <c r="C1735" i="1"/>
  <c r="C1467" i="1"/>
  <c r="C865" i="1"/>
  <c r="C853" i="1"/>
  <c r="C1125" i="1"/>
  <c r="C1174" i="1"/>
  <c r="C1466" i="1"/>
  <c r="C1142" i="1"/>
  <c r="C1043" i="1"/>
  <c r="C406" i="1"/>
  <c r="C32" i="1"/>
  <c r="C620" i="1"/>
  <c r="C671" i="1"/>
  <c r="C1598" i="1"/>
  <c r="C1736" i="1"/>
  <c r="C1737" i="1"/>
  <c r="C706" i="1"/>
  <c r="C41" i="1"/>
  <c r="C666" i="1"/>
  <c r="C688" i="1"/>
  <c r="C1738" i="1"/>
  <c r="C1570" i="1"/>
  <c r="C369" i="1"/>
  <c r="C1739" i="1"/>
  <c r="C272" i="1"/>
  <c r="C695" i="1"/>
  <c r="C1409" i="1"/>
  <c r="C811" i="1"/>
  <c r="C1740" i="1"/>
  <c r="C1741" i="1"/>
  <c r="C829" i="1"/>
  <c r="C667" i="1"/>
  <c r="C1309" i="1"/>
  <c r="C1742" i="1"/>
  <c r="C248" i="1"/>
  <c r="C359" i="1"/>
  <c r="C636" i="1"/>
  <c r="C266" i="1"/>
  <c r="C873" i="1"/>
  <c r="C322" i="1"/>
  <c r="C1743" i="1"/>
  <c r="C891" i="1"/>
  <c r="C26" i="1"/>
  <c r="C1116" i="1"/>
  <c r="C926" i="1"/>
  <c r="C1539" i="1"/>
  <c r="C404" i="1"/>
  <c r="C585" i="1"/>
  <c r="C1744" i="1"/>
  <c r="C918" i="1"/>
  <c r="C253" i="1"/>
  <c r="C1745" i="1"/>
  <c r="C65" i="1"/>
  <c r="C1029" i="1"/>
  <c r="C198" i="1"/>
  <c r="C44" i="1"/>
  <c r="C670" i="1"/>
  <c r="C1394" i="1"/>
  <c r="C1052" i="1"/>
  <c r="C835" i="1"/>
  <c r="C165" i="1"/>
  <c r="C1188" i="1"/>
  <c r="C882" i="1"/>
  <c r="C1017" i="1"/>
  <c r="C1140" i="1"/>
  <c r="C928" i="1"/>
  <c r="C663" i="1"/>
  <c r="C39" i="1"/>
  <c r="C363" i="1"/>
  <c r="C1082" i="1"/>
  <c r="C1100" i="1"/>
  <c r="C1168" i="1"/>
  <c r="C1396" i="1"/>
  <c r="C1460" i="1"/>
  <c r="C639" i="1"/>
  <c r="C278" i="1"/>
  <c r="C504" i="1"/>
  <c r="C379" i="1"/>
  <c r="C1431" i="1"/>
  <c r="C453" i="1"/>
  <c r="C212" i="1"/>
  <c r="C2402" i="1"/>
  <c r="C240" i="1"/>
  <c r="C195" i="1"/>
  <c r="C1454" i="1"/>
  <c r="C1611" i="1"/>
  <c r="C1516" i="1"/>
  <c r="C768" i="1"/>
  <c r="C1565" i="1"/>
  <c r="C701" i="1"/>
  <c r="C370" i="1"/>
  <c r="C629" i="1"/>
  <c r="C920" i="1"/>
  <c r="C1046" i="1"/>
  <c r="C1640" i="1"/>
  <c r="C788" i="1"/>
  <c r="C1027" i="1"/>
  <c r="C991" i="1"/>
  <c r="C766" i="1"/>
  <c r="C499" i="1"/>
  <c r="C1746" i="1"/>
  <c r="C1457" i="1"/>
  <c r="C1049" i="1"/>
  <c r="C429" i="1"/>
  <c r="C650" i="1"/>
  <c r="C506" i="1"/>
  <c r="C801" i="1"/>
  <c r="C373" i="1"/>
  <c r="C518" i="1"/>
  <c r="C1747" i="1"/>
  <c r="C790" i="1"/>
  <c r="C644" i="1"/>
  <c r="C894" i="1"/>
  <c r="C643" i="1"/>
  <c r="C856" i="1"/>
  <c r="C1496" i="1"/>
  <c r="C1547" i="1"/>
  <c r="C168" i="1"/>
  <c r="C341" i="1"/>
  <c r="C850" i="1"/>
  <c r="C594" i="1"/>
  <c r="C1517" i="1"/>
  <c r="C352" i="1"/>
  <c r="C114" i="1"/>
  <c r="C550" i="1"/>
  <c r="C516" i="1"/>
  <c r="C1748" i="1"/>
  <c r="C1074" i="1"/>
  <c r="C1472" i="1"/>
  <c r="C1233" i="1"/>
  <c r="C1749" i="1"/>
  <c r="C1345" i="1"/>
  <c r="C690" i="1"/>
  <c r="C193" i="1"/>
  <c r="C917" i="1"/>
  <c r="C833" i="1"/>
  <c r="C1750" i="1"/>
  <c r="C1248" i="1"/>
  <c r="C1382" i="1"/>
  <c r="C1459" i="1"/>
  <c r="C1751" i="1"/>
  <c r="C1280" i="1"/>
  <c r="C1305" i="1"/>
  <c r="C1261" i="1"/>
  <c r="C1321" i="1"/>
  <c r="C1104" i="1"/>
  <c r="C1317" i="1"/>
  <c r="C418" i="1"/>
  <c r="C52" i="1"/>
  <c r="C170" i="1"/>
  <c r="C1323" i="1"/>
  <c r="C328" i="1"/>
  <c r="C1566" i="1"/>
  <c r="C1752" i="1"/>
  <c r="C1753" i="1"/>
  <c r="C1468" i="1"/>
  <c r="C1754" i="1"/>
  <c r="C972" i="1"/>
  <c r="C1175" i="1"/>
  <c r="C1103" i="1"/>
  <c r="C1755" i="1"/>
  <c r="C1407" i="1"/>
  <c r="C368" i="1"/>
  <c r="C366" i="1"/>
  <c r="C461" i="1"/>
  <c r="C1237" i="1"/>
  <c r="C275" i="1"/>
  <c r="C1054" i="1"/>
  <c r="C669" i="1"/>
  <c r="C325" i="1"/>
  <c r="C1068" i="1"/>
  <c r="C410" i="1"/>
  <c r="C176" i="1"/>
  <c r="C513" i="1"/>
  <c r="C487" i="1"/>
  <c r="C2211" i="1"/>
  <c r="C805" i="1"/>
  <c r="C552" i="1"/>
  <c r="C545" i="1"/>
  <c r="C562" i="1"/>
  <c r="C563" i="1"/>
  <c r="C558" i="1"/>
  <c r="C960" i="1"/>
  <c r="C1055" i="1"/>
  <c r="C668" i="1"/>
  <c r="C1313" i="1"/>
  <c r="C1329" i="1"/>
  <c r="C1326" i="1"/>
  <c r="C1281" i="1"/>
  <c r="C1435" i="1"/>
  <c r="C1546" i="1"/>
  <c r="C632" i="1"/>
  <c r="C1478" i="1"/>
  <c r="C902" i="1"/>
  <c r="C1756" i="1"/>
  <c r="C869" i="1"/>
  <c r="C1206" i="1"/>
  <c r="C1298" i="1"/>
  <c r="C1314" i="1"/>
  <c r="C899" i="1"/>
  <c r="C922" i="1"/>
  <c r="C1325" i="1"/>
  <c r="C612" i="1"/>
  <c r="C1322" i="1"/>
  <c r="C1757" i="1"/>
  <c r="C1601" i="1"/>
  <c r="C1295" i="1"/>
  <c r="C1251" i="1"/>
  <c r="C1605" i="1"/>
  <c r="C1395" i="1"/>
  <c r="C1597" i="1"/>
  <c r="C53" i="1"/>
  <c r="C1449" i="1"/>
  <c r="C1256" i="1"/>
  <c r="C964" i="1"/>
  <c r="C1667" i="1"/>
  <c r="C1563" i="1"/>
  <c r="C1758" i="1"/>
  <c r="C1111" i="1"/>
  <c r="C1577" i="1"/>
  <c r="C1759" i="1"/>
  <c r="C1401" i="1"/>
  <c r="C7" i="1"/>
  <c r="C1532" i="1"/>
  <c r="C1506" i="1"/>
  <c r="C1439" i="1"/>
  <c r="C1358" i="1"/>
  <c r="C1201" i="1"/>
  <c r="C1760" i="1"/>
  <c r="C1187" i="1"/>
  <c r="C1194" i="1"/>
  <c r="C29" i="1"/>
  <c r="C817" i="1"/>
  <c r="C778" i="1"/>
  <c r="C1328" i="1"/>
  <c r="C234" i="1"/>
  <c r="C767" i="1"/>
  <c r="C827" i="1"/>
  <c r="C143" i="1"/>
  <c r="C1137" i="1"/>
  <c r="C2312" i="1"/>
  <c r="C203" i="1"/>
  <c r="C713" i="1"/>
  <c r="C1761" i="1"/>
  <c r="C910" i="1"/>
  <c r="C995" i="1"/>
  <c r="C2227" i="1"/>
  <c r="C583" i="1"/>
  <c r="C1016" i="1"/>
  <c r="C604" i="1"/>
  <c r="C255" i="1"/>
  <c r="C349" i="1"/>
  <c r="C1561" i="1"/>
  <c r="C1458" i="1"/>
  <c r="C1138" i="1"/>
  <c r="C1644" i="1"/>
  <c r="C1762" i="1"/>
  <c r="C1244" i="1"/>
  <c r="C222" i="1"/>
  <c r="C712" i="1"/>
  <c r="C1220" i="1"/>
  <c r="C1131" i="1"/>
  <c r="C2209" i="1"/>
  <c r="C1109" i="1"/>
  <c r="C1587" i="1"/>
  <c r="C1528" i="1"/>
  <c r="C1127" i="1"/>
  <c r="C2223" i="1"/>
  <c r="C770" i="1"/>
  <c r="C1554" i="1"/>
  <c r="C2237" i="1"/>
  <c r="C907" i="1"/>
  <c r="C916" i="1"/>
  <c r="C625" i="1"/>
  <c r="C721" i="1"/>
  <c r="C1150" i="1"/>
  <c r="C936" i="1"/>
  <c r="C656" i="1"/>
  <c r="C1070" i="1"/>
  <c r="C206" i="1"/>
  <c r="C848" i="1"/>
  <c r="C773" i="1"/>
  <c r="C199" i="1"/>
  <c r="C1193" i="1"/>
  <c r="C1013" i="1"/>
  <c r="C1247" i="1"/>
  <c r="C947" i="1"/>
  <c r="C744" i="1"/>
  <c r="C1763" i="1"/>
  <c r="C1764" i="1"/>
  <c r="C1038" i="1"/>
  <c r="C1067" i="1"/>
  <c r="C950" i="1"/>
  <c r="C996" i="1"/>
  <c r="C1485" i="1"/>
  <c r="C73" i="1"/>
  <c r="C1765" i="1"/>
  <c r="C1560" i="1"/>
  <c r="C109" i="1"/>
  <c r="C554" i="1"/>
  <c r="C1216" i="1"/>
  <c r="C1387" i="1"/>
  <c r="C35" i="1"/>
  <c r="C1579" i="1"/>
  <c r="C1205" i="1"/>
  <c r="C673" i="1"/>
  <c r="C1028" i="1"/>
  <c r="C463" i="1"/>
  <c r="C735" i="1"/>
  <c r="C1766" i="1"/>
  <c r="C1470" i="1"/>
  <c r="C1767" i="1"/>
  <c r="C1768" i="1"/>
  <c r="C393" i="1"/>
  <c r="C1769" i="1"/>
  <c r="C1371" i="1"/>
  <c r="C1770" i="1"/>
  <c r="C1018" i="1"/>
  <c r="C1477" i="1"/>
  <c r="C1465" i="1"/>
  <c r="C1020" i="1"/>
  <c r="C2318" i="1"/>
  <c r="C851" i="1"/>
  <c r="C1351" i="1"/>
  <c r="C1423" i="1"/>
  <c r="C800" i="1"/>
  <c r="C1615" i="1"/>
  <c r="C1771" i="1"/>
  <c r="C439" i="1"/>
  <c r="C2413" i="1"/>
  <c r="C1772" i="1"/>
  <c r="C1290" i="1"/>
  <c r="C722" i="1"/>
  <c r="C1773" i="1"/>
  <c r="C1774" i="1"/>
  <c r="C519" i="1"/>
  <c r="C1775" i="1"/>
  <c r="C1776" i="1"/>
  <c r="C638" i="1"/>
  <c r="C1777" i="1"/>
  <c r="C1778" i="1"/>
  <c r="C511" i="1"/>
  <c r="C1236" i="1"/>
  <c r="C551" i="1"/>
  <c r="C33" i="1"/>
  <c r="C1779" i="1"/>
  <c r="C142" i="1"/>
  <c r="C2247" i="1"/>
  <c r="C1780" i="1"/>
  <c r="C1781" i="1"/>
  <c r="C2414" i="1"/>
  <c r="C422" i="1"/>
  <c r="C1037" i="1"/>
  <c r="C1164" i="1"/>
  <c r="C1166" i="1"/>
  <c r="C2269" i="1"/>
  <c r="C2319" i="1"/>
  <c r="C1385" i="1"/>
  <c r="C1503" i="1"/>
  <c r="C1782" i="1"/>
  <c r="C1783" i="1"/>
  <c r="C2320" i="1"/>
  <c r="C2253" i="1"/>
  <c r="C1364" i="1"/>
  <c r="C2276" i="1"/>
  <c r="C1412" i="1"/>
  <c r="C1784" i="1"/>
  <c r="C1785" i="1"/>
  <c r="C2321" i="1"/>
  <c r="C2288" i="1"/>
  <c r="C1429" i="1"/>
  <c r="C1786" i="1"/>
  <c r="C2246" i="1"/>
  <c r="C2322" i="1"/>
  <c r="C2250" i="1"/>
  <c r="C2299" i="1"/>
  <c r="C2323" i="1"/>
  <c r="C1787" i="1"/>
  <c r="C1788" i="1"/>
  <c r="C2293" i="1"/>
  <c r="C1789" i="1"/>
  <c r="C1790" i="1"/>
  <c r="C2408" i="1"/>
  <c r="C2285" i="1"/>
  <c r="C2252" i="1"/>
  <c r="C1376" i="1"/>
  <c r="C1340" i="1"/>
  <c r="C2274" i="1"/>
  <c r="C1791" i="1"/>
  <c r="C1792" i="1"/>
  <c r="C892" i="1"/>
  <c r="C1793" i="1"/>
  <c r="C1794" i="1"/>
  <c r="C2284" i="1"/>
  <c r="C1795" i="1"/>
  <c r="C1796" i="1"/>
  <c r="C1797" i="1"/>
  <c r="C2243" i="1"/>
  <c r="C1798" i="1"/>
  <c r="C1279" i="1"/>
  <c r="C1799" i="1"/>
  <c r="C1353" i="1"/>
  <c r="C1800" i="1"/>
  <c r="C1531" i="1"/>
  <c r="C992" i="1"/>
  <c r="C1801" i="1"/>
  <c r="C1065" i="1"/>
  <c r="C1198" i="1"/>
  <c r="C1215" i="1"/>
  <c r="C1380" i="1"/>
  <c r="C1802" i="1"/>
  <c r="C2415" i="1"/>
  <c r="C1803" i="1"/>
  <c r="C596" i="1"/>
  <c r="C1209" i="1"/>
  <c r="C1804" i="1"/>
  <c r="C1805" i="1"/>
  <c r="C1348" i="1"/>
  <c r="C2324" i="1"/>
  <c r="C1133" i="1"/>
  <c r="C2325" i="1"/>
  <c r="C1806" i="1"/>
  <c r="C2310" i="1"/>
  <c r="C311" i="1"/>
  <c r="C1807" i="1"/>
  <c r="C1550" i="1"/>
  <c r="C1162" i="1"/>
  <c r="C1614" i="1"/>
  <c r="C710" i="1"/>
  <c r="C1808" i="1"/>
  <c r="C1651" i="1"/>
  <c r="C696" i="1"/>
  <c r="C760" i="1"/>
  <c r="C987" i="1"/>
  <c r="C2215" i="1"/>
  <c r="C2326" i="1"/>
  <c r="C1225" i="1"/>
  <c r="C1421" i="1"/>
  <c r="C1404" i="1"/>
  <c r="C1542" i="1"/>
  <c r="C1098" i="1"/>
  <c r="C505" i="1"/>
  <c r="C593" i="1"/>
  <c r="C1809" i="1"/>
  <c r="C1335" i="1"/>
  <c r="C652" i="1"/>
  <c r="C181" i="1"/>
  <c r="C815" i="1"/>
  <c r="C1574" i="1"/>
  <c r="C1810" i="1"/>
  <c r="C250" i="1"/>
  <c r="C1112" i="1"/>
  <c r="C576" i="1"/>
  <c r="C1004" i="1"/>
  <c r="C685" i="1"/>
  <c r="C597" i="1"/>
  <c r="C1811" i="1"/>
  <c r="C521" i="1"/>
  <c r="C1181" i="1"/>
  <c r="C268" i="1"/>
  <c r="C282" i="1"/>
  <c r="C1618" i="1"/>
  <c r="C1509" i="1"/>
  <c r="C524" i="1"/>
  <c r="C883" i="1"/>
  <c r="C51" i="1"/>
  <c r="C1812" i="1"/>
  <c r="C210" i="1"/>
  <c r="C832" i="1"/>
  <c r="C909" i="1"/>
  <c r="C1224" i="1"/>
  <c r="C1002" i="1"/>
  <c r="C711" i="1"/>
  <c r="C809" i="1"/>
  <c r="C1022" i="1"/>
  <c r="C533" i="1"/>
  <c r="C1471" i="1"/>
  <c r="C1619" i="1"/>
  <c r="C1296" i="1"/>
  <c r="C842" i="1"/>
  <c r="C2416" i="1"/>
  <c r="C1031" i="1"/>
  <c r="C1813" i="1"/>
  <c r="C1814" i="1"/>
  <c r="C1815" i="1"/>
  <c r="C1479" i="1"/>
  <c r="C1816" i="1"/>
  <c r="C719" i="1"/>
  <c r="C1817" i="1"/>
  <c r="C2417" i="1"/>
  <c r="C2327" i="1"/>
  <c r="C1818" i="1"/>
  <c r="C958" i="1"/>
  <c r="C797" i="1"/>
  <c r="C775" i="1"/>
  <c r="C720" i="1"/>
  <c r="C514" i="1"/>
  <c r="C1620" i="1"/>
  <c r="C974" i="1"/>
  <c r="C2295" i="1"/>
  <c r="C1416" i="1"/>
  <c r="C2254" i="1"/>
  <c r="C2296" i="1"/>
  <c r="C1819" i="1"/>
  <c r="C2328" i="1"/>
  <c r="C2329" i="1"/>
  <c r="C2418" i="1"/>
  <c r="C1820" i="1"/>
  <c r="C1821" i="1"/>
  <c r="C1354" i="1"/>
  <c r="C1822" i="1"/>
  <c r="C1039" i="1"/>
  <c r="C1066" i="1"/>
  <c r="C1026" i="1"/>
  <c r="C1072" i="1"/>
  <c r="C1564" i="1"/>
  <c r="C731" i="1"/>
  <c r="C2208" i="1"/>
  <c r="C372" i="1"/>
  <c r="C1204" i="1"/>
  <c r="C1483" i="1"/>
  <c r="C653" i="1"/>
  <c r="C1120" i="1"/>
  <c r="C1121" i="1"/>
  <c r="C1556" i="1"/>
  <c r="C541" i="1"/>
  <c r="C1588" i="1"/>
  <c r="C1664" i="1"/>
  <c r="C862" i="1"/>
  <c r="C880" i="1"/>
  <c r="C881" i="1"/>
  <c r="C885" i="1"/>
  <c r="C886" i="1"/>
  <c r="C870" i="1"/>
  <c r="C872" i="1"/>
  <c r="C864" i="1"/>
  <c r="C1823" i="1"/>
  <c r="C890" i="1"/>
  <c r="C893" i="1"/>
  <c r="C903" i="1"/>
  <c r="C141" i="1"/>
  <c r="C1482" i="1"/>
  <c r="C1824" i="1"/>
  <c r="C1825" i="1"/>
  <c r="C1521" i="1"/>
  <c r="C1522" i="1"/>
  <c r="C660" i="1"/>
  <c r="C1826" i="1"/>
  <c r="C1827" i="1"/>
  <c r="C1652" i="1"/>
  <c r="C1343" i="1"/>
  <c r="C56" i="1"/>
  <c r="C1828" i="1"/>
  <c r="C1146" i="1"/>
  <c r="C1352" i="1"/>
  <c r="C1147" i="1"/>
  <c r="C2411" i="1"/>
  <c r="C1657" i="1"/>
  <c r="C1207" i="1"/>
  <c r="C2251" i="1"/>
  <c r="C1829" i="1"/>
  <c r="C1830" i="1"/>
  <c r="C1831" i="1"/>
  <c r="C1832" i="1"/>
  <c r="C1833" i="1"/>
  <c r="C1834" i="1"/>
  <c r="C1835" i="1"/>
  <c r="C1836" i="1"/>
  <c r="C1837" i="1"/>
  <c r="C1492" i="1"/>
  <c r="C1838" i="1"/>
  <c r="C1360" i="1"/>
  <c r="C1347" i="1"/>
  <c r="C1424" i="1"/>
  <c r="C831" i="1"/>
  <c r="C1839" i="1"/>
  <c r="C686" i="1"/>
  <c r="C1840" i="1"/>
  <c r="C1841" i="1"/>
  <c r="C2258" i="1"/>
  <c r="C1842" i="1"/>
  <c r="C2245" i="1"/>
  <c r="C2244" i="1"/>
  <c r="C2283" i="1"/>
  <c r="C1301" i="1"/>
  <c r="C1843" i="1"/>
  <c r="C1844" i="1"/>
  <c r="C2419" i="1"/>
  <c r="C1375" i="1"/>
  <c r="C1599" i="1"/>
  <c r="C1432" i="1"/>
  <c r="C1433" i="1"/>
  <c r="C1430" i="1"/>
  <c r="C1845" i="1"/>
  <c r="C2387" i="1"/>
  <c r="C415" i="1"/>
  <c r="C2386" i="1"/>
  <c r="C2392" i="1"/>
  <c r="C2304" i="1"/>
  <c r="C2388" i="1"/>
  <c r="C2385" i="1"/>
  <c r="C1593" i="1"/>
  <c r="C2268" i="1"/>
  <c r="C1446" i="1"/>
  <c r="C1443" i="1"/>
  <c r="C1846" i="1"/>
  <c r="C1346" i="1"/>
  <c r="C1847" i="1"/>
  <c r="C2297" i="1"/>
  <c r="C1848" i="1"/>
  <c r="C2409" i="1"/>
  <c r="C1303" i="1"/>
  <c r="C2330" i="1"/>
  <c r="C2267" i="1"/>
  <c r="C1203" i="1"/>
  <c r="C365" i="1"/>
  <c r="C371" i="1"/>
  <c r="C375" i="1"/>
  <c r="C361" i="1"/>
  <c r="C2331" i="1"/>
  <c r="C1199" i="1"/>
  <c r="C2407" i="1"/>
  <c r="C383" i="1"/>
  <c r="C2311" i="1"/>
  <c r="C2332" i="1"/>
  <c r="C1349" i="1"/>
  <c r="C1464" i="1"/>
  <c r="C2333" i="1"/>
  <c r="C2420" i="1"/>
  <c r="C1377" i="1"/>
  <c r="C2259" i="1"/>
  <c r="C1355" i="1"/>
  <c r="C1359" i="1"/>
  <c r="C1357" i="1"/>
  <c r="C1413" i="1"/>
  <c r="C2279" i="1"/>
  <c r="C2282" i="1"/>
  <c r="C2280" i="1"/>
  <c r="C2263" i="1"/>
  <c r="C2294" i="1"/>
  <c r="C2266" i="1"/>
  <c r="C1434" i="1"/>
  <c r="C975" i="1"/>
  <c r="C949" i="1"/>
  <c r="C1078" i="1"/>
  <c r="C1436" i="1"/>
  <c r="C2278" i="1"/>
  <c r="C1344" i="1"/>
  <c r="C2272" i="1"/>
  <c r="C2334" i="1"/>
  <c r="C1299" i="1"/>
  <c r="C2270" i="1"/>
  <c r="C2384" i="1"/>
  <c r="C2275" i="1"/>
  <c r="C1365" i="1"/>
  <c r="C2271" i="1"/>
  <c r="C1252" i="1"/>
  <c r="C1849" i="1"/>
  <c r="C1850" i="1"/>
  <c r="C1370" i="1"/>
  <c r="C2421" i="1"/>
  <c r="C2264" i="1"/>
  <c r="C1157" i="1"/>
  <c r="C1851" i="1"/>
  <c r="C1600" i="1"/>
  <c r="C1852" i="1"/>
  <c r="C1069" i="1"/>
  <c r="C1853" i="1"/>
  <c r="C1854" i="1"/>
  <c r="C1200" i="1"/>
  <c r="C1148" i="1"/>
  <c r="C1372" i="1"/>
  <c r="C1855" i="1"/>
  <c r="C1856" i="1"/>
  <c r="C1857" i="1"/>
  <c r="C1858" i="1"/>
  <c r="C1859" i="1"/>
  <c r="C1860" i="1"/>
  <c r="C2335" i="1"/>
  <c r="C2336" i="1"/>
  <c r="C1861" i="1"/>
  <c r="C1530" i="1"/>
  <c r="C390" i="1"/>
  <c r="C854" i="1"/>
  <c r="C1641" i="1"/>
  <c r="C55" i="1"/>
  <c r="C1594" i="1"/>
  <c r="C1862" i="1"/>
  <c r="C1584" i="1"/>
  <c r="C380" i="1"/>
  <c r="C1411" i="1"/>
  <c r="C1863" i="1"/>
  <c r="C1009" i="1"/>
  <c r="C445" i="1"/>
  <c r="C1864" i="1"/>
  <c r="C1557" i="1"/>
  <c r="C1278" i="1"/>
  <c r="C123" i="1"/>
  <c r="C1622" i="1"/>
  <c r="C802" i="1"/>
  <c r="C786" i="1"/>
  <c r="C1211" i="1"/>
  <c r="C1182" i="1"/>
  <c r="C1223" i="1"/>
  <c r="C1073" i="1"/>
  <c r="C2337" i="1"/>
  <c r="C1214" i="1"/>
  <c r="C1553" i="1"/>
  <c r="C654" i="1"/>
  <c r="C703" i="1"/>
  <c r="C777" i="1"/>
  <c r="C1302" i="1"/>
  <c r="C1865" i="1"/>
  <c r="C1866" i="1"/>
  <c r="C1867" i="1"/>
  <c r="C1653" i="1"/>
  <c r="C1868" i="1"/>
  <c r="C1869" i="1"/>
  <c r="C1870" i="1"/>
  <c r="C414" i="1"/>
  <c r="C1871" i="1"/>
  <c r="C1152" i="1"/>
  <c r="C1534" i="1"/>
  <c r="C1580" i="1"/>
  <c r="C1872" i="1"/>
  <c r="C49" i="1"/>
  <c r="C2338" i="1"/>
  <c r="C1501" i="1"/>
  <c r="C323" i="1"/>
  <c r="C1544" i="1"/>
  <c r="C1873" i="1"/>
  <c r="C813" i="1"/>
  <c r="C1874" i="1"/>
  <c r="C1875" i="1"/>
  <c r="C1484" i="1"/>
  <c r="C531" i="1"/>
  <c r="C1876" i="1"/>
  <c r="C1448" i="1"/>
  <c r="C1486" i="1"/>
  <c r="C1877" i="1"/>
  <c r="C776" i="1"/>
  <c r="C1549" i="1"/>
  <c r="C819" i="1"/>
  <c r="C1878" i="1"/>
  <c r="C1453" i="1"/>
  <c r="C395" i="1"/>
  <c r="C818" i="1"/>
  <c r="C259" i="1"/>
  <c r="C1879" i="1"/>
  <c r="C1880" i="1"/>
  <c r="C1119" i="1"/>
  <c r="C1645" i="1"/>
  <c r="C1132" i="1"/>
  <c r="C1515" i="1"/>
  <c r="C1242" i="1"/>
  <c r="C1638" i="1"/>
  <c r="C1106" i="1"/>
  <c r="C1117" i="1"/>
  <c r="C409" i="1"/>
  <c r="C968" i="1"/>
  <c r="C2339" i="1"/>
  <c r="C1165" i="1"/>
  <c r="C547" i="1"/>
  <c r="C1438" i="1"/>
  <c r="C824" i="1"/>
  <c r="C1008" i="1"/>
  <c r="C1541" i="1"/>
  <c r="C875" i="1"/>
  <c r="C756" i="1"/>
  <c r="C78" i="1"/>
  <c r="C772" i="1"/>
  <c r="C912" i="1"/>
  <c r="C1602" i="1"/>
  <c r="C906" i="1"/>
  <c r="C1452" i="1"/>
  <c r="C1474" i="1"/>
  <c r="C1420" i="1"/>
  <c r="C952" i="1"/>
  <c r="C1881" i="1"/>
  <c r="C1197" i="1"/>
  <c r="C1260" i="1"/>
  <c r="C2340" i="1"/>
  <c r="C1156" i="1"/>
  <c r="C1334" i="1"/>
  <c r="C925" i="1"/>
  <c r="C1154" i="1"/>
  <c r="C1555" i="1"/>
  <c r="C1277" i="1"/>
  <c r="C1882" i="1"/>
  <c r="C1883" i="1"/>
  <c r="C1884" i="1"/>
  <c r="C1406" i="1"/>
  <c r="C1437" i="1"/>
  <c r="C1885" i="1"/>
  <c r="C1304" i="1"/>
  <c r="C1507" i="1"/>
  <c r="C1291" i="1"/>
  <c r="C1886" i="1"/>
  <c r="C1461" i="1"/>
  <c r="C1887" i="1"/>
  <c r="C1888" i="1"/>
  <c r="C1889" i="1"/>
  <c r="C2341" i="1"/>
  <c r="C2273" i="1"/>
  <c r="C2394" i="1"/>
  <c r="C2290" i="1"/>
  <c r="C2308" i="1"/>
  <c r="C2342" i="1"/>
  <c r="C2391" i="1"/>
  <c r="C1890" i="1"/>
  <c r="C608" i="1"/>
  <c r="C1613" i="1"/>
  <c r="C1333" i="1"/>
  <c r="C1891" i="1"/>
  <c r="C2343" i="1"/>
  <c r="C2344" i="1"/>
  <c r="C2289" i="1"/>
  <c r="C1044" i="1"/>
  <c r="C2257" i="1"/>
  <c r="C2345" i="1"/>
  <c r="C2291" i="1"/>
  <c r="C2256" i="1"/>
  <c r="C740" i="1"/>
  <c r="C2346" i="1"/>
  <c r="C2249" i="1"/>
  <c r="C1892" i="1"/>
  <c r="C1559" i="1"/>
  <c r="C1893" i="1"/>
  <c r="C1456" i="1"/>
  <c r="C951" i="1"/>
  <c r="C1894" i="1"/>
  <c r="C1895" i="1"/>
  <c r="C1896" i="1"/>
  <c r="C1897" i="1"/>
  <c r="C1898" i="1"/>
  <c r="C1899" i="1"/>
  <c r="C1900" i="1"/>
  <c r="C2422" i="1"/>
  <c r="C1901" i="1"/>
  <c r="C1286"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2423" i="1"/>
  <c r="C1959" i="1"/>
  <c r="C1960" i="1"/>
  <c r="C1961" i="1"/>
  <c r="C1962" i="1"/>
  <c r="C1500" i="1"/>
  <c r="C1963" i="1"/>
  <c r="C1964" i="1"/>
  <c r="C1965" i="1"/>
  <c r="C1966" i="1"/>
  <c r="C1367" i="1"/>
  <c r="C1967" i="1"/>
  <c r="C1968" i="1"/>
  <c r="C2298" i="1"/>
  <c r="C1969" i="1"/>
  <c r="C1970" i="1"/>
  <c r="C2347" i="1"/>
  <c r="C1971" i="1"/>
  <c r="C1972" i="1"/>
  <c r="C2348" i="1"/>
  <c r="C2349" i="1"/>
  <c r="C1369" i="1"/>
  <c r="C1973" i="1"/>
  <c r="C1974" i="1"/>
  <c r="C2306" i="1"/>
  <c r="C2350" i="1"/>
  <c r="C1975" i="1"/>
  <c r="C2309" i="1"/>
  <c r="C1976" i="1"/>
  <c r="C1977" i="1"/>
  <c r="C1978" i="1"/>
  <c r="C1979" i="1"/>
  <c r="C2255" i="1"/>
  <c r="C1980" i="1"/>
  <c r="C2351" i="1"/>
  <c r="C2292" i="1"/>
  <c r="C2389" i="1"/>
  <c r="C1662" i="1"/>
  <c r="C2390" i="1"/>
  <c r="C1981" i="1"/>
  <c r="C1982" i="1"/>
  <c r="C1983" i="1"/>
  <c r="C2352" i="1"/>
  <c r="C1984" i="1"/>
  <c r="C1342" i="1"/>
  <c r="C1985" i="1"/>
  <c r="C1986" i="1"/>
  <c r="C1987" i="1"/>
  <c r="C1480" i="1"/>
  <c r="C2353" i="1"/>
  <c r="C1988" i="1"/>
  <c r="C1989" i="1"/>
  <c r="C1990" i="1"/>
  <c r="C2397" i="1"/>
  <c r="C1991" i="1"/>
  <c r="C1992" i="1"/>
  <c r="C1993" i="1"/>
  <c r="C1994" i="1"/>
  <c r="C2354" i="1"/>
  <c r="C1995" i="1"/>
  <c r="C2424" i="1"/>
  <c r="C2425" i="1"/>
  <c r="C2426" i="1"/>
  <c r="C2427" i="1"/>
  <c r="C1996" i="1"/>
  <c r="C1997" i="1"/>
  <c r="C1998" i="1"/>
  <c r="C1999" i="1"/>
  <c r="C2428" i="1"/>
  <c r="C2429" i="1"/>
  <c r="C2000" i="1"/>
  <c r="C2001" i="1"/>
  <c r="C2430" i="1"/>
  <c r="C2002" i="1"/>
  <c r="C2003" i="1"/>
  <c r="C2004" i="1"/>
  <c r="C2005" i="1"/>
  <c r="C2006" i="1"/>
  <c r="C2007" i="1"/>
  <c r="C2431" i="1"/>
  <c r="C2008" i="1"/>
  <c r="C2009" i="1"/>
  <c r="C2010" i="1"/>
  <c r="C2011" i="1"/>
  <c r="C2012" i="1"/>
  <c r="C2013" i="1"/>
  <c r="C2014" i="1"/>
  <c r="C2432" i="1"/>
  <c r="C2015" i="1"/>
  <c r="C2016" i="1"/>
  <c r="C2017" i="1"/>
  <c r="C2305" i="1"/>
  <c r="C1330" i="1"/>
  <c r="C2018" i="1"/>
  <c r="C2355" i="1"/>
  <c r="C2400" i="1"/>
  <c r="C2433" i="1"/>
  <c r="C2434" i="1"/>
  <c r="C2019" i="1"/>
  <c r="C2020" i="1"/>
  <c r="C2021" i="1"/>
  <c r="C2022" i="1"/>
  <c r="C2356" i="1"/>
  <c r="C2023" i="1"/>
  <c r="C2024" i="1"/>
  <c r="C2025" i="1"/>
  <c r="C2026" i="1"/>
  <c r="C2027" i="1"/>
  <c r="C2028" i="1"/>
  <c r="C2029" i="1"/>
  <c r="C2030" i="1"/>
  <c r="C2031" i="1"/>
  <c r="C1381" i="1"/>
  <c r="C2435" i="1"/>
  <c r="C2032" i="1"/>
  <c r="C2436" i="1"/>
  <c r="C2033" i="1"/>
  <c r="C2034" i="1"/>
  <c r="C2035" i="1"/>
  <c r="C1288" i="1"/>
  <c r="C2036" i="1"/>
  <c r="C2037" i="1"/>
  <c r="C1332" i="1"/>
  <c r="C1374" i="1"/>
  <c r="C2038" i="1"/>
  <c r="C2039" i="1"/>
  <c r="C1331" i="1"/>
  <c r="C2040" i="1"/>
  <c r="C1589" i="1"/>
  <c r="C2041" i="1"/>
  <c r="C1339" i="1"/>
  <c r="C1419" i="1"/>
  <c r="C1338" i="1"/>
  <c r="C2042" i="1"/>
  <c r="C2043" i="1"/>
  <c r="C2044" i="1"/>
  <c r="C1368" i="1"/>
  <c r="C1526" i="1"/>
  <c r="C2045" i="1"/>
  <c r="C2046" i="1"/>
  <c r="C2047" i="1"/>
  <c r="C2048" i="1"/>
  <c r="C2049" i="1"/>
  <c r="C2050" i="1"/>
  <c r="C2051" i="1"/>
  <c r="C2052" i="1"/>
  <c r="C2053" i="1"/>
  <c r="C1356" i="1"/>
  <c r="C2054" i="1"/>
  <c r="C2055" i="1"/>
  <c r="C2056" i="1"/>
  <c r="C2057" i="1"/>
  <c r="C2058" i="1"/>
  <c r="C2059" i="1"/>
  <c r="C2060" i="1"/>
  <c r="C2061" i="1"/>
  <c r="C2062" i="1"/>
  <c r="C2063" i="1"/>
  <c r="C2064" i="1"/>
  <c r="C2065" i="1"/>
  <c r="C1520" i="1"/>
  <c r="C2066" i="1"/>
  <c r="C2067" i="1"/>
  <c r="C2437" i="1"/>
  <c r="C2068" i="1"/>
  <c r="C2069" i="1"/>
  <c r="C2070" i="1"/>
  <c r="C2071" i="1"/>
  <c r="C2072" i="1"/>
  <c r="C2073" i="1"/>
  <c r="C2438" i="1"/>
  <c r="C2074" i="1"/>
  <c r="C2439" i="1"/>
  <c r="C2075" i="1"/>
  <c r="C2076" i="1"/>
  <c r="C2077" i="1"/>
  <c r="C2078" i="1"/>
  <c r="C2079" i="1"/>
  <c r="C1336" i="1"/>
  <c r="C2080" i="1"/>
  <c r="C2081" i="1"/>
  <c r="C2082" i="1"/>
  <c r="C2083" i="1"/>
  <c r="C2084" i="1"/>
  <c r="C1609" i="1"/>
  <c r="C2085" i="1"/>
  <c r="C1571" i="1"/>
  <c r="C1455" i="1"/>
  <c r="C2086" i="1"/>
  <c r="C2087" i="1"/>
  <c r="C2440" i="1"/>
  <c r="C2088" i="1"/>
  <c r="C2441" i="1"/>
  <c r="C2089" i="1"/>
  <c r="C1378" i="1"/>
  <c r="C2090" i="1"/>
  <c r="C2442" i="1"/>
  <c r="C2443" i="1"/>
  <c r="C2091" i="1"/>
  <c r="C2092" i="1"/>
  <c r="C1572" i="1"/>
  <c r="C2093" i="1"/>
  <c r="C2094" i="1"/>
  <c r="C2095" i="1"/>
  <c r="C2096" i="1"/>
  <c r="C1415" i="1"/>
  <c r="C1586" i="1"/>
  <c r="C1240" i="1"/>
  <c r="C2097" i="1"/>
  <c r="C2444" i="1"/>
  <c r="C2445" i="1"/>
  <c r="C2098" i="1"/>
  <c r="C2099" i="1"/>
  <c r="C1469" i="1"/>
  <c r="C2100" i="1"/>
  <c r="C2101" i="1"/>
  <c r="C2102" i="1"/>
  <c r="C2103" i="1"/>
  <c r="C2104" i="1"/>
  <c r="C440" i="1"/>
  <c r="C2105" i="1"/>
  <c r="C1410" i="1"/>
  <c r="C2106" i="1"/>
  <c r="C2107" i="1"/>
  <c r="C2108" i="1"/>
  <c r="C2446" i="1"/>
  <c r="C2447" i="1"/>
  <c r="C2448" i="1"/>
  <c r="C2449" i="1"/>
  <c r="C2109" i="1"/>
  <c r="C2110" i="1"/>
  <c r="C1134" i="1"/>
  <c r="C2111" i="1"/>
  <c r="C1136" i="1"/>
  <c r="C2112" i="1"/>
  <c r="C2113" i="1"/>
  <c r="C2114" i="1"/>
  <c r="C944" i="1"/>
  <c r="C2450" i="1"/>
  <c r="C2115" i="1"/>
  <c r="C2116" i="1"/>
  <c r="C2117" i="1"/>
  <c r="C1300" i="1"/>
  <c r="C297" i="1"/>
  <c r="C2118" i="1"/>
  <c r="C959" i="1"/>
  <c r="C155" i="1"/>
  <c r="C2119" i="1"/>
  <c r="C2357" i="1"/>
  <c r="C2120" i="1"/>
  <c r="C2393" i="1"/>
  <c r="C2399" i="1"/>
  <c r="C2121" i="1"/>
  <c r="C2122" i="1"/>
  <c r="C2123" i="1"/>
  <c r="C2124" i="1"/>
  <c r="C2125" i="1"/>
  <c r="C2126" i="1"/>
  <c r="C1487" i="1"/>
  <c r="C765" i="1"/>
  <c r="C2127" i="1"/>
  <c r="C2128" i="1"/>
  <c r="C2129" i="1"/>
  <c r="C2130" i="1"/>
  <c r="C2131" i="1"/>
  <c r="C2132" i="1"/>
  <c r="C2133" i="1"/>
  <c r="C2134" i="1"/>
  <c r="C2135" i="1"/>
  <c r="C2136" i="1"/>
  <c r="C2137" i="1"/>
  <c r="C1262" i="1"/>
  <c r="C2138" i="1"/>
  <c r="C689" i="1"/>
  <c r="C2139" i="1"/>
  <c r="C2140" i="1"/>
  <c r="C2141" i="1"/>
  <c r="C2142" i="1"/>
  <c r="C2143" i="1"/>
  <c r="C2144" i="1"/>
  <c r="C2358" i="1"/>
  <c r="C2145" i="1"/>
  <c r="C2146" i="1"/>
  <c r="C2147" i="1"/>
  <c r="C2148" i="1"/>
  <c r="C2149" i="1"/>
  <c r="C2150" i="1"/>
  <c r="C2151" i="1"/>
  <c r="C2152" i="1"/>
  <c r="C2153" i="1"/>
  <c r="C2154" i="1"/>
  <c r="C2155" i="1"/>
  <c r="C2156" i="1"/>
  <c r="C2157" i="1"/>
  <c r="C2158" i="1"/>
  <c r="C2159" i="1"/>
  <c r="C2160" i="1"/>
  <c r="C2161" i="1"/>
  <c r="C2162" i="1"/>
  <c r="C2163" i="1"/>
  <c r="C2164" i="1"/>
  <c r="C2165" i="1"/>
  <c r="C2451" i="1"/>
  <c r="C2166" i="1"/>
  <c r="C2167" i="1"/>
  <c r="C2168" i="1"/>
  <c r="C2169" i="1"/>
  <c r="C2452" i="1"/>
  <c r="C2170" i="1"/>
  <c r="C2171" i="1"/>
  <c r="C2172" i="1"/>
  <c r="C2173" i="1"/>
  <c r="C2174" i="1"/>
  <c r="C2175" i="1"/>
  <c r="C2176" i="1"/>
  <c r="C2177" i="1"/>
  <c r="C2178" i="1"/>
  <c r="C2179" i="1"/>
  <c r="C1384" i="1"/>
  <c r="C1379" i="1"/>
  <c r="C1405" i="1"/>
  <c r="C2180" i="1"/>
  <c r="C2181" i="1"/>
  <c r="C1366" i="1"/>
  <c r="C2182" i="1"/>
  <c r="C2183" i="1"/>
  <c r="C2184" i="1"/>
  <c r="C2185" i="1"/>
  <c r="C2186" i="1"/>
  <c r="C2187" i="1"/>
  <c r="C2188" i="1"/>
  <c r="C2189" i="1"/>
  <c r="C2190" i="1"/>
  <c r="C2191" i="1"/>
  <c r="C2192" i="1"/>
  <c r="C2193" i="1"/>
  <c r="C2359" i="1"/>
  <c r="C2265" i="1"/>
  <c r="C2360" i="1"/>
  <c r="C1350" i="1"/>
  <c r="C2361" i="1"/>
  <c r="C2362" i="1"/>
  <c r="C2453" i="1"/>
  <c r="C2363" i="1"/>
  <c r="C2194" i="1"/>
  <c r="C2364" i="1"/>
  <c r="C2365" i="1"/>
  <c r="C2366" i="1"/>
  <c r="C2367" i="1"/>
  <c r="C2368" i="1"/>
  <c r="C2369" i="1"/>
  <c r="C2370" i="1"/>
  <c r="C2371" i="1"/>
  <c r="C2372" i="1"/>
  <c r="C2373" i="1"/>
  <c r="C2374" i="1"/>
  <c r="C2375" i="1"/>
  <c r="C2376" i="1"/>
  <c r="C2377" i="1"/>
  <c r="C2454" i="1"/>
  <c r="C2378" i="1"/>
  <c r="C963" i="1"/>
  <c r="C755" i="1"/>
  <c r="C793" i="1"/>
  <c r="C1488" i="1"/>
  <c r="C698" i="1"/>
  <c r="C876" i="1"/>
  <c r="C1514" i="1"/>
  <c r="C1493" i="1"/>
  <c r="C1494" i="1"/>
  <c r="C2379" i="1"/>
  <c r="C2195" i="1"/>
  <c r="C1361" i="1"/>
  <c r="C2196" i="1"/>
  <c r="C2197" i="1"/>
  <c r="C2302" i="1"/>
  <c r="C2198" i="1"/>
  <c r="C2455" i="1"/>
  <c r="C2277" i="1"/>
  <c r="C2281" i="1"/>
  <c r="C1630" i="1"/>
  <c r="C2199" i="1"/>
  <c r="C364" i="1"/>
  <c r="C2380" i="1"/>
  <c r="C2200" i="1"/>
  <c r="C2201" i="1"/>
  <c r="C2381" i="1"/>
  <c r="C2382" i="1"/>
  <c r="C2396" i="1"/>
  <c r="C2395" i="1"/>
  <c r="C2202" i="1"/>
  <c r="C1362" i="1"/>
  <c r="C2248" i="1"/>
  <c r="C2383" i="1"/>
  <c r="C2307" i="1"/>
  <c r="C2203" i="1"/>
  <c r="C868" i="1"/>
  <c r="C2456" i="1"/>
  <c r="C2457" i="1"/>
  <c r="C1495" i="1"/>
  <c r="C1258" i="1"/>
  <c r="C1306" i="1"/>
  <c r="C1383" i="1"/>
  <c r="H204" i="1" l="1"/>
  <c r="H1230" i="1"/>
  <c r="H3" i="1"/>
  <c r="H2401" i="1"/>
  <c r="H2458" i="1"/>
  <c r="H1576" i="1"/>
  <c r="H626" i="1"/>
  <c r="H940" i="1"/>
  <c r="H1688" i="1"/>
  <c r="H999" i="1"/>
  <c r="H1282" i="1"/>
  <c r="H112" i="1"/>
  <c r="H587" i="1"/>
  <c r="H580" i="1"/>
  <c r="H63" i="1"/>
  <c r="H200" i="1"/>
  <c r="H1636" i="1"/>
  <c r="H2224" i="1"/>
  <c r="H595" i="1"/>
  <c r="H277" i="1"/>
  <c r="H11" i="1"/>
  <c r="H1095" i="1"/>
  <c r="H1289" i="1"/>
  <c r="H678" i="1"/>
  <c r="H1659" i="1"/>
  <c r="H601" i="1"/>
  <c r="H1489" i="1"/>
  <c r="H1711" i="1"/>
  <c r="H2410" i="1"/>
  <c r="H728" i="1"/>
  <c r="H934" i="1"/>
  <c r="H935" i="1"/>
  <c r="H305" i="1"/>
  <c r="H715" i="1"/>
  <c r="H1669" i="1"/>
  <c r="H1276" i="1"/>
  <c r="H1126" i="1"/>
  <c r="H1712" i="1"/>
  <c r="H12" i="1"/>
  <c r="H1519" i="1"/>
  <c r="H1687" i="1"/>
  <c r="H132" i="1"/>
  <c r="H1059" i="1"/>
  <c r="H150" i="1"/>
  <c r="H913" i="1"/>
  <c r="H1655" i="1"/>
  <c r="H738" i="1"/>
  <c r="H743" i="1"/>
  <c r="H233" i="1"/>
  <c r="H828" i="1"/>
  <c r="H1690" i="1"/>
  <c r="H1145" i="1"/>
  <c r="H1238" i="1"/>
  <c r="H684" i="1"/>
  <c r="H939" i="1"/>
  <c r="H1061" i="1"/>
  <c r="H863" i="1"/>
  <c r="H938" i="1"/>
  <c r="H1159" i="1"/>
  <c r="H1400" i="1"/>
  <c r="H319" i="1"/>
  <c r="H1021" i="1"/>
  <c r="H236" i="1"/>
  <c r="H977" i="1"/>
  <c r="H376" i="1"/>
  <c r="H62" i="1"/>
  <c r="H1695" i="1"/>
  <c r="H1635" i="1"/>
  <c r="H77" i="1"/>
  <c r="H648" i="1"/>
  <c r="H1693" i="1"/>
  <c r="H1177" i="1"/>
  <c r="H308" i="1"/>
  <c r="H665" i="1"/>
  <c r="H161" i="1"/>
  <c r="H84" i="1"/>
  <c r="H350" i="1"/>
  <c r="H1292" i="1"/>
  <c r="H687" i="1"/>
  <c r="H427" i="1"/>
  <c r="H600" i="1"/>
  <c r="H759" i="1"/>
  <c r="H1689" i="1"/>
  <c r="H188" i="1"/>
  <c r="H1167" i="1"/>
  <c r="H1196" i="1"/>
  <c r="H615" i="1"/>
  <c r="H207" i="1"/>
  <c r="H1660" i="1"/>
  <c r="H2220" i="1"/>
  <c r="H342" i="1"/>
  <c r="H527" i="1"/>
  <c r="H1034" i="1"/>
  <c r="H260" i="1"/>
  <c r="H1535" i="1"/>
  <c r="H137" i="1"/>
  <c r="H265" i="1"/>
  <c r="H559" i="1"/>
  <c r="H609" i="1"/>
  <c r="H2207" i="1"/>
  <c r="H70" i="1"/>
  <c r="H358" i="1"/>
  <c r="H1692" i="1"/>
  <c r="H1696" i="1"/>
  <c r="H1626" i="1"/>
  <c r="H98" i="1"/>
  <c r="H2205" i="1"/>
  <c r="H2222" i="1"/>
  <c r="H321" i="1"/>
  <c r="H179" i="1"/>
  <c r="H145" i="1"/>
  <c r="H144" i="1"/>
  <c r="H1006" i="1"/>
  <c r="H1697" i="1"/>
  <c r="H243" i="1"/>
  <c r="H1192" i="1"/>
  <c r="H1527" i="1"/>
  <c r="H139" i="1"/>
  <c r="H1537" i="1"/>
  <c r="H1675" i="1"/>
  <c r="H229" i="1"/>
  <c r="H225" i="1"/>
  <c r="H847" i="1"/>
  <c r="H448" i="1"/>
  <c r="H220" i="1"/>
  <c r="H387" i="1"/>
  <c r="H160" i="1"/>
  <c r="H405" i="1"/>
  <c r="H2232" i="1"/>
  <c r="H496" i="1"/>
  <c r="H228" i="1"/>
  <c r="H980" i="1"/>
  <c r="H2230" i="1"/>
  <c r="H1086" i="1"/>
  <c r="H699" i="1"/>
  <c r="H567" i="1"/>
  <c r="H1056" i="1"/>
  <c r="H1253" i="1"/>
  <c r="H403" i="1"/>
  <c r="H182" i="1"/>
  <c r="H209" i="1"/>
  <c r="H1627" i="1"/>
  <c r="H221" i="1"/>
  <c r="H739" i="1"/>
  <c r="H113" i="1"/>
  <c r="H1698" i="1"/>
  <c r="H1124" i="1"/>
  <c r="H281" i="1"/>
  <c r="H238" i="1"/>
  <c r="H1408" i="1"/>
  <c r="H227" i="1"/>
  <c r="H1088" i="1"/>
  <c r="H1502" i="1"/>
  <c r="H1210" i="1"/>
  <c r="H781" i="1"/>
  <c r="H1691" i="1"/>
  <c r="H830" i="1"/>
  <c r="H1425" i="1"/>
  <c r="H1713" i="1"/>
  <c r="H1255" i="1"/>
  <c r="H127" i="1"/>
  <c r="H1699" i="1"/>
  <c r="H289" i="1"/>
  <c r="H1422" i="1"/>
  <c r="H232" i="1"/>
  <c r="H151" i="1"/>
  <c r="H411" i="1"/>
  <c r="H290" i="1"/>
  <c r="H637" i="1"/>
  <c r="H215" i="1"/>
  <c r="H1231" i="1"/>
  <c r="H474" i="1"/>
  <c r="H408" i="1"/>
  <c r="H1646" i="1"/>
  <c r="H178" i="1"/>
  <c r="H148" i="1"/>
  <c r="H2405" i="1"/>
  <c r="H1123" i="1"/>
  <c r="H1538" i="1"/>
  <c r="H2404" i="1"/>
  <c r="H2403" i="1"/>
  <c r="H1060" i="1"/>
  <c r="H560" i="1"/>
  <c r="H1397" i="1"/>
  <c r="H1700" i="1"/>
  <c r="H270" i="1"/>
  <c r="H133" i="1"/>
  <c r="H613" i="1"/>
  <c r="H287" i="1"/>
  <c r="H214" i="1"/>
  <c r="H6" i="1"/>
  <c r="H244" i="1"/>
  <c r="H267" i="1"/>
  <c r="H1099" i="1"/>
  <c r="H1631" i="1"/>
  <c r="H1171" i="1"/>
  <c r="H38" i="1"/>
  <c r="H814" i="1"/>
  <c r="H1185" i="1"/>
  <c r="H1536" i="1"/>
  <c r="H284" i="1"/>
  <c r="H1032" i="1"/>
  <c r="H675" i="1"/>
  <c r="H599" i="1"/>
  <c r="H285" i="1"/>
  <c r="H641" i="1"/>
  <c r="H324" i="1"/>
  <c r="H24" i="1"/>
  <c r="H674" i="1"/>
  <c r="H993" i="1"/>
  <c r="H111" i="1"/>
  <c r="H616" i="1"/>
  <c r="H280" i="1"/>
  <c r="H19" i="1"/>
  <c r="H306" i="1"/>
  <c r="H17" i="1"/>
  <c r="H979" i="1"/>
  <c r="H1510" i="1"/>
  <c r="H796" i="1"/>
  <c r="H852" i="1"/>
  <c r="H156" i="1"/>
  <c r="H1144" i="1"/>
  <c r="H877" i="1"/>
  <c r="H252" i="1"/>
  <c r="H1083" i="1"/>
  <c r="H25" i="1"/>
  <c r="H191" i="1"/>
  <c r="H943" i="1"/>
  <c r="H682" i="1"/>
  <c r="H1447" i="1"/>
  <c r="H1212" i="1"/>
  <c r="H692" i="1"/>
  <c r="H680" i="1"/>
  <c r="H762" i="1"/>
  <c r="H724" i="1"/>
  <c r="H345" i="1"/>
  <c r="H1246" i="1"/>
  <c r="H998" i="1"/>
  <c r="H700" i="1"/>
  <c r="H860" i="1"/>
  <c r="H647" i="1"/>
  <c r="H2301" i="1"/>
  <c r="H1643" i="1"/>
  <c r="H1341" i="1"/>
  <c r="H1575" i="1"/>
  <c r="H331" i="1"/>
  <c r="H841" i="1"/>
  <c r="H378" i="1"/>
  <c r="H216" i="1"/>
  <c r="H590" i="1"/>
  <c r="H477" i="1"/>
  <c r="H336" i="1"/>
  <c r="H482" i="1"/>
  <c r="H258" i="1"/>
  <c r="H709" i="1"/>
  <c r="H905" i="1"/>
  <c r="H657" i="1"/>
  <c r="H107" i="1"/>
  <c r="H298" i="1"/>
  <c r="H288" i="1"/>
  <c r="H754" i="1"/>
  <c r="H501" i="1"/>
  <c r="H237" i="1"/>
  <c r="H1158" i="1"/>
  <c r="H1079" i="1"/>
  <c r="H205" i="1"/>
  <c r="H23" i="1"/>
  <c r="H300" i="1"/>
  <c r="H167" i="1"/>
  <c r="H329" i="1"/>
  <c r="H1091" i="1"/>
  <c r="H631" i="1"/>
  <c r="H239" i="1"/>
  <c r="H231" i="1"/>
  <c r="H173" i="1"/>
  <c r="H1053" i="1"/>
  <c r="H1701" i="1"/>
  <c r="H1219" i="1"/>
  <c r="H254" i="1"/>
  <c r="H242" i="1"/>
  <c r="H677" i="1"/>
  <c r="H333" i="1"/>
  <c r="H717" i="1"/>
  <c r="H303" i="1"/>
  <c r="H423" i="1"/>
  <c r="H194" i="1"/>
  <c r="H1189" i="1"/>
  <c r="H751" i="1"/>
  <c r="H152" i="1"/>
  <c r="H707" i="1"/>
  <c r="H224" i="1"/>
  <c r="H1702" i="1"/>
  <c r="H747" i="1"/>
  <c r="H1221" i="1"/>
  <c r="H1229" i="1"/>
  <c r="H247" i="1"/>
  <c r="H1578" i="1"/>
  <c r="H431" i="1"/>
  <c r="H230" i="1"/>
  <c r="H1285" i="1"/>
  <c r="H79" i="1"/>
  <c r="H761" i="1"/>
  <c r="H1582" i="1"/>
  <c r="H357" i="1"/>
  <c r="H459" i="1"/>
  <c r="H1363" i="1"/>
  <c r="H483" i="1"/>
  <c r="H640" i="1"/>
  <c r="H360" i="1"/>
  <c r="H347" i="1"/>
  <c r="H466" i="1"/>
  <c r="H1592" i="1"/>
  <c r="H1442" i="1"/>
  <c r="H630" i="1"/>
  <c r="H46" i="1"/>
  <c r="H447" i="1"/>
  <c r="H571" i="1"/>
  <c r="H1621" i="1"/>
  <c r="H457" i="1"/>
  <c r="H476" i="1"/>
  <c r="H544" i="1"/>
  <c r="H465" i="1"/>
  <c r="H2238" i="1"/>
  <c r="H478" i="1"/>
  <c r="H354" i="1"/>
  <c r="H164" i="1"/>
  <c r="H340" i="1"/>
  <c r="H1656" i="1"/>
  <c r="H807" i="1"/>
  <c r="H353" i="1"/>
  <c r="H315" i="1"/>
  <c r="H464" i="1"/>
  <c r="H566" i="1"/>
  <c r="H741" i="1"/>
  <c r="H509" i="1"/>
  <c r="H399" i="1"/>
  <c r="H1015" i="1"/>
  <c r="H475" i="1"/>
  <c r="H538" i="1"/>
  <c r="H103" i="1"/>
  <c r="H763" i="1"/>
  <c r="H1441" i="1"/>
  <c r="H320" i="1"/>
  <c r="H697" i="1"/>
  <c r="H526" i="1"/>
  <c r="H279" i="1"/>
  <c r="H489" i="1"/>
  <c r="H858" i="1"/>
  <c r="H1202" i="1"/>
  <c r="H192" i="1"/>
  <c r="H2221" i="1"/>
  <c r="H497" i="1"/>
  <c r="H966" i="1"/>
  <c r="H1417" i="1"/>
  <c r="H177" i="1"/>
  <c r="H1418" i="1"/>
  <c r="H169" i="1"/>
  <c r="H338" i="1"/>
  <c r="H508" i="1"/>
  <c r="H348" i="1"/>
  <c r="H919" i="1"/>
  <c r="H446" i="1"/>
  <c r="H434" i="1"/>
  <c r="H162" i="1"/>
  <c r="H967" i="1"/>
  <c r="H424" i="1"/>
  <c r="H895" i="1"/>
  <c r="H241" i="1"/>
  <c r="H589" i="1"/>
  <c r="H14" i="1"/>
  <c r="H389" i="1"/>
  <c r="H126" i="1"/>
  <c r="H180" i="1"/>
  <c r="H432" i="1"/>
  <c r="H430" i="1"/>
  <c r="H839" i="1"/>
  <c r="H498" i="1"/>
  <c r="H764" i="1"/>
  <c r="H897" i="1"/>
  <c r="H591" i="1"/>
  <c r="H219" i="1"/>
  <c r="H565" i="1"/>
  <c r="H915" i="1"/>
  <c r="H147" i="1"/>
  <c r="H1581" i="1"/>
  <c r="H417" i="1"/>
  <c r="H659" i="1"/>
  <c r="H2214" i="1"/>
  <c r="H1585" i="1"/>
  <c r="H491" i="1"/>
  <c r="H573" i="1"/>
  <c r="H428" i="1"/>
  <c r="H184" i="1"/>
  <c r="H157" i="1"/>
  <c r="H129" i="1"/>
  <c r="H2217" i="1"/>
  <c r="H1287" i="1"/>
  <c r="H779" i="1"/>
  <c r="H419" i="1"/>
  <c r="H1569" i="1"/>
  <c r="H413" i="1"/>
  <c r="H867" i="1"/>
  <c r="H1513" i="1"/>
  <c r="H507" i="1"/>
  <c r="H923" i="1"/>
  <c r="H1045" i="1"/>
  <c r="H924" i="1"/>
  <c r="H1324" i="1"/>
  <c r="H1666" i="1"/>
  <c r="H981" i="1"/>
  <c r="H1041" i="1"/>
  <c r="H503" i="1"/>
  <c r="H536" i="1"/>
  <c r="H758" i="1"/>
  <c r="H494" i="1"/>
  <c r="H479" i="1"/>
  <c r="H175" i="1"/>
  <c r="H472" i="1"/>
  <c r="H296" i="1"/>
  <c r="H397" i="1"/>
  <c r="H564" i="1"/>
  <c r="H528" i="1"/>
  <c r="H1481" i="1"/>
  <c r="H539" i="1"/>
  <c r="H398" i="1"/>
  <c r="H339" i="1"/>
  <c r="H473" i="1"/>
  <c r="H2314" i="1"/>
  <c r="H1714" i="1"/>
  <c r="H2216" i="1"/>
  <c r="H2234" i="1"/>
  <c r="H2236" i="1"/>
  <c r="H2231" i="1"/>
  <c r="H163" i="1"/>
  <c r="H1676" i="1"/>
  <c r="H970" i="1"/>
  <c r="H1682" i="1"/>
  <c r="H946" i="1"/>
  <c r="H1062" i="1"/>
  <c r="H1658" i="1"/>
  <c r="H1703" i="1"/>
  <c r="H128" i="1"/>
  <c r="H261" i="1"/>
  <c r="H1704" i="1"/>
  <c r="H1155" i="1"/>
  <c r="H1263" i="1"/>
  <c r="H1629" i="1"/>
  <c r="H146" i="1"/>
  <c r="H16" i="1"/>
  <c r="H2239" i="1"/>
  <c r="H211" i="1"/>
  <c r="H1625" i="1"/>
  <c r="H1040" i="1"/>
  <c r="H614" i="1"/>
  <c r="H1000" i="1"/>
  <c r="H189" i="1"/>
  <c r="H1680" i="1"/>
  <c r="H816" i="1"/>
  <c r="H826" i="1"/>
  <c r="H1705" i="1"/>
  <c r="H159" i="1"/>
  <c r="H4" i="1"/>
  <c r="H1706" i="1"/>
  <c r="H2235" i="1"/>
  <c r="H955" i="1"/>
  <c r="H834" i="1"/>
  <c r="H1707" i="1"/>
  <c r="H543" i="1"/>
  <c r="H1708" i="1"/>
  <c r="H1665" i="1"/>
  <c r="H337" i="1"/>
  <c r="H1709" i="1"/>
  <c r="H271" i="1"/>
  <c r="H546" i="1"/>
  <c r="H937" i="1"/>
  <c r="H386" i="1"/>
  <c r="H335" i="1"/>
  <c r="H557" i="1"/>
  <c r="H512" i="1"/>
  <c r="H493" i="1"/>
  <c r="H782" i="1"/>
  <c r="H771" i="1"/>
  <c r="H223" i="1"/>
  <c r="H1414" i="1"/>
  <c r="H570" i="1"/>
  <c r="H568" i="1"/>
  <c r="H522" i="1"/>
  <c r="H425" i="1"/>
  <c r="H438" i="1"/>
  <c r="H436" i="1"/>
  <c r="H561" i="1"/>
  <c r="H569" i="1"/>
  <c r="H795" i="1"/>
  <c r="H510" i="1"/>
  <c r="H572" i="1"/>
  <c r="H208" i="1"/>
  <c r="H183" i="1"/>
  <c r="H1036" i="1"/>
  <c r="H1710" i="1"/>
  <c r="H517" i="1"/>
  <c r="H579" i="1"/>
  <c r="H1715" i="1"/>
  <c r="H47" i="1"/>
  <c r="H746" i="1"/>
  <c r="H578" i="1"/>
  <c r="H577" i="1"/>
  <c r="H574" i="1"/>
  <c r="H295" i="1"/>
  <c r="H1293" i="1"/>
  <c r="H1475" i="1"/>
  <c r="H1551" i="1"/>
  <c r="H1490" i="1"/>
  <c r="H1143" i="1"/>
  <c r="H702" i="1"/>
  <c r="H332" i="1"/>
  <c r="H927" i="1"/>
  <c r="H1232" i="1"/>
  <c r="H1491" i="1"/>
  <c r="H458" i="1"/>
  <c r="H249" i="1"/>
  <c r="H1160" i="1"/>
  <c r="H997" i="1"/>
  <c r="H1169" i="1"/>
  <c r="H2412" i="1"/>
  <c r="H1716" i="1"/>
  <c r="H1114" i="1"/>
  <c r="H611" i="1"/>
  <c r="H1508" i="1"/>
  <c r="H456" i="1"/>
  <c r="H973" i="1"/>
  <c r="H68" i="1"/>
  <c r="H462" i="1"/>
  <c r="H1512" i="1"/>
  <c r="H584" i="1"/>
  <c r="H299" i="1"/>
  <c r="H683" i="1"/>
  <c r="H624" i="1"/>
  <c r="H1717" i="1"/>
  <c r="H442" i="1"/>
  <c r="H1595" i="1"/>
  <c r="H67" i="1"/>
  <c r="H1718" i="1"/>
  <c r="H286" i="1"/>
  <c r="H825" i="1"/>
  <c r="H1023" i="1"/>
  <c r="H1603" i="1"/>
  <c r="H1087" i="1"/>
  <c r="H110" i="1"/>
  <c r="H467" i="1"/>
  <c r="H1092" i="1"/>
  <c r="H1033" i="1"/>
  <c r="H455" i="1"/>
  <c r="H1398" i="1"/>
  <c r="H72" i="1"/>
  <c r="H1591" i="1"/>
  <c r="H623" i="1"/>
  <c r="H460" i="1"/>
  <c r="H757" i="1"/>
  <c r="H1533" i="1"/>
  <c r="H1648" i="1"/>
  <c r="H908" i="1"/>
  <c r="H304" i="1"/>
  <c r="H1647" i="1"/>
  <c r="H1058" i="1"/>
  <c r="H1590" i="1"/>
  <c r="H1090" i="1"/>
  <c r="H1153" i="1"/>
  <c r="H1208" i="1"/>
  <c r="H887" i="1"/>
  <c r="H1529" i="1"/>
  <c r="H45" i="1"/>
  <c r="H1024" i="1"/>
  <c r="H1450" i="1"/>
  <c r="H1234" i="1"/>
  <c r="H346" i="1"/>
  <c r="H941" i="1"/>
  <c r="H344" i="1"/>
  <c r="H1176" i="1"/>
  <c r="H226" i="1"/>
  <c r="H844" i="1"/>
  <c r="H1427" i="1"/>
  <c r="H1719" i="1"/>
  <c r="H1720" i="1"/>
  <c r="H1654" i="1"/>
  <c r="H1149" i="1"/>
  <c r="H407" i="1"/>
  <c r="H904" i="1"/>
  <c r="H617" i="1"/>
  <c r="H1661" i="1"/>
  <c r="H732" i="1"/>
  <c r="H412" i="1"/>
  <c r="H486" i="1"/>
  <c r="H1444" i="1"/>
  <c r="H1440" i="1"/>
  <c r="H1721" i="1"/>
  <c r="H930" i="1"/>
  <c r="H515" i="1"/>
  <c r="H1722" i="1"/>
  <c r="H1723" i="1"/>
  <c r="H803" i="1"/>
  <c r="H1312" i="1"/>
  <c r="H537" i="1"/>
  <c r="H646" i="1"/>
  <c r="H1724" i="1"/>
  <c r="H213" i="1"/>
  <c r="H586" i="1"/>
  <c r="H679" i="1"/>
  <c r="H1617" i="1"/>
  <c r="H956" i="1"/>
  <c r="H2316" i="1"/>
  <c r="H535" i="1"/>
  <c r="H5" i="1"/>
  <c r="H725" i="1"/>
  <c r="H262" i="1"/>
  <c r="H1498" i="1"/>
  <c r="H1545" i="1"/>
  <c r="H1030" i="1"/>
  <c r="H1725" i="1"/>
  <c r="H1007" i="1"/>
  <c r="H838" i="1"/>
  <c r="H1128" i="1"/>
  <c r="H1726" i="1"/>
  <c r="H1650" i="1"/>
  <c r="H1063" i="1"/>
  <c r="H130" i="1"/>
  <c r="H821" i="1"/>
  <c r="H1727" i="1"/>
  <c r="H437" i="1"/>
  <c r="H294" i="1"/>
  <c r="H954" i="1"/>
  <c r="H989" i="1"/>
  <c r="H520" i="1"/>
  <c r="H1649" i="1"/>
  <c r="H1093" i="1"/>
  <c r="H1728" i="1"/>
  <c r="H495" i="1"/>
  <c r="H976" i="1"/>
  <c r="H1267" i="1"/>
  <c r="H655" i="1"/>
  <c r="H1172" i="1"/>
  <c r="H1170" i="1"/>
  <c r="H555" i="1"/>
  <c r="H124" i="1"/>
  <c r="H1001" i="1"/>
  <c r="H769" i="1"/>
  <c r="H1568" i="1"/>
  <c r="H785" i="1"/>
  <c r="H1151" i="1"/>
  <c r="H1051" i="1"/>
  <c r="H1096" i="1"/>
  <c r="H672" i="1"/>
  <c r="H1268" i="1"/>
  <c r="H481" i="1"/>
  <c r="H889" i="1"/>
  <c r="H391" i="1"/>
  <c r="H603" i="1"/>
  <c r="H1048" i="1"/>
  <c r="H1012" i="1"/>
  <c r="H2262" i="1"/>
  <c r="H1084" i="1"/>
  <c r="H1042" i="1"/>
  <c r="H730" i="1"/>
  <c r="H726" i="1"/>
  <c r="H2229" i="1"/>
  <c r="H2213" i="1"/>
  <c r="H855" i="1"/>
  <c r="H1266" i="1"/>
  <c r="H1729" i="1"/>
  <c r="H705" i="1"/>
  <c r="H256" i="1"/>
  <c r="H202" i="1"/>
  <c r="H1077" i="1"/>
  <c r="H1213" i="1"/>
  <c r="H400" i="1"/>
  <c r="H605" i="1"/>
  <c r="H581" i="1"/>
  <c r="H441" i="1"/>
  <c r="H1180" i="1"/>
  <c r="H1730" i="1"/>
  <c r="H235" i="1"/>
  <c r="H174" i="1"/>
  <c r="H1607" i="1"/>
  <c r="H642" i="1"/>
  <c r="H1731" i="1"/>
  <c r="H619" i="1"/>
  <c r="H2303" i="1"/>
  <c r="H334" i="1"/>
  <c r="H610" i="1"/>
  <c r="H454" i="1"/>
  <c r="H957" i="1"/>
  <c r="H1071" i="1"/>
  <c r="H2313" i="1"/>
  <c r="H651" i="1"/>
  <c r="H750" i="1"/>
  <c r="H676" i="1"/>
  <c r="H1624" i="1"/>
  <c r="H153" i="1"/>
  <c r="H1616" i="1"/>
  <c r="H1523" i="1"/>
  <c r="H1732" i="1"/>
  <c r="H1101" i="1"/>
  <c r="H394" i="1"/>
  <c r="H982" i="1"/>
  <c r="H1110" i="1"/>
  <c r="H1733" i="1"/>
  <c r="H382" i="1"/>
  <c r="H1179" i="1"/>
  <c r="H1105" i="1"/>
  <c r="H634" i="1"/>
  <c r="H984" i="1"/>
  <c r="H1337" i="1"/>
  <c r="H1632" i="1"/>
  <c r="H1473" i="1"/>
  <c r="H1035" i="1"/>
  <c r="H1628" i="1"/>
  <c r="H1173" i="1"/>
  <c r="H1297" i="1"/>
  <c r="H1311" i="1"/>
  <c r="H635" i="1"/>
  <c r="H1562" i="1"/>
  <c r="H1497" i="1"/>
  <c r="H468" i="1"/>
  <c r="H985" i="1"/>
  <c r="H1567" i="1"/>
  <c r="H1310" i="1"/>
  <c r="H1633" i="1"/>
  <c r="H1734" i="1"/>
  <c r="H1243" i="1"/>
  <c r="H718" i="1"/>
  <c r="H2206" i="1"/>
  <c r="H1735" i="1"/>
  <c r="H1467" i="1"/>
  <c r="H865" i="1"/>
  <c r="H1249" i="1"/>
  <c r="H309" i="1"/>
  <c r="H853" i="1"/>
  <c r="H723" i="1"/>
  <c r="H1125" i="1"/>
  <c r="H1174" i="1"/>
  <c r="H1466" i="1"/>
  <c r="H1142" i="1"/>
  <c r="H1043" i="1"/>
  <c r="H406" i="1"/>
  <c r="H32" i="1"/>
  <c r="H620" i="1"/>
  <c r="H671" i="1"/>
  <c r="H1598" i="1"/>
  <c r="H1736" i="1"/>
  <c r="H1184" i="1"/>
  <c r="H263" i="1"/>
  <c r="H1737" i="1"/>
  <c r="H706" i="1"/>
  <c r="H41" i="1"/>
  <c r="H666" i="1"/>
  <c r="H688" i="1"/>
  <c r="H1738" i="1"/>
  <c r="H1570" i="1"/>
  <c r="H369" i="1"/>
  <c r="H1739" i="1"/>
  <c r="H272" i="1"/>
  <c r="H695" i="1"/>
  <c r="H1409" i="1"/>
  <c r="H1064" i="1"/>
  <c r="H2315" i="1"/>
  <c r="H811" i="1"/>
  <c r="H888" i="1"/>
  <c r="H1740" i="1"/>
  <c r="H1741" i="1"/>
  <c r="H829" i="1"/>
  <c r="H667" i="1"/>
  <c r="H1309" i="1"/>
  <c r="H1019" i="1"/>
  <c r="H662" i="1"/>
  <c r="H1639" i="1"/>
  <c r="H1686" i="1"/>
  <c r="H633" i="1"/>
  <c r="H1742" i="1"/>
  <c r="H248" i="1"/>
  <c r="H359" i="1"/>
  <c r="H636" i="1"/>
  <c r="H266" i="1"/>
  <c r="H873" i="1"/>
  <c r="H322" i="1"/>
  <c r="H1743" i="1"/>
  <c r="H891" i="1"/>
  <c r="H26" i="1"/>
  <c r="H1135" i="1"/>
  <c r="H449" i="1"/>
  <c r="H774" i="1"/>
  <c r="H490" i="1"/>
  <c r="H1116" i="1"/>
  <c r="H926" i="1"/>
  <c r="H621" i="1"/>
  <c r="H443" i="1"/>
  <c r="H108" i="1"/>
  <c r="H1539" i="1"/>
  <c r="H404" i="1"/>
  <c r="H556" i="1"/>
  <c r="H585" i="1"/>
  <c r="H1744" i="1"/>
  <c r="H918" i="1"/>
  <c r="H900" i="1"/>
  <c r="H392" i="1"/>
  <c r="H253" i="1"/>
  <c r="H1745" i="1"/>
  <c r="H65" i="1"/>
  <c r="H1029" i="1"/>
  <c r="H198" i="1"/>
  <c r="H1540" i="1"/>
  <c r="H44" i="1"/>
  <c r="H670" i="1"/>
  <c r="H1108" i="1"/>
  <c r="H1250" i="1"/>
  <c r="H1394" i="1"/>
  <c r="H1052" i="1"/>
  <c r="H377" i="1"/>
  <c r="H835" i="1"/>
  <c r="H1254" i="1"/>
  <c r="H165" i="1"/>
  <c r="H1188" i="1"/>
  <c r="H882" i="1"/>
  <c r="H1017" i="1"/>
  <c r="H1140" i="1"/>
  <c r="H1307" i="1"/>
  <c r="H928" i="1"/>
  <c r="H663" i="1"/>
  <c r="H39" i="1"/>
  <c r="H363" i="1"/>
  <c r="H1683" i="1"/>
  <c r="H1113" i="1"/>
  <c r="H1082" i="1"/>
  <c r="H1100" i="1"/>
  <c r="H1505" i="1"/>
  <c r="H1168" i="1"/>
  <c r="H1315" i="1"/>
  <c r="H1396" i="1"/>
  <c r="H1392" i="1"/>
  <c r="H158" i="1"/>
  <c r="H187" i="1"/>
  <c r="H1178" i="1"/>
  <c r="H1460" i="1"/>
  <c r="H639" i="1"/>
  <c r="H71" i="1"/>
  <c r="H351" i="1"/>
  <c r="H278" i="1"/>
  <c r="H504" i="1"/>
  <c r="H379" i="1"/>
  <c r="H1431" i="1"/>
  <c r="H799" i="1"/>
  <c r="H453" i="1"/>
  <c r="H212" i="1"/>
  <c r="H2402" i="1"/>
  <c r="H450" i="1"/>
  <c r="H240" i="1"/>
  <c r="H932" i="1"/>
  <c r="H195" i="1"/>
  <c r="H444" i="1"/>
  <c r="H628" i="1"/>
  <c r="H451" i="1"/>
  <c r="H1454" i="1"/>
  <c r="H727" i="1"/>
  <c r="H384" i="1"/>
  <c r="H1611" i="1"/>
  <c r="H452" i="1"/>
  <c r="H1516" i="1"/>
  <c r="H768" i="1"/>
  <c r="H433" i="1"/>
  <c r="H362" i="1"/>
  <c r="H1565" i="1"/>
  <c r="H701" i="1"/>
  <c r="H420" i="1"/>
  <c r="H134" i="1"/>
  <c r="H370" i="1"/>
  <c r="H629" i="1"/>
  <c r="H920" i="1"/>
  <c r="H416" i="1"/>
  <c r="H385" i="1"/>
  <c r="H1046" i="1"/>
  <c r="H1640" i="1"/>
  <c r="H704" i="1"/>
  <c r="H788" i="1"/>
  <c r="H1027" i="1"/>
  <c r="H154" i="1"/>
  <c r="H276" i="1"/>
  <c r="H861" i="1"/>
  <c r="H789" i="1"/>
  <c r="H991" i="1"/>
  <c r="H914" i="1"/>
  <c r="H766" i="1"/>
  <c r="H529" i="1"/>
  <c r="H896" i="1"/>
  <c r="H530" i="1"/>
  <c r="H499" i="1"/>
  <c r="H1746" i="1"/>
  <c r="H804" i="1"/>
  <c r="H1457" i="1"/>
  <c r="H1049" i="1"/>
  <c r="H421" i="1"/>
  <c r="H532" i="1"/>
  <c r="H429" i="1"/>
  <c r="H650" i="1"/>
  <c r="H1259" i="1"/>
  <c r="H812" i="1"/>
  <c r="H794" i="1"/>
  <c r="H737" i="1"/>
  <c r="H506" i="1"/>
  <c r="H801" i="1"/>
  <c r="H1462" i="1"/>
  <c r="H373" i="1"/>
  <c r="H518" i="1"/>
  <c r="H784" i="1"/>
  <c r="H1747" i="1"/>
  <c r="H1057" i="1"/>
  <c r="H485" i="1"/>
  <c r="H790" i="1"/>
  <c r="H969" i="1"/>
  <c r="H190" i="1"/>
  <c r="H540" i="1"/>
  <c r="H1235" i="1"/>
  <c r="H76" i="1"/>
  <c r="H1011" i="1"/>
  <c r="H644" i="1"/>
  <c r="H894" i="1"/>
  <c r="H931" i="1"/>
  <c r="H643" i="1"/>
  <c r="H856" i="1"/>
  <c r="H1496" i="1"/>
  <c r="H1076" i="1"/>
  <c r="H884" i="1"/>
  <c r="H1511" i="1"/>
  <c r="H1547" i="1"/>
  <c r="H1386" i="1"/>
  <c r="H1089" i="1"/>
  <c r="H168" i="1"/>
  <c r="H1319" i="1"/>
  <c r="H330" i="1"/>
  <c r="H356" i="1"/>
  <c r="H341" i="1"/>
  <c r="H1637" i="1"/>
  <c r="H850" i="1"/>
  <c r="H714" i="1"/>
  <c r="H594" i="1"/>
  <c r="H1517" i="1"/>
  <c r="H352" i="1"/>
  <c r="H114" i="1"/>
  <c r="H550" i="1"/>
  <c r="H849" i="1"/>
  <c r="H1634" i="1"/>
  <c r="H516" i="1"/>
  <c r="H649" i="1"/>
  <c r="H1748" i="1"/>
  <c r="H1074" i="1"/>
  <c r="H1472" i="1"/>
  <c r="H1233" i="1"/>
  <c r="H1749" i="1"/>
  <c r="H1345" i="1"/>
  <c r="H690" i="1"/>
  <c r="H1257" i="1"/>
  <c r="H257" i="1"/>
  <c r="H193" i="1"/>
  <c r="H917" i="1"/>
  <c r="H833" i="1"/>
  <c r="H1750" i="1"/>
  <c r="H1248" i="1"/>
  <c r="H1382" i="1"/>
  <c r="H1459" i="1"/>
  <c r="H1751" i="1"/>
  <c r="H1280" i="1"/>
  <c r="H1305" i="1"/>
  <c r="H1261" i="1"/>
  <c r="H1321" i="1"/>
  <c r="H1320" i="1"/>
  <c r="H1104" i="1"/>
  <c r="H1317" i="1"/>
  <c r="H343" i="1"/>
  <c r="H418" i="1"/>
  <c r="H846" i="1"/>
  <c r="H1308" i="1"/>
  <c r="H52" i="1"/>
  <c r="H1025" i="1"/>
  <c r="H170" i="1"/>
  <c r="H1323" i="1"/>
  <c r="H1075" i="1"/>
  <c r="H171" i="1"/>
  <c r="H1005" i="1"/>
  <c r="H1681" i="1"/>
  <c r="H2240" i="1"/>
  <c r="H2212" i="1"/>
  <c r="H328" i="1"/>
  <c r="H1566" i="1"/>
  <c r="H1752" i="1"/>
  <c r="H1753" i="1"/>
  <c r="H1468" i="1"/>
  <c r="H836" i="1"/>
  <c r="H933" i="1"/>
  <c r="H1754" i="1"/>
  <c r="H843" i="1"/>
  <c r="H972" i="1"/>
  <c r="H1195" i="1"/>
  <c r="H1175" i="1"/>
  <c r="H1103" i="1"/>
  <c r="H1755" i="1"/>
  <c r="H1407" i="1"/>
  <c r="H368" i="1"/>
  <c r="H366" i="1"/>
  <c r="H898" i="1"/>
  <c r="H461" i="1"/>
  <c r="H1316" i="1"/>
  <c r="H1237" i="1"/>
  <c r="H275" i="1"/>
  <c r="H1054" i="1"/>
  <c r="H669" i="1"/>
  <c r="H326" i="1"/>
  <c r="H325" i="1"/>
  <c r="H381" i="1"/>
  <c r="H1068" i="1"/>
  <c r="H410" i="1"/>
  <c r="H176" i="1"/>
  <c r="H945" i="1"/>
  <c r="H513" i="1"/>
  <c r="H487" i="1"/>
  <c r="H2211" i="1"/>
  <c r="H805" i="1"/>
  <c r="H552" i="1"/>
  <c r="H545" i="1"/>
  <c r="H562" i="1"/>
  <c r="H563" i="1"/>
  <c r="H808" i="1"/>
  <c r="H664" i="1"/>
  <c r="H558" i="1"/>
  <c r="H602" i="1"/>
  <c r="H733" i="1"/>
  <c r="H1558" i="1"/>
  <c r="H960" i="1"/>
  <c r="H1606" i="1"/>
  <c r="H1055" i="1"/>
  <c r="H668" i="1"/>
  <c r="H291" i="1"/>
  <c r="H791" i="1"/>
  <c r="H1313" i="1"/>
  <c r="H1329" i="1"/>
  <c r="H1326" i="1"/>
  <c r="H1281" i="1"/>
  <c r="H1435" i="1"/>
  <c r="H1546" i="1"/>
  <c r="H632" i="1"/>
  <c r="H1478" i="1"/>
  <c r="H902" i="1"/>
  <c r="H1227" i="1"/>
  <c r="H1756" i="1"/>
  <c r="H869" i="1"/>
  <c r="H1206" i="1"/>
  <c r="H1014" i="1"/>
  <c r="H745" i="1"/>
  <c r="H1115" i="1"/>
  <c r="H1298" i="1"/>
  <c r="H942" i="1"/>
  <c r="H1314" i="1"/>
  <c r="H899" i="1"/>
  <c r="H2228" i="1"/>
  <c r="H1642" i="1"/>
  <c r="H1548" i="1"/>
  <c r="H1604" i="1"/>
  <c r="H1318" i="1"/>
  <c r="H922" i="1"/>
  <c r="H1325" i="1"/>
  <c r="H1327" i="1"/>
  <c r="H612" i="1"/>
  <c r="H1322" i="1"/>
  <c r="H1757" i="1"/>
  <c r="H1601" i="1"/>
  <c r="H1295" i="1"/>
  <c r="H1251" i="1"/>
  <c r="H1605" i="1"/>
  <c r="H1395" i="1"/>
  <c r="H317" i="1"/>
  <c r="H20" i="1"/>
  <c r="H592" i="1"/>
  <c r="H21" i="1"/>
  <c r="H1597" i="1"/>
  <c r="H693" i="1"/>
  <c r="H53" i="1"/>
  <c r="H1449" i="1"/>
  <c r="H1141" i="1"/>
  <c r="H1256" i="1"/>
  <c r="H964" i="1"/>
  <c r="H1667" i="1"/>
  <c r="H716" i="1"/>
  <c r="H1050" i="1"/>
  <c r="H1563" i="1"/>
  <c r="H1758" i="1"/>
  <c r="H1111" i="1"/>
  <c r="H1107" i="1"/>
  <c r="H1130" i="1"/>
  <c r="H965" i="1"/>
  <c r="H1218" i="1"/>
  <c r="H2204" i="1"/>
  <c r="H787" i="1"/>
  <c r="H1577" i="1"/>
  <c r="H1759" i="1"/>
  <c r="H1401" i="1"/>
  <c r="H7" i="1"/>
  <c r="H1245" i="1"/>
  <c r="H748" i="1"/>
  <c r="H1532" i="1"/>
  <c r="H749" i="1"/>
  <c r="H1506" i="1"/>
  <c r="H857" i="1"/>
  <c r="H1439" i="1"/>
  <c r="H1003" i="1"/>
  <c r="H246" i="1"/>
  <c r="H1358" i="1"/>
  <c r="H1047" i="1"/>
  <c r="H1201" i="1"/>
  <c r="H1678" i="1"/>
  <c r="H1760" i="1"/>
  <c r="H1187" i="1"/>
  <c r="H1194" i="1"/>
  <c r="H29" i="1"/>
  <c r="H1190" i="1"/>
  <c r="H2226" i="1"/>
  <c r="H1583" i="1"/>
  <c r="H1426" i="1"/>
  <c r="H961" i="1"/>
  <c r="H817" i="1"/>
  <c r="H1226" i="1"/>
  <c r="H778" i="1"/>
  <c r="H2225" i="1"/>
  <c r="H1328" i="1"/>
  <c r="H234" i="1"/>
  <c r="H767" i="1"/>
  <c r="H827" i="1"/>
  <c r="H143" i="1"/>
  <c r="H1685" i="1"/>
  <c r="H1137" i="1"/>
  <c r="H2312" i="1"/>
  <c r="H1596" i="1"/>
  <c r="H1163" i="1"/>
  <c r="H729" i="1"/>
  <c r="H203" i="1"/>
  <c r="H713" i="1"/>
  <c r="H1217" i="1"/>
  <c r="H1518" i="1"/>
  <c r="H1761" i="1"/>
  <c r="H910" i="1"/>
  <c r="H995" i="1"/>
  <c r="H953" i="1"/>
  <c r="H2227" i="1"/>
  <c r="H582" i="1"/>
  <c r="H583" i="1"/>
  <c r="H1016" i="1"/>
  <c r="H604" i="1"/>
  <c r="H255" i="1"/>
  <c r="H349" i="1"/>
  <c r="H1561" i="1"/>
  <c r="H1458" i="1"/>
  <c r="H1499" i="1"/>
  <c r="H1138" i="1"/>
  <c r="H1644" i="1"/>
  <c r="H1762" i="1"/>
  <c r="H1684" i="1"/>
  <c r="H1244" i="1"/>
  <c r="H1504" i="1"/>
  <c r="H222" i="1"/>
  <c r="H2210" i="1"/>
  <c r="H712" i="1"/>
  <c r="H1220" i="1"/>
  <c r="H622" i="1"/>
  <c r="H1131" i="1"/>
  <c r="H2209" i="1"/>
  <c r="H1109" i="1"/>
  <c r="H1587" i="1"/>
  <c r="H1528" i="1"/>
  <c r="H1127" i="1"/>
  <c r="H2223" i="1"/>
  <c r="H770" i="1"/>
  <c r="H792" i="1"/>
  <c r="H1554" i="1"/>
  <c r="H2237" i="1"/>
  <c r="H907" i="1"/>
  <c r="H916" i="1"/>
  <c r="H625" i="1"/>
  <c r="H721" i="1"/>
  <c r="H1150" i="1"/>
  <c r="H936" i="1"/>
  <c r="H656" i="1"/>
  <c r="H1070" i="1"/>
  <c r="H206" i="1"/>
  <c r="H848" i="1"/>
  <c r="H773" i="1"/>
  <c r="H199" i="1"/>
  <c r="H1193" i="1"/>
  <c r="H1013" i="1"/>
  <c r="H81" i="1"/>
  <c r="H1241" i="1"/>
  <c r="H1247" i="1"/>
  <c r="H947" i="1"/>
  <c r="H752" i="1"/>
  <c r="H744" i="1"/>
  <c r="H1763" i="1"/>
  <c r="H64" i="1"/>
  <c r="H1764" i="1"/>
  <c r="H1038" i="1"/>
  <c r="H1451" i="1"/>
  <c r="H480" i="1"/>
  <c r="H1067" i="1"/>
  <c r="H994" i="1"/>
  <c r="H950" i="1"/>
  <c r="H996" i="1"/>
  <c r="H1485" i="1"/>
  <c r="H73" i="1"/>
  <c r="H1765" i="1"/>
  <c r="H1560" i="1"/>
  <c r="H1222" i="1"/>
  <c r="H109" i="1"/>
  <c r="H554" i="1"/>
  <c r="H1216" i="1"/>
  <c r="H734" i="1"/>
  <c r="H1387" i="1"/>
  <c r="H874" i="1"/>
  <c r="H35" i="1"/>
  <c r="H1579" i="1"/>
  <c r="H798" i="1"/>
  <c r="H1205" i="1"/>
  <c r="H673" i="1"/>
  <c r="H1028" i="1"/>
  <c r="H463" i="1"/>
  <c r="H735" i="1"/>
  <c r="H1766" i="1"/>
  <c r="H1470" i="1"/>
  <c r="H1767" i="1"/>
  <c r="H1768" i="1"/>
  <c r="H393" i="1"/>
  <c r="H1769" i="1"/>
  <c r="H471" i="1"/>
  <c r="H1371" i="1"/>
  <c r="H1770" i="1"/>
  <c r="H1018" i="1"/>
  <c r="H1476" i="1"/>
  <c r="H1477" i="1"/>
  <c r="H1465" i="1"/>
  <c r="H1020" i="1"/>
  <c r="H2318" i="1"/>
  <c r="H851" i="1"/>
  <c r="H1351" i="1"/>
  <c r="H1423" i="1"/>
  <c r="H1674" i="1"/>
  <c r="H800" i="1"/>
  <c r="H1615" i="1"/>
  <c r="H1102" i="1"/>
  <c r="H1771" i="1"/>
  <c r="H439" i="1"/>
  <c r="H1672" i="1"/>
  <c r="H2413" i="1"/>
  <c r="H1772" i="1"/>
  <c r="H1290" i="1"/>
  <c r="H722" i="1"/>
  <c r="H1191" i="1"/>
  <c r="H1773" i="1"/>
  <c r="H1774" i="1"/>
  <c r="H519" i="1"/>
  <c r="H135" i="1"/>
  <c r="H1775" i="1"/>
  <c r="H1677" i="1"/>
  <c r="H1776" i="1"/>
  <c r="H638" i="1"/>
  <c r="H1777" i="1"/>
  <c r="H1778" i="1"/>
  <c r="H511" i="1"/>
  <c r="H2219" i="1"/>
  <c r="H1186" i="1"/>
  <c r="H971" i="1"/>
  <c r="H2218" i="1"/>
  <c r="H1236" i="1"/>
  <c r="H1373" i="1"/>
  <c r="H1183" i="1"/>
  <c r="H1129" i="1"/>
  <c r="H435" i="1"/>
  <c r="H551" i="1"/>
  <c r="H548" i="1"/>
  <c r="H33" i="1"/>
  <c r="H492" i="1"/>
  <c r="H1779" i="1"/>
  <c r="H142" i="1"/>
  <c r="H2247" i="1"/>
  <c r="H1780" i="1"/>
  <c r="H1781" i="1"/>
  <c r="H2414" i="1"/>
  <c r="H422" i="1"/>
  <c r="H1037" i="1"/>
  <c r="H879" i="1"/>
  <c r="H2300" i="1"/>
  <c r="H1164" i="1"/>
  <c r="H1166" i="1"/>
  <c r="H2269" i="1"/>
  <c r="H2319" i="1"/>
  <c r="H1385" i="1"/>
  <c r="H1503" i="1"/>
  <c r="H1782" i="1"/>
  <c r="H1783" i="1"/>
  <c r="H2320" i="1"/>
  <c r="H2253" i="1"/>
  <c r="H1364" i="1"/>
  <c r="H2276" i="1"/>
  <c r="H1412" i="1"/>
  <c r="H1784" i="1"/>
  <c r="H1785" i="1"/>
  <c r="H2321" i="1"/>
  <c r="H2288" i="1"/>
  <c r="H1429" i="1"/>
  <c r="H1786" i="1"/>
  <c r="H2246" i="1"/>
  <c r="H2322" i="1"/>
  <c r="H140" i="1"/>
  <c r="H2250" i="1"/>
  <c r="H2299" i="1"/>
  <c r="H2323" i="1"/>
  <c r="H1787" i="1"/>
  <c r="H1788" i="1"/>
  <c r="H2293" i="1"/>
  <c r="H1789" i="1"/>
  <c r="H1790" i="1"/>
  <c r="H2408" i="1"/>
  <c r="H2285" i="1"/>
  <c r="H2252" i="1"/>
  <c r="H1376" i="1"/>
  <c r="H1340" i="1"/>
  <c r="H2274" i="1"/>
  <c r="H1791" i="1"/>
  <c r="H1670" i="1"/>
  <c r="H1792" i="1"/>
  <c r="H892" i="1"/>
  <c r="H1793" i="1"/>
  <c r="H1794" i="1"/>
  <c r="H2284" i="1"/>
  <c r="H1795" i="1"/>
  <c r="H1796" i="1"/>
  <c r="H1797" i="1"/>
  <c r="H2243" i="1"/>
  <c r="H1798" i="1"/>
  <c r="H1279" i="1"/>
  <c r="H1799" i="1"/>
  <c r="H1353" i="1"/>
  <c r="H1671" i="1"/>
  <c r="H1800" i="1"/>
  <c r="H1531" i="1"/>
  <c r="H992" i="1"/>
  <c r="H1801" i="1"/>
  <c r="H1065" i="1"/>
  <c r="H1198" i="1"/>
  <c r="H1215" i="1"/>
  <c r="H1380" i="1"/>
  <c r="H1802" i="1"/>
  <c r="H2415" i="1"/>
  <c r="H1803" i="1"/>
  <c r="H596" i="1"/>
  <c r="H1209" i="1"/>
  <c r="H1804" i="1"/>
  <c r="H355" i="1"/>
  <c r="H1805" i="1"/>
  <c r="H1348" i="1"/>
  <c r="H2324" i="1"/>
  <c r="H1133" i="1"/>
  <c r="H2325" i="1"/>
  <c r="H1806" i="1"/>
  <c r="H2310" i="1"/>
  <c r="H311" i="1"/>
  <c r="H1807" i="1"/>
  <c r="H1550" i="1"/>
  <c r="H1162" i="1"/>
  <c r="H1614" i="1"/>
  <c r="H310" i="1"/>
  <c r="H710" i="1"/>
  <c r="H1808" i="1"/>
  <c r="H1525" i="1"/>
  <c r="H753" i="1"/>
  <c r="H1651" i="1"/>
  <c r="H696" i="1"/>
  <c r="H1402" i="1"/>
  <c r="H760" i="1"/>
  <c r="H987" i="1"/>
  <c r="H2215" i="1"/>
  <c r="H2326" i="1"/>
  <c r="H1225" i="1"/>
  <c r="H1421" i="1"/>
  <c r="H1404" i="1"/>
  <c r="H1542" i="1"/>
  <c r="H1098" i="1"/>
  <c r="H505" i="1"/>
  <c r="H1122" i="1"/>
  <c r="H783" i="1"/>
  <c r="H593" i="1"/>
  <c r="H149" i="1"/>
  <c r="H1809" i="1"/>
  <c r="H1335" i="1"/>
  <c r="H1428" i="1"/>
  <c r="H1524" i="1"/>
  <c r="H652" i="1"/>
  <c r="H181" i="1"/>
  <c r="H815" i="1"/>
  <c r="H1574" i="1"/>
  <c r="H1810" i="1"/>
  <c r="H250" i="1"/>
  <c r="H1112" i="1"/>
  <c r="H576" i="1"/>
  <c r="H1004" i="1"/>
  <c r="H367" i="1"/>
  <c r="H327" i="1"/>
  <c r="H685" i="1"/>
  <c r="H597" i="1"/>
  <c r="H742" i="1"/>
  <c r="H1811" i="1"/>
  <c r="H521" i="1"/>
  <c r="H1181" i="1"/>
  <c r="H268" i="1"/>
  <c r="H469" i="1"/>
  <c r="H282" i="1"/>
  <c r="H1618" i="1"/>
  <c r="H1509" i="1"/>
  <c r="H524" i="1"/>
  <c r="H883" i="1"/>
  <c r="H51" i="1"/>
  <c r="H1812" i="1"/>
  <c r="H549" i="1"/>
  <c r="H210" i="1"/>
  <c r="H832" i="1"/>
  <c r="H909" i="1"/>
  <c r="H1224" i="1"/>
  <c r="H820" i="1"/>
  <c r="H553" i="1"/>
  <c r="H1002" i="1"/>
  <c r="H711" i="1"/>
  <c r="H810" i="1"/>
  <c r="H809" i="1"/>
  <c r="H1022" i="1"/>
  <c r="H533" i="1"/>
  <c r="H1471" i="1"/>
  <c r="H1619" i="1"/>
  <c r="H1296" i="1"/>
  <c r="H842" i="1"/>
  <c r="H2416" i="1"/>
  <c r="H1031" i="1"/>
  <c r="H1813" i="1"/>
  <c r="H1814" i="1"/>
  <c r="H1815" i="1"/>
  <c r="H273" i="1"/>
  <c r="H1479" i="1"/>
  <c r="H2398" i="1"/>
  <c r="H1816" i="1"/>
  <c r="H719" i="1"/>
  <c r="H1817" i="1"/>
  <c r="H1608" i="1"/>
  <c r="H2417" i="1"/>
  <c r="H2327" i="1"/>
  <c r="H1818" i="1"/>
  <c r="H958" i="1"/>
  <c r="H797" i="1"/>
  <c r="H396" i="1"/>
  <c r="H2317" i="1"/>
  <c r="H775" i="1"/>
  <c r="H720" i="1"/>
  <c r="H514" i="1"/>
  <c r="H1620" i="1"/>
  <c r="H974" i="1"/>
  <c r="H264" i="1"/>
  <c r="H2295" i="1"/>
  <c r="H1416" i="1"/>
  <c r="H2254" i="1"/>
  <c r="H2296" i="1"/>
  <c r="H1819" i="1"/>
  <c r="H2328" i="1"/>
  <c r="H2329" i="1"/>
  <c r="H2418" i="1"/>
  <c r="H1820" i="1"/>
  <c r="H1821" i="1"/>
  <c r="H1354" i="1"/>
  <c r="H1822" i="1"/>
  <c r="H1039" i="1"/>
  <c r="H1066" i="1"/>
  <c r="H1026" i="1"/>
  <c r="H1072" i="1"/>
  <c r="H1564" i="1"/>
  <c r="H731" i="1"/>
  <c r="H2208" i="1"/>
  <c r="H372" i="1"/>
  <c r="H1204" i="1"/>
  <c r="H1228" i="1"/>
  <c r="H1483" i="1"/>
  <c r="H653" i="1"/>
  <c r="H1120" i="1"/>
  <c r="H1121" i="1"/>
  <c r="H929" i="1"/>
  <c r="H1556" i="1"/>
  <c r="H541" i="1"/>
  <c r="H901" i="1"/>
  <c r="H1610" i="1"/>
  <c r="H1588" i="1"/>
  <c r="H1664" i="1"/>
  <c r="H862" i="1"/>
  <c r="H880" i="1"/>
  <c r="H881" i="1"/>
  <c r="H885" i="1"/>
  <c r="H886" i="1"/>
  <c r="H870" i="1"/>
  <c r="H872" i="1"/>
  <c r="H864" i="1"/>
  <c r="H1823" i="1"/>
  <c r="H890" i="1"/>
  <c r="H893" i="1"/>
  <c r="H903" i="1"/>
  <c r="H141" i="1"/>
  <c r="H1679" i="1"/>
  <c r="H1482" i="1"/>
  <c r="H1824" i="1"/>
  <c r="H1825" i="1"/>
  <c r="H1521" i="1"/>
  <c r="H1522" i="1"/>
  <c r="H660" i="1"/>
  <c r="H1826" i="1"/>
  <c r="H1827" i="1"/>
  <c r="H1652" i="1"/>
  <c r="H1343" i="1"/>
  <c r="H56" i="1"/>
  <c r="H1828" i="1"/>
  <c r="H1146" i="1"/>
  <c r="H1352" i="1"/>
  <c r="H1147" i="1"/>
  <c r="H2411" i="1"/>
  <c r="H1657" i="1"/>
  <c r="H1207" i="1"/>
  <c r="H2251" i="1"/>
  <c r="H1829" i="1"/>
  <c r="H1830" i="1"/>
  <c r="H1831" i="1"/>
  <c r="H1832" i="1"/>
  <c r="H1833" i="1"/>
  <c r="H1834" i="1"/>
  <c r="H1835" i="1"/>
  <c r="H1836" i="1"/>
  <c r="H1837" i="1"/>
  <c r="H1492" i="1"/>
  <c r="H1838" i="1"/>
  <c r="H1360" i="1"/>
  <c r="H1347" i="1"/>
  <c r="H1424" i="1"/>
  <c r="H831" i="1"/>
  <c r="H1839" i="1"/>
  <c r="H686" i="1"/>
  <c r="H1840" i="1"/>
  <c r="H1841" i="1"/>
  <c r="H2258" i="1"/>
  <c r="H1842" i="1"/>
  <c r="H2245" i="1"/>
  <c r="H2244" i="1"/>
  <c r="H2283" i="1"/>
  <c r="H1301" i="1"/>
  <c r="H1843" i="1"/>
  <c r="H1844" i="1"/>
  <c r="H2419" i="1"/>
  <c r="H1375" i="1"/>
  <c r="H1599" i="1"/>
  <c r="H1432" i="1"/>
  <c r="H1433" i="1"/>
  <c r="H1430" i="1"/>
  <c r="H1845" i="1"/>
  <c r="H2387" i="1"/>
  <c r="H415" i="1"/>
  <c r="H2386" i="1"/>
  <c r="H2392" i="1"/>
  <c r="H2304" i="1"/>
  <c r="H2388" i="1"/>
  <c r="H2385" i="1"/>
  <c r="H1593" i="1"/>
  <c r="H2268" i="1"/>
  <c r="H1446" i="1"/>
  <c r="H1443" i="1"/>
  <c r="H1846" i="1"/>
  <c r="H1346" i="1"/>
  <c r="H1847" i="1"/>
  <c r="H2297" i="1"/>
  <c r="H1848" i="1"/>
  <c r="H2409" i="1"/>
  <c r="H1303" i="1"/>
  <c r="H2330" i="1"/>
  <c r="H2267" i="1"/>
  <c r="H1203" i="1"/>
  <c r="H365" i="1"/>
  <c r="H371" i="1"/>
  <c r="H375" i="1"/>
  <c r="H361" i="1"/>
  <c r="H2331" i="1"/>
  <c r="H1199" i="1"/>
  <c r="H2407" i="1"/>
  <c r="H383" i="1"/>
  <c r="H2311" i="1"/>
  <c r="H2332" i="1"/>
  <c r="H1349" i="1"/>
  <c r="H1464" i="1"/>
  <c r="H2333" i="1"/>
  <c r="H2420" i="1"/>
  <c r="H1377" i="1"/>
  <c r="H2259" i="1"/>
  <c r="H1355" i="1"/>
  <c r="H1359" i="1"/>
  <c r="H1357" i="1"/>
  <c r="H1413" i="1"/>
  <c r="H2279" i="1"/>
  <c r="H2282" i="1"/>
  <c r="H2280" i="1"/>
  <c r="H2263" i="1"/>
  <c r="H2294" i="1"/>
  <c r="H2266" i="1"/>
  <c r="H1434" i="1"/>
  <c r="H975" i="1"/>
  <c r="H949" i="1"/>
  <c r="H1543" i="1"/>
  <c r="H1078" i="1"/>
  <c r="H1436" i="1"/>
  <c r="H921" i="1"/>
  <c r="H2278" i="1"/>
  <c r="H1344" i="1"/>
  <c r="H2272" i="1"/>
  <c r="H2334" i="1"/>
  <c r="H1299" i="1"/>
  <c r="H2270" i="1"/>
  <c r="H2384" i="1"/>
  <c r="H2275" i="1"/>
  <c r="H1365" i="1"/>
  <c r="H2271" i="1"/>
  <c r="H1252" i="1"/>
  <c r="H1849" i="1"/>
  <c r="H1850" i="1"/>
  <c r="H1370" i="1"/>
  <c r="H2421" i="1"/>
  <c r="H2264" i="1"/>
  <c r="H1157" i="1"/>
  <c r="H1851" i="1"/>
  <c r="H1600" i="1"/>
  <c r="H1852" i="1"/>
  <c r="H1069" i="1"/>
  <c r="H983" i="1"/>
  <c r="H1853" i="1"/>
  <c r="H988" i="1"/>
  <c r="H1668" i="1"/>
  <c r="H1854" i="1"/>
  <c r="H1200" i="1"/>
  <c r="H1403" i="1"/>
  <c r="H534" i="1"/>
  <c r="H1148" i="1"/>
  <c r="H1372" i="1"/>
  <c r="H1393" i="1"/>
  <c r="H1855" i="1"/>
  <c r="H1856" i="1"/>
  <c r="H1857" i="1"/>
  <c r="H1858" i="1"/>
  <c r="H1859" i="1"/>
  <c r="H1860" i="1"/>
  <c r="H2335" i="1"/>
  <c r="H2336" i="1"/>
  <c r="H1861" i="1"/>
  <c r="H1530" i="1"/>
  <c r="H390" i="1"/>
  <c r="H854" i="1"/>
  <c r="H1612" i="1"/>
  <c r="H1663" i="1"/>
  <c r="H1641" i="1"/>
  <c r="H55" i="1"/>
  <c r="H1594" i="1"/>
  <c r="H1862" i="1"/>
  <c r="H1265" i="1"/>
  <c r="H1584" i="1"/>
  <c r="H380" i="1"/>
  <c r="H1411" i="1"/>
  <c r="H1863" i="1"/>
  <c r="H1009" i="1"/>
  <c r="H445" i="1"/>
  <c r="H1864" i="1"/>
  <c r="H1557" i="1"/>
  <c r="H1278" i="1"/>
  <c r="H123" i="1"/>
  <c r="H1622" i="1"/>
  <c r="H1623" i="1"/>
  <c r="H802" i="1"/>
  <c r="H786" i="1"/>
  <c r="H1211" i="1"/>
  <c r="H1182" i="1"/>
  <c r="H1223" i="1"/>
  <c r="H1073" i="1"/>
  <c r="H2337" i="1"/>
  <c r="H1214" i="1"/>
  <c r="H1553" i="1"/>
  <c r="H654" i="1"/>
  <c r="H703" i="1"/>
  <c r="H777" i="1"/>
  <c r="H1302" i="1"/>
  <c r="H1865" i="1"/>
  <c r="H1866" i="1"/>
  <c r="H1867" i="1"/>
  <c r="H1552" i="1"/>
  <c r="H1653" i="1"/>
  <c r="H1868" i="1"/>
  <c r="H1869" i="1"/>
  <c r="H1870" i="1"/>
  <c r="H414" i="1"/>
  <c r="H1871" i="1"/>
  <c r="H1152" i="1"/>
  <c r="H1534" i="1"/>
  <c r="H1580" i="1"/>
  <c r="H1872" i="1"/>
  <c r="H49" i="1"/>
  <c r="H2338" i="1"/>
  <c r="H1501" i="1"/>
  <c r="H323" i="1"/>
  <c r="H1544" i="1"/>
  <c r="H1873" i="1"/>
  <c r="H813" i="1"/>
  <c r="H1874" i="1"/>
  <c r="H1875" i="1"/>
  <c r="H1484" i="1"/>
  <c r="H531" i="1"/>
  <c r="H1876" i="1"/>
  <c r="H1448" i="1"/>
  <c r="H1486" i="1"/>
  <c r="H1877" i="1"/>
  <c r="H1264" i="1"/>
  <c r="H776" i="1"/>
  <c r="H1549" i="1"/>
  <c r="H484" i="1"/>
  <c r="H819" i="1"/>
  <c r="H1878" i="1"/>
  <c r="H1453" i="1"/>
  <c r="H395" i="1"/>
  <c r="H818" i="1"/>
  <c r="H259" i="1"/>
  <c r="H1879" i="1"/>
  <c r="H1880" i="1"/>
  <c r="H1119" i="1"/>
  <c r="H1645" i="1"/>
  <c r="H1132" i="1"/>
  <c r="H1515" i="1"/>
  <c r="H1242" i="1"/>
  <c r="H1638" i="1"/>
  <c r="H1106" i="1"/>
  <c r="H1117" i="1"/>
  <c r="H409" i="1"/>
  <c r="H968" i="1"/>
  <c r="H2339" i="1"/>
  <c r="H1165" i="1"/>
  <c r="H547" i="1"/>
  <c r="H1438" i="1"/>
  <c r="H824" i="1"/>
  <c r="H1008" i="1"/>
  <c r="H1541" i="1"/>
  <c r="H875" i="1"/>
  <c r="H756" i="1"/>
  <c r="H78" i="1"/>
  <c r="H772" i="1"/>
  <c r="H1673" i="1"/>
  <c r="H912" i="1"/>
  <c r="H1602" i="1"/>
  <c r="H906" i="1"/>
  <c r="H1452" i="1"/>
  <c r="H1474" i="1"/>
  <c r="H1420" i="1"/>
  <c r="H952" i="1"/>
  <c r="H1881" i="1"/>
  <c r="H1197" i="1"/>
  <c r="H1260" i="1"/>
  <c r="H2340" i="1"/>
  <c r="H1156" i="1"/>
  <c r="H1334" i="1"/>
  <c r="H925" i="1"/>
  <c r="H1154" i="1"/>
  <c r="H1555" i="1"/>
  <c r="H1277" i="1"/>
  <c r="H1882" i="1"/>
  <c r="H1883" i="1"/>
  <c r="H1884" i="1"/>
  <c r="H1406" i="1"/>
  <c r="H1437" i="1"/>
  <c r="H1885" i="1"/>
  <c r="H1304" i="1"/>
  <c r="H1507" i="1"/>
  <c r="H1291" i="1"/>
  <c r="H1886" i="1"/>
  <c r="H1461" i="1"/>
  <c r="H1887" i="1"/>
  <c r="H1888" i="1"/>
  <c r="H1889" i="1"/>
  <c r="H2341" i="1"/>
  <c r="H2273" i="1"/>
  <c r="H2394" i="1"/>
  <c r="H2290" i="1"/>
  <c r="H2308" i="1"/>
  <c r="H2342" i="1"/>
  <c r="H2391" i="1"/>
  <c r="H1890" i="1"/>
  <c r="H608" i="1"/>
  <c r="H1445" i="1"/>
  <c r="H1613" i="1"/>
  <c r="H1573" i="1"/>
  <c r="H1333" i="1"/>
  <c r="H1891" i="1"/>
  <c r="H2343" i="1"/>
  <c r="H2344" i="1"/>
  <c r="H2289" i="1"/>
  <c r="H1044" i="1"/>
  <c r="H2257" i="1"/>
  <c r="H2345" i="1"/>
  <c r="H2291" i="1"/>
  <c r="H2256" i="1"/>
  <c r="H740" i="1"/>
  <c r="H2346" i="1"/>
  <c r="H2249" i="1"/>
  <c r="H1892" i="1"/>
  <c r="H1559" i="1"/>
  <c r="H1893" i="1"/>
  <c r="H1456" i="1"/>
  <c r="H951" i="1"/>
  <c r="H1399" i="1"/>
  <c r="H1894" i="1"/>
  <c r="H1895" i="1"/>
  <c r="H1896" i="1"/>
  <c r="H1897" i="1"/>
  <c r="H1898" i="1"/>
  <c r="H1899" i="1"/>
  <c r="H1900" i="1"/>
  <c r="H2422" i="1"/>
  <c r="H1901" i="1"/>
  <c r="H1286"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2423" i="1"/>
  <c r="H1959" i="1"/>
  <c r="H1960" i="1"/>
  <c r="H1961" i="1"/>
  <c r="H1962" i="1"/>
  <c r="H1500" i="1"/>
  <c r="H1963" i="1"/>
  <c r="H1964" i="1"/>
  <c r="H1965" i="1"/>
  <c r="H1966" i="1"/>
  <c r="H1367" i="1"/>
  <c r="H1967" i="1"/>
  <c r="H1968" i="1"/>
  <c r="H2298" i="1"/>
  <c r="H1969" i="1"/>
  <c r="H1970" i="1"/>
  <c r="H2347" i="1"/>
  <c r="H1971" i="1"/>
  <c r="H1972" i="1"/>
  <c r="H2348" i="1"/>
  <c r="H2349" i="1"/>
  <c r="H1369" i="1"/>
  <c r="H1973" i="1"/>
  <c r="H1974" i="1"/>
  <c r="H2306" i="1"/>
  <c r="H2350" i="1"/>
  <c r="H1975" i="1"/>
  <c r="H2309" i="1"/>
  <c r="H1976" i="1"/>
  <c r="H1977" i="1"/>
  <c r="H1978" i="1"/>
  <c r="H1979" i="1"/>
  <c r="H2255" i="1"/>
  <c r="H1980" i="1"/>
  <c r="H2351" i="1"/>
  <c r="H2292" i="1"/>
  <c r="H2389" i="1"/>
  <c r="H1662" i="1"/>
  <c r="H2390" i="1"/>
  <c r="H1981" i="1"/>
  <c r="H1982" i="1"/>
  <c r="H1983" i="1"/>
  <c r="H2352" i="1"/>
  <c r="H1984" i="1"/>
  <c r="H1342" i="1"/>
  <c r="H1985" i="1"/>
  <c r="H1986" i="1"/>
  <c r="H1987" i="1"/>
  <c r="H1480" i="1"/>
  <c r="H2353" i="1"/>
  <c r="H1988" i="1"/>
  <c r="H1989" i="1"/>
  <c r="H1990" i="1"/>
  <c r="H2397" i="1"/>
  <c r="H1991" i="1"/>
  <c r="H1992" i="1"/>
  <c r="H1993" i="1"/>
  <c r="H1994" i="1"/>
  <c r="H2354" i="1"/>
  <c r="H1995" i="1"/>
  <c r="H2424" i="1"/>
  <c r="H2425" i="1"/>
  <c r="H2426" i="1"/>
  <c r="H2427" i="1"/>
  <c r="H1996" i="1"/>
  <c r="H1997" i="1"/>
  <c r="H1998" i="1"/>
  <c r="H1999" i="1"/>
  <c r="H2428" i="1"/>
  <c r="H2429" i="1"/>
  <c r="H2000" i="1"/>
  <c r="H2001" i="1"/>
  <c r="H2430" i="1"/>
  <c r="H2002" i="1"/>
  <c r="H2003" i="1"/>
  <c r="H2004" i="1"/>
  <c r="H2005" i="1"/>
  <c r="H2006" i="1"/>
  <c r="H2007" i="1"/>
  <c r="H2431" i="1"/>
  <c r="H2008" i="1"/>
  <c r="H2009" i="1"/>
  <c r="H2010" i="1"/>
  <c r="H2011" i="1"/>
  <c r="H2012" i="1"/>
  <c r="H2013" i="1"/>
  <c r="H2014" i="1"/>
  <c r="H2432" i="1"/>
  <c r="H2015" i="1"/>
  <c r="H2016" i="1"/>
  <c r="H2017" i="1"/>
  <c r="H2305" i="1"/>
  <c r="H1330" i="1"/>
  <c r="H2018" i="1"/>
  <c r="H2355" i="1"/>
  <c r="H2400" i="1"/>
  <c r="H2433" i="1"/>
  <c r="H2434" i="1"/>
  <c r="H2019" i="1"/>
  <c r="H2020" i="1"/>
  <c r="H2021" i="1"/>
  <c r="H2022" i="1"/>
  <c r="H2356" i="1"/>
  <c r="H2023" i="1"/>
  <c r="H2024" i="1"/>
  <c r="H2025" i="1"/>
  <c r="H2026" i="1"/>
  <c r="H2027" i="1"/>
  <c r="H2028" i="1"/>
  <c r="H2029" i="1"/>
  <c r="H2030" i="1"/>
  <c r="H2031" i="1"/>
  <c r="H1381" i="1"/>
  <c r="H2435" i="1"/>
  <c r="H2032" i="1"/>
  <c r="H2436" i="1"/>
  <c r="H2033" i="1"/>
  <c r="H2034" i="1"/>
  <c r="H2035" i="1"/>
  <c r="H1288" i="1"/>
  <c r="H2036" i="1"/>
  <c r="H2037" i="1"/>
  <c r="H1332" i="1"/>
  <c r="H1374" i="1"/>
  <c r="H2038" i="1"/>
  <c r="H2039" i="1"/>
  <c r="H1331" i="1"/>
  <c r="H2040" i="1"/>
  <c r="H1589" i="1"/>
  <c r="H2041" i="1"/>
  <c r="H1339" i="1"/>
  <c r="H1419" i="1"/>
  <c r="H1338" i="1"/>
  <c r="H2042" i="1"/>
  <c r="H2043" i="1"/>
  <c r="H2044" i="1"/>
  <c r="H1368" i="1"/>
  <c r="H1526" i="1"/>
  <c r="H2045" i="1"/>
  <c r="H2046" i="1"/>
  <c r="H2047" i="1"/>
  <c r="H2048" i="1"/>
  <c r="H2049" i="1"/>
  <c r="H2050" i="1"/>
  <c r="H2051" i="1"/>
  <c r="H2052" i="1"/>
  <c r="H2053" i="1"/>
  <c r="H1356" i="1"/>
  <c r="H2054" i="1"/>
  <c r="H2055" i="1"/>
  <c r="H2056" i="1"/>
  <c r="H2057" i="1"/>
  <c r="H2058" i="1"/>
  <c r="H2059" i="1"/>
  <c r="H2060" i="1"/>
  <c r="H2061" i="1"/>
  <c r="H2062" i="1"/>
  <c r="H2063" i="1"/>
  <c r="H2064" i="1"/>
  <c r="H2065" i="1"/>
  <c r="H1520" i="1"/>
  <c r="H2066" i="1"/>
  <c r="H2067" i="1"/>
  <c r="H2437" i="1"/>
  <c r="H2068" i="1"/>
  <c r="H2069" i="1"/>
  <c r="H2070" i="1"/>
  <c r="H2071" i="1"/>
  <c r="H2072" i="1"/>
  <c r="H2073" i="1"/>
  <c r="H2438" i="1"/>
  <c r="H2074" i="1"/>
  <c r="H2439" i="1"/>
  <c r="H2075" i="1"/>
  <c r="H2076" i="1"/>
  <c r="H2077" i="1"/>
  <c r="H2078" i="1"/>
  <c r="H2079" i="1"/>
  <c r="H1336" i="1"/>
  <c r="H2080" i="1"/>
  <c r="H2081" i="1"/>
  <c r="H2082" i="1"/>
  <c r="H2083" i="1"/>
  <c r="H2084" i="1"/>
  <c r="H1609" i="1"/>
  <c r="H2085" i="1"/>
  <c r="H1571" i="1"/>
  <c r="H1455" i="1"/>
  <c r="H2086" i="1"/>
  <c r="H2087" i="1"/>
  <c r="H2440" i="1"/>
  <c r="H2088" i="1"/>
  <c r="H2441" i="1"/>
  <c r="H2089" i="1"/>
  <c r="H1378" i="1"/>
  <c r="H2090" i="1"/>
  <c r="H2442" i="1"/>
  <c r="H2443" i="1"/>
  <c r="H2091" i="1"/>
  <c r="H2092" i="1"/>
  <c r="H1572" i="1"/>
  <c r="H2093" i="1"/>
  <c r="H2094" i="1"/>
  <c r="H2095" i="1"/>
  <c r="H2096" i="1"/>
  <c r="H1415" i="1"/>
  <c r="H1586" i="1"/>
  <c r="H1240" i="1"/>
  <c r="H2097" i="1"/>
  <c r="H2444" i="1"/>
  <c r="H2445" i="1"/>
  <c r="H2098" i="1"/>
  <c r="H2099" i="1"/>
  <c r="H1469" i="1"/>
  <c r="H2100" i="1"/>
  <c r="H2101" i="1"/>
  <c r="H2102" i="1"/>
  <c r="H1463" i="1"/>
  <c r="H2103" i="1"/>
  <c r="H2104" i="1"/>
  <c r="H440" i="1"/>
  <c r="H2105" i="1"/>
  <c r="H1410" i="1"/>
  <c r="H2106" i="1"/>
  <c r="H2107" i="1"/>
  <c r="H1694" i="1"/>
  <c r="H2108" i="1"/>
  <c r="H2446" i="1"/>
  <c r="H2447" i="1"/>
  <c r="H2448" i="1"/>
  <c r="H2449" i="1"/>
  <c r="H2109" i="1"/>
  <c r="H2110" i="1"/>
  <c r="H1134" i="1"/>
  <c r="H2111" i="1"/>
  <c r="H1136" i="1"/>
  <c r="H2112" i="1"/>
  <c r="H2113" i="1"/>
  <c r="H2114" i="1"/>
  <c r="H944" i="1"/>
  <c r="H2450" i="1"/>
  <c r="H2115" i="1"/>
  <c r="H2116" i="1"/>
  <c r="H2117" i="1"/>
  <c r="H1300" i="1"/>
  <c r="H297" i="1"/>
  <c r="H2118" i="1"/>
  <c r="H959" i="1"/>
  <c r="H155" i="1"/>
  <c r="H2119" i="1"/>
  <c r="H2357" i="1"/>
  <c r="H2120" i="1"/>
  <c r="H2393" i="1"/>
  <c r="H2399" i="1"/>
  <c r="H2121" i="1"/>
  <c r="H2122" i="1"/>
  <c r="H2123" i="1"/>
  <c r="H2124" i="1"/>
  <c r="H2125" i="1"/>
  <c r="H2126" i="1"/>
  <c r="H1487" i="1"/>
  <c r="H765" i="1"/>
  <c r="H2127" i="1"/>
  <c r="H2128" i="1"/>
  <c r="H2129" i="1"/>
  <c r="H2130" i="1"/>
  <c r="H2131" i="1"/>
  <c r="H2132" i="1"/>
  <c r="H2133" i="1"/>
  <c r="H2134" i="1"/>
  <c r="H2135" i="1"/>
  <c r="H2136" i="1"/>
  <c r="H2137" i="1"/>
  <c r="H1262" i="1"/>
  <c r="H2138" i="1"/>
  <c r="H689" i="1"/>
  <c r="H2139" i="1"/>
  <c r="H2140" i="1"/>
  <c r="H2141" i="1"/>
  <c r="H2142" i="1"/>
  <c r="H2143" i="1"/>
  <c r="H2144" i="1"/>
  <c r="H2358" i="1"/>
  <c r="H2145" i="1"/>
  <c r="H2146" i="1"/>
  <c r="H2147" i="1"/>
  <c r="H2148" i="1"/>
  <c r="H2149" i="1"/>
  <c r="H2150" i="1"/>
  <c r="H2151" i="1"/>
  <c r="H2152" i="1"/>
  <c r="H2153" i="1"/>
  <c r="H2154" i="1"/>
  <c r="H2155" i="1"/>
  <c r="H2156" i="1"/>
  <c r="H2157" i="1"/>
  <c r="H2158" i="1"/>
  <c r="H2159" i="1"/>
  <c r="H2160" i="1"/>
  <c r="H2161" i="1"/>
  <c r="H2162" i="1"/>
  <c r="H2163" i="1"/>
  <c r="H2164" i="1"/>
  <c r="H2165" i="1"/>
  <c r="H2451" i="1"/>
  <c r="H2166" i="1"/>
  <c r="H2167" i="1"/>
  <c r="H2168" i="1"/>
  <c r="H2169" i="1"/>
  <c r="H2452" i="1"/>
  <c r="H2170" i="1"/>
  <c r="H2171" i="1"/>
  <c r="H2172" i="1"/>
  <c r="H2173" i="1"/>
  <c r="H2174" i="1"/>
  <c r="H2175" i="1"/>
  <c r="H2176" i="1"/>
  <c r="H2177" i="1"/>
  <c r="H2178" i="1"/>
  <c r="H2179" i="1"/>
  <c r="H1384" i="1"/>
  <c r="H1379" i="1"/>
  <c r="H1405" i="1"/>
  <c r="H2180" i="1"/>
  <c r="H2181" i="1"/>
  <c r="H1366" i="1"/>
  <c r="H2182" i="1"/>
  <c r="H2183" i="1"/>
  <c r="H2184" i="1"/>
  <c r="H2185" i="1"/>
  <c r="H2186" i="1"/>
  <c r="H2187" i="1"/>
  <c r="H2188" i="1"/>
  <c r="H2189" i="1"/>
  <c r="H2190" i="1"/>
  <c r="H2191" i="1"/>
  <c r="H2192" i="1"/>
  <c r="H2193" i="1"/>
  <c r="H2359" i="1"/>
  <c r="H2265" i="1"/>
  <c r="H2360" i="1"/>
  <c r="H1350" i="1"/>
  <c r="H2361" i="1"/>
  <c r="H2362" i="1"/>
  <c r="H2453" i="1"/>
  <c r="H2363" i="1"/>
  <c r="H2194" i="1"/>
  <c r="H2364" i="1"/>
  <c r="H2365" i="1"/>
  <c r="H2366" i="1"/>
  <c r="H2367" i="1"/>
  <c r="H2368" i="1"/>
  <c r="H2369" i="1"/>
  <c r="H2370" i="1"/>
  <c r="H2371" i="1"/>
  <c r="H2372" i="1"/>
  <c r="H2373" i="1"/>
  <c r="H2374" i="1"/>
  <c r="H2375" i="1"/>
  <c r="H2376" i="1"/>
  <c r="H2377" i="1"/>
  <c r="H2454" i="1"/>
  <c r="H2378" i="1"/>
  <c r="H963" i="1"/>
  <c r="H755" i="1"/>
  <c r="H793" i="1"/>
  <c r="H1488" i="1"/>
  <c r="H698" i="1"/>
  <c r="H876" i="1"/>
  <c r="H1514" i="1"/>
  <c r="H1493" i="1"/>
  <c r="H1494" i="1"/>
  <c r="H2379" i="1"/>
  <c r="H2195" i="1"/>
  <c r="H1361" i="1"/>
  <c r="H2196" i="1"/>
  <c r="H2197" i="1"/>
  <c r="H2302" i="1"/>
  <c r="H2198" i="1"/>
  <c r="H2455" i="1"/>
  <c r="H2277" i="1"/>
  <c r="H2281" i="1"/>
  <c r="H1630" i="1"/>
  <c r="H2199" i="1"/>
  <c r="H780" i="1"/>
  <c r="H364" i="1"/>
  <c r="H2380" i="1"/>
  <c r="H2200" i="1"/>
  <c r="H2201" i="1"/>
  <c r="H2381" i="1"/>
  <c r="H2382" i="1"/>
  <c r="H2396" i="1"/>
  <c r="H2395" i="1"/>
  <c r="H2202" i="1"/>
  <c r="H1362" i="1"/>
  <c r="H2248" i="1"/>
  <c r="H2383" i="1"/>
  <c r="H2307" i="1"/>
  <c r="H2203" i="1"/>
  <c r="H868" i="1"/>
  <c r="H2456" i="1"/>
  <c r="H2457" i="1"/>
  <c r="H1495" i="1"/>
  <c r="H1258" i="1"/>
  <c r="H1306" i="1"/>
  <c r="H1383" i="1"/>
  <c r="H108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<sst xmlns="http://schemas.openxmlformats.org/spreadsheetml/2006/main" count="73931" uniqueCount="6484">
  <si>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</si>
  <si>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</si>
  <si>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</si>
  <si>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</si>
  <si>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</si>
  <si>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</si>
  <si>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</si>
  <si>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</si>
  <si>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</si>
  <si>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</si>
  <si>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</si>
  <si>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</si>
  <si>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</si>
  <si>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</si>
  <si>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</si>
  <si>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</si>
  <si>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</si>
  <si>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</si>
  <si>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</si>
  <si>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</si>
  <si>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</si>
  <si>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</si>
  <si>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</si>
  <si>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</si>
  <si>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</si>
  <si>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</si>
  <si>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</si>
  <si>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</si>
  <si>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</si>
  <si>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</si>
  <si>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</si>
  <si>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</si>
  <si>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</si>
  <si>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</si>
  <si>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</si>
  <si>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</si>
  <si>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</si>
  <si>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</si>
  <si>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</si>
  <si>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</si>
  <si>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</si>
  <si>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</si>
  <si>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</si>
  <si>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</si>
  <si>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</si>
  <si>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</si>
  <si>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</si>
  <si>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</si>
  <si>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</si>
  <si>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</si>
  <si>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</si>
  <si>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</si>
  <si>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</si>
  <si>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</si>
  <si>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</si>
  <si>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</si>
  <si>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</si>
  <si>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</si>
  <si>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</si>
  <si>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</si>
  <si>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</si>
  <si>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</si>
  <si>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</si>
  <si>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</si>
  <si>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</si>
  <si>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</si>
  <si>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</si>
  <si>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</si>
  <si>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</si>
  <si>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</si>
  <si>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</si>
  <si>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</si>
  <si>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</si>
  <si>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</si>
  <si>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</si>
  <si>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</si>
  <si>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</si>
  <si>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</si>
  <si>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</si>
  <si>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</si>
  <si>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</si>
  <si>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</si>
  <si>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</si>
  <si>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</si>
  <si>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</si>
  <si>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</si>
  <si>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</si>
  <si>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</si>
  <si>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</si>
  <si>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</si>
  <si>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</si>
  <si>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</si>
  <si>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</si>
  <si>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</si>
  <si>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</si>
  <si>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</si>
  <si>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</si>
  <si>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</si>
  <si>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</si>
  <si>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</si>
  <si>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</si>
  <si>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</si>
  <si>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</si>
  <si>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</si>
  <si>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</si>
  <si>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</si>
  <si>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</si>
  <si>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</si>
  <si>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</si>
  <si>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</si>
  <si>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</si>
  <si>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</si>
  <si>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</si>
  <si>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</si>
  <si>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</si>
  <si>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</si>
  <si>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</si>
  <si>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</si>
  <si>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</si>
  <si>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</si>
  <si>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</si>
  <si>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</si>
  <si>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</si>
  <si>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</si>
  <si>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</si>
  <si>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</si>
  <si>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</si>
  <si>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</si>
  <si>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</si>
  <si>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</si>
  <si>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</si>
  <si>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</si>
  <si>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</si>
  <si>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</si>
  <si>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</si>
  <si>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</si>
  <si>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</si>
  <si>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</si>
  <si>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</si>
  <si>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</si>
  <si>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</si>
  <si>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</si>
  <si>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</si>
  <si>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</si>
  <si>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</si>
  <si>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</si>
  <si>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</si>
  <si>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</si>
  <si>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</si>
  <si>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</si>
  <si>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</si>
  <si>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</si>
  <si>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</si>
  <si>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</si>
  <si>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</si>
  <si>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</si>
  <si>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</si>
  <si>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</si>
  <si>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</si>
  <si>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</si>
  <si>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</si>
  <si>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</si>
  <si>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</si>
  <si>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</si>
  <si>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</si>
  <si>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</si>
  <si>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</si>
  <si>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</si>
  <si>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</si>
  <si>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</si>
  <si>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</si>
  <si>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</si>
  <si>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</si>
  <si>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</si>
  <si>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</si>
  <si>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</si>
  <si>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</si>
  <si>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</si>
  <si>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</si>
  <si>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</si>
  <si>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</si>
  <si>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</si>
  <si>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</si>
  <si>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</si>
  <si>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</si>
  <si>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</si>
  <si>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</si>
  <si>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</si>
  <si>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</si>
  <si>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</si>
  <si>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</si>
  <si>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</si>
  <si>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</si>
  <si>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</si>
  <si>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</si>
  <si>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</si>
  <si>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</si>
  <si>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</si>
  <si>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</si>
  <si>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</si>
  <si>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</si>
  <si>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</si>
  <si>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</si>
  <si>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</si>
  <si>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</si>
  <si>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</si>
  <si>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</si>
  <si>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</si>
  <si>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</si>
  <si>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</si>
  <si>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</si>
  <si>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</si>
  <si>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</si>
  <si>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</si>
  <si>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</si>
  <si>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</si>
  <si>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</si>
  <si>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</si>
  <si>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</si>
  <si>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</si>
  <si>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</si>
  <si>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</si>
  <si>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</si>
  <si>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</si>
  <si>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</si>
  <si>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</si>
  <si>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</si>
  <si>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</si>
  <si>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</si>
  <si>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</si>
  <si>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</si>
  <si>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</si>
  <si>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</si>
  <si>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</si>
  <si>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</si>
  <si>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</si>
  <si>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</si>
  <si>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</si>
  <si>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</si>
  <si>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</si>
  <si>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</si>
  <si>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</si>
  <si>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</si>
  <si>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</si>
  <si>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</si>
  <si>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</si>
  <si>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</si>
  <si>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</si>
  <si>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</si>
  <si>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</si>
  <si>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</si>
  <si>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</si>
  <si>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</si>
  <si>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</si>
  <si>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</si>
  <si>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</si>
  <si>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</si>
  <si>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</si>
  <si>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</si>
  <si>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</si>
  <si>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</si>
  <si>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</si>
  <si>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</si>
  <si>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</si>
  <si>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</si>
  <si>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</si>
  <si>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</si>
  <si>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</si>
  <si>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</si>
  <si>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</si>
  <si>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</si>
  <si>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</si>
  <si>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</si>
  <si>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</si>
  <si>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</si>
  <si>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</si>
  <si>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</si>
  <si>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</si>
  <si>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</si>
  <si>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</si>
  <si>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</si>
  <si>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</si>
  <si>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</si>
  <si>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</si>
  <si>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</si>
  <si>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</si>
  <si>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</si>
  <si>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</si>
  <si>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</si>
  <si>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</si>
  <si>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</si>
  <si>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</si>
  <si>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</si>
  <si>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</si>
  <si>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</si>
  <si>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</si>
  <si>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</si>
  <si>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</si>
  <si>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</si>
  <si>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</si>
  <si>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</si>
  <si>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</si>
  <si>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</si>
  <si>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</si>
  <si>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</si>
  <si>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</si>
  <si>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</si>
  <si>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</si>
  <si>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</si>
  <si>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</si>
  <si>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</si>
  <si>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</si>
  <si>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</si>
  <si>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</si>
  <si>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</si>
  <si>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</si>
  <si>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</si>
  <si>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</si>
  <si>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</si>
  <si>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</si>
  <si>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</si>
  <si>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</si>
  <si>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</si>
  <si>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</si>
  <si>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</si>
  <si>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</si>
  <si>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</si>
  <si>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</si>
  <si>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</si>
  <si>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</si>
  <si>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</si>
  <si>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</si>
  <si>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</si>
  <si>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</si>
  <si>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</si>
  <si>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</si>
  <si>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</si>
  <si>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</si>
  <si>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</si>
  <si>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</si>
  <si>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</si>
  <si>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</si>
  <si>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</si>
  <si>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</si>
  <si>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</si>
  <si>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</si>
  <si>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</si>
  <si>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</si>
  <si>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</si>
  <si>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</si>
  <si>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</si>
  <si>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</si>
  <si>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</si>
  <si>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</si>
  <si>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</si>
  <si>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</si>
  <si>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</si>
  <si>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</si>
  <si>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</si>
  <si>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</si>
  <si>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</si>
  <si>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</si>
  <si>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</si>
  <si>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</si>
  <si>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</si>
  <si>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</si>
  <si>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</si>
  <si>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</si>
  <si>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</si>
  <si>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</si>
  <si>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</si>
  <si>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</si>
  <si>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</si>
  <si>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</si>
  <si>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</si>
  <si>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</si>
  <si>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</si>
  <si>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</si>
  <si>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</si>
  <si>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</si>
  <si>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</si>
  <si>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</si>
  <si>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</si>
  <si>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</si>
  <si>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</si>
  <si>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</si>
  <si>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</si>
  <si>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</si>
  <si>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</si>
  <si>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</si>
  <si>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</si>
  <si>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</si>
  <si>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</si>
  <si>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</si>
  <si>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</si>
  <si>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</si>
  <si>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</si>
  <si>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</si>
  <si>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</si>
  <si>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</si>
  <si>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</si>
  <si>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</si>
  <si>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</si>
  <si>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</si>
  <si>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</si>
  <si>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</si>
  <si>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</si>
  <si>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</si>
  <si>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</si>
  <si>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</si>
  <si>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</si>
  <si>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</si>
  <si>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</si>
  <si>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</si>
  <si>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</si>
  <si>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</si>
  <si>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</si>
  <si>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</si>
  <si>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</si>
  <si>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</si>
  <si>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</si>
  <si>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</si>
  <si>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</si>
  <si>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</si>
  <si>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</si>
  <si>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</si>
  <si>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</si>
  <si>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</si>
  <si>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</si>
  <si>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</si>
  <si>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</si>
  <si>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</si>
  <si>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</si>
  <si>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</si>
  <si>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</si>
  <si>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</si>
  <si>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</si>
  <si>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</si>
  <si>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</si>
  <si>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</si>
  <si>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</si>
  <si>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</si>
  <si>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</si>
  <si>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</si>
  <si>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</si>
  <si>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</si>
  <si>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</si>
  <si>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</si>
  <si>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</si>
  <si>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</si>
  <si>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</si>
  <si>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</si>
  <si>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</si>
  <si>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</si>
  <si>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</si>
  <si>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</si>
  <si>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</si>
  <si>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</si>
  <si>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</si>
  <si>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</si>
  <si>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</si>
  <si>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</si>
  <si>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</si>
  <si>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</si>
  <si>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</si>
  <si>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</si>
  <si>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</si>
  <si>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</si>
  <si>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</si>
  <si>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</si>
  <si>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</si>
  <si>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</si>
  <si>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</si>
  <si>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</si>
  <si>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</si>
  <si>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</si>
  <si>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</si>
  <si>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</si>
  <si>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</si>
  <si>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</si>
  <si>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</si>
  <si>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</si>
  <si>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</si>
  <si>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</si>
  <si>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</si>
  <si>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</si>
  <si>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</si>
  <si>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</si>
  <si>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</si>
  <si>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</si>
  <si>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</si>
  <si>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</si>
  <si>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</si>
  <si>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</si>
  <si>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</si>
  <si>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</si>
  <si>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</si>
  <si>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</si>
  <si>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</si>
  <si>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</si>
  <si>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</si>
  <si>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</si>
  <si>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</si>
  <si>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</si>
  <si>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</si>
  <si>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</si>
  <si>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</si>
  <si>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</si>
  <si>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</si>
  <si>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</si>
  <si>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</si>
  <si>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</si>
  <si>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</si>
  <si>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</si>
  <si>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</si>
  <si>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</si>
  <si>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</si>
  <si>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</si>
  <si>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</si>
  <si>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</si>
  <si>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</si>
  <si>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</si>
  <si>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</si>
  <si>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</si>
  <si>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</si>
  <si>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</si>
  <si>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</si>
  <si>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</si>
  <si>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</si>
  <si>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</si>
  <si>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</si>
  <si>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</si>
  <si>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</si>
  <si>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</si>
  <si>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</si>
  <si>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</si>
  <si>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</si>
  <si>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</si>
  <si>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</si>
  <si>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</si>
  <si>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</si>
  <si>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</si>
  <si>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</si>
  <si>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</si>
  <si>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</si>
  <si>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</si>
  <si>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</si>
  <si>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</si>
  <si>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</si>
  <si>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</si>
  <si>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</si>
  <si>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</si>
  <si>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</si>
  <si>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</si>
  <si>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</si>
  <si>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</si>
  <si>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</si>
  <si>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</si>
  <si>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</si>
  <si>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</si>
  <si>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</si>
  <si>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</si>
  <si>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</si>
  <si>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</si>
  <si>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</si>
  <si>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</si>
  <si>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</si>
  <si>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</si>
  <si>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</si>
  <si>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</si>
  <si>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</si>
  <si>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</si>
  <si>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</si>
  <si>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</si>
  <si>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</si>
  <si>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</si>
  <si>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</si>
  <si>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</si>
  <si>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</si>
  <si>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</si>
  <si>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</si>
  <si>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</si>
  <si>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</si>
  <si>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</si>
  <si>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</si>
  <si>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</si>
  <si>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</si>
  <si>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</si>
  <si>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</si>
  <si>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</si>
  <si>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</si>
  <si>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</si>
  <si>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</si>
  <si>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</si>
  <si>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</si>
  <si>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</si>
  <si>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</si>
  <si>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</si>
  <si>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</si>
  <si>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</si>
  <si>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</si>
  <si>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</si>
  <si>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</si>
  <si>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</si>
  <si>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</si>
  <si>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</si>
  <si>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</si>
  <si>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</si>
  <si>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</si>
  <si>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</si>
  <si>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</si>
  <si>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</si>
  <si>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</si>
  <si>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</si>
  <si>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</si>
  <si>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</si>
  <si>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</si>
  <si>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</si>
  <si>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</si>
  <si>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</si>
  <si>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</si>
  <si>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</si>
  <si>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</si>
  <si>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</si>
  <si>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</si>
  <si>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</si>
  <si>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</si>
  <si>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</si>
  <si>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</si>
  <si>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</si>
  <si>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</si>
  <si>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</si>
  <si>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</si>
  <si>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</si>
  <si>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</si>
  <si>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</si>
  <si>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</si>
  <si>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</si>
  <si>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</si>
  <si>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</si>
  <si>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</si>
  <si>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</si>
  <si>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</si>
  <si>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</si>
  <si>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</si>
  <si>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</si>
  <si>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</si>
  <si>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</si>
  <si>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</si>
  <si>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</si>
  <si>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</si>
  <si>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</si>
  <si>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</si>
  <si>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</si>
  <si>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</si>
  <si>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</si>
  <si>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</si>
  <si>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</si>
  <si>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</si>
  <si>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</si>
  <si>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</si>
  <si>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</si>
  <si>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</si>
  <si>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</si>
  <si>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</si>
  <si>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</si>
  <si>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</si>
  <si>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</si>
  <si>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</si>
  <si>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</si>
  <si>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</si>
  <si>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</si>
  <si>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</si>
  <si>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</si>
  <si>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</si>
  <si>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</si>
  <si>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</si>
  <si>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</si>
  <si>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</si>
  <si>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</si>
  <si>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</si>
  <si>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</si>
  <si>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</si>
  <si>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</si>
  <si>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</si>
  <si>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</si>
  <si>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</si>
  <si>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</si>
  <si>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</si>
  <si>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</si>
  <si>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</si>
  <si>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</si>
  <si>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</si>
  <si>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</si>
  <si>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</si>
  <si>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</si>
  <si>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</si>
  <si>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</si>
  <si>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</si>
  <si>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</si>
  <si>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</si>
  <si>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</si>
  <si>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</si>
  <si>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</si>
  <si>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</si>
  <si>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</si>
  <si>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</si>
  <si>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</si>
  <si>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</si>
  <si>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</si>
  <si>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</si>
  <si>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</si>
  <si>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</si>
  <si>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</si>
  <si>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</si>
  <si>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</si>
  <si>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</si>
  <si>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</si>
  <si>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</si>
  <si>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</si>
  <si>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</si>
  <si>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</si>
  <si>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</si>
  <si>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</si>
  <si>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</si>
  <si>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</si>
  <si>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</si>
  <si>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</si>
  <si>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</si>
  <si>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</si>
  <si>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</si>
  <si>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</si>
  <si>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</si>
  <si>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</si>
  <si>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</si>
  <si>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</si>
  <si>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</si>
  <si>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</si>
  <si>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</si>
  <si>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</si>
  <si>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</si>
  <si>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</si>
  <si>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</si>
  <si>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</si>
  <si>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</si>
  <si>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</si>
  <si>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</si>
  <si>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</si>
  <si>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</si>
  <si>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</si>
  <si>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</si>
  <si>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</si>
  <si>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</si>
  <si>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</si>
  <si>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</si>
  <si>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</si>
  <si>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</si>
  <si>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</si>
  <si>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</si>
  <si>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</si>
  <si>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</si>
  <si>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</si>
  <si>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</si>
  <si>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</si>
  <si>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</si>
  <si>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</si>
  <si>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</si>
  <si>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</si>
  <si>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</si>
  <si>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</si>
  <si>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</si>
  <si>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</si>
  <si>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</si>
  <si>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</si>
  <si>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</si>
  <si>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</si>
  <si>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</si>
  <si>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</si>
  <si>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</si>
  <si>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</si>
  <si>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</si>
  <si>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</si>
  <si>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</si>
  <si>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</si>
  <si>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</si>
  <si>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</si>
  <si>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</si>
  <si>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</si>
  <si>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</si>
  <si>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</si>
  <si>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</si>
  <si>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</si>
  <si>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</si>
  <si>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</si>
  <si>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</si>
  <si>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</si>
  <si>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</si>
  <si>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</si>
  <si>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</si>
  <si>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</si>
  <si>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</si>
  <si>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</si>
  <si>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</si>
  <si>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</si>
  <si>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</si>
  <si>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</si>
  <si>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</si>
  <si>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</si>
  <si>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</si>
  <si>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</si>
  <si>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</si>
  <si>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</si>
  <si>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</si>
  <si>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</si>
  <si>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</si>
  <si>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</si>
  <si>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</si>
  <si>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</si>
  <si>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</si>
  <si>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</si>
  <si>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</si>
  <si>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</si>
  <si>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</si>
  <si>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</si>
  <si>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</si>
  <si>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</si>
  <si>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</si>
  <si>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</si>
  <si>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</si>
  <si>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</si>
  <si>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</si>
  <si>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</si>
  <si>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</si>
  <si>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</si>
  <si>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</si>
  <si>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</si>
  <si>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</si>
  <si>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</si>
  <si>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</si>
  <si>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</si>
  <si>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</si>
  <si>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</si>
  <si>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</si>
  <si>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</si>
  <si>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</si>
  <si>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</si>
  <si>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</si>
  <si>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</si>
  <si>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</si>
  <si>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</si>
  <si>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</si>
  <si>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</si>
  <si>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</si>
  <si>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</si>
  <si>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</si>
  <si>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</si>
  <si>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</si>
  <si>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</si>
  <si>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</si>
  <si>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</si>
  <si>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</si>
  <si>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</si>
  <si>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</si>
  <si>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</si>
  <si>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</si>
  <si>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</si>
  <si>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</si>
  <si>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</si>
  <si>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</si>
  <si>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</si>
  <si>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</si>
  <si>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</si>
  <si>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</si>
  <si>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</si>
  <si>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</si>
  <si>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</si>
  <si>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</si>
  <si>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</si>
  <si>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</si>
  <si>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</si>
  <si>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</si>
  <si>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</si>
  <si>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</si>
  <si>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</si>
  <si>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</si>
  <si>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</si>
  <si>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</si>
  <si>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</si>
  <si>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</si>
  <si>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</si>
  <si>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</si>
  <si>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</si>
  <si>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</si>
  <si>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</si>
  <si>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</si>
  <si>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</si>
  <si>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</si>
  <si>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</si>
  <si>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</si>
  <si>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</si>
  <si>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</si>
  <si>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</si>
  <si>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</si>
  <si>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</si>
  <si>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</si>
  <si>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</si>
  <si>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</si>
  <si>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</si>
  <si>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</si>
  <si>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</si>
  <si>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</si>
  <si>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</si>
  <si>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</si>
  <si>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</si>
  <si>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</si>
  <si>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</si>
  <si>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</si>
  <si>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</si>
  <si>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</si>
  <si>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</si>
  <si>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</si>
  <si>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</si>
  <si>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</si>
  <si>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</si>
  <si>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</si>
  <si>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</si>
  <si>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</si>
  <si>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</si>
  <si>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</si>
  <si>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</si>
  <si>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</si>
  <si>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</si>
  <si>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</si>
  <si>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</si>
  <si>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</si>
  <si>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</si>
  <si>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</si>
  <si>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</si>
  <si>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</si>
  <si>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</si>
  <si>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</si>
  <si>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</si>
  <si>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</si>
  <si>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</si>
  <si>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</si>
  <si>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</si>
  <si>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</si>
  <si>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</si>
  <si>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</si>
  <si>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</si>
  <si>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</si>
  <si>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</si>
  <si>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</si>
  <si>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</si>
  <si>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</si>
  <si>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</si>
  <si>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</si>
  <si>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</si>
  <si>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</si>
  <si>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</si>
  <si>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</si>
  <si>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</si>
  <si>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</si>
  <si>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</si>
  <si>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</si>
  <si>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</si>
  <si>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</si>
  <si>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</si>
  <si>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</si>
  <si>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</si>
  <si>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</si>
  <si>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</si>
  <si>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</si>
  <si>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</si>
  <si>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</si>
  <si>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</si>
  <si>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</si>
  <si>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</si>
  <si>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</si>
  <si>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</si>
  <si>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</si>
  <si>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</si>
  <si>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</si>
  <si>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</si>
  <si>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</si>
  <si>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</si>
  <si>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</si>
  <si>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</si>
  <si>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</si>
  <si>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</si>
  <si>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</si>
  <si>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</si>
  <si>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</si>
  <si>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</si>
  <si>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</si>
  <si>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</si>
  <si>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</si>
  <si>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</si>
  <si>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</si>
  <si>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</si>
  <si>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</si>
  <si>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</si>
  <si>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</si>
  <si>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</si>
  <si>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</si>
  <si>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</si>
  <si>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</si>
  <si>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</si>
  <si>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</si>
  <si>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</si>
  <si>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</si>
  <si>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</si>
  <si>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</si>
  <si>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</si>
  <si>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</si>
  <si>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</si>
  <si>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</si>
  <si>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</si>
  <si>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</si>
  <si>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</si>
  <si>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</si>
  <si>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</si>
  <si>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</si>
  <si>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</si>
  <si>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</si>
  <si>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</si>
  <si>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</si>
  <si>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</si>
  <si>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</si>
  <si>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</si>
  <si>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</si>
  <si>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</si>
  <si>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</si>
  <si>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</si>
  <si>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</si>
  <si>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</si>
  <si>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</si>
  <si>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</si>
  <si>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</si>
  <si>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</si>
  <si>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</si>
  <si>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</si>
  <si>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</si>
  <si>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</si>
  <si>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</si>
  <si>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</si>
  <si>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</si>
  <si>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</si>
  <si>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</si>
  <si>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</si>
  <si>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</si>
  <si>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</si>
  <si>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</si>
  <si>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</si>
  <si>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</si>
  <si>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</si>
  <si>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</si>
  <si>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</si>
  <si>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</si>
  <si>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</si>
  <si>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</si>
  <si>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</si>
  <si>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</si>
  <si>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</si>
  <si>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</si>
  <si>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</si>
  <si>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</si>
  <si>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</si>
  <si>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</si>
  <si>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</si>
  <si>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</si>
  <si>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</si>
  <si>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</si>
  <si>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</si>
  <si>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</si>
  <si>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</si>
  <si>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</si>
  <si>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</si>
  <si>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</si>
  <si>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</si>
  <si>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</si>
  <si>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</si>
  <si>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</si>
  <si>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</si>
  <si>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</si>
  <si>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</si>
  <si>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</si>
  <si>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</si>
  <si>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</si>
  <si>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</si>
  <si>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</si>
  <si>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</si>
  <si>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</si>
  <si>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</si>
  <si>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</si>
  <si>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</si>
  <si>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</si>
  <si>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</si>
  <si>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</si>
  <si>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</si>
  <si>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</si>
  <si>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</si>
  <si>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</si>
  <si>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</si>
  <si>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</si>
  <si>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</si>
  <si>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</si>
  <si>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</si>
  <si>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</si>
  <si>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</si>
  <si>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</si>
  <si>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</si>
  <si>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</si>
  <si>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</si>
  <si>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</si>
  <si>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</si>
  <si>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</si>
  <si>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</si>
  <si>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</si>
  <si>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</si>
  <si>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</si>
  <si>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</si>
  <si>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</si>
  <si>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</si>
  <si>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</si>
  <si>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</si>
  <si>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</si>
  <si>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</si>
  <si>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</si>
  <si>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</si>
  <si>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</si>
  <si>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</si>
  <si>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</si>
  <si>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</si>
  <si>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</si>
  <si>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</si>
  <si>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</si>
  <si>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</si>
  <si>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</si>
  <si>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</si>
  <si>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</si>
  <si>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</si>
  <si>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</si>
  <si>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</si>
  <si>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</si>
  <si>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</si>
  <si>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</si>
  <si>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</si>
  <si>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</si>
  <si>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</si>
  <si>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</si>
  <si>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</si>
  <si>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</si>
  <si>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</si>
  <si>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</si>
  <si>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</si>
  <si>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</si>
  <si>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</si>
  <si>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</si>
  <si>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</si>
  <si>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</si>
  <si>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</si>
  <si>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</si>
  <si>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</si>
  <si>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</si>
  <si>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</si>
  <si>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</si>
  <si>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</si>
  <si>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</si>
  <si>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</si>
  <si>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</si>
  <si>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</si>
  <si>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</si>
  <si>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</si>
  <si>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</si>
  <si>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</si>
  <si>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</si>
  <si>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</si>
  <si>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</si>
  <si>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</si>
  <si>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</si>
  <si>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</si>
  <si>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</si>
  <si>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</si>
  <si>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</si>
  <si>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</si>
  <si>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</si>
  <si>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</si>
  <si>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</si>
  <si>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</si>
  <si>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</si>
  <si>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</si>
  <si>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</si>
  <si>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</si>
  <si>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</si>
  <si>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</si>
  <si>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</si>
  <si>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</si>
  <si>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</si>
  <si>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</si>
  <si>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</si>
  <si>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</si>
  <si>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</si>
  <si>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</si>
  <si>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</si>
  <si>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</si>
  <si>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</si>
  <si>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</si>
  <si>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</si>
  <si>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</si>
  <si>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</si>
  <si>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</si>
  <si>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</si>
  <si>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</si>
  <si>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</si>
  <si>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</si>
  <si>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</si>
  <si>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</si>
  <si>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</si>
  <si>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</si>
  <si>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</si>
  <si>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</si>
  <si>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</si>
  <si>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</si>
  <si>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</si>
  <si>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</si>
  <si>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</si>
  <si>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</si>
  <si>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</si>
  <si>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</si>
  <si>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</si>
  <si>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</si>
  <si>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</si>
  <si>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</si>
  <si>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</si>
  <si>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</si>
  <si>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</si>
  <si>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</si>
  <si>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</si>
  <si>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</si>
  <si>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</si>
  <si>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</si>
  <si>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</si>
  <si>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</si>
  <si>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</si>
  <si>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</si>
  <si>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</si>
  <si>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</si>
  <si>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</si>
  <si>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</si>
  <si>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</si>
  <si>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</si>
  <si>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</si>
  <si>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</si>
  <si>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</si>
  <si>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</si>
  <si>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</si>
  <si>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</si>
  <si>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</si>
  <si>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</si>
  <si>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</si>
  <si>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</si>
  <si>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</si>
  <si>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</si>
  <si>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</si>
  <si>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</si>
  <si>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</si>
  <si>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</si>
  <si>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</si>
  <si>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</si>
  <si>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</si>
  <si>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</si>
  <si>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</si>
  <si>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</si>
  <si>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</si>
  <si>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</si>
  <si>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</si>
  <si>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</si>
  <si>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</si>
  <si>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</si>
  <si>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</si>
  <si>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</si>
  <si>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</si>
  <si>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</si>
  <si>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</si>
  <si>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</si>
  <si>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</si>
  <si>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</si>
  <si>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</si>
  <si>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</si>
  <si>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</si>
  <si>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</si>
  <si>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</si>
  <si>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</si>
  <si>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</si>
  <si>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</si>
  <si>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</si>
  <si>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</si>
  <si>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</si>
  <si>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</si>
  <si>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</si>
  <si>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</si>
  <si>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</si>
  <si>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</si>
  <si>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</si>
  <si>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</si>
  <si>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</si>
  <si>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</si>
  <si>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</si>
  <si>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</si>
  <si>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</si>
  <si>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</si>
  <si>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</si>
  <si>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</si>
  <si>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</si>
  <si>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</si>
  <si>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</si>
  <si>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</si>
  <si>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</si>
  <si>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</si>
  <si>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</si>
  <si>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</si>
  <si>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</si>
  <si>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</si>
  <si>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</si>
  <si>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</si>
  <si>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</si>
  <si>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</si>
  <si>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</si>
  <si>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</si>
  <si>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</si>
  <si>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</si>
  <si>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</si>
  <si>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</si>
  <si>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</si>
  <si>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</si>
  <si>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</si>
  <si>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</si>
  <si>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</si>
  <si>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</si>
  <si>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</si>
  <si>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</si>
  <si>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</si>
  <si>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</si>
  <si>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</si>
  <si>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</si>
  <si>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</si>
  <si>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</si>
  <si>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</si>
  <si>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</si>
  <si>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</si>
  <si>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</si>
  <si>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</si>
  <si>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</si>
  <si>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</si>
  <si>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</si>
  <si>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</si>
  <si>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</si>
  <si>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</si>
  <si>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</si>
  <si>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</si>
  <si>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</si>
  <si>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</si>
  <si>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</si>
  <si>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</si>
  <si>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</si>
  <si>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</si>
  <si>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</si>
  <si>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</si>
  <si>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</si>
  <si>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</si>
  <si>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</si>
  <si>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</si>
  <si>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</si>
  <si>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</si>
  <si>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</si>
  <si>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</si>
  <si>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</si>
  <si>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</si>
  <si>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</si>
  <si>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</si>
  <si>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</si>
  <si>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</si>
  <si>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</si>
  <si>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</si>
  <si>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</si>
  <si>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</si>
  <si>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</si>
  <si>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</si>
  <si>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</si>
  <si>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</si>
  <si>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</si>
  <si>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</si>
  <si>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</si>
  <si>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</si>
  <si>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</si>
  <si>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</si>
  <si>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</si>
  <si>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</si>
  <si>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</si>
  <si>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</si>
  <si>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</si>
  <si>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</si>
  <si>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</si>
  <si>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</si>
  <si>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</si>
  <si>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</si>
  <si>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</si>
  <si>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</si>
  <si>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</si>
  <si>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</si>
  <si>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</si>
  <si>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</si>
  <si>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</si>
  <si>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</si>
  <si>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</si>
  <si>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</si>
  <si>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</si>
  <si>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</si>
  <si>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</si>
  <si>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</si>
  <si>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</si>
  <si>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</si>
  <si>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</si>
  <si>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</si>
  <si>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</si>
  <si>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</si>
  <si>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</si>
  <si>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</si>
  <si>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</si>
  <si>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</si>
  <si>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</si>
  <si>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</si>
  <si>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</si>
  <si>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</si>
  <si>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</si>
  <si>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</si>
  <si>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</si>
  <si>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</si>
  <si>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</si>
  <si>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</si>
  <si>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</si>
  <si>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</si>
  <si>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</si>
  <si>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</si>
  <si>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</si>
  <si>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</si>
  <si>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</si>
  <si>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</si>
  <si>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</si>
  <si>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</si>
  <si>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</si>
  <si>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</si>
  <si>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</si>
  <si>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</si>
  <si>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</si>
  <si>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</si>
  <si>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</si>
  <si>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</si>
  <si>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</si>
  <si>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</si>
  <si>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</si>
  <si>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</si>
  <si>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</si>
  <si>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</si>
  <si>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</si>
  <si>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</si>
  <si>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</si>
  <si>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</si>
  <si>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</si>
  <si>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</si>
  <si>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</si>
  <si>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</si>
  <si>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</si>
  <si>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</si>
  <si>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</si>
  <si>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</si>
  <si>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</si>
  <si>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</si>
  <si>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</si>
  <si>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</si>
  <si>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</si>
  <si>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</si>
  <si>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</si>
  <si>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</si>
  <si>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</si>
  <si>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</si>
  <si>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</si>
  <si>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</si>
  <si>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</si>
  <si>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</si>
  <si>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</si>
  <si>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</si>
  <si>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</si>
  <si>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</si>
  <si>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</si>
  <si>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</si>
  <si>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</si>
  <si>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</si>
  <si>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</si>
  <si>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</si>
  <si>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</si>
  <si>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</si>
  <si>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</si>
  <si>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</si>
  <si>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</si>
  <si>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</si>
  <si>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</si>
  <si>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</si>
  <si>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</si>
  <si>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</si>
  <si>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</si>
  <si>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</si>
  <si>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</si>
  <si>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</si>
  <si>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</si>
  <si>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</si>
  <si>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</si>
  <si>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</si>
  <si>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</si>
  <si>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</si>
  <si>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</si>
  <si>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</si>
  <si>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</si>
  <si>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</si>
  <si>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</si>
  <si>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</si>
  <si>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</si>
  <si>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</si>
  <si>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</si>
  <si>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</si>
  <si>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</si>
  <si>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</si>
  <si>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</si>
  <si>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</si>
  <si>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</si>
  <si>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</si>
  <si>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</si>
  <si>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</si>
  <si>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</si>
  <si>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</si>
  <si>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</si>
  <si>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</si>
  <si>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</si>
  <si>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</si>
  <si>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</si>
  <si>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</si>
  <si>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</si>
  <si>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</si>
  <si>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</si>
  <si>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</si>
  <si>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</si>
  <si>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</si>
  <si>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</si>
  <si>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</si>
  <si>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</si>
  <si>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</si>
  <si>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</si>
  <si>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</si>
  <si>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</si>
  <si>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</si>
  <si>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</si>
  <si>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</si>
  <si>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</si>
  <si>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</si>
  <si>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</si>
  <si>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</si>
  <si>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</si>
  <si>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</si>
  <si>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</si>
  <si>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</si>
  <si>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</si>
  <si>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</si>
  <si>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</si>
  <si>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</si>
  <si>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</si>
  <si>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</si>
  <si>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</si>
  <si>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</si>
  <si>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</si>
  <si>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</si>
  <si>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</si>
  <si>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</si>
  <si>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</si>
  <si>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</si>
  <si>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</si>
  <si>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</si>
  <si>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</si>
  <si>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</si>
  <si>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</si>
  <si>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</si>
  <si>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</si>
  <si>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</si>
  <si>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</si>
  <si>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</si>
  <si>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</si>
  <si>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</si>
  <si>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</si>
  <si>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</si>
  <si>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</si>
  <si>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</si>
  <si>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</si>
  <si>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</si>
  <si>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</si>
  <si>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</si>
  <si>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</si>
  <si>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</si>
  <si>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</si>
  <si>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</si>
  <si>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</si>
  <si>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</si>
  <si>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</si>
  <si>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</si>
  <si>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</si>
  <si>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</si>
  <si>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</si>
  <si>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</si>
  <si>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</si>
  <si>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</si>
  <si>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</si>
  <si>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</si>
  <si>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</si>
  <si>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</si>
  <si>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</si>
  <si>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</si>
  <si>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</si>
  <si>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</si>
  <si>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</si>
  <si>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</si>
  <si>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</si>
  <si>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</si>
  <si>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</si>
  <si>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</si>
  <si>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</si>
  <si>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</si>
  <si>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</si>
  <si>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</si>
  <si>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</si>
  <si>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</si>
  <si>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</si>
  <si>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</si>
  <si>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</si>
  <si>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</si>
  <si>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</si>
  <si>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</si>
  <si>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</si>
  <si>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</si>
  <si>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</si>
  <si>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</si>
  <si>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</si>
  <si>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</si>
  <si>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</si>
  <si>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</si>
  <si>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</si>
  <si>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</si>
  <si>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</si>
  <si>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</si>
  <si>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</si>
  <si>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</si>
  <si>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</si>
  <si>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</si>
  <si>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</si>
  <si>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</si>
  <si>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</si>
  <si>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</si>
  <si>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</si>
  <si>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</si>
  <si>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</si>
  <si>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</si>
  <si>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</si>
  <si>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</si>
  <si>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</si>
  <si>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</si>
  <si>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</si>
  <si>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</si>
  <si>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</si>
  <si>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</si>
  <si>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</si>
  <si>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</si>
  <si>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</si>
  <si>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</si>
  <si>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</si>
  <si>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</si>
  <si>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</si>
  <si>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</si>
  <si>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</si>
  <si>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</si>
  <si>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</si>
  <si>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</si>
  <si>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</si>
  <si>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</si>
  <si>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</si>
  <si>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</si>
  <si>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</si>
  <si>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</si>
  <si>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</si>
  <si>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</si>
  <si>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</si>
  <si>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</si>
  <si>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</si>
  <si>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</si>
  <si>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</si>
  <si>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</si>
  <si>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</si>
  <si>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</si>
  <si>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</si>
  <si>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</si>
  <si>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</si>
  <si>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</si>
  <si>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</si>
  <si>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</si>
  <si>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</si>
  <si>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</si>
  <si>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</si>
  <si>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</si>
  <si>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</si>
  <si>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</si>
  <si>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</si>
  <si>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</si>
  <si>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</si>
  <si>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</si>
  <si>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</si>
  <si>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</si>
  <si>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</si>
  <si>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</si>
  <si>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</si>
  <si>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</si>
  <si>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</si>
  <si>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</si>
  <si>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</si>
  <si>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</si>
  <si>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</si>
  <si>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</si>
  <si>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</si>
  <si>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</si>
  <si>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</si>
  <si>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</si>
  <si>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</si>
  <si>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</si>
  <si>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</si>
  <si>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</si>
  <si>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</si>
  <si>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</si>
  <si>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</si>
  <si>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</si>
  <si>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</si>
  <si>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</si>
  <si>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</si>
  <si>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</si>
  <si>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</si>
  <si>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</si>
  <si>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</si>
  <si>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</si>
  <si>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</si>
  <si>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</si>
  <si>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</si>
  <si>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</si>
  <si>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</si>
  <si>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</si>
  <si>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</si>
  <si>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</si>
  <si>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</si>
  <si>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</si>
  <si>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</si>
  <si>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</si>
  <si>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</si>
  <si>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</si>
  <si>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</si>
  <si>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</si>
  <si>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</si>
  <si>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</si>
  <si>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</si>
  <si>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</si>
  <si>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</si>
  <si>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</si>
  <si>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</si>
  <si>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</si>
  <si>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</si>
  <si>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</si>
  <si>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</si>
  <si>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</si>
  <si>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</si>
  <si>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</si>
  <si>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</si>
  <si>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</si>
  <si>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</si>
  <si>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</si>
  <si>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</si>
  <si>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</si>
  <si>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</si>
  <si>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</si>
  <si>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</si>
  <si>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</si>
  <si>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</si>
  <si>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</si>
  <si>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</si>
  <si>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</si>
  <si>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</si>
  <si>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</si>
  <si>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</si>
  <si>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</si>
  <si>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</si>
  <si>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</si>
  <si>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</si>
  <si>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</si>
  <si>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</si>
  <si>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</si>
  <si>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</si>
  <si>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</si>
  <si>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</si>
  <si>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</si>
  <si>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</si>
  <si>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</si>
  <si>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</si>
  <si>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</si>
  <si>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</si>
  <si>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</si>
  <si>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</si>
  <si>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</si>
  <si>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</si>
  <si>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</si>
  <si>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</si>
  <si>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</si>
  <si>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</si>
  <si>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</si>
  <si>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</si>
  <si>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</si>
  <si>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</si>
  <si>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</si>
  <si>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</si>
  <si>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</si>
  <si>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</si>
  <si>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</si>
  <si>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</si>
  <si>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</si>
  <si>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</si>
  <si>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</si>
  <si>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</si>
  <si>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</si>
  <si>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</si>
  <si>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</si>
  <si>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</si>
  <si>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</si>
  <si>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</si>
  <si>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</si>
  <si>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</si>
  <si>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</si>
  <si>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</si>
  <si>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</si>
  <si>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</si>
  <si>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</si>
  <si>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</si>
  <si>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</si>
  <si>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</si>
  <si>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</si>
  <si>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</si>
  <si>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</si>
  <si>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</si>
  <si>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</si>
  <si>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</si>
  <si>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</si>
  <si>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</si>
  <si>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</si>
  <si>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</si>
  <si>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</si>
  <si>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</si>
  <si>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</si>
  <si>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</si>
  <si>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</si>
  <si>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</si>
  <si>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</si>
  <si>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</si>
  <si>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</si>
  <si>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</si>
  <si>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</si>
  <si>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</si>
  <si>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</si>
  <si>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</si>
  <si>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</si>
  <si>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</si>
  <si>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</si>
  <si>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</si>
  <si>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</si>
  <si>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</si>
  <si>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</si>
  <si>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</si>
  <si>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</si>
  <si>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</si>
  <si>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</si>
  <si>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</si>
  <si>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</si>
  <si>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</si>
  <si>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</si>
  <si>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</si>
  <si>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</si>
  <si>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</si>
  <si>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</si>
  <si>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</si>
  <si>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</si>
  <si>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</si>
  <si>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</si>
  <si>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</si>
  <si>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</si>
  <si>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</si>
  <si>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</si>
  <si>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</si>
  <si>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</si>
  <si>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</si>
  <si>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</si>
  <si>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</si>
  <si>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</si>
  <si>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</si>
  <si>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</si>
  <si>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</si>
  <si>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</si>
  <si>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</si>
  <si>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</si>
  <si>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</si>
  <si>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</si>
  <si>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</si>
  <si>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</si>
  <si>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</si>
  <si>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</si>
  <si>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</si>
  <si>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</si>
  <si>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</si>
  <si>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</si>
  <si>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</si>
  <si>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</si>
  <si>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</si>
  <si>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</si>
  <si>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</si>
  <si>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</si>
  <si>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</si>
  <si>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</si>
  <si>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</si>
  <si>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</si>
  <si>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</si>
  <si>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</si>
  <si>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</si>
  <si>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</si>
  <si>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</si>
  <si>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</si>
  <si>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</si>
  <si>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</si>
  <si>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</si>
  <si>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</si>
  <si>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</si>
  <si>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</si>
  <si>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</si>
  <si>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</si>
  <si>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</si>
  <si>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</si>
  <si>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</si>
  <si>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</si>
  <si>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</si>
  <si>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</si>
  <si>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</si>
  <si>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</si>
  <si>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</si>
  <si>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</si>
  <si>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</si>
  <si>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</si>
  <si>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</si>
  <si>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</si>
  <si>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</si>
  <si>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</si>
  <si>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</si>
  <si>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</si>
  <si>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</si>
  <si>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</si>
  <si>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</si>
  <si>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</si>
  <si>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</si>
  <si>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</si>
  <si>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</si>
  <si>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</si>
  <si>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</si>
  <si>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</si>
  <si>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</si>
  <si>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</si>
  <si>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</si>
  <si>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</si>
  <si>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</si>
  <si>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</si>
  <si>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</si>
  <si>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</si>
  <si>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</si>
  <si>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</si>
  <si>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</si>
  <si>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</si>
  <si>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</si>
  <si>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</si>
  <si>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</si>
  <si>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</si>
  <si>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</si>
  <si>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</si>
  <si>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</si>
  <si>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</si>
  <si>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</si>
  <si>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</si>
  <si>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</si>
  <si>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</si>
  <si>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</si>
  <si>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</si>
  <si>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</si>
  <si>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</si>
  <si>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</si>
  <si>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</si>
  <si>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</si>
  <si>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</si>
  <si>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</si>
  <si>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</si>
  <si>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</si>
  <si>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</si>
  <si>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</si>
  <si>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</si>
  <si>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</si>
  <si>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</si>
  <si>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</si>
  <si>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</si>
  <si>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</si>
  <si>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</si>
  <si>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</si>
  <si>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</si>
  <si>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</si>
  <si>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</si>
  <si>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</si>
  <si>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</si>
  <si>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</si>
  <si>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</si>
  <si>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</si>
  <si>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</si>
  <si>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</si>
  <si>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</si>
  <si>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</si>
  <si>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</si>
  <si>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</si>
  <si>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</si>
  <si>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</si>
  <si>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</si>
  <si>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</si>
  <si>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</si>
  <si>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</si>
  <si>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</si>
  <si>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</si>
  <si>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</si>
  <si>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</si>
  <si>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</si>
  <si>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</si>
  <si>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</si>
  <si>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</si>
  <si>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</si>
  <si>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</si>
  <si>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</si>
  <si>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</si>
  <si>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</si>
  <si>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</si>
  <si>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</si>
  <si>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</si>
  <si>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</si>
  <si>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</si>
  <si>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</si>
  <si>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</si>
  <si>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</si>
  <si>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</si>
  <si>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</si>
  <si>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</si>
  <si>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</si>
  <si>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</si>
  <si>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</si>
  <si>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</si>
  <si>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</si>
  <si>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</si>
  <si>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</si>
  <si>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</si>
  <si>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</si>
  <si>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</si>
  <si>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</si>
  <si>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</si>
  <si>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</si>
  <si>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</si>
  <si>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</si>
  <si>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</si>
  <si>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</si>
  <si>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</si>
  <si>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</si>
  <si>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</si>
  <si>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</si>
  <si>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</si>
  <si>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</si>
  <si>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</si>
  <si>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</si>
  <si>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</si>
  <si>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</si>
  <si>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</si>
  <si>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</si>
  <si>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</si>
  <si>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</si>
  <si>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</si>
  <si>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</si>
  <si>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</si>
  <si>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</si>
  <si>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</si>
  <si>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</si>
  <si>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</si>
  <si>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</si>
  <si>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</si>
  <si>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</si>
  <si>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</si>
  <si>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</si>
  <si>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</si>
  <si>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</si>
  <si>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</si>
  <si>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</si>
  <si>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</si>
  <si>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</si>
  <si>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</si>
  <si>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</si>
  <si>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</si>
  <si>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</si>
  <si>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</si>
  <si>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</si>
  <si>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</si>
  <si>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</si>
  <si>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</si>
  <si>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</si>
  <si>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</si>
  <si>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</si>
  <si>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</si>
  <si>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</si>
  <si>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</si>
  <si>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</si>
  <si>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</si>
  <si>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</si>
  <si>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</si>
  <si>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</si>
  <si>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</si>
  <si>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</si>
  <si>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</si>
  <si>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</si>
  <si>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</si>
  <si>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</si>
  <si>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</si>
  <si>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</si>
  <si>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</si>
  <si>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</si>
  <si>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</si>
  <si>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</si>
  <si>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</si>
  <si>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</si>
  <si>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</si>
  <si>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</si>
  <si>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</si>
  <si>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</si>
  <si>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</si>
  <si>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</si>
  <si>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</si>
  <si>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</si>
  <si>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</si>
  <si>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</si>
  <si>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</si>
  <si>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</si>
  <si>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</si>
  <si>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</si>
  <si>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</si>
  <si>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</si>
  <si>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</si>
  <si>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</si>
  <si>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</si>
  <si>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</si>
  <si>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</si>
  <si>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</si>
  <si>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</si>
  <si>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</si>
  <si>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</si>
  <si>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</si>
  <si>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</si>
  <si>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</si>
  <si>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</si>
  <si>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</si>
  <si>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</si>
  <si>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</si>
  <si>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</si>
  <si>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</si>
  <si>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</si>
  <si>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</si>
  <si>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</si>
  <si>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</si>
  <si>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</si>
  <si>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</si>
  <si>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</si>
  <si>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</si>
  <si>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</si>
  <si>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</si>
  <si>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</si>
  <si>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</si>
  <si>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</si>
  <si>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</si>
  <si>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</si>
  <si>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</si>
  <si>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</si>
  <si>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</si>
  <si>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</si>
  <si>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</si>
  <si>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</si>
  <si>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</si>
  <si>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</si>
  <si>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</si>
  <si>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</si>
  <si>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</si>
  <si>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</si>
  <si>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</si>
  <si>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</si>
  <si>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</si>
  <si>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</si>
  <si>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</si>
  <si>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</si>
  <si>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</si>
  <si>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</si>
  <si>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</si>
  <si>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</si>
  <si>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</si>
  <si>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</si>
  <si>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</si>
  <si>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</si>
  <si>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</si>
  <si>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</si>
  <si>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</si>
  <si>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</si>
  <si>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</si>
  <si>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</si>
  <si>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</si>
  <si>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</si>
  <si>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</si>
  <si>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</si>
  <si>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</si>
  <si>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</si>
  <si>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</si>
  <si>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</si>
  <si>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</si>
  <si>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</si>
  <si>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</si>
  <si>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</si>
  <si>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</si>
  <si>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</si>
  <si>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</si>
  <si>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</si>
  <si>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</si>
  <si>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</si>
  <si>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</si>
  <si>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</si>
  <si>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</si>
  <si>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</si>
  <si>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</si>
  <si>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</si>
  <si>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</si>
  <si>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</si>
  <si>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</si>
  <si>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</si>
  <si>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</si>
  <si>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</si>
  <si>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</si>
  <si>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</si>
  <si>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</si>
  <si>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</si>
  <si>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</si>
  <si>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</si>
  <si>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</si>
  <si>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</si>
  <si>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</si>
  <si>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</si>
  <si>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</si>
  <si>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</si>
  <si>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</si>
  <si>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</si>
  <si>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</si>
  <si>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</si>
  <si>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</si>
  <si>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</si>
  <si>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</si>
  <si>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</si>
  <si>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</si>
  <si>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</si>
  <si>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</si>
  <si>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</si>
  <si>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</si>
  <si>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</si>
  <si>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</si>
  <si>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</si>
  <si>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</si>
  <si>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</si>
  <si>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</si>
  <si>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</si>
  <si>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</si>
  <si>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</si>
  <si>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</si>
  <si>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</si>
  <si>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</si>
  <si>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</si>
  <si>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</si>
  <si>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</si>
  <si>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</si>
  <si>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</si>
  <si>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</si>
  <si>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</si>
  <si>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</si>
  <si>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</si>
  <si>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</si>
  <si>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</si>
  <si>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</si>
  <si>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</si>
  <si>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</si>
  <si>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</si>
  <si>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</si>
  <si>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</si>
  <si>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</si>
  <si>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</si>
  <si>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</si>
  <si>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</si>
  <si>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</si>
  <si>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</si>
  <si>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</si>
  <si>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</si>
  <si>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</si>
  <si>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</si>
  <si>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</si>
  <si>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</si>
  <si>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</si>
  <si>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</si>
  <si>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</si>
  <si>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</si>
  <si>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</si>
  <si>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</si>
  <si>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</si>
  <si>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</si>
  <si>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</si>
  <si>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</si>
  <si>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</si>
  <si>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</si>
  <si>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</si>
  <si>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</si>
  <si>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</si>
  <si>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</si>
  <si>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</si>
  <si>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</si>
  <si>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</si>
  <si>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</si>
  <si>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</si>
  <si>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</si>
  <si>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</si>
  <si>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</si>
  <si>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</si>
  <si>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</si>
  <si>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</si>
  <si>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</si>
  <si>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</si>
  <si>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</si>
  <si>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</si>
  <si>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</si>
  <si>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</si>
  <si>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</si>
  <si>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</si>
  <si>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</si>
  <si>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</si>
  <si>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</si>
  <si>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</si>
  <si>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</si>
  <si>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</si>
  <si>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</si>
  <si>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</si>
  <si>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</si>
  <si>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</si>
  <si>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</si>
  <si>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</si>
  <si>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</si>
  <si>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</si>
  <si>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</si>
  <si>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</si>
  <si>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</si>
  <si>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</si>
  <si>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</si>
  <si>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</si>
  <si>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</si>
  <si>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</si>
  <si>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</si>
  <si>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</si>
  <si>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</si>
  <si>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</si>
  <si>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</si>
  <si>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</si>
  <si>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</si>
  <si>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</si>
  <si>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</si>
  <si>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</si>
  <si>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</si>
  <si>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</si>
  <si>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</si>
  <si>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</si>
  <si>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</si>
  <si>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</si>
  <si>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</si>
  <si>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</si>
  <si>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</si>
  <si>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</si>
  <si>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</si>
  <si>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</si>
  <si>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</si>
  <si>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</si>
  <si>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</si>
  <si>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</si>
  <si>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</si>
  <si>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</si>
  <si>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</si>
  <si>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</si>
  <si>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</si>
  <si>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</si>
  <si>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</si>
  <si>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</si>
  <si>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</si>
  <si>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</si>
  <si>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</si>
  <si>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</si>
  <si>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</si>
  <si>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</si>
  <si>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</si>
  <si>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</si>
  <si>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</si>
  <si>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</si>
  <si>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</si>
  <si>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</si>
  <si>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</si>
  <si>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</si>
  <si>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</si>
  <si>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</si>
  <si>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</si>
  <si>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</si>
  <si>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</si>
  <si>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</si>
  <si>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</si>
  <si>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</si>
  <si>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</si>
  <si>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</si>
  <si>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</si>
  <si>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</si>
  <si>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</si>
  <si>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</si>
  <si>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</si>
  <si>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</si>
  <si>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</si>
  <si>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</si>
  <si>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</si>
  <si>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</si>
  <si>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</si>
  <si>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</si>
  <si>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</si>
  <si>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</si>
  <si>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</si>
  <si>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</si>
  <si>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</si>
  <si>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</si>
  <si>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</si>
  <si>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</si>
  <si>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</si>
  <si>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</si>
  <si>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</si>
  <si>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</si>
  <si>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</si>
  <si>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</si>
  <si>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</si>
  <si>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</si>
  <si>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</si>
  <si>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</si>
  <si>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</si>
  <si>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</si>
  <si>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</si>
  <si>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</si>
  <si>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</si>
  <si>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</si>
  <si>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</si>
  <si>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</si>
  <si>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</si>
  <si>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</si>
  <si>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</si>
  <si>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</si>
  <si>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</si>
  <si>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</si>
  <si>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</si>
  <si>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</si>
  <si>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</si>
  <si>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</si>
  <si>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</si>
  <si>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</si>
  <si>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</si>
  <si>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</si>
  <si>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</si>
  <si>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</si>
  <si>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</si>
  <si>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</si>
  <si>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</si>
  <si>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</si>
  <si>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</si>
  <si>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</si>
  <si>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</si>
  <si>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</si>
  <si>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</si>
  <si>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</si>
  <si>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</si>
  <si>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</si>
  <si>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</si>
  <si>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</si>
  <si>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</si>
  <si>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</si>
  <si>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</si>
  <si>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</si>
  <si>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</si>
  <si>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</si>
  <si>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</si>
  <si>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</si>
  <si>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</si>
  <si>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</si>
  <si>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</si>
  <si>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</si>
  <si>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</si>
  <si>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</si>
  <si>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</si>
  <si>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</si>
  <si>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</si>
  <si>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</si>
  <si>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</si>
  <si>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</si>
  <si>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</si>
  <si>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</si>
  <si>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</si>
  <si>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</si>
  <si>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</si>
  <si>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</si>
  <si>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</si>
  <si>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</si>
  <si>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</si>
  <si>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</si>
  <si>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</si>
  <si>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</si>
  <si>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</si>
  <si>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</si>
  <si>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</si>
  <si>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</si>
  <si>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</si>
  <si>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</si>
  <si>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</si>
  <si>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</si>
  <si>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</si>
  <si>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</si>
  <si>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</si>
  <si>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</si>
  <si>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</si>
  <si>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</si>
  <si>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</si>
  <si>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</si>
  <si>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</si>
  <si>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</si>
  <si>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</si>
  <si>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</si>
  <si>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</si>
  <si>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</si>
  <si>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</si>
  <si>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</si>
  <si>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</si>
  <si>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</si>
  <si>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</si>
  <si>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</si>
  <si>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</si>
  <si>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</si>
  <si>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</si>
  <si>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</si>
  <si>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</si>
  <si>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</si>
  <si>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</si>
  <si>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</si>
  <si>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</si>
  <si>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</si>
  <si>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</si>
  <si>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</si>
  <si>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</si>
  <si>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</si>
  <si>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</si>
  <si>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</si>
  <si>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</si>
  <si>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</si>
  <si>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</si>
  <si>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</si>
  <si>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</si>
  <si>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</si>
  <si>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</si>
  <si>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</si>
  <si>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</si>
  <si>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</si>
  <si>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</si>
  <si>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</si>
  <si>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</si>
  <si>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</si>
  <si>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</si>
  <si>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</si>
  <si>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</si>
  <si>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</si>
  <si>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</si>
  <si>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</si>
  <si>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</si>
  <si>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</si>
  <si>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</si>
  <si>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</si>
  <si>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</si>
  <si>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</si>
  <si>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</si>
  <si>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</si>
  <si>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</si>
  <si>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</si>
  <si>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</si>
  <si>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</si>
  <si>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</si>
  <si>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</si>
  <si>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</si>
  <si>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</si>
  <si>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</si>
  <si>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</si>
  <si>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</si>
  <si>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</si>
  <si>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</si>
  <si>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</si>
  <si>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</si>
  <si>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</si>
  <si>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</si>
  <si>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</si>
  <si>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</si>
  <si>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</si>
  <si>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</si>
  <si>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</si>
  <si>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</si>
  <si>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</si>
  <si>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</si>
  <si>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</si>
  <si>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</si>
  <si>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</si>
  <si>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</si>
  <si>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</si>
  <si>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</si>
  <si>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</si>
  <si>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</si>
  <si>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</si>
  <si>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</si>
  <si>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</si>
  <si>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</si>
  <si>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</si>
  <si>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</si>
  <si>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</si>
  <si>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</si>
  <si>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</si>
  <si>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</si>
  <si>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</si>
  <si>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</si>
  <si>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</si>
  <si>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</si>
  <si>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</si>
  <si>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</si>
  <si>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</si>
  <si>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</si>
  <si>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</si>
  <si>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</si>
  <si>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</si>
  <si>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</si>
  <si>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</si>
  <si>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</si>
  <si>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</si>
  <si>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</si>
  <si>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</si>
  <si>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</si>
  <si>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</si>
  <si>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</si>
  <si>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</si>
  <si>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</si>
  <si>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</si>
  <si>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</si>
  <si>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</si>
  <si>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</si>
  <si>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</si>
  <si>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</si>
  <si>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</si>
  <si>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</si>
  <si>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</si>
  <si>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</si>
  <si>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</si>
  <si>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</si>
  <si>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</si>
  <si>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</si>
  <si>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</si>
  <si>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</si>
  <si>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</si>
  <si>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</si>
  <si>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</si>
  <si>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</si>
  <si>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</si>
  <si>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</si>
  <si>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</si>
  <si>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</si>
  <si>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</si>
  <si>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</si>
  <si>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</si>
  <si>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</si>
  <si>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</si>
  <si>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</si>
  <si>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</si>
  <si>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</si>
  <si>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</si>
  <si>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</si>
  <si>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</si>
  <si>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</si>
  <si>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</si>
  <si>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</si>
  <si>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</si>
  <si>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</si>
  <si>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</si>
  <si>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</si>
  <si>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</si>
  <si>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</si>
  <si>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</si>
  <si>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</si>
  <si>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</si>
  <si>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</si>
  <si>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</si>
  <si>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</si>
  <si>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</si>
  <si>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</si>
  <si>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</si>
  <si>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</si>
  <si>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</si>
  <si>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</si>
  <si>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</si>
  <si>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</si>
  <si>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</si>
  <si>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</si>
  <si>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</si>
  <si>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</si>
  <si>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</si>
  <si>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</si>
  <si>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</si>
  <si>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</si>
  <si>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</si>
  <si>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</si>
  <si>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</si>
  <si>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</si>
  <si>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</si>
  <si>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</si>
  <si>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</si>
  <si>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</si>
  <si>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</si>
  <si>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</si>
  <si>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</si>
  <si>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</si>
  <si>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</si>
  <si>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</si>
  <si>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</si>
  <si>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</si>
  <si>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</si>
  <si>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</si>
  <si>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</si>
  <si>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</si>
  <si>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</si>
  <si>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</si>
  <si>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</si>
  <si>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</si>
  <si>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</si>
  <si>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</si>
  <si>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</si>
  <si>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</si>
  <si>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</si>
  <si>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</si>
  <si>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</si>
  <si>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</si>
  <si>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</si>
  <si>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</si>
  <si>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</si>
  <si>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</si>
  <si>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</si>
  <si>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</si>
  <si>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</si>
  <si>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</si>
  <si>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</si>
  <si>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</si>
  <si>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</si>
  <si>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</si>
  <si>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</si>
  <si>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</si>
  <si>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</si>
  <si>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</si>
  <si>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</si>
  <si>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</si>
  <si>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</si>
  <si>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</si>
  <si>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</si>
  <si>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</si>
  <si>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</si>
  <si>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</si>
  <si>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</si>
  <si>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</si>
  <si>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</si>
  <si>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</si>
  <si>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</si>
  <si>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</si>
  <si>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</si>
  <si>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</si>
  <si>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</si>
  <si>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</si>
  <si>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</si>
  <si>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</si>
  <si>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</si>
  <si>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</si>
  <si>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</si>
  <si>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</si>
  <si>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</si>
  <si>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</si>
  <si>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</si>
  <si>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</si>
  <si>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</si>
  <si>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</si>
  <si>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</si>
  <si>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</si>
  <si>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</si>
  <si>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</si>
  <si>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</si>
  <si>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</si>
  <si>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</si>
  <si>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</si>
  <si>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</si>
  <si>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</si>
  <si>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</si>
  <si>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</si>
  <si>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</si>
  <si>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</si>
  <si>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</si>
  <si>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</si>
  <si>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</si>
  <si>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</si>
  <si>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</si>
  <si>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</si>
  <si>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</si>
  <si>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</si>
  <si>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</si>
  <si>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</si>
  <si>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</si>
  <si>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</si>
  <si>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</si>
  <si>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</si>
  <si>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</si>
  <si>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</si>
  <si>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</si>
  <si>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</si>
  <si>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</si>
  <si>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</si>
  <si>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</si>
  <si>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</si>
  <si>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</si>
  <si>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</si>
  <si>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</si>
  <si>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</si>
  <si>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</si>
  <si>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</si>
  <si>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</si>
  <si>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</si>
  <si>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</si>
  <si>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</si>
  <si>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</si>
  <si>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</si>
  <si>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</si>
  <si>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</si>
  <si>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</si>
  <si>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</si>
  <si>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</si>
  <si>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</si>
  <si>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</si>
  <si>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</si>
  <si>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</si>
  <si>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</si>
  <si>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</si>
  <si>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</si>
  <si>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</si>
  <si>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</si>
  <si>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</si>
  <si>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</si>
  <si>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</si>
  <si>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</si>
  <si>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</si>
  <si>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</si>
  <si>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</si>
  <si>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</si>
  <si>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</si>
  <si>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</si>
  <si>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</si>
  <si>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</si>
  <si>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</si>
  <si>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</si>
  <si>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</si>
  <si>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</si>
  <si>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</si>
  <si>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</si>
  <si>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</si>
  <si>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</si>
  <si>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</si>
  <si>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</si>
  <si>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</si>
  <si>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</si>
  <si>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</si>
  <si>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</si>
  <si>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</si>
  <si>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</si>
  <si>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</si>
  <si>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</si>
  <si>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</si>
  <si>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</si>
  <si>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</si>
  <si>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</si>
  <si>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</si>
  <si>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</si>
  <si>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</si>
  <si>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</si>
  <si>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</si>
  <si>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</si>
  <si>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</si>
  <si>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</si>
  <si>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</si>
  <si>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</si>
  <si>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</si>
  <si>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</si>
  <si>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</si>
  <si>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</si>
  <si>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</si>
  <si>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</si>
  <si>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</si>
  <si>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</si>
  <si>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</si>
  <si>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</si>
  <si>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</si>
  <si>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</si>
  <si>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</si>
  <si>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</si>
  <si>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</si>
  <si>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</si>
  <si>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</si>
  <si>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</si>
  <si>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</si>
  <si>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</si>
  <si>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</si>
  <si>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</si>
  <si>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</si>
  <si>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</si>
  <si>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</si>
  <si>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</si>
  <si>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</si>
  <si>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</si>
  <si>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</si>
  <si>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</si>
  <si>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</si>
  <si>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</si>
  <si>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</si>
  <si>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</si>
  <si>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</si>
  <si>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</si>
  <si>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</si>
  <si>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</si>
  <si>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</si>
  <si>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</si>
  <si>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</si>
  <si>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</si>
  <si>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</si>
  <si>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</si>
  <si>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</si>
  <si>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</si>
  <si>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</si>
  <si>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</si>
  <si>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</si>
  <si>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</si>
  <si>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</si>
  <si>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</si>
  <si>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</si>
  <si>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</si>
  <si>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</si>
  <si>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</si>
  <si>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</si>
  <si>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</si>
  <si>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</si>
  <si>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</si>
  <si>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</si>
  <si>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</si>
  <si>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</si>
  <si>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</si>
  <si>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</si>
  <si>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</si>
  <si>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</si>
  <si>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</si>
  <si>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</si>
  <si>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</si>
  <si>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</si>
  <si>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</si>
  <si>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</si>
  <si>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</si>
  <si>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</si>
  <si>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</si>
  <si>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</si>
  <si>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</si>
  <si>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</si>
  <si>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</si>
  <si>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</si>
  <si>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</si>
  <si>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</si>
  <si>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</si>
  <si>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</si>
  <si>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</si>
  <si>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</si>
  <si>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</si>
  <si>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</si>
  <si>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</si>
  <si>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</si>
  <si>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</si>
  <si>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</si>
  <si>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</si>
  <si>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</si>
  <si>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</si>
  <si>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</si>
  <si>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</si>
  <si>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</si>
  <si>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</si>
  <si>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</si>
  <si>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</si>
  <si>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</si>
  <si>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</si>
  <si>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</si>
  <si>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</si>
  <si>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</si>
  <si>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</si>
  <si>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</si>
  <si>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</si>
  <si>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</si>
  <si>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</si>
  <si>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</si>
  <si>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</si>
  <si>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</si>
  <si>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</si>
  <si>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</si>
  <si>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</si>
  <si>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</si>
  <si>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</si>
  <si>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</si>
  <si>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</si>
  <si>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</si>
  <si>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</si>
  <si>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</si>
  <si>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</si>
  <si>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</si>
  <si>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</si>
  <si>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</si>
  <si>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</si>
  <si>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</si>
  <si>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</si>
  <si>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</si>
  <si>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</si>
  <si>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</si>
  <si>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</si>
  <si>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</si>
  <si>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</si>
  <si>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</si>
  <si>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</si>
  <si>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</si>
  <si>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</si>
  <si>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</si>
  <si>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</si>
  <si>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</si>
  <si>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</si>
  <si>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</si>
  <si>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</si>
  <si>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</si>
  <si>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</si>
  <si>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</si>
  <si>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</si>
  <si>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</si>
  <si>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</si>
  <si>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</si>
  <si>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</si>
  <si>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</si>
  <si>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</si>
  <si>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</si>
  <si>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</si>
  <si>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</si>
  <si>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</si>
  <si>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</si>
  <si>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</si>
  <si>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</si>
  <si>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</si>
  <si>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</si>
  <si>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</si>
  <si>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</si>
  <si>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</si>
  <si>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</si>
  <si>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</si>
  <si>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</si>
  <si>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</si>
  <si>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</si>
  <si>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</si>
  <si>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</si>
  <si>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</si>
  <si>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</si>
  <si>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</si>
  <si>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</si>
  <si>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</si>
  <si>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</si>
  <si>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</si>
  <si>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</si>
  <si>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</si>
  <si>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</si>
  <si>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</si>
  <si>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</si>
  <si>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</si>
  <si>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</si>
  <si>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</si>
  <si>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</si>
  <si>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</si>
  <si>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</si>
  <si>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</si>
  <si>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</si>
  <si>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</si>
  <si>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</si>
  <si>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</si>
  <si>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</si>
  <si>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</si>
  <si>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</si>
  <si>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</si>
  <si>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</si>
  <si>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</si>
  <si>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</si>
  <si>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</si>
  <si>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</si>
  <si>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</si>
  <si>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</si>
  <si>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</si>
  <si>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</si>
  <si>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</si>
  <si>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</si>
  <si>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</si>
  <si>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</si>
  <si>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</si>
  <si>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</si>
  <si>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</si>
  <si>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</si>
  <si>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</si>
  <si>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</si>
  <si>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</si>
  <si>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</si>
  <si>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</si>
  <si>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</si>
  <si>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</si>
  <si>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</si>
  <si>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</si>
  <si>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</si>
  <si>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</si>
  <si>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</si>
  <si>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</si>
  <si>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</si>
  <si>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</si>
  <si>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</si>
  <si>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</si>
  <si>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</si>
  <si>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</si>
  <si>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</si>
  <si>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</si>
  <si>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</si>
  <si>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</si>
  <si>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</si>
  <si>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</si>
  <si>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</si>
  <si>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</si>
  <si>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</si>
  <si>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</si>
  <si>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</si>
  <si>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</si>
  <si>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</si>
  <si>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</si>
  <si>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</si>
  <si>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</si>
  <si>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</si>
  <si>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</si>
  <si>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</si>
  <si>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</si>
  <si>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</si>
  <si>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</si>
  <si>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</si>
  <si>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</si>
  <si>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</si>
  <si>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</si>
  <si>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</si>
  <si>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</si>
  <si>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</si>
  <si>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</si>
  <si>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</si>
  <si>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</si>
  <si>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</si>
  <si>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</si>
  <si>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</si>
  <si>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</si>
  <si>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</si>
  <si>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</si>
  <si>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</si>
  <si>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</si>
  <si>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</si>
  <si>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</si>
  <si>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</si>
  <si>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</si>
  <si>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</si>
  <si>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</si>
  <si>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</si>
  <si>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</si>
  <si>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</si>
  <si>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</si>
  <si>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</si>
  <si>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</si>
  <si>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</si>
  <si>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</si>
  <si>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</si>
  <si>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</si>
  <si>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</si>
  <si>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</si>
  <si>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</si>
  <si>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</si>
  <si>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</si>
  <si>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</si>
  <si>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</si>
  <si>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</si>
  <si>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</si>
  <si>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</si>
  <si>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</si>
  <si>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</si>
  <si>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</si>
  <si>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</si>
  <si>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</si>
  <si>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</si>
  <si>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</si>
  <si>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</si>
  <si>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</si>
  <si>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</si>
  <si>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</si>
  <si>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</si>
  <si>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</si>
  <si>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</si>
  <si>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</si>
  <si>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</si>
  <si>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</si>
  <si>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</si>
  <si>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</si>
  <si>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</si>
  <si>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</si>
  <si>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</si>
  <si>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</si>
  <si>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</si>
  <si>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</si>
  <si>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</si>
  <si>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</si>
  <si>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</si>
  <si>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</si>
  <si>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</si>
  <si>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</si>
  <si>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</si>
  <si>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</si>
  <si>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</si>
  <si>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</si>
  <si>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</si>
  <si>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</si>
  <si>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</si>
  <si>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</si>
  <si>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</si>
  <si>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</si>
  <si>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</si>
  <si>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</si>
  <si>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</si>
  <si>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</si>
  <si>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</si>
  <si>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</si>
  <si>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</si>
  <si>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</si>
  <si>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</si>
  <si>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</si>
  <si>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</si>
  <si>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</si>
  <si>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</si>
  <si>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</si>
  <si>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</si>
  <si>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</si>
  <si>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</si>
  <si>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</si>
  <si>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</si>
  <si>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</si>
  <si>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</si>
  <si>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</si>
  <si>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</si>
  <si>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</si>
  <si>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</si>
  <si>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</si>
  <si>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</si>
  <si>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</si>
  <si>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</si>
  <si>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</si>
  <si>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</si>
  <si>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</si>
  <si>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</si>
  <si>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</si>
  <si>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</si>
  <si>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</si>
  <si>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</si>
  <si>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</si>
  <si>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</si>
  <si>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</si>
  <si>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</si>
  <si>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</si>
  <si>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</si>
  <si>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</si>
  <si>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</si>
  <si>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</si>
  <si>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</si>
  <si>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</si>
  <si>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</si>
  <si>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</si>
  <si>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</si>
  <si>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</si>
  <si>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</si>
  <si>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</si>
  <si>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</si>
  <si>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</si>
  <si>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</si>
  <si>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</si>
  <si>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</si>
  <si>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</si>
  <si>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</si>
  <si>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</si>
  <si>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</si>
  <si>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</si>
  <si>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</si>
  <si>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</si>
  <si>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</si>
  <si>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</si>
  <si>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</si>
  <si>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</si>
  <si>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</si>
  <si>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</si>
  <si>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</si>
  <si>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</si>
  <si>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</si>
  <si>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</si>
  <si>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</si>
  <si>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</si>
  <si>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</si>
  <si>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</si>
  <si>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</si>
  <si>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</si>
  <si>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</si>
  <si>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</si>
  <si>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</si>
  <si>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</si>
  <si>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</si>
  <si>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</si>
  <si>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</si>
  <si>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</si>
  <si>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</si>
  <si>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</si>
  <si>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</si>
  <si>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</si>
  <si>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</si>
  <si>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</si>
  <si>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</si>
  <si>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</si>
  <si>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</si>
  <si>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</si>
  <si>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</si>
  <si>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</si>
  <si>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</si>
  <si>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</si>
  <si>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</si>
  <si>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</si>
  <si>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</si>
  <si>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</si>
  <si>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</si>
  <si>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</si>
  <si>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</si>
  <si>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</si>
  <si>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</si>
  <si>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</si>
  <si>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</si>
  <si>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</si>
  <si>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</si>
  <si>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</si>
  <si>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</si>
  <si>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</si>
  <si>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</si>
  <si>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</si>
  <si>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</si>
  <si>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</si>
  <si>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</si>
  <si>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</si>
  <si>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</si>
  <si>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</si>
  <si>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</si>
  <si>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</si>
  <si>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</si>
  <si>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</si>
  <si>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</si>
  <si>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</si>
  <si>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</si>
  <si>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</si>
  <si>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</si>
  <si>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</si>
  <si>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</si>
  <si>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</si>
  <si>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</si>
  <si>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</si>
  <si>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</si>
  <si>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</si>
  <si>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</si>
  <si>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</si>
  <si>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</si>
  <si>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</si>
  <si>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</si>
  <si>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</si>
  <si>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</si>
  <si>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</si>
  <si>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</si>
  <si>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</si>
  <si>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</si>
  <si>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</si>
  <si>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</si>
  <si>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</si>
  <si>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</si>
  <si>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</si>
  <si>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</si>
  <si>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</si>
  <si>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</si>
  <si>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</si>
  <si>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</si>
  <si>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</si>
  <si>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</si>
  <si>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</si>
  <si>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</si>
  <si>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</si>
  <si>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</si>
  <si>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</si>
  <si>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</si>
  <si>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</si>
  <si>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</si>
  <si>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</si>
  <si>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</si>
  <si>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</si>
  <si>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</si>
  <si>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</si>
  <si>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</si>
  <si>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</si>
  <si>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</si>
  <si>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</si>
  <si>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</si>
  <si>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</si>
  <si>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</si>
  <si>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</si>
  <si>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</si>
  <si>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</si>
  <si>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</si>
  <si>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</si>
  <si>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</si>
  <si>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</si>
  <si>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</si>
  <si>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</si>
  <si>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</si>
  <si>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</si>
  <si>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</si>
  <si>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</si>
  <si>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</si>
  <si>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</si>
  <si>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</si>
  <si>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</si>
  <si>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</si>
  <si>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</si>
  <si>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</si>
  <si>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</si>
  <si>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</si>
  <si>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</si>
  <si>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</si>
  <si>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</si>
  <si>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</si>
  <si>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</si>
  <si>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</si>
  <si>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</si>
  <si>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</si>
  <si>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</si>
  <si>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</si>
  <si>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</si>
  <si>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</si>
  <si>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</si>
  <si>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</si>
  <si>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</si>
  <si>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</si>
  <si>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</si>
  <si>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</si>
  <si>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</si>
  <si>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</si>
  <si>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</si>
  <si>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</si>
  <si>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</si>
  <si>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</si>
  <si>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</si>
  <si>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</si>
  <si>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</si>
  <si>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</si>
  <si>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</si>
  <si>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</si>
  <si>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</si>
  <si>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</si>
  <si>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</si>
  <si>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</si>
  <si>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</si>
  <si>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</si>
  <si>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</si>
  <si>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</si>
  <si>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</si>
  <si>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</si>
  <si>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</si>
  <si>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</si>
  <si>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</si>
  <si>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</si>
  <si>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</si>
  <si>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</si>
  <si>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</si>
  <si>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</si>
  <si>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</si>
  <si>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</si>
  <si>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</si>
  <si>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</si>
  <si>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</si>
  <si>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</si>
  <si>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</si>
  <si>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</si>
  <si>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</si>
  <si>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</si>
  <si>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</si>
  <si>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</si>
  <si>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</si>
  <si>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</si>
  <si>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</si>
  <si>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</si>
  <si>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</si>
  <si>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</si>
  <si>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</si>
  <si>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</si>
  <si>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</si>
  <si>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</si>
  <si>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</si>
  <si>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</si>
  <si>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</si>
  <si>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</si>
  <si>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</si>
  <si>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</si>
  <si>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</si>
  <si>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</si>
  <si>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</si>
  <si>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</si>
  <si>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</si>
  <si>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</si>
  <si>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</si>
  <si>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</si>
  <si>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</si>
  <si>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</si>
  <si>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</si>
  <si>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</si>
  <si>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</si>
  <si>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</si>
  <si>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</si>
  <si>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</si>
  <si>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</si>
  <si>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</si>
  <si>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</si>
  <si>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</si>
  <si>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</si>
  <si>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</si>
  <si>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</si>
  <si>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</si>
  <si>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</si>
  <si>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</si>
  <si>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</si>
  <si>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</si>
  <si>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</si>
  <si>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</si>
  <si>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</si>
  <si>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</si>
  <si>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</si>
  <si>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</si>
  <si>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</si>
  <si>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</si>
  <si>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</si>
  <si>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</si>
  <si>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</si>
  <si>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</si>
  <si>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</si>
  <si>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</si>
  <si>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</si>
  <si>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</si>
  <si>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</si>
  <si>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</si>
  <si>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</si>
  <si>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</si>
  <si>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</si>
  <si>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</si>
  <si>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</si>
  <si>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</si>
  <si>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</si>
  <si>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</si>
  <si>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</si>
  <si>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</si>
  <si>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</si>
  <si>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</si>
  <si>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</si>
  <si>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</si>
  <si>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</si>
  <si>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</si>
  <si>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</si>
  <si>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</si>
  <si>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</si>
  <si>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</si>
  <si>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</si>
  <si>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</si>
  <si>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</si>
  <si>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</si>
  <si>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</si>
  <si>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</si>
  <si>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</si>
  <si>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</si>
  <si>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</si>
  <si>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</si>
  <si>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</si>
  <si>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</si>
  <si>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</si>
  <si>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</si>
  <si>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</si>
  <si>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</si>
  <si>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</si>
  <si>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</si>
  <si>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</si>
  <si>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</si>
  <si>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</si>
  <si>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</si>
  <si>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</si>
  <si>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</si>
  <si>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</si>
  <si>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</si>
  <si>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</si>
  <si>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</si>
  <si>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</si>
  <si>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</si>
  <si>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</si>
  <si>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</si>
  <si>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</si>
  <si>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</si>
  <si>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</si>
  <si>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</si>
  <si>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</si>
  <si>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</si>
  <si>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</si>
  <si>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</si>
  <si>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</si>
  <si>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</si>
  <si>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</si>
  <si>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</si>
  <si>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</si>
  <si>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</si>
  <si>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</si>
  <si>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</si>
  <si>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</si>
  <si>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</si>
  <si>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</si>
  <si>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</si>
  <si>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</si>
  <si>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</si>
  <si>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</si>
  <si>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</si>
  <si>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</si>
  <si>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</si>
  <si>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</si>
  <si>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</si>
  <si>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</si>
  <si>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</si>
  <si>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</si>
  <si>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</si>
  <si>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</si>
  <si>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</si>
  <si>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</si>
  <si>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</si>
  <si>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</si>
  <si>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</si>
  <si>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</si>
  <si>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</si>
  <si>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</si>
  <si>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</si>
  <si>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</si>
  <si>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</si>
  <si>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</si>
  <si>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</si>
  <si>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</si>
  <si>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</si>
  <si>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</si>
  <si>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</si>
  <si>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</si>
  <si>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</si>
  <si>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</si>
  <si>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</si>
  <si>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</si>
  <si>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</si>
  <si>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</si>
  <si>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</si>
  <si>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</si>
  <si>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</si>
  <si>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</si>
  <si>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</si>
  <si>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</si>
  <si>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</si>
  <si>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</si>
  <si>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</si>
  <si>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</si>
  <si>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</si>
  <si>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</si>
  <si>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</si>
  <si>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</si>
  <si>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</si>
  <si>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</si>
  <si>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</si>
  <si>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</si>
  <si>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</si>
  <si>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</si>
  <si>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</si>
  <si>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</si>
  <si>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</si>
  <si>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</si>
  <si>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</si>
  <si>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</si>
  <si>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</si>
  <si>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</si>
  <si>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</si>
  <si>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</si>
  <si>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</si>
  <si>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</si>
  <si>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</si>
  <si>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</si>
  <si>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</si>
  <si>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</si>
  <si>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</si>
  <si>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</si>
  <si>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</si>
  <si>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</si>
  <si>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</si>
  <si>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</si>
  <si>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</si>
  <si>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</si>
  <si>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</si>
  <si>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</si>
  <si>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</si>
  <si>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</si>
  <si>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</si>
  <si>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</si>
  <si>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</si>
  <si>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</si>
  <si>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</si>
  <si>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</si>
  <si>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</si>
  <si>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</si>
  <si>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</si>
  <si>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</si>
  <si>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</si>
  <si>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</si>
  <si>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</si>
  <si>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</si>
  <si>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</si>
  <si>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</si>
  <si>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</si>
  <si>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</si>
  <si>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</si>
  <si>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</si>
  <si>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</si>
  <si>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</si>
  <si>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</si>
  <si>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</si>
  <si>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</si>
  <si>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</si>
  <si>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</si>
  <si>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</si>
  <si>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</si>
  <si>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</si>
  <si>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</si>
  <si>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</si>
  <si>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</si>
  <si>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</si>
  <si>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</si>
  <si>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</si>
  <si>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</si>
  <si>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</si>
  <si>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</si>
  <si>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</si>
  <si>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</si>
  <si>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</si>
  <si>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</si>
  <si>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</si>
  <si>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</si>
  <si>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</si>
  <si>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</si>
  <si>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</si>
  <si>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</si>
  <si>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</si>
  <si>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</si>
  <si>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</si>
  <si>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</si>
  <si>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</si>
  <si>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</si>
  <si>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</si>
  <si>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</si>
  <si>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</si>
  <si>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</si>
  <si>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</si>
  <si>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</si>
  <si>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</si>
  <si>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</si>
  <si>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</si>
  <si>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</si>
  <si>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</si>
  <si>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</si>
  <si>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</si>
  <si>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</si>
  <si>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</si>
  <si>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</si>
  <si>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</si>
  <si>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</si>
  <si>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</si>
  <si>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</si>
  <si>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</si>
  <si>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</si>
  <si>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</si>
  <si>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</si>
  <si>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</si>
  <si>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</si>
  <si>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</si>
  <si>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</si>
  <si>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</si>
  <si>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</si>
  <si>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</si>
  <si>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</si>
  <si>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</si>
  <si>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</si>
  <si>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</si>
  <si>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</si>
  <si>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</si>
  <si>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</si>
  <si>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</si>
  <si>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</si>
  <si>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</si>
  <si>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</si>
  <si>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</si>
  <si>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</si>
  <si>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</si>
  <si>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</si>
  <si>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</si>
  <si>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</si>
  <si>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</si>
  <si>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</si>
  <si>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</si>
  <si>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</si>
  <si>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</si>
  <si>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</si>
  <si>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</si>
  <si>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</si>
  <si>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</si>
  <si>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</si>
  <si>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</si>
  <si>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</si>
  <si>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</si>
  <si>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</si>
  <si>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</si>
  <si>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</si>
  <si>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</si>
  <si>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</si>
  <si>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</si>
  <si>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</si>
  <si>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</si>
  <si>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</si>
  <si>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</si>
  <si>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</si>
  <si>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</si>
  <si>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</si>
  <si>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</si>
  <si>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</si>
  <si>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</si>
  <si>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</si>
  <si>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</si>
  <si>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</si>
  <si>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</si>
  <si>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</si>
  <si>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</si>
  <si>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</si>
  <si>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</si>
  <si>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</si>
  <si>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</si>
  <si>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</si>
  <si>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</si>
  <si>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</si>
  <si>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</si>
  <si>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</si>
  <si>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</si>
  <si>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</si>
  <si>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</si>
  <si>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</si>
  <si>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</si>
  <si>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</si>
  <si>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</si>
  <si>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</si>
  <si>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</si>
  <si>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</si>
  <si>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</si>
  <si>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</si>
  <si>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</si>
  <si>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</si>
  <si>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</si>
  <si>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</si>
  <si>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</si>
  <si>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</si>
  <si>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</si>
  <si>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</si>
  <si>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</si>
  <si>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</si>
  <si>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</si>
  <si>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</si>
  <si>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</si>
  <si>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</si>
  <si>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</si>
  <si>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</si>
  <si>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</si>
  <si>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</si>
  <si>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</si>
  <si>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</si>
  <si>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</si>
  <si>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</si>
  <si>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</si>
  <si>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</si>
  <si>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</si>
  <si>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</si>
  <si>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</si>
  <si>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</si>
  <si>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</si>
  <si>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</si>
  <si>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</si>
  <si>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</si>
  <si>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</si>
  <si>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</si>
  <si>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</si>
  <si>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</si>
  <si>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</si>
  <si>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</si>
  <si>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</si>
  <si>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</si>
  <si>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</si>
  <si>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</si>
  <si>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</si>
  <si>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</si>
  <si>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</si>
  <si>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</si>
  <si>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</si>
  <si>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</si>
  <si>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</si>
  <si>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</si>
  <si>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</si>
  <si>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</si>
  <si>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</si>
  <si>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</si>
  <si>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</si>
  <si>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</si>
  <si>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</si>
  <si>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</si>
  <si>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</si>
  <si>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</si>
  <si>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</si>
  <si>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</si>
  <si>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</si>
  <si>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</si>
  <si>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</si>
  <si>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</si>
  <si>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</si>
  <si>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</si>
  <si>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</si>
  <si>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</si>
  <si>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</si>
  <si>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</si>
  <si>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</si>
  <si>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</si>
  <si>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</si>
  <si>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</si>
  <si>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</si>
  <si>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</si>
  <si>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</si>
  <si>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</si>
  <si>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</si>
  <si>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</si>
  <si>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</si>
  <si>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</si>
  <si>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</si>
  <si>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</si>
  <si>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</si>
  <si>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</si>
  <si>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</si>
  <si>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</si>
  <si>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</si>
  <si>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</si>
  <si>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</si>
  <si>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</si>
  <si>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</si>
  <si>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</si>
  <si>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</si>
  <si>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</si>
  <si>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</si>
  <si>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</si>
  <si>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</si>
  <si>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</si>
  <si>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</si>
  <si>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</si>
  <si>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</si>
  <si>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</si>
  <si>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</si>
  <si>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</si>
  <si>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</si>
  <si>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</si>
  <si>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</si>
  <si>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</si>
  <si>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</si>
  <si>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</si>
  <si>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</si>
  <si>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</si>
  <si>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</si>
  <si>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</si>
  <si>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</si>
  <si>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</si>
  <si>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</si>
  <si>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</si>
  <si>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</si>
  <si>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</si>
  <si>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</si>
  <si>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</si>
  <si>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</si>
  <si>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</si>
  <si>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</si>
  <si>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</si>
  <si>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</si>
  <si>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</si>
  <si>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</si>
  <si>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</si>
  <si>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</si>
  <si>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</si>
  <si>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</si>
  <si>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</si>
  <si>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</si>
  <si>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</si>
  <si>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</si>
  <si>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</si>
  <si>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</si>
  <si>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</si>
  <si>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</si>
  <si>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</si>
  <si>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</si>
  <si>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</si>
  <si>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</si>
  <si>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</si>
  <si>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</si>
  <si>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</si>
  <si>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</si>
  <si>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</si>
  <si>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</si>
  <si>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</si>
  <si>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</si>
  <si>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</si>
  <si>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</si>
  <si>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</si>
  <si>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</si>
  <si>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</si>
  <si>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</si>
  <si>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</si>
  <si>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</si>
  <si>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</si>
  <si>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</si>
  <si>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</si>
  <si>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</si>
  <si>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</si>
  <si>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</si>
  <si>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</si>
  <si>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</si>
  <si>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</si>
  <si>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</si>
  <si>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</si>
  <si>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</si>
  <si>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</si>
  <si>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</si>
  <si>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</si>
  <si>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</si>
  <si>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</si>
  <si>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</si>
  <si>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</si>
  <si>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</si>
  <si>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</si>
  <si>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</si>
  <si>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</si>
  <si>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</si>
  <si>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</si>
  <si>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</si>
  <si>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</si>
  <si>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</si>
  <si>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</si>
  <si>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</si>
  <si>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</si>
  <si>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</si>
  <si>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</si>
  <si>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</si>
  <si>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</si>
  <si>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</si>
  <si>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</si>
  <si>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</si>
  <si>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</si>
  <si>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</si>
  <si>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</si>
  <si>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</si>
  <si>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</si>
  <si>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</si>
  <si>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</si>
  <si>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</si>
  <si>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</si>
  <si>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</si>
  <si>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</si>
  <si>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</si>
  <si>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</si>
  <si>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</si>
  <si>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</si>
  <si>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</si>
  <si>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</si>
  <si>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</si>
  <si>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</si>
  <si>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</si>
  <si>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</si>
  <si>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</si>
  <si>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</si>
  <si>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</si>
  <si>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</si>
  <si>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</si>
  <si>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</si>
  <si>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</si>
  <si>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</si>
  <si>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</si>
  <si>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</si>
  <si>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</si>
  <si>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</si>
  <si>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</si>
  <si>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</si>
  <si>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</si>
  <si>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</si>
  <si>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</si>
  <si>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</si>
  <si>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</si>
  <si>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</si>
  <si>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</si>
  <si>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</si>
  <si>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</si>
  <si>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</si>
  <si>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</si>
  <si>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</si>
  <si>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</si>
  <si>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</si>
  <si>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</si>
  <si>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</si>
  <si>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</si>
  <si>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</si>
  <si>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</si>
  <si>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</si>
  <si>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</si>
  <si>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</si>
  <si>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</si>
  <si>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</si>
  <si>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</si>
  <si>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</si>
  <si>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</si>
  <si>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</si>
  <si>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</si>
  <si>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</si>
  <si>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</si>
  <si>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</si>
  <si>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</si>
  <si>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</si>
  <si>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</si>
  <si>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</si>
  <si>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</si>
  <si>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</si>
  <si>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</si>
  <si>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</si>
  <si>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</si>
  <si>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</si>
  <si>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</si>
  <si>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</si>
  <si>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</si>
  <si>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</si>
  <si>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</si>
  <si>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</si>
  <si>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</si>
  <si>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</si>
  <si>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</si>
  <si>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</si>
  <si>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</si>
  <si>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</si>
  <si>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</si>
  <si>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</si>
  <si>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</si>
  <si>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</si>
  <si>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</si>
  <si>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</si>
  <si>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</si>
  <si>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</si>
  <si>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</si>
  <si>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</si>
  <si>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</si>
  <si>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</si>
  <si>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</si>
  <si>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</si>
  <si>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</si>
  <si>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</si>
  <si>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</si>
  <si>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</si>
  <si>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</si>
  <si>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</si>
  <si>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</si>
  <si>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</si>
  <si>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</si>
  <si>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</si>
  <si>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</si>
  <si>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</si>
  <si>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</si>
  <si>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</si>
  <si>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</si>
  <si>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</si>
  <si>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</si>
  <si>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</si>
  <si>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</si>
  <si>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</si>
  <si>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</si>
  <si>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</si>
  <si>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</si>
  <si>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</si>
  <si>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</si>
  <si>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</si>
  <si>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</si>
  <si>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</si>
  <si>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</si>
  <si>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</si>
  <si>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</si>
  <si>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</si>
  <si>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</si>
  <si>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</si>
  <si>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</si>
  <si>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</si>
  <si>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</si>
  <si>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</si>
  <si>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</si>
  <si>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</si>
  <si>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</si>
  <si>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</si>
  <si>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</si>
  <si>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</si>
  <si>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</si>
  <si>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</si>
  <si>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</si>
  <si>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</si>
  <si>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</si>
  <si>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</si>
  <si>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</si>
  <si>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</si>
  <si>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</si>
  <si>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</si>
  <si>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</si>
  <si>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</si>
  <si>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</si>
  <si>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</si>
  <si>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</si>
  <si>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</si>
  <si>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</si>
  <si>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</si>
  <si>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</si>
  <si>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</si>
  <si>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</si>
  <si>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</si>
  <si>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</si>
  <si>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</si>
  <si>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</si>
  <si>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</si>
  <si>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</si>
  <si>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</si>
  <si>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</si>
  <si>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</si>
  <si>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</si>
  <si>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</si>
  <si>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</si>
  <si>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</si>
  <si>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</si>
  <si>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</si>
  <si>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</si>
  <si>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</si>
  <si>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</si>
  <si>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</si>
  <si>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</si>
  <si>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</si>
  <si>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</si>
  <si>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</si>
  <si>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</si>
  <si>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</si>
  <si>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</si>
  <si>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</si>
  <si>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</si>
  <si>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</si>
  <si>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</si>
  <si>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</si>
  <si>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</si>
  <si>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</si>
  <si>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</si>
  <si>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</si>
  <si>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</si>
  <si>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</si>
  <si>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</si>
  <si>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</si>
  <si>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</si>
  <si>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</si>
  <si>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</si>
  <si>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</si>
  <si>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</si>
  <si>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</si>
  <si>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</si>
  <si>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</si>
  <si>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</si>
  <si>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</si>
  <si>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</si>
  <si>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</si>
  <si>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</si>
  <si>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</si>
  <si>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</si>
  <si>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</si>
  <si>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</si>
  <si>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</si>
  <si>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</si>
  <si>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</si>
  <si>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</si>
  <si>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</si>
  <si>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</si>
  <si>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</si>
  <si>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</si>
  <si>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</si>
  <si>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</si>
  <si>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</si>
  <si>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</si>
  <si>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</si>
  <si>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</si>
  <si>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</si>
  <si>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</si>
  <si>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</si>
  <si>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</si>
  <si>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</si>
  <si>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</si>
  <si>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</si>
  <si>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</si>
  <si>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</si>
  <si>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</si>
  <si>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</si>
  <si>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</si>
  <si>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</si>
  <si>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</si>
  <si>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</si>
  <si>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</si>
  <si>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</si>
  <si>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</si>
  <si>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</si>
  <si>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</si>
  <si>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</si>
  <si>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</si>
  <si>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</si>
  <si>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</si>
  <si>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</si>
  <si>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</si>
  <si>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</si>
  <si>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</si>
  <si>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</si>
  <si>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</si>
  <si>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</si>
  <si>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</si>
  <si>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</si>
  <si>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</si>
  <si>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</si>
  <si>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</si>
  <si>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</si>
  <si>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</si>
  <si>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</si>
  <si>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</si>
  <si>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</si>
  <si>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</si>
  <si>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</si>
  <si>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</si>
  <si>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</si>
  <si>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</si>
  <si>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</si>
  <si>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</si>
  <si>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</si>
  <si>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</si>
  <si>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</si>
  <si>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</si>
  <si>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</si>
  <si>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</si>
  <si>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</si>
  <si>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</si>
  <si>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</si>
  <si>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</si>
  <si>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</si>
  <si>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</si>
  <si>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</si>
  <si>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</si>
  <si>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</si>
  <si>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</si>
  <si>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</si>
  <si>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</si>
  <si>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</si>
  <si>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</si>
  <si>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</si>
  <si>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</si>
  <si>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</si>
  <si>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</si>
  <si>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</si>
  <si>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</si>
  <si>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</si>
  <si>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</si>
  <si>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</si>
  <si>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</si>
  <si>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</si>
  <si>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</si>
  <si>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</si>
  <si>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</si>
  <si>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</si>
  <si>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</si>
  <si>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</si>
  <si>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</si>
  <si>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</si>
  <si>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</si>
  <si>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</si>
  <si>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</si>
  <si>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</si>
  <si>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</si>
  <si>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</si>
  <si>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</si>
  <si>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</si>
  <si>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</si>
  <si>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</si>
  <si>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</si>
  <si>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</si>
  <si>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</si>
  <si>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</si>
  <si>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</si>
  <si>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</si>
  <si>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</si>
  <si>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</si>
  <si>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</si>
  <si>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</si>
  <si>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</si>
  <si>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</si>
  <si>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</si>
  <si>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</si>
  <si>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</si>
  <si>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</si>
  <si>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</si>
  <si>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</si>
  <si>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</si>
  <si>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</si>
  <si>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</si>
  <si>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</si>
  <si>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</si>
  <si>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</si>
  <si>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</si>
  <si>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</si>
  <si>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</si>
  <si>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</si>
  <si>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</si>
  <si>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</si>
  <si>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</si>
  <si>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</si>
  <si>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</si>
  <si>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</si>
  <si>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</si>
  <si>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</si>
  <si>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</si>
  <si>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</si>
  <si>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</si>
  <si>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</si>
  <si>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</si>
  <si>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</si>
  <si>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</si>
  <si>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</si>
  <si>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</si>
  <si>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</si>
  <si>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</si>
  <si>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</si>
  <si>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</si>
  <si>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</si>
  <si>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</si>
  <si>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</si>
  <si>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</si>
  <si>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</si>
  <si>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</si>
  <si>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</si>
  <si>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</si>
  <si>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</si>
  <si>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</si>
  <si>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</si>
  <si>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</si>
  <si>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</si>
  <si>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</si>
  <si>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</si>
  <si>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</si>
  <si>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</si>
  <si>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</si>
  <si>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</si>
  <si>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</si>
  <si>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</si>
  <si>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</si>
  <si>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</si>
  <si>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</si>
  <si>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</si>
  <si>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</si>
  <si>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</si>
  <si>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</si>
  <si>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</si>
  <si>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</si>
  <si>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</si>
  <si>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</si>
  <si>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</si>
  <si>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</si>
  <si>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</si>
  <si>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</si>
  <si>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</si>
  <si>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</si>
  <si>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</si>
  <si>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</si>
  <si>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</si>
  <si>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</si>
  <si>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</si>
  <si>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</si>
  <si>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</si>
  <si>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</si>
  <si>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</si>
  <si>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</si>
  <si>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</si>
  <si>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</si>
  <si>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</si>
  <si>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</si>
  <si>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</si>
  <si>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</si>
  <si>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</si>
  <si>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</si>
  <si>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</si>
  <si>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</si>
  <si>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</si>
  <si>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</si>
  <si>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</si>
  <si>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</si>
  <si>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</si>
  <si>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</si>
  <si>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</si>
  <si>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</si>
  <si>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</si>
  <si>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</si>
  <si>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</si>
  <si>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</si>
  <si>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</si>
  <si>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</si>
  <si>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</si>
  <si>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</si>
  <si>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</si>
  <si>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</si>
  <si>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</si>
  <si>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</si>
  <si>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</si>
  <si>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</si>
  <si>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</si>
  <si>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</si>
  <si>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</si>
  <si>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</si>
  <si>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</si>
  <si>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</si>
  <si>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</si>
  <si>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</si>
  <si>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</si>
  <si>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</si>
  <si>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</si>
  <si>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</si>
  <si>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</si>
  <si>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</si>
  <si>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</si>
  <si>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</si>
  <si>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</si>
  <si>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</si>
  <si>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</si>
  <si>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</si>
  <si>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</si>
  <si>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</si>
  <si>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</si>
  <si>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</si>
  <si>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</si>
  <si>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</si>
  <si>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</si>
  <si>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</si>
  <si>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</si>
  <si>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</si>
  <si>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</si>
  <si>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</si>
  <si>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</si>
  <si>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</si>
  <si>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</si>
  <si>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</si>
  <si>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</si>
  <si>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</si>
  <si>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</si>
  <si>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</si>
  <si>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</si>
  <si>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</si>
  <si>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</si>
  <si>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</si>
  <si>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</si>
  <si>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</si>
  <si>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</si>
  <si>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</si>
  <si>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</si>
  <si>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</si>
  <si>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</si>
  <si>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</si>
  <si>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</si>
  <si>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</si>
  <si>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</si>
  <si>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</si>
  <si>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</si>
  <si>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</si>
  <si>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</si>
  <si>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</si>
  <si>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</si>
  <si>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</si>
  <si>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</si>
  <si>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</si>
  <si>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</si>
  <si>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</si>
  <si>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</si>
  <si>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</si>
  <si>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</si>
  <si>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</si>
  <si>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</si>
  <si>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</si>
  <si>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</si>
  <si>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</si>
  <si>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</si>
  <si>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</si>
  <si>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</si>
  <si>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</si>
  <si>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</si>
  <si>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</si>
  <si>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</si>
  <si>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</si>
  <si>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</si>
  <si>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</si>
  <si>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</si>
  <si>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</si>
  <si>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</si>
  <si>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</si>
  <si>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</si>
  <si>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</si>
  <si>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</si>
  <si>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</si>
  <si>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</si>
  <si>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</si>
  <si>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</si>
  <si>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</si>
  <si>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</si>
  <si>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</si>
  <si>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</si>
  <si>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</si>
  <si>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</si>
  <si>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</si>
  <si>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</si>
  <si>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</si>
  <si>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</si>
  <si>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</si>
  <si>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</si>
  <si>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</si>
  <si>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</si>
  <si>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</si>
  <si>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</si>
  <si>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</si>
  <si>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</si>
  <si>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</si>
  <si>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</si>
  <si>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</si>
  <si>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</si>
  <si>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</si>
  <si>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</si>
  <si>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</si>
  <si>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</si>
  <si>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</si>
  <si>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</si>
  <si>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</si>
  <si>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</si>
  <si>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</si>
  <si>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</si>
  <si>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</si>
  <si>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</si>
  <si>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</si>
  <si>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</si>
  <si>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</si>
  <si>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</si>
  <si>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</si>
  <si>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</si>
  <si>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</si>
  <si>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</si>
  <si>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</si>
  <si>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</si>
  <si>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</si>
  <si>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</si>
  <si>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</si>
  <si>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</si>
  <si>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</si>
  <si>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</si>
  <si>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</si>
  <si>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</si>
  <si>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</si>
  <si>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</si>
  <si>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</si>
  <si>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</si>
  <si>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</si>
  <si>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</si>
  <si>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</si>
  <si>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</si>
  <si>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</si>
  <si>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</si>
  <si>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</si>
  <si>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</si>
  <si>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</si>
  <si>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</si>
  <si>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</si>
  <si>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</si>
  <si>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</si>
  <si>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</si>
  <si>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</si>
  <si>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</si>
  <si>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</si>
  <si>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</si>
  <si>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</si>
  <si>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</si>
  <si>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</si>
  <si>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</si>
  <si>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</si>
  <si>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</si>
  <si>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</si>
  <si>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</si>
  <si>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</si>
  <si>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</si>
  <si>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</si>
  <si>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</si>
  <si>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</si>
  <si>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</si>
  <si>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</si>
  <si>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</si>
  <si>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</si>
  <si>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</si>
  <si>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</si>
  <si>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</si>
  <si>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</si>
  <si>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</si>
  <si>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</si>
  <si>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</si>
  <si>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</si>
  <si>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</si>
  <si>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</si>
  <si>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</si>
  <si>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</si>
  <si>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</si>
  <si>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</si>
  <si>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</si>
  <si>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</si>
  <si>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</si>
  <si>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</si>
  <si>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</si>
  <si>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</si>
  <si>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</si>
  <si>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</si>
  <si>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</si>
  <si>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</si>
  <si>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</si>
  <si>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</si>
  <si>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</si>
  <si>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</si>
  <si>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</si>
  <si>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</si>
  <si>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</si>
  <si>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</si>
  <si>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</si>
  <si>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</si>
  <si>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</si>
  <si>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</si>
  <si>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</si>
  <si>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</si>
  <si>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</si>
  <si>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</si>
  <si>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</si>
  <si>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</si>
  <si>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</si>
  <si>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</si>
  <si>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</si>
  <si>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</si>
  <si>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</si>
  <si>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</si>
  <si>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</si>
  <si>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</si>
  <si>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</si>
  <si>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</si>
  <si>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</si>
  <si>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</si>
  <si>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</si>
  <si>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</si>
  <si>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</si>
  <si>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</si>
  <si>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</si>
  <si>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</si>
  <si>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</si>
  <si>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</si>
  <si>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</si>
  <si>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</si>
  <si>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</si>
  <si>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</si>
  <si>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</si>
  <si>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</si>
  <si>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</si>
  <si>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</si>
  <si>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</si>
  <si>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</si>
  <si>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</si>
  <si>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</si>
  <si>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</si>
  <si>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</si>
  <si>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</si>
  <si>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</si>
  <si>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</si>
  <si>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</si>
  <si>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</si>
  <si>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</si>
  <si>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</si>
  <si>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</si>
  <si>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</si>
  <si>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</si>
  <si>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</si>
  <si>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</si>
  <si>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</si>
  <si>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</si>
  <si>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</si>
  <si>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</si>
  <si>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</si>
  <si>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</si>
  <si>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</si>
  <si>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</si>
  <si>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</si>
  <si>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</si>
  <si>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</si>
  <si>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</si>
  <si>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</si>
  <si>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</si>
  <si>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</si>
  <si>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</si>
  <si>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</si>
  <si>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</si>
  <si>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</si>
  <si>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</si>
  <si>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</si>
  <si>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</si>
  <si>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</si>
  <si>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</si>
  <si>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</si>
  <si>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</si>
  <si>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</si>
  <si>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</si>
  <si>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</si>
  <si>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</si>
  <si>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</si>
  <si>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</si>
  <si>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</si>
  <si>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</si>
  <si>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</si>
  <si>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</si>
  <si>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</si>
  <si>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</si>
  <si>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</si>
  <si>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</si>
  <si>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</si>
  <si>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</si>
  <si>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</si>
  <si>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</si>
  <si>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</si>
  <si>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</si>
  <si>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</si>
  <si>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</si>
  <si>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</si>
  <si>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</si>
  <si>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</si>
  <si>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</si>
  <si>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</si>
  <si>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</si>
  <si>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</si>
  <si>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</si>
  <si>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</si>
  <si>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</si>
  <si>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</si>
  <si>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</si>
  <si>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</si>
  <si>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</si>
  <si>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</si>
  <si>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</si>
  <si>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</si>
  <si>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</si>
  <si>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</si>
  <si>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</si>
  <si>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</si>
  <si>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</si>
  <si>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</si>
  <si>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</si>
  <si>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</si>
  <si>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</si>
  <si>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</si>
  <si>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</si>
  <si>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</si>
  <si>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</si>
  <si>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</si>
  <si>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</si>
  <si>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</si>
  <si>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</si>
  <si>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</si>
  <si>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</si>
  <si>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</si>
  <si>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</si>
  <si>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</si>
  <si>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</si>
  <si>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</si>
  <si>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</si>
  <si>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</si>
  <si>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</si>
  <si>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</si>
  <si>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</si>
  <si>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</si>
  <si>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</si>
  <si>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</si>
  <si>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</si>
  <si>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</si>
  <si>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</si>
  <si>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</si>
  <si>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</si>
  <si>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</si>
  <si>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</si>
  <si>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</si>
  <si>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</si>
  <si>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</si>
  <si>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</si>
  <si>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</si>
  <si>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</si>
  <si>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</si>
  <si>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</si>
  <si>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</si>
  <si>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</si>
  <si>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</si>
  <si>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</si>
  <si>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</si>
  <si>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</si>
  <si>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</si>
  <si>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</si>
  <si>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</si>
  <si>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</si>
  <si>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</si>
  <si>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</si>
  <si>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</si>
  <si>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</si>
  <si>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</si>
  <si>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</si>
  <si>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</si>
  <si>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</si>
  <si>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</si>
  <si>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</si>
  <si>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</si>
  <si>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</si>
  <si>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</si>
  <si>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</si>
  <si>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</si>
  <si>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</si>
  <si>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</si>
  <si>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</si>
  <si>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</si>
  <si>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</si>
  <si>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</si>
  <si>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</si>
  <si>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</si>
  <si>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</si>
  <si>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</si>
  <si>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</si>
  <si>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</si>
  <si>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</si>
  <si>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</si>
  <si>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</si>
  <si>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</si>
  <si>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</si>
  <si>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</si>
  <si>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</si>
  <si>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</si>
  <si>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</si>
  <si>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</si>
  <si>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</si>
  <si>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</si>
  <si>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</si>
  <si>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</si>
  <si>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</si>
  <si>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</si>
  <si>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</si>
  <si>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</si>
  <si>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</si>
  <si>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</si>
  <si>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</si>
  <si>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</si>
  <si>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</si>
  <si>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</si>
  <si>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</si>
  <si>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</si>
  <si>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</si>
  <si>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</si>
  <si>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</si>
  <si>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</si>
  <si>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</si>
  <si>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</si>
  <si>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</si>
  <si>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</si>
  <si>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</si>
  <si>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</si>
  <si>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</si>
  <si>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</si>
  <si>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</si>
  <si>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</si>
  <si>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</si>
  <si>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</si>
  <si>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</si>
  <si>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</si>
  <si>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</si>
  <si>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</si>
  <si>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</si>
  <si>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</si>
  <si>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</si>
  <si>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</si>
  <si>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</si>
  <si>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</si>
  <si>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</si>
  <si>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</si>
  <si>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</si>
  <si>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</si>
  <si>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</si>
  <si>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</si>
  <si>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</si>
  <si>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</si>
  <si>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</si>
  <si>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</si>
  <si>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</si>
  <si>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</si>
  <si>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</si>
  <si>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</si>
  <si>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</si>
  <si>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</si>
  <si>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</si>
  <si>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</si>
  <si>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</si>
  <si>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</si>
  <si>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</si>
  <si>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</si>
  <si>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</si>
  <si>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</si>
  <si>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</si>
  <si>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</si>
  <si>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</si>
  <si>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</si>
  <si>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</si>
  <si>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</si>
  <si>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</si>
  <si>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</si>
  <si>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</si>
  <si>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</si>
  <si>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</si>
  <si>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</si>
  <si>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</si>
  <si>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</si>
  <si>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</si>
  <si>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</si>
  <si>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</si>
  <si>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</si>
  <si>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</si>
  <si>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</si>
  <si>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</si>
  <si>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</si>
  <si>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</si>
  <si>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</si>
  <si>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</si>
  <si>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</si>
  <si>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</si>
  <si>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</si>
  <si>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</si>
  <si>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</si>
  <si>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</si>
  <si>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</si>
  <si>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</si>
  <si>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</si>
  <si>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</si>
  <si>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</si>
  <si>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</si>
  <si>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</si>
  <si>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</si>
  <si>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</si>
  <si>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</si>
  <si>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</si>
  <si>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</si>
  <si>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</si>
  <si>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</si>
  <si>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</si>
  <si>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</si>
  <si>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</si>
  <si>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</si>
  <si>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</si>
  <si>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</si>
  <si>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</si>
  <si>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</si>
  <si>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</si>
  <si>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</si>
  <si>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</si>
  <si>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</si>
  <si>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</si>
  <si>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</si>
  <si>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</si>
  <si>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</si>
  <si>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</si>
  <si>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</si>
  <si>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</si>
  <si>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</si>
  <si>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</si>
  <si>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</si>
  <si>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</si>
  <si>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</si>
  <si>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</si>
  <si>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</si>
  <si>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</si>
  <si>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</si>
  <si>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</si>
  <si>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</si>
  <si>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</si>
  <si>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</si>
  <si>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</si>
  <si>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</si>
  <si>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</si>
  <si>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</si>
  <si>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</si>
  <si>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</si>
  <si>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</si>
  <si>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</si>
  <si>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</si>
  <si>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</si>
  <si>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</si>
  <si>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</si>
  <si>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</si>
  <si>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</si>
  <si>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</si>
  <si>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</si>
  <si>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</si>
  <si>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</si>
  <si>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</si>
  <si>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</si>
  <si>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</si>
  <si>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</si>
  <si>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</si>
  <si>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</si>
  <si>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</si>
  <si>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</si>
  <si>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</si>
  <si>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</si>
  <si>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</si>
  <si>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</si>
  <si>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</si>
  <si>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</si>
  <si>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</si>
  <si>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</si>
  <si>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</si>
  <si>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</si>
  <si>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</si>
  <si>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</si>
  <si>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</si>
  <si>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</si>
  <si>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</si>
  <si>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</si>
  <si>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</si>
  <si>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</si>
  <si>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</si>
  <si>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</si>
  <si>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</si>
  <si>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</si>
  <si>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</si>
  <si>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</si>
  <si>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</si>
  <si>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</si>
  <si>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</si>
  <si>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</si>
  <si>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</si>
  <si>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</si>
  <si>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</si>
  <si>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</si>
  <si>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</si>
  <si>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</si>
  <si>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</si>
  <si>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</si>
  <si>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</si>
  <si>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</si>
  <si>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</si>
  <si>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</si>
  <si>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</si>
  <si>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</si>
  <si>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</si>
  <si>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</si>
  <si>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</si>
  <si>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</si>
  <si>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</si>
  <si>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</si>
  <si>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</si>
  <si>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</si>
  <si>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</si>
  <si>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</si>
  <si>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</si>
  <si>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</si>
  <si>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</si>
  <si>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</si>
  <si>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</si>
  <si>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</si>
  <si>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</si>
  <si>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</si>
  <si>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</si>
  <si>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</si>
  <si>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</si>
  <si>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</si>
  <si>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</si>
  <si>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</si>
  <si>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</si>
  <si>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</si>
  <si>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</si>
  <si>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</si>
  <si>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</si>
  <si>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</si>
  <si>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</si>
  <si>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</si>
  <si>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</si>
  <si>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</si>
  <si>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</si>
  <si>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</si>
  <si>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</si>
  <si>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</si>
  <si>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</si>
  <si>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</si>
  <si>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</si>
  <si>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</si>
  <si>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</si>
  <si>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</si>
  <si>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</si>
  <si>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</si>
  <si>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</si>
  <si>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</si>
  <si>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</si>
  <si>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</si>
  <si>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</si>
  <si>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</si>
  <si>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</si>
  <si>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</si>
  <si>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</si>
  <si>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</si>
  <si>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</si>
  <si>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</si>
  <si>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</si>
  <si>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</si>
  <si>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</si>
  <si>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</si>
  <si>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</si>
  <si>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</si>
  <si>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</si>
  <si>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</si>
  <si>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</si>
  <si>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</si>
  <si>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</si>
  <si>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</si>
  <si>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</si>
  <si>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</si>
  <si>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</si>
  <si>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</si>
  <si>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</si>
  <si>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</si>
  <si>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</si>
  <si>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</si>
  <si>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</si>
  <si>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</si>
  <si>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</si>
  <si>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</si>
  <si>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</si>
  <si>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</si>
  <si>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</si>
  <si>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</si>
  <si>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</si>
  <si>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</si>
  <si>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</si>
  <si>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</si>
  <si>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</si>
  <si>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</si>
  <si>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</si>
  <si>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</si>
  <si>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</si>
  <si>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</si>
  <si>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</si>
  <si>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</si>
  <si>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</si>
  <si>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</si>
  <si>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</si>
  <si>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</si>
  <si>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</si>
  <si>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</si>
  <si>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</si>
  <si>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</si>
  <si>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</si>
  <si>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</si>
  <si>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</si>
  <si>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</si>
  <si>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</si>
  <si>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</si>
  <si>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</si>
  <si>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</si>
  <si>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</si>
  <si>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</si>
  <si>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</si>
  <si>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</si>
  <si>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</si>
  <si>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</si>
  <si>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</si>
  <si>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</si>
  <si>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</si>
  <si>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</si>
  <si>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</si>
  <si>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</si>
  <si>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</si>
  <si>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</si>
  <si>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</si>
  <si>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</si>
  <si>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</si>
  <si>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</si>
  <si>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</si>
  <si>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</si>
  <si>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</si>
  <si>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</si>
  <si>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</si>
  <si>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</si>
  <si>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</si>
  <si>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</si>
  <si>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</si>
  <si>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</si>
  <si>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</si>
  <si>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</si>
  <si>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</si>
  <si>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</si>
  <si>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</si>
  <si>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</si>
  <si>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</si>
  <si>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</si>
  <si>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</si>
  <si>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</si>
  <si>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</si>
  <si>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</si>
  <si>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</si>
  <si>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</si>
  <si>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</si>
  <si>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</si>
  <si>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</si>
  <si>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</si>
  <si>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</si>
  <si>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</si>
  <si>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</si>
  <si>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</si>
  <si>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</si>
  <si>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</si>
  <si>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</si>
  <si>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</si>
  <si>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</si>
  <si>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</si>
  <si>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</si>
  <si>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</si>
  <si>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</si>
  <si>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</si>
  <si>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</si>
  <si>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</si>
  <si>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</si>
  <si>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</si>
  <si>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</si>
  <si>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</si>
  <si>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</si>
  <si>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</si>
  <si>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</si>
  <si>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</si>
  <si>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</si>
  <si>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</si>
  <si>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</si>
  <si>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</si>
  <si>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</si>
  <si>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</si>
  <si>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</si>
  <si>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</si>
  <si>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</si>
  <si>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</si>
  <si>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</si>
  <si>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</si>
  <si>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</si>
  <si>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</si>
  <si>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</si>
  <si>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</si>
  <si>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</si>
  <si>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</si>
  <si>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</si>
  <si>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</si>
  <si>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</si>
  <si>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</si>
  <si>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</si>
  <si>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</si>
  <si>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</si>
  <si>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</si>
  <si>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</si>
  <si>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</si>
  <si>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</si>
  <si>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</si>
  <si>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</si>
  <si>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</si>
  <si>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</si>
  <si>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</si>
  <si>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</si>
  <si>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</si>
  <si>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</si>
  <si>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</si>
  <si>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</si>
  <si>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</si>
  <si>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</si>
  <si>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</si>
  <si>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</si>
  <si>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</si>
  <si>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</si>
  <si>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</si>
  <si>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</si>
  <si>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</si>
  <si>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</si>
  <si>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</si>
  <si>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</si>
  <si>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</si>
  <si>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</si>
  <si>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</si>
  <si>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</si>
  <si>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</si>
  <si>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</si>
  <si>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</si>
  <si>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</si>
  <si>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</si>
  <si>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</si>
  <si>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</si>
  <si>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</si>
  <si>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</si>
  <si>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</si>
  <si>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</si>
  <si>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</si>
  <si>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</si>
  <si>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</si>
  <si>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</si>
  <si>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</si>
  <si>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</si>
  <si>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</si>
  <si>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</si>
  <si>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</si>
  <si>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</si>
  <si>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</si>
  <si>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</si>
  <si>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</si>
  <si>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</si>
  <si>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</si>
  <si>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</si>
  <si>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</si>
  <si>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</si>
  <si>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</si>
  <si>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</si>
  <si>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</si>
  <si>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</si>
  <si>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</si>
  <si>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</si>
  <si>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</si>
  <si>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</si>
  <si>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</si>
  <si>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</si>
  <si>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</si>
  <si>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</si>
  <si>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</si>
  <si>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</si>
  <si>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</si>
  <si>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</si>
  <si>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</si>
  <si>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</si>
  <si>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</si>
  <si>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</si>
  <si>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</si>
  <si>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</si>
  <si>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</si>
  <si>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</si>
  <si>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</si>
  <si>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</si>
  <si>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</si>
  <si>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</si>
  <si>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</si>
  <si>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</si>
  <si>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</si>
  <si>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</si>
  <si>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</si>
  <si>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</si>
  <si>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</si>
  <si>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</si>
  <si>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</si>
  <si>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</si>
  <si>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</si>
  <si>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</si>
  <si>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</si>
  <si>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</si>
  <si>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</si>
  <si>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</si>
  <si>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</si>
  <si>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</si>
  <si>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</si>
  <si>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</si>
  <si>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</si>
  <si>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</si>
  <si>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</si>
  <si>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</si>
  <si>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</si>
  <si>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</si>
  <si>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</si>
  <si>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</si>
  <si>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</si>
  <si>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</si>
  <si>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</si>
  <si>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</si>
  <si>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</si>
  <si>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</si>
  <si>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</si>
  <si>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</si>
  <si>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</si>
  <si>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</si>
  <si>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</si>
  <si>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</si>
  <si>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</si>
  <si>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NUR  DU 27/04/2026</t>
  </si>
  <si>
    <t>SITE WITH  GPS ISSUE   || 14/04/2026: hardware issue,  site with GPS issue (alarm : TDD down 09Apr 02pm)</t>
  </si>
  <si>
    <t>Grid-Gen (Dismantle)</t>
  </si>
  <si>
    <t>HIS SITE</t>
  </si>
  <si>
    <t>TOPO HIS SITE</t>
  </si>
  <si>
    <t>Solar AER-Gen-Lithium</t>
  </si>
  <si>
    <t>Solar-AER-Gen</t>
  </si>
  <si>
    <t>Grid-Gen(LL Gen)</t>
  </si>
  <si>
    <t>Gen Only (vandalized)</t>
  </si>
  <si>
    <t>Grid-Gen(TGBT LL)</t>
  </si>
  <si>
    <t>Bobongo-Itba-HIS</t>
  </si>
  <si>
    <t>Koweit-City-II-HIS</t>
  </si>
  <si>
    <t>NUR  DU 29/04/2026</t>
  </si>
  <si>
    <t>Zileng-HIS</t>
  </si>
  <si>
    <t>NUR  DU 28/04/2026</t>
  </si>
  <si>
    <t>NUR  DU 05/03/2026</t>
  </si>
  <si>
    <t>NUR  DU 05/02/2026</t>
  </si>
  <si>
    <t xml:space="preserve"> CAUSE</t>
  </si>
  <si>
    <t>NUR  DU 05/04/2026</t>
  </si>
  <si>
    <t>SUO_097_N_Gamoko-Hill-IHS</t>
  </si>
  <si>
    <t>NUR  DU 05/05/2026</t>
  </si>
  <si>
    <t>NUR  DU 05/06/2026</t>
  </si>
  <si>
    <t>his grid only</t>
  </si>
  <si>
    <t>AKTIVCO COUPURE</t>
  </si>
  <si>
    <t>HIS GRID GE</t>
  </si>
  <si>
    <t>Djarengol Delegue-IHS</t>
  </si>
  <si>
    <t>EXCLU</t>
  </si>
  <si>
    <r>
      <t xml:space="preserve">  </t>
    </r>
    <r>
      <rPr>
        <b/>
        <sz val="12"/>
        <color theme="0"/>
        <rFont val="Aptos Narrow"/>
        <family val="2"/>
        <scheme val="minor"/>
      </rPr>
      <t>NUR DAILY RECAP - NUR 1962</t>
    </r>
  </si>
  <si>
    <t>exclu</t>
  </si>
  <si>
    <t>Insecurity</t>
  </si>
  <si>
    <t>operationnel</t>
  </si>
  <si>
    <t>NUR  DU 05/07/2026</t>
  </si>
  <si>
    <t>his ge</t>
  </si>
  <si>
    <t>OST_059_H_Fokoue</t>
  </si>
  <si>
    <t>OST_251_N_Foreke_G</t>
  </si>
  <si>
    <t>OST_139_H_Fokoue-IHS</t>
  </si>
  <si>
    <t>OST_326_URH_FOKAMEZO</t>
  </si>
  <si>
    <t>OST_341_URH_NZALLA</t>
  </si>
  <si>
    <t xml:space="preserve">  SUD_110_Z_MBPIKILIKI-IHS(SUD-110) -{ Impacted by SUD_024_Z_Lolodorf(SUD-024) } , SUD_024_Z_Lolodorf(SUD-024): 08.05.26: Carte MPT reçue ce jour à Yaoundé et transfert en cours vers Lolodorf, ETD=09.05.26</t>
  </si>
  <si>
    <t>NUR  DU 05/08/2026</t>
  </si>
  <si>
    <t>Hourly IHS  05/010/2026</t>
  </si>
  <si>
    <t>OCM Ran 05/010/2026 18H</t>
  </si>
  <si>
    <t>OCM Ran 05/10/2026 12H</t>
  </si>
  <si>
    <t>Ticket 05/10/2026</t>
  </si>
  <si>
    <t>Cells Huawei 09052026 9h</t>
  </si>
  <si>
    <t>Cells Huawei 09052026 12h</t>
  </si>
  <si>
    <t>Cells Huawei 09052026 15h</t>
  </si>
  <si>
    <t>ADM_010_H_Ngaoundal</t>
  </si>
  <si>
    <t>INC-20260510-00017835/2605H47053</t>
  </si>
  <si>
    <t>ADM_138_N_Goro-IHS</t>
  </si>
  <si>
    <t>Kela-Sami_U_ADM_201</t>
  </si>
  <si>
    <t>ADM_052_N_Bagodo</t>
  </si>
  <si>
    <t>ADM_045_N_Dobiri-MTN</t>
  </si>
  <si>
    <t>ADM_021_N_Dir</t>
  </si>
  <si>
    <t>ADM_119_H_Ngaoundal3-IHS</t>
  </si>
  <si>
    <t>EXN_096_H_Yagoua-Ville</t>
  </si>
  <si>
    <t>INC-20260510-00017519 | 2605H46761</t>
  </si>
  <si>
    <t>EXN_144_H_Yagoua-MTN-IHS</t>
  </si>
  <si>
    <t>EXN_577_H_Yagoua-SEMRI</t>
  </si>
  <si>
    <t>EXN_366_H_Yagoua-Tikoro-II</t>
  </si>
  <si>
    <t>EXN_205_H_Guendjen</t>
  </si>
  <si>
    <t>EXN_291_URH_TSEBE</t>
  </si>
  <si>
    <t>EXN_519_URH_Dana</t>
  </si>
  <si>
    <t>EST_055_Z_Gado-Badzere(EST-055)</t>
  </si>
  <si>
    <t>2605H43457 // INC-20260510-00014149</t>
  </si>
  <si>
    <t>EST_204_Z_Garoua-Boulai-Sabal(EST-204)</t>
  </si>
  <si>
    <t>EST_080_Z_Garoua-Boulai-Frontière(EST-080)</t>
  </si>
  <si>
    <t>EST_206_Z_Garoua-Boulai-Goza(EST-206)</t>
  </si>
  <si>
    <t>EST_199_Z_GAROUA-BOULAI-SABONGARI(EST-199)</t>
  </si>
  <si>
    <t>ADM_156_Z_Garoua-Boulai-II-IHS(ADM-156)</t>
  </si>
  <si>
    <t>EST_118_Z_Garoua-Boulai-new(EST-118)</t>
  </si>
  <si>
    <t>EST_144_Z_Garoua-Boulai-Entrance(EST-144)</t>
  </si>
  <si>
    <t>EST_156_Z_Garoua-Boulai-Sabal-IHS(EST-156)</t>
  </si>
  <si>
    <t>EST_244_URZ_NANDONGUE(EST-244)</t>
  </si>
  <si>
    <t>EST_236_URZ_YOKO-SIRE(EST-236)</t>
  </si>
  <si>
    <t>EXN_007_N_Amchide</t>
  </si>
  <si>
    <t>2605H42162 // INC-20260510-00012822</t>
  </si>
  <si>
    <t>EXN_251_N_SS_Vreket</t>
  </si>
  <si>
    <t>EXN_042_N_Mozogo</t>
  </si>
  <si>
    <t>EXN_104_N_Kolofata</t>
  </si>
  <si>
    <t>EXN_408_URH_GANCEY</t>
  </si>
  <si>
    <t>EXN_308_URH_YEGOUA</t>
  </si>
  <si>
    <t>EXN_314_URH_GOUZOUDOU</t>
  </si>
  <si>
    <t>EXN_262_URH_ASHIGASHIYA</t>
  </si>
  <si>
    <t>EXN_263_URH_KERAWA</t>
  </si>
  <si>
    <t>EXN_294_URH_NGUETCHEWE</t>
  </si>
  <si>
    <t>EXN_421_URH_ZILER</t>
  </si>
  <si>
    <t>EXN_435_URH_MEDMICHE</t>
  </si>
  <si>
    <t>EXN_428 _URH_HOUDA</t>
  </si>
  <si>
    <t>EXN_427_URH_MAZAYA</t>
  </si>
  <si>
    <t>LIT_620_Z_Notre-Dame-de-Yassa(LIT-620)</t>
  </si>
  <si>
    <t>2605H41161 // INC-20260510-00011961</t>
  </si>
  <si>
    <t>LIT_827_Z_Bwang-Bakoko(LIT-827)</t>
  </si>
  <si>
    <t>LIT_685_Z_NYANGOBE-MTN(LIT-685)</t>
  </si>
  <si>
    <t>LIT_563_Z_Yassa-Pesage-IHS(LIT-563)</t>
  </si>
  <si>
    <t>LIT_851_Z_Yassa-La-Perle(LIT-851)</t>
  </si>
  <si>
    <t>LIT_766_Z_Yassa-Village-Camtel(LIT-766)</t>
  </si>
  <si>
    <t>LIT_1021_Z_Japoma-Stadium-Mobile-BTS(LIT-1021)</t>
  </si>
  <si>
    <t>LIT_164_Z_Mbanga-Bakoko-IHS(LIT-164)</t>
  </si>
  <si>
    <t>CTR_750_Z_Nkometou-II(CTR-750)</t>
  </si>
  <si>
    <t>2605H37704 // INC-20260510-00008848</t>
  </si>
  <si>
    <t>CTR_513_Z_Akak-IHS(CTR-513)</t>
  </si>
  <si>
    <t>CTR_529_Z_Akak-Nkozoa-MTN-IHS(CTR-529)</t>
  </si>
  <si>
    <t>CTR_551_Z_NYOM-Camtel(CTR-551)</t>
  </si>
  <si>
    <t>CTR_451_Z_Menloh-Maloume-Camrail(CTR-451)</t>
  </si>
  <si>
    <t>ADM_008_N_Baiboum</t>
  </si>
  <si>
    <t>2605H13066 | INC-20260509-00018764</t>
  </si>
  <si>
    <t>NRD_240_URH_MaanBaiboum</t>
  </si>
  <si>
    <t>NRD_206_URH_MAFARE</t>
  </si>
  <si>
    <t>NRD_341_URH_HAOUDJAM</t>
  </si>
  <si>
    <t>NRD_340_URH_MOFARE</t>
  </si>
  <si>
    <t xml:space="preserve">OST_059_H_Fokoue </t>
  </si>
  <si>
    <t>power issue || Action : RCA en attente de CAMUSAT</t>
  </si>
  <si>
    <t xml:space="preserve"> INC-20260508-00012373 | 2605G79223   </t>
  </si>
  <si>
    <t xml:space="preserve">depuis vendredi </t>
  </si>
  <si>
    <t>(05-10-2026  groupe whatsapp incident ) impacted by OST_059_H_Fokoue  ,Defaut  de l'ODU sur le site de Bafou corruption de la MIB a Fokoue|| Action :remplacement de l'ODU a Bafou , configuration de la MIB sur le site de Fokoue</t>
  </si>
  <si>
    <t>`</t>
  </si>
  <si>
    <t>(05-10-2026  groupe whatsapp incident ) impacted by ADM_008_N_Baiboum  ,Defaut de plantage de l'ODU || Action:Refection des connecteurs. Reset des MPR de part et d'autre des sites de Baiboum et Touboro</t>
  </si>
  <si>
    <t>(05-10-2026  groupe whatsapp incident ) impacted by  CTR_750_Z_Nkometou-II(CTR-750) ,Probleme d'energie || Action : RCA attendu de CAMUSAT</t>
  </si>
  <si>
    <t>(05-10-2026  groupe whatsapp incident ) impacted by   LIT_620_Z_Notre-Dame-de-Yassa(LIT-620) ,MPR plante , apres resolution du probleme d'energie || Action :Reset physique du MPR a Notre Dame de Yassa</t>
  </si>
  <si>
    <t xml:space="preserve">(05-10-2026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t>
  </si>
  <si>
    <t>(05-10-2026  groupe whatsapp incident ) impacted by   EXN_096_H_Yagoua-Ville  Grid fluctuation and unstable || Action: Manuel start of Gen</t>
  </si>
  <si>
    <t>(05-10-2026  groupe whatsapp incident ) impacted by   ADM_010_H_Ngaoundal  A determiner  || sans action</t>
  </si>
  <si>
    <t>Dashbord suivi TOP OFFENDERS 05/10/2026</t>
  </si>
  <si>
    <t xml:space="preserve">cells down 09052026 9h </t>
  </si>
  <si>
    <t>cells down 09052026 12h</t>
  </si>
  <si>
    <t>cells down 09052026 15h</t>
  </si>
  <si>
    <t>cell downs 09052026 9h12</t>
  </si>
  <si>
    <t>cell downs 09052026 12h30</t>
  </si>
  <si>
    <t>cell downs 09052026 15h25</t>
  </si>
  <si>
    <t>(05-10-2026 cells zte): 08/05/2026 : Need BO TX analysis..;..;(05-10-2026 cells zte): 08/05/2026 : Need BO TX analysis</t>
  </si>
  <si>
    <t xml:space="preserve">(05-10-2026 ticket): INC-20260510-00010418...2026-05-10 16:35:16...MTN activated for check power status...Grid Outage...user:NIONAN VENCESLA EBENEZER </t>
  </si>
  <si>
    <t>(05-10-2026 ocm ran 12h) 08.05.26: IHS: GRID BAD VOLTAGES and no space</t>
  </si>
  <si>
    <t xml:space="preserve">(05-10-2026 ocm ran 18h)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..;..;(05-10-2026 ocm ran 12h)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</si>
  <si>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(05-10-2026 ticket): INC-20260510-00018377...Grid Outage</t>
  </si>
  <si>
    <t>(05-10-2026 cells nokia): 
08/05/2026 : Organisation de la Join visite en cours par le 3PP
06/05/2026 : power issue 
30/04/2026 : Power issue || Point suivi par le 3 PP ..;..;(05-10-2026 cells nokia): 
08/05/2026 : Organisation de la Join visite en cours par le 3PP
06/05/2026 : power issue 
30/04/2026 : Power issue || Point suivi par le 3 PP ..;..;(05-10-2026 cells nokia): 
08/05/2026 : Organisation de la Join visite en cours par le 3PP
06/05/2026 : power issue 
30/04/2026 : Power issue || Point suivi par le 3 PP ..;..;(05-10-2026 ticket): INC-20260510-00015749...Others</t>
  </si>
  <si>
    <t>(05-10-2026 ticket): INC-20260510-00015762...2026-05-10 21:00:54...FME is on the way ETA 22H40...Grid Outage...user:OCM_NOC.CAMUSAT</t>
  </si>
  <si>
    <t>(05-10-2026 ocm ran 18h) 10.05.2026: MTN Power Issue hndled by MTN ESCALATE TO MTN..;..;(05-10-2026 ocm ran 12h) 09.05.2026: MTN Power Issue hndled by MTN ESCALATE TO MTN</t>
  </si>
  <si>
    <t>(05-10-2026 ocm ran 18h) Power status check Ongoing</t>
  </si>
  <si>
    <t xml:space="preserve">(05-10-2026 ocm ran 12h) 10/05/2026 Carte recu FME desmond sur site intervention en cours avec le bo tx abanda 
08.05.26: EASv2 remise par OCM et sera expédiée de Douala vers Limbe, ETD 09.05.26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</si>
  <si>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(05-10-2026 ticket): INC-20260510-00006232...Grid Outage</t>
  </si>
  <si>
    <t>(hourly IHS): 10/05/2026 02:46 0:21:23 46V fme Merlin is heading to site ETA 03:30AM</t>
  </si>
  <si>
    <t xml:space="preserve">(05-10-2026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t>
  </si>
  <si>
    <t>(05-10-2026 ocm ran 18h)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ASAP..;..;(05-10-2026 ocm ran 12h)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</si>
  <si>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(05-10-2026 ocm ran 18h)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ASAP..;..;(05-10-2026 ocm ran 12h)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</si>
  <si>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(05-10-2026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arrivés..;..;(05-10-2026 ocm ran 12h)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</si>
  <si>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(05-10-2026 ocm ran 18h)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L5..;..;(05-10-2026 ocm ran 12h)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</si>
  <si>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(05-10-2026 ocm ran 18h) 09.05.26: Carte EAC faulty et commande passée au SPM, vérifications en cours..;..;(05-10-2026 ocm ran 12h) 09.05.26: Carte EAC faulty et commande passée au SPM, vérifications en cours..;..;(05-10-2026 ticket): INC-20260510-00017453...Transmission Board fault</t>
  </si>
  <si>
    <t>(05-10-2026 ticket): INC-20260510-00009940...Grid only site, No space to deploy MDG// Grid return...Grid only site, No space to deploy MDG// Grid return...Grid Outage...Grid only site, No space to deploy MDG// Grid return</t>
  </si>
  <si>
    <t>(05-10-2026 ticket): INC-20260510-00001839...2026-05-10 04:12:18...Grid outage, Grid only /Awaiting Grid return...Transmission Board fault...user:OCM_NOC.CAMUSAT</t>
  </si>
  <si>
    <t>(05-10-2026 ticket): INC-20260510-00016801...Others</t>
  </si>
  <si>
    <t>(05-10-2026 cells nokia): 09/05/2026 : Need BO RAN analysis ..;..;(05-10-2026 ticket): INC-20260510-00017001...Transmission Board fault</t>
  </si>
  <si>
    <t>(05-10-2026  groupe whatsapp incident ) impacted by OST_059_H_Fokoue  ,Defaut  de l'ODU sur le site de Bafou corruption de la MIB a Fokoue|| Action :remplacement de l'ODU a Bafou , configuration de la MIB sur le site de Fokoue..;..;(05-10-2026 ocm ran 12h) P2 Incident at OST_059_H_Fokoue</t>
  </si>
  <si>
    <t>(05-10-2026 cells nokia): 09/05/2026 : Need BO RAN analysis ..;..;(05-10-2026 ticket): INC-20260510-00014805...Grid Outage</t>
  </si>
  <si>
    <t>(05-10-2026 cells zte): 09/04/2026 : Need BO RAN || Cell was down due to power</t>
  </si>
  <si>
    <t>(05-10-2026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..;..;(05-10-2026 ticket): INC-20260510-00000555...Grid Outage</t>
  </si>
  <si>
    <t>(05-10-2026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</si>
  <si>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(05-10-2026 ticket): INC-20260510-00012168...Transmission Board fault</t>
  </si>
  <si>
    <t>(05-10-2026 cells nokia): 09/05/2026 : Need BO RAN analysis ..;..;(05-10-2026 cells nokia):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</si>
  <si>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(05-10-2026 ocm ran 12h) Power status check Ongoing..;..;(05-10-2026 ticket): INC-20260510-00007683...Grid Outage</t>
  </si>
  <si>
    <t>(05-10-2026 cells nokia): 09/05/2026 : Need BO RAN analysis ..;..;(05-10-2026 ocm ran 18h) Power status check Ongoing..;..;(05-10-2026 ticket): INC-20260510-00012780...Grid Outage</t>
  </si>
  <si>
    <t>(05-10-2026 ticket): INC-20260510-00015753...Transmission Board fault</t>
  </si>
  <si>
    <t>(05-10-2026 ticket): INC-20260510-00017107...Grid Outage</t>
  </si>
  <si>
    <t>(05-10-2026 ocm ran 18h) Power status check Ongoing..;..;(05-10-2026 ticket): INC-20260510-00012791...2026-05-10 23:05:26...BO TX Analyse en cours
No Power Issue on Site, U1 = 51.3V / U2 = 53.6V and Site on GEN. TX FME Herman 656401745 / Huawei is informed....user:OCM_NOC.IHS</t>
  </si>
  <si>
    <t>(05-10-2026 ticket): INC-20260510-00018203...Others</t>
  </si>
  <si>
    <t>(05-10-2026 ticket): INC-20260510-00018389...Grid Outage</t>
  </si>
  <si>
    <t>(05-10-2026 ticket): INC-20260510-00017011...Grid Outage</t>
  </si>
  <si>
    <t xml:space="preserve">(05-10-2026 cells nokia):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..;..;(05-10-2026 cells nokia):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</si>
  <si>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(05-10-2026 ticket): INC-20260510-00014755...Grid Outage</t>
  </si>
  <si>
    <t>(05-10-2026 ticket): INC-20260510-00010404...Grid Outage</t>
  </si>
  <si>
    <t>(05-10-2026 cells zte): 09/05/2026 : Power isssue || Mail sent to HIS || Feedback IHS : RCA: Grid only, no space // Grid return</t>
  </si>
  <si>
    <t>(05-10-2026 ticket): INC-20260510-00017007...Grid Outage</t>
  </si>
  <si>
    <t>(05-10-2026  groupe whatsapp incident ) impacted by   LIT_620_Z_Notre-Dame-de-Yassa(LIT-620) ,MPR plante , apres resolution du probleme d'energie || Action :Reset physique du MPR a Notre Dame de Yassa..;..;(05-10-2026 ocm ran 18h) Power status check Ongoing..;..;(05-10-2026 ticket): INC-20260510-00011951...impacted by notre dame de yassa due to power issue ...Grid Outage</t>
  </si>
  <si>
    <t>(hourly IHS): 10/05/2026 02:15 0:52:04 50.2V FMES are unreable, cord Michel is informed</t>
  </si>
  <si>
    <t>(05-10-2026 ticket): INC-20260510-00007007...Grid Outage</t>
  </si>
  <si>
    <t>(hourly IHS): 10/05/2026 07:35 0:25:00 46 V FME is on site</t>
  </si>
  <si>
    <t>(05-10-2026 ticket): INC-20260510-00014819...Grid Outage</t>
  </si>
  <si>
    <t>(05-10-2026 cells nokia): 09/05/2026 : Need BO RAN analysis ..;..;(05-10-2026 ticket): INC-20260510-00013886...Others</t>
  </si>
  <si>
    <t xml:space="preserve">(hourly IHS): 10/05/2026 14:43 0:29:04 50.47 FME Gerald is managing with level 0...;..;(05-10-2026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t>
  </si>
  <si>
    <t>(05-10-2026 ticket): INC-20260510-00018691...Grid Outage</t>
  </si>
  <si>
    <t>(05-10-2026 ocm ran 12h) Power status check Ongoing</t>
  </si>
  <si>
    <t>(05-10-2026 ticket): INC-20260510-00018379...Grid Outage</t>
  </si>
  <si>
    <t>(05-10-2026 ticket): INC-20260510-00018366</t>
  </si>
  <si>
    <t>(05-10-2026 ticket): INC-20260510-00006908...Grid Outage</t>
  </si>
  <si>
    <t>(05-10-2026 ticket): INC-20260510-00008853...Grid Outage</t>
  </si>
  <si>
    <t>(05-10-2026 cells nokia): 09/05/2026 : Need BO RAN analysis ..;..;(05-10-2026 cells nokia): 09/05/2026: Feedback RM|| Intervention en cour
08/05/2026 :Check breaker and  interconnection (sfp, optical fiber) between system and radio module, swap its if needed || Power issue
05/05/2026: Intervention prevue pour ce jour  ||Intervention en cours || Cell up fter remplcemet de la Area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30.04.2026..;..;(05-10-2026 ticket): INC-20260510-00008721...Others</t>
  </si>
  <si>
    <t>(05-10-2026 ticket): INC-20260510-00018823...Auto TT closure RCA...Transmission Board fault</t>
  </si>
  <si>
    <t>(05-10-2026 ticket): INC-20260510-00015635...Auto TT closure RCA...Transmission Board fault</t>
  </si>
  <si>
    <t>(05-10-2026 ticket): INC-20260510-00010574...No Power issue on site the site is on GEN Ubaie = 53.6V . TX FME Eric 657760519 / Huawei is informed....No Power issue on site the site is on GEN Ubaie = 53.6V . TX FME Eric 657760519 / Huawei is informed....Grid Outage...No Power issue on site the site is on GEN Ubaie = 53.6V . TX FME Eric 657760519 / Huawei is informed.</t>
  </si>
  <si>
    <t>(05-10-2026 ticket): INC-20260510-00018647...Others</t>
  </si>
  <si>
    <t>(05-10-2026 ticket): INC-20260510-00001791...Grid Outage</t>
  </si>
  <si>
    <t>(05-10-2026 ticket): INC-20260510-00014667...Grid Outage</t>
  </si>
  <si>
    <t>(hourly IHS): 10/05/2026 05:01 1:14:41 46.3V Grid only site, No space to deployed MDG/Awaiting Grid return/Franklin</t>
  </si>
  <si>
    <t>(05-10-2026 ticket): INC-20260510-00005409...Grid Outage</t>
  </si>
  <si>
    <t>(05-10-2026 ticket): INC-20260510-00018800...Others</t>
  </si>
  <si>
    <t>(05-10-2026 ticket): INC-20260510-00016015...Grid Outage</t>
  </si>
  <si>
    <t>(05-10-2026 ocm ran 18h) 10/05/2026 site instable..;..;(05-10-2026 ocm ran 12h) Power status check Ongoing</t>
  </si>
  <si>
    <t>(05-10-2026 ticket): INC-20260510-00018638...Grid Outage</t>
  </si>
  <si>
    <t>(05-10-2026 ticket): INC-20260510-00016548...Grid Outage</t>
  </si>
  <si>
    <t>(05-10-2026 ticket): INC-20260510-00008923...Grid Outage</t>
  </si>
  <si>
    <t>(05-10-2026 ticket): INC-20260510-00015271...Others</t>
  </si>
  <si>
    <t>(05-10-2026 ocm ran 18h) Power status check Ongoing..;..;(05-10-2026 ocm ran 12h) Power status check Ongoing</t>
  </si>
  <si>
    <t>(05-10-2026 ticket): INC-20260510-00013615...Others</t>
  </si>
  <si>
    <t xml:space="preserve">(05-10-2026 cells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..;..;(05-10-2026 cells nokia): 09/05/2026: Escalade faite au PM || En attente de son Feedback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..;..;(05-10-2026 cells nokia): 09/05/2026: Escalade faite au PM || En attente de son Feedback||FME worked on site on 07/05/2025 and noticed that  
ARGA PN 474800A is faulty and need tobe replaced . SP  request ongoing /New Plan Date: 12/05/2026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</si>
  <si>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(05-10-2026 ticket): INC-20260510-00018659...Grid Outage</t>
  </si>
  <si>
    <t>(05-10-2026 ticket): INC-20260510-00014744...Grid Outage</t>
  </si>
  <si>
    <t>(05-10-2026 ticket): INC-20260510-00011069...Grid Outage</t>
  </si>
  <si>
    <t xml:space="preserve">(05-10-2026 cells zte): 09/05/2026 : Need BO RAN analysis || Cell was down due to power </t>
  </si>
  <si>
    <t>(05-10-2026 cells nokia): 09/05/2026 : Check breaker and  interconnection (sfp, optical fiber) between system and radio module, swap its if needed ||09/05/2026: Feedback RM|| Intervention en cour</t>
  </si>
  <si>
    <t>(05-10-2026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t>
  </si>
  <si>
    <t>(05-10-2026 ticket): INC-20260510-00006912...Grid Outage</t>
  </si>
  <si>
    <t>(05-10-2026 ticket): INC-20260510-00007009...Grid Outage</t>
  </si>
  <si>
    <t xml:space="preserve">(05-10-2026 cells nokia): 09/05/2026 : Need BO RAN analysis ..;..;(05-10-2026 cells nokia): 09/05/2026 : Need BO RAN analysis </t>
  </si>
  <si>
    <t>(05-10-2026 ticket): INC-20260510-00007264...Grid Outage</t>
  </si>
  <si>
    <t>(05-10-2026 ticket): INC-20260510-00014391...Others</t>
  </si>
  <si>
    <t>(05-10-2026 ticket): INC-20260510-00000976...plantage du mpr ...Grid Outage</t>
  </si>
  <si>
    <t>(05-10-2026 ticket): INC-20260510-00013433...Grid Outage</t>
  </si>
  <si>
    <t xml:space="preserve">(05-10-2026 cells nokia): 
09/05/2026 : Need BO RAN analysis
08/05/2026 : Need BO RAN analysis ..;..;(05-10-2026 cells nokia): 
09/05/2026 : Need BO RAN analysis
08/05/2026 : Need BO RAN analysis ..;..;(05-10-2026 cells nokia): 
09/05/2026 : Need BO RAN analysis||FME should check and replace FRGU
08/05/2026 : Need BO RAN analysis </t>
  </si>
  <si>
    <t>(05-10-2026 ticket): INC-20260510-00014683...Grid Outage</t>
  </si>
  <si>
    <t>(05-10-2026 ocm ran 18h) Power status check Ongoing..;..;(05-10-2026 ticket): INC-20260510-00012279...Grid outage, no backup ...Others</t>
  </si>
  <si>
    <t>(05-10-2026 ticket): INC-20260510-00009535...2026-05-10 15:35:09...The technician is on the way to the site ETA 17h35...Grid Outage...user:OCM_NOC.CAMUSAT</t>
  </si>
  <si>
    <t>(05-10-2026 ticket): INC-20260510-00017840...Transmission Board fault</t>
  </si>
  <si>
    <t>(05-10-2026 ticket): INC-20260510-00015470...Grid Outage</t>
  </si>
  <si>
    <t>(05-10-2026 ticket): INC-20260510-00014583...Grid Outage</t>
  </si>
  <si>
    <t>(05-10-2026 ticket): INC-20260510-00015294...Grid Outage</t>
  </si>
  <si>
    <t>(05-10-2026 ticket): INC-20260510-00015413...Grid Outage</t>
  </si>
  <si>
    <t>(05-10-2026 ticket): INC-20260510-00009207...	Rectifiers hanging when load increased (Lack of rectifiers). // Rectifiers reset....	Rectifiers hanging when load increased (Lack of rectifiers). // Rectifiers reset....Others...	Rectifiers hanging when load increased (Lack of rectifiers). // Rectifiers reset.</t>
  </si>
  <si>
    <t>(05-10-2026 ticket): INC-20260510-00012526...Transmission Board fault</t>
  </si>
  <si>
    <t>(05-10-2026 ticket): INC-20260510-00013961...Grid Outage</t>
  </si>
  <si>
    <t>(05-10-2026 ticket): INC-20260510-00013587...Others</t>
  </si>
  <si>
    <t>(hourly IHS): 10/05/2026 21:53 0:19:46 45.8 FME Herbert is managing with level 0...;..;(05-10-2026 ticket): INC-20260510-00016099...Others</t>
  </si>
  <si>
    <t>(05-10-2026 ticket): INC-20260510-00013202...Grid Outage</t>
  </si>
  <si>
    <t>(05-10-2026 ticket): INC-20260510-00013381...Grid Outage</t>
  </si>
  <si>
    <t>(05-10-2026 ticket): INC-20260510-00015390...Grid Outage</t>
  </si>
  <si>
    <t>(05-10-2026 ticket): INC-20260510-00015445...Grid Outage</t>
  </si>
  <si>
    <t xml:space="preserve">(05-10-2026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</si>
  <si>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(05-10-2026 ticket): INC-20260510-00000532...Grid Outage</t>
  </si>
  <si>
    <t>(05-10-2026 ticket): INC-20260510-00014080...Grid Outage</t>
  </si>
  <si>
    <t>(05-10-2026 ticket): INC-20260510-00013382...Grid Outage</t>
  </si>
  <si>
    <t>(05-10-2026 ticket): INC-20260510-00014081...Grid Outage</t>
  </si>
  <si>
    <t>(05-10-2026 ticket): INC-20260510-00015773...Grid Outage</t>
  </si>
  <si>
    <t>(05-10-2026 ticket): INC-20260510-00013160...Auto TT closure RCA...Others</t>
  </si>
  <si>
    <t>(05-10-2026 ticket): INC-20260510-00009786...Transmission Board fault</t>
  </si>
  <si>
    <t>(05-10-2026 ticket): INC-20260510-00009449...Grid Outage</t>
  </si>
  <si>
    <t xml:space="preserve">(05-10-2026 cells nokia): 08/05/2026 : FME a recharger le software hier || Nouvelle alarme apparue || Feedback RM : Plan for next week 
07/05/2026 : Check breaker and  interconnection (sfp, optical fiber) between system and radio module, swap its if needed || Rajout d'un second depart || Access issue ..;..;(05-10-2026 cells nokia): 08/05/2026 : FME a recharger le software hier || Nouvelle alarme apparue || Feedback RM : Plan for next week 
07/05/2026 : Check breaker and  interconnection (sfp, optical fiber) between system and radio module, swap its if needed || Rajout d'un second depart || Access issue ..;..;(05-10-2026 cells nokia): 08/05/2026 : FME a recharger le software hier || Nouvelle alarme apparue || Feedback RM : Plan for next week 
07/05/2026 : Check breaker and  interconnection (sfp, optical fiber) between system and radio module, swap its if needed || Rajout d'un second depart || Access issue </t>
  </si>
  <si>
    <t>(05-10-2026 ticket): INC-20260510-00016152...Grid Outage</t>
  </si>
  <si>
    <t>(05-10-2026 ticket): INC-20260510-00000557...Grid Outage</t>
  </si>
  <si>
    <t>(05-10-2026 ticket): INC-20260510-00015149...Others</t>
  </si>
  <si>
    <t>(05-10-2026 ticket): INC-20260510-00014794...Others</t>
  </si>
  <si>
    <t>(hourly IHS): 10/05/2026 22:01 0:58:51 42.2V FME Alain is heading to site, ETA 23h45</t>
  </si>
  <si>
    <t>(05-10-2026 ticket): INC-20260510-00014698...Auto TT closure RCA...Others</t>
  </si>
  <si>
    <t>(05-10-2026 ticket): INC-20260510-00015112...Grid Outage</t>
  </si>
  <si>
    <t>(05-10-2026 ticket): INC-20260510-00013986...Others</t>
  </si>
  <si>
    <t>(05-10-2026 ticket): INC-20260510-00000594...Grid Outage</t>
  </si>
  <si>
    <t>(05-10-2026 ticket): INC-20260510-00000558...Grid Outage</t>
  </si>
  <si>
    <t>(05-10-2026 ticket): INC-20260510-00006591...Grid Outage</t>
  </si>
  <si>
    <t>(05-10-2026 ticket): INC-20260510-00013186...Grid Outage</t>
  </si>
  <si>
    <t>(05-10-2026 ticket): INC-20260510-00006407...Grid Outage</t>
  </si>
  <si>
    <t>(05-10-2026 ticket): INC-20260510-00014499...Others</t>
  </si>
  <si>
    <t>(05-10-2026 ticket): INC-20260510-00011579...Grid Outage</t>
  </si>
  <si>
    <t>(05-10-2026 ticket): INC-20260510-00013475...Grid Outage</t>
  </si>
  <si>
    <t>(05-10-2026 ticket): INC-20260510-00011223...2026-05-10 16:53:45...power issue here the power guy are taken point ...Grid Outage...user:OCM_NOC.CAMUSAT</t>
  </si>
  <si>
    <t>(05-10-2026 ticket): INC-20260510-00011226...2026-05-10 16:55:10...Impacted by LIT_791_Z_Mabanda-New /Main site up awaited...Grid Outage...user:OCM_NOC.CAMUSAT</t>
  </si>
  <si>
    <t>(hourly IHS): 10/05/2026 17:48 0:19:35 0 FME Alban is on the way; ETA ASAP.</t>
  </si>
  <si>
    <t>(hourly IHS): 10/05/2026 18:53 0:21:00 54.3 FME Gael is on the way to site, ETA 07:40 PM...;..;(05-10-2026 ocm ran 18h) Power status check Ongoing</t>
  </si>
  <si>
    <t>(05-10-2026 ticket): INC-20260510-00004530...2026-05-10 10:36:03...no power issue u=49v load=39A site on grid...power issue observed Camusat support informed and he is managing it we are following up ...Grid Outage...user:OCM_NOC.CAMUSAT</t>
  </si>
  <si>
    <t>(05-10-2026  groupe whatsapp incident ) impacted by   LIT_620_Z_Notre-Dame-de-Yassa(LIT-620) ,MPR plante , apres resolution du probleme d'energie || Action :Reset physique du MPR a Notre Dame de Yassa..;..;(05-10-2026 ocm ran 18h) Power status check Ongoing..;..;(05-10-2026 ticket): INC-20260510-00011954...impacted by notre dame de yassa due to power issue ...Grid Outage</t>
  </si>
  <si>
    <t>(hourly IHS): 10/05/2026 22:06 0:53:37 46.1V Grid outage, Gen overload. // Awaiting Grid return.</t>
  </si>
  <si>
    <t>(05-10-2026 ticket): INC-20260510-00015790...Grid Outage</t>
  </si>
  <si>
    <t>(05-10-2026 ticket): INC-20260510-00014623...Grid Outage</t>
  </si>
  <si>
    <t>(05-10-2026 cells nokia):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activer..;..;(05-10-2026 cells nokia): 
09/05/2026: Escalade faite au PM || En attente de son Feedback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activer..;..;(05-10-2026 cells nokia): 
09/05/2026: Escalade faite au PM || En attente de son Feedback||After on site troubeshooting ,FME reported  thatSpare : FBBC
PN: 472797A.101is faulty and need to be replaced /Spare pare request  ongoing:
New plan date:11/05/2026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</si>
  <si>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(05-10-2026 ticket): INC-20260510-00015036...Grid Outage</t>
  </si>
  <si>
    <t>(05-10-2026 ticket): INC-20260510-00018501...Others</t>
  </si>
  <si>
    <t>(05-10-2026 cells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,5,6..;..;(05-10-2026 cells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</si>
  <si>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 xml:space="preserve">(05-10-2026 cells nokia): 09/05/2026 : Check breaker and  interconnection (sfp, optical fiber) between system and radio module, swap its if needed </t>
  </si>
  <si>
    <t>(05-10-2026 cells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07/05/2026..;..;(05-10-2026 cells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07/05/2026..;..;(05-10-2026 cells huawei):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</si>
  <si>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(05-10-2026 ticket): INC-20260510-00013238...Grid Outage</t>
  </si>
  <si>
    <t>(05-10-2026 cells nokia):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..;..;(05-10-2026 cells nokia): 09/05/2026: Escalade faite au PM || En attente de son Feedback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..;..;(05-10-2026 cells nokia): 09/05/2026: Escalade faite au PM || En attente de son Feedback||After on sit e check FME noticed  FRMF/FRGU/Jumpers are faulty and need to be replaced
New plan date : 10/05/2026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..;..;(05-10-2026 ticket): INC-20260510-00010032...Grid Outage</t>
  </si>
  <si>
    <t>(05-10-2026 ticket): INC-20260510-00014411...Grid Outage</t>
  </si>
  <si>
    <t>(hourly IHS): 10/05/2026 11:36 0:24:00 51.9 V Fme is informd and managing ETA = ASAP</t>
  </si>
  <si>
    <t>(05-10-2026 ticket): INC-20260510-00012020...Grid Outage</t>
  </si>
  <si>
    <t>(05-10-2026 ticket): INC-20260510-00015419...Grid Outage</t>
  </si>
  <si>
    <t>(05-10-2026 ticket): INC-20260510-00014428...groupe en arrêt,
redémarrage manuel par le niveau zéro....Grid Outage</t>
  </si>
  <si>
    <t>(05-10-2026 ticket): INC-20260510-00013940...impacté après Mbamti ...Grid Outage</t>
  </si>
  <si>
    <t>(05-10-2026 ticket): INC-20260510-00013164...Transmission Board fault</t>
  </si>
  <si>
    <t>(05-10-2026 ticket): INC-20260510-00013969...Grid Outage</t>
  </si>
  <si>
    <t>(05-10-2026 ticket): INC-20260510-00014430...Grid Outage</t>
  </si>
  <si>
    <t>(05-10-2026 ticket): INC-20260510-00014418...Grid Outage</t>
  </si>
  <si>
    <t>(05-10-2026 ticket): INC-20260510-00014100...Grid Outage</t>
  </si>
  <si>
    <t>(05-10-2026 ticket): INC-20260510-00014670...Grid Outage</t>
  </si>
  <si>
    <t>(05-10-2026 ticket): INC-20260510-00008156...2026-05-10 14:34:12...investigations ongoing / FME is trying to get level0...Grid Outage...user:OCM_NOC.CAMUSAT</t>
  </si>
  <si>
    <t>(05-10-2026 ticket): INC-20260510-00014569...Others</t>
  </si>
  <si>
    <t>(hourly IHS): 10/05/2026 18:52 0:21:15 35 Fme Is managing with level 0..;..;(05-10-2026 ocm ran 18h) Power status check Ongoing</t>
  </si>
  <si>
    <t>(hourly IHS): 10/05/2026 09:47 0:13:00 0 v Fme is informed ETA Asap</t>
  </si>
  <si>
    <t>(hourly IHS): 10/05/2026 09:39 0:21:00 48 V Fme is on the way ETA = 10: 20 Am..;..;(05-10-2026 ticket): INC-20260510-00005277...low oil pressure. // Oil topped-up and Manual start of Gen....low oil pressure. // Oil topped-up and Manual start of Gen....Transmission Board fault</t>
  </si>
  <si>
    <t>(05-10-2026 ticket): INC-20260510-00013614...Auto TT closure RCA...Transmission Board fault</t>
  </si>
  <si>
    <t>(05-10-2026 ticket): INC-20260510-00018259...Others</t>
  </si>
  <si>
    <t>(05-10-2026 ticket): INC-20260510-00013403...Others</t>
  </si>
  <si>
    <t>(05-10-2026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t>
  </si>
  <si>
    <t xml:space="preserve">(05-10-2026 cells nokia): 09/05/2026 : Need BO RAN analysis </t>
  </si>
  <si>
    <t>(05-10-2026 ticket): INC-20260510-00015998...Grid Outage</t>
  </si>
  <si>
    <t>(05-10-2026 ticket): INC-20260510-00013385...Others</t>
  </si>
  <si>
    <t>(05-10-2026 ticket): INC-20260510-00015174...Grid Outage</t>
  </si>
  <si>
    <t>(05-10-2026 ticket): INC-20260510-00014993...Grid Outage</t>
  </si>
  <si>
    <t>(05-10-2026 ticket): INC-20260510-00015047...Grid Outage</t>
  </si>
  <si>
    <t>(05-10-2026 ticket): INC-20260510-00015637...Others</t>
  </si>
  <si>
    <t>(05-10-2026 ticket): INC-20260510-00004073...2026-05-10 08:34:05... grid only site probable grid outage / FME will check...Grid Outage...user:OCM_NOC.CAMUSAT</t>
  </si>
  <si>
    <t>(05-10-2026 ticket): INC-20260510-00015309...Others</t>
  </si>
  <si>
    <t>(05-10-2026 ticket): INC-20260510-00014226...Others</t>
  </si>
  <si>
    <t>(05-10-2026 ticket): INC-20260510-00004179...2026-05-10 07:26:51...Hybrid system malfunction // FME reset card and started GEN manually...Hybrid system malfunction // FME reset card and started GEN manually...Transmission Board fault...user:OCM_NOC.IHS</t>
  </si>
  <si>
    <t>(hourly IHS): 10/05/2026 15:55 0:11:09 44.8 FME Emmanuel is on site.</t>
  </si>
  <si>
    <t>(05-10-2026 ticket): INC-20260510-00018555...Others</t>
  </si>
  <si>
    <t>(05-10-2026 ticket): INC-20260510-00015206...Auto TT closure RCA...Others</t>
  </si>
  <si>
    <t>(05-10-2026 ticket): INC-20260510-00015056...Others</t>
  </si>
  <si>
    <t>(05-10-2026 ticket): INC-20260510-00002251...Power issue 
Technicien power suit le point ...Grid Outage</t>
  </si>
  <si>
    <t xml:space="preserve">(05-10-2026 cells nokia):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||After on site  check FME noticed faulty FRMF / SP request ongoing to 
be replaced   /new planned:11/05/2026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</si>
  <si>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(05-10-2026 ticket): INC-20260510-00014609...Others</t>
  </si>
  <si>
    <t>(05-10-2026 ticket): INC-20260510-00014833...Grid Outage</t>
  </si>
  <si>
    <t>(05-10-2026 ocm ran 18h) 10/05/2026 fme FABIEN activé ETA =12H26 UTC  // SITE UP mais probleme de probleme de supervision
Need FME on site to local Tshoot / fme activated ETA ASAP..;..;(05-10-2026 ocm ran 12h) 10/05/2026 fme FABIEN activé ETA =12H26 UTC 
Need FME on site to local Tshoot / fme activated ETA ASAP</t>
  </si>
  <si>
    <t>(hourly IHS): 10/05/2026 10:53 0:07:00 42.2 V Fme is on Site</t>
  </si>
  <si>
    <t>(05-10-2026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UTC..;..;(05-10-2026 ocm ran 12h)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</si>
  <si>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(05-10-2026 ticket): INC-20260510-00014380...Grid Outage</t>
  </si>
  <si>
    <t>(05-10-2026 ticket): INC-20260510-00013617...Others</t>
  </si>
  <si>
    <t>(05-10-2026  groupe whatsapp incident ) impacted by   ADM_010_H_Ngaoundal  A determiner  || sans action..;..;(05-10-2026 ocm ran 18h) Power status check Ongoing..;..;(05-10-2026 ocm ran 12h) Power status check Ongoing</t>
  </si>
  <si>
    <t>(05-10-2026  groupe whatsapp incident ) impacted by   ADM_010_H_Ngaoundal  A determiner  || sans action..;..;(05-10-2026 ocm ran 18h) Power status check Ongoing..;..;(05-10-2026 ocm ran 12h) Power status check Ongoing..;..;(05-10-2026 ticket): INC-20260510-00016303...2026-05-10 21:35:40...No power issue on site, U: 54.1V, site on grid...Sans action...Others...A determiner...user:ABANDA	Jean Roland</t>
  </si>
  <si>
    <t>(05-10-2026 cells nokia): 
09/05/2026 : Need BO RAN analysis
08/05/2026 : Need BO RAN analysis ..;..;(05-10-2026 cells nokia): 
09/05/2026 : Need BO RAN analysis
08/05/2026 : Need BO RAN analysis ..;..;(05-10-2026 ticket): INC-20260510-00016151...Others</t>
  </si>
  <si>
    <t xml:space="preserve">(05-10-2026  groupe whatsapp incident ) impacted by OST_059_H_Fokoue  ,Defaut  de l'ODU sur le site de Bafou corruption de la MIB a Fokoue|| Action :remplacement de l'ODU a Bafou , configuration de la MIB sur le site de Fokoue..;..;(05-10-2026 ocm ran 12h) P2 Incident at OST_059_H_Fokoue: FME sur site de Bafou travaux en cours </t>
  </si>
  <si>
    <t>(05-10-2026 ticket): INC-20260510-00013539...Grid Outage</t>
  </si>
  <si>
    <t>(hourly IHS): 10/05/2026 19:00 0:13:31 47.1 FME Moses is managing with level 0...;..;(05-10-2026 ocm ran 18h) Power status check Ongoing</t>
  </si>
  <si>
    <t>(hourly IHS): 10/05/2026 16:58 1:09:44 No com FME Brice is on the way; ETA 06:15 PM.</t>
  </si>
  <si>
    <t>(hourly IHS): 10/05/2026 16:00 3:14:04 0.9 Grid only site, No space to deploy MDG/Awaiting Grid return</t>
  </si>
  <si>
    <t>(05-10-2026 ticket): INC-20260510-00014861...Others</t>
  </si>
  <si>
    <t>(05-10-2026 cells nokia): 09/05/2026: Feedback RM|| ETD 10/05/2026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cells nokia): 09/05/2026: Feedback RM|| ETD 10/05/2026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ticket): INC-20260510-00015392...Grid Outage</t>
  </si>
  <si>
    <t>(05-10-2026 ticket): INC-20260510-00002242...Power issue 
Technicien power suit le point ...Grid Outage</t>
  </si>
  <si>
    <t>(05-10-2026 ticket): INC-20260510-00014434...Grid Outage</t>
  </si>
  <si>
    <t>(05-10-2026 ticket): INC-20260510-00014200...Others</t>
  </si>
  <si>
    <t>(05-10-2026 ticket): INC-20260510-00014416...Grid Outage</t>
  </si>
  <si>
    <t>(05-10-2026 ticket): INC-20260510-00015873...Grid Outage</t>
  </si>
  <si>
    <t>(05-10-2026 ocm ran 18h)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status..;..;(05-10-2026 ocm ran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</si>
  <si>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(05-10-2026 ticket): INC-20260510-00013377...Grid Outage</t>
  </si>
  <si>
    <t>(05-10-2026 ticket): INC-20260510-00015354...Grid Outage</t>
  </si>
  <si>
    <t>(05-10-2026 ticket): INC-20260510-00013167...Grid Outage</t>
  </si>
  <si>
    <t>(hourly IHS): 10/05/2026 05:59 0:17:10 7.7V FME is on the way ETA 06:45 AM/Maxime is informed..;..;(05-10-2026 ticket): INC-20260510-00002828...Grid outage ;site went down because Gen fails to start due to ATS alarming //he reset it and Gen started...Grid outage ;site went down because Gen fails to start due to ATS alarming //he reset it and Gen started...Grid Outage</t>
  </si>
  <si>
    <t>(05-10-2026 ticket): INC-20260510-00015798...Others</t>
  </si>
  <si>
    <t>(05-10-2026 ticket): INC-20260510-00014220...Others</t>
  </si>
  <si>
    <t>(05-10-2026 ticket): INC-20260510-00015023...Grid Outage</t>
  </si>
  <si>
    <t>(05-10-2026 ocm ran 18h) New BTS installed and not yet accepted..;..;(05-10-2026 ocm ran 12h) New BTS installed and not yet accepted</t>
  </si>
  <si>
    <t>(05-10-2026 ocm ran 18h) 10.05.26: Grid only site grid outage / grid return awaited - Escalated to L3
08.05.26: Grid only site grid outage / grid return awaited - Escalated to L3
07.05.26: Grid only site grid outage / grid return awaited - Escalated to L2
06.05.26: Grid only site grid outage / grid return awaited..;..;(05-10-2026 ocm ran 12h)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</si>
  <si>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(05-10-2026  groupe whatsapp incident ) impacted by  CTR_750_Z_Nkometou-II(CTR-750) ,Probleme d'energie || Action : RCA attendu de CAMUSAT..;..;(05-10-2026 cells zte): 08/05/2026 : Need BO RAN ongoing..;..;(05-10-2026 cells zte): 09/05/2026 : Need BO RAN analysis || Site unstable due to transmission
08/05/2026 : Need BO RAN ongoing || Check la connectivité de la RRU 61 || FME etienne activer pour investugation  || Demande du work permis en cours ..;..;(05-10-2026 ocm ran 12h) Power status check Ongoing</t>
  </si>
  <si>
    <t>(05-10-2026 ticket): INC-20260510-00014720...Grid Outage</t>
  </si>
  <si>
    <t>(05-10-2026 ticket): INC-20260510-00014387...Others</t>
  </si>
  <si>
    <t xml:space="preserve">(05-10-2026 cells nokia):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..;..;(05-10-2026 cells nokia): 
09/05/2026: Escalade faite au PM || En attente de son Feedback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..;..;(05-10-2026 cells nokia): 
09/05/2026: Escalade faite au PM || En attente de son Feedback||This is new occurence Faulty FXED to be be replaced/Spare part request ongoing New Plan Date: 12/05/2026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</si>
  <si>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(05-10-2026 cells zte): 09/04/2026 : Power issue || Mail sent to Camusat</t>
  </si>
  <si>
    <t>(05-10-2026 cells zte): 09/05/2026 : Intervention prevu pour ce jour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down..;..;(05-10-2026 cells zte):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down..;..;(05-10-2026 cells zte):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</si>
  <si>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(05-10-2026 cells zte): 09/05/2026 : Check and clean RRU 61 port 11||FME Fabrice activer  ||..;..;(05-10-2026 cells zte): 09/05/2026 : Check and clean RRU 61 port 11||FME Fabrice activer  ||</t>
  </si>
  <si>
    <t>(05-10-2026 cells zte): 09/05/2026 : Need BO RAN analysis || Cell was down due to power || Power issue || Mail sent to Camusat</t>
  </si>
  <si>
    <t>(05-10-2026 ticket): INC-20260510-00013857...Others</t>
  </si>
  <si>
    <t xml:space="preserve">(05-10-2026 cells zte): 08/05/2026 : Check and clean RRU 52 ant 5 || FME activer et Presentement sur Dizangue || Intervention apres Dizangue ..;..;(05-10-2026 cells zte): 09/05/2026 : Feedback FME : Commande Jumpeurs en cours 
08/05/2026 : Check and clean RRU 52 ant 5 || FME activer et Presentement sur Dizangue || Intervention apres Dizangue ..;..;(05-10-2026 cells zte): 09/05/2026 : Feedback FME : Commande Jumpeurs en cours 
08/05/2026 : Check and clean RRU 52 ant 5 || FME activer et Presentement sur Dizangue || Intervention apres Dizangue </t>
  </si>
  <si>
    <t>(05-10-2026 ticket): INC-20260510-00004051...Grid Outage</t>
  </si>
  <si>
    <t>(05-10-2026 cells zte): 
09/05/2026 : Intervention prevue pour ce jour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61..;..;(05-10-2026 cells zte): 
09/05/2026 : Intervention prevue pour ce jour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61..;..;(05-10-2026 cells zte): 
09/05/2026 : Feedback PM : VSWR correction Plan date  review  : 10/05/2026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</si>
  <si>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</si>
  <si>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(05-10-2026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issue)..;..;(05-10-2026 ocm ran 12h)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</si>
  <si>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(05-10-2026 cells zte): 09/05/2026 : Need BO TX analysis..;..;(05-10-2026 ocm ran 12h) Power status check Ongoing</t>
  </si>
  <si>
    <t>(05-10-2026 ocm ran 18h)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16H..;..;(05-10-2026 ocm ran 12h)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</si>
  <si>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(05-10-2026 cells zte): 09/05/2026 : Power issue || Mail sent to IHS..;..;(05-10-2026 ocm ran 12h) Power status check Ongoing</t>
  </si>
  <si>
    <t>(05-10-2026 ocm ran 18h)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status..;..;(05-10-2026 ocm ran 12h)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</si>
  <si>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(05-10-2026 ocm ran 18h) 10/05/2026 ODU MPT-MC 3DB20859ABAA03  faulty and not available in our stock, request to OCM done..;..;(05-10-2026 ocm ran 12h) Power status check Ongoing</t>
  </si>
  <si>
    <t>(05-10-2026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ASAP..;..;(05-10-2026 ocm ran 12h)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</si>
  <si>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(05-10-2026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ASAP..;..;(05-10-2026 ocm ran 12h)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</si>
  <si>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(hourly IHS): 10/05/2026 14:47 0:25:03 53.5 FOUDA is managing</t>
  </si>
  <si>
    <t>(05-10-2026 ticket): INC-20260510-00014255...Others</t>
  </si>
  <si>
    <t>(hourly IHS): 10/05/2026 06:21 1:39:00 41v FME is informed and managing..;..;(05-10-2026 cells nokia): 
09/05/2026 : Need BO RAN analysis
08/05/2026 : Need BO RAN analysis ..;..;(05-10-2026 cells nokia): 
09/05/2026 : Need BO RAN analysis
08/05/2026 : Need BO RAN analysis ..;..;(05-10-2026 ticket): INC-20260510-00005064...Others</t>
  </si>
  <si>
    <t>(05-10-2026 ocm ran 18h) Power status check Ongoing..;..;(05-10-2026 ticket): INC-20260510-00017788...Others</t>
  </si>
  <si>
    <t>(05-10-2026 cells nokia): 09/05/2026: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..;..;(05-10-2026 cells nokia): 09/05/2026: Escalade faite au RM||Feedback FME||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..;..;(05-10-2026 ticket): INC-20260510-00013472...Grid Outage</t>
  </si>
  <si>
    <t xml:space="preserve">(05-10-2026 cells nokia): 08/05/2026 : Feedback PM. Intervention planned on 10.05.2026 after spare part collected
05/05/2026 : Intervention planned on 10.05.2026 after spare part collected
04/05/2026 : Ghost town                                  30/04/2026 : FRMF to be remplaced || plan for W19
29/04/2026: Need BO RAN analysis ..;..;(05-10-2026 cells nokia): 08/05/2026 : Feedback PM. Intervention planned on 10.05.2026 after spare part collected
05/05/2026 : Intervention planned on 10.05.2026 after spare part collected
04/05/2026 : Ghost town                                  30/04/2026 : FRMF to be remplaced || plan for W19
29/04/2026: Need BO RAN analysis ..;..;(05-10-2026 cells nokia): 08/05/2026 : Feedback PM. Intervention planned on 10.05.2026 after spare part collected
05/05/2026 : Intervention planned on 10.05.2026 after spare part collected
04/05/2026 : Ghost town                                  30/04/2026 : FRMF to be remplaced || plan for W19
29/04/2026: Need BO RAN analysis </t>
  </si>
  <si>
    <t>(hourly IHS): 10/05/2026 19:39 1:33:05 50.6 ETA ASAP</t>
  </si>
  <si>
    <t>(05-10-2026 ticket): INC-20260510-00014803...Others</t>
  </si>
  <si>
    <t>(hourly IHS): 10/05/2026 16:38 2:36:01 39 FME Joseph is managing with level 0...;..;(05-10-2026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needed..;..;(05-10-2026 ocm ran 12h) Power status check Ongoing..;..;(05-10-2026 ticket): INC-20260510-00017225...Grid Outage</t>
  </si>
  <si>
    <t>(05-10-2026 ticket): INC-20260510-00017763...Transmission Board fault</t>
  </si>
  <si>
    <t>(05-10-2026 ticket): INC-20260510-00014590...Others</t>
  </si>
  <si>
    <t>(hourly IHS): 10/05/2026 00:38 7:22:00 41v FME is informed and managing</t>
  </si>
  <si>
    <t>(05-10-2026 ticket): INC-20260510-00014850...Others</t>
  </si>
  <si>
    <t>(hourly IHS): 10/05/2026 15:34 3:39:48 48.1 FME Roland is managing with level 0..;..;(05-10-2026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..;..;(05-10-2026 ocm ran 18h) 10/05/2026 FME Roland is managing with level 0..;..;(05-10-2026 ticket): INC-20260510-00011472...power issue on site ...Grid Outage</t>
  </si>
  <si>
    <t>(05-10-2026 ocm ran 18h) Impacted by Ntem_G9U9U21_NRO_056..;..;(05-10-2026 ticket): INC-20260510-00011289...generator issue on site ...Grid Outage</t>
  </si>
  <si>
    <t>(hourly IHS): 10/05/2026 14:57 1:09:43 45.8 FME Roland is managing with level 0..;..;(05-10-2026 ticket): INC-20260510-00008871...Auto TT closure RCA...Transmission Board fault</t>
  </si>
  <si>
    <t>(05-10-2026 ticket): INC-20260510-00013693...Grid Outage</t>
  </si>
  <si>
    <t>(05-10-2026 ticket): INC-20260510-00014601...Others</t>
  </si>
  <si>
    <t>(05-10-2026 cells nokia): 
09/05206: Feedback RM||Access issues
08/05/2026 : Action avec le Level 0 en cour || Access issue 
07/05/2026 : Access issue || Negociation en cours ||Access issue
05/05/2026 : Check breaker and  interconnection  (sfp, optical fiber) between system and radio module, swap its if needed..;..;(05-10-2026 cells nokia): 
09/05206: Feedback RM||Access issues
08/05/2026 : Action avec le Level 0 en cour || Access issue 
07/05/2026 : Access issue || Negociation en cours ||Access issue
05/05/2026 : Check breaker and  interconnection  (sfp, optical fiber) between system and radio module, swap its if needed..;..;(05-10-2026 cells nokia): 
09/05206: Feedback RM||Access issues
08/05/2026 : Action avec le Level 0 en cour || Access issue 
07/05/2026 : Access issue || Negociation en cours ||Access issue
05/05/2026 : Check breaker and  interconnection  (sfp, optical fiber) between system and radio module, swap its if needed</t>
  </si>
  <si>
    <t>(05-10-2026 ticket): INC-20260510-00014600...Grid Outage</t>
  </si>
  <si>
    <t>(05-10-2026 ticket): INC-20260510-00009915...Transmission Board fault</t>
  </si>
  <si>
    <t xml:space="preserve">(05-10-2026 cells nokia): 09/05/2026 : Need BO RAN analysis ..;..;(05-10-2026 cells nokia): 09/05/2026: Feedback RM|| Intervention en cour
05/04/2026 : Feddback PM : Intervention planned on 07.05.2026 after spare part collected
04/05/2026 : Ghost town                                         30/04/2026 :  Check breaker and  interconnection FXDB (sfp, optical fiber) between system and radio module, swap its if needed || Access issue ..;..;(05-10-2026 cells nokia): 09/05/2026: Feedback RM|| Intervention en cour
05/04/2026 : Feddback PM : Intervention planned on 07.05.2026 after spare part collected
04/05/2026 : Ghost town                                         30/04/2026 :  Check breaker and  interconnection FXDB (sfp, optical fiber) between system and radio module, swap its if needed || Access issue </t>
  </si>
  <si>
    <t>(05-10-2026 ticket): INC-20260510-00014042...Grid Outage</t>
  </si>
  <si>
    <t>(05-10-2026 ticket): INC-20260510-00013183...Others</t>
  </si>
  <si>
    <t>(05-10-2026 ticket): INC-20260510-00001110...Transmission Board fault</t>
  </si>
  <si>
    <t>(05-10-2026 cells huawei): 09/05/2026 : Power issue || Mail sent to camusat..;..;(05-10-2026 cells huawei): 09/05/2026 : Power issue || Mail sent to camusat..;..;(05-10-2026 ocm ran 18h) 10/05/2026 Besoin d'un fme sur site pour verifier le status du MPR et la chaine antennaire de L ODU 3/1  red zone escalade RM DENIS 
09.05.2026 CAMUSAT: investigations ongoing / FME is trying to get level0..;..;(05-10-2026 ocm ran 12h) 10/05/2026 Besoin d'un fme sur site pour verifier le status du MPR et la chaine antennaire de L ODU 3/1  red zone escalade RM DENIS 
09.05.2026 CAMUSAT: investigations ongoing / FME is trying to get level0</t>
  </si>
  <si>
    <t>(hourly IHS): 10/05/2026 14:09 1:03:03 46.3 Romaric is informed and managing with L0.</t>
  </si>
  <si>
    <t>(05-10-2026 ocm ran 18h) 10.05.2026: Acces Negociation Ongoing
09.05.2026: Acces Negociation Ongoing. Update ASAP
08.05.26: FME is managing with level 0, update ASAP
08.05.26: Need FME on site to check RTN status and its antenna chain of its ODU; CM-20260508-00002466; FME Stanley is activated to check, update ASAP..;..;(05-10-2026 ocm ran 12h)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</si>
  <si>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(hourly IHS): 10/05/2026 05:57 1:03:00 49 V FME is informed and is managing with level 0</t>
  </si>
  <si>
    <t>(05-10-2026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..;..;(hourly IHS): 10/05/2026 12:07 1:53:00 42.2 V Fme is informed and managing with L0 (OCM Cable Vandalized)..;..;(05-10-2026 ocm ran 18h)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1/3..;..;(05-10-2026 ocm ran 12h) Power status check Ongoing</t>
  </si>
  <si>
    <t>(05-10-2026 ticket): INC-20260510-00015052...Auto TT closure RCA...Others</t>
  </si>
  <si>
    <t>(05-10-2026 ticket): INC-20260510-00014909...Grid Outage</t>
  </si>
  <si>
    <t>(05-10-2026 ticket): INC-20260510-00014809...Others</t>
  </si>
  <si>
    <t>(05-10-2026 ticket): INC-20260510-00013477...Grid Outage</t>
  </si>
  <si>
    <t>(05-10-2026 cells nokia): 09/05/2026 : Need BO RAN analysis ..;..;(05-10-2026 cells nokia): 09/05/2026 : Need BO RAN analysis||Fme should check and clean jumper, port 1..;..;(05-10-2026 ticket): INC-20260510-00017010...Grid Outage</t>
  </si>
  <si>
    <t>(05-10-2026 ocm ran 18h)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ASAP..;..;(05-10-2026 ocm ran 12h)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</si>
  <si>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(05-10-2026 ticket): INC-20260510-00005554...2026-05-10 09:44:18...Fme is informed and managing with L0...Grid Outage...user:OCM_NOC.IHS</t>
  </si>
  <si>
    <t>(05-10-2026 ticket): INC-20260510-00014739...power issue ...Grid Outage</t>
  </si>
  <si>
    <t>(05-10-2026 ocm ran 18h) New site not yet transferred to MSP..;..;(05-10-2026 ocm ran 12h) New site not yet transferred to MSP</t>
  </si>
  <si>
    <t>(hourly IHS): 10/05/2026 00:38 4:37:37 0.3V FME Hans is unreachable, Cord Jackson is informed</t>
  </si>
  <si>
    <t>(05-10-2026 ticket): INC-20260510-00014417...Auto TT closure RCA...Others</t>
  </si>
  <si>
    <t>(hourly IHS): 10/05/2026 16:36 0:36:09 No com fme is on the wa ETA 05:30 PM</t>
  </si>
  <si>
    <t xml:space="preserve"> impacted by   ADM_010_H_Ngaoundal  A determiner  || sans action</t>
  </si>
  <si>
    <t>(05-10-2026 groupe whatsapp front office ) impacted by EST_055_Z_Gado-Badzere(EST-055), RFO/RCA: Brins de fibre rongés dans une chambre optique à 84 mètres</t>
  </si>
  <si>
    <t>(05-10-2026 groupe whatsapp front office ) impacted by EST_055_Z_Gado-Badzere(EST-055), RFO/RCA: Brins de fibre rongés dans une chambre optique à 84 mètres..;..;(05-10-2026 ticket): INC-20260510-00014118...Grid Outage</t>
  </si>
  <si>
    <t>(05-10-2026 groupe whatsapp front office ) impacted by EST_055_Z_Gado-Badzere(EST-055), RFO/RCA: Brins de fibre rongés dans une chambre optique à 84 mètres..;..;(05-10-2026 ticket): INC-20260510-00014181...2026-05-10 19:59:11...No power issue on site U=52v ; Load =35 A // No action done...Auto TT closure RCA...Others...user:OCM_NOC.CAMUSAT</t>
  </si>
  <si>
    <t xml:space="preserve">EXN_007_H_Amchide -{ 10/05/2026 FME yaouba :de nouveau vandalisé et le comble c’est ces gars vise seulement les câbles qui alimentent directement les équipements de réseau   ETR=11/05/2026  } </t>
  </si>
  <si>
    <t xml:space="preserve"> impacted by   EXN_096_H_Yagoua-Ville  Grid fluctuation and unstable || Action: Manuel start of Gen</t>
  </si>
  <si>
    <t>mpacted by   LIT_620_Z_Notre-Dame-de-Yassa(LIT-620) ,MPR plante , apres resolution du probleme d'energie || Action :Reset physique du MPR a Notre Dame de Yassa</t>
  </si>
  <si>
    <t>MPR ISSUE</t>
  </si>
  <si>
    <t xml:space="preserve"> impacted by  CTR_750_Z_Nkometou-II(CTR-750) ,Probleme d'energie || Action : RCA attendu de CAMUSAT</t>
  </si>
  <si>
    <t xml:space="preserve"> impacted by ADM_008_N_Baiboum  ,Defaut de plantage de l'ODU || Action:Refection des connecteurs. Reset des MPR de part et d'autre des sites de Baiboum et Touboro</t>
  </si>
  <si>
    <t xml:space="preserve"> impacted by OST_059_H_Fokoue  ,Defaut  de l'ODU sur le site de Bafou corruption de la MIB a Fokoue|| Action :remplacement de l'ODU a Bafou , configuration de la MIB sur le site de Fokoue</t>
  </si>
  <si>
    <t>impacted by EST_055_Z_Gado-Badzere(EST-055), RFO/RCA: Brins de fibre rongés dans une chambre optique à 84 mètres</t>
  </si>
  <si>
    <t>fiber AOF</t>
  </si>
  <si>
    <t>Impacted by CTR_417_Z_Emombo-Tchad (Power issue)</t>
  </si>
  <si>
    <t xml:space="preserve"> Impacted by CTR_417_Z_Emombo-Tchad (TX issue)</t>
  </si>
  <si>
    <t>BRAZZAVILLE_LIT_081</t>
  </si>
  <si>
    <t>Impacted by LIT_791_Z_Mabanda-New /Main site up awaited</t>
  </si>
  <si>
    <t>SUD_024_Z_Lolodorf(SUD-024)</t>
  </si>
  <si>
    <t xml:space="preserve"> Impacted by Ntem_G9U9U21_NRO_056. </t>
  </si>
  <si>
    <t>NUR  DU 05/10/2026</t>
  </si>
  <si>
    <t>NUR  DU 05/9/2026</t>
  </si>
  <si>
    <t>top offenders 05/10/2026</t>
  </si>
  <si>
    <t>RETOUR CAMUSAT 05/10/2026</t>
  </si>
  <si>
    <t>RETOUR IHS 05/10/2026</t>
  </si>
  <si>
    <t>(05-10-2026 top offenders):</t>
  </si>
  <si>
    <t>(05-10-2026 top offenders):..;..;(05-10-2026 ocm ran 12h) 08.05.26: IHS: GRID BAD VOLTAGES and no space</t>
  </si>
  <si>
    <t>(05-10-2026 top offenders): 09/05/2026: FME activer. ETA 14h
08/05/2026 : Feedback BO : Closed after reset Activate FME to check and replaced FSP on ABIA|| FME activer.|| Intervention prevue pour demain
07/05/2026 : Need BO RAN analysis ..;..;(05-10-2026 cells nokia): 09/05/2026: FME activer. ETA 14h
08/05/2026 : Feedback BO : Closed after reset Activate FME to check and replaced FSP on ABIA|| FME activer.|| Intervention prevue pour demain
07/05/2026 : Need BO RAN analysis ..;..;(05-10-2026 cells nokia): 09/05/2026: FME activer. ETA 14h
08/05/2026 : Feedback BO : Closed after reset Activate FME to check and replaced FSP on ABIA|| FME activer.|| Intervention prevue pour demain
07/05/2026 : Need BO RAN analysis ..;..;(05-10-2026 ocm ran 18h) 10/05/2026 FME should check BBU status and interconnection with MPR on port 1/1  FME EN route ETA=15H23 UTC ..;..;(05-10-2026 ocm ran 12h) 09.05.2026: Possible Plantage de de la BTS. Reset en remote en cours Update ASAP..;..;(05-10-2026 ticket): INC-20260510-00014715...Grid Outage</t>
  </si>
  <si>
    <t>(05-10-2026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Buea-David..;..;(05-10-2026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Buea-David..;..;(05-10-2026 ocm ran 12h)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</si>
  <si>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top offenders):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ASAP..;..;(05-10-2026 ocm ran 18h)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ASAP..;..;(05-10-2026 ocm ran 12h)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</si>
  <si>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(05-10-2026 top offenders):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
07/05/2026 : power cabinet replaced yesterday. 
Power is stable || Site down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ocm ran 18h) Power status check Ongoing..;..;(05-10-2026 ocm ran 12h) Power status check Ongoing</t>
  </si>
  <si>
    <t>(05-10-2026 top offenders):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t>
  </si>
  <si>
    <t>(05-10-2026 top offenders):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</si>
  <si>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(05-10-2026 top offenders): 11/05/2026 FME activé ETA=13H UTC
10/05/2026 FME wily activé ETA asap 
Site is not supervised Mobilize FME locally for tshoot..;..;(05-10-2026 ocm ran 18h) 10/05/2026 FME wily activé ETA asap 
Site is not supervised Mobilize FME locally for tshoot..;..;(05-10-2026 ticket): INC-20260510-00003893...2026-05-10 16:41:27...FME wily activé ETA asap...user:OCM_NOC.IHS</t>
  </si>
  <si>
    <t>(05-10-2026 top offenders): Grid outage ..;..;(05-10-2026 ocm ran 18h) Power status check Ongoing</t>
  </si>
  <si>
    <t>(05-10-2026 top offenders): Impacted by CTR_417_Z_Emombo-Tchad (Power issue)..;..;(05-10-2026 ocm ran 18h) Impacted by CTR_417_Z_Emombo-Tchad (Power issue)..;..;(05-10-2026 ocm ran 12h) Impacted by CTR_417_Z_Emombo-Tchad (Power issue)</t>
  </si>
  <si>
    <t>(05-10-2026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return..;..;(05-10-2026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return..;..;(05-10-2026 ocm ran 12h)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</si>
  <si>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(05-10-2026 top offenders): Power status check Ongoing</t>
  </si>
  <si>
    <t>(05-10-2026 top offenders): 09/05/2026 : Need BO RAN analysis || Site unstable due to transmission || Check antenna link port 8/1 || FME activer || ETA : 10/05/2026..;..;(05-10-2026 cells zte): 09/05/2026 : Need BO TX analysis..;..;(05-10-2026 cells zte): 09/05/2026 : Need BO TX analysis..;..;(05-10-2026 cells zte): 09/05/2026 : Need BO RAN analysis || Site unstable due to transmission || Check antenna link port 8/1 || FME activer || ETA : 10/05/2026</t>
  </si>
  <si>
    <t>(05-10-2026 top offenders):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0..;..;(05-10-2026 ocm ran 18h)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0..;..;(05-10-2026 ocm ran 12h)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</si>
  <si>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xml:space="preserve">(05-10-2026 top offenders): 09/05/2026 : Need BO RAN analysis || Cell was down due to power ..;..;(05-10-2026 cells zte): 09/05/2026 : Need BO RAN analysis || Cell was down due to power ..;..;(05-10-2026 cells zte): 09/05/2026 : Need BO RAN analysis || Cell was down due to power </t>
  </si>
  <si>
    <t>(05-10-2026 top offenders): Power status check Ongoing..;..;(05-10-2026 ocm ran 18h) Power status check Ongoing</t>
  </si>
  <si>
    <t>(05-10-2026 top offenders): Power status check Ongoing..;..;(hourly IHS): 10/05/2026 18:46 1:25:50 54.6 Rectifiers hanging due to base connectors faulty...;..;(05-10-2026 ocm ran 18h) Power status check Ongoing</t>
  </si>
  <si>
    <t>(05-10-2026 top offenders):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ETD=06.05.26..;..;(05-10-2026 ocm ran 18h)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ETD=06.05.26..;..;(05-10-2026 ocm ran 12h) 10/05/2026  software SRAN24 toujours pas rcu HOnnore en route pour la verification a l'agence UPDATE dans 1H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ETD=06.05.26..;..;(05-10-2026 ticket): INC-20260510-00001282...Grid Outage</t>
  </si>
  <si>
    <t>(05-10-2026 top offenders):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OCM..;..;(05-10-2026 ocm ran 18h)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OCM..;..;(05-10-2026 ocm ran 12h)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</si>
  <si>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top offenders):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fabricated,..;..;(05-10-2026 cells zte):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fabricated,..;..;(05-10-2026 ticket): INC-20260510-00002502...Grid Outage</t>
  </si>
  <si>
    <t>(05-10-2026 top offenders): Power status check Ongoing..;..;(hourly IHS): 10/05/2026 19:08 3:02:51 56.5 FME Moses is managing with level 0..;..;(05-10-2026 ocm ran 18h) Power status check Ongoing</t>
  </si>
  <si>
    <t>(05-10-2026 top offenders): Power status check Ongoing..;..;(hourly IHS): 10/05/2026 19:02 1:10:34 54.5 Rectifiers hanging due to MPR faulty..;..;(05-10-2026 ocm ran 18h) Power status check Ongoing..;..;(05-10-2026 ocm ran 12h) Power status check Ongoing</t>
  </si>
  <si>
    <t>(05-10-2026 top offenders):..;..;(05-10-2026 ticket): INC-20260510-00009940...Grid only site, No space to deploy MDG// Grid return...Grid only site, No space to deploy MDG// Grid return...Grid Outage...Grid only site, No space to deploy MDG// Grid return</t>
  </si>
  <si>
    <t>(05-10-2026 top offenders):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activer..;..;(05-10-2026 cells nokia): 
09/05/2026 : Need BO RAN analysis
08/05/2026 : Need BO RAN analysis ..;..;(05-10-2026 cells nokia):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</si>
  <si>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(05-10-2026 top offenders):..;..;(05-10-2026 ticket): INC-20260510-00016801...Others</t>
  </si>
  <si>
    <t>(05-10-2026 top offenders):..;..;(05-10-2026  groupe whatsapp incident ) impacted by OST_059_H_Fokoue  ,Defaut  de l'ODU sur le site de Bafou corruption de la MIB a Fokoue|| Action :remplacement de l'ODU a Bafou , configuration de la MIB sur le site de Fokoue..;..;(05-10-2026 ocm ran 12h) P2 Incident at OST_059_H_Fokoue</t>
  </si>
  <si>
    <t>(05-10-2026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..;..;(05-10-2026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..;..;(05-10-2026 ocm ran 12h)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..;..;(05-10-2026 ticket): INC-20260510-00018464...Grid Outage</t>
  </si>
  <si>
    <t>(05-10-2026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reconnection)..;..;(05-10-2026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reconnection)..;..;(05-10-2026 ocm ran 12h)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</si>
  <si>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(05-10-2026 top offenders): 09/05/2026 : Mail initie ce jour du cote de OCM pour avoir l'access au site 
08/05/2026 : Need BO RAN analysis || Site unstable check the port 5 to Optical link of RRU 81 ||Acess issue || Demande d'access en cours pour le FME Etaba fidele  ..;..;(05-10-2026 cells zte): 08/05/2026 : Need BO RAN analysis || Site unstable check the port 5 to Optical link of RRU 81 ||Acess issue || Demande d'access en cours pour le FME Etaba fidele  ..;..;(05-10-2026 cells zte): 09/05/2026 : Mail initie ce jour du cote de OCM pour avoir l'access au site 
08/05/2026 : Need BO RAN analysis || Site unstable check the port 5 to Optical link of RRU 81 ||Acess issue || Demande d'access en cours pour le FME Etaba fidele  ..;..;(05-10-2026 cells zte): 09/05/2026 : Mail initie ce jour du cote de OCM pour avoir l'access au site 
08/05/2026 : Need BO RAN analysis || Site unstable check the port 5 to Optical link of RRU 81 ||Acess issue || Demande d'access en cours pour le FME Etaba fidele  </t>
  </si>
  <si>
    <t>(05-10-2026 top offenders):..;..;(hourly IHS): 10/05/2026 22:19 0:40:56 46.8V FME Nicolas is informed ETA=11:30 PM..;..;(05-10-2026 ticket): INC-20260510-00016537...	Grid outage, site went down due to insufficiency of rectifiers //Site stabilized...	Grid outage, site went down due to insufficiency of rectifiers //Site stabilized...Grid Outage...	Grid outage, site went down due to insufficiency of rectifiers //Site stabilized</t>
  </si>
  <si>
    <t>(05-10-2026 top offenders): 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managing..;..;(05-10-2026 ocm ran 18h)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managing..;..;(05-10-2026 ocm ran 12h)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</si>
  <si>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top offenders):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cells nokia):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cells nokia):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ticket): INC-20260510-00015250...Grid Outage</t>
  </si>
  <si>
    <t>(05-10-2026 top offenders):..;..;(05-10-2026 ticket): INC-20260510-00015753...Transmission Board fault</t>
  </si>
  <si>
    <t>(05-10-2026 top offenders): Impacted by LIT_209_Z_Cellucam-New(LIT-209)..;..;(05-10-2026 ocm ran 18h) Impacted by LIT_209_Z_Cellucam-New(LIT-209)..;..;(05-10-2026 ticket): INC-20260510-00013227...Grid Outage</t>
  </si>
  <si>
    <t>(05-10-2026 top offenders): Le site est impacté par BRAZZAVILLE_LIT_081
BV vérifier le statut power de ce site, au besoin activer un FME vérifier la chaine antennaire de l'ODU 4/1..;..;(05-10-2026 ocm ran 12h) Power status check Ongoing..;..;(05-10-2026 ticket): INC-20260510-00007428...2026-05-10 13:35:46...Le site est impacté par BRAZZAVILLE_LIT_081
BV vérifier le statut power de ce site, au besoin activer un FME vérifier la chaine antennaire de l'ODU 4/1...Affected by the remote site down due to power issue....Grid Outage...user:OCM_NOC.IHS</t>
  </si>
  <si>
    <t>(05-10-2026 top offenders): Power status check Ongoing..;..;(05-10-2026 ticket): INC-20260510-00009535...2026-05-10 15:35:09...The technician is on the way to the site ETA 17h35...Grid Outage...user:OCM_NOC.CAMUSAT</t>
  </si>
  <si>
    <t>(05-10-2026 top offenders): Impacted by ADM_010_H_Ngaoundal..;..;(05-10-2026  groupe whatsapp incident ) impacted by   ADM_010_H_Ngaoundal  A determiner  || sans action..;..;(05-10-2026 ocm ran 18h) Power status check Ongoing..;..;(05-10-2026 ocm ran 12h) 10/05/2026 remplacement FSMF ce jour, ETA 14H
09.05.2026: FSMF reçu à la gare à Ngaoundal en ce moment,  ETA 10/05/2026 après travaux sur GORO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ticket): INC-20260510-00017298...Grid Outage</t>
  </si>
  <si>
    <t>(05-10-2026 top offenders): 09/05/2026 : Need BO RAN analysis ..;..;(05-10-2026 cells nokia): 09/05/2026 : Need BO RAN analysis ..;..;(05-10-2026 cells nokia): 09/05/2026 : Need BO RAN analysis ..;..;(05-10-2026 ticket): INC-20260510-00012166...Grid Outage</t>
  </si>
  <si>
    <t>(05-10-2026 top offenders):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groupe whatsapp incident ) impacted by   ADM_010_H_Ngaoundal  A determiner  || sans action..;..;(05-10-2026 ocm ran 18h)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ocm ran 12h)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ticket): INC-20260510-00017341...Grid Outage</t>
  </si>
  <si>
    <t>(05-10-2026 top offenders): 11/05/226 MSS0 faulty commande passé ETD
10/05/2026 Besoin d'un fme sur site pour verifier le status du MPR ETA=13H UTC  // chassis MSS 0 faulty commande en cours 
09.05.2026 CAMUSAT: investigations ongoing / FME is trying to get level0..;..;(05-10-2026 ocm ran 18h) 10/05/2026 Besoin d'un fme sur site pour verifier le status du MPR ETA=13H UTC  // chassis MSS 0 faulty commande en cours 
09.05.2026 CAMUSAT: investigations ongoing / FME is trying to get level0..;..;(05-10-2026 ocm ran 12h) 10/05/2026 Besoin d'un fme sur site pour verifier le status du MPR ETA=13H UTC 
09.05.2026 CAMUSAT: investigations ongoing / FME is trying to get level0</t>
  </si>
  <si>
    <t>(05-10-2026 top offenders): Impacted by ADM_010_H_Ngaoundal..;..;(05-10-2026  groupe whatsapp incident ) impacted by   ADM_010_H_Ngaoundal  A determiner  || sans action..;..;(05-10-2026 ocm ran 18h) Power status check Ongoing..;..;(05-10-2026 ocm ran 12h) Power status check Ongoing..;..;(05-10-2026 ticket): INC-20260510-00017314...Grid Outage</t>
  </si>
  <si>
    <t>(05-10-2026 top offenders): Power status check Ongoing..;..;(05-10-2026  groupe whatsapp incident ) impacted by   ADM_010_H_Ngaoundal  A determiner  || sans action..;..;(05-10-2026 ocm ran 18h) Power status check Ongoing..;..;(05-10-2026 ocm ran 12h) Power status check Ongoing..;..;(05-10-2026 ticket): INC-20260510-00017950...Grid Outage</t>
  </si>
  <si>
    <t>(05-10-2026 top offenders):..;..;(hourly IHS): 10/05/2026 22:01 0:58:51 42.2V FME Alain is heading to site, ETA 23h45</t>
  </si>
  <si>
    <t>(05-10-2026 top offenders):..;..;(05-10-2026  groupe whatsapp incident ) impacted by ADM_008_N_Baiboum  ,Defaut de plantage de l'ODU || Action:Refection des connecteurs. Reset des MPR de part et d'autre des sites de Baiboum et Touboro..;..;(05-10-2026 ticket): INC-20260510-00014592...Others</t>
  </si>
  <si>
    <t>(05-10-2026 top offenders): Power status check Ongoing..;..;(hourly IHS): 10/05/2026 03:05 3:10:37 46.5V Access Issue during the Night because the Landlord prohibits the access to the site after 6:30 PM, IHS SS BENOIT is informed and confirmed..;..;(05-10-2026 ticket): INC-20260510-00018420...Grid Outage</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</si>
  <si>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INC-20260510-00011961...2026-05-10 18:20:23...Vu le retour de CAMUSAT, le FME a été alerté pour la prise en charge , ETA : 01H30...Reset physique du MPR à Notre Dame Yassa...Others...MPR planté après resolution du probleme d'energie...user:OCM_NOC.CAMUSAT</t>
  </si>
  <si>
    <t>(05-10-2026 top offenders):..;..;(05-10-2026 ticket): INC-20260510-00004530...2026-05-10 10:36:03...no power issue u=49v load=39A site on grid...power issue observed Camusat support informed and he is managing it we are following up ...Grid Outage...user:OCM_NOC.CAMUSAT</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</si>
  <si>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INC-20260510-00011779...impacted by notre dame de yassa due to power issue ...Grid Outage</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</si>
  <si>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INC-20260510-00011784...impacted by notre dame de yassa due to power issue ...Grid Outage</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</si>
  <si>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</si>
  <si>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INC-20260510-00011959...Grid outage, generator failure ...Grid Outage</t>
  </si>
  <si>
    <t>(05-10-2026 top offenders): 11/05/2026 FME sera sur site l'inventaire apres ndjeleng-II
10/05/2026 Évidence bfssm ndiendam2 tous les câbles power  qui alimente les radios sur le pylône ont été découpé et emporter
10/05/2026 intervention in the morning ETA 08H..;..;(05-10-2026 ocm ran 18h) 10/05/2026 Évidence bfssm ndiendam2 tous les câbles power  qui alimente les radios sur le pylône ont été découpé et emporter
10/05/2026 intervention in the morning ETA 08H..;..;(05-10-2026 ocm ran 12h) 10/05/2026 intervention in the morning ETA 08H</t>
  </si>
  <si>
    <t>(05-10-2026 top offenders): 09/05/2026 : Power issue || Mail sent to IHS..;..;(hourly IHS): 10/05/2026 00:37 0:37:16 45.8V FME MERLIN IS ON SITE/Franklin informed..;..;(05-10-2026 cells huawei): 09/05/2026 : Power issue || Mail sent to IHS..;..;(05-10-2026 ocm ran 18h) Power status check Ongoing..;..;(05-10-2026 ocm ran 12h) Power status check Ongoing..;..;(05-10-2026 ticket): INC-20260510-00004839...2026-05-10 08:14:19...	PWC overload. // Load stabilized....FME Gael is on site and reports insufficient rectifiers and PWC overload // Load stabilized....Grid Outage...user:OCM_NOC.IHS</t>
  </si>
  <si>
    <t>(05-10-2026 top offenders):..;..;(05-10-2026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t>
  </si>
  <si>
    <t>(05-10-2026 top offenders): Indisponibilité des services mobiles Voix &amp; Data dans la localité de CTR_750_Z_Nkometou-II(CTR-750) et environs...;..;(05-10-2026  groupe whatsapp incident ) impacted by  CTR_750_Z_Nkometou-II(CTR-750) ,Probleme d'energie || Action : RCA attendu de CAMUSAT</t>
  </si>
  <si>
    <t>(05-10-2026 top offenders): Indisponibilité des services mobiles Voix &amp; Data dans la localité de CTR_750_Z_Nkometou-II(CTR-750) et environs.</t>
  </si>
  <si>
    <t>(05-10-2026 top offenders): Power status check Ongoing..;..;(hourly IHS): 10/05/2026 15:55 0:11:09 44.8 FME Emmanuel is on site.</t>
  </si>
  <si>
    <t>(05-10-2026 top offenders): 10/05/2026 Grid only site, No space to deploy MDG/Awaiting Grid return..;..;(hourly IHS): 10/05/2026 13:49 1:23:26 46.4 Grid outage without space for MDG. Awaiting grid return..;..;(05-10-2026 ocm ran 18h) 10/05/2026 Grid only site, No space to deploy MDG/Awaiting Grid return..;..;(05-10-2026 ticket): INC-20260510-00009780...2026-05-10 16:30:30...Grid only site, No space to deploy MDG//Grid return...Grid only site, No space to deploy MDG//Grid return...Grid Outage...Grid only site, No space to deploy MDG//Grid return...user:OCM_NOC.IHS</t>
  </si>
  <si>
    <t>(05-10-2026 top offenders): 11/05/2026 CDS: en attente des poteaux pour la finalisation de la coupure 
10/05/2026 equipe sur la coupure ETR=2H
10/05/2026 OCM_AOF_CTR_154_CTR_074_Montee-Jouvence-II-IHS_Damas is down CDS activated ..;..;(05-10-2026 ocm ran 18h) 10/05/2026 equipe sur la coupure ETR=2H
10/05/2026 OCM_AOF_CTR_154_CTR_074_Montee-Jouvence-II-IHS_Damas is down CDS activated ..;..;(05-10-2026 ocm ran 12h) 10/05/2026 OCM_AOF_CTR_154_CTR_074_Montee-Jouvence-II-IHS_Damas is down CDS activated ..;..;(05-10-2026 ticket): INC-20260510-00002118...2026-05-10 12:06:48...10/05/2026 OCM_AOF_CTR_154_CTR_074_Montee-Jouvence-II-IHS_Damas is down CDS activated...power failure. Escalate to IHS ...user:NGUESSAN KOFFI MARC PAETERNE</t>
  </si>
  <si>
    <t>(05-10-2026 top offenders): 10/05/2026 instabilit power ..;..;(05-10-2026 ocm ran 18h) 10/05/2026 instabilit power ..;..;(05-10-2026 ticket): INC-20260510-00012724...Grid Outage</t>
  </si>
  <si>
    <t>(05-10-2026 top offenders):..;..;(hourly IHS): 10/05/2026 04:40 0:36:08 FME is on the way ETA 04:50..;..;(05-10-2026 ticket): INC-20260510-00002241...2026-05-10 05:05:22...FME is on site...Grid Outage...user:OCM_NOC.IHS</t>
  </si>
  <si>
    <t>(05-10-2026 top offenders): 11/05/2026 Feedback IHS : Grid only site, No space to deploy MDG/Awaiting Grid return..;..;(hourly IHS): 10/05/2026 21:39 1:20:52 2V Grid only site, No space to deploy MDG/Awaiting Grid return..;..;(05-10-2026 ticket): INC-20260510-00015847...2026-05-11 03:41:54...user:OCM_NOC.IHS</t>
  </si>
  <si>
    <t>(05-10-2026 top offenders): 10/05/2026 FME activé ETA=17H35 UTC
besoin activer un FME vérifier la chaine antennaire de l'ODU 6/1..;..;(05-10-2026 ocm ran 12h) Power status check Ongoing..;..;(05-10-2026 ticket): INC-20260510-00007442...2026-05-10 16:42:44...10/05/2026 FME activé ETA=17H35 UTC...Ongoing work for link upgrade ...Grid Outage...user:NGUESSAN KOFFI MARC PAETERNE</t>
  </si>
  <si>
    <t>(05-10-2026 top offenders): 11/05/2026 IHS: Grid only site, No space to deployed MDG/Awaiting Grid return,Seraphin  informed ESCALADE L3 IHS 
08.05.2026 IHS: Grid only site, No space to deployed MDG/Awaiting Grid return,Seraphin  informed..;..;(05-10-2026 ocm ran 18h) 08.05.2026 IHS: Grid only site, No space to deployed MDG/Awaiting Grid return,Seraphin  informed..;..;(05-10-2026 ocm ran 12h) 08.05.2026 IHS: Grid only site, No space to deployed MDG/Awaiting Grid return,Seraphin  informed</t>
  </si>
  <si>
    <t>05-10-2026: hardware issue,  site with GPS issue (alarm : TDD down 09Apr 02pm)</t>
  </si>
  <si>
    <t>(05-10-2026 ticket): INC-20260510-00018379...Grid Outage || 05-10-2026: hardware issue,  site with GPS issue (alarm : TDD down 09Apr 02pm)</t>
  </si>
  <si>
    <t>05-10-2026: hardware issue,  site with GPS issue (alarm : TDD down 09Apr 02pm)   ||  (05-10-2026 top offenders):</t>
  </si>
  <si>
    <t>05-10-2026: hardware issue,  site with GPS issue (alarm : TDD down 09Apr 02pm)(05-10-2026 top offenders):</t>
  </si>
  <si>
    <t>(05-10-2026 groupw whatsapp incident):LIT_050_Z_Bepanda(LIT-050): FME CANETE activé to check MPR status ETA ASAP  || (05-10-2026 top offenders):</t>
  </si>
  <si>
    <t>(05-10-2026 groupw whatsapp incident):LIT_154_Z_Bonamoussongo-IHS(LIT-154): Impacted by LIT_050_Z_Bepanda(LIT-050)
LIT_050_Z_Bepanda(LIT-050): FME CANETE activé to check MPR status ETA ASAP   ||  (05-10-2026 top offenders):</t>
  </si>
  <si>
    <t>LIT_050_Z_Bepanda(LIT-050): FME CANETE activé to check MPR status ETA ASAP</t>
  </si>
  <si>
    <t>(05-10-2026 groupw whatsapp incident):LIT_154_Z_Bonamoussongo-IHS(LIT-154): Impacted by LIT_050_Z_Bepanda(LIT-050)
LIT_050_Z_Bepanda(LIT-050): FME CANETE activé to check MPR status ETA ASAP   ||   (05-10-2026 top offenders):</t>
  </si>
  <si>
    <t>(05-10-2026 groupw whatsapp incident): SUO_112_H_Kumba-Market: 09.05.2026: FME Collins activtaed is manging ETA=ASAP  ||(05-10-2026 top offenders):</t>
  </si>
  <si>
    <t>(05-10-2026 groupw whatsapp incident):LIT_558_Z_Nkong-CRTV-II(LIT-558): 09.05.2026: Nouvelle  Spare recu Faulty. Expedition d'une nouvelle Spare de Douala ce Jour ETD=09.05.2026 || (05-10-2026 top offenders):</t>
  </si>
  <si>
    <t xml:space="preserve">(05-10-2026 top offenders): 11/05/2026 grid outage grid only site /awaiting grid return escalade L4 camusat 
10/05/2026 grid outage grid only site /awaiting grid return escalade L4 camusat </t>
  </si>
  <si>
    <t>(05-10-2026 top offenders): 09/05/2026 : Need BO RAN analysis || Site unstable due to transmission || Check antenna link port 8/1 || FME activer || ETA : 10/05/2026</t>
  </si>
  <si>
    <t>(05-10-2026 top offenders):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</si>
  <si>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 xml:space="preserve">(05-10-2026 top offenders): 11/05/2026 CDS: en attente des poteaux pour la finalisation de la coupure 
10/05/2026 equipe sur la coupure ETR=2H
10/05/2026 OCM_AOF_CTR_154_CTR_074_Montee-Jouvence-II-IHS_Damas is down CDS activated </t>
  </si>
  <si>
    <t>(05-10-2026 top offenders):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</si>
  <si>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top offenders): 09/05/2026 : Power issue || Mail sent to Camusat</t>
  </si>
  <si>
    <t>(05-10-2026 top offenders): 09/05/2026 : Need BO TX analysis</t>
  </si>
  <si>
    <t>(05-10-2026 top offenders): 08/05/2026 : Power issue || Mail sent to IHS || Feedack  IHS : Gen overload, process of replacement is ongoing, ETR: Week 20</t>
  </si>
  <si>
    <t xml:space="preserve">(05-10-2026 top offenders): 09/05/2026: FME activer. ETA 14h
08/05/2026 : Feedback BO : Closed after reset Activate FME to check and replaced FSP on ABIA|| FME activer.|| Intervention prevue pour demain
07/05/2026 : Need BO RAN analysis </t>
  </si>
  <si>
    <t>(05-10-2026 top offenders): 11/05/2026 grid only site grid outage / grid return awaited
10/05/2026  grid only site grid outage / grid return awaited</t>
  </si>
  <si>
    <t>(05-10-2026 top offenders): Impacted by LIT_554_Z_Ndpssi-Vallee-de-la-Paix(LIT-554)</t>
  </si>
  <si>
    <t>(05-10-2026 top offenders):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</si>
  <si>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(05-10-2026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</si>
  <si>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top offenders):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</si>
  <si>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(05-10-2026 top offenders): 11/05/2026 FME activé ETA=13H UTC
10/05/2026 FME wily activé ETA asap 
Site is not supervised Mobilize FME locally for tshoot</t>
  </si>
  <si>
    <t xml:space="preserve">(05-10-2026 top offenders):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</si>
  <si>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(05-10-2026 top offenders): 11/05/2026 FME sera sur site l'inventaire apres ndjeleng-II
10/05/2026 Évidence bfssm ndiendam2 tous les câbles power  qui alimente les radios sur le pylône ont été découpé et emporter
10/05/2026 intervention in the morning ETA 08H</t>
  </si>
  <si>
    <t>(05-10-2026 top offenders):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</si>
  <si>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 xml:space="preserve">(05-10-2026 top offenders): Grid outage </t>
  </si>
  <si>
    <t>(05-10-2026 top offenders): 10/05/2026 FME activé ETA=17H35 UTC
besoin activer un FME vérifier la chaine antennaire de l'ODU 6/1</t>
  </si>
  <si>
    <t>(05-10-2026 top offenders): Le site est impacté par BRAZZAVILLE_LIT_081
BV vérifier le statut power de ce site, au besoin activer un FME vérifier la chaine antennaire de l'ODU 4/1</t>
  </si>
  <si>
    <t>(05-10-2026 top offenders): 10/05/2026 Grid only site, No space to deploy MDG/Awaiting Grid return</t>
  </si>
  <si>
    <t>(05-10-2026 top offenders): Impacted by CTR_417_Z_Emombo-Tchad (Power issue)</t>
  </si>
  <si>
    <t>(05-10-2026 top offenders): Impacted by CTR_417_Z_Emombo-Tchad (TX issue)</t>
  </si>
  <si>
    <t>(05-10-2026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</si>
  <si>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(05-10-2026 top offenders): 11.05.26: Grid outage grid only site / awaiting grid return escalade L4
08.05.26: Grid outage grid only site / awaiting grid return escalade L2 </t>
  </si>
  <si>
    <t xml:space="preserve">(05-10-2026 top offenders): 11.05.25: Grid outage and grid only site / Grid return awaited escalade L4 
08.05.25: Grid outage and grid only site / Grid return awaited escalade L2 </t>
  </si>
  <si>
    <t>(05-10-2026 top offenders): 11/05/2026 IHS: Grid only site, No space to deployed MDG/Awaiting Grid return,Seraphin  informed ESCALADE L3 IHS 
08.05.2026 IHS: Grid only site, No space to deployed MDG/Awaiting Grid return,Seraphin  informed</t>
  </si>
  <si>
    <t xml:space="preserve">(05-10-2026 top offenders): 10/05/2026 instabilit power </t>
  </si>
  <si>
    <t xml:space="preserve">(05-10-2026 top offenders):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</si>
  <si>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(05-10-2026 top offenders): 09/05/2026 : Power issue || Mail sent to IHS</t>
  </si>
  <si>
    <t>(05-10-2026 top offenders): Power issue at Nkometou-II. NOC Camusat said that power team is on the way to the site for troublesshooting</t>
  </si>
  <si>
    <t>(05-10-2026 top offenders): Impacted by CTR_123_Z_Maison-Blanche-IHS(CTR-123)</t>
  </si>
  <si>
    <t>(05-10-2026 top offenders):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</si>
  <si>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xml:space="preserve">(05-10-2026 top offenders): 09/05/2026 : Need BO RAN analysis || Cell was down due to power </t>
  </si>
  <si>
    <t>(05-10-2026 top offenders): Impacted by LIT_209_Z_Cellucam-New(LIT-209)</t>
  </si>
  <si>
    <t>(05-10-2026 top offenders):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</si>
  <si>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(05-10-2026 top offenders):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</si>
  <si>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top offenders):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</si>
  <si>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 xml:space="preserve">(05-10-2026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</si>
  <si>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(05-10-2026 top offenders): 09/05/2026 : Need BO RAN analysis </t>
  </si>
  <si>
    <t xml:space="preserve">(05-10-2026 top offenders): 09/05/2026 : Mail initie ce jour du cote de OCM pour avoir l'access au site 
08/05/2026 : Need BO RAN analysis || Site unstable check the port 5 to Optical link of RRU 81 ||Acess issue || Demande d'access en cours pour le FME Etaba fidele  </t>
  </si>
  <si>
    <t>(05-10-2026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</si>
  <si>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(05-10-2026 top offenders): Impacted by ADM_010_H_Ngaoundal</t>
  </si>
  <si>
    <t>(05-10-2026 top offenders): 11/05/2026 Feedback IHS : Grid only site, No space to deploy MDG/Awaiting Grid return</t>
  </si>
  <si>
    <t>(05-10-2026 top offenders):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</si>
  <si>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top offenders):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</si>
  <si>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top offenders): 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</si>
  <si>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top offenders): 11/05/226 MSS0 faulty commande passé ETD
10/05/2026 Besoin d'un fme sur site pour verifier le status du MPR ETA=13H UTC  // chassis MSS 0 faulty commande en cours 
09.05.2026 CAMUSAT: investigations ongoing / FME is trying to get level0</t>
  </si>
  <si>
    <t>(05-10-2026 ocm ran 18h) 10/05/2026 grid outage grid only site /awaiting grid return</t>
  </si>
  <si>
    <t>(05-10-2026 ocm ran 12h) 10/05/2026 grid outage grid only site /awaiting grid return</t>
  </si>
  <si>
    <t>(05-10-2026 cells zte): 09/05/2026 : Need BO TX analysis</t>
  </si>
  <si>
    <t>(05-10-2026 cells zte): 09/05/2026 : Need BO RAN analysis || Site unstable due to transmission || Check antenna link port 8/1 || FME activer || ETA : 10/05/2026</t>
  </si>
  <si>
    <t>(05-10-2026 cells zte):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</si>
  <si>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(05-10-2026 ticket): INC-20260510-00002502...Grid Outage</t>
  </si>
  <si>
    <t xml:space="preserve">(05-10-2026 ocm ran 18h) 10/05/2026 equipe sur la coupure ETR=2H
10/05/2026 OCM_AOF_CTR_154_CTR_074_Montee-Jouvence-II-IHS_Damas is down CDS activated </t>
  </si>
  <si>
    <t xml:space="preserve">(05-10-2026 ocm ran 12h) 10/05/2026 OCM_AOF_CTR_154_CTR_074_Montee-Jouvence-II-IHS_Damas is down CDS activated </t>
  </si>
  <si>
    <t>(05-10-2026 ticket): INC-20260510-00002118...2026-05-10 12:06:48...10/05/2026 OCM_AOF_CTR_154_CTR_074_Montee-Jouvence-II-IHS_Damas is down CDS activated...power failure. Escalate to IHS ...user:NGUESSAN KOFFI MARC PAETERNE</t>
  </si>
  <si>
    <t>(hourly IHS): 10/05/2026 22:19 0:40:56 46.8V FME Nicolas is informed ETA=11:30 PM</t>
  </si>
  <si>
    <t>(05-10-2026 ticket): INC-20260510-00016537...	Grid outage, site went down due to insufficiency of rectifiers //Site stabilized...	Grid outage, site went down due to insufficiency of rectifiers //Site stabilized...Grid Outage...	Grid outage, site went down due to insufficiency of rectifiers //Site stabilized</t>
  </si>
  <si>
    <t>(05-10-2026 cells zte):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</si>
  <si>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cells zte):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</si>
  <si>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cells zte): 09/05/2026 : Power issue || Mail sent to Camusat</t>
  </si>
  <si>
    <t xml:space="preserve">(05-10-2026 ocm ran 18h)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</si>
  <si>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(05-10-2026 ocm ran 12h)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</si>
  <si>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(05-10-2026 cells huawei): 08/05/2026 : Power issue || Mail sent to IHS || Feedack  IHS : Gen overload, process of replacement is ongoing, ETR: Week 20</t>
  </si>
  <si>
    <t xml:space="preserve">(05-10-2026 cells nokia): 09/05/2026: FME activer. ETA 14h
08/05/2026 : Feedback BO : Closed after reset Activate FME to check and replaced FSP on ABIA|| FME activer.|| Intervention prevue pour demain
07/05/2026 : Need BO RAN analysis </t>
  </si>
  <si>
    <t xml:space="preserve">(05-10-2026 ocm ran 18h) 10/05/2026 FME should check BBU status and interconnection with MPR on port 1/1  FME EN route ETA=15H23 UTC </t>
  </si>
  <si>
    <t>(05-10-2026 ocm ran 12h) 09.05.2026: Possible Plantage de de la BTS. Reset en remote en cours Update ASAP</t>
  </si>
  <si>
    <t>(05-10-2026 ticket): INC-20260510-00014715...Grid Outage</t>
  </si>
  <si>
    <t>(05-10-2026 ocm ran 18h) 10/05/2026  grid only site grid outage / grid return awaited</t>
  </si>
  <si>
    <t>(05-10-2026 ticket): INC-20260510-00007908...2026-05-10 14:19:34... grid only site grid outage / grid return awaited...Grid Outage...user:OCM_NOC.CAMUSAT</t>
  </si>
  <si>
    <t>(05-10-2026 ocm ran 18h) Impacted by LIT_554_Z_Ndpssi-Vallee-de-la-Paix(LIT-554)</t>
  </si>
  <si>
    <t>(05-10-2026 ticket): INC-20260510-00007885...Power issue, generator failure ...Grid Outage</t>
  </si>
  <si>
    <t>(05-10-2026 cells huawei): 09/05/2026 : Relance faite a IHS ce jour
07/05/2026 : power cabinet replaced yesterday. 
Power is stable || Site down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</si>
  <si>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(05-10-2026 cells huawei):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</si>
  <si>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(05-10-2026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</si>
  <si>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ocm ran 12h)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</si>
  <si>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ocm ran 18h)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</si>
  <si>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(05-10-2026 ocm ran 12h)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</si>
  <si>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 xml:space="preserve">(05-10-2026 cells nokia): 
08/05/2026 : Organisation de la Join visite en cours par le 3PP
06/05/2026 : power issue 
30/04/2026 : Power issue || Point suivi par le 3 PP </t>
  </si>
  <si>
    <t>(05-10-2026 ticket): INC-20260510-00015749...Others</t>
  </si>
  <si>
    <t>(05-10-2026 ocm ran 18h) 10/05/2026 FME wily activé ETA asap 
Site is not supervised Mobilize FME locally for tshoot</t>
  </si>
  <si>
    <t>(05-10-2026 ticket): INC-20260510-00003893...2026-05-10 16:41:27...FME wily activé ETA asap...user:OCM_NOC.IHS</t>
  </si>
  <si>
    <t xml:space="preserve">(05-10-2026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</si>
  <si>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(hourly IHS): 10/05/2026 03:05 3:10:37 46.5V Access Issue during the Night because the Landlord prohibits the access to the site after 6:30 PM, IHS SS BENOIT is informed and confirmed</t>
  </si>
  <si>
    <t>(05-10-2026 ticket): INC-20260510-00018420...Grid Outage</t>
  </si>
  <si>
    <t>(05-10-2026 ocm ran 18h) 10/05/2026 Évidence bfssm ndiendam2 tous les câbles power  qui alimente les radios sur le pylône ont été découpé et emporter
10/05/2026 intervention in the morning ETA 08H</t>
  </si>
  <si>
    <t>(05-10-2026 ocm ran 12h) 10/05/2026 intervention in the morning ETA 08H</t>
  </si>
  <si>
    <t>(05-10-2026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</si>
  <si>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(05-10-2026 ocm ran 18h) 10.05.2026: MTN Power Issue hndled by MTN ESCALATE TO MTN</t>
  </si>
  <si>
    <t>(05-10-2026 ocm ran 12h) 09.05.2026: MTN Power Issue hndled by MTN ESCALATE TO MTN</t>
  </si>
  <si>
    <t>(05-10-2026 ticket): INC-20260510-00007442...2026-05-10 16:42:44...10/05/2026 FME activé ETA=17H35 UTC...Ongoing work for link upgrade ...Grid Outage...user:NGUESSAN KOFFI MARC PAETERNE</t>
  </si>
  <si>
    <t>(05-10-2026 ticket): INC-20260510-00007428...2026-05-10 13:35:46...Le site est impacté par BRAZZAVILLE_LIT_081
BV vérifier le statut power de ce site, au besoin activer un FME vérifier la chaine antennaire de l'ODU 4/1...Affected by the remote site down due to power issue....Grid Outage...user:OCM_NOC.IHS</t>
  </si>
  <si>
    <t>(05-10-2026 ticket): INC-20260510-00014592...Others</t>
  </si>
  <si>
    <t>(hourly IHS): 10/05/2026 13:49 1:23:26 46.4 Grid outage without space for MDG. Awaiting grid return</t>
  </si>
  <si>
    <t>(05-10-2026 ocm ran 18h) 10/05/2026 Grid only site, No space to deploy MDG/Awaiting Grid return</t>
  </si>
  <si>
    <t>(05-10-2026 ticket): INC-20260510-00009780...2026-05-10 16:30:30...Grid only site, No space to deploy MDG//Grid return...Grid only site, No space to deploy MDG//Grid return...Grid Outage...Grid only site, No space to deploy MDG//Grid return...user:OCM_NOC.IHS</t>
  </si>
  <si>
    <t>(05-10-2026 ocm ran 18h) Impacted by CTR_417_Z_Emombo-Tchad (Power issue)</t>
  </si>
  <si>
    <t>(05-10-2026 ocm ran 12h) Impacted by CTR_417_Z_Emombo-Tchad (Power issue)</t>
  </si>
  <si>
    <t>(05-10-2026 ocm ran 18h) Impacted by CTR_417_Z_Emombo-Tchad (TX issue)</t>
  </si>
  <si>
    <t>(05-10-2026 ocm ran 12h) Impacted by CTR_417_Z_Emombo-Tchad (TX issue)</t>
  </si>
  <si>
    <t>(05-10-2026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</si>
  <si>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(05-10-2026 ocm ran 12h)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</si>
  <si>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(05-10-2026 ocm ran 18h) 08.05.26: Grid outage grid only site / awaiting grid return</t>
  </si>
  <si>
    <t>(05-10-2026 ocm ran 12h) 08.05.26: Grid outage grid only site / awaiting grid return</t>
  </si>
  <si>
    <t>(05-10-2026 ocm ran 18h) 08.05.25: Grid outage and grid only site / Grid return awaited</t>
  </si>
  <si>
    <t>(05-10-2026 ocm ran 12h) 08.05.25: Grid outage and grid only site / Grid return awaited</t>
  </si>
  <si>
    <t>(05-10-2026 ocm ran 18h) 08.05.2026 IHS: Grid only site, No space to deployed MDG/Awaiting Grid return,Seraphin  informed</t>
  </si>
  <si>
    <t>(05-10-2026 ocm ran 12h) 08.05.2026 IHS: Grid only site, No space to deployed MDG/Awaiting Grid return,Seraphin  informed</t>
  </si>
  <si>
    <t xml:space="preserve">(05-10-2026 ocm ran 18h) 10/05/2026 instabilit power </t>
  </si>
  <si>
    <t>(05-10-2026 ticket): INC-20260510-00012724...Grid Outage</t>
  </si>
  <si>
    <t xml:space="preserve">(05-10-2026 cells zte): 08/05/2026 : Need BO RAN analysis : Cell was down due to power </t>
  </si>
  <si>
    <t xml:space="preserve">(05-10-2026 cells zte): 09/05/2026 : FME activer pour avoir les evidensces power pour pouvoir interpeller le powerco par rapport aux intabillites power du sitre 
08/05/2026 : Need BO RAN analysis : Cell was down due to power </t>
  </si>
  <si>
    <t xml:space="preserve">(05-10-2026 cells zte):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</si>
  <si>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(hourly IHS): 10/05/2026 00:37 0:37:16 45.8V FME MERLIN IS ON SITE/Franklin informed</t>
  </si>
  <si>
    <t>(05-10-2026 cells huawei): 09/05/2026 : Power issue || Mail sent to IHS</t>
  </si>
  <si>
    <t>(05-10-2026 ticket): INC-20260510-00004839...2026-05-10 08:14:19...	PWC overload. // Load stabilized....FME Gael is on site and reports insufficient rectifiers and PWC overload // Load stabilized....Grid Outage...user:OCM_NOC.IHS</t>
  </si>
  <si>
    <t>(05-10-2026 ticket): INC-20260510-00008848...2026-05-10 17:06:32...Probleme d'energie sur le site de NKOMETOU , Tension à 24.58V , CAMUSAT alerté pour prise en charge
Feedback Camusat : The technician is on the way ETA 18h30...RCA attendu de CAMUSAT...Others...Probleme d'energie...user:OCM_NOC.CAMUSAT</t>
  </si>
  <si>
    <t>(05-10-2026 ocm ran 18h) Impacted by CTR_123_Z_Maison-Blanche-IHS(CTR-123)</t>
  </si>
  <si>
    <t>(05-10-2026 ticket): INC-20260510-00009798...2026-05-10 15:38:13...Grid outage and grid only site / Grid return awaited...power failure. Group don't start ...Grid Outage...user:OCM_NOC.CAMUSAT</t>
  </si>
  <si>
    <t>(05-10-2026 ocm ran 18h)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</si>
  <si>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(05-10-2026 ocm ran 12h)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</si>
  <si>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(hourly IHS): 10/05/2026 19:02 1:10:34 54.5 Rectifiers hanging due to MPR faulty</t>
  </si>
  <si>
    <t xml:space="preserve">(05-10-2026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t>
  </si>
  <si>
    <t>(05-10-2026 ocm ran 12h) P2 Incident at OST_059_H_Fokoue</t>
  </si>
  <si>
    <t>(05-10-2026 ticket): INC-20260510-00008437...Grid Outage</t>
  </si>
  <si>
    <t>(05-10-2026 ocm ran 18h) Impacted by LIT_209_Z_Cellucam-New(LIT-209)</t>
  </si>
  <si>
    <t>(05-10-2026 ticket): INC-20260510-00013227...Grid Outage</t>
  </si>
  <si>
    <t>(05-10-2026 ticket): INC-20260510-00012711...Grid Outage</t>
  </si>
  <si>
    <t>(05-10-2026 ocm ran 18h)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</si>
  <si>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(05-10-2026 ocm ran 12h) 10/05/2026  software SRAN24 toujours pas rcu HOnnore en route pour la verification a l'agence UPDATE dans 1H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</si>
  <si>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(05-10-2026 ticket): INC-20260510-00001282...Grid Outage</t>
  </si>
  <si>
    <t>(05-10-2026 ocm ran 18h)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</si>
  <si>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(05-10-2026 ocm ran 12h)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</si>
  <si>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(05-10-2026 ocm ran 18h)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</si>
  <si>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(05-10-2026 ocm ran 12h)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</si>
  <si>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(05-10-2026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</si>
  <si>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(05-10-2026 ocm ran 12h)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</si>
  <si>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(05-10-2026 ocm ran 18h)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</si>
  <si>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(05-10-2026 ocm ran 12h)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</si>
  <si>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(05-10-2026 ocm ran 18h)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</si>
  <si>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ocm ran 12h)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</si>
  <si>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ticket): INC-20260510-00011961...2026-05-10 18:20:23...Vu le retour de CAMUSAT, le FME a été alerté pour la prise en charge , ETA : 01H30...Reset physique du MPR à Notre Dame Yassa...Others...MPR planté après resolution du probleme d'energie...user:OCM_NOC.CAMUSAT</t>
  </si>
  <si>
    <t>(hourly IHS): 10/05/2026 18:46 1:25:50 54.6 Rectifiers hanging due to base connectors faulty.</t>
  </si>
  <si>
    <t>(05-10-2026 ticket): INC-20260510-00012476...2026-05-10 18:16:29...Grid outage grid only site /Grid return awaited...Grid Outage...user:OCM_NOC.CAMUSAT</t>
  </si>
  <si>
    <t>(05-10-2026 ocm ran 18h) 09.05.26: Carte EAC faulty et commande passée au SPM, vérifications en cours</t>
  </si>
  <si>
    <t>(05-10-2026 ocm ran 12h) 09.05.26: Carte EAC faulty et commande passée au SPM, vérifications en cours</t>
  </si>
  <si>
    <t>(05-10-2026 ticket): INC-20260510-00017453...Transmission Board fault</t>
  </si>
  <si>
    <t xml:space="preserve">(05-10-2026 cells nokia): 
09/05/2026 : Need BO RAN analysis
08/05/2026 : Need BO RAN analysis </t>
  </si>
  <si>
    <t>(05-10-2026 cells nokia):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</si>
  <si>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(05-10-2026 ticket): INC-20260510-00011779...impacted by notre dame de yassa due to power issue ...Grid Outage</t>
  </si>
  <si>
    <t>(05-10-2026 ticket): INC-20260510-00011784...impacted by notre dame de yassa due to power issue ...Grid Outage</t>
  </si>
  <si>
    <t>(05-10-2026 ticket): INC-20260510-00007369...2026-05-10 15:40:25...Travaux nokia Full swap Nkolda-New_Nsimalen,Ambam-Fh_Ambam-New,Nyom-II-IHS_Nkometou...transmission work ...user:OCM_NOC.IHS</t>
  </si>
  <si>
    <t xml:space="preserve">(05-10-2026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</si>
  <si>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(05-10-2026 ocm ran 12h)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</si>
  <si>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(05-10-2026 ticket): INC-20260510-00018464...Grid Outage</t>
  </si>
  <si>
    <t>(05-10-2026 ticket): INC-20260510-00012166...Grid Outage</t>
  </si>
  <si>
    <t xml:space="preserve">(05-10-2026 cells zte): 08/05/2026 : Need BO RAN analysis || Site unstable check the port 5 to Optical link of RRU 81 ||Acess issue || Demande d'access en cours pour le FME Etaba fidele  </t>
  </si>
  <si>
    <t xml:space="preserve">(05-10-2026 cells zte): 09/05/2026 : Mail initie ce jour du cote de OCM pour avoir l'access au site 
08/05/2026 : Need BO RAN analysis || Site unstable check the port 5 to Optical link of RRU 81 ||Acess issue || Demande d'access en cours pour le FME Etaba fidele  </t>
  </si>
  <si>
    <t>(05-10-2026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</si>
  <si>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(05-10-2026 ocm ran 12h)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</si>
  <si>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(05-10-2026 ocm ran 12h) 10/05/2026 remplacement FSMF ce jour, ETA 14H
09.05.2026: FSMF reçu à la gare à Ngaoundal en ce moment,  ETA 10/05/2026 après travaux sur GORO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</si>
  <si>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ticket): INC-20260510-00017298...Grid Outage</t>
  </si>
  <si>
    <t>(05-10-2026 ticket): INC-20260510-00012617...2026-05-10 19:25:40...Auto TT closure RCA...Others...user:OCM_NOC.CAMUSAT</t>
  </si>
  <si>
    <t>(hourly IHS): 10/05/2026 04:40 0:36:08 FME is on the way ETA 04:50</t>
  </si>
  <si>
    <t>(05-10-2026 ticket): INC-20260510-00002241...2026-05-10 05:05:22...FME is on site...Grid Outage...user:OCM_NOC.IHS</t>
  </si>
  <si>
    <t>(05-10-2026 ticket): INC-20260510-00012780...Grid Outage</t>
  </si>
  <si>
    <t>(hourly IHS): 10/05/2026 21:39 1:20:52 2V Grid only site, No space to deploy MDG/Awaiting Grid return</t>
  </si>
  <si>
    <t>(05-10-2026 ticket): INC-20260510-00015847...2026-05-11 03:41:54...user:OCM_NOC.IHS</t>
  </si>
  <si>
    <t>(05-10-2026 ticket): INC-20260510-00012791...2026-05-10 23:05:26...BO TX Analyse en cours
No Power Issue on Site, U1 = 51.3V / U2 = 53.6V and Site on GEN. TX FME Herman 656401745 / Huawei is informed....user:OCM_NOC.IHS</t>
  </si>
  <si>
    <t>(05-10-2026 ocm ran 18h)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</si>
  <si>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ocm ran 12h)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</si>
  <si>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ticket): INC-20260510-00017341...Grid Outage</t>
  </si>
  <si>
    <t>(hourly IHS): 10/05/2026 16:38 2:36:01 39 FME Joseph is managing with level 0.</t>
  </si>
  <si>
    <t>(05-10-2026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t>
  </si>
  <si>
    <t>(05-10-2026 ticket): INC-20260510-00017225...Grid Outage</t>
  </si>
  <si>
    <t>(05-10-2026 ticket): INC-20260510-00013886...Others</t>
  </si>
  <si>
    <t>(hourly IHS): 10/05/2026 19:08 3:02:51 56.5 FME Moses is managing with level 0</t>
  </si>
  <si>
    <t xml:space="preserve">(05-10-2026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</si>
  <si>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(05-10-2026 ticket): INC-20260510-00000555...Grid Outage</t>
  </si>
  <si>
    <t>(hourly IHS): 10/05/2026 06:21 1:39:00 41v FME is informed and managing</t>
  </si>
  <si>
    <t>(05-10-2026 ticket): INC-20260510-00005064...Others</t>
  </si>
  <si>
    <t>(05-10-2026 ticket): INC-20260510-00011959...Grid outage, generator failure ...Grid Outage</t>
  </si>
  <si>
    <t>(05-10-2026 ticket): INC-20260510-00017314...Grid Outage</t>
  </si>
  <si>
    <t>(05-10-2026 cells nokia):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</si>
  <si>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ticket): INC-20260510-00015250...Grid Outage</t>
  </si>
  <si>
    <t>(05-10-2026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</si>
  <si>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(05-10-2026 ocm ran 18h)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</si>
  <si>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ocm ran 12h)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</si>
  <si>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ocm ran 18h) 10/05/2026 Besoin d'un fme sur site pour verifier le status du MPR ETA=13H UTC  // chassis MSS 0 faulty commande en cours 
09.05.2026 CAMUSAT: investigations ongoing / FME is trying to get level0</t>
  </si>
  <si>
    <t>(05-10-2026 ocm ran 12h) 10/05/2026 Besoin d'un fme sur site pour verifier le status du MPR ETA=13H UTC 
09.05.2026 CAMUSAT: investigations ongoing / FME is trying to get level0</t>
  </si>
  <si>
    <t>(05-10-2026 ticket): INC-20260510-00017950...Grid Outage</t>
  </si>
  <si>
    <t>(hourly IHS): 10/05/2026 18:53 0:21:00 54.3 FME Gael is on the way to site, ETA 07:40 PM.</t>
  </si>
  <si>
    <t>(05-10-2026 ticket): INC-20260510-00011951...impacted by notre dame de yassa due to power issue ...Grid Outage</t>
  </si>
  <si>
    <t>(05-10-2026 ticket): INC-20260510-00011954...impacted by notre dame de yassa due to power issue ...Grid Outage</t>
  </si>
  <si>
    <t>(05-10-2026 cells zte): 08/05/2026 : Need BO TX analysis</t>
  </si>
  <si>
    <t>(hourly IHS): 10/05/2026 18:52 0:21:15 35 Fme Is managing with level 0</t>
  </si>
  <si>
    <t>(hourly IHS): 10/05/2026 05:59 0:17:10 7.7V FME is on the way ETA 06:45 AM/Maxime is informed</t>
  </si>
  <si>
    <t>(05-10-2026 ticket): INC-20260510-00002828...Grid outage ;site went down because Gen fails to start due to ATS alarming //he reset it and Gen started...Grid outage ;site went down because Gen fails to start due to ATS alarming //he reset it and Gen started...Grid Outage</t>
  </si>
  <si>
    <t>(05-10-2026 ticket): INC-20260510-00014805...Grid Outage</t>
  </si>
  <si>
    <t>(05-10-2026 cells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</si>
  <si>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 xml:space="preserve">(05-10-2026 cells nokia):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</si>
  <si>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(05-10-2026 ticket): INC-20260510-00017788...Others</t>
  </si>
  <si>
    <t>(05-10-2026 ocm ran 18h) Impacted by Ntem_G9U9U21_NRO_056</t>
  </si>
  <si>
    <t>(05-10-2026 ticket): INC-20260510-00011289...generator issue on site ...Grid Outage</t>
  </si>
  <si>
    <t>(hourly IHS): 10/05/2026 15:34 3:39:48 48.1 FME Roland is managing with level 0</t>
  </si>
  <si>
    <t xml:space="preserve">(05-10-2026 cells nokia): 09/05/2026 : Feedback RM||Access issue
08052026 :Feedback RM : Plan for tommorrov If access possible 
07/05/2026 : Need BO RAN ongoing|| Activate FME to check port RF EXT1 to  FSMF radio || Access issue </t>
  </si>
  <si>
    <t>(05-10-2026 ocm ran 18h) 10/05/2026 FME Roland is managing with level 0</t>
  </si>
  <si>
    <t>(05-10-2026 ticket): INC-20260510-00011472...power issue on site ...Grid Outage</t>
  </si>
  <si>
    <t>(05-10-2026 ticket): INC-20260510-00017001...Transmission Board fault</t>
  </si>
  <si>
    <t>(05-10-2026 ocm ran 18h) 10/05/2026 site instable</t>
  </si>
  <si>
    <t>(hourly IHS): 10/05/2026 14:57 1:09:43 45.8 FME Roland is managing with level 0</t>
  </si>
  <si>
    <t>(05-10-2026 ticket): INC-20260510-00008871...Auto TT closure RCA...Transmission Board fault</t>
  </si>
  <si>
    <t>(05-10-2026 ticket): INC-20260510-00012279...Grid outage, no backup ...Others</t>
  </si>
  <si>
    <t xml:space="preserve">(05-10-2026 cells nokia):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</si>
  <si>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(05-10-2026 cells nokia): 09/05/2026: Escalade faite au PM || En attente de son Feedback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</si>
  <si>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(05-10-2026 cells nokia): 09/05/2026: Escalade faite au PM || En attente de son Feedback||After on sit e check FME noticed  FRMF/FRGU/Jumpers are faulty and need to be replaced
New plan date : 10/05/2026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</si>
  <si>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(05-10-2026 ticket): INC-20260510-00010032...Grid Outage</t>
  </si>
  <si>
    <t>(hourly IHS): 10/05/2026 19:00 0:13:31 47.1 FME Moses is managing with level 0.</t>
  </si>
  <si>
    <t>(05-10-2026 ticket): INC-20260510-00007683...Grid Outage</t>
  </si>
  <si>
    <t>(hourly IHS): 10/05/2026 14:43 0:29:04 50.47 FME Gerald is managing with level 0.</t>
  </si>
  <si>
    <t>(hourly IHS): 10/05/2026 09:39 0:21:00 48 V Fme is on the way ETA = 10: 20 Am</t>
  </si>
  <si>
    <t>(05-10-2026 ticket): INC-20260510-00005277...low oil pressure. // Oil topped-up and Manual start of Gen....low oil pressure. // Oil topped-up and Manual start of Gen....Transmission Board fault</t>
  </si>
  <si>
    <t>(05-10-2026 cells nokia): 09/05/2026: Feedback RM|| Intervention en cour
08/05/2026 :Check breaker and  interconnection (sfp, optical fiber) between system and radio module, swap its if needed || Power issue
05/05/2026: Intervention prevue pour ce jour  ||Intervention en cours || Cell up fter remplcemet de la Area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</si>
  <si>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(05-10-2026 ticket): INC-20260510-00008721...Others</t>
  </si>
  <si>
    <t>(05-10-2026 ocm ran 18h) 10/05/2026 fme FABIEN activé ETA =12H26 UTC  // SITE UP mais probleme de probleme de supervision
Need FME on site to local Tshoot / fme activated ETA ASAP</t>
  </si>
  <si>
    <t>(05-10-2026 ocm ran 12h) 10/05/2026 fme FABIEN activé ETA =12H26 UTC 
Need FME on site to local Tshoot / fme activated ETA ASAP</t>
  </si>
  <si>
    <t>(05-10-2026 cells nokia):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</si>
  <si>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(05-10-2026 cells nokia): 
09/05/2026: Escalade faite au PM || En attente de son Feedback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</si>
  <si>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(05-10-2026 cells nokia): 
09/05/2026: Escalade faite au PM || En attente de son Feedback||After on site troubeshooting ,FME reported  thatSpare : FBBC
PN: 472797A.101is faulty and need to be replaced /Spare pare request  ongoing:
New plan date:11/05/2026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</si>
  <si>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(hourly IHS): 10/05/2026 21:53 0:19:46 45.8 FME Herbert is managing with level 0.</t>
  </si>
  <si>
    <t>(05-10-2026 ticket): INC-20260510-00016099...Others</t>
  </si>
  <si>
    <t>(05-10-2026 ticket): INC-20260510-00014118...Grid Outage</t>
  </si>
  <si>
    <t>(05-10-2026 ticket): INC-20260510-00014181...2026-05-10 19:59:11...No power issue on site U=52v ; Load =35 A // No action done...Auto TT closure RCA...Others...user:OCM_NOC.CAMUSAT</t>
  </si>
  <si>
    <t xml:space="preserve">(05-10-2026 cells nokia): 09/05/2026: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</si>
  <si>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(05-10-2026 cells nokia): 09/05/2026: Escalade faite au RM||Feedback FME||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</si>
  <si>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(05-10-2026 ticket): INC-20260510-00013472...Grid Outage</t>
  </si>
  <si>
    <t xml:space="preserve">(05-10-2026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</si>
  <si>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(05-10-2026 cells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</si>
  <si>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(05-10-2026 cells nokia): 09/05/2026: Escalade faite au PM || En attente de son Feedback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</si>
  <si>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(05-10-2026 cells nokia): 09/05/2026: Escalade faite au PM || En attente de son Feedback||FME worked on site on 07/05/2025 and noticed that  
ARGA PN 474800A is faulty and need tobe replaced . SP  request ongoing /New Plan Date: 12/05/2026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</si>
  <si>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(05-10-2026 cells nokia): 
09/05/2026 : Need BO RAN analysis||FME should check and replace FRGU
08/05/2026 : Need BO RAN analysis </t>
  </si>
  <si>
    <t xml:space="preserve">(05-10-2026 cells nokia): 08/05/2026 : FME a recharger le software hier || Nouvelle alarme apparue || Feedback RM : Plan for next week 
07/05/2026 : Check breaker and  interconnection (sfp, optical fiber) between system and radio module, swap its if needed || Rajout d'un second depart || Access issue </t>
  </si>
  <si>
    <t>(05-10-2026 cells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</si>
  <si>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(05-10-2026 cells huawei):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</si>
  <si>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 xml:space="preserve">(05-10-2026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</si>
  <si>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 xml:space="preserve">(05-10-2026 cells nokia):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</si>
  <si>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(05-10-2026 cells nokia): 09/05/2026: Escalade faite au PM || En attente de son Feedback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</si>
  <si>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(05-10-2026 cells nokia): 09/05/2026: Escalade faite au PM || En attente de son Feedback ||After on site  check FME noticed faulty FRMF / SP request ongoing to 
be replaced   /new planned:11/05/2026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</si>
  <si>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(05-10-2026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</si>
  <si>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(05-10-2026 ocm ran 12h)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</si>
  <si>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(05-10-2026 ocm ran 18h) Impacted by SUO_040_H_Tinto (TX issue)</t>
  </si>
  <si>
    <t>(05-10-2026 ocm ran 12h) Impacted by SUO_040_H_Tinto (TX issue)</t>
  </si>
  <si>
    <t>(05-10-2026 ticket): INC-20260510-00016303...2026-05-10 21:35:40...No power issue on site, U: 54.1V, site on grid...Sans action...Others...A determiner...user:ABANDA	Jean Roland</t>
  </si>
  <si>
    <t>(05-10-2026 ticket): INC-20260510-00016151...Others</t>
  </si>
  <si>
    <t xml:space="preserve">(05-10-2026 ocm ran 12h) P2 Incident at OST_059_H_Fokoue: FME sur site de Bafou travaux en cours </t>
  </si>
  <si>
    <t>(05-10-2026 cells nokia): 09/05/2026: Feedback RM|| ETD 10/05/2026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</si>
  <si>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ticket): INC-20260510-00015392...Grid Outage</t>
  </si>
  <si>
    <t>(05-10-2026 ocm ran 18h)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</si>
  <si>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(05-10-2026 ocm ran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</si>
  <si>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(05-10-2026 ocm ran 18h) New BTS installed and not yet accepted</t>
  </si>
  <si>
    <t>(05-10-2026 ocm ran 12h) New BTS installed and not yet accepted</t>
  </si>
  <si>
    <t>(05-10-2026 ocm ran 18h)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</si>
  <si>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(05-10-2026 ocm ran 12h)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</si>
  <si>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(05-10-2026 cells zte): 08/05/2026 : Need BO RAN ongoing</t>
  </si>
  <si>
    <t xml:space="preserve">(05-10-2026 cells zte): 09/05/2026 : Need BO RAN analysis || Site unstable due to transmission
08/05/2026 : Need BO RAN ongoing || Check la connectivité de la RRU 61 || FME etienne activer pour investugation  || Demande du work permis en cours </t>
  </si>
  <si>
    <t xml:space="preserve">(05-10-2026 cells nokia):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</si>
  <si>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(05-10-2026 cells nokia): 
09/05/2026: Escalade faite au PM || En attente de son Feedback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</si>
  <si>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(05-10-2026 cells nokia): 
09/05/2026: Escalade faite au PM || En attente de son Feedback||This is new occurence Faulty FXED to be be replaced/Spare part request ongoing New Plan Date: 12/05/2026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</si>
  <si>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</si>
  <si>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(05-10-2026 cells zte): 09/05/2026 : Intervention prevu pour ce jour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</si>
  <si>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(05-10-2026 cells zte):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</si>
  <si>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(05-10-2026 cells zte): 09/05/2026 : Check and clean RRU 61 port 11||FME Fabrice activer  ||</t>
  </si>
  <si>
    <t xml:space="preserve">(05-10-2026 cells zte): 08/05/2026 : Check and clean RRU 52 ant 5 || FME activer et Presentement sur Dizangue || Intervention apres Dizangue </t>
  </si>
  <si>
    <t xml:space="preserve">(05-10-2026 cells zte): 09/05/2026 : Feedback FME : Commande Jumpeurs en cours 
08/05/2026 : Check and clean RRU 52 ant 5 || FME activer et Presentement sur Dizangue || Intervention apres Dizangue </t>
  </si>
  <si>
    <t>(05-10-2026 cells zte): 
09/05/2026 : Intervention prevue pour ce jour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</si>
  <si>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(05-10-2026 cells zte): 
09/05/2026 : Feedback PM : VSWR correction Plan date  review  : 10/05/2026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</si>
  <si>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</si>
  <si>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(05-10-2026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</si>
  <si>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(05-10-2026 ocm ran 12h)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</si>
  <si>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(05-10-2026 ocm ran 18h)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</si>
  <si>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(05-10-2026 ocm ran 12h)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</si>
  <si>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(05-10-2026 cells zte): 09/05/2026 : Power issue || Mail sent to IHS</t>
  </si>
  <si>
    <t>(05-10-2026 ocm ran 18h)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</si>
  <si>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(05-10-2026 ocm ran 12h)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</si>
  <si>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(05-10-2026 ocm ran 18h) Impacted by SUD_110_Z_MBPIKILIKI-IHS (TX issue)</t>
  </si>
  <si>
    <t>(05-10-2026 ocm ran 12h) Impacted by SUD_110_Z_MBPIKILIKI-IHS (TX issue)</t>
  </si>
  <si>
    <t>(05-10-2026 ocm ran 18h) 10/05/2026 ODU MPT-MC 3DB20859ABAA03  faulty and not available in our stock, request to OCM done</t>
  </si>
  <si>
    <t>(05-10-2026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</si>
  <si>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(05-10-2026 ocm ran 12h)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</si>
  <si>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(05-10-2026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</si>
  <si>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(05-10-2026 ocm ran 12h)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</si>
  <si>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xml:space="preserve">(05-10-2026 cells nokia): 08/05/2026 : Feedback PM. Intervention planned on 10.05.2026 after spare part collected
05/05/2026 : Intervention planned on 10.05.2026 after spare part collected
04/05/2026 : Ghost town                                  30/04/2026 : FRMF to be remplaced || plan for W19
29/04/2026: Need BO RAN analysis </t>
  </si>
  <si>
    <t>(05-10-2026 cells nokia): 
09/05206: Feedback RM||Access issues
08/05/2026 : Action avec le Level 0 en cour || Access issue 
07/05/2026 : Access issue || Negociation en cours ||Access issue
05/05/2026 : Check breaker and  interconnection  (sfp, optical fiber) between system and radio module, swap its if needed</t>
  </si>
  <si>
    <t xml:space="preserve">(05-10-2026 cells nokia): 09/05/2026: Feedback RM|| Intervention en cour
05/04/2026 : Feddback PM : Intervention planned on 07.05.2026 after spare part collected
04/05/2026 : Ghost town                                         30/04/2026 :  Check breaker and  interconnection FXDB (sfp, optical fiber) between system and radio module, swap its if needed || Access issue </t>
  </si>
  <si>
    <t>(05-10-2026 cells huawei): 09/05/2026 : Power issue || Mail sent to camusat</t>
  </si>
  <si>
    <t>(05-10-2026 ocm ran 18h) 10/05/2026 Besoin d'un fme sur site pour verifier le status du MPR et la chaine antennaire de L ODU 3/1  red zone escalade RM DENIS 
09.05.2026 CAMUSAT: investigations ongoing / FME is trying to get level0</t>
  </si>
  <si>
    <t>(05-10-2026 ocm ran 12h) 10/05/2026 Besoin d'un fme sur site pour verifier le status du MPR et la chaine antennaire de L ODU 3/1  red zone escalade RM DENIS 
09.05.2026 CAMUSAT: investigations ongoing / FME is trying to get level0</t>
  </si>
  <si>
    <t>(05-10-2026 ocm ran 18h)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</si>
  <si>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(05-10-2026 ocm ran 12h)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</si>
  <si>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(hourly IHS): 10/05/2026 12:07 1:53:00 42.2 V Fme is informed and managing with L0 (OCM Cable Vandalized)</t>
  </si>
  <si>
    <t>(05-10-2026 ocm ran 18h)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t>
  </si>
  <si>
    <t>(05-10-2026 cells nokia): 09/05/2026 : Need BO RAN analysis||Fme should check and clean jumper, port 1</t>
  </si>
  <si>
    <t>(05-10-2026 ticket): INC-20260510-00017010...Grid Outage</t>
  </si>
  <si>
    <t>(05-10-2026 ocm ran 18h)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</si>
  <si>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(05-10-2026 ocm ran 12h)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</si>
  <si>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(05-10-2026 ocm ran 18h) New site not yet transferred to MSP</t>
  </si>
  <si>
    <t>(05-10-2026 ocm ran 12h) New site not yet transferred to MSP</t>
  </si>
  <si>
    <t>impacted by  CTR_750_Z_Nkometou-II(CTR-750) ,Probleme d'energie || Action : RCA attendu de CAMUSAT</t>
  </si>
  <si>
    <t xml:space="preserve">(05-10-2026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</si>
  <si>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(05-10-2026 groupw whatsapp incident):SUO_173_H_Jabane: Probable arrêt volontaire des equipements par le bir   || (05-10-2026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</si>
  <si>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(05-10-2026  groupe whatsapp incident ):NRD_158_H_Garoua-Ngalbidje-II: Need FME on site to check MPR status  : fme activated ETA ASAP  || (05-10-2026 top offenders):</t>
  </si>
  <si>
    <t>(05-10-2026  retour CAMUSAT ):  Mauvaises phases AC</t>
  </si>
  <si>
    <t>(05-10-2026  retour CAMUSAT ):  GE faulty</t>
  </si>
  <si>
    <t>(05-10-2026  retour CAMUSAT ):  Grid outage Grid only site</t>
  </si>
  <si>
    <t>(05-10-2026  retour CAMUSAT ):  Grid outage Grid only site (Insuffisance de redresseurs)</t>
  </si>
  <si>
    <t>(05-10-2026  retour CAMUSAT ):  No power issue</t>
  </si>
  <si>
    <t>(05-10-2026  retour CAMUSAT ):  Site démantelé</t>
  </si>
  <si>
    <t>(05-10-2026  retour CAMUSAT ):  Relais de démarrage faulty</t>
  </si>
  <si>
    <t>(05-10-2026  retour CAMUSAT ):  Site vandalisé</t>
  </si>
  <si>
    <t>(05-10-2026  retour CAMUSAT ):  Nuisance sonore</t>
  </si>
  <si>
    <t>(05-10-2026  retour CAMUSAT ):  Baisse de tension</t>
  </si>
  <si>
    <t>(05-10-2026  retour CAMUSAT ):  Site impacté par Kotto Denver</t>
  </si>
  <si>
    <t>(05-10-2026  retour CAMUSAT ):  Access issue (dalle abritant les équipements fragilisée)</t>
  </si>
  <si>
    <t>(05-10-2026  retour CAMUSAT ):  Désequilibre des phases au niveau du GE</t>
  </si>
  <si>
    <t>(05-10-2026  retour CAMUSAT ):  Site impacté par Nkometou 2</t>
  </si>
  <si>
    <t xml:space="preserve">(05-10-2026  retour CAMUSAT ):  Souci avec le GE </t>
  </si>
  <si>
    <t>(05-10-2026  retour CAMUSAT ):  Automatisme</t>
  </si>
  <si>
    <t>(05-10-2026  retour CAMUSAT ):  Génératrice faulty</t>
  </si>
  <si>
    <t>(05-10-2026  retour CAMUSAT ):  Joint de culasse</t>
  </si>
  <si>
    <t>(05-10-2026  retour CAMUSAT ):  Batterie GE faulty</t>
  </si>
  <si>
    <t>(05-10-2026 top offenders): 11/05/2026 grid outage grid only site /awaiting grid return escalade L4 camusat 
10/05/2026 grid outage grid only site /awaiting grid return escalade L4 camusat ..;..;(05-10-2026 ocm ran 18h) 10/05/2026 grid outage grid only site /awaiting grid return..;..;(05-10-2026 ocm ran 12h) 10/05/2026 grid outage grid only site /awaiting grid return || (05-10-2026  retour CAMUSAT ):  Mauvaises phases AC</t>
  </si>
  <si>
    <t>(05-10-2026 top offenders):..;..;(05-10-2026 ticket): INC-20260510-00006232...Grid Outage || (05-10-2026  retour CAMUSAT ):  GE faulty</t>
  </si>
  <si>
    <t>(05-10-2026  groupe whatsapp incident ):LIT_618_Z_Logpom-Akanji-Immeuble(LIT-618): 09.05.2026 CAMUSAT: Grid outage and grid only site / Grid return awaited || (05-10-2026 top offenders): || (05-10-2026  retour CAMUSAT ):  Grid outage Grid only site</t>
  </si>
  <si>
    <t>(05-10-2026  retour CAMUSAT ):  Grid outage Grid only site (Insuffisance de redresseurs)  || (05-10-2026 top offenders):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down..;..;(05-10-2026 cells zte):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down..;..;(05-10-2026 cells zte):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</si>
  <si>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 xml:space="preserve">(05-10-2026 top offenders): 09/05/2026 : Power issue || Mail sent to Camusat..;..;(05-10-2026 cells zte): 09/05/2026 : Power issue || Mail sent to Camusat..;..;(05-10-2026 cells zte): 09/05/2026 : Power issue || Mail sent to Camusat..;..;(05-10-2026 cells zte): 09/05/2026 : Power issue || Mail sent to Camusat || (05-10-2026  retour CAMUSAT ):  Grid outage Grid only site || (05-10-2026  retour CAMUSAT ):  Grid outage Grid only site </t>
  </si>
  <si>
    <t>(05-10-2026 top offenders): 11/05/2026 grid only site grid outage / grid return awaited
10/05/2026  grid only site grid outage / grid return awaited..;..;(05-10-2026 ocm ran 18h) 10/05/2026  grid only site grid outage / grid return awaited..;..;(05-10-2026 ticket): INC-20260510-00007908...2026-05-10 14:19:34... grid only site grid outage / grid return awaited...Grid Outage...user:OCM_NOC.CAMUSAT || (05-10-2026  retour CAMUSAT ):  Grid outage Grid only site</t>
  </si>
  <si>
    <t>(05-10-2026 top offenders):..;..;(05-10-2026 ticket): INC-20260510-00015762...2026-05-10 21:00:54...FME is on the way ETA 22H40...Grid Outage...user:OCM_NOC.CAMUSAT || (05-10-2026  retour CAMUSAT ):  Relais de démarrage faulty</t>
  </si>
  <si>
    <t>(05-10-2026  retour CAMUSAT ):  Nuisance sonore || (05-10-2026 top offenders):</t>
  </si>
  <si>
    <t xml:space="preserve">(05-10-2026  retour CAMUSAT ):  Mauvaises phases AC || (05-10-2026 top offenders):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</si>
  <si>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(05-10-2026  retour CAMUSAT ):  Baisse de tension  || (05-10-2026 top offenders): Power status check Ongoing..;..;(05-10-2026 ticket): INC-20260510-00011579...Grid Outage</t>
  </si>
  <si>
    <t xml:space="preserve"> (05-10-2026  retour CAMUSAT ):  Site impacté par Kotto Denver || (05-10-2026 top offenders):</t>
  </si>
  <si>
    <t>(05-10-2026 top offenders): Impacted by CTR_417_Z_Emombo-Tchad (TX issue)..;..;(05-10-2026 ocm ran 18h) Impacted by CTR_417_Z_Emombo-Tchad (TX issue)..;..;(05-10-2026 ocm ran 12h) Impacted by CTR_417_Z_Emombo-Tchad (TX issue)  || (05-10-2026  retour CAMUSAT ):  Grid outage Grid only site</t>
  </si>
  <si>
    <t>(05-10-2026 top offenders): 11.05.26: Grid outage grid only site / awaiting grid return escalade L4
08.05.26: Grid outage grid only site / awaiting grid return escalade L2 ..;..;(05-10-2026 ocm ran 18h) 08.05.26: Grid outage grid only site / awaiting grid return..;..;(05-10-2026 ocm ran 12h) 08.05.26: Grid outage grid only site / awaiting grid return || (05-10-2026  retour CAMUSAT ):  Mauvaises phases AC</t>
  </si>
  <si>
    <t>(05-10-2026 top offenders): 11.05.25: Grid outage and grid only site / Grid return awaited escalade L4 
08.05.25: Grid outage and grid only site / Grid return awaited escalade L2 ..;..;(05-10-2026 ocm ran 18h) 08.05.25: Grid outage and grid only site / Grid return awaited..;..;(05-10-2026 ocm ran 12h) 08.05.25: Grid outage and grid only site / Grid return awaited  || (05-10-2026  retour CAMUSAT ):  Grid outage Grid only site</t>
  </si>
  <si>
    <t xml:space="preserve">(05-10-2026  retour CAMUSAT ):  Mauvaises phases AC  || (05-10-2026 top offenders):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..;..;(05-10-2026 cells zte): 08/05/2026 : Need BO RAN analysis : Cell was down due to power ..;..;(05-10-2026 cells zte): 09/05/2026 : FME activer pour avoir les evidensces power pour pouvoir interpeller le powerco par rapport aux intabillites power du sitre 
08/05/2026 : Need BO RAN analysis : Cell was down due to power ..;..;(05-10-2026 cells zte):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</si>
  <si>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(05-10-2026 top offenders): Power status check Ongoing  || (05-10-2026  retour CAMUSAT ):  Access issue (dalle abritant les équipements fragilisée)</t>
  </si>
  <si>
    <t>(05-10-2026  retour CAMUSAT ):  Désequilibre des phases au niveau du GE  || (05-10-2026 top offenders): Power issue at Nkometou-II. NOC Camusat said that power team is on the way to the site for troublesshooting..;..;(05-10-2026  groupe whatsapp incident ) impacted by  CTR_750_Z_Nkometou-II(CTR-750) ,Probleme d'energie || Action : RCA attendu de CAMUSAT..;..;(05-10-2026 ticket): INC-20260510-00008848...2026-05-10 17:06:32...Probleme d'energie sur le site de NKOMETOU , Tension à 24.58V , CAMUSAT alerté pour prise en charge
Feedback Camusat : The technician is on the way ETA 18h30...RCA attendu de CAMUSAT...Others...Probleme d'energie...user:OCM_NOC.CAMUSAT</t>
  </si>
  <si>
    <t>(05-10-2026 top offenders): Impacted by CTR_123_Z_Maison-Blanche-IHS(CTR-123)..;..;(05-10-2026 ocm ran 18h) Impacted by CTR_123_Z_Maison-Blanche-IHS(CTR-123)..;..;(05-10-2026 ticket): INC-20260510-00009798...2026-05-10 15:38:13...Grid outage and grid only site / Grid return awaited...power failure. Group don't start ...Grid Outage...user:OCM_NOC.CAMUSAT || (05-10-2026  retour CAMUSAT ):  Grid outage Grid only site</t>
  </si>
  <si>
    <t>(05-10-2026 top offenders): || (05-10-2026  retour CAMUSAT ):  Grid outage Grid only site</t>
  </si>
  <si>
    <t>(05-10-2026 top offenders): Indisponibilité des services mobiles Voix &amp; Data dans la localité de CTR_750_Z_Nkometou-II(CTR-750) et environs. || (05-10-2026  groupe whatsapp incident ) impacted by  CTR_750_Z_Nkometou-II(CTR-750) ,Probleme d'energie || Action : RCA attendu de CAMUSAT || (05-10-2026  retour CAMUSAT ):  Site impacté par Nkometou 2</t>
  </si>
  <si>
    <t>(05-10-2026 top offenders): Indisponibilité des services mobiles Voix &amp; Data dans la localité de CTR_750_Z_Nkometou-II(CTR-750) et environs...;..;(05-10-2026  groupe whatsapp incident ) impacted by  CTR_750_Z_Nkometou-II(CTR-750) ,Probleme d'energie || Action : RCA attendu de CAMUSAT..;..;(05-10-2026 ticket): INC-20260510-00008437...Grid Outage  || (05-10-2026  retour CAMUSAT ):  Site impacté par Nkometou 2</t>
  </si>
  <si>
    <t>(05-10-2026  retour CAMUSAT ):  Grid outage Grid only site  || 05-10-2026: hardware issue,  site with GPS issue (alarm : TDD down 09Apr 02pm)   ||  (05-10-2026 top offenders):</t>
  </si>
  <si>
    <t>(05-10-2026 top offenders):..;..;(05-10-2026 ticket): INC-20260510-00004073...2026-05-10 08:34:05... grid only site probable grid outage / FME will check...Grid Outage...user:OCM_NOC.CAMUSAT || (05-10-2026  retour CAMUSAT ):  Grid outage Grid only site</t>
  </si>
  <si>
    <t>(05-10-2026 top offenders): Power status check Ongoing..;..;(05-10-2026 ocm ran 18h) Power status check Ongoing..;..;(05-10-2026 ticket): INC-20260510-00012476...2026-05-10 18:16:29...Grid outage grid only site /Grid return awaited...Grid Outage...user:OCM_NOC.CAMUSAT || (05-10-2026  retour CAMUSAT ):  Grid outage Grid only site</t>
  </si>
  <si>
    <t>(05-10-2026 top offenders):..;..;(05-10-2026 ocm ran 12h) Power status check Ongoing || (05-10-2026  retour CAMUSAT ):  Automatisme</t>
  </si>
  <si>
    <t>(05-10-2026 top offenders): Power status check Ongoing..;..;(05-10-2026 ocm ran 18h) Power status check Ongoing..;..;(05-10-2026 ticket): INC-20260510-00012617...2026-05-10 19:25:40...Auto TT closure RCA...Others...user:OCM_NOC.CAMUSAT || (05-10-2026  retour CAMUSAT ):  Batterie GE faulty</t>
  </si>
  <si>
    <t>(05-10-2026 top offenders): Power status check Ongoing..;..;(05-10-2026 ticket): INC-20260510-00011226...2026-05-10 16:55:10...Impacted by LIT_791_Z_Mabanda-New /Main site up awaited...Grid Outage...user:OCM_NOC.CAMUSAT || (05-10-2026  retour CAMUSAT ):  Grid outage Grid only site</t>
  </si>
  <si>
    <t>(05-10-2026 top offenders): Power status check Ongoing..;..;(05-10-2026 ticket): INC-20260510-00011223...2026-05-10 16:53:45...power issue here the power guy are taken point ...Grid Outage...user:OCM_NOC.CAMUSAT || (05-10-2026  retour CAMUSAT ):  Grid outage Grid only site</t>
  </si>
  <si>
    <t>(05-10-2026 top offenders):..;..;(05-10-2026 ocm ran 12h) Power status check Ongoing || (05-10-2026  retour CAMUSAT ):  Batterie GE faulty</t>
  </si>
  <si>
    <t xml:space="preserve">  Site impacté par Kotto Denver_LIT_657</t>
  </si>
  <si>
    <t xml:space="preserve">(05-10-2026 top offenders): ||(05-10-2026 groupe whatsapp incident): EXN_237_H_Maroua-Boulore: Power status check Ongoing   || (05-10-2026 capture de la courbe): capture de la courbe power sur la platforme imaster  ,Maroua-Boulore EXN_237 </t>
  </si>
  <si>
    <t>(05-10-2026 top offenders):  ||(05-10-2026 capture de la courbe): capture de la courbe power sur la platforme Elastic , Moulanga LIT_670 ||(05-10-2026  groupe whatsapp incident ):LIT_670_Z_Moulanga(LIT-670) = INC-20260510-00000282 , Fme is was managing with level zero but he is unreachable now</t>
  </si>
  <si>
    <t>sharing</t>
  </si>
  <si>
    <t>(05-10-2026  groupe whatsapp incident ):"EST_001_Z_Bertoua(EST-001) -{ Feedback OCM : Nous avons délesté la BTS pour permettre de rétablir les 40 sites adosses à Bertoua HR.
NB : le fusible a été à nouveau remplacé.  } " || (05-10-2026 top offenders):</t>
  </si>
  <si>
    <t>(05-10-2026  cell dashboard ):</t>
  </si>
  <si>
    <t>(05-10-2026  cell dashboard ): 11/05/2026 : Fme activer 
09/05/2026 : Need BO RAN analysis || Site unstable due to transmission || Check antenna link port 8/1 || FME activer || ETA : 10/05/2026</t>
  </si>
  <si>
    <t>(05-10-2026  cell dashboard ):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</si>
  <si>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(05-10-2026  cell dashboard ): 
11/05/2026 : En attente du feedback de camusat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</si>
  <si>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cell dashboard ): 11/05/2026 : Relance faite a Camusat 
09/05/2026 : Power issue || Mail sent to Camusat</t>
  </si>
  <si>
    <t>(05-10-2026  cell dashboard ): 11/04/2026 : Need BO TX analysis</t>
  </si>
  <si>
    <t>(05-10-2026  cell dashboard ): 11/05/2026 : Relance faite a HIS ce jour
08/05/2026 : Power issue || Mail sent to IHS || Feedack  IHS : Gen overload, process of replacement is ongoing, ETR: Week 20</t>
  </si>
  <si>
    <t>(05-10-2026  cell dashboard ): 10/05/2026 : Power issue || Mail sent to MTN</t>
  </si>
  <si>
    <t xml:space="preserve">(05-10-2026  cell dashboard ): 11/05/2026 : Check breaker and  interconnection (sfp, optical fiber) between system and radio module, swap its if needed </t>
  </si>
  <si>
    <t>(05-10-2026  cell dashboard ):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</si>
  <si>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 xml:space="preserve">(05-10-2026  cell dashboard ):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</si>
  <si>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(05-10-2026  cell dashboard ):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</si>
  <si>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 xml:space="preserve">(05-10-2026  cell dashboard ):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</si>
  <si>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(05-10-2026  cell dashboard ): 09/05/2026 : Power issue || Mail sent to HIS || Feedback : PWC cabinet overload, awaiting load reduced</t>
  </si>
  <si>
    <t xml:space="preserve">(05-10-2026  cell dashboard ): 10/04/2026 : Interferance GPS </t>
  </si>
  <si>
    <t>(05-10-2026  cell dashboard ):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</si>
  <si>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 xml:space="preserve">(05-10-2026  cell dashboard ): 09/05/2026 : Mail initie ce jour du cote de OCM pour avoir l'access au site 
08/05/2026 : Need BO RAN analysis || Site unstable check the port 5 to Optical link of RRU 81 ||Acess issue || Demande d'access en cours pour le FME Etaba fidele  </t>
  </si>
  <si>
    <t>(05-10-2026  cell dashboard ): 11/05/2026 : Intervention demain apres BATA || ETA 12052026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</si>
  <si>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cell dashboard ): 10/04/2026 : Interferance GPS  || (05-10-2026 top offenders):</t>
  </si>
  <si>
    <t>(05-10-2026 top offenders): Power status check Ongoing..;..;(05-10-2026 ticket): INC-20260510-00010418...2026-05-10 16:35:16...MTN activated for check power status...Grid Outage...user:NIONAN VENCESLA EBENEZER    || (05-10-2026  cell dashboard ): 10/05/2026 : Power issue || Mail sent to MTN</t>
  </si>
  <si>
    <t>(05-10-2026 groupw whatsapp incident): SUO_186_H_Buea-Boduma-IHS -{ New case }  || (05-10-2026 top offenders):</t>
  </si>
  <si>
    <t>(05-10-2026 top offenders):..;..;(05-10-2026 ocm ran 12h) Power status check Ongoing..;..;(05-10-2026 ticket): INC-20260510-00007369...2026-05-10 15:40:25...Travaux nokia Full swap Nkolda-New_Nsimalen,Ambam-Fh_Ambam-New,Nyom-II-IHS_Nkometou...transmission work ...user:OCM_NOC.IHS  ||(05-10-2026 groupe whatsapp insicent): CTR_010_Z_Nsimalen(CTR-010)  INC-20260510-00007369, Site impacted by Essazok_ctr_749 not managed by IHS</t>
  </si>
  <si>
    <t>(05-10-2026 ocm ran 18h) Impacted by SUO_040_H_Tinto (TX issue)..;..;(05-10-2026 ocm ran 12h) Impacted by SUO_040_H_Tinto (TX issue) ||(05-10-2026 groupw whatsapp incident): SUO_040_H_Tinto: 10.05.2026: Acces Negociation Ongoing</t>
  </si>
  <si>
    <t xml:space="preserve"> Impacted by SUO_040_H_Tinto (TX issue)</t>
  </si>
  <si>
    <t xml:space="preserve">(05-10-2026 ocm ran 18h) Impacted by SUD_110_Z_MBPIKILIKI-IHS (TX issue)..;..;(05-10-2026 ocm ran 12h) Impacted by SUD_110_Z_MBPIKILIKI-IHS (TX issue) || impacted by SUD_024_Z_Lolodorf(SUD-024) , SUD_024_Z_Lolodorf(SUD-024): 10/05/2026 ODU recu MPT-MC(3DB20826AA) demande d'accès en cours </t>
  </si>
  <si>
    <t>(05-10-2026 top offenders): Impacted by LIT_554_Z_Ndpssi-Vallee-de-la-Paix(LIT-554)..;..;(05-10-2026 ocm ran 18h) Impacted by LIT_554_Z_Ndpssi-Vallee-de-la-Paix(LIT-554)..;..;(05-10-2026 ticket): INC-20260510-00007885...Power issue, generator failure ...Grid Outage ||(05-10-2026 groupw whatsapp incident): LIT_554_Z_Ndpssi-Vallee-de-la-Paix(LIT-554)  //  INC-20260511-00004096, Grid outage and Grid only site / Grid return awaited</t>
  </si>
  <si>
    <t xml:space="preserve"> Impacted by LIT_554_Z_Ndpssi-Vallee-de-la-Paix(LIT-554)</t>
  </si>
  <si>
    <t>(05-10-2026 top offenders): Impacted by LIT_209_Z_Cellucam-New(LIT-209)..;..;(05-10-2026 ocm ran 18h) Impacted by LIT_209_Z_Cellucam-New(LIT-209)..;..;(05-10-2026 ticket): INC-20260510-00012711...Grid Outage ||(05-10-2026 groupw whatsapp incident):INC-20260510-00009594 // LIT_209_Z_Cellucam-New(LIT-209), The technician is managing with the level 0 INC-20260510-00009594 // LIT_209_Z_Cellucam-New(LIT-209), The technician is managing with the level 0</t>
  </si>
  <si>
    <t xml:space="preserve"> Impacted by LIT_209_Z_Cellucam-New(LIT-209)</t>
  </si>
  <si>
    <t>Site impacted by Essazok_CTR_749 not managed by IHS</t>
  </si>
  <si>
    <t>SPOF 05-10-206</t>
  </si>
  <si>
    <t>Verifications 05-10-206</t>
  </si>
  <si>
    <t>impacts 05-10-206</t>
  </si>
  <si>
    <t>INCIDENT05-10-206</t>
  </si>
  <si>
    <t>Sum of NUR  DU 05/10/2026</t>
  </si>
  <si>
    <t>NUR  DU JOUR 05/10/2026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</si>
</sst>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sz val="12"/>
      <color theme="0"/>
      <name val="Aptos Narrow"/>
      <family val="2"/>
      <scheme val="minor"/>
    </font>
    <font>
      <b/>
      <sz val="12"/>
      <color theme="0"/>
      <name val="Aptos Narrow"/>
      <family val="2"/>
      <scheme val="minor"/>
    </font>
  </fonts>
  <fills count="2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8" fillId="0" borderId="0"/>
  </cellStyleXfs>
  <cellXfs count="135">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4"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0" fillId="0" borderId="0" xfId="0" applyFill="1" applyBorder="1" applyAlignment="1">
      <alignment vertical="center"/>
    </xf>
    <xf numFmtId="0" fontId="15" fillId="0" borderId="0" xfId="0" applyFont="1" applyFill="1" applyBorder="1" applyAlignment="1"/>
    <xf numFmtId="0" fontId="11" fillId="0" borderId="0" xfId="0" applyFont="1" applyFill="1" applyBorder="1" applyAlignment="1"/>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12" fillId="3" borderId="1" xfId="0"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6" fillId="14" borderId="1" xfId="0" applyNumberFormat="1" applyFont="1" applyFill="1" applyBorder="1" applyAlignment="1">
      <alignment horizontal="center" vertical="center"/>
    </xf>
    <xf numFmtId="0" fontId="11" fillId="0" borderId="0" xfId="0" applyFont="1" applyFill="1" applyBorder="1" applyAlignment="1">
      <alignment vertical="center"/>
    </xf>
    <xf numFmtId="0" fontId="11" fillId="1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6" fillId="15"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6" borderId="0" xfId="0" applyFill="1"/>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3"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5" borderId="0" xfId="0" applyFont="1" applyFill="1" applyBorder="1" applyAlignment="1"/>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0" fontId="0" fillId="17" borderId="0" xfId="0" applyFill="1"/>
    <xf numFmtId="0" fontId="0" fillId="17" borderId="0" xfId="0" applyFill="1" applyBorder="1"/>
    <xf numFmtId="1" fontId="0" fillId="17" borderId="0" xfId="0" applyNumberFormat="1" applyFill="1" applyBorder="1"/>
    <xf numFmtId="0" fontId="16" fillId="17" borderId="0" xfId="0" applyFont="1" applyFill="1" applyAlignment="1">
      <alignment horizontal="left" vertical="top"/>
    </xf>
    <xf numFmtId="0" fontId="2" fillId="6" borderId="1" xfId="0" applyFont="1" applyFill="1" applyBorder="1" applyAlignment="1">
      <alignment horizontal="center" vertical="center"/>
    </xf>
    <xf numFmtId="1" fontId="24" fillId="0" borderId="0" xfId="0" applyNumberFormat="1" applyFont="1" applyAlignment="1">
      <alignment horizontal="center" vertical="center"/>
    </xf>
    <xf numFmtId="0" fontId="16" fillId="17" borderId="0" xfId="0" applyFont="1" applyFill="1" applyAlignment="1">
      <alignment horizontal="right" vertical="center"/>
    </xf>
    <xf numFmtId="1" fontId="0" fillId="0" borderId="0" xfId="0" applyNumberFormat="1" applyAlignment="1">
      <alignment horizontal="center" vertical="center"/>
    </xf>
    <xf numFmtId="0" fontId="2" fillId="18" borderId="1" xfId="0" applyFont="1" applyFill="1" applyBorder="1" applyAlignment="1">
      <alignment horizontal="center" vertical="center"/>
    </xf>
    <xf numFmtId="0" fontId="0" fillId="0" borderId="1" xfId="0" applyNumberFormat="1" applyFill="1" applyBorder="1" applyAlignment="1">
      <alignment horizontal="center" vertical="center"/>
    </xf>
    <xf numFmtId="2" fontId="7"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0" fontId="2" fillId="20" borderId="1" xfId="0" applyFont="1" applyFill="1" applyBorder="1" applyAlignment="1">
      <alignment horizontal="center" vertical="center"/>
    </xf>
    <xf numFmtId="0" fontId="25" fillId="0" borderId="1" xfId="0" applyFont="1" applyBorder="1" applyAlignment="1"/>
    <xf numFmtId="0" fontId="26" fillId="17" borderId="0" xfId="0" applyFont="1" applyFill="1"/>
    <xf numFmtId="0" fontId="0" fillId="0" borderId="1" xfId="0" applyNumberFormat="1" applyFill="1" applyBorder="1" applyAlignment="1">
      <alignment horizontal="center" vertical="center" wrapText="1"/>
    </xf>
    <xf numFmtId="0" fontId="0" fillId="0" borderId="0" xfId="0" applyFill="1"/>
    <xf numFmtId="0" fontId="2" fillId="0" borderId="0" xfId="0" applyFont="1" applyFill="1" applyBorder="1" applyAlignment="1">
      <alignment horizontal="center" vertical="center"/>
    </xf>
    <xf numFmtId="0" fontId="0" fillId="16" borderId="0" xfId="0" applyFill="1" applyAlignment="1"/>
    <xf numFmtId="0" fontId="0" fillId="16" borderId="2" xfId="0" applyFill="1" applyBorder="1" applyAlignment="1"/>
    <xf numFmtId="0" fontId="0" fillId="0" borderId="0" xfId="0" applyAlignment="1"/>
    <xf numFmtId="0" fontId="0" fillId="0" borderId="0" xfId="0" applyFill="1" applyAlignment="1"/>
    <xf numFmtId="11" fontId="0" fillId="0" borderId="0" xfId="0" applyNumberFormat="1" applyAlignment="1"/>
    <xf numFmtId="0" fontId="0" fillId="0" borderId="1" xfId="0" applyFont="1" applyBorder="1" applyAlignment="1"/>
    <xf numFmtId="0" fontId="1" fillId="0" borderId="3" xfId="0" applyFont="1" applyBorder="1" applyAlignment="1"/>
    <xf numFmtId="0" fontId="0" fillId="0" borderId="3" xfId="0" applyBorder="1" applyAlignment="1"/>
    <xf numFmtId="0" fontId="19" fillId="0" borderId="3" xfId="0" applyFont="1" applyBorder="1" applyAlignment="1"/>
    <xf numFmtId="0" fontId="0" fillId="0" borderId="3" xfId="0" applyFill="1" applyBorder="1" applyAlignment="1"/>
    <xf numFmtId="0" fontId="0" fillId="5" borderId="1" xfId="0" applyFill="1" applyBorder="1" applyAlignment="1">
      <alignment horizontal="center" vertical="center"/>
    </xf>
    <xf numFmtId="0" fontId="11" fillId="5" borderId="1" xfId="0" applyFont="1" applyFill="1" applyBorder="1" applyAlignment="1">
      <alignment horizontal="center" vertical="center"/>
    </xf>
    <xf numFmtId="0" fontId="0" fillId="11" borderId="1" xfId="0" applyFill="1" applyBorder="1" applyAlignment="1">
      <alignment horizontal="center" vertical="center"/>
    </xf>
    <xf numFmtId="0" fontId="0" fillId="0" borderId="1" xfId="0" applyFill="1" applyBorder="1" applyAlignment="1">
      <alignment horizontal="center" vertical="center"/>
    </xf>
    <xf numFmtId="0" fontId="2" fillId="21" borderId="1" xfId="0" applyFont="1" applyFill="1" applyBorder="1" applyAlignment="1">
      <alignment horizontal="center" vertical="center"/>
    </xf>
    <xf numFmtId="0" fontId="0" fillId="19" borderId="1" xfId="0" applyFont="1" applyFill="1" applyBorder="1" applyAlignment="1">
      <alignment horizontal="center" vertical="center"/>
    </xf>
    <xf numFmtId="0" fontId="25" fillId="0" borderId="0" xfId="0" applyFont="1" applyAlignment="1"/>
    <xf numFmtId="0" fontId="2" fillId="19" borderId="1" xfId="0" applyFont="1" applyFill="1" applyBorder="1" applyAlignment="1">
      <alignment horizontal="center" vertical="center"/>
    </xf>
    <xf numFmtId="0" fontId="5" fillId="19" borderId="1" xfId="0" applyFont="1" applyFill="1" applyBorder="1" applyAlignment="1">
      <alignment horizontal="center" vertical="center"/>
    </xf>
    <xf numFmtId="0" fontId="4" fillId="19" borderId="1" xfId="0" applyFont="1" applyFill="1" applyBorder="1" applyAlignment="1">
      <alignment horizontal="center" vertical="center"/>
    </xf>
    <xf numFmtId="0" fontId="0" fillId="8" borderId="1" xfId="0" applyFill="1" applyBorder="1" applyAlignment="1"/>
    <xf numFmtId="0" fontId="7" fillId="8" borderId="1" xfId="0" applyFont="1" applyFill="1" applyBorder="1" applyAlignment="1">
      <alignment horizontal="center" vertical="center"/>
    </xf>
    <xf numFmtId="2" fontId="6" fillId="8" borderId="1" xfId="0" applyNumberFormat="1" applyFont="1" applyFill="1" applyBorder="1" applyAlignment="1">
      <alignment horizontal="center"/>
    </xf>
    <xf numFmtId="0" fontId="0" fillId="8" borderId="3" xfId="0" applyFill="1" applyBorder="1" applyAlignment="1"/>
    <xf numFmtId="0" fontId="0" fillId="19" borderId="0" xfId="0" applyFill="1" applyAlignment="1"/>
    <xf numFmtId="0" fontId="19"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0" fillId="5" borderId="1" xfId="0" applyFill="1" applyBorder="1" applyAlignment="1"/>
    <xf numFmtId="0" fontId="0" fillId="20" borderId="1" xfId="0" applyNumberFormat="1" applyFill="1" applyBorder="1" applyAlignment="1">
      <alignment horizontal="center" vertical="center" wrapText="1"/>
    </xf>
    <xf numFmtId="0" fontId="0" fillId="0" borderId="0" xfId="0" pivotButton="1"/>
    <xf numFmtId="1" fontId="23" fillId="0" borderId="2" xfId="0" applyNumberFormat="1" applyFont="1" applyBorder="1" applyAlignment="1">
      <alignment horizontal="center" vertical="center"/>
    </xf>
    <xf numFmtId="1" fontId="23" fillId="9" borderId="4" xfId="0" applyNumberFormat="1" applyFont="1" applyFill="1" applyBorder="1" applyAlignment="1">
      <alignment horizontal="center" vertical="top"/>
    </xf>
    <xf numFmtId="1" fontId="24" fillId="0" borderId="0" xfId="0" pivotButton="1" applyNumberFormat="1" applyFont="1" applyAlignment="1">
      <alignment horizontal="center" vertical="center"/>
    </xf>
    <xf numFmtId="0" fontId="0" fillId="20" borderId="1" xfId="0" applyNumberFormat="1" applyFill="1" applyBorder="1" applyAlignment="1">
      <alignment horizontal="center" vertical="center"/>
    </xf>
  </cellXfs>
  <cellStyles count="2">
    <cellStyle name="%_CODIFICATION_OCA_actuelle100909_wk" xfId="1" xr:uid="{D4C5E61A-0981-4619-A86F-2279B8853200}"/>
    <cellStyle name="Normal" xfId="0" builtinId="0"/>
  </cellStyles>
  <dxfs count="90">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layout>
                <c:manualLayout>
                  <c:x val="3.2819154542808947E-2"/>
                  <c:y val="-1.8665277726604343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46B922D1-A4DE-49C2-B6DE-DAB58812AF4A}" type="CELLRANGE">
                      <a:rPr lang="en-US" baseline="0"/>
                      <a:pPr>
                        <a:defRPr/>
                      </a:pPr>
                      <a:t>[CELLRANGE]</a:t>
                    </a:fld>
                    <a:r>
                      <a:rPr lang="en-US" baseline="0"/>
                      <a:t>, </a:t>
                    </a:r>
                    <a:fld id="{5FCFEFE0-2400-4398-BCBA-9CE68C8B422B}"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0E2-471E-BBF9-B5D3ACFF782F}"/>
                </c:ext>
              </c:extLst>
            </c:dLbl>
            <c:dLbl>
              <c:idx val="1"/>
              <c:layout>
                <c:manualLayout>
                  <c:x val="8.5559971494606382E-2"/>
                  <c:y val="4.6212402877472927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81C5AFA-9436-4C12-9B1F-A3ACC4F6CD4D}" type="CELLRANGE">
                      <a:rPr lang="en-US" baseline="0"/>
                      <a:pPr>
                        <a:defRPr/>
                      </a:pPr>
                      <a:t>[CELLRANGE]</a:t>
                    </a:fld>
                    <a:r>
                      <a:rPr lang="en-US" baseline="0"/>
                      <a:t>, </a:t>
                    </a:r>
                    <a:fld id="{9A2C375E-36AB-4454-A6FA-F521DB93447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5.0678500659665152E-6"/>
                  <c:y val="3.4980969832081474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49915F35-FB4B-4176-84D5-3EE2B94306EE}" type="CELLRANGE">
                      <a:rPr lang="en-US" baseline="0"/>
                      <a:pPr>
                        <a:defRPr/>
                      </a:pPr>
                      <a:t>[CELLRANGE]</a:t>
                    </a:fld>
                    <a:r>
                      <a:rPr lang="en-US" baseline="0"/>
                      <a:t>, </a:t>
                    </a:r>
                    <a:fld id="{2642C307-4AC6-4A8A-BA24-CFC0FDB1AD04}"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5.5871462677632454E-2"/>
                  <c:y val="-3.56513224518142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6B4E126D-DFEC-4FFC-8E88-5A0808AFDB9B}" type="CELLRANGE">
                      <a:rPr lang="en-US" baseline="0"/>
                      <a:pPr>
                        <a:defRPr/>
                      </a:pPr>
                      <a:t>[CELLRANGE]</a:t>
                    </a:fld>
                    <a:r>
                      <a:rPr lang="en-US" baseline="0"/>
                      <a:t>, </a:t>
                    </a:r>
                    <a:fld id="{D7B337FA-53D2-484F-B0AB-62E865FECDB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layout>
                <c:manualLayout>
                  <c:x val="9.5875594803181367E-3"/>
                  <c:y val="-2.894668388005465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DD5C6145-C0A8-4803-A370-B1ACDEF4BE11}" type="CELLRANGE">
                      <a:rPr lang="en-US" baseline="0"/>
                      <a:pPr>
                        <a:defRPr/>
                      </a:pPr>
                      <a:t>[CELLRANGE]</a:t>
                    </a:fld>
                    <a:r>
                      <a:rPr lang="en-US" baseline="0"/>
                      <a:t>, </a:t>
                    </a:r>
                    <a:fld id="{C01E4D92-C1AF-470D-A2D7-A046B88C52B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0E2-471E-BBF9-B5D3ACFF782F}"/>
                </c:ext>
              </c:extLst>
            </c:dLbl>
            <c:dLbl>
              <c:idx val="5"/>
              <c:layout>
                <c:manualLayout>
                  <c:x val="-1.5422865798661096E-2"/>
                  <c:y val="3.992602130425663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0C957E35-699A-4399-8C00-A4C42EFA754E}" type="CELLRANGE">
                      <a:rPr lang="en-US" baseline="0"/>
                      <a:pPr>
                        <a:defRPr/>
                      </a:pPr>
                      <a:t>[CELLRANGE]</a:t>
                    </a:fld>
                    <a:r>
                      <a:rPr lang="en-US" baseline="0"/>
                      <a:t>, </a:t>
                    </a:r>
                    <a:fld id="{E6EDD05C-40EC-4CA0-A8DB-E483A1AAA4D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0E2-471E-BBF9-B5D3ACFF782F}"/>
                </c:ext>
              </c:extLst>
            </c:dLbl>
            <c:dLbl>
              <c:idx val="6"/>
              <c:layout>
                <c:manualLayout>
                  <c:x val="-0.13251137924303827"/>
                  <c:y val="3.7313222290372511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D20E6E5-1065-4B8E-BB45-2E68A9D9B738}" type="CELLRANGE">
                      <a:rPr lang="en-US" baseline="0"/>
                      <a:pPr>
                        <a:defRPr/>
                      </a:pPr>
                      <a:t>[CELLRANGE]</a:t>
                    </a:fld>
                    <a:r>
                      <a:rPr lang="en-US" baseline="0"/>
                      <a:t>, </a:t>
                    </a:r>
                    <a:fld id="{B6064A26-48AE-408E-8CD7-78B6472F446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7.8014176773060296E-3"/>
                  <c:y val="-2.355473892673005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07BB9258-3F81-4D78-BEA4-3B4A9A0B68E7}" type="CELLRANGE">
                      <a:rPr lang="en-US" baseline="0"/>
                      <a:pPr>
                        <a:defRPr/>
                      </a:pPr>
                      <a:t>[CELLRANGE]</a:t>
                    </a:fld>
                    <a:r>
                      <a:rPr lang="en-US" baseline="0"/>
                      <a:t>, </a:t>
                    </a:r>
                    <a:fld id="{210F7E11-D8D4-46CA-ACFF-6496842AFA2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2117509007335E-3"/>
                  <c:y val="6.2548921100497347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71E1B710-1C3F-441F-A954-8D7DBAB0C625}" type="CELLRANGE">
                      <a:rPr lang="en-US" baseline="0"/>
                      <a:pPr>
                        <a:defRPr/>
                      </a:pPr>
                      <a:t>[CELLRANGE]</a:t>
                    </a:fld>
                    <a:r>
                      <a:rPr lang="en-US" baseline="0"/>
                      <a:t>, </a:t>
                    </a:r>
                    <a:fld id="{0B218C3A-7833-4B09-923C-3BDAD3F3FED0}"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layout>
                <c:manualLayout>
                  <c:x val="-4.7246951880149338E-2"/>
                  <c:y val="-8.9463708655832461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AE8BC9EF-2B78-495D-9889-86FA1225D119}" type="CELLRANGE">
                      <a:rPr lang="en-US" baseline="0"/>
                      <a:pPr>
                        <a:defRPr/>
                      </a:pPr>
                      <a:t>[CELLRANGE]</a:t>
                    </a:fld>
                    <a:r>
                      <a:rPr lang="en-US" baseline="0"/>
                      <a:t>, </a:t>
                    </a:r>
                    <a:fld id="{7B90728B-909F-4C93-802C-80CA3694D1B5}"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0E2-471E-BBF9-B5D3ACFF782F}"/>
                </c:ext>
              </c:extLst>
            </c:dLbl>
            <c:dLbl>
              <c:idx val="10"/>
              <c:layout>
                <c:manualLayout>
                  <c:x val="-0.16136188181251504"/>
                  <c:y val="1.578287217603296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A13C5822-9DF2-403B-A9C1-221274237D90}" type="CELLRANGE">
                      <a:rPr lang="en-US" baseline="0"/>
                      <a:pPr>
                        <a:defRPr/>
                      </a:pPr>
                      <a:t>[CELLRANGE]</a:t>
                    </a:fld>
                    <a:r>
                      <a:rPr lang="en-US" baseline="0"/>
                      <a:t>, </a:t>
                    </a:r>
                    <a:fld id="{B836B6D7-6554-4685-9604-EB99C5A27FA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3.1256674229384836E-2"/>
                  <c:y val="-3.7716589236607728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3E18C2A-639C-47CC-917E-E48E89AC8E6D}" type="CELLRANGE">
                      <a:rPr lang="en-US" baseline="0"/>
                      <a:pPr>
                        <a:defRPr/>
                      </a:pPr>
                      <a:t>[CELLRANGE]</a:t>
                    </a:fld>
                    <a:r>
                      <a:rPr lang="en-US" baseline="0"/>
                      <a:t>, </a:t>
                    </a:r>
                    <a:fld id="{3B0A7DD6-9ABE-4357-B7AE-8F7ECBE4066F}"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layout>
                <c:manualLayout>
                  <c:x val="0.12825714946948055"/>
                  <c:y val="-4.8902595435009175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0458F3B5-9414-420A-B241-4CC65D8E5125}" type="CELLRANGE">
                      <a:rPr lang="en-US" baseline="0"/>
                      <a:pPr>
                        <a:defRPr/>
                      </a:pPr>
                      <a:t>[CELLRANGE]</a:t>
                    </a:fld>
                    <a:r>
                      <a:rPr lang="en-US" baseline="0"/>
                      <a:t>, </a:t>
                    </a:r>
                    <a:fld id="{C0DAD421-326E-4711-A4EF-6394B961C51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RAPPORT!$I$41:$I$53</c:f>
              <c:numCache>
                <c:formatCode>0</c:formatCode>
                <c:ptCount val="13"/>
                <c:pt idx="0">
                  <c:v>6.1633571895340911</c:v>
                </c:pt>
                <c:pt idx="1">
                  <c:v>217.33582239455109</c:v>
                </c:pt>
                <c:pt idx="2">
                  <c:v>446.83864319284982</c:v>
                </c:pt>
                <c:pt idx="3">
                  <c:v>156.05445620132812</c:v>
                </c:pt>
                <c:pt idx="4">
                  <c:v>10.785513921348731</c:v>
                </c:pt>
                <c:pt idx="5">
                  <c:v>30.543837909101015</c:v>
                </c:pt>
                <c:pt idx="6">
                  <c:v>289.30280938760615</c:v>
                </c:pt>
                <c:pt idx="7">
                  <c:v>103.61035490379045</c:v>
                </c:pt>
                <c:pt idx="8">
                  <c:v>302.85945483431078</c:v>
                </c:pt>
                <c:pt idx="9">
                  <c:v>26.998491865777478</c:v>
                </c:pt>
                <c:pt idx="10">
                  <c:v>264.32188695595312</c:v>
                </c:pt>
                <c:pt idx="11">
                  <c:v>107.04702805648122</c:v>
                </c:pt>
                <c:pt idx="12">
                  <c:v>21.253629825941257</c:v>
                </c:pt>
              </c:numCache>
            </c:numRef>
          </c:val>
          <c:extLst>
            <c:ext xmlns:c15="http://schemas.microsoft.com/office/drawing/2012/chart" uri="{02D57815-91ED-43cb-92C2-25804820EDAC}">
              <c15:datalabelsRange>
                <c15:f>RAPPORT!$H$41:$H$53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RAPPORT!$H$40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RAPPORT!$H$41:$H$53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758435</xdr:colOff>
      <xdr:row>31</xdr:row>
      <xdr:rowOff>41021</xdr:rowOff>
    </xdr:from>
    <xdr:to>
      <xdr:col>14</xdr:col>
      <xdr:colOff>804618</xdr:colOff>
      <xdr:row>50</xdr:row>
      <xdr:rowOff>75080</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386</xdr:row>
      <xdr:rowOff>127000</xdr:rowOff>
    </xdr:from>
    <xdr:to>
      <xdr:col>38</xdr:col>
      <xdr:colOff>558800</xdr:colOff>
      <xdr:row>392</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203</xdr:row>
      <xdr:rowOff>96287</xdr:rowOff>
    </xdr:from>
    <xdr:to>
      <xdr:col>14</xdr:col>
      <xdr:colOff>242570</xdr:colOff>
      <xdr:row>214</xdr:row>
      <xdr:rowOff>88960</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xlsx" TargetMode="External"/><Relationship Id="rId1" Type="http://schemas.openxmlformats.org/officeDocument/2006/relationships/externalLinkPath" Target="/Users/m50057323/Downloads/WORK/MACRO%20DE%20CALCUL%20NUR%20%20JOURNALI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Copy%20of%20DAILY_W16_CELLS_DOWN_ZTE_AU%201304%20au%2019042026%209h41.xlsx" TargetMode="External"/><Relationship Id="rId1" Type="http://schemas.openxmlformats.org/officeDocument/2006/relationships/externalLinkPath" Target="/Users/m50057323/AppData/Roaming/WeLink_Desktop/appdata/IM/m50057323/DownloadFiles/Copy%20of%20DAILY_W16_CELLS_DOWN_ZTE_AU%201304%20au%2019042026%209h4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sheetData sheetId="1" refreshError="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efreshError="1">
        <row r="1">
          <cell r="L1">
            <v>3209.9119874058124</v>
          </cell>
        </row>
        <row r="2">
          <cell r="B2" t="str">
            <v>CodeSite</v>
          </cell>
          <cell r="H2" t="str">
            <v>Equipementiers</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row>
        <row r="2445">
          <cell r="B2445" t="str">
            <v>LIT_857</v>
          </cell>
          <cell r="H2445" t="str">
            <v>ZTE</v>
          </cell>
        </row>
        <row r="2446">
          <cell r="B2446" t="str">
            <v>CTR_077</v>
          </cell>
          <cell r="H2446" t="str">
            <v>NOKIA</v>
          </cell>
        </row>
        <row r="2447">
          <cell r="B2447" t="str">
            <v>LIT_612</v>
          </cell>
          <cell r="H2447" t="str">
            <v>ZTE</v>
          </cell>
        </row>
        <row r="2448">
          <cell r="B2448" t="str">
            <v>CTR_023</v>
          </cell>
          <cell r="H2448" t="str">
            <v>ZTE</v>
          </cell>
        </row>
        <row r="2449">
          <cell r="B2449" t="str">
            <v>LIT_094</v>
          </cell>
          <cell r="H2449" t="str">
            <v>ZTE</v>
          </cell>
        </row>
        <row r="2450">
          <cell r="B2450" t="str">
            <v>LIT_555</v>
          </cell>
          <cell r="H2450" t="str">
            <v>ZTE</v>
          </cell>
        </row>
        <row r="2451">
          <cell r="B2451" t="str">
            <v>LIT_523</v>
          </cell>
          <cell r="H2451" t="str">
            <v>ZTE</v>
          </cell>
        </row>
        <row r="2452">
          <cell r="B2452" t="str">
            <v>CTR_853</v>
          </cell>
          <cell r="H2452" t="str">
            <v>ZTE</v>
          </cell>
        </row>
        <row r="2453">
          <cell r="B2453" t="str">
            <v>LIT_281</v>
          </cell>
          <cell r="H2453" t="str">
            <v>ZTE</v>
          </cell>
        </row>
        <row r="2454">
          <cell r="B2454" t="str">
            <v>CTR_015</v>
          </cell>
          <cell r="H2454" t="str">
            <v>ZTE</v>
          </cell>
        </row>
        <row r="2455">
          <cell r="B2455" t="str">
            <v>CTR_008</v>
          </cell>
          <cell r="H2455" t="str">
            <v>ZTE</v>
          </cell>
        </row>
        <row r="2456">
          <cell r="B2456" t="str">
            <v>OST_004</v>
          </cell>
          <cell r="H2456" t="str">
            <v>Huawei</v>
          </cell>
        </row>
        <row r="2457">
          <cell r="B2457" t="str">
            <v>SUO_189</v>
          </cell>
          <cell r="H2457" t="str">
            <v>ZTE</v>
          </cell>
        </row>
        <row r="2458">
          <cell r="B2458" t="str">
            <v>SUD_136</v>
          </cell>
          <cell r="H2458" t="str">
            <v>ZTE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 val="Sheet2"/>
      <sheetName val="Sheet1"/>
    </sheetNames>
    <sheetDataSet>
      <sheetData sheetId="0">
        <row r="1">
          <cell r="L1"/>
        </row>
      </sheetData>
      <sheetData sheetId="1">
        <row r="1">
          <cell r="L1">
            <v>2428.5951216892199</v>
          </cell>
          <cell r="N1">
            <v>2428.5951216892199</v>
          </cell>
          <cell r="U1">
            <v>3039.2399747346085</v>
          </cell>
        </row>
        <row r="2">
          <cell r="B2" t="str">
            <v>CodeSite</v>
          </cell>
          <cell r="N2" t="str">
            <v>NUR RAN DU 05/06/2026</v>
          </cell>
          <cell r="U2" t="str">
            <v>NUR RAN 27/04/2026</v>
          </cell>
        </row>
        <row r="3">
          <cell r="B3" t="str">
            <v>LIT_650</v>
          </cell>
          <cell r="N3">
            <v>17.240242785354127</v>
          </cell>
          <cell r="U3">
            <v>0</v>
          </cell>
        </row>
        <row r="4">
          <cell r="B4" t="str">
            <v>LIT_547</v>
          </cell>
          <cell r="N4">
            <v>2.0478415274817161</v>
          </cell>
          <cell r="U4">
            <v>36.324418647787169</v>
          </cell>
        </row>
        <row r="5">
          <cell r="B5" t="str">
            <v>LIT_774</v>
          </cell>
          <cell r="N5">
            <v>0</v>
          </cell>
          <cell r="U5">
            <v>0</v>
          </cell>
        </row>
        <row r="6">
          <cell r="B6" t="str">
            <v>LIT_740</v>
          </cell>
          <cell r="N6">
            <v>3.1573260794502818</v>
          </cell>
          <cell r="U6">
            <v>45.748313514994315</v>
          </cell>
        </row>
        <row r="7">
          <cell r="B7" t="str">
            <v>CTR_561</v>
          </cell>
          <cell r="N7">
            <v>0</v>
          </cell>
          <cell r="U7">
            <v>0</v>
          </cell>
        </row>
        <row r="8">
          <cell r="B8" t="str">
            <v>LIT_340</v>
          </cell>
          <cell r="N8">
            <v>0</v>
          </cell>
          <cell r="U8">
            <v>0</v>
          </cell>
        </row>
        <row r="9">
          <cell r="B9" t="str">
            <v>CTR_841</v>
          </cell>
          <cell r="N9">
            <v>37.726362814004389</v>
          </cell>
          <cell r="U9">
            <v>13.868556899607057</v>
          </cell>
        </row>
        <row r="10">
          <cell r="B10" t="str">
            <v>CTR_236</v>
          </cell>
          <cell r="N10">
            <v>0.48869898097496539</v>
          </cell>
          <cell r="U10">
            <v>0</v>
          </cell>
        </row>
        <row r="11">
          <cell r="B11" t="str">
            <v>CTR_868</v>
          </cell>
          <cell r="N11">
            <v>0</v>
          </cell>
          <cell r="U11">
            <v>57.190300999049718</v>
          </cell>
        </row>
        <row r="12">
          <cell r="B12" t="str">
            <v>LIT_736</v>
          </cell>
          <cell r="N12">
            <v>0</v>
          </cell>
          <cell r="U12">
            <v>45.674422785525309</v>
          </cell>
        </row>
        <row r="13">
          <cell r="B13" t="str">
            <v>LIT_647</v>
          </cell>
          <cell r="N13">
            <v>4.7377815445463192</v>
          </cell>
          <cell r="U13">
            <v>44.204366455213986</v>
          </cell>
        </row>
        <row r="14">
          <cell r="B14" t="str">
            <v>OST_227</v>
          </cell>
          <cell r="N14">
            <v>0</v>
          </cell>
          <cell r="U14">
            <v>0</v>
          </cell>
        </row>
        <row r="15">
          <cell r="B15" t="str">
            <v>CTR_590</v>
          </cell>
          <cell r="N15">
            <v>1.8355327551914351</v>
          </cell>
          <cell r="U15">
            <v>0</v>
          </cell>
        </row>
        <row r="16">
          <cell r="B16" t="str">
            <v>CTR_090</v>
          </cell>
          <cell r="N16">
            <v>0</v>
          </cell>
          <cell r="U16">
            <v>0</v>
          </cell>
        </row>
        <row r="17">
          <cell r="B17" t="str">
            <v>SUO_054</v>
          </cell>
          <cell r="N17">
            <v>15.034739165546627</v>
          </cell>
          <cell r="U17">
            <v>14.887492758958203</v>
          </cell>
        </row>
        <row r="18">
          <cell r="B18" t="str">
            <v>CTR_667</v>
          </cell>
          <cell r="N18">
            <v>36.982586542934037</v>
          </cell>
          <cell r="U18">
            <v>36.982818398952162</v>
          </cell>
        </row>
        <row r="19">
          <cell r="B19" t="str">
            <v>CTR_258</v>
          </cell>
          <cell r="N19">
            <v>44.11613632277782</v>
          </cell>
          <cell r="U19">
            <v>0</v>
          </cell>
        </row>
        <row r="20">
          <cell r="B20" t="str">
            <v>CTR_669</v>
          </cell>
          <cell r="N20">
            <v>18.696708785987624</v>
          </cell>
          <cell r="U20">
            <v>0</v>
          </cell>
        </row>
        <row r="21">
          <cell r="B21" t="str">
            <v>LIT_162</v>
          </cell>
          <cell r="N21">
            <v>8.6845290698893322E-17</v>
          </cell>
          <cell r="U21">
            <v>21.480621830706585</v>
          </cell>
        </row>
        <row r="22">
          <cell r="B22" t="str">
            <v>CTR_832</v>
          </cell>
          <cell r="N22">
            <v>0.16593756866505202</v>
          </cell>
          <cell r="U22">
            <v>0.79301892230469162</v>
          </cell>
        </row>
        <row r="23">
          <cell r="B23" t="str">
            <v>LIT_236</v>
          </cell>
          <cell r="N23">
            <v>0</v>
          </cell>
          <cell r="U23">
            <v>19.523685697408634</v>
          </cell>
        </row>
        <row r="24">
          <cell r="B24" t="str">
            <v>CTR_940</v>
          </cell>
          <cell r="N24">
            <v>0</v>
          </cell>
          <cell r="U24">
            <v>0</v>
          </cell>
        </row>
        <row r="25">
          <cell r="B25" t="str">
            <v>EXN_356</v>
          </cell>
          <cell r="N25">
            <v>0</v>
          </cell>
          <cell r="U25">
            <v>5.3505234952187721E-4</v>
          </cell>
        </row>
        <row r="26">
          <cell r="B26" t="str">
            <v>EXN_250</v>
          </cell>
          <cell r="N26">
            <v>0</v>
          </cell>
          <cell r="U26">
            <v>8.0257852428281603E-4</v>
          </cell>
        </row>
        <row r="27">
          <cell r="B27" t="str">
            <v>LIT_728</v>
          </cell>
          <cell r="N27">
            <v>2.1584190130495671</v>
          </cell>
          <cell r="U27">
            <v>0</v>
          </cell>
        </row>
        <row r="28">
          <cell r="B28" t="str">
            <v>CTR_718</v>
          </cell>
          <cell r="N28">
            <v>0</v>
          </cell>
          <cell r="U28">
            <v>13.868556899607057</v>
          </cell>
        </row>
        <row r="29">
          <cell r="B29" t="str">
            <v>CTR_168</v>
          </cell>
          <cell r="N29">
            <v>3.9711050329164195</v>
          </cell>
          <cell r="U29">
            <v>0</v>
          </cell>
        </row>
        <row r="30">
          <cell r="B30" t="str">
            <v>CTR_622</v>
          </cell>
          <cell r="N30">
            <v>0.30510468477569153</v>
          </cell>
          <cell r="U30">
            <v>0</v>
          </cell>
        </row>
        <row r="31">
          <cell r="B31" t="str">
            <v>CTR_659</v>
          </cell>
          <cell r="N31">
            <v>0.29490301997814156</v>
          </cell>
          <cell r="U31">
            <v>0</v>
          </cell>
        </row>
        <row r="32">
          <cell r="B32" t="str">
            <v>LIT_613</v>
          </cell>
          <cell r="N32">
            <v>13.868556899607057</v>
          </cell>
          <cell r="U32">
            <v>22.973542731420842</v>
          </cell>
        </row>
        <row r="33">
          <cell r="B33" t="str">
            <v>CTR_327</v>
          </cell>
          <cell r="N33">
            <v>0</v>
          </cell>
          <cell r="U33">
            <v>0</v>
          </cell>
        </row>
        <row r="34">
          <cell r="B34" t="str">
            <v>LIT_761</v>
          </cell>
          <cell r="N34">
            <v>0</v>
          </cell>
          <cell r="U34">
            <v>15.617054472609599</v>
          </cell>
        </row>
        <row r="35">
          <cell r="B35" t="str">
            <v>CTR_651</v>
          </cell>
          <cell r="N35">
            <v>11.248994101582898</v>
          </cell>
          <cell r="U35">
            <v>0</v>
          </cell>
        </row>
        <row r="36">
          <cell r="B36" t="str">
            <v>CTR_739</v>
          </cell>
          <cell r="N36">
            <v>0</v>
          </cell>
          <cell r="U36">
            <v>0.15596775988562669</v>
          </cell>
        </row>
        <row r="37">
          <cell r="B37" t="str">
            <v>LIT_183</v>
          </cell>
          <cell r="N37">
            <v>0</v>
          </cell>
          <cell r="U37">
            <v>19.157995251588744</v>
          </cell>
        </row>
        <row r="38">
          <cell r="B38" t="str">
            <v>OST_307</v>
          </cell>
          <cell r="N38">
            <v>0</v>
          </cell>
          <cell r="U38">
            <v>0</v>
          </cell>
        </row>
        <row r="39">
          <cell r="B39" t="str">
            <v>SUO_195</v>
          </cell>
          <cell r="N39">
            <v>23.114261499345094</v>
          </cell>
          <cell r="U39">
            <v>23.114261499345094</v>
          </cell>
        </row>
        <row r="40">
          <cell r="B40" t="str">
            <v>OST_406</v>
          </cell>
          <cell r="N40">
            <v>23.113993973170334</v>
          </cell>
          <cell r="U40">
            <v>23.114261499345094</v>
          </cell>
        </row>
        <row r="41">
          <cell r="B41" t="str">
            <v>EST_005</v>
          </cell>
          <cell r="N41">
            <v>0.88581483479010259</v>
          </cell>
          <cell r="U41">
            <v>0</v>
          </cell>
        </row>
        <row r="42">
          <cell r="B42" t="str">
            <v>LIT_587</v>
          </cell>
          <cell r="N42">
            <v>0</v>
          </cell>
          <cell r="U42">
            <v>13.665183501553791</v>
          </cell>
        </row>
        <row r="43">
          <cell r="B43" t="str">
            <v>CTR_096</v>
          </cell>
          <cell r="N43">
            <v>0</v>
          </cell>
          <cell r="U43">
            <v>0</v>
          </cell>
        </row>
        <row r="44">
          <cell r="B44" t="str">
            <v>CTR_259</v>
          </cell>
          <cell r="N44">
            <v>0</v>
          </cell>
          <cell r="U44">
            <v>8.5501187102812803</v>
          </cell>
        </row>
        <row r="45">
          <cell r="B45" t="str">
            <v>CTR_130</v>
          </cell>
          <cell r="N45">
            <v>0</v>
          </cell>
          <cell r="U45">
            <v>0</v>
          </cell>
        </row>
        <row r="46">
          <cell r="B46" t="str">
            <v>LIT_585</v>
          </cell>
          <cell r="N46">
            <v>12.581791669163577</v>
          </cell>
          <cell r="U46">
            <v>0.54127679185464939</v>
          </cell>
        </row>
        <row r="47">
          <cell r="B47" t="str">
            <v>CTR_750</v>
          </cell>
          <cell r="N47">
            <v>1.9190544269517974E-2</v>
          </cell>
          <cell r="U47">
            <v>0</v>
          </cell>
        </row>
        <row r="48">
          <cell r="B48" t="str">
            <v>LIT_718</v>
          </cell>
          <cell r="N48">
            <v>13.739930314782001</v>
          </cell>
          <cell r="U48">
            <v>4.120723504921056</v>
          </cell>
        </row>
        <row r="49">
          <cell r="B49" t="str">
            <v>CTR_719</v>
          </cell>
          <cell r="N49">
            <v>1.9613592327206624</v>
          </cell>
          <cell r="U49">
            <v>0</v>
          </cell>
        </row>
        <row r="50">
          <cell r="B50" t="str">
            <v>CTR_462</v>
          </cell>
          <cell r="N50">
            <v>6.0559186777500971</v>
          </cell>
          <cell r="U50">
            <v>0</v>
          </cell>
        </row>
        <row r="51">
          <cell r="B51" t="str">
            <v>LIT_644</v>
          </cell>
          <cell r="N51">
            <v>0</v>
          </cell>
          <cell r="U51">
            <v>0</v>
          </cell>
        </row>
        <row r="52">
          <cell r="B52" t="str">
            <v>NRO_065</v>
          </cell>
          <cell r="N52">
            <v>0.82451567061321285</v>
          </cell>
          <cell r="U52">
            <v>0</v>
          </cell>
        </row>
        <row r="53">
          <cell r="B53" t="str">
            <v>CTR_149</v>
          </cell>
          <cell r="N53">
            <v>0</v>
          </cell>
          <cell r="U53">
            <v>0</v>
          </cell>
        </row>
        <row r="54">
          <cell r="B54" t="str">
            <v>EXN_225</v>
          </cell>
          <cell r="N54">
            <v>18.490713631421698</v>
          </cell>
          <cell r="U54">
            <v>18.490553115716843</v>
          </cell>
        </row>
        <row r="55">
          <cell r="B55" t="str">
            <v>CTR_188</v>
          </cell>
          <cell r="N55">
            <v>4.1798467895432223</v>
          </cell>
          <cell r="U55">
            <v>0</v>
          </cell>
        </row>
        <row r="56">
          <cell r="B56" t="str">
            <v>SUO_245</v>
          </cell>
          <cell r="N56">
            <v>0</v>
          </cell>
          <cell r="U56">
            <v>2.2600254542237748</v>
          </cell>
        </row>
        <row r="57">
          <cell r="B57" t="str">
            <v>OST_135</v>
          </cell>
          <cell r="N57">
            <v>0</v>
          </cell>
          <cell r="U57">
            <v>0</v>
          </cell>
        </row>
        <row r="58">
          <cell r="B58" t="str">
            <v>OST_084</v>
          </cell>
          <cell r="N58">
            <v>0</v>
          </cell>
          <cell r="U58">
            <v>18.491141673301318</v>
          </cell>
        </row>
        <row r="59">
          <cell r="B59" t="str">
            <v>ADM_132</v>
          </cell>
          <cell r="N59">
            <v>0</v>
          </cell>
          <cell r="U59">
            <v>0</v>
          </cell>
        </row>
        <row r="60">
          <cell r="B60" t="str">
            <v>OST_075</v>
          </cell>
          <cell r="N60">
            <v>0</v>
          </cell>
          <cell r="U60">
            <v>0</v>
          </cell>
        </row>
        <row r="61">
          <cell r="B61" t="str">
            <v>NRO_119</v>
          </cell>
          <cell r="N61">
            <v>0</v>
          </cell>
          <cell r="U61">
            <v>0</v>
          </cell>
        </row>
        <row r="62">
          <cell r="B62" t="str">
            <v>CTR_425</v>
          </cell>
          <cell r="N62">
            <v>0</v>
          </cell>
          <cell r="U62">
            <v>0</v>
          </cell>
        </row>
        <row r="63">
          <cell r="B63" t="str">
            <v>LIT_411</v>
          </cell>
          <cell r="N63">
            <v>0</v>
          </cell>
          <cell r="U63">
            <v>0.81458153199042371</v>
          </cell>
        </row>
        <row r="64">
          <cell r="B64" t="str">
            <v>CTR_725</v>
          </cell>
          <cell r="N64">
            <v>0</v>
          </cell>
          <cell r="U64">
            <v>0</v>
          </cell>
        </row>
        <row r="65">
          <cell r="B65" t="str">
            <v>CTR_726</v>
          </cell>
          <cell r="N65">
            <v>1.5611222401999816</v>
          </cell>
          <cell r="U65">
            <v>4.6657634983006719</v>
          </cell>
        </row>
        <row r="66">
          <cell r="B66" t="str">
            <v>NRO_131</v>
          </cell>
          <cell r="N66">
            <v>0</v>
          </cell>
          <cell r="U66">
            <v>0</v>
          </cell>
        </row>
        <row r="67">
          <cell r="B67" t="str">
            <v>NRO_124</v>
          </cell>
          <cell r="N67">
            <v>0</v>
          </cell>
          <cell r="U67">
            <v>4.0182431449092976E-2</v>
          </cell>
        </row>
        <row r="68">
          <cell r="B68" t="str">
            <v>NRO_126</v>
          </cell>
          <cell r="N68">
            <v>0</v>
          </cell>
          <cell r="U68">
            <v>0</v>
          </cell>
        </row>
        <row r="69">
          <cell r="B69" t="str">
            <v>NRO_128</v>
          </cell>
          <cell r="N69">
            <v>0</v>
          </cell>
          <cell r="U69">
            <v>0</v>
          </cell>
        </row>
        <row r="70">
          <cell r="B70" t="str">
            <v>NRO_226</v>
          </cell>
          <cell r="N70">
            <v>0</v>
          </cell>
          <cell r="U70">
            <v>0</v>
          </cell>
        </row>
        <row r="71">
          <cell r="B71" t="str">
            <v>NRO_127</v>
          </cell>
          <cell r="N71">
            <v>0</v>
          </cell>
          <cell r="U71">
            <v>0</v>
          </cell>
        </row>
        <row r="72">
          <cell r="B72" t="str">
            <v>NRO_064</v>
          </cell>
          <cell r="N72">
            <v>0</v>
          </cell>
          <cell r="U72">
            <v>0</v>
          </cell>
        </row>
        <row r="73">
          <cell r="B73" t="str">
            <v>LIT_670</v>
          </cell>
          <cell r="N73">
            <v>4.062527644371392</v>
          </cell>
          <cell r="U73">
            <v>0</v>
          </cell>
        </row>
        <row r="74">
          <cell r="B74" t="str">
            <v>CTR_746</v>
          </cell>
          <cell r="N74">
            <v>0</v>
          </cell>
          <cell r="U74">
            <v>0</v>
          </cell>
        </row>
        <row r="75">
          <cell r="B75" t="str">
            <v>SUD_090</v>
          </cell>
          <cell r="N75">
            <v>0</v>
          </cell>
          <cell r="U75">
            <v>9.2207354900940407E-3</v>
          </cell>
        </row>
        <row r="76">
          <cell r="B76" t="str">
            <v>CTR_598</v>
          </cell>
          <cell r="N76">
            <v>17.503042664360944</v>
          </cell>
          <cell r="U76">
            <v>0.23117828515008551</v>
          </cell>
        </row>
        <row r="77">
          <cell r="B77" t="str">
            <v>EST_018</v>
          </cell>
          <cell r="N77">
            <v>5.3505234952235873E-5</v>
          </cell>
          <cell r="U77">
            <v>1.6051570485673655E-4</v>
          </cell>
        </row>
        <row r="78">
          <cell r="B78" t="str">
            <v>NRO_234</v>
          </cell>
          <cell r="N78">
            <v>13.865881637859449</v>
          </cell>
          <cell r="U78">
            <v>13.865988648329351</v>
          </cell>
        </row>
        <row r="79">
          <cell r="B79" t="str">
            <v>NRO_110</v>
          </cell>
          <cell r="N79">
            <v>1.6372601895369456E-2</v>
          </cell>
          <cell r="U79">
            <v>13.865988648329351</v>
          </cell>
        </row>
        <row r="80">
          <cell r="B80" t="str">
            <v>LIT_582</v>
          </cell>
          <cell r="N80">
            <v>0</v>
          </cell>
          <cell r="U80">
            <v>0</v>
          </cell>
        </row>
        <row r="81">
          <cell r="B81" t="str">
            <v>LIT_856</v>
          </cell>
          <cell r="N81">
            <v>22.33279970779008</v>
          </cell>
          <cell r="U81">
            <v>0</v>
          </cell>
        </row>
        <row r="82">
          <cell r="B82" t="str">
            <v>SUO_191</v>
          </cell>
          <cell r="N82">
            <v>0</v>
          </cell>
          <cell r="U82">
            <v>0</v>
          </cell>
        </row>
        <row r="83">
          <cell r="B83" t="str">
            <v>CTR_321</v>
          </cell>
          <cell r="N83">
            <v>0</v>
          </cell>
          <cell r="U83">
            <v>13.868556899607057</v>
          </cell>
        </row>
        <row r="84">
          <cell r="B84" t="str">
            <v>SUO_214</v>
          </cell>
          <cell r="N84">
            <v>13.868289373432297</v>
          </cell>
          <cell r="U84">
            <v>13.868556899607057</v>
          </cell>
        </row>
        <row r="85">
          <cell r="B85" t="str">
            <v>EST_106</v>
          </cell>
          <cell r="N85">
            <v>0.17155561833503113</v>
          </cell>
          <cell r="U85">
            <v>0</v>
          </cell>
        </row>
        <row r="86">
          <cell r="B86" t="str">
            <v>EXN_021</v>
          </cell>
          <cell r="N86">
            <v>1.3733010304394829E-2</v>
          </cell>
          <cell r="U86">
            <v>1.6053428521365782E-3</v>
          </cell>
        </row>
        <row r="87">
          <cell r="B87" t="str">
            <v>CTR_647</v>
          </cell>
          <cell r="N87">
            <v>0</v>
          </cell>
          <cell r="U87">
            <v>0</v>
          </cell>
        </row>
        <row r="88">
          <cell r="B88" t="str">
            <v>SUO_061</v>
          </cell>
          <cell r="N88">
            <v>2.5551424951417232</v>
          </cell>
          <cell r="U88">
            <v>0</v>
          </cell>
        </row>
        <row r="89">
          <cell r="B89" t="str">
            <v>OST_233</v>
          </cell>
          <cell r="N89">
            <v>0</v>
          </cell>
          <cell r="U89">
            <v>0</v>
          </cell>
        </row>
        <row r="90">
          <cell r="B90" t="str">
            <v>LIT_217</v>
          </cell>
          <cell r="N90">
            <v>7.0801158852048749</v>
          </cell>
          <cell r="U90">
            <v>1.3232379656025544</v>
          </cell>
        </row>
        <row r="91">
          <cell r="B91" t="str">
            <v>CTR_831</v>
          </cell>
          <cell r="N91">
            <v>0</v>
          </cell>
          <cell r="U91">
            <v>0</v>
          </cell>
        </row>
        <row r="92">
          <cell r="B92" t="str">
            <v>LIT_371</v>
          </cell>
          <cell r="N92">
            <v>0</v>
          </cell>
          <cell r="U92">
            <v>0</v>
          </cell>
        </row>
        <row r="93">
          <cell r="B93" t="str">
            <v>CTR_748</v>
          </cell>
          <cell r="N93">
            <v>0</v>
          </cell>
          <cell r="U93">
            <v>0</v>
          </cell>
        </row>
        <row r="94">
          <cell r="B94" t="str">
            <v>LIT_539</v>
          </cell>
          <cell r="N94">
            <v>0</v>
          </cell>
          <cell r="U94">
            <v>49.477307359752089</v>
          </cell>
        </row>
        <row r="95">
          <cell r="B95" t="str">
            <v>CTR_170</v>
          </cell>
          <cell r="N95">
            <v>12.326714379068182</v>
          </cell>
          <cell r="U95">
            <v>12.326964070164625</v>
          </cell>
        </row>
        <row r="96">
          <cell r="B96" t="str">
            <v>CTR_763</v>
          </cell>
          <cell r="N96">
            <v>0</v>
          </cell>
          <cell r="U96">
            <v>0</v>
          </cell>
        </row>
        <row r="97">
          <cell r="B97" t="str">
            <v>LIT_654</v>
          </cell>
          <cell r="N97">
            <v>7.0809184637291578</v>
          </cell>
          <cell r="U97">
            <v>6.0577378557384733</v>
          </cell>
        </row>
        <row r="98">
          <cell r="B98" t="str">
            <v>CTR_342</v>
          </cell>
          <cell r="N98">
            <v>0</v>
          </cell>
          <cell r="U98">
            <v>0</v>
          </cell>
        </row>
        <row r="99">
          <cell r="B99" t="str">
            <v>LIT_123</v>
          </cell>
          <cell r="N99">
            <v>0.94071120585104717</v>
          </cell>
          <cell r="U99">
            <v>4.0646143485345843E-2</v>
          </cell>
        </row>
        <row r="100">
          <cell r="B100" t="str">
            <v>LIT_616</v>
          </cell>
          <cell r="N100">
            <v>4.9860458347244689</v>
          </cell>
          <cell r="U100">
            <v>37.36538082886031</v>
          </cell>
        </row>
        <row r="101">
          <cell r="B101" t="str">
            <v>CTR_621</v>
          </cell>
          <cell r="N101">
            <v>0</v>
          </cell>
          <cell r="U101">
            <v>0</v>
          </cell>
        </row>
        <row r="102">
          <cell r="B102" t="str">
            <v>CTR_712</v>
          </cell>
          <cell r="N102">
            <v>0</v>
          </cell>
          <cell r="U102">
            <v>0</v>
          </cell>
        </row>
        <row r="103">
          <cell r="B103" t="str">
            <v>SUO_225</v>
          </cell>
          <cell r="N103">
            <v>0</v>
          </cell>
          <cell r="U103">
            <v>17.373559995776656</v>
          </cell>
        </row>
        <row r="104">
          <cell r="B104" t="str">
            <v>EXN_194</v>
          </cell>
          <cell r="N104">
            <v>0</v>
          </cell>
          <cell r="U104">
            <v>2.676456697856652</v>
          </cell>
        </row>
        <row r="105">
          <cell r="B105" t="str">
            <v>CTR_449</v>
          </cell>
          <cell r="N105">
            <v>0</v>
          </cell>
          <cell r="U105">
            <v>56.225548107626857</v>
          </cell>
        </row>
        <row r="106">
          <cell r="B106" t="str">
            <v>EXN_236</v>
          </cell>
          <cell r="N106">
            <v>0.45327851543661701</v>
          </cell>
          <cell r="U106">
            <v>0</v>
          </cell>
        </row>
        <row r="107">
          <cell r="B107" t="str">
            <v>SUO_219</v>
          </cell>
          <cell r="N107">
            <v>0.88041080605993172</v>
          </cell>
          <cell r="U107">
            <v>0</v>
          </cell>
        </row>
        <row r="108">
          <cell r="B108" t="str">
            <v>SUO_171</v>
          </cell>
          <cell r="N108">
            <v>13.868556899607057</v>
          </cell>
          <cell r="U108">
            <v>0</v>
          </cell>
        </row>
        <row r="109">
          <cell r="B109" t="str">
            <v>LIT_618</v>
          </cell>
          <cell r="N109">
            <v>38.278697354415847</v>
          </cell>
          <cell r="U109">
            <v>0</v>
          </cell>
        </row>
        <row r="110">
          <cell r="B110" t="str">
            <v>OST_019</v>
          </cell>
          <cell r="N110">
            <v>2.8767981325959601E-2</v>
          </cell>
          <cell r="U110">
            <v>0</v>
          </cell>
        </row>
        <row r="111">
          <cell r="B111" t="str">
            <v>EST_152</v>
          </cell>
          <cell r="N111">
            <v>9.4103402076859215</v>
          </cell>
          <cell r="U111">
            <v>0</v>
          </cell>
        </row>
        <row r="112">
          <cell r="B112" t="str">
            <v>EXN_174</v>
          </cell>
          <cell r="N112">
            <v>13.994543892841142</v>
          </cell>
          <cell r="U112">
            <v>23.113405415585859</v>
          </cell>
        </row>
        <row r="113">
          <cell r="B113" t="str">
            <v>LIT_169</v>
          </cell>
          <cell r="N113">
            <v>0.12101100638353045</v>
          </cell>
          <cell r="U113">
            <v>0.86389552353802224</v>
          </cell>
        </row>
        <row r="114">
          <cell r="B114" t="str">
            <v>CTR_564</v>
          </cell>
          <cell r="N114">
            <v>9.7361692534663466E-2</v>
          </cell>
          <cell r="U114">
            <v>0</v>
          </cell>
        </row>
        <row r="115">
          <cell r="B115" t="str">
            <v>EXN_133</v>
          </cell>
          <cell r="N115">
            <v>9.2450090316836597</v>
          </cell>
          <cell r="U115">
            <v>9.2448485159788039</v>
          </cell>
        </row>
        <row r="116">
          <cell r="B116" t="str">
            <v>EXN_227</v>
          </cell>
          <cell r="N116">
            <v>9.2450090316836597</v>
          </cell>
          <cell r="U116">
            <v>9.2448485159788039</v>
          </cell>
        </row>
        <row r="117">
          <cell r="B117" t="str">
            <v>SUO_096</v>
          </cell>
          <cell r="N117">
            <v>0.52709790459231853</v>
          </cell>
          <cell r="U117">
            <v>0</v>
          </cell>
        </row>
        <row r="118">
          <cell r="B118" t="str">
            <v>CTR_303</v>
          </cell>
          <cell r="N118">
            <v>0</v>
          </cell>
          <cell r="U118">
            <v>4.6228522998690194</v>
          </cell>
        </row>
        <row r="119">
          <cell r="B119" t="str">
            <v>NRO_073</v>
          </cell>
          <cell r="N119">
            <v>9.2443669688642345</v>
          </cell>
          <cell r="U119">
            <v>9.2444204740991864</v>
          </cell>
        </row>
        <row r="120">
          <cell r="B120" t="str">
            <v>SUO_016</v>
          </cell>
          <cell r="N120">
            <v>9.2443669688642345</v>
          </cell>
          <cell r="U120">
            <v>9.2444204740991864</v>
          </cell>
        </row>
        <row r="121">
          <cell r="B121" t="str">
            <v>NRO_079</v>
          </cell>
          <cell r="N121">
            <v>2.2360372738868768</v>
          </cell>
          <cell r="U121">
            <v>0</v>
          </cell>
        </row>
        <row r="122">
          <cell r="B122" t="str">
            <v>NRO_047</v>
          </cell>
          <cell r="N122">
            <v>2.2278331378608747</v>
          </cell>
          <cell r="U122">
            <v>0</v>
          </cell>
        </row>
        <row r="123">
          <cell r="B123" t="str">
            <v>NRO_085</v>
          </cell>
          <cell r="N123">
            <v>9.2443669688642345</v>
          </cell>
          <cell r="U123">
            <v>9.2444204740991864</v>
          </cell>
        </row>
        <row r="124">
          <cell r="B124" t="str">
            <v>NRO_089</v>
          </cell>
          <cell r="N124">
            <v>9.2443669688642345</v>
          </cell>
          <cell r="U124">
            <v>9.2444204740991864</v>
          </cell>
        </row>
        <row r="125">
          <cell r="B125" t="str">
            <v>SUO_133</v>
          </cell>
          <cell r="N125">
            <v>9.2443669688642345</v>
          </cell>
          <cell r="U125">
            <v>9.2444204740991864</v>
          </cell>
        </row>
        <row r="126">
          <cell r="B126" t="str">
            <v>NRD_036</v>
          </cell>
          <cell r="N126">
            <v>0</v>
          </cell>
          <cell r="U126">
            <v>0</v>
          </cell>
        </row>
        <row r="127">
          <cell r="B127" t="str">
            <v>NRO_012</v>
          </cell>
          <cell r="N127">
            <v>0.49718847825404583</v>
          </cell>
          <cell r="U127">
            <v>4.6228522998690194</v>
          </cell>
        </row>
        <row r="128">
          <cell r="B128" t="str">
            <v>NRD_110</v>
          </cell>
          <cell r="N128">
            <v>13.868556899607057</v>
          </cell>
          <cell r="U128">
            <v>9.2457045997380387</v>
          </cell>
        </row>
        <row r="129">
          <cell r="B129" t="str">
            <v>LIT_780</v>
          </cell>
          <cell r="N129">
            <v>9.2457045997380387</v>
          </cell>
          <cell r="U129">
            <v>20.494698701320942</v>
          </cell>
        </row>
        <row r="130">
          <cell r="B130" t="str">
            <v>EST_087</v>
          </cell>
          <cell r="N130">
            <v>0</v>
          </cell>
          <cell r="U130">
            <v>9.2457045997380387</v>
          </cell>
        </row>
        <row r="131">
          <cell r="B131" t="str">
            <v>CTR_020</v>
          </cell>
          <cell r="N131">
            <v>0.21662486124309077</v>
          </cell>
          <cell r="U131">
            <v>1.8646396030054249</v>
          </cell>
        </row>
        <row r="132">
          <cell r="B132" t="str">
            <v>EST_013</v>
          </cell>
          <cell r="N132">
            <v>6.081369334509021</v>
          </cell>
          <cell r="U132">
            <v>4.6275072553098591</v>
          </cell>
        </row>
        <row r="133">
          <cell r="B133" t="str">
            <v>NRO_046</v>
          </cell>
          <cell r="N133">
            <v>11.769136325631434</v>
          </cell>
          <cell r="U133">
            <v>13.85325440241073</v>
          </cell>
        </row>
        <row r="134">
          <cell r="B134" t="str">
            <v>CTR_1050</v>
          </cell>
          <cell r="N134">
            <v>4.3927797895746482E-2</v>
          </cell>
          <cell r="U134">
            <v>0</v>
          </cell>
        </row>
        <row r="135">
          <cell r="B135" t="str">
            <v>CTR_604</v>
          </cell>
          <cell r="N135">
            <v>0</v>
          </cell>
          <cell r="U135">
            <v>0</v>
          </cell>
        </row>
        <row r="136">
          <cell r="B136" t="str">
            <v>OST_342</v>
          </cell>
          <cell r="N136">
            <v>5.7972565369129043</v>
          </cell>
          <cell r="U136">
            <v>1.6651007467903993</v>
          </cell>
        </row>
        <row r="137">
          <cell r="B137" t="str">
            <v>LIT_753</v>
          </cell>
          <cell r="N137">
            <v>28.081116789800049</v>
          </cell>
          <cell r="U137">
            <v>32.698582896017214</v>
          </cell>
        </row>
        <row r="138">
          <cell r="B138" t="str">
            <v>CTR_079</v>
          </cell>
          <cell r="N138">
            <v>0</v>
          </cell>
          <cell r="U138">
            <v>0.77648580470446582</v>
          </cell>
        </row>
        <row r="139">
          <cell r="B139" t="str">
            <v>LIT_325</v>
          </cell>
          <cell r="N139">
            <v>0</v>
          </cell>
          <cell r="U139">
            <v>0</v>
          </cell>
        </row>
        <row r="140">
          <cell r="B140" t="str">
            <v>NRD_149</v>
          </cell>
          <cell r="N140">
            <v>4.3884101953868502</v>
          </cell>
          <cell r="U140">
            <v>6.1638030664920258</v>
          </cell>
        </row>
        <row r="141">
          <cell r="B141" t="str">
            <v>NRO_013</v>
          </cell>
          <cell r="N141">
            <v>1.9939617558848578E-2</v>
          </cell>
          <cell r="U141">
            <v>2.6812912696673381</v>
          </cell>
        </row>
        <row r="142">
          <cell r="B142" t="str">
            <v>LIT_036</v>
          </cell>
          <cell r="N142">
            <v>0</v>
          </cell>
          <cell r="U142">
            <v>0</v>
          </cell>
        </row>
        <row r="143">
          <cell r="B143" t="str">
            <v>LIT_653</v>
          </cell>
          <cell r="N143">
            <v>0</v>
          </cell>
          <cell r="U143">
            <v>58.592120319718745</v>
          </cell>
        </row>
        <row r="144">
          <cell r="B144" t="str">
            <v>NRO_043</v>
          </cell>
          <cell r="N144">
            <v>3.8309748225766486E-2</v>
          </cell>
          <cell r="U144">
            <v>2.9555935086022149</v>
          </cell>
        </row>
        <row r="145">
          <cell r="B145" t="str">
            <v>CTR_837</v>
          </cell>
          <cell r="N145">
            <v>11.953515365276671</v>
          </cell>
          <cell r="U145">
            <v>0</v>
          </cell>
        </row>
        <row r="146">
          <cell r="B146" t="str">
            <v>CTR_747</v>
          </cell>
          <cell r="N146">
            <v>0</v>
          </cell>
          <cell r="U146">
            <v>0</v>
          </cell>
        </row>
        <row r="147">
          <cell r="B147" t="str">
            <v>SUO_170</v>
          </cell>
          <cell r="N147">
            <v>10.0192119463635</v>
          </cell>
          <cell r="U147">
            <v>6.4626298036999943</v>
          </cell>
        </row>
        <row r="148">
          <cell r="B148" t="str">
            <v>EXN_034</v>
          </cell>
          <cell r="N148">
            <v>6.8665051521974146E-3</v>
          </cell>
          <cell r="U148">
            <v>1.2485999961063415E-3</v>
          </cell>
        </row>
        <row r="149">
          <cell r="B149" t="str">
            <v>EXN_807</v>
          </cell>
          <cell r="N149">
            <v>7.9633624687172805E-2</v>
          </cell>
          <cell r="U149">
            <v>0</v>
          </cell>
        </row>
        <row r="150">
          <cell r="B150" t="str">
            <v>EXN_275</v>
          </cell>
          <cell r="N150">
            <v>3.567015663479283E-3</v>
          </cell>
          <cell r="U150">
            <v>0</v>
          </cell>
        </row>
        <row r="151">
          <cell r="B151" t="str">
            <v>CTR_075</v>
          </cell>
          <cell r="N151">
            <v>9.2457045997380387</v>
          </cell>
          <cell r="U151">
            <v>9.2457045997380387</v>
          </cell>
        </row>
        <row r="152">
          <cell r="B152" t="str">
            <v>CTR_758</v>
          </cell>
          <cell r="N152">
            <v>16.822081539124444</v>
          </cell>
          <cell r="U152">
            <v>9.2457045997380387</v>
          </cell>
        </row>
        <row r="153">
          <cell r="B153" t="str">
            <v>LIT_841</v>
          </cell>
          <cell r="N153">
            <v>0.49030413802353123</v>
          </cell>
          <cell r="U153">
            <v>0</v>
          </cell>
        </row>
        <row r="154">
          <cell r="B154" t="str">
            <v>ADM_068</v>
          </cell>
          <cell r="N154">
            <v>0.6900605611350713</v>
          </cell>
          <cell r="U154">
            <v>0.24710430399308453</v>
          </cell>
        </row>
        <row r="155">
          <cell r="B155" t="str">
            <v>LIT_682</v>
          </cell>
          <cell r="N155">
            <v>0</v>
          </cell>
          <cell r="U155">
            <v>0</v>
          </cell>
        </row>
        <row r="156">
          <cell r="B156" t="str">
            <v>LIT_248</v>
          </cell>
          <cell r="N156">
            <v>0</v>
          </cell>
          <cell r="U156">
            <v>0</v>
          </cell>
        </row>
        <row r="157">
          <cell r="B157" t="str">
            <v>CTR_776</v>
          </cell>
          <cell r="N157">
            <v>23.575244768614827</v>
          </cell>
          <cell r="U157">
            <v>1.5381149891705399</v>
          </cell>
        </row>
        <row r="158">
          <cell r="B158" t="str">
            <v>EXN_246</v>
          </cell>
          <cell r="N158">
            <v>7.6512307630845271</v>
          </cell>
          <cell r="U158">
            <v>11.59048234612608</v>
          </cell>
        </row>
        <row r="159">
          <cell r="B159" t="str">
            <v>LIT_116</v>
          </cell>
          <cell r="N159">
            <v>0</v>
          </cell>
          <cell r="U159">
            <v>0.40915453167937932</v>
          </cell>
        </row>
        <row r="160">
          <cell r="B160" t="str">
            <v>CTR_594</v>
          </cell>
          <cell r="N160">
            <v>10.690613469621868</v>
          </cell>
          <cell r="U160">
            <v>0</v>
          </cell>
        </row>
        <row r="161">
          <cell r="B161" t="str">
            <v>ADM_024</v>
          </cell>
          <cell r="N161">
            <v>9.7041969660398504</v>
          </cell>
          <cell r="U161">
            <v>13.362161504254907</v>
          </cell>
        </row>
        <row r="162">
          <cell r="B162" t="str">
            <v>CTR_068</v>
          </cell>
          <cell r="N162">
            <v>0</v>
          </cell>
          <cell r="U162">
            <v>0</v>
          </cell>
        </row>
        <row r="163">
          <cell r="B163" t="str">
            <v>CTR_197</v>
          </cell>
          <cell r="N163">
            <v>9.2457045997380387</v>
          </cell>
          <cell r="U163">
            <v>13.868556899607057</v>
          </cell>
        </row>
        <row r="164">
          <cell r="B164" t="str">
            <v>LIT_620</v>
          </cell>
          <cell r="N164">
            <v>2.040511310293267</v>
          </cell>
          <cell r="U164">
            <v>0</v>
          </cell>
        </row>
        <row r="165">
          <cell r="B165" t="str">
            <v>CTR_323</v>
          </cell>
          <cell r="N165">
            <v>9.2457045997380387</v>
          </cell>
          <cell r="U165">
            <v>9.2457045997380387</v>
          </cell>
        </row>
        <row r="166">
          <cell r="B166" t="str">
            <v>LIT_564</v>
          </cell>
          <cell r="N166">
            <v>0</v>
          </cell>
          <cell r="U166">
            <v>0</v>
          </cell>
        </row>
        <row r="167">
          <cell r="B167" t="str">
            <v>LIT_450</v>
          </cell>
          <cell r="N167">
            <v>0</v>
          </cell>
          <cell r="U167">
            <v>10.251567346682531</v>
          </cell>
        </row>
        <row r="168">
          <cell r="B168" t="str">
            <v>CTR_833</v>
          </cell>
          <cell r="N168">
            <v>32.976007539244321</v>
          </cell>
          <cell r="U168">
            <v>0</v>
          </cell>
        </row>
        <row r="169">
          <cell r="B169" t="str">
            <v>EXN_274</v>
          </cell>
          <cell r="N169">
            <v>7.4414806385682413</v>
          </cell>
          <cell r="U169">
            <v>8.4012610589574876</v>
          </cell>
        </row>
        <row r="170">
          <cell r="B170" t="str">
            <v>CTR_934</v>
          </cell>
          <cell r="N170">
            <v>0</v>
          </cell>
          <cell r="U170">
            <v>0</v>
          </cell>
        </row>
        <row r="171">
          <cell r="B171" t="str">
            <v>CTR_830</v>
          </cell>
          <cell r="N171">
            <v>0</v>
          </cell>
          <cell r="U171">
            <v>0</v>
          </cell>
        </row>
        <row r="172">
          <cell r="B172" t="str">
            <v>CTR_262</v>
          </cell>
          <cell r="N172">
            <v>6.1638030664920258</v>
          </cell>
          <cell r="U172">
            <v>6.1638030664920258</v>
          </cell>
        </row>
        <row r="173">
          <cell r="B173" t="str">
            <v>CTR_133</v>
          </cell>
          <cell r="N173">
            <v>11.310400276229693</v>
          </cell>
          <cell r="U173">
            <v>0</v>
          </cell>
        </row>
        <row r="174">
          <cell r="B174" t="str">
            <v>NRD_148</v>
          </cell>
          <cell r="N174">
            <v>0</v>
          </cell>
          <cell r="U174">
            <v>0</v>
          </cell>
        </row>
        <row r="175">
          <cell r="B175" t="str">
            <v>SUO_186</v>
          </cell>
          <cell r="N175">
            <v>15.416106645207499</v>
          </cell>
          <cell r="U175">
            <v>12.645516403991634</v>
          </cell>
        </row>
        <row r="176">
          <cell r="B176" t="str">
            <v>NRO_016</v>
          </cell>
          <cell r="N176">
            <v>0</v>
          </cell>
          <cell r="U176">
            <v>0</v>
          </cell>
        </row>
        <row r="177">
          <cell r="B177" t="str">
            <v>SUO_241</v>
          </cell>
          <cell r="N177">
            <v>0</v>
          </cell>
          <cell r="U177">
            <v>0.89086216195392554</v>
          </cell>
        </row>
        <row r="178">
          <cell r="B178" t="str">
            <v>ADM_109</v>
          </cell>
          <cell r="N178">
            <v>3.4549349400202038E-2</v>
          </cell>
          <cell r="U178">
            <v>1.7443960841108885E-2</v>
          </cell>
        </row>
        <row r="179">
          <cell r="B179" t="str">
            <v>CTR_379</v>
          </cell>
          <cell r="N179">
            <v>5.8302871019567055E-2</v>
          </cell>
          <cell r="U179">
            <v>0</v>
          </cell>
        </row>
        <row r="180">
          <cell r="B180" t="str">
            <v>LIT_091</v>
          </cell>
          <cell r="N180">
            <v>0</v>
          </cell>
          <cell r="U180">
            <v>0</v>
          </cell>
        </row>
        <row r="181">
          <cell r="B181" t="str">
            <v>NRD_140</v>
          </cell>
          <cell r="N181">
            <v>0</v>
          </cell>
          <cell r="U181">
            <v>0.47261174033267417</v>
          </cell>
        </row>
        <row r="182">
          <cell r="B182" t="str">
            <v>CTR_897</v>
          </cell>
          <cell r="N182">
            <v>7.1268437903964532</v>
          </cell>
          <cell r="U182">
            <v>0.71418787614180168</v>
          </cell>
        </row>
        <row r="183">
          <cell r="B183" t="str">
            <v>CTR_552</v>
          </cell>
          <cell r="N183">
            <v>0</v>
          </cell>
          <cell r="U183">
            <v>0</v>
          </cell>
        </row>
        <row r="184">
          <cell r="B184" t="str">
            <v>LIT_346</v>
          </cell>
          <cell r="N184">
            <v>0</v>
          </cell>
          <cell r="U184">
            <v>0</v>
          </cell>
        </row>
        <row r="185">
          <cell r="B185" t="str">
            <v>EXN_158</v>
          </cell>
          <cell r="N185">
            <v>0</v>
          </cell>
          <cell r="U185">
            <v>0</v>
          </cell>
        </row>
        <row r="186">
          <cell r="B186" t="str">
            <v>LIT_129</v>
          </cell>
          <cell r="N186">
            <v>0</v>
          </cell>
          <cell r="U186">
            <v>0</v>
          </cell>
        </row>
        <row r="187">
          <cell r="B187" t="str">
            <v>CTR_523</v>
          </cell>
          <cell r="N187">
            <v>0</v>
          </cell>
          <cell r="U187">
            <v>1.0123368803737094</v>
          </cell>
        </row>
        <row r="188">
          <cell r="B188" t="str">
            <v>EXN_229</v>
          </cell>
          <cell r="N188">
            <v>0</v>
          </cell>
          <cell r="U188">
            <v>4.9052142704169507E-3</v>
          </cell>
        </row>
        <row r="189">
          <cell r="B189" t="str">
            <v>CTR_652</v>
          </cell>
          <cell r="N189">
            <v>5.7840229088013979</v>
          </cell>
          <cell r="U189">
            <v>3.8120696395602018</v>
          </cell>
        </row>
        <row r="190">
          <cell r="B190" t="str">
            <v>NRO_129</v>
          </cell>
          <cell r="N190">
            <v>0.80418368133138152</v>
          </cell>
          <cell r="U190">
            <v>0</v>
          </cell>
        </row>
        <row r="191">
          <cell r="B191" t="str">
            <v>EXN_144</v>
          </cell>
          <cell r="N191">
            <v>1.5666332794000568</v>
          </cell>
          <cell r="U191">
            <v>0</v>
          </cell>
        </row>
        <row r="192">
          <cell r="B192" t="str">
            <v>NRO_061</v>
          </cell>
          <cell r="N192">
            <v>0</v>
          </cell>
          <cell r="U192">
            <v>0</v>
          </cell>
        </row>
        <row r="193">
          <cell r="B193" t="str">
            <v>LIT_641</v>
          </cell>
          <cell r="N193">
            <v>0</v>
          </cell>
          <cell r="U193">
            <v>0</v>
          </cell>
        </row>
        <row r="194">
          <cell r="B194" t="str">
            <v>EXN_049</v>
          </cell>
          <cell r="N194">
            <v>0.50385879754475182</v>
          </cell>
          <cell r="U194">
            <v>7.5283877541372632</v>
          </cell>
        </row>
        <row r="195">
          <cell r="B195" t="str">
            <v>CTR_947</v>
          </cell>
          <cell r="N195">
            <v>0</v>
          </cell>
          <cell r="U195">
            <v>27.675368758079284</v>
          </cell>
        </row>
        <row r="196">
          <cell r="B196" t="str">
            <v>OST_102</v>
          </cell>
          <cell r="N196">
            <v>0</v>
          </cell>
          <cell r="U196">
            <v>0</v>
          </cell>
        </row>
        <row r="197">
          <cell r="B197" t="str">
            <v>OST_186</v>
          </cell>
          <cell r="N197">
            <v>10.555708937229085</v>
          </cell>
          <cell r="U197">
            <v>4.6215681742301671</v>
          </cell>
        </row>
        <row r="198">
          <cell r="B198" t="str">
            <v>EXN_172</v>
          </cell>
          <cell r="N198">
            <v>3.0822403997340437</v>
          </cell>
          <cell r="U198">
            <v>3.0813308107398565</v>
          </cell>
        </row>
        <row r="199">
          <cell r="B199" t="str">
            <v>EXN_212</v>
          </cell>
          <cell r="N199">
            <v>2.8344398215921442</v>
          </cell>
          <cell r="U199">
            <v>0</v>
          </cell>
        </row>
        <row r="200">
          <cell r="B200" t="str">
            <v>CTR_200</v>
          </cell>
          <cell r="N200">
            <v>9.2457045997380387</v>
          </cell>
          <cell r="U200">
            <v>10.219464205711219</v>
          </cell>
        </row>
        <row r="201">
          <cell r="B201" t="str">
            <v>CTR_049</v>
          </cell>
          <cell r="N201">
            <v>9.2457045997380387</v>
          </cell>
          <cell r="U201">
            <v>9.2457045997380387</v>
          </cell>
        </row>
        <row r="202">
          <cell r="B202" t="str">
            <v>CTR_002</v>
          </cell>
          <cell r="N202">
            <v>9.2457045997380387</v>
          </cell>
          <cell r="U202">
            <v>9.2733846412866363</v>
          </cell>
        </row>
        <row r="203">
          <cell r="B203" t="str">
            <v>CTR_102</v>
          </cell>
          <cell r="N203">
            <v>0.13358473659729514</v>
          </cell>
          <cell r="U203">
            <v>9.2457045997380387</v>
          </cell>
        </row>
        <row r="204">
          <cell r="B204" t="str">
            <v>NRO_112</v>
          </cell>
          <cell r="N204">
            <v>0</v>
          </cell>
          <cell r="U204">
            <v>0</v>
          </cell>
        </row>
        <row r="205">
          <cell r="B205" t="str">
            <v>SUO_169</v>
          </cell>
          <cell r="N205">
            <v>0</v>
          </cell>
          <cell r="U205">
            <v>0</v>
          </cell>
        </row>
        <row r="206">
          <cell r="B206" t="str">
            <v>LIT_756</v>
          </cell>
          <cell r="N206">
            <v>4.6228522998690194</v>
          </cell>
          <cell r="U206">
            <v>4.6228522998690194</v>
          </cell>
        </row>
        <row r="207">
          <cell r="B207" t="str">
            <v>OST_015</v>
          </cell>
          <cell r="N207">
            <v>0</v>
          </cell>
          <cell r="U207">
            <v>0</v>
          </cell>
        </row>
        <row r="208">
          <cell r="B208" t="str">
            <v>EXN_243</v>
          </cell>
          <cell r="N208">
            <v>4.6228522998690194</v>
          </cell>
          <cell r="U208">
            <v>4.6228522998690194</v>
          </cell>
        </row>
        <row r="209">
          <cell r="B209" t="str">
            <v>ADM_026</v>
          </cell>
          <cell r="N209">
            <v>2.4344881903245415E-2</v>
          </cell>
          <cell r="U209">
            <v>0</v>
          </cell>
        </row>
        <row r="210">
          <cell r="B210" t="str">
            <v>ADM_148</v>
          </cell>
          <cell r="N210">
            <v>0</v>
          </cell>
          <cell r="U210">
            <v>0</v>
          </cell>
        </row>
        <row r="211">
          <cell r="B211" t="str">
            <v>EXN_197</v>
          </cell>
          <cell r="N211">
            <v>6.1180560906079045</v>
          </cell>
          <cell r="U211">
            <v>20.140832912425484</v>
          </cell>
        </row>
        <row r="212">
          <cell r="B212" t="str">
            <v>EXN_095</v>
          </cell>
          <cell r="N212">
            <v>10.946486994781221</v>
          </cell>
          <cell r="U212">
            <v>0.51409036433030431</v>
          </cell>
        </row>
        <row r="213">
          <cell r="B213" t="str">
            <v>LIT_610</v>
          </cell>
          <cell r="N213">
            <v>2.7158365507814581</v>
          </cell>
          <cell r="U213">
            <v>0</v>
          </cell>
        </row>
        <row r="214">
          <cell r="B214" t="str">
            <v>CTR_675</v>
          </cell>
          <cell r="N214">
            <v>4.7698490153609985</v>
          </cell>
          <cell r="U214">
            <v>9.2457045997380387</v>
          </cell>
        </row>
        <row r="215">
          <cell r="B215" t="str">
            <v>CTR_778</v>
          </cell>
          <cell r="N215">
            <v>2.6442108762587995</v>
          </cell>
          <cell r="U215">
            <v>2.0441496662700147</v>
          </cell>
        </row>
        <row r="216">
          <cell r="B216" t="str">
            <v>CTR_560</v>
          </cell>
          <cell r="N216">
            <v>1.5556468711565414</v>
          </cell>
          <cell r="U216">
            <v>0</v>
          </cell>
        </row>
        <row r="217">
          <cell r="B217" t="str">
            <v>SUO_231</v>
          </cell>
          <cell r="N217">
            <v>2.1402093980875093E-3</v>
          </cell>
          <cell r="U217">
            <v>8.0257852428281603E-4</v>
          </cell>
        </row>
        <row r="218">
          <cell r="B218" t="str">
            <v>CTR_011</v>
          </cell>
          <cell r="N218">
            <v>9.2457045997380387</v>
          </cell>
          <cell r="U218">
            <v>9.3755796400453164</v>
          </cell>
        </row>
        <row r="219">
          <cell r="B219" t="str">
            <v>LIT_825</v>
          </cell>
          <cell r="N219">
            <v>24.6521267974192</v>
          </cell>
          <cell r="U219">
            <v>20.872980712432899</v>
          </cell>
        </row>
        <row r="220">
          <cell r="B220" t="str">
            <v>CTR_473</v>
          </cell>
          <cell r="N220">
            <v>0</v>
          </cell>
          <cell r="U220">
            <v>0</v>
          </cell>
        </row>
        <row r="221">
          <cell r="B221" t="str">
            <v>CTR_771</v>
          </cell>
          <cell r="N221">
            <v>0</v>
          </cell>
          <cell r="U221">
            <v>13.868556899607057</v>
          </cell>
        </row>
        <row r="222">
          <cell r="B222" t="str">
            <v>CTR_630</v>
          </cell>
          <cell r="N222">
            <v>0</v>
          </cell>
          <cell r="U222">
            <v>0</v>
          </cell>
        </row>
        <row r="223">
          <cell r="B223" t="str">
            <v>NRD_186</v>
          </cell>
          <cell r="N223">
            <v>0.12618317909557605</v>
          </cell>
          <cell r="U223">
            <v>0.18371914174749526</v>
          </cell>
        </row>
        <row r="224">
          <cell r="B224" t="str">
            <v>CTR_711</v>
          </cell>
          <cell r="N224">
            <v>0</v>
          </cell>
          <cell r="U224">
            <v>0</v>
          </cell>
        </row>
        <row r="225">
          <cell r="B225" t="str">
            <v>NRO_255</v>
          </cell>
          <cell r="N225">
            <v>0</v>
          </cell>
          <cell r="U225">
            <v>2.0564380352307001</v>
          </cell>
        </row>
        <row r="226">
          <cell r="B226" t="str">
            <v>EXN_082</v>
          </cell>
          <cell r="N226">
            <v>2.2204672505157905</v>
          </cell>
          <cell r="U226">
            <v>6.891474261841779</v>
          </cell>
        </row>
        <row r="227">
          <cell r="B227" t="str">
            <v>CTR_177</v>
          </cell>
          <cell r="N227">
            <v>0.61004978336537108</v>
          </cell>
          <cell r="U227">
            <v>5.7859490972596754</v>
          </cell>
        </row>
        <row r="228">
          <cell r="B228" t="str">
            <v>CTR_699</v>
          </cell>
          <cell r="N228">
            <v>0.31698164493902359</v>
          </cell>
          <cell r="U228">
            <v>18.491409199476074</v>
          </cell>
        </row>
        <row r="229">
          <cell r="B229" t="str">
            <v>CTR_670</v>
          </cell>
          <cell r="N229">
            <v>0</v>
          </cell>
          <cell r="U229">
            <v>0</v>
          </cell>
        </row>
        <row r="230">
          <cell r="B230" t="str">
            <v>EXN_096</v>
          </cell>
          <cell r="N230">
            <v>1.2091469696061732</v>
          </cell>
          <cell r="U230">
            <v>0</v>
          </cell>
        </row>
        <row r="231">
          <cell r="B231" t="str">
            <v>LIT_791</v>
          </cell>
          <cell r="N231">
            <v>2.7663276574980102</v>
          </cell>
          <cell r="U231">
            <v>2.1525156021265119</v>
          </cell>
        </row>
        <row r="232">
          <cell r="B232" t="str">
            <v>CTR_872</v>
          </cell>
          <cell r="N232">
            <v>0</v>
          </cell>
          <cell r="U232">
            <v>0</v>
          </cell>
        </row>
        <row r="233">
          <cell r="B233" t="str">
            <v>LIT_695</v>
          </cell>
          <cell r="N233">
            <v>2.5835002696663842</v>
          </cell>
          <cell r="U233">
            <v>2.0240852031629442</v>
          </cell>
        </row>
        <row r="234">
          <cell r="B234" t="str">
            <v>LIT_775</v>
          </cell>
          <cell r="N234">
            <v>0</v>
          </cell>
          <cell r="U234">
            <v>0</v>
          </cell>
        </row>
        <row r="235">
          <cell r="B235" t="str">
            <v>NRD_063</v>
          </cell>
          <cell r="N235">
            <v>0</v>
          </cell>
          <cell r="U235">
            <v>0.31764274483282112</v>
          </cell>
        </row>
        <row r="236">
          <cell r="B236" t="str">
            <v>CTR_828</v>
          </cell>
          <cell r="N236">
            <v>2.0171473576975286E-2</v>
          </cell>
          <cell r="U236">
            <v>0</v>
          </cell>
        </row>
        <row r="237">
          <cell r="B237" t="str">
            <v>LIT_624</v>
          </cell>
          <cell r="N237">
            <v>0</v>
          </cell>
          <cell r="U237">
            <v>0</v>
          </cell>
        </row>
        <row r="238">
          <cell r="B238" t="str">
            <v>CTR_487</v>
          </cell>
          <cell r="N238">
            <v>0</v>
          </cell>
          <cell r="U238">
            <v>0</v>
          </cell>
        </row>
        <row r="239">
          <cell r="B239" t="str">
            <v>EXN_125</v>
          </cell>
          <cell r="N239">
            <v>4.3655634600622664</v>
          </cell>
          <cell r="U239">
            <v>4.9913417229006471</v>
          </cell>
        </row>
        <row r="240">
          <cell r="B240" t="str">
            <v>LIT_838</v>
          </cell>
          <cell r="N240">
            <v>0.26806122711046099</v>
          </cell>
          <cell r="U240">
            <v>0</v>
          </cell>
        </row>
        <row r="241">
          <cell r="B241" t="str">
            <v>CTR_124</v>
          </cell>
          <cell r="N241">
            <v>0.21798032719521343</v>
          </cell>
          <cell r="U241">
            <v>9.2457045997380387</v>
          </cell>
        </row>
        <row r="242">
          <cell r="B242" t="str">
            <v>OST_115</v>
          </cell>
          <cell r="N242">
            <v>4.5427771648605501E-2</v>
          </cell>
          <cell r="U242">
            <v>0</v>
          </cell>
        </row>
        <row r="243">
          <cell r="B243" t="str">
            <v>EXN_235</v>
          </cell>
          <cell r="N243">
            <v>4.4562548333062244</v>
          </cell>
          <cell r="U243">
            <v>4.6416326373372367</v>
          </cell>
        </row>
        <row r="244">
          <cell r="B244" t="str">
            <v>EXN_160</v>
          </cell>
          <cell r="N244">
            <v>11.988008406742514</v>
          </cell>
          <cell r="U244">
            <v>0.36884913542709874</v>
          </cell>
        </row>
        <row r="245">
          <cell r="B245" t="str">
            <v>ADM_021</v>
          </cell>
          <cell r="N245">
            <v>9.9447826867202271E-2</v>
          </cell>
          <cell r="U245">
            <v>3.6907172148385722E-2</v>
          </cell>
        </row>
        <row r="246">
          <cell r="B246" t="str">
            <v>CTR_362</v>
          </cell>
          <cell r="N246">
            <v>0</v>
          </cell>
          <cell r="U246">
            <v>0</v>
          </cell>
        </row>
        <row r="247">
          <cell r="B247" t="str">
            <v>ADM_138</v>
          </cell>
          <cell r="N247">
            <v>4.9893369904406945E-2</v>
          </cell>
          <cell r="U247">
            <v>2.0424611530298415E-2</v>
          </cell>
        </row>
        <row r="248">
          <cell r="B248" t="str">
            <v>EXN_208</v>
          </cell>
          <cell r="N248">
            <v>0.73801554077384302</v>
          </cell>
          <cell r="U248">
            <v>8.716756677893553</v>
          </cell>
        </row>
        <row r="249">
          <cell r="B249" t="str">
            <v>NRO_245</v>
          </cell>
          <cell r="N249">
            <v>3.2727368712421483E-2</v>
          </cell>
          <cell r="U249">
            <v>6.0639266279144729E-3</v>
          </cell>
        </row>
        <row r="250">
          <cell r="B250" t="str">
            <v>CTR_251</v>
          </cell>
          <cell r="N250">
            <v>0</v>
          </cell>
          <cell r="U250">
            <v>0</v>
          </cell>
        </row>
        <row r="251">
          <cell r="B251" t="str">
            <v>CTR_101</v>
          </cell>
          <cell r="N251">
            <v>0</v>
          </cell>
          <cell r="U251">
            <v>0</v>
          </cell>
        </row>
        <row r="252">
          <cell r="B252" t="str">
            <v>OST_093</v>
          </cell>
          <cell r="N252">
            <v>4.4946162595927076E-2</v>
          </cell>
          <cell r="U252">
            <v>0</v>
          </cell>
        </row>
        <row r="253">
          <cell r="B253" t="str">
            <v>NRO_068</v>
          </cell>
          <cell r="N253">
            <v>0</v>
          </cell>
          <cell r="U253">
            <v>0</v>
          </cell>
        </row>
        <row r="254">
          <cell r="B254" t="str">
            <v>CTR_682</v>
          </cell>
          <cell r="N254">
            <v>9.2457045997380387</v>
          </cell>
          <cell r="U254">
            <v>9.2457045997380387</v>
          </cell>
        </row>
        <row r="255">
          <cell r="B255" t="str">
            <v>CTR_247</v>
          </cell>
          <cell r="N255">
            <v>0</v>
          </cell>
          <cell r="U255">
            <v>0</v>
          </cell>
        </row>
        <row r="256">
          <cell r="B256" t="str">
            <v>CTR_025</v>
          </cell>
          <cell r="N256">
            <v>0</v>
          </cell>
          <cell r="U256">
            <v>0</v>
          </cell>
        </row>
        <row r="257">
          <cell r="B257" t="str">
            <v>CTR_939</v>
          </cell>
          <cell r="N257">
            <v>2.8467460256311474</v>
          </cell>
          <cell r="U257">
            <v>0</v>
          </cell>
        </row>
        <row r="258">
          <cell r="B258" t="str">
            <v>CTR_791</v>
          </cell>
          <cell r="N258">
            <v>2.4398387138197305E-2</v>
          </cell>
          <cell r="U258">
            <v>0</v>
          </cell>
        </row>
        <row r="259">
          <cell r="B259" t="str">
            <v>CTR_629</v>
          </cell>
          <cell r="N259">
            <v>0</v>
          </cell>
          <cell r="U259">
            <v>13.868556899607057</v>
          </cell>
        </row>
        <row r="260">
          <cell r="B260" t="str">
            <v>CTR_896</v>
          </cell>
          <cell r="N260">
            <v>0.9916660246038469</v>
          </cell>
          <cell r="U260">
            <v>13.868556899607057</v>
          </cell>
        </row>
        <row r="261">
          <cell r="B261" t="str">
            <v>CTR_777</v>
          </cell>
          <cell r="N261">
            <v>0</v>
          </cell>
          <cell r="U261">
            <v>0</v>
          </cell>
        </row>
        <row r="262">
          <cell r="B262" t="str">
            <v>EST_073</v>
          </cell>
          <cell r="N262">
            <v>0.30151983403389526</v>
          </cell>
          <cell r="U262">
            <v>4.426612933142712</v>
          </cell>
        </row>
        <row r="263">
          <cell r="B263" t="str">
            <v>EST_185</v>
          </cell>
          <cell r="N263">
            <v>1.7579323294324449</v>
          </cell>
          <cell r="U263">
            <v>3.0873112933061679</v>
          </cell>
        </row>
        <row r="264">
          <cell r="B264" t="str">
            <v>CTR_086</v>
          </cell>
          <cell r="N264">
            <v>9.2457045997380387</v>
          </cell>
          <cell r="U264">
            <v>9.2457045997380387</v>
          </cell>
        </row>
        <row r="265">
          <cell r="B265" t="str">
            <v>CTR_093</v>
          </cell>
          <cell r="N265">
            <v>5.2379484808793677</v>
          </cell>
          <cell r="U265">
            <v>9.2457045997380387</v>
          </cell>
        </row>
        <row r="266">
          <cell r="B266" t="str">
            <v>CTR_824</v>
          </cell>
          <cell r="N266">
            <v>9.3412114441276923</v>
          </cell>
          <cell r="U266">
            <v>9.2457045997380387</v>
          </cell>
        </row>
        <row r="267">
          <cell r="B267" t="str">
            <v>CTR_917</v>
          </cell>
          <cell r="N267">
            <v>7.13583266986842</v>
          </cell>
          <cell r="U267">
            <v>15.875823623916698</v>
          </cell>
        </row>
        <row r="268">
          <cell r="B268" t="str">
            <v>LIT_368</v>
          </cell>
          <cell r="N268">
            <v>0</v>
          </cell>
          <cell r="U268">
            <v>0</v>
          </cell>
        </row>
        <row r="269">
          <cell r="B269" t="str">
            <v>NRO_233</v>
          </cell>
          <cell r="N269">
            <v>1.6665453881341084</v>
          </cell>
          <cell r="U269">
            <v>0.65196128789240737</v>
          </cell>
        </row>
        <row r="270">
          <cell r="B270" t="str">
            <v>CTR_144</v>
          </cell>
          <cell r="N270">
            <v>0</v>
          </cell>
          <cell r="U270">
            <v>0</v>
          </cell>
        </row>
        <row r="271">
          <cell r="B271" t="str">
            <v>LIT_205</v>
          </cell>
          <cell r="N271">
            <v>13.868556899607057</v>
          </cell>
          <cell r="U271">
            <v>0</v>
          </cell>
        </row>
        <row r="272">
          <cell r="B272" t="str">
            <v>SUD_086</v>
          </cell>
          <cell r="N272">
            <v>0</v>
          </cell>
          <cell r="U272">
            <v>8.4181569658114408E-3</v>
          </cell>
        </row>
        <row r="273">
          <cell r="B273" t="str">
            <v>CTR_273</v>
          </cell>
          <cell r="N273">
            <v>0</v>
          </cell>
          <cell r="U273">
            <v>0</v>
          </cell>
        </row>
        <row r="274">
          <cell r="B274" t="str">
            <v>CTR_022</v>
          </cell>
          <cell r="N274">
            <v>0</v>
          </cell>
          <cell r="U274">
            <v>0</v>
          </cell>
        </row>
        <row r="275">
          <cell r="B275" t="str">
            <v>LIT_314</v>
          </cell>
          <cell r="N275">
            <v>0</v>
          </cell>
          <cell r="U275">
            <v>0</v>
          </cell>
        </row>
        <row r="276">
          <cell r="B276" t="str">
            <v>CTR_655</v>
          </cell>
          <cell r="N276">
            <v>0</v>
          </cell>
          <cell r="U276">
            <v>0</v>
          </cell>
        </row>
        <row r="277">
          <cell r="B277" t="str">
            <v>NRO_057</v>
          </cell>
          <cell r="N277">
            <v>4.0967174895058314E-2</v>
          </cell>
          <cell r="U277">
            <v>5.7964004531536632E-3</v>
          </cell>
        </row>
        <row r="278">
          <cell r="B278" t="str">
            <v>OST_270</v>
          </cell>
          <cell r="N278">
            <v>0</v>
          </cell>
          <cell r="U278">
            <v>0</v>
          </cell>
        </row>
        <row r="279">
          <cell r="B279" t="str">
            <v>SUD_245</v>
          </cell>
          <cell r="N279">
            <v>0</v>
          </cell>
          <cell r="U279">
            <v>0</v>
          </cell>
        </row>
        <row r="280">
          <cell r="B280" t="str">
            <v>ADM_141</v>
          </cell>
          <cell r="N280">
            <v>1.6220547369688791</v>
          </cell>
          <cell r="U280">
            <v>11.461092693096091</v>
          </cell>
        </row>
        <row r="281">
          <cell r="B281" t="str">
            <v>SUD_093</v>
          </cell>
          <cell r="N281">
            <v>0</v>
          </cell>
          <cell r="U281">
            <v>1.0005478936059124E-2</v>
          </cell>
        </row>
        <row r="282">
          <cell r="B282" t="str">
            <v>EXN_237</v>
          </cell>
          <cell r="N282">
            <v>0</v>
          </cell>
          <cell r="U282">
            <v>1.9664065598844858</v>
          </cell>
        </row>
        <row r="283">
          <cell r="B283" t="str">
            <v>SUO_015</v>
          </cell>
          <cell r="N283">
            <v>3.081009779330143</v>
          </cell>
          <cell r="U283">
            <v>3.0810454494867776</v>
          </cell>
        </row>
        <row r="284">
          <cell r="B284" t="str">
            <v>OST_038</v>
          </cell>
          <cell r="N284">
            <v>6.9735156221011584E-3</v>
          </cell>
          <cell r="U284">
            <v>2.2283325200537623</v>
          </cell>
        </row>
        <row r="285">
          <cell r="B285" t="str">
            <v>CTR_722</v>
          </cell>
          <cell r="N285">
            <v>8.0193197508349048</v>
          </cell>
          <cell r="U285">
            <v>11.21894966234774</v>
          </cell>
        </row>
        <row r="286">
          <cell r="B286" t="str">
            <v>SUD_161</v>
          </cell>
          <cell r="N286">
            <v>3.0819015332460129</v>
          </cell>
          <cell r="U286">
            <v>3.0819015332460129</v>
          </cell>
        </row>
        <row r="287">
          <cell r="B287" t="str">
            <v>NRO_094</v>
          </cell>
          <cell r="N287">
            <v>3.2959224730547541E-2</v>
          </cell>
          <cell r="U287">
            <v>0</v>
          </cell>
        </row>
        <row r="288">
          <cell r="B288" t="str">
            <v>EXN_234</v>
          </cell>
          <cell r="N288">
            <v>0</v>
          </cell>
          <cell r="U288">
            <v>0</v>
          </cell>
        </row>
        <row r="289">
          <cell r="B289" t="str">
            <v>OST_240</v>
          </cell>
          <cell r="N289">
            <v>6.8795960996823915</v>
          </cell>
          <cell r="U289">
            <v>0</v>
          </cell>
        </row>
        <row r="290">
          <cell r="B290" t="str">
            <v>SUO_100</v>
          </cell>
          <cell r="N290">
            <v>5.9034644282929971</v>
          </cell>
          <cell r="U290">
            <v>0.84827199493198413</v>
          </cell>
        </row>
        <row r="291">
          <cell r="B291" t="str">
            <v>NRO_238</v>
          </cell>
          <cell r="N291">
            <v>4.476604657666361E-3</v>
          </cell>
          <cell r="U291">
            <v>0.38864419161437419</v>
          </cell>
        </row>
        <row r="292">
          <cell r="B292" t="str">
            <v>EXN_017</v>
          </cell>
          <cell r="N292">
            <v>4.0298359458156057</v>
          </cell>
          <cell r="U292">
            <v>5.430561544826884</v>
          </cell>
        </row>
        <row r="293">
          <cell r="B293" t="str">
            <v>CTR_566</v>
          </cell>
          <cell r="N293">
            <v>8.430088633205207</v>
          </cell>
          <cell r="U293">
            <v>2.9626918697725384</v>
          </cell>
        </row>
        <row r="294">
          <cell r="B294" t="str">
            <v>NRO_230</v>
          </cell>
          <cell r="N294">
            <v>3.08368504107773E-2</v>
          </cell>
          <cell r="U294">
            <v>0</v>
          </cell>
        </row>
        <row r="295">
          <cell r="B295" t="str">
            <v>CTR_698</v>
          </cell>
          <cell r="N295">
            <v>0.94224502258634357</v>
          </cell>
          <cell r="U295">
            <v>0.34821206906883656</v>
          </cell>
        </row>
        <row r="296">
          <cell r="B296" t="str">
            <v>CTR_772</v>
          </cell>
          <cell r="N296">
            <v>2.9446962757502866</v>
          </cell>
          <cell r="U296">
            <v>0</v>
          </cell>
        </row>
        <row r="297">
          <cell r="B297" t="str">
            <v>EST_096</v>
          </cell>
          <cell r="N297">
            <v>1.2115547051790212</v>
          </cell>
          <cell r="U297">
            <v>0</v>
          </cell>
        </row>
        <row r="298">
          <cell r="B298" t="str">
            <v>OST_200</v>
          </cell>
          <cell r="N298">
            <v>2.9463549380338065E-2</v>
          </cell>
          <cell r="U298">
            <v>0</v>
          </cell>
        </row>
        <row r="299">
          <cell r="B299" t="str">
            <v>OST_201</v>
          </cell>
          <cell r="N299">
            <v>2.8857156717546718E-2</v>
          </cell>
          <cell r="U299">
            <v>0</v>
          </cell>
        </row>
        <row r="300">
          <cell r="B300" t="str">
            <v>CTR_313</v>
          </cell>
          <cell r="N300">
            <v>3.1988461417731782</v>
          </cell>
          <cell r="U300">
            <v>0</v>
          </cell>
        </row>
        <row r="301">
          <cell r="B301" t="str">
            <v>SUO_212</v>
          </cell>
          <cell r="N301">
            <v>0</v>
          </cell>
          <cell r="U301">
            <v>0</v>
          </cell>
        </row>
        <row r="302">
          <cell r="B302" t="str">
            <v>LIT_645</v>
          </cell>
          <cell r="N302">
            <v>10.766822759272097</v>
          </cell>
          <cell r="U302">
            <v>0</v>
          </cell>
        </row>
        <row r="303">
          <cell r="B303" t="str">
            <v>LIT_287</v>
          </cell>
          <cell r="N303">
            <v>6.3680147132262075</v>
          </cell>
          <cell r="U303">
            <v>0.76387640433406667</v>
          </cell>
        </row>
        <row r="304">
          <cell r="B304" t="str">
            <v>EXN_004</v>
          </cell>
          <cell r="N304">
            <v>0</v>
          </cell>
          <cell r="U304">
            <v>0</v>
          </cell>
        </row>
        <row r="305">
          <cell r="B305" t="str">
            <v>LIT_261</v>
          </cell>
          <cell r="N305">
            <v>2.0365519229068045</v>
          </cell>
          <cell r="U305">
            <v>0</v>
          </cell>
        </row>
        <row r="306">
          <cell r="B306" t="str">
            <v>NRD_158</v>
          </cell>
          <cell r="N306">
            <v>4.6352120091429754</v>
          </cell>
          <cell r="U306">
            <v>0.47798009890621029</v>
          </cell>
        </row>
        <row r="307">
          <cell r="B307" t="str">
            <v>EXN_069</v>
          </cell>
          <cell r="N307">
            <v>0.30908190724047108</v>
          </cell>
          <cell r="U307">
            <v>0</v>
          </cell>
        </row>
        <row r="308">
          <cell r="B308" t="str">
            <v>CTR_389</v>
          </cell>
          <cell r="N308">
            <v>0</v>
          </cell>
          <cell r="U308">
            <v>0</v>
          </cell>
        </row>
        <row r="309">
          <cell r="B309" t="str">
            <v>CTR_937</v>
          </cell>
          <cell r="N309">
            <v>0</v>
          </cell>
          <cell r="U309">
            <v>9.2457045997380387</v>
          </cell>
        </row>
        <row r="310">
          <cell r="B310" t="str">
            <v>SUO_030</v>
          </cell>
          <cell r="N310">
            <v>3.949899124797037</v>
          </cell>
          <cell r="U310">
            <v>0.59979368381402443</v>
          </cell>
        </row>
        <row r="311">
          <cell r="B311" t="str">
            <v>ADM_045</v>
          </cell>
          <cell r="N311">
            <v>3.3481969977928239E-2</v>
          </cell>
          <cell r="U311">
            <v>1.9835862764523694E-2</v>
          </cell>
        </row>
        <row r="312">
          <cell r="B312" t="str">
            <v>ADM_004</v>
          </cell>
          <cell r="N312">
            <v>2.7873373797559022</v>
          </cell>
          <cell r="U312">
            <v>5.63312031115791</v>
          </cell>
        </row>
        <row r="313">
          <cell r="B313" t="str">
            <v>LIT_139</v>
          </cell>
          <cell r="N313">
            <v>0</v>
          </cell>
          <cell r="U313">
            <v>0</v>
          </cell>
        </row>
        <row r="314">
          <cell r="B314" t="str">
            <v>CTR_375</v>
          </cell>
          <cell r="N314">
            <v>42.249053314042918</v>
          </cell>
          <cell r="U314">
            <v>23.185905008946072</v>
          </cell>
        </row>
        <row r="315">
          <cell r="B315" t="str">
            <v>NRO_039</v>
          </cell>
          <cell r="N315">
            <v>2.6752617476092913E-3</v>
          </cell>
          <cell r="U315">
            <v>5.7964004531536632E-3</v>
          </cell>
        </row>
        <row r="316">
          <cell r="B316" t="str">
            <v>LIT_656</v>
          </cell>
          <cell r="N316">
            <v>1.5977019858289594</v>
          </cell>
          <cell r="U316">
            <v>0</v>
          </cell>
        </row>
        <row r="317">
          <cell r="B317" t="str">
            <v>LIT_741</v>
          </cell>
          <cell r="N317">
            <v>9.7966123338840809</v>
          </cell>
          <cell r="U317">
            <v>1.1664497921143262</v>
          </cell>
        </row>
        <row r="318">
          <cell r="B318" t="str">
            <v>NRO_090</v>
          </cell>
          <cell r="N318">
            <v>4.1260918634945902</v>
          </cell>
          <cell r="U318">
            <v>2.0272992176152842</v>
          </cell>
        </row>
        <row r="319">
          <cell r="B319" t="str">
            <v>ADM_052</v>
          </cell>
          <cell r="N319">
            <v>0.19396960758066398</v>
          </cell>
          <cell r="U319">
            <v>1.5459454556853951</v>
          </cell>
        </row>
        <row r="320">
          <cell r="B320" t="str">
            <v>LIT_087</v>
          </cell>
          <cell r="N320">
            <v>0</v>
          </cell>
          <cell r="U320">
            <v>1.5409507666230065</v>
          </cell>
        </row>
        <row r="321">
          <cell r="B321" t="str">
            <v>CTR_762</v>
          </cell>
          <cell r="N321">
            <v>2.0137051875822198</v>
          </cell>
          <cell r="U321">
            <v>3.4888445152140353</v>
          </cell>
        </row>
        <row r="322">
          <cell r="B322" t="str">
            <v>SUO_218</v>
          </cell>
          <cell r="N322">
            <v>2.7179767601795493</v>
          </cell>
          <cell r="U322">
            <v>25.073212996492913</v>
          </cell>
        </row>
        <row r="323">
          <cell r="B323" t="str">
            <v>ADM_100</v>
          </cell>
          <cell r="N323">
            <v>6.1543681707013791</v>
          </cell>
          <cell r="U323">
            <v>5.1945182132270693</v>
          </cell>
        </row>
        <row r="324">
          <cell r="B324" t="str">
            <v>NRO_030</v>
          </cell>
          <cell r="N324">
            <v>0</v>
          </cell>
          <cell r="U324">
            <v>3.6000640636013164</v>
          </cell>
        </row>
        <row r="325">
          <cell r="B325" t="str">
            <v>CTR_310</v>
          </cell>
          <cell r="N325">
            <v>2.3442070238818835</v>
          </cell>
          <cell r="U325">
            <v>6.2725970442281551E-2</v>
          </cell>
        </row>
        <row r="326">
          <cell r="B326" t="str">
            <v>LIT_871</v>
          </cell>
          <cell r="N326">
            <v>0</v>
          </cell>
          <cell r="U326">
            <v>0</v>
          </cell>
        </row>
        <row r="327">
          <cell r="B327" t="str">
            <v>LIT_737</v>
          </cell>
          <cell r="N327">
            <v>0.66943966464345361</v>
          </cell>
          <cell r="U327">
            <v>13.868556899607057</v>
          </cell>
        </row>
        <row r="328">
          <cell r="B328" t="str">
            <v>CTR_214</v>
          </cell>
          <cell r="N328">
            <v>0</v>
          </cell>
          <cell r="U328">
            <v>0</v>
          </cell>
        </row>
        <row r="329">
          <cell r="B329" t="str">
            <v>EST_076</v>
          </cell>
          <cell r="N329">
            <v>0</v>
          </cell>
          <cell r="U329">
            <v>0</v>
          </cell>
        </row>
        <row r="330">
          <cell r="B330" t="str">
            <v>CTR_879</v>
          </cell>
          <cell r="N330">
            <v>1.9523168480137429</v>
          </cell>
          <cell r="U330">
            <v>0</v>
          </cell>
        </row>
        <row r="331">
          <cell r="B331" t="str">
            <v>CTR_867</v>
          </cell>
          <cell r="N331">
            <v>1.9521384972305693</v>
          </cell>
          <cell r="U331">
            <v>0</v>
          </cell>
        </row>
        <row r="332">
          <cell r="B332" t="str">
            <v>LIT_122</v>
          </cell>
          <cell r="N332">
            <v>1.8548481450091792E-3</v>
          </cell>
          <cell r="U332">
            <v>0</v>
          </cell>
        </row>
        <row r="333">
          <cell r="B333" t="str">
            <v>LIT_181</v>
          </cell>
          <cell r="N333">
            <v>0</v>
          </cell>
          <cell r="U333">
            <v>0</v>
          </cell>
        </row>
        <row r="334">
          <cell r="B334" t="str">
            <v>LIT_862</v>
          </cell>
          <cell r="N334">
            <v>0</v>
          </cell>
          <cell r="U334">
            <v>0</v>
          </cell>
        </row>
        <row r="335">
          <cell r="B335" t="str">
            <v>LIT_751</v>
          </cell>
          <cell r="N335">
            <v>10.070434291291059</v>
          </cell>
          <cell r="U335">
            <v>29.359392522964448</v>
          </cell>
        </row>
        <row r="336">
          <cell r="B336" t="str">
            <v>CTR_738</v>
          </cell>
          <cell r="N336">
            <v>0.7556009279947945</v>
          </cell>
          <cell r="U336">
            <v>0.32292192801476938</v>
          </cell>
        </row>
        <row r="337">
          <cell r="B337" t="str">
            <v>NRO_237</v>
          </cell>
          <cell r="N337">
            <v>3.9040986436779529E-2</v>
          </cell>
          <cell r="U337">
            <v>0.26665225592338632</v>
          </cell>
        </row>
        <row r="338">
          <cell r="B338" t="str">
            <v>NRD_163</v>
          </cell>
          <cell r="N338">
            <v>0</v>
          </cell>
          <cell r="U338">
            <v>0</v>
          </cell>
        </row>
        <row r="339">
          <cell r="B339" t="str">
            <v>SUO_185</v>
          </cell>
          <cell r="N339">
            <v>0</v>
          </cell>
          <cell r="U339">
            <v>0</v>
          </cell>
        </row>
        <row r="340">
          <cell r="B340" t="str">
            <v>EXN_145</v>
          </cell>
          <cell r="N340">
            <v>0</v>
          </cell>
          <cell r="U340">
            <v>1.2312803017980611</v>
          </cell>
        </row>
        <row r="341">
          <cell r="B341" t="str">
            <v>LIT_563</v>
          </cell>
          <cell r="N341">
            <v>0.19695276985900334</v>
          </cell>
          <cell r="U341">
            <v>0</v>
          </cell>
        </row>
        <row r="342">
          <cell r="B342" t="str">
            <v>LIT_164</v>
          </cell>
          <cell r="N342">
            <v>0.19345709450879331</v>
          </cell>
          <cell r="U342">
            <v>0</v>
          </cell>
        </row>
        <row r="343">
          <cell r="B343" t="str">
            <v>CTR_046</v>
          </cell>
          <cell r="N343">
            <v>1.1876200300770778</v>
          </cell>
          <cell r="U343">
            <v>1.3820937240499598</v>
          </cell>
        </row>
        <row r="344">
          <cell r="B344" t="str">
            <v>LIT_735</v>
          </cell>
          <cell r="N344">
            <v>0</v>
          </cell>
          <cell r="U344">
            <v>0</v>
          </cell>
        </row>
        <row r="345">
          <cell r="B345" t="str">
            <v>LIT_185</v>
          </cell>
          <cell r="N345">
            <v>0</v>
          </cell>
          <cell r="U345">
            <v>0</v>
          </cell>
        </row>
        <row r="346">
          <cell r="B346" t="str">
            <v>LIT_568</v>
          </cell>
          <cell r="N346">
            <v>0</v>
          </cell>
          <cell r="U346">
            <v>0</v>
          </cell>
        </row>
        <row r="347">
          <cell r="B347" t="str">
            <v>ADM_042</v>
          </cell>
          <cell r="N347">
            <v>0.14151006132518373</v>
          </cell>
          <cell r="U347">
            <v>2.593342715113487E-2</v>
          </cell>
        </row>
        <row r="348">
          <cell r="B348" t="str">
            <v>NRD_065</v>
          </cell>
          <cell r="N348">
            <v>0</v>
          </cell>
          <cell r="U348">
            <v>0</v>
          </cell>
        </row>
        <row r="349">
          <cell r="B349" t="str">
            <v>NRD_128</v>
          </cell>
          <cell r="N349">
            <v>9.6204057211514762</v>
          </cell>
          <cell r="U349">
            <v>0</v>
          </cell>
        </row>
        <row r="350">
          <cell r="B350" t="str">
            <v>CTR_019</v>
          </cell>
          <cell r="N350">
            <v>2.0474134856020973</v>
          </cell>
          <cell r="U350">
            <v>13.868556899607057</v>
          </cell>
        </row>
        <row r="351">
          <cell r="B351" t="str">
            <v>CTR_717</v>
          </cell>
          <cell r="N351">
            <v>0</v>
          </cell>
          <cell r="U351">
            <v>1.5483166539680908</v>
          </cell>
        </row>
        <row r="352">
          <cell r="B352" t="str">
            <v>OST_116</v>
          </cell>
          <cell r="N352">
            <v>8.9175391586982075E-4</v>
          </cell>
          <cell r="U352">
            <v>9.9698087794243204E-2</v>
          </cell>
        </row>
        <row r="353">
          <cell r="B353" t="str">
            <v>CTR_838</v>
          </cell>
          <cell r="N353">
            <v>0</v>
          </cell>
          <cell r="U353">
            <v>0</v>
          </cell>
        </row>
        <row r="354">
          <cell r="B354" t="str">
            <v>OST_122</v>
          </cell>
          <cell r="N354">
            <v>0</v>
          </cell>
          <cell r="U354">
            <v>0</v>
          </cell>
        </row>
        <row r="355">
          <cell r="B355" t="str">
            <v>CTR_483</v>
          </cell>
          <cell r="N355">
            <v>1.2771342881520862</v>
          </cell>
          <cell r="U355">
            <v>0</v>
          </cell>
        </row>
        <row r="356">
          <cell r="B356" t="str">
            <v>OST_193</v>
          </cell>
          <cell r="N356">
            <v>6.6881543690238262E-3</v>
          </cell>
          <cell r="U356">
            <v>5.1971418216891649E-2</v>
          </cell>
        </row>
        <row r="357">
          <cell r="B357" t="str">
            <v>ADM_062</v>
          </cell>
          <cell r="N357">
            <v>0.29224559330884936</v>
          </cell>
          <cell r="U357">
            <v>0.10440654847003564</v>
          </cell>
        </row>
        <row r="358">
          <cell r="B358" t="str">
            <v>EST_115</v>
          </cell>
          <cell r="N358">
            <v>2.6272318817006393</v>
          </cell>
          <cell r="U358">
            <v>3.6714935522624867</v>
          </cell>
        </row>
        <row r="359">
          <cell r="B359" t="str">
            <v>LIT_827</v>
          </cell>
          <cell r="N359">
            <v>9.5025297275084936E-2</v>
          </cell>
          <cell r="U359">
            <v>0</v>
          </cell>
        </row>
        <row r="360">
          <cell r="B360" t="str">
            <v>LIT_025</v>
          </cell>
          <cell r="N360">
            <v>0</v>
          </cell>
          <cell r="U360">
            <v>1.5409507666230065</v>
          </cell>
        </row>
        <row r="361">
          <cell r="B361" t="str">
            <v>ADM_071</v>
          </cell>
          <cell r="N361">
            <v>0</v>
          </cell>
          <cell r="U361">
            <v>0</v>
          </cell>
        </row>
        <row r="362">
          <cell r="B362" t="str">
            <v>CTR_061</v>
          </cell>
          <cell r="N362">
            <v>2.9213858283894445E-2</v>
          </cell>
          <cell r="U362">
            <v>0</v>
          </cell>
        </row>
        <row r="363">
          <cell r="B363" t="str">
            <v>LIT_041</v>
          </cell>
          <cell r="N363">
            <v>0</v>
          </cell>
          <cell r="U363">
            <v>1.5409507666230065</v>
          </cell>
        </row>
        <row r="364">
          <cell r="B364" t="str">
            <v>LIT_377</v>
          </cell>
          <cell r="N364">
            <v>0</v>
          </cell>
          <cell r="U364">
            <v>0</v>
          </cell>
        </row>
        <row r="365">
          <cell r="B365" t="str">
            <v>SUO_233</v>
          </cell>
          <cell r="N365">
            <v>0.21473434294144672</v>
          </cell>
          <cell r="U365">
            <v>0</v>
          </cell>
        </row>
        <row r="366">
          <cell r="B366" t="str">
            <v>CTR_383</v>
          </cell>
          <cell r="N366">
            <v>0</v>
          </cell>
          <cell r="U366">
            <v>0.97235063478610817</v>
          </cell>
        </row>
        <row r="367">
          <cell r="B367" t="str">
            <v>NRO_125</v>
          </cell>
          <cell r="N367">
            <v>37.881706346148903</v>
          </cell>
          <cell r="U367">
            <v>0</v>
          </cell>
        </row>
        <row r="368">
          <cell r="B368" t="str">
            <v>NRO_122</v>
          </cell>
          <cell r="N368">
            <v>37.964746470794701</v>
          </cell>
          <cell r="U368">
            <v>0</v>
          </cell>
        </row>
        <row r="369">
          <cell r="B369" t="str">
            <v>CTR_875</v>
          </cell>
          <cell r="N369">
            <v>0</v>
          </cell>
          <cell r="U369">
            <v>5.8795832584260053</v>
          </cell>
        </row>
        <row r="370">
          <cell r="B370" t="str">
            <v>CTR_442</v>
          </cell>
          <cell r="N370">
            <v>4.621675184700071</v>
          </cell>
          <cell r="U370">
            <v>0</v>
          </cell>
        </row>
        <row r="371">
          <cell r="B371" t="str">
            <v>CTR_911</v>
          </cell>
          <cell r="N371">
            <v>0</v>
          </cell>
          <cell r="U371">
            <v>13.868556899607057</v>
          </cell>
        </row>
        <row r="372">
          <cell r="B372" t="str">
            <v>CTR_385</v>
          </cell>
          <cell r="N372">
            <v>0</v>
          </cell>
          <cell r="U372">
            <v>1.6051570485658829E-3</v>
          </cell>
        </row>
        <row r="373">
          <cell r="B373" t="str">
            <v>SUD_052</v>
          </cell>
          <cell r="N373">
            <v>1.2494185764468528</v>
          </cell>
          <cell r="U373">
            <v>0.47159514086858256</v>
          </cell>
        </row>
        <row r="374">
          <cell r="B374" t="str">
            <v>EXN_202</v>
          </cell>
          <cell r="N374">
            <v>1.6714321995930748</v>
          </cell>
          <cell r="U374">
            <v>3.4875304917161487</v>
          </cell>
        </row>
        <row r="375">
          <cell r="B375" t="str">
            <v>SUO_215</v>
          </cell>
          <cell r="N375">
            <v>0</v>
          </cell>
          <cell r="U375">
            <v>0</v>
          </cell>
        </row>
        <row r="376">
          <cell r="B376" t="str">
            <v>LIT_095</v>
          </cell>
          <cell r="N376">
            <v>7.8362161953925602</v>
          </cell>
          <cell r="U376">
            <v>2.8254331070418557</v>
          </cell>
        </row>
        <row r="377">
          <cell r="B377" t="str">
            <v>LIT_689</v>
          </cell>
          <cell r="N377">
            <v>0</v>
          </cell>
          <cell r="U377">
            <v>0</v>
          </cell>
        </row>
        <row r="378">
          <cell r="B378" t="str">
            <v>CTR_707</v>
          </cell>
          <cell r="N378">
            <v>0</v>
          </cell>
          <cell r="U378">
            <v>0.9698893939783072</v>
          </cell>
        </row>
        <row r="379">
          <cell r="B379" t="str">
            <v>LIT_514</v>
          </cell>
          <cell r="N379">
            <v>0</v>
          </cell>
          <cell r="U379">
            <v>3.6992270990460372</v>
          </cell>
        </row>
        <row r="380">
          <cell r="B380" t="str">
            <v>CTR_245</v>
          </cell>
          <cell r="N380">
            <v>0</v>
          </cell>
          <cell r="U380">
            <v>0</v>
          </cell>
        </row>
        <row r="381">
          <cell r="B381" t="str">
            <v>CTR_596</v>
          </cell>
          <cell r="N381">
            <v>0.37146901119472187</v>
          </cell>
          <cell r="U381">
            <v>0</v>
          </cell>
        </row>
        <row r="382">
          <cell r="B382" t="str">
            <v>NRO_005</v>
          </cell>
          <cell r="N382">
            <v>0.36597580707296429</v>
          </cell>
          <cell r="U382">
            <v>4.114017515473714</v>
          </cell>
        </row>
        <row r="383">
          <cell r="B383" t="str">
            <v>LIT_851</v>
          </cell>
          <cell r="N383">
            <v>0.12011925246766152</v>
          </cell>
          <cell r="U383">
            <v>0</v>
          </cell>
        </row>
        <row r="384">
          <cell r="B384" t="str">
            <v>CTR_270</v>
          </cell>
          <cell r="N384">
            <v>0.62007216786090424</v>
          </cell>
          <cell r="U384">
            <v>0.71065653063495671</v>
          </cell>
        </row>
        <row r="385">
          <cell r="B385" t="str">
            <v>SUO_179</v>
          </cell>
          <cell r="N385">
            <v>0</v>
          </cell>
          <cell r="U385">
            <v>0</v>
          </cell>
        </row>
        <row r="386">
          <cell r="B386" t="str">
            <v>LIT_414</v>
          </cell>
          <cell r="N386">
            <v>0</v>
          </cell>
          <cell r="U386">
            <v>0</v>
          </cell>
        </row>
        <row r="387">
          <cell r="B387" t="str">
            <v>EST_103</v>
          </cell>
          <cell r="N387">
            <v>1.1401965568311205</v>
          </cell>
          <cell r="U387">
            <v>1.9719889393978307</v>
          </cell>
        </row>
        <row r="388">
          <cell r="B388" t="str">
            <v>NRD_139</v>
          </cell>
          <cell r="N388">
            <v>1.4532021813014184</v>
          </cell>
          <cell r="U388">
            <v>0</v>
          </cell>
        </row>
        <row r="389">
          <cell r="B389" t="str">
            <v>LIT_528</v>
          </cell>
          <cell r="N389">
            <v>0</v>
          </cell>
          <cell r="U389">
            <v>15.989789774364855</v>
          </cell>
        </row>
        <row r="390">
          <cell r="B390" t="str">
            <v>LIT_341</v>
          </cell>
          <cell r="N390">
            <v>2.2001887664689104</v>
          </cell>
          <cell r="U390">
            <v>0</v>
          </cell>
        </row>
        <row r="391">
          <cell r="B391" t="str">
            <v>LIT_746</v>
          </cell>
          <cell r="N391">
            <v>0.78431540408580314</v>
          </cell>
          <cell r="U391">
            <v>1.6854327360722312</v>
          </cell>
        </row>
        <row r="392">
          <cell r="B392" t="str">
            <v>LIT_685</v>
          </cell>
          <cell r="N392">
            <v>1.2103240847751211</v>
          </cell>
          <cell r="U392">
            <v>0</v>
          </cell>
        </row>
        <row r="393">
          <cell r="B393" t="str">
            <v>LIT_713</v>
          </cell>
          <cell r="N393">
            <v>0.59897327021142355</v>
          </cell>
          <cell r="U393">
            <v>0</v>
          </cell>
        </row>
        <row r="394">
          <cell r="B394" t="str">
            <v>NRD_091</v>
          </cell>
          <cell r="N394">
            <v>7.6690836764803927E-3</v>
          </cell>
          <cell r="U394">
            <v>0</v>
          </cell>
        </row>
        <row r="395">
          <cell r="B395" t="str">
            <v>LIT_381</v>
          </cell>
          <cell r="N395">
            <v>10.629349975601613</v>
          </cell>
          <cell r="U395">
            <v>1.7347645626981478</v>
          </cell>
        </row>
        <row r="396">
          <cell r="B396" t="str">
            <v>NRO_140</v>
          </cell>
          <cell r="N396">
            <v>1.9904660805346528</v>
          </cell>
          <cell r="U396">
            <v>4.6371203625230331E-3</v>
          </cell>
        </row>
        <row r="397">
          <cell r="B397" t="str">
            <v>CTR_522</v>
          </cell>
          <cell r="N397">
            <v>0</v>
          </cell>
          <cell r="U397">
            <v>0</v>
          </cell>
        </row>
        <row r="398">
          <cell r="B398" t="str">
            <v>NRD_137</v>
          </cell>
          <cell r="N398">
            <v>0</v>
          </cell>
          <cell r="U398">
            <v>0</v>
          </cell>
        </row>
        <row r="399">
          <cell r="B399" t="str">
            <v>SUD_163</v>
          </cell>
          <cell r="N399">
            <v>4.0100353884455853</v>
          </cell>
          <cell r="U399">
            <v>3.0815805018362994</v>
          </cell>
        </row>
        <row r="400">
          <cell r="B400" t="str">
            <v>NRD_076</v>
          </cell>
          <cell r="N400">
            <v>1.8985797570434289</v>
          </cell>
          <cell r="U400">
            <v>3.0926025802364508E-2</v>
          </cell>
        </row>
        <row r="401">
          <cell r="B401" t="str">
            <v>SUD_159</v>
          </cell>
          <cell r="N401">
            <v>1.215514092565483</v>
          </cell>
          <cell r="U401">
            <v>8.9175391586982075E-4</v>
          </cell>
        </row>
        <row r="402">
          <cell r="B402" t="str">
            <v>SUD_205</v>
          </cell>
          <cell r="N402">
            <v>1.2056691293342807</v>
          </cell>
          <cell r="U402">
            <v>3.5670156634785984E-4</v>
          </cell>
        </row>
        <row r="403">
          <cell r="B403" t="str">
            <v>LIT_696</v>
          </cell>
          <cell r="N403">
            <v>0.67534307556651318</v>
          </cell>
          <cell r="U403">
            <v>2.801462761783279</v>
          </cell>
        </row>
        <row r="404">
          <cell r="B404" t="str">
            <v>LIT_671</v>
          </cell>
          <cell r="N404">
            <v>10.010205231813217</v>
          </cell>
          <cell r="U404">
            <v>0</v>
          </cell>
        </row>
        <row r="405">
          <cell r="B405" t="str">
            <v>LIT_249</v>
          </cell>
          <cell r="N405">
            <v>1.0160644117420445</v>
          </cell>
          <cell r="U405">
            <v>0</v>
          </cell>
        </row>
        <row r="406">
          <cell r="B406" t="str">
            <v>NRO_101</v>
          </cell>
          <cell r="N406">
            <v>0.38170634614890725</v>
          </cell>
          <cell r="U406">
            <v>6.3314528026754543E-3</v>
          </cell>
        </row>
        <row r="407">
          <cell r="B407" t="str">
            <v>NRD_060</v>
          </cell>
          <cell r="N407">
            <v>5.6079015104171122</v>
          </cell>
          <cell r="U407">
            <v>21.898907922484469</v>
          </cell>
        </row>
        <row r="408">
          <cell r="B408" t="str">
            <v>CTR_973</v>
          </cell>
          <cell r="N408">
            <v>0</v>
          </cell>
          <cell r="U408">
            <v>0</v>
          </cell>
        </row>
        <row r="409">
          <cell r="B409" t="str">
            <v>NRO_236</v>
          </cell>
          <cell r="N409">
            <v>8.0257852428294147E-4</v>
          </cell>
          <cell r="U409">
            <v>4.0128926214141923E-3</v>
          </cell>
        </row>
        <row r="410">
          <cell r="B410" t="str">
            <v>SUD_003</v>
          </cell>
          <cell r="N410">
            <v>0.69608527164964473</v>
          </cell>
          <cell r="U410">
            <v>2.8536125307827289E-4</v>
          </cell>
        </row>
        <row r="411">
          <cell r="B411" t="str">
            <v>LIT_378</v>
          </cell>
          <cell r="N411">
            <v>4.9508572252042446</v>
          </cell>
          <cell r="U411">
            <v>3.7471499544849116E-2</v>
          </cell>
        </row>
        <row r="412">
          <cell r="B412" t="str">
            <v>SUD_204</v>
          </cell>
          <cell r="N412">
            <v>0.26476173762174221</v>
          </cell>
          <cell r="U412">
            <v>0.51504139164975904</v>
          </cell>
        </row>
        <row r="413">
          <cell r="B413" t="str">
            <v>EXN_153</v>
          </cell>
          <cell r="N413">
            <v>1.5499574811732917</v>
          </cell>
          <cell r="U413">
            <v>1.3734437110660238</v>
          </cell>
        </row>
        <row r="414">
          <cell r="B414" t="str">
            <v>CTR_367</v>
          </cell>
          <cell r="N414">
            <v>3.3173245670353024E-3</v>
          </cell>
          <cell r="U414">
            <v>0</v>
          </cell>
        </row>
        <row r="415">
          <cell r="B415" t="str">
            <v>EST_015</v>
          </cell>
          <cell r="N415">
            <v>0.95745834439108213</v>
          </cell>
          <cell r="U415">
            <v>1.2558748747977497</v>
          </cell>
        </row>
        <row r="416">
          <cell r="B416" t="str">
            <v>LIT_766</v>
          </cell>
          <cell r="N416">
            <v>0.69877836847557162</v>
          </cell>
          <cell r="U416">
            <v>0</v>
          </cell>
        </row>
        <row r="417">
          <cell r="B417" t="str">
            <v>LIT_008</v>
          </cell>
          <cell r="N417">
            <v>0</v>
          </cell>
          <cell r="U417">
            <v>0</v>
          </cell>
        </row>
        <row r="418">
          <cell r="B418" t="str">
            <v>CTR_397</v>
          </cell>
          <cell r="N418">
            <v>0</v>
          </cell>
          <cell r="U418">
            <v>0</v>
          </cell>
        </row>
        <row r="419">
          <cell r="B419" t="str">
            <v>OST_214</v>
          </cell>
          <cell r="N419">
            <v>0</v>
          </cell>
          <cell r="U419">
            <v>2.6485091301332923E-2</v>
          </cell>
        </row>
        <row r="420">
          <cell r="B420" t="str">
            <v>NRD_134</v>
          </cell>
          <cell r="N420">
            <v>5.6152138925272439</v>
          </cell>
          <cell r="U420">
            <v>0.7656599121658062</v>
          </cell>
        </row>
        <row r="421">
          <cell r="B421" t="str">
            <v>CTR_599</v>
          </cell>
          <cell r="N421">
            <v>0</v>
          </cell>
          <cell r="U421">
            <v>16.671749663987121</v>
          </cell>
        </row>
        <row r="422">
          <cell r="B422" t="str">
            <v>EST_122</v>
          </cell>
          <cell r="N422">
            <v>0.12609400370398904</v>
          </cell>
          <cell r="U422">
            <v>0</v>
          </cell>
        </row>
        <row r="423">
          <cell r="B423" t="str">
            <v>EST_124</v>
          </cell>
          <cell r="N423">
            <v>0</v>
          </cell>
          <cell r="U423">
            <v>1.88261736194936</v>
          </cell>
        </row>
        <row r="424">
          <cell r="B424" t="str">
            <v>EXN_055</v>
          </cell>
          <cell r="N424">
            <v>0</v>
          </cell>
          <cell r="U424">
            <v>0.25004779800989063</v>
          </cell>
        </row>
        <row r="425">
          <cell r="B425" t="str">
            <v>SUO_224</v>
          </cell>
          <cell r="N425">
            <v>0.62481629869333077</v>
          </cell>
          <cell r="U425">
            <v>5.3505234952187721E-4</v>
          </cell>
        </row>
        <row r="426">
          <cell r="B426" t="str">
            <v>OST_160</v>
          </cell>
          <cell r="N426">
            <v>8.0317243239078522</v>
          </cell>
          <cell r="U426">
            <v>0</v>
          </cell>
        </row>
        <row r="427">
          <cell r="B427" t="str">
            <v>NRD_083</v>
          </cell>
          <cell r="N427">
            <v>0</v>
          </cell>
          <cell r="U427">
            <v>0</v>
          </cell>
        </row>
        <row r="428">
          <cell r="B428" t="str">
            <v>NRD_146</v>
          </cell>
          <cell r="N428">
            <v>0</v>
          </cell>
          <cell r="U428">
            <v>0</v>
          </cell>
        </row>
        <row r="429">
          <cell r="B429" t="str">
            <v>EST_010</v>
          </cell>
          <cell r="N429">
            <v>1.048756110297832</v>
          </cell>
          <cell r="U429">
            <v>2.9975416128047305</v>
          </cell>
        </row>
        <row r="430">
          <cell r="B430" t="str">
            <v>NRD_174</v>
          </cell>
          <cell r="N430">
            <v>0</v>
          </cell>
          <cell r="U430">
            <v>0.3333376137521295</v>
          </cell>
        </row>
        <row r="431">
          <cell r="B431" t="str">
            <v>NRD_145</v>
          </cell>
          <cell r="N431">
            <v>0</v>
          </cell>
          <cell r="U431">
            <v>0</v>
          </cell>
        </row>
        <row r="432">
          <cell r="B432" t="str">
            <v>NRO_056</v>
          </cell>
          <cell r="N432">
            <v>4.1448722009628021E-2</v>
          </cell>
          <cell r="U432">
            <v>4.0128926214140223E-3</v>
          </cell>
        </row>
        <row r="433">
          <cell r="B433" t="str">
            <v>CTR_981</v>
          </cell>
          <cell r="N433">
            <v>5.7036580459032031E-2</v>
          </cell>
          <cell r="U433">
            <v>0</v>
          </cell>
        </row>
        <row r="434">
          <cell r="B434" t="str">
            <v>SUD_162</v>
          </cell>
          <cell r="N434">
            <v>0</v>
          </cell>
          <cell r="U434">
            <v>0</v>
          </cell>
        </row>
        <row r="435">
          <cell r="B435" t="str">
            <v>SUO_254</v>
          </cell>
          <cell r="N435">
            <v>0</v>
          </cell>
          <cell r="U435">
            <v>0</v>
          </cell>
        </row>
        <row r="436">
          <cell r="B436" t="str">
            <v>LIT_428</v>
          </cell>
          <cell r="N436">
            <v>1.2317618489126314</v>
          </cell>
          <cell r="U436">
            <v>1.3015505103686014</v>
          </cell>
        </row>
        <row r="437">
          <cell r="B437" t="str">
            <v>OST_046</v>
          </cell>
          <cell r="N437">
            <v>0.91536755956202764</v>
          </cell>
          <cell r="U437">
            <v>0</v>
          </cell>
        </row>
        <row r="438">
          <cell r="B438" t="str">
            <v>NRO_227</v>
          </cell>
          <cell r="N438">
            <v>15.227768218175799</v>
          </cell>
          <cell r="U438">
            <v>0</v>
          </cell>
        </row>
        <row r="439">
          <cell r="B439" t="str">
            <v>NRD_118</v>
          </cell>
          <cell r="N439">
            <v>0</v>
          </cell>
          <cell r="U439">
            <v>0</v>
          </cell>
        </row>
        <row r="440">
          <cell r="B440" t="str">
            <v>SUO_232</v>
          </cell>
          <cell r="N440">
            <v>0</v>
          </cell>
          <cell r="U440">
            <v>18.491409199476077</v>
          </cell>
        </row>
        <row r="441">
          <cell r="B441" t="str">
            <v>CTR_274</v>
          </cell>
          <cell r="N441">
            <v>4.6381904672219809</v>
          </cell>
          <cell r="U441">
            <v>0</v>
          </cell>
        </row>
        <row r="442">
          <cell r="B442" t="str">
            <v>NRO_256</v>
          </cell>
          <cell r="N442">
            <v>0</v>
          </cell>
          <cell r="U442">
            <v>0</v>
          </cell>
        </row>
        <row r="443">
          <cell r="B443" t="str">
            <v>NRO_023</v>
          </cell>
          <cell r="N443">
            <v>0.96635804847146278</v>
          </cell>
          <cell r="U443">
            <v>0.11594584414139084</v>
          </cell>
        </row>
        <row r="444">
          <cell r="B444" t="str">
            <v>OST_208</v>
          </cell>
          <cell r="N444">
            <v>0</v>
          </cell>
          <cell r="U444">
            <v>4.5479449709359835E-3</v>
          </cell>
        </row>
        <row r="445">
          <cell r="B445" t="str">
            <v>EXN_108</v>
          </cell>
          <cell r="N445">
            <v>0.48395485014253797</v>
          </cell>
          <cell r="U445">
            <v>0.55720351679208324</v>
          </cell>
        </row>
        <row r="446">
          <cell r="B446" t="str">
            <v>SUD_247</v>
          </cell>
          <cell r="N446">
            <v>5.4396988868054613E-3</v>
          </cell>
          <cell r="U446">
            <v>0</v>
          </cell>
        </row>
        <row r="447">
          <cell r="B447" t="str">
            <v>LIT_763</v>
          </cell>
          <cell r="N447">
            <v>0</v>
          </cell>
          <cell r="U447">
            <v>0.50389446770138668</v>
          </cell>
        </row>
        <row r="448">
          <cell r="B448" t="str">
            <v>NRO_050</v>
          </cell>
          <cell r="N448">
            <v>0.80537863157864686</v>
          </cell>
          <cell r="U448">
            <v>9.1392291821831861</v>
          </cell>
        </row>
        <row r="449">
          <cell r="B449" t="str">
            <v>CTR_639</v>
          </cell>
          <cell r="N449">
            <v>0</v>
          </cell>
          <cell r="U449">
            <v>0</v>
          </cell>
        </row>
        <row r="450">
          <cell r="B450" t="str">
            <v>NRD_155</v>
          </cell>
          <cell r="N450">
            <v>0</v>
          </cell>
          <cell r="U450">
            <v>0</v>
          </cell>
        </row>
        <row r="451">
          <cell r="B451" t="str">
            <v>SUD_233</v>
          </cell>
          <cell r="N451">
            <v>0</v>
          </cell>
          <cell r="U451">
            <v>0</v>
          </cell>
        </row>
        <row r="452">
          <cell r="B452" t="str">
            <v>CTR_851</v>
          </cell>
          <cell r="N452">
            <v>0.33735050637354347</v>
          </cell>
          <cell r="U452">
            <v>0</v>
          </cell>
        </row>
        <row r="453">
          <cell r="B453" t="str">
            <v>NRO_018</v>
          </cell>
          <cell r="N453">
            <v>0</v>
          </cell>
          <cell r="U453">
            <v>7.3123821101323244E-3</v>
          </cell>
        </row>
        <row r="454">
          <cell r="B454" t="str">
            <v>NRO_044</v>
          </cell>
          <cell r="N454">
            <v>1.3376308738047311E-3</v>
          </cell>
          <cell r="U454">
            <v>5.2613481036318738E-3</v>
          </cell>
        </row>
        <row r="455">
          <cell r="B455" t="str">
            <v>NRO_246</v>
          </cell>
          <cell r="N455">
            <v>0</v>
          </cell>
          <cell r="U455">
            <v>6.1531020195015234E-3</v>
          </cell>
        </row>
        <row r="456">
          <cell r="B456" t="str">
            <v>NRO_024</v>
          </cell>
          <cell r="N456">
            <v>1.5159816569788325E-3</v>
          </cell>
          <cell r="U456">
            <v>6.0639266279144729E-3</v>
          </cell>
        </row>
        <row r="457">
          <cell r="B457" t="str">
            <v>NRO_021</v>
          </cell>
          <cell r="N457">
            <v>0</v>
          </cell>
          <cell r="U457">
            <v>5.7072250615666127E-3</v>
          </cell>
        </row>
        <row r="458">
          <cell r="B458" t="str">
            <v>LIT_698</v>
          </cell>
          <cell r="N458">
            <v>0.47660679787577076</v>
          </cell>
          <cell r="U458">
            <v>0</v>
          </cell>
        </row>
        <row r="459">
          <cell r="B459" t="str">
            <v>NRO_098</v>
          </cell>
          <cell r="N459">
            <v>0</v>
          </cell>
          <cell r="U459">
            <v>2.6303886905628175</v>
          </cell>
        </row>
        <row r="460">
          <cell r="B460" t="str">
            <v>LIT_677</v>
          </cell>
          <cell r="N460">
            <v>15.688162929861056</v>
          </cell>
          <cell r="U460">
            <v>0</v>
          </cell>
        </row>
        <row r="461">
          <cell r="B461" t="str">
            <v>NRO_033</v>
          </cell>
          <cell r="N461">
            <v>2.2015085622643982</v>
          </cell>
          <cell r="U461">
            <v>3.6418338170206579</v>
          </cell>
        </row>
        <row r="462">
          <cell r="B462" t="str">
            <v>NRO_034</v>
          </cell>
          <cell r="N462">
            <v>0</v>
          </cell>
          <cell r="U462">
            <v>0</v>
          </cell>
        </row>
        <row r="463">
          <cell r="B463" t="str">
            <v>NRO_051</v>
          </cell>
          <cell r="N463">
            <v>0</v>
          </cell>
          <cell r="U463">
            <v>0</v>
          </cell>
        </row>
        <row r="464">
          <cell r="B464" t="str">
            <v>ADM_084</v>
          </cell>
          <cell r="N464">
            <v>0</v>
          </cell>
          <cell r="U464">
            <v>0</v>
          </cell>
        </row>
        <row r="465">
          <cell r="B465" t="str">
            <v>CTR_842</v>
          </cell>
          <cell r="N465">
            <v>1.1028499028344934</v>
          </cell>
          <cell r="U465">
            <v>0.68504535817117695</v>
          </cell>
        </row>
        <row r="466">
          <cell r="B466" t="str">
            <v>CTR_330</v>
          </cell>
          <cell r="N466">
            <v>0</v>
          </cell>
          <cell r="U466">
            <v>0</v>
          </cell>
        </row>
        <row r="467">
          <cell r="B467" t="str">
            <v>SUD_069</v>
          </cell>
          <cell r="N467">
            <v>1.7835078317388799E-4</v>
          </cell>
          <cell r="U467">
            <v>1.9618586149141573E-4</v>
          </cell>
        </row>
        <row r="468">
          <cell r="B468" t="str">
            <v>NRD_040</v>
          </cell>
          <cell r="N468">
            <v>0.95676277633670337</v>
          </cell>
          <cell r="U468">
            <v>3.1681698070672568</v>
          </cell>
        </row>
        <row r="469">
          <cell r="B469" t="str">
            <v>OST_166</v>
          </cell>
          <cell r="N469">
            <v>0</v>
          </cell>
          <cell r="U469">
            <v>0</v>
          </cell>
        </row>
        <row r="470">
          <cell r="B470" t="str">
            <v>CTR_954</v>
          </cell>
          <cell r="N470">
            <v>0</v>
          </cell>
          <cell r="U470">
            <v>0</v>
          </cell>
        </row>
        <row r="471">
          <cell r="B471" t="str">
            <v>ADM_112</v>
          </cell>
          <cell r="N471">
            <v>1.2066322235634201</v>
          </cell>
          <cell r="U471">
            <v>0.4120616494451152</v>
          </cell>
        </row>
        <row r="472">
          <cell r="B472" t="str">
            <v>LIT_527</v>
          </cell>
          <cell r="N472">
            <v>0</v>
          </cell>
          <cell r="U472">
            <v>1.4874455316708116E-2</v>
          </cell>
        </row>
        <row r="473">
          <cell r="B473" t="str">
            <v>EXN_071</v>
          </cell>
          <cell r="N473">
            <v>1.2090399591362686</v>
          </cell>
          <cell r="U473">
            <v>4.8957289981251768E-2</v>
          </cell>
        </row>
        <row r="474">
          <cell r="B474" t="str">
            <v>CTR_891</v>
          </cell>
          <cell r="N474">
            <v>0</v>
          </cell>
          <cell r="U474">
            <v>0</v>
          </cell>
        </row>
        <row r="475">
          <cell r="B475" t="str">
            <v>SUO_222</v>
          </cell>
          <cell r="N475">
            <v>1.5522582062762356</v>
          </cell>
          <cell r="U475">
            <v>0.15801879389212775</v>
          </cell>
        </row>
        <row r="476">
          <cell r="B476" t="str">
            <v>CTR_723</v>
          </cell>
          <cell r="N476">
            <v>0.78991561867746529</v>
          </cell>
          <cell r="U476">
            <v>0.36458467096420671</v>
          </cell>
        </row>
        <row r="477">
          <cell r="B477" t="str">
            <v>EXN_152</v>
          </cell>
          <cell r="N477">
            <v>3.7326322007345194</v>
          </cell>
          <cell r="U477">
            <v>2.8768179020958984</v>
          </cell>
        </row>
        <row r="478">
          <cell r="B478" t="str">
            <v>ADM_007</v>
          </cell>
          <cell r="N478">
            <v>0</v>
          </cell>
          <cell r="U478">
            <v>0.51445283406528486</v>
          </cell>
        </row>
        <row r="479">
          <cell r="B479" t="str">
            <v>SUO_188</v>
          </cell>
          <cell r="N479">
            <v>0</v>
          </cell>
          <cell r="U479">
            <v>0</v>
          </cell>
        </row>
        <row r="480">
          <cell r="B480" t="str">
            <v>ADM_122</v>
          </cell>
          <cell r="N480">
            <v>5.7132754856869652E-2</v>
          </cell>
          <cell r="U480">
            <v>0</v>
          </cell>
        </row>
        <row r="481">
          <cell r="B481" t="str">
            <v>OST_268</v>
          </cell>
          <cell r="N481">
            <v>0</v>
          </cell>
          <cell r="U481">
            <v>5.8053179923123671E-2</v>
          </cell>
        </row>
        <row r="482">
          <cell r="B482" t="str">
            <v>LIT_221</v>
          </cell>
          <cell r="N482">
            <v>0</v>
          </cell>
          <cell r="U482">
            <v>0</v>
          </cell>
        </row>
        <row r="483">
          <cell r="B483" t="str">
            <v>CTR_301</v>
          </cell>
          <cell r="N483">
            <v>1.0701046990435794E-3</v>
          </cell>
          <cell r="U483">
            <v>3.4906499774163611</v>
          </cell>
        </row>
        <row r="484">
          <cell r="B484" t="str">
            <v>CTR_300</v>
          </cell>
          <cell r="N484">
            <v>1.6700318302246639</v>
          </cell>
          <cell r="U484">
            <v>0.70292967002399942</v>
          </cell>
        </row>
        <row r="485">
          <cell r="B485" t="str">
            <v>SUD_007</v>
          </cell>
          <cell r="N485">
            <v>3.9201502141635758E-2</v>
          </cell>
          <cell r="U485">
            <v>0</v>
          </cell>
        </row>
        <row r="486">
          <cell r="B486" t="str">
            <v>EXN_180</v>
          </cell>
          <cell r="N486">
            <v>0</v>
          </cell>
          <cell r="U486">
            <v>0</v>
          </cell>
        </row>
        <row r="487">
          <cell r="B487" t="str">
            <v>SUD_053</v>
          </cell>
          <cell r="N487">
            <v>1.7698104915918302</v>
          </cell>
          <cell r="U487">
            <v>8.899704080380523E-3</v>
          </cell>
        </row>
        <row r="488">
          <cell r="B488" t="str">
            <v>ADM_055</v>
          </cell>
          <cell r="N488">
            <v>0</v>
          </cell>
          <cell r="U488">
            <v>0</v>
          </cell>
        </row>
        <row r="489">
          <cell r="B489" t="str">
            <v>EXN_156</v>
          </cell>
          <cell r="N489">
            <v>0</v>
          </cell>
          <cell r="U489">
            <v>2.6485091301332923E-2</v>
          </cell>
        </row>
        <row r="490">
          <cell r="B490" t="str">
            <v>EXN_012</v>
          </cell>
          <cell r="N490">
            <v>0</v>
          </cell>
          <cell r="U490">
            <v>0</v>
          </cell>
        </row>
        <row r="491">
          <cell r="B491" t="str">
            <v>EXN_207</v>
          </cell>
          <cell r="N491">
            <v>0.46249925092671063</v>
          </cell>
          <cell r="U491">
            <v>0.30939685048651261</v>
          </cell>
        </row>
        <row r="492">
          <cell r="B492" t="str">
            <v>ADM_077</v>
          </cell>
          <cell r="N492">
            <v>0</v>
          </cell>
          <cell r="U492">
            <v>0.43510457063119051</v>
          </cell>
        </row>
        <row r="493">
          <cell r="B493" t="str">
            <v>LIT_684</v>
          </cell>
          <cell r="N493">
            <v>1.0259807152865172</v>
          </cell>
          <cell r="U493">
            <v>0</v>
          </cell>
        </row>
        <row r="494">
          <cell r="B494" t="str">
            <v>ADM_128</v>
          </cell>
          <cell r="N494">
            <v>1.543679533605568</v>
          </cell>
          <cell r="U494">
            <v>1.5601769810491588</v>
          </cell>
        </row>
        <row r="495">
          <cell r="B495" t="str">
            <v>NRD_117</v>
          </cell>
          <cell r="N495">
            <v>0.48029865908747171</v>
          </cell>
          <cell r="U495">
            <v>5.7767105266912653</v>
          </cell>
        </row>
        <row r="496">
          <cell r="B496" t="str">
            <v>LIT_425</v>
          </cell>
          <cell r="N496">
            <v>0</v>
          </cell>
          <cell r="U496">
            <v>0</v>
          </cell>
        </row>
        <row r="497">
          <cell r="B497" t="str">
            <v>ADM_149</v>
          </cell>
          <cell r="N497">
            <v>2.8273089645932462E-2</v>
          </cell>
          <cell r="U497">
            <v>9.7906159476664742E-2</v>
          </cell>
        </row>
        <row r="498">
          <cell r="B498" t="str">
            <v>EXN_140</v>
          </cell>
          <cell r="N498">
            <v>0</v>
          </cell>
          <cell r="U498">
            <v>0</v>
          </cell>
        </row>
        <row r="499">
          <cell r="B499" t="str">
            <v>EXN_142</v>
          </cell>
          <cell r="N499">
            <v>0.14747826260654678</v>
          </cell>
          <cell r="U499">
            <v>0.61712550903080687</v>
          </cell>
        </row>
        <row r="500">
          <cell r="B500" t="str">
            <v>NRO_259</v>
          </cell>
          <cell r="N500">
            <v>6.6863708611917358E-2</v>
          </cell>
          <cell r="U500">
            <v>1.1931667394337845E-2</v>
          </cell>
        </row>
        <row r="501">
          <cell r="B501" t="str">
            <v>NRO_009</v>
          </cell>
          <cell r="N501">
            <v>0</v>
          </cell>
          <cell r="U501">
            <v>0.15448744838528342</v>
          </cell>
        </row>
        <row r="502">
          <cell r="B502" t="str">
            <v>EXN_008</v>
          </cell>
          <cell r="N502">
            <v>0.50942334197977923</v>
          </cell>
          <cell r="U502">
            <v>2.140457136181933E-3</v>
          </cell>
        </row>
        <row r="503">
          <cell r="B503" t="str">
            <v>CTR_311</v>
          </cell>
          <cell r="N503">
            <v>0</v>
          </cell>
          <cell r="U503">
            <v>2.051034006500451E-3</v>
          </cell>
        </row>
        <row r="504">
          <cell r="B504" t="str">
            <v>LIT_657</v>
          </cell>
          <cell r="N504">
            <v>0</v>
          </cell>
          <cell r="U504">
            <v>2.5879412041674152</v>
          </cell>
        </row>
        <row r="505">
          <cell r="B505" t="str">
            <v>SUO_115</v>
          </cell>
          <cell r="N505">
            <v>2.7037086975256321</v>
          </cell>
          <cell r="U505">
            <v>0.21425279582687706</v>
          </cell>
        </row>
        <row r="506">
          <cell r="B506" t="str">
            <v>LIT_678</v>
          </cell>
          <cell r="N506">
            <v>0.34081051156711767</v>
          </cell>
          <cell r="U506">
            <v>0.34089968695870454</v>
          </cell>
        </row>
        <row r="507">
          <cell r="B507" t="str">
            <v>LIT_436</v>
          </cell>
          <cell r="N507">
            <v>0</v>
          </cell>
          <cell r="U507">
            <v>7.776094146384748E-3</v>
          </cell>
        </row>
        <row r="508">
          <cell r="B508" t="str">
            <v>NRD_054</v>
          </cell>
          <cell r="N508">
            <v>0</v>
          </cell>
          <cell r="U508">
            <v>0</v>
          </cell>
        </row>
        <row r="509">
          <cell r="B509" t="str">
            <v>CTR_302</v>
          </cell>
          <cell r="N509">
            <v>1.2484554822176806E-3</v>
          </cell>
          <cell r="U509">
            <v>0</v>
          </cell>
        </row>
        <row r="510">
          <cell r="B510" t="str">
            <v>SUO_003</v>
          </cell>
          <cell r="N510">
            <v>0</v>
          </cell>
          <cell r="U510">
            <v>0</v>
          </cell>
        </row>
        <row r="511">
          <cell r="B511" t="str">
            <v>SUD_222</v>
          </cell>
          <cell r="N511">
            <v>0.42695393984014063</v>
          </cell>
          <cell r="U511">
            <v>0</v>
          </cell>
        </row>
        <row r="512">
          <cell r="B512" t="str">
            <v>NRD_129</v>
          </cell>
          <cell r="N512">
            <v>4.8511413023317575E-3</v>
          </cell>
          <cell r="U512">
            <v>0</v>
          </cell>
        </row>
        <row r="513">
          <cell r="B513" t="str">
            <v>LIT_643</v>
          </cell>
          <cell r="N513">
            <v>0.1024625249334396</v>
          </cell>
          <cell r="U513">
            <v>2.978458079005126E-3</v>
          </cell>
        </row>
        <row r="514">
          <cell r="B514" t="str">
            <v>NRD_058</v>
          </cell>
          <cell r="N514">
            <v>0.54989113468195061</v>
          </cell>
          <cell r="U514">
            <v>0.49134917575638293</v>
          </cell>
        </row>
        <row r="515">
          <cell r="B515" t="str">
            <v>OST_231</v>
          </cell>
          <cell r="N515">
            <v>0</v>
          </cell>
          <cell r="U515">
            <v>0.15079558717358238</v>
          </cell>
        </row>
        <row r="516">
          <cell r="B516" t="str">
            <v>LIT_418</v>
          </cell>
          <cell r="N516">
            <v>0</v>
          </cell>
          <cell r="U516">
            <v>0</v>
          </cell>
        </row>
        <row r="517">
          <cell r="B517" t="str">
            <v>CTR_658</v>
          </cell>
          <cell r="N517">
            <v>0</v>
          </cell>
          <cell r="U517">
            <v>8.3218475428969083E-2</v>
          </cell>
        </row>
        <row r="518">
          <cell r="B518" t="str">
            <v>CTR_406</v>
          </cell>
          <cell r="N518">
            <v>0</v>
          </cell>
          <cell r="U518">
            <v>1.2484554822176806E-3</v>
          </cell>
        </row>
        <row r="519">
          <cell r="B519" t="str">
            <v>NRD_183</v>
          </cell>
          <cell r="N519">
            <v>1.3141777458173172</v>
          </cell>
          <cell r="U519">
            <v>0</v>
          </cell>
        </row>
        <row r="520">
          <cell r="B520" t="str">
            <v>SUO_013</v>
          </cell>
          <cell r="N520">
            <v>0.45263645261719082</v>
          </cell>
          <cell r="U520">
            <v>0.50501807763538265</v>
          </cell>
        </row>
        <row r="521">
          <cell r="B521" t="str">
            <v>LIT_061</v>
          </cell>
          <cell r="N521">
            <v>0</v>
          </cell>
          <cell r="U521">
            <v>8.9864539013163718</v>
          </cell>
        </row>
        <row r="522">
          <cell r="B522" t="str">
            <v>NRD_085</v>
          </cell>
          <cell r="N522">
            <v>2.8697532766605889</v>
          </cell>
          <cell r="U522">
            <v>1.5462121147266381</v>
          </cell>
        </row>
        <row r="523">
          <cell r="B523" t="str">
            <v>NRD_086</v>
          </cell>
          <cell r="N523">
            <v>0</v>
          </cell>
          <cell r="U523">
            <v>2.2443484203827833</v>
          </cell>
        </row>
        <row r="524">
          <cell r="B524" t="str">
            <v>LIT_580</v>
          </cell>
          <cell r="N524">
            <v>0.14630114743759898</v>
          </cell>
          <cell r="U524">
            <v>0.59346223101134898</v>
          </cell>
        </row>
        <row r="525">
          <cell r="B525" t="str">
            <v>LIT_057</v>
          </cell>
          <cell r="N525">
            <v>4.8065536065382018E-2</v>
          </cell>
          <cell r="U525">
            <v>0</v>
          </cell>
        </row>
        <row r="526">
          <cell r="B526" t="str">
            <v>CTR_674</v>
          </cell>
          <cell r="N526">
            <v>5.9355140640294034E-2</v>
          </cell>
          <cell r="U526">
            <v>0</v>
          </cell>
        </row>
        <row r="527">
          <cell r="B527" t="str">
            <v>SUD_120</v>
          </cell>
          <cell r="N527">
            <v>0.27059455918219666</v>
          </cell>
          <cell r="U527">
            <v>0</v>
          </cell>
        </row>
        <row r="528">
          <cell r="B528" t="str">
            <v>LIT_453</v>
          </cell>
          <cell r="N528">
            <v>0.77418507960152227</v>
          </cell>
          <cell r="U528">
            <v>0.28172289710158632</v>
          </cell>
        </row>
        <row r="529">
          <cell r="B529" t="str">
            <v>EST_043</v>
          </cell>
          <cell r="N529">
            <v>0.34066783094057917</v>
          </cell>
          <cell r="U529">
            <v>0.19554379867192875</v>
          </cell>
        </row>
        <row r="530">
          <cell r="B530" t="str">
            <v>OST_219</v>
          </cell>
          <cell r="N530">
            <v>0</v>
          </cell>
          <cell r="U530">
            <v>0.83940796100823833</v>
          </cell>
        </row>
        <row r="531">
          <cell r="B531" t="str">
            <v>LIT_581</v>
          </cell>
          <cell r="N531">
            <v>0.64143859168514394</v>
          </cell>
          <cell r="U531">
            <v>0.25796657278281448</v>
          </cell>
        </row>
        <row r="532">
          <cell r="B532" t="str">
            <v>NRD_101</v>
          </cell>
          <cell r="N532">
            <v>4.4056388810414537</v>
          </cell>
          <cell r="U532">
            <v>5.0979787862444468</v>
          </cell>
        </row>
        <row r="533">
          <cell r="B533" t="str">
            <v>ADM_130</v>
          </cell>
          <cell r="N533">
            <v>2.6788287632728655E-2</v>
          </cell>
          <cell r="U533">
            <v>0.18097253968661628</v>
          </cell>
        </row>
        <row r="534">
          <cell r="B534" t="str">
            <v>OST_155</v>
          </cell>
          <cell r="N534">
            <v>0.15175868140272175</v>
          </cell>
          <cell r="U534">
            <v>0.19556163375024638</v>
          </cell>
        </row>
        <row r="535">
          <cell r="B535" t="str">
            <v>NRO_258</v>
          </cell>
          <cell r="N535">
            <v>0</v>
          </cell>
          <cell r="U535">
            <v>3.7453664466530413E-3</v>
          </cell>
        </row>
        <row r="536">
          <cell r="B536" t="str">
            <v>SUD_160</v>
          </cell>
          <cell r="N536">
            <v>0</v>
          </cell>
          <cell r="U536">
            <v>0</v>
          </cell>
        </row>
        <row r="537">
          <cell r="B537" t="str">
            <v>ADM_058</v>
          </cell>
          <cell r="N537">
            <v>0</v>
          </cell>
          <cell r="U537">
            <v>0</v>
          </cell>
        </row>
        <row r="538">
          <cell r="B538" t="str">
            <v>ADM_153</v>
          </cell>
          <cell r="N538">
            <v>0.24510575014584185</v>
          </cell>
          <cell r="U538">
            <v>0.10154132564083078</v>
          </cell>
        </row>
        <row r="539">
          <cell r="B539" t="str">
            <v>EST_012</v>
          </cell>
          <cell r="N539">
            <v>0.17635325440241068</v>
          </cell>
          <cell r="U539">
            <v>0.12133203779324438</v>
          </cell>
        </row>
        <row r="540">
          <cell r="B540" t="str">
            <v>LIT_500</v>
          </cell>
          <cell r="N540">
            <v>4.7671380834567527</v>
          </cell>
          <cell r="U540">
            <v>4.7076045920332845</v>
          </cell>
        </row>
        <row r="541">
          <cell r="B541" t="str">
            <v>OST_294</v>
          </cell>
          <cell r="N541">
            <v>1.8816007624852669E-2</v>
          </cell>
          <cell r="U541">
            <v>0</v>
          </cell>
        </row>
        <row r="542">
          <cell r="B542" t="str">
            <v>LIT_322</v>
          </cell>
          <cell r="N542">
            <v>0</v>
          </cell>
          <cell r="U542">
            <v>6.2567951648389286</v>
          </cell>
        </row>
        <row r="543">
          <cell r="B543" t="str">
            <v>OST_297</v>
          </cell>
          <cell r="N543">
            <v>8.9175391586979543E-5</v>
          </cell>
          <cell r="U543">
            <v>0</v>
          </cell>
        </row>
        <row r="544">
          <cell r="B544" t="str">
            <v>CTR_843</v>
          </cell>
          <cell r="N544">
            <v>0.51211643880570601</v>
          </cell>
          <cell r="U544">
            <v>0.3344255535294906</v>
          </cell>
        </row>
        <row r="545">
          <cell r="B545" t="str">
            <v>OST_172</v>
          </cell>
          <cell r="N545">
            <v>0.1380970114115965</v>
          </cell>
          <cell r="U545">
            <v>0.52820367944799718</v>
          </cell>
        </row>
        <row r="546">
          <cell r="B546" t="str">
            <v>EXN_131</v>
          </cell>
          <cell r="N546">
            <v>0</v>
          </cell>
          <cell r="U546">
            <v>0</v>
          </cell>
        </row>
        <row r="547">
          <cell r="B547" t="str">
            <v>CTR_546</v>
          </cell>
          <cell r="N547">
            <v>1.2293006081048303</v>
          </cell>
          <cell r="U547">
            <v>2.6752617476106361E-4</v>
          </cell>
        </row>
        <row r="548">
          <cell r="B548" t="str">
            <v>ADM_166</v>
          </cell>
          <cell r="N548">
            <v>5.7881963171276674</v>
          </cell>
          <cell r="U548">
            <v>0.78474344596541978</v>
          </cell>
        </row>
        <row r="549">
          <cell r="B549" t="str">
            <v>CTR_547</v>
          </cell>
          <cell r="N549">
            <v>0.15122362905319958</v>
          </cell>
          <cell r="U549">
            <v>2.6752617476088987E-4</v>
          </cell>
        </row>
        <row r="550">
          <cell r="B550" t="str">
            <v>EXN_169</v>
          </cell>
          <cell r="N550">
            <v>2.8530239731988711</v>
          </cell>
          <cell r="U550">
            <v>7.2775542630187262E-2</v>
          </cell>
        </row>
        <row r="551">
          <cell r="B551" t="str">
            <v>EXN_090</v>
          </cell>
          <cell r="N551">
            <v>0</v>
          </cell>
          <cell r="U551">
            <v>0.68067576398341478</v>
          </cell>
        </row>
        <row r="552">
          <cell r="B552" t="str">
            <v>CTR_716</v>
          </cell>
          <cell r="N552">
            <v>2.3899004945310384E-2</v>
          </cell>
          <cell r="U552">
            <v>0</v>
          </cell>
        </row>
        <row r="553">
          <cell r="B553" t="str">
            <v>CTR_935</v>
          </cell>
          <cell r="N553">
            <v>0.68632948381002878</v>
          </cell>
          <cell r="U553">
            <v>20.548364451977982</v>
          </cell>
        </row>
        <row r="554">
          <cell r="B554" t="str">
            <v>EXN_045</v>
          </cell>
          <cell r="N554">
            <v>0.3386524670907135</v>
          </cell>
          <cell r="U554">
            <v>9.0958899418719139E-2</v>
          </cell>
        </row>
        <row r="555">
          <cell r="B555" t="str">
            <v>CTR_050</v>
          </cell>
          <cell r="N555">
            <v>0</v>
          </cell>
          <cell r="U555">
            <v>2.682520624484567</v>
          </cell>
        </row>
        <row r="556">
          <cell r="B556" t="str">
            <v>OST_020</v>
          </cell>
          <cell r="N556">
            <v>0</v>
          </cell>
          <cell r="U556">
            <v>0</v>
          </cell>
        </row>
        <row r="557">
          <cell r="B557" t="str">
            <v>CTR_169</v>
          </cell>
          <cell r="N557">
            <v>7.3136518413547498E-3</v>
          </cell>
          <cell r="U557">
            <v>3.7637589679462282E-3</v>
          </cell>
        </row>
        <row r="558">
          <cell r="B558" t="str">
            <v>CTR_436</v>
          </cell>
          <cell r="N558">
            <v>0.2021427776493652</v>
          </cell>
          <cell r="U558">
            <v>4.5080835708965772</v>
          </cell>
        </row>
        <row r="559">
          <cell r="B559" t="str">
            <v>LIT_426</v>
          </cell>
          <cell r="N559">
            <v>0.38320449272756835</v>
          </cell>
          <cell r="U559">
            <v>0</v>
          </cell>
        </row>
        <row r="560">
          <cell r="B560" t="str">
            <v>ADM_008</v>
          </cell>
          <cell r="N560">
            <v>7.1340313269474141E-5</v>
          </cell>
          <cell r="U560">
            <v>0.18597905223815153</v>
          </cell>
        </row>
        <row r="561">
          <cell r="B561" t="str">
            <v>LIT_121</v>
          </cell>
          <cell r="N561">
            <v>0.83152485639194929</v>
          </cell>
          <cell r="U561">
            <v>0</v>
          </cell>
        </row>
        <row r="562">
          <cell r="B562" t="str">
            <v>LIT_621</v>
          </cell>
          <cell r="N562">
            <v>0</v>
          </cell>
          <cell r="U562">
            <v>0</v>
          </cell>
        </row>
        <row r="563">
          <cell r="B563" t="str">
            <v>LIT_690</v>
          </cell>
          <cell r="N563">
            <v>6.5383397111573441E-2</v>
          </cell>
          <cell r="U563">
            <v>0</v>
          </cell>
        </row>
        <row r="564">
          <cell r="B564" t="str">
            <v>LIT_136</v>
          </cell>
          <cell r="N564">
            <v>0.11937017917833091</v>
          </cell>
          <cell r="U564">
            <v>1.6965083197073338</v>
          </cell>
        </row>
        <row r="565">
          <cell r="B565" t="str">
            <v>LIT_367</v>
          </cell>
          <cell r="N565">
            <v>0.81055080429069182</v>
          </cell>
          <cell r="U565">
            <v>0.15766209232577977</v>
          </cell>
        </row>
        <row r="566">
          <cell r="B566" t="str">
            <v>LIT_460</v>
          </cell>
          <cell r="N566">
            <v>6.1120813393715862E-2</v>
          </cell>
          <cell r="U566">
            <v>0.24496480068943324</v>
          </cell>
        </row>
        <row r="567">
          <cell r="B567" t="str">
            <v>SUD_066</v>
          </cell>
          <cell r="N567">
            <v>0.3631221945421807</v>
          </cell>
          <cell r="U567">
            <v>0.2971145696894984</v>
          </cell>
        </row>
        <row r="568">
          <cell r="B568" t="str">
            <v>CTR_708</v>
          </cell>
          <cell r="N568">
            <v>0</v>
          </cell>
          <cell r="U568">
            <v>0</v>
          </cell>
        </row>
        <row r="569">
          <cell r="B569" t="str">
            <v>LIT_844</v>
          </cell>
          <cell r="N569">
            <v>0</v>
          </cell>
          <cell r="U569">
            <v>4.4848622989273261</v>
          </cell>
        </row>
        <row r="570">
          <cell r="B570" t="str">
            <v>LIT_433</v>
          </cell>
          <cell r="N570">
            <v>0</v>
          </cell>
          <cell r="U570">
            <v>0</v>
          </cell>
        </row>
        <row r="571">
          <cell r="B571" t="str">
            <v>CTR_784</v>
          </cell>
          <cell r="N571">
            <v>0.10233767938521773</v>
          </cell>
          <cell r="U571">
            <v>4.637120362523346E-4</v>
          </cell>
        </row>
        <row r="572">
          <cell r="B572" t="str">
            <v>CTR_464</v>
          </cell>
          <cell r="N572">
            <v>0</v>
          </cell>
          <cell r="U572">
            <v>0</v>
          </cell>
        </row>
        <row r="573">
          <cell r="B573" t="str">
            <v>LIT_034</v>
          </cell>
          <cell r="N573">
            <v>0</v>
          </cell>
          <cell r="U573">
            <v>0</v>
          </cell>
        </row>
        <row r="574">
          <cell r="B574" t="str">
            <v>CTR_633</v>
          </cell>
          <cell r="N574">
            <v>9.2457045997380387</v>
          </cell>
          <cell r="U574">
            <v>9.2457045997380387</v>
          </cell>
        </row>
        <row r="575">
          <cell r="B575" t="str">
            <v>NRD_015</v>
          </cell>
          <cell r="N575">
            <v>0</v>
          </cell>
          <cell r="U575">
            <v>4.6213541532903575</v>
          </cell>
        </row>
        <row r="576">
          <cell r="B576" t="str">
            <v>ADM_015</v>
          </cell>
          <cell r="N576">
            <v>0</v>
          </cell>
          <cell r="U576">
            <v>3.4965916285194933</v>
          </cell>
        </row>
        <row r="577">
          <cell r="B577" t="str">
            <v>LIT_739</v>
          </cell>
          <cell r="N577">
            <v>0</v>
          </cell>
          <cell r="U577">
            <v>42.753161802684104</v>
          </cell>
        </row>
        <row r="578">
          <cell r="B578" t="str">
            <v>LIT_708</v>
          </cell>
          <cell r="N578">
            <v>0.34871145126172487</v>
          </cell>
          <cell r="U578">
            <v>9.3598491009693849E-2</v>
          </cell>
        </row>
        <row r="579">
          <cell r="B579" t="str">
            <v>LIT_479</v>
          </cell>
          <cell r="N579">
            <v>0</v>
          </cell>
          <cell r="U579">
            <v>1.1533231744727253</v>
          </cell>
        </row>
        <row r="580">
          <cell r="B580" t="str">
            <v>NRD_166</v>
          </cell>
          <cell r="N580">
            <v>0</v>
          </cell>
          <cell r="U580">
            <v>3.0478008635031517</v>
          </cell>
        </row>
        <row r="581">
          <cell r="B581" t="str">
            <v>SUO_230</v>
          </cell>
          <cell r="N581">
            <v>7.060907505857042E-2</v>
          </cell>
          <cell r="U581">
            <v>8.9175391586979538E-4</v>
          </cell>
        </row>
        <row r="582">
          <cell r="B582" t="str">
            <v>EXN_143</v>
          </cell>
          <cell r="N582">
            <v>1.0775954319370609</v>
          </cell>
          <cell r="U582">
            <v>1.0402131077837991</v>
          </cell>
        </row>
        <row r="583">
          <cell r="B583" t="str">
            <v>LIT_674</v>
          </cell>
          <cell r="N583">
            <v>0.11787203259966932</v>
          </cell>
          <cell r="U583">
            <v>7.1126292329774826E-2</v>
          </cell>
        </row>
        <row r="584">
          <cell r="B584" t="str">
            <v>ADM_054</v>
          </cell>
          <cell r="N584">
            <v>0</v>
          </cell>
          <cell r="U584">
            <v>0</v>
          </cell>
        </row>
        <row r="585">
          <cell r="B585" t="str">
            <v>EST_014</v>
          </cell>
          <cell r="N585">
            <v>0.27968406073796026</v>
          </cell>
          <cell r="U585">
            <v>9.2458116102079444</v>
          </cell>
        </row>
        <row r="586">
          <cell r="B586" t="str">
            <v>OST_262</v>
          </cell>
          <cell r="N586">
            <v>1.7835078317388799E-4</v>
          </cell>
          <cell r="U586">
            <v>1.9618586149118417E-4</v>
          </cell>
        </row>
        <row r="587">
          <cell r="B587" t="str">
            <v>CTR_519</v>
          </cell>
          <cell r="N587">
            <v>0</v>
          </cell>
          <cell r="U587">
            <v>7.3368161674271537</v>
          </cell>
        </row>
        <row r="588">
          <cell r="B588" t="str">
            <v>NRD_094</v>
          </cell>
          <cell r="N588">
            <v>0</v>
          </cell>
          <cell r="U588">
            <v>1.5058691675726885</v>
          </cell>
        </row>
        <row r="589">
          <cell r="B589" t="str">
            <v>CTR_307</v>
          </cell>
          <cell r="N589">
            <v>0</v>
          </cell>
          <cell r="U589">
            <v>0</v>
          </cell>
        </row>
        <row r="590">
          <cell r="B590" t="str">
            <v>LIT_417</v>
          </cell>
          <cell r="N590">
            <v>0.54179400912585329</v>
          </cell>
          <cell r="U590">
            <v>0.13345989104907385</v>
          </cell>
        </row>
        <row r="591">
          <cell r="B591" t="str">
            <v>EXN_224</v>
          </cell>
          <cell r="N591">
            <v>4.2410389432502082</v>
          </cell>
          <cell r="U591">
            <v>0.43537808793886928</v>
          </cell>
        </row>
        <row r="592">
          <cell r="B592" t="str">
            <v>LIT_372</v>
          </cell>
          <cell r="N592">
            <v>0</v>
          </cell>
          <cell r="U592">
            <v>0</v>
          </cell>
        </row>
        <row r="593">
          <cell r="B593" t="str">
            <v>LIT_098</v>
          </cell>
          <cell r="N593">
            <v>0</v>
          </cell>
          <cell r="U593">
            <v>0</v>
          </cell>
        </row>
        <row r="594">
          <cell r="B594" t="str">
            <v>OST_016</v>
          </cell>
          <cell r="N594">
            <v>0.15855384624164959</v>
          </cell>
          <cell r="U594">
            <v>0.53731740446818643</v>
          </cell>
        </row>
        <row r="595">
          <cell r="B595" t="str">
            <v>CTR_131</v>
          </cell>
          <cell r="N595">
            <v>4.2715012570163371E-2</v>
          </cell>
          <cell r="U595">
            <v>0.35181475488895159</v>
          </cell>
        </row>
        <row r="596">
          <cell r="B596" t="str">
            <v>ADM_060</v>
          </cell>
          <cell r="N596">
            <v>1.9550064019798724E-2</v>
          </cell>
          <cell r="U596">
            <v>5.6368447889778052E-3</v>
          </cell>
        </row>
        <row r="597">
          <cell r="B597" t="str">
            <v>LIT_477</v>
          </cell>
          <cell r="N597">
            <v>0</v>
          </cell>
          <cell r="U597">
            <v>1.3237908530303939</v>
          </cell>
        </row>
        <row r="598">
          <cell r="B598" t="str">
            <v>SUO_210</v>
          </cell>
          <cell r="N598">
            <v>2.273169906943695</v>
          </cell>
          <cell r="U598">
            <v>21.161017227258849</v>
          </cell>
        </row>
        <row r="599">
          <cell r="B599" t="str">
            <v>CTR_860</v>
          </cell>
          <cell r="N599">
            <v>4.621675184700071</v>
          </cell>
          <cell r="U599">
            <v>5.8057734727740131</v>
          </cell>
        </row>
        <row r="600">
          <cell r="B600" t="str">
            <v>CTR_755</v>
          </cell>
          <cell r="N600">
            <v>0.54889237029617555</v>
          </cell>
          <cell r="U600">
            <v>0</v>
          </cell>
        </row>
        <row r="601">
          <cell r="B601" t="str">
            <v>ADM_034</v>
          </cell>
          <cell r="N601">
            <v>2.675261747609386E-4</v>
          </cell>
          <cell r="U601">
            <v>0</v>
          </cell>
        </row>
        <row r="602">
          <cell r="B602" t="str">
            <v>ADM_003</v>
          </cell>
          <cell r="N602">
            <v>5.3505234952187721E-4</v>
          </cell>
          <cell r="U602">
            <v>0</v>
          </cell>
        </row>
        <row r="603">
          <cell r="B603" t="str">
            <v>ADM_079</v>
          </cell>
          <cell r="N603">
            <v>6.2188312015156795E-2</v>
          </cell>
          <cell r="U603">
            <v>0</v>
          </cell>
        </row>
        <row r="604">
          <cell r="B604" t="str">
            <v>ADM_083</v>
          </cell>
          <cell r="N604">
            <v>1.4268062653916727E-3</v>
          </cell>
          <cell r="U604">
            <v>0</v>
          </cell>
        </row>
        <row r="605">
          <cell r="B605" t="str">
            <v>ADM_017</v>
          </cell>
          <cell r="N605">
            <v>8.0257852428281603E-4</v>
          </cell>
          <cell r="U605">
            <v>0</v>
          </cell>
        </row>
        <row r="606">
          <cell r="B606" t="str">
            <v>CTR_520</v>
          </cell>
          <cell r="N606">
            <v>0</v>
          </cell>
          <cell r="U606">
            <v>0</v>
          </cell>
        </row>
        <row r="607">
          <cell r="B607" t="str">
            <v>CTR_390</v>
          </cell>
          <cell r="N607">
            <v>0</v>
          </cell>
          <cell r="U607">
            <v>0.30599643869156151</v>
          </cell>
        </row>
        <row r="608">
          <cell r="B608" t="str">
            <v>EST_008</v>
          </cell>
          <cell r="N608">
            <v>4.9973889445343152E-2</v>
          </cell>
          <cell r="U608">
            <v>0</v>
          </cell>
        </row>
        <row r="609">
          <cell r="B609" t="str">
            <v>SUD_257</v>
          </cell>
          <cell r="N609">
            <v>4.2750682726797988E-2</v>
          </cell>
          <cell r="U609">
            <v>7.1821860384153308E-2</v>
          </cell>
        </row>
        <row r="610">
          <cell r="B610" t="str">
            <v>EXN_085</v>
          </cell>
          <cell r="N610">
            <v>0</v>
          </cell>
          <cell r="U610">
            <v>1.044582701971561</v>
          </cell>
        </row>
        <row r="611">
          <cell r="B611" t="str">
            <v>LIT_576</v>
          </cell>
          <cell r="N611">
            <v>0.15518301643966245</v>
          </cell>
          <cell r="U611">
            <v>0</v>
          </cell>
        </row>
        <row r="612">
          <cell r="B612" t="str">
            <v>CTR_414</v>
          </cell>
          <cell r="N612">
            <v>0</v>
          </cell>
          <cell r="U612">
            <v>4.0556968093758312E-2</v>
          </cell>
        </row>
        <row r="613">
          <cell r="B613" t="str">
            <v>ADM_066</v>
          </cell>
          <cell r="N613">
            <v>1.2218840337087422E-2</v>
          </cell>
          <cell r="U613">
            <v>2.6222055639430163E-3</v>
          </cell>
        </row>
        <row r="614">
          <cell r="B614" t="str">
            <v>LIT_373</v>
          </cell>
          <cell r="N614">
            <v>0.15471930440340992</v>
          </cell>
          <cell r="U614">
            <v>0</v>
          </cell>
        </row>
        <row r="615">
          <cell r="B615" t="str">
            <v>EXN_041</v>
          </cell>
          <cell r="N615">
            <v>8.2505072296273338E-2</v>
          </cell>
          <cell r="U615">
            <v>2.7647571342348473E-3</v>
          </cell>
        </row>
        <row r="616">
          <cell r="B616" t="str">
            <v>ADM_069</v>
          </cell>
          <cell r="N616">
            <v>8.0257852428281603E-4</v>
          </cell>
          <cell r="U616">
            <v>0</v>
          </cell>
        </row>
        <row r="617">
          <cell r="B617" t="str">
            <v>ADM_154</v>
          </cell>
          <cell r="N617">
            <v>1.4270540178254463E-3</v>
          </cell>
          <cell r="U617">
            <v>0</v>
          </cell>
        </row>
        <row r="618">
          <cell r="B618" t="str">
            <v>EXN_043</v>
          </cell>
          <cell r="N618">
            <v>1.2301031866291132</v>
          </cell>
          <cell r="U618">
            <v>0.26366635744361083</v>
          </cell>
        </row>
        <row r="619">
          <cell r="B619" t="str">
            <v>SUO_150</v>
          </cell>
          <cell r="N619">
            <v>4.0485627780488712E-2</v>
          </cell>
          <cell r="U619">
            <v>8.2683423079447441E-2</v>
          </cell>
        </row>
        <row r="620">
          <cell r="B620" t="str">
            <v>ADM_127</v>
          </cell>
          <cell r="N620">
            <v>3.5670156634791817E-4</v>
          </cell>
          <cell r="U620">
            <v>0</v>
          </cell>
        </row>
        <row r="621">
          <cell r="B621" t="str">
            <v>SUO_131</v>
          </cell>
          <cell r="N621">
            <v>0</v>
          </cell>
          <cell r="U621">
            <v>4.2981290289441922</v>
          </cell>
        </row>
        <row r="622">
          <cell r="B622" t="str">
            <v>LIT_790</v>
          </cell>
          <cell r="N622">
            <v>0</v>
          </cell>
          <cell r="U622">
            <v>0.90835837378329098</v>
          </cell>
        </row>
        <row r="623">
          <cell r="B623" t="str">
            <v>NRD_153</v>
          </cell>
          <cell r="N623">
            <v>1.1348817034925363</v>
          </cell>
          <cell r="U623">
            <v>6.5472572503160381E-2</v>
          </cell>
        </row>
        <row r="624">
          <cell r="B624" t="str">
            <v>CTR_728</v>
          </cell>
          <cell r="N624">
            <v>0</v>
          </cell>
          <cell r="U624">
            <v>0</v>
          </cell>
        </row>
        <row r="625">
          <cell r="B625" t="str">
            <v>CTR_470</v>
          </cell>
          <cell r="N625">
            <v>9.7165506673173488E-2</v>
          </cell>
          <cell r="U625">
            <v>3.9237172298271117E-2</v>
          </cell>
        </row>
        <row r="626">
          <cell r="B626" t="str">
            <v>LIT_515</v>
          </cell>
          <cell r="N626">
            <v>0</v>
          </cell>
          <cell r="U626">
            <v>0</v>
          </cell>
        </row>
        <row r="627">
          <cell r="B627" t="str">
            <v>ADM_076</v>
          </cell>
          <cell r="N627">
            <v>2.675261747609386E-4</v>
          </cell>
          <cell r="U627">
            <v>0</v>
          </cell>
        </row>
        <row r="628">
          <cell r="B628" t="str">
            <v>NRD_188</v>
          </cell>
          <cell r="N628">
            <v>5.3041522915935425E-2</v>
          </cell>
          <cell r="U628">
            <v>4.0182431449092976E-2</v>
          </cell>
        </row>
        <row r="629">
          <cell r="B629" t="str">
            <v>ADM_038</v>
          </cell>
          <cell r="N629">
            <v>1.3824585797682675E-2</v>
          </cell>
          <cell r="U629">
            <v>4.9232403574292856E-3</v>
          </cell>
        </row>
        <row r="630">
          <cell r="B630" t="str">
            <v>CTR_649</v>
          </cell>
          <cell r="N630">
            <v>9.8984684661545842E-3</v>
          </cell>
          <cell r="U630">
            <v>0</v>
          </cell>
        </row>
        <row r="631">
          <cell r="B631" t="str">
            <v>CTR_097</v>
          </cell>
          <cell r="N631">
            <v>2.4077355728483103E-3</v>
          </cell>
          <cell r="U631">
            <v>1.685414900993909E-2</v>
          </cell>
        </row>
        <row r="632">
          <cell r="B632" t="str">
            <v>ADM_041</v>
          </cell>
          <cell r="N632">
            <v>2.140581026737913E-3</v>
          </cell>
          <cell r="U632">
            <v>0</v>
          </cell>
        </row>
        <row r="633">
          <cell r="B633" t="str">
            <v>NRO_091</v>
          </cell>
          <cell r="N633">
            <v>0.64393550264957922</v>
          </cell>
          <cell r="U633">
            <v>7.0024619542109336</v>
          </cell>
        </row>
        <row r="634">
          <cell r="B634" t="str">
            <v>ADM_043</v>
          </cell>
          <cell r="N634">
            <v>1.0702905133692132E-3</v>
          </cell>
          <cell r="U634">
            <v>0</v>
          </cell>
        </row>
        <row r="635">
          <cell r="B635" t="str">
            <v>NRD_152</v>
          </cell>
          <cell r="N635">
            <v>0</v>
          </cell>
          <cell r="U635">
            <v>0.65570665433906061</v>
          </cell>
        </row>
        <row r="636">
          <cell r="B636" t="str">
            <v>ADM_065</v>
          </cell>
          <cell r="N636">
            <v>1.3467806808699235E-2</v>
          </cell>
          <cell r="U636">
            <v>5.6190251951872558E-3</v>
          </cell>
        </row>
        <row r="637">
          <cell r="B637" t="str">
            <v>EXN_273</v>
          </cell>
          <cell r="N637">
            <v>2.8536125307832214E-3</v>
          </cell>
          <cell r="U637">
            <v>0</v>
          </cell>
        </row>
        <row r="638">
          <cell r="B638" t="str">
            <v>EXN_251</v>
          </cell>
          <cell r="N638">
            <v>6.5098035858495544E-3</v>
          </cell>
          <cell r="U638">
            <v>0.36057784173265506</v>
          </cell>
        </row>
        <row r="639">
          <cell r="B639" t="str">
            <v>LIT_134</v>
          </cell>
          <cell r="N639">
            <v>0.10000128412563883</v>
          </cell>
          <cell r="U639">
            <v>0.8626649031341227</v>
          </cell>
        </row>
        <row r="640">
          <cell r="B640" t="str">
            <v>NRD_087</v>
          </cell>
          <cell r="N640">
            <v>1.0273181962978564</v>
          </cell>
          <cell r="U640">
            <v>6.3954036604493263</v>
          </cell>
        </row>
        <row r="641">
          <cell r="B641" t="str">
            <v>LIT_519</v>
          </cell>
          <cell r="N641">
            <v>0</v>
          </cell>
          <cell r="U641">
            <v>0</v>
          </cell>
        </row>
        <row r="642">
          <cell r="B642" t="str">
            <v>ADM_133</v>
          </cell>
          <cell r="N642">
            <v>1.8693577662858795E-2</v>
          </cell>
          <cell r="U642">
            <v>0</v>
          </cell>
        </row>
        <row r="643">
          <cell r="B643" t="str">
            <v>ADM_103</v>
          </cell>
          <cell r="N643">
            <v>8.2411997900763423E-3</v>
          </cell>
          <cell r="U643">
            <v>4.0133261881727484E-3</v>
          </cell>
        </row>
        <row r="644">
          <cell r="B644" t="str">
            <v>LIT_114</v>
          </cell>
          <cell r="N644">
            <v>0</v>
          </cell>
          <cell r="U644">
            <v>0</v>
          </cell>
        </row>
        <row r="645">
          <cell r="B645" t="str">
            <v>ADM_144</v>
          </cell>
          <cell r="N645">
            <v>1.8730083983956953E-3</v>
          </cell>
          <cell r="U645">
            <v>8.0271788502682428E-4</v>
          </cell>
        </row>
        <row r="646">
          <cell r="B646" t="str">
            <v>ADM_098</v>
          </cell>
          <cell r="N646">
            <v>1.7838175222803111E-4</v>
          </cell>
          <cell r="U646">
            <v>0</v>
          </cell>
        </row>
        <row r="647">
          <cell r="B647" t="str">
            <v>SUO_033</v>
          </cell>
          <cell r="N647">
            <v>0</v>
          </cell>
          <cell r="U647">
            <v>0</v>
          </cell>
        </row>
        <row r="648">
          <cell r="B648" t="str">
            <v>SUD_226</v>
          </cell>
          <cell r="N648">
            <v>1.3929196165886155E-2</v>
          </cell>
          <cell r="U648">
            <v>0</v>
          </cell>
        </row>
        <row r="649">
          <cell r="B649" t="str">
            <v>ADM_099</v>
          </cell>
          <cell r="N649">
            <v>0</v>
          </cell>
          <cell r="U649">
            <v>0</v>
          </cell>
        </row>
        <row r="650">
          <cell r="B650" t="str">
            <v>ADM_063</v>
          </cell>
          <cell r="N650">
            <v>1.7838175222816795E-3</v>
          </cell>
          <cell r="U650">
            <v>0</v>
          </cell>
        </row>
        <row r="651">
          <cell r="B651" t="str">
            <v>ADM_067</v>
          </cell>
          <cell r="N651">
            <v>8.2055606024955888E-3</v>
          </cell>
          <cell r="U651">
            <v>2.9432369736562512E-3</v>
          </cell>
        </row>
        <row r="652">
          <cell r="B652" t="str">
            <v>ADM_064</v>
          </cell>
          <cell r="N652">
            <v>8.4731332308378079E-3</v>
          </cell>
          <cell r="U652">
            <v>3.4783667458138214E-3</v>
          </cell>
        </row>
        <row r="653">
          <cell r="B653" t="str">
            <v>OST_293</v>
          </cell>
          <cell r="N653">
            <v>4.6303965379972771</v>
          </cell>
          <cell r="U653">
            <v>4.6213541532903575</v>
          </cell>
        </row>
        <row r="654">
          <cell r="B654" t="str">
            <v>NRD_049</v>
          </cell>
          <cell r="N654">
            <v>2.5349888566430674</v>
          </cell>
          <cell r="U654">
            <v>1.3658459677028134</v>
          </cell>
        </row>
        <row r="655">
          <cell r="B655" t="str">
            <v>NRD_018</v>
          </cell>
          <cell r="N655">
            <v>0</v>
          </cell>
          <cell r="U655">
            <v>0</v>
          </cell>
        </row>
        <row r="656">
          <cell r="B656" t="str">
            <v>LIT_499</v>
          </cell>
          <cell r="N656">
            <v>0.191816267303593</v>
          </cell>
          <cell r="U656">
            <v>0</v>
          </cell>
        </row>
        <row r="657">
          <cell r="B657" t="str">
            <v>CTR_228</v>
          </cell>
          <cell r="N657">
            <v>0.30012869792513758</v>
          </cell>
          <cell r="U657">
            <v>0</v>
          </cell>
        </row>
        <row r="658">
          <cell r="B658" t="str">
            <v>OST_067</v>
          </cell>
          <cell r="N658">
            <v>0</v>
          </cell>
          <cell r="U658">
            <v>3.287004933896065E-2</v>
          </cell>
        </row>
        <row r="659">
          <cell r="B659" t="str">
            <v>EXN_010</v>
          </cell>
          <cell r="N659">
            <v>0.14187804801488443</v>
          </cell>
          <cell r="U659">
            <v>0</v>
          </cell>
        </row>
        <row r="660">
          <cell r="B660" t="str">
            <v>SUO_109</v>
          </cell>
          <cell r="N660">
            <v>2.7812912882063041</v>
          </cell>
          <cell r="U660">
            <v>2.9886954139593018</v>
          </cell>
        </row>
        <row r="661">
          <cell r="B661" t="str">
            <v>EST_042</v>
          </cell>
          <cell r="N661">
            <v>9.7201176829807695E-3</v>
          </cell>
          <cell r="U661">
            <v>0</v>
          </cell>
        </row>
        <row r="662">
          <cell r="B662" t="str">
            <v>SUO_228</v>
          </cell>
          <cell r="N662">
            <v>0</v>
          </cell>
          <cell r="U662">
            <v>0</v>
          </cell>
        </row>
        <row r="663">
          <cell r="B663" t="str">
            <v>LIT_510</v>
          </cell>
          <cell r="N663">
            <v>9.2451695473885156</v>
          </cell>
          <cell r="U663">
            <v>9.2451160421535636</v>
          </cell>
        </row>
        <row r="664">
          <cell r="B664" t="str">
            <v>EST_053</v>
          </cell>
          <cell r="N664">
            <v>6.7059894473408214E-3</v>
          </cell>
          <cell r="U664">
            <v>6.7594509208018985E-3</v>
          </cell>
        </row>
        <row r="665">
          <cell r="B665" t="str">
            <v>LIT_225</v>
          </cell>
          <cell r="N665">
            <v>1.2030810605565316</v>
          </cell>
          <cell r="U665">
            <v>1.7835078317400378E-4</v>
          </cell>
        </row>
        <row r="666">
          <cell r="B666" t="str">
            <v>LIT_508</v>
          </cell>
          <cell r="N666">
            <v>0</v>
          </cell>
          <cell r="U666">
            <v>0.85693984299423831</v>
          </cell>
        </row>
        <row r="667">
          <cell r="B667" t="str">
            <v>LIT_180</v>
          </cell>
          <cell r="N667">
            <v>2.2757559932997176E-2</v>
          </cell>
          <cell r="U667">
            <v>5.9747512363276288E-3</v>
          </cell>
        </row>
        <row r="668">
          <cell r="B668" t="str">
            <v>OST_205</v>
          </cell>
          <cell r="N668">
            <v>0.14967197723958653</v>
          </cell>
          <cell r="U668">
            <v>1.8459306058504772E-2</v>
          </cell>
        </row>
        <row r="669">
          <cell r="B669" t="str">
            <v>LIT_200</v>
          </cell>
          <cell r="N669">
            <v>0</v>
          </cell>
          <cell r="U669">
            <v>9.2451160421535636</v>
          </cell>
        </row>
        <row r="670">
          <cell r="B670" t="str">
            <v>LIT_402</v>
          </cell>
          <cell r="N670">
            <v>3.3244585983625945E-2</v>
          </cell>
          <cell r="U670">
            <v>2.6752617476094621E-3</v>
          </cell>
        </row>
        <row r="671">
          <cell r="B671" t="str">
            <v>EXN_233</v>
          </cell>
          <cell r="N671">
            <v>4.0077561188586692</v>
          </cell>
          <cell r="U671">
            <v>10.238298048414391</v>
          </cell>
        </row>
        <row r="672">
          <cell r="B672" t="str">
            <v>OST_156</v>
          </cell>
          <cell r="N672">
            <v>0</v>
          </cell>
          <cell r="U672">
            <v>9.0138485816119149E-2</v>
          </cell>
        </row>
        <row r="673">
          <cell r="B673" t="str">
            <v>SUO_213</v>
          </cell>
          <cell r="N673">
            <v>0</v>
          </cell>
          <cell r="U673">
            <v>0</v>
          </cell>
        </row>
        <row r="674">
          <cell r="B674" t="str">
            <v>ADM_137</v>
          </cell>
          <cell r="N674">
            <v>1.0648966331978829E-2</v>
          </cell>
          <cell r="U674">
            <v>8.833075089327394E-2</v>
          </cell>
        </row>
        <row r="675">
          <cell r="B675" t="str">
            <v>OST_161</v>
          </cell>
          <cell r="N675">
            <v>0</v>
          </cell>
          <cell r="U675">
            <v>1.0344345424089817E-2</v>
          </cell>
        </row>
        <row r="676">
          <cell r="B676" t="str">
            <v>LIT_135</v>
          </cell>
          <cell r="N676">
            <v>0</v>
          </cell>
          <cell r="U676">
            <v>0</v>
          </cell>
        </row>
        <row r="677">
          <cell r="B677" t="str">
            <v>NRO_231</v>
          </cell>
          <cell r="N677">
            <v>2.3363952595788638E-3</v>
          </cell>
          <cell r="U677">
            <v>0</v>
          </cell>
        </row>
        <row r="678">
          <cell r="B678" t="str">
            <v>LIT_462</v>
          </cell>
          <cell r="N678">
            <v>0</v>
          </cell>
          <cell r="U678">
            <v>9.1850653334588448E-3</v>
          </cell>
        </row>
        <row r="679">
          <cell r="B679" t="str">
            <v>CTR_167</v>
          </cell>
          <cell r="N679">
            <v>0</v>
          </cell>
          <cell r="U679">
            <v>0</v>
          </cell>
        </row>
        <row r="680">
          <cell r="B680" t="str">
            <v>SUO_201</v>
          </cell>
          <cell r="N680">
            <v>0</v>
          </cell>
          <cell r="U680">
            <v>0</v>
          </cell>
        </row>
        <row r="681">
          <cell r="B681" t="str">
            <v>LIT_175</v>
          </cell>
          <cell r="N681">
            <v>0</v>
          </cell>
          <cell r="U681">
            <v>1.8726832233265207E-3</v>
          </cell>
        </row>
        <row r="682">
          <cell r="B682" t="str">
            <v>ADM_031</v>
          </cell>
          <cell r="N682">
            <v>0</v>
          </cell>
          <cell r="U682">
            <v>0</v>
          </cell>
        </row>
        <row r="683">
          <cell r="B683" t="str">
            <v>CTR_276</v>
          </cell>
          <cell r="N683">
            <v>8.0257852428281592E-4</v>
          </cell>
          <cell r="U683">
            <v>1.551651813613444E-3</v>
          </cell>
        </row>
        <row r="684">
          <cell r="B684" t="str">
            <v>NRD_125</v>
          </cell>
          <cell r="N684">
            <v>0</v>
          </cell>
          <cell r="U684">
            <v>0</v>
          </cell>
        </row>
        <row r="685">
          <cell r="B685" t="str">
            <v>ADM_075</v>
          </cell>
          <cell r="N685">
            <v>5.7072250615666916E-3</v>
          </cell>
          <cell r="U685">
            <v>1.9458070444278931E-2</v>
          </cell>
        </row>
        <row r="686">
          <cell r="B686" t="str">
            <v>ADM_093</v>
          </cell>
          <cell r="N686">
            <v>0</v>
          </cell>
          <cell r="U686">
            <v>0</v>
          </cell>
        </row>
        <row r="687">
          <cell r="B687" t="str">
            <v>SUO_237</v>
          </cell>
          <cell r="N687">
            <v>1.6051570485656321E-3</v>
          </cell>
          <cell r="U687">
            <v>2.675261747609386E-4</v>
          </cell>
        </row>
        <row r="688">
          <cell r="B688" t="str">
            <v>SUO_217</v>
          </cell>
          <cell r="N688">
            <v>1.0701046990437544E-3</v>
          </cell>
          <cell r="U688">
            <v>1.4268062653916727E-3</v>
          </cell>
        </row>
        <row r="689">
          <cell r="B689" t="str">
            <v>SUO_052</v>
          </cell>
          <cell r="N689">
            <v>2.318560181261468E-3</v>
          </cell>
          <cell r="U689">
            <v>1.6051570485656321E-3</v>
          </cell>
        </row>
        <row r="690">
          <cell r="B690" t="str">
            <v>ADM_032</v>
          </cell>
          <cell r="N690">
            <v>0</v>
          </cell>
          <cell r="U690">
            <v>0</v>
          </cell>
        </row>
        <row r="691">
          <cell r="B691" t="str">
            <v>SUO_006</v>
          </cell>
          <cell r="N691">
            <v>1.6943324401526112E-3</v>
          </cell>
          <cell r="U691">
            <v>5.3505234952187721E-4</v>
          </cell>
        </row>
        <row r="692">
          <cell r="B692" t="str">
            <v>SUO_071</v>
          </cell>
          <cell r="N692">
            <v>2.4533933733409814</v>
          </cell>
          <cell r="U692">
            <v>0</v>
          </cell>
        </row>
        <row r="693">
          <cell r="B693" t="str">
            <v>NRO_093</v>
          </cell>
          <cell r="N693">
            <v>0</v>
          </cell>
          <cell r="U693">
            <v>3.920150214163616E-2</v>
          </cell>
        </row>
        <row r="694">
          <cell r="B694" t="str">
            <v>SUO_112</v>
          </cell>
          <cell r="N694">
            <v>2.9161601504424528</v>
          </cell>
          <cell r="U694">
            <v>8.9175391586979538E-4</v>
          </cell>
        </row>
        <row r="695">
          <cell r="B695" t="str">
            <v>SUO_116</v>
          </cell>
          <cell r="N695">
            <v>2.7587299141347987</v>
          </cell>
          <cell r="U695">
            <v>0</v>
          </cell>
        </row>
        <row r="696">
          <cell r="B696" t="str">
            <v>SUO_111</v>
          </cell>
          <cell r="N696">
            <v>2.4663951454343627</v>
          </cell>
          <cell r="U696">
            <v>0</v>
          </cell>
        </row>
        <row r="697">
          <cell r="B697" t="str">
            <v>CTR_513</v>
          </cell>
          <cell r="N697">
            <v>0</v>
          </cell>
          <cell r="U697">
            <v>0</v>
          </cell>
        </row>
        <row r="698">
          <cell r="B698" t="str">
            <v>SUO_114</v>
          </cell>
          <cell r="N698">
            <v>2.7746923092288682</v>
          </cell>
          <cell r="U698">
            <v>0</v>
          </cell>
        </row>
        <row r="699">
          <cell r="B699" t="str">
            <v>EXN_226</v>
          </cell>
          <cell r="N699">
            <v>0</v>
          </cell>
          <cell r="U699">
            <v>10.023866841934298</v>
          </cell>
        </row>
        <row r="700">
          <cell r="B700" t="str">
            <v>NRD_055</v>
          </cell>
          <cell r="N700">
            <v>3.5491805851617861E-3</v>
          </cell>
          <cell r="U700">
            <v>0</v>
          </cell>
        </row>
        <row r="701">
          <cell r="B701" t="str">
            <v>OST_222</v>
          </cell>
          <cell r="N701">
            <v>0</v>
          </cell>
          <cell r="U701">
            <v>0</v>
          </cell>
        </row>
        <row r="702">
          <cell r="B702" t="str">
            <v>SUO_126</v>
          </cell>
          <cell r="N702">
            <v>2.7396463803351843</v>
          </cell>
          <cell r="U702">
            <v>8.9175391586979543E-5</v>
          </cell>
        </row>
        <row r="703">
          <cell r="B703" t="str">
            <v>SUO_113</v>
          </cell>
          <cell r="N703">
            <v>2.7279644040372908</v>
          </cell>
          <cell r="U703">
            <v>0</v>
          </cell>
        </row>
        <row r="704">
          <cell r="B704" t="str">
            <v>CTR_551</v>
          </cell>
          <cell r="N704">
            <v>2.3774159397088469E-2</v>
          </cell>
          <cell r="U704">
            <v>0</v>
          </cell>
        </row>
        <row r="705">
          <cell r="B705" t="str">
            <v>ADM_142</v>
          </cell>
          <cell r="N705">
            <v>4.3666899098584878E-2</v>
          </cell>
          <cell r="U705">
            <v>0</v>
          </cell>
        </row>
        <row r="706">
          <cell r="B706" t="str">
            <v>SUO_125</v>
          </cell>
          <cell r="N706">
            <v>1.6051570485656321E-3</v>
          </cell>
          <cell r="U706">
            <v>8.0257852428281603E-4</v>
          </cell>
        </row>
        <row r="707">
          <cell r="B707" t="str">
            <v>SUO_163</v>
          </cell>
          <cell r="N707">
            <v>0</v>
          </cell>
          <cell r="U707">
            <v>0</v>
          </cell>
        </row>
        <row r="708">
          <cell r="B708" t="str">
            <v>SUO_238</v>
          </cell>
          <cell r="N708">
            <v>3.0970613498157991</v>
          </cell>
          <cell r="U708">
            <v>0</v>
          </cell>
        </row>
        <row r="709">
          <cell r="B709" t="str">
            <v>LIT_558</v>
          </cell>
          <cell r="N709">
            <v>13.19749424283672</v>
          </cell>
          <cell r="U709">
            <v>0</v>
          </cell>
        </row>
        <row r="710">
          <cell r="B710" t="str">
            <v>LIT_120</v>
          </cell>
          <cell r="N710">
            <v>0</v>
          </cell>
          <cell r="U710">
            <v>0</v>
          </cell>
        </row>
        <row r="711">
          <cell r="B711" t="str">
            <v>CTR_474</v>
          </cell>
          <cell r="N711">
            <v>0</v>
          </cell>
          <cell r="U711">
            <v>3.8613301258728487</v>
          </cell>
        </row>
        <row r="712">
          <cell r="B712" t="str">
            <v>LIT_353</v>
          </cell>
          <cell r="N712">
            <v>0</v>
          </cell>
          <cell r="U712">
            <v>0</v>
          </cell>
        </row>
        <row r="713">
          <cell r="B713" t="str">
            <v>CTR_376</v>
          </cell>
          <cell r="N713">
            <v>0</v>
          </cell>
          <cell r="U713">
            <v>0</v>
          </cell>
        </row>
        <row r="714">
          <cell r="B714" t="str">
            <v>LIT_071</v>
          </cell>
          <cell r="N714">
            <v>0</v>
          </cell>
          <cell r="U714">
            <v>0</v>
          </cell>
        </row>
        <row r="715">
          <cell r="B715" t="str">
            <v>LIT_021</v>
          </cell>
          <cell r="N715">
            <v>0</v>
          </cell>
          <cell r="U715">
            <v>0</v>
          </cell>
        </row>
        <row r="716">
          <cell r="B716" t="str">
            <v>OST_224</v>
          </cell>
          <cell r="N716">
            <v>2.056831908674675E-2</v>
          </cell>
          <cell r="U716">
            <v>6.3492878809931208E-3</v>
          </cell>
        </row>
        <row r="717">
          <cell r="B717" t="str">
            <v>OST_195</v>
          </cell>
          <cell r="N717">
            <v>2.4969109644353585E-4</v>
          </cell>
          <cell r="U717">
            <v>2.3185601812612388E-4</v>
          </cell>
        </row>
        <row r="718">
          <cell r="B718" t="str">
            <v>NRO_015</v>
          </cell>
          <cell r="N718">
            <v>8.1647292120766934</v>
          </cell>
          <cell r="U718">
            <v>13.424213758407458</v>
          </cell>
        </row>
        <row r="719">
          <cell r="B719" t="str">
            <v>OST_158</v>
          </cell>
          <cell r="N719">
            <v>2.6752617476083203E-4</v>
          </cell>
          <cell r="U719">
            <v>2.4969109644359369E-4</v>
          </cell>
        </row>
        <row r="720">
          <cell r="B720" t="str">
            <v>SUO_165</v>
          </cell>
          <cell r="N720">
            <v>2.85361253078244E-4</v>
          </cell>
          <cell r="U720">
            <v>2.4969109644359369E-4</v>
          </cell>
        </row>
        <row r="721">
          <cell r="B721" t="str">
            <v>SUO_184</v>
          </cell>
          <cell r="N721">
            <v>0</v>
          </cell>
          <cell r="U721">
            <v>0</v>
          </cell>
        </row>
        <row r="722">
          <cell r="B722" t="str">
            <v>SUO_226</v>
          </cell>
          <cell r="N722">
            <v>0</v>
          </cell>
          <cell r="U722">
            <v>0</v>
          </cell>
        </row>
        <row r="723">
          <cell r="B723" t="str">
            <v>EST_048</v>
          </cell>
          <cell r="N723">
            <v>1.7344970365233865</v>
          </cell>
          <cell r="U723">
            <v>1.9618586149135206E-3</v>
          </cell>
        </row>
        <row r="724">
          <cell r="B724" t="str">
            <v>EST_041</v>
          </cell>
          <cell r="N724">
            <v>0.28013557513133713</v>
          </cell>
          <cell r="U724">
            <v>1.6051570485653394E-4</v>
          </cell>
        </row>
        <row r="725">
          <cell r="B725" t="str">
            <v>NRO_092</v>
          </cell>
          <cell r="N725">
            <v>8.5006620381071425</v>
          </cell>
          <cell r="U725">
            <v>1.9262198340791539E-3</v>
          </cell>
        </row>
        <row r="726">
          <cell r="B726" t="str">
            <v>CTR_181</v>
          </cell>
          <cell r="N726">
            <v>1.7835078317388799E-4</v>
          </cell>
          <cell r="U726">
            <v>5.3505234952004287E-5</v>
          </cell>
        </row>
        <row r="727">
          <cell r="B727" t="str">
            <v>NRD_260</v>
          </cell>
          <cell r="N727">
            <v>0</v>
          </cell>
          <cell r="U727">
            <v>0</v>
          </cell>
        </row>
        <row r="728">
          <cell r="B728" t="str">
            <v>OST_170</v>
          </cell>
          <cell r="N728">
            <v>1.9137039034565807E-2</v>
          </cell>
          <cell r="U728">
            <v>2.778705201850282E-2</v>
          </cell>
        </row>
        <row r="729">
          <cell r="B729" t="str">
            <v>EXN_181</v>
          </cell>
          <cell r="N729">
            <v>6.5098035858495058E-3</v>
          </cell>
          <cell r="U729">
            <v>0</v>
          </cell>
        </row>
        <row r="730">
          <cell r="B730" t="str">
            <v>OST_182</v>
          </cell>
          <cell r="N730">
            <v>7.1340313269474141E-5</v>
          </cell>
          <cell r="U730">
            <v>7.1340313269821533E-5</v>
          </cell>
        </row>
        <row r="731">
          <cell r="B731" t="str">
            <v>OST_143</v>
          </cell>
          <cell r="N731">
            <v>1.0701046990452966E-4</v>
          </cell>
          <cell r="U731">
            <v>1.0701046990435595E-4</v>
          </cell>
        </row>
        <row r="732">
          <cell r="B732" t="str">
            <v>OST_026</v>
          </cell>
          <cell r="N732">
            <v>7.9063987978937433E-2</v>
          </cell>
          <cell r="U732">
            <v>1.8548481450092805E-3</v>
          </cell>
        </row>
        <row r="733">
          <cell r="B733" t="str">
            <v>EXN_100</v>
          </cell>
          <cell r="N733">
            <v>13.86916329226985</v>
          </cell>
          <cell r="U733">
            <v>2.3339815906786532</v>
          </cell>
        </row>
        <row r="734">
          <cell r="B734" t="str">
            <v>CTR_427</v>
          </cell>
          <cell r="N734">
            <v>0</v>
          </cell>
          <cell r="U734">
            <v>7.2371075582411097E-17</v>
          </cell>
        </row>
        <row r="735">
          <cell r="B735" t="str">
            <v>CTR_654</v>
          </cell>
          <cell r="N735">
            <v>0</v>
          </cell>
          <cell r="U735">
            <v>0</v>
          </cell>
        </row>
        <row r="736">
          <cell r="B736" t="str">
            <v>CTR_409</v>
          </cell>
          <cell r="N736">
            <v>0</v>
          </cell>
          <cell r="U736">
            <v>12.750083468166519</v>
          </cell>
        </row>
        <row r="737">
          <cell r="B737" t="str">
            <v>CTR_563</v>
          </cell>
          <cell r="N737">
            <v>0</v>
          </cell>
          <cell r="U737">
            <v>0</v>
          </cell>
        </row>
        <row r="738">
          <cell r="B738" t="str">
            <v>LIT_062</v>
          </cell>
          <cell r="N738">
            <v>0</v>
          </cell>
          <cell r="U738">
            <v>0</v>
          </cell>
        </row>
        <row r="739">
          <cell r="B739" t="str">
            <v>LIT_648</v>
          </cell>
          <cell r="N739">
            <v>0</v>
          </cell>
          <cell r="U739">
            <v>22.302890281451802</v>
          </cell>
        </row>
        <row r="740">
          <cell r="B740" t="str">
            <v>SUO_216</v>
          </cell>
          <cell r="N740">
            <v>2.7457994823546872</v>
          </cell>
          <cell r="U740">
            <v>0</v>
          </cell>
        </row>
        <row r="741">
          <cell r="B741" t="str">
            <v>CTR_941</v>
          </cell>
          <cell r="N741">
            <v>0</v>
          </cell>
          <cell r="U741">
            <v>0</v>
          </cell>
        </row>
        <row r="742">
          <cell r="B742" t="str">
            <v>LIT_092</v>
          </cell>
          <cell r="N742">
            <v>0</v>
          </cell>
          <cell r="U742">
            <v>24.264392194799004</v>
          </cell>
        </row>
        <row r="743">
          <cell r="B743" t="str">
            <v>LIT_687</v>
          </cell>
          <cell r="N743">
            <v>0</v>
          </cell>
          <cell r="U743">
            <v>22.107185967075022</v>
          </cell>
        </row>
        <row r="744">
          <cell r="B744" t="str">
            <v>LIT_067</v>
          </cell>
          <cell r="N744">
            <v>0</v>
          </cell>
          <cell r="U744">
            <v>0</v>
          </cell>
        </row>
        <row r="745">
          <cell r="B745" t="str">
            <v>EXN_350</v>
          </cell>
          <cell r="N745">
            <v>0</v>
          </cell>
          <cell r="U745">
            <v>5.6563950883621112</v>
          </cell>
        </row>
        <row r="746">
          <cell r="B746" t="str">
            <v>SUD_028</v>
          </cell>
          <cell r="N746">
            <v>0</v>
          </cell>
          <cell r="U746">
            <v>0</v>
          </cell>
        </row>
        <row r="747">
          <cell r="B747" t="str">
            <v>NRD_039</v>
          </cell>
          <cell r="N747">
            <v>0</v>
          </cell>
          <cell r="U747">
            <v>0</v>
          </cell>
        </row>
        <row r="748">
          <cell r="B748" t="str">
            <v>EXN_360</v>
          </cell>
          <cell r="N748">
            <v>3.7810366032879322E-2</v>
          </cell>
          <cell r="U748">
            <v>0</v>
          </cell>
        </row>
        <row r="749">
          <cell r="B749" t="str">
            <v>EXN_084</v>
          </cell>
          <cell r="N749">
            <v>0</v>
          </cell>
          <cell r="U749">
            <v>1.0732971780625684</v>
          </cell>
        </row>
        <row r="750">
          <cell r="B750" t="str">
            <v>LIT_336</v>
          </cell>
          <cell r="N750">
            <v>0</v>
          </cell>
          <cell r="U750">
            <v>13.868556899607057</v>
          </cell>
        </row>
        <row r="751">
          <cell r="B751" t="str">
            <v>CTR_069</v>
          </cell>
          <cell r="N751">
            <v>0</v>
          </cell>
          <cell r="U751">
            <v>0</v>
          </cell>
        </row>
        <row r="752">
          <cell r="B752" t="str">
            <v>LIT_407</v>
          </cell>
          <cell r="N752">
            <v>0</v>
          </cell>
          <cell r="U752">
            <v>0</v>
          </cell>
        </row>
        <row r="753">
          <cell r="B753" t="str">
            <v>SUD_014</v>
          </cell>
          <cell r="N753">
            <v>0</v>
          </cell>
          <cell r="U753">
            <v>0</v>
          </cell>
        </row>
        <row r="754">
          <cell r="B754" t="str">
            <v>CTR_878</v>
          </cell>
          <cell r="N754">
            <v>0</v>
          </cell>
          <cell r="U754">
            <v>0</v>
          </cell>
        </row>
        <row r="755">
          <cell r="B755" t="str">
            <v>OST_064</v>
          </cell>
          <cell r="N755">
            <v>8.9175391586979543E-5</v>
          </cell>
          <cell r="U755">
            <v>0</v>
          </cell>
        </row>
        <row r="756">
          <cell r="B756" t="str">
            <v>OST_239</v>
          </cell>
          <cell r="N756">
            <v>0</v>
          </cell>
          <cell r="U756">
            <v>0</v>
          </cell>
        </row>
        <row r="757">
          <cell r="B757" t="str">
            <v>ADM_048</v>
          </cell>
          <cell r="N757">
            <v>0</v>
          </cell>
          <cell r="U757">
            <v>0</v>
          </cell>
        </row>
        <row r="758">
          <cell r="B758" t="str">
            <v>LIT_083</v>
          </cell>
          <cell r="N758">
            <v>0</v>
          </cell>
          <cell r="U758">
            <v>2.6039214343399242E-3</v>
          </cell>
        </row>
        <row r="759">
          <cell r="B759" t="str">
            <v>EXN_241</v>
          </cell>
          <cell r="N759">
            <v>0</v>
          </cell>
          <cell r="U759">
            <v>0</v>
          </cell>
        </row>
        <row r="760">
          <cell r="B760" t="str">
            <v>NRO_243</v>
          </cell>
          <cell r="N760">
            <v>0</v>
          </cell>
          <cell r="U760">
            <v>0</v>
          </cell>
        </row>
        <row r="761">
          <cell r="B761" t="str">
            <v>OST_215</v>
          </cell>
          <cell r="N761">
            <v>0</v>
          </cell>
          <cell r="U761">
            <v>13.668197629789431</v>
          </cell>
        </row>
        <row r="762">
          <cell r="B762" t="str">
            <v>OST_176</v>
          </cell>
          <cell r="N762">
            <v>0</v>
          </cell>
          <cell r="U762">
            <v>0</v>
          </cell>
        </row>
        <row r="763">
          <cell r="B763" t="str">
            <v>CTR_705</v>
          </cell>
          <cell r="N763">
            <v>9.7101657092796607</v>
          </cell>
          <cell r="U763">
            <v>0</v>
          </cell>
        </row>
        <row r="764">
          <cell r="B764" t="str">
            <v>EST_197</v>
          </cell>
          <cell r="N764">
            <v>0</v>
          </cell>
          <cell r="U764">
            <v>0</v>
          </cell>
        </row>
        <row r="765">
          <cell r="B765" t="str">
            <v>SUD_172</v>
          </cell>
          <cell r="N765">
            <v>0</v>
          </cell>
          <cell r="U765">
            <v>0</v>
          </cell>
        </row>
        <row r="766">
          <cell r="B766" t="str">
            <v>SUD_191</v>
          </cell>
          <cell r="N766">
            <v>0</v>
          </cell>
          <cell r="U766">
            <v>8.6500129839370537E-3</v>
          </cell>
        </row>
        <row r="767">
          <cell r="B767" t="str">
            <v>EXN_167</v>
          </cell>
          <cell r="N767">
            <v>0</v>
          </cell>
          <cell r="U767">
            <v>0.38209586062586709</v>
          </cell>
        </row>
        <row r="768">
          <cell r="B768" t="str">
            <v>EXN_114</v>
          </cell>
          <cell r="N768">
            <v>0</v>
          </cell>
          <cell r="U768">
            <v>0</v>
          </cell>
        </row>
        <row r="769">
          <cell r="B769" t="str">
            <v>LIT_733</v>
          </cell>
          <cell r="N769">
            <v>0</v>
          </cell>
          <cell r="U769">
            <v>0</v>
          </cell>
        </row>
        <row r="770">
          <cell r="B770" t="str">
            <v>CTR_735</v>
          </cell>
          <cell r="N770">
            <v>0</v>
          </cell>
          <cell r="U770">
            <v>0</v>
          </cell>
        </row>
        <row r="771">
          <cell r="B771" t="str">
            <v>EXN_196</v>
          </cell>
          <cell r="N771">
            <v>0</v>
          </cell>
          <cell r="U771">
            <v>0</v>
          </cell>
        </row>
        <row r="772">
          <cell r="B772" t="str">
            <v>SUD_094</v>
          </cell>
          <cell r="N772">
            <v>0</v>
          </cell>
          <cell r="U772">
            <v>1.0076819249328664E-2</v>
          </cell>
        </row>
        <row r="773">
          <cell r="B773" t="str">
            <v>LIT_712</v>
          </cell>
          <cell r="N773">
            <v>0</v>
          </cell>
          <cell r="U773">
            <v>0</v>
          </cell>
        </row>
        <row r="774">
          <cell r="B774" t="str">
            <v>CTR_660</v>
          </cell>
          <cell r="N774">
            <v>0</v>
          </cell>
          <cell r="U774">
            <v>0</v>
          </cell>
        </row>
        <row r="775">
          <cell r="B775" t="str">
            <v>CTR_680</v>
          </cell>
          <cell r="N775">
            <v>0</v>
          </cell>
          <cell r="U775">
            <v>0</v>
          </cell>
        </row>
        <row r="776">
          <cell r="B776" t="str">
            <v>LIT_611</v>
          </cell>
          <cell r="N776">
            <v>0</v>
          </cell>
          <cell r="U776">
            <v>0</v>
          </cell>
        </row>
        <row r="777">
          <cell r="B777" t="str">
            <v>CTR_951</v>
          </cell>
          <cell r="N777">
            <v>0</v>
          </cell>
          <cell r="U777">
            <v>0</v>
          </cell>
        </row>
        <row r="778">
          <cell r="B778" t="str">
            <v>EXN_136</v>
          </cell>
          <cell r="N778">
            <v>3.2994894887183024E-3</v>
          </cell>
          <cell r="U778">
            <v>0</v>
          </cell>
        </row>
        <row r="779">
          <cell r="B779" t="str">
            <v>CTR_953</v>
          </cell>
          <cell r="N779">
            <v>8.699951203225785E-2</v>
          </cell>
          <cell r="U779">
            <v>0</v>
          </cell>
        </row>
        <row r="780">
          <cell r="B780" t="str">
            <v>CTR_866</v>
          </cell>
          <cell r="N780">
            <v>0</v>
          </cell>
          <cell r="U780">
            <v>0</v>
          </cell>
        </row>
        <row r="781">
          <cell r="B781" t="str">
            <v>SUD_083</v>
          </cell>
          <cell r="N781">
            <v>0</v>
          </cell>
          <cell r="U781">
            <v>5.3683585735364381E-3</v>
          </cell>
        </row>
        <row r="782">
          <cell r="B782" t="str">
            <v>OST_232</v>
          </cell>
          <cell r="N782">
            <v>0</v>
          </cell>
          <cell r="U782">
            <v>0</v>
          </cell>
        </row>
        <row r="783">
          <cell r="B783" t="str">
            <v>CTR_031</v>
          </cell>
          <cell r="N783">
            <v>3.3191080748673767E-2</v>
          </cell>
          <cell r="U783">
            <v>0</v>
          </cell>
        </row>
        <row r="784">
          <cell r="B784" t="str">
            <v>SUD_097</v>
          </cell>
          <cell r="N784">
            <v>0</v>
          </cell>
          <cell r="U784">
            <v>0</v>
          </cell>
        </row>
        <row r="785">
          <cell r="B785" t="str">
            <v>CTR_702</v>
          </cell>
          <cell r="N785">
            <v>0</v>
          </cell>
          <cell r="U785">
            <v>0</v>
          </cell>
        </row>
        <row r="786">
          <cell r="B786" t="str">
            <v>LIT_358</v>
          </cell>
          <cell r="N786">
            <v>0</v>
          </cell>
          <cell r="U786">
            <v>0</v>
          </cell>
        </row>
        <row r="787">
          <cell r="B787" t="str">
            <v>LIT_014</v>
          </cell>
          <cell r="N787">
            <v>0</v>
          </cell>
          <cell r="U787">
            <v>0</v>
          </cell>
        </row>
        <row r="788">
          <cell r="B788" t="str">
            <v>CTR_852</v>
          </cell>
          <cell r="N788">
            <v>0</v>
          </cell>
          <cell r="U788">
            <v>0</v>
          </cell>
        </row>
        <row r="789">
          <cell r="B789" t="str">
            <v>CTR_395</v>
          </cell>
          <cell r="N789">
            <v>0</v>
          </cell>
          <cell r="U789">
            <v>0</v>
          </cell>
        </row>
        <row r="790">
          <cell r="B790" t="str">
            <v>CTR_922</v>
          </cell>
          <cell r="N790">
            <v>0</v>
          </cell>
          <cell r="U790">
            <v>0</v>
          </cell>
        </row>
        <row r="791">
          <cell r="B791" t="str">
            <v>LIT_023</v>
          </cell>
          <cell r="N791">
            <v>0</v>
          </cell>
          <cell r="U791">
            <v>11.299039331341511</v>
          </cell>
        </row>
        <row r="792">
          <cell r="B792" t="str">
            <v>CTR_692</v>
          </cell>
          <cell r="N792">
            <v>0</v>
          </cell>
          <cell r="U792">
            <v>0</v>
          </cell>
        </row>
        <row r="793">
          <cell r="B793" t="str">
            <v>LIT_024</v>
          </cell>
          <cell r="N793">
            <v>0</v>
          </cell>
          <cell r="U793">
            <v>0</v>
          </cell>
        </row>
        <row r="794">
          <cell r="B794" t="str">
            <v>LIT_531</v>
          </cell>
          <cell r="N794">
            <v>0</v>
          </cell>
          <cell r="U794">
            <v>0</v>
          </cell>
        </row>
        <row r="795">
          <cell r="B795" t="str">
            <v>CTR_950</v>
          </cell>
          <cell r="N795">
            <v>0</v>
          </cell>
          <cell r="U795">
            <v>0</v>
          </cell>
        </row>
        <row r="796">
          <cell r="B796" t="str">
            <v>CTR_865</v>
          </cell>
          <cell r="N796">
            <v>0</v>
          </cell>
          <cell r="U796">
            <v>1.066573353536912</v>
          </cell>
        </row>
        <row r="797">
          <cell r="B797" t="str">
            <v>CTR_559</v>
          </cell>
          <cell r="N797">
            <v>0</v>
          </cell>
          <cell r="U797">
            <v>0</v>
          </cell>
        </row>
        <row r="798">
          <cell r="B798" t="str">
            <v>SUD_016</v>
          </cell>
          <cell r="N798">
            <v>0</v>
          </cell>
          <cell r="U798">
            <v>0</v>
          </cell>
        </row>
        <row r="799">
          <cell r="B799" t="str">
            <v>CTR_942</v>
          </cell>
          <cell r="N799">
            <v>0</v>
          </cell>
          <cell r="U799">
            <v>0</v>
          </cell>
        </row>
        <row r="800">
          <cell r="B800" t="str">
            <v>SUD_050</v>
          </cell>
          <cell r="N800">
            <v>7.1113451073386358</v>
          </cell>
          <cell r="U800">
            <v>0</v>
          </cell>
        </row>
        <row r="801">
          <cell r="B801" t="str">
            <v>CTR_434</v>
          </cell>
          <cell r="N801">
            <v>0.59506738805991444</v>
          </cell>
          <cell r="U801">
            <v>0</v>
          </cell>
        </row>
        <row r="802">
          <cell r="B802" t="str">
            <v>CTR_874</v>
          </cell>
          <cell r="N802">
            <v>0</v>
          </cell>
          <cell r="U802">
            <v>0.31364768728972425</v>
          </cell>
        </row>
        <row r="803">
          <cell r="B803" t="str">
            <v>OST_101</v>
          </cell>
          <cell r="N803">
            <v>0</v>
          </cell>
          <cell r="U803">
            <v>0</v>
          </cell>
        </row>
        <row r="804">
          <cell r="B804" t="str">
            <v>LIT_229</v>
          </cell>
          <cell r="N804">
            <v>1.1224684889836283</v>
          </cell>
          <cell r="U804">
            <v>6.2559390810796947</v>
          </cell>
        </row>
        <row r="805">
          <cell r="B805" t="str">
            <v>NRD_255</v>
          </cell>
          <cell r="N805">
            <v>3.1662436186089784</v>
          </cell>
          <cell r="U805">
            <v>0</v>
          </cell>
        </row>
        <row r="806">
          <cell r="B806" t="str">
            <v>CTR_729</v>
          </cell>
          <cell r="N806">
            <v>0</v>
          </cell>
          <cell r="U806">
            <v>0</v>
          </cell>
        </row>
        <row r="807">
          <cell r="B807" t="str">
            <v>LIT_748</v>
          </cell>
          <cell r="N807">
            <v>0</v>
          </cell>
          <cell r="U807">
            <v>0</v>
          </cell>
        </row>
        <row r="808">
          <cell r="B808" t="str">
            <v>ADM_151</v>
          </cell>
          <cell r="N808">
            <v>0</v>
          </cell>
          <cell r="U808">
            <v>0</v>
          </cell>
        </row>
        <row r="809">
          <cell r="B809" t="str">
            <v>CTR_098</v>
          </cell>
          <cell r="N809">
            <v>0</v>
          </cell>
          <cell r="U809">
            <v>0</v>
          </cell>
        </row>
        <row r="810">
          <cell r="B810" t="str">
            <v>LIT_082</v>
          </cell>
          <cell r="N810">
            <v>0</v>
          </cell>
          <cell r="U810">
            <v>0</v>
          </cell>
        </row>
        <row r="811">
          <cell r="B811" t="str">
            <v>CTR_209</v>
          </cell>
          <cell r="N811">
            <v>0.10447788878330495</v>
          </cell>
          <cell r="U811">
            <v>0.2348344762051516</v>
          </cell>
        </row>
        <row r="812">
          <cell r="B812" t="str">
            <v>CTR_662</v>
          </cell>
          <cell r="N812">
            <v>1.2127853255829973E-3</v>
          </cell>
          <cell r="U812">
            <v>0</v>
          </cell>
        </row>
        <row r="813">
          <cell r="B813" t="str">
            <v>NRD_062</v>
          </cell>
          <cell r="N813">
            <v>1.1115534210533826</v>
          </cell>
          <cell r="U813">
            <v>0.2828643421138991</v>
          </cell>
        </row>
        <row r="814">
          <cell r="B814" t="str">
            <v>LIT_209</v>
          </cell>
          <cell r="N814">
            <v>0</v>
          </cell>
          <cell r="U814">
            <v>6.2561531020195025</v>
          </cell>
        </row>
        <row r="815">
          <cell r="B815" t="str">
            <v>CTR_532</v>
          </cell>
          <cell r="N815">
            <v>0</v>
          </cell>
          <cell r="U815">
            <v>0</v>
          </cell>
        </row>
        <row r="816">
          <cell r="B816" t="str">
            <v>CTR_720</v>
          </cell>
          <cell r="N816">
            <v>0</v>
          </cell>
          <cell r="U816">
            <v>0</v>
          </cell>
        </row>
        <row r="817">
          <cell r="B817" t="str">
            <v>CTR_721</v>
          </cell>
          <cell r="N817">
            <v>0</v>
          </cell>
          <cell r="U817">
            <v>0</v>
          </cell>
        </row>
        <row r="818">
          <cell r="B818" t="str">
            <v>LIT_778</v>
          </cell>
          <cell r="N818">
            <v>0</v>
          </cell>
          <cell r="U818">
            <v>0</v>
          </cell>
        </row>
        <row r="819">
          <cell r="B819" t="str">
            <v>CTR_882</v>
          </cell>
          <cell r="N819">
            <v>0</v>
          </cell>
          <cell r="U819">
            <v>8.5430025140326629E-3</v>
          </cell>
        </row>
        <row r="820">
          <cell r="B820" t="str">
            <v>LIT_339</v>
          </cell>
          <cell r="N820">
            <v>0.28561094417477767</v>
          </cell>
          <cell r="U820">
            <v>20.782021813014186</v>
          </cell>
        </row>
        <row r="821">
          <cell r="B821" t="str">
            <v>CTR_543</v>
          </cell>
          <cell r="N821">
            <v>8.8551163845871014E-2</v>
          </cell>
          <cell r="U821">
            <v>0.2012866938901296</v>
          </cell>
        </row>
        <row r="822">
          <cell r="B822" t="str">
            <v>NRD_067</v>
          </cell>
          <cell r="N822">
            <v>1.0902940076990466</v>
          </cell>
          <cell r="U822">
            <v>0.85599458384341665</v>
          </cell>
        </row>
        <row r="823">
          <cell r="B823" t="str">
            <v>NRD_138</v>
          </cell>
          <cell r="N823">
            <v>1.0936291673443996</v>
          </cell>
          <cell r="U823">
            <v>0.30390973452842623</v>
          </cell>
        </row>
        <row r="824">
          <cell r="B824" t="str">
            <v>LIT_548</v>
          </cell>
          <cell r="N824">
            <v>0</v>
          </cell>
          <cell r="U824">
            <v>2.875442666643838</v>
          </cell>
        </row>
        <row r="825">
          <cell r="B825" t="str">
            <v>LIT_198</v>
          </cell>
          <cell r="N825">
            <v>0</v>
          </cell>
          <cell r="U825">
            <v>0</v>
          </cell>
        </row>
        <row r="826">
          <cell r="B826" t="str">
            <v>NRO_248</v>
          </cell>
          <cell r="N826">
            <v>2.9646002231524995</v>
          </cell>
          <cell r="U826">
            <v>0</v>
          </cell>
        </row>
        <row r="827">
          <cell r="B827" t="str">
            <v>SUD_111</v>
          </cell>
          <cell r="N827">
            <v>0</v>
          </cell>
          <cell r="U827">
            <v>0</v>
          </cell>
        </row>
        <row r="828">
          <cell r="B828" t="str">
            <v>SUD_124</v>
          </cell>
          <cell r="N828">
            <v>0</v>
          </cell>
          <cell r="U828">
            <v>0</v>
          </cell>
        </row>
        <row r="829">
          <cell r="B829" t="str">
            <v>LIT_630</v>
          </cell>
          <cell r="N829">
            <v>0</v>
          </cell>
          <cell r="U829">
            <v>0</v>
          </cell>
        </row>
        <row r="830">
          <cell r="B830" t="str">
            <v>LIT_250</v>
          </cell>
          <cell r="N830">
            <v>0</v>
          </cell>
          <cell r="U830">
            <v>0</v>
          </cell>
        </row>
        <row r="831">
          <cell r="B831" t="str">
            <v>LIT_583</v>
          </cell>
          <cell r="N831">
            <v>0</v>
          </cell>
          <cell r="U831">
            <v>0</v>
          </cell>
        </row>
        <row r="832">
          <cell r="B832" t="str">
            <v>LIT_382</v>
          </cell>
          <cell r="N832">
            <v>0</v>
          </cell>
          <cell r="U832">
            <v>0</v>
          </cell>
        </row>
        <row r="833">
          <cell r="B833" t="str">
            <v>CTR_136</v>
          </cell>
          <cell r="N833">
            <v>0</v>
          </cell>
          <cell r="U833">
            <v>0</v>
          </cell>
        </row>
        <row r="834">
          <cell r="B834" t="str">
            <v>EXN_188</v>
          </cell>
          <cell r="N834">
            <v>0</v>
          </cell>
          <cell r="U834">
            <v>0</v>
          </cell>
        </row>
        <row r="835">
          <cell r="B835" t="str">
            <v>NRO_041</v>
          </cell>
          <cell r="N835">
            <v>2.2421368706714269</v>
          </cell>
          <cell r="U835">
            <v>2.7644371391963413E-3</v>
          </cell>
        </row>
        <row r="836">
          <cell r="B836" t="str">
            <v>NRO_081</v>
          </cell>
          <cell r="N836">
            <v>2.4178480622544112</v>
          </cell>
          <cell r="U836">
            <v>0</v>
          </cell>
        </row>
        <row r="837">
          <cell r="B837" t="str">
            <v>LIT_619</v>
          </cell>
          <cell r="N837">
            <v>0</v>
          </cell>
          <cell r="U837">
            <v>0</v>
          </cell>
        </row>
        <row r="838">
          <cell r="B838" t="str">
            <v>LIT_615</v>
          </cell>
          <cell r="N838">
            <v>13.866755556697001</v>
          </cell>
          <cell r="U838">
            <v>63.555051892943879</v>
          </cell>
        </row>
        <row r="839">
          <cell r="B839" t="str">
            <v>LIT_614</v>
          </cell>
          <cell r="N839">
            <v>2.282676003686865</v>
          </cell>
          <cell r="U839">
            <v>0</v>
          </cell>
        </row>
        <row r="840">
          <cell r="B840" t="str">
            <v>CTR_773</v>
          </cell>
          <cell r="N840">
            <v>0.56339228896821969</v>
          </cell>
          <cell r="U840">
            <v>0.37776479384076261</v>
          </cell>
        </row>
        <row r="841">
          <cell r="B841" t="str">
            <v>CTR_478</v>
          </cell>
          <cell r="N841">
            <v>0</v>
          </cell>
          <cell r="U841">
            <v>0</v>
          </cell>
        </row>
        <row r="842">
          <cell r="B842" t="str">
            <v>CTR_477</v>
          </cell>
          <cell r="N842">
            <v>0</v>
          </cell>
          <cell r="U842">
            <v>0</v>
          </cell>
        </row>
        <row r="843">
          <cell r="B843" t="str">
            <v>CTR_661</v>
          </cell>
          <cell r="N843">
            <v>0</v>
          </cell>
          <cell r="U843">
            <v>0</v>
          </cell>
        </row>
        <row r="844">
          <cell r="B844" t="str">
            <v>LIT_427</v>
          </cell>
          <cell r="N844">
            <v>0</v>
          </cell>
          <cell r="U844">
            <v>0</v>
          </cell>
        </row>
        <row r="845">
          <cell r="B845" t="str">
            <v>SUO_234</v>
          </cell>
          <cell r="N845">
            <v>1.3194390939209495</v>
          </cell>
          <cell r="U845">
            <v>0</v>
          </cell>
        </row>
        <row r="846">
          <cell r="B846" t="str">
            <v>SUD_264</v>
          </cell>
          <cell r="N846">
            <v>1.458980746676255</v>
          </cell>
          <cell r="U846">
            <v>1.5127356727248866</v>
          </cell>
        </row>
        <row r="847">
          <cell r="B847" t="str">
            <v>LIT_697</v>
          </cell>
          <cell r="N847">
            <v>13.841073043919948</v>
          </cell>
          <cell r="U847">
            <v>4.216604885955376</v>
          </cell>
        </row>
        <row r="848">
          <cell r="B848" t="str">
            <v>CTR_199</v>
          </cell>
          <cell r="N848">
            <v>0</v>
          </cell>
          <cell r="U848">
            <v>0</v>
          </cell>
        </row>
        <row r="849">
          <cell r="B849" t="str">
            <v>EXN_064</v>
          </cell>
          <cell r="N849">
            <v>0</v>
          </cell>
          <cell r="U849">
            <v>0.71563251748551071</v>
          </cell>
        </row>
        <row r="850">
          <cell r="B850" t="str">
            <v>LIT_731</v>
          </cell>
          <cell r="N850">
            <v>0</v>
          </cell>
          <cell r="U850">
            <v>0</v>
          </cell>
        </row>
        <row r="851">
          <cell r="B851" t="str">
            <v>LIT_202</v>
          </cell>
          <cell r="N851">
            <v>0</v>
          </cell>
          <cell r="U851">
            <v>0</v>
          </cell>
        </row>
        <row r="852">
          <cell r="B852" t="str">
            <v>LIT_738</v>
          </cell>
          <cell r="N852">
            <v>0</v>
          </cell>
          <cell r="U852">
            <v>0</v>
          </cell>
        </row>
        <row r="853">
          <cell r="B853" t="str">
            <v>LIT_525</v>
          </cell>
          <cell r="N853">
            <v>0</v>
          </cell>
          <cell r="U853">
            <v>0</v>
          </cell>
        </row>
        <row r="854">
          <cell r="B854" t="str">
            <v>LIT_725</v>
          </cell>
          <cell r="N854">
            <v>5.0987813647687314</v>
          </cell>
          <cell r="U854">
            <v>0</v>
          </cell>
        </row>
        <row r="855">
          <cell r="B855" t="str">
            <v>LIT_726</v>
          </cell>
          <cell r="N855">
            <v>0.66819120916123842</v>
          </cell>
          <cell r="U855">
            <v>0.67348822742150549</v>
          </cell>
        </row>
        <row r="856">
          <cell r="B856" t="str">
            <v>ADM_156</v>
          </cell>
          <cell r="N856">
            <v>5.2882077315777938</v>
          </cell>
          <cell r="U856">
            <v>0</v>
          </cell>
        </row>
        <row r="857">
          <cell r="B857" t="str">
            <v>LIT_742</v>
          </cell>
          <cell r="N857">
            <v>8.2041360260021456E-3</v>
          </cell>
          <cell r="U857">
            <v>0</v>
          </cell>
        </row>
        <row r="858">
          <cell r="B858" t="str">
            <v>CTR_657</v>
          </cell>
          <cell r="N858">
            <v>0</v>
          </cell>
          <cell r="U858">
            <v>0</v>
          </cell>
        </row>
        <row r="859">
          <cell r="B859" t="str">
            <v>CTR_646</v>
          </cell>
          <cell r="N859">
            <v>0</v>
          </cell>
          <cell r="U859">
            <v>0</v>
          </cell>
        </row>
        <row r="860">
          <cell r="B860" t="str">
            <v>LIT_703</v>
          </cell>
          <cell r="N860">
            <v>0</v>
          </cell>
          <cell r="U860">
            <v>0</v>
          </cell>
        </row>
        <row r="861">
          <cell r="B861" t="str">
            <v>CTR_557</v>
          </cell>
          <cell r="N861">
            <v>0</v>
          </cell>
          <cell r="U861">
            <v>0</v>
          </cell>
        </row>
        <row r="862">
          <cell r="B862" t="str">
            <v>EXN_115</v>
          </cell>
          <cell r="N862">
            <v>0</v>
          </cell>
          <cell r="U862">
            <v>0</v>
          </cell>
        </row>
        <row r="863">
          <cell r="B863" t="str">
            <v>LIT_730</v>
          </cell>
          <cell r="N863">
            <v>13.868556899607057</v>
          </cell>
          <cell r="U863">
            <v>0</v>
          </cell>
        </row>
        <row r="864">
          <cell r="B864" t="str">
            <v>CTR_597</v>
          </cell>
          <cell r="N864">
            <v>0</v>
          </cell>
          <cell r="U864">
            <v>0</v>
          </cell>
        </row>
        <row r="865">
          <cell r="B865" t="str">
            <v>CTR_100</v>
          </cell>
          <cell r="N865">
            <v>0</v>
          </cell>
          <cell r="U865">
            <v>0</v>
          </cell>
        </row>
        <row r="866">
          <cell r="B866" t="str">
            <v>EXN_238</v>
          </cell>
          <cell r="N866">
            <v>9.7914579962503547E-3</v>
          </cell>
          <cell r="U866">
            <v>26.849997003706843</v>
          </cell>
        </row>
        <row r="867">
          <cell r="B867" t="str">
            <v>LIT_617</v>
          </cell>
          <cell r="N867">
            <v>1.4323173045917481</v>
          </cell>
          <cell r="U867">
            <v>0</v>
          </cell>
        </row>
        <row r="868">
          <cell r="B868" t="str">
            <v>EST_144</v>
          </cell>
          <cell r="N868">
            <v>4.1413051852993044E-2</v>
          </cell>
          <cell r="U868">
            <v>0</v>
          </cell>
        </row>
        <row r="869">
          <cell r="B869" t="str">
            <v>EST_131</v>
          </cell>
          <cell r="N869">
            <v>0.34535845653805436</v>
          </cell>
          <cell r="U869">
            <v>0</v>
          </cell>
        </row>
        <row r="870">
          <cell r="B870" t="str">
            <v>CTR_380</v>
          </cell>
          <cell r="N870">
            <v>0</v>
          </cell>
          <cell r="U870">
            <v>0</v>
          </cell>
        </row>
        <row r="871">
          <cell r="B871" t="str">
            <v>EST_028</v>
          </cell>
          <cell r="N871">
            <v>0.39340823622239324</v>
          </cell>
          <cell r="U871">
            <v>0</v>
          </cell>
        </row>
        <row r="872">
          <cell r="B872" t="str">
            <v>LIT_626</v>
          </cell>
          <cell r="N872">
            <v>0</v>
          </cell>
          <cell r="U872">
            <v>0</v>
          </cell>
        </row>
        <row r="873">
          <cell r="B873" t="str">
            <v>CTR_724</v>
          </cell>
          <cell r="N873">
            <v>0</v>
          </cell>
          <cell r="U873">
            <v>0</v>
          </cell>
        </row>
        <row r="874">
          <cell r="B874" t="str">
            <v>ADM_164</v>
          </cell>
          <cell r="N874">
            <v>0</v>
          </cell>
          <cell r="U874">
            <v>0.18976523329709244</v>
          </cell>
        </row>
        <row r="875">
          <cell r="B875" t="str">
            <v>SUD_103</v>
          </cell>
          <cell r="N875">
            <v>0</v>
          </cell>
          <cell r="U875">
            <v>8.3824868091763767E-3</v>
          </cell>
        </row>
        <row r="876">
          <cell r="B876" t="str">
            <v>LIT_858</v>
          </cell>
          <cell r="N876">
            <v>0</v>
          </cell>
          <cell r="U876">
            <v>0</v>
          </cell>
        </row>
        <row r="877">
          <cell r="B877" t="str">
            <v>LIT_705</v>
          </cell>
          <cell r="N877">
            <v>0</v>
          </cell>
          <cell r="U877">
            <v>2.4023850493532388E-2</v>
          </cell>
        </row>
        <row r="878">
          <cell r="B878" t="str">
            <v>OST_123</v>
          </cell>
          <cell r="N878">
            <v>0</v>
          </cell>
          <cell r="U878">
            <v>0</v>
          </cell>
        </row>
        <row r="879">
          <cell r="B879" t="str">
            <v>LIT_651</v>
          </cell>
          <cell r="N879">
            <v>2.0511945222053867</v>
          </cell>
          <cell r="U879">
            <v>0.77454178116786843</v>
          </cell>
        </row>
        <row r="880">
          <cell r="B880" t="str">
            <v>EXN_217</v>
          </cell>
          <cell r="N880">
            <v>6.2280093484346516E-2</v>
          </cell>
          <cell r="U880">
            <v>0</v>
          </cell>
        </row>
        <row r="881">
          <cell r="B881" t="str">
            <v>SUD_026</v>
          </cell>
          <cell r="N881">
            <v>0.95244668738389482</v>
          </cell>
          <cell r="U881">
            <v>2.9746235371668766</v>
          </cell>
        </row>
        <row r="882">
          <cell r="B882" t="str">
            <v>SUD_073</v>
          </cell>
          <cell r="N882">
            <v>5.7896860465928885E-17</v>
          </cell>
          <cell r="U882">
            <v>7.8474344596541901E-3</v>
          </cell>
        </row>
        <row r="883">
          <cell r="B883" t="str">
            <v>CTR_671</v>
          </cell>
          <cell r="N883">
            <v>0.11908481792525215</v>
          </cell>
          <cell r="U883">
            <v>0</v>
          </cell>
        </row>
        <row r="884">
          <cell r="B884" t="str">
            <v>NRO_244</v>
          </cell>
          <cell r="N884">
            <v>0</v>
          </cell>
          <cell r="U884">
            <v>0</v>
          </cell>
        </row>
        <row r="885">
          <cell r="B885" t="str">
            <v>LIT_392</v>
          </cell>
          <cell r="N885">
            <v>0</v>
          </cell>
          <cell r="U885">
            <v>0</v>
          </cell>
        </row>
        <row r="886">
          <cell r="B886" t="str">
            <v>EXN_182</v>
          </cell>
          <cell r="N886">
            <v>0</v>
          </cell>
          <cell r="U886">
            <v>0</v>
          </cell>
        </row>
        <row r="887">
          <cell r="B887" t="str">
            <v>OST_043</v>
          </cell>
          <cell r="N887">
            <v>0.69583558055320138</v>
          </cell>
          <cell r="U887">
            <v>0</v>
          </cell>
        </row>
        <row r="888">
          <cell r="B888" t="str">
            <v>EXN_002</v>
          </cell>
          <cell r="N888">
            <v>0</v>
          </cell>
          <cell r="U888">
            <v>0</v>
          </cell>
        </row>
        <row r="889">
          <cell r="B889" t="str">
            <v>CTR_672</v>
          </cell>
          <cell r="N889">
            <v>0</v>
          </cell>
          <cell r="U889">
            <v>0</v>
          </cell>
        </row>
        <row r="890">
          <cell r="B890" t="str">
            <v>SUD_015</v>
          </cell>
          <cell r="N890">
            <v>0</v>
          </cell>
          <cell r="U890">
            <v>8.5608375923502886E-3</v>
          </cell>
        </row>
        <row r="891">
          <cell r="B891" t="str">
            <v>LIT_732</v>
          </cell>
          <cell r="N891">
            <v>38.226761606355566</v>
          </cell>
          <cell r="U891">
            <v>0</v>
          </cell>
        </row>
        <row r="892">
          <cell r="B892" t="str">
            <v>ADM_157</v>
          </cell>
          <cell r="N892">
            <v>0</v>
          </cell>
          <cell r="U892">
            <v>0.47664246803240562</v>
          </cell>
        </row>
        <row r="893">
          <cell r="B893" t="str">
            <v>EST_156</v>
          </cell>
          <cell r="N893">
            <v>0.37628448234041928</v>
          </cell>
          <cell r="U893">
            <v>0</v>
          </cell>
        </row>
        <row r="894">
          <cell r="B894" t="str">
            <v>CTR_196</v>
          </cell>
          <cell r="N894">
            <v>0</v>
          </cell>
          <cell r="U894">
            <v>0</v>
          </cell>
        </row>
        <row r="895">
          <cell r="B895" t="str">
            <v>ADM_037</v>
          </cell>
          <cell r="N895">
            <v>3.7619429426076052E-2</v>
          </cell>
          <cell r="U895">
            <v>0</v>
          </cell>
        </row>
        <row r="896">
          <cell r="B896" t="str">
            <v>CTR_767</v>
          </cell>
          <cell r="N896">
            <v>0</v>
          </cell>
          <cell r="U896">
            <v>0</v>
          </cell>
        </row>
        <row r="897">
          <cell r="B897" t="str">
            <v>LIT_137</v>
          </cell>
          <cell r="N897">
            <v>0</v>
          </cell>
          <cell r="U897">
            <v>0</v>
          </cell>
        </row>
        <row r="898">
          <cell r="B898" t="str">
            <v>NRD_266</v>
          </cell>
          <cell r="N898">
            <v>0</v>
          </cell>
          <cell r="U898">
            <v>0</v>
          </cell>
        </row>
        <row r="899">
          <cell r="B899" t="str">
            <v>SUD_021</v>
          </cell>
          <cell r="N899">
            <v>1.7846136065952694</v>
          </cell>
          <cell r="U899">
            <v>8.4716622007631262E-3</v>
          </cell>
        </row>
        <row r="900">
          <cell r="B900" t="str">
            <v>LIT_290</v>
          </cell>
          <cell r="N900">
            <v>0</v>
          </cell>
          <cell r="U900">
            <v>0</v>
          </cell>
        </row>
        <row r="901">
          <cell r="B901" t="str">
            <v>SUD_001</v>
          </cell>
          <cell r="N901">
            <v>0</v>
          </cell>
          <cell r="U901">
            <v>8.6143428273020278E-3</v>
          </cell>
        </row>
        <row r="902">
          <cell r="B902" t="str">
            <v>SUD_079</v>
          </cell>
          <cell r="N902">
            <v>1.7730921460022311</v>
          </cell>
          <cell r="U902">
            <v>9.666612448028607E-3</v>
          </cell>
        </row>
        <row r="903">
          <cell r="B903" t="str">
            <v>CTR_558</v>
          </cell>
          <cell r="N903">
            <v>0</v>
          </cell>
          <cell r="U903">
            <v>0</v>
          </cell>
        </row>
        <row r="904">
          <cell r="B904" t="str">
            <v>LIT_686</v>
          </cell>
          <cell r="N904">
            <v>0</v>
          </cell>
          <cell r="U904">
            <v>0</v>
          </cell>
        </row>
        <row r="905">
          <cell r="B905" t="str">
            <v>SUD_227</v>
          </cell>
          <cell r="N905">
            <v>0.58040695368301543</v>
          </cell>
          <cell r="U905">
            <v>1.3347950963522275</v>
          </cell>
        </row>
        <row r="906">
          <cell r="B906" t="str">
            <v>LIT_693</v>
          </cell>
          <cell r="N906">
            <v>0</v>
          </cell>
          <cell r="U906">
            <v>0</v>
          </cell>
        </row>
        <row r="907">
          <cell r="B907" t="str">
            <v>EXN_128</v>
          </cell>
          <cell r="N907">
            <v>0</v>
          </cell>
          <cell r="U907">
            <v>0.4019074223636861</v>
          </cell>
        </row>
        <row r="908">
          <cell r="B908" t="str">
            <v>LIT_444</v>
          </cell>
          <cell r="N908">
            <v>0</v>
          </cell>
          <cell r="U908">
            <v>0</v>
          </cell>
        </row>
        <row r="909">
          <cell r="B909" t="str">
            <v>CTR_848</v>
          </cell>
          <cell r="N909">
            <v>2.3984078268884499</v>
          </cell>
          <cell r="U909">
            <v>0</v>
          </cell>
        </row>
        <row r="910">
          <cell r="B910" t="str">
            <v>CTR_846</v>
          </cell>
          <cell r="N910">
            <v>0.1117010955018508</v>
          </cell>
          <cell r="U910">
            <v>0</v>
          </cell>
        </row>
        <row r="911">
          <cell r="B911" t="str">
            <v>EST_080</v>
          </cell>
          <cell r="N911">
            <v>0.58632819968439143</v>
          </cell>
          <cell r="U911">
            <v>0</v>
          </cell>
        </row>
        <row r="912">
          <cell r="B912" t="str">
            <v>CTR_553</v>
          </cell>
          <cell r="N912">
            <v>0</v>
          </cell>
          <cell r="U912">
            <v>0</v>
          </cell>
        </row>
        <row r="913">
          <cell r="B913" t="str">
            <v>CTR_554</v>
          </cell>
          <cell r="N913">
            <v>1.191383231602058E-2</v>
          </cell>
          <cell r="U913">
            <v>0</v>
          </cell>
        </row>
        <row r="914">
          <cell r="B914" t="str">
            <v>NRO_134</v>
          </cell>
          <cell r="N914">
            <v>0.68147834250769779</v>
          </cell>
          <cell r="U914">
            <v>0</v>
          </cell>
        </row>
        <row r="915">
          <cell r="B915" t="str">
            <v>EST_052</v>
          </cell>
          <cell r="N915">
            <v>1.3158364081008358</v>
          </cell>
          <cell r="U915">
            <v>0</v>
          </cell>
        </row>
        <row r="916">
          <cell r="B916" t="str">
            <v>CTR_269</v>
          </cell>
          <cell r="N916">
            <v>0</v>
          </cell>
          <cell r="U916">
            <v>0</v>
          </cell>
        </row>
        <row r="917">
          <cell r="B917" t="str">
            <v>LIT_155</v>
          </cell>
          <cell r="N917">
            <v>0</v>
          </cell>
          <cell r="U917">
            <v>0</v>
          </cell>
        </row>
        <row r="918">
          <cell r="B918" t="str">
            <v>LIT_637</v>
          </cell>
          <cell r="N918">
            <v>0</v>
          </cell>
          <cell r="U918">
            <v>0</v>
          </cell>
        </row>
        <row r="919">
          <cell r="B919" t="str">
            <v>LIT_869</v>
          </cell>
          <cell r="N919">
            <v>0</v>
          </cell>
          <cell r="U919">
            <v>0</v>
          </cell>
        </row>
        <row r="920">
          <cell r="B920" t="str">
            <v>LIT_160</v>
          </cell>
          <cell r="N920">
            <v>0</v>
          </cell>
          <cell r="U920">
            <v>0</v>
          </cell>
        </row>
        <row r="921">
          <cell r="B921" t="str">
            <v>EXN_247</v>
          </cell>
          <cell r="N921">
            <v>0</v>
          </cell>
          <cell r="U921">
            <v>0</v>
          </cell>
        </row>
        <row r="922">
          <cell r="B922" t="str">
            <v>LIT_501</v>
          </cell>
          <cell r="N922">
            <v>0</v>
          </cell>
          <cell r="U922">
            <v>0</v>
          </cell>
        </row>
        <row r="923">
          <cell r="B923" t="str">
            <v>NRD_162</v>
          </cell>
          <cell r="N923">
            <v>13.846958619764688</v>
          </cell>
          <cell r="U923">
            <v>0</v>
          </cell>
        </row>
        <row r="924">
          <cell r="B924" t="str">
            <v>EXN_091</v>
          </cell>
          <cell r="N924">
            <v>0</v>
          </cell>
          <cell r="U924">
            <v>2.675261747609386E-4</v>
          </cell>
        </row>
        <row r="925">
          <cell r="B925" t="str">
            <v>LIT_161</v>
          </cell>
          <cell r="N925">
            <v>0</v>
          </cell>
          <cell r="U925">
            <v>0</v>
          </cell>
        </row>
        <row r="926">
          <cell r="B926" t="str">
            <v>LIT_107</v>
          </cell>
          <cell r="N926">
            <v>0</v>
          </cell>
          <cell r="U926">
            <v>0</v>
          </cell>
        </row>
        <row r="927">
          <cell r="B927" t="str">
            <v>NRD_013</v>
          </cell>
          <cell r="N927">
            <v>0</v>
          </cell>
          <cell r="U927">
            <v>0</v>
          </cell>
        </row>
        <row r="928">
          <cell r="B928" t="str">
            <v>NRD_096</v>
          </cell>
          <cell r="N928">
            <v>0</v>
          </cell>
          <cell r="U928">
            <v>0</v>
          </cell>
        </row>
        <row r="929">
          <cell r="B929" t="str">
            <v>NRD_133</v>
          </cell>
          <cell r="N929">
            <v>0</v>
          </cell>
          <cell r="U929">
            <v>0</v>
          </cell>
        </row>
        <row r="930">
          <cell r="B930" t="str">
            <v>NRD_147</v>
          </cell>
          <cell r="N930">
            <v>12.490262047238698</v>
          </cell>
          <cell r="U930">
            <v>0</v>
          </cell>
        </row>
        <row r="931">
          <cell r="B931" t="str">
            <v>NRD_009</v>
          </cell>
          <cell r="N931">
            <v>0</v>
          </cell>
          <cell r="U931">
            <v>0</v>
          </cell>
        </row>
        <row r="932">
          <cell r="B932" t="str">
            <v>SUD_010</v>
          </cell>
          <cell r="N932">
            <v>0</v>
          </cell>
          <cell r="U932">
            <v>9.9519737011067588E-3</v>
          </cell>
        </row>
        <row r="933">
          <cell r="B933" t="str">
            <v>NRD_262</v>
          </cell>
          <cell r="N933">
            <v>0.26030296804239328</v>
          </cell>
          <cell r="U933">
            <v>0</v>
          </cell>
        </row>
        <row r="934">
          <cell r="B934" t="str">
            <v>NRO_121</v>
          </cell>
          <cell r="N934">
            <v>0</v>
          </cell>
          <cell r="U934">
            <v>0</v>
          </cell>
        </row>
        <row r="935">
          <cell r="B935" t="str">
            <v>NRD_189</v>
          </cell>
          <cell r="N935">
            <v>3.17753322318389</v>
          </cell>
          <cell r="U935">
            <v>0</v>
          </cell>
        </row>
        <row r="936">
          <cell r="B936" t="str">
            <v>NRD_130</v>
          </cell>
          <cell r="N936">
            <v>0</v>
          </cell>
          <cell r="U936">
            <v>0</v>
          </cell>
        </row>
        <row r="937">
          <cell r="B937" t="str">
            <v>NRD_143</v>
          </cell>
          <cell r="N937">
            <v>0</v>
          </cell>
          <cell r="U937">
            <v>8.9175391586979543E-5</v>
          </cell>
        </row>
        <row r="938">
          <cell r="B938" t="str">
            <v>CTR_944</v>
          </cell>
          <cell r="N938">
            <v>0</v>
          </cell>
          <cell r="U938">
            <v>0</v>
          </cell>
        </row>
        <row r="939">
          <cell r="B939" t="str">
            <v>CTR_715</v>
          </cell>
          <cell r="N939">
            <v>0</v>
          </cell>
          <cell r="U939">
            <v>0</v>
          </cell>
        </row>
        <row r="940">
          <cell r="B940" t="str">
            <v>NRD_037</v>
          </cell>
          <cell r="N940">
            <v>12.412946982732787</v>
          </cell>
          <cell r="U940">
            <v>0</v>
          </cell>
        </row>
        <row r="941">
          <cell r="B941" t="str">
            <v>NRD_116</v>
          </cell>
          <cell r="N941">
            <v>1.4365442181529708</v>
          </cell>
          <cell r="U941">
            <v>0</v>
          </cell>
        </row>
        <row r="942">
          <cell r="B942" t="str">
            <v>CTR_158</v>
          </cell>
          <cell r="N942">
            <v>0</v>
          </cell>
          <cell r="U942">
            <v>0</v>
          </cell>
        </row>
        <row r="943">
          <cell r="B943" t="str">
            <v>NRD_038</v>
          </cell>
          <cell r="N943">
            <v>0</v>
          </cell>
          <cell r="U943">
            <v>0</v>
          </cell>
        </row>
        <row r="944">
          <cell r="B944" t="str">
            <v>SUO_235</v>
          </cell>
          <cell r="N944">
            <v>4.9248893511741185</v>
          </cell>
          <cell r="U944">
            <v>0</v>
          </cell>
        </row>
        <row r="945">
          <cell r="B945" t="str">
            <v>ADM_001</v>
          </cell>
          <cell r="N945">
            <v>0</v>
          </cell>
          <cell r="U945">
            <v>0.31289861400039376</v>
          </cell>
        </row>
        <row r="946">
          <cell r="B946" t="str">
            <v>LIT_765</v>
          </cell>
          <cell r="N946">
            <v>0</v>
          </cell>
          <cell r="U946">
            <v>0</v>
          </cell>
        </row>
        <row r="947">
          <cell r="B947" t="str">
            <v>LIT_554</v>
          </cell>
          <cell r="N947">
            <v>13.868556899607057</v>
          </cell>
          <cell r="U947">
            <v>0</v>
          </cell>
        </row>
        <row r="948">
          <cell r="B948" t="str">
            <v>LIT_683</v>
          </cell>
          <cell r="N948">
            <v>0</v>
          </cell>
          <cell r="U948">
            <v>0</v>
          </cell>
        </row>
        <row r="949">
          <cell r="B949" t="str">
            <v>LIT_562</v>
          </cell>
          <cell r="N949">
            <v>0</v>
          </cell>
          <cell r="U949">
            <v>0</v>
          </cell>
        </row>
        <row r="950">
          <cell r="B950" t="str">
            <v>LIT_814</v>
          </cell>
          <cell r="N950">
            <v>0</v>
          </cell>
          <cell r="U950">
            <v>0</v>
          </cell>
        </row>
        <row r="951">
          <cell r="B951" t="str">
            <v>CTR_451</v>
          </cell>
          <cell r="N951">
            <v>0</v>
          </cell>
          <cell r="U951">
            <v>0</v>
          </cell>
        </row>
        <row r="952">
          <cell r="B952" t="str">
            <v>SUD_076</v>
          </cell>
          <cell r="N952">
            <v>0</v>
          </cell>
          <cell r="U952">
            <v>1.2038677864242234E-2</v>
          </cell>
        </row>
        <row r="953">
          <cell r="B953" t="str">
            <v>CTR_157</v>
          </cell>
          <cell r="N953">
            <v>0</v>
          </cell>
          <cell r="U953">
            <v>0</v>
          </cell>
        </row>
        <row r="954">
          <cell r="B954" t="str">
            <v>LIT_666</v>
          </cell>
          <cell r="N954">
            <v>0</v>
          </cell>
          <cell r="U954">
            <v>4.0830379844363982</v>
          </cell>
        </row>
        <row r="955">
          <cell r="B955" t="str">
            <v>NRD_123</v>
          </cell>
          <cell r="N955">
            <v>9.3473645461471952E-2</v>
          </cell>
          <cell r="U955">
            <v>2.8341776837209374E-2</v>
          </cell>
        </row>
        <row r="956">
          <cell r="B956" t="str">
            <v>CTR_255</v>
          </cell>
          <cell r="N956">
            <v>0</v>
          </cell>
          <cell r="U956">
            <v>0</v>
          </cell>
        </row>
        <row r="957">
          <cell r="B957" t="str">
            <v>LIT_176</v>
          </cell>
          <cell r="N957">
            <v>0</v>
          </cell>
          <cell r="U957">
            <v>0</v>
          </cell>
        </row>
        <row r="958">
          <cell r="B958" t="str">
            <v>EXN_116</v>
          </cell>
          <cell r="N958">
            <v>0</v>
          </cell>
          <cell r="U958">
            <v>0</v>
          </cell>
        </row>
        <row r="959">
          <cell r="B959" t="str">
            <v>SUD_043</v>
          </cell>
          <cell r="N959">
            <v>0</v>
          </cell>
          <cell r="U959">
            <v>1.2431049587225291E-2</v>
          </cell>
        </row>
        <row r="960">
          <cell r="B960" t="str">
            <v>LIT_345</v>
          </cell>
          <cell r="N960">
            <v>0</v>
          </cell>
          <cell r="U960">
            <v>0</v>
          </cell>
        </row>
        <row r="961">
          <cell r="B961" t="str">
            <v>CTR_254</v>
          </cell>
          <cell r="N961">
            <v>0.11539295671355128</v>
          </cell>
          <cell r="U961">
            <v>0</v>
          </cell>
        </row>
        <row r="962">
          <cell r="B962" t="str">
            <v>NRD_178</v>
          </cell>
          <cell r="N962">
            <v>0</v>
          </cell>
          <cell r="U962">
            <v>0</v>
          </cell>
        </row>
        <row r="963">
          <cell r="B963" t="str">
            <v>LIT_729</v>
          </cell>
          <cell r="N963">
            <v>0</v>
          </cell>
          <cell r="U963">
            <v>0</v>
          </cell>
        </row>
        <row r="964">
          <cell r="B964" t="str">
            <v>LIT_752</v>
          </cell>
          <cell r="N964">
            <v>9.8984684661549086E-3</v>
          </cell>
          <cell r="U964">
            <v>0</v>
          </cell>
        </row>
        <row r="965">
          <cell r="B965" t="str">
            <v>CTR_525</v>
          </cell>
          <cell r="N965">
            <v>0</v>
          </cell>
          <cell r="U965">
            <v>0</v>
          </cell>
        </row>
        <row r="966">
          <cell r="B966" t="str">
            <v>CTR_526</v>
          </cell>
          <cell r="N966">
            <v>0</v>
          </cell>
          <cell r="U966">
            <v>0</v>
          </cell>
        </row>
        <row r="967">
          <cell r="B967" t="str">
            <v>CTR_448</v>
          </cell>
          <cell r="N967">
            <v>0</v>
          </cell>
          <cell r="U967">
            <v>0</v>
          </cell>
        </row>
        <row r="968">
          <cell r="B968" t="str">
            <v>NRD_142</v>
          </cell>
          <cell r="N968">
            <v>0</v>
          </cell>
          <cell r="U968">
            <v>0.96202412444033514</v>
          </cell>
        </row>
        <row r="969">
          <cell r="B969" t="str">
            <v>LIT_104</v>
          </cell>
          <cell r="N969">
            <v>0</v>
          </cell>
          <cell r="U969">
            <v>0</v>
          </cell>
        </row>
        <row r="970">
          <cell r="B970" t="str">
            <v>EXN_046</v>
          </cell>
          <cell r="N970">
            <v>2.4625070983611703</v>
          </cell>
          <cell r="U970">
            <v>0</v>
          </cell>
        </row>
        <row r="971">
          <cell r="B971" t="str">
            <v>LIT_159</v>
          </cell>
          <cell r="N971">
            <v>1.5854849571815437</v>
          </cell>
          <cell r="U971">
            <v>0</v>
          </cell>
        </row>
        <row r="972">
          <cell r="B972" t="str">
            <v>LIT_694</v>
          </cell>
          <cell r="N972">
            <v>11.36542149283885</v>
          </cell>
          <cell r="U972">
            <v>0</v>
          </cell>
        </row>
        <row r="973">
          <cell r="B973" t="str">
            <v>CTR_452</v>
          </cell>
          <cell r="N973">
            <v>0</v>
          </cell>
          <cell r="U973">
            <v>0</v>
          </cell>
        </row>
        <row r="974">
          <cell r="B974" t="str">
            <v>SUD_164</v>
          </cell>
          <cell r="N974">
            <v>0</v>
          </cell>
          <cell r="U974">
            <v>0</v>
          </cell>
        </row>
        <row r="975">
          <cell r="B975" t="str">
            <v>SUO_014</v>
          </cell>
          <cell r="N975">
            <v>0</v>
          </cell>
          <cell r="U975">
            <v>0</v>
          </cell>
        </row>
        <row r="976">
          <cell r="B976" t="str">
            <v>LIT_575</v>
          </cell>
          <cell r="N976">
            <v>0</v>
          </cell>
          <cell r="U976">
            <v>0</v>
          </cell>
        </row>
        <row r="977">
          <cell r="B977" t="str">
            <v>EXN_258</v>
          </cell>
          <cell r="N977">
            <v>0</v>
          </cell>
          <cell r="U977">
            <v>27.737113799214125</v>
          </cell>
        </row>
        <row r="978">
          <cell r="B978" t="str">
            <v>LIT_655</v>
          </cell>
          <cell r="N978">
            <v>0</v>
          </cell>
          <cell r="U978">
            <v>0</v>
          </cell>
        </row>
        <row r="979">
          <cell r="B979" t="str">
            <v>SUD_088</v>
          </cell>
          <cell r="N979">
            <v>0</v>
          </cell>
          <cell r="U979">
            <v>0</v>
          </cell>
        </row>
        <row r="980">
          <cell r="B980" t="str">
            <v>EXN_138</v>
          </cell>
          <cell r="N980">
            <v>0</v>
          </cell>
          <cell r="U980">
            <v>0</v>
          </cell>
        </row>
        <row r="981">
          <cell r="B981" t="str">
            <v>LIT_599</v>
          </cell>
          <cell r="N981">
            <v>0</v>
          </cell>
          <cell r="U981">
            <v>0</v>
          </cell>
        </row>
        <row r="982">
          <cell r="B982" t="str">
            <v>LIT_609</v>
          </cell>
          <cell r="N982">
            <v>2.5625975578783966</v>
          </cell>
          <cell r="U982">
            <v>0.40478493749161687</v>
          </cell>
        </row>
        <row r="983">
          <cell r="B983" t="str">
            <v>LIT_256</v>
          </cell>
          <cell r="N983">
            <v>0</v>
          </cell>
          <cell r="U983">
            <v>0</v>
          </cell>
        </row>
        <row r="984">
          <cell r="B984" t="str">
            <v>LIT_258</v>
          </cell>
          <cell r="N984">
            <v>0</v>
          </cell>
          <cell r="U984">
            <v>0</v>
          </cell>
        </row>
        <row r="985">
          <cell r="B985" t="str">
            <v>LIT_140</v>
          </cell>
          <cell r="N985">
            <v>0</v>
          </cell>
          <cell r="U985">
            <v>0</v>
          </cell>
        </row>
        <row r="986">
          <cell r="B986" t="str">
            <v>LIT_343</v>
          </cell>
          <cell r="N986">
            <v>2.0013811484648998</v>
          </cell>
          <cell r="U986">
            <v>0</v>
          </cell>
        </row>
        <row r="987">
          <cell r="B987" t="str">
            <v>LIT_344</v>
          </cell>
          <cell r="N987">
            <v>1.9094413197387239</v>
          </cell>
          <cell r="U987">
            <v>0</v>
          </cell>
        </row>
        <row r="988">
          <cell r="B988" t="str">
            <v>LIT_275</v>
          </cell>
          <cell r="N988">
            <v>0</v>
          </cell>
          <cell r="U988">
            <v>0</v>
          </cell>
        </row>
        <row r="989">
          <cell r="B989" t="str">
            <v>LIT_276</v>
          </cell>
          <cell r="N989">
            <v>0</v>
          </cell>
          <cell r="U989">
            <v>0</v>
          </cell>
        </row>
        <row r="990">
          <cell r="B990" t="str">
            <v>NRD_160</v>
          </cell>
          <cell r="N990">
            <v>7.4818153541475849E-2</v>
          </cell>
          <cell r="U990">
            <v>0</v>
          </cell>
        </row>
        <row r="991">
          <cell r="B991" t="str">
            <v>ADM_095</v>
          </cell>
          <cell r="N991">
            <v>0</v>
          </cell>
          <cell r="U991">
            <v>0</v>
          </cell>
        </row>
        <row r="992">
          <cell r="B992" t="str">
            <v>EXN_157</v>
          </cell>
          <cell r="N992">
            <v>4.1776887450668179</v>
          </cell>
          <cell r="U992">
            <v>0</v>
          </cell>
        </row>
        <row r="993">
          <cell r="B993" t="str">
            <v>CTR_836</v>
          </cell>
          <cell r="N993">
            <v>0</v>
          </cell>
          <cell r="U993">
            <v>0</v>
          </cell>
        </row>
        <row r="994">
          <cell r="B994" t="str">
            <v>OST_042</v>
          </cell>
          <cell r="N994">
            <v>0.5833854117620203</v>
          </cell>
          <cell r="U994">
            <v>0</v>
          </cell>
        </row>
        <row r="995">
          <cell r="B995" t="str">
            <v>SUO_167</v>
          </cell>
          <cell r="N995">
            <v>0</v>
          </cell>
          <cell r="U995">
            <v>0</v>
          </cell>
        </row>
        <row r="996">
          <cell r="B996" t="str">
            <v>OST_177</v>
          </cell>
          <cell r="N996">
            <v>1.3703404074387975</v>
          </cell>
          <cell r="U996">
            <v>0</v>
          </cell>
        </row>
        <row r="997">
          <cell r="B997" t="str">
            <v>ADM_135</v>
          </cell>
          <cell r="N997">
            <v>0</v>
          </cell>
          <cell r="U997">
            <v>0</v>
          </cell>
        </row>
        <row r="998">
          <cell r="B998" t="str">
            <v>LIT_106</v>
          </cell>
          <cell r="N998">
            <v>0</v>
          </cell>
          <cell r="U998">
            <v>0</v>
          </cell>
        </row>
        <row r="999">
          <cell r="B999" t="str">
            <v>OST_175</v>
          </cell>
          <cell r="N999">
            <v>15.763141599107389</v>
          </cell>
          <cell r="U999">
            <v>0</v>
          </cell>
        </row>
        <row r="1000">
          <cell r="B1000" t="str">
            <v>CTR_640</v>
          </cell>
          <cell r="N1000">
            <v>0.13139102196425556</v>
          </cell>
          <cell r="U1000">
            <v>0</v>
          </cell>
        </row>
        <row r="1001">
          <cell r="B1001" t="str">
            <v>LIT_055</v>
          </cell>
          <cell r="N1001">
            <v>0</v>
          </cell>
          <cell r="U1001">
            <v>0</v>
          </cell>
        </row>
        <row r="1002">
          <cell r="B1002" t="str">
            <v>LIT_097</v>
          </cell>
          <cell r="N1002">
            <v>0</v>
          </cell>
          <cell r="U1002">
            <v>0</v>
          </cell>
        </row>
        <row r="1003">
          <cell r="B1003" t="str">
            <v>OST_087</v>
          </cell>
          <cell r="N1003">
            <v>0.22370538733509687</v>
          </cell>
          <cell r="U1003">
            <v>0</v>
          </cell>
        </row>
        <row r="1004">
          <cell r="B1004" t="str">
            <v>EST_203</v>
          </cell>
          <cell r="N1004">
            <v>1.1322242768232442</v>
          </cell>
          <cell r="U1004">
            <v>5.7646896839053401</v>
          </cell>
        </row>
        <row r="1005">
          <cell r="B1005" t="str">
            <v>EXN_173</v>
          </cell>
          <cell r="N1005">
            <v>5.8677407664232102E-3</v>
          </cell>
          <cell r="U1005">
            <v>1.314396647197587</v>
          </cell>
        </row>
        <row r="1006">
          <cell r="B1006" t="str">
            <v>CTR_642</v>
          </cell>
          <cell r="N1006">
            <v>0</v>
          </cell>
          <cell r="U1006">
            <v>0</v>
          </cell>
        </row>
        <row r="1007">
          <cell r="B1007" t="str">
            <v>LIT_056</v>
          </cell>
          <cell r="N1007">
            <v>0</v>
          </cell>
          <cell r="U1007">
            <v>0</v>
          </cell>
        </row>
        <row r="1008">
          <cell r="B1008" t="str">
            <v>LIT_141</v>
          </cell>
          <cell r="N1008">
            <v>3.2759828554959145</v>
          </cell>
          <cell r="U1008">
            <v>13.214294886611709</v>
          </cell>
        </row>
        <row r="1009">
          <cell r="B1009" t="str">
            <v>LIT_084</v>
          </cell>
          <cell r="N1009">
            <v>0</v>
          </cell>
          <cell r="U1009">
            <v>0</v>
          </cell>
        </row>
        <row r="1010">
          <cell r="B1010" t="str">
            <v>LIT_047</v>
          </cell>
          <cell r="N1010">
            <v>0</v>
          </cell>
          <cell r="U1010">
            <v>0</v>
          </cell>
        </row>
        <row r="1011">
          <cell r="B1011" t="str">
            <v>LIT_045</v>
          </cell>
          <cell r="N1011">
            <v>0</v>
          </cell>
          <cell r="U1011">
            <v>0</v>
          </cell>
        </row>
        <row r="1012">
          <cell r="B1012" t="str">
            <v>LIT_210</v>
          </cell>
          <cell r="N1012">
            <v>0</v>
          </cell>
          <cell r="U1012">
            <v>0</v>
          </cell>
        </row>
        <row r="1013">
          <cell r="B1013" t="str">
            <v>EST_063</v>
          </cell>
          <cell r="N1013">
            <v>2.7466020608791705E-3</v>
          </cell>
          <cell r="U1013">
            <v>9.9519737011070711E-3</v>
          </cell>
        </row>
        <row r="1014">
          <cell r="B1014" t="str">
            <v>LIT_247</v>
          </cell>
          <cell r="N1014">
            <v>0</v>
          </cell>
          <cell r="U1014">
            <v>0</v>
          </cell>
        </row>
        <row r="1015">
          <cell r="B1015" t="str">
            <v>CTR_484</v>
          </cell>
          <cell r="N1015">
            <v>0</v>
          </cell>
          <cell r="U1015">
            <v>0</v>
          </cell>
        </row>
        <row r="1016">
          <cell r="B1016" t="str">
            <v>ADM_057</v>
          </cell>
          <cell r="N1016">
            <v>0.75638567144076041</v>
          </cell>
          <cell r="U1016">
            <v>1.7907310384581363</v>
          </cell>
        </row>
        <row r="1017">
          <cell r="B1017" t="str">
            <v>LIT_634</v>
          </cell>
          <cell r="N1017">
            <v>0</v>
          </cell>
          <cell r="U1017">
            <v>0</v>
          </cell>
        </row>
        <row r="1018">
          <cell r="B1018" t="str">
            <v>LIT_633</v>
          </cell>
          <cell r="N1018">
            <v>0</v>
          </cell>
          <cell r="U1018">
            <v>0</v>
          </cell>
        </row>
        <row r="1019">
          <cell r="B1019" t="str">
            <v>LIT_675</v>
          </cell>
          <cell r="N1019">
            <v>0</v>
          </cell>
          <cell r="U1019">
            <v>0</v>
          </cell>
        </row>
        <row r="1020">
          <cell r="B1020" t="str">
            <v>LIT_676</v>
          </cell>
          <cell r="N1020">
            <v>0</v>
          </cell>
          <cell r="U1020">
            <v>0</v>
          </cell>
        </row>
        <row r="1021">
          <cell r="B1021" t="str">
            <v>SUO_211</v>
          </cell>
          <cell r="N1021">
            <v>27.736578746864588</v>
          </cell>
          <cell r="U1021">
            <v>20.969361475660108</v>
          </cell>
        </row>
        <row r="1022">
          <cell r="B1022" t="str">
            <v>ADM_078</v>
          </cell>
          <cell r="N1022">
            <v>4.1313028830681157E-2</v>
          </cell>
          <cell r="U1022">
            <v>0.15086325653897525</v>
          </cell>
        </row>
        <row r="1023">
          <cell r="B1023" t="str">
            <v>LIT_853</v>
          </cell>
          <cell r="N1023">
            <v>0</v>
          </cell>
          <cell r="U1023">
            <v>0</v>
          </cell>
        </row>
        <row r="1024">
          <cell r="B1024" t="str">
            <v>CTR_759</v>
          </cell>
          <cell r="N1024">
            <v>18.888275362194772</v>
          </cell>
          <cell r="U1024">
            <v>3.775686079792695E-2</v>
          </cell>
        </row>
        <row r="1025">
          <cell r="B1025" t="str">
            <v>LIT_376</v>
          </cell>
          <cell r="N1025">
            <v>0</v>
          </cell>
          <cell r="U1025">
            <v>0</v>
          </cell>
        </row>
        <row r="1026">
          <cell r="B1026" t="str">
            <v>ADM_074</v>
          </cell>
          <cell r="N1026">
            <v>0</v>
          </cell>
          <cell r="U1026">
            <v>0</v>
          </cell>
        </row>
        <row r="1027">
          <cell r="B1027" t="str">
            <v>CTR_821</v>
          </cell>
          <cell r="N1027">
            <v>0</v>
          </cell>
          <cell r="U1027">
            <v>0</v>
          </cell>
        </row>
        <row r="1028">
          <cell r="B1028" t="str">
            <v>NRD_111</v>
          </cell>
          <cell r="N1028">
            <v>0</v>
          </cell>
          <cell r="U1028">
            <v>0</v>
          </cell>
        </row>
        <row r="1029">
          <cell r="B1029" t="str">
            <v>LIT_584</v>
          </cell>
          <cell r="N1029">
            <v>0</v>
          </cell>
          <cell r="U1029">
            <v>0</v>
          </cell>
        </row>
        <row r="1030">
          <cell r="B1030" t="str">
            <v>NRD_056</v>
          </cell>
          <cell r="N1030">
            <v>0</v>
          </cell>
          <cell r="U1030">
            <v>0</v>
          </cell>
        </row>
        <row r="1031">
          <cell r="B1031" t="str">
            <v>OST_245</v>
          </cell>
          <cell r="N1031">
            <v>0</v>
          </cell>
          <cell r="U1031">
            <v>8.8247967514475043E-2</v>
          </cell>
        </row>
        <row r="1032">
          <cell r="B1032" t="str">
            <v>SUO_090</v>
          </cell>
          <cell r="N1032">
            <v>0.52736543076707942</v>
          </cell>
          <cell r="U1032">
            <v>0</v>
          </cell>
        </row>
        <row r="1033">
          <cell r="B1033" t="str">
            <v>LIT_156</v>
          </cell>
          <cell r="N1033">
            <v>0</v>
          </cell>
          <cell r="U1033">
            <v>0</v>
          </cell>
        </row>
        <row r="1034">
          <cell r="B1034" t="str">
            <v>LIT_154</v>
          </cell>
          <cell r="N1034">
            <v>13.868556899607057</v>
          </cell>
          <cell r="U1034">
            <v>0.48238536325060732</v>
          </cell>
        </row>
        <row r="1035">
          <cell r="B1035" t="str">
            <v>LIT_640</v>
          </cell>
          <cell r="N1035">
            <v>0</v>
          </cell>
          <cell r="U1035">
            <v>0</v>
          </cell>
        </row>
        <row r="1036">
          <cell r="B1036" t="str">
            <v>LIT_642</v>
          </cell>
          <cell r="N1036">
            <v>0</v>
          </cell>
          <cell r="U1036">
            <v>0</v>
          </cell>
        </row>
        <row r="1037">
          <cell r="B1037" t="str">
            <v>LIT_103</v>
          </cell>
          <cell r="N1037">
            <v>0</v>
          </cell>
          <cell r="U1037">
            <v>22.301409969951454</v>
          </cell>
        </row>
        <row r="1038">
          <cell r="B1038" t="str">
            <v>LIT_482</v>
          </cell>
          <cell r="N1038">
            <v>0</v>
          </cell>
          <cell r="U1038">
            <v>0</v>
          </cell>
        </row>
        <row r="1039">
          <cell r="B1039" t="str">
            <v>EST_061</v>
          </cell>
          <cell r="N1039">
            <v>0</v>
          </cell>
          <cell r="U1039">
            <v>0</v>
          </cell>
        </row>
        <row r="1040">
          <cell r="B1040" t="str">
            <v>CTR_419</v>
          </cell>
          <cell r="N1040">
            <v>0</v>
          </cell>
          <cell r="U1040">
            <v>0</v>
          </cell>
        </row>
        <row r="1041">
          <cell r="B1041" t="str">
            <v>LIT_065</v>
          </cell>
          <cell r="N1041">
            <v>0</v>
          </cell>
          <cell r="U1041">
            <v>0</v>
          </cell>
        </row>
        <row r="1042">
          <cell r="B1042" t="str">
            <v>LIT_073</v>
          </cell>
          <cell r="N1042">
            <v>0</v>
          </cell>
          <cell r="U1042">
            <v>0</v>
          </cell>
        </row>
        <row r="1043">
          <cell r="B1043" t="str">
            <v>LIT_506</v>
          </cell>
          <cell r="N1043">
            <v>0</v>
          </cell>
          <cell r="U1043">
            <v>0</v>
          </cell>
        </row>
        <row r="1044">
          <cell r="B1044" t="str">
            <v>LIT_727</v>
          </cell>
          <cell r="N1044">
            <v>0</v>
          </cell>
          <cell r="U1044">
            <v>0</v>
          </cell>
        </row>
        <row r="1045">
          <cell r="B1045" t="str">
            <v>CTR_042</v>
          </cell>
          <cell r="N1045">
            <v>1.2127853255829322E-2</v>
          </cell>
          <cell r="U1045">
            <v>0</v>
          </cell>
        </row>
        <row r="1046">
          <cell r="B1046" t="str">
            <v>CTR_040</v>
          </cell>
          <cell r="N1046">
            <v>13.868556899607057</v>
          </cell>
          <cell r="U1046">
            <v>0</v>
          </cell>
        </row>
        <row r="1047">
          <cell r="B1047" t="str">
            <v>CTR_266</v>
          </cell>
          <cell r="N1047">
            <v>0</v>
          </cell>
          <cell r="U1047">
            <v>0</v>
          </cell>
        </row>
        <row r="1048">
          <cell r="B1048" t="str">
            <v>CTR_265</v>
          </cell>
          <cell r="N1048">
            <v>0</v>
          </cell>
          <cell r="U1048">
            <v>0</v>
          </cell>
        </row>
        <row r="1049">
          <cell r="B1049" t="str">
            <v>EST_108</v>
          </cell>
          <cell r="N1049">
            <v>0.30763726589676177</v>
          </cell>
          <cell r="U1049">
            <v>1.5312484840183427</v>
          </cell>
        </row>
        <row r="1050">
          <cell r="B1050" t="str">
            <v>LIT_347</v>
          </cell>
          <cell r="N1050">
            <v>0</v>
          </cell>
          <cell r="U1050">
            <v>0</v>
          </cell>
        </row>
        <row r="1051">
          <cell r="B1051" t="str">
            <v>EST_120</v>
          </cell>
          <cell r="N1051">
            <v>0.9392843995856559</v>
          </cell>
          <cell r="U1051">
            <v>0</v>
          </cell>
        </row>
        <row r="1052">
          <cell r="B1052" t="str">
            <v>EST_118</v>
          </cell>
          <cell r="N1052">
            <v>7.8188983343463109E-2</v>
          </cell>
          <cell r="U1052">
            <v>0</v>
          </cell>
        </row>
        <row r="1053">
          <cell r="B1053" t="str">
            <v>EST_088</v>
          </cell>
          <cell r="N1053">
            <v>0</v>
          </cell>
          <cell r="U1053">
            <v>0</v>
          </cell>
        </row>
        <row r="1054">
          <cell r="B1054" t="str">
            <v>CTR_159</v>
          </cell>
          <cell r="N1054">
            <v>0</v>
          </cell>
          <cell r="U1054">
            <v>20.569909226585398</v>
          </cell>
        </row>
        <row r="1055">
          <cell r="B1055" t="str">
            <v>SUO_101</v>
          </cell>
          <cell r="N1055">
            <v>0.5255105826220704</v>
          </cell>
          <cell r="U1055">
            <v>0</v>
          </cell>
        </row>
        <row r="1056">
          <cell r="B1056" t="str">
            <v>LIT_449</v>
          </cell>
          <cell r="N1056">
            <v>0</v>
          </cell>
          <cell r="U1056">
            <v>0</v>
          </cell>
        </row>
        <row r="1057">
          <cell r="B1057" t="str">
            <v>LIT_448</v>
          </cell>
          <cell r="N1057">
            <v>0</v>
          </cell>
          <cell r="U1057">
            <v>0</v>
          </cell>
        </row>
        <row r="1058">
          <cell r="B1058" t="str">
            <v>CTR_088</v>
          </cell>
          <cell r="N1058">
            <v>0</v>
          </cell>
          <cell r="U1058">
            <v>0</v>
          </cell>
        </row>
        <row r="1059">
          <cell r="B1059" t="str">
            <v>NRO_219</v>
          </cell>
          <cell r="N1059">
            <v>2.1722411987455517</v>
          </cell>
          <cell r="U1059">
            <v>0.98387209537914533</v>
          </cell>
        </row>
        <row r="1060">
          <cell r="B1060" t="str">
            <v>LIT_157</v>
          </cell>
          <cell r="N1060">
            <v>0</v>
          </cell>
          <cell r="U1060">
            <v>0</v>
          </cell>
        </row>
        <row r="1061">
          <cell r="B1061" t="str">
            <v>SUD_228</v>
          </cell>
          <cell r="N1061">
            <v>0</v>
          </cell>
          <cell r="U1061">
            <v>9.9341386227895893E-3</v>
          </cell>
        </row>
        <row r="1062">
          <cell r="B1062" t="str">
            <v>LIT_646</v>
          </cell>
          <cell r="N1062">
            <v>0</v>
          </cell>
          <cell r="U1062">
            <v>0</v>
          </cell>
        </row>
        <row r="1063">
          <cell r="B1063" t="str">
            <v>LIT_863</v>
          </cell>
          <cell r="N1063">
            <v>0</v>
          </cell>
          <cell r="U1063">
            <v>0</v>
          </cell>
        </row>
        <row r="1064">
          <cell r="B1064" t="str">
            <v>SUD_060</v>
          </cell>
          <cell r="N1064">
            <v>0</v>
          </cell>
          <cell r="U1064">
            <v>1.166414121957669E-2</v>
          </cell>
        </row>
        <row r="1065">
          <cell r="B1065" t="str">
            <v>SUD_077</v>
          </cell>
          <cell r="N1065">
            <v>0</v>
          </cell>
          <cell r="U1065">
            <v>7.9009396946064809E-3</v>
          </cell>
        </row>
        <row r="1066">
          <cell r="B1066" t="str">
            <v>NRD_106</v>
          </cell>
          <cell r="N1066">
            <v>0</v>
          </cell>
          <cell r="U1066">
            <v>0</v>
          </cell>
        </row>
        <row r="1067">
          <cell r="B1067" t="str">
            <v>NRD_109</v>
          </cell>
          <cell r="N1067">
            <v>0</v>
          </cell>
          <cell r="U1067">
            <v>0</v>
          </cell>
        </row>
        <row r="1068">
          <cell r="B1068" t="str">
            <v>CTR_076</v>
          </cell>
          <cell r="N1068">
            <v>0</v>
          </cell>
          <cell r="U1068">
            <v>0</v>
          </cell>
        </row>
        <row r="1069">
          <cell r="B1069" t="str">
            <v>LIT_043</v>
          </cell>
          <cell r="N1069">
            <v>0</v>
          </cell>
          <cell r="U1069">
            <v>0</v>
          </cell>
        </row>
        <row r="1070">
          <cell r="B1070" t="str">
            <v>NRO_010</v>
          </cell>
          <cell r="N1070">
            <v>2.1730259421915177</v>
          </cell>
          <cell r="U1070">
            <v>0</v>
          </cell>
        </row>
        <row r="1071">
          <cell r="B1071" t="str">
            <v>CTR_820</v>
          </cell>
          <cell r="N1071">
            <v>0</v>
          </cell>
          <cell r="U1071">
            <v>0</v>
          </cell>
        </row>
        <row r="1072">
          <cell r="B1072" t="str">
            <v>LIT_456</v>
          </cell>
          <cell r="N1072">
            <v>0</v>
          </cell>
          <cell r="U1072">
            <v>0</v>
          </cell>
        </row>
        <row r="1073">
          <cell r="B1073" t="str">
            <v>SUD_127</v>
          </cell>
          <cell r="N1073">
            <v>0</v>
          </cell>
          <cell r="U1073">
            <v>0</v>
          </cell>
        </row>
        <row r="1074">
          <cell r="B1074" t="str">
            <v>CTR_579</v>
          </cell>
          <cell r="N1074">
            <v>0</v>
          </cell>
          <cell r="U1074">
            <v>0</v>
          </cell>
        </row>
        <row r="1075">
          <cell r="B1075" t="str">
            <v>CTR_578</v>
          </cell>
          <cell r="N1075">
            <v>0</v>
          </cell>
          <cell r="U1075">
            <v>0</v>
          </cell>
        </row>
        <row r="1076">
          <cell r="B1076" t="str">
            <v>CTR_447</v>
          </cell>
          <cell r="N1076">
            <v>0</v>
          </cell>
          <cell r="U1076">
            <v>0</v>
          </cell>
        </row>
        <row r="1077">
          <cell r="B1077" t="str">
            <v>NRO_261</v>
          </cell>
          <cell r="N1077">
            <v>1.4466745426372516</v>
          </cell>
          <cell r="U1077">
            <v>0.65274603133837261</v>
          </cell>
        </row>
        <row r="1078">
          <cell r="B1078" t="str">
            <v>LIT_044</v>
          </cell>
          <cell r="N1078">
            <v>0</v>
          </cell>
          <cell r="U1078">
            <v>0</v>
          </cell>
        </row>
        <row r="1079">
          <cell r="B1079" t="str">
            <v>CTR_217</v>
          </cell>
          <cell r="N1079">
            <v>0</v>
          </cell>
          <cell r="U1079">
            <v>0</v>
          </cell>
        </row>
        <row r="1080">
          <cell r="B1080" t="str">
            <v>SUD_018</v>
          </cell>
          <cell r="N1080">
            <v>0</v>
          </cell>
          <cell r="U1080">
            <v>1.1057748556785537E-2</v>
          </cell>
        </row>
        <row r="1081">
          <cell r="B1081" t="str">
            <v>SUD_121</v>
          </cell>
          <cell r="N1081">
            <v>5.3505234952196091E-4</v>
          </cell>
          <cell r="U1081">
            <v>0</v>
          </cell>
        </row>
        <row r="1082">
          <cell r="B1082" t="str">
            <v>LIT_452</v>
          </cell>
          <cell r="N1082">
            <v>0</v>
          </cell>
          <cell r="U1082">
            <v>0</v>
          </cell>
        </row>
        <row r="1083">
          <cell r="B1083" t="str">
            <v>LIT_451</v>
          </cell>
          <cell r="N1083">
            <v>15.859540197412903</v>
          </cell>
          <cell r="U1083">
            <v>0</v>
          </cell>
        </row>
        <row r="1084">
          <cell r="B1084" t="str">
            <v>OST_220</v>
          </cell>
          <cell r="N1084">
            <v>0</v>
          </cell>
          <cell r="U1084">
            <v>0</v>
          </cell>
        </row>
        <row r="1085">
          <cell r="B1085" t="str">
            <v>SUD_241</v>
          </cell>
          <cell r="N1085">
            <v>0</v>
          </cell>
          <cell r="U1085">
            <v>9.9341386227895911E-3</v>
          </cell>
        </row>
        <row r="1086">
          <cell r="B1086" t="str">
            <v>LIT_579</v>
          </cell>
          <cell r="N1086">
            <v>0</v>
          </cell>
          <cell r="U1086">
            <v>0</v>
          </cell>
        </row>
        <row r="1087">
          <cell r="B1087" t="str">
            <v>SUO_200</v>
          </cell>
          <cell r="N1087">
            <v>0</v>
          </cell>
          <cell r="U1087">
            <v>0</v>
          </cell>
        </row>
        <row r="1088">
          <cell r="B1088" t="str">
            <v>SUO_236</v>
          </cell>
          <cell r="N1088">
            <v>9.7891929413040426</v>
          </cell>
          <cell r="U1088">
            <v>11.876717518041966</v>
          </cell>
        </row>
        <row r="1089">
          <cell r="B1089" t="str">
            <v>OST_077</v>
          </cell>
          <cell r="N1089">
            <v>0</v>
          </cell>
          <cell r="U1089">
            <v>0</v>
          </cell>
        </row>
        <row r="1090">
          <cell r="B1090" t="str">
            <v>OST_078</v>
          </cell>
          <cell r="N1090">
            <v>0</v>
          </cell>
          <cell r="U1090">
            <v>0</v>
          </cell>
        </row>
        <row r="1091">
          <cell r="B1091" t="str">
            <v>EST_112</v>
          </cell>
          <cell r="N1091">
            <v>0</v>
          </cell>
          <cell r="U1091">
            <v>0</v>
          </cell>
        </row>
        <row r="1092">
          <cell r="B1092" t="str">
            <v>LIT_153</v>
          </cell>
          <cell r="N1092">
            <v>0</v>
          </cell>
          <cell r="U1092">
            <v>6.2475209241138812</v>
          </cell>
        </row>
        <row r="1093">
          <cell r="B1093" t="str">
            <v>NRD_154</v>
          </cell>
          <cell r="N1093">
            <v>0</v>
          </cell>
          <cell r="U1093">
            <v>5.6186999824777671E-3</v>
          </cell>
        </row>
        <row r="1094">
          <cell r="B1094" t="str">
            <v>LIT_264</v>
          </cell>
          <cell r="N1094">
            <v>0</v>
          </cell>
          <cell r="U1094">
            <v>0</v>
          </cell>
        </row>
        <row r="1095">
          <cell r="B1095" t="str">
            <v>OST_140</v>
          </cell>
          <cell r="N1095">
            <v>0</v>
          </cell>
          <cell r="U1095">
            <v>2.9427879223706136E-3</v>
          </cell>
        </row>
        <row r="1096">
          <cell r="B1096" t="str">
            <v>SUO_039</v>
          </cell>
          <cell r="N1096">
            <v>0.17790490621602409</v>
          </cell>
          <cell r="U1096">
            <v>0</v>
          </cell>
        </row>
        <row r="1097">
          <cell r="B1097" t="str">
            <v>CTR_014</v>
          </cell>
          <cell r="N1097">
            <v>0</v>
          </cell>
          <cell r="U1097">
            <v>0</v>
          </cell>
        </row>
        <row r="1098">
          <cell r="B1098" t="str">
            <v>NRO_218</v>
          </cell>
          <cell r="N1098">
            <v>1.451418673469679</v>
          </cell>
          <cell r="U1098">
            <v>0.49456672174138844</v>
          </cell>
        </row>
        <row r="1099">
          <cell r="B1099" t="str">
            <v>EXN_134</v>
          </cell>
          <cell r="N1099">
            <v>0</v>
          </cell>
          <cell r="U1099">
            <v>2.9687736314787707</v>
          </cell>
        </row>
        <row r="1100">
          <cell r="B1100" t="str">
            <v>LIT_151</v>
          </cell>
          <cell r="N1100">
            <v>0</v>
          </cell>
          <cell r="U1100">
            <v>0</v>
          </cell>
        </row>
        <row r="1101">
          <cell r="B1101" t="str">
            <v>EXN_106</v>
          </cell>
          <cell r="N1101">
            <v>0</v>
          </cell>
          <cell r="U1101">
            <v>27.737113799214125</v>
          </cell>
        </row>
        <row r="1102">
          <cell r="B1102" t="str">
            <v>EST_211</v>
          </cell>
          <cell r="N1102">
            <v>0.78201467898285804</v>
          </cell>
          <cell r="U1102">
            <v>0</v>
          </cell>
        </row>
        <row r="1103">
          <cell r="B1103" t="str">
            <v>EXN_089</v>
          </cell>
          <cell r="N1103">
            <v>0</v>
          </cell>
          <cell r="U1103">
            <v>6.2422774110885678E-4</v>
          </cell>
        </row>
        <row r="1104">
          <cell r="B1104" t="str">
            <v>NRD_175</v>
          </cell>
          <cell r="N1104">
            <v>0</v>
          </cell>
          <cell r="U1104">
            <v>1.4687186994375527</v>
          </cell>
        </row>
        <row r="1105">
          <cell r="B1105" t="str">
            <v>EXN_011</v>
          </cell>
          <cell r="N1105">
            <v>6.6881543690234654E-3</v>
          </cell>
          <cell r="U1105">
            <v>0.42694501507528732</v>
          </cell>
        </row>
        <row r="1106">
          <cell r="B1106" t="str">
            <v>CTR_774</v>
          </cell>
          <cell r="N1106">
            <v>0</v>
          </cell>
          <cell r="U1106">
            <v>0</v>
          </cell>
        </row>
        <row r="1107">
          <cell r="B1107" t="str">
            <v>SUD_224</v>
          </cell>
          <cell r="N1107">
            <v>0</v>
          </cell>
          <cell r="U1107">
            <v>9.5239318214897992E-3</v>
          </cell>
        </row>
        <row r="1108">
          <cell r="B1108" t="str">
            <v>LIT_313</v>
          </cell>
          <cell r="N1108">
            <v>0</v>
          </cell>
          <cell r="U1108">
            <v>0</v>
          </cell>
        </row>
        <row r="1109">
          <cell r="B1109" t="str">
            <v>LIT_265</v>
          </cell>
          <cell r="N1109">
            <v>0</v>
          </cell>
          <cell r="U1109">
            <v>0</v>
          </cell>
        </row>
        <row r="1110">
          <cell r="B1110" t="str">
            <v>NRO_113</v>
          </cell>
          <cell r="N1110">
            <v>9.9763185830101602</v>
          </cell>
          <cell r="U1110">
            <v>0</v>
          </cell>
        </row>
        <row r="1111">
          <cell r="B1111" t="str">
            <v>CTR_074</v>
          </cell>
          <cell r="N1111">
            <v>0</v>
          </cell>
          <cell r="U1111">
            <v>0</v>
          </cell>
        </row>
        <row r="1112">
          <cell r="B1112" t="str">
            <v>LIT_486</v>
          </cell>
          <cell r="N1112">
            <v>0</v>
          </cell>
          <cell r="U1112">
            <v>0</v>
          </cell>
        </row>
        <row r="1113">
          <cell r="B1113" t="str">
            <v>EST_200</v>
          </cell>
          <cell r="N1113">
            <v>0.9083048685483387</v>
          </cell>
          <cell r="U1113">
            <v>0</v>
          </cell>
        </row>
        <row r="1114">
          <cell r="B1114" t="str">
            <v>LIT_420</v>
          </cell>
          <cell r="N1114">
            <v>3.6356807150011545</v>
          </cell>
          <cell r="U1114">
            <v>0</v>
          </cell>
        </row>
        <row r="1115">
          <cell r="B1115" t="str">
            <v>CTR_567</v>
          </cell>
          <cell r="N1115">
            <v>0</v>
          </cell>
          <cell r="U1115">
            <v>13.868556899607057</v>
          </cell>
        </row>
        <row r="1116">
          <cell r="B1116" t="str">
            <v>CTR_154</v>
          </cell>
          <cell r="N1116">
            <v>0</v>
          </cell>
          <cell r="U1116">
            <v>0</v>
          </cell>
        </row>
        <row r="1117">
          <cell r="B1117" t="str">
            <v>LIT_429</v>
          </cell>
          <cell r="N1117">
            <v>0</v>
          </cell>
          <cell r="U1117">
            <v>15.525471345449771</v>
          </cell>
        </row>
        <row r="1118">
          <cell r="B1118" t="str">
            <v>LIT_498</v>
          </cell>
          <cell r="N1118">
            <v>0</v>
          </cell>
          <cell r="U1118">
            <v>0</v>
          </cell>
        </row>
        <row r="1119">
          <cell r="B1119" t="str">
            <v>LIT_681</v>
          </cell>
          <cell r="N1119">
            <v>0</v>
          </cell>
          <cell r="U1119">
            <v>0</v>
          </cell>
        </row>
        <row r="1120">
          <cell r="B1120" t="str">
            <v>EST_139</v>
          </cell>
          <cell r="N1120">
            <v>0.71720200437744075</v>
          </cell>
          <cell r="U1120">
            <v>0</v>
          </cell>
        </row>
        <row r="1121">
          <cell r="B1121" t="str">
            <v>LIT_051</v>
          </cell>
          <cell r="N1121">
            <v>3.6508405315709425E-2</v>
          </cell>
          <cell r="U1121">
            <v>0</v>
          </cell>
        </row>
        <row r="1122">
          <cell r="B1122" t="str">
            <v>CTR_628</v>
          </cell>
          <cell r="N1122">
            <v>0</v>
          </cell>
          <cell r="U1122">
            <v>0</v>
          </cell>
        </row>
        <row r="1123">
          <cell r="B1123" t="str">
            <v>LIT_850</v>
          </cell>
          <cell r="N1123">
            <v>0</v>
          </cell>
          <cell r="U1123">
            <v>0</v>
          </cell>
        </row>
        <row r="1124">
          <cell r="B1124" t="str">
            <v>LIT_168</v>
          </cell>
          <cell r="N1124">
            <v>13.351214782854356</v>
          </cell>
          <cell r="U1124">
            <v>0</v>
          </cell>
        </row>
        <row r="1125">
          <cell r="B1125" t="str">
            <v>CTR_529</v>
          </cell>
          <cell r="N1125">
            <v>0.12290152468517541</v>
          </cell>
          <cell r="U1125">
            <v>0</v>
          </cell>
        </row>
        <row r="1126">
          <cell r="B1126" t="str">
            <v>EST_070</v>
          </cell>
          <cell r="N1126">
            <v>16.54153575719182</v>
          </cell>
          <cell r="U1126">
            <v>1.1296560255455392</v>
          </cell>
        </row>
        <row r="1127">
          <cell r="B1127" t="str">
            <v>CTR_370</v>
          </cell>
          <cell r="N1127">
            <v>0</v>
          </cell>
          <cell r="U1127">
            <v>3.4689227327335093E-2</v>
          </cell>
        </row>
        <row r="1128">
          <cell r="B1128" t="str">
            <v>NRO_133</v>
          </cell>
          <cell r="N1128">
            <v>1.5335848792779216</v>
          </cell>
          <cell r="U1128">
            <v>0</v>
          </cell>
        </row>
        <row r="1129">
          <cell r="B1129" t="str">
            <v>CTR_946</v>
          </cell>
          <cell r="N1129">
            <v>7.4621967679984719E-2</v>
          </cell>
          <cell r="U1129">
            <v>0</v>
          </cell>
        </row>
        <row r="1130">
          <cell r="B1130" t="str">
            <v>CTR_317</v>
          </cell>
          <cell r="N1130">
            <v>1.7514046907682379E-2</v>
          </cell>
          <cell r="U1130">
            <v>0</v>
          </cell>
        </row>
        <row r="1131">
          <cell r="B1131" t="str">
            <v>EXN_368</v>
          </cell>
          <cell r="N1131">
            <v>3.6567439424940003</v>
          </cell>
          <cell r="U1131">
            <v>1.0701046990437546E-3</v>
          </cell>
        </row>
        <row r="1132">
          <cell r="B1132" t="str">
            <v>LIT_102</v>
          </cell>
          <cell r="N1132">
            <v>0</v>
          </cell>
          <cell r="U1132">
            <v>0</v>
          </cell>
        </row>
        <row r="1133">
          <cell r="B1133" t="str">
            <v>CTR_1054</v>
          </cell>
          <cell r="N1133">
            <v>0</v>
          </cell>
          <cell r="U1133">
            <v>0</v>
          </cell>
        </row>
        <row r="1134">
          <cell r="B1134" t="str">
            <v>CTR_702_indoor_8F</v>
          </cell>
          <cell r="N1134">
            <v>0</v>
          </cell>
          <cell r="U1134">
            <v>0</v>
          </cell>
        </row>
        <row r="1135">
          <cell r="B1135" t="str">
            <v>CTR_714</v>
          </cell>
          <cell r="N1135">
            <v>9.2742407250464096E-3</v>
          </cell>
          <cell r="U1135">
            <v>0</v>
          </cell>
        </row>
        <row r="1136">
          <cell r="B1136" t="str">
            <v>CTR_322</v>
          </cell>
          <cell r="N1136">
            <v>0</v>
          </cell>
          <cell r="U1136">
            <v>0</v>
          </cell>
        </row>
        <row r="1137">
          <cell r="B1137" t="str">
            <v>LIT_033</v>
          </cell>
          <cell r="N1137">
            <v>0</v>
          </cell>
          <cell r="U1137">
            <v>0</v>
          </cell>
        </row>
        <row r="1138">
          <cell r="B1138" t="str">
            <v>LIT_270</v>
          </cell>
          <cell r="N1138">
            <v>0</v>
          </cell>
          <cell r="U1138">
            <v>0</v>
          </cell>
        </row>
        <row r="1139">
          <cell r="B1139" t="str">
            <v>EST_025</v>
          </cell>
          <cell r="N1139">
            <v>0</v>
          </cell>
          <cell r="U1139">
            <v>0</v>
          </cell>
        </row>
        <row r="1140">
          <cell r="B1140" t="str">
            <v>NRO_118</v>
          </cell>
          <cell r="N1140">
            <v>0</v>
          </cell>
          <cell r="U1140">
            <v>0</v>
          </cell>
        </row>
        <row r="1141">
          <cell r="B1141" t="str">
            <v>OST_276</v>
          </cell>
          <cell r="N1141">
            <v>0</v>
          </cell>
          <cell r="U1141">
            <v>0</v>
          </cell>
        </row>
        <row r="1142">
          <cell r="B1142" t="str">
            <v>LIT_667</v>
          </cell>
          <cell r="N1142">
            <v>25.797959238998608</v>
          </cell>
          <cell r="U1142">
            <v>0</v>
          </cell>
        </row>
        <row r="1143">
          <cell r="B1143" t="str">
            <v>LIT_125</v>
          </cell>
          <cell r="N1143">
            <v>7.9473108982316201E-2</v>
          </cell>
          <cell r="U1143">
            <v>0</v>
          </cell>
        </row>
        <row r="1144">
          <cell r="B1144" t="str">
            <v>LIT_020</v>
          </cell>
          <cell r="N1144">
            <v>2.8191908296307715</v>
          </cell>
          <cell r="U1144">
            <v>0</v>
          </cell>
        </row>
        <row r="1145">
          <cell r="B1145" t="str">
            <v>NRO_066</v>
          </cell>
          <cell r="N1145">
            <v>0</v>
          </cell>
          <cell r="U1145">
            <v>1.9427750811139364</v>
          </cell>
        </row>
        <row r="1146">
          <cell r="B1146" t="str">
            <v>CTR_637</v>
          </cell>
          <cell r="N1146">
            <v>0</v>
          </cell>
          <cell r="U1146">
            <v>0</v>
          </cell>
        </row>
        <row r="1147">
          <cell r="B1147" t="str">
            <v>CTR_163</v>
          </cell>
          <cell r="N1147">
            <v>0</v>
          </cell>
          <cell r="U1147">
            <v>4.1991621793609619</v>
          </cell>
        </row>
        <row r="1148">
          <cell r="B1148" t="str">
            <v>OST_047</v>
          </cell>
          <cell r="N1148">
            <v>0</v>
          </cell>
          <cell r="U1148">
            <v>0</v>
          </cell>
        </row>
        <row r="1149">
          <cell r="B1149" t="str">
            <v>CTR_475</v>
          </cell>
          <cell r="N1149">
            <v>0</v>
          </cell>
          <cell r="U1149">
            <v>0</v>
          </cell>
        </row>
        <row r="1150">
          <cell r="B1150" t="str">
            <v>CTR_237</v>
          </cell>
          <cell r="N1150">
            <v>0</v>
          </cell>
          <cell r="U1150">
            <v>0</v>
          </cell>
        </row>
        <row r="1151">
          <cell r="B1151" t="str">
            <v>SUD_260</v>
          </cell>
          <cell r="N1151">
            <v>22.033277402527734</v>
          </cell>
          <cell r="U1151">
            <v>5.9176789857120611E-2</v>
          </cell>
        </row>
        <row r="1152">
          <cell r="B1152" t="str">
            <v>SUO_202</v>
          </cell>
          <cell r="N1152">
            <v>0</v>
          </cell>
          <cell r="U1152">
            <v>0</v>
          </cell>
        </row>
        <row r="1153">
          <cell r="B1153" t="str">
            <v>CTR_198</v>
          </cell>
          <cell r="N1153">
            <v>0</v>
          </cell>
          <cell r="U1153">
            <v>0</v>
          </cell>
        </row>
        <row r="1154">
          <cell r="B1154" t="str">
            <v>EST_079</v>
          </cell>
          <cell r="N1154">
            <v>0.93669831322963326</v>
          </cell>
          <cell r="U1154">
            <v>0</v>
          </cell>
        </row>
        <row r="1155">
          <cell r="B1155" t="str">
            <v>ADM_073</v>
          </cell>
          <cell r="N1155">
            <v>2.8846990722905663</v>
          </cell>
          <cell r="U1155">
            <v>2.8911375355631455</v>
          </cell>
        </row>
        <row r="1156">
          <cell r="B1156" t="str">
            <v>LIT_435</v>
          </cell>
          <cell r="N1156">
            <v>0</v>
          </cell>
          <cell r="U1156">
            <v>0</v>
          </cell>
        </row>
        <row r="1157">
          <cell r="B1157" t="str">
            <v>OST_107</v>
          </cell>
          <cell r="N1157">
            <v>0</v>
          </cell>
          <cell r="U1157">
            <v>2.7466020608789693E-2</v>
          </cell>
        </row>
        <row r="1158">
          <cell r="B1158" t="str">
            <v>EST_195</v>
          </cell>
          <cell r="N1158">
            <v>1.1867461112395234</v>
          </cell>
          <cell r="U1158">
            <v>0</v>
          </cell>
        </row>
        <row r="1159">
          <cell r="B1159" t="str">
            <v>OST_096</v>
          </cell>
          <cell r="N1159">
            <v>0</v>
          </cell>
          <cell r="U1159">
            <v>0</v>
          </cell>
        </row>
        <row r="1160">
          <cell r="B1160" t="str">
            <v>EXN_101</v>
          </cell>
          <cell r="N1160">
            <v>1.24779558431997</v>
          </cell>
          <cell r="U1160">
            <v>0</v>
          </cell>
        </row>
        <row r="1161">
          <cell r="B1161" t="str">
            <v>CTR_1052</v>
          </cell>
          <cell r="N1161">
            <v>0</v>
          </cell>
          <cell r="U1161">
            <v>3.887030473728216</v>
          </cell>
        </row>
        <row r="1162">
          <cell r="B1162" t="str">
            <v>NRO_148</v>
          </cell>
          <cell r="N1162">
            <v>8.9175391586979543E-5</v>
          </cell>
          <cell r="U1162">
            <v>0</v>
          </cell>
        </row>
        <row r="1163">
          <cell r="B1163" t="str">
            <v>OST_137</v>
          </cell>
          <cell r="N1163">
            <v>0</v>
          </cell>
          <cell r="U1163">
            <v>0</v>
          </cell>
        </row>
        <row r="1164">
          <cell r="B1164" t="str">
            <v>LIT_370</v>
          </cell>
          <cell r="N1164">
            <v>0</v>
          </cell>
          <cell r="U1164">
            <v>0</v>
          </cell>
        </row>
        <row r="1165">
          <cell r="B1165" t="str">
            <v>SUO_154</v>
          </cell>
          <cell r="N1165">
            <v>0</v>
          </cell>
          <cell r="U1165">
            <v>0</v>
          </cell>
        </row>
        <row r="1166">
          <cell r="B1166" t="str">
            <v>NRD_097</v>
          </cell>
          <cell r="N1166">
            <v>0</v>
          </cell>
          <cell r="U1166">
            <v>6.1638030664920258</v>
          </cell>
        </row>
        <row r="1167">
          <cell r="B1167" t="str">
            <v>EXN_184</v>
          </cell>
          <cell r="N1167">
            <v>0</v>
          </cell>
          <cell r="U1167">
            <v>0</v>
          </cell>
        </row>
        <row r="1168">
          <cell r="B1168" t="str">
            <v>LIT_364</v>
          </cell>
          <cell r="N1168">
            <v>0</v>
          </cell>
          <cell r="U1168">
            <v>0</v>
          </cell>
        </row>
        <row r="1169">
          <cell r="B1169" t="str">
            <v>OST_076</v>
          </cell>
          <cell r="N1169">
            <v>0</v>
          </cell>
          <cell r="U1169">
            <v>0</v>
          </cell>
        </row>
        <row r="1170">
          <cell r="B1170" t="str">
            <v>NRD_053</v>
          </cell>
          <cell r="N1170">
            <v>0</v>
          </cell>
          <cell r="U1170">
            <v>0</v>
          </cell>
        </row>
        <row r="1171">
          <cell r="B1171" t="str">
            <v>LIT_203</v>
          </cell>
          <cell r="N1171">
            <v>0</v>
          </cell>
          <cell r="U1171">
            <v>0</v>
          </cell>
        </row>
        <row r="1172">
          <cell r="B1172" t="str">
            <v>OST_119</v>
          </cell>
          <cell r="N1172">
            <v>1.5534353214451834E-2</v>
          </cell>
          <cell r="U1172">
            <v>0</v>
          </cell>
        </row>
        <row r="1173">
          <cell r="B1173" t="str">
            <v>SUD_096</v>
          </cell>
          <cell r="N1173">
            <v>0</v>
          </cell>
          <cell r="U1173">
            <v>7.9722800078760574E-3</v>
          </cell>
        </row>
        <row r="1174">
          <cell r="B1174" t="str">
            <v>LIT_773</v>
          </cell>
          <cell r="N1174">
            <v>0</v>
          </cell>
          <cell r="U1174">
            <v>0</v>
          </cell>
        </row>
        <row r="1175">
          <cell r="B1175" t="str">
            <v>CTR_1057</v>
          </cell>
          <cell r="N1175">
            <v>0</v>
          </cell>
          <cell r="U1175">
            <v>0</v>
          </cell>
        </row>
        <row r="1176">
          <cell r="B1176" t="str">
            <v>EST_128</v>
          </cell>
          <cell r="N1176">
            <v>0</v>
          </cell>
          <cell r="U1176">
            <v>0</v>
          </cell>
        </row>
        <row r="1177">
          <cell r="B1177" t="str">
            <v>EST_004</v>
          </cell>
          <cell r="N1177">
            <v>0</v>
          </cell>
          <cell r="U1177">
            <v>0</v>
          </cell>
        </row>
        <row r="1178">
          <cell r="B1178" t="str">
            <v>OST_120</v>
          </cell>
          <cell r="N1178">
            <v>0</v>
          </cell>
          <cell r="U1178">
            <v>0</v>
          </cell>
        </row>
        <row r="1179">
          <cell r="B1179" t="str">
            <v>OST_071</v>
          </cell>
          <cell r="N1179">
            <v>0</v>
          </cell>
          <cell r="U1179">
            <v>0</v>
          </cell>
        </row>
        <row r="1180">
          <cell r="B1180" t="str">
            <v>EST_194</v>
          </cell>
          <cell r="N1180">
            <v>0</v>
          </cell>
          <cell r="U1180">
            <v>0</v>
          </cell>
        </row>
        <row r="1181">
          <cell r="B1181" t="str">
            <v>ADM_033</v>
          </cell>
          <cell r="N1181">
            <v>1.5675250333159261</v>
          </cell>
          <cell r="U1181">
            <v>4.4608027782771602</v>
          </cell>
        </row>
        <row r="1182">
          <cell r="B1182" t="str">
            <v>OST_142</v>
          </cell>
          <cell r="N1182">
            <v>0</v>
          </cell>
          <cell r="U1182">
            <v>0</v>
          </cell>
        </row>
        <row r="1183">
          <cell r="B1183" t="str">
            <v>NRD_073</v>
          </cell>
          <cell r="N1183">
            <v>0</v>
          </cell>
          <cell r="U1183">
            <v>0</v>
          </cell>
        </row>
        <row r="1184">
          <cell r="B1184" t="str">
            <v>NRO_130</v>
          </cell>
          <cell r="N1184">
            <v>0.8899525729597384</v>
          </cell>
          <cell r="U1184">
            <v>0</v>
          </cell>
        </row>
        <row r="1185">
          <cell r="B1185" t="str">
            <v>EXN_001</v>
          </cell>
          <cell r="N1185">
            <v>0</v>
          </cell>
          <cell r="U1185">
            <v>0</v>
          </cell>
        </row>
        <row r="1186">
          <cell r="B1186" t="str">
            <v>OST_113</v>
          </cell>
          <cell r="N1186">
            <v>0</v>
          </cell>
          <cell r="U1186">
            <v>0</v>
          </cell>
        </row>
        <row r="1187">
          <cell r="B1187" t="str">
            <v>SUO_079</v>
          </cell>
          <cell r="N1187">
            <v>0</v>
          </cell>
          <cell r="U1187">
            <v>0</v>
          </cell>
        </row>
        <row r="1188">
          <cell r="B1188" t="str">
            <v>OST_003</v>
          </cell>
          <cell r="N1188">
            <v>0</v>
          </cell>
          <cell r="U1188">
            <v>0</v>
          </cell>
        </row>
        <row r="1189">
          <cell r="B1189" t="str">
            <v>NRO_253</v>
          </cell>
          <cell r="N1189">
            <v>0</v>
          </cell>
          <cell r="U1189">
            <v>0</v>
          </cell>
        </row>
        <row r="1190">
          <cell r="B1190" t="str">
            <v>LIT_374</v>
          </cell>
          <cell r="N1190">
            <v>0</v>
          </cell>
          <cell r="U1190">
            <v>0</v>
          </cell>
        </row>
        <row r="1191">
          <cell r="B1191" t="str">
            <v>SUO_181</v>
          </cell>
          <cell r="N1191">
            <v>0</v>
          </cell>
          <cell r="U1191">
            <v>0</v>
          </cell>
        </row>
        <row r="1192">
          <cell r="B1192" t="str">
            <v>NRO_117</v>
          </cell>
          <cell r="N1192">
            <v>0</v>
          </cell>
          <cell r="U1192">
            <v>0</v>
          </cell>
        </row>
        <row r="1193">
          <cell r="B1193" t="str">
            <v>CTR_583</v>
          </cell>
          <cell r="N1193">
            <v>0</v>
          </cell>
          <cell r="U1193">
            <v>0</v>
          </cell>
        </row>
        <row r="1194">
          <cell r="B1194" t="str">
            <v>CTR_799</v>
          </cell>
          <cell r="N1194">
            <v>0</v>
          </cell>
          <cell r="U1194">
            <v>13.928518432910142</v>
          </cell>
        </row>
        <row r="1195">
          <cell r="B1195" t="str">
            <v>NRO_221</v>
          </cell>
          <cell r="N1195">
            <v>0</v>
          </cell>
          <cell r="U1195">
            <v>0</v>
          </cell>
        </row>
        <row r="1196">
          <cell r="B1196" t="str">
            <v>NRO_062</v>
          </cell>
          <cell r="N1196">
            <v>0</v>
          </cell>
          <cell r="U1196">
            <v>0</v>
          </cell>
        </row>
        <row r="1197">
          <cell r="B1197" t="str">
            <v>NRO_070</v>
          </cell>
          <cell r="N1197">
            <v>0</v>
          </cell>
          <cell r="U1197">
            <v>0</v>
          </cell>
        </row>
        <row r="1198">
          <cell r="B1198" t="str">
            <v>NRO_123</v>
          </cell>
          <cell r="N1198">
            <v>0</v>
          </cell>
          <cell r="U1198">
            <v>0</v>
          </cell>
        </row>
        <row r="1199">
          <cell r="B1199" t="str">
            <v>NRO_135</v>
          </cell>
          <cell r="N1199">
            <v>0</v>
          </cell>
          <cell r="U1199">
            <v>0</v>
          </cell>
        </row>
        <row r="1200">
          <cell r="B1200" t="str">
            <v>NRO_028</v>
          </cell>
          <cell r="N1200">
            <v>0</v>
          </cell>
          <cell r="U1200">
            <v>0</v>
          </cell>
        </row>
        <row r="1201">
          <cell r="B1201" t="str">
            <v>EXN_189</v>
          </cell>
          <cell r="N1201">
            <v>0</v>
          </cell>
          <cell r="U1201">
            <v>0</v>
          </cell>
        </row>
        <row r="1202">
          <cell r="B1202" t="str">
            <v>EXN_190</v>
          </cell>
          <cell r="N1202">
            <v>0</v>
          </cell>
          <cell r="U1202">
            <v>0</v>
          </cell>
        </row>
        <row r="1203">
          <cell r="B1203" t="str">
            <v>NRD_135</v>
          </cell>
          <cell r="N1203">
            <v>0</v>
          </cell>
          <cell r="U1203">
            <v>0</v>
          </cell>
        </row>
        <row r="1204">
          <cell r="B1204" t="str">
            <v>EXN_118</v>
          </cell>
          <cell r="N1204">
            <v>0</v>
          </cell>
          <cell r="U1204">
            <v>0</v>
          </cell>
        </row>
        <row r="1205">
          <cell r="B1205" t="str">
            <v>NRD_031</v>
          </cell>
          <cell r="N1205">
            <v>0</v>
          </cell>
          <cell r="U1205">
            <v>0</v>
          </cell>
        </row>
        <row r="1206">
          <cell r="B1206" t="str">
            <v>EXN_028</v>
          </cell>
          <cell r="N1206">
            <v>0</v>
          </cell>
          <cell r="U1206">
            <v>0</v>
          </cell>
        </row>
        <row r="1207">
          <cell r="B1207" t="str">
            <v>NRO_029</v>
          </cell>
          <cell r="N1207">
            <v>0</v>
          </cell>
          <cell r="U1207">
            <v>4.6299863311959774E-2</v>
          </cell>
        </row>
        <row r="1208">
          <cell r="B1208" t="str">
            <v>CTR_422</v>
          </cell>
          <cell r="N1208">
            <v>0</v>
          </cell>
          <cell r="U1208">
            <v>0</v>
          </cell>
        </row>
        <row r="1209">
          <cell r="B1209" t="str">
            <v>LIT_837</v>
          </cell>
          <cell r="N1209">
            <v>0</v>
          </cell>
          <cell r="U1209">
            <v>0</v>
          </cell>
        </row>
        <row r="1210">
          <cell r="B1210" t="str">
            <v>LIT_360</v>
          </cell>
          <cell r="N1210">
            <v>0</v>
          </cell>
          <cell r="U1210">
            <v>0</v>
          </cell>
        </row>
        <row r="1211">
          <cell r="B1211" t="str">
            <v>OST_180</v>
          </cell>
          <cell r="N1211">
            <v>0</v>
          </cell>
          <cell r="U1211">
            <v>0</v>
          </cell>
        </row>
        <row r="1212">
          <cell r="B1212" t="str">
            <v>SUO_081</v>
          </cell>
          <cell r="N1212">
            <v>0</v>
          </cell>
          <cell r="U1212">
            <v>0</v>
          </cell>
        </row>
        <row r="1213">
          <cell r="B1213" t="str">
            <v>NRD_092</v>
          </cell>
          <cell r="N1213">
            <v>0</v>
          </cell>
          <cell r="U1213">
            <v>0</v>
          </cell>
        </row>
        <row r="1214">
          <cell r="B1214" t="str">
            <v>SUD_055</v>
          </cell>
          <cell r="N1214">
            <v>0</v>
          </cell>
          <cell r="U1214">
            <v>0</v>
          </cell>
        </row>
        <row r="1215">
          <cell r="B1215" t="str">
            <v>EXN_110</v>
          </cell>
          <cell r="N1215">
            <v>0</v>
          </cell>
          <cell r="U1215">
            <v>0</v>
          </cell>
        </row>
        <row r="1216">
          <cell r="B1216" t="str">
            <v>LIT_173</v>
          </cell>
          <cell r="N1216">
            <v>0</v>
          </cell>
          <cell r="U1216">
            <v>0</v>
          </cell>
        </row>
        <row r="1217">
          <cell r="B1217" t="str">
            <v>LIT_431</v>
          </cell>
          <cell r="N1217">
            <v>0</v>
          </cell>
          <cell r="U1217">
            <v>0</v>
          </cell>
        </row>
        <row r="1218">
          <cell r="B1218" t="str">
            <v>SUD_054</v>
          </cell>
          <cell r="N1218">
            <v>0</v>
          </cell>
          <cell r="U1218">
            <v>0</v>
          </cell>
        </row>
        <row r="1219">
          <cell r="B1219" t="str">
            <v>LIT_201</v>
          </cell>
          <cell r="N1219">
            <v>0</v>
          </cell>
          <cell r="U1219">
            <v>0</v>
          </cell>
        </row>
        <row r="1220">
          <cell r="B1220" t="str">
            <v>NRO_076</v>
          </cell>
          <cell r="N1220">
            <v>0</v>
          </cell>
          <cell r="U1220">
            <v>0</v>
          </cell>
        </row>
        <row r="1221">
          <cell r="B1221" t="str">
            <v>OST_254</v>
          </cell>
          <cell r="N1221">
            <v>0</v>
          </cell>
          <cell r="U1221">
            <v>0</v>
          </cell>
        </row>
        <row r="1222">
          <cell r="B1222" t="str">
            <v>CTR_453</v>
          </cell>
          <cell r="N1222">
            <v>0</v>
          </cell>
          <cell r="U1222">
            <v>0</v>
          </cell>
        </row>
        <row r="1223">
          <cell r="B1223" t="str">
            <v>CTR_441</v>
          </cell>
          <cell r="N1223">
            <v>0</v>
          </cell>
          <cell r="U1223">
            <v>0</v>
          </cell>
        </row>
        <row r="1224">
          <cell r="B1224" t="str">
            <v>EXN_186</v>
          </cell>
          <cell r="N1224">
            <v>0</v>
          </cell>
          <cell r="U1224">
            <v>0</v>
          </cell>
        </row>
        <row r="1225">
          <cell r="B1225" t="str">
            <v>NRO_247</v>
          </cell>
          <cell r="N1225">
            <v>2.1669085103286503</v>
          </cell>
          <cell r="U1225">
            <v>0</v>
          </cell>
        </row>
        <row r="1226">
          <cell r="B1226" t="str">
            <v>CTR_676</v>
          </cell>
          <cell r="N1226">
            <v>0</v>
          </cell>
          <cell r="U1226">
            <v>0</v>
          </cell>
        </row>
        <row r="1227">
          <cell r="B1227" t="str">
            <v>OST_303</v>
          </cell>
          <cell r="N1227">
            <v>0</v>
          </cell>
          <cell r="U1227">
            <v>0</v>
          </cell>
        </row>
        <row r="1228">
          <cell r="B1228" t="str">
            <v>LIT_772</v>
          </cell>
          <cell r="N1228">
            <v>0</v>
          </cell>
          <cell r="U1228">
            <v>0</v>
          </cell>
        </row>
        <row r="1229">
          <cell r="B1229" t="str">
            <v>LIT_069</v>
          </cell>
          <cell r="N1229">
            <v>0</v>
          </cell>
          <cell r="U1229">
            <v>0</v>
          </cell>
        </row>
        <row r="1230">
          <cell r="B1230" t="str">
            <v>EXN_259</v>
          </cell>
          <cell r="N1230">
            <v>0</v>
          </cell>
          <cell r="U1230">
            <v>0</v>
          </cell>
        </row>
        <row r="1231">
          <cell r="B1231" t="str">
            <v>SUO_164</v>
          </cell>
          <cell r="N1231">
            <v>0</v>
          </cell>
          <cell r="U1231">
            <v>0</v>
          </cell>
        </row>
        <row r="1232">
          <cell r="B1232" t="str">
            <v>NRD_107</v>
          </cell>
          <cell r="N1232">
            <v>0</v>
          </cell>
          <cell r="U1232">
            <v>0</v>
          </cell>
        </row>
        <row r="1233">
          <cell r="B1233" t="str">
            <v>OST_283</v>
          </cell>
          <cell r="N1233">
            <v>0</v>
          </cell>
          <cell r="U1233">
            <v>0</v>
          </cell>
        </row>
        <row r="1234">
          <cell r="B1234" t="str">
            <v>ADM_081</v>
          </cell>
          <cell r="N1234">
            <v>1.4836647273354373</v>
          </cell>
          <cell r="U1234">
            <v>0</v>
          </cell>
        </row>
        <row r="1235">
          <cell r="B1235" t="str">
            <v>EXN_161</v>
          </cell>
          <cell r="N1235">
            <v>0</v>
          </cell>
          <cell r="U1235">
            <v>0</v>
          </cell>
        </row>
        <row r="1236">
          <cell r="B1236" t="str">
            <v>OST_282</v>
          </cell>
          <cell r="N1236">
            <v>0</v>
          </cell>
          <cell r="U1236">
            <v>0</v>
          </cell>
        </row>
        <row r="1237">
          <cell r="B1237" t="str">
            <v>CTR_825</v>
          </cell>
          <cell r="N1237">
            <v>0</v>
          </cell>
          <cell r="U1237">
            <v>0</v>
          </cell>
        </row>
        <row r="1238">
          <cell r="B1238" t="str">
            <v>CTR_822</v>
          </cell>
          <cell r="N1238">
            <v>0</v>
          </cell>
          <cell r="U1238">
            <v>0</v>
          </cell>
        </row>
        <row r="1239">
          <cell r="B1239" t="str">
            <v>SUD_107</v>
          </cell>
          <cell r="N1239">
            <v>0</v>
          </cell>
          <cell r="U1239">
            <v>0</v>
          </cell>
        </row>
        <row r="1240">
          <cell r="B1240" t="str">
            <v>CTR_795</v>
          </cell>
          <cell r="N1240">
            <v>0</v>
          </cell>
          <cell r="U1240">
            <v>0</v>
          </cell>
        </row>
        <row r="1241">
          <cell r="B1241" t="str">
            <v>CTR_823</v>
          </cell>
          <cell r="N1241">
            <v>0</v>
          </cell>
          <cell r="U1241">
            <v>0</v>
          </cell>
        </row>
        <row r="1242">
          <cell r="B1242" t="str">
            <v>CTR_835</v>
          </cell>
          <cell r="N1242">
            <v>0</v>
          </cell>
          <cell r="U1242">
            <v>0</v>
          </cell>
        </row>
        <row r="1243">
          <cell r="B1243" t="str">
            <v>NRO_139</v>
          </cell>
          <cell r="N1243">
            <v>0</v>
          </cell>
          <cell r="U1243">
            <v>0</v>
          </cell>
        </row>
        <row r="1244">
          <cell r="B1244" t="str">
            <v>NRO_138</v>
          </cell>
          <cell r="N1244">
            <v>0</v>
          </cell>
          <cell r="U1244">
            <v>0</v>
          </cell>
        </row>
        <row r="1245">
          <cell r="B1245" t="str">
            <v>NRO_141</v>
          </cell>
          <cell r="N1245">
            <v>0</v>
          </cell>
          <cell r="U1245">
            <v>0</v>
          </cell>
        </row>
        <row r="1246">
          <cell r="B1246" t="str">
            <v>CTR_894</v>
          </cell>
          <cell r="N1246">
            <v>0</v>
          </cell>
          <cell r="U1246">
            <v>0</v>
          </cell>
        </row>
        <row r="1247">
          <cell r="B1247" t="str">
            <v>CTR_906</v>
          </cell>
          <cell r="N1247">
            <v>0</v>
          </cell>
          <cell r="U1247">
            <v>0</v>
          </cell>
        </row>
        <row r="1248">
          <cell r="B1248" t="str">
            <v>SUD_119</v>
          </cell>
          <cell r="N1248">
            <v>0</v>
          </cell>
          <cell r="U1248">
            <v>0</v>
          </cell>
        </row>
        <row r="1249">
          <cell r="B1249" t="str">
            <v>OST_322</v>
          </cell>
          <cell r="N1249">
            <v>0</v>
          </cell>
          <cell r="U1249">
            <v>0</v>
          </cell>
        </row>
        <row r="1250">
          <cell r="B1250" t="str">
            <v>EXN_242</v>
          </cell>
          <cell r="N1250">
            <v>0</v>
          </cell>
          <cell r="U1250">
            <v>0</v>
          </cell>
        </row>
        <row r="1251">
          <cell r="B1251" t="str">
            <v>NRO_149</v>
          </cell>
          <cell r="N1251">
            <v>0</v>
          </cell>
          <cell r="U1251">
            <v>0</v>
          </cell>
        </row>
        <row r="1252">
          <cell r="B1252" t="str">
            <v>ADM_179</v>
          </cell>
          <cell r="N1252">
            <v>0</v>
          </cell>
          <cell r="U1252">
            <v>0</v>
          </cell>
        </row>
        <row r="1253">
          <cell r="B1253" t="str">
            <v>OST_311</v>
          </cell>
          <cell r="N1253">
            <v>0</v>
          </cell>
          <cell r="U1253">
            <v>0</v>
          </cell>
        </row>
        <row r="1254">
          <cell r="B1254" t="str">
            <v>EXN_265</v>
          </cell>
          <cell r="N1254">
            <v>0</v>
          </cell>
          <cell r="U1254">
            <v>0</v>
          </cell>
        </row>
        <row r="1255">
          <cell r="B1255" t="str">
            <v>NRO_137</v>
          </cell>
          <cell r="N1255">
            <v>0</v>
          </cell>
          <cell r="U1255">
            <v>0</v>
          </cell>
        </row>
        <row r="1256">
          <cell r="B1256" t="str">
            <v>NRO_151</v>
          </cell>
          <cell r="N1256">
            <v>0</v>
          </cell>
          <cell r="U1256">
            <v>0</v>
          </cell>
        </row>
        <row r="1257">
          <cell r="B1257" t="str">
            <v>CTR_869</v>
          </cell>
          <cell r="N1257">
            <v>0</v>
          </cell>
          <cell r="U1257">
            <v>0</v>
          </cell>
        </row>
        <row r="1258">
          <cell r="B1258" t="str">
            <v>NRO_144</v>
          </cell>
          <cell r="N1258">
            <v>0</v>
          </cell>
          <cell r="U1258">
            <v>0</v>
          </cell>
        </row>
        <row r="1259">
          <cell r="B1259" t="str">
            <v>CTR_870</v>
          </cell>
          <cell r="N1259">
            <v>0</v>
          </cell>
          <cell r="U1259">
            <v>0</v>
          </cell>
        </row>
        <row r="1260">
          <cell r="B1260" t="str">
            <v>OST_314</v>
          </cell>
          <cell r="N1260">
            <v>0</v>
          </cell>
          <cell r="U1260">
            <v>0</v>
          </cell>
        </row>
        <row r="1261">
          <cell r="B1261" t="str">
            <v>EST_147</v>
          </cell>
          <cell r="N1261">
            <v>0</v>
          </cell>
          <cell r="U1261">
            <v>0</v>
          </cell>
        </row>
        <row r="1262">
          <cell r="B1262" t="str">
            <v>SUD_108</v>
          </cell>
          <cell r="N1262">
            <v>0</v>
          </cell>
          <cell r="U1262">
            <v>0</v>
          </cell>
        </row>
        <row r="1263">
          <cell r="B1263" t="str">
            <v>CTR_892</v>
          </cell>
          <cell r="N1263">
            <v>0</v>
          </cell>
          <cell r="U1263">
            <v>0</v>
          </cell>
        </row>
        <row r="1264">
          <cell r="B1264" t="str">
            <v>SUD_126</v>
          </cell>
          <cell r="N1264">
            <v>0</v>
          </cell>
          <cell r="U1264">
            <v>0</v>
          </cell>
        </row>
        <row r="1265">
          <cell r="B1265" t="str">
            <v>NRO_088</v>
          </cell>
          <cell r="N1265">
            <v>0</v>
          </cell>
          <cell r="U1265">
            <v>4.6215681742301671</v>
          </cell>
        </row>
        <row r="1266">
          <cell r="B1266" t="str">
            <v>NRO_036</v>
          </cell>
          <cell r="N1266">
            <v>0</v>
          </cell>
          <cell r="U1266">
            <v>0</v>
          </cell>
        </row>
        <row r="1267">
          <cell r="B1267" t="str">
            <v>LIT_191</v>
          </cell>
          <cell r="N1267">
            <v>0</v>
          </cell>
          <cell r="U1267">
            <v>0</v>
          </cell>
        </row>
        <row r="1268">
          <cell r="B1268" t="str">
            <v>CTR_204</v>
          </cell>
          <cell r="N1268">
            <v>0</v>
          </cell>
          <cell r="U1268">
            <v>0</v>
          </cell>
        </row>
        <row r="1269">
          <cell r="B1269" t="str">
            <v>OST_044</v>
          </cell>
          <cell r="N1269">
            <v>0</v>
          </cell>
          <cell r="U1269">
            <v>0</v>
          </cell>
        </row>
        <row r="1270">
          <cell r="B1270" t="str">
            <v>OST_037</v>
          </cell>
          <cell r="N1270">
            <v>0</v>
          </cell>
          <cell r="U1270">
            <v>0</v>
          </cell>
        </row>
        <row r="1271">
          <cell r="B1271" t="str">
            <v>EST_023</v>
          </cell>
          <cell r="N1271">
            <v>1.7103840106382658E-2</v>
          </cell>
          <cell r="U1271">
            <v>0</v>
          </cell>
        </row>
        <row r="1272">
          <cell r="B1272" t="str">
            <v>EST_024</v>
          </cell>
          <cell r="N1272">
            <v>0</v>
          </cell>
          <cell r="U1272">
            <v>0</v>
          </cell>
        </row>
        <row r="1273">
          <cell r="B1273" t="str">
            <v>EST_022</v>
          </cell>
          <cell r="N1273">
            <v>0</v>
          </cell>
          <cell r="U1273">
            <v>0</v>
          </cell>
        </row>
        <row r="1274">
          <cell r="B1274" t="str">
            <v>LIT_178</v>
          </cell>
          <cell r="N1274">
            <v>0</v>
          </cell>
          <cell r="U1274">
            <v>0</v>
          </cell>
        </row>
        <row r="1275">
          <cell r="B1275" t="str">
            <v>NRD_027</v>
          </cell>
          <cell r="N1275">
            <v>0</v>
          </cell>
          <cell r="U1275">
            <v>0</v>
          </cell>
        </row>
        <row r="1276">
          <cell r="B1276" t="str">
            <v>EXN_033</v>
          </cell>
          <cell r="N1276">
            <v>0</v>
          </cell>
          <cell r="U1276">
            <v>0</v>
          </cell>
        </row>
        <row r="1277">
          <cell r="B1277" t="str">
            <v>SUO_019</v>
          </cell>
          <cell r="N1277">
            <v>0</v>
          </cell>
          <cell r="U1277">
            <v>0</v>
          </cell>
        </row>
        <row r="1278">
          <cell r="B1278" t="str">
            <v>SUO_020</v>
          </cell>
          <cell r="N1278">
            <v>0</v>
          </cell>
          <cell r="U1278">
            <v>0</v>
          </cell>
        </row>
        <row r="1279">
          <cell r="B1279" t="str">
            <v>EXN_230</v>
          </cell>
          <cell r="N1279">
            <v>0</v>
          </cell>
          <cell r="U1279">
            <v>0</v>
          </cell>
        </row>
        <row r="1280">
          <cell r="B1280" t="str">
            <v>OST_256</v>
          </cell>
          <cell r="N1280">
            <v>0</v>
          </cell>
          <cell r="U1280">
            <v>0</v>
          </cell>
        </row>
        <row r="1281">
          <cell r="B1281" t="str">
            <v>OST_040</v>
          </cell>
          <cell r="N1281">
            <v>0</v>
          </cell>
          <cell r="U1281">
            <v>0</v>
          </cell>
        </row>
        <row r="1282">
          <cell r="B1282" t="str">
            <v>LIT_430</v>
          </cell>
          <cell r="N1282">
            <v>0</v>
          </cell>
          <cell r="U1282">
            <v>0</v>
          </cell>
        </row>
        <row r="1283">
          <cell r="B1283" t="str">
            <v>OST_257</v>
          </cell>
          <cell r="N1283">
            <v>0</v>
          </cell>
          <cell r="U1283">
            <v>0</v>
          </cell>
        </row>
        <row r="1284">
          <cell r="B1284" t="str">
            <v>CTR_627</v>
          </cell>
          <cell r="N1284">
            <v>0</v>
          </cell>
          <cell r="U1284">
            <v>0</v>
          </cell>
        </row>
        <row r="1285">
          <cell r="B1285" t="str">
            <v>OST_260</v>
          </cell>
          <cell r="N1285">
            <v>0</v>
          </cell>
          <cell r="U1285">
            <v>0</v>
          </cell>
        </row>
        <row r="1286">
          <cell r="B1286" t="str">
            <v>EXN_191</v>
          </cell>
          <cell r="N1286">
            <v>0</v>
          </cell>
          <cell r="U1286">
            <v>0</v>
          </cell>
        </row>
        <row r="1287">
          <cell r="B1287" t="str">
            <v>EXN_231</v>
          </cell>
          <cell r="N1287">
            <v>0</v>
          </cell>
          <cell r="U1287">
            <v>0</v>
          </cell>
        </row>
        <row r="1288">
          <cell r="B1288" t="str">
            <v>LIT_586</v>
          </cell>
          <cell r="N1288">
            <v>0</v>
          </cell>
          <cell r="U1288">
            <v>0</v>
          </cell>
        </row>
        <row r="1289">
          <cell r="B1289" t="str">
            <v>SUO_157</v>
          </cell>
          <cell r="N1289">
            <v>0</v>
          </cell>
          <cell r="U1289">
            <v>0</v>
          </cell>
        </row>
        <row r="1290">
          <cell r="B1290" t="str">
            <v>EXN_215</v>
          </cell>
          <cell r="N1290">
            <v>9.8627983095199746E-3</v>
          </cell>
          <cell r="U1290">
            <v>1.3145572454818086</v>
          </cell>
        </row>
        <row r="1291">
          <cell r="B1291" t="str">
            <v>SUD_231</v>
          </cell>
          <cell r="N1291">
            <v>0</v>
          </cell>
          <cell r="U1291">
            <v>0</v>
          </cell>
        </row>
        <row r="1292">
          <cell r="B1292" t="str">
            <v>EST_074</v>
          </cell>
          <cell r="N1292">
            <v>0</v>
          </cell>
          <cell r="U1292">
            <v>0</v>
          </cell>
        </row>
        <row r="1293">
          <cell r="B1293" t="str">
            <v>OST_070</v>
          </cell>
          <cell r="N1293">
            <v>0</v>
          </cell>
          <cell r="U1293">
            <v>0</v>
          </cell>
        </row>
        <row r="1294">
          <cell r="B1294" t="str">
            <v>LIT_536</v>
          </cell>
          <cell r="N1294">
            <v>0</v>
          </cell>
          <cell r="U1294">
            <v>2.4969109644353612E-3</v>
          </cell>
        </row>
        <row r="1295">
          <cell r="B1295" t="str">
            <v>NRD_157</v>
          </cell>
          <cell r="N1295">
            <v>0</v>
          </cell>
          <cell r="U1295">
            <v>0</v>
          </cell>
        </row>
        <row r="1296">
          <cell r="B1296" t="str">
            <v>CTR_829</v>
          </cell>
          <cell r="N1296">
            <v>0</v>
          </cell>
          <cell r="U1296">
            <v>0</v>
          </cell>
        </row>
        <row r="1297">
          <cell r="B1297" t="str">
            <v>LIT_769</v>
          </cell>
          <cell r="N1297">
            <v>0</v>
          </cell>
          <cell r="U1297">
            <v>0</v>
          </cell>
        </row>
        <row r="1298">
          <cell r="B1298" t="str">
            <v>SUD_130</v>
          </cell>
          <cell r="N1298">
            <v>0</v>
          </cell>
          <cell r="U1298">
            <v>0</v>
          </cell>
        </row>
        <row r="1299">
          <cell r="B1299" t="str">
            <v>ADM_140</v>
          </cell>
          <cell r="N1299">
            <v>0</v>
          </cell>
          <cell r="U1299">
            <v>0</v>
          </cell>
        </row>
        <row r="1300">
          <cell r="B1300" t="str">
            <v>CTR_909</v>
          </cell>
          <cell r="N1300">
            <v>0</v>
          </cell>
          <cell r="U1300">
            <v>0</v>
          </cell>
        </row>
        <row r="1301">
          <cell r="B1301" t="str">
            <v>ADM_187</v>
          </cell>
          <cell r="N1301">
            <v>0</v>
          </cell>
          <cell r="U1301">
            <v>0</v>
          </cell>
        </row>
        <row r="1302">
          <cell r="B1302" t="str">
            <v>EST_150</v>
          </cell>
          <cell r="N1302">
            <v>0</v>
          </cell>
          <cell r="U1302">
            <v>0</v>
          </cell>
        </row>
        <row r="1303">
          <cell r="B1303" t="str">
            <v>SUD_112</v>
          </cell>
          <cell r="N1303">
            <v>0</v>
          </cell>
          <cell r="U1303">
            <v>0</v>
          </cell>
        </row>
        <row r="1304">
          <cell r="B1304" t="str">
            <v>SUO_266</v>
          </cell>
          <cell r="N1304">
            <v>0</v>
          </cell>
          <cell r="U1304">
            <v>0</v>
          </cell>
        </row>
        <row r="1305">
          <cell r="B1305" t="str">
            <v>EST_155</v>
          </cell>
          <cell r="N1305">
            <v>0</v>
          </cell>
          <cell r="U1305">
            <v>0</v>
          </cell>
        </row>
        <row r="1306">
          <cell r="B1306" t="str">
            <v>ADM_185</v>
          </cell>
          <cell r="N1306">
            <v>0</v>
          </cell>
          <cell r="U1306">
            <v>0</v>
          </cell>
        </row>
        <row r="1307">
          <cell r="B1307" t="str">
            <v>OST_023</v>
          </cell>
          <cell r="N1307">
            <v>0</v>
          </cell>
          <cell r="U1307">
            <v>0</v>
          </cell>
        </row>
        <row r="1308">
          <cell r="B1308" t="str">
            <v>LIT_111</v>
          </cell>
          <cell r="N1308">
            <v>0</v>
          </cell>
          <cell r="U1308">
            <v>0</v>
          </cell>
        </row>
        <row r="1309">
          <cell r="B1309" t="str">
            <v>CTR_145</v>
          </cell>
          <cell r="N1309">
            <v>0</v>
          </cell>
          <cell r="U1309">
            <v>0</v>
          </cell>
        </row>
        <row r="1310">
          <cell r="B1310" t="str">
            <v>LIT_187</v>
          </cell>
          <cell r="N1310">
            <v>0</v>
          </cell>
          <cell r="U1310">
            <v>0</v>
          </cell>
        </row>
        <row r="1311">
          <cell r="B1311" t="str">
            <v>SUD_020</v>
          </cell>
          <cell r="N1311">
            <v>0</v>
          </cell>
          <cell r="U1311">
            <v>0</v>
          </cell>
        </row>
        <row r="1312">
          <cell r="B1312" t="str">
            <v>SUD_019</v>
          </cell>
          <cell r="N1312">
            <v>0</v>
          </cell>
          <cell r="U1312">
            <v>0</v>
          </cell>
        </row>
        <row r="1313">
          <cell r="B1313" t="str">
            <v>EST_020</v>
          </cell>
          <cell r="N1313">
            <v>0</v>
          </cell>
          <cell r="U1313">
            <v>0</v>
          </cell>
        </row>
        <row r="1314">
          <cell r="B1314" t="str">
            <v>NRD_024</v>
          </cell>
          <cell r="N1314">
            <v>0</v>
          </cell>
          <cell r="U1314">
            <v>0.39311835192284178</v>
          </cell>
        </row>
        <row r="1315">
          <cell r="B1315" t="str">
            <v>CTR_849</v>
          </cell>
          <cell r="N1315">
            <v>11.740297003992206</v>
          </cell>
          <cell r="U1315">
            <v>0.15908889859117217</v>
          </cell>
        </row>
        <row r="1316">
          <cell r="B1316" t="str">
            <v>ADM_002</v>
          </cell>
          <cell r="N1316">
            <v>0</v>
          </cell>
          <cell r="U1316">
            <v>0</v>
          </cell>
        </row>
        <row r="1317">
          <cell r="B1317" t="str">
            <v>LIT_085</v>
          </cell>
          <cell r="N1317">
            <v>0</v>
          </cell>
          <cell r="U1317">
            <v>0</v>
          </cell>
        </row>
        <row r="1318">
          <cell r="B1318" t="str">
            <v>CTR_160</v>
          </cell>
          <cell r="N1318">
            <v>0</v>
          </cell>
          <cell r="U1318">
            <v>35.558865746091257</v>
          </cell>
        </row>
        <row r="1319">
          <cell r="B1319" t="str">
            <v>LIT_632</v>
          </cell>
          <cell r="N1319">
            <v>0</v>
          </cell>
          <cell r="U1319">
            <v>0</v>
          </cell>
        </row>
        <row r="1320">
          <cell r="B1320" t="str">
            <v>CTR_298</v>
          </cell>
          <cell r="N1320">
            <v>0</v>
          </cell>
          <cell r="U1320">
            <v>0</v>
          </cell>
        </row>
        <row r="1321">
          <cell r="B1321" t="str">
            <v>SUD_113</v>
          </cell>
          <cell r="N1321">
            <v>0</v>
          </cell>
          <cell r="U1321">
            <v>0</v>
          </cell>
        </row>
        <row r="1322">
          <cell r="B1322" t="str">
            <v>CTR_299</v>
          </cell>
          <cell r="N1322">
            <v>0</v>
          </cell>
          <cell r="U1322">
            <v>0</v>
          </cell>
        </row>
        <row r="1323">
          <cell r="B1323" t="str">
            <v>SUD_122</v>
          </cell>
          <cell r="N1323">
            <v>0</v>
          </cell>
          <cell r="U1323">
            <v>0</v>
          </cell>
        </row>
        <row r="1324">
          <cell r="B1324" t="str">
            <v>CTR_205</v>
          </cell>
          <cell r="N1324">
            <v>0</v>
          </cell>
          <cell r="U1324">
            <v>0</v>
          </cell>
        </row>
        <row r="1325">
          <cell r="B1325" t="str">
            <v>OST_035</v>
          </cell>
          <cell r="N1325">
            <v>0</v>
          </cell>
          <cell r="U1325">
            <v>0</v>
          </cell>
        </row>
        <row r="1326">
          <cell r="B1326" t="str">
            <v>CTR_192</v>
          </cell>
          <cell r="N1326">
            <v>0</v>
          </cell>
          <cell r="U1326">
            <v>0</v>
          </cell>
        </row>
        <row r="1327">
          <cell r="B1327" t="str">
            <v>OST_097</v>
          </cell>
          <cell r="N1327">
            <v>0</v>
          </cell>
          <cell r="U1327">
            <v>0</v>
          </cell>
        </row>
        <row r="1328">
          <cell r="B1328" t="str">
            <v>ADM_012</v>
          </cell>
          <cell r="N1328">
            <v>0</v>
          </cell>
          <cell r="U1328">
            <v>0</v>
          </cell>
        </row>
        <row r="1329">
          <cell r="B1329" t="str">
            <v>OST_167</v>
          </cell>
          <cell r="N1329">
            <v>0</v>
          </cell>
          <cell r="U1329">
            <v>0</v>
          </cell>
        </row>
        <row r="1330">
          <cell r="B1330" t="str">
            <v>OST_259</v>
          </cell>
          <cell r="N1330">
            <v>0</v>
          </cell>
          <cell r="U1330">
            <v>0</v>
          </cell>
        </row>
        <row r="1331">
          <cell r="B1331" t="str">
            <v>ADM_143</v>
          </cell>
          <cell r="N1331">
            <v>0</v>
          </cell>
          <cell r="U1331">
            <v>0</v>
          </cell>
        </row>
        <row r="1332">
          <cell r="B1332" t="str">
            <v>LIT_591</v>
          </cell>
          <cell r="N1332">
            <v>0</v>
          </cell>
          <cell r="U1332">
            <v>0</v>
          </cell>
        </row>
        <row r="1333">
          <cell r="B1333" t="str">
            <v>NRO_104</v>
          </cell>
          <cell r="N1333">
            <v>0</v>
          </cell>
          <cell r="U1333">
            <v>0</v>
          </cell>
        </row>
        <row r="1334">
          <cell r="B1334" t="str">
            <v>OST_263</v>
          </cell>
          <cell r="N1334">
            <v>0</v>
          </cell>
          <cell r="U1334">
            <v>0</v>
          </cell>
        </row>
        <row r="1335">
          <cell r="B1335" t="str">
            <v>SUD_246</v>
          </cell>
          <cell r="N1335">
            <v>0</v>
          </cell>
          <cell r="U1335">
            <v>0</v>
          </cell>
        </row>
        <row r="1336">
          <cell r="B1336" t="str">
            <v>CTR_354</v>
          </cell>
          <cell r="N1336">
            <v>0</v>
          </cell>
          <cell r="U1336">
            <v>0</v>
          </cell>
        </row>
        <row r="1337">
          <cell r="B1337" t="str">
            <v>EXN_168</v>
          </cell>
          <cell r="N1337">
            <v>0</v>
          </cell>
          <cell r="U1337">
            <v>0</v>
          </cell>
        </row>
        <row r="1338">
          <cell r="B1338" t="str">
            <v>OST_290</v>
          </cell>
          <cell r="N1338">
            <v>0</v>
          </cell>
          <cell r="U1338">
            <v>0</v>
          </cell>
        </row>
        <row r="1339">
          <cell r="B1339" t="str">
            <v>SUD_105</v>
          </cell>
          <cell r="N1339">
            <v>0</v>
          </cell>
          <cell r="U1339">
            <v>0</v>
          </cell>
        </row>
        <row r="1340">
          <cell r="B1340" t="str">
            <v>LIT_750</v>
          </cell>
          <cell r="N1340">
            <v>0</v>
          </cell>
          <cell r="U1340">
            <v>0</v>
          </cell>
        </row>
        <row r="1341">
          <cell r="B1341" t="str">
            <v>ADM_178</v>
          </cell>
          <cell r="N1341">
            <v>0</v>
          </cell>
          <cell r="U1341">
            <v>0</v>
          </cell>
        </row>
        <row r="1342">
          <cell r="B1342" t="str">
            <v>CTR_858</v>
          </cell>
          <cell r="N1342">
            <v>0</v>
          </cell>
          <cell r="U1342">
            <v>0</v>
          </cell>
        </row>
        <row r="1343">
          <cell r="B1343" t="str">
            <v>EST_154</v>
          </cell>
          <cell r="N1343">
            <v>0</v>
          </cell>
          <cell r="U1343">
            <v>0</v>
          </cell>
        </row>
        <row r="1344">
          <cell r="B1344" t="str">
            <v>CTR_880</v>
          </cell>
          <cell r="N1344">
            <v>0</v>
          </cell>
          <cell r="U1344">
            <v>0</v>
          </cell>
        </row>
        <row r="1345">
          <cell r="B1345" t="str">
            <v>SUO_249</v>
          </cell>
          <cell r="N1345">
            <v>0</v>
          </cell>
          <cell r="U1345">
            <v>0</v>
          </cell>
        </row>
        <row r="1346">
          <cell r="B1346" t="str">
            <v>SUD_125</v>
          </cell>
          <cell r="N1346">
            <v>0</v>
          </cell>
          <cell r="U1346">
            <v>0</v>
          </cell>
        </row>
        <row r="1347">
          <cell r="B1347" t="str">
            <v>CTR_189</v>
          </cell>
          <cell r="N1347">
            <v>0</v>
          </cell>
          <cell r="U1347">
            <v>0</v>
          </cell>
        </row>
        <row r="1348">
          <cell r="B1348" t="str">
            <v>CTR_191</v>
          </cell>
          <cell r="N1348">
            <v>0</v>
          </cell>
          <cell r="U1348">
            <v>0</v>
          </cell>
        </row>
        <row r="1349">
          <cell r="B1349" t="str">
            <v>CTR_116</v>
          </cell>
          <cell r="N1349">
            <v>0</v>
          </cell>
          <cell r="U1349">
            <v>0</v>
          </cell>
        </row>
        <row r="1350">
          <cell r="B1350" t="str">
            <v>OST_029</v>
          </cell>
          <cell r="N1350">
            <v>0</v>
          </cell>
          <cell r="U1350">
            <v>0</v>
          </cell>
        </row>
        <row r="1351">
          <cell r="B1351" t="str">
            <v>EST_019</v>
          </cell>
          <cell r="N1351">
            <v>0</v>
          </cell>
          <cell r="U1351">
            <v>0</v>
          </cell>
        </row>
        <row r="1352">
          <cell r="B1352" t="str">
            <v>SUO_022</v>
          </cell>
          <cell r="N1352">
            <v>0</v>
          </cell>
          <cell r="U1352">
            <v>0</v>
          </cell>
        </row>
        <row r="1353">
          <cell r="B1353" t="str">
            <v>EST_017</v>
          </cell>
          <cell r="N1353">
            <v>0</v>
          </cell>
          <cell r="U1353">
            <v>0</v>
          </cell>
        </row>
        <row r="1354">
          <cell r="B1354" t="str">
            <v>LIT_109</v>
          </cell>
          <cell r="N1354">
            <v>0</v>
          </cell>
          <cell r="U1354">
            <v>0</v>
          </cell>
        </row>
        <row r="1355">
          <cell r="B1355" t="str">
            <v>OST_146</v>
          </cell>
          <cell r="N1355">
            <v>0</v>
          </cell>
          <cell r="U1355">
            <v>0</v>
          </cell>
        </row>
        <row r="1356">
          <cell r="B1356" t="str">
            <v>EST_092</v>
          </cell>
          <cell r="N1356">
            <v>0</v>
          </cell>
          <cell r="U1356">
            <v>0</v>
          </cell>
        </row>
        <row r="1357">
          <cell r="B1357" t="str">
            <v>ADM_105</v>
          </cell>
          <cell r="N1357">
            <v>0</v>
          </cell>
          <cell r="U1357">
            <v>0</v>
          </cell>
        </row>
        <row r="1358">
          <cell r="B1358" t="str">
            <v>CTR_134</v>
          </cell>
          <cell r="N1358">
            <v>0</v>
          </cell>
          <cell r="U1358">
            <v>0</v>
          </cell>
        </row>
        <row r="1359">
          <cell r="B1359" t="str">
            <v>CTR_443</v>
          </cell>
          <cell r="N1359">
            <v>0</v>
          </cell>
          <cell r="U1359">
            <v>0</v>
          </cell>
        </row>
        <row r="1360">
          <cell r="B1360" t="str">
            <v>SUO_136</v>
          </cell>
          <cell r="N1360">
            <v>0</v>
          </cell>
          <cell r="U1360">
            <v>0</v>
          </cell>
        </row>
        <row r="1361">
          <cell r="B1361" t="str">
            <v>NRD_259</v>
          </cell>
          <cell r="N1361">
            <v>0</v>
          </cell>
          <cell r="U1361">
            <v>0</v>
          </cell>
        </row>
        <row r="1362">
          <cell r="B1362" t="str">
            <v>LIT_459</v>
          </cell>
          <cell r="N1362">
            <v>13.868556899607057</v>
          </cell>
          <cell r="U1362">
            <v>0.48160061980464214</v>
          </cell>
        </row>
        <row r="1363">
          <cell r="B1363" t="str">
            <v>LIT_050</v>
          </cell>
          <cell r="N1363">
            <v>13.868556899607057</v>
          </cell>
          <cell r="U1363">
            <v>42.139010880824571</v>
          </cell>
        </row>
        <row r="1364">
          <cell r="B1364" t="str">
            <v>EST_002</v>
          </cell>
          <cell r="N1364">
            <v>0</v>
          </cell>
          <cell r="U1364">
            <v>0</v>
          </cell>
        </row>
        <row r="1365">
          <cell r="B1365" t="str">
            <v>LIT_054</v>
          </cell>
          <cell r="N1365">
            <v>0.2112029974346025</v>
          </cell>
          <cell r="U1365">
            <v>0</v>
          </cell>
        </row>
        <row r="1366">
          <cell r="B1366" t="str">
            <v>LIT_048</v>
          </cell>
          <cell r="N1366">
            <v>0</v>
          </cell>
          <cell r="U1366">
            <v>0</v>
          </cell>
        </row>
        <row r="1367">
          <cell r="B1367" t="str">
            <v>NRO_222</v>
          </cell>
          <cell r="N1367">
            <v>1.1643630879511919</v>
          </cell>
          <cell r="U1367">
            <v>3.0854685489094921E-3</v>
          </cell>
        </row>
        <row r="1368">
          <cell r="B1368" t="str">
            <v>NRD_078</v>
          </cell>
          <cell r="N1368">
            <v>0</v>
          </cell>
          <cell r="U1368">
            <v>0</v>
          </cell>
        </row>
        <row r="1369">
          <cell r="B1369" t="str">
            <v>SUO_082</v>
          </cell>
          <cell r="N1369">
            <v>0</v>
          </cell>
          <cell r="U1369">
            <v>0</v>
          </cell>
        </row>
        <row r="1370">
          <cell r="B1370" t="str">
            <v>NRD_007</v>
          </cell>
          <cell r="N1370">
            <v>0</v>
          </cell>
          <cell r="U1370">
            <v>0</v>
          </cell>
        </row>
        <row r="1371">
          <cell r="B1371" t="str">
            <v>LIT_357</v>
          </cell>
          <cell r="N1371">
            <v>0</v>
          </cell>
          <cell r="U1371">
            <v>3.0638345989104905</v>
          </cell>
        </row>
        <row r="1372">
          <cell r="B1372" t="str">
            <v>LIT_277</v>
          </cell>
          <cell r="N1372">
            <v>0</v>
          </cell>
          <cell r="U1372">
            <v>1.1472235776881743</v>
          </cell>
        </row>
        <row r="1373">
          <cell r="B1373" t="str">
            <v>LIT_167</v>
          </cell>
          <cell r="N1373">
            <v>0</v>
          </cell>
          <cell r="U1373">
            <v>3.0645836721998214</v>
          </cell>
        </row>
        <row r="1374">
          <cell r="B1374" t="str">
            <v>LIT_291</v>
          </cell>
          <cell r="N1374">
            <v>1.0536429217567997</v>
          </cell>
          <cell r="U1374">
            <v>0</v>
          </cell>
        </row>
        <row r="1375">
          <cell r="B1375" t="str">
            <v>ADM_165</v>
          </cell>
          <cell r="N1375">
            <v>2.9292332628491038</v>
          </cell>
          <cell r="U1375">
            <v>0</v>
          </cell>
        </row>
        <row r="1376">
          <cell r="B1376" t="str">
            <v>SUO_207</v>
          </cell>
          <cell r="N1376">
            <v>0</v>
          </cell>
          <cell r="U1376">
            <v>0</v>
          </cell>
        </row>
        <row r="1377">
          <cell r="B1377" t="str">
            <v>LIT_771</v>
          </cell>
          <cell r="N1377">
            <v>4.0021559042670072</v>
          </cell>
          <cell r="U1377">
            <v>4.2182457131605746</v>
          </cell>
        </row>
        <row r="1378">
          <cell r="B1378" t="str">
            <v>LIT_245</v>
          </cell>
          <cell r="N1378">
            <v>0</v>
          </cell>
          <cell r="U1378">
            <v>0</v>
          </cell>
        </row>
        <row r="1379">
          <cell r="B1379" t="str">
            <v>NRD_082</v>
          </cell>
          <cell r="N1379">
            <v>0</v>
          </cell>
          <cell r="U1379">
            <v>0</v>
          </cell>
        </row>
        <row r="1380">
          <cell r="B1380" t="str">
            <v>OST_165</v>
          </cell>
          <cell r="N1380">
            <v>0</v>
          </cell>
          <cell r="U1380">
            <v>3.3494277080069509E-2</v>
          </cell>
        </row>
        <row r="1381">
          <cell r="B1381" t="str">
            <v>CTR_713</v>
          </cell>
          <cell r="N1381">
            <v>0</v>
          </cell>
          <cell r="U1381">
            <v>0</v>
          </cell>
        </row>
        <row r="1382">
          <cell r="B1382" t="str">
            <v>OST_052</v>
          </cell>
          <cell r="N1382">
            <v>0</v>
          </cell>
          <cell r="U1382">
            <v>0</v>
          </cell>
        </row>
        <row r="1383">
          <cell r="B1383" t="str">
            <v>SUO_018</v>
          </cell>
          <cell r="N1383">
            <v>0</v>
          </cell>
          <cell r="U1383">
            <v>0</v>
          </cell>
        </row>
        <row r="1384">
          <cell r="B1384" t="str">
            <v>LIT_440</v>
          </cell>
          <cell r="N1384">
            <v>0</v>
          </cell>
          <cell r="U1384">
            <v>0</v>
          </cell>
        </row>
        <row r="1385">
          <cell r="B1385" t="str">
            <v>OST_099</v>
          </cell>
          <cell r="N1385">
            <v>1.1414450123133382E-2</v>
          </cell>
          <cell r="U1385">
            <v>0</v>
          </cell>
        </row>
        <row r="1386">
          <cell r="B1386" t="str">
            <v>NRD_077</v>
          </cell>
          <cell r="N1386">
            <v>0</v>
          </cell>
          <cell r="U1386">
            <v>0</v>
          </cell>
        </row>
        <row r="1387">
          <cell r="B1387" t="str">
            <v>CTR_109</v>
          </cell>
          <cell r="N1387">
            <v>0</v>
          </cell>
          <cell r="U1387">
            <v>0</v>
          </cell>
        </row>
        <row r="1388">
          <cell r="B1388" t="str">
            <v>NRD_012</v>
          </cell>
          <cell r="N1388">
            <v>0</v>
          </cell>
          <cell r="U1388">
            <v>0</v>
          </cell>
        </row>
        <row r="1389">
          <cell r="B1389" t="str">
            <v>EXN_022</v>
          </cell>
          <cell r="N1389">
            <v>0</v>
          </cell>
          <cell r="U1389">
            <v>0</v>
          </cell>
        </row>
        <row r="1390">
          <cell r="B1390" t="str">
            <v>CTR_430</v>
          </cell>
          <cell r="N1390">
            <v>0.54546803525923582</v>
          </cell>
          <cell r="U1390">
            <v>0</v>
          </cell>
        </row>
        <row r="1391">
          <cell r="B1391" t="str">
            <v>EST_057</v>
          </cell>
          <cell r="N1391">
            <v>0</v>
          </cell>
          <cell r="U1391">
            <v>0</v>
          </cell>
        </row>
        <row r="1392">
          <cell r="B1392" t="str">
            <v>CTR_128</v>
          </cell>
          <cell r="N1392">
            <v>0</v>
          </cell>
          <cell r="U1392">
            <v>0</v>
          </cell>
        </row>
        <row r="1393">
          <cell r="B1393" t="str">
            <v>LIT_206</v>
          </cell>
          <cell r="N1393">
            <v>0</v>
          </cell>
          <cell r="U1393">
            <v>0</v>
          </cell>
        </row>
        <row r="1394">
          <cell r="B1394" t="str">
            <v>LIT_361</v>
          </cell>
          <cell r="N1394">
            <v>0</v>
          </cell>
          <cell r="U1394">
            <v>0</v>
          </cell>
        </row>
        <row r="1395">
          <cell r="B1395" t="str">
            <v>LIT_577</v>
          </cell>
          <cell r="N1395">
            <v>0</v>
          </cell>
          <cell r="U1395">
            <v>0</v>
          </cell>
        </row>
        <row r="1396">
          <cell r="B1396" t="str">
            <v>NRD_164</v>
          </cell>
          <cell r="N1396">
            <v>0</v>
          </cell>
          <cell r="U1396">
            <v>0</v>
          </cell>
        </row>
        <row r="1397">
          <cell r="B1397" t="str">
            <v>OST_235</v>
          </cell>
          <cell r="N1397">
            <v>0</v>
          </cell>
          <cell r="U1397">
            <v>0</v>
          </cell>
        </row>
        <row r="1398">
          <cell r="B1398" t="str">
            <v>LIT_406</v>
          </cell>
          <cell r="N1398">
            <v>0</v>
          </cell>
          <cell r="U1398">
            <v>0</v>
          </cell>
        </row>
        <row r="1399">
          <cell r="B1399" t="str">
            <v>EST_064</v>
          </cell>
          <cell r="N1399">
            <v>0</v>
          </cell>
          <cell r="U1399">
            <v>0</v>
          </cell>
        </row>
        <row r="1400">
          <cell r="B1400" t="str">
            <v>OST_308</v>
          </cell>
          <cell r="N1400">
            <v>0</v>
          </cell>
          <cell r="U1400">
            <v>0</v>
          </cell>
        </row>
        <row r="1401">
          <cell r="B1401" t="str">
            <v>ADM_161</v>
          </cell>
          <cell r="N1401">
            <v>0</v>
          </cell>
          <cell r="U1401">
            <v>0</v>
          </cell>
        </row>
        <row r="1402">
          <cell r="B1402" t="str">
            <v>EST_067</v>
          </cell>
          <cell r="N1402">
            <v>0</v>
          </cell>
          <cell r="U1402">
            <v>0</v>
          </cell>
        </row>
        <row r="1403">
          <cell r="B1403" t="str">
            <v>OST_316</v>
          </cell>
          <cell r="N1403">
            <v>0</v>
          </cell>
          <cell r="U1403">
            <v>0</v>
          </cell>
        </row>
        <row r="1404">
          <cell r="B1404" t="str">
            <v>LIT_292</v>
          </cell>
          <cell r="N1404">
            <v>0.28555743893982627</v>
          </cell>
          <cell r="U1404">
            <v>0</v>
          </cell>
        </row>
        <row r="1405">
          <cell r="B1405" t="str">
            <v>NRO_059</v>
          </cell>
          <cell r="N1405">
            <v>0</v>
          </cell>
          <cell r="U1405">
            <v>23.114261499345094</v>
          </cell>
        </row>
        <row r="1406">
          <cell r="B1406" t="str">
            <v>SUD_024</v>
          </cell>
          <cell r="N1406">
            <v>0</v>
          </cell>
          <cell r="U1406">
            <v>0</v>
          </cell>
        </row>
        <row r="1407">
          <cell r="B1407" t="str">
            <v>ADM_155</v>
          </cell>
          <cell r="N1407">
            <v>0</v>
          </cell>
          <cell r="U1407">
            <v>0</v>
          </cell>
        </row>
        <row r="1408">
          <cell r="B1408" t="str">
            <v>LIT_208</v>
          </cell>
          <cell r="N1408">
            <v>0</v>
          </cell>
          <cell r="U1408">
            <v>0</v>
          </cell>
        </row>
        <row r="1409">
          <cell r="B1409" t="str">
            <v>EXN_029</v>
          </cell>
          <cell r="N1409">
            <v>0</v>
          </cell>
          <cell r="U1409">
            <v>0</v>
          </cell>
        </row>
        <row r="1410">
          <cell r="B1410" t="str">
            <v>LIT_490</v>
          </cell>
          <cell r="N1410">
            <v>2.6605299729192136</v>
          </cell>
          <cell r="U1410">
            <v>0</v>
          </cell>
        </row>
        <row r="1411">
          <cell r="B1411" t="str">
            <v>LIT_787</v>
          </cell>
          <cell r="N1411">
            <v>0</v>
          </cell>
          <cell r="U1411">
            <v>0</v>
          </cell>
        </row>
        <row r="1412">
          <cell r="B1412" t="str">
            <v>CTR_910</v>
          </cell>
          <cell r="N1412">
            <v>0</v>
          </cell>
          <cell r="U1412">
            <v>0</v>
          </cell>
        </row>
        <row r="1413">
          <cell r="B1413" t="str">
            <v>CTR_352</v>
          </cell>
          <cell r="N1413">
            <v>0</v>
          </cell>
          <cell r="U1413">
            <v>0</v>
          </cell>
        </row>
        <row r="1414">
          <cell r="B1414" t="str">
            <v>NRO_031</v>
          </cell>
          <cell r="N1414">
            <v>0</v>
          </cell>
          <cell r="U1414">
            <v>0</v>
          </cell>
        </row>
        <row r="1415">
          <cell r="B1415" t="str">
            <v>SUD_037</v>
          </cell>
          <cell r="N1415">
            <v>0</v>
          </cell>
          <cell r="U1415">
            <v>0</v>
          </cell>
        </row>
        <row r="1416">
          <cell r="B1416" t="str">
            <v>NRO_067</v>
          </cell>
          <cell r="N1416">
            <v>0</v>
          </cell>
          <cell r="U1416">
            <v>0</v>
          </cell>
        </row>
        <row r="1417">
          <cell r="B1417" t="str">
            <v>OST_121</v>
          </cell>
          <cell r="N1417">
            <v>0</v>
          </cell>
          <cell r="U1417">
            <v>2.6146224813302397E-2</v>
          </cell>
        </row>
        <row r="1418">
          <cell r="B1418" t="str">
            <v>EST_069</v>
          </cell>
          <cell r="N1418">
            <v>0</v>
          </cell>
          <cell r="U1418">
            <v>0</v>
          </cell>
        </row>
        <row r="1419">
          <cell r="B1419" t="str">
            <v>EXN_083</v>
          </cell>
          <cell r="N1419">
            <v>0</v>
          </cell>
          <cell r="U1419">
            <v>0.67696606769339651</v>
          </cell>
        </row>
        <row r="1420">
          <cell r="B1420" t="str">
            <v>LIT_127</v>
          </cell>
          <cell r="N1420">
            <v>0</v>
          </cell>
          <cell r="U1420">
            <v>5.6792596587650133</v>
          </cell>
        </row>
        <row r="1421">
          <cell r="B1421" t="str">
            <v>SUD_006</v>
          </cell>
          <cell r="N1421">
            <v>0</v>
          </cell>
          <cell r="U1421">
            <v>7.0091857787370022E-3</v>
          </cell>
        </row>
        <row r="1422">
          <cell r="B1422" t="str">
            <v>NRO_239</v>
          </cell>
          <cell r="N1422">
            <v>0.8898277274115165</v>
          </cell>
          <cell r="U1422">
            <v>0</v>
          </cell>
        </row>
        <row r="1423">
          <cell r="B1423" t="str">
            <v>SUO_004</v>
          </cell>
          <cell r="N1423">
            <v>0</v>
          </cell>
          <cell r="U1423">
            <v>0</v>
          </cell>
        </row>
        <row r="1424">
          <cell r="B1424" t="str">
            <v>EST_143</v>
          </cell>
          <cell r="N1424">
            <v>4.7226752332114854</v>
          </cell>
          <cell r="U1424">
            <v>3.3275975721464568</v>
          </cell>
        </row>
        <row r="1425">
          <cell r="B1425" t="str">
            <v>OST_118</v>
          </cell>
          <cell r="N1425">
            <v>0</v>
          </cell>
          <cell r="U1425">
            <v>2.6645607006189485E-2</v>
          </cell>
        </row>
        <row r="1426">
          <cell r="B1426" t="str">
            <v>LIT_138</v>
          </cell>
          <cell r="N1426">
            <v>0</v>
          </cell>
          <cell r="U1426">
            <v>0</v>
          </cell>
        </row>
        <row r="1427">
          <cell r="B1427" t="str">
            <v>OST_126</v>
          </cell>
          <cell r="N1427">
            <v>0</v>
          </cell>
          <cell r="U1427">
            <v>0</v>
          </cell>
        </row>
        <row r="1428">
          <cell r="B1428" t="str">
            <v>SUD_115</v>
          </cell>
          <cell r="N1428">
            <v>0</v>
          </cell>
          <cell r="U1428">
            <v>0</v>
          </cell>
        </row>
        <row r="1429">
          <cell r="B1429" t="str">
            <v>NRO_019</v>
          </cell>
          <cell r="N1429">
            <v>0</v>
          </cell>
          <cell r="U1429">
            <v>0</v>
          </cell>
        </row>
        <row r="1430">
          <cell r="B1430" t="str">
            <v>EST_153</v>
          </cell>
          <cell r="N1430">
            <v>0</v>
          </cell>
          <cell r="U1430">
            <v>0</v>
          </cell>
        </row>
        <row r="1431">
          <cell r="B1431" t="str">
            <v>LIT_022</v>
          </cell>
          <cell r="N1431">
            <v>0</v>
          </cell>
          <cell r="U1431">
            <v>0</v>
          </cell>
        </row>
        <row r="1432">
          <cell r="B1432" t="str">
            <v>OST_027</v>
          </cell>
          <cell r="N1432">
            <v>0</v>
          </cell>
          <cell r="U1432">
            <v>0</v>
          </cell>
        </row>
        <row r="1433">
          <cell r="B1433" t="str">
            <v>SUO_092</v>
          </cell>
          <cell r="N1433">
            <v>0</v>
          </cell>
          <cell r="U1433">
            <v>0</v>
          </cell>
        </row>
        <row r="1434">
          <cell r="B1434" t="str">
            <v>CTR_152</v>
          </cell>
          <cell r="N1434">
            <v>0</v>
          </cell>
          <cell r="U1434">
            <v>0</v>
          </cell>
        </row>
        <row r="1435">
          <cell r="B1435" t="str">
            <v>LIT_405</v>
          </cell>
          <cell r="N1435">
            <v>0</v>
          </cell>
          <cell r="U1435">
            <v>0</v>
          </cell>
        </row>
        <row r="1436">
          <cell r="B1436" t="str">
            <v>LIT_524</v>
          </cell>
          <cell r="N1436">
            <v>10.885158503908023</v>
          </cell>
          <cell r="U1436">
            <v>0</v>
          </cell>
        </row>
        <row r="1437">
          <cell r="B1437" t="str">
            <v>ADM_152</v>
          </cell>
          <cell r="N1437">
            <v>0</v>
          </cell>
          <cell r="U1437">
            <v>0</v>
          </cell>
        </row>
        <row r="1438">
          <cell r="B1438" t="str">
            <v>NRO_020</v>
          </cell>
          <cell r="N1438">
            <v>0</v>
          </cell>
          <cell r="U1438">
            <v>0</v>
          </cell>
        </row>
        <row r="1439">
          <cell r="B1439" t="str">
            <v>EXN_027</v>
          </cell>
          <cell r="N1439">
            <v>0</v>
          </cell>
          <cell r="U1439">
            <v>0</v>
          </cell>
        </row>
        <row r="1440">
          <cell r="B1440" t="str">
            <v>LIT_520</v>
          </cell>
          <cell r="N1440">
            <v>0</v>
          </cell>
          <cell r="U1440">
            <v>0</v>
          </cell>
        </row>
        <row r="1441">
          <cell r="B1441" t="str">
            <v>LIT_589</v>
          </cell>
          <cell r="N1441">
            <v>0</v>
          </cell>
          <cell r="U1441">
            <v>0</v>
          </cell>
        </row>
        <row r="1442">
          <cell r="B1442" t="str">
            <v>CTR_709</v>
          </cell>
          <cell r="N1442">
            <v>0</v>
          </cell>
          <cell r="U1442">
            <v>0</v>
          </cell>
        </row>
        <row r="1443">
          <cell r="B1443" t="str">
            <v>SUD_138</v>
          </cell>
          <cell r="N1443">
            <v>0</v>
          </cell>
          <cell r="U1443">
            <v>0</v>
          </cell>
        </row>
        <row r="1444">
          <cell r="B1444" t="str">
            <v>ADM_016</v>
          </cell>
          <cell r="N1444">
            <v>0</v>
          </cell>
          <cell r="U1444">
            <v>0</v>
          </cell>
        </row>
        <row r="1445">
          <cell r="B1445" t="str">
            <v>SUO_107</v>
          </cell>
          <cell r="N1445">
            <v>0</v>
          </cell>
          <cell r="U1445">
            <v>0</v>
          </cell>
        </row>
        <row r="1446">
          <cell r="B1446" t="str">
            <v>OST_141</v>
          </cell>
          <cell r="N1446">
            <v>0</v>
          </cell>
          <cell r="U1446">
            <v>0</v>
          </cell>
        </row>
        <row r="1447">
          <cell r="B1447" t="str">
            <v>CTR_110</v>
          </cell>
          <cell r="N1447">
            <v>0</v>
          </cell>
          <cell r="U1447">
            <v>3.9326347689857773E-2</v>
          </cell>
        </row>
        <row r="1448">
          <cell r="B1448" t="str">
            <v>OST_006</v>
          </cell>
          <cell r="N1448">
            <v>0</v>
          </cell>
          <cell r="U1448">
            <v>0</v>
          </cell>
        </row>
        <row r="1449">
          <cell r="B1449" t="str">
            <v>LIT_004</v>
          </cell>
          <cell r="N1449">
            <v>0</v>
          </cell>
          <cell r="U1449">
            <v>0</v>
          </cell>
        </row>
        <row r="1450">
          <cell r="B1450" t="str">
            <v>ADM_051</v>
          </cell>
          <cell r="N1450">
            <v>0</v>
          </cell>
          <cell r="U1450">
            <v>0</v>
          </cell>
        </row>
        <row r="1451">
          <cell r="B1451" t="str">
            <v>CTR_180</v>
          </cell>
          <cell r="N1451">
            <v>0</v>
          </cell>
          <cell r="U1451">
            <v>0</v>
          </cell>
        </row>
        <row r="1452">
          <cell r="B1452" t="str">
            <v>SUD_135</v>
          </cell>
          <cell r="N1452">
            <v>0</v>
          </cell>
          <cell r="U1452">
            <v>0</v>
          </cell>
        </row>
        <row r="1453">
          <cell r="B1453" t="str">
            <v>LIT_193</v>
          </cell>
          <cell r="N1453">
            <v>0</v>
          </cell>
          <cell r="U1453">
            <v>0</v>
          </cell>
        </row>
        <row r="1454">
          <cell r="B1454" t="str">
            <v>NRD_023</v>
          </cell>
          <cell r="N1454">
            <v>0</v>
          </cell>
          <cell r="U1454">
            <v>0</v>
          </cell>
        </row>
        <row r="1455">
          <cell r="B1455" t="str">
            <v>EXN_073</v>
          </cell>
          <cell r="N1455">
            <v>0</v>
          </cell>
          <cell r="U1455">
            <v>0</v>
          </cell>
        </row>
        <row r="1456">
          <cell r="B1456" t="str">
            <v>NRD_029</v>
          </cell>
          <cell r="N1456">
            <v>0</v>
          </cell>
          <cell r="U1456">
            <v>0</v>
          </cell>
        </row>
        <row r="1457">
          <cell r="B1457" t="str">
            <v>NRD_126</v>
          </cell>
          <cell r="N1457">
            <v>0</v>
          </cell>
          <cell r="U1457">
            <v>0</v>
          </cell>
        </row>
        <row r="1458">
          <cell r="B1458" t="str">
            <v>NRD_030</v>
          </cell>
          <cell r="N1458">
            <v>0</v>
          </cell>
          <cell r="U1458">
            <v>0</v>
          </cell>
        </row>
        <row r="1459">
          <cell r="B1459" t="str">
            <v>LIT_388</v>
          </cell>
          <cell r="N1459">
            <v>0</v>
          </cell>
          <cell r="U1459">
            <v>0</v>
          </cell>
        </row>
        <row r="1460">
          <cell r="B1460" t="str">
            <v>OST_069</v>
          </cell>
          <cell r="N1460">
            <v>0</v>
          </cell>
          <cell r="U1460">
            <v>0</v>
          </cell>
        </row>
        <row r="1461">
          <cell r="B1461" t="str">
            <v>EXN_006</v>
          </cell>
          <cell r="N1461">
            <v>0</v>
          </cell>
          <cell r="U1461">
            <v>0</v>
          </cell>
        </row>
        <row r="1462">
          <cell r="B1462" t="str">
            <v>CTR_005</v>
          </cell>
          <cell r="N1462">
            <v>0</v>
          </cell>
          <cell r="U1462">
            <v>0</v>
          </cell>
        </row>
        <row r="1463">
          <cell r="B1463" t="str">
            <v>LIT_194</v>
          </cell>
          <cell r="N1463">
            <v>0</v>
          </cell>
          <cell r="U1463">
            <v>0</v>
          </cell>
        </row>
        <row r="1464">
          <cell r="B1464" t="str">
            <v>CTR_344</v>
          </cell>
          <cell r="N1464">
            <v>0.1293578230360731</v>
          </cell>
          <cell r="U1464">
            <v>0</v>
          </cell>
        </row>
        <row r="1465">
          <cell r="B1465" t="str">
            <v>NRO_017</v>
          </cell>
          <cell r="N1465">
            <v>0</v>
          </cell>
          <cell r="U1465">
            <v>0</v>
          </cell>
        </row>
        <row r="1466">
          <cell r="B1466" t="str">
            <v>CTR_013</v>
          </cell>
          <cell r="N1466">
            <v>0</v>
          </cell>
          <cell r="U1466">
            <v>0</v>
          </cell>
        </row>
        <row r="1467">
          <cell r="B1467" t="str">
            <v>EXN_007</v>
          </cell>
          <cell r="N1467">
            <v>0</v>
          </cell>
          <cell r="U1467">
            <v>0</v>
          </cell>
        </row>
        <row r="1468">
          <cell r="B1468" t="str">
            <v>LIT_012</v>
          </cell>
          <cell r="N1468">
            <v>0</v>
          </cell>
          <cell r="U1468">
            <v>0</v>
          </cell>
        </row>
        <row r="1469">
          <cell r="B1469" t="str">
            <v>LIT_649</v>
          </cell>
          <cell r="N1469">
            <v>13.868556899607057</v>
          </cell>
          <cell r="U1469">
            <v>0.30465880781775673</v>
          </cell>
        </row>
        <row r="1470">
          <cell r="B1470" t="str">
            <v>LIT_366</v>
          </cell>
          <cell r="N1470">
            <v>0</v>
          </cell>
          <cell r="U1470">
            <v>0.48110123761175499</v>
          </cell>
        </row>
        <row r="1471">
          <cell r="B1471" t="str">
            <v>LIT_396</v>
          </cell>
          <cell r="N1471">
            <v>0</v>
          </cell>
          <cell r="U1471">
            <v>0</v>
          </cell>
        </row>
        <row r="1472">
          <cell r="B1472" t="str">
            <v>LIT_074</v>
          </cell>
          <cell r="N1472">
            <v>0</v>
          </cell>
          <cell r="U1472">
            <v>0</v>
          </cell>
        </row>
        <row r="1473">
          <cell r="B1473" t="str">
            <v>LIT_588</v>
          </cell>
          <cell r="N1473">
            <v>0</v>
          </cell>
          <cell r="U1473">
            <v>0</v>
          </cell>
        </row>
        <row r="1474">
          <cell r="B1474" t="str">
            <v>LIT_311</v>
          </cell>
          <cell r="N1474">
            <v>0</v>
          </cell>
          <cell r="U1474">
            <v>0</v>
          </cell>
        </row>
        <row r="1475">
          <cell r="B1475" t="str">
            <v>LIT_379</v>
          </cell>
          <cell r="N1475">
            <v>20.598980404242749</v>
          </cell>
          <cell r="U1475">
            <v>0</v>
          </cell>
        </row>
        <row r="1476">
          <cell r="B1476" t="str">
            <v>LIT_306</v>
          </cell>
          <cell r="N1476">
            <v>0</v>
          </cell>
          <cell r="U1476">
            <v>0</v>
          </cell>
        </row>
        <row r="1477">
          <cell r="B1477" t="str">
            <v>LIT_521</v>
          </cell>
          <cell r="N1477">
            <v>0</v>
          </cell>
          <cell r="U1477">
            <v>0</v>
          </cell>
        </row>
        <row r="1478">
          <cell r="B1478" t="str">
            <v>OST_012</v>
          </cell>
          <cell r="N1478">
            <v>0</v>
          </cell>
          <cell r="U1478">
            <v>0</v>
          </cell>
        </row>
        <row r="1479">
          <cell r="B1479" t="str">
            <v>CTR_696</v>
          </cell>
          <cell r="N1479">
            <v>0</v>
          </cell>
          <cell r="U1479">
            <v>0</v>
          </cell>
        </row>
        <row r="1480">
          <cell r="B1480" t="str">
            <v>EXN_037</v>
          </cell>
          <cell r="N1480">
            <v>0</v>
          </cell>
          <cell r="U1480">
            <v>0</v>
          </cell>
        </row>
        <row r="1481">
          <cell r="B1481" t="str">
            <v>OST_031</v>
          </cell>
          <cell r="N1481">
            <v>0</v>
          </cell>
          <cell r="U1481">
            <v>0</v>
          </cell>
        </row>
        <row r="1482">
          <cell r="B1482" t="str">
            <v>NRO_037</v>
          </cell>
          <cell r="N1482">
            <v>0</v>
          </cell>
          <cell r="U1482">
            <v>0</v>
          </cell>
        </row>
        <row r="1483">
          <cell r="B1483" t="str">
            <v>CTR_673</v>
          </cell>
          <cell r="N1483">
            <v>0</v>
          </cell>
          <cell r="U1483">
            <v>0</v>
          </cell>
        </row>
        <row r="1484">
          <cell r="B1484" t="str">
            <v>OST_209</v>
          </cell>
          <cell r="N1484">
            <v>0</v>
          </cell>
          <cell r="U1484">
            <v>0</v>
          </cell>
        </row>
        <row r="1485">
          <cell r="B1485" t="str">
            <v>OST_030</v>
          </cell>
          <cell r="N1485">
            <v>0</v>
          </cell>
          <cell r="U1485">
            <v>0</v>
          </cell>
        </row>
        <row r="1486">
          <cell r="B1486" t="str">
            <v>CTR_663</v>
          </cell>
          <cell r="N1486">
            <v>0</v>
          </cell>
          <cell r="U1486">
            <v>0</v>
          </cell>
        </row>
        <row r="1487">
          <cell r="B1487" t="str">
            <v>LIT_195</v>
          </cell>
          <cell r="N1487">
            <v>0</v>
          </cell>
          <cell r="U1487">
            <v>0</v>
          </cell>
        </row>
        <row r="1488">
          <cell r="B1488" t="str">
            <v>EXN_130</v>
          </cell>
          <cell r="N1488">
            <v>0</v>
          </cell>
          <cell r="U1488">
            <v>0</v>
          </cell>
        </row>
        <row r="1489">
          <cell r="B1489" t="str">
            <v>CTR_335</v>
          </cell>
          <cell r="N1489">
            <v>0</v>
          </cell>
          <cell r="U1489">
            <v>0</v>
          </cell>
        </row>
        <row r="1490">
          <cell r="B1490" t="str">
            <v>NRD_074</v>
          </cell>
          <cell r="N1490">
            <v>0</v>
          </cell>
          <cell r="U1490">
            <v>0</v>
          </cell>
        </row>
        <row r="1491">
          <cell r="B1491" t="str">
            <v>CTR_138</v>
          </cell>
          <cell r="N1491">
            <v>0</v>
          </cell>
          <cell r="U1491">
            <v>0</v>
          </cell>
        </row>
        <row r="1492">
          <cell r="B1492" t="str">
            <v>OST_007</v>
          </cell>
          <cell r="N1492">
            <v>0</v>
          </cell>
          <cell r="U1492">
            <v>0</v>
          </cell>
        </row>
        <row r="1493">
          <cell r="B1493" t="str">
            <v>CTR_032</v>
          </cell>
          <cell r="N1493">
            <v>0</v>
          </cell>
          <cell r="U1493">
            <v>0</v>
          </cell>
        </row>
        <row r="1494">
          <cell r="B1494" t="str">
            <v>CTR_060</v>
          </cell>
          <cell r="N1494">
            <v>0</v>
          </cell>
          <cell r="U1494">
            <v>0</v>
          </cell>
        </row>
        <row r="1495">
          <cell r="B1495" t="str">
            <v>ADM_006</v>
          </cell>
          <cell r="N1495">
            <v>0</v>
          </cell>
          <cell r="U1495">
            <v>0</v>
          </cell>
        </row>
        <row r="1496">
          <cell r="B1496" t="str">
            <v>CTR_111</v>
          </cell>
          <cell r="N1496">
            <v>0</v>
          </cell>
          <cell r="U1496">
            <v>0</v>
          </cell>
        </row>
        <row r="1497">
          <cell r="B1497" t="str">
            <v>SUD_017</v>
          </cell>
          <cell r="N1497">
            <v>0</v>
          </cell>
          <cell r="U1497">
            <v>0</v>
          </cell>
        </row>
        <row r="1498">
          <cell r="B1498" t="str">
            <v>EST_016</v>
          </cell>
          <cell r="N1498">
            <v>0</v>
          </cell>
          <cell r="U1498">
            <v>0</v>
          </cell>
        </row>
        <row r="1499">
          <cell r="B1499" t="str">
            <v>ADM_010</v>
          </cell>
          <cell r="N1499">
            <v>0</v>
          </cell>
          <cell r="U1499">
            <v>0</v>
          </cell>
        </row>
        <row r="1500">
          <cell r="B1500" t="str">
            <v>CTR_114</v>
          </cell>
          <cell r="N1500">
            <v>0</v>
          </cell>
          <cell r="U1500">
            <v>0</v>
          </cell>
        </row>
        <row r="1501">
          <cell r="B1501" t="str">
            <v>CTR_221</v>
          </cell>
          <cell r="N1501">
            <v>0</v>
          </cell>
          <cell r="U1501">
            <v>0</v>
          </cell>
        </row>
        <row r="1502">
          <cell r="B1502" t="str">
            <v>OST_059</v>
          </cell>
          <cell r="N1502">
            <v>0</v>
          </cell>
          <cell r="U1502">
            <v>0</v>
          </cell>
        </row>
        <row r="1503">
          <cell r="B1503" t="str">
            <v>EST_046</v>
          </cell>
          <cell r="N1503">
            <v>0</v>
          </cell>
          <cell r="U1503">
            <v>0</v>
          </cell>
        </row>
        <row r="1504">
          <cell r="B1504" t="str">
            <v>OST_056</v>
          </cell>
          <cell r="N1504">
            <v>0</v>
          </cell>
          <cell r="U1504">
            <v>0</v>
          </cell>
        </row>
        <row r="1505">
          <cell r="B1505" t="str">
            <v>CTR_193</v>
          </cell>
          <cell r="N1505">
            <v>0</v>
          </cell>
          <cell r="U1505">
            <v>0</v>
          </cell>
        </row>
        <row r="1506">
          <cell r="B1506" t="str">
            <v>OST_057</v>
          </cell>
          <cell r="N1506">
            <v>0</v>
          </cell>
          <cell r="U1506">
            <v>0</v>
          </cell>
        </row>
        <row r="1507">
          <cell r="B1507" t="str">
            <v>OST_060</v>
          </cell>
          <cell r="N1507">
            <v>0</v>
          </cell>
          <cell r="U1507">
            <v>0</v>
          </cell>
        </row>
        <row r="1508">
          <cell r="B1508" t="str">
            <v>OST_033</v>
          </cell>
          <cell r="N1508">
            <v>0</v>
          </cell>
          <cell r="U1508">
            <v>0</v>
          </cell>
        </row>
        <row r="1509">
          <cell r="B1509" t="str">
            <v>OST_049</v>
          </cell>
          <cell r="N1509">
            <v>0</v>
          </cell>
          <cell r="U1509">
            <v>0</v>
          </cell>
        </row>
        <row r="1510">
          <cell r="B1510" t="str">
            <v>NRD_005</v>
          </cell>
          <cell r="N1510">
            <v>0</v>
          </cell>
          <cell r="U1510">
            <v>0</v>
          </cell>
        </row>
        <row r="1511">
          <cell r="B1511" t="str">
            <v>ADM_022</v>
          </cell>
          <cell r="N1511">
            <v>0</v>
          </cell>
          <cell r="U1511">
            <v>0</v>
          </cell>
        </row>
        <row r="1512">
          <cell r="B1512" t="str">
            <v>ADM_092</v>
          </cell>
          <cell r="N1512">
            <v>0</v>
          </cell>
          <cell r="U1512">
            <v>0</v>
          </cell>
        </row>
        <row r="1513">
          <cell r="B1513" t="str">
            <v>OST_145</v>
          </cell>
          <cell r="N1513">
            <v>0</v>
          </cell>
          <cell r="U1513">
            <v>0</v>
          </cell>
        </row>
        <row r="1514">
          <cell r="B1514" t="str">
            <v>OST_058</v>
          </cell>
          <cell r="N1514">
            <v>0</v>
          </cell>
          <cell r="U1514">
            <v>0</v>
          </cell>
        </row>
        <row r="1515">
          <cell r="B1515" t="str">
            <v>EXN_162</v>
          </cell>
          <cell r="N1515">
            <v>0</v>
          </cell>
          <cell r="U1515">
            <v>0</v>
          </cell>
        </row>
        <row r="1516">
          <cell r="B1516" t="str">
            <v>LIT_509</v>
          </cell>
          <cell r="N1516">
            <v>0</v>
          </cell>
          <cell r="U1516">
            <v>0</v>
          </cell>
        </row>
        <row r="1517">
          <cell r="B1517" t="str">
            <v>NRD_119</v>
          </cell>
          <cell r="N1517">
            <v>0</v>
          </cell>
          <cell r="U1517">
            <v>0</v>
          </cell>
        </row>
        <row r="1518">
          <cell r="B1518" t="str">
            <v>OST_252</v>
          </cell>
          <cell r="N1518">
            <v>0</v>
          </cell>
          <cell r="U1518">
            <v>0</v>
          </cell>
        </row>
        <row r="1519">
          <cell r="B1519" t="str">
            <v>OST_255</v>
          </cell>
          <cell r="N1519">
            <v>0</v>
          </cell>
          <cell r="U1519">
            <v>0</v>
          </cell>
        </row>
        <row r="1520">
          <cell r="B1520" t="str">
            <v>OST_258</v>
          </cell>
          <cell r="N1520">
            <v>0</v>
          </cell>
          <cell r="U1520">
            <v>0</v>
          </cell>
        </row>
        <row r="1521">
          <cell r="B1521" t="str">
            <v>EXN_223</v>
          </cell>
          <cell r="N1521">
            <v>0</v>
          </cell>
          <cell r="U1521">
            <v>0</v>
          </cell>
        </row>
        <row r="1522">
          <cell r="B1522" t="str">
            <v>EXN_139</v>
          </cell>
          <cell r="N1522">
            <v>1.1592800906306299E-3</v>
          </cell>
          <cell r="U1522">
            <v>0</v>
          </cell>
        </row>
        <row r="1523">
          <cell r="B1523" t="str">
            <v>EXN_185</v>
          </cell>
          <cell r="N1523">
            <v>0</v>
          </cell>
          <cell r="U1523">
            <v>0</v>
          </cell>
        </row>
        <row r="1524">
          <cell r="B1524" t="str">
            <v>LIT_679</v>
          </cell>
          <cell r="N1524">
            <v>0</v>
          </cell>
          <cell r="U1524">
            <v>0</v>
          </cell>
        </row>
        <row r="1525">
          <cell r="B1525" t="str">
            <v>SUO_205</v>
          </cell>
          <cell r="N1525">
            <v>0</v>
          </cell>
          <cell r="U1525">
            <v>0</v>
          </cell>
        </row>
        <row r="1526">
          <cell r="B1526" t="str">
            <v>SUO_209</v>
          </cell>
          <cell r="N1526">
            <v>0</v>
          </cell>
          <cell r="U1526">
            <v>0</v>
          </cell>
        </row>
        <row r="1527">
          <cell r="B1527" t="str">
            <v>OST_300</v>
          </cell>
          <cell r="N1527">
            <v>0</v>
          </cell>
          <cell r="U1527">
            <v>0</v>
          </cell>
        </row>
        <row r="1528">
          <cell r="B1528" t="str">
            <v>OST_299</v>
          </cell>
          <cell r="N1528">
            <v>0</v>
          </cell>
          <cell r="U1528">
            <v>0</v>
          </cell>
        </row>
        <row r="1529">
          <cell r="B1529" t="str">
            <v>SUO_106</v>
          </cell>
          <cell r="N1529">
            <v>0</v>
          </cell>
          <cell r="U1529">
            <v>0</v>
          </cell>
        </row>
        <row r="1530">
          <cell r="B1530" t="str">
            <v>CTR_710</v>
          </cell>
          <cell r="N1530">
            <v>0</v>
          </cell>
          <cell r="U1530">
            <v>0</v>
          </cell>
        </row>
        <row r="1531">
          <cell r="B1531" t="str">
            <v>CTR_749</v>
          </cell>
          <cell r="N1531">
            <v>0</v>
          </cell>
          <cell r="U1531">
            <v>0</v>
          </cell>
        </row>
        <row r="1532">
          <cell r="B1532" t="str">
            <v>CTR_743</v>
          </cell>
          <cell r="N1532">
            <v>0</v>
          </cell>
          <cell r="U1532">
            <v>0</v>
          </cell>
        </row>
        <row r="1533">
          <cell r="B1533" t="str">
            <v>LIT_767</v>
          </cell>
          <cell r="N1533">
            <v>0</v>
          </cell>
          <cell r="U1533">
            <v>0</v>
          </cell>
        </row>
        <row r="1534">
          <cell r="B1534" t="str">
            <v>CTR_826</v>
          </cell>
          <cell r="N1534">
            <v>0</v>
          </cell>
          <cell r="U1534">
            <v>0</v>
          </cell>
        </row>
        <row r="1535">
          <cell r="B1535" t="str">
            <v>ADM_174</v>
          </cell>
          <cell r="N1535">
            <v>0</v>
          </cell>
          <cell r="U1535">
            <v>0</v>
          </cell>
        </row>
        <row r="1536">
          <cell r="B1536" t="str">
            <v>OST_306</v>
          </cell>
          <cell r="N1536">
            <v>0</v>
          </cell>
          <cell r="U1536">
            <v>0</v>
          </cell>
        </row>
        <row r="1537">
          <cell r="B1537" t="str">
            <v>NRD_010</v>
          </cell>
          <cell r="N1537">
            <v>0</v>
          </cell>
          <cell r="U1537">
            <v>0</v>
          </cell>
        </row>
        <row r="1538">
          <cell r="B1538" t="str">
            <v>CTR_041</v>
          </cell>
          <cell r="N1538">
            <v>0</v>
          </cell>
          <cell r="U1538">
            <v>0</v>
          </cell>
        </row>
        <row r="1539">
          <cell r="B1539" t="str">
            <v>OST_088</v>
          </cell>
          <cell r="N1539">
            <v>0</v>
          </cell>
          <cell r="U1539">
            <v>0</v>
          </cell>
        </row>
        <row r="1540">
          <cell r="B1540" t="str">
            <v>NRD_021</v>
          </cell>
          <cell r="N1540">
            <v>0</v>
          </cell>
          <cell r="U1540">
            <v>0</v>
          </cell>
        </row>
        <row r="1541">
          <cell r="B1541" t="str">
            <v>LIT_593</v>
          </cell>
          <cell r="N1541">
            <v>0</v>
          </cell>
          <cell r="U1541">
            <v>0</v>
          </cell>
        </row>
        <row r="1542">
          <cell r="B1542" t="str">
            <v>NRD_020</v>
          </cell>
          <cell r="N1542">
            <v>0</v>
          </cell>
          <cell r="U1542">
            <v>0</v>
          </cell>
        </row>
        <row r="1543">
          <cell r="B1543" t="str">
            <v>CTR_220</v>
          </cell>
          <cell r="N1543">
            <v>0</v>
          </cell>
          <cell r="U1543">
            <v>0</v>
          </cell>
        </row>
        <row r="1544">
          <cell r="B1544" t="str">
            <v>OST_149</v>
          </cell>
          <cell r="N1544">
            <v>0</v>
          </cell>
          <cell r="U1544">
            <v>0</v>
          </cell>
        </row>
        <row r="1545">
          <cell r="B1545" t="str">
            <v>CTR_780</v>
          </cell>
          <cell r="N1545">
            <v>0</v>
          </cell>
          <cell r="U1545">
            <v>0</v>
          </cell>
        </row>
        <row r="1546">
          <cell r="B1546" t="str">
            <v>OST_034</v>
          </cell>
          <cell r="N1546">
            <v>0</v>
          </cell>
          <cell r="U1546">
            <v>0</v>
          </cell>
        </row>
        <row r="1547">
          <cell r="B1547" t="str">
            <v>OST_164</v>
          </cell>
          <cell r="N1547">
            <v>0</v>
          </cell>
          <cell r="U1547">
            <v>0</v>
          </cell>
        </row>
        <row r="1548">
          <cell r="B1548" t="str">
            <v>EST_123</v>
          </cell>
          <cell r="N1548">
            <v>0</v>
          </cell>
          <cell r="U1548">
            <v>0</v>
          </cell>
        </row>
        <row r="1549">
          <cell r="B1549" t="str">
            <v>LIT_063</v>
          </cell>
          <cell r="N1549">
            <v>0</v>
          </cell>
          <cell r="U1549">
            <v>0</v>
          </cell>
        </row>
        <row r="1550">
          <cell r="B1550" t="str">
            <v>EXN_020</v>
          </cell>
          <cell r="N1550">
            <v>0</v>
          </cell>
          <cell r="U1550">
            <v>0</v>
          </cell>
        </row>
        <row r="1551">
          <cell r="B1551" t="str">
            <v>ADM_044</v>
          </cell>
          <cell r="N1551">
            <v>0</v>
          </cell>
          <cell r="U1551">
            <v>0</v>
          </cell>
        </row>
        <row r="1552">
          <cell r="B1552" t="str">
            <v>EXN_058</v>
          </cell>
          <cell r="N1552">
            <v>0</v>
          </cell>
          <cell r="U1552">
            <v>0</v>
          </cell>
        </row>
        <row r="1553">
          <cell r="B1553" t="str">
            <v>EXN_048</v>
          </cell>
          <cell r="N1553">
            <v>0</v>
          </cell>
          <cell r="U1553">
            <v>0</v>
          </cell>
        </row>
        <row r="1554">
          <cell r="B1554" t="str">
            <v>LIT_492</v>
          </cell>
          <cell r="N1554">
            <v>0</v>
          </cell>
          <cell r="U1554">
            <v>0</v>
          </cell>
        </row>
        <row r="1555">
          <cell r="B1555" t="str">
            <v>CTR_174</v>
          </cell>
          <cell r="N1555">
            <v>0</v>
          </cell>
          <cell r="U1555">
            <v>0</v>
          </cell>
        </row>
        <row r="1556">
          <cell r="B1556" t="str">
            <v>OST_210</v>
          </cell>
          <cell r="N1556">
            <v>0</v>
          </cell>
          <cell r="U1556">
            <v>0</v>
          </cell>
        </row>
        <row r="1557">
          <cell r="B1557" t="str">
            <v>LIT_040</v>
          </cell>
          <cell r="N1557">
            <v>0</v>
          </cell>
          <cell r="U1557">
            <v>0</v>
          </cell>
        </row>
        <row r="1558">
          <cell r="B1558" t="str">
            <v>NRO_011</v>
          </cell>
          <cell r="N1558">
            <v>0</v>
          </cell>
          <cell r="U1558">
            <v>0</v>
          </cell>
        </row>
        <row r="1559">
          <cell r="B1559" t="str">
            <v>EXN_098</v>
          </cell>
          <cell r="N1559">
            <v>0</v>
          </cell>
          <cell r="U1559">
            <v>0</v>
          </cell>
        </row>
        <row r="1560">
          <cell r="B1560" t="str">
            <v>OST_183</v>
          </cell>
          <cell r="N1560">
            <v>0</v>
          </cell>
          <cell r="U1560">
            <v>0</v>
          </cell>
        </row>
        <row r="1561">
          <cell r="B1561" t="str">
            <v>OST_022</v>
          </cell>
          <cell r="N1561">
            <v>0</v>
          </cell>
          <cell r="U1561">
            <v>0</v>
          </cell>
        </row>
        <row r="1562">
          <cell r="B1562" t="str">
            <v>OST_018</v>
          </cell>
          <cell r="N1562">
            <v>0</v>
          </cell>
          <cell r="U1562">
            <v>0</v>
          </cell>
        </row>
        <row r="1563">
          <cell r="B1563" t="str">
            <v>CTR_531</v>
          </cell>
          <cell r="N1563">
            <v>0</v>
          </cell>
          <cell r="U1563">
            <v>0</v>
          </cell>
        </row>
        <row r="1564">
          <cell r="B1564" t="str">
            <v>CTR_053</v>
          </cell>
          <cell r="N1564">
            <v>0</v>
          </cell>
          <cell r="U1564">
            <v>0</v>
          </cell>
        </row>
        <row r="1565">
          <cell r="B1565" t="str">
            <v>EXN_199</v>
          </cell>
          <cell r="N1565">
            <v>0</v>
          </cell>
          <cell r="U1565">
            <v>0</v>
          </cell>
        </row>
        <row r="1566">
          <cell r="B1566" t="str">
            <v>LIT_006</v>
          </cell>
          <cell r="N1566">
            <v>0</v>
          </cell>
          <cell r="U1566">
            <v>0</v>
          </cell>
        </row>
        <row r="1567">
          <cell r="B1567" t="str">
            <v>LIT_039</v>
          </cell>
          <cell r="N1567">
            <v>0</v>
          </cell>
          <cell r="U1567">
            <v>0</v>
          </cell>
        </row>
        <row r="1568">
          <cell r="B1568" t="str">
            <v>CTR_527</v>
          </cell>
          <cell r="N1568">
            <v>0</v>
          </cell>
          <cell r="U1568">
            <v>0</v>
          </cell>
        </row>
        <row r="1569">
          <cell r="B1569" t="str">
            <v>LIT_086</v>
          </cell>
          <cell r="N1569">
            <v>0</v>
          </cell>
          <cell r="U1569">
            <v>0</v>
          </cell>
        </row>
        <row r="1570">
          <cell r="B1570" t="str">
            <v>OST_266</v>
          </cell>
          <cell r="N1570">
            <v>0</v>
          </cell>
          <cell r="U1570">
            <v>0</v>
          </cell>
        </row>
        <row r="1571">
          <cell r="B1571" t="str">
            <v>OST_144</v>
          </cell>
          <cell r="N1571">
            <v>0</v>
          </cell>
          <cell r="U1571">
            <v>0</v>
          </cell>
        </row>
        <row r="1572">
          <cell r="B1572" t="str">
            <v>OST_243</v>
          </cell>
          <cell r="N1572">
            <v>0</v>
          </cell>
          <cell r="U1572">
            <v>0</v>
          </cell>
        </row>
        <row r="1573">
          <cell r="B1573" t="str">
            <v>NRO_007</v>
          </cell>
          <cell r="N1573">
            <v>0</v>
          </cell>
          <cell r="U1573">
            <v>0</v>
          </cell>
        </row>
        <row r="1574">
          <cell r="B1574" t="str">
            <v>CTR_230</v>
          </cell>
          <cell r="N1574">
            <v>0</v>
          </cell>
          <cell r="U1574">
            <v>0</v>
          </cell>
        </row>
        <row r="1575">
          <cell r="B1575" t="str">
            <v>CTR_223</v>
          </cell>
          <cell r="N1575">
            <v>0</v>
          </cell>
          <cell r="U1575">
            <v>0</v>
          </cell>
        </row>
        <row r="1576">
          <cell r="B1576" t="str">
            <v>CTR_113</v>
          </cell>
          <cell r="N1576">
            <v>0</v>
          </cell>
          <cell r="U1576">
            <v>0</v>
          </cell>
        </row>
        <row r="1577">
          <cell r="B1577" t="str">
            <v>OST_264</v>
          </cell>
          <cell r="N1577">
            <v>0</v>
          </cell>
          <cell r="U1577">
            <v>0</v>
          </cell>
        </row>
        <row r="1578">
          <cell r="B1578" t="str">
            <v>SUO_064</v>
          </cell>
          <cell r="N1578">
            <v>0</v>
          </cell>
          <cell r="U1578">
            <v>0</v>
          </cell>
        </row>
        <row r="1579">
          <cell r="B1579" t="str">
            <v>CTR_306</v>
          </cell>
          <cell r="N1579">
            <v>0</v>
          </cell>
          <cell r="U1579">
            <v>0</v>
          </cell>
        </row>
        <row r="1580">
          <cell r="B1580" t="str">
            <v>EXN_127</v>
          </cell>
          <cell r="N1580">
            <v>0</v>
          </cell>
          <cell r="U1580">
            <v>0</v>
          </cell>
        </row>
        <row r="1581">
          <cell r="B1581" t="str">
            <v>EST_082</v>
          </cell>
          <cell r="N1581">
            <v>0</v>
          </cell>
          <cell r="U1581">
            <v>0</v>
          </cell>
        </row>
        <row r="1582">
          <cell r="B1582" t="str">
            <v>CTR_510</v>
          </cell>
          <cell r="N1582">
            <v>0</v>
          </cell>
          <cell r="U1582">
            <v>0</v>
          </cell>
        </row>
        <row r="1583">
          <cell r="B1583" t="str">
            <v>ADM_107</v>
          </cell>
          <cell r="N1583">
            <v>0</v>
          </cell>
          <cell r="U1583">
            <v>0</v>
          </cell>
        </row>
        <row r="1584">
          <cell r="B1584" t="str">
            <v>SUO_073</v>
          </cell>
          <cell r="N1584">
            <v>0</v>
          </cell>
          <cell r="U1584">
            <v>0</v>
          </cell>
        </row>
        <row r="1585">
          <cell r="B1585" t="str">
            <v>EXN_050</v>
          </cell>
          <cell r="N1585">
            <v>0</v>
          </cell>
          <cell r="U1585">
            <v>0</v>
          </cell>
        </row>
        <row r="1586">
          <cell r="B1586" t="str">
            <v>SUO_149</v>
          </cell>
          <cell r="N1586">
            <v>0</v>
          </cell>
          <cell r="U1586">
            <v>0</v>
          </cell>
        </row>
        <row r="1587">
          <cell r="B1587" t="str">
            <v>CTR_363</v>
          </cell>
          <cell r="N1587">
            <v>0</v>
          </cell>
          <cell r="U1587">
            <v>0</v>
          </cell>
        </row>
        <row r="1588">
          <cell r="B1588" t="str">
            <v>ADM_014</v>
          </cell>
          <cell r="N1588">
            <v>0</v>
          </cell>
          <cell r="U1588">
            <v>0</v>
          </cell>
        </row>
        <row r="1589">
          <cell r="B1589" t="str">
            <v>CTR_030</v>
          </cell>
          <cell r="N1589">
            <v>0</v>
          </cell>
          <cell r="U1589">
            <v>0</v>
          </cell>
        </row>
        <row r="1590">
          <cell r="B1590" t="str">
            <v>SUO_010</v>
          </cell>
          <cell r="N1590">
            <v>0</v>
          </cell>
          <cell r="U1590">
            <v>0</v>
          </cell>
        </row>
        <row r="1591">
          <cell r="B1591" t="str">
            <v>CTR_067</v>
          </cell>
          <cell r="N1591">
            <v>0</v>
          </cell>
          <cell r="U1591">
            <v>0</v>
          </cell>
        </row>
        <row r="1592">
          <cell r="B1592" t="str">
            <v>LIT_108</v>
          </cell>
          <cell r="N1592">
            <v>0</v>
          </cell>
          <cell r="U1592">
            <v>0</v>
          </cell>
        </row>
        <row r="1593">
          <cell r="B1593" t="str">
            <v>EXN_035</v>
          </cell>
          <cell r="N1593">
            <v>0</v>
          </cell>
          <cell r="U1593">
            <v>0</v>
          </cell>
        </row>
        <row r="1594">
          <cell r="B1594" t="str">
            <v>CTR_202</v>
          </cell>
          <cell r="N1594">
            <v>0</v>
          </cell>
          <cell r="U1594">
            <v>0</v>
          </cell>
        </row>
        <row r="1595">
          <cell r="B1595" t="str">
            <v>EXN_047</v>
          </cell>
          <cell r="N1595">
            <v>0</v>
          </cell>
          <cell r="U1595">
            <v>0</v>
          </cell>
        </row>
        <row r="1596">
          <cell r="B1596" t="str">
            <v>CTR_286</v>
          </cell>
          <cell r="N1596">
            <v>0</v>
          </cell>
          <cell r="U1596">
            <v>0</v>
          </cell>
        </row>
        <row r="1597">
          <cell r="B1597" t="str">
            <v>EST_075</v>
          </cell>
          <cell r="N1597">
            <v>0</v>
          </cell>
          <cell r="U1597">
            <v>0</v>
          </cell>
        </row>
        <row r="1598">
          <cell r="B1598" t="str">
            <v>EXN_023</v>
          </cell>
          <cell r="N1598">
            <v>0</v>
          </cell>
          <cell r="U1598">
            <v>0</v>
          </cell>
        </row>
        <row r="1599">
          <cell r="B1599" t="str">
            <v>NRD_025</v>
          </cell>
          <cell r="N1599">
            <v>0</v>
          </cell>
          <cell r="U1599">
            <v>0</v>
          </cell>
        </row>
        <row r="1600">
          <cell r="B1600" t="str">
            <v>LIT_145</v>
          </cell>
          <cell r="N1600">
            <v>0</v>
          </cell>
          <cell r="U1600">
            <v>0</v>
          </cell>
        </row>
        <row r="1601">
          <cell r="B1601" t="str">
            <v>CTR_187</v>
          </cell>
          <cell r="N1601">
            <v>0</v>
          </cell>
          <cell r="U1601">
            <v>0</v>
          </cell>
        </row>
        <row r="1602">
          <cell r="B1602" t="str">
            <v>CTR_185</v>
          </cell>
          <cell r="N1602">
            <v>0</v>
          </cell>
          <cell r="U1602">
            <v>0</v>
          </cell>
        </row>
        <row r="1603">
          <cell r="B1603" t="str">
            <v>OST_139</v>
          </cell>
          <cell r="N1603">
            <v>0</v>
          </cell>
          <cell r="U1603">
            <v>0</v>
          </cell>
        </row>
        <row r="1604">
          <cell r="B1604" t="str">
            <v>LIT_174</v>
          </cell>
          <cell r="N1604">
            <v>0</v>
          </cell>
          <cell r="U1604">
            <v>0</v>
          </cell>
        </row>
        <row r="1605">
          <cell r="B1605" t="str">
            <v>SUO_104</v>
          </cell>
          <cell r="N1605">
            <v>0</v>
          </cell>
          <cell r="U1605">
            <v>0</v>
          </cell>
        </row>
        <row r="1606">
          <cell r="B1606" t="str">
            <v>OST_136</v>
          </cell>
          <cell r="N1606">
            <v>0</v>
          </cell>
          <cell r="U1606">
            <v>0</v>
          </cell>
        </row>
        <row r="1607">
          <cell r="B1607" t="str">
            <v>NRD_090</v>
          </cell>
          <cell r="N1607">
            <v>0</v>
          </cell>
          <cell r="U1607">
            <v>0</v>
          </cell>
        </row>
        <row r="1608">
          <cell r="B1608" t="str">
            <v>ADM_111</v>
          </cell>
          <cell r="N1608">
            <v>1.5531158230036537</v>
          </cell>
          <cell r="U1608">
            <v>0</v>
          </cell>
        </row>
        <row r="1609">
          <cell r="B1609" t="str">
            <v>OST_163</v>
          </cell>
          <cell r="N1609">
            <v>0</v>
          </cell>
          <cell r="U1609">
            <v>0</v>
          </cell>
        </row>
        <row r="1610">
          <cell r="B1610" t="str">
            <v>OST_138</v>
          </cell>
          <cell r="N1610">
            <v>0</v>
          </cell>
          <cell r="U1610">
            <v>0</v>
          </cell>
        </row>
        <row r="1611">
          <cell r="B1611" t="str">
            <v>EXN_178</v>
          </cell>
          <cell r="N1611">
            <v>0</v>
          </cell>
          <cell r="U1611">
            <v>0</v>
          </cell>
        </row>
        <row r="1612">
          <cell r="B1612" t="str">
            <v>CTR_533</v>
          </cell>
          <cell r="N1612">
            <v>0</v>
          </cell>
          <cell r="U1612">
            <v>0</v>
          </cell>
        </row>
        <row r="1613">
          <cell r="B1613" t="str">
            <v>CTR_636</v>
          </cell>
          <cell r="N1613">
            <v>0</v>
          </cell>
          <cell r="U1613">
            <v>0</v>
          </cell>
        </row>
        <row r="1614">
          <cell r="B1614" t="str">
            <v>LIT_590</v>
          </cell>
          <cell r="N1614">
            <v>0</v>
          </cell>
          <cell r="U1614">
            <v>0</v>
          </cell>
        </row>
        <row r="1615">
          <cell r="B1615" t="str">
            <v>SUO_168</v>
          </cell>
          <cell r="N1615">
            <v>0</v>
          </cell>
          <cell r="U1615">
            <v>0</v>
          </cell>
        </row>
        <row r="1616">
          <cell r="B1616" t="str">
            <v>OST_265</v>
          </cell>
          <cell r="N1616">
            <v>0</v>
          </cell>
          <cell r="U1616">
            <v>0</v>
          </cell>
        </row>
        <row r="1617">
          <cell r="B1617" t="str">
            <v>OST_296</v>
          </cell>
          <cell r="N1617">
            <v>0</v>
          </cell>
          <cell r="U1617">
            <v>0</v>
          </cell>
        </row>
        <row r="1618">
          <cell r="B1618" t="str">
            <v>ADM_028</v>
          </cell>
          <cell r="N1618">
            <v>0</v>
          </cell>
          <cell r="U1618">
            <v>0</v>
          </cell>
        </row>
        <row r="1619">
          <cell r="B1619" t="str">
            <v>OST_013</v>
          </cell>
          <cell r="N1619">
            <v>0</v>
          </cell>
          <cell r="U1619">
            <v>0</v>
          </cell>
        </row>
        <row r="1620">
          <cell r="B1620" t="str">
            <v>CTR_112</v>
          </cell>
          <cell r="N1620">
            <v>0</v>
          </cell>
          <cell r="U1620">
            <v>0</v>
          </cell>
        </row>
        <row r="1621">
          <cell r="B1621" t="str">
            <v>EXN_039</v>
          </cell>
          <cell r="N1621">
            <v>0</v>
          </cell>
          <cell r="U1621">
            <v>0</v>
          </cell>
        </row>
        <row r="1622">
          <cell r="B1622" t="str">
            <v>LIT_495</v>
          </cell>
          <cell r="N1622">
            <v>0</v>
          </cell>
          <cell r="U1622">
            <v>0</v>
          </cell>
        </row>
        <row r="1623">
          <cell r="B1623" t="str">
            <v>EXN_051</v>
          </cell>
          <cell r="N1623">
            <v>0</v>
          </cell>
          <cell r="U1623">
            <v>0</v>
          </cell>
        </row>
        <row r="1624">
          <cell r="B1624" t="str">
            <v>NRD_069</v>
          </cell>
          <cell r="N1624">
            <v>0</v>
          </cell>
          <cell r="U1624">
            <v>0</v>
          </cell>
        </row>
        <row r="1625">
          <cell r="B1625" t="str">
            <v>OST_150</v>
          </cell>
          <cell r="N1625">
            <v>0</v>
          </cell>
          <cell r="U1625">
            <v>0</v>
          </cell>
        </row>
        <row r="1626">
          <cell r="B1626" t="str">
            <v>NRD_008</v>
          </cell>
          <cell r="N1626">
            <v>0</v>
          </cell>
          <cell r="U1626">
            <v>0</v>
          </cell>
        </row>
        <row r="1627">
          <cell r="B1627" t="str">
            <v>ADM_023</v>
          </cell>
          <cell r="N1627">
            <v>0</v>
          </cell>
          <cell r="U1627">
            <v>0</v>
          </cell>
        </row>
        <row r="1628">
          <cell r="B1628" t="str">
            <v>CTR_186</v>
          </cell>
          <cell r="N1628">
            <v>0</v>
          </cell>
          <cell r="U1628">
            <v>0</v>
          </cell>
        </row>
        <row r="1629">
          <cell r="B1629" t="str">
            <v>LIT_227</v>
          </cell>
          <cell r="N1629">
            <v>0</v>
          </cell>
          <cell r="U1629">
            <v>0</v>
          </cell>
        </row>
        <row r="1630">
          <cell r="B1630" t="str">
            <v>OST_103</v>
          </cell>
          <cell r="N1630">
            <v>0</v>
          </cell>
          <cell r="U1630">
            <v>0</v>
          </cell>
        </row>
        <row r="1631">
          <cell r="B1631" t="str">
            <v>EXN_018</v>
          </cell>
          <cell r="N1631">
            <v>0</v>
          </cell>
          <cell r="U1631">
            <v>0</v>
          </cell>
        </row>
        <row r="1632">
          <cell r="B1632" t="str">
            <v>SUD_078</v>
          </cell>
          <cell r="N1632">
            <v>0</v>
          </cell>
          <cell r="U1632">
            <v>0</v>
          </cell>
        </row>
        <row r="1633">
          <cell r="B1633" t="str">
            <v>NRO_006</v>
          </cell>
          <cell r="N1633">
            <v>0</v>
          </cell>
          <cell r="U1633">
            <v>0</v>
          </cell>
        </row>
        <row r="1634">
          <cell r="B1634" t="str">
            <v>EXN_074</v>
          </cell>
          <cell r="N1634">
            <v>0</v>
          </cell>
          <cell r="U1634">
            <v>0</v>
          </cell>
        </row>
        <row r="1635">
          <cell r="B1635" t="str">
            <v>ADM_029</v>
          </cell>
          <cell r="N1635">
            <v>0</v>
          </cell>
          <cell r="U1635">
            <v>1.0767609026395535</v>
          </cell>
        </row>
        <row r="1636">
          <cell r="B1636" t="str">
            <v>LIT_117</v>
          </cell>
          <cell r="N1636">
            <v>0</v>
          </cell>
          <cell r="U1636">
            <v>0</v>
          </cell>
        </row>
        <row r="1637">
          <cell r="B1637" t="str">
            <v>CTR_694</v>
          </cell>
          <cell r="N1637">
            <v>0</v>
          </cell>
          <cell r="U1637">
            <v>12.327606132984052</v>
          </cell>
        </row>
        <row r="1638">
          <cell r="B1638" t="str">
            <v>CTR_695</v>
          </cell>
          <cell r="N1638">
            <v>0</v>
          </cell>
          <cell r="U1638">
            <v>0</v>
          </cell>
        </row>
        <row r="1639">
          <cell r="B1639" t="str">
            <v>NRD_180</v>
          </cell>
          <cell r="N1639">
            <v>0</v>
          </cell>
          <cell r="U1639">
            <v>0</v>
          </cell>
        </row>
        <row r="1640">
          <cell r="B1640" t="str">
            <v>CTR_222</v>
          </cell>
          <cell r="N1640">
            <v>0</v>
          </cell>
          <cell r="U1640">
            <v>0</v>
          </cell>
        </row>
        <row r="1641">
          <cell r="B1641" t="str">
            <v>NRD_115</v>
          </cell>
          <cell r="N1641">
            <v>0</v>
          </cell>
          <cell r="U1641">
            <v>0</v>
          </cell>
        </row>
        <row r="1642">
          <cell r="B1642" t="str">
            <v>CTR_355</v>
          </cell>
          <cell r="N1642">
            <v>0</v>
          </cell>
          <cell r="U1642">
            <v>0</v>
          </cell>
        </row>
        <row r="1643">
          <cell r="B1643" t="str">
            <v>LIT_385</v>
          </cell>
          <cell r="N1643">
            <v>0</v>
          </cell>
          <cell r="U1643">
            <v>0</v>
          </cell>
        </row>
        <row r="1644">
          <cell r="B1644" t="str">
            <v>EST_083</v>
          </cell>
          <cell r="N1644">
            <v>0</v>
          </cell>
          <cell r="U1644">
            <v>0</v>
          </cell>
        </row>
        <row r="1645">
          <cell r="B1645" t="str">
            <v>CTR_541</v>
          </cell>
          <cell r="N1645">
            <v>0</v>
          </cell>
          <cell r="U1645">
            <v>0</v>
          </cell>
        </row>
        <row r="1646">
          <cell r="B1646" t="str">
            <v>CTR_506</v>
          </cell>
          <cell r="N1646">
            <v>0</v>
          </cell>
          <cell r="U1646">
            <v>0</v>
          </cell>
        </row>
        <row r="1647">
          <cell r="B1647" t="str">
            <v>LIT_029</v>
          </cell>
          <cell r="N1647">
            <v>0</v>
          </cell>
          <cell r="U1647">
            <v>0</v>
          </cell>
        </row>
        <row r="1648">
          <cell r="B1648" t="str">
            <v>EST_125</v>
          </cell>
          <cell r="N1648">
            <v>0</v>
          </cell>
          <cell r="U1648">
            <v>0</v>
          </cell>
        </row>
        <row r="1649">
          <cell r="B1649" t="str">
            <v>EST_045</v>
          </cell>
          <cell r="N1649">
            <v>0</v>
          </cell>
          <cell r="U1649">
            <v>0</v>
          </cell>
        </row>
        <row r="1650">
          <cell r="B1650" t="str">
            <v>LIT_110</v>
          </cell>
          <cell r="N1650">
            <v>0</v>
          </cell>
          <cell r="U1650">
            <v>0</v>
          </cell>
        </row>
        <row r="1651">
          <cell r="B1651" t="str">
            <v>NRD_131</v>
          </cell>
          <cell r="N1651">
            <v>0</v>
          </cell>
          <cell r="U1651">
            <v>0</v>
          </cell>
        </row>
        <row r="1652">
          <cell r="B1652" t="str">
            <v>EXN_036</v>
          </cell>
          <cell r="N1652">
            <v>0</v>
          </cell>
          <cell r="U1652">
            <v>0</v>
          </cell>
        </row>
        <row r="1653">
          <cell r="B1653" t="str">
            <v>LIT_233</v>
          </cell>
          <cell r="N1653">
            <v>0</v>
          </cell>
          <cell r="U1653">
            <v>0</v>
          </cell>
        </row>
        <row r="1654">
          <cell r="B1654" t="str">
            <v>NRD_099</v>
          </cell>
          <cell r="N1654">
            <v>0</v>
          </cell>
          <cell r="U1654">
            <v>0</v>
          </cell>
        </row>
        <row r="1655">
          <cell r="B1655" t="str">
            <v>NRD_144</v>
          </cell>
          <cell r="N1655">
            <v>0</v>
          </cell>
          <cell r="U1655">
            <v>0</v>
          </cell>
        </row>
        <row r="1656">
          <cell r="B1656" t="str">
            <v>SUO_005</v>
          </cell>
          <cell r="N1656">
            <v>0</v>
          </cell>
          <cell r="U1656">
            <v>0</v>
          </cell>
        </row>
        <row r="1657">
          <cell r="B1657" t="str">
            <v>LIT_230</v>
          </cell>
          <cell r="N1657">
            <v>0</v>
          </cell>
          <cell r="U1657">
            <v>0</v>
          </cell>
        </row>
        <row r="1658">
          <cell r="B1658" t="str">
            <v>OST_251</v>
          </cell>
          <cell r="N1658">
            <v>5.5948640681670922E-2</v>
          </cell>
          <cell r="U1658">
            <v>5.9729677284958954E-2</v>
          </cell>
        </row>
        <row r="1659">
          <cell r="B1659" t="str">
            <v>SUO_009</v>
          </cell>
          <cell r="N1659">
            <v>0</v>
          </cell>
          <cell r="U1659">
            <v>0</v>
          </cell>
        </row>
        <row r="1660">
          <cell r="B1660" t="str">
            <v>LIT_031</v>
          </cell>
          <cell r="N1660">
            <v>0</v>
          </cell>
          <cell r="U1660">
            <v>0</v>
          </cell>
        </row>
        <row r="1661">
          <cell r="B1661" t="str">
            <v>SUD_011</v>
          </cell>
          <cell r="N1661">
            <v>0</v>
          </cell>
          <cell r="U1661">
            <v>0</v>
          </cell>
        </row>
        <row r="1662">
          <cell r="B1662" t="str">
            <v>EXN_155</v>
          </cell>
          <cell r="N1662">
            <v>0</v>
          </cell>
          <cell r="U1662">
            <v>0</v>
          </cell>
        </row>
        <row r="1663">
          <cell r="B1663" t="str">
            <v>LIT_594</v>
          </cell>
          <cell r="N1663">
            <v>0</v>
          </cell>
          <cell r="U1663">
            <v>0</v>
          </cell>
        </row>
        <row r="1664">
          <cell r="B1664" t="str">
            <v>LIT_493</v>
          </cell>
          <cell r="N1664">
            <v>0</v>
          </cell>
          <cell r="U1664">
            <v>0</v>
          </cell>
        </row>
        <row r="1665">
          <cell r="B1665" t="str">
            <v>EXN_038</v>
          </cell>
          <cell r="N1665">
            <v>0</v>
          </cell>
          <cell r="U1665">
            <v>0</v>
          </cell>
        </row>
        <row r="1666">
          <cell r="B1666" t="str">
            <v>OST_053</v>
          </cell>
          <cell r="N1666">
            <v>0</v>
          </cell>
          <cell r="U1666">
            <v>0</v>
          </cell>
        </row>
        <row r="1667">
          <cell r="B1667" t="str">
            <v>LIT_143</v>
          </cell>
          <cell r="N1667">
            <v>0</v>
          </cell>
          <cell r="U1667">
            <v>0</v>
          </cell>
        </row>
        <row r="1668">
          <cell r="B1668" t="str">
            <v>CTR_063</v>
          </cell>
          <cell r="N1668">
            <v>0</v>
          </cell>
          <cell r="U1668">
            <v>0</v>
          </cell>
        </row>
        <row r="1669">
          <cell r="B1669" t="str">
            <v>CTR_073</v>
          </cell>
          <cell r="N1669">
            <v>0</v>
          </cell>
          <cell r="U1669">
            <v>0</v>
          </cell>
        </row>
        <row r="1670">
          <cell r="B1670" t="str">
            <v>CTR_095</v>
          </cell>
          <cell r="N1670">
            <v>0</v>
          </cell>
          <cell r="U1670">
            <v>0</v>
          </cell>
        </row>
        <row r="1671">
          <cell r="B1671" t="str">
            <v>CTR_544</v>
          </cell>
          <cell r="N1671">
            <v>0</v>
          </cell>
          <cell r="U1671">
            <v>0</v>
          </cell>
        </row>
        <row r="1672">
          <cell r="B1672" t="str">
            <v>EXN_014</v>
          </cell>
          <cell r="N1672">
            <v>0</v>
          </cell>
          <cell r="U1672">
            <v>0</v>
          </cell>
        </row>
        <row r="1673">
          <cell r="B1673" t="str">
            <v>EST_036</v>
          </cell>
          <cell r="N1673">
            <v>0</v>
          </cell>
          <cell r="U1673">
            <v>0</v>
          </cell>
        </row>
        <row r="1674">
          <cell r="B1674" t="str">
            <v>OST_036</v>
          </cell>
          <cell r="N1674">
            <v>0</v>
          </cell>
          <cell r="U1674">
            <v>0</v>
          </cell>
        </row>
        <row r="1675">
          <cell r="B1675" t="str">
            <v>CTR_057</v>
          </cell>
          <cell r="N1675">
            <v>0</v>
          </cell>
          <cell r="U1675">
            <v>0</v>
          </cell>
        </row>
        <row r="1676">
          <cell r="B1676" t="str">
            <v>OST_108</v>
          </cell>
          <cell r="N1676">
            <v>0</v>
          </cell>
          <cell r="U1676">
            <v>0</v>
          </cell>
        </row>
        <row r="1677">
          <cell r="B1677" t="str">
            <v>OST_051</v>
          </cell>
          <cell r="N1677">
            <v>0</v>
          </cell>
          <cell r="U1677">
            <v>0</v>
          </cell>
        </row>
        <row r="1678">
          <cell r="B1678" t="str">
            <v>SUO_105</v>
          </cell>
          <cell r="N1678">
            <v>0</v>
          </cell>
          <cell r="U1678">
            <v>0</v>
          </cell>
        </row>
        <row r="1679">
          <cell r="B1679" t="str">
            <v>OST_114</v>
          </cell>
          <cell r="N1679">
            <v>0</v>
          </cell>
          <cell r="U1679">
            <v>0</v>
          </cell>
        </row>
        <row r="1680">
          <cell r="B1680" t="str">
            <v>OST_090</v>
          </cell>
          <cell r="N1680">
            <v>0</v>
          </cell>
          <cell r="U1680">
            <v>0</v>
          </cell>
        </row>
        <row r="1681">
          <cell r="B1681" t="str">
            <v>SUD_056</v>
          </cell>
          <cell r="N1681">
            <v>0</v>
          </cell>
          <cell r="U1681">
            <v>0</v>
          </cell>
        </row>
        <row r="1682">
          <cell r="B1682" t="str">
            <v>LIT_497</v>
          </cell>
          <cell r="N1682">
            <v>0</v>
          </cell>
          <cell r="U1682">
            <v>0</v>
          </cell>
        </row>
        <row r="1683">
          <cell r="B1683" t="str">
            <v>OST_286</v>
          </cell>
          <cell r="N1683">
            <v>0</v>
          </cell>
          <cell r="U1683">
            <v>0</v>
          </cell>
        </row>
        <row r="1684">
          <cell r="B1684" t="str">
            <v>ADM_080</v>
          </cell>
          <cell r="N1684">
            <v>0</v>
          </cell>
          <cell r="U1684">
            <v>5.319724840598405</v>
          </cell>
        </row>
        <row r="1685">
          <cell r="B1685" t="str">
            <v>NRD_028</v>
          </cell>
          <cell r="N1685">
            <v>0</v>
          </cell>
          <cell r="U1685">
            <v>0</v>
          </cell>
        </row>
        <row r="1686">
          <cell r="B1686" t="str">
            <v>NRD_026</v>
          </cell>
          <cell r="N1686">
            <v>0</v>
          </cell>
          <cell r="U1686">
            <v>0</v>
          </cell>
        </row>
        <row r="1687">
          <cell r="B1687" t="str">
            <v>CTR_309</v>
          </cell>
          <cell r="N1687">
            <v>0</v>
          </cell>
          <cell r="U1687">
            <v>0</v>
          </cell>
        </row>
        <row r="1688">
          <cell r="B1688" t="str">
            <v>ADM_108</v>
          </cell>
          <cell r="N1688">
            <v>9.4542328680928319E-3</v>
          </cell>
          <cell r="U1688">
            <v>0</v>
          </cell>
        </row>
        <row r="1689">
          <cell r="B1689" t="str">
            <v>CTR_528</v>
          </cell>
          <cell r="N1689">
            <v>0</v>
          </cell>
          <cell r="U1689">
            <v>0</v>
          </cell>
        </row>
        <row r="1690">
          <cell r="B1690" t="str">
            <v>OST_313</v>
          </cell>
          <cell r="N1690">
            <v>0</v>
          </cell>
          <cell r="U1690">
            <v>0</v>
          </cell>
        </row>
        <row r="1691">
          <cell r="B1691" t="str">
            <v>OST_039</v>
          </cell>
          <cell r="N1691">
            <v>0</v>
          </cell>
          <cell r="U1691">
            <v>0</v>
          </cell>
        </row>
        <row r="1692">
          <cell r="B1692" t="str">
            <v>LIT_132</v>
          </cell>
          <cell r="N1692">
            <v>0</v>
          </cell>
          <cell r="U1692">
            <v>0</v>
          </cell>
        </row>
        <row r="1693">
          <cell r="B1693" t="str">
            <v>CTR_653</v>
          </cell>
          <cell r="N1693">
            <v>0</v>
          </cell>
          <cell r="U1693">
            <v>0</v>
          </cell>
        </row>
        <row r="1694">
          <cell r="B1694" t="str">
            <v>CTR_033</v>
          </cell>
          <cell r="N1694">
            <v>0</v>
          </cell>
          <cell r="U1694">
            <v>0</v>
          </cell>
        </row>
        <row r="1695">
          <cell r="B1695" t="str">
            <v>EXN_052</v>
          </cell>
          <cell r="N1695">
            <v>0</v>
          </cell>
          <cell r="U1695">
            <v>5.4917540281116915E-2</v>
          </cell>
        </row>
        <row r="1696">
          <cell r="B1696" t="str">
            <v>EXN_239</v>
          </cell>
          <cell r="N1696">
            <v>0</v>
          </cell>
          <cell r="U1696">
            <v>0</v>
          </cell>
        </row>
        <row r="1697">
          <cell r="B1697" t="str">
            <v>NRD_059</v>
          </cell>
          <cell r="N1697">
            <v>0</v>
          </cell>
          <cell r="U1697">
            <v>0</v>
          </cell>
        </row>
        <row r="1698">
          <cell r="B1698" t="str">
            <v>ADM_094</v>
          </cell>
          <cell r="N1698">
            <v>0</v>
          </cell>
          <cell r="U1698">
            <v>0</v>
          </cell>
        </row>
        <row r="1699">
          <cell r="B1699" t="str">
            <v>OST_073</v>
          </cell>
          <cell r="N1699">
            <v>0</v>
          </cell>
          <cell r="U1699">
            <v>0</v>
          </cell>
        </row>
        <row r="1700">
          <cell r="B1700" t="str">
            <v>LIT_442</v>
          </cell>
          <cell r="N1700">
            <v>0</v>
          </cell>
          <cell r="U1700">
            <v>0</v>
          </cell>
        </row>
        <row r="1701">
          <cell r="B1701" t="str">
            <v>CTR_147</v>
          </cell>
          <cell r="N1701">
            <v>0</v>
          </cell>
          <cell r="U1701">
            <v>0</v>
          </cell>
        </row>
        <row r="1702">
          <cell r="B1702" t="str">
            <v>SUD_237</v>
          </cell>
          <cell r="N1702">
            <v>0</v>
          </cell>
          <cell r="U1702">
            <v>0</v>
          </cell>
        </row>
        <row r="1703">
          <cell r="B1703" t="str">
            <v>EXN_126</v>
          </cell>
          <cell r="N1703">
            <v>0</v>
          </cell>
          <cell r="U1703">
            <v>0</v>
          </cell>
        </row>
        <row r="1704">
          <cell r="B1704" t="str">
            <v>EST_055</v>
          </cell>
          <cell r="N1704">
            <v>0</v>
          </cell>
          <cell r="U1704">
            <v>0</v>
          </cell>
        </row>
        <row r="1705">
          <cell r="B1705" t="str">
            <v>ADM_082</v>
          </cell>
          <cell r="N1705">
            <v>4.4163215355106186E-2</v>
          </cell>
          <cell r="U1705">
            <v>0</v>
          </cell>
        </row>
        <row r="1706">
          <cell r="B1706" t="str">
            <v>EXN_163</v>
          </cell>
          <cell r="N1706">
            <v>0</v>
          </cell>
          <cell r="U1706">
            <v>0</v>
          </cell>
        </row>
        <row r="1707">
          <cell r="B1707" t="str">
            <v>SUD_239</v>
          </cell>
          <cell r="N1707">
            <v>0</v>
          </cell>
          <cell r="U1707">
            <v>0</v>
          </cell>
        </row>
        <row r="1708">
          <cell r="B1708" t="str">
            <v>SUD_012</v>
          </cell>
          <cell r="N1708">
            <v>0</v>
          </cell>
          <cell r="U1708">
            <v>0</v>
          </cell>
        </row>
        <row r="1709">
          <cell r="B1709" t="str">
            <v>NRD_105</v>
          </cell>
          <cell r="N1709">
            <v>0</v>
          </cell>
          <cell r="U1709">
            <v>0</v>
          </cell>
        </row>
        <row r="1710">
          <cell r="B1710" t="str">
            <v>CTR_437</v>
          </cell>
          <cell r="N1710">
            <v>0</v>
          </cell>
          <cell r="U1710">
            <v>0</v>
          </cell>
        </row>
        <row r="1711">
          <cell r="B1711" t="str">
            <v>LIT_505</v>
          </cell>
          <cell r="N1711">
            <v>0</v>
          </cell>
          <cell r="U1711">
            <v>0</v>
          </cell>
        </row>
        <row r="1712">
          <cell r="B1712" t="str">
            <v>CTR_356</v>
          </cell>
          <cell r="N1712">
            <v>0</v>
          </cell>
          <cell r="U1712">
            <v>0</v>
          </cell>
        </row>
        <row r="1713">
          <cell r="B1713" t="str">
            <v>ADM_162</v>
          </cell>
          <cell r="N1713">
            <v>0</v>
          </cell>
          <cell r="U1713">
            <v>0</v>
          </cell>
        </row>
        <row r="1714">
          <cell r="B1714" t="str">
            <v>CTR_360</v>
          </cell>
          <cell r="N1714">
            <v>0</v>
          </cell>
          <cell r="U1714">
            <v>0</v>
          </cell>
        </row>
        <row r="1715">
          <cell r="B1715" t="str">
            <v>ADM_163</v>
          </cell>
          <cell r="N1715">
            <v>0</v>
          </cell>
          <cell r="U1715">
            <v>0</v>
          </cell>
        </row>
        <row r="1716">
          <cell r="B1716" t="str">
            <v>EST_126</v>
          </cell>
          <cell r="N1716">
            <v>0</v>
          </cell>
          <cell r="U1716">
            <v>0</v>
          </cell>
        </row>
        <row r="1717">
          <cell r="B1717" t="str">
            <v>LIT_494</v>
          </cell>
          <cell r="N1717">
            <v>0</v>
          </cell>
          <cell r="U1717">
            <v>0</v>
          </cell>
        </row>
        <row r="1718">
          <cell r="B1718" t="str">
            <v>LIT_592</v>
          </cell>
          <cell r="N1718">
            <v>0</v>
          </cell>
          <cell r="U1718">
            <v>0</v>
          </cell>
        </row>
        <row r="1719">
          <cell r="B1719" t="str">
            <v>NRO_111</v>
          </cell>
          <cell r="N1719">
            <v>0</v>
          </cell>
          <cell r="U1719">
            <v>0</v>
          </cell>
        </row>
        <row r="1720">
          <cell r="B1720" t="str">
            <v>OST_025</v>
          </cell>
          <cell r="N1720">
            <v>0</v>
          </cell>
          <cell r="U1720">
            <v>0</v>
          </cell>
        </row>
        <row r="1721">
          <cell r="B1721" t="str">
            <v>NRO_142</v>
          </cell>
          <cell r="N1721">
            <v>0</v>
          </cell>
          <cell r="U1721">
            <v>0</v>
          </cell>
        </row>
        <row r="1722">
          <cell r="B1722" t="str">
            <v>SUO_021</v>
          </cell>
          <cell r="N1722">
            <v>0</v>
          </cell>
          <cell r="U1722">
            <v>0</v>
          </cell>
        </row>
        <row r="1723">
          <cell r="B1723" t="str">
            <v>NRO_048</v>
          </cell>
          <cell r="N1723">
            <v>0</v>
          </cell>
          <cell r="U1723">
            <v>0</v>
          </cell>
        </row>
        <row r="1724">
          <cell r="B1724" t="str">
            <v>EXN_135</v>
          </cell>
          <cell r="N1724">
            <v>0</v>
          </cell>
          <cell r="U1724">
            <v>0</v>
          </cell>
        </row>
        <row r="1725">
          <cell r="B1725" t="str">
            <v>NRO_136</v>
          </cell>
          <cell r="N1725">
            <v>0</v>
          </cell>
          <cell r="U1725">
            <v>0</v>
          </cell>
        </row>
        <row r="1726">
          <cell r="B1726" t="str">
            <v>SUO_255</v>
          </cell>
          <cell r="N1726">
            <v>0</v>
          </cell>
          <cell r="U1726">
            <v>0</v>
          </cell>
        </row>
        <row r="1727">
          <cell r="B1727" t="str">
            <v>CTR_805</v>
          </cell>
          <cell r="N1727">
            <v>0</v>
          </cell>
          <cell r="U1727">
            <v>0</v>
          </cell>
        </row>
        <row r="1728">
          <cell r="B1728" t="str">
            <v>LIT_658</v>
          </cell>
          <cell r="N1728">
            <v>3.2097433746251065</v>
          </cell>
          <cell r="U1728">
            <v>0</v>
          </cell>
        </row>
        <row r="1729">
          <cell r="B1729" t="str">
            <v>NRD_070</v>
          </cell>
          <cell r="N1729">
            <v>0</v>
          </cell>
          <cell r="U1729">
            <v>0.30135324048778761</v>
          </cell>
        </row>
        <row r="1730">
          <cell r="B1730" t="str">
            <v>CTR_184</v>
          </cell>
          <cell r="N1730">
            <v>0</v>
          </cell>
          <cell r="U1730">
            <v>0</v>
          </cell>
        </row>
        <row r="1731">
          <cell r="B1731" t="str">
            <v>SUD_248</v>
          </cell>
          <cell r="N1731">
            <v>0</v>
          </cell>
          <cell r="U1731">
            <v>0</v>
          </cell>
        </row>
        <row r="1732">
          <cell r="B1732" t="str">
            <v>SUO_029</v>
          </cell>
          <cell r="N1732">
            <v>0</v>
          </cell>
          <cell r="U1732">
            <v>0</v>
          </cell>
        </row>
        <row r="1733">
          <cell r="B1733" t="str">
            <v>EST_094</v>
          </cell>
          <cell r="N1733">
            <v>0</v>
          </cell>
          <cell r="U1733">
            <v>0.27308521885465337</v>
          </cell>
        </row>
        <row r="1734">
          <cell r="B1734" t="str">
            <v>NRD_171</v>
          </cell>
          <cell r="N1734">
            <v>0</v>
          </cell>
          <cell r="U1734">
            <v>0</v>
          </cell>
        </row>
        <row r="1735">
          <cell r="B1735" t="str">
            <v>CTR_139</v>
          </cell>
          <cell r="N1735">
            <v>0</v>
          </cell>
          <cell r="U1735">
            <v>0</v>
          </cell>
        </row>
        <row r="1736">
          <cell r="B1736" t="str">
            <v>NRD_122</v>
          </cell>
          <cell r="N1736">
            <v>2.5860863560224117E-3</v>
          </cell>
          <cell r="U1736">
            <v>0</v>
          </cell>
        </row>
        <row r="1737">
          <cell r="B1737" t="str">
            <v>CTR_003</v>
          </cell>
          <cell r="N1737">
            <v>0</v>
          </cell>
          <cell r="U1737">
            <v>0</v>
          </cell>
        </row>
        <row r="1738">
          <cell r="B1738" t="str">
            <v>OST_008</v>
          </cell>
          <cell r="N1738">
            <v>0</v>
          </cell>
          <cell r="U1738">
            <v>0</v>
          </cell>
        </row>
        <row r="1739">
          <cell r="B1739" t="str">
            <v>NRO_001</v>
          </cell>
          <cell r="N1739">
            <v>0</v>
          </cell>
          <cell r="U1739">
            <v>0</v>
          </cell>
        </row>
        <row r="1740">
          <cell r="B1740" t="str">
            <v>EST_007</v>
          </cell>
          <cell r="N1740">
            <v>6.163410694769043</v>
          </cell>
          <cell r="U1740">
            <v>0</v>
          </cell>
        </row>
        <row r="1741">
          <cell r="B1741" t="str">
            <v>CTR_059</v>
          </cell>
          <cell r="N1741">
            <v>0</v>
          </cell>
          <cell r="U1741">
            <v>0</v>
          </cell>
        </row>
        <row r="1742">
          <cell r="B1742" t="str">
            <v>CTR_066</v>
          </cell>
          <cell r="N1742">
            <v>0</v>
          </cell>
          <cell r="U1742">
            <v>0</v>
          </cell>
        </row>
        <row r="1743">
          <cell r="B1743" t="str">
            <v>EXN_013</v>
          </cell>
          <cell r="N1743">
            <v>0</v>
          </cell>
          <cell r="U1743">
            <v>0</v>
          </cell>
        </row>
        <row r="1744">
          <cell r="B1744" t="str">
            <v>SUO_017</v>
          </cell>
          <cell r="N1744">
            <v>5.3554994820693258</v>
          </cell>
          <cell r="U1744">
            <v>0</v>
          </cell>
        </row>
        <row r="1745">
          <cell r="B1745" t="str">
            <v>CTR_115</v>
          </cell>
          <cell r="N1745">
            <v>0</v>
          </cell>
          <cell r="U1745">
            <v>0</v>
          </cell>
        </row>
        <row r="1746">
          <cell r="B1746" t="str">
            <v>CTR_117</v>
          </cell>
          <cell r="N1746">
            <v>0</v>
          </cell>
          <cell r="U1746">
            <v>0</v>
          </cell>
        </row>
        <row r="1747">
          <cell r="B1747" t="str">
            <v>CTR_146</v>
          </cell>
          <cell r="N1747">
            <v>0</v>
          </cell>
          <cell r="U1747">
            <v>0</v>
          </cell>
        </row>
        <row r="1748">
          <cell r="B1748" t="str">
            <v>CTR_201</v>
          </cell>
          <cell r="N1748">
            <v>0</v>
          </cell>
          <cell r="U1748">
            <v>0</v>
          </cell>
        </row>
        <row r="1749">
          <cell r="B1749" t="str">
            <v>EST_040</v>
          </cell>
          <cell r="N1749">
            <v>0.27596216680506691</v>
          </cell>
          <cell r="U1749">
            <v>0</v>
          </cell>
        </row>
        <row r="1750">
          <cell r="B1750" t="str">
            <v>LIT_231</v>
          </cell>
          <cell r="N1750">
            <v>0</v>
          </cell>
          <cell r="U1750">
            <v>0</v>
          </cell>
        </row>
        <row r="1751">
          <cell r="B1751" t="str">
            <v>CTR_231</v>
          </cell>
          <cell r="N1751">
            <v>0</v>
          </cell>
          <cell r="U1751">
            <v>0</v>
          </cell>
        </row>
        <row r="1752">
          <cell r="B1752" t="str">
            <v>EST_056</v>
          </cell>
          <cell r="N1752">
            <v>0</v>
          </cell>
          <cell r="U1752">
            <v>0</v>
          </cell>
        </row>
        <row r="1753">
          <cell r="B1753" t="str">
            <v>CTR_225</v>
          </cell>
          <cell r="N1753">
            <v>0</v>
          </cell>
          <cell r="U1753">
            <v>0</v>
          </cell>
        </row>
        <row r="1754">
          <cell r="B1754" t="str">
            <v>LIT_239</v>
          </cell>
          <cell r="N1754">
            <v>0</v>
          </cell>
          <cell r="U1754">
            <v>0</v>
          </cell>
        </row>
        <row r="1755">
          <cell r="B1755" t="str">
            <v>LIT_296</v>
          </cell>
          <cell r="N1755">
            <v>0</v>
          </cell>
          <cell r="U1755">
            <v>0</v>
          </cell>
        </row>
        <row r="1756">
          <cell r="B1756" t="str">
            <v>CTR_227</v>
          </cell>
          <cell r="N1756">
            <v>0</v>
          </cell>
          <cell r="U1756">
            <v>0</v>
          </cell>
        </row>
        <row r="1757">
          <cell r="B1757" t="str">
            <v>CTR_226</v>
          </cell>
          <cell r="N1757">
            <v>0</v>
          </cell>
          <cell r="U1757">
            <v>0</v>
          </cell>
        </row>
        <row r="1758">
          <cell r="B1758" t="str">
            <v>LIT_308</v>
          </cell>
          <cell r="N1758">
            <v>0</v>
          </cell>
          <cell r="U1758">
            <v>0</v>
          </cell>
        </row>
        <row r="1759">
          <cell r="B1759" t="str">
            <v>ADM_027</v>
          </cell>
          <cell r="N1759">
            <v>0</v>
          </cell>
          <cell r="U1759">
            <v>0</v>
          </cell>
        </row>
        <row r="1760">
          <cell r="B1760" t="str">
            <v>ADM_030</v>
          </cell>
          <cell r="N1760">
            <v>0</v>
          </cell>
          <cell r="U1760">
            <v>0</v>
          </cell>
        </row>
        <row r="1761">
          <cell r="B1761" t="str">
            <v>CTR_260</v>
          </cell>
          <cell r="N1761">
            <v>0</v>
          </cell>
          <cell r="U1761">
            <v>0</v>
          </cell>
        </row>
        <row r="1762">
          <cell r="B1762" t="str">
            <v>SUO_037</v>
          </cell>
          <cell r="N1762">
            <v>0</v>
          </cell>
          <cell r="U1762">
            <v>0</v>
          </cell>
        </row>
        <row r="1763">
          <cell r="B1763" t="str">
            <v>CTR_233</v>
          </cell>
          <cell r="N1763">
            <v>0</v>
          </cell>
          <cell r="U1763">
            <v>0</v>
          </cell>
        </row>
        <row r="1764">
          <cell r="B1764" t="str">
            <v>EXN_042</v>
          </cell>
          <cell r="N1764">
            <v>0</v>
          </cell>
          <cell r="U1764">
            <v>0</v>
          </cell>
        </row>
        <row r="1765">
          <cell r="B1765" t="str">
            <v>CTR_305</v>
          </cell>
          <cell r="N1765">
            <v>0</v>
          </cell>
          <cell r="U1765">
            <v>0</v>
          </cell>
        </row>
        <row r="1766">
          <cell r="B1766" t="str">
            <v>SUD_236</v>
          </cell>
          <cell r="N1766">
            <v>0</v>
          </cell>
          <cell r="U1766">
            <v>0</v>
          </cell>
        </row>
        <row r="1767">
          <cell r="B1767" t="str">
            <v>CTR_304</v>
          </cell>
          <cell r="N1767">
            <v>0</v>
          </cell>
          <cell r="U1767">
            <v>0</v>
          </cell>
        </row>
        <row r="1768">
          <cell r="B1768" t="str">
            <v>EST_062</v>
          </cell>
          <cell r="N1768">
            <v>0</v>
          </cell>
          <cell r="U1768">
            <v>0</v>
          </cell>
        </row>
        <row r="1769">
          <cell r="B1769" t="str">
            <v>CTR_297</v>
          </cell>
          <cell r="N1769">
            <v>0</v>
          </cell>
          <cell r="U1769">
            <v>0</v>
          </cell>
        </row>
        <row r="1770">
          <cell r="B1770" t="str">
            <v>SUD_238</v>
          </cell>
          <cell r="N1770">
            <v>0</v>
          </cell>
          <cell r="U1770">
            <v>0</v>
          </cell>
        </row>
        <row r="1771">
          <cell r="B1771" t="str">
            <v>SUD_232</v>
          </cell>
          <cell r="N1771">
            <v>0</v>
          </cell>
          <cell r="U1771">
            <v>0</v>
          </cell>
        </row>
        <row r="1772">
          <cell r="B1772" t="str">
            <v>LIT_319</v>
          </cell>
          <cell r="N1772">
            <v>0</v>
          </cell>
          <cell r="U1772">
            <v>0</v>
          </cell>
        </row>
        <row r="1773">
          <cell r="B1773" t="str">
            <v>CTR_365</v>
          </cell>
          <cell r="N1773">
            <v>0</v>
          </cell>
          <cell r="U1773">
            <v>0</v>
          </cell>
        </row>
        <row r="1774">
          <cell r="B1774" t="str">
            <v>CTR_358</v>
          </cell>
          <cell r="N1774">
            <v>0</v>
          </cell>
          <cell r="U1774">
            <v>0</v>
          </cell>
        </row>
        <row r="1775">
          <cell r="B1775" t="str">
            <v>CTR_349</v>
          </cell>
          <cell r="N1775">
            <v>0</v>
          </cell>
          <cell r="U1775">
            <v>0</v>
          </cell>
        </row>
        <row r="1776">
          <cell r="B1776" t="str">
            <v>CTR_364</v>
          </cell>
          <cell r="N1776">
            <v>0</v>
          </cell>
          <cell r="U1776">
            <v>0</v>
          </cell>
        </row>
        <row r="1777">
          <cell r="B1777" t="str">
            <v>EST_071</v>
          </cell>
          <cell r="N1777">
            <v>0</v>
          </cell>
          <cell r="U1777">
            <v>0</v>
          </cell>
        </row>
        <row r="1778">
          <cell r="B1778" t="str">
            <v>SUD_243</v>
          </cell>
          <cell r="N1778">
            <v>0</v>
          </cell>
          <cell r="U1778">
            <v>0</v>
          </cell>
        </row>
        <row r="1779">
          <cell r="B1779" t="str">
            <v>CTR_277</v>
          </cell>
          <cell r="N1779">
            <v>0</v>
          </cell>
          <cell r="U1779">
            <v>0</v>
          </cell>
        </row>
        <row r="1780">
          <cell r="B1780" t="str">
            <v>EST_077</v>
          </cell>
          <cell r="N1780">
            <v>0</v>
          </cell>
          <cell r="U1780">
            <v>0</v>
          </cell>
        </row>
        <row r="1781">
          <cell r="B1781" t="str">
            <v>SUD_249</v>
          </cell>
          <cell r="N1781">
            <v>0</v>
          </cell>
          <cell r="U1781">
            <v>0</v>
          </cell>
        </row>
        <row r="1782">
          <cell r="B1782" t="str">
            <v>LIT_356</v>
          </cell>
          <cell r="N1782">
            <v>0</v>
          </cell>
          <cell r="U1782">
            <v>0</v>
          </cell>
        </row>
        <row r="1783">
          <cell r="B1783" t="str">
            <v>CTR_278</v>
          </cell>
          <cell r="N1783">
            <v>0</v>
          </cell>
          <cell r="U1783">
            <v>0</v>
          </cell>
        </row>
        <row r="1784">
          <cell r="B1784" t="str">
            <v>CTR_353</v>
          </cell>
          <cell r="N1784">
            <v>0</v>
          </cell>
          <cell r="U1784">
            <v>0</v>
          </cell>
        </row>
        <row r="1785">
          <cell r="B1785" t="str">
            <v>EXN_075</v>
          </cell>
          <cell r="N1785">
            <v>0</v>
          </cell>
          <cell r="U1785">
            <v>0</v>
          </cell>
        </row>
        <row r="1786">
          <cell r="B1786" t="str">
            <v>LIT_349</v>
          </cell>
          <cell r="N1786">
            <v>1.0736717147072338E-2</v>
          </cell>
          <cell r="U1786">
            <v>0</v>
          </cell>
        </row>
        <row r="1787">
          <cell r="B1787" t="str">
            <v>SUD_256</v>
          </cell>
          <cell r="N1787">
            <v>0</v>
          </cell>
          <cell r="U1787">
            <v>0</v>
          </cell>
        </row>
        <row r="1788">
          <cell r="B1788" t="str">
            <v>SUD_252</v>
          </cell>
          <cell r="N1788">
            <v>0</v>
          </cell>
          <cell r="U1788">
            <v>0</v>
          </cell>
        </row>
        <row r="1789">
          <cell r="B1789" t="str">
            <v>CTR_394</v>
          </cell>
          <cell r="N1789">
            <v>0</v>
          </cell>
          <cell r="U1789">
            <v>0</v>
          </cell>
        </row>
        <row r="1790">
          <cell r="B1790" t="str">
            <v>EXN_097</v>
          </cell>
          <cell r="N1790">
            <v>0</v>
          </cell>
          <cell r="U1790">
            <v>0</v>
          </cell>
        </row>
        <row r="1791">
          <cell r="B1791" t="str">
            <v>EXN_104</v>
          </cell>
          <cell r="N1791">
            <v>0</v>
          </cell>
          <cell r="U1791">
            <v>0</v>
          </cell>
        </row>
        <row r="1792">
          <cell r="B1792" t="str">
            <v>EXN_109</v>
          </cell>
          <cell r="N1792">
            <v>0</v>
          </cell>
          <cell r="U1792">
            <v>0</v>
          </cell>
        </row>
        <row r="1793">
          <cell r="B1793" t="str">
            <v>CTR_143</v>
          </cell>
          <cell r="N1793">
            <v>0</v>
          </cell>
          <cell r="U1793">
            <v>0</v>
          </cell>
        </row>
        <row r="1794">
          <cell r="B1794" t="str">
            <v>EST_029</v>
          </cell>
          <cell r="N1794">
            <v>0</v>
          </cell>
          <cell r="U1794">
            <v>0</v>
          </cell>
        </row>
        <row r="1795">
          <cell r="B1795" t="str">
            <v>SUO_091</v>
          </cell>
          <cell r="N1795">
            <v>0</v>
          </cell>
          <cell r="U1795">
            <v>0</v>
          </cell>
        </row>
        <row r="1796">
          <cell r="B1796" t="str">
            <v>CTR_141</v>
          </cell>
          <cell r="N1796">
            <v>0</v>
          </cell>
          <cell r="U1796">
            <v>0</v>
          </cell>
        </row>
        <row r="1797">
          <cell r="B1797" t="str">
            <v>CTR_142</v>
          </cell>
          <cell r="N1797">
            <v>0</v>
          </cell>
          <cell r="U1797">
            <v>0</v>
          </cell>
        </row>
        <row r="1798">
          <cell r="B1798" t="str">
            <v>SUO_008</v>
          </cell>
          <cell r="N1798">
            <v>0</v>
          </cell>
          <cell r="U1798">
            <v>0</v>
          </cell>
        </row>
        <row r="1799">
          <cell r="B1799" t="str">
            <v>NRD_014</v>
          </cell>
          <cell r="N1799">
            <v>9.8627983095201256E-3</v>
          </cell>
          <cell r="U1799">
            <v>1.313629842054145</v>
          </cell>
        </row>
        <row r="1800">
          <cell r="B1800" t="str">
            <v>EXN_102</v>
          </cell>
          <cell r="N1800">
            <v>0</v>
          </cell>
          <cell r="U1800">
            <v>0</v>
          </cell>
        </row>
        <row r="1801">
          <cell r="B1801" t="str">
            <v>OST_151</v>
          </cell>
          <cell r="N1801">
            <v>0</v>
          </cell>
          <cell r="U1801">
            <v>0</v>
          </cell>
        </row>
        <row r="1802">
          <cell r="B1802" t="str">
            <v>CTR_183</v>
          </cell>
          <cell r="N1802">
            <v>0</v>
          </cell>
          <cell r="U1802">
            <v>0</v>
          </cell>
        </row>
        <row r="1803">
          <cell r="B1803" t="str">
            <v>EST_021</v>
          </cell>
          <cell r="N1803">
            <v>7.1340313269583951E-3</v>
          </cell>
          <cell r="U1803">
            <v>1.1827153835397923</v>
          </cell>
        </row>
        <row r="1804">
          <cell r="B1804" t="str">
            <v>SUO_127</v>
          </cell>
          <cell r="N1804">
            <v>0</v>
          </cell>
          <cell r="U1804">
            <v>0</v>
          </cell>
        </row>
        <row r="1805">
          <cell r="B1805" t="str">
            <v>SUD_044</v>
          </cell>
          <cell r="N1805">
            <v>0</v>
          </cell>
          <cell r="U1805">
            <v>0</v>
          </cell>
        </row>
        <row r="1806">
          <cell r="B1806" t="str">
            <v>EST_089</v>
          </cell>
          <cell r="N1806">
            <v>0</v>
          </cell>
          <cell r="U1806">
            <v>0</v>
          </cell>
        </row>
        <row r="1807">
          <cell r="B1807" t="str">
            <v>SUO_102</v>
          </cell>
          <cell r="N1807">
            <v>0</v>
          </cell>
          <cell r="U1807">
            <v>0</v>
          </cell>
        </row>
        <row r="1808">
          <cell r="B1808" t="str">
            <v>SUD_040</v>
          </cell>
          <cell r="N1808">
            <v>0</v>
          </cell>
          <cell r="U1808">
            <v>0</v>
          </cell>
        </row>
        <row r="1809">
          <cell r="B1809" t="str">
            <v>EST_093</v>
          </cell>
          <cell r="N1809">
            <v>0</v>
          </cell>
          <cell r="U1809">
            <v>6.695288400350427E-2</v>
          </cell>
        </row>
        <row r="1810">
          <cell r="B1810" t="str">
            <v>SUD_038</v>
          </cell>
          <cell r="N1810">
            <v>0</v>
          </cell>
          <cell r="U1810">
            <v>0</v>
          </cell>
        </row>
        <row r="1811">
          <cell r="B1811" t="str">
            <v>SUO_097</v>
          </cell>
          <cell r="N1811">
            <v>1.0734398586891076</v>
          </cell>
          <cell r="U1811">
            <v>0</v>
          </cell>
        </row>
        <row r="1812">
          <cell r="B1812" t="str">
            <v>OST_162</v>
          </cell>
          <cell r="N1812">
            <v>0</v>
          </cell>
          <cell r="U1812">
            <v>0</v>
          </cell>
        </row>
        <row r="1813">
          <cell r="B1813" t="str">
            <v>CTR_206</v>
          </cell>
          <cell r="N1813">
            <v>0</v>
          </cell>
          <cell r="U1813">
            <v>0</v>
          </cell>
        </row>
        <row r="1814">
          <cell r="B1814" t="str">
            <v>CTR_463</v>
          </cell>
          <cell r="N1814">
            <v>0</v>
          </cell>
          <cell r="U1814">
            <v>0</v>
          </cell>
        </row>
        <row r="1815">
          <cell r="B1815" t="str">
            <v>LIT_212</v>
          </cell>
          <cell r="N1815">
            <v>5.4075957458344363E-2</v>
          </cell>
          <cell r="U1815">
            <v>0</v>
          </cell>
        </row>
        <row r="1816">
          <cell r="B1816" t="str">
            <v>EST_101</v>
          </cell>
          <cell r="N1816">
            <v>0</v>
          </cell>
          <cell r="U1816">
            <v>0</v>
          </cell>
        </row>
        <row r="1817">
          <cell r="B1817" t="str">
            <v>CTR_440</v>
          </cell>
          <cell r="N1817">
            <v>0</v>
          </cell>
          <cell r="U1817">
            <v>0</v>
          </cell>
        </row>
        <row r="1818">
          <cell r="B1818" t="str">
            <v>OST_207</v>
          </cell>
          <cell r="N1818">
            <v>0</v>
          </cell>
          <cell r="U1818">
            <v>0</v>
          </cell>
        </row>
        <row r="1819">
          <cell r="B1819" t="str">
            <v>NRO_087</v>
          </cell>
          <cell r="N1819">
            <v>5.3556956679308163</v>
          </cell>
          <cell r="U1819">
            <v>0</v>
          </cell>
        </row>
        <row r="1820">
          <cell r="B1820" t="str">
            <v>ADM_119</v>
          </cell>
          <cell r="N1820">
            <v>0</v>
          </cell>
          <cell r="U1820">
            <v>0</v>
          </cell>
        </row>
        <row r="1821">
          <cell r="B1821" t="str">
            <v>NRD_112</v>
          </cell>
          <cell r="N1821">
            <v>0</v>
          </cell>
          <cell r="U1821">
            <v>0</v>
          </cell>
        </row>
        <row r="1822">
          <cell r="B1822" t="str">
            <v>LIT_496</v>
          </cell>
          <cell r="N1822">
            <v>0</v>
          </cell>
          <cell r="U1822">
            <v>0</v>
          </cell>
        </row>
        <row r="1823">
          <cell r="B1823" t="str">
            <v>SUD_062</v>
          </cell>
          <cell r="N1823">
            <v>0</v>
          </cell>
          <cell r="U1823">
            <v>0</v>
          </cell>
        </row>
        <row r="1824">
          <cell r="B1824" t="str">
            <v>OST_221</v>
          </cell>
          <cell r="N1824">
            <v>0</v>
          </cell>
          <cell r="U1824">
            <v>0</v>
          </cell>
        </row>
        <row r="1825">
          <cell r="B1825" t="str">
            <v>LIT_502</v>
          </cell>
          <cell r="N1825">
            <v>0</v>
          </cell>
          <cell r="U1825">
            <v>0</v>
          </cell>
        </row>
        <row r="1826">
          <cell r="B1826" t="str">
            <v>LIT_480</v>
          </cell>
          <cell r="N1826">
            <v>0</v>
          </cell>
          <cell r="U1826">
            <v>0</v>
          </cell>
        </row>
        <row r="1827">
          <cell r="B1827" t="str">
            <v>EXN_154</v>
          </cell>
          <cell r="N1827">
            <v>0</v>
          </cell>
          <cell r="U1827">
            <v>0</v>
          </cell>
        </row>
        <row r="1828">
          <cell r="B1828" t="str">
            <v>NRO_100</v>
          </cell>
          <cell r="N1828">
            <v>0</v>
          </cell>
          <cell r="U1828">
            <v>0</v>
          </cell>
        </row>
        <row r="1829">
          <cell r="B1829" t="str">
            <v>SUD_064</v>
          </cell>
          <cell r="N1829">
            <v>0</v>
          </cell>
          <cell r="U1829">
            <v>0</v>
          </cell>
        </row>
        <row r="1830">
          <cell r="B1830" t="str">
            <v>EXN_165</v>
          </cell>
          <cell r="N1830">
            <v>0</v>
          </cell>
          <cell r="U1830">
            <v>0</v>
          </cell>
        </row>
        <row r="1831">
          <cell r="B1831" t="str">
            <v>OST_189</v>
          </cell>
          <cell r="N1831">
            <v>0</v>
          </cell>
          <cell r="U1831">
            <v>0</v>
          </cell>
        </row>
        <row r="1832">
          <cell r="B1832" t="str">
            <v>EXN_171</v>
          </cell>
          <cell r="N1832">
            <v>0</v>
          </cell>
          <cell r="U1832">
            <v>0</v>
          </cell>
        </row>
        <row r="1833">
          <cell r="B1833" t="str">
            <v>EST_114</v>
          </cell>
          <cell r="N1833">
            <v>0</v>
          </cell>
          <cell r="U1833">
            <v>0</v>
          </cell>
        </row>
        <row r="1834">
          <cell r="B1834" t="str">
            <v>NRD_124</v>
          </cell>
          <cell r="N1834">
            <v>0</v>
          </cell>
          <cell r="U1834">
            <v>0</v>
          </cell>
        </row>
        <row r="1835">
          <cell r="B1835" t="str">
            <v>LIT_517</v>
          </cell>
          <cell r="N1835">
            <v>0</v>
          </cell>
          <cell r="U1835">
            <v>0</v>
          </cell>
        </row>
        <row r="1836">
          <cell r="B1836" t="str">
            <v>CTR_454</v>
          </cell>
          <cell r="N1836">
            <v>0</v>
          </cell>
          <cell r="U1836">
            <v>0</v>
          </cell>
        </row>
        <row r="1837">
          <cell r="B1837" t="str">
            <v>EST_116</v>
          </cell>
          <cell r="N1837">
            <v>0</v>
          </cell>
          <cell r="U1837">
            <v>0</v>
          </cell>
        </row>
        <row r="1838">
          <cell r="B1838" t="str">
            <v>CTR_457</v>
          </cell>
          <cell r="N1838">
            <v>0</v>
          </cell>
          <cell r="U1838">
            <v>0</v>
          </cell>
        </row>
        <row r="1839">
          <cell r="B1839" t="str">
            <v>EST_105</v>
          </cell>
          <cell r="N1839">
            <v>0</v>
          </cell>
          <cell r="U1839">
            <v>0</v>
          </cell>
        </row>
        <row r="1840">
          <cell r="B1840" t="str">
            <v>ADM_114</v>
          </cell>
          <cell r="N1840">
            <v>0</v>
          </cell>
          <cell r="U1840">
            <v>0</v>
          </cell>
        </row>
        <row r="1841">
          <cell r="B1841" t="str">
            <v>NRD_136</v>
          </cell>
          <cell r="N1841">
            <v>0</v>
          </cell>
          <cell r="U1841">
            <v>0</v>
          </cell>
        </row>
        <row r="1842">
          <cell r="B1842" t="str">
            <v>EXN_192</v>
          </cell>
          <cell r="N1842">
            <v>0</v>
          </cell>
          <cell r="U1842">
            <v>0</v>
          </cell>
        </row>
        <row r="1843">
          <cell r="B1843" t="str">
            <v>EXN_210</v>
          </cell>
          <cell r="N1843">
            <v>0</v>
          </cell>
          <cell r="U1843">
            <v>0</v>
          </cell>
        </row>
        <row r="1844">
          <cell r="B1844" t="str">
            <v>EXN_209</v>
          </cell>
          <cell r="N1844">
            <v>0</v>
          </cell>
          <cell r="U1844">
            <v>0</v>
          </cell>
        </row>
        <row r="1845">
          <cell r="B1845" t="str">
            <v>CTR_577</v>
          </cell>
          <cell r="N1845">
            <v>0</v>
          </cell>
          <cell r="U1845">
            <v>0</v>
          </cell>
        </row>
        <row r="1846">
          <cell r="B1846" t="str">
            <v>EXN_211</v>
          </cell>
          <cell r="N1846">
            <v>3.3442555352949066</v>
          </cell>
          <cell r="U1846">
            <v>5.9982981228613515E-2</v>
          </cell>
        </row>
        <row r="1847">
          <cell r="B1847" t="str">
            <v>EXN_200</v>
          </cell>
          <cell r="N1847">
            <v>0</v>
          </cell>
          <cell r="U1847">
            <v>0</v>
          </cell>
        </row>
        <row r="1848">
          <cell r="B1848" t="str">
            <v>EXN_205</v>
          </cell>
          <cell r="N1848">
            <v>0</v>
          </cell>
          <cell r="U1848">
            <v>0</v>
          </cell>
        </row>
        <row r="1849">
          <cell r="B1849" t="str">
            <v>LIT_664</v>
          </cell>
          <cell r="N1849">
            <v>0</v>
          </cell>
          <cell r="U1849">
            <v>0</v>
          </cell>
        </row>
        <row r="1850">
          <cell r="B1850" t="str">
            <v>SUD_070</v>
          </cell>
          <cell r="N1850">
            <v>0</v>
          </cell>
          <cell r="U1850">
            <v>0</v>
          </cell>
        </row>
        <row r="1851">
          <cell r="B1851" t="str">
            <v>EXN_015</v>
          </cell>
          <cell r="N1851">
            <v>0</v>
          </cell>
          <cell r="U1851">
            <v>0</v>
          </cell>
        </row>
        <row r="1852">
          <cell r="B1852" t="str">
            <v>EXN_245</v>
          </cell>
          <cell r="N1852">
            <v>0</v>
          </cell>
          <cell r="U1852">
            <v>0</v>
          </cell>
        </row>
        <row r="1853">
          <cell r="B1853" t="str">
            <v>CTR_757</v>
          </cell>
          <cell r="N1853">
            <v>0</v>
          </cell>
          <cell r="U1853">
            <v>0</v>
          </cell>
        </row>
        <row r="1854">
          <cell r="B1854" t="str">
            <v>ADM_160</v>
          </cell>
          <cell r="N1854">
            <v>0</v>
          </cell>
          <cell r="U1854">
            <v>0</v>
          </cell>
        </row>
        <row r="1855">
          <cell r="B1855" t="str">
            <v>EST_130</v>
          </cell>
          <cell r="N1855">
            <v>0</v>
          </cell>
          <cell r="U1855">
            <v>0</v>
          </cell>
        </row>
        <row r="1856">
          <cell r="B1856" t="str">
            <v>EXN_244</v>
          </cell>
          <cell r="N1856">
            <v>0</v>
          </cell>
          <cell r="U1856">
            <v>0</v>
          </cell>
        </row>
        <row r="1857">
          <cell r="B1857" t="str">
            <v>SUD_098</v>
          </cell>
          <cell r="N1857">
            <v>0</v>
          </cell>
          <cell r="U1857">
            <v>0</v>
          </cell>
        </row>
        <row r="1858">
          <cell r="B1858" t="str">
            <v>NRD_168</v>
          </cell>
          <cell r="N1858">
            <v>0</v>
          </cell>
          <cell r="U1858">
            <v>0</v>
          </cell>
        </row>
        <row r="1859">
          <cell r="B1859" t="str">
            <v>OST_273</v>
          </cell>
          <cell r="N1859">
            <v>0</v>
          </cell>
          <cell r="U1859">
            <v>0</v>
          </cell>
        </row>
        <row r="1860">
          <cell r="B1860" t="str">
            <v>OST_277</v>
          </cell>
          <cell r="N1860">
            <v>0</v>
          </cell>
          <cell r="U1860">
            <v>0</v>
          </cell>
        </row>
        <row r="1861">
          <cell r="B1861" t="str">
            <v>NRD_167</v>
          </cell>
          <cell r="N1861">
            <v>0</v>
          </cell>
          <cell r="U1861">
            <v>0</v>
          </cell>
        </row>
        <row r="1862">
          <cell r="B1862" t="str">
            <v>EST_133</v>
          </cell>
          <cell r="N1862">
            <v>0</v>
          </cell>
          <cell r="U1862">
            <v>0</v>
          </cell>
        </row>
        <row r="1863">
          <cell r="B1863" t="str">
            <v>SUD_106</v>
          </cell>
          <cell r="N1863">
            <v>0</v>
          </cell>
          <cell r="U1863">
            <v>0</v>
          </cell>
        </row>
        <row r="1864">
          <cell r="B1864" t="str">
            <v>OST_272</v>
          </cell>
          <cell r="N1864">
            <v>0</v>
          </cell>
          <cell r="U1864">
            <v>0</v>
          </cell>
        </row>
        <row r="1865">
          <cell r="B1865" t="str">
            <v>OST_275</v>
          </cell>
          <cell r="N1865">
            <v>0</v>
          </cell>
          <cell r="U1865">
            <v>0</v>
          </cell>
        </row>
        <row r="1866">
          <cell r="B1866" t="str">
            <v>CTR_770</v>
          </cell>
          <cell r="N1866">
            <v>0</v>
          </cell>
          <cell r="U1866">
            <v>0</v>
          </cell>
        </row>
        <row r="1867">
          <cell r="B1867" t="str">
            <v>OST_301</v>
          </cell>
          <cell r="N1867">
            <v>0</v>
          </cell>
          <cell r="U1867">
            <v>0</v>
          </cell>
        </row>
        <row r="1868">
          <cell r="B1868" t="str">
            <v>EST_134</v>
          </cell>
          <cell r="N1868">
            <v>0</v>
          </cell>
          <cell r="U1868">
            <v>0</v>
          </cell>
        </row>
        <row r="1869">
          <cell r="B1869" t="str">
            <v>OST_298</v>
          </cell>
          <cell r="N1869">
            <v>0</v>
          </cell>
          <cell r="U1869">
            <v>0</v>
          </cell>
        </row>
        <row r="1870">
          <cell r="B1870" t="str">
            <v>NRO_150</v>
          </cell>
          <cell r="N1870">
            <v>0</v>
          </cell>
          <cell r="U1870">
            <v>0</v>
          </cell>
        </row>
        <row r="1871">
          <cell r="B1871" t="str">
            <v>LIT_768</v>
          </cell>
          <cell r="N1871">
            <v>0</v>
          </cell>
          <cell r="U1871">
            <v>0</v>
          </cell>
        </row>
        <row r="1872">
          <cell r="B1872" t="str">
            <v>CTR_135</v>
          </cell>
          <cell r="N1872">
            <v>0</v>
          </cell>
          <cell r="U1872">
            <v>0</v>
          </cell>
        </row>
        <row r="1873">
          <cell r="B1873" t="str">
            <v>CTR_054</v>
          </cell>
          <cell r="N1873">
            <v>0</v>
          </cell>
          <cell r="U1873">
            <v>0</v>
          </cell>
        </row>
        <row r="1874">
          <cell r="B1874" t="str">
            <v>NRO_032</v>
          </cell>
          <cell r="N1874">
            <v>0</v>
          </cell>
          <cell r="U1874">
            <v>0</v>
          </cell>
        </row>
        <row r="1875">
          <cell r="B1875" t="str">
            <v>OST_010</v>
          </cell>
          <cell r="N1875">
            <v>0</v>
          </cell>
          <cell r="U1875">
            <v>0</v>
          </cell>
        </row>
        <row r="1876">
          <cell r="B1876" t="str">
            <v>OST_153</v>
          </cell>
          <cell r="N1876">
            <v>0</v>
          </cell>
          <cell r="U1876">
            <v>0</v>
          </cell>
        </row>
        <row r="1877">
          <cell r="B1877" t="str">
            <v>SUO_048</v>
          </cell>
          <cell r="N1877">
            <v>0.52622398575476614</v>
          </cell>
          <cell r="U1877">
            <v>0</v>
          </cell>
        </row>
        <row r="1878">
          <cell r="B1878" t="str">
            <v>NRO_038</v>
          </cell>
          <cell r="N1878">
            <v>0</v>
          </cell>
          <cell r="U1878">
            <v>0</v>
          </cell>
        </row>
        <row r="1879">
          <cell r="B1879" t="str">
            <v>NRO_053</v>
          </cell>
          <cell r="N1879">
            <v>0</v>
          </cell>
          <cell r="U1879">
            <v>0</v>
          </cell>
        </row>
        <row r="1880">
          <cell r="B1880" t="str">
            <v>LIT_507</v>
          </cell>
          <cell r="N1880">
            <v>0</v>
          </cell>
          <cell r="U1880">
            <v>2.7697876626915651E-2</v>
          </cell>
        </row>
        <row r="1881">
          <cell r="B1881" t="str">
            <v>EXN_218</v>
          </cell>
          <cell r="N1881">
            <v>0</v>
          </cell>
          <cell r="U1881">
            <v>0</v>
          </cell>
        </row>
        <row r="1882">
          <cell r="B1882" t="str">
            <v>SUD_004</v>
          </cell>
          <cell r="N1882">
            <v>0</v>
          </cell>
          <cell r="U1882">
            <v>0</v>
          </cell>
        </row>
        <row r="1883">
          <cell r="B1883" t="str">
            <v>SUD_214</v>
          </cell>
          <cell r="N1883">
            <v>0</v>
          </cell>
          <cell r="U1883">
            <v>0</v>
          </cell>
        </row>
        <row r="1884">
          <cell r="B1884" t="str">
            <v>NRO_058</v>
          </cell>
          <cell r="N1884">
            <v>0</v>
          </cell>
          <cell r="U1884">
            <v>0</v>
          </cell>
        </row>
        <row r="1885">
          <cell r="B1885" t="str">
            <v>NRO_102</v>
          </cell>
          <cell r="N1885">
            <v>0</v>
          </cell>
          <cell r="U1885">
            <v>0</v>
          </cell>
        </row>
        <row r="1886">
          <cell r="B1886" t="str">
            <v>SUO_093</v>
          </cell>
          <cell r="N1886">
            <v>0</v>
          </cell>
          <cell r="U1886">
            <v>0</v>
          </cell>
        </row>
        <row r="1887">
          <cell r="B1887" t="str">
            <v>SUO_246</v>
          </cell>
          <cell r="N1887">
            <v>0</v>
          </cell>
          <cell r="U1887">
            <v>0</v>
          </cell>
        </row>
        <row r="1888">
          <cell r="B1888" t="str">
            <v>LIT_764</v>
          </cell>
          <cell r="N1888">
            <v>0</v>
          </cell>
          <cell r="U1888">
            <v>0</v>
          </cell>
        </row>
        <row r="1889">
          <cell r="B1889" t="str">
            <v>CTR_856</v>
          </cell>
          <cell r="N1889">
            <v>0</v>
          </cell>
          <cell r="U1889">
            <v>0</v>
          </cell>
        </row>
        <row r="1890">
          <cell r="B1890" t="str">
            <v>CTR_234</v>
          </cell>
          <cell r="N1890">
            <v>0</v>
          </cell>
          <cell r="U1890">
            <v>0</v>
          </cell>
        </row>
        <row r="1891">
          <cell r="B1891" t="str">
            <v>CTR_190</v>
          </cell>
          <cell r="N1891">
            <v>0</v>
          </cell>
          <cell r="U1891">
            <v>0</v>
          </cell>
        </row>
        <row r="1892">
          <cell r="B1892" t="str">
            <v>CTR_232</v>
          </cell>
          <cell r="N1892">
            <v>0</v>
          </cell>
          <cell r="U1892">
            <v>0</v>
          </cell>
        </row>
        <row r="1893">
          <cell r="B1893" t="str">
            <v>LIT_503</v>
          </cell>
          <cell r="N1893">
            <v>0</v>
          </cell>
          <cell r="U1893">
            <v>0</v>
          </cell>
        </row>
        <row r="1894">
          <cell r="B1894" t="str">
            <v>EST_009</v>
          </cell>
          <cell r="N1894">
            <v>0</v>
          </cell>
          <cell r="U1894">
            <v>0</v>
          </cell>
        </row>
        <row r="1895">
          <cell r="B1895" t="str">
            <v>ADM_096</v>
          </cell>
          <cell r="N1895">
            <v>0</v>
          </cell>
          <cell r="U1895">
            <v>0</v>
          </cell>
        </row>
        <row r="1896">
          <cell r="B1896" t="str">
            <v>EST_072</v>
          </cell>
          <cell r="N1896">
            <v>0</v>
          </cell>
          <cell r="U1896">
            <v>0.21739176961073878</v>
          </cell>
        </row>
        <row r="1897">
          <cell r="B1897" t="str">
            <v>CTR_517</v>
          </cell>
          <cell r="N1897">
            <v>0</v>
          </cell>
          <cell r="U1897">
            <v>0</v>
          </cell>
        </row>
        <row r="1898">
          <cell r="B1898" t="str">
            <v>NRO_240</v>
          </cell>
          <cell r="N1898">
            <v>0</v>
          </cell>
          <cell r="U1898">
            <v>0</v>
          </cell>
        </row>
        <row r="1899">
          <cell r="B1899" t="str">
            <v>CTR_091</v>
          </cell>
          <cell r="N1899">
            <v>0</v>
          </cell>
          <cell r="U1899">
            <v>0</v>
          </cell>
        </row>
        <row r="1900">
          <cell r="B1900" t="str">
            <v>CTR_092</v>
          </cell>
          <cell r="N1900">
            <v>0</v>
          </cell>
          <cell r="U1900">
            <v>0</v>
          </cell>
        </row>
        <row r="1901">
          <cell r="B1901" t="str">
            <v>LIT_133</v>
          </cell>
          <cell r="N1901">
            <v>4.2964703666606797E-2</v>
          </cell>
          <cell r="U1901">
            <v>0</v>
          </cell>
        </row>
        <row r="1902">
          <cell r="B1902" t="str">
            <v>SUD_215</v>
          </cell>
          <cell r="N1902">
            <v>0</v>
          </cell>
          <cell r="U1902">
            <v>0</v>
          </cell>
        </row>
        <row r="1903">
          <cell r="B1903" t="str">
            <v>SUO_036</v>
          </cell>
          <cell r="N1903">
            <v>0</v>
          </cell>
          <cell r="U1903">
            <v>0</v>
          </cell>
        </row>
        <row r="1904">
          <cell r="B1904" t="str">
            <v>SUO_045</v>
          </cell>
          <cell r="N1904">
            <v>0.35144021824428634</v>
          </cell>
          <cell r="U1904">
            <v>0.12118935716670509</v>
          </cell>
        </row>
        <row r="1905">
          <cell r="B1905" t="str">
            <v>OST_092</v>
          </cell>
          <cell r="N1905">
            <v>0</v>
          </cell>
          <cell r="U1905">
            <v>0</v>
          </cell>
        </row>
        <row r="1906">
          <cell r="B1906" t="str">
            <v>SUO_085</v>
          </cell>
          <cell r="N1906">
            <v>0</v>
          </cell>
          <cell r="U1906">
            <v>0</v>
          </cell>
        </row>
        <row r="1907">
          <cell r="B1907" t="str">
            <v>CTR_407</v>
          </cell>
          <cell r="N1907">
            <v>0</v>
          </cell>
          <cell r="U1907">
            <v>0</v>
          </cell>
        </row>
        <row r="1908">
          <cell r="B1908" t="str">
            <v>EST_084</v>
          </cell>
          <cell r="N1908">
            <v>0.17605005807101501</v>
          </cell>
          <cell r="U1908">
            <v>0</v>
          </cell>
        </row>
        <row r="1909">
          <cell r="B1909" t="str">
            <v>CTR_405</v>
          </cell>
          <cell r="N1909">
            <v>0.48431155170888573</v>
          </cell>
          <cell r="U1909">
            <v>0</v>
          </cell>
        </row>
        <row r="1910">
          <cell r="B1910" t="str">
            <v>SUO_088</v>
          </cell>
          <cell r="N1910">
            <v>0</v>
          </cell>
          <cell r="U1910">
            <v>0</v>
          </cell>
        </row>
        <row r="1911">
          <cell r="B1911" t="str">
            <v>EXN_107</v>
          </cell>
          <cell r="N1911">
            <v>2.7644371391963413E-3</v>
          </cell>
          <cell r="U1911">
            <v>0.95237708743073757</v>
          </cell>
        </row>
        <row r="1912">
          <cell r="B1912" t="str">
            <v>CTR_166</v>
          </cell>
          <cell r="N1912">
            <v>0</v>
          </cell>
          <cell r="U1912">
            <v>0</v>
          </cell>
        </row>
        <row r="1913">
          <cell r="B1913" t="str">
            <v>CTR_733</v>
          </cell>
          <cell r="N1913">
            <v>0</v>
          </cell>
          <cell r="U1913">
            <v>0</v>
          </cell>
        </row>
        <row r="1914">
          <cell r="B1914" t="str">
            <v>SUO_173</v>
          </cell>
          <cell r="N1914">
            <v>0</v>
          </cell>
          <cell r="U1914">
            <v>0</v>
          </cell>
        </row>
        <row r="1915">
          <cell r="B1915" t="str">
            <v>LIT_789</v>
          </cell>
          <cell r="N1915">
            <v>0</v>
          </cell>
          <cell r="U1915">
            <v>0</v>
          </cell>
        </row>
        <row r="1916">
          <cell r="B1916" t="str">
            <v>ADM_183</v>
          </cell>
          <cell r="N1916">
            <v>0</v>
          </cell>
          <cell r="U1916">
            <v>0</v>
          </cell>
        </row>
        <row r="1917">
          <cell r="B1917" t="str">
            <v>SUD_110</v>
          </cell>
          <cell r="N1917">
            <v>0</v>
          </cell>
          <cell r="U1917">
            <v>0</v>
          </cell>
        </row>
        <row r="1918">
          <cell r="B1918" t="str">
            <v>SUD_128</v>
          </cell>
          <cell r="N1918">
            <v>0</v>
          </cell>
          <cell r="U1918">
            <v>0</v>
          </cell>
        </row>
        <row r="1919">
          <cell r="B1919" t="str">
            <v>SUD_091</v>
          </cell>
          <cell r="N1919">
            <v>0</v>
          </cell>
          <cell r="U1919">
            <v>0</v>
          </cell>
        </row>
        <row r="1920">
          <cell r="B1920" t="str">
            <v>LIT_628</v>
          </cell>
          <cell r="N1920">
            <v>0</v>
          </cell>
          <cell r="U1920">
            <v>0</v>
          </cell>
        </row>
        <row r="1921">
          <cell r="B1921" t="str">
            <v>CTR_684</v>
          </cell>
          <cell r="N1921">
            <v>0</v>
          </cell>
          <cell r="U1921">
            <v>0</v>
          </cell>
        </row>
        <row r="1922">
          <cell r="B1922" t="str">
            <v>LIT_663</v>
          </cell>
          <cell r="N1922">
            <v>0</v>
          </cell>
          <cell r="U1922">
            <v>0</v>
          </cell>
        </row>
        <row r="1923">
          <cell r="B1923" t="str">
            <v>CTR_689</v>
          </cell>
          <cell r="N1923">
            <v>0</v>
          </cell>
          <cell r="U1923">
            <v>0</v>
          </cell>
        </row>
        <row r="1924">
          <cell r="B1924" t="str">
            <v>CTR_690</v>
          </cell>
          <cell r="N1924">
            <v>0</v>
          </cell>
          <cell r="U1924">
            <v>0</v>
          </cell>
        </row>
        <row r="1925">
          <cell r="B1925" t="str">
            <v>SUD_085</v>
          </cell>
          <cell r="N1925">
            <v>0</v>
          </cell>
          <cell r="U1925">
            <v>0</v>
          </cell>
        </row>
        <row r="1926">
          <cell r="B1926" t="str">
            <v>SUD_005</v>
          </cell>
          <cell r="N1926">
            <v>0</v>
          </cell>
          <cell r="U1926">
            <v>0</v>
          </cell>
        </row>
        <row r="1927">
          <cell r="B1927" t="str">
            <v>SUD_255</v>
          </cell>
          <cell r="N1927">
            <v>0</v>
          </cell>
          <cell r="U1927">
            <v>0</v>
          </cell>
        </row>
        <row r="1928">
          <cell r="B1928" t="str">
            <v>NRD_172</v>
          </cell>
          <cell r="N1928">
            <v>0</v>
          </cell>
          <cell r="U1928">
            <v>0</v>
          </cell>
        </row>
        <row r="1929">
          <cell r="B1929" t="str">
            <v>NRO_027</v>
          </cell>
          <cell r="N1929">
            <v>0</v>
          </cell>
          <cell r="U1929">
            <v>0</v>
          </cell>
        </row>
        <row r="1930">
          <cell r="B1930" t="str">
            <v>SUO_035</v>
          </cell>
          <cell r="N1930">
            <v>0</v>
          </cell>
          <cell r="U1930">
            <v>0</v>
          </cell>
        </row>
        <row r="1931">
          <cell r="B1931" t="str">
            <v>OST_089</v>
          </cell>
          <cell r="N1931">
            <v>1.7835078317411958E-5</v>
          </cell>
          <cell r="U1931">
            <v>0</v>
          </cell>
        </row>
        <row r="1932">
          <cell r="B1932" t="str">
            <v>CTR_855</v>
          </cell>
          <cell r="N1932">
            <v>0</v>
          </cell>
          <cell r="U1932">
            <v>0</v>
          </cell>
        </row>
        <row r="1933">
          <cell r="B1933" t="str">
            <v>EXN_019</v>
          </cell>
          <cell r="N1933">
            <v>5.8855758447407145E-3</v>
          </cell>
          <cell r="U1933">
            <v>1.3150744524305928</v>
          </cell>
        </row>
        <row r="1934">
          <cell r="B1934" t="str">
            <v>CTR_058</v>
          </cell>
          <cell r="N1934">
            <v>0</v>
          </cell>
          <cell r="U1934">
            <v>0</v>
          </cell>
        </row>
        <row r="1935">
          <cell r="B1935" t="str">
            <v>OST_017</v>
          </cell>
          <cell r="N1935">
            <v>0</v>
          </cell>
          <cell r="U1935">
            <v>0</v>
          </cell>
        </row>
        <row r="1936">
          <cell r="B1936" t="str">
            <v>EST_054</v>
          </cell>
          <cell r="N1936">
            <v>0</v>
          </cell>
          <cell r="U1936">
            <v>0</v>
          </cell>
        </row>
        <row r="1937">
          <cell r="B1937" t="str">
            <v>ADM_011</v>
          </cell>
          <cell r="N1937">
            <v>0</v>
          </cell>
          <cell r="U1937">
            <v>0</v>
          </cell>
        </row>
        <row r="1938">
          <cell r="B1938" t="str">
            <v>SUD_235</v>
          </cell>
          <cell r="N1938">
            <v>0</v>
          </cell>
          <cell r="U1938">
            <v>0</v>
          </cell>
        </row>
        <row r="1939">
          <cell r="B1939" t="str">
            <v>CTR_083</v>
          </cell>
          <cell r="N1939">
            <v>0</v>
          </cell>
          <cell r="U1939">
            <v>0</v>
          </cell>
        </row>
        <row r="1940">
          <cell r="B1940" t="str">
            <v>EST_011</v>
          </cell>
          <cell r="N1940">
            <v>0.10203448305382201</v>
          </cell>
          <cell r="U1940">
            <v>0</v>
          </cell>
        </row>
        <row r="1941">
          <cell r="B1941" t="str">
            <v>LIT_389</v>
          </cell>
          <cell r="N1941">
            <v>0</v>
          </cell>
          <cell r="U1941">
            <v>0</v>
          </cell>
        </row>
        <row r="1942">
          <cell r="B1942" t="str">
            <v>CTR_252</v>
          </cell>
          <cell r="N1942">
            <v>0.47350349424854477</v>
          </cell>
          <cell r="U1942">
            <v>0</v>
          </cell>
        </row>
        <row r="1943">
          <cell r="B1943" t="str">
            <v>EST_001</v>
          </cell>
          <cell r="N1943">
            <v>0</v>
          </cell>
          <cell r="U1943">
            <v>0</v>
          </cell>
        </row>
        <row r="1944">
          <cell r="B1944" t="str">
            <v>EST_051</v>
          </cell>
          <cell r="N1944">
            <v>0</v>
          </cell>
          <cell r="U1944">
            <v>0</v>
          </cell>
        </row>
        <row r="1945">
          <cell r="B1945" t="str">
            <v>SUD_057</v>
          </cell>
          <cell r="N1945">
            <v>0</v>
          </cell>
          <cell r="U1945">
            <v>1.036218050240687E-2</v>
          </cell>
        </row>
        <row r="1946">
          <cell r="B1946" t="str">
            <v>SUD_223</v>
          </cell>
          <cell r="N1946">
            <v>0</v>
          </cell>
          <cell r="U1946">
            <v>2.9606230006877844E-3</v>
          </cell>
        </row>
        <row r="1947">
          <cell r="B1947" t="str">
            <v>LIT_638</v>
          </cell>
          <cell r="N1947">
            <v>2.9285555298730426</v>
          </cell>
          <cell r="U1947">
            <v>0</v>
          </cell>
        </row>
        <row r="1948">
          <cell r="B1948" t="str">
            <v>SUD_099</v>
          </cell>
          <cell r="N1948">
            <v>0</v>
          </cell>
          <cell r="U1948">
            <v>0</v>
          </cell>
        </row>
        <row r="1949">
          <cell r="B1949" t="str">
            <v>CTR_898</v>
          </cell>
          <cell r="N1949">
            <v>0</v>
          </cell>
          <cell r="U1949">
            <v>0</v>
          </cell>
        </row>
        <row r="1950">
          <cell r="B1950" t="str">
            <v>CTR_893</v>
          </cell>
          <cell r="N1950">
            <v>0</v>
          </cell>
          <cell r="U1950">
            <v>0</v>
          </cell>
        </row>
        <row r="1951">
          <cell r="B1951" t="str">
            <v>CTR_366</v>
          </cell>
          <cell r="N1951">
            <v>0</v>
          </cell>
          <cell r="U1951">
            <v>0</v>
          </cell>
        </row>
        <row r="1952">
          <cell r="B1952" t="str">
            <v>CTR_455</v>
          </cell>
          <cell r="N1952">
            <v>0</v>
          </cell>
          <cell r="U1952">
            <v>0</v>
          </cell>
        </row>
        <row r="1953">
          <cell r="B1953" t="str">
            <v>EST_104</v>
          </cell>
          <cell r="N1953">
            <v>0</v>
          </cell>
          <cell r="U1953">
            <v>3.176427448328191E-2</v>
          </cell>
        </row>
        <row r="1954">
          <cell r="B1954" t="str">
            <v>OST_001</v>
          </cell>
          <cell r="N1954">
            <v>0</v>
          </cell>
          <cell r="U1954">
            <v>0</v>
          </cell>
        </row>
        <row r="1955">
          <cell r="B1955" t="str">
            <v>LIT_081</v>
          </cell>
          <cell r="N1955">
            <v>0</v>
          </cell>
          <cell r="U1955">
            <v>0</v>
          </cell>
        </row>
        <row r="1956">
          <cell r="B1956" t="str">
            <v>CTR_044</v>
          </cell>
          <cell r="N1956">
            <v>0</v>
          </cell>
          <cell r="U1956">
            <v>0</v>
          </cell>
        </row>
        <row r="1957">
          <cell r="B1957" t="str">
            <v>LIT_251</v>
          </cell>
          <cell r="N1957">
            <v>0</v>
          </cell>
          <cell r="U1957">
            <v>0</v>
          </cell>
        </row>
        <row r="1958">
          <cell r="B1958" t="str">
            <v>EST_201</v>
          </cell>
          <cell r="N1958">
            <v>0</v>
          </cell>
          <cell r="U1958">
            <v>0</v>
          </cell>
        </row>
        <row r="1959">
          <cell r="B1959" t="str">
            <v>SUO_220</v>
          </cell>
          <cell r="N1959">
            <v>0</v>
          </cell>
          <cell r="U1959">
            <v>0</v>
          </cell>
        </row>
        <row r="1960">
          <cell r="B1960" t="str">
            <v>CTR_482</v>
          </cell>
          <cell r="N1960">
            <v>1.3834135198454478</v>
          </cell>
          <cell r="U1960">
            <v>0</v>
          </cell>
        </row>
        <row r="1961">
          <cell r="B1961" t="str">
            <v>OST_009</v>
          </cell>
          <cell r="N1961">
            <v>0</v>
          </cell>
          <cell r="U1961">
            <v>3.2673863477469305E-2</v>
          </cell>
        </row>
        <row r="1962">
          <cell r="B1962" t="str">
            <v>SUD_262</v>
          </cell>
          <cell r="N1962">
            <v>0</v>
          </cell>
          <cell r="U1962">
            <v>0</v>
          </cell>
        </row>
        <row r="1963">
          <cell r="B1963" t="str">
            <v>CTR_668</v>
          </cell>
          <cell r="N1963">
            <v>0</v>
          </cell>
          <cell r="U1963">
            <v>0</v>
          </cell>
        </row>
        <row r="1964">
          <cell r="B1964" t="str">
            <v>CTR_948</v>
          </cell>
          <cell r="N1964">
            <v>12.470786141716109</v>
          </cell>
          <cell r="U1964">
            <v>0</v>
          </cell>
        </row>
        <row r="1965">
          <cell r="B1965" t="str">
            <v>LIT_274</v>
          </cell>
          <cell r="N1965">
            <v>0</v>
          </cell>
          <cell r="U1965">
            <v>0</v>
          </cell>
        </row>
        <row r="1966">
          <cell r="B1966" t="str">
            <v>LIT_271</v>
          </cell>
          <cell r="N1966">
            <v>3.9005316280144781E-2</v>
          </cell>
          <cell r="U1966">
            <v>0</v>
          </cell>
        </row>
        <row r="1967">
          <cell r="B1967" t="str">
            <v>SUO_242</v>
          </cell>
          <cell r="N1967">
            <v>0</v>
          </cell>
          <cell r="U1967">
            <v>0</v>
          </cell>
        </row>
        <row r="1968">
          <cell r="B1968" t="str">
            <v>LIT_680</v>
          </cell>
          <cell r="N1968">
            <v>4.8001508134222517</v>
          </cell>
          <cell r="U1968">
            <v>0</v>
          </cell>
        </row>
        <row r="1969">
          <cell r="B1969" t="str">
            <v>CTR_211</v>
          </cell>
          <cell r="N1969">
            <v>0</v>
          </cell>
          <cell r="U1969">
            <v>0</v>
          </cell>
        </row>
        <row r="1970">
          <cell r="B1970" t="str">
            <v>LIT_652</v>
          </cell>
          <cell r="N1970">
            <v>0</v>
          </cell>
          <cell r="U1970">
            <v>0</v>
          </cell>
        </row>
        <row r="1971">
          <cell r="B1971" t="str">
            <v>CTR_489</v>
          </cell>
          <cell r="N1971">
            <v>2.1318269112783321</v>
          </cell>
          <cell r="U1971">
            <v>0</v>
          </cell>
        </row>
        <row r="1972">
          <cell r="B1972" t="str">
            <v>CTR_664</v>
          </cell>
          <cell r="N1972">
            <v>1.9016830606706561</v>
          </cell>
          <cell r="U1972">
            <v>0</v>
          </cell>
        </row>
        <row r="1973">
          <cell r="B1973" t="str">
            <v>CTR_794</v>
          </cell>
          <cell r="N1973">
            <v>6.3447756061786418</v>
          </cell>
          <cell r="U1973">
            <v>11.798153998053836</v>
          </cell>
        </row>
        <row r="1974">
          <cell r="B1974" t="str">
            <v>CTR_253</v>
          </cell>
          <cell r="N1974">
            <v>1.2779190315980538</v>
          </cell>
          <cell r="U1974">
            <v>0</v>
          </cell>
        </row>
        <row r="1975">
          <cell r="B1975" t="str">
            <v>LIT_283</v>
          </cell>
          <cell r="N1975">
            <v>0</v>
          </cell>
          <cell r="U1975">
            <v>0</v>
          </cell>
        </row>
        <row r="1976">
          <cell r="B1976" t="str">
            <v>ADM_182</v>
          </cell>
          <cell r="N1976">
            <v>0</v>
          </cell>
          <cell r="U1976">
            <v>0</v>
          </cell>
        </row>
        <row r="1977">
          <cell r="B1977" t="str">
            <v>OST_228</v>
          </cell>
          <cell r="N1977">
            <v>0</v>
          </cell>
          <cell r="U1977">
            <v>0</v>
          </cell>
        </row>
        <row r="1978">
          <cell r="B1978" t="str">
            <v>SUO_063</v>
          </cell>
          <cell r="N1978">
            <v>0</v>
          </cell>
          <cell r="U1978">
            <v>0</v>
          </cell>
        </row>
        <row r="1979">
          <cell r="B1979" t="str">
            <v>SUO_240</v>
          </cell>
          <cell r="N1979">
            <v>0</v>
          </cell>
          <cell r="U1979">
            <v>0</v>
          </cell>
        </row>
        <row r="1980">
          <cell r="B1980" t="str">
            <v>SUO_259</v>
          </cell>
          <cell r="N1980">
            <v>0</v>
          </cell>
          <cell r="U1980">
            <v>0</v>
          </cell>
        </row>
        <row r="1981">
          <cell r="B1981" t="str">
            <v>ADM_158</v>
          </cell>
          <cell r="N1981">
            <v>1.6048003469992835</v>
          </cell>
          <cell r="U1981">
            <v>4.8743982444575709</v>
          </cell>
        </row>
        <row r="1982">
          <cell r="B1982" t="str">
            <v>CTR_469</v>
          </cell>
          <cell r="N1982">
            <v>0</v>
          </cell>
          <cell r="U1982">
            <v>0</v>
          </cell>
        </row>
        <row r="1983">
          <cell r="B1983" t="str">
            <v>OST_011</v>
          </cell>
          <cell r="N1983">
            <v>0</v>
          </cell>
          <cell r="U1983">
            <v>0</v>
          </cell>
        </row>
        <row r="1984">
          <cell r="B1984" t="str">
            <v>SUD_080</v>
          </cell>
          <cell r="N1984">
            <v>0</v>
          </cell>
          <cell r="U1984">
            <v>1.1093418713420391E-2</v>
          </cell>
        </row>
        <row r="1985">
          <cell r="B1985" t="str">
            <v>OST_125</v>
          </cell>
          <cell r="N1985">
            <v>0</v>
          </cell>
          <cell r="U1985">
            <v>0</v>
          </cell>
        </row>
        <row r="1986">
          <cell r="B1986" t="str">
            <v>OST_005</v>
          </cell>
          <cell r="N1986">
            <v>0</v>
          </cell>
          <cell r="U1986">
            <v>0</v>
          </cell>
        </row>
        <row r="1987">
          <cell r="B1987" t="str">
            <v>CTR_099</v>
          </cell>
          <cell r="N1987">
            <v>0</v>
          </cell>
          <cell r="U1987">
            <v>0</v>
          </cell>
        </row>
        <row r="1988">
          <cell r="B1988" t="str">
            <v>NRO_063</v>
          </cell>
          <cell r="N1988">
            <v>0</v>
          </cell>
          <cell r="U1988">
            <v>0</v>
          </cell>
        </row>
        <row r="1989">
          <cell r="B1989" t="str">
            <v>LIT_038</v>
          </cell>
          <cell r="N1989">
            <v>0.49959621382689334</v>
          </cell>
          <cell r="U1989">
            <v>0</v>
          </cell>
        </row>
        <row r="1990">
          <cell r="B1990" t="str">
            <v>LIT_019</v>
          </cell>
          <cell r="N1990">
            <v>0</v>
          </cell>
          <cell r="U1990">
            <v>0</v>
          </cell>
        </row>
        <row r="1991">
          <cell r="B1991" t="str">
            <v>SUO_077</v>
          </cell>
          <cell r="N1991">
            <v>0</v>
          </cell>
          <cell r="U1991">
            <v>0</v>
          </cell>
        </row>
        <row r="1992">
          <cell r="B1992" t="str">
            <v>SUO_243</v>
          </cell>
          <cell r="N1992">
            <v>0</v>
          </cell>
          <cell r="U1992">
            <v>0</v>
          </cell>
        </row>
        <row r="1993">
          <cell r="B1993" t="str">
            <v>LIT_673</v>
          </cell>
          <cell r="N1993">
            <v>0</v>
          </cell>
          <cell r="U1993">
            <v>0</v>
          </cell>
        </row>
        <row r="1994">
          <cell r="B1994" t="str">
            <v>CTR_565</v>
          </cell>
          <cell r="N1994">
            <v>13.868556899607057</v>
          </cell>
          <cell r="U1994">
            <v>0</v>
          </cell>
        </row>
        <row r="1995">
          <cell r="B1995" t="str">
            <v>OST_291</v>
          </cell>
          <cell r="N1995">
            <v>0</v>
          </cell>
          <cell r="U1995">
            <v>0</v>
          </cell>
        </row>
        <row r="1996">
          <cell r="B1996" t="str">
            <v>OST_213</v>
          </cell>
          <cell r="N1996">
            <v>0</v>
          </cell>
          <cell r="U1996">
            <v>0</v>
          </cell>
        </row>
        <row r="1997">
          <cell r="B1997" t="str">
            <v>CTR_372</v>
          </cell>
          <cell r="N1997">
            <v>0</v>
          </cell>
          <cell r="U1997">
            <v>0</v>
          </cell>
        </row>
        <row r="1998">
          <cell r="B1998" t="str">
            <v>SUO_110</v>
          </cell>
          <cell r="N1998">
            <v>2.7311747181344228</v>
          </cell>
          <cell r="U1998">
            <v>0</v>
          </cell>
        </row>
        <row r="1999">
          <cell r="B1999" t="str">
            <v>SUO_108</v>
          </cell>
          <cell r="N1999">
            <v>2.740359783467881</v>
          </cell>
          <cell r="U1999">
            <v>0</v>
          </cell>
        </row>
        <row r="2000">
          <cell r="B2000" t="str">
            <v>SUO_027</v>
          </cell>
          <cell r="N2000">
            <v>3.299489488718243E-3</v>
          </cell>
          <cell r="U2000">
            <v>0</v>
          </cell>
        </row>
        <row r="2001">
          <cell r="B2001" t="str">
            <v>CTR_123</v>
          </cell>
          <cell r="N2001">
            <v>0</v>
          </cell>
          <cell r="U2001">
            <v>0</v>
          </cell>
        </row>
        <row r="2002">
          <cell r="B2002" t="str">
            <v>OST_229</v>
          </cell>
          <cell r="N2002">
            <v>0</v>
          </cell>
          <cell r="U2002">
            <v>0</v>
          </cell>
        </row>
        <row r="2003">
          <cell r="B2003" t="str">
            <v>SUO_180</v>
          </cell>
          <cell r="N2003">
            <v>0</v>
          </cell>
          <cell r="U2003">
            <v>0</v>
          </cell>
        </row>
        <row r="2004">
          <cell r="B2004" t="str">
            <v>LIT_100</v>
          </cell>
          <cell r="N2004">
            <v>0</v>
          </cell>
          <cell r="U2004">
            <v>0</v>
          </cell>
        </row>
        <row r="2005">
          <cell r="B2005" t="str">
            <v>ADM_106</v>
          </cell>
          <cell r="N2005">
            <v>0</v>
          </cell>
          <cell r="U2005">
            <v>0</v>
          </cell>
        </row>
        <row r="2006">
          <cell r="B2006" t="str">
            <v>ADM_171</v>
          </cell>
          <cell r="N2006">
            <v>0</v>
          </cell>
          <cell r="U2006">
            <v>0</v>
          </cell>
        </row>
        <row r="2007">
          <cell r="B2007" t="str">
            <v>EXN_054</v>
          </cell>
          <cell r="N2007">
            <v>7.3181250053505229</v>
          </cell>
          <cell r="U2007">
            <v>0.59551326501784929</v>
          </cell>
        </row>
        <row r="2008">
          <cell r="B2008" t="str">
            <v>EXN_204</v>
          </cell>
          <cell r="N2008">
            <v>1.0701046990437544E-3</v>
          </cell>
          <cell r="U2008">
            <v>2.675261747609386E-4</v>
          </cell>
        </row>
        <row r="2009">
          <cell r="B2009" t="str">
            <v>EXN_272</v>
          </cell>
          <cell r="N2009">
            <v>0</v>
          </cell>
          <cell r="U2009">
            <v>0</v>
          </cell>
        </row>
        <row r="2010">
          <cell r="B2010" t="str">
            <v>EST_102</v>
          </cell>
          <cell r="N2010">
            <v>0.38563006337873418</v>
          </cell>
          <cell r="U2010">
            <v>0</v>
          </cell>
        </row>
        <row r="2011">
          <cell r="B2011" t="str">
            <v>SUD_117</v>
          </cell>
          <cell r="N2011">
            <v>0</v>
          </cell>
          <cell r="U2011">
            <v>0</v>
          </cell>
        </row>
        <row r="2012">
          <cell r="B2012" t="str">
            <v>LIT_512</v>
          </cell>
          <cell r="N2012">
            <v>0</v>
          </cell>
          <cell r="U2012">
            <v>0</v>
          </cell>
        </row>
        <row r="2013">
          <cell r="B2013" t="str">
            <v>SUD_244</v>
          </cell>
          <cell r="N2013">
            <v>0</v>
          </cell>
          <cell r="U2013">
            <v>0</v>
          </cell>
        </row>
        <row r="2014">
          <cell r="B2014" t="str">
            <v>LIT_113</v>
          </cell>
          <cell r="N2014">
            <v>0</v>
          </cell>
          <cell r="U2014">
            <v>0</v>
          </cell>
        </row>
        <row r="2015">
          <cell r="B2015" t="str">
            <v>LIT_260</v>
          </cell>
          <cell r="N2015">
            <v>0</v>
          </cell>
          <cell r="U2015">
            <v>0.7668548624130721</v>
          </cell>
        </row>
        <row r="2016">
          <cell r="B2016" t="str">
            <v>OST_152</v>
          </cell>
          <cell r="N2016">
            <v>0</v>
          </cell>
          <cell r="U2016">
            <v>0</v>
          </cell>
        </row>
        <row r="2017">
          <cell r="B2017" t="str">
            <v>NRO_052</v>
          </cell>
          <cell r="N2017">
            <v>0</v>
          </cell>
          <cell r="U2017">
            <v>0</v>
          </cell>
        </row>
        <row r="2018">
          <cell r="B2018" t="str">
            <v>OST_211</v>
          </cell>
          <cell r="N2018">
            <v>0</v>
          </cell>
          <cell r="U2018">
            <v>0</v>
          </cell>
        </row>
        <row r="2019">
          <cell r="B2019" t="str">
            <v>OST_212</v>
          </cell>
          <cell r="N2019">
            <v>0</v>
          </cell>
          <cell r="U2019">
            <v>0</v>
          </cell>
        </row>
        <row r="2020">
          <cell r="B2020" t="str">
            <v>EXN_249</v>
          </cell>
          <cell r="N2020">
            <v>0</v>
          </cell>
          <cell r="U2020">
            <v>8.9175391586979538E-4</v>
          </cell>
        </row>
        <row r="2021">
          <cell r="B2021" t="str">
            <v>NRD_072</v>
          </cell>
          <cell r="N2021">
            <v>0</v>
          </cell>
          <cell r="U2021">
            <v>0</v>
          </cell>
        </row>
        <row r="2022">
          <cell r="B2022" t="str">
            <v>EXN_067</v>
          </cell>
          <cell r="N2022">
            <v>0</v>
          </cell>
          <cell r="U2022">
            <v>8.0257852428281603E-4</v>
          </cell>
        </row>
        <row r="2023">
          <cell r="B2023" t="str">
            <v>CTR_766</v>
          </cell>
          <cell r="N2023">
            <v>0</v>
          </cell>
          <cell r="U2023">
            <v>0</v>
          </cell>
        </row>
        <row r="2024">
          <cell r="B2024" t="str">
            <v>OST_083</v>
          </cell>
          <cell r="N2024">
            <v>0</v>
          </cell>
          <cell r="U2024">
            <v>0</v>
          </cell>
        </row>
        <row r="2025">
          <cell r="B2025" t="str">
            <v>SUO_070</v>
          </cell>
          <cell r="N2025">
            <v>0</v>
          </cell>
          <cell r="U2025">
            <v>0</v>
          </cell>
        </row>
        <row r="2026">
          <cell r="B2026" t="str">
            <v>SUD_206</v>
          </cell>
          <cell r="N2026">
            <v>0.36057369216501534</v>
          </cell>
          <cell r="U2026">
            <v>0</v>
          </cell>
        </row>
        <row r="2027">
          <cell r="B2027" t="str">
            <v>OST_310</v>
          </cell>
          <cell r="N2027">
            <v>0</v>
          </cell>
          <cell r="U2027">
            <v>0</v>
          </cell>
        </row>
        <row r="2028">
          <cell r="B2028" t="str">
            <v>CTR_623</v>
          </cell>
          <cell r="N2028">
            <v>0</v>
          </cell>
          <cell r="U2028">
            <v>0</v>
          </cell>
        </row>
        <row r="2029">
          <cell r="B2029" t="str">
            <v>CTR_104</v>
          </cell>
          <cell r="N2029">
            <v>0</v>
          </cell>
          <cell r="U2029">
            <v>3.8596892986676479</v>
          </cell>
        </row>
        <row r="2030">
          <cell r="B2030" t="str">
            <v>ADM_172</v>
          </cell>
          <cell r="N2030">
            <v>0</v>
          </cell>
          <cell r="U2030">
            <v>0.24842480588300758</v>
          </cell>
        </row>
        <row r="2031">
          <cell r="B2031" t="str">
            <v>OST_048</v>
          </cell>
          <cell r="N2031">
            <v>0</v>
          </cell>
          <cell r="U2031">
            <v>0</v>
          </cell>
        </row>
        <row r="2032">
          <cell r="B2032" t="str">
            <v>EXN_094</v>
          </cell>
          <cell r="N2032">
            <v>0.23105343960186392</v>
          </cell>
          <cell r="U2032">
            <v>0.19049647150810567</v>
          </cell>
        </row>
        <row r="2033">
          <cell r="B2033" t="str">
            <v>NRD_001</v>
          </cell>
          <cell r="N2033">
            <v>0</v>
          </cell>
          <cell r="U2033">
            <v>0</v>
          </cell>
        </row>
        <row r="2034">
          <cell r="B2034" t="str">
            <v>NRD_095</v>
          </cell>
          <cell r="N2034">
            <v>0.15775126771736681</v>
          </cell>
          <cell r="U2034">
            <v>5.0810354618429203</v>
          </cell>
        </row>
        <row r="2035">
          <cell r="B2035" t="str">
            <v>NRD_100</v>
          </cell>
          <cell r="N2035">
            <v>0</v>
          </cell>
          <cell r="U2035">
            <v>0</v>
          </cell>
        </row>
        <row r="2036">
          <cell r="B2036" t="str">
            <v>CTR_740</v>
          </cell>
          <cell r="N2036">
            <v>0</v>
          </cell>
          <cell r="U2036">
            <v>0</v>
          </cell>
        </row>
        <row r="2037">
          <cell r="B2037" t="str">
            <v>CTR_081</v>
          </cell>
          <cell r="N2037">
            <v>0</v>
          </cell>
          <cell r="U2037">
            <v>0</v>
          </cell>
        </row>
        <row r="2038">
          <cell r="B2038" t="str">
            <v>NRD_089</v>
          </cell>
          <cell r="N2038">
            <v>0</v>
          </cell>
          <cell r="U2038">
            <v>0</v>
          </cell>
        </row>
        <row r="2039">
          <cell r="B2039" t="str">
            <v>NRD_256</v>
          </cell>
          <cell r="N2039">
            <v>0</v>
          </cell>
          <cell r="U2039">
            <v>0</v>
          </cell>
        </row>
        <row r="2040">
          <cell r="B2040" t="str">
            <v>EXN_030</v>
          </cell>
          <cell r="N2040">
            <v>0</v>
          </cell>
          <cell r="U2040">
            <v>1.159280090630734E-3</v>
          </cell>
        </row>
        <row r="2041">
          <cell r="B2041" t="str">
            <v>NRD_006</v>
          </cell>
          <cell r="N2041">
            <v>0</v>
          </cell>
          <cell r="U2041">
            <v>0</v>
          </cell>
        </row>
        <row r="2042">
          <cell r="B2042" t="str">
            <v>NRD_141</v>
          </cell>
          <cell r="N2042">
            <v>1.7342116752703083</v>
          </cell>
          <cell r="U2042">
            <v>0.21921094759911308</v>
          </cell>
        </row>
        <row r="2043">
          <cell r="B2043" t="str">
            <v>NRD_047</v>
          </cell>
          <cell r="N2043">
            <v>0</v>
          </cell>
          <cell r="U2043">
            <v>0</v>
          </cell>
        </row>
        <row r="2044">
          <cell r="B2044" t="str">
            <v>EXN_141</v>
          </cell>
          <cell r="N2044">
            <v>5.3195796343380906</v>
          </cell>
          <cell r="U2044">
            <v>0</v>
          </cell>
        </row>
        <row r="2045">
          <cell r="B2045" t="str">
            <v>EXN_032</v>
          </cell>
          <cell r="N2045">
            <v>8.6926388211155921</v>
          </cell>
          <cell r="U2045">
            <v>27.735508642165538</v>
          </cell>
        </row>
        <row r="2046">
          <cell r="B2046" t="str">
            <v>NRD_022</v>
          </cell>
          <cell r="N2046">
            <v>0</v>
          </cell>
          <cell r="U2046">
            <v>0.26324575596476357</v>
          </cell>
        </row>
        <row r="2047">
          <cell r="B2047" t="str">
            <v>NRD_075</v>
          </cell>
          <cell r="N2047">
            <v>0</v>
          </cell>
          <cell r="U2047">
            <v>0</v>
          </cell>
        </row>
        <row r="2048">
          <cell r="B2048" t="str">
            <v>NRD_159</v>
          </cell>
          <cell r="N2048">
            <v>6.2078200397793601</v>
          </cell>
          <cell r="U2048">
            <v>0.27822722175137615</v>
          </cell>
        </row>
        <row r="2049">
          <cell r="B2049" t="str">
            <v>NRD_002</v>
          </cell>
          <cell r="N2049">
            <v>0</v>
          </cell>
          <cell r="U2049">
            <v>0</v>
          </cell>
        </row>
        <row r="2050">
          <cell r="B2050" t="str">
            <v>NRD_045</v>
          </cell>
          <cell r="N2050">
            <v>0</v>
          </cell>
          <cell r="U2050">
            <v>1.0555691102150768</v>
          </cell>
        </row>
        <row r="2051">
          <cell r="B2051" t="str">
            <v>EXN_053</v>
          </cell>
          <cell r="N2051">
            <v>0</v>
          </cell>
          <cell r="U2051">
            <v>0.18646574380837422</v>
          </cell>
        </row>
        <row r="2052">
          <cell r="B2052" t="str">
            <v>EXN_016</v>
          </cell>
          <cell r="N2052">
            <v>0.66831605470945943</v>
          </cell>
          <cell r="U2052">
            <v>0</v>
          </cell>
        </row>
        <row r="2053">
          <cell r="B2053" t="str">
            <v>EXN_087</v>
          </cell>
          <cell r="N2053">
            <v>0</v>
          </cell>
          <cell r="U2053">
            <v>0</v>
          </cell>
        </row>
        <row r="2054">
          <cell r="B2054" t="str">
            <v>EXN_355</v>
          </cell>
          <cell r="N2054">
            <v>0</v>
          </cell>
          <cell r="U2054">
            <v>0</v>
          </cell>
        </row>
        <row r="2055">
          <cell r="B2055" t="str">
            <v>EXN_003</v>
          </cell>
          <cell r="N2055">
            <v>0.77300796443257325</v>
          </cell>
          <cell r="U2055">
            <v>0</v>
          </cell>
        </row>
        <row r="2056">
          <cell r="B2056" t="str">
            <v>NRD_084</v>
          </cell>
          <cell r="N2056">
            <v>0</v>
          </cell>
          <cell r="U2056">
            <v>0</v>
          </cell>
        </row>
        <row r="2057">
          <cell r="B2057" t="str">
            <v>EXN_044</v>
          </cell>
          <cell r="N2057">
            <v>0</v>
          </cell>
          <cell r="U2057">
            <v>5.3505234952187721E-4</v>
          </cell>
        </row>
        <row r="2058">
          <cell r="B2058" t="str">
            <v>NRD_190</v>
          </cell>
          <cell r="N2058">
            <v>0</v>
          </cell>
          <cell r="U2058">
            <v>4.9581517722360621E-2</v>
          </cell>
        </row>
        <row r="2059">
          <cell r="B2059" t="str">
            <v>EXN_113</v>
          </cell>
          <cell r="N2059">
            <v>0</v>
          </cell>
          <cell r="U2059">
            <v>7.2232067185453424E-3</v>
          </cell>
        </row>
        <row r="2060">
          <cell r="B2060" t="str">
            <v>EXN_026</v>
          </cell>
          <cell r="N2060">
            <v>0</v>
          </cell>
          <cell r="U2060">
            <v>0</v>
          </cell>
        </row>
        <row r="2061">
          <cell r="B2061" t="str">
            <v>NRD_035</v>
          </cell>
          <cell r="N2061">
            <v>0</v>
          </cell>
          <cell r="U2061">
            <v>0</v>
          </cell>
        </row>
        <row r="2062">
          <cell r="B2062" t="str">
            <v>EXN_117</v>
          </cell>
          <cell r="N2062">
            <v>0</v>
          </cell>
          <cell r="U2062">
            <v>0</v>
          </cell>
        </row>
        <row r="2063">
          <cell r="B2063" t="str">
            <v>EXN_066</v>
          </cell>
          <cell r="N2063">
            <v>0</v>
          </cell>
          <cell r="U2063">
            <v>5.3505234952187721E-4</v>
          </cell>
        </row>
        <row r="2064">
          <cell r="B2064" t="str">
            <v>NRD_003</v>
          </cell>
          <cell r="N2064">
            <v>0</v>
          </cell>
          <cell r="U2064">
            <v>0</v>
          </cell>
        </row>
        <row r="2065">
          <cell r="B2065" t="str">
            <v>EXN_146</v>
          </cell>
          <cell r="N2065">
            <v>0</v>
          </cell>
          <cell r="U2065">
            <v>0</v>
          </cell>
        </row>
        <row r="2066">
          <cell r="B2066" t="str">
            <v>EXN_009</v>
          </cell>
          <cell r="N2066">
            <v>0</v>
          </cell>
          <cell r="U2066">
            <v>0</v>
          </cell>
        </row>
        <row r="2067">
          <cell r="B2067" t="str">
            <v>EXN_092</v>
          </cell>
          <cell r="N2067">
            <v>0</v>
          </cell>
          <cell r="U2067">
            <v>0</v>
          </cell>
        </row>
        <row r="2068">
          <cell r="B2068" t="str">
            <v>EXN_031</v>
          </cell>
          <cell r="N2068">
            <v>0</v>
          </cell>
          <cell r="U2068">
            <v>0</v>
          </cell>
        </row>
        <row r="2069">
          <cell r="B2069" t="str">
            <v>EXN_111</v>
          </cell>
          <cell r="N2069">
            <v>0</v>
          </cell>
          <cell r="U2069">
            <v>0.14357238045503706</v>
          </cell>
        </row>
        <row r="2070">
          <cell r="B2070" t="str">
            <v>EXN_170</v>
          </cell>
          <cell r="N2070">
            <v>0</v>
          </cell>
          <cell r="U2070">
            <v>0</v>
          </cell>
        </row>
        <row r="2071">
          <cell r="B2071" t="str">
            <v>EXN_086</v>
          </cell>
          <cell r="N2071">
            <v>0.96480639665784895</v>
          </cell>
          <cell r="U2071">
            <v>0</v>
          </cell>
        </row>
        <row r="2072">
          <cell r="B2072" t="str">
            <v>EXN_088</v>
          </cell>
          <cell r="N2072">
            <v>0</v>
          </cell>
          <cell r="U2072">
            <v>0.26217565126571984</v>
          </cell>
        </row>
        <row r="2073">
          <cell r="B2073" t="str">
            <v>EXN_147</v>
          </cell>
          <cell r="N2073">
            <v>0</v>
          </cell>
          <cell r="U2073">
            <v>0</v>
          </cell>
        </row>
        <row r="2074">
          <cell r="B2074" t="str">
            <v>CTR_540</v>
          </cell>
          <cell r="N2074">
            <v>0</v>
          </cell>
          <cell r="U2074">
            <v>0</v>
          </cell>
        </row>
        <row r="2075">
          <cell r="B2075" t="str">
            <v>NRD_032</v>
          </cell>
          <cell r="N2075">
            <v>0</v>
          </cell>
          <cell r="U2075">
            <v>0</v>
          </cell>
        </row>
        <row r="2076">
          <cell r="B2076" t="str">
            <v>NRD_132</v>
          </cell>
          <cell r="N2076">
            <v>0</v>
          </cell>
          <cell r="U2076">
            <v>0</v>
          </cell>
        </row>
        <row r="2077">
          <cell r="B2077" t="str">
            <v>LIT_259</v>
          </cell>
          <cell r="N2077">
            <v>0</v>
          </cell>
          <cell r="U2077">
            <v>0</v>
          </cell>
        </row>
        <row r="2078">
          <cell r="B2078" t="str">
            <v>CTR_417</v>
          </cell>
          <cell r="N2078">
            <v>13.868556899607057</v>
          </cell>
          <cell r="U2078">
            <v>0</v>
          </cell>
        </row>
        <row r="2079">
          <cell r="B2079" t="str">
            <v>CTR_850</v>
          </cell>
          <cell r="N2079">
            <v>0</v>
          </cell>
          <cell r="U2079">
            <v>0</v>
          </cell>
        </row>
        <row r="2080">
          <cell r="B2080" t="str">
            <v>ADM_136</v>
          </cell>
          <cell r="N2080">
            <v>0</v>
          </cell>
          <cell r="U2080">
            <v>0</v>
          </cell>
        </row>
        <row r="2081">
          <cell r="B2081" t="str">
            <v>ADM_115</v>
          </cell>
          <cell r="N2081">
            <v>0</v>
          </cell>
          <cell r="U2081">
            <v>0</v>
          </cell>
        </row>
        <row r="2082">
          <cell r="B2082" t="str">
            <v>ADM_072</v>
          </cell>
          <cell r="N2082">
            <v>0.66462419349775836</v>
          </cell>
          <cell r="U2082">
            <v>0</v>
          </cell>
        </row>
        <row r="2083">
          <cell r="B2083" t="str">
            <v>ADM_147</v>
          </cell>
          <cell r="N2083">
            <v>2.9292510979274211</v>
          </cell>
          <cell r="U2083">
            <v>0</v>
          </cell>
        </row>
        <row r="2084">
          <cell r="B2084" t="str">
            <v>ADM_035</v>
          </cell>
          <cell r="N2084">
            <v>0</v>
          </cell>
          <cell r="U2084">
            <v>0</v>
          </cell>
        </row>
        <row r="2085">
          <cell r="B2085" t="str">
            <v>ADM_131</v>
          </cell>
          <cell r="N2085">
            <v>0</v>
          </cell>
          <cell r="U2085">
            <v>9.9680252715925732E-2</v>
          </cell>
        </row>
        <row r="2086">
          <cell r="B2086" t="str">
            <v>ADM_167</v>
          </cell>
          <cell r="N2086">
            <v>0</v>
          </cell>
          <cell r="U2086">
            <v>0.40803092174538352</v>
          </cell>
        </row>
        <row r="2087">
          <cell r="B2087" t="str">
            <v>ADM_036</v>
          </cell>
          <cell r="N2087">
            <v>1.1318140700219443</v>
          </cell>
          <cell r="U2087">
            <v>0</v>
          </cell>
        </row>
        <row r="2088">
          <cell r="B2088" t="str">
            <v>ADM_101</v>
          </cell>
          <cell r="N2088">
            <v>2.3034717050049509</v>
          </cell>
          <cell r="U2088">
            <v>0</v>
          </cell>
        </row>
        <row r="2089">
          <cell r="B2089" t="str">
            <v>ADM_238</v>
          </cell>
          <cell r="N2089">
            <v>0</v>
          </cell>
          <cell r="U2089">
            <v>0</v>
          </cell>
        </row>
        <row r="2090">
          <cell r="B2090" t="str">
            <v>NRD_088</v>
          </cell>
          <cell r="N2090">
            <v>0.25044016973287331</v>
          </cell>
          <cell r="U2090">
            <v>0</v>
          </cell>
        </row>
        <row r="2091">
          <cell r="B2091" t="str">
            <v>ADM_087</v>
          </cell>
          <cell r="N2091">
            <v>0</v>
          </cell>
          <cell r="U2091">
            <v>0</v>
          </cell>
        </row>
        <row r="2092">
          <cell r="B2092" t="str">
            <v>ADM_005</v>
          </cell>
          <cell r="N2092">
            <v>0</v>
          </cell>
          <cell r="U2092">
            <v>0</v>
          </cell>
        </row>
        <row r="2093">
          <cell r="B2093" t="str">
            <v>ADM_085</v>
          </cell>
          <cell r="N2093">
            <v>0</v>
          </cell>
          <cell r="U2093">
            <v>0</v>
          </cell>
        </row>
        <row r="2094">
          <cell r="B2094" t="str">
            <v>ADM_120</v>
          </cell>
          <cell r="N2094">
            <v>0</v>
          </cell>
          <cell r="U2094">
            <v>0</v>
          </cell>
        </row>
        <row r="2095">
          <cell r="B2095" t="str">
            <v>LIT_834</v>
          </cell>
          <cell r="N2095">
            <v>0</v>
          </cell>
          <cell r="U2095">
            <v>0</v>
          </cell>
        </row>
        <row r="2096">
          <cell r="B2096" t="str">
            <v>CTR_393</v>
          </cell>
          <cell r="N2096">
            <v>0</v>
          </cell>
          <cell r="U2096">
            <v>0</v>
          </cell>
        </row>
        <row r="2097">
          <cell r="B2097" t="str">
            <v>CTR_632</v>
          </cell>
          <cell r="N2097">
            <v>0</v>
          </cell>
          <cell r="U2097">
            <v>0</v>
          </cell>
        </row>
        <row r="2098">
          <cell r="B2098" t="str">
            <v>OST_169</v>
          </cell>
          <cell r="N2098">
            <v>0</v>
          </cell>
          <cell r="U2098">
            <v>0</v>
          </cell>
        </row>
        <row r="2099">
          <cell r="B2099" t="str">
            <v>ADM_180</v>
          </cell>
          <cell r="N2099">
            <v>0</v>
          </cell>
          <cell r="U2099">
            <v>0.30551489157699191</v>
          </cell>
        </row>
        <row r="2100">
          <cell r="B2100" t="str">
            <v>ADM_018</v>
          </cell>
          <cell r="N2100">
            <v>2.1966752560403839</v>
          </cell>
          <cell r="U2100">
            <v>0</v>
          </cell>
        </row>
        <row r="2101">
          <cell r="B2101" t="str">
            <v>LIT_445</v>
          </cell>
          <cell r="N2101">
            <v>0</v>
          </cell>
          <cell r="U2101">
            <v>0</v>
          </cell>
        </row>
        <row r="2102">
          <cell r="B2102" t="str">
            <v>CTR_348</v>
          </cell>
          <cell r="N2102">
            <v>0</v>
          </cell>
          <cell r="U2102">
            <v>0</v>
          </cell>
        </row>
        <row r="2103">
          <cell r="B2103" t="str">
            <v>LIT_757</v>
          </cell>
          <cell r="N2103">
            <v>0</v>
          </cell>
          <cell r="U2103">
            <v>0</v>
          </cell>
        </row>
        <row r="2104">
          <cell r="B2104" t="str">
            <v>LIT_513</v>
          </cell>
          <cell r="N2104">
            <v>0</v>
          </cell>
          <cell r="U2104">
            <v>0</v>
          </cell>
        </row>
        <row r="2105">
          <cell r="B2105" t="str">
            <v>LIT_078</v>
          </cell>
          <cell r="N2105">
            <v>0</v>
          </cell>
          <cell r="U2105">
            <v>0</v>
          </cell>
        </row>
        <row r="2106">
          <cell r="B2106" t="str">
            <v>LIT_758</v>
          </cell>
          <cell r="N2106">
            <v>0</v>
          </cell>
          <cell r="U2106">
            <v>0</v>
          </cell>
        </row>
        <row r="2107">
          <cell r="B2107" t="str">
            <v>ADM_176</v>
          </cell>
          <cell r="N2107">
            <v>0</v>
          </cell>
          <cell r="U2107">
            <v>0</v>
          </cell>
        </row>
        <row r="2108">
          <cell r="B2108" t="str">
            <v>EST_003</v>
          </cell>
          <cell r="N2108">
            <v>0</v>
          </cell>
          <cell r="U2108">
            <v>0</v>
          </cell>
        </row>
        <row r="2109">
          <cell r="B2109" t="str">
            <v>LIT_639</v>
          </cell>
          <cell r="N2109">
            <v>0</v>
          </cell>
          <cell r="U2109">
            <v>0</v>
          </cell>
        </row>
        <row r="2110">
          <cell r="B2110" t="str">
            <v>LIT_409</v>
          </cell>
          <cell r="N2110">
            <v>0</v>
          </cell>
          <cell r="U2110">
            <v>0</v>
          </cell>
        </row>
        <row r="2111">
          <cell r="B2111" t="str">
            <v>LIT_839</v>
          </cell>
          <cell r="N2111">
            <v>0</v>
          </cell>
          <cell r="U2111">
            <v>0</v>
          </cell>
        </row>
        <row r="2112">
          <cell r="B2112" t="str">
            <v>SUO_190</v>
          </cell>
          <cell r="N2112">
            <v>0</v>
          </cell>
          <cell r="U2112">
            <v>0</v>
          </cell>
        </row>
        <row r="2113">
          <cell r="B2113" t="str">
            <v>SUO_196</v>
          </cell>
          <cell r="N2113">
            <v>0</v>
          </cell>
          <cell r="U2113">
            <v>0</v>
          </cell>
        </row>
        <row r="2114">
          <cell r="B2114" t="str">
            <v>CTR_127</v>
          </cell>
          <cell r="N2114">
            <v>0</v>
          </cell>
          <cell r="U2114">
            <v>0</v>
          </cell>
        </row>
        <row r="2115">
          <cell r="B2115" t="str">
            <v>OST_100</v>
          </cell>
          <cell r="N2115">
            <v>0</v>
          </cell>
          <cell r="U2115">
            <v>0</v>
          </cell>
        </row>
        <row r="2116">
          <cell r="B2116" t="str">
            <v>OST_223</v>
          </cell>
          <cell r="N2116">
            <v>0</v>
          </cell>
          <cell r="U2116">
            <v>0</v>
          </cell>
        </row>
        <row r="2117">
          <cell r="B2117" t="str">
            <v>OST_110</v>
          </cell>
          <cell r="N2117">
            <v>0</v>
          </cell>
          <cell r="U2117">
            <v>0</v>
          </cell>
        </row>
        <row r="2118">
          <cell r="B2118" t="str">
            <v>SUO_066</v>
          </cell>
          <cell r="N2118">
            <v>0</v>
          </cell>
          <cell r="U2118">
            <v>0</v>
          </cell>
        </row>
        <row r="2119">
          <cell r="B2119" t="str">
            <v>SUO_221</v>
          </cell>
          <cell r="N2119">
            <v>0</v>
          </cell>
          <cell r="U2119">
            <v>0</v>
          </cell>
        </row>
        <row r="2120">
          <cell r="B2120" t="str">
            <v>CTR_315</v>
          </cell>
          <cell r="N2120">
            <v>12.966672659252982</v>
          </cell>
          <cell r="U2120">
            <v>0</v>
          </cell>
        </row>
        <row r="2121">
          <cell r="B2121" t="str">
            <v>SUO_260</v>
          </cell>
          <cell r="N2121">
            <v>0</v>
          </cell>
          <cell r="U2121">
            <v>0</v>
          </cell>
        </row>
        <row r="2122">
          <cell r="B2122" t="str">
            <v>SUO_197</v>
          </cell>
          <cell r="N2122">
            <v>0</v>
          </cell>
          <cell r="U2122">
            <v>0</v>
          </cell>
        </row>
        <row r="2123">
          <cell r="B2123" t="str">
            <v>SUO_182</v>
          </cell>
          <cell r="N2123">
            <v>0</v>
          </cell>
          <cell r="U2123">
            <v>0</v>
          </cell>
        </row>
        <row r="2124">
          <cell r="B2124" t="str">
            <v>SUO_199</v>
          </cell>
          <cell r="N2124">
            <v>0</v>
          </cell>
          <cell r="U2124">
            <v>0</v>
          </cell>
        </row>
        <row r="2125">
          <cell r="B2125" t="str">
            <v>SUO_062</v>
          </cell>
          <cell r="N2125">
            <v>0</v>
          </cell>
          <cell r="U2125">
            <v>0</v>
          </cell>
        </row>
        <row r="2126">
          <cell r="B2126" t="str">
            <v>SUO_183</v>
          </cell>
          <cell r="N2126">
            <v>0</v>
          </cell>
          <cell r="U2126">
            <v>0</v>
          </cell>
        </row>
        <row r="2127">
          <cell r="B2127" t="str">
            <v>OST_063</v>
          </cell>
          <cell r="N2127">
            <v>0</v>
          </cell>
          <cell r="U2127">
            <v>6.1638030664920258</v>
          </cell>
        </row>
        <row r="2128">
          <cell r="B2128" t="str">
            <v>CTR_374</v>
          </cell>
          <cell r="N2128">
            <v>0</v>
          </cell>
          <cell r="U2128">
            <v>0</v>
          </cell>
        </row>
        <row r="2129">
          <cell r="B2129" t="str">
            <v>OST_024</v>
          </cell>
          <cell r="N2129">
            <v>0</v>
          </cell>
          <cell r="U2129">
            <v>0</v>
          </cell>
        </row>
        <row r="2130">
          <cell r="B2130" t="str">
            <v>CTR_631</v>
          </cell>
          <cell r="N2130">
            <v>5.9308412735102012</v>
          </cell>
          <cell r="U2130">
            <v>0</v>
          </cell>
        </row>
        <row r="2131">
          <cell r="B2131" t="str">
            <v>NRO_026</v>
          </cell>
          <cell r="N2131">
            <v>0</v>
          </cell>
          <cell r="U2131">
            <v>0</v>
          </cell>
        </row>
        <row r="2132">
          <cell r="B2132" t="str">
            <v>CTR_471</v>
          </cell>
          <cell r="N2132">
            <v>0</v>
          </cell>
          <cell r="U2132">
            <v>0</v>
          </cell>
        </row>
        <row r="2133">
          <cell r="B2133" t="str">
            <v>CTR_702_indoor_0F</v>
          </cell>
          <cell r="N2133">
            <v>0</v>
          </cell>
          <cell r="U2133">
            <v>0</v>
          </cell>
        </row>
        <row r="2134">
          <cell r="B2134" t="str">
            <v>LIT_058</v>
          </cell>
          <cell r="N2134">
            <v>0</v>
          </cell>
          <cell r="U2134">
            <v>0</v>
          </cell>
        </row>
        <row r="2135">
          <cell r="B2135" t="str">
            <v>LIT_235</v>
          </cell>
          <cell r="N2135">
            <v>0</v>
          </cell>
          <cell r="U2135">
            <v>0</v>
          </cell>
        </row>
        <row r="2136">
          <cell r="B2136" t="str">
            <v>LIT_093</v>
          </cell>
          <cell r="N2136">
            <v>0</v>
          </cell>
          <cell r="U2136">
            <v>0</v>
          </cell>
        </row>
        <row r="2137">
          <cell r="B2137" t="str">
            <v>LIT_255</v>
          </cell>
          <cell r="N2137">
            <v>0</v>
          </cell>
          <cell r="U2137">
            <v>0</v>
          </cell>
        </row>
        <row r="2138">
          <cell r="B2138" t="str">
            <v>LIT_223</v>
          </cell>
          <cell r="N2138">
            <v>0</v>
          </cell>
          <cell r="U2138">
            <v>0</v>
          </cell>
        </row>
        <row r="2139">
          <cell r="B2139" t="str">
            <v>LIT_403</v>
          </cell>
          <cell r="N2139">
            <v>0</v>
          </cell>
          <cell r="U2139">
            <v>0</v>
          </cell>
        </row>
        <row r="2140">
          <cell r="B2140" t="str">
            <v>LIT_342</v>
          </cell>
          <cell r="N2140">
            <v>1.0112489405963503E-2</v>
          </cell>
          <cell r="U2140">
            <v>0</v>
          </cell>
        </row>
        <row r="2141">
          <cell r="B2141" t="str">
            <v>LIT_179</v>
          </cell>
          <cell r="N2141">
            <v>0</v>
          </cell>
          <cell r="U2141">
            <v>0</v>
          </cell>
        </row>
        <row r="2142">
          <cell r="B2142" t="str">
            <v>LIT_369</v>
          </cell>
          <cell r="N2142">
            <v>0</v>
          </cell>
          <cell r="U2142">
            <v>0</v>
          </cell>
        </row>
        <row r="2143">
          <cell r="B2143" t="str">
            <v>LIT_059</v>
          </cell>
          <cell r="N2143">
            <v>0</v>
          </cell>
          <cell r="U2143">
            <v>0</v>
          </cell>
        </row>
        <row r="2144">
          <cell r="B2144" t="str">
            <v>LIT_253</v>
          </cell>
          <cell r="N2144">
            <v>0</v>
          </cell>
          <cell r="U2144">
            <v>0</v>
          </cell>
        </row>
        <row r="2145">
          <cell r="B2145" t="str">
            <v>LIT_443</v>
          </cell>
          <cell r="N2145">
            <v>0</v>
          </cell>
          <cell r="U2145">
            <v>0</v>
          </cell>
        </row>
        <row r="2146">
          <cell r="B2146" t="str">
            <v>LIT_128</v>
          </cell>
          <cell r="N2146">
            <v>0</v>
          </cell>
          <cell r="U2146">
            <v>0</v>
          </cell>
        </row>
        <row r="2147">
          <cell r="B2147" t="str">
            <v>LIT_003</v>
          </cell>
          <cell r="N2147">
            <v>0</v>
          </cell>
          <cell r="U2147">
            <v>0</v>
          </cell>
        </row>
        <row r="2148">
          <cell r="B2148" t="str">
            <v>LIT_278</v>
          </cell>
          <cell r="N2148">
            <v>0</v>
          </cell>
          <cell r="U2148">
            <v>0</v>
          </cell>
        </row>
        <row r="2149">
          <cell r="B2149" t="str">
            <v>LIT_447</v>
          </cell>
          <cell r="N2149">
            <v>0</v>
          </cell>
          <cell r="U2149">
            <v>0</v>
          </cell>
        </row>
        <row r="2150">
          <cell r="B2150" t="str">
            <v>LIT_263</v>
          </cell>
          <cell r="N2150">
            <v>0</v>
          </cell>
          <cell r="U2150">
            <v>0</v>
          </cell>
        </row>
        <row r="2151">
          <cell r="B2151" t="str">
            <v>OST_238</v>
          </cell>
          <cell r="N2151">
            <v>0</v>
          </cell>
          <cell r="U2151">
            <v>2.6342410674793756E-2</v>
          </cell>
        </row>
        <row r="2152">
          <cell r="B2152" t="str">
            <v>LIT_016</v>
          </cell>
          <cell r="N2152">
            <v>0</v>
          </cell>
          <cell r="U2152">
            <v>0</v>
          </cell>
        </row>
        <row r="2153">
          <cell r="B2153" t="str">
            <v>LIT_015</v>
          </cell>
          <cell r="N2153">
            <v>0</v>
          </cell>
          <cell r="U2153">
            <v>0</v>
          </cell>
        </row>
        <row r="2154">
          <cell r="B2154" t="str">
            <v>CTR_021</v>
          </cell>
          <cell r="N2154">
            <v>0</v>
          </cell>
          <cell r="U2154">
            <v>0</v>
          </cell>
        </row>
        <row r="2155">
          <cell r="B2155" t="str">
            <v>NRO_002</v>
          </cell>
          <cell r="N2155">
            <v>1.5409507666230065</v>
          </cell>
          <cell r="U2155">
            <v>0</v>
          </cell>
        </row>
        <row r="2156">
          <cell r="B2156" t="str">
            <v>CTR_016</v>
          </cell>
          <cell r="N2156">
            <v>0</v>
          </cell>
          <cell r="U2156">
            <v>0</v>
          </cell>
        </row>
        <row r="2157">
          <cell r="B2157" t="str">
            <v>CTR_017</v>
          </cell>
          <cell r="N2157">
            <v>0</v>
          </cell>
          <cell r="U2157">
            <v>0.1225091529621925</v>
          </cell>
        </row>
        <row r="2158">
          <cell r="B2158" t="str">
            <v>LIT_037</v>
          </cell>
          <cell r="N2158">
            <v>0</v>
          </cell>
          <cell r="U2158">
            <v>0</v>
          </cell>
        </row>
        <row r="2159">
          <cell r="B2159" t="str">
            <v>SUO_007</v>
          </cell>
          <cell r="N2159">
            <v>0</v>
          </cell>
          <cell r="U2159">
            <v>0</v>
          </cell>
        </row>
        <row r="2160">
          <cell r="B2160" t="str">
            <v>CTR_035</v>
          </cell>
          <cell r="N2160">
            <v>0</v>
          </cell>
          <cell r="U2160">
            <v>0</v>
          </cell>
        </row>
        <row r="2161">
          <cell r="B2161" t="str">
            <v>CTR_036</v>
          </cell>
          <cell r="N2161">
            <v>0</v>
          </cell>
          <cell r="U2161">
            <v>3.8131397442592439E-2</v>
          </cell>
        </row>
        <row r="2162">
          <cell r="B2162" t="str">
            <v>CTR_038</v>
          </cell>
          <cell r="N2162">
            <v>0</v>
          </cell>
          <cell r="U2162">
            <v>27.834725182845226</v>
          </cell>
        </row>
        <row r="2163">
          <cell r="B2163" t="str">
            <v>LIT_049</v>
          </cell>
          <cell r="N2163">
            <v>0</v>
          </cell>
          <cell r="U2163">
            <v>0</v>
          </cell>
        </row>
        <row r="2164">
          <cell r="B2164" t="str">
            <v>CTR_047</v>
          </cell>
          <cell r="N2164">
            <v>0</v>
          </cell>
          <cell r="U2164">
            <v>0</v>
          </cell>
        </row>
        <row r="2165">
          <cell r="B2165" t="str">
            <v>CTR_539</v>
          </cell>
          <cell r="N2165">
            <v>0</v>
          </cell>
          <cell r="U2165">
            <v>0.73485873191166351</v>
          </cell>
        </row>
        <row r="2166">
          <cell r="B2166" t="str">
            <v>EXN_005</v>
          </cell>
          <cell r="N2166">
            <v>0</v>
          </cell>
          <cell r="U2166">
            <v>0</v>
          </cell>
        </row>
        <row r="2167">
          <cell r="B2167" t="str">
            <v>CTR_062</v>
          </cell>
          <cell r="N2167">
            <v>0</v>
          </cell>
          <cell r="U2167">
            <v>0</v>
          </cell>
        </row>
        <row r="2168">
          <cell r="B2168" t="str">
            <v>CTR_064</v>
          </cell>
          <cell r="N2168">
            <v>0</v>
          </cell>
          <cell r="U2168">
            <v>0</v>
          </cell>
        </row>
        <row r="2169">
          <cell r="B2169" t="str">
            <v>NRO_008</v>
          </cell>
          <cell r="N2169">
            <v>0</v>
          </cell>
          <cell r="U2169">
            <v>0</v>
          </cell>
        </row>
        <row r="2170">
          <cell r="B2170" t="str">
            <v>LIT_076</v>
          </cell>
          <cell r="N2170">
            <v>0</v>
          </cell>
          <cell r="U2170">
            <v>0</v>
          </cell>
        </row>
        <row r="2171">
          <cell r="B2171" t="str">
            <v>SUO_011</v>
          </cell>
          <cell r="N2171">
            <v>0</v>
          </cell>
          <cell r="U2171">
            <v>0</v>
          </cell>
        </row>
        <row r="2172">
          <cell r="B2172" t="str">
            <v>CTR_070</v>
          </cell>
          <cell r="N2172">
            <v>0</v>
          </cell>
          <cell r="U2172">
            <v>0</v>
          </cell>
        </row>
        <row r="2173">
          <cell r="B2173" t="str">
            <v>CTR_071</v>
          </cell>
          <cell r="N2173">
            <v>0</v>
          </cell>
          <cell r="U2173">
            <v>0</v>
          </cell>
        </row>
        <row r="2174">
          <cell r="B2174" t="str">
            <v>CTR_570</v>
          </cell>
          <cell r="N2174">
            <v>0</v>
          </cell>
          <cell r="U2174">
            <v>0</v>
          </cell>
        </row>
        <row r="2175">
          <cell r="B2175" t="str">
            <v>SUO_012</v>
          </cell>
          <cell r="N2175">
            <v>0</v>
          </cell>
          <cell r="U2175">
            <v>0</v>
          </cell>
        </row>
        <row r="2176">
          <cell r="B2176" t="str">
            <v>LIT_080</v>
          </cell>
          <cell r="N2176">
            <v>0</v>
          </cell>
          <cell r="U2176">
            <v>0</v>
          </cell>
        </row>
        <row r="2177">
          <cell r="B2177" t="str">
            <v>LIT_089</v>
          </cell>
          <cell r="N2177">
            <v>0</v>
          </cell>
          <cell r="U2177">
            <v>0</v>
          </cell>
        </row>
        <row r="2178">
          <cell r="B2178" t="str">
            <v>LIT_096</v>
          </cell>
          <cell r="N2178">
            <v>0</v>
          </cell>
          <cell r="U2178">
            <v>0</v>
          </cell>
        </row>
        <row r="2179">
          <cell r="B2179" t="str">
            <v>CTR_006</v>
          </cell>
          <cell r="N2179">
            <v>0</v>
          </cell>
          <cell r="U2179">
            <v>0</v>
          </cell>
        </row>
        <row r="2180">
          <cell r="B2180" t="str">
            <v>CTR_012</v>
          </cell>
          <cell r="N2180">
            <v>0</v>
          </cell>
          <cell r="U2180">
            <v>0</v>
          </cell>
        </row>
        <row r="2181">
          <cell r="B2181" t="str">
            <v>LIT_010</v>
          </cell>
          <cell r="N2181">
            <v>0</v>
          </cell>
          <cell r="U2181">
            <v>0</v>
          </cell>
        </row>
        <row r="2182">
          <cell r="B2182" t="str">
            <v>LIT_018</v>
          </cell>
          <cell r="N2182">
            <v>0</v>
          </cell>
          <cell r="U2182">
            <v>0</v>
          </cell>
        </row>
        <row r="2183">
          <cell r="B2183" t="str">
            <v>CTR_029</v>
          </cell>
          <cell r="N2183">
            <v>7.4907328933063067E-2</v>
          </cell>
          <cell r="U2183">
            <v>0</v>
          </cell>
        </row>
        <row r="2184">
          <cell r="B2184" t="str">
            <v>LIT_099</v>
          </cell>
          <cell r="N2184">
            <v>0</v>
          </cell>
          <cell r="U2184">
            <v>14.530844697845234</v>
          </cell>
        </row>
        <row r="2185">
          <cell r="B2185" t="str">
            <v>LIT_112</v>
          </cell>
          <cell r="N2185">
            <v>0</v>
          </cell>
          <cell r="U2185">
            <v>0</v>
          </cell>
        </row>
        <row r="2186">
          <cell r="B2186" t="str">
            <v>CTR_132</v>
          </cell>
          <cell r="N2186">
            <v>0</v>
          </cell>
          <cell r="U2186">
            <v>0</v>
          </cell>
        </row>
        <row r="2187">
          <cell r="B2187" t="str">
            <v>LIT_005</v>
          </cell>
          <cell r="N2187">
            <v>0</v>
          </cell>
          <cell r="U2187">
            <v>0</v>
          </cell>
        </row>
        <row r="2188">
          <cell r="B2188" t="str">
            <v>LIT_079</v>
          </cell>
          <cell r="N2188">
            <v>0</v>
          </cell>
          <cell r="U2188">
            <v>0</v>
          </cell>
        </row>
        <row r="2189">
          <cell r="B2189" t="str">
            <v>LIT_126</v>
          </cell>
          <cell r="N2189">
            <v>0</v>
          </cell>
          <cell r="U2189">
            <v>21.826586679907432</v>
          </cell>
        </row>
        <row r="2190">
          <cell r="B2190" t="str">
            <v>OST_002</v>
          </cell>
          <cell r="N2190">
            <v>0</v>
          </cell>
          <cell r="U2190">
            <v>2.0278484046879149E-2</v>
          </cell>
        </row>
        <row r="2191">
          <cell r="B2191" t="str">
            <v>LIT_046</v>
          </cell>
          <cell r="N2191">
            <v>0</v>
          </cell>
          <cell r="U2191">
            <v>0</v>
          </cell>
        </row>
        <row r="2192">
          <cell r="B2192" t="str">
            <v>EST_032</v>
          </cell>
          <cell r="N2192">
            <v>0</v>
          </cell>
          <cell r="U2192">
            <v>0</v>
          </cell>
        </row>
        <row r="2193">
          <cell r="B2193" t="str">
            <v>CTR_105</v>
          </cell>
          <cell r="N2193">
            <v>0</v>
          </cell>
          <cell r="U2193">
            <v>0</v>
          </cell>
        </row>
        <row r="2194">
          <cell r="B2194" t="str">
            <v>LIT_053</v>
          </cell>
          <cell r="N2194">
            <v>0</v>
          </cell>
          <cell r="U2194">
            <v>0</v>
          </cell>
        </row>
        <row r="2195">
          <cell r="B2195" t="str">
            <v>LIT_090</v>
          </cell>
          <cell r="N2195">
            <v>0</v>
          </cell>
          <cell r="U2195">
            <v>0</v>
          </cell>
        </row>
        <row r="2196">
          <cell r="B2196" t="str">
            <v>OST_028</v>
          </cell>
          <cell r="N2196">
            <v>0</v>
          </cell>
          <cell r="U2196">
            <v>0</v>
          </cell>
        </row>
        <row r="2197">
          <cell r="B2197" t="str">
            <v>SUO_023</v>
          </cell>
          <cell r="N2197">
            <v>0</v>
          </cell>
          <cell r="U2197">
            <v>0</v>
          </cell>
        </row>
        <row r="2198">
          <cell r="B2198" t="str">
            <v>LIT_700</v>
          </cell>
          <cell r="N2198">
            <v>0</v>
          </cell>
          <cell r="U2198">
            <v>0</v>
          </cell>
        </row>
        <row r="2199">
          <cell r="B2199" t="str">
            <v>LIT_222</v>
          </cell>
          <cell r="N2199">
            <v>0</v>
          </cell>
          <cell r="U2199">
            <v>0</v>
          </cell>
        </row>
        <row r="2200">
          <cell r="B2200" t="str">
            <v>CTR_215</v>
          </cell>
          <cell r="N2200">
            <v>0</v>
          </cell>
          <cell r="U2200">
            <v>0</v>
          </cell>
        </row>
        <row r="2201">
          <cell r="B2201" t="str">
            <v>SUD_002</v>
          </cell>
          <cell r="N2201">
            <v>0</v>
          </cell>
          <cell r="U2201">
            <v>1.1878162159385646E-2</v>
          </cell>
        </row>
        <row r="2202">
          <cell r="B2202" t="str">
            <v>SUO_002</v>
          </cell>
          <cell r="N2202">
            <v>0</v>
          </cell>
          <cell r="U2202">
            <v>0</v>
          </cell>
        </row>
        <row r="2203">
          <cell r="B2203" t="str">
            <v>OST_074</v>
          </cell>
          <cell r="N2203">
            <v>0</v>
          </cell>
          <cell r="U2203">
            <v>0</v>
          </cell>
        </row>
        <row r="2204">
          <cell r="B2204" t="str">
            <v>SUD_217</v>
          </cell>
          <cell r="N2204">
            <v>0</v>
          </cell>
          <cell r="U2204">
            <v>5.4218638084884618E-3</v>
          </cell>
        </row>
        <row r="2205">
          <cell r="B2205" t="str">
            <v>SUO_038</v>
          </cell>
          <cell r="N2205">
            <v>0</v>
          </cell>
          <cell r="U2205">
            <v>0</v>
          </cell>
        </row>
        <row r="2206">
          <cell r="B2206" t="str">
            <v>CTR_080</v>
          </cell>
          <cell r="N2206">
            <v>0</v>
          </cell>
          <cell r="U2206">
            <v>1.1410348055120376</v>
          </cell>
        </row>
        <row r="2207">
          <cell r="B2207" t="str">
            <v>OST_045</v>
          </cell>
          <cell r="N2207">
            <v>0</v>
          </cell>
          <cell r="U2207">
            <v>2.6895298102633029E-2</v>
          </cell>
        </row>
        <row r="2208">
          <cell r="B2208" t="str">
            <v>CTR_078</v>
          </cell>
          <cell r="N2208">
            <v>0</v>
          </cell>
          <cell r="U2208">
            <v>0</v>
          </cell>
        </row>
        <row r="2209">
          <cell r="B2209" t="str">
            <v>CTR_207</v>
          </cell>
          <cell r="N2209">
            <v>0</v>
          </cell>
          <cell r="U2209">
            <v>0</v>
          </cell>
        </row>
        <row r="2210">
          <cell r="B2210" t="str">
            <v>LIT_224</v>
          </cell>
          <cell r="N2210">
            <v>0</v>
          </cell>
          <cell r="U2210">
            <v>0</v>
          </cell>
        </row>
        <row r="2211">
          <cell r="B2211" t="str">
            <v>SUO_032</v>
          </cell>
          <cell r="N2211">
            <v>0</v>
          </cell>
          <cell r="U2211">
            <v>0</v>
          </cell>
        </row>
        <row r="2212">
          <cell r="B2212" t="str">
            <v>CTR_213</v>
          </cell>
          <cell r="N2212">
            <v>0</v>
          </cell>
          <cell r="U2212">
            <v>4.2875528275019559E-2</v>
          </cell>
        </row>
        <row r="2213">
          <cell r="B2213" t="str">
            <v>SUO_034</v>
          </cell>
          <cell r="N2213">
            <v>0</v>
          </cell>
          <cell r="U2213">
            <v>0</v>
          </cell>
        </row>
        <row r="2214">
          <cell r="B2214" t="str">
            <v>EXN_024</v>
          </cell>
          <cell r="N2214">
            <v>0</v>
          </cell>
          <cell r="U2214">
            <v>0</v>
          </cell>
        </row>
        <row r="2215">
          <cell r="B2215" t="str">
            <v>CTR_240</v>
          </cell>
          <cell r="N2215">
            <v>0</v>
          </cell>
          <cell r="U2215">
            <v>0</v>
          </cell>
        </row>
        <row r="2216">
          <cell r="B2216" t="str">
            <v>LIT_244</v>
          </cell>
          <cell r="N2216">
            <v>1.7594839812460599</v>
          </cell>
          <cell r="U2216">
            <v>0</v>
          </cell>
        </row>
        <row r="2217">
          <cell r="B2217" t="str">
            <v>LIT_246</v>
          </cell>
          <cell r="N2217">
            <v>0</v>
          </cell>
          <cell r="U2217">
            <v>0</v>
          </cell>
        </row>
        <row r="2218">
          <cell r="B2218" t="str">
            <v>OST_065</v>
          </cell>
          <cell r="N2218">
            <v>0</v>
          </cell>
          <cell r="U2218">
            <v>2.1134567806114151E-2</v>
          </cell>
        </row>
        <row r="2219">
          <cell r="B2219" t="str">
            <v>CTR_249</v>
          </cell>
          <cell r="N2219">
            <v>0</v>
          </cell>
          <cell r="U2219">
            <v>0</v>
          </cell>
        </row>
        <row r="2220">
          <cell r="B2220" t="str">
            <v>CTR_248</v>
          </cell>
          <cell r="N2220">
            <v>0</v>
          </cell>
          <cell r="U2220">
            <v>0.44277365430767152</v>
          </cell>
        </row>
        <row r="2221">
          <cell r="B2221" t="str">
            <v>LIT_242</v>
          </cell>
          <cell r="N2221">
            <v>0</v>
          </cell>
          <cell r="U2221">
            <v>0</v>
          </cell>
        </row>
        <row r="2222">
          <cell r="B2222" t="str">
            <v>LIT_243</v>
          </cell>
          <cell r="N2222">
            <v>0</v>
          </cell>
          <cell r="U2222">
            <v>0</v>
          </cell>
        </row>
        <row r="2223">
          <cell r="B2223" t="str">
            <v>OST_066</v>
          </cell>
          <cell r="N2223">
            <v>0</v>
          </cell>
          <cell r="U2223">
            <v>0</v>
          </cell>
        </row>
        <row r="2224">
          <cell r="B2224" t="str">
            <v>CTR_246</v>
          </cell>
          <cell r="N2224">
            <v>0</v>
          </cell>
          <cell r="U2224">
            <v>0</v>
          </cell>
        </row>
        <row r="2225">
          <cell r="B2225" t="str">
            <v>EST_060</v>
          </cell>
          <cell r="N2225">
            <v>0</v>
          </cell>
          <cell r="U2225">
            <v>0</v>
          </cell>
        </row>
        <row r="2226">
          <cell r="B2226" t="str">
            <v>LIT_267</v>
          </cell>
          <cell r="N2226">
            <v>0</v>
          </cell>
          <cell r="U2226">
            <v>0</v>
          </cell>
        </row>
        <row r="2227">
          <cell r="B2227" t="str">
            <v>LIT_268</v>
          </cell>
          <cell r="N2227">
            <v>0</v>
          </cell>
          <cell r="U2227">
            <v>0</v>
          </cell>
        </row>
        <row r="2228">
          <cell r="B2228" t="str">
            <v>LIT_297</v>
          </cell>
          <cell r="N2228">
            <v>0</v>
          </cell>
          <cell r="U2228">
            <v>0</v>
          </cell>
        </row>
        <row r="2229">
          <cell r="B2229" t="str">
            <v>LIT_294</v>
          </cell>
          <cell r="N2229">
            <v>0</v>
          </cell>
          <cell r="U2229">
            <v>0</v>
          </cell>
        </row>
        <row r="2230">
          <cell r="B2230" t="str">
            <v>LIT_303</v>
          </cell>
          <cell r="N2230">
            <v>7.731506450591169E-2</v>
          </cell>
          <cell r="U2230">
            <v>0</v>
          </cell>
        </row>
        <row r="2231">
          <cell r="B2231" t="str">
            <v>NRO_229</v>
          </cell>
          <cell r="N2231">
            <v>2.3027761369505724</v>
          </cell>
          <cell r="U2231">
            <v>0</v>
          </cell>
        </row>
        <row r="2232">
          <cell r="B2232" t="str">
            <v>LIT_300</v>
          </cell>
          <cell r="N2232">
            <v>0</v>
          </cell>
          <cell r="U2232">
            <v>0</v>
          </cell>
        </row>
        <row r="2233">
          <cell r="B2233" t="str">
            <v>LIT_000</v>
          </cell>
          <cell r="N2233">
            <v>0</v>
          </cell>
          <cell r="U2233">
            <v>0</v>
          </cell>
        </row>
        <row r="2234">
          <cell r="B2234" t="str">
            <v>LIT_323</v>
          </cell>
          <cell r="N2234">
            <v>0</v>
          </cell>
          <cell r="U2234">
            <v>0</v>
          </cell>
        </row>
        <row r="2235">
          <cell r="B2235" t="str">
            <v>CTR_256</v>
          </cell>
          <cell r="N2235">
            <v>0</v>
          </cell>
          <cell r="U2235">
            <v>0</v>
          </cell>
        </row>
        <row r="2236">
          <cell r="B2236" t="str">
            <v>LIT_280</v>
          </cell>
          <cell r="N2236">
            <v>0</v>
          </cell>
          <cell r="U2236">
            <v>0</v>
          </cell>
        </row>
        <row r="2237">
          <cell r="B2237" t="str">
            <v>LIT_299</v>
          </cell>
          <cell r="N2237">
            <v>0</v>
          </cell>
          <cell r="U2237">
            <v>0</v>
          </cell>
        </row>
        <row r="2238">
          <cell r="B2238" t="str">
            <v>LIT_186</v>
          </cell>
          <cell r="N2238">
            <v>0</v>
          </cell>
          <cell r="U2238">
            <v>0</v>
          </cell>
        </row>
        <row r="2239">
          <cell r="B2239" t="str">
            <v>LIT_321</v>
          </cell>
          <cell r="N2239">
            <v>0</v>
          </cell>
          <cell r="U2239">
            <v>1.1816274437624303</v>
          </cell>
        </row>
        <row r="2240">
          <cell r="B2240" t="str">
            <v>CTR_263</v>
          </cell>
          <cell r="N2240">
            <v>0</v>
          </cell>
          <cell r="U2240">
            <v>0</v>
          </cell>
        </row>
        <row r="2241">
          <cell r="B2241" t="str">
            <v>SUO_040</v>
          </cell>
          <cell r="N2241">
            <v>0</v>
          </cell>
          <cell r="U2241">
            <v>0</v>
          </cell>
        </row>
        <row r="2242">
          <cell r="B2242" t="str">
            <v>SUO_043</v>
          </cell>
          <cell r="N2242">
            <v>0</v>
          </cell>
          <cell r="U2242">
            <v>0</v>
          </cell>
        </row>
        <row r="2243">
          <cell r="B2243" t="str">
            <v>SUO_047</v>
          </cell>
          <cell r="N2243">
            <v>0</v>
          </cell>
          <cell r="U2243">
            <v>0</v>
          </cell>
        </row>
        <row r="2244">
          <cell r="B2244" t="str">
            <v>OST_082</v>
          </cell>
          <cell r="N2244">
            <v>0</v>
          </cell>
          <cell r="U2244">
            <v>0</v>
          </cell>
        </row>
        <row r="2245">
          <cell r="B2245" t="str">
            <v>SUO_046</v>
          </cell>
          <cell r="N2245">
            <v>0</v>
          </cell>
          <cell r="U2245">
            <v>0</v>
          </cell>
        </row>
        <row r="2246">
          <cell r="B2246" t="str">
            <v>SUD_240</v>
          </cell>
          <cell r="N2246">
            <v>0</v>
          </cell>
          <cell r="U2246">
            <v>1.4696104533534354E-2</v>
          </cell>
        </row>
        <row r="2247">
          <cell r="B2247" t="str">
            <v>SUO_049</v>
          </cell>
          <cell r="N2247">
            <v>0</v>
          </cell>
          <cell r="U2247">
            <v>0</v>
          </cell>
        </row>
        <row r="2248">
          <cell r="B2248" t="str">
            <v>CTR_326</v>
          </cell>
          <cell r="N2248">
            <v>0</v>
          </cell>
          <cell r="U2248">
            <v>0</v>
          </cell>
        </row>
        <row r="2249">
          <cell r="B2249" t="str">
            <v>LIT_288</v>
          </cell>
          <cell r="N2249">
            <v>8.5554870688548931E-2</v>
          </cell>
          <cell r="U2249">
            <v>0</v>
          </cell>
        </row>
        <row r="2250">
          <cell r="B2250" t="str">
            <v>CTR_351</v>
          </cell>
          <cell r="N2250">
            <v>0</v>
          </cell>
          <cell r="U2250">
            <v>0</v>
          </cell>
        </row>
        <row r="2251">
          <cell r="B2251" t="str">
            <v>LIT_285</v>
          </cell>
          <cell r="N2251">
            <v>4.7001673643749324</v>
          </cell>
          <cell r="U2251">
            <v>0</v>
          </cell>
        </row>
        <row r="2252">
          <cell r="B2252" t="str">
            <v>CTR_333</v>
          </cell>
          <cell r="N2252">
            <v>0</v>
          </cell>
          <cell r="U2252">
            <v>0</v>
          </cell>
        </row>
        <row r="2253">
          <cell r="B2253" t="str">
            <v>CTR_340</v>
          </cell>
          <cell r="N2253">
            <v>0</v>
          </cell>
          <cell r="U2253">
            <v>0</v>
          </cell>
        </row>
        <row r="2254">
          <cell r="B2254" t="str">
            <v>CTR_271</v>
          </cell>
          <cell r="N2254">
            <v>0</v>
          </cell>
          <cell r="U2254">
            <v>29.676856917014085</v>
          </cell>
        </row>
        <row r="2255">
          <cell r="B2255" t="str">
            <v>OST_105</v>
          </cell>
          <cell r="N2255">
            <v>0</v>
          </cell>
          <cell r="U2255">
            <v>0</v>
          </cell>
        </row>
        <row r="2256">
          <cell r="B2256" t="str">
            <v>SUO_050</v>
          </cell>
          <cell r="N2256">
            <v>0</v>
          </cell>
          <cell r="U2256">
            <v>0</v>
          </cell>
        </row>
        <row r="2257">
          <cell r="B2257" t="str">
            <v>CTR_347</v>
          </cell>
          <cell r="N2257">
            <v>0</v>
          </cell>
          <cell r="U2257">
            <v>0</v>
          </cell>
        </row>
        <row r="2258">
          <cell r="B2258" t="str">
            <v>OST_112</v>
          </cell>
          <cell r="N2258">
            <v>0</v>
          </cell>
          <cell r="U2258">
            <v>0</v>
          </cell>
        </row>
        <row r="2259">
          <cell r="B2259" t="str">
            <v>NRO_254</v>
          </cell>
          <cell r="N2259">
            <v>0</v>
          </cell>
          <cell r="U2259">
            <v>0</v>
          </cell>
        </row>
        <row r="2260">
          <cell r="B2260" t="str">
            <v>OST_109</v>
          </cell>
          <cell r="N2260">
            <v>0</v>
          </cell>
          <cell r="U2260">
            <v>0</v>
          </cell>
        </row>
        <row r="2261">
          <cell r="B2261" t="str">
            <v>OST_106</v>
          </cell>
          <cell r="N2261">
            <v>0</v>
          </cell>
          <cell r="U2261">
            <v>0</v>
          </cell>
        </row>
        <row r="2262">
          <cell r="B2262" t="str">
            <v>CTR_369</v>
          </cell>
          <cell r="N2262">
            <v>0</v>
          </cell>
          <cell r="U2262">
            <v>0</v>
          </cell>
        </row>
        <row r="2263">
          <cell r="B2263" t="str">
            <v>SUO_080</v>
          </cell>
          <cell r="N2263">
            <v>0</v>
          </cell>
          <cell r="U2263">
            <v>0</v>
          </cell>
        </row>
        <row r="2264">
          <cell r="B2264" t="str">
            <v>OST_111</v>
          </cell>
          <cell r="N2264">
            <v>0</v>
          </cell>
          <cell r="U2264">
            <v>1.9440235365961536E-2</v>
          </cell>
        </row>
        <row r="2265">
          <cell r="B2265" t="str">
            <v>CTR_392</v>
          </cell>
          <cell r="N2265">
            <v>0</v>
          </cell>
          <cell r="U2265">
            <v>0</v>
          </cell>
        </row>
        <row r="2266">
          <cell r="B2266" t="str">
            <v>SUO_078</v>
          </cell>
          <cell r="N2266">
            <v>0</v>
          </cell>
          <cell r="U2266">
            <v>0</v>
          </cell>
        </row>
        <row r="2267">
          <cell r="B2267" t="str">
            <v>CTR_285</v>
          </cell>
          <cell r="N2267">
            <v>0</v>
          </cell>
          <cell r="U2267">
            <v>0</v>
          </cell>
        </row>
        <row r="2268">
          <cell r="B2268" t="str">
            <v>CTR_401</v>
          </cell>
          <cell r="N2268">
            <v>0</v>
          </cell>
          <cell r="U2268">
            <v>0</v>
          </cell>
        </row>
        <row r="2269">
          <cell r="B2269" t="str">
            <v>LIT_254</v>
          </cell>
          <cell r="N2269">
            <v>0</v>
          </cell>
          <cell r="U2269">
            <v>0</v>
          </cell>
        </row>
        <row r="2270">
          <cell r="B2270" t="str">
            <v>LIT_362</v>
          </cell>
          <cell r="N2270">
            <v>3.0267911412452597</v>
          </cell>
          <cell r="U2270">
            <v>0</v>
          </cell>
        </row>
        <row r="2271">
          <cell r="B2271" t="str">
            <v>LIT_365</v>
          </cell>
          <cell r="N2271">
            <v>0</v>
          </cell>
          <cell r="U2271">
            <v>0</v>
          </cell>
        </row>
        <row r="2272">
          <cell r="B2272" t="str">
            <v>SUO_065</v>
          </cell>
          <cell r="N2272">
            <v>0</v>
          </cell>
          <cell r="U2272">
            <v>0</v>
          </cell>
        </row>
        <row r="2273">
          <cell r="B2273" t="str">
            <v>CTR_382</v>
          </cell>
          <cell r="N2273">
            <v>0</v>
          </cell>
          <cell r="U2273">
            <v>0</v>
          </cell>
        </row>
        <row r="2274">
          <cell r="B2274" t="str">
            <v>NRD_057</v>
          </cell>
          <cell r="N2274">
            <v>0.59078696926373953</v>
          </cell>
          <cell r="U2274">
            <v>3.2908676884766161</v>
          </cell>
        </row>
        <row r="2275">
          <cell r="B2275" t="str">
            <v>CTR_373</v>
          </cell>
          <cell r="N2275">
            <v>0</v>
          </cell>
          <cell r="U2275">
            <v>0</v>
          </cell>
        </row>
        <row r="2276">
          <cell r="B2276" t="str">
            <v>SUO_089</v>
          </cell>
          <cell r="N2276">
            <v>0</v>
          </cell>
          <cell r="U2276">
            <v>0</v>
          </cell>
        </row>
        <row r="2277">
          <cell r="B2277" t="str">
            <v>SUO_087</v>
          </cell>
          <cell r="N2277">
            <v>0</v>
          </cell>
          <cell r="U2277">
            <v>0</v>
          </cell>
        </row>
        <row r="2278">
          <cell r="B2278" t="str">
            <v>OST_128</v>
          </cell>
          <cell r="N2278">
            <v>0</v>
          </cell>
          <cell r="U2278">
            <v>0</v>
          </cell>
        </row>
        <row r="2279">
          <cell r="B2279" t="str">
            <v>LIT_404</v>
          </cell>
          <cell r="N2279">
            <v>0</v>
          </cell>
          <cell r="U2279">
            <v>0</v>
          </cell>
        </row>
        <row r="2280">
          <cell r="B2280" t="str">
            <v>LIT_398</v>
          </cell>
          <cell r="N2280">
            <v>0</v>
          </cell>
          <cell r="U2280">
            <v>0</v>
          </cell>
        </row>
        <row r="2281">
          <cell r="B2281" t="str">
            <v>LIT_400</v>
          </cell>
          <cell r="N2281">
            <v>0</v>
          </cell>
          <cell r="U2281">
            <v>0</v>
          </cell>
        </row>
        <row r="2282">
          <cell r="B2282" t="str">
            <v>SUO_086</v>
          </cell>
          <cell r="N2282">
            <v>0</v>
          </cell>
          <cell r="U2282">
            <v>0</v>
          </cell>
        </row>
        <row r="2283">
          <cell r="B2283" t="str">
            <v>SUD_263</v>
          </cell>
          <cell r="N2283">
            <v>0</v>
          </cell>
          <cell r="U2283">
            <v>0</v>
          </cell>
        </row>
        <row r="2284">
          <cell r="B2284" t="str">
            <v>SUD_258</v>
          </cell>
          <cell r="N2284">
            <v>0</v>
          </cell>
          <cell r="U2284">
            <v>0</v>
          </cell>
        </row>
        <row r="2285">
          <cell r="B2285" t="str">
            <v>CTR_431</v>
          </cell>
          <cell r="N2285">
            <v>0</v>
          </cell>
          <cell r="U2285">
            <v>0</v>
          </cell>
        </row>
        <row r="2286">
          <cell r="B2286" t="str">
            <v>LIT_419</v>
          </cell>
          <cell r="N2286">
            <v>6.1565798597734807</v>
          </cell>
          <cell r="U2286">
            <v>0</v>
          </cell>
        </row>
        <row r="2287">
          <cell r="B2287" t="str">
            <v>LIT_130</v>
          </cell>
          <cell r="N2287">
            <v>2.6459052086989536</v>
          </cell>
          <cell r="U2287">
            <v>0</v>
          </cell>
        </row>
        <row r="2288">
          <cell r="B2288" t="str">
            <v>LIT_413</v>
          </cell>
          <cell r="N2288">
            <v>0</v>
          </cell>
          <cell r="U2288">
            <v>0</v>
          </cell>
        </row>
        <row r="2289">
          <cell r="B2289" t="str">
            <v>CTR_121</v>
          </cell>
          <cell r="N2289">
            <v>0</v>
          </cell>
          <cell r="U2289">
            <v>0</v>
          </cell>
        </row>
        <row r="2290">
          <cell r="B2290" t="str">
            <v>CTR_129</v>
          </cell>
          <cell r="N2290">
            <v>0</v>
          </cell>
          <cell r="U2290">
            <v>0</v>
          </cell>
        </row>
        <row r="2291">
          <cell r="B2291" t="str">
            <v>SUO_098</v>
          </cell>
          <cell r="N2291">
            <v>0</v>
          </cell>
          <cell r="U2291">
            <v>0</v>
          </cell>
        </row>
        <row r="2292">
          <cell r="B2292" t="str">
            <v>SUO_026</v>
          </cell>
          <cell r="N2292">
            <v>0</v>
          </cell>
          <cell r="U2292">
            <v>0</v>
          </cell>
        </row>
        <row r="2293">
          <cell r="B2293" t="str">
            <v>SUO_095</v>
          </cell>
          <cell r="N2293">
            <v>0</v>
          </cell>
          <cell r="U2293">
            <v>0</v>
          </cell>
        </row>
        <row r="2294">
          <cell r="B2294" t="str">
            <v>SUO_099</v>
          </cell>
          <cell r="N2294">
            <v>0</v>
          </cell>
          <cell r="U2294">
            <v>0</v>
          </cell>
        </row>
        <row r="2295">
          <cell r="B2295" t="str">
            <v>CTR_164</v>
          </cell>
          <cell r="N2295">
            <v>0</v>
          </cell>
          <cell r="U2295">
            <v>0</v>
          </cell>
        </row>
        <row r="2296">
          <cell r="B2296" t="str">
            <v>SUO_128</v>
          </cell>
          <cell r="N2296">
            <v>0</v>
          </cell>
          <cell r="U2296">
            <v>0</v>
          </cell>
        </row>
        <row r="2297">
          <cell r="B2297" t="str">
            <v>SUD_042</v>
          </cell>
          <cell r="N2297">
            <v>0</v>
          </cell>
          <cell r="U2297">
            <v>7.2945470318146414E-3</v>
          </cell>
        </row>
        <row r="2298">
          <cell r="B2298" t="str">
            <v>NRO_022</v>
          </cell>
          <cell r="N2298">
            <v>0</v>
          </cell>
          <cell r="U2298">
            <v>0</v>
          </cell>
        </row>
        <row r="2299">
          <cell r="B2299" t="str">
            <v>LIT_234</v>
          </cell>
          <cell r="N2299">
            <v>0</v>
          </cell>
          <cell r="U2299">
            <v>0</v>
          </cell>
        </row>
        <row r="2300">
          <cell r="B2300" t="str">
            <v>CTR_161</v>
          </cell>
          <cell r="N2300">
            <v>0</v>
          </cell>
          <cell r="U2300">
            <v>0</v>
          </cell>
        </row>
        <row r="2301">
          <cell r="B2301" t="str">
            <v>OST_134</v>
          </cell>
          <cell r="N2301">
            <v>0</v>
          </cell>
          <cell r="U2301">
            <v>2.5914368795176255E-2</v>
          </cell>
        </row>
        <row r="2302">
          <cell r="B2302" t="str">
            <v>SUO_132</v>
          </cell>
          <cell r="N2302">
            <v>0</v>
          </cell>
          <cell r="U2302">
            <v>0</v>
          </cell>
        </row>
        <row r="2303">
          <cell r="B2303" t="str">
            <v>CTR_458</v>
          </cell>
          <cell r="N2303">
            <v>0</v>
          </cell>
          <cell r="U2303">
            <v>0</v>
          </cell>
        </row>
        <row r="2304">
          <cell r="B2304" t="str">
            <v>LIT_171</v>
          </cell>
          <cell r="N2304">
            <v>0</v>
          </cell>
          <cell r="U2304">
            <v>0</v>
          </cell>
        </row>
        <row r="2305">
          <cell r="B2305" t="str">
            <v>CTR_465</v>
          </cell>
          <cell r="N2305">
            <v>0</v>
          </cell>
          <cell r="U2305">
            <v>0</v>
          </cell>
        </row>
        <row r="2306">
          <cell r="B2306" t="str">
            <v>CTR_468</v>
          </cell>
          <cell r="N2306">
            <v>0</v>
          </cell>
          <cell r="U2306">
            <v>1.1622407136314217</v>
          </cell>
        </row>
        <row r="2307">
          <cell r="B2307" t="str">
            <v>LIT_410</v>
          </cell>
          <cell r="N2307">
            <v>0</v>
          </cell>
          <cell r="U2307">
            <v>0</v>
          </cell>
        </row>
        <row r="2308">
          <cell r="B2308" t="str">
            <v>SUO_025</v>
          </cell>
          <cell r="N2308">
            <v>0</v>
          </cell>
          <cell r="U2308">
            <v>0</v>
          </cell>
        </row>
        <row r="2309">
          <cell r="B2309" t="str">
            <v>SUO_134</v>
          </cell>
          <cell r="N2309">
            <v>0</v>
          </cell>
          <cell r="U2309">
            <v>0</v>
          </cell>
        </row>
        <row r="2310">
          <cell r="B2310" t="str">
            <v>NRO_045</v>
          </cell>
          <cell r="N2310">
            <v>0</v>
          </cell>
          <cell r="U2310">
            <v>0</v>
          </cell>
        </row>
        <row r="2311">
          <cell r="B2311" t="str">
            <v>CTR_466</v>
          </cell>
          <cell r="N2311">
            <v>0</v>
          </cell>
          <cell r="U2311">
            <v>0</v>
          </cell>
        </row>
        <row r="2312">
          <cell r="B2312" t="str">
            <v>LIT_437</v>
          </cell>
          <cell r="N2312">
            <v>0</v>
          </cell>
          <cell r="U2312">
            <v>0</v>
          </cell>
        </row>
        <row r="2313">
          <cell r="B2313" t="str">
            <v>LIT_432</v>
          </cell>
          <cell r="N2313">
            <v>0</v>
          </cell>
          <cell r="U2313">
            <v>0</v>
          </cell>
        </row>
        <row r="2314">
          <cell r="B2314" t="str">
            <v>LIT_441</v>
          </cell>
          <cell r="N2314">
            <v>0</v>
          </cell>
          <cell r="U2314">
            <v>0</v>
          </cell>
        </row>
        <row r="2315">
          <cell r="B2315" t="str">
            <v>LIT_446</v>
          </cell>
          <cell r="N2315">
            <v>0</v>
          </cell>
          <cell r="U2315">
            <v>0</v>
          </cell>
        </row>
        <row r="2316">
          <cell r="B2316" t="str">
            <v>NRO_071</v>
          </cell>
          <cell r="N2316">
            <v>0</v>
          </cell>
          <cell r="U2316">
            <v>0</v>
          </cell>
        </row>
        <row r="2317">
          <cell r="B2317" t="str">
            <v>LIT_489</v>
          </cell>
          <cell r="N2317">
            <v>0</v>
          </cell>
          <cell r="U2317">
            <v>5.6030682041930984</v>
          </cell>
        </row>
        <row r="2318">
          <cell r="B2318" t="str">
            <v>NRO_086</v>
          </cell>
          <cell r="N2318">
            <v>0</v>
          </cell>
          <cell r="U2318">
            <v>0</v>
          </cell>
        </row>
        <row r="2319">
          <cell r="B2319" t="str">
            <v>EST_107</v>
          </cell>
          <cell r="N2319">
            <v>0</v>
          </cell>
          <cell r="U2319">
            <v>0</v>
          </cell>
        </row>
        <row r="2320">
          <cell r="B2320" t="str">
            <v>SUO_151</v>
          </cell>
          <cell r="N2320">
            <v>0</v>
          </cell>
          <cell r="U2320">
            <v>0</v>
          </cell>
        </row>
        <row r="2321">
          <cell r="B2321" t="str">
            <v>LIT_485</v>
          </cell>
          <cell r="N2321">
            <v>0</v>
          </cell>
          <cell r="U2321">
            <v>0</v>
          </cell>
        </row>
        <row r="2322">
          <cell r="B2322" t="str">
            <v>SUO_153</v>
          </cell>
          <cell r="N2322">
            <v>0</v>
          </cell>
          <cell r="U2322">
            <v>0</v>
          </cell>
        </row>
        <row r="2323">
          <cell r="B2323" t="str">
            <v>SUO_152</v>
          </cell>
          <cell r="N2323">
            <v>0</v>
          </cell>
          <cell r="U2323">
            <v>0</v>
          </cell>
        </row>
        <row r="2324">
          <cell r="B2324" t="str">
            <v>LIT_488</v>
          </cell>
          <cell r="N2324">
            <v>0</v>
          </cell>
          <cell r="U2324">
            <v>0</v>
          </cell>
        </row>
        <row r="2325">
          <cell r="B2325" t="str">
            <v>LIT_240</v>
          </cell>
          <cell r="N2325">
            <v>0</v>
          </cell>
          <cell r="U2325">
            <v>0</v>
          </cell>
        </row>
        <row r="2326">
          <cell r="B2326" t="str">
            <v>LIT_439</v>
          </cell>
          <cell r="N2326">
            <v>0</v>
          </cell>
          <cell r="U2326">
            <v>0</v>
          </cell>
        </row>
        <row r="2327">
          <cell r="B2327" t="str">
            <v>CTR_493</v>
          </cell>
          <cell r="N2327">
            <v>0</v>
          </cell>
          <cell r="U2327">
            <v>0</v>
          </cell>
        </row>
        <row r="2328">
          <cell r="B2328" t="str">
            <v>LIT_504</v>
          </cell>
          <cell r="N2328">
            <v>0</v>
          </cell>
          <cell r="U2328">
            <v>0</v>
          </cell>
        </row>
        <row r="2329">
          <cell r="B2329" t="str">
            <v>OST_178</v>
          </cell>
          <cell r="N2329">
            <v>0</v>
          </cell>
          <cell r="U2329">
            <v>0</v>
          </cell>
        </row>
        <row r="2330">
          <cell r="B2330" t="str">
            <v>LIT_454</v>
          </cell>
          <cell r="N2330">
            <v>0</v>
          </cell>
          <cell r="U2330">
            <v>0</v>
          </cell>
        </row>
        <row r="2331">
          <cell r="B2331" t="str">
            <v>LIT_363</v>
          </cell>
          <cell r="N2331">
            <v>0</v>
          </cell>
          <cell r="U2331">
            <v>0</v>
          </cell>
        </row>
        <row r="2332">
          <cell r="B2332" t="str">
            <v>NRO_096</v>
          </cell>
          <cell r="N2332">
            <v>0</v>
          </cell>
          <cell r="U2332">
            <v>0</v>
          </cell>
        </row>
        <row r="2333">
          <cell r="B2333" t="str">
            <v>LIT_535</v>
          </cell>
          <cell r="N2333">
            <v>0</v>
          </cell>
          <cell r="U2333">
            <v>0</v>
          </cell>
        </row>
        <row r="2334">
          <cell r="B2334" t="str">
            <v>CTR_575</v>
          </cell>
          <cell r="N2334">
            <v>0</v>
          </cell>
          <cell r="U2334">
            <v>0</v>
          </cell>
        </row>
        <row r="2335">
          <cell r="B2335" t="str">
            <v>CTR_576</v>
          </cell>
          <cell r="N2335">
            <v>0</v>
          </cell>
          <cell r="U2335">
            <v>0</v>
          </cell>
        </row>
        <row r="2336">
          <cell r="B2336" t="str">
            <v>CTR_593</v>
          </cell>
          <cell r="N2336">
            <v>0</v>
          </cell>
          <cell r="U2336">
            <v>0</v>
          </cell>
        </row>
        <row r="2337">
          <cell r="B2337" t="str">
            <v>CTR_591</v>
          </cell>
          <cell r="N2337">
            <v>0</v>
          </cell>
          <cell r="U2337">
            <v>0</v>
          </cell>
        </row>
        <row r="2338">
          <cell r="B2338" t="str">
            <v>OST_261</v>
          </cell>
          <cell r="N2338">
            <v>0</v>
          </cell>
          <cell r="U2338">
            <v>3.3101905357086805E-2</v>
          </cell>
        </row>
        <row r="2339">
          <cell r="B2339" t="str">
            <v>EXN_232</v>
          </cell>
          <cell r="N2339">
            <v>0</v>
          </cell>
          <cell r="U2339">
            <v>0</v>
          </cell>
        </row>
        <row r="2340">
          <cell r="B2340" t="str">
            <v>LIT_597</v>
          </cell>
          <cell r="N2340">
            <v>0</v>
          </cell>
          <cell r="U2340">
            <v>0</v>
          </cell>
        </row>
        <row r="2341">
          <cell r="B2341" t="str">
            <v>SUD_071</v>
          </cell>
          <cell r="N2341">
            <v>0</v>
          </cell>
          <cell r="U2341">
            <v>9.8092930745678555E-3</v>
          </cell>
        </row>
        <row r="2342">
          <cell r="B2342" t="str">
            <v>SUO_166</v>
          </cell>
          <cell r="N2342">
            <v>0</v>
          </cell>
          <cell r="U2342">
            <v>0</v>
          </cell>
        </row>
        <row r="2343">
          <cell r="B2343" t="str">
            <v>LIT_596</v>
          </cell>
          <cell r="N2343">
            <v>0</v>
          </cell>
          <cell r="U2343">
            <v>0</v>
          </cell>
        </row>
        <row r="2344">
          <cell r="B2344" t="str">
            <v>OST_274</v>
          </cell>
          <cell r="N2344">
            <v>0</v>
          </cell>
          <cell r="U2344">
            <v>0</v>
          </cell>
        </row>
        <row r="2345">
          <cell r="B2345" t="str">
            <v>LIT_749</v>
          </cell>
          <cell r="N2345">
            <v>0</v>
          </cell>
          <cell r="U2345">
            <v>0</v>
          </cell>
        </row>
        <row r="2346">
          <cell r="B2346" t="str">
            <v>CTR_861</v>
          </cell>
          <cell r="N2346">
            <v>0</v>
          </cell>
          <cell r="U2346">
            <v>0.35117269206952567</v>
          </cell>
        </row>
        <row r="2347">
          <cell r="B2347" t="str">
            <v>SUO_227</v>
          </cell>
          <cell r="N2347">
            <v>0</v>
          </cell>
          <cell r="U2347">
            <v>0</v>
          </cell>
        </row>
        <row r="2348">
          <cell r="B2348" t="str">
            <v>SUO_208</v>
          </cell>
          <cell r="N2348">
            <v>0</v>
          </cell>
          <cell r="U2348">
            <v>0</v>
          </cell>
        </row>
        <row r="2349">
          <cell r="B2349" t="str">
            <v>SUO_192</v>
          </cell>
          <cell r="N2349">
            <v>0</v>
          </cell>
          <cell r="U2349">
            <v>0</v>
          </cell>
        </row>
        <row r="2350">
          <cell r="B2350" t="str">
            <v>SUO_193</v>
          </cell>
          <cell r="N2350">
            <v>0</v>
          </cell>
          <cell r="U2350">
            <v>0</v>
          </cell>
        </row>
        <row r="2351">
          <cell r="B2351" t="str">
            <v>CTR_745</v>
          </cell>
          <cell r="N2351">
            <v>0</v>
          </cell>
          <cell r="U2351">
            <v>0</v>
          </cell>
        </row>
        <row r="2352">
          <cell r="B2352" t="str">
            <v>EST_127</v>
          </cell>
          <cell r="N2352">
            <v>0</v>
          </cell>
          <cell r="U2352">
            <v>0</v>
          </cell>
        </row>
        <row r="2353">
          <cell r="B2353" t="str">
            <v>NRO_120</v>
          </cell>
          <cell r="N2353">
            <v>0</v>
          </cell>
          <cell r="U2353">
            <v>0</v>
          </cell>
        </row>
        <row r="2354">
          <cell r="B2354" t="str">
            <v>CTR_635</v>
          </cell>
          <cell r="N2354">
            <v>0</v>
          </cell>
          <cell r="U2354">
            <v>0</v>
          </cell>
        </row>
        <row r="2355">
          <cell r="B2355" t="str">
            <v>CTR_643</v>
          </cell>
          <cell r="N2355">
            <v>0</v>
          </cell>
          <cell r="U2355">
            <v>0</v>
          </cell>
        </row>
        <row r="2356">
          <cell r="B2356" t="str">
            <v>CTR_648</v>
          </cell>
          <cell r="N2356">
            <v>0.17753036957135884</v>
          </cell>
          <cell r="U2356">
            <v>0</v>
          </cell>
        </row>
        <row r="2357">
          <cell r="B2357" t="str">
            <v>CTR_650</v>
          </cell>
          <cell r="N2357">
            <v>0</v>
          </cell>
          <cell r="U2357">
            <v>0</v>
          </cell>
        </row>
        <row r="2358">
          <cell r="B2358" t="str">
            <v>CTR_665</v>
          </cell>
          <cell r="N2358">
            <v>0</v>
          </cell>
          <cell r="U2358">
            <v>0</v>
          </cell>
        </row>
        <row r="2359">
          <cell r="B2359" t="str">
            <v>CTR_730</v>
          </cell>
          <cell r="N2359">
            <v>0</v>
          </cell>
          <cell r="U2359">
            <v>0</v>
          </cell>
        </row>
        <row r="2360">
          <cell r="B2360" t="str">
            <v>CTR_761</v>
          </cell>
          <cell r="N2360">
            <v>0</v>
          </cell>
          <cell r="U2360">
            <v>0</v>
          </cell>
        </row>
        <row r="2361">
          <cell r="B2361" t="str">
            <v>LIT_578</v>
          </cell>
          <cell r="N2361">
            <v>0</v>
          </cell>
          <cell r="U2361">
            <v>0</v>
          </cell>
        </row>
        <row r="2362">
          <cell r="B2362" t="str">
            <v>LIT_598</v>
          </cell>
          <cell r="N2362">
            <v>0</v>
          </cell>
          <cell r="U2362">
            <v>0</v>
          </cell>
        </row>
        <row r="2363">
          <cell r="B2363" t="str">
            <v>LIT_669</v>
          </cell>
          <cell r="N2363">
            <v>0</v>
          </cell>
          <cell r="U2363">
            <v>0</v>
          </cell>
        </row>
        <row r="2364">
          <cell r="B2364" t="str">
            <v>LIT_017</v>
          </cell>
          <cell r="N2364">
            <v>0</v>
          </cell>
          <cell r="U2364">
            <v>0.52945213493021526</v>
          </cell>
        </row>
        <row r="2365">
          <cell r="B2365" t="str">
            <v>LIT_009</v>
          </cell>
          <cell r="N2365">
            <v>0</v>
          </cell>
          <cell r="U2365">
            <v>0</v>
          </cell>
        </row>
        <row r="2366">
          <cell r="B2366" t="str">
            <v>LIT_060</v>
          </cell>
          <cell r="N2366">
            <v>0</v>
          </cell>
          <cell r="U2366">
            <v>0</v>
          </cell>
        </row>
        <row r="2367">
          <cell r="B2367" t="str">
            <v>LIT_384</v>
          </cell>
          <cell r="N2367">
            <v>0</v>
          </cell>
          <cell r="U2367">
            <v>0</v>
          </cell>
        </row>
        <row r="2368">
          <cell r="B2368" t="str">
            <v>LIT_395</v>
          </cell>
          <cell r="N2368">
            <v>0</v>
          </cell>
          <cell r="U2368">
            <v>0</v>
          </cell>
        </row>
        <row r="2369">
          <cell r="B2369" t="str">
            <v>LIT_397</v>
          </cell>
          <cell r="N2369">
            <v>1.9978854731146896</v>
          </cell>
          <cell r="U2369">
            <v>0</v>
          </cell>
        </row>
        <row r="2370">
          <cell r="B2370" t="str">
            <v>LIT_401</v>
          </cell>
          <cell r="N2370">
            <v>2.7448185530472131E-2</v>
          </cell>
          <cell r="U2370">
            <v>0</v>
          </cell>
        </row>
        <row r="2371">
          <cell r="B2371" t="str">
            <v>LIT_412</v>
          </cell>
          <cell r="N2371">
            <v>0</v>
          </cell>
          <cell r="U2371">
            <v>0</v>
          </cell>
        </row>
        <row r="2372">
          <cell r="B2372" t="str">
            <v>CTR_272</v>
          </cell>
          <cell r="N2372">
            <v>0</v>
          </cell>
          <cell r="U2372">
            <v>0</v>
          </cell>
        </row>
        <row r="2373">
          <cell r="B2373" t="str">
            <v>CTR_336</v>
          </cell>
          <cell r="N2373">
            <v>0</v>
          </cell>
          <cell r="U2373">
            <v>0</v>
          </cell>
        </row>
        <row r="2374">
          <cell r="B2374" t="str">
            <v>CTR_337</v>
          </cell>
          <cell r="N2374">
            <v>0</v>
          </cell>
          <cell r="U2374">
            <v>1.1535728655691673</v>
          </cell>
        </row>
        <row r="2375">
          <cell r="B2375" t="str">
            <v>CTR_381</v>
          </cell>
          <cell r="N2375">
            <v>0</v>
          </cell>
          <cell r="U2375">
            <v>0.44107932186751786</v>
          </cell>
        </row>
        <row r="2376">
          <cell r="B2376" t="str">
            <v>CTR_387</v>
          </cell>
          <cell r="N2376">
            <v>0</v>
          </cell>
          <cell r="U2376">
            <v>0.36046476787288878</v>
          </cell>
        </row>
        <row r="2377">
          <cell r="B2377" t="str">
            <v>CTR_446</v>
          </cell>
          <cell r="N2377">
            <v>0</v>
          </cell>
          <cell r="U2377">
            <v>0</v>
          </cell>
        </row>
        <row r="2378">
          <cell r="B2378" t="str">
            <v>CTR_518</v>
          </cell>
          <cell r="N2378">
            <v>0</v>
          </cell>
          <cell r="U2378">
            <v>2.4255706511662188E-3</v>
          </cell>
        </row>
        <row r="2379">
          <cell r="B2379" t="str">
            <v>CTR_007</v>
          </cell>
          <cell r="N2379">
            <v>0</v>
          </cell>
          <cell r="U2379">
            <v>0</v>
          </cell>
        </row>
        <row r="2380">
          <cell r="B2380" t="str">
            <v>CTR_009</v>
          </cell>
          <cell r="N2380">
            <v>0</v>
          </cell>
          <cell r="U2380">
            <v>0</v>
          </cell>
        </row>
        <row r="2381">
          <cell r="B2381" t="str">
            <v>CTR_010</v>
          </cell>
          <cell r="N2381">
            <v>0</v>
          </cell>
          <cell r="U2381">
            <v>0</v>
          </cell>
        </row>
        <row r="2382">
          <cell r="B2382" t="str">
            <v>CTR_056</v>
          </cell>
          <cell r="N2382">
            <v>0</v>
          </cell>
          <cell r="U2382">
            <v>0</v>
          </cell>
        </row>
        <row r="2383">
          <cell r="B2383" t="str">
            <v>CTR_084</v>
          </cell>
          <cell r="N2383">
            <v>0</v>
          </cell>
          <cell r="U2383">
            <v>0</v>
          </cell>
        </row>
        <row r="2384">
          <cell r="B2384" t="str">
            <v>CTR_122</v>
          </cell>
          <cell r="N2384">
            <v>0</v>
          </cell>
          <cell r="U2384">
            <v>0</v>
          </cell>
        </row>
        <row r="2385">
          <cell r="B2385" t="str">
            <v>CTR_125</v>
          </cell>
          <cell r="N2385">
            <v>0</v>
          </cell>
          <cell r="U2385">
            <v>8.9102802818227733</v>
          </cell>
        </row>
        <row r="2386">
          <cell r="B2386" t="str">
            <v>CTR_155</v>
          </cell>
          <cell r="N2386">
            <v>0</v>
          </cell>
          <cell r="U2386">
            <v>1.1646306141259522E-2</v>
          </cell>
        </row>
        <row r="2387">
          <cell r="B2387" t="str">
            <v>CTR_194</v>
          </cell>
          <cell r="N2387">
            <v>0</v>
          </cell>
          <cell r="U2387">
            <v>0</v>
          </cell>
        </row>
        <row r="2388">
          <cell r="B2388" t="str">
            <v>CTR_195</v>
          </cell>
          <cell r="N2388">
            <v>0</v>
          </cell>
          <cell r="U2388">
            <v>0</v>
          </cell>
        </row>
        <row r="2389">
          <cell r="B2389" t="str">
            <v>CTR_210</v>
          </cell>
          <cell r="N2389">
            <v>0</v>
          </cell>
          <cell r="U2389">
            <v>0</v>
          </cell>
        </row>
        <row r="2390">
          <cell r="B2390" t="str">
            <v>CTR_212</v>
          </cell>
          <cell r="N2390">
            <v>0</v>
          </cell>
          <cell r="U2390">
            <v>0</v>
          </cell>
        </row>
        <row r="2391">
          <cell r="B2391" t="str">
            <v>CTR_238</v>
          </cell>
          <cell r="N2391">
            <v>0</v>
          </cell>
          <cell r="U2391">
            <v>0</v>
          </cell>
        </row>
        <row r="2392">
          <cell r="B2392" t="str">
            <v>CTR_242</v>
          </cell>
          <cell r="N2392">
            <v>0</v>
          </cell>
          <cell r="U2392">
            <v>0</v>
          </cell>
        </row>
        <row r="2393">
          <cell r="B2393" t="str">
            <v>CTR_244</v>
          </cell>
          <cell r="N2393">
            <v>0</v>
          </cell>
          <cell r="U2393">
            <v>0</v>
          </cell>
        </row>
        <row r="2394">
          <cell r="B2394" t="str">
            <v>CTR_261</v>
          </cell>
          <cell r="N2394">
            <v>0</v>
          </cell>
          <cell r="U2394">
            <v>0</v>
          </cell>
        </row>
        <row r="2395">
          <cell r="B2395" t="str">
            <v>CTR_320</v>
          </cell>
          <cell r="N2395">
            <v>0</v>
          </cell>
          <cell r="U2395">
            <v>0</v>
          </cell>
        </row>
        <row r="2396">
          <cell r="B2396" t="str">
            <v>CTR_331</v>
          </cell>
          <cell r="N2396">
            <v>0</v>
          </cell>
          <cell r="U2396">
            <v>0</v>
          </cell>
        </row>
        <row r="2397">
          <cell r="B2397" t="str">
            <v>CTR_339</v>
          </cell>
          <cell r="N2397">
            <v>0</v>
          </cell>
          <cell r="U2397">
            <v>0</v>
          </cell>
        </row>
        <row r="2398">
          <cell r="B2398" t="str">
            <v>CTR_341</v>
          </cell>
          <cell r="N2398">
            <v>0</v>
          </cell>
          <cell r="U2398">
            <v>0</v>
          </cell>
        </row>
        <row r="2399">
          <cell r="B2399" t="str">
            <v>CTR_377</v>
          </cell>
          <cell r="N2399">
            <v>0</v>
          </cell>
          <cell r="U2399">
            <v>0</v>
          </cell>
        </row>
        <row r="2400">
          <cell r="B2400" t="str">
            <v>CTR_378</v>
          </cell>
          <cell r="N2400">
            <v>0</v>
          </cell>
          <cell r="U2400">
            <v>0</v>
          </cell>
        </row>
        <row r="2401">
          <cell r="B2401" t="str">
            <v>CTR_467</v>
          </cell>
          <cell r="N2401">
            <v>0</v>
          </cell>
          <cell r="U2401">
            <v>0</v>
          </cell>
        </row>
        <row r="2402">
          <cell r="B2402" t="str">
            <v>CTR_472</v>
          </cell>
          <cell r="N2402">
            <v>0</v>
          </cell>
          <cell r="U2402">
            <v>0</v>
          </cell>
        </row>
        <row r="2403">
          <cell r="B2403" t="str">
            <v>CTR_476</v>
          </cell>
          <cell r="N2403">
            <v>0</v>
          </cell>
          <cell r="U2403">
            <v>0</v>
          </cell>
        </row>
        <row r="2404">
          <cell r="B2404" t="str">
            <v>CTR_479</v>
          </cell>
          <cell r="N2404">
            <v>0</v>
          </cell>
          <cell r="U2404">
            <v>0</v>
          </cell>
        </row>
        <row r="2405">
          <cell r="B2405" t="str">
            <v>CTR_486</v>
          </cell>
          <cell r="N2405">
            <v>0</v>
          </cell>
          <cell r="U2405">
            <v>0</v>
          </cell>
        </row>
        <row r="2406">
          <cell r="B2406" t="str">
            <v>CTR_488</v>
          </cell>
          <cell r="N2406">
            <v>0.93509315618106759</v>
          </cell>
          <cell r="U2406">
            <v>0</v>
          </cell>
        </row>
        <row r="2407">
          <cell r="B2407" t="str">
            <v>CTR_521</v>
          </cell>
          <cell r="N2407">
            <v>0</v>
          </cell>
          <cell r="U2407">
            <v>0</v>
          </cell>
        </row>
        <row r="2408">
          <cell r="B2408" t="str">
            <v>CTR_524</v>
          </cell>
          <cell r="N2408">
            <v>0</v>
          </cell>
          <cell r="U2408">
            <v>46.838268656205315</v>
          </cell>
        </row>
        <row r="2409">
          <cell r="B2409" t="str">
            <v>CTR_535</v>
          </cell>
          <cell r="N2409">
            <v>0</v>
          </cell>
          <cell r="U2409">
            <v>0</v>
          </cell>
        </row>
        <row r="2410">
          <cell r="B2410" t="str">
            <v>CTR_538</v>
          </cell>
          <cell r="N2410">
            <v>0</v>
          </cell>
          <cell r="U2410">
            <v>0</v>
          </cell>
        </row>
        <row r="2411">
          <cell r="B2411" t="str">
            <v>CTR_542</v>
          </cell>
          <cell r="N2411">
            <v>3.128272736871282E-2</v>
          </cell>
          <cell r="U2411">
            <v>0</v>
          </cell>
        </row>
        <row r="2412">
          <cell r="B2412" t="str">
            <v>CTR_548</v>
          </cell>
          <cell r="N2412">
            <v>0</v>
          </cell>
          <cell r="U2412">
            <v>0</v>
          </cell>
        </row>
        <row r="2413">
          <cell r="B2413" t="str">
            <v>CTR_549</v>
          </cell>
          <cell r="N2413">
            <v>0</v>
          </cell>
          <cell r="U2413">
            <v>0</v>
          </cell>
        </row>
        <row r="2414">
          <cell r="B2414" t="str">
            <v>CTR_556</v>
          </cell>
          <cell r="N2414">
            <v>1.5391672587912906E-2</v>
          </cell>
          <cell r="U2414">
            <v>0</v>
          </cell>
        </row>
        <row r="2415">
          <cell r="B2415" t="str">
            <v>CTR_595</v>
          </cell>
          <cell r="N2415">
            <v>5.3505234952196076E-5</v>
          </cell>
          <cell r="U2415">
            <v>0</v>
          </cell>
        </row>
        <row r="2416">
          <cell r="B2416" t="str">
            <v>CTR_769</v>
          </cell>
          <cell r="N2416">
            <v>0</v>
          </cell>
          <cell r="U2416">
            <v>0</v>
          </cell>
        </row>
        <row r="2417">
          <cell r="B2417" t="str">
            <v>CTR_625</v>
          </cell>
          <cell r="N2417">
            <v>0</v>
          </cell>
          <cell r="U2417">
            <v>0</v>
          </cell>
        </row>
        <row r="2418">
          <cell r="B2418" t="str">
            <v>SUD_081</v>
          </cell>
          <cell r="N2418">
            <v>0</v>
          </cell>
          <cell r="U2418">
            <v>8.0257852428280447E-3</v>
          </cell>
        </row>
        <row r="2419">
          <cell r="B2419" t="str">
            <v>SUD_082</v>
          </cell>
          <cell r="N2419">
            <v>0</v>
          </cell>
          <cell r="U2419">
            <v>0</v>
          </cell>
        </row>
        <row r="2420">
          <cell r="B2420" t="str">
            <v>SUD_095</v>
          </cell>
          <cell r="N2420">
            <v>0</v>
          </cell>
          <cell r="U2420">
            <v>6.557797781601618</v>
          </cell>
        </row>
        <row r="2421">
          <cell r="B2421" t="str">
            <v>SUD_100</v>
          </cell>
          <cell r="N2421">
            <v>0</v>
          </cell>
          <cell r="U2421">
            <v>0</v>
          </cell>
        </row>
        <row r="2422">
          <cell r="B2422" t="str">
            <v>OST_267</v>
          </cell>
          <cell r="N2422">
            <v>0</v>
          </cell>
          <cell r="U2422">
            <v>0</v>
          </cell>
        </row>
        <row r="2423">
          <cell r="B2423" t="str">
            <v>SUO_187</v>
          </cell>
          <cell r="N2423">
            <v>0</v>
          </cell>
          <cell r="U2423">
            <v>0</v>
          </cell>
        </row>
        <row r="2424">
          <cell r="B2424" t="str">
            <v>NRO_147</v>
          </cell>
          <cell r="N2424">
            <v>0</v>
          </cell>
          <cell r="U2424">
            <v>0</v>
          </cell>
        </row>
        <row r="2425">
          <cell r="B2425" t="str">
            <v>CTR_920</v>
          </cell>
          <cell r="N2425">
            <v>0</v>
          </cell>
          <cell r="U2425">
            <v>0</v>
          </cell>
        </row>
        <row r="2426">
          <cell r="B2426" t="str">
            <v>CTR_936</v>
          </cell>
          <cell r="N2426">
            <v>0</v>
          </cell>
          <cell r="U2426">
            <v>21.382832096292301</v>
          </cell>
        </row>
        <row r="2427">
          <cell r="B2427" t="str">
            <v>CTR_943</v>
          </cell>
          <cell r="N2427">
            <v>13.868556899607057</v>
          </cell>
          <cell r="U2427">
            <v>0</v>
          </cell>
        </row>
        <row r="2428">
          <cell r="B2428" t="str">
            <v>CTR_984</v>
          </cell>
          <cell r="N2428">
            <v>0</v>
          </cell>
          <cell r="U2428">
            <v>0</v>
          </cell>
        </row>
        <row r="2429">
          <cell r="B2429" t="str">
            <v>EST_193</v>
          </cell>
          <cell r="N2429">
            <v>0</v>
          </cell>
          <cell r="U2429">
            <v>0</v>
          </cell>
        </row>
        <row r="2430">
          <cell r="B2430" t="str">
            <v>EST_205</v>
          </cell>
          <cell r="N2430">
            <v>0</v>
          </cell>
          <cell r="U2430">
            <v>0</v>
          </cell>
        </row>
        <row r="2431">
          <cell r="B2431" t="str">
            <v>OST_360</v>
          </cell>
          <cell r="N2431">
            <v>0</v>
          </cell>
          <cell r="U2431">
            <v>3.3369431531847737E-2</v>
          </cell>
        </row>
        <row r="2432">
          <cell r="B2432" t="str">
            <v>OST_362</v>
          </cell>
          <cell r="N2432">
            <v>0</v>
          </cell>
          <cell r="U2432">
            <v>0</v>
          </cell>
        </row>
        <row r="2433">
          <cell r="B2433" t="str">
            <v>LIT_878</v>
          </cell>
          <cell r="N2433">
            <v>0</v>
          </cell>
          <cell r="U2433">
            <v>0</v>
          </cell>
        </row>
        <row r="2434">
          <cell r="B2434" t="str">
            <v>OST_347</v>
          </cell>
          <cell r="N2434">
            <v>0</v>
          </cell>
          <cell r="U2434">
            <v>0</v>
          </cell>
        </row>
        <row r="2435">
          <cell r="B2435" t="str">
            <v>OST_364</v>
          </cell>
          <cell r="N2435">
            <v>0</v>
          </cell>
          <cell r="U2435">
            <v>0</v>
          </cell>
        </row>
        <row r="2436">
          <cell r="B2436" t="str">
            <v>CTR_1055</v>
          </cell>
          <cell r="N2436">
            <v>0</v>
          </cell>
          <cell r="U2436">
            <v>0</v>
          </cell>
        </row>
        <row r="2437">
          <cell r="B2437" t="str">
            <v>LIT_665</v>
          </cell>
          <cell r="N2437">
            <v>0</v>
          </cell>
          <cell r="U2437">
            <v>0</v>
          </cell>
        </row>
        <row r="2438">
          <cell r="B2438" t="str">
            <v>CTR_737</v>
          </cell>
          <cell r="N2438">
            <v>0</v>
          </cell>
          <cell r="U2438">
            <v>0</v>
          </cell>
        </row>
        <row r="2439">
          <cell r="B2439" t="str">
            <v>SUD_092</v>
          </cell>
          <cell r="N2439">
            <v>0</v>
          </cell>
          <cell r="U2439">
            <v>0</v>
          </cell>
        </row>
        <row r="2440">
          <cell r="B2440" t="str">
            <v>LIT_662</v>
          </cell>
          <cell r="N2440">
            <v>0</v>
          </cell>
          <cell r="U2440">
            <v>0</v>
          </cell>
        </row>
        <row r="2441">
          <cell r="B2441" t="str">
            <v>LIT_734</v>
          </cell>
          <cell r="N2441">
            <v>0</v>
          </cell>
          <cell r="U2441">
            <v>0</v>
          </cell>
        </row>
        <row r="2442">
          <cell r="B2442" t="str">
            <v>SUO_028</v>
          </cell>
          <cell r="N2442">
            <v>0</v>
          </cell>
          <cell r="U2442">
            <v>0</v>
          </cell>
        </row>
        <row r="2443">
          <cell r="B2443" t="str">
            <v>CTR_881</v>
          </cell>
          <cell r="N2443">
            <v>0</v>
          </cell>
          <cell r="U2443">
            <v>0</v>
          </cell>
        </row>
        <row r="2444">
          <cell r="B2444" t="str">
            <v>LIT_833</v>
          </cell>
          <cell r="N2444">
            <v>0</v>
          </cell>
          <cell r="U2444">
            <v>0</v>
          </cell>
        </row>
        <row r="2445">
          <cell r="B2445" t="str">
            <v>LIT_857</v>
          </cell>
          <cell r="N2445">
            <v>0</v>
          </cell>
          <cell r="U2445">
            <v>0</v>
          </cell>
        </row>
        <row r="2446">
          <cell r="B2446" t="str">
            <v>CTR_077</v>
          </cell>
          <cell r="N2446">
            <v>0</v>
          </cell>
          <cell r="U2446">
            <v>0</v>
          </cell>
        </row>
        <row r="2447">
          <cell r="B2447" t="str">
            <v>LIT_612</v>
          </cell>
          <cell r="N2447">
            <v>0</v>
          </cell>
          <cell r="U2447">
            <v>0</v>
          </cell>
        </row>
        <row r="2448">
          <cell r="B2448" t="str">
            <v>CTR_023</v>
          </cell>
          <cell r="N2448">
            <v>0</v>
          </cell>
          <cell r="U2448">
            <v>0</v>
          </cell>
        </row>
        <row r="2449">
          <cell r="B2449" t="str">
            <v>LIT_094</v>
          </cell>
          <cell r="N2449">
            <v>0</v>
          </cell>
          <cell r="U2449">
            <v>0</v>
          </cell>
        </row>
        <row r="2450">
          <cell r="B2450" t="str">
            <v>LIT_555</v>
          </cell>
          <cell r="N2450">
            <v>0</v>
          </cell>
          <cell r="U2450">
            <v>0</v>
          </cell>
        </row>
        <row r="2451">
          <cell r="B2451" t="str">
            <v>LIT_523</v>
          </cell>
          <cell r="N2451">
            <v>0</v>
          </cell>
          <cell r="U2451">
            <v>0</v>
          </cell>
        </row>
        <row r="2452">
          <cell r="B2452" t="str">
            <v>CTR_853</v>
          </cell>
          <cell r="N2452">
            <v>0</v>
          </cell>
          <cell r="U2452">
            <v>0</v>
          </cell>
        </row>
        <row r="2453">
          <cell r="B2453" t="str">
            <v>LIT_281</v>
          </cell>
          <cell r="N2453">
            <v>0</v>
          </cell>
          <cell r="U2453">
            <v>0</v>
          </cell>
        </row>
        <row r="2454">
          <cell r="B2454" t="str">
            <v>CTR_015</v>
          </cell>
          <cell r="N2454">
            <v>0</v>
          </cell>
          <cell r="U2454">
            <v>0</v>
          </cell>
        </row>
        <row r="2455">
          <cell r="B2455" t="str">
            <v>CTR_008</v>
          </cell>
          <cell r="N2455">
            <v>0</v>
          </cell>
          <cell r="U2455">
            <v>0</v>
          </cell>
        </row>
        <row r="2456">
          <cell r="B2456" t="str">
            <v>OST_004</v>
          </cell>
          <cell r="N2456">
            <v>0</v>
          </cell>
          <cell r="U2456">
            <v>0</v>
          </cell>
        </row>
        <row r="2457">
          <cell r="B2457" t="str">
            <v>SUO_189</v>
          </cell>
          <cell r="N2457">
            <v>0</v>
          </cell>
          <cell r="U2457">
            <v>0</v>
          </cell>
        </row>
        <row r="2458">
          <cell r="B2458" t="str">
            <v>SUD_136</v>
          </cell>
          <cell r="N2458">
            <v>0</v>
          </cell>
          <cell r="U2458">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53.770986805554" createdVersion="8" refreshedVersion="8" minRefreshableVersion="3" recordCount="2456" xr:uid="{8F01A292-FA94-478E-A757-6624EEF5CE21}">
  <cacheSource type="worksheet">
    <worksheetSource ref="A2:AV2458" sheet="daily break down"/>
  </cacheSource>
  <cacheFields count="48">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minValue="0" maxValue="63.555051892943879"/>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String="0" containsBlank="1" containsNumber="1" minValue="0" maxValue="44.11613632277782"/>
    </cacheField>
    <cacheField name="NUR  DU 05/06/2026" numFmtId="2">
      <sharedItems containsSemiMixedTypes="0" containsString="0" containsNumber="1" minValue="0" maxValue="44.11613632277782"/>
    </cacheField>
    <cacheField name="NUR  DU 05/07/2026" numFmtId="2">
      <sharedItems containsSemiMixedTypes="0" containsString="0" containsNumber="1" minValue="0" maxValue="63.178981431543285"/>
    </cacheField>
    <cacheField name="NUR  DU 05/08/2026" numFmtId="2">
      <sharedItems containsMixedTypes="1" containsNumber="1" minValue="0" maxValue="53.650769191257673"/>
    </cacheField>
    <cacheField name="NUR  DU 05/9/2026" numFmtId="2">
      <sharedItems containsNonDate="0" containsString="0" containsBlank="1"/>
    </cacheField>
    <cacheField name="NUR  DU 05/10/2026" numFmtId="2">
      <sharedItems containsSemiMixedTypes="0" containsString="0" containsNumber="1" minValue="0" maxValue="68.483383414233245"/>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105.26860114650431"/>
    </cacheField>
    <cacheField name="NUR  DU 05/10/20262" numFmtId="2">
      <sharedItems containsSemiMixedTypes="0" containsString="0" containsNumber="1" minValue="0" maxValue="68.483383414233245"/>
    </cacheField>
    <cacheField name="oprationnel" numFmtId="2">
      <sharedItems count="3">
        <s v="Operationnel"/>
        <s v="exclu"/>
        <s v="Insecurity"/>
      </sharedItems>
    </cacheField>
    <cacheField name="Raison d'exclusion" numFmtId="2">
      <sharedItems containsBlank="1"/>
    </cacheField>
    <cacheField name="OCM NOMENCLATURE" numFmtId="0">
      <sharedItems/>
    </cacheField>
    <cacheField name="CAUSE" numFmtId="0">
      <sharedItems/>
    </cacheField>
    <cacheField name="SUB RCA" numFmtId="0">
      <sharedItems/>
    </cacheField>
    <cacheField name="CATEGORIE" numFmtId="0">
      <sharedItems count="8">
        <s v="PASSIVE"/>
        <s v="ACTIVE"/>
        <s v="Exclu"/>
        <s v="No root cause"/>
        <s v="SPARE-ISSUE"/>
        <s v="PLANNED WORKS"/>
        <s v="ACCESS-ISSUE"/>
        <s v=""/>
      </sharedItems>
    </cacheField>
    <cacheField name="Verifications 05-10-206" numFmtId="0">
      <sharedItems longText="1"/>
    </cacheField>
    <cacheField name="SPOF 05-10-206" numFmtId="0">
      <sharedItems/>
    </cacheField>
    <cacheField name="impacts 05-10-206" numFmtId="0">
      <sharedItems containsBlank="1"/>
    </cacheField>
    <cacheField name="INCIDENT05-10-206"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53.771522106479" createdVersion="8" refreshedVersion="8" minRefreshableVersion="3" recordCount="2456" xr:uid="{21F24DDB-C8EB-42E2-A6FF-2C2A11677998}">
  <cacheSource type="worksheet">
    <worksheetSource ref="A2:AU2458" sheet="daily break down"/>
  </cacheSource>
  <cacheFields count="47">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minValue="0" maxValue="63.555051892943879"/>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String="0" containsBlank="1" containsNumber="1" minValue="0" maxValue="44.11613632277782"/>
    </cacheField>
    <cacheField name="NUR  DU 05/06/2026" numFmtId="2">
      <sharedItems containsSemiMixedTypes="0" containsString="0" containsNumber="1" minValue="0" maxValue="44.11613632277782"/>
    </cacheField>
    <cacheField name="NUR  DU 05/07/2026" numFmtId="2">
      <sharedItems containsSemiMixedTypes="0" containsString="0" containsNumber="1" minValue="0" maxValue="63.178981431543285"/>
    </cacheField>
    <cacheField name="NUR  DU 05/08/2026" numFmtId="2">
      <sharedItems containsMixedTypes="1" containsNumber="1" minValue="0" maxValue="53.650769191257673"/>
    </cacheField>
    <cacheField name="NUR  DU 05/9/2026" numFmtId="2">
      <sharedItems containsNonDate="0" containsString="0" containsBlank="1"/>
    </cacheField>
    <cacheField name="NUR  DU 05/10/2026" numFmtId="2">
      <sharedItems containsSemiMixedTypes="0" containsString="0" containsNumber="1" minValue="0" maxValue="68.483383414233245"/>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105.26860114650431"/>
    </cacheField>
    <cacheField name="NUR  DU 05/10/20262" numFmtId="2">
      <sharedItems containsSemiMixedTypes="0" containsString="0" containsNumber="1" minValue="0" maxValue="68.483383414233245"/>
    </cacheField>
    <cacheField name="oprationnel" numFmtId="2">
      <sharedItems count="3">
        <s v="Operationnel"/>
        <s v="exclu"/>
        <s v="Insecurity"/>
      </sharedItems>
    </cacheField>
    <cacheField name="Raison d'exclusion" numFmtId="2">
      <sharedItems containsBlank="1"/>
    </cacheField>
    <cacheField name="OCM NOMENCLATURE" numFmtId="0">
      <sharedItems count="16">
        <s v="AKTIVCO GRID ONLY"/>
        <s v="IHS"/>
        <s v="PDH"/>
        <s v="IHS GRID ONLY"/>
        <s v="Exclu"/>
        <s v="Fiber AOF"/>
        <s v="No root cause"/>
        <s v="SPARE-ISSUE"/>
        <s v="Partners"/>
        <s v="TRAVAUX OCM"/>
        <s v="AKTIVCO"/>
        <s v="SST &amp; DC"/>
        <s v="BSS"/>
        <s v="ACCESS-ISSUE"/>
        <s v="ENVTECH"/>
        <s v=""/>
      </sharedItems>
    </cacheField>
    <cacheField name="CAUSE" numFmtId="0">
      <sharedItems count="10">
        <s v="POWER ISSUE"/>
        <s v="TX ISSUE"/>
        <s v="Exclu"/>
        <s v="No root cause"/>
        <s v="SPARE-ISSUE"/>
        <s v="TRAVAUX OCM"/>
        <s v="RAN ISSUE"/>
        <s v="ACCESS-ISSUE"/>
        <s v="ENVTECH"/>
        <s v=""/>
      </sharedItems>
    </cacheField>
    <cacheField name="SUB RCA" numFmtId="0">
      <sharedItems/>
    </cacheField>
    <cacheField name="CATEGORIE" numFmtId="0">
      <sharedItems/>
    </cacheField>
    <cacheField name="Verifications 05-10-206" numFmtId="0">
      <sharedItems longText="1"/>
    </cacheField>
    <cacheField name="SPOF 05-10-206" numFmtId="0">
      <sharedItems/>
    </cacheField>
    <cacheField name="impacts 05-10-20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n v="0"/>
    <n v="0"/>
    <m/>
    <n v="68.483383414233245"/>
    <n v="31.712738150905842"/>
    <n v="26.982797311219237"/>
    <n v="105.26860114650431"/>
    <n v="68.483383414233245"/>
    <x v="0"/>
    <m/>
    <s v="AKTIVCO GRID ONLY"/>
    <s v="POWER ISSUE"/>
    <s v="AKTIVCO Coupure ENEO &amp; Baisse de tension"/>
    <x v="0"/>
    <s v="(05-10-2026 top offenders): 11/05/2026 grid outage grid only site /awaiting grid return escalade L4 camusat _x000a_10/05/2026 grid outage grid only site /awaiting grid return escalade L4 camusat ..;..;(05-10-2026 ocm ran 18h) 10/05/2026 grid outage grid only site /awaiting grid return..;..;(05-10-2026 ocm ran 12h) 10/05/2026 grid outage grid only site /awaiting grid return || (05-10-2026  retour CAMUSAT ):  Mauvaises phases AC"/>
    <s v="LIT_539"/>
    <m/>
    <s v=""/>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15518301643966245"/>
    <n v="0.15518301643966245"/>
    <n v="0"/>
    <n v="0"/>
    <m/>
    <n v="52.469712470001419"/>
    <n v="12.476319796650001"/>
    <n v="19.236465994131468"/>
    <n v="84.815267627121273"/>
    <n v="52.469712470001419"/>
    <x v="0"/>
    <m/>
    <s v="IHS"/>
    <s v="POWER ISSUE"/>
    <s v="Defaut GE &amp; Power Cabinet"/>
    <x v="0"/>
    <s v="(05-10-2026 top offenders):..;..;(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
    <s v="LIT_576"/>
    <m/>
    <s v=""/>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46.912658767867178"/>
    <n v="13.866755556697001"/>
    <n v="13.866755556697001"/>
    <n v="13.866149164034208"/>
    <n v="13.86750462998633"/>
    <m/>
    <n v="46.235603524782199"/>
    <n v="21.344530972107322"/>
    <n v="19.552248130807754"/>
    <n v="70.229136707181738"/>
    <n v="46.235603524782199"/>
    <x v="0"/>
    <m/>
    <s v="AKTIVCO GRID ONLY"/>
    <s v="POWER ISSUE"/>
    <s v="AKTIVCO Coupure ENEO &amp; Baisse de tension"/>
    <x v="0"/>
    <s v="(05-10-2026 top offenders):..;..;(05-10-2026 ticket): INC-20260510-00006232...Grid Outage || (05-10-2026  retour CAMUSAT ):  GE faulty"/>
    <s v="LIT_615"/>
    <m/>
    <s v=""/>
  </r>
  <r>
    <s v="Bertoua-Camp-SIC-IHS"/>
    <s v="EST_025"/>
    <s v="CENTRE"/>
    <s v="IHS"/>
    <s v="Grid-Gen"/>
    <s v="EST"/>
    <s v="Bertoua"/>
    <s v="ZTE"/>
    <n v="0"/>
    <n v="0"/>
    <n v="0"/>
    <n v="1.4246660559935846"/>
    <n v="0"/>
    <n v="0"/>
    <n v="0"/>
    <n v="0"/>
    <n v="0"/>
    <n v="4.7084606757925203E-3"/>
    <n v="0"/>
    <n v="0"/>
    <n v="2.0229437581506313"/>
    <n v="0"/>
    <n v="0"/>
    <n v="0"/>
    <n v="0"/>
    <n v="0"/>
    <n v="0"/>
    <n v="2.6850710406839546"/>
    <n v="0"/>
    <n v="0"/>
    <n v="5.3023687837617767E-2"/>
    <n v="12.394648192379144"/>
    <m/>
    <n v="41.605670698821172"/>
    <n v="0"/>
    <n v="55.081244836133287"/>
    <n v="44.323621535370265"/>
    <n v="41.605670698821172"/>
    <x v="0"/>
    <m/>
    <s v="PDH"/>
    <s v="TX ISSUE"/>
    <s v="MPR ISSUE"/>
    <x v="1"/>
    <s v="(05-10-2026 top offenders): 09/05/2026 : Need BO RAN analysis || Site unstable due to transmission || Check antenna link port 8/1 || FME activer || ETA : 10/05/2026..;..;(05-10-2026 cells zte): 09/05/2026 : Need BO TX analysis..;..;(05-10-2026 cells zte): 09/05/2026 : Need BO TX analysis..;..;(05-10-2026 cells zte): 09/05/2026 : Need BO RAN analysis || Site unstable due to transmission || Check antenna link port 8/1 || FME activer || ETA : 10/05/2026"/>
    <s v="EST_025"/>
    <m/>
    <s v=""/>
  </r>
  <r>
    <s v="Polytechnique"/>
    <s v="CTR_128"/>
    <s v="Yaounde"/>
    <s v="IHS"/>
    <s v="GridOnly"/>
    <s v="CENTRE"/>
    <s v="Yaounde"/>
    <s v="ZTE"/>
    <n v="0"/>
    <n v="0"/>
    <n v="0"/>
    <n v="0"/>
    <n v="0"/>
    <n v="0"/>
    <n v="0"/>
    <n v="0"/>
    <n v="0"/>
    <n v="0"/>
    <n v="0"/>
    <n v="0"/>
    <n v="17.399670550433317"/>
    <n v="0"/>
    <n v="0"/>
    <n v="0"/>
    <n v="0"/>
    <n v="0"/>
    <n v="0"/>
    <n v="0"/>
    <n v="0"/>
    <n v="0"/>
    <n v="1.727773211997728"/>
    <n v="28.234195266998253"/>
    <m/>
    <n v="40.459463720597086"/>
    <n v="21.784288334951981"/>
    <n v="18.527656225030682"/>
    <n v="59.69205069527893"/>
    <n v="40.459463720597086"/>
    <x v="0"/>
    <m/>
    <s v="IHS GRID ONLY"/>
    <s v="POWER ISSUE"/>
    <s v="Coupure ENEO &amp; Baisse de tension"/>
    <x v="0"/>
    <s v="(05-10-2026 top offenders):..;..;(05-10-2026 ocm ran 12h) 08.05.26: IHS: GRID BAD VOLTAGES and no space"/>
    <s v="CTR_128"/>
    <m/>
    <s v=""/>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6.982818398952162"/>
    <n v="36.982818398952162"/>
    <n v="36.982586542934037"/>
    <n v="36.982586542934037"/>
    <n v="36.982818398952162"/>
    <n v="36.982818398952162"/>
    <m/>
    <n v="36.982818398952162"/>
    <n v="32.372936225315634"/>
    <n v="27.540622418066651"/>
    <n v="44.323621535370265"/>
    <n v="36.982818398952162"/>
    <x v="1"/>
    <s v="site vandalise"/>
    <s v="Exclu"/>
    <s v="Exclu"/>
    <s v="EXCLU"/>
    <x v="2"/>
    <s v=""/>
    <s v="CTR_667"/>
    <m/>
    <s v=""/>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13.868556899607057"/>
    <n v="13.868289373432297"/>
    <n v="13.868289373432297"/>
    <n v="13.868289373432297"/>
    <n v="13.868556899607057"/>
    <n v="13.868556899607057"/>
    <m/>
    <n v="35.702884003504238"/>
    <n v="15.603205720018064"/>
    <n v="13.27623754296847"/>
    <n v="55.644100197650523"/>
    <n v="35.702884003504238"/>
    <x v="2"/>
    <m/>
    <s v="PDH"/>
    <s v="TX ISSUE"/>
    <s v="MPR ISSUE"/>
    <x v="1"/>
    <s v="(05-10-2026 ocm ran 12h) 10/05/2026 Carte recu FME desmond sur site intervention en cours avec le bo tx abanda _x000a_08.05.26: EASv2 remise par OCM et sera expédiée de Douala vers Limbe, ETD 09.05.26_x000a_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m/>
    <s v=""/>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12.327606132984052"/>
    <n v="12.327606132984052"/>
    <n v="6.3447756061786418"/>
    <n v="6.3447756061786418"/>
    <n v="1.0146911107116057"/>
    <n v="9.2164729063758273"/>
    <m/>
    <n v="33.131743443111823"/>
    <n v="11.013043095971767"/>
    <n v="13.282240803642161"/>
    <n v="51.966778624851457"/>
    <n v="33.131743443111823"/>
    <x v="0"/>
    <m/>
    <s v="AKTIVCO GRID ONLY"/>
    <s v="POWER ISSUE"/>
    <s v="AKTIVCO Coupure ENEO &amp; Baisse de tension"/>
    <x v="0"/>
    <s v="(05-10-2026 top offenders):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cells zte):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ticket): INC-20260510-00002502...Grid Outage"/>
    <s v="CTR_794"/>
    <m/>
    <s v=""/>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38.278697354415847"/>
    <n v="38.278697354415847"/>
    <n v="0"/>
    <n v="0"/>
    <m/>
    <n v="31.805741040370052"/>
    <n v="14.84196711549145"/>
    <n v="12.675061456388914"/>
    <n v="48.766448988436458"/>
    <n v="31.805741040370052"/>
    <x v="0"/>
    <m/>
    <s v="AKTIVCO GRID ONLY"/>
    <s v="POWER ISSUE"/>
    <s v="AKTIVCO Coupure ENEO &amp; Baisse de tension"/>
    <x v="0"/>
    <s v="(05-10-2026  groupe whatsapp incident ):LIT_618_Z_Logpom-Akanji-Immeuble(LIT-618): 09.05.2026 CAMUSAT: Grid outage and grid only site / Grid return awaited || (05-10-2026 top offenders): || (05-10-2026  retour CAMUSAT ):  Grid outage Grid only site"/>
    <s v="LIT_618"/>
    <m/>
    <s v=""/>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m/>
    <n v="30.381556531491032"/>
    <n v="26.509837775619584"/>
    <n v="22.563547436172058"/>
    <n v="36.474646888481757"/>
    <n v="30.381556531491032"/>
    <x v="0"/>
    <m/>
    <s v="Fiber AOF"/>
    <s v="TX ISSUE"/>
    <s v="fiber AOF"/>
    <x v="1"/>
    <s v="(05-10-2026 top offenders): 11/05/2026 CDS: en attente des poteaux pour la finalisation de la coupure _x000a_10/05/2026 equipe sur la coupure ETR=2H_x000a_10/05/2026 OCM_AOF_CTR_154_CTR_074_Montee-Jouvence-II-IHS_Damas is down CDS activated ..;..;(05-10-2026 ocm ran 18h) 10/05/2026 equipe sur la coupure ETR=2H_x000a_10/05/2026 OCM_AOF_CTR_154_CTR_074_Montee-Jouvence-II-IHS_Damas is down CDS activated ..;..;(05-10-2026 ocm ran 12h) 10/05/2026 OCM_AOF_CTR_154_CTR_074_Montee-Jouvence-II-IHS_Damas is down CDS activated ..;..;(05-10-2026 ticket): INC-20260510-00002118...2026-05-10 12:06:48...10/05/2026 OCM_AOF_CTR_154_CTR_074_Montee-Jouvence-II-IHS_Damas is down CDS activated...power failure. Escalate to IHS ...user:NGUESSAN KOFFI MARC PAETERNE"/>
    <s v="CTR_154"/>
    <m/>
    <s v=""/>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21.889062959253266"/>
    <n v="13.868556899607057"/>
    <n v="13.868556899607057"/>
    <n v="13.868556899607057"/>
    <n v="31.262217028647417"/>
    <m/>
    <n v="30.218401235043505"/>
    <n v="17.645748154542801"/>
    <n v="14.984138641533303"/>
    <n v="43.468339801298853"/>
    <n v="30.218401235043505"/>
    <x v="0"/>
    <m/>
    <s v="PDH"/>
    <s v="TX ISSUE"/>
    <s v="MPR ISSUE"/>
    <x v="1"/>
    <s v="(05-10-2026 groupw whatsapp incident):LIT_050_Z_Bepanda(LIT-050): FME CANETE activé to check MPR status ETA ASAP  || (05-10-2026 top offenders):"/>
    <s v="LIT_050"/>
    <m/>
    <s v=""/>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3.1507627706294805"/>
    <m/>
    <n v="29.150918292512401"/>
    <n v="12.920573400637066"/>
    <n v="11.538001383831276"/>
    <n v="44.9337211376615"/>
    <n v="29.150918292512401"/>
    <x v="0"/>
    <m/>
    <s v="IHS"/>
    <s v="POWER ISSUE"/>
    <s v="Defaut GE &amp; Power Cabinet"/>
    <x v="0"/>
    <s v="(05-10-2026 top offenders):..;..;(hourly IHS): 10/05/2026 22:19 0:40:56 46.8V FME Nicolas is informed ETA=11:30 PM..;..;(05-10-2026 ticket): INC-20260510-00016537..._x0009_Grid outage, site went down due to insufficiency of rectifiers //Site stabilized..._x0009_Grid outage, site went down due to insufficiency of rectifiers //Site stabilized...Grid Outage..._x0009_Grid outage, site went down due to insufficiency of rectifiers //Site stabilized"/>
    <s v="CTR_487"/>
    <m/>
    <s v=""/>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29.138665593708357"/>
    <n v="25.896355366075689"/>
    <n v="13.868556899607057"/>
    <n v="13.868556899607057"/>
    <n v="32.027645084795097"/>
    <n v="25.264886583169968"/>
    <m/>
    <n v="28.87814860472616"/>
    <n v="9.1050132089573115"/>
    <n v="15.76365938370207"/>
    <n v="42.735187428726533"/>
    <n v="28.87814860472616"/>
    <x v="0"/>
    <m/>
    <s v="AKTIVCO GRID ONLY"/>
    <s v="POWER ISSUE"/>
    <s v="AKTIVCO Coupure ENEO &amp; Baisse de tension"/>
    <x v="0"/>
    <s v="(05-10-2026  retour CAMUSAT ):  Grid outage Grid only site (Insuffisance de redresseurs)  || (05-10-2026 top offenders):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s v="LIT_613"/>
    <m/>
    <s v=""/>
  </r>
  <r>
    <s v="Makepe-Conteneur"/>
    <s v="LIT_730"/>
    <s v="Douala"/>
    <s v="CAMUSAT"/>
    <s v="Good Grid no GE - 8h"/>
    <s v="LITTORAL"/>
    <s v="Douala"/>
    <s v="ZTE"/>
    <n v="0"/>
    <n v="0"/>
    <n v="0"/>
    <n v="2.1402093980875015E-3"/>
    <n v="0"/>
    <n v="6.3239620697822421"/>
    <n v="0"/>
    <n v="0"/>
    <n v="0"/>
    <n v="0"/>
    <n v="0"/>
    <n v="0"/>
    <n v="0"/>
    <n v="0"/>
    <n v="0"/>
    <n v="0"/>
    <n v="0"/>
    <n v="0"/>
    <n v="0"/>
    <n v="0"/>
    <n v="13.868556899607057"/>
    <n v="13.868556899607057"/>
    <n v="27.981222516144314"/>
    <n v="7.690646286165971"/>
    <m/>
    <n v="28.287593491480539"/>
    <n v="14.169654169114621"/>
    <n v="16.425346212824412"/>
    <n v="39.789923818091474"/>
    <n v="28.287593491480539"/>
    <x v="0"/>
    <m/>
    <s v="AKTIVCO GRID ONLY"/>
    <s v="POWER ISSUE"/>
    <s v="AKTIVCO Coupure ENEO &amp; Baisse de tension"/>
    <x v="0"/>
    <s v="(05-10-2026 top offenders): 09/05/2026 : Power issue || Mail sent to Camusat..;..;(05-10-2026 cells zte): 09/05/2026 : Power issue || Mail sent to Camusat..;..;(05-10-2026 cells zte): 09/05/2026 : Power issue || Mail sent to Camusat..;..;(05-10-2026 cells zte): 09/05/2026 : Power issue || Mail sent to Camusat || (05-10-2026  retour CAMUSAT ):  Grid outage Grid only site || (05-10-2026  retour CAMUSAT ):  Grid outage Grid only site "/>
    <s v="LIT_730"/>
    <m/>
    <s v=""/>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0.9392843995856559"/>
    <n v="0.9392843995856559"/>
    <n v="4.2929033509972035E-2"/>
    <n v="8.5172843310989563"/>
    <m/>
    <n v="27.737113799214121"/>
    <n v="0"/>
    <n v="13.770311209033324"/>
    <n v="44.323621535370265"/>
    <n v="27.737113799214121"/>
    <x v="0"/>
    <m/>
    <s v="No root cause"/>
    <s v="No root cause"/>
    <s v="No root cause"/>
    <x v="3"/>
    <s v="(05-10-2026 top offenders): 09/05/2026 : Need BO TX analysis"/>
    <s v="EST_120"/>
    <m/>
    <s v=""/>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27.736578746864588"/>
    <n v="27.737113799214111"/>
    <n v="27.736578746864588"/>
    <n v="27.736578746864588"/>
    <n v="27.737113799214111"/>
    <n v="27.737113799214111"/>
    <m/>
    <n v="27.737113799214111"/>
    <n v="64.745872450631268"/>
    <n v="55.081244836133287"/>
    <n v="0"/>
    <n v="27.737113799214111"/>
    <x v="2"/>
    <m/>
    <s v="SPARE-ISSUE"/>
    <s v="SPARE-ISSUE"/>
    <s v="Warehouse HUAWEI"/>
    <x v="4"/>
    <s v="(05-10-2026 ocm ran 18h) 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10-2026 ocm ran 12h) 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m/>
    <s v=""/>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54820464967627"/>
    <n v="1.4702703512511666"/>
    <n v="2.8846990722905663"/>
    <n v="2.8846990722905663"/>
    <n v="9.5863545956002993E-2"/>
    <n v="21.091050215019703"/>
    <m/>
    <n v="27.674726695259874"/>
    <n v="32.371062791506304"/>
    <n v="0.17834465558921633"/>
    <n v="44.089691310600251"/>
    <n v="27.674726695259874"/>
    <x v="0"/>
    <m/>
    <s v="IHS"/>
    <s v="POWER ISSUE"/>
    <s v="Defaut GE &amp; Power Cabinet"/>
    <x v="0"/>
    <s v="(05-10-2026 top offenders):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
    <s v="ADM_073"/>
    <m/>
    <s v=""/>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9.4497914009239992"/>
    <n v="13.868556899607057"/>
    <n v="13.868556899607057"/>
    <n v="13.868556899607057"/>
    <n v="28.657956727819588"/>
    <m/>
    <n v="27.414174036121029"/>
    <n v="17.387588975616385"/>
    <n v="14.830497669247322"/>
    <n v="38.260587873494913"/>
    <n v="27.414174036121029"/>
    <x v="0"/>
    <m/>
    <s v="PDH"/>
    <s v="TX ISSUE"/>
    <s v="MPR ISSUE"/>
    <x v="1"/>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s v=""/>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9.4494168642793337"/>
    <n v="13.868556899607057"/>
    <n v="13.868556899607057"/>
    <n v="13.868556899607057"/>
    <n v="28.655905693813079"/>
    <m/>
    <n v="27.413638983771502"/>
    <n v="17.387339184441807"/>
    <n v="14.830816426451239"/>
    <n v="38.259425062436115"/>
    <n v="27.413638983771502"/>
    <x v="0"/>
    <m/>
    <s v="PDH"/>
    <s v="TX ISSUE"/>
    <s v="MPR ISSUE"/>
    <x v="1"/>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s v=""/>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13.868556899607057"/>
    <n v="28.385008689250157"/>
    <n v="28.081116789800049"/>
    <n v="28.081116789800049"/>
    <n v="4.5677419078682657"/>
    <n v="33.764193155324982"/>
    <m/>
    <n v="25.806894613235624"/>
    <n v="22.356934602672165"/>
    <n v="19.332943174515741"/>
    <n v="30.919248654422404"/>
    <n v="25.806894613235624"/>
    <x v="0"/>
    <m/>
    <s v="Partners"/>
    <s v="POWER ISSUE"/>
    <s v="Sharing"/>
    <x v="0"/>
    <s v="(05-10-2026 top offenders): Power status check Ongoing..;..;(05-10-2026 ticket): INC-20260510-00010418...2026-05-10 16:35:16...MTN activated for check power status...Grid Outage...user:NIONAN VENCESLA EBENEZER    || (05-10-2026  cell dashboard ): 10/05/2026 : Power issue || Mail sent to MTN"/>
    <s v="LIT_753"/>
    <m/>
    <s v=""/>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9.6204057211514762"/>
    <n v="9.6204057211514762"/>
    <n v="23.049907382063182"/>
    <n v="25.362653101368508"/>
    <m/>
    <n v="25.548954317485538"/>
    <n v="60.146467553125589"/>
    <n v="38.722740982664313"/>
    <n v="7.5943632341494123"/>
    <n v="25.548954317485538"/>
    <x v="0"/>
    <m/>
    <s v="PDH"/>
    <s v="TX ISSUE"/>
    <s v="MPR ISSUE"/>
    <x v="1"/>
    <s v="(05-10-2026 top offenders):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ocm ran 18h) 10/05/2026 FME should check BBU status and interconnection with MPR on port 1/1  FME EN route ETA=15H23 UTC ..;..;(05-10-2026 ocm ran 12h) 09.05.2026: Possible Plantage de de la BTS. Reset en remote en cours Update ASAP..;..;(05-10-2026 ticket): INC-20260510-00014715...Grid Outage"/>
    <s v="NRD_128"/>
    <m/>
    <s v=""/>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13.868556899607057"/>
    <n v="9.533741114563977"/>
    <m/>
    <n v="24.945906207463345"/>
    <n v="12.314954697872578"/>
    <n v="10.509743770209207"/>
    <n v="37.698026723313362"/>
    <n v="24.945906207463345"/>
    <x v="0"/>
    <m/>
    <s v="AKTIVCO GRID ONLY"/>
    <s v="POWER ISSUE"/>
    <s v="AKTIVCO Coupure ENEO &amp; Baisse de tension"/>
    <x v="0"/>
    <s v="(05-10-2026 top offenders): 11/05/2026 grid only site grid outage / grid return awaited_x000a_10/05/2026  grid only site grid outage / grid return awaited..;..;(05-10-2026 ocm ran 18h) 10/05/2026  grid only site grid outage / grid return awaited..;..;(05-10-2026 ticket): INC-20260510-00007908...2026-05-10 14:19:34... grid only site grid outage / grid return awaited...Grid Outage...user:OCM_NOC.CAMUSAT || (05-10-2026  retour CAMUSAT ):  Grid outage Grid only site"/>
    <s v="LIT_554"/>
    <m/>
    <s v=""/>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1.0701046990437544E-3"/>
    <n v="1.3376308738046931E-3"/>
    <n v="2.9161601504424528"/>
    <n v="2.9161601504424528"/>
    <n v="28.831099668124864"/>
    <n v="31.559902320843069"/>
    <m/>
    <n v="24.765147688716532"/>
    <n v="15.804912093489841"/>
    <n v="26.911820707147982"/>
    <n v="25.836806718366617"/>
    <n v="24.765147688716532"/>
    <x v="0"/>
    <m/>
    <s v="No root cause"/>
    <s v="No root cause"/>
    <s v="No root cause"/>
    <x v="3"/>
    <s v="(05-10-2026 groupw whatsapp incident): SUO_112_H_Kumba-Market: 09.05.2026: FME Collins activtaed is manging ETA=ASAP  ||(05-10-2026 top offenders):"/>
    <s v="SUO_112"/>
    <m/>
    <s v=""/>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63.178981431543285"/>
    <n v="9.8580720137658275"/>
    <m/>
    <n v="23.828092673920555"/>
    <n v="12.20055033991583"/>
    <n v="10.38383467466365"/>
    <n v="35.666903606520066"/>
    <n v="23.828092673920555"/>
    <x v="0"/>
    <m/>
    <s v="IHS"/>
    <s v="POWER ISSUE"/>
    <s v="AKTIVCO Coupure ENEO &amp; Baisse de tension"/>
    <x v="0"/>
    <s v="(05-10-2026 top offenders): Impacted by LIT_554_Z_Ndpssi-Vallee-de-la-Paix(LIT-554)..;..;(05-10-2026 ocm ran 18h) Impacted by LIT_554_Z_Ndpssi-Vallee-de-la-Paix(LIT-554)..;..;(05-10-2026 ticket): INC-20260510-00007885...Power issue, generator failure ...Grid Outage ||(05-10-2026 groupw whatsapp incident): LIT_554_Z_Ndpssi-Vallee-de-la-Paix(LIT-554)  //  INC-20260511-00004096, Grid outage and Grid only site / Grid return awaited"/>
    <s v="LIT_554"/>
    <s v=" Impacted by LIT_554_Z_Ndpssi-Vallee-de-la-Paix(LIT-554)"/>
    <s v=""/>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7.687528714476091"/>
    <n v="20.34991353554032"/>
    <n v="5.6079015104171122"/>
    <n v="5.6079015104171122"/>
    <n v="12.963676366095658"/>
    <n v="22.933003598405403"/>
    <m/>
    <n v="23.335808842203789"/>
    <n v="18.402740309101592"/>
    <n v="34.377273801387915"/>
    <n v="17.578625179756905"/>
    <n v="23.335808842203789"/>
    <x v="0"/>
    <m/>
    <s v="IHS"/>
    <s v="POWER ISSUE"/>
    <s v="Defaut GE &amp; Power Cabinet"/>
    <x v="0"/>
    <s v="(05-10-2026 top offenders):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ocm ran 18h) Power status check Ongoing..;..;(05-10-2026 ocm ran 12h) Power status check Ongoing"/>
    <s v="NRD_060"/>
    <m/>
    <s v=""/>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23.114261499345094"/>
    <n v="23.114261499345094"/>
    <n v="23.114261499345094"/>
    <n v="23.114261499345094"/>
    <n v="23.113993973170334"/>
    <n v="23.114261499345094"/>
    <m/>
    <n v="23.114261499345094"/>
    <n v="32.372936225315634"/>
    <n v="55.081244836133287"/>
    <n v="0"/>
    <n v="23.114261499345094"/>
    <x v="0"/>
    <m/>
    <s v="SPARE-ISSUE"/>
    <s v="SPARE-ISSUE"/>
    <s v="SPARE-ISSUE"/>
    <x v="4"/>
    <s v="(05-10-2026 top offenders):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8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2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m/>
    <s v=""/>
  </r>
  <r>
    <s v="Ndjeleng-II"/>
    <s v="OST_165"/>
    <s v="OUEST"/>
    <s v="IHS"/>
    <s v="Grid-Gen"/>
    <s v="OUEST"/>
    <s v="Bandjoun"/>
    <s v="Huawei"/>
    <n v="0"/>
    <n v="0"/>
    <n v="0"/>
    <n v="0"/>
    <n v="0"/>
    <n v="0"/>
    <n v="6.5929685560435241"/>
    <n v="0"/>
    <n v="0"/>
    <n v="0"/>
    <n v="0"/>
    <n v="3.3494277080069509E-2"/>
    <n v="0"/>
    <n v="0"/>
    <n v="3.3494277080069509E-2"/>
    <n v="0"/>
    <n v="0"/>
    <n v="0"/>
    <n v="0"/>
    <n v="0.11146923948372443"/>
    <n v="0"/>
    <n v="0"/>
    <n v="11.766603744510363"/>
    <n v="23.113993973170334"/>
    <m/>
    <n v="23.114261499345094"/>
    <n v="32.372936225315634"/>
    <n v="55.081244836133287"/>
    <n v="0"/>
    <n v="23.114261499345094"/>
    <x v="0"/>
    <m/>
    <s v="PDH"/>
    <s v="TX ISSUE"/>
    <s v="ODU HS"/>
    <x v="1"/>
    <s v="(05-10-2026 top offenders):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8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2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
    <s v="OST_165"/>
    <m/>
    <s v=""/>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3993973170334"/>
    <n v="23.113993973170334"/>
    <n v="23.114261499345094"/>
    <n v="23.113993973170334"/>
    <m/>
    <n v="23.114261499345094"/>
    <n v="32.372936225315634"/>
    <n v="55.081244836133287"/>
    <n v="0"/>
    <n v="23.114261499345094"/>
    <x v="1"/>
    <m/>
    <s v="Exclu"/>
    <s v="Exclu"/>
    <s v="EXCLU"/>
    <x v="2"/>
    <s v="(05-10-2026 top offenders):"/>
    <s v="OST_406"/>
    <m/>
    <s v=""/>
  </r>
  <r>
    <s v="Zileng-HIS"/>
    <s v="EXN_174"/>
    <s v="EXTREME-NORD"/>
    <s v="IHS"/>
    <s v="Grid-Gen"/>
    <s v="EXTREME-NORD"/>
    <s v="Zileng"/>
    <s v="NOKIA"/>
    <n v="15.903667082885152"/>
    <n v="3.0737402174271398"/>
    <n v="0.17469681274573265"/>
    <n v="0"/>
    <n v="0"/>
    <n v="0"/>
    <n v="13.968480603866711"/>
    <n v="13.49893199931083"/>
    <n v="9.6659110355023365"/>
    <n v="7.8209222103247216"/>
    <n v="0"/>
    <n v="23.113405415585859"/>
    <n v="13.788672457605864"/>
    <n v="13.16416467728264"/>
    <n v="23.113405415585859"/>
    <n v="23.113565931290715"/>
    <n v="23.113458920820811"/>
    <n v="23.113084384176148"/>
    <n v="18.91987435951615"/>
    <n v="23.113191394646048"/>
    <n v="13.994543892841142"/>
    <n v="13.994543892841142"/>
    <n v="23.053780250889591"/>
    <n v="23.080908782973751"/>
    <m/>
    <n v="23.113405415585859"/>
    <n v="32.366941237125765"/>
    <n v="55.081244836133287"/>
    <n v="0"/>
    <n v="23.113405415585859"/>
    <x v="2"/>
    <m/>
    <s v="No root cause"/>
    <s v="No root cause"/>
    <s v="No root cause"/>
    <x v="3"/>
    <s v="(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ticket): INC-20260510-00015749...Others"/>
    <s v="EXN_174"/>
    <m/>
    <s v=""/>
  </r>
  <r>
    <s v="Nkong-CRTV-II"/>
    <s v="LIT_558"/>
    <s v="LITTORAL"/>
    <s v="IHS"/>
    <s v="Grid-Gen"/>
    <s v="LITTORAL"/>
    <s v="Nkongsamba"/>
    <s v="ZTE"/>
    <n v="0"/>
    <n v="0"/>
    <n v="0"/>
    <n v="0"/>
    <n v="0"/>
    <n v="0"/>
    <n v="0"/>
    <n v="0"/>
    <n v="4.2804187961750177E-4"/>
    <n v="0"/>
    <n v="0"/>
    <n v="0"/>
    <n v="0"/>
    <n v="0"/>
    <n v="0"/>
    <n v="0"/>
    <n v="0"/>
    <n v="0"/>
    <n v="0"/>
    <n v="0"/>
    <n v="13.19749424283672"/>
    <n v="13.19749424283672"/>
    <n v="23.114261499345094"/>
    <n v="23.114261499345094"/>
    <m/>
    <n v="21.835094012264825"/>
    <n v="13.87839765955661"/>
    <n v="23.619483800333892"/>
    <n v="22.865174656957052"/>
    <n v="21.835094012264825"/>
    <x v="0"/>
    <m/>
    <s v="SPARE-ISSUE"/>
    <s v="SPARE-ISSUE"/>
    <s v="Warehouse HUAWEI"/>
    <x v="4"/>
    <s v="(05-10-2026 groupw whatsapp incident):LIT_558_Z_Nkong-CRTV-II(LIT-558): 09.05.2026: Nouvelle  Spare recu Faulty. Expedition d'une nouvelle Spare de Douala ce Jour ETD=09.05.2026 || (05-10-2026 top offenders):"/>
    <s v="LIT_558"/>
    <m/>
    <s v=""/>
  </r>
  <r>
    <s v="De-La-Salle"/>
    <s v="LIT_245"/>
    <s v="Douala"/>
    <s v="IHS"/>
    <s v="Grid-GenLithium"/>
    <s v="LITTORAL"/>
    <s v="Douala"/>
    <s v="ZTE"/>
    <n v="0"/>
    <n v="0"/>
    <n v="0"/>
    <n v="0"/>
    <n v="0"/>
    <n v="0"/>
    <n v="0"/>
    <n v="0"/>
    <n v="0"/>
    <n v="0.32286842277981803"/>
    <n v="0"/>
    <n v="0"/>
    <n v="0"/>
    <n v="0"/>
    <n v="0"/>
    <n v="0"/>
    <n v="0"/>
    <n v="0"/>
    <n v="0.67081296567389526"/>
    <n v="0"/>
    <n v="0"/>
    <n v="0"/>
    <n v="0.48980475583064365"/>
    <n v="0"/>
    <m/>
    <n v="21.722411987455519"/>
    <n v="8.327038595733967"/>
    <n v="4.9444554946941803"/>
    <n v="36.1913997946886"/>
    <n v="21.722411987455519"/>
    <x v="0"/>
    <m/>
    <s v="No root cause"/>
    <s v="No root cause"/>
    <s v="No root cause"/>
    <x v="3"/>
    <s v="(05-10-2026 top offenders):"/>
    <s v="LIT_245"/>
    <m/>
    <s v=""/>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3.362161504254907"/>
    <n v="1.8878298562388596"/>
    <n v="4.2159553812722237"/>
    <n v="13.362161504254907"/>
    <n v="8.9171713640163883"/>
    <n v="6.4778860114509973"/>
    <n v="15.591217365410856"/>
    <n v="22.559886800629506"/>
    <n v="14.042100183069872"/>
    <n v="9.7041969660398504"/>
    <n v="9.7041969660398504"/>
    <n v="21.096349469245684"/>
    <n v="15.837409519268974"/>
    <m/>
    <n v="21.253629825941257"/>
    <n v="29.434267951992133"/>
    <n v="50.788898670859581"/>
    <n v="0"/>
    <n v="21.253629825941257"/>
    <x v="0"/>
    <m/>
    <s v="TRAVAUX OCM"/>
    <s v="TRAVAUX OCM"/>
    <s v="Projet OCM (ZTE, NOKIA, autres projets)"/>
    <x v="5"/>
    <s v="(05-10-2026 top offenders): 11/05/2026 FME activé ETA=13H UTC_x000a_10/05/2026 FME wily activé ETA asap _x000a_Site is not supervised Mobilize FME locally for tshoot..;..;(05-10-2026 ocm ran 18h) 10/05/2026 FME wily activé ETA asap _x000a_Site is not supervised Mobilize FME locally for tshoot..;..;(05-10-2026 ticket): INC-20260510-00003893...2026-05-10 16:41:27...FME wily activé ETA asap...user:OCM_NOC.IHS"/>
    <s v="ADM_024"/>
    <m/>
    <s v=""/>
  </r>
  <r>
    <s v="PK13-Sitabac-New"/>
    <s v="LIT_667"/>
    <s v="Douala"/>
    <s v="CAMUSAT"/>
    <s v="Medium Grid + GE"/>
    <s v="LITTORAL"/>
    <s v="Douala"/>
    <s v="ZTE"/>
    <n v="0"/>
    <n v="0"/>
    <n v="0"/>
    <n v="0"/>
    <n v="0"/>
    <n v="0"/>
    <n v="0"/>
    <n v="0"/>
    <n v="0"/>
    <n v="0"/>
    <n v="0"/>
    <n v="0"/>
    <n v="18.707766534544408"/>
    <n v="0"/>
    <n v="0"/>
    <n v="0"/>
    <n v="2.9696297152380056"/>
    <n v="0"/>
    <n v="0"/>
    <n v="20.069242908059454"/>
    <n v="25.797959238998608"/>
    <n v="25.797959238998608"/>
    <n v="12.715483416230775"/>
    <n v="16.502138069188696"/>
    <m/>
    <n v="20.53882268507817"/>
    <n v="8.5755808144391299"/>
    <n v="7.6120814080398214"/>
    <n v="32.13640403005688"/>
    <n v="20.53882268507817"/>
    <x v="0"/>
    <m/>
    <s v="AKTIVCO"/>
    <s v="POWER ISSUE"/>
    <s v="AKTIVCO Defaut GE &amp; Power Cabinet"/>
    <x v="0"/>
    <s v="(05-10-2026 top offenders):..;..;(05-10-2026 ticket): INC-20260510-00015762...2026-05-10 21:00:54...FME is on the way ETA 22H40...Grid Outage...user:OCM_NOC.CAMUSAT || (05-10-2026  retour CAMUSAT ):  Relais de démarrage faulty"/>
    <s v="LIT_667"/>
    <m/>
    <s v=""/>
  </r>
  <r>
    <s v="Tchika"/>
    <s v="EXN_225"/>
    <s v="EXTREME-NORD"/>
    <s v="IHS"/>
    <s v="Hybrid-Gen"/>
    <s v="EXTREME-NORD"/>
    <s v="Tchika"/>
    <s v="NOKIA"/>
    <n v="0"/>
    <n v="0"/>
    <n v="0"/>
    <n v="0"/>
    <n v="18.542502658521219"/>
    <n v="18.542502658521219"/>
    <n v="18.542610871749567"/>
    <n v="18.542556765135394"/>
    <n v="18.542340338678692"/>
    <n v="18.542664978363742"/>
    <n v="18.542827298206269"/>
    <n v="18.490553115716843"/>
    <n v="18.542664978363742"/>
    <n v="18.490606620951795"/>
    <n v="18.490553115716843"/>
    <n v="18.490713631421698"/>
    <n v="18.490606620951795"/>
    <n v="18.490232084307127"/>
    <n v="18.490285589542079"/>
    <n v="18.490339094777031"/>
    <n v="18.490713631421698"/>
    <n v="18.490713631421698"/>
    <n v="18.490339094777031"/>
    <n v="18.490820641891602"/>
    <m/>
    <n v="18.490553115716843"/>
    <n v="32.366941237125765"/>
    <n v="41.310933627099971"/>
    <n v="0"/>
    <n v="18.490553115716843"/>
    <x v="1"/>
    <m/>
    <s v="Exclu"/>
    <s v="Exclu"/>
    <s v="EXCLU"/>
    <x v="2"/>
    <s v=""/>
    <s v="EXN_225"/>
    <m/>
    <s v=""/>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5.8780851118473425"/>
    <n v="17.503042664360944"/>
    <n v="17.503042664360944"/>
    <n v="14.428150316893673"/>
    <n v="15.591015258266202"/>
    <m/>
    <n v="18.421745383568329"/>
    <n v="21.351400229408217"/>
    <n v="18.305907463508678"/>
    <n v="17.694085477830527"/>
    <n v="18.421745383568329"/>
    <x v="0"/>
    <m/>
    <s v="AKTIVCO GRID ONLY"/>
    <s v="POWER ISSUE"/>
    <s v="AKTIVCO Coupure ENEO &amp; Baisse de tension"/>
    <x v="0"/>
    <s v="(05-10-2026  retour CAMUSAT ):  Mauvaises phases AC || (05-10-2026 top offenders):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CTR_598"/>
    <m/>
    <s v=""/>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n v="9.3772026321721977"/>
    <n v="0"/>
    <m/>
    <n v="17.724358151201518"/>
    <n v="7.472378091915159"/>
    <n v="6.5840362992203616"/>
    <n v="27.703323669689432"/>
    <n v="17.724358151201518"/>
    <x v="0"/>
    <m/>
    <s v="IHS"/>
    <s v="POWER ISSUE"/>
    <s v="Defaut GE &amp; Power Cabinet"/>
    <x v="0"/>
    <s v="(05-10-2026 top offenders): Power status check Ongoing..;..;(hourly IHS): 10/05/2026 03:05 3:10:37 46.5V Access Issue during the Night because the Landlord prohibits the access to the site after 6:30 PM, IHS SS BENOIT is informed and confirmed..;..;(05-10-2026 ticket): INC-20260510-00018420...Grid Outage"/>
    <s v="LIT_632"/>
    <m/>
    <s v=""/>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6.8795960996823915"/>
    <n v="6.8795960996823915"/>
    <n v="0"/>
    <n v="0"/>
    <m/>
    <n v="17.455601356036674"/>
    <n v="30.89542142768645"/>
    <n v="38.752003920288601"/>
    <n v="6.5664624496844806E-2"/>
    <n v="17.455601356036674"/>
    <x v="0"/>
    <m/>
    <s v="AKTIVCO"/>
    <s v="POWER ISSUE"/>
    <s v="AKTIVCO Defaut GE &amp; Power Cabinet"/>
    <x v="0"/>
    <s v="(05-10-2026 top offenders): 11/05/2026 FME sera sur site l'inventaire apres ndjeleng-II_x000a_10/05/2026 Évidence bfssm ndiendam2 tous les câbles power  qui alimente les radios sur le pylône ont été découpé et emporter_x000a_10/05/2026 intervention in the morning ETA 08H..;..;(05-10-2026 ocm ran 18h) 10/05/2026 Évidence bfssm ndiendam2 tous les câbles power  qui alimente les radios sur le pylône ont été découpé et emporter_x000a_10/05/2026 intervention in the morning ETA 08H..;..;(05-10-2026 ocm ran 12h) 10/05/2026 intervention in the morning ETA 08H"/>
    <s v="OST_240"/>
    <m/>
    <s v=""/>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19.308683828292427"/>
    <n v="4.7959417349393458"/>
    <n v="4.6352120091429754"/>
    <n v="4.6352120091429754"/>
    <n v="12.526199730048255"/>
    <n v="9.4924707433375257"/>
    <m/>
    <n v="15.834232221280534"/>
    <n v="18.416478823703383"/>
    <n v="15.714145764694281"/>
    <n v="15.204438600292871"/>
    <n v="15.834232221280534"/>
    <x v="0"/>
    <m/>
    <s v="No root cause"/>
    <s v="No root cause"/>
    <s v="MPR ISSUE"/>
    <x v="3"/>
    <s v="(05-10-2026  groupe whatsapp incident ):NRD_158_H_Garoua-Ngalbidje-II: Need FME on site to check MPR status  : fme activated ETA ASAP  || (05-10-2026 top offenders):"/>
    <s v="NRD_158"/>
    <m/>
    <s v=""/>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9352971894770186"/>
    <n v="0.14524887781687223"/>
    <n v="0"/>
    <n v="0"/>
    <n v="4.5927645227475722"/>
    <n v="17.768268114018941"/>
    <m/>
    <n v="15.556450876487089"/>
    <n v="10.964583608103625"/>
    <n v="14.052358208295509"/>
    <n v="17.78211711504661"/>
    <n v="15.556450876487089"/>
    <x v="0"/>
    <m/>
    <s v="SPARE-ISSUE"/>
    <s v="SPARE-ISSUE"/>
    <s v="Warehouse HUAWEI"/>
    <x v="4"/>
    <s v="(05-10-2026 top offenders):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s v="OST_231"/>
    <m/>
    <s v=""/>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5.5432315164382349"/>
    <n v="6.0493910390859318"/>
    <n v="7.6512307630845271"/>
    <n v="7.6512307630845271"/>
    <n v="12.17590095681628"/>
    <n v="15.169179985903154"/>
    <m/>
    <n v="15.159263682358681"/>
    <n v="23.803849981415535"/>
    <n v="34.304331527892529"/>
    <n v="0.46734744466113765"/>
    <n v="15.159263682358681"/>
    <x v="2"/>
    <m/>
    <s v="Partners"/>
    <s v="POWER ISSUE"/>
    <s v="Sharing"/>
    <x v="0"/>
    <s v="(05-10-2026 ocm ran 18h) 10.05.2026: MTN Power Issue hndled by MTN ESCALATE TO MTN..;..;(05-10-2026 ocm ran 12h) 09.05.2026: MTN Power Issue hndled by MTN ESCALATE TO MTN"/>
    <s v="EXN_246"/>
    <m/>
    <s v=""/>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15.118225167150353"/>
    <n v="14.978237637437115"/>
    <n v="15.034739165546627"/>
    <n v="15.034739165546627"/>
    <n v="14.839801759537487"/>
    <n v="15.133634674816586"/>
    <m/>
    <n v="14.995537663404988"/>
    <n v="8.7988941245119072"/>
    <n v="15.036255444373044"/>
    <n v="16.666160501852836"/>
    <n v="14.995537663404988"/>
    <x v="0"/>
    <m/>
    <s v="IHS"/>
    <s v="POWER ISSUE"/>
    <s v="Defaut GE &amp; Power Cabinet"/>
    <x v="0"/>
    <s v="(05-10-2026 top offenders): Grid outage ..;..;(05-10-2026 ocm ran 18h) Power status check Ongoing"/>
    <s v="SUO_054"/>
    <m/>
    <s v=""/>
  </r>
  <r>
    <s v="Brazzaville"/>
    <s v="LIT_081"/>
    <s v="Douala"/>
    <s v="IHS"/>
    <s v="Grid-Gen"/>
    <s v="LITTORAL"/>
    <s v="Douala"/>
    <s v="ZTE"/>
    <n v="0"/>
    <n v="17.909575439527671"/>
    <n v="22.486769938904157"/>
    <n v="0"/>
    <n v="0"/>
    <n v="0"/>
    <n v="0"/>
    <n v="0"/>
    <n v="0"/>
    <n v="0"/>
    <n v="0"/>
    <n v="0"/>
    <n v="0"/>
    <n v="0"/>
    <n v="0"/>
    <n v="0"/>
    <n v="0"/>
    <n v="0"/>
    <n v="0"/>
    <n v="0"/>
    <n v="0"/>
    <n v="0"/>
    <n v="0"/>
    <n v="0"/>
    <m/>
    <n v="14.879074601992395"/>
    <n v="6.933953215112167"/>
    <n v="5.9011521160378209"/>
    <n v="22.834291763248387"/>
    <n v="14.879074601992395"/>
    <x v="0"/>
    <m/>
    <s v="PDH"/>
    <s v="TX ISSUE"/>
    <s v="ODU HS"/>
    <x v="1"/>
    <s v="(05-10-2026 top offenders): 10/05/2026 FME activé ETA=17H35 UTC_x000a_besoin activer un FME vérifier la chaine antennaire de l'ODU 6/1..;..;(05-10-2026 ocm ran 12h) Power status check Ongoing..;..;(05-10-2026 ticket): INC-20260510-00007442...2026-05-10 16:42:44...10/05/2026 FME activé ETA=17H35 UTC...Ongoing work for link upgrade ...Grid Outage...user:NGUESSAN KOFFI MARC PAETERNE"/>
    <s v="LIT_081"/>
    <m/>
    <s v=""/>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24.179657737713061"/>
    <m/>
    <n v="14.781160022029889"/>
    <n v="12.861123101087491"/>
    <n v="11.073625263930966"/>
    <n v="17.693675073927423"/>
    <n v="14.781160022029889"/>
    <x v="0"/>
    <m/>
    <s v="AKTIVCO"/>
    <s v="POWER ISSUE"/>
    <s v="AKTIVCO Defaut GE &amp; Power Cabinet"/>
    <x v="0"/>
    <s v="(05-10-2026  retour CAMUSAT ):  Nuisance sonore || (05-10-2026 top offenders):"/>
    <s v="CTR_942"/>
    <m/>
    <s v=""/>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0.30836850410777561"/>
    <n v="0.66546244217867667"/>
    <n v="1.2317618489126314"/>
    <n v="1.2317618489126314"/>
    <n v="0.41438020962637601"/>
    <n v="0.28075980287244662"/>
    <m/>
    <n v="14.756886480439912"/>
    <n v="6.9182163711137488"/>
    <n v="5.8848954986382696"/>
    <n v="22.614759875412318"/>
    <n v="14.756886480439912"/>
    <x v="0"/>
    <m/>
    <s v="PDH"/>
    <s v="TX ISSUE"/>
    <s v="ODU HS"/>
    <x v="1"/>
    <s v="(05-10-2026 top offenders): Le site est impacté par BRAZZAVILLE_LIT_081_x000a_BV vérifier le statut power de ce site, au besoin activer un FME vérifier la chaine antennaire de l'ODU 4/1..;..;(05-10-2026 ocm ran 12h) Power status check Ongoing..;..;(05-10-2026 ticket): INC-20260510-00007428...2026-05-10 13:35:46...Le site est impacté par BRAZZAVILLE_LIT_081_x000a_BV vérifier le statut power de ce site, au besoin activer un FME vérifier la chaine antennaire de l'ODU 4/1...Affected by the remote site down due to power issue....Grid Outage...user:OCM_NOC.IHS"/>
    <s v="LIT_081"/>
    <s v="BRAZZAVILLE_LIT_081"/>
    <s v=""/>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18597905223815153"/>
    <n v="3.5670156634823915E-5"/>
    <n v="5.3505234952120087E-5"/>
    <n v="0.18597905223815148"/>
    <n v="5.3505234952293776E-5"/>
    <n v="4.552612752935965"/>
    <n v="5.3505234952235873E-5"/>
    <n v="7.1340313269532038E-5"/>
    <n v="8.9175391587001892E-5"/>
    <n v="7.1340313269474141E-5"/>
    <n v="7.1340313269474141E-5"/>
    <n v="2.3595738181455812"/>
    <n v="3.5670156634766019E-5"/>
    <m/>
    <n v="14.479504389079569"/>
    <n v="31.569108225523458"/>
    <n v="26.972778408942744"/>
    <n v="1.7572117778549159"/>
    <n v="14.479504389079569"/>
    <x v="0"/>
    <m/>
    <s v="PDH"/>
    <s v="TX ISSUE"/>
    <s v="ODU HS"/>
    <x v="1"/>
    <s v="(05-10-2026 top offenders):..;..;(05-10-2026  groupe whatsapp incident ) impacted by ADM_008_N_Baiboum  ,Defaut de plantage de l'ODU || Action:Refection des connecteurs. Reset des MPR de part et d'autre des sites de Baiboum et Touboro..;..;(05-10-2026 ticket): INC-20260510-00014592...Others"/>
    <s v="ADM_008"/>
    <s v=" impacted by ADM_008_N_Baiboum  ,Defaut de plantage de l'ODU || Action:Refection des connecteurs. Reset des MPR de part et d'autre des sites de Baiboum et Touboro"/>
    <s v="(05-10-2026  groupe whatsapp incident ) impacted by ADM_008_N_Baiboum  ,Defaut de plantage de l'ODU || Action:Refection des connecteurs. Reset des MPR de part et d'autre des sites de Baiboum et Touboro"/>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32.976007539244321"/>
    <n v="32.976007539244321"/>
    <n v="19.308023930394679"/>
    <n v="0"/>
    <m/>
    <n v="14.345306378109376"/>
    <n v="6.3906574104049021"/>
    <n v="5.5175809473294084"/>
    <n v="22.206442192147836"/>
    <n v="14.345306378109376"/>
    <x v="0"/>
    <m/>
    <s v="AKTIVCO"/>
    <s v="POWER ISSUE"/>
    <s v="AKTIVCO Defaut GE &amp; Power Cabinet"/>
    <x v="0"/>
    <s v="(05-10-2026  retour CAMUSAT ):  Baisse de tension  || (05-10-2026 top offenders): Power status check Ongoing..;..;(05-10-2026 ticket): INC-20260510-00011579...Grid Outage"/>
    <s v="CTR_833"/>
    <m/>
    <s v=""/>
  </r>
  <r>
    <s v="Maison-Blanche-IHS"/>
    <s v="CTR_123"/>
    <s v="Yaounde"/>
    <s v="IHS"/>
    <s v="GridOnly"/>
    <s v="CENTRE"/>
    <s v="Yaounde"/>
    <s v="ZTE"/>
    <n v="0"/>
    <n v="0"/>
    <n v="0"/>
    <n v="0"/>
    <n v="0"/>
    <n v="0"/>
    <n v="0"/>
    <n v="0"/>
    <n v="0"/>
    <n v="0"/>
    <n v="4.3822749284456624"/>
    <n v="0"/>
    <n v="13.077589011308868"/>
    <n v="0"/>
    <n v="0"/>
    <n v="0"/>
    <n v="0"/>
    <n v="0"/>
    <n v="0"/>
    <n v="5.869524274254987E-2"/>
    <n v="0"/>
    <n v="0"/>
    <n v="0"/>
    <n v="0"/>
    <m/>
    <n v="14.267670282193748"/>
    <n v="7.2511880068262933"/>
    <n v="6.3698845843916079"/>
    <n v="21.273252117136945"/>
    <n v="14.267670282193748"/>
    <x v="0"/>
    <m/>
    <s v="IHS GRID ONLY"/>
    <s v="POWER ISSUE"/>
    <s v="Coupure ENEO &amp; Baisse de tension"/>
    <x v="0"/>
    <s v="(05-10-2026 top offenders): 10/05/2026 Grid only site, No space to deploy MDG/Awaiting Grid return..;..;(hourly IHS): 10/05/2026 13:49 1:23:26 46.4 Grid outage without space for MDG. Awaiting grid return..;..;(05-10-2026 ocm ran 18h) 10/05/2026 Grid only site, No space to deploy MDG/Awaiting Grid return..;..;(05-10-2026 ticket): INC-20260510-00009780...2026-05-10 16:30:30...Grid only site, No space to deploy MDG//Grid return...Grid only site, No space to deploy MDG//Grid return...Grid Outage...Grid only site, No space to deploy MDG//Grid return...user:OCM_NOC.IHS"/>
    <s v="CTR_123"/>
    <m/>
    <s v=""/>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36.445340478779109"/>
    <n v="68.566798075523707"/>
    <n v="0"/>
    <n v="0"/>
    <n v="0.12404296969748844"/>
    <n v="0"/>
    <m/>
    <n v="13.927573173759319"/>
    <n v="6.4925722096327476"/>
    <n v="5.5290030804696189"/>
    <n v="21.370141638595037"/>
    <n v="13.927573173759319"/>
    <x v="0"/>
    <m/>
    <s v="AKTIVCO GRID ONLY"/>
    <s v="POWER ISSUE"/>
    <s v="AKTIVCO Coupure ENEO &amp; Baisse de tension"/>
    <x v="0"/>
    <s v=" (05-10-2026  retour CAMUSAT ):  Site impacté par Kotto Denver || (05-10-2026 top offenders):"/>
    <s v="LIT_657"/>
    <s v="  Site impacté par Kotto Denver_LIT_657"/>
    <s v=""/>
  </r>
  <r>
    <s v="Kondengui"/>
    <s v="CTR_040"/>
    <s v="Yaounde"/>
    <s v="IHS"/>
    <s v="Grid-Gen"/>
    <s v="CENTRE"/>
    <s v="Yaounde"/>
    <s v="ZTE"/>
    <n v="0"/>
    <n v="0"/>
    <n v="0"/>
    <n v="0"/>
    <n v="0"/>
    <n v="0"/>
    <n v="0"/>
    <n v="0"/>
    <n v="0"/>
    <n v="0"/>
    <n v="3.1333557341916993"/>
    <n v="0"/>
    <n v="0"/>
    <n v="0"/>
    <n v="0"/>
    <n v="1.9887004077812309"/>
    <n v="0"/>
    <n v="0"/>
    <n v="0"/>
    <n v="0"/>
    <n v="13.868556899607057"/>
    <n v="13.868556899607057"/>
    <n v="13.868556899607057"/>
    <n v="13.868556899607057"/>
    <m/>
    <n v="13.868556899607057"/>
    <n v="32.372936225315634"/>
    <n v="27.540622418066651"/>
    <n v="0"/>
    <n v="13.868556899607057"/>
    <x v="0"/>
    <m/>
    <s v="IHS GRID ONLY"/>
    <s v="POWER ISSUE"/>
    <s v="Coupure ENEO &amp; Baisse de tension"/>
    <x v="0"/>
    <s v="(05-10-2026 top offenders): Impacted by CTR_417_Z_Emombo-Tchad (Power issue)..;..;(05-10-2026 ocm ran 18h) Impacted by CTR_417_Z_Emombo-Tchad (Power issue)..;..;(05-10-2026 ocm ran 12h) Impacted by CTR_417_Z_Emombo-Tchad (Power issue)"/>
    <s v="CTR_417"/>
    <s v="Impacted by CTR_417_Z_Emombo-Tchad (Power issue)"/>
    <s v=""/>
  </r>
  <r>
    <s v="NR-Carrossel"/>
    <s v="CTR_565"/>
    <s v="Yaounde"/>
    <s v="CAMUSAT"/>
    <s v="Good Grid no GE - 8h"/>
    <s v="CENTRE"/>
    <s v="Yaounde"/>
    <s v="ZTE"/>
    <n v="22.13276146938216"/>
    <n v="0.41286422796939709"/>
    <n v="0"/>
    <n v="0"/>
    <n v="0"/>
    <n v="0"/>
    <n v="0"/>
    <n v="0"/>
    <n v="0"/>
    <n v="0"/>
    <n v="2.2890431266461775"/>
    <n v="0"/>
    <n v="0"/>
    <n v="0"/>
    <n v="0"/>
    <n v="1.442215773057903"/>
    <n v="0"/>
    <n v="0"/>
    <n v="0"/>
    <n v="0"/>
    <n v="13.868556899607057"/>
    <n v="13.868556899607057"/>
    <n v="13.868556899607057"/>
    <n v="13.868556899607057"/>
    <m/>
    <n v="13.868556899607057"/>
    <n v="32.372936225315634"/>
    <n v="27.540622418066651"/>
    <n v="0"/>
    <n v="13.868556899607057"/>
    <x v="0"/>
    <m/>
    <s v="AKTIVCO GRID ONLY"/>
    <s v="POWER ISSUE"/>
    <s v="AKTIVCO Coupure ENEO &amp; Baisse de tension"/>
    <x v="0"/>
    <s v="(05-10-2026 top offenders): Impacted by CTR_417_Z_Emombo-Tchad (TX issue)..;..;(05-10-2026 ocm ran 18h) Impacted by CTR_417_Z_Emombo-Tchad (TX issue)..;..;(05-10-2026 ocm ran 12h) Impacted by CTR_417_Z_Emombo-Tchad (TX issue)  || (05-10-2026  retour CAMUSAT ):  Grid outage Grid only site"/>
    <s v="CTR_417"/>
    <s v=" Impacted by CTR_417_Z_Emombo-Tchad (TX issue)"/>
    <s v=""/>
  </r>
  <r>
    <s v="Emombo-Tchad"/>
    <s v="CTR_417"/>
    <s v="Yaounde"/>
    <s v="IHS"/>
    <s v="GridOnly"/>
    <s v="CENTRE"/>
    <s v="Yaounde"/>
    <s v="ZTE"/>
    <n v="1.9369786806607827"/>
    <n v="0"/>
    <n v="0"/>
    <n v="0"/>
    <n v="0"/>
    <n v="0"/>
    <n v="0"/>
    <n v="0"/>
    <n v="0"/>
    <n v="0"/>
    <n v="5.4716415120722077"/>
    <n v="0"/>
    <n v="0"/>
    <n v="0"/>
    <n v="0"/>
    <n v="1.1005670128098672"/>
    <n v="0"/>
    <n v="0"/>
    <n v="0"/>
    <n v="0"/>
    <n v="13.868556899607057"/>
    <n v="13.868556899607057"/>
    <n v="13.868556899607057"/>
    <n v="13.868556899607057"/>
    <m/>
    <n v="13.868556899607057"/>
    <n v="32.372936225315634"/>
    <n v="27.540622418066651"/>
    <n v="0"/>
    <n v="13.868556899607057"/>
    <x v="0"/>
    <m/>
    <s v="SPARE-ISSUE"/>
    <s v="SPARE-ISSUE"/>
    <s v="SPARE-ISSUE"/>
    <x v="4"/>
    <s v="(05-10-2026 top offenders):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8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2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CTR_417"/>
    <m/>
    <s v=""/>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n v="2.7501690765424681E-2"/>
    <n v="12.426269786235887"/>
    <m/>
    <n v="13.868556899607057"/>
    <n v="32.372936225315634"/>
    <n v="27.540622418066651"/>
    <n v="0"/>
    <n v="13.868556899607057"/>
    <x v="0"/>
    <m/>
    <s v="AKTIVCO GRID ONLY"/>
    <s v="POWER ISSUE"/>
    <s v="AKTIVCO Coupure ENEO &amp; Baisse de tension"/>
    <x v="0"/>
    <s v="(05-10-2026 top offenders): 11.05.26: Grid outage grid only site / awaiting grid return escalade L4_x000a_08.05.26: Grid outage grid only site / awaiting grid return escalade L2 ..;..;(05-10-2026 ocm ran 18h) 08.05.26: Grid outage grid only site / awaiting grid return..;..;(05-10-2026 ocm ran 12h) 08.05.26: Grid outage grid only site / awaiting grid return || (05-10-2026  retour CAMUSAT ):  Mauvaises phases AC"/>
    <s v="LIT_653"/>
    <m/>
    <s v=""/>
  </r>
  <r>
    <s v="CBC-Radio-II"/>
    <s v="CTR_821"/>
    <s v="Yaounde"/>
    <s v="CAMUSAT"/>
    <s v="Good Grid no GE - 8h"/>
    <s v="CENTRE"/>
    <s v="Yaounde"/>
    <s v="ZTE"/>
    <n v="0"/>
    <n v="0"/>
    <n v="0"/>
    <n v="0"/>
    <n v="0"/>
    <n v="0"/>
    <n v="0"/>
    <n v="0"/>
    <n v="0"/>
    <n v="0"/>
    <n v="10.694465846538424"/>
    <n v="0"/>
    <n v="3.4511589947293775"/>
    <n v="0"/>
    <n v="0"/>
    <n v="0"/>
    <n v="0"/>
    <n v="0"/>
    <n v="0"/>
    <n v="0"/>
    <n v="0"/>
    <n v="0"/>
    <n v="0"/>
    <n v="1.8600916580344891"/>
    <m/>
    <n v="13.868556899607057"/>
    <n v="32.372936225315634"/>
    <n v="27.540622418066651"/>
    <n v="0"/>
    <n v="13.868556899607057"/>
    <x v="0"/>
    <m/>
    <s v="AKTIVCO GRID ONLY"/>
    <s v="POWER ISSUE"/>
    <s v="AKTIVCO Coupure ENEO &amp; Baisse de tension"/>
    <x v="0"/>
    <s v="(05-10-2026 top offenders): 11.05.25: Grid outage and grid only site / Grid return awaited escalade L4 _x000a_08.05.25: Grid outage and grid only site / Grid return awaited escalade L2 ..;..;(05-10-2026 ocm ran 18h) 08.05.25: Grid outage and grid only site / Grid return awaited..;..;(05-10-2026 ocm ran 12h) 08.05.25: Grid outage and grid only site / Grid return awaited  || (05-10-2026  retour CAMUSAT ):  Grid outage Grid only site"/>
    <s v="CTR_821"/>
    <m/>
    <s v=""/>
  </r>
  <r>
    <s v="Bonadibong-Crf-Tif"/>
    <s v="LIT_412"/>
    <s v="Douala"/>
    <s v="IHS"/>
    <s v="GridOnly"/>
    <s v="LITTORAL"/>
    <s v="Douala"/>
    <s v="ZTE"/>
    <n v="0"/>
    <n v="0"/>
    <n v="0"/>
    <n v="0"/>
    <n v="0"/>
    <n v="0"/>
    <n v="0"/>
    <n v="0"/>
    <n v="0"/>
    <n v="0"/>
    <n v="0"/>
    <n v="0"/>
    <n v="0"/>
    <n v="0"/>
    <n v="0"/>
    <n v="0"/>
    <n v="0"/>
    <n v="0"/>
    <n v="0"/>
    <n v="0"/>
    <n v="0"/>
    <n v="0"/>
    <n v="0"/>
    <n v="0"/>
    <m/>
    <n v="13.868556899607057"/>
    <n v="32.372936225315634"/>
    <n v="27.540622418066651"/>
    <n v="0"/>
    <n v="13.868556899607057"/>
    <x v="0"/>
    <m/>
    <s v="IHS GRID ONLY"/>
    <s v="POWER ISSUE"/>
    <s v="Coupure ENEO &amp; Baisse de tension"/>
    <x v="0"/>
    <s v="(05-10-2026 top offenders): 11/05/2026 IHS: Grid only site, No space to deployed MDG/Awaiting Grid return,Seraphin  informed ESCALADE L3 IHS _x000a_08.05.2026 IHS: Grid only site, No space to deployed MDG/Awaiting Grid return,Seraphin  informed..;..;(05-10-2026 ocm ran 18h) 08.05.2026 IHS: Grid only site, No space to deployed MDG/Awaiting Grid return,Seraphin  informed..;..;(05-10-2026 ocm ran 12h) 08.05.2026 IHS: Grid only site, No space to deployed MDG/Awaiting Grid return,Seraphin  informed"/>
    <s v="LIT_412"/>
    <m/>
    <s v=""/>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3.866202669269162"/>
    <n v="13.866202669269162"/>
    <n v="13.866202669269162"/>
    <n v="13.865881637859449"/>
    <n v="13.865881637859449"/>
    <n v="13.865988648329351"/>
    <n v="13.865667616919639"/>
    <m/>
    <n v="13.866095658799258"/>
    <n v="64.728636859585393"/>
    <n v="13.770311209033324"/>
    <n v="0"/>
    <n v="13.866095658799258"/>
    <x v="1"/>
    <s v="site en projet"/>
    <s v="Exclu"/>
    <s v="Exclu"/>
    <s v="EXCLU"/>
    <x v="2"/>
    <s v=""/>
    <s v="NRO_234"/>
    <m/>
    <s v=""/>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n v="0"/>
    <n v="0"/>
    <m/>
    <n v="13.846173876318725"/>
    <n v="7.910137125363196"/>
    <n v="14.635630765255293"/>
    <n v="14.963428908194288"/>
    <n v="13.846173876318725"/>
    <x v="0"/>
    <m/>
    <s v="AKTIVCO"/>
    <s v="POWER ISSUE"/>
    <s v="AKTIVCO Defaut GE &amp; Power Cabinet"/>
    <x v="0"/>
    <s v="(05-10-2026 top offenders): 10/05/2026 instabilit power ..;..;(05-10-2026 ocm ran 18h) 10/05/2026 instabilit power ..;..;(05-10-2026 ticket): INC-20260510-00012724...Grid Outage"/>
    <s v="LIT_209"/>
    <m/>
    <s v=""/>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44.11613632277782"/>
    <n v="44.11613632277782"/>
    <n v="35.032730935728082"/>
    <n v="30.580078788241966"/>
    <m/>
    <n v="13.306074199633025"/>
    <n v="4.0596061692425129"/>
    <n v="4.8736913954255368"/>
    <n v="21.266446252410439"/>
    <n v="13.306074199633025"/>
    <x v="0"/>
    <m/>
    <s v="AKTIVCO"/>
    <s v="POWER ISSUE"/>
    <s v="AKTIVCO Defaut GE &amp; Power Cabinet"/>
    <x v="0"/>
    <s v="(05-10-2026  retour CAMUSAT ):  Mauvaises phases AC  || (05-10-2026 top offenders):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05-10-2026 cells zte): 08/05/2026 : Need BO RAN analysis : Cell was down due to power ..;..;(05-10-2026 cells zte): 09/05/2026 : FME activer pour avoir les evidensces power pour pouvoir interpeller le powerco par rapport aux intabillites power du sitre _x000a_08/05/2026 : Need BO RAN analysis : Cell was down due to power ..;..;(05-10-2026 cells zte):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s v="CTR_258"/>
    <m/>
    <s v=""/>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3.295123461546146"/>
    <n v="14.572685791577848"/>
    <n v="15.416106645207499"/>
    <n v="15.416106645207499"/>
    <n v="13.679950946400597"/>
    <n v="1.2954687486623693"/>
    <m/>
    <n v="13.145790350794586"/>
    <n v="9.2672525768457561"/>
    <n v="11.826689158174975"/>
    <n v="15.057035198427549"/>
    <n v="13.145790350794586"/>
    <x v="0"/>
    <m/>
    <s v="No root cause"/>
    <s v="No root cause"/>
    <s v="No root cause"/>
    <x v="3"/>
    <s v="(05-10-2026 groupw whatsapp incident): SUO_186_H_Buea-Boduma-IHS -{ New case }  || (05-10-2026 top offenders):"/>
    <s v="SUO_186"/>
    <m/>
    <s v=""/>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13.831977153978078"/>
    <n v="10.458115388676292"/>
    <n v="2.8697532766605889"/>
    <n v="2.8697532766605889"/>
    <n v="0"/>
    <n v="0"/>
    <m/>
    <n v="12.973271638230418"/>
    <n v="22.143987626344376"/>
    <n v="28.088991061197984"/>
    <n v="0.73120295403257396"/>
    <n v="12.973271638230418"/>
    <x v="0"/>
    <m/>
    <s v="IHS"/>
    <s v="POWER ISSUE"/>
    <s v="Defaut GE &amp; Power Cabinet"/>
    <x v="0"/>
    <s v="(05-10-2026 top offenders): 09/05/2026 : Power issue || Mail sent to IHS..;..;(hourly IHS): 10/05/2026 00:37 0:37:16 45.8V FME MERLIN IS ON SITE/Franklin informed..;..;(05-10-2026 cells huawei): 09/05/2026 : Power issue || Mail sent to IHS..;..;(05-10-2026 ocm ran 18h) Power status check Ongoing..;..;(05-10-2026 ocm ran 12h) Power status check Ongoing..;..;(05-10-2026 ticket): INC-20260510-00004839...2026-05-10 08:14:19..._x0009_PWC overload. // Load stabilized....FME Gael is on site and reports insufficient rectifiers and PWC overload // Load stabilized....Grid Outage...user:OCM_NOC.IHS"/>
    <s v="NRD_085"/>
    <m/>
    <s v=""/>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12290152468517541"/>
    <n v="0.12290152468517541"/>
    <n v="0"/>
    <n v="0"/>
    <m/>
    <n v="12.710222068127143"/>
    <n v="6.7398654724650182"/>
    <n v="5.7135635015351358"/>
    <n v="18.849235663770852"/>
    <n v="12.710222068127143"/>
    <x v="0"/>
    <m/>
    <s v="AKTIVCO"/>
    <s v="POWER ISSUE"/>
    <s v="AKTIVCO Defaut GE &amp; Power Cabinet"/>
    <x v="0"/>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s v="(05-10-2026  groupe whatsapp incident ) impacted by  CTR_750_Z_Nkometou-II(CTR-750) ,Probleme d'energie || Action : RCA attendu de CAMUSAT"/>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5977019858289594"/>
    <n v="1.5977019858289594"/>
    <n v="9.0947306617812842"/>
    <n v="13.270065176510204"/>
    <m/>
    <n v="12.6858771862239"/>
    <n v="24.090860041005719"/>
    <n v="27.540622418066651"/>
    <n v="0"/>
    <n v="12.6858771862239"/>
    <x v="0"/>
    <m/>
    <s v="AKTIVCO GRID ONLY"/>
    <s v="POWER ISSUE"/>
    <s v="AKTIVCO Coupure ENEO &amp; Baisse de tension"/>
    <x v="0"/>
    <s v="(05-10-2026 top offenders): Power status check Ongoing  || (05-10-2026  retour CAMUSAT ):  Access issue (dalle abritant les équipements fragilisée)"/>
    <s v="LIT_656"/>
    <m/>
    <s v=""/>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1.9190544269517974E-2"/>
    <n v="1.9190544269517974E-2"/>
    <n v="0"/>
    <n v="0"/>
    <m/>
    <n v="12.549206981077699"/>
    <n v="7.6286224716137312"/>
    <n v="6.5953521799592663"/>
    <n v="17.729448614148108"/>
    <n v="12.549206981077699"/>
    <x v="0"/>
    <m/>
    <s v="AKTIVCO"/>
    <s v="POWER ISSUE"/>
    <s v="AKTIVCO Defaut GE &amp; Power Cabinet"/>
    <x v="0"/>
    <s v="(05-10-2026  retour CAMUSAT ):  Désequilibre des phases au niveau du GE  || (05-10-2026 top offenders): Power issue at Nkometou-II. NOC Camusat said that power team is on the way to the site for troublesshooting..;..;(05-10-2026  groupe whatsapp incident ) impacted by  CTR_750_Z_Nkometou-II(CTR-750) ,Probleme d'energie || Action : RCA attendu de CAMUSAT..;..;(05-10-2026 ticket): INC-20260510-00008848...2026-05-10 17:06:32...Probleme d'energie sur le site de NKOMETOU , Tension à 24.58V , CAMUSAT alerté pour prise en charge_x000a__x000a_Feedback Camusat : The technician is on the way ETA 18h30...RCA attendu de CAMUSAT...Others...Probleme d'energie...user:OCM_NOC.CAMUSAT"/>
    <s v="CTR_750"/>
    <s v=" impacted by  CTR_750_Z_Nkometou-II(CTR-750) ,Probleme d'energie || Action : RCA attendu de CAMUSAT"/>
    <s v="(05-10-2026  groupe whatsapp incident ) impacted by  CTR_750_Z_Nkometou-II(CTR-750) ,Probleme d'energie || Action : RCA attendu de CAMUSAT"/>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m/>
    <n v="12.533440771845115"/>
    <n v="7.3160088166292976"/>
    <n v="6.2525288071510428"/>
    <n v="18.005513639636916"/>
    <n v="12.533440771845115"/>
    <x v="0"/>
    <m/>
    <s v="AKTIVCO GRID ONLY"/>
    <s v="POWER ISSUE"/>
    <s v="AKTIVCO Coupure ENEO &amp; Baisse de tension"/>
    <x v="0"/>
    <s v="(05-10-2026 top offenders): Impacted by CTR_123_Z_Maison-Blanche-IHS(CTR-123)..;..;(05-10-2026 ocm ran 18h) Impacted by CTR_123_Z_Maison-Blanche-IHS(CTR-123)..;..;(05-10-2026 ticket): INC-20260510-00009798...2026-05-10 15:38:13...Grid outage and grid only site / Grid return awaited...power failure. Group don't start ...Grid Outage...user:OCM_NOC.CAMUSAT || (05-10-2026  retour CAMUSAT ):  Grid outage Grid only site"/>
    <s v="CTR_561"/>
    <m/>
    <s v=""/>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12.326964070164625"/>
    <n v="12.36137987040521"/>
    <n v="12.32692840000799"/>
    <n v="12.326964070164625"/>
    <n v="12.326785719381451"/>
    <n v="12.326785719381451"/>
    <n v="12.32678571938145"/>
    <n v="12.326714379068182"/>
    <n v="12.326643038754911"/>
    <n v="12.326714379068182"/>
    <n v="12.326714379068182"/>
    <n v="12.326892729851355"/>
    <n v="12.326607368598276"/>
    <m/>
    <n v="12.326678708911547"/>
    <n v="21.575462913004728"/>
    <n v="27.540622418066651"/>
    <n v="0"/>
    <n v="12.326678708911547"/>
    <x v="0"/>
    <m/>
    <s v="SPARE-ISSUE"/>
    <s v="SPARE-ISSUE"/>
    <s v="Warehouse HUAWEI"/>
    <x v="4"/>
    <s v="(05-10-2026 top offenders):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8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2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m/>
    <s v=""/>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7110795786926458"/>
    <n v="12.85188609520222"/>
    <n v="6.3680147132262075"/>
    <n v="6.3680147132262075"/>
    <n v="14.985746205408738"/>
    <n v="11.488519203385525"/>
    <m/>
    <n v="12.250522924496266"/>
    <n v="7.4717536139787137"/>
    <n v="11.291070803200151"/>
    <n v="14.176753026591987"/>
    <n v="12.250522924496266"/>
    <x v="0"/>
    <m/>
    <s v="IHS GRID ONLY"/>
    <s v="POWER ISSUE"/>
    <s v="Coupure ENEO &amp; Baisse de tension"/>
    <x v="0"/>
    <s v="(05-10-2026 top offenders): 09/05/2026 : Need BO RAN analysis || Cell was down due to power ..;..;(05-10-2026 cells zte): 09/05/2026 : Need BO RAN analysis || Cell was down due to power ..;..;(05-10-2026 cells zte): 09/05/2026 : Need BO RAN analysis || Cell was down due to power "/>
    <s v="LIT_287"/>
    <m/>
    <s v=""/>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6988118984228082"/>
    <n v="5.1231440817502918"/>
    <n v="0.95676277633670337"/>
    <n v="0.95676277633670337"/>
    <n v="2.2722424828711909"/>
    <n v="8.256089609140691"/>
    <m/>
    <n v="12.209002862173369"/>
    <n v="11.90317394658066"/>
    <n v="15.582711544280901"/>
    <n v="10.120902253828795"/>
    <n v="12.209002862173369"/>
    <x v="0"/>
    <m/>
    <s v="IHS"/>
    <s v="POWER ISSUE"/>
    <s v="Defaut GE &amp; Power Cabinet"/>
    <x v="0"/>
    <s v="(05-10-2026 top offenders): Power status check Ongoing..;..;(hourly IHS): 10/05/2026 19:02 1:10:34 54.5 Rectifiers hanging due to MPR faulty..;..;(05-10-2026 ocm ran 18h) Power status check Ongoing..;..;(05-10-2026 ocm ran 12h) Power status check Ongoing"/>
    <s v="NRD_040"/>
    <m/>
    <s v=""/>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13.85325440241073"/>
    <n v="10.653821542222548"/>
    <n v="11.613864133800183"/>
    <n v="13.85325440241073"/>
    <n v="12.335150371112311"/>
    <n v="11.672238345133021"/>
    <n v="12.164325990988292"/>
    <n v="11.301429231836043"/>
    <n v="12.286371431914233"/>
    <n v="11.769136325631434"/>
    <n v="11.769136325631434"/>
    <n v="11.748590315409793"/>
    <n v="12.513197957954873"/>
    <m/>
    <n v="12.150432464979041"/>
    <n v="52.714180944730202"/>
    <n v="13.770311209033324"/>
    <n v="0"/>
    <n v="12.150432464979041"/>
    <x v="2"/>
    <m/>
    <s v="IHS"/>
    <s v="POWER ISSUE"/>
    <s v="Defaut GE &amp; Power Cabinet"/>
    <x v="0"/>
    <s v="(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
    <s v="NRO_046"/>
    <m/>
    <s v=""/>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1.0764718220030667"/>
    <n v="0"/>
    <n v="11.740297003992206"/>
    <n v="11.740297003992206"/>
    <n v="26.225305550561732"/>
    <n v="8.7736814169898398"/>
    <m/>
    <n v="12.016865563460062"/>
    <n v="2.3320504058607003"/>
    <n v="4.039503792785716"/>
    <n v="19.80434814727262"/>
    <n v="12.016865563460062"/>
    <x v="0"/>
    <m/>
    <s v="AKTIVCO GRID ONLY"/>
    <s v="POWER ISSUE"/>
    <s v="AKTIVCO Coupure ENEO &amp; Baisse de tension"/>
    <x v="0"/>
    <s v="(05-10-2026 top offenders): || (05-10-2026  retour CAMUSAT ):  Grid outage Grid only site"/>
    <s v="CTR_849"/>
    <m/>
    <s v=""/>
  </r>
  <r>
    <s v="Foreke"/>
    <s v="OST_251"/>
    <s v="OUEST"/>
    <s v="CAMUSAT"/>
    <s v="Medium Grid + GE"/>
    <s v="OUEST"/>
    <s v="Dschang"/>
    <s v="NOKIA"/>
    <n v="5.525333147336596E-2"/>
    <n v="4.1038515208327894E-2"/>
    <n v="0.98496752417673428"/>
    <n v="0"/>
    <n v="5.5253531933106864E-2"/>
    <n v="0"/>
    <n v="0"/>
    <n v="1.1888178743402145"/>
    <n v="0"/>
    <n v="5.4737717880089923E-2"/>
    <n v="0"/>
    <n v="5.9729677284958954E-2"/>
    <n v="5.9196292838330763E-2"/>
    <n v="0"/>
    <n v="5.9729677284958954E-2"/>
    <n v="0"/>
    <n v="2.4077355728483103E-3"/>
    <n v="5.8338541176201832E-2"/>
    <n v="0"/>
    <n v="5.523523754897483E-2"/>
    <n v="5.5948640681670922E-2"/>
    <n v="5.5948640681670922E-2"/>
    <n v="0"/>
    <n v="4.7739689184523151"/>
    <m/>
    <n v="11.932808839350177"/>
    <n v="20.879045118281116"/>
    <n v="17.780276834256455"/>
    <n v="5.7187047871700081"/>
    <n v="11.932808839350177"/>
    <x v="0"/>
    <m/>
    <s v="PDH"/>
    <s v="TX ISSUE"/>
    <s v="ODU HS"/>
    <x v="1"/>
    <s v="(05-10-2026 top offenders):..;..;(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s v="(05-10-2026  groupe whatsapp incident ) impacted by OST_059_H_Fokoue  ,Defaut  de l'ODU sur le site de Bafou corruption de la MIB a Fokoue|| Action :remplacement de l'ODU a Bafou , configuration de la MIB sur le site de Fokoue"/>
  </r>
  <r>
    <s v="CTR_953_Z_Akak-II"/>
    <s v="CTR_953"/>
    <s v="Yaounde"/>
    <s v="ESCO"/>
    <s v="Good Grid + Solar + GE"/>
    <s v="CTR"/>
    <s v="Yaoundé"/>
    <s v="ZTE"/>
    <n v="0"/>
    <n v="0"/>
    <n v="0"/>
    <n v="0"/>
    <n v="0"/>
    <n v="0"/>
    <n v="0"/>
    <n v="0"/>
    <n v="0"/>
    <n v="0.13513638841090894"/>
    <n v="0"/>
    <n v="0"/>
    <n v="0"/>
    <n v="0"/>
    <n v="0"/>
    <n v="0"/>
    <n v="0"/>
    <n v="0"/>
    <n v="0"/>
    <n v="7.773615070498499"/>
    <n v="8.699951203225785E-2"/>
    <n v="8.699951203225785E-2"/>
    <n v="0"/>
    <n v="0"/>
    <m/>
    <n v="11.821874652215973"/>
    <n v="6.795194217634057"/>
    <n v="5.779705621347043"/>
    <n v="17.088021513919809"/>
    <n v="11.821874652215973"/>
    <x v="0"/>
    <m/>
    <s v="AKTIVCO"/>
    <s v="POWER ISSUE"/>
    <s v="AKTIVCO Defaut GE &amp; Power Cabinet"/>
    <x v="0"/>
    <s v="(05-10-2026 top offenders): Indisponibilité des services mobiles Voix &amp; Data dans la localité de CTR_750_Z_Nkometou-II(CTR-750) et environs. || (05-10-2026  groupe whatsapp incident ) impacted by  CTR_750_Z_Nkometou-II(CTR-750) ,Probleme d'energie || Action : RCA attendu de CAMUSAT || (05-10-2026  retour CAMUSAT ):  Site impacté par Nkometou 2"/>
    <s v="CTR_750"/>
    <s v="impacted by  CTR_750_Z_Nkometou-II(CTR-750) ,Probleme d'energie || Action : RCA attendu de CAMUSAT"/>
    <s v=""/>
  </r>
  <r>
    <s v="NYOM-Camtel"/>
    <s v="CTR_551"/>
    <s v="Yaounde"/>
    <s v="CAMUSAT"/>
    <s v="HGB"/>
    <s v="CENTRE"/>
    <s v="Yaounde"/>
    <s v="ZTE"/>
    <n v="0"/>
    <n v="0"/>
    <n v="0"/>
    <n v="0"/>
    <n v="0"/>
    <n v="0"/>
    <n v="0"/>
    <n v="0"/>
    <n v="6.4206281942625276E-4"/>
    <n v="0.13344205597075612"/>
    <n v="0"/>
    <n v="0"/>
    <n v="0"/>
    <n v="0"/>
    <n v="0"/>
    <n v="0"/>
    <n v="0"/>
    <n v="0"/>
    <n v="0"/>
    <n v="9.102667271632523"/>
    <n v="2.3774159397088469E-2"/>
    <n v="2.3774159397088469E-2"/>
    <n v="0"/>
    <n v="0"/>
    <m/>
    <n v="11.743560823324287"/>
    <n v="6.743737235670979"/>
    <n v="5.7181854809918695"/>
    <n v="16.991542396364807"/>
    <n v="11.743560823324287"/>
    <x v="0"/>
    <m/>
    <s v="AKTIVCO"/>
    <s v="POWER ISSUE"/>
    <s v="AKTIVCO Defaut GE &amp; Power Cabinet"/>
    <x v="0"/>
    <s v="(05-10-2026 top offenders): Indisponibilité des services mobiles Voix &amp; Data dans la localité de CTR_750_Z_Nkometou-II(CTR-750) et environs...;..;(05-10-2026  groupe whatsapp incident ) impacted by  CTR_750_Z_Nkometou-II(CTR-750) ,Probleme d'energie || Action : RCA attendu de CAMUSAT..;..;(05-10-2026 ticket): INC-20260510-00008437...Grid Outage  || (05-10-2026  retour CAMUSAT ):  Site impacté par Nkometou 2"/>
    <s v="CTR_750"/>
    <s v=" impacted by  CTR_750_Z_Nkometou-II(CTR-750) ,Probleme d'energie || Action : RCA attendu de CAMUSAT"/>
    <s v="(05-10-2026  groupe whatsapp incident ) impacted by  CTR_750_Z_Nkometou-II(CTR-750) ,Probleme d'energie || Action : RCA attendu de CAMUSAT"/>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n v="0"/>
    <n v="0.49893631592915122"/>
    <m/>
    <n v="11.22370396052883"/>
    <n v="7.0760843934470783"/>
    <n v="12.21036657928469"/>
    <n v="11.724281902610606"/>
    <n v="11.22370396052883"/>
    <x v="0"/>
    <m/>
    <s v="AKTIVCO"/>
    <s v="POWER ISSUE"/>
    <s v="AKTIVCO Defaut GE &amp; Power Cabinet"/>
    <x v="0"/>
    <s v="(05-10-2026 top offenders): Impacted by LIT_209_Z_Cellucam-New(LIT-209)..;..;(05-10-2026 ocm ran 18h) Impacted by LIT_209_Z_Cellucam-New(LIT-209)..;..;(05-10-2026 ticket): INC-20260510-00013227...Grid Outage"/>
    <s v="LIT_209"/>
    <s v=" Impacted by LIT_209_Z_Cellucam-New(LIT-209)"/>
    <s v=""/>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1.1224684889836283"/>
    <n v="1.1224684889836283"/>
    <n v="0"/>
    <n v="0"/>
    <m/>
    <n v="10.910305964335549"/>
    <n v="6.8866177875296248"/>
    <n v="11.776856781963271"/>
    <n v="11.454270334692591"/>
    <n v="10.910305964335549"/>
    <x v="1"/>
    <m/>
    <s v="IHS"/>
    <s v="POWER ISSUE"/>
    <s v="AKTIVCO Defaut GE &amp; Power Cabinet"/>
    <x v="0"/>
    <s v="(05-10-2026 top offenders): Impacted by LIT_209_Z_Cellucam-New(LIT-209)..;..;(05-10-2026 ocm ran 18h) Impacted by LIT_209_Z_Cellucam-New(LIT-209)..;..;(05-10-2026 ticket): INC-20260510-00012711...Grid Outage ||(05-10-2026 groupw whatsapp incident):INC-20260510-00009594 // LIT_209_Z_Cellucam-New(LIT-209), The technician is managing with the level 0 INC-20260510-00009594 // LIT_209_Z_Cellucam-New(LIT-209), The technician is managing with the level 0"/>
    <s v="LIT_209"/>
    <s v=" Impacted by LIT_209_Z_Cellucam-New(LIT-209)"/>
    <s v=""/>
  </r>
  <r>
    <s v="Edea-Beon"/>
    <s v="LIT_186"/>
    <s v="LITTORAL"/>
    <s v="IHS"/>
    <s v="Grid-Gen"/>
    <s v="LITTORAL"/>
    <s v="Edea"/>
    <s v="ZTE"/>
    <n v="16.1305977176807"/>
    <n v="35.310030733406947"/>
    <n v="0"/>
    <n v="0"/>
    <n v="0"/>
    <n v="1.9391545602155045"/>
    <n v="0"/>
    <n v="6.3421538496659741E-2"/>
    <n v="0"/>
    <n v="0"/>
    <n v="0"/>
    <n v="0"/>
    <n v="0"/>
    <n v="0"/>
    <n v="0"/>
    <n v="0"/>
    <n v="0"/>
    <n v="0"/>
    <n v="0"/>
    <n v="0"/>
    <n v="0"/>
    <n v="0"/>
    <n v="1.4027110745848714"/>
    <n v="0"/>
    <m/>
    <n v="10.677362006432045"/>
    <n v="6.7790826868737746"/>
    <n v="11.538585772038452"/>
    <n v="11.190414825321156"/>
    <n v="10.677362006432045"/>
    <x v="0"/>
    <m/>
    <s v="IHS"/>
    <s v="POWER ISSUE"/>
    <s v="Defaut GE &amp; Power Cabinet"/>
    <x v="0"/>
    <s v="(05-10-2026 top offenders):..;..;(05-10-2026 ticket): INC-20260510-00004530...2026-05-10 10:36:03...no power issue u=49v load=39A site on grid...power issue observed Camusat support informed and he is managing it we are following up ...Grid Outage...user:OCM_NOC.CAMUSAT"/>
    <s v="LIT_186"/>
    <m/>
    <s v=""/>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15.990770703672311"/>
    <n v="0"/>
    <n v="0"/>
    <n v="4.0824494268519224E-2"/>
    <n v="14.724266122197395"/>
    <m/>
    <n v="10.291428746721914"/>
    <n v="7.5180898768629421"/>
    <n v="9.5950168473807516"/>
    <n v="11.499175361757363"/>
    <n v="10.291428746721914"/>
    <x v="0"/>
    <m/>
    <s v="AKTIVCO"/>
    <s v="POWER ISSUE"/>
    <s v="AKTIVCO Defaut GE &amp; Power Cabinet"/>
    <x v="0"/>
    <s v="(05-10-2026 top offenders): ||(05-10-2026 groupe whatsapp incident): EXN_237_H_Maroua-Boulore: Power status check Ongoing   || (05-10-2026 capture de la courbe): capture de la courbe power sur la platforme imaster  ,Maroua-Boulore EXN_237 "/>
    <s v="EXN_237"/>
    <m/>
    <s v=""/>
  </r>
  <r>
    <s v="EST_001_Z_Bertoua"/>
    <s v="EST_001"/>
    <s v="CENTRE"/>
    <s v="OCM"/>
    <s v="Grid Gen"/>
    <s v="EST"/>
    <s v="Bertoua"/>
    <s v="ZTE"/>
    <n v="0"/>
    <n v="0"/>
    <n v="0"/>
    <n v="0"/>
    <n v="0"/>
    <n v="0"/>
    <n v="0"/>
    <n v="0"/>
    <n v="0"/>
    <n v="0"/>
    <n v="0"/>
    <n v="0"/>
    <n v="0"/>
    <n v="0"/>
    <n v="0"/>
    <n v="0"/>
    <n v="0"/>
    <n v="0"/>
    <n v="0"/>
    <n v="0"/>
    <n v="0"/>
    <n v="0"/>
    <n v="9.0406011990879984E-2"/>
    <n v="0"/>
    <m/>
    <n v="9.7523278344219904"/>
    <n v="9.6604238856316123"/>
    <n v="4.1416123504391207"/>
    <n v="13.389427338809769"/>
    <n v="9.7523278344219904"/>
    <x v="0"/>
    <m/>
    <s v="SST &amp; DC"/>
    <s v="POWER ISSUE"/>
    <s v="Sites strategiques &amp; DataCenter"/>
    <x v="0"/>
    <s v="(05-10-2026  groupe whatsapp incident ):&quot;EST_001_Z_Bertoua(EST-001) -{ Feedback OCM : Nous avons délesté la BTS pour permettre de rétablir les 40 sites adosses à Bertoua HR._x000a_NB : le fusible a été à nouveau remplacé.  } &quot; || (05-10-2026 top offenders):"/>
    <s v="EST_001"/>
    <m/>
    <s v=""/>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7044805997152093"/>
    <n v="4.741580416227924"/>
    <n v="0.48029865908747171"/>
    <n v="0.48029865908747171"/>
    <n v="2.076145796771423"/>
    <n v="10.30651722297843"/>
    <m/>
    <n v="9.6647219297269391"/>
    <n v="9.1916907465358957"/>
    <n v="11.711352176559192"/>
    <n v="8.4767216170132649"/>
    <n v="9.6647219297269391"/>
    <x v="0"/>
    <m/>
    <s v="No root cause"/>
    <s v="No root cause"/>
    <s v="No root cause"/>
    <x v="3"/>
    <s v="(05-10-2026 top offenders): Power status check Ongoing..;..;(05-10-2026 ocm ran 18h) Power status check Ongoing"/>
    <s v="NRD_117"/>
    <m/>
    <s v=""/>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13.868556899607057"/>
    <n v="13.868556899607057"/>
    <n v="13.868556899607057"/>
    <n v="12.963715461429688"/>
    <m/>
    <n v="9.3669971707883501"/>
    <n v="0"/>
    <n v="27.90192239962866"/>
    <n v="0"/>
    <n v="9.3669971707883501"/>
    <x v="1"/>
    <m/>
    <s v="Exclu"/>
    <s v="Exclu"/>
    <s v="EXCLU"/>
    <x v="2"/>
    <s v="(hourly IHS): 10/05/2026 02:46 0:21:23 46V fme Merlin is heading to site ETA 03:30AM"/>
    <s v="NRD_110"/>
    <m/>
    <s v=""/>
  </r>
  <r>
    <s v="Soulede"/>
    <s v="EXN_052"/>
    <s v="EXTREME-NORD"/>
    <s v="IHS"/>
    <s v="Solar-Grid-Gen"/>
    <s v="EXTREME-NORD"/>
    <s v="Soulede"/>
    <s v="NOKIA"/>
    <n v="0"/>
    <n v="0"/>
    <n v="0"/>
    <n v="0"/>
    <n v="0"/>
    <n v="4.815749834923679E-3"/>
    <n v="0"/>
    <n v="0"/>
    <n v="0"/>
    <n v="2.9429582324530077E-3"/>
    <n v="0"/>
    <n v="5.4917540281116915E-2"/>
    <n v="0"/>
    <n v="1.689687742539673"/>
    <n v="5.4917540281116915E-2"/>
    <n v="0"/>
    <n v="0"/>
    <n v="0"/>
    <n v="0"/>
    <n v="0"/>
    <n v="0"/>
    <n v="0"/>
    <n v="0"/>
    <n v="0"/>
    <m/>
    <n v="9.2815551818424691"/>
    <n v="0"/>
    <n v="27.647412261345224"/>
    <n v="0"/>
    <n v="9.2815551818424691"/>
    <x v="2"/>
    <m/>
    <s v="No root cause"/>
    <s v="No root cause"/>
    <s v="No root cause"/>
    <x v="3"/>
    <s v="(05-10-2026 cells nokia): 09/05/2026 : Need BO RAN analysis "/>
    <s v="EXN_052"/>
    <m/>
    <s v=""/>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9.2457045997380387"/>
    <n v="9.2457045997380387"/>
    <n v="9.2457045997380387"/>
    <n v="9.2457045997380387"/>
    <n v="9.2457045997380387"/>
    <n v="19.343480066089668"/>
    <m/>
    <n v="9.2457045997380387"/>
    <n v="0"/>
    <n v="0"/>
    <n v="17.729448614148101"/>
    <n v="9.2457045997380387"/>
    <x v="0"/>
    <m/>
    <s v="BSS"/>
    <s v="RAN ISSUE"/>
    <s v="BSS Hardware issue"/>
    <x v="1"/>
    <s v="05-10-2026: hardware issue,  site with GPS issue (alarm : TDD down 09Apr 02pm)   ||  (05-10-2026 top offenders):"/>
    <s v="CTR_002"/>
    <m/>
    <s v=""/>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35.749219536972838"/>
    <n v="6.4995840859736385"/>
    <n v="8.430088633205207"/>
    <n v="8.430088633205207"/>
    <n v="9.2457045997380387"/>
    <n v="10.207318517377077"/>
    <m/>
    <n v="9.2457045997380387"/>
    <n v="0"/>
    <n v="0"/>
    <n v="17.729448614148101"/>
    <n v="9.2457045997380387"/>
    <x v="0"/>
    <m/>
    <s v="AKTIVCO GRID ONLY"/>
    <s v="POWER ISSUE"/>
    <s v="AKTIVCO Coupure ENEO &amp; Baisse de tension"/>
    <x v="0"/>
    <s v="(05-10-2026  retour CAMUSAT ):  Grid outage Grid only site"/>
    <s v="CTR_566"/>
    <m/>
    <s v=""/>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9.2457045997380387"/>
    <n v="9.2457045997380387"/>
    <n v="9.2457045997380387"/>
    <n v="9.2457045997380387"/>
    <n v="9.2457045997380387"/>
    <n v="9.2457045997380387"/>
    <m/>
    <n v="9.2457045997380387"/>
    <n v="0"/>
    <n v="27.540622418066651"/>
    <n v="0"/>
    <n v="9.2457045997380387"/>
    <x v="0"/>
    <m/>
    <s v="No root cause"/>
    <s v="No root cause"/>
    <s v="No root cause"/>
    <x v="3"/>
    <s v="(05-10-2026 top offenders):"/>
    <s v="LIT_780"/>
    <m/>
    <s v=""/>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9.2457045997380387"/>
    <n v="9.2457045997380387"/>
    <n v="9.2457045997380387"/>
    <n v="9.2457045997380387"/>
    <n v="9.2457045997380387"/>
    <n v="8.279007684778545"/>
    <m/>
    <n v="9.2457045997380387"/>
    <n v="0"/>
    <n v="0"/>
    <n v="17.729448614148101"/>
    <n v="9.2457045997380387"/>
    <x v="0"/>
    <m/>
    <s v="BSS"/>
    <s v="RAN ISSUE"/>
    <s v="BSS Hardware issue"/>
    <x v="1"/>
    <s v="05-10-2026: hardware issue,  site with GPS issue (alarm : TDD down 09Apr 02pm)   ||  (05-10-2026 top offenders):"/>
    <s v="CTR_200"/>
    <m/>
    <s v=""/>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9.2457045997380387"/>
    <n v="15.111269486606572"/>
    <n v="9.2457045997380387"/>
    <n v="9.2457045997380387"/>
    <n v="9.2457045997380387"/>
    <n v="8.2342773083585143"/>
    <m/>
    <n v="9.2457045997380387"/>
    <n v="0"/>
    <n v="0"/>
    <n v="17.729448614148101"/>
    <n v="9.2457045997380387"/>
    <x v="0"/>
    <m/>
    <s v="BSS"/>
    <s v="RAN ISSUE"/>
    <s v="BSS Hardware issue"/>
    <x v="1"/>
    <s v="05-10-2026: hardware issue,  site with GPS issue (alarm : TDD down 09Apr 02pm)(05-10-2026 top offenders):"/>
    <s v="CTR_197"/>
    <m/>
    <s v=""/>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5.9889479586682759"/>
    <n v="9.2457045997380387"/>
    <n v="9.2457045997380387"/>
    <n v="9.2457045997380387"/>
    <n v="9.2457045997380387"/>
    <n v="8.2321370989604272"/>
    <m/>
    <n v="9.2457045997380387"/>
    <n v="0"/>
    <n v="0"/>
    <n v="17.729448614148101"/>
    <n v="9.2457045997380387"/>
    <x v="0"/>
    <m/>
    <s v="AKTIVCO GRID ONLY"/>
    <s v="POWER ISSUE"/>
    <s v="AKTIVCO Coupure ENEO &amp; Baisse de tension"/>
    <x v="0"/>
    <s v="(05-10-2026  retour CAMUSAT ):  Grid outage Grid only site"/>
    <s v="CTR_682"/>
    <m/>
    <s v=""/>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9.2457045997380387"/>
    <n v="9.2457045997380387"/>
    <n v="9.2457045997380387"/>
    <n v="9.2457045997380387"/>
    <n v="9.3455810383154567"/>
    <n v="8.1788637200263672"/>
    <m/>
    <n v="9.2457045997380387"/>
    <n v="0"/>
    <n v="0"/>
    <n v="17.729448614148101"/>
    <n v="9.2457045997380387"/>
    <x v="0"/>
    <m/>
    <s v="BSS"/>
    <s v="RAN ISSUE"/>
    <s v="BSS Hardware issue"/>
    <x v="1"/>
    <s v="05-10-2026: hardware issue,  site with GPS issue (alarm : TDD down 09Apr 02pm)   ||  (05-10-2026 top offenders):"/>
    <s v="CTR_049"/>
    <m/>
    <s v=""/>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9.2457045997380387"/>
    <n v="9.2457045997380387"/>
    <n v="9.2457045997380387"/>
    <n v="9.2457045997380387"/>
    <n v="9.3517519754132739"/>
    <n v="8.1531633721710008"/>
    <m/>
    <n v="9.2457045997380387"/>
    <n v="0"/>
    <n v="0"/>
    <n v="17.729448614148101"/>
    <n v="9.2457045997380387"/>
    <x v="0"/>
    <m/>
    <s v="BSS"/>
    <s v="RAN ISSUE"/>
    <s v="BSS Hardware issue"/>
    <x v="1"/>
    <s v="05-10-2026: hardware issue,  site with GPS issue (alarm : TDD down 09Apr 02pm)   ||  (05-10-2026 top offenders):"/>
    <s v="CTR_086"/>
    <m/>
    <s v=""/>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9.2457045997380387"/>
    <n v="9.2457045997380387"/>
    <n v="9.3412114441276923"/>
    <n v="9.3412114441276923"/>
    <n v="9.4431924219465628"/>
    <n v="8.1306198331778123"/>
    <m/>
    <n v="9.2457045997380387"/>
    <n v="0"/>
    <n v="0"/>
    <n v="17.729448614148101"/>
    <n v="9.2457045997380387"/>
    <x v="0"/>
    <m/>
    <s v="BSS"/>
    <s v="RAN ISSUE"/>
    <s v="BSS Hardware issue"/>
    <x v="1"/>
    <s v="05-10-2026: hardware issue,  site with GPS issue (alarm : TDD down 09Apr 02pm)   ||  (05-10-2026 top offenders):"/>
    <s v="CTR_824"/>
    <m/>
    <s v=""/>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5.2379484808793677"/>
    <n v="5.2379484808793677"/>
    <n v="9.1476830093056307"/>
    <n v="8.1302274614548296"/>
    <m/>
    <n v="9.2457045997380387"/>
    <n v="0"/>
    <n v="0"/>
    <n v="17.729448614148101"/>
    <n v="9.2457045997380387"/>
    <x v="0"/>
    <m/>
    <s v="BSS"/>
    <s v="RAN ISSUE"/>
    <s v="BSS Hardware issue"/>
    <x v="1"/>
    <s v="05-10-2026: hardware issue,  site with GPS issue (alarm : TDD down 09Apr 02pm)(05-10-2026 top offenders):"/>
    <s v="CTR_093"/>
    <m/>
    <s v=""/>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8.3322632286342895"/>
    <n v="9.2457045997380387"/>
    <n v="7.13583266986842"/>
    <n v="7.13583266986842"/>
    <n v="6.6188115845254316"/>
    <n v="6.3228206247699275"/>
    <m/>
    <n v="9.2457045997380387"/>
    <n v="0"/>
    <n v="0"/>
    <n v="17.729448614148101"/>
    <n v="9.2457045997380387"/>
    <x v="0"/>
    <m/>
    <s v="AKTIVCO GRID ONLY"/>
    <s v="POWER ISSUE"/>
    <s v="AKTIVCO Coupure ENEO &amp; Baisse de tension"/>
    <x v="0"/>
    <s v="(05-10-2026  retour CAMUSAT ):  Grid outage Grid only site  || 05-10-2026: hardware issue,  site with GPS issue (alarm : TDD down 09Apr 02pm)   ||  (05-10-2026 top offenders):"/>
    <s v="CTR_917"/>
    <m/>
    <s v=""/>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9.2457045997380387"/>
    <n v="9.2457045997380387"/>
    <n v="9.2457045997380387"/>
    <n v="9.2457045997380387"/>
    <n v="9.6649359506667469"/>
    <n v="6.0262946126649037"/>
    <m/>
    <n v="9.2457045997380387"/>
    <n v="0"/>
    <n v="0"/>
    <n v="17.729448614148101"/>
    <n v="9.2457045997380387"/>
    <x v="0"/>
    <m/>
    <s v="BSS"/>
    <s v="RAN ISSUE"/>
    <s v="BSS Hardware issue"/>
    <x v="1"/>
    <s v="05-10-2026: hardware issue,  site with GPS issue (alarm : TDD down 09Apr 02pm)   ||  (05-10-2026 top offenders):"/>
    <s v="CTR_323"/>
    <m/>
    <s v=""/>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5.7552727625537541"/>
    <n v="4.7763053137118936"/>
    <m/>
    <n v="9.2457045997380387"/>
    <n v="0"/>
    <n v="0"/>
    <n v="17.729448614148101"/>
    <n v="9.2457045997380387"/>
    <x v="0"/>
    <m/>
    <s v="BSS"/>
    <s v="RAN ISSUE"/>
    <s v="BSS Hardware issue"/>
    <x v="1"/>
    <s v="05-10-2026: hardware issue,  site with GPS issue (alarm : TDD down 09Apr 02pm)   ||  (05-10-2026 top offenders):"/>
    <s v="CTR_064"/>
    <m/>
    <s v=""/>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6.0641406488544174"/>
    <n v="8.0088062482699964"/>
    <n v="9.2457045997380387"/>
    <n v="9.2457045997380387"/>
    <n v="3.8189718148690335"/>
    <n v="1.5469968581726037"/>
    <m/>
    <n v="9.2457045997380387"/>
    <n v="0"/>
    <n v="0"/>
    <n v="17.729448614148101"/>
    <n v="9.2457045997380387"/>
    <x v="0"/>
    <m/>
    <s v="BSS"/>
    <s v="RAN ISSUE"/>
    <s v="BSS Hardware issue"/>
    <x v="1"/>
    <s v="05-10-2026: hardware issue,  site with GPS issue (alarm : TDD down 09Apr 02pm)   ||  (05-10-2026 top offenders):"/>
    <s v="CTR_011"/>
    <m/>
    <s v=""/>
  </r>
  <r>
    <s v="Kanga"/>
    <s v="LIT_510"/>
    <s v="LITTORAL"/>
    <s v="IHS"/>
    <s v="Grid-Hybrid-Gen"/>
    <s v="LITTORAL"/>
    <s v="Massock-Songloulou"/>
    <s v="NOKIA"/>
    <n v="0"/>
    <n v="0"/>
    <n v="0"/>
    <n v="0"/>
    <n v="0"/>
    <n v="0.99509095518137713"/>
    <n v="0"/>
    <n v="0"/>
    <n v="7.2101826740124768E-3"/>
    <n v="1.945774552425614"/>
    <n v="9.2972309116965803"/>
    <n v="9.2451160421535636"/>
    <n v="9.2971226984682325"/>
    <n v="9.2449555264487078"/>
    <n v="9.2451160421535636"/>
    <n v="9.2451160421535636"/>
    <n v="9.2452230526234693"/>
    <n v="9.2453300630933732"/>
    <n v="9.2453300630933732"/>
    <n v="9.2450625369186117"/>
    <n v="9.2451695473885156"/>
    <n v="9.2451695473885156"/>
    <n v="9.2451160421535636"/>
    <n v="9.2451160421535636"/>
    <m/>
    <n v="9.2450625369186117"/>
    <n v="32.368439984173229"/>
    <n v="13.770311209033324"/>
    <n v="0"/>
    <n v="9.2450625369186117"/>
    <x v="0"/>
    <m/>
    <s v="BSS"/>
    <s v="RAN ISSUE"/>
    <s v="BSS Hardware issue"/>
    <x v="1"/>
    <s v="(05-10-2026 top offenders):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8h) 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2h) 10/05/2026  software SRAN24 toujours pas rcu HOnnore en route pour la verification a l'agence UPDATE dans 1H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ticket): INC-20260510-00001282...Grid Outage"/>
    <s v="LIT_510"/>
    <m/>
    <s v=""/>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9.2446344950389943"/>
    <n v="9.2451160421535636"/>
    <m/>
    <n v="9.2448485159788039"/>
    <n v="32.366941237125765"/>
    <n v="13.770311209033324"/>
    <n v="0"/>
    <n v="9.2448485159788039"/>
    <x v="2"/>
    <m/>
    <s v="No root cause"/>
    <s v="No root cause"/>
    <s v="No root cause"/>
    <x v="3"/>
    <s v=""/>
    <s v="EXN_133"/>
    <m/>
    <s v=""/>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2.8768179020958984"/>
    <n v="4.6760319855599528"/>
    <n v="4.6233874605976846"/>
    <n v="2.8768179020958984"/>
    <n v="2.1664971175498637"/>
    <n v="1.8424609084649113"/>
    <n v="3.8441756056145251"/>
    <n v="9.9257954930922321E-2"/>
    <n v="1.8034384290571397"/>
    <n v="3.7326322007345194"/>
    <n v="3.7326322007345194"/>
    <n v="9.2445274845690903"/>
    <n v="9.2445274845690903"/>
    <m/>
    <n v="9.2445809898040405"/>
    <n v="32.365067803316428"/>
    <n v="13.770311209033324"/>
    <n v="0"/>
    <n v="9.2445809898040405"/>
    <x v="2"/>
    <m/>
    <s v="BSS"/>
    <s v="RAN ISSUE"/>
    <s v="BSS Hardware issue"/>
    <x v="1"/>
    <s v="(05-10-2026 ocm ran 18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05-10-2026 ocm ran 12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s v="EXN_152"/>
    <m/>
    <s v=""/>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9.2444204740991864"/>
    <n v="6.8521218290848447"/>
    <n v="7.896070718225737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s v="ACCESS-ISSUE"/>
    <s v="ACCESS-ISSUE"/>
    <s v="ACCESS-ISSUE"/>
    <x v="6"/>
    <s v="(05-10-2026 ocm ran 18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10-2026 ocm ran 12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SUO_133"/>
    <m/>
    <s v=""/>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s v="SPARE-ISSUE"/>
    <s v="SPARE-ISSUE"/>
    <s v="SPARE-ISSUE"/>
    <x v="4"/>
    <s v="(05-10-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10-2026 ocm ran 12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m/>
    <s v=""/>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s v="ACCESS-ISSUE"/>
    <s v="ACCESS-ISSUE"/>
    <s v="ACCESS-ISSUE"/>
    <x v="6"/>
    <s v="(05-10-2026 ocm ran 18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10-2026 ocm ran 12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m/>
    <s v=""/>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1"/>
    <m/>
    <s v="Exclu"/>
    <s v="Exclu"/>
    <s v="EXCLU"/>
    <x v="2"/>
    <s v=""/>
    <s v="SUO_016"/>
    <m/>
    <s v=""/>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5.1945182132270693"/>
    <n v="0.60942976521179115"/>
    <n v="8.9190876114083977E-4"/>
    <n v="6.9182785326033827"/>
    <n v="5.6409828058686244"/>
    <n v="3.4201329048159672"/>
    <n v="8.0308346325309916"/>
    <n v="8.0388315974561237"/>
    <n v="4.0565582910412123"/>
    <n v="6.1543681707013791"/>
    <n v="6.1543681707013791"/>
    <n v="6.1630896633593295"/>
    <n v="9.2437070709664901"/>
    <m/>
    <n v="9.2280300371254995"/>
    <n v="43.040143440084094"/>
    <n v="9.1802074726888829"/>
    <n v="0"/>
    <n v="9.2280300371254995"/>
    <x v="0"/>
    <m/>
    <s v="SPARE-ISSUE"/>
    <s v="SPARE-ISSUE"/>
    <s v="Warehouse HUAWEI"/>
    <x v="4"/>
    <s v="(05-10-2026 top offenders):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8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2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ADM_100"/>
    <m/>
    <s v=""/>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n v="0"/>
    <n v="0.13174772353060413"/>
    <m/>
    <n v="9.1611841635918996"/>
    <n v="7.0316215643721855E-2"/>
    <n v="0.13579056886685623"/>
    <n v="17.460702458264659"/>
    <n v="9.1611841635918996"/>
    <x v="0"/>
    <m/>
    <s v="BSS"/>
    <s v="RAN ISSUE"/>
    <s v="BSS Hardware issue"/>
    <x v="1"/>
    <s v="(05-10-2026  cell dashboard ): 10/04/2026 : Interferance GPS  || (05-10-2026 top offenders):"/>
    <s v="CTR_160"/>
    <m/>
    <s v=""/>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4.062527644371392"/>
    <n v="4.062527644371392"/>
    <n v="17.763488313029882"/>
    <n v="5.098799199847047"/>
    <m/>
    <n v="9.0978339654085065"/>
    <n v="7.0037698484067326"/>
    <n v="6.0474616726338022"/>
    <n v="11.634950653034686"/>
    <n v="9.0978339654085065"/>
    <x v="0"/>
    <m/>
    <s v="AKTIVCO"/>
    <s v="POWER ISSUE"/>
    <s v="AKTIVCO Defaut GE &amp; Power Cabinet"/>
    <x v="0"/>
    <s v="(05-10-2026 top offenders):  ||(05-10-2026 capture de la courbe): capture de la courbe power sur la platforme Elastic , Moulanga LIT_670 ||(05-10-2026  groupe whatsapp incident ):LIT_670_Z_Moulanga(LIT-670) = INC-20260510-00000282 , Fme is was managing with level zero but he is unreachable now"/>
    <s v="LIT_670"/>
    <m/>
    <s v=""/>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13.868556899607057"/>
    <n v="40.563870269067138"/>
    <n v="0"/>
    <n v="0"/>
    <n v="0.95273204863697214"/>
    <n v="6.2424557618717413"/>
    <m/>
    <n v="8.9334837187137026"/>
    <n v="8.3430252309069614E-2"/>
    <n v="0.11916206806273866"/>
    <n v="17.031180573339721"/>
    <n v="8.9334837187137026"/>
    <x v="0"/>
    <m/>
    <s v="AKTIVCO GRID ONLY"/>
    <s v="POWER ISSUE"/>
    <s v="AKTIVCO Coupure ENEO &amp; Baisse de tension"/>
    <x v="0"/>
    <s v="(05-10-2026  retour CAMUSAT ):  Grid outage Grid only site"/>
    <s v="CTR_868"/>
    <m/>
    <s v=""/>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2.1611834501887661"/>
    <n v="7.0594093592783764"/>
    <n v="4.7698490153609985"/>
    <n v="4.7698490153609985"/>
    <n v="4.8708133937157729"/>
    <n v="6.9571608552847479"/>
    <m/>
    <n v="8.5356187916092363"/>
    <n v="3.9734282140130848"/>
    <n v="3.3649072969049096"/>
    <n v="13.113567515272495"/>
    <n v="8.5356187916092363"/>
    <x v="0"/>
    <m/>
    <s v="BSS"/>
    <s v="RAN ISSUE"/>
    <s v="BSS Hardware issue"/>
    <x v="1"/>
    <s v="05-10-2026: hardware issue,  site with GPS issue (alarm : TDD down 09Apr 02pm)   ||  (05-10-2026 top offenders):"/>
    <s v="CTR_675"/>
    <m/>
    <s v=""/>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10.690613469621868"/>
    <n v="10.690613469621868"/>
    <n v="3.051029012678601"/>
    <n v="3.8542674348591599"/>
    <m/>
    <n v="7.9581367907702756"/>
    <n v="8.2930669959913508E-2"/>
    <n v="0.12038397067773712"/>
    <n v="15.160217579733271"/>
    <n v="7.9581367907702756"/>
    <x v="0"/>
    <m/>
    <s v="No root cause"/>
    <s v="No root cause"/>
    <s v="No root cause"/>
    <x v="3"/>
    <s v="(05-10-2026 top offenders):"/>
    <s v="CTR_594"/>
    <m/>
    <s v=""/>
  </r>
  <r>
    <s v="Akak-IHS"/>
    <s v="CTR_513"/>
    <s v="Yaounde"/>
    <s v="IHS"/>
    <s v="Grid-Gen"/>
    <s v="CENTRE"/>
    <s v="Yaounde"/>
    <s v="ZTE"/>
    <n v="0"/>
    <n v="0"/>
    <n v="0"/>
    <n v="0"/>
    <n v="0"/>
    <n v="0"/>
    <n v="0"/>
    <n v="0"/>
    <n v="1.0701046990437546E-3"/>
    <n v="2.6651670932817404"/>
    <n v="0"/>
    <n v="0"/>
    <n v="0"/>
    <n v="0"/>
    <n v="0"/>
    <n v="0"/>
    <n v="0"/>
    <n v="0"/>
    <n v="0"/>
    <n v="4.5509947693282315"/>
    <n v="0"/>
    <n v="0"/>
    <n v="0"/>
    <n v="0"/>
    <m/>
    <n v="7.7790547693853025"/>
    <n v="6.7689661443033629"/>
    <n v="5.7304576333425121"/>
    <n v="9.3744459547308079"/>
    <n v="7.7790547693853025"/>
    <x v="0"/>
    <m/>
    <s v="AKTIVCO"/>
    <s v="POWER ISSUE"/>
    <s v="AKTIVCO Defaut GE &amp; Power Cabinet"/>
    <x v="0"/>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s v="(05-10-2026  groupe whatsapp incident ) impacted by  CTR_750_Z_Nkometou-II(CTR-750) ,Probleme d'energie || Action : RCA attendu de CAMUSAT"/>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9.366077110317807"/>
    <n v="36.497026535742918"/>
    <n v="0"/>
    <n v="0"/>
    <n v="0"/>
    <n v="0"/>
    <m/>
    <n v="7.613687923226407"/>
    <n v="6.4419894967806917"/>
    <n v="5.5898857064169638"/>
    <n v="9.2373710510936426"/>
    <n v="7.613687923226407"/>
    <x v="0"/>
    <m/>
    <s v="AKTIVCO GRID ONLY"/>
    <s v="POWER ISSUE"/>
    <s v="AKTIVCO Coupure ENEO &amp; Baisse de tension"/>
    <x v="0"/>
    <s v="(05-10-2026 top offenders):..;..;(05-10-2026 ticket): INC-20260510-00004073...2026-05-10 08:34:05... grid only site probable grid outage / FME will check...Grid Outage...user:OCM_NOC.CAMUSAT || (05-10-2026  retour CAMUSAT ):  Grid outage Grid only site"/>
    <s v="LIT_657"/>
    <m/>
    <s v=""/>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3342957141593401"/>
    <n v="4.289389840568667"/>
    <n v="5.6152138925272439"/>
    <n v="5.6152138925272439"/>
    <n v="8.9134549257632703"/>
    <n v="16.649313135463839"/>
    <m/>
    <n v="7.5757170414886739"/>
    <n v="10.515583971799575"/>
    <n v="17.885466711547682"/>
    <n v="0.13372327176180376"/>
    <n v="7.5757170414886739"/>
    <x v="0"/>
    <m/>
    <s v="AKTIVCO"/>
    <s v="POWER ISSUE"/>
    <s v="AKTIVCO Defaut GE &amp; Power Cabinet"/>
    <x v="0"/>
    <s v="(05-10-2026  retour CAMUSAT ):  Souci avec le GE "/>
    <s v="NRD_134"/>
    <m/>
    <s v=""/>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040511310293267"/>
    <n v="2.040511310293267"/>
    <n v="2.1614153062068935"/>
    <n v="0"/>
    <m/>
    <n v="7.3044098301244444"/>
    <n v="2.50140882222462"/>
    <n v="2.1312106653610381"/>
    <n v="11.949901448342731"/>
    <n v="7.3044098301244444"/>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61...2026-05-10 18:20:23...Vu le retour de CAMUSAT, le FME a été alerté pour la prise en charge , ETA : 01H30...Reset physique du MPR à Notre Dame Yassa...Others...MPR planté après resolution du probleme d'energie...user:OCM_NOC.CAMUSAT"/>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9.9876438577417084E-2"/>
    <n v="4.3065471859100022"/>
    <n v="4.4056388810414537"/>
    <n v="4.4056388810414537"/>
    <n v="5.2367000253971518"/>
    <n v="9.6010328650555152"/>
    <m/>
    <n v="7.1717703526779735"/>
    <n v="6.6194661263183976"/>
    <n v="8.4359625277531283"/>
    <n v="6.5091769048760373"/>
    <n v="7.1717703526779735"/>
    <x v="0"/>
    <m/>
    <s v="IHS"/>
    <s v="POWER ISSUE"/>
    <s v="Defaut GE &amp; Power Cabinet"/>
    <x v="0"/>
    <s v="(05-10-2026 top offenders): Power status check Ongoing..;..;(hourly IHS): 10/05/2026 18:46 1:25:50 54.6 Rectifiers hanging due to base connectors faulty...;..;(05-10-2026 ocm ran 18h) Power status check Ongoing"/>
    <s v="NRD_101"/>
    <m/>
    <s v=""/>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3.0267911412452597"/>
    <n v="3.0267911412452597"/>
    <n v="4.075226220133378"/>
    <n v="5.6093639868391385"/>
    <m/>
    <n v="7.1099361361515623"/>
    <n v="4.38458448736856"/>
    <n v="4.6046603153231267"/>
    <n v="9.4690098540713166"/>
    <n v="7.1099361361515623"/>
    <x v="0"/>
    <m/>
    <s v="No root cause"/>
    <s v="No root cause"/>
    <s v="No root cause"/>
    <x v="3"/>
    <s v="(05-10-2026 top offenders):"/>
    <s v="LIT_362"/>
    <m/>
    <s v=""/>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11.523743483062383"/>
    <n v="9.6702151338486964"/>
    <n v="23.575244768614827"/>
    <n v="23.575244768614827"/>
    <n v="13.868556899607057"/>
    <n v="29.969066840166313"/>
    <m/>
    <n v="7.0428762416781518"/>
    <n v="6.9885325867574704"/>
    <n v="5.957253383926477"/>
    <n v="7.7566337686897917"/>
    <n v="7.0428762416781518"/>
    <x v="0"/>
    <m/>
    <s v="AKTIVCO GRID ONLY"/>
    <s v="POWER ISSUE"/>
    <s v="AKTIVCO Coupure ENEO &amp; Baisse de tension"/>
    <x v="0"/>
    <s v="(05-10-2026 top offenders): Power status check Ongoing..;..;(05-10-2026 ocm ran 18h) Power status check Ongoing..;..;(05-10-2026 ticket): INC-20260510-00012476...2026-05-10 18:16:29...Grid outage grid only site /Grid return awaited...Grid Outage...user:OCM_NOC.CAMUSAT || (05-10-2026  retour CAMUSAT ):  Grid outage Grid only site"/>
    <s v="CTR_776"/>
    <m/>
    <s v=""/>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8.4012610589574876"/>
    <n v="9.1584616909373242"/>
    <n v="9.0566245748942453"/>
    <n v="8.4012610589574876"/>
    <n v="6.3430655566982939"/>
    <n v="5.4652432280671697"/>
    <n v="9.2449198562920731"/>
    <n v="7.6448417708744927"/>
    <n v="4.2424643672170355"/>
    <n v="7.4414806385682413"/>
    <n v="7.4414806385682413"/>
    <n v="7.4330120904063062"/>
    <n v="6.8612068662377581"/>
    <m/>
    <n v="6.9567666327681232"/>
    <n v="15.567735373227983"/>
    <n v="7.1581072561801804"/>
    <n v="4.4691992862904755"/>
    <n v="6.9567666327681232"/>
    <x v="2"/>
    <m/>
    <s v="SPARE-ISSUE"/>
    <s v="SPARE-ISSUE"/>
    <s v="Warehouse HUAWEI"/>
    <x v="4"/>
    <s v="(05-10-2026 ocm ran 18h) 09.05.26: Carte EAC faulty et commande passée au SPM, vérifications en cours..;..;(05-10-2026 ocm ran 12h) 09.05.26: Carte EAC faulty et commande passée au SPM, vérifications en cours..;..;(05-10-2026 ticket): INC-20260510-00017453...Transmission Board fault"/>
    <s v="EXN_274"/>
    <m/>
    <s v=""/>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m/>
    <n v="6.9084354213216228"/>
    <n v="4.8832925674136423"/>
    <n v="4.1572314534308479"/>
    <n v="9.2340878198688028"/>
    <n v="6.9084354213216228"/>
    <x v="1"/>
    <m/>
    <s v="Exclu"/>
    <s v="Exclu"/>
    <s v="EXCLU"/>
    <x v="2"/>
    <s v=""/>
    <s v="LIT_837"/>
    <m/>
    <s v=""/>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3.6356807150011545"/>
    <n v="3.6356807150011545"/>
    <n v="0"/>
    <n v="5.0366261168326161E-2"/>
    <m/>
    <n v="6.7860332788293327"/>
    <n v="4.0190151033735795"/>
    <n v="3.5732682558625819"/>
    <n v="9.6119672136529868"/>
    <n v="6.7860332788293327"/>
    <x v="0"/>
    <m/>
    <s v="IHS"/>
    <s v="POWER ISSUE"/>
    <s v="Defaut GE &amp; Power Cabinet"/>
    <x v="0"/>
    <s v="(05-10-2026 top offenders): Power status check Ongoing..;..;(05-10-2026 ticket): INC-20260510-00009535...2026-05-10 15:35:09...The technician is on the way to the site ETA 17h35...Grid Outage...user:OCM_NOC.CAMUSAT"/>
    <s v="LIT_420"/>
    <m/>
    <s v=""/>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11.763464770726502"/>
    <n v="17.312189491286492"/>
    <n v="7.0809184637291578"/>
    <n v="7.0809184637291578"/>
    <n v="8.1911877591436877"/>
    <n v="53.650769191257673"/>
    <m/>
    <n v="6.7112686305228104"/>
    <n v="1.8730591225735285"/>
    <n v="3.2314542808667484"/>
    <n v="10.276274331479403"/>
    <n v="6.7112686305228104"/>
    <x v="0"/>
    <m/>
    <s v="AKTIVCO GRID ONLY"/>
    <s v="POWER ISSUE"/>
    <s v="AKTIVCO Coupure ENEO &amp; Baisse de tension"/>
    <x v="0"/>
    <s v="(05-10-2026  retour CAMUSAT ):  Mauvaises phases AC"/>
    <s v="LIT_654"/>
    <m/>
    <s v=""/>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8.0570858052751877"/>
    <n v="8.6886259284941758"/>
    <n v="10.0192119463635"/>
    <n v="10.0192119463635"/>
    <n v="8.1323141656179612"/>
    <n v="1.5187817642744834"/>
    <m/>
    <n v="6.6489171967251934"/>
    <n v="9.2628812312906401"/>
    <n v="15.762543733488373"/>
    <n v="6.617762937572641E-2"/>
    <n v="6.6489171967251934"/>
    <x v="0"/>
    <m/>
    <s v="No root cause"/>
    <s v="No root cause"/>
    <s v="No root cause"/>
    <x v="3"/>
    <s v="(05-10-2026 top offenders):"/>
    <s v="SUO_170"/>
    <m/>
    <s v=""/>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9.2457045997380387"/>
    <n v="9.383337899113382"/>
    <n v="9.2457045997380387"/>
    <n v="9.2457045997380387"/>
    <n v="9.2457045997380387"/>
    <n v="8.1970554999101104"/>
    <m/>
    <n v="6.6384836759095167"/>
    <n v="0"/>
    <n v="10.03298924555695"/>
    <n v="6.271074240424455"/>
    <n v="6.6384836759095167"/>
    <x v="0"/>
    <m/>
    <s v="BSS"/>
    <s v="RAN ISSUE"/>
    <s v="BSS Hardware issue"/>
    <x v="1"/>
    <s v="05-10-2026: hardware issue,  site with GPS issue (alarm : TDD down 09Apr 02pm)   ||  (05-10-2026 top offenders):"/>
    <s v="CTR_075"/>
    <m/>
    <s v=""/>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6.1638030664920258"/>
    <n v="6.2338949242793937"/>
    <n v="6.1638030664920258"/>
    <n v="6.1638030664920258"/>
    <n v="6.1638030664920258"/>
    <n v="6.1638030664920258"/>
    <m/>
    <n v="6.1638030664920258"/>
    <n v="0"/>
    <n v="0"/>
    <n v="11.819632409432067"/>
    <n v="6.1638030664920258"/>
    <x v="0"/>
    <m/>
    <s v="BSS"/>
    <s v="RAN ISSUE"/>
    <s v="BSS Hardware issue"/>
    <x v="1"/>
    <s v="05-10-2026: hardware issue,  site with GPS issue (alarm : TDD down 09Apr 02pm)(05-10-2026 top offenders):"/>
    <s v="CTR_262"/>
    <m/>
    <s v=""/>
  </r>
  <r>
    <s v="Tabene"/>
    <s v="EST_007"/>
    <s v="CENTRE"/>
    <s v="CAMUSAT"/>
    <s v="Hybrid Solar - S3"/>
    <s v="EST"/>
    <s v="Tabene"/>
    <s v="NOKIA"/>
    <n v="0"/>
    <n v="0"/>
    <n v="0"/>
    <n v="0"/>
    <n v="0"/>
    <n v="0"/>
    <n v="0"/>
    <n v="0"/>
    <n v="0"/>
    <n v="0"/>
    <n v="0"/>
    <n v="0"/>
    <n v="0"/>
    <n v="0"/>
    <n v="0"/>
    <n v="0"/>
    <n v="0"/>
    <n v="7.0448559353714687E-3"/>
    <n v="1.6076361244517499"/>
    <n v="4.3260232853453022"/>
    <n v="6.163410694769043"/>
    <n v="6.163410694769043"/>
    <n v="4.9735720859774117"/>
    <n v="5.8806028818852187"/>
    <m/>
    <n v="6.1635177052389469"/>
    <n v="10.788980412375254"/>
    <n v="4.5901037363444415"/>
    <n v="5.9098162047160336"/>
    <n v="6.1635177052389469"/>
    <x v="0"/>
    <m/>
    <s v="ENVTECH"/>
    <s v="ENVTECH"/>
    <s v="Sites strategiques, MLL, Pylone, etc."/>
    <x v="0"/>
    <s v="(05-10-2026 top offenders):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10-2026 cells nokia): _x000a_09/05/2026 : Need BO RAN analysis_x000a_08/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ST_007"/>
    <m/>
    <s v=""/>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1.9352308429856777"/>
    <n v="2.3766133611845914"/>
    <m/>
    <n v="5.8766404705036335"/>
    <n v="10.018249743214673"/>
    <n v="4.3794583507587275"/>
    <n v="5.7063584697515903"/>
    <n v="5.8766404705036335"/>
    <x v="0"/>
    <m/>
    <s v="No root cause"/>
    <s v="No root cause"/>
    <s v="No root cause"/>
    <x v="3"/>
    <s v="(05-10-2026 top offenders):..;..;(05-10-2026 ticket): INC-20260510-00015753...Transmission Board fault"/>
    <s v="EST_076"/>
    <m/>
    <s v=""/>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68632948381002878"/>
    <n v="0.68632948381002878"/>
    <n v="0.73760533397254291"/>
    <n v="6.2676388924559063"/>
    <m/>
    <n v="5.6291787588497684"/>
    <n v="2.0906272356310125"/>
    <n v="1.9714070537994155"/>
    <n v="8.9528585452659133"/>
    <n v="5.6291787588497684"/>
    <x v="0"/>
    <m/>
    <s v="IHS GRID ONLY"/>
    <s v="POWER ISSUE"/>
    <s v="Coupure ENEO &amp; Baisse de tension"/>
    <x v="0"/>
    <s v="(05-10-2026 top offenders):..;..;(05-10-2026 ticket): INC-20260510-00009940...Grid only site, No space to deploy MDG// Grid return...Grid only site, No space to deploy MDG// Grid return...Grid Outage...Grid only site, No space to deploy MDG// Grid return"/>
    <s v="CTR_935"/>
    <m/>
    <s v=""/>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1.3194390939209495"/>
    <n v="1.3194390939209495"/>
    <n v="0.10772387303707129"/>
    <n v="0.4889486720714088"/>
    <m/>
    <n v="5.6242562772341635"/>
    <n v="12.739974381417138"/>
    <n v="10.841888776686352"/>
    <n v="0.31686601352253507"/>
    <n v="5.6242562772341635"/>
    <x v="0"/>
    <m/>
    <s v="AKTIVCO"/>
    <s v="POWER ISSUE"/>
    <s v="AKTIVCO Defaut GE &amp; Power Cabinet"/>
    <x v="0"/>
    <s v="(05-10-2026 top offenders):..;..;(05-10-2026 ocm ran 12h) Power status check Ongoing || (05-10-2026  retour CAMUSAT ):  Automatisme"/>
    <s v="SUO_234"/>
    <m/>
    <s v=""/>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19695276985900334"/>
    <n v="0.19695276985900334"/>
    <n v="0.19818339026290291"/>
    <n v="0"/>
    <m/>
    <n v="5.3804507566353621"/>
    <n v="2.5111506780331641"/>
    <n v="2.1299356365453845"/>
    <n v="8.2586945434885859"/>
    <n v="5.3804507566353621"/>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79...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19345709450879331"/>
    <n v="0.19345709450879331"/>
    <n v="0.1966852436842417"/>
    <n v="0"/>
    <m/>
    <n v="5.3799692095207927"/>
    <n v="2.5081531839382274"/>
    <n v="2.1296168793414729"/>
    <n v="8.2587971444643635"/>
    <n v="5.3799692095207927"/>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84...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Nsimalen"/>
    <s v="CTR_010"/>
    <s v="Yaounde"/>
    <s v="IHS"/>
    <s v="Grid-Gen"/>
    <s v="CENTRE"/>
    <s v="Yaounde"/>
    <s v="ZTE"/>
    <n v="0"/>
    <n v="0"/>
    <n v="0"/>
    <n v="1.1129088870055419E-2"/>
    <n v="0"/>
    <n v="0"/>
    <n v="1.1396615044815888E-2"/>
    <n v="0"/>
    <n v="0"/>
    <n v="0"/>
    <n v="0"/>
    <n v="0"/>
    <n v="0.14854836730559065"/>
    <n v="0"/>
    <n v="0"/>
    <n v="0"/>
    <n v="10.039151563922346"/>
    <n v="0"/>
    <n v="0"/>
    <n v="0.44011622763837899"/>
    <n v="0"/>
    <n v="0"/>
    <n v="0"/>
    <n v="0"/>
    <m/>
    <n v="5.3359344011551428"/>
    <n v="5.0788790571082574"/>
    <n v="4.340198088476801"/>
    <n v="6.0473357125815603"/>
    <n v="5.3359344011551428"/>
    <x v="0"/>
    <m/>
    <s v="No root cause"/>
    <s v="No root cause"/>
    <s v="No root cause"/>
    <x v="3"/>
    <s v="(05-10-2026 top offenders):..;..;(05-10-2026 ocm ran 12h) Power status check Ongoing..;..;(05-10-2026 ticket): INC-20260510-00007369...2026-05-10 15:40:25...Travaux nokia Full swap Nkolda-New_Nsimalen,Ambam-Fh_Ambam-New,Nyom-II-IHS_Nkometou...transmission work ...user:OCM_NOC.IHS  ||(05-10-2026 groupe whatsapp insicent): CTR_010_Z_Nsimalen(CTR-010)  INC-20260510-00007369, Site impacted by Essazok_ctr_749 not managed by IHS"/>
    <s v="CTR_749"/>
    <s v="Site impacted by Essazok_CTR_749 not managed by IHS"/>
    <s v=""/>
  </r>
  <r>
    <s v="Stade-Abega"/>
    <s v="CTR_274"/>
    <s v="Yaounde"/>
    <s v="IHS"/>
    <s v="Grid-Gen"/>
    <s v="CENTRE"/>
    <s v="Yaounde"/>
    <s v="ZTE"/>
    <n v="0.52194356695859134"/>
    <n v="0"/>
    <n v="0"/>
    <n v="0"/>
    <n v="0"/>
    <n v="0.30061024503970812"/>
    <n v="0"/>
    <n v="0"/>
    <n v="0.77224105606492599"/>
    <n v="0"/>
    <n v="0.10799139921183183"/>
    <n v="0"/>
    <n v="0"/>
    <n v="0"/>
    <n v="0"/>
    <n v="0"/>
    <n v="0.30241158794976497"/>
    <n v="0"/>
    <n v="0"/>
    <n v="0"/>
    <n v="4.6381904672219809"/>
    <n v="4.6381904672219809"/>
    <n v="0"/>
    <n v="0"/>
    <m/>
    <n v="5.1868509815000294"/>
    <n v="0"/>
    <n v="0"/>
    <n v="9.9462411927322396"/>
    <n v="5.1868509815000294"/>
    <x v="0"/>
    <m/>
    <s v="No root cause"/>
    <s v="No root cause"/>
    <s v="No root cause"/>
    <x v="3"/>
    <s v="(05-10-2026 top offenders):"/>
    <s v="CTR_274"/>
    <m/>
    <s v=""/>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n v="4.3588931407715449E-2"/>
    <n v="0"/>
    <m/>
    <n v="5.1751511701238178"/>
    <n v="0"/>
    <n v="10.184027034010969"/>
    <n v="3.3677744288819289"/>
    <n v="5.1751511701238178"/>
    <x v="0"/>
    <m/>
    <s v="BSS"/>
    <s v="RAN ISSUE"/>
    <s v="BSS Hardware issue"/>
    <x v="1"/>
    <s v="05-10-2026: hardware issue,  site with GPS issue (alarm : TDD down 09Apr 02pm)   ||  (05-10-2026 top offenders):"/>
    <s v="CTR_937"/>
    <m/>
    <s v=""/>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2.2001887664689104"/>
    <n v="2.2001887664689104"/>
    <n v="0.74379410614867936"/>
    <n v="0"/>
    <m/>
    <n v="5.0688005981171864"/>
    <n v="1.1241851811885266"/>
    <n v="1.2380529799973481"/>
    <n v="8.6150277323597457"/>
    <n v="5.0688005981171864"/>
    <x v="0"/>
    <m/>
    <s v="No root cause"/>
    <s v="No root cause"/>
    <s v="No root cause"/>
    <x v="3"/>
    <s v="(05-10-2026 top offenders):"/>
    <s v="LIT_341"/>
    <m/>
    <s v=""/>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7.00501237041032"/>
    <n v="0.84413425676234821"/>
    <n v="6.1180560906079045"/>
    <n v="6.1180560906079045"/>
    <n v="2.675261747609386E-4"/>
    <n v="0"/>
    <m/>
    <n v="5.0185413474187648"/>
    <n v="8.7333239411851693"/>
    <n v="11.140883033956566"/>
    <n v="6.0021570829147199E-2"/>
    <n v="5.0185413474187648"/>
    <x v="0"/>
    <m/>
    <s v="AKTIVCO"/>
    <s v="POWER ISSUE"/>
    <s v="AKTIVCO Defaut GE &amp; Power Cabinet"/>
    <x v="0"/>
    <s v="(05-10-2026  retour CAMUSAT ):  Génératrice faulty"/>
    <s v="EXN_197"/>
    <m/>
    <s v=""/>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8.9175391586979543E-5"/>
    <n v="8.9175391586979543E-5"/>
    <n v="3.027379698829733"/>
    <n v="0"/>
    <m/>
    <n v="4.9058414875311405"/>
    <n v="11.268704363152406"/>
    <n v="9.5761039199485918"/>
    <n v="0.15697949293776967"/>
    <n v="4.9058414875311405"/>
    <x v="0"/>
    <m/>
    <s v="AKTIVCO"/>
    <s v="POWER ISSUE"/>
    <s v="AKTIVCO Defaut GE &amp; Power Cabinet"/>
    <x v="0"/>
    <s v="(05-10-2026  retour CAMUSAT ):  Joint de culasse"/>
    <s v="OST_297"/>
    <m/>
    <s v=""/>
  </r>
  <r>
    <s v="Ndjokloumbe-IHS"/>
    <s v="LIT_500"/>
    <s v="LITTORAL"/>
    <s v="IHS"/>
    <s v="Hybrid-Gen"/>
    <s v="LITTORAL"/>
    <s v="Ndjokloumbe"/>
    <s v="NOKIA"/>
    <n v="0"/>
    <n v="0"/>
    <n v="0"/>
    <n v="0"/>
    <n v="3.1407109232144901"/>
    <n v="1.0531151735374513"/>
    <n v="6.2353738111532296E-2"/>
    <n v="3.6060977227545345E-2"/>
    <n v="0.20585205939642395"/>
    <n v="6.482468978853726"/>
    <n v="5.5979681424939098"/>
    <n v="4.7076045920332845"/>
    <n v="4.7922494416687869"/>
    <n v="4.9152397026425287"/>
    <n v="4.7076045920332836"/>
    <n v="4.9729216747089708"/>
    <n v="5.0760059697574142"/>
    <n v="4.7777321199772844"/>
    <n v="5.2237330481697963"/>
    <n v="5.5517566838739505"/>
    <n v="4.7671380834567527"/>
    <n v="4.7671380834567527"/>
    <n v="5.0537192552726866"/>
    <n v="4.9856744937162683"/>
    <m/>
    <n v="4.8844010613954252"/>
    <n v="32.368439984173229"/>
    <n v="0.78100034636568405"/>
    <n v="0"/>
    <n v="4.8844010613954252"/>
    <x v="0"/>
    <m/>
    <s v="No root cause"/>
    <s v="No root cause"/>
    <s v="No root cause"/>
    <x v="3"/>
    <s v="(05-10-2026 top offenders):..;..;(05-10-2026 ticket): INC-20260510-00016801...Others"/>
    <s v="LIT_500"/>
    <m/>
    <s v=""/>
  </r>
  <r>
    <s v="Bastos-ART"/>
    <s v="CTR_722"/>
    <s v="Yaounde"/>
    <s v="CAMUSAT"/>
    <s v="Good Grid + GE"/>
    <s v="CENTRE"/>
    <s v="Yaounde"/>
    <s v="NOKIA"/>
    <n v="0"/>
    <n v="0"/>
    <n v="0"/>
    <n v="0"/>
    <n v="5.6483860251546583"/>
    <n v="3.0819728735592831"/>
    <n v="3.0819907086375999"/>
    <n v="3.0819907086375999"/>
    <n v="3.0819907086375999"/>
    <n v="4.361809019620118"/>
    <n v="3.0820620489508697"/>
    <n v="11.21894966234774"/>
    <n v="17.736089136137718"/>
    <n v="3.0819907086375999"/>
    <n v="11.21894966234774"/>
    <n v="7.2096743856306569"/>
    <n v="3.0821512243424563"/>
    <n v="3.0820085437159177"/>
    <n v="3.0819907086375999"/>
    <n v="3.0819907086375999"/>
    <n v="8.0193197508349048"/>
    <n v="8.0193197508349048"/>
    <n v="3.2195705027779917"/>
    <n v="5.9266024824926946"/>
    <m/>
    <n v="4.7519166622147377"/>
    <n v="0"/>
    <n v="4.9195393065883275"/>
    <n v="5.9452322103035318"/>
    <n v="4.7519166622147377"/>
    <x v="1"/>
    <m/>
    <s v="Exclu"/>
    <s v="Exclu"/>
    <s v="EXCLU"/>
    <x v="2"/>
    <s v="(05-10-2026 ticket): INC-20260510-00001839...2026-05-10 04:12:18...Grid outage, Grid only /Awaiting Grid return...Transmission Board fault...user:OCM_NOC.CAMUSAT"/>
    <s v="CTR_722"/>
    <m/>
    <s v=""/>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5.8057734727740131"/>
    <n v="6.7847277896314813"/>
    <s v=""/>
    <n v="5.8057734727740131"/>
    <n v="4.6215681742301671"/>
    <n v="4.6216216794651199"/>
    <n v="4.6214076585253103"/>
    <n v="4.6217821951699758"/>
    <n v="4.6218357004049269"/>
    <n v="4.621675184700071"/>
    <n v="4.621675184700071"/>
    <n v="4.6218357004049269"/>
    <n v="4.6217821951699758"/>
    <m/>
    <n v="4.7356811210921697"/>
    <n v="18.432215667701801"/>
    <n v="0"/>
    <n v="4.0337652550287739"/>
    <n v="4.7356811210921697"/>
    <x v="0"/>
    <m/>
    <s v="SPARE-ISSUE"/>
    <s v="SPARE-ISSUE"/>
    <s v="SPARE-ISSUE"/>
    <x v="4"/>
    <s v="(05-10-2026 top offenders):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8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2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ticket): INC-20260510-00018464...Grid Outage"/>
    <s v="CTR_860"/>
    <m/>
    <s v=""/>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5.6368447889778052E-3"/>
    <n v="1.596516682442076E-2"/>
    <n v="1.534083069162231E-2"/>
    <n v="5.6368447889778052E-3"/>
    <n v="7.0529685888112606E-2"/>
    <n v="8.1407194549417597E-2"/>
    <n v="0.49540607292063599"/>
    <n v="0.28150035397132728"/>
    <n v="1.3824585797682845E-2"/>
    <n v="1.9550064019798724E-2"/>
    <n v="1.9550064019798724E-2"/>
    <n v="0.17512080671238417"/>
    <s v=""/>
    <m/>
    <n v="4.6698527995438734"/>
    <n v="32.380804647314847"/>
    <n v="0.13043991981393255"/>
    <n v="4.0014380552761226E-3"/>
    <n v="4.6698527995438734"/>
    <x v="0"/>
    <m/>
    <s v="IHS"/>
    <s v="POWER ISSUE"/>
    <s v="Defaut GE &amp; Power Cabinet"/>
    <x v="0"/>
    <s v="(05-10-2026 top offenders): 09/05/2026 : Need BO RAN analysis ..;..;(05-10-2026 cells nokia): 09/05/2026 : Need BO RAN analysis ..;..;(05-10-2026 cells nokia): 09/05/2026 : Need BO RAN analysis ..;..;(05-10-2026 ticket): INC-20260510-00012166...Grid Outage"/>
    <s v="ADM_060"/>
    <m/>
    <s v=""/>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10.790978741771879"/>
    <n v="9.1802074726888829"/>
    <n v="0"/>
    <n v="4.6228522998690194"/>
    <x v="0"/>
    <m/>
    <s v="No root cause"/>
    <s v="No root cause"/>
    <s v="No root cause"/>
    <x v="3"/>
    <s v="(05-10-2026 top offenders):"/>
    <s v="LIT_756"/>
    <m/>
    <s v=""/>
  </r>
  <r>
    <s v="Kossehone"/>
    <s v="EXN_243"/>
    <s v="EXTREME-NORD"/>
    <s v="CAMUSAT"/>
    <s v="Bad Grid + GE"/>
    <s v="EXTREME-NORD"/>
    <s v="KOSSEHONE"/>
    <s v="NOKIA"/>
    <n v="0"/>
    <n v="0"/>
    <n v="0"/>
    <n v="0"/>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0"/>
    <n v="13.770311209033324"/>
    <n v="0"/>
    <n v="4.6228522998690194"/>
    <x v="2"/>
    <m/>
    <s v="No root cause"/>
    <s v="No root cause"/>
    <s v="No root cause"/>
    <x v="3"/>
    <s v=""/>
    <s v="EXN_243"/>
    <m/>
    <s v=""/>
  </r>
  <r>
    <s v="Liberte-Indoor"/>
    <s v="LIT_673"/>
    <s v="Douala"/>
    <m/>
    <m/>
    <s v="LITTORAL"/>
    <s v="Douala"/>
    <s v="ZTE"/>
    <n v="0"/>
    <n v="0"/>
    <n v="0"/>
    <n v="0"/>
    <n v="0"/>
    <n v="0"/>
    <n v="0"/>
    <n v="0"/>
    <n v="0"/>
    <n v="0"/>
    <n v="0"/>
    <n v="0"/>
    <n v="0"/>
    <n v="0"/>
    <n v="0"/>
    <n v="0"/>
    <n v="0"/>
    <n v="1.8548481450091792E-3"/>
    <n v="0"/>
    <n v="0"/>
    <n v="0"/>
    <n v="0"/>
    <n v="0"/>
    <n v="3.3406350143964749"/>
    <m/>
    <n v="4.6228522998690194"/>
    <n v="0"/>
    <n v="0"/>
    <n v="8.8647243070740505"/>
    <n v="4.6228522998690194"/>
    <x v="0"/>
    <m/>
    <s v="ACCESS-ISSUE"/>
    <s v="ACCESS-ISSUE"/>
    <s v="ACCESS-ISSUE"/>
    <x v="6"/>
    <s v="(05-10-2026 top offenders): 09/05/2026 : Mail initie ce jour du cote de OCM pour avoir l'access au site _x000a_08/05/2026 : Need BO RAN analysis || Site unstable check the port 5 to Optical link of RRU 81 ||Acess issue || Demande d'access en cours pour le FME Etaba fidele  ..;..;(05-10-2026 cells zte): 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
    <s v="LIT_673"/>
    <m/>
    <s v=""/>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675184700071"/>
    <n v="4.621675184700071"/>
    <n v="4.6218357004049269"/>
    <n v="4.6217821951699758"/>
    <m/>
    <n v="4.6219962161097845"/>
    <n v="32.366941237125765"/>
    <n v="0"/>
    <n v="0"/>
    <n v="4.6219962161097845"/>
    <x v="0"/>
    <m/>
    <s v="ENVTECH"/>
    <s v="ENVTECH"/>
    <s v="Sites strategiques, MLL, Pylone, etc."/>
    <x v="0"/>
    <s v="(05-10-2026 top offenders):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2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m/>
    <s v=""/>
  </r>
  <r>
    <s v="Nkeng-Likok-II"/>
    <s v="LIT_658"/>
    <s v="LITTORAL"/>
    <s v="CAMUSAT"/>
    <s v="Hybrid Solar - S3"/>
    <s v="LITTORAL"/>
    <s v="Nkeng-Likok-II"/>
    <s v="NOKIA"/>
    <n v="0"/>
    <n v="0"/>
    <n v="0"/>
    <n v="0"/>
    <n v="0"/>
    <n v="0"/>
    <n v="0"/>
    <n v="0"/>
    <n v="0"/>
    <n v="0"/>
    <n v="0"/>
    <n v="0"/>
    <n v="0"/>
    <n v="0"/>
    <n v="0"/>
    <n v="0"/>
    <n v="0"/>
    <n v="0"/>
    <n v="0"/>
    <n v="0"/>
    <n v="3.2097433746251065"/>
    <n v="3.2097433746251065"/>
    <n v="8.3098623702676395"/>
    <n v="4.6217821951699758"/>
    <m/>
    <n v="4.6219962161097845"/>
    <n v="32.366941237125765"/>
    <n v="0"/>
    <n v="0"/>
    <n v="4.6219962161097845"/>
    <x v="1"/>
    <m/>
    <s v="Exclu"/>
    <s v="Exclu"/>
    <s v="EXCLU"/>
    <x v="2"/>
    <s v=""/>
    <s v="LIT_658"/>
    <m/>
    <s v=""/>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4.6217821951699758"/>
    <m/>
    <n v="4.6219962161097845"/>
    <n v="32.366941237125765"/>
    <n v="0"/>
    <n v="0"/>
    <n v="4.6219962161097845"/>
    <x v="1"/>
    <m/>
    <s v="Exclu"/>
    <s v="Exclu"/>
    <s v="EXCLU"/>
    <x v="2"/>
    <s v=""/>
    <s v="SUD_016"/>
    <m/>
    <s v=""/>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4.6215681742301671"/>
    <n v="4.6735670126149351"/>
    <n v="4.6214611637602614"/>
    <n v="4.6215681742301671"/>
    <n v="4.6215146689952142"/>
    <n v="4.6216216794651199"/>
    <n v="4.621675184700071"/>
    <n v="4.621675184700071"/>
    <n v="4.621675184700071"/>
    <n v="10.555708937229085"/>
    <n v="10.555708937229085"/>
    <n v="4.6215681742301671"/>
    <n v="4.6214076585253103"/>
    <m/>
    <n v="4.6216216794651199"/>
    <n v="32.364318429792696"/>
    <n v="0"/>
    <n v="0"/>
    <n v="4.6216216794651199"/>
    <x v="0"/>
    <m/>
    <s v="No root cause"/>
    <s v="No root cause"/>
    <s v="No root cause"/>
    <x v="3"/>
    <s v="(05-10-2026 top offenders):"/>
    <s v="OST_186"/>
    <m/>
    <s v=""/>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4.6213541532903575"/>
    <n v="4.6782552326955162"/>
    <n v="4.626811687255481"/>
    <n v="4.6213541532903575"/>
    <n v="4.9373739059962958"/>
    <n v="4.6267403469422108"/>
    <n v="4.7669775677518951"/>
    <n v="4.6810124902620469"/>
    <n v="4.6249390040321536"/>
    <n v="4.6303965379972771"/>
    <n v="4.6303965379972771"/>
    <n v="4.626758182020529"/>
    <n v="4.6265441610807212"/>
    <m/>
    <n v="4.6215146689952142"/>
    <n v="32.363569056268958"/>
    <n v="0"/>
    <n v="0"/>
    <n v="4.6215146689952142"/>
    <x v="0"/>
    <m/>
    <s v="No root cause"/>
    <s v="No root cause"/>
    <s v="No root cause"/>
    <x v="3"/>
    <s v="(05-10-2026 top offenders):"/>
    <s v="OST_293"/>
    <m/>
    <s v=""/>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3.6907172148385722E-2"/>
    <n v="0.11362917616934116"/>
    <n v="2.4884254435828985E-2"/>
    <n v="3.6907172148385722E-2"/>
    <n v="0.17454654455525967"/>
    <n v="0.21898095591804997"/>
    <n v="8.9369257866310808E-2"/>
    <n v="9.1682913999794433E-2"/>
    <n v="6.2611995032085976E-2"/>
    <n v="9.9447826867202271E-2"/>
    <n v="9.9447826867202271E-2"/>
    <n v="0.10774257834581222"/>
    <n v="3.2822242409982529E-2"/>
    <m/>
    <n v="4.5269697296918459"/>
    <n v="7.4667577904871525"/>
    <n v="10.308604432383543"/>
    <n v="0"/>
    <n v="4.5269697296918459"/>
    <x v="0"/>
    <m/>
    <s v="No root cause"/>
    <s v="No root cause"/>
    <s v="No root cause"/>
    <x v="3"/>
    <s v="(05-10-2026 top offenders): Impacted by ADM_010_H_Ngaoundal..;..;(05-10-2026  groupe whatsapp incident ) impacted by   ADM_010_H_Ngaoundal  A determiner  || sans action..;..;(05-10-2026 ocm ran 18h) Power status check Ongoing..;..;(05-10-2026 ocm ran 12h) 10/05/2026 remplacement FSMF ce jour, ETA 14H_x000a_09.05.2026: FSMF reçu à la gare à Ngaoundal en ce moment,  ETA 10/05/2026 après travaux sur GORO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298...Grid Outage"/>
    <s v="ADM_010"/>
    <s v=" impacted by   ADM_010_H_Ngaoundal  A determiner  || sans action"/>
    <s v="(05-10-2026  groupe whatsapp incident ) impacted by   ADM_010_H_Ngaoundal  A determiner  || sans action"/>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1.3278572508867601"/>
    <n v="1.5944560015751941"/>
    <n v="0"/>
    <n v="0"/>
    <n v="5.0753282367813526"/>
    <n v="1.8673862050663033"/>
    <m/>
    <n v="4.3306245416384863"/>
    <n v="7.3857005543365748"/>
    <n v="9.4237911026789192"/>
    <n v="0.21529104750397812"/>
    <n v="4.3306245416384863"/>
    <x v="0"/>
    <m/>
    <s v="AKTIVCO"/>
    <s v="POWER ISSUE"/>
    <s v="AKTIVCO Defaut GE &amp; Power Cabinet"/>
    <x v="0"/>
    <s v="(05-10-2026 top offenders): Power status check Ongoing..;..;(05-10-2026 ocm ran 18h) Power status check Ongoing..;..;(05-10-2026 ticket): INC-20260510-00012617...2026-05-10 19:25:40...Auto TT closure RCA...Others...user:OCM_NOC.CAMUSAT || (05-10-2026  retour CAMUSAT ):  Batterie GE faulty"/>
    <s v="NRD_174"/>
    <m/>
    <s v=""/>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n v="0"/>
    <n v="0"/>
    <m/>
    <n v="4.2673813539249998"/>
    <n v="2.0481627359527437"/>
    <n v="1.7993844160878048"/>
    <n v="6.4638614739081577"/>
    <n v="4.2673813539249998"/>
    <x v="0"/>
    <m/>
    <s v="IHS"/>
    <s v="POWER ISSUE"/>
    <s v="Defaut GE &amp; Power Cabinet"/>
    <x v="0"/>
    <s v="(05-10-2026 top offenders):..;..;(hourly IHS): 10/05/2026 04:40 0:36:08 FME is on the way ETA 04:50..;..;(05-10-2026 ticket): INC-20260510-00002241...2026-05-10 05:05:22...FME is on site...Grid Outage...user:OCM_NOC.IHS"/>
    <s v="LIT_479"/>
    <m/>
    <s v=""/>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4810605736331917"/>
    <n v="0"/>
    <n v="2.5835002696663842"/>
    <n v="2.5835002696663842"/>
    <n v="4.0942740837763569"/>
    <n v="0"/>
    <m/>
    <n v="4.207134459368838"/>
    <n v="3.5603985068482746"/>
    <n v="3.2649237872775929"/>
    <n v="4.9907850643622762"/>
    <n v="4.207134459368838"/>
    <x v="0"/>
    <m/>
    <s v="AKTIVCO GRID ONLY"/>
    <s v="POWER ISSUE"/>
    <s v="AKTIVCO Coupure ENEO &amp; Baisse de tension"/>
    <x v="0"/>
    <s v="(05-10-2026 top offenders): Power status check Ongoing..;..;(05-10-2026 ticket): INC-20260510-00011226...2026-05-10 16:55:10...Impacted by LIT_791_Z_Mabanda-New /Main site up awaited...Grid Outage...user:OCM_NOC.CAMUSAT || (05-10-2026  retour CAMUSAT ):  Grid outage Grid only site"/>
    <s v="LIT_791"/>
    <s v="Impacted by LIT_791_Z_Mabanda-New /Main site up awaited"/>
    <s v=""/>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n v="0"/>
    <n v="0"/>
    <m/>
    <n v="3.9529845933459469"/>
    <n v="5.0863727923455997"/>
    <n v="6.5345758064132262"/>
    <n v="1.9807118373618577"/>
    <n v="3.9529845933459469"/>
    <x v="0"/>
    <m/>
    <s v="IHS"/>
    <s v="POWER ISSUE"/>
    <s v="Defaut GE &amp; Power Cabinet"/>
    <x v="0"/>
    <s v="(05-10-2026 top offenders): Power status check Ongoing..;..;(hourly IHS): 10/05/2026 15:55 0:11:09 44.8 FME Emmanuel is on site."/>
    <s v="EXN_145"/>
    <m/>
    <s v=""/>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4.9913417229006471"/>
    <n v="2.3851016535055876"/>
    <n v="3.9357413250195168"/>
    <n v="4.9913417229006471"/>
    <n v="0.27593266393779775"/>
    <n v="1.1990304237236893"/>
    <n v="1.0100442362261528"/>
    <n v="4.8036473420521211E-2"/>
    <n v="1.5412982105461215"/>
    <n v="4.3655634600622664"/>
    <n v="4.3655634600622664"/>
    <n v="1.5050645912574632"/>
    <n v="2.5970672615345864"/>
    <m/>
    <n v="3.9406992017118134"/>
    <n v="1.1908794248008665"/>
    <n v="11.231033639889979"/>
    <n v="4.8744716078819028E-4"/>
    <n v="3.9406992017118134"/>
    <x v="2"/>
    <m/>
    <s v="IHS"/>
    <s v="POWER ISSUE"/>
    <s v="Defaut GE &amp; Power Cabinet"/>
    <x v="0"/>
    <s v="(05-10-2026 cells nokia): 09/05/2026 : Need BO RAN analysis ..;..;(05-10-2026 ocm ran 18h) Power status check Ongoing..;..;(05-10-2026 ticket): INC-20260510-00012780...Grid Outage"/>
    <s v="EXN_125"/>
    <m/>
    <s v=""/>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9482504501573774"/>
    <n v="1.7844174207337791"/>
    <n v="2.7663276574980102"/>
    <n v="2.7663276574980102"/>
    <n v="4.5505667274486132"/>
    <n v="0"/>
    <m/>
    <n v="3.890044601963857"/>
    <n v="3.3936628978174239"/>
    <n v="2.8864527338317854"/>
    <n v="4.6720380329505096"/>
    <n v="3.890044601963857"/>
    <x v="0"/>
    <m/>
    <s v="AKTIVCO GRID ONLY"/>
    <s v="POWER ISSUE"/>
    <s v="AKTIVCO Coupure ENEO &amp; Baisse de tension"/>
    <x v="0"/>
    <s v="(05-10-2026 top offenders): Power status check Ongoing..;..;(05-10-2026 ticket): INC-20260510-00011223...2026-05-10 16:53:45...power issue here the power guy are taken point ...Grid Outage...user:OCM_NOC.CAMUSAT || (05-10-2026  retour CAMUSAT ):  Grid outage Grid only site"/>
    <s v="LIT_791"/>
    <m/>
    <s v=""/>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2.2828900246267478E-3"/>
    <n v="0.21662486124309077"/>
    <n v="0.21662486124309077"/>
    <n v="0.43312487693795931"/>
    <n v="0"/>
    <m/>
    <n v="3.8034731318112156"/>
    <n v="0"/>
    <n v="0"/>
    <n v="7.293492964035484"/>
    <n v="3.8034731318112156"/>
    <x v="0"/>
    <m/>
    <s v="BSS"/>
    <s v="RAN ISSUE"/>
    <s v="BSS Hardware issue"/>
    <x v="1"/>
    <s v="05-10-2026: hardware issue,  site with GPS issue (alarm : TDD down 09Apr 02pm)   ||  (05-10-2026 top offenders):"/>
    <s v="CTR_020"/>
    <m/>
    <s v=""/>
  </r>
  <r>
    <s v="Scalom-EHS-IHS"/>
    <s v="CTR_155"/>
    <s v="Yaounde"/>
    <s v="IHS"/>
    <s v="Grid-Lithium"/>
    <s v="CENTRE"/>
    <s v="Yaounde"/>
    <s v="ZTE"/>
    <n v="0"/>
    <n v="0"/>
    <n v="0"/>
    <n v="0"/>
    <n v="0"/>
    <n v="0"/>
    <n v="0"/>
    <n v="0"/>
    <n v="0"/>
    <n v="0"/>
    <n v="0"/>
    <n v="1.1646306141259522E-2"/>
    <n v="1.09329030085638E-2"/>
    <n v="1.2859091466842516E-2"/>
    <n v="1.1646306141259522E-2"/>
    <n v="0"/>
    <n v="0"/>
    <n v="0"/>
    <n v="0"/>
    <n v="0"/>
    <n v="0"/>
    <n v="0"/>
    <n v="0"/>
    <n v="0"/>
    <m/>
    <n v="3.7858699095119457"/>
    <n v="3.208442741867799"/>
    <n v="2.7403556820384152"/>
    <n v="4.6170439099343987"/>
    <n v="3.7858699095119457"/>
    <x v="0"/>
    <m/>
    <s v="IHS"/>
    <s v="POWER ISSUE"/>
    <s v="Defaut GE &amp; Power Cabinet"/>
    <x v="0"/>
    <s v="(05-10-2026 top offenders): 11/05/2026 Feedback IHS : Grid only site, No space to deploy MDG/Awaiting Grid return..;..;(hourly IHS): 10/05/2026 21:39 1:20:52 2V Grid only site, No space to deploy MDG/Awaiting Grid return..;..;(05-10-2026 ticket): INC-20260510-00015847...2026-05-11 03:41:54...user:OCM_NOC.IHS"/>
    <s v="CTR_155"/>
    <m/>
    <s v=""/>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36884913542709874"/>
    <n v="0.14649293399488114"/>
    <n v="3.2675096935342242E-2"/>
    <n v="0.36884913542709874"/>
    <n v="0"/>
    <n v="0.67357076794513449"/>
    <n v="8.0693967965757949"/>
    <n v="5.5738749668476038"/>
    <n v="0.92147785594851217"/>
    <n v="11.988008406742514"/>
    <n v="11.988008406742514"/>
    <n v="13.493233278885418"/>
    <n v="2.0585685823700848"/>
    <m/>
    <n v="3.7513806004173738"/>
    <n v="13.3936778852879"/>
    <n v="5.477216152626573"/>
    <n v="0"/>
    <n v="3.7513806004173738"/>
    <x v="2"/>
    <m/>
    <s v="No root cause"/>
    <s v="No root cause"/>
    <s v="No root cause"/>
    <x v="3"/>
    <s v="(05-10-2026 ocm ran 18h) Power status check Ongoing..;..;(05-10-2026 ticket): INC-20260510-00012791...2026-05-10 23:05:26...BO TX Analyse en cours_x000a__x000a_No Power Issue on Site, U1 = 51.3V / U2 = 53.6V and Site on GEN. TX FME Herman 656401745 / Huawei is informed....user:OCM_NOC.IHS"/>
    <s v="EXN_160"/>
    <m/>
    <s v=""/>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2.0424611530298415E-2"/>
    <n v="8.6283189962236329E-2"/>
    <n v="1.4181256394976778E-2"/>
    <n v="2.0424611530298412E-2"/>
    <n v="0.10315746121911201"/>
    <n v="0.16441279799048905"/>
    <n v="6.7356797688287978E-2"/>
    <n v="0.24029798891628826"/>
    <n v="3.9208005643019489E-2"/>
    <n v="4.9893369904406945E-2"/>
    <n v="4.9893369904406945E-2"/>
    <n v="4.8270083571509047E-2"/>
    <n v="1.596516682442076E-2"/>
    <m/>
    <n v="3.7179147453062118"/>
    <n v="4.6221358943922883"/>
    <n v="9.108636007679852"/>
    <n v="0"/>
    <n v="3.7179147453062118"/>
    <x v="0"/>
    <m/>
    <s v="No root cause"/>
    <s v="No root cause"/>
    <s v="No root cause"/>
    <x v="3"/>
    <s v="(05-10-2026 top offenders):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groupe whatsapp incident ) impacted by   ADM_010_H_Ngaoundal  A determiner  || sans action..;..;(05-10-2026 ocm ran 18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ocm ran 12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341...Grid Outage"/>
    <s v="ADM_010"/>
    <s v=" impacted by   ADM_010_H_Ngaoundal  A determiner  || sans action"/>
    <s v="(05-10-2026  groupe whatsapp incident ) impacted by   ADM_010_H_Ngaoundal  A determiner  || sans action"/>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1.0372524847831113"/>
    <n v="0"/>
    <n v="0"/>
    <n v="0"/>
    <n v="1.8892698461617488"/>
    <n v="0.31662614536872957"/>
    <m/>
    <n v="3.7176150647912727"/>
    <n v="4.1989896446570665"/>
    <n v="7.1236391192440953"/>
    <n v="1.3931502494161323"/>
    <n v="3.7176150647912727"/>
    <x v="2"/>
    <m/>
    <s v="No root cause"/>
    <s v="No root cause"/>
    <s v="No root cause"/>
    <x v="3"/>
    <s v=""/>
    <s v="EXN_134"/>
    <m/>
    <s v=""/>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2011925246766152"/>
    <n v="0.12011925246766152"/>
    <n v="0.12029760325083573"/>
    <n v="0"/>
    <m/>
    <n v="3.6846915102173603"/>
    <n v="2.5778449216455042"/>
    <n v="2.1904995052888205"/>
    <n v="4.9496762734012316"/>
    <n v="3.6846915102173603"/>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2.2278331378608747"/>
    <n v="2.2278331378608747"/>
    <n v="0"/>
    <n v="0"/>
    <m/>
    <n v="3.623338840805518"/>
    <n v="12.348801402027906"/>
    <n v="5.5402658350078724"/>
    <n v="0"/>
    <n v="3.623338840805518"/>
    <x v="2"/>
    <m/>
    <s v="IHS"/>
    <s v="POWER ISSUE"/>
    <s v="Defaut GE &amp; Power Cabinet"/>
    <x v="0"/>
    <s v="(hourly IHS): 10/05/2026 16:38 2:36:01 39 FME Joseph is managing with level 0...;..;(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ocm ran 12h) Power status check Ongoing..;..;(05-10-2026 ticket): INC-20260510-00017225...Grid Outage"/>
    <s v="NRO_047"/>
    <m/>
    <s v=""/>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99616046433983096"/>
    <n v="5.1138520059469279"/>
    <n v="5.7972565369129043"/>
    <n v="5.7972565369129043"/>
    <n v="3.9612065644502654"/>
    <n v="6.5471324047678161"/>
    <m/>
    <n v="3.5363749989298956"/>
    <n v="10.083445239779543"/>
    <n v="5.7674865951970515"/>
    <n v="0.30728992245007847"/>
    <n v="3.5363749989298956"/>
    <x v="1"/>
    <m/>
    <s v="Exclu"/>
    <s v="Exclu"/>
    <s v="EXCLU"/>
    <x v="2"/>
    <s v="(05-10-2026 ocm ran 18h) Power status check Ongoing"/>
    <s v="OST_342"/>
    <m/>
    <s v=""/>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43537808793886928"/>
    <n v="2.3265844095354342E-3"/>
    <n v="0.51209957191440525"/>
    <n v="0.43537808793886928"/>
    <n v="1.8103652157212324E-2"/>
    <n v="6.1284595955616972E-2"/>
    <n v="1.2627689608937303E-2"/>
    <n v="2.3722026964623142E-2"/>
    <n v="1.8727916024701579E-3"/>
    <n v="4.2410389432502082"/>
    <n v="4.2410389432502082"/>
    <n v="6.0642775699035556E-3"/>
    <n v="0.81618706475335379"/>
    <m/>
    <n v="3.503646295605733"/>
    <n v="0.57914083825921536"/>
    <n v="10.190132571614152"/>
    <n v="0"/>
    <n v="3.503646295605733"/>
    <x v="2"/>
    <m/>
    <s v="No root cause"/>
    <s v="No root cause"/>
    <s v="No root cause"/>
    <x v="3"/>
    <s v="(05-10-2026 cells nokia): 09/05/2026 : Need BO RAN analysis ..;..;(05-10-2026 ticket): INC-20260510-00013886...Others"/>
    <s v="EXN_224"/>
    <m/>
    <s v=""/>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6.3314528026754543E-3"/>
    <n v="1.4022587050667971E-2"/>
    <n v="8.9175391586978642E-3"/>
    <n v="6.3314528026754543E-3"/>
    <n v="0"/>
    <n v="1.3162287798238217E-2"/>
    <n v="8.3575176995317066E-2"/>
    <n v="0.18782120976049627"/>
    <n v="0"/>
    <n v="0.38170634614890725"/>
    <n v="0.38170634614890725"/>
    <n v="0"/>
    <n v="0"/>
    <m/>
    <n v="3.4663901516124334"/>
    <n v="12.125238300780547"/>
    <n v="5.1678511684364068"/>
    <n v="0"/>
    <n v="3.4663901516124334"/>
    <x v="2"/>
    <m/>
    <s v="IHS"/>
    <s v="POWER ISSUE"/>
    <s v="Defaut GE &amp; Power Cabinet"/>
    <x v="0"/>
    <s v="(hourly IHS): 10/05/2026 00:38 7:22:00 41v FME is informed and managing"/>
    <s v="NRO_101"/>
    <m/>
    <s v=""/>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0272992176152842"/>
    <n v="1.7121531651633077"/>
    <n v="1.8838614699778493"/>
    <n v="0.9703924765264027"/>
    <n v="9.4775606178641975E-2"/>
    <n v="6.5454737424843956E-3"/>
    <n v="0.9299388185473404"/>
    <n v="5.8621321533081598"/>
    <n v="3.7082694837529568"/>
    <n v="4.1260918634945902"/>
    <n v="4.1260918634945902"/>
    <n v="1.6833638669874127"/>
    <n v="3.3786950715257977"/>
    <m/>
    <n v="3.3897884902392192"/>
    <n v="0"/>
    <n v="0"/>
    <n v="6.5002164196582388"/>
    <n v="3.3897884902392192"/>
    <x v="2"/>
    <m/>
    <s v="No root cause"/>
    <s v="No root cause"/>
    <s v="No root cause"/>
    <x v="3"/>
    <s v=""/>
    <s v="NRO_090"/>
    <m/>
    <s v=""/>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0"/>
    <n v="0"/>
    <n v="1.5618178082543595"/>
    <n v="0.69005701517836515"/>
    <m/>
    <n v="3.3544215299358209"/>
    <n v="4.6217612076304206"/>
    <n v="7.8701153646072379"/>
    <n v="0.10037795463449975"/>
    <n v="3.3544215299358209"/>
    <x v="0"/>
    <m/>
    <s v="AKTIVCO"/>
    <s v="POWER ISSUE"/>
    <s v="AKTIVCO Defaut GE &amp; Power Cabinet"/>
    <x v="0"/>
    <s v="(05-10-2026 top offenders):..;..;(05-10-2026 ocm ran 12h) Power status check Ongoing || (05-10-2026  retour CAMUSAT ):  Batterie GE faulty"/>
    <s v="NRD_132"/>
    <m/>
    <s v=""/>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4.6228522998690194"/>
    <n v="3.4781077980669632"/>
    <n v="0"/>
    <n v="0"/>
    <n v="9.3357360750842524"/>
    <n v="8.3514002676688559"/>
    <m/>
    <n v="3.316254462336595"/>
    <n v="4.5056083114516259"/>
    <n v="7.6711577431649971"/>
    <n v="0.1870757791654902"/>
    <n v="3.316254462336595"/>
    <x v="0"/>
    <m/>
    <s v="IHS"/>
    <s v="POWER ISSUE"/>
    <s v="Defaut GE &amp; Power Cabinet"/>
    <x v="0"/>
    <s v="(05-10-2026 top offenders): Power status check Ongoing..;..;(hourly IHS): 10/05/2026 19:08 3:02:51 56.5 FME Moses is managing with level 0..;..;(05-10-2026 ocm ran 18h) Power status check Ongoing"/>
    <s v="NRO_059"/>
    <m/>
    <s v=""/>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9538585121834979"/>
    <n v="4.4041585695411101"/>
    <n v="0.62481629869333077"/>
    <n v="0.62481629869333077"/>
    <n v="0.25850162513233627"/>
    <n v="0.49287238930123595"/>
    <m/>
    <n v="3.2768032690985156"/>
    <n v="3.3184757542694312"/>
    <n v="3.2374044153397867"/>
    <n v="3.2907552963991713"/>
    <n v="3.2768032690985156"/>
    <x v="0"/>
    <m/>
    <s v="No root cause"/>
    <s v="No root cause"/>
    <s v="No root cause"/>
    <x v="3"/>
    <s v="(05-10-2026 top offenders):"/>
    <s v="SUO_224"/>
    <m/>
    <s v=""/>
  </r>
  <r>
    <s v="EST_211_Z_BATOURI-TRYPANO-MTN-IHS"/>
    <s v="EST_211"/>
    <s v="CENTRE"/>
    <s v="IHS"/>
    <s v="Grid-Gen"/>
    <s v="EST"/>
    <s v="Batouri"/>
    <s v="ZTE"/>
    <n v="0"/>
    <n v="4.0755294164647733"/>
    <n v="0"/>
    <n v="0"/>
    <n v="0"/>
    <n v="0"/>
    <n v="0"/>
    <n v="0"/>
    <n v="0"/>
    <n v="5.8195860549662817E-2"/>
    <n v="0"/>
    <n v="0"/>
    <n v="0"/>
    <n v="2.4613478182705402"/>
    <n v="0"/>
    <n v="0"/>
    <n v="0"/>
    <n v="0"/>
    <n v="0"/>
    <n v="0"/>
    <n v="0.78201467898285804"/>
    <n v="0.78201467898285804"/>
    <n v="5.5655075292566645"/>
    <n v="5.3505234952187721E-4"/>
    <m/>
    <n v="3.266405418439474"/>
    <n v="1.9634835277707838"/>
    <n v="3.4706284362026598"/>
    <n v="3.4917164076197231"/>
    <n v="3.266405418439474"/>
    <x v="0"/>
    <m/>
    <s v="IHS GRID ONLY"/>
    <s v="POWER ISSUE"/>
    <s v="Coupure ENEO &amp; Baisse de tension"/>
    <x v="0"/>
    <s v="(05-10-2026 top offenders):..;..;(hourly IHS): 10/05/2026 22:01 0:58:51 42.2V FME Alain is heading to site, ETA 23h45"/>
    <s v="EST_211"/>
    <m/>
    <s v=""/>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3.0815805018362994"/>
    <n v="0.14848631625779557"/>
    <n v="3.4361596938644476"/>
    <n v="3.0815805018362994"/>
    <n v="3.6674012066206982"/>
    <n v="3.2100164194077214"/>
    <n v="3.2341774319199388"/>
    <n v="3.0858787557107923"/>
    <n v="3.2362998062397095"/>
    <n v="4.0100353884455853"/>
    <n v="4.0100353884455853"/>
    <n v="3.4071420214420449"/>
    <n v="3.0829716379450569"/>
    <m/>
    <n v="3.2620536593300291"/>
    <n v="0.40865836160969427"/>
    <n v="0.19709820441942028"/>
    <n v="6.0164870191981477"/>
    <n v="3.2620536593300291"/>
    <x v="1"/>
    <m/>
    <s v="Exclu"/>
    <s v="Exclu"/>
    <s v="EXCLU"/>
    <x v="2"/>
    <s v="(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ticket): INC-20260510-00000555...Grid Outage"/>
    <s v="SUD_163"/>
    <m/>
    <s v=""/>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1.2091469696061732"/>
    <n v="1.2091469696061732"/>
    <n v="0.41314958922247619"/>
    <n v="0.81780968116587183"/>
    <m/>
    <n v="3.2531361201713307"/>
    <n v="3.0143549992206515"/>
    <n v="4.8688037849655394"/>
    <n v="2.2784256687394802"/>
    <n v="3.2531361201713307"/>
    <x v="2"/>
    <m/>
    <s v="IHS"/>
    <s v="POWER ISSUE"/>
    <s v="Defaut GE &amp; Power Cabinet"/>
    <x v="0"/>
    <s v="(05-10-2026  groupe whatsapp incident ) impacted by   EXN_096_H_Yagoua-Ville  Grid fluctuation and unstable || Action: Manuel start of Gen"/>
    <s v="EXN_096"/>
    <s v=" impacted by   EXN_096_H_Yagoua-Ville  Grid fluctuation and unstable || Action: Manuel start of Gen"/>
    <s v="(05-10-2026  groupe whatsapp incident ) impacted by   EXN_096_H_Yagoua-Ville  Grid fluctuation and unstable || Action: Manuel start of Gen"/>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1.5666332794000568"/>
    <n v="1.5666332794000568"/>
    <n v="0.36765230443479924"/>
    <n v="0.66052212548475731"/>
    <m/>
    <n v="3.2520838505506044"/>
    <n v="2.8507417798720271"/>
    <n v="4.8252934266314425"/>
    <n v="2.3492203420251405"/>
    <n v="3.2520838505506044"/>
    <x v="2"/>
    <m/>
    <s v="IHS"/>
    <s v="POWER ISSUE"/>
    <s v="Defaut GE &amp; Power Cabinet"/>
    <x v="0"/>
    <s v="(05-10-2026  groupe whatsapp incident ) impacted by   EXN_096_H_Yagoua-Ville  Grid fluctuation and unstable || Action: Manuel start of Gen"/>
    <s v="EXN_096"/>
    <s v=" impacted by   EXN_096_H_Yagoua-Ville  Grid fluctuation and unstable || Action: Manuel start of Gen"/>
    <s v="(05-10-2026  groupe whatsapp incident ) impacted by   EXN_096_H_Yagoua-Ville  Grid fluctuation and unstable || Action: Manuel start of Gen"/>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9.1392291821831861"/>
    <n v="9.2294072889644276"/>
    <n v="9.0813543530432348"/>
    <n v="9.1392291821831861"/>
    <n v="8.8873800412632367"/>
    <n v="6.5990503177497555"/>
    <n v="9.7272517143077317E-2"/>
    <n v="0.31400438885607251"/>
    <n v="1.2318866944608524"/>
    <n v="0.80537863157864686"/>
    <n v="0.80537863157864686"/>
    <n v="4.4552025636854835E-2"/>
    <n v="0"/>
    <m/>
    <n v="3.2453243558683118"/>
    <n v="11.275948307215168"/>
    <n v="4.8706100757877131"/>
    <n v="0"/>
    <n v="3.2453243558683118"/>
    <x v="2"/>
    <m/>
    <s v="IHS"/>
    <s v="POWER ISSUE"/>
    <s v="Defaut GE &amp; Power Cabinet"/>
    <x v="0"/>
    <s v="(hourly IHS): 10/05/2026 06:21 1:39:00 41v FME is informed and managing..;..;(05-10-2026 cells nokia): _x000a_09/05/2026 : Need BO RAN analysis_x000a_08/05/2026 : Need BO RAN analysis ..;..;(05-10-2026 cells nokia): _x000a_09/05/2026 : Need BO RAN analysis_x000a_08/05/2026 : Need BO RAN analysis ..;..;(05-10-2026 ticket): INC-20260510-00005064...Others"/>
    <s v="NRO_050"/>
    <m/>
    <s v=""/>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8602371922735588"/>
    <n v="0.7123686981534274"/>
    <n v="1.8985797570434289"/>
    <n v="1.8985797570434289"/>
    <n v="4.8640717341117981"/>
    <n v="1.0825892538659316"/>
    <m/>
    <n v="3.2309492827444903"/>
    <n v="3.4302573048931091"/>
    <n v="6.2411066740108323"/>
    <n v="1.2385647792464769"/>
    <n v="3.2309492827444903"/>
    <x v="0"/>
    <m/>
    <s v="No root cause"/>
    <s v="No root cause"/>
    <s v="No root cause"/>
    <x v="3"/>
    <s v="(05-10-2026 top offenders):"/>
    <s v="NRD_076"/>
    <m/>
    <s v=""/>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2103240847751211"/>
    <n v="1.2103240847751211"/>
    <n v="0.11000676306169829"/>
    <n v="0"/>
    <m/>
    <n v="3.2248318508816238"/>
    <n v="2.5071540192399153"/>
    <n v="2.1315294225649497"/>
    <n v="4.1251748320627231"/>
    <n v="3.2248318508816238"/>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59...Grid outage, generator failur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5459454556853951"/>
    <n v="0.45623974233386155"/>
    <n v="1.5533120088651449"/>
    <n v="1.5459454556853951"/>
    <n v="1.5903263345655123"/>
    <n v="0.90344478957696328"/>
    <n v="2.6168464312114538E-2"/>
    <n v="2.2528274197601054E-2"/>
    <n v="1.6785121263918189E-2"/>
    <n v="0.19396960758066398"/>
    <n v="0.19396960758066398"/>
    <n v="2.5865323104029909E-2"/>
    <n v="4.5487346818182152E-3"/>
    <m/>
    <n v="3.2042787202542518"/>
    <n v="6.6850363096451364"/>
    <n v="4.4139160450889134"/>
    <n v="1.4724266033659688"/>
    <n v="3.2042787202542518"/>
    <x v="0"/>
    <m/>
    <s v="No root cause"/>
    <s v="No root cause"/>
    <s v="No root cause"/>
    <x v="3"/>
    <s v="(05-10-2026 top offenders): Impacted by ADM_010_H_Ngaoundal..;..;(05-10-2026  groupe whatsapp incident ) impacted by   ADM_010_H_Ngaoundal  A determiner  || sans action..;..;(05-10-2026 ocm ran 18h) Power status check Ongoing..;..;(05-10-2026 ocm ran 12h) Power status check Ongoing..;..;(05-10-2026 ticket): INC-20260510-00017314...Grid Outage"/>
    <s v="ADM_010"/>
    <s v=" impacted by   ADM_010_H_Ngaoundal  A determiner  || sans action"/>
    <s v="(05-10-2026  groupe whatsapp incident ) impacted by   ADM_010_H_Ngaoundal  A determiner  || sans action"/>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n v="0"/>
    <n v="0.18124006586137767"/>
    <m/>
    <n v="3.1539195794916579"/>
    <n v="0"/>
    <n v="0"/>
    <n v="6.047917118110961"/>
    <n v="3.1539195794916579"/>
    <x v="0"/>
    <m/>
    <s v="BSS"/>
    <s v="RAN ISSUE"/>
    <s v="BSS Hardware issue"/>
    <x v="1"/>
    <s v="05-10-2026: hardware issue,  site with GPS issue (alarm : TDD down 09Apr 02pm)   ||  (05-10-2026 top offenders):"/>
    <s v="CTR_163"/>
    <m/>
    <s v=""/>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11.461092693096091"/>
    <n v="3.0819015332460129"/>
    <n v="3.0819015332460129"/>
    <n v="11.461092693096091"/>
    <n v="5.3653378550857926"/>
    <n v="13.874050769563482"/>
    <n v="4.9087756412811906E-2"/>
    <n v="7.4915999766370228E-3"/>
    <n v="0.22837341481371765"/>
    <n v="1.6220547369688791"/>
    <n v="1.6220547369688791"/>
    <n v="3.0819015332460129"/>
    <n v="3.0819015332460129"/>
    <m/>
    <n v="3.1398526574611214"/>
    <n v="0.10603635360838339"/>
    <n v="9.3077251132401813"/>
    <n v="0"/>
    <n v="3.1398526574611214"/>
    <x v="0"/>
    <m/>
    <s v="SPARE-ISSUE"/>
    <s v="SPARE-ISSUE"/>
    <s v="SPARE-ISSUE"/>
    <x v="4"/>
    <s v="(05-10-2026 top offenders):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250...Grid Outage"/>
    <s v="ADM_141"/>
    <m/>
    <s v=""/>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714935522624867"/>
    <n v="1.9106541050643062"/>
    <n v="4.5243313272437238"/>
    <n v="3.6714935522624867"/>
    <n v="1.721263408411879"/>
    <n v="1.6846479926262654"/>
    <n v="4.6213541532903575"/>
    <n v="3.7963391004842575"/>
    <n v="1.6629962075489464"/>
    <n v="2.6272318817006393"/>
    <n v="2.6272318817006393"/>
    <n v="3.1571477286671059"/>
    <n v="3.1412210037296719"/>
    <m/>
    <n v="3.1303059357994254"/>
    <n v="21.920924107446176"/>
    <n v="0"/>
    <n v="0"/>
    <n v="3.1303059357994254"/>
    <x v="0"/>
    <m/>
    <s v="No root cause"/>
    <s v="No root cause"/>
    <s v="No root cause"/>
    <x v="3"/>
    <s v="(05-10-2026 top offenders):"/>
    <s v="EST_115"/>
    <m/>
    <s v=""/>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0813308107398565"/>
    <n v="3.1160720525044576"/>
    <n v="3.0813664808964911"/>
    <n v="3.0813308107398565"/>
    <n v="3.0814378212097608"/>
    <n v="3.0813664808964911"/>
    <n v="3.0811167898000473"/>
    <n v="3.0811524599566824"/>
    <n v="3.0811881301133166"/>
    <n v="3.0822403997340437"/>
    <n v="3.0822403997340437"/>
    <n v="3.0811881301133166"/>
    <n v="3.0815091615230297"/>
    <m/>
    <n v="3.1177164761592779"/>
    <n v="21.577960824750509"/>
    <n v="0.10838372153646239"/>
    <n v="0"/>
    <n v="3.1177164761592779"/>
    <x v="2"/>
    <m/>
    <s v="ENVTECH"/>
    <s v="ENVTECH"/>
    <s v="ACCESS-ISSUE"/>
    <x v="0"/>
    <s v="(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m/>
    <s v=""/>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m/>
    <n v="3.0819015332460129"/>
    <n v="0"/>
    <n v="9.1802074726888829"/>
    <n v="0"/>
    <n v="3.0819015332460129"/>
    <x v="0"/>
    <m/>
    <s v="BSS"/>
    <s v="RAN ISSUE"/>
    <s v="BSS Hardware issue"/>
    <x v="1"/>
    <s v="(05-10-2026 top offenders): 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8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2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m/>
    <s v=""/>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1.3644624532283043E-2"/>
    <m/>
    <n v="3.0819015332460129"/>
    <n v="0"/>
    <n v="9.1802074726888829"/>
    <n v="0"/>
    <n v="3.0819015332460129"/>
    <x v="0"/>
    <m/>
    <s v="SPARE-ISSUE"/>
    <s v="SPARE-ISSUE"/>
    <s v="Warehouse HUAWEI"/>
    <x v="4"/>
    <s v="(05-10-2026 top offenders): 11/05/226 MSS0 faulty commande passé ETD_x000a_10/05/2026 Besoin d'un fme sur site pour verifier le status du MPR ETA=13H UTC  // chassis MSS 0 faulty commande en cours _x000a_09.05.2026 CAMUSAT: investigations ongoing / FME is trying to get level0..;..;(05-10-2026 ocm ran 18h) 10/05/2026 Besoin d'un fme sur site pour verifier le status du MPR ETA=13H UTC  // chassis MSS 0 faulty commande en cours _x000a_09.05.2026 CAMUSAT: investigations ongoing / FME is trying to get level0..;..;(05-10-2026 ocm ran 12h) 10/05/2026 Besoin d'un fme sur site pour verifier le status du MPR ETA=13H UTC _x000a_09.05.2026 CAMUSAT: investigations ongoing / FME is trying to get level0"/>
    <s v="SUD_091"/>
    <m/>
    <s v=""/>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3.0810454494867776"/>
    <n v="3.1157113417432898"/>
    <n v="3.0809741091735079"/>
    <n v="3.0810454494867776"/>
    <n v="3.081009779330143"/>
    <n v="3.0810811196434127"/>
    <n v="3.0811167898000473"/>
    <n v="3.0811167898000473"/>
    <n v="3.0811167898000473"/>
    <n v="3.081009779330143"/>
    <n v="3.081009779330143"/>
    <n v="3.0810454494867776"/>
    <n v="3.0809384390168733"/>
    <m/>
    <n v="3.0810811196434127"/>
    <n v="21.576212286528463"/>
    <n v="0"/>
    <n v="0"/>
    <n v="3.0810811196434127"/>
    <x v="1"/>
    <m/>
    <s v="Exclu"/>
    <s v="Exclu"/>
    <s v="EXCLU"/>
    <x v="2"/>
    <s v=""/>
    <s v="SUO_015"/>
    <m/>
    <s v=""/>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m/>
    <n v="3.0773000830401243"/>
    <n v="1.7991209348984247"/>
    <n v="2.3012676336485209"/>
    <n v="3.9268813462123537"/>
    <n v="3.0773000830401243"/>
    <x v="0"/>
    <m/>
    <s v="No root cause"/>
    <s v="No root cause"/>
    <s v="No root cause"/>
    <x v="3"/>
    <s v="(05-10-2026 top offenders):"/>
    <s v="SUO_220"/>
    <m/>
    <s v=""/>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9835862764523694E-2"/>
    <n v="5.5012787040754102E-2"/>
    <n v="1.346782229322644E-2"/>
    <n v="1.9835862764523694E-2"/>
    <n v="9.4649224153634318E-2"/>
    <n v="0.13696118790246145"/>
    <n v="6.1640884244423502"/>
    <n v="6.1640170874318345"/>
    <n v="4.0729351078248603"/>
    <n v="3.3481969977928239E-2"/>
    <n v="3.3481969977928239E-2"/>
    <n v="7.3456177276613882E-2"/>
    <n v="3.5676350445633591E-3"/>
    <m/>
    <n v="3.0392037107200207"/>
    <n v="4.523218589259379"/>
    <n v="4.8058210782770541"/>
    <n v="1.4955629138102116"/>
    <n v="3.0392037107200207"/>
    <x v="0"/>
    <m/>
    <s v="No root cause"/>
    <s v="No root cause"/>
    <s v="No root cause"/>
    <x v="3"/>
    <s v="(05-10-2026 top offenders): Power status check Ongoing..;..;(05-10-2026  groupe whatsapp incident ) impacted by   ADM_010_H_Ngaoundal  A determiner  || sans action..;..;(05-10-2026 ocm ran 18h) Power status check Ongoing..;..;(05-10-2026 ocm ran 12h) Power status check Ongoing..;..;(05-10-2026 ticket): INC-20260510-00017950...Grid Outage"/>
    <s v="ADM_010"/>
    <s v=" impacted by   ADM_010_H_Ngaoundal  A determiner  || sans action"/>
    <s v="(05-10-2026  groupe whatsapp incident ) impacted by   ADM_010_H_Ngaoundal  A determiner  || sans action"/>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3.7255160044858782"/>
    <n v="1.7925323813681933"/>
    <n v="13.739930314782001"/>
    <n v="13.739930314782001"/>
    <n v="1.8336422368897913"/>
    <n v="5.4152648295109191"/>
    <m/>
    <n v="3.0031061572397575"/>
    <n v="0.99991407183594516"/>
    <n v="1.4419513381002411"/>
    <n v="4.5566461355274068"/>
    <n v="3.0031061572397575"/>
    <x v="0"/>
    <m/>
    <s v="AKTIVCO GRID ONLY"/>
    <s v="POWER ISSUE"/>
    <s v="AKTIVCO Coupure ENEO &amp; Baisse de tension"/>
    <x v="0"/>
    <s v="(05-10-2026  retour CAMUSAT ):  Automatisme"/>
    <s v="LIT_718"/>
    <m/>
    <s v=""/>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6.6645228902529148"/>
    <n v="0.80495058969902944"/>
    <n v="2.2204672505157905"/>
    <n v="2.2204672505157905"/>
    <n v="0"/>
    <n v="0.36124951131885408"/>
    <m/>
    <n v="2.9344054355611484"/>
    <n v="6.5888667074325866"/>
    <n v="5.6085330028458644"/>
    <n v="0.21221301823068861"/>
    <n v="2.9344054355611484"/>
    <x v="0"/>
    <m/>
    <s v="IHS"/>
    <s v="POWER ISSUE"/>
    <s v="Defaut GE &amp; Power Cabinet"/>
    <x v="0"/>
    <s v="(hourly IHS): 10/05/2026 05:01 1:14:41 46.3V Grid only site, No space to deployed MDG/Awaiting Grid return/Franklin"/>
    <s v="EXN_082"/>
    <m/>
    <s v=""/>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10.766822759272097"/>
    <n v="10.766822759272097"/>
    <n v="0"/>
    <n v="0"/>
    <m/>
    <n v="2.9319976999883002"/>
    <n v="2.2684785519305861"/>
    <n v="2.0311209033324147"/>
    <n v="3.6936351279475215"/>
    <n v="2.9319976999883002"/>
    <x v="0"/>
    <m/>
    <s v="AKTIVCO GRID ONLY"/>
    <s v="POWER ISSUE"/>
    <s v="AKTIVCO Coupure ENEO &amp; Baisse de tension"/>
    <x v="0"/>
    <s v="(05-10-2026 ticket): INC-20260510-00008156...2026-05-10 14:34:12...investigations ongoing / FME is trying to get level0...Grid Outage...user:OCM_NOC.CAMUSAT"/>
    <s v="LIT_645"/>
    <m/>
    <s v=""/>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4.6809768201054114"/>
    <n v="12.709472994837819"/>
    <n v="0"/>
    <n v="0"/>
    <n v="1.872968584579648"/>
    <n v="0"/>
    <m/>
    <n v="2.8678627583589451"/>
    <n v="3.8180581034255363"/>
    <n v="6.502859464623902"/>
    <n v="0.26761754514990149"/>
    <n v="2.8678627583589451"/>
    <x v="0"/>
    <m/>
    <s v="IHS"/>
    <s v="POWER ISSUE"/>
    <s v="Defaut GE &amp; Power Cabinet"/>
    <x v="0"/>
    <s v="(hourly IHS): 10/05/2026 18:53 0:21:00 54.3 FME Gael is on the way to site, ETA 07:40 PM...;..;(05-10-2026 ocm ran 18h) Power status check Ongoing"/>
    <s v="NRD_166"/>
    <m/>
    <s v=""/>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9.5025297275084936E-2"/>
    <n v="9.5025297275084936E-2"/>
    <n v="1.7912482557293401"/>
    <n v="1.0649860315666617"/>
    <m/>
    <n v="2.8642600725388303"/>
    <n v="2.5066544368907593"/>
    <n v="2.1296168793414729"/>
    <n v="3.4351148693164526"/>
    <n v="2.8642600725388303"/>
    <x v="0"/>
    <m/>
    <s v="PDH"/>
    <s v="TX ISSUE"/>
    <s v="MPR ISSUE"/>
    <x v="1"/>
    <s v="(05-10-2026  groupe whatsapp incident ) impacted by   LIT_620_Z_Notre-Dame-de-Yassa(LIT-620) ,MPR plante , apres resolution du probleme d'energie || Action :Reset physique du MPR a Notre Dame de Yassa..;..;(05-10-2026 ocm ran 18h) Power status check Ongoing..;..;(05-10-2026 ticket): INC-20260510-00011951...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0.69877836847557162"/>
    <n v="0.69877836847557162"/>
    <n v="0.69578207531824876"/>
    <n v="0"/>
    <m/>
    <n v="2.8642065673038779"/>
    <n v="2.506029958954314"/>
    <n v="2.1292981221375609"/>
    <n v="3.435388471918523"/>
    <n v="2.8642065673038779"/>
    <x v="0"/>
    <m/>
    <s v="PDH"/>
    <s v="TX ISSUE"/>
    <s v="MPR ISSUE"/>
    <x v="1"/>
    <s v="(05-10-2026  groupe whatsapp incident ) impacted by   LIT_620_Z_Notre-Dame-de-Yassa(LIT-620) ,MPR plante , apres resolution du probleme d'energie || Action :Reset physique du MPR a Notre Dame de Yassa..;..;(05-10-2026 ocm ran 18h) Power status check Ongoing..;..;(05-10-2026 ticket): INC-20260510-00011954...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2558748747977497"/>
    <n v="0.8882582405195858"/>
    <n v="0.4984012635796285"/>
    <n v="1.25587487479775"/>
    <n v="2.5233960557367596"/>
    <n v="1.5854671221032266"/>
    <n v="1.3368996355936797"/>
    <n v="1.1355594364685975"/>
    <n v="1.0697301623990889"/>
    <n v="0.95745834439108213"/>
    <n v="0.95745834439108213"/>
    <n v="2.0681913518418638"/>
    <n v="2.32642545079944"/>
    <m/>
    <n v="2.6981798232472394"/>
    <n v="1.7470394749989011"/>
    <n v="7.2940679709361422"/>
    <n v="0"/>
    <n v="2.6981798232472394"/>
    <x v="0"/>
    <m/>
    <s v="IHS"/>
    <s v="POWER ISSUE"/>
    <s v="Defaut GE &amp; Power Cabinet"/>
    <x v="0"/>
    <s v="(05-10-2026 ticket): INC-20260510-00017107...Grid Outage"/>
    <s v="EST_015"/>
    <m/>
    <s v=""/>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5.2970182602665852E-2"/>
    <n v="3.7971060088519062"/>
    <n v="1.5675250333159261"/>
    <n v="1.5675250333159261"/>
    <n v="0"/>
    <n v="5.389760667517042E-2"/>
    <m/>
    <n v="2.6871755799254062"/>
    <n v="2.20128472596909"/>
    <n v="2.802300831998803"/>
    <n v="2.746115116653205"/>
    <n v="2.6871755799254062"/>
    <x v="0"/>
    <m/>
    <s v="No root cause"/>
    <s v="No root cause"/>
    <s v="No root cause"/>
    <x v="3"/>
    <s v=""/>
    <s v="ADM_033"/>
    <m/>
    <s v=""/>
  </r>
  <r>
    <s v="EXN_368_H_Maroua-Walya-Mosquee"/>
    <s v="EXN_368"/>
    <s v=""/>
    <s v="ESCO"/>
    <s v="Hybrid Solar - S1"/>
    <s v="EXN"/>
    <s v="Maroua"/>
    <s v="Huawei"/>
    <n v="0.27046896268330889"/>
    <n v="0.70166765116298979"/>
    <n v="0"/>
    <n v="0"/>
    <n v="0"/>
    <n v="0"/>
    <n v="0"/>
    <n v="0"/>
    <n v="0"/>
    <n v="0"/>
    <n v="0"/>
    <n v="1.0701046990437546E-3"/>
    <n v="0"/>
    <s v=""/>
    <n v="1.0701046990437544E-3"/>
    <n v="0"/>
    <n v="0"/>
    <n v="0"/>
    <n v="0"/>
    <n v="1.0701046990437544E-3"/>
    <n v="3.6567439424940003"/>
    <n v="3.6567439424940003"/>
    <n v="0.31434325534410285"/>
    <n v="0"/>
    <m/>
    <n v="2.6708921534216241"/>
    <n v="4.2601884824286902"/>
    <n v="5.5647038873078536"/>
    <n v="0.37278354532062952"/>
    <n v="2.6708921534216241"/>
    <x v="0"/>
    <m/>
    <s v="No root cause"/>
    <s v="No root cause"/>
    <s v="No root cause"/>
    <x v="3"/>
    <s v=""/>
    <s v="EXN_368"/>
    <m/>
    <s v=""/>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7.2775542630187262E-2"/>
    <n v="1.1841686338579278"/>
    <n v="1.242268657769616"/>
    <n v="7.2775542630187248E-2"/>
    <n v="2.0658677917694424"/>
    <n v="0.21713297053749808"/>
    <n v="2.3222640684293858"/>
    <n v="1.5938348342546658"/>
    <n v="1.1929492596510212"/>
    <n v="2.8530239731988711"/>
    <n v="2.8530239731988711"/>
    <n v="0.10621403802581171"/>
    <n v="1.0152569437701093"/>
    <m/>
    <n v="2.661072951396779"/>
    <n v="4.5213451554500441"/>
    <n v="4.0800626938199134"/>
    <n v="1.2381885756686302"/>
    <n v="2.661072951396779"/>
    <x v="2"/>
    <m/>
    <s v="No root cause"/>
    <s v="No root cause"/>
    <s v="No root cause"/>
    <x v="3"/>
    <s v=""/>
    <s v="EXN_169"/>
    <m/>
    <s v=""/>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2.3034717050049509"/>
    <n v="2.3034717050049509"/>
    <n v="0"/>
    <n v="0"/>
    <m/>
    <n v="2.6497219154588758"/>
    <n v="2.1294697632778998"/>
    <n v="2.7194239589814733"/>
    <n v="2.747312128037263"/>
    <n v="2.6497219154588758"/>
    <x v="0"/>
    <m/>
    <s v="No root cause"/>
    <s v="No root cause"/>
    <s v="No root cause"/>
    <x v="3"/>
    <s v="(05-10-2026 ocm ran 18h) Power status check Ongoing"/>
    <s v="ADM_101"/>
    <m/>
    <s v=""/>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21798032719521343"/>
    <n v="0.21798032719521343"/>
    <n v="0.38579057908359071"/>
    <n v="0"/>
    <m/>
    <n v="2.6236827011154773"/>
    <n v="0"/>
    <n v="0"/>
    <n v="5.0311414481676291"/>
    <n v="2.6236827011154773"/>
    <x v="0"/>
    <m/>
    <s v="BSS"/>
    <s v="RAN ISSUE"/>
    <s v="BSS Hardware issue"/>
    <x v="1"/>
    <s v="05-10-2026: hardware issue,  site with GPS issue (alarm : TDD down 09Apr 02pm)"/>
    <s v="CTR_124"/>
    <m/>
    <s v=""/>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9.2457045997380387"/>
    <n v="9.2457045997380387"/>
    <n v="9.2457045997380387"/>
    <n v="9.2457045997380387"/>
    <n v="9.3539278549679992"/>
    <n v="8.2342594732801988"/>
    <m/>
    <n v="2.6221845545368159"/>
    <n v="0"/>
    <n v="0"/>
    <n v="5.0282686208458918"/>
    <n v="2.6221845545368159"/>
    <x v="0"/>
    <m/>
    <s v="BSS"/>
    <s v="RAN ISSUE"/>
    <s v="BSS Hardware issue"/>
    <x v="1"/>
    <s v="05-10-2026: hardware issue,  site with GPS issue (alarm : TDD down 09Apr 02pm)"/>
    <s v="CTR_633"/>
    <m/>
    <s v=""/>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4.0736210630848113"/>
    <n v="1.6048003469992835"/>
    <n v="1.6048003469992835"/>
    <n v="0.45340336098483891"/>
    <n v="0"/>
    <m/>
    <n v="2.5951109056510084"/>
    <n v="1.9315102574247929"/>
    <n v="2.4714839805379598"/>
    <n v="2.8564111656127489"/>
    <n v="2.5951109056510084"/>
    <x v="0"/>
    <m/>
    <s v="No root cause"/>
    <s v="No root cause"/>
    <s v="No root cause"/>
    <x v="3"/>
    <s v=""/>
    <s v="ADM_158"/>
    <m/>
    <s v=""/>
  </r>
  <r>
    <s v="Limbe-Mile4-IHS"/>
    <s v="SUO_212"/>
    <s v="SUD-OUEST"/>
    <s v="IHS"/>
    <s v="Grid-Gen"/>
    <s v="SUD-OUEST"/>
    <s v="Limbe"/>
    <s v="Huawei"/>
    <n v="0"/>
    <n v="0"/>
    <n v="0"/>
    <n v="0"/>
    <n v="0"/>
    <n v="0"/>
    <n v="0"/>
    <n v="0"/>
    <n v="2.6639364728778396"/>
    <n v="0"/>
    <n v="0"/>
    <n v="0"/>
    <n v="0"/>
    <n v="0.98726076025945042"/>
    <n v="0"/>
    <n v="0"/>
    <n v="2.7763866416690206"/>
    <n v="0"/>
    <n v="0"/>
    <n v="0"/>
    <n v="0"/>
    <n v="0"/>
    <n v="0"/>
    <n v="0.88354977984379324"/>
    <m/>
    <n v="2.5760452069297126"/>
    <n v="4.435666782569772"/>
    <n v="3.7885356209050323"/>
    <n v="1.2862742329824652"/>
    <n v="2.5760452069297126"/>
    <x v="0"/>
    <m/>
    <s v="IHS"/>
    <s v="POWER ISSUE"/>
    <s v="Defaut GE &amp; Power Cabinet"/>
    <x v="0"/>
    <s v="(hourly IHS): 10/05/2026 07:35 0:25:00 46 V FME is on site"/>
    <s v="SUO_212"/>
    <m/>
    <s v=""/>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565028122351492"/>
    <n v="0.6821025702488076"/>
    <n v="9.7966123338840809"/>
    <n v="9.7966123338840809"/>
    <n v="2.255709365270965"/>
    <n v="0.36469168143411157"/>
    <m/>
    <n v="2.5441739219765256"/>
    <n v="2.2271381125379182"/>
    <n v="1.8915052480186041"/>
    <n v="3.0511478176362044"/>
    <n v="2.5441739219765256"/>
    <x v="0"/>
    <m/>
    <s v="No root cause"/>
    <s v="No root cause"/>
    <s v="No root cause"/>
    <x v="3"/>
    <s v=""/>
    <s v="LIT_741"/>
    <m/>
    <s v=""/>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13358473659729514"/>
    <n v="0.13358473659729514"/>
    <n v="0"/>
    <n v="0"/>
    <m/>
    <n v="2.538520202149912"/>
    <n v="0"/>
    <n v="0"/>
    <n v="4.867834895056987"/>
    <n v="2.538520202149912"/>
    <x v="0"/>
    <m/>
    <s v="BSS"/>
    <s v="RAN ISSUE"/>
    <s v="BSS Hardware issue"/>
    <x v="1"/>
    <s v="05-10-2026: hardware issue,  site with GPS issue (alarm : TDD down 09Apr 02pm)"/>
    <s v="CTR_102"/>
    <m/>
    <s v=""/>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69583558055320138"/>
    <n v="0.69583558055320138"/>
    <n v="3.2816544104008472E-2"/>
    <n v="0"/>
    <m/>
    <n v="2.4814301164559276"/>
    <n v="1.6554910095160444"/>
    <n v="1.4207008578393872"/>
    <n v="3.3904492445284955"/>
    <n v="2.4814301164559276"/>
    <x v="0"/>
    <m/>
    <s v="IHS"/>
    <s v="POWER ISSUE"/>
    <s v="Defaut GE &amp; Power Cabinet"/>
    <x v="0"/>
    <s v="(hourly IHS): 10/05/2026 11:36 0:24:00 51.9 V Fme is informd and managing ETA = ASAP"/>
    <s v="OST_043"/>
    <m/>
    <s v=""/>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61119029885884124"/>
    <n v="0.1024625249334396"/>
    <n v="0.1024625249334396"/>
    <n v="16.005966190398734"/>
    <n v="29.584203685155224"/>
    <m/>
    <n v="2.4552838916426247"/>
    <n v="0"/>
    <n v="2.1753585381029605"/>
    <n v="3.3078212587032989"/>
    <n v="2.4552838916426247"/>
    <x v="0"/>
    <m/>
    <s v="No root cause"/>
    <s v="No root cause"/>
    <s v="No root cause"/>
    <x v="3"/>
    <s v=""/>
    <s v="LIT_643"/>
    <m/>
    <s v=""/>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n v="0.24821078494319831"/>
    <n v="0"/>
    <m/>
    <n v="2.4525729597383807"/>
    <n v="0"/>
    <n v="0"/>
    <n v="4.703023527634957"/>
    <n v="2.4525729597383807"/>
    <x v="0"/>
    <m/>
    <s v="No root cause"/>
    <s v="No root cause"/>
    <s v="No root cause"/>
    <x v="3"/>
    <s v=""/>
    <s v="CTR_390"/>
    <m/>
    <s v=""/>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10154132564083078"/>
    <n v="1.0637197410061265"/>
    <n v="2.1265190569459995"/>
    <n v="0.10154132564083075"/>
    <n v="1.8190219476978593"/>
    <n v="3.7759473006680375"/>
    <n v="4.5782289339188953"/>
    <n v="4.3035555861943431"/>
    <n v="4.6926316737056339"/>
    <n v="0.24510575014584185"/>
    <n v="0.24510575014584185"/>
    <n v="0.51155840122415241"/>
    <n v="7.1345856730286233E-2"/>
    <m/>
    <n v="2.2556920772809392"/>
    <n v="3.1061532558780858"/>
    <n v="3.9115244050527811"/>
    <n v="0.95685670008996049"/>
    <n v="2.2556920772809392"/>
    <x v="0"/>
    <m/>
    <s v="PDH"/>
    <s v="TX ISSUE"/>
    <s v="MPR ISSUE"/>
    <x v="1"/>
    <s v="(05-10-2026 ticket): INC-20260510-00000976...plantage du mpr ...Grid Outage"/>
    <s v="ADM_153"/>
    <m/>
    <s v=""/>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4.8065536065382018E-2"/>
    <n v="4.8065536065382018E-2"/>
    <n v="19.44735156221018"/>
    <n v="38.251159993493765"/>
    <m/>
    <n v="2.2391762476707391"/>
    <n v="1.6958322842104001"/>
    <n v="1.4420044643008929"/>
    <n v="2.9011451910512256"/>
    <n v="2.2391762476707391"/>
    <x v="0"/>
    <m/>
    <s v="No root cause"/>
    <s v="No root cause"/>
    <s v="No root cause"/>
    <x v="3"/>
    <s v="(05-10-2026 cells zte): 08/05/2026 : Need BO TX analysis..;..;(05-10-2026 cells zte): 08/05/2026 : Need BO TX analysis"/>
    <s v="LIT_057"/>
    <m/>
    <s v=""/>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2.7158365507814581"/>
    <n v="2.7158365507814581"/>
    <n v="0"/>
    <n v="0"/>
    <m/>
    <n v="2.2373927398389974"/>
    <n v="1.0164002893580966"/>
    <n v="0.96365615362907109"/>
    <n v="3.3917146565630669"/>
    <n v="2.2373927398389974"/>
    <x v="0"/>
    <m/>
    <s v="No root cause"/>
    <s v="No root cause"/>
    <s v="No root cause"/>
    <x v="3"/>
    <s v=""/>
    <s v="LIT_610"/>
    <m/>
    <s v=""/>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1.9618586149118417E-4"/>
    <n v="1.9618586149141573E-4"/>
    <n v="1.1573737139255658"/>
    <n v="1.9618586149118417E-4"/>
    <n v="1.7835078317394589E-4"/>
    <n v="3.0676334705919332E-3"/>
    <n v="0.68549778786362492"/>
    <n v="1.0646010993855382"/>
    <n v="1.6051570485653394E-4"/>
    <n v="1.7835078317388799E-4"/>
    <n v="1.7835078317388799E-4"/>
    <n v="1.6051570485647602E-4"/>
    <n v="2.9652949020368045E-2"/>
    <m/>
    <n v="2.2360479749338666"/>
    <n v="4.3963246725737282"/>
    <n v="4.3045504078392165"/>
    <n v="0.31288509566241324"/>
    <n v="2.2360479749338666"/>
    <x v="0"/>
    <m/>
    <s v="No root cause"/>
    <s v="No root cause"/>
    <s v="No root cause"/>
    <x v="3"/>
    <s v="(05-10-2026 ocm ran 12h) Power status check Ongoing"/>
    <s v="OST_262"/>
    <m/>
    <s v=""/>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2.0564380352307001"/>
    <n v="3.0819015332460129"/>
    <n v="3.0819015332460129"/>
    <n v="2.0564380352307001"/>
    <n v="0"/>
    <n v="0"/>
    <n v="4.1876763889245487E-2"/>
    <n v="0"/>
    <n v="2.0296319125196444E-2"/>
    <n v="0"/>
    <n v="0"/>
    <n v="0"/>
    <n v="0.31116861140360641"/>
    <m/>
    <n v="2.1217679271073213"/>
    <n v="7.420796214364791"/>
    <n v="3.1636652488346235"/>
    <n v="0"/>
    <n v="2.1217679271073213"/>
    <x v="2"/>
    <m/>
    <s v="No root cause"/>
    <s v="No root cause"/>
    <s v="No root cause"/>
    <x v="3"/>
    <s v=""/>
    <s v="NRO_255"/>
    <m/>
    <s v=""/>
  </r>
  <r>
    <s v="Kumba-Barombi-Kang-II-IHS"/>
    <s v="SUO_108"/>
    <s v="SUD-OUEST"/>
    <s v="IHS"/>
    <s v="Grid-Gen"/>
    <s v="SUD-OUEST"/>
    <s v="Kumba"/>
    <s v="Huawei"/>
    <n v="0"/>
    <n v="0"/>
    <n v="0"/>
    <n v="0"/>
    <n v="0"/>
    <n v="0"/>
    <n v="8.0257852428281592E-3"/>
    <n v="0"/>
    <n v="0"/>
    <n v="0"/>
    <n v="0"/>
    <n v="0"/>
    <n v="0"/>
    <n v="0"/>
    <n v="0"/>
    <n v="0"/>
    <n v="0.14856620238390791"/>
    <n v="0"/>
    <n v="0"/>
    <n v="0"/>
    <n v="2.740359783467881"/>
    <n v="2.740359783467881"/>
    <n v="0"/>
    <n v="0"/>
    <m/>
    <n v="2.0199831351499431"/>
    <n v="1.7460403103005886"/>
    <n v="2.9813892543971496"/>
    <n v="1.4760860381686578"/>
    <n v="2.0199831351499431"/>
    <x v="0"/>
    <m/>
    <s v="No root cause"/>
    <s v="No root cause"/>
    <s v="Defaut GE &amp; Power Cabinet"/>
    <x v="3"/>
    <s v="(hourly IHS): 10/05/2026 18:52 0:21:15 35 Fme Is managing with level 0..;..;(05-10-2026 ocm ran 18h) Power status check Ongoing"/>
    <s v="SUO_108"/>
    <m/>
    <s v=""/>
  </r>
  <r>
    <s v="Makepe-Decharge2-IHS"/>
    <s v="LIT_490"/>
    <s v="Douala"/>
    <s v="IHS"/>
    <s v="Grid-Gen"/>
    <s v="LITTORAL"/>
    <s v="Douala"/>
    <s v="ZTE"/>
    <n v="23.180572320529166"/>
    <n v="0"/>
    <n v="0"/>
    <n v="2.140209398087501E-3"/>
    <n v="0"/>
    <n v="0"/>
    <n v="0"/>
    <n v="0"/>
    <n v="0"/>
    <n v="0"/>
    <n v="0"/>
    <n v="0"/>
    <n v="0"/>
    <n v="4.0727114740906272"/>
    <n v="0"/>
    <n v="0"/>
    <n v="0"/>
    <n v="0"/>
    <n v="0.6829051487730885"/>
    <n v="33.135470974480157"/>
    <n v="2.6605299729192136"/>
    <n v="2.6605299729192136"/>
    <n v="1.2658981888121283"/>
    <n v="0"/>
    <m/>
    <n v="1.9696168739816169"/>
    <n v="0.60986515273231579"/>
    <n v="0.62104528562345607"/>
    <n v="3.2101109294389825"/>
    <n v="1.9696168739816169"/>
    <x v="0"/>
    <m/>
    <s v="No root cause"/>
    <s v="No root cause"/>
    <s v="No root cause"/>
    <x v="3"/>
    <s v=""/>
    <s v="LIT_490"/>
    <m/>
    <s v=""/>
  </r>
  <r>
    <s v="Mabanda-MTN"/>
    <s v="LIT_259"/>
    <s v="Douala"/>
    <s v="IHS"/>
    <s v="Grid-Gen"/>
    <s v="LITTORAL"/>
    <s v="Douala"/>
    <s v="ZTE"/>
    <n v="0"/>
    <n v="0"/>
    <n v="0.77891137535563248"/>
    <n v="0"/>
    <n v="0"/>
    <n v="0"/>
    <n v="0"/>
    <n v="0"/>
    <n v="0"/>
    <n v="0"/>
    <n v="0"/>
    <n v="0"/>
    <n v="0"/>
    <n v="0"/>
    <n v="0"/>
    <n v="0"/>
    <n v="0"/>
    <n v="0"/>
    <n v="0"/>
    <n v="0"/>
    <n v="0"/>
    <n v="0"/>
    <n v="0"/>
    <n v="0"/>
    <m/>
    <n v="1.9655861462818867"/>
    <n v="1.1886313042296639"/>
    <n v="1.0461611432418387"/>
    <n v="2.770226345960642"/>
    <n v="1.9655861462818867"/>
    <x v="0"/>
    <m/>
    <s v="IHS"/>
    <s v="POWER ISSUE"/>
    <s v="Defaut GE &amp; Power Cabinet"/>
    <x v="0"/>
    <s v="(hourly IHS): 10/05/2026 05:59 0:17:10 7.7V FME is on the way ETA 06:45 AM/Maxime is informed..;..;(05-10-2026 ticket): INC-20260510-00002828...Grid outage ;site went down because Gen fails to start due to ATS alarming //he reset it and Gen started...Grid outage ;site went down because Gen fails to start due to ATS alarming //he reset it and Gen started...Grid Outage"/>
    <s v="LIT_259"/>
    <m/>
    <s v=""/>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8572608744039516"/>
    <n v="0.36986385414615663"/>
    <n v="0"/>
    <n v="0"/>
    <n v="0"/>
    <n v="0"/>
    <m/>
    <n v="1.9295414530024286"/>
    <n v="1.9313853618375041"/>
    <n v="1.6387307853157485"/>
    <n v="2.1162477263623769"/>
    <n v="1.9295414530024286"/>
    <x v="0"/>
    <m/>
    <s v="IHS"/>
    <s v="POWER ISSUE"/>
    <s v="Defaut GE &amp; Power Cabinet"/>
    <x v="0"/>
    <s v="(05-10-2026 ticket): INC-20260510-00002251...Power issue _x000a_Technicien power suit le point ...Grid Outage"/>
    <s v="LIT_477"/>
    <m/>
    <s v=""/>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35.103108154768542"/>
    <n v="29.278064565837127"/>
    <n v="2.0137051875822198"/>
    <n v="2.0137051875822198"/>
    <n v="0.44839170397765049"/>
    <n v="0"/>
    <m/>
    <n v="1.9180378274877079"/>
    <n v="0.84404437889924022"/>
    <n v="0.90771426434237368"/>
    <n v="2.8625330238340698"/>
    <n v="1.9180378274877079"/>
    <x v="1"/>
    <s v="site vandalise"/>
    <s v="Exclu"/>
    <s v="Exclu"/>
    <s v="EXCLU"/>
    <x v="2"/>
    <s v=""/>
    <s v="CTR_762"/>
    <m/>
    <s v=""/>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1.5499574811732917"/>
    <n v="1.5499574811732917"/>
    <n v="0.40776339557062263"/>
    <n v="0.91822117209281096"/>
    <m/>
    <n v="1.8844722100943694"/>
    <n v="1.998329396624422"/>
    <n v="3.3794107496829429"/>
    <n v="0.89091847299104576"/>
    <n v="1.8844722100943694"/>
    <x v="2"/>
    <m/>
    <s v="No root cause"/>
    <s v="No root cause"/>
    <s v="No root cause"/>
    <x v="3"/>
    <s v=""/>
    <s v="EXN_153"/>
    <m/>
    <s v=""/>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8390641006982791"/>
    <n v="2.1537997277653647"/>
    <n v="1.0775954319370609"/>
    <n v="1.0775954319370609"/>
    <n v="0.16060488024815012"/>
    <n v="0.31942625266456071"/>
    <m/>
    <n v="1.8198913915070785"/>
    <n v="2.4111093126146539"/>
    <n v="3.0449281903771022"/>
    <n v="0.86937226807801848"/>
    <n v="1.8198913915070785"/>
    <x v="0"/>
    <m/>
    <s v="No root cause"/>
    <s v="No root cause"/>
    <s v="No root cause"/>
    <x v="3"/>
    <s v=""/>
    <s v="EXN_143"/>
    <m/>
    <s v=""/>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8.1174753804578934"/>
    <n v="3.7434580932731794"/>
    <n v="10.070434291291059"/>
    <n v="10.070434291291059"/>
    <n v="15.832288197743935"/>
    <n v="1.936336617841355"/>
    <m/>
    <n v="1.8086374570888026"/>
    <n v="0.4767264566822137"/>
    <n v="0.45114769593792903"/>
    <n v="3.0472489805567062"/>
    <n v="1.8086374570888026"/>
    <x v="0"/>
    <m/>
    <s v="AKTIVCO GRID ONLY"/>
    <s v="POWER ISSUE"/>
    <s v="AKTIVCO Coupure ENEO &amp; Baisse de tension"/>
    <x v="0"/>
    <s v="(05-10-2026 ticket): INC-20260510-00018389...Grid Outage"/>
    <s v="LIT_751"/>
    <m/>
    <s v=""/>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2.9975416128047305"/>
    <n v="0.77154548801054701"/>
    <n v="0.59663687495184503"/>
    <n v="2.9975416128047301"/>
    <n v="18.490071568602271"/>
    <n v="14.623747620800556"/>
    <n v="1.3122158872024039"/>
    <n v="1.6320523466682642"/>
    <n v="0.95569267163765959"/>
    <n v="1.048756110297832"/>
    <n v="1.048756110297832"/>
    <n v="2.0588814409601839"/>
    <n v="2.0128669389013027"/>
    <m/>
    <n v="1.7156275236635823"/>
    <n v="0.57926573384650426"/>
    <n v="4.8640224269068488"/>
    <n v="0"/>
    <n v="1.7156275236635823"/>
    <x v="0"/>
    <m/>
    <s v="No root cause"/>
    <s v="No root cause"/>
    <s v="No root cause"/>
    <x v="3"/>
    <s v="(05-10-2026 ticket): INC-20260510-00018203...Others"/>
    <s v="EST_010"/>
    <m/>
    <s v=""/>
  </r>
  <r>
    <s v="Yassa-II"/>
    <s v="LIT_642"/>
    <s v="Douala"/>
    <s v="CAMUSAT"/>
    <s v="Good Grid + GE"/>
    <s v="LITTORAL"/>
    <s v="Douala"/>
    <s v="ZTE"/>
    <n v="0"/>
    <n v="0"/>
    <n v="0"/>
    <n v="2.3167766734297483E-2"/>
    <n v="7.1643509600980121E-2"/>
    <n v="0"/>
    <n v="2.4344881903245626E-2"/>
    <n v="0"/>
    <n v="0"/>
    <n v="0"/>
    <n v="0"/>
    <n v="0"/>
    <n v="0"/>
    <n v="0"/>
    <n v="0"/>
    <n v="0"/>
    <n v="0"/>
    <n v="0"/>
    <n v="0"/>
    <n v="0"/>
    <n v="0"/>
    <n v="0"/>
    <n v="21.263051710312673"/>
    <n v="8.5498690191848361"/>
    <m/>
    <n v="1.6881971732114271"/>
    <n v="0.90074697552845828"/>
    <n v="0.77266746228464611"/>
    <n v="2.4932037113645777"/>
    <n v="1.6881971732114271"/>
    <x v="0"/>
    <m/>
    <s v="No root cause"/>
    <s v="No root cause"/>
    <s v="No root cause"/>
    <x v="3"/>
    <s v=""/>
    <s v="LIT_642"/>
    <m/>
    <s v=""/>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51409036433030431"/>
    <n v="0.25367891780749086"/>
    <n v="2.6771495058555347E-2"/>
    <n v="0.51409036433030442"/>
    <n v="5.3505234952177976E-5"/>
    <n v="0.37600848917408197"/>
    <n v="16.062291160625762"/>
    <n v="1.7835078317469854E-5"/>
    <n v="9.1449472967682147E-2"/>
    <n v="10.946486994781221"/>
    <n v="10.946486994781221"/>
    <n v="3.5670156634881818E-5"/>
    <n v="3.6447581681024177"/>
    <m/>
    <n v="1.5409864367796413"/>
    <n v="0"/>
    <n v="4.5901037363444415"/>
    <n v="6.8400650517608241E-5"/>
    <n v="1.5409864367796413"/>
    <x v="2"/>
    <m/>
    <s v="IHS"/>
    <s v="POWER ISSUE"/>
    <s v="Defaut GE &amp; Power Cabinet"/>
    <x v="0"/>
    <s v="(05-10-2026 cells nokia): 09/05/2026 : Need BO RAN analysis ..;..;(05-10-2026 ticket): INC-20260510-00014805...Grid Outage"/>
    <s v="EXN_095"/>
    <m/>
    <s v=""/>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3.0873112933061679"/>
    <n v="3.0819015332460129"/>
    <s v=""/>
    <n v="3.0873112933061679"/>
    <n v="3.0819015332460129"/>
    <n v="3.0819015332460129"/>
    <n v="3.0819015332460129"/>
    <n v="2.9730950280981401"/>
    <n v="3.160589898782364"/>
    <n v="1.7579323294324449"/>
    <n v="1.7579323294324449"/>
    <n v="0.10203014642506436"/>
    <n v="0"/>
    <m/>
    <n v="1.5409507666230065"/>
    <n v="0"/>
    <n v="0"/>
    <n v="2.9549081023580168"/>
    <n v="1.5409507666230065"/>
    <x v="0"/>
    <m/>
    <s v="No root cause"/>
    <s v="No root cause"/>
    <s v="No root cause"/>
    <x v="3"/>
    <s v="(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m/>
    <s v=""/>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5408615912314194"/>
    <n v="1.5409507666230065"/>
    <m/>
    <n v="1.5408615912314194"/>
    <n v="10.790354263835434"/>
    <n v="0"/>
    <n v="0"/>
    <n v="1.5408615912314194"/>
    <x v="0"/>
    <m/>
    <s v="No root cause"/>
    <s v="No root cause"/>
    <s v="No root cause"/>
    <x v="3"/>
    <s v=""/>
    <s v="NRO_002"/>
    <m/>
    <s v=""/>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5601769810491588"/>
    <n v="1.8013429100569866E-3"/>
    <n v="0.66334006785890598"/>
    <n v="1.5601769810491588"/>
    <n v="1.5568774915604411"/>
    <n v="2.3511448693473502"/>
    <n v="1.6253998624558761"/>
    <n v="1.5747482400344714"/>
    <n v="1.5419316959304632"/>
    <n v="1.543679533605568"/>
    <n v="1.543679533605568"/>
    <n v="1.5610687349650287"/>
    <n v="1.5412182927977673"/>
    <m/>
    <n v="1.5405048896650715"/>
    <n v="10.787856352089653"/>
    <n v="0"/>
    <n v="0"/>
    <n v="1.5405048896650715"/>
    <x v="0"/>
    <m/>
    <s v="ACCESS-ISSUE"/>
    <s v="ACCESS-ISSUE"/>
    <s v="ACCESS-ISSUE"/>
    <x v="6"/>
    <s v="(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m/>
    <s v=""/>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7.1113451073386358"/>
    <n v="7.1113451073386358"/>
    <n v="7.2346746739034282"/>
    <n v="4.1297302194713392"/>
    <m/>
    <n v="1.4867856337730752"/>
    <n v="5.1997779856040349"/>
    <n v="2.2169563532135825"/>
    <n v="0"/>
    <n v="1.4867856337730752"/>
    <x v="0"/>
    <m/>
    <s v="No root cause"/>
    <s v="No root cause"/>
    <s v="No root cause"/>
    <x v="3"/>
    <s v=""/>
    <s v="SUD_050"/>
    <m/>
    <s v=""/>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2.2360372738868768"/>
    <n v="2.2360372738868768"/>
    <n v="2.4148696041753973E-2"/>
    <n v="0"/>
    <m/>
    <n v="1.4850377960979704"/>
    <n v="4.6804621336562633"/>
    <n v="2.4326487278612499"/>
    <n v="0"/>
    <n v="1.4850377960979704"/>
    <x v="2"/>
    <m/>
    <s v="No root cause"/>
    <s v="No root cause"/>
    <s v="No root cause"/>
    <x v="3"/>
    <s v="(05-10-2026 ocm ran 18h) Power status check Ongoing..;..;(05-10-2026 ticket): INC-20260510-00017788...Others"/>
    <s v="NRO_079"/>
    <m/>
    <s v=""/>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n v="0"/>
    <n v="0"/>
    <m/>
    <n v="1.4690218957689487"/>
    <n v="1.2844262196803473"/>
    <n v="1.0920621806052813"/>
    <n v="1.7622401596088142"/>
    <n v="1.4690218957689487"/>
    <x v="0"/>
    <m/>
    <s v="IHS"/>
    <s v="POWER ISSUE"/>
    <s v="Defaut GE &amp; Power Cabinet"/>
    <x v="0"/>
    <s v="(05-10-2026 ticket): INC-20260510-00002242...Power issue _x000a_Technicien power suit le point ...Grid Outage"/>
    <s v="LIT_790"/>
    <m/>
    <s v=""/>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1.3983236453187915"/>
    <n v="0"/>
    <m/>
    <n v="1.4401825741297194"/>
    <n v="2.4616920254667098"/>
    <n v="3.1456023406128977"/>
    <n v="6.2586595223555225E-2"/>
    <n v="1.4401825741297194"/>
    <x v="0"/>
    <m/>
    <s v="No root cause"/>
    <s v="No root cause"/>
    <s v="No root cause"/>
    <x v="3"/>
    <s v=""/>
    <s v="OST_227"/>
    <m/>
    <s v=""/>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5.7964004531536632E-3"/>
    <n v="2.1168282332009478"/>
    <n v="1.2452630031988996"/>
    <n v="5.7964004531536632E-3"/>
    <n v="2.1259413354336048E-2"/>
    <n v="0.12304420531171441"/>
    <n v="7.82424885784158E-2"/>
    <n v="3.7591172920358531"/>
    <n v="2.0412960537392313"/>
    <n v="4.0967174895058314E-2"/>
    <n v="4.0967174895058314E-2"/>
    <n v="0"/>
    <n v="0"/>
    <m/>
    <n v="1.4348498857128182"/>
    <n v="4.97846300492788"/>
    <n v="2.1563924844701496"/>
    <n v="0"/>
    <n v="1.4348498857128182"/>
    <x v="2"/>
    <m/>
    <s v="No root cause"/>
    <s v="No root cause"/>
    <s v="No root cause"/>
    <x v="3"/>
    <s v="(05-10-2026 ocm ran 18h) Impacted by Ntem_G9U9U21_NRO_056..;..;(05-10-2026 ticket): INC-20260510-00011289...generator issue on site ...Grid Outage"/>
    <s v="NRO_056"/>
    <s v=" Impacted by Ntem_G9U9U21_NRO_056. "/>
    <s v=""/>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4.0128926214140223E-3"/>
    <n v="2.0837250783763488"/>
    <n v="1.2398411393904114"/>
    <n v="4.0128926214140215E-3"/>
    <n v="2.054601022164006E-2"/>
    <n v="1.515981656978832E-3"/>
    <n v="6.3760404984690336E-2"/>
    <n v="7.9205582807555311E-2"/>
    <n v="0.45729140805803131"/>
    <n v="4.1448722009628021E-2"/>
    <n v="4.1448722009628021E-2"/>
    <n v="0"/>
    <n v="0"/>
    <m/>
    <n v="1.4262712130421507"/>
    <n v="4.9727178079125851"/>
    <n v="2.1332825871864705"/>
    <n v="0"/>
    <n v="1.4262712130421507"/>
    <x v="2"/>
    <m/>
    <s v="IHS"/>
    <s v="POWER ISSUE"/>
    <s v="Defaut GE &amp; Power Cabinet"/>
    <x v="0"/>
    <s v="(hourly IHS): 10/05/2026 15:34 3:39:48 48.1 FME Rolan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ocm ran 18h) 10/05/2026 FME Roland is managing with level 0..;..;(05-10-2026 ticket): INC-20260510-00011472...power issue on site ...Grid Outage"/>
    <s v="NRO_056"/>
    <m/>
    <s v=""/>
  </r>
  <r>
    <s v="Kumba-Fiango-IHS"/>
    <s v="SUO_110"/>
    <s v="SUD-OUEST"/>
    <s v="IHS"/>
    <s v="Grid-Gen"/>
    <s v="SUD-OUEST"/>
    <s v="Kumba"/>
    <s v="Huawei"/>
    <n v="0"/>
    <n v="0"/>
    <n v="0"/>
    <n v="0.26110554656667612"/>
    <n v="0"/>
    <n v="0"/>
    <n v="8.0079501645107607E-3"/>
    <n v="0"/>
    <n v="0"/>
    <n v="0"/>
    <n v="0"/>
    <n v="0"/>
    <n v="0"/>
    <n v="0"/>
    <n v="0"/>
    <n v="0"/>
    <n v="1.3498657375304264"/>
    <n v="0"/>
    <n v="0"/>
    <n v="0"/>
    <n v="2.7311747181344228"/>
    <n v="2.7311747181344228"/>
    <n v="0"/>
    <n v="0"/>
    <m/>
    <n v="1.4170683126303742"/>
    <n v="1.2239767554324583"/>
    <n v="2.1066663606597507"/>
    <n v="1.0260097577631999"/>
    <n v="1.4170683126303742"/>
    <x v="0"/>
    <m/>
    <s v="No root cause"/>
    <s v="No root cause"/>
    <s v="No root cause"/>
    <x v="3"/>
    <s v=""/>
    <s v="SUO_110"/>
    <m/>
    <s v=""/>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1.3141777458173172"/>
    <n v="1.3141777458173172"/>
    <n v="1.65941135680715"/>
    <n v="4.86118245142438"/>
    <m/>
    <n v="1.356268530646372"/>
    <n v="1.2377152700342513"/>
    <n v="2.1271730741114752"/>
    <n v="0.89245748762769039"/>
    <n v="1.356268530646372"/>
    <x v="0"/>
    <m/>
    <s v="No root cause"/>
    <s v="No root cause"/>
    <s v="No root cause"/>
    <x v="3"/>
    <s v=""/>
    <s v="NRD_183"/>
    <m/>
    <s v=""/>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4.8001508134222517"/>
    <n v="4.8001508134222517"/>
    <n v="9.8554145870965346"/>
    <n v="9.7379527612982089E-2"/>
    <m/>
    <n v="1.3347772612739102"/>
    <n v="0.61610993209676712"/>
    <n v="0.52339932882483275"/>
    <n v="2.0539005334156331"/>
    <n v="1.3347772612739102"/>
    <x v="0"/>
    <m/>
    <s v="AKTIVCO"/>
    <s v="POWER ISSUE"/>
    <s v="AKTIVCO Defaut GE &amp; Power Cabinet"/>
    <x v="0"/>
    <s v="(05-10-2026 ticket): INC-20260510-00006912...Grid Outage"/>
    <s v="LIT_680"/>
    <m/>
    <s v=""/>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88041080605993172"/>
    <n v="0.88041080605993172"/>
    <n v="0.31334449095832878"/>
    <n v="0.48948372442093074"/>
    <m/>
    <n v="1.2553576575265455"/>
    <n v="1.3544926441494911"/>
    <n v="1.1704764527678324"/>
    <n v="1.2828542004565879"/>
    <n v="1.2553576575265455"/>
    <x v="0"/>
    <m/>
    <s v="No root cause"/>
    <s v="No root cause"/>
    <s v="No root cause"/>
    <x v="3"/>
    <s v=""/>
    <s v="SUO_219"/>
    <m/>
    <s v=""/>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48957289981251767"/>
    <m/>
    <n v="1.236755670841502"/>
    <n v="2.5597350614885954"/>
    <n v="2.2041529388564181"/>
    <n v="0.25171439390457184"/>
    <n v="1.236755670841502"/>
    <x v="0"/>
    <m/>
    <s v="No root cause"/>
    <s v="No root cause"/>
    <s v="No root cause"/>
    <x v="3"/>
    <s v=""/>
    <s v="SUO_187"/>
    <m/>
    <s v=""/>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4.1984666113065838"/>
    <n v="0"/>
    <m/>
    <n v="1.2275527704297255"/>
    <n v="2.0501610653493678"/>
    <n v="2.6192810707521992"/>
    <n v="0.1063630115547851"/>
    <n v="1.2275527704297255"/>
    <x v="0"/>
    <m/>
    <s v="No root cause"/>
    <s v="No root cause"/>
    <s v="No root cause"/>
    <x v="3"/>
    <s v=""/>
    <s v="NRD_266"/>
    <m/>
    <s v=""/>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89193226665296899"/>
    <n v="0.86075654975416149"/>
    <n v="0.16593756866505202"/>
    <n v="0.16593756866505202"/>
    <n v="0"/>
    <n v="1.4917437855453113"/>
    <m/>
    <n v="1.1915972525418541"/>
    <n v="0.95570103393562977"/>
    <n v="0.84789416240806947"/>
    <n v="1.4774540511790066"/>
    <n v="1.1915972525418541"/>
    <x v="0"/>
    <m/>
    <s v="Partners"/>
    <s v="POWER ISSUE"/>
    <s v="Sharing"/>
    <x v="0"/>
    <s v="(05-10-2026 ticket): INC-20260510-00010404...Grid Outage"/>
    <s v="CTR_832"/>
    <m/>
    <s v=""/>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47159514086858256"/>
    <n v="1.3508970016949899"/>
    <n v="0.25867997591551017"/>
    <n v="0.47159514086858256"/>
    <n v="1.1029034080694455"/>
    <n v="1.3397354130461459"/>
    <n v="0.78483262135700693"/>
    <n v="0.72733232886172261"/>
    <n v="0.55558052466520014"/>
    <n v="1.2494185764468528"/>
    <n v="1.2494185764468528"/>
    <n v="2.1442222907089232"/>
    <n v="0.90917878738589131"/>
    <m/>
    <n v="1.1623655591796436"/>
    <n v="2.6021995611668647"/>
    <n v="2.35550948451435"/>
    <n v="0"/>
    <n v="1.1623655591796436"/>
    <x v="0"/>
    <m/>
    <s v="IHS"/>
    <s v="POWER ISSUE"/>
    <s v="Defaut GE &amp; Power Cabinet"/>
    <x v="0"/>
    <s v="(05-10-2026 ticket): INC-20260510-00007007...Grid Outage"/>
    <s v="SUD_052"/>
    <m/>
    <s v=""/>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1.6140745877243311E-2"/>
    <n v="0.10649325263317071"/>
    <n v="2.6442108762587995"/>
    <n v="2.6442108762587995"/>
    <n v="0"/>
    <n v="2.9980766651542697E-2"/>
    <m/>
    <n v="1.1402322269877554"/>
    <n v="0.37868342066032795"/>
    <n v="0.36603952249320865"/>
    <n v="1.8471595672263481"/>
    <n v="1.1402322269877554"/>
    <x v="0"/>
    <m/>
    <s v="No root cause"/>
    <s v="No root cause"/>
    <s v="No root cause"/>
    <x v="3"/>
    <s v=""/>
    <s v="CTR_778"/>
    <m/>
    <s v=""/>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37525004779800986"/>
    <n v="1.2090399591362686"/>
    <n v="1.2090399591362686"/>
    <n v="0.26738349413439944"/>
    <n v="0.5647834250769761"/>
    <m/>
    <n v="1.1272839601293259"/>
    <n v="2.1176046824854424"/>
    <n v="2.457139906361884"/>
    <n v="0"/>
    <n v="1.1272839601293259"/>
    <x v="0"/>
    <m/>
    <s v="No root cause"/>
    <s v="No root cause"/>
    <s v="No root cause"/>
    <x v="3"/>
    <s v=""/>
    <s v="EXN_071"/>
    <m/>
    <s v=""/>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1.1318140700219443"/>
    <n v="1.1318140700219443"/>
    <n v="0"/>
    <n v="0"/>
    <m/>
    <n v="1.1167612639220621"/>
    <n v="1.8284713979113463"/>
    <n v="2.3330902278391492"/>
    <n v="0.13885332055061977"/>
    <n v="1.1167612639220621"/>
    <x v="0"/>
    <m/>
    <s v="No root cause"/>
    <s v="No root cause"/>
    <s v="No root cause"/>
    <x v="3"/>
    <s v="(05-10-2026 ticket): INC-20260510-00013614...Auto TT closure RCA...Transmission Board fault"/>
    <s v="ADM_036"/>
    <m/>
    <s v=""/>
  </r>
  <r>
    <s v="PK5"/>
    <s v="LIT_073"/>
    <s v="Douala"/>
    <s v="IHS"/>
    <s v="Grid-Gen"/>
    <s v="LITTORAL"/>
    <s v="Douala"/>
    <s v="ZTE"/>
    <n v="22.520781433255426"/>
    <n v="32.238437875428403"/>
    <n v="0"/>
    <n v="3.6401394845805034E-2"/>
    <n v="0"/>
    <n v="0"/>
    <n v="3.6597580707296649E-2"/>
    <n v="0"/>
    <n v="0"/>
    <n v="0"/>
    <n v="0.33490710064406037"/>
    <n v="0"/>
    <n v="0"/>
    <n v="0"/>
    <n v="0"/>
    <n v="0"/>
    <n v="0"/>
    <n v="0"/>
    <n v="0"/>
    <n v="0"/>
    <n v="0"/>
    <n v="0"/>
    <n v="0"/>
    <n v="1.4165689304374871"/>
    <m/>
    <n v="1.1072016619439375"/>
    <n v="0.43988225843195095"/>
    <n v="0.37432720979494094"/>
    <n v="1.7617271547299318"/>
    <n v="1.1072016619439375"/>
    <x v="0"/>
    <m/>
    <s v="No root cause"/>
    <s v="No root cause"/>
    <s v="No root cause"/>
    <x v="3"/>
    <s v=""/>
    <s v="LIT_073"/>
    <m/>
    <s v=""/>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4.6228522998690194"/>
    <n v="4.6228522998690194"/>
    <n v="4.6228522998690194"/>
    <n v="4.6228522998690194"/>
    <n v="4.6228522998690194"/>
    <n v="4.6228522998690194"/>
    <n v="2.4905438414761165"/>
    <n v="1.8370309017700959"/>
    <n v="0.43902828786101766"/>
    <n v="0.49718847825404583"/>
    <n v="0.49718847825404583"/>
    <n v="1.1178848738560583"/>
    <n v="4.9096046890561107"/>
    <m/>
    <n v="1.0908825652835208"/>
    <n v="0.39841692345199409"/>
    <n v="3.0799914828075119"/>
    <n v="0"/>
    <n v="1.0908825652835208"/>
    <x v="2"/>
    <m/>
    <s v="No root cause"/>
    <s v="No root cause"/>
    <s v="No root cause"/>
    <x v="3"/>
    <s v="(05-10-2026 cells nokia): 09/05/2026 : Need BO RAN analysis ..;..;(05-10-2026 ticket): INC-20260510-00017001...Transmission Board fault"/>
    <s v="NRO_012"/>
    <m/>
    <s v=""/>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m/>
    <n v="1.0885818401805767"/>
    <n v="0"/>
    <n v="3.0683568448646947"/>
    <n v="0.11217706684877655"/>
    <n v="1.0885818401805767"/>
    <x v="0"/>
    <m/>
    <s v="No root cause"/>
    <s v="No root cause"/>
    <s v="No root cause"/>
    <x v="3"/>
    <s v=""/>
    <s v="SUO_169"/>
    <m/>
    <s v=""/>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2.9285555298730426"/>
    <n v="2.9285555298730426"/>
    <n v="6.014862327463451"/>
    <n v="0.5621259984076854"/>
    <m/>
    <n v="1.0822325522995835"/>
    <n v="0.68380334040741941"/>
    <n v="0.73494785982163102"/>
    <n v="1.4149016562807122"/>
    <n v="1.0822325522995835"/>
    <x v="0"/>
    <m/>
    <s v="AKTIVCO"/>
    <s v="POWER ISSUE"/>
    <s v="AKTIVCO Defaut GE &amp; Power Cabinet"/>
    <x v="0"/>
    <s v="(05-10-2026 ticket): INC-20260510-00006908...Grid Outage"/>
    <s v="LIT_638"/>
    <m/>
    <s v=""/>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3.4201437935354253"/>
    <n v="0.76510702473796721"/>
    <n v="12.581791669163577"/>
    <n v="12.581791669163577"/>
    <n v="0.63510713888246939"/>
    <n v="4.3550050936983666"/>
    <m/>
    <n v="1.0722984136767946"/>
    <n v="0.42414541443353354"/>
    <n v="0.35828309719799717"/>
    <n v="1.7094348574092684"/>
    <n v="1.0722984136767946"/>
    <x v="0"/>
    <m/>
    <s v="No root cause"/>
    <s v="No root cause"/>
    <s v="No root cause"/>
    <x v="3"/>
    <s v=""/>
    <s v="LIT_585"/>
    <m/>
    <s v=""/>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0"/>
    <n v="0"/>
    <n v="0"/>
    <n v="0"/>
    <m/>
    <n v="1.0702295445919778"/>
    <n v="0.10691062271940657"/>
    <n v="0.27365305955914598"/>
    <n v="1.8468175639737638"/>
    <n v="1.0702295445919778"/>
    <x v="0"/>
    <m/>
    <s v="No root cause"/>
    <s v="No root cause"/>
    <s v="No root cause"/>
    <x v="3"/>
    <s v=""/>
    <s v="CTR_130"/>
    <m/>
    <s v=""/>
  </r>
  <r>
    <s v="Salack"/>
    <s v="EXN_008"/>
    <s v="EXTREME-NORD"/>
    <s v="IHS"/>
    <s v="Grid-Gen"/>
    <s v="EXTREME-NORD"/>
    <s v="Salak"/>
    <s v="NOKIA"/>
    <n v="1.1693954826550281"/>
    <n v="0.88059296532993858"/>
    <n v="2.0309672480686705"/>
    <n v="0.27823539193748392"/>
    <n v="0"/>
    <n v="0"/>
    <n v="0"/>
    <n v="1.4268062653917818E-3"/>
    <n v="0.44727679749959492"/>
    <n v="2.1061413349859572"/>
    <n v="0"/>
    <n v="2.140457136181933E-3"/>
    <n v="1.5160693924757608E-3"/>
    <n v="0.2234245934887871"/>
    <n v="2.140457136181933E-3"/>
    <n v="0"/>
    <n v="0.22335325833642924"/>
    <n v="1.9613628804529832"/>
    <n v="0"/>
    <n v="1.5160693924757608E-3"/>
    <n v="0.50942334197977923"/>
    <n v="0.50942334197977923"/>
    <n v="0.16961510421832507"/>
    <n v="0.44941754663442268"/>
    <m/>
    <n v="1.0637571225210491"/>
    <n v="1.8695620461294358"/>
    <n v="1.4957201508649696"/>
    <n v="0.5650235736001944"/>
    <n v="1.0637571225210491"/>
    <x v="2"/>
    <m/>
    <s v="No root cause"/>
    <s v="No root cause"/>
    <s v="No root cause"/>
    <x v="3"/>
    <s v="(05-10-2026 ticket): INC-20260510-00010574...No Power issue on site the site is on GEN Ubaie = 53.6V . TX FME Eric 657760519 / Huawei is informed....No Power issue on site the site is on GEN Ubaie = 53.6V . TX FME Eric 657760519 / Huawei is informed....Grid Outage...No Power issue on site the site is on GEN Ubaie = 53.6V . TX FME Eric 657760519 / Huawei is informed."/>
    <s v="EXN_008"/>
    <m/>
    <s v=""/>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1776887450668179"/>
    <n v="4.1776887450668179"/>
    <n v="0"/>
    <n v="0.92653231858871743"/>
    <m/>
    <n v="1.0356829978911803"/>
    <n v="1.771643905694839"/>
    <n v="2.2565353726994228"/>
    <n v="4.8222458614870414E-2"/>
    <n v="1.0356829978911803"/>
    <x v="2"/>
    <m/>
    <s v="IHS"/>
    <s v="POWER ISSUE"/>
    <s v="Defaut GE &amp; Power Cabinet"/>
    <x v="0"/>
    <s v="(hourly IHS): 10/05/2026 02:15 0:52:04 50.2V FMES are unreable, cord Michel is informed"/>
    <s v="EXN_157"/>
    <m/>
    <s v=""/>
  </r>
  <r>
    <s v="Maroua-Lougol"/>
    <s v="EXN_084"/>
    <s v="Maroua"/>
    <s v="IHS"/>
    <s v="Grid-Gen"/>
    <s v="EXTREME-NORD"/>
    <s v="Maroua"/>
    <s v="Huawei"/>
    <n v="0"/>
    <n v="0"/>
    <n v="0"/>
    <n v="0"/>
    <n v="0"/>
    <n v="0"/>
    <n v="4.9046465372838757E-3"/>
    <n v="0"/>
    <n v="0"/>
    <n v="0"/>
    <n v="1.2352575242628403"/>
    <n v="1.0732971780625684"/>
    <n v="0"/>
    <n v="0"/>
    <n v="1.0732971780625684"/>
    <n v="0"/>
    <n v="0"/>
    <n v="0.84161951071959551"/>
    <n v="0.25054718020277772"/>
    <n v="0.31295211923534599"/>
    <n v="0"/>
    <n v="0"/>
    <n v="0.56349929943812371"/>
    <n v="0"/>
    <m/>
    <n v="1.033542788493093"/>
    <n v="1.7023268547494297"/>
    <n v="2.1776429647310032"/>
    <n v="0.11388708311171522"/>
    <n v="1.033542788493093"/>
    <x v="0"/>
    <m/>
    <s v="IHS"/>
    <s v="POWER ISSUE"/>
    <s v="Defaut GE &amp; Power Cabinet"/>
    <x v="0"/>
    <s v="(hourly IHS): 10/05/2026 22:06 0:53:37 46.1V Grid outage, Gen overload. // Awaiting Grid return."/>
    <s v="EXN_084"/>
    <m/>
    <s v=""/>
  </r>
  <r>
    <s v="Domayo"/>
    <s v="EXN_054"/>
    <s v="Maroua"/>
    <s v="IHS"/>
    <s v="Grid-Gen"/>
    <s v="EXTREME-NORD"/>
    <s v="Maroua"/>
    <s v="Huawei"/>
    <n v="0"/>
    <n v="0"/>
    <n v="0"/>
    <n v="0"/>
    <n v="0"/>
    <n v="0"/>
    <n v="4.8154711456968955E-3"/>
    <n v="0"/>
    <n v="0"/>
    <n v="0"/>
    <n v="0.8269234061860613"/>
    <n v="0.59551326501784929"/>
    <n v="0"/>
    <n v="0"/>
    <n v="0.59551326501784929"/>
    <n v="0"/>
    <n v="0"/>
    <n v="8.7284873285335589"/>
    <n v="11.131532275784528"/>
    <n v="6.4492891651185813"/>
    <n v="7.3181250053505229"/>
    <n v="7.3181250053505229"/>
    <n v="1.8950305764582676"/>
    <n v="0"/>
    <m/>
    <n v="1.0234659692437642"/>
    <n v="1.4381726876331387"/>
    <n v="1.8503855687138528"/>
    <n v="0.3775715908568576"/>
    <n v="1.0234659692437642"/>
    <x v="0"/>
    <m/>
    <s v="IHS"/>
    <s v="POWER ISSUE"/>
    <s v="Defaut GE &amp; Power Cabinet"/>
    <x v="0"/>
    <s v="(hourly IHS): 10/05/2026 17:48 0:19:35 0 FME Alban is on the way; ETA ASAP."/>
    <s v="EXN_054"/>
    <m/>
    <s v=""/>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1.1911335405056029"/>
    <n v="0"/>
    <n v="2.273169906943695"/>
    <n v="2.273169906943695"/>
    <n v="0.88017895004180535"/>
    <n v="1.3716602032342842"/>
    <m/>
    <n v="0.97276084158740761"/>
    <n v="1.9015353164754265"/>
    <n v="1.636658863490315"/>
    <n v="0.29104476795216105"/>
    <n v="0.97276084158740761"/>
    <x v="2"/>
    <m/>
    <s v="No root cause"/>
    <s v="No root cause"/>
    <s v="No root cause"/>
    <x v="3"/>
    <s v=""/>
    <s v="SUO_210"/>
    <m/>
    <s v=""/>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4908748605296876"/>
    <n v="0.39804327788764177"/>
    <n v="4.3884101953868502"/>
    <n v="4.3884101953868502"/>
    <n v="4.3617824234589788"/>
    <n v="5.8306973087580225"/>
    <m/>
    <n v="0.95804690197555598"/>
    <n v="1.1765164322626285"/>
    <n v="1.5888452829033939"/>
    <n v="0.49214268047374843"/>
    <n v="0.95804690197555598"/>
    <x v="0"/>
    <m/>
    <s v="No root cause"/>
    <s v="No root cause"/>
    <s v="No root cause"/>
    <x v="3"/>
    <s v=""/>
    <s v="NRD_149"/>
    <m/>
    <s v=""/>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1.3926520904138595"/>
    <n v="0.75638567144076041"/>
    <n v="0.75638567144076041"/>
    <n v="0"/>
    <n v="0"/>
    <m/>
    <n v="0.94900451726863633"/>
    <n v="1.9333836912341282"/>
    <n v="1.6479747442292196"/>
    <n v="0.22948418248636904"/>
    <n v="0.94900451726863633"/>
    <x v="0"/>
    <m/>
    <s v="No root cause"/>
    <s v="No root cause"/>
    <s v="No root cause"/>
    <x v="3"/>
    <s v=""/>
    <s v="ADM_057"/>
    <m/>
    <s v=""/>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50501807763538265"/>
    <n v="0.32006474029423687"/>
    <n v="0.24451892373149794"/>
    <n v="0.50501807763538265"/>
    <n v="0.85995397122987849"/>
    <n v="0.58441984630442911"/>
    <n v="0.56931353496959458"/>
    <n v="0.47400287644143091"/>
    <n v="0.39979111556274671"/>
    <n v="0.45263645261719082"/>
    <n v="0.45263645261719082"/>
    <n v="0.87441821974528655"/>
    <n v="0.89011308866459482"/>
    <m/>
    <n v="0.92257293120225559"/>
    <n v="0.69229624034307313"/>
    <n v="2.4536335771188433"/>
    <n v="0"/>
    <n v="0.92257293120225559"/>
    <x v="2"/>
    <m/>
    <s v="No root cause"/>
    <s v="No root cause"/>
    <s v="No root cause"/>
    <x v="3"/>
    <s v=""/>
    <s v="SUO_013"/>
    <m/>
    <s v=""/>
  </r>
  <r>
    <s v="Bonakanda"/>
    <s v="SUO_132"/>
    <s v="SUD-OUEST"/>
    <s v="IHS"/>
    <s v="Grid-Gen"/>
    <s v="SUD-OUEST"/>
    <s v="Buea"/>
    <s v="Huawei"/>
    <n v="0"/>
    <n v="0"/>
    <n v="0"/>
    <n v="0"/>
    <n v="0"/>
    <n v="0"/>
    <n v="7.0448559353713837E-3"/>
    <n v="0"/>
    <n v="0"/>
    <n v="0"/>
    <n v="0"/>
    <n v="0"/>
    <n v="0"/>
    <n v="0"/>
    <n v="0"/>
    <n v="0"/>
    <n v="11.047047509795025"/>
    <n v="0"/>
    <n v="8.9175391586979543E-5"/>
    <n v="0"/>
    <n v="0"/>
    <n v="0"/>
    <n v="0"/>
    <n v="0.32878966878119359"/>
    <m/>
    <n v="0.89005958342964286"/>
    <n v="0"/>
    <n v="2.6512630435447844"/>
    <n v="0"/>
    <n v="0.89005958342964286"/>
    <x v="2"/>
    <m/>
    <s v="No root cause"/>
    <s v="No root cause"/>
    <s v="No root cause"/>
    <x v="3"/>
    <s v="(05-10-2026 ocm ran 18h) 10/05/2026 site instable..;..;(05-10-2026 ocm ran 12h) Power status check Ongoing"/>
    <s v="SUO_132"/>
    <m/>
    <s v=""/>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m/>
    <n v="0.86020366232632206"/>
    <n v="1.463151805090944"/>
    <n v="1.8669078171166671"/>
    <n v="4.7025447230813346E-2"/>
    <n v="0.86020366232632206"/>
    <x v="2"/>
    <m/>
    <s v="No root cause"/>
    <s v="No root cause"/>
    <s v="No root cause"/>
    <x v="3"/>
    <s v=""/>
    <s v="EXN_182"/>
    <m/>
    <s v=""/>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2.5349888566430674"/>
    <n v="2.5349888566430674"/>
    <n v="0"/>
    <n v="0"/>
    <m/>
    <n v="0.85786726706674321"/>
    <n v="1.3726025043063999"/>
    <n v="1.7324454032661136"/>
    <n v="0.1539014636644801"/>
    <n v="0.85786726706674321"/>
    <x v="0"/>
    <m/>
    <s v="IHS"/>
    <s v="POWER ISSUE"/>
    <s v="Defaut GE &amp; Power Cabinet"/>
    <x v="0"/>
    <s v="(hourly IHS): 10/05/2026 09:47 0:13:00 0 v Fme is informed ETA Asap"/>
    <s v="NRD_049"/>
    <m/>
    <s v=""/>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9719889393978307"/>
    <n v="1.7840607191674298"/>
    <n v="1.8995606863508858"/>
    <n v="1.9719889393978307"/>
    <n v="3.2524227170386348"/>
    <n v="1.3034410286702449"/>
    <n v="1.8974383120311158"/>
    <n v="1.8187321114164474"/>
    <n v="1.8098502424143843"/>
    <n v="1.1401965568311205"/>
    <n v="1.1401965568311205"/>
    <n v="0.5407417395051265"/>
    <n v="0.49677827145274561"/>
    <m/>
    <n v="0.81688225709336748"/>
    <n v="5.7204676890119863"/>
    <n v="0"/>
    <n v="0"/>
    <n v="0.81688225709336748"/>
    <x v="0"/>
    <m/>
    <s v="No root cause"/>
    <s v="No root cause"/>
    <s v="No root cause"/>
    <x v="3"/>
    <s v=""/>
    <s v="EST_103"/>
    <m/>
    <s v=""/>
  </r>
  <r>
    <s v="Ngd-La-Gare"/>
    <s v="ADM_002"/>
    <s v="Ngaoundere"/>
    <s v="OCM/Strategique"/>
    <m/>
    <s v="ADAMAOUA"/>
    <s v="Ngaoundere"/>
    <s v="Huawei"/>
    <n v="0"/>
    <n v="0"/>
    <n v="0"/>
    <n v="0"/>
    <n v="0"/>
    <n v="0"/>
    <n v="0"/>
    <n v="0"/>
    <n v="0"/>
    <n v="0"/>
    <n v="0"/>
    <n v="0"/>
    <n v="0"/>
    <n v="0"/>
    <n v="0"/>
    <n v="0"/>
    <n v="0"/>
    <n v="0"/>
    <n v="0"/>
    <n v="0"/>
    <m/>
    <n v="0"/>
    <n v="0"/>
    <n v="2.0938381944622796E-2"/>
    <m/>
    <n v="0.81363627283960127"/>
    <n v="6.8068095072519375E-2"/>
    <n v="1.6631157114150781"/>
    <n v="0.47093847881330886"/>
    <n v="0.81363627283960127"/>
    <x v="0"/>
    <m/>
    <s v="No root cause"/>
    <s v="No root cause"/>
    <s v="No root cause"/>
    <x v="3"/>
    <s v=""/>
    <s v="ADM_002"/>
    <m/>
    <s v=""/>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9555935086022149"/>
    <n v="3.0231543110979953"/>
    <n v="2.0532990614468392"/>
    <n v="2.9555935086022149"/>
    <n v="2.9451243176299036"/>
    <n v="4.1239873242531386"/>
    <n v="0.13633133865817429"/>
    <n v="4.1912434045879516E-3"/>
    <n v="0"/>
    <n v="3.8309748225766486E-2"/>
    <n v="3.8309748225766486E-2"/>
    <n v="0"/>
    <n v="0"/>
    <m/>
    <n v="0.7684956896182723"/>
    <n v="3.5868763713535481"/>
    <n v="0.7634235033711767"/>
    <n v="0"/>
    <n v="0.7684956896182723"/>
    <x v="2"/>
    <m/>
    <s v="IHS"/>
    <s v="POWER ISSUE"/>
    <s v="Defaut GE &amp; Power Cabinet"/>
    <x v="0"/>
    <s v="(hourly IHS): 10/05/2026 14:57 1:09:43 45.8 FME Roland is managing with level 0..;..;(05-10-2026 ticket): INC-20260510-00008871...Auto TT closure RCA...Transmission Board fault"/>
    <s v="NRO_043"/>
    <m/>
    <s v=""/>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0"/>
    <n v="0"/>
    <n v="4.3537923083727845"/>
    <n v="0.56164445129311524"/>
    <m/>
    <n v="0.75032174481284586"/>
    <n v="0.28126486257488736"/>
    <n v="0.53838091740873295"/>
    <n v="1.0152024549814282"/>
    <n v="0.75032174481284586"/>
    <x v="0"/>
    <m/>
    <s v="No root cause"/>
    <s v="No root cause"/>
    <s v="No root cause"/>
    <x v="3"/>
    <s v=""/>
    <s v="LIT_775"/>
    <m/>
    <s v=""/>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11077367142934572"/>
    <n v="0.56339228896821969"/>
    <n v="0.56339228896821969"/>
    <n v="0.5690638438731519"/>
    <n v="0"/>
    <m/>
    <n v="0.73334275025468532"/>
    <n v="0.18122349715637726"/>
    <n v="0.33798888854888226"/>
    <n v="1.1390418327434462"/>
    <n v="0.73334275025468532"/>
    <x v="0"/>
    <m/>
    <s v="No root cause"/>
    <s v="No root cause"/>
    <s v="No root cause"/>
    <x v="3"/>
    <s v=""/>
    <s v="CTR_773"/>
    <m/>
    <s v=""/>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21473434294144672"/>
    <n v="0.21473434294144672"/>
    <n v="0"/>
    <n v="5.5556268958688253E-2"/>
    <m/>
    <n v="0.71964541010692484"/>
    <n v="5.0395369471122144"/>
    <n v="0"/>
    <n v="0"/>
    <n v="0.71964541010692484"/>
    <x v="0"/>
    <m/>
    <s v="AKTIVCO"/>
    <s v="POWER ISSUE"/>
    <s v="AKTIVCO Defaut GE &amp; Power Cabinet"/>
    <x v="0"/>
    <s v="(05-10-2026 ocm ran 18h) Power status check Ongoing..;..;(05-10-2026 ticket): INC-20260510-00012279...Grid outage, no backup ...Others"/>
    <s v="SUO_233"/>
    <m/>
    <s v=""/>
  </r>
  <r>
    <s v="Fochieya-IHS"/>
    <s v="OST_195"/>
    <s v="OUEST"/>
    <s v="IHS"/>
    <s v="Grid-Gen"/>
    <s v="OUEST"/>
    <s v=" Fochieya"/>
    <s v="NOKIA"/>
    <n v="0"/>
    <n v="0"/>
    <n v="0"/>
    <n v="0"/>
    <n v="6.5989789774327555E-4"/>
    <n v="1.0577180016607828"/>
    <n v="2.4969109644359369E-4"/>
    <n v="2.3185601812623967E-4"/>
    <n v="2.8536125307841763E-4"/>
    <n v="2.8536125307859132E-4"/>
    <n v="0.58057495646188817"/>
    <n v="2.3185601812612388E-4"/>
    <n v="0.5802077956583509"/>
    <n v="2.3185601812606598E-4"/>
    <n v="2.3185601812606598E-4"/>
    <n v="2.3185601812623967E-4"/>
    <n v="2.3185601812606598E-4"/>
    <n v="1.1990344802002095"/>
    <n v="2.4969109644365164E-4"/>
    <n v="3.2103140971312578E-4"/>
    <n v="2.4969109644353585E-4"/>
    <n v="2.4969109644353585E-4"/>
    <n v="9.3812511949502349E-3"/>
    <n v="2.3185601812606598E-4"/>
    <m/>
    <n v="0.71411653582853207"/>
    <n v="1.6681054638322363"/>
    <n v="0"/>
    <n v="0.91260147920510781"/>
    <n v="0.71411653582853207"/>
    <x v="0"/>
    <m/>
    <s v="IHS"/>
    <s v="POWER ISSUE"/>
    <s v="Defaut GE &amp; Power Cabinet"/>
    <x v="0"/>
    <s v="(05-10-2026 ticket): INC-20260510-00006591...Grid Outage"/>
    <s v="OST_195"/>
    <m/>
    <s v=""/>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1584190130495671"/>
    <n v="2.1584190130495671"/>
    <n v="0"/>
    <n v="0"/>
    <m/>
    <n v="0.69349918529362209"/>
    <n v="0.35919970904323983"/>
    <n v="0.45901037363444552"/>
    <n v="0.93599450168210707"/>
    <n v="0.69349918529362209"/>
    <x v="0"/>
    <m/>
    <s v="No root cause"/>
    <s v="No root cause"/>
    <s v="No root cause"/>
    <x v="3"/>
    <s v=""/>
    <s v="LIT_728"/>
    <m/>
    <s v=""/>
  </r>
  <r>
    <s v="Bondjo-Hill-IHS"/>
    <s v="SUO_167"/>
    <s v="SUD-OUEST"/>
    <s v="IHS"/>
    <s v="Grid-Gen"/>
    <s v="SUD-OUEST"/>
    <s v="Limbe"/>
    <s v="Huawei"/>
    <n v="0"/>
    <n v="0"/>
    <n v="0"/>
    <n v="0"/>
    <n v="0"/>
    <n v="0"/>
    <n v="0"/>
    <n v="0.10950738086881087"/>
    <n v="0"/>
    <n v="0"/>
    <n v="0"/>
    <n v="0"/>
    <n v="0"/>
    <n v="0"/>
    <n v="0"/>
    <n v="0"/>
    <n v="0"/>
    <n v="0"/>
    <n v="0"/>
    <n v="0"/>
    <n v="0"/>
    <n v="0"/>
    <n v="0"/>
    <n v="0.48948372442093074"/>
    <m/>
    <n v="0.69012835549163465"/>
    <n v="1.1446680575039268"/>
    <n v="0.97699082999275766"/>
    <n v="0.38099162338273496"/>
    <n v="0.69012835549163465"/>
    <x v="0"/>
    <m/>
    <s v="No root cause"/>
    <s v="No root cause"/>
    <s v="No root cause"/>
    <x v="3"/>
    <s v="(05-10-2026 ticket): INC-20260510-00015635...Auto TT closure RCA...Transmission Board fault"/>
    <s v="SUO_167"/>
    <m/>
    <s v=""/>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1.0720130524237159"/>
    <n v="6.0861491354980837"/>
    <n v="4.7226752332114854"/>
    <n v="4.7226752332114854"/>
    <n v="5.7521159536915762"/>
    <n v="3.1383673911988881"/>
    <m/>
    <n v="0.68529504926762064"/>
    <n v="0.27102342441718724"/>
    <n v="0.49141735603224512"/>
    <n v="0.92354558328791669"/>
    <n v="0.68529504926762064"/>
    <x v="0"/>
    <m/>
    <s v="AKTIVCO"/>
    <s v="POWER ISSUE"/>
    <s v="AKTIVCO Defaut GE &amp; Power Cabinet"/>
    <x v="0"/>
    <s v="(05-10-2026 cells zte): 09/04/2026 : Need BO RAN || Cell was down due to power"/>
    <s v="EST_143"/>
    <m/>
    <s v=""/>
  </r>
  <r>
    <s v="Ngbetnsouen"/>
    <s v="OST_219"/>
    <s v="OUEST"/>
    <s v="IHS"/>
    <s v="Grid-Gen"/>
    <s v="OUEST"/>
    <s v="Ngbetnsouen"/>
    <s v="NOKIA"/>
    <n v="1.7756656423187911"/>
    <n v="0"/>
    <n v="0"/>
    <n v="0"/>
    <n v="0"/>
    <n v="0"/>
    <n v="0"/>
    <n v="0"/>
    <n v="0.25878843825887876"/>
    <n v="0"/>
    <n v="0"/>
    <n v="0.83940796100823833"/>
    <n v="0"/>
    <n v="5.321220461543291"/>
    <n v="0.83940796100823822"/>
    <n v="0.44070478522285272"/>
    <n v="5.8927098760676228E-2"/>
    <n v="0"/>
    <n v="0"/>
    <n v="0"/>
    <n v="0"/>
    <n v="0"/>
    <n v="3.7763459776904571"/>
    <n v="2.9310346057591605"/>
    <m/>
    <n v="0.68520587387603338"/>
    <n v="2.363524093857535"/>
    <n v="1.0356952817133664"/>
    <n v="0"/>
    <n v="0.68520587387603338"/>
    <x v="0"/>
    <m/>
    <s v="No root cause"/>
    <s v="No root cause"/>
    <s v="No root cause"/>
    <x v="3"/>
    <s v="(05-10-2026 ticket): INC-20260510-00012168...Transmission Board fault"/>
    <s v="OST_219"/>
    <m/>
    <s v=""/>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75066061130087636"/>
    <n v="7.1268437903964532"/>
    <n v="7.1268437903964532"/>
    <n v="0"/>
    <n v="0"/>
    <m/>
    <n v="0.68333319065270648"/>
    <n v="0.26452885387815783"/>
    <n v="0.33820139335148858"/>
    <n v="1.020195702469209"/>
    <n v="0.68333319065270648"/>
    <x v="0"/>
    <m/>
    <s v="No root cause"/>
    <s v="No root cause"/>
    <s v="No root cause"/>
    <x v="3"/>
    <s v=""/>
    <s v="CTR_897"/>
    <m/>
    <s v=""/>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11.987544694706262"/>
    <n v="4.3046923377649957"/>
    <n v="0.66943966464345361"/>
    <n v="0.66943966464345361"/>
    <n v="3.4084083120025825"/>
    <n v="11.408653722680228"/>
    <m/>
    <n v="0.68320834510448247"/>
    <n v="0.24092358788053186"/>
    <n v="0.2113360261941914"/>
    <n v="1.1080905383842516"/>
    <n v="0.68320834510448247"/>
    <x v="0"/>
    <m/>
    <s v="No root cause"/>
    <s v="No root cause"/>
    <s v="No root cause"/>
    <x v="3"/>
    <s v=""/>
    <s v="LIT_737"/>
    <m/>
    <s v=""/>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0.010205231813217"/>
    <n v="10.010205231813217"/>
    <n v="32.062191631495892"/>
    <n v="2.3620242671209621"/>
    <m/>
    <n v="0.67254296827068227"/>
    <n v="0.24766794959413929"/>
    <n v="0.37374282158776823"/>
    <n v="0.98124153199946573"/>
    <n v="0.67254296827068227"/>
    <x v="0"/>
    <m/>
    <s v="No root cause"/>
    <s v="No root cause"/>
    <s v="No root cause"/>
    <x v="3"/>
    <s v=""/>
    <s v="LIT_671"/>
    <m/>
    <s v=""/>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m/>
    <n v="0.66767399189003074"/>
    <n v="0.16810946049102948"/>
    <n v="0.19603568040637723"/>
    <n v="1.1080905383842516"/>
    <n v="0.66767399189003074"/>
    <x v="0"/>
    <m/>
    <s v="No root cause"/>
    <s v="No root cause"/>
    <s v="No root cause"/>
    <x v="3"/>
    <s v=""/>
    <s v="LIT_655"/>
    <m/>
    <s v=""/>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1.8816007624852669E-2"/>
    <n v="1.8816007624852669E-2"/>
    <n v="6.1709370978189184E-3"/>
    <n v="6.5989789774364991E-3"/>
    <m/>
    <n v="0.65936284539412671"/>
    <n v="0.76798296624022322"/>
    <n v="0.68267167837993137"/>
    <n v="0.61461404522541585"/>
    <n v="0.65936284539412671"/>
    <x v="0"/>
    <m/>
    <s v="No root cause"/>
    <s v="No root cause"/>
    <s v="No root cause"/>
    <x v="3"/>
    <s v=""/>
    <s v="OST_294"/>
    <m/>
    <s v=""/>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13.868556899607057"/>
    <n v="17.813016325517289"/>
    <n v="1.5611222401999816"/>
    <n v="1.5611222401999816"/>
    <n v="0.35925198254730545"/>
    <n v="2.3720654162136274E-3"/>
    <m/>
    <n v="0.65253201039856412"/>
    <n v="0.33097330631591992"/>
    <n v="0.3431952562127904"/>
    <n v="0.93972233713531528"/>
    <n v="0.65253201039856412"/>
    <x v="0"/>
    <m/>
    <s v="No root cause"/>
    <s v="No root cause"/>
    <s v="No root cause"/>
    <x v="3"/>
    <s v=""/>
    <s v="CTR_726"/>
    <m/>
    <s v=""/>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1.3700193760290842"/>
    <n v="1.5105597931701633"/>
    <n v="0"/>
    <n v="0"/>
    <n v="0"/>
    <n v="0"/>
    <m/>
    <n v="0.64696746596353649"/>
    <n v="0.7793484646835247"/>
    <n v="0.98097529504166769"/>
    <n v="0.39569776324400763"/>
    <n v="0.64696746596353649"/>
    <x v="0"/>
    <m/>
    <s v="No root cause"/>
    <s v="No root cause"/>
    <s v="No root cause"/>
    <x v="3"/>
    <s v=""/>
    <s v="EXN_249"/>
    <m/>
    <s v=""/>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8184645852416865"/>
    <n v="1.067197581278019"/>
    <n v="0"/>
    <n v="0"/>
    <n v="0.75943546983303489"/>
    <n v="0.90532641046933393"/>
    <m/>
    <n v="0.6440246780411667"/>
    <n v="0.11727695646439577"/>
    <n v="7.7351748149508889E-2"/>
    <n v="1.1530639660995434"/>
    <n v="0.6440246780411667"/>
    <x v="0"/>
    <m/>
    <s v="No root cause"/>
    <s v="No root cause"/>
    <s v="No root cause"/>
    <x v="3"/>
    <s v=""/>
    <s v="LIT_489"/>
    <m/>
    <s v=""/>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32293976309308725"/>
    <n v="0.31737521865805979"/>
    <n v="1.1028499028344934"/>
    <n v="1.1028499028344934"/>
    <n v="2.2597400929706968"/>
    <n v="3.8683749818082207"/>
    <m/>
    <n v="0.6301311520319155"/>
    <n v="0"/>
    <n v="1.1302599188741682"/>
    <n v="0.48071977183731829"/>
    <n v="0.6301311520319155"/>
    <x v="0"/>
    <m/>
    <s v="No root cause"/>
    <s v="No root cause"/>
    <s v="No root cause"/>
    <x v="3"/>
    <s v=""/>
    <s v="CTR_842"/>
    <m/>
    <s v=""/>
  </r>
  <r>
    <s v="Garoua-Plage"/>
    <s v="NRD_053"/>
    <s v="Garoua"/>
    <s v="IHS"/>
    <s v="Grid-Gen"/>
    <s v="NORD"/>
    <s v="Garoua"/>
    <s v="Huawei"/>
    <n v="0"/>
    <n v="0"/>
    <n v="0.94445657229770019"/>
    <n v="0"/>
    <n v="0"/>
    <n v="0"/>
    <n v="0"/>
    <n v="0"/>
    <n v="0"/>
    <n v="6.97173211427006E-2"/>
    <n v="1.4040130353020404"/>
    <n v="0"/>
    <n v="0"/>
    <n v="0"/>
    <n v="0"/>
    <n v="0"/>
    <n v="0"/>
    <n v="0.14669351916058135"/>
    <n v="0"/>
    <n v="0"/>
    <n v="0"/>
    <n v="0"/>
    <n v="0"/>
    <n v="0"/>
    <m/>
    <n v="0.62538702119948753"/>
    <n v="1.0503718891007119"/>
    <n v="1.3390458874370563"/>
    <n v="4.9590471625221323E-2"/>
    <n v="0.62538702119948753"/>
    <x v="0"/>
    <m/>
    <s v="IHS"/>
    <s v="POWER ISSUE"/>
    <s v="Defaut GE &amp; Power Cabinet"/>
    <x v="0"/>
    <s v="(05-10-2026 ticket): INC-20260510-00004179...2026-05-10 07:26:51...Hybrid system malfunction // FME reset card and started GEN manually...Hybrid system malfunction // FME reset card and started GEN manually...Transmission Board fault...user:OCM_NOC.IHS"/>
    <s v="NRD_053"/>
    <m/>
    <s v=""/>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8626649031341227"/>
    <n v="5.7813193316288167"/>
    <n v="0.48680846267332123"/>
    <n v="0.8626649031341227"/>
    <n v="0.37801448493720613"/>
    <n v="4.4624257704040424"/>
    <n v="7.9544449295585962E-2"/>
    <n v="0.13246112666329943"/>
    <n v="4.5627837560960289"/>
    <n v="0.10000128412563883"/>
    <n v="0.10000128412563883"/>
    <n v="4.6781410426529425E-2"/>
    <n v="0"/>
    <m/>
    <n v="0.61275978575077139"/>
    <n v="2.0666472828715197"/>
    <n v="0.9461776336145199"/>
    <n v="0"/>
    <n v="0.61275978575077139"/>
    <x v="0"/>
    <m/>
    <s v="AKTIVCO"/>
    <s v="POWER ISSUE"/>
    <s v="AKTIVCO Defaut GE &amp; Power Cabinet"/>
    <x v="0"/>
    <s v="(05-10-2026 cells nokia): 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After on sit e check FME noticed  FRMF/FRGU/Jumpers are faulty and need to be replaced_x000a_New plan date : 10/05/2026 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ticket): INC-20260510-00010032...Grid Outage"/>
    <s v="LIT_134"/>
    <m/>
    <s v=""/>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36057784173265506"/>
    <n v="0.26183410213583802"/>
    <n v="0.27690561550809861"/>
    <n v="0.36057784173265506"/>
    <n v="1.2841999559795736E-2"/>
    <n v="3.567222099943289E-3"/>
    <n v="2.5238096357098734E-2"/>
    <n v="2.4167929727115886E-2"/>
    <n v="4.0666331939353595E-2"/>
    <n v="6.5098035858495544E-3"/>
    <n v="6.5098035858495544E-3"/>
    <n v="0.12761737062547143"/>
    <n v="9.8098607748440772E-2"/>
    <m/>
    <n v="0.6087464513553239"/>
    <n v="0"/>
    <n v="1.8133021647252245"/>
    <n v="0"/>
    <n v="0.6087464513553239"/>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87270605222681774"/>
    <n v="0.59801017598228456"/>
    <n v="5.7840229088013979"/>
    <n v="5.7840229088013979"/>
    <n v="0.30030704870831304"/>
    <n v="0.67853555458532699"/>
    <m/>
    <n v="0.60810483030993112"/>
    <n v="0.12839266373311911"/>
    <n v="0.11549636021774129"/>
    <n v="1.0565848485445439"/>
    <n v="0.60810483030993112"/>
    <x v="0"/>
    <m/>
    <s v="BSS"/>
    <s v="RAN ISSUE"/>
    <s v="BSS Hardware issue"/>
    <x v="1"/>
    <s v="(05-10-2026 ticket): INC-20260510-00018379...Grid Outage || 05-10-2026: hardware issue,  site with GPS issue (alarm : TDD down 09Apr 02pm)"/>
    <s v="CTR_652"/>
    <m/>
    <s v=""/>
  </r>
  <r>
    <s v="Guidjiba-MTN"/>
    <s v="NRD_058"/>
    <s v="NORD"/>
    <s v="IHS"/>
    <s v="Solar-Gen"/>
    <s v="NORD"/>
    <s v="Guidjiba"/>
    <s v="NOKIA"/>
    <n v="0"/>
    <n v="0"/>
    <n v="0"/>
    <n v="0"/>
    <n v="0"/>
    <n v="0"/>
    <n v="0"/>
    <n v="0.4182473777471255"/>
    <n v="0.3549708086212327"/>
    <n v="0"/>
    <n v="9.8092930745687112E-4"/>
    <n v="0.49134917575638293"/>
    <n v="0"/>
    <n v="0"/>
    <n v="0.49134917575638293"/>
    <n v="1.8656049298449173E-2"/>
    <n v="0.56560237401286351"/>
    <n v="0"/>
    <n v="0"/>
    <n v="0"/>
    <n v="0.54989113468195061"/>
    <n v="0.54989113468195061"/>
    <n v="1.8656075103007191E-2"/>
    <n v="0"/>
    <m/>
    <n v="0.58905617807965915"/>
    <n v="2.0622759373164037"/>
    <n v="0.87742998096797775"/>
    <n v="0"/>
    <n v="0.58905617807965915"/>
    <x v="0"/>
    <m/>
    <s v="IHS"/>
    <s v="POWER ISSUE"/>
    <s v="Defaut GE &amp; Power Cabinet"/>
    <x v="0"/>
    <s v="(05-10-2026 ticket): INC-20260510-00015419...Grid Outage"/>
    <s v="NRD_058"/>
    <m/>
    <s v=""/>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2.0365519229068045"/>
    <n v="2.0365519229068045"/>
    <n v="0"/>
    <n v="0"/>
    <m/>
    <n v="0.57839158983314731"/>
    <n v="0"/>
    <n v="1.5937860195653106E-3"/>
    <n v="1.1080905383842516"/>
    <n v="0.57839158983314731"/>
    <x v="0"/>
    <m/>
    <s v="No root cause"/>
    <s v="No root cause"/>
    <s v="No root cause"/>
    <x v="3"/>
    <s v=""/>
    <s v="LIT_261"/>
    <m/>
    <s v=""/>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3.1662436186089784"/>
    <n v="3.1662436186089784"/>
    <n v="0"/>
    <n v="0"/>
    <m/>
    <n v="0.57758901130886664"/>
    <n v="0.4552444156685011"/>
    <n v="0.56791908497132049"/>
    <n v="0.61731587092085893"/>
    <n v="0.57758901130886664"/>
    <x v="1"/>
    <s v=" not accepted"/>
    <s v="Exclu"/>
    <s v="Exclu"/>
    <s v="EXCLU"/>
    <x v="2"/>
    <s v=""/>
    <s v="NRD_255"/>
    <m/>
    <s v=""/>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3.17753322318389"/>
    <n v="3.17753322318389"/>
    <n v="0"/>
    <n v="0"/>
    <m/>
    <n v="0.57393282025380044"/>
    <n v="0.44587724662182415"/>
    <n v="0.56101267888654283"/>
    <n v="0.61731587092085893"/>
    <n v="0.57393282025380044"/>
    <x v="0"/>
    <m/>
    <s v="No root cause"/>
    <s v="No root cause"/>
    <s v="No root cause"/>
    <x v="3"/>
    <s v="(05-10-2026 ticket): INC-20260510-00014569...Others"/>
    <s v="NRD_189"/>
    <m/>
    <s v=""/>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1.0585475682940833"/>
    <n v="2.9444287495755268"/>
    <n v="4.7377815445463192"/>
    <n v="4.7377815445463192"/>
    <n v="2.3857627563614154"/>
    <n v="1.6127726270071607"/>
    <m/>
    <n v="0.57131106374114082"/>
    <n v="0.10191479922784552"/>
    <n v="0.21601113185157927"/>
    <n v="0.92857303110095102"/>
    <n v="0.57131106374114082"/>
    <x v="0"/>
    <m/>
    <s v="No root cause"/>
    <s v="No root cause"/>
    <s v="No root cause"/>
    <x v="3"/>
    <s v=""/>
    <s v="LIT_647"/>
    <m/>
    <s v=""/>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m/>
    <n v="0.56706631510160288"/>
    <n v="0.75749173690794491"/>
    <n v="1.2922948308631774"/>
    <n v="4.8051456988576546E-2"/>
    <n v="0.56706631510160288"/>
    <x v="0"/>
    <m/>
    <s v="IHS"/>
    <s v="POWER ISSUE"/>
    <s v="Defaut GE &amp; Power Cabinet"/>
    <x v="0"/>
    <s v="(hourly IHS): 10/05/2026 19:00 0:13:31 47.1 FME Moses is managing with level 0...;..;(05-10-2026 ocm ran 18h) Power status check Ongoing"/>
    <s v="NRO_135"/>
    <m/>
    <s v=""/>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5.430561544826884"/>
    <n v="3.8871857090686679"/>
    <n v="5.582124336199441"/>
    <n v="5.430561544826884"/>
    <n v="0.45840116542159154"/>
    <n v="1.1628306987240451"/>
    <n v="1.1574097019487057"/>
    <n v="6.3351983858804792E-2"/>
    <n v="2.0363015134114657"/>
    <n v="4.0298359458156057"/>
    <n v="4.0298359458156057"/>
    <n v="1.7961174994452112"/>
    <n v="2.7723112844701121"/>
    <m/>
    <n v="0.55487934876427314"/>
    <n v="1.1590310500421648"/>
    <n v="0.68998638970924786"/>
    <n v="0.30246767658859081"/>
    <n v="0.55487934876427314"/>
    <x v="2"/>
    <m/>
    <s v="IHS"/>
    <s v="POWER ISSUE"/>
    <s v="Defaut GE &amp; Power Cabinet"/>
    <x v="0"/>
    <s v="(05-10-2026 ocm ran 12h) Power status check Ongoing..;..;(05-10-2026 ticket): INC-20260510-00007683...Grid Outage"/>
    <s v="EXN_017"/>
    <m/>
    <s v=""/>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6812912696673381"/>
    <n v="2.4907775035781228"/>
    <n v="5.8214409031112941"/>
    <n v="2.6812912696673381"/>
    <n v="2.1310064976757328"/>
    <n v="2.1395628069527834"/>
    <n v="2.1688703689435638"/>
    <n v="4.1387205927759076"/>
    <n v="1.6272725456792023"/>
    <n v="1.9939617558848578E-2"/>
    <n v="1.9939617558848578E-2"/>
    <n v="0.74757514275196701"/>
    <n v="0.76735424460595869"/>
    <m/>
    <n v="0.55376134667682564"/>
    <n v="1.4836346814063441"/>
    <n v="0.65743673307016781"/>
    <n v="0.23239121013336478"/>
    <n v="0.55376134667682564"/>
    <x v="2"/>
    <m/>
    <s v="IHS"/>
    <s v="POWER ISSUE"/>
    <s v="Defaut GE &amp; Power Cabinet"/>
    <x v="0"/>
    <s v="(05-10-2026 ticket): INC-20260510-00018691...Grid Outage"/>
    <s v="NRO_013"/>
    <m/>
    <s v=""/>
  </r>
  <r>
    <s v="CNDH"/>
    <s v="CTR_046"/>
    <s v="Yaounde"/>
    <s v="CAMUSAT"/>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4.8333062240143044E-3"/>
    <n v="1.1876200300770778"/>
    <n v="1.1876200300770778"/>
    <n v="0"/>
    <n v="23.532725941906158"/>
    <m/>
    <n v="0.51514840211966062"/>
    <n v="0"/>
    <n v="4.4626008547779773E-3"/>
    <n v="0.98496936745266783"/>
    <n v="0.51514840211966062"/>
    <x v="0"/>
    <m/>
    <s v="IHS"/>
    <s v="POWER ISSUE"/>
    <s v="Defaut GE &amp; Power Cabinet"/>
    <x v="0"/>
    <s v="(05-10-2026 ticket): INC-20260510-00018377...Grid Outage"/>
    <s v="CTR_046"/>
    <m/>
    <s v=""/>
  </r>
  <r>
    <s v="Widikum"/>
    <s v="NRO_219"/>
    <s v="NORD-OUEST"/>
    <s v="IHS"/>
    <s v="Gen Only"/>
    <s v="NORD-OUEST"/>
    <s v="Widikum"/>
    <s v="NOKIA"/>
    <n v="2.1745378757294547"/>
    <n v="1.3376308738047311E-3"/>
    <n v="0"/>
    <n v="0"/>
    <n v="3.8293380590601611E-2"/>
    <n v="5.3492757987588755"/>
    <n v="4.31168759645724E-2"/>
    <n v="0"/>
    <n v="0"/>
    <n v="1.5342263251484363"/>
    <n v="3.4495409051081993"/>
    <n v="0.98387209537914533"/>
    <n v="0"/>
    <n v="6.7100023399622755"/>
    <n v="0.98387209537914533"/>
    <n v="0.32957441222715889"/>
    <n v="0.58472304263582486"/>
    <n v="0.14621197204601169"/>
    <n v="1.7009670892866822"/>
    <n v="0.95806473705387329"/>
    <n v="2.1722411987455517"/>
    <n v="2.1722411987455517"/>
    <n v="0"/>
    <n v="0.80846410012755654"/>
    <m/>
    <n v="0.51459551469182407"/>
    <n v="1.7826347173762735"/>
    <n v="0.77458000550812423"/>
    <n v="0"/>
    <n v="0.51459551469182407"/>
    <x v="2"/>
    <m/>
    <s v="IHS"/>
    <s v="POWER ISSUE"/>
    <s v="Defaut GE &amp; Power Cabinet"/>
    <x v="0"/>
    <s v="(hourly IHS): 10/05/2026 14:43 0:29:04 50.47 FME Geral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
    <s v="NRO_219"/>
    <m/>
    <s v=""/>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10.023866841934298"/>
    <n v="0"/>
    <n v="9.5385926295163223E-2"/>
    <n v="10.023866841934298"/>
    <n v="11.805587312709013"/>
    <n v="2.2295138124645555E-3"/>
    <n v="1.2217735692305798E-2"/>
    <n v="3.1213193374503775E-3"/>
    <n v="0.26193485241996817"/>
    <n v="0"/>
    <n v="0"/>
    <n v="0.93322772197417836"/>
    <n v="0.35056921119306056"/>
    <m/>
    <n v="0.51051550544719648"/>
    <n v="0.83992282451870226"/>
    <n v="1.1634232493886443"/>
    <n v="0"/>
    <n v="0.51051550544719648"/>
    <x v="2"/>
    <m/>
    <s v="IHS"/>
    <s v="POWER ISSUE"/>
    <s v="Defaut GE &amp; Power Cabinet"/>
    <x v="0"/>
    <s v="(05-10-2026 ticket): INC-20260510-00005409...Grid Outage"/>
    <s v="EXN_226"/>
    <m/>
    <s v=""/>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2.9446962757502866"/>
    <n v="2.9446962757502866"/>
    <n v="0"/>
    <n v="4.0176545873248246"/>
    <m/>
    <n v="0.47881834758712799"/>
    <n v="0.39554432494434649"/>
    <n v="0.36784581331538135"/>
    <n v="0.57306065003600604"/>
    <n v="0.47881834758712799"/>
    <x v="0"/>
    <m/>
    <s v="No root cause"/>
    <s v="No root cause"/>
    <s v="No root cause"/>
    <x v="3"/>
    <s v=""/>
    <s v="CTR_772"/>
    <m/>
    <s v=""/>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38074325191976682"/>
    <n v="0"/>
    <n v="0.66819120916123842"/>
    <n v="0.66819120916123842"/>
    <n v="7.6426699254921768"/>
    <n v="0.67031358348100911"/>
    <m/>
    <n v="0.47733803608678355"/>
    <n v="0.19059066620305426"/>
    <n v="0.23109897283678554"/>
    <n v="0.71437639400525699"/>
    <n v="0.47733803608678355"/>
    <x v="0"/>
    <m/>
    <s v="No root cause"/>
    <s v="No root cause"/>
    <s v="No root cause"/>
    <x v="3"/>
    <s v=""/>
    <s v="LIT_726"/>
    <m/>
    <s v=""/>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1.8548481450092805E-3"/>
    <n v="1.7835078317469854E-5"/>
    <n v="1.0701046990435595E-4"/>
    <n v="1.8548481450092224E-3"/>
    <n v="3.5670156634708122E-5"/>
    <n v="3.5670156634823915E-5"/>
    <n v="7.1340313269532038E-5"/>
    <n v="5.3505234952235873E-5"/>
    <n v="0"/>
    <n v="7.9063987978937433E-2"/>
    <n v="7.9063987978937433E-2"/>
    <n v="1.7835078317411958E-5"/>
    <n v="1.7835078317469854E-5"/>
    <m/>
    <n v="0.46867643338498172"/>
    <n v="1.0248931892937503"/>
    <n v="0.43882241738663252"/>
    <n v="0.33558556746492607"/>
    <n v="0.46867643338498172"/>
    <x v="0"/>
    <m/>
    <s v="IHS"/>
    <s v="POWER ISSUE"/>
    <s v="Defaut GE &amp; Power Cabinet"/>
    <x v="0"/>
    <s v="(05-10-2026 ticket): INC-20260510-00006407...Grid Outage"/>
    <s v="OST_026"/>
    <m/>
    <s v=""/>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1.9261884582787579E-2"/>
    <n v="1.1475981143328395"/>
    <n v="0"/>
    <n v="0"/>
    <n v="0"/>
    <n v="0"/>
    <m/>
    <n v="0.45912842112472285"/>
    <n v="0.67943199485230354"/>
    <n v="0.58587574079174187"/>
    <n v="0.31720801677512278"/>
    <n v="0.45912842112472285"/>
    <x v="0"/>
    <m/>
    <s v="No root cause"/>
    <s v="No root cause"/>
    <s v="No root cause"/>
    <x v="3"/>
    <s v="(05-10-2026 ticket): INC-20260510-00015309...Others"/>
    <s v="EXN_085"/>
    <m/>
    <s v=""/>
  </r>
  <r>
    <s v="Kotto-Eglise-EPC"/>
    <s v="LIT_454"/>
    <s v="Douala"/>
    <s v="IHS"/>
    <s v="Grid-Gen"/>
    <s v="LITTORAL"/>
    <s v="Douala"/>
    <s v="ZTE"/>
    <n v="0"/>
    <n v="0"/>
    <n v="0"/>
    <n v="0"/>
    <n v="0"/>
    <n v="0"/>
    <n v="0"/>
    <n v="0"/>
    <n v="0"/>
    <n v="0"/>
    <n v="0"/>
    <n v="0"/>
    <n v="0"/>
    <n v="0"/>
    <n v="0"/>
    <n v="0"/>
    <n v="0"/>
    <n v="0"/>
    <n v="0"/>
    <n v="0"/>
    <m/>
    <n v="0"/>
    <n v="0"/>
    <n v="0"/>
    <m/>
    <n v="0.4501038714961198"/>
    <n v="0.36969093837551809"/>
    <n v="0.31216955503194321"/>
    <n v="0.56091953456914057"/>
    <n v="0.4501038714961198"/>
    <x v="0"/>
    <m/>
    <s v="No root cause"/>
    <s v="No root cause"/>
    <s v="No root cause"/>
    <x v="3"/>
    <s v=""/>
    <s v="LIT_454"/>
    <m/>
    <s v=""/>
  </r>
  <r>
    <s v="ODING-IHS"/>
    <s v="SUD_204"/>
    <s v="CENTRE"/>
    <s v="IHS"/>
    <s v=""/>
    <s v="SUD"/>
    <s v="Meyomessi"/>
    <s v="NOKIA"/>
    <n v="0.53786853543581203"/>
    <n v="0.35932202473778641"/>
    <n v="0.50085528199811957"/>
    <n v="0.45438734584368773"/>
    <n v="0.41285150169515977"/>
    <n v="0.56976068280336345"/>
    <n v="0.53311246946866586"/>
    <n v="0.54589966595208139"/>
    <n v="1.0163161187875764"/>
    <n v="0.57549598390593926"/>
    <n v="0.5618070105196028"/>
    <n v="0.51504139164975904"/>
    <n v="0.46115067261559306"/>
    <n v="0.45292181387026903"/>
    <n v="0.51504139164975904"/>
    <n v="0.50633787343086978"/>
    <n v="0.47198751259156529"/>
    <n v="0.69258959629943528"/>
    <n v="0.50755065875645289"/>
    <n v="0.46214725473783502"/>
    <n v="0.26476173762174221"/>
    <n v="0.26476173762174221"/>
    <n v="0.55857681782252266"/>
    <n v="0.46870585818116428"/>
    <m/>
    <n v="0.43726261510759545"/>
    <n v="3.0620651135650596"/>
    <n v="0"/>
    <n v="0"/>
    <n v="0.43726261510759545"/>
    <x v="0"/>
    <m/>
    <s v="No root cause"/>
    <s v="No root cause"/>
    <s v="No root cause"/>
    <x v="3"/>
    <s v=""/>
    <s v="SUD_204"/>
    <m/>
    <s v=""/>
  </r>
  <r>
    <s v="SUD_172_Z_Ebolowa-EPC-ELAT"/>
    <s v="SUD_172"/>
    <s v="CENTRE"/>
    <s v="ESCO"/>
    <s v="Hybrid Solar - S1"/>
    <s v="SUD"/>
    <s v="Ebolowa"/>
    <s v="ZTE"/>
    <n v="0"/>
    <n v="0"/>
    <n v="0"/>
    <n v="0"/>
    <n v="0"/>
    <n v="0"/>
    <n v="0"/>
    <n v="0"/>
    <n v="0"/>
    <n v="6.0974030699163633"/>
    <n v="0"/>
    <n v="0"/>
    <n v="0"/>
    <n v="0"/>
    <n v="0"/>
    <n v="0"/>
    <n v="0"/>
    <n v="0"/>
    <n v="0"/>
    <n v="0"/>
    <n v="0"/>
    <n v="0"/>
    <n v="0"/>
    <n v="0"/>
    <m/>
    <n v="0.43649570673994792"/>
    <n v="0.24054890111866481"/>
    <n v="0.40652168739013606"/>
    <n v="0.50944804505468788"/>
    <n v="0.43649570673994792"/>
    <x v="0"/>
    <m/>
    <s v="No root cause"/>
    <s v="No root cause"/>
    <s v="No root cause"/>
    <x v="3"/>
    <s v=""/>
    <s v="SUD_172"/>
    <m/>
    <s v=""/>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3.9201502141635758E-2"/>
    <n v="3.9201502141635758E-2"/>
    <n v="0.16788159220164858"/>
    <n v="3.6294384375901739E-2"/>
    <m/>
    <n v="0.42679342413528526"/>
    <n v="0.15774312674604032"/>
    <n v="0.22440507155461956"/>
    <n v="0.63075659874755741"/>
    <n v="0.42679342413528526"/>
    <x v="0"/>
    <m/>
    <s v="No root cause"/>
    <s v="No root cause"/>
    <s v="No root cause"/>
    <x v="3"/>
    <s v=""/>
    <s v="SUD_007"/>
    <m/>
    <s v=""/>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n v="0"/>
    <n v="6.1515414245049438E-17"/>
    <m/>
    <n v="0.42369012050805754"/>
    <n v="0.3798074809459292"/>
    <n v="0.38080860627450258"/>
    <n v="0.46331180628060264"/>
    <n v="0.42369012050805754"/>
    <x v="0"/>
    <m/>
    <s v="No root cause"/>
    <s v="No root cause"/>
    <s v="No root cause"/>
    <x v="3"/>
    <s v=""/>
    <s v="CTR_911"/>
    <m/>
    <s v=""/>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1.8662804302106253"/>
    <n v="1.0902940076990466"/>
    <n v="1.0902940076990466"/>
    <n v="0"/>
    <n v="0"/>
    <m/>
    <n v="0.420979188603813"/>
    <n v="0.7362594870688105"/>
    <n v="0.94081188734865406"/>
    <n v="0"/>
    <n v="0.420979188603813"/>
    <x v="0"/>
    <m/>
    <s v="No root cause"/>
    <s v="No root cause"/>
    <s v="No root cause"/>
    <x v="3"/>
    <s v=""/>
    <s v="NRD_067"/>
    <m/>
    <s v=""/>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55720351679208324"/>
    <n v="1.0029021239438065"/>
    <n v="0.56171579160638396"/>
    <n v="0.55720351679208324"/>
    <n v="0.50036312219454238"/>
    <n v="0.61691535899872463"/>
    <n v="1.1858186871670191"/>
    <n v="1.1720856768626242"/>
    <n v="1.0942177249288736"/>
    <n v="0.48395485014253797"/>
    <n v="0.48395485014253797"/>
    <n v="0.49272970867469673"/>
    <n v="0.59142903208316555"/>
    <m/>
    <n v="0.39486863394714539"/>
    <n v="0.7643609942088414"/>
    <n v="0.85108173444719848"/>
    <n v="0"/>
    <n v="0.39486863394714539"/>
    <x v="2"/>
    <m/>
    <s v="No root cause"/>
    <s v="No root cause"/>
    <s v="No root cause"/>
    <x v="3"/>
    <s v=""/>
    <s v="EXN_108"/>
    <m/>
    <s v=""/>
  </r>
  <r>
    <s v="Ebolowa-Agence-New"/>
    <s v="SUD_083"/>
    <s v="CENTRE"/>
    <s v="CAMUSAT"/>
    <s v="Good Grid + GE"/>
    <s v="SUD"/>
    <s v="Ebolowa"/>
    <s v="ZTE"/>
    <n v="0"/>
    <n v="0"/>
    <n v="0"/>
    <n v="0"/>
    <n v="0"/>
    <n v="0"/>
    <n v="0"/>
    <n v="0"/>
    <n v="0"/>
    <n v="0"/>
    <n v="0"/>
    <n v="5.3683585735364381E-3"/>
    <n v="0"/>
    <n v="0"/>
    <n v="5.3683585735364381E-3"/>
    <n v="0"/>
    <n v="0"/>
    <n v="0"/>
    <n v="0"/>
    <n v="0"/>
    <n v="0"/>
    <n v="0"/>
    <n v="0"/>
    <n v="0"/>
    <m/>
    <n v="0.39219337219953504"/>
    <n v="0.2410484834678209"/>
    <n v="0.40439663936404696"/>
    <n v="0.42572564882121033"/>
    <n v="0.39219337219953504"/>
    <x v="0"/>
    <m/>
    <s v="No root cause"/>
    <s v="No root cause"/>
    <s v="No root cause"/>
    <x v="3"/>
    <s v=""/>
    <s v="SUD_083"/>
    <m/>
    <s v=""/>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3.7619429426076052E-2"/>
    <n v="3.7619429426076052E-2"/>
    <n v="4.0848033862678955E-2"/>
    <n v="0"/>
    <m/>
    <n v="0.37689927050825189"/>
    <n v="0.64458612599866516"/>
    <n v="0.61314732165082608"/>
    <n v="0.15151205544939655"/>
    <n v="0.37689927050825189"/>
    <x v="0"/>
    <m/>
    <s v="IHS"/>
    <s v="POWER ISSUE"/>
    <s v="Defaut GE &amp; Power Cabinet"/>
    <x v="0"/>
    <s v="(05-10-2026 ticket): INC-20260510-00014411...Grid Outage"/>
    <s v="ADM_037"/>
    <m/>
    <s v=""/>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n v="0.16377952418864664"/>
    <n v="0.77281177857108219"/>
    <m/>
    <n v="0.37623097710546666"/>
    <n v="0.36594407075684732"/>
    <n v="0.6470771239430011"/>
    <n v="0.20468894667375845"/>
    <n v="0.37623097710546666"/>
    <x v="0"/>
    <m/>
    <s v="No root cause"/>
    <s v="No root cause"/>
    <s v="No root cause"/>
    <x v="3"/>
    <s v=""/>
    <s v="NRO_127"/>
    <m/>
    <s v=""/>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5959898183104901"/>
    <n v="0"/>
    <n v="0"/>
    <n v="0"/>
    <n v="0"/>
    <n v="0"/>
    <m/>
    <n v="0.37516087240642282"/>
    <n v="0.30724314473100489"/>
    <n v="0.39419640883883972"/>
    <n v="0.38150462826161652"/>
    <n v="0.37516087240642282"/>
    <x v="0"/>
    <m/>
    <s v="No root cause"/>
    <s v="No root cause"/>
    <s v="No root cause"/>
    <x v="3"/>
    <s v=""/>
    <s v="NRD_063"/>
    <m/>
    <s v=""/>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84827199493198413"/>
    <n v="1.8371419720363085"/>
    <n v="0.9793954907214788"/>
    <n v="0.84827199493198413"/>
    <n v="2.5690538562292935"/>
    <n v="1.4941871912747944"/>
    <n v="1.9276330996224671"/>
    <n v="3.9080580310644266"/>
    <n v="6.762740666546815"/>
    <n v="5.9034644282929971"/>
    <n v="5.9034644282929971"/>
    <n v="0.73703461146638583"/>
    <n v="1.818749946494765"/>
    <m/>
    <n v="0.37257478605040056"/>
    <n v="0.7537448692892742"/>
    <n v="0.78918971068746169"/>
    <n v="0"/>
    <n v="0.37257478605040056"/>
    <x v="2"/>
    <m/>
    <s v="IHS"/>
    <s v="POWER ISSUE"/>
    <s v="Defaut GE &amp; Power Cabinet"/>
    <x v="0"/>
    <s v="(05-10-2026 ticket): INC-20260510-00017011...Grid Outage"/>
    <s v="SUO_100"/>
    <m/>
    <s v=""/>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2.8341776837209374E-2"/>
    <n v="2.8393511513777212"/>
    <n v="0"/>
    <n v="2.8341776837209377E-2"/>
    <n v="0.11605631242206929"/>
    <n v="0.1194454469453303"/>
    <n v="5.7216778848559968E-2"/>
    <n v="2.9000771469085935E-2"/>
    <n v="2.9018627191049466E-2"/>
    <n v="9.3473645461471952E-2"/>
    <n v="9.3473645461471952E-2"/>
    <n v="0"/>
    <n v="0"/>
    <m/>
    <n v="0.3663813184768876"/>
    <n v="0.97568432790187398"/>
    <n v="0.6763356740976294"/>
    <n v="0"/>
    <n v="0.3663813184768876"/>
    <x v="0"/>
    <m/>
    <s v="IHS"/>
    <s v="POWER ISSUE"/>
    <s v="Defaut GE &amp; Power Cabinet"/>
    <x v="0"/>
    <s v="(05-10-2026 ticket): INC-20260510-00015998...Grid Outage"/>
    <s v="NRD_123"/>
    <m/>
    <s v=""/>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7.2327484854451489"/>
    <n v="2.6482237688802135"/>
    <n v="0.12618317909557605"/>
    <n v="0.12618317909557605"/>
    <n v="0.41011762590851886"/>
    <n v="0.38657532252955629"/>
    <m/>
    <n v="0.36401394845805046"/>
    <n v="0.30786762266744999"/>
    <n v="0.52355870742678789"/>
    <n v="0.27668063134347631"/>
    <n v="0.36401394845805046"/>
    <x v="0"/>
    <m/>
    <s v="No root cause"/>
    <s v="No root cause"/>
    <s v="No root cause"/>
    <x v="3"/>
    <s v=""/>
    <s v="NRD_186"/>
    <m/>
    <s v=""/>
  </r>
  <r>
    <s v="Nkong-8Bis-MTN"/>
    <s v="LIT_288"/>
    <s v="LITTORAL"/>
    <s v="IHS"/>
    <s v="Grid-Gen"/>
    <s v="LITTORAL"/>
    <s v="Nkongsamba"/>
    <s v="ZTE"/>
    <n v="0"/>
    <n v="0"/>
    <n v="0"/>
    <n v="0"/>
    <n v="0"/>
    <n v="0"/>
    <n v="0"/>
    <n v="0"/>
    <n v="0"/>
    <n v="0"/>
    <n v="0"/>
    <n v="0"/>
    <n v="0"/>
    <n v="0"/>
    <n v="0"/>
    <n v="0"/>
    <n v="0"/>
    <n v="0"/>
    <n v="0"/>
    <n v="0"/>
    <n v="8.5554870688548931E-2"/>
    <n v="8.5554870688548931E-2"/>
    <n v="0"/>
    <n v="0.12707493301144465"/>
    <m/>
    <n v="0.36021507677644538"/>
    <n v="0.24879200987974054"/>
    <n v="0.42607212923012122"/>
    <n v="0.34833031276060644"/>
    <n v="0.36021507677644538"/>
    <x v="0"/>
    <m/>
    <s v="No root cause"/>
    <s v="No root cause"/>
    <s v="No root cause"/>
    <x v="3"/>
    <s v=""/>
    <s v="LIT_288"/>
    <m/>
    <s v=""/>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1.061511758310433"/>
    <n v="1.255143636586737"/>
    <n v="3.1603758778425535E-2"/>
    <n v="1.6372601895369456E-2"/>
    <n v="1.6372601895369456E-2"/>
    <n v="7.8770406896610758"/>
    <n v="0.83277331187416714"/>
    <m/>
    <n v="0.36001889091495393"/>
    <n v="1.4845089505173674"/>
    <n v="0.44094746541271868"/>
    <n v="0"/>
    <n v="0.36001889091495393"/>
    <x v="2"/>
    <m/>
    <s v="No root cause"/>
    <s v="No root cause"/>
    <s v="No root cause"/>
    <x v="3"/>
    <s v=""/>
    <s v="NRO_110"/>
    <m/>
    <s v=""/>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1.7730921460022311"/>
    <n v="1.7730921460022311"/>
    <n v="0"/>
    <n v="1.4242558491922848"/>
    <m/>
    <n v="0.35547094594401835"/>
    <n v="0.20795115283622889"/>
    <n v="0.40843423061361328"/>
    <n v="0.36177104058730447"/>
    <n v="0.35547094594401835"/>
    <x v="0"/>
    <m/>
    <s v="No root cause"/>
    <s v="No root cause"/>
    <s v="No root cause"/>
    <x v="3"/>
    <s v=""/>
    <s v="SUD_079"/>
    <m/>
    <s v=""/>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1.7846136065952694"/>
    <n v="1.7846136065952694"/>
    <n v="0"/>
    <n v="1.4243093544272376"/>
    <m/>
    <n v="0.3541868203051653"/>
    <n v="0.20795115283622889"/>
    <n v="0.40800922100839543"/>
    <n v="0.35958221977074245"/>
    <n v="0.3541868203051653"/>
    <x v="0"/>
    <m/>
    <s v="No root cause"/>
    <s v="No root cause"/>
    <s v="No root cause"/>
    <x v="3"/>
    <s v=""/>
    <s v="SUD_021"/>
    <m/>
    <s v=""/>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4.5080835708965772"/>
    <n v="5.9695036498825296"/>
    <n v="5.5354910924484857"/>
    <n v="4.5080835708965772"/>
    <n v="0.12602266339071944"/>
    <n v="0.18081202398175958"/>
    <n v="0.48621990508884716"/>
    <n v="0.30234024763649536"/>
    <n v="0.16199601635690697"/>
    <n v="0.2021427776493652"/>
    <n v="0.2021427776493652"/>
    <n v="0.30822582348123612"/>
    <n v="0.27260917208139651"/>
    <m/>
    <n v="0.3526886737265042"/>
    <n v="9.8043036021885702E-2"/>
    <n v="1.0088665503840391"/>
    <n v="0"/>
    <n v="0.3526886737265042"/>
    <x v="1"/>
    <m/>
    <s v="Exclu"/>
    <s v="Exclu"/>
    <s v="EXCLU"/>
    <x v="2"/>
    <s v=""/>
    <s v="CTR_436"/>
    <m/>
    <s v=""/>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3676651456911875"/>
    <n v="0"/>
    <n v="0"/>
    <n v="0"/>
    <n v="5.7716988696840765"/>
    <n v="0"/>
    <m/>
    <n v="0.34109587282019671"/>
    <n v="0.30724314473100489"/>
    <n v="0.39499330184862175"/>
    <n v="0.31566900213847793"/>
    <n v="0.34109587282019671"/>
    <x v="0"/>
    <m/>
    <s v="No root cause"/>
    <s v="No root cause"/>
    <s v="No root cause"/>
    <x v="3"/>
    <s v=""/>
    <s v="NRD_140"/>
    <m/>
    <s v=""/>
  </r>
  <r>
    <s v="Number49-MTN"/>
    <s v="NRO_261"/>
    <s v="NORD-OUEST"/>
    <s v="IHS"/>
    <s v="Grid-Gen"/>
    <s v="NORD-OUEST"/>
    <s v="Number49"/>
    <s v="NOKIA"/>
    <n v="1.4466659617926092"/>
    <n v="0"/>
    <n v="0"/>
    <n v="0"/>
    <n v="2.6546254876876441E-2"/>
    <n v="5.3975006185775012"/>
    <n v="0.69322670601166858"/>
    <n v="0"/>
    <n v="0"/>
    <n v="1.8323372128363844"/>
    <n v="6.0179490162867078"/>
    <n v="0.65274603133837261"/>
    <n v="0"/>
    <n v="4.473661869744002"/>
    <n v="0.65274603133837261"/>
    <n v="0.44766046576663732"/>
    <n v="0.38885821255418301"/>
    <n v="9.0834053870497311E-2"/>
    <n v="1.1308331407144876"/>
    <n v="0.63524981950900727"/>
    <n v="1.4466745426372516"/>
    <n v="1.4466745426372516"/>
    <n v="0"/>
    <n v="0.5367466819620299"/>
    <m/>
    <n v="0.33968690163312243"/>
    <n v="1.1710210264219112"/>
    <n v="0.51373036030614305"/>
    <n v="0"/>
    <n v="0.33968690163312243"/>
    <x v="2"/>
    <m/>
    <s v="IHS"/>
    <s v="POWER ISSUE"/>
    <s v="Defaut GE &amp; Power Cabinet"/>
    <x v="0"/>
    <s v="(05-10-2026 ticket): INC-20260510-00008853...Grid Outage"/>
    <s v="NRO_261"/>
    <m/>
    <s v=""/>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1.7698104915918302"/>
    <n v="1.7698104915918302"/>
    <n v="0"/>
    <n v="1.4255934800660899"/>
    <m/>
    <n v="0.33795689903633458"/>
    <n v="0.208325839598096"/>
    <n v="0.35743307798756191"/>
    <n v="0.36091603245583448"/>
    <n v="0.33795689903633458"/>
    <x v="0"/>
    <m/>
    <s v="No root cause"/>
    <s v="No root cause"/>
    <s v="No root cause"/>
    <x v="3"/>
    <s v=""/>
    <s v="SUD_053"/>
    <m/>
    <s v=""/>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4.3666899098584878E-2"/>
    <n v="4.3666899098584878E-2"/>
    <n v="2.4223350043824057E-2"/>
    <n v="0"/>
    <m/>
    <n v="0.3311600846745949"/>
    <n v="0.41902469535468345"/>
    <n v="0.41655762580090788"/>
    <n v="0.25212479780767699"/>
    <n v="0.3311600846745949"/>
    <x v="0"/>
    <m/>
    <s v="IHS"/>
    <s v="POWER ISSUE"/>
    <s v="Defaut GE &amp; Power Cabinet"/>
    <x v="0"/>
    <s v="(05-10-2026 ticket): INC-20260510-00012020...Grid Outage"/>
    <s v="ADM_142"/>
    <m/>
    <s v=""/>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38864419161437419"/>
    <n v="0.44277786590844326"/>
    <n v="1.9096196705218971"/>
    <n v="0.38864419161437419"/>
    <n v="0.12250915296219257"/>
    <n v="8.714219265879633E-2"/>
    <n v="1.0744742932315166"/>
    <n v="1.2522186837426836"/>
    <n v="1.5748374154260485E-2"/>
    <n v="4.476604657666361E-3"/>
    <n v="4.476604657666361E-3"/>
    <n v="0.46918740529573411"/>
    <n v="0.41179412327035414"/>
    <m/>
    <n v="0.32481244631641432"/>
    <n v="1.4833848902317661"/>
    <n v="0.33655448113127384"/>
    <n v="0"/>
    <n v="0.32481244631641432"/>
    <x v="2"/>
    <m/>
    <s v="IHS"/>
    <s v="POWER ISSUE"/>
    <s v="Defaut GE &amp; Power Cabinet"/>
    <x v="0"/>
    <s v="(05-10-2026 ticket): INC-20260510-00018647...Others"/>
    <s v="NRO_238"/>
    <m/>
    <s v=""/>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m/>
    <n v="0.3237245065390531"/>
    <n v="0.28975776251054119"/>
    <n v="0.48907980320355232"/>
    <n v="0.22657715483937338"/>
    <n v="0.3237245065390531"/>
    <x v="0"/>
    <m/>
    <s v="No root cause"/>
    <s v="No root cause"/>
    <s v="No root cause"/>
    <x v="3"/>
    <s v=""/>
    <s v="NRD_089"/>
    <m/>
    <s v=""/>
  </r>
  <r>
    <s v="Ngd-Madagascar"/>
    <s v="ADM_135"/>
    <s v="Ngaoundere"/>
    <s v="IHS"/>
    <s v="Grid-Gen"/>
    <s v="ADAMAOUA"/>
    <s v="Ngaoundere"/>
    <s v="Huawei"/>
    <n v="0"/>
    <n v="0"/>
    <n v="0.54751906926573701"/>
    <n v="0"/>
    <n v="0"/>
    <n v="0"/>
    <n v="0"/>
    <n v="0"/>
    <n v="0"/>
    <n v="0"/>
    <n v="0"/>
    <n v="0"/>
    <n v="0"/>
    <n v="0"/>
    <n v="0"/>
    <n v="0"/>
    <n v="0"/>
    <n v="0"/>
    <n v="0"/>
    <n v="0"/>
    <n v="0"/>
    <n v="0"/>
    <n v="0"/>
    <n v="0"/>
    <m/>
    <n v="0.32076388353836532"/>
    <n v="0.2828885052096447"/>
    <n v="0.36178942644103756"/>
    <n v="0.30472489805567043"/>
    <n v="0.32076388353836532"/>
    <x v="0"/>
    <m/>
    <s v="No root cause"/>
    <s v="No root cause"/>
    <s v="No root cause"/>
    <x v="3"/>
    <s v=""/>
    <s v="ADM_135"/>
    <m/>
    <s v=""/>
  </r>
  <r>
    <s v="Garoua-Djalingo-IHS"/>
    <s v="NRD_095"/>
    <s v="Garoua"/>
    <s v="IHS"/>
    <s v="Grid-Gen"/>
    <s v="NORD"/>
    <s v="Garoua"/>
    <s v="Huawei"/>
    <n v="0"/>
    <n v="0"/>
    <n v="0"/>
    <n v="0"/>
    <n v="0"/>
    <n v="0"/>
    <n v="0"/>
    <n v="0"/>
    <n v="0"/>
    <n v="0"/>
    <n v="0"/>
    <n v="5.0810354618429203"/>
    <n v="0.1720193303712835"/>
    <n v="1.2051162419064416"/>
    <n v="5.0810354618429203"/>
    <n v="0.1686306654909783"/>
    <n v="0"/>
    <n v="0"/>
    <n v="0"/>
    <n v="0"/>
    <n v="0.15775126771736681"/>
    <n v="0.15775126771736681"/>
    <n v="0"/>
    <n v="0.15612827559048373"/>
    <m/>
    <n v="0.31951542805614763"/>
    <n v="0.25915834362472973"/>
    <n v="0.44280688243554295"/>
    <n v="0.25667344106709394"/>
    <n v="0.31951542805614763"/>
    <x v="0"/>
    <m/>
    <s v="No root cause"/>
    <s v="No root cause"/>
    <s v="No root cause"/>
    <x v="3"/>
    <s v=""/>
    <s v="NRD_095"/>
    <m/>
    <s v=""/>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0.15712703997625832"/>
    <n v="0.95059183923888435"/>
    <n v="0"/>
    <n v="0"/>
    <n v="2.6513449075857576"/>
    <n v="1.4225436816738148"/>
    <m/>
    <n v="0.31589490715771662"/>
    <n v="0.19558648969461531"/>
    <n v="0.28640334771565878"/>
    <n v="0.36782449815810769"/>
    <n v="0.31589490715771662"/>
    <x v="0"/>
    <m/>
    <s v="No root cause"/>
    <s v="No root cause"/>
    <s v="No root cause"/>
    <x v="3"/>
    <s v=""/>
    <s v="CTR_717"/>
    <m/>
    <s v=""/>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8.3890857881535137"/>
    <n v="0.76262794885184881"/>
    <m/>
    <n v="0.30761943081844456"/>
    <n v="0.19109024855221035"/>
    <n v="0.16325681460401004"/>
    <n v="0.43246311289718881"/>
    <n v="0.30761943081844456"/>
    <x v="0"/>
    <m/>
    <s v="No root cause"/>
    <s v="No root cause"/>
    <s v="No root cause"/>
    <x v="3"/>
    <s v=""/>
    <s v="SUO_171"/>
    <m/>
    <s v=""/>
  </r>
  <r>
    <s v="Towe-South-IHS"/>
    <s v="SUO_193"/>
    <s v="SUD-OUEST"/>
    <s v="IHS"/>
    <m/>
    <s v="SUD-OUEST"/>
    <s v="Limbe"/>
    <s v="Huawei"/>
    <n v="0"/>
    <n v="4.6460379016816343E-2"/>
    <n v="0"/>
    <n v="0"/>
    <n v="3.8175985138385951"/>
    <n v="0"/>
    <n v="0"/>
    <n v="0"/>
    <n v="0"/>
    <n v="0"/>
    <n v="0"/>
    <n v="0"/>
    <n v="0"/>
    <n v="0"/>
    <n v="0"/>
    <n v="0"/>
    <n v="0"/>
    <n v="0"/>
    <n v="0"/>
    <n v="0"/>
    <n v="0"/>
    <n v="0"/>
    <n v="0"/>
    <n v="0.76405475511724086"/>
    <m/>
    <n v="0.30760159574012735"/>
    <n v="0.19109024855221035"/>
    <n v="0.16320368840335794"/>
    <n v="0.43246311289718914"/>
    <n v="0.30760159574012735"/>
    <x v="0"/>
    <m/>
    <s v="No root cause"/>
    <s v="No root cause"/>
    <s v="No root cause"/>
    <x v="3"/>
    <s v=""/>
    <s v="SUO_193"/>
    <m/>
    <s v=""/>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12785967645741123"/>
    <n v="0"/>
    <m/>
    <n v="0.30642448057117816"/>
    <n v="7.9058906753953689E-2"/>
    <n v="0.16192865958770652"/>
    <n v="0.46170439099343841"/>
    <n v="0.30642448057117816"/>
    <x v="0"/>
    <m/>
    <s v="No root cause"/>
    <s v="No root cause"/>
    <s v="No root cause"/>
    <x v="3"/>
    <s v=""/>
    <s v="CTR_212"/>
    <m/>
    <s v=""/>
  </r>
  <r>
    <s v="Limbe-Federal-Qter"/>
    <s v="SUO_065"/>
    <s v="SUD-OUEST"/>
    <s v="IHS"/>
    <s v="Grid-Gen"/>
    <s v="SUD-OUEST"/>
    <s v="Limbe"/>
    <s v="Huawei"/>
    <n v="4.3220637040461369"/>
    <n v="0.15391672587912658"/>
    <n v="0"/>
    <n v="0"/>
    <n v="0"/>
    <n v="0"/>
    <n v="0"/>
    <n v="0"/>
    <n v="0"/>
    <n v="0"/>
    <n v="0"/>
    <n v="0"/>
    <n v="0"/>
    <n v="0"/>
    <n v="0"/>
    <n v="0"/>
    <n v="0"/>
    <n v="0"/>
    <n v="0"/>
    <n v="0.64705664135512342"/>
    <n v="0"/>
    <n v="0"/>
    <n v="0"/>
    <n v="0.76262794885184881"/>
    <m/>
    <n v="0.30480148844429611"/>
    <n v="0.18734338093353956"/>
    <n v="0.1625661739955323"/>
    <n v="0.42853007549243005"/>
    <n v="0.30480148844429611"/>
    <x v="0"/>
    <m/>
    <s v="No root cause"/>
    <s v="No root cause"/>
    <s v="No root cause"/>
    <x v="3"/>
    <s v=""/>
    <s v="SUO_065"/>
    <m/>
    <s v=""/>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4.426612933142712"/>
    <n v="0.16115776767598938"/>
    <n v="0.20462185353548318"/>
    <n v="4.426612933142712"/>
    <n v="0.26884597055642578"/>
    <n v="0.29310167706808432"/>
    <n v="0.29488518489982407"/>
    <n v="0.25785956231291002"/>
    <n v="0.23119612022840316"/>
    <n v="0.30151983403389526"/>
    <n v="0.30151983403389526"/>
    <n v="0.1836834715908604"/>
    <n v="0.20915196342810194"/>
    <m/>
    <n v="0.30255426857630413"/>
    <n v="0.50070640944170675"/>
    <n v="0.2518181910911183"/>
    <n v="0.28095567200082316"/>
    <n v="0.30255426857630413"/>
    <x v="0"/>
    <m/>
    <s v="IHS"/>
    <s v="POWER ISSUE"/>
    <s v="Defaut GE &amp; Power Cabinet"/>
    <x v="0"/>
    <s v="(05-10-2026 ticket): INC-20260510-00014744...Grid Outage"/>
    <s v="EST_073"/>
    <m/>
    <s v=""/>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m/>
    <n v="0.29827384978012916"/>
    <n v="0.27039894648074214"/>
    <n v="0.48339529973377388"/>
    <n v="0.18673377591290241"/>
    <n v="0.29827384978012916"/>
    <x v="0"/>
    <m/>
    <s v="No root cause"/>
    <s v="No root cause"/>
    <s v="No root cause"/>
    <x v="3"/>
    <s v=""/>
    <s v="NRD_259"/>
    <m/>
    <s v=""/>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1.4365442181529708"/>
    <n v="1.4365442181529708"/>
    <n v="0"/>
    <n v="0"/>
    <m/>
    <n v="0.29543807232766317"/>
    <n v="0.43838351138448256"/>
    <n v="0.55596568982458994"/>
    <n v="8.8578842420222959E-2"/>
    <n v="0.29543807232766317"/>
    <x v="0"/>
    <m/>
    <s v="IHS"/>
    <s v="POWER ISSUE"/>
    <s v="Defaut GE &amp; Power Cabinet"/>
    <x v="0"/>
    <s v="(hourly IHS): 10/05/2026 09:39 0:21:00 48 V Fme is on the way ETA = 10: 20 Am..;..;(05-10-2026 ticket): INC-20260510-00005277...low oil pressure. // Oil topped-up and Manual start of Gen....low oil pressure. // Oil topped-up and Manual start of Gen....Transmission Board fault"/>
    <s v="NRD_116"/>
    <m/>
    <s v=""/>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1.1454935750913871"/>
    <n v="1.0518059086901062"/>
    <n v="1.5522582062762356"/>
    <n v="1.5522582062762356"/>
    <n v="0.20990103671743249"/>
    <n v="0.21835486383987812"/>
    <m/>
    <n v="0.2942787922370324"/>
    <n v="0"/>
    <n v="0.67257770025602559"/>
    <n v="0.13132924899368961"/>
    <n v="0.2942787922370324"/>
    <x v="0"/>
    <m/>
    <s v="No root cause"/>
    <s v="No root cause"/>
    <s v="No root cause"/>
    <x v="3"/>
    <s v=""/>
    <s v="SUO_222"/>
    <m/>
    <s v=""/>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26665225592338632"/>
    <n v="0.29950657014578247"/>
    <n v="1.3070080443337244"/>
    <n v="0.26665225592338632"/>
    <n v="8.5715386393404688E-2"/>
    <n v="0.10515562175936617"/>
    <n v="7.8991561867746529E-2"/>
    <n v="0.83928311546001666"/>
    <n v="1.4143217105694923E-2"/>
    <n v="3.9040986436779529E-2"/>
    <n v="3.9040986436779529E-2"/>
    <n v="0.28721610122334351"/>
    <n v="0.3244379096717489"/>
    <m/>
    <n v="0.29192456189913624"/>
    <n v="1.0220205907861029"/>
    <n v="0.43483795233772282"/>
    <n v="0"/>
    <n v="0.29192456189913624"/>
    <x v="2"/>
    <m/>
    <s v="IHS"/>
    <s v="POWER ISSUE"/>
    <s v="Defaut GE &amp; Power Cabinet"/>
    <x v="0"/>
    <s v="(05-10-2026 ticket): INC-20260510-00018638...Grid Outage"/>
    <s v="NRO_237"/>
    <m/>
    <s v=""/>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n v="0.767782286485578"/>
    <n v="0.13975567369511424"/>
    <m/>
    <n v="0.28892826874181265"/>
    <n v="0"/>
    <n v="0"/>
    <n v="0.55404526919212604"/>
    <n v="0.28892826874181265"/>
    <x v="0"/>
    <m/>
    <s v="AKTIVCO"/>
    <s v="POWER ISSUE"/>
    <s v="AKTIVCO Defaut GE &amp; Power Cabinet"/>
    <x v="0"/>
    <s v="(05-10-2026 cells zte): 09/05/2026 : Need BO RAN analysis || Cell was down due to power "/>
    <s v="LIT_116"/>
    <m/>
    <s v=""/>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4.0128926214141923E-3"/>
    <n v="5.0829973204579446E-3"/>
    <n v="1.8419712184640149"/>
    <n v="4.0128926214141923E-3"/>
    <n v="8.9175391586982064E-4"/>
    <n v="1.4446413437090716E-2"/>
    <n v="9.5078802510037641E-2"/>
    <n v="3.9989812603265102"/>
    <n v="0"/>
    <n v="8.0257852428294147E-4"/>
    <n v="8.0257852428294147E-4"/>
    <n v="0"/>
    <n v="0"/>
    <m/>
    <n v="0.28684156457867854"/>
    <n v="1.334884036945114"/>
    <n v="0.28661585251826721"/>
    <n v="0"/>
    <n v="0.28684156457867854"/>
    <x v="2"/>
    <m/>
    <s v="No root cause"/>
    <s v="No root cause"/>
    <s v="No root cause"/>
    <x v="3"/>
    <s v="(05-10-2026 ticket): INC-20260510-00009915...Transmission Board fault"/>
    <s v="NRO_236"/>
    <m/>
    <s v=""/>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120616494451152"/>
    <n v="0.5081748864975616"/>
    <n v="0.41232917561987609"/>
    <n v="0.41206164944511509"/>
    <n v="0.25532698119183983"/>
    <n v="0.34730248007465042"/>
    <n v="0.68666835029805939"/>
    <n v="0.50530343888846074"/>
    <n v="0.33360513992689045"/>
    <n v="1.2066322235634201"/>
    <n v="1.2066322235634201"/>
    <n v="0.39158697953674454"/>
    <n v="0.37936995088932823"/>
    <m/>
    <n v="0.27198494434028769"/>
    <n v="8.9300344911653853E-2"/>
    <n v="0.7721893264787788"/>
    <n v="0"/>
    <n v="0.27198494434028769"/>
    <x v="0"/>
    <m/>
    <s v="IHS"/>
    <s v="POWER ISSUE"/>
    <s v="Defaut GE &amp; Power Cabinet"/>
    <x v="0"/>
    <s v="(05-10-2026 ticket): INC-20260510-00001791...Grid Outage"/>
    <s v="ADM_112"/>
    <m/>
    <s v=""/>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49456672174138844"/>
    <n v="4.7084606757925196E-2"/>
    <n v="3.3622689643954766"/>
    <n v="0.49456672174138849"/>
    <n v="0.16961159479843507"/>
    <n v="0.29668652780988092"/>
    <n v="5.4129462693296715E-2"/>
    <n v="0.86277191360402705"/>
    <n v="0.47985278212953686"/>
    <n v="1.451418673469679"/>
    <n v="1.451418673469679"/>
    <n v="0"/>
    <n v="0.52854254593602779"/>
    <m/>
    <n v="0.26529678997126432"/>
    <n v="0"/>
    <n v="0.79025223470050476"/>
    <n v="0"/>
    <n v="0.26529678997126432"/>
    <x v="2"/>
    <m/>
    <s v="BSS"/>
    <s v="RAN ISSUE"/>
    <s v="BSS Hardware issue"/>
    <x v="1"/>
    <s v="(05-10-2026 cells nokia): 09/05/2026 : Need BO RAN analysis ..;..;(05-10-2026 cells nokia): 09/05/2026: Feedback RM|| Intervention en cour_x000a_08/05/2026 :Check breaker and  interconnection (sfp, optical fiber) between system and radio module, swap its if needed || Power issue_x000a_05/05/2026: Intervention prevue pour ce jour  ||Intervention en cours || Cell up fter remplcemet de la Area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10-2026 ticket): INC-20260510-00008721...Others"/>
    <s v="NRO_218"/>
    <m/>
    <s v=""/>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3.5670156634785984E-4"/>
    <n v="0"/>
    <n v="0.47221936860969121"/>
    <n v="3.5670156634785984E-4"/>
    <n v="0"/>
    <n v="3.5670156634785984E-4"/>
    <n v="0.20513907080668756"/>
    <n v="3.5848507417966533E-3"/>
    <n v="0.23287261759023806"/>
    <n v="1.2056691293342807"/>
    <n v="1.2056691293342807"/>
    <n v="0.42310156292358331"/>
    <n v="4.2804187961722654E-4"/>
    <m/>
    <n v="0.26163898717221928"/>
    <n v="0.39866671462657222"/>
    <n v="0.19497315639333423"/>
    <n v="0.26703304896021363"/>
    <n v="0.26163898717221928"/>
    <x v="0"/>
    <m/>
    <s v="IHS"/>
    <s v="POWER ISSUE"/>
    <s v="Defaut GE &amp; Power Cabinet"/>
    <x v="0"/>
    <s v="(05-10-2026 ticket): INC-20260510-00000594...Grid Outage"/>
    <s v="SUD_205"/>
    <m/>
    <s v=""/>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3.0970613498157991"/>
    <n v="3.0970613498157991"/>
    <n v="0.92348252019644284"/>
    <n v="0"/>
    <m/>
    <n v="0.26092719578350215"/>
    <n v="0.20607771902689351"/>
    <n v="0.35275797233017475"/>
    <n v="0.21683006214062298"/>
    <n v="0.26092719578350215"/>
    <x v="0"/>
    <m/>
    <s v="No root cause"/>
    <s v="No root cause"/>
    <s v="No root cause"/>
    <x v="3"/>
    <s v=""/>
    <s v="SUO_238"/>
    <m/>
    <s v=""/>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19554379867192875"/>
    <n v="0.16076539595300671"/>
    <n v="0.2330866385300471"/>
    <n v="0.19554379867192875"/>
    <n v="0.15980230172386733"/>
    <n v="0.28061712224590724"/>
    <n v="0.28045660654105065"/>
    <n v="0.37601695616565789"/>
    <n v="0.25256254405264345"/>
    <n v="0.34066783094057917"/>
    <n v="0.34066783094057917"/>
    <n v="0.33053750645629837"/>
    <n v="0.21592929318871226"/>
    <m/>
    <n v="0.25975008061455401"/>
    <n v="1.81897933327738"/>
    <n v="0"/>
    <n v="0"/>
    <n v="0.25975008061455401"/>
    <x v="0"/>
    <m/>
    <s v="IHS"/>
    <s v="POWER ISSUE"/>
    <s v="Defaut GE &amp; Power Cabinet"/>
    <x v="0"/>
    <s v="(05-10-2026 ticket): INC-20260510-00018659...Grid Outage"/>
    <s v="EST_043"/>
    <m/>
    <s v=""/>
  </r>
  <r>
    <s v="NRD_256_H_GUIDER-OURO-ALHADJI"/>
    <s v="NRD_256"/>
    <s v="NORD"/>
    <s v="ESCO"/>
    <s v="Hybrid Solar - S3"/>
    <s v="NRD"/>
    <s v="Guider"/>
    <s v="Huawei"/>
    <n v="6.1493566530549346"/>
    <n v="3.272201818892627"/>
    <n v="0"/>
    <n v="0"/>
    <n v="0"/>
    <n v="0"/>
    <n v="0"/>
    <n v="0"/>
    <n v="0"/>
    <n v="0"/>
    <n v="0"/>
    <n v="0"/>
    <n v="0"/>
    <n v="0"/>
    <n v="0"/>
    <n v="0"/>
    <n v="0"/>
    <n v="3.3571681319967008"/>
    <n v="0"/>
    <n v="0"/>
    <n v="0"/>
    <n v="0"/>
    <n v="0"/>
    <n v="0"/>
    <m/>
    <n v="0.25641492096920099"/>
    <n v="0.24666878489582708"/>
    <n v="0.43388168072598443"/>
    <n v="0.14483837747090514"/>
    <n v="0.25641492096920099"/>
    <x v="0"/>
    <m/>
    <s v="No root cause"/>
    <s v="No root cause"/>
    <s v="No root cause"/>
    <x v="3"/>
    <s v=""/>
    <s v="NRD_256"/>
    <m/>
    <s v=""/>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59979368381402443"/>
    <n v="1.1975211278743971"/>
    <n v="0.67732276925974433"/>
    <n v="0.59979368381402431"/>
    <n v="1.7426655023927542"/>
    <n v="1.4810784087115083"/>
    <n v="0.55156763204378578"/>
    <n v="0.6831191697128981"/>
    <n v="4.510205945216347"/>
    <n v="3.949899124797037"/>
    <n v="3.949899124797037"/>
    <n v="0.52081995702459527"/>
    <n v="1.2271247285501079"/>
    <m/>
    <n v="0.24840697080469029"/>
    <n v="0.46373731560415493"/>
    <n v="0.5426841396615566"/>
    <n v="0"/>
    <n v="0.24840697080469029"/>
    <x v="2"/>
    <m/>
    <s v="IHS"/>
    <s v="POWER ISSUE"/>
    <s v="Defaut GE &amp; Power Cabinet"/>
    <x v="0"/>
    <s v="(05-10-2026 ticket): INC-20260510-00017007...Grid Outage"/>
    <s v="SUO_030"/>
    <m/>
    <s v=""/>
  </r>
  <r>
    <s v="Buea-GRA-HIS"/>
    <s v="SUO_242"/>
    <s v="SUD-OUEST"/>
    <s v="IHS"/>
    <s v="Grid-Gen"/>
    <s v="SUD-OUEST"/>
    <s v="Buea"/>
    <s v="Huawei"/>
    <n v="0"/>
    <n v="0.58099551126748905"/>
    <n v="0"/>
    <n v="0"/>
    <n v="0.8229283486429646"/>
    <n v="0"/>
    <n v="0"/>
    <n v="0"/>
    <n v="0"/>
    <n v="0"/>
    <n v="0"/>
    <n v="0"/>
    <n v="0"/>
    <n v="0"/>
    <n v="0"/>
    <n v="0"/>
    <n v="1.7605005807101497"/>
    <n v="0"/>
    <n v="1.8263120197013407"/>
    <n v="0"/>
    <n v="0"/>
    <n v="0"/>
    <n v="0"/>
    <n v="0"/>
    <m/>
    <n v="0.24530366717746335"/>
    <n v="0.27789268171808368"/>
    <n v="0.61249196731846145"/>
    <n v="0"/>
    <n v="0.24530366717746335"/>
    <x v="0"/>
    <m/>
    <s v="No root cause"/>
    <s v="No root cause"/>
    <s v="No root cause"/>
    <x v="3"/>
    <s v="(05-10-2026 ocm ran 18h) 10/05/2026 fme FABIEN activé ETA =12H26 UTC  // SITE UP mais probleme de probleme de supervision_x000a_Need FME on site to local Tshoot / fme activated ETA ASAP..;..;(05-10-2026 ocm ran 12h) 10/05/2026 fme FABIEN activé ETA =12H26 UTC _x000a_Need FME on site to local Tshoot / fme activated ETA ASAP"/>
    <s v="SUO_242"/>
    <m/>
    <s v=""/>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74234946480496999"/>
    <n v="1.8704181683802605"/>
    <n v="0.34081051156711767"/>
    <n v="0.34081051156711767"/>
    <n v="0"/>
    <n v="0"/>
    <m/>
    <n v="0.24211118815864877"/>
    <n v="3.7468676186707913E-4"/>
    <n v="3.8250864469542988E-3"/>
    <n v="0.46170439099343841"/>
    <n v="0.24211118815864877"/>
    <x v="0"/>
    <m/>
    <s v="No root cause"/>
    <s v="No root cause"/>
    <s v="No root cause"/>
    <x v="3"/>
    <s v=""/>
    <s v="LIT_678"/>
    <m/>
    <s v=""/>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
    <n v="0"/>
    <n v="0.62724186934449755"/>
    <n v="1.9155052463666378"/>
    <m/>
    <n v="0.24205768292369656"/>
    <n v="0"/>
    <n v="3.8250864469542988E-3"/>
    <n v="0.46170439099343841"/>
    <n v="0.24205768292369656"/>
    <x v="0"/>
    <m/>
    <s v="No root cause"/>
    <s v="No root cause"/>
    <s v="No root cause"/>
    <x v="3"/>
    <s v=""/>
    <s v="CTR_746"/>
    <m/>
    <s v=""/>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8459306058504772E-2"/>
    <n v="1.5159816569786612E-3"/>
    <n v="1.3449967611497775"/>
    <n v="1.8459306058504772E-2"/>
    <n v="0"/>
    <n v="0.47865783188227135"/>
    <n v="0.24874583729272054"/>
    <n v="0"/>
    <n v="3.0087777121446748E-2"/>
    <n v="0.14967197723958653"/>
    <n v="0.14967197723958653"/>
    <n v="1.5248991961373659E-2"/>
    <n v="4.7066771679607891E-2"/>
    <m/>
    <n v="0.24137994994763637"/>
    <n v="0.8204391129016142"/>
    <n v="0.3700239875421189"/>
    <n v="0"/>
    <n v="0.24137994994763637"/>
    <x v="0"/>
    <m/>
    <s v="No root cause"/>
    <s v="No root cause"/>
    <s v="No root cause"/>
    <x v="3"/>
    <s v="(05-10-2026 ticket): INC-20260510-00017840...Transmission Board fault"/>
    <s v="OST_205"/>
    <m/>
    <s v=""/>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18486058675980874"/>
    <n v="0"/>
    <n v="0.51211643880570601"/>
    <n v="0.51211643880570601"/>
    <n v="0.36424580447617666"/>
    <n v="0.79146727049107779"/>
    <m/>
    <n v="0.23790210967574418"/>
    <n v="0"/>
    <n v="0.41820945153360484"/>
    <n v="0.1869731781897141"/>
    <n v="0.23790210967574418"/>
    <x v="0"/>
    <m/>
    <s v="No root cause"/>
    <s v="No root cause"/>
    <s v="No root cause"/>
    <x v="3"/>
    <s v=""/>
    <s v="CTR_843"/>
    <m/>
    <s v=""/>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8.9175391586982075E-4"/>
    <n v="0"/>
    <n v="0.45279696832204713"/>
    <n v="8.9175391586982075E-4"/>
    <n v="0"/>
    <n v="0"/>
    <n v="0.205477937294718"/>
    <n v="3.4064999586225523E-3"/>
    <n v="0.20305236664355245"/>
    <n v="1.215514092565483"/>
    <n v="1.215514092565483"/>
    <n v="0.43351724866094238"/>
    <n v="9.6309422913918739E-4"/>
    <m/>
    <n v="0.23479880604851713"/>
    <n v="0.41090648218089676"/>
    <n v="0.20028577645854834"/>
    <n v="0.20879298570481106"/>
    <n v="0.23479880604851713"/>
    <x v="0"/>
    <m/>
    <s v="AKTIVCO"/>
    <s v="POWER ISSUE"/>
    <s v="AKTIVCO Defaut GE &amp; Power Cabinet"/>
    <x v="0"/>
    <s v="(05-10-2026 ticket): INC-20260510-00000557...Grid Outage"/>
    <s v="SUD_159"/>
    <m/>
    <s v=""/>
  </r>
  <r>
    <s v="Muea"/>
    <s v="SUO_038"/>
    <s v="SUD-OUEST"/>
    <s v="IHS"/>
    <s v="Grid-Gen"/>
    <s v="SUD-OUEST"/>
    <s v="Buea"/>
    <s v="Huawei"/>
    <n v="0"/>
    <n v="0"/>
    <n v="0"/>
    <n v="0"/>
    <n v="0"/>
    <n v="0"/>
    <n v="6.9556805437844052E-3"/>
    <n v="0"/>
    <n v="0"/>
    <n v="0"/>
    <n v="0"/>
    <n v="0"/>
    <n v="0"/>
    <n v="0"/>
    <n v="0"/>
    <n v="0"/>
    <n v="11.084251483165112"/>
    <n v="0"/>
    <n v="0"/>
    <n v="0"/>
    <n v="0"/>
    <n v="0"/>
    <n v="0"/>
    <n v="0.25889399685531894"/>
    <m/>
    <n v="0.23445993956048661"/>
    <n v="0"/>
    <n v="0.69839703377296336"/>
    <n v="0"/>
    <n v="0.23445993956048661"/>
    <x v="0"/>
    <m/>
    <s v="No root cause"/>
    <s v="No root cause"/>
    <s v="No root cause"/>
    <x v="3"/>
    <s v="(05-10-2026 ocm ran 18h) Power status check Ongoing..;..;(05-10-2026 ocm ran 12h) Power status check Ongoing"/>
    <s v="SUO_038"/>
    <m/>
    <s v=""/>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4.9052142704169507E-3"/>
    <n v="0"/>
    <n v="0"/>
    <n v="4.9052142704169507E-3"/>
    <n v="2.2295138124645555E-3"/>
    <n v="0"/>
    <n v="0"/>
    <n v="0"/>
    <n v="0.3372711521967372"/>
    <n v="0"/>
    <n v="0"/>
    <n v="0"/>
    <n v="0"/>
    <m/>
    <n v="0.22984925751592308"/>
    <n v="0.56852471333964805"/>
    <n v="0.44283250931686913"/>
    <n v="0"/>
    <n v="0.22984925751592308"/>
    <x v="2"/>
    <m/>
    <s v="No root cause"/>
    <s v="No root cause"/>
    <s v="No root cause"/>
    <x v="3"/>
    <s v="(05-10-2026 ticket): INC-20260510-00001110...Transmission Board fault"/>
    <s v="EXN_229"/>
    <m/>
    <s v=""/>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1.1894570431437677"/>
    <n v="0.45384923794277388"/>
    <n v="4.2715012570163371E-2"/>
    <n v="4.2715012570163371E-2"/>
    <n v="8.9960135032944935E-2"/>
    <n v="0.34086401680207079"/>
    <m/>
    <n v="0.22329518053379679"/>
    <n v="1.4893798784216394"/>
    <n v="0"/>
    <n v="2.0349193528970255E-2"/>
    <n v="0.22329518053379679"/>
    <x v="0"/>
    <m/>
    <s v="No root cause"/>
    <s v="No root cause"/>
    <s v="No root cause"/>
    <x v="3"/>
    <s v=""/>
    <s v="CTR_131"/>
    <m/>
    <s v=""/>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n v="0.11405532583974684"/>
    <n v="0.33900916865706143"/>
    <m/>
    <n v="0.22270662294932267"/>
    <n v="0.34221390917193228"/>
    <n v="0.43972556279771918"/>
    <n v="5.0274478130396809E-2"/>
    <n v="0.22270662294932267"/>
    <x v="0"/>
    <m/>
    <s v="No root cause"/>
    <s v="No root cause"/>
    <s v="No root cause"/>
    <x v="3"/>
    <s v=""/>
    <s v="EXN_066"/>
    <m/>
    <s v=""/>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18097253968661628"/>
    <n v="0.50203961955637744"/>
    <n v="0.21114949219965015"/>
    <n v="0.18097253968661628"/>
    <n v="0.1693975738586263"/>
    <n v="0.15769776248241463"/>
    <n v="0.19440235365961536"/>
    <n v="0.37512520224978818"/>
    <n v="0.30551489157699191"/>
    <n v="2.6788287632728655E-2"/>
    <n v="2.6788287632728655E-2"/>
    <n v="0.36433497986776364"/>
    <n v="2.4017608216121196"/>
    <m/>
    <n v="0.21935362822565227"/>
    <n v="1.5360908280677354"/>
    <n v="0"/>
    <n v="0"/>
    <n v="0.21935362822565227"/>
    <x v="0"/>
    <m/>
    <s v="No root cause"/>
    <s v="No root cause"/>
    <s v="No root cause"/>
    <x v="3"/>
    <s v=""/>
    <s v="ADM_130"/>
    <m/>
    <s v=""/>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15855384624164959"/>
    <n v="0.15855384624164959"/>
    <n v="0"/>
    <n v="0"/>
    <m/>
    <n v="0.21279031940485058"/>
    <n v="0.27477029203585801"/>
    <n v="0.3637019696645144"/>
    <n v="9.866793837156107E-2"/>
    <n v="0.21279031940485058"/>
    <x v="0"/>
    <m/>
    <s v="No root cause"/>
    <s v="No root cause"/>
    <s v="No root cause"/>
    <x v="3"/>
    <s v=""/>
    <s v="OST_016"/>
    <m/>
    <s v=""/>
  </r>
  <r>
    <s v="Bambui-II"/>
    <s v="NRO_140"/>
    <s v="NORD-OUEST"/>
    <s v="CAMUSAT"/>
    <s v="HGB"/>
    <s v="NORD-OUEST"/>
    <s v="Tubah"/>
    <s v="NOKIA"/>
    <n v="0"/>
    <n v="0"/>
    <n v="0"/>
    <n v="0"/>
    <n v="4.8618452219296753"/>
    <n v="2.8317236446490459"/>
    <n v="0.23896842510181915"/>
    <n v="0"/>
    <n v="1.1171276498347338"/>
    <n v="0"/>
    <n v="0.76566631325404133"/>
    <n v="4.6371203625230331E-3"/>
    <n v="3.4778402718922325E-3"/>
    <n v="0"/>
    <n v="4.6371203625230331E-3"/>
    <n v="0"/>
    <n v="0"/>
    <n v="2.6041889605145632"/>
    <n v="3.9112326750049158E-2"/>
    <n v="3.4742732562287326E-2"/>
    <n v="1.9904660805346528"/>
    <n v="1.9904660805346528"/>
    <n v="3.0504939603290784"/>
    <n v="0.59051944308897852"/>
    <m/>
    <n v="0.21261196862167661"/>
    <n v="0.72701721360942251"/>
    <n v="0.32406982397802192"/>
    <n v="0"/>
    <n v="0.21261196862167661"/>
    <x v="2"/>
    <m/>
    <s v="No root cause"/>
    <s v="No root cause"/>
    <s v="No root cause"/>
    <x v="3"/>
    <s v="(05-10-2026 ticket): INC-20260510-00018366"/>
    <s v="NRO_140"/>
    <m/>
    <s v=""/>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m/>
    <n v="0.21098897649479359"/>
    <n v="0.21919175569224128"/>
    <n v="0.37825854864319935"/>
    <n v="0.10106196113967522"/>
    <n v="0.21098897649479359"/>
    <x v="0"/>
    <m/>
    <s v="No root cause"/>
    <s v="No root cause"/>
    <s v="No root cause"/>
    <x v="3"/>
    <s v=""/>
    <s v="NRD_100"/>
    <m/>
    <s v=""/>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3328282439153847"/>
    <n v="0.13964866322520997"/>
    <n v="0.3386524670907135"/>
    <n v="0.3386524670907135"/>
    <n v="6.3849580376277346E-2"/>
    <n v="0.1779049062160242"/>
    <m/>
    <n v="0.20679773309020558"/>
    <n v="0.23605265997625985"/>
    <n v="0.30441312973673207"/>
    <n v="0.13594629290362403"/>
    <n v="0.20679773309020558"/>
    <x v="0"/>
    <m/>
    <s v="No root cause"/>
    <s v="No root cause"/>
    <s v="No root cause"/>
    <x v="3"/>
    <s v=""/>
    <s v="EXN_045"/>
    <m/>
    <s v=""/>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15086325653897525"/>
    <n v="4.1802794667392353"/>
    <n v="1.9539737131743511"/>
    <n v="0.15086325653897525"/>
    <n v="6.8793860931907008E-2"/>
    <n v="0"/>
    <n v="3.233691707079956E-2"/>
    <n v="0"/>
    <n v="0.15645298978948854"/>
    <n v="4.1313028830681157E-2"/>
    <n v="4.1313028830681157E-2"/>
    <n v="8.2645269687406278E-2"/>
    <n v="4.7987071793687608E-2"/>
    <m/>
    <n v="0.20653465378161096"/>
    <n v="0.43563580846412397"/>
    <n v="0.25662925160948757"/>
    <n v="0.11155086710467201"/>
    <n v="0.20653465378161096"/>
    <x v="0"/>
    <m/>
    <s v="No root cause"/>
    <s v="No root cause"/>
    <s v="No root cause"/>
    <x v="3"/>
    <s v=""/>
    <s v="ADM_078"/>
    <m/>
    <s v=""/>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4889486720714088"/>
    <m/>
    <n v="0.20474669908370502"/>
    <n v="0.18984129267932009"/>
    <n v="0.16628500804118174"/>
    <n v="0.23358822151742192"/>
    <n v="0.20474669908370502"/>
    <x v="0"/>
    <m/>
    <s v="No root cause"/>
    <s v="No root cause"/>
    <s v="No root cause"/>
    <x v="3"/>
    <s v=""/>
    <s v="SUO_188"/>
    <m/>
    <s v=""/>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4.9248893511741185"/>
    <n v="4.9248893511741185"/>
    <n v="0"/>
    <n v="0.48943021918597851"/>
    <m/>
    <n v="0.20442566767399195"/>
    <n v="0.19296368236154574"/>
    <n v="0.16400058141313995"/>
    <n v="0.23358822151742201"/>
    <n v="0.20442566767399195"/>
    <x v="0"/>
    <m/>
    <s v="No root cause"/>
    <s v="No root cause"/>
    <s v="No root cause"/>
    <x v="3"/>
    <s v=""/>
    <s v="SUO_235"/>
    <m/>
    <s v=""/>
  </r>
  <r>
    <s v="Limbe-GRA-IHS"/>
    <s v="SUO_192"/>
    <s v="SUD-OUEST"/>
    <s v="IHS"/>
    <m/>
    <s v="SUD-OUEST"/>
    <s v="Limbe"/>
    <s v="Huawei"/>
    <n v="0"/>
    <n v="0"/>
    <n v="0"/>
    <n v="0"/>
    <n v="0"/>
    <n v="0"/>
    <n v="0"/>
    <n v="0"/>
    <n v="0"/>
    <n v="0"/>
    <n v="0"/>
    <n v="0"/>
    <n v="0"/>
    <n v="0"/>
    <n v="0"/>
    <n v="0"/>
    <n v="0"/>
    <n v="0"/>
    <n v="0"/>
    <n v="0"/>
    <m/>
    <n v="0"/>
    <n v="0"/>
    <n v="0.48859197050506087"/>
    <m/>
    <n v="0.20438999751735712"/>
    <n v="0.19296368236154574"/>
    <n v="0.16389432901183565"/>
    <n v="0.23358822151742198"/>
    <n v="0.20438999751735712"/>
    <x v="0"/>
    <m/>
    <s v="No root cause"/>
    <s v="No root cause"/>
    <s v="No root cause"/>
    <x v="3"/>
    <s v=""/>
    <s v="SUO_192"/>
    <m/>
    <s v=""/>
  </r>
  <r>
    <s v="LIMBE-ALPHA-CLUB-TOWE-IHS"/>
    <s v="SUO_208"/>
    <s v="SUD-OUEST"/>
    <s v="IHS"/>
    <s v="Grid-Gen"/>
    <s v="SUD-OUEST"/>
    <s v="Limbe"/>
    <s v="Huawei"/>
    <n v="0"/>
    <n v="0"/>
    <n v="0.33535297760199523"/>
    <n v="0"/>
    <n v="0.66505223537737601"/>
    <n v="0"/>
    <n v="0"/>
    <n v="4.7887185282208006E-2"/>
    <n v="0"/>
    <n v="0"/>
    <n v="0"/>
    <n v="0"/>
    <n v="0"/>
    <n v="0"/>
    <n v="0"/>
    <n v="0"/>
    <n v="0"/>
    <n v="0"/>
    <n v="0"/>
    <n v="0"/>
    <n v="0"/>
    <n v="0"/>
    <n v="0"/>
    <n v="0.48984042598727867"/>
    <m/>
    <n v="0.20392628548110486"/>
    <n v="0.18984129267932009"/>
    <n v="0.16384120281118353"/>
    <n v="0.23358822151742201"/>
    <n v="0.20392628548110486"/>
    <x v="0"/>
    <m/>
    <s v="No root cause"/>
    <s v="No root cause"/>
    <s v="No root cause"/>
    <x v="3"/>
    <s v=""/>
    <s v="SUO_208"/>
    <m/>
    <s v=""/>
  </r>
  <r>
    <s v="Limbe-Mokindi-MTN-IHS"/>
    <s v="SUO_154"/>
    <s v="SUD-OUEST"/>
    <s v="IHS"/>
    <s v="Grid-Gen"/>
    <s v="SUD-OUEST"/>
    <s v="Limbe"/>
    <s v="Huawei"/>
    <n v="0"/>
    <n v="0"/>
    <n v="3.604629843650569"/>
    <n v="0"/>
    <n v="0"/>
    <n v="0"/>
    <n v="0"/>
    <n v="0"/>
    <n v="0"/>
    <n v="0"/>
    <n v="0"/>
    <n v="0"/>
    <n v="0"/>
    <n v="0"/>
    <n v="0"/>
    <n v="0"/>
    <n v="0"/>
    <n v="0"/>
    <n v="0"/>
    <n v="0"/>
    <n v="0"/>
    <n v="0"/>
    <n v="0"/>
    <n v="0.49064300451156134"/>
    <m/>
    <n v="0.20376576977624827"/>
    <n v="0.19109024855221035"/>
    <n v="0.16283180499879296"/>
    <n v="0.23358822151742201"/>
    <n v="0.20376576977624827"/>
    <x v="0"/>
    <m/>
    <s v="No root cause"/>
    <s v="No root cause"/>
    <s v="No root cause"/>
    <x v="3"/>
    <s v="(05-10-2026 ticket): INC-20260510-00018823...Auto TT closure RCA...Transmission Board fault"/>
    <s v="SUO_154"/>
    <m/>
    <s v=""/>
  </r>
  <r>
    <s v="Limbe-College-Excellence-IHS"/>
    <s v="SUO_151"/>
    <s v="SUD-OUEST"/>
    <s v="IHS"/>
    <s v="Grid-Gen"/>
    <s v="SUD-OUEST"/>
    <s v="Limbe"/>
    <s v="Huawei"/>
    <n v="0"/>
    <n v="0"/>
    <n v="0"/>
    <n v="0"/>
    <n v="0"/>
    <n v="0"/>
    <n v="0"/>
    <n v="0"/>
    <n v="0"/>
    <n v="0"/>
    <n v="7.66908367648024E-3"/>
    <n v="0"/>
    <n v="0"/>
    <n v="0"/>
    <n v="0"/>
    <n v="0"/>
    <n v="0"/>
    <n v="0"/>
    <n v="0"/>
    <n v="0"/>
    <n v="0"/>
    <n v="0"/>
    <n v="0"/>
    <n v="0.48966207520410465"/>
    <m/>
    <n v="0.20367659438466129"/>
    <n v="0.19109024855221035"/>
    <n v="0.1625661739955323"/>
    <n v="0.23358822151742201"/>
    <n v="0.20367659438466129"/>
    <x v="0"/>
    <m/>
    <s v="No root cause"/>
    <s v="No root cause"/>
    <s v="No root cause"/>
    <x v="3"/>
    <s v=""/>
    <s v="SUO_151"/>
    <m/>
    <s v=""/>
  </r>
  <r>
    <s v="Monkey-Hill"/>
    <s v="SUO_011"/>
    <s v="SUD-OUEST"/>
    <s v="IHS"/>
    <s v="Grid-Gen"/>
    <s v="SUD-OUEST"/>
    <s v="Limbe"/>
    <s v="Huawei"/>
    <n v="0"/>
    <n v="0"/>
    <n v="0"/>
    <n v="0"/>
    <n v="0"/>
    <n v="0"/>
    <n v="0"/>
    <n v="3.7453664466531408E-2"/>
    <n v="0"/>
    <n v="0"/>
    <n v="0"/>
    <n v="0"/>
    <n v="0"/>
    <n v="0"/>
    <n v="0"/>
    <n v="0"/>
    <n v="0"/>
    <n v="0"/>
    <n v="0"/>
    <n v="0"/>
    <n v="0"/>
    <n v="0"/>
    <n v="0"/>
    <n v="0.48975125059569163"/>
    <m/>
    <n v="0.20358741899307434"/>
    <n v="0.19296368236154574"/>
    <n v="0.1625661739955323"/>
    <n v="0.23290421501224651"/>
    <n v="0.20358741899307434"/>
    <x v="0"/>
    <m/>
    <s v="No root cause"/>
    <s v="No root cause"/>
    <s v="No root cause"/>
    <x v="3"/>
    <s v=""/>
    <s v="SUO_011"/>
    <m/>
    <s v=""/>
  </r>
  <r>
    <s v="Limbe-Fini-Hotel"/>
    <s v="SUO_078"/>
    <s v="SUD-OUEST"/>
    <s v="IHS"/>
    <s v="Grid-Gen"/>
    <s v="SUD-OUEST"/>
    <s v="Limbe"/>
    <s v="Huawei"/>
    <n v="0.4318764214557419"/>
    <n v="7.6601661373215404E-2"/>
    <n v="0"/>
    <n v="0"/>
    <n v="0"/>
    <n v="0"/>
    <n v="0"/>
    <n v="0"/>
    <n v="0"/>
    <n v="0"/>
    <n v="0"/>
    <n v="0"/>
    <n v="0"/>
    <n v="0"/>
    <n v="0"/>
    <n v="0"/>
    <n v="0"/>
    <n v="0"/>
    <n v="0"/>
    <n v="0"/>
    <n v="0"/>
    <n v="0"/>
    <n v="0"/>
    <n v="0.48877032128823483"/>
    <m/>
    <n v="0.20314154203513934"/>
    <n v="0.19109024855221035"/>
    <n v="0.16415996001509631"/>
    <n v="0.23153620200189551"/>
    <n v="0.20314154203513934"/>
    <x v="0"/>
    <m/>
    <s v="No root cause"/>
    <s v="No root cause"/>
    <s v="No root cause"/>
    <x v="3"/>
    <s v=""/>
    <s v="SUO_078"/>
    <m/>
    <s v=""/>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13.868556899607057"/>
    <n v="13.868556899607057"/>
    <n v="13.868556899607057"/>
    <n v="36.287749726766606"/>
    <m/>
    <n v="0.20307020172186907"/>
    <n v="8.9175449324364831E-2"/>
    <n v="7.07640992686423E-2"/>
    <n v="0.31943103791694233"/>
    <n v="0.20307020172186907"/>
    <x v="0"/>
    <m/>
    <s v="No root cause"/>
    <s v="No root cause"/>
    <s v="No root cause"/>
    <x v="3"/>
    <s v=""/>
    <s v="CTR_943"/>
    <m/>
    <s v=""/>
  </r>
  <r>
    <s v="Limbe-Down-Beach-II"/>
    <s v="SUO_050"/>
    <s v="SUD-OUEST"/>
    <s v="IHS"/>
    <s v="GridOnly"/>
    <s v="SUD-OUEST"/>
    <s v="Limbe"/>
    <s v="Huawei"/>
    <n v="2.8344219865138274"/>
    <n v="7.6958362939563346E-2"/>
    <n v="0"/>
    <n v="0"/>
    <n v="0"/>
    <n v="0"/>
    <n v="0"/>
    <n v="0"/>
    <n v="0"/>
    <n v="0"/>
    <n v="0"/>
    <n v="0"/>
    <n v="0"/>
    <n v="0"/>
    <n v="0"/>
    <n v="0"/>
    <n v="0"/>
    <n v="0"/>
    <n v="0"/>
    <n v="0"/>
    <n v="0"/>
    <n v="0"/>
    <n v="0"/>
    <n v="0.48957289981251767"/>
    <m/>
    <n v="0.20276700539047407"/>
    <n v="0.18984129267932009"/>
    <n v="0.16357557180792287"/>
    <n v="0.23153620200189551"/>
    <n v="0.20276700539047407"/>
    <x v="0"/>
    <m/>
    <s v="No root cause"/>
    <s v="No root cause"/>
    <s v="No root cause"/>
    <x v="3"/>
    <s v=""/>
    <s v="SUO_050"/>
    <m/>
    <s v=""/>
  </r>
  <r>
    <s v="Down-Beach"/>
    <s v="SUO_014"/>
    <s v="SUD-OUEST"/>
    <s v="IHS"/>
    <s v="Grid-Gen"/>
    <s v="SUD-OUEST"/>
    <s v="Limbe"/>
    <s v="Huawei"/>
    <n v="0"/>
    <n v="0"/>
    <n v="0"/>
    <n v="0"/>
    <n v="0"/>
    <n v="0"/>
    <n v="0"/>
    <n v="0"/>
    <n v="0"/>
    <n v="0"/>
    <n v="0"/>
    <n v="0"/>
    <n v="0"/>
    <n v="0"/>
    <n v="0"/>
    <n v="0"/>
    <n v="0"/>
    <n v="0"/>
    <n v="0"/>
    <n v="0"/>
    <n v="0"/>
    <n v="0"/>
    <n v="0"/>
    <n v="0.4889486720714088"/>
    <m/>
    <n v="0.20260648968561751"/>
    <n v="0.19109024855221035"/>
    <n v="0.1625661739955323"/>
    <n v="0.23153620200189551"/>
    <n v="0.20260648968561751"/>
    <x v="0"/>
    <m/>
    <s v="No root cause"/>
    <s v="No root cause"/>
    <s v="No root cause"/>
    <x v="3"/>
    <s v=""/>
    <s v="SUO_014"/>
    <m/>
    <s v=""/>
  </r>
  <r>
    <s v="Limbe-Sonara-MTN"/>
    <s v="SUO_080"/>
    <s v="SUD-OUEST"/>
    <s v="IHS"/>
    <s v="Grid-Gen"/>
    <s v="SUD-OUEST"/>
    <s v="Limbe"/>
    <s v="Huawei"/>
    <n v="0"/>
    <n v="1.0242507126897296"/>
    <n v="0.19021111025502735"/>
    <n v="0"/>
    <n v="0"/>
    <n v="0"/>
    <n v="0"/>
    <n v="4.3339240311272058E-2"/>
    <n v="0"/>
    <n v="0"/>
    <n v="0"/>
    <n v="0"/>
    <n v="0"/>
    <n v="0"/>
    <n v="0"/>
    <n v="0"/>
    <n v="0"/>
    <n v="0"/>
    <n v="0"/>
    <n v="0"/>
    <n v="0"/>
    <n v="0"/>
    <n v="0"/>
    <n v="0.48850279511347389"/>
    <m/>
    <n v="0.20242813890244354"/>
    <n v="0.18984129267932009"/>
    <n v="0.1625661739955323"/>
    <n v="0.23153620200189551"/>
    <n v="0.20242813890244354"/>
    <x v="0"/>
    <m/>
    <s v="No root cause"/>
    <s v="No root cause"/>
    <s v="No root cause"/>
    <x v="3"/>
    <s v=""/>
    <s v="SUO_080"/>
    <m/>
    <s v=""/>
  </r>
  <r>
    <s v="Limbe-Batoke-Camtel"/>
    <s v="SUO_227"/>
    <s v="SUD-OUEST"/>
    <s v="CAMUSAT"/>
    <s v="Good Grid no GE - 8h"/>
    <s v="SUD-OUEST"/>
    <s v="Limbe"/>
    <s v="Huawei"/>
    <n v="0"/>
    <n v="0"/>
    <n v="0"/>
    <n v="0"/>
    <n v="0"/>
    <n v="0"/>
    <n v="0"/>
    <n v="3.7542839858118383E-2"/>
    <n v="0"/>
    <n v="0"/>
    <n v="0"/>
    <n v="0"/>
    <n v="0"/>
    <n v="0"/>
    <n v="0"/>
    <n v="0"/>
    <n v="0"/>
    <n v="0"/>
    <n v="0"/>
    <n v="0"/>
    <n v="0"/>
    <n v="0"/>
    <n v="0"/>
    <n v="0.48975125059569163"/>
    <m/>
    <n v="0.20224978811926955"/>
    <n v="0.19109024855221035"/>
    <n v="0.16415996001509631"/>
    <n v="0.2298261857389568"/>
    <n v="0.20224978811926955"/>
    <x v="0"/>
    <m/>
    <s v="No root cause"/>
    <s v="No root cause"/>
    <s v="No root cause"/>
    <x v="3"/>
    <s v=""/>
    <s v="SUO_227"/>
    <m/>
    <s v=""/>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48877032128823483"/>
    <m/>
    <n v="0.2019644268661912"/>
    <n v="0.19109024855221035"/>
    <n v="0.16330994080466216"/>
    <n v="0.2298261857389568"/>
    <n v="0.2019644268661912"/>
    <x v="0"/>
    <m/>
    <s v="No root cause"/>
    <s v="No root cause"/>
    <s v="No root cause"/>
    <x v="3"/>
    <s v=""/>
    <s v="SUO_191"/>
    <m/>
    <s v=""/>
  </r>
  <r>
    <s v="Limbe-Bota-IHS"/>
    <s v="SUO_207"/>
    <s v="SUD-OUEST"/>
    <s v="IHS"/>
    <s v="Grid-Gen"/>
    <s v="SUD-OUEST"/>
    <s v="Limbe"/>
    <s v="Huawei"/>
    <n v="0"/>
    <n v="0"/>
    <n v="7.936609851241179E-3"/>
    <n v="0"/>
    <n v="0"/>
    <n v="0"/>
    <n v="0"/>
    <n v="0"/>
    <n v="0"/>
    <n v="0"/>
    <n v="0"/>
    <n v="0"/>
    <n v="0"/>
    <n v="0"/>
    <n v="0"/>
    <n v="0"/>
    <n v="0"/>
    <n v="0"/>
    <n v="0"/>
    <n v="0"/>
    <n v="0"/>
    <n v="0"/>
    <n v="0"/>
    <n v="0.48877032128823483"/>
    <m/>
    <n v="0.20187525147460422"/>
    <n v="0.19296368236154574"/>
    <n v="0.16437246481770487"/>
    <n v="0.22845817272860588"/>
    <n v="0.20187525147460422"/>
    <x v="0"/>
    <m/>
    <s v="No root cause"/>
    <s v="No root cause"/>
    <s v="No root cause"/>
    <x v="3"/>
    <s v=""/>
    <s v="SUO_207"/>
    <m/>
    <s v=""/>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1.9458962198194802"/>
    <n v="13.868556899607057"/>
    <n v="9.7891929413040426"/>
    <n v="9.7891929413040426"/>
    <n v="11.523226265791179"/>
    <n v="6.5597239700598973"/>
    <m/>
    <n v="0.20178607608301727"/>
    <n v="0.19109024855221035"/>
    <n v="0.16277867879814084"/>
    <n v="0.2298261857389568"/>
    <n v="0.20178607608301727"/>
    <x v="0"/>
    <m/>
    <s v="No root cause"/>
    <s v="No root cause"/>
    <s v="No root cause"/>
    <x v="3"/>
    <s v=""/>
    <s v="SUO_236"/>
    <m/>
    <s v=""/>
  </r>
  <r>
    <s v="Limbe-Kie"/>
    <s v="SUO_002"/>
    <s v="SUD-OUEST"/>
    <s v="IHS"/>
    <s v="Grid-Gen"/>
    <s v="SUD-OUEST"/>
    <s v="Limbe"/>
    <s v="Huawei"/>
    <n v="0"/>
    <n v="0"/>
    <n v="0"/>
    <n v="0"/>
    <n v="0"/>
    <n v="0"/>
    <n v="0"/>
    <n v="0"/>
    <n v="0"/>
    <n v="0"/>
    <n v="0"/>
    <n v="0"/>
    <n v="0"/>
    <n v="0"/>
    <n v="0"/>
    <n v="0"/>
    <n v="0"/>
    <n v="0"/>
    <n v="0"/>
    <n v="0"/>
    <m/>
    <n v="0"/>
    <n v="0"/>
    <n v="0.48966207520410465"/>
    <m/>
    <n v="0.20171473576974772"/>
    <n v="0.19109024855221035"/>
    <n v="0.1625661739955323"/>
    <n v="0.2298261857389568"/>
    <n v="0.20171473576974772"/>
    <x v="0"/>
    <m/>
    <s v="No root cause"/>
    <s v="No root cause"/>
    <s v="No root cause"/>
    <x v="3"/>
    <s v=""/>
    <s v="SUO_002"/>
    <m/>
    <s v=""/>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9556163375024638"/>
    <n v="0.16023767692682597"/>
    <n v="2.8536125307830184E-4"/>
    <n v="0.19556163375024641"/>
    <n v="0.10454922909657476"/>
    <n v="2.6752617476083203E-4"/>
    <n v="5.3041522915935307E-2"/>
    <n v="2.8536125307818605E-4"/>
    <n v="5.1311520319147874E-2"/>
    <n v="0.15175868140272175"/>
    <n v="0.15175868140272175"/>
    <n v="2.4969109644330426E-4"/>
    <n v="0.11120171330896371"/>
    <m/>
    <n v="0.19927133004026457"/>
    <n v="0.28301340079693377"/>
    <n v="0.28847526954109187"/>
    <n v="0.11891453092475493"/>
    <n v="0.19927133004026457"/>
    <x v="0"/>
    <m/>
    <s v="BSS"/>
    <s v="RAN ISSUE"/>
    <s v="BSS Hardware issue"/>
    <x v="1"/>
    <s v="(05-10-2026 cells nokia): 09/05/2026 : Check breaker and  interconnection (sfp, optical fiber) between system and radio module, swap its if needed ||09/05/2026: Feedback RM|| Intervention en cour"/>
    <s v="OST_155"/>
    <m/>
    <s v=""/>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7.9027232024381763E-2"/>
    <n v="0.49968538921848055"/>
    <n v="9.7165506673173488E-2"/>
    <n v="9.7165506673173488E-2"/>
    <n v="0.38887604763250094"/>
    <n v="1.605157048565732E-3"/>
    <m/>
    <n v="0.19766617299169892"/>
    <n v="6.981663329456575E-2"/>
    <n v="1.4981588583902297E-2"/>
    <n v="0.3502797313003565"/>
    <n v="0.19766617299169892"/>
    <x v="0"/>
    <m/>
    <s v="No root cause"/>
    <s v="No root cause"/>
    <s v="No root cause"/>
    <x v="3"/>
    <s v=""/>
    <s v="CTR_470"/>
    <m/>
    <s v=""/>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2971145696894984"/>
    <n v="3.3383780946124715E-2"/>
    <n v="4.2072949750736943E-2"/>
    <n v="0.2971145696894984"/>
    <n v="0.34022195398264432"/>
    <n v="0.71593571381690657"/>
    <n v="1.897812848675781"/>
    <n v="1.7761062742378713"/>
    <n v="1.291455856040955"/>
    <n v="0.3631221945421807"/>
    <n v="0.3631221945421807"/>
    <n v="0.46449677969825909"/>
    <n v="0.33906267389201361"/>
    <m/>
    <n v="0.19722029603376398"/>
    <n v="1.3810954042420538"/>
    <n v="0"/>
    <n v="0"/>
    <n v="0.19722029603376398"/>
    <x v="0"/>
    <m/>
    <s v="No root cause"/>
    <s v="No root cause"/>
    <s v="No root cause"/>
    <x v="3"/>
    <s v="(05-10-2026 ticket): INC-20260510-00018800...Others"/>
    <s v="SUD_066"/>
    <m/>
    <s v=""/>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62608258925386562"/>
    <m/>
    <n v="0.18885564430290508"/>
    <n v="0.10241438157700161"/>
    <n v="8.6701959464283176E-2"/>
    <n v="0.27828804663063883"/>
    <n v="0.18885564430290508"/>
    <x v="0"/>
    <m/>
    <s v="No root cause"/>
    <s v="No root cause"/>
    <s v="No root cause"/>
    <x v="3"/>
    <s v=""/>
    <s v="LIT_445"/>
    <m/>
    <s v=""/>
  </r>
  <r>
    <s v="Garoua-Roumde-Adja"/>
    <s v="NRD_065"/>
    <s v="Garoua"/>
    <s v="IHS"/>
    <s v="Grid-Gen"/>
    <s v="NORD"/>
    <s v="Garoua"/>
    <s v="Huawei"/>
    <n v="0"/>
    <n v="0"/>
    <n v="0"/>
    <n v="0"/>
    <n v="0"/>
    <n v="0"/>
    <n v="0"/>
    <n v="0"/>
    <n v="1.7913552661992449"/>
    <n v="0"/>
    <n v="0"/>
    <n v="0"/>
    <n v="0"/>
    <n v="0"/>
    <n v="0"/>
    <n v="0"/>
    <n v="0"/>
    <n v="0.97902095407681344"/>
    <n v="0.69890321402379341"/>
    <n v="0"/>
    <n v="0"/>
    <n v="0"/>
    <n v="0"/>
    <n v="0"/>
    <m/>
    <n v="0.18858811812814433"/>
    <n v="0.26040729949761998"/>
    <n v="0.33729824794040347"/>
    <n v="7.3188696053774954E-2"/>
    <n v="0.18858811812814433"/>
    <x v="0"/>
    <m/>
    <s v="IHS"/>
    <s v="POWER ISSUE"/>
    <s v="Defaut GE &amp; Power Cabinet"/>
    <x v="0"/>
    <s v="(hourly IHS): 10/05/2026 10:53 0:07:00 42.2 V Fme is on Site"/>
    <s v="NRD_065"/>
    <m/>
    <s v=""/>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7.9633624687172805E-2"/>
    <n v="7.9633624687172805E-2"/>
    <n v="7.0452636473880115E-2"/>
    <n v="2.6754165749574663E-2"/>
    <m/>
    <n v="0.18192668592721825"/>
    <n v="0.19858398378955194"/>
    <n v="0.45744306001418578"/>
    <n v="0"/>
    <n v="0.18192668592721825"/>
    <x v="2"/>
    <m/>
    <s v="IHS"/>
    <s v="POWER ISSUE"/>
    <s v="Defaut GE &amp; Power Cabinet"/>
    <x v="0"/>
    <s v="(05-10-2026 ticket): INC-20260510-00013381...Grid Outage"/>
    <s v="EXN_807"/>
    <m/>
    <s v=""/>
  </r>
  <r>
    <s v="Limbe-UQ"/>
    <s v="SUO_003"/>
    <s v="SUD-OUEST"/>
    <s v="IHS"/>
    <s v="Grid-Gen"/>
    <s v="SUD-OUEST"/>
    <s v="Limbe"/>
    <s v="Huawei"/>
    <n v="0"/>
    <n v="0"/>
    <n v="0"/>
    <n v="0"/>
    <n v="0"/>
    <n v="0"/>
    <n v="0"/>
    <n v="1.6541500087035181"/>
    <n v="0.39593873864618917"/>
    <n v="0"/>
    <n v="0"/>
    <n v="0"/>
    <n v="1.4183346031909092"/>
    <n v="0"/>
    <n v="0"/>
    <n v="0"/>
    <n v="0"/>
    <n v="0"/>
    <n v="0"/>
    <n v="0"/>
    <n v="0"/>
    <n v="0"/>
    <n v="0"/>
    <n v="0.60933545071383111"/>
    <m/>
    <n v="0.17824377270405467"/>
    <n v="0.18984129267932009"/>
    <n v="0.16543498883074759"/>
    <n v="0.18331374338702505"/>
    <n v="0.17824377270405467"/>
    <x v="0"/>
    <m/>
    <s v="No root cause"/>
    <s v="No root cause"/>
    <s v="No root cause"/>
    <x v="3"/>
    <s v=""/>
    <s v="SUO_003"/>
    <m/>
    <s v=""/>
  </r>
  <r>
    <s v="Upper-Mawo-IHS"/>
    <s v="SUO_166"/>
    <s v="SUD-OUEST"/>
    <s v="IHS"/>
    <s v="Grid-Gen"/>
    <s v="SUD-OUEST"/>
    <s v="Limbe"/>
    <s v="Huawei"/>
    <n v="0"/>
    <n v="0"/>
    <n v="0"/>
    <n v="0"/>
    <n v="0"/>
    <n v="0"/>
    <n v="0"/>
    <n v="0"/>
    <n v="0"/>
    <n v="0"/>
    <n v="0"/>
    <n v="0"/>
    <n v="0"/>
    <n v="0"/>
    <n v="0"/>
    <n v="0"/>
    <n v="0"/>
    <n v="0"/>
    <n v="0"/>
    <n v="0"/>
    <m/>
    <n v="0"/>
    <n v="0"/>
    <n v="0.43339240311272054"/>
    <m/>
    <n v="0.17460541672730592"/>
    <n v="0"/>
    <n v="0.16283180499879296"/>
    <n v="0.22999718736525068"/>
    <n v="0.17460541672730592"/>
    <x v="0"/>
    <m/>
    <s v="No root cause"/>
    <s v="No root cause"/>
    <s v="No root cause"/>
    <x v="3"/>
    <s v=""/>
    <s v="SUO_166"/>
    <m/>
    <s v=""/>
  </r>
  <r>
    <s v="Moude-IHS"/>
    <s v="EXN_185"/>
    <s v="EXTREME-NORD"/>
    <s v="IHS"/>
    <e v="#N/A"/>
    <s v="EXTREME-NORD"/>
    <s v="Moude"/>
    <s v="NOKIA"/>
    <n v="0"/>
    <n v="0"/>
    <n v="0.4083459218469665"/>
    <n v="0"/>
    <n v="0"/>
    <n v="2.6754165749574661E-3"/>
    <n v="0"/>
    <n v="0"/>
    <n v="0"/>
    <n v="1.1593471824817056E-3"/>
    <n v="0"/>
    <n v="0"/>
    <n v="0"/>
    <n v="0"/>
    <n v="0"/>
    <n v="0"/>
    <n v="0"/>
    <n v="0"/>
    <n v="0"/>
    <n v="0.21850393883589339"/>
    <n v="0"/>
    <n v="0"/>
    <n v="0"/>
    <n v="0"/>
    <m/>
    <n v="0.17124641057380044"/>
    <n v="0"/>
    <n v="0.51009987212828334"/>
    <n v="0"/>
    <n v="0.17124641057380044"/>
    <x v="2"/>
    <m/>
    <s v="No root cause"/>
    <s v="No root cause"/>
    <s v="No root cause"/>
    <x v="3"/>
    <s v=""/>
    <s v="EXN_185"/>
    <m/>
    <s v=""/>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37146901119472187"/>
    <n v="0.37146901119472187"/>
    <n v="0"/>
    <n v="0"/>
    <m/>
    <n v="0.16622292991813004"/>
    <n v="8.8550971387919702E-2"/>
    <n v="0.11730265103991451"/>
    <n v="0.21898468263192541"/>
    <n v="0.16622292991813004"/>
    <x v="0"/>
    <m/>
    <s v="No root cause"/>
    <s v="No root cause"/>
    <s v="No root cause"/>
    <x v="3"/>
    <s v=""/>
    <s v="CTR_596"/>
    <m/>
    <s v=""/>
  </r>
  <r>
    <s v="Benakuma"/>
    <s v="NRO_233"/>
    <s v="NORD-OUEST"/>
    <s v="IHS"/>
    <s v="Gen Only"/>
    <s v="NORD-OUEST"/>
    <s v="Benakuma"/>
    <s v="NOKIA"/>
    <n v="0"/>
    <n v="0"/>
    <n v="0"/>
    <n v="1.0701046990435794E-3"/>
    <n v="1.9193780818540392E-2"/>
    <n v="1.8726832233265207E-3"/>
    <n v="0"/>
    <n v="3.3321197453903015"/>
    <n v="3.3295236360472287"/>
    <n v="0.95029478125722833"/>
    <n v="0"/>
    <n v="0.65196128789240737"/>
    <n v="0.60059533788804531"/>
    <n v="0"/>
    <n v="0.65196128789240737"/>
    <n v="6.4170611785990428E-2"/>
    <n v="0"/>
    <n v="2.741340712775338"/>
    <n v="0"/>
    <n v="1.9315389817739701E-2"/>
    <n v="1.6665453881341084"/>
    <n v="1.6665453881341084"/>
    <n v="0"/>
    <n v="3.6561910550661617E-3"/>
    <m/>
    <n v="0.16608024929159051"/>
    <n v="0.57289605889476392"/>
    <n v="0.25102129808133611"/>
    <n v="0"/>
    <n v="0.16608024929159051"/>
    <x v="2"/>
    <m/>
    <s v="No root cause"/>
    <s v="No root cause"/>
    <s v="No root cause"/>
    <x v="3"/>
    <s v="(05-10-2026 ticket): INC-20260510-00009786...Transmission Board fault"/>
    <s v="NRO_233"/>
    <m/>
    <s v=""/>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49030413802353123"/>
    <n v="0.49030413802353123"/>
    <n v="0"/>
    <n v="0"/>
    <m/>
    <n v="0.16363684356210703"/>
    <n v="7.4312874436970683E-2"/>
    <n v="6.2901421572126318E-2"/>
    <n v="0.25294560561388763"/>
    <n v="0.16363684356210703"/>
    <x v="0"/>
    <m/>
    <s v="No root cause"/>
    <s v="No root cause"/>
    <s v="No root cause"/>
    <x v="3"/>
    <s v=""/>
    <s v="LIT_841"/>
    <m/>
    <s v=""/>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2.4969109644359369E-4"/>
    <n v="2.6752617476094782E-4"/>
    <n v="3.2103140971306789E-4"/>
    <n v="2.4969109644353585E-4"/>
    <n v="6.3405366324379564"/>
    <n v="6.9956132841370531"/>
    <n v="2.496910964434779E-4"/>
    <n v="2.8536125307818605E-4"/>
    <n v="2.85361253078244E-4"/>
    <n v="2.85361253078244E-4"/>
    <n v="2.85361253078244E-4"/>
    <n v="2.4969109644365164E-4"/>
    <n v="0.27901196519734139"/>
    <m/>
    <n v="0.16151446924233745"/>
    <n v="0.18447078242589196"/>
    <n v="0.1689413180737884"/>
    <n v="0.15044723081334421"/>
    <n v="0.16151446924233745"/>
    <x v="0"/>
    <m/>
    <s v="IHS"/>
    <s v="POWER ISSUE"/>
    <s v="Defaut GE &amp; Power Cabinet"/>
    <x v="0"/>
    <s v="(05-10-2026 ticket): INC-20260510-00008923...Grid Outage"/>
    <s v="SUO_165"/>
    <m/>
    <s v=""/>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5.4075957458344363E-2"/>
    <n v="5.4075957458344363E-2"/>
    <n v="0.16638868910917501"/>
    <n v="0"/>
    <m/>
    <n v="0.16052071094081793"/>
    <n v="0.51831668724945945"/>
    <n v="0.25767698502541259"/>
    <n v="0"/>
    <n v="0.16052071094081793"/>
    <x v="0"/>
    <m/>
    <s v="SPARE-ISSUE"/>
    <s v="SPARE-ISSUE"/>
    <s v="Warehouse HUAWEI"/>
    <x v="4"/>
    <s v="(05-10-2026 cells nokia): 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After on site troubeshooting ,FME reported  thatSpare : FBBC_x000a_PN: 472797A.101is faulty and need to be replaced /Spare pare request  ongoing:_x000a_New plan date:11/05/2026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
    <s v="LIT_212"/>
    <m/>
    <s v=""/>
  </r>
  <r>
    <s v="Dschang-Foto"/>
    <s v="OST_105"/>
    <s v="OUEST"/>
    <s v="IHS"/>
    <s v="Grid-Gen"/>
    <s v="OUEST"/>
    <s v="Dschang"/>
    <s v="Huawei"/>
    <n v="0"/>
    <n v="0"/>
    <n v="0"/>
    <n v="0"/>
    <n v="0"/>
    <n v="0"/>
    <n v="0"/>
    <n v="0"/>
    <n v="0"/>
    <n v="0"/>
    <n v="0"/>
    <n v="0"/>
    <n v="11.317694823261506"/>
    <n v="14.276569986274124"/>
    <n v="0"/>
    <n v="6.1531020195015875E-3"/>
    <n v="0"/>
    <n v="0"/>
    <n v="0"/>
    <n v="0"/>
    <n v="0"/>
    <n v="0"/>
    <n v="0"/>
    <n v="0"/>
    <m/>
    <n v="0.16051570485656314"/>
    <n v="0.15799291792061837"/>
    <n v="0.20320771749441532"/>
    <n v="0.13372327176180376"/>
    <n v="0.16051570485656314"/>
    <x v="0"/>
    <m/>
    <s v="No root cause"/>
    <s v="No root cause"/>
    <s v="No root cause"/>
    <x v="3"/>
    <s v=""/>
    <s v="OST_105"/>
    <m/>
    <s v=""/>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n v="0"/>
    <n v="0"/>
    <m/>
    <n v="0.15962395094069337"/>
    <n v="0.15799291792061837"/>
    <n v="0.20267645548789398"/>
    <n v="0.13235525875145282"/>
    <n v="0.15962395094069337"/>
    <x v="0"/>
    <m/>
    <s v="No root cause"/>
    <s v="No root cause"/>
    <s v="No root cause"/>
    <x v="3"/>
    <s v=""/>
    <s v="OST_123"/>
    <m/>
    <s v=""/>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7838175222803111E-4"/>
    <n v="1.7838175222803111E-4"/>
    <n v="0"/>
    <n v="0"/>
    <m/>
    <n v="0.15914735858801285"/>
    <n v="0.26315500241797857"/>
    <n v="0.12751764055129786"/>
    <n v="0.15102863634274305"/>
    <n v="0.15914735858801285"/>
    <x v="0"/>
    <m/>
    <s v="No root cause"/>
    <s v="No root cause"/>
    <s v="No root cause"/>
    <x v="3"/>
    <s v="(05-10-2026 ticket): INC-20260510-00015637...Others"/>
    <s v="ADM_098"/>
    <m/>
    <s v=""/>
  </r>
  <r>
    <s v="Dschang-II"/>
    <s v="OST_020"/>
    <s v="OUEST"/>
    <s v="IHS"/>
    <s v="Grid-Gen"/>
    <s v="OUEST"/>
    <s v="Dschang"/>
    <s v="Huawei"/>
    <n v="0"/>
    <n v="0"/>
    <n v="0"/>
    <n v="0"/>
    <n v="0"/>
    <n v="0"/>
    <n v="0"/>
    <n v="0"/>
    <n v="0.14455330976249384"/>
    <n v="0"/>
    <n v="4.9866878975438948E-2"/>
    <n v="0"/>
    <n v="0"/>
    <n v="0"/>
    <n v="0"/>
    <n v="0"/>
    <n v="0"/>
    <n v="0"/>
    <n v="0"/>
    <n v="5.3237708777426784E-2"/>
    <n v="0"/>
    <n v="0"/>
    <n v="0"/>
    <n v="5.5823795133449178E-2"/>
    <m/>
    <n v="0.15304280704157425"/>
    <n v="0.13488723427214849"/>
    <n v="0.17165075430704732"/>
    <n v="0.14603538885496212"/>
    <n v="0.15304280704157425"/>
    <x v="0"/>
    <m/>
    <s v="No root cause"/>
    <s v="No root cause"/>
    <s v="No root cause"/>
    <x v="3"/>
    <s v=""/>
    <s v="OST_020"/>
    <m/>
    <s v=""/>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2.7912749117139039E-2"/>
    <m/>
    <n v="0.14696539598382363"/>
    <n v="0.50270473883833111"/>
    <n v="0.22393989523342606"/>
    <n v="0"/>
    <n v="0.14696539598382363"/>
    <x v="0"/>
    <m/>
    <s v="IHS"/>
    <s v="POWER ISSUE"/>
    <s v="Defaut GE &amp; Power Cabinet"/>
    <x v="0"/>
    <s v="(hourly IHS): 10/05/2026 21:53 0:19:46 45.8 FME Herbert is managing with level 0...;..;(05-10-2026 ticket): INC-20260510-00016099...Others"/>
    <s v="LIT_501"/>
    <m/>
    <s v=""/>
  </r>
  <r>
    <s v="Ngd-Troua-Mala-II"/>
    <s v="ADM_074"/>
    <s v="Ngaoundere"/>
    <s v="IHS"/>
    <s v="Grid-Gen"/>
    <s v="ADAMAOUA"/>
    <s v="Ngaoundere"/>
    <s v="Huawei"/>
    <n v="0"/>
    <n v="0"/>
    <n v="0"/>
    <n v="0"/>
    <n v="0"/>
    <n v="0"/>
    <n v="0"/>
    <n v="0"/>
    <n v="0"/>
    <n v="0"/>
    <n v="0"/>
    <n v="0"/>
    <n v="0"/>
    <n v="0"/>
    <n v="0"/>
    <n v="0"/>
    <n v="0"/>
    <n v="0"/>
    <n v="0"/>
    <n v="0"/>
    <m/>
    <n v="0"/>
    <n v="0"/>
    <n v="0"/>
    <m/>
    <n v="0.1447316605456678"/>
    <n v="0.19858398378955194"/>
    <n v="0.25394323911720407"/>
    <n v="5.9679567576559477E-2"/>
    <n v="0.1447316605456678"/>
    <x v="0"/>
    <m/>
    <s v="No root cause"/>
    <s v="No root cause"/>
    <s v="No root cause"/>
    <x v="3"/>
    <s v=""/>
    <s v="ADM_074"/>
    <m/>
    <s v=""/>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23105343960186392"/>
    <n v="0.23105343960186392"/>
    <n v="0"/>
    <n v="0"/>
    <m/>
    <n v="0.14410743280455893"/>
    <n v="0.1273934990348069"/>
    <n v="0.16655063904444242"/>
    <n v="0.13423627664068535"/>
    <n v="0.14410743280455893"/>
    <x v="2"/>
    <m/>
    <s v="No root cause"/>
    <s v="No root cause"/>
    <s v="No root cause"/>
    <x v="3"/>
    <s v="(05-10-2026 ticket): INC-20260510-00014850...Others"/>
    <s v="EXN_094"/>
    <m/>
    <s v=""/>
  </r>
  <r>
    <s v="Gueme"/>
    <s v="EXN_049"/>
    <s v="EXTREME-NORD"/>
    <s v="IHS"/>
    <s v="Solar-Gen"/>
    <s v="EXTREME-NORD"/>
    <s v="Gueme"/>
    <s v="NOKIA"/>
    <n v="0"/>
    <n v="0"/>
    <n v="0"/>
    <n v="5.6451234122836492E-3"/>
    <n v="0.15034424525494089"/>
    <n v="0"/>
    <n v="4.3127457377968055"/>
    <n v="4.164686947672692"/>
    <n v="4.7490163827414991"/>
    <n v="0.59897998697455568"/>
    <n v="0"/>
    <n v="7.5283877541372632"/>
    <n v="0.27601587444597114"/>
    <n v="0.95170590561514445"/>
    <n v="7.5283877541372632"/>
    <n v="3.1851358570269355"/>
    <n v="3.04281914391199"/>
    <n v="1.4347200640136291"/>
    <n v="0.79578348124140186"/>
    <n v="0.32197666886394832"/>
    <n v="0.50385879754475182"/>
    <n v="0.50385879754475182"/>
    <n v="0"/>
    <n v="0"/>
    <m/>
    <n v="0.1420920689546932"/>
    <n v="0.99504314393167315"/>
    <n v="0"/>
    <n v="0"/>
    <n v="0.1420920689546932"/>
    <x v="2"/>
    <m/>
    <s v="No root cause"/>
    <s v="No root cause"/>
    <s v="No root cause"/>
    <x v="3"/>
    <s v="(05-10-2026 ticket): INC-20260510-00017763...Transmission Board fault"/>
    <s v="EXN_049"/>
    <m/>
    <s v=""/>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2485999961063415E-3"/>
    <n v="1.337708287478733E-3"/>
    <n v="2.2295138124645555E-3"/>
    <n v="1.2485999961063415E-3"/>
    <n v="3.0321387849516928E-3"/>
    <n v="0.49327475254908182"/>
    <n v="3.9239443099376861E-3"/>
    <n v="2.0600707627172591E-2"/>
    <n v="0"/>
    <n v="6.8665051521974146E-3"/>
    <n v="6.8665051521974146E-3"/>
    <n v="4.3698470724304259E-3"/>
    <n v="6.3318192273994402E-3"/>
    <m/>
    <n v="0.13847752955280973"/>
    <n v="0.24591941137209292"/>
    <n v="0.30788415014892145"/>
    <n v="0"/>
    <n v="0.13847752955280973"/>
    <x v="2"/>
    <m/>
    <s v="IHS"/>
    <s v="POWER ISSUE"/>
    <s v="Defaut GE &amp; Power Cabinet"/>
    <x v="0"/>
    <s v="(05-10-2026 ticket): INC-20260510-00014080...Grid Outage"/>
    <s v="EXN_034"/>
    <m/>
    <s v=""/>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5.7859490972596754"/>
    <n v="4.0182957206159458E-5"/>
    <n v="0.78388736220618549"/>
    <n v="5.7859490972596754"/>
    <n v="6.087112229727204E-2"/>
    <n v="3.5670156634708122E-5"/>
    <n v="1.7835078317411958E-5"/>
    <n v="5.0027394680295517E-2"/>
    <n v="0.16387219162338032"/>
    <n v="0.61004978336537108"/>
    <n v="0.61004978336537108"/>
    <n v="1.7835078317296165E-5"/>
    <n v="4.0342947153949697E-2"/>
    <m/>
    <n v="0.13324587010926445"/>
    <n v="0.22893361150078534"/>
    <n v="0.103861722274923"/>
    <n v="0.12595979792806175"/>
    <n v="0.13324587010926445"/>
    <x v="0"/>
    <m/>
    <s v="No root cause"/>
    <s v="No root cause"/>
    <s v="No root cause"/>
    <x v="3"/>
    <s v=""/>
    <s v="CTR_177"/>
    <m/>
    <s v=""/>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2.7873373797559022"/>
    <n v="2.7873373797559022"/>
    <n v="0"/>
    <n v="0"/>
    <m/>
    <n v="0.1315337025907948"/>
    <n v="0.23230579235758902"/>
    <n v="0.17026947309009183"/>
    <n v="7.9002751347766423E-2"/>
    <n v="0.1315337025907948"/>
    <x v="0"/>
    <m/>
    <s v="No root cause"/>
    <s v="No root cause"/>
    <s v="No root cause"/>
    <x v="3"/>
    <s v=""/>
    <s v="ADM_004"/>
    <m/>
    <s v=""/>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5.7132754856869652E-2"/>
    <n v="5.7132754856869652E-2"/>
    <n v="0.10404497237455576"/>
    <n v="5.1549229488519276E-2"/>
    <m/>
    <n v="0.12296594071870434"/>
    <n v="0.20058231318617636"/>
    <n v="0.28080447096400485"/>
    <n v="1.0260097577600801E-4"/>
    <n v="0.12296594071870434"/>
    <x v="0"/>
    <m/>
    <s v="No root cause"/>
    <s v="No root cause"/>
    <s v="No root cause"/>
    <x v="3"/>
    <s v=""/>
    <s v="ADM_122"/>
    <m/>
    <s v=""/>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6.252268136010537"/>
    <n v="2.8608298643844861"/>
    <m/>
    <n v="0.12040929982847515"/>
    <n v="0.27614414349603733"/>
    <n v="0.2412069096938913"/>
    <n v="0"/>
    <n v="0.12040929982847515"/>
    <x v="1"/>
    <s v="site vandalise"/>
    <s v="Exclu"/>
    <s v="Exclu"/>
    <s v="EXCLU"/>
    <x v="2"/>
    <s v="(05-10-2026 cells nokia): 09/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XN_227"/>
    <m/>
    <s v=""/>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12133203779324438"/>
    <n v="0.23435292909058211"/>
    <n v="0.21607197381525159"/>
    <n v="0.12133203779324436"/>
    <n v="0.13372741722383444"/>
    <n v="0.16142529385075038"/>
    <n v="0.392639249157471"/>
    <n v="0.26873896008652148"/>
    <n v="0.17526531462504952"/>
    <n v="0.17635325440241068"/>
    <n v="0.17635325440241068"/>
    <n v="0.23884736882656593"/>
    <n v="0.17626407901082389"/>
    <m/>
    <n v="0.11899564253366551"/>
    <n v="9.7043871323573477E-2"/>
    <n v="0.31317895284433434"/>
    <n v="0"/>
    <n v="0.11899564253366551"/>
    <x v="0"/>
    <m/>
    <s v="IHS"/>
    <s v="POWER ISSUE"/>
    <s v="Defaut GE &amp; Power Cabinet"/>
    <x v="0"/>
    <s v="(05-10-2026 ticket): INC-20260510-00011069...Grid Outage"/>
    <s v="EST_012"/>
    <m/>
    <s v=""/>
  </r>
  <r>
    <s v="Sky-Way-Hotel-IHS"/>
    <s v="LIT_141"/>
    <s v="Douala"/>
    <s v="IHS"/>
    <s v="Grid-Gen-Lithium"/>
    <s v="LITTORAL"/>
    <s v="Douala"/>
    <s v="ZTE"/>
    <n v="0"/>
    <n v="0"/>
    <n v="0"/>
    <n v="0"/>
    <n v="0"/>
    <n v="0"/>
    <n v="0"/>
    <n v="0"/>
    <n v="0"/>
    <n v="0"/>
    <n v="0"/>
    <n v="13.214294886611709"/>
    <n v="0"/>
    <n v="0"/>
    <n v="13.214294886611709"/>
    <n v="0"/>
    <n v="0"/>
    <n v="0.63264589807466809"/>
    <n v="1.6248113048714015"/>
    <n v="1.144637491332152"/>
    <n v="3.2759828554959145"/>
    <n v="3.2759828554959145"/>
    <n v="2.211603216592045"/>
    <n v="4.4591976212285935"/>
    <m/>
    <n v="0.117247804858561"/>
    <n v="3.7468676186707913E-4"/>
    <n v="6.3751440782673576E-4"/>
    <n v="0.22431993337229419"/>
    <n v="0.117247804858561"/>
    <x v="0"/>
    <m/>
    <s v="No root cause"/>
    <s v="No root cause"/>
    <s v="No root cause"/>
    <x v="3"/>
    <s v=""/>
    <s v="LIT_141"/>
    <m/>
    <s v=""/>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5.2162431905670976"/>
    <n v="4.150329734927932"/>
    <n v="4.4562548333062244"/>
    <n v="4.4562548333062244"/>
    <n v="1.6647975504590036"/>
    <n v="0"/>
    <m/>
    <n v="0.11000676306169795"/>
    <n v="0.14238096950949009"/>
    <n v="0.18583544988116729"/>
    <n v="5.232649764592321E-2"/>
    <n v="0.11000676306169795"/>
    <x v="0"/>
    <m/>
    <s v="No root cause"/>
    <s v="No root cause"/>
    <s v="No root cause"/>
    <x v="3"/>
    <s v=""/>
    <s v="EXN_235"/>
    <m/>
    <s v=""/>
  </r>
  <r>
    <s v="Guider-Djamboutou"/>
    <s v="NRD_178"/>
    <s v="NORD"/>
    <s v="CAMUSAT"/>
    <s v="Hybrid Solar - S3"/>
    <s v="NORD"/>
    <s v="Guider"/>
    <s v="NOKIA"/>
    <n v="1.732482951027946"/>
    <n v="0"/>
    <n v="0"/>
    <n v="0"/>
    <n v="0"/>
    <n v="0"/>
    <n v="0"/>
    <n v="0"/>
    <n v="0"/>
    <n v="0"/>
    <n v="0"/>
    <n v="0"/>
    <n v="0"/>
    <n v="0"/>
    <n v="0"/>
    <n v="0"/>
    <n v="0"/>
    <n v="0.96621642170307265"/>
    <n v="0"/>
    <n v="0"/>
    <n v="0"/>
    <n v="0"/>
    <n v="0"/>
    <n v="0"/>
    <m/>
    <n v="0.10769083595646267"/>
    <n v="0.21519509689899244"/>
    <n v="0.11210277080487063"/>
    <n v="7.5412590026498749E-2"/>
    <n v="0.10769083595646267"/>
    <x v="0"/>
    <m/>
    <s v="No root cause"/>
    <s v="No root cause"/>
    <s v="No root cause"/>
    <x v="3"/>
    <s v=""/>
    <s v="NRD_178"/>
    <m/>
    <s v=""/>
  </r>
  <r>
    <s v="Efoulan"/>
    <s v="CTR_209"/>
    <s v="Yaounde"/>
    <s v="IHS"/>
    <s v="Grid-Gen"/>
    <s v="CENTRE"/>
    <s v="Yaounde"/>
    <s v="ZTE"/>
    <n v="0"/>
    <n v="3.2009328459363133"/>
    <n v="0"/>
    <n v="0"/>
    <n v="0"/>
    <n v="0.95758318993930402"/>
    <n v="0"/>
    <n v="0"/>
    <n v="0"/>
    <n v="0"/>
    <n v="0"/>
    <n v="0.2348344762051516"/>
    <n v="8.339165403943122"/>
    <n v="0"/>
    <n v="0.2348344762051516"/>
    <n v="0"/>
    <n v="1.9194646337531001"/>
    <n v="0"/>
    <n v="0"/>
    <n v="8.0257852428277016E-4"/>
    <n v="0.10447788878330495"/>
    <n v="0.10447788878330495"/>
    <n v="0.10369314533733956"/>
    <n v="0"/>
    <m/>
    <n v="0.10511995160273184"/>
    <n v="4.0840857043511619E-2"/>
    <n v="3.8888378877363607E-2"/>
    <n v="0.16535857262616918"/>
    <n v="0.10511995160273184"/>
    <x v="0"/>
    <m/>
    <s v="No root cause"/>
    <s v="No root cause"/>
    <s v="No root cause"/>
    <x v="3"/>
    <s v=""/>
    <s v="CTR_209"/>
    <m/>
    <s v=""/>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567015663479283E-3"/>
    <n v="3.567015663479283E-3"/>
    <n v="2.1403332599660417E-3"/>
    <n v="2.1403332599660412E-3"/>
    <m/>
    <n v="0.10239730806630902"/>
    <n v="0.19071556179034327"/>
    <n v="0.18967151268880922"/>
    <n v="2.2029685609999874E-2"/>
    <n v="0.10239730806630902"/>
    <x v="2"/>
    <m/>
    <s v="No root cause"/>
    <s v="No root cause"/>
    <s v="No root cause"/>
    <x v="3"/>
    <s v=""/>
    <s v="EXN_275"/>
    <m/>
    <s v=""/>
  </r>
  <r>
    <s v="Ndokoti-Brasseries"/>
    <s v="LIT_406"/>
    <s v="Douala"/>
    <s v="IHS"/>
    <s v="GridOnly"/>
    <s v="LITTORAL"/>
    <s v="Douala"/>
    <s v="ZTE"/>
    <n v="0"/>
    <n v="0"/>
    <n v="0"/>
    <n v="0"/>
    <n v="0"/>
    <n v="0"/>
    <n v="0"/>
    <n v="0"/>
    <n v="0"/>
    <n v="0"/>
    <n v="8.4043347801148869"/>
    <n v="0"/>
    <n v="0"/>
    <n v="0"/>
    <n v="0"/>
    <n v="0"/>
    <n v="0"/>
    <n v="0"/>
    <n v="0"/>
    <n v="0"/>
    <n v="0"/>
    <n v="0"/>
    <n v="0"/>
    <n v="0"/>
    <m/>
    <n v="0.10133891499944371"/>
    <n v="9.1173778720989251E-2"/>
    <n v="8.4948794842763478E-2"/>
    <n v="0.11467369059266733"/>
    <n v="0.10133891499944371"/>
    <x v="0"/>
    <m/>
    <s v="No root cause"/>
    <s v="No root cause"/>
    <s v="No root cause"/>
    <x v="3"/>
    <s v=""/>
    <s v="LIT_406"/>
    <m/>
    <s v=""/>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m/>
    <n v="9.5596019781242075E-2"/>
    <n v="9.7418558085440587E-2"/>
    <n v="0.16362869800857499"/>
    <n v="5.130048788816001E-2"/>
    <n v="9.5596019781242075E-2"/>
    <x v="0"/>
    <m/>
    <s v="No root cause"/>
    <s v="No root cause"/>
    <s v="No root cause"/>
    <x v="3"/>
    <s v=""/>
    <s v="NRD_006"/>
    <m/>
    <s v=""/>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26806122711046099"/>
    <n v="0.26806122711046099"/>
    <n v="0"/>
    <n v="0"/>
    <m/>
    <n v="8.9835289484723427E-2"/>
    <n v="7.4562665611548742E-2"/>
    <n v="6.311392637473677E-2"/>
    <n v="0.11121945774153093"/>
    <n v="8.9835289484723427E-2"/>
    <x v="0"/>
    <m/>
    <s v="No root cause"/>
    <s v="No root cause"/>
    <s v="No root cause"/>
    <x v="3"/>
    <s v=""/>
    <s v="LIT_838"/>
    <m/>
    <s v=""/>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5.0829973204576011E-3"/>
    <n v="8.8551163845871014E-2"/>
    <n v="8.8551163845871014E-2"/>
    <n v="8.810528688793566E-2"/>
    <n v="0"/>
    <m/>
    <n v="8.9603433466597424E-2"/>
    <n v="4.0216379107066491E-2"/>
    <n v="3.9844650489102192E-2"/>
    <n v="0.13515968542267226"/>
    <n v="8.9603433466597424E-2"/>
    <x v="0"/>
    <m/>
    <s v="No root cause"/>
    <s v="No root cause"/>
    <s v="No root cause"/>
    <x v="3"/>
    <s v=""/>
    <s v="CTR_543"/>
    <m/>
    <s v=""/>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9.7906159476664742E-2"/>
    <n v="1.8373320479501062E-2"/>
    <n v="1.195157739928698E-2"/>
    <n v="9.7906159476664742E-2"/>
    <n v="5.4263227329129755E-2"/>
    <n v="5.8935940425651957E-2"/>
    <n v="0.34289993171630767"/>
    <n v="0.20349826631081253"/>
    <n v="0.30832720377708572"/>
    <n v="2.8273089645932462E-2"/>
    <n v="2.8273089645932462E-2"/>
    <n v="0.40498160956725987"/>
    <n v="1.1684004770944762E-2"/>
    <m/>
    <n v="8.81666784522286E-2"/>
    <n v="0.14025774452557663"/>
    <n v="0.20296557787748354"/>
    <n v="0"/>
    <n v="8.81666784522286E-2"/>
    <x v="0"/>
    <m/>
    <s v="No root cause"/>
    <s v="No root cause"/>
    <s v="No root cause"/>
    <x v="3"/>
    <s v=""/>
    <s v="ADM_149"/>
    <m/>
    <s v=""/>
  </r>
  <r>
    <s v="Bep-Safari"/>
    <s v="LIT_524"/>
    <s v="Douala"/>
    <s v="IHS"/>
    <s v="Grid-Gen"/>
    <s v="LITTORAL"/>
    <s v="Douala"/>
    <s v="ZTE"/>
    <n v="0"/>
    <n v="0"/>
    <n v="0"/>
    <n v="0"/>
    <n v="0"/>
    <n v="0"/>
    <n v="0"/>
    <n v="0"/>
    <n v="0"/>
    <n v="0"/>
    <n v="0"/>
    <n v="0"/>
    <n v="0"/>
    <n v="0"/>
    <n v="0"/>
    <n v="0"/>
    <n v="0"/>
    <n v="0"/>
    <n v="0"/>
    <n v="0.54234689655369128"/>
    <n v="10.885158503908023"/>
    <n v="10.885158503908023"/>
    <n v="0.13699123655591794"/>
    <n v="0.10984624735684127"/>
    <m/>
    <n v="8.799827641803136E-2"/>
    <n v="0"/>
    <n v="0"/>
    <n v="0.16874440482678757"/>
    <n v="8.799827641803136E-2"/>
    <x v="0"/>
    <m/>
    <s v="No root cause"/>
    <s v="No root cause"/>
    <s v="No root cause"/>
    <x v="3"/>
    <s v=""/>
    <s v="LIT_524"/>
    <m/>
    <s v=""/>
  </r>
  <r>
    <s v="Meiganga-EELC-MTN-IHS"/>
    <s v="ADM_106"/>
    <s v="Ngaoundere"/>
    <s v="IHS"/>
    <s v="Grid-Gen"/>
    <s v="ADAMAOUA"/>
    <s v="Meiganga"/>
    <s v="Huawei"/>
    <n v="0"/>
    <n v="0"/>
    <n v="0"/>
    <n v="0"/>
    <n v="0"/>
    <n v="0"/>
    <n v="0"/>
    <n v="0"/>
    <n v="0"/>
    <n v="0"/>
    <n v="0"/>
    <n v="0"/>
    <n v="0"/>
    <n v="0"/>
    <n v="0"/>
    <n v="0"/>
    <n v="0"/>
    <n v="0"/>
    <n v="0"/>
    <n v="0"/>
    <m/>
    <n v="0"/>
    <n v="0"/>
    <n v="0"/>
    <m/>
    <n v="8.6214768586291804E-2"/>
    <n v="0.17984964569619799"/>
    <n v="0.15534101070684198"/>
    <n v="1.6074152871623466E-2"/>
    <n v="8.6214768586291804E-2"/>
    <x v="0"/>
    <m/>
    <s v="No root cause"/>
    <s v="No root cause"/>
    <s v="No root cause"/>
    <x v="3"/>
    <s v=""/>
    <s v="ADM_106"/>
    <m/>
    <s v=""/>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0"/>
    <n v="0"/>
    <n v="0"/>
    <m/>
    <n v="8.5524149846140568E-2"/>
    <n v="0"/>
    <n v="0.25475487488594933"/>
    <n v="0"/>
    <n v="8.5524149846140568E-2"/>
    <x v="2"/>
    <m/>
    <s v="IHS"/>
    <s v="POWER ISSUE"/>
    <s v="Defaut GE &amp; Power Cabinet"/>
    <x v="0"/>
    <s v="(05-10-2026 ticket): INC-20260510-00014042...Grid Outage"/>
    <s v="EXN_140"/>
    <m/>
    <s v=""/>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0.1201549226242962"/>
    <n v="9.7022826046633731E-2"/>
    <n v="0.1380970114115965"/>
    <n v="0.1380970114115965"/>
    <n v="5.266698627127011E-2"/>
    <n v="0"/>
    <m/>
    <n v="8.3575176995317205E-2"/>
    <n v="4.1215543805378702E-2"/>
    <n v="7.4164176110380092E-2"/>
    <n v="0.10123296276596908"/>
    <n v="8.3575176995317205E-2"/>
    <x v="0"/>
    <m/>
    <s v="No root cause"/>
    <s v="No root cause"/>
    <s v="No root cause"/>
    <x v="3"/>
    <s v=""/>
    <s v="OST_172"/>
    <m/>
    <s v=""/>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m/>
    <n v="8.2897444019256181E-2"/>
    <n v="0.18359651331486879"/>
    <n v="0.12208400909860562"/>
    <n v="3.009628622772054E-2"/>
    <n v="8.2897444019256181E-2"/>
    <x v="0"/>
    <m/>
    <s v="No root cause"/>
    <s v="No root cause"/>
    <s v="No root cause"/>
    <x v="3"/>
    <s v=""/>
    <s v="ADM_171"/>
    <m/>
    <s v=""/>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42695393984014063"/>
    <n v="0.42695393984014063"/>
    <n v="0.10936470024227171"/>
    <n v="2.675261747609386E-4"/>
    <m/>
    <n v="8.1648988537038461E-2"/>
    <n v="0.57177199860916272"/>
    <n v="0"/>
    <n v="0"/>
    <n v="8.1648988537038461E-2"/>
    <x v="0"/>
    <m/>
    <s v="IHS"/>
    <s v="POWER ISSUE"/>
    <s v="Defaut GE &amp; Power Cabinet"/>
    <x v="0"/>
    <s v="(05-10-2026 ticket): INC-20260510-00000558...Grid Outage"/>
    <s v="SUD_222"/>
    <m/>
    <s v=""/>
  </r>
  <r>
    <s v="Mokolo3-IHS"/>
    <s v="EXN_156"/>
    <s v="Maroua"/>
    <s v="IHS"/>
    <s v="Grid-Gen"/>
    <s v="EXTREME-NORD"/>
    <s v="Maroua"/>
    <s v="NOKIA"/>
    <n v="0"/>
    <n v="1.0120809815603458"/>
    <n v="0.21697413022933226"/>
    <n v="0"/>
    <n v="0"/>
    <n v="5.4088412574883112E-3"/>
    <n v="0.20581716577800915"/>
    <n v="1.2208052176986062"/>
    <n v="0.48638450978317849"/>
    <n v="0.74344988774519372"/>
    <n v="0"/>
    <n v="2.6485091301332923E-2"/>
    <n v="1.6727625801242836"/>
    <n v="1.4637670628001243"/>
    <n v="2.6485091301332923E-2"/>
    <n v="0.80588371245012635"/>
    <n v="0.86793306467325249"/>
    <n v="0"/>
    <n v="0"/>
    <n v="0"/>
    <n v="0"/>
    <n v="0"/>
    <n v="7.4198219678820607E-2"/>
    <n v="0"/>
    <m/>
    <n v="8.0173316696225655E-2"/>
    <n v="0"/>
    <n v="0.23881609230705791"/>
    <n v="0"/>
    <n v="8.0173316696225655E-2"/>
    <x v="0"/>
    <m/>
    <s v="IHS"/>
    <s v="POWER ISSUE"/>
    <s v="Defaut GE &amp; Power Cabinet"/>
    <x v="0"/>
    <s v="(05-10-2026 ticket): INC-20260510-00013238...Grid Outage"/>
    <s v="EXN_156"/>
    <m/>
    <s v=""/>
  </r>
  <r>
    <s v="Sanguere-MTN-IHS"/>
    <s v="NRD_087"/>
    <s v="NORD"/>
    <s v="IHS"/>
    <s v="Solar-Grid-Gen"/>
    <s v="NORD"/>
    <s v="Sanguere"/>
    <s v="NOKIA"/>
    <n v="0"/>
    <n v="0"/>
    <n v="2.1202735795326871E-2"/>
    <n v="0"/>
    <n v="2.1132277182129868E-2"/>
    <n v="1.0755511740678195E-2"/>
    <n v="2.0600552787096868E-2"/>
    <n v="0"/>
    <n v="1.9865104921522308E-2"/>
    <n v="0"/>
    <n v="0"/>
    <n v="6.3954036604493263"/>
    <n v="2.8200611497264454"/>
    <n v="6.4656381062986172"/>
    <n v="6.3954036604493263"/>
    <n v="8.0331288071661788E-2"/>
    <n v="0"/>
    <n v="2.2027018445050308E-2"/>
    <n v="1.0915418872235414E-2"/>
    <n v="3.2336054976317329E-2"/>
    <n v="1.0273181962978564"/>
    <n v="1.0273181962978564"/>
    <n v="2.177735831407648E-2"/>
    <n v="7.9439565121261754E-2"/>
    <m/>
    <n v="7.4267050742819654E-2"/>
    <n v="0.15724354439688421"/>
    <n v="7.6240510002364315E-2"/>
    <n v="5.027506001766583E-2"/>
    <n v="7.4267050742819654E-2"/>
    <x v="0"/>
    <m/>
    <s v="No root cause"/>
    <s v="No root cause"/>
    <s v="No root cause"/>
    <x v="3"/>
    <s v="(05-10-2026 ticket): INC-20260510-00014391...Others"/>
    <s v="NRD_087"/>
    <m/>
    <s v=""/>
  </r>
  <r>
    <s v="Ngam"/>
    <s v="ADM_023"/>
    <s v="ADAMAOUA"/>
    <s v="IHS"/>
    <s v="Hybrid-Gen"/>
    <s v="ADAMAOUA"/>
    <s v="Ngam"/>
    <s v="NOKIA"/>
    <n v="0"/>
    <n v="0"/>
    <n v="0"/>
    <n v="0"/>
    <n v="0"/>
    <n v="0"/>
    <n v="0"/>
    <n v="0"/>
    <n v="0"/>
    <n v="0"/>
    <n v="0"/>
    <n v="0"/>
    <n v="0"/>
    <n v="0"/>
    <n v="0"/>
    <n v="0"/>
    <n v="0"/>
    <n v="0"/>
    <n v="0"/>
    <n v="0"/>
    <n v="0"/>
    <n v="0"/>
    <n v="0"/>
    <n v="0"/>
    <m/>
    <n v="7.350120833817847E-2"/>
    <n v="9.404637722863686E-2"/>
    <n v="6.1633526266460667E-2"/>
    <n v="7.5515192189799699E-2"/>
    <n v="7.350120833817847E-2"/>
    <x v="0"/>
    <m/>
    <s v="IHS"/>
    <s v="POWER ISSUE"/>
    <s v="Defaut GE &amp; Power Cabinet"/>
    <x v="0"/>
    <s v="(05-10-2026 ticket): INC-20260510-00015354...Grid Outage"/>
    <s v="ADM_023"/>
    <m/>
    <s v=""/>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4.0133261881727484E-3"/>
    <n v="2.0335395877790776E-3"/>
    <n v="1.7015624755476234E-2"/>
    <n v="4.4235329894728543E-3"/>
    <n v="0.28922587825583085"/>
    <n v="0.81268485704080307"/>
    <n v="0.23711227491726736"/>
    <n v="0.12793521799586594"/>
    <n v="0"/>
    <n v="8.2411997900763423E-3"/>
    <n v="8.2411997900763423E-3"/>
    <n v="0"/>
    <n v="3.9600377366001737E-3"/>
    <m/>
    <n v="7.0165386453803005E-2"/>
    <n v="0.16161488995200013"/>
    <n v="5.6320291243489758E-2"/>
    <n v="5.4036513908861578E-2"/>
    <n v="7.0165386453803005E-2"/>
    <x v="0"/>
    <m/>
    <s v="IHS"/>
    <s v="POWER ISSUE"/>
    <s v="Defaut GE &amp; Power Cabinet"/>
    <x v="0"/>
    <s v="(05-10-2026 ticket): INC-20260510-00015773...Grid Outage"/>
    <s v="ADM_103"/>
    <m/>
    <s v=""/>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6.5472572503160381E-2"/>
    <n v="3.9930681261329072E-2"/>
    <n v="5.1097499379339266E-2"/>
    <n v="6.5472572503160381E-2"/>
    <n v="1.4176568702148484"/>
    <n v="1.5421992221052241"/>
    <n v="0.1756398512697149"/>
    <n v="0.102034483053822"/>
    <n v="5.766080820014096E-2"/>
    <n v="1.1348817034925363"/>
    <n v="1.1348817034925363"/>
    <n v="8.6589305230957134E-2"/>
    <n v="9.6844475263459781E-2"/>
    <m/>
    <n v="6.957464051616144E-2"/>
    <n v="0.48721768601449189"/>
    <n v="0"/>
    <n v="0"/>
    <n v="6.957464051616144E-2"/>
    <x v="0"/>
    <m/>
    <s v="No root cause"/>
    <s v="No root cause"/>
    <s v="No root cause"/>
    <x v="3"/>
    <s v=""/>
    <s v="NRD_153"/>
    <m/>
    <s v=""/>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1.9618586149135501E-3"/>
    <n v="5.3505234952187721E-4"/>
    <n v="1.6051570485656321E-3"/>
    <n v="1.6051570485656321E-3"/>
    <n v="5.0829973204578344E-3"/>
    <n v="1.3376308738046929E-3"/>
    <m/>
    <n v="6.9182268793178722E-2"/>
    <n v="0"/>
    <n v="0.20607653232963064"/>
    <n v="0"/>
    <n v="6.9182268793178722E-2"/>
    <x v="0"/>
    <m/>
    <s v="No root cause"/>
    <s v="No root cause"/>
    <s v="No root cause"/>
    <x v="3"/>
    <s v=""/>
    <s v="SUO_125"/>
    <m/>
    <s v=""/>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16.822081539124444"/>
    <n v="16.822081539124444"/>
    <n v="29.735338138816829"/>
    <n v="5.3317253226722352"/>
    <m/>
    <n v="6.90752583232742E-2"/>
    <n v="0"/>
    <n v="0"/>
    <n v="0.13245785972722887"/>
    <n v="6.90752583232742E-2"/>
    <x v="0"/>
    <m/>
    <s v="No root cause"/>
    <s v="No root cause"/>
    <s v="No root cause"/>
    <x v="3"/>
    <s v=""/>
    <s v="CTR_758"/>
    <m/>
    <s v=""/>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8.0257852428281603E-4"/>
    <n v="1.6051570485656321E-3"/>
    <n v="2.1402093980875093E-3"/>
    <n v="2.1402093980875093E-3"/>
    <n v="9.809293074567748E-3"/>
    <n v="2.8072413271581165"/>
    <m/>
    <n v="6.8665051521974246E-2"/>
    <n v="0"/>
    <n v="0.20453587251071875"/>
    <n v="0"/>
    <n v="6.8665051521974246E-2"/>
    <x v="0"/>
    <m/>
    <s v="No root cause"/>
    <s v="No root cause"/>
    <s v="No root cause"/>
    <x v="3"/>
    <s v=""/>
    <s v="SUO_231"/>
    <m/>
    <s v=""/>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27059455918219666"/>
    <n v="0.27059455918219666"/>
    <n v="0.13454627357789811"/>
    <n v="3.2103140971317652E-4"/>
    <m/>
    <n v="6.702422431677392E-2"/>
    <n v="0"/>
    <n v="0"/>
    <n v="0.12852482232247042"/>
    <n v="6.702422431677392E-2"/>
    <x v="0"/>
    <m/>
    <s v="No root cause"/>
    <s v="No root cause"/>
    <s v="No root cause"/>
    <x v="3"/>
    <s v=""/>
    <s v="SUD_120"/>
    <m/>
    <s v=""/>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1.0702905133692132E-3"/>
    <n v="1.0702905133692132E-3"/>
    <n v="1.9621992745098818E-3"/>
    <n v="0"/>
    <m/>
    <n v="6.5574897949759556E-2"/>
    <n v="0.19308857794883477"/>
    <n v="9.2184627648543294E-2"/>
    <n v="1.3527476291195269E-2"/>
    <n v="6.5574897949759556E-2"/>
    <x v="0"/>
    <m/>
    <s v="No root cause"/>
    <s v="No root cause"/>
    <s v="No root cause"/>
    <x v="3"/>
    <s v="(05-10-2026 ticket): INC-20260510-00013164...Transmission Board fault"/>
    <s v="ADM_043"/>
    <m/>
    <s v=""/>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7.1821860384153308E-2"/>
    <n v="3.7441777009267915E-2"/>
    <n v="4.1698413106071634E-2"/>
    <n v="7.1821860384153322E-2"/>
    <n v="0.13709824702582235"/>
    <n v="0.1080805746034192"/>
    <n v="0.17242953717258361"/>
    <n v="0.10337211392762669"/>
    <n v="7.790362209038533E-2"/>
    <n v="4.2750682726797988E-2"/>
    <n v="4.2750682726797988E-2"/>
    <n v="9.8306951685486241E-2"/>
    <n v="8.8836525098949001E-2"/>
    <m/>
    <n v="6.5543912816429947E-2"/>
    <n v="0.45899128328717187"/>
    <n v="0"/>
    <n v="0"/>
    <n v="6.5543912816429947E-2"/>
    <x v="0"/>
    <m/>
    <s v="AKTIVCO"/>
    <s v="POWER ISSUE"/>
    <s v="AKTIVCO Defaut GE &amp; Power Cabinet"/>
    <x v="0"/>
    <s v="(05-10-2026 ticket): INC-20260510-00007264...Grid Outage"/>
    <s v="SUD_257"/>
    <m/>
    <s v=""/>
  </r>
  <r>
    <s v="Ngoura-IHS"/>
    <s v="EST_021"/>
    <s v="CENTRE"/>
    <s v="IHS"/>
    <s v="Gen Only"/>
    <s v="EST"/>
    <s v="Ngoura"/>
    <s v="NOKIA"/>
    <n v="9.363416116632604E-3"/>
    <n v="0"/>
    <n v="0"/>
    <n v="0.26278204392851134"/>
    <n v="3.3886648803053529E-3"/>
    <n v="0"/>
    <n v="5.5288742783926826E-3"/>
    <n v="0"/>
    <n v="0"/>
    <n v="5.2720491506222364E-2"/>
    <n v="0.11484006928571242"/>
    <n v="1.1827153835397923"/>
    <n v="0.23267643172874691"/>
    <n v="5.7964004531536632E-3"/>
    <n v="1.1827153835397923"/>
    <n v="0.13073112406651205"/>
    <n v="2.6752617476094621E-3"/>
    <n v="4.1199030913185554E-3"/>
    <n v="0"/>
    <n v="2.5165295505845422E-2"/>
    <n v="7.1340313269583951E-3"/>
    <n v="7.1340313269583951E-3"/>
    <n v="0"/>
    <n v="6.7416596039757918E-3"/>
    <m/>
    <n v="6.3974425924498979E-2"/>
    <n v="7.5811621484439012E-2"/>
    <n v="0.15831607794336111"/>
    <n v="0"/>
    <n v="6.3974425924498979E-2"/>
    <x v="0"/>
    <m/>
    <s v="IHS"/>
    <s v="POWER ISSUE"/>
    <s v="Defaut GE &amp; Power Cabinet"/>
    <x v="0"/>
    <s v="(05-10-2026 ticket): INC-20260510-00000532...Grid Outage"/>
    <s v="EST_021"/>
    <m/>
    <s v=""/>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8.2683423079447441E-2"/>
    <n v="4.182441275746257E-2"/>
    <n v="2.5967874030128443E-2"/>
    <n v="8.2683423079447441E-2"/>
    <n v="0.13096298008463816"/>
    <n v="8.6268273821243996E-2"/>
    <n v="0.15290012641503511"/>
    <n v="9.5346328684798518E-2"/>
    <n v="6.0817617062320042E-2"/>
    <n v="4.0485627780488712E-2"/>
    <n v="4.0485627780488712E-2"/>
    <n v="7.8099807951876682E-2"/>
    <n v="9.4793441256959252E-2"/>
    <m/>
    <n v="6.260112489405964E-2"/>
    <n v="0.43838351138448256"/>
    <n v="0"/>
    <n v="0"/>
    <n v="6.260112489405964E-2"/>
    <x v="2"/>
    <m/>
    <s v="IHS"/>
    <s v="POWER ISSUE"/>
    <s v="Defaut GE &amp; Power Cabinet"/>
    <x v="0"/>
    <s v="(05-10-2026 ticket): INC-20260510-00007009...Grid Outage"/>
    <s v="SUO_150"/>
    <m/>
    <s v=""/>
  </r>
  <r>
    <s v="Mazavou"/>
    <s v="EXN_215"/>
    <s v="EXTREME-NORD"/>
    <s v="CAMUSAT"/>
    <s v="Hybrid Solar - S3"/>
    <s v="EXTREME-NORD"/>
    <s v="Kalfou"/>
    <s v="NOKIA"/>
    <n v="0"/>
    <n v="0"/>
    <n v="0.35418919662889159"/>
    <n v="0"/>
    <n v="0"/>
    <n v="1.6052499449744453E-3"/>
    <n v="0.4909985947913838"/>
    <n v="0"/>
    <n v="0"/>
    <n v="0"/>
    <n v="0"/>
    <n v="1.3145572454818086"/>
    <n v="0"/>
    <n v="0"/>
    <n v="1.3145572454818086"/>
    <n v="0"/>
    <n v="0"/>
    <n v="0"/>
    <n v="0"/>
    <n v="0.24486495356483323"/>
    <n v="9.8627983095199746E-3"/>
    <n v="9.8627983095199746E-3"/>
    <n v="0"/>
    <n v="0"/>
    <m/>
    <n v="5.8234900781574138E-2"/>
    <n v="0"/>
    <n v="0.17346708373360203"/>
    <n v="0"/>
    <n v="5.8234900781574138E-2"/>
    <x v="2"/>
    <m/>
    <s v="IHS"/>
    <s v="POWER ISSUE"/>
    <s v="Defaut GE &amp; Power Cabinet"/>
    <x v="0"/>
    <s v="(05-10-2026 ticket): INC-20260510-00013693...Grid Outage"/>
    <s v="EXN_215"/>
    <m/>
    <s v=""/>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9.1850653334588448E-3"/>
    <n v="1.4268062653917818E-3"/>
    <n v="0"/>
    <n v="9.1850653334588448E-3"/>
    <n v="1.230620403900322E-2"/>
    <n v="1.4731774690169015E-2"/>
    <n v="5.7072250615666136E-3"/>
    <n v="0"/>
    <n v="0"/>
    <n v="0"/>
    <n v="0"/>
    <n v="2.9713240476781536E-2"/>
    <n v="0.30922458786701024"/>
    <m/>
    <n v="5.7464622338649601E-2"/>
    <n v="0.17510361337921498"/>
    <n v="9.6689685186885199E-2"/>
    <n v="0"/>
    <n v="5.7464622338649601E-2"/>
    <x v="0"/>
    <m/>
    <s v="IHS"/>
    <s v="POWER ISSUE"/>
    <s v="Defaut GE &amp; Power Cabinet"/>
    <x v="0"/>
    <s v="(05-10-2026 ticket): INC-20260510-00016548...Grid Outage"/>
    <s v="LIT_462"/>
    <m/>
    <s v=""/>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1.0701046990437544E-3"/>
    <n v="1.0701046990437544E-3"/>
    <n v="2.318560181261468E-3"/>
    <n v="2.318560181261468E-3"/>
    <n v="8.9888794719675379E-3"/>
    <n v="8.0257852428281581E-4"/>
    <m/>
    <n v="5.5502763723736068E-2"/>
    <n v="0"/>
    <n v="0.16532873642944332"/>
    <n v="0"/>
    <n v="5.5502763723736068E-2"/>
    <x v="0"/>
    <m/>
    <s v="No root cause"/>
    <s v="No root cause"/>
    <s v="No root cause"/>
    <x v="3"/>
    <s v=""/>
    <s v="SUO_052"/>
    <m/>
    <s v=""/>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1.6051570485656321E-3"/>
    <n v="1.3376308738046931E-3"/>
    <n v="1.6943324401526112E-3"/>
    <n v="1.6943324401526112E-3"/>
    <n v="5.1721727120448129E-3"/>
    <n v="8.9175391586979538E-4"/>
    <m/>
    <n v="5.5056886765801172E-2"/>
    <n v="0"/>
    <n v="0.16400058141313995"/>
    <n v="0"/>
    <n v="5.5056886765801172E-2"/>
    <x v="0"/>
    <m/>
    <s v="No root cause"/>
    <s v="No root cause"/>
    <s v="No root cause"/>
    <x v="3"/>
    <s v=""/>
    <s v="SUO_006"/>
    <m/>
    <s v=""/>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2.4077355728484478E-3"/>
    <n v="2.1402093980875093E-3"/>
    <n v="1.6051570485656321E-3"/>
    <n v="1.6051570485656321E-3"/>
    <n v="3.9950575430966837E-3"/>
    <n v="1.6051570485656314E-3"/>
    <m/>
    <n v="5.4896371060944603E-2"/>
    <n v="0"/>
    <n v="0.16352244560727072"/>
    <n v="0"/>
    <n v="5.4896371060944603E-2"/>
    <x v="0"/>
    <m/>
    <s v="No root cause"/>
    <s v="No root cause"/>
    <s v="No root cause"/>
    <x v="3"/>
    <s v=""/>
    <s v="SUO_237"/>
    <m/>
    <s v=""/>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1.0701046990437544E-3"/>
    <n v="2.1402093980875088E-3"/>
    <n v="7.060907505857042E-2"/>
    <n v="7.060907505857042E-2"/>
    <n v="4.904646537283874E-3"/>
    <n v="1.071888206875494"/>
    <m/>
    <n v="5.3309049090696378E-2"/>
    <n v="0"/>
    <n v="0.15879421374923075"/>
    <n v="0"/>
    <n v="5.3309049090696378E-2"/>
    <x v="0"/>
    <m/>
    <s v="No root cause"/>
    <s v="No root cause"/>
    <s v="No root cause"/>
    <x v="3"/>
    <s v=""/>
    <s v="SUO_230"/>
    <m/>
    <s v=""/>
  </r>
  <r>
    <s v="Galle"/>
    <s v="ADM_028"/>
    <s v="ADAMAOUA"/>
    <s v="IHS"/>
    <s v="Grid-Gen"/>
    <s v="ADAMAOUA"/>
    <s v="Galle"/>
    <s v="NOKIA"/>
    <n v="0"/>
    <n v="0"/>
    <n v="0"/>
    <n v="0"/>
    <n v="0"/>
    <n v="0"/>
    <n v="0"/>
    <n v="4.1020680130007386E-4"/>
    <n v="0"/>
    <n v="0"/>
    <n v="0"/>
    <n v="0"/>
    <n v="0"/>
    <n v="0"/>
    <n v="0"/>
    <n v="0"/>
    <n v="0"/>
    <n v="0"/>
    <n v="0"/>
    <n v="0"/>
    <n v="0"/>
    <n v="0"/>
    <n v="0"/>
    <n v="0"/>
    <m/>
    <n v="5.3149514015796463E-2"/>
    <n v="4.2339604090979942E-2"/>
    <n v="2.5237866359110694E-2"/>
    <n v="7.4077904510502182E-2"/>
    <n v="5.3149514015796463E-2"/>
    <x v="0"/>
    <m/>
    <s v="IHS"/>
    <s v="POWER ISSUE"/>
    <s v="Defaut GE &amp; Power Cabinet"/>
    <x v="0"/>
    <s v="(05-10-2026 ticket): INC-20260510-00013377...Grid Outage"/>
    <s v="ADM_028"/>
    <m/>
    <s v=""/>
  </r>
  <r>
    <s v="Meiganga-Markt-MTN-IHS"/>
    <s v="ADM_107"/>
    <s v="ADAMAOUA"/>
    <s v="IHS"/>
    <s v="Grid-Gen"/>
    <s v="ADAMAOUA"/>
    <s v="Meiganga"/>
    <s v="Huawei"/>
    <n v="0"/>
    <n v="0"/>
    <n v="0"/>
    <n v="0"/>
    <n v="0"/>
    <n v="0"/>
    <n v="0"/>
    <n v="0"/>
    <n v="0"/>
    <n v="0"/>
    <n v="0"/>
    <n v="0"/>
    <n v="0"/>
    <n v="0"/>
    <n v="0"/>
    <n v="0"/>
    <n v="0"/>
    <n v="0"/>
    <n v="0"/>
    <n v="0"/>
    <n v="0"/>
    <n v="0"/>
    <n v="0"/>
    <n v="0"/>
    <m/>
    <n v="5.1347190475782817E-2"/>
    <n v="0.10803468300500782"/>
    <n v="0.10699616811339936"/>
    <n v="0"/>
    <n v="5.1347190475782817E-2"/>
    <x v="0"/>
    <m/>
    <s v="No root cause"/>
    <s v="No root cause"/>
    <s v="No root cause"/>
    <x v="3"/>
    <s v=""/>
    <s v="ADM_107"/>
    <m/>
    <s v=""/>
  </r>
  <r>
    <s v="Garoua-Boulai-Sabal-IHS"/>
    <s v="EST_156"/>
    <s v="CENTRE"/>
    <s v="IHS"/>
    <s v="Grid-Gen"/>
    <s v="EST"/>
    <s v="Garoua"/>
    <s v="ZTE"/>
    <n v="0"/>
    <n v="0"/>
    <n v="0"/>
    <n v="0"/>
    <n v="0"/>
    <n v="0"/>
    <n v="0"/>
    <n v="0"/>
    <n v="0"/>
    <n v="0"/>
    <n v="0"/>
    <n v="0"/>
    <n v="12.751171407943884"/>
    <n v="7.3747870491648895"/>
    <n v="0"/>
    <n v="0"/>
    <n v="0"/>
    <n v="0"/>
    <n v="0"/>
    <n v="0"/>
    <n v="0.37628448234041928"/>
    <n v="0.37628448234041928"/>
    <n v="1.0458133223754611"/>
    <n v="0"/>
    <m/>
    <n v="5.1222344927560649E-2"/>
    <n v="5.9949881898732661E-3"/>
    <n v="0"/>
    <n v="9.6581718530775157E-2"/>
    <n v="5.1222344927560649E-2"/>
    <x v="0"/>
    <m/>
    <s v="Fiber AOF"/>
    <s v="TX ISSUE"/>
    <s v="fiber AOF"/>
    <x v="1"/>
    <s v="(05-10-2026 groupe whatsapp front office ) impacted by EST_055_Z_Gado-Badzere(EST-055), RFO/RCA: Brins de fibre rongés dans une chambre optique à 84 mètres..;..;(05-10-2026 ticket): INC-20260510-00014118...Grid Outage"/>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0"/>
    <n v="0"/>
    <n v="0"/>
    <m/>
    <n v="5.0208651056701928E-2"/>
    <n v="0"/>
    <n v="0.14955890986526538"/>
    <n v="0"/>
    <n v="5.0208651056701928E-2"/>
    <x v="2"/>
    <m/>
    <s v="No root cause"/>
    <s v="No root cause"/>
    <s v="No root cause"/>
    <x v="3"/>
    <s v=""/>
    <s v="EXN_012"/>
    <m/>
    <s v=""/>
  </r>
  <r>
    <s v="Guili-Centre-IHS"/>
    <s v="EXN_173"/>
    <s v="EXTREME-NORD"/>
    <s v="IHS"/>
    <s v="Grid-Gen"/>
    <s v="EXTREME-NORD"/>
    <s v="Guili"/>
    <s v="NOKIA"/>
    <n v="0"/>
    <n v="0"/>
    <n v="0.38274345089291528"/>
    <n v="0"/>
    <n v="0"/>
    <n v="7.5561544820089109E-3"/>
    <n v="0.49122303379909238"/>
    <n v="1.76417280854449E-2"/>
    <n v="0"/>
    <n v="1.7836110499716445E-3"/>
    <n v="0"/>
    <n v="1.314396647197587"/>
    <n v="0"/>
    <n v="0"/>
    <n v="1.314396647197587"/>
    <n v="0"/>
    <n v="1.872791602470329E-3"/>
    <n v="0"/>
    <n v="0"/>
    <n v="0.27834241226617129"/>
    <n v="5.8677407664232102E-3"/>
    <n v="5.8677407664232102E-3"/>
    <n v="2.9214740799778482E-2"/>
    <n v="2.7752228251370938E-2"/>
    <m/>
    <n v="4.9316845531715933E-2"/>
    <n v="0"/>
    <n v="0.14690244610211628"/>
    <n v="0"/>
    <n v="4.9316845531715933E-2"/>
    <x v="2"/>
    <m/>
    <s v="IHS"/>
    <s v="POWER ISSUE"/>
    <s v="Defaut GE &amp; Power Cabinet"/>
    <x v="0"/>
    <s v="(05-10-2026 ticket): INC-20260510-00013202...Grid Outage"/>
    <s v="EXN_173"/>
    <m/>
    <s v=""/>
  </r>
  <r>
    <s v="Boukoula-IHS"/>
    <s v="NRD_014"/>
    <s v="EXTREME-NORD"/>
    <s v="IHS"/>
    <s v="Grid-Gen"/>
    <s v="NORD"/>
    <s v="Boukoula"/>
    <s v="NOKIA"/>
    <n v="0"/>
    <n v="0.71386609729377348"/>
    <n v="0.49014883816436305"/>
    <n v="0"/>
    <n v="7.8811494932899656E-2"/>
    <n v="0"/>
    <n v="0.49078817628828031"/>
    <n v="0"/>
    <n v="0"/>
    <n v="0"/>
    <n v="0"/>
    <n v="1.313629842054145"/>
    <n v="2.0511527074673565E-3"/>
    <n v="3.2996804424475757E-3"/>
    <n v="1.3136298420541452"/>
    <n v="0"/>
    <n v="0"/>
    <n v="0"/>
    <n v="1.6052499449744457E-3"/>
    <n v="0.24629174950840185"/>
    <n v="9.8627983095201256E-3"/>
    <n v="9.8627983095201256E-3"/>
    <n v="0"/>
    <n v="4.3483376314883214E-2"/>
    <m/>
    <n v="4.8425040006730279E-2"/>
    <n v="0"/>
    <n v="0.14424598233896821"/>
    <n v="0"/>
    <n v="4.8425040006730279E-2"/>
    <x v="0"/>
    <m/>
    <s v="IHS"/>
    <s v="POWER ISSUE"/>
    <s v="Defaut GE &amp; Power Cabinet"/>
    <x v="0"/>
    <s v="(05-10-2026 ticket): INC-20260510-00015294...Grid Outage"/>
    <s v="NRD_014"/>
    <m/>
    <s v=""/>
  </r>
  <r>
    <s v="Lokoti"/>
    <s v="ADM_051"/>
    <s v="ADAMAOUA"/>
    <s v="IHS"/>
    <s v="Solar-Grid-Gen"/>
    <s v="ADAMAOUA"/>
    <s v="Lokoti"/>
    <s v="NOKIA"/>
    <n v="0"/>
    <n v="0"/>
    <n v="0"/>
    <n v="0"/>
    <n v="0"/>
    <n v="0"/>
    <n v="0"/>
    <n v="0"/>
    <n v="0"/>
    <n v="1.1772183931543414E-3"/>
    <n v="4.8718300953770671E-3"/>
    <n v="0"/>
    <n v="0"/>
    <n v="0"/>
    <n v="0"/>
    <n v="0"/>
    <n v="0"/>
    <n v="0"/>
    <n v="0"/>
    <n v="0"/>
    <n v="0"/>
    <n v="0"/>
    <n v="0"/>
    <n v="0"/>
    <m/>
    <n v="4.826342963648201E-2"/>
    <n v="6.9192155358120608E-2"/>
    <n v="3.6129998156200993E-2"/>
    <n v="5.034346145986647E-2"/>
    <n v="4.826342963648201E-2"/>
    <x v="0"/>
    <m/>
    <s v="IHS"/>
    <s v="POWER ISSUE"/>
    <s v="Defaut GE &amp; Power Cabinet"/>
    <x v="0"/>
    <s v="(05-10-2026 ticket): INC-20260510-00013167...Grid Outage"/>
    <s v="ADM_051"/>
    <m/>
    <s v=""/>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4.5427771648605501E-2"/>
    <n v="4.5427771648605501E-2"/>
    <n v="8.9190876114083977E-4"/>
    <n v="3.7460167967913898E-3"/>
    <m/>
    <n v="4.8225370452490889E-2"/>
    <n v="9.0799091959122169E-2"/>
    <n v="7.1463011058956583E-2"/>
    <n v="2.160797445182859E-2"/>
    <n v="4.8225370452490889E-2"/>
    <x v="0"/>
    <m/>
    <s v="No root cause"/>
    <s v="No root cause"/>
    <s v="No root cause"/>
    <x v="3"/>
    <s v=""/>
    <s v="OST_115"/>
    <m/>
    <s v=""/>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1.6053428521365782E-3"/>
    <n v="0"/>
    <n v="1.2485277349802194E-3"/>
    <n v="1.6053428521365782E-3"/>
    <n v="2.3186943649632402E-3"/>
    <n v="7.6356532522629056E-2"/>
    <n v="1.6944304974731302E-3"/>
    <n v="3.3103985204462817E-2"/>
    <n v="2.3186943649630694E-3"/>
    <n v="1.3733010304394829E-2"/>
    <n v="1.3733010304394829E-2"/>
    <n v="7.9370691723738857E-3"/>
    <n v="5.7967359124078436E-3"/>
    <m/>
    <n v="4.8086333506959539E-2"/>
    <n v="0"/>
    <n v="0.14323706109125767"/>
    <n v="0"/>
    <n v="4.8086333506959539E-2"/>
    <x v="2"/>
    <m/>
    <s v="IHS"/>
    <s v="POWER ISSUE"/>
    <s v="Defaut GE &amp; Power Cabinet"/>
    <x v="0"/>
    <s v="(05-10-2026 ticket): INC-20260510-00013382...Grid Outage"/>
    <s v="EXN_021"/>
    <m/>
    <s v=""/>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1.3376308738046931E-3"/>
    <n v="1.0701046990437544E-3"/>
    <n v="1.0701046990437544E-3"/>
    <n v="1.0701046990437544E-3"/>
    <n v="5.2435130253143973E-3"/>
    <n v="1.4462465007576344"/>
    <m/>
    <n v="4.7601824029129679E-2"/>
    <n v="0"/>
    <n v="0.14179382954054762"/>
    <n v="0"/>
    <n v="4.7601824029129679E-2"/>
    <x v="0"/>
    <m/>
    <s v="No root cause"/>
    <s v="No root cause"/>
    <s v="No root cause"/>
    <x v="3"/>
    <s v=""/>
    <s v="SUO_217"/>
    <m/>
    <s v=""/>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13139102196425556"/>
    <n v="0.13139102196425556"/>
    <n v="0.26271070361524124"/>
    <n v="0"/>
    <m/>
    <n v="4.7048936601289996E-2"/>
    <n v="0"/>
    <n v="0.14014691732033024"/>
    <n v="0"/>
    <n v="4.7048936601289996E-2"/>
    <x v="0"/>
    <m/>
    <s v="BSS"/>
    <s v="RAN ISSUE"/>
    <s v="BSS Hardware issue"/>
    <x v="1"/>
    <s v="05-10-2026: hardware issue,  site with GPS issue (alarm : TDD down 09Apr 02pm)"/>
    <s v="CTR_640"/>
    <m/>
    <s v=""/>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0"/>
    <n v="0"/>
    <n v="0"/>
    <m/>
    <n v="4.5482081774277101E-2"/>
    <n v="0"/>
    <n v="0.13547965192057801"/>
    <n v="0"/>
    <n v="4.5482081774277101E-2"/>
    <x v="2"/>
    <m/>
    <s v="No root cause"/>
    <s v="No root cause"/>
    <s v="No root cause"/>
    <x v="3"/>
    <s v=""/>
    <s v="EXN_131"/>
    <m/>
    <s v=""/>
  </r>
  <r>
    <s v="Rhumsiki"/>
    <s v="EXN_139"/>
    <s v="EXTREME-NORD"/>
    <s v="IHS"/>
    <s v="Grid-Gen"/>
    <s v="EXTREME-NORD"/>
    <s v="Rhumsiki"/>
    <s v="NOKIA"/>
    <n v="0"/>
    <n v="0"/>
    <n v="0.46878315779275459"/>
    <n v="0"/>
    <n v="0"/>
    <n v="1.2485277349802194E-3"/>
    <n v="0"/>
    <n v="0"/>
    <n v="0"/>
    <n v="0"/>
    <n v="0"/>
    <n v="0"/>
    <n v="0"/>
    <n v="0"/>
    <n v="0"/>
    <n v="0"/>
    <n v="2.0511527074673565E-3"/>
    <n v="0"/>
    <n v="2.1046610389665505E-2"/>
    <n v="0"/>
    <n v="1.1592800906306299E-3"/>
    <n v="1.1592800906306299E-3"/>
    <n v="0"/>
    <n v="0"/>
    <m/>
    <n v="4.4322734591795393E-2"/>
    <n v="0"/>
    <n v="0.13202624902848445"/>
    <n v="0"/>
    <n v="4.4322734591795393E-2"/>
    <x v="2"/>
    <m/>
    <s v="IHS"/>
    <s v="POWER ISSUE"/>
    <s v="Defaut GE &amp; Power Cabinet"/>
    <x v="0"/>
    <s v="(05-10-2026 ticket): INC-20260510-00014600...Grid Outage"/>
    <s v="EXN_139"/>
    <m/>
    <s v=""/>
  </r>
  <r>
    <s v="Bourha"/>
    <s v="EXN_019"/>
    <s v="EXTREME-NORD"/>
    <s v="IHS"/>
    <s v="Grid-Gen"/>
    <s v="EXTREME-NORD"/>
    <s v="Bourrah"/>
    <s v="NOKIA"/>
    <n v="0"/>
    <n v="0"/>
    <n v="0.35883133432357295"/>
    <n v="0"/>
    <n v="1.1593471824815857E-2"/>
    <n v="1.5160693924757608E-3"/>
    <n v="0.49213282325302071"/>
    <n v="0"/>
    <n v="0"/>
    <n v="1.6944304974729593E-3"/>
    <n v="0"/>
    <n v="1.3150744524305928"/>
    <n v="0"/>
    <n v="0"/>
    <n v="1.3150744524305926"/>
    <n v="0"/>
    <n v="0"/>
    <n v="0"/>
    <n v="0"/>
    <n v="0.24045966341587843"/>
    <n v="5.8855758447407145E-3"/>
    <n v="5.8855758447407145E-3"/>
    <n v="1.5160693924757608E-3"/>
    <n v="0.3335627667782658"/>
    <m/>
    <n v="4.3876831829302479E-2"/>
    <n v="0"/>
    <n v="0.13069801714691015"/>
    <n v="0"/>
    <n v="4.3876831829302479E-2"/>
    <x v="2"/>
    <m/>
    <s v="IHS"/>
    <s v="POWER ISSUE"/>
    <s v="Defaut GE &amp; Power Cabinet"/>
    <x v="0"/>
    <s v="(05-10-2026 ticket): INC-20260510-00016015...Grid Outage"/>
    <s v="EXN_019"/>
    <m/>
    <s v=""/>
  </r>
  <r>
    <s v="Kinguin-IHS"/>
    <s v="EXN_168"/>
    <s v="EXTREME-NORD"/>
    <s v="IHS"/>
    <s v="Grid-Gen"/>
    <s v="EXTREME-NORD"/>
    <s v="Kinguin"/>
    <s v="NOKIA"/>
    <n v="0"/>
    <n v="0.36431854782121542"/>
    <n v="0.78966301920085269"/>
    <n v="0"/>
    <n v="0"/>
    <n v="0"/>
    <n v="0"/>
    <n v="0"/>
    <n v="0"/>
    <n v="0"/>
    <n v="0"/>
    <n v="0"/>
    <n v="1.6660458533815097"/>
    <n v="0"/>
    <n v="0"/>
    <n v="0"/>
    <n v="0"/>
    <n v="0"/>
    <n v="0"/>
    <n v="0"/>
    <n v="0"/>
    <n v="0"/>
    <n v="0.82924706569130768"/>
    <n v="0"/>
    <m/>
    <n v="4.3520109619308259E-2"/>
    <n v="0"/>
    <n v="0.12963543164165103"/>
    <n v="0"/>
    <n v="4.3520109619308259E-2"/>
    <x v="2"/>
    <m/>
    <s v="No root cause"/>
    <s v="No root cause"/>
    <s v="No root cause"/>
    <x v="3"/>
    <s v="(05-10-2026 ticket): INC-20260510-00014255...Others"/>
    <s v="EXN_168"/>
    <m/>
    <s v=""/>
  </r>
  <r>
    <s v="Garoua-Boulai-Frontiere"/>
    <s v="EST_080"/>
    <s v="CENTRE"/>
    <s v="IHS"/>
    <s v="Grid-Gen"/>
    <s v="EST"/>
    <s v="Garoua-Boulai"/>
    <s v="ZTE"/>
    <n v="0"/>
    <n v="0"/>
    <n v="0"/>
    <n v="0"/>
    <n v="0"/>
    <n v="0"/>
    <n v="0"/>
    <n v="0"/>
    <n v="0"/>
    <n v="0"/>
    <n v="0"/>
    <n v="0"/>
    <n v="12.661585809555605"/>
    <n v="6.5878142184097959"/>
    <n v="0"/>
    <n v="0"/>
    <n v="0"/>
    <n v="0"/>
    <n v="0"/>
    <n v="0"/>
    <n v="0.58632819968439143"/>
    <n v="0.58632819968439143"/>
    <n v="1.2862480131722749"/>
    <n v="0"/>
    <m/>
    <n v="4.3446250781176213E-2"/>
    <n v="4.1215543805378698E-3"/>
    <n v="0"/>
    <n v="8.2183381596831917E-2"/>
    <n v="4.3446250781176213E-2"/>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Mousgoy-IHS"/>
    <s v="EXN_136"/>
    <s v="EXTREME-NORD"/>
    <s v="IHS"/>
    <s v="Hybrid-Gen"/>
    <s v="EXTREME-NORD"/>
    <s v="Mousgoy"/>
    <s v="NOKIA"/>
    <n v="0"/>
    <n v="0"/>
    <n v="0"/>
    <n v="0"/>
    <n v="0"/>
    <n v="2.7645971274559804E-3"/>
    <n v="0"/>
    <n v="0"/>
    <n v="0"/>
    <n v="0"/>
    <n v="0"/>
    <n v="0"/>
    <n v="9.8837447351154253E-2"/>
    <n v="0"/>
    <n v="0"/>
    <n v="0"/>
    <n v="0"/>
    <n v="0"/>
    <n v="0"/>
    <n v="0"/>
    <n v="3.2994894887183024E-3"/>
    <n v="3.2994894887183024E-3"/>
    <n v="0"/>
    <n v="0"/>
    <m/>
    <n v="4.2628304094322431E-2"/>
    <n v="0"/>
    <n v="0.12697896787850244"/>
    <n v="0"/>
    <n v="4.2628304094322431E-2"/>
    <x v="2"/>
    <m/>
    <s v="No root cause"/>
    <s v="No root cause"/>
    <s v="No root cause"/>
    <x v="3"/>
    <s v="(05-10-2026 ticket): INC-20260510-00014601...Others"/>
    <s v="EXN_136"/>
    <m/>
    <s v=""/>
  </r>
  <r>
    <s v="Bati"/>
    <s v="OST_215"/>
    <s v="OUEST"/>
    <s v="IHS"/>
    <s v="Grid-Gen"/>
    <s v="OUEST"/>
    <s v="Bati"/>
    <s v="NOKIA"/>
    <n v="0"/>
    <n v="0"/>
    <n v="3.567015663479283E-3"/>
    <n v="0"/>
    <n v="0.25253314264189036"/>
    <n v="0"/>
    <n v="0"/>
    <n v="0"/>
    <n v="0"/>
    <n v="0"/>
    <n v="0"/>
    <n v="13.668197629789431"/>
    <n v="18.491409199476074"/>
    <n v="18.491409199476074"/>
    <n v="13.668197629789434"/>
    <n v="0"/>
    <n v="0"/>
    <n v="0"/>
    <n v="0"/>
    <n v="0"/>
    <n v="0"/>
    <n v="0"/>
    <n v="0"/>
    <n v="4.6995431366338145E-2"/>
    <m/>
    <n v="4.2251300533910879E-2"/>
    <n v="0.1335133828119692"/>
    <n v="6.9064060847775083E-2"/>
    <n v="0"/>
    <n v="4.2251300533910879E-2"/>
    <x v="0"/>
    <m/>
    <s v="IHS"/>
    <s v="POWER ISSUE"/>
    <s v="Defaut GE &amp; Power Cabinet"/>
    <x v="0"/>
    <s v="(05-10-2026 ticket): INC-20260510-00015470...Grid Outage"/>
    <s v="OST_215"/>
    <m/>
    <s v=""/>
  </r>
  <r>
    <s v="Garoua-Boulai-Entrance"/>
    <s v="EST_144"/>
    <s v="CENTRE"/>
    <s v="CAMUSAT"/>
    <s v="Hybrid Solar - S3"/>
    <s v="EST"/>
    <s v="Garoua-Boulai"/>
    <s v="ZTE"/>
    <n v="0"/>
    <n v="0"/>
    <n v="0"/>
    <n v="0.15388105572249197"/>
    <n v="0"/>
    <n v="0"/>
    <n v="0"/>
    <n v="0"/>
    <n v="0"/>
    <n v="0"/>
    <n v="0"/>
    <n v="0"/>
    <n v="0"/>
    <n v="0"/>
    <n v="0"/>
    <n v="0"/>
    <n v="0"/>
    <n v="0"/>
    <n v="0"/>
    <n v="0"/>
    <n v="4.1413051852993044E-2"/>
    <n v="4.1413051852993044E-2"/>
    <n v="0"/>
    <n v="0"/>
    <m/>
    <n v="4.1270371226454709E-2"/>
    <n v="0"/>
    <n v="1.2750288156534715E-3"/>
    <n v="7.8318744842590618E-2"/>
    <n v="4.1270371226454709E-2"/>
    <x v="0"/>
    <m/>
    <s v="Fiber AOF"/>
    <s v="TX ISSUE"/>
    <s v="fiber AOF"/>
    <x v="1"/>
    <s v="(05-10-2026 groupe whatsapp front office ) impacted by EST_055_Z_Gado-Badzere(EST-055), RFO/RCA: Brins de fibre rongés dans une chambre optique à 84 mètres..;..;(05-10-2026 ticket): INC-20260510-00014181...2026-05-10 19:59:11...No power issue on site U=52v ; Load =35 A // No action done...Auto TT closure RCA...Others...user:OCM_NOC.CAMUSAT"/>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3.7599020354818182"/>
    <n v="3.5481104804627424"/>
    <n v="0"/>
    <n v="0"/>
    <n v="0"/>
    <n v="0.58226180182802412"/>
    <m/>
    <n v="4.0895834581788817E-2"/>
    <n v="6.5570183326738835E-2"/>
    <n v="9.3927122752974226E-2"/>
    <n v="0"/>
    <n v="4.0895834581788817E-2"/>
    <x v="0"/>
    <m/>
    <s v="No root cause"/>
    <s v="No root cause"/>
    <s v="No root cause"/>
    <x v="3"/>
    <s v=""/>
    <s v="ADM_007"/>
    <m/>
    <s v=""/>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4.9232403574292856E-3"/>
    <n v="3.3000624162211412E-3"/>
    <n v="1.2325680477193573E-2"/>
    <n v="4.9232403574292856E-3"/>
    <n v="0.18689532175308038"/>
    <n v="0.5837504656822875"/>
    <n v="0.17305650877189507"/>
    <n v="0.10134564521767635"/>
    <n v="0"/>
    <n v="1.3824585797682675E-2"/>
    <n v="1.3824585797682675E-2"/>
    <n v="2.0513901506238972E-3"/>
    <n v="5.7082160713012716E-3"/>
    <m/>
    <n v="3.9935857723671496E-2"/>
    <n v="9.1048883133700229E-2"/>
    <n v="8.0229848846858604E-2"/>
    <n v="0"/>
    <n v="3.9935857723671496E-2"/>
    <x v="0"/>
    <m/>
    <s v="No root cause"/>
    <s v="No root cause"/>
    <s v="No root cause"/>
    <x v="3"/>
    <s v=""/>
    <s v="ADM_038"/>
    <m/>
    <s v=""/>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m/>
    <n v="3.920150214163657E-2"/>
    <n v="0"/>
    <n v="0"/>
    <n v="7.5172314918784511E-2"/>
    <n v="3.920150214163657E-2"/>
    <x v="0"/>
    <m/>
    <s v="No root cause"/>
    <s v="No root cause"/>
    <s v="No root cause"/>
    <x v="3"/>
    <s v=""/>
    <s v="CTR_395"/>
    <m/>
    <s v=""/>
  </r>
  <r>
    <s v="Douala-Grand-Mall-FZ"/>
    <s v="LIT_727"/>
    <s v="Douala"/>
    <m/>
    <m/>
    <s v="LITTORAL"/>
    <s v="Douala"/>
    <s v="ZTE"/>
    <n v="0"/>
    <n v="7.4586297523349707E-2"/>
    <n v="0"/>
    <n v="0"/>
    <n v="0"/>
    <n v="0"/>
    <n v="0"/>
    <n v="0.46028770121535362"/>
    <n v="0"/>
    <n v="0"/>
    <n v="0"/>
    <n v="0"/>
    <n v="0"/>
    <n v="0"/>
    <n v="0"/>
    <n v="0"/>
    <n v="0"/>
    <n v="0"/>
    <n v="0"/>
    <n v="0"/>
    <n v="0"/>
    <n v="0"/>
    <n v="0"/>
    <n v="0.13613515279668278"/>
    <m/>
    <n v="3.9130161828366518E-2"/>
    <n v="0"/>
    <n v="3.8250864469536877E-2"/>
    <n v="5.0411279431431796E-2"/>
    <n v="3.9130161828366518E-2"/>
    <x v="0"/>
    <m/>
    <s v="No root cause"/>
    <s v="No root cause"/>
    <s v="No root cause"/>
    <x v="3"/>
    <s v=""/>
    <s v="LIT_727"/>
    <m/>
    <s v=""/>
  </r>
  <r>
    <s v="Bariki-IHS"/>
    <s v="EXN_167"/>
    <s v="EXTREME-NORD"/>
    <s v="IHS"/>
    <s v="Solar-Gen"/>
    <s v="EXTREME-NORD"/>
    <s v="Bariki"/>
    <s v="NOKIA"/>
    <n v="0.44258307486857673"/>
    <n v="0"/>
    <n v="0.48675141533420735"/>
    <n v="0"/>
    <n v="0"/>
    <n v="2.5862360224589527E-3"/>
    <n v="0"/>
    <n v="0"/>
    <n v="0"/>
    <n v="9.8098607748450719E-4"/>
    <n v="0"/>
    <n v="0.38209586062586709"/>
    <n v="0"/>
    <n v="0"/>
    <n v="0.38209586062586709"/>
    <n v="2.7645971274559804E-3"/>
    <n v="0"/>
    <n v="0"/>
    <n v="0"/>
    <n v="0"/>
    <n v="0"/>
    <n v="0"/>
    <n v="0"/>
    <n v="0"/>
    <m/>
    <n v="3.8793540336883432E-2"/>
    <n v="0"/>
    <n v="0.11555617369696367"/>
    <n v="0"/>
    <n v="3.8793540336883432E-2"/>
    <x v="2"/>
    <m/>
    <s v="No root cause"/>
    <s v="No root cause"/>
    <s v="No root cause"/>
    <x v="3"/>
    <s v="(05-10-2026 ticket): INC-20260510-00013183...Others"/>
    <s v="EXN_167"/>
    <m/>
    <s v=""/>
  </r>
  <r>
    <s v="Mankouotmbou"/>
    <s v="OST_245"/>
    <s v="OUEST"/>
    <s v="CAMUSAT"/>
    <s v="Hybrid Solar - S3"/>
    <s v="OUEST"/>
    <s v="Mankouotmbou"/>
    <s v="NOKIA"/>
    <n v="0"/>
    <n v="0"/>
    <n v="0"/>
    <n v="0"/>
    <n v="0"/>
    <n v="0"/>
    <n v="0"/>
    <n v="0"/>
    <n v="0"/>
    <n v="0"/>
    <n v="0"/>
    <n v="8.8247967514475043E-2"/>
    <n v="0"/>
    <n v="0"/>
    <n v="8.8247967514475043E-2"/>
    <n v="0"/>
    <n v="0.61493566530549348"/>
    <n v="1.6612840400304767"/>
    <n v="0"/>
    <n v="0"/>
    <n v="0"/>
    <n v="0"/>
    <n v="0"/>
    <n v="0"/>
    <m/>
    <n v="3.7703355562975001E-2"/>
    <n v="0.12352173582884708"/>
    <n v="5.976697573365175E-2"/>
    <n v="0"/>
    <n v="3.7703355562975001E-2"/>
    <x v="0"/>
    <m/>
    <s v="No root cause"/>
    <s v="No root cause"/>
    <s v="No root cause"/>
    <x v="3"/>
    <s v=""/>
    <s v="OST_245"/>
    <m/>
    <s v=""/>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11594584414139084"/>
    <n v="0.52606261177082436"/>
    <n v="1.2354358750460144"/>
    <n v="0.11594584414139084"/>
    <n v="3.6009023122822337E-2"/>
    <n v="5.6180496699797331E-3"/>
    <n v="0.10934686516395412"/>
    <n v="7.4835988619793056E-2"/>
    <n v="2.0082298185387905E-2"/>
    <n v="0.96635804847146278"/>
    <n v="0.96635804847146278"/>
    <n v="0.12580864245091058"/>
    <n v="3.4831907953874086E-2"/>
    <m/>
    <n v="3.6829436725422368E-2"/>
    <n v="0.11490394030590427"/>
    <n v="6.0829499746693758E-2"/>
    <n v="0"/>
    <n v="3.6829436725422368E-2"/>
    <x v="2"/>
    <m/>
    <s v="IHS"/>
    <s v="POWER ISSUE"/>
    <s v="Defaut GE &amp; Power Cabinet"/>
    <x v="0"/>
    <s v="(05-10-2026 ticket): INC-20260510-00009207..._x0009_Rectifiers hanging when load increased (Lack of rectifiers). // Rectifiers reset...._x0009_Rectifiers hanging when load increased (Lack of rectifiers). // Rectifiers reset....Others..._x0009_Rectifiers hanging when load increased (Lack of rectifiers). // Rectifiers reset."/>
    <s v="NRO_023"/>
    <m/>
    <s v=""/>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3.4783667458138214E-3"/>
    <n v="9.8109963725485526E-4"/>
    <n v="7.5987188884182036E-3"/>
    <n v="3.4783667458138214E-3"/>
    <n v="0.12173662680811152"/>
    <n v="0.32455622694334413"/>
    <n v="0.11449595663989919"/>
    <n v="6.2658893288720777E-2"/>
    <n v="0"/>
    <n v="8.4731332308378079E-3"/>
    <n v="8.4731332308378079E-3"/>
    <n v="8.9190876114083977E-4"/>
    <n v="2.8541080356505508E-3"/>
    <m/>
    <n v="3.5815417866481701E-2"/>
    <n v="9.4670855165081988E-2"/>
    <n v="6.6415437787134643E-2"/>
    <n v="0"/>
    <n v="3.5815417866481701E-2"/>
    <x v="0"/>
    <m/>
    <s v="No root cause"/>
    <s v="No root cause"/>
    <s v="No root cause"/>
    <x v="3"/>
    <s v=""/>
    <s v="ADM_064"/>
    <m/>
    <s v=""/>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61712550903080687"/>
    <n v="1.4313898639656926"/>
    <n v="3.8924825071937534"/>
    <n v="0.61712550903080687"/>
    <n v="0.63028547567503013"/>
    <n v="0.45353663946261968"/>
    <n v="1.2496614479147046"/>
    <n v="5.4915217677936057E-2"/>
    <n v="0.4236087380929906"/>
    <n v="0.14747826260654678"/>
    <n v="0.14747826260654678"/>
    <n v="1.1331559411007222"/>
    <n v="4.0004911572686985E-2"/>
    <m/>
    <n v="3.5761401551931568E-2"/>
    <n v="0"/>
    <n v="0.10652419690225828"/>
    <n v="0"/>
    <n v="3.5761401551931568E-2"/>
    <x v="2"/>
    <m/>
    <s v="Fiber AOF"/>
    <s v="TX ISSUE"/>
    <s v="Defaut GE &amp; Power Cabinet"/>
    <x v="1"/>
    <s v="(05-10-2026 ticket): INC-20260510-00015413...Grid Outage"/>
    <s v="EXN_142"/>
    <m/>
    <s v=""/>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n v="0"/>
    <n v="0.90145619847445912"/>
    <m/>
    <n v="3.4617887014066123E-2"/>
    <n v="1.3488723427214848E-2"/>
    <n v="1.1794016544774735E-2"/>
    <n v="5.5096723991884596E-2"/>
    <n v="3.4617887014066123E-2"/>
    <x v="0"/>
    <m/>
    <s v="No root cause"/>
    <s v="No root cause"/>
    <s v="No root cause"/>
    <x v="3"/>
    <s v=""/>
    <s v="CTR_875"/>
    <m/>
    <s v=""/>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8726832233265207E-3"/>
    <n v="0"/>
    <n v="0"/>
    <n v="1.8726832233265207E-3"/>
    <n v="0.28937414569974862"/>
    <n v="5.0829973204577729E-3"/>
    <n v="0"/>
    <n v="0"/>
    <n v="0"/>
    <n v="0"/>
    <n v="0"/>
    <n v="1.631909666041741E-2"/>
    <n v="0.15338167352960469"/>
    <m/>
    <n v="3.3351596453530363E-2"/>
    <n v="0"/>
    <n v="9.9345995219492028E-2"/>
    <n v="0"/>
    <n v="3.3351596453530363E-2"/>
    <x v="0"/>
    <m/>
    <s v="No root cause"/>
    <s v="No root cause"/>
    <s v="No root cause"/>
    <x v="3"/>
    <s v=""/>
    <s v="LIT_175"/>
    <m/>
    <s v=""/>
  </r>
  <r>
    <s v="LAF-CAMTEL"/>
    <s v="EXN_107"/>
    <s v="EXTREME-NORD"/>
    <s v="CAMUSAT"/>
    <s v="Bad Grid + Solar + GE"/>
    <s v="EXTREME-NORD"/>
    <s v="Laf"/>
    <s v="NOKIA"/>
    <n v="0"/>
    <n v="0"/>
    <n v="0"/>
    <n v="0"/>
    <n v="0"/>
    <n v="0.10275775134102022"/>
    <n v="2.2293847896745003E-2"/>
    <n v="0"/>
    <n v="0"/>
    <n v="0"/>
    <n v="0"/>
    <n v="0.95237708743073757"/>
    <n v="1.1527138383791871E-2"/>
    <n v="8.0796827070620802E-3"/>
    <n v="0.95237708743073757"/>
    <n v="5.6183748074106451E-3"/>
    <n v="0"/>
    <n v="5.8501121245699648E-3"/>
    <n v="0"/>
    <n v="0"/>
    <n v="2.7644371391963413E-3"/>
    <n v="2.7644371391963413E-3"/>
    <n v="1.9048808089802083E-2"/>
    <n v="0"/>
    <m/>
    <n v="3.1962230537453326E-2"/>
    <n v="9.6169602212550307E-3"/>
    <n v="9.1116707075996645E-2"/>
    <n v="0"/>
    <n v="3.1962230537453326E-2"/>
    <x v="2"/>
    <m/>
    <s v=""/>
    <s v=""/>
    <s v="fiber AOF"/>
    <x v="7"/>
    <s v="(05-10-2026 cells nokia): 09/05/2026: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cells nokia): 09/05/2026: Escalade faite au RM||Feedback FME||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ticket): INC-20260510-00013472...Grid Outage"/>
    <s v="EXN_107"/>
    <m/>
    <s v=""/>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n v="0"/>
    <n v="20.872980712432899"/>
    <n v="23.567950221583022"/>
    <n v="2.2602573102419004"/>
    <n v="5.6502776564992452"/>
    <n v="4.3140200837249916"/>
    <n v="18.987545408109391"/>
    <n v="24.6521267974192"/>
    <n v="24.6521267974192"/>
    <n v="1.6772642702028633"/>
    <n v="17.726765886774363"/>
    <m/>
    <n v="3.1568088621790724E-2"/>
    <n v="0"/>
    <n v="0"/>
    <n v="6.0534575708028754E-2"/>
    <n v="3.1568088621790724E-2"/>
    <x v="0"/>
    <m/>
    <s v="No root cause"/>
    <s v="No root cause"/>
    <s v="No root cause"/>
    <x v="3"/>
    <s v=""/>
    <s v="LIT_825"/>
    <m/>
    <s v=""/>
  </r>
  <r>
    <s v="Douroum-IHS"/>
    <s v="NRD_122"/>
    <s v="NORD"/>
    <s v="IHS"/>
    <s v="Grid-Gen"/>
    <s v="NORD"/>
    <s v="Douroum"/>
    <s v="NOKIA"/>
    <n v="0"/>
    <n v="0"/>
    <n v="0"/>
    <n v="0"/>
    <n v="0"/>
    <n v="1.0701666299831919E-3"/>
    <n v="0"/>
    <n v="0"/>
    <n v="0"/>
    <n v="1.997322350721719"/>
    <n v="0"/>
    <n v="0"/>
    <n v="0.14376696406804423"/>
    <n v="0"/>
    <n v="0"/>
    <n v="0"/>
    <n v="0"/>
    <n v="0"/>
    <n v="3.5761401551931575E-2"/>
    <n v="0"/>
    <n v="2.5860863560224117E-3"/>
    <n v="2.5860863560224117E-3"/>
    <n v="0"/>
    <n v="0"/>
    <m/>
    <n v="3.1302373927002636E-2"/>
    <n v="0"/>
    <n v="9.324187808651592E-2"/>
    <n v="0"/>
    <n v="3.1302373927002636E-2"/>
    <x v="0"/>
    <m/>
    <s v="IHS"/>
    <s v="POWER ISSUE"/>
    <s v="Defaut GE &amp; Power Cabinet"/>
    <x v="0"/>
    <s v="(05-10-2026 ticket): INC-20260510-00015047...Grid Outage"/>
    <s v="NRD_122"/>
    <m/>
    <s v=""/>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1.7838175222816795E-3"/>
    <n v="1.7838175222816795E-3"/>
    <n v="6.2728472067287766E-2"/>
    <n v="3.0317648029141189E-2"/>
    <m/>
    <n v="3.0517394547068727E-2"/>
    <n v="6.7443617136074246E-2"/>
    <n v="4.6225144699845885E-2"/>
    <n v="1.0293874969008404E-2"/>
    <n v="3.0517394547068727E-2"/>
    <x v="0"/>
    <m/>
    <s v="IHS"/>
    <s v="POWER ISSUE"/>
    <s v="Defaut GE &amp; Power Cabinet"/>
    <x v="0"/>
    <s v="(05-10-2026 ticket): INC-20260510-00013961...Grid Outage"/>
    <s v="ADM_063"/>
    <m/>
    <s v=""/>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2.7647571342348473E-3"/>
    <n v="0"/>
    <n v="0.24627156105439338"/>
    <n v="2.7647571342348473E-3"/>
    <n v="9.7737725843695025E-3"/>
    <n v="3.2282745856006073E-2"/>
    <n v="6.9218976293045575E-2"/>
    <n v="5.9572609069053047E-2"/>
    <n v="6.3851954395613897E-3"/>
    <n v="8.2505072296273338E-2"/>
    <n v="8.2505072296273338E-2"/>
    <n v="4.459027624929111E-3"/>
    <n v="4.726569282424823E-3"/>
    <m/>
    <n v="2.7824332379557688E-2"/>
    <n v="0"/>
    <n v="8.2881669410235753E-2"/>
    <n v="0"/>
    <n v="2.7824332379557688E-2"/>
    <x v="2"/>
    <m/>
    <s v="IHS"/>
    <s v="POWER ISSUE"/>
    <s v="Defaut GE &amp; Power Cabinet"/>
    <x v="0"/>
    <s v="(05-10-2026 ticket): INC-20260510-00014081...Grid Outage"/>
    <s v="EXN_041"/>
    <m/>
    <s v=""/>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7.6690836764803927E-3"/>
    <n v="7.6690836764803927E-3"/>
    <n v="0.11712672677580922"/>
    <n v="2.8768925772782852E-2"/>
    <m/>
    <n v="2.7556790722062144E-2"/>
    <n v="0"/>
    <n v="8.208473028129179E-2"/>
    <n v="0"/>
    <n v="2.7556790722062144E-2"/>
    <x v="0"/>
    <m/>
    <s v="No root cause"/>
    <s v="No root cause"/>
    <s v="No root cause"/>
    <x v="3"/>
    <s v="(05-10-2026 ticket): INC-20260510-00013587...Others"/>
    <s v="NRD_091"/>
    <m/>
    <s v=""/>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931667394337845E-2"/>
    <n v="2.3768922590706802"/>
    <n v="1.1236099339959449E-2"/>
    <n v="1.1931667394337845E-2"/>
    <n v="2.0046628028752903E-2"/>
    <n v="1.9244049504470163E-2"/>
    <n v="0.25243769850442166"/>
    <n v="0.27380412232866197"/>
    <n v="7.5620732065758162E-3"/>
    <n v="6.6863708611917358E-2"/>
    <n v="6.6863708611917358E-2"/>
    <n v="1.4268062653917815E-3"/>
    <n v="6.4206281942625276E-4"/>
    <m/>
    <n v="2.6485091301333058E-2"/>
    <n v="0.11802632998812992"/>
    <n v="2.8688148352153164E-2"/>
    <n v="0"/>
    <n v="2.6485091301333058E-2"/>
    <x v="2"/>
    <m/>
    <s v="No root cause"/>
    <s v="No root cause"/>
    <s v="No root cause"/>
    <x v="3"/>
    <s v=""/>
    <s v="NRO_259"/>
    <m/>
    <s v=""/>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3.7637589679462282E-3"/>
    <n v="7.1352700891280868E-4"/>
    <n v="7.6879097645323902E-3"/>
    <n v="3.7637589679462282E-3"/>
    <n v="0.12152265232188404"/>
    <n v="0.32444924744249404"/>
    <n v="0.11633315552091626"/>
    <n v="6.2088129492881797E-2"/>
    <n v="0"/>
    <n v="7.3136518413547498E-3"/>
    <n v="7.3136518413547498E-3"/>
    <n v="1.3378631417112596E-3"/>
    <n v="3.8352076729055774E-3"/>
    <m/>
    <n v="2.6380238217334481E-2"/>
    <n v="5.4204684883437451E-2"/>
    <n v="5.5523305990044347E-2"/>
    <n v="0"/>
    <n v="2.6380238217334481E-2"/>
    <x v="0"/>
    <m/>
    <s v="No root cause"/>
    <s v="No root cause"/>
    <s v="No root cause"/>
    <x v="3"/>
    <s v="(05-10-2026 ticket): INC-20260510-00013160...Auto TT closure RCA...Others"/>
    <s v="CTR_169"/>
    <m/>
    <s v=""/>
  </r>
  <r>
    <s v="Garoua-Boulai-new"/>
    <s v="EST_118"/>
    <s v="CENTRE"/>
    <s v="IHS"/>
    <s v="Grid-Gen"/>
    <s v="EST"/>
    <s v="Garoua-Boulai"/>
    <s v="ZTE"/>
    <n v="2.6928114646737038"/>
    <n v="0"/>
    <n v="0"/>
    <n v="0.53253760347912427"/>
    <n v="0"/>
    <n v="0"/>
    <n v="0"/>
    <n v="8.6845290698893322E-17"/>
    <n v="0"/>
    <n v="0"/>
    <n v="0"/>
    <n v="0"/>
    <n v="0"/>
    <n v="0"/>
    <n v="0"/>
    <n v="0"/>
    <n v="0"/>
    <n v="0"/>
    <n v="0"/>
    <n v="0"/>
    <n v="7.8188983343463109E-2"/>
    <n v="7.8188983343463109E-2"/>
    <n v="8.6845290698893322E-17"/>
    <n v="0"/>
    <m/>
    <n v="2.6342410674793544E-2"/>
    <n v="0"/>
    <n v="0"/>
    <n v="5.051388040720782E-2"/>
    <n v="2.6342410674793544E-2"/>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2.9432369736562512E-3"/>
    <n v="7.1352700891280868E-4"/>
    <n v="8.0267917370899482E-3"/>
    <n v="2.9432369736562512E-3"/>
    <n v="0.12227177206479596"/>
    <n v="0.33019231299049356"/>
    <n v="0.11674356362106866"/>
    <n v="5.9323774933050064E-2"/>
    <n v="2.6757262834221777E-4"/>
    <n v="8.2055606024955888E-3"/>
    <n v="8.2055606024955888E-3"/>
    <n v="2.6757262834225196E-3"/>
    <n v="2.8541080356507221E-3"/>
    <m/>
    <n v="2.6059340999089232E-2"/>
    <n v="4.3838351138448257E-2"/>
    <n v="5.8976908754975466E-2"/>
    <n v="0"/>
    <n v="2.6059340999089232E-2"/>
    <x v="0"/>
    <m/>
    <s v="No root cause"/>
    <s v="No root cause"/>
    <s v="No root cause"/>
    <x v="3"/>
    <s v=""/>
    <s v="ADM_067"/>
    <m/>
    <s v=""/>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5.6190251951872558E-3"/>
    <n v="8.8298967352942112E-3"/>
    <n v="1.0792096009804093E-2"/>
    <n v="5.6190251951872576E-3"/>
    <n v="3.0003510324951545E-2"/>
    <n v="2.9610488251830585E-2"/>
    <n v="0.19570900928540297"/>
    <n v="0.12187754675483665"/>
    <n v="1.0524523381461703E-2"/>
    <n v="1.3467806808699235E-2"/>
    <n v="1.3467806808699235E-2"/>
    <n v="3.6568259206773749E-3"/>
    <n v="8.4552516989391327E-3"/>
    <m/>
    <n v="2.4525895870934726E-2"/>
    <n v="1.0616124919567241E-2"/>
    <n v="6.8540731796322391E-2"/>
    <n v="0"/>
    <n v="2.4525895870934726E-2"/>
    <x v="0"/>
    <m/>
    <s v="No root cause"/>
    <s v="No root cause"/>
    <s v="No root cause"/>
    <x v="3"/>
    <s v=""/>
    <s v="ADM_065"/>
    <m/>
    <s v=""/>
  </r>
  <r>
    <s v="Banefo-Baleng"/>
    <s v="OST_193"/>
    <s v="OUEST"/>
    <s v="IHS"/>
    <s v="Gen Only"/>
    <s v="OUEST"/>
    <s v="Banefo-Baleng"/>
    <s v="NOKIA"/>
    <n v="0"/>
    <n v="0"/>
    <n v="0"/>
    <n v="0"/>
    <n v="0"/>
    <n v="1.6040031808880086"/>
    <n v="0"/>
    <n v="0"/>
    <n v="1.6239855255648601"/>
    <n v="0"/>
    <n v="8.6143428273022515E-2"/>
    <n v="5.1971418216891649E-2"/>
    <n v="8.8194462279522989E-2"/>
    <n v="0"/>
    <n v="3.8684284870431719E-2"/>
    <n v="6.4438137960751277E-2"/>
    <n v="1.908353379961358E-2"/>
    <n v="6.2886486147137821E-2"/>
    <n v="2.1812300782175231E-2"/>
    <n v="1.5623528606038606E-2"/>
    <n v="6.6881543690238262E-3"/>
    <n v="6.6881543690238262E-3"/>
    <n v="2.8982002265768404E-2"/>
    <n v="3.3137575513721672E-2"/>
    <m/>
    <n v="2.4077355728484462E-2"/>
    <n v="2.8725985076476068E-2"/>
    <n v="5.950134473039087E-2"/>
    <n v="0"/>
    <n v="2.4077355728484462E-2"/>
    <x v="0"/>
    <m/>
    <s v="No root cause"/>
    <s v="No root cause"/>
    <s v="No root cause"/>
    <x v="3"/>
    <s v="(05-10-2026 ticket): INC-20260510-00012526...Transmission Board fault"/>
    <s v="OST_193"/>
    <m/>
    <s v=""/>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n v="0"/>
    <n v="0"/>
    <m/>
    <n v="2.386333478867575E-2"/>
    <n v="5.8825821613131421E-2"/>
    <n v="0"/>
    <n v="2.9651681999356527E-2"/>
    <n v="2.386333478867575E-2"/>
    <x v="0"/>
    <m/>
    <s v="No root cause"/>
    <s v="No root cause"/>
    <s v="No root cause"/>
    <x v="3"/>
    <s v=""/>
    <s v="LIT_705"/>
    <m/>
    <s v=""/>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2.6222055639430163E-3"/>
    <n v="9.9893781247772685E-3"/>
    <n v="7.0460792130125323E-3"/>
    <n v="2.6222055639430163E-3"/>
    <n v="3.5585843384715259E-2"/>
    <n v="4.229095024268599E-2"/>
    <n v="0.31528656034760449"/>
    <n v="0.16930029743135061"/>
    <n v="5.7082160713014425E-3"/>
    <n v="1.2218840337087422E-2"/>
    <n v="1.2218840337087422E-2"/>
    <n v="2.3902721231815515E-3"/>
    <n v="5.6190251951872576E-3"/>
    <m/>
    <n v="2.0655023241141369E-2"/>
    <n v="1.2489558728902637E-2"/>
    <n v="5.1538379722816281E-2"/>
    <n v="3.0096286227720872E-3"/>
    <n v="2.0655023241141369E-2"/>
    <x v="0"/>
    <m/>
    <s v="No root cause"/>
    <s v="No root cause"/>
    <s v="No root cause"/>
    <x v="3"/>
    <s v=""/>
    <s v="ADM_066"/>
    <m/>
    <s v=""/>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1.7443960841108885E-2"/>
    <n v="0"/>
    <n v="0"/>
    <n v="1.7443960841108885E-2"/>
    <n v="0.19435826301714176"/>
    <n v="8.4253393274438206"/>
    <n v="2.6706294460316977"/>
    <n v="1.6185304979931714"/>
    <n v="1.3378631417112596E-3"/>
    <n v="3.4549349400202038E-2"/>
    <n v="3.4549349400202038E-2"/>
    <n v="2.140581026737913E-3"/>
    <n v="0"/>
    <m/>
    <n v="2.0565847849553977E-2"/>
    <n v="2.2481205712024748E-3"/>
    <n v="5.1538379722816288E-2"/>
    <n v="5.6430536676968426E-3"/>
    <n v="2.0565847849553977E-2"/>
    <x v="0"/>
    <m/>
    <s v="No root cause"/>
    <s v="No root cause"/>
    <s v="No root cause"/>
    <x v="3"/>
    <s v=""/>
    <s v="ADM_109"/>
    <m/>
    <s v=""/>
  </r>
  <r>
    <s v="Ngd-Bamyanga2-IHS"/>
    <s v="ADM_136"/>
    <s v="Ngaoundere"/>
    <s v="IHS"/>
    <s v="Grid-Gen"/>
    <s v="ADAMAOUA"/>
    <s v="Ngaoundere"/>
    <s v="Huawei"/>
    <n v="0"/>
    <n v="0"/>
    <n v="0"/>
    <n v="0"/>
    <n v="5.0829973204578353E-3"/>
    <n v="0"/>
    <n v="0"/>
    <n v="0"/>
    <n v="0"/>
    <n v="0"/>
    <n v="0"/>
    <n v="0"/>
    <n v="0"/>
    <n v="0"/>
    <n v="0"/>
    <n v="0"/>
    <n v="0"/>
    <n v="0"/>
    <n v="0"/>
    <n v="0"/>
    <n v="0"/>
    <n v="0"/>
    <n v="0"/>
    <n v="0"/>
    <m/>
    <n v="2.0563845299957476E-2"/>
    <n v="1.1240602856012374E-2"/>
    <n v="5.6473151293219212E-2"/>
    <n v="0"/>
    <n v="2.0563845299957476E-2"/>
    <x v="0"/>
    <m/>
    <s v="No root cause"/>
    <s v="No root cause"/>
    <s v="No root cause"/>
    <x v="3"/>
    <s v=""/>
    <s v="ADM_136"/>
    <m/>
    <s v=""/>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30012869792513758"/>
    <n v="0.30012869792513758"/>
    <n v="0"/>
    <n v="0.1492261002816524"/>
    <m/>
    <n v="1.9743431697356761E-2"/>
    <n v="0"/>
    <n v="5.8173189714087969E-2"/>
    <n v="4.1040390310403209E-4"/>
    <n v="1.9743431697356761E-2"/>
    <x v="0"/>
    <m/>
    <s v="No root cause"/>
    <s v="No root cause"/>
    <s v="No root cause"/>
    <x v="3"/>
    <s v=""/>
    <s v="CTR_228"/>
    <m/>
    <s v=""/>
  </r>
  <r>
    <s v="Mbeng"/>
    <s v="CTR_385"/>
    <s v="CENTRE"/>
    <s v="IHS"/>
    <s v="Grid-Gen"/>
    <s v="CENTRE"/>
    <s v="Mbeng"/>
    <s v="NOKIA"/>
    <n v="0"/>
    <n v="0"/>
    <n v="3.1782563028780554E-2"/>
    <n v="0"/>
    <n v="0"/>
    <n v="0"/>
    <n v="0"/>
    <n v="0"/>
    <n v="1.4652044552874499"/>
    <n v="3.6198121058727168"/>
    <n v="0"/>
    <n v="1.6051570485658829E-3"/>
    <n v="0"/>
    <n v="0"/>
    <n v="1.6051570485658825E-3"/>
    <n v="0"/>
    <n v="0"/>
    <n v="0"/>
    <n v="0"/>
    <n v="0"/>
    <n v="0"/>
    <n v="0"/>
    <n v="0"/>
    <n v="0"/>
    <m/>
    <n v="1.9083533799613497E-2"/>
    <n v="6.244779364451318E-2"/>
    <n v="3.0281934371716439E-2"/>
    <n v="0"/>
    <n v="1.9083533799613497E-2"/>
    <x v="0"/>
    <m/>
    <s v="No root cause"/>
    <s v="No root cause"/>
    <s v="No root cause"/>
    <x v="3"/>
    <s v="(05-10-2026 ticket): INC-20260510-00018555...Others"/>
    <s v="CTR_385"/>
    <m/>
    <s v=""/>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0"/>
    <n v="0"/>
    <n v="1.2486722655972442E-3"/>
    <n v="0"/>
    <m/>
    <n v="1.8906648800165224E-2"/>
    <n v="2.0482876315400324E-2"/>
    <n v="3.7723968663092827E-2"/>
    <n v="6.3612604981315235E-3"/>
    <n v="1.8906648800165224E-2"/>
    <x v="0"/>
    <m/>
    <s v="IHS"/>
    <s v="POWER ISSUE"/>
    <s v="Defaut GE &amp; Power Cabinet"/>
    <x v="0"/>
    <s v="(05-10-2026 ticket): INC-20260510-00014430...Grid Outage"/>
    <s v="ADM_099"/>
    <m/>
    <s v=""/>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4.1798467895432223"/>
    <n v="4.1798467895432223"/>
    <n v="0.43155539004602878"/>
    <n v="0"/>
    <m/>
    <n v="1.8762502389900376E-2"/>
    <n v="6.0199673073310714E-2"/>
    <n v="3.0281934371716439E-2"/>
    <n v="0"/>
    <n v="1.8762502389900376E-2"/>
    <x v="0"/>
    <m/>
    <s v="No root cause"/>
    <s v="No root cause"/>
    <s v="No root cause"/>
    <x v="3"/>
    <s v=""/>
    <s v="CTR_188"/>
    <m/>
    <s v=""/>
  </r>
  <r>
    <s v="Omeng"/>
    <s v="LIT_136"/>
    <s v="LITTORAL"/>
    <s v="IHS"/>
    <s v="Grid-Gen"/>
    <s v="LITTORAL"/>
    <s v="Omeng"/>
    <s v="NOKIA"/>
    <n v="8.9175391586982075E-4"/>
    <n v="2.8536125307832214E-3"/>
    <n v="0"/>
    <n v="5.3560431444566639E-2"/>
    <n v="4.7440393605066369E-2"/>
    <n v="0"/>
    <n v="0"/>
    <n v="3.7507835305672234E-2"/>
    <n v="0.12661824095855131"/>
    <n v="2.8862717160186336E-2"/>
    <n v="0"/>
    <n v="1.6965083197073338"/>
    <n v="0"/>
    <n v="0.53906302914439586"/>
    <n v="1.6965083197073336"/>
    <n v="6.1871858151278658E-2"/>
    <n v="0"/>
    <n v="0"/>
    <n v="1.9155503744098596E-2"/>
    <n v="0"/>
    <n v="0.11937017917833091"/>
    <n v="0.11937017917833091"/>
    <n v="0"/>
    <n v="0"/>
    <m/>
    <n v="1.8388564410981193E-2"/>
    <n v="5.6327909867350895E-2"/>
    <n v="3.0814979652523812E-2"/>
    <n v="0"/>
    <n v="1.8388564410981193E-2"/>
    <x v="0"/>
    <m/>
    <s v="No root cause"/>
    <s v="No root cause"/>
    <s v="No root cause"/>
    <x v="3"/>
    <s v="(05-10-2026 cells nokia): 09/05/2026 : Need BO RAN analysis "/>
    <s v="LIT_136"/>
    <m/>
    <s v=""/>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2.8536125307832214E-3"/>
    <n v="2.8536125307832214E-3"/>
    <n v="2.2312410663598251E-2"/>
    <n v="1.2485277349802194E-3"/>
    <m/>
    <n v="1.7448312171797691E-2"/>
    <n v="0"/>
    <n v="5.1535397005082625E-2"/>
    <n v="2.8243186679513939E-4"/>
    <n v="1.7448312171797691E-2"/>
    <x v="2"/>
    <m/>
    <s v="No root cause"/>
    <s v="No root cause"/>
    <s v="No root cause"/>
    <x v="3"/>
    <s v=""/>
    <s v="EXN_273"/>
    <m/>
    <s v=""/>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4.4946162595927076E-2"/>
    <n v="4.4946162595927076E-2"/>
    <n v="8.9190876114083977E-4"/>
    <n v="0"/>
    <m/>
    <n v="1.6534552416689389E-2"/>
    <n v="0"/>
    <n v="3.6926983409646404E-2"/>
    <n v="7.9344754600349059E-3"/>
    <n v="1.6534552416689389E-2"/>
    <x v="0"/>
    <m/>
    <s v="No root cause"/>
    <s v="No root cause"/>
    <s v="No root cause"/>
    <x v="3"/>
    <s v=""/>
    <s v="OST_093"/>
    <m/>
    <s v=""/>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14929744059492134"/>
    <n v="7.0341548883809724E-2"/>
    <n v="0.11787203259966932"/>
    <n v="0.11787203259966932"/>
    <n v="0.23515550761486484"/>
    <n v="0.1390601056407359"/>
    <m/>
    <n v="1.6051570485656259E-2"/>
    <n v="0"/>
    <n v="0"/>
    <n v="3.0780292732895894E-2"/>
    <n v="1.6051570485656259E-2"/>
    <x v="0"/>
    <m/>
    <s v="No root cause"/>
    <s v="No root cause"/>
    <s v="No root cause"/>
    <x v="3"/>
    <s v=""/>
    <s v="LIT_674"/>
    <m/>
    <s v=""/>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1.542734274454746E-2"/>
    <m/>
    <n v="1.5587858449404022E-2"/>
    <n v="2.4979117457805274E-3"/>
    <n v="4.5369775356923062E-2"/>
    <n v="0"/>
    <n v="1.5587858449404022E-2"/>
    <x v="0"/>
    <m/>
    <s v="No root cause"/>
    <s v="No root cause"/>
    <s v="No root cause"/>
    <x v="3"/>
    <s v=""/>
    <s v="EXN_002"/>
    <m/>
    <s v=""/>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6.7594509208018985E-3"/>
    <n v="1.2353903162956008"/>
    <n v="7.0983611703236277E-3"/>
    <n v="6.7594509208018985E-3"/>
    <n v="6.9200103871496516E-3"/>
    <n v="6.723824525658271E-3"/>
    <n v="6.7951648389277539E-3"/>
    <n v="6.7594511272239532E-3"/>
    <n v="6.6168140557538802E-3"/>
    <n v="6.7059894473408214E-3"/>
    <n v="6.7059894473408214E-3"/>
    <n v="6.723824525658271E-3"/>
    <n v="6.902175308832339E-3"/>
    <m/>
    <n v="1.5587815513601236E-2"/>
    <n v="8.2431087610757414E-3"/>
    <n v="3.1875720391280726E-2"/>
    <n v="7.1135853206613477E-3"/>
    <n v="1.5587815513601236E-2"/>
    <x v="0"/>
    <m/>
    <s v="No root cause"/>
    <s v="No root cause"/>
    <s v="No root cause"/>
    <x v="3"/>
    <s v=""/>
    <s v="EST_053"/>
    <m/>
    <s v=""/>
  </r>
  <r>
    <s v="Maroua-Douggoy-Lopere-IHS"/>
    <s v="EXN_115"/>
    <s v="Maroua"/>
    <s v="IHS"/>
    <s v="Grid-Gen"/>
    <s v="EXTREME-NORD"/>
    <s v="Maroua"/>
    <s v="Huawei"/>
    <n v="0"/>
    <n v="0"/>
    <n v="0"/>
    <n v="0"/>
    <n v="0"/>
    <n v="0"/>
    <n v="0"/>
    <n v="0"/>
    <n v="0"/>
    <n v="0.5637668256128846"/>
    <n v="0"/>
    <n v="0"/>
    <n v="0"/>
    <n v="0"/>
    <n v="0"/>
    <n v="0"/>
    <n v="0"/>
    <n v="0"/>
    <n v="0"/>
    <n v="0"/>
    <n v="0"/>
    <n v="0"/>
    <n v="0"/>
    <n v="1.4446413437090685E-2"/>
    <m/>
    <n v="1.5320332274643082E-2"/>
    <n v="3.7468676186707909E-3"/>
    <n v="4.4041620340619696E-2"/>
    <n v="0"/>
    <n v="1.5320332274643082E-2"/>
    <x v="0"/>
    <m/>
    <s v="No root cause"/>
    <s v="No root cause"/>
    <s v="No root cause"/>
    <x v="3"/>
    <s v=""/>
    <s v="EXN_115"/>
    <m/>
    <s v=""/>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n v="2.6191347561445411"/>
    <n v="0"/>
    <m/>
    <n v="1.3840020774299728E-2"/>
    <n v="0"/>
    <n v="0"/>
    <n v="2.6539452400809082E-2"/>
    <n v="1.3840020774299728E-2"/>
    <x v="0"/>
    <m/>
    <s v="No root cause"/>
    <s v="No root cause"/>
    <s v="No root cause"/>
    <x v="3"/>
    <s v=""/>
    <s v="SUD_093"/>
    <m/>
    <s v=""/>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4965916285194933"/>
    <n v="1.4270540178252754E-3"/>
    <n v="1.1294070312528155"/>
    <n v="3.4965916285194933"/>
    <n v="4.1919711773619811E-3"/>
    <n v="4.6336834168871237E-2"/>
    <n v="1.5875612588393706"/>
    <n v="4.6927918173086463"/>
    <n v="2.2238084181576596"/>
    <n v="0"/>
    <n v="0"/>
    <n v="1.5162448939392906E-3"/>
    <n v="1.3378631417112596E-3"/>
    <m/>
    <n v="1.2414639002950294E-2"/>
    <n v="0"/>
    <n v="3.6661321658497933E-2"/>
    <n v="2.0520195155201599E-4"/>
    <n v="1.2414639002950294E-2"/>
    <x v="0"/>
    <m/>
    <s v="AKTIVCO"/>
    <s v="POWER ISSUE"/>
    <s v="AKTIVCO Defaut GE &amp; Power Cabinet"/>
    <x v="0"/>
    <s v="(05-10-2026 ticket): INC-20260510-00016152...Grid Outage"/>
    <s v="ADM_015"/>
    <m/>
    <s v=""/>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24710430399308453"/>
    <n v="1.783507831741196E-4"/>
    <n v="1.7835078317400378E-4"/>
    <n v="9.5479814599143994E-2"/>
    <n v="1.4268062653906408E-4"/>
    <n v="1.0286455388573188"/>
    <n v="1.7835078317400378E-4"/>
    <n v="1.7835078317388799E-4"/>
    <n v="1.9618586149147365E-4"/>
    <n v="0.6900605611350713"/>
    <n v="0.6900605611350713"/>
    <n v="0.11885172624186319"/>
    <n v="2.1402093980859614E-4"/>
    <m/>
    <n v="1.1807523770717416E-2"/>
    <n v="1.6111530760284404E-2"/>
    <n v="1.8064999078101007E-2"/>
    <n v="6.600662774943639E-3"/>
    <n v="1.1807523770717416E-2"/>
    <x v="0"/>
    <m/>
    <s v="IHS"/>
    <s v="POWER ISSUE"/>
    <s v="Defaut GE &amp; Power Cabinet"/>
    <x v="0"/>
    <s v="(05-10-2026 ticket): INC-20260510-00013186...Grid Outage"/>
    <s v="ADM_068"/>
    <m/>
    <s v=""/>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1.4270540178254463E-3"/>
    <n v="1.4270540178254463E-3"/>
    <n v="4.0135894251337786E-3"/>
    <n v="0"/>
    <m/>
    <n v="1.0613099966902276E-2"/>
    <n v="0"/>
    <n v="3.1613748386675994E-2"/>
    <n v="0"/>
    <n v="1.0613099966902276E-2"/>
    <x v="0"/>
    <m/>
    <s v="IHS"/>
    <s v="POWER ISSUE"/>
    <s v="Defaut GE &amp; Power Cabinet"/>
    <x v="0"/>
    <s v="(05-10-2026 ticket): INC-20260510-00014428...groupe en arrêt,_x000a_redémarrage manuel par le niveau zéro....Grid Outage"/>
    <s v="ADM_154"/>
    <m/>
    <s v=""/>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5.535869196108814"/>
    <n v="8.3727666914930943"/>
    <n v="9.7914579962503547E-3"/>
    <n v="9.7914579962503547E-3"/>
    <n v="1.8868442755105828"/>
    <n v="4.6192852842055383E-3"/>
    <m/>
    <n v="1.0522696207263585E-2"/>
    <n v="0"/>
    <n v="3.1344458384759494E-2"/>
    <n v="0"/>
    <n v="1.0522696207263585E-2"/>
    <x v="2"/>
    <m/>
    <s v="No root cause"/>
    <s v="No root cause"/>
    <s v="No root cause"/>
    <x v="3"/>
    <s v=""/>
    <s v="EXN_238"/>
    <m/>
    <s v=""/>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n v="0"/>
    <n v="1.1771151689481299E-2"/>
    <m/>
    <n v="1.0255170032502646E-2"/>
    <n v="4.3713455551159233E-3"/>
    <n v="2.8688148352152758E-2"/>
    <n v="0"/>
    <n v="1.0255170032502646E-2"/>
    <x v="0"/>
    <m/>
    <s v="No root cause"/>
    <s v="No root cause"/>
    <s v="No root cause"/>
    <x v="3"/>
    <s v=""/>
    <s v="EXN_090"/>
    <m/>
    <s v=""/>
  </r>
  <r>
    <s v="Limbon-IHS"/>
    <s v="ADM_080"/>
    <s v="ADAMAOUA"/>
    <s v="IHS"/>
    <s v="Grid-Gen"/>
    <s v="ADAMAOUA"/>
    <s v="Limbon"/>
    <s v="NOKIA"/>
    <n v="0"/>
    <n v="0"/>
    <n v="6.9468320208874043E-2"/>
    <n v="0"/>
    <n v="0"/>
    <n v="0"/>
    <n v="0"/>
    <n v="0"/>
    <n v="0"/>
    <n v="3.6029748478909459E-3"/>
    <n v="0"/>
    <n v="5.319724840598405"/>
    <n v="0"/>
    <n v="8.9190876114083977E-4"/>
    <n v="5.319724840598405"/>
    <n v="6.5971697498052277"/>
    <n v="0"/>
    <n v="0.21354035832012844"/>
    <n v="0"/>
    <n v="0"/>
    <n v="0"/>
    <n v="0"/>
    <n v="1.009562985285363E-2"/>
    <n v="1.9870181842412685E-2"/>
    <m/>
    <n v="1.0095304640143967E-2"/>
    <n v="3.134879240954562E-2"/>
    <n v="1.6736690322357639E-2"/>
    <n v="0"/>
    <n v="1.0095304640143967E-2"/>
    <x v="0"/>
    <m/>
    <s v="IHS"/>
    <s v="POWER ISSUE"/>
    <s v="Defaut GE &amp; Power Cabinet"/>
    <x v="0"/>
    <s v="(05-10-2026 ticket): INC-20260510-00015390...Grid Outage"/>
    <s v="ADM_080"/>
    <m/>
    <s v=""/>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2.140581026737913E-3"/>
    <n v="2.140581026737913E-3"/>
    <n v="2.5865354073085042E-3"/>
    <n v="0"/>
    <m/>
    <n v="9.721242826826515E-3"/>
    <n v="0"/>
    <n v="2.8957130875190796E-2"/>
    <n v="0"/>
    <n v="9.721242826826515E-3"/>
    <x v="0"/>
    <m/>
    <s v="No root cause"/>
    <s v="No root cause"/>
    <s v="No root cause"/>
    <x v="3"/>
    <s v=""/>
    <s v="ADM_041"/>
    <m/>
    <s v=""/>
  </r>
  <r>
    <s v="Kaele"/>
    <s v="EXN_011"/>
    <s v="EXTREME-NORD"/>
    <s v="IHS"/>
    <s v="Grid-Gen"/>
    <s v="EXTREME-NORD"/>
    <s v="Kaele"/>
    <s v="NOKIA"/>
    <n v="0.23333032236829862"/>
    <n v="0.59597723953319981"/>
    <n v="0.92546130111667813"/>
    <n v="0"/>
    <n v="0"/>
    <n v="0"/>
    <n v="0"/>
    <n v="0.10539955596344142"/>
    <n v="0"/>
    <n v="0.11074796143878519"/>
    <n v="0"/>
    <n v="0.42694501507528732"/>
    <n v="0.13122420095732315"/>
    <n v="1.9673216462817208E-2"/>
    <n v="0.42694501507528737"/>
    <n v="6.02129584658272E-2"/>
    <n v="7.0129256849387617E-2"/>
    <n v="5.1668221885495955E-2"/>
    <n v="0"/>
    <n v="0.20790936558055348"/>
    <n v="6.6881543690234654E-3"/>
    <n v="6.6881543690234654E-3"/>
    <n v="5.8769984096565912E-2"/>
    <n v="1.507282405801476"/>
    <m/>
    <n v="9.1137250201893082E-3"/>
    <n v="6.3821645104692473E-2"/>
    <n v="0"/>
    <n v="0"/>
    <n v="9.1137250201893082E-3"/>
    <x v="2"/>
    <m/>
    <s v="IHS"/>
    <s v="POWER ISSUE"/>
    <s v="Defaut GE &amp; Power Cabinet"/>
    <x v="0"/>
    <s v="(05-10-2026 ticket): INC-20260510-00014755...Grid Outage"/>
    <s v="EXN_011"/>
    <m/>
    <s v=""/>
  </r>
  <r>
    <s v="Maroua-Ouro-Tchede"/>
    <s v="EXN_092"/>
    <s v="Maroua"/>
    <s v="IHS"/>
    <s v="Grid-Gen"/>
    <s v="EXTREME-NORD"/>
    <s v="Maroua"/>
    <s v="Huawei"/>
    <n v="0"/>
    <n v="0"/>
    <n v="0"/>
    <n v="0"/>
    <n v="0"/>
    <n v="0"/>
    <n v="0"/>
    <n v="0"/>
    <n v="0"/>
    <n v="0.36196291445154988"/>
    <n v="8.9175391586979543E-5"/>
    <n v="0"/>
    <n v="0"/>
    <n v="0"/>
    <n v="0"/>
    <n v="0"/>
    <n v="0"/>
    <n v="0"/>
    <n v="0"/>
    <n v="0"/>
    <n v="0"/>
    <n v="0"/>
    <n v="0"/>
    <n v="0"/>
    <m/>
    <n v="8.8283637671109742E-3"/>
    <n v="2.310568364846988E-2"/>
    <n v="0"/>
    <n v="1.0602100830219735E-2"/>
    <n v="8.8283637671109742E-3"/>
    <x v="0"/>
    <m/>
    <s v="No root cause"/>
    <s v="No root cause"/>
    <s v="No root cause"/>
    <x v="3"/>
    <s v=""/>
    <s v="EXN_092"/>
    <m/>
    <s v=""/>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1.6943324401527619E-3"/>
    <m/>
    <n v="8.150630791049782E-3"/>
    <n v="1.7735173395041746E-2"/>
    <n v="1.6734753205422E-2"/>
    <n v="0"/>
    <n v="8.150630791049782E-3"/>
    <x v="0"/>
    <m/>
    <s v="No root cause"/>
    <s v="No root cause"/>
    <s v="No root cause"/>
    <x v="3"/>
    <s v=""/>
    <s v="OST_259"/>
    <m/>
    <s v=""/>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593342715113487E-2"/>
    <n v="0"/>
    <n v="0"/>
    <n v="2.5933427151134874E-2"/>
    <n v="5.1617271597515828E-2"/>
    <n v="0.75542026072636637"/>
    <n v="2.5184260954641696E-2"/>
    <n v="8.9185714007576275E-4"/>
    <n v="2.495238945198822E-2"/>
    <n v="0.14151006132518373"/>
    <n v="0.14151006132518373"/>
    <n v="7.1352700891280868E-4"/>
    <n v="0"/>
    <m/>
    <n v="7.402414262629292E-3"/>
    <n v="0"/>
    <n v="2.2049925345328555E-2"/>
    <n v="0"/>
    <n v="7.402414262629292E-3"/>
    <x v="0"/>
    <m/>
    <s v="IHS"/>
    <s v="POWER ISSUE"/>
    <s v="Defaut GE &amp; Power Cabinet"/>
    <x v="0"/>
    <s v="(05-10-2026 ticket): INC-20260510-00014418...Grid Outage"/>
    <s v="ADM_042"/>
    <m/>
    <s v=""/>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5.7553797730236597E-2"/>
    <n v="4.1555732479532467E-2"/>
    <n v="5.3041522915935425E-2"/>
    <n v="5.3041522915935425E-2"/>
    <n v="1.9083533799613622E-2"/>
    <n v="1.355465952122089E-2"/>
    <m/>
    <n v="6.9913507004191961E-3"/>
    <n v="0"/>
    <n v="1.8169160623030083E-2"/>
    <n v="1.7100162629386671E-3"/>
    <n v="6.9913507004191961E-3"/>
    <x v="0"/>
    <m/>
    <s v="No root cause"/>
    <s v="No root cause"/>
    <s v="No root cause"/>
    <x v="3"/>
    <s v="(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m/>
    <s v=""/>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2115547051790212"/>
    <n v="1.2115547051790212"/>
    <n v="1.0897232851928951E-2"/>
    <n v="6.5472572503160339E-2"/>
    <m/>
    <n v="6.9200103871497141E-3"/>
    <n v="2.3480370410336959E-2"/>
    <n v="1.062524013042725E-2"/>
    <n v="0"/>
    <n v="6.9200103871497141E-3"/>
    <x v="0"/>
    <m/>
    <s v="No root cause"/>
    <s v="No root cause"/>
    <s v="No root cause"/>
    <x v="3"/>
    <s v=""/>
    <s v="EST_096"/>
    <m/>
    <s v=""/>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8536125307827289E-4"/>
    <n v="6.0639266279136972E-4"/>
    <n v="2.8536125307821499E-4"/>
    <n v="2.8536125307827289E-4"/>
    <n v="1.5230134267846121E-4"/>
    <n v="2.6752617476088987E-4"/>
    <n v="1.9779280204775236"/>
    <n v="3.0819015332460129"/>
    <n v="2.0331271758156864"/>
    <n v="0.69608527164964473"/>
    <n v="0.69608527164964473"/>
    <n v="3.1722183698453059"/>
    <n v="1.5513486172820481"/>
    <m/>
    <n v="6.6881543690236198E-3"/>
    <n v="0"/>
    <n v="1.6734753205422E-2"/>
    <n v="2.0520195155269826E-3"/>
    <n v="6.6881543690236198E-3"/>
    <x v="0"/>
    <m/>
    <s v="No root cause"/>
    <s v="No root cause"/>
    <s v="No root cause"/>
    <x v="3"/>
    <s v=""/>
    <s v="SUD_003"/>
    <m/>
    <s v=""/>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0"/>
    <n v="0"/>
    <n v="1.3378631417112596E-3"/>
    <n v="0"/>
    <m/>
    <n v="6.5105571225535291E-3"/>
    <n v="0"/>
    <n v="1.9393307833843351E-2"/>
    <n v="0"/>
    <n v="6.5105571225535291E-3"/>
    <x v="0"/>
    <m/>
    <s v="IHS"/>
    <s v="POWER ISSUE"/>
    <s v="Defaut GE &amp; Power Cabinet"/>
    <x v="0"/>
    <s v="(05-10-2026 ticket): INC-20260510-00013969...Grid Outage"/>
    <s v="ADM_054"/>
    <m/>
    <s v=""/>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8.0271788502682428E-4"/>
    <n v="0"/>
    <n v="2.764917159536535E-3"/>
    <n v="8.0271788502682428E-4"/>
    <n v="1.6054357700536486E-3"/>
    <n v="0.24161509178241378"/>
    <n v="0"/>
    <n v="0"/>
    <n v="0"/>
    <n v="1.8730083983956953E-3"/>
    <n v="1.8730083983956953E-3"/>
    <n v="3.3000624162211412E-3"/>
    <n v="0"/>
    <m/>
    <n v="6.24299998053068E-3"/>
    <n v="0"/>
    <n v="1.8596322580397433E-2"/>
    <n v="0"/>
    <n v="6.24299998053068E-3"/>
    <x v="0"/>
    <m/>
    <s v="No root cause"/>
    <s v="No root cause"/>
    <s v="No root cause"/>
    <x v="3"/>
    <s v="(05-10-2026 ticket): INC-20260510-00013940...impacté après Mbamti ...Grid Outage"/>
    <s v="ADM_144"/>
    <m/>
    <s v=""/>
  </r>
  <r>
    <s v="Makong-II-IHS"/>
    <s v="OST_256"/>
    <s v="OUEST"/>
    <s v="IHS"/>
    <s v="Grid-Gen"/>
    <s v="OUEST"/>
    <s v="Dschang"/>
    <s v="NOKIA"/>
    <n v="0"/>
    <n v="1.7949912555833222E-2"/>
    <n v="0"/>
    <n v="0"/>
    <n v="0"/>
    <n v="0"/>
    <n v="0"/>
    <n v="0"/>
    <n v="0"/>
    <n v="0"/>
    <n v="0"/>
    <n v="0"/>
    <n v="0"/>
    <n v="0"/>
    <n v="0"/>
    <n v="0"/>
    <n v="4.2269135612230313E-3"/>
    <n v="0"/>
    <n v="0"/>
    <n v="2.9035507500720634E-2"/>
    <n v="0"/>
    <n v="0"/>
    <n v="0"/>
    <n v="0"/>
    <m/>
    <n v="5.7964004531537256E-3"/>
    <n v="4.8709279042720285E-3"/>
    <n v="1.009397812390599E-2"/>
    <n v="3.2832312248420978E-3"/>
    <n v="5.7964004531537256E-3"/>
    <x v="0"/>
    <m/>
    <s v="No root cause"/>
    <s v="No root cause"/>
    <s v="No root cause"/>
    <x v="3"/>
    <s v=""/>
    <s v="OST_256"/>
    <m/>
    <s v=""/>
  </r>
  <r>
    <s v="EST_064_N_Garga-Salari-MTN"/>
    <s v="EST_064"/>
    <s v="CENTRE"/>
    <s v="IHS"/>
    <s v="Solar-Gen"/>
    <s v="EST"/>
    <s v="Garga-Salari"/>
    <s v="NOKIA"/>
    <n v="1.0701046990437507E-3"/>
    <n v="0"/>
    <n v="0"/>
    <n v="0"/>
    <n v="0"/>
    <n v="0"/>
    <n v="0"/>
    <n v="0"/>
    <n v="0"/>
    <n v="0"/>
    <n v="0"/>
    <n v="0"/>
    <n v="0.46624461737336415"/>
    <n v="0"/>
    <n v="0"/>
    <n v="0"/>
    <n v="0"/>
    <n v="0"/>
    <n v="0"/>
    <n v="0"/>
    <n v="0"/>
    <n v="0"/>
    <n v="0"/>
    <n v="0"/>
    <m/>
    <n v="5.3505234952187534E-3"/>
    <n v="0"/>
    <n v="1.5937860195640363E-2"/>
    <n v="0"/>
    <n v="5.3505234952187534E-3"/>
    <x v="0"/>
    <m/>
    <s v="No root cause"/>
    <s v="No root cause"/>
    <s v="No root cause"/>
    <x v="3"/>
    <s v=""/>
    <s v="EST_064"/>
    <m/>
    <s v=""/>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0"/>
    <n v="0"/>
    <n v="2.3189627789661155E-3"/>
    <n v="0"/>
    <m/>
    <n v="4.8160285564095634E-3"/>
    <n v="0"/>
    <n v="1.4345734562021418E-2"/>
    <n v="0"/>
    <n v="4.8160285564095634E-3"/>
    <x v="0"/>
    <m/>
    <s v="No root cause"/>
    <s v="No root cause"/>
    <s v="No root cause"/>
    <x v="3"/>
    <s v=""/>
    <s v="ADM_055"/>
    <m/>
    <s v=""/>
  </r>
  <r>
    <s v="Dakana"/>
    <s v="EXN_211"/>
    <s v="EXTREME-NORD"/>
    <s v="IHS"/>
    <s v="Hybrid-Gen"/>
    <s v="EXTREME-NORD"/>
    <s v="Dakana"/>
    <s v="NOKIA"/>
    <n v="0.12579238602832277"/>
    <n v="1.1042919236351156"/>
    <n v="0"/>
    <n v="0"/>
    <n v="0"/>
    <n v="0"/>
    <n v="0"/>
    <n v="0"/>
    <n v="0"/>
    <n v="0"/>
    <n v="0"/>
    <n v="5.9982981228613515E-2"/>
    <n v="1.8987955370989934E-2"/>
    <n v="2.7877570454759875"/>
    <n v="5.9982981228613515E-2"/>
    <n v="0"/>
    <n v="0"/>
    <n v="0"/>
    <n v="0"/>
    <n v="0"/>
    <n v="3.3442555352949066"/>
    <n v="3.3442555352949066"/>
    <n v="0"/>
    <n v="0"/>
    <m/>
    <n v="4.8157498349235073E-3"/>
    <n v="0"/>
    <n v="1.4344904321002525E-2"/>
    <n v="0"/>
    <n v="4.8157498349235073E-3"/>
    <x v="2"/>
    <m/>
    <s v="No root cause"/>
    <s v="No root cause"/>
    <s v="No root cause"/>
    <x v="3"/>
    <s v=""/>
    <s v="EXN_211"/>
    <m/>
    <s v=""/>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2.3339815906786532"/>
    <n v="0.27180549202709925"/>
    <n v="1.086906199530068"/>
    <n v="2.3339815906786532"/>
    <n v="1.3018002014650445"/>
    <n v="0.58441984630442934"/>
    <n v="8.9175391586886099E-5"/>
    <n v="1.0701046990435595E-4"/>
    <n v="9.0958899418763111E-4"/>
    <n v="13.86916329226985"/>
    <n v="13.86916329226985"/>
    <n v="5.7152954123133917"/>
    <n v="0.36913261593514274"/>
    <m/>
    <n v="4.6371203625230279E-3"/>
    <n v="0"/>
    <n v="0"/>
    <n v="8.8920845672812443E-3"/>
    <n v="4.6371203625230279E-3"/>
    <x v="2"/>
    <m/>
    <s v="IHS"/>
    <s v="POWER ISSUE"/>
    <s v="Defaut GE &amp; Power Cabinet"/>
    <x v="0"/>
    <s v="(05-10-2026 ticket): INC-20260510-00014667...Grid Outage"/>
    <s v="EXN_100"/>
    <m/>
    <s v=""/>
  </r>
  <r>
    <s v="Brigaya"/>
    <s v="EST_056"/>
    <s v="CENTRE"/>
    <s v="IHS"/>
    <s v="Solar-Gen"/>
    <s v="EST"/>
    <s v="Brigaya"/>
    <s v="NOKIA"/>
    <n v="2.9427879223703924E-3"/>
    <n v="0"/>
    <n v="7.1340313269584272E-3"/>
    <n v="0"/>
    <n v="0"/>
    <n v="0"/>
    <n v="0"/>
    <n v="0"/>
    <n v="0"/>
    <n v="0"/>
    <n v="7.0805260920062405E-3"/>
    <n v="0"/>
    <n v="0.46684826771817967"/>
    <n v="0"/>
    <n v="0"/>
    <n v="0"/>
    <n v="0"/>
    <n v="0"/>
    <n v="0"/>
    <n v="0"/>
    <n v="0"/>
    <n v="0"/>
    <n v="0"/>
    <n v="0"/>
    <m/>
    <n v="4.5479449709359835E-3"/>
    <n v="0"/>
    <n v="1.3547181166294438E-2"/>
    <n v="0"/>
    <n v="4.5479449709359835E-3"/>
    <x v="0"/>
    <m/>
    <s v="No root cause"/>
    <s v="No root cause"/>
    <s v="No root cause"/>
    <x v="3"/>
    <s v=""/>
    <s v="EST_056"/>
    <m/>
    <s v=""/>
  </r>
  <r>
    <s v="Doumofe-MTN"/>
    <s v="OST_116"/>
    <s v="OUEST"/>
    <s v="IHS"/>
    <s v="Solar-Gen"/>
    <s v="OUEST"/>
    <s v="Doumofe"/>
    <s v="NOKIA"/>
    <n v="0"/>
    <n v="0"/>
    <n v="0"/>
    <n v="0"/>
    <n v="0"/>
    <n v="0"/>
    <n v="1.4404005556090718"/>
    <n v="2.2826125883451067"/>
    <n v="1.7369864467903282"/>
    <n v="8.9175391586982075E-4"/>
    <n v="0"/>
    <n v="9.9698087794243204E-2"/>
    <n v="0"/>
    <n v="0"/>
    <n v="9.9698087794243204E-2"/>
    <n v="0"/>
    <n v="1.1358626327999932"/>
    <n v="0"/>
    <n v="0"/>
    <n v="0"/>
    <n v="8.9175391586982075E-4"/>
    <n v="8.9175391586982075E-4"/>
    <n v="4.394563297406353E-2"/>
    <n v="0"/>
    <m/>
    <n v="4.2447486395401982E-3"/>
    <n v="2.8725985076476068E-3"/>
    <n v="1.1422133140208885E-2"/>
    <n v="0"/>
    <n v="4.2447486395401982E-3"/>
    <x v="0"/>
    <m/>
    <s v="No root cause"/>
    <s v="No root cause"/>
    <s v="No root cause"/>
    <x v="3"/>
    <s v=""/>
    <s v="OST_116"/>
    <m/>
    <s v=""/>
  </r>
  <r>
    <s v="SGC_Bonanjo"/>
    <s v="LIT_742"/>
    <s v="Douala"/>
    <s v="CAMUSAT"/>
    <s v="Good Grid no GE - 8h"/>
    <s v="LITTORAL"/>
    <s v="Douala"/>
    <s v="ZTE"/>
    <n v="0"/>
    <n v="0"/>
    <n v="0"/>
    <n v="0"/>
    <n v="0"/>
    <n v="0"/>
    <n v="0"/>
    <n v="0"/>
    <n v="0"/>
    <n v="0"/>
    <n v="0"/>
    <n v="0"/>
    <n v="0"/>
    <n v="0"/>
    <n v="0"/>
    <n v="9.3812511949502887E-3"/>
    <n v="0"/>
    <n v="0"/>
    <n v="0"/>
    <n v="0"/>
    <n v="8.2041360260021456E-3"/>
    <n v="8.2041360260021456E-3"/>
    <n v="0"/>
    <n v="0"/>
    <m/>
    <n v="4.2269135612228066E-3"/>
    <n v="0"/>
    <n v="4.0375912495621922E-3"/>
    <n v="5.5062523666624934E-3"/>
    <n v="4.2269135612228066E-3"/>
    <x v="0"/>
    <m/>
    <s v="No root cause"/>
    <s v="No root cause"/>
    <s v="No root cause"/>
    <x v="3"/>
    <s v=""/>
    <s v="LIT_742"/>
    <m/>
    <s v=""/>
  </r>
  <r>
    <s v="EXN_355_H_Maroua-Hedjere-Miskine"/>
    <s v="EXN_355"/>
    <s v="Maroua"/>
    <s v="ESCO"/>
    <s v="Hybrid Solar - S3"/>
    <s v="EXN"/>
    <s v="Maroua"/>
    <s v="Huawei"/>
    <n v="0"/>
    <n v="0"/>
    <n v="0"/>
    <n v="0"/>
    <n v="0"/>
    <n v="0"/>
    <n v="0"/>
    <n v="0"/>
    <n v="0"/>
    <n v="0"/>
    <n v="0"/>
    <n v="0"/>
    <n v="0"/>
    <s v=""/>
    <n v="0"/>
    <n v="0"/>
    <n v="0"/>
    <n v="0"/>
    <n v="0"/>
    <n v="0"/>
    <n v="0"/>
    <n v="0"/>
    <n v="0"/>
    <n v="0"/>
    <m/>
    <n v="3.9237172298270985E-3"/>
    <n v="0"/>
    <n v="1.1687764143469639E-2"/>
    <n v="0"/>
    <n v="3.9237172298270985E-3"/>
    <x v="0"/>
    <m/>
    <s v="No root cause"/>
    <s v="No root cause"/>
    <s v="No root cause"/>
    <x v="3"/>
    <s v=""/>
    <s v="EXN_355"/>
    <m/>
    <s v=""/>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6752617476088987E-4"/>
    <n v="2.4969109644359369E-4"/>
    <n v="2.6752617476094782E-4"/>
    <n v="2.6752617476083203E-4"/>
    <n v="1.2145688334146381E-2"/>
    <n v="2.4969109644353585E-4"/>
    <n v="7.1875365619107666E-3"/>
    <n v="2.6752617476071623E-4"/>
    <n v="2.1723125390588054E-2"/>
    <n v="0.15122362905319958"/>
    <n v="0.15122362905319958"/>
    <n v="3.0319633139559802E-4"/>
    <n v="2.6217565126571822E-3"/>
    <m/>
    <n v="3.1568088621791611E-3"/>
    <n v="0"/>
    <n v="8.5001921043422069E-3"/>
    <n v="5.814055293988929E-4"/>
    <n v="3.1568088621791611E-3"/>
    <x v="0"/>
    <m/>
    <s v="IHS"/>
    <s v="POWER ISSUE"/>
    <s v="Defaut GE &amp; Power Cabinet"/>
    <x v="0"/>
    <s v="(05-10-2026 ticket): INC-20260510-00009449...Grid Outage"/>
    <s v="CTR_547"/>
    <m/>
    <s v=""/>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1.0003873779010537"/>
    <n v="0"/>
    <n v="0"/>
    <n v="0"/>
    <n v="1.7997377530084209"/>
    <n v="0"/>
    <m/>
    <n v="3.1211387055442835E-3"/>
    <n v="0"/>
    <n v="9.2970851141235787E-3"/>
    <n v="0"/>
    <n v="3.1211387055442835E-3"/>
    <x v="2"/>
    <m/>
    <s v="No root cause"/>
    <s v="No root cause"/>
    <s v="No root cause"/>
    <x v="3"/>
    <s v=""/>
    <s v="EXN_106"/>
    <m/>
    <s v=""/>
  </r>
  <r>
    <s v="Fongo-Tongo"/>
    <s v="SUO_136"/>
    <s v="SUD-OUEST"/>
    <s v="IHS"/>
    <s v="Grid-Gen"/>
    <s v="SUD-OUEST"/>
    <s v="Fongo-Tongo"/>
    <s v="NOKIA"/>
    <n v="0"/>
    <n v="0"/>
    <n v="0"/>
    <n v="0"/>
    <n v="0"/>
    <n v="0"/>
    <n v="0"/>
    <n v="0"/>
    <n v="0"/>
    <n v="0"/>
    <n v="0"/>
    <n v="0"/>
    <n v="0"/>
    <n v="0"/>
    <n v="0"/>
    <n v="0"/>
    <n v="0"/>
    <n v="0"/>
    <n v="0"/>
    <n v="0"/>
    <n v="0"/>
    <n v="0"/>
    <n v="0"/>
    <n v="0"/>
    <m/>
    <n v="3.0676334705920958E-3"/>
    <n v="2.1482041013712535E-2"/>
    <n v="0"/>
    <n v="0"/>
    <n v="3.0676334705920958E-3"/>
    <x v="2"/>
    <m/>
    <s v="No root cause"/>
    <s v="No root cause"/>
    <s v="No root cause"/>
    <x v="3"/>
    <s v="(05-10-2026 ocm ran 12h) Power status check Ongoing"/>
    <s v="SUO_136"/>
    <m/>
    <s v=""/>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n v="1.8229233548210362"/>
    <n v="0"/>
    <m/>
    <n v="2.9427879223703239E-3"/>
    <n v="0"/>
    <n v="8.7658231076022299E-3"/>
    <n v="0"/>
    <n v="2.9427879223703239E-3"/>
    <x v="2"/>
    <m/>
    <s v="No root cause"/>
    <s v="No root cause"/>
    <s v="No root cause"/>
    <x v="3"/>
    <s v=""/>
    <s v="EXN_258"/>
    <m/>
    <s v=""/>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4.114017515473714"/>
    <n v="0.75648293917800891"/>
    <n v="2.9959364557561643"/>
    <n v="4.114017515473714"/>
    <n v="5.8427716567789362E-2"/>
    <n v="1.1592800906307156E-2"/>
    <n v="9.2225189979254052E-2"/>
    <n v="0.10558366363898375"/>
    <n v="2.8821486560911543E-2"/>
    <n v="0.36597580707296429"/>
    <n v="0.36597580707296429"/>
    <n v="0"/>
    <n v="0"/>
    <m/>
    <n v="2.942787922370271E-3"/>
    <n v="0"/>
    <n v="8.7658231076020721E-3"/>
    <n v="0"/>
    <n v="2.942787922370271E-3"/>
    <x v="2"/>
    <m/>
    <s v="No root cause"/>
    <s v="No root cause"/>
    <s v="No root cause"/>
    <x v="3"/>
    <s v=""/>
    <s v="NRO_005"/>
    <m/>
    <s v=""/>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0"/>
    <n v="0.15031759076619564"/>
    <n v="4.5087965663172545E-2"/>
    <m/>
    <n v="2.6754165749574665E-3"/>
    <n v="0"/>
    <n v="7.9693912894457358E-3"/>
    <n v="0"/>
    <n v="2.6754165749574665E-3"/>
    <x v="0"/>
    <m/>
    <s v="IHS"/>
    <s v="POWER ISSUE"/>
    <s v="Defaut GE &amp; Power Cabinet"/>
    <x v="0"/>
    <s v="(05-10-2026 ticket): INC-20260510-00014583...Grid Outage"/>
    <s v="NRD_111"/>
    <m/>
    <s v=""/>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303886905628175"/>
    <n v="4.6371203625230331E-3"/>
    <n v="2.3402119663387868"/>
    <n v="2.630388690562818"/>
    <n v="0"/>
    <n v="1.515981656978832E-3"/>
    <n v="8.277259847103427E-2"/>
    <n v="0.20002040332959523"/>
    <n v="0"/>
    <n v="0"/>
    <n v="0"/>
    <n v="8.1648988537038517E-2"/>
    <n v="0"/>
    <m/>
    <n v="2.5860863560222408E-3"/>
    <n v="0"/>
    <n v="7.7032990945590431E-3"/>
    <n v="0"/>
    <n v="2.5860863560222408E-3"/>
    <x v="2"/>
    <m/>
    <s v="No root cause"/>
    <s v="No root cause"/>
    <s v="No root cause"/>
    <x v="3"/>
    <s v=""/>
    <s v="NRO_098"/>
    <m/>
    <s v=""/>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0"/>
    <n v="0"/>
    <n v="0"/>
    <m/>
    <n v="2.5683957832301476E-3"/>
    <n v="0"/>
    <n v="7.438098536816427E-3"/>
    <n v="1.3680130103533347E-4"/>
    <n v="2.5683957832301476E-3"/>
    <x v="0"/>
    <m/>
    <s v="No root cause"/>
    <s v="No root cause"/>
    <s v="No root cause"/>
    <x v="3"/>
    <s v=""/>
    <s v="SUD_127"/>
    <m/>
    <s v=""/>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5.3505234952196091E-4"/>
    <n v="5.3505234952196091E-4"/>
    <n v="0"/>
    <n v="0"/>
    <m/>
    <n v="2.5683854614065365E-3"/>
    <n v="0"/>
    <n v="6.9068057841860991E-3"/>
    <n v="4.788045536226829E-4"/>
    <n v="2.5683854614065365E-3"/>
    <x v="0"/>
    <m/>
    <s v="No root cause"/>
    <s v="No root cause"/>
    <s v="No root cause"/>
    <x v="3"/>
    <s v=""/>
    <s v="SUD_121"/>
    <m/>
    <s v=""/>
  </r>
  <r>
    <s v="Katoual-MTN"/>
    <s v="EXN_026"/>
    <s v="EXTREME-NORD"/>
    <s v="IHS"/>
    <s v="Grid-Gen"/>
    <s v="EXTREME-NORD"/>
    <s v="Maroua"/>
    <s v="Huawei"/>
    <n v="0"/>
    <n v="0"/>
    <n v="0"/>
    <n v="0"/>
    <n v="0"/>
    <n v="0"/>
    <n v="0"/>
    <n v="0"/>
    <n v="0"/>
    <n v="0"/>
    <n v="0"/>
    <n v="0"/>
    <n v="0"/>
    <n v="0"/>
    <n v="0"/>
    <n v="0"/>
    <n v="0"/>
    <n v="0"/>
    <n v="0"/>
    <n v="0"/>
    <n v="0"/>
    <n v="0"/>
    <n v="0"/>
    <n v="0"/>
    <m/>
    <n v="2.4077355728484473E-3"/>
    <n v="0"/>
    <n v="7.1720370880381896E-3"/>
    <n v="0"/>
    <n v="2.4077355728484473E-3"/>
    <x v="2"/>
    <m/>
    <s v="IHS"/>
    <s v="POWER ISSUE"/>
    <s v="Defaut GE &amp; Power Cabinet"/>
    <x v="0"/>
    <s v="(05-10-2026 ticket): INC-20260510-00014739...power issue ...Grid Outage"/>
    <s v="EXN_026"/>
    <m/>
    <s v=""/>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6.5098035858495058E-3"/>
    <n v="6.5098035858495058E-3"/>
    <n v="0"/>
    <n v="3.3422936766799929E-2"/>
    <m/>
    <n v="2.1758795547223001E-3"/>
    <n v="0"/>
    <n v="6.4813964795604369E-3"/>
    <n v="0"/>
    <n v="2.1758795547223001E-3"/>
    <x v="2"/>
    <m/>
    <s v="No root cause"/>
    <s v="No root cause"/>
    <s v="No root cause"/>
    <x v="3"/>
    <s v=""/>
    <s v="EXN_181"/>
    <m/>
    <s v=""/>
  </r>
  <r>
    <s v="Meidougou-MTN"/>
    <s v="ADM_062"/>
    <s v="ADAMAOUA"/>
    <s v="IHS"/>
    <s v="Grid-Gen"/>
    <s v="ADAMAOUA"/>
    <s v="Meidougou"/>
    <s v="NOKIA"/>
    <n v="0"/>
    <n v="0"/>
    <n v="0"/>
    <n v="0"/>
    <n v="0"/>
    <n v="0"/>
    <n v="0"/>
    <n v="2.7158273919121294"/>
    <n v="1.6022050589572854"/>
    <n v="0"/>
    <n v="0"/>
    <n v="0.10440654847003564"/>
    <n v="0"/>
    <n v="0"/>
    <n v="0.10440654847003564"/>
    <n v="0"/>
    <n v="0"/>
    <n v="0"/>
    <n v="0"/>
    <n v="0"/>
    <n v="0.29224559330884936"/>
    <n v="0.29224559330884936"/>
    <n v="0"/>
    <n v="0"/>
    <m/>
    <n v="2.1580444764049051E-3"/>
    <n v="1.5112366061972192E-2"/>
    <n v="0"/>
    <n v="0"/>
    <n v="2.1580444764049051E-3"/>
    <x v="0"/>
    <m/>
    <s v="No root cause"/>
    <s v="No root cause"/>
    <s v="No root cause"/>
    <x v="3"/>
    <s v="(05-10-2026 ticket): INC-20260510-00013403...Others"/>
    <s v="ADM_062"/>
    <m/>
    <s v=""/>
  </r>
  <r>
    <s v="LIT_839_Z_KMC-NKOLBONG"/>
    <s v="LIT_839"/>
    <s v="Douala"/>
    <s v="ESCO"/>
    <s v="GE"/>
    <s v="LITTORAL"/>
    <s v="Douala"/>
    <s v="ZTE"/>
    <n v="0"/>
    <n v="0"/>
    <n v="0"/>
    <n v="0"/>
    <n v="0"/>
    <n v="7.1433234027617267"/>
    <n v="0"/>
    <n v="1.0183829719233059E-2"/>
    <n v="0"/>
    <n v="0"/>
    <n v="0"/>
    <n v="0"/>
    <n v="0"/>
    <n v="0"/>
    <n v="0"/>
    <n v="0"/>
    <n v="0"/>
    <n v="0"/>
    <n v="0"/>
    <n v="0"/>
    <n v="0"/>
    <n v="0"/>
    <n v="0"/>
    <n v="0"/>
    <m/>
    <n v="1.9440235365960584E-3"/>
    <n v="0"/>
    <n v="0"/>
    <n v="3.7278354532061112E-3"/>
    <n v="1.9440235365960584E-3"/>
    <x v="0"/>
    <m/>
    <s v="No root cause"/>
    <s v="No root cause"/>
    <s v="No root cause"/>
    <x v="3"/>
    <s v=""/>
    <s v="LIT_839"/>
    <m/>
    <s v=""/>
  </r>
  <r>
    <s v="Matafal"/>
    <s v="EXN_207"/>
    <s v="EXTREME-NORD"/>
    <s v="IHS"/>
    <s v="Hybrid-Gen"/>
    <s v="EXTREME-NORD"/>
    <s v="Matafal"/>
    <s v="NOKIA"/>
    <n v="0"/>
    <n v="2.7645971274559804E-3"/>
    <n v="4.1782281180049188E-2"/>
    <n v="0"/>
    <n v="0"/>
    <n v="0"/>
    <n v="0"/>
    <n v="0.12041814767257501"/>
    <n v="0.47552141736597703"/>
    <n v="0"/>
    <n v="0"/>
    <n v="0.30939685048651261"/>
    <n v="0.12615152974952956"/>
    <n v="2.0849861988809393E-2"/>
    <n v="0.30939685048651266"/>
    <n v="0"/>
    <n v="0"/>
    <n v="0"/>
    <n v="1.6230860554741829E-2"/>
    <n v="0"/>
    <n v="0.46249925092671063"/>
    <n v="0.46249925092671063"/>
    <n v="0"/>
    <n v="0"/>
    <m/>
    <n v="1.7836110499716445E-3"/>
    <n v="0"/>
    <n v="5.3129275262971572E-3"/>
    <n v="0"/>
    <n v="1.7836110499716445E-3"/>
    <x v="2"/>
    <m/>
    <s v="No root cause"/>
    <s v="No root cause"/>
    <s v="No root cause"/>
    <x v="3"/>
    <s v="(05-10-2026 ticket): INC-20260510-00014590...Others"/>
    <s v="EXN_207"/>
    <m/>
    <s v=""/>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3929196165886155E-2"/>
    <n v="1.3929196165886155E-2"/>
    <n v="7.9901150861933796E-3"/>
    <n v="7.6690836764802921E-3"/>
    <m/>
    <n v="1.7835078317396413E-3"/>
    <n v="0"/>
    <n v="5.3126200652136241E-3"/>
    <n v="0"/>
    <n v="1.7835078317396413E-3"/>
    <x v="0"/>
    <m/>
    <s v="No root cause"/>
    <s v="No root cause"/>
    <s v="No root cause"/>
    <x v="3"/>
    <s v=""/>
    <s v="SUD_226"/>
    <m/>
    <s v=""/>
  </r>
  <r>
    <s v="Bobongo"/>
    <s v="LIT_250"/>
    <s v="Douala"/>
    <s v="IHS"/>
    <s v="Grid-Gen"/>
    <s v="LITTORAL"/>
    <s v="Douala"/>
    <s v="ZTE"/>
    <n v="0"/>
    <n v="0"/>
    <n v="0"/>
    <n v="0"/>
    <n v="0"/>
    <n v="0"/>
    <n v="0"/>
    <n v="0"/>
    <n v="0"/>
    <n v="0"/>
    <n v="0"/>
    <n v="0"/>
    <n v="0"/>
    <n v="0"/>
    <n v="0"/>
    <n v="8.8907865412218443E-2"/>
    <n v="0"/>
    <n v="0"/>
    <n v="0"/>
    <n v="0"/>
    <n v="0"/>
    <n v="0"/>
    <n v="0"/>
    <n v="0"/>
    <m/>
    <n v="1.5694868919308568E-3"/>
    <n v="0"/>
    <n v="0"/>
    <n v="3.0096286227720868E-3"/>
    <n v="1.5694868919308568E-3"/>
    <x v="0"/>
    <m/>
    <s v="No root cause"/>
    <s v="No root cause"/>
    <s v="No root cause"/>
    <x v="3"/>
    <s v=""/>
    <s v="LIT_250"/>
    <m/>
    <s v=""/>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70292967002399942"/>
    <n v="5.115144801928722E-2"/>
    <n v="8.4252909971378409E-2"/>
    <n v="0.70292967002399953"/>
    <n v="0.42235248963425287"/>
    <n v="3.5448382681526267"/>
    <n v="9.5435504076385097E-2"/>
    <n v="0.11830007447928716"/>
    <n v="7.0448559353713447E-3"/>
    <n v="1.6700318302246639"/>
    <n v="1.6700318302246639"/>
    <n v="1.8726832233265207E-3"/>
    <n v="1.9671199630171818"/>
    <m/>
    <n v="1.3376308738047311E-3"/>
    <n v="0"/>
    <n v="3.9844650489102192E-3"/>
    <n v="0"/>
    <n v="1.3376308738047311E-3"/>
    <x v="0"/>
    <m/>
    <s v="No root cause"/>
    <s v="No root cause"/>
    <s v="No root cause"/>
    <x v="3"/>
    <s v=""/>
    <s v="CTR_300"/>
    <m/>
    <s v=""/>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5.7964004531536632E-3"/>
    <n v="3.8784632934339629"/>
    <n v="1.2361849483353451"/>
    <n v="5.7964004531536632E-3"/>
    <n v="6.5686593442969218E-2"/>
    <n v="2.5860863560224117E-3"/>
    <n v="7.5121349872871529E-2"/>
    <n v="6.0639266279146446E-3"/>
    <n v="0"/>
    <n v="2.6752617476092913E-3"/>
    <n v="2.6752617476092913E-3"/>
    <n v="0"/>
    <n v="0"/>
    <m/>
    <n v="1.2484554822176806E-3"/>
    <n v="0"/>
    <n v="3.7188340456493336E-3"/>
    <n v="0"/>
    <n v="1.2484554822176806E-3"/>
    <x v="2"/>
    <m/>
    <s v="No root cause"/>
    <s v="No root cause"/>
    <s v="No root cause"/>
    <x v="3"/>
    <s v=""/>
    <s v="NRO_039"/>
    <m/>
    <s v=""/>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
    <n v="0"/>
    <n v="3.7453664466531404E-4"/>
    <n v="0.32993111379350709"/>
    <m/>
    <n v="1.1771151689481299E-3"/>
    <n v="8.2431087610757396E-3"/>
    <n v="0"/>
    <n v="0"/>
    <n v="1.1771151689481299E-3"/>
    <x v="0"/>
    <m/>
    <s v="No root cause"/>
    <s v="No root cause"/>
    <s v="No root cause"/>
    <x v="3"/>
    <s v=""/>
    <s v="LIT_120"/>
    <m/>
    <s v=""/>
  </r>
  <r>
    <s v="Nkoabang"/>
    <s v="CTR_084"/>
    <s v="Yaounde"/>
    <s v="IHS"/>
    <s v="Grid-Gen"/>
    <s v="CENTRE"/>
    <s v="Yaounde"/>
    <s v="ZTE"/>
    <n v="0"/>
    <n v="0"/>
    <n v="0"/>
    <n v="0"/>
    <n v="0"/>
    <n v="0"/>
    <n v="0"/>
    <n v="0"/>
    <n v="0"/>
    <n v="0"/>
    <n v="3.6867425442238599"/>
    <n v="0"/>
    <n v="0"/>
    <n v="0"/>
    <n v="0"/>
    <n v="0"/>
    <n v="0"/>
    <n v="0"/>
    <n v="0"/>
    <n v="0"/>
    <n v="0"/>
    <n v="0"/>
    <n v="0"/>
    <n v="0"/>
    <m/>
    <n v="1.1592800906308012E-3"/>
    <n v="0"/>
    <n v="0"/>
    <n v="2.2230211418203961E-3"/>
    <n v="1.1592800906308012E-3"/>
    <x v="0"/>
    <m/>
    <s v="No root cause"/>
    <s v="No root cause"/>
    <s v="No root cause"/>
    <x v="3"/>
    <s v=""/>
    <s v="CTR_084"/>
    <m/>
    <s v=""/>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8.6926388211155921"/>
    <n v="8.6926388211155921"/>
    <n v="7.4363359044382236"/>
    <n v="0"/>
    <m/>
    <n v="1.159280090630734E-3"/>
    <n v="0"/>
    <n v="3.453203042388758E-3"/>
    <n v="0"/>
    <n v="1.159280090630734E-3"/>
    <x v="2"/>
    <m/>
    <s v="No root cause"/>
    <s v="No root cause"/>
    <s v="No root cause"/>
    <x v="3"/>
    <s v=""/>
    <s v="EXN_032"/>
    <m/>
    <s v=""/>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5.2613481036318738E-3"/>
    <n v="4.0542799677111635E-2"/>
    <n v="1.2988930836993091"/>
    <n v="5.2613481036318738E-3"/>
    <n v="0"/>
    <n v="0.26556431614602521"/>
    <n v="8.4235074893060799E-2"/>
    <n v="5.6180496699795622E-3"/>
    <n v="2.965973524182948E-2"/>
    <n v="1.3376308738047311E-3"/>
    <n v="1.3376308738047311E-3"/>
    <n v="0.45035356259256398"/>
    <n v="0"/>
    <m/>
    <n v="1.1592800906306299E-3"/>
    <n v="0"/>
    <n v="3.4532030423884484E-3"/>
    <n v="0"/>
    <n v="1.1592800906306299E-3"/>
    <x v="2"/>
    <m/>
    <s v="No root cause"/>
    <s v="No root cause"/>
    <s v="No root cause"/>
    <x v="3"/>
    <s v=""/>
    <s v="NRO_044"/>
    <m/>
    <s v=""/>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3.2908676884766161"/>
    <n v="1.7415281392201041"/>
    <n v="1.7494939144334163"/>
    <n v="1.3095178660841684"/>
    <n v="0"/>
    <n v="0"/>
    <n v="0"/>
    <n v="0"/>
    <n v="0.6635218959108804"/>
    <n v="0.59078696926373953"/>
    <n v="0.59078696926373953"/>
    <n v="8.1154302773709126E-3"/>
    <n v="5.7607302965188747E-2"/>
    <m/>
    <n v="9.6308308234450849E-4"/>
    <n v="0"/>
    <n v="0"/>
    <n v="1.8467961890179917E-3"/>
    <n v="9.6308308234450849E-4"/>
    <x v="0"/>
    <m/>
    <s v="IHS"/>
    <s v="POWER ISSUE"/>
    <s v="Defaut GE &amp; Power Cabinet"/>
    <x v="0"/>
    <s v="(05-10-2026 ticket): INC-20260510-00014683...Grid Outage"/>
    <s v="NRD_057"/>
    <m/>
    <s v=""/>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0257852428281603E-4"/>
    <n v="8.0257852428281603E-4"/>
    <n v="0"/>
    <n v="2.675261747609386E-4"/>
    <m/>
    <n v="8.9175391586979538E-4"/>
    <n v="0"/>
    <n v="2.656310032606737E-3"/>
    <n v="0"/>
    <n v="8.9175391586979538E-4"/>
    <x v="0"/>
    <m/>
    <s v="No root cause"/>
    <s v="No root cause"/>
    <s v="No root cause"/>
    <x v="3"/>
    <s v=""/>
    <s v="ADM_069"/>
    <m/>
    <s v=""/>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685414900993909E-2"/>
    <n v="0"/>
    <n v="0"/>
    <n v="1.685414900993909E-2"/>
    <n v="4.1894598967562806E-2"/>
    <n v="0.31593057731435098"/>
    <n v="3.9522533551349333E-2"/>
    <n v="8.150630791049782E-3"/>
    <n v="1.3022817485796143"/>
    <n v="2.4077355728483103E-3"/>
    <n v="2.4077355728483103E-3"/>
    <n v="0.69430176381790532"/>
    <n v="9.4187048594167821E-2"/>
    <m/>
    <n v="7.1340313269589077E-4"/>
    <n v="0"/>
    <n v="2.1250480260855517E-3"/>
    <n v="0"/>
    <n v="7.1340313269589077E-4"/>
    <x v="0"/>
    <m/>
    <s v="No root cause"/>
    <s v="No root cause"/>
    <s v="No root cause"/>
    <x v="3"/>
    <s v="(05-10-2026 cells nokia): 09/05/2026 : Need BO RAN analysis ..;..;(05-10-2026 cells nokia): 09/05/2026 : Need BO RAN analysis "/>
    <s v="CTR_097"/>
    <m/>
    <s v=""/>
  </r>
  <r>
    <s v="Boko-IHS"/>
    <s v="LIT_633"/>
    <s v="Douala"/>
    <s v="IHS"/>
    <s v="Grid-Gen"/>
    <s v="LITTORAL"/>
    <s v="Douala"/>
    <s v="ZTE"/>
    <n v="0"/>
    <n v="0"/>
    <n v="0"/>
    <n v="0"/>
    <n v="0"/>
    <n v="0"/>
    <n v="0"/>
    <n v="0"/>
    <n v="0"/>
    <n v="0"/>
    <n v="0"/>
    <n v="0"/>
    <n v="10.212383679619217"/>
    <n v="0"/>
    <n v="0"/>
    <n v="0"/>
    <n v="0"/>
    <n v="0"/>
    <n v="0"/>
    <n v="0"/>
    <n v="0"/>
    <n v="0"/>
    <n v="5.1195235608518619"/>
    <n v="3.9050439028287842"/>
    <m/>
    <n v="6.2422774110884019E-4"/>
    <n v="0"/>
    <n v="0"/>
    <n v="1.1970113840570353E-3"/>
    <n v="6.2422774110884019E-4"/>
    <x v="0"/>
    <m/>
    <s v="No root cause"/>
    <s v="No root cause"/>
    <s v="No root cause"/>
    <x v="3"/>
    <s v=""/>
    <s v="LIT_633"/>
    <m/>
    <s v=""/>
  </r>
  <r>
    <s v="LIT_834_Z_Ngodi-Bakoko-IHS"/>
    <s v="LIT_834"/>
    <s v="Douala"/>
    <s v="ESCO"/>
    <s v="Grid-Gen"/>
    <s v="LITTORAL"/>
    <s v="Douala"/>
    <s v="ZTE"/>
    <n v="0"/>
    <n v="0"/>
    <n v="0"/>
    <n v="0"/>
    <n v="0.22379456272668369"/>
    <n v="0"/>
    <n v="0"/>
    <n v="0"/>
    <n v="0"/>
    <n v="0.98326570271635383"/>
    <n v="0"/>
    <n v="0"/>
    <n v="0"/>
    <n v="0"/>
    <n v="0"/>
    <n v="3.4064999586228654E-3"/>
    <n v="0"/>
    <n v="0"/>
    <n v="0"/>
    <n v="0"/>
    <n v="0"/>
    <n v="0"/>
    <n v="0"/>
    <n v="0"/>
    <m/>
    <n v="5.8855758447398589E-4"/>
    <n v="0"/>
    <n v="0"/>
    <n v="1.1286107335393685E-3"/>
    <n v="5.8855758447398589E-4"/>
    <x v="0"/>
    <m/>
    <s v="No root cause"/>
    <s v="No root cause"/>
    <s v="No root cause"/>
    <x v="3"/>
    <s v=""/>
    <s v="LIT_834"/>
    <m/>
    <s v=""/>
  </r>
  <r>
    <s v="Yassa-Dispensaire"/>
    <s v="LIT_639"/>
    <s v="Douala"/>
    <s v="CAMUSAT"/>
    <s v="Good Grid + GE"/>
    <s v="LITTORAL"/>
    <s v="Douala"/>
    <s v="ZTE"/>
    <n v="0"/>
    <n v="0"/>
    <n v="0"/>
    <n v="0"/>
    <n v="6.7042059395090808E-2"/>
    <n v="0"/>
    <n v="0"/>
    <n v="0"/>
    <n v="0"/>
    <n v="0"/>
    <n v="0"/>
    <n v="0"/>
    <n v="0"/>
    <n v="0"/>
    <n v="0"/>
    <n v="0"/>
    <n v="0"/>
    <n v="0"/>
    <n v="0"/>
    <n v="0"/>
    <n v="0"/>
    <n v="0"/>
    <n v="0"/>
    <n v="0"/>
    <m/>
    <n v="5.7072250615664423E-4"/>
    <n v="0"/>
    <n v="0"/>
    <n v="1.0944104082806993E-3"/>
    <n v="5.7072250615664423E-4"/>
    <x v="0"/>
    <m/>
    <s v="No root cause"/>
    <s v="No root cause"/>
    <s v="No root cause"/>
    <x v="3"/>
    <s v=""/>
    <s v="LIT_639"/>
    <m/>
    <s v=""/>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m/>
    <n v="5.5288742783930257E-4"/>
    <n v="0"/>
    <n v="0"/>
    <n v="1.06021008302203E-3"/>
    <n v="5.5288742783930257E-4"/>
    <x v="0"/>
    <m/>
    <s v="No root cause"/>
    <s v="No root cause"/>
    <s v="No root cause"/>
    <x v="3"/>
    <s v=""/>
    <s v="LIT_157"/>
    <m/>
    <s v=""/>
  </r>
  <r>
    <s v="Ndogp-ZR"/>
    <s v="LIT_251"/>
    <s v="Douala"/>
    <s v="IHS"/>
    <s v="Grid-Gen"/>
    <s v="LITTORAL"/>
    <s v="Douala"/>
    <s v="ZTE"/>
    <n v="0"/>
    <n v="0"/>
    <n v="0"/>
    <n v="0"/>
    <n v="0"/>
    <n v="0"/>
    <n v="0"/>
    <n v="0"/>
    <n v="0"/>
    <n v="0"/>
    <n v="0"/>
    <n v="0"/>
    <n v="0"/>
    <n v="0"/>
    <n v="0"/>
    <n v="0"/>
    <n v="0"/>
    <n v="0"/>
    <n v="0"/>
    <n v="0"/>
    <n v="0"/>
    <n v="0"/>
    <n v="0"/>
    <n v="0"/>
    <m/>
    <n v="5.5288742783913148E-4"/>
    <n v="0"/>
    <n v="0"/>
    <n v="1.0602100830217019E-3"/>
    <n v="5.5288742783913148E-4"/>
    <x v="0"/>
    <m/>
    <s v="No root cause"/>
    <s v="No root cause"/>
    <s v="No root cause"/>
    <x v="3"/>
    <s v=""/>
    <s v="LIT_251"/>
    <m/>
    <s v=""/>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8.0257852428281603E-4"/>
    <n v="8.0257852428281603E-4"/>
    <n v="3.5670156634791817E-4"/>
    <n v="8.0257852428281581E-4"/>
    <m/>
    <n v="5.3505234952187721E-4"/>
    <n v="0"/>
    <n v="1.593786019564042E-3"/>
    <n v="0"/>
    <n v="5.3505234952187721E-4"/>
    <x v="0"/>
    <m/>
    <s v="No root cause"/>
    <s v="No root cause"/>
    <s v="No root cause"/>
    <x v="3"/>
    <s v="(05-10-2026 ticket): INC-20260510-00015149...Others"/>
    <s v="ADM_017"/>
    <m/>
    <s v=""/>
  </r>
  <r>
    <s v="Ucac-Icam"/>
    <s v="LIT_758"/>
    <s v="Douala"/>
    <s v="CAMUSAT"/>
    <s v="Medium Grid + GE"/>
    <s v="LITTORAL"/>
    <s v="Douala"/>
    <s v="ZTE"/>
    <n v="14.823232971780627"/>
    <n v="0"/>
    <n v="0"/>
    <n v="0"/>
    <n v="7.7422074975815713E-2"/>
    <n v="0"/>
    <n v="0"/>
    <n v="0"/>
    <n v="0"/>
    <n v="0"/>
    <n v="0"/>
    <n v="0"/>
    <n v="0"/>
    <n v="0"/>
    <n v="0"/>
    <n v="4.0307276997313627E-3"/>
    <n v="0"/>
    <n v="0"/>
    <n v="0"/>
    <n v="0"/>
    <n v="0"/>
    <n v="0"/>
    <n v="15.985741211586811"/>
    <n v="0"/>
    <m/>
    <n v="4.9938219288710639E-4"/>
    <n v="0"/>
    <n v="0"/>
    <n v="9.5760910724569388E-4"/>
    <n v="4.9938219288710639E-4"/>
    <x v="0"/>
    <m/>
    <s v="No root cause"/>
    <s v="No root cause"/>
    <s v="No root cause"/>
    <x v="3"/>
    <s v=""/>
    <s v="LIT_758"/>
    <m/>
    <s v=""/>
  </r>
  <r>
    <s v="Ndogp-Lycee"/>
    <s v="LIT_038"/>
    <s v="Douala"/>
    <s v="IHS"/>
    <s v="Grid-Gen"/>
    <s v="LITTORAL"/>
    <s v="Douala"/>
    <s v="ZTE"/>
    <n v="0"/>
    <n v="0"/>
    <n v="0"/>
    <n v="0"/>
    <n v="0"/>
    <n v="0"/>
    <n v="0"/>
    <n v="0"/>
    <n v="0"/>
    <n v="0"/>
    <n v="0"/>
    <n v="0"/>
    <n v="0"/>
    <n v="0"/>
    <n v="0"/>
    <n v="0"/>
    <n v="0"/>
    <n v="0"/>
    <n v="0"/>
    <n v="0"/>
    <n v="0.49959621382689334"/>
    <n v="0.49959621382689334"/>
    <n v="0"/>
    <n v="0"/>
    <m/>
    <n v="4.9938219288710639E-4"/>
    <n v="0"/>
    <n v="0"/>
    <n v="9.5760910724569388E-4"/>
    <n v="4.9938219288710639E-4"/>
    <x v="0"/>
    <m/>
    <s v="No root cause"/>
    <s v="No root cause"/>
    <s v="No root cause"/>
    <x v="3"/>
    <s v=""/>
    <s v="LIT_038"/>
    <m/>
    <s v=""/>
  </r>
  <r>
    <s v="Dibamba-Centrale-Electrique"/>
    <s v="LIT_617"/>
    <s v="LITTORAL"/>
    <s v="CAMUSAT"/>
    <s v="HGB"/>
    <s v="LITTORAL"/>
    <s v="Dibamba"/>
    <s v="ZTE"/>
    <n v="0"/>
    <n v="0"/>
    <n v="0"/>
    <n v="0"/>
    <n v="8.7659409930000654E-2"/>
    <n v="0"/>
    <n v="0"/>
    <n v="0"/>
    <n v="0"/>
    <n v="0"/>
    <n v="0"/>
    <n v="0"/>
    <n v="0"/>
    <n v="0"/>
    <n v="0"/>
    <n v="0"/>
    <n v="0"/>
    <n v="0"/>
    <n v="24.763239335336575"/>
    <n v="13.868556899607057"/>
    <n v="1.4323173045917481"/>
    <n v="1.4323173045917481"/>
    <n v="16.775228788384659"/>
    <n v="3.2970460829887607"/>
    <m/>
    <n v="4.8154711456968949E-4"/>
    <n v="3.372180856803712E-3"/>
    <n v="0"/>
    <n v="0"/>
    <n v="4.8154711456968949E-4"/>
    <x v="0"/>
    <m/>
    <s v="No root cause"/>
    <s v="No root cause"/>
    <s v="No root cause"/>
    <x v="3"/>
    <s v=""/>
    <s v="LIT_617"/>
    <m/>
    <s v=""/>
  </r>
  <r>
    <s v="C-D-Billes"/>
    <s v="LIT_084"/>
    <s v="Douala"/>
    <s v="IHS"/>
    <s v="Grid-Gen"/>
    <s v="LITTORAL"/>
    <s v="Douala"/>
    <s v="ZTE"/>
    <n v="0"/>
    <n v="0"/>
    <n v="0"/>
    <n v="0"/>
    <n v="11.644576138662741"/>
    <n v="0"/>
    <n v="0"/>
    <n v="0"/>
    <n v="0"/>
    <n v="13.403275376462824"/>
    <n v="0"/>
    <n v="0"/>
    <n v="0"/>
    <n v="0"/>
    <n v="0"/>
    <n v="0"/>
    <n v="0"/>
    <n v="0"/>
    <n v="0"/>
    <n v="0"/>
    <n v="0"/>
    <n v="0"/>
    <n v="0"/>
    <n v="0"/>
    <m/>
    <n v="4.4587695793491038E-4"/>
    <n v="0"/>
    <n v="0"/>
    <n v="8.5500813146935784E-4"/>
    <n v="4.4587695793491038E-4"/>
    <x v="0"/>
    <m/>
    <s v="No root cause"/>
    <s v="No root cause"/>
    <s v="No root cause"/>
    <x v="3"/>
    <s v=""/>
    <s v="LIT_084"/>
    <m/>
    <s v=""/>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8.0257852428281592E-4"/>
    <n v="8.0257852428281592E-4"/>
    <n v="0.30876087583075773"/>
    <n v="8.0257852428281592E-4"/>
    <m/>
    <n v="3.7453664466531404E-4"/>
    <n v="2.6228073330695537E-3"/>
    <n v="0"/>
    <n v="0"/>
    <n v="3.7453664466531404E-4"/>
    <x v="0"/>
    <m/>
    <s v="No root cause"/>
    <s v="No root cause"/>
    <s v="No root cause"/>
    <x v="3"/>
    <s v=""/>
    <s v="CTR_276"/>
    <m/>
    <s v=""/>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2.675261747609386E-4"/>
    <n v="2.675261747609386E-4"/>
    <n v="0"/>
    <n v="5.3505234952187721E-4"/>
    <m/>
    <n v="3.5670156634791817E-4"/>
    <n v="0"/>
    <n v="1.0625240130426948E-3"/>
    <n v="0"/>
    <n v="3.5670156634791817E-4"/>
    <x v="0"/>
    <m/>
    <s v="No root cause"/>
    <s v="No root cause"/>
    <s v="No root cause"/>
    <x v="3"/>
    <s v="(05-10-2026 ticket): INC-20260510-00013986...Others"/>
    <s v="ADM_076"/>
    <m/>
    <s v=""/>
  </r>
  <r>
    <s v="Ndogpassi-Lycee-II"/>
    <s v="LIT_409"/>
    <s v="Douala"/>
    <s v="IHS"/>
    <s v="Grid-Gen"/>
    <s v="LITTORAL"/>
    <s v="Douala"/>
    <s v="ZTE"/>
    <n v="0"/>
    <n v="0"/>
    <n v="0"/>
    <n v="5.3193299432416499"/>
    <n v="0"/>
    <n v="0"/>
    <n v="0"/>
    <n v="0"/>
    <n v="0"/>
    <n v="0"/>
    <n v="0"/>
    <n v="0"/>
    <n v="0"/>
    <n v="0"/>
    <n v="0"/>
    <n v="0"/>
    <n v="0"/>
    <n v="0"/>
    <n v="0"/>
    <n v="0"/>
    <n v="0"/>
    <n v="0"/>
    <n v="0"/>
    <n v="0"/>
    <m/>
    <n v="3.3886648803051818E-4"/>
    <n v="0"/>
    <n v="0"/>
    <n v="6.4980617991668567E-4"/>
    <n v="3.3886648803051818E-4"/>
    <x v="0"/>
    <m/>
    <s v="No root cause"/>
    <s v="No root cause"/>
    <s v="No root cause"/>
    <x v="3"/>
    <s v=""/>
    <s v="LIT_409"/>
    <m/>
    <s v=""/>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1.0160644117420445"/>
    <n v="1.0160644117420445"/>
    <n v="0"/>
    <n v="0"/>
    <m/>
    <n v="3.2103140971317652E-4"/>
    <n v="0"/>
    <n v="9.5627161173857469E-4"/>
    <n v="0"/>
    <n v="3.2103140971317652E-4"/>
    <x v="0"/>
    <m/>
    <s v="No root cause"/>
    <s v="No root cause"/>
    <s v="No root cause"/>
    <x v="3"/>
    <s v="(05-10-2026 ticket): INC-20260510-00018259...Others"/>
    <s v="LIT_249"/>
    <m/>
    <s v=""/>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6.3492878809931208E-3"/>
    <n v="8.886384279700333E-3"/>
    <n v="2.9427879223704097E-3"/>
    <n v="6.3492878809931208E-3"/>
    <n v="2.8536125307818605E-4"/>
    <n v="2.3007251029441549E-3"/>
    <n v="6.5276386641667751E-3"/>
    <n v="2.6752617476065828E-4"/>
    <n v="2.8536125307853343E-4"/>
    <n v="2.056831908674675E-2"/>
    <n v="2.056831908674675E-2"/>
    <n v="2.007013455506222E-4"/>
    <n v="6.9614574321858386E-2"/>
    <m/>
    <n v="2.8536125307818605E-4"/>
    <n v="0"/>
    <n v="0"/>
    <n v="5.4720520414008877E-4"/>
    <n v="2.8536125307818605E-4"/>
    <x v="0"/>
    <m/>
    <s v="No root cause"/>
    <s v="No root cause"/>
    <s v="No root cause"/>
    <x v="3"/>
    <s v=""/>
    <s v="OST_224"/>
    <m/>
    <s v=""/>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3.5670156634791817E-4"/>
    <n v="3.5670156634791817E-4"/>
    <n v="0"/>
    <n v="8.0257852428281581E-4"/>
    <m/>
    <n v="2.675261747609386E-4"/>
    <n v="0"/>
    <n v="7.9689300978202102E-4"/>
    <n v="0"/>
    <n v="2.675261747609386E-4"/>
    <x v="0"/>
    <m/>
    <s v="No root cause"/>
    <s v="No root cause"/>
    <s v="No root cause"/>
    <x v="3"/>
    <s v=""/>
    <s v="ADM_127"/>
    <m/>
    <s v=""/>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5.3505234952187721E-4"/>
    <n v="5.3505234952187721E-4"/>
    <n v="0"/>
    <n v="5.3505234952187721E-4"/>
    <m/>
    <n v="2.675261747609386E-4"/>
    <n v="0"/>
    <n v="7.9689300978202102E-4"/>
    <n v="0"/>
    <n v="2.675261747609386E-4"/>
    <x v="0"/>
    <m/>
    <s v="IHS"/>
    <s v="POWER ISSUE"/>
    <s v="Defaut GE &amp; Power Cabinet"/>
    <x v="0"/>
    <s v="(05-10-2026 ticket): INC-20260510-00015112...Grid Outage"/>
    <s v="ADM_003"/>
    <m/>
    <s v=""/>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2.4969109644359369E-4"/>
    <n v="2.6752617476088987E-4"/>
    <n v="2.6752617476083203E-4"/>
    <n v="2.4969109644342005E-4"/>
    <n v="2.4969109644376743E-4"/>
    <n v="2.6752617476077408E-4"/>
    <n v="2.4969109644365164E-4"/>
    <n v="2.6752617476100566E-4"/>
    <n v="2.3185601812600808E-4"/>
    <n v="2.6752617476083203E-4"/>
    <n v="2.6752617476083203E-4"/>
    <n v="3.0319633139577171E-4"/>
    <n v="5.6109156386527664E-2"/>
    <m/>
    <n v="2.6752617476083203E-4"/>
    <n v="0"/>
    <n v="0"/>
    <n v="5.1300487888139568E-4"/>
    <n v="2.6752617476083203E-4"/>
    <x v="0"/>
    <m/>
    <s v="No root cause"/>
    <s v="No root cause"/>
    <s v="No root cause"/>
    <x v="3"/>
    <s v=""/>
    <s v="OST_158"/>
    <m/>
    <s v=""/>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4.637120362523346E-4"/>
    <n v="7.1340313269572576E-4"/>
    <n v="0.72249676632267235"/>
    <n v="4.637120362522767E-4"/>
    <n v="3.3886648803062454E-4"/>
    <n v="4.280418796176554E-4"/>
    <n v="1.6865151169943444"/>
    <n v="2.6752617476100566E-4"/>
    <n v="4.6371203625224775E-4"/>
    <n v="0.10233767938521773"/>
    <n v="0.10233767938521773"/>
    <n v="0.57685777309785258"/>
    <n v="2.6752617476094782E-4"/>
    <m/>
    <n v="2.4969109644370954E-4"/>
    <n v="0"/>
    <n v="0"/>
    <n v="4.7880455362314667E-4"/>
    <n v="2.4969109644370954E-4"/>
    <x v="0"/>
    <m/>
    <s v="No root cause"/>
    <s v="No root cause"/>
    <s v="No root cause"/>
    <x v="3"/>
    <s v=""/>
    <s v="CTR_784"/>
    <m/>
    <s v=""/>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1.6051570485673655E-4"/>
    <n v="1.2484554822171003E-4"/>
    <n v="5.3505234952120087E-5"/>
    <n v="1.6051570485664974E-4"/>
    <n v="3.059033388695934"/>
    <n v="1.7835078317400378E-4"/>
    <n v="1.7835078317394589E-4"/>
    <n v="1.0701046990452966E-4"/>
    <n v="2.3185601812618177E-4"/>
    <n v="5.3505234952235873E-5"/>
    <n v="5.3505234952235873E-5"/>
    <n v="0.1650993199841336"/>
    <n v="1.7835078317400378E-4"/>
    <m/>
    <n v="2.3185601812632651E-4"/>
    <n v="0"/>
    <n v="0"/>
    <n v="4.4460422836439806E-4"/>
    <n v="2.3185601812632651E-4"/>
    <x v="0"/>
    <m/>
    <s v="No root cause"/>
    <s v="No root cause"/>
    <s v="No root cause"/>
    <x v="3"/>
    <s v=""/>
    <s v="EST_018"/>
    <m/>
    <s v=""/>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13.424213758407458"/>
    <n v="18.684958431911163"/>
    <n v="10.761561411168469"/>
    <n v="7.6194308184446111"/>
    <n v="2.8448937882794834"/>
    <n v="2.4969109644359369E-4"/>
    <n v="3.6641380314366909"/>
    <n v="0.85353520062834964"/>
    <n v="2.1853023120391708E-4"/>
    <n v="8.1647292120766934"/>
    <n v="8.1647292120766934"/>
    <n v="2.8987426007180358E-4"/>
    <n v="3.0319633139571381E-4"/>
    <m/>
    <n v="2.3185601812623967E-4"/>
    <n v="0"/>
    <n v="0"/>
    <n v="4.4460422836423152E-4"/>
    <n v="2.3185601812623967E-4"/>
    <x v="2"/>
    <m/>
    <s v="No root cause"/>
    <s v="No root cause"/>
    <s v="No root cause"/>
    <x v="3"/>
    <s v=""/>
    <s v="NRO_015"/>
    <m/>
    <s v=""/>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1.9618586149135206E-3"/>
    <n v="2.6752617476083203E-4"/>
    <n v="0.72783171105460986"/>
    <n v="1.9618586149135206E-3"/>
    <n v="2.4969109644330426E-4"/>
    <n v="3.5670156634789177E-4"/>
    <n v="2.6752617476071623E-4"/>
    <n v="0.30881530622827374"/>
    <n v="2.8536125307841763E-4"/>
    <n v="1.7344970365233865"/>
    <n v="1.7344970365233865"/>
    <n v="2.4969109644342005E-4"/>
    <n v="2.6752617476088987E-4"/>
    <m/>
    <n v="2.3185601812623967E-4"/>
    <n v="0"/>
    <n v="0"/>
    <n v="4.4460422836423152E-4"/>
    <n v="2.3185601812623967E-4"/>
    <x v="0"/>
    <m/>
    <s v="No root cause"/>
    <s v="No root cause"/>
    <s v="No root cause"/>
    <x v="3"/>
    <s v=""/>
    <s v="EST_048"/>
    <m/>
    <s v=""/>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1.6051570485653394E-4"/>
    <n v="1.7835078317388799E-4"/>
    <n v="0.72715397807854865"/>
    <n v="1.6051570485653394E-4"/>
    <n v="1.4268062653906408E-4"/>
    <n v="1.7835078317388799E-4"/>
    <n v="1.783507831741196E-4"/>
    <n v="1.426806265391799E-4"/>
    <n v="0.10032231553535158"/>
    <n v="0.28013557513133713"/>
    <n v="0.28013557513133713"/>
    <n v="1.6051570485641812E-4"/>
    <n v="3.2281491754488196E-3"/>
    <m/>
    <n v="1.9618586149141573E-4"/>
    <n v="0"/>
    <n v="0"/>
    <n v="3.7620357784662328E-4"/>
    <n v="1.9618586149141573E-4"/>
    <x v="0"/>
    <m/>
    <s v="No root cause"/>
    <s v="No root cause"/>
    <s v="No root cause"/>
    <x v="3"/>
    <s v=""/>
    <s v="EST_041"/>
    <m/>
    <s v=""/>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6752617476106361E-4"/>
    <n v="2.8536125307818605E-4"/>
    <n v="3.2103140971312578E-4"/>
    <n v="2.6752617476100566E-4"/>
    <n v="0.21186289533234626"/>
    <n v="3.031963313958296E-4"/>
    <n v="2.4969109644359369E-4"/>
    <n v="2.140209398087698E-4"/>
    <n v="2.4969109644353585E-4"/>
    <n v="1.2293006081048303"/>
    <n v="1.2293006081048303"/>
    <n v="1.42680626539122E-4"/>
    <n v="1.7835078317400378E-4"/>
    <m/>
    <n v="1.9618586149141573E-4"/>
    <n v="0"/>
    <n v="0"/>
    <n v="3.7620357784662328E-4"/>
    <n v="1.9618586149141573E-4"/>
    <x v="0"/>
    <m/>
    <s v="No root cause"/>
    <s v="No root cause"/>
    <s v="No root cause"/>
    <x v="3"/>
    <s v=""/>
    <s v="CTR_546"/>
    <m/>
    <s v=""/>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1.9262198340791539E-3"/>
    <n v="7.7099513543120862E-3"/>
    <n v="1.9228889687900397"/>
    <n v="1.9262198340790958E-3"/>
    <n v="1.9618586149124207E-4"/>
    <n v="1.7835078317400378E-4"/>
    <n v="0.42396524198503294"/>
    <n v="1.7353531202826324E-2"/>
    <n v="1.8730269161701076E-4"/>
    <n v="8.5006620381071425"/>
    <n v="8.5006620381071425"/>
    <n v="1.8730537510470801E-4"/>
    <n v="0.15342530332351142"/>
    <m/>
    <n v="1.783507831741196E-4"/>
    <n v="0"/>
    <n v="0"/>
    <n v="3.4200325258804121E-4"/>
    <n v="1.783507831741196E-4"/>
    <x v="2"/>
    <m/>
    <s v="No root cause"/>
    <s v="No root cause"/>
    <s v="No root cause"/>
    <x v="3"/>
    <s v=""/>
    <s v="NRO_092"/>
    <m/>
    <s v=""/>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9618586149141573E-4"/>
    <n v="1.9618586149135786E-4"/>
    <n v="1.7835078317400378E-4"/>
    <n v="1.9618586149135786E-4"/>
    <n v="2.2290431531458565E-4"/>
    <n v="0.35904644803210478"/>
    <n v="0.34603618951411569"/>
    <n v="1.4268062653906408E-4"/>
    <n v="1.4268062653906408E-4"/>
    <n v="1.7835078317388799E-4"/>
    <n v="1.7835078317388799E-4"/>
    <n v="6.5169376171764687E-2"/>
    <n v="1.5159816569786191E-3"/>
    <m/>
    <n v="1.7835078317388799E-4"/>
    <n v="0"/>
    <n v="0"/>
    <n v="3.4200325258759712E-4"/>
    <n v="1.7835078317388799E-4"/>
    <x v="0"/>
    <m/>
    <s v="No root cause"/>
    <s v="No root cause"/>
    <s v="No root cause"/>
    <x v="3"/>
    <s v=""/>
    <s v="SUD_069"/>
    <m/>
    <s v=""/>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4.6275072553098591"/>
    <n v="4.6214076585253103"/>
    <n v="4.9827285101574343"/>
    <n v="4.6275072553098591"/>
    <n v="3.58144415635411"/>
    <n v="1.4268062653923776E-4"/>
    <n v="1.961858614914447E-4"/>
    <n v="1.7835078317409063E-4"/>
    <n v="5.5373847374495968"/>
    <n v="6.081369334509021"/>
    <n v="6.081369334509021"/>
    <n v="9.2442599583943288"/>
    <n v="6.8209613874161841"/>
    <m/>
    <n v="1.2484554822176792E-4"/>
    <n v="0"/>
    <n v="0"/>
    <n v="2.394022768114068E-4"/>
    <n v="1.2484554822176792E-4"/>
    <x v="0"/>
    <m/>
    <s v="No root cause"/>
    <s v="No root cause"/>
    <s v="No root cause"/>
    <x v="3"/>
    <s v=""/>
    <s v="EST_013"/>
    <m/>
    <s v=""/>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2.2283325200537623"/>
    <n v="3.0925134048448637"/>
    <n v="3.0819728735592826"/>
    <n v="2.2283325200537618"/>
    <n v="2.033198928183448E-3"/>
    <n v="1.3733010304394972E-3"/>
    <n v="7.1340313269416245E-5"/>
    <n v="3.2281491754490967E-3"/>
    <n v="8.9175391586943995E-5"/>
    <n v="6.9735156221011584E-3"/>
    <n v="6.9735156221011584E-3"/>
    <n v="1.0344345424089529E-3"/>
    <n v="9.2118179509350001E-2"/>
    <m/>
    <n v="8.9175391587117684E-5"/>
    <n v="0"/>
    <n v="0"/>
    <n v="1.7100162629413163E-4"/>
    <n v="8.9175391587117684E-5"/>
    <x v="0"/>
    <m/>
    <s v="No root cause"/>
    <s v="No root cause"/>
    <s v="No root cause"/>
    <x v="3"/>
    <s v=""/>
    <s v="OST_038"/>
    <m/>
    <s v=""/>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9.2458116102079444"/>
    <n v="2.7804352044470693"/>
    <n v="9.2458116102079444"/>
    <n v="9.2458116102079444"/>
    <n v="9.2457045997380387"/>
    <n v="5.3772939477731843"/>
    <n v="1.4268062653935356E-4"/>
    <n v="5.3505234952235873E-5"/>
    <n v="3.5670156634823915E-5"/>
    <n v="0.27968406073796026"/>
    <n v="0.27968406073796026"/>
    <n v="1.7835078317411958E-5"/>
    <n v="0.20920546866305409"/>
    <m/>
    <n v="8.9175391587059801E-5"/>
    <n v="0"/>
    <n v="0"/>
    <n v="1.710016262940206E-4"/>
    <n v="8.9175391587059801E-5"/>
    <x v="0"/>
    <m/>
    <s v="No root cause"/>
    <s v="No root cause"/>
    <s v="No root cause"/>
    <x v="3"/>
    <s v=""/>
    <s v="EST_014"/>
    <m/>
    <s v=""/>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m/>
    <n v="8.9175391586979543E-5"/>
    <n v="0"/>
    <n v="2.6563100326067369E-4"/>
    <n v="0"/>
    <n v="8.9175391586979543E-5"/>
    <x v="2"/>
    <m/>
    <s v="No root cause"/>
    <s v="No root cause"/>
    <s v="No root cause"/>
    <x v="3"/>
    <s v=""/>
    <s v="EXN_004"/>
    <m/>
    <s v=""/>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7.1340313269821533E-5"/>
    <n v="2.5058285035941468E-2"/>
    <n v="5.3505234952177976E-5"/>
    <n v="7.1340313269705727E-5"/>
    <n v="5.3505234952177976E-5"/>
    <n v="3.5670156634823915E-5"/>
    <n v="5.3505234952120087E-5"/>
    <n v="5.3505234952177976E-5"/>
    <n v="5.3505234952120087E-5"/>
    <n v="7.1340313269474141E-5"/>
    <n v="7.1340313269474141E-5"/>
    <n v="7.1340313269705727E-5"/>
    <n v="5.6234001934749735E-2"/>
    <m/>
    <n v="7.1340313269474141E-5"/>
    <n v="0"/>
    <n v="0"/>
    <n v="1.3680130103488342E-4"/>
    <n v="7.1340313269474141E-5"/>
    <x v="0"/>
    <m/>
    <s v="No root cause"/>
    <s v="No root cause"/>
    <s v="No root cause"/>
    <x v="3"/>
    <s v=""/>
    <s v="OST_182"/>
    <m/>
    <s v=""/>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1.0701046990435595E-4"/>
    <n v="1.2484554822171003E-4"/>
    <n v="1.0701046990441385E-4"/>
    <n v="1.0701046990452966E-4"/>
    <n v="5.3505234952120087E-5"/>
    <n v="5.3505234952351672E-5"/>
    <n v="7.1340313269358348E-5"/>
    <n v="1.0701046990418226E-4"/>
    <n v="1.0701046990441385E-4"/>
    <n v="1.0701046990452966E-4"/>
    <n v="1.0701046990452966E-4"/>
    <n v="1.2484554822153631E-4"/>
    <n v="5.3505234952120087E-5"/>
    <m/>
    <n v="5.3505234952177976E-5"/>
    <n v="0"/>
    <n v="0"/>
    <n v="1.0260097577630134E-4"/>
    <n v="5.3505234952177976E-5"/>
    <x v="0"/>
    <m/>
    <s v="No root cause"/>
    <s v="No root cause"/>
    <s v="No root cause"/>
    <x v="3"/>
    <s v=""/>
    <s v="OST_143"/>
    <m/>
    <s v=""/>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3505234952004287E-5"/>
    <n v="1.0701046990441385E-4"/>
    <n v="1.0701046990429807E-4"/>
    <n v="5.3505234952004287E-5"/>
    <n v="2.5710423727232006"/>
    <n v="1.0701046990452966E-4"/>
    <n v="7.1340313269416245E-5"/>
    <n v="8.9175391587059801E-5"/>
    <n v="9.4793441256959737E-2"/>
    <n v="1.7835078317388799E-4"/>
    <n v="1.7835078317388799E-4"/>
    <n v="1.2484554822194161E-4"/>
    <n v="1.7835078317388799E-4"/>
    <m/>
    <n v="3.5670156634766019E-5"/>
    <n v="0"/>
    <n v="0"/>
    <n v="6.8400650517497219E-5"/>
    <n v="3.5670156634766019E-5"/>
    <x v="0"/>
    <m/>
    <s v="No root cause"/>
    <s v="No root cause"/>
    <s v="No root cause"/>
    <x v="3"/>
    <s v=""/>
    <s v="CTR_181"/>
    <m/>
    <s v=""/>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2.8948430232964443E-17"/>
    <n v="16.79534675672668"/>
    <n v="3.1573260794502818"/>
    <n v="3.1573260794502818"/>
    <n v="0"/>
    <n v="0"/>
    <m/>
    <n v="3.9804091570326108E-17"/>
    <n v="0"/>
    <n v="0"/>
    <n v="7.6327832942979512E-17"/>
    <n v="3.9804091570326108E-17"/>
    <x v="0"/>
    <m/>
    <s v="No root cause"/>
    <s v="No root cause"/>
    <s v="No root cause"/>
    <x v="3"/>
    <s v=""/>
    <s v="LIT_740"/>
    <m/>
    <s v=""/>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n v="0"/>
    <n v="0"/>
    <m/>
    <n v="2.8948430232964443E-17"/>
    <n v="0"/>
    <n v="0"/>
    <n v="5.5511151231257827E-17"/>
    <n v="2.8948430232964443E-17"/>
    <x v="0"/>
    <m/>
    <s v="No root cause"/>
    <s v="No root cause"/>
    <s v="No root cause"/>
    <x v="3"/>
    <s v=""/>
    <s v="LIT_761"/>
    <m/>
    <s v=""/>
  </r>
  <r>
    <s v="Bonewonda-Chefferie"/>
    <s v="LIT_379"/>
    <s v="Douala"/>
    <s v="IHS"/>
    <s v="GridOnly"/>
    <s v="LITTORAL"/>
    <s v="Douala"/>
    <s v="ZTE"/>
    <n v="0"/>
    <n v="0"/>
    <n v="0"/>
    <n v="0"/>
    <n v="22.641917285187176"/>
    <n v="36.680460316237351"/>
    <n v="0"/>
    <n v="0"/>
    <n v="0"/>
    <n v="0"/>
    <n v="0"/>
    <n v="0"/>
    <n v="0"/>
    <n v="0"/>
    <n v="0"/>
    <n v="0"/>
    <n v="0"/>
    <n v="0"/>
    <n v="0"/>
    <n v="0"/>
    <n v="20.598980404242749"/>
    <n v="20.598980404242749"/>
    <n v="13.868556899607057"/>
    <n v="40.743326827096759"/>
    <m/>
    <n v="0"/>
    <n v="0"/>
    <n v="0"/>
    <n v="0"/>
    <n v="0"/>
    <x v="0"/>
    <m/>
    <s v="No root cause"/>
    <s v="No root cause"/>
    <s v="No root cause"/>
    <x v="3"/>
    <s v=""/>
    <s v="LIT_379"/>
    <m/>
    <s v=""/>
  </r>
  <r>
    <s v="LIT_850_Z_Ndogbassi-Taniere-Plus"/>
    <s v="LIT_850"/>
    <s v="Douala"/>
    <s v="ESCO "/>
    <s v="medium Grid GE"/>
    <s v="LITTORAL"/>
    <s v="Douala"/>
    <s v="ZTE"/>
    <n v="0"/>
    <n v="0"/>
    <n v="0"/>
    <n v="0"/>
    <n v="0"/>
    <n v="0"/>
    <n v="0"/>
    <n v="0"/>
    <n v="0"/>
    <n v="0"/>
    <n v="10.192408391903728"/>
    <n v="0"/>
    <n v="0"/>
    <n v="0"/>
    <n v="0"/>
    <n v="0"/>
    <n v="0"/>
    <n v="0"/>
    <n v="0"/>
    <n v="0"/>
    <n v="0"/>
    <n v="0"/>
    <n v="8.1506129559716154"/>
    <n v="37.249078283152549"/>
    <m/>
    <n v="0"/>
    <n v="0"/>
    <n v="0"/>
    <n v="0"/>
    <n v="0"/>
    <x v="0"/>
    <m/>
    <s v="No root cause"/>
    <s v="No root cause"/>
    <s v="No root cause"/>
    <x v="3"/>
    <s v=""/>
    <s v="LIT_850"/>
    <m/>
    <s v=""/>
  </r>
  <r>
    <s v="SUD_191_Z_Kribi-Terre-Promise"/>
    <s v="SUD_191"/>
    <s v="CENTRE"/>
    <s v="ESCO"/>
    <s v="Hybrid Solar - S1"/>
    <s v="SUD"/>
    <s v="Kribi"/>
    <s v="ZTE"/>
    <n v="0"/>
    <n v="0"/>
    <n v="0"/>
    <n v="0"/>
    <n v="0"/>
    <n v="0"/>
    <n v="0"/>
    <n v="0"/>
    <n v="0"/>
    <n v="0"/>
    <n v="0"/>
    <n v="8.6500129839370537E-3"/>
    <n v="0"/>
    <s v=""/>
    <n v="8.6500129839370554E-3"/>
    <n v="0"/>
    <n v="0"/>
    <n v="0"/>
    <n v="0"/>
    <n v="0"/>
    <n v="0"/>
    <n v="0"/>
    <n v="0"/>
    <n v="29.494118704574049"/>
    <m/>
    <n v="0"/>
    <n v="0"/>
    <n v="0"/>
    <n v="0"/>
    <n v="0"/>
    <x v="1"/>
    <m/>
    <s v="Exclu"/>
    <s v="Exclu"/>
    <s v="EXCLU"/>
    <x v="2"/>
    <s v=""/>
    <s v="SUD_191"/>
    <m/>
    <s v=""/>
  </r>
  <r>
    <s v="Kayo-Elie"/>
    <s v="LIT_047"/>
    <s v="Douala"/>
    <s v="IHS"/>
    <s v="Grid-Gen"/>
    <s v="LITTORAL"/>
    <s v="Douala"/>
    <s v="ZTE"/>
    <n v="0"/>
    <n v="0"/>
    <n v="0"/>
    <n v="0"/>
    <n v="0"/>
    <n v="0"/>
    <n v="4.071873225409707"/>
    <n v="6.0380479292760656"/>
    <n v="0"/>
    <n v="0.73817605647869944"/>
    <n v="0"/>
    <n v="0"/>
    <n v="0"/>
    <n v="0"/>
    <n v="0"/>
    <n v="0"/>
    <n v="0"/>
    <n v="0"/>
    <n v="0"/>
    <n v="0"/>
    <n v="0"/>
    <n v="0"/>
    <n v="0"/>
    <n v="28.929781156455018"/>
    <m/>
    <n v="0"/>
    <n v="0"/>
    <n v="0"/>
    <n v="0"/>
    <n v="0"/>
    <x v="0"/>
    <m/>
    <s v="No root cause"/>
    <s v="No root cause"/>
    <s v="No root cause"/>
    <x v="3"/>
    <s v=""/>
    <s v="LIT_047"/>
    <m/>
    <s v=""/>
  </r>
  <r>
    <s v="Banyangui"/>
    <s v="LIT_382"/>
    <s v="Douala"/>
    <s v="IHS"/>
    <s v="GridOnly"/>
    <s v="LITTORAL"/>
    <s v="Douala"/>
    <s v="ZTE"/>
    <n v="0"/>
    <n v="0"/>
    <n v="0"/>
    <n v="0"/>
    <n v="0"/>
    <n v="0"/>
    <n v="0"/>
    <n v="0"/>
    <n v="0"/>
    <n v="0"/>
    <n v="0"/>
    <n v="0"/>
    <n v="0"/>
    <n v="0"/>
    <n v="0"/>
    <n v="0"/>
    <n v="0"/>
    <n v="0"/>
    <n v="0"/>
    <n v="0"/>
    <n v="0"/>
    <n v="0"/>
    <n v="0"/>
    <n v="23.799039331341511"/>
    <m/>
    <n v="0"/>
    <n v="0"/>
    <n v="0"/>
    <n v="0"/>
    <n v="0"/>
    <x v="0"/>
    <m/>
    <s v="No root cause"/>
    <s v="No root cause"/>
    <s v="No root cause"/>
    <x v="3"/>
    <s v=""/>
    <s v="LIT_382"/>
    <m/>
    <s v=""/>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n v="0"/>
    <n v="22.483755810668512"/>
    <m/>
    <n v="0"/>
    <n v="0"/>
    <n v="0"/>
    <n v="0"/>
    <n v="0"/>
    <x v="0"/>
    <m/>
    <s v="No root cause"/>
    <s v="No root cause"/>
    <s v="No root cause"/>
    <x v="3"/>
    <s v=""/>
    <s v="CTR_017"/>
    <m/>
    <s v=""/>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1.0522696207264088E-3"/>
    <n v="42.249053314042918"/>
    <n v="42.249053314042918"/>
    <n v="55.062362134844605"/>
    <n v="22.376959361703953"/>
    <m/>
    <n v="0"/>
    <n v="0"/>
    <n v="0"/>
    <n v="0"/>
    <n v="0"/>
    <x v="0"/>
    <m/>
    <s v="No root cause"/>
    <s v="No root cause"/>
    <s v="No root cause"/>
    <x v="3"/>
    <s v=""/>
    <s v="CTR_375"/>
    <m/>
    <s v=""/>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7.9473108982316201E-2"/>
    <n v="7.9473108982316201E-2"/>
    <n v="7.8920221554476616E-2"/>
    <n v="21.778556813998684"/>
    <m/>
    <n v="0"/>
    <n v="0"/>
    <n v="0"/>
    <n v="0"/>
    <n v="0"/>
    <x v="0"/>
    <m/>
    <s v="No root cause"/>
    <s v="No root cause"/>
    <s v="No root cause"/>
    <x v="3"/>
    <s v=""/>
    <s v="LIT_125"/>
    <m/>
    <s v=""/>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9.9763185830101602"/>
    <n v="9.9763185830101602"/>
    <n v="23.114261499345094"/>
    <n v="20.895488581269454"/>
    <m/>
    <n v="0"/>
    <n v="0"/>
    <n v="0"/>
    <n v="0"/>
    <n v="0"/>
    <x v="0"/>
    <m/>
    <s v="No root cause"/>
    <s v="No root cause"/>
    <s v="No root cause"/>
    <x v="3"/>
    <s v=""/>
    <s v="NRO_113"/>
    <m/>
    <s v=""/>
  </r>
  <r>
    <s v="Aeroport"/>
    <s v="LIT_033"/>
    <s v="Douala"/>
    <s v="IHS"/>
    <s v="Grid-Gen (LL)"/>
    <s v="LITTORAL"/>
    <s v="Douala"/>
    <s v="ZTE"/>
    <n v="0"/>
    <n v="0"/>
    <n v="0"/>
    <n v="2.5307976132384814E-2"/>
    <n v="0"/>
    <n v="0"/>
    <n v="2.751952584374202E-2"/>
    <n v="0"/>
    <n v="0"/>
    <n v="0"/>
    <n v="0"/>
    <n v="0"/>
    <n v="0"/>
    <n v="0"/>
    <n v="0"/>
    <n v="0"/>
    <n v="0"/>
    <n v="0"/>
    <n v="0"/>
    <n v="0"/>
    <n v="0"/>
    <n v="0"/>
    <n v="0"/>
    <n v="18.86703378391875"/>
    <m/>
    <n v="0"/>
    <n v="0"/>
    <n v="0"/>
    <n v="0"/>
    <n v="0"/>
    <x v="0"/>
    <m/>
    <s v="No root cause"/>
    <s v="No root cause"/>
    <s v="No root cause"/>
    <x v="3"/>
    <s v=""/>
    <s v="LIT_033"/>
    <m/>
    <s v=""/>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6.9520778579642899"/>
    <n v="13.868556899607057"/>
    <n v="13.868556899607057"/>
    <n v="13.868556899607057"/>
    <n v="18.4816890817931"/>
    <m/>
    <n v="0"/>
    <n v="0"/>
    <n v="0"/>
    <n v="0"/>
    <n v="0"/>
    <x v="0"/>
    <m/>
    <s v="No root cause"/>
    <s v="No root cause"/>
    <s v="No root cause"/>
    <x v="3"/>
    <s v=""/>
    <s v="LIT_649"/>
    <m/>
    <s v=""/>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0"/>
    <n v="0.79992109761352415"/>
    <n v="16.993886848555924"/>
    <m/>
    <n v="0"/>
    <n v="0"/>
    <n v="0"/>
    <n v="0"/>
    <n v="0"/>
    <x v="0"/>
    <m/>
    <s v="No root cause"/>
    <s v="No root cause"/>
    <s v="No root cause"/>
    <x v="3"/>
    <s v=""/>
    <s v="CTR_090"/>
    <m/>
    <s v=""/>
  </r>
  <r>
    <s v="Bfsam-Akwa"/>
    <s v="OST_109"/>
    <s v="Bafoussam"/>
    <s v="IHS"/>
    <s v="GridOnly"/>
    <s v="OUEST"/>
    <s v="Bafoussam"/>
    <s v="Huawei"/>
    <n v="3.3830825007918772"/>
    <n v="2.097155519029315"/>
    <n v="0"/>
    <n v="0"/>
    <n v="0"/>
    <n v="0"/>
    <n v="0"/>
    <n v="0"/>
    <n v="0"/>
    <n v="0"/>
    <n v="0"/>
    <n v="0"/>
    <n v="0"/>
    <n v="0"/>
    <n v="0"/>
    <n v="0"/>
    <n v="0"/>
    <n v="0"/>
    <n v="0"/>
    <n v="8.9175391586979543E-5"/>
    <n v="0"/>
    <n v="0"/>
    <n v="0"/>
    <n v="16.136162262115725"/>
    <m/>
    <n v="0"/>
    <n v="0"/>
    <n v="0"/>
    <n v="0"/>
    <n v="0"/>
    <x v="0"/>
    <m/>
    <s v="No root cause"/>
    <s v="No root cause"/>
    <s v="No root cause"/>
    <x v="3"/>
    <s v=""/>
    <s v="OST_109"/>
    <m/>
    <s v=""/>
  </r>
  <r>
    <s v="Croix-Rouge-Yde"/>
    <s v="CTR_759"/>
    <s v="Yaounde"/>
    <s v="CAMUSAT"/>
    <s v="Good Grid no GE - 8h"/>
    <s v="CENTRE"/>
    <s v="Yaounde"/>
    <s v="ZTE"/>
    <n v="0"/>
    <n v="0"/>
    <n v="19.376260940037042"/>
    <n v="23.824061946220823"/>
    <n v="0"/>
    <n v="0"/>
    <n v="0"/>
    <n v="0"/>
    <n v="0"/>
    <n v="0"/>
    <n v="0"/>
    <n v="3.775686079792695E-2"/>
    <n v="0"/>
    <n v="0"/>
    <n v="3.775686079792695E-2"/>
    <n v="0"/>
    <n v="0"/>
    <n v="0"/>
    <n v="0"/>
    <n v="0"/>
    <n v="18.888275362194772"/>
    <n v="18.888275362194772"/>
    <n v="0"/>
    <n v="13.709218309919445"/>
    <m/>
    <n v="0"/>
    <n v="0"/>
    <n v="0"/>
    <n v="0"/>
    <n v="0"/>
    <x v="0"/>
    <m/>
    <s v="No root cause"/>
    <s v="No root cause"/>
    <s v="No root cause"/>
    <x v="3"/>
    <s v=""/>
    <s v="CTR_759"/>
    <m/>
    <s v=""/>
  </r>
  <r>
    <s v="H-Central"/>
    <s v="CTR_110"/>
    <s v="Yaounde"/>
    <s v="IHS"/>
    <s v="Grid-Gen"/>
    <s v="CENTRE"/>
    <s v="Yaounde"/>
    <s v="ZTE"/>
    <n v="0"/>
    <n v="0"/>
    <n v="0"/>
    <n v="0"/>
    <n v="0"/>
    <n v="0"/>
    <n v="0"/>
    <n v="0"/>
    <n v="0"/>
    <n v="0"/>
    <n v="0"/>
    <n v="3.9326347689857773E-2"/>
    <n v="0"/>
    <n v="0"/>
    <n v="3.9326347689857773E-2"/>
    <n v="1.1592800906308012E-3"/>
    <n v="0"/>
    <n v="0"/>
    <n v="0"/>
    <n v="0"/>
    <n v="0"/>
    <n v="0"/>
    <n v="0"/>
    <n v="13.709164804684493"/>
    <m/>
    <n v="0"/>
    <n v="0"/>
    <n v="0"/>
    <n v="0"/>
    <n v="0"/>
    <x v="0"/>
    <m/>
    <s v="No root cause"/>
    <s v="No root cause"/>
    <s v="No root cause"/>
    <x v="3"/>
    <s v=""/>
    <s v="CTR_110"/>
    <m/>
    <s v=""/>
  </r>
  <r>
    <s v="Crf-Mutzig-IHS"/>
    <s v="LIT_485"/>
    <s v="Douala"/>
    <s v="IHS"/>
    <s v="Grid-Gen"/>
    <s v="LITTORAL"/>
    <s v="Douala"/>
    <s v="ZTE"/>
    <n v="0"/>
    <n v="0"/>
    <n v="0"/>
    <n v="0"/>
    <n v="0"/>
    <n v="0"/>
    <n v="0"/>
    <n v="0"/>
    <n v="0"/>
    <n v="0"/>
    <n v="0"/>
    <n v="0"/>
    <n v="0"/>
    <n v="2.158044476405014E-3"/>
    <n v="0"/>
    <n v="0"/>
    <n v="0"/>
    <n v="0"/>
    <n v="0"/>
    <n v="0"/>
    <n v="0"/>
    <n v="0"/>
    <n v="3.1096529151078802"/>
    <n v="12.491474832564284"/>
    <m/>
    <n v="0"/>
    <n v="0"/>
    <n v="0"/>
    <n v="0"/>
    <n v="0"/>
    <x v="0"/>
    <m/>
    <s v="No root cause"/>
    <s v="No root cause"/>
    <s v="No root cause"/>
    <x v="3"/>
    <s v=""/>
    <s v="LIT_485"/>
    <m/>
    <s v=""/>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n v="0"/>
    <n v="9.5703922005062321"/>
    <m/>
    <n v="0"/>
    <n v="0"/>
    <n v="0"/>
    <n v="0"/>
    <n v="0"/>
    <x v="1"/>
    <s v="site vandalise"/>
    <s v="Exclu"/>
    <s v="Exclu"/>
    <s v="EXCLU"/>
    <x v="2"/>
    <s v=""/>
    <s v="SUO_232"/>
    <m/>
    <s v=""/>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0.47660679787577076"/>
    <n v="0.47660679787577076"/>
    <n v="16.725611600505662"/>
    <n v="9.2775402145345911"/>
    <m/>
    <n v="0"/>
    <n v="0"/>
    <n v="0"/>
    <n v="0"/>
    <n v="0"/>
    <x v="0"/>
    <m/>
    <s v="No root cause"/>
    <s v="No root cause"/>
    <s v="No root cause"/>
    <x v="3"/>
    <s v=""/>
    <s v="LIT_698"/>
    <m/>
    <s v=""/>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8.3735692700173781E-2"/>
    <n v="0"/>
    <n v="0"/>
    <n v="0.90017207283560619"/>
    <n v="7.429255378346217"/>
    <m/>
    <n v="0"/>
    <n v="0"/>
    <n v="0"/>
    <n v="0"/>
    <n v="0"/>
    <x v="2"/>
    <m/>
    <s v="No root cause"/>
    <s v="No root cause"/>
    <s v="No root cause"/>
    <x v="3"/>
    <s v=""/>
    <s v="EXN_194"/>
    <m/>
    <s v=""/>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n v="0"/>
    <n v="6.7792737841470414"/>
    <m/>
    <n v="0"/>
    <n v="0"/>
    <n v="0"/>
    <n v="0"/>
    <n v="0"/>
    <x v="1"/>
    <m/>
    <s v="Exclu"/>
    <s v="Exclu"/>
    <s v="EXCLU"/>
    <x v="2"/>
    <s v=""/>
    <s v="EXN_350"/>
    <m/>
    <s v=""/>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8.6845290698893322E-17"/>
    <n v="8.6845290698893322E-17"/>
    <n v="0"/>
    <n v="6.5418175514292329"/>
    <m/>
    <n v="0"/>
    <n v="0"/>
    <n v="0"/>
    <n v="0"/>
    <n v="0"/>
    <x v="0"/>
    <m/>
    <s v="No root cause"/>
    <s v="No root cause"/>
    <s v="No root cause"/>
    <x v="3"/>
    <s v=""/>
    <s v="LIT_162"/>
    <m/>
    <s v=""/>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2.0511945222053867"/>
    <n v="2.0511945222053867"/>
    <n v="3.6133868671044111"/>
    <n v="5.8546498189382845"/>
    <m/>
    <n v="0"/>
    <n v="0"/>
    <n v="0"/>
    <n v="0"/>
    <n v="0"/>
    <x v="0"/>
    <m/>
    <s v="No root cause"/>
    <s v="No root cause"/>
    <s v="No root cause"/>
    <x v="3"/>
    <s v=""/>
    <s v="LIT_651"/>
    <m/>
    <s v=""/>
  </r>
  <r>
    <s v="OST_362_H_Dschang-TSINBING"/>
    <s v="OST_362"/>
    <s v="OUEST"/>
    <s v="ESCO"/>
    <s v="Hybrid Solar - S1"/>
    <s v="OST"/>
    <s v="Dschang"/>
    <s v="Huawei"/>
    <n v="0"/>
    <n v="0"/>
    <n v="0"/>
    <n v="0"/>
    <n v="0"/>
    <n v="0"/>
    <n v="0"/>
    <n v="0"/>
    <n v="0"/>
    <n v="0"/>
    <n v="0"/>
    <n v="0"/>
    <n v="0"/>
    <s v=""/>
    <n v="0"/>
    <n v="0"/>
    <n v="0"/>
    <n v="0"/>
    <n v="0"/>
    <n v="0"/>
    <n v="0"/>
    <n v="0"/>
    <n v="0"/>
    <n v="5.5477081210959014"/>
    <m/>
    <n v="0"/>
    <n v="0"/>
    <n v="0"/>
    <n v="0"/>
    <n v="0"/>
    <x v="0"/>
    <m/>
    <s v="No root cause"/>
    <s v="No root cause"/>
    <s v="No root cause"/>
    <x v="3"/>
    <s v=""/>
    <s v="OST_362"/>
    <m/>
    <s v=""/>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11.953515365276671"/>
    <n v="11.953515365276671"/>
    <n v="0.38042222051005431"/>
    <n v="5.4029229553152822"/>
    <m/>
    <n v="0"/>
    <n v="0"/>
    <n v="0"/>
    <n v="0"/>
    <n v="0"/>
    <x v="0"/>
    <m/>
    <s v="No root cause"/>
    <s v="No root cause"/>
    <s v="No root cause"/>
    <x v="3"/>
    <s v=""/>
    <s v="CTR_837"/>
    <m/>
    <s v=""/>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5.3232536604714751"/>
    <m/>
    <n v="0"/>
    <n v="0"/>
    <n v="0"/>
    <n v="0"/>
    <n v="0"/>
    <x v="0"/>
    <m/>
    <s v="No root cause"/>
    <s v="No root cause"/>
    <s v="No root cause"/>
    <x v="3"/>
    <s v=""/>
    <s v="LIT_568"/>
    <m/>
    <s v=""/>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1.1788986767798765E-2"/>
    <n v="2.0403329595100685E-2"/>
    <n v="2.0474134856020973"/>
    <n v="2.0474134856020973"/>
    <n v="7.3030543641723247"/>
    <n v="5.2655928522713333"/>
    <m/>
    <n v="0"/>
    <n v="0"/>
    <n v="0"/>
    <n v="0"/>
    <n v="0"/>
    <x v="0"/>
    <m/>
    <s v="No root cause"/>
    <s v="No root cause"/>
    <s v="No root cause"/>
    <x v="3"/>
    <s v=""/>
    <s v="CTR_019"/>
    <m/>
    <s v=""/>
  </r>
  <r>
    <s v="Bonaminkano-IHS"/>
    <s v="LIT_130"/>
    <s v="Douala"/>
    <s v="IHS"/>
    <s v="Grid-Gen"/>
    <s v="LITTORAL"/>
    <s v="Douala"/>
    <s v="ZTE"/>
    <n v="0"/>
    <n v="0"/>
    <n v="0"/>
    <n v="0"/>
    <n v="0"/>
    <n v="0"/>
    <n v="0"/>
    <n v="0"/>
    <n v="0"/>
    <n v="0"/>
    <n v="0"/>
    <n v="0"/>
    <n v="0"/>
    <n v="0"/>
    <n v="0"/>
    <n v="0"/>
    <n v="0"/>
    <n v="0"/>
    <n v="0"/>
    <n v="0"/>
    <n v="2.6459052086989536"/>
    <n v="2.6459052086989536"/>
    <n v="0.96535928408568894"/>
    <n v="5.2059166802213248"/>
    <m/>
    <n v="0"/>
    <n v="0"/>
    <n v="0"/>
    <n v="0"/>
    <n v="0"/>
    <x v="0"/>
    <m/>
    <s v="No root cause"/>
    <s v="No root cause"/>
    <s v="No root cause"/>
    <x v="3"/>
    <s v=""/>
    <s v="LIT_130"/>
    <m/>
    <s v=""/>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1.310400276229693"/>
    <n v="11.310400276229693"/>
    <n v="2.1023811969763129"/>
    <n v="5.0263887818784196"/>
    <m/>
    <n v="0"/>
    <n v="0"/>
    <n v="0"/>
    <n v="0"/>
    <n v="0"/>
    <x v="0"/>
    <m/>
    <s v="No root cause"/>
    <s v="No root cause"/>
    <s v="No root cause"/>
    <x v="3"/>
    <s v=""/>
    <s v="CTR_133"/>
    <m/>
    <s v=""/>
  </r>
  <r>
    <s v="Niki-Accacia-IHS"/>
    <s v="CTR_848"/>
    <s v="Yaounde"/>
    <m/>
    <m/>
    <s v="CENTRE"/>
    <s v="Yaounde"/>
    <s v="ZTE"/>
    <n v="0"/>
    <n v="0"/>
    <n v="0"/>
    <n v="0"/>
    <n v="0"/>
    <n v="0"/>
    <n v="0"/>
    <n v="0"/>
    <n v="0"/>
    <n v="0"/>
    <n v="0"/>
    <n v="0"/>
    <n v="4.9402275185270801"/>
    <n v="0"/>
    <n v="0"/>
    <n v="0"/>
    <n v="0"/>
    <n v="0"/>
    <n v="0"/>
    <n v="2.6574266692919492E-3"/>
    <n v="2.3984078268884499"/>
    <n v="2.3984078268884499"/>
    <n v="0"/>
    <n v="4.6972602466091962"/>
    <m/>
    <n v="0"/>
    <n v="0"/>
    <n v="0"/>
    <n v="0"/>
    <n v="0"/>
    <x v="0"/>
    <m/>
    <s v="No root cause"/>
    <s v="No root cause"/>
    <s v="No root cause"/>
    <x v="3"/>
    <s v=""/>
    <s v="CTR_848"/>
    <m/>
    <s v=""/>
  </r>
  <r>
    <s v="ZI-Bassa"/>
    <s v="LIT_083"/>
    <s v="Douala"/>
    <s v="IHS"/>
    <s v="Grid-Gen"/>
    <s v="LITTORAL"/>
    <s v="Douala"/>
    <s v="ZTE"/>
    <n v="0"/>
    <n v="28.874367568122878"/>
    <n v="45.919351916058126"/>
    <n v="0"/>
    <n v="0"/>
    <n v="0"/>
    <n v="0"/>
    <n v="0"/>
    <n v="0"/>
    <n v="0"/>
    <n v="8.6847200463426688"/>
    <n v="2.6039214343399242E-3"/>
    <n v="0"/>
    <n v="1.4803115003438065E-3"/>
    <n v="2.6039214343399242E-3"/>
    <n v="0"/>
    <n v="0"/>
    <n v="0"/>
    <n v="9.5666468340595774"/>
    <n v="0"/>
    <n v="0"/>
    <n v="0"/>
    <n v="7.9338632491802992"/>
    <n v="4.5097065630234594"/>
    <m/>
    <n v="0"/>
    <n v="0"/>
    <n v="0"/>
    <n v="0"/>
    <n v="0"/>
    <x v="0"/>
    <m/>
    <s v="No root cause"/>
    <s v="No root cause"/>
    <s v="No root cause"/>
    <x v="3"/>
    <s v=""/>
    <s v="LIT_083"/>
    <m/>
    <s v=""/>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0.72488892313223896"/>
    <n v="4.0996959475848449"/>
    <m/>
    <n v="0"/>
    <n v="0"/>
    <n v="0"/>
    <n v="0"/>
    <n v="0"/>
    <x v="0"/>
    <m/>
    <s v="No root cause"/>
    <s v="No root cause"/>
    <s v="No root cause"/>
    <x v="3"/>
    <s v=""/>
    <s v="CTR_712"/>
    <m/>
    <s v=""/>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9.4103402076859215"/>
    <n v="9.4103402076859215"/>
    <n v="0.68404659378540289"/>
    <n v="4.0062936424366429"/>
    <m/>
    <n v="0"/>
    <n v="0"/>
    <n v="0"/>
    <n v="0"/>
    <n v="0"/>
    <x v="0"/>
    <m/>
    <s v="No root cause"/>
    <s v="No root cause"/>
    <s v="No root cause"/>
    <x v="3"/>
    <s v=""/>
    <s v="EST_152"/>
    <m/>
    <s v=""/>
  </r>
  <r>
    <s v="Missoke-Chefferie"/>
    <s v="LIT_732"/>
    <s v="Douala"/>
    <s v="CAMUSAT"/>
    <s v="Good Grid no GE - 8h"/>
    <s v="LITTORAL"/>
    <s v="Douala"/>
    <s v="ZTE"/>
    <n v="0"/>
    <n v="0"/>
    <n v="0"/>
    <n v="2.0510340065006218E-3"/>
    <n v="0"/>
    <n v="0.20822453935559734"/>
    <n v="6.6168140557538904E-2"/>
    <n v="0"/>
    <n v="0"/>
    <n v="0"/>
    <n v="0"/>
    <n v="0"/>
    <n v="0"/>
    <n v="0"/>
    <n v="0"/>
    <n v="0"/>
    <n v="0"/>
    <n v="0"/>
    <n v="0"/>
    <n v="0"/>
    <n v="38.226761606355566"/>
    <n v="38.226761606355566"/>
    <n v="4.5224229738637609"/>
    <n v="3.9160303110723036"/>
    <m/>
    <n v="0"/>
    <n v="0"/>
    <n v="0"/>
    <n v="0"/>
    <n v="0"/>
    <x v="0"/>
    <m/>
    <s v="No root cause"/>
    <s v="No root cause"/>
    <s v="No root cause"/>
    <x v="3"/>
    <s v=""/>
    <s v="LIT_732"/>
    <m/>
    <s v=""/>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1014944368823714"/>
    <n v="0"/>
    <n v="1.1643630879511919"/>
    <n v="1.1643630879511919"/>
    <n v="3.9114645310230483"/>
    <n v="3.8214330556768341"/>
    <m/>
    <n v="0"/>
    <n v="0"/>
    <n v="0"/>
    <n v="0"/>
    <n v="0"/>
    <x v="0"/>
    <m/>
    <s v="No root cause"/>
    <s v="No root cause"/>
    <s v="No root cause"/>
    <x v="3"/>
    <s v=""/>
    <s v="NRO_222"/>
    <m/>
    <s v=""/>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1.3795968130855238"/>
    <n v="0.78431540408580314"/>
    <n v="0.78431540408580314"/>
    <n v="0"/>
    <n v="3.638659173080161"/>
    <m/>
    <n v="0"/>
    <n v="0"/>
    <n v="0"/>
    <n v="0"/>
    <n v="0"/>
    <x v="0"/>
    <m/>
    <s v="No root cause"/>
    <s v="No root cause"/>
    <s v="No root cause"/>
    <x v="3"/>
    <s v=""/>
    <s v="LIT_746"/>
    <m/>
    <s v=""/>
  </r>
  <r>
    <s v="Indoor-Orange-shop-PlaYce"/>
    <s v="CTR_882"/>
    <s v="Yaounde"/>
    <m/>
    <m/>
    <s v="CENTRE"/>
    <s v="Yaounde"/>
    <s v="ZTE"/>
    <n v="0"/>
    <n v="0"/>
    <n v="0"/>
    <n v="0"/>
    <n v="0"/>
    <n v="0"/>
    <n v="0"/>
    <n v="0"/>
    <n v="0"/>
    <n v="0"/>
    <n v="0"/>
    <n v="8.5430025140326629E-3"/>
    <n v="0"/>
    <n v="0"/>
    <n v="8.5430025140326646E-3"/>
    <n v="0"/>
    <n v="0"/>
    <n v="0"/>
    <n v="2.3339875240060155"/>
    <n v="0"/>
    <n v="0"/>
    <n v="0"/>
    <n v="0"/>
    <n v="3.3677978386738694"/>
    <m/>
    <n v="0"/>
    <n v="0"/>
    <n v="0"/>
    <n v="0"/>
    <n v="0"/>
    <x v="0"/>
    <m/>
    <s v="No root cause"/>
    <s v="No root cause"/>
    <s v="No root cause"/>
    <x v="3"/>
    <s v=""/>
    <s v="CTR_882"/>
    <m/>
    <s v=""/>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1.1113037299569399"/>
    <n v="0"/>
    <n v="0"/>
    <n v="8.8755910544954393"/>
    <n v="3.1243490196414165"/>
    <m/>
    <n v="0"/>
    <n v="0"/>
    <n v="0"/>
    <n v="0"/>
    <n v="0"/>
    <x v="0"/>
    <m/>
    <s v="No root cause"/>
    <s v="No root cause"/>
    <s v="No root cause"/>
    <x v="3"/>
    <s v=""/>
    <s v="CTR_865"/>
    <m/>
    <s v=""/>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58040695368301543"/>
    <n v="0.58040695368301543"/>
    <n v="0"/>
    <n v="2.7699481783964415"/>
    <m/>
    <n v="0"/>
    <n v="0"/>
    <n v="0"/>
    <n v="0"/>
    <n v="0"/>
    <x v="0"/>
    <m/>
    <s v="No root cause"/>
    <s v="No root cause"/>
    <s v="No root cause"/>
    <x v="3"/>
    <s v=""/>
    <s v="SUD_227"/>
    <m/>
    <s v=""/>
  </r>
  <r>
    <s v="ZI-Bassa-II"/>
    <s v="LIT_729"/>
    <s v="Douala"/>
    <s v="CAMUSAT"/>
    <s v="Good Grid + GE"/>
    <s v="LITTORAL"/>
    <s v="Douala"/>
    <s v="ZTE"/>
    <n v="0"/>
    <n v="0"/>
    <n v="0"/>
    <n v="0"/>
    <n v="0"/>
    <n v="0"/>
    <n v="0"/>
    <n v="0"/>
    <n v="0"/>
    <n v="0"/>
    <n v="5.2902587655842916"/>
    <n v="0"/>
    <n v="0"/>
    <n v="0"/>
    <n v="0"/>
    <n v="0"/>
    <n v="0"/>
    <n v="0"/>
    <n v="5.5937047880764661"/>
    <n v="0"/>
    <n v="0"/>
    <n v="0"/>
    <n v="4.7780531513869979"/>
    <n v="2.6758859753504933"/>
    <m/>
    <n v="0"/>
    <n v="0"/>
    <n v="0"/>
    <n v="0"/>
    <n v="0"/>
    <x v="0"/>
    <m/>
    <s v="No root cause"/>
    <s v="No root cause"/>
    <s v="No root cause"/>
    <x v="3"/>
    <s v=""/>
    <s v="LIT_729"/>
    <m/>
    <s v=""/>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1.7478376751047867E-2"/>
    <n v="1.1322242768232442"/>
    <n v="1.1322242768232442"/>
    <n v="1.2633656076910567"/>
    <n v="2.6078273164913131"/>
    <m/>
    <n v="0"/>
    <n v="0"/>
    <n v="0"/>
    <n v="0"/>
    <n v="0"/>
    <x v="0"/>
    <m/>
    <s v="No root cause"/>
    <s v="No root cause"/>
    <s v="No root cause"/>
    <x v="3"/>
    <s v=""/>
    <s v="EST_203"/>
    <m/>
    <s v=""/>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1.8783369431531849"/>
    <n v="2.6048310233339893"/>
    <m/>
    <n v="0"/>
    <n v="0"/>
    <n v="0"/>
    <n v="0"/>
    <n v="0"/>
    <x v="0"/>
    <m/>
    <s v="No root cause"/>
    <s v="No root cause"/>
    <s v="No root cause"/>
    <x v="3"/>
    <s v=""/>
    <s v="NRO_117"/>
    <m/>
    <s v=""/>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n v="0"/>
    <n v="2.5279083305510617"/>
    <m/>
    <n v="0"/>
    <n v="0"/>
    <n v="0"/>
    <n v="0"/>
    <n v="0"/>
    <x v="0"/>
    <m/>
    <s v="No root cause"/>
    <s v="No root cause"/>
    <s v="No root cause"/>
    <x v="3"/>
    <s v=""/>
    <s v="CTR_711"/>
    <m/>
    <s v=""/>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5.8810278997697143"/>
    <n v="2.4860137315834985"/>
    <m/>
    <n v="0"/>
    <n v="0"/>
    <n v="0"/>
    <n v="0"/>
    <n v="0"/>
    <x v="0"/>
    <m/>
    <s v="No root cause"/>
    <s v="No root cause"/>
    <s v="No root cause"/>
    <x v="3"/>
    <s v=""/>
    <s v="NRD_146"/>
    <m/>
    <s v=""/>
  </r>
  <r>
    <s v="Makombe"/>
    <s v="LIT_419"/>
    <s v="Douala"/>
    <s v="IHS"/>
    <s v="Grid-Gen"/>
    <s v="LITTORAL"/>
    <s v="Douala"/>
    <s v="ZTE"/>
    <n v="0"/>
    <n v="0"/>
    <n v="0"/>
    <n v="0"/>
    <n v="0"/>
    <n v="0"/>
    <n v="0"/>
    <n v="0"/>
    <n v="0"/>
    <n v="0"/>
    <n v="0"/>
    <n v="0"/>
    <n v="0"/>
    <n v="0"/>
    <n v="0"/>
    <n v="0"/>
    <n v="0"/>
    <n v="0"/>
    <n v="0"/>
    <n v="0"/>
    <n v="6.1565798597734807"/>
    <n v="6.1565798597734807"/>
    <n v="20.302133360728014"/>
    <n v="1.8620000114144506"/>
    <m/>
    <n v="0"/>
    <n v="0"/>
    <n v="0"/>
    <n v="0"/>
    <n v="0"/>
    <x v="0"/>
    <m/>
    <s v="No root cause"/>
    <s v="No root cause"/>
    <s v="No root cause"/>
    <x v="3"/>
    <s v=""/>
    <s v="LIT_419"/>
    <m/>
    <s v=""/>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9.7101657092796607"/>
    <n v="9.7101657092796607"/>
    <n v="0"/>
    <n v="1.8568635088590402"/>
    <m/>
    <n v="0"/>
    <n v="0"/>
    <n v="0"/>
    <n v="0"/>
    <n v="0"/>
    <x v="0"/>
    <m/>
    <s v="No root cause"/>
    <s v="No root cause"/>
    <s v="No root cause"/>
    <x v="3"/>
    <s v=""/>
    <s v="CTR_705"/>
    <m/>
    <s v=""/>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0.18917667571261793"/>
    <n v="3.7586000747646486"/>
    <n v="7.0801158852048749"/>
    <n v="7.0801158852048749"/>
    <n v="0.77925024184366121"/>
    <n v="1.836549354655526"/>
    <m/>
    <n v="0"/>
    <n v="0"/>
    <n v="0"/>
    <n v="0"/>
    <n v="0"/>
    <x v="0"/>
    <m/>
    <s v="No root cause"/>
    <s v="No root cause"/>
    <s v="No root cause"/>
    <x v="3"/>
    <s v=""/>
    <s v="LIT_217"/>
    <m/>
    <s v=""/>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30763726589676177"/>
    <n v="0.30763726589676177"/>
    <n v="0.8596686099768005"/>
    <n v="1.807603022546393"/>
    <m/>
    <n v="0"/>
    <n v="0"/>
    <n v="0"/>
    <n v="0"/>
    <n v="0"/>
    <x v="0"/>
    <m/>
    <s v="No root cause"/>
    <s v="No root cause"/>
    <s v="No root cause"/>
    <x v="3"/>
    <s v=""/>
    <s v="EST_108"/>
    <m/>
    <s v=""/>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7361692534663466E-2"/>
    <n v="9.7361692534663466E-2"/>
    <n v="0"/>
    <n v="1.7667606931995563"/>
    <m/>
    <n v="0"/>
    <n v="0"/>
    <n v="0"/>
    <n v="0"/>
    <n v="0"/>
    <x v="0"/>
    <m/>
    <s v="No root cause"/>
    <s v="No root cause"/>
    <s v="No root cause"/>
    <x v="3"/>
    <s v=""/>
    <s v="CTR_564"/>
    <m/>
    <s v=""/>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80418368133138152"/>
    <n v="0.80418368133138152"/>
    <n v="0.18730399248929183"/>
    <n v="1.7263285706540192"/>
    <m/>
    <n v="0"/>
    <n v="0"/>
    <n v="0"/>
    <n v="0"/>
    <n v="0"/>
    <x v="2"/>
    <m/>
    <s v="No root cause"/>
    <s v="No root cause"/>
    <s v="No root cause"/>
    <x v="3"/>
    <s v=""/>
    <s v="NRO_129"/>
    <m/>
    <s v=""/>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1117010955018508"/>
    <n v="0.1117010955018508"/>
    <n v="0.15819714467530166"/>
    <n v="1.6944037804658805"/>
    <m/>
    <n v="0"/>
    <n v="0"/>
    <n v="0"/>
    <n v="0"/>
    <n v="0"/>
    <x v="0"/>
    <m/>
    <s v="No root cause"/>
    <s v="No root cause"/>
    <s v="No root cause"/>
    <x v="3"/>
    <s v=""/>
    <s v="CTR_846"/>
    <m/>
    <s v=""/>
  </r>
  <r>
    <s v="Biyem-assi-Stade"/>
    <s v="CTR_489"/>
    <s v="Yaounde"/>
    <s v="IHS"/>
    <s v="Grid-Lithium"/>
    <s v="CENTRE"/>
    <s v="Yaounde"/>
    <s v="ZTE"/>
    <n v="0"/>
    <n v="0"/>
    <n v="0"/>
    <n v="0"/>
    <n v="0"/>
    <n v="0"/>
    <n v="0"/>
    <n v="0"/>
    <n v="0"/>
    <n v="0"/>
    <n v="0"/>
    <n v="0"/>
    <n v="16.184085117554567"/>
    <n v="0"/>
    <n v="0"/>
    <n v="0"/>
    <n v="0"/>
    <n v="0"/>
    <n v="0"/>
    <n v="0"/>
    <n v="2.1318269112783321"/>
    <n v="2.1318269112783321"/>
    <n v="0"/>
    <n v="1.6875372753136835"/>
    <m/>
    <n v="0"/>
    <n v="0"/>
    <n v="0"/>
    <n v="0"/>
    <n v="0"/>
    <x v="0"/>
    <m/>
    <s v="No root cause"/>
    <s v="No root cause"/>
    <s v="No root cause"/>
    <x v="3"/>
    <s v=""/>
    <s v="CTR_489"/>
    <m/>
    <s v=""/>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7.4818153541475849E-2"/>
    <n v="7.4818153541475849E-2"/>
    <n v="0"/>
    <n v="1.6749457100216014"/>
    <m/>
    <n v="0"/>
    <n v="0"/>
    <n v="0"/>
    <n v="0"/>
    <n v="0"/>
    <x v="0"/>
    <m/>
    <s v="No root cause"/>
    <s v="No root cause"/>
    <s v="No root cause"/>
    <x v="3"/>
    <s v=""/>
    <s v="NRD_160"/>
    <m/>
    <s v=""/>
  </r>
  <r>
    <s v="Pitoa-Entree"/>
    <s v="NRD_133"/>
    <s v="NORD"/>
    <s v="CAMUSAT"/>
    <s v="Medium Grid + GE"/>
    <s v="NORD"/>
    <s v="Garoua"/>
    <s v="Huawei"/>
    <n v="0"/>
    <n v="0"/>
    <n v="5.6381498032434161"/>
    <n v="0"/>
    <n v="0"/>
    <n v="0"/>
    <n v="8.9175391586979543E-5"/>
    <n v="0"/>
    <n v="0"/>
    <n v="0"/>
    <n v="0"/>
    <n v="0"/>
    <n v="0"/>
    <n v="0"/>
    <n v="0"/>
    <n v="0"/>
    <n v="3.3590586502983455"/>
    <n v="0"/>
    <n v="0"/>
    <n v="1.459266107929333"/>
    <n v="0"/>
    <n v="0"/>
    <n v="4.4664386630254578"/>
    <n v="1.6725736446053883"/>
    <m/>
    <n v="0"/>
    <n v="0"/>
    <n v="0"/>
    <n v="0"/>
    <n v="0"/>
    <x v="0"/>
    <m/>
    <s v="No root cause"/>
    <s v="No root cause"/>
    <s v="No root cause"/>
    <x v="3"/>
    <s v=""/>
    <s v="NRD_133"/>
    <m/>
    <s v=""/>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n v="0.62021484848744268"/>
    <n v="1.6271120299743462"/>
    <m/>
    <n v="0"/>
    <n v="0"/>
    <n v="0"/>
    <n v="0"/>
    <n v="0"/>
    <x v="0"/>
    <m/>
    <s v="No root cause"/>
    <s v="No root cause"/>
    <s v="No root cause"/>
    <x v="3"/>
    <s v=""/>
    <s v="NRD_143"/>
    <m/>
    <s v=""/>
  </r>
  <r>
    <s v="Foumban-Manka-IHS"/>
    <s v="OST_042"/>
    <s v="OUEST"/>
    <s v="IHS"/>
    <s v="Grid-Gen"/>
    <s v="OUEST"/>
    <s v="Foumban"/>
    <s v="Huawei"/>
    <n v="1.7737698789782921"/>
    <n v="1.5395417954359314"/>
    <n v="0"/>
    <n v="0"/>
    <n v="0"/>
    <n v="0"/>
    <n v="0"/>
    <n v="0"/>
    <n v="0"/>
    <n v="0"/>
    <n v="0.24398387138197605"/>
    <n v="0"/>
    <n v="3.5533539934880558"/>
    <n v="0"/>
    <n v="0"/>
    <n v="0"/>
    <n v="0.96273752757303099"/>
    <n v="0"/>
    <n v="0"/>
    <n v="0"/>
    <n v="0.5833854117620203"/>
    <n v="0.5833854117620203"/>
    <n v="0.60942462610541837"/>
    <n v="1.5759075201251023"/>
    <m/>
    <n v="0"/>
    <n v="0"/>
    <n v="0"/>
    <n v="0"/>
    <n v="0"/>
    <x v="0"/>
    <m/>
    <s v="No root cause"/>
    <s v="No root cause"/>
    <s v="No root cause"/>
    <x v="3"/>
    <s v=""/>
    <s v="OST_042"/>
    <m/>
    <s v=""/>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1.7342116752703083"/>
    <n v="1.7342116752703083"/>
    <n v="1.1561589519251898"/>
    <n v="1.5618178082543597"/>
    <m/>
    <n v="0"/>
    <n v="0"/>
    <n v="0"/>
    <n v="0"/>
    <n v="0"/>
    <x v="0"/>
    <m/>
    <s v="No root cause"/>
    <s v="No root cause"/>
    <s v="No root cause"/>
    <x v="3"/>
    <s v=""/>
    <s v="NRD_141"/>
    <m/>
    <s v=""/>
  </r>
  <r>
    <s v="Bonamoutongo"/>
    <s v="LIT_020"/>
    <s v="Douala"/>
    <s v="IHS"/>
    <s v="Grid-Gen"/>
    <s v="LITTORAL"/>
    <s v="Douala"/>
    <s v="ZTE"/>
    <n v="0"/>
    <n v="0"/>
    <n v="0"/>
    <n v="0"/>
    <n v="0"/>
    <n v="0"/>
    <n v="0"/>
    <n v="0"/>
    <n v="0"/>
    <n v="0"/>
    <n v="0"/>
    <n v="0"/>
    <n v="0.36397827830141527"/>
    <n v="0"/>
    <n v="0"/>
    <n v="0"/>
    <n v="2.5714794268804591"/>
    <n v="0"/>
    <n v="0"/>
    <n v="5.2374312636081655"/>
    <n v="2.8191908296307715"/>
    <n v="2.8191908296307715"/>
    <n v="0"/>
    <n v="1.5487982010826604"/>
    <m/>
    <n v="0"/>
    <n v="0"/>
    <n v="0"/>
    <n v="0"/>
    <n v="0"/>
    <x v="0"/>
    <m/>
    <s v="No root cause"/>
    <s v="No root cause"/>
    <s v="No root cause"/>
    <x v="3"/>
    <s v=""/>
    <s v="LIT_020"/>
    <m/>
    <s v=""/>
  </r>
  <r>
    <s v="Avenue-Biyemassi"/>
    <s v="CTR_664"/>
    <s v="Yaounde"/>
    <s v="CAMUSAT"/>
    <s v="Good Grid no GE - 12h"/>
    <s v="CENTRE"/>
    <s v="Yaounde"/>
    <s v="ZTE"/>
    <n v="0"/>
    <n v="0"/>
    <n v="0.98585178907237736"/>
    <n v="0"/>
    <n v="0"/>
    <n v="0"/>
    <n v="0"/>
    <n v="0"/>
    <n v="0"/>
    <n v="11.562659623950937"/>
    <n v="0"/>
    <n v="0"/>
    <n v="9.501923334845749"/>
    <n v="0"/>
    <n v="0"/>
    <n v="0"/>
    <n v="0"/>
    <n v="0"/>
    <n v="0"/>
    <n v="0"/>
    <n v="1.9016830606706561"/>
    <n v="1.9016830606706561"/>
    <n v="0"/>
    <n v="1.5310879683134864"/>
    <m/>
    <n v="0"/>
    <n v="0"/>
    <n v="0"/>
    <n v="0"/>
    <n v="0"/>
    <x v="0"/>
    <m/>
    <s v="No root cause"/>
    <s v="No root cause"/>
    <s v="No root cause"/>
    <x v="3"/>
    <s v=""/>
    <s v="CTR_664"/>
    <m/>
    <s v=""/>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426026515767636"/>
    <n v="0"/>
    <n v="2.7037086975256321"/>
    <n v="2.7037086975256321"/>
    <n v="0"/>
    <n v="1.4649019926776301"/>
    <m/>
    <n v="0"/>
    <n v="0"/>
    <n v="0"/>
    <n v="0"/>
    <n v="0"/>
    <x v="0"/>
    <m/>
    <s v="No root cause"/>
    <s v="No root cause"/>
    <s v="No root cause"/>
    <x v="3"/>
    <s v=""/>
    <s v="SUO_115"/>
    <m/>
    <s v=""/>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1.7835078317400378E-4"/>
    <n v="1.7835078317400378E-4"/>
    <n v="1.9618586149141573E-4"/>
    <n v="1.7835078317400378E-4"/>
    <n v="1.6051570485670763E-4"/>
    <n v="0.12238430741397097"/>
    <n v="1.6946802614387329E-4"/>
    <n v="1.9618586149135786E-4"/>
    <n v="1.7121675184701324E-3"/>
    <n v="1.2030810605565316"/>
    <n v="1.2030810605565316"/>
    <n v="0"/>
    <n v="1.4404362200779679"/>
    <m/>
    <n v="0"/>
    <n v="0"/>
    <n v="0"/>
    <n v="0"/>
    <n v="0"/>
    <x v="0"/>
    <m/>
    <s v="No root cause"/>
    <s v="No root cause"/>
    <s v="No root cause"/>
    <x v="3"/>
    <s v=""/>
    <s v="LIT_225"/>
    <m/>
    <s v=""/>
  </r>
  <r>
    <s v="Bipaga"/>
    <s v="SUD_001"/>
    <s v="LITTORAL"/>
    <s v="IHS"/>
    <s v="Grid-Gen"/>
    <s v="SUD"/>
    <s v="Bipaga"/>
    <s v="ZTE"/>
    <n v="0"/>
    <n v="0.34607185967075033"/>
    <n v="0"/>
    <n v="0"/>
    <n v="0"/>
    <n v="0"/>
    <n v="0"/>
    <n v="0.30062808011802444"/>
    <n v="0"/>
    <n v="3.2739318214894149"/>
    <n v="0"/>
    <n v="8.6143428273020278E-3"/>
    <n v="0"/>
    <n v="0"/>
    <n v="8.6143428273020278E-3"/>
    <n v="0"/>
    <n v="0"/>
    <n v="0"/>
    <n v="0"/>
    <n v="0"/>
    <n v="0"/>
    <n v="0"/>
    <n v="0"/>
    <n v="1.4268954407832597"/>
    <m/>
    <n v="0"/>
    <n v="0"/>
    <n v="0"/>
    <n v="0"/>
    <n v="0"/>
    <x v="0"/>
    <m/>
    <s v="No root cause"/>
    <s v="No root cause"/>
    <s v="No root cause"/>
    <x v="3"/>
    <s v=""/>
    <s v="SUD_001"/>
    <m/>
    <s v=""/>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1.4197079042213494"/>
    <m/>
    <n v="0"/>
    <n v="0"/>
    <n v="0"/>
    <n v="0"/>
    <n v="0"/>
    <x v="0"/>
    <m/>
    <s v="No root cause"/>
    <s v="No root cause"/>
    <s v="No root cause"/>
    <x v="3"/>
    <s v=""/>
    <s v="LIT_564"/>
    <m/>
    <s v=""/>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n v="0"/>
    <n v="1.4034779829525186"/>
    <m/>
    <n v="0"/>
    <n v="0"/>
    <n v="0"/>
    <n v="0"/>
    <n v="0"/>
    <x v="0"/>
    <m/>
    <s v="IHS"/>
    <s v="POWER ISSUE"/>
    <s v="Defaut GE &amp; Power Cabinet"/>
    <x v="0"/>
    <s v="(05-10-2026 cells zte): 09/05/2026 : Power isssue || Mail sent to HIS || Feedback IHS : RCA: Grid only, no space // Grid return"/>
    <s v="LIT_061"/>
    <m/>
    <s v=""/>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41377381696358501"/>
    <n v="0"/>
    <n v="2.7179767601795493"/>
    <n v="2.7179767601795493"/>
    <n v="0.90760930049396016"/>
    <n v="1.3952203416915645"/>
    <m/>
    <n v="0"/>
    <n v="0"/>
    <n v="0"/>
    <n v="0"/>
    <n v="0"/>
    <x v="0"/>
    <m/>
    <s v="No root cause"/>
    <s v="No root cause"/>
    <s v="No root cause"/>
    <x v="3"/>
    <s v=""/>
    <s v="SUO_218"/>
    <m/>
    <s v=""/>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45327851543661701"/>
    <n v="0.45327851543661701"/>
    <n v="0"/>
    <n v="1.3864989883943581"/>
    <m/>
    <n v="0"/>
    <n v="0"/>
    <n v="0"/>
    <n v="0"/>
    <n v="0"/>
    <x v="2"/>
    <m/>
    <s v="No root cause"/>
    <s v="No root cause"/>
    <s v="No root cause"/>
    <x v="3"/>
    <s v=""/>
    <s v="EXN_236"/>
    <m/>
    <s v=""/>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1.9977606275664674"/>
    <n v="0"/>
    <n v="2.3442070238818835"/>
    <n v="2.3442070238818835"/>
    <n v="0.11544646194850314"/>
    <n v="1.3613871981234649"/>
    <m/>
    <n v="0"/>
    <n v="0"/>
    <n v="0"/>
    <n v="0"/>
    <n v="0"/>
    <x v="0"/>
    <m/>
    <s v="No root cause"/>
    <s v="No root cause"/>
    <s v="No root cause"/>
    <x v="3"/>
    <s v=""/>
    <s v="CTR_310"/>
    <m/>
    <s v=""/>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n v="1.8591820690403016"/>
    <n v="1.3590329677855677"/>
    <m/>
    <n v="0"/>
    <n v="0"/>
    <n v="0"/>
    <n v="0"/>
    <n v="0"/>
    <x v="0"/>
    <m/>
    <s v="No root cause"/>
    <s v="No root cause"/>
    <s v="No root cause"/>
    <x v="3"/>
    <s v=""/>
    <s v="LIT_739"/>
    <m/>
    <s v=""/>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n v="0"/>
    <n v="1.3195282693125363"/>
    <m/>
    <n v="0"/>
    <n v="0"/>
    <n v="0"/>
    <n v="0"/>
    <n v="0"/>
    <x v="0"/>
    <m/>
    <s v="No root cause"/>
    <s v="No root cause"/>
    <s v="No root cause"/>
    <x v="3"/>
    <s v=""/>
    <s v="NRD_086"/>
    <m/>
    <s v=""/>
  </r>
  <r>
    <s v="Yde-University"/>
    <s v="CTR_447"/>
    <s v="Yaounde"/>
    <s v="IHS"/>
    <s v="Grid-Gen"/>
    <s v="CENTRE"/>
    <s v="Yaounde"/>
    <s v="ZTE"/>
    <n v="0"/>
    <n v="0"/>
    <n v="1.4535588828677943E-2"/>
    <n v="0"/>
    <n v="0"/>
    <n v="0"/>
    <n v="0"/>
    <n v="0"/>
    <n v="0"/>
    <n v="0"/>
    <n v="0"/>
    <n v="0"/>
    <n v="19.658144352843482"/>
    <n v="0"/>
    <n v="0"/>
    <n v="0"/>
    <n v="0"/>
    <n v="0"/>
    <n v="0"/>
    <n v="0"/>
    <n v="0"/>
    <n v="0"/>
    <n v="7.4532970639180673"/>
    <n v="1.3158542431791522"/>
    <m/>
    <n v="0"/>
    <n v="0"/>
    <n v="0"/>
    <n v="0"/>
    <n v="0"/>
    <x v="0"/>
    <m/>
    <s v="No root cause"/>
    <s v="No root cause"/>
    <s v="No root cause"/>
    <x v="3"/>
    <s v=""/>
    <s v="CTR_447"/>
    <m/>
    <s v=""/>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68147834250769779"/>
    <n v="0.68147834250769779"/>
    <n v="0"/>
    <n v="1.2330816447081183"/>
    <m/>
    <n v="0"/>
    <n v="0"/>
    <n v="0"/>
    <n v="0"/>
    <n v="0"/>
    <x v="0"/>
    <m/>
    <s v="No root cause"/>
    <s v="No root cause"/>
    <s v="No root cause"/>
    <x v="3"/>
    <s v=""/>
    <s v="NRO_134"/>
    <m/>
    <s v=""/>
  </r>
  <r>
    <s v="Bonadiwoto-IHS"/>
    <s v="LIT_129"/>
    <s v="Douala"/>
    <s v="IHS"/>
    <s v="Grid-Gen"/>
    <s v="LITTORAL"/>
    <s v="Douala"/>
    <s v="ZTE"/>
    <n v="0"/>
    <n v="0"/>
    <n v="0"/>
    <n v="0"/>
    <n v="0"/>
    <n v="0"/>
    <n v="0"/>
    <n v="0"/>
    <n v="5.3173502495484168"/>
    <n v="1.579242679770456"/>
    <n v="1.1143891985058487"/>
    <n v="0"/>
    <n v="0"/>
    <n v="0"/>
    <n v="0"/>
    <n v="0"/>
    <n v="0"/>
    <n v="0"/>
    <n v="0"/>
    <n v="0"/>
    <n v="0"/>
    <n v="0"/>
    <n v="0"/>
    <n v="1.2257692625979859"/>
    <m/>
    <n v="0"/>
    <n v="0"/>
    <n v="0"/>
    <n v="0"/>
    <n v="0"/>
    <x v="0"/>
    <m/>
    <s v="No root cause"/>
    <s v="No root cause"/>
    <s v="No root cause"/>
    <x v="3"/>
    <s v=""/>
    <s v="LIT_129"/>
    <m/>
    <s v=""/>
  </r>
  <r>
    <s v="SABC-Bali"/>
    <s v="LIT_242"/>
    <s v="Douala"/>
    <s v="IHS"/>
    <s v="Grid-Gen"/>
    <s v="LITTORAL"/>
    <s v="Douala"/>
    <s v="ZTE"/>
    <n v="0"/>
    <n v="0"/>
    <n v="0"/>
    <n v="0"/>
    <n v="0"/>
    <n v="0"/>
    <n v="0"/>
    <n v="0"/>
    <n v="0"/>
    <n v="0"/>
    <n v="0"/>
    <n v="0"/>
    <n v="0"/>
    <n v="0"/>
    <n v="0"/>
    <n v="0"/>
    <n v="0"/>
    <n v="0"/>
    <n v="0"/>
    <n v="0"/>
    <n v="0"/>
    <n v="0"/>
    <n v="0"/>
    <n v="1.0967681411282613"/>
    <m/>
    <n v="0"/>
    <n v="0"/>
    <n v="0"/>
    <n v="0"/>
    <n v="0"/>
    <x v="0"/>
    <m/>
    <s v="No root cause"/>
    <s v="No root cause"/>
    <s v="No root cause"/>
    <x v="3"/>
    <s v=""/>
    <s v="LIT_242"/>
    <m/>
    <s v=""/>
  </r>
  <r>
    <s v="Accacia-New"/>
    <s v="CTR_482"/>
    <s v="Yaounde"/>
    <s v="IHS"/>
    <s v="GridOnly"/>
    <s v="CENTRE"/>
    <s v="Yaounde"/>
    <s v="ZTE"/>
    <n v="0"/>
    <n v="0"/>
    <n v="0"/>
    <n v="0"/>
    <n v="0"/>
    <n v="0"/>
    <n v="0"/>
    <n v="0"/>
    <n v="0"/>
    <n v="0"/>
    <n v="0"/>
    <n v="0"/>
    <n v="8.1130701161134944"/>
    <n v="0"/>
    <n v="0"/>
    <n v="0"/>
    <n v="0"/>
    <n v="0"/>
    <n v="0"/>
    <n v="0"/>
    <n v="1.3834135198454478"/>
    <n v="1.3834135198454478"/>
    <n v="0"/>
    <n v="1.0881894684575939"/>
    <m/>
    <n v="0"/>
    <n v="0"/>
    <n v="0"/>
    <n v="0"/>
    <n v="0"/>
    <x v="0"/>
    <m/>
    <s v="No root cause"/>
    <s v="No root cause"/>
    <s v="No root cause"/>
    <x v="3"/>
    <s v=""/>
    <s v="CTR_482"/>
    <m/>
    <s v=""/>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
    <n v="0"/>
    <n v="1.5974344596541992"/>
    <n v="1.0691237697362979"/>
    <m/>
    <n v="0"/>
    <n v="0"/>
    <n v="0"/>
    <n v="0"/>
    <n v="0"/>
    <x v="0"/>
    <m/>
    <s v="No root cause"/>
    <s v="No root cause"/>
    <s v="No root cause"/>
    <x v="3"/>
    <s v=""/>
    <s v="LIT_185"/>
    <m/>
    <s v=""/>
  </r>
  <r>
    <s v="Emana-MTN"/>
    <s v="CTR_370"/>
    <s v="Yaounde"/>
    <s v="IHS"/>
    <s v="Grid-Gen"/>
    <s v="CENTRE"/>
    <s v="Yaounde"/>
    <s v="ZTE"/>
    <n v="0"/>
    <n v="0"/>
    <n v="0"/>
    <n v="0"/>
    <n v="0"/>
    <n v="0"/>
    <n v="0"/>
    <n v="0"/>
    <n v="0"/>
    <n v="0"/>
    <n v="0"/>
    <n v="3.4689227327335093E-2"/>
    <n v="0"/>
    <n v="0"/>
    <n v="3.4689227327335093E-2"/>
    <n v="0.1329605088561866"/>
    <n v="0.11517893577374269"/>
    <n v="0"/>
    <n v="3.6574751807050125"/>
    <n v="0"/>
    <n v="0"/>
    <n v="0"/>
    <n v="6.0960297688859057E-2"/>
    <n v="1.047810851147009"/>
    <m/>
    <n v="0"/>
    <n v="0"/>
    <n v="0"/>
    <n v="0"/>
    <n v="0"/>
    <x v="0"/>
    <m/>
    <s v="No root cause"/>
    <s v="No root cause"/>
    <s v="No root cause"/>
    <x v="3"/>
    <s v=""/>
    <s v="CTR_370"/>
    <m/>
    <s v=""/>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1.0436196077424214"/>
    <m/>
    <n v="0"/>
    <n v="0"/>
    <n v="0"/>
    <n v="0"/>
    <n v="0"/>
    <x v="0"/>
    <m/>
    <s v="No root cause"/>
    <s v="No root cause"/>
    <s v="No root cause"/>
    <x v="3"/>
    <s v=""/>
    <s v="OST_176"/>
    <m/>
    <s v=""/>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n v="0"/>
    <n v="1.0367352675119068"/>
    <m/>
    <n v="0"/>
    <n v="0"/>
    <n v="0"/>
    <n v="0"/>
    <n v="0"/>
    <x v="0"/>
    <m/>
    <s v="No root cause"/>
    <s v="No root cause"/>
    <s v="No root cause"/>
    <x v="3"/>
    <s v=""/>
    <s v="CTR_599"/>
    <m/>
    <s v=""/>
  </r>
  <r>
    <s v="Cite-de-la-Paix"/>
    <s v="LIT_442"/>
    <s v="Douala"/>
    <s v="IHS"/>
    <s v="Grid-Gen"/>
    <s v="LITTORAL"/>
    <s v="Douala"/>
    <s v="ZTE"/>
    <n v="0"/>
    <n v="0"/>
    <n v="0"/>
    <n v="1.7193015497969893E-2"/>
    <n v="0"/>
    <n v="0"/>
    <n v="1.747837675104787E-2"/>
    <n v="0"/>
    <n v="0"/>
    <n v="0"/>
    <n v="0.18678677521808779"/>
    <n v="0"/>
    <n v="0"/>
    <n v="0"/>
    <n v="0"/>
    <n v="0"/>
    <n v="0"/>
    <n v="0"/>
    <n v="0"/>
    <n v="0"/>
    <n v="0"/>
    <n v="0"/>
    <n v="0"/>
    <n v="1.0321694874626532"/>
    <m/>
    <n v="0"/>
    <n v="0"/>
    <n v="0"/>
    <n v="0"/>
    <n v="0"/>
    <x v="0"/>
    <m/>
    <s v="No root cause"/>
    <s v="No root cause"/>
    <s v="No root cause"/>
    <x v="3"/>
    <s v=""/>
    <s v="LIT_442"/>
    <m/>
    <s v=""/>
  </r>
  <r>
    <s v="Bberi-Warehouse-IHS"/>
    <s v="LIT_597"/>
    <s v="Douala"/>
    <s v="IHS"/>
    <s v="Grid-Gen"/>
    <s v="LITTORAL"/>
    <s v="Douala"/>
    <s v="ZTE"/>
    <n v="0"/>
    <n v="0"/>
    <n v="0"/>
    <n v="0"/>
    <n v="0"/>
    <n v="0"/>
    <n v="0"/>
    <n v="0"/>
    <n v="0"/>
    <n v="0"/>
    <n v="0"/>
    <n v="0"/>
    <n v="0"/>
    <n v="0"/>
    <n v="0"/>
    <n v="0"/>
    <n v="0"/>
    <n v="0"/>
    <n v="0"/>
    <n v="0"/>
    <n v="0"/>
    <n v="0"/>
    <n v="0"/>
    <n v="0.99803314756315786"/>
    <m/>
    <n v="0"/>
    <n v="0"/>
    <n v="0"/>
    <n v="0"/>
    <n v="0"/>
    <x v="0"/>
    <m/>
    <s v="No root cause"/>
    <s v="No root cause"/>
    <s v="No root cause"/>
    <x v="3"/>
    <s v=""/>
    <s v="LIT_597"/>
    <m/>
    <s v=""/>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94224502258634357"/>
    <n v="0.94224502258634357"/>
    <n v="9.6362928148890331E-2"/>
    <n v="0.97921713993830484"/>
    <m/>
    <n v="0"/>
    <n v="0"/>
    <n v="0"/>
    <n v="0"/>
    <n v="0"/>
    <x v="0"/>
    <m/>
    <s v="No root cause"/>
    <s v="No root cause"/>
    <s v="No root cause"/>
    <x v="3"/>
    <s v=""/>
    <s v="CTR_698"/>
    <m/>
    <s v=""/>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4244320597660609"/>
    <n v="4.3570561277048672"/>
    <n v="4.0077561188586692"/>
    <n v="4.0077561188586692"/>
    <n v="0"/>
    <n v="0.97099516883398551"/>
    <m/>
    <n v="0"/>
    <n v="0"/>
    <n v="0"/>
    <n v="0"/>
    <n v="0"/>
    <x v="0"/>
    <m/>
    <s v="No root cause"/>
    <s v="No root cause"/>
    <s v="No root cause"/>
    <x v="3"/>
    <s v=""/>
    <s v="EXN_233"/>
    <m/>
    <s v=""/>
  </r>
  <r>
    <s v="Dschang-Foreke"/>
    <s v="OST_122"/>
    <s v="OUEST"/>
    <s v="IHS"/>
    <s v="GridOnly"/>
    <s v="OUEST"/>
    <s v="Dschang"/>
    <s v="Huawei"/>
    <n v="0"/>
    <n v="0"/>
    <n v="4.0236293385611512"/>
    <n v="0"/>
    <n v="0"/>
    <n v="0"/>
    <n v="0"/>
    <n v="0"/>
    <n v="1.6598929039217194"/>
    <n v="0"/>
    <n v="0"/>
    <n v="0"/>
    <n v="0"/>
    <n v="0"/>
    <n v="0"/>
    <n v="0"/>
    <n v="0"/>
    <n v="0"/>
    <n v="0"/>
    <n v="0"/>
    <n v="0"/>
    <n v="0"/>
    <n v="0"/>
    <n v="0.94008697810993813"/>
    <m/>
    <n v="0"/>
    <n v="0"/>
    <n v="0"/>
    <n v="0"/>
    <n v="0"/>
    <x v="0"/>
    <m/>
    <s v="No root cause"/>
    <s v="No root cause"/>
    <s v="No root cause"/>
    <x v="3"/>
    <s v=""/>
    <s v="OST_122"/>
    <m/>
    <s v=""/>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2.7812912882063041"/>
    <n v="2.7812912882063041"/>
    <n v="0"/>
    <n v="0.903899604203942"/>
    <m/>
    <n v="0"/>
    <n v="0"/>
    <n v="0"/>
    <n v="0"/>
    <n v="0"/>
    <x v="0"/>
    <m/>
    <s v="No root cause"/>
    <s v="No root cause"/>
    <s v="No root cause"/>
    <x v="3"/>
    <s v=""/>
    <s v="SUO_109"/>
    <m/>
    <s v=""/>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11.248994101582898"/>
    <n v="11.248994101582898"/>
    <n v="0"/>
    <n v="0.88560081385029366"/>
    <m/>
    <n v="0"/>
    <n v="0"/>
    <n v="0"/>
    <n v="0"/>
    <n v="0"/>
    <x v="0"/>
    <m/>
    <s v="No root cause"/>
    <s v="No root cause"/>
    <s v="No root cause"/>
    <x v="3"/>
    <s v=""/>
    <s v="CTR_651"/>
    <m/>
    <s v=""/>
  </r>
  <r>
    <s v="Ndoghem-PK12-IHS"/>
    <s v="LIT_159"/>
    <s v="Douala"/>
    <s v="IHS"/>
    <s v="Grid-Gen"/>
    <s v="LITTORAL"/>
    <s v="Douala"/>
    <s v="ZTE"/>
    <n v="0"/>
    <n v="0"/>
    <n v="0"/>
    <n v="0"/>
    <n v="0"/>
    <n v="0"/>
    <n v="0"/>
    <n v="0"/>
    <n v="0"/>
    <n v="0"/>
    <n v="0"/>
    <n v="0"/>
    <n v="0.20351607867980478"/>
    <n v="0"/>
    <n v="0"/>
    <n v="0"/>
    <n v="1.447976503354421"/>
    <n v="0"/>
    <n v="0"/>
    <n v="2.9516162861374355"/>
    <n v="1.5854849571815437"/>
    <n v="1.5854849571815437"/>
    <n v="0"/>
    <n v="0.87094037947339475"/>
    <m/>
    <n v="0"/>
    <n v="0"/>
    <n v="0"/>
    <n v="0"/>
    <n v="0"/>
    <x v="0"/>
    <m/>
    <s v="No root cause"/>
    <s v="No root cause"/>
    <s v="No root cause"/>
    <x v="3"/>
    <s v=""/>
    <s v="LIT_159"/>
    <m/>
    <s v=""/>
  </r>
  <r>
    <s v="Nyalla-Kilimandjaro"/>
    <s v="LIT_343"/>
    <s v="Douala"/>
    <s v="IHS"/>
    <s v="Grid-Gen"/>
    <s v="LITTORAL"/>
    <s v="Douala"/>
    <s v="ZTE"/>
    <n v="0"/>
    <n v="0"/>
    <n v="0"/>
    <n v="0"/>
    <n v="0"/>
    <n v="0"/>
    <n v="0"/>
    <n v="0"/>
    <n v="0"/>
    <n v="0"/>
    <n v="0"/>
    <n v="0"/>
    <n v="0"/>
    <n v="2.0331989281831093E-3"/>
    <n v="0"/>
    <n v="6.9824331612605026E-2"/>
    <n v="0"/>
    <n v="0"/>
    <n v="0"/>
    <n v="0"/>
    <n v="2.0013811484648998"/>
    <n v="2.0013811484648998"/>
    <n v="0"/>
    <n v="0.85381870428869511"/>
    <m/>
    <n v="0"/>
    <n v="0"/>
    <n v="0"/>
    <n v="0"/>
    <n v="0"/>
    <x v="0"/>
    <m/>
    <s v="No root cause"/>
    <s v="No root cause"/>
    <s v="No root cause"/>
    <x v="3"/>
    <s v=""/>
    <s v="LIT_343"/>
    <m/>
    <s v=""/>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531158230036537"/>
    <n v="1.5531158230036537"/>
    <n v="1.5409507666230065"/>
    <n v="0.84962751348387389"/>
    <m/>
    <n v="0"/>
    <n v="0"/>
    <n v="0"/>
    <n v="0"/>
    <n v="0"/>
    <x v="0"/>
    <m/>
    <s v="IHS"/>
    <s v="POWER ISSUE"/>
    <s v="Defaut GE &amp; Power Cabinet"/>
    <x v="0"/>
    <s v="(05-10-2026 ticket): INC-20260510-00014819...Grid Outage"/>
    <s v="ADM_111"/>
    <m/>
    <s v=""/>
  </r>
  <r>
    <s v="Ndogp-Bloc-13"/>
    <s v="LIT_292"/>
    <s v="Douala"/>
    <s v="IHS"/>
    <s v="Grid-Gen"/>
    <s v="LITTORAL"/>
    <s v="Douala"/>
    <s v="ZTE"/>
    <n v="0"/>
    <n v="4.6710070113259602E-2"/>
    <n v="0"/>
    <n v="0"/>
    <n v="0"/>
    <n v="0"/>
    <n v="0"/>
    <n v="0"/>
    <n v="0"/>
    <n v="0"/>
    <n v="0"/>
    <n v="0"/>
    <n v="0"/>
    <n v="0"/>
    <n v="0"/>
    <n v="0.16315529644753757"/>
    <n v="0"/>
    <n v="0"/>
    <n v="0"/>
    <n v="0"/>
    <n v="0.28555743893982627"/>
    <n v="0.28555743893982627"/>
    <n v="0"/>
    <n v="0.82767247947539158"/>
    <m/>
    <n v="0"/>
    <n v="0"/>
    <n v="0"/>
    <n v="0"/>
    <n v="0"/>
    <x v="0"/>
    <m/>
    <s v="No root cause"/>
    <s v="No root cause"/>
    <s v="No root cause"/>
    <x v="3"/>
    <s v=""/>
    <s v="LIT_292"/>
    <m/>
    <s v=""/>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5830543927084493"/>
    <n v="3.1036246586366008"/>
    <n v="0"/>
    <n v="0"/>
    <n v="0"/>
    <n v="0.81422483042407523"/>
    <m/>
    <n v="0"/>
    <n v="0"/>
    <n v="0"/>
    <n v="0"/>
    <n v="0"/>
    <x v="0"/>
    <m/>
    <s v="No root cause"/>
    <s v="No root cause"/>
    <s v="No root cause"/>
    <x v="3"/>
    <s v=""/>
    <s v="ADM_172"/>
    <m/>
    <s v=""/>
  </r>
  <r>
    <s v="NEW-BELL-CAMTEL"/>
    <s v="LIT_752"/>
    <s v="Douala"/>
    <s v="CAMUSAT"/>
    <s v="Good Grid + GE"/>
    <s v="LITTORAL"/>
    <s v="Douala"/>
    <s v="ZTE"/>
    <n v="0"/>
    <n v="0"/>
    <n v="0"/>
    <n v="0"/>
    <n v="0"/>
    <n v="0"/>
    <n v="0"/>
    <n v="0"/>
    <n v="0"/>
    <n v="0"/>
    <n v="0"/>
    <n v="0"/>
    <n v="0"/>
    <n v="0"/>
    <n v="0"/>
    <n v="0"/>
    <n v="0"/>
    <n v="0"/>
    <n v="0"/>
    <n v="0"/>
    <n v="9.8984684661549086E-3"/>
    <n v="9.8984684661549086E-3"/>
    <n v="0"/>
    <n v="0.7951591317027793"/>
    <m/>
    <n v="0"/>
    <n v="0"/>
    <n v="0"/>
    <n v="0"/>
    <n v="0"/>
    <x v="0"/>
    <m/>
    <s v="No root cause"/>
    <s v="No root cause"/>
    <s v="No root cause"/>
    <x v="3"/>
    <s v=""/>
    <s v="LIT_752"/>
    <m/>
    <s v=""/>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2468731540693942"/>
    <n v="2.8360806487973451"/>
    <n v="0"/>
    <n v="0"/>
    <n v="1.8689021867232822"/>
    <n v="0.78344148524824997"/>
    <m/>
    <n v="0"/>
    <n v="0"/>
    <n v="0"/>
    <n v="0"/>
    <n v="0"/>
    <x v="0"/>
    <m/>
    <s v="No root cause"/>
    <s v="No root cause"/>
    <s v="No root cause"/>
    <x v="3"/>
    <s v=""/>
    <s v="ADM_164"/>
    <m/>
    <s v=""/>
  </r>
  <r>
    <s v="IPD"/>
    <s v="LIT_100"/>
    <s v="Douala"/>
    <m/>
    <m/>
    <s v="LITTORAL"/>
    <s v="Douala"/>
    <s v="ZTE"/>
    <n v="0"/>
    <n v="0"/>
    <n v="0"/>
    <n v="0"/>
    <n v="0"/>
    <n v="0"/>
    <n v="0"/>
    <n v="0"/>
    <n v="0"/>
    <n v="0"/>
    <n v="0.14239526528608842"/>
    <n v="0"/>
    <n v="0"/>
    <n v="0"/>
    <n v="0"/>
    <n v="0"/>
    <n v="0"/>
    <n v="0"/>
    <n v="0"/>
    <n v="0"/>
    <n v="0"/>
    <n v="0"/>
    <n v="0"/>
    <n v="0.78303127844694997"/>
    <m/>
    <n v="0"/>
    <n v="0"/>
    <n v="0"/>
    <n v="0"/>
    <n v="0"/>
    <x v="0"/>
    <m/>
    <s v="No root cause"/>
    <s v="No root cause"/>
    <s v="No root cause"/>
    <x v="3"/>
    <s v=""/>
    <s v="LIT_100"/>
    <m/>
    <s v=""/>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
    <n v="0"/>
    <n v="0"/>
    <n v="0.75458432853070301"/>
    <m/>
    <n v="0"/>
    <n v="0"/>
    <n v="0"/>
    <n v="0"/>
    <n v="0"/>
    <x v="0"/>
    <m/>
    <s v="No root cause"/>
    <s v="No root cause"/>
    <s v="No root cause"/>
    <x v="3"/>
    <s v=""/>
    <s v="CTR_247"/>
    <m/>
    <s v=""/>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6.0559186777500971"/>
    <n v="6.0559186777500971"/>
    <n v="0"/>
    <n v="0.75174855107823768"/>
    <m/>
    <n v="0"/>
    <n v="0"/>
    <n v="0"/>
    <n v="0"/>
    <n v="0"/>
    <x v="0"/>
    <m/>
    <s v="No root cause"/>
    <s v="No root cause"/>
    <s v="No root cause"/>
    <x v="3"/>
    <s v=""/>
    <s v="CTR_462"/>
    <m/>
    <s v=""/>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n v="0"/>
    <n v="0.73007893092260157"/>
    <m/>
    <n v="0"/>
    <n v="0"/>
    <n v="0"/>
    <n v="0"/>
    <n v="0"/>
    <x v="0"/>
    <m/>
    <s v="No root cause"/>
    <s v="No root cause"/>
    <s v="No root cause"/>
    <x v="3"/>
    <s v=""/>
    <s v="EXN_158"/>
    <m/>
    <s v=""/>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26366635744361083"/>
    <n v="0.48878604776528461"/>
    <n v="0.97761305223062345"/>
    <n v="0.26366635744361083"/>
    <n v="4.4053618856260864E-2"/>
    <n v="0.30250273997049593"/>
    <n v="1.8341598949028459"/>
    <n v="0.74338359072486482"/>
    <n v="0.14416374041451166"/>
    <n v="1.2301031866291132"/>
    <n v="1.2301031866291132"/>
    <n v="2.3147373051478151"/>
    <n v="0.69448897588630132"/>
    <m/>
    <n v="0"/>
    <n v="0"/>
    <n v="0"/>
    <n v="0"/>
    <n v="0"/>
    <x v="2"/>
    <m/>
    <s v="No root cause"/>
    <s v="No root cause"/>
    <s v="No root cause"/>
    <x v="3"/>
    <s v=""/>
    <s v="EXN_043"/>
    <m/>
    <s v=""/>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15.688162929861056"/>
    <n v="15.688162929861056"/>
    <n v="6.4187020058042492"/>
    <n v="0.68376123253232424"/>
    <m/>
    <n v="0"/>
    <n v="0"/>
    <n v="0"/>
    <n v="0"/>
    <n v="0"/>
    <x v="0"/>
    <m/>
    <s v="No root cause"/>
    <s v="No root cause"/>
    <s v="No root cause"/>
    <x v="3"/>
    <s v=""/>
    <s v="LIT_677"/>
    <m/>
    <s v=""/>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n v="0"/>
    <n v="0.60510853715260859"/>
    <m/>
    <n v="0"/>
    <n v="0"/>
    <n v="0"/>
    <n v="0"/>
    <n v="0"/>
    <x v="0"/>
    <m/>
    <s v="No root cause"/>
    <s v="No root cause"/>
    <s v="No root cause"/>
    <x v="3"/>
    <s v=""/>
    <s v="CTR_973"/>
    <m/>
    <s v=""/>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2.4398387138197305E-2"/>
    <n v="2.4398387138197305E-2"/>
    <n v="0"/>
    <n v="0.5978496602774277"/>
    <m/>
    <n v="0"/>
    <n v="0"/>
    <n v="0"/>
    <n v="0"/>
    <n v="0"/>
    <x v="0"/>
    <m/>
    <s v="No root cause"/>
    <s v="No root cause"/>
    <s v="No root cause"/>
    <x v="3"/>
    <s v=""/>
    <s v="CTR_791"/>
    <m/>
    <s v=""/>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1.0259807152865172"/>
    <n v="1.0259807152865172"/>
    <n v="0"/>
    <n v="0.5938189325776968"/>
    <m/>
    <n v="0"/>
    <n v="0"/>
    <n v="0"/>
    <n v="0"/>
    <n v="0"/>
    <x v="0"/>
    <m/>
    <s v="No root cause"/>
    <s v="No root cause"/>
    <s v="No root cause"/>
    <x v="3"/>
    <s v=""/>
    <s v="LIT_684"/>
    <m/>
    <s v=""/>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1.6992370866898947"/>
    <n v="0"/>
    <n v="0"/>
    <n v="0"/>
    <n v="0.57890880710435366"/>
    <m/>
    <n v="0"/>
    <n v="0"/>
    <n v="0"/>
    <n v="0"/>
    <n v="0"/>
    <x v="0"/>
    <m/>
    <s v="No root cause"/>
    <s v="No root cause"/>
    <s v="No root cause"/>
    <x v="3"/>
    <s v=""/>
    <s v="LIT_763"/>
    <m/>
    <s v=""/>
  </r>
  <r>
    <s v="EST_197_Z_Bertoua-Mokolo-IV-MTN-IHS"/>
    <s v="EST_197"/>
    <s v="CENTRE"/>
    <s v="IHS"/>
    <s v="Solar-Grid-Gen-Lithium"/>
    <s v="EST"/>
    <s v="Bertoua"/>
    <s v="ZTE"/>
    <n v="0"/>
    <n v="0"/>
    <n v="0"/>
    <n v="0"/>
    <n v="0"/>
    <n v="0"/>
    <n v="0"/>
    <n v="0"/>
    <n v="0"/>
    <n v="0"/>
    <n v="0"/>
    <n v="0"/>
    <n v="0"/>
    <n v="0"/>
    <n v="0"/>
    <n v="0"/>
    <n v="0"/>
    <n v="0"/>
    <n v="0"/>
    <n v="0"/>
    <n v="0"/>
    <n v="0"/>
    <n v="7.3302171884496989E-2"/>
    <n v="0.57680426786290107"/>
    <m/>
    <n v="0"/>
    <n v="0"/>
    <n v="0"/>
    <n v="0"/>
    <n v="0"/>
    <x v="0"/>
    <m/>
    <s v="No root cause"/>
    <s v="No root cause"/>
    <s v="No root cause"/>
    <x v="3"/>
    <s v=""/>
    <s v="EST_197"/>
    <m/>
    <s v=""/>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3374218466868138"/>
    <n v="0.54559288080745816"/>
    <m/>
    <n v="0"/>
    <n v="0"/>
    <n v="0"/>
    <n v="0"/>
    <n v="0"/>
    <x v="0"/>
    <m/>
    <s v="No root cause"/>
    <s v="No root cause"/>
    <s v="No root cause"/>
    <x v="3"/>
    <s v=""/>
    <s v="CTR_747"/>
    <m/>
    <s v=""/>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544308755168605"/>
    <m/>
    <n v="0"/>
    <n v="0"/>
    <n v="0"/>
    <n v="0"/>
    <n v="0"/>
    <x v="0"/>
    <m/>
    <s v="No root cause"/>
    <s v="No root cause"/>
    <s v="No root cause"/>
    <x v="3"/>
    <s v=""/>
    <s v="CTR_591"/>
    <m/>
    <s v=""/>
  </r>
  <r>
    <s v="Mabanda3"/>
    <s v="LIT_488"/>
    <s v="Douala"/>
    <s v="IHS"/>
    <s v="Grid-Gen"/>
    <s v="LITTORAL"/>
    <s v="Douala"/>
    <s v="ZTE"/>
    <n v="0"/>
    <n v="0"/>
    <n v="0"/>
    <n v="0"/>
    <n v="0"/>
    <n v="0"/>
    <n v="0"/>
    <n v="4.9882038792008743"/>
    <n v="0"/>
    <n v="0"/>
    <n v="0"/>
    <n v="0"/>
    <n v="0"/>
    <n v="0"/>
    <n v="0"/>
    <n v="0"/>
    <n v="0"/>
    <n v="0"/>
    <n v="0"/>
    <n v="0"/>
    <n v="0"/>
    <n v="0"/>
    <n v="0"/>
    <n v="0.52823934960463192"/>
    <m/>
    <n v="0"/>
    <n v="0"/>
    <n v="0"/>
    <n v="0"/>
    <n v="0"/>
    <x v="0"/>
    <m/>
    <s v="No root cause"/>
    <s v="No root cause"/>
    <s v="No root cause"/>
    <x v="3"/>
    <s v=""/>
    <s v="LIT_488"/>
    <m/>
    <s v=""/>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2.8467460256311474"/>
    <n v="2.8467460256311474"/>
    <n v="0"/>
    <n v="0.50166508291171208"/>
    <m/>
    <n v="0"/>
    <n v="0"/>
    <n v="0"/>
    <n v="0"/>
    <n v="0"/>
    <x v="0"/>
    <m/>
    <s v="No root cause"/>
    <s v="No root cause"/>
    <s v="No root cause"/>
    <x v="3"/>
    <s v=""/>
    <s v="CTR_939"/>
    <m/>
    <s v=""/>
  </r>
  <r>
    <s v="Brazzaville-II"/>
    <s v="LIT_694"/>
    <s v="Douala"/>
    <s v="CAMUSAT"/>
    <s v="Good Grid no GE - 8h"/>
    <s v="LITTORAL"/>
    <s v="Douala"/>
    <s v="ZTE"/>
    <n v="0"/>
    <n v="0"/>
    <n v="0"/>
    <n v="0"/>
    <n v="0"/>
    <n v="0"/>
    <n v="0"/>
    <n v="4.8246383759520368"/>
    <n v="0"/>
    <n v="0"/>
    <n v="0"/>
    <n v="0"/>
    <n v="0"/>
    <n v="0"/>
    <n v="0"/>
    <n v="0"/>
    <n v="0"/>
    <n v="0"/>
    <n v="0"/>
    <n v="0"/>
    <n v="11.36542149283885"/>
    <n v="11.36542149283885"/>
    <n v="0"/>
    <n v="0.49836559342299341"/>
    <m/>
    <n v="0"/>
    <n v="0"/>
    <n v="0"/>
    <n v="0"/>
    <n v="0"/>
    <x v="0"/>
    <m/>
    <s v="No root cause"/>
    <s v="No root cause"/>
    <s v="No root cause"/>
    <x v="3"/>
    <s v=""/>
    <s v="LIT_694"/>
    <m/>
    <s v=""/>
  </r>
  <r>
    <s v="Soboum-IHS"/>
    <s v="LIT_579"/>
    <s v="Douala"/>
    <s v="IHS"/>
    <s v="Grid-Gen"/>
    <s v="LITTORAL"/>
    <s v="Douala"/>
    <s v="ZTE"/>
    <n v="0"/>
    <n v="0"/>
    <n v="0"/>
    <n v="0"/>
    <n v="0"/>
    <n v="0"/>
    <n v="0"/>
    <n v="0"/>
    <n v="0"/>
    <n v="4.8544764619770371"/>
    <n v="0"/>
    <n v="0"/>
    <n v="0"/>
    <n v="0"/>
    <n v="0"/>
    <n v="0"/>
    <n v="0"/>
    <n v="1.9788376094717119"/>
    <n v="0"/>
    <n v="0"/>
    <n v="0"/>
    <n v="0"/>
    <n v="0"/>
    <n v="0.48477526374513813"/>
    <m/>
    <n v="0"/>
    <n v="0"/>
    <n v="0"/>
    <n v="0"/>
    <n v="0"/>
    <x v="0"/>
    <m/>
    <s v="No root cause"/>
    <s v="No root cause"/>
    <s v="No root cause"/>
    <x v="3"/>
    <s v=""/>
    <s v="LIT_579"/>
    <m/>
    <s v=""/>
  </r>
  <r>
    <s v="Maroua-Douggoy"/>
    <s v="EXN_016"/>
    <s v="Maroua"/>
    <s v="IHS"/>
    <s v="Grid-Gen"/>
    <s v="EXTREME-NORD"/>
    <s v="Maroua"/>
    <s v="Huawei"/>
    <n v="0.16336931738734653"/>
    <n v="0.75981000647770047"/>
    <n v="0"/>
    <n v="0"/>
    <n v="0"/>
    <n v="0"/>
    <n v="0"/>
    <n v="0"/>
    <n v="0"/>
    <n v="0"/>
    <n v="0"/>
    <n v="0"/>
    <n v="0"/>
    <n v="0"/>
    <n v="0"/>
    <n v="0"/>
    <n v="0"/>
    <n v="0"/>
    <n v="0"/>
    <n v="0"/>
    <n v="0.66831605470945943"/>
    <n v="0.66831605470945943"/>
    <n v="0"/>
    <n v="0.47075689218766492"/>
    <m/>
    <n v="0"/>
    <n v="0"/>
    <n v="0"/>
    <n v="0"/>
    <n v="0"/>
    <x v="0"/>
    <m/>
    <s v="No root cause"/>
    <s v="No root cause"/>
    <s v="No root cause"/>
    <x v="3"/>
    <s v=""/>
    <s v="EXN_016"/>
    <m/>
    <s v=""/>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2293719484181012"/>
    <n v="1.373871752945641"/>
    <n v="0"/>
    <n v="0"/>
    <n v="0"/>
    <n v="0.45404542380426449"/>
    <m/>
    <n v="0"/>
    <n v="0"/>
    <n v="0"/>
    <n v="0"/>
    <n v="0"/>
    <x v="1"/>
    <s v="site vandalise"/>
    <s v="Exclu"/>
    <s v="Exclu"/>
    <s v="EXCLU"/>
    <x v="2"/>
    <s v=""/>
    <s v="CTR_629"/>
    <m/>
    <s v=""/>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43476570414315985"/>
    <m/>
    <n v="0"/>
    <n v="0"/>
    <n v="0"/>
    <n v="0"/>
    <n v="0"/>
    <x v="0"/>
    <m/>
    <s v="No root cause"/>
    <s v="No root cause"/>
    <s v="No root cause"/>
    <x v="3"/>
    <s v=""/>
    <s v="CTR_670"/>
    <m/>
    <s v=""/>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14630114743759898"/>
    <n v="0.14630114743759898"/>
    <n v="0"/>
    <n v="0.41789372005490316"/>
    <m/>
    <n v="0"/>
    <n v="0"/>
    <n v="0"/>
    <n v="0"/>
    <n v="0"/>
    <x v="0"/>
    <m/>
    <s v="No root cause"/>
    <s v="No root cause"/>
    <s v="No root cause"/>
    <x v="3"/>
    <s v=""/>
    <s v="LIT_580"/>
    <m/>
    <s v=""/>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521460593037752"/>
    <n v="1.1749749595500418"/>
    <n v="0.9916660246038469"/>
    <n v="0.9916660246038469"/>
    <n v="10.468584579648608"/>
    <n v="0.40209184066569048"/>
    <m/>
    <n v="0"/>
    <n v="0"/>
    <n v="0"/>
    <n v="0"/>
    <n v="0"/>
    <x v="1"/>
    <s v="site vandalise"/>
    <s v="Exclu"/>
    <s v="Exclu"/>
    <s v="EXCLU"/>
    <x v="2"/>
    <s v=""/>
    <s v="CTR_896"/>
    <m/>
    <s v=""/>
  </r>
  <r>
    <s v="Nkomedzap-Camtel"/>
    <s v="SUD_088"/>
    <s v="CENTRE"/>
    <s v="CAMUSAT"/>
    <s v="Medium Grid + GE"/>
    <s v="SUD"/>
    <s v="Nkomedzap"/>
    <s v="NOKIA"/>
    <n v="0"/>
    <n v="6.8730819832928114E-2"/>
    <n v="0"/>
    <n v="0"/>
    <n v="0"/>
    <n v="0"/>
    <n v="0"/>
    <n v="9.2165764370203004E-2"/>
    <n v="0"/>
    <n v="0.67916692977687665"/>
    <n v="0"/>
    <n v="0"/>
    <n v="0"/>
    <n v="0"/>
    <n v="0"/>
    <n v="0"/>
    <n v="0"/>
    <n v="0"/>
    <n v="0"/>
    <n v="0"/>
    <n v="0"/>
    <n v="0"/>
    <n v="0"/>
    <n v="0.39826491633297689"/>
    <m/>
    <n v="0"/>
    <n v="0"/>
    <n v="0"/>
    <n v="0"/>
    <n v="0"/>
    <x v="0"/>
    <m/>
    <s v="No root cause"/>
    <s v="No root cause"/>
    <s v="No root cause"/>
    <x v="3"/>
    <s v=""/>
    <s v="SUD_088"/>
    <m/>
    <s v=""/>
  </r>
  <r>
    <s v="Bertoua-Mokolo"/>
    <s v="EST_060"/>
    <s v="CENTRE"/>
    <s v="IHS"/>
    <s v="Grid-Gen"/>
    <s v="EST"/>
    <s v="Bertoua"/>
    <s v="ZTE"/>
    <n v="0"/>
    <n v="0"/>
    <n v="0"/>
    <n v="0"/>
    <n v="0"/>
    <n v="0"/>
    <n v="0"/>
    <n v="0"/>
    <n v="0"/>
    <n v="0"/>
    <n v="0"/>
    <n v="0"/>
    <n v="0"/>
    <n v="0"/>
    <n v="0"/>
    <n v="0"/>
    <n v="0"/>
    <n v="0"/>
    <n v="0"/>
    <n v="0"/>
    <n v="0"/>
    <n v="0"/>
    <n v="7.503217448128488E-2"/>
    <n v="0.39704451350186765"/>
    <m/>
    <n v="0"/>
    <n v="0"/>
    <n v="0"/>
    <n v="0"/>
    <n v="0"/>
    <x v="0"/>
    <m/>
    <s v="No root cause"/>
    <s v="No root cause"/>
    <s v="No root cause"/>
    <x v="3"/>
    <s v=""/>
    <s v="EST_060"/>
    <m/>
    <s v=""/>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39679482240542407"/>
    <m/>
    <n v="0"/>
    <n v="0"/>
    <n v="0"/>
    <n v="0"/>
    <n v="0"/>
    <x v="2"/>
    <m/>
    <s v="No root cause"/>
    <s v="No root cause"/>
    <s v="No root cause"/>
    <x v="3"/>
    <s v=""/>
    <s v="EXN_024"/>
    <m/>
    <s v=""/>
  </r>
  <r>
    <s v="EST_193_Z_Bertoua-Npoklota-Crf-ENIET"/>
    <s v="EST_193"/>
    <s v="CENTRE"/>
    <s v="ESCO"/>
    <s v="Bad Grid + Solar + GE"/>
    <s v="EST"/>
    <s v="Bertoua"/>
    <s v="ZTE"/>
    <n v="0"/>
    <n v="0"/>
    <n v="0"/>
    <n v="0"/>
    <n v="0"/>
    <n v="0"/>
    <n v="0"/>
    <n v="0"/>
    <n v="0"/>
    <n v="0"/>
    <n v="0"/>
    <n v="0"/>
    <n v="0"/>
    <n v="0"/>
    <n v="0"/>
    <n v="0"/>
    <n v="0"/>
    <n v="0"/>
    <n v="0"/>
    <n v="0"/>
    <n v="0"/>
    <n v="0"/>
    <n v="6.648917196725207E-2"/>
    <n v="0.394529767459115"/>
    <m/>
    <n v="0"/>
    <n v="0"/>
    <n v="0"/>
    <n v="0"/>
    <n v="0"/>
    <x v="0"/>
    <m/>
    <s v="No root cause"/>
    <s v="No root cause"/>
    <s v="No root cause"/>
    <x v="3"/>
    <s v=""/>
    <s v="EST_193"/>
    <m/>
    <s v=""/>
  </r>
  <r>
    <s v="Mbouda-Batang-IHS"/>
    <s v="OST_142"/>
    <s v="OUEST"/>
    <s v="IHS"/>
    <s v="Grid-Gen"/>
    <s v="OUEST"/>
    <s v="Mbouda"/>
    <s v="Huawei"/>
    <n v="0"/>
    <n v="0"/>
    <n v="0"/>
    <n v="3.5224814729206435"/>
    <n v="0"/>
    <n v="0"/>
    <n v="0"/>
    <n v="0"/>
    <n v="0"/>
    <n v="0"/>
    <n v="0"/>
    <n v="0"/>
    <n v="0"/>
    <n v="0"/>
    <n v="0"/>
    <n v="0"/>
    <n v="0"/>
    <n v="0"/>
    <n v="0"/>
    <n v="0"/>
    <n v="0"/>
    <n v="0"/>
    <n v="0"/>
    <n v="0.38953594553024395"/>
    <m/>
    <n v="0"/>
    <n v="0"/>
    <n v="0"/>
    <n v="0"/>
    <n v="0"/>
    <x v="0"/>
    <m/>
    <s v="No root cause"/>
    <s v="No root cause"/>
    <s v="No root cause"/>
    <x v="3"/>
    <s v=""/>
    <s v="OST_142"/>
    <m/>
    <s v=""/>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
    <n v="0"/>
    <n v="0"/>
    <n v="0.38700336440917349"/>
    <m/>
    <n v="0"/>
    <n v="0"/>
    <n v="0"/>
    <n v="0"/>
    <n v="0"/>
    <x v="0"/>
    <m/>
    <s v="No root cause"/>
    <s v="No root cause"/>
    <s v="No root cause"/>
    <x v="3"/>
    <s v=""/>
    <s v="CTR_777"/>
    <m/>
    <s v=""/>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0.10228417415026551"/>
    <n v="1.13170705955204"/>
    <n v="0"/>
    <n v="0"/>
    <n v="0"/>
    <n v="0.35063763972000356"/>
    <m/>
    <n v="0"/>
    <n v="0"/>
    <n v="0"/>
    <n v="0"/>
    <n v="0"/>
    <x v="0"/>
    <m/>
    <s v="No root cause"/>
    <s v="No root cause"/>
    <s v="No root cause"/>
    <x v="3"/>
    <s v=""/>
    <s v="ADM_131"/>
    <m/>
    <s v=""/>
  </r>
  <r>
    <s v="Kumba-Nkamlikum"/>
    <s v="SUO_216"/>
    <s v="SUD-OUEST"/>
    <s v="IHS"/>
    <s v="Grid-Gen"/>
    <s v="SUD-OUEST"/>
    <s v="Kumba"/>
    <s v="Huawei"/>
    <n v="0"/>
    <n v="0"/>
    <n v="2.898271566890104"/>
    <n v="0"/>
    <n v="0"/>
    <n v="0"/>
    <n v="6.6346491340712778E-3"/>
    <n v="0"/>
    <n v="0"/>
    <n v="0"/>
    <n v="0"/>
    <n v="0"/>
    <n v="0"/>
    <n v="0"/>
    <n v="0"/>
    <n v="0"/>
    <n v="0.19582915992500705"/>
    <n v="0"/>
    <n v="1.428268741813699"/>
    <n v="0"/>
    <n v="2.7457994823546872"/>
    <n v="2.7457994823546872"/>
    <n v="0"/>
    <n v="0.34350360839304511"/>
    <m/>
    <n v="0"/>
    <n v="0"/>
    <n v="0"/>
    <n v="0"/>
    <n v="0"/>
    <x v="0"/>
    <m/>
    <s v="No root cause"/>
    <s v="No root cause"/>
    <s v="No root cause"/>
    <x v="3"/>
    <s v=""/>
    <s v="SUO_216"/>
    <m/>
    <s v=""/>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4.295350323742342"/>
    <n v="4.6906255974751246E-2"/>
    <n v="5.7881963171276674"/>
    <n v="5.7881963171276674"/>
    <n v="27.206966096229529"/>
    <n v="0.33984741733797902"/>
    <m/>
    <n v="0"/>
    <n v="0"/>
    <n v="0"/>
    <n v="0"/>
    <n v="0"/>
    <x v="0"/>
    <m/>
    <s v="No root cause"/>
    <s v="No root cause"/>
    <s v="No root cause"/>
    <x v="3"/>
    <s v=""/>
    <s v="ADM_166"/>
    <m/>
    <s v=""/>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17790490621602409"/>
    <n v="0.17790490621602409"/>
    <n v="0"/>
    <n v="0.32379584685232277"/>
    <m/>
    <n v="0"/>
    <n v="0"/>
    <n v="0"/>
    <n v="0"/>
    <n v="0"/>
    <x v="2"/>
    <m/>
    <s v="No root cause"/>
    <s v="No root cause"/>
    <s v="No root cause"/>
    <x v="3"/>
    <s v=""/>
    <s v="SUO_039"/>
    <m/>
    <s v=""/>
  </r>
  <r>
    <s v="Nkong"/>
    <s v="LIT_021"/>
    <s v="LITTORAL"/>
    <s v="IHS"/>
    <s v="Grid-Gen"/>
    <s v="LITTORAL"/>
    <s v="Nkongsamba"/>
    <s v="ZTE"/>
    <n v="0"/>
    <n v="0"/>
    <n v="0"/>
    <n v="0"/>
    <n v="0"/>
    <n v="0"/>
    <n v="0"/>
    <n v="0"/>
    <n v="3.7453664466531404E-4"/>
    <n v="0"/>
    <n v="0"/>
    <n v="0"/>
    <n v="0"/>
    <n v="0"/>
    <n v="0"/>
    <n v="0"/>
    <n v="0"/>
    <n v="0"/>
    <n v="0"/>
    <n v="0"/>
    <n v="0"/>
    <n v="0"/>
    <n v="0"/>
    <n v="0.31059788889744944"/>
    <m/>
    <n v="0"/>
    <n v="0"/>
    <n v="0"/>
    <n v="0"/>
    <n v="0"/>
    <x v="0"/>
    <m/>
    <s v="No root cause"/>
    <s v="No root cause"/>
    <s v="No root cause"/>
    <x v="3"/>
    <s v=""/>
    <s v="LIT_021"/>
    <m/>
    <s v=""/>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4625070983611703"/>
    <n v="2.4625070983611703"/>
    <n v="0"/>
    <n v="0.28589630542785638"/>
    <m/>
    <n v="0"/>
    <n v="0"/>
    <n v="0"/>
    <n v="0"/>
    <n v="0"/>
    <x v="0"/>
    <m/>
    <s v="No root cause"/>
    <s v="No root cause"/>
    <s v="No root cause"/>
    <x v="3"/>
    <s v=""/>
    <s v="EXN_046"/>
    <m/>
    <s v=""/>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n v="0"/>
    <n v="0.28297135258380346"/>
    <m/>
    <n v="0"/>
    <n v="0"/>
    <n v="0"/>
    <n v="0"/>
    <n v="0"/>
    <x v="0"/>
    <m/>
    <s v="No root cause"/>
    <s v="No root cause"/>
    <s v="No root cause"/>
    <x v="3"/>
    <s v=""/>
    <s v="LIT_778"/>
    <m/>
    <s v=""/>
  </r>
  <r>
    <s v="Newb-Srce-Quartier"/>
    <s v="LIT_095"/>
    <s v="Douala"/>
    <s v="IHS"/>
    <s v="GridOnly"/>
    <s v="LITTORAL"/>
    <s v="Douala"/>
    <s v="ZTE"/>
    <n v="0"/>
    <n v="0"/>
    <n v="6.9777782058196589"/>
    <n v="0"/>
    <n v="0"/>
    <n v="0"/>
    <n v="0"/>
    <n v="0"/>
    <n v="1.3523091432599115"/>
    <n v="0"/>
    <n v="0"/>
    <n v="2.8254331070418557"/>
    <n v="0"/>
    <n v="0"/>
    <n v="2.8254331070418557"/>
    <n v="6.4220371654496002"/>
    <n v="0"/>
    <n v="0"/>
    <n v="0"/>
    <n v="11.389802044898735"/>
    <n v="7.8362161953925602"/>
    <n v="7.8362161953925602"/>
    <n v="0"/>
    <n v="0.27947567723359418"/>
    <m/>
    <n v="0"/>
    <n v="0"/>
    <n v="0"/>
    <n v="0"/>
    <n v="0"/>
    <x v="0"/>
    <m/>
    <s v="No root cause"/>
    <s v="No root cause"/>
    <s v="No root cause"/>
    <x v="3"/>
    <s v=""/>
    <s v="LIT_095"/>
    <m/>
    <s v=""/>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0.17605005807101501"/>
    <n v="0.17605005807101501"/>
    <n v="2.1758795547221848E-3"/>
    <n v="0.26861411453829981"/>
    <m/>
    <n v="0"/>
    <n v="0"/>
    <n v="0"/>
    <n v="0"/>
    <n v="0"/>
    <x v="0"/>
    <m/>
    <s v="No root cause"/>
    <s v="No root cause"/>
    <s v="No root cause"/>
    <x v="3"/>
    <s v="(05-10-2026 ticket): INC-20260510-00015271...Others"/>
    <s v="EST_084"/>
    <m/>
    <s v=""/>
  </r>
  <r>
    <s v="Emana-Lycee2-MTN-IHS"/>
    <s v="CTR_518"/>
    <s v="Yaounde"/>
    <s v="IHS"/>
    <s v="Grid-Gen"/>
    <s v="CENTRE"/>
    <s v="Yaounde"/>
    <s v="ZTE"/>
    <n v="0"/>
    <n v="0"/>
    <n v="0"/>
    <n v="0"/>
    <n v="0"/>
    <n v="0"/>
    <n v="0"/>
    <n v="0"/>
    <n v="0"/>
    <n v="0"/>
    <n v="0"/>
    <n v="2.4255706511662188E-3"/>
    <n v="0"/>
    <n v="0"/>
    <n v="0.1308202994580995"/>
    <n v="0.26007111202426669"/>
    <n v="0.21744527484569121"/>
    <n v="0"/>
    <n v="0"/>
    <n v="0"/>
    <n v="0"/>
    <n v="0"/>
    <n v="0"/>
    <n v="0.26247884759711543"/>
    <m/>
    <n v="0"/>
    <n v="0"/>
    <n v="0"/>
    <n v="0"/>
    <n v="0"/>
    <x v="0"/>
    <m/>
    <s v="No root cause"/>
    <s v="No root cause"/>
    <s v="No root cause"/>
    <x v="3"/>
    <s v=""/>
    <s v="CTR_518"/>
    <m/>
    <s v=""/>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25695473374358557"/>
    <m/>
    <n v="0"/>
    <n v="0"/>
    <n v="0"/>
    <n v="0"/>
    <n v="0"/>
    <x v="0"/>
    <m/>
    <s v="No root cause"/>
    <s v="No root cause"/>
    <s v="No root cause"/>
    <x v="3"/>
    <s v="(05-10-2026 ticket): INC-20260510-00013615...Others"/>
    <s v="NRD_125"/>
    <m/>
    <s v=""/>
  </r>
  <r>
    <s v="Mendankwe"/>
    <s v="NRO_229"/>
    <s v="NORD-OUEST"/>
    <s v="IHS"/>
    <s v="Grid-Gen"/>
    <s v="NORD-OUEST"/>
    <s v="Bamenda"/>
    <s v="Huawei"/>
    <n v="0"/>
    <n v="0"/>
    <n v="0"/>
    <n v="0"/>
    <n v="0"/>
    <n v="0"/>
    <n v="0"/>
    <n v="0"/>
    <n v="0"/>
    <n v="0"/>
    <n v="6.8665051521974241E-3"/>
    <n v="0"/>
    <n v="0"/>
    <n v="0"/>
    <n v="0"/>
    <n v="0"/>
    <n v="0"/>
    <n v="0.23791994475406145"/>
    <n v="0"/>
    <n v="0"/>
    <n v="2.3027761369505724"/>
    <n v="2.3027761369505724"/>
    <n v="10.128309120431011"/>
    <n v="0.2436271698156281"/>
    <m/>
    <n v="0"/>
    <n v="0"/>
    <n v="0"/>
    <n v="0"/>
    <n v="0"/>
    <x v="0"/>
    <m/>
    <s v="No root cause"/>
    <s v="No root cause"/>
    <s v="No root cause"/>
    <x v="3"/>
    <s v=""/>
    <s v="NRO_229"/>
    <m/>
    <s v=""/>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0734398586891076"/>
    <n v="1.0734398586891076"/>
    <n v="3.1782109561599575E-2"/>
    <n v="0.22985848935459846"/>
    <m/>
    <n v="0"/>
    <n v="0"/>
    <n v="0"/>
    <n v="0"/>
    <n v="0"/>
    <x v="2"/>
    <m/>
    <s v="BSS"/>
    <s v="RAN ISSUE"/>
    <s v="BSS Hardware issue"/>
    <x v="1"/>
    <s v="(05-10-2026 cells nokia): 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FME worked on site on 07/05/2025 and noticed that  _x000a_ARGA PN 474800A is faulty and need tobe replaced . SP  request ongoing /New Plan Date: 12/05/2026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m/>
    <s v=""/>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53341152231667732"/>
    <n v="0"/>
    <n v="0"/>
    <n v="0"/>
    <n v="0"/>
    <n v="0.21835486383987823"/>
    <m/>
    <n v="0"/>
    <n v="0"/>
    <n v="0"/>
    <n v="0"/>
    <n v="0"/>
    <x v="0"/>
    <m/>
    <s v="No root cause"/>
    <s v="No root cause"/>
    <s v="No root cause"/>
    <x v="3"/>
    <s v=""/>
    <s v="CTR_658"/>
    <m/>
    <s v=""/>
  </r>
  <r>
    <s v="Bpriso-Hydrocarbure"/>
    <s v="LIT_676"/>
    <s v="Douala"/>
    <s v="CAMUSAT"/>
    <s v="Good Grid no GE - 8h"/>
    <s v="LITTORAL"/>
    <s v="Douala"/>
    <s v="ZTE"/>
    <n v="0"/>
    <n v="0"/>
    <n v="0"/>
    <n v="16.766846301575484"/>
    <n v="0"/>
    <n v="4.7960487454092497"/>
    <n v="0"/>
    <n v="0"/>
    <n v="0"/>
    <n v="0"/>
    <n v="0"/>
    <n v="0"/>
    <n v="0"/>
    <n v="0"/>
    <n v="0"/>
    <n v="0"/>
    <n v="0"/>
    <n v="0"/>
    <n v="0"/>
    <n v="0"/>
    <n v="0"/>
    <n v="0"/>
    <n v="0"/>
    <n v="0.21519805497769892"/>
    <m/>
    <n v="0"/>
    <n v="0"/>
    <n v="0"/>
    <n v="0"/>
    <n v="0"/>
    <x v="0"/>
    <m/>
    <s v="No root cause"/>
    <s v="No root cause"/>
    <s v="No root cause"/>
    <x v="3"/>
    <s v=""/>
    <s v="LIT_676"/>
    <m/>
    <s v=""/>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6.1120813393715862E-2"/>
    <n v="6.1120813393715862E-2"/>
    <n v="0"/>
    <n v="0.21122083251291981"/>
    <m/>
    <n v="0"/>
    <n v="0"/>
    <n v="0"/>
    <n v="0"/>
    <n v="0"/>
    <x v="0"/>
    <m/>
    <s v="No root cause"/>
    <s v="No root cause"/>
    <s v="No root cause"/>
    <x v="3"/>
    <s v=""/>
    <s v="LIT_460"/>
    <m/>
    <s v=""/>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0.10203448305382201"/>
    <n v="0.10203448305382201"/>
    <n v="2.1402093980876723E-3"/>
    <n v="0.1973629766603032"/>
    <m/>
    <n v="0"/>
    <n v="0"/>
    <n v="0"/>
    <n v="0"/>
    <n v="0"/>
    <x v="0"/>
    <m/>
    <s v="No root cause"/>
    <s v="No root cause"/>
    <s v="No root cause"/>
    <x v="3"/>
    <s v=""/>
    <s v="EST_011"/>
    <m/>
    <s v=""/>
  </r>
  <r>
    <s v="Madagascar-Nodal"/>
    <s v="LIT_814"/>
    <s v="Douala"/>
    <m/>
    <m/>
    <s v="LITTORAL"/>
    <s v="Douala"/>
    <s v="ZTE"/>
    <n v="0"/>
    <n v="0"/>
    <n v="0"/>
    <n v="0"/>
    <n v="0.70953292070096141"/>
    <n v="0"/>
    <n v="0"/>
    <n v="0"/>
    <n v="0"/>
    <n v="0"/>
    <n v="0"/>
    <n v="0"/>
    <n v="0"/>
    <n v="0"/>
    <n v="0"/>
    <n v="0"/>
    <n v="0"/>
    <n v="0"/>
    <n v="0"/>
    <n v="0"/>
    <n v="0"/>
    <n v="0"/>
    <n v="0"/>
    <n v="0.18587718622390009"/>
    <m/>
    <n v="0"/>
    <n v="0"/>
    <n v="0"/>
    <n v="0"/>
    <n v="0"/>
    <x v="0"/>
    <m/>
    <s v="No root cause"/>
    <s v="No root cause"/>
    <s v="No root cause"/>
    <x v="3"/>
    <s v=""/>
    <s v="LIT_814"/>
    <m/>
    <s v=""/>
  </r>
  <r>
    <s v="ADM_238_H_NGD-MARZA"/>
    <s v="ADM_238"/>
    <s v=""/>
    <s v="ESCO"/>
    <s v="Hybrid Solar - S1"/>
    <s v="ADM"/>
    <s v="Ngaoundere"/>
    <s v="Huawei"/>
    <n v="0"/>
    <n v="0"/>
    <n v="0"/>
    <n v="0"/>
    <n v="0"/>
    <n v="0"/>
    <n v="0"/>
    <n v="0"/>
    <n v="0"/>
    <n v="0"/>
    <n v="0.17683480151698042"/>
    <n v="0"/>
    <n v="0"/>
    <s v=""/>
    <n v="0"/>
    <n v="1.0322943330108751"/>
    <n v="0"/>
    <n v="0"/>
    <n v="0"/>
    <n v="8.9175391586979543E-5"/>
    <n v="0"/>
    <n v="0"/>
    <n v="0"/>
    <n v="0.18049099257204659"/>
    <m/>
    <n v="0"/>
    <n v="0"/>
    <n v="0"/>
    <n v="0"/>
    <n v="0"/>
    <x v="1"/>
    <s v="not accepted"/>
    <s v="Exclu"/>
    <s v="Exclu"/>
    <s v="EXCLU"/>
    <x v="2"/>
    <s v=""/>
    <s v="ADM_238"/>
    <m/>
    <s v=""/>
  </r>
  <r>
    <s v="Nyalla"/>
    <s v="LIT_059"/>
    <s v="Douala"/>
    <s v="IHS"/>
    <s v="Grid-Gen"/>
    <s v="LITTORAL"/>
    <s v="Douala"/>
    <s v="ZTE"/>
    <n v="0.12907246178299447"/>
    <n v="0"/>
    <n v="0"/>
    <n v="0"/>
    <n v="0"/>
    <n v="0"/>
    <n v="0"/>
    <n v="0"/>
    <n v="0"/>
    <n v="0"/>
    <n v="0"/>
    <n v="0"/>
    <n v="0"/>
    <n v="2.4255706511658228E-3"/>
    <n v="0"/>
    <n v="0"/>
    <n v="4.7058745894365011"/>
    <n v="0"/>
    <n v="0"/>
    <n v="0"/>
    <n v="0"/>
    <n v="0"/>
    <n v="0"/>
    <n v="0.17733418370986803"/>
    <m/>
    <n v="0"/>
    <n v="0"/>
    <n v="0"/>
    <n v="0"/>
    <n v="0"/>
    <x v="0"/>
    <m/>
    <s v="No root cause"/>
    <s v="No root cause"/>
    <s v="No root cause"/>
    <x v="3"/>
    <s v=""/>
    <s v="LIT_059"/>
    <m/>
    <s v=""/>
  </r>
  <r>
    <s v="CTR_1052_Z_Santa-Barbara-Gottam-IHS"/>
    <s v="CTR_1052"/>
    <s v="Yaounde"/>
    <s v="IHS"/>
    <s v=""/>
    <s v="CTR"/>
    <s v="Yaoundé"/>
    <s v="ZTE"/>
    <n v="0"/>
    <n v="0"/>
    <n v="0"/>
    <n v="0"/>
    <n v="0"/>
    <n v="0"/>
    <n v="0"/>
    <n v="0"/>
    <n v="0"/>
    <n v="3.289876381505167"/>
    <n v="0"/>
    <n v="3.887030473728216"/>
    <n v="0.78793592498423404"/>
    <s v=""/>
    <n v="3.8870304737282164"/>
    <n v="0.23820530600713991"/>
    <n v="0.12680740683668482"/>
    <n v="0"/>
    <n v="0"/>
    <n v="0"/>
    <n v="0"/>
    <n v="0"/>
    <n v="0"/>
    <n v="0.17503345860692376"/>
    <m/>
    <n v="0"/>
    <n v="0"/>
    <n v="0"/>
    <n v="0"/>
    <n v="0"/>
    <x v="0"/>
    <m/>
    <s v="No root cause"/>
    <s v="No root cause"/>
    <s v="No root cause"/>
    <x v="3"/>
    <s v=""/>
    <s v="CTR_1052"/>
    <m/>
    <s v=""/>
  </r>
  <r>
    <s v="LIT_263_Z_CCC"/>
    <s v="LIT_263"/>
    <s v="Douala"/>
    <s v="IHS"/>
    <s v="Grid-Gen"/>
    <s v="LITTORAL"/>
    <s v="Douala"/>
    <s v="ZTE"/>
    <n v="0"/>
    <n v="0"/>
    <n v="0"/>
    <n v="0"/>
    <n v="0"/>
    <n v="0"/>
    <n v="0"/>
    <n v="0"/>
    <n v="0"/>
    <n v="0"/>
    <n v="0"/>
    <n v="0"/>
    <n v="0"/>
    <n v="0"/>
    <n v="0"/>
    <n v="0"/>
    <n v="0"/>
    <n v="0"/>
    <n v="0"/>
    <n v="0"/>
    <n v="0"/>
    <n v="0"/>
    <n v="0"/>
    <n v="0.15789394834390594"/>
    <m/>
    <n v="0"/>
    <n v="0"/>
    <n v="0"/>
    <n v="0"/>
    <n v="0"/>
    <x v="0"/>
    <m/>
    <s v="No root cause"/>
    <s v="No root cause"/>
    <s v="No root cause"/>
    <x v="3"/>
    <s v=""/>
    <s v="LIT_263"/>
    <m/>
    <s v=""/>
  </r>
  <r>
    <s v="Muyengue-Bafia-IHS"/>
    <s v="LIT_176"/>
    <s v="LITTORAL"/>
    <s v="IHS"/>
    <s v="Solar-Gen"/>
    <s v="LITTORAL"/>
    <s v="Muyengue"/>
    <s v="NOKIA"/>
    <n v="1.8558568662108227E-2"/>
    <n v="1.1127926982041573E-2"/>
    <n v="0"/>
    <n v="0"/>
    <n v="4.0904600316483436E-2"/>
    <n v="0"/>
    <n v="0"/>
    <n v="0"/>
    <n v="0"/>
    <n v="0"/>
    <n v="0"/>
    <n v="0"/>
    <n v="0"/>
    <n v="0"/>
    <n v="0"/>
    <n v="0"/>
    <n v="1.6229921268830277E-3"/>
    <n v="0"/>
    <n v="0"/>
    <n v="0"/>
    <n v="0"/>
    <n v="0"/>
    <n v="1.2163523412464008E-2"/>
    <n v="0.15357785939109614"/>
    <m/>
    <n v="0"/>
    <n v="0"/>
    <n v="0"/>
    <n v="0"/>
    <n v="0"/>
    <x v="0"/>
    <m/>
    <s v="No root cause"/>
    <s v="No root cause"/>
    <s v="No root cause"/>
    <x v="3"/>
    <s v=""/>
    <s v="LIT_176"/>
    <m/>
    <s v=""/>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716756677893553"/>
    <n v="1.6555807837671508"/>
    <n v="1.4878099766689359"/>
    <n v="3.4845875799247312"/>
    <n v="0"/>
    <n v="2.0982840132500518"/>
    <n v="3.2461663100837601"/>
    <n v="0"/>
    <n v="2.5358378720177712"/>
    <n v="0.73801554077384302"/>
    <n v="0.73801554077384302"/>
    <n v="2.4155344369368237"/>
    <n v="0.14416312110511914"/>
    <m/>
    <n v="0"/>
    <n v="0"/>
    <n v="0"/>
    <n v="0"/>
    <n v="0"/>
    <x v="2"/>
    <m/>
    <s v="No root cause"/>
    <s v="No root cause"/>
    <s v="No root cause"/>
    <x v="3"/>
    <s v=""/>
    <s v="EXN_208"/>
    <m/>
    <s v=""/>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2.282676003686865"/>
    <n v="2.282676003686865"/>
    <n v="22.415821997357561"/>
    <n v="0.14180670770161471"/>
    <m/>
    <n v="0"/>
    <n v="0"/>
    <n v="0"/>
    <n v="0"/>
    <n v="0"/>
    <x v="0"/>
    <m/>
    <s v="No root cause"/>
    <s v="No root cause"/>
    <s v="No root cause"/>
    <x v="3"/>
    <s v=""/>
    <s v="LIT_614"/>
    <m/>
    <s v=""/>
  </r>
  <r>
    <s v="Nkong-Marche"/>
    <s v="LIT_071"/>
    <s v="LITTORAL"/>
    <s v="IHS"/>
    <s v="Grid-Gen"/>
    <s v="LITTORAL"/>
    <s v="Nkongsamba"/>
    <s v="ZTE"/>
    <n v="0"/>
    <n v="0"/>
    <n v="0"/>
    <n v="0"/>
    <n v="0"/>
    <n v="0"/>
    <n v="0"/>
    <n v="0"/>
    <n v="3.7453664466531404E-4"/>
    <n v="0"/>
    <n v="0"/>
    <n v="0"/>
    <n v="0"/>
    <n v="0"/>
    <n v="0"/>
    <n v="0"/>
    <n v="0"/>
    <n v="0"/>
    <n v="0"/>
    <n v="0"/>
    <n v="0"/>
    <n v="0"/>
    <n v="0"/>
    <n v="0.13916711611064148"/>
    <m/>
    <n v="0"/>
    <n v="0"/>
    <n v="0"/>
    <n v="0"/>
    <n v="0"/>
    <x v="0"/>
    <m/>
    <s v="No root cause"/>
    <s v="No root cause"/>
    <s v="No root cause"/>
    <x v="3"/>
    <s v=""/>
    <s v="LIT_071"/>
    <m/>
    <s v=""/>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12101100638353045"/>
    <n v="0.12101100638353045"/>
    <n v="0.26850710406839617"/>
    <n v="0.1388995899358815"/>
    <m/>
    <n v="0"/>
    <n v="0"/>
    <n v="0"/>
    <n v="0"/>
    <n v="0"/>
    <x v="0"/>
    <m/>
    <s v="No root cause"/>
    <s v="No root cause"/>
    <s v="No root cause"/>
    <x v="3"/>
    <s v=""/>
    <s v="LIT_169"/>
    <m/>
    <s v=""/>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13.351214782854356"/>
    <n v="13.351214782854356"/>
    <n v="36.376621922022167"/>
    <n v="0.13486886223614816"/>
    <m/>
    <n v="0"/>
    <n v="0"/>
    <n v="0"/>
    <n v="0"/>
    <n v="0"/>
    <x v="0"/>
    <m/>
    <s v="No root cause"/>
    <s v="No root cause"/>
    <s v="No root cause"/>
    <x v="3"/>
    <s v=""/>
    <s v="LIT_168"/>
    <m/>
    <s v=""/>
  </r>
  <r>
    <s v="Bankwop-IHS"/>
    <s v="OST_161"/>
    <s v="OUEST"/>
    <s v="IHS"/>
    <s v="Grid-Gen"/>
    <s v="OUEST"/>
    <s v="Bankwop"/>
    <s v="NOKIA"/>
    <n v="2.8536125307835631E-3"/>
    <n v="0"/>
    <n v="0"/>
    <n v="0"/>
    <n v="4.1020680130009011E-3"/>
    <n v="3.745366446653384E-3"/>
    <n v="5.3505234952189234E-3"/>
    <n v="7.0448559353711729E-3"/>
    <n v="3.5670156634794539E-3"/>
    <n v="0"/>
    <n v="0"/>
    <n v="1.0344345424089817E-2"/>
    <n v="3.4778402718925743E-3"/>
    <n v="0"/>
    <n v="1.0344345424089817E-2"/>
    <n v="5.7072250615666136E-3"/>
    <n v="2.9427879223704423E-3"/>
    <n v="0"/>
    <n v="0"/>
    <n v="0"/>
    <n v="0"/>
    <n v="0"/>
    <n v="0"/>
    <n v="0.13074895914482917"/>
    <m/>
    <n v="0"/>
    <n v="0"/>
    <n v="0"/>
    <n v="0"/>
    <n v="0"/>
    <x v="0"/>
    <m/>
    <s v="No root cause"/>
    <s v="No root cause"/>
    <s v="No root cause"/>
    <x v="3"/>
    <s v=""/>
    <s v="OST_161"/>
    <m/>
    <s v=""/>
  </r>
  <r>
    <s v="NKONGSAMBA-Q8-CIMETIERE-IHS"/>
    <s v="LIT_735"/>
    <s v="LITTORAL"/>
    <s v="IHS"/>
    <s v="Grid-Gen"/>
    <s v="LITTORAL"/>
    <s v="Nkongsamba"/>
    <s v="ZTE"/>
    <n v="4.4000743366064263"/>
    <n v="0"/>
    <n v="0"/>
    <n v="0"/>
    <n v="0"/>
    <n v="0"/>
    <n v="0"/>
    <n v="3.3426860484029746"/>
    <n v="1.909691010835165"/>
    <n v="0"/>
    <n v="0"/>
    <n v="0"/>
    <n v="0"/>
    <n v="0"/>
    <n v="0"/>
    <n v="0"/>
    <n v="0"/>
    <n v="0"/>
    <n v="0"/>
    <n v="0"/>
    <n v="0"/>
    <n v="0"/>
    <n v="0"/>
    <n v="0.12787751153572979"/>
    <m/>
    <n v="0"/>
    <n v="0"/>
    <n v="0"/>
    <n v="0"/>
    <n v="0"/>
    <x v="0"/>
    <m/>
    <s v="No root cause"/>
    <s v="No root cause"/>
    <s v="No root cause"/>
    <x v="3"/>
    <s v=""/>
    <s v="LIT_735"/>
    <m/>
    <s v=""/>
  </r>
  <r>
    <s v="Nkong-C-Fultang"/>
    <s v="LIT_353"/>
    <s v="LITTORAL"/>
    <m/>
    <m/>
    <s v="LITTORAL"/>
    <s v="Nkongsamba"/>
    <s v="ZTE"/>
    <n v="0"/>
    <n v="0"/>
    <n v="0"/>
    <n v="0"/>
    <n v="0"/>
    <n v="0"/>
    <n v="0"/>
    <n v="0"/>
    <n v="4.2804187961750177E-4"/>
    <n v="0"/>
    <n v="0"/>
    <n v="0"/>
    <n v="0"/>
    <n v="0"/>
    <n v="0"/>
    <n v="0"/>
    <n v="0"/>
    <n v="0"/>
    <n v="0"/>
    <n v="0"/>
    <n v="0"/>
    <n v="0"/>
    <n v="0"/>
    <n v="0.12750297489106308"/>
    <m/>
    <n v="0"/>
    <n v="0"/>
    <n v="0"/>
    <n v="0"/>
    <n v="0"/>
    <x v="0"/>
    <m/>
    <s v="No root cause"/>
    <s v="No root cause"/>
    <s v="No root cause"/>
    <x v="3"/>
    <s v=""/>
    <s v="LIT_353"/>
    <m/>
    <s v=""/>
  </r>
  <r>
    <s v="Cogefar-II"/>
    <s v="LIT_339"/>
    <s v="Douala"/>
    <s v="IHS"/>
    <s v="Grid-Gen"/>
    <s v="LITTORAL"/>
    <s v="Douala"/>
    <s v="ZTE"/>
    <n v="0"/>
    <n v="4.6264193155324602E-2"/>
    <n v="0"/>
    <n v="0"/>
    <n v="0"/>
    <n v="0"/>
    <n v="0"/>
    <n v="0"/>
    <n v="0"/>
    <n v="0"/>
    <n v="0"/>
    <n v="20.782021813014186"/>
    <n v="0"/>
    <n v="0"/>
    <n v="20.782021813014186"/>
    <n v="0.16363684356210731"/>
    <n v="0"/>
    <n v="0"/>
    <n v="0"/>
    <n v="0"/>
    <n v="0.28561094417477767"/>
    <n v="0.28561094417477767"/>
    <n v="0"/>
    <n v="0.1214212131848313"/>
    <m/>
    <n v="0"/>
    <n v="0"/>
    <n v="0"/>
    <n v="0"/>
    <n v="0"/>
    <x v="0"/>
    <m/>
    <s v="No root cause"/>
    <s v="No root cause"/>
    <s v="No root cause"/>
    <x v="3"/>
    <s v=""/>
    <s v="LIT_339"/>
    <m/>
    <s v=""/>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n v="0"/>
    <n v="9.9894273655734472E-2"/>
    <m/>
    <n v="0"/>
    <n v="0"/>
    <n v="0"/>
    <n v="0"/>
    <n v="0"/>
    <x v="0"/>
    <m/>
    <s v="No root cause"/>
    <s v="No root cause"/>
    <s v="No root cause"/>
    <x v="3"/>
    <s v=""/>
    <s v="LIT_587"/>
    <m/>
    <s v=""/>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9463549380338065E-2"/>
    <n v="2.9463549380338065E-2"/>
    <n v="0.11776502212976517"/>
    <n v="9.8752828643420998E-2"/>
    <m/>
    <n v="0"/>
    <n v="0"/>
    <n v="0"/>
    <n v="0"/>
    <n v="0"/>
    <x v="0"/>
    <m/>
    <s v="No root cause"/>
    <s v="No root cause"/>
    <s v="No root cause"/>
    <x v="3"/>
    <s v=""/>
    <s v="OST_200"/>
    <m/>
    <s v=""/>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8857156717546718E-2"/>
    <n v="2.8857156717546718E-2"/>
    <n v="6.4687829057194862E-2"/>
    <n v="9.7147671594855628E-2"/>
    <m/>
    <n v="0"/>
    <n v="0"/>
    <n v="0"/>
    <n v="0"/>
    <n v="0"/>
    <x v="0"/>
    <m/>
    <s v="No root cause"/>
    <s v="No root cause"/>
    <s v="No root cause"/>
    <x v="3"/>
    <s v=""/>
    <s v="OST_201"/>
    <m/>
    <s v=""/>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n v="0"/>
    <n v="9.4294059064072622E-2"/>
    <m/>
    <n v="0"/>
    <n v="0"/>
    <n v="0"/>
    <n v="0"/>
    <n v="0"/>
    <x v="0"/>
    <m/>
    <s v="No root cause"/>
    <s v="No root cause"/>
    <s v="No root cause"/>
    <x v="3"/>
    <s v=""/>
    <s v="CTR_799"/>
    <m/>
    <s v=""/>
  </r>
  <r>
    <s v="Fondjomekwet-IHS"/>
    <s v="OST_208"/>
    <s v="OUEST"/>
    <s v="IHS"/>
    <s v="Grid-Gen"/>
    <s v="OUEST"/>
    <s v="Fondjomekwet"/>
    <s v="NOKIA"/>
    <n v="1.6051570485657116E-3"/>
    <n v="0"/>
    <n v="1.0433520815676698E-2"/>
    <n v="0"/>
    <n v="1.5159816569788325E-3"/>
    <n v="0"/>
    <n v="1.4268062653917818E-3"/>
    <n v="7.134031326958566E-3"/>
    <n v="0.75803090876026336"/>
    <n v="4.8154711456967923E-3"/>
    <n v="0"/>
    <n v="4.5479449709359835E-3"/>
    <n v="5.4396988868056322E-3"/>
    <n v="1.6943324401527619E-3"/>
    <n v="4.5479449709359835E-3"/>
    <n v="1.4268062653917815E-3"/>
    <n v="1.3376308738047309E-3"/>
    <n v="0"/>
    <n v="0.77299012935425593"/>
    <n v="7.7758801254448056"/>
    <n v="0"/>
    <n v="0"/>
    <n v="0"/>
    <n v="9.1297765906749595E-2"/>
    <m/>
    <n v="0"/>
    <n v="0"/>
    <n v="0"/>
    <n v="0"/>
    <n v="0"/>
    <x v="0"/>
    <m/>
    <s v="No root cause"/>
    <s v="No root cause"/>
    <s v="No root cause"/>
    <x v="3"/>
    <s v=""/>
    <s v="OST_208"/>
    <m/>
    <s v=""/>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77418507960152227"/>
    <n v="0.77418507960152227"/>
    <n v="0"/>
    <n v="8.7088687423843791E-2"/>
    <m/>
    <n v="0"/>
    <n v="0"/>
    <n v="0"/>
    <n v="0"/>
    <n v="0"/>
    <x v="0"/>
    <m/>
    <s v="No root cause"/>
    <s v="No root cause"/>
    <s v="No root cause"/>
    <x v="3"/>
    <s v=""/>
    <s v="LIT_453"/>
    <m/>
    <s v=""/>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34871145126172487"/>
    <n v="0.34871145126172487"/>
    <n v="0"/>
    <n v="7.5157020029506472E-2"/>
    <m/>
    <n v="0"/>
    <n v="0"/>
    <n v="0"/>
    <n v="0"/>
    <n v="0"/>
    <x v="0"/>
    <m/>
    <s v="No root cause"/>
    <s v="No root cause"/>
    <s v="No root cause"/>
    <x v="3"/>
    <s v=""/>
    <s v="LIT_708"/>
    <m/>
    <s v=""/>
  </r>
  <r>
    <s v="Chevreuil"/>
    <s v="LIT_018"/>
    <s v="Douala"/>
    <s v="IHS"/>
    <s v="Grid-Gen"/>
    <s v="LITTORAL"/>
    <s v="Douala"/>
    <s v="ZTE"/>
    <n v="0"/>
    <n v="0"/>
    <n v="0"/>
    <n v="0"/>
    <n v="0"/>
    <n v="0"/>
    <n v="0"/>
    <n v="0"/>
    <n v="0"/>
    <n v="0"/>
    <n v="0"/>
    <n v="0"/>
    <n v="0"/>
    <n v="0"/>
    <n v="0"/>
    <n v="0"/>
    <n v="0"/>
    <n v="0"/>
    <n v="0"/>
    <n v="0"/>
    <m/>
    <n v="0"/>
    <n v="0"/>
    <n v="6.9877836847557329E-2"/>
    <m/>
    <n v="0"/>
    <n v="0"/>
    <n v="0"/>
    <n v="0"/>
    <n v="0"/>
    <x v="0"/>
    <m/>
    <s v="No root cause"/>
    <s v="No root cause"/>
    <s v="No root cause"/>
    <x v="3"/>
    <s v=""/>
    <s v="LIT_018"/>
    <m/>
    <s v=""/>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178480622544112"/>
    <n v="2.4178480622544112"/>
    <n v="0"/>
    <n v="6.7077729551725793E-2"/>
    <m/>
    <n v="0"/>
    <n v="0"/>
    <n v="0"/>
    <n v="0"/>
    <n v="0"/>
    <x v="2"/>
    <m/>
    <s v="No root cause"/>
    <s v="No root cause"/>
    <s v="No root cause"/>
    <x v="3"/>
    <s v=""/>
    <s v="NRO_081"/>
    <m/>
    <s v=""/>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77300796443257325"/>
    <n v="0.77300796443257325"/>
    <n v="8.8444153375966311E-2"/>
    <n v="6.6828038455282471E-2"/>
    <m/>
    <n v="0"/>
    <n v="0"/>
    <n v="0"/>
    <n v="0"/>
    <n v="0"/>
    <x v="2"/>
    <m/>
    <s v="IHS"/>
    <s v="POWER ISSUE"/>
    <s v="Defaut GE &amp; Power Cabinet"/>
    <x v="0"/>
    <s v="(05-10-2026 ticket): INC-20260510-00013433...Grid Outage"/>
    <s v="EXN_003"/>
    <m/>
    <s v=""/>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64143859168514394"/>
    <n v="0.64143859168514394"/>
    <n v="0"/>
    <n v="6.3457208653294822E-2"/>
    <m/>
    <n v="0"/>
    <n v="0"/>
    <n v="0"/>
    <n v="0"/>
    <n v="0"/>
    <x v="0"/>
    <m/>
    <s v="No root cause"/>
    <s v="No root cause"/>
    <s v="No root cause"/>
    <x v="3"/>
    <s v=""/>
    <s v="LIT_581"/>
    <m/>
    <s v=""/>
  </r>
  <r>
    <s v="Foyemtcha"/>
    <s v="OST_156"/>
    <s v="OUEST"/>
    <s v="IHS"/>
    <s v="Grid-Gen"/>
    <s v="OUEST"/>
    <s v="Foyemtcha"/>
    <s v="NOKIA"/>
    <n v="3.8345418382399201E-3"/>
    <n v="0"/>
    <n v="0"/>
    <n v="0"/>
    <n v="0"/>
    <n v="0"/>
    <n v="0.15674540939221412"/>
    <n v="6.6881543690234836E-3"/>
    <n v="4.7262957541102536E-3"/>
    <n v="0"/>
    <n v="0.12784255369234826"/>
    <n v="9.0138485816119149E-2"/>
    <n v="4.9046465372843562E-3"/>
    <n v="0"/>
    <n v="4.1448722009628243E-2"/>
    <n v="9.8092930745670003E-4"/>
    <n v="0.42773868328610587"/>
    <n v="0"/>
    <n v="0"/>
    <n v="8.3325485898873841E-2"/>
    <n v="0"/>
    <n v="0"/>
    <n v="1.1949502472655187E-2"/>
    <n v="6.1531020195015801E-2"/>
    <m/>
    <n v="0"/>
    <n v="0"/>
    <n v="0"/>
    <n v="0"/>
    <n v="0"/>
    <x v="0"/>
    <m/>
    <s v="No root cause"/>
    <s v="No root cause"/>
    <s v="No root cause"/>
    <x v="3"/>
    <s v="(05-10-2026 cells nokia): _x000a_09/05/2026 : Need BO RAN analysis_x000a_08/05/2026 : Need BO RAN analysis ..;..;(05-10-2026 cells nokia): _x000a_09/05/2026 : Need BO RAN analysis_x000a_08/05/2026 : Need BO RAN analysis ..;..;(05-10-2026 cells nokia): _x000a_09/05/2026 : Need BO RAN analysis||FME should check and replace FRGU_x000a_08/05/2026 : Need BO RAN analysis "/>
    <s v="OST_156"/>
    <m/>
    <s v=""/>
  </r>
  <r>
    <s v="Santchou-IHS"/>
    <s v="OST_140"/>
    <s v="OUEST"/>
    <s v="IHS"/>
    <s v="Grid-Gen"/>
    <s v="OUEST"/>
    <s v="Santchou"/>
    <s v="NOKIA"/>
    <n v="1.5159816569786607E-3"/>
    <n v="0"/>
    <n v="0"/>
    <n v="0"/>
    <n v="5.5288742783923418E-3"/>
    <n v="0"/>
    <n v="2.4077355728483103E-3"/>
    <n v="3.3886648803055238E-3"/>
    <n v="0"/>
    <n v="0"/>
    <n v="0"/>
    <n v="2.9427879223706136E-3"/>
    <n v="2.9427879223706136E-3"/>
    <n v="0"/>
    <n v="2.9427879223706136E-3"/>
    <n v="0"/>
    <n v="2.4969109644353608E-3"/>
    <n v="0"/>
    <n v="0"/>
    <n v="0"/>
    <n v="0"/>
    <n v="0"/>
    <n v="0"/>
    <n v="5.8962768917311524E-2"/>
    <m/>
    <n v="0"/>
    <n v="0"/>
    <n v="0"/>
    <n v="0"/>
    <n v="0"/>
    <x v="1"/>
    <m/>
    <s v="Exclu"/>
    <s v="Exclu"/>
    <s v="EXCLU"/>
    <x v="2"/>
    <s v=""/>
    <s v="OST_140"/>
    <m/>
    <s v=""/>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1.7835078317411958E-5"/>
    <n v="1.7835078317411958E-5"/>
    <n v="3.5670156634823915E-5"/>
    <n v="5.5877300368401696E-2"/>
    <m/>
    <n v="0"/>
    <n v="0"/>
    <n v="0"/>
    <n v="0"/>
    <n v="0"/>
    <x v="0"/>
    <m/>
    <s v="No root cause"/>
    <s v="No root cause"/>
    <s v="No root cause"/>
    <x v="3"/>
    <s v=""/>
    <s v="OST_089"/>
    <m/>
    <s v=""/>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n v="0"/>
    <n v="5.4200803006566066E-2"/>
    <m/>
    <n v="0"/>
    <n v="0"/>
    <n v="0"/>
    <n v="0"/>
    <n v="0"/>
    <x v="0"/>
    <m/>
    <s v="No root cause"/>
    <s v="No root cause"/>
    <s v="No root cause"/>
    <x v="3"/>
    <s v=""/>
    <s v="CTR_604"/>
    <m/>
    <s v=""/>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5.1472036024004637E-2"/>
    <m/>
    <n v="0"/>
    <n v="0"/>
    <n v="0"/>
    <n v="0"/>
    <n v="0"/>
    <x v="2"/>
    <m/>
    <s v="No root cause"/>
    <s v="No root cause"/>
    <s v="No root cause"/>
    <x v="3"/>
    <s v=""/>
    <s v="NRO_031"/>
    <m/>
    <s v=""/>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5.0847808282895757E-2"/>
    <m/>
    <n v="0"/>
    <n v="0"/>
    <n v="0"/>
    <n v="0"/>
    <n v="0"/>
    <x v="2"/>
    <m/>
    <s v="No root cause"/>
    <s v="No root cause"/>
    <s v="No root cause"/>
    <x v="3"/>
    <s v=""/>
    <s v="NRO_058"/>
    <m/>
    <s v=""/>
  </r>
  <r>
    <s v="Bertoua-Bonis-MTN"/>
    <s v="EST_052"/>
    <s v="CENTRE"/>
    <s v="IHS"/>
    <s v="Grid-Gen"/>
    <s v="EST"/>
    <s v="Bertoua"/>
    <s v="ZTE"/>
    <n v="0"/>
    <n v="0"/>
    <n v="0"/>
    <n v="0"/>
    <n v="0"/>
    <n v="0"/>
    <n v="0"/>
    <n v="0"/>
    <n v="0"/>
    <n v="6.500886046690843E-2"/>
    <n v="0"/>
    <n v="0"/>
    <n v="0"/>
    <n v="0"/>
    <n v="0"/>
    <n v="0"/>
    <n v="0"/>
    <n v="0"/>
    <n v="0"/>
    <n v="0"/>
    <n v="1.3158364081008358"/>
    <n v="1.3158364081008358"/>
    <n v="0"/>
    <n v="4.2358311003814299E-2"/>
    <m/>
    <n v="0"/>
    <n v="0"/>
    <n v="0"/>
    <n v="0"/>
    <n v="0"/>
    <x v="0"/>
    <m/>
    <s v="No root cause"/>
    <s v="No root cause"/>
    <s v="No root cause"/>
    <x v="3"/>
    <s v=""/>
    <s v="EST_052"/>
    <m/>
    <s v=""/>
  </r>
  <r>
    <s v="Babylone-IHS"/>
    <s v="LIT_153"/>
    <s v="Douala"/>
    <s v="IHS"/>
    <s v="Grid-Gen"/>
    <s v="LITTORAL"/>
    <s v="Douala"/>
    <s v="ZTE"/>
    <n v="3.4990461800115877"/>
    <n v="0"/>
    <n v="0"/>
    <n v="0.30945644388513666"/>
    <n v="3.1827767362092043"/>
    <n v="0"/>
    <n v="0"/>
    <n v="0"/>
    <n v="0"/>
    <n v="0"/>
    <n v="0"/>
    <n v="6.2475209241138812"/>
    <n v="0"/>
    <n v="0"/>
    <n v="6.2475209241138812"/>
    <n v="0"/>
    <n v="0"/>
    <n v="0"/>
    <n v="0"/>
    <n v="0"/>
    <n v="0"/>
    <n v="0"/>
    <n v="0"/>
    <n v="3.7632015249705365E-2"/>
    <m/>
    <n v="0"/>
    <n v="0"/>
    <n v="0"/>
    <n v="0"/>
    <n v="0"/>
    <x v="0"/>
    <m/>
    <s v="No root cause"/>
    <s v="No root cause"/>
    <s v="No root cause"/>
    <x v="3"/>
    <s v=""/>
    <s v="LIT_153"/>
    <m/>
    <s v=""/>
  </r>
  <r>
    <s v="Youpwe"/>
    <s v="LIT_268"/>
    <s v="Douala"/>
    <s v="IHS"/>
    <s v="Grid-Gen"/>
    <s v="LITTORAL"/>
    <s v="Douala"/>
    <s v="ZTE"/>
    <n v="0"/>
    <n v="0"/>
    <n v="0"/>
    <n v="0"/>
    <n v="0.13602814232677882"/>
    <n v="0"/>
    <n v="0"/>
    <n v="0"/>
    <n v="0"/>
    <n v="0"/>
    <n v="0"/>
    <n v="0"/>
    <n v="0"/>
    <n v="0"/>
    <n v="0"/>
    <n v="0.12933998795775539"/>
    <n v="0"/>
    <n v="0"/>
    <n v="0"/>
    <n v="0"/>
    <n v="0"/>
    <n v="0"/>
    <n v="0"/>
    <n v="3.7542839858118481E-2"/>
    <m/>
    <n v="0"/>
    <n v="0"/>
    <n v="0"/>
    <n v="0"/>
    <n v="0"/>
    <x v="0"/>
    <m/>
    <s v="No root cause"/>
    <s v="No root cause"/>
    <s v="No root cause"/>
    <x v="3"/>
    <s v=""/>
    <s v="LIT_268"/>
    <m/>
    <s v=""/>
  </r>
  <r>
    <s v="Nkapa"/>
    <s v="LIT_051"/>
    <s v="LITTORAL"/>
    <s v="IHS"/>
    <s v="Grid-Gen"/>
    <s v="LITTORAL"/>
    <s v="Nkapa"/>
    <s v="ZTE"/>
    <n v="0"/>
    <n v="0"/>
    <n v="0"/>
    <n v="0"/>
    <n v="3.2103140971312638E-4"/>
    <n v="0"/>
    <n v="0"/>
    <n v="0"/>
    <n v="0"/>
    <n v="0"/>
    <n v="0"/>
    <n v="0"/>
    <n v="0"/>
    <n v="0"/>
    <n v="0"/>
    <n v="0"/>
    <n v="0"/>
    <n v="0"/>
    <n v="3.6847271803739944E-2"/>
    <n v="0"/>
    <n v="3.6508405315709425E-2"/>
    <n v="3.6508405315709425E-2"/>
    <n v="0"/>
    <n v="3.7061292743548566E-2"/>
    <m/>
    <n v="0"/>
    <n v="0"/>
    <n v="0"/>
    <n v="0"/>
    <n v="0"/>
    <x v="0"/>
    <m/>
    <s v="No root cause"/>
    <s v="No root cause"/>
    <s v="No root cause"/>
    <x v="3"/>
    <s v=""/>
    <s v="LIT_051"/>
    <m/>
    <s v=""/>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3.5491805851617861E-3"/>
    <n v="3.5491805851617861E-3"/>
    <n v="1.9440235365961538E-3"/>
    <n v="3.6330054532535461E-2"/>
    <m/>
    <n v="0"/>
    <n v="0"/>
    <n v="0"/>
    <n v="0"/>
    <n v="0"/>
    <x v="0"/>
    <m/>
    <s v="No root cause"/>
    <s v="No root cause"/>
    <s v="No root cause"/>
    <x v="3"/>
    <s v=""/>
    <s v="NRD_055"/>
    <m/>
    <s v=""/>
  </r>
  <r>
    <s v="EST_194_Z_Bertoua-Birpondo-II"/>
    <s v="EST_194"/>
    <s v="CENTRE"/>
    <s v="ESCO"/>
    <s v="Bad Grid + Solar + GE"/>
    <s v="EST"/>
    <s v="Bertoua"/>
    <s v="ZTE"/>
    <n v="0"/>
    <n v="0"/>
    <n v="0"/>
    <n v="0"/>
    <n v="0"/>
    <n v="0"/>
    <n v="0"/>
    <n v="0"/>
    <n v="0"/>
    <n v="4.726295754109917E-3"/>
    <n v="0"/>
    <n v="0"/>
    <n v="0"/>
    <n v="0"/>
    <n v="0"/>
    <n v="0"/>
    <n v="0"/>
    <n v="0"/>
    <n v="0"/>
    <n v="0"/>
    <n v="0"/>
    <n v="0"/>
    <n v="6.8950412775052455E-2"/>
    <n v="3.5366960303396776E-2"/>
    <m/>
    <n v="0"/>
    <n v="0"/>
    <n v="0"/>
    <n v="0"/>
    <n v="0"/>
    <x v="0"/>
    <m/>
    <s v="No root cause"/>
    <s v="No root cause"/>
    <s v="No root cause"/>
    <x v="3"/>
    <s v=""/>
    <s v="EST_194"/>
    <m/>
    <s v=""/>
  </r>
  <r>
    <s v="Bertoua-Bindia-IHS"/>
    <s v="EST_127"/>
    <s v="CENTRE"/>
    <s v="IHS"/>
    <s v="Grid-Gen"/>
    <s v="EST"/>
    <s v="Bertoua"/>
    <s v="ZTE"/>
    <n v="0"/>
    <n v="0"/>
    <n v="0"/>
    <n v="0"/>
    <n v="0"/>
    <n v="0"/>
    <n v="0"/>
    <n v="0"/>
    <n v="0"/>
    <n v="0"/>
    <n v="0"/>
    <n v="0"/>
    <n v="4.0542521680321197"/>
    <n v="0"/>
    <n v="0"/>
    <n v="0"/>
    <n v="0"/>
    <n v="1.2831447095450488"/>
    <n v="0"/>
    <n v="0"/>
    <n v="0"/>
    <n v="0"/>
    <n v="3.0989340330391255"/>
    <n v="3.1157881820491042E-2"/>
    <m/>
    <n v="0"/>
    <n v="0"/>
    <n v="0"/>
    <n v="0"/>
    <n v="0"/>
    <x v="0"/>
    <m/>
    <s v="No root cause"/>
    <s v="No root cause"/>
    <s v="No root cause"/>
    <x v="3"/>
    <s v=""/>
    <s v="EST_127"/>
    <m/>
    <s v=""/>
  </r>
  <r>
    <s v="Hilton"/>
    <s v="CTR_702"/>
    <s v="Yaounde"/>
    <s v="CAMUSAT"/>
    <s v="Good Grid no GE - 8h"/>
    <s v="CENTRE"/>
    <s v="Yaounde"/>
    <s v="ZTE"/>
    <n v="0"/>
    <n v="0"/>
    <n v="0"/>
    <n v="0"/>
    <n v="0.5815127285386924"/>
    <n v="0"/>
    <n v="0"/>
    <n v="2.3127281106516793"/>
    <n v="0"/>
    <n v="0"/>
    <n v="0"/>
    <n v="0"/>
    <n v="0"/>
    <n v="0"/>
    <n v="0"/>
    <n v="0"/>
    <n v="0"/>
    <n v="0"/>
    <n v="0"/>
    <n v="3.2994894887181311E-3"/>
    <n v="0"/>
    <n v="0"/>
    <n v="0"/>
    <n v="3.0355303296208159E-2"/>
    <m/>
    <n v="0"/>
    <n v="0"/>
    <n v="0"/>
    <n v="0"/>
    <n v="0"/>
    <x v="0"/>
    <m/>
    <s v="No root cause"/>
    <s v="No root cause"/>
    <s v="No root cause"/>
    <x v="3"/>
    <s v=""/>
    <s v="CTR_702"/>
    <m/>
    <s v=""/>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920150214163616E-2"/>
    <n v="1.8726832233265207E-3"/>
    <n v="0"/>
    <n v="3.9201502141636153E-2"/>
    <n v="0"/>
    <n v="0"/>
    <n v="0"/>
    <n v="0"/>
    <n v="0"/>
    <n v="0"/>
    <n v="0"/>
    <n v="0"/>
    <n v="2.916035304894225E-2"/>
    <m/>
    <n v="0"/>
    <n v="0"/>
    <n v="0"/>
    <n v="0"/>
    <n v="0"/>
    <x v="2"/>
    <m/>
    <s v="No root cause"/>
    <s v="No root cause"/>
    <s v="No root cause"/>
    <x v="3"/>
    <s v=""/>
    <s v="NRO_093"/>
    <m/>
    <s v=""/>
  </r>
  <r>
    <s v="EST_195_Z_Bertoua-Nyanganza"/>
    <s v="EST_195"/>
    <s v="CENTRE"/>
    <s v="ESCO"/>
    <s v="Hybrid Solar - S1"/>
    <s v="EST"/>
    <s v="Bertoua"/>
    <s v="ZTE"/>
    <n v="0"/>
    <n v="0"/>
    <n v="0"/>
    <n v="7.5061959062074628"/>
    <n v="0"/>
    <n v="0"/>
    <n v="0"/>
    <n v="0"/>
    <n v="0"/>
    <n v="5.7946169453219398E-2"/>
    <n v="0"/>
    <n v="0"/>
    <n v="0"/>
    <n v="0"/>
    <n v="0"/>
    <n v="0"/>
    <n v="0"/>
    <n v="0"/>
    <n v="0"/>
    <n v="0"/>
    <n v="1.1867461112395234"/>
    <n v="1.1867461112395234"/>
    <n v="0"/>
    <n v="2.8090248349899562E-2"/>
    <m/>
    <n v="0"/>
    <n v="0"/>
    <n v="0"/>
    <n v="0"/>
    <n v="0"/>
    <x v="0"/>
    <m/>
    <s v="No root cause"/>
    <s v="No root cause"/>
    <s v="No root cause"/>
    <x v="3"/>
    <s v=""/>
    <s v="EST_195"/>
    <m/>
    <s v=""/>
  </r>
  <r>
    <s v="Kouedjou-IHS"/>
    <s v="LIT_502"/>
    <s v="LITTORAL"/>
    <s v="IHS"/>
    <s v="Gen Only"/>
    <s v="LITTORAL"/>
    <s v="Kouedjou"/>
    <s v="NOKIA"/>
    <n v="0"/>
    <n v="0"/>
    <n v="0"/>
    <n v="0"/>
    <n v="0"/>
    <n v="0"/>
    <n v="0"/>
    <n v="0"/>
    <n v="0"/>
    <n v="0"/>
    <n v="0"/>
    <n v="0"/>
    <n v="0"/>
    <n v="0"/>
    <n v="0"/>
    <n v="0"/>
    <n v="0"/>
    <n v="0"/>
    <n v="0"/>
    <n v="0"/>
    <n v="0"/>
    <n v="0"/>
    <n v="7.0825340994926309E-2"/>
    <n v="2.7680877616278288E-2"/>
    <m/>
    <n v="0"/>
    <n v="0"/>
    <n v="0"/>
    <n v="0"/>
    <n v="0"/>
    <x v="0"/>
    <m/>
    <s v="No root cause"/>
    <s v="No root cause"/>
    <s v="No root cause"/>
    <x v="3"/>
    <s v=""/>
    <s v="LIT_502"/>
    <m/>
    <s v=""/>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3.7453664466530413E-3"/>
    <n v="3.4778402718922325E-3"/>
    <n v="0.44694706263394141"/>
    <n v="3.7453664466530413E-3"/>
    <n v="0"/>
    <n v="1.0701046990439218E-3"/>
    <n v="0.12769916075255469"/>
    <n v="1.1592800906308012E-3"/>
    <n v="0"/>
    <n v="0"/>
    <n v="0"/>
    <n v="0"/>
    <n v="2.0421164673418313E-2"/>
    <m/>
    <n v="0"/>
    <n v="0"/>
    <n v="0"/>
    <n v="0"/>
    <n v="0"/>
    <x v="2"/>
    <m/>
    <s v="No root cause"/>
    <s v="No root cause"/>
    <s v="No root cause"/>
    <x v="3"/>
    <s v=""/>
    <s v="NRO_258"/>
    <m/>
    <s v=""/>
  </r>
  <r>
    <s v="EST_201_Z_Bertoua-Qtier-Toungou"/>
    <s v="EST_201"/>
    <s v="CENTRE"/>
    <s v="ESCO"/>
    <s v="Hybrid Solar - S1"/>
    <s v="EST"/>
    <s v="Bertoua"/>
    <s v="ZTE"/>
    <n v="0"/>
    <n v="0"/>
    <n v="0"/>
    <n v="0.68887990000941646"/>
    <n v="0"/>
    <n v="0"/>
    <n v="0"/>
    <n v="0"/>
    <n v="0"/>
    <n v="0"/>
    <n v="0"/>
    <n v="0"/>
    <n v="0"/>
    <n v="0"/>
    <n v="0"/>
    <n v="0"/>
    <n v="0"/>
    <n v="0"/>
    <n v="0"/>
    <n v="0"/>
    <n v="0"/>
    <n v="0"/>
    <n v="0.44393293439830167"/>
    <n v="1.9511575679231848E-2"/>
    <m/>
    <n v="0"/>
    <n v="0"/>
    <n v="0"/>
    <n v="0"/>
    <n v="0"/>
    <x v="0"/>
    <m/>
    <s v="No root cause"/>
    <s v="No root cause"/>
    <s v="No root cause"/>
    <x v="3"/>
    <s v=""/>
    <s v="EST_201"/>
    <m/>
    <s v=""/>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7.0024619542109336"/>
    <n v="0"/>
    <n v="6.9201173976195172"/>
    <n v="7.0024619542109336"/>
    <n v="4.9331826625917077E-2"/>
    <n v="6.4687829057194862E-2"/>
    <n v="0.12976802983737265"/>
    <n v="0"/>
    <n v="7.8010632560289769E-2"/>
    <n v="0.64393550264957922"/>
    <n v="0.64393550264957922"/>
    <n v="1.0291018539920611"/>
    <n v="1.920837934783547E-2"/>
    <m/>
    <n v="0"/>
    <n v="0"/>
    <n v="0"/>
    <n v="0"/>
    <n v="0"/>
    <x v="2"/>
    <m/>
    <s v="No root cause"/>
    <s v="No root cause"/>
    <s v="No root cause"/>
    <x v="3"/>
    <s v=""/>
    <s v="NRO_091"/>
    <m/>
    <s v=""/>
  </r>
  <r>
    <s v="Doumo-IHS-VSAT"/>
    <s v="NRD_152"/>
    <s v="EXTREME-NORD"/>
    <s v="IHS"/>
    <s v="Gen Only"/>
    <s v="NORD"/>
    <s v="Doumo"/>
    <s v="NOKIA"/>
    <n v="0"/>
    <n v="0.35019604248022884"/>
    <n v="0.37284867828159707"/>
    <n v="2.6259743413051099E-2"/>
    <n v="2.4203692074391877E-2"/>
    <n v="0"/>
    <n v="0.24411100762063639"/>
    <n v="7.5027838323003145E-3"/>
    <n v="2.4726722678085889E-2"/>
    <n v="0"/>
    <n v="0"/>
    <n v="0.65570665433906061"/>
    <n v="0.44315120563329574"/>
    <n v="0.87481059146826923"/>
    <n v="0.65570665433906061"/>
    <n v="0"/>
    <n v="0"/>
    <n v="0"/>
    <n v="0"/>
    <n v="0.10207015321045679"/>
    <n v="0"/>
    <n v="0"/>
    <n v="0"/>
    <n v="1.9119203956248412E-2"/>
    <m/>
    <n v="0"/>
    <n v="0"/>
    <n v="0"/>
    <n v="0"/>
    <n v="0"/>
    <x v="0"/>
    <m/>
    <s v="IHS"/>
    <s v="POWER ISSUE"/>
    <s v="Defaut GE &amp; Power Cabinet"/>
    <x v="0"/>
    <s v="(05-10-2026 ticket): INC-20260510-00015445...Grid Outage"/>
    <s v="NRD_152"/>
    <m/>
    <s v=""/>
  </r>
  <r>
    <s v="Shell-Newbell"/>
    <s v="LIT_053"/>
    <s v="Douala"/>
    <s v="IHS"/>
    <s v="Grid-Gen"/>
    <s v="LITTORAL"/>
    <s v="Douala"/>
    <s v="ZTE"/>
    <n v="0"/>
    <n v="0"/>
    <n v="0"/>
    <n v="0"/>
    <n v="0"/>
    <n v="0"/>
    <n v="0"/>
    <n v="0"/>
    <n v="0"/>
    <n v="0"/>
    <n v="0"/>
    <n v="0"/>
    <n v="0"/>
    <n v="0"/>
    <n v="0"/>
    <n v="0"/>
    <n v="0"/>
    <n v="0"/>
    <n v="0"/>
    <n v="0"/>
    <m/>
    <n v="0"/>
    <n v="0"/>
    <n v="1.8887347938122481E-2"/>
    <m/>
    <n v="0"/>
    <n v="0"/>
    <n v="0"/>
    <n v="0"/>
    <n v="0"/>
    <x v="0"/>
    <m/>
    <s v="No root cause"/>
    <s v="No root cause"/>
    <s v="No root cause"/>
    <x v="3"/>
    <s v=""/>
    <s v="LIT_053"/>
    <m/>
    <s v=""/>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30510468477569153"/>
    <n v="0.30510468477569153"/>
    <n v="0"/>
    <n v="1.8691162076631494E-2"/>
    <m/>
    <n v="0"/>
    <n v="0"/>
    <n v="0"/>
    <n v="0"/>
    <n v="0"/>
    <x v="0"/>
    <m/>
    <s v="No root cause"/>
    <s v="No root cause"/>
    <s v="No root cause"/>
    <x v="3"/>
    <s v=""/>
    <s v="CTR_622"/>
    <m/>
    <s v=""/>
  </r>
  <r>
    <s v="Song-Bong"/>
    <s v="CTR_311"/>
    <s v="CENTRE"/>
    <s v="IHS"/>
    <s v="Solar-Gen"/>
    <s v="CENTRE"/>
    <s v="Song-Bong"/>
    <s v="NOKIA"/>
    <n v="2.1281934908928771E-3"/>
    <n v="0"/>
    <n v="0"/>
    <n v="0"/>
    <n v="0"/>
    <n v="0"/>
    <n v="0.866668152279646"/>
    <n v="0"/>
    <n v="0.44487279086717141"/>
    <n v="0"/>
    <n v="0"/>
    <n v="2.051034006500451E-3"/>
    <n v="0.26193866114277026"/>
    <n v="3.8089663359329746"/>
    <n v="2.0510340065004505E-3"/>
    <n v="0"/>
    <n v="0"/>
    <n v="0"/>
    <n v="0"/>
    <n v="0"/>
    <n v="0"/>
    <n v="0"/>
    <n v="0"/>
    <n v="1.8494976215139649E-2"/>
    <m/>
    <n v="0"/>
    <n v="0"/>
    <n v="0"/>
    <n v="0"/>
    <n v="0"/>
    <x v="0"/>
    <m/>
    <s v="No root cause"/>
    <s v="No root cause"/>
    <s v="No root cause"/>
    <x v="3"/>
    <s v=""/>
    <s v="CTR_311"/>
    <m/>
    <s v=""/>
  </r>
  <r>
    <s v="Yde-M-Central"/>
    <s v="CTR_244"/>
    <s v="Yaounde"/>
    <s v="IHS"/>
    <s v="GridOnly"/>
    <s v="CENTRE"/>
    <s v="Yaounde"/>
    <s v="ZTE"/>
    <n v="0"/>
    <n v="0"/>
    <n v="0.35597032813690493"/>
    <n v="0"/>
    <n v="0"/>
    <n v="0"/>
    <n v="0"/>
    <n v="0"/>
    <n v="0"/>
    <n v="0"/>
    <n v="0"/>
    <n v="0"/>
    <n v="0"/>
    <n v="0"/>
    <n v="0"/>
    <n v="0"/>
    <n v="0"/>
    <n v="0"/>
    <n v="0"/>
    <n v="0"/>
    <n v="0"/>
    <n v="0"/>
    <n v="0"/>
    <n v="1.8191779883743892E-2"/>
    <m/>
    <n v="0"/>
    <n v="0"/>
    <n v="0"/>
    <n v="0"/>
    <n v="0"/>
    <x v="0"/>
    <m/>
    <s v="No root cause"/>
    <s v="No root cause"/>
    <s v="No root cause"/>
    <x v="3"/>
    <s v=""/>
    <s v="CTR_244"/>
    <m/>
    <s v=""/>
  </r>
  <r>
    <s v="Bertoua-Lycee-Technique"/>
    <s v="EST_131"/>
    <s v="CENTRE"/>
    <s v="CAMUSAT"/>
    <s v="Bad Grid + GE"/>
    <s v="EST"/>
    <s v="Bertoua"/>
    <s v="ZTE"/>
    <n v="0"/>
    <n v="0"/>
    <n v="0"/>
    <n v="0"/>
    <n v="0"/>
    <n v="0"/>
    <n v="0"/>
    <n v="0"/>
    <n v="0"/>
    <n v="5.1650386807178636E-2"/>
    <n v="0"/>
    <n v="0"/>
    <n v="0"/>
    <n v="0"/>
    <n v="0"/>
    <n v="0"/>
    <n v="0"/>
    <n v="0"/>
    <n v="0"/>
    <n v="0"/>
    <n v="0.34535845653805436"/>
    <n v="0.34535845653805436"/>
    <n v="2.9135740640864296"/>
    <n v="1.7068169949748125E-2"/>
    <m/>
    <n v="0"/>
    <n v="0"/>
    <n v="0"/>
    <n v="0"/>
    <n v="0"/>
    <x v="0"/>
    <m/>
    <s v="No root cause"/>
    <s v="No root cause"/>
    <s v="No root cause"/>
    <x v="3"/>
    <s v=""/>
    <s v="EST_131"/>
    <m/>
    <s v=""/>
  </r>
  <r>
    <s v="Imm-Olympique"/>
    <s v="CTR_377"/>
    <s v="Yaounde"/>
    <s v="IHS"/>
    <s v="Grid-Gen"/>
    <s v="CENTRE"/>
    <s v="Yaounde"/>
    <s v="ZTE"/>
    <n v="0"/>
    <n v="0"/>
    <n v="0"/>
    <n v="0"/>
    <n v="0"/>
    <n v="0"/>
    <n v="0"/>
    <n v="0"/>
    <n v="0"/>
    <n v="0"/>
    <n v="0"/>
    <n v="0"/>
    <n v="0"/>
    <n v="0"/>
    <n v="0"/>
    <n v="0"/>
    <n v="0"/>
    <n v="0"/>
    <n v="0"/>
    <n v="0"/>
    <n v="0"/>
    <n v="0"/>
    <n v="0"/>
    <n v="1.681847885330421E-2"/>
    <m/>
    <n v="0"/>
    <n v="0"/>
    <n v="0"/>
    <n v="0"/>
    <n v="0"/>
    <x v="0"/>
    <m/>
    <s v="No root cause"/>
    <s v="No root cause"/>
    <s v="No root cause"/>
    <x v="3"/>
    <s v=""/>
    <s v="CTR_377"/>
    <m/>
    <s v=""/>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2.3363952595788638E-3"/>
    <n v="2.3363952595788638E-3"/>
    <n v="9.8092930745677484E-4"/>
    <n v="1.5141981491469126E-2"/>
    <m/>
    <n v="0"/>
    <n v="0"/>
    <n v="0"/>
    <n v="0"/>
    <n v="0"/>
    <x v="2"/>
    <m/>
    <s v="No root cause"/>
    <s v="No root cause"/>
    <s v="No root cause"/>
    <x v="3"/>
    <s v=""/>
    <s v="NRO_231"/>
    <m/>
    <s v=""/>
  </r>
  <r>
    <s v="Nodal"/>
    <s v="CTR_009"/>
    <s v="Yaounde"/>
    <s v="CAMUSAT"/>
    <s v="Good Grid + GE"/>
    <s v="CENTRE"/>
    <s v="Yaounde"/>
    <s v="ZTE"/>
    <n v="0"/>
    <n v="0"/>
    <n v="0"/>
    <n v="0"/>
    <n v="0"/>
    <n v="0"/>
    <n v="0"/>
    <n v="0"/>
    <n v="0"/>
    <n v="0"/>
    <n v="0"/>
    <n v="0"/>
    <n v="0"/>
    <n v="0"/>
    <n v="0"/>
    <n v="0"/>
    <n v="0"/>
    <n v="0"/>
    <n v="0"/>
    <n v="0"/>
    <n v="0"/>
    <n v="0"/>
    <n v="0"/>
    <n v="1.3465484129633812E-2"/>
    <m/>
    <n v="0"/>
    <n v="0"/>
    <n v="0"/>
    <n v="0"/>
    <n v="0"/>
    <x v="0"/>
    <m/>
    <s v="No root cause"/>
    <s v="No root cause"/>
    <s v="No root cause"/>
    <x v="3"/>
    <s v=""/>
    <s v="CTR_009"/>
    <m/>
    <s v=""/>
  </r>
  <r>
    <s v="Mercure"/>
    <s v="CTR_014"/>
    <s v="Yaounde"/>
    <s v="IHS"/>
    <s v="Grid-Gen (LL)"/>
    <s v="CENTRE"/>
    <s v="Yaounde"/>
    <s v="ZTE"/>
    <n v="0"/>
    <n v="0"/>
    <n v="0"/>
    <n v="0"/>
    <n v="0"/>
    <n v="0"/>
    <n v="0"/>
    <n v="0"/>
    <n v="0"/>
    <n v="0"/>
    <n v="0"/>
    <n v="0"/>
    <n v="0"/>
    <n v="0"/>
    <n v="0"/>
    <n v="0"/>
    <n v="0"/>
    <n v="0"/>
    <n v="0"/>
    <n v="0"/>
    <n v="0"/>
    <n v="0"/>
    <n v="0"/>
    <n v="1.3197957954873012E-2"/>
    <m/>
    <n v="0"/>
    <n v="0"/>
    <n v="0"/>
    <n v="0"/>
    <n v="0"/>
    <x v="0"/>
    <m/>
    <s v="No root cause"/>
    <s v="No root cause"/>
    <s v="No root cause"/>
    <x v="3"/>
    <s v=""/>
    <s v="CTR_014"/>
    <m/>
    <s v=""/>
  </r>
  <r>
    <s v="Ancien-Aeroport"/>
    <s v="LIT_055"/>
    <s v="Douala"/>
    <s v="IHS"/>
    <s v="Grid-Gen"/>
    <s v="LITTORAL"/>
    <s v="Douala"/>
    <s v="ZTE"/>
    <n v="0"/>
    <n v="0"/>
    <n v="0"/>
    <n v="0"/>
    <n v="7.488949385474554E-2"/>
    <n v="0"/>
    <n v="0"/>
    <n v="0"/>
    <n v="0"/>
    <n v="0"/>
    <n v="0"/>
    <n v="0"/>
    <n v="0"/>
    <n v="0"/>
    <n v="0"/>
    <n v="4.6032337137198578E-2"/>
    <n v="0"/>
    <n v="0"/>
    <n v="0"/>
    <n v="0"/>
    <n v="0"/>
    <n v="0"/>
    <n v="0"/>
    <n v="1.3162287798238182E-2"/>
    <m/>
    <n v="0"/>
    <n v="0"/>
    <n v="0"/>
    <n v="0"/>
    <n v="0"/>
    <x v="0"/>
    <m/>
    <s v="No root cause"/>
    <s v="No root cause"/>
    <s v="No root cause"/>
    <x v="3"/>
    <s v=""/>
    <s v="LIT_055"/>
    <m/>
    <s v=""/>
  </r>
  <r>
    <s v="Montee-Anne-Rouge"/>
    <s v="CTR_373"/>
    <s v="Yaounde"/>
    <s v="IHS"/>
    <s v="GridOnly"/>
    <s v="CENTRE"/>
    <s v="Yaounde"/>
    <s v="ZTE"/>
    <n v="0"/>
    <n v="0"/>
    <n v="0"/>
    <n v="0"/>
    <n v="0"/>
    <n v="0"/>
    <n v="0"/>
    <n v="0"/>
    <n v="0"/>
    <n v="0"/>
    <n v="0"/>
    <n v="0"/>
    <n v="2.2033277402527736"/>
    <n v="0"/>
    <n v="0"/>
    <n v="0"/>
    <n v="0"/>
    <n v="0"/>
    <n v="0"/>
    <n v="0"/>
    <n v="0"/>
    <n v="0"/>
    <n v="0"/>
    <n v="1.3019607171699081E-2"/>
    <m/>
    <n v="0"/>
    <n v="0"/>
    <n v="0"/>
    <n v="0"/>
    <n v="0"/>
    <x v="0"/>
    <m/>
    <s v="No root cause"/>
    <s v="No root cause"/>
    <s v="No root cause"/>
    <x v="3"/>
    <s v=""/>
    <s v="CTR_373"/>
    <m/>
    <s v=""/>
  </r>
  <r>
    <s v="Bafang-Chefferie"/>
    <s v="OST_099"/>
    <s v="OUEST"/>
    <s v="IHS"/>
    <s v="Grid-Gen"/>
    <s v="OUEST"/>
    <s v="Bafang"/>
    <s v="Huawei"/>
    <n v="0"/>
    <n v="0"/>
    <n v="0"/>
    <n v="0"/>
    <n v="0"/>
    <n v="0"/>
    <n v="0"/>
    <n v="0"/>
    <n v="0"/>
    <n v="0"/>
    <n v="0"/>
    <n v="0"/>
    <n v="0"/>
    <n v="2.675261747609386E-4"/>
    <n v="0"/>
    <n v="0"/>
    <n v="0"/>
    <n v="1.0363072256322892"/>
    <n v="1.2777050106582428"/>
    <n v="0.43027126440717628"/>
    <n v="1.1414450123133382E-2"/>
    <n v="1.1414450123133382E-2"/>
    <n v="9.6309422913937893E-3"/>
    <n v="1.1414450123133382E-2"/>
    <m/>
    <n v="0"/>
    <n v="0"/>
    <n v="0"/>
    <n v="0"/>
    <n v="0"/>
    <x v="0"/>
    <m/>
    <s v="No root cause"/>
    <s v="No root cause"/>
    <s v="No root cause"/>
    <x v="3"/>
    <s v=""/>
    <s v="OST_099"/>
    <m/>
    <s v=""/>
  </r>
  <r>
    <s v="Elig-Essono"/>
    <s v="CTR_047"/>
    <s v="Yaounde"/>
    <s v="IHS"/>
    <s v="GridOnly"/>
    <s v="CENTRE"/>
    <s v="Yaounde"/>
    <s v="ZTE"/>
    <n v="0"/>
    <n v="0"/>
    <n v="0"/>
    <n v="0"/>
    <n v="0"/>
    <n v="0"/>
    <n v="0"/>
    <n v="0"/>
    <n v="0"/>
    <n v="0"/>
    <n v="0"/>
    <n v="0"/>
    <n v="0"/>
    <n v="0"/>
    <n v="0"/>
    <n v="0"/>
    <n v="0"/>
    <n v="0"/>
    <n v="0"/>
    <n v="0"/>
    <n v="0"/>
    <n v="0"/>
    <n v="0"/>
    <n v="1.039785065904188E-2"/>
    <m/>
    <n v="0"/>
    <n v="0"/>
    <n v="0"/>
    <n v="0"/>
    <n v="0"/>
    <x v="0"/>
    <m/>
    <s v="No root cause"/>
    <s v="No root cause"/>
    <s v="No root cause"/>
    <x v="3"/>
    <s v=""/>
    <s v="CTR_047"/>
    <m/>
    <s v=""/>
  </r>
  <r>
    <s v="Kouba-MTN-IHS"/>
    <s v="EST_094"/>
    <s v="CENTRE"/>
    <s v="IHS"/>
    <s v="Hybrid-Gen"/>
    <s v="EST"/>
    <s v="Kouba"/>
    <s v="NOKIA"/>
    <n v="2.6752617476098045E-4"/>
    <n v="0"/>
    <n v="0"/>
    <n v="0"/>
    <n v="0"/>
    <n v="0"/>
    <n v="0"/>
    <n v="0"/>
    <n v="0"/>
    <n v="0"/>
    <n v="0"/>
    <n v="0.27308521885465337"/>
    <n v="0"/>
    <n v="1.0084754508667519"/>
    <n v="0.27308521885465337"/>
    <n v="0"/>
    <n v="0"/>
    <n v="0"/>
    <n v="5.3005852759301142E-2"/>
    <n v="0"/>
    <n v="0"/>
    <n v="0"/>
    <n v="0.46726121683745575"/>
    <n v="9.8092930745676005E-3"/>
    <m/>
    <n v="0"/>
    <n v="0"/>
    <n v="0"/>
    <n v="0"/>
    <n v="0"/>
    <x v="0"/>
    <m/>
    <s v="No root cause"/>
    <s v="No root cause"/>
    <s v="No root cause"/>
    <x v="3"/>
    <s v=""/>
    <s v="EST_094"/>
    <m/>
    <s v=""/>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8693577662858795E-2"/>
    <n v="1.8693577662858795E-2"/>
    <n v="6.7960629414996936E-3"/>
    <n v="8.1158742215141962E-3"/>
    <m/>
    <n v="0"/>
    <n v="0"/>
    <n v="0"/>
    <n v="0"/>
    <n v="0"/>
    <x v="0"/>
    <m/>
    <s v="No root cause"/>
    <s v="No root cause"/>
    <s v="No root cause"/>
    <x v="3"/>
    <s v=""/>
    <s v="ADM_133"/>
    <m/>
    <s v=""/>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5.6002145916623919E-3"/>
    <m/>
    <n v="0"/>
    <n v="0"/>
    <n v="0"/>
    <n v="0"/>
    <n v="0"/>
    <x v="0"/>
    <m/>
    <s v="No root cause"/>
    <s v="No root cause"/>
    <s v="No root cause"/>
    <x v="3"/>
    <s v=""/>
    <s v="CTR_737"/>
    <m/>
    <s v=""/>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3.7810366032879322E-2"/>
    <n v="3.7810366032879322E-2"/>
    <n v="0"/>
    <n v="5.6002145916623138E-3"/>
    <m/>
    <n v="0"/>
    <n v="0"/>
    <n v="0"/>
    <n v="0"/>
    <n v="0"/>
    <x v="0"/>
    <m/>
    <s v="No root cause"/>
    <s v="No root cause"/>
    <s v="No root cause"/>
    <x v="3"/>
    <s v=""/>
    <s v="EXN_360"/>
    <m/>
    <s v=""/>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9.7201176829807695E-3"/>
    <n v="9.7201176829807695E-3"/>
    <n v="2.2115497113570923E-3"/>
    <n v="4.9938219288708542E-3"/>
    <m/>
    <n v="0"/>
    <n v="0"/>
    <n v="0"/>
    <n v="0"/>
    <n v="0"/>
    <x v="0"/>
    <m/>
    <s v="No root cause"/>
    <s v="No root cause"/>
    <s v="No root cause"/>
    <x v="3"/>
    <s v=""/>
    <s v="EST_042"/>
    <m/>
    <s v=""/>
  </r>
  <r>
    <s v="SFID-Ndeng-MTN-IHS"/>
    <s v="EST_102"/>
    <s v="CENTRE"/>
    <s v="IHS"/>
    <s v="Hybrid-Gen"/>
    <s v="EST"/>
    <s v="Deng"/>
    <s v="NOKIA"/>
    <n v="5.8855758447406642E-3"/>
    <n v="0"/>
    <n v="0"/>
    <n v="0"/>
    <n v="1.7060679216854582"/>
    <n v="6.857177406237426"/>
    <n v="0"/>
    <n v="0"/>
    <n v="0"/>
    <n v="0"/>
    <n v="0"/>
    <n v="0"/>
    <n v="0"/>
    <n v="0.54951659803728536"/>
    <n v="0"/>
    <n v="0"/>
    <n v="0"/>
    <n v="0"/>
    <n v="0"/>
    <n v="0"/>
    <n v="0.38563006337873418"/>
    <n v="0.38563006337873418"/>
    <n v="4.2044043835876019E-3"/>
    <n v="4.4517917512415508E-3"/>
    <m/>
    <n v="0"/>
    <n v="0"/>
    <n v="0"/>
    <n v="0"/>
    <n v="0"/>
    <x v="0"/>
    <m/>
    <s v="No root cause"/>
    <s v="No root cause"/>
    <s v="No root cause"/>
    <x v="3"/>
    <s v=""/>
    <s v="EST_102"/>
    <m/>
    <s v=""/>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5.9747512363276288E-3"/>
    <n v="7.2321242577040395E-2"/>
    <n v="4.0128926214140796E-3"/>
    <n v="5.9747512363276288E-3"/>
    <n v="1.781724323907851E-2"/>
    <n v="1.5659198762673607E-2"/>
    <n v="0.13436948004326077"/>
    <n v="5.3344719247331154E-2"/>
    <n v="2.4077355728484473E-3"/>
    <n v="2.2757559932997176E-2"/>
    <n v="2.2757559932997176E-2"/>
    <n v="5.3683585735361684E-3"/>
    <n v="3.9237172298270994E-3"/>
    <m/>
    <n v="0"/>
    <n v="0"/>
    <n v="0"/>
    <n v="0"/>
    <n v="0"/>
    <x v="0"/>
    <m/>
    <s v="No root cause"/>
    <s v="No root cause"/>
    <s v="No root cause"/>
    <x v="3"/>
    <s v=""/>
    <s v="LIT_180"/>
    <m/>
    <s v=""/>
  </r>
  <r>
    <s v="Kambolepi-IHS"/>
    <s v="EST_028"/>
    <s v="CENTRE"/>
    <s v="IHS"/>
    <s v="Solar-Gen"/>
    <s v="EST"/>
    <s v="Kambolepi"/>
    <s v="NOKIA"/>
    <n v="1.3376308738046931E-3"/>
    <n v="0"/>
    <n v="0"/>
    <n v="0"/>
    <n v="0"/>
    <n v="0"/>
    <n v="0.31890903539335619"/>
    <n v="0"/>
    <n v="0"/>
    <n v="0"/>
    <n v="0"/>
    <n v="0"/>
    <n v="0"/>
    <n v="0"/>
    <n v="0"/>
    <n v="0.75690288871196476"/>
    <n v="3.5991188044504789E-2"/>
    <n v="0"/>
    <n v="0"/>
    <n v="1.279595528959887"/>
    <n v="0.39340823622239324"/>
    <n v="0.39340823622239324"/>
    <n v="2.4309211746610715E-2"/>
    <n v="3.6561910550661617E-3"/>
    <m/>
    <n v="0"/>
    <n v="0"/>
    <n v="0"/>
    <n v="0"/>
    <n v="0"/>
    <x v="0"/>
    <m/>
    <s v="No root cause"/>
    <s v="No root cause"/>
    <s v="No root cause"/>
    <x v="3"/>
    <s v=""/>
    <s v="EST_028"/>
    <m/>
    <s v=""/>
  </r>
  <r>
    <s v="Bertoua-Crtv"/>
    <s v="EST_004"/>
    <s v="CENTRE"/>
    <s v="CAMUSAT"/>
    <s v="Good Grid + GE"/>
    <s v="EST"/>
    <s v="Bertoua"/>
    <s v="ZTE"/>
    <n v="0"/>
    <n v="0"/>
    <n v="0"/>
    <n v="0"/>
    <n v="0"/>
    <n v="0"/>
    <n v="0"/>
    <n v="0"/>
    <n v="0"/>
    <n v="4.761965910744707E-3"/>
    <n v="0"/>
    <n v="0"/>
    <n v="0"/>
    <n v="0"/>
    <n v="0"/>
    <n v="0"/>
    <n v="0"/>
    <n v="0"/>
    <n v="0"/>
    <n v="0"/>
    <n v="0"/>
    <n v="0"/>
    <n v="6.2779475677233423E-2"/>
    <n v="3.2638193320827756E-3"/>
    <m/>
    <n v="0"/>
    <n v="0"/>
    <n v="0"/>
    <n v="0"/>
    <n v="0"/>
    <x v="0"/>
    <m/>
    <s v="No root cause"/>
    <s v="No root cause"/>
    <s v="No root cause"/>
    <x v="3"/>
    <s v=""/>
    <s v="EST_004"/>
    <m/>
    <s v=""/>
  </r>
  <r>
    <s v="CTR_702_Z_Hilton-Indoor-8F"/>
    <s v="CTR_702_indoor_8F"/>
    <s v="Yaounde"/>
    <e v="#N/A"/>
    <e v="#N/A"/>
    <s v="CTR"/>
    <s v="Yaounde"/>
    <s v="ZTE"/>
    <n v="0"/>
    <n v="0"/>
    <n v="0"/>
    <n v="0"/>
    <n v="6.2850815990503309E-2"/>
    <n v="0"/>
    <n v="0"/>
    <n v="0.25313326655880014"/>
    <n v="0"/>
    <n v="0"/>
    <n v="0"/>
    <n v="0"/>
    <n v="0"/>
    <s v=""/>
    <n v="0"/>
    <n v="0"/>
    <n v="0"/>
    <n v="0"/>
    <n v="0"/>
    <n v="0"/>
    <n v="0"/>
    <n v="0"/>
    <n v="0"/>
    <n v="2.5860863560224117E-3"/>
    <m/>
    <n v="0"/>
    <n v="0"/>
    <n v="0"/>
    <n v="0"/>
    <n v="0"/>
    <x v="0"/>
    <m/>
    <s v="No root cause"/>
    <s v="No root cause"/>
    <s v="No root cause"/>
    <x v="3"/>
    <s v=""/>
    <s v="CTR_702_indoor_8F"/>
    <m/>
    <s v=""/>
  </r>
  <r>
    <s v="Oyack-IHS"/>
    <s v="LIT_368"/>
    <s v="Douala"/>
    <s v="IHS"/>
    <s v="Grid-Gen"/>
    <s v="LITTORAL"/>
    <s v="Douala"/>
    <s v="ZTE"/>
    <n v="0"/>
    <n v="0"/>
    <n v="9.4882616648546469E-2"/>
    <n v="0"/>
    <n v="0"/>
    <n v="0"/>
    <n v="0"/>
    <n v="2.7735151940599208"/>
    <n v="3.3368183076365527"/>
    <n v="0"/>
    <n v="0.24860315666618152"/>
    <n v="0"/>
    <n v="0"/>
    <n v="0"/>
    <n v="0"/>
    <n v="0"/>
    <n v="0"/>
    <n v="0"/>
    <n v="0"/>
    <n v="0"/>
    <n v="0"/>
    <n v="0"/>
    <n v="2.9499219536972522E-2"/>
    <n v="2.56825127770507E-3"/>
    <m/>
    <n v="0"/>
    <n v="0"/>
    <n v="0"/>
    <n v="0"/>
    <n v="0"/>
    <x v="0"/>
    <m/>
    <s v="No root cause"/>
    <s v="No root cause"/>
    <s v="No root cause"/>
    <x v="3"/>
    <s v=""/>
    <s v="LIT_368"/>
    <m/>
    <s v=""/>
  </r>
  <r>
    <s v="Tete-d-elephant-Camrail"/>
    <s v="EST_104"/>
    <s v="CENTRE"/>
    <s v="CAMUSAT"/>
    <s v="Hybrid Solar - S3"/>
    <s v="EST"/>
    <s v="Tete-d-elephant"/>
    <s v="NOKIA"/>
    <n v="4.3695941877618816E-3"/>
    <n v="0"/>
    <n v="5.8588232272645639E-2"/>
    <n v="0"/>
    <n v="1.0451355893993923E-2"/>
    <n v="0"/>
    <n v="0"/>
    <n v="1.6051570485658829E-3"/>
    <n v="0"/>
    <n v="0"/>
    <n v="0.76475032317161906"/>
    <n v="3.176427448328191E-2"/>
    <n v="0"/>
    <n v="0"/>
    <n v="3.176427448328191E-2"/>
    <n v="6.5989789774367254E-3"/>
    <n v="1.6943324401527619E-3"/>
    <n v="1.081929355968188"/>
    <n v="8.443126075455222E-2"/>
    <n v="3.6009023122822378E-2"/>
    <n v="0"/>
    <n v="0"/>
    <n v="1.6943324401527621E-3"/>
    <n v="2.4077355728484816E-3"/>
    <m/>
    <n v="0"/>
    <n v="0"/>
    <n v="0"/>
    <n v="0"/>
    <n v="0"/>
    <x v="0"/>
    <m/>
    <s v="No root cause"/>
    <s v="No root cause"/>
    <s v="No root cause"/>
    <x v="3"/>
    <s v=""/>
    <s v="EST_104"/>
    <m/>
    <s v=""/>
  </r>
  <r>
    <s v="Deng-Deng-IHS"/>
    <s v="EST_093"/>
    <s v="CENTRE"/>
    <s v="IHS"/>
    <s v="Hybrid-Gen"/>
    <s v="EST"/>
    <s v="Deng-Deng"/>
    <s v="NOKIA"/>
    <n v="5.2452965331461446E-2"/>
    <n v="0"/>
    <n v="1.5159816569788325E-3"/>
    <n v="0"/>
    <n v="0"/>
    <n v="0"/>
    <n v="1.7728067847491646E-2"/>
    <n v="0"/>
    <n v="0"/>
    <n v="0"/>
    <n v="0.96603701706174927"/>
    <n v="6.695288400350427E-2"/>
    <n v="3.8345418382400923E-3"/>
    <n v="1.4268062653917818E-3"/>
    <n v="6.695288400350427E-2"/>
    <n v="0"/>
    <n v="1.7977758943935E-2"/>
    <n v="1.7835078317396415E-3"/>
    <n v="7.4907328933062544E-3"/>
    <n v="6.8558041052069835E-2"/>
    <n v="0"/>
    <n v="0"/>
    <n v="0"/>
    <n v="1.7835078317396413E-3"/>
    <m/>
    <n v="0"/>
    <n v="0"/>
    <n v="0"/>
    <n v="0"/>
    <n v="0"/>
    <x v="0"/>
    <m/>
    <s v="No root cause"/>
    <s v="No root cause"/>
    <s v="No root cause"/>
    <x v="3"/>
    <s v=""/>
    <s v="EST_093"/>
    <m/>
    <s v=""/>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2.1730259421915177"/>
    <n v="2.1730259421915177"/>
    <n v="0"/>
    <n v="1.6051570485658825E-3"/>
    <m/>
    <n v="0"/>
    <n v="0"/>
    <n v="0"/>
    <n v="0"/>
    <n v="0"/>
    <x v="2"/>
    <m/>
    <s v="BSS"/>
    <s v="RAN ISSUE"/>
    <s v="BSS Hardware issue"/>
    <x v="1"/>
    <s v="(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
    <s v="NRO_010"/>
    <m/>
    <s v=""/>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1669085103286503"/>
    <n v="2.1669085103286503"/>
    <n v="0"/>
    <n v="1.6051570485658825E-3"/>
    <m/>
    <n v="0"/>
    <n v="0"/>
    <n v="0"/>
    <n v="0"/>
    <n v="0"/>
    <x v="2"/>
    <m/>
    <s v="No root cause"/>
    <s v="No root cause"/>
    <s v="No root cause"/>
    <x v="3"/>
    <s v=""/>
    <s v="NRO_247"/>
    <m/>
    <s v=""/>
  </r>
  <r>
    <s v="CTR_702_Z_Hilton-Indoor-0F"/>
    <s v="CTR_702_indoor_0F"/>
    <s v="Yaounde"/>
    <e v="#N/A"/>
    <e v="#N/A"/>
    <s v="CTR"/>
    <s v="Yaounde"/>
    <s v="ZTE"/>
    <n v="0"/>
    <n v="0"/>
    <n v="0"/>
    <n v="0"/>
    <n v="0"/>
    <n v="0"/>
    <n v="0"/>
    <n v="0"/>
    <n v="0"/>
    <n v="0"/>
    <n v="0"/>
    <n v="0"/>
    <n v="0"/>
    <s v=""/>
    <n v="0"/>
    <n v="0"/>
    <n v="0"/>
    <n v="0"/>
    <n v="0.89558845770803552"/>
    <n v="4.8154711456976478E-4"/>
    <n v="0"/>
    <n v="0"/>
    <n v="0"/>
    <n v="1.5694868919308568E-3"/>
    <m/>
    <n v="0"/>
    <n v="0"/>
    <n v="0"/>
    <n v="0"/>
    <n v="0"/>
    <x v="0"/>
    <m/>
    <s v="No root cause"/>
    <s v="No root cause"/>
    <s v="No root cause"/>
    <x v="3"/>
    <s v=""/>
    <s v="CTR_702_indoor_0F"/>
    <m/>
    <s v=""/>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5.4396988868054613E-3"/>
    <n v="5.4396988868054613E-3"/>
    <n v="7.1697014835931563E-2"/>
    <n v="1.5338167352958317E-3"/>
    <m/>
    <n v="0"/>
    <n v="0"/>
    <n v="0"/>
    <n v="0"/>
    <n v="0"/>
    <x v="0"/>
    <m/>
    <s v="No root cause"/>
    <s v="No root cause"/>
    <s v="No root cause"/>
    <x v="3"/>
    <s v=""/>
    <s v="SUD_247"/>
    <m/>
    <s v=""/>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458070444278931E-2"/>
    <n v="2.0510340065005295E-3"/>
    <n v="2.4077355728484473E-3"/>
    <n v="1.9458070444278934E-2"/>
    <n v="1.6550952678543403E-2"/>
    <n v="1.1991949959050661"/>
    <n v="0.13058844343997286"/>
    <n v="5.134719047578281E-2"/>
    <n v="2.1580444764049051E-3"/>
    <n v="5.7072250615666916E-3"/>
    <n v="5.7072250615666916E-3"/>
    <n v="3.3761803254830455E-2"/>
    <n v="1.3911361087568807E-3"/>
    <m/>
    <n v="0"/>
    <n v="0"/>
    <n v="0"/>
    <n v="0"/>
    <n v="0"/>
    <x v="0"/>
    <m/>
    <s v="No root cause"/>
    <s v="No root cause"/>
    <s v="No root cause"/>
    <x v="3"/>
    <s v=""/>
    <s v="ADM_075"/>
    <m/>
    <s v=""/>
  </r>
  <r>
    <s v="Bertoua-ENIA-MTN"/>
    <s v="EST_069"/>
    <s v="CENTRE"/>
    <s v="IHS"/>
    <s v="Grid-Gen"/>
    <s v="EST"/>
    <s v="Bertoua"/>
    <s v="ZTE"/>
    <n v="0"/>
    <n v="0"/>
    <n v="0"/>
    <n v="0.96330825007918786"/>
    <n v="0"/>
    <n v="0"/>
    <n v="4.3422645349446661E-17"/>
    <n v="0"/>
    <n v="0"/>
    <n v="0"/>
    <n v="0"/>
    <n v="0"/>
    <n v="0"/>
    <n v="0"/>
    <n v="0"/>
    <n v="0"/>
    <n v="0.76532104567777592"/>
    <n v="8.6845290698893322E-17"/>
    <n v="0"/>
    <n v="0"/>
    <n v="0"/>
    <n v="0"/>
    <n v="0.28320320860192932"/>
    <n v="1.2841256388525055E-3"/>
    <m/>
    <n v="0"/>
    <n v="0"/>
    <n v="0"/>
    <n v="0"/>
    <n v="0"/>
    <x v="0"/>
    <m/>
    <s v="No root cause"/>
    <s v="No root cause"/>
    <s v="No root cause"/>
    <x v="3"/>
    <s v=""/>
    <s v="EST_069"/>
    <m/>
    <s v=""/>
  </r>
  <r>
    <s v="Damas"/>
    <s v="CTR_074"/>
    <s v="Yaounde"/>
    <s v="IHS"/>
    <s v="Grid-Gen"/>
    <s v="CENTRE"/>
    <s v="Yaounde"/>
    <s v="ZTE"/>
    <n v="0"/>
    <n v="0"/>
    <n v="0"/>
    <n v="0"/>
    <n v="0"/>
    <n v="0"/>
    <n v="0"/>
    <n v="0"/>
    <n v="0"/>
    <n v="0"/>
    <n v="0"/>
    <n v="0"/>
    <n v="0"/>
    <n v="0"/>
    <n v="0"/>
    <n v="0"/>
    <n v="14.313399422999552"/>
    <n v="0"/>
    <n v="0"/>
    <n v="0"/>
    <n v="0"/>
    <n v="0"/>
    <n v="0"/>
    <n v="1.1414450123132885E-3"/>
    <m/>
    <n v="0"/>
    <n v="0"/>
    <n v="0"/>
    <n v="0"/>
    <n v="0"/>
    <x v="0"/>
    <m/>
    <s v="No root cause"/>
    <s v="No root cause"/>
    <s v="No root cause"/>
    <x v="3"/>
    <s v=""/>
    <s v="CTR_074"/>
    <m/>
    <s v=""/>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5.3505234952187721E-4"/>
    <n v="8.0257852428281603E-4"/>
    <n v="1.0701046990437544E-3"/>
    <n v="1.0701046990437544E-3"/>
    <n v="5.3505234952187721E-4"/>
    <n v="1.0701046990437544E-3"/>
    <m/>
    <n v="0"/>
    <n v="0"/>
    <n v="0"/>
    <n v="0"/>
    <n v="0"/>
    <x v="0"/>
    <m/>
    <s v="No root cause"/>
    <s v="No root cause"/>
    <s v="No root cause"/>
    <x v="3"/>
    <s v=""/>
    <s v="EXN_204"/>
    <m/>
    <s v=""/>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17155561833503113"/>
    <n v="0.17155561833503113"/>
    <n v="0"/>
    <n v="1.0701046990435794E-3"/>
    <m/>
    <n v="0"/>
    <n v="0"/>
    <n v="0"/>
    <n v="0"/>
    <n v="0"/>
    <x v="0"/>
    <m/>
    <s v="No root cause"/>
    <s v="No root cause"/>
    <s v="No root cause"/>
    <x v="3"/>
    <s v=""/>
    <s v="EST_106"/>
    <m/>
    <s v=""/>
  </r>
  <r>
    <s v="Batouri-Kako-MTN"/>
    <s v="EST_070"/>
    <s v="CENTRE"/>
    <s v="IHS"/>
    <s v="Grid-Gen"/>
    <s v="EST"/>
    <s v="Batouri"/>
    <s v="ZTE"/>
    <n v="0"/>
    <n v="0"/>
    <n v="0"/>
    <n v="0"/>
    <n v="0"/>
    <n v="0"/>
    <n v="0"/>
    <n v="0"/>
    <n v="0"/>
    <n v="3.0926025802364636E-2"/>
    <n v="0"/>
    <n v="1.1296560255455392"/>
    <n v="0"/>
    <n v="4.3422645349446661E-17"/>
    <n v="1.1296560255455395"/>
    <n v="0"/>
    <n v="0"/>
    <n v="0"/>
    <n v="17.519005059455019"/>
    <n v="18.684028045303954"/>
    <n v="16.54153575719182"/>
    <n v="16.54153575719182"/>
    <n v="5.4263939183809748"/>
    <n v="9.630942291393935E-4"/>
    <m/>
    <n v="0"/>
    <n v="0"/>
    <n v="0"/>
    <n v="0"/>
    <n v="0"/>
    <x v="0"/>
    <m/>
    <s v="No root cause"/>
    <s v="No root cause"/>
    <s v="No root cause"/>
    <x v="3"/>
    <s v=""/>
    <s v="EST_070"/>
    <m/>
    <s v=""/>
  </r>
  <r>
    <s v="Essang-Mvout"/>
    <s v="SUD_162"/>
    <s v="CENTRE"/>
    <m/>
    <m/>
    <s v="SUD"/>
    <s v="Meyomessi"/>
    <s v="NOKIA"/>
    <n v="0"/>
    <n v="0"/>
    <n v="8.8417945697595954E-3"/>
    <n v="0"/>
    <n v="0"/>
    <n v="0"/>
    <n v="0"/>
    <n v="0"/>
    <n v="0.83497108740266046"/>
    <n v="0"/>
    <n v="0"/>
    <n v="0"/>
    <n v="0"/>
    <n v="0"/>
    <n v="0"/>
    <n v="0"/>
    <n v="0"/>
    <n v="0.41282956033009471"/>
    <n v="0"/>
    <n v="0"/>
    <n v="0"/>
    <n v="0"/>
    <n v="4.4106148678919835E-2"/>
    <n v="9.6309422913918739E-4"/>
    <m/>
    <n v="0"/>
    <n v="0"/>
    <n v="0"/>
    <n v="0"/>
    <n v="0"/>
    <x v="0"/>
    <m/>
    <s v="No root cause"/>
    <s v="No root cause"/>
    <s v="No root cause"/>
    <x v="3"/>
    <s v=""/>
    <s v="SUD_162"/>
    <m/>
    <s v=""/>
  </r>
  <r>
    <s v="Bertoua-Birpondo-IHS"/>
    <s v="EST_128"/>
    <s v="CENTRE"/>
    <s v="IHS"/>
    <s v="Grid-Gen"/>
    <s v="EST"/>
    <s v="Bertoua"/>
    <s v="ZTE"/>
    <n v="0"/>
    <n v="0"/>
    <n v="0"/>
    <n v="0"/>
    <n v="0"/>
    <n v="0"/>
    <n v="0"/>
    <n v="0"/>
    <n v="0"/>
    <n v="4.6549554408403318E-3"/>
    <n v="0"/>
    <n v="0"/>
    <n v="0"/>
    <n v="0"/>
    <n v="0"/>
    <n v="0"/>
    <n v="0"/>
    <n v="0"/>
    <n v="0"/>
    <n v="0"/>
    <n v="0"/>
    <n v="0"/>
    <n v="5.9640501893371702E-2"/>
    <n v="9.0958899418719125E-4"/>
    <m/>
    <n v="0"/>
    <n v="0"/>
    <n v="0"/>
    <n v="0"/>
    <n v="0"/>
    <x v="0"/>
    <m/>
    <s v="No root cause"/>
    <s v="No root cause"/>
    <s v="No root cause"/>
    <x v="3"/>
    <s v=""/>
    <s v="EST_128"/>
    <m/>
    <s v=""/>
  </r>
  <r>
    <s v="EMVIENG1"/>
    <s v="SUD_160"/>
    <s v="CENTRE"/>
    <s v="ESCO"/>
    <s v="HGB"/>
    <s v="SUD"/>
    <s v="Emvieng"/>
    <s v="NOKIA"/>
    <n v="0"/>
    <n v="0"/>
    <n v="3.759398628524356E-3"/>
    <n v="0"/>
    <n v="0"/>
    <n v="0"/>
    <n v="0"/>
    <n v="0"/>
    <n v="0.22160425785545262"/>
    <n v="0"/>
    <n v="0"/>
    <n v="0"/>
    <n v="0"/>
    <n v="0.83307650820556278"/>
    <n v="0"/>
    <n v="0"/>
    <n v="0"/>
    <n v="0.10119623437290447"/>
    <n v="0"/>
    <n v="0"/>
    <n v="0"/>
    <n v="0"/>
    <n v="1.8209614962061169E-2"/>
    <n v="8.9175391586982075E-4"/>
    <m/>
    <n v="0"/>
    <n v="0"/>
    <n v="0"/>
    <n v="0"/>
    <n v="0"/>
    <x v="0"/>
    <m/>
    <s v="No root cause"/>
    <s v="No root cause"/>
    <s v="No root cause"/>
    <x v="3"/>
    <s v=""/>
    <s v="SUD_160"/>
    <m/>
    <s v=""/>
  </r>
  <r>
    <s v="Bertoua-Agence-New"/>
    <s v="EST_088"/>
    <s v="CENTRE"/>
    <m/>
    <m/>
    <s v="EST"/>
    <s v="Bertoua"/>
    <s v="ZTE"/>
    <n v="0"/>
    <n v="0"/>
    <n v="2.6057049421715366E-2"/>
    <n v="0"/>
    <n v="0"/>
    <n v="5.7896860465928885E-17"/>
    <n v="0"/>
    <n v="0"/>
    <n v="0"/>
    <n v="0"/>
    <n v="0"/>
    <n v="0"/>
    <n v="0"/>
    <n v="0"/>
    <n v="0"/>
    <n v="0"/>
    <n v="0"/>
    <n v="0"/>
    <n v="0"/>
    <n v="0"/>
    <n v="0"/>
    <n v="0"/>
    <n v="0.7896480925027044"/>
    <n v="8.5608375923500353E-4"/>
    <m/>
    <n v="0"/>
    <n v="0"/>
    <n v="0"/>
    <n v="0"/>
    <n v="0"/>
    <x v="0"/>
    <m/>
    <s v="No root cause"/>
    <s v="No root cause"/>
    <s v="No root cause"/>
    <x v="3"/>
    <s v=""/>
    <s v="EST_088"/>
    <m/>
    <s v=""/>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2.675261747609386E-4"/>
    <n v="2.675261747609386E-4"/>
    <n v="0"/>
    <n v="8.0257852428281581E-4"/>
    <m/>
    <n v="0"/>
    <n v="0"/>
    <n v="0"/>
    <n v="0"/>
    <n v="0"/>
    <x v="0"/>
    <m/>
    <s v="No root cause"/>
    <s v="No root cause"/>
    <s v="No root cause"/>
    <x v="3"/>
    <s v="(05-10-2026 ticket): INC-20260510-00014794...Others"/>
    <s v="ADM_034"/>
    <m/>
    <s v=""/>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n v="7.9918985940251458E-2"/>
    <n v="7.4907328933062809E-4"/>
    <m/>
    <n v="0"/>
    <n v="0"/>
    <n v="0"/>
    <n v="0"/>
    <n v="0"/>
    <x v="0"/>
    <m/>
    <s v="No root cause"/>
    <s v="No root cause"/>
    <s v="No root cause"/>
    <x v="3"/>
    <s v=""/>
    <s v="EST_087"/>
    <m/>
    <s v=""/>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1934777831996413"/>
    <n v="2.7482607231624874"/>
    <n v="0"/>
    <n v="0"/>
    <n v="0.64648591884896667"/>
    <n v="5.3505234952187721E-4"/>
    <m/>
    <n v="0"/>
    <n v="0"/>
    <n v="0"/>
    <n v="0"/>
    <n v="0"/>
    <x v="0"/>
    <m/>
    <s v="No root cause"/>
    <s v="No root cause"/>
    <s v="No root cause"/>
    <x v="3"/>
    <s v=""/>
    <s v="EST_124"/>
    <m/>
    <s v=""/>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268062653916727E-3"/>
    <n v="1.4268062653916727E-3"/>
    <n v="0.60639266279146098"/>
    <n v="5.3505234952187721E-4"/>
    <m/>
    <n v="0"/>
    <n v="0"/>
    <n v="0"/>
    <n v="0"/>
    <n v="0"/>
    <x v="0"/>
    <m/>
    <s v="No root cause"/>
    <s v="No root cause"/>
    <s v="No root cause"/>
    <x v="3"/>
    <s v="(05-10-2026 ticket): INC-20260510-00014698...Auto TT closure RCA...Others"/>
    <s v="ADM_083"/>
    <m/>
    <s v=""/>
  </r>
  <r>
    <s v="Bertoua-Meteo"/>
    <s v="EST_107"/>
    <s v="CENTRE"/>
    <s v="IHS"/>
    <s v="Grid-Gen"/>
    <s v="EST"/>
    <s v="Bertoua"/>
    <s v="ZTE"/>
    <n v="0"/>
    <n v="0"/>
    <n v="0"/>
    <n v="0"/>
    <n v="0"/>
    <n v="0"/>
    <n v="0"/>
    <n v="0"/>
    <n v="0"/>
    <n v="0"/>
    <n v="0"/>
    <n v="0"/>
    <n v="0"/>
    <n v="0"/>
    <n v="0"/>
    <n v="0"/>
    <n v="0"/>
    <n v="0"/>
    <n v="0"/>
    <n v="0"/>
    <n v="0"/>
    <n v="0"/>
    <n v="1.2044920141653324"/>
    <n v="4.2804187961750177E-4"/>
    <m/>
    <n v="0"/>
    <n v="0"/>
    <n v="0"/>
    <n v="0"/>
    <n v="0"/>
    <x v="0"/>
    <m/>
    <s v="No root cause"/>
    <s v="No root cause"/>
    <s v="No root cause"/>
    <x v="3"/>
    <s v=""/>
    <s v="EST_107"/>
    <m/>
    <s v=""/>
  </r>
  <r>
    <s v="Mandjou-MTN-IHS"/>
    <s v="EST_112"/>
    <s v="CENTRE"/>
    <s v="IHS"/>
    <s v="Grid-Gen"/>
    <s v="EST"/>
    <s v="Bertoua"/>
    <s v="ZTE"/>
    <n v="0"/>
    <n v="0"/>
    <n v="0"/>
    <n v="0"/>
    <n v="9.570303025114632E-2"/>
    <n v="1.3485994469698919"/>
    <n v="0"/>
    <n v="0"/>
    <n v="0"/>
    <n v="0"/>
    <n v="0"/>
    <n v="0"/>
    <n v="0"/>
    <n v="0"/>
    <n v="0"/>
    <n v="0"/>
    <n v="0"/>
    <n v="0"/>
    <n v="0"/>
    <n v="0"/>
    <n v="0"/>
    <n v="0"/>
    <n v="0.49799105677832844"/>
    <n v="4.2804187961750177E-4"/>
    <m/>
    <n v="0"/>
    <n v="0"/>
    <n v="0"/>
    <n v="0"/>
    <n v="0"/>
    <x v="0"/>
    <m/>
    <s v="No root cause"/>
    <s v="No root cause"/>
    <s v="No root cause"/>
    <x v="3"/>
    <s v=""/>
    <s v="EST_112"/>
    <m/>
    <s v=""/>
  </r>
  <r>
    <s v="Makepe-Indoor"/>
    <s v="LIT_599"/>
    <s v="Douala"/>
    <m/>
    <m/>
    <s v="LITTORAL"/>
    <s v="Douala"/>
    <s v="ZTE"/>
    <n v="0"/>
    <n v="0"/>
    <n v="0"/>
    <n v="0"/>
    <n v="0"/>
    <n v="0"/>
    <n v="0"/>
    <n v="0"/>
    <n v="0"/>
    <n v="0"/>
    <n v="0"/>
    <n v="0"/>
    <n v="0"/>
    <n v="0"/>
    <n v="0"/>
    <n v="0"/>
    <n v="0"/>
    <n v="0"/>
    <n v="0"/>
    <n v="0"/>
    <n v="0"/>
    <n v="0"/>
    <n v="0"/>
    <n v="2.6752617476098045E-4"/>
    <m/>
    <n v="0"/>
    <n v="0"/>
    <n v="0"/>
    <n v="0"/>
    <n v="0"/>
    <x v="0"/>
    <m/>
    <s v="No root cause"/>
    <s v="No root cause"/>
    <s v="No root cause"/>
    <x v="3"/>
    <s v=""/>
    <s v="LIT_599"/>
    <m/>
    <s v=""/>
  </r>
  <r>
    <s v="Boulou_MTN"/>
    <s v="SUD_233"/>
    <s v="CENTRE"/>
    <s v="IHS"/>
    <s v="Hybrid-Gen"/>
    <s v="SUD"/>
    <s v="Boulou"/>
    <s v="NOKIA"/>
    <n v="0"/>
    <n v="0"/>
    <n v="1.2974126165021258E-2"/>
    <n v="0"/>
    <n v="0"/>
    <n v="0.38976741215264477"/>
    <n v="0"/>
    <n v="0"/>
    <n v="0.71924524380857524"/>
    <n v="0"/>
    <n v="0"/>
    <n v="0"/>
    <n v="0"/>
    <n v="0"/>
    <n v="0"/>
    <n v="0"/>
    <n v="0"/>
    <n v="0.3099023208430714"/>
    <n v="0"/>
    <n v="0"/>
    <n v="0"/>
    <n v="0"/>
    <n v="6.6577894055844619E-2"/>
    <n v="1.0701046990405002E-4"/>
    <m/>
    <n v="0"/>
    <n v="0"/>
    <n v="0"/>
    <n v="0"/>
    <n v="0"/>
    <x v="0"/>
    <m/>
    <s v="No root cause"/>
    <s v="No root cause"/>
    <s v="No root cause"/>
    <x v="3"/>
    <s v=""/>
    <s v="SUD_233"/>
    <m/>
    <s v=""/>
  </r>
  <r>
    <s v="Garoua-Lidire"/>
    <s v="NRD_075"/>
    <s v="Garoua"/>
    <s v="IHS"/>
    <s v="Grid-Gen"/>
    <s v="NORD"/>
    <s v="Garoua"/>
    <s v="Huawei"/>
    <n v="0"/>
    <n v="0"/>
    <n v="0"/>
    <n v="0"/>
    <n v="0"/>
    <n v="0"/>
    <n v="0"/>
    <n v="0"/>
    <n v="0"/>
    <n v="0"/>
    <n v="0"/>
    <n v="0"/>
    <n v="0"/>
    <n v="0"/>
    <n v="0"/>
    <n v="0"/>
    <n v="0"/>
    <n v="0"/>
    <n v="0"/>
    <n v="0"/>
    <m/>
    <n v="0"/>
    <n v="0"/>
    <n v="8.9175391586979543E-5"/>
    <m/>
    <n v="0"/>
    <n v="0"/>
    <n v="0"/>
    <n v="0"/>
    <n v="0"/>
    <x v="0"/>
    <m/>
    <s v="No root cause"/>
    <s v="No root cause"/>
    <s v="No root cause"/>
    <x v="3"/>
    <s v=""/>
    <s v="NRD_075"/>
    <m/>
    <s v=""/>
  </r>
  <r>
    <s v="Bertoua-Ngaikada"/>
    <s v="EST_051"/>
    <s v="CENTRE"/>
    <s v="IHS"/>
    <s v="Grid-Gen"/>
    <s v="EST"/>
    <s v="Bertoua"/>
    <s v="ZTE"/>
    <n v="0"/>
    <n v="0"/>
    <n v="0"/>
    <n v="1.2821102750026387"/>
    <n v="0"/>
    <n v="0"/>
    <n v="0"/>
    <n v="0"/>
    <n v="0"/>
    <n v="0"/>
    <n v="5.7896860465928885E-17"/>
    <n v="0"/>
    <n v="0"/>
    <n v="0"/>
    <n v="0"/>
    <n v="0"/>
    <n v="0"/>
    <n v="0"/>
    <n v="0"/>
    <n v="0"/>
    <n v="0"/>
    <n v="0"/>
    <n v="0.22862786895069828"/>
    <n v="6.8752521803290544E-17"/>
    <m/>
    <n v="0"/>
    <n v="0"/>
    <n v="0"/>
    <n v="0"/>
    <n v="0"/>
    <x v="0"/>
    <m/>
    <s v="No root cause"/>
    <s v="No root cause"/>
    <s v="No root cause"/>
    <x v="3"/>
    <s v=""/>
    <s v="EST_051"/>
    <m/>
    <s v=""/>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12.470786141716109"/>
    <n v="12.470786141716109"/>
    <n v="25.624941144241557"/>
    <n v="0"/>
    <m/>
    <n v="0"/>
    <n v="0"/>
    <n v="0"/>
    <n v="0"/>
    <n v="0"/>
    <x v="0"/>
    <m/>
    <s v="No root cause"/>
    <s v="No root cause"/>
    <s v="No root cause"/>
    <x v="3"/>
    <s v=""/>
    <s v="CTR_948"/>
    <m/>
    <s v=""/>
  </r>
  <r>
    <s v="Makepe-Lycee"/>
    <s v="LIT_285"/>
    <s v="Douala"/>
    <s v="IHS"/>
    <s v="GridOnly"/>
    <s v="LITTORAL"/>
    <s v="Douala"/>
    <s v="ZTE"/>
    <n v="0"/>
    <n v="0"/>
    <n v="0"/>
    <n v="1.926188458278717E-3"/>
    <n v="0"/>
    <n v="0"/>
    <n v="0"/>
    <n v="0"/>
    <n v="0"/>
    <n v="0"/>
    <n v="0"/>
    <n v="0"/>
    <n v="0"/>
    <n v="0"/>
    <n v="0"/>
    <n v="0"/>
    <n v="0"/>
    <n v="0"/>
    <n v="0"/>
    <n v="0"/>
    <n v="4.7001673643749324"/>
    <n v="4.7001673643749324"/>
    <n v="24.186292386847125"/>
    <n v="0"/>
    <m/>
    <n v="0"/>
    <n v="0"/>
    <n v="0"/>
    <n v="0"/>
    <n v="0"/>
    <x v="0"/>
    <m/>
    <s v="No root cause"/>
    <s v="No root cause"/>
    <s v="No root cause"/>
    <x v="3"/>
    <s v=""/>
    <s v="LIT_285"/>
    <m/>
    <s v=""/>
  </r>
  <r>
    <s v="Ngd-Ville"/>
    <s v="ADM_018"/>
    <s v="Ngaoundere"/>
    <s v="IHS"/>
    <s v="Grid-Gen"/>
    <s v="ADAMAOUA"/>
    <s v="Ngaoundere"/>
    <s v="Huawei"/>
    <n v="0"/>
    <n v="0"/>
    <n v="0"/>
    <n v="0"/>
    <n v="0"/>
    <n v="0"/>
    <n v="0"/>
    <n v="0"/>
    <n v="0"/>
    <n v="0"/>
    <n v="0"/>
    <n v="0"/>
    <n v="0"/>
    <n v="0"/>
    <n v="0"/>
    <n v="0"/>
    <n v="0"/>
    <n v="0"/>
    <n v="0"/>
    <n v="0"/>
    <n v="2.1966752560403839"/>
    <n v="2.1966752560403839"/>
    <n v="23.999505611629043"/>
    <n v="0"/>
    <m/>
    <n v="0"/>
    <n v="0"/>
    <n v="0"/>
    <n v="0"/>
    <n v="0"/>
    <x v="0"/>
    <m/>
    <s v="No root cause"/>
    <s v="No root cause"/>
    <s v="No root cause"/>
    <x v="3"/>
    <s v="(05-10-2026 ticket): INC-20260510-00014499...Others"/>
    <s v="ADM_018"/>
    <m/>
    <s v=""/>
  </r>
  <r>
    <s v="Ngd-Balam"/>
    <s v="ADM_165"/>
    <s v="Ngaoundere"/>
    <s v="CAMUSAT"/>
    <s v="Hybrid Solar - S1"/>
    <s v="ADAMAOUA"/>
    <s v="Ngaoundere"/>
    <s v="Huawei"/>
    <n v="0"/>
    <n v="0"/>
    <n v="0"/>
    <n v="0"/>
    <n v="0"/>
    <n v="0"/>
    <n v="0"/>
    <n v="0"/>
    <n v="0"/>
    <n v="0"/>
    <n v="0"/>
    <n v="0"/>
    <n v="0"/>
    <n v="0"/>
    <n v="0"/>
    <n v="0"/>
    <n v="0"/>
    <n v="0"/>
    <n v="0"/>
    <n v="0"/>
    <m/>
    <n v="2.9292332628491038"/>
    <n v="21.43740743594353"/>
    <n v="0"/>
    <m/>
    <n v="0"/>
    <n v="0"/>
    <n v="0"/>
    <n v="0"/>
    <n v="0"/>
    <x v="0"/>
    <m/>
    <s v="No root cause"/>
    <s v="No root cause"/>
    <s v="No root cause"/>
    <x v="3"/>
    <s v=""/>
    <s v="ADM_165"/>
    <m/>
    <s v=""/>
  </r>
  <r>
    <s v="Ngd-burkina-rural"/>
    <s v="ADM_147"/>
    <s v="Ngaoundere"/>
    <s v="CAMUSAT"/>
    <s v="Hybrid Solar - S3"/>
    <s v="ADAMAOUA"/>
    <s v="Ngaoundere"/>
    <s v="Huawei"/>
    <n v="0"/>
    <n v="0"/>
    <n v="0"/>
    <n v="0"/>
    <n v="0"/>
    <n v="0"/>
    <n v="0"/>
    <n v="0"/>
    <n v="0"/>
    <n v="0"/>
    <n v="0"/>
    <n v="0"/>
    <n v="0"/>
    <n v="0"/>
    <n v="0"/>
    <n v="0"/>
    <n v="0"/>
    <n v="0"/>
    <n v="0"/>
    <n v="0"/>
    <m/>
    <n v="2.9292510979274211"/>
    <n v="18.975809926576556"/>
    <n v="0"/>
    <m/>
    <n v="0"/>
    <n v="0"/>
    <n v="0"/>
    <n v="0"/>
    <n v="0"/>
    <x v="0"/>
    <m/>
    <s v="No root cause"/>
    <s v="No root cause"/>
    <s v="No root cause"/>
    <x v="3"/>
    <s v=""/>
    <s v="ADM_147"/>
    <m/>
    <s v=""/>
  </r>
  <r>
    <s v="Yatchika-II"/>
    <s v="LIT_757"/>
    <s v="Douala"/>
    <s v="CAMUSAT"/>
    <s v="Good Grid + GE"/>
    <s v="LITTORAL"/>
    <s v="Douala"/>
    <s v="ZTE"/>
    <n v="0"/>
    <n v="0"/>
    <n v="0"/>
    <n v="0"/>
    <n v="8.7160027737113829E-2"/>
    <n v="0"/>
    <n v="0"/>
    <n v="0"/>
    <n v="0"/>
    <n v="0"/>
    <n v="0"/>
    <n v="0"/>
    <n v="0"/>
    <n v="0"/>
    <n v="0"/>
    <n v="3.0854685489093473E-3"/>
    <n v="0"/>
    <n v="0"/>
    <n v="0"/>
    <n v="0"/>
    <n v="0"/>
    <n v="0"/>
    <n v="18.085571992363729"/>
    <n v="0"/>
    <m/>
    <n v="0"/>
    <n v="0"/>
    <n v="0"/>
    <n v="0"/>
    <n v="0"/>
    <x v="0"/>
    <m/>
    <s v="No root cause"/>
    <s v="No root cause"/>
    <s v="No root cause"/>
    <x v="3"/>
    <s v=""/>
    <s v="LIT_757"/>
    <m/>
    <s v=""/>
  </r>
  <r>
    <s v="NRD_260_H_Garoua-Djagara"/>
    <s v="NRD_260"/>
    <s v="Garoua"/>
    <s v="ESCO"/>
    <s v="Hybrid Solar - S1"/>
    <s v="NRD"/>
    <s v="Garoua"/>
    <s v="Huawei"/>
    <n v="0"/>
    <n v="0"/>
    <n v="0"/>
    <n v="0"/>
    <n v="0"/>
    <n v="0"/>
    <n v="0"/>
    <n v="0"/>
    <n v="8.9175391586979543E-5"/>
    <n v="0"/>
    <n v="0"/>
    <n v="0"/>
    <n v="0"/>
    <n v="0"/>
    <n v="0"/>
    <n v="0"/>
    <n v="0"/>
    <n v="0"/>
    <n v="0"/>
    <n v="0"/>
    <n v="0"/>
    <n v="0"/>
    <n v="17.481569230066807"/>
    <n v="0"/>
    <m/>
    <n v="0"/>
    <n v="0"/>
    <n v="0"/>
    <n v="0"/>
    <n v="0"/>
    <x v="0"/>
    <m/>
    <s v="No root cause"/>
    <s v="No root cause"/>
    <s v="No root cause"/>
    <x v="3"/>
    <s v=""/>
    <s v="NRD_260"/>
    <m/>
    <s v=""/>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2.5551424951417232"/>
    <n v="2.5551424951417232"/>
    <n v="15.786987098817752"/>
    <n v="0"/>
    <m/>
    <n v="0"/>
    <n v="0"/>
    <n v="0"/>
    <n v="0"/>
    <n v="0"/>
    <x v="0"/>
    <m/>
    <s v="No root cause"/>
    <s v="No root cause"/>
    <s v="No root cause"/>
    <x v="3"/>
    <s v=""/>
    <s v="SUO_061"/>
    <m/>
    <s v=""/>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11.998370587244921"/>
    <n v="0"/>
    <m/>
    <n v="0"/>
    <n v="0"/>
    <n v="0"/>
    <n v="0"/>
    <n v="0"/>
    <x v="0"/>
    <m/>
    <s v="No root cause"/>
    <s v="No root cause"/>
    <s v="No root cause"/>
    <x v="3"/>
    <s v=""/>
    <s v="CTR_657"/>
    <m/>
    <s v=""/>
  </r>
  <r>
    <s v="Logpom-II"/>
    <s v="LIT_274"/>
    <s v="Douala"/>
    <s v="IHS"/>
    <s v="Grid-Gen"/>
    <s v="LITTORAL"/>
    <s v="Douala"/>
    <s v="ZTE"/>
    <n v="0"/>
    <n v="0"/>
    <n v="0"/>
    <n v="0"/>
    <n v="0"/>
    <n v="0"/>
    <n v="0"/>
    <n v="0"/>
    <n v="0"/>
    <n v="0"/>
    <n v="0"/>
    <n v="0"/>
    <n v="0"/>
    <n v="0"/>
    <n v="0"/>
    <n v="3.1490149329543744"/>
    <n v="0"/>
    <n v="0"/>
    <n v="0"/>
    <n v="0"/>
    <n v="0"/>
    <n v="0"/>
    <n v="9.8490831342938598"/>
    <n v="0"/>
    <m/>
    <n v="0"/>
    <n v="0"/>
    <n v="0"/>
    <n v="0"/>
    <n v="0"/>
    <x v="0"/>
    <m/>
    <s v="No root cause"/>
    <s v="No root cause"/>
    <s v="No root cause"/>
    <x v="3"/>
    <s v=""/>
    <s v="LIT_274"/>
    <m/>
    <s v=""/>
  </r>
  <r>
    <s v="KOTTO-MBANGUE-II"/>
    <s v="LIT_712"/>
    <s v="Douala"/>
    <s v="CAMUSAT"/>
    <s v="Good Grid no GE - 8h"/>
    <s v="LITTORAL"/>
    <s v="Douala"/>
    <s v="ZTE"/>
    <n v="0"/>
    <n v="0"/>
    <n v="0"/>
    <n v="0"/>
    <n v="0"/>
    <n v="0"/>
    <n v="0"/>
    <n v="0"/>
    <n v="0"/>
    <n v="0"/>
    <n v="0"/>
    <n v="0"/>
    <n v="0"/>
    <n v="0"/>
    <n v="0"/>
    <n v="0"/>
    <n v="0"/>
    <n v="0"/>
    <n v="18.9540154608727"/>
    <n v="39.866590047170213"/>
    <n v="0"/>
    <n v="0"/>
    <n v="8.4410750414487214"/>
    <n v="0"/>
    <m/>
    <n v="0"/>
    <n v="0"/>
    <n v="0"/>
    <n v="0"/>
    <n v="0"/>
    <x v="0"/>
    <m/>
    <s v="No root cause"/>
    <s v="No root cause"/>
    <s v="No root cause"/>
    <x v="3"/>
    <s v=""/>
    <s v="LIT_712"/>
    <m/>
    <s v=""/>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0"/>
    <n v="0"/>
    <n v="7.7911647875628223"/>
    <n v="0"/>
    <m/>
    <n v="0"/>
    <n v="0"/>
    <n v="0"/>
    <n v="0"/>
    <n v="0"/>
    <x v="0"/>
    <m/>
    <s v="No root cause"/>
    <s v="No root cause"/>
    <s v="No root cause"/>
    <x v="3"/>
    <s v=""/>
    <s v="LIT_248"/>
    <m/>
    <s v=""/>
  </r>
  <r>
    <s v="Sim-barriere"/>
    <s v="CTR_748"/>
    <s v="Yaounde"/>
    <s v="CAMUSAT"/>
    <s v="Good Grid + GE"/>
    <s v="CENTRE"/>
    <s v="Yaounde"/>
    <s v="ZTE"/>
    <n v="0"/>
    <n v="0"/>
    <n v="0"/>
    <n v="0"/>
    <n v="0"/>
    <n v="0"/>
    <n v="0"/>
    <n v="0"/>
    <n v="12.667132518912316"/>
    <n v="0"/>
    <n v="3.0497983922746955E-2"/>
    <n v="0"/>
    <n v="0"/>
    <n v="0"/>
    <n v="0"/>
    <n v="0"/>
    <n v="0"/>
    <n v="0"/>
    <n v="8.4977192501847725"/>
    <n v="0"/>
    <n v="0"/>
    <n v="0"/>
    <n v="6.6597430892638565"/>
    <n v="0"/>
    <m/>
    <n v="0"/>
    <n v="0"/>
    <n v="0"/>
    <n v="0"/>
    <n v="0"/>
    <x v="0"/>
    <m/>
    <s v="No root cause"/>
    <s v="No root cause"/>
    <s v="No root cause"/>
    <x v="3"/>
    <s v=""/>
    <s v="CTR_748"/>
    <m/>
    <s v=""/>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6.4346287307416814"/>
    <n v="0"/>
    <m/>
    <n v="0"/>
    <n v="0"/>
    <n v="0"/>
    <n v="0"/>
    <n v="0"/>
    <x v="0"/>
    <m/>
    <s v="No root cause"/>
    <s v="No root cause"/>
    <s v="No root cause"/>
    <x v="3"/>
    <s v=""/>
    <s v="LIT_681"/>
    <m/>
    <s v=""/>
  </r>
  <r>
    <s v="Logpom-Andem-IHS"/>
    <s v="LIT_140"/>
    <s v="Douala"/>
    <s v="IHS"/>
    <s v="Grid-Gen"/>
    <s v="LITTORAL"/>
    <s v="Douala"/>
    <s v="ZTE"/>
    <n v="0"/>
    <n v="0"/>
    <n v="0"/>
    <n v="0"/>
    <n v="0"/>
    <n v="0"/>
    <n v="0"/>
    <n v="0"/>
    <n v="0"/>
    <n v="0"/>
    <n v="0"/>
    <n v="0"/>
    <n v="0"/>
    <n v="0"/>
    <n v="0"/>
    <n v="0"/>
    <n v="0"/>
    <n v="0"/>
    <n v="0"/>
    <n v="0"/>
    <n v="0"/>
    <n v="0"/>
    <n v="5.9338018965108876"/>
    <n v="0"/>
    <m/>
    <n v="0"/>
    <n v="0"/>
    <n v="0"/>
    <n v="0"/>
    <n v="0"/>
    <x v="0"/>
    <m/>
    <s v="No root cause"/>
    <s v="No root cause"/>
    <s v="No root cause"/>
    <x v="3"/>
    <s v=""/>
    <s v="LIT_140"/>
    <m/>
    <s v=""/>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4532021813014184"/>
    <n v="1.4532021813014184"/>
    <n v="5.8017688117272055"/>
    <n v="0"/>
    <m/>
    <n v="0"/>
    <n v="0"/>
    <n v="0"/>
    <n v="0"/>
    <n v="0"/>
    <x v="0"/>
    <m/>
    <s v="No root cause"/>
    <s v="No root cause"/>
    <s v="No root cause"/>
    <x v="3"/>
    <s v=""/>
    <s v="NRD_139"/>
    <m/>
    <s v=""/>
  </r>
  <r>
    <s v="LIT_863_Z_Kotto-Logpom-New"/>
    <s v="LIT_863"/>
    <s v="Douala"/>
    <m/>
    <e v="#N/A"/>
    <s v="LITTORAL"/>
    <s v="Douala"/>
    <s v="ZTE"/>
    <n v="0"/>
    <n v="0"/>
    <n v="0"/>
    <n v="0"/>
    <n v="0"/>
    <n v="0"/>
    <n v="0"/>
    <n v="0"/>
    <n v="0"/>
    <n v="0"/>
    <n v="0"/>
    <n v="0"/>
    <n v="0"/>
    <n v="0"/>
    <n v="0"/>
    <n v="0"/>
    <n v="0"/>
    <n v="0"/>
    <n v="0"/>
    <n v="0"/>
    <n v="0"/>
    <n v="0"/>
    <n v="5.6450163083956157"/>
    <n v="0"/>
    <m/>
    <n v="0"/>
    <n v="0"/>
    <n v="0"/>
    <n v="0"/>
    <n v="0"/>
    <x v="0"/>
    <m/>
    <s v="No root cause"/>
    <s v="No root cause"/>
    <s v="No root cause"/>
    <x v="3"/>
    <s v=""/>
    <s v="LIT_863"/>
    <m/>
    <s v=""/>
  </r>
  <r>
    <s v="Nkolo2-MTN-IHS"/>
    <s v="CTR_469"/>
    <s v="Yaounde"/>
    <s v="IHS"/>
    <s v="Grid-Gen"/>
    <s v="CENTRE"/>
    <s v="Yaounde"/>
    <s v="ZTE"/>
    <n v="0"/>
    <n v="0"/>
    <n v="0"/>
    <n v="0"/>
    <n v="0"/>
    <n v="0"/>
    <n v="0"/>
    <n v="3.7635760616151974"/>
    <n v="0"/>
    <n v="0"/>
    <n v="2.8187449526728323"/>
    <n v="0"/>
    <n v="0"/>
    <n v="0"/>
    <n v="0"/>
    <n v="0"/>
    <n v="0"/>
    <n v="0"/>
    <n v="0"/>
    <n v="0"/>
    <n v="0"/>
    <n v="0"/>
    <n v="5.5877300368401386"/>
    <n v="0"/>
    <m/>
    <n v="0"/>
    <n v="0"/>
    <n v="0"/>
    <n v="0"/>
    <n v="0"/>
    <x v="0"/>
    <m/>
    <s v="No root cause"/>
    <s v="No root cause"/>
    <s v="No root cause"/>
    <x v="3"/>
    <s v=""/>
    <s v="CTR_469"/>
    <m/>
    <s v=""/>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2.8344398215921442"/>
    <n v="2.8344398215921442"/>
    <n v="5.347491531904816"/>
    <n v="0"/>
    <m/>
    <n v="0"/>
    <n v="0"/>
    <n v="0"/>
    <n v="0"/>
    <n v="0"/>
    <x v="0"/>
    <m/>
    <s v="AKTIVCO"/>
    <s v="POWER ISSUE"/>
    <s v="AKTIVCO Defaut GE &amp; Power Cabinet"/>
    <x v="0"/>
    <s v="(05-10-2026 ticket): INC-20260510-00013475...Grid Outage"/>
    <s v="EXN_212"/>
    <m/>
    <s v=""/>
  </r>
  <r>
    <s v="Logpom-H-Soeurs"/>
    <s v="LIT_210"/>
    <s v="Douala"/>
    <s v="IHS"/>
    <s v="Grid-Gen"/>
    <s v="LITTORAL"/>
    <s v="Douala"/>
    <s v="ZTE"/>
    <n v="0"/>
    <n v="0"/>
    <n v="0"/>
    <n v="1.5873219702480276E-3"/>
    <n v="0"/>
    <n v="0"/>
    <n v="0"/>
    <n v="0"/>
    <n v="0"/>
    <n v="0"/>
    <n v="0"/>
    <n v="0"/>
    <n v="0"/>
    <n v="0"/>
    <n v="0"/>
    <n v="0"/>
    <n v="0"/>
    <n v="0"/>
    <n v="0"/>
    <n v="0"/>
    <n v="0"/>
    <n v="0"/>
    <n v="5.2411587949765002"/>
    <n v="0"/>
    <m/>
    <n v="0"/>
    <n v="0"/>
    <n v="0"/>
    <n v="0"/>
    <n v="0"/>
    <x v="0"/>
    <m/>
    <s v="No root cause"/>
    <s v="No root cause"/>
    <s v="No root cause"/>
    <x v="3"/>
    <s v=""/>
    <s v="LIT_210"/>
    <m/>
    <s v=""/>
  </r>
  <r>
    <s v="Bonewonda-II"/>
    <s v="LIT_378"/>
    <s v="Douala"/>
    <s v="IHS"/>
    <s v="Grid-Gen"/>
    <s v="LITTORAL"/>
    <s v="Douala"/>
    <s v="ZTE"/>
    <n v="0"/>
    <n v="0"/>
    <n v="9.2935917850202454"/>
    <n v="0"/>
    <n v="0"/>
    <n v="0"/>
    <n v="0"/>
    <n v="0"/>
    <n v="1.0163854431517576"/>
    <n v="15.949393321975952"/>
    <n v="0"/>
    <n v="3.7471499544849116E-2"/>
    <n v="0"/>
    <n v="0"/>
    <n v="3.7471499544849116E-2"/>
    <n v="0"/>
    <n v="0"/>
    <n v="0"/>
    <n v="0"/>
    <n v="0"/>
    <n v="4.9508572252042446"/>
    <n v="4.9508572252042446"/>
    <n v="4.9357865840260455"/>
    <n v="0"/>
    <m/>
    <n v="0"/>
    <n v="0"/>
    <n v="0"/>
    <n v="0"/>
    <n v="0"/>
    <x v="0"/>
    <m/>
    <s v="No root cause"/>
    <s v="No root cause"/>
    <s v="No root cause"/>
    <x v="3"/>
    <s v=""/>
    <s v="LIT_378"/>
    <m/>
    <s v=""/>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8.0317243239078522"/>
    <n v="8.0317243239078522"/>
    <n v="4.454435655317849"/>
    <n v="0"/>
    <m/>
    <n v="0"/>
    <n v="0"/>
    <n v="0"/>
    <n v="0"/>
    <n v="0"/>
    <x v="0"/>
    <m/>
    <s v="No root cause"/>
    <s v="No root cause"/>
    <s v="No root cause"/>
    <x v="3"/>
    <s v=""/>
    <s v="OST_160"/>
    <m/>
    <s v=""/>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4.0021559042670072"/>
    <n v="4.0021559042670072"/>
    <n v="4.3244536045406692"/>
    <n v="0"/>
    <m/>
    <n v="0"/>
    <n v="0"/>
    <n v="0"/>
    <n v="0"/>
    <n v="0"/>
    <x v="0"/>
    <m/>
    <s v="No root cause"/>
    <s v="No root cause"/>
    <s v="No root cause"/>
    <x v="3"/>
    <s v=""/>
    <s v="LIT_771"/>
    <m/>
    <s v=""/>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82064545861833715"/>
    <n v="0"/>
    <n v="13.841073043919948"/>
    <n v="13.841073043919948"/>
    <n v="4.2383993516592353"/>
    <n v="0"/>
    <m/>
    <n v="0"/>
    <n v="0"/>
    <n v="0"/>
    <n v="0"/>
    <n v="0"/>
    <x v="0"/>
    <m/>
    <s v="No root cause"/>
    <s v="No root cause"/>
    <s v="No root cause"/>
    <x v="3"/>
    <s v=""/>
    <s v="LIT_697"/>
    <m/>
    <s v=""/>
  </r>
  <r>
    <s v="E-Police"/>
    <s v="CTR_076"/>
    <s v="Yaounde"/>
    <s v="IHS"/>
    <s v="GridOnly"/>
    <s v="CENTRE"/>
    <s v="Yaounde"/>
    <s v="ZTE"/>
    <n v="0"/>
    <n v="0"/>
    <n v="5.6101308952067859"/>
    <n v="2.7573031078693879E-2"/>
    <n v="0"/>
    <n v="0"/>
    <n v="2.7894062488407395E-2"/>
    <n v="0"/>
    <n v="0"/>
    <n v="0"/>
    <n v="0"/>
    <n v="0"/>
    <n v="9.5507379442004599"/>
    <n v="0"/>
    <n v="0"/>
    <n v="0"/>
    <n v="0"/>
    <n v="0"/>
    <n v="0"/>
    <n v="0"/>
    <n v="0"/>
    <n v="0"/>
    <n v="4.1038515208327979"/>
    <n v="0"/>
    <m/>
    <n v="0"/>
    <n v="0"/>
    <n v="0"/>
    <n v="0"/>
    <n v="0"/>
    <x v="0"/>
    <m/>
    <s v="No root cause"/>
    <s v="No root cause"/>
    <s v="No root cause"/>
    <x v="3"/>
    <s v=""/>
    <s v="CTR_076"/>
    <m/>
    <s v=""/>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78991561867746529"/>
    <n v="0.78991561867746529"/>
    <n v="3.7304384861014794"/>
    <n v="0"/>
    <m/>
    <n v="0"/>
    <n v="0"/>
    <n v="0"/>
    <n v="0"/>
    <n v="0"/>
    <x v="0"/>
    <m/>
    <s v="No root cause"/>
    <s v="No root cause"/>
    <s v="No root cause"/>
    <x v="3"/>
    <s v=""/>
    <s v="CTR_723"/>
    <m/>
    <s v=""/>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3.3479652315849244"/>
    <n v="0"/>
    <m/>
    <n v="0"/>
    <n v="0"/>
    <n v="0"/>
    <n v="0"/>
    <n v="0"/>
    <x v="0"/>
    <m/>
    <s v="No root cause"/>
    <s v="No root cause"/>
    <s v="No root cause"/>
    <x v="3"/>
    <s v=""/>
    <s v="LIT_598"/>
    <m/>
    <s v=""/>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4.0087548832444426"/>
    <n v="0.10290840189137349"/>
    <n v="22.033277402527734"/>
    <n v="22.033277402527734"/>
    <n v="2.4220393056589988"/>
    <n v="0"/>
    <m/>
    <n v="0"/>
    <n v="0"/>
    <n v="0"/>
    <n v="0"/>
    <n v="0"/>
    <x v="0"/>
    <m/>
    <s v="No root cause"/>
    <s v="No root cause"/>
    <s v="No root cause"/>
    <x v="3"/>
    <s v=""/>
    <s v="SUD_260"/>
    <m/>
    <s v=""/>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94071120585104717"/>
    <n v="0.94071120585104717"/>
    <n v="1.8938177911326843"/>
    <n v="0"/>
    <m/>
    <n v="0"/>
    <n v="0"/>
    <n v="0"/>
    <n v="0"/>
    <n v="0"/>
    <x v="0"/>
    <m/>
    <s v="No root cause"/>
    <s v="No root cause"/>
    <s v="No root cause"/>
    <x v="3"/>
    <s v=""/>
    <s v="LIT_123"/>
    <m/>
    <s v=""/>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n v="1.6821332465835108"/>
    <n v="0"/>
    <m/>
    <n v="0"/>
    <n v="0"/>
    <n v="0"/>
    <n v="0"/>
    <n v="0"/>
    <x v="0"/>
    <m/>
    <s v="No root cause"/>
    <s v="No root cause"/>
    <s v="No root cause"/>
    <x v="3"/>
    <s v=""/>
    <s v="CTR_729"/>
    <m/>
    <s v=""/>
  </r>
  <r>
    <s v="Bonamatoumbe-II"/>
    <s v="LIT_364"/>
    <s v="Douala"/>
    <s v="IHS"/>
    <s v="Grid-Gen"/>
    <s v="LITTORAL"/>
    <s v="Douala"/>
    <s v="ZTE"/>
    <n v="0"/>
    <n v="0"/>
    <n v="0"/>
    <n v="0"/>
    <n v="1.587321970248236E-3"/>
    <n v="2.8082579266222072"/>
    <n v="0"/>
    <n v="0"/>
    <n v="0"/>
    <n v="0"/>
    <n v="0"/>
    <n v="0"/>
    <n v="0"/>
    <n v="0"/>
    <n v="0"/>
    <n v="7.8035601669934058"/>
    <n v="0"/>
    <n v="0"/>
    <n v="0"/>
    <n v="0"/>
    <n v="0"/>
    <n v="0"/>
    <n v="1.5907641403634936"/>
    <n v="0"/>
    <m/>
    <n v="0"/>
    <n v="0"/>
    <n v="0"/>
    <n v="0"/>
    <n v="0"/>
    <x v="0"/>
    <m/>
    <s v="No root cause"/>
    <s v="No root cause"/>
    <s v="No root cause"/>
    <x v="3"/>
    <s v=""/>
    <s v="LIT_364"/>
    <m/>
    <s v=""/>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0.11594584414139063"/>
    <n v="0"/>
    <n v="0.81055080429069182"/>
    <n v="0.81055080429069182"/>
    <n v="1.5584469784523716"/>
    <n v="0"/>
    <m/>
    <n v="0"/>
    <n v="0"/>
    <n v="0"/>
    <n v="0"/>
    <n v="0"/>
    <x v="0"/>
    <m/>
    <s v="No root cause"/>
    <s v="No root cause"/>
    <s v="No root cause"/>
    <x v="3"/>
    <s v=""/>
    <s v="LIT_367"/>
    <m/>
    <s v=""/>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1.4951681205822513"/>
    <n v="0"/>
    <m/>
    <n v="0"/>
    <n v="0"/>
    <n v="0"/>
    <n v="0"/>
    <n v="0"/>
    <x v="0"/>
    <m/>
    <s v="No root cause"/>
    <s v="No root cause"/>
    <s v="No root cause"/>
    <x v="3"/>
    <s v=""/>
    <s v="LIT_091"/>
    <m/>
    <s v=""/>
  </r>
  <r>
    <s v="Bilongue-II"/>
    <s v="LIT_451"/>
    <s v="Douala"/>
    <s v="IHS"/>
    <s v="Grid-Gen"/>
    <s v="LITTORAL"/>
    <s v="Douala"/>
    <s v="ZTE"/>
    <n v="0"/>
    <n v="0"/>
    <n v="0"/>
    <n v="0"/>
    <n v="0"/>
    <n v="0"/>
    <n v="0"/>
    <n v="0"/>
    <n v="0"/>
    <n v="0"/>
    <n v="0"/>
    <n v="0"/>
    <n v="0"/>
    <n v="0"/>
    <n v="0"/>
    <n v="0"/>
    <n v="0"/>
    <n v="0"/>
    <n v="0"/>
    <n v="0"/>
    <n v="15.859540197412903"/>
    <n v="15.859540197412903"/>
    <n v="1.4566443514166751"/>
    <n v="0"/>
    <m/>
    <n v="0"/>
    <n v="0"/>
    <n v="0"/>
    <n v="0"/>
    <n v="0"/>
    <x v="0"/>
    <m/>
    <s v="No root cause"/>
    <s v="No root cause"/>
    <s v="No root cause"/>
    <x v="3"/>
    <s v=""/>
    <s v="LIT_451"/>
    <m/>
    <s v=""/>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n v="1.0843905967759884"/>
    <n v="0"/>
    <m/>
    <n v="0"/>
    <n v="0"/>
    <n v="0"/>
    <n v="0"/>
    <n v="0"/>
    <x v="0"/>
    <m/>
    <s v="No root cause"/>
    <s v="No root cause"/>
    <s v="No root cause"/>
    <x v="3"/>
    <s v=""/>
    <s v="LIT_127"/>
    <m/>
    <s v=""/>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n v="1.0226098854845296"/>
    <n v="0"/>
    <m/>
    <n v="0"/>
    <n v="0"/>
    <n v="0"/>
    <n v="0"/>
    <n v="0"/>
    <x v="0"/>
    <m/>
    <s v="BSS"/>
    <s v="RAN ISSUE"/>
    <s v="BSS Hardware issue"/>
    <x v="1"/>
    <s v="05-10-2026: hardware issue,  site with GPS issue (alarm : TDD down 09Apr 02pm)"/>
    <s v="CTR_125"/>
    <m/>
    <s v=""/>
  </r>
  <r>
    <s v="Minisite-Dubai"/>
    <s v="LIT_662"/>
    <s v="Douala"/>
    <s v="CAMUSAT"/>
    <s v="Good Grid no GE - 8h"/>
    <s v="LITTORAL"/>
    <s v="Douala"/>
    <s v="ZTE"/>
    <n v="0"/>
    <n v="0"/>
    <n v="0"/>
    <n v="0"/>
    <n v="0"/>
    <n v="0"/>
    <n v="0"/>
    <n v="0"/>
    <n v="0"/>
    <n v="0"/>
    <n v="0"/>
    <n v="0"/>
    <n v="0"/>
    <n v="0"/>
    <n v="0"/>
    <n v="0.47897886329198464"/>
    <n v="0"/>
    <n v="1.1984280875374178"/>
    <n v="0"/>
    <n v="0"/>
    <n v="0"/>
    <n v="0"/>
    <n v="0.99994150094311884"/>
    <n v="0"/>
    <m/>
    <n v="0"/>
    <n v="0"/>
    <n v="0"/>
    <n v="0"/>
    <n v="0"/>
    <x v="0"/>
    <m/>
    <s v="No root cause"/>
    <s v="No root cause"/>
    <s v="No root cause"/>
    <x v="3"/>
    <s v=""/>
    <s v="LIT_662"/>
    <m/>
    <s v=""/>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98931179426595084"/>
    <n v="0"/>
    <m/>
    <n v="0"/>
    <n v="0"/>
    <n v="0"/>
    <n v="0"/>
    <n v="0"/>
    <x v="0"/>
    <m/>
    <s v="No root cause"/>
    <s v="No root cause"/>
    <s v="No root cause"/>
    <x v="3"/>
    <s v=""/>
    <s v="OST_102"/>
    <m/>
    <s v=""/>
  </r>
  <r>
    <s v="Dagobert"/>
    <s v="CTR_255"/>
    <s v="Yaounde"/>
    <s v="IHS"/>
    <s v="Grid-Gen"/>
    <s v="CENTRE"/>
    <s v="Yaounde"/>
    <s v="ZTE"/>
    <n v="2.7883896493766271"/>
    <n v="0"/>
    <n v="0"/>
    <n v="0"/>
    <n v="0"/>
    <n v="0"/>
    <n v="0"/>
    <n v="0"/>
    <n v="0"/>
    <n v="0"/>
    <n v="0"/>
    <n v="0"/>
    <n v="0"/>
    <n v="0"/>
    <n v="0"/>
    <n v="0"/>
    <n v="0"/>
    <n v="55.356088039653791"/>
    <n v="3.9897070196014961E-2"/>
    <n v="3.0934229938390514"/>
    <n v="0"/>
    <n v="0"/>
    <n v="0.89325206244845623"/>
    <n v="0"/>
    <m/>
    <n v="0"/>
    <n v="0"/>
    <n v="0"/>
    <n v="0"/>
    <n v="0"/>
    <x v="0"/>
    <m/>
    <s v="No root cause"/>
    <s v="No root cause"/>
    <s v="No root cause"/>
    <x v="3"/>
    <s v=""/>
    <s v="CTR_255"/>
    <m/>
    <s v=""/>
  </r>
  <r>
    <s v="Montee-Kondengui-MTN-IHS"/>
    <s v="CTR_535"/>
    <s v="Yaounde"/>
    <s v="IHS"/>
    <s v="Grid-Gen"/>
    <s v="CENTRE"/>
    <s v="Yaounde"/>
    <s v="ZTE"/>
    <n v="0"/>
    <n v="0"/>
    <n v="0"/>
    <n v="0"/>
    <n v="0"/>
    <n v="0"/>
    <n v="0"/>
    <n v="0"/>
    <n v="0"/>
    <n v="2.7929732645041908E-2"/>
    <n v="0"/>
    <n v="0"/>
    <n v="0"/>
    <n v="0"/>
    <n v="0"/>
    <n v="0"/>
    <n v="0"/>
    <n v="0"/>
    <n v="0"/>
    <n v="0"/>
    <n v="0"/>
    <n v="0"/>
    <n v="0.86259356282085276"/>
    <n v="0"/>
    <m/>
    <n v="0"/>
    <n v="0"/>
    <n v="0"/>
    <n v="0"/>
    <n v="0"/>
    <x v="0"/>
    <m/>
    <s v="No root cause"/>
    <s v="No root cause"/>
    <s v="No root cause"/>
    <x v="3"/>
    <s v=""/>
    <s v="CTR_535"/>
    <m/>
    <s v=""/>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84288580128013069"/>
    <n v="0"/>
    <m/>
    <n v="0"/>
    <n v="0"/>
    <n v="0"/>
    <n v="0"/>
    <n v="0"/>
    <x v="0"/>
    <m/>
    <s v="No root cause"/>
    <s v="No root cause"/>
    <s v="No root cause"/>
    <x v="3"/>
    <s v=""/>
    <s v="NRO_064"/>
    <m/>
    <s v=""/>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n v="0.8357160997965366"/>
    <n v="0"/>
    <m/>
    <n v="0"/>
    <n v="0"/>
    <n v="0"/>
    <n v="0"/>
    <n v="0"/>
    <x v="0"/>
    <m/>
    <s v="No root cause"/>
    <s v="No root cause"/>
    <s v="No root cause"/>
    <x v="3"/>
    <s v=""/>
    <s v="LIT_450"/>
    <m/>
    <s v=""/>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54179400912585329"/>
    <n v="0.54179400912585329"/>
    <n v="0.78556385956802066"/>
    <n v="0"/>
    <m/>
    <n v="0"/>
    <n v="0"/>
    <n v="0"/>
    <n v="0"/>
    <n v="0"/>
    <x v="0"/>
    <m/>
    <s v="No root cause"/>
    <s v="No root cause"/>
    <s v="No root cause"/>
    <x v="3"/>
    <s v=""/>
    <s v="LIT_417"/>
    <m/>
    <s v=""/>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5556468711565414"/>
    <n v="1.5556468711565414"/>
    <n v="0.78444024963402459"/>
    <n v="0"/>
    <m/>
    <n v="0"/>
    <n v="0"/>
    <n v="0"/>
    <n v="0"/>
    <n v="0"/>
    <x v="0"/>
    <m/>
    <s v="No root cause"/>
    <s v="No root cause"/>
    <s v="No root cause"/>
    <x v="3"/>
    <s v=""/>
    <s v="CTR_560"/>
    <m/>
    <s v=""/>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n v="0.76030938867058828"/>
    <n v="0"/>
    <m/>
    <n v="0"/>
    <n v="0"/>
    <n v="0"/>
    <n v="0"/>
    <n v="0"/>
    <x v="0"/>
    <m/>
    <s v="No root cause"/>
    <s v="No root cause"/>
    <s v="No root cause"/>
    <x v="3"/>
    <s v=""/>
    <s v="CTR_321"/>
    <m/>
    <s v=""/>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0.96480639665784895"/>
    <n v="0.96480639665784895"/>
    <n v="0.75301484163877264"/>
    <n v="0"/>
    <m/>
    <n v="0"/>
    <n v="0"/>
    <n v="0"/>
    <n v="0"/>
    <n v="0"/>
    <x v="0"/>
    <m/>
    <s v="No root cause"/>
    <s v="No root cause"/>
    <s v="No root cause"/>
    <x v="3"/>
    <s v=""/>
    <s v="EXN_086"/>
    <m/>
    <s v=""/>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83152485639194929"/>
    <n v="0.83152485639194929"/>
    <n v="0.74567074366247532"/>
    <n v="0"/>
    <m/>
    <n v="0"/>
    <n v="0"/>
    <n v="0"/>
    <n v="0"/>
    <n v="0"/>
    <x v="0"/>
    <m/>
    <s v="No root cause"/>
    <s v="No root cause"/>
    <s v="No root cause"/>
    <x v="3"/>
    <s v=""/>
    <s v="LIT_121"/>
    <m/>
    <s v=""/>
  </r>
  <r>
    <s v="Science"/>
    <s v="CTR_249"/>
    <s v="Yaounde"/>
    <s v="IHS"/>
    <s v="Grid-Gen"/>
    <s v="CENTRE"/>
    <s v="Yaounde"/>
    <s v="ZTE"/>
    <n v="0"/>
    <n v="0"/>
    <n v="0"/>
    <n v="0"/>
    <n v="0"/>
    <n v="0"/>
    <n v="0"/>
    <n v="0"/>
    <n v="0"/>
    <n v="0"/>
    <n v="0"/>
    <n v="0"/>
    <n v="0.33990092257293125"/>
    <n v="0"/>
    <n v="0"/>
    <n v="0"/>
    <n v="0"/>
    <n v="0"/>
    <n v="0"/>
    <n v="0"/>
    <n v="0"/>
    <n v="0"/>
    <n v="0.71689880804604544"/>
    <n v="0"/>
    <m/>
    <n v="0"/>
    <n v="0"/>
    <n v="0"/>
    <n v="0"/>
    <n v="0"/>
    <x v="0"/>
    <m/>
    <s v="No root cause"/>
    <s v="No root cause"/>
    <s v="No root cause"/>
    <x v="3"/>
    <s v=""/>
    <s v="CTR_249"/>
    <m/>
    <s v=""/>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n v="0.70305878727174675"/>
    <n v="0"/>
    <m/>
    <n v="0"/>
    <n v="0"/>
    <n v="0"/>
    <n v="0"/>
    <n v="0"/>
    <x v="0"/>
    <m/>
    <s v="No root cause"/>
    <s v="No root cause"/>
    <s v="No root cause"/>
    <x v="3"/>
    <s v=""/>
    <s v="OST_125"/>
    <m/>
    <s v=""/>
  </r>
  <r>
    <s v="Nkolbi-Boss"/>
    <s v="CTR_333"/>
    <s v="Yaounde"/>
    <s v="IHS"/>
    <s v="Grid-Gen"/>
    <s v="CENTRE"/>
    <s v="Yaounde"/>
    <s v="ZTE"/>
    <n v="2.0295427371280677"/>
    <n v="0"/>
    <n v="0"/>
    <n v="0"/>
    <n v="0"/>
    <n v="0"/>
    <n v="0"/>
    <n v="0"/>
    <n v="0"/>
    <n v="0"/>
    <n v="0"/>
    <n v="0"/>
    <n v="0"/>
    <n v="0"/>
    <n v="0"/>
    <n v="0"/>
    <n v="0"/>
    <n v="24.154117905562547"/>
    <n v="0"/>
    <n v="2.9967033641238139"/>
    <n v="0"/>
    <n v="0"/>
    <n v="0.6891474261841779"/>
    <n v="0"/>
    <m/>
    <n v="0"/>
    <n v="0"/>
    <n v="0"/>
    <n v="0"/>
    <n v="0"/>
    <x v="0"/>
    <m/>
    <s v="No root cause"/>
    <s v="No root cause"/>
    <s v="No root cause"/>
    <x v="3"/>
    <s v=""/>
    <s v="CTR_333"/>
    <m/>
    <s v=""/>
  </r>
  <r>
    <s v="Biscuiterie-IHS"/>
    <s v="CTR_157"/>
    <s v="Yaounde"/>
    <s v="IHS"/>
    <s v="Grid-Gen"/>
    <s v="CENTRE"/>
    <s v="Yaounde"/>
    <s v="ZTE"/>
    <n v="2.2004206224870373"/>
    <n v="0.59893760005479013"/>
    <n v="0"/>
    <n v="0"/>
    <n v="0"/>
    <n v="0"/>
    <n v="0"/>
    <n v="0"/>
    <n v="0"/>
    <n v="0"/>
    <n v="9.3063438660171929E-2"/>
    <n v="0"/>
    <n v="0"/>
    <n v="0"/>
    <n v="0"/>
    <n v="0"/>
    <n v="0"/>
    <n v="0"/>
    <n v="0"/>
    <n v="0.17578253189625409"/>
    <n v="0"/>
    <n v="0"/>
    <n v="0.68515236864108098"/>
    <n v="0"/>
    <m/>
    <n v="0"/>
    <n v="0"/>
    <n v="0"/>
    <n v="0"/>
    <n v="0"/>
    <x v="0"/>
    <m/>
    <s v="No root cause"/>
    <s v="No root cause"/>
    <s v="No root cause"/>
    <x v="3"/>
    <s v=""/>
    <s v="CTR_157"/>
    <m/>
    <s v=""/>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1.8491587550259247"/>
    <n v="1.0936291673443996"/>
    <n v="1.0936291673443996"/>
    <n v="0.67800050223580555"/>
    <n v="0"/>
    <m/>
    <n v="0"/>
    <n v="0"/>
    <n v="0"/>
    <n v="0"/>
    <n v="0"/>
    <x v="0"/>
    <m/>
    <s v="No root cause"/>
    <s v="No root cause"/>
    <s v="No root cause"/>
    <x v="3"/>
    <s v=""/>
    <s v="NRD_138"/>
    <m/>
    <s v=""/>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6596303715688876"/>
    <n v="0"/>
    <m/>
    <n v="0"/>
    <n v="0"/>
    <n v="0"/>
    <n v="0"/>
    <n v="0"/>
    <x v="0"/>
    <m/>
    <s v="No root cause"/>
    <s v="No root cause"/>
    <s v="No root cause"/>
    <x v="3"/>
    <s v=""/>
    <s v="CTR_466"/>
    <m/>
    <s v=""/>
  </r>
  <r>
    <s v="Voirie-Municipale-IHS"/>
    <s v="CTR_632"/>
    <s v="Yaounde"/>
    <s v="IHS"/>
    <s v="Grid-Gen"/>
    <s v="CENTRE"/>
    <s v="Yaounde"/>
    <s v="ZTE"/>
    <n v="0"/>
    <n v="0"/>
    <n v="0"/>
    <n v="0"/>
    <n v="0"/>
    <n v="0"/>
    <n v="0"/>
    <n v="0"/>
    <n v="0"/>
    <n v="0"/>
    <n v="0"/>
    <n v="0"/>
    <n v="0"/>
    <n v="0"/>
    <n v="0"/>
    <n v="0"/>
    <n v="0"/>
    <n v="0"/>
    <n v="0"/>
    <n v="0"/>
    <n v="0"/>
    <n v="0"/>
    <n v="0.64998159419917689"/>
    <n v="0"/>
    <m/>
    <n v="0"/>
    <n v="0"/>
    <n v="0"/>
    <n v="0"/>
    <n v="0"/>
    <x v="0"/>
    <m/>
    <s v="No root cause"/>
    <s v="No root cause"/>
    <s v="No root cause"/>
    <x v="3"/>
    <s v=""/>
    <s v="CTR_632"/>
    <m/>
    <s v=""/>
  </r>
  <r>
    <s v="Cradat"/>
    <s v="CTR_579"/>
    <s v="Yaounde"/>
    <s v="CAMUSAT"/>
    <s v="Good Grid + GE"/>
    <s v="CENTRE"/>
    <s v="Yaounde"/>
    <s v="ZTE"/>
    <n v="0"/>
    <n v="0"/>
    <n v="0"/>
    <n v="0"/>
    <n v="0"/>
    <n v="0"/>
    <n v="0"/>
    <n v="0"/>
    <n v="0"/>
    <n v="0"/>
    <n v="0"/>
    <n v="0"/>
    <n v="11.899492913053278"/>
    <n v="0"/>
    <n v="0"/>
    <n v="4.2322640847180515E-2"/>
    <n v="0"/>
    <n v="0"/>
    <n v="0"/>
    <n v="0"/>
    <n v="0"/>
    <n v="0"/>
    <n v="0.64486292672208323"/>
    <n v="0"/>
    <m/>
    <n v="0"/>
    <n v="0"/>
    <n v="0"/>
    <n v="0"/>
    <n v="0"/>
    <x v="0"/>
    <m/>
    <s v="No root cause"/>
    <s v="No root cause"/>
    <s v="No root cause"/>
    <x v="3"/>
    <s v=""/>
    <s v="CTR_579"/>
    <m/>
    <s v=""/>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n v="0.61978680660782537"/>
    <n v="0"/>
    <m/>
    <n v="0"/>
    <n v="0"/>
    <n v="0"/>
    <n v="0"/>
    <n v="0"/>
    <x v="0"/>
    <m/>
    <s v="No root cause"/>
    <s v="No root cause"/>
    <s v="No root cause"/>
    <x v="3"/>
    <s v=""/>
    <s v="CTR_524"/>
    <m/>
    <s v=""/>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n v="0.61427576740775003"/>
    <n v="0"/>
    <m/>
    <n v="0"/>
    <n v="0"/>
    <n v="0"/>
    <n v="0"/>
    <n v="0"/>
    <x v="0"/>
    <m/>
    <s v="No root cause"/>
    <s v="No root cause"/>
    <s v="No root cause"/>
    <x v="3"/>
    <s v=""/>
    <s v="CTR_050"/>
    <m/>
    <s v=""/>
  </r>
  <r>
    <s v="E-Poste"/>
    <s v="CTR_242"/>
    <s v="Yaounde"/>
    <s v="IHS"/>
    <s v="Grid-Gen"/>
    <s v="CENTRE"/>
    <s v="Yaounde"/>
    <s v="ZTE"/>
    <n v="0"/>
    <n v="0"/>
    <n v="0"/>
    <n v="0"/>
    <n v="0"/>
    <n v="0"/>
    <n v="0"/>
    <n v="0"/>
    <n v="0"/>
    <n v="0"/>
    <n v="0"/>
    <n v="0"/>
    <n v="0"/>
    <n v="0"/>
    <n v="0"/>
    <n v="2.6663442084506304E-2"/>
    <n v="0"/>
    <n v="0"/>
    <n v="0"/>
    <n v="0"/>
    <n v="0"/>
    <n v="0"/>
    <n v="0.61149349519023533"/>
    <n v="0"/>
    <m/>
    <n v="0"/>
    <n v="0"/>
    <n v="0"/>
    <n v="0"/>
    <n v="0"/>
    <x v="0"/>
    <m/>
    <s v="No root cause"/>
    <s v="No root cause"/>
    <s v="No root cause"/>
    <x v="3"/>
    <s v=""/>
    <s v="CTR_242"/>
    <m/>
    <s v=""/>
  </r>
  <r>
    <s v="Foumban-Njibam"/>
    <s v="OST_177"/>
    <s v="OUEST"/>
    <s v="IHS"/>
    <s v="Grid-Gen"/>
    <s v="OUEST"/>
    <s v="Foumban"/>
    <s v="Huawei"/>
    <n v="1.6913896522302414"/>
    <n v="1.457036723139659"/>
    <n v="0"/>
    <n v="0"/>
    <n v="0"/>
    <n v="0"/>
    <n v="0"/>
    <n v="0"/>
    <n v="0"/>
    <n v="0"/>
    <n v="0.66952884003504243"/>
    <n v="0"/>
    <n v="3.4188953380532094"/>
    <n v="0"/>
    <n v="0"/>
    <n v="0"/>
    <n v="0"/>
    <n v="0"/>
    <n v="0"/>
    <n v="0"/>
    <n v="1.3703404074387975"/>
    <n v="1.3703404074387975"/>
    <n v="0.59565594564438873"/>
    <n v="0"/>
    <m/>
    <n v="0"/>
    <n v="0"/>
    <n v="0"/>
    <n v="0"/>
    <n v="0"/>
    <x v="0"/>
    <m/>
    <s v="No root cause"/>
    <s v="No root cause"/>
    <s v="No root cause"/>
    <x v="3"/>
    <s v=""/>
    <s v="OST_177"/>
    <m/>
    <s v=""/>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58980603995628234"/>
    <n v="0"/>
    <m/>
    <n v="0"/>
    <n v="0"/>
    <n v="0"/>
    <n v="0"/>
    <n v="0"/>
    <x v="0"/>
    <m/>
    <s v="No root cause"/>
    <s v="No root cause"/>
    <s v="No root cause"/>
    <x v="3"/>
    <s v=""/>
    <s v="CTR_522"/>
    <m/>
    <s v=""/>
  </r>
  <r>
    <s v="Bertoua-Kano"/>
    <s v="EST_032"/>
    <s v="CENTRE"/>
    <s v="IHS"/>
    <s v="Grid-Gen"/>
    <s v="EST"/>
    <s v="Bertoua"/>
    <s v="ZTE"/>
    <n v="0"/>
    <n v="0"/>
    <n v="0"/>
    <n v="0"/>
    <n v="0"/>
    <n v="0"/>
    <n v="0"/>
    <n v="0"/>
    <n v="0"/>
    <n v="0"/>
    <n v="0"/>
    <n v="0"/>
    <n v="0"/>
    <n v="0"/>
    <n v="0"/>
    <n v="0"/>
    <n v="0"/>
    <n v="0"/>
    <n v="0"/>
    <n v="0"/>
    <n v="0"/>
    <n v="0"/>
    <n v="0.54803628653694103"/>
    <n v="0"/>
    <m/>
    <n v="0"/>
    <n v="0"/>
    <n v="0"/>
    <n v="0"/>
    <n v="0"/>
    <x v="0"/>
    <m/>
    <s v="No root cause"/>
    <s v="No root cause"/>
    <s v="No root cause"/>
    <x v="3"/>
    <s v=""/>
    <s v="EST_032"/>
    <m/>
    <s v=""/>
  </r>
  <r>
    <s v="EST_205_Z_Mandjou-Sallekere"/>
    <s v="EST_205"/>
    <s v="CENTRE"/>
    <s v="ESCO"/>
    <s v="Hybrid Solar - S1"/>
    <s v="EST"/>
    <s v="Mandjou"/>
    <s v="ZTE"/>
    <n v="0"/>
    <n v="0"/>
    <n v="0"/>
    <n v="0"/>
    <n v="0"/>
    <n v="0"/>
    <n v="0"/>
    <n v="0"/>
    <n v="0"/>
    <n v="0"/>
    <n v="0"/>
    <n v="0"/>
    <n v="0"/>
    <n v="0"/>
    <n v="0"/>
    <n v="0"/>
    <n v="0"/>
    <n v="0"/>
    <n v="0"/>
    <n v="0"/>
    <n v="0"/>
    <n v="0"/>
    <n v="0.53967163480608293"/>
    <n v="0"/>
    <m/>
    <n v="0"/>
    <n v="0"/>
    <n v="0"/>
    <n v="0"/>
    <n v="0"/>
    <x v="0"/>
    <m/>
    <s v="No root cause"/>
    <s v="No root cause"/>
    <s v="No root cause"/>
    <x v="3"/>
    <s v=""/>
    <s v="EST_205"/>
    <m/>
    <s v=""/>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n v="0.49840126357962866"/>
    <n v="0"/>
    <m/>
    <n v="0"/>
    <n v="0"/>
    <n v="0"/>
    <n v="0"/>
    <n v="0"/>
    <x v="0"/>
    <m/>
    <s v="No root cause"/>
    <s v="No root cause"/>
    <s v="No root cause"/>
    <x v="3"/>
    <s v=""/>
    <s v="ADM_157"/>
    <m/>
    <s v=""/>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
    <n v="0"/>
    <n v="0.49717064317572868"/>
    <n v="0"/>
    <m/>
    <n v="0"/>
    <n v="0"/>
    <n v="0"/>
    <n v="0"/>
    <n v="0"/>
    <x v="0"/>
    <m/>
    <s v="No root cause"/>
    <s v="No root cause"/>
    <s v="No root cause"/>
    <x v="3"/>
    <s v=""/>
    <s v="CTR_680"/>
    <m/>
    <s v=""/>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49631455941649272"/>
    <n v="0"/>
    <m/>
    <n v="0"/>
    <n v="0"/>
    <n v="0"/>
    <n v="0"/>
    <n v="0"/>
    <x v="0"/>
    <m/>
    <s v="No root cause"/>
    <s v="No root cause"/>
    <s v="No root cause"/>
    <x v="3"/>
    <s v=""/>
    <s v="CTR_246"/>
    <m/>
    <s v=""/>
  </r>
  <r>
    <s v="New-Marche-Melen"/>
    <s v="CTR_425"/>
    <s v="Yaounde"/>
    <s v="IHS"/>
    <s v="Grid-Gen"/>
    <s v="CENTRE"/>
    <s v="Yaounde"/>
    <s v="ZTE"/>
    <n v="0"/>
    <n v="0"/>
    <n v="0"/>
    <n v="0"/>
    <n v="0"/>
    <n v="0"/>
    <n v="0"/>
    <n v="0"/>
    <n v="16.632441151375581"/>
    <n v="6.0377447329446685"/>
    <n v="0"/>
    <n v="0"/>
    <n v="0"/>
    <n v="0"/>
    <n v="0"/>
    <n v="0"/>
    <n v="0"/>
    <n v="0"/>
    <n v="0"/>
    <n v="0.63633775928636727"/>
    <n v="0"/>
    <n v="0"/>
    <n v="0.45766594470269634"/>
    <n v="0"/>
    <m/>
    <n v="0"/>
    <n v="0"/>
    <n v="0"/>
    <n v="0"/>
    <n v="0"/>
    <x v="0"/>
    <m/>
    <s v="No root cause"/>
    <s v="No root cause"/>
    <s v="No root cause"/>
    <x v="3"/>
    <s v=""/>
    <s v="CTR_425"/>
    <m/>
    <s v=""/>
  </r>
  <r>
    <s v="Ngoa-Ekelle-New"/>
    <s v="CTR_194"/>
    <s v="Yaounde"/>
    <m/>
    <m/>
    <s v="CENTRE"/>
    <s v="Yaounde"/>
    <s v="ZTE"/>
    <n v="1.2876926545160032E-2"/>
    <n v="0"/>
    <n v="0"/>
    <n v="0"/>
    <n v="0"/>
    <n v="0"/>
    <n v="0"/>
    <n v="0"/>
    <n v="0"/>
    <n v="0"/>
    <n v="0"/>
    <n v="0"/>
    <n v="0"/>
    <n v="0"/>
    <n v="0"/>
    <n v="0"/>
    <n v="0"/>
    <n v="0"/>
    <n v="0"/>
    <n v="0"/>
    <n v="0"/>
    <n v="0"/>
    <n v="0.45322501020166567"/>
    <n v="0"/>
    <m/>
    <n v="0"/>
    <n v="0"/>
    <n v="0"/>
    <n v="0"/>
    <n v="0"/>
    <x v="0"/>
    <m/>
    <s v="No root cause"/>
    <s v="No root cause"/>
    <s v="No root cause"/>
    <x v="3"/>
    <s v=""/>
    <s v="CTR_194"/>
    <m/>
    <s v=""/>
  </r>
  <r>
    <s v="Sapeur"/>
    <s v="CTR_322"/>
    <s v="Yaounde"/>
    <s v="IHS"/>
    <s v="Grid-Gen"/>
    <s v="CENTRE"/>
    <s v="Yaounde"/>
    <s v="ZTE"/>
    <n v="0"/>
    <n v="0"/>
    <n v="6.3538893311988343"/>
    <n v="0"/>
    <n v="0"/>
    <n v="0"/>
    <n v="0"/>
    <n v="0"/>
    <n v="0"/>
    <n v="0"/>
    <n v="0"/>
    <n v="0"/>
    <n v="0.1753901601732713"/>
    <n v="0"/>
    <n v="0"/>
    <n v="0"/>
    <n v="0"/>
    <n v="0"/>
    <n v="0"/>
    <n v="5.9747512363277624E-3"/>
    <n v="0"/>
    <n v="0"/>
    <n v="0.43913529833092163"/>
    <n v="0"/>
    <m/>
    <n v="0"/>
    <n v="0"/>
    <n v="0"/>
    <n v="0"/>
    <n v="0"/>
    <x v="0"/>
    <m/>
    <s v="No root cause"/>
    <s v="No root cause"/>
    <s v="No root cause"/>
    <x v="3"/>
    <s v=""/>
    <s v="CTR_322"/>
    <m/>
    <s v=""/>
  </r>
  <r>
    <s v="CTR_934_Z_Nkolbisson-II-MTN"/>
    <s v="CTR_934"/>
    <s v="Yaounde"/>
    <s v="ESCO"/>
    <s v="Hybrid Solar - S1"/>
    <s v="CTR"/>
    <s v="Yaoundé"/>
    <s v="ZTE"/>
    <n v="0"/>
    <n v="0"/>
    <n v="0"/>
    <n v="0"/>
    <n v="0"/>
    <n v="0"/>
    <n v="0"/>
    <n v="0"/>
    <n v="6.1854548515693466"/>
    <n v="0"/>
    <n v="0"/>
    <n v="0"/>
    <n v="0"/>
    <n v="0"/>
    <n v="0"/>
    <n v="0"/>
    <n v="0"/>
    <n v="0"/>
    <n v="0"/>
    <n v="0"/>
    <n v="0"/>
    <n v="0"/>
    <n v="0.4329643612331025"/>
    <n v="0"/>
    <m/>
    <n v="0"/>
    <n v="0"/>
    <n v="0"/>
    <n v="0"/>
    <n v="0"/>
    <x v="0"/>
    <m/>
    <s v="No root cause"/>
    <s v="No root cause"/>
    <s v="No root cause"/>
    <x v="3"/>
    <s v=""/>
    <s v="CTR_934"/>
    <m/>
    <s v=""/>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43162673035929799"/>
    <n v="0"/>
    <m/>
    <n v="0"/>
    <n v="0"/>
    <n v="0"/>
    <n v="0"/>
    <n v="0"/>
    <x v="0"/>
    <m/>
    <s v="BSS"/>
    <s v="RAN ISSUE"/>
    <s v="BSS Hardware issue"/>
    <x v="1"/>
    <s v="05-10-2026: hardware issue,  site with GPS issue (alarm : TDD down 09Apr 02pm)"/>
    <s v="CTR_728"/>
    <m/>
    <s v=""/>
  </r>
  <r>
    <s v="Chapelle-Obili"/>
    <s v="CTR_339"/>
    <s v="Yaounde"/>
    <s v="IHS"/>
    <s v="Grid-Gen"/>
    <s v="CENTRE"/>
    <s v="Yaounde"/>
    <s v="ZTE"/>
    <n v="0"/>
    <n v="0"/>
    <n v="0"/>
    <n v="0"/>
    <n v="0"/>
    <n v="0"/>
    <n v="0"/>
    <n v="0"/>
    <n v="0"/>
    <n v="0"/>
    <n v="0"/>
    <n v="0"/>
    <n v="0"/>
    <n v="0"/>
    <n v="0"/>
    <n v="0"/>
    <n v="0"/>
    <n v="0"/>
    <n v="0"/>
    <n v="0"/>
    <n v="0"/>
    <n v="0"/>
    <n v="0.41969506296496029"/>
    <n v="0"/>
    <m/>
    <n v="0"/>
    <n v="0"/>
    <n v="0"/>
    <n v="0"/>
    <n v="0"/>
    <x v="0"/>
    <m/>
    <s v="No root cause"/>
    <s v="No root cause"/>
    <s v="No root cause"/>
    <x v="3"/>
    <s v=""/>
    <s v="CTR_339"/>
    <m/>
    <s v=""/>
  </r>
  <r>
    <s v="An-Marche-Melen"/>
    <s v="CTR_372"/>
    <s v="Yaounde"/>
    <s v="IHS"/>
    <s v="GridOnly"/>
    <s v="CENTRE"/>
    <s v="Yaounde"/>
    <s v="ZTE"/>
    <n v="0"/>
    <n v="0"/>
    <n v="0"/>
    <n v="0"/>
    <n v="0"/>
    <n v="0"/>
    <n v="0"/>
    <n v="0"/>
    <n v="0"/>
    <n v="0"/>
    <n v="0"/>
    <n v="0"/>
    <n v="0"/>
    <n v="0"/>
    <n v="0"/>
    <n v="0"/>
    <n v="0"/>
    <n v="0"/>
    <n v="0"/>
    <n v="0"/>
    <n v="0"/>
    <n v="0"/>
    <n v="0.41682361535585943"/>
    <n v="0"/>
    <m/>
    <n v="0"/>
    <n v="0"/>
    <n v="0"/>
    <n v="0"/>
    <n v="0"/>
    <x v="0"/>
    <m/>
    <s v="No root cause"/>
    <s v="No root cause"/>
    <s v="No root cause"/>
    <x v="3"/>
    <s v=""/>
    <s v="CTR_372"/>
    <m/>
    <s v=""/>
  </r>
  <r>
    <s v="CTR_950_Z_Nkolbisson-Claretains"/>
    <s v="CTR_950"/>
    <s v="Yaounde"/>
    <s v="ESCO"/>
    <e v="#N/A"/>
    <s v="CENTRE"/>
    <s v="Yaounde"/>
    <s v="ZTE"/>
    <n v="0"/>
    <n v="0"/>
    <n v="0"/>
    <n v="0"/>
    <n v="0"/>
    <n v="0"/>
    <n v="0"/>
    <n v="0"/>
    <n v="0"/>
    <n v="0"/>
    <n v="0"/>
    <n v="0"/>
    <n v="0"/>
    <n v="0"/>
    <n v="0"/>
    <n v="0"/>
    <n v="0"/>
    <n v="0"/>
    <n v="0"/>
    <n v="0"/>
    <n v="0"/>
    <n v="0"/>
    <n v="0.41113422537261091"/>
    <n v="0"/>
    <m/>
    <n v="0"/>
    <n v="0"/>
    <n v="0"/>
    <n v="0"/>
    <n v="0"/>
    <x v="0"/>
    <m/>
    <s v="No root cause"/>
    <s v="No root cause"/>
    <s v="No root cause"/>
    <x v="3"/>
    <s v=""/>
    <s v="CTR_950"/>
    <m/>
    <s v=""/>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2.5625975578783966"/>
    <n v="2.5625975578783966"/>
    <n v="0.40260905793689483"/>
    <n v="0"/>
    <m/>
    <n v="0"/>
    <n v="0"/>
    <n v="0"/>
    <n v="0"/>
    <n v="0"/>
    <x v="0"/>
    <m/>
    <s v="No root cause"/>
    <s v="No root cause"/>
    <s v="No root cause"/>
    <x v="3"/>
    <s v=""/>
    <s v="LIT_609"/>
    <m/>
    <s v=""/>
  </r>
  <r>
    <s v="Mabenanga-Kribi"/>
    <s v="SUD_090"/>
    <s v="CENTRE"/>
    <s v="CAMUSAT"/>
    <s v="HGB"/>
    <s v="SUD"/>
    <s v="Kribi"/>
    <s v="ZTE"/>
    <n v="0"/>
    <n v="0"/>
    <n v="0.55561619482183611"/>
    <n v="0"/>
    <n v="0"/>
    <n v="0"/>
    <n v="0"/>
    <n v="0"/>
    <n v="14.424940002796541"/>
    <n v="0"/>
    <n v="0"/>
    <n v="9.2207354900940407E-3"/>
    <n v="0"/>
    <n v="0"/>
    <n v="9.2207354900940407E-3"/>
    <n v="0"/>
    <n v="0"/>
    <n v="1.9126516338358519"/>
    <n v="0"/>
    <n v="0.51029726081733107"/>
    <n v="0"/>
    <n v="0"/>
    <n v="0.39360234338660982"/>
    <n v="0"/>
    <m/>
    <n v="0"/>
    <n v="0"/>
    <n v="0"/>
    <n v="0"/>
    <n v="0"/>
    <x v="0"/>
    <m/>
    <s v="No root cause"/>
    <s v="No root cause"/>
    <s v="No root cause"/>
    <x v="3"/>
    <s v=""/>
    <s v="SUD_090"/>
    <m/>
    <s v=""/>
  </r>
  <r>
    <s v="Lycee-Leclerc-MTN"/>
    <s v="CTR_401"/>
    <s v="Yaounde"/>
    <s v="IHS"/>
    <s v="Grid-Gen"/>
    <s v="CENTRE"/>
    <s v="Yaounde"/>
    <s v="ZTE"/>
    <n v="0"/>
    <n v="0"/>
    <n v="0"/>
    <n v="0"/>
    <n v="0"/>
    <n v="0"/>
    <n v="0"/>
    <n v="0"/>
    <n v="0"/>
    <n v="0"/>
    <n v="0"/>
    <n v="0"/>
    <n v="0"/>
    <n v="0"/>
    <n v="0"/>
    <n v="2.2971580872805666E-2"/>
    <n v="0"/>
    <n v="0"/>
    <n v="0"/>
    <n v="2.6039214343397538E-3"/>
    <n v="0"/>
    <n v="0"/>
    <n v="0.39101625703058818"/>
    <n v="0"/>
    <m/>
    <n v="0"/>
    <n v="0"/>
    <n v="0"/>
    <n v="0"/>
    <n v="0"/>
    <x v="0"/>
    <m/>
    <s v="No root cause"/>
    <s v="No root cause"/>
    <s v="No root cause"/>
    <x v="3"/>
    <s v=""/>
    <s v="CTR_401"/>
    <m/>
    <s v=""/>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5.763141599107389"/>
    <n v="15.763141599107389"/>
    <n v="0.39001749264481367"/>
    <n v="0"/>
    <m/>
    <n v="0"/>
    <n v="0"/>
    <n v="0"/>
    <n v="0"/>
    <n v="0"/>
    <x v="0"/>
    <m/>
    <s v="No root cause"/>
    <s v="No root cause"/>
    <s v="No root cause"/>
    <x v="3"/>
    <s v=""/>
    <s v="OST_175"/>
    <m/>
    <s v=""/>
  </r>
  <r>
    <s v="Obili-New"/>
    <s v="CTR_540"/>
    <s v="Yaounde"/>
    <s v="IHS"/>
    <s v="Grid-Gen"/>
    <s v="CENTRE"/>
    <s v="Yaounde"/>
    <s v="ZTE"/>
    <n v="0"/>
    <n v="0"/>
    <n v="0"/>
    <n v="0"/>
    <n v="0"/>
    <n v="0"/>
    <n v="0"/>
    <n v="0"/>
    <n v="0"/>
    <n v="0"/>
    <n v="0"/>
    <n v="0"/>
    <n v="1.4036206635790501E-2"/>
    <n v="0"/>
    <n v="0"/>
    <n v="0.3538479538171348"/>
    <n v="0"/>
    <n v="0"/>
    <n v="0"/>
    <n v="0"/>
    <n v="0"/>
    <n v="0"/>
    <n v="0.38999965756649707"/>
    <n v="0"/>
    <m/>
    <n v="0"/>
    <n v="0"/>
    <n v="0"/>
    <n v="0"/>
    <n v="0"/>
    <x v="0"/>
    <m/>
    <s v="No root cause"/>
    <s v="No root cause"/>
    <s v="No root cause"/>
    <x v="3"/>
    <s v=""/>
    <s v="CTR_540"/>
    <m/>
    <s v=""/>
  </r>
  <r>
    <s v="LAC-New"/>
    <s v="CTR_548"/>
    <s v="Yaounde"/>
    <s v="IHS"/>
    <s v="Grid-Gen"/>
    <s v="CENTRE"/>
    <s v="Yaounde"/>
    <s v="ZTE"/>
    <n v="0"/>
    <n v="0"/>
    <n v="0"/>
    <n v="0"/>
    <n v="0"/>
    <n v="0"/>
    <n v="0"/>
    <n v="0"/>
    <n v="0"/>
    <n v="0"/>
    <n v="0"/>
    <n v="0"/>
    <n v="0"/>
    <n v="0"/>
    <n v="0"/>
    <n v="0"/>
    <n v="0"/>
    <n v="0"/>
    <n v="0"/>
    <n v="0"/>
    <n v="0"/>
    <n v="0"/>
    <n v="0.38595109478844736"/>
    <n v="0"/>
    <m/>
    <n v="0"/>
    <n v="0"/>
    <n v="0"/>
    <n v="0"/>
    <n v="0"/>
    <x v="0"/>
    <m/>
    <s v="No root cause"/>
    <s v="No root cause"/>
    <s v="No root cause"/>
    <x v="3"/>
    <s v=""/>
    <s v="CTR_548"/>
    <m/>
    <s v=""/>
  </r>
  <r>
    <s v="Mvog-Betsi"/>
    <s v="CTR_016"/>
    <s v="Yaounde"/>
    <s v="IHS"/>
    <s v="Grid-Gen"/>
    <s v="CENTRE"/>
    <s v="Yaounde"/>
    <s v="ZTE"/>
    <n v="0"/>
    <n v="13.316382874900478"/>
    <n v="0"/>
    <n v="0"/>
    <n v="0"/>
    <n v="0"/>
    <n v="0"/>
    <n v="0"/>
    <n v="0"/>
    <n v="0"/>
    <n v="0"/>
    <n v="0"/>
    <n v="0"/>
    <n v="0"/>
    <n v="0"/>
    <n v="0"/>
    <n v="0"/>
    <n v="0"/>
    <n v="0"/>
    <n v="0"/>
    <n v="0"/>
    <n v="0"/>
    <n v="0.38306181210102941"/>
    <n v="0"/>
    <m/>
    <n v="0"/>
    <n v="0"/>
    <n v="0"/>
    <n v="0"/>
    <n v="0"/>
    <x v="0"/>
    <m/>
    <s v="No root cause"/>
    <s v="No root cause"/>
    <s v="No root cause"/>
    <x v="3"/>
    <s v=""/>
    <s v="CTR_016"/>
    <m/>
    <s v=""/>
  </r>
  <r>
    <s v="CTR_1055_Z_Ndisamba"/>
    <s v="CTR_1055"/>
    <s v="Yaounde"/>
    <s v="IHS"/>
    <s v="Grid-Gen"/>
    <s v="CTR"/>
    <s v="Yaounde"/>
    <s v="ZTE"/>
    <n v="0"/>
    <n v="0"/>
    <n v="0"/>
    <n v="3.6793766568787745E-2"/>
    <n v="0"/>
    <n v="0.31264892290395052"/>
    <n v="3.7828201111196648E-2"/>
    <n v="0"/>
    <n v="0"/>
    <n v="0"/>
    <n v="0"/>
    <n v="0"/>
    <n v="6.2370517331415707"/>
    <s v=""/>
    <n v="0"/>
    <n v="0"/>
    <n v="0"/>
    <n v="0"/>
    <n v="0"/>
    <n v="0"/>
    <n v="0"/>
    <n v="0"/>
    <n v="0.37507169701483611"/>
    <n v="0"/>
    <m/>
    <n v="0"/>
    <n v="0"/>
    <n v="0"/>
    <n v="0"/>
    <n v="0"/>
    <x v="0"/>
    <m/>
    <s v="No root cause"/>
    <s v="No root cause"/>
    <s v="No root cause"/>
    <x v="3"/>
    <s v=""/>
    <s v="CTR_1055"/>
    <m/>
    <s v=""/>
  </r>
  <r>
    <s v="Miende-MTN"/>
    <s v="CTR_307"/>
    <s v="CENTRE"/>
    <s v="IHS"/>
    <s v="Grid-Gen"/>
    <s v="CENTRE"/>
    <s v="Miende"/>
    <s v="NOKIA"/>
    <n v="0"/>
    <n v="0"/>
    <n v="4.2162125142324015E-2"/>
    <n v="0"/>
    <n v="1.3279424617821542"/>
    <n v="0"/>
    <n v="0"/>
    <n v="0"/>
    <n v="6.8030452422032012E-2"/>
    <n v="0"/>
    <n v="0"/>
    <n v="0"/>
    <n v="0"/>
    <n v="0"/>
    <n v="0"/>
    <n v="0"/>
    <n v="0"/>
    <n v="0"/>
    <n v="0"/>
    <n v="0"/>
    <n v="0"/>
    <n v="0"/>
    <n v="0.37467932529185294"/>
    <n v="0"/>
    <m/>
    <n v="0"/>
    <n v="0"/>
    <n v="0"/>
    <n v="0"/>
    <n v="0"/>
    <x v="0"/>
    <m/>
    <s v="No root cause"/>
    <s v="No root cause"/>
    <s v="No root cause"/>
    <x v="3"/>
    <s v=""/>
    <s v="CTR_307"/>
    <m/>
    <s v=""/>
  </r>
  <r>
    <s v="Nkoa-Ayos-IHS"/>
    <s v="CTR_661"/>
    <s v="Yaounde"/>
    <s v="IHS"/>
    <s v="Grid-Gen"/>
    <s v="CENTRE"/>
    <s v="Yaounde"/>
    <s v="ZTE"/>
    <n v="3.8505934087257318E-2"/>
    <n v="0"/>
    <n v="0"/>
    <n v="2.5860863560224118E-2"/>
    <n v="0"/>
    <n v="0"/>
    <n v="2.7323339982250585E-2"/>
    <n v="0"/>
    <n v="0"/>
    <n v="2.782272217513735E-2"/>
    <n v="0"/>
    <n v="0"/>
    <n v="0"/>
    <n v="0"/>
    <n v="0"/>
    <n v="0"/>
    <n v="0"/>
    <n v="0"/>
    <n v="0"/>
    <n v="0"/>
    <n v="0"/>
    <n v="0"/>
    <n v="0.36752745888657817"/>
    <n v="0"/>
    <m/>
    <n v="0"/>
    <n v="0"/>
    <n v="0"/>
    <n v="0"/>
    <n v="0"/>
    <x v="0"/>
    <m/>
    <s v="No root cause"/>
    <s v="No root cause"/>
    <s v="No root cause"/>
    <x v="3"/>
    <s v=""/>
    <s v="CTR_661"/>
    <m/>
    <s v=""/>
  </r>
  <r>
    <s v="Nganha-IHS"/>
    <s v="ADM_137"/>
    <s v="ADAMAOUA"/>
    <s v="IHS"/>
    <s v="Hybrid-Gen"/>
    <s v="ADAMAOUA"/>
    <s v="Nganha"/>
    <s v="NOKIA"/>
    <n v="3.389253292335157E-3"/>
    <n v="7.5632830013669036E-2"/>
    <n v="0"/>
    <n v="0"/>
    <n v="1.7838175222816795E-3"/>
    <n v="0"/>
    <n v="9.9882218798410718E-3"/>
    <n v="0"/>
    <n v="3.5674285603033928E-3"/>
    <n v="0"/>
    <n v="5.5314446653833359E-2"/>
    <n v="8.833075089327394E-2"/>
    <n v="0"/>
    <n v="0"/>
    <n v="8.833075089327394E-2"/>
    <n v="0"/>
    <n v="0"/>
    <n v="0"/>
    <n v="0"/>
    <n v="1.2129107502524781E-2"/>
    <n v="1.0648966331978829E-2"/>
    <n v="1.0648966331978829E-2"/>
    <n v="0.34603437782444441"/>
    <n v="0"/>
    <m/>
    <n v="0"/>
    <n v="0"/>
    <n v="0"/>
    <n v="0"/>
    <n v="0"/>
    <x v="0"/>
    <m/>
    <s v="IHS"/>
    <s v="POWER ISSUE"/>
    <s v="Defaut GE &amp; Power Cabinet"/>
    <x v="0"/>
    <s v="(05-10-2026 ticket): INC-20260510-00015790...Grid Outage"/>
    <s v="ADM_137"/>
    <m/>
    <s v=""/>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24988728230503407"/>
    <n v="0"/>
    <n v="0"/>
    <n v="0"/>
    <n v="0.34332525760987126"/>
    <n v="0"/>
    <m/>
    <n v="0"/>
    <n v="0"/>
    <n v="0"/>
    <n v="0"/>
    <n v="0"/>
    <x v="0"/>
    <m/>
    <s v="No root cause"/>
    <s v="No root cause"/>
    <s v="No root cause"/>
    <x v="3"/>
    <s v=""/>
    <s v="NRO_066"/>
    <m/>
    <s v=""/>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1.2771342881520862"/>
    <n v="1.2771342881520862"/>
    <n v="0.33963339639817075"/>
    <n v="0"/>
    <m/>
    <n v="0"/>
    <n v="0"/>
    <n v="0"/>
    <n v="0"/>
    <n v="0"/>
    <x v="0"/>
    <m/>
    <s v="No root cause"/>
    <s v="No root cause"/>
    <s v="No root cause"/>
    <x v="3"/>
    <s v=""/>
    <s v="CTR_483"/>
    <m/>
    <s v=""/>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33947288069331322"/>
    <n v="0"/>
    <m/>
    <n v="0"/>
    <n v="0"/>
    <n v="0"/>
    <n v="0"/>
    <n v="0"/>
    <x v="0"/>
    <m/>
    <s v="No root cause"/>
    <s v="No root cause"/>
    <s v="No root cause"/>
    <x v="3"/>
    <s v=""/>
    <s v="CTR_593"/>
    <m/>
    <s v=""/>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2.6574266692919492E-3"/>
    <n v="0"/>
    <n v="0"/>
    <n v="0.33875947756061831"/>
    <n v="0"/>
    <m/>
    <n v="0"/>
    <n v="0"/>
    <n v="0"/>
    <n v="0"/>
    <n v="0"/>
    <x v="0"/>
    <m/>
    <s v="No root cause"/>
    <s v="No root cause"/>
    <s v="No root cause"/>
    <x v="3"/>
    <s v=""/>
    <s v="CTR_519"/>
    <m/>
    <s v=""/>
  </r>
  <r>
    <s v="Enam-IHS"/>
    <s v="CTR_127"/>
    <s v="Yaounde"/>
    <s v="IHS"/>
    <s v="Grid-Gen (LL)"/>
    <s v="CENTRE"/>
    <s v="Yaounde"/>
    <s v="ZTE"/>
    <n v="0"/>
    <n v="0"/>
    <n v="0"/>
    <n v="0"/>
    <n v="0"/>
    <n v="0"/>
    <n v="0"/>
    <n v="0"/>
    <n v="0"/>
    <n v="0"/>
    <n v="0"/>
    <n v="0"/>
    <n v="7.3026441573710246"/>
    <n v="0"/>
    <n v="0"/>
    <n v="0"/>
    <n v="0"/>
    <n v="0"/>
    <n v="0"/>
    <n v="0"/>
    <n v="0"/>
    <n v="0"/>
    <n v="0.33385483102333335"/>
    <n v="0"/>
    <m/>
    <n v="0"/>
    <n v="0"/>
    <n v="0"/>
    <n v="0"/>
    <n v="0"/>
    <x v="0"/>
    <m/>
    <s v="No root cause"/>
    <s v="No root cause"/>
    <s v="No root cause"/>
    <x v="3"/>
    <s v=""/>
    <s v="CTR_127"/>
    <m/>
    <s v=""/>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n v="0.32921771066081046"/>
    <n v="0"/>
    <m/>
    <n v="0"/>
    <n v="0"/>
    <n v="0"/>
    <n v="0"/>
    <n v="0"/>
    <x v="0"/>
    <m/>
    <s v="No root cause"/>
    <s v="No root cause"/>
    <s v="No root cause"/>
    <x v="3"/>
    <s v=""/>
    <s v="CTR_721"/>
    <m/>
    <s v=""/>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n v="0.32786224470868902"/>
    <n v="0"/>
    <m/>
    <n v="0"/>
    <n v="0"/>
    <n v="0"/>
    <n v="0"/>
    <n v="0"/>
    <x v="0"/>
    <m/>
    <s v="No root cause"/>
    <s v="No root cause"/>
    <s v="No root cause"/>
    <x v="3"/>
    <s v=""/>
    <s v="ADM_001"/>
    <m/>
    <s v=""/>
  </r>
  <r>
    <s v="Nkolbong"/>
    <s v="CTR_271"/>
    <s v="Yaounde"/>
    <s v="IHS"/>
    <s v="Grid-Gen"/>
    <s v="CENTRE"/>
    <s v="Yaounde"/>
    <s v="ZTE"/>
    <n v="0"/>
    <n v="0"/>
    <n v="0"/>
    <n v="0"/>
    <n v="0"/>
    <n v="0"/>
    <n v="0"/>
    <n v="26.264738908721501"/>
    <n v="0"/>
    <n v="0"/>
    <n v="0"/>
    <n v="29.676856917014085"/>
    <n v="5.6774048106200077"/>
    <n v="23.751722868565473"/>
    <n v="29.676856917014085"/>
    <n v="0"/>
    <n v="0"/>
    <n v="0"/>
    <n v="0"/>
    <n v="0"/>
    <n v="0"/>
    <n v="0"/>
    <n v="0.29590178436391479"/>
    <n v="0"/>
    <m/>
    <n v="0"/>
    <n v="0"/>
    <n v="0"/>
    <n v="0"/>
    <n v="0"/>
    <x v="0"/>
    <m/>
    <s v="No root cause"/>
    <s v="No root cause"/>
    <s v="No root cause"/>
    <x v="3"/>
    <s v=""/>
    <s v="CTR_271"/>
    <m/>
    <s v=""/>
  </r>
  <r>
    <s v="H-General-Yde"/>
    <s v="CTR_336"/>
    <s v="Yaounde"/>
    <s v="IHS"/>
    <s v="Grid-Gen"/>
    <s v="CENTRE"/>
    <s v="Yaounde"/>
    <s v="ZTE"/>
    <n v="0"/>
    <n v="0"/>
    <n v="0"/>
    <n v="0"/>
    <n v="0"/>
    <n v="0"/>
    <n v="0"/>
    <n v="0"/>
    <n v="0"/>
    <n v="0"/>
    <n v="0"/>
    <n v="0"/>
    <n v="0"/>
    <n v="0"/>
    <n v="0"/>
    <n v="0"/>
    <n v="0"/>
    <n v="0"/>
    <n v="0"/>
    <n v="0"/>
    <n v="0"/>
    <n v="0"/>
    <n v="0.29479600950823698"/>
    <n v="0"/>
    <m/>
    <n v="0"/>
    <n v="0"/>
    <n v="0"/>
    <n v="0"/>
    <n v="0"/>
    <x v="0"/>
    <m/>
    <s v="No root cause"/>
    <s v="No root cause"/>
    <s v="No root cause"/>
    <x v="3"/>
    <s v=""/>
    <s v="CTR_336"/>
    <m/>
    <s v=""/>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29442147286357184"/>
    <n v="0"/>
    <m/>
    <n v="0"/>
    <n v="0"/>
    <n v="0"/>
    <n v="0"/>
    <n v="0"/>
    <x v="0"/>
    <m/>
    <s v="No root cause"/>
    <s v="No root cause"/>
    <s v="No root cause"/>
    <x v="3"/>
    <s v=""/>
    <s v="CTR_922"/>
    <m/>
    <s v=""/>
  </r>
  <r>
    <s v="Abattoir"/>
    <s v="CTR_104"/>
    <s v="Yaounde"/>
    <s v="IHS"/>
    <s v="GridOnly"/>
    <s v="CENTRE"/>
    <s v="Yaounde"/>
    <s v="ZTE"/>
    <n v="0"/>
    <n v="0"/>
    <n v="0"/>
    <n v="0"/>
    <n v="0"/>
    <n v="0"/>
    <n v="0"/>
    <n v="0"/>
    <n v="0"/>
    <n v="0"/>
    <n v="0"/>
    <n v="3.8596892986676479"/>
    <n v="0"/>
    <n v="8.4003218874934685E-2"/>
    <n v="3.8596892986676479"/>
    <n v="0.20569195823452691"/>
    <n v="1.2409469142460896"/>
    <n v="0"/>
    <n v="0"/>
    <n v="0"/>
    <n v="0"/>
    <n v="0"/>
    <n v="0.29422528700208039"/>
    <n v="0"/>
    <m/>
    <n v="0"/>
    <n v="0"/>
    <n v="0"/>
    <n v="0"/>
    <n v="0"/>
    <x v="0"/>
    <m/>
    <s v="No root cause"/>
    <s v="No root cause"/>
    <s v="No root cause"/>
    <x v="3"/>
    <s v=""/>
    <s v="CTR_104"/>
    <m/>
    <s v=""/>
  </r>
  <r>
    <s v="Longtimbi"/>
    <s v="EST_072"/>
    <s v="CENTRE"/>
    <s v="IHS"/>
    <s v="Grid-Gen"/>
    <s v="EST"/>
    <s v="Longtimbi"/>
    <s v="NOKIA"/>
    <n v="1.7835078317392992E-4"/>
    <n v="0"/>
    <n v="0"/>
    <n v="0"/>
    <n v="0"/>
    <n v="0"/>
    <n v="0"/>
    <n v="0"/>
    <n v="0"/>
    <n v="0"/>
    <n v="0.71618540491335014"/>
    <n v="0.21739176961073878"/>
    <n v="0"/>
    <n v="0"/>
    <n v="0.21739176961073878"/>
    <n v="5.0487299260625021E-2"/>
    <n v="4.9267802149737881E-2"/>
    <n v="0"/>
    <n v="0"/>
    <n v="0"/>
    <n v="0"/>
    <n v="0"/>
    <n v="0.28455867455405187"/>
    <n v="0"/>
    <m/>
    <n v="0"/>
    <n v="0"/>
    <n v="0"/>
    <n v="0"/>
    <n v="0"/>
    <x v="0"/>
    <m/>
    <s v="No root cause"/>
    <s v="No root cause"/>
    <s v="No root cause"/>
    <x v="3"/>
    <s v=""/>
    <s v="EST_072"/>
    <m/>
    <s v=""/>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n v="0.27011226111696107"/>
    <n v="0"/>
    <m/>
    <n v="0"/>
    <n v="0"/>
    <n v="0"/>
    <n v="0"/>
    <n v="0"/>
    <x v="0"/>
    <m/>
    <s v="No root cause"/>
    <s v="No root cause"/>
    <s v="No root cause"/>
    <x v="3"/>
    <s v=""/>
    <s v="CTR_567"/>
    <m/>
    <s v=""/>
  </r>
  <r>
    <s v="Chapelle-Manguier-IHS"/>
    <s v="CTR_446"/>
    <s v="Yaounde"/>
    <s v="IHS"/>
    <s v="Grid-Gen"/>
    <s v="CENTRE"/>
    <s v="Yaounde"/>
    <s v="ZTE"/>
    <n v="0"/>
    <n v="0"/>
    <n v="0"/>
    <n v="0"/>
    <n v="0"/>
    <n v="0"/>
    <n v="0"/>
    <n v="2.0828517862187641"/>
    <n v="0"/>
    <n v="0"/>
    <n v="0"/>
    <n v="0"/>
    <n v="0"/>
    <n v="0"/>
    <n v="0"/>
    <n v="0"/>
    <n v="0"/>
    <n v="0"/>
    <n v="0"/>
    <n v="0"/>
    <n v="0"/>
    <n v="0"/>
    <n v="0.2638878187841896"/>
    <n v="0"/>
    <m/>
    <n v="0"/>
    <n v="0"/>
    <n v="0"/>
    <n v="0"/>
    <n v="0"/>
    <x v="0"/>
    <m/>
    <s v="No root cause"/>
    <s v="No root cause"/>
    <s v="No root cause"/>
    <x v="3"/>
    <s v=""/>
    <s v="CTR_446"/>
    <m/>
    <s v=""/>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5.3505234952196076E-5"/>
    <n v="5.3505234952196076E-5"/>
    <n v="0.26369163292269809"/>
    <n v="0"/>
    <m/>
    <n v="0"/>
    <n v="0"/>
    <n v="0"/>
    <n v="0"/>
    <n v="0"/>
    <x v="0"/>
    <m/>
    <s v="No root cause"/>
    <s v="No root cause"/>
    <s v="No root cause"/>
    <x v="3"/>
    <s v=""/>
    <s v="CTR_595"/>
    <m/>
    <s v=""/>
  </r>
  <r>
    <s v="Dragage"/>
    <s v="CTR_344"/>
    <s v="Yaounde"/>
    <s v="IHS"/>
    <s v="Grid-Gen"/>
    <s v="CENTRE"/>
    <s v="Yaounde"/>
    <s v="ZTE"/>
    <n v="1.701466471479525E-2"/>
    <n v="0"/>
    <n v="5.3523070030504771E-2"/>
    <n v="0"/>
    <n v="0"/>
    <n v="0.57689344325448788"/>
    <n v="0"/>
    <n v="0"/>
    <n v="0"/>
    <n v="0"/>
    <n v="0.24191500229715818"/>
    <n v="0"/>
    <n v="0.70056187630731148"/>
    <n v="0"/>
    <n v="0"/>
    <n v="0"/>
    <n v="0"/>
    <n v="0"/>
    <n v="0"/>
    <n v="0"/>
    <n v="0.1293578230360731"/>
    <n v="0.1293578230360731"/>
    <n v="0.26306740518158944"/>
    <n v="0"/>
    <m/>
    <n v="0"/>
    <n v="0"/>
    <n v="0"/>
    <n v="0"/>
    <n v="0"/>
    <x v="0"/>
    <m/>
    <s v="No root cause"/>
    <s v="No root cause"/>
    <s v="No root cause"/>
    <x v="3"/>
    <s v=""/>
    <s v="CTR_344"/>
    <m/>
    <s v=""/>
  </r>
  <r>
    <s v="Nkolbisson-Nodal"/>
    <s v="CTR_576"/>
    <s v="Yaounde"/>
    <m/>
    <m/>
    <s v="CENTRE"/>
    <s v="Yaounde"/>
    <s v="ZTE"/>
    <n v="0"/>
    <n v="0"/>
    <n v="0"/>
    <n v="2.2436528523283907E-2"/>
    <n v="0"/>
    <n v="0"/>
    <n v="2.8393444681294167E-2"/>
    <n v="0"/>
    <n v="0"/>
    <n v="0"/>
    <n v="0"/>
    <n v="0"/>
    <n v="0"/>
    <n v="0"/>
    <n v="0"/>
    <n v="0"/>
    <n v="0"/>
    <n v="0"/>
    <n v="0"/>
    <n v="0"/>
    <n v="0"/>
    <n v="0"/>
    <n v="0.24478644990625864"/>
    <n v="0"/>
    <m/>
    <n v="0"/>
    <n v="0"/>
    <n v="0"/>
    <n v="0"/>
    <n v="0"/>
    <x v="0"/>
    <m/>
    <s v="No root cause"/>
    <s v="No root cause"/>
    <s v="No root cause"/>
    <x v="3"/>
    <s v=""/>
    <s v="CTR_576"/>
    <m/>
    <s v=""/>
  </r>
  <r>
    <s v="H-Deputes"/>
    <s v="CTR_578"/>
    <s v="Yaounde"/>
    <s v="IHS"/>
    <m/>
    <s v="CENTRE"/>
    <s v="Yaounde"/>
    <s v="ZTE"/>
    <n v="0"/>
    <n v="0"/>
    <n v="0"/>
    <n v="0"/>
    <n v="0"/>
    <n v="0"/>
    <n v="0"/>
    <n v="0"/>
    <n v="0"/>
    <n v="0"/>
    <n v="0"/>
    <n v="0"/>
    <n v="0"/>
    <n v="0"/>
    <n v="0"/>
    <n v="0"/>
    <n v="0"/>
    <n v="0"/>
    <n v="0"/>
    <n v="0"/>
    <n v="0"/>
    <n v="0"/>
    <n v="0.24418005724346692"/>
    <n v="0"/>
    <m/>
    <n v="0"/>
    <n v="0"/>
    <n v="0"/>
    <n v="0"/>
    <n v="0"/>
    <x v="0"/>
    <m/>
    <s v="No root cause"/>
    <s v="No root cause"/>
    <s v="No root cause"/>
    <x v="3"/>
    <s v=""/>
    <s v="CTR_578"/>
    <m/>
    <s v=""/>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23681416989838286"/>
    <n v="0"/>
    <m/>
    <n v="0"/>
    <n v="0"/>
    <n v="0"/>
    <n v="0"/>
    <n v="0"/>
    <x v="0"/>
    <m/>
    <s v="IHS"/>
    <s v="POWER ISSUE"/>
    <s v="Defaut GE &amp; Power Cabinet"/>
    <x v="0"/>
    <s v="(05-10-2026 ticket): INC-20260510-00014623...Grid Outage"/>
    <s v="EXN_117"/>
    <m/>
    <s v=""/>
  </r>
  <r>
    <s v="H-Plateau-New"/>
    <s v="CTR_484"/>
    <s v="Yaounde"/>
    <s v="IHS"/>
    <s v="Grid-Gen"/>
    <s v="CENTRE"/>
    <s v="Yaounde"/>
    <s v="ZTE"/>
    <n v="0"/>
    <n v="0"/>
    <n v="0"/>
    <n v="0"/>
    <n v="0"/>
    <n v="0"/>
    <n v="0"/>
    <n v="0"/>
    <n v="0"/>
    <n v="0"/>
    <n v="0"/>
    <n v="0"/>
    <n v="0"/>
    <n v="0"/>
    <n v="0"/>
    <n v="0"/>
    <n v="0"/>
    <n v="0"/>
    <n v="0"/>
    <n v="2.3007251029442607E-3"/>
    <n v="0"/>
    <n v="0"/>
    <n v="0.2310177694452287"/>
    <n v="0"/>
    <m/>
    <n v="0"/>
    <n v="0"/>
    <n v="0"/>
    <n v="0"/>
    <n v="0"/>
    <x v="0"/>
    <m/>
    <s v="No root cause"/>
    <s v="No root cause"/>
    <s v="No root cause"/>
    <x v="3"/>
    <s v=""/>
    <s v="CTR_484"/>
    <m/>
    <s v=""/>
  </r>
  <r>
    <s v="Ekounou-PJ"/>
    <s v="CTR_269"/>
    <s v="Yaounde"/>
    <s v="IHS"/>
    <s v="Grid-Gen"/>
    <s v="CENTRE"/>
    <s v="Yaounde"/>
    <s v="ZTE"/>
    <n v="12.828896679251098"/>
    <n v="0"/>
    <n v="0"/>
    <n v="3.8826965496971039E-2"/>
    <n v="0"/>
    <n v="0"/>
    <n v="7.9865480705299099E-2"/>
    <n v="0"/>
    <n v="0"/>
    <n v="0.50387663262306925"/>
    <n v="0"/>
    <n v="0"/>
    <n v="0"/>
    <n v="0"/>
    <n v="0"/>
    <n v="0"/>
    <n v="0"/>
    <n v="0"/>
    <n v="0"/>
    <n v="0"/>
    <n v="0"/>
    <n v="0"/>
    <n v="0.22019187690657019"/>
    <n v="0"/>
    <m/>
    <n v="0"/>
    <n v="0"/>
    <n v="0"/>
    <n v="0"/>
    <n v="0"/>
    <x v="0"/>
    <m/>
    <s v="No root cause"/>
    <s v="No root cause"/>
    <s v="No root cause"/>
    <x v="3"/>
    <s v=""/>
    <s v="CTR_269"/>
    <m/>
    <s v=""/>
  </r>
  <r>
    <s v="Nkolndongo"/>
    <s v="CTR_109"/>
    <s v="Yaounde"/>
    <s v="IHS"/>
    <s v="Grid-Gen"/>
    <s v="CENTRE"/>
    <s v="Yaounde"/>
    <s v="ZTE"/>
    <n v="0"/>
    <n v="0"/>
    <n v="0.17599655283606258"/>
    <n v="0"/>
    <n v="0"/>
    <n v="0"/>
    <n v="0"/>
    <n v="0"/>
    <n v="0"/>
    <n v="2.1526939529097084E-2"/>
    <n v="0"/>
    <n v="0"/>
    <n v="0"/>
    <n v="0"/>
    <n v="0"/>
    <n v="0"/>
    <n v="0"/>
    <n v="0"/>
    <n v="0"/>
    <n v="0"/>
    <n v="0"/>
    <n v="0"/>
    <n v="0.21441331153173401"/>
    <n v="0"/>
    <m/>
    <n v="0"/>
    <n v="0"/>
    <n v="0"/>
    <n v="0"/>
    <n v="0"/>
    <x v="0"/>
    <m/>
    <s v="No root cause"/>
    <s v="No root cause"/>
    <s v="No root cause"/>
    <x v="3"/>
    <s v=""/>
    <s v="CTR_109"/>
    <m/>
    <s v=""/>
  </r>
  <r>
    <s v="BOVA-II-IHS"/>
    <s v="SUO_221"/>
    <s v="SUD-OUEST"/>
    <s v="IHS"/>
    <s v="Grid-Gen"/>
    <s v="SUD-OUEST"/>
    <s v="Buea"/>
    <s v="Huawei"/>
    <n v="0"/>
    <n v="0"/>
    <n v="0"/>
    <n v="0"/>
    <n v="0"/>
    <n v="0.33656576292757817"/>
    <n v="0"/>
    <n v="0"/>
    <n v="0"/>
    <n v="0"/>
    <n v="0"/>
    <n v="0"/>
    <n v="7.1340313269583622E-3"/>
    <n v="0"/>
    <n v="0"/>
    <n v="0"/>
    <n v="4.7500164082720513"/>
    <n v="0"/>
    <n v="0"/>
    <n v="0"/>
    <n v="0"/>
    <n v="0"/>
    <n v="0.20777866239766229"/>
    <n v="0"/>
    <m/>
    <n v="0"/>
    <n v="0"/>
    <n v="0"/>
    <n v="0"/>
    <n v="0"/>
    <x v="0"/>
    <m/>
    <s v="No root cause"/>
    <s v="No root cause"/>
    <s v="No root cause"/>
    <x v="3"/>
    <s v=""/>
    <s v="SUO_221"/>
    <m/>
    <s v=""/>
  </r>
  <r>
    <s v="Omnisport-Rail-IHS"/>
    <s v="CTR_161"/>
    <s v="Yaounde"/>
    <s v="IHS"/>
    <s v="Grid-Gen"/>
    <s v="CENTRE"/>
    <s v="Yaounde"/>
    <s v="ZTE"/>
    <n v="0"/>
    <n v="0"/>
    <n v="0"/>
    <n v="0"/>
    <n v="0"/>
    <n v="0"/>
    <n v="0"/>
    <n v="2.3130491420613932"/>
    <n v="0"/>
    <n v="0"/>
    <n v="0"/>
    <n v="0"/>
    <n v="0"/>
    <n v="0"/>
    <n v="0"/>
    <n v="0"/>
    <n v="0"/>
    <n v="0"/>
    <n v="0"/>
    <n v="0"/>
    <n v="0"/>
    <n v="0"/>
    <n v="0.20057329075743494"/>
    <n v="0"/>
    <m/>
    <n v="0"/>
    <n v="0"/>
    <n v="0"/>
    <n v="0"/>
    <n v="0"/>
    <x v="0"/>
    <m/>
    <s v="No root cause"/>
    <s v="No root cause"/>
    <s v="No root cause"/>
    <x v="3"/>
    <s v=""/>
    <s v="CTR_161"/>
    <m/>
    <s v=""/>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19370678560523721"/>
    <n v="0"/>
    <m/>
    <n v="0"/>
    <n v="0"/>
    <n v="0"/>
    <n v="0"/>
    <n v="0"/>
    <x v="0"/>
    <m/>
    <s v="No root cause"/>
    <s v="No root cause"/>
    <s v="No root cause"/>
    <x v="3"/>
    <s v=""/>
    <s v="CTR_389"/>
    <m/>
    <s v=""/>
  </r>
  <r>
    <s v="Olezoa"/>
    <s v="CTR_035"/>
    <s v="Yaounde"/>
    <s v="IHS"/>
    <s v="GridOnly"/>
    <s v="CENTRE"/>
    <s v="Yaounde"/>
    <s v="ZTE"/>
    <n v="0"/>
    <n v="0"/>
    <n v="0"/>
    <n v="8.435992044128442E-3"/>
    <n v="0"/>
    <n v="0"/>
    <n v="1.6729303461717124E-2"/>
    <n v="0"/>
    <n v="0"/>
    <n v="8.0792904777802401E-3"/>
    <n v="0"/>
    <n v="0"/>
    <n v="0"/>
    <n v="0"/>
    <n v="0"/>
    <n v="0"/>
    <n v="0"/>
    <n v="0"/>
    <n v="0"/>
    <n v="0"/>
    <n v="0"/>
    <n v="0"/>
    <n v="0.18739316788087859"/>
    <n v="0"/>
    <m/>
    <n v="0"/>
    <n v="0"/>
    <n v="0"/>
    <n v="0"/>
    <n v="0"/>
    <x v="0"/>
    <m/>
    <s v="No root cause"/>
    <s v="No root cause"/>
    <s v="No root cause"/>
    <x v="3"/>
    <s v=""/>
    <s v="CTR_035"/>
    <m/>
    <s v=""/>
  </r>
  <r>
    <s v="Acropole-IHS"/>
    <s v="CTR_129"/>
    <s v="Yaounde"/>
    <s v="IHS"/>
    <s v="Grid-Gen"/>
    <s v="CENTRE"/>
    <s v="Yaounde"/>
    <s v="ZTE"/>
    <n v="0"/>
    <n v="0"/>
    <n v="0"/>
    <n v="0"/>
    <n v="0"/>
    <n v="0"/>
    <n v="0"/>
    <n v="0"/>
    <n v="0"/>
    <n v="1.6533117600226025E-2"/>
    <n v="0"/>
    <n v="0"/>
    <n v="0"/>
    <n v="0"/>
    <n v="0"/>
    <n v="0"/>
    <n v="0"/>
    <n v="0"/>
    <n v="0"/>
    <n v="0"/>
    <n v="0"/>
    <n v="0"/>
    <n v="0.18703646631453055"/>
    <n v="0"/>
    <m/>
    <n v="0"/>
    <n v="0"/>
    <n v="0"/>
    <n v="0"/>
    <n v="0"/>
    <x v="0"/>
    <m/>
    <s v="No root cause"/>
    <s v="No root cause"/>
    <s v="No root cause"/>
    <x v="3"/>
    <s v=""/>
    <s v="CTR_129"/>
    <m/>
    <s v=""/>
  </r>
  <r>
    <s v="Foumban-Ndjidare"/>
    <s v="OST_087"/>
    <s v="OUEST"/>
    <s v="IHS"/>
    <s v="Grid-Gen"/>
    <s v="OUEST"/>
    <s v="Foumban"/>
    <s v="Huawei"/>
    <n v="0.58561479655169457"/>
    <n v="0.3153955249648292"/>
    <n v="0"/>
    <n v="0"/>
    <n v="0"/>
    <n v="0"/>
    <n v="0"/>
    <n v="0"/>
    <n v="0"/>
    <n v="0"/>
    <n v="9.32774595999806E-2"/>
    <n v="0"/>
    <n v="1.2403405215832983"/>
    <n v="0"/>
    <n v="0"/>
    <n v="0"/>
    <n v="0"/>
    <n v="0"/>
    <n v="0"/>
    <n v="0"/>
    <n v="0.22370538733509687"/>
    <n v="0.22370538733509687"/>
    <n v="0.18607337208539151"/>
    <n v="0"/>
    <m/>
    <n v="0"/>
    <n v="0"/>
    <n v="0"/>
    <n v="0"/>
    <n v="0"/>
    <x v="0"/>
    <m/>
    <s v="No root cause"/>
    <s v="No root cause"/>
    <s v="No root cause"/>
    <x v="3"/>
    <s v=""/>
    <s v="OST_087"/>
    <m/>
    <s v=""/>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n v="0.18585935114558211"/>
    <n v="0"/>
    <m/>
    <n v="0"/>
    <n v="0"/>
    <n v="0"/>
    <n v="0"/>
    <n v="0"/>
    <x v="0"/>
    <m/>
    <s v="No root cause"/>
    <s v="No root cause"/>
    <s v="No root cause"/>
    <x v="3"/>
    <s v=""/>
    <s v="CTR_947"/>
    <m/>
    <s v=""/>
  </r>
  <r>
    <s v="C-Supreme"/>
    <s v="CTR_240"/>
    <s v="Yaounde"/>
    <s v="IHS"/>
    <s v="GridOnly"/>
    <s v="CENTRE"/>
    <s v="Yaounde"/>
    <s v="ZTE"/>
    <n v="0"/>
    <n v="0"/>
    <n v="4.3238293767995595"/>
    <n v="0"/>
    <n v="0"/>
    <n v="0"/>
    <n v="0"/>
    <n v="0"/>
    <n v="0"/>
    <n v="2.5022614879306262E-2"/>
    <n v="0"/>
    <n v="0"/>
    <n v="0"/>
    <n v="0"/>
    <n v="0"/>
    <n v="0"/>
    <n v="0"/>
    <n v="0"/>
    <n v="0"/>
    <n v="0"/>
    <n v="0"/>
    <n v="0"/>
    <n v="0.18489625691644324"/>
    <n v="0"/>
    <m/>
    <n v="0"/>
    <n v="0"/>
    <n v="0"/>
    <n v="0"/>
    <n v="0"/>
    <x v="0"/>
    <m/>
    <s v="No root cause"/>
    <s v="No root cause"/>
    <s v="No root cause"/>
    <x v="3"/>
    <s v=""/>
    <s v="CTR_240"/>
    <m/>
    <s v=""/>
  </r>
  <r>
    <s v="Nkolbisson-II"/>
    <s v="CTR_761"/>
    <s v="Yaounde"/>
    <s v="CAMUSAT"/>
    <s v="Good Grid + GE"/>
    <s v="CENTRE"/>
    <s v="Yaounde"/>
    <s v="ZTE"/>
    <n v="0"/>
    <n v="0"/>
    <n v="0"/>
    <n v="0"/>
    <n v="0"/>
    <n v="1.3489561485362387"/>
    <n v="0"/>
    <n v="2.0541016399711221"/>
    <n v="0"/>
    <n v="0.63350198183390394"/>
    <n v="0"/>
    <n v="0"/>
    <n v="0"/>
    <n v="0"/>
    <n v="0"/>
    <n v="0"/>
    <n v="0"/>
    <n v="0"/>
    <n v="0"/>
    <n v="0"/>
    <n v="0"/>
    <n v="0"/>
    <n v="0.17631758424577568"/>
    <n v="0"/>
    <m/>
    <n v="0"/>
    <n v="0"/>
    <n v="0"/>
    <n v="0"/>
    <n v="0"/>
    <x v="0"/>
    <m/>
    <s v="No root cause"/>
    <s v="No root cause"/>
    <s v="No root cause"/>
    <x v="3"/>
    <s v=""/>
    <s v="CTR_761"/>
    <m/>
    <s v=""/>
  </r>
  <r>
    <s v="Mimboman-Liberte-IHS"/>
    <s v="CTR_552"/>
    <s v="Yaounde"/>
    <s v="IHS"/>
    <s v="Grid-Gen"/>
    <s v="CENTRE"/>
    <s v="Yaounde"/>
    <s v="ZTE"/>
    <n v="0"/>
    <n v="0"/>
    <n v="0"/>
    <n v="0"/>
    <n v="0"/>
    <n v="0"/>
    <n v="0"/>
    <n v="6.1184306272525699"/>
    <n v="5.5394861499915811"/>
    <n v="0"/>
    <n v="0"/>
    <n v="0"/>
    <n v="0"/>
    <n v="0"/>
    <n v="0"/>
    <n v="0"/>
    <n v="0"/>
    <n v="0"/>
    <n v="0"/>
    <n v="3.7275313683356997E-3"/>
    <n v="0"/>
    <n v="0"/>
    <n v="0.17440923086581464"/>
    <n v="0"/>
    <m/>
    <n v="0"/>
    <n v="0"/>
    <n v="0"/>
    <n v="0"/>
    <n v="0"/>
    <x v="0"/>
    <m/>
    <s v="No root cause"/>
    <s v="No root cause"/>
    <s v="No root cause"/>
    <x v="3"/>
    <s v=""/>
    <s v="CTR_552"/>
    <m/>
    <s v=""/>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17398118898619741"/>
    <n v="0"/>
    <m/>
    <n v="0"/>
    <n v="0"/>
    <n v="0"/>
    <n v="0"/>
    <n v="0"/>
    <x v="0"/>
    <m/>
    <s v="No root cause"/>
    <s v="No root cause"/>
    <s v="No root cause"/>
    <x v="3"/>
    <s v=""/>
    <s v="CTR_471"/>
    <m/>
    <s v=""/>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n v="0.15356002431277882"/>
    <n v="0"/>
    <m/>
    <n v="0"/>
    <n v="0"/>
    <n v="0"/>
    <n v="0"/>
    <n v="0"/>
    <x v="0"/>
    <m/>
    <s v="No root cause"/>
    <s v="No root cause"/>
    <s v="No root cause"/>
    <x v="3"/>
    <s v=""/>
    <s v="ADM_180"/>
    <m/>
    <s v=""/>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1449278464071595"/>
    <n v="0"/>
    <m/>
    <n v="0"/>
    <n v="0"/>
    <n v="0"/>
    <n v="0"/>
    <n v="0"/>
    <x v="0"/>
    <m/>
    <s v="No root cause"/>
    <s v="No root cause"/>
    <s v="No root cause"/>
    <x v="3"/>
    <s v=""/>
    <s v="CTR_520"/>
    <m/>
    <s v=""/>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13873907423102241"/>
    <n v="0"/>
    <m/>
    <n v="0"/>
    <n v="0"/>
    <n v="0"/>
    <n v="0"/>
    <n v="0"/>
    <x v="0"/>
    <m/>
    <s v="No root cause"/>
    <s v="No root cause"/>
    <s v="No root cause"/>
    <x v="3"/>
    <s v=""/>
    <s v="CTR_376"/>
    <m/>
    <s v=""/>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13292483869955218"/>
    <n v="0"/>
    <m/>
    <n v="0"/>
    <n v="0"/>
    <n v="0"/>
    <n v="0"/>
    <n v="0"/>
    <x v="0"/>
    <m/>
    <s v="No root cause"/>
    <s v="No root cause"/>
    <s v="No root cause"/>
    <x v="3"/>
    <s v=""/>
    <s v="CTR_583"/>
    <m/>
    <s v=""/>
  </r>
  <r>
    <s v="Mvog-Ada-New"/>
    <s v="CTR_347"/>
    <s v="Yaounde"/>
    <m/>
    <m/>
    <s v="CENTRE"/>
    <s v="Yaounde"/>
    <s v="ZTE"/>
    <n v="0"/>
    <n v="0"/>
    <n v="0"/>
    <n v="0"/>
    <n v="0"/>
    <n v="0"/>
    <n v="0"/>
    <n v="0"/>
    <n v="0"/>
    <n v="0.31609109301920768"/>
    <n v="0"/>
    <n v="0"/>
    <n v="0"/>
    <n v="0"/>
    <n v="0"/>
    <n v="0"/>
    <n v="0"/>
    <n v="0"/>
    <n v="0"/>
    <n v="0"/>
    <n v="0"/>
    <n v="0"/>
    <n v="0.13051710312670253"/>
    <n v="0"/>
    <m/>
    <n v="0"/>
    <n v="0"/>
    <n v="0"/>
    <n v="0"/>
    <n v="0"/>
    <x v="0"/>
    <m/>
    <s v="No root cause"/>
    <s v="No root cause"/>
    <s v="No root cause"/>
    <x v="3"/>
    <s v=""/>
    <s v="CTR_347"/>
    <m/>
    <s v=""/>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11726047355006269"/>
    <n v="0"/>
    <m/>
    <n v="0"/>
    <n v="0"/>
    <n v="0"/>
    <n v="0"/>
    <n v="0"/>
    <x v="0"/>
    <m/>
    <s v="IHS"/>
    <s v="POWER ISSUE"/>
    <s v="Defaut GE &amp; Power Cabinet"/>
    <x v="0"/>
    <s v="(05-10-2026 ticket): INC-20260510-00015036...Grid Outage"/>
    <s v="NRD_059"/>
    <m/>
    <s v=""/>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62007216786090424"/>
    <n v="0.62007216786090424"/>
    <n v="0.11143356932708978"/>
    <n v="0"/>
    <m/>
    <n v="0"/>
    <n v="0"/>
    <n v="0"/>
    <n v="0"/>
    <n v="0"/>
    <x v="0"/>
    <m/>
    <s v="No root cause"/>
    <s v="No root cause"/>
    <s v="No root cause"/>
    <x v="3"/>
    <s v="(05-10-2026 ticket): INC-20260510-00018501...Others"/>
    <s v="CTR_270"/>
    <m/>
    <s v=""/>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11077367142934635"/>
    <n v="0"/>
    <m/>
    <n v="0"/>
    <n v="0"/>
    <n v="0"/>
    <n v="0"/>
    <n v="0"/>
    <x v="0"/>
    <m/>
    <s v="No root cause"/>
    <s v="No root cause"/>
    <s v="No root cause"/>
    <x v="3"/>
    <s v=""/>
    <s v="CTR_096"/>
    <m/>
    <s v=""/>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10695696466942306"/>
    <n v="0"/>
    <m/>
    <n v="0"/>
    <n v="0"/>
    <n v="0"/>
    <n v="0"/>
    <n v="0"/>
    <x v="0"/>
    <m/>
    <s v="No root cause"/>
    <s v="No root cause"/>
    <s v="No root cause"/>
    <x v="3"/>
    <s v=""/>
    <s v="CTR_558"/>
    <m/>
    <s v=""/>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9.9466231776116784E-2"/>
    <n v="0"/>
    <m/>
    <n v="0"/>
    <n v="0"/>
    <n v="0"/>
    <n v="0"/>
    <n v="0"/>
    <x v="0"/>
    <m/>
    <s v="No root cause"/>
    <s v="No root cause"/>
    <s v="No root cause"/>
    <x v="3"/>
    <s v=""/>
    <s v="CTR_655"/>
    <m/>
    <s v=""/>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9.9305716071260708E-2"/>
    <n v="0"/>
    <m/>
    <n v="0"/>
    <n v="0"/>
    <n v="0"/>
    <n v="0"/>
    <n v="0"/>
    <x v="0"/>
    <m/>
    <s v="No root cause"/>
    <s v="No root cause"/>
    <s v="No root cause"/>
    <x v="3"/>
    <s v=""/>
    <s v="CTR_654"/>
    <m/>
    <s v=""/>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1.4829332568565177"/>
    <n v="10.410638410195382"/>
    <n v="4.9860458347244689"/>
    <n v="4.9860458347244689"/>
    <n v="9.613107213076337E-2"/>
    <n v="0"/>
    <m/>
    <n v="0"/>
    <n v="0"/>
    <n v="0"/>
    <n v="0"/>
    <n v="0"/>
    <x v="0"/>
    <m/>
    <s v="No root cause"/>
    <s v="No root cause"/>
    <s v="No root cause"/>
    <x v="3"/>
    <s v=""/>
    <s v="LIT_616"/>
    <m/>
    <s v=""/>
  </r>
  <r>
    <s v="Batchenga"/>
    <s v="CTR_032"/>
    <s v="CENTRE"/>
    <s v="CAMUSAT"/>
    <s v="Medium Grid + Solar + GE"/>
    <s v="CENTRE"/>
    <s v="Batchenga"/>
    <s v="NOKIA"/>
    <n v="0"/>
    <n v="0"/>
    <n v="0"/>
    <n v="0"/>
    <n v="0"/>
    <n v="0"/>
    <n v="5.500000290841775E-2"/>
    <n v="0"/>
    <n v="0"/>
    <n v="0"/>
    <n v="0"/>
    <n v="0"/>
    <n v="0"/>
    <n v="0"/>
    <n v="0"/>
    <n v="0"/>
    <n v="0"/>
    <n v="0"/>
    <n v="0"/>
    <n v="0"/>
    <n v="0"/>
    <n v="0"/>
    <n v="9.0981427334941758E-2"/>
    <n v="0"/>
    <m/>
    <n v="0"/>
    <n v="0"/>
    <n v="0"/>
    <n v="0"/>
    <n v="0"/>
    <x v="0"/>
    <m/>
    <s v="BSS"/>
    <s v="RAN ISSUE"/>
    <s v="BSS Hardware issue"/>
    <x v="1"/>
    <s v="(05-10-2026 cells nokia): 09/05/2026 : Check breaker and  interconnection (sfp, optical fiber) between system and radio module, swap its if needed "/>
    <s v="CTR_032"/>
    <m/>
    <s v=""/>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2.4344881903245415E-2"/>
    <n v="2.4344881903245415E-2"/>
    <n v="9.0138485816118913E-2"/>
    <n v="0"/>
    <m/>
    <n v="0"/>
    <n v="0"/>
    <n v="0"/>
    <n v="0"/>
    <n v="0"/>
    <x v="0"/>
    <m/>
    <s v="SPARE-ISSUE"/>
    <s v="SPARE-ISSUE"/>
    <s v="Warehouse HUAWEI"/>
    <x v="4"/>
    <s v="(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s v="ADM_026"/>
    <m/>
    <s v=""/>
  </r>
  <r>
    <s v="Ndogbong-Citadelle"/>
    <s v="LIT_344"/>
    <s v="Douala"/>
    <s v="IHS"/>
    <s v="Grid-Gen"/>
    <s v="LITTORAL"/>
    <s v="Douala"/>
    <s v="ZTE"/>
    <n v="0"/>
    <n v="6.2966743999566264"/>
    <n v="0"/>
    <n v="2.3185601812614315E-3"/>
    <n v="0"/>
    <n v="0"/>
    <n v="0"/>
    <n v="0"/>
    <n v="0"/>
    <n v="0"/>
    <n v="0"/>
    <n v="0"/>
    <n v="0"/>
    <n v="0"/>
    <n v="0"/>
    <n v="0"/>
    <n v="0"/>
    <n v="0"/>
    <n v="0"/>
    <n v="0"/>
    <n v="1.9094413197387239"/>
    <n v="1.9094413197387239"/>
    <n v="8.9835289484723052E-2"/>
    <n v="0"/>
    <m/>
    <n v="0"/>
    <n v="0"/>
    <n v="0"/>
    <n v="0"/>
    <n v="0"/>
    <x v="0"/>
    <m/>
    <s v="No root cause"/>
    <s v="No root cause"/>
    <s v="No root cause"/>
    <x v="3"/>
    <s v=""/>
    <s v="LIT_344"/>
    <m/>
    <s v=""/>
  </r>
  <r>
    <s v="Bda-Tubah-MTN"/>
    <s v="NRO_254"/>
    <s v="NORD-OUEST"/>
    <s v="IHS"/>
    <s v="Grid-Gen"/>
    <s v="NORD-OUEST"/>
    <s v="Bamenda"/>
    <s v="Huawei"/>
    <n v="0"/>
    <n v="0"/>
    <n v="0"/>
    <n v="0"/>
    <n v="0"/>
    <n v="0"/>
    <n v="0"/>
    <n v="0"/>
    <n v="0"/>
    <n v="0"/>
    <n v="0"/>
    <n v="0"/>
    <n v="0"/>
    <n v="0"/>
    <n v="0"/>
    <n v="0"/>
    <n v="0"/>
    <n v="0.93946275036882965"/>
    <n v="0"/>
    <n v="0.13545741982062195"/>
    <n v="0"/>
    <n v="0"/>
    <n v="8.1327957127325351E-2"/>
    <n v="0"/>
    <m/>
    <n v="0"/>
    <n v="0"/>
    <n v="0"/>
    <n v="0"/>
    <n v="0"/>
    <x v="0"/>
    <m/>
    <s v="No root cause"/>
    <s v="No root cause"/>
    <s v="No root cause"/>
    <x v="3"/>
    <s v=""/>
    <s v="NRO_254"/>
    <m/>
    <s v=""/>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18.491409199476074"/>
    <n v="18.491409199476074"/>
    <n v="18.491409199476074"/>
    <n v="18.491409199476074"/>
    <n v="18.491409199476074"/>
    <n v="18.491409199476074"/>
    <n v="10.114053367347879"/>
    <n v="0.1710612387826087"/>
    <n v="3.69771071847637E-2"/>
    <n v="0.31698164493902359"/>
    <n v="0.31698164493902359"/>
    <n v="6.3457208653294642E-2"/>
    <n v="0"/>
    <m/>
    <n v="0"/>
    <n v="0"/>
    <n v="0"/>
    <n v="0"/>
    <n v="0"/>
    <x v="0"/>
    <m/>
    <s v="No root cause"/>
    <s v="No root cause"/>
    <s v="No root cause"/>
    <x v="3"/>
    <s v=""/>
    <s v="CTR_699"/>
    <m/>
    <s v=""/>
  </r>
  <r>
    <s v="Berunda-MTN"/>
    <s v="SUO_066"/>
    <s v="SUD-OUEST"/>
    <s v="IHS"/>
    <s v="Grid-Gen"/>
    <s v="SUD-OUEST"/>
    <s v="Buea"/>
    <s v="Huawei"/>
    <n v="0"/>
    <n v="0"/>
    <n v="0"/>
    <n v="0"/>
    <n v="0"/>
    <n v="0"/>
    <n v="0"/>
    <n v="0"/>
    <n v="0"/>
    <n v="0"/>
    <n v="0"/>
    <n v="0"/>
    <n v="0"/>
    <n v="0"/>
    <n v="0"/>
    <n v="0"/>
    <n v="4.7109575867569546"/>
    <n v="0"/>
    <n v="0"/>
    <n v="0"/>
    <n v="0"/>
    <n v="0"/>
    <n v="5.6055651151575348E-2"/>
    <n v="0"/>
    <m/>
    <n v="0"/>
    <n v="0"/>
    <n v="0"/>
    <n v="0"/>
    <n v="0"/>
    <x v="0"/>
    <m/>
    <s v="No root cause"/>
    <s v="No root cause"/>
    <s v="No root cause"/>
    <x v="3"/>
    <s v=""/>
    <s v="SUO_066"/>
    <m/>
    <s v=""/>
  </r>
  <r>
    <s v="Sibongo"/>
    <s v="LIT_507"/>
    <s v="LITTORAL"/>
    <s v="IHS"/>
    <s v="Grid-Gen"/>
    <s v="LITTORAL"/>
    <s v="Sibongo"/>
    <s v="NOKIA"/>
    <n v="0"/>
    <n v="0"/>
    <n v="0"/>
    <n v="0"/>
    <n v="0"/>
    <n v="0"/>
    <n v="0"/>
    <n v="0"/>
    <n v="0"/>
    <n v="0"/>
    <n v="0"/>
    <n v="2.7697876626915651E-2"/>
    <n v="0"/>
    <n v="0"/>
    <n v="2.7697876626915655E-2"/>
    <n v="1.0701666299831919E-3"/>
    <n v="0"/>
    <n v="0"/>
    <n v="0"/>
    <n v="0"/>
    <n v="0"/>
    <n v="0"/>
    <n v="5.4737506847801071E-2"/>
    <n v="0"/>
    <m/>
    <n v="0"/>
    <n v="0"/>
    <n v="0"/>
    <n v="0"/>
    <n v="0"/>
    <x v="0"/>
    <m/>
    <s v="No root cause"/>
    <s v="No root cause"/>
    <s v="No root cause"/>
    <x v="3"/>
    <s v=""/>
    <s v="LIT_507"/>
    <m/>
    <s v=""/>
  </r>
  <r>
    <s v="Crf-Nkolbisson"/>
    <s v="CTR_256"/>
    <s v="Yaounde"/>
    <s v="IHS"/>
    <s v="Grid-Gen"/>
    <s v="CENTRE"/>
    <s v="Yaounde"/>
    <s v="ZTE"/>
    <n v="0.18874863383300125"/>
    <n v="0"/>
    <n v="0"/>
    <n v="0"/>
    <n v="0"/>
    <n v="0"/>
    <n v="0.35844940402302272"/>
    <n v="0"/>
    <n v="0"/>
    <n v="0"/>
    <n v="0"/>
    <n v="0"/>
    <n v="0"/>
    <n v="0"/>
    <n v="0"/>
    <n v="0"/>
    <n v="0"/>
    <n v="0"/>
    <n v="0"/>
    <n v="0"/>
    <n v="0"/>
    <n v="0"/>
    <n v="5.3808431283583182E-2"/>
    <n v="0"/>
    <m/>
    <n v="0"/>
    <n v="0"/>
    <n v="0"/>
    <n v="0"/>
    <n v="0"/>
    <x v="0"/>
    <m/>
    <s v="No root cause"/>
    <s v="No root cause"/>
    <s v="No root cause"/>
    <x v="3"/>
    <s v=""/>
    <s v="CTR_256"/>
    <m/>
    <s v=""/>
  </r>
  <r>
    <s v="Orange-Bastos"/>
    <s v="CTR_820"/>
    <s v="Yaounde"/>
    <m/>
    <m/>
    <s v="CENTRE"/>
    <s v="Yaounde"/>
    <s v="ZTE"/>
    <n v="0"/>
    <n v="0"/>
    <n v="0"/>
    <n v="0"/>
    <n v="0"/>
    <n v="0"/>
    <n v="0"/>
    <n v="0"/>
    <n v="0"/>
    <n v="0"/>
    <n v="9.6309422913952957E-4"/>
    <n v="0"/>
    <n v="0"/>
    <n v="0"/>
    <n v="0"/>
    <n v="0"/>
    <n v="0"/>
    <n v="0"/>
    <n v="0"/>
    <n v="0"/>
    <n v="0"/>
    <n v="0"/>
    <n v="3.9005316280144788E-2"/>
    <n v="0"/>
    <m/>
    <n v="0"/>
    <n v="0"/>
    <n v="0"/>
    <n v="0"/>
    <n v="0"/>
    <x v="0"/>
    <m/>
    <s v="No root cause"/>
    <s v="No root cause"/>
    <s v="No root cause"/>
    <x v="3"/>
    <s v=""/>
    <s v="CTR_820"/>
    <m/>
    <s v=""/>
  </r>
  <r>
    <s v="Bonewonda"/>
    <s v="LIT_074"/>
    <s v="Douala"/>
    <s v="IHS"/>
    <s v="Grid-Gen"/>
    <s v="LITTORAL"/>
    <s v="Douala"/>
    <s v="ZTE"/>
    <n v="0"/>
    <n v="0"/>
    <n v="0"/>
    <n v="0"/>
    <n v="26.782633912902032"/>
    <n v="43.476499074002732"/>
    <n v="0"/>
    <n v="0"/>
    <n v="0"/>
    <n v="0"/>
    <n v="0"/>
    <n v="0"/>
    <n v="0"/>
    <n v="0"/>
    <n v="0"/>
    <n v="0"/>
    <n v="0"/>
    <n v="0"/>
    <n v="0"/>
    <n v="0"/>
    <n v="0"/>
    <n v="0"/>
    <n v="3.0283962982938322E-2"/>
    <n v="0"/>
    <m/>
    <n v="0"/>
    <n v="0"/>
    <n v="0"/>
    <n v="0"/>
    <n v="0"/>
    <x v="0"/>
    <m/>
    <s v="No root cause"/>
    <s v="No root cause"/>
    <s v="No root cause"/>
    <x v="3"/>
    <s v=""/>
    <s v="LIT_074"/>
    <m/>
    <s v=""/>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2.755519600037654E-2"/>
    <n v="0"/>
    <m/>
    <n v="0"/>
    <n v="0"/>
    <n v="0"/>
    <n v="0"/>
    <n v="0"/>
    <x v="0"/>
    <m/>
    <s v="No root cause"/>
    <s v="No root cause"/>
    <s v="No root cause"/>
    <x v="3"/>
    <s v=""/>
    <s v="LIT_582"/>
    <m/>
    <s v=""/>
  </r>
  <r>
    <s v="Ndogbong-Hotel-Pacifique"/>
    <s v="LIT_619"/>
    <s v="Douala"/>
    <s v="CAMUSAT"/>
    <s v="Good Grid no GE - 12h"/>
    <s v="LITTORAL"/>
    <s v="Douala"/>
    <s v="ZTE"/>
    <n v="0"/>
    <n v="0"/>
    <n v="0"/>
    <n v="1.6051570485655401E-3"/>
    <n v="0"/>
    <n v="0"/>
    <n v="0"/>
    <n v="0"/>
    <n v="0"/>
    <n v="0"/>
    <n v="0"/>
    <n v="0"/>
    <n v="0"/>
    <n v="0"/>
    <n v="0"/>
    <n v="0"/>
    <n v="0"/>
    <n v="0"/>
    <n v="0"/>
    <n v="0"/>
    <n v="0"/>
    <n v="0"/>
    <n v="1.8905183016439186E-2"/>
    <n v="0"/>
    <m/>
    <n v="0"/>
    <n v="0"/>
    <n v="0"/>
    <n v="0"/>
    <n v="0"/>
    <x v="0"/>
    <m/>
    <s v="No root cause"/>
    <s v="No root cause"/>
    <s v="No root cause"/>
    <x v="3"/>
    <s v=""/>
    <s v="LIT_619"/>
    <m/>
    <s v=""/>
  </r>
  <r>
    <s v="Nkoabang-Nord"/>
    <s v="CTR_708"/>
    <s v="Yaounde"/>
    <s v="CAMUSAT"/>
    <s v="Good Grid + GE"/>
    <s v="CENTRE"/>
    <s v="Yaounde"/>
    <s v="ZTE"/>
    <n v="0"/>
    <n v="0"/>
    <n v="0"/>
    <n v="0"/>
    <n v="0"/>
    <n v="0"/>
    <n v="0"/>
    <n v="0"/>
    <n v="0.11701594884043463"/>
    <n v="0"/>
    <n v="0"/>
    <n v="0"/>
    <n v="0"/>
    <n v="0"/>
    <n v="0"/>
    <n v="0"/>
    <n v="0"/>
    <n v="0"/>
    <n v="0"/>
    <n v="0"/>
    <n v="0"/>
    <n v="0"/>
    <n v="1.6729303461717297E-2"/>
    <n v="0"/>
    <m/>
    <n v="0"/>
    <n v="0"/>
    <n v="0"/>
    <n v="0"/>
    <n v="0"/>
    <x v="0"/>
    <m/>
    <s v="No root cause"/>
    <s v="No root cause"/>
    <s v="No root cause"/>
    <x v="3"/>
    <s v=""/>
    <s v="CTR_708"/>
    <m/>
    <s v=""/>
  </r>
  <r>
    <s v="Oyomabang-Ecole-IHS"/>
    <s v="CTR_553"/>
    <s v="Yaounde"/>
    <s v="IHS"/>
    <s v="Grid-Gen"/>
    <s v="CENTRE"/>
    <s v="Yaounde"/>
    <s v="ZTE"/>
    <n v="0.16584839327346426"/>
    <n v="0"/>
    <n v="0"/>
    <n v="0"/>
    <n v="0"/>
    <n v="0"/>
    <n v="0.33171462162524651"/>
    <n v="0"/>
    <n v="0"/>
    <n v="0"/>
    <n v="0"/>
    <n v="0"/>
    <n v="0"/>
    <n v="0"/>
    <n v="0"/>
    <n v="0"/>
    <n v="0"/>
    <n v="0"/>
    <n v="0"/>
    <n v="0"/>
    <n v="0"/>
    <n v="0"/>
    <n v="1.2520224978811941E-2"/>
    <n v="0"/>
    <m/>
    <n v="0"/>
    <n v="0"/>
    <n v="0"/>
    <n v="0"/>
    <n v="0"/>
    <x v="0"/>
    <m/>
    <s v="No root cause"/>
    <s v="No root cause"/>
    <s v="No root cause"/>
    <x v="3"/>
    <s v=""/>
    <s v="CTR_553"/>
    <m/>
    <s v=""/>
  </r>
  <r>
    <s v="Minisite_Crf-Nkoabang"/>
    <s v="CTR_881"/>
    <s v="Yaounde"/>
    <s v="IHS"/>
    <s v="Grid + Solar"/>
    <s v="CENTRE"/>
    <s v="Yaounde"/>
    <s v="ZTE"/>
    <n v="0"/>
    <n v="0"/>
    <n v="0"/>
    <n v="0"/>
    <n v="0"/>
    <n v="0"/>
    <n v="0"/>
    <n v="0"/>
    <n v="0"/>
    <n v="0"/>
    <n v="0"/>
    <n v="0"/>
    <n v="0"/>
    <n v="0"/>
    <n v="0"/>
    <n v="0"/>
    <n v="0"/>
    <n v="0"/>
    <n v="0"/>
    <n v="0"/>
    <n v="0"/>
    <n v="0"/>
    <n v="1.2127853255829116E-2"/>
    <n v="0"/>
    <m/>
    <n v="0"/>
    <n v="0"/>
    <n v="0"/>
    <n v="0"/>
    <n v="0"/>
    <x v="0"/>
    <m/>
    <s v="No root cause"/>
    <s v="No root cause"/>
    <s v="No root cause"/>
    <x v="3"/>
    <s v=""/>
    <s v="CTR_881"/>
    <m/>
    <s v=""/>
  </r>
  <r>
    <s v="Mendong-II"/>
    <s v="CTR_476"/>
    <s v="Yaounde"/>
    <s v="IHS"/>
    <s v="Grid-Gen"/>
    <s v="CENTRE"/>
    <s v="Yaounde"/>
    <s v="ZTE"/>
    <n v="0"/>
    <n v="0"/>
    <n v="0"/>
    <n v="0"/>
    <n v="0"/>
    <n v="0"/>
    <n v="0"/>
    <n v="0"/>
    <n v="0"/>
    <n v="0"/>
    <n v="0"/>
    <n v="0"/>
    <n v="0"/>
    <n v="0"/>
    <n v="0"/>
    <n v="0"/>
    <n v="0"/>
    <n v="0"/>
    <n v="0"/>
    <n v="0"/>
    <n v="0"/>
    <n v="0"/>
    <n v="1.1717646454529062E-2"/>
    <n v="0"/>
    <m/>
    <n v="0"/>
    <n v="0"/>
    <n v="0"/>
    <n v="0"/>
    <n v="0"/>
    <x v="0"/>
    <m/>
    <s v="No root cause"/>
    <s v="No root cause"/>
    <s v="No root cause"/>
    <x v="3"/>
    <s v=""/>
    <s v="CTR_476"/>
    <m/>
    <s v=""/>
  </r>
  <r>
    <s v="Indoor-Agence-Ngaoundere"/>
    <s v="ADM_176"/>
    <s v="Ngaoundere"/>
    <m/>
    <m/>
    <s v="ADAMAOUA"/>
    <s v="Ngaoundere"/>
    <s v="Huawei"/>
    <n v="0"/>
    <n v="2.9427879223703247E-3"/>
    <n v="0"/>
    <n v="0"/>
    <n v="0"/>
    <n v="0"/>
    <n v="0"/>
    <n v="0"/>
    <n v="0"/>
    <n v="0"/>
    <n v="0"/>
    <n v="0"/>
    <n v="0"/>
    <n v="0"/>
    <n v="0"/>
    <n v="0"/>
    <n v="1.1236099339959421E-2"/>
    <n v="0"/>
    <n v="0"/>
    <n v="0"/>
    <n v="0"/>
    <n v="0"/>
    <n v="8.0257852428281592E-3"/>
    <n v="0"/>
    <m/>
    <n v="0"/>
    <n v="0"/>
    <n v="0"/>
    <n v="0"/>
    <n v="0"/>
    <x v="0"/>
    <m/>
    <s v="No root cause"/>
    <s v="No root cause"/>
    <s v="No root cause"/>
    <x v="3"/>
    <s v=""/>
    <s v="ADM_176"/>
    <m/>
    <s v=""/>
  </r>
  <r>
    <s v="Nkan"/>
    <s v="LIT_514"/>
    <s v="LITTORAL"/>
    <s v="IHS"/>
    <s v="Hybrid-Gen"/>
    <s v="LITTORAL"/>
    <s v="Nkan"/>
    <s v="NOKIA"/>
    <n v="0"/>
    <n v="0"/>
    <n v="0"/>
    <n v="0"/>
    <n v="0"/>
    <n v="0.99298681685940637"/>
    <n v="0"/>
    <n v="0"/>
    <n v="1.2955775048836102"/>
    <n v="7.0526930887202379"/>
    <n v="1.4685480284032921"/>
    <n v="3.6992270990460372"/>
    <n v="0"/>
    <n v="0.27980548219303192"/>
    <n v="3.6992270990460372"/>
    <n v="0"/>
    <n v="0"/>
    <n v="0"/>
    <n v="0"/>
    <n v="0.3798693330822156"/>
    <n v="0"/>
    <n v="0"/>
    <n v="3.2104998899488914E-3"/>
    <n v="0"/>
    <m/>
    <n v="0"/>
    <n v="0"/>
    <n v="0"/>
    <n v="0"/>
    <n v="0"/>
    <x v="0"/>
    <m/>
    <s v="No root cause"/>
    <s v="No root cause"/>
    <s v="No root cause"/>
    <x v="3"/>
    <s v=""/>
    <s v="LIT_514"/>
    <m/>
    <s v=""/>
  </r>
  <r>
    <s v="SongLoulou-IHS"/>
    <s v="LIT_200"/>
    <s v="LITTORAL"/>
    <s v="IHS"/>
    <s v="Grid-Gen"/>
    <s v="LITTORAL"/>
    <s v="Songloulou"/>
    <s v="NOKIA"/>
    <n v="0"/>
    <n v="0"/>
    <n v="0"/>
    <n v="0"/>
    <n v="0"/>
    <n v="0.99426933882033042"/>
    <n v="0"/>
    <n v="0"/>
    <n v="6.2402786523116866E-3"/>
    <n v="1.9455260434439701"/>
    <n v="9.2972309116965803"/>
    <n v="9.2451160421535636"/>
    <n v="9.2971226984682325"/>
    <n v="9.2449555264487078"/>
    <n v="9.2451160421535636"/>
    <n v="9.2451160421535636"/>
    <n v="9.2452230526234693"/>
    <n v="9.2453300630933732"/>
    <n v="6.2771306687015613"/>
    <n v="0.37837118650355428"/>
    <n v="0"/>
    <n v="0"/>
    <n v="2.5862360224589522E-3"/>
    <n v="0"/>
    <m/>
    <n v="0"/>
    <n v="0"/>
    <n v="0"/>
    <n v="0"/>
    <n v="0"/>
    <x v="0"/>
    <m/>
    <s v="No root cause"/>
    <s v="No root cause"/>
    <s v="No root cause"/>
    <x v="3"/>
    <s v=""/>
    <s v="LIT_200"/>
    <m/>
    <s v=""/>
  </r>
  <r>
    <s v="CTR_1054_Z_AKOK-Ndoe-MTN-IHS"/>
    <s v="CTR_1054"/>
    <s v="Yaounde"/>
    <s v="IHS"/>
    <s v=""/>
    <s v="CTR"/>
    <s v="Yaoundé"/>
    <s v="ZTE"/>
    <n v="0"/>
    <n v="0"/>
    <n v="0"/>
    <n v="0"/>
    <n v="0"/>
    <n v="0"/>
    <n v="0"/>
    <n v="0"/>
    <n v="0"/>
    <n v="0"/>
    <n v="0"/>
    <n v="0"/>
    <n v="0"/>
    <n v="0"/>
    <n v="0"/>
    <n v="0"/>
    <n v="0"/>
    <n v="0"/>
    <n v="0"/>
    <n v="4.5122748143011284E-3"/>
    <n v="0"/>
    <n v="0"/>
    <n v="2.4255706511659945E-3"/>
    <n v="0"/>
    <m/>
    <n v="0"/>
    <n v="0"/>
    <n v="0"/>
    <n v="0"/>
    <n v="0"/>
    <x v="0"/>
    <m/>
    <s v="No root cause"/>
    <s v="No root cause"/>
    <s v="No root cause"/>
    <x v="3"/>
    <s v=""/>
    <s v="CTR_1054"/>
    <m/>
    <s v=""/>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2484554822176806E-3"/>
    <n v="1.2484554822176806E-3"/>
    <n v="2.3185601812614311E-3"/>
    <n v="0"/>
    <m/>
    <n v="0"/>
    <n v="0"/>
    <n v="0"/>
    <n v="0"/>
    <n v="0"/>
    <x v="0"/>
    <m/>
    <s v="No root cause"/>
    <s v="No root cause"/>
    <s v="No root cause"/>
    <x v="3"/>
    <s v=""/>
    <s v="CTR_302"/>
    <m/>
    <s v=""/>
  </r>
  <r>
    <s v="Mbam"/>
    <s v="CTR_303"/>
    <s v="CENTRE"/>
    <s v="IHS"/>
    <s v="Hybrid-Gen"/>
    <s v="CENTRE"/>
    <s v="Mbam"/>
    <s v="NOKIA"/>
    <n v="1.2484554822176806E-3"/>
    <n v="0"/>
    <n v="0"/>
    <n v="0"/>
    <n v="4.4924352663456109"/>
    <n v="9.2966357389406529"/>
    <n v="9.2964734190981293"/>
    <n v="9.29679805878318"/>
    <n v="9.2964734190981293"/>
    <n v="9.2967439521690061"/>
    <n v="9.2967439521690061"/>
    <n v="4.6228522998690194"/>
    <n v="4.6228522998690194"/>
    <n v="4.6228522998690194"/>
    <n v="4.6228522998690194"/>
    <n v="4.6228522998690194"/>
    <n v="4.6228522998690194"/>
    <n v="4.6228522998690194"/>
    <n v="4.6228522998690194"/>
    <n v="2.4238344044566831"/>
    <n v="0"/>
    <n v="0"/>
    <n v="2.2293847896743806E-3"/>
    <n v="0"/>
    <m/>
    <n v="0"/>
    <n v="0"/>
    <n v="0"/>
    <n v="0"/>
    <n v="0"/>
    <x v="0"/>
    <m/>
    <s v="No root cause"/>
    <s v="No root cause"/>
    <s v="No root cause"/>
    <x v="3"/>
    <s v=""/>
    <s v="CTR_303"/>
    <m/>
    <s v=""/>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3.4906499774163611"/>
    <n v="1.8726832233265207E-3"/>
    <n v="2.8946332109133559"/>
    <n v="3.4906499774163611"/>
    <n v="3.7453664466530413E-3"/>
    <n v="3.6842561322419103"/>
    <n v="0"/>
    <n v="0"/>
    <n v="3.5670156634803098E-4"/>
    <n v="1.0701046990435794E-3"/>
    <n v="1.0701046990435794E-3"/>
    <n v="1.8726832233265207E-3"/>
    <n v="0"/>
    <m/>
    <n v="0"/>
    <n v="0"/>
    <n v="0"/>
    <n v="0"/>
    <n v="0"/>
    <x v="0"/>
    <m/>
    <s v="No root cause"/>
    <s v="No root cause"/>
    <s v="No root cause"/>
    <x v="3"/>
    <s v=""/>
    <s v="CTR_301"/>
    <m/>
    <s v=""/>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2484554822176806E-3"/>
    <n v="1.2306204039001678E-3"/>
    <n v="0"/>
    <n v="1.2484554822176804E-3"/>
    <n v="3.388664880305182E-3"/>
    <n v="2.364829620028063"/>
    <n v="0"/>
    <n v="0"/>
    <n v="0"/>
    <n v="0"/>
    <n v="0"/>
    <n v="1.4268062653917815E-3"/>
    <n v="0"/>
    <m/>
    <n v="0"/>
    <n v="0"/>
    <n v="0"/>
    <n v="0"/>
    <n v="0"/>
    <x v="0"/>
    <m/>
    <s v="No root cause"/>
    <s v="No root cause"/>
    <s v="No root cause"/>
    <x v="3"/>
    <s v=""/>
    <s v="CTR_406"/>
    <m/>
    <s v=""/>
  </r>
  <r>
    <s v="Endoum-Carrefour"/>
    <s v="SUD_108"/>
    <s v="CENTRE"/>
    <m/>
    <m/>
    <s v="SUD"/>
    <s v="Minton"/>
    <s v="NOKIA"/>
    <n v="0"/>
    <n v="0"/>
    <n v="0"/>
    <n v="0"/>
    <n v="0"/>
    <n v="0"/>
    <n v="0"/>
    <n v="0"/>
    <n v="0"/>
    <n v="0"/>
    <n v="0"/>
    <n v="0"/>
    <n v="0"/>
    <n v="0"/>
    <n v="0"/>
    <n v="0"/>
    <n v="0"/>
    <n v="0"/>
    <n v="0"/>
    <n v="0"/>
    <n v="0"/>
    <n v="0"/>
    <n v="1.3376308738047311E-3"/>
    <n v="0"/>
    <m/>
    <n v="0"/>
    <n v="0"/>
    <n v="0"/>
    <n v="0"/>
    <n v="0"/>
    <x v="0"/>
    <m/>
    <s v="No root cause"/>
    <s v="No root cause"/>
    <s v="No root cause"/>
    <x v="3"/>
    <s v=""/>
    <s v="SUD_108"/>
    <m/>
    <s v=""/>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3.3173245670353024E-3"/>
    <n v="3.3173245670353024E-3"/>
    <n v="8.9175391586964945E-4"/>
    <n v="0"/>
    <m/>
    <n v="0"/>
    <n v="0"/>
    <n v="0"/>
    <n v="0"/>
    <n v="0"/>
    <x v="0"/>
    <m/>
    <s v="No root cause"/>
    <s v="No root cause"/>
    <s v="No root cause"/>
    <x v="3"/>
    <s v=""/>
    <s v="CTR_367"/>
    <m/>
    <s v=""/>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22.33279970779008"/>
    <n v="22.33279970779008"/>
    <n v="5.7072250615671915E-4"/>
    <n v="0"/>
    <m/>
    <n v="0"/>
    <n v="0"/>
    <n v="0"/>
    <n v="0"/>
    <n v="0"/>
    <x v="0"/>
    <m/>
    <s v="No root cause"/>
    <s v="No root cause"/>
    <s v="No root cause"/>
    <x v="3"/>
    <s v=""/>
    <s v="LIT_856"/>
    <m/>
    <s v=""/>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4.4590276249291112E-4"/>
    <n v="0"/>
    <m/>
    <n v="0"/>
    <n v="0"/>
    <n v="0"/>
    <n v="0"/>
    <n v="0"/>
    <x v="0"/>
    <m/>
    <s v="No root cause"/>
    <s v="No root cause"/>
    <s v="No root cause"/>
    <x v="3"/>
    <s v=""/>
    <s v="LIT_135"/>
    <m/>
    <s v=""/>
  </r>
  <r>
    <s v="Djamboutou"/>
    <s v="NRD_003"/>
    <s v="Garoua"/>
    <s v="IHS"/>
    <s v="Grid-Gen"/>
    <s v="NORD"/>
    <s v="Garoua"/>
    <s v="Huawei"/>
    <n v="1.5203512511664143"/>
    <n v="9.8627983095199379E-2"/>
    <n v="0"/>
    <n v="0"/>
    <n v="0"/>
    <n v="0"/>
    <n v="0"/>
    <n v="0"/>
    <n v="0"/>
    <n v="0"/>
    <n v="0"/>
    <n v="0"/>
    <n v="0"/>
    <n v="0"/>
    <n v="0"/>
    <n v="0"/>
    <n v="0"/>
    <n v="0"/>
    <n v="0"/>
    <n v="0"/>
    <n v="0"/>
    <n v="0"/>
    <n v="2.675261747609386E-4"/>
    <n v="0"/>
    <m/>
    <n v="0"/>
    <n v="0"/>
    <n v="0"/>
    <n v="0"/>
    <n v="0"/>
    <x v="0"/>
    <m/>
    <s v="No root cause"/>
    <s v="No root cause"/>
    <s v="No root cause"/>
    <x v="3"/>
    <s v=""/>
    <s v="NRD_003"/>
    <m/>
    <s v=""/>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8.9175391586979543E-5"/>
    <n v="0"/>
    <m/>
    <n v="0"/>
    <n v="0"/>
    <n v="0"/>
    <n v="0"/>
    <n v="0"/>
    <x v="0"/>
    <m/>
    <s v="No root cause"/>
    <s v="No root cause"/>
    <s v="No root cause"/>
    <x v="3"/>
    <s v=""/>
    <s v="NRD_083"/>
    <m/>
    <s v=""/>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8.9175391586979543E-5"/>
    <n v="0"/>
    <m/>
    <n v="0"/>
    <n v="0"/>
    <n v="0"/>
    <n v="0"/>
    <n v="0"/>
    <x v="0"/>
    <m/>
    <s v="No root cause"/>
    <s v="No root cause"/>
    <s v="No root cause"/>
    <x v="3"/>
    <s v=""/>
    <s v="SUO_254"/>
    <m/>
    <s v=""/>
  </r>
  <r>
    <s v="Tole-Tea-IHS"/>
    <s v="SUO_152"/>
    <s v="SUD-OUEST"/>
    <s v="IHS"/>
    <s v="Grid-Gen"/>
    <s v="SUD-OUEST"/>
    <s v="Buea"/>
    <s v="Huawei"/>
    <n v="0"/>
    <n v="0"/>
    <n v="0"/>
    <n v="0"/>
    <n v="0"/>
    <n v="0"/>
    <n v="0"/>
    <n v="0"/>
    <n v="0"/>
    <n v="0"/>
    <n v="0"/>
    <n v="0"/>
    <n v="0"/>
    <n v="6.6797718822142906"/>
    <n v="0"/>
    <n v="0"/>
    <n v="1.7545258294738224"/>
    <n v="0"/>
    <n v="0"/>
    <n v="0"/>
    <n v="0"/>
    <n v="0"/>
    <n v="8.9175391586979543E-5"/>
    <n v="0"/>
    <m/>
    <n v="0"/>
    <n v="0"/>
    <n v="0"/>
    <n v="0"/>
    <n v="0"/>
    <x v="0"/>
    <m/>
    <s v="No root cause"/>
    <s v="No root cause"/>
    <s v="No root cause"/>
    <x v="3"/>
    <s v=""/>
    <s v="SUO_152"/>
    <m/>
    <s v=""/>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7.964746470794701"/>
    <n v="37.964746470794701"/>
    <n v="0"/>
    <n v="0"/>
    <m/>
    <n v="0"/>
    <n v="0"/>
    <n v="0"/>
    <n v="0"/>
    <n v="0"/>
    <x v="0"/>
    <m/>
    <s v="No root cause"/>
    <s v="No root cause"/>
    <s v="No root cause"/>
    <x v="3"/>
    <s v=""/>
    <s v="NRO_122"/>
    <m/>
    <s v=""/>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7.881706346148903"/>
    <n v="37.881706346148903"/>
    <n v="0"/>
    <n v="0"/>
    <m/>
    <n v="0"/>
    <n v="0"/>
    <n v="0"/>
    <n v="0"/>
    <n v="0"/>
    <x v="0"/>
    <m/>
    <s v="No root cause"/>
    <s v="No root cause"/>
    <s v="No root cause"/>
    <x v="3"/>
    <s v=""/>
    <s v="NRO_125"/>
    <m/>
    <s v=""/>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49.229471111453563"/>
    <n v="25.650962523506635"/>
    <n v="37.726362814004389"/>
    <n v="37.726362814004389"/>
    <n v="0"/>
    <n v="0"/>
    <m/>
    <n v="0"/>
    <n v="0"/>
    <n v="0"/>
    <n v="0"/>
    <n v="0"/>
    <x v="0"/>
    <m/>
    <s v="No root cause"/>
    <s v="No root cause"/>
    <s v="No root cause"/>
    <x v="3"/>
    <s v=""/>
    <s v="CTR_841"/>
    <m/>
    <s v=""/>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8.696708785987624"/>
    <n v="18.696708785987624"/>
    <n v="0"/>
    <n v="0"/>
    <m/>
    <n v="0"/>
    <n v="0"/>
    <n v="0"/>
    <n v="0"/>
    <n v="0"/>
    <x v="0"/>
    <m/>
    <s v="No root cause"/>
    <s v="No root cause"/>
    <s v="No root cause"/>
    <x v="3"/>
    <s v=""/>
    <s v="CTR_669"/>
    <m/>
    <s v=""/>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17.240242785354127"/>
    <n v="17.240242785354127"/>
    <n v="0"/>
    <n v="0"/>
    <m/>
    <n v="0"/>
    <n v="0"/>
    <n v="0"/>
    <n v="0"/>
    <n v="0"/>
    <x v="0"/>
    <m/>
    <s v="No root cause"/>
    <s v="No root cause"/>
    <s v="No root cause"/>
    <x v="3"/>
    <s v=""/>
    <s v="LIT_650"/>
    <m/>
    <s v=""/>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15.227768218175799"/>
    <n v="15.227768218175799"/>
    <n v="0"/>
    <n v="0"/>
    <m/>
    <n v="0"/>
    <n v="0"/>
    <n v="0"/>
    <n v="0"/>
    <n v="0"/>
    <x v="0"/>
    <m/>
    <s v="No root cause"/>
    <s v="No root cause"/>
    <s v="No root cause"/>
    <x v="3"/>
    <s v=""/>
    <s v="NRO_227"/>
    <m/>
    <s v=""/>
  </r>
  <r>
    <s v="Garoua-Sonayo"/>
    <s v="NRD_162"/>
    <s v="Garoua"/>
    <s v="CAMUSAT"/>
    <s v="Medium Grid + GE"/>
    <s v="NORD"/>
    <s v="Garoua"/>
    <s v="Huawei"/>
    <n v="0"/>
    <n v="0"/>
    <n v="4.7938907009328471"/>
    <n v="0"/>
    <n v="0"/>
    <n v="0"/>
    <n v="0"/>
    <n v="0"/>
    <n v="0"/>
    <n v="0"/>
    <n v="0"/>
    <n v="0"/>
    <n v="4.775520570265928"/>
    <n v="0"/>
    <n v="0"/>
    <n v="0"/>
    <n v="1.7828836039984819"/>
    <n v="0"/>
    <n v="0"/>
    <n v="0"/>
    <n v="13.846958619764688"/>
    <n v="13.846958619764688"/>
    <n v="0"/>
    <n v="0"/>
    <m/>
    <n v="0"/>
    <n v="0"/>
    <n v="0"/>
    <n v="0"/>
    <n v="0"/>
    <x v="0"/>
    <m/>
    <s v="AKTIVCO"/>
    <s v="POWER ISSUE"/>
    <s v="AKTIVCO Defaut GE &amp; Power Cabinet"/>
    <x v="0"/>
    <s v="(05-10-2026 ticket): INC-20260510-00014100...Grid Outage"/>
    <s v="NRD_162"/>
    <m/>
    <s v=""/>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12.966672659252982"/>
    <n v="12.966672659252982"/>
    <n v="0"/>
    <n v="0"/>
    <m/>
    <n v="0"/>
    <n v="0"/>
    <n v="0"/>
    <n v="0"/>
    <n v="0"/>
    <x v="0"/>
    <m/>
    <s v="No root cause"/>
    <s v="No root cause"/>
    <s v="No root cause"/>
    <x v="3"/>
    <s v=""/>
    <s v="CTR_315"/>
    <m/>
    <s v=""/>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12.490262047238698"/>
    <n v="12.490262047238698"/>
    <n v="0"/>
    <n v="0"/>
    <m/>
    <n v="0"/>
    <n v="0"/>
    <n v="0"/>
    <n v="0"/>
    <n v="0"/>
    <x v="0"/>
    <m/>
    <s v="No root cause"/>
    <s v="No root cause"/>
    <s v="No root cause"/>
    <x v="3"/>
    <s v=""/>
    <s v="NRD_147"/>
    <m/>
    <s v=""/>
  </r>
  <r>
    <s v="Nassarao"/>
    <s v="NRD_037"/>
    <s v="Garoua"/>
    <s v="IHS"/>
    <s v="Grid-Gen"/>
    <s v="NORD"/>
    <s v="Garoua"/>
    <s v="Huawei"/>
    <n v="0"/>
    <n v="0"/>
    <n v="4.3281097955957337"/>
    <n v="0"/>
    <n v="0"/>
    <n v="0"/>
    <n v="0"/>
    <n v="0"/>
    <n v="0"/>
    <n v="0"/>
    <n v="0"/>
    <n v="0"/>
    <n v="1.9694385231984428"/>
    <n v="0"/>
    <n v="0"/>
    <n v="0"/>
    <n v="1.6339607000482264"/>
    <n v="0"/>
    <n v="0"/>
    <n v="0"/>
    <n v="12.412946982732787"/>
    <n v="12.412946982732787"/>
    <n v="0"/>
    <n v="0"/>
    <m/>
    <n v="0"/>
    <n v="0"/>
    <n v="0"/>
    <n v="0"/>
    <n v="0"/>
    <x v="0"/>
    <m/>
    <s v="IHS"/>
    <s v="POWER ISSUE"/>
    <s v="Defaut GE &amp; Power Cabinet"/>
    <x v="0"/>
    <s v="(05-10-2026 ticket): INC-20260510-00014670...Grid Outage"/>
    <s v="NRD_037"/>
    <m/>
    <s v=""/>
  </r>
  <r>
    <s v="Pain-Magique"/>
    <s v="LIT_381"/>
    <s v="Douala"/>
    <s v="IHS"/>
    <s v="GridOnly"/>
    <s v="LITTORAL"/>
    <s v="Douala"/>
    <s v="ZTE"/>
    <n v="0"/>
    <n v="0"/>
    <n v="4.214464676557288"/>
    <n v="0"/>
    <n v="0"/>
    <n v="0"/>
    <n v="0"/>
    <n v="0"/>
    <n v="1.117831368621107"/>
    <n v="0"/>
    <n v="0"/>
    <n v="1.7347645626981478"/>
    <n v="0"/>
    <n v="0"/>
    <n v="1.7347645626981478"/>
    <n v="10.084809364414882"/>
    <n v="0"/>
    <n v="0"/>
    <n v="0"/>
    <n v="5.9709166944893886"/>
    <n v="10.629349975601613"/>
    <n v="10.629349975601613"/>
    <n v="0"/>
    <n v="0"/>
    <m/>
    <n v="0"/>
    <n v="0"/>
    <n v="0"/>
    <n v="0"/>
    <n v="0"/>
    <x v="0"/>
    <m/>
    <s v="No root cause"/>
    <s v="No root cause"/>
    <s v="No root cause"/>
    <x v="3"/>
    <s v=""/>
    <s v="LIT_381"/>
    <m/>
    <s v=""/>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4.5491220861049042"/>
    <n v="0.99724840411719229"/>
    <n v="6.2078200397793601"/>
    <n v="6.2078200397793601"/>
    <n v="0"/>
    <n v="0"/>
    <m/>
    <n v="0"/>
    <n v="0"/>
    <n v="0"/>
    <n v="0"/>
    <n v="0"/>
    <x v="0"/>
    <m/>
    <s v="No root cause"/>
    <s v="No root cause"/>
    <s v="No root cause"/>
    <x v="3"/>
    <s v=""/>
    <s v="NRD_159"/>
    <m/>
    <s v=""/>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5.9308412735102012"/>
    <n v="5.9308412735102012"/>
    <n v="0"/>
    <n v="0"/>
    <m/>
    <n v="0"/>
    <n v="0"/>
    <n v="0"/>
    <n v="0"/>
    <n v="0"/>
    <x v="0"/>
    <m/>
    <s v="No root cause"/>
    <s v="No root cause"/>
    <s v="No root cause"/>
    <x v="3"/>
    <s v=""/>
    <s v="CTR_631"/>
    <m/>
    <s v=""/>
  </r>
  <r>
    <s v="GAROUA-BOULAI-II-IHS"/>
    <s v="ADM_156"/>
    <s v="CENTRE"/>
    <s v="IHS"/>
    <s v="Grid-Gen-Lithium"/>
    <s v="ADAMAOUA"/>
    <s v="Garoua Boulai"/>
    <s v="ZTE"/>
    <n v="2.7876405760872967"/>
    <n v="0"/>
    <n v="8.2070253086895359"/>
    <n v="0"/>
    <n v="0"/>
    <n v="0"/>
    <n v="0"/>
    <n v="0"/>
    <n v="0"/>
    <n v="0"/>
    <n v="0"/>
    <n v="0"/>
    <n v="0"/>
    <n v="0"/>
    <n v="0"/>
    <n v="0"/>
    <n v="0"/>
    <n v="0"/>
    <n v="0"/>
    <n v="0"/>
    <n v="5.2882077315777938"/>
    <n v="5.2882077315777938"/>
    <n v="0"/>
    <n v="0"/>
    <m/>
    <n v="0"/>
    <n v="0"/>
    <n v="0"/>
    <n v="0"/>
    <n v="0"/>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Japoma-I"/>
    <s v="LIT_725"/>
    <s v="Douala"/>
    <s v="CAMUSAT"/>
    <s v="Good Grid no GE - 8h"/>
    <s v="LITTORAL"/>
    <s v="Douala"/>
    <s v="ZTE"/>
    <n v="0"/>
    <n v="9.916874266978283"/>
    <n v="1.9261884582785331E-3"/>
    <n v="0"/>
    <n v="0"/>
    <n v="0"/>
    <n v="0"/>
    <n v="0"/>
    <n v="0"/>
    <n v="0"/>
    <n v="0"/>
    <n v="0"/>
    <n v="0"/>
    <n v="0"/>
    <n v="0"/>
    <n v="7.4386009593845319"/>
    <n v="0"/>
    <n v="0"/>
    <n v="0"/>
    <n v="0"/>
    <n v="5.0987813647687314"/>
    <n v="5.0987813647687314"/>
    <n v="0"/>
    <n v="0"/>
    <m/>
    <n v="0"/>
    <n v="0"/>
    <n v="0"/>
    <n v="0"/>
    <n v="0"/>
    <x v="0"/>
    <m/>
    <s v="No root cause"/>
    <s v="No root cause"/>
    <s v="No root cause"/>
    <x v="3"/>
    <s v=""/>
    <s v="LIT_725"/>
    <m/>
    <s v=""/>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3.9711050329164195"/>
    <n v="3.9711050329164195"/>
    <n v="0"/>
    <n v="0"/>
    <m/>
    <n v="0"/>
    <n v="0"/>
    <n v="0"/>
    <n v="0"/>
    <n v="0"/>
    <x v="0"/>
    <m/>
    <s v="No root cause"/>
    <s v="No root cause"/>
    <s v="No root cause"/>
    <x v="3"/>
    <s v=""/>
    <s v="CTR_168"/>
    <m/>
    <s v=""/>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3.1988461417731782"/>
    <n v="3.1988461417731782"/>
    <n v="0"/>
    <n v="0"/>
    <m/>
    <n v="0"/>
    <n v="0"/>
    <n v="0"/>
    <n v="0"/>
    <n v="0"/>
    <x v="0"/>
    <m/>
    <s v="No root cause"/>
    <s v="No root cause"/>
    <s v="No root cause"/>
    <x v="3"/>
    <s v=""/>
    <s v="CTR_313"/>
    <m/>
    <s v=""/>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7746923092288682"/>
    <n v="2.7746923092288682"/>
    <n v="0"/>
    <n v="0"/>
    <m/>
    <n v="0"/>
    <n v="0"/>
    <n v="0"/>
    <n v="0"/>
    <n v="0"/>
    <x v="0"/>
    <m/>
    <s v="No root cause"/>
    <s v="No root cause"/>
    <s v="No root cause"/>
    <x v="3"/>
    <s v=""/>
    <s v="SUO_114"/>
    <m/>
    <s v=""/>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587299141347987"/>
    <n v="2.7587299141347987"/>
    <n v="0"/>
    <n v="0"/>
    <m/>
    <n v="0"/>
    <n v="0"/>
    <n v="0"/>
    <n v="0"/>
    <n v="0"/>
    <x v="0"/>
    <m/>
    <s v="No root cause"/>
    <s v="No root cause"/>
    <s v="No root cause"/>
    <x v="3"/>
    <s v=""/>
    <s v="SUO_116"/>
    <m/>
    <s v=""/>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2.7396463803351843"/>
    <n v="2.7396463803351843"/>
    <n v="0"/>
    <n v="0"/>
    <m/>
    <n v="0"/>
    <n v="0"/>
    <n v="0"/>
    <n v="0"/>
    <n v="0"/>
    <x v="0"/>
    <m/>
    <s v="No root cause"/>
    <s v="No root cause"/>
    <s v="No root cause"/>
    <x v="3"/>
    <s v=""/>
    <s v="SUO_126"/>
    <m/>
    <s v=""/>
  </r>
  <r>
    <s v="Kumba-Kossala-IHS"/>
    <s v="SUO_113"/>
    <s v="SUD-OUEST"/>
    <s v="IHS"/>
    <s v="Grid-Gen"/>
    <s v="SUD-OUEST"/>
    <s v="Kumba"/>
    <s v="Huawei"/>
    <n v="0"/>
    <n v="0"/>
    <n v="0"/>
    <n v="0"/>
    <n v="0"/>
    <n v="0"/>
    <n v="7.7582590680672194E-3"/>
    <n v="0"/>
    <n v="8.0257852428281603E-4"/>
    <n v="0"/>
    <n v="0"/>
    <n v="0"/>
    <n v="0"/>
    <n v="0"/>
    <n v="0"/>
    <n v="8.9175391586979543E-5"/>
    <n v="0.14817383066092521"/>
    <n v="0"/>
    <n v="0"/>
    <n v="0"/>
    <n v="2.7279644040372908"/>
    <n v="2.7279644040372908"/>
    <n v="0"/>
    <n v="0"/>
    <m/>
    <n v="0"/>
    <n v="0"/>
    <n v="0"/>
    <n v="0"/>
    <n v="0"/>
    <x v="0"/>
    <m/>
    <s v="No root cause"/>
    <s v="No root cause"/>
    <s v="No root cause"/>
    <x v="3"/>
    <s v=""/>
    <s v="SUO_113"/>
    <m/>
    <s v=""/>
  </r>
  <r>
    <s v="Kumba-Makata-IHS"/>
    <s v="SUO_111"/>
    <s v="SUD-OUEST"/>
    <s v="IHS"/>
    <s v="Grid-Gen"/>
    <s v="SUD-OUEST"/>
    <s v="Kumba"/>
    <s v="Huawei"/>
    <n v="0"/>
    <n v="0"/>
    <n v="0"/>
    <n v="0"/>
    <n v="0"/>
    <n v="0"/>
    <n v="5.7964004531536693E-3"/>
    <n v="0"/>
    <n v="1.159280090630734E-3"/>
    <n v="7.6512485981628442E-3"/>
    <n v="0"/>
    <n v="0"/>
    <n v="0"/>
    <n v="0"/>
    <n v="0"/>
    <n v="0"/>
    <n v="0.13733010304394846"/>
    <n v="0"/>
    <n v="0"/>
    <n v="0"/>
    <n v="2.4663951454343627"/>
    <n v="2.4663951454343627"/>
    <n v="0"/>
    <n v="0"/>
    <m/>
    <n v="0"/>
    <n v="0"/>
    <n v="0"/>
    <n v="0"/>
    <n v="0"/>
    <x v="0"/>
    <m/>
    <s v="No root cause"/>
    <s v="No root cause"/>
    <s v="No root cause"/>
    <x v="3"/>
    <s v=""/>
    <s v="SUO_111"/>
    <m/>
    <s v=""/>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533933733409814"/>
    <n v="2.4533933733409814"/>
    <n v="0"/>
    <n v="0"/>
    <m/>
    <n v="0"/>
    <n v="0"/>
    <n v="0"/>
    <n v="0"/>
    <n v="0"/>
    <x v="0"/>
    <m/>
    <s v="No root cause"/>
    <s v="No root cause"/>
    <s v="No root cause"/>
    <x v="3"/>
    <s v=""/>
    <s v="SUO_071"/>
    <m/>
    <s v=""/>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16.590100675450095"/>
    <n v="2.0478415274817161"/>
    <n v="2.0478415274817161"/>
    <n v="0"/>
    <n v="0"/>
    <m/>
    <n v="0"/>
    <n v="0"/>
    <n v="0"/>
    <n v="0"/>
    <n v="0"/>
    <x v="0"/>
    <m/>
    <s v="No root cause"/>
    <s v="No root cause"/>
    <s v="No root cause"/>
    <x v="3"/>
    <s v=""/>
    <s v="LIT_547"/>
    <m/>
    <s v=""/>
  </r>
  <r>
    <s v="Makepe-Chefferie"/>
    <s v="LIT_397"/>
    <s v="Douala"/>
    <s v="IHS"/>
    <s v="Grid-Gen"/>
    <s v="LITTORAL"/>
    <s v="Douala"/>
    <s v="ZTE"/>
    <n v="0"/>
    <n v="0"/>
    <n v="0"/>
    <n v="2.0331989281831089E-3"/>
    <n v="0"/>
    <n v="0"/>
    <n v="0"/>
    <n v="0"/>
    <n v="0"/>
    <n v="0"/>
    <n v="0"/>
    <n v="0"/>
    <n v="0"/>
    <n v="0"/>
    <n v="0"/>
    <n v="0"/>
    <n v="0"/>
    <n v="0"/>
    <n v="0"/>
    <n v="0"/>
    <n v="1.9978854731146896"/>
    <n v="1.9978854731146896"/>
    <n v="0"/>
    <n v="0"/>
    <m/>
    <n v="0"/>
    <n v="0"/>
    <n v="0"/>
    <n v="0"/>
    <n v="0"/>
    <x v="0"/>
    <m/>
    <s v="No root cause"/>
    <s v="No root cause"/>
    <s v="No root cause"/>
    <x v="3"/>
    <s v=""/>
    <s v="LIT_397"/>
    <m/>
    <s v=""/>
  </r>
  <r>
    <s v="Ekounou-II"/>
    <s v="CTR_719"/>
    <s v="Yaounde"/>
    <s v="CAMUSAT"/>
    <s v="Good Grid no GE - 8h"/>
    <s v="CENTRE"/>
    <s v="Yaounde"/>
    <s v="ZTE"/>
    <n v="0"/>
    <n v="0"/>
    <n v="0"/>
    <n v="0"/>
    <n v="0"/>
    <n v="0"/>
    <n v="0"/>
    <n v="26.10531114364229"/>
    <n v="19.097338150231288"/>
    <n v="0"/>
    <n v="0"/>
    <n v="0"/>
    <n v="12.805443551263719"/>
    <n v="0"/>
    <n v="0"/>
    <n v="0"/>
    <n v="0"/>
    <n v="0"/>
    <n v="0"/>
    <n v="0"/>
    <n v="1.9613592327206624"/>
    <n v="1.9613592327206624"/>
    <n v="0"/>
    <n v="0"/>
    <m/>
    <n v="0"/>
    <n v="0"/>
    <n v="0"/>
    <n v="0"/>
    <n v="0"/>
    <x v="0"/>
    <m/>
    <s v="No root cause"/>
    <s v="No root cause"/>
    <s v="No root cause"/>
    <x v="3"/>
    <s v=""/>
    <s v="CTR_719"/>
    <m/>
    <s v=""/>
  </r>
  <r>
    <s v="Baaba-II"/>
    <s v="CTR_879"/>
    <s v="CENTRE"/>
    <s v="CAMUSAT"/>
    <s v="Hybrid Solar - S3"/>
    <s v="CENTRE"/>
    <s v="Baaba"/>
    <s v="ZTE"/>
    <n v="7.4229595957002042E-2"/>
    <n v="0"/>
    <n v="0"/>
    <n v="0"/>
    <n v="0"/>
    <n v="0"/>
    <n v="0"/>
    <n v="0"/>
    <n v="2.1676575836179817"/>
    <n v="0"/>
    <n v="0"/>
    <n v="0"/>
    <n v="0"/>
    <n v="0"/>
    <n v="0"/>
    <n v="0"/>
    <n v="0"/>
    <n v="0"/>
    <n v="0"/>
    <n v="3.5580981243204676E-2"/>
    <n v="1.9523168480137429"/>
    <n v="1.9523168480137429"/>
    <n v="0"/>
    <n v="0"/>
    <m/>
    <n v="0"/>
    <n v="0"/>
    <n v="0"/>
    <n v="0"/>
    <n v="0"/>
    <x v="0"/>
    <m/>
    <s v="No root cause"/>
    <s v="No root cause"/>
    <s v="No root cause"/>
    <x v="3"/>
    <s v=""/>
    <s v="CTR_879"/>
    <m/>
    <s v=""/>
  </r>
  <r>
    <s v="Ebogo-II"/>
    <s v="CTR_867"/>
    <s v="CENTRE"/>
    <s v="CAMUSAT"/>
    <s v="HGB"/>
    <s v="CENTRE"/>
    <s v="Ebogo"/>
    <s v="ZTE"/>
    <n v="0"/>
    <n v="0"/>
    <n v="0"/>
    <n v="0"/>
    <n v="0"/>
    <n v="0.11542862687018635"/>
    <n v="0"/>
    <n v="0"/>
    <n v="2.1620038637913663"/>
    <n v="0"/>
    <n v="0"/>
    <n v="0"/>
    <n v="0"/>
    <n v="0"/>
    <n v="0"/>
    <n v="0"/>
    <n v="0"/>
    <n v="0"/>
    <n v="0"/>
    <n v="2.6663442084506606E-2"/>
    <n v="1.9521384972305693"/>
    <n v="1.9521384972305693"/>
    <n v="0"/>
    <n v="0"/>
    <m/>
    <n v="0"/>
    <n v="0"/>
    <n v="0"/>
    <n v="0"/>
    <n v="0"/>
    <x v="0"/>
    <m/>
    <s v="No root cause"/>
    <s v="No root cause"/>
    <s v="No root cause"/>
    <x v="3"/>
    <s v=""/>
    <s v="CTR_867"/>
    <m/>
    <s v=""/>
  </r>
  <r>
    <s v="H-Astoria"/>
    <s v="LIT_244"/>
    <s v="Douala"/>
    <s v="IHS"/>
    <s v="Grid-Gen (LL)"/>
    <s v="LITTORAL"/>
    <s v="Douala"/>
    <s v="ZTE"/>
    <n v="0"/>
    <n v="0"/>
    <n v="0"/>
    <n v="0"/>
    <n v="0"/>
    <n v="0"/>
    <n v="0"/>
    <n v="0"/>
    <n v="0"/>
    <n v="0"/>
    <n v="0"/>
    <n v="0"/>
    <n v="0"/>
    <n v="0"/>
    <n v="0"/>
    <n v="0"/>
    <n v="0"/>
    <n v="0"/>
    <n v="0"/>
    <n v="0"/>
    <n v="1.7594839812460599"/>
    <n v="1.7594839812460599"/>
    <n v="0"/>
    <n v="0"/>
    <m/>
    <n v="0"/>
    <n v="0"/>
    <n v="0"/>
    <n v="0"/>
    <n v="0"/>
    <x v="0"/>
    <m/>
    <s v="No root cause"/>
    <s v="No root cause"/>
    <s v="No root cause"/>
    <x v="3"/>
    <s v=""/>
    <s v="LIT_244"/>
    <m/>
    <s v=""/>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335848792779216"/>
    <n v="1.5335848792779216"/>
    <n v="0"/>
    <n v="0"/>
    <m/>
    <n v="0"/>
    <n v="0"/>
    <n v="0"/>
    <n v="0"/>
    <n v="0"/>
    <x v="0"/>
    <m/>
    <s v="No root cause"/>
    <s v="No root cause"/>
    <s v="No root cause"/>
    <x v="3"/>
    <s v=""/>
    <s v="NRO_133"/>
    <m/>
    <s v=""/>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4836647273354373"/>
    <n v="1.4836647273354373"/>
    <n v="0"/>
    <n v="0"/>
    <m/>
    <n v="0"/>
    <n v="0"/>
    <n v="0"/>
    <n v="0"/>
    <n v="0"/>
    <x v="0"/>
    <m/>
    <s v="No root cause"/>
    <s v="No root cause"/>
    <s v="No root cause"/>
    <x v="3"/>
    <s v=""/>
    <s v="ADM_081"/>
    <m/>
    <s v=""/>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1.458980746676255"/>
    <n v="1.458980746676255"/>
    <n v="0"/>
    <n v="0"/>
    <m/>
    <n v="0"/>
    <n v="0"/>
    <n v="0"/>
    <n v="0"/>
    <n v="0"/>
    <x v="0"/>
    <m/>
    <s v="No root cause"/>
    <s v="No root cause"/>
    <s v="No root cause"/>
    <x v="3"/>
    <s v=""/>
    <s v="SUD_264"/>
    <m/>
    <s v=""/>
  </r>
  <r>
    <s v="Mefou-Assi"/>
    <s v="CTR_253"/>
    <s v="Yaounde"/>
    <s v="IHS"/>
    <s v="Grid-Gen"/>
    <s v="CENTRE"/>
    <s v="Yaounde"/>
    <s v="ZTE"/>
    <n v="0"/>
    <n v="0"/>
    <n v="0"/>
    <n v="0"/>
    <n v="0"/>
    <n v="0"/>
    <n v="0"/>
    <n v="0.70543085268795958"/>
    <n v="0"/>
    <n v="0"/>
    <n v="0"/>
    <n v="0"/>
    <n v="1.402978600759633"/>
    <n v="0"/>
    <n v="0"/>
    <n v="0"/>
    <n v="0"/>
    <n v="0"/>
    <n v="0"/>
    <n v="0"/>
    <n v="1.2779190315980538"/>
    <n v="1.2779190315980538"/>
    <n v="0"/>
    <n v="0"/>
    <m/>
    <n v="0"/>
    <n v="0"/>
    <n v="0"/>
    <n v="0"/>
    <n v="0"/>
    <x v="0"/>
    <m/>
    <s v="No root cause"/>
    <s v="No root cause"/>
    <s v="No root cause"/>
    <x v="3"/>
    <s v=""/>
    <s v="CTR_253"/>
    <m/>
    <s v=""/>
  </r>
  <r>
    <s v="Djarengol-Delegue-IHS"/>
    <s v="EXN_101"/>
    <s v="Maroua"/>
    <s v="IHS"/>
    <s v="Grid-Gen"/>
    <s v="EXTREME-NORD"/>
    <s v="Maroua"/>
    <s v="Huawei"/>
    <n v="0"/>
    <n v="0"/>
    <n v="0"/>
    <n v="0"/>
    <n v="0"/>
    <n v="0"/>
    <n v="0"/>
    <n v="0"/>
    <n v="0"/>
    <n v="0"/>
    <n v="0"/>
    <n v="0"/>
    <n v="0"/>
    <n v="0"/>
    <n v="0"/>
    <n v="0.25040449957623856"/>
    <n v="0.50696210117197871"/>
    <n v="0"/>
    <n v="0"/>
    <n v="0"/>
    <n v="1.24779558431997"/>
    <n v="1.24779558431997"/>
    <n v="0"/>
    <n v="0"/>
    <m/>
    <n v="0"/>
    <n v="0"/>
    <n v="0"/>
    <n v="0"/>
    <n v="0"/>
    <x v="0"/>
    <m/>
    <s v="No root cause"/>
    <s v="No root cause"/>
    <s v="No root cause"/>
    <x v="3"/>
    <s v=""/>
    <s v="EXN_101"/>
    <m/>
    <s v=""/>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1.8646396030054246"/>
    <n v="1.1115534210533826"/>
    <n v="1.1115534210533826"/>
    <n v="0"/>
    <n v="0"/>
    <m/>
    <n v="0"/>
    <n v="0"/>
    <n v="0"/>
    <n v="0"/>
    <n v="0"/>
    <x v="0"/>
    <m/>
    <s v="No root cause"/>
    <s v="No root cause"/>
    <s v="No root cause"/>
    <x v="3"/>
    <s v=""/>
    <s v="NRD_062"/>
    <m/>
    <s v=""/>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1.0536429217567997"/>
    <n v="1.0536429217567997"/>
    <n v="0"/>
    <n v="0"/>
    <m/>
    <n v="0"/>
    <n v="0"/>
    <n v="0"/>
    <n v="0"/>
    <n v="0"/>
    <x v="0"/>
    <m/>
    <s v="No root cause"/>
    <s v="No root cause"/>
    <s v="No root cause"/>
    <x v="3"/>
    <s v=""/>
    <s v="LIT_291"/>
    <m/>
    <s v=""/>
  </r>
  <r>
    <s v="Kye-Ossi-MTN-IHS"/>
    <s v="SUD_026"/>
    <s v="CENTRE"/>
    <s v="IHS"/>
    <s v="Grid-Gen-Lithium"/>
    <s v="SUD"/>
    <s v="Kye-Ossi"/>
    <s v="ZTE"/>
    <n v="0.84732673578116258"/>
    <n v="1.1202212691156372"/>
    <n v="0"/>
    <n v="0"/>
    <n v="0"/>
    <n v="0"/>
    <n v="0"/>
    <n v="0"/>
    <n v="0"/>
    <n v="0"/>
    <n v="0"/>
    <n v="2.9746235371668766"/>
    <n v="1.5368130284533703"/>
    <n v="0"/>
    <n v="2.9746235371668766"/>
    <n v="0"/>
    <n v="0"/>
    <n v="0"/>
    <n v="0"/>
    <n v="0"/>
    <n v="0.95244668738389482"/>
    <n v="0.95244668738389482"/>
    <n v="0"/>
    <n v="0"/>
    <m/>
    <n v="0"/>
    <n v="0"/>
    <n v="0"/>
    <n v="0"/>
    <n v="0"/>
    <x v="0"/>
    <m/>
    <s v="No root cause"/>
    <s v="No root cause"/>
    <s v="No root cause"/>
    <x v="3"/>
    <s v=""/>
    <s v="SUD_026"/>
    <m/>
    <s v=""/>
  </r>
  <r>
    <s v="Bertoua-Tigaza"/>
    <s v="EST_079"/>
    <s v="CENTRE"/>
    <s v="IHS"/>
    <s v="Grid-Gen"/>
    <s v="EST"/>
    <s v="Bertoua"/>
    <s v="ZTE"/>
    <n v="0"/>
    <n v="0"/>
    <n v="0"/>
    <n v="0"/>
    <n v="0"/>
    <n v="0"/>
    <n v="0"/>
    <n v="0"/>
    <n v="0"/>
    <n v="8.7213532972065522E-2"/>
    <n v="0"/>
    <n v="0"/>
    <n v="0"/>
    <n v="0"/>
    <n v="0"/>
    <n v="0"/>
    <n v="0"/>
    <n v="0"/>
    <n v="0"/>
    <n v="0"/>
    <n v="0.93669831322963326"/>
    <n v="0.93669831322963326"/>
    <n v="0"/>
    <n v="0"/>
    <m/>
    <n v="0"/>
    <n v="0"/>
    <n v="0"/>
    <n v="0"/>
    <n v="0"/>
    <x v="0"/>
    <m/>
    <s v="No root cause"/>
    <s v="No root cause"/>
    <s v="No root cause"/>
    <x v="3"/>
    <s v=""/>
    <s v="EST_079"/>
    <m/>
    <s v=""/>
  </r>
  <r>
    <s v="Nsam-Sofavinc-IHS"/>
    <s v="CTR_488"/>
    <s v="Yaounde"/>
    <s v="IHS"/>
    <s v="Grid-Gen"/>
    <s v="CENTRE"/>
    <s v="Yaounde"/>
    <s v="ZTE"/>
    <n v="0"/>
    <n v="0"/>
    <n v="0"/>
    <n v="0"/>
    <n v="0"/>
    <n v="3.9194368110309252"/>
    <n v="0.36048260295120621"/>
    <n v="0"/>
    <n v="0"/>
    <n v="0"/>
    <n v="0"/>
    <n v="0"/>
    <n v="0"/>
    <n v="0"/>
    <n v="0"/>
    <n v="0"/>
    <n v="0"/>
    <n v="0"/>
    <n v="0"/>
    <n v="1.5338167352961737E-3"/>
    <n v="0.93509315618106759"/>
    <n v="0.93509315618106759"/>
    <n v="0"/>
    <n v="0"/>
    <m/>
    <n v="0"/>
    <n v="0"/>
    <n v="0"/>
    <n v="0"/>
    <n v="0"/>
    <x v="0"/>
    <m/>
    <s v="No root cause"/>
    <s v="No root cause"/>
    <s v="No root cause"/>
    <x v="3"/>
    <s v=""/>
    <s v="CTR_488"/>
    <m/>
    <s v=""/>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91536755956202764"/>
    <n v="0.91536755956202764"/>
    <n v="0"/>
    <n v="0"/>
    <m/>
    <n v="0"/>
    <n v="0"/>
    <n v="0"/>
    <n v="0"/>
    <n v="0"/>
    <x v="0"/>
    <m/>
    <s v="No root cause"/>
    <s v="No root cause"/>
    <s v="No root cause"/>
    <x v="3"/>
    <s v=""/>
    <s v="OST_046"/>
    <m/>
    <s v=""/>
  </r>
  <r>
    <s v="EST_200_Z_Batouri-Qtier-Admin-MTN-IHS"/>
    <s v="EST_200"/>
    <s v="CENTRE"/>
    <s v="IHS"/>
    <s v=""/>
    <s v="EST"/>
    <s v="Batouri"/>
    <s v="ZTE"/>
    <n v="0"/>
    <n v="0"/>
    <n v="0"/>
    <n v="0"/>
    <n v="0"/>
    <n v="0"/>
    <n v="0"/>
    <n v="0"/>
    <n v="0"/>
    <n v="1.8316447081182425"/>
    <n v="0"/>
    <n v="0"/>
    <n v="0"/>
    <n v="0"/>
    <n v="0"/>
    <n v="0"/>
    <n v="0"/>
    <n v="0"/>
    <n v="0"/>
    <n v="0.42153207603165177"/>
    <n v="0.9083048685483387"/>
    <n v="0.9083048685483387"/>
    <n v="0"/>
    <n v="0"/>
    <m/>
    <n v="0"/>
    <n v="0"/>
    <n v="0"/>
    <n v="0"/>
    <n v="0"/>
    <x v="0"/>
    <m/>
    <s v="No root cause"/>
    <s v="No root cause"/>
    <s v="No root cause"/>
    <x v="3"/>
    <s v=""/>
    <s v="EST_200"/>
    <m/>
    <s v=""/>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8899525729597384"/>
    <n v="0.8899525729597384"/>
    <n v="0"/>
    <n v="0"/>
    <m/>
    <n v="0"/>
    <n v="0"/>
    <n v="0"/>
    <n v="0"/>
    <n v="0"/>
    <x v="0"/>
    <m/>
    <s v="No root cause"/>
    <s v="No root cause"/>
    <s v="No root cause"/>
    <x v="3"/>
    <s v=""/>
    <s v="NRO_130"/>
    <m/>
    <s v=""/>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88581483479010259"/>
    <n v="0.88581483479010259"/>
    <n v="0"/>
    <n v="0"/>
    <m/>
    <n v="0"/>
    <n v="0"/>
    <n v="0"/>
    <n v="0"/>
    <n v="0"/>
    <x v="0"/>
    <m/>
    <s v="No root cause"/>
    <s v="No root cause"/>
    <s v="No root cause"/>
    <x v="3"/>
    <s v=""/>
    <s v="EST_005"/>
    <m/>
    <s v=""/>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1.0909182354401552"/>
    <n v="5.5355267626051194"/>
    <n v="0.7556009279947945"/>
    <n v="0.7556009279947945"/>
    <n v="0"/>
    <n v="0"/>
    <m/>
    <n v="0"/>
    <n v="0"/>
    <n v="0"/>
    <n v="0"/>
    <n v="0"/>
    <x v="0"/>
    <m/>
    <s v="No root cause"/>
    <s v="No root cause"/>
    <s v="No root cause"/>
    <x v="3"/>
    <s v=""/>
    <s v="CTR_738"/>
    <m/>
    <s v=""/>
  </r>
  <r>
    <s v="Batouri-Sambo"/>
    <s v="EST_139"/>
    <s v="CENTRE"/>
    <s v="CAMUSAT"/>
    <s v="Hybrid Solar - S3"/>
    <s v="EST"/>
    <s v="Batouri"/>
    <s v="ZTE"/>
    <n v="0"/>
    <n v="0"/>
    <n v="0"/>
    <n v="0"/>
    <n v="0"/>
    <n v="0"/>
    <n v="0"/>
    <n v="0"/>
    <n v="0"/>
    <n v="5.2399460096509622E-2"/>
    <n v="0"/>
    <n v="0"/>
    <n v="0"/>
    <n v="0"/>
    <n v="0"/>
    <n v="0"/>
    <n v="0"/>
    <n v="0"/>
    <n v="0"/>
    <n v="0"/>
    <n v="0.71720200437744075"/>
    <n v="0.71720200437744075"/>
    <n v="0"/>
    <n v="0"/>
    <m/>
    <n v="0"/>
    <n v="0"/>
    <n v="0"/>
    <n v="0"/>
    <n v="0"/>
    <x v="0"/>
    <m/>
    <s v="No root cause"/>
    <s v="No root cause"/>
    <s v="No root cause"/>
    <x v="3"/>
    <s v=""/>
    <s v="EST_139"/>
    <m/>
    <s v=""/>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42.173646602916961"/>
    <n v="22.028158735050635"/>
    <n v="0.67534307556651318"/>
    <n v="0.67534307556651318"/>
    <n v="0"/>
    <n v="0"/>
    <m/>
    <n v="0"/>
    <n v="0"/>
    <n v="0"/>
    <n v="0"/>
    <n v="0"/>
    <x v="0"/>
    <m/>
    <s v="No root cause"/>
    <s v="No root cause"/>
    <s v="No root cause"/>
    <x v="3"/>
    <s v=""/>
    <s v="LIT_696"/>
    <m/>
    <s v=""/>
  </r>
  <r>
    <s v="Ngd-Lamidat-IHS"/>
    <s v="ADM_072"/>
    <s v="Ngaoundere"/>
    <s v="IHS"/>
    <s v="Grid-Gen"/>
    <s v="ADAMAOUA"/>
    <s v="Ngaoundere"/>
    <s v="Huawei"/>
    <n v="0"/>
    <n v="0"/>
    <n v="0"/>
    <n v="0"/>
    <n v="0"/>
    <n v="0"/>
    <n v="0"/>
    <n v="0"/>
    <n v="0"/>
    <n v="0"/>
    <n v="0"/>
    <n v="0"/>
    <n v="0"/>
    <n v="0.70002682395778926"/>
    <n v="0"/>
    <n v="0"/>
    <n v="0"/>
    <n v="0"/>
    <n v="0"/>
    <n v="0"/>
    <n v="0.66462419349775836"/>
    <n v="0.66462419349775836"/>
    <n v="0"/>
    <n v="0"/>
    <m/>
    <n v="0"/>
    <n v="0"/>
    <n v="0"/>
    <n v="0"/>
    <n v="0"/>
    <x v="0"/>
    <m/>
    <s v="No root cause"/>
    <s v="No root cause"/>
    <s v="No root cause"/>
    <x v="3"/>
    <s v=""/>
    <s v="ADM_072"/>
    <m/>
    <s v=""/>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0.59897327021142355"/>
    <n v="0.59897327021142355"/>
    <n v="0"/>
    <n v="0"/>
    <m/>
    <n v="0"/>
    <n v="0"/>
    <n v="0"/>
    <n v="0"/>
    <n v="0"/>
    <x v="0"/>
    <m/>
    <s v="No root cause"/>
    <s v="No root cause"/>
    <s v="No root cause"/>
    <x v="3"/>
    <s v=""/>
    <s v="LIT_713"/>
    <m/>
    <s v=""/>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59506738805991444"/>
    <n v="0.59506738805991444"/>
    <n v="0"/>
    <n v="0"/>
    <m/>
    <n v="0"/>
    <n v="0"/>
    <n v="0"/>
    <n v="0"/>
    <n v="0"/>
    <x v="0"/>
    <m/>
    <s v="No root cause"/>
    <s v="No root cause"/>
    <s v="No root cause"/>
    <x v="3"/>
    <s v=""/>
    <s v="CTR_434"/>
    <m/>
    <s v=""/>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54889237029617555"/>
    <n v="0.54889237029617555"/>
    <n v="0"/>
    <n v="0"/>
    <m/>
    <n v="0"/>
    <n v="0"/>
    <n v="0"/>
    <n v="0"/>
    <n v="0"/>
    <x v="0"/>
    <m/>
    <s v="No root cause"/>
    <s v="No root cause"/>
    <s v="No root cause"/>
    <x v="3"/>
    <s v=""/>
    <s v="CTR_755"/>
    <m/>
    <s v=""/>
  </r>
  <r>
    <s v="Soa-Sofamac"/>
    <s v="CTR_430"/>
    <s v="Yaounde"/>
    <s v="IHS"/>
    <s v="Grid-Gen"/>
    <s v="CENTRE"/>
    <s v="Yaounde"/>
    <s v="ZTE"/>
    <n v="0"/>
    <n v="0"/>
    <n v="0"/>
    <n v="0"/>
    <n v="0"/>
    <n v="0"/>
    <n v="0"/>
    <n v="0"/>
    <n v="0"/>
    <n v="1.2679848929752622"/>
    <n v="0"/>
    <n v="0"/>
    <n v="0.71713066406417314"/>
    <n v="0"/>
    <n v="0"/>
    <n v="0"/>
    <n v="0"/>
    <n v="0"/>
    <n v="0"/>
    <n v="2.5272305975750024E-2"/>
    <n v="0.54546803525923582"/>
    <n v="0.54546803525923582"/>
    <n v="0"/>
    <n v="0"/>
    <m/>
    <n v="0"/>
    <n v="0"/>
    <n v="0"/>
    <n v="0"/>
    <n v="0"/>
    <x v="0"/>
    <m/>
    <s v="No root cause"/>
    <s v="No root cause"/>
    <s v="No root cause"/>
    <x v="3"/>
    <s v=""/>
    <s v="CTR_430"/>
    <m/>
    <s v=""/>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48869898097496539"/>
    <n v="0.48869898097496539"/>
    <n v="0"/>
    <n v="0"/>
    <m/>
    <n v="0"/>
    <n v="0"/>
    <n v="0"/>
    <n v="0"/>
    <n v="0"/>
    <x v="0"/>
    <m/>
    <s v="No root cause"/>
    <s v="No root cause"/>
    <s v="No root cause"/>
    <x v="3"/>
    <s v=""/>
    <s v="CTR_236"/>
    <m/>
    <s v=""/>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48431155170888573"/>
    <n v="0.48431155170888573"/>
    <n v="0"/>
    <n v="0"/>
    <m/>
    <n v="0"/>
    <n v="0"/>
    <n v="0"/>
    <n v="0"/>
    <n v="0"/>
    <x v="0"/>
    <m/>
    <s v="No root cause"/>
    <s v="No root cause"/>
    <s v="No root cause"/>
    <x v="3"/>
    <s v=""/>
    <s v="CTR_405"/>
    <m/>
    <s v=""/>
  </r>
  <r>
    <s v="Mbalmayo-Ngalan"/>
    <s v="CTR_252"/>
    <s v="CENTRE"/>
    <s v="IHS"/>
    <s v="Grid-Gen"/>
    <s v="CENTRE"/>
    <s v="Mbalmayo"/>
    <s v="ZTE"/>
    <n v="18.468883495561204"/>
    <n v="18.491409199476077"/>
    <n v="32.767176607225913"/>
    <n v="0"/>
    <n v="0"/>
    <n v="0"/>
    <n v="0"/>
    <n v="0"/>
    <n v="0"/>
    <n v="0"/>
    <n v="0"/>
    <n v="0"/>
    <n v="0"/>
    <n v="0"/>
    <n v="0"/>
    <n v="0"/>
    <n v="0"/>
    <n v="0"/>
    <n v="0"/>
    <n v="0"/>
    <n v="0.47350349424854477"/>
    <n v="0.47350349424854477"/>
    <n v="0"/>
    <n v="0"/>
    <m/>
    <n v="0"/>
    <n v="0"/>
    <n v="0"/>
    <n v="0"/>
    <n v="0"/>
    <x v="0"/>
    <m/>
    <s v="No root cause"/>
    <s v="No root cause"/>
    <s v="No root cause"/>
    <x v="3"/>
    <s v=""/>
    <s v="CTR_252"/>
    <m/>
    <s v=""/>
  </r>
  <r>
    <s v="Bobongo-Itba-HIS"/>
    <s v="LIT_426"/>
    <s v="Douala"/>
    <s v="IHS"/>
    <s v="Grid-Gen"/>
    <s v="LITTORAL"/>
    <s v="Douala"/>
    <s v="ZTE"/>
    <n v="0"/>
    <n v="0"/>
    <n v="0"/>
    <n v="0"/>
    <n v="0"/>
    <n v="0"/>
    <n v="0"/>
    <n v="0"/>
    <n v="0.14391124694306726"/>
    <n v="0"/>
    <n v="0"/>
    <n v="0"/>
    <n v="0"/>
    <n v="0"/>
    <n v="0"/>
    <n v="0"/>
    <n v="20.50800366974573"/>
    <n v="0"/>
    <n v="0"/>
    <n v="0"/>
    <n v="0.38320449272756835"/>
    <n v="0.38320449272756835"/>
    <n v="0"/>
    <n v="0"/>
    <m/>
    <n v="0"/>
    <n v="0"/>
    <n v="0"/>
    <n v="0"/>
    <n v="0"/>
    <x v="0"/>
    <m/>
    <s v="No root cause"/>
    <s v="No root cause"/>
    <s v="No root cause"/>
    <x v="3"/>
    <s v=""/>
    <s v="LIT_426"/>
    <m/>
    <s v=""/>
  </r>
  <r>
    <s v="Sanglou-IHS"/>
    <s v="SUD_206"/>
    <s v="CENTRE"/>
    <s v="IHS"/>
    <s v="Grid-Gen-Lithium"/>
    <s v="SUD"/>
    <s v="Sagmelima"/>
    <s v="NOKIA"/>
    <n v="0"/>
    <n v="0"/>
    <n v="0"/>
    <n v="0"/>
    <n v="0"/>
    <n v="0"/>
    <n v="0"/>
    <n v="0"/>
    <n v="0"/>
    <n v="0"/>
    <n v="0"/>
    <n v="0"/>
    <n v="0.23633103934238686"/>
    <n v="0"/>
    <n v="0"/>
    <n v="0"/>
    <n v="0"/>
    <n v="0"/>
    <n v="0"/>
    <n v="0"/>
    <n v="0.36057369216501534"/>
    <n v="0.36057369216501534"/>
    <n v="0"/>
    <n v="0"/>
    <m/>
    <n v="0"/>
    <n v="0"/>
    <n v="0"/>
    <n v="0"/>
    <n v="0"/>
    <x v="0"/>
    <m/>
    <s v="No root cause"/>
    <s v="No root cause"/>
    <s v="No root cause"/>
    <x v="3"/>
    <s v=""/>
    <s v="SUD_206"/>
    <m/>
    <s v=""/>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33735050637354347"/>
    <n v="0.33735050637354347"/>
    <n v="0"/>
    <n v="0"/>
    <m/>
    <n v="0"/>
    <n v="0"/>
    <n v="0"/>
    <n v="0"/>
    <n v="0"/>
    <x v="0"/>
    <m/>
    <s v="No root cause"/>
    <s v="No root cause"/>
    <s v="No root cause"/>
    <x v="3"/>
    <s v=""/>
    <s v="CTR_851"/>
    <m/>
    <s v=""/>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29490301997814156"/>
    <n v="0.29490301997814156"/>
    <n v="0"/>
    <n v="0"/>
    <m/>
    <n v="0"/>
    <n v="0"/>
    <n v="0"/>
    <n v="0"/>
    <n v="0"/>
    <x v="0"/>
    <m/>
    <s v="No root cause"/>
    <s v="No root cause"/>
    <s v="No root cause"/>
    <x v="3"/>
    <s v=""/>
    <s v="CTR_659"/>
    <m/>
    <s v=""/>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27596216680506691"/>
    <n v="0.27596216680506691"/>
    <n v="0"/>
    <n v="0"/>
    <m/>
    <n v="0"/>
    <n v="0"/>
    <n v="0"/>
    <n v="0"/>
    <n v="0"/>
    <x v="0"/>
    <m/>
    <s v="No root cause"/>
    <s v="No root cause"/>
    <s v="No root cause"/>
    <x v="3"/>
    <s v=""/>
    <s v="EST_040"/>
    <m/>
    <s v=""/>
  </r>
  <r>
    <s v="NRD_262_H_Gra-Doualare-Ancien-LAWANAT"/>
    <s v="NRD_262"/>
    <s v=""/>
    <s v="ESCO"/>
    <s v="Good Grid + Solar + GE"/>
    <s v="NRD"/>
    <s v="Garoua"/>
    <s v="Huawei"/>
    <n v="0"/>
    <n v="0.85672582205442971"/>
    <n v="5.354821749093265"/>
    <n v="0"/>
    <n v="0"/>
    <n v="0"/>
    <n v="0"/>
    <n v="0"/>
    <n v="0"/>
    <n v="0"/>
    <n v="0"/>
    <n v="0"/>
    <n v="0"/>
    <s v=""/>
    <n v="0"/>
    <n v="0"/>
    <n v="10.188645190378761"/>
    <n v="0"/>
    <n v="0"/>
    <n v="0"/>
    <n v="0.26030296804239328"/>
    <n v="0.26030296804239328"/>
    <n v="0"/>
    <n v="0"/>
    <m/>
    <n v="0"/>
    <n v="0"/>
    <n v="0"/>
    <n v="0"/>
    <n v="0"/>
    <x v="0"/>
    <m/>
    <s v="No root cause"/>
    <s v="No root cause"/>
    <s v="No root cause"/>
    <x v="3"/>
    <s v=""/>
    <s v="NRD_262"/>
    <m/>
    <s v=""/>
  </r>
  <r>
    <s v="Ngong-Town-IHS"/>
    <s v="NRD_088"/>
    <s v="NORD"/>
    <s v="IHS"/>
    <s v="Grid-Gen"/>
    <s v="NORD"/>
    <s v="Ngong"/>
    <s v="Huawei"/>
    <n v="0"/>
    <n v="0"/>
    <n v="0"/>
    <n v="8.9175391586979543E-5"/>
    <n v="0"/>
    <n v="0"/>
    <n v="0"/>
    <n v="0"/>
    <n v="0"/>
    <n v="0"/>
    <n v="0"/>
    <n v="0"/>
    <n v="0"/>
    <n v="0"/>
    <n v="0"/>
    <n v="0"/>
    <n v="0"/>
    <n v="1.5516518136134437E-2"/>
    <n v="1.7531881986000176E-2"/>
    <n v="3.3101905357086799E-2"/>
    <n v="0.25044016973287331"/>
    <n v="0.25044016973287331"/>
    <n v="0"/>
    <n v="0"/>
    <m/>
    <n v="0"/>
    <n v="0"/>
    <n v="0"/>
    <n v="0"/>
    <n v="0"/>
    <x v="0"/>
    <m/>
    <s v="No root cause"/>
    <s v="No root cause"/>
    <s v="No root cause"/>
    <x v="3"/>
    <s v=""/>
    <s v="NRD_088"/>
    <m/>
    <s v=""/>
  </r>
  <r>
    <s v="Gd-Moulin"/>
    <s v="LIT_054"/>
    <s v="Douala"/>
    <s v="IHS"/>
    <s v="Grid-Gen"/>
    <s v="LITTORAL"/>
    <s v="Douala"/>
    <s v="ZTE"/>
    <n v="0"/>
    <n v="0"/>
    <n v="0"/>
    <n v="0"/>
    <n v="0"/>
    <n v="0"/>
    <n v="0"/>
    <n v="0"/>
    <n v="0"/>
    <n v="0"/>
    <n v="0"/>
    <n v="0"/>
    <n v="0"/>
    <n v="0"/>
    <n v="0"/>
    <n v="0"/>
    <n v="0"/>
    <n v="0"/>
    <n v="0"/>
    <n v="0"/>
    <n v="0.2112029974346025"/>
    <n v="0.2112029974346025"/>
    <n v="0"/>
    <n v="0"/>
    <m/>
    <n v="0"/>
    <n v="0"/>
    <n v="0"/>
    <n v="0"/>
    <n v="0"/>
    <x v="0"/>
    <m/>
    <s v="No root cause"/>
    <s v="No root cause"/>
    <s v="No root cause"/>
    <x v="3"/>
    <s v=""/>
    <s v="LIT_054"/>
    <m/>
    <s v=""/>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191816267303593"/>
    <n v="0.191816267303593"/>
    <n v="0"/>
    <n v="0"/>
    <m/>
    <n v="0"/>
    <n v="0"/>
    <n v="0"/>
    <n v="0"/>
    <n v="0"/>
    <x v="0"/>
    <m/>
    <s v="No root cause"/>
    <s v="No root cause"/>
    <s v="No root cause"/>
    <x v="3"/>
    <s v=""/>
    <s v="LIT_499"/>
    <m/>
    <s v=""/>
  </r>
  <r>
    <s v="Nyom-II-IHS"/>
    <s v="CTR_648"/>
    <s v="Yaounde"/>
    <s v="IHS"/>
    <s v="Grid-Gen"/>
    <s v="CENTRE"/>
    <s v="Yaounde"/>
    <s v="ZTE"/>
    <n v="0"/>
    <n v="0"/>
    <n v="0"/>
    <n v="0"/>
    <n v="0"/>
    <n v="0"/>
    <n v="0"/>
    <n v="0"/>
    <n v="0"/>
    <n v="0"/>
    <n v="0"/>
    <n v="0"/>
    <n v="0"/>
    <n v="0"/>
    <n v="0"/>
    <n v="0"/>
    <n v="0"/>
    <n v="0"/>
    <n v="0"/>
    <n v="9.2671066937189031E-2"/>
    <n v="0.17753036957135884"/>
    <n v="0.17753036957135884"/>
    <n v="0"/>
    <n v="0"/>
    <m/>
    <n v="0"/>
    <n v="0"/>
    <n v="0"/>
    <n v="0"/>
    <n v="0"/>
    <x v="0"/>
    <m/>
    <s v="No root cause"/>
    <s v="No root cause"/>
    <s v="No root cause"/>
    <x v="3"/>
    <s v=""/>
    <s v="CTR_648"/>
    <m/>
    <s v=""/>
  </r>
  <r>
    <s v="Missoke-Universite"/>
    <s v="LIT_373"/>
    <s v="Douala"/>
    <s v="IHS"/>
    <s v="Grid-Gen"/>
    <s v="LITTORAL"/>
    <s v="Douala"/>
    <s v="ZTE"/>
    <n v="0"/>
    <n v="0"/>
    <n v="0"/>
    <n v="2.1223743197699885E-3"/>
    <n v="8.5875902098261708E-2"/>
    <n v="0"/>
    <n v="0"/>
    <n v="0"/>
    <n v="3.9308512611540732E-2"/>
    <n v="0"/>
    <n v="0"/>
    <n v="0"/>
    <n v="0"/>
    <n v="0"/>
    <n v="0"/>
    <n v="0.33804607442792123"/>
    <n v="0"/>
    <n v="0"/>
    <n v="0"/>
    <n v="0"/>
    <n v="0.15471930440340992"/>
    <n v="0.15471930440340992"/>
    <n v="0"/>
    <n v="0"/>
    <m/>
    <n v="0"/>
    <n v="0"/>
    <n v="0"/>
    <n v="0"/>
    <n v="0"/>
    <x v="0"/>
    <m/>
    <s v="No root cause"/>
    <s v="No root cause"/>
    <s v="No root cause"/>
    <x v="3"/>
    <s v=""/>
    <s v="LIT_373"/>
    <m/>
    <s v=""/>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2609400370398904"/>
    <n v="0.12609400370398904"/>
    <n v="0"/>
    <n v="0"/>
    <m/>
    <n v="0"/>
    <n v="0"/>
    <n v="0"/>
    <n v="0"/>
    <n v="0"/>
    <x v="0"/>
    <m/>
    <s v="No root cause"/>
    <s v="No root cause"/>
    <s v="No root cause"/>
    <x v="3"/>
    <s v=""/>
    <s v="EST_122"/>
    <m/>
    <s v=""/>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11908481792525215"/>
    <n v="0.11908481792525215"/>
    <n v="0"/>
    <n v="0"/>
    <m/>
    <n v="0"/>
    <n v="0"/>
    <n v="0"/>
    <n v="0"/>
    <n v="0"/>
    <x v="0"/>
    <m/>
    <s v="No root cause"/>
    <s v="No root cause"/>
    <s v="No root cause"/>
    <x v="3"/>
    <s v=""/>
    <s v="CTR_671"/>
    <m/>
    <s v=""/>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11539295671355128"/>
    <n v="0.11539295671355128"/>
    <n v="0"/>
    <n v="0"/>
    <m/>
    <n v="0"/>
    <n v="0"/>
    <n v="0"/>
    <n v="0"/>
    <n v="0"/>
    <x v="0"/>
    <m/>
    <s v="No root cause"/>
    <s v="No root cause"/>
    <s v="No root cause"/>
    <x v="3"/>
    <s v=""/>
    <s v="CTR_254"/>
    <m/>
    <s v=""/>
  </r>
  <r>
    <s v="Kotto-Antenne"/>
    <s v="LIT_303"/>
    <s v="Douala"/>
    <s v="IHS"/>
    <s v="Grid-Gen"/>
    <s v="LITTORAL"/>
    <s v="Douala"/>
    <s v="ZTE"/>
    <n v="0"/>
    <n v="0"/>
    <n v="0"/>
    <n v="0"/>
    <n v="0"/>
    <n v="0"/>
    <n v="0"/>
    <n v="0"/>
    <n v="0"/>
    <n v="9.5364163763115767E-2"/>
    <n v="0"/>
    <n v="0"/>
    <n v="0.54190101959575721"/>
    <n v="0"/>
    <n v="0"/>
    <n v="0"/>
    <n v="0"/>
    <n v="0"/>
    <n v="0"/>
    <n v="0"/>
    <n v="7.731506450591169E-2"/>
    <n v="7.731506450591169E-2"/>
    <n v="0"/>
    <n v="0"/>
    <m/>
    <n v="0"/>
    <n v="0"/>
    <n v="0"/>
    <n v="0"/>
    <n v="0"/>
    <x v="0"/>
    <m/>
    <s v="No root cause"/>
    <s v="No root cause"/>
    <s v="No root cause"/>
    <x v="3"/>
    <s v=""/>
    <s v="LIT_303"/>
    <m/>
    <s v=""/>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7.4907328933063067E-2"/>
    <n v="7.4907328933063067E-2"/>
    <n v="0"/>
    <n v="0"/>
    <m/>
    <n v="0"/>
    <n v="0"/>
    <n v="0"/>
    <n v="0"/>
    <n v="0"/>
    <x v="0"/>
    <m/>
    <s v="No root cause"/>
    <s v="No root cause"/>
    <s v="No root cause"/>
    <x v="3"/>
    <s v=""/>
    <s v="CTR_029"/>
    <m/>
    <s v=""/>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7.4621967679984719E-2"/>
    <n v="7.4621967679984719E-2"/>
    <n v="0"/>
    <n v="0"/>
    <m/>
    <n v="0"/>
    <n v="0"/>
    <n v="0"/>
    <n v="0"/>
    <n v="0"/>
    <x v="0"/>
    <m/>
    <s v="No root cause"/>
    <s v="No root cause"/>
    <s v="No root cause"/>
    <x v="3"/>
    <s v=""/>
    <s v="CTR_946"/>
    <m/>
    <s v=""/>
  </r>
  <r>
    <s v="Bodjongo "/>
    <s v="LIT_690"/>
    <s v="Douala"/>
    <s v="CAMUSAT"/>
    <s v="Good Grid + GE"/>
    <s v="LITTORAL"/>
    <s v="Douala"/>
    <s v="ZTE"/>
    <n v="0"/>
    <n v="0"/>
    <n v="0"/>
    <n v="0"/>
    <n v="0.37778262891908004"/>
    <n v="0"/>
    <n v="0"/>
    <n v="0"/>
    <n v="0.12987504030727717"/>
    <n v="0"/>
    <n v="0"/>
    <n v="0"/>
    <n v="0"/>
    <n v="0"/>
    <n v="0"/>
    <n v="0.22183270411177045"/>
    <n v="0"/>
    <n v="0"/>
    <n v="0"/>
    <n v="0.60419894815842257"/>
    <n v="6.5383397111573441E-2"/>
    <n v="6.5383397111573441E-2"/>
    <n v="0"/>
    <n v="0"/>
    <m/>
    <n v="0"/>
    <n v="0"/>
    <n v="0"/>
    <n v="0"/>
    <n v="0"/>
    <x v="0"/>
    <m/>
    <s v="No root cause"/>
    <s v="No root cause"/>
    <s v="No root cause"/>
    <x v="3"/>
    <s v=""/>
    <s v="LIT_690"/>
    <m/>
    <s v=""/>
  </r>
  <r>
    <s v="Douggoy-Lopere-II"/>
    <s v="EXN_217"/>
    <s v="Maroua"/>
    <s v="CAMUSAT"/>
    <s v="Medium Grid + GE"/>
    <s v="EXTREME-NORD"/>
    <s v="Maroua"/>
    <s v="Huawei"/>
    <n v="0.24879934252767288"/>
    <n v="0.67373791851794784"/>
    <n v="0"/>
    <n v="0"/>
    <n v="0"/>
    <n v="0"/>
    <n v="0"/>
    <n v="0"/>
    <n v="0"/>
    <n v="0"/>
    <n v="0"/>
    <n v="0"/>
    <n v="0"/>
    <n v="0"/>
    <n v="0"/>
    <n v="0"/>
    <n v="3.9629722372036875"/>
    <n v="0"/>
    <n v="0"/>
    <n v="0"/>
    <n v="6.2280093484346516E-2"/>
    <n v="6.2280093484346516E-2"/>
    <n v="0"/>
    <n v="0"/>
    <m/>
    <n v="0"/>
    <n v="0"/>
    <n v="0"/>
    <n v="0"/>
    <n v="0"/>
    <x v="0"/>
    <m/>
    <s v="No root cause"/>
    <s v="No root cause"/>
    <s v="No root cause"/>
    <x v="3"/>
    <s v=""/>
    <s v="EXN_217"/>
    <m/>
    <s v=""/>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6.2188312015156795E-2"/>
    <n v="6.2188312015156795E-2"/>
    <n v="0"/>
    <n v="0"/>
    <m/>
    <n v="0"/>
    <n v="0"/>
    <n v="0"/>
    <n v="0"/>
    <n v="0"/>
    <x v="0"/>
    <m/>
    <s v="No root cause"/>
    <s v="No root cause"/>
    <s v="No root cause"/>
    <x v="3"/>
    <s v="(05-10-2026 ticket): INC-20260510-00013385...Others"/>
    <s v="ADM_079"/>
    <m/>
    <s v=""/>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5.9355140640294034E-2"/>
    <n v="5.9355140640294034E-2"/>
    <n v="0"/>
    <n v="0"/>
    <m/>
    <n v="0"/>
    <n v="0"/>
    <n v="0"/>
    <n v="0"/>
    <n v="0"/>
    <x v="0"/>
    <m/>
    <s v="No root cause"/>
    <s v="No root cause"/>
    <s v="No root cause"/>
    <x v="3"/>
    <s v=""/>
    <s v="CTR_674"/>
    <m/>
    <s v=""/>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5.8302871019567055E-2"/>
    <n v="5.8302871019567055E-2"/>
    <n v="0"/>
    <n v="0"/>
    <m/>
    <n v="0"/>
    <n v="0"/>
    <n v="0"/>
    <n v="0"/>
    <n v="0"/>
    <x v="0"/>
    <m/>
    <s v="No root cause"/>
    <s v="No root cause"/>
    <s v="No root cause"/>
    <x v="3"/>
    <s v=""/>
    <s v="CTR_379"/>
    <m/>
    <s v=""/>
  </r>
  <r>
    <s v="MVAMEBOD"/>
    <s v="CTR_981"/>
    <s v="CENTRE"/>
    <m/>
    <m/>
    <s v="CENTRE"/>
    <s v="Mvamebod"/>
    <s v="NOKIA"/>
    <n v="1.9083402819608082"/>
    <n v="4.6739457589141615"/>
    <n v="10.182897297290509"/>
    <n v="0"/>
    <n v="0"/>
    <n v="0"/>
    <n v="0"/>
    <n v="0"/>
    <n v="0.83659159600246902"/>
    <n v="5.6169736098747695E-2"/>
    <n v="0"/>
    <n v="0"/>
    <n v="0"/>
    <n v="0"/>
    <n v="0"/>
    <n v="0"/>
    <n v="0"/>
    <n v="0"/>
    <n v="0"/>
    <n v="0"/>
    <n v="5.7036580459032031E-2"/>
    <n v="5.7036580459032031E-2"/>
    <n v="0"/>
    <n v="0"/>
    <m/>
    <n v="0"/>
    <n v="0"/>
    <n v="0"/>
    <n v="0"/>
    <n v="0"/>
    <x v="0"/>
    <m/>
    <s v="No root cause"/>
    <s v="No root cause"/>
    <s v="No root cause"/>
    <x v="3"/>
    <s v=""/>
    <s v="CTR_981"/>
    <m/>
    <s v=""/>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4.9973889445343152E-2"/>
    <n v="4.9973889445343152E-2"/>
    <n v="0"/>
    <n v="0"/>
    <m/>
    <n v="0"/>
    <n v="0"/>
    <n v="0"/>
    <n v="0"/>
    <n v="0"/>
    <x v="0"/>
    <m/>
    <s v="No root cause"/>
    <s v="No root cause"/>
    <s v="No root cause"/>
    <x v="3"/>
    <s v=""/>
    <s v="EST_008"/>
    <m/>
    <s v=""/>
  </r>
  <r>
    <s v="DEENA-IHS"/>
    <s v="ADM_082"/>
    <s v="ADAMAOUA"/>
    <s v="IHS"/>
    <s v="Solar-Gen"/>
    <s v="ADAMAOUA"/>
    <s v="Deena"/>
    <s v="NOKIA"/>
    <n v="0"/>
    <n v="6.4621110814108665E-2"/>
    <n v="0"/>
    <n v="0"/>
    <n v="0"/>
    <n v="0"/>
    <n v="0"/>
    <n v="0"/>
    <n v="0"/>
    <n v="0"/>
    <n v="6.0603178560773414E-2"/>
    <n v="0"/>
    <n v="0"/>
    <n v="0"/>
    <n v="0"/>
    <n v="0"/>
    <n v="0"/>
    <n v="0"/>
    <n v="5.3511428404552598E-3"/>
    <n v="0"/>
    <n v="4.4163215355106186E-2"/>
    <n v="4.4163215355106186E-2"/>
    <n v="0"/>
    <n v="0"/>
    <m/>
    <n v="0"/>
    <n v="0"/>
    <n v="0"/>
    <n v="0"/>
    <n v="0"/>
    <x v="0"/>
    <m/>
    <s v="No root cause"/>
    <s v="No root cause"/>
    <s v="No root cause"/>
    <x v="3"/>
    <s v=""/>
    <s v="ADM_082"/>
    <m/>
    <s v=""/>
  </r>
  <r>
    <s v="Colline-du-loup"/>
    <s v="LIT_133"/>
    <s v="LITTORAL"/>
    <s v="IHS"/>
    <s v="Solar-Gen"/>
    <s v="LITTORAL"/>
    <s v="Ebodje"/>
    <s v="NOKIA"/>
    <n v="0"/>
    <n v="2.051034006500451E-3"/>
    <n v="0"/>
    <n v="0"/>
    <n v="0"/>
    <n v="0"/>
    <n v="0"/>
    <n v="0"/>
    <n v="0"/>
    <n v="0"/>
    <n v="3.3727246817484962"/>
    <n v="0"/>
    <n v="0"/>
    <n v="0"/>
    <n v="0"/>
    <n v="0"/>
    <n v="0"/>
    <n v="4.6050172215516293E-2"/>
    <n v="0"/>
    <n v="0"/>
    <n v="4.2964703666606797E-2"/>
    <n v="4.2964703666606797E-2"/>
    <n v="0"/>
    <n v="0"/>
    <m/>
    <n v="0"/>
    <n v="0"/>
    <n v="0"/>
    <n v="0"/>
    <n v="0"/>
    <x v="0"/>
    <m/>
    <s v="No root cause"/>
    <s v="No root cause"/>
    <s v="No root cause"/>
    <x v="3"/>
    <s v=""/>
    <s v="LIT_133"/>
    <m/>
    <s v=""/>
  </r>
  <r>
    <s v="PK15"/>
    <s v="LIT_271"/>
    <s v="Douala"/>
    <s v="IHS"/>
    <s v="Grid-Gen"/>
    <s v="LITTORAL"/>
    <s v="Douala"/>
    <s v="ZTE"/>
    <n v="0"/>
    <n v="0.22079826956936169"/>
    <n v="0"/>
    <n v="3.4067318146407439"/>
    <n v="0"/>
    <n v="0"/>
    <n v="0"/>
    <n v="0"/>
    <n v="0"/>
    <n v="0"/>
    <n v="0"/>
    <n v="0"/>
    <n v="0"/>
    <n v="0"/>
    <n v="0"/>
    <n v="0"/>
    <n v="0"/>
    <n v="0"/>
    <n v="0.14009454018314466"/>
    <n v="0"/>
    <n v="3.9005316280144781E-2"/>
    <n v="3.9005316280144781E-2"/>
    <n v="0"/>
    <n v="0"/>
    <m/>
    <n v="0"/>
    <n v="0"/>
    <n v="0"/>
    <n v="0"/>
    <n v="0"/>
    <x v="0"/>
    <m/>
    <s v="No root cause"/>
    <s v="No root cause"/>
    <s v="No root cause"/>
    <x v="3"/>
    <s v=""/>
    <s v="LIT_271"/>
    <m/>
    <s v=""/>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2.6752617476094621E-3"/>
    <n v="1.5159816569788325E-3"/>
    <n v="9.2207354900938135E-3"/>
    <n v="2.6752617476094621E-3"/>
    <n v="1.515981656978832E-3"/>
    <n v="0.12045811895569196"/>
    <n v="3.210314097131252E-3"/>
    <n v="0"/>
    <n v="8.0115171801742227E-2"/>
    <n v="3.3244585983625945E-2"/>
    <n v="3.3244585983625945E-2"/>
    <n v="0"/>
    <n v="0"/>
    <m/>
    <n v="0"/>
    <n v="0"/>
    <n v="0"/>
    <n v="0"/>
    <n v="0"/>
    <x v="0"/>
    <m/>
    <s v="No root cause"/>
    <s v="No root cause"/>
    <s v="No root cause"/>
    <x v="3"/>
    <s v=""/>
    <s v="LIT_402"/>
    <m/>
    <s v=""/>
  </r>
  <r>
    <s v="Soa"/>
    <s v="CTR_031"/>
    <s v="Yaounde"/>
    <s v="IHS"/>
    <s v="Grid-Gen"/>
    <s v="CENTRE"/>
    <s v="Yaounde"/>
    <s v="ZTE"/>
    <n v="0"/>
    <n v="0"/>
    <n v="0"/>
    <n v="0"/>
    <n v="0"/>
    <n v="0"/>
    <n v="0"/>
    <n v="0"/>
    <n v="0"/>
    <n v="0"/>
    <n v="0"/>
    <n v="0"/>
    <n v="0"/>
    <n v="0"/>
    <n v="0"/>
    <n v="0"/>
    <n v="0"/>
    <n v="0"/>
    <n v="0"/>
    <n v="3.1585923700108133E-2"/>
    <n v="3.3191080748673767E-2"/>
    <n v="3.3191080748673767E-2"/>
    <n v="0"/>
    <n v="0"/>
    <m/>
    <n v="0"/>
    <n v="0"/>
    <n v="0"/>
    <n v="0"/>
    <n v="0"/>
    <x v="0"/>
    <m/>
    <s v="No root cause"/>
    <s v="No root cause"/>
    <s v="No root cause"/>
    <x v="3"/>
    <s v=""/>
    <s v="CTR_031"/>
    <m/>
    <s v=""/>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3.128272736871282E-2"/>
    <n v="3.128272736871282E-2"/>
    <n v="0"/>
    <n v="0"/>
    <m/>
    <n v="0"/>
    <n v="0"/>
    <n v="0"/>
    <n v="0"/>
    <n v="0"/>
    <x v="0"/>
    <m/>
    <s v="No root cause"/>
    <s v="No root cause"/>
    <s v="No root cause"/>
    <x v="3"/>
    <s v=""/>
    <s v="CTR_542"/>
    <m/>
    <s v=""/>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9213858283894445E-2"/>
    <n v="2.9213858283894445E-2"/>
    <n v="0"/>
    <n v="0"/>
    <m/>
    <n v="0"/>
    <n v="0"/>
    <n v="0"/>
    <n v="0"/>
    <n v="0"/>
    <x v="0"/>
    <m/>
    <s v="No root cause"/>
    <s v="No root cause"/>
    <s v="No root cause"/>
    <x v="3"/>
    <s v=""/>
    <s v="CTR_061"/>
    <m/>
    <s v=""/>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2.8767981325959601E-2"/>
    <n v="2.8767981325959601E-2"/>
    <n v="0"/>
    <n v="0"/>
    <m/>
    <n v="0"/>
    <n v="0"/>
    <n v="0"/>
    <n v="0"/>
    <n v="0"/>
    <x v="0"/>
    <m/>
    <s v="No root cause"/>
    <s v="No root cause"/>
    <s v="No root cause"/>
    <x v="3"/>
    <s v=""/>
    <s v="OST_019"/>
    <m/>
    <s v=""/>
  </r>
  <r>
    <s v="Makepe-Maturite"/>
    <s v="LIT_401"/>
    <s v="Douala"/>
    <s v="IHS"/>
    <s v="Grid-Gen"/>
    <s v="LITTORAL"/>
    <s v="Douala"/>
    <s v="ZTE"/>
    <n v="0"/>
    <n v="0"/>
    <n v="0"/>
    <n v="2.3185601812614315E-3"/>
    <n v="0"/>
    <n v="0"/>
    <n v="0"/>
    <n v="0"/>
    <n v="0"/>
    <n v="0"/>
    <n v="13.796556688439729"/>
    <n v="0"/>
    <n v="0"/>
    <n v="0"/>
    <n v="0"/>
    <n v="2.7804887096820302E-2"/>
    <n v="0"/>
    <n v="0"/>
    <n v="0"/>
    <n v="0"/>
    <n v="2.7448185530472131E-2"/>
    <n v="2.7448185530472131E-2"/>
    <n v="0"/>
    <n v="0"/>
    <m/>
    <n v="0"/>
    <n v="0"/>
    <n v="0"/>
    <n v="0"/>
    <n v="0"/>
    <x v="0"/>
    <m/>
    <s v="No root cause"/>
    <s v="No root cause"/>
    <s v="No root cause"/>
    <x v="3"/>
    <s v=""/>
    <s v="LIT_401"/>
    <m/>
    <s v=""/>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3899004945310384E-2"/>
    <n v="2.3899004945310384E-2"/>
    <n v="0"/>
    <n v="0"/>
    <m/>
    <n v="0"/>
    <n v="0"/>
    <n v="0"/>
    <n v="0"/>
    <n v="0"/>
    <x v="0"/>
    <m/>
    <s v="No root cause"/>
    <s v="No root cause"/>
    <s v="No root cause"/>
    <x v="3"/>
    <s v=""/>
    <s v="CTR_716"/>
    <m/>
    <s v=""/>
  </r>
  <r>
    <s v="BAFIA-BEGNIAN-IHS"/>
    <s v="CTR_828"/>
    <s v="CENTRE"/>
    <s v="IHS"/>
    <s v="Grid-Gen"/>
    <s v="CENTRE"/>
    <s v="Bafia"/>
    <s v="ZTE"/>
    <n v="0"/>
    <n v="0.13980917893006692"/>
    <n v="0"/>
    <n v="0"/>
    <n v="0.19961019652829567"/>
    <n v="0"/>
    <n v="0"/>
    <n v="0"/>
    <n v="3.7562815145833865"/>
    <n v="0"/>
    <n v="2.0872927207197955"/>
    <n v="0"/>
    <n v="0"/>
    <n v="0"/>
    <n v="0"/>
    <n v="3.4885413188826091E-2"/>
    <n v="0"/>
    <n v="0"/>
    <n v="0"/>
    <n v="0"/>
    <n v="2.0171473576975286E-2"/>
    <n v="2.0171473576975286E-2"/>
    <n v="0"/>
    <n v="0"/>
    <m/>
    <n v="0"/>
    <n v="0"/>
    <n v="0"/>
    <n v="0"/>
    <n v="0"/>
    <x v="0"/>
    <m/>
    <s v="No root cause"/>
    <s v="No root cause"/>
    <s v="No root cause"/>
    <x v="3"/>
    <s v=""/>
    <s v="CTR_828"/>
    <m/>
    <s v=""/>
  </r>
  <r>
    <s v="Bfsam-Centre-II"/>
    <s v="OST_170"/>
    <s v="Bafoussam"/>
    <s v="IHS"/>
    <s v="GridOnly"/>
    <s v="OUEST"/>
    <s v="Bafoussam"/>
    <s v="Huawei"/>
    <n v="0"/>
    <n v="0"/>
    <n v="0"/>
    <n v="0"/>
    <n v="0"/>
    <n v="0"/>
    <n v="0"/>
    <n v="0"/>
    <n v="8.9175391586979543E-5"/>
    <n v="0"/>
    <n v="1.8275604751835588"/>
    <n v="2.778705201850282E-2"/>
    <n v="0"/>
    <n v="0"/>
    <n v="2.7787052018502824E-2"/>
    <n v="0"/>
    <n v="0"/>
    <n v="0"/>
    <n v="0"/>
    <n v="9.6844475263459781E-2"/>
    <n v="1.9137039034565807E-2"/>
    <n v="1.9137039034565807E-2"/>
    <n v="0"/>
    <n v="0"/>
    <m/>
    <n v="0"/>
    <n v="0"/>
    <n v="0"/>
    <n v="0"/>
    <n v="0"/>
    <x v="0"/>
    <m/>
    <s v="No root cause"/>
    <s v="No root cause"/>
    <s v="No root cause"/>
    <x v="3"/>
    <s v=""/>
    <s v="OST_170"/>
    <m/>
    <s v=""/>
  </r>
  <r>
    <s v="Soa-II"/>
    <s v="CTR_317"/>
    <s v="Yaounde"/>
    <s v="IHS"/>
    <s v="Grid-Gen"/>
    <s v="CENTRE"/>
    <s v="Yaounde"/>
    <s v="ZTE"/>
    <n v="0"/>
    <n v="0"/>
    <n v="0"/>
    <n v="0"/>
    <n v="0"/>
    <n v="0"/>
    <n v="0"/>
    <n v="0"/>
    <n v="0"/>
    <n v="0"/>
    <n v="0"/>
    <n v="0"/>
    <n v="0"/>
    <n v="0"/>
    <n v="0"/>
    <n v="0"/>
    <n v="0"/>
    <n v="0"/>
    <n v="0"/>
    <n v="4.3089549214828389E-2"/>
    <n v="1.7514046907682379E-2"/>
    <n v="1.7514046907682379E-2"/>
    <n v="0"/>
    <n v="0"/>
    <m/>
    <n v="0"/>
    <n v="0"/>
    <n v="0"/>
    <n v="0"/>
    <n v="0"/>
    <x v="0"/>
    <m/>
    <s v="No root cause"/>
    <s v="No root cause"/>
    <s v="No root cause"/>
    <x v="3"/>
    <s v=""/>
    <s v="CTR_317"/>
    <m/>
    <s v=""/>
  </r>
  <r>
    <s v="Goyoum"/>
    <s v="EST_023"/>
    <s v="CENTRE"/>
    <s v="CAMUSAT"/>
    <m/>
    <s v="EST"/>
    <s v="Goyoum"/>
    <s v="NOKIA"/>
    <n v="2.4969109644355321E-3"/>
    <n v="0"/>
    <n v="0"/>
    <n v="0"/>
    <n v="0"/>
    <n v="0"/>
    <n v="0"/>
    <n v="0"/>
    <n v="0"/>
    <n v="0"/>
    <n v="0"/>
    <n v="0"/>
    <n v="0"/>
    <n v="0"/>
    <n v="0"/>
    <n v="0"/>
    <n v="0"/>
    <n v="0"/>
    <n v="0"/>
    <n v="0"/>
    <n v="1.7103840106382658E-2"/>
    <n v="1.7103840106382658E-2"/>
    <n v="0"/>
    <n v="0"/>
    <m/>
    <n v="0"/>
    <n v="0"/>
    <n v="0"/>
    <n v="0"/>
    <n v="0"/>
    <x v="0"/>
    <m/>
    <s v="SPARE-ISSUE"/>
    <s v="SPARE-ISSUE"/>
    <s v="SPARE-ISSUE"/>
    <x v="4"/>
    <s v="(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
    <s v="EST_023"/>
    <m/>
    <s v=""/>
  </r>
  <r>
    <s v="Bfsam-Ndiandam"/>
    <s v="OST_119"/>
    <s v="Bafoussam"/>
    <s v="IHS"/>
    <s v="GridOnly"/>
    <s v="OUEST"/>
    <s v="Bafoussam"/>
    <s v="Huawei"/>
    <n v="0"/>
    <n v="3.1478913230203784E-2"/>
    <n v="0"/>
    <n v="0"/>
    <n v="0"/>
    <n v="0"/>
    <n v="0"/>
    <n v="0"/>
    <n v="0"/>
    <n v="6.5633088208016952"/>
    <n v="0"/>
    <n v="0"/>
    <n v="0"/>
    <n v="0"/>
    <n v="0"/>
    <n v="1.738920135946101E-2"/>
    <n v="0"/>
    <n v="0"/>
    <n v="0"/>
    <n v="1.5873219702482358E-2"/>
    <n v="1.5534353214451834E-2"/>
    <n v="1.5534353214451834E-2"/>
    <n v="0"/>
    <n v="0"/>
    <m/>
    <n v="0"/>
    <n v="0"/>
    <n v="0"/>
    <n v="0"/>
    <n v="0"/>
    <x v="0"/>
    <m/>
    <s v="No root cause"/>
    <s v="No root cause"/>
    <s v="No root cause"/>
    <x v="3"/>
    <s v=""/>
    <s v="OST_119"/>
    <m/>
    <s v=""/>
  </r>
  <r>
    <s v="Biteng-GP"/>
    <s v="CTR_556"/>
    <s v="Yaounde"/>
    <s v="CAMUSAT"/>
    <s v="Good Grid no GE - 8h"/>
    <s v="CENTRE"/>
    <s v="Yaounde"/>
    <s v="ZTE"/>
    <n v="0"/>
    <n v="0"/>
    <n v="0"/>
    <n v="0"/>
    <n v="0"/>
    <n v="0"/>
    <n v="0"/>
    <n v="1.4565195058684539"/>
    <n v="0"/>
    <n v="0"/>
    <n v="5.9016274152263244E-2"/>
    <n v="0"/>
    <n v="0"/>
    <n v="0"/>
    <n v="0"/>
    <n v="0"/>
    <n v="0"/>
    <n v="0"/>
    <n v="0"/>
    <n v="0"/>
    <n v="1.5391672587912906E-2"/>
    <n v="1.5391672587912906E-2"/>
    <n v="0"/>
    <n v="0"/>
    <m/>
    <n v="0"/>
    <n v="0"/>
    <n v="0"/>
    <n v="0"/>
    <n v="0"/>
    <x v="0"/>
    <m/>
    <s v="No root cause"/>
    <s v="No root cause"/>
    <s v="No root cause"/>
    <x v="3"/>
    <s v=""/>
    <s v="CTR_556"/>
    <m/>
    <s v=""/>
  </r>
  <r>
    <s v="Nkomo"/>
    <s v="CTR_042"/>
    <s v="Yaounde"/>
    <s v="IHS"/>
    <s v="Grid-Gen"/>
    <s v="CENTRE"/>
    <s v="Yaounde"/>
    <s v="ZTE"/>
    <n v="0"/>
    <n v="0"/>
    <n v="0"/>
    <n v="0"/>
    <n v="0"/>
    <n v="0"/>
    <n v="0"/>
    <n v="1.7899284599338543"/>
    <n v="0"/>
    <n v="0"/>
    <n v="0"/>
    <n v="0"/>
    <n v="0"/>
    <n v="0"/>
    <n v="0"/>
    <n v="0"/>
    <n v="0"/>
    <n v="0"/>
    <n v="0"/>
    <n v="1.7478376751047871E-3"/>
    <n v="1.2127853255829322E-2"/>
    <n v="1.2127853255829322E-2"/>
    <n v="0"/>
    <n v="0"/>
    <m/>
    <n v="0"/>
    <n v="0"/>
    <n v="0"/>
    <n v="0"/>
    <n v="0"/>
    <x v="0"/>
    <m/>
    <s v="No root cause"/>
    <s v="No root cause"/>
    <s v="No root cause"/>
    <x v="3"/>
    <s v=""/>
    <s v="CTR_042"/>
    <m/>
    <s v=""/>
  </r>
  <r>
    <s v="Crf-Nkomo-IHS"/>
    <s v="CTR_554"/>
    <s v="Yaounde"/>
    <s v="IHS"/>
    <s v="Grid-Gen"/>
    <s v="CENTRE"/>
    <s v="Yaounde"/>
    <s v="ZTE"/>
    <n v="0"/>
    <n v="0"/>
    <n v="0"/>
    <n v="0"/>
    <n v="0"/>
    <n v="0"/>
    <n v="0"/>
    <n v="1.4564660006335017"/>
    <n v="0"/>
    <n v="0"/>
    <n v="0"/>
    <n v="0"/>
    <n v="0"/>
    <n v="0"/>
    <n v="0"/>
    <n v="0"/>
    <n v="0"/>
    <n v="0"/>
    <n v="0"/>
    <n v="0"/>
    <n v="1.191383231602058E-2"/>
    <n v="1.191383231602058E-2"/>
    <n v="0"/>
    <n v="0"/>
    <m/>
    <n v="0"/>
    <n v="0"/>
    <n v="0"/>
    <n v="0"/>
    <n v="0"/>
    <x v="0"/>
    <m/>
    <s v="No root cause"/>
    <s v="No root cause"/>
    <s v="No root cause"/>
    <x v="3"/>
    <s v=""/>
    <s v="CTR_554"/>
    <m/>
    <s v=""/>
  </r>
  <r>
    <s v="Nyanon"/>
    <s v="LIT_349"/>
    <s v="LITTORAL"/>
    <s v="IHS"/>
    <s v="Grid-Gen"/>
    <s v="LITTORAL"/>
    <s v="Nyanon"/>
    <s v="NOKIA"/>
    <n v="0"/>
    <n v="0"/>
    <n v="0"/>
    <n v="0"/>
    <n v="0"/>
    <n v="0"/>
    <n v="0"/>
    <n v="3.338726661016523E-2"/>
    <n v="0"/>
    <n v="0"/>
    <n v="0"/>
    <n v="0"/>
    <n v="0"/>
    <n v="0"/>
    <n v="0"/>
    <n v="0"/>
    <n v="0"/>
    <n v="0"/>
    <n v="0"/>
    <n v="7.8831046162892281E-3"/>
    <n v="1.0736717147072338E-2"/>
    <n v="1.0736717147072338E-2"/>
    <n v="0"/>
    <n v="0"/>
    <m/>
    <n v="0"/>
    <n v="0"/>
    <n v="0"/>
    <n v="0"/>
    <n v="0"/>
    <x v="0"/>
    <m/>
    <s v="No root cause"/>
    <s v="No root cause"/>
    <s v="No root cause"/>
    <x v="3"/>
    <s v=""/>
    <s v="LIT_349"/>
    <m/>
    <s v=""/>
  </r>
  <r>
    <s v="Logbaba-SONEL"/>
    <s v="LIT_342"/>
    <s v="Douala"/>
    <s v="IHS"/>
    <s v="Grid-GenLithium"/>
    <s v="LITTORAL"/>
    <s v="Douala"/>
    <s v="ZTE"/>
    <n v="0"/>
    <n v="0"/>
    <n v="0"/>
    <n v="0"/>
    <n v="0"/>
    <n v="0"/>
    <n v="0"/>
    <n v="0"/>
    <n v="0"/>
    <n v="0"/>
    <n v="0"/>
    <n v="0"/>
    <n v="0"/>
    <n v="1.4981465786611484E-3"/>
    <n v="0"/>
    <n v="0"/>
    <n v="0"/>
    <n v="0"/>
    <n v="0"/>
    <n v="0"/>
    <n v="1.0112489405963503E-2"/>
    <n v="1.0112489405963503E-2"/>
    <n v="0"/>
    <n v="0"/>
    <m/>
    <n v="0"/>
    <n v="0"/>
    <n v="0"/>
    <n v="0"/>
    <n v="0"/>
    <x v="0"/>
    <m/>
    <s v="No root cause"/>
    <s v="No root cause"/>
    <s v="No root cause"/>
    <x v="3"/>
    <s v=""/>
    <s v="LIT_342"/>
    <m/>
    <s v=""/>
  </r>
  <r>
    <s v="Soa-Town-IHS"/>
    <s v="CTR_649"/>
    <s v="Yaounde"/>
    <s v="IHS"/>
    <s v="Grid-Gen"/>
    <s v="CENTRE"/>
    <s v="Yaounde"/>
    <s v="ZTE"/>
    <n v="0"/>
    <n v="0.90274032411331118"/>
    <n v="0"/>
    <n v="0"/>
    <n v="0"/>
    <n v="0"/>
    <n v="0"/>
    <n v="0"/>
    <n v="2.6342410674793808E-2"/>
    <n v="0"/>
    <n v="0"/>
    <n v="0"/>
    <n v="0"/>
    <n v="0"/>
    <n v="0"/>
    <n v="0"/>
    <n v="0"/>
    <n v="0"/>
    <n v="0"/>
    <n v="2.9802415868368529E-2"/>
    <n v="9.8984684661545842E-3"/>
    <n v="9.8984684661545842E-3"/>
    <n v="0"/>
    <n v="0"/>
    <m/>
    <n v="0"/>
    <n v="0"/>
    <n v="0"/>
    <n v="0"/>
    <n v="0"/>
    <x v="0"/>
    <m/>
    <s v="No root cause"/>
    <s v="No root cause"/>
    <s v="No root cause"/>
    <x v="3"/>
    <s v=""/>
    <s v="CTR_649"/>
    <m/>
    <s v=""/>
  </r>
  <r>
    <s v="Telo-MTN-IHS"/>
    <s v="ADM_108"/>
    <s v="ADAMAOUA"/>
    <s v="IHS"/>
    <s v="Grid-Hybrid-Gen"/>
    <s v="ADAMAOUA"/>
    <s v="Telo"/>
    <s v="NOKIA"/>
    <n v="0"/>
    <n v="0.25119299185209965"/>
    <n v="0"/>
    <n v="0"/>
    <n v="2.3189627789662859E-3"/>
    <n v="0.31189951313706238"/>
    <n v="0"/>
    <n v="0"/>
    <n v="0"/>
    <n v="2.4558898721069769E-2"/>
    <n v="0"/>
    <n v="0"/>
    <n v="0"/>
    <n v="0"/>
    <n v="0"/>
    <n v="0"/>
    <n v="0"/>
    <n v="0"/>
    <n v="0"/>
    <n v="0"/>
    <n v="9.4542328680928319E-3"/>
    <n v="9.4542328680928319E-3"/>
    <n v="0"/>
    <n v="0"/>
    <m/>
    <n v="0"/>
    <n v="0"/>
    <n v="0"/>
    <n v="0"/>
    <n v="0"/>
    <x v="0"/>
    <m/>
    <s v="IHS"/>
    <s v="POWER ISSUE"/>
    <s v="Defaut GE &amp; Power Cabinet"/>
    <x v="0"/>
    <s v="(05-10-2026 ticket): INC-20260510-00015174...Grid Outage"/>
    <s v="ADM_108"/>
    <m/>
    <s v=""/>
  </r>
  <r>
    <s v="SOA-Vallee"/>
    <s v="CTR_714"/>
    <s v="Yaounde"/>
    <s v="CAMUSAT"/>
    <s v="Good Grid + GE"/>
    <s v="CENTRE"/>
    <s v="Yaounde"/>
    <s v="ZTE"/>
    <n v="4.3665978946046744"/>
    <n v="5.7703434037319541"/>
    <n v="0"/>
    <n v="0"/>
    <n v="0.90329321154115039"/>
    <n v="0"/>
    <n v="0"/>
    <n v="0"/>
    <n v="0"/>
    <n v="0"/>
    <n v="0"/>
    <n v="0"/>
    <n v="0"/>
    <n v="0"/>
    <n v="0"/>
    <n v="0"/>
    <n v="0"/>
    <n v="0"/>
    <n v="0"/>
    <n v="1.3340638581412174E-2"/>
    <n v="9.2742407250464096E-3"/>
    <n v="9.2742407250464096E-3"/>
    <n v="0"/>
    <n v="0"/>
    <m/>
    <n v="0"/>
    <n v="0"/>
    <n v="0"/>
    <n v="0"/>
    <n v="0"/>
    <x v="0"/>
    <m/>
    <s v="No root cause"/>
    <s v="No root cause"/>
    <s v="No root cause"/>
    <x v="3"/>
    <s v=""/>
    <s v="CTR_714"/>
    <m/>
    <s v=""/>
  </r>
  <r>
    <s v="Boussa-IHS"/>
    <s v="NRD_129"/>
    <s v="NORD"/>
    <s v="IHS"/>
    <s v="Solar-Gen"/>
    <s v="NORD"/>
    <s v="Boussa"/>
    <s v="NOKIA"/>
    <n v="0"/>
    <n v="0"/>
    <n v="0"/>
    <n v="0"/>
    <n v="0"/>
    <n v="1.188192218300262"/>
    <n v="0"/>
    <n v="0"/>
    <n v="0.39016743069246196"/>
    <n v="0"/>
    <n v="0"/>
    <n v="0"/>
    <n v="0"/>
    <n v="0"/>
    <n v="0"/>
    <n v="0"/>
    <n v="0"/>
    <n v="4.3537946534910166"/>
    <n v="0"/>
    <n v="0"/>
    <n v="4.8511413023317575E-3"/>
    <n v="4.8511413023317575E-3"/>
    <n v="0"/>
    <n v="0"/>
    <m/>
    <n v="0"/>
    <n v="0"/>
    <n v="0"/>
    <n v="0"/>
    <n v="0"/>
    <x v="0"/>
    <m/>
    <s v="IHS"/>
    <s v="POWER ISSUE"/>
    <s v="Defaut GE &amp; Power Cabinet"/>
    <x v="0"/>
    <s v="(05-10-2026 ticket): INC-20260510-00014993...Grid Outage"/>
    <s v="NRD_129"/>
    <m/>
    <s v=""/>
  </r>
  <r>
    <s v="Kumba-Mabanda"/>
    <s v="SUO_027"/>
    <s v="SUD-OUEST"/>
    <s v="IHS"/>
    <s v="Grid-Gen"/>
    <s v="SUD-OUEST"/>
    <s v="Kumba"/>
    <s v="Huawei"/>
    <n v="0"/>
    <n v="0"/>
    <n v="0"/>
    <n v="0"/>
    <n v="0"/>
    <n v="0"/>
    <n v="7.3123821101323226E-3"/>
    <n v="0"/>
    <n v="0"/>
    <n v="0"/>
    <n v="0"/>
    <n v="0"/>
    <n v="0"/>
    <n v="8.9175391586979543E-5"/>
    <n v="0"/>
    <n v="0"/>
    <n v="0.14913692489006458"/>
    <n v="0"/>
    <n v="0"/>
    <n v="0"/>
    <n v="3.299489488718243E-3"/>
    <n v="3.299489488718243E-3"/>
    <n v="0"/>
    <n v="0"/>
    <m/>
    <n v="0"/>
    <n v="0"/>
    <n v="0"/>
    <n v="0"/>
    <n v="0"/>
    <x v="0"/>
    <m/>
    <s v="No root cause"/>
    <s v="No root cause"/>
    <s v="No root cause"/>
    <x v="3"/>
    <s v=""/>
    <s v="SUO_027"/>
    <m/>
    <s v=""/>
  </r>
  <r>
    <s v="Letta-MTN"/>
    <s v="EST_063"/>
    <s v="CENTRE"/>
    <s v="IHS"/>
    <s v="solar + Gen"/>
    <s v="EST"/>
    <s v="Letta"/>
    <s v="NOKIA"/>
    <n v="2.0974076872486383E-2"/>
    <n v="0.44464633753099769"/>
    <n v="3.9307442506841537"/>
    <n v="0.38099294301621162"/>
    <n v="0.18232800563873838"/>
    <n v="0"/>
    <n v="2.5652906547043228"/>
    <n v="0"/>
    <n v="0"/>
    <n v="0"/>
    <n v="0.32554368452742793"/>
    <n v="9.9519737011070711E-3"/>
    <n v="0.4658522456503808"/>
    <n v="0"/>
    <n v="9.9519737011070711E-3"/>
    <n v="0"/>
    <n v="0"/>
    <n v="6.9485465124574819E-2"/>
    <n v="2.1937146330396973E-3"/>
    <n v="0"/>
    <n v="2.7466020608791705E-3"/>
    <n v="2.7466020608791705E-3"/>
    <n v="0"/>
    <n v="0"/>
    <m/>
    <n v="0"/>
    <n v="0"/>
    <n v="0"/>
    <n v="0"/>
    <n v="0"/>
    <x v="0"/>
    <m/>
    <s v="No root cause"/>
    <s v="No root cause"/>
    <s v="No root cause"/>
    <x v="3"/>
    <s v=""/>
    <s v="EST_063"/>
    <m/>
    <s v=""/>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1.8548481450091792E-3"/>
    <n v="1.8548481450091792E-3"/>
    <n v="0"/>
    <n v="0"/>
    <m/>
    <n v="0"/>
    <n v="0"/>
    <n v="0"/>
    <n v="0"/>
    <n v="0"/>
    <x v="0"/>
    <m/>
    <s v="No root cause"/>
    <s v="No root cause"/>
    <s v="No root cause"/>
    <x v="3"/>
    <s v=""/>
    <s v="LIT_122"/>
    <m/>
    <s v=""/>
  </r>
  <r>
    <s v="Abome-II"/>
    <s v="CTR_662"/>
    <s v="Yaounde"/>
    <s v="CAMUSAT"/>
    <s v="Good Grid no GE - 12h"/>
    <s v="CENTRE"/>
    <s v="Yaounde"/>
    <s v="ZTE"/>
    <n v="0"/>
    <n v="0"/>
    <n v="0"/>
    <n v="0"/>
    <n v="0"/>
    <n v="0"/>
    <n v="0"/>
    <n v="6.2003828121210054"/>
    <n v="0"/>
    <n v="0"/>
    <n v="0"/>
    <n v="0"/>
    <n v="3.4735955232526607"/>
    <n v="0"/>
    <n v="0"/>
    <n v="7.774346308709509"/>
    <n v="0"/>
    <n v="0"/>
    <n v="0"/>
    <n v="3.5993684955469361"/>
    <n v="1.2127853255829973E-3"/>
    <n v="1.2127853255829973E-3"/>
    <n v="0"/>
    <n v="0"/>
    <m/>
    <n v="0"/>
    <n v="0"/>
    <n v="0"/>
    <n v="0"/>
    <n v="0"/>
    <x v="0"/>
    <m/>
    <s v="No root cause"/>
    <s v="No root cause"/>
    <s v="No root cause"/>
    <x v="3"/>
    <s v=""/>
    <s v="CTR_662"/>
    <m/>
    <s v=""/>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8.9175391586979543E-5"/>
    <n v="8.9175391586979543E-5"/>
    <n v="0"/>
    <n v="0"/>
    <m/>
    <n v="0"/>
    <n v="0"/>
    <n v="0"/>
    <n v="0"/>
    <n v="0"/>
    <x v="0"/>
    <m/>
    <s v="No root cause"/>
    <s v="No root cause"/>
    <s v="No root cause"/>
    <x v="3"/>
    <s v=""/>
    <s v="NRO_148"/>
    <m/>
    <s v=""/>
  </r>
  <r>
    <s v="Bfsam-Tougang"/>
    <s v="OST_064"/>
    <s v="Bafoussam"/>
    <s v="IHS"/>
    <s v="Grid-Gen"/>
    <s v="OUEST"/>
    <s v="Bafoussam"/>
    <s v="Huawei"/>
    <n v="0"/>
    <n v="1.0097507940176866"/>
    <n v="0.85635128540976446"/>
    <n v="0.83924744530338158"/>
    <n v="0"/>
    <n v="0"/>
    <n v="0"/>
    <n v="0"/>
    <n v="0"/>
    <n v="0"/>
    <n v="0"/>
    <n v="0"/>
    <n v="0"/>
    <n v="0"/>
    <n v="0"/>
    <n v="0"/>
    <n v="0"/>
    <n v="0"/>
    <n v="0"/>
    <n v="0"/>
    <n v="8.9175391586979543E-5"/>
    <n v="8.9175391586979543E-5"/>
    <n v="0"/>
    <n v="0"/>
    <m/>
    <n v="0"/>
    <n v="0"/>
    <n v="0"/>
    <n v="0"/>
    <n v="0"/>
    <x v="0"/>
    <m/>
    <s v="No root cause"/>
    <s v="No root cause"/>
    <s v="No root cause"/>
    <x v="3"/>
    <s v=""/>
    <s v="OST_064"/>
    <m/>
    <s v=""/>
  </r>
  <r>
    <s v="KYE-Ossi-II"/>
    <s v="SUD_073"/>
    <s v="CENTRE"/>
    <s v="CAMUSAT"/>
    <s v="HGB"/>
    <s v="SUD"/>
    <s v="Kye-Ossi"/>
    <s v="ZTE"/>
    <n v="0.57107920772301646"/>
    <n v="0"/>
    <n v="0"/>
    <n v="0"/>
    <n v="0"/>
    <n v="0"/>
    <n v="0"/>
    <n v="0"/>
    <n v="0"/>
    <n v="0"/>
    <n v="0.35595249305858762"/>
    <n v="7.8474344596541901E-3"/>
    <n v="0"/>
    <n v="0"/>
    <n v="7.8474344596541328E-3"/>
    <n v="0"/>
    <n v="5.7896860465928885E-17"/>
    <n v="0"/>
    <n v="0"/>
    <n v="8.616126335133957E-2"/>
    <n v="5.7896860465928885E-17"/>
    <n v="5.7896860465928885E-17"/>
    <n v="0"/>
    <n v="0"/>
    <m/>
    <n v="0"/>
    <n v="0"/>
    <n v="0"/>
    <n v="0"/>
    <n v="0"/>
    <x v="0"/>
    <m/>
    <s v="No root cause"/>
    <s v="No root cause"/>
    <s v="No root cause"/>
    <x v="3"/>
    <s v=""/>
    <s v="SUD_073"/>
    <m/>
    <s v=""/>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0"/>
    <n v="0"/>
    <n v="0"/>
    <n v="0"/>
    <m/>
    <n v="0"/>
    <n v="0"/>
    <n v="0"/>
    <n v="0"/>
    <n v="0"/>
    <x v="0"/>
    <m/>
    <s v="No root cause"/>
    <s v="No root cause"/>
    <s v="No root cause"/>
    <x v="3"/>
    <s v=""/>
    <s v="LIT_078"/>
    <m/>
    <s v=""/>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n v="0"/>
    <n v="0"/>
    <m/>
    <n v="0"/>
    <n v="0"/>
    <n v="0"/>
    <n v="0"/>
    <n v="0"/>
    <x v="0"/>
    <m/>
    <s v="No root cause"/>
    <s v="No root cause"/>
    <s v="No root cause"/>
    <x v="3"/>
    <s v=""/>
    <s v="CTR_383"/>
    <m/>
    <s v=""/>
  </r>
  <r>
    <s v="Kotto-Bloc-II"/>
    <s v="LIT_611"/>
    <s v="Douala"/>
    <s v="CAMUSAT"/>
    <s v="Good Grid no GE - 8h"/>
    <s v="LITTORAL"/>
    <s v="Douala"/>
    <s v="ZTE"/>
    <n v="0"/>
    <n v="0"/>
    <n v="0"/>
    <n v="0"/>
    <n v="0"/>
    <n v="0"/>
    <n v="0"/>
    <n v="0"/>
    <n v="0"/>
    <n v="0"/>
    <n v="0"/>
    <n v="0"/>
    <n v="0"/>
    <n v="0"/>
    <n v="0"/>
    <n v="0"/>
    <n v="0"/>
    <n v="0"/>
    <n v="9.1066444940973046"/>
    <n v="34.885181332808273"/>
    <n v="0"/>
    <n v="0"/>
    <n v="0"/>
    <n v="0"/>
    <m/>
    <n v="0"/>
    <n v="0"/>
    <n v="0"/>
    <n v="0"/>
    <n v="0"/>
    <x v="0"/>
    <m/>
    <s v="No root cause"/>
    <s v="No root cause"/>
    <s v="No root cause"/>
    <x v="3"/>
    <s v=""/>
    <s v="LIT_611"/>
    <m/>
    <s v=""/>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n v="0"/>
    <n v="0"/>
    <m/>
    <n v="0"/>
    <n v="0"/>
    <n v="0"/>
    <n v="0"/>
    <n v="0"/>
    <x v="0"/>
    <m/>
    <s v="No root cause"/>
    <s v="No root cause"/>
    <s v="No root cause"/>
    <x v="3"/>
    <s v=""/>
    <s v="CTR_707"/>
    <m/>
    <s v=""/>
  </r>
  <r>
    <s v="Malangue"/>
    <s v="LIT_449"/>
    <s v="Douala"/>
    <s v="IHS"/>
    <s v="Grid-Gen"/>
    <s v="LITTORAL"/>
    <s v="Douala"/>
    <s v="ZTE"/>
    <n v="0"/>
    <n v="4.1116276149791844"/>
    <n v="0"/>
    <n v="0"/>
    <n v="9.2054686630539919"/>
    <n v="0"/>
    <n v="0"/>
    <n v="0"/>
    <n v="0"/>
    <n v="0"/>
    <n v="0"/>
    <n v="0"/>
    <n v="0"/>
    <n v="1.9975287715482551E-3"/>
    <n v="0"/>
    <n v="0"/>
    <n v="0"/>
    <n v="0"/>
    <n v="0"/>
    <n v="0"/>
    <n v="0"/>
    <n v="0"/>
    <n v="0"/>
    <n v="0"/>
    <m/>
    <n v="0"/>
    <n v="0"/>
    <n v="0"/>
    <n v="0"/>
    <n v="0"/>
    <x v="0"/>
    <m/>
    <s v="No root cause"/>
    <s v="No root cause"/>
    <s v="No root cause"/>
    <x v="3"/>
    <s v=""/>
    <s v="LIT_449"/>
    <m/>
    <s v=""/>
  </r>
  <r>
    <s v="Stamatiades"/>
    <s v="LIT_014"/>
    <s v="Douala"/>
    <s v="IHS"/>
    <s v="GridOnly"/>
    <s v="LITTORAL"/>
    <s v="Douala"/>
    <s v="ZTE"/>
    <n v="0"/>
    <n v="0"/>
    <n v="0"/>
    <n v="0"/>
    <n v="0"/>
    <n v="0"/>
    <n v="0"/>
    <n v="0"/>
    <n v="0"/>
    <n v="0"/>
    <n v="0"/>
    <n v="0"/>
    <n v="0"/>
    <n v="0"/>
    <n v="0"/>
    <n v="0"/>
    <n v="0"/>
    <n v="0"/>
    <n v="0"/>
    <n v="0"/>
    <n v="0"/>
    <n v="0"/>
    <n v="0"/>
    <n v="0"/>
    <m/>
    <n v="0"/>
    <n v="0"/>
    <n v="0"/>
    <n v="0"/>
    <n v="0"/>
    <x v="0"/>
    <m/>
    <s v="No root cause"/>
    <s v="No root cause"/>
    <s v="No root cause"/>
    <x v="3"/>
    <s v=""/>
    <s v="LIT_014"/>
    <m/>
    <s v=""/>
  </r>
  <r>
    <s v="J-Vespa"/>
    <s v="CTR_088"/>
    <s v="Yaounde"/>
    <s v="IHS"/>
    <s v="Grid-Gen"/>
    <s v="CENTRE"/>
    <s v="Yaounde"/>
    <s v="ZTE"/>
    <n v="0"/>
    <n v="0"/>
    <n v="0"/>
    <n v="0.35680857681782263"/>
    <n v="1.4587667257364454"/>
    <n v="0"/>
    <n v="0"/>
    <n v="0"/>
    <n v="0"/>
    <n v="0"/>
    <n v="0"/>
    <n v="0"/>
    <n v="5.6249518452885425"/>
    <n v="0"/>
    <n v="0"/>
    <n v="0"/>
    <n v="0"/>
    <n v="0"/>
    <n v="0"/>
    <n v="0"/>
    <n v="0"/>
    <n v="0"/>
    <n v="0"/>
    <n v="0"/>
    <m/>
    <n v="0"/>
    <n v="0"/>
    <n v="0"/>
    <n v="0"/>
    <n v="0"/>
    <x v="0"/>
    <m/>
    <s v="No root cause"/>
    <s v="No root cause"/>
    <s v="No root cause"/>
    <x v="3"/>
    <s v=""/>
    <s v="CTR_088"/>
    <m/>
    <s v=""/>
  </r>
  <r>
    <s v="CTR_951_Z_Odza-Entree-Plaque-LB"/>
    <s v="CTR_951"/>
    <s v="Yaounde"/>
    <s v="ESCO"/>
    <s v="Good Grid + Solar + GE"/>
    <s v="CENTRE"/>
    <s v="Yaoundé"/>
    <s v="ZTE"/>
    <n v="0"/>
    <n v="0"/>
    <n v="0"/>
    <n v="0"/>
    <n v="0"/>
    <n v="0"/>
    <n v="0"/>
    <n v="0"/>
    <n v="0"/>
    <n v="0"/>
    <n v="0"/>
    <n v="0"/>
    <n v="0"/>
    <n v="0"/>
    <n v="0"/>
    <n v="0"/>
    <n v="8.0768649071291794"/>
    <n v="0"/>
    <n v="0"/>
    <n v="0"/>
    <n v="0"/>
    <n v="0"/>
    <n v="0"/>
    <n v="0"/>
    <m/>
    <n v="0"/>
    <n v="0"/>
    <n v="0"/>
    <n v="0"/>
    <n v="0"/>
    <x v="0"/>
    <m/>
    <s v="No root cause"/>
    <s v="No root cause"/>
    <s v="No root cause"/>
    <x v="3"/>
    <s v=""/>
    <s v="CTR_951"/>
    <m/>
    <s v=""/>
  </r>
  <r>
    <s v="Minkan-Nord-IHS"/>
    <s v="CTR_646"/>
    <s v="Yaounde"/>
    <s v="CAMUSAT"/>
    <s v="Good Grid + GE"/>
    <s v="CENTRE"/>
    <s v="Yaounde"/>
    <s v="ZTE"/>
    <n v="0"/>
    <n v="0"/>
    <n v="0"/>
    <n v="0"/>
    <n v="0"/>
    <n v="0"/>
    <n v="0"/>
    <n v="0"/>
    <n v="0"/>
    <n v="0"/>
    <n v="0"/>
    <n v="0"/>
    <n v="0"/>
    <n v="0"/>
    <n v="0"/>
    <n v="0"/>
    <n v="1.4514186734696788"/>
    <n v="0"/>
    <n v="0"/>
    <n v="0"/>
    <n v="0"/>
    <n v="0"/>
    <n v="0"/>
    <n v="0"/>
    <m/>
    <n v="0"/>
    <n v="0"/>
    <n v="0"/>
    <n v="0"/>
    <n v="0"/>
    <x v="0"/>
    <m/>
    <s v="No root cause"/>
    <s v="No root cause"/>
    <s v="No root cause"/>
    <x v="3"/>
    <s v=""/>
    <s v="CTR_646"/>
    <m/>
    <s v=""/>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3861957920629622"/>
    <n v="0"/>
    <n v="0"/>
    <n v="0"/>
    <n v="0"/>
    <n v="0"/>
    <m/>
    <n v="0"/>
    <n v="0"/>
    <n v="0"/>
    <n v="0"/>
    <n v="0"/>
    <x v="0"/>
    <m/>
    <s v="No root cause"/>
    <s v="No root cause"/>
    <s v="No root cause"/>
    <x v="3"/>
    <s v=""/>
    <s v="SUO_241"/>
    <m/>
    <s v=""/>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n v="0"/>
    <n v="0"/>
    <m/>
    <n v="0"/>
    <n v="0"/>
    <n v="0"/>
    <n v="0"/>
    <n v="0"/>
    <x v="0"/>
    <m/>
    <s v="No root cause"/>
    <s v="No root cause"/>
    <s v="No root cause"/>
    <x v="3"/>
    <s v=""/>
    <s v="LIT_371"/>
    <m/>
    <s v=""/>
  </r>
  <r>
    <s v="Nsimalen-highway-I"/>
    <s v="CTR_724"/>
    <s v="Yaounde"/>
    <m/>
    <m/>
    <s v="CENTRE"/>
    <s v="Yaounde"/>
    <s v="ZTE"/>
    <n v="0"/>
    <n v="0"/>
    <n v="0"/>
    <n v="0"/>
    <n v="2.3434222804359179"/>
    <n v="0"/>
    <n v="0"/>
    <n v="0.20583463886106595"/>
    <n v="0"/>
    <n v="0"/>
    <n v="1.3911361087568404E-2"/>
    <n v="0"/>
    <n v="0"/>
    <n v="0"/>
    <n v="0"/>
    <n v="0"/>
    <n v="1.2089686188229989"/>
    <n v="0"/>
    <n v="1.3101826882742205"/>
    <n v="0"/>
    <n v="0"/>
    <n v="0"/>
    <n v="0"/>
    <n v="0"/>
    <m/>
    <n v="0"/>
    <n v="0"/>
    <n v="0"/>
    <n v="0"/>
    <n v="0"/>
    <x v="0"/>
    <m/>
    <s v="No root cause"/>
    <s v="No root cause"/>
    <s v="No root cause"/>
    <x v="3"/>
    <s v=""/>
    <s v="CTR_724"/>
    <m/>
    <s v=""/>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n v="0"/>
    <n v="0"/>
    <m/>
    <n v="0"/>
    <n v="0"/>
    <n v="0"/>
    <n v="0"/>
    <n v="0"/>
    <x v="0"/>
    <m/>
    <s v="No root cause"/>
    <s v="No root cause"/>
    <s v="No root cause"/>
    <x v="3"/>
    <s v=""/>
    <s v="LIT_336"/>
    <m/>
    <s v=""/>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n v="0"/>
    <n v="0"/>
    <m/>
    <n v="0"/>
    <n v="0"/>
    <n v="0"/>
    <n v="0"/>
    <n v="0"/>
    <x v="0"/>
    <m/>
    <s v="No root cause"/>
    <s v="No root cause"/>
    <s v="No root cause"/>
    <x v="3"/>
    <s v=""/>
    <s v="CTR_936"/>
    <m/>
    <s v=""/>
  </r>
  <r>
    <s v="Bepanda-TSF"/>
    <s v="LIT_366"/>
    <s v="Douala"/>
    <s v="IHS"/>
    <s v="GridOnly"/>
    <s v="LITTORAL"/>
    <s v="Douala"/>
    <s v="ZTE"/>
    <n v="0"/>
    <n v="0"/>
    <n v="0"/>
    <n v="1.3481714050902742"/>
    <n v="0"/>
    <n v="0.39581389309796733"/>
    <n v="0"/>
    <n v="0"/>
    <n v="0"/>
    <n v="0"/>
    <n v="0"/>
    <n v="0.48110123761175499"/>
    <n v="0"/>
    <n v="0"/>
    <n v="0.48110123761175499"/>
    <n v="0"/>
    <n v="0"/>
    <n v="0"/>
    <n v="0"/>
    <n v="0"/>
    <n v="0"/>
    <n v="0"/>
    <n v="0"/>
    <n v="0"/>
    <m/>
    <n v="0"/>
    <n v="0"/>
    <n v="0"/>
    <n v="0"/>
    <n v="0"/>
    <x v="0"/>
    <m/>
    <s v="No root cause"/>
    <s v="No root cause"/>
    <s v="No root cause"/>
    <x v="3"/>
    <s v=""/>
    <s v="LIT_366"/>
    <m/>
    <s v=""/>
  </r>
  <r>
    <s v="Garoua-Camp-Chinois-II"/>
    <s v="NRD_163"/>
    <s v="Garoua"/>
    <s v="CAMUSAT"/>
    <s v="Medium Grid + GE"/>
    <s v="NORD"/>
    <s v="Garoua"/>
    <s v="Huawei"/>
    <n v="0"/>
    <n v="0"/>
    <n v="2.9168378834185131"/>
    <n v="0"/>
    <n v="0"/>
    <n v="0"/>
    <n v="0"/>
    <n v="0"/>
    <n v="1.9651581044022677"/>
    <n v="0"/>
    <n v="0"/>
    <n v="0"/>
    <n v="0"/>
    <n v="0"/>
    <n v="0"/>
    <n v="0"/>
    <n v="0"/>
    <n v="0"/>
    <n v="0"/>
    <n v="0.58864675986565196"/>
    <n v="0"/>
    <n v="0"/>
    <n v="0"/>
    <n v="0"/>
    <m/>
    <n v="0"/>
    <n v="0"/>
    <n v="0"/>
    <n v="0"/>
    <n v="0"/>
    <x v="0"/>
    <m/>
    <s v="No root cause"/>
    <s v="No root cause"/>
    <s v="No root cause"/>
    <x v="3"/>
    <s v=""/>
    <s v="NRD_163"/>
    <m/>
    <s v=""/>
  </r>
  <r>
    <s v="Domayo-II"/>
    <s v="EXN_247"/>
    <s v="Maroua"/>
    <s v="CAMUSAT"/>
    <s v="Medium Grid + GE"/>
    <s v="EXTREME-NORD"/>
    <s v="Maroua"/>
    <s v="Huawei"/>
    <n v="0"/>
    <n v="0"/>
    <n v="0"/>
    <n v="0"/>
    <n v="0"/>
    <n v="0"/>
    <n v="4.9046465372838757E-3"/>
    <n v="0"/>
    <n v="0"/>
    <n v="0"/>
    <n v="1.4078119069836461"/>
    <n v="0"/>
    <n v="0"/>
    <n v="0"/>
    <n v="0"/>
    <n v="0"/>
    <n v="0"/>
    <n v="0.94877266125051007"/>
    <n v="0.28152671124009443"/>
    <n v="0"/>
    <n v="0"/>
    <n v="0"/>
    <n v="0"/>
    <n v="0"/>
    <m/>
    <n v="0"/>
    <n v="0"/>
    <n v="0"/>
    <n v="0"/>
    <n v="0"/>
    <x v="0"/>
    <m/>
    <s v="No root cause"/>
    <s v="No root cause"/>
    <s v="No root cause"/>
    <x v="3"/>
    <s v=""/>
    <s v="EXN_247"/>
    <m/>
    <s v=""/>
  </r>
  <r>
    <s v="Edea-Peage-IHS"/>
    <s v="LIT_749"/>
    <s v="LITTORAL"/>
    <m/>
    <m/>
    <s v="LITTORAL"/>
    <s v="Edea"/>
    <s v="ZTE"/>
    <n v="0"/>
    <n v="0"/>
    <n v="0"/>
    <n v="0"/>
    <n v="0"/>
    <n v="1.9424005444692714"/>
    <n v="0"/>
    <n v="0"/>
    <n v="0"/>
    <n v="0"/>
    <n v="0"/>
    <n v="0"/>
    <n v="0"/>
    <n v="0"/>
    <n v="0"/>
    <n v="0"/>
    <n v="0"/>
    <n v="0"/>
    <n v="0"/>
    <n v="0"/>
    <n v="0"/>
    <n v="0"/>
    <n v="0"/>
    <n v="0"/>
    <m/>
    <n v="0"/>
    <n v="0"/>
    <n v="0"/>
    <n v="0"/>
    <n v="0"/>
    <x v="0"/>
    <m/>
    <s v="No root cause"/>
    <s v="No root cause"/>
    <s v="No root cause"/>
    <x v="3"/>
    <s v=""/>
    <s v="LIT_749"/>
    <m/>
    <s v=""/>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n v="0"/>
    <n v="0"/>
    <m/>
    <n v="0"/>
    <n v="0"/>
    <n v="0"/>
    <n v="0"/>
    <n v="0"/>
    <x v="0"/>
    <m/>
    <s v="No root cause"/>
    <s v="No root cause"/>
    <s v="No root cause"/>
    <x v="3"/>
    <s v=""/>
    <s v="SUD_080"/>
    <m/>
    <s v=""/>
  </r>
  <r>
    <s v="Buea-Dirty-South-HIS"/>
    <s v="SUO_260"/>
    <s v="SUD-OUEST"/>
    <m/>
    <m/>
    <s v="SUD-OUEST"/>
    <s v="Buea"/>
    <s v="Huawei"/>
    <n v="0"/>
    <n v="0.62319330656644789"/>
    <n v="0"/>
    <n v="0"/>
    <n v="0"/>
    <n v="0"/>
    <n v="0"/>
    <n v="0"/>
    <n v="0"/>
    <n v="0"/>
    <n v="0"/>
    <n v="0"/>
    <n v="0"/>
    <n v="0"/>
    <n v="0"/>
    <n v="0"/>
    <n v="10.332574272400141"/>
    <n v="0"/>
    <n v="0"/>
    <n v="0"/>
    <n v="0"/>
    <n v="0"/>
    <n v="0"/>
    <n v="0"/>
    <m/>
    <n v="0"/>
    <n v="0"/>
    <n v="0"/>
    <n v="0"/>
    <n v="0"/>
    <x v="0"/>
    <m/>
    <s v="No root cause"/>
    <s v="No root cause"/>
    <s v="No root cause"/>
    <x v="3"/>
    <s v=""/>
    <s v="SUO_260"/>
    <m/>
    <s v=""/>
  </r>
  <r>
    <s v="Pitoa-Ville-IHS"/>
    <s v="NRD_096"/>
    <s v="NORD"/>
    <s v="IHS"/>
    <s v="Grid-Gen"/>
    <s v="NORD"/>
    <s v="Garoua"/>
    <s v="Huawei"/>
    <n v="0"/>
    <n v="0"/>
    <n v="5.649920954932897"/>
    <n v="0"/>
    <n v="0"/>
    <n v="0"/>
    <n v="0.30289313506433468"/>
    <n v="0"/>
    <n v="0"/>
    <n v="0"/>
    <n v="0"/>
    <n v="0"/>
    <n v="0"/>
    <n v="0"/>
    <n v="0"/>
    <n v="0"/>
    <n v="3.4387992854554219"/>
    <n v="5.8998439073945648E-2"/>
    <n v="0"/>
    <n v="1.4606037388031377"/>
    <n v="0"/>
    <n v="0"/>
    <n v="0"/>
    <n v="0"/>
    <m/>
    <n v="0"/>
    <n v="0"/>
    <n v="0"/>
    <n v="0"/>
    <n v="0"/>
    <x v="0"/>
    <m/>
    <s v="No root cause"/>
    <s v="No root cause"/>
    <s v="No root cause"/>
    <x v="3"/>
    <s v=""/>
    <s v="NRD_096"/>
    <m/>
    <s v=""/>
  </r>
  <r>
    <s v="Logbaba-CAMTEL"/>
    <s v="LIT_253"/>
    <s v="Douala"/>
    <s v="CAMUSAT"/>
    <s v="Good Grid + GE"/>
    <s v="LITTORAL"/>
    <s v="Douala"/>
    <s v="ZTE"/>
    <n v="0"/>
    <n v="0"/>
    <n v="0"/>
    <n v="0"/>
    <n v="0"/>
    <n v="0"/>
    <n v="0"/>
    <n v="0"/>
    <n v="0"/>
    <n v="0"/>
    <n v="0"/>
    <n v="0"/>
    <n v="0"/>
    <n v="2.0331989281831093E-3"/>
    <n v="0"/>
    <n v="0"/>
    <n v="0"/>
    <n v="0"/>
    <n v="0"/>
    <n v="0"/>
    <n v="0"/>
    <n v="0"/>
    <n v="0"/>
    <n v="0"/>
    <m/>
    <n v="0"/>
    <n v="0"/>
    <n v="0"/>
    <n v="0"/>
    <n v="0"/>
    <x v="0"/>
    <m/>
    <s v="No root cause"/>
    <s v="No root cause"/>
    <s v="No root cause"/>
    <x v="3"/>
    <s v=""/>
    <s v="LIT_253"/>
    <m/>
    <s v=""/>
  </r>
  <r>
    <s v="Maroua-Loperey-II-IHS"/>
    <s v="EXN_146"/>
    <s v="Maroua"/>
    <s v="IHS"/>
    <s v="Grid-Gen"/>
    <s v="EXTREME-NORD"/>
    <s v="Maroua"/>
    <s v="Huawei"/>
    <n v="0"/>
    <n v="0"/>
    <n v="0"/>
    <n v="0"/>
    <n v="0.23524468300645202"/>
    <n v="0"/>
    <n v="4.8154711456968955E-3"/>
    <n v="0"/>
    <n v="0"/>
    <n v="8.9175391586979543E-5"/>
    <n v="0"/>
    <n v="0"/>
    <n v="0"/>
    <n v="0"/>
    <n v="0"/>
    <n v="0"/>
    <n v="0"/>
    <n v="0"/>
    <n v="0"/>
    <n v="0.2174096046890561"/>
    <n v="0"/>
    <n v="0"/>
    <n v="0"/>
    <n v="0"/>
    <m/>
    <n v="0"/>
    <n v="0"/>
    <n v="0"/>
    <n v="0"/>
    <n v="0"/>
    <x v="0"/>
    <m/>
    <s v="No root cause"/>
    <s v="No root cause"/>
    <s v="No root cause"/>
    <x v="3"/>
    <s v=""/>
    <s v="EXN_146"/>
    <m/>
    <s v=""/>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9526357392140627"/>
    <n v="0"/>
    <n v="0"/>
    <n v="0"/>
    <n v="0"/>
    <n v="0"/>
    <m/>
    <n v="0"/>
    <n v="0"/>
    <n v="0"/>
    <n v="0"/>
    <n v="0"/>
    <x v="0"/>
    <m/>
    <s v="No root cause"/>
    <s v="No root cause"/>
    <s v="No root cause"/>
    <x v="3"/>
    <s v=""/>
    <s v="LIT_167"/>
    <m/>
    <s v=""/>
  </r>
  <r>
    <s v="Bamenda-Sisia-Quater-IHS"/>
    <s v="NRO_118"/>
    <s v="NORD-OUEST"/>
    <s v="IHS"/>
    <s v="Grid-Gen"/>
    <s v="NORD-OUEST"/>
    <s v="Bamenda"/>
    <s v="Huawei"/>
    <n v="0"/>
    <n v="0"/>
    <n v="0"/>
    <n v="0"/>
    <n v="0"/>
    <n v="0"/>
    <n v="0"/>
    <n v="0"/>
    <n v="0"/>
    <n v="0.19570431437678526"/>
    <n v="0"/>
    <n v="0"/>
    <n v="0"/>
    <n v="2.6744770041634212"/>
    <n v="0"/>
    <n v="0"/>
    <n v="0"/>
    <n v="0.25999977171099753"/>
    <n v="0"/>
    <n v="0"/>
    <n v="0"/>
    <n v="0"/>
    <n v="0"/>
    <n v="0"/>
    <m/>
    <n v="0"/>
    <n v="0"/>
    <n v="0"/>
    <n v="0"/>
    <n v="0"/>
    <x v="0"/>
    <m/>
    <s v="No root cause"/>
    <s v="No root cause"/>
    <s v="No root cause"/>
    <x v="3"/>
    <s v=""/>
    <s v="NRO_118"/>
    <m/>
    <s v=""/>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3028524710857711"/>
    <n v="0"/>
    <n v="0"/>
    <n v="0"/>
    <n v="0"/>
    <n v="0"/>
    <m/>
    <n v="0"/>
    <n v="0"/>
    <n v="0"/>
    <n v="0"/>
    <n v="0"/>
    <x v="0"/>
    <m/>
    <s v="No root cause"/>
    <s v="No root cause"/>
    <s v="No root cause"/>
    <x v="3"/>
    <s v="(05-10-2026 ticket): INC-20260510-00014226...Others"/>
    <s v="EXN_091"/>
    <m/>
    <s v=""/>
  </r>
  <r>
    <s v="Dschang-Vallee"/>
    <s v="OST_096"/>
    <s v="OUEST"/>
    <s v="IHS"/>
    <s v="Grid-Gen"/>
    <s v="OUEST"/>
    <s v="Dschang"/>
    <s v="Huawei"/>
    <n v="0"/>
    <n v="0"/>
    <n v="0"/>
    <n v="0"/>
    <n v="0"/>
    <n v="0"/>
    <n v="0"/>
    <n v="0"/>
    <n v="0"/>
    <n v="0"/>
    <n v="0"/>
    <n v="0"/>
    <n v="0"/>
    <n v="0"/>
    <n v="0"/>
    <n v="0"/>
    <n v="3.4963174130290242"/>
    <n v="0"/>
    <n v="0"/>
    <n v="0.47209452306146976"/>
    <n v="0"/>
    <n v="0"/>
    <n v="0"/>
    <n v="0"/>
    <m/>
    <n v="0"/>
    <n v="0"/>
    <n v="0"/>
    <n v="0"/>
    <n v="0"/>
    <x v="0"/>
    <m/>
    <s v="No root cause"/>
    <s v="No root cause"/>
    <s v="No root cause"/>
    <x v="3"/>
    <s v=""/>
    <s v="OST_096"/>
    <m/>
    <s v=""/>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n v="0"/>
    <n v="0"/>
    <m/>
    <n v="0"/>
    <n v="0"/>
    <n v="0"/>
    <n v="0"/>
    <n v="0"/>
    <x v="0"/>
    <m/>
    <s v="No root cause"/>
    <s v="No root cause"/>
    <s v="No root cause"/>
    <x v="3"/>
    <s v=""/>
    <s v="LIT_644"/>
    <m/>
    <s v=""/>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n v="0"/>
    <n v="0"/>
    <m/>
    <n v="0"/>
    <n v="0"/>
    <n v="0"/>
    <n v="0"/>
    <n v="0"/>
    <x v="0"/>
    <m/>
    <s v="No root cause"/>
    <s v="No root cause"/>
    <s v="No root cause"/>
    <x v="3"/>
    <s v=""/>
    <s v="SUO_213"/>
    <m/>
    <s v=""/>
  </r>
  <r>
    <s v="Ngd-Q-Haoussa"/>
    <s v="ADM_048"/>
    <s v="Ngaoundere"/>
    <s v="IHS"/>
    <s v="Grid-Gen"/>
    <s v="ADAMAOUA"/>
    <s v="Ngaoundere"/>
    <s v="Huawei"/>
    <n v="1.4620305450685294"/>
    <n v="0.82210793504036428"/>
    <n v="0"/>
    <n v="0"/>
    <n v="0"/>
    <n v="0"/>
    <n v="0"/>
    <n v="0"/>
    <n v="0"/>
    <n v="0"/>
    <n v="0"/>
    <n v="0"/>
    <n v="0"/>
    <n v="0.53774544634780408"/>
    <n v="0"/>
    <n v="0"/>
    <n v="0"/>
    <n v="0"/>
    <n v="0"/>
    <n v="0"/>
    <n v="0"/>
    <n v="0"/>
    <n v="0"/>
    <n v="0"/>
    <m/>
    <n v="0"/>
    <n v="0"/>
    <n v="0"/>
    <n v="0"/>
    <n v="0"/>
    <x v="0"/>
    <m/>
    <s v="No root cause"/>
    <s v="No root cause"/>
    <s v="No root cause"/>
    <x v="3"/>
    <s v=""/>
    <s v="ADM_048"/>
    <m/>
    <s v=""/>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
    <n v="0"/>
    <n v="0"/>
    <n v="0"/>
    <m/>
    <n v="0"/>
    <n v="0"/>
    <n v="0"/>
    <n v="0"/>
    <n v="0"/>
    <x v="0"/>
    <m/>
    <s v="No root cause"/>
    <s v="No root cause"/>
    <s v="No root cause"/>
    <x v="3"/>
    <s v=""/>
    <s v="ADM_084"/>
    <m/>
    <s v=""/>
  </r>
  <r>
    <s v="Bep-Axe-Lrd"/>
    <s v="LIT_097"/>
    <s v="Douala"/>
    <s v="IHS"/>
    <s v="GridOnly"/>
    <s v="LITTORAL"/>
    <s v="Douala"/>
    <s v="ZTE"/>
    <n v="0"/>
    <n v="0"/>
    <n v="0"/>
    <n v="0"/>
    <n v="0"/>
    <n v="0"/>
    <n v="0"/>
    <n v="0"/>
    <n v="0"/>
    <n v="0"/>
    <n v="0"/>
    <n v="0"/>
    <n v="0"/>
    <n v="0"/>
    <n v="0"/>
    <n v="0"/>
    <n v="6.3475043731612099E-2"/>
    <n v="0"/>
    <n v="0"/>
    <n v="0"/>
    <n v="0"/>
    <n v="0"/>
    <n v="0"/>
    <n v="0"/>
    <m/>
    <n v="0"/>
    <n v="0"/>
    <n v="0"/>
    <n v="0"/>
    <n v="0"/>
    <x v="0"/>
    <m/>
    <s v="No root cause"/>
    <s v="No root cause"/>
    <s v="No root cause"/>
    <x v="3"/>
    <s v=""/>
    <s v="LIT_097"/>
    <m/>
    <s v=""/>
  </r>
  <r>
    <s v="Bepanda-Omnisport"/>
    <s v="LIT_405"/>
    <s v="Douala"/>
    <s v="CAMUSAT"/>
    <s v="Grid-Gen"/>
    <s v="LITTORAL"/>
    <s v="Douala"/>
    <s v="ZTE"/>
    <n v="0"/>
    <n v="0"/>
    <n v="0"/>
    <n v="0"/>
    <n v="0"/>
    <n v="0"/>
    <n v="0"/>
    <n v="4.684900537335241"/>
    <n v="0"/>
    <n v="0"/>
    <n v="0"/>
    <n v="0"/>
    <n v="0"/>
    <n v="0"/>
    <n v="0"/>
    <n v="0"/>
    <n v="0"/>
    <n v="0"/>
    <n v="0"/>
    <n v="0"/>
    <n v="0"/>
    <n v="0"/>
    <n v="0"/>
    <n v="0"/>
    <m/>
    <n v="0"/>
    <n v="0"/>
    <n v="0"/>
    <n v="0"/>
    <n v="0"/>
    <x v="0"/>
    <m/>
    <s v="No root cause"/>
    <s v="No root cause"/>
    <s v="No root cause"/>
    <x v="3"/>
    <s v=""/>
    <s v="LIT_405"/>
    <m/>
    <s v=""/>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
    <n v="0"/>
    <n v="0"/>
    <m/>
    <n v="0"/>
    <n v="0"/>
    <n v="0"/>
    <n v="0"/>
    <n v="0"/>
    <x v="0"/>
    <m/>
    <s v="No root cause"/>
    <s v="No root cause"/>
    <s v="No root cause"/>
    <x v="3"/>
    <s v=""/>
    <s v="CTR_836"/>
    <m/>
    <s v=""/>
  </r>
  <r>
    <s v="Palar"/>
    <s v="EXN_055"/>
    <s v="Maroua"/>
    <s v="IHS"/>
    <s v="Grid-Gen"/>
    <s v="EXTREME-NORD"/>
    <s v="Maroua"/>
    <s v="Huawei"/>
    <n v="0"/>
    <n v="0"/>
    <n v="0"/>
    <n v="0"/>
    <n v="0"/>
    <n v="0"/>
    <n v="0"/>
    <n v="0"/>
    <n v="0.90372125342076792"/>
    <n v="0"/>
    <n v="0"/>
    <n v="0.25004779800989063"/>
    <n v="0"/>
    <n v="0.20795701318083623"/>
    <n v="0.25004779800989063"/>
    <n v="0"/>
    <n v="0"/>
    <n v="0"/>
    <n v="0"/>
    <n v="0"/>
    <n v="0"/>
    <n v="0"/>
    <n v="0"/>
    <n v="0"/>
    <m/>
    <n v="0"/>
    <n v="0"/>
    <n v="0"/>
    <n v="0"/>
    <n v="0"/>
    <x v="0"/>
    <m/>
    <s v="No root cause"/>
    <s v="No root cause"/>
    <s v="No root cause"/>
    <x v="3"/>
    <s v=""/>
    <s v="EXN_055"/>
    <m/>
    <s v=""/>
  </r>
  <r>
    <s v="Bessengue"/>
    <s v="LIT_022"/>
    <s v="Douala"/>
    <s v="CAMUSAT"/>
    <s v="Good grid 100%"/>
    <s v="LITTORAL"/>
    <s v="Douala"/>
    <s v="ZTE"/>
    <n v="0"/>
    <n v="0"/>
    <n v="0"/>
    <n v="0"/>
    <n v="0"/>
    <n v="0"/>
    <n v="0"/>
    <n v="0"/>
    <n v="0"/>
    <n v="0"/>
    <n v="0"/>
    <n v="0"/>
    <n v="0"/>
    <n v="0"/>
    <n v="0"/>
    <n v="0"/>
    <n v="0"/>
    <n v="0"/>
    <n v="0"/>
    <n v="0"/>
    <n v="0"/>
    <n v="0"/>
    <n v="0"/>
    <n v="0"/>
    <m/>
    <n v="0"/>
    <n v="0"/>
    <n v="0"/>
    <n v="0"/>
    <n v="0"/>
    <x v="0"/>
    <m/>
    <s v="No root cause"/>
    <s v="No root cause"/>
    <s v="No root cause"/>
    <x v="3"/>
    <s v=""/>
    <s v="LIT_022"/>
    <m/>
    <s v=""/>
  </r>
  <r>
    <s v="Omnisport"/>
    <s v="LIT_102"/>
    <s v="Douala"/>
    <s v="IHS"/>
    <s v="GridOnly"/>
    <s v="LITTORAL"/>
    <s v="Douala"/>
    <s v="ZTE"/>
    <n v="0"/>
    <n v="0"/>
    <n v="0"/>
    <n v="0"/>
    <n v="0"/>
    <n v="0"/>
    <n v="0"/>
    <n v="0"/>
    <n v="0"/>
    <n v="0"/>
    <n v="0"/>
    <n v="0"/>
    <n v="0"/>
    <n v="0"/>
    <n v="0"/>
    <n v="0"/>
    <n v="0"/>
    <n v="0"/>
    <n v="0"/>
    <n v="0"/>
    <n v="0"/>
    <n v="0"/>
    <n v="0"/>
    <n v="0"/>
    <m/>
    <n v="0"/>
    <n v="0"/>
    <n v="0"/>
    <n v="0"/>
    <n v="0"/>
    <x v="0"/>
    <m/>
    <s v="PDH"/>
    <s v="TX ISSUE"/>
    <s v="MPR ISSUE"/>
    <x v="1"/>
    <s v="(05-10-2026  groupe whatsapp incident ) impacted by   LIT_620_Z_Notre-Dame-de-Yassa(LIT-620) ,MPR plante , apres resolution du probleme d'energie || Action :Reset physique du MPR a Notre Dame de Yassa"/>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n v="0"/>
    <n v="0"/>
    <m/>
    <n v="0"/>
    <n v="0"/>
    <n v="0"/>
    <n v="0"/>
    <n v="0"/>
    <x v="0"/>
    <m/>
    <s v="No root cause"/>
    <s v="No root cause"/>
    <s v="No root cause"/>
    <x v="3"/>
    <s v=""/>
    <s v="CTR_730"/>
    <m/>
    <s v=""/>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n v="0"/>
    <n v="0"/>
    <m/>
    <n v="0"/>
    <n v="0"/>
    <n v="0"/>
    <n v="0"/>
    <n v="0"/>
    <x v="0"/>
    <m/>
    <s v="No root cause"/>
    <s v="No root cause"/>
    <s v="No root cause"/>
    <x v="3"/>
    <s v=""/>
    <s v="ADM_071"/>
    <m/>
    <s v=""/>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n v="0"/>
    <n v="0"/>
    <m/>
    <n v="0"/>
    <n v="0"/>
    <n v="0"/>
    <n v="0"/>
    <n v="0"/>
    <x v="0"/>
    <m/>
    <s v="No root cause"/>
    <s v="No root cause"/>
    <s v="No root cause"/>
    <x v="3"/>
    <s v=""/>
    <s v="CTR_725"/>
    <m/>
    <s v=""/>
  </r>
  <r>
    <s v="Maroua-Zokok-Palar-IHS"/>
    <s v="EXN_116"/>
    <s v="Maroua"/>
    <s v="IHS"/>
    <s v="Grid-Gen"/>
    <s v="EXTREME-NORD"/>
    <s v="Maroua"/>
    <s v="Huawei"/>
    <n v="0"/>
    <n v="0"/>
    <n v="0"/>
    <n v="0"/>
    <n v="0"/>
    <n v="0"/>
    <n v="0"/>
    <n v="1.0170631761278193"/>
    <n v="0"/>
    <n v="0"/>
    <n v="0"/>
    <n v="0"/>
    <n v="0"/>
    <n v="0"/>
    <n v="0"/>
    <n v="0"/>
    <n v="0"/>
    <n v="1.7775865857382154"/>
    <n v="0"/>
    <n v="0"/>
    <n v="0"/>
    <n v="0"/>
    <n v="0"/>
    <n v="0"/>
    <m/>
    <n v="0"/>
    <n v="0"/>
    <n v="0"/>
    <n v="0"/>
    <n v="0"/>
    <x v="0"/>
    <m/>
    <s v="No root cause"/>
    <s v="No root cause"/>
    <s v="No root cause"/>
    <x v="3"/>
    <s v=""/>
    <s v="EXN_116"/>
    <m/>
    <s v=""/>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
    <n v="0"/>
    <n v="0"/>
    <n v="0"/>
    <m/>
    <n v="0"/>
    <n v="0"/>
    <n v="0"/>
    <n v="0"/>
    <n v="0"/>
    <x v="0"/>
    <m/>
    <s v="No root cause"/>
    <s v="No root cause"/>
    <s v="No root cause"/>
    <x v="3"/>
    <s v=""/>
    <s v="CTR_144"/>
    <m/>
    <s v=""/>
  </r>
  <r>
    <s v="Nkolfoulou-II-IHS"/>
    <s v="CTR_621"/>
    <s v="Yaounde"/>
    <s v="IHS"/>
    <s v="Grid-Gen"/>
    <s v="CENTRE"/>
    <s v="Yaounde"/>
    <s v="ZTE"/>
    <n v="0"/>
    <n v="0"/>
    <n v="0"/>
    <n v="0"/>
    <n v="0"/>
    <n v="0"/>
    <n v="0"/>
    <n v="0"/>
    <n v="11.548855273333279"/>
    <n v="0"/>
    <n v="0"/>
    <n v="0"/>
    <n v="0"/>
    <n v="0"/>
    <n v="0"/>
    <n v="1.9815842115325903"/>
    <n v="0"/>
    <n v="0"/>
    <n v="0"/>
    <n v="0.36404961861468516"/>
    <n v="0"/>
    <n v="0"/>
    <n v="0"/>
    <n v="0"/>
    <m/>
    <n v="0"/>
    <n v="0"/>
    <n v="0"/>
    <n v="0"/>
    <n v="0"/>
    <x v="0"/>
    <m/>
    <s v="No root cause"/>
    <s v="No root cause"/>
    <s v="No root cause"/>
    <x v="3"/>
    <s v=""/>
    <s v="CTR_621"/>
    <m/>
    <s v=""/>
  </r>
  <r>
    <s v="Satcom"/>
    <s v="CTR_199"/>
    <s v="Yaounde"/>
    <s v="IHS"/>
    <s v="Grid-Gen"/>
    <s v="CENTRE"/>
    <s v="Yaounde"/>
    <s v="ZTE"/>
    <n v="2.8127880365148257"/>
    <n v="0"/>
    <n v="0"/>
    <n v="0"/>
    <n v="0"/>
    <n v="0"/>
    <n v="0"/>
    <n v="1.3124834133771648"/>
    <n v="0"/>
    <n v="2.6569094520207854"/>
    <n v="0"/>
    <n v="0"/>
    <n v="4.2416096657563642"/>
    <n v="0"/>
    <n v="0"/>
    <n v="0"/>
    <n v="0"/>
    <n v="0"/>
    <n v="0"/>
    <n v="0"/>
    <n v="0"/>
    <n v="0"/>
    <n v="0"/>
    <n v="0"/>
    <m/>
    <n v="0"/>
    <n v="0"/>
    <n v="0"/>
    <n v="0"/>
    <n v="0"/>
    <x v="0"/>
    <m/>
    <s v="No root cause"/>
    <s v="No root cause"/>
    <s v="No root cause"/>
    <x v="3"/>
    <s v=""/>
    <s v="CTR_199"/>
    <m/>
    <s v=""/>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
    <n v="0"/>
    <n v="0"/>
    <n v="0"/>
    <m/>
    <n v="0"/>
    <n v="0"/>
    <n v="0"/>
    <n v="0"/>
    <n v="0"/>
    <x v="0"/>
    <m/>
    <s v="No root cause"/>
    <s v="No root cause"/>
    <s v="No root cause"/>
    <x v="3"/>
    <s v=""/>
    <s v="LIT_515"/>
    <m/>
    <s v=""/>
  </r>
  <r>
    <s v="Nkolfoulou"/>
    <s v="CTR_214"/>
    <s v="Yaounde"/>
    <s v="IHS"/>
    <s v="Grid-Gen"/>
    <s v="CENTRE"/>
    <s v="Yaounde"/>
    <s v="ZTE"/>
    <n v="0"/>
    <n v="0"/>
    <n v="0"/>
    <n v="0"/>
    <n v="0"/>
    <n v="0.50708694672020049"/>
    <n v="0"/>
    <n v="0"/>
    <n v="2.19526628485331"/>
    <n v="0"/>
    <n v="0"/>
    <n v="0"/>
    <n v="0"/>
    <n v="0"/>
    <n v="0"/>
    <n v="0"/>
    <n v="0"/>
    <n v="0"/>
    <n v="0"/>
    <n v="0.22468631664255365"/>
    <n v="0"/>
    <n v="0"/>
    <n v="0"/>
    <n v="0"/>
    <m/>
    <n v="0"/>
    <n v="0"/>
    <n v="0"/>
    <n v="0"/>
    <n v="0"/>
    <x v="0"/>
    <m/>
    <s v="No root cause"/>
    <s v="No root cause"/>
    <s v="No root cause"/>
    <x v="3"/>
    <s v=""/>
    <s v="CTR_214"/>
    <m/>
    <s v=""/>
  </r>
  <r>
    <s v="Mulang-IHS"/>
    <s v="NRO_120"/>
    <s v="NORD-OUEST"/>
    <s v="IHS"/>
    <s v="Grid-Gen"/>
    <s v="NORD-OUEST"/>
    <s v="Bamenda"/>
    <s v="Huawei"/>
    <n v="0"/>
    <n v="0"/>
    <n v="0"/>
    <n v="0"/>
    <n v="0"/>
    <n v="0"/>
    <n v="0"/>
    <n v="0"/>
    <n v="0"/>
    <n v="0"/>
    <n v="8.0257852428281603E-4"/>
    <n v="0"/>
    <n v="0"/>
    <n v="0"/>
    <n v="0"/>
    <n v="0"/>
    <n v="0"/>
    <n v="0.26024946280744105"/>
    <n v="1.2373977336609281"/>
    <n v="0"/>
    <n v="0"/>
    <n v="0"/>
    <n v="0"/>
    <n v="0"/>
    <m/>
    <n v="0"/>
    <n v="0"/>
    <n v="0"/>
    <n v="0"/>
    <n v="0"/>
    <x v="0"/>
    <m/>
    <s v="No root cause"/>
    <s v="No root cause"/>
    <s v="No root cause"/>
    <x v="3"/>
    <s v=""/>
    <s v="NRO_120"/>
    <m/>
    <s v=""/>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6.0853287218954832E-2"/>
    <n v="0.17852913395713302"/>
    <n v="0"/>
    <n v="0"/>
    <n v="0"/>
    <n v="0"/>
    <m/>
    <n v="0"/>
    <n v="0"/>
    <n v="0"/>
    <n v="0"/>
    <n v="0"/>
    <x v="0"/>
    <m/>
    <s v="No root cause"/>
    <s v="No root cause"/>
    <s v="No root cause"/>
    <x v="3"/>
    <s v=""/>
    <s v="OST_268"/>
    <m/>
    <s v=""/>
  </r>
  <r>
    <s v="Ndjore-Luxe-MTN"/>
    <s v="CTR_363"/>
    <s v="CENTRE"/>
    <s v="IHS"/>
    <s v="Grid-Lithium"/>
    <s v="CENTRE"/>
    <s v="Ndjore-Luxe"/>
    <s v="NOKIA"/>
    <n v="0"/>
    <n v="0"/>
    <n v="0"/>
    <n v="0"/>
    <n v="0"/>
    <n v="0"/>
    <n v="0"/>
    <n v="0"/>
    <n v="0"/>
    <n v="2.1989113169365972"/>
    <n v="0"/>
    <n v="0"/>
    <n v="0"/>
    <n v="0"/>
    <n v="0"/>
    <n v="0"/>
    <n v="0"/>
    <n v="0"/>
    <n v="0"/>
    <n v="1.2972241848396264"/>
    <n v="0"/>
    <n v="0"/>
    <n v="0"/>
    <n v="0"/>
    <m/>
    <n v="0"/>
    <n v="0"/>
    <n v="0"/>
    <n v="0"/>
    <n v="0"/>
    <x v="0"/>
    <m/>
    <s v="No root cause"/>
    <s v="No root cause"/>
    <s v="No root cause"/>
    <x v="3"/>
    <s v=""/>
    <s v="CTR_363"/>
    <m/>
    <s v=""/>
  </r>
  <r>
    <s v="Nanga-Eboko"/>
    <s v="CTR_033"/>
    <s v="CENTRE"/>
    <s v="CAMUSAT"/>
    <s v="Medium Grid + Solar + GE"/>
    <s v="CENTRE"/>
    <s v="Nanga-Eboko"/>
    <s v="NOKIA"/>
    <n v="0"/>
    <n v="0"/>
    <n v="0"/>
    <n v="0"/>
    <n v="0"/>
    <n v="0"/>
    <n v="0"/>
    <n v="0"/>
    <n v="0"/>
    <n v="0"/>
    <n v="0"/>
    <n v="0"/>
    <n v="0"/>
    <n v="0"/>
    <n v="0"/>
    <n v="0"/>
    <n v="0"/>
    <n v="0"/>
    <n v="0"/>
    <n v="0"/>
    <n v="0"/>
    <n v="0"/>
    <n v="0"/>
    <n v="0"/>
    <m/>
    <n v="0"/>
    <n v="0"/>
    <n v="0"/>
    <n v="0"/>
    <n v="0"/>
    <x v="0"/>
    <m/>
    <s v="No root cause"/>
    <s v="No root cause"/>
    <s v="No root cause"/>
    <x v="3"/>
    <s v=""/>
    <s v="CTR_033"/>
    <m/>
    <s v=""/>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0"/>
    <n v="0"/>
    <n v="0"/>
    <m/>
    <n v="0"/>
    <n v="0"/>
    <n v="0"/>
    <n v="0"/>
    <n v="0"/>
    <x v="0"/>
    <m/>
    <s v="No root cause"/>
    <s v="No root cause"/>
    <s v="No root cause"/>
    <x v="3"/>
    <s v=""/>
    <s v="CTR_167"/>
    <m/>
    <s v=""/>
  </r>
  <r>
    <s v="Nanga-Eboko-IHS"/>
    <s v="CTR_138"/>
    <s v="CENTRE"/>
    <s v="IHS"/>
    <s v="Grid-Gen"/>
    <s v="CENTRE"/>
    <s v="Nanga-Eboko"/>
    <s v="NOKIA"/>
    <n v="0"/>
    <n v="0"/>
    <n v="0"/>
    <n v="0"/>
    <n v="0"/>
    <n v="0"/>
    <n v="0"/>
    <n v="0"/>
    <n v="0"/>
    <n v="0"/>
    <n v="0"/>
    <n v="0"/>
    <n v="0"/>
    <n v="0"/>
    <n v="0"/>
    <n v="0"/>
    <n v="0"/>
    <n v="0"/>
    <n v="0"/>
    <n v="0"/>
    <n v="0"/>
    <n v="0"/>
    <n v="0"/>
    <n v="0"/>
    <m/>
    <n v="0"/>
    <n v="0"/>
    <n v="0"/>
    <n v="0"/>
    <n v="0"/>
    <x v="0"/>
    <m/>
    <s v="No root cause"/>
    <s v="No root cause"/>
    <s v="No root cause"/>
    <x v="3"/>
    <s v=""/>
    <s v="CTR_138"/>
    <m/>
    <s v=""/>
  </r>
  <r>
    <s v="Donga-MTN-IHS"/>
    <s v="CTR_166"/>
    <s v="CENTRE"/>
    <s v="IHS"/>
    <s v="Hybrid-Gen"/>
    <s v="CENTRE"/>
    <s v="Donga"/>
    <s v="NOKIA"/>
    <n v="0"/>
    <n v="0"/>
    <n v="0"/>
    <n v="0"/>
    <n v="0"/>
    <n v="0"/>
    <n v="0"/>
    <n v="0"/>
    <n v="0"/>
    <n v="0"/>
    <n v="0"/>
    <n v="0"/>
    <n v="0.57666213792550824"/>
    <n v="0"/>
    <n v="0"/>
    <n v="0"/>
    <n v="1.5216710469619013"/>
    <n v="6.1628399722628862"/>
    <n v="3.1365780115917339"/>
    <n v="0"/>
    <n v="0"/>
    <n v="0"/>
    <n v="0"/>
    <n v="0"/>
    <m/>
    <n v="0"/>
    <n v="0"/>
    <n v="0"/>
    <n v="0"/>
    <n v="0"/>
    <x v="0"/>
    <m/>
    <s v="No root cause"/>
    <s v="No root cause"/>
    <s v="No root cause"/>
    <x v="3"/>
    <s v=""/>
    <s v="CTR_166"/>
    <m/>
    <s v=""/>
  </r>
  <r>
    <s v="Ouassa-Bamvele-Camrail"/>
    <s v="CTR_454"/>
    <s v="CENTRE"/>
    <s v="CAMUSAT"/>
    <s v="Hybrid Solar - S3"/>
    <s v="CENTRE"/>
    <s v="Ouassa-Bamvele"/>
    <s v="NOKIA"/>
    <n v="0"/>
    <n v="0"/>
    <n v="0"/>
    <n v="0"/>
    <n v="0"/>
    <n v="0"/>
    <n v="0"/>
    <n v="0"/>
    <n v="0"/>
    <n v="0"/>
    <n v="0"/>
    <n v="0"/>
    <n v="0"/>
    <n v="0"/>
    <n v="0"/>
    <n v="0"/>
    <n v="0"/>
    <n v="0"/>
    <n v="0"/>
    <n v="0"/>
    <n v="0"/>
    <n v="0"/>
    <n v="0"/>
    <n v="0"/>
    <m/>
    <n v="0"/>
    <n v="0"/>
    <n v="0"/>
    <n v="0"/>
    <n v="0"/>
    <x v="0"/>
    <m/>
    <s v="No root cause"/>
    <s v="No root cause"/>
    <s v="No root cause"/>
    <x v="3"/>
    <s v=""/>
    <s v="CTR_454"/>
    <m/>
    <s v=""/>
  </r>
  <r>
    <s v="Nkoambang"/>
    <s v="CTR_891"/>
    <s v="CENTRE"/>
    <s v="ESCO"/>
    <s v="HGB"/>
    <s v="CENTRE"/>
    <s v="Nkoambang"/>
    <s v="NOKIA"/>
    <n v="0"/>
    <n v="0"/>
    <n v="0"/>
    <n v="0"/>
    <n v="0"/>
    <n v="0"/>
    <n v="0"/>
    <n v="0"/>
    <n v="0.57584290947145478"/>
    <n v="0"/>
    <n v="0"/>
    <n v="0"/>
    <n v="0"/>
    <n v="0"/>
    <n v="0"/>
    <n v="6.2288480019810235"/>
    <n v="8.6392049264766726"/>
    <n v="0"/>
    <n v="0"/>
    <n v="4.7655329264081406E-2"/>
    <n v="0"/>
    <n v="0"/>
    <n v="0"/>
    <n v="0"/>
    <m/>
    <n v="0"/>
    <n v="0"/>
    <n v="0"/>
    <n v="0"/>
    <n v="0"/>
    <x v="0"/>
    <m/>
    <s v="No root cause"/>
    <s v="No root cause"/>
    <s v="No root cause"/>
    <x v="3"/>
    <s v=""/>
    <s v="CTR_891"/>
    <m/>
    <s v=""/>
  </r>
  <r>
    <s v="Deido-Pharmacie-La-Rive"/>
    <s v="LIT_436"/>
    <s v="Douala"/>
    <s v="IHS"/>
    <s v="Grid-Gen"/>
    <s v="LITTORAL"/>
    <s v="Douala"/>
    <s v="ZTE"/>
    <n v="0"/>
    <n v="0"/>
    <n v="4.6287557107920785"/>
    <n v="0"/>
    <n v="0"/>
    <n v="0"/>
    <n v="0"/>
    <n v="0"/>
    <n v="0.42349393464656548"/>
    <n v="0"/>
    <n v="0"/>
    <n v="7.776094146384748E-3"/>
    <n v="0"/>
    <n v="0"/>
    <n v="7.776094146384748E-3"/>
    <n v="0"/>
    <n v="0"/>
    <n v="0"/>
    <n v="0"/>
    <n v="0"/>
    <n v="0"/>
    <n v="0"/>
    <n v="0"/>
    <n v="0"/>
    <m/>
    <n v="0"/>
    <n v="0"/>
    <n v="0"/>
    <n v="0"/>
    <n v="0"/>
    <x v="0"/>
    <m/>
    <s v="No root cause"/>
    <s v="No root cause"/>
    <s v="No root cause"/>
    <x v="3"/>
    <s v=""/>
    <s v="LIT_436"/>
    <m/>
    <s v=""/>
  </r>
  <r>
    <s v="YATCHIKA-IHS"/>
    <s v="LIT_482"/>
    <s v="Douala"/>
    <s v="IHS"/>
    <s v="Grid-Gen"/>
    <s v="LITTORAL"/>
    <s v="Douala"/>
    <s v="ZTE"/>
    <n v="0"/>
    <n v="0"/>
    <n v="0"/>
    <n v="0"/>
    <n v="0.30986665068643598"/>
    <n v="0"/>
    <n v="0"/>
    <n v="0"/>
    <n v="0"/>
    <n v="0"/>
    <n v="0"/>
    <n v="0"/>
    <n v="0"/>
    <n v="0"/>
    <n v="0"/>
    <n v="3.3708298019880113E-3"/>
    <n v="0"/>
    <n v="0"/>
    <n v="0"/>
    <n v="0"/>
    <n v="0"/>
    <n v="0"/>
    <n v="0"/>
    <n v="0"/>
    <m/>
    <n v="0"/>
    <n v="0"/>
    <n v="0"/>
    <n v="0"/>
    <n v="0"/>
    <x v="0"/>
    <m/>
    <s v="No root cause"/>
    <s v="No root cause"/>
    <s v="No root cause"/>
    <x v="3"/>
    <s v=""/>
    <s v="LIT_482"/>
    <m/>
    <s v=""/>
  </r>
  <r>
    <s v="Deido-plage"/>
    <s v="LIT_34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45"/>
    <m/>
    <s v=""/>
  </r>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50.535694412341336"/>
    <n v="54.497239843279608"/>
    <n v="0"/>
    <n v="0"/>
    <n v="0"/>
    <n v="0"/>
    <m/>
    <n v="0"/>
    <n v="0"/>
    <n v="0"/>
    <n v="0"/>
    <n v="0"/>
    <x v="0"/>
    <m/>
    <s v="No root cause"/>
    <s v="No root cause"/>
    <s v="No root cause"/>
    <x v="3"/>
    <s v=""/>
    <s v="LIT_648"/>
    <m/>
    <s v=""/>
  </r>
  <r>
    <s v="Sable"/>
    <s v="LIT_267"/>
    <s v="Douala"/>
    <s v="IHS"/>
    <s v="Grid-Gen"/>
    <s v="LITTORAL"/>
    <s v="Douala"/>
    <s v="ZTE"/>
    <n v="0"/>
    <n v="0"/>
    <n v="0"/>
    <n v="0.92453478981716974"/>
    <n v="0"/>
    <n v="0"/>
    <n v="0"/>
    <n v="0"/>
    <n v="0"/>
    <n v="0"/>
    <n v="0"/>
    <n v="0"/>
    <n v="0"/>
    <n v="0"/>
    <n v="0"/>
    <n v="0"/>
    <n v="0"/>
    <n v="26.778799371063798"/>
    <n v="0"/>
    <n v="0"/>
    <n v="0"/>
    <n v="0"/>
    <n v="0"/>
    <n v="0"/>
    <m/>
    <n v="0"/>
    <n v="0"/>
    <n v="0"/>
    <n v="0"/>
    <n v="0"/>
    <x v="0"/>
    <m/>
    <s v="No root cause"/>
    <s v="No root cause"/>
    <s v="No root cause"/>
    <x v="3"/>
    <s v=""/>
    <s v="LIT_267"/>
    <m/>
    <s v=""/>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47.917968627383857"/>
    <n v="0"/>
    <n v="0"/>
    <n v="0"/>
    <n v="0"/>
    <m/>
    <n v="0"/>
    <n v="0"/>
    <n v="0"/>
    <n v="0"/>
    <n v="0"/>
    <x v="0"/>
    <m/>
    <s v="No root cause"/>
    <s v="No root cause"/>
    <s v="No root cause"/>
    <x v="3"/>
    <s v=""/>
    <s v="LIT_092"/>
    <m/>
    <s v=""/>
  </r>
  <r>
    <s v="Camatrans-New"/>
    <s v="LIT_311"/>
    <s v="Douala"/>
    <s v="IHS"/>
    <s v="Grid-Gen"/>
    <s v="LITTORAL"/>
    <s v="Douala"/>
    <s v="ZTE"/>
    <n v="0"/>
    <n v="0"/>
    <n v="0"/>
    <n v="0"/>
    <n v="0"/>
    <n v="0"/>
    <n v="0"/>
    <n v="0"/>
    <n v="0"/>
    <n v="0"/>
    <n v="0"/>
    <n v="0"/>
    <n v="0"/>
    <n v="0"/>
    <n v="0"/>
    <n v="0"/>
    <n v="0"/>
    <n v="0"/>
    <n v="0"/>
    <n v="0.16340498754398139"/>
    <n v="0"/>
    <n v="0"/>
    <n v="0"/>
    <n v="0"/>
    <m/>
    <n v="0"/>
    <n v="0"/>
    <n v="0"/>
    <n v="0"/>
    <n v="0"/>
    <x v="0"/>
    <m/>
    <s v="No root cause"/>
    <s v="No root cause"/>
    <s v="No root cause"/>
    <x v="3"/>
    <s v=""/>
    <s v="LIT_311"/>
    <m/>
    <s v=""/>
  </r>
  <r>
    <s v="Port-SUD"/>
    <s v="LIT_640"/>
    <s v="Douala"/>
    <s v="CAMUSAT"/>
    <s v="Good Grid + GE"/>
    <s v="LITTORAL"/>
    <s v="Douala"/>
    <s v="ZTE"/>
    <n v="0"/>
    <n v="0"/>
    <n v="0"/>
    <n v="0"/>
    <n v="0"/>
    <n v="0"/>
    <n v="0"/>
    <n v="0"/>
    <n v="0"/>
    <n v="0"/>
    <n v="0"/>
    <n v="0"/>
    <n v="0"/>
    <n v="0"/>
    <n v="0"/>
    <n v="3.2145766808491221"/>
    <n v="0"/>
    <n v="0"/>
    <n v="0"/>
    <n v="0.11683759805726082"/>
    <n v="0"/>
    <n v="0"/>
    <n v="0"/>
    <n v="0"/>
    <m/>
    <n v="0"/>
    <n v="0"/>
    <n v="0"/>
    <n v="0"/>
    <n v="0"/>
    <x v="0"/>
    <m/>
    <s v="No root cause"/>
    <s v="No root cause"/>
    <s v="No root cause"/>
    <x v="3"/>
    <s v=""/>
    <s v="LIT_640"/>
    <m/>
    <s v=""/>
  </r>
  <r>
    <s v="Spectrum-Bonanjo-IHS"/>
    <s v="LIT_429"/>
    <s v="Douala"/>
    <s v="IHS"/>
    <s v="Grid-Gen"/>
    <s v="LITTORAL"/>
    <s v="Douala"/>
    <s v="ZTE"/>
    <n v="0"/>
    <n v="0"/>
    <n v="0"/>
    <n v="0"/>
    <n v="0"/>
    <n v="0"/>
    <n v="0"/>
    <n v="0"/>
    <n v="0"/>
    <n v="0"/>
    <n v="0"/>
    <n v="15.525471345449771"/>
    <n v="0"/>
    <n v="4.5082975918363859"/>
    <n v="15.525471345449773"/>
    <n v="0"/>
    <n v="4.4052643443967483E-2"/>
    <n v="0"/>
    <n v="0"/>
    <n v="0"/>
    <n v="0"/>
    <n v="0"/>
    <n v="0"/>
    <n v="0"/>
    <m/>
    <n v="0"/>
    <n v="0"/>
    <n v="0"/>
    <n v="0"/>
    <n v="0"/>
    <x v="0"/>
    <m/>
    <s v="No root cause"/>
    <s v="No root cause"/>
    <s v="No root cause"/>
    <x v="3"/>
    <s v=""/>
    <s v="LIT_429"/>
    <m/>
    <s v=""/>
  </r>
  <r>
    <s v="Bonateki-New"/>
    <s v="LIT_527"/>
    <s v="Douala"/>
    <s v="IHS"/>
    <s v="Grid-Gen"/>
    <s v="LITTORAL"/>
    <s v="Douala"/>
    <s v="ZTE"/>
    <n v="0"/>
    <n v="0"/>
    <n v="5.7788150659327178"/>
    <n v="0"/>
    <n v="0"/>
    <n v="0"/>
    <n v="0"/>
    <n v="0"/>
    <n v="0.58784418134136884"/>
    <n v="0"/>
    <n v="0"/>
    <n v="1.4874455316708116E-2"/>
    <n v="0"/>
    <n v="0"/>
    <n v="1.4874455316708116E-2"/>
    <n v="0"/>
    <n v="0"/>
    <n v="0"/>
    <n v="0"/>
    <n v="0"/>
    <n v="0"/>
    <n v="0"/>
    <n v="0"/>
    <n v="0"/>
    <m/>
    <n v="0"/>
    <n v="0"/>
    <n v="0"/>
    <n v="0"/>
    <n v="0"/>
    <x v="0"/>
    <m/>
    <s v="No root cause"/>
    <s v="No root cause"/>
    <s v="No root cause"/>
    <x v="3"/>
    <s v=""/>
    <s v="LIT_527"/>
    <m/>
    <s v=""/>
  </r>
  <r>
    <s v="Base-Elf-New"/>
    <s v="LIT_151"/>
    <s v="Douala"/>
    <s v="IHS"/>
    <s v="Grid-Gen"/>
    <s v="LITTORAL"/>
    <s v="Douala"/>
    <s v="ZTE"/>
    <n v="0"/>
    <n v="0"/>
    <n v="0"/>
    <n v="0"/>
    <n v="0"/>
    <n v="0"/>
    <n v="0"/>
    <n v="0"/>
    <n v="0"/>
    <n v="0"/>
    <n v="0"/>
    <n v="0"/>
    <n v="0"/>
    <n v="0"/>
    <n v="0"/>
    <n v="0"/>
    <n v="0"/>
    <n v="0"/>
    <n v="0.12805586231890273"/>
    <n v="0"/>
    <n v="0"/>
    <n v="0"/>
    <n v="0"/>
    <n v="0"/>
    <m/>
    <n v="0"/>
    <n v="0"/>
    <n v="0"/>
    <n v="0"/>
    <n v="0"/>
    <x v="0"/>
    <m/>
    <s v="No root cause"/>
    <s v="No root cause"/>
    <s v="No root cause"/>
    <x v="3"/>
    <s v=""/>
    <s v="LIT_151"/>
    <m/>
    <s v=""/>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0"/>
    <n v="0"/>
    <m/>
    <n v="0"/>
    <n v="0"/>
    <n v="0"/>
    <n v="0"/>
    <n v="0"/>
    <x v="0"/>
    <m/>
    <s v="No root cause"/>
    <s v="No root cause"/>
    <s v="No root cause"/>
    <x v="3"/>
    <s v=""/>
    <s v="LIT_626"/>
    <m/>
    <s v=""/>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n v="0"/>
    <n v="0"/>
    <m/>
    <n v="0"/>
    <n v="0"/>
    <n v="0"/>
    <n v="0"/>
    <n v="0"/>
    <x v="0"/>
    <m/>
    <s v="No root cause"/>
    <s v="No root cause"/>
    <s v="No root cause"/>
    <x v="3"/>
    <s v=""/>
    <s v="LIT_236"/>
    <m/>
    <s v=""/>
  </r>
  <r>
    <s v="Minoterie"/>
    <s v="LIT_023"/>
    <s v="Douala"/>
    <s v="IHS"/>
    <s v="Grid-Gen"/>
    <s v="LITTORAL"/>
    <s v="Douala"/>
    <s v="ZTE"/>
    <n v="0"/>
    <n v="0"/>
    <n v="0"/>
    <n v="0"/>
    <n v="0"/>
    <n v="0"/>
    <n v="0"/>
    <n v="0"/>
    <n v="0"/>
    <n v="0"/>
    <n v="0"/>
    <n v="11.299039331341511"/>
    <n v="0"/>
    <n v="0"/>
    <n v="11.299039331341511"/>
    <n v="0"/>
    <n v="0.11393048029152522"/>
    <n v="0"/>
    <n v="0"/>
    <n v="0"/>
    <n v="0"/>
    <n v="0"/>
    <n v="0"/>
    <n v="0"/>
    <m/>
    <n v="0"/>
    <n v="0"/>
    <n v="0"/>
    <n v="0"/>
    <n v="0"/>
    <x v="0"/>
    <m/>
    <s v="No root cause"/>
    <s v="No root cause"/>
    <s v="No root cause"/>
    <x v="3"/>
    <s v=""/>
    <s v="LIT_023"/>
    <m/>
    <s v=""/>
  </r>
  <r>
    <s v="Bpriso-ASECNA"/>
    <s v="LIT_06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60"/>
    <m/>
    <s v=""/>
  </r>
  <r>
    <s v="Fin-Goudron-Mt-Essec"/>
    <s v="LIT_160"/>
    <s v="Douala"/>
    <s v="IHS"/>
    <s v="Grid-Gen"/>
    <s v="LITTORAL"/>
    <s v="Douala"/>
    <s v="ZTE"/>
    <n v="0"/>
    <n v="0"/>
    <n v="0"/>
    <n v="2.211549711357039E-3"/>
    <n v="0"/>
    <n v="0"/>
    <n v="0"/>
    <n v="0"/>
    <n v="0"/>
    <n v="0"/>
    <n v="0"/>
    <n v="0"/>
    <n v="0"/>
    <n v="0"/>
    <n v="0"/>
    <n v="0"/>
    <n v="0"/>
    <n v="0"/>
    <n v="0"/>
    <n v="2.1453637357212365"/>
    <n v="0"/>
    <n v="0"/>
    <n v="0"/>
    <n v="0"/>
    <m/>
    <n v="0"/>
    <n v="0"/>
    <n v="0"/>
    <n v="0"/>
    <n v="0"/>
    <x v="0"/>
    <m/>
    <s v="No root cause"/>
    <s v="No root cause"/>
    <s v="No root cause"/>
    <x v="3"/>
    <s v=""/>
    <s v="LIT_160"/>
    <m/>
    <s v=""/>
  </r>
  <r>
    <s v="BICEC-Indoor"/>
    <s v="LIT_700"/>
    <s v="Douala"/>
    <s v="CAMUSAT"/>
    <s v="Good Grid no GE - 8h"/>
    <s v="LITTORAL"/>
    <s v="Douala"/>
    <s v="ZTE"/>
    <n v="0"/>
    <n v="0"/>
    <n v="0"/>
    <n v="0"/>
    <n v="0"/>
    <n v="0"/>
    <n v="0"/>
    <n v="0"/>
    <n v="0"/>
    <n v="0"/>
    <n v="0"/>
    <n v="0"/>
    <n v="0"/>
    <n v="0"/>
    <n v="0"/>
    <n v="0"/>
    <n v="0"/>
    <n v="0"/>
    <n v="0.23922190547123134"/>
    <n v="0"/>
    <n v="0"/>
    <n v="0"/>
    <n v="0"/>
    <n v="0"/>
    <m/>
    <n v="0"/>
    <n v="0"/>
    <n v="0"/>
    <n v="0"/>
    <n v="0"/>
    <x v="0"/>
    <m/>
    <s v="No root cause"/>
    <s v="No root cause"/>
    <s v="No root cause"/>
    <x v="3"/>
    <s v=""/>
    <s v="LIT_700"/>
    <m/>
    <s v=""/>
  </r>
  <r>
    <s v="Garoua-Camp-Chinois-IHS"/>
    <s v="NRD_073"/>
    <s v="Garoua"/>
    <s v="IHS"/>
    <s v="Grid-Gen"/>
    <s v="NORD"/>
    <s v="Garoua"/>
    <s v="Huawei"/>
    <n v="0"/>
    <n v="0"/>
    <n v="0"/>
    <n v="0"/>
    <n v="0"/>
    <n v="0"/>
    <n v="0"/>
    <n v="0"/>
    <n v="0"/>
    <n v="0"/>
    <n v="0"/>
    <n v="0"/>
    <n v="0"/>
    <n v="0"/>
    <n v="0"/>
    <n v="0"/>
    <n v="0"/>
    <n v="0"/>
    <n v="0"/>
    <n v="0"/>
    <n v="0"/>
    <n v="0"/>
    <n v="0"/>
    <n v="0"/>
    <m/>
    <n v="0"/>
    <n v="0"/>
    <n v="0"/>
    <n v="0"/>
    <n v="0"/>
    <x v="0"/>
    <m/>
    <s v="No root cause"/>
    <s v="No root cause"/>
    <s v="No root cause"/>
    <x v="3"/>
    <s v=""/>
    <s v="NRD_073"/>
    <m/>
    <s v=""/>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n v="0"/>
    <n v="0"/>
    <m/>
    <n v="0"/>
    <n v="0"/>
    <n v="0"/>
    <n v="0"/>
    <n v="0"/>
    <x v="0"/>
    <m/>
    <s v="No root cause"/>
    <s v="No root cause"/>
    <s v="No root cause"/>
    <x v="3"/>
    <s v=""/>
    <s v="CTR_427"/>
    <m/>
    <s v=""/>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43.513328510728158"/>
    <n v="0"/>
    <n v="0"/>
    <n v="0"/>
    <n v="0"/>
    <m/>
    <n v="0"/>
    <n v="0"/>
    <n v="0"/>
    <n v="0"/>
    <n v="0"/>
    <x v="0"/>
    <m/>
    <s v="No root cause"/>
    <s v="No root cause"/>
    <s v="No root cause"/>
    <x v="3"/>
    <s v=""/>
    <s v="LIT_687"/>
    <m/>
    <s v=""/>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30.310608589944451"/>
    <n v="32.739443060442362"/>
    <n v="0"/>
    <n v="0"/>
    <n v="0"/>
    <n v="0"/>
    <m/>
    <n v="0"/>
    <n v="0"/>
    <n v="0"/>
    <n v="0"/>
    <n v="0"/>
    <x v="0"/>
    <m/>
    <s v="No root cause"/>
    <s v="No root cause"/>
    <s v="No root cause"/>
    <x v="3"/>
    <s v=""/>
    <s v="LIT_528"/>
    <m/>
    <s v=""/>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28.931190127642076"/>
    <n v="30.968009576723652"/>
    <n v="0"/>
    <n v="0"/>
    <n v="0"/>
    <n v="0"/>
    <m/>
    <n v="0"/>
    <n v="0"/>
    <n v="0"/>
    <n v="0"/>
    <n v="0"/>
    <x v="0"/>
    <m/>
    <s v="No root cause"/>
    <s v="No root cause"/>
    <s v="No root cause"/>
    <x v="3"/>
    <s v=""/>
    <s v="CTR_409"/>
    <m/>
    <s v=""/>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m/>
    <n v="0"/>
    <n v="0"/>
    <n v="0"/>
    <n v="0"/>
    <n v="0"/>
    <x v="0"/>
    <m/>
    <s v="No root cause"/>
    <s v="No root cause"/>
    <s v="No root cause"/>
    <x v="3"/>
    <s v=""/>
    <s v="CTR_217"/>
    <m/>
    <s v=""/>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m/>
    <n v="0"/>
    <n v="0"/>
    <n v="0"/>
    <n v="0"/>
    <n v="0"/>
    <x v="0"/>
    <m/>
    <s v="No root cause"/>
    <s v="No root cause"/>
    <s v="No root cause"/>
    <x v="3"/>
    <s v=""/>
    <s v="CTR_850"/>
    <m/>
    <s v=""/>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5.6865542057968286"/>
    <n v="12.174456315472572"/>
    <n v="0"/>
    <n v="0"/>
    <n v="0"/>
    <n v="0"/>
    <m/>
    <n v="0"/>
    <n v="0"/>
    <n v="0"/>
    <n v="0"/>
    <n v="0"/>
    <x v="0"/>
    <m/>
    <s v="No root cause"/>
    <s v="No root cause"/>
    <s v="No root cause"/>
    <x v="3"/>
    <s v=""/>
    <s v="LIT_017"/>
    <m/>
    <s v=""/>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m/>
    <n v="0"/>
    <n v="0"/>
    <n v="0"/>
    <n v="0"/>
    <n v="0"/>
    <x v="0"/>
    <m/>
    <s v="No root cause"/>
    <s v="No root cause"/>
    <s v="No root cause"/>
    <x v="3"/>
    <s v=""/>
    <s v="LIT_774"/>
    <m/>
    <s v=""/>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4.0940778979148664"/>
    <n v="8.6377246149763316"/>
    <n v="0"/>
    <n v="0"/>
    <n v="0"/>
    <n v="0"/>
    <m/>
    <n v="0"/>
    <n v="0"/>
    <n v="0"/>
    <n v="0"/>
    <n v="0"/>
    <x v="0"/>
    <m/>
    <s v="No root cause"/>
    <s v="No root cause"/>
    <s v="No root cause"/>
    <x v="3"/>
    <s v=""/>
    <s v="LIT_260"/>
    <m/>
    <s v=""/>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2.4737610327794468"/>
    <n v="6.4009739379567554"/>
    <n v="0"/>
    <n v="0"/>
    <n v="0"/>
    <n v="0"/>
    <m/>
    <n v="0"/>
    <n v="0"/>
    <n v="0"/>
    <n v="0"/>
    <n v="0"/>
    <x v="0"/>
    <m/>
    <s v="No root cause"/>
    <s v="No root cause"/>
    <s v="No root cause"/>
    <x v="3"/>
    <s v=""/>
    <s v="NRD_094"/>
    <m/>
    <s v=""/>
  </r>
  <r>
    <s v="KRIBI-MAKAO"/>
    <s v="SUD_095"/>
    <s v="CENTRE"/>
    <s v="CAMUSAT"/>
    <s v="Good Grid + GE"/>
    <s v="SUD"/>
    <s v="Kribi"/>
    <s v="ZTE"/>
    <n v="0"/>
    <n v="0"/>
    <n v="2.6030653505805676"/>
    <n v="0"/>
    <n v="0"/>
    <n v="0"/>
    <n v="0"/>
    <n v="0"/>
    <n v="0"/>
    <n v="0"/>
    <n v="0"/>
    <n v="6.557797781601618"/>
    <n v="0"/>
    <n v="2.7969148168123441"/>
    <n v="6.5577977816016171"/>
    <n v="0"/>
    <n v="0"/>
    <n v="0"/>
    <n v="0"/>
    <n v="4.7277403954536235"/>
    <n v="0"/>
    <n v="0"/>
    <n v="0"/>
    <n v="0"/>
    <m/>
    <n v="0"/>
    <n v="0"/>
    <n v="0"/>
    <n v="0"/>
    <n v="0"/>
    <x v="0"/>
    <m/>
    <s v="No root cause"/>
    <s v="No root cause"/>
    <s v="No root cause"/>
    <x v="3"/>
    <s v=""/>
    <s v="SUD_095"/>
    <m/>
    <s v=""/>
  </r>
  <r>
    <s v="Simbock"/>
    <s v="CTR_069"/>
    <s v="Yaounde"/>
    <s v="IHS"/>
    <s v="Grid-Gen"/>
    <s v="CENTRE"/>
    <s v="Yaounde"/>
    <s v="ZTE"/>
    <n v="0"/>
    <n v="0"/>
    <n v="0"/>
    <n v="0"/>
    <n v="0"/>
    <n v="0"/>
    <n v="0"/>
    <n v="0"/>
    <n v="0"/>
    <n v="0"/>
    <n v="0"/>
    <n v="0"/>
    <n v="0"/>
    <n v="0"/>
    <n v="0"/>
    <n v="0"/>
    <n v="0"/>
    <n v="0"/>
    <n v="0"/>
    <n v="4.2014093992289547"/>
    <n v="0"/>
    <n v="0"/>
    <n v="0"/>
    <n v="0"/>
    <m/>
    <n v="0"/>
    <n v="0"/>
    <n v="0"/>
    <n v="0"/>
    <n v="0"/>
    <x v="0"/>
    <m/>
    <s v="No root cause"/>
    <s v="No root cause"/>
    <s v="No root cause"/>
    <x v="3"/>
    <s v=""/>
    <s v="CTR_069"/>
    <m/>
    <s v=""/>
  </r>
  <r>
    <s v="Zamengoue"/>
    <s v="CTR_100"/>
    <s v="CENTRE"/>
    <s v="CAMUSAT"/>
    <s v="Good grid 100%"/>
    <s v="CENTRE"/>
    <s v="Zamengoue"/>
    <s v="ZTE"/>
    <n v="0"/>
    <n v="0"/>
    <n v="0"/>
    <n v="0"/>
    <n v="0"/>
    <n v="0"/>
    <n v="0"/>
    <n v="8.4431260754552068E-2"/>
    <n v="0"/>
    <n v="0"/>
    <n v="0"/>
    <n v="0"/>
    <n v="0"/>
    <n v="0"/>
    <n v="0"/>
    <n v="0"/>
    <n v="0"/>
    <n v="0"/>
    <n v="0"/>
    <n v="3.1438784303989635"/>
    <n v="0"/>
    <n v="0"/>
    <n v="0"/>
    <n v="0"/>
    <m/>
    <n v="0"/>
    <n v="0"/>
    <n v="0"/>
    <n v="0"/>
    <n v="0"/>
    <x v="0"/>
    <m/>
    <s v="No root cause"/>
    <s v="No root cause"/>
    <s v="No root cause"/>
    <x v="3"/>
    <s v=""/>
    <s v="CTR_100"/>
    <m/>
    <s v=""/>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m/>
    <n v="0"/>
    <n v="0"/>
    <n v="0"/>
    <n v="0"/>
    <n v="0"/>
    <x v="0"/>
    <m/>
    <s v="No root cause"/>
    <s v="No root cause"/>
    <s v="No root cause"/>
    <x v="3"/>
    <s v=""/>
    <s v="CTR_122"/>
    <m/>
    <s v=""/>
  </r>
  <r>
    <s v="Nkomeda"/>
    <s v="CTR_597"/>
    <s v="Yaounde"/>
    <s v="CAMUSAT"/>
    <s v="Good Grid + GE"/>
    <s v="CENTRE"/>
    <s v="Yaounde"/>
    <s v="ZTE"/>
    <n v="0"/>
    <n v="0"/>
    <n v="0"/>
    <n v="0"/>
    <n v="0"/>
    <n v="0"/>
    <n v="0"/>
    <n v="0"/>
    <n v="0"/>
    <n v="0"/>
    <n v="0"/>
    <n v="0"/>
    <n v="0"/>
    <n v="0"/>
    <n v="0"/>
    <n v="0"/>
    <n v="0"/>
    <n v="0"/>
    <n v="0"/>
    <n v="2.4477218184360492"/>
    <n v="0"/>
    <n v="0"/>
    <n v="0"/>
    <n v="0"/>
    <m/>
    <n v="0"/>
    <n v="0"/>
    <n v="0"/>
    <n v="0"/>
    <n v="0"/>
    <x v="0"/>
    <m/>
    <s v="No root cause"/>
    <s v="No root cause"/>
    <s v="No root cause"/>
    <x v="3"/>
    <s v=""/>
    <s v="CTR_597"/>
    <m/>
    <s v=""/>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m/>
    <n v="0"/>
    <n v="0"/>
    <n v="0"/>
    <n v="0"/>
    <n v="0"/>
    <x v="0"/>
    <m/>
    <s v="No root cause"/>
    <s v="No root cause"/>
    <s v="No root cause"/>
    <x v="3"/>
    <s v="(05-10-2026 ticket): INC-20260510-00015206...Auto TT closure RCA...Others"/>
    <s v="NRD_145"/>
    <m/>
    <s v=""/>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36167755319847145"/>
    <n v="2.1174518381545115"/>
    <n v="0"/>
    <n v="0"/>
    <n v="0"/>
    <n v="0"/>
    <m/>
    <n v="0"/>
    <n v="0"/>
    <n v="0"/>
    <n v="0"/>
    <n v="0"/>
    <x v="0"/>
    <m/>
    <s v="No root cause"/>
    <s v="No root cause"/>
    <s v="No root cause"/>
    <x v="3"/>
    <s v=""/>
    <s v="LIT_411"/>
    <m/>
    <s v=""/>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m/>
    <n v="0"/>
    <n v="0"/>
    <n v="0"/>
    <n v="0"/>
    <n v="0"/>
    <x v="0"/>
    <m/>
    <s v="No root cause"/>
    <s v="No root cause"/>
    <s v="No root cause"/>
    <x v="3"/>
    <s v=""/>
    <s v="CTR_464"/>
    <m/>
    <s v=""/>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m/>
    <n v="0"/>
    <n v="0"/>
    <n v="0"/>
    <n v="0"/>
    <n v="0"/>
    <x v="0"/>
    <m/>
    <s v="No root cause"/>
    <s v="No root cause"/>
    <s v="No root cause"/>
    <x v="3"/>
    <s v=""/>
    <s v="NRD_054"/>
    <m/>
    <s v=""/>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m/>
    <n v="0"/>
    <n v="0"/>
    <n v="0"/>
    <n v="0"/>
    <n v="0"/>
    <x v="0"/>
    <m/>
    <s v="No root cause"/>
    <s v="No root cause"/>
    <s v="No root cause"/>
    <x v="3"/>
    <s v=""/>
    <s v="LIT_858"/>
    <m/>
    <s v=""/>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91640199410443657"/>
    <n v="0.81044379382078746"/>
    <n v="0"/>
    <n v="0"/>
    <n v="0"/>
    <n v="0"/>
    <m/>
    <n v="0"/>
    <n v="0"/>
    <n v="0"/>
    <n v="0"/>
    <n v="0"/>
    <x v="0"/>
    <m/>
    <s v="No root cause"/>
    <s v="No root cause"/>
    <s v="No root cause"/>
    <x v="3"/>
    <s v=""/>
    <s v="ADM_077"/>
    <m/>
    <s v=""/>
  </r>
  <r>
    <s v="Pitoa"/>
    <s v="NRD_013"/>
    <s v="NORD"/>
    <s v="IHS"/>
    <s v="Grid-Gen"/>
    <s v="NORD"/>
    <s v="Garoua"/>
    <s v="Huawei"/>
    <n v="0"/>
    <n v="0"/>
    <n v="5.6528459077769506"/>
    <n v="0"/>
    <n v="0"/>
    <n v="0"/>
    <n v="0"/>
    <n v="0"/>
    <n v="0"/>
    <n v="0"/>
    <n v="0"/>
    <n v="0"/>
    <n v="0"/>
    <n v="0"/>
    <n v="0"/>
    <n v="0"/>
    <n v="3.3134365199624467"/>
    <n v="0"/>
    <n v="0"/>
    <n v="0.79027232024381266"/>
    <n v="0"/>
    <n v="0"/>
    <n v="0"/>
    <n v="0"/>
    <m/>
    <n v="0"/>
    <n v="0"/>
    <n v="0"/>
    <n v="0"/>
    <n v="0"/>
    <x v="0"/>
    <m/>
    <s v="No root cause"/>
    <s v="No root cause"/>
    <s v="No root cause"/>
    <x v="3"/>
    <s v="(05-10-2026 ticket): INC-20260510-00015056...Others"/>
    <s v="NRD_013"/>
    <m/>
    <s v=""/>
  </r>
  <r>
    <s v="Camp-Sic-Mendong"/>
    <s v="CTR_767"/>
    <s v="Yaounde"/>
    <s v="CAMUSAT"/>
    <s v="Good Grid no GE - 8h"/>
    <s v="CENTRE"/>
    <s v="Yaounde"/>
    <s v="ZTE"/>
    <n v="0"/>
    <n v="0"/>
    <n v="0"/>
    <n v="0"/>
    <n v="0"/>
    <n v="0"/>
    <n v="0"/>
    <n v="1.2873181178713191"/>
    <n v="0"/>
    <n v="0"/>
    <n v="0"/>
    <n v="0"/>
    <n v="0"/>
    <n v="0"/>
    <n v="0"/>
    <n v="0"/>
    <n v="0"/>
    <n v="0"/>
    <n v="0"/>
    <n v="0.55566970005678706"/>
    <n v="0"/>
    <n v="0"/>
    <n v="0"/>
    <n v="0"/>
    <m/>
    <n v="0"/>
    <n v="0"/>
    <n v="0"/>
    <n v="0"/>
    <n v="0"/>
    <x v="0"/>
    <m/>
    <s v="No root cause"/>
    <s v="No root cause"/>
    <s v="No root cause"/>
    <x v="3"/>
    <s v=""/>
    <s v="CTR_767"/>
    <m/>
    <s v=""/>
  </r>
  <r>
    <s v="Elum-Ndem-IHS"/>
    <s v="CTR_623"/>
    <s v="Yaounde"/>
    <s v="IHS"/>
    <s v="Grid-Gen"/>
    <s v="CENTRE"/>
    <s v="Yaounde"/>
    <s v="ZTE"/>
    <n v="0"/>
    <n v="0"/>
    <n v="0"/>
    <n v="0"/>
    <n v="0"/>
    <n v="0"/>
    <n v="0"/>
    <n v="0"/>
    <n v="0"/>
    <n v="0"/>
    <n v="0"/>
    <n v="0"/>
    <n v="0"/>
    <n v="0"/>
    <n v="0"/>
    <n v="0.24548201796063734"/>
    <n v="0"/>
    <n v="0"/>
    <n v="0"/>
    <n v="0.51365025554100086"/>
    <n v="0"/>
    <n v="0"/>
    <n v="0"/>
    <n v="0"/>
    <m/>
    <n v="0"/>
    <n v="0"/>
    <n v="0"/>
    <n v="0"/>
    <n v="0"/>
    <x v="0"/>
    <m/>
    <s v="No root cause"/>
    <s v="No root cause"/>
    <s v="No root cause"/>
    <x v="3"/>
    <s v=""/>
    <s v="CTR_623"/>
    <m/>
    <s v=""/>
  </r>
  <r>
    <s v="Biyemassi-Crf-IHS"/>
    <s v="CTR_538"/>
    <s v="Yaounde"/>
    <s v="IHS"/>
    <s v="Grid-Gen"/>
    <s v="CENTRE"/>
    <s v="Yaounde"/>
    <s v="ZTE"/>
    <n v="0"/>
    <n v="0"/>
    <n v="0"/>
    <n v="0"/>
    <n v="0"/>
    <n v="0"/>
    <n v="0"/>
    <n v="0"/>
    <n v="0"/>
    <n v="0"/>
    <n v="0"/>
    <n v="0"/>
    <n v="0"/>
    <n v="0"/>
    <n v="0"/>
    <n v="0"/>
    <n v="0"/>
    <n v="0"/>
    <n v="0"/>
    <n v="0.45597161226254368"/>
    <n v="0"/>
    <n v="0"/>
    <n v="0"/>
    <n v="0"/>
    <m/>
    <n v="0"/>
    <n v="0"/>
    <n v="0"/>
    <n v="0"/>
    <n v="0"/>
    <x v="0"/>
    <m/>
    <s v="No root cause"/>
    <s v="No root cause"/>
    <s v="No root cause"/>
    <x v="3"/>
    <s v=""/>
    <s v="CTR_538"/>
    <m/>
    <s v=""/>
  </r>
  <r>
    <s v="Logbong"/>
    <s v="LIT_508"/>
    <s v="LITTORAL"/>
    <s v="IHS"/>
    <s v="Grid-Gen"/>
    <s v="LITTORAL"/>
    <s v="Logbong"/>
    <s v="NOKIA"/>
    <n v="0"/>
    <n v="0"/>
    <n v="0"/>
    <n v="0"/>
    <n v="0"/>
    <n v="0.9954296212096666"/>
    <n v="0"/>
    <n v="0"/>
    <n v="6.8354455696060315E-3"/>
    <n v="1.281353583207814"/>
    <n v="1.1940305905214328"/>
    <n v="0.85693984299423831"/>
    <n v="4.3904425846911996E-2"/>
    <n v="0"/>
    <n v="0.85693984299423831"/>
    <n v="0"/>
    <n v="0"/>
    <n v="0"/>
    <n v="0"/>
    <n v="0.37956613675081963"/>
    <n v="0"/>
    <n v="0"/>
    <n v="0"/>
    <n v="0"/>
    <m/>
    <n v="0"/>
    <n v="0"/>
    <n v="0"/>
    <n v="0"/>
    <n v="0"/>
    <x v="0"/>
    <m/>
    <s v="No root cause"/>
    <s v="No root cause"/>
    <s v="No root cause"/>
    <x v="3"/>
    <s v=""/>
    <s v="LIT_508"/>
    <m/>
    <s v=""/>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26410183972399859"/>
    <n v="0"/>
    <n v="0"/>
    <n v="0"/>
    <n v="0"/>
    <m/>
    <n v="0"/>
    <n v="0"/>
    <n v="0"/>
    <n v="0"/>
    <n v="0"/>
    <x v="0"/>
    <m/>
    <s v="No root cause"/>
    <s v="No root cause"/>
    <s v="No root cause"/>
    <x v="3"/>
    <s v=""/>
    <s v="NRD_142"/>
    <m/>
    <s v=""/>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m/>
    <n v="0"/>
    <n v="0"/>
    <n v="0"/>
    <n v="0"/>
    <n v="0"/>
    <x v="0"/>
    <m/>
    <s v="SPARE-ISSUE"/>
    <s v="SPARE-ISSUE"/>
    <s v="SPARE-ISSUE"/>
    <x v="4"/>
    <s v="(05-10-2026 cells nokia): 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After on site  check FME noticed faulty FRMF / SP request ongoing to _x000a_be replaced   /new planned:11/05/2026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m/>
    <s v=""/>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m/>
    <n v="0"/>
    <n v="0"/>
    <n v="0"/>
    <n v="0"/>
    <n v="0"/>
    <x v="0"/>
    <m/>
    <s v="No root cause"/>
    <s v="No root cause"/>
    <s v="No root cause"/>
    <x v="3"/>
    <s v=""/>
    <s v="LIT_114"/>
    <m/>
    <s v=""/>
  </r>
  <r>
    <s v="EST_074_N_Mazabe"/>
    <s v="EST_074"/>
    <s v="CENTRE"/>
    <s v="IHS"/>
    <s v="Solar Only"/>
    <s v="EST"/>
    <s v="Mazabe"/>
    <s v="NOKIA"/>
    <n v="0"/>
    <n v="0"/>
    <n v="0"/>
    <n v="0"/>
    <n v="0"/>
    <n v="0"/>
    <n v="0"/>
    <n v="0"/>
    <n v="0"/>
    <n v="0"/>
    <n v="0"/>
    <n v="0"/>
    <n v="0"/>
    <n v="0"/>
    <n v="0"/>
    <n v="0"/>
    <n v="0"/>
    <n v="0"/>
    <n v="0"/>
    <n v="0.22366971717846207"/>
    <n v="0"/>
    <n v="0"/>
    <n v="0"/>
    <n v="0"/>
    <m/>
    <n v="0"/>
    <n v="0"/>
    <n v="0"/>
    <n v="0"/>
    <n v="0"/>
    <x v="0"/>
    <m/>
    <s v="No root cause"/>
    <s v="No root cause"/>
    <s v="No root cause"/>
    <x v="3"/>
    <s v=""/>
    <s v="EST_074"/>
    <m/>
    <s v=""/>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m/>
    <n v="0"/>
    <n v="0"/>
    <n v="0"/>
    <n v="0"/>
    <n v="0"/>
    <x v="0"/>
    <m/>
    <s v="No root cause"/>
    <s v="No root cause"/>
    <s v="No root cause"/>
    <x v="3"/>
    <s v=""/>
    <s v="OST_270"/>
    <m/>
    <s v=""/>
  </r>
  <r>
    <s v="Fondonera-IHS"/>
    <s v="OST_263"/>
    <s v="OUEST"/>
    <s v="IHS"/>
    <s v="Grid-Gen"/>
    <s v="OUEST"/>
    <s v="Santchou"/>
    <s v="NOKIA"/>
    <n v="0"/>
    <n v="0"/>
    <n v="0"/>
    <n v="0.30997021247031109"/>
    <n v="0"/>
    <n v="0"/>
    <n v="0"/>
    <n v="0"/>
    <n v="0"/>
    <n v="0"/>
    <n v="0"/>
    <n v="0"/>
    <n v="6.6434101200108735"/>
    <n v="7.6085335855926814"/>
    <n v="0"/>
    <n v="0"/>
    <n v="0"/>
    <n v="0"/>
    <n v="0"/>
    <n v="0.15181218663767393"/>
    <n v="0"/>
    <n v="0"/>
    <n v="0"/>
    <n v="0"/>
    <m/>
    <n v="0"/>
    <n v="0"/>
    <n v="0"/>
    <n v="0"/>
    <n v="0"/>
    <x v="0"/>
    <m/>
    <s v="No root cause"/>
    <s v="No root cause"/>
    <s v="No root cause"/>
    <x v="3"/>
    <s v=""/>
    <s v="OST_263"/>
    <m/>
    <s v=""/>
  </r>
  <r>
    <s v="Kouen"/>
    <s v="EST_071"/>
    <s v="CENTRE"/>
    <s v="IHS"/>
    <s v="Gen Only"/>
    <s v="EST"/>
    <s v="Kouen"/>
    <s v="NOKIA"/>
    <n v="0"/>
    <n v="0"/>
    <n v="0"/>
    <n v="0"/>
    <n v="1.0341135109992494"/>
    <n v="0"/>
    <n v="0"/>
    <n v="0"/>
    <n v="0"/>
    <n v="0"/>
    <n v="0"/>
    <n v="0"/>
    <n v="0"/>
    <n v="0"/>
    <n v="0"/>
    <n v="0"/>
    <n v="0"/>
    <n v="0"/>
    <n v="0"/>
    <n v="0.14009454018314482"/>
    <n v="0"/>
    <n v="0"/>
    <n v="0"/>
    <n v="0"/>
    <m/>
    <n v="0"/>
    <n v="0"/>
    <n v="0"/>
    <n v="0"/>
    <n v="0"/>
    <x v="0"/>
    <m/>
    <s v="No root cause"/>
    <s v="No root cause"/>
    <s v="No root cause"/>
    <x v="3"/>
    <s v=""/>
    <s v="EST_071"/>
    <m/>
    <s v=""/>
  </r>
  <r>
    <s v="Foret-Bar-Mabanda-IHS"/>
    <s v="LIT_360"/>
    <s v="Douala"/>
    <s v="IHS"/>
    <s v="Grid-Gen"/>
    <s v="LITTORAL"/>
    <s v="Douala"/>
    <s v="ZTE"/>
    <n v="0"/>
    <n v="0"/>
    <n v="0"/>
    <n v="0"/>
    <n v="4.4837386889933481E-2"/>
    <n v="0"/>
    <n v="0"/>
    <n v="2.6874074359435327"/>
    <n v="0"/>
    <n v="0"/>
    <n v="0"/>
    <n v="0"/>
    <n v="0"/>
    <n v="0"/>
    <n v="0"/>
    <n v="0"/>
    <n v="0"/>
    <n v="0"/>
    <n v="0"/>
    <n v="0.11979822105794852"/>
    <n v="0"/>
    <n v="0"/>
    <n v="0"/>
    <n v="0"/>
    <m/>
    <n v="0"/>
    <n v="0"/>
    <n v="0"/>
    <n v="0"/>
    <n v="0"/>
    <x v="0"/>
    <m/>
    <s v="No root cause"/>
    <s v="No root cause"/>
    <s v="No root cause"/>
    <x v="3"/>
    <s v=""/>
    <s v="LIT_360"/>
    <m/>
    <s v=""/>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11369862427339891"/>
    <n v="0"/>
    <n v="0"/>
    <n v="0"/>
    <n v="0"/>
    <m/>
    <n v="0"/>
    <n v="0"/>
    <n v="0"/>
    <n v="0"/>
    <n v="0"/>
    <x v="0"/>
    <m/>
    <s v="No root cause"/>
    <s v="No root cause"/>
    <s v="No root cause"/>
    <x v="3"/>
    <s v=""/>
    <s v="OST_261"/>
    <m/>
    <s v=""/>
  </r>
  <r>
    <s v="OST_360_H_Bandjoun-Yom-V"/>
    <s v="OST_360"/>
    <s v="OUEST"/>
    <s v="ESCO"/>
    <s v="Hybrid Solar - S1"/>
    <s v="OST"/>
    <s v="Bandjoun"/>
    <s v="Huawei"/>
    <n v="0"/>
    <n v="0"/>
    <n v="0"/>
    <n v="0"/>
    <n v="0"/>
    <n v="0"/>
    <n v="0"/>
    <n v="0.12288368960685779"/>
    <n v="0"/>
    <n v="0"/>
    <n v="0"/>
    <n v="3.3369431531847737E-2"/>
    <n v="0"/>
    <s v=""/>
    <n v="3.3369431531847737E-2"/>
    <n v="0"/>
    <n v="0"/>
    <n v="0"/>
    <n v="0"/>
    <n v="0.11271769496594215"/>
    <n v="0"/>
    <n v="0"/>
    <n v="0"/>
    <n v="0"/>
    <m/>
    <n v="0"/>
    <n v="0"/>
    <n v="0"/>
    <n v="0"/>
    <n v="0"/>
    <x v="0"/>
    <m/>
    <s v="No root cause"/>
    <s v="No root cause"/>
    <s v="No root cause"/>
    <x v="3"/>
    <s v=""/>
    <s v="OST_360"/>
    <m/>
    <s v=""/>
  </r>
  <r>
    <s v="Bandjoun"/>
    <s v="OST_009"/>
    <s v="OUEST"/>
    <s v="IHS"/>
    <s v="Grid-Gen"/>
    <s v="OUEST"/>
    <s v="Bandjoun"/>
    <s v="Huawei"/>
    <n v="0"/>
    <n v="0"/>
    <n v="0"/>
    <n v="0"/>
    <n v="0"/>
    <n v="0"/>
    <n v="6.5580474726980613"/>
    <n v="0"/>
    <n v="0"/>
    <n v="8.9175391586979543E-5"/>
    <n v="0"/>
    <n v="3.2673863477469305E-2"/>
    <n v="0"/>
    <n v="0"/>
    <n v="3.2673863477469305E-2"/>
    <n v="0"/>
    <n v="0"/>
    <n v="0"/>
    <n v="0"/>
    <n v="0.11218264261642028"/>
    <n v="0"/>
    <n v="0"/>
    <n v="0"/>
    <n v="0"/>
    <m/>
    <n v="0"/>
    <n v="0"/>
    <n v="0"/>
    <n v="0"/>
    <n v="0"/>
    <x v="0"/>
    <m/>
    <s v="No root cause"/>
    <s v="No root cause"/>
    <s v="No root cause"/>
    <x v="3"/>
    <s v=""/>
    <s v="OST_009"/>
    <m/>
    <s v=""/>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11102336252578951"/>
    <n v="0"/>
    <n v="0"/>
    <n v="0"/>
    <n v="0"/>
    <m/>
    <n v="0"/>
    <n v="0"/>
    <n v="0"/>
    <n v="0"/>
    <n v="0"/>
    <x v="0"/>
    <m/>
    <s v="No root cause"/>
    <s v="No root cause"/>
    <s v="No root cause"/>
    <x v="3"/>
    <s v=""/>
    <s v="OST_067"/>
    <m/>
    <s v=""/>
  </r>
  <r>
    <s v="Bfsam-Q-Admin"/>
    <s v="OST_111"/>
    <s v="Bafoussam"/>
    <s v="IHS"/>
    <s v="Grid-Gen"/>
    <s v="OUEST"/>
    <s v="Bafoussam"/>
    <s v="Huawei"/>
    <n v="0"/>
    <n v="0"/>
    <n v="0"/>
    <n v="6.9384696932081207"/>
    <n v="0"/>
    <n v="8.9175391586979543E-5"/>
    <n v="0"/>
    <n v="0"/>
    <n v="0"/>
    <n v="0"/>
    <n v="0"/>
    <n v="1.9440235365961536E-2"/>
    <n v="0"/>
    <n v="0"/>
    <n v="1.9440235365961536E-2"/>
    <n v="0"/>
    <n v="0"/>
    <n v="0"/>
    <n v="0"/>
    <n v="9.6844475263459753E-2"/>
    <n v="0"/>
    <n v="0"/>
    <n v="0"/>
    <n v="0"/>
    <m/>
    <n v="0"/>
    <n v="0"/>
    <n v="0"/>
    <n v="0"/>
    <n v="0"/>
    <x v="0"/>
    <m/>
    <s v="No root cause"/>
    <s v="No root cause"/>
    <s v="No root cause"/>
    <x v="3"/>
    <s v=""/>
    <s v="OST_111"/>
    <m/>
    <s v=""/>
  </r>
  <r>
    <s v="Bfsam-Kouogouo"/>
    <s v="OST_065"/>
    <s v="Bafoussam"/>
    <s v="IHS"/>
    <s v="Grid-Gen"/>
    <s v="OUEST"/>
    <s v="Bafoussam"/>
    <s v="Huawei"/>
    <n v="0"/>
    <n v="0"/>
    <n v="0"/>
    <n v="0"/>
    <n v="0"/>
    <n v="0"/>
    <n v="0"/>
    <n v="0"/>
    <n v="0"/>
    <n v="0"/>
    <n v="0"/>
    <n v="2.1134567806114151E-2"/>
    <n v="0"/>
    <n v="8.9175391586979543E-5"/>
    <n v="2.1134567806114151E-2"/>
    <n v="0"/>
    <n v="0"/>
    <n v="0"/>
    <n v="0"/>
    <n v="9.6755299871872785E-2"/>
    <n v="0"/>
    <n v="0"/>
    <n v="0"/>
    <n v="0"/>
    <m/>
    <n v="0"/>
    <n v="0"/>
    <n v="0"/>
    <n v="0"/>
    <n v="0"/>
    <x v="0"/>
    <m/>
    <s v="No root cause"/>
    <s v="No root cause"/>
    <s v="No root cause"/>
    <x v="3"/>
    <s v=""/>
    <s v="OST_065"/>
    <m/>
    <s v=""/>
  </r>
  <r>
    <s v="Bfsam-Nylon"/>
    <s v="OST_107"/>
    <s v="Bafoussam"/>
    <s v="IHS"/>
    <s v="Grid-Gen"/>
    <s v="OUEST"/>
    <s v="Bafoussam"/>
    <s v="Huawei"/>
    <n v="0"/>
    <n v="0"/>
    <n v="0"/>
    <n v="0"/>
    <n v="0"/>
    <n v="0"/>
    <n v="0"/>
    <n v="0"/>
    <n v="0"/>
    <n v="0"/>
    <n v="1.8635873333846986"/>
    <n v="2.7466020608789693E-2"/>
    <n v="0"/>
    <n v="0"/>
    <n v="2.7466020608789693E-2"/>
    <n v="0"/>
    <n v="0"/>
    <n v="0"/>
    <n v="0"/>
    <n v="9.6666124480285817E-2"/>
    <n v="0"/>
    <n v="0"/>
    <n v="0"/>
    <n v="0"/>
    <m/>
    <n v="0"/>
    <n v="0"/>
    <n v="0"/>
    <n v="0"/>
    <n v="0"/>
    <x v="0"/>
    <m/>
    <s v="No root cause"/>
    <s v="No root cause"/>
    <s v="No root cause"/>
    <x v="3"/>
    <s v=""/>
    <s v="OST_107"/>
    <m/>
    <s v=""/>
  </r>
  <r>
    <s v="Bfsam-Toket"/>
    <s v="OST_045"/>
    <s v="Bafoussam"/>
    <s v="IHS"/>
    <s v="Grid-Gen"/>
    <s v="OUEST"/>
    <s v="Bafoussam"/>
    <s v="Huawei"/>
    <n v="0"/>
    <n v="0"/>
    <n v="0"/>
    <n v="0"/>
    <n v="0"/>
    <n v="0"/>
    <n v="0"/>
    <n v="0"/>
    <n v="0"/>
    <n v="0"/>
    <n v="0"/>
    <n v="2.6895298102633029E-2"/>
    <n v="0"/>
    <n v="0"/>
    <n v="2.6895298102633029E-2"/>
    <n v="0"/>
    <n v="0"/>
    <n v="0"/>
    <n v="0"/>
    <n v="9.5685195172829057E-2"/>
    <n v="0"/>
    <n v="0"/>
    <n v="0"/>
    <n v="0"/>
    <m/>
    <n v="0"/>
    <n v="0"/>
    <n v="0"/>
    <n v="0"/>
    <n v="0"/>
    <x v="0"/>
    <m/>
    <s v="No root cause"/>
    <s v="No root cause"/>
    <s v="No root cause"/>
    <x v="3"/>
    <s v=""/>
    <s v="OST_045"/>
    <m/>
    <s v=""/>
  </r>
  <r>
    <s v="Bfsam-Brasserie"/>
    <s v="OST_134"/>
    <s v="Bafoussam"/>
    <s v="IHS"/>
    <s v="Grid-Gen"/>
    <s v="OUEST"/>
    <s v="Bafoussam"/>
    <s v="Huawei"/>
    <n v="0"/>
    <n v="0"/>
    <n v="0"/>
    <n v="0"/>
    <n v="0"/>
    <n v="0"/>
    <n v="0"/>
    <n v="0"/>
    <n v="0"/>
    <n v="0"/>
    <n v="0"/>
    <n v="2.5914368795176255E-2"/>
    <n v="0"/>
    <n v="0"/>
    <n v="2.5914368795176251E-2"/>
    <n v="0"/>
    <n v="0"/>
    <n v="0"/>
    <n v="0"/>
    <n v="9.5417668998068098E-2"/>
    <n v="0"/>
    <n v="0"/>
    <n v="0"/>
    <n v="0"/>
    <m/>
    <n v="0"/>
    <n v="0"/>
    <n v="0"/>
    <n v="0"/>
    <n v="0"/>
    <x v="0"/>
    <m/>
    <s v="No root cause"/>
    <s v="No root cause"/>
    <s v="No root cause"/>
    <x v="3"/>
    <s v=""/>
    <s v="OST_134"/>
    <m/>
    <s v=""/>
  </r>
  <r>
    <s v="Bfsam-Kamkouop"/>
    <s v="OST_002"/>
    <s v="Bafoussam"/>
    <s v="IHS"/>
    <s v="Grid-Gen"/>
    <s v="OUEST"/>
    <s v="Bafoussam"/>
    <s v="Huawei"/>
    <n v="0"/>
    <n v="0"/>
    <n v="0"/>
    <n v="0"/>
    <n v="0"/>
    <n v="0"/>
    <n v="0"/>
    <n v="0"/>
    <n v="0"/>
    <n v="0"/>
    <n v="0"/>
    <n v="2.0278484046879149E-2"/>
    <n v="0"/>
    <n v="0"/>
    <n v="2.0278484046879149E-2"/>
    <n v="0"/>
    <n v="0"/>
    <n v="0"/>
    <n v="0"/>
    <n v="9.4793441256959238E-2"/>
    <n v="0"/>
    <n v="0"/>
    <n v="0"/>
    <n v="0"/>
    <m/>
    <n v="0"/>
    <n v="0"/>
    <n v="0"/>
    <n v="0"/>
    <n v="0"/>
    <x v="0"/>
    <m/>
    <s v="No root cause"/>
    <s v="No root cause"/>
    <s v="No root cause"/>
    <x v="3"/>
    <s v=""/>
    <s v="OST_002"/>
    <m/>
    <s v=""/>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9.1761477943001934E-2"/>
    <n v="0"/>
    <n v="0"/>
    <n v="0"/>
    <n v="0"/>
    <m/>
    <n v="0"/>
    <n v="0"/>
    <n v="0"/>
    <n v="0"/>
    <n v="0"/>
    <x v="0"/>
    <m/>
    <s v="No root cause"/>
    <s v="No root cause"/>
    <s v="No root cause"/>
    <x v="3"/>
    <s v=""/>
    <s v="OST_214"/>
    <m/>
    <s v=""/>
  </r>
  <r>
    <s v="Bfsam-Megom"/>
    <s v="OST_238"/>
    <s v="Bafoussam"/>
    <s v="CAMUSAT"/>
    <s v="Good Grid no GE - 8h"/>
    <s v="OUEST"/>
    <s v="Bafoussam"/>
    <s v="Huawei"/>
    <n v="0"/>
    <n v="0"/>
    <n v="0"/>
    <n v="0"/>
    <n v="0"/>
    <n v="0"/>
    <n v="0"/>
    <n v="0"/>
    <n v="0"/>
    <n v="0"/>
    <n v="0"/>
    <n v="2.6342410674793756E-2"/>
    <n v="0"/>
    <n v="0"/>
    <n v="2.6342410674793756E-2"/>
    <n v="0"/>
    <n v="0"/>
    <n v="0"/>
    <n v="0"/>
    <n v="9.1315600985067039E-2"/>
    <n v="0"/>
    <n v="0"/>
    <n v="0"/>
    <n v="0"/>
    <m/>
    <n v="0"/>
    <n v="0"/>
    <n v="0"/>
    <n v="0"/>
    <n v="0"/>
    <x v="0"/>
    <m/>
    <s v="No root cause"/>
    <s v="No root cause"/>
    <s v="No root cause"/>
    <x v="3"/>
    <s v=""/>
    <s v="OST_238"/>
    <m/>
    <s v=""/>
  </r>
  <r>
    <s v="Maroua-Barmare"/>
    <s v="EXN_089"/>
    <s v="Maroua"/>
    <s v="IHS"/>
    <s v="Grid-Gen"/>
    <s v="EXTREME-NORD"/>
    <s v="Maroua"/>
    <s v="Huawei"/>
    <n v="0"/>
    <n v="0"/>
    <n v="0"/>
    <n v="0"/>
    <n v="0"/>
    <n v="0"/>
    <n v="3.2103140971312641E-3"/>
    <n v="0"/>
    <n v="0"/>
    <n v="0"/>
    <n v="0"/>
    <n v="6.2422774110885678E-4"/>
    <n v="0"/>
    <n v="0"/>
    <n v="6.2422774110885678E-4"/>
    <n v="0"/>
    <n v="0"/>
    <n v="0"/>
    <n v="0"/>
    <n v="8.6357449212830978E-2"/>
    <n v="0"/>
    <n v="0"/>
    <n v="0"/>
    <n v="0"/>
    <m/>
    <n v="0"/>
    <n v="0"/>
    <n v="0"/>
    <n v="0"/>
    <n v="0"/>
    <x v="0"/>
    <m/>
    <s v="No root cause"/>
    <s v="No root cause"/>
    <s v="No root cause"/>
    <x v="3"/>
    <s v="(05-10-2026 ticket): INC-20260510-00014609...Others"/>
    <s v="EXN_089"/>
    <m/>
    <s v=""/>
  </r>
  <r>
    <s v="Bfsam-Tyo"/>
    <s v="OST_118"/>
    <s v="Bafoussam"/>
    <s v="IHS"/>
    <s v="Grid-Gen"/>
    <s v="OUEST"/>
    <s v="Bafoussam"/>
    <s v="Huawei"/>
    <n v="0"/>
    <n v="0"/>
    <n v="0"/>
    <n v="0"/>
    <n v="0"/>
    <n v="0"/>
    <n v="0"/>
    <n v="0"/>
    <n v="0"/>
    <n v="0"/>
    <n v="0"/>
    <n v="2.6645607006189485E-2"/>
    <n v="0"/>
    <n v="0"/>
    <n v="2.6645607006189488E-2"/>
    <n v="0"/>
    <n v="0"/>
    <n v="0"/>
    <n v="0"/>
    <n v="8.5786726706674296E-2"/>
    <n v="0"/>
    <n v="0"/>
    <n v="0"/>
    <n v="0"/>
    <m/>
    <n v="0"/>
    <n v="0"/>
    <n v="0"/>
    <n v="0"/>
    <n v="0"/>
    <x v="0"/>
    <m/>
    <s v="No root cause"/>
    <s v="No root cause"/>
    <s v="No root cause"/>
    <x v="3"/>
    <s v=""/>
    <s v="OST_118"/>
    <m/>
    <s v=""/>
  </r>
  <r>
    <s v="Bfsam-Gouache-IHS"/>
    <s v="OST_121"/>
    <s v="Bafoussam"/>
    <s v="IHS"/>
    <s v="Grid-Gen"/>
    <s v="OUEST"/>
    <s v="Bafoussam"/>
    <s v="Huawei"/>
    <n v="0"/>
    <n v="0"/>
    <n v="0"/>
    <n v="0"/>
    <n v="0"/>
    <n v="0"/>
    <n v="0"/>
    <n v="0"/>
    <n v="0"/>
    <n v="0"/>
    <n v="1.537562101742701"/>
    <n v="2.6146224813302397E-2"/>
    <n v="0"/>
    <n v="0"/>
    <n v="2.6146224813302397E-2"/>
    <n v="0"/>
    <n v="0"/>
    <n v="0"/>
    <n v="0"/>
    <n v="8.5697551315087328E-2"/>
    <n v="0"/>
    <n v="0"/>
    <n v="0"/>
    <n v="0"/>
    <m/>
    <n v="0"/>
    <n v="0"/>
    <n v="0"/>
    <n v="0"/>
    <n v="0"/>
    <x v="0"/>
    <m/>
    <s v="No root cause"/>
    <s v="No root cause"/>
    <s v="No root cause"/>
    <x v="3"/>
    <s v=""/>
    <s v="OST_121"/>
    <m/>
    <s v=""/>
  </r>
  <r>
    <s v="Base-Navale"/>
    <s v="LIT_347"/>
    <s v="Douala"/>
    <s v="IHS"/>
    <s v="Grid-Gen"/>
    <s v="LITTORAL"/>
    <s v="Douala"/>
    <s v="ZTE"/>
    <n v="0"/>
    <n v="0"/>
    <n v="0"/>
    <n v="0"/>
    <n v="0"/>
    <n v="0"/>
    <n v="0"/>
    <n v="0"/>
    <n v="0"/>
    <n v="0"/>
    <n v="0"/>
    <n v="0"/>
    <n v="0"/>
    <n v="0"/>
    <n v="0"/>
    <n v="0"/>
    <n v="0"/>
    <n v="0"/>
    <n v="0"/>
    <n v="7.7671766072259119E-2"/>
    <n v="0"/>
    <n v="0"/>
    <n v="0"/>
    <n v="0"/>
    <m/>
    <n v="0"/>
    <n v="0"/>
    <n v="0"/>
    <n v="0"/>
    <n v="0"/>
    <x v="0"/>
    <m/>
    <s v="No root cause"/>
    <s v="No root cause"/>
    <s v="No root cause"/>
    <x v="3"/>
    <s v=""/>
    <s v="LIT_347"/>
    <m/>
    <s v=""/>
  </r>
  <r>
    <s v="CTR_940_Z_GBS-la-releve-Simbock"/>
    <s v="CTR_940"/>
    <s v="Yaounde"/>
    <s v="ESCO"/>
    <e v="#N/A"/>
    <s v="CENTRE"/>
    <s v="Yaounde"/>
    <s v="ZTE"/>
    <n v="0"/>
    <n v="0"/>
    <n v="0"/>
    <n v="0"/>
    <n v="0"/>
    <n v="0"/>
    <n v="0"/>
    <n v="0"/>
    <n v="29.566671803169218"/>
    <n v="0"/>
    <n v="0"/>
    <n v="0"/>
    <n v="0"/>
    <n v="0"/>
    <n v="0"/>
    <n v="0"/>
    <n v="0"/>
    <n v="0"/>
    <n v="0"/>
    <n v="3.7542839858118314E-2"/>
    <n v="0"/>
    <n v="0"/>
    <n v="0"/>
    <n v="0"/>
    <m/>
    <n v="0"/>
    <n v="0"/>
    <n v="0"/>
    <n v="0"/>
    <n v="0"/>
    <x v="0"/>
    <m/>
    <s v="No root cause"/>
    <s v="No root cause"/>
    <s v="No root cause"/>
    <x v="3"/>
    <s v=""/>
    <s v="CTR_940"/>
    <m/>
    <s v=""/>
  </r>
  <r>
    <s v="Nkolzie"/>
    <s v="CTR_105"/>
    <s v="Yaounde"/>
    <m/>
    <m/>
    <s v="CENTRE"/>
    <s v="Yaounde"/>
    <s v="ZTE"/>
    <n v="0"/>
    <n v="0"/>
    <n v="0"/>
    <n v="0"/>
    <n v="0"/>
    <n v="0"/>
    <n v="0"/>
    <n v="0"/>
    <n v="0"/>
    <n v="0"/>
    <n v="0"/>
    <n v="0"/>
    <n v="0"/>
    <n v="0"/>
    <n v="0"/>
    <n v="0"/>
    <n v="0"/>
    <n v="0"/>
    <n v="0"/>
    <n v="3.1443243073569264E-2"/>
    <n v="0"/>
    <n v="0"/>
    <n v="0"/>
    <n v="0"/>
    <m/>
    <n v="0"/>
    <n v="0"/>
    <n v="0"/>
    <n v="0"/>
    <n v="0"/>
    <x v="0"/>
    <m/>
    <s v="No root cause"/>
    <s v="No root cause"/>
    <s v="No root cause"/>
    <x v="3"/>
    <s v=""/>
    <s v="CTR_105"/>
    <m/>
    <s v=""/>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m/>
    <n v="0"/>
    <n v="0"/>
    <n v="0"/>
    <n v="0"/>
    <n v="0"/>
    <x v="0"/>
    <m/>
    <s v="No root cause"/>
    <s v="No root cause"/>
    <s v="No root cause"/>
    <x v="3"/>
    <s v=""/>
    <s v="SUD_037"/>
    <m/>
    <s v=""/>
  </r>
  <r>
    <s v="CRH-Etoug-Ebe"/>
    <s v="CTR_265"/>
    <s v="Yaounde"/>
    <s v="IHS"/>
    <s v="Grid-Gen"/>
    <s v="CENTRE"/>
    <s v="Yaounde"/>
    <s v="ZTE"/>
    <n v="0"/>
    <n v="0"/>
    <n v="0"/>
    <n v="0"/>
    <n v="0"/>
    <n v="0"/>
    <n v="0"/>
    <n v="0"/>
    <n v="0"/>
    <n v="0"/>
    <n v="0"/>
    <n v="0"/>
    <n v="0"/>
    <n v="0"/>
    <n v="0"/>
    <n v="0"/>
    <n v="3.8991048217490949"/>
    <n v="0"/>
    <n v="0"/>
    <n v="2.8839321639228897E-2"/>
    <n v="0"/>
    <n v="0"/>
    <n v="0"/>
    <n v="0"/>
    <m/>
    <n v="0"/>
    <n v="0"/>
    <n v="0"/>
    <n v="0"/>
    <n v="0"/>
    <x v="0"/>
    <m/>
    <s v="No root cause"/>
    <s v="No root cause"/>
    <s v="No root cause"/>
    <x v="3"/>
    <s v=""/>
    <s v="CTR_265"/>
    <m/>
    <s v=""/>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2.8464784994563872E-2"/>
    <n v="0"/>
    <n v="0"/>
    <n v="0"/>
    <n v="0"/>
    <m/>
    <n v="0"/>
    <n v="0"/>
    <n v="0"/>
    <n v="0"/>
    <n v="0"/>
    <x v="0"/>
    <m/>
    <s v="No root cause"/>
    <s v="No root cause"/>
    <s v="No root cause"/>
    <x v="3"/>
    <s v=""/>
    <s v="NRO_029"/>
    <m/>
    <s v=""/>
  </r>
  <r>
    <s v="Nkolzie-II"/>
    <s v="CTR_672"/>
    <s v="CENTRE"/>
    <s v="CAMUSAT"/>
    <s v="Good Grid no GE - 12h"/>
    <s v="CENTRE"/>
    <s v="Nkolzie"/>
    <s v="ZTE"/>
    <n v="0"/>
    <n v="0"/>
    <n v="0"/>
    <n v="0"/>
    <n v="0"/>
    <n v="0"/>
    <n v="9.4347564299023141E-3"/>
    <n v="0"/>
    <n v="0"/>
    <n v="0"/>
    <n v="0"/>
    <n v="0"/>
    <n v="0"/>
    <n v="0"/>
    <n v="0"/>
    <n v="0"/>
    <n v="0"/>
    <n v="0"/>
    <n v="0"/>
    <n v="2.8143753584850963E-2"/>
    <n v="0"/>
    <n v="0"/>
    <n v="0"/>
    <n v="0"/>
    <m/>
    <n v="0"/>
    <n v="0"/>
    <n v="0"/>
    <n v="0"/>
    <n v="0"/>
    <x v="0"/>
    <m/>
    <s v="No root cause"/>
    <s v="No root cause"/>
    <s v="No root cause"/>
    <x v="3"/>
    <s v=""/>
    <s v="CTR_672"/>
    <m/>
    <s v=""/>
  </r>
  <r>
    <s v="Montee-Des-Soeurs-IHS"/>
    <s v="CTR_149"/>
    <s v="Yaounde"/>
    <s v="IHS"/>
    <s v="Grid-Gen"/>
    <s v="CENTRE"/>
    <s v="Yaounde"/>
    <s v="ZTE"/>
    <n v="0"/>
    <n v="0"/>
    <n v="0"/>
    <n v="0"/>
    <n v="0"/>
    <n v="0"/>
    <n v="0"/>
    <n v="5.5680222752994162"/>
    <n v="18.689699600208879"/>
    <n v="0"/>
    <n v="0"/>
    <n v="0"/>
    <n v="0"/>
    <n v="0"/>
    <n v="0"/>
    <n v="0"/>
    <n v="0"/>
    <n v="0"/>
    <n v="0"/>
    <n v="2.8018908036628438E-2"/>
    <n v="0"/>
    <n v="0"/>
    <n v="0"/>
    <n v="0"/>
    <m/>
    <n v="0"/>
    <n v="0"/>
    <n v="0"/>
    <n v="0"/>
    <n v="0"/>
    <x v="0"/>
    <m/>
    <s v="No root cause"/>
    <s v="No root cause"/>
    <s v="No root cause"/>
    <x v="3"/>
    <s v=""/>
    <s v="CTR_149"/>
    <m/>
    <s v=""/>
  </r>
  <r>
    <s v="Etoug-Ebe-II"/>
    <s v="CTR_740"/>
    <s v="Yaounde"/>
    <s v="CAMUSAT"/>
    <s v="Good Grid + GE"/>
    <s v="CENTRE"/>
    <s v="Yaounde"/>
    <s v="ZTE"/>
    <n v="0"/>
    <n v="0"/>
    <n v="0"/>
    <n v="0"/>
    <n v="0"/>
    <n v="0"/>
    <n v="0"/>
    <n v="0"/>
    <n v="0"/>
    <n v="0"/>
    <n v="0"/>
    <n v="0"/>
    <n v="0"/>
    <n v="0"/>
    <n v="0"/>
    <n v="0"/>
    <n v="0"/>
    <n v="0"/>
    <n v="0"/>
    <n v="2.316776673429748E-2"/>
    <n v="0"/>
    <n v="0"/>
    <n v="0"/>
    <n v="0"/>
    <m/>
    <n v="0"/>
    <n v="0"/>
    <n v="0"/>
    <n v="0"/>
    <n v="0"/>
    <x v="0"/>
    <m/>
    <s v="No root cause"/>
    <s v="No root cause"/>
    <s v="No root cause"/>
    <x v="3"/>
    <s v=""/>
    <s v="CTR_740"/>
    <m/>
    <s v=""/>
  </r>
  <r>
    <s v="Soa-UNIV-MTN"/>
    <s v="CTR_431"/>
    <s v="Yaounde"/>
    <s v="IHS"/>
    <s v="Grid-Gen"/>
    <s v="CENTRE"/>
    <s v="Yaounde"/>
    <s v="ZTE"/>
    <n v="0"/>
    <n v="0"/>
    <n v="0"/>
    <n v="0"/>
    <n v="0"/>
    <n v="0"/>
    <n v="0"/>
    <n v="0.76409042527387516"/>
    <n v="0"/>
    <n v="0"/>
    <n v="0"/>
    <n v="0"/>
    <n v="0"/>
    <n v="0"/>
    <n v="0"/>
    <n v="0"/>
    <n v="0"/>
    <n v="0"/>
    <n v="0"/>
    <n v="2.314993165597997E-2"/>
    <n v="0"/>
    <n v="0"/>
    <n v="0"/>
    <n v="0"/>
    <m/>
    <n v="0"/>
    <n v="0"/>
    <n v="0"/>
    <n v="0"/>
    <n v="0"/>
    <x v="0"/>
    <m/>
    <s v="No root cause"/>
    <s v="No root cause"/>
    <s v="No root cause"/>
    <x v="3"/>
    <s v=""/>
    <s v="CTR_431"/>
    <m/>
    <s v=""/>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m/>
    <n v="0"/>
    <n v="0"/>
    <n v="0"/>
    <n v="0"/>
    <n v="0"/>
    <x v="0"/>
    <m/>
    <s v="IHS"/>
    <s v="POWER ISSUE"/>
    <s v="Defaut GE &amp; Power Cabinet"/>
    <x v="0"/>
    <s v="(05-10-2026 ticket): INC-20260510-00014833...Grid Outage"/>
    <s v="NRD_056"/>
    <m/>
    <s v=""/>
  </r>
  <r>
    <s v="Nkolondom"/>
    <s v="CTR_248"/>
    <s v="Yaounde"/>
    <s v="IHS"/>
    <s v="Grid-Gen"/>
    <s v="CENTRE"/>
    <s v="Yaounde"/>
    <s v="ZTE"/>
    <n v="5.0699063729728655"/>
    <n v="0"/>
    <n v="0"/>
    <n v="0"/>
    <n v="0"/>
    <n v="1.460211367080154"/>
    <n v="0"/>
    <n v="0"/>
    <n v="0"/>
    <n v="0"/>
    <n v="3.777469587624447E-2"/>
    <n v="0.44277365430767152"/>
    <n v="0"/>
    <n v="0"/>
    <n v="0.44277365430767146"/>
    <n v="0"/>
    <n v="0"/>
    <n v="0"/>
    <n v="0"/>
    <n v="4.8154711456967914E-3"/>
    <n v="0"/>
    <n v="0"/>
    <n v="0"/>
    <n v="0"/>
    <m/>
    <n v="0"/>
    <n v="0"/>
    <n v="0"/>
    <n v="0"/>
    <n v="0"/>
    <x v="0"/>
    <m/>
    <s v="No root cause"/>
    <s v="No root cause"/>
    <s v="No root cause"/>
    <x v="3"/>
    <s v=""/>
    <s v="CTR_248"/>
    <m/>
    <s v=""/>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m/>
    <n v="0"/>
    <n v="0"/>
    <n v="0"/>
    <n v="0"/>
    <n v="0"/>
    <x v="0"/>
    <m/>
    <s v="No root cause"/>
    <s v="No root cause"/>
    <s v="No root cause"/>
    <x v="3"/>
    <s v=""/>
    <s v="CTR_557"/>
    <m/>
    <s v=""/>
  </r>
  <r>
    <s v="Messassi"/>
    <s v="CTR_337"/>
    <s v="Yaounde"/>
    <s v="IHS"/>
    <s v="Grid-Gen"/>
    <s v="CENTRE"/>
    <s v="Yaounde"/>
    <s v="ZTE"/>
    <n v="0"/>
    <n v="0"/>
    <n v="0"/>
    <n v="0"/>
    <n v="0"/>
    <n v="0"/>
    <n v="0"/>
    <n v="0"/>
    <n v="0"/>
    <n v="0"/>
    <n v="2.7852685106710813"/>
    <n v="1.1535728655691673"/>
    <n v="0"/>
    <n v="0"/>
    <n v="1.1535728655691673"/>
    <n v="0"/>
    <n v="0"/>
    <n v="0"/>
    <n v="0"/>
    <n v="3.0497983922748344E-3"/>
    <n v="0"/>
    <n v="0"/>
    <n v="0"/>
    <n v="0"/>
    <m/>
    <n v="0"/>
    <n v="0"/>
    <n v="0"/>
    <n v="0"/>
    <n v="0"/>
    <x v="0"/>
    <m/>
    <s v="No root cause"/>
    <s v="No root cause"/>
    <s v="No root cause"/>
    <x v="3"/>
    <s v=""/>
    <s v="CTR_337"/>
    <m/>
    <s v=""/>
  </r>
  <r>
    <s v="Sous-Prefecture-Tsinga"/>
    <s v="CTR_475"/>
    <s v="Yaounde"/>
    <s v="IHS"/>
    <s v="Grid-Gen"/>
    <s v="CENTRE"/>
    <s v="Yaounde"/>
    <s v="ZTE"/>
    <n v="0"/>
    <n v="0"/>
    <n v="0"/>
    <n v="0.2814732060051422"/>
    <n v="0"/>
    <n v="0"/>
    <n v="0"/>
    <n v="0"/>
    <n v="0"/>
    <n v="0"/>
    <n v="0"/>
    <n v="0"/>
    <n v="0.1666509717977476"/>
    <n v="0"/>
    <n v="0"/>
    <n v="0"/>
    <n v="0"/>
    <n v="0"/>
    <n v="0"/>
    <n v="2.9249528440529297E-3"/>
    <n v="0"/>
    <n v="0"/>
    <n v="0"/>
    <n v="0"/>
    <m/>
    <n v="0"/>
    <n v="0"/>
    <n v="0"/>
    <n v="0"/>
    <n v="0"/>
    <x v="0"/>
    <m/>
    <s v="No root cause"/>
    <s v="No root cause"/>
    <s v="No root cause"/>
    <x v="3"/>
    <s v=""/>
    <s v="CTR_475"/>
    <m/>
    <s v=""/>
  </r>
  <r>
    <s v="H-Princes"/>
    <s v="CTR_044"/>
    <s v="Yaounde"/>
    <s v="IHS"/>
    <s v="Grid-Gen"/>
    <s v="CENTRE"/>
    <s v="Yaounde"/>
    <s v="ZTE"/>
    <n v="0"/>
    <n v="0"/>
    <n v="0"/>
    <n v="0"/>
    <n v="1.1045799054312802"/>
    <n v="0"/>
    <n v="0"/>
    <n v="0"/>
    <n v="0"/>
    <n v="0"/>
    <n v="0"/>
    <n v="0"/>
    <n v="0"/>
    <n v="0"/>
    <n v="0"/>
    <n v="1.4676307596601919"/>
    <n v="0"/>
    <n v="0"/>
    <n v="0"/>
    <n v="2.158044476405014E-3"/>
    <n v="0"/>
    <n v="0"/>
    <n v="0"/>
    <n v="0"/>
    <m/>
    <n v="0"/>
    <n v="0"/>
    <n v="0"/>
    <n v="0"/>
    <n v="0"/>
    <x v="0"/>
    <m/>
    <s v="No root cause"/>
    <s v="No root cause"/>
    <s v="No root cause"/>
    <x v="3"/>
    <s v=""/>
    <s v="CTR_044"/>
    <m/>
    <s v=""/>
  </r>
  <r>
    <s v="Rd-Pt-Express"/>
    <s v="CTR_012"/>
    <s v="Yaounde"/>
    <s v="IHS"/>
    <s v="GridOnly"/>
    <s v="CENTRE"/>
    <s v="Yaounde"/>
    <s v="ZTE"/>
    <n v="0"/>
    <n v="0"/>
    <n v="0"/>
    <n v="0"/>
    <n v="0"/>
    <n v="0"/>
    <n v="0"/>
    <n v="0"/>
    <n v="0"/>
    <n v="0"/>
    <n v="0"/>
    <n v="0"/>
    <n v="6.4835325154879806"/>
    <n v="0"/>
    <n v="0"/>
    <n v="0"/>
    <n v="0"/>
    <n v="0"/>
    <n v="0"/>
    <n v="1.997528771548426E-3"/>
    <n v="0"/>
    <n v="0"/>
    <n v="0"/>
    <n v="0"/>
    <m/>
    <n v="0"/>
    <n v="0"/>
    <n v="0"/>
    <n v="0"/>
    <n v="0"/>
    <x v="0"/>
    <m/>
    <s v="No root cause"/>
    <s v="No root cause"/>
    <s v="No root cause"/>
    <x v="3"/>
    <s v=""/>
    <s v="CTR_012"/>
    <m/>
    <s v=""/>
  </r>
  <r>
    <s v="Bpriso-Vanitex-New"/>
    <s v="LIT_410"/>
    <s v="Douala"/>
    <s v="IHS"/>
    <s v="Grid-Gen"/>
    <s v="LITTORAL"/>
    <s v="Douala"/>
    <s v="ZTE"/>
    <n v="0"/>
    <n v="0"/>
    <n v="0"/>
    <n v="0"/>
    <n v="0"/>
    <n v="0"/>
    <n v="0"/>
    <n v="0"/>
    <n v="0"/>
    <n v="0"/>
    <n v="0"/>
    <n v="0"/>
    <n v="0"/>
    <n v="0"/>
    <n v="0"/>
    <n v="0"/>
    <n v="0"/>
    <n v="0"/>
    <n v="0"/>
    <n v="1.3911361087569271E-3"/>
    <n v="0"/>
    <n v="0"/>
    <n v="0"/>
    <n v="0"/>
    <m/>
    <n v="0"/>
    <n v="0"/>
    <n v="0"/>
    <n v="0"/>
    <n v="0"/>
    <x v="0"/>
    <m/>
    <s v="No root cause"/>
    <s v="No root cause"/>
    <s v="No root cause"/>
    <x v="3"/>
    <s v=""/>
    <s v="LIT_410"/>
    <m/>
    <s v=""/>
  </r>
  <r>
    <s v="Nkolda"/>
    <s v="CTR_215"/>
    <s v="Yaounde"/>
    <s v="IHS"/>
    <s v="Grid-Gen"/>
    <s v="CENTRE"/>
    <s v="Yaounde"/>
    <s v="ZTE"/>
    <n v="0"/>
    <n v="0"/>
    <n v="0"/>
    <n v="0"/>
    <n v="0"/>
    <n v="0"/>
    <n v="0"/>
    <n v="0"/>
    <n v="0"/>
    <n v="0"/>
    <n v="0"/>
    <n v="0"/>
    <n v="0"/>
    <n v="0"/>
    <n v="0"/>
    <n v="0"/>
    <n v="0"/>
    <n v="0"/>
    <n v="0"/>
    <n v="1.1771151689481429E-3"/>
    <n v="0"/>
    <n v="0"/>
    <n v="0"/>
    <n v="0"/>
    <m/>
    <n v="0"/>
    <n v="0"/>
    <n v="0"/>
    <n v="0"/>
    <n v="0"/>
    <x v="0"/>
    <m/>
    <s v="No root cause"/>
    <s v="No root cause"/>
    <s v="No root cause"/>
    <x v="3"/>
    <s v=""/>
    <s v="CTR_215"/>
    <m/>
    <s v=""/>
  </r>
  <r>
    <s v="Nkozoa"/>
    <s v="CTR_079"/>
    <s v="Yaounde"/>
    <s v="IHS"/>
    <s v="Grid-Gen"/>
    <s v="CENTRE"/>
    <s v="Yaounde"/>
    <s v="ZTE"/>
    <n v="0.12821637802375885"/>
    <n v="0"/>
    <n v="0"/>
    <n v="0"/>
    <n v="0"/>
    <n v="2.3845499710358178E-2"/>
    <n v="0"/>
    <n v="0"/>
    <n v="8.6536691749920838"/>
    <n v="0"/>
    <n v="0"/>
    <n v="0.77648580470446582"/>
    <n v="0"/>
    <n v="0"/>
    <n v="0.77648580470446582"/>
    <n v="0"/>
    <n v="0"/>
    <n v="0"/>
    <n v="0"/>
    <n v="9.4525915082201682E-4"/>
    <n v="0"/>
    <n v="0"/>
    <n v="0"/>
    <n v="0"/>
    <m/>
    <n v="0"/>
    <n v="0"/>
    <n v="0"/>
    <n v="0"/>
    <n v="0"/>
    <x v="0"/>
    <m/>
    <s v="No root cause"/>
    <s v="No root cause"/>
    <s v="No root cause"/>
    <x v="3"/>
    <s v=""/>
    <s v="CTR_079"/>
    <m/>
    <s v=""/>
  </r>
  <r>
    <s v="Mobil-Essos"/>
    <s v="CTR_068"/>
    <s v="Yaounde"/>
    <s v="IHS"/>
    <s v="Grid-Gen"/>
    <s v="CENTRE"/>
    <s v="Yaounde"/>
    <s v="ZTE"/>
    <n v="0"/>
    <n v="0"/>
    <n v="0"/>
    <n v="0"/>
    <n v="9.4525915082201671E-4"/>
    <n v="0"/>
    <n v="0"/>
    <n v="0"/>
    <n v="6.717867609500253"/>
    <n v="0"/>
    <n v="0"/>
    <n v="0"/>
    <n v="0"/>
    <n v="0"/>
    <n v="0"/>
    <n v="0"/>
    <n v="0"/>
    <n v="0"/>
    <n v="0"/>
    <n v="8.2041360260028291E-4"/>
    <n v="0"/>
    <n v="0"/>
    <n v="0"/>
    <n v="0"/>
    <m/>
    <n v="0"/>
    <n v="0"/>
    <n v="0"/>
    <n v="0"/>
    <n v="0"/>
    <x v="0"/>
    <m/>
    <s v="No root cause"/>
    <s v="No root cause"/>
    <s v="No root cause"/>
    <x v="3"/>
    <s v=""/>
    <s v="CTR_068"/>
    <m/>
    <s v=""/>
  </r>
  <r>
    <s v="Awae-Nkomo"/>
    <s v="CTR_374"/>
    <s v="Yaounde"/>
    <s v="IHS"/>
    <s v="Grid-Gen"/>
    <s v="CENTRE"/>
    <s v="Yaounde"/>
    <s v="ZTE"/>
    <n v="0"/>
    <n v="0"/>
    <n v="0"/>
    <n v="0"/>
    <n v="2.927717281192125"/>
    <n v="1.5057621571027837"/>
    <n v="0"/>
    <n v="0"/>
    <n v="0"/>
    <n v="0"/>
    <n v="0"/>
    <n v="0"/>
    <n v="0"/>
    <n v="0"/>
    <n v="0"/>
    <n v="0"/>
    <n v="0"/>
    <n v="0"/>
    <n v="0"/>
    <n v="7.3123821101323244E-4"/>
    <n v="0"/>
    <n v="0"/>
    <n v="0"/>
    <n v="0"/>
    <m/>
    <n v="0"/>
    <n v="0"/>
    <n v="0"/>
    <n v="0"/>
    <n v="0"/>
    <x v="0"/>
    <m/>
    <s v="No root cause"/>
    <s v="No root cause"/>
    <s v="No root cause"/>
    <x v="3"/>
    <s v=""/>
    <s v="CTR_374"/>
    <m/>
    <s v=""/>
  </r>
  <r>
    <s v="Nkomkana-IHS"/>
    <s v="CTR_448"/>
    <s v="Yaounde"/>
    <s v="IHS"/>
    <s v="Grid-Gen"/>
    <s v="CENTRE"/>
    <s v="Yaounde"/>
    <s v="ZTE"/>
    <n v="0"/>
    <n v="0"/>
    <n v="0"/>
    <n v="0.27977887356498915"/>
    <n v="0"/>
    <n v="0"/>
    <n v="0"/>
    <n v="0"/>
    <n v="0"/>
    <n v="0"/>
    <n v="0"/>
    <n v="0"/>
    <n v="0.16643695085793903"/>
    <n v="0"/>
    <n v="0"/>
    <n v="0"/>
    <n v="0"/>
    <n v="0"/>
    <n v="0"/>
    <n v="7.3123821101323244E-4"/>
    <n v="0"/>
    <n v="0"/>
    <n v="0"/>
    <n v="0"/>
    <m/>
    <n v="0"/>
    <n v="0"/>
    <n v="0"/>
    <n v="0"/>
    <n v="0"/>
    <x v="0"/>
    <m/>
    <s v="No root cause"/>
    <s v="No root cause"/>
    <s v="No root cause"/>
    <x v="3"/>
    <s v=""/>
    <s v="CTR_448"/>
    <m/>
    <s v=""/>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m/>
    <n v="0"/>
    <n v="0"/>
    <n v="0"/>
    <n v="0"/>
    <n v="0"/>
    <x v="0"/>
    <m/>
    <s v="BSS"/>
    <s v="RAN ISSUE"/>
    <s v="BSS Hardware issue"/>
    <x v="1"/>
    <s v="05-10-2026: hardware issue,  site with GPS issue (alarm : TDD down 09Apr 02pm)"/>
    <s v="CTR_341"/>
    <m/>
    <s v=""/>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m/>
    <n v="0"/>
    <n v="0"/>
    <n v="0"/>
    <n v="0"/>
    <n v="0"/>
    <x v="0"/>
    <m/>
    <s v="No root cause"/>
    <s v="No root cause"/>
    <s v="No root cause"/>
    <x v="3"/>
    <s v=""/>
    <s v="SUD_056"/>
    <m/>
    <s v=""/>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m/>
    <n v="0"/>
    <n v="0"/>
    <n v="0"/>
    <n v="0"/>
    <n v="0"/>
    <x v="0"/>
    <m/>
    <s v="No root cause"/>
    <s v="No root cause"/>
    <s v="No root cause"/>
    <x v="3"/>
    <s v=""/>
    <s v="CTR_941"/>
    <m/>
    <s v=""/>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m/>
    <n v="0"/>
    <n v="0"/>
    <n v="0"/>
    <n v="0"/>
    <n v="0"/>
    <x v="0"/>
    <m/>
    <s v="No root cause"/>
    <s v="No root cause"/>
    <s v="No root cause"/>
    <x v="3"/>
    <s v=""/>
    <s v="ADM_155"/>
    <m/>
    <s v=""/>
  </r>
  <r>
    <s v="Foumban-Njinka"/>
    <s v="OST_101"/>
    <s v="OUEST"/>
    <s v="IHS"/>
    <s v="Grid-Gen"/>
    <s v="OUEST"/>
    <s v="Foumban"/>
    <s v="Huawei"/>
    <n v="0.45531171436480011"/>
    <n v="3.0587159314333982E-2"/>
    <n v="0"/>
    <n v="0"/>
    <n v="0"/>
    <n v="0"/>
    <n v="0"/>
    <n v="0"/>
    <n v="0"/>
    <n v="0"/>
    <n v="0"/>
    <n v="0"/>
    <n v="0"/>
    <n v="0"/>
    <n v="0"/>
    <n v="0"/>
    <n v="0"/>
    <n v="0"/>
    <n v="0"/>
    <n v="8.9175391586979543E-5"/>
    <n v="0"/>
    <n v="0"/>
    <n v="0"/>
    <n v="0"/>
    <m/>
    <n v="0"/>
    <n v="0"/>
    <n v="0"/>
    <n v="0"/>
    <n v="0"/>
    <x v="0"/>
    <m/>
    <s v="No root cause"/>
    <s v="No root cause"/>
    <s v="No root cause"/>
    <x v="3"/>
    <s v=""/>
    <s v="OST_101"/>
    <m/>
    <s v=""/>
  </r>
  <r>
    <s v="Edea-Bisseke"/>
    <s v="LIT_313"/>
    <s v="LITTORAL"/>
    <s v="IHS"/>
    <s v="Grid-Gen"/>
    <s v="LITTORAL"/>
    <s v="Edea"/>
    <s v="ZTE"/>
    <n v="0"/>
    <n v="0"/>
    <n v="5.7896860465928885E-17"/>
    <n v="0"/>
    <n v="0"/>
    <n v="1.8243501610864274"/>
    <n v="0"/>
    <n v="0"/>
    <n v="0"/>
    <n v="0"/>
    <n v="0"/>
    <n v="0"/>
    <n v="0"/>
    <n v="0"/>
    <n v="0"/>
    <n v="0"/>
    <n v="0"/>
    <n v="0"/>
    <n v="0"/>
    <n v="1.1579372093185777E-16"/>
    <n v="0"/>
    <n v="0"/>
    <n v="0"/>
    <n v="0"/>
    <m/>
    <n v="0"/>
    <n v="0"/>
    <n v="0"/>
    <n v="0"/>
    <n v="0"/>
    <x v="0"/>
    <m/>
    <s v="No root cause"/>
    <s v="No root cause"/>
    <s v="No root cause"/>
    <x v="3"/>
    <s v=""/>
    <s v="LIT_313"/>
    <m/>
    <s v=""/>
  </r>
  <r>
    <s v="Lende-Kribi"/>
    <s v="SUD_086"/>
    <s v="LITTORAL"/>
    <s v="CAMUSAT"/>
    <s v="HGB"/>
    <s v="SUD"/>
    <s v="Kribi"/>
    <s v="ZTE"/>
    <n v="0"/>
    <n v="0"/>
    <n v="0"/>
    <n v="0"/>
    <n v="0"/>
    <n v="0"/>
    <n v="0"/>
    <n v="0"/>
    <n v="3.2386897067342399"/>
    <n v="0"/>
    <n v="0"/>
    <n v="8.4181569658114408E-3"/>
    <n v="0"/>
    <n v="0"/>
    <n v="8.4181569658114408E-3"/>
    <n v="3.4362131990993983"/>
    <n v="0"/>
    <n v="14.279958651154427"/>
    <n v="25.71129859345438"/>
    <n v="0"/>
    <n v="0"/>
    <n v="0"/>
    <n v="0"/>
    <n v="0"/>
    <m/>
    <n v="0"/>
    <n v="0"/>
    <n v="0"/>
    <n v="0"/>
    <n v="0"/>
    <x v="0"/>
    <m/>
    <s v="No root cause"/>
    <s v="No root cause"/>
    <s v="No root cause"/>
    <x v="3"/>
    <s v=""/>
    <s v="SUD_086"/>
    <m/>
    <s v=""/>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m/>
    <n v="0"/>
    <n v="0"/>
    <n v="0"/>
    <n v="0"/>
    <n v="0"/>
    <x v="0"/>
    <m/>
    <s v="No root cause"/>
    <s v="No root cause"/>
    <s v="No root cause"/>
    <x v="3"/>
    <s v=""/>
    <s v="CTR_207"/>
    <m/>
    <s v=""/>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m/>
    <n v="0"/>
    <n v="0"/>
    <n v="0"/>
    <n v="0"/>
    <n v="0"/>
    <x v="0"/>
    <m/>
    <s v="No root cause"/>
    <s v="No root cause"/>
    <s v="No root cause"/>
    <x v="3"/>
    <s v=""/>
    <s v="LIT_641"/>
    <m/>
    <s v=""/>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m/>
    <n v="0"/>
    <n v="0"/>
    <n v="0"/>
    <n v="0"/>
    <n v="0"/>
    <x v="0"/>
    <m/>
    <s v="No root cause"/>
    <s v="No root cause"/>
    <s v="No root cause"/>
    <x v="3"/>
    <s v=""/>
    <s v="EXN_234"/>
    <m/>
    <s v=""/>
  </r>
  <r>
    <s v="Kribi-Afanmabe"/>
    <s v="SUD_241"/>
    <s v="LITTORAL"/>
    <s v="IHS"/>
    <s v="Grid-Gen"/>
    <s v="SUD"/>
    <s v="Kribi"/>
    <s v="ZTE"/>
    <n v="13.922133474872512"/>
    <n v="0"/>
    <n v="0"/>
    <n v="0"/>
    <n v="0"/>
    <n v="0"/>
    <n v="0"/>
    <n v="0"/>
    <n v="0"/>
    <n v="0"/>
    <n v="0"/>
    <n v="9.9341386227895911E-3"/>
    <n v="0"/>
    <n v="2.6349009653771196"/>
    <n v="9.9341386227895876E-3"/>
    <n v="0"/>
    <n v="0"/>
    <n v="0"/>
    <n v="3.8123193306566443"/>
    <n v="0"/>
    <n v="0"/>
    <n v="0"/>
    <n v="0"/>
    <n v="0"/>
    <m/>
    <n v="0"/>
    <n v="0"/>
    <n v="0"/>
    <n v="0"/>
    <n v="0"/>
    <x v="0"/>
    <m/>
    <s v="No root cause"/>
    <s v="No root cause"/>
    <s v="No root cause"/>
    <x v="3"/>
    <s v=""/>
    <s v="SUD_241"/>
    <m/>
    <s v=""/>
  </r>
  <r>
    <s v="Bafia"/>
    <s v="CTR_022"/>
    <s v="CENTRE"/>
    <s v="IHS"/>
    <s v="Grid-Gen"/>
    <s v="CENTRE"/>
    <s v="Bafia"/>
    <s v="ZTE"/>
    <n v="0"/>
    <n v="0"/>
    <n v="0"/>
    <n v="0"/>
    <n v="0.17007530683468816"/>
    <n v="0"/>
    <n v="0"/>
    <n v="0"/>
    <n v="3.2038042935454141"/>
    <n v="0"/>
    <n v="1.7572010912214324"/>
    <n v="0"/>
    <n v="0"/>
    <n v="0"/>
    <n v="0"/>
    <n v="0"/>
    <n v="0"/>
    <n v="0"/>
    <n v="3.4990996852465384"/>
    <n v="0"/>
    <n v="0"/>
    <n v="0"/>
    <n v="0"/>
    <n v="0"/>
    <m/>
    <n v="0"/>
    <n v="0"/>
    <n v="0"/>
    <n v="0"/>
    <n v="0"/>
    <x v="0"/>
    <m/>
    <s v="No root cause"/>
    <s v="No root cause"/>
    <s v="No root cause"/>
    <x v="3"/>
    <s v=""/>
    <s v="CTR_022"/>
    <m/>
    <s v=""/>
  </r>
  <r>
    <s v="PK10-Soeurs-Dominicaines"/>
    <s v="LIT_403"/>
    <s v="Douala"/>
    <s v="IHS"/>
    <s v="Grid-Gen"/>
    <s v="LITTORAL"/>
    <s v="Douala"/>
    <s v="ZTE"/>
    <n v="0"/>
    <n v="0"/>
    <n v="0"/>
    <n v="0"/>
    <n v="0"/>
    <n v="0"/>
    <n v="0"/>
    <n v="0"/>
    <n v="0"/>
    <n v="0"/>
    <n v="6.4090888985911727"/>
    <n v="0"/>
    <n v="0"/>
    <n v="2.2115497113570394E-3"/>
    <n v="0"/>
    <n v="0"/>
    <n v="0"/>
    <n v="0"/>
    <n v="3.3441663599033191"/>
    <n v="0"/>
    <n v="0"/>
    <n v="0"/>
    <n v="0"/>
    <n v="0"/>
    <m/>
    <n v="0"/>
    <n v="0"/>
    <n v="0"/>
    <n v="0"/>
    <n v="0"/>
    <x v="0"/>
    <m/>
    <s v="No root cause"/>
    <s v="No root cause"/>
    <s v="No root cause"/>
    <x v="3"/>
    <s v=""/>
    <s v="LIT_403"/>
    <m/>
    <s v=""/>
  </r>
  <r>
    <s v="Pingo-PK10-IHS-New"/>
    <s v="LIT_562"/>
    <s v="Douala"/>
    <s v="IHS"/>
    <s v="Grid-Gen"/>
    <s v="LITTORAL"/>
    <s v="Douala"/>
    <s v="ZTE"/>
    <n v="0"/>
    <n v="0"/>
    <n v="0"/>
    <n v="0"/>
    <n v="0"/>
    <n v="0"/>
    <n v="0"/>
    <n v="0"/>
    <n v="0"/>
    <n v="0"/>
    <n v="5.1065396238367962"/>
    <n v="0"/>
    <n v="0"/>
    <n v="0"/>
    <n v="0"/>
    <n v="0"/>
    <n v="0"/>
    <n v="0"/>
    <n v="2.6721049387472071"/>
    <n v="0"/>
    <n v="0"/>
    <n v="0"/>
    <n v="0"/>
    <n v="0"/>
    <m/>
    <n v="0"/>
    <n v="0"/>
    <n v="0"/>
    <n v="0"/>
    <n v="0"/>
    <x v="0"/>
    <m/>
    <s v="No root cause"/>
    <s v="No root cause"/>
    <s v="No root cause"/>
    <x v="3"/>
    <s v=""/>
    <s v="LIT_562"/>
    <m/>
    <s v=""/>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m/>
    <n v="0"/>
    <n v="0"/>
    <n v="0"/>
    <n v="0"/>
    <n v="0"/>
    <x v="0"/>
    <m/>
    <s v="No root cause"/>
    <s v="No root cause"/>
    <s v="No root cause"/>
    <x v="3"/>
    <s v=""/>
    <s v="NRO_062"/>
    <m/>
    <s v=""/>
  </r>
  <r>
    <s v="Abome-New"/>
    <s v="CTR_549"/>
    <s v="Yaounde"/>
    <s v="IHS"/>
    <s v="Grid-Gen"/>
    <s v="CENTRE"/>
    <s v="Yaounde"/>
    <s v="ZTE"/>
    <n v="0"/>
    <n v="0"/>
    <n v="0"/>
    <n v="0"/>
    <n v="3.3445587316263019"/>
    <n v="0"/>
    <n v="0"/>
    <n v="0"/>
    <n v="0"/>
    <n v="0"/>
    <n v="0"/>
    <n v="0"/>
    <n v="0"/>
    <n v="0"/>
    <n v="0"/>
    <n v="0"/>
    <n v="0"/>
    <n v="0"/>
    <n v="2.2447407921057647"/>
    <n v="0"/>
    <n v="0"/>
    <n v="0"/>
    <n v="0"/>
    <n v="0"/>
    <m/>
    <n v="0"/>
    <n v="0"/>
    <n v="0"/>
    <n v="0"/>
    <n v="0"/>
    <x v="0"/>
    <m/>
    <s v="No root cause"/>
    <s v="No root cause"/>
    <s v="No root cause"/>
    <x v="3"/>
    <s v=""/>
    <s v="CTR_549"/>
    <m/>
    <s v=""/>
  </r>
  <r>
    <s v="PK10-Marche"/>
    <s v="LIT_278"/>
    <s v="Douala"/>
    <s v="IHS"/>
    <s v="Grid-Gen-Lithium"/>
    <s v="LITTORAL"/>
    <s v="Douala"/>
    <s v="ZTE"/>
    <n v="0"/>
    <n v="0"/>
    <n v="0"/>
    <n v="0.66799502329974636"/>
    <n v="0"/>
    <n v="0"/>
    <n v="0"/>
    <n v="0"/>
    <n v="0"/>
    <n v="0"/>
    <n v="3.4214992594875482"/>
    <n v="0"/>
    <n v="0"/>
    <n v="0"/>
    <n v="0"/>
    <n v="0"/>
    <n v="0"/>
    <n v="0"/>
    <n v="1.7237246492196794"/>
    <n v="0"/>
    <n v="0"/>
    <n v="0"/>
    <n v="0"/>
    <n v="0"/>
    <m/>
    <n v="0"/>
    <n v="0"/>
    <n v="0"/>
    <n v="0"/>
    <n v="0"/>
    <x v="0"/>
    <m/>
    <s v="No root cause"/>
    <s v="No root cause"/>
    <s v="No root cause"/>
    <x v="3"/>
    <s v=""/>
    <s v="LIT_278"/>
    <m/>
    <s v=""/>
  </r>
  <r>
    <s v="Foumban-Ndjisse"/>
    <s v="OST_083"/>
    <s v="OUEST"/>
    <s v="IHS"/>
    <s v="Grid-Gen"/>
    <s v="OUEST"/>
    <s v="Foumban"/>
    <s v="Huawei"/>
    <n v="0"/>
    <n v="0"/>
    <n v="0"/>
    <n v="0"/>
    <n v="0"/>
    <n v="0"/>
    <n v="0"/>
    <n v="0"/>
    <n v="0"/>
    <n v="0"/>
    <n v="0"/>
    <n v="0"/>
    <n v="0"/>
    <n v="0"/>
    <n v="0"/>
    <n v="0"/>
    <n v="0"/>
    <n v="1.803572294846661"/>
    <n v="1.6659746656279517"/>
    <n v="0"/>
    <n v="0"/>
    <n v="0"/>
    <n v="0"/>
    <n v="0"/>
    <m/>
    <n v="0"/>
    <n v="0"/>
    <n v="0"/>
    <n v="0"/>
    <n v="0"/>
    <x v="0"/>
    <m/>
    <s v="No root cause"/>
    <s v="No root cause"/>
    <s v="No root cause"/>
    <x v="3"/>
    <s v=""/>
    <s v="OST_083"/>
    <m/>
    <s v=""/>
  </r>
  <r>
    <s v="Maroua-Ouro-Bah"/>
    <s v="EXN_083"/>
    <s v="Maroua"/>
    <s v="IHS"/>
    <s v="Grid-Gen"/>
    <s v="EXTREME-NORD"/>
    <s v="Maroua"/>
    <s v="Huawei"/>
    <n v="0.27127154120759178"/>
    <n v="0.69467630046257056"/>
    <n v="0"/>
    <n v="0"/>
    <n v="0"/>
    <n v="0"/>
    <n v="0"/>
    <n v="0"/>
    <n v="0"/>
    <n v="0.52221109313335223"/>
    <n v="0"/>
    <n v="0.67696606769339651"/>
    <n v="0"/>
    <n v="0"/>
    <n v="0.67696606769339651"/>
    <n v="0"/>
    <n v="0"/>
    <n v="0"/>
    <n v="1.6472478333946861"/>
    <n v="0"/>
    <n v="0"/>
    <n v="0"/>
    <n v="0"/>
    <n v="0"/>
    <m/>
    <n v="0"/>
    <n v="0"/>
    <n v="0"/>
    <n v="0"/>
    <n v="0"/>
    <x v="0"/>
    <m/>
    <s v="No root cause"/>
    <s v="No root cause"/>
    <s v="No root cause"/>
    <x v="3"/>
    <s v=""/>
    <s v="EXN_083"/>
    <m/>
    <s v=""/>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90948198371728772"/>
    <n v="0"/>
    <n v="0"/>
    <n v="0"/>
    <n v="0"/>
    <n v="0"/>
    <m/>
    <n v="0"/>
    <n v="0"/>
    <n v="0"/>
    <n v="0"/>
    <n v="0"/>
    <x v="0"/>
    <m/>
    <s v="No root cause"/>
    <s v="No root cause"/>
    <s v="No root cause"/>
    <x v="3"/>
    <s v=""/>
    <s v="LIT_666"/>
    <m/>
    <s v=""/>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9496037759001053"/>
    <n v="0"/>
    <n v="0"/>
    <n v="0"/>
    <n v="0"/>
    <n v="0"/>
    <m/>
    <n v="0"/>
    <n v="0"/>
    <n v="0"/>
    <n v="0"/>
    <n v="0"/>
    <x v="0"/>
    <m/>
    <s v="No root cause"/>
    <s v="No root cause"/>
    <s v="No root cause"/>
    <x v="3"/>
    <s v=""/>
    <s v="LIT_357"/>
    <m/>
    <s v=""/>
  </r>
  <r>
    <s v="Foumban-Ndjisse-III"/>
    <s v="OST_229"/>
    <s v="OUEST"/>
    <s v="CAMUSAT"/>
    <s v="HGB"/>
    <s v="OUEST"/>
    <s v="Foumban"/>
    <s v="Huawei"/>
    <n v="0"/>
    <n v="0"/>
    <n v="0"/>
    <n v="0"/>
    <n v="0"/>
    <n v="0"/>
    <n v="8.0614553994629509E-3"/>
    <n v="0"/>
    <n v="0"/>
    <n v="0"/>
    <n v="0"/>
    <n v="0"/>
    <n v="0"/>
    <n v="0"/>
    <n v="0"/>
    <n v="0"/>
    <n v="0"/>
    <n v="5.9226728076408319"/>
    <n v="0.45960996823929245"/>
    <n v="0"/>
    <n v="0"/>
    <n v="0"/>
    <n v="0"/>
    <n v="0"/>
    <m/>
    <n v="0"/>
    <n v="0"/>
    <n v="0"/>
    <n v="0"/>
    <n v="0"/>
    <x v="0"/>
    <m/>
    <s v="No root cause"/>
    <s v="No root cause"/>
    <s v="No root cause"/>
    <x v="3"/>
    <s v=""/>
    <s v="OST_229"/>
    <m/>
    <s v=""/>
  </r>
  <r>
    <s v="Bonassama-New-IHS"/>
    <s v="LIT_589"/>
    <s v="Douala"/>
    <s v="IHS"/>
    <s v="Grid-Gen"/>
    <s v="LITTORAL"/>
    <s v="Douala"/>
    <s v="ZTE"/>
    <n v="0"/>
    <n v="0"/>
    <n v="0"/>
    <n v="0"/>
    <n v="0"/>
    <n v="0"/>
    <n v="0"/>
    <n v="0"/>
    <n v="0"/>
    <n v="0"/>
    <n v="0"/>
    <n v="0"/>
    <n v="0"/>
    <n v="0"/>
    <n v="0"/>
    <n v="0"/>
    <n v="0"/>
    <n v="0"/>
    <n v="0.27360793646717013"/>
    <n v="0"/>
    <n v="0"/>
    <n v="0"/>
    <n v="0"/>
    <n v="0"/>
    <m/>
    <n v="0"/>
    <n v="0"/>
    <n v="0"/>
    <n v="0"/>
    <n v="0"/>
    <x v="0"/>
    <m/>
    <s v="No root cause"/>
    <s v="No root cause"/>
    <s v="No root cause"/>
    <x v="3"/>
    <s v=""/>
    <s v="LIT_589"/>
    <m/>
    <s v=""/>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24888851791926003"/>
    <n v="0"/>
    <n v="0"/>
    <n v="0"/>
    <n v="0"/>
    <n v="0"/>
    <m/>
    <n v="0"/>
    <n v="0"/>
    <n v="0"/>
    <n v="0"/>
    <n v="0"/>
    <x v="0"/>
    <m/>
    <s v="No root cause"/>
    <s v="No root cause"/>
    <s v="No root cause"/>
    <x v="3"/>
    <s v=""/>
    <s v="SUD_094"/>
    <m/>
    <s v=""/>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22156517793700986"/>
    <n v="0"/>
    <n v="0"/>
    <n v="0"/>
    <n v="0"/>
    <n v="0"/>
    <m/>
    <n v="0"/>
    <n v="0"/>
    <n v="0"/>
    <n v="0"/>
    <n v="0"/>
    <x v="0"/>
    <m/>
    <s v="No root cause"/>
    <s v="No root cause"/>
    <s v="No root cause"/>
    <x v="3"/>
    <s v=""/>
    <s v="LIT_277"/>
    <m/>
    <s v=""/>
  </r>
  <r>
    <s v="Bonaberi-Magzi-IHS"/>
    <s v="LIT_738"/>
    <s v="Douala"/>
    <s v="IHS"/>
    <s v="Grid-Gen"/>
    <s v="LITTORAL"/>
    <s v="Douala"/>
    <s v="ZTE"/>
    <n v="0"/>
    <n v="0"/>
    <n v="0"/>
    <n v="2.1254776233973405"/>
    <n v="1.4499561970476513"/>
    <n v="0"/>
    <n v="0"/>
    <n v="0"/>
    <n v="0"/>
    <n v="0"/>
    <n v="0"/>
    <n v="0"/>
    <n v="0"/>
    <n v="0"/>
    <n v="0"/>
    <n v="1.8510314382492523"/>
    <n v="0"/>
    <n v="0"/>
    <n v="0.20480020431865703"/>
    <n v="0"/>
    <n v="0"/>
    <n v="0"/>
    <n v="0"/>
    <n v="0"/>
    <m/>
    <n v="0"/>
    <n v="0"/>
    <n v="0"/>
    <n v="0"/>
    <n v="0"/>
    <x v="0"/>
    <m/>
    <s v="No root cause"/>
    <s v="No root cause"/>
    <s v="No root cause"/>
    <x v="3"/>
    <s v=""/>
    <s v="LIT_738"/>
    <m/>
    <s v=""/>
  </r>
  <r>
    <s v="Shell-Nsimeyong"/>
    <s v="CTR_056"/>
    <s v="Yaounde"/>
    <s v="IHS"/>
    <s v="Grid-Gen"/>
    <s v="CENTRE"/>
    <s v="Yaounde"/>
    <s v="ZTE"/>
    <n v="0.2307859134271032"/>
    <n v="0"/>
    <n v="0"/>
    <n v="0"/>
    <n v="0"/>
    <n v="0"/>
    <n v="0"/>
    <n v="0"/>
    <n v="0"/>
    <n v="0"/>
    <n v="0"/>
    <n v="0"/>
    <n v="0"/>
    <n v="0"/>
    <n v="0"/>
    <n v="0"/>
    <n v="0"/>
    <n v="0"/>
    <n v="0.16686499273755634"/>
    <n v="0"/>
    <n v="0"/>
    <n v="0"/>
    <n v="0"/>
    <n v="0"/>
    <m/>
    <n v="0"/>
    <n v="0"/>
    <n v="0"/>
    <n v="0"/>
    <n v="0"/>
    <x v="0"/>
    <m/>
    <s v="No root cause"/>
    <s v="No root cause"/>
    <s v="No root cause"/>
    <x v="3"/>
    <s v=""/>
    <s v="CTR_056"/>
    <m/>
    <s v=""/>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m/>
    <n v="0"/>
    <n v="0"/>
    <n v="0"/>
    <n v="0"/>
    <n v="0"/>
    <x v="0"/>
    <m/>
    <s v="No root cause"/>
    <s v="No root cause"/>
    <s v="No root cause"/>
    <x v="3"/>
    <s v=""/>
    <s v="EXN_184"/>
    <m/>
    <s v=""/>
  </r>
  <r>
    <s v="Rond-point"/>
    <s v="LIT_048"/>
    <s v="Douala"/>
    <s v="IHS"/>
    <s v="Grid-Gen"/>
    <s v="LITTORAL"/>
    <s v="Douala"/>
    <s v="ZTE"/>
    <n v="0"/>
    <n v="0"/>
    <n v="0"/>
    <n v="0"/>
    <n v="0"/>
    <n v="0"/>
    <n v="0"/>
    <n v="0"/>
    <n v="0"/>
    <n v="0"/>
    <n v="0"/>
    <n v="0"/>
    <n v="0"/>
    <n v="0"/>
    <n v="0"/>
    <n v="0"/>
    <n v="0"/>
    <n v="0"/>
    <n v="0.13069545390987697"/>
    <n v="0"/>
    <n v="0"/>
    <n v="0"/>
    <n v="0"/>
    <n v="0"/>
    <m/>
    <n v="0"/>
    <n v="0"/>
    <n v="0"/>
    <n v="0"/>
    <n v="0"/>
    <x v="0"/>
    <m/>
    <s v="No root cause"/>
    <s v="No root cause"/>
    <s v="No root cause"/>
    <x v="3"/>
    <s v=""/>
    <s v="LIT_048"/>
    <m/>
    <s v=""/>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m/>
    <n v="0"/>
    <n v="0"/>
    <n v="0"/>
    <n v="0"/>
    <n v="0"/>
    <x v="0"/>
    <m/>
    <s v="No root cause"/>
    <s v="No root cause"/>
    <s v="No root cause"/>
    <x v="3"/>
    <s v=""/>
    <s v="NRO_119"/>
    <m/>
    <s v=""/>
  </r>
  <r>
    <s v="Kiiki"/>
    <s v="CTR_190"/>
    <s v="CENTRE"/>
    <s v="IHS"/>
    <s v="Grid-Gen"/>
    <s v="CENTRE"/>
    <s v="Kiiki"/>
    <s v="NOKIA"/>
    <n v="0"/>
    <n v="0"/>
    <n v="0"/>
    <n v="0"/>
    <n v="0"/>
    <n v="0"/>
    <n v="0"/>
    <n v="6.6851597340379598E-2"/>
    <n v="0"/>
    <n v="0"/>
    <n v="0"/>
    <n v="0"/>
    <n v="0"/>
    <n v="0"/>
    <n v="0"/>
    <n v="0"/>
    <n v="0"/>
    <n v="0"/>
    <n v="6.7238245256582962E-3"/>
    <n v="0"/>
    <n v="0"/>
    <n v="0"/>
    <n v="0"/>
    <n v="0"/>
    <m/>
    <n v="0"/>
    <n v="0"/>
    <n v="0"/>
    <n v="0"/>
    <n v="0"/>
    <x v="0"/>
    <m/>
    <s v="No root cause"/>
    <s v="No root cause"/>
    <s v="No root cause"/>
    <x v="3"/>
    <s v=""/>
    <s v="CTR_190"/>
    <m/>
    <s v=""/>
  </r>
  <r>
    <s v="Buea-UB-Lamp-IHS"/>
    <s v="SUO_200"/>
    <s v="SUD-OUEST"/>
    <s v="IHS"/>
    <s v="Grid-Gen"/>
    <s v="SUD-OUEST"/>
    <s v="Buea"/>
    <s v="Huawei"/>
    <n v="0"/>
    <n v="0.62467361806679156"/>
    <n v="0"/>
    <n v="0"/>
    <n v="0"/>
    <n v="0"/>
    <n v="0"/>
    <n v="0"/>
    <n v="0"/>
    <n v="0"/>
    <n v="0"/>
    <n v="0"/>
    <n v="0"/>
    <n v="0"/>
    <n v="0"/>
    <n v="0"/>
    <n v="10.332663447791729"/>
    <n v="0"/>
    <n v="4.7262957541099162E-3"/>
    <n v="0"/>
    <n v="0"/>
    <n v="0"/>
    <n v="0"/>
    <n v="0"/>
    <m/>
    <n v="0"/>
    <n v="0"/>
    <n v="0"/>
    <n v="0"/>
    <n v="0"/>
    <x v="0"/>
    <m/>
    <s v="No root cause"/>
    <s v="No root cause"/>
    <s v="No root cause"/>
    <x v="3"/>
    <s v=""/>
    <s v="SUO_200"/>
    <m/>
    <s v=""/>
  </r>
  <r>
    <s v="Bpriso-Croissanterie"/>
    <s v="LIT_675"/>
    <s v="Douala"/>
    <s v="CAMUSAT"/>
    <s v="Good Grid + GE"/>
    <s v="LITTORAL"/>
    <s v="Douala"/>
    <s v="ZTE"/>
    <n v="0"/>
    <n v="0"/>
    <n v="0"/>
    <n v="0"/>
    <n v="0"/>
    <n v="0"/>
    <n v="0"/>
    <n v="0"/>
    <n v="0"/>
    <n v="0"/>
    <n v="0"/>
    <n v="0"/>
    <n v="0"/>
    <n v="0"/>
    <n v="0"/>
    <n v="0"/>
    <n v="0"/>
    <n v="0"/>
    <n v="2.2293847896742098E-3"/>
    <n v="0"/>
    <n v="0"/>
    <n v="0"/>
    <n v="0"/>
    <n v="0"/>
    <m/>
    <n v="0"/>
    <n v="0"/>
    <n v="0"/>
    <n v="0"/>
    <n v="0"/>
    <x v="0"/>
    <m/>
    <s v="No root cause"/>
    <s v="No root cause"/>
    <s v="No root cause"/>
    <x v="3"/>
    <s v=""/>
    <s v="LIT_675"/>
    <m/>
    <s v=""/>
  </r>
  <r>
    <s v="Ndogbong-Vallee"/>
    <s v="LIT_264"/>
    <s v="Douala"/>
    <s v="IHS"/>
    <s v="Grid-Gen"/>
    <s v="LITTORAL"/>
    <s v="Douala"/>
    <s v="ZTE"/>
    <n v="0"/>
    <n v="2.1314702097119858"/>
    <n v="0"/>
    <n v="2.211549711357039E-3"/>
    <n v="0"/>
    <n v="0"/>
    <n v="0"/>
    <n v="0"/>
    <n v="0"/>
    <n v="0"/>
    <n v="0"/>
    <n v="0"/>
    <n v="0"/>
    <n v="0"/>
    <n v="0"/>
    <n v="0"/>
    <n v="0"/>
    <n v="0"/>
    <n v="1.8548481450091792E-3"/>
    <n v="0"/>
    <n v="0"/>
    <n v="0"/>
    <n v="0"/>
    <n v="0"/>
    <m/>
    <n v="0"/>
    <n v="0"/>
    <n v="0"/>
    <n v="0"/>
    <n v="0"/>
    <x v="0"/>
    <m/>
    <s v="No root cause"/>
    <s v="No root cause"/>
    <s v="No root cause"/>
    <x v="3"/>
    <s v=""/>
    <s v="LIT_264"/>
    <m/>
    <s v=""/>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m/>
    <n v="0"/>
    <n v="0"/>
    <n v="0"/>
    <n v="0"/>
    <n v="0"/>
    <x v="0"/>
    <m/>
    <s v="No root cause"/>
    <s v="No root cause"/>
    <s v="No root cause"/>
    <x v="3"/>
    <s v=""/>
    <s v="OST_222"/>
    <m/>
    <s v=""/>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m/>
    <n v="0"/>
    <n v="0"/>
    <n v="0"/>
    <n v="0"/>
    <n v="0"/>
    <x v="0"/>
    <m/>
    <s v="No root cause"/>
    <s v="No root cause"/>
    <s v="No root cause"/>
    <x v="3"/>
    <s v=""/>
    <s v="OST_126"/>
    <m/>
    <s v=""/>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m/>
    <n v="0"/>
    <n v="0"/>
    <n v="0"/>
    <n v="0"/>
    <n v="0"/>
    <x v="0"/>
    <m/>
    <s v="No root cause"/>
    <s v="No root cause"/>
    <s v="No root cause"/>
    <x v="3"/>
    <s v=""/>
    <s v="NRO_244"/>
    <m/>
    <s v=""/>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8.6845290698893322E-17"/>
    <n v="0"/>
    <n v="0"/>
    <n v="0"/>
    <n v="0"/>
    <n v="0"/>
    <m/>
    <n v="0"/>
    <n v="0"/>
    <n v="0"/>
    <n v="0"/>
    <n v="0"/>
    <x v="0"/>
    <m/>
    <s v="No root cause"/>
    <s v="No root cause"/>
    <s v="No root cause"/>
    <x v="3"/>
    <s v=""/>
    <s v="LIT_736"/>
    <m/>
    <s v=""/>
  </r>
  <r>
    <s v="Sangmelima-Stade"/>
    <s v="SUD_103"/>
    <s v="CENTRE"/>
    <s v="CAMUSAT"/>
    <s v="Bad Grid + GE"/>
    <s v="SUD"/>
    <s v="Sangmelima"/>
    <s v="ZTE"/>
    <n v="0"/>
    <n v="0"/>
    <n v="0"/>
    <n v="0"/>
    <n v="0"/>
    <n v="0"/>
    <n v="0"/>
    <n v="7.2371075582411097E-17"/>
    <n v="0"/>
    <n v="0"/>
    <n v="0"/>
    <n v="8.3824868091763767E-3"/>
    <n v="0"/>
    <n v="0"/>
    <n v="8.3824868091763195E-3"/>
    <n v="0"/>
    <n v="0"/>
    <n v="1.3891564150636491"/>
    <n v="2.8948430232964443E-17"/>
    <n v="0"/>
    <n v="0"/>
    <n v="0"/>
    <n v="0"/>
    <n v="0"/>
    <m/>
    <n v="0"/>
    <n v="0"/>
    <n v="0"/>
    <n v="0"/>
    <n v="0"/>
    <x v="0"/>
    <m/>
    <s v="No root cause"/>
    <s v="No root cause"/>
    <s v="No root cause"/>
    <x v="3"/>
    <s v=""/>
    <s v="SUD_103"/>
    <m/>
    <s v=""/>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n v="0"/>
    <n v="0"/>
    <m/>
    <n v="0"/>
    <n v="0"/>
    <n v="0"/>
    <n v="0"/>
    <n v="0"/>
    <x v="0"/>
    <m/>
    <s v="BSS"/>
    <s v="RAN ISSUE"/>
    <s v="BSS Hardware issue"/>
    <x v="1"/>
    <s v="05-10-2026: hardware issue,  site with GPS issue (alarm : TDD down 09Apr 02pm)"/>
    <s v="CTR_449"/>
    <m/>
    <s v=""/>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n v="0"/>
    <n v="0"/>
    <m/>
    <n v="0"/>
    <n v="0"/>
    <n v="0"/>
    <n v="0"/>
    <n v="0"/>
    <x v="0"/>
    <m/>
    <s v="No root cause"/>
    <s v="No root cause"/>
    <s v="No root cause"/>
    <x v="3"/>
    <s v=""/>
    <s v="CTR_038"/>
    <m/>
    <s v=""/>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n v="0"/>
    <n v="0"/>
    <m/>
    <n v="0"/>
    <n v="0"/>
    <n v="0"/>
    <n v="0"/>
    <n v="0"/>
    <x v="0"/>
    <m/>
    <s v="No root cause"/>
    <s v="No root cause"/>
    <s v="No root cause"/>
    <x v="3"/>
    <s v=""/>
    <s v="OST_084"/>
    <m/>
    <s v=""/>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m/>
    <n v="0"/>
    <n v="0"/>
    <n v="0"/>
    <n v="0"/>
    <n v="0"/>
    <x v="0"/>
    <m/>
    <s v="SPARE-ISSUE"/>
    <s v="SPARE-ISSUE"/>
    <s v="SPARE-ISSUE"/>
    <x v="4"/>
    <s v="(05-10-2026 ocm ran 18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10-2026 ocm ran 12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m/>
    <s v=""/>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m/>
    <n v="0"/>
    <n v="0"/>
    <n v="0"/>
    <n v="0"/>
    <n v="0"/>
    <x v="0"/>
    <m/>
    <s v="No root cause"/>
    <s v="No root cause"/>
    <s v="No root cause"/>
    <x v="3"/>
    <s v=""/>
    <s v="CTR_630"/>
    <m/>
    <s v=""/>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m/>
    <n v="0"/>
    <n v="0"/>
    <n v="0"/>
    <n v="0"/>
    <n v="0"/>
    <x v="0"/>
    <m/>
    <s v="No root cause"/>
    <s v="No root cause"/>
    <s v="No root cause"/>
    <x v="3"/>
    <s v=""/>
    <s v="LIT_161"/>
    <m/>
    <s v=""/>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n v="0"/>
    <n v="0"/>
    <m/>
    <n v="0"/>
    <n v="0"/>
    <n v="0"/>
    <n v="0"/>
    <n v="0"/>
    <x v="0"/>
    <m/>
    <s v="No root cause"/>
    <s v="No root cause"/>
    <s v="No root cause"/>
    <x v="3"/>
    <s v=""/>
    <s v="CTR_718"/>
    <m/>
    <s v=""/>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m/>
    <n v="0"/>
    <n v="0"/>
    <n v="0"/>
    <n v="0"/>
    <n v="0"/>
    <x v="0"/>
    <m/>
    <s v="No root cause"/>
    <s v="No root cause"/>
    <s v="No root cause"/>
    <x v="3"/>
    <s v=""/>
    <s v="CTR_920"/>
    <m/>
    <s v=""/>
  </r>
  <r>
    <s v="Okolo"/>
    <s v="CTR_213"/>
    <s v="Yaounde"/>
    <s v="IHS"/>
    <s v="Grid-Gen"/>
    <s v="CENTRE"/>
    <s v="Yaounde"/>
    <s v="ZTE"/>
    <n v="0"/>
    <n v="0"/>
    <n v="0"/>
    <n v="0"/>
    <n v="0"/>
    <n v="0"/>
    <n v="0"/>
    <n v="0"/>
    <n v="0"/>
    <n v="0"/>
    <n v="0"/>
    <n v="4.2875528275019559E-2"/>
    <n v="0"/>
    <n v="0"/>
    <n v="4.2875528275019559E-2"/>
    <n v="3.6382846364354959"/>
    <n v="13.508734194553597"/>
    <n v="0"/>
    <n v="0"/>
    <n v="0"/>
    <n v="0"/>
    <n v="0"/>
    <n v="0"/>
    <n v="0"/>
    <m/>
    <n v="0"/>
    <n v="0"/>
    <n v="0"/>
    <n v="0"/>
    <n v="0"/>
    <x v="0"/>
    <m/>
    <s v="No root cause"/>
    <s v="No root cause"/>
    <s v="No root cause"/>
    <x v="3"/>
    <s v=""/>
    <s v="CTR_213"/>
    <m/>
    <s v=""/>
  </r>
  <r>
    <s v="PK9"/>
    <s v="LIT_370"/>
    <s v="Douala"/>
    <s v="IHS"/>
    <s v="Grid-Gen"/>
    <s v="LITTORAL"/>
    <s v="Douala"/>
    <s v="ZTE"/>
    <n v="0"/>
    <n v="0"/>
    <n v="0"/>
    <n v="0"/>
    <n v="0"/>
    <n v="0"/>
    <n v="0"/>
    <n v="0"/>
    <n v="0"/>
    <n v="0"/>
    <n v="0"/>
    <n v="0"/>
    <n v="0"/>
    <n v="2.2115497113570394E-3"/>
    <n v="0"/>
    <n v="2.1875972011768305"/>
    <n v="10.742620557995394"/>
    <n v="0"/>
    <n v="0"/>
    <n v="0"/>
    <n v="0"/>
    <n v="0"/>
    <n v="0"/>
    <n v="0"/>
    <m/>
    <n v="0"/>
    <n v="0"/>
    <n v="0"/>
    <n v="0"/>
    <n v="0"/>
    <x v="0"/>
    <m/>
    <s v="No root cause"/>
    <s v="No root cause"/>
    <s v="No root cause"/>
    <x v="3"/>
    <s v=""/>
    <s v="LIT_370"/>
    <m/>
    <s v=""/>
  </r>
  <r>
    <s v="Mankon-II"/>
    <s v="NRO_141"/>
    <s v="NORD-OUEST"/>
    <s v="CAMUSAT"/>
    <s v="HGB"/>
    <s v="NORD-OUEST"/>
    <s v="Bamenda"/>
    <s v="Huawei"/>
    <n v="0"/>
    <n v="0"/>
    <n v="0"/>
    <n v="0"/>
    <n v="0"/>
    <n v="0"/>
    <n v="0"/>
    <n v="0"/>
    <n v="0"/>
    <n v="0"/>
    <n v="0"/>
    <n v="0"/>
    <n v="0"/>
    <n v="2.6207577482714246"/>
    <n v="5.2336502270048761"/>
    <n v="4.7576676568702148"/>
    <n v="10.402487779404336"/>
    <n v="0"/>
    <n v="0"/>
    <n v="0"/>
    <n v="0"/>
    <n v="0"/>
    <n v="0"/>
    <n v="0"/>
    <m/>
    <n v="0"/>
    <n v="0"/>
    <n v="0"/>
    <n v="0"/>
    <n v="0"/>
    <x v="0"/>
    <m/>
    <s v="No root cause"/>
    <s v="No root cause"/>
    <s v="No root cause"/>
    <x v="3"/>
    <s v="(05-10-2026 ocm ran 18h) Power status check Ongoing"/>
    <s v="NRO_141"/>
    <m/>
    <s v=""/>
  </r>
  <r>
    <s v="Buea-Service-Center-IHS"/>
    <s v="SUO_182"/>
    <s v="SUD-OUEST"/>
    <s v="IHS"/>
    <s v="Grid-Gen"/>
    <s v="SUD-OUEST"/>
    <s v="Buea"/>
    <s v="Huawei"/>
    <n v="0"/>
    <n v="0.62601124894059634"/>
    <n v="0"/>
    <n v="0"/>
    <n v="0"/>
    <n v="0"/>
    <n v="0"/>
    <n v="0"/>
    <n v="0"/>
    <n v="0"/>
    <n v="0"/>
    <n v="0"/>
    <n v="0"/>
    <n v="0"/>
    <n v="0"/>
    <n v="0"/>
    <n v="10.332395921616968"/>
    <n v="0"/>
    <n v="0"/>
    <n v="0"/>
    <n v="0"/>
    <n v="0"/>
    <n v="0"/>
    <n v="0"/>
    <m/>
    <n v="0"/>
    <n v="0"/>
    <n v="0"/>
    <n v="0"/>
    <n v="0"/>
    <x v="0"/>
    <m/>
    <s v="No root cause"/>
    <s v="No root cause"/>
    <s v="No root cause"/>
    <x v="3"/>
    <s v=""/>
    <s v="SUO_182"/>
    <m/>
    <s v=""/>
  </r>
  <r>
    <s v="Buea-Orange"/>
    <s v="SUO_007"/>
    <s v="SUD-OUEST"/>
    <s v="IHS"/>
    <s v="Grid-Gen"/>
    <s v="SUD-OUEST"/>
    <s v="Buea"/>
    <s v="Huawei"/>
    <n v="0"/>
    <n v="8.9175391586979543E-5"/>
    <n v="0"/>
    <n v="0"/>
    <n v="0"/>
    <n v="0"/>
    <n v="6.9556805437844052E-3"/>
    <n v="0"/>
    <n v="0"/>
    <n v="0"/>
    <n v="0"/>
    <n v="0"/>
    <n v="0"/>
    <n v="0"/>
    <n v="0"/>
    <n v="0"/>
    <n v="10.138171918740527"/>
    <n v="0"/>
    <n v="0"/>
    <n v="0"/>
    <n v="0"/>
    <n v="0"/>
    <n v="0"/>
    <n v="0"/>
    <m/>
    <n v="0"/>
    <n v="0"/>
    <n v="0"/>
    <n v="0"/>
    <n v="0"/>
    <x v="0"/>
    <m/>
    <s v="No root cause"/>
    <s v="No root cause"/>
    <s v="No root cause"/>
    <x v="3"/>
    <s v=""/>
    <s v="SUO_007"/>
    <m/>
    <s v=""/>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n v="0"/>
    <n v="0"/>
    <m/>
    <n v="0"/>
    <n v="0"/>
    <n v="0"/>
    <n v="0"/>
    <n v="0"/>
    <x v="0"/>
    <m/>
    <s v="No root cause"/>
    <s v="No root cause"/>
    <s v="No root cause"/>
    <x v="3"/>
    <s v=""/>
    <s v="CTR_259"/>
    <m/>
    <s v=""/>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n v="0"/>
    <n v="0"/>
    <m/>
    <n v="0"/>
    <n v="0"/>
    <n v="0"/>
    <n v="0"/>
    <n v="0"/>
    <x v="0"/>
    <m/>
    <s v="No root cause"/>
    <s v="No root cause"/>
    <s v="No root cause"/>
    <x v="3"/>
    <s v=""/>
    <s v="CTR_468"/>
    <m/>
    <s v=""/>
  </r>
  <r>
    <s v="Ekekam-MTN-IHS"/>
    <s v="CTR_694"/>
    <s v="Yaounde"/>
    <s v="IHS"/>
    <s v="Gen-Lithium"/>
    <s v="CENTRE"/>
    <s v="Yaounde"/>
    <s v="NOKIA"/>
    <n v="0"/>
    <n v="0"/>
    <n v="0"/>
    <n v="0"/>
    <n v="0"/>
    <n v="0"/>
    <n v="0"/>
    <n v="0"/>
    <n v="0"/>
    <n v="5.5081142472312825"/>
    <n v="12.327606132984052"/>
    <n v="12.327606132984052"/>
    <n v="12.327606132984052"/>
    <n v="12.327606132984052"/>
    <n v="12.327606132984052"/>
    <n v="12.327606132984052"/>
    <n v="7.3694770599385748"/>
    <n v="0"/>
    <n v="0"/>
    <n v="0"/>
    <n v="0"/>
    <n v="0"/>
    <n v="0"/>
    <n v="0"/>
    <m/>
    <n v="0"/>
    <n v="0"/>
    <n v="0"/>
    <n v="0"/>
    <n v="0"/>
    <x v="0"/>
    <m/>
    <s v="No root cause"/>
    <s v="No root cause"/>
    <s v="No root cause"/>
    <x v="3"/>
    <s v=""/>
    <s v="CTR_694"/>
    <m/>
    <s v=""/>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m/>
    <n v="0"/>
    <n v="0"/>
    <n v="0"/>
    <n v="0"/>
    <n v="0"/>
    <x v="0"/>
    <m/>
    <s v="No root cause"/>
    <s v="No root cause"/>
    <s v="No root cause"/>
    <x v="3"/>
    <s v=""/>
    <s v="CTR_709"/>
    <m/>
    <s v=""/>
  </r>
  <r>
    <s v="Mayo-Oulo"/>
    <s v="NRD_010"/>
    <s v="NORD"/>
    <s v="IHS"/>
    <s v="Grid-Gen"/>
    <s v="NORD"/>
    <s v="Mayo-Oulo"/>
    <s v="Huawei"/>
    <n v="0"/>
    <n v="0"/>
    <n v="0"/>
    <n v="0"/>
    <n v="0"/>
    <n v="0"/>
    <n v="0"/>
    <n v="0"/>
    <n v="0"/>
    <n v="0"/>
    <n v="0"/>
    <n v="0"/>
    <n v="0"/>
    <n v="5.8677407664232519E-3"/>
    <n v="0.82273216278147321"/>
    <n v="5.1486304086658512"/>
    <n v="6.3382301324361574"/>
    <n v="0"/>
    <n v="0"/>
    <n v="0"/>
    <n v="0"/>
    <n v="0"/>
    <n v="0"/>
    <n v="0"/>
    <m/>
    <n v="0"/>
    <n v="0"/>
    <n v="0"/>
    <n v="0"/>
    <n v="0"/>
    <x v="0"/>
    <m/>
    <s v="No root cause"/>
    <s v="No root cause"/>
    <s v="No root cause"/>
    <x v="3"/>
    <s v=""/>
    <s v="NRD_010"/>
    <m/>
    <s v=""/>
  </r>
  <r>
    <s v="H-ville-MTN"/>
    <s v="CTR_369"/>
    <s v="Yaounde"/>
    <s v="IHS"/>
    <s v="Grid-Gen"/>
    <s v="CENTRE"/>
    <s v="Yaounde"/>
    <s v="ZTE"/>
    <n v="0"/>
    <n v="0"/>
    <n v="0"/>
    <n v="1.0665376833802823E-2"/>
    <n v="0"/>
    <n v="0"/>
    <n v="1.0879397773611608E-2"/>
    <n v="0"/>
    <n v="0"/>
    <n v="0"/>
    <n v="0"/>
    <n v="0"/>
    <n v="0"/>
    <n v="0"/>
    <n v="0"/>
    <n v="0"/>
    <n v="6.0046428275875856"/>
    <n v="0"/>
    <n v="0"/>
    <n v="0"/>
    <n v="0"/>
    <n v="0"/>
    <n v="0"/>
    <n v="0"/>
    <m/>
    <n v="0"/>
    <n v="0"/>
    <n v="0"/>
    <n v="0"/>
    <n v="0"/>
    <x v="0"/>
    <m/>
    <s v="No root cause"/>
    <s v="No root cause"/>
    <s v="No root cause"/>
    <x v="3"/>
    <s v=""/>
    <s v="CTR_369"/>
    <m/>
    <s v=""/>
  </r>
  <r>
    <s v="Lagdo-Ville"/>
    <s v="NRD_131"/>
    <s v="NORD"/>
    <s v="CAMUSAT"/>
    <s v="Good Grid + GE"/>
    <s v="NORD"/>
    <s v="Lagdo"/>
    <s v="Huawei"/>
    <n v="0"/>
    <n v="0"/>
    <n v="0"/>
    <n v="0"/>
    <n v="0"/>
    <n v="0"/>
    <n v="0"/>
    <n v="0"/>
    <n v="0"/>
    <n v="0"/>
    <n v="0"/>
    <n v="0"/>
    <n v="0"/>
    <n v="0.10765253272380167"/>
    <n v="0"/>
    <n v="0"/>
    <n v="4.8469500589270993"/>
    <n v="0"/>
    <n v="0"/>
    <n v="0"/>
    <n v="0"/>
    <n v="0"/>
    <n v="0"/>
    <n v="0"/>
    <m/>
    <n v="0"/>
    <n v="0"/>
    <n v="0"/>
    <n v="0"/>
    <n v="0"/>
    <x v="0"/>
    <m/>
    <s v="No root cause"/>
    <s v="No root cause"/>
    <s v="No root cause"/>
    <x v="3"/>
    <s v=""/>
    <s v="NRD_131"/>
    <m/>
    <s v=""/>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m/>
    <n v="0"/>
    <n v="0"/>
    <n v="0"/>
    <n v="0"/>
    <n v="0"/>
    <x v="0"/>
    <m/>
    <s v="No root cause"/>
    <s v="No root cause"/>
    <s v="No root cause"/>
    <x v="3"/>
    <s v=""/>
    <s v="LIT_447"/>
    <m/>
    <s v=""/>
  </r>
  <r>
    <s v="Zone-Papass"/>
    <s v="LIT_270"/>
    <s v="Douala"/>
    <s v="IHS"/>
    <s v="Grid-Gen"/>
    <s v="LITTORAL"/>
    <s v="Douala"/>
    <s v="ZTE"/>
    <n v="0"/>
    <n v="0"/>
    <n v="0"/>
    <n v="0"/>
    <n v="0"/>
    <n v="0"/>
    <n v="0"/>
    <n v="0"/>
    <n v="0"/>
    <n v="0"/>
    <n v="0"/>
    <n v="0"/>
    <n v="0"/>
    <n v="0"/>
    <n v="0"/>
    <n v="0"/>
    <n v="4.6787652703940523"/>
    <n v="0.42072949750736932"/>
    <n v="0"/>
    <n v="0"/>
    <n v="0"/>
    <n v="0"/>
    <n v="0"/>
    <n v="0"/>
    <m/>
    <n v="0"/>
    <n v="0"/>
    <n v="0"/>
    <n v="0"/>
    <n v="0"/>
    <x v="0"/>
    <m/>
    <s v="No root cause"/>
    <s v="No root cause"/>
    <s v="No root cause"/>
    <x v="3"/>
    <s v=""/>
    <s v="LIT_270"/>
    <m/>
    <s v=""/>
  </r>
  <r>
    <s v="Sakdje"/>
    <s v="NRD_172"/>
    <s v="NORD"/>
    <s v="CAMUSAT"/>
    <s v="Hybrid Solar - S3"/>
    <s v="NORD"/>
    <s v="Sakdje"/>
    <s v="Huawei"/>
    <n v="0"/>
    <n v="0"/>
    <n v="0"/>
    <n v="0"/>
    <n v="0"/>
    <n v="0"/>
    <n v="0"/>
    <n v="0"/>
    <n v="0"/>
    <n v="0"/>
    <n v="0"/>
    <n v="0"/>
    <n v="0"/>
    <n v="0"/>
    <n v="0"/>
    <n v="1.6168390248635263"/>
    <n v="4.5283263847868209"/>
    <n v="0"/>
    <n v="0"/>
    <n v="0"/>
    <n v="0"/>
    <n v="0"/>
    <n v="0"/>
    <n v="0"/>
    <m/>
    <n v="0"/>
    <n v="0"/>
    <n v="0"/>
    <n v="0"/>
    <n v="0"/>
    <x v="0"/>
    <m/>
    <s v="No root cause"/>
    <s v="No root cause"/>
    <s v="No root cause"/>
    <x v="3"/>
    <s v=""/>
    <s v="NRD_172"/>
    <m/>
    <s v=""/>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m/>
    <n v="0"/>
    <n v="0"/>
    <n v="0"/>
    <n v="0"/>
    <n v="0"/>
    <x v="0"/>
    <m/>
    <s v="No root cause"/>
    <s v="No root cause"/>
    <s v="No root cause"/>
    <x v="3"/>
    <s v=""/>
    <s v="NRO_112"/>
    <m/>
    <s v=""/>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m/>
    <n v="0"/>
    <n v="0"/>
    <n v="0"/>
    <n v="0"/>
    <n v="0"/>
    <x v="0"/>
    <m/>
    <s v="No root cause"/>
    <s v="No root cause"/>
    <s v="No root cause"/>
    <x v="3"/>
    <s v=""/>
    <s v="CTR_838"/>
    <m/>
    <s v=""/>
  </r>
  <r>
    <s v="Tchollire-Centre"/>
    <s v="NRD_180"/>
    <s v="NORD"/>
    <s v="CAMUSAT"/>
    <s v="HGB"/>
    <s v="NORD"/>
    <s v="Tchollire"/>
    <s v="Huawei"/>
    <n v="0"/>
    <n v="0"/>
    <n v="0"/>
    <n v="0"/>
    <n v="0"/>
    <n v="0"/>
    <n v="0"/>
    <n v="0"/>
    <n v="0"/>
    <n v="0"/>
    <n v="0"/>
    <n v="0"/>
    <n v="0"/>
    <n v="1.708868028981289"/>
    <n v="5.383215193774558"/>
    <n v="6.1725244197892319"/>
    <n v="3.8793970602083703"/>
    <n v="0"/>
    <n v="0"/>
    <n v="0"/>
    <n v="0"/>
    <n v="0"/>
    <n v="0"/>
    <n v="0"/>
    <m/>
    <n v="0"/>
    <n v="0"/>
    <n v="0"/>
    <n v="0"/>
    <n v="0"/>
    <x v="0"/>
    <m/>
    <s v="No root cause"/>
    <s v="No root cause"/>
    <s v="No root cause"/>
    <x v="3"/>
    <s v="(05-10-2026 ocm ran 18h) Power status check Ongoing"/>
    <s v="NRD_180"/>
    <m/>
    <s v=""/>
  </r>
  <r>
    <s v="Kribi-Ndjibo"/>
    <s v="SUD_081"/>
    <s v="LITTORAL"/>
    <s v="CAMUSAT"/>
    <s v="Good Grid + Solar + GE"/>
    <s v="SUD"/>
    <s v="Kribi"/>
    <s v="ZTE"/>
    <n v="13.398584750865359"/>
    <n v="0"/>
    <n v="0"/>
    <n v="0"/>
    <n v="0"/>
    <n v="0"/>
    <n v="0"/>
    <n v="0"/>
    <n v="0"/>
    <n v="0"/>
    <n v="0"/>
    <n v="8.0257852428280447E-3"/>
    <n v="0"/>
    <n v="0"/>
    <n v="8.0257852428280447E-3"/>
    <n v="0"/>
    <n v="3.8062910741853648"/>
    <n v="0"/>
    <n v="0"/>
    <n v="0"/>
    <n v="0"/>
    <n v="0"/>
    <n v="0"/>
    <n v="0"/>
    <m/>
    <n v="0"/>
    <n v="0"/>
    <n v="0"/>
    <n v="0"/>
    <n v="0"/>
    <x v="0"/>
    <m/>
    <s v="No root cause"/>
    <s v="No root cause"/>
    <s v="No root cause"/>
    <x v="3"/>
    <s v=""/>
    <s v="SUD_081"/>
    <m/>
    <s v=""/>
  </r>
  <r>
    <s v="Sangmelima-Ville"/>
    <s v="SUD_228"/>
    <s v="CENTRE"/>
    <s v="IHS"/>
    <s v="Grid-Gen"/>
    <s v="SUD"/>
    <s v="Sangmelima"/>
    <s v="ZTE"/>
    <n v="0"/>
    <n v="0"/>
    <n v="0"/>
    <n v="0"/>
    <n v="0"/>
    <n v="0"/>
    <n v="0"/>
    <n v="0"/>
    <n v="0"/>
    <n v="0"/>
    <n v="0"/>
    <n v="9.9341386227895893E-3"/>
    <n v="0"/>
    <n v="0"/>
    <n v="9.9341386227895893E-3"/>
    <n v="0"/>
    <n v="3.5854571344593684"/>
    <n v="0"/>
    <n v="0"/>
    <n v="0"/>
    <n v="0"/>
    <n v="0"/>
    <n v="0"/>
    <n v="0"/>
    <m/>
    <n v="0"/>
    <n v="0"/>
    <n v="0"/>
    <n v="0"/>
    <n v="0"/>
    <x v="0"/>
    <m/>
    <s v="No root cause"/>
    <s v="No root cause"/>
    <s v="No root cause"/>
    <x v="3"/>
    <s v=""/>
    <s v="SUD_228"/>
    <m/>
    <s v=""/>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m/>
    <n v="0"/>
    <n v="0"/>
    <n v="0"/>
    <n v="0"/>
    <n v="0"/>
    <x v="0"/>
    <m/>
    <s v="No root cause"/>
    <s v="No root cause"/>
    <s v="No root cause"/>
    <x v="3"/>
    <s v=""/>
    <s v="NRD_148"/>
    <m/>
    <s v=""/>
  </r>
  <r>
    <s v="Ekoumdoum-II"/>
    <s v="CTR_665"/>
    <s v="Yaounde"/>
    <s v="CAMUSAT"/>
    <s v="HGB"/>
    <s v="CENTRE"/>
    <s v="Yaounde"/>
    <s v="ZTE"/>
    <n v="0"/>
    <n v="0"/>
    <n v="0"/>
    <n v="0"/>
    <n v="0"/>
    <n v="0"/>
    <n v="0"/>
    <n v="0"/>
    <n v="0"/>
    <n v="0"/>
    <n v="0"/>
    <n v="0"/>
    <n v="0"/>
    <n v="0"/>
    <n v="0"/>
    <n v="0"/>
    <n v="3.0282536176672861"/>
    <n v="0"/>
    <n v="0"/>
    <n v="0"/>
    <n v="0"/>
    <n v="0"/>
    <n v="0"/>
    <n v="0"/>
    <m/>
    <n v="0"/>
    <n v="0"/>
    <n v="0"/>
    <n v="0"/>
    <n v="0"/>
    <x v="0"/>
    <m/>
    <s v="No root cause"/>
    <s v="No root cause"/>
    <s v="No root cause"/>
    <x v="3"/>
    <s v=""/>
    <s v="CTR_665"/>
    <m/>
    <s v=""/>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m/>
    <n v="0"/>
    <n v="0"/>
    <n v="0"/>
    <n v="0"/>
    <n v="0"/>
    <x v="0"/>
    <m/>
    <s v="No root cause"/>
    <s v="No root cause"/>
    <s v="No root cause"/>
    <x v="3"/>
    <s v=""/>
    <s v="SUO_023"/>
    <m/>
    <s v=""/>
  </r>
  <r>
    <s v="Bankim"/>
    <s v="ADM_012"/>
    <s v="ADAMAOUA"/>
    <s v="IHS"/>
    <s v="Grid-Gen"/>
    <s v="ADAMAOUA"/>
    <s v="Bankim"/>
    <s v="Huawei"/>
    <n v="0"/>
    <n v="0"/>
    <n v="0"/>
    <n v="0"/>
    <n v="0"/>
    <n v="0"/>
    <n v="0"/>
    <n v="0"/>
    <n v="0"/>
    <n v="0"/>
    <n v="0"/>
    <n v="0"/>
    <n v="0"/>
    <n v="0"/>
    <n v="0"/>
    <n v="0"/>
    <n v="2.8222049578664108"/>
    <n v="0"/>
    <n v="0"/>
    <n v="0"/>
    <n v="0"/>
    <n v="0"/>
    <n v="0"/>
    <n v="0"/>
    <m/>
    <n v="0"/>
    <n v="0"/>
    <n v="0"/>
    <n v="0"/>
    <n v="0"/>
    <x v="0"/>
    <m/>
    <s v="No root cause"/>
    <s v="No root cause"/>
    <s v="No root cause"/>
    <x v="3"/>
    <s v=""/>
    <s v="ADM_012"/>
    <m/>
    <s v=""/>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m/>
    <n v="0"/>
    <n v="0"/>
    <n v="0"/>
    <n v="0"/>
    <n v="0"/>
    <x v="0"/>
    <m/>
    <s v="No root cause"/>
    <s v="No root cause"/>
    <s v="No root cause"/>
    <x v="3"/>
    <s v=""/>
    <s v="ADM_163"/>
    <m/>
    <s v=""/>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n v="0"/>
    <n v="0"/>
    <m/>
    <n v="0"/>
    <n v="0"/>
    <n v="0"/>
    <n v="0"/>
    <n v="0"/>
    <x v="0"/>
    <m/>
    <s v="No root cause"/>
    <s v="No root cause"/>
    <s v="No root cause"/>
    <x v="3"/>
    <s v=""/>
    <s v="OST_063"/>
    <m/>
    <s v=""/>
  </r>
  <r>
    <s v="Limbe-Bimbia-CRTV"/>
    <s v="SUO_081"/>
    <s v="SUD-OUEST"/>
    <s v="CAMUSAT"/>
    <s v="Bad Grid solar + SE"/>
    <s v="SUD-OUEST"/>
    <s v="Limbe"/>
    <s v="Huawei"/>
    <n v="0"/>
    <n v="0"/>
    <n v="0"/>
    <n v="0"/>
    <n v="0"/>
    <n v="0"/>
    <n v="0"/>
    <n v="0"/>
    <n v="0"/>
    <n v="0"/>
    <n v="0"/>
    <n v="0"/>
    <n v="0"/>
    <n v="0"/>
    <n v="0"/>
    <n v="2.8973619778959177"/>
    <n v="2.5195080086635677"/>
    <n v="0"/>
    <n v="0"/>
    <n v="0"/>
    <n v="0"/>
    <n v="0"/>
    <n v="0"/>
    <n v="0"/>
    <m/>
    <n v="0"/>
    <n v="0"/>
    <n v="0"/>
    <n v="0"/>
    <n v="0"/>
    <x v="0"/>
    <m/>
    <s v="No root cause"/>
    <s v="No root cause"/>
    <s v="No root cause"/>
    <x v="3"/>
    <s v=""/>
    <s v="SUO_081"/>
    <m/>
    <s v=""/>
  </r>
  <r>
    <s v="Magba"/>
    <s v="OST_023"/>
    <s v="OUEST"/>
    <s v="ESCO"/>
    <s v="Bad Grid + Solar + GE"/>
    <s v="OUEST"/>
    <s v="Magba"/>
    <s v="Huawei"/>
    <n v="0"/>
    <n v="0"/>
    <n v="0"/>
    <n v="0"/>
    <n v="0"/>
    <n v="0"/>
    <n v="0"/>
    <n v="0"/>
    <n v="0"/>
    <n v="0"/>
    <n v="0"/>
    <n v="0"/>
    <n v="0"/>
    <n v="0"/>
    <n v="0"/>
    <n v="0"/>
    <n v="2.3716195392557213"/>
    <n v="0"/>
    <n v="0"/>
    <n v="0"/>
    <n v="0"/>
    <n v="0"/>
    <n v="0"/>
    <n v="0"/>
    <m/>
    <n v="0"/>
    <n v="0"/>
    <n v="0"/>
    <n v="0"/>
    <n v="0"/>
    <x v="0"/>
    <m/>
    <s v="No root cause"/>
    <s v="No root cause"/>
    <s v="No root cause"/>
    <x v="3"/>
    <s v=""/>
    <s v="OST_023"/>
    <m/>
    <s v=""/>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m/>
    <n v="0"/>
    <n v="0"/>
    <n v="0"/>
    <n v="0"/>
    <n v="0"/>
    <x v="0"/>
    <m/>
    <s v="No root cause"/>
    <s v="No root cause"/>
    <s v="No root cause"/>
    <x v="3"/>
    <s v=""/>
    <s v="SUO_062"/>
    <m/>
    <s v=""/>
  </r>
  <r>
    <s v="Mbouda-CEBEC-MTN"/>
    <s v="OST_313"/>
    <s v="OUEST"/>
    <m/>
    <m/>
    <s v="OUEST"/>
    <s v="Mbouda"/>
    <s v="Huawei"/>
    <n v="0"/>
    <n v="0"/>
    <n v="0"/>
    <n v="0"/>
    <n v="0"/>
    <n v="0"/>
    <n v="0"/>
    <n v="0"/>
    <n v="0"/>
    <n v="0"/>
    <n v="0"/>
    <n v="0"/>
    <n v="0"/>
    <n v="0"/>
    <n v="0.45381356778613885"/>
    <n v="0.44960448930323338"/>
    <n v="2.0139370436003459"/>
    <n v="0"/>
    <n v="0"/>
    <n v="0"/>
    <n v="0"/>
    <n v="0"/>
    <n v="0"/>
    <n v="0"/>
    <m/>
    <n v="0"/>
    <n v="0"/>
    <n v="0"/>
    <n v="0"/>
    <n v="0"/>
    <x v="0"/>
    <m/>
    <s v="No root cause"/>
    <s v="No root cause"/>
    <s v="No root cause"/>
    <x v="3"/>
    <s v=""/>
    <s v="OST_313"/>
    <m/>
    <s v=""/>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m/>
    <n v="0"/>
    <n v="0"/>
    <n v="0"/>
    <n v="0"/>
    <n v="0"/>
    <x v="0"/>
    <m/>
    <s v="No root cause"/>
    <s v="No root cause"/>
    <s v="No root cause"/>
    <x v="3"/>
    <s v=""/>
    <s v="SUO_179"/>
    <m/>
    <s v=""/>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m/>
    <n v="0"/>
    <n v="0"/>
    <n v="0"/>
    <n v="0"/>
    <n v="0"/>
    <x v="0"/>
    <m/>
    <s v="No root cause"/>
    <s v="No root cause"/>
    <s v="No root cause"/>
    <x v="3"/>
    <s v=""/>
    <s v="SUO_185"/>
    <m/>
    <s v=""/>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n v="0"/>
    <n v="0"/>
    <m/>
    <n v="0"/>
    <n v="0"/>
    <n v="0"/>
    <n v="0"/>
    <n v="0"/>
    <x v="0"/>
    <m/>
    <s v="No root cause"/>
    <s v="No root cause"/>
    <s v="No root cause"/>
    <x v="3"/>
    <s v=""/>
    <s v="CTR_739"/>
    <m/>
    <s v=""/>
  </r>
  <r>
    <s v="Poumpoumrey"/>
    <s v="NRD_038"/>
    <s v="Garoua"/>
    <s v="IHS"/>
    <s v="Grid-Gen"/>
    <s v="NORD"/>
    <s v="Garoua"/>
    <s v="Huawei"/>
    <n v="0"/>
    <n v="0"/>
    <n v="4.6273824097616378"/>
    <n v="0"/>
    <n v="0"/>
    <n v="0"/>
    <n v="0"/>
    <n v="0"/>
    <n v="0"/>
    <n v="0"/>
    <n v="0"/>
    <n v="0"/>
    <n v="0"/>
    <n v="0"/>
    <n v="0"/>
    <n v="0"/>
    <n v="1.8352295588600389"/>
    <n v="2.2467383208773142"/>
    <n v="0"/>
    <n v="0"/>
    <n v="0"/>
    <n v="0"/>
    <n v="0"/>
    <n v="0"/>
    <m/>
    <n v="0"/>
    <n v="0"/>
    <n v="0"/>
    <n v="0"/>
    <n v="0"/>
    <x v="0"/>
    <m/>
    <s v="IHS"/>
    <s v="POWER ISSUE"/>
    <s v="Defaut GE &amp; Power Cabinet"/>
    <x v="0"/>
    <s v="(05-10-2026 ticket): INC-20260510-00014380...Grid Outage"/>
    <s v="NRD_038"/>
    <m/>
    <s v=""/>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m/>
    <n v="0"/>
    <n v="0"/>
    <n v="0"/>
    <n v="0"/>
    <n v="0"/>
    <x v="0"/>
    <m/>
    <s v="No root cause"/>
    <s v="No root cause"/>
    <s v="No root cause"/>
    <x v="3"/>
    <s v=""/>
    <s v="NRD_130"/>
    <m/>
    <s v=""/>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m/>
    <n v="0"/>
    <n v="0"/>
    <n v="0"/>
    <n v="0"/>
    <n v="0"/>
    <x v="0"/>
    <m/>
    <s v="No root cause"/>
    <s v="No root cause"/>
    <s v="No root cause"/>
    <x v="3"/>
    <s v=""/>
    <s v="SUO_228"/>
    <m/>
    <s v=""/>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m/>
    <n v="0"/>
    <n v="0"/>
    <n v="0"/>
    <n v="0"/>
    <n v="0"/>
    <x v="0"/>
    <m/>
    <s v="No root cause"/>
    <s v="No root cause"/>
    <s v="No root cause"/>
    <x v="3"/>
    <s v=""/>
    <s v="SUO_184"/>
    <m/>
    <s v=""/>
  </r>
  <r>
    <s v="Buea-Salvation-Pharmacy-HIS"/>
    <s v="SUO_259"/>
    <s v="SUD-OUEST"/>
    <s v="IHS"/>
    <m/>
    <s v="SUD-OUEST"/>
    <s v="Buea"/>
    <s v="Huawei"/>
    <n v="0"/>
    <n v="0"/>
    <n v="0"/>
    <n v="0"/>
    <n v="0"/>
    <n v="0"/>
    <n v="0"/>
    <n v="0"/>
    <n v="0"/>
    <n v="0"/>
    <n v="0"/>
    <n v="0"/>
    <n v="0"/>
    <n v="0"/>
    <n v="0"/>
    <n v="0"/>
    <n v="1.7572902666130188"/>
    <n v="0"/>
    <n v="0"/>
    <n v="0"/>
    <n v="0"/>
    <n v="0"/>
    <n v="0"/>
    <n v="0"/>
    <m/>
    <n v="0"/>
    <n v="0"/>
    <n v="0"/>
    <n v="0"/>
    <n v="0"/>
    <x v="0"/>
    <m/>
    <s v="No root cause"/>
    <s v="No root cause"/>
    <s v="No root cause"/>
    <x v="3"/>
    <s v=""/>
    <s v="SUO_259"/>
    <m/>
    <s v=""/>
  </r>
  <r>
    <s v="Buea-David-Square"/>
    <s v="SUO_077"/>
    <s v="SUD-OUEST"/>
    <s v="IHS"/>
    <s v="Grid-Gen"/>
    <s v="SUD-OUEST"/>
    <s v="Buea"/>
    <s v="Huawei"/>
    <n v="0"/>
    <n v="0"/>
    <n v="2.3592776650600831"/>
    <n v="0"/>
    <n v="0.94795224764790986"/>
    <n v="0"/>
    <n v="0"/>
    <n v="8.4817390200123821"/>
    <n v="0"/>
    <n v="0"/>
    <n v="0"/>
    <n v="0"/>
    <n v="0"/>
    <n v="0"/>
    <n v="0"/>
    <n v="0"/>
    <n v="1.757058410594893"/>
    <n v="0"/>
    <n v="0"/>
    <n v="0"/>
    <n v="0"/>
    <n v="0"/>
    <n v="0"/>
    <n v="0"/>
    <m/>
    <n v="0"/>
    <n v="0"/>
    <n v="0"/>
    <n v="0"/>
    <n v="0"/>
    <x v="0"/>
    <m/>
    <s v="No root cause"/>
    <s v="No root cause"/>
    <s v="No root cause"/>
    <x v="3"/>
    <s v=""/>
    <s v="SUO_077"/>
    <m/>
    <s v=""/>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m/>
    <n v="0"/>
    <n v="0"/>
    <n v="0"/>
    <n v="0"/>
    <n v="0"/>
    <x v="0"/>
    <m/>
    <s v="No root cause"/>
    <s v="No root cause"/>
    <s v="No root cause"/>
    <x v="3"/>
    <s v=""/>
    <s v="SUO_202"/>
    <m/>
    <s v=""/>
  </r>
  <r>
    <s v="Buea-Entree"/>
    <s v="SUO_033"/>
    <s v="SUD-OUEST"/>
    <s v="IHS"/>
    <s v="Grid-Gen"/>
    <s v="SUD-OUEST"/>
    <s v="Buea"/>
    <s v="Huawei"/>
    <n v="0"/>
    <n v="0.62312196625317817"/>
    <n v="0"/>
    <n v="0"/>
    <n v="0"/>
    <n v="0"/>
    <n v="0"/>
    <n v="0"/>
    <n v="1.5766209232577981E-2"/>
    <n v="0"/>
    <n v="7.7404239897498235E-3"/>
    <n v="0"/>
    <n v="0"/>
    <n v="0"/>
    <n v="0"/>
    <n v="0"/>
    <n v="1.740489622838032"/>
    <n v="0"/>
    <n v="0"/>
    <n v="0"/>
    <n v="0"/>
    <n v="0"/>
    <n v="0"/>
    <n v="0"/>
    <m/>
    <n v="0"/>
    <n v="0"/>
    <n v="0"/>
    <n v="0"/>
    <n v="0"/>
    <x v="0"/>
    <m/>
    <s v="No root cause"/>
    <s v="No root cause"/>
    <s v="No root cause"/>
    <x v="3"/>
    <s v=""/>
    <s v="SUO_033"/>
    <m/>
    <s v=""/>
  </r>
  <r>
    <s v="Buea-Street2"/>
    <s v="SUO_240"/>
    <s v="SUD-OUEST"/>
    <s v="CAMUSAT"/>
    <s v="Medium Grid + GE"/>
    <s v="SUD-OUEST"/>
    <s v="Buea"/>
    <s v="Huawei"/>
    <n v="0"/>
    <n v="0"/>
    <n v="0"/>
    <n v="0"/>
    <n v="0"/>
    <n v="4.0119651973415733"/>
    <n v="8.9175391586979543E-5"/>
    <n v="0"/>
    <n v="0"/>
    <n v="0"/>
    <n v="0"/>
    <n v="0"/>
    <n v="0"/>
    <n v="0"/>
    <n v="0"/>
    <n v="0"/>
    <n v="1.7292178533414373"/>
    <n v="0"/>
    <n v="0"/>
    <n v="0"/>
    <n v="0"/>
    <n v="0"/>
    <n v="0"/>
    <n v="0"/>
    <m/>
    <n v="0"/>
    <n v="0"/>
    <n v="0"/>
    <n v="0"/>
    <n v="0"/>
    <x v="0"/>
    <m/>
    <s v="No root cause"/>
    <s v="No root cause"/>
    <s v="No root cause"/>
    <x v="3"/>
    <s v=""/>
    <s v="SUO_240"/>
    <m/>
    <s v=""/>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m/>
    <n v="0"/>
    <n v="0"/>
    <n v="0"/>
    <n v="0"/>
    <n v="0"/>
    <x v="0"/>
    <m/>
    <s v="No root cause"/>
    <s v="No root cause"/>
    <s v="No root cause"/>
    <x v="3"/>
    <s v=""/>
    <s v="SUO_180"/>
    <m/>
    <s v=""/>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m/>
    <n v="0"/>
    <n v="0"/>
    <n v="0"/>
    <n v="0"/>
    <n v="0"/>
    <x v="0"/>
    <m/>
    <s v="No root cause"/>
    <s v="No root cause"/>
    <s v="No root cause"/>
    <x v="3"/>
    <s v=""/>
    <s v="SUO_201"/>
    <m/>
    <s v=""/>
  </r>
  <r>
    <s v="Buea-Soppo-University-IHS"/>
    <s v="SUO_199"/>
    <s v="SUD-OUEST"/>
    <s v="IHS"/>
    <s v="Grid-Gen"/>
    <s v="SUD-OUEST"/>
    <s v="Buea"/>
    <s v="Huawei"/>
    <n v="0"/>
    <n v="0.6242277411088567"/>
    <n v="0"/>
    <n v="0"/>
    <n v="0"/>
    <n v="0"/>
    <n v="0"/>
    <n v="0"/>
    <n v="0"/>
    <n v="0"/>
    <n v="0"/>
    <n v="0"/>
    <n v="0"/>
    <n v="0"/>
    <n v="0"/>
    <n v="0"/>
    <n v="1.7110974137709631"/>
    <n v="0"/>
    <n v="0"/>
    <n v="0"/>
    <n v="0"/>
    <n v="0"/>
    <n v="0"/>
    <n v="0"/>
    <m/>
    <n v="0"/>
    <n v="0"/>
    <n v="0"/>
    <n v="0"/>
    <n v="0"/>
    <x v="0"/>
    <m/>
    <s v="No root cause"/>
    <s v="No root cause"/>
    <s v="No root cause"/>
    <x v="3"/>
    <s v=""/>
    <s v="SUO_199"/>
    <m/>
    <s v=""/>
  </r>
  <r>
    <s v="Great-Soppo-IHS"/>
    <s v="SUO_181"/>
    <s v="SUD-OUEST"/>
    <s v="IHS"/>
    <s v="Grid-Gen"/>
    <s v="SUD-OUEST"/>
    <s v="Buea"/>
    <s v="Huawei"/>
    <n v="0"/>
    <n v="0"/>
    <n v="0"/>
    <n v="0"/>
    <n v="0"/>
    <n v="0"/>
    <n v="0"/>
    <n v="0"/>
    <n v="0"/>
    <n v="0"/>
    <n v="0"/>
    <n v="0"/>
    <n v="0"/>
    <n v="0"/>
    <n v="0"/>
    <n v="0"/>
    <n v="1.7082438012401802"/>
    <n v="0"/>
    <n v="0"/>
    <n v="0"/>
    <n v="0"/>
    <n v="0"/>
    <n v="0"/>
    <n v="0"/>
    <m/>
    <n v="0"/>
    <n v="0"/>
    <n v="0"/>
    <n v="0"/>
    <n v="0"/>
    <x v="0"/>
    <m/>
    <s v="No root cause"/>
    <s v="No root cause"/>
    <s v="No root cause"/>
    <x v="3"/>
    <s v=""/>
    <s v="SUO_181"/>
    <m/>
    <s v=""/>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m/>
    <n v="0"/>
    <n v="0"/>
    <n v="0"/>
    <n v="0"/>
    <n v="0"/>
    <x v="0"/>
    <m/>
    <s v="No root cause"/>
    <s v="No root cause"/>
    <s v="No root cause"/>
    <x v="3"/>
    <s v=""/>
    <s v="SUO_215"/>
    <m/>
    <s v=""/>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m/>
    <n v="0"/>
    <n v="0"/>
    <n v="0"/>
    <n v="0"/>
    <n v="0"/>
    <x v="0"/>
    <m/>
    <s v="No root cause"/>
    <s v="No root cause"/>
    <s v="No root cause"/>
    <x v="3"/>
    <s v=""/>
    <s v="SUO_183"/>
    <m/>
    <s v=""/>
  </r>
  <r>
    <s v="Buea-Centre-Ville"/>
    <s v="SUO_063"/>
    <s v="SUD-OUEST"/>
    <s v="IHS"/>
    <s v="Grid-Gen"/>
    <s v="SUD-OUEST"/>
    <s v="Buea"/>
    <s v="Huawei"/>
    <n v="0"/>
    <n v="0"/>
    <n v="0"/>
    <n v="0"/>
    <n v="0"/>
    <n v="0"/>
    <n v="0"/>
    <n v="0"/>
    <n v="0"/>
    <n v="0"/>
    <n v="0"/>
    <n v="0"/>
    <n v="0"/>
    <n v="0"/>
    <n v="0"/>
    <n v="0"/>
    <n v="1.6813128329809122"/>
    <n v="0"/>
    <n v="0"/>
    <n v="0"/>
    <n v="0"/>
    <n v="0"/>
    <n v="0"/>
    <n v="0"/>
    <m/>
    <n v="0"/>
    <n v="0"/>
    <n v="0"/>
    <n v="0"/>
    <n v="0"/>
    <x v="0"/>
    <m/>
    <s v="No root cause"/>
    <s v="No root cause"/>
    <s v="No root cause"/>
    <x v="3"/>
    <s v=""/>
    <s v="SUO_063"/>
    <m/>
    <s v=""/>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m/>
    <n v="0"/>
    <n v="0"/>
    <n v="0"/>
    <n v="0"/>
    <n v="0"/>
    <x v="0"/>
    <m/>
    <s v="No root cause"/>
    <s v="No root cause"/>
    <s v="No root cause"/>
    <x v="3"/>
    <s v=""/>
    <s v="SUO_163"/>
    <m/>
    <s v=""/>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m/>
    <n v="0"/>
    <n v="0"/>
    <n v="0"/>
    <n v="0"/>
    <n v="0"/>
    <x v="0"/>
    <m/>
    <s v="No root cause"/>
    <s v="No root cause"/>
    <s v="No root cause"/>
    <x v="3"/>
    <s v=""/>
    <s v="SUO_190"/>
    <m/>
    <s v=""/>
  </r>
  <r>
    <s v="Mile16-Buea-HIS"/>
    <s v="SUO_243"/>
    <s v="SUD-OUEST"/>
    <s v="IHS"/>
    <s v="Grid-Gen"/>
    <s v="SUD-OUEST"/>
    <s v="Buea"/>
    <s v="Huawei"/>
    <n v="0"/>
    <n v="0"/>
    <n v="0"/>
    <n v="0"/>
    <n v="0"/>
    <n v="0"/>
    <n v="0"/>
    <n v="0"/>
    <n v="0"/>
    <n v="0"/>
    <n v="8.0257852428281592E-3"/>
    <n v="0"/>
    <n v="0"/>
    <n v="0"/>
    <n v="0"/>
    <n v="0"/>
    <n v="1.6677225033030565"/>
    <n v="0"/>
    <n v="0"/>
    <n v="0"/>
    <n v="0"/>
    <n v="0"/>
    <n v="0"/>
    <n v="0"/>
    <m/>
    <n v="0"/>
    <n v="0"/>
    <n v="0"/>
    <n v="0"/>
    <n v="0"/>
    <x v="0"/>
    <m/>
    <s v="No root cause"/>
    <s v="No root cause"/>
    <s v="No root cause"/>
    <x v="3"/>
    <s v=""/>
    <s v="SUO_243"/>
    <m/>
    <s v=""/>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m/>
    <n v="0"/>
    <n v="0"/>
    <n v="0"/>
    <n v="0"/>
    <n v="0"/>
    <x v="0"/>
    <m/>
    <s v="No root cause"/>
    <s v="No root cause"/>
    <s v="No root cause"/>
    <x v="3"/>
    <s v=""/>
    <s v="SUO_226"/>
    <m/>
    <s v=""/>
  </r>
  <r>
    <s v="CDC-Delmonte-IHS"/>
    <s v="LIT_173"/>
    <s v="SUD-OUEST"/>
    <s v="IHS"/>
    <s v="Grid-Gen"/>
    <s v="LITTORAL"/>
    <s v="CDC-Delmonte"/>
    <s v="Huawei"/>
    <n v="0"/>
    <n v="0"/>
    <n v="0"/>
    <n v="0"/>
    <n v="0"/>
    <n v="0"/>
    <n v="0"/>
    <n v="0"/>
    <n v="0"/>
    <n v="0"/>
    <n v="0"/>
    <n v="0"/>
    <n v="0"/>
    <n v="0"/>
    <n v="0"/>
    <n v="1.2647032385648611"/>
    <n v="1.5681492610570356"/>
    <n v="0"/>
    <n v="0"/>
    <n v="0"/>
    <n v="0"/>
    <n v="0"/>
    <n v="0"/>
    <n v="0"/>
    <m/>
    <n v="0"/>
    <n v="0"/>
    <n v="0"/>
    <n v="0"/>
    <n v="0"/>
    <x v="0"/>
    <m/>
    <s v="No root cause"/>
    <s v="No root cause"/>
    <s v="No root cause"/>
    <x v="3"/>
    <s v=""/>
    <s v="LIT_173"/>
    <m/>
    <s v=""/>
  </r>
  <r>
    <s v="BANKA"/>
    <s v="OST_286"/>
    <s v="OUEST"/>
    <s v="CAMUSAT"/>
    <s v="Bad Grid + GE"/>
    <s v="OUEST"/>
    <s v="Banka"/>
    <s v="Huawei"/>
    <n v="0"/>
    <n v="0"/>
    <n v="0"/>
    <n v="0"/>
    <n v="0"/>
    <n v="0"/>
    <n v="0"/>
    <n v="0"/>
    <n v="0"/>
    <n v="0"/>
    <n v="0"/>
    <n v="0"/>
    <n v="0"/>
    <n v="8.0257852428281581E-4"/>
    <n v="0"/>
    <n v="0.84500817559990071"/>
    <n v="1.5416641697557023"/>
    <n v="0"/>
    <n v="0"/>
    <n v="0"/>
    <n v="0"/>
    <n v="0"/>
    <n v="0"/>
    <n v="0"/>
    <m/>
    <n v="0"/>
    <n v="0"/>
    <n v="0"/>
    <n v="0"/>
    <n v="0"/>
    <x v="0"/>
    <m/>
    <s v="No root cause"/>
    <s v="No root cause"/>
    <s v="No root cause"/>
    <x v="3"/>
    <s v=""/>
    <s v="OST_286"/>
    <m/>
    <s v=""/>
  </r>
  <r>
    <s v="Mamegnam"/>
    <s v="OST_272"/>
    <s v="OUEST"/>
    <s v="CAMUSAT"/>
    <s v="Hybrid Solar - S3"/>
    <s v="OUEST"/>
    <s v="Mamegnam"/>
    <s v="Huawei"/>
    <n v="0"/>
    <n v="0"/>
    <n v="0"/>
    <n v="0"/>
    <n v="0"/>
    <n v="0"/>
    <n v="0"/>
    <n v="0"/>
    <n v="0"/>
    <n v="0"/>
    <n v="0"/>
    <n v="0"/>
    <n v="0"/>
    <n v="0"/>
    <n v="0.17442706594413199"/>
    <n v="0"/>
    <n v="1.2314764876595525"/>
    <n v="0"/>
    <n v="0"/>
    <n v="0"/>
    <n v="0"/>
    <n v="0"/>
    <n v="0"/>
    <n v="0"/>
    <m/>
    <n v="0"/>
    <n v="0"/>
    <n v="0"/>
    <n v="0"/>
    <n v="0"/>
    <x v="0"/>
    <m/>
    <s v="No root cause"/>
    <s v="No root cause"/>
    <s v="No root cause"/>
    <x v="3"/>
    <s v=""/>
    <s v="OST_272"/>
    <m/>
    <s v=""/>
  </r>
  <r>
    <s v="Massangam"/>
    <s v="OST_057"/>
    <s v="OUEST"/>
    <s v="IHS"/>
    <s v="Solar-Grid-Gen"/>
    <s v="OUEST"/>
    <s v="Massangam"/>
    <s v="Huawei"/>
    <n v="0"/>
    <n v="0"/>
    <n v="0"/>
    <n v="0"/>
    <n v="0"/>
    <n v="0"/>
    <n v="0"/>
    <n v="0"/>
    <n v="0"/>
    <n v="0"/>
    <n v="0"/>
    <n v="0"/>
    <n v="0"/>
    <n v="4.494439735983769E-3"/>
    <n v="0.21419929059192483"/>
    <n v="0"/>
    <n v="1.2309771054666654"/>
    <n v="0"/>
    <n v="0"/>
    <n v="0"/>
    <n v="0"/>
    <n v="0"/>
    <n v="0"/>
    <n v="0"/>
    <m/>
    <n v="0"/>
    <n v="0"/>
    <n v="0"/>
    <n v="0"/>
    <n v="0"/>
    <x v="0"/>
    <m/>
    <s v="No root cause"/>
    <s v="No root cause"/>
    <s v="No root cause"/>
    <x v="3"/>
    <s v=""/>
    <s v="OST_057"/>
    <m/>
    <s v=""/>
  </r>
  <r>
    <s v="Lamape"/>
    <s v="OST_027"/>
    <s v="OUEST"/>
    <s v="IHS"/>
    <s v="Grid-Gen"/>
    <s v="OUEST"/>
    <s v="Lamape"/>
    <s v="Huawei"/>
    <n v="0"/>
    <n v="0"/>
    <n v="0"/>
    <n v="0"/>
    <n v="0"/>
    <n v="0"/>
    <n v="0"/>
    <n v="0"/>
    <n v="0"/>
    <n v="0"/>
    <n v="0"/>
    <n v="0"/>
    <n v="0"/>
    <n v="2.0653020691544457"/>
    <n v="0"/>
    <n v="0.1516695060111348"/>
    <n v="1.1455649154046565"/>
    <n v="0"/>
    <n v="0"/>
    <n v="0"/>
    <n v="0"/>
    <n v="0"/>
    <n v="0"/>
    <n v="0"/>
    <m/>
    <n v="0"/>
    <n v="0"/>
    <n v="0"/>
    <n v="0"/>
    <n v="0"/>
    <x v="0"/>
    <m/>
    <s v="No root cause"/>
    <s v="No root cause"/>
    <s v="No root cause"/>
    <x v="3"/>
    <s v=""/>
    <s v="OST_027"/>
    <m/>
    <s v=""/>
  </r>
  <r>
    <s v="Tole-HIS"/>
    <s v="SUO_196"/>
    <s v="SUD-OUEST"/>
    <s v="IHS"/>
    <s v="Grid-Gen"/>
    <s v="SUD-OUEST"/>
    <s v="Buea"/>
    <s v="Huawei"/>
    <n v="0"/>
    <n v="0"/>
    <n v="0"/>
    <n v="0"/>
    <n v="0"/>
    <n v="0"/>
    <n v="0"/>
    <n v="0"/>
    <n v="0"/>
    <n v="0"/>
    <n v="0"/>
    <n v="0"/>
    <n v="0"/>
    <n v="0"/>
    <n v="0"/>
    <n v="0"/>
    <n v="1.1443878002357084"/>
    <n v="0"/>
    <n v="0"/>
    <n v="0"/>
    <n v="0"/>
    <n v="0"/>
    <n v="0"/>
    <n v="0"/>
    <m/>
    <n v="0"/>
    <n v="0"/>
    <n v="0"/>
    <n v="0"/>
    <n v="0"/>
    <x v="0"/>
    <m/>
    <s v="No root cause"/>
    <s v="No root cause"/>
    <s v="No root cause"/>
    <x v="3"/>
    <s v=""/>
    <s v="SUO_196"/>
    <m/>
    <s v=""/>
  </r>
  <r>
    <s v="Mboulai-MTN"/>
    <s v="ADM_029"/>
    <s v="ADAMAOUA"/>
    <s v="IHS"/>
    <s v="Gen Only"/>
    <s v="ADAMAOUA"/>
    <s v="Mboulai"/>
    <s v="NOKIA"/>
    <n v="0"/>
    <n v="0"/>
    <n v="0"/>
    <n v="0"/>
    <n v="0"/>
    <n v="0"/>
    <n v="0"/>
    <n v="0"/>
    <n v="0"/>
    <n v="0"/>
    <n v="0"/>
    <n v="1.0767609026395535"/>
    <n v="0"/>
    <n v="0"/>
    <n v="1.0767609026395535"/>
    <n v="1.5409507666230065"/>
    <n v="0.93614743569341186"/>
    <n v="0"/>
    <n v="0"/>
    <n v="0"/>
    <n v="0"/>
    <n v="0"/>
    <n v="0"/>
    <n v="0"/>
    <m/>
    <n v="0"/>
    <n v="0"/>
    <n v="0"/>
    <n v="0"/>
    <n v="0"/>
    <x v="0"/>
    <m/>
    <s v="No root cause"/>
    <s v="No root cause"/>
    <s v="No root cause"/>
    <x v="3"/>
    <s v="(05-10-2026 ticket): INC-20260510-00013617...Others"/>
    <s v="ADM_029"/>
    <m/>
    <s v=""/>
  </r>
  <r>
    <s v="Garoua-Lainde"/>
    <s v="NRD_009"/>
    <s v="Garoua"/>
    <s v="IHS"/>
    <s v="Grid-Gen"/>
    <s v="NORD"/>
    <s v="Garoua"/>
    <s v="Huawei"/>
    <n v="0"/>
    <n v="0"/>
    <n v="4.7484112512234855"/>
    <n v="0"/>
    <n v="0"/>
    <n v="0"/>
    <n v="0"/>
    <n v="0"/>
    <n v="0"/>
    <n v="0"/>
    <n v="0"/>
    <n v="0"/>
    <n v="0"/>
    <n v="0"/>
    <n v="0"/>
    <n v="0"/>
    <n v="0.91342353602543147"/>
    <n v="0"/>
    <n v="0"/>
    <n v="0"/>
    <n v="0"/>
    <n v="0"/>
    <n v="0"/>
    <n v="0"/>
    <m/>
    <n v="0"/>
    <n v="0"/>
    <n v="0"/>
    <n v="0"/>
    <n v="0"/>
    <x v="0"/>
    <m/>
    <s v="No root cause"/>
    <s v="No root cause"/>
    <s v="No root cause"/>
    <x v="3"/>
    <s v=""/>
    <s v="NRD_009"/>
    <m/>
    <s v=""/>
  </r>
  <r>
    <s v="Tibati-Market-MTN-IHS"/>
    <s v="ADM_105"/>
    <s v="ADAMAOUA"/>
    <s v="IHS"/>
    <s v="Grid-Gen"/>
    <s v="ADAMAOUA"/>
    <s v="Tibati"/>
    <s v="Huawei"/>
    <n v="0"/>
    <n v="0"/>
    <n v="0"/>
    <n v="0"/>
    <n v="0"/>
    <n v="0"/>
    <n v="0"/>
    <n v="0"/>
    <n v="0"/>
    <n v="0"/>
    <n v="0"/>
    <n v="0"/>
    <n v="0"/>
    <n v="0"/>
    <n v="0"/>
    <n v="0"/>
    <n v="0.77564755602354785"/>
    <n v="0"/>
    <n v="0"/>
    <n v="0"/>
    <n v="0"/>
    <n v="0"/>
    <n v="0"/>
    <n v="0"/>
    <m/>
    <n v="0"/>
    <n v="0"/>
    <n v="0"/>
    <n v="0"/>
    <n v="0"/>
    <x v="0"/>
    <m/>
    <s v="No root cause"/>
    <s v="No root cause"/>
    <s v="No root cause"/>
    <x v="3"/>
    <s v=""/>
    <s v="ADM_105"/>
    <m/>
    <s v=""/>
  </r>
  <r>
    <s v="Tibati-II"/>
    <s v="ADM_044"/>
    <s v="ADAMAOUA"/>
    <s v="IHS"/>
    <s v="Grid-Gen"/>
    <s v="ADAMAOUA"/>
    <s v="Tibati"/>
    <s v="Huawei"/>
    <n v="0"/>
    <n v="0"/>
    <n v="0"/>
    <n v="0"/>
    <n v="0"/>
    <n v="0"/>
    <n v="0"/>
    <n v="0"/>
    <n v="0"/>
    <n v="0"/>
    <n v="0"/>
    <n v="0"/>
    <n v="0"/>
    <n v="0"/>
    <n v="0"/>
    <n v="0"/>
    <n v="0.7279922267594664"/>
    <n v="0"/>
    <n v="0"/>
    <n v="0"/>
    <n v="0"/>
    <n v="0"/>
    <n v="0"/>
    <n v="0"/>
    <m/>
    <n v="0"/>
    <n v="0"/>
    <n v="0"/>
    <n v="0"/>
    <n v="0"/>
    <x v="0"/>
    <m/>
    <s v="No root cause"/>
    <s v="No root cause"/>
    <s v="No root cause"/>
    <x v="3"/>
    <s v=""/>
    <s v="ADM_044"/>
    <m/>
    <s v=""/>
  </r>
  <r>
    <s v="Tignere"/>
    <s v="ADM_011"/>
    <s v="ADAMAOUA"/>
    <s v="IHS"/>
    <s v="Grid-Gen"/>
    <s v="ADAMAOUA"/>
    <s v="Tignere"/>
    <s v="Huawei"/>
    <n v="0"/>
    <n v="0"/>
    <n v="0"/>
    <n v="0"/>
    <n v="0"/>
    <n v="0"/>
    <n v="0"/>
    <n v="0"/>
    <n v="0"/>
    <n v="0"/>
    <n v="0"/>
    <n v="0"/>
    <n v="0"/>
    <n v="0"/>
    <n v="0"/>
    <n v="6.8486700738800296E-2"/>
    <n v="0.72553098595166565"/>
    <n v="0"/>
    <n v="0"/>
    <n v="0"/>
    <n v="0"/>
    <n v="0"/>
    <n v="0"/>
    <n v="0"/>
    <m/>
    <n v="0"/>
    <n v="0"/>
    <n v="0"/>
    <n v="0"/>
    <n v="0"/>
    <x v="0"/>
    <m/>
    <s v="No root cause"/>
    <s v="No root cause"/>
    <s v="No root cause"/>
    <x v="3"/>
    <s v=""/>
    <s v="ADM_011"/>
    <m/>
    <s v=""/>
  </r>
  <r>
    <s v="Mvog-Manga"/>
    <s v="CTR_378"/>
    <s v="Yaounde"/>
    <s v="IHS"/>
    <s v="Grid-Gen"/>
    <s v="CENTRE"/>
    <s v="Yaounde"/>
    <s v="ZTE"/>
    <n v="0"/>
    <n v="0"/>
    <n v="0"/>
    <n v="0.61568473859482431"/>
    <n v="0"/>
    <n v="0"/>
    <n v="0"/>
    <n v="0"/>
    <n v="0"/>
    <n v="0"/>
    <n v="0"/>
    <n v="0"/>
    <n v="0"/>
    <n v="0"/>
    <n v="0"/>
    <n v="1.0841409056795452"/>
    <n v="0.65636655223680562"/>
    <n v="0"/>
    <n v="0"/>
    <n v="0"/>
    <n v="0"/>
    <n v="0"/>
    <n v="0"/>
    <n v="0"/>
    <m/>
    <n v="0"/>
    <n v="0"/>
    <n v="0"/>
    <n v="0"/>
    <n v="0"/>
    <x v="0"/>
    <m/>
    <s v="No root cause"/>
    <s v="No root cause"/>
    <s v="No root cause"/>
    <x v="3"/>
    <s v=""/>
    <s v="CTR_378"/>
    <m/>
    <s v=""/>
  </r>
  <r>
    <s v="Borongo"/>
    <s v="ADM_162"/>
    <s v="ADAMAOUA"/>
    <s v="CAMUSAT"/>
    <s v="Bad Grid + GE"/>
    <s v="ADAMAOUA"/>
    <s v="Borongo"/>
    <s v="Huawei"/>
    <n v="0"/>
    <n v="0"/>
    <n v="0"/>
    <n v="0"/>
    <n v="0"/>
    <n v="0"/>
    <n v="0"/>
    <n v="0"/>
    <n v="0"/>
    <n v="0"/>
    <n v="0"/>
    <n v="0"/>
    <n v="0"/>
    <n v="0"/>
    <n v="0"/>
    <n v="1.8905183016439665E-2"/>
    <n v="0.56940271036118173"/>
    <n v="0"/>
    <n v="0"/>
    <n v="0"/>
    <n v="0"/>
    <n v="0"/>
    <n v="0"/>
    <n v="0"/>
    <m/>
    <n v="0"/>
    <n v="0"/>
    <n v="0"/>
    <n v="0"/>
    <n v="0"/>
    <x v="0"/>
    <m/>
    <s v="No root cause"/>
    <s v="No root cause"/>
    <s v="No root cause"/>
    <x v="3"/>
    <s v=""/>
    <s v="ADM_162"/>
    <m/>
    <s v=""/>
  </r>
  <r>
    <s v="Bonadibong"/>
    <s v="LIT_126"/>
    <s v="Douala"/>
    <s v="IHS"/>
    <s v="Grid-Gen"/>
    <s v="LITTORAL"/>
    <s v="Douala"/>
    <s v="ZTE"/>
    <n v="0"/>
    <n v="0"/>
    <n v="0"/>
    <n v="0"/>
    <n v="0"/>
    <n v="0"/>
    <n v="0"/>
    <n v="0"/>
    <n v="0"/>
    <n v="0"/>
    <n v="0"/>
    <n v="21.826586679907432"/>
    <n v="9.9502080283534955"/>
    <n v="13.868556899607057"/>
    <n v="21.826586679907429"/>
    <n v="0"/>
    <n v="0.45907491588977112"/>
    <n v="0"/>
    <n v="0"/>
    <n v="0"/>
    <n v="0"/>
    <n v="0"/>
    <n v="0"/>
    <n v="0"/>
    <m/>
    <n v="0"/>
    <n v="0"/>
    <n v="0"/>
    <n v="0"/>
    <n v="0"/>
    <x v="0"/>
    <m/>
    <s v="No root cause"/>
    <s v="No root cause"/>
    <s v="No root cause"/>
    <x v="3"/>
    <s v=""/>
    <s v="LIT_126"/>
    <m/>
    <s v=""/>
  </r>
  <r>
    <s v="Djoa-IHS"/>
    <s v="ADM_187"/>
    <s v="ADAMAOUA"/>
    <m/>
    <m/>
    <s v="ADAMAOUA"/>
    <s v="Tibati"/>
    <s v="Huawei"/>
    <n v="0"/>
    <n v="0"/>
    <n v="0"/>
    <n v="0"/>
    <n v="0"/>
    <n v="0"/>
    <n v="0"/>
    <n v="0"/>
    <n v="0"/>
    <n v="0"/>
    <n v="0"/>
    <n v="0"/>
    <n v="0"/>
    <n v="0"/>
    <n v="0"/>
    <n v="6.2137412857807335E-2"/>
    <n v="0.4348905496913818"/>
    <n v="0"/>
    <n v="0"/>
    <n v="0"/>
    <n v="0"/>
    <n v="0"/>
    <n v="0"/>
    <n v="0"/>
    <m/>
    <n v="0"/>
    <n v="0"/>
    <n v="0"/>
    <n v="0"/>
    <n v="0"/>
    <x v="0"/>
    <m/>
    <s v="No root cause"/>
    <s v="No root cause"/>
    <s v="No root cause"/>
    <x v="3"/>
    <s v=""/>
    <s v="ADM_187"/>
    <m/>
    <s v=""/>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m/>
    <n v="0"/>
    <n v="0"/>
    <n v="0"/>
    <n v="0"/>
    <n v="0"/>
    <x v="0"/>
    <m/>
    <s v="No root cause"/>
    <s v="No root cause"/>
    <s v="No root cause"/>
    <x v="3"/>
    <s v=""/>
    <s v="ADM_058"/>
    <m/>
    <s v=""/>
  </r>
  <r>
    <s v="Mile4"/>
    <s v="SUO_021"/>
    <s v="SUD-OUEST"/>
    <s v="IHS"/>
    <s v="Grid-Gen"/>
    <s v="SUD-OUEST"/>
    <s v="Limbe"/>
    <s v="Huawei"/>
    <n v="0"/>
    <n v="0"/>
    <n v="0"/>
    <n v="0"/>
    <n v="0"/>
    <n v="0"/>
    <n v="0"/>
    <n v="0"/>
    <n v="0"/>
    <n v="0"/>
    <n v="0"/>
    <n v="0"/>
    <n v="0"/>
    <n v="0"/>
    <n v="0"/>
    <n v="0"/>
    <n v="0.33690462941560873"/>
    <n v="0"/>
    <n v="0"/>
    <n v="0"/>
    <n v="0"/>
    <n v="0"/>
    <n v="0"/>
    <n v="0"/>
    <m/>
    <n v="0"/>
    <n v="0"/>
    <n v="0"/>
    <n v="0"/>
    <n v="0"/>
    <x v="0"/>
    <m/>
    <s v="No root cause"/>
    <s v="No root cause"/>
    <s v="No root cause"/>
    <x v="3"/>
    <s v=""/>
    <s v="SUO_021"/>
    <m/>
    <s v=""/>
  </r>
  <r>
    <s v="Koundoum"/>
    <s v="OST_252"/>
    <s v="OUEST"/>
    <s v="IHS"/>
    <s v="Gen-Lithium"/>
    <s v="OUEST"/>
    <s v="Koundoum"/>
    <s v="Huawei"/>
    <n v="0"/>
    <n v="0"/>
    <n v="0"/>
    <n v="0"/>
    <n v="0"/>
    <n v="0"/>
    <n v="0"/>
    <n v="0"/>
    <n v="0"/>
    <n v="0"/>
    <n v="0"/>
    <n v="0"/>
    <n v="0"/>
    <n v="4.923123678420696"/>
    <n v="3.8270332702684962"/>
    <n v="0.18339811033778214"/>
    <n v="0.29916560369599893"/>
    <n v="0"/>
    <n v="0"/>
    <n v="0"/>
    <n v="0"/>
    <n v="0"/>
    <n v="0"/>
    <n v="0"/>
    <m/>
    <n v="0"/>
    <n v="0"/>
    <n v="0"/>
    <n v="0"/>
    <n v="0"/>
    <x v="0"/>
    <m/>
    <s v="No root cause"/>
    <s v="No root cause"/>
    <s v="No root cause"/>
    <x v="3"/>
    <s v="(05-10-2026 ocm ran 12h) Power status check Ongoing"/>
    <s v="OST_252"/>
    <m/>
    <s v=""/>
  </r>
  <r>
    <s v="Limbe-Semme-Beach-MTN"/>
    <s v="SUO_082"/>
    <s v="SUD-OUEST"/>
    <s v="IHS"/>
    <s v="Grid-Gen"/>
    <s v="SUD-OUEST"/>
    <s v="Limbe"/>
    <s v="Huawei"/>
    <n v="0"/>
    <n v="0"/>
    <n v="0"/>
    <n v="0"/>
    <n v="0"/>
    <n v="0"/>
    <n v="0"/>
    <n v="0"/>
    <n v="0"/>
    <n v="0"/>
    <n v="0"/>
    <n v="0"/>
    <n v="0"/>
    <n v="0"/>
    <n v="0.29160353048942311"/>
    <n v="0"/>
    <n v="0.22463281140760144"/>
    <n v="0"/>
    <n v="0"/>
    <n v="0"/>
    <n v="0"/>
    <n v="0"/>
    <n v="0"/>
    <n v="0"/>
    <m/>
    <n v="0"/>
    <n v="0"/>
    <n v="0"/>
    <n v="0"/>
    <n v="0"/>
    <x v="0"/>
    <m/>
    <s v="No root cause"/>
    <s v="No root cause"/>
    <s v="No root cause"/>
    <x v="3"/>
    <s v=""/>
    <s v="SUO_082"/>
    <m/>
    <s v=""/>
  </r>
  <r>
    <s v="Boudva-IHS"/>
    <s v="NRD_092"/>
    <s v="NORD"/>
    <s v="IHS"/>
    <s v="Gen Only"/>
    <s v="NORD"/>
    <s v="Boudva"/>
    <s v="Huawei"/>
    <n v="0"/>
    <n v="0"/>
    <n v="0"/>
    <n v="0"/>
    <n v="0"/>
    <n v="0"/>
    <n v="0"/>
    <n v="0"/>
    <n v="0"/>
    <n v="0"/>
    <n v="0"/>
    <n v="0"/>
    <n v="0"/>
    <n v="7.2232067185453427E-2"/>
    <n v="0.87250986636532524"/>
    <n v="0.20635185613227067"/>
    <n v="0.20207143733609562"/>
    <n v="0"/>
    <n v="0"/>
    <n v="0"/>
    <n v="0"/>
    <n v="0"/>
    <n v="0"/>
    <n v="0"/>
    <m/>
    <n v="0"/>
    <n v="0"/>
    <n v="0"/>
    <n v="0"/>
    <n v="0"/>
    <x v="0"/>
    <m/>
    <s v="No root cause"/>
    <s v="No root cause"/>
    <s v="No root cause"/>
    <x v="3"/>
    <s v=""/>
    <s v="NRD_092"/>
    <m/>
    <s v=""/>
  </r>
  <r>
    <s v="Ashum-MTN"/>
    <s v="SUO_089"/>
    <s v="SUD-OUEST"/>
    <s v="IHS"/>
    <s v="Gen Only"/>
    <s v="SUD-OUEST"/>
    <s v="Ashum"/>
    <s v="Huawei"/>
    <n v="0"/>
    <n v="0"/>
    <n v="0"/>
    <n v="0"/>
    <n v="0"/>
    <n v="0"/>
    <n v="0"/>
    <n v="0"/>
    <n v="0"/>
    <n v="0"/>
    <n v="0"/>
    <n v="0"/>
    <n v="0"/>
    <n v="1.5613540962181074"/>
    <n v="1.9450401360602456"/>
    <n v="1.9130975107937893"/>
    <n v="0.1673465398521258"/>
    <n v="0"/>
    <n v="0"/>
    <n v="0"/>
    <n v="0"/>
    <n v="0"/>
    <n v="0"/>
    <n v="0"/>
    <m/>
    <n v="0"/>
    <n v="0"/>
    <n v="0"/>
    <n v="0"/>
    <n v="0"/>
    <x v="0"/>
    <m/>
    <s v="ACCESS-ISSUE"/>
    <s v="ACCESS-ISSUE"/>
    <s v="ACCESS-ISSUE"/>
    <x v="6"/>
    <s v="(05-10-2026 ocm ran 18h) Impacted by SUO_040_H_Tinto (TX issue)..;..;(05-10-2026 ocm ran 12h) Impacted by SUO_040_H_Tinto (TX issue) ||(05-10-2026 groupw whatsapp incident): SUO_040_H_Tinto: 10.05.2026: Acces Negociation Ongoing"/>
    <s v="SUO_040"/>
    <s v=" Impacted by SUO_040_H_Tinto (TX issue)"/>
    <s v=""/>
  </r>
  <r>
    <s v="Nyamboya-MTN"/>
    <s v="ADM_179"/>
    <s v="ADAMAOUA"/>
    <m/>
    <m/>
    <s v="ADAMAOUA"/>
    <s v="Nyamboya"/>
    <s v="Huawei"/>
    <n v="0"/>
    <n v="0"/>
    <n v="0"/>
    <n v="0"/>
    <n v="0"/>
    <n v="0"/>
    <n v="0"/>
    <n v="0"/>
    <n v="0"/>
    <n v="0"/>
    <n v="0"/>
    <n v="0"/>
    <n v="0"/>
    <n v="0"/>
    <n v="0"/>
    <n v="0.89273484517725221"/>
    <n v="0.14847702699232093"/>
    <n v="0"/>
    <n v="0"/>
    <n v="0"/>
    <n v="0"/>
    <n v="0"/>
    <n v="0"/>
    <n v="0"/>
    <m/>
    <n v="0"/>
    <n v="0"/>
    <n v="0"/>
    <n v="0"/>
    <n v="0"/>
    <x v="0"/>
    <m/>
    <s v="No root cause"/>
    <s v="No root cause"/>
    <s v="No root cause"/>
    <x v="3"/>
    <s v=""/>
    <s v="ADM_179"/>
    <m/>
    <s v=""/>
  </r>
  <r>
    <s v="H-Sawa"/>
    <s v="LIT_099"/>
    <s v="Douala"/>
    <s v="IHS"/>
    <s v="Grid-Gen (LL)"/>
    <s v="LITTORAL"/>
    <s v="Douala"/>
    <s v="ZTE"/>
    <n v="0"/>
    <n v="0"/>
    <n v="0"/>
    <n v="0"/>
    <n v="0"/>
    <n v="0"/>
    <n v="0"/>
    <n v="0"/>
    <n v="0"/>
    <n v="0"/>
    <n v="0"/>
    <n v="14.530844697845234"/>
    <n v="0"/>
    <n v="0"/>
    <n v="14.530844697845234"/>
    <n v="0"/>
    <n v="0.14767444846803848"/>
    <n v="0"/>
    <n v="0"/>
    <n v="0"/>
    <n v="0"/>
    <n v="0"/>
    <n v="0"/>
    <n v="0"/>
    <m/>
    <n v="0"/>
    <n v="0"/>
    <n v="0"/>
    <n v="0"/>
    <n v="0"/>
    <x v="0"/>
    <m/>
    <s v="No root cause"/>
    <s v="No root cause"/>
    <s v="No root cause"/>
    <x v="3"/>
    <s v=""/>
    <s v="LIT_099"/>
    <m/>
    <s v=""/>
  </r>
  <r>
    <s v="Abom"/>
    <s v="CTR_263"/>
    <s v="Yaounde"/>
    <s v="IHS"/>
    <s v="Grid-Gen"/>
    <s v="CENTRE"/>
    <s v="Yaounde"/>
    <s v="ZTE"/>
    <n v="0"/>
    <n v="0"/>
    <n v="0"/>
    <n v="0"/>
    <n v="0"/>
    <n v="0"/>
    <n v="0"/>
    <n v="0"/>
    <n v="0"/>
    <n v="0"/>
    <n v="2.3861551280843987"/>
    <n v="0"/>
    <n v="0"/>
    <n v="0"/>
    <n v="0"/>
    <n v="0"/>
    <n v="0.1463189825159163"/>
    <n v="0"/>
    <n v="0"/>
    <n v="0"/>
    <n v="0"/>
    <n v="0"/>
    <n v="0"/>
    <n v="0"/>
    <m/>
    <n v="0"/>
    <n v="0"/>
    <n v="0"/>
    <n v="0"/>
    <n v="0"/>
    <x v="0"/>
    <m/>
    <s v="No root cause"/>
    <s v="No root cause"/>
    <s v="No root cause"/>
    <x v="3"/>
    <s v=""/>
    <s v="CTR_263"/>
    <m/>
    <s v=""/>
  </r>
  <r>
    <s v="Fotouni-IHS"/>
    <s v="OST_153"/>
    <s v="OUEST"/>
    <s v="IHS"/>
    <s v="Hybrid-Gen"/>
    <s v="OUEST"/>
    <s v="Fotouni"/>
    <s v="Huawei"/>
    <n v="0"/>
    <n v="0"/>
    <n v="0"/>
    <n v="0"/>
    <n v="0"/>
    <n v="0"/>
    <n v="0"/>
    <n v="0"/>
    <n v="0"/>
    <n v="0"/>
    <n v="0"/>
    <n v="0"/>
    <n v="0"/>
    <n v="0.13957732291194033"/>
    <n v="0.10884748297106722"/>
    <n v="5.5288742783927303E-3"/>
    <n v="8.8729514629044645E-2"/>
    <n v="0"/>
    <n v="0"/>
    <n v="0"/>
    <n v="0"/>
    <n v="0"/>
    <n v="0"/>
    <n v="0"/>
    <m/>
    <n v="0"/>
    <n v="0"/>
    <n v="0"/>
    <n v="0"/>
    <n v="0"/>
    <x v="0"/>
    <m/>
    <s v="No root cause"/>
    <s v="No root cause"/>
    <s v="No root cause"/>
    <x v="3"/>
    <s v=""/>
    <s v="OST_153"/>
    <m/>
    <s v=""/>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m/>
    <n v="0"/>
    <n v="0"/>
    <n v="0"/>
    <n v="0"/>
    <n v="0"/>
    <x v="0"/>
    <m/>
    <s v="No root cause"/>
    <s v="No root cause"/>
    <s v="No root cause"/>
    <x v="3"/>
    <s v="(05-10-2026  groupe whatsapp incident ) impacted by   ADM_010_H_Ngaoundal  A determiner  || sans action..;..;(05-10-2026 ocm ran 18h) Power status check Ongoing..;..;(05-10-2026 ocm ran 12h) Power status check Ongoing"/>
    <s v="ADM_010"/>
    <s v=" impacted by   ADM_010_H_Ngaoundal  A determiner  || sans action"/>
    <s v="(05-10-2026  groupe whatsapp incident ) impacted by   ADM_010_H_Ngaoundal  A determiner  || sans action"/>
  </r>
  <r>
    <s v="Batsaa"/>
    <s v="OST_290"/>
    <s v="OUEST"/>
    <s v="CAMUSAT"/>
    <s v="Hybrid Solar - S3"/>
    <s v="OUEST"/>
    <s v="Batsaa"/>
    <s v="Huawei"/>
    <n v="0"/>
    <n v="0"/>
    <n v="0"/>
    <n v="0"/>
    <n v="0"/>
    <n v="0"/>
    <n v="0"/>
    <n v="0"/>
    <n v="0"/>
    <n v="0"/>
    <n v="0"/>
    <n v="0"/>
    <n v="0"/>
    <n v="0.18685811553135692"/>
    <n v="0"/>
    <n v="0"/>
    <n v="6.1531020195015884E-2"/>
    <n v="0"/>
    <n v="0"/>
    <n v="0"/>
    <n v="0"/>
    <n v="0"/>
    <n v="0"/>
    <n v="0"/>
    <m/>
    <n v="0"/>
    <n v="0"/>
    <n v="0"/>
    <n v="0"/>
    <n v="0"/>
    <x v="0"/>
    <m/>
    <s v="No root cause"/>
    <s v="No root cause"/>
    <s v="No root cause"/>
    <x v="3"/>
    <s v=""/>
    <s v="OST_290"/>
    <m/>
    <s v=""/>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m/>
    <n v="0"/>
    <n v="0"/>
    <n v="0"/>
    <n v="0"/>
    <n v="0"/>
    <x v="0"/>
    <m/>
    <s v="No root cause"/>
    <s v="No root cause"/>
    <s v="No root cause"/>
    <x v="3"/>
    <s v="(05-10-2026  groupe whatsapp incident ) impacted by   ADM_010_H_Ngaoundal  A determiner  || sans action..;..;(05-10-2026 ocm ran 18h) Power status check Ongoing..;..;(05-10-2026 ocm ran 12h) Power status check Ongoing..;..;(05-10-2026 ticket): INC-20260510-00016303...2026-05-10 21:35:40...No power issue on site, U: 54.1V, site on grid...Sans action...Others...A determiner...user:ABANDA_x0009_Jean Roland"/>
    <s v="ADM_010"/>
    <s v=" impacted by   ADM_010_H_Ngaoundal  A determiner  || sans action"/>
    <s v="(05-10-2026  groupe whatsapp incident ) impacted by   ADM_010_H_Ngaoundal  A determiner  || sans action"/>
  </r>
  <r>
    <s v="Mayo-Nonde-IHS"/>
    <s v="NRD_106"/>
    <s v="NORD"/>
    <s v="IHS"/>
    <s v="Solar-Gen"/>
    <s v="NORD"/>
    <s v="Mayo-Nonde"/>
    <s v="NOKIA"/>
    <n v="0"/>
    <n v="0"/>
    <n v="0"/>
    <n v="0"/>
    <n v="0"/>
    <n v="0"/>
    <n v="3.6659162718221575E-2"/>
    <n v="0"/>
    <n v="0"/>
    <n v="0"/>
    <n v="0"/>
    <n v="0"/>
    <n v="1.7794618445754095E-2"/>
    <n v="1.479105932037063"/>
    <n v="0"/>
    <n v="0"/>
    <n v="3.4511913887393324E-2"/>
    <n v="0"/>
    <n v="0"/>
    <n v="0"/>
    <n v="0"/>
    <n v="0"/>
    <n v="0"/>
    <n v="0"/>
    <m/>
    <n v="0"/>
    <n v="0"/>
    <n v="0"/>
    <n v="0"/>
    <n v="0"/>
    <x v="0"/>
    <m/>
    <s v="No root cause"/>
    <s v="No root cause"/>
    <s v="No root cause"/>
    <x v="3"/>
    <s v="(05-10-2026 cells nokia): _x000a_09/05/2026 : Need BO RAN analysis_x000a_08/05/2026 : Need BO RAN analysis ..;..;(05-10-2026 cells nokia): _x000a_09/05/2026 : Need BO RAN analysis_x000a_08/05/2026 : Need BO RAN analysis ..;..;(05-10-2026 ticket): INC-20260510-00016151...Others"/>
    <s v="NRD_106"/>
    <m/>
    <s v=""/>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m/>
    <n v="0"/>
    <n v="0"/>
    <n v="0"/>
    <n v="0"/>
    <n v="0"/>
    <x v="0"/>
    <m/>
    <s v="No root cause"/>
    <s v="No root cause"/>
    <s v="No root cause"/>
    <x v="3"/>
    <s v=""/>
    <s v="ADM_143"/>
    <m/>
    <s v=""/>
  </r>
  <r>
    <s v="Tekel-IHS"/>
    <s v="ADM_140"/>
    <s v="ADAMAOUA"/>
    <m/>
    <m/>
    <s v="ADAMAOUA"/>
    <s v="Martap"/>
    <s v="Huawei"/>
    <n v="0"/>
    <n v="0"/>
    <n v="0"/>
    <n v="0"/>
    <n v="0"/>
    <n v="0"/>
    <n v="0"/>
    <n v="0"/>
    <n v="0"/>
    <n v="0"/>
    <n v="0"/>
    <n v="0"/>
    <n v="0"/>
    <n v="0.43230446333535943"/>
    <n v="1.3376308738046929E-3"/>
    <n v="4.2946868588289347E-2"/>
    <n v="3.2192316362899612E-2"/>
    <n v="0"/>
    <n v="0"/>
    <n v="0"/>
    <n v="0"/>
    <n v="0"/>
    <n v="0"/>
    <n v="0"/>
    <m/>
    <n v="0"/>
    <n v="0"/>
    <n v="0"/>
    <n v="0"/>
    <n v="0"/>
    <x v="0"/>
    <m/>
    <s v="No root cause"/>
    <s v="No root cause"/>
    <s v="No root cause"/>
    <x v="3"/>
    <s v=""/>
    <s v="ADM_140"/>
    <m/>
    <s v=""/>
  </r>
  <r>
    <s v="Bawa"/>
    <s v="ADM_183"/>
    <s v="ADAMAOUA"/>
    <m/>
    <m/>
    <s v="ADAMAOUA"/>
    <s v="Bawa"/>
    <s v="Huawei"/>
    <n v="0"/>
    <n v="0"/>
    <n v="0"/>
    <n v="0"/>
    <n v="0"/>
    <n v="0"/>
    <n v="0"/>
    <n v="0"/>
    <n v="0"/>
    <n v="0"/>
    <n v="0"/>
    <n v="0"/>
    <n v="0"/>
    <n v="2.0867041631353212E-3"/>
    <n v="8.9175391586979538E-4"/>
    <n v="3.1853449874869093E-2"/>
    <n v="2.4915604409402083E-2"/>
    <n v="0"/>
    <n v="0"/>
    <n v="0"/>
    <n v="0"/>
    <n v="0"/>
    <n v="0"/>
    <n v="0"/>
    <m/>
    <n v="0"/>
    <n v="0"/>
    <n v="0"/>
    <n v="0"/>
    <n v="0"/>
    <x v="0"/>
    <m/>
    <s v="No root cause"/>
    <s v="No root cause"/>
    <s v="No root cause"/>
    <x v="3"/>
    <s v=""/>
    <s v="ADM_183"/>
    <m/>
    <s v=""/>
  </r>
  <r>
    <s v="Njimom-IHS"/>
    <s v="OST_149"/>
    <s v="OUEST"/>
    <s v="IHS"/>
    <s v="Grid-Gen"/>
    <s v="OUEST"/>
    <s v="Njimom"/>
    <s v="Huawei"/>
    <n v="0"/>
    <n v="0"/>
    <n v="0"/>
    <n v="0"/>
    <n v="0"/>
    <n v="0"/>
    <n v="0"/>
    <n v="0"/>
    <n v="0"/>
    <n v="0"/>
    <n v="0"/>
    <n v="0"/>
    <n v="0"/>
    <n v="0.81456369691210584"/>
    <n v="0"/>
    <n v="0"/>
    <n v="2.471941854791072E-2"/>
    <n v="0"/>
    <n v="0"/>
    <n v="0"/>
    <n v="0"/>
    <n v="0"/>
    <n v="0"/>
    <n v="0"/>
    <m/>
    <n v="0"/>
    <n v="0"/>
    <n v="0"/>
    <n v="0"/>
    <n v="0"/>
    <x v="0"/>
    <m/>
    <s v="No root cause"/>
    <s v="No root cause"/>
    <s v="No root cause"/>
    <x v="3"/>
    <s v=""/>
    <s v="OST_149"/>
    <m/>
    <s v=""/>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n v="0"/>
    <n v="0"/>
    <m/>
    <n v="0"/>
    <n v="0"/>
    <n v="0"/>
    <n v="0"/>
    <n v="0"/>
    <x v="0"/>
    <m/>
    <s v="No root cause"/>
    <s v="No root cause"/>
    <s v="No root cause"/>
    <x v="3"/>
    <s v=""/>
    <s v="CTR_414"/>
    <m/>
    <s v=""/>
  </r>
  <r>
    <s v="Mbonge"/>
    <s v="SUO_134"/>
    <s v="SUD-OUEST"/>
    <s v="IHS"/>
    <s v="Hybrid-Gen"/>
    <s v="SUD-OUEST"/>
    <s v="Mbonge"/>
    <s v="Huawei"/>
    <n v="0"/>
    <n v="0"/>
    <n v="0"/>
    <n v="0"/>
    <n v="0"/>
    <n v="0"/>
    <n v="0"/>
    <n v="0"/>
    <n v="0"/>
    <n v="0"/>
    <n v="0"/>
    <n v="0"/>
    <n v="0"/>
    <n v="0"/>
    <n v="0"/>
    <n v="0.10237334954185251"/>
    <n v="2.0474669908370501E-2"/>
    <n v="0"/>
    <n v="0"/>
    <n v="0"/>
    <n v="0"/>
    <n v="0"/>
    <n v="0"/>
    <n v="0"/>
    <m/>
    <n v="0"/>
    <n v="0"/>
    <n v="0"/>
    <n v="0"/>
    <n v="0"/>
    <x v="0"/>
    <m/>
    <s v="No root cause"/>
    <s v="No root cause"/>
    <s v="No root cause"/>
    <x v="3"/>
    <s v=""/>
    <s v="SUO_134"/>
    <m/>
    <s v=""/>
  </r>
  <r>
    <s v="Bombe-Bakundu-MTN"/>
    <s v="SUO_086"/>
    <s v="SUD-OUEST"/>
    <s v="IHS"/>
    <s v="Gen Only"/>
    <s v="SUD-OUEST"/>
    <s v="Bombe-Bakundu"/>
    <s v="Huawei"/>
    <n v="0"/>
    <n v="0"/>
    <n v="0"/>
    <n v="0"/>
    <n v="0"/>
    <n v="0"/>
    <n v="0"/>
    <n v="0"/>
    <n v="0"/>
    <n v="0"/>
    <n v="0"/>
    <n v="0"/>
    <n v="0"/>
    <n v="0"/>
    <n v="0"/>
    <n v="6.3136177243581504E-3"/>
    <n v="1.9850442167261645E-2"/>
    <n v="0"/>
    <n v="0"/>
    <n v="0"/>
    <n v="0"/>
    <n v="0"/>
    <n v="0"/>
    <n v="0"/>
    <m/>
    <n v="0"/>
    <n v="0"/>
    <n v="0"/>
    <n v="0"/>
    <n v="0"/>
    <x v="0"/>
    <m/>
    <s v="No root cause"/>
    <s v="No root cause"/>
    <s v="No root cause"/>
    <x v="3"/>
    <s v=""/>
    <s v="SUO_086"/>
    <m/>
    <s v=""/>
  </r>
  <r>
    <s v="BAHAM-NGOUGOUM"/>
    <s v="OST_282"/>
    <s v="OUEST"/>
    <s v="CAMUSAT"/>
    <s v="Bad Grid + GE"/>
    <s v="OUEST"/>
    <s v="Bafang"/>
    <s v="Huawei"/>
    <n v="0"/>
    <n v="0"/>
    <n v="0"/>
    <n v="0"/>
    <n v="0"/>
    <n v="0"/>
    <n v="0"/>
    <n v="0"/>
    <n v="0"/>
    <n v="0"/>
    <n v="0"/>
    <n v="0"/>
    <n v="0"/>
    <n v="0"/>
    <n v="2.4255706511658433E-2"/>
    <n v="2.4879934252767289E-2"/>
    <n v="1.9154874112883205E-2"/>
    <n v="0"/>
    <n v="0"/>
    <n v="0"/>
    <n v="0"/>
    <n v="0"/>
    <n v="0"/>
    <n v="0"/>
    <m/>
    <n v="0"/>
    <n v="0"/>
    <n v="0"/>
    <n v="0"/>
    <n v="0"/>
    <x v="0"/>
    <m/>
    <s v="No root cause"/>
    <s v="No root cause"/>
    <s v="No root cause"/>
    <x v="3"/>
    <s v=""/>
    <s v="OST_282"/>
    <m/>
    <s v=""/>
  </r>
  <r>
    <s v="Adoumre-IHS"/>
    <s v="NRD_078"/>
    <s v="NORD"/>
    <s v="IHS"/>
    <s v="Grid-Gen"/>
    <s v="NORD"/>
    <s v="Adoumre"/>
    <s v="Huawei"/>
    <n v="0"/>
    <n v="0"/>
    <n v="0"/>
    <n v="0"/>
    <n v="0"/>
    <n v="0"/>
    <n v="0"/>
    <n v="0"/>
    <n v="0"/>
    <n v="0"/>
    <n v="0"/>
    <n v="0"/>
    <n v="0"/>
    <n v="0.23638612801876538"/>
    <n v="8.4645281694360974E-2"/>
    <n v="2.0296319125196541E-2"/>
    <n v="1.6764973618352153E-2"/>
    <n v="0"/>
    <n v="0"/>
    <n v="0"/>
    <n v="0"/>
    <n v="0"/>
    <n v="0"/>
    <n v="0"/>
    <m/>
    <n v="0"/>
    <n v="0"/>
    <n v="0"/>
    <n v="0"/>
    <n v="0"/>
    <x v="0"/>
    <m/>
    <s v="No root cause"/>
    <s v="No root cause"/>
    <s v="No root cause"/>
    <x v="3"/>
    <s v=""/>
    <s v="NRD_078"/>
    <m/>
    <s v=""/>
  </r>
  <r>
    <s v="Mbe-IHS"/>
    <s v="ADM_092"/>
    <s v="ADAMAOUA"/>
    <s v="IHS"/>
    <s v="Solar-Gen"/>
    <s v="ADAMAOUA"/>
    <s v="Mbe"/>
    <s v="Huawei"/>
    <n v="0"/>
    <n v="0"/>
    <n v="0"/>
    <n v="0"/>
    <n v="0"/>
    <n v="0"/>
    <n v="0"/>
    <n v="0"/>
    <n v="0"/>
    <n v="0"/>
    <n v="0"/>
    <n v="0"/>
    <n v="0"/>
    <n v="0"/>
    <n v="0"/>
    <n v="0"/>
    <n v="1.6051570485656318E-2"/>
    <n v="0"/>
    <n v="0"/>
    <n v="0"/>
    <n v="0"/>
    <n v="0"/>
    <n v="0"/>
    <n v="0"/>
    <m/>
    <n v="0"/>
    <n v="0"/>
    <n v="0"/>
    <n v="0"/>
    <n v="0"/>
    <x v="0"/>
    <m/>
    <s v="No root cause"/>
    <s v="No root cause"/>
    <s v="No root cause"/>
    <x v="3"/>
    <s v=""/>
    <s v="ADM_092"/>
    <m/>
    <s v=""/>
  </r>
  <r>
    <s v="Ribao"/>
    <s v="NRD_028"/>
    <s v="NORD"/>
    <s v="IHS"/>
    <s v="Solar-Gen"/>
    <s v="NORD"/>
    <s v="Ribao"/>
    <s v="Huawei"/>
    <n v="0"/>
    <n v="0"/>
    <n v="0"/>
    <n v="0"/>
    <n v="0"/>
    <n v="0"/>
    <n v="0"/>
    <n v="0"/>
    <n v="0"/>
    <n v="0"/>
    <n v="0"/>
    <n v="0"/>
    <n v="0"/>
    <n v="2.1134567806114148E-2"/>
    <n v="6.072844167073306E-2"/>
    <n v="0.10162427625252189"/>
    <n v="1.5516518136134439E-2"/>
    <n v="0"/>
    <n v="0"/>
    <n v="0"/>
    <n v="0"/>
    <n v="0"/>
    <n v="0"/>
    <n v="0"/>
    <m/>
    <n v="0"/>
    <n v="0"/>
    <n v="0"/>
    <n v="0"/>
    <n v="0"/>
    <x v="0"/>
    <m/>
    <s v="No root cause"/>
    <s v="No root cause"/>
    <s v="No root cause"/>
    <x v="3"/>
    <s v=""/>
    <s v="NRD_028"/>
    <m/>
    <s v=""/>
  </r>
  <r>
    <s v="Ngongo-MTN"/>
    <s v="SUO_085"/>
    <s v="SUD-OUEST"/>
    <s v="IHS"/>
    <s v=""/>
    <s v="SUD-OUEST"/>
    <s v="Ngongo"/>
    <s v="Huawei"/>
    <n v="0"/>
    <n v="0"/>
    <n v="0"/>
    <n v="0"/>
    <n v="0"/>
    <n v="0"/>
    <n v="0"/>
    <n v="0"/>
    <n v="0"/>
    <n v="0"/>
    <n v="0"/>
    <n v="0"/>
    <n v="0"/>
    <n v="0"/>
    <n v="0"/>
    <n v="6.7773297606104441E-2"/>
    <n v="1.3590329677855681E-2"/>
    <n v="0"/>
    <n v="0"/>
    <n v="0"/>
    <n v="0"/>
    <n v="0"/>
    <n v="0"/>
    <n v="0"/>
    <m/>
    <n v="0"/>
    <n v="0"/>
    <n v="0"/>
    <n v="0"/>
    <n v="0"/>
    <x v="0"/>
    <m/>
    <s v="No root cause"/>
    <s v="No root cause"/>
    <s v="No root cause"/>
    <x v="3"/>
    <s v=""/>
    <s v="SUO_085"/>
    <m/>
    <s v=""/>
  </r>
  <r>
    <s v="FOSSET"/>
    <s v="OST_264"/>
    <s v="NORD-OUEST"/>
    <s v="IHS"/>
    <s v="Grid-Gen"/>
    <s v="OUEST"/>
    <s v="Foumbot"/>
    <s v="Huawei"/>
    <n v="0"/>
    <n v="0"/>
    <n v="0"/>
    <n v="0"/>
    <n v="0"/>
    <n v="0"/>
    <n v="0"/>
    <n v="0"/>
    <n v="0"/>
    <n v="0"/>
    <n v="0"/>
    <n v="0"/>
    <n v="0"/>
    <n v="0"/>
    <n v="0"/>
    <n v="0"/>
    <n v="4.8154711456968938E-3"/>
    <n v="0"/>
    <n v="0"/>
    <n v="0"/>
    <n v="0"/>
    <n v="0"/>
    <n v="0"/>
    <n v="0"/>
    <m/>
    <n v="0"/>
    <n v="0"/>
    <n v="0"/>
    <n v="0"/>
    <n v="0"/>
    <x v="0"/>
    <m/>
    <s v="No root cause"/>
    <s v="No root cause"/>
    <s v="No root cause"/>
    <x v="3"/>
    <s v=""/>
    <s v="OST_264"/>
    <m/>
    <s v=""/>
  </r>
  <r>
    <s v="Odza"/>
    <s v="CTR_099"/>
    <s v="Yaounde"/>
    <s v="IHS"/>
    <s v="Grid-Gen"/>
    <s v="CENTRE"/>
    <s v="Yaounde"/>
    <s v="ZTE"/>
    <n v="0"/>
    <n v="0"/>
    <n v="0"/>
    <n v="0"/>
    <n v="0"/>
    <n v="0"/>
    <n v="0"/>
    <n v="0"/>
    <n v="0"/>
    <n v="0"/>
    <n v="0"/>
    <n v="0"/>
    <n v="0"/>
    <n v="0"/>
    <n v="0"/>
    <n v="0"/>
    <n v="4.4409345010315909E-3"/>
    <n v="0"/>
    <n v="0"/>
    <n v="0"/>
    <n v="0"/>
    <n v="0"/>
    <n v="0"/>
    <n v="0"/>
    <m/>
    <n v="0"/>
    <n v="0"/>
    <n v="0"/>
    <n v="0"/>
    <n v="0"/>
    <x v="0"/>
    <m/>
    <s v="No root cause"/>
    <s v="No root cause"/>
    <s v="No root cause"/>
    <x v="3"/>
    <s v=""/>
    <s v="CTR_099"/>
    <m/>
    <s v=""/>
  </r>
  <r>
    <s v="Meguia"/>
    <s v="OST_029"/>
    <s v="NORD-OUEST"/>
    <s v="IHS"/>
    <s v="Gen Only"/>
    <s v="OUEST"/>
    <s v="Meguia"/>
    <s v="NOKIA"/>
    <n v="0"/>
    <n v="0"/>
    <n v="0"/>
    <n v="0"/>
    <n v="1.6051570485658829E-3"/>
    <n v="0"/>
    <n v="0"/>
    <n v="0"/>
    <n v="0"/>
    <n v="0"/>
    <n v="0"/>
    <n v="0"/>
    <n v="0"/>
    <n v="0"/>
    <n v="0"/>
    <n v="1.9637134630585587"/>
    <n v="2.1402093980876723E-3"/>
    <n v="0"/>
    <n v="0"/>
    <n v="0"/>
    <n v="0"/>
    <n v="0"/>
    <n v="0"/>
    <n v="0"/>
    <m/>
    <n v="0"/>
    <n v="0"/>
    <n v="0"/>
    <n v="0"/>
    <n v="0"/>
    <x v="0"/>
    <m/>
    <s v="No root cause"/>
    <s v="No root cause"/>
    <s v="No root cause"/>
    <x v="3"/>
    <s v=""/>
    <s v="OST_029"/>
    <m/>
    <s v=""/>
  </r>
  <r>
    <s v="Bafou-Balepe-IHS"/>
    <s v="OST_255"/>
    <s v="OUEST"/>
    <s v="IHS"/>
    <s v="Grid-Gen"/>
    <s v="OUEST"/>
    <s v="Loung"/>
    <s v="Huawei"/>
    <n v="0"/>
    <n v="0"/>
    <n v="0"/>
    <n v="0"/>
    <n v="0"/>
    <n v="0"/>
    <n v="0"/>
    <n v="0"/>
    <n v="0"/>
    <n v="0"/>
    <n v="0"/>
    <n v="0"/>
    <n v="0"/>
    <n v="8.9175391586979543E-5"/>
    <n v="0.71072787094822698"/>
    <n v="0"/>
    <n v="2.140209398087508E-3"/>
    <n v="0"/>
    <n v="0"/>
    <n v="0"/>
    <n v="0"/>
    <n v="0"/>
    <n v="0"/>
    <n v="0"/>
    <m/>
    <n v="0"/>
    <n v="0"/>
    <n v="0"/>
    <n v="0"/>
    <n v="0"/>
    <x v="0"/>
    <m/>
    <s v="No root cause"/>
    <s v="No root cause"/>
    <s v="No root cause"/>
    <x v="3"/>
    <s v="(05-10-2026 ocm ran 12h) Power status check Ongoing"/>
    <s v="OST_255"/>
    <m/>
    <s v=""/>
  </r>
  <r>
    <s v="Fokoue"/>
    <s v="OST_059"/>
    <s v="OUEST"/>
    <s v="IHS"/>
    <s v="Grid-Gen"/>
    <s v="OUEST"/>
    <s v="Fokoue"/>
    <s v="Huawei"/>
    <n v="0"/>
    <n v="0"/>
    <n v="0"/>
    <n v="0"/>
    <n v="0"/>
    <n v="0"/>
    <n v="0"/>
    <n v="0"/>
    <n v="0"/>
    <n v="0"/>
    <n v="0"/>
    <n v="0"/>
    <n v="0"/>
    <n v="0"/>
    <n v="3.2638193320834508E-2"/>
    <n v="0"/>
    <n v="2.140209398087508E-3"/>
    <n v="0"/>
    <n v="0"/>
    <n v="0"/>
    <n v="0"/>
    <n v="0"/>
    <n v="0"/>
    <n v="0"/>
    <m/>
    <n v="0"/>
    <n v="0"/>
    <n v="0"/>
    <n v="0"/>
    <n v="0"/>
    <x v="0"/>
    <m/>
    <s v="PDH"/>
    <s v="TX ISSUE"/>
    <s v="ODU HS"/>
    <x v="1"/>
    <s v="(05-10-2026  groupe whatsapp incident ) impacted by OST_059_H_Fokoue  ,Defaut  de l'ODU sur le site de Bafou corruption de la MIB a Fokoue|| Action :remplacement de l'ODU a Bafou , configuration de la MIB sur le site de Fokoue..;..;(05-10-2026 ocm ran 12h) P2 Incident at OST_059_H_Fokoue: FME sur site de Bafou travaux en cours "/>
    <s v="OST_059"/>
    <s v=" impacted by OST_059_H_Fokoue  ,Defaut  de l'ODU sur le site de Bafou corruption de la MIB a Fokoue|| Action :remplacement de l'ODU a Bafou , configuration de la MIB sur le site de Fokoue"/>
    <s v="(05-10-2026  groupe whatsapp incident ) impacted by OST_059_H_Fokoue  ,Defaut  de l'ODU sur le site de Bafou corruption de la MIB a Fokoue|| Action :remplacement de l'ODU a Bafou , configuration de la MIB sur le site de Fokoue"/>
  </r>
  <r>
    <s v="Fokoue-IHS"/>
    <s v="OST_139"/>
    <s v="OUEST"/>
    <s v="IHS"/>
    <s v="Grid-Gen"/>
    <s v="OUEST"/>
    <s v="Fokoue"/>
    <s v="Huawei"/>
    <n v="0"/>
    <n v="0"/>
    <n v="0"/>
    <n v="0"/>
    <n v="0"/>
    <n v="0"/>
    <n v="0"/>
    <n v="0"/>
    <n v="0"/>
    <n v="0"/>
    <n v="0"/>
    <n v="0"/>
    <n v="0"/>
    <n v="0"/>
    <n v="0.18222099516883394"/>
    <n v="0.10007262443890842"/>
    <n v="1.9618586149135497E-3"/>
    <n v="0"/>
    <n v="0"/>
    <n v="0"/>
    <n v="0"/>
    <n v="0"/>
    <n v="0"/>
    <n v="0"/>
    <m/>
    <n v="0"/>
    <n v="0"/>
    <n v="0"/>
    <n v="0"/>
    <n v="0"/>
    <x v="0"/>
    <m/>
    <s v="PDH"/>
    <s v="TX ISSUE"/>
    <s v="ODU HS"/>
    <x v="1"/>
    <s v="(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s v="(05-10-2026  groupe whatsapp incident ) impacted by OST_059_H_Fokoue  ,Defaut  de l'ODU sur le site de Bafou corruption de la MIB a Fokoue|| Action :remplacement de l'ODU a Bafou , configuration de la MIB sur le site de Fokoue"/>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m/>
    <n v="0"/>
    <n v="0"/>
    <n v="0"/>
    <n v="0"/>
    <n v="0"/>
    <x v="0"/>
    <m/>
    <s v="No root cause"/>
    <s v="No root cause"/>
    <s v="No root cause"/>
    <x v="3"/>
    <s v=""/>
    <s v="ADM_014"/>
    <m/>
    <s v=""/>
  </r>
  <r>
    <s v="Bafou-Zinkop"/>
    <s v="OST_069"/>
    <s v="OUEST"/>
    <s v="IHS"/>
    <s v="Grid-Gen"/>
    <s v="OUEST"/>
    <s v="Bafou"/>
    <s v="Huawei"/>
    <n v="0"/>
    <n v="0"/>
    <n v="0"/>
    <n v="0"/>
    <n v="0"/>
    <n v="0"/>
    <n v="0"/>
    <n v="0"/>
    <n v="0"/>
    <n v="0"/>
    <n v="0"/>
    <n v="0"/>
    <n v="0"/>
    <n v="0"/>
    <n v="0.71161962486409669"/>
    <n v="0"/>
    <n v="1.9618586149135497E-3"/>
    <n v="0"/>
    <n v="0"/>
    <n v="0"/>
    <n v="0"/>
    <n v="0"/>
    <n v="0"/>
    <n v="0"/>
    <m/>
    <n v="0"/>
    <n v="0"/>
    <n v="0"/>
    <n v="0"/>
    <n v="0"/>
    <x v="0"/>
    <m/>
    <s v="No root cause"/>
    <s v="No root cause"/>
    <s v="No root cause"/>
    <x v="3"/>
    <s v="(05-10-2026 ocm ran 12h) Power status check Ongoing"/>
    <s v="OST_069"/>
    <m/>
    <s v=""/>
  </r>
  <r>
    <s v="Bafou"/>
    <s v="OST_017"/>
    <s v="OUEST"/>
    <s v="IHS"/>
    <s v="Grid-Gen"/>
    <s v="OUEST"/>
    <s v="Bafou"/>
    <s v="Huawei"/>
    <n v="0"/>
    <n v="0"/>
    <n v="0"/>
    <n v="0"/>
    <n v="0"/>
    <n v="0"/>
    <n v="0"/>
    <n v="0"/>
    <n v="0"/>
    <n v="0"/>
    <n v="0"/>
    <n v="0"/>
    <n v="0"/>
    <n v="0"/>
    <n v="0"/>
    <n v="0"/>
    <n v="1.8726832233265697E-3"/>
    <n v="0"/>
    <n v="0"/>
    <n v="0"/>
    <n v="0"/>
    <n v="0"/>
    <n v="0"/>
    <n v="0"/>
    <m/>
    <n v="0"/>
    <n v="0"/>
    <n v="0"/>
    <n v="0"/>
    <n v="0"/>
    <x v="0"/>
    <m/>
    <s v="No root cause"/>
    <s v="No root cause"/>
    <s v="No root cause"/>
    <x v="3"/>
    <s v=""/>
    <s v="OST_017"/>
    <m/>
    <s v=""/>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m/>
    <n v="0"/>
    <n v="0"/>
    <n v="0"/>
    <n v="0"/>
    <n v="0"/>
    <x v="0"/>
    <m/>
    <s v="AKTIVCO"/>
    <s v="POWER ISSUE"/>
    <s v="AKTIVCO Defaut GE &amp; Power Cabinet"/>
    <x v="0"/>
    <s v="(05-10-2026 ticket): INC-20260510-00013539...Grid Outage"/>
    <s v="NRD_155"/>
    <m/>
    <s v=""/>
  </r>
  <r>
    <s v="Bafou-Badzifeng"/>
    <s v="OST_108"/>
    <s v="OUEST"/>
    <s v="IHS"/>
    <s v="Grid-Gen"/>
    <s v="OUEST"/>
    <s v="Bafou"/>
    <s v="Huawei"/>
    <n v="0"/>
    <n v="0"/>
    <n v="0"/>
    <n v="0"/>
    <n v="0"/>
    <n v="0"/>
    <n v="0"/>
    <n v="0"/>
    <n v="0"/>
    <n v="0"/>
    <n v="0"/>
    <n v="0"/>
    <n v="0"/>
    <n v="0"/>
    <n v="0"/>
    <n v="0"/>
    <n v="1.6051570485656314E-3"/>
    <n v="0"/>
    <n v="0"/>
    <n v="0"/>
    <n v="0"/>
    <n v="0"/>
    <n v="0"/>
    <n v="0"/>
    <m/>
    <n v="0"/>
    <n v="0"/>
    <n v="0"/>
    <n v="0"/>
    <n v="0"/>
    <x v="0"/>
    <m/>
    <s v="No root cause"/>
    <s v="No root cause"/>
    <s v="No root cause"/>
    <x v="3"/>
    <s v="(05-10-2026 ocm ran 12h) Power status check Ongoing"/>
    <s v="OST_108"/>
    <m/>
    <s v=""/>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n v="0"/>
    <n v="0"/>
    <m/>
    <n v="0"/>
    <n v="0"/>
    <n v="0"/>
    <n v="0"/>
    <n v="0"/>
    <x v="0"/>
    <m/>
    <s v="No root cause"/>
    <s v="No root cause"/>
    <s v="No root cause"/>
    <x v="3"/>
    <s v=""/>
    <s v="EXN_113"/>
    <m/>
    <s v=""/>
  </r>
  <r>
    <s v="Ndop"/>
    <s v="NRO_006"/>
    <s v="NORD-OUEST"/>
    <s v="IHS"/>
    <s v="Grid-Hybrid-Gen"/>
    <s v="NORD-OUEST"/>
    <s v="Ndop"/>
    <s v="Huawei"/>
    <n v="0"/>
    <n v="0"/>
    <n v="0"/>
    <n v="0"/>
    <n v="0"/>
    <n v="0"/>
    <n v="0"/>
    <n v="0"/>
    <n v="0"/>
    <n v="0"/>
    <n v="0"/>
    <n v="0"/>
    <n v="0"/>
    <n v="2.4969109644354268E-4"/>
    <n v="0"/>
    <n v="0"/>
    <n v="5.3505234952187721E-4"/>
    <n v="0"/>
    <n v="0"/>
    <n v="0"/>
    <n v="0"/>
    <n v="0"/>
    <n v="0"/>
    <n v="0"/>
    <m/>
    <n v="0"/>
    <n v="0"/>
    <n v="0"/>
    <n v="0"/>
    <n v="0"/>
    <x v="0"/>
    <m/>
    <s v="No root cause"/>
    <s v="No root cause"/>
    <s v="No root cause"/>
    <x v="3"/>
    <s v=""/>
    <s v="NRO_006"/>
    <m/>
    <s v=""/>
  </r>
  <r>
    <s v="Col-Batie-IHS"/>
    <s v="OST_164"/>
    <s v="OUEST"/>
    <s v="IHS"/>
    <s v="Grid-Gen"/>
    <s v="OUEST"/>
    <s v="Batie"/>
    <s v="Huawei"/>
    <n v="0"/>
    <n v="0"/>
    <n v="0"/>
    <n v="0"/>
    <n v="0"/>
    <n v="0"/>
    <n v="0"/>
    <n v="0"/>
    <n v="0"/>
    <n v="0"/>
    <n v="0"/>
    <n v="0"/>
    <n v="0"/>
    <n v="0"/>
    <n v="5.2256779469970005E-3"/>
    <n v="0"/>
    <n v="3.5670156634791817E-4"/>
    <n v="0"/>
    <n v="0"/>
    <n v="0"/>
    <n v="0"/>
    <n v="0"/>
    <n v="0"/>
    <n v="0"/>
    <m/>
    <n v="0"/>
    <n v="0"/>
    <n v="0"/>
    <n v="0"/>
    <n v="0"/>
    <x v="0"/>
    <m/>
    <s v="No root cause"/>
    <s v="No root cause"/>
    <s v="No root cause"/>
    <x v="3"/>
    <s v=""/>
    <s v="OST_164"/>
    <m/>
    <s v=""/>
  </r>
  <r>
    <s v="Bayangam"/>
    <s v="OST_051"/>
    <s v="OUEST"/>
    <s v="IHS"/>
    <s v="Grid-Gen"/>
    <s v="OUEST"/>
    <s v="Bayangam"/>
    <s v="Huawei"/>
    <n v="0"/>
    <n v="0"/>
    <n v="0"/>
    <n v="0"/>
    <n v="0"/>
    <n v="0"/>
    <n v="0"/>
    <n v="0"/>
    <n v="0"/>
    <n v="0"/>
    <n v="0"/>
    <n v="0"/>
    <n v="0"/>
    <n v="1.3316026173334132"/>
    <n v="0"/>
    <n v="0"/>
    <n v="8.9175391586979543E-5"/>
    <n v="0"/>
    <n v="0"/>
    <n v="0"/>
    <n v="0"/>
    <n v="0"/>
    <n v="0"/>
    <n v="0"/>
    <m/>
    <n v="0"/>
    <n v="0"/>
    <n v="0"/>
    <n v="0"/>
    <n v="0"/>
    <x v="0"/>
    <m/>
    <s v="No root cause"/>
    <s v="No root cause"/>
    <s v="No root cause"/>
    <x v="3"/>
    <s v=""/>
    <s v="OST_051"/>
    <m/>
    <s v=""/>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m/>
    <n v="0"/>
    <n v="0"/>
    <n v="0"/>
    <n v="0"/>
    <n v="0"/>
    <x v="0"/>
    <m/>
    <s v="No root cause"/>
    <s v="No root cause"/>
    <s v="No root cause"/>
    <x v="3"/>
    <s v=""/>
    <s v="NRO_126"/>
    <m/>
    <s v=""/>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n v="0"/>
    <n v="0"/>
    <m/>
    <n v="0"/>
    <n v="0"/>
    <n v="0"/>
    <n v="0"/>
    <n v="0"/>
    <x v="0"/>
    <m/>
    <s v="No root cause"/>
    <s v="No root cause"/>
    <s v="No root cause"/>
    <x v="3"/>
    <s v=""/>
    <s v="SUD_224"/>
    <m/>
    <s v=""/>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n v="0"/>
    <n v="0"/>
    <m/>
    <n v="0"/>
    <n v="0"/>
    <n v="0"/>
    <n v="0"/>
    <n v="0"/>
    <x v="0"/>
    <m/>
    <s v="No root cause"/>
    <s v="No root cause"/>
    <s v="No root cause"/>
    <x v="3"/>
    <s v=""/>
    <s v="LIT_103"/>
    <m/>
    <s v=""/>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n v="0"/>
    <n v="0"/>
    <m/>
    <n v="0"/>
    <n v="0"/>
    <n v="0"/>
    <n v="0"/>
    <n v="0"/>
    <x v="0"/>
    <m/>
    <s v="No root cause"/>
    <s v="No root cause"/>
    <s v="No root cause"/>
    <x v="3"/>
    <s v=""/>
    <s v="CTR_771"/>
    <m/>
    <s v=""/>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m/>
    <n v="0"/>
    <n v="0"/>
    <n v="0"/>
    <n v="0"/>
    <n v="0"/>
    <x v="0"/>
    <m/>
    <s v="No root cause"/>
    <s v="No root cause"/>
    <s v="No root cause"/>
    <x v="3"/>
    <s v=""/>
    <s v="CTR_831"/>
    <m/>
    <s v=""/>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m/>
    <n v="0"/>
    <n v="0"/>
    <n v="0"/>
    <n v="0"/>
    <n v="0"/>
    <x v="0"/>
    <m/>
    <s v="No root cause"/>
    <s v="No root cause"/>
    <s v="No root cause"/>
    <x v="3"/>
    <s v=""/>
    <s v="LIT_584"/>
    <m/>
    <s v=""/>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m/>
    <n v="0"/>
    <n v="0"/>
    <n v="0"/>
    <n v="0"/>
    <n v="0"/>
    <x v="0"/>
    <m/>
    <s v="No root cause"/>
    <s v="No root cause"/>
    <s v="No root cause"/>
    <x v="3"/>
    <s v=""/>
    <s v="LIT_871"/>
    <m/>
    <s v=""/>
  </r>
  <r>
    <s v="Bonassama"/>
    <s v="LIT_435"/>
    <s v="Douala"/>
    <s v="IHS"/>
    <s v="Grid-Gen"/>
    <s v="LITTORAL"/>
    <s v="Douala"/>
    <s v="ZTE"/>
    <n v="0"/>
    <n v="0"/>
    <n v="0"/>
    <n v="0"/>
    <n v="0"/>
    <n v="1.3079176333279103"/>
    <n v="0"/>
    <n v="0"/>
    <n v="0"/>
    <n v="0"/>
    <n v="0"/>
    <n v="0"/>
    <n v="0"/>
    <n v="0"/>
    <n v="0"/>
    <n v="3.6955352378343385"/>
    <n v="0"/>
    <n v="0"/>
    <n v="0"/>
    <n v="0"/>
    <n v="0"/>
    <n v="0"/>
    <n v="0"/>
    <n v="0"/>
    <m/>
    <n v="0"/>
    <n v="0"/>
    <n v="0"/>
    <n v="0"/>
    <n v="0"/>
    <x v="0"/>
    <m/>
    <s v="No root cause"/>
    <s v="No root cause"/>
    <s v="No root cause"/>
    <x v="3"/>
    <s v=""/>
    <s v="LIT_435"/>
    <m/>
    <s v=""/>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m/>
    <n v="0"/>
    <n v="0"/>
    <n v="0"/>
    <n v="0"/>
    <n v="0"/>
    <x v="0"/>
    <m/>
    <s v="No root cause"/>
    <s v="No root cause"/>
    <s v="No root cause"/>
    <x v="3"/>
    <s v=""/>
    <s v="LIT_862"/>
    <m/>
    <s v=""/>
  </r>
  <r>
    <s v="Yelwa-MTN-IHS"/>
    <s v="NRD_097"/>
    <s v="Garoua"/>
    <s v="IHS"/>
    <s v="Grid-Gen"/>
    <s v="NORD"/>
    <s v="Garoua"/>
    <s v="Huawei"/>
    <n v="0"/>
    <n v="0"/>
    <n v="0"/>
    <n v="0"/>
    <n v="0"/>
    <n v="0"/>
    <n v="0"/>
    <n v="0"/>
    <n v="0"/>
    <n v="0"/>
    <n v="0"/>
    <n v="6.1638030664920258"/>
    <n v="0"/>
    <n v="3.1816531262752084"/>
    <n v="6.1638030664920258"/>
    <n v="2.5550533197501379"/>
    <n v="0"/>
    <n v="0"/>
    <n v="0"/>
    <n v="0"/>
    <n v="0"/>
    <n v="0"/>
    <n v="0"/>
    <n v="0"/>
    <m/>
    <n v="0"/>
    <n v="0"/>
    <n v="0"/>
    <n v="0"/>
    <n v="0"/>
    <x v="0"/>
    <m/>
    <s v="No root cause"/>
    <s v="No root cause"/>
    <s v="No root cause"/>
    <x v="3"/>
    <s v=""/>
    <s v="NRD_097"/>
    <m/>
    <s v=""/>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m/>
    <n v="0"/>
    <n v="0"/>
    <n v="0"/>
    <n v="0"/>
    <n v="0"/>
    <x v="0"/>
    <m/>
    <s v="No root cause"/>
    <s v="No root cause"/>
    <s v="No root cause"/>
    <x v="3"/>
    <s v=""/>
    <s v="LIT_181"/>
    <m/>
    <s v=""/>
  </r>
  <r>
    <s v="Mendong-Vallee2-MTN-IHS"/>
    <s v="CTR_521"/>
    <s v="Yaounde"/>
    <s v="IHS"/>
    <s v="Grid-Gen"/>
    <s v="CENTRE"/>
    <s v="Yaounde"/>
    <s v="ZTE"/>
    <n v="0"/>
    <n v="0"/>
    <n v="1.5275031175716891"/>
    <n v="1.5374015860378438"/>
    <n v="0"/>
    <n v="0"/>
    <n v="0"/>
    <n v="0"/>
    <n v="0"/>
    <n v="0"/>
    <n v="0"/>
    <n v="0"/>
    <n v="0"/>
    <n v="0"/>
    <n v="0"/>
    <n v="2.0181282870049344"/>
    <n v="0"/>
    <n v="0"/>
    <n v="0"/>
    <n v="0"/>
    <n v="0"/>
    <n v="0"/>
    <n v="0"/>
    <n v="0"/>
    <m/>
    <n v="0"/>
    <n v="0"/>
    <n v="0"/>
    <n v="0"/>
    <n v="0"/>
    <x v="0"/>
    <m/>
    <s v="No root cause"/>
    <s v="No root cause"/>
    <s v="No root cause"/>
    <x v="3"/>
    <s v=""/>
    <s v="CTR_521"/>
    <m/>
    <s v=""/>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m/>
    <n v="0"/>
    <n v="0"/>
    <n v="0"/>
    <n v="0"/>
    <n v="0"/>
    <x v="0"/>
    <m/>
    <s v="No root cause"/>
    <s v="No root cause"/>
    <s v="No root cause"/>
    <x v="3"/>
    <s v=""/>
    <s v="CTR_872"/>
    <m/>
    <s v=""/>
  </r>
  <r>
    <s v="Edea-Q-Haoussa"/>
    <s v="LIT_000"/>
    <s v="LITTORAL"/>
    <s v="CAMUSAT"/>
    <s v="Grid-Gen"/>
    <s v="LITTORAL"/>
    <s v="Edea"/>
    <s v="ZTE"/>
    <n v="0"/>
    <n v="0"/>
    <n v="0"/>
    <n v="0"/>
    <n v="0"/>
    <n v="1.4397366971717844"/>
    <n v="0"/>
    <n v="0"/>
    <n v="0"/>
    <n v="0"/>
    <n v="0"/>
    <n v="0"/>
    <n v="0"/>
    <n v="0"/>
    <n v="0"/>
    <n v="1.9259209321039961"/>
    <n v="0"/>
    <n v="0"/>
    <n v="0"/>
    <n v="0"/>
    <n v="0"/>
    <n v="0"/>
    <n v="0"/>
    <n v="0"/>
    <m/>
    <n v="0"/>
    <n v="0"/>
    <n v="0"/>
    <n v="0"/>
    <n v="0"/>
    <x v="0"/>
    <m/>
    <s v="No root cause"/>
    <s v="No root cause"/>
    <s v="No root cause"/>
    <x v="3"/>
    <s v=""/>
    <s v="LIT_000"/>
    <m/>
    <s v=""/>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m/>
    <n v="0"/>
    <n v="0"/>
    <n v="0"/>
    <n v="0"/>
    <n v="0"/>
    <x v="0"/>
    <m/>
    <s v="No root cause"/>
    <s v="No root cause"/>
    <s v="No root cause"/>
    <x v="3"/>
    <s v=""/>
    <s v="OST_233"/>
    <m/>
    <s v=""/>
  </r>
  <r>
    <s v="Meyo"/>
    <s v="CTR_320"/>
    <s v="Yaounde"/>
    <s v="IHS"/>
    <s v="Grid-Gen"/>
    <s v="CENTRE"/>
    <s v="Yaounde"/>
    <s v="ZTE"/>
    <n v="0"/>
    <n v="0"/>
    <n v="0"/>
    <n v="0"/>
    <n v="0"/>
    <n v="0"/>
    <n v="0"/>
    <n v="0"/>
    <n v="0"/>
    <n v="0"/>
    <n v="1.551651813613444E-3"/>
    <n v="0"/>
    <n v="0"/>
    <n v="0"/>
    <n v="0"/>
    <n v="1.656468568884778"/>
    <n v="0"/>
    <n v="0"/>
    <n v="0"/>
    <n v="0"/>
    <n v="0"/>
    <n v="0"/>
    <n v="0"/>
    <n v="0"/>
    <m/>
    <n v="0"/>
    <n v="0"/>
    <n v="0"/>
    <n v="0"/>
    <n v="0"/>
    <x v="0"/>
    <m/>
    <s v="No root cause"/>
    <s v="No root cause"/>
    <s v="No root cause"/>
    <x v="3"/>
    <s v=""/>
    <s v="CTR_320"/>
    <m/>
    <s v=""/>
  </r>
  <r>
    <s v="Garoua-H-Plateau"/>
    <s v="NRD_175"/>
    <s v="Garoua"/>
    <s v="CAMUSAT"/>
    <s v="Good Grid + GE"/>
    <s v="NORD"/>
    <s v="Garoua"/>
    <s v="Huawei"/>
    <n v="0"/>
    <n v="0"/>
    <n v="0"/>
    <n v="0"/>
    <n v="3.0474798320934391"/>
    <n v="0"/>
    <n v="0"/>
    <n v="0"/>
    <n v="0"/>
    <n v="0"/>
    <n v="0"/>
    <n v="1.4687186994375527"/>
    <n v="0"/>
    <n v="0"/>
    <n v="1.4687186994375527"/>
    <n v="1.3763329937534421"/>
    <n v="0"/>
    <n v="0"/>
    <n v="0"/>
    <n v="0"/>
    <n v="0"/>
    <n v="0"/>
    <n v="0"/>
    <n v="0"/>
    <m/>
    <n v="0"/>
    <n v="0"/>
    <n v="0"/>
    <n v="0"/>
    <n v="0"/>
    <x v="0"/>
    <m/>
    <s v="No root cause"/>
    <s v="No root cause"/>
    <s v="No root cause"/>
    <x v="3"/>
    <s v=""/>
    <s v="NRD_175"/>
    <m/>
    <s v=""/>
  </r>
  <r>
    <s v="Bonamatoumbe"/>
    <s v="LIT_203"/>
    <s v="Douala"/>
    <s v="IHS"/>
    <s v="Grid-Gen"/>
    <s v="LITTORAL"/>
    <s v="Douala"/>
    <s v="ZTE"/>
    <n v="0"/>
    <n v="0"/>
    <n v="0"/>
    <n v="0"/>
    <n v="3.6918612117009128E-2"/>
    <n v="0"/>
    <n v="0"/>
    <n v="0"/>
    <n v="0"/>
    <n v="0"/>
    <n v="0"/>
    <n v="0"/>
    <n v="0"/>
    <n v="0"/>
    <n v="0"/>
    <n v="1.1680192790062582"/>
    <n v="0"/>
    <n v="0"/>
    <n v="0"/>
    <n v="0"/>
    <n v="0"/>
    <n v="0"/>
    <n v="0"/>
    <n v="0"/>
    <m/>
    <n v="0"/>
    <n v="0"/>
    <n v="0"/>
    <n v="0"/>
    <n v="0"/>
    <x v="0"/>
    <m/>
    <s v="No root cause"/>
    <s v="No root cause"/>
    <s v="No root cause"/>
    <x v="3"/>
    <s v=""/>
    <s v="LIT_203"/>
    <m/>
    <s v=""/>
  </r>
  <r>
    <s v="Maroua-Zokok-Laddeo-IHS"/>
    <s v="EXN_170"/>
    <s v="Maroua"/>
    <s v="IHS"/>
    <s v="Grid-Gen"/>
    <s v="EXTREME-NORD"/>
    <s v="Maroua"/>
    <s v="Huawei"/>
    <n v="0"/>
    <n v="0"/>
    <n v="0"/>
    <n v="0"/>
    <n v="0"/>
    <n v="0"/>
    <n v="0"/>
    <n v="0"/>
    <n v="0"/>
    <n v="0.56465857952875431"/>
    <n v="0"/>
    <n v="0"/>
    <n v="0"/>
    <n v="0"/>
    <n v="0"/>
    <n v="1.0312242283118314"/>
    <n v="0"/>
    <n v="0"/>
    <n v="0"/>
    <n v="0"/>
    <n v="0"/>
    <n v="0"/>
    <n v="0"/>
    <n v="0"/>
    <m/>
    <n v="0"/>
    <n v="0"/>
    <n v="0"/>
    <n v="0"/>
    <n v="0"/>
    <x v="0"/>
    <m/>
    <s v="No root cause"/>
    <s v="No root cause"/>
    <s v="No root cause"/>
    <x v="3"/>
    <s v=""/>
    <s v="EXN_170"/>
    <m/>
    <s v=""/>
  </r>
  <r>
    <s v="Ndoumkain"/>
    <s v="OST_207"/>
    <s v="OUEST"/>
    <s v="IHS"/>
    <s v="Grid-Gen"/>
    <s v="OUEST"/>
    <s v="Ndoumkain"/>
    <s v="Huawei"/>
    <n v="0"/>
    <n v="0"/>
    <n v="0"/>
    <n v="0"/>
    <n v="0"/>
    <n v="0"/>
    <n v="0"/>
    <n v="0"/>
    <n v="0"/>
    <n v="0"/>
    <n v="0"/>
    <n v="0"/>
    <n v="0"/>
    <n v="0"/>
    <n v="1.6693633305082565"/>
    <n v="0.87106522502161599"/>
    <n v="0"/>
    <n v="0"/>
    <n v="0"/>
    <n v="0"/>
    <n v="0"/>
    <n v="0"/>
    <n v="0"/>
    <n v="0"/>
    <m/>
    <n v="0"/>
    <n v="0"/>
    <n v="0"/>
    <n v="0"/>
    <n v="0"/>
    <x v="0"/>
    <m/>
    <s v="IHS"/>
    <s v="POWER ISSUE"/>
    <s v="Defaut GE &amp; Power Cabinet"/>
    <x v="0"/>
    <s v="(hourly IHS): 10/05/2026 16:58 1:09:44 No com FME Brice is on the way; ETA 06:15 PM."/>
    <s v="OST_207"/>
    <m/>
    <s v=""/>
  </r>
  <r>
    <s v="Poli-Ville-IHS"/>
    <s v="NRD_119"/>
    <s v="NORD"/>
    <s v="IHS"/>
    <s v="Grid-Gen"/>
    <s v="NORD"/>
    <s v="Poli"/>
    <s v="Huawei"/>
    <n v="0"/>
    <n v="0"/>
    <n v="0"/>
    <n v="0"/>
    <n v="0"/>
    <n v="0"/>
    <n v="0"/>
    <n v="0"/>
    <n v="0"/>
    <n v="0"/>
    <n v="0"/>
    <n v="0"/>
    <n v="0"/>
    <n v="0"/>
    <n v="0"/>
    <n v="0.83535939823018956"/>
    <n v="0"/>
    <n v="0"/>
    <n v="0"/>
    <n v="0"/>
    <n v="0"/>
    <n v="0"/>
    <n v="0"/>
    <n v="0"/>
    <m/>
    <n v="0"/>
    <n v="0"/>
    <n v="0"/>
    <n v="0"/>
    <n v="0"/>
    <x v="0"/>
    <m/>
    <s v="IHS"/>
    <s v="POWER ISSUE"/>
    <s v="Defaut GE &amp; Power Cabinet"/>
    <x v="0"/>
    <s v="(hourly IHS): 10/05/2026 16:00 3:14:04 0.9 Grid only site, No space to deploy MDG/Awaiting Grid return"/>
    <s v="NRD_119"/>
    <m/>
    <s v=""/>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m/>
    <n v="0"/>
    <n v="0"/>
    <n v="0"/>
    <n v="0"/>
    <n v="0"/>
    <x v="0"/>
    <m/>
    <s v="No root cause"/>
    <s v="No root cause"/>
    <s v="No root cause"/>
    <x v="3"/>
    <s v=""/>
    <s v="EXN_147"/>
    <m/>
    <s v=""/>
  </r>
  <r>
    <s v="Bibemire"/>
    <s v="NRD_039"/>
    <s v="Garoua"/>
    <s v="IHS"/>
    <s v="Grid-Gen"/>
    <s v="NORD"/>
    <s v="Garoua"/>
    <s v="Huawei"/>
    <n v="0"/>
    <n v="0"/>
    <n v="4.9849043897121546E-2"/>
    <n v="2.7582305319419111"/>
    <n v="0"/>
    <n v="0"/>
    <n v="0"/>
    <n v="0"/>
    <n v="0"/>
    <n v="0"/>
    <n v="0"/>
    <n v="0"/>
    <n v="0"/>
    <n v="0"/>
    <n v="0"/>
    <n v="0.72455005664420868"/>
    <n v="0"/>
    <n v="0.46620894721672901"/>
    <n v="0"/>
    <n v="0"/>
    <n v="0"/>
    <n v="0"/>
    <n v="0"/>
    <n v="0"/>
    <m/>
    <n v="0"/>
    <n v="0"/>
    <n v="0"/>
    <n v="0"/>
    <n v="0"/>
    <x v="0"/>
    <m/>
    <s v="No root cause"/>
    <s v="No root cause"/>
    <s v="No root cause"/>
    <x v="3"/>
    <s v=""/>
    <s v="NRD_039"/>
    <m/>
    <s v=""/>
  </r>
  <r>
    <s v="Ekie-Sud-IHS"/>
    <s v="CTR_647"/>
    <s v="Yaounde"/>
    <s v="IHS"/>
    <s v="Grid-Gen"/>
    <s v="CENTRE"/>
    <s v="Yaounde"/>
    <s v="ZTE"/>
    <n v="0"/>
    <n v="0"/>
    <n v="0"/>
    <n v="0"/>
    <n v="0"/>
    <n v="0"/>
    <n v="0"/>
    <n v="0"/>
    <n v="13.695574475006634"/>
    <n v="0"/>
    <n v="0"/>
    <n v="0"/>
    <n v="0"/>
    <n v="0"/>
    <n v="0"/>
    <n v="0.57002693810229121"/>
    <n v="0"/>
    <n v="0"/>
    <n v="0"/>
    <n v="0"/>
    <n v="0"/>
    <n v="0"/>
    <n v="0"/>
    <n v="0"/>
    <m/>
    <n v="0"/>
    <n v="0"/>
    <n v="0"/>
    <n v="0"/>
    <n v="0"/>
    <x v="0"/>
    <m/>
    <s v="No root cause"/>
    <s v="No root cause"/>
    <s v="No root cause"/>
    <x v="3"/>
    <s v=""/>
    <s v="CTR_647"/>
    <m/>
    <s v=""/>
  </r>
  <r>
    <s v="Bangang-Fokam-IHS"/>
    <s v="OST_212"/>
    <s v="OUEST"/>
    <s v="IHS"/>
    <s v="Grid-Gen"/>
    <s v="OUEST"/>
    <s v="Bangang"/>
    <s v="Huawei"/>
    <n v="0"/>
    <n v="0"/>
    <n v="0"/>
    <n v="0"/>
    <n v="0"/>
    <n v="0"/>
    <n v="0"/>
    <n v="0"/>
    <n v="0"/>
    <n v="0"/>
    <n v="0"/>
    <n v="0"/>
    <n v="0"/>
    <n v="0"/>
    <n v="0"/>
    <n v="0.56148393558825782"/>
    <n v="0"/>
    <n v="0"/>
    <n v="0"/>
    <n v="0"/>
    <n v="0"/>
    <n v="0"/>
    <n v="0"/>
    <n v="0"/>
    <m/>
    <n v="0"/>
    <n v="0"/>
    <n v="0"/>
    <n v="0"/>
    <n v="0"/>
    <x v="0"/>
    <m/>
    <s v="No root cause"/>
    <s v="No root cause"/>
    <s v="No root cause"/>
    <x v="3"/>
    <s v=""/>
    <s v="OST_212"/>
    <m/>
    <s v=""/>
  </r>
  <r>
    <s v="Foumban-Njiyouom"/>
    <s v="OST_137"/>
    <s v="OUEST"/>
    <s v="IHS"/>
    <s v="Grid-Gen"/>
    <s v="OUEST"/>
    <s v="Foumban"/>
    <s v="Huawei"/>
    <n v="0"/>
    <n v="0"/>
    <n v="0"/>
    <n v="0"/>
    <n v="0"/>
    <n v="0"/>
    <n v="0"/>
    <n v="0"/>
    <n v="0"/>
    <n v="0"/>
    <n v="0"/>
    <n v="0"/>
    <n v="0"/>
    <n v="0"/>
    <n v="0"/>
    <n v="0.49492342330773648"/>
    <n v="0"/>
    <n v="0"/>
    <n v="0"/>
    <n v="0"/>
    <n v="0"/>
    <n v="0"/>
    <n v="0"/>
    <n v="0"/>
    <m/>
    <n v="0"/>
    <n v="0"/>
    <n v="0"/>
    <n v="0"/>
    <n v="0"/>
    <x v="0"/>
    <m/>
    <s v="No root cause"/>
    <s v="No root cause"/>
    <s v="No root cause"/>
    <x v="3"/>
    <s v=""/>
    <s v="OST_137"/>
    <m/>
    <s v=""/>
  </r>
  <r>
    <s v="Bamendou-II"/>
    <s v="OST_310"/>
    <s v="OUEST"/>
    <s v="ESCO"/>
    <s v="Medium Grid + GE"/>
    <s v="OUEST"/>
    <s v="Bamendou"/>
    <s v="Huawei"/>
    <n v="0"/>
    <n v="0"/>
    <n v="0"/>
    <n v="0"/>
    <n v="0"/>
    <n v="0"/>
    <n v="0"/>
    <n v="0"/>
    <n v="0"/>
    <n v="0"/>
    <n v="0"/>
    <n v="0"/>
    <n v="0"/>
    <n v="0"/>
    <n v="0"/>
    <n v="0.47705267483370578"/>
    <n v="0"/>
    <n v="0"/>
    <n v="0"/>
    <n v="0"/>
    <n v="0"/>
    <n v="0"/>
    <n v="0"/>
    <n v="0"/>
    <m/>
    <n v="0"/>
    <n v="0"/>
    <n v="0"/>
    <n v="0"/>
    <n v="0"/>
    <x v="0"/>
    <m/>
    <s v="No root cause"/>
    <s v="No root cause"/>
    <s v="No root cause"/>
    <x v="3"/>
    <s v=""/>
    <s v="OST_310"/>
    <m/>
    <s v=""/>
  </r>
  <r>
    <s v="Bon-Marche-IHS"/>
    <s v="ADM_178"/>
    <s v="ADAMAOUA"/>
    <m/>
    <m/>
    <s v="ADAMAOUA"/>
    <s v="Banyo"/>
    <s v="Huawei"/>
    <n v="0"/>
    <n v="0"/>
    <n v="0"/>
    <n v="0"/>
    <n v="0"/>
    <n v="0"/>
    <n v="0"/>
    <n v="0"/>
    <n v="0"/>
    <n v="0"/>
    <n v="0"/>
    <n v="0"/>
    <n v="0"/>
    <n v="0"/>
    <n v="0"/>
    <n v="0.35848507417965775"/>
    <n v="0"/>
    <n v="0"/>
    <n v="0"/>
    <n v="0"/>
    <n v="0"/>
    <n v="0"/>
    <n v="0"/>
    <n v="0"/>
    <m/>
    <n v="0"/>
    <n v="0"/>
    <n v="0"/>
    <n v="0"/>
    <n v="0"/>
    <x v="0"/>
    <m/>
    <s v="No root cause"/>
    <s v="No root cause"/>
    <s v="No root cause"/>
    <x v="3"/>
    <s v=""/>
    <s v="ADM_178"/>
    <m/>
    <s v=""/>
  </r>
  <r>
    <s v="Bberi-Q-Princes-II"/>
    <s v="LIT_444"/>
    <s v="Douala"/>
    <s v="IHS"/>
    <s v="Grid-Gen"/>
    <s v="LITTORAL"/>
    <s v="Douala"/>
    <s v="ZTE"/>
    <n v="0"/>
    <n v="0"/>
    <n v="0"/>
    <n v="4.2804187961750177E-4"/>
    <n v="0"/>
    <n v="0"/>
    <n v="0"/>
    <n v="0"/>
    <n v="0"/>
    <n v="0"/>
    <n v="0"/>
    <n v="0"/>
    <n v="0"/>
    <n v="3.7453664466531404E-4"/>
    <n v="0"/>
    <n v="0.30961695958999336"/>
    <n v="0"/>
    <n v="0"/>
    <n v="0"/>
    <n v="0"/>
    <n v="0"/>
    <n v="0"/>
    <n v="0"/>
    <n v="0"/>
    <m/>
    <n v="0"/>
    <n v="0"/>
    <n v="0"/>
    <n v="0"/>
    <n v="0"/>
    <x v="0"/>
    <m/>
    <s v="No root cause"/>
    <s v="No root cause"/>
    <s v="No root cause"/>
    <x v="3"/>
    <s v=""/>
    <s v="LIT_444"/>
    <m/>
    <s v=""/>
  </r>
  <r>
    <s v="Missellele"/>
    <s v="LIT_178"/>
    <s v="SUD-OUEST"/>
    <s v="IHS"/>
    <s v="Grid-Gen"/>
    <s v="LITTORAL"/>
    <s v="misselele"/>
    <s v="Huawei"/>
    <n v="0"/>
    <n v="0"/>
    <n v="0"/>
    <n v="0"/>
    <n v="0"/>
    <n v="0"/>
    <n v="0"/>
    <n v="0"/>
    <n v="0"/>
    <n v="0"/>
    <n v="0"/>
    <n v="0"/>
    <n v="0"/>
    <n v="0"/>
    <n v="0"/>
    <n v="0.22784312550473268"/>
    <n v="0"/>
    <n v="0"/>
    <n v="0"/>
    <n v="0"/>
    <n v="0"/>
    <n v="0"/>
    <n v="0"/>
    <n v="0"/>
    <m/>
    <n v="0"/>
    <n v="0"/>
    <n v="0"/>
    <n v="0"/>
    <n v="0"/>
    <x v="0"/>
    <m/>
    <s v="No root cause"/>
    <s v="No root cause"/>
    <s v="No root cause"/>
    <x v="3"/>
    <s v=""/>
    <s v="LIT_178"/>
    <m/>
    <s v=""/>
  </r>
  <r>
    <s v="Badenkop"/>
    <s v="OST_258"/>
    <s v="OUEST"/>
    <s v="CAMUSAT"/>
    <s v="Good Grid + GE"/>
    <s v="OUEST"/>
    <s v="Badenkop"/>
    <s v="Huawei"/>
    <n v="0"/>
    <n v="0"/>
    <n v="0"/>
    <n v="0"/>
    <n v="0"/>
    <n v="0"/>
    <n v="0"/>
    <n v="0"/>
    <n v="0"/>
    <n v="0"/>
    <n v="0"/>
    <n v="0"/>
    <n v="0"/>
    <n v="0"/>
    <n v="0.1317120533739688"/>
    <n v="0.19463420967774156"/>
    <n v="0"/>
    <n v="0"/>
    <n v="0"/>
    <n v="0"/>
    <n v="0"/>
    <n v="0"/>
    <n v="0"/>
    <n v="0"/>
    <m/>
    <n v="0"/>
    <n v="0"/>
    <n v="0"/>
    <n v="0"/>
    <n v="0"/>
    <x v="0"/>
    <m/>
    <s v="No root cause"/>
    <s v="No root cause"/>
    <s v="No root cause"/>
    <x v="3"/>
    <s v=""/>
    <s v="OST_258"/>
    <m/>
    <s v=""/>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n v="0"/>
    <n v="0"/>
    <m/>
    <n v="0"/>
    <n v="0"/>
    <n v="0"/>
    <n v="0"/>
    <n v="0"/>
    <x v="0"/>
    <m/>
    <s v="No root cause"/>
    <s v="No root cause"/>
    <s v="No root cause"/>
    <x v="3"/>
    <s v=""/>
    <s v="EXN_356"/>
    <m/>
    <s v=""/>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n v="0"/>
    <n v="0"/>
    <m/>
    <n v="0"/>
    <n v="0"/>
    <n v="0"/>
    <n v="0"/>
    <n v="0"/>
    <x v="0"/>
    <m/>
    <s v="No root cause"/>
    <s v="No root cause"/>
    <s v="No root cause"/>
    <x v="3"/>
    <s v="(05-10-2026 ticket): INC-20260510-00014861...Others"/>
    <s v="EXN_250"/>
    <m/>
    <s v=""/>
  </r>
  <r>
    <s v="Kombou-IHS"/>
    <s v="OST_265"/>
    <s v="NORD-OUEST"/>
    <s v="IHS"/>
    <s v="Grid-Gen"/>
    <s v="OUEST"/>
    <s v="Kombou"/>
    <s v="Huawei"/>
    <n v="0"/>
    <n v="0"/>
    <n v="0"/>
    <n v="0"/>
    <n v="0"/>
    <n v="0"/>
    <n v="0"/>
    <n v="0"/>
    <n v="0"/>
    <n v="0"/>
    <n v="0"/>
    <n v="0"/>
    <n v="0"/>
    <n v="0"/>
    <n v="0"/>
    <n v="0.16040869438665881"/>
    <n v="0"/>
    <n v="0"/>
    <n v="0"/>
    <n v="0"/>
    <n v="0"/>
    <n v="0"/>
    <n v="0"/>
    <n v="0"/>
    <m/>
    <n v="0"/>
    <n v="0"/>
    <n v="0"/>
    <n v="0"/>
    <n v="0"/>
    <x v="0"/>
    <m/>
    <s v="No root cause"/>
    <s v="No root cause"/>
    <s v="No root cause"/>
    <x v="3"/>
    <s v=""/>
    <s v="OST_265"/>
    <m/>
    <s v=""/>
  </r>
  <r>
    <s v="Bata"/>
    <s v="ADM_027"/>
    <s v="ADAMAOUA"/>
    <s v="IHS"/>
    <s v="Solar-Grid-Gen"/>
    <s v="ADAMAOUA"/>
    <s v="Bata"/>
    <s v="NOKIA"/>
    <n v="0"/>
    <n v="0"/>
    <n v="0"/>
    <n v="0"/>
    <n v="0"/>
    <n v="0"/>
    <n v="0"/>
    <n v="0"/>
    <n v="0"/>
    <n v="3.4814715937128843E-2"/>
    <n v="4.4479868197211093E-2"/>
    <n v="0"/>
    <n v="0"/>
    <n v="0"/>
    <n v="0"/>
    <n v="0.15005992348472294"/>
    <n v="0"/>
    <n v="0"/>
    <n v="0"/>
    <n v="0"/>
    <n v="0"/>
    <n v="0"/>
    <n v="0"/>
    <n v="0"/>
    <m/>
    <n v="0"/>
    <n v="0"/>
    <n v="0"/>
    <n v="0"/>
    <n v="0"/>
    <x v="0"/>
    <m/>
    <s v="IHS"/>
    <s v="POWER ISSUE"/>
    <s v="Defaut GE &amp; Power Cabinet"/>
    <x v="0"/>
    <s v="(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392...Grid Outage"/>
    <s v="ADM_027"/>
    <m/>
    <s v=""/>
  </r>
  <r>
    <s v="Souza"/>
    <s v="LIT_016"/>
    <s v="LITTORAL"/>
    <m/>
    <m/>
    <s v="LITTORAL"/>
    <s v="Souza"/>
    <s v="ZTE"/>
    <n v="0"/>
    <n v="0"/>
    <n v="0"/>
    <n v="0"/>
    <n v="0"/>
    <n v="0"/>
    <n v="0"/>
    <n v="0"/>
    <n v="0"/>
    <n v="0"/>
    <n v="0"/>
    <n v="0"/>
    <n v="0"/>
    <n v="0"/>
    <n v="0"/>
    <n v="0.14656867361235959"/>
    <n v="0"/>
    <n v="0"/>
    <n v="0"/>
    <n v="0"/>
    <n v="0"/>
    <n v="0"/>
    <n v="0"/>
    <n v="0"/>
    <m/>
    <n v="0"/>
    <n v="0"/>
    <n v="0"/>
    <n v="0"/>
    <n v="0"/>
    <x v="0"/>
    <m/>
    <s v="No root cause"/>
    <s v="No root cause"/>
    <s v="No root cause"/>
    <x v="3"/>
    <s v=""/>
    <s v="LIT_016"/>
    <m/>
    <s v=""/>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m/>
    <n v="0"/>
    <n v="0"/>
    <n v="0"/>
    <n v="0"/>
    <n v="0"/>
    <x v="0"/>
    <m/>
    <s v="No root cause"/>
    <s v="No root cause"/>
    <s v="No root cause"/>
    <x v="3"/>
    <s v=""/>
    <s v="LIT_773"/>
    <m/>
    <s v=""/>
  </r>
  <r>
    <s v="Talla-Kribi-IHS"/>
    <s v="LIT_504"/>
    <s v="LITTORAL"/>
    <s v="IHS"/>
    <s v="Grid-Gen"/>
    <s v="LITTORAL"/>
    <s v="Kribi"/>
    <s v="ZTE"/>
    <n v="0"/>
    <n v="0"/>
    <n v="0"/>
    <n v="0"/>
    <n v="0"/>
    <n v="0"/>
    <n v="0"/>
    <n v="0"/>
    <n v="0"/>
    <n v="0"/>
    <n v="0"/>
    <n v="0"/>
    <n v="0"/>
    <n v="0"/>
    <n v="0"/>
    <n v="0.10274788618651787"/>
    <n v="0"/>
    <n v="0"/>
    <n v="0"/>
    <n v="0"/>
    <n v="0"/>
    <n v="0"/>
    <n v="0"/>
    <n v="0"/>
    <m/>
    <n v="0"/>
    <n v="0"/>
    <n v="0"/>
    <n v="0"/>
    <n v="0"/>
    <x v="0"/>
    <m/>
    <s v="No root cause"/>
    <s v="No root cause"/>
    <s v="No root cause"/>
    <x v="3"/>
    <s v=""/>
    <s v="LIT_504"/>
    <m/>
    <s v=""/>
  </r>
  <r>
    <s v="Bangangte-Lycee-Classique-IHS"/>
    <s v="OST_266"/>
    <s v="OUEST"/>
    <s v="IHS"/>
    <s v="Grid-Gen"/>
    <s v="OUEST"/>
    <s v="Bangangte"/>
    <s v="Huawei"/>
    <n v="0"/>
    <n v="0"/>
    <n v="0"/>
    <n v="0"/>
    <n v="0"/>
    <n v="0"/>
    <n v="0"/>
    <n v="0"/>
    <n v="0"/>
    <n v="0"/>
    <n v="0"/>
    <n v="0"/>
    <n v="0"/>
    <n v="0"/>
    <n v="0"/>
    <n v="9.9323551149577805E-2"/>
    <n v="0"/>
    <n v="0"/>
    <n v="0"/>
    <n v="0"/>
    <n v="0"/>
    <n v="0"/>
    <n v="0"/>
    <n v="0"/>
    <m/>
    <n v="0"/>
    <n v="0"/>
    <n v="0"/>
    <n v="0"/>
    <n v="0"/>
    <x v="0"/>
    <m/>
    <s v="No root cause"/>
    <s v="No root cause"/>
    <s v="No root cause"/>
    <x v="3"/>
    <s v=""/>
    <s v="OST_266"/>
    <m/>
    <s v=""/>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m/>
    <n v="0"/>
    <n v="0"/>
    <n v="0"/>
    <n v="0"/>
    <n v="0"/>
    <x v="0"/>
    <m/>
    <s v="No root cause"/>
    <s v="No root cause"/>
    <s v="No root cause"/>
    <x v="3"/>
    <s v=""/>
    <s v="LIT_583"/>
    <m/>
    <s v=""/>
  </r>
  <r>
    <s v="Yoyo-New"/>
    <s v="LIT_536"/>
    <s v="LITTORAL"/>
    <s v="IHS"/>
    <s v="Hybrid-Gen"/>
    <s v="LITTORAL"/>
    <s v="Yoyo"/>
    <s v="NOKIA"/>
    <n v="0"/>
    <n v="0"/>
    <n v="0"/>
    <n v="0"/>
    <n v="0"/>
    <n v="0.23718993460223825"/>
    <n v="0"/>
    <n v="2.8934958451594647E-2"/>
    <n v="0"/>
    <n v="0"/>
    <n v="0"/>
    <n v="2.4969109644353612E-3"/>
    <n v="3.2101194760234701E-2"/>
    <n v="2.3346814240537601E-2"/>
    <n v="2.4969109644353608E-3"/>
    <n v="5.7038288720772698E-2"/>
    <n v="0"/>
    <n v="0"/>
    <n v="0"/>
    <n v="0"/>
    <n v="0"/>
    <n v="0"/>
    <n v="0"/>
    <n v="0"/>
    <m/>
    <n v="0"/>
    <n v="0"/>
    <n v="0"/>
    <n v="0"/>
    <n v="0"/>
    <x v="0"/>
    <m/>
    <s v="No root cause"/>
    <s v="No root cause"/>
    <s v="No root cause"/>
    <x v="3"/>
    <s v=""/>
    <s v="LIT_536"/>
    <m/>
    <s v=""/>
  </r>
  <r>
    <s v="Armee-de-l-AIR-IHS"/>
    <s v="LIT_748"/>
    <s v="Douala"/>
    <m/>
    <m/>
    <s v="LITTORAL"/>
    <s v="Douala"/>
    <s v="ZTE"/>
    <n v="0"/>
    <n v="0"/>
    <n v="0"/>
    <n v="0"/>
    <n v="0"/>
    <n v="0"/>
    <n v="0"/>
    <n v="0"/>
    <n v="0"/>
    <n v="0"/>
    <n v="0"/>
    <n v="0"/>
    <n v="0"/>
    <n v="0"/>
    <n v="0"/>
    <n v="4.8939454902934221E-2"/>
    <n v="0"/>
    <n v="0"/>
    <n v="0"/>
    <n v="0"/>
    <n v="0"/>
    <n v="0"/>
    <n v="0"/>
    <n v="0"/>
    <m/>
    <n v="0"/>
    <n v="0"/>
    <n v="0"/>
    <n v="0"/>
    <n v="0"/>
    <x v="0"/>
    <m/>
    <s v="No root cause"/>
    <s v="No root cause"/>
    <s v="No root cause"/>
    <x v="3"/>
    <s v=""/>
    <s v="LIT_748"/>
    <m/>
    <s v=""/>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n v="0"/>
    <n v="0"/>
    <m/>
    <n v="0"/>
    <n v="0"/>
    <n v="0"/>
    <n v="0"/>
    <n v="0"/>
    <x v="0"/>
    <m/>
    <s v="No root cause"/>
    <s v="No root cause"/>
    <s v="No root cause"/>
    <x v="3"/>
    <s v=""/>
    <s v="NRD_190"/>
    <m/>
    <s v=""/>
  </r>
  <r>
    <s v="Muyuka"/>
    <s v="SUO_012"/>
    <s v="SUD-OUEST"/>
    <s v="IHS"/>
    <s v="Grid-Gen"/>
    <s v="SUD-OUEST"/>
    <s v="Muyuka"/>
    <s v="Huawei"/>
    <n v="0"/>
    <n v="0"/>
    <n v="0"/>
    <n v="0"/>
    <n v="0"/>
    <n v="0"/>
    <n v="0"/>
    <n v="0"/>
    <n v="0"/>
    <n v="0"/>
    <n v="0"/>
    <n v="0"/>
    <n v="0"/>
    <n v="0.52930945430367571"/>
    <n v="0"/>
    <n v="3.5955517887870152E-2"/>
    <n v="0"/>
    <n v="0"/>
    <n v="0"/>
    <n v="0"/>
    <n v="0"/>
    <n v="0"/>
    <n v="0"/>
    <n v="0"/>
    <m/>
    <n v="0"/>
    <n v="0"/>
    <n v="0"/>
    <n v="0"/>
    <n v="0"/>
    <x v="0"/>
    <m/>
    <s v="No root cause"/>
    <s v="No root cause"/>
    <s v="No root cause"/>
    <x v="3"/>
    <s v=""/>
    <s v="SUO_012"/>
    <m/>
    <s v=""/>
  </r>
  <r>
    <s v="Bamoungoum"/>
    <s v="OST_274"/>
    <s v="OUEST"/>
    <s v="CAMUSAT"/>
    <s v="Good Grid + GE"/>
    <s v="OUEST"/>
    <s v="Bamoungoum"/>
    <s v="Huawei"/>
    <n v="0"/>
    <n v="0"/>
    <n v="0"/>
    <n v="0"/>
    <n v="0"/>
    <n v="0"/>
    <n v="0"/>
    <n v="0"/>
    <n v="0"/>
    <n v="0"/>
    <n v="0"/>
    <n v="0"/>
    <n v="0"/>
    <n v="0"/>
    <n v="0"/>
    <n v="2.125941335433592E-2"/>
    <n v="0"/>
    <n v="0"/>
    <n v="0"/>
    <n v="0"/>
    <n v="0"/>
    <n v="0"/>
    <n v="0"/>
    <n v="0"/>
    <m/>
    <n v="0"/>
    <n v="0"/>
    <n v="0"/>
    <n v="0"/>
    <n v="0"/>
    <x v="0"/>
    <m/>
    <s v="No root cause"/>
    <s v="No root cause"/>
    <s v="No root cause"/>
    <x v="3"/>
    <s v=""/>
    <s v="OST_274"/>
    <m/>
    <s v=""/>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m/>
    <n v="0"/>
    <n v="0"/>
    <n v="0"/>
    <n v="0"/>
    <n v="0"/>
    <x v="0"/>
    <m/>
    <s v="No root cause"/>
    <s v="No root cause"/>
    <s v="No root cause"/>
    <x v="3"/>
    <s v=""/>
    <s v="OST_120"/>
    <m/>
    <s v=""/>
  </r>
  <r>
    <s v="Bamendjou-MTN"/>
    <s v="OST_044"/>
    <s v="OUEST"/>
    <s v="IHS"/>
    <s v="Grid-Gen"/>
    <s v="OUEST"/>
    <s v="Bamendjou"/>
    <s v="Huawei"/>
    <n v="0"/>
    <n v="0"/>
    <n v="0"/>
    <n v="0"/>
    <n v="0"/>
    <n v="0"/>
    <n v="0"/>
    <n v="0"/>
    <n v="0"/>
    <n v="0"/>
    <n v="0"/>
    <n v="0"/>
    <n v="0"/>
    <n v="0"/>
    <n v="0"/>
    <n v="1.5998065250704126E-2"/>
    <n v="0"/>
    <n v="0"/>
    <n v="0"/>
    <n v="0"/>
    <n v="0"/>
    <n v="0"/>
    <n v="0"/>
    <n v="0"/>
    <m/>
    <n v="0"/>
    <n v="0"/>
    <n v="0"/>
    <n v="0"/>
    <n v="0"/>
    <x v="0"/>
    <m/>
    <s v="No root cause"/>
    <s v="No root cause"/>
    <s v="No root cause"/>
    <x v="3"/>
    <s v=""/>
    <s v="OST_044"/>
    <m/>
    <s v=""/>
  </r>
  <r>
    <s v="Bahouan-IHS"/>
    <s v="OST_300"/>
    <s v="OUEST"/>
    <s v="HIS"/>
    <s v="Grid-Gen"/>
    <s v="OUEST"/>
    <s v="Bahouan"/>
    <s v="Huawei"/>
    <n v="0"/>
    <n v="0"/>
    <n v="0"/>
    <n v="0"/>
    <n v="0"/>
    <n v="0"/>
    <n v="0"/>
    <n v="0"/>
    <n v="0"/>
    <n v="0"/>
    <n v="0"/>
    <n v="0"/>
    <n v="0"/>
    <n v="0"/>
    <n v="0"/>
    <n v="1.5498683057817042E-2"/>
    <n v="0"/>
    <n v="0"/>
    <n v="0"/>
    <n v="0"/>
    <n v="0"/>
    <n v="0"/>
    <n v="0"/>
    <n v="0"/>
    <m/>
    <n v="0"/>
    <n v="0"/>
    <n v="0"/>
    <n v="0"/>
    <n v="0"/>
    <x v="0"/>
    <m/>
    <s v="No root cause"/>
    <s v="No root cause"/>
    <s v="No root cause"/>
    <x v="3"/>
    <s v=""/>
    <s v="OST_300"/>
    <m/>
    <s v=""/>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m/>
    <n v="0"/>
    <n v="0"/>
    <n v="0"/>
    <n v="0"/>
    <n v="0"/>
    <x v="0"/>
    <m/>
    <s v="No root cause"/>
    <s v="No root cause"/>
    <s v="No root cause"/>
    <x v="3"/>
    <s v=""/>
    <s v="ADM_174"/>
    <m/>
    <s v=""/>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n v="0"/>
    <n v="0"/>
    <m/>
    <n v="0"/>
    <n v="0"/>
    <n v="0"/>
    <n v="0"/>
    <n v="0"/>
    <x v="0"/>
    <m/>
    <s v="No root cause"/>
    <s v="No root cause"/>
    <s v="No root cause"/>
    <x v="3"/>
    <s v=""/>
    <s v="NRD_022"/>
    <m/>
    <s v=""/>
  </r>
  <r>
    <s v="Banyo"/>
    <s v="ADM_006"/>
    <s v="ADAMAOUA"/>
    <s v="CAMUSAT"/>
    <s v="Bad Grid + GE"/>
    <s v="ADAMAOUA"/>
    <s v="Banyo"/>
    <s v="Huawei"/>
    <n v="0"/>
    <n v="0"/>
    <n v="0"/>
    <n v="0"/>
    <n v="0"/>
    <n v="0"/>
    <n v="0"/>
    <n v="0"/>
    <n v="0"/>
    <n v="0"/>
    <n v="0"/>
    <n v="0"/>
    <n v="0"/>
    <n v="0"/>
    <n v="0"/>
    <n v="7.3123821101323226E-3"/>
    <n v="0"/>
    <n v="0"/>
    <n v="0"/>
    <n v="0"/>
    <n v="0"/>
    <n v="0"/>
    <n v="0"/>
    <n v="0"/>
    <m/>
    <n v="0"/>
    <n v="0"/>
    <n v="0"/>
    <n v="0"/>
    <n v="0"/>
    <x v="0"/>
    <m/>
    <s v="No root cause"/>
    <s v="No root cause"/>
    <s v="No root cause"/>
    <x v="3"/>
    <s v=""/>
    <s v="ADM_006"/>
    <m/>
    <s v=""/>
  </r>
  <r>
    <s v="Bangam-IHS"/>
    <s v="OST_211"/>
    <s v="OUEST"/>
    <s v="IHS"/>
    <s v="Grid-Gen"/>
    <s v="OUEST"/>
    <s v="Bangam"/>
    <s v="Huawei"/>
    <n v="0"/>
    <n v="0"/>
    <n v="0"/>
    <n v="0"/>
    <n v="0"/>
    <n v="0"/>
    <n v="0"/>
    <n v="0"/>
    <n v="0"/>
    <n v="0"/>
    <n v="0"/>
    <n v="0"/>
    <n v="0"/>
    <n v="0"/>
    <n v="0"/>
    <n v="6.9378454654670059E-3"/>
    <n v="0"/>
    <n v="0"/>
    <n v="0"/>
    <n v="0"/>
    <n v="0"/>
    <n v="0"/>
    <n v="0"/>
    <n v="0"/>
    <m/>
    <n v="0"/>
    <n v="0"/>
    <n v="0"/>
    <n v="0"/>
    <n v="0"/>
    <x v="0"/>
    <m/>
    <s v="No root cause"/>
    <s v="No root cause"/>
    <s v="No root cause"/>
    <x v="3"/>
    <s v=""/>
    <s v="OST_211"/>
    <m/>
    <s v=""/>
  </r>
  <r>
    <s v="Bonaloka-IHS"/>
    <s v="LIT_156"/>
    <s v="Douala"/>
    <s v="IHS"/>
    <s v="Grid-Gen"/>
    <s v="LITTORAL"/>
    <s v="Douala"/>
    <s v="ZTE"/>
    <n v="0"/>
    <n v="0"/>
    <n v="0"/>
    <n v="0"/>
    <n v="0"/>
    <n v="0"/>
    <n v="0"/>
    <n v="0"/>
    <n v="0"/>
    <n v="0"/>
    <n v="0"/>
    <n v="0"/>
    <n v="0"/>
    <n v="0"/>
    <n v="0"/>
    <n v="3.3529947236703274E-3"/>
    <n v="0"/>
    <n v="0"/>
    <n v="0"/>
    <n v="0"/>
    <n v="0"/>
    <n v="0"/>
    <n v="0"/>
    <n v="0"/>
    <m/>
    <n v="0"/>
    <n v="0"/>
    <n v="0"/>
    <n v="0"/>
    <n v="0"/>
    <x v="0"/>
    <m/>
    <s v="No root cause"/>
    <s v="No root cause"/>
    <s v="No root cause"/>
    <x v="3"/>
    <s v=""/>
    <s v="LIT_156"/>
    <m/>
    <s v=""/>
  </r>
  <r>
    <s v="Crf-Nsam-IHS"/>
    <s v="CTR_159"/>
    <s v="Yaounde"/>
    <s v="IHS"/>
    <s v="Grid-Gen"/>
    <s v="CENTRE"/>
    <s v="Yaounde"/>
    <s v="ZTE"/>
    <n v="0"/>
    <n v="0"/>
    <n v="0"/>
    <n v="0"/>
    <n v="0"/>
    <n v="0"/>
    <n v="0"/>
    <n v="0"/>
    <n v="0"/>
    <n v="0"/>
    <n v="0"/>
    <n v="20.569909226585398"/>
    <n v="10.968412649493624"/>
    <n v="13.868556899607057"/>
    <n v="20.569909226585398"/>
    <n v="0"/>
    <n v="0"/>
    <n v="0"/>
    <n v="0"/>
    <n v="0"/>
    <n v="0"/>
    <n v="0"/>
    <n v="0"/>
    <n v="0"/>
    <m/>
    <n v="0"/>
    <n v="0"/>
    <n v="0"/>
    <n v="0"/>
    <n v="0"/>
    <x v="0"/>
    <m/>
    <s v="No root cause"/>
    <s v="No root cause"/>
    <s v="No root cause"/>
    <x v="3"/>
    <s v=""/>
    <s v="CTR_159"/>
    <m/>
    <s v=""/>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n v="0"/>
    <n v="0"/>
    <m/>
    <n v="0"/>
    <n v="0"/>
    <n v="0"/>
    <n v="0"/>
    <n v="0"/>
    <x v="0"/>
    <m/>
    <s v="No root cause"/>
    <s v="No root cause"/>
    <s v="No root cause"/>
    <x v="3"/>
    <s v=""/>
    <s v="LIT_183"/>
    <m/>
    <s v=""/>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4.6213541532903575"/>
    <n v="4.6214076585253103"/>
    <n v="4.6214611637602614"/>
    <n v="4.6213541532903575"/>
    <n v="0"/>
    <n v="0"/>
    <n v="0"/>
    <n v="0"/>
    <n v="0"/>
    <n v="0"/>
    <n v="0"/>
    <n v="0"/>
    <n v="0"/>
    <m/>
    <n v="0"/>
    <n v="0"/>
    <n v="0"/>
    <n v="0"/>
    <n v="0"/>
    <x v="0"/>
    <m/>
    <s v="No root cause"/>
    <s v="No root cause"/>
    <s v="No root cause"/>
    <x v="3"/>
    <s v=""/>
    <s v="NRD_015"/>
    <m/>
    <s v=""/>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n v="0"/>
    <n v="0"/>
    <m/>
    <n v="0"/>
    <n v="0"/>
    <n v="0"/>
    <n v="0"/>
    <n v="0"/>
    <x v="0"/>
    <m/>
    <s v="No root cause"/>
    <s v="No root cause"/>
    <s v="No root cause"/>
    <x v="3"/>
    <s v=""/>
    <s v="CTR_474"/>
    <m/>
    <s v=""/>
  </r>
  <r>
    <s v="Bansoa-II"/>
    <s v="OST_299"/>
    <s v="OUEST"/>
    <s v="CAMUSAT"/>
    <s v="Hybrid Solar - S3"/>
    <s v="OUEST"/>
    <s v="Bansoa"/>
    <s v="Huawei"/>
    <n v="0"/>
    <n v="0"/>
    <n v="0"/>
    <n v="0"/>
    <n v="0"/>
    <n v="0"/>
    <n v="0"/>
    <n v="0"/>
    <n v="0"/>
    <n v="0"/>
    <n v="0"/>
    <n v="0"/>
    <n v="0"/>
    <n v="0"/>
    <n v="3.2897515359569449"/>
    <n v="0"/>
    <n v="0"/>
    <n v="0"/>
    <n v="0"/>
    <n v="0"/>
    <n v="0"/>
    <n v="0"/>
    <n v="0"/>
    <n v="0"/>
    <m/>
    <n v="0"/>
    <n v="0"/>
    <n v="0"/>
    <n v="0"/>
    <n v="0"/>
    <x v="0"/>
    <m/>
    <s v="No root cause"/>
    <s v="No root cause"/>
    <s v="No root cause"/>
    <x v="3"/>
    <s v=""/>
    <s v="OST_299"/>
    <m/>
    <s v=""/>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n v="0"/>
    <n v="0"/>
    <m/>
    <n v="0"/>
    <n v="0"/>
    <n v="0"/>
    <n v="0"/>
    <n v="0"/>
    <x v="0"/>
    <m/>
    <s v="No root cause"/>
    <s v="No root cause"/>
    <s v="No root cause"/>
    <x v="3"/>
    <s v=""/>
    <s v="LIT_548"/>
    <m/>
    <s v=""/>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n v="0"/>
    <n v="0"/>
    <m/>
    <n v="0"/>
    <n v="0"/>
    <n v="0"/>
    <n v="0"/>
    <n v="0"/>
    <x v="0"/>
    <m/>
    <s v="No root cause"/>
    <s v="No root cause"/>
    <s v="No root cause"/>
    <x v="3"/>
    <s v=""/>
    <s v="LIT_321"/>
    <m/>
    <s v=""/>
  </r>
  <r>
    <s v="Bansoa-IHS"/>
    <s v="OST_151"/>
    <s v="OUEST"/>
    <s v="IHS"/>
    <s v="Grid-Gen"/>
    <s v="OUEST"/>
    <s v="Bansoa"/>
    <s v="Huawei"/>
    <n v="0"/>
    <n v="0"/>
    <n v="0"/>
    <n v="0"/>
    <n v="0"/>
    <n v="0"/>
    <n v="0"/>
    <n v="0"/>
    <n v="0"/>
    <n v="0"/>
    <n v="0"/>
    <n v="0"/>
    <n v="0"/>
    <n v="0"/>
    <n v="2.5522353773759896"/>
    <n v="0"/>
    <n v="0"/>
    <n v="0"/>
    <n v="0"/>
    <n v="0"/>
    <n v="0"/>
    <n v="0"/>
    <n v="0"/>
    <n v="0"/>
    <m/>
    <n v="0"/>
    <n v="0"/>
    <n v="0"/>
    <n v="0"/>
    <n v="0"/>
    <x v="0"/>
    <m/>
    <s v="No root cause"/>
    <s v="No root cause"/>
    <s v="No root cause"/>
    <x v="3"/>
    <s v=""/>
    <s v="OST_151"/>
    <m/>
    <s v=""/>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n v="0"/>
    <n v="0"/>
    <m/>
    <n v="0"/>
    <n v="0"/>
    <n v="0"/>
    <n v="0"/>
    <n v="0"/>
    <x v="0"/>
    <m/>
    <s v="No root cause"/>
    <s v="No root cause"/>
    <s v="No root cause"/>
    <x v="3"/>
    <s v=""/>
    <s v="CTR_080"/>
    <m/>
    <s v=""/>
  </r>
  <r>
    <s v="Garoua-Foulbere"/>
    <s v="NRD_045"/>
    <s v="Garoua"/>
    <s v="IHS"/>
    <s v="Grid-Gen"/>
    <s v="NORD"/>
    <s v="Garoua"/>
    <s v="Huawei"/>
    <n v="0"/>
    <n v="0"/>
    <n v="0"/>
    <n v="0"/>
    <n v="0"/>
    <n v="0"/>
    <n v="0"/>
    <n v="0"/>
    <n v="0"/>
    <n v="2.2788771320052623"/>
    <n v="0"/>
    <n v="1.0555691102150768"/>
    <n v="0"/>
    <n v="0.98146435980629665"/>
    <n v="1.0555691102150768"/>
    <n v="0"/>
    <n v="0"/>
    <n v="0"/>
    <n v="0"/>
    <n v="0"/>
    <n v="0"/>
    <n v="0"/>
    <n v="0"/>
    <n v="0"/>
    <m/>
    <n v="0"/>
    <n v="0"/>
    <n v="0"/>
    <n v="0"/>
    <n v="0"/>
    <x v="0"/>
    <m/>
    <s v="No root cause"/>
    <s v="No root cause"/>
    <s v="No root cause"/>
    <x v="3"/>
    <s v=""/>
    <s v="NRD_045"/>
    <m/>
    <s v=""/>
  </r>
  <r>
    <s v="Nkolmekong-YDE-HIS"/>
    <s v="CTR_523"/>
    <s v="Yaounde"/>
    <s v="IHS"/>
    <s v="Grid-Gen"/>
    <s v="CENTRE"/>
    <s v="Yaounde"/>
    <s v="ZTE"/>
    <n v="0"/>
    <n v="0"/>
    <n v="0"/>
    <n v="0"/>
    <n v="0"/>
    <n v="0"/>
    <n v="0"/>
    <n v="0"/>
    <n v="5.2906868074639135"/>
    <n v="0"/>
    <n v="7.785011685543311E-2"/>
    <n v="1.0123368803737094"/>
    <n v="0"/>
    <n v="0"/>
    <n v="1.0123368803737094"/>
    <n v="0"/>
    <n v="0"/>
    <n v="0"/>
    <n v="0"/>
    <n v="0"/>
    <n v="0"/>
    <n v="0"/>
    <n v="0"/>
    <n v="0"/>
    <m/>
    <n v="0"/>
    <n v="0"/>
    <n v="0"/>
    <n v="0"/>
    <n v="0"/>
    <x v="0"/>
    <m/>
    <s v="No root cause"/>
    <s v="No root cause"/>
    <s v="No root cause"/>
    <x v="3"/>
    <s v=""/>
    <s v="CTR_523"/>
    <m/>
    <s v=""/>
  </r>
  <r>
    <s v="China-Embassy-IHS"/>
    <s v="CTR_874"/>
    <s v="Yaounde"/>
    <s v="IHS"/>
    <s v="GridOnly"/>
    <s v="CENTRE"/>
    <s v="Yaounde"/>
    <s v="ZTE"/>
    <n v="0"/>
    <n v="0"/>
    <n v="0"/>
    <n v="0"/>
    <n v="0"/>
    <n v="0"/>
    <n v="0"/>
    <n v="0"/>
    <n v="0"/>
    <n v="0"/>
    <n v="0"/>
    <n v="0.31364768728972425"/>
    <n v="0"/>
    <n v="0"/>
    <n v="0.84003218874934726"/>
    <n v="0"/>
    <n v="0"/>
    <n v="0"/>
    <n v="0"/>
    <n v="0"/>
    <n v="0"/>
    <n v="0"/>
    <n v="0"/>
    <n v="0"/>
    <m/>
    <n v="0"/>
    <n v="0"/>
    <n v="0"/>
    <n v="0"/>
    <n v="0"/>
    <x v="0"/>
    <m/>
    <s v="No root cause"/>
    <s v="No root cause"/>
    <s v="No root cause"/>
    <x v="3"/>
    <s v=""/>
    <s v="CTR_874"/>
    <m/>
    <s v=""/>
  </r>
  <r>
    <s v="Ekoudou-New"/>
    <s v="CTR_539"/>
    <s v="Yaounde"/>
    <s v="IHS"/>
    <s v="Grid-Gen"/>
    <s v="CENTRE"/>
    <s v="Yaounde"/>
    <s v="ZTE"/>
    <n v="0"/>
    <n v="0"/>
    <n v="0"/>
    <n v="0"/>
    <n v="1.5262189919328377"/>
    <n v="0"/>
    <n v="0"/>
    <n v="0"/>
    <n v="0"/>
    <n v="0"/>
    <n v="0"/>
    <n v="0.73485873191166351"/>
    <n v="0"/>
    <n v="0"/>
    <n v="0.73485873191166351"/>
    <n v="0"/>
    <n v="0"/>
    <n v="0"/>
    <n v="0"/>
    <n v="0"/>
    <n v="0"/>
    <n v="0"/>
    <n v="0"/>
    <n v="0"/>
    <m/>
    <n v="0"/>
    <n v="0"/>
    <n v="0"/>
    <n v="0"/>
    <n v="0"/>
    <x v="0"/>
    <m/>
    <s v="No root cause"/>
    <s v="No root cause"/>
    <s v="No root cause"/>
    <x v="3"/>
    <s v=""/>
    <s v="CTR_539"/>
    <m/>
    <s v=""/>
  </r>
  <r>
    <s v="Nyom"/>
    <s v="CTR_381"/>
    <s v="Yaounde"/>
    <s v="IHS"/>
    <s v="Grid-Gen"/>
    <s v="CENTRE"/>
    <s v="Yaounde"/>
    <s v="ZTE"/>
    <n v="0"/>
    <n v="0"/>
    <n v="0"/>
    <n v="0"/>
    <n v="0"/>
    <n v="0"/>
    <n v="0"/>
    <n v="0"/>
    <n v="0"/>
    <n v="0"/>
    <n v="0"/>
    <n v="0.44107932186751786"/>
    <n v="0"/>
    <n v="0"/>
    <n v="0.44107932186751786"/>
    <n v="0"/>
    <n v="0"/>
    <n v="0"/>
    <n v="0"/>
    <n v="0"/>
    <n v="0"/>
    <n v="0"/>
    <n v="0"/>
    <n v="0"/>
    <m/>
    <n v="0"/>
    <n v="0"/>
    <n v="0"/>
    <n v="0"/>
    <n v="0"/>
    <x v="0"/>
    <m/>
    <s v="No root cause"/>
    <s v="No root cause"/>
    <s v="No root cause"/>
    <x v="3"/>
    <s v=""/>
    <s v="CTR_381"/>
    <m/>
    <s v=""/>
  </r>
  <r>
    <s v="Ngd-Maraba-MTN"/>
    <s v="ADM_167"/>
    <s v="Ngaoundere"/>
    <s v="MTN sharing"/>
    <m/>
    <s v="ADAMAOUA"/>
    <s v="Ngaoundere"/>
    <s v="Huawei"/>
    <n v="0"/>
    <n v="0"/>
    <n v="0"/>
    <n v="0"/>
    <n v="0"/>
    <n v="0"/>
    <n v="0"/>
    <n v="0"/>
    <n v="0"/>
    <n v="0"/>
    <n v="0"/>
    <n v="0.40803092174538352"/>
    <n v="2.242778933490853"/>
    <n v="0.72246335248107341"/>
    <n v="0.40803092174538352"/>
    <n v="0"/>
    <n v="0"/>
    <n v="0"/>
    <n v="0"/>
    <n v="0"/>
    <n v="0"/>
    <n v="0"/>
    <n v="0"/>
    <n v="0"/>
    <m/>
    <n v="0"/>
    <n v="0"/>
    <n v="0"/>
    <n v="0"/>
    <n v="0"/>
    <x v="0"/>
    <m/>
    <s v="No root cause"/>
    <s v="No root cause"/>
    <s v="No root cause"/>
    <x v="3"/>
    <s v=""/>
    <s v="ADM_167"/>
    <m/>
    <s v=""/>
  </r>
  <r>
    <s v="Dembo"/>
    <s v="NRD_024"/>
    <s v="NORD"/>
    <s v="IHS"/>
    <s v="Solar-Gen"/>
    <s v="NORD"/>
    <s v="Dembo"/>
    <s v="NOKIA"/>
    <n v="0"/>
    <n v="0"/>
    <n v="0.46621302258272607"/>
    <n v="0"/>
    <n v="0"/>
    <n v="0"/>
    <n v="0"/>
    <n v="0"/>
    <n v="0"/>
    <n v="0"/>
    <n v="0"/>
    <n v="0.39311835192284178"/>
    <n v="0"/>
    <n v="0"/>
    <n v="0.39311835192284178"/>
    <n v="0"/>
    <n v="0"/>
    <n v="0"/>
    <n v="0"/>
    <n v="0"/>
    <n v="0"/>
    <n v="0"/>
    <n v="0"/>
    <n v="0"/>
    <m/>
    <n v="0"/>
    <n v="0"/>
    <n v="0"/>
    <n v="0"/>
    <n v="0"/>
    <x v="0"/>
    <m/>
    <s v="IHS"/>
    <s v="POWER ISSUE"/>
    <s v="Defaut GE &amp; Power Cabinet"/>
    <x v="0"/>
    <s v="(05-10-2026 ticket): INC-20260510-00014434...Grid Outage"/>
    <s v="NRD_024"/>
    <m/>
    <s v=""/>
  </r>
  <r>
    <s v="Ekombitie"/>
    <s v="CTR_387"/>
    <s v="Yaounde"/>
    <s v="IHS"/>
    <s v="Grid-Gen"/>
    <s v="CENTRE"/>
    <s v="Yaounde"/>
    <s v="ZTE"/>
    <n v="0"/>
    <n v="0"/>
    <n v="0"/>
    <n v="0"/>
    <n v="0"/>
    <n v="0"/>
    <n v="0"/>
    <n v="0"/>
    <n v="0"/>
    <n v="0"/>
    <n v="0"/>
    <n v="0.36046476787288878"/>
    <n v="0"/>
    <n v="0"/>
    <n v="0.36046476787288878"/>
    <n v="0"/>
    <n v="0"/>
    <n v="0"/>
    <n v="0"/>
    <n v="0"/>
    <n v="0"/>
    <n v="0"/>
    <n v="0"/>
    <n v="0"/>
    <m/>
    <n v="0"/>
    <n v="0"/>
    <n v="0"/>
    <n v="0"/>
    <n v="0"/>
    <x v="0"/>
    <m/>
    <s v="No root cause"/>
    <s v="No root cause"/>
    <s v="No root cause"/>
    <x v="3"/>
    <s v=""/>
    <s v="CTR_387"/>
    <m/>
    <s v=""/>
  </r>
  <r>
    <s v="Olembe-CAMTEL"/>
    <s v="CTR_861"/>
    <s v="Yaounde"/>
    <s v="ESCO"/>
    <s v="Good Grid no GE - 8h"/>
    <s v="CENTRE"/>
    <s v="Yaounde"/>
    <s v="ZTE"/>
    <n v="0"/>
    <n v="0"/>
    <n v="0"/>
    <n v="0"/>
    <n v="0"/>
    <n v="0"/>
    <n v="0"/>
    <n v="0"/>
    <n v="0"/>
    <n v="0"/>
    <n v="0"/>
    <n v="0.35117269206952567"/>
    <n v="0"/>
    <n v="0"/>
    <n v="0.35117269206952567"/>
    <n v="0"/>
    <n v="0"/>
    <n v="0"/>
    <n v="0"/>
    <n v="0"/>
    <n v="0"/>
    <n v="0"/>
    <n v="0"/>
    <n v="0"/>
    <m/>
    <n v="0"/>
    <n v="0"/>
    <n v="0"/>
    <n v="0"/>
    <n v="0"/>
    <x v="0"/>
    <m/>
    <s v="No root cause"/>
    <s v="No root cause"/>
    <s v="No root cause"/>
    <x v="3"/>
    <s v=""/>
    <s v="CTR_861"/>
    <m/>
    <s v=""/>
  </r>
  <r>
    <s v="Kong-Kong-IHS"/>
    <s v="NRD_070"/>
    <s v="NORD"/>
    <s v="IHS"/>
    <s v="Solar-Gen"/>
    <s v="NORD"/>
    <s v="KongKong"/>
    <s v="NOKIA"/>
    <n v="0"/>
    <n v="9.8098607748450719E-4"/>
    <n v="2.5483726777558637E-2"/>
    <n v="0"/>
    <n v="0"/>
    <n v="0"/>
    <n v="0"/>
    <n v="0.10843379050572668"/>
    <n v="0"/>
    <n v="0"/>
    <n v="0"/>
    <n v="0.30135324048778761"/>
    <n v="0.11792436547633295"/>
    <n v="1.5784864895840522E-2"/>
    <n v="0.30135324048778761"/>
    <n v="0"/>
    <n v="0"/>
    <n v="0"/>
    <n v="0"/>
    <n v="0"/>
    <n v="0"/>
    <n v="0"/>
    <n v="0"/>
    <n v="0"/>
    <m/>
    <n v="0"/>
    <n v="0"/>
    <n v="0"/>
    <n v="0"/>
    <n v="0"/>
    <x v="0"/>
    <m/>
    <s v="No root cause"/>
    <s v="No root cause"/>
    <s v="No root cause"/>
    <x v="3"/>
    <s v="(05-10-2026 ticket): INC-20260510-00014200...Others"/>
    <s v="NRD_070"/>
    <m/>
    <s v=""/>
  </r>
  <r>
    <s v="Maroua-Diarenga"/>
    <s v="EXN_088"/>
    <s v="Maroua"/>
    <s v="IHS"/>
    <s v="Grid-Gen"/>
    <s v="EXTREME-NORD"/>
    <s v="Maroua"/>
    <s v="Huawei"/>
    <n v="0"/>
    <n v="0"/>
    <n v="0"/>
    <n v="0"/>
    <n v="0"/>
    <n v="0"/>
    <n v="0"/>
    <n v="0"/>
    <n v="0"/>
    <n v="0"/>
    <n v="0"/>
    <n v="0.26217565126571984"/>
    <n v="0"/>
    <n v="0"/>
    <n v="0.26217565126571984"/>
    <n v="0"/>
    <n v="0"/>
    <n v="0"/>
    <n v="0"/>
    <n v="0"/>
    <n v="0"/>
    <n v="0"/>
    <n v="0"/>
    <n v="0"/>
    <m/>
    <n v="0"/>
    <n v="0"/>
    <n v="0"/>
    <n v="0"/>
    <n v="0"/>
    <x v="0"/>
    <m/>
    <s v="No root cause"/>
    <s v="No root cause"/>
    <s v="No root cause"/>
    <x v="3"/>
    <s v=""/>
    <s v="EXN_088"/>
    <m/>
    <s v=""/>
  </r>
  <r>
    <s v="Kodek-Djarengol"/>
    <s v="EXN_053"/>
    <s v="Maroua"/>
    <s v="IHS"/>
    <s v="Grid-Gen"/>
    <s v="EXTREME-NORD"/>
    <s v="Maroua"/>
    <s v="Huawei"/>
    <n v="0.27136071659917876"/>
    <n v="0.69431959889622274"/>
    <n v="0"/>
    <n v="0"/>
    <n v="0"/>
    <n v="0"/>
    <n v="0"/>
    <n v="0"/>
    <n v="0"/>
    <n v="0"/>
    <n v="0"/>
    <n v="0.18646574380837422"/>
    <n v="0"/>
    <n v="0"/>
    <n v="0.18646574380837422"/>
    <n v="0"/>
    <n v="0"/>
    <n v="0"/>
    <n v="0"/>
    <n v="0"/>
    <n v="0"/>
    <n v="0"/>
    <n v="0"/>
    <n v="0"/>
    <m/>
    <n v="0"/>
    <n v="0"/>
    <n v="0"/>
    <n v="0"/>
    <n v="0"/>
    <x v="0"/>
    <m/>
    <s v="No root cause"/>
    <s v="No root cause"/>
    <s v="No root cause"/>
    <x v="3"/>
    <s v=""/>
    <s v="EXN_053"/>
    <m/>
    <s v=""/>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n v="0"/>
    <n v="0"/>
    <m/>
    <n v="0"/>
    <n v="0"/>
    <n v="0"/>
    <n v="0"/>
    <n v="0"/>
    <x v="0"/>
    <m/>
    <s v="No root cause"/>
    <s v="No root cause"/>
    <s v="No root cause"/>
    <x v="3"/>
    <s v=""/>
    <s v="EXN_111"/>
    <m/>
    <s v=""/>
  </r>
  <r>
    <s v="Mbaka"/>
    <s v="ADM_161"/>
    <s v="ADAMAOUA"/>
    <s v="CAMUSAT"/>
    <s v="Hybrid Solar - S3"/>
    <s v="ADAMAOUA"/>
    <s v="Mbaka"/>
    <s v="Huawei"/>
    <n v="0"/>
    <n v="0"/>
    <n v="0"/>
    <n v="0"/>
    <n v="0"/>
    <n v="0"/>
    <n v="0"/>
    <n v="0"/>
    <n v="0"/>
    <n v="0"/>
    <n v="0"/>
    <n v="0"/>
    <n v="0"/>
    <n v="0"/>
    <n v="0.13365607691056491"/>
    <n v="0"/>
    <n v="0"/>
    <n v="0"/>
    <n v="0"/>
    <n v="0"/>
    <n v="0"/>
    <n v="0"/>
    <n v="0"/>
    <n v="0"/>
    <m/>
    <n v="0"/>
    <n v="0"/>
    <n v="0"/>
    <n v="0"/>
    <n v="0"/>
    <x v="0"/>
    <m/>
    <s v="No root cause"/>
    <s v="No root cause"/>
    <s v="No root cause"/>
    <x v="3"/>
    <s v=""/>
    <s v="ADM_161"/>
    <m/>
    <s v=""/>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n v="0"/>
    <n v="0"/>
    <m/>
    <n v="0"/>
    <n v="0"/>
    <n v="0"/>
    <n v="0"/>
    <n v="0"/>
    <x v="0"/>
    <m/>
    <s v="No root cause"/>
    <s v="No root cause"/>
    <s v="No root cause"/>
    <x v="3"/>
    <s v=""/>
    <s v="NRO_124"/>
    <m/>
    <s v=""/>
  </r>
  <r>
    <s v="Mfou"/>
    <s v="CTR_036"/>
    <s v="CENTRE"/>
    <s v="IHS"/>
    <s v="Grid-Gen"/>
    <s v="CENTRE"/>
    <s v="Mfou"/>
    <s v="ZTE"/>
    <n v="0"/>
    <n v="0"/>
    <n v="0"/>
    <n v="0"/>
    <n v="0.25056501528109515"/>
    <n v="5.1418530789052404E-2"/>
    <n v="0"/>
    <n v="0"/>
    <n v="0"/>
    <n v="0"/>
    <n v="0"/>
    <n v="3.8131397442592439E-2"/>
    <n v="0.58181592487008926"/>
    <n v="0"/>
    <n v="3.8131397442592446E-2"/>
    <n v="0"/>
    <n v="0"/>
    <n v="0"/>
    <n v="0"/>
    <n v="0"/>
    <n v="0"/>
    <n v="0"/>
    <n v="0"/>
    <n v="0"/>
    <m/>
    <n v="0"/>
    <n v="0"/>
    <n v="0"/>
    <n v="0"/>
    <n v="0"/>
    <x v="0"/>
    <m/>
    <s v="No root cause"/>
    <s v="No root cause"/>
    <s v="No root cause"/>
    <x v="3"/>
    <s v=""/>
    <s v="CTR_036"/>
    <m/>
    <s v=""/>
  </r>
  <r>
    <s v="Bamoungoum-IHS"/>
    <s v="OST_163"/>
    <s v="OUEST"/>
    <s v="IHS"/>
    <s v="Grid-Gen"/>
    <s v="OUEST"/>
    <s v="Bamoungoum"/>
    <s v="Huawei"/>
    <n v="0"/>
    <n v="0"/>
    <n v="0"/>
    <n v="0"/>
    <n v="0"/>
    <n v="0"/>
    <n v="0"/>
    <n v="0"/>
    <n v="0"/>
    <n v="0"/>
    <n v="0"/>
    <n v="0"/>
    <n v="0"/>
    <n v="0"/>
    <n v="2.5646842620415309E-2"/>
    <n v="0"/>
    <n v="0"/>
    <n v="0"/>
    <n v="0"/>
    <n v="0"/>
    <n v="0"/>
    <n v="0"/>
    <n v="0"/>
    <n v="0"/>
    <m/>
    <n v="0"/>
    <n v="0"/>
    <n v="0"/>
    <n v="0"/>
    <n v="0"/>
    <x v="0"/>
    <m/>
    <s v="No root cause"/>
    <s v="No root cause"/>
    <s v="No root cause"/>
    <x v="3"/>
    <s v=""/>
    <s v="OST_163"/>
    <m/>
    <s v=""/>
  </r>
  <r>
    <s v="be"/>
    <s v="SUD_240"/>
    <s v="CENTRE"/>
    <s v="IHS"/>
    <s v="Grid-Gen"/>
    <s v="SUD"/>
    <s v="Kribi"/>
    <s v="ZTE"/>
    <n v="0"/>
    <n v="0"/>
    <n v="0"/>
    <n v="0"/>
    <n v="0"/>
    <n v="0"/>
    <n v="0"/>
    <n v="0"/>
    <n v="0"/>
    <n v="0"/>
    <n v="0"/>
    <n v="1.4696104533534354E-2"/>
    <n v="0"/>
    <n v="0"/>
    <n v="1.4696104533534354E-2"/>
    <n v="0"/>
    <n v="0"/>
    <n v="0"/>
    <n v="0"/>
    <n v="0"/>
    <n v="0"/>
    <n v="0"/>
    <n v="0"/>
    <n v="0"/>
    <m/>
    <n v="0"/>
    <n v="0"/>
    <n v="0"/>
    <n v="0"/>
    <n v="0"/>
    <x v="0"/>
    <m/>
    <s v="No root cause"/>
    <s v="No root cause"/>
    <s v="No root cause"/>
    <x v="3"/>
    <s v=""/>
    <s v="SUD_240"/>
    <m/>
    <s v=""/>
  </r>
  <r>
    <s v="be-HIS"/>
    <s v="SUD_043"/>
    <s v="CENTRE"/>
    <s v="IHS"/>
    <s v="Grid-Gen"/>
    <s v="SUD"/>
    <s v="Kribi"/>
    <s v="ZTE"/>
    <n v="0"/>
    <n v="0"/>
    <n v="0"/>
    <n v="0"/>
    <n v="0"/>
    <n v="0"/>
    <n v="0"/>
    <n v="0"/>
    <n v="0"/>
    <n v="0"/>
    <n v="0"/>
    <n v="1.2431049587225291E-2"/>
    <n v="0"/>
    <n v="0"/>
    <n v="1.2431049587225294E-2"/>
    <n v="0"/>
    <n v="0"/>
    <n v="0"/>
    <n v="0"/>
    <n v="0"/>
    <n v="0"/>
    <n v="0"/>
    <n v="0"/>
    <n v="0"/>
    <m/>
    <n v="0"/>
    <n v="0"/>
    <n v="0"/>
    <n v="0"/>
    <n v="0"/>
    <x v="0"/>
    <m/>
    <s v="No root cause"/>
    <s v="No root cause"/>
    <s v="No root cause"/>
    <x v="3"/>
    <s v=""/>
    <s v="SUD_043"/>
    <m/>
    <s v=""/>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n v="0"/>
    <n v="0"/>
    <m/>
    <n v="0"/>
    <n v="0"/>
    <n v="0"/>
    <n v="0"/>
    <n v="0"/>
    <x v="0"/>
    <m/>
    <s v="No root cause"/>
    <s v="No root cause"/>
    <s v="No root cause"/>
    <x v="3"/>
    <s v=""/>
    <s v="SUD_076"/>
    <m/>
    <s v=""/>
  </r>
  <r>
    <s v="Sangmelima-Akon-MTN"/>
    <s v="SUD_258"/>
    <s v="CENTRE"/>
    <s v="IHS"/>
    <s v="Grid-Gen"/>
    <s v="SUD"/>
    <s v="Sangmelima"/>
    <s v="ZTE"/>
    <n v="0"/>
    <n v="0.13228277588012607"/>
    <n v="0"/>
    <n v="0"/>
    <n v="0"/>
    <n v="0"/>
    <n v="0"/>
    <n v="0"/>
    <n v="0"/>
    <n v="0"/>
    <n v="0"/>
    <n v="0"/>
    <n v="0"/>
    <n v="0"/>
    <n v="1.2020842785924555E-2"/>
    <n v="0"/>
    <n v="0"/>
    <n v="0"/>
    <n v="0"/>
    <n v="0"/>
    <n v="0"/>
    <n v="0"/>
    <n v="0"/>
    <n v="0"/>
    <m/>
    <n v="0"/>
    <n v="0"/>
    <n v="0"/>
    <n v="0"/>
    <n v="0"/>
    <x v="0"/>
    <m/>
    <s v="No root cause"/>
    <s v="No root cause"/>
    <s v="No root cause"/>
    <x v="3"/>
    <s v=""/>
    <s v="SUD_258"/>
    <m/>
    <s v=""/>
  </r>
  <r>
    <s v="Kribi-Orange"/>
    <s v="SUD_002"/>
    <s v="LITTORAL"/>
    <m/>
    <m/>
    <s v="SUD"/>
    <s v="Kribi"/>
    <s v="ZTE"/>
    <n v="0"/>
    <n v="0"/>
    <n v="0"/>
    <n v="0"/>
    <n v="0"/>
    <n v="0"/>
    <n v="0"/>
    <n v="0"/>
    <n v="0"/>
    <n v="0"/>
    <n v="0"/>
    <n v="1.1878162159385646E-2"/>
    <n v="0"/>
    <n v="0"/>
    <n v="1.187816215938565E-2"/>
    <n v="0"/>
    <n v="0"/>
    <n v="0"/>
    <n v="0"/>
    <n v="0"/>
    <n v="0"/>
    <n v="0"/>
    <n v="0"/>
    <n v="0"/>
    <m/>
    <n v="0"/>
    <n v="0"/>
    <n v="0"/>
    <n v="0"/>
    <n v="0"/>
    <x v="0"/>
    <m/>
    <s v="No root cause"/>
    <s v="No root cause"/>
    <s v="No root cause"/>
    <x v="3"/>
    <s v=""/>
    <s v="SUD_002"/>
    <m/>
    <s v=""/>
  </r>
  <r>
    <s v="Azem-IHS"/>
    <s v="SUD_060"/>
    <s v="CENTRE"/>
    <s v="IHS"/>
    <s v="Grid-Gen"/>
    <s v="SUD"/>
    <s v="Azem"/>
    <s v="ZTE"/>
    <n v="0"/>
    <n v="0"/>
    <n v="0"/>
    <n v="0"/>
    <n v="0"/>
    <n v="0"/>
    <n v="0"/>
    <n v="0"/>
    <n v="0"/>
    <n v="0"/>
    <n v="0"/>
    <n v="1.166414121957669E-2"/>
    <n v="0"/>
    <n v="0"/>
    <n v="1.1664141219576691E-2"/>
    <n v="0"/>
    <n v="0"/>
    <n v="0"/>
    <n v="0"/>
    <n v="0"/>
    <n v="0"/>
    <n v="0"/>
    <n v="0"/>
    <n v="0"/>
    <m/>
    <n v="0"/>
    <n v="0"/>
    <n v="0"/>
    <n v="0"/>
    <n v="0"/>
    <x v="0"/>
    <m/>
    <s v="No root cause"/>
    <s v="No root cause"/>
    <s v="No root cause"/>
    <x v="3"/>
    <s v=""/>
    <s v="SUD_060"/>
    <m/>
    <s v=""/>
  </r>
  <r>
    <s v="Sangmelima-CRTV"/>
    <s v="SUD_018"/>
    <s v="CENTRE"/>
    <s v="CAMUSAT"/>
    <s v="Medium Grid + Solar + GE"/>
    <s v="SUD"/>
    <s v="Sangmelima"/>
    <s v="ZTE"/>
    <n v="0"/>
    <n v="0"/>
    <n v="0"/>
    <n v="0"/>
    <n v="0"/>
    <n v="0"/>
    <n v="0"/>
    <n v="0"/>
    <n v="0"/>
    <n v="0"/>
    <n v="0"/>
    <n v="1.1057748556785537E-2"/>
    <n v="0"/>
    <n v="0"/>
    <n v="1.1057748556785537E-2"/>
    <n v="0"/>
    <n v="0"/>
    <n v="0"/>
    <n v="0"/>
    <n v="0"/>
    <n v="0"/>
    <n v="0"/>
    <n v="0"/>
    <n v="0"/>
    <m/>
    <n v="0"/>
    <n v="0"/>
    <n v="0"/>
    <n v="0"/>
    <n v="0"/>
    <x v="0"/>
    <m/>
    <s v="No root cause"/>
    <s v="No root cause"/>
    <s v="No root cause"/>
    <x v="3"/>
    <s v=""/>
    <s v="SUD_018"/>
    <m/>
    <s v=""/>
  </r>
  <r>
    <s v="e-Technique"/>
    <s v="SUD_057"/>
    <s v="CENTRE"/>
    <s v="IHS"/>
    <s v="Grid-Gen"/>
    <s v="SUD"/>
    <s v="Kribi"/>
    <s v="ZTE"/>
    <n v="0"/>
    <n v="0.87898399979454001"/>
    <n v="0"/>
    <n v="0"/>
    <n v="0"/>
    <n v="0"/>
    <n v="0"/>
    <n v="0"/>
    <n v="0"/>
    <n v="0"/>
    <n v="0"/>
    <n v="1.036218050240687E-2"/>
    <n v="0"/>
    <n v="0"/>
    <n v="1.0362180502406842E-2"/>
    <n v="0"/>
    <n v="0"/>
    <n v="0"/>
    <n v="0"/>
    <n v="0"/>
    <n v="0"/>
    <n v="0"/>
    <n v="0"/>
    <n v="0"/>
    <m/>
    <n v="0"/>
    <n v="0"/>
    <n v="0"/>
    <n v="0"/>
    <n v="0"/>
    <x v="0"/>
    <m/>
    <s v="No root cause"/>
    <s v="No root cause"/>
    <s v="No root cause"/>
    <x v="3"/>
    <s v=""/>
    <s v="SUD_057"/>
    <m/>
    <s v=""/>
  </r>
  <r>
    <s v="Kribi-CRTV"/>
    <s v="SUD_010"/>
    <s v="CENTRE"/>
    <s v="CAMUSAT"/>
    <s v="Good Grid + GE"/>
    <s v="SUD"/>
    <s v="Kribi"/>
    <s v="ZTE"/>
    <n v="0.6507485025668247"/>
    <n v="0"/>
    <n v="0"/>
    <n v="0"/>
    <n v="0"/>
    <n v="0"/>
    <n v="0"/>
    <n v="0"/>
    <n v="0"/>
    <n v="0"/>
    <n v="0"/>
    <n v="9.9519737011067588E-3"/>
    <n v="0"/>
    <n v="0"/>
    <n v="9.9519737011067588E-3"/>
    <n v="0"/>
    <n v="0"/>
    <n v="0"/>
    <n v="0"/>
    <n v="0"/>
    <n v="0"/>
    <n v="0"/>
    <n v="0"/>
    <n v="0"/>
    <m/>
    <n v="0"/>
    <n v="0"/>
    <n v="0"/>
    <n v="0"/>
    <n v="0"/>
    <x v="0"/>
    <m/>
    <s v="No root cause"/>
    <s v="No root cause"/>
    <s v="No root cause"/>
    <x v="3"/>
    <s v=""/>
    <s v="SUD_010"/>
    <m/>
    <s v=""/>
  </r>
  <r>
    <s v="Kribi-Bassiki"/>
    <s v="SUD_071"/>
    <s v="CENTRE"/>
    <s v="CAMUSAT"/>
    <s v="Good Grid no GE - 8h"/>
    <s v="SUD"/>
    <s v="Kribi"/>
    <s v="ZTE"/>
    <n v="0"/>
    <n v="0"/>
    <n v="0"/>
    <n v="0"/>
    <n v="0"/>
    <n v="0"/>
    <n v="0"/>
    <n v="0"/>
    <n v="0"/>
    <n v="0"/>
    <n v="0"/>
    <n v="9.8092930745678555E-3"/>
    <n v="0"/>
    <n v="0"/>
    <n v="9.8092930745678555E-3"/>
    <n v="0"/>
    <n v="0"/>
    <n v="0"/>
    <n v="0"/>
    <n v="0"/>
    <n v="0"/>
    <n v="0"/>
    <n v="0"/>
    <n v="0"/>
    <m/>
    <n v="0"/>
    <n v="0"/>
    <n v="0"/>
    <n v="0"/>
    <n v="0"/>
    <x v="0"/>
    <m/>
    <s v="No root cause"/>
    <s v="No root cause"/>
    <s v="No root cause"/>
    <x v="3"/>
    <s v=""/>
    <s v="SUD_071"/>
    <m/>
    <s v=""/>
  </r>
  <r>
    <s v="Kye-Ossi"/>
    <s v="SUD_015"/>
    <s v="CENTRE"/>
    <s v="IHS"/>
    <s v="Solar-Grid-Gen-Lithium"/>
    <s v="SUD"/>
    <s v="Kye-Ossi"/>
    <s v="ZTE"/>
    <n v="0.55970042775651829"/>
    <n v="0"/>
    <n v="0"/>
    <n v="5.7896860465928885E-17"/>
    <n v="0"/>
    <n v="0"/>
    <n v="0"/>
    <n v="0"/>
    <n v="0"/>
    <n v="0"/>
    <n v="0"/>
    <n v="8.5608375923502886E-3"/>
    <n v="0"/>
    <n v="0"/>
    <n v="8.5608375923501741E-3"/>
    <n v="0"/>
    <n v="0"/>
    <n v="0"/>
    <n v="0"/>
    <n v="0"/>
    <n v="0"/>
    <n v="0"/>
    <n v="0"/>
    <n v="0"/>
    <m/>
    <n v="0"/>
    <n v="0"/>
    <n v="0"/>
    <n v="0"/>
    <n v="0"/>
    <x v="0"/>
    <m/>
    <s v="No root cause"/>
    <s v="No root cause"/>
    <s v="No root cause"/>
    <x v="3"/>
    <s v=""/>
    <s v="SUD_015"/>
    <m/>
    <s v=""/>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n v="0"/>
    <n v="0"/>
    <m/>
    <n v="0"/>
    <n v="0"/>
    <n v="0"/>
    <n v="0"/>
    <n v="0"/>
    <x v="0"/>
    <m/>
    <s v="No root cause"/>
    <s v="No root cause"/>
    <s v="No root cause"/>
    <x v="3"/>
    <s v=""/>
    <s v="SUD_096"/>
    <m/>
    <s v=""/>
  </r>
  <r>
    <s v="Kribi-Ebouyie"/>
    <s v="SUD_077"/>
    <s v="LITTORAL"/>
    <s v="IHS"/>
    <s v="Grid-Gen"/>
    <s v="SUD"/>
    <s v="Kribi"/>
    <s v="ZTE"/>
    <n v="0"/>
    <n v="0"/>
    <n v="0"/>
    <n v="0"/>
    <n v="0"/>
    <n v="0"/>
    <n v="0"/>
    <n v="0"/>
    <n v="0"/>
    <n v="0"/>
    <n v="0"/>
    <n v="7.9009396946064809E-3"/>
    <n v="0"/>
    <n v="0"/>
    <n v="7.9009396946064809E-3"/>
    <n v="0"/>
    <n v="0"/>
    <n v="0"/>
    <n v="0"/>
    <n v="0"/>
    <n v="0"/>
    <n v="0"/>
    <n v="0"/>
    <n v="0"/>
    <m/>
    <n v="0"/>
    <n v="0"/>
    <n v="0"/>
    <n v="0"/>
    <n v="0"/>
    <x v="0"/>
    <m/>
    <s v="No root cause"/>
    <s v="No root cause"/>
    <s v="No root cause"/>
    <x v="3"/>
    <s v=""/>
    <s v="SUD_077"/>
    <m/>
    <s v=""/>
  </r>
  <r>
    <s v="Kribi-Kienke-Bridge-IHS"/>
    <s v="SUD_042"/>
    <s v="LITTORAL"/>
    <s v="IHS"/>
    <s v="Grid-Gen"/>
    <s v="SUD"/>
    <s v="Kribi"/>
    <s v="ZTE"/>
    <n v="0"/>
    <n v="0"/>
    <n v="0"/>
    <n v="0"/>
    <n v="0"/>
    <n v="0"/>
    <n v="0"/>
    <n v="0"/>
    <n v="0"/>
    <n v="0"/>
    <n v="0"/>
    <n v="7.2945470318146414E-3"/>
    <n v="0"/>
    <n v="0"/>
    <n v="7.2945470318146405E-3"/>
    <n v="0"/>
    <n v="0"/>
    <n v="0"/>
    <n v="0"/>
    <n v="0"/>
    <n v="0"/>
    <n v="0"/>
    <n v="0"/>
    <n v="0"/>
    <m/>
    <n v="0"/>
    <n v="0"/>
    <n v="0"/>
    <n v="0"/>
    <n v="0"/>
    <x v="0"/>
    <m/>
    <s v="No root cause"/>
    <s v="No root cause"/>
    <s v="No root cause"/>
    <x v="3"/>
    <s v=""/>
    <s v="SUD_042"/>
    <m/>
    <s v=""/>
  </r>
  <r>
    <s v="Kribi-Ocean"/>
    <s v="SUD_006"/>
    <s v="LITTORAL"/>
    <s v="IHS"/>
    <s v="Grid-Gen"/>
    <s v="SUD"/>
    <s v="Kribi"/>
    <s v="ZTE"/>
    <n v="0"/>
    <n v="0"/>
    <n v="0"/>
    <n v="0"/>
    <n v="0"/>
    <n v="0"/>
    <n v="0"/>
    <n v="0"/>
    <n v="0"/>
    <n v="0"/>
    <n v="0"/>
    <n v="7.0091857787370022E-3"/>
    <n v="0"/>
    <n v="0"/>
    <n v="7.0091857787370022E-3"/>
    <n v="0"/>
    <n v="0"/>
    <n v="0"/>
    <n v="0"/>
    <n v="0"/>
    <n v="0"/>
    <n v="0"/>
    <n v="0"/>
    <n v="0"/>
    <m/>
    <n v="0"/>
    <n v="0"/>
    <n v="0"/>
    <n v="0"/>
    <n v="0"/>
    <x v="0"/>
    <m/>
    <s v="No root cause"/>
    <s v="No root cause"/>
    <s v="No root cause"/>
    <x v="3"/>
    <s v=""/>
    <s v="SUD_006"/>
    <m/>
    <s v=""/>
  </r>
  <r>
    <s v="Belel-MTN-IHS"/>
    <s v="ADM_096"/>
    <s v="ADAMAOUA"/>
    <s v="IHS"/>
    <s v="Solar-Gen"/>
    <s v="ADAMAOUA"/>
    <s v="Belel"/>
    <s v="Huawei"/>
    <n v="0"/>
    <n v="0"/>
    <n v="0"/>
    <n v="0"/>
    <n v="0"/>
    <n v="0"/>
    <n v="0"/>
    <n v="0"/>
    <n v="0"/>
    <n v="0"/>
    <n v="0"/>
    <n v="0"/>
    <n v="0"/>
    <n v="0"/>
    <n v="6.4206281942625247E-3"/>
    <n v="0"/>
    <n v="0"/>
    <n v="0"/>
    <n v="0"/>
    <n v="0"/>
    <n v="0"/>
    <n v="0"/>
    <n v="0"/>
    <n v="0"/>
    <m/>
    <n v="0"/>
    <n v="0"/>
    <n v="0"/>
    <n v="0"/>
    <n v="0"/>
    <x v="0"/>
    <m/>
    <s v="No root cause"/>
    <s v="No root cause"/>
    <s v="No root cause"/>
    <x v="3"/>
    <s v=""/>
    <s v="ADM_096"/>
    <m/>
    <s v=""/>
  </r>
  <r>
    <s v="Ndiam-badji"/>
    <s v="NRD_154"/>
    <s v="NORD"/>
    <s v="CAMUSAT"/>
    <s v="Hybrid Solar - S3"/>
    <s v="NORD"/>
    <s v="Ndiam-Badji"/>
    <s v="NOKIA"/>
    <n v="1.2485277349802194E-3"/>
    <n v="0"/>
    <n v="0"/>
    <n v="4.8157498349233373E-3"/>
    <n v="0"/>
    <n v="0"/>
    <n v="0"/>
    <n v="0"/>
    <n v="0"/>
    <n v="0"/>
    <n v="0"/>
    <n v="5.6186999824777671E-3"/>
    <n v="0"/>
    <n v="0"/>
    <n v="5.6186999824777671E-3"/>
    <n v="0"/>
    <n v="0"/>
    <n v="0"/>
    <n v="0"/>
    <n v="0"/>
    <n v="0"/>
    <n v="0"/>
    <n v="0"/>
    <n v="0"/>
    <m/>
    <n v="0"/>
    <n v="0"/>
    <n v="0"/>
    <n v="0"/>
    <n v="0"/>
    <x v="0"/>
    <m/>
    <s v="AKTIVCO"/>
    <s v="POWER ISSUE"/>
    <s v="AKTIVCO Defaut GE &amp; Power Cabinet"/>
    <x v="0"/>
    <s v="(05-10-2026 ticket): INC-20260510-00014416...Grid Outage"/>
    <s v="NRD_154"/>
    <m/>
    <s v=""/>
  </r>
  <r>
    <s v="Ebolowa-Elat"/>
    <s v="SUD_217"/>
    <s v="CENTRE"/>
    <s v="IHS"/>
    <s v="Grid-Gen"/>
    <s v="SUD"/>
    <s v="Ebolowa"/>
    <s v="ZTE"/>
    <n v="0"/>
    <n v="0"/>
    <n v="0"/>
    <n v="0"/>
    <n v="0"/>
    <n v="0"/>
    <n v="0"/>
    <n v="0"/>
    <n v="0"/>
    <n v="0"/>
    <n v="0"/>
    <n v="5.4218638084884618E-3"/>
    <n v="0"/>
    <n v="0"/>
    <n v="5.4218638084884618E-3"/>
    <n v="0"/>
    <n v="0"/>
    <n v="0"/>
    <n v="0"/>
    <n v="0"/>
    <n v="0"/>
    <n v="0"/>
    <n v="0"/>
    <n v="0"/>
    <m/>
    <n v="0"/>
    <n v="0"/>
    <n v="0"/>
    <n v="0"/>
    <n v="0"/>
    <x v="0"/>
    <m/>
    <s v="No root cause"/>
    <s v="No root cause"/>
    <s v="No root cause"/>
    <x v="3"/>
    <s v=""/>
    <s v="SUD_217"/>
    <m/>
    <s v=""/>
  </r>
  <r>
    <s v="Ebolowa-Mekalat"/>
    <s v="SUD_223"/>
    <s v="CENTRE"/>
    <s v="IHS"/>
    <s v="Grid-Gen"/>
    <s v="SUD"/>
    <s v="Ebolowa"/>
    <s v="ZTE"/>
    <n v="0"/>
    <n v="0"/>
    <n v="0"/>
    <n v="0"/>
    <n v="0"/>
    <n v="0"/>
    <n v="0"/>
    <n v="0"/>
    <n v="0"/>
    <n v="0"/>
    <n v="0"/>
    <n v="2.9606230006877844E-3"/>
    <n v="0"/>
    <n v="0"/>
    <n v="2.9606230006877844E-3"/>
    <n v="0"/>
    <n v="0"/>
    <n v="0"/>
    <n v="0"/>
    <n v="0"/>
    <n v="0"/>
    <n v="0"/>
    <n v="0"/>
    <n v="0"/>
    <m/>
    <n v="0"/>
    <n v="0"/>
    <n v="0"/>
    <n v="0"/>
    <n v="0"/>
    <x v="0"/>
    <m/>
    <s v="No root cause"/>
    <s v="No root cause"/>
    <s v="No root cause"/>
    <x v="3"/>
    <s v=""/>
    <s v="SUD_223"/>
    <m/>
    <s v=""/>
  </r>
  <r>
    <s v="Doualare"/>
    <s v="EXN_030"/>
    <s v="Maroua"/>
    <s v="IHS"/>
    <s v="Solar-Grid-Gen"/>
    <s v="EXTREME-NORD"/>
    <s v="Maroua"/>
    <s v="Huawei"/>
    <n v="0"/>
    <n v="0"/>
    <n v="0"/>
    <n v="0"/>
    <n v="0"/>
    <n v="0"/>
    <n v="3.2103140971312641E-3"/>
    <n v="0"/>
    <n v="0"/>
    <n v="0"/>
    <n v="0"/>
    <n v="1.159280090630734E-3"/>
    <n v="0"/>
    <n v="0"/>
    <n v="1.159280090630734E-3"/>
    <n v="0"/>
    <n v="0"/>
    <n v="0.41197247405352799"/>
    <n v="0"/>
    <n v="0"/>
    <n v="0"/>
    <n v="0"/>
    <n v="0"/>
    <n v="0"/>
    <m/>
    <n v="0"/>
    <n v="0"/>
    <n v="0"/>
    <n v="0"/>
    <n v="0"/>
    <x v="0"/>
    <m/>
    <s v="No root cause"/>
    <s v="No root cause"/>
    <s v="No root cause"/>
    <x v="3"/>
    <s v=""/>
    <s v="EXN_030"/>
    <m/>
    <s v=""/>
  </r>
  <r>
    <s v="Maroua-Doursogo"/>
    <s v="EXN_067"/>
    <s v="Maroua"/>
    <s v="IHS"/>
    <s v="Grid-Gen"/>
    <s v="EXTREME-NORD"/>
    <s v="Maroua"/>
    <s v="Huawei"/>
    <n v="0"/>
    <n v="0"/>
    <n v="0"/>
    <n v="0"/>
    <n v="0"/>
    <n v="0"/>
    <n v="4.8154711456968955E-3"/>
    <n v="0"/>
    <n v="0"/>
    <n v="0"/>
    <n v="0"/>
    <n v="8.0257852428281603E-4"/>
    <n v="0"/>
    <n v="0"/>
    <n v="8.0257852428281581E-4"/>
    <n v="0"/>
    <n v="0"/>
    <n v="0"/>
    <n v="0"/>
    <n v="0"/>
    <n v="0"/>
    <n v="0"/>
    <n v="0"/>
    <n v="0"/>
    <m/>
    <n v="0"/>
    <n v="0"/>
    <n v="0"/>
    <n v="0"/>
    <n v="0"/>
    <x v="0"/>
    <m/>
    <s v="No root cause"/>
    <s v="No root cause"/>
    <s v="No root cause"/>
    <x v="3"/>
    <s v=""/>
    <s v="EXN_067"/>
    <m/>
    <s v=""/>
  </r>
  <r>
    <s v="Maroua-Orange"/>
    <s v="EXN_044"/>
    <s v="Maroua"/>
    <s v="CAMUSAT"/>
    <s v="Bad Grid + GE"/>
    <s v="EXTREME-NORD"/>
    <s v="Maroua"/>
    <s v="Huawei"/>
    <n v="0"/>
    <n v="0"/>
    <n v="0"/>
    <n v="0"/>
    <n v="0"/>
    <n v="0"/>
    <n v="4.8154711456968955E-3"/>
    <n v="0"/>
    <n v="0"/>
    <n v="0"/>
    <n v="0"/>
    <n v="5.3505234952187721E-4"/>
    <n v="0"/>
    <n v="0"/>
    <n v="5.3505234952187721E-4"/>
    <n v="0"/>
    <n v="0"/>
    <n v="0"/>
    <n v="0"/>
    <n v="0"/>
    <n v="0"/>
    <n v="0"/>
    <n v="0"/>
    <n v="0"/>
    <m/>
    <n v="0"/>
    <n v="0"/>
    <n v="0"/>
    <n v="0"/>
    <n v="0"/>
    <x v="0"/>
    <m/>
    <s v="No root cause"/>
    <s v="No root cause"/>
    <s v="No root cause"/>
    <x v="3"/>
    <s v=""/>
    <s v="EXN_044"/>
    <m/>
    <s v=""/>
  </r>
  <r>
    <s v="Bantoum"/>
    <s v="OST_010"/>
    <s v="OUEST"/>
    <s v="IHS"/>
    <s v="Grid-Gen"/>
    <s v="OUEST"/>
    <s v="Bantoum"/>
    <s v="Huawei"/>
    <n v="0"/>
    <n v="0"/>
    <n v="0"/>
    <n v="0"/>
    <n v="0"/>
    <n v="0"/>
    <n v="0"/>
    <n v="0"/>
    <n v="0"/>
    <n v="0"/>
    <n v="0"/>
    <n v="0"/>
    <n v="0"/>
    <n v="0"/>
    <n v="8.9175391586979543E-5"/>
    <n v="0"/>
    <n v="0"/>
    <n v="0"/>
    <n v="0"/>
    <n v="0"/>
    <n v="0"/>
    <n v="0"/>
    <n v="0"/>
    <n v="0"/>
    <m/>
    <n v="0"/>
    <n v="0"/>
    <n v="0"/>
    <n v="0"/>
    <n v="0"/>
    <x v="0"/>
    <m/>
    <s v="No root cause"/>
    <s v="No root cause"/>
    <s v="No root cause"/>
    <x v="3"/>
    <s v=""/>
    <s v="OST_010"/>
    <m/>
    <s v=""/>
  </r>
  <r>
    <s v="CTR_984_Z_Mbalmayo-Ngalan-II"/>
    <s v="CTR_984"/>
    <s v="CENTRE"/>
    <s v="ESCO"/>
    <s v="Hybrid Solar - S1"/>
    <s v="CTR"/>
    <s v="Mbalmayo"/>
    <s v="ZTE"/>
    <n v="0"/>
    <n v="0"/>
    <n v="0"/>
    <n v="0"/>
    <n v="0"/>
    <n v="0"/>
    <n v="0"/>
    <n v="0"/>
    <n v="0"/>
    <n v="0"/>
    <n v="0"/>
    <n v="0"/>
    <n v="0"/>
    <s v=""/>
    <n v="0"/>
    <n v="0"/>
    <n v="0"/>
    <n v="0"/>
    <n v="0"/>
    <n v="0"/>
    <n v="0"/>
    <n v="0"/>
    <n v="0"/>
    <n v="0"/>
    <m/>
    <n v="0"/>
    <n v="0"/>
    <n v="0"/>
    <n v="0"/>
    <n v="0"/>
    <x v="0"/>
    <m/>
    <s v="No root cause"/>
    <s v="No root cause"/>
    <s v="No root cause"/>
    <x v="3"/>
    <s v=""/>
    <s v="CTR_984"/>
    <m/>
    <s v=""/>
  </r>
  <r>
    <s v="Ndom"/>
    <s v="SUD_028"/>
    <s v=""/>
    <s v="IHS"/>
    <s v="Grid Gen"/>
    <s v="SUD"/>
    <s v="Ndom"/>
    <s v="ZTE"/>
    <n v="18.491409199476074"/>
    <n v="18.491409199476074"/>
    <n v="18.491409199476074"/>
    <n v="18.491409199476074"/>
    <n v="0"/>
    <n v="0"/>
    <n v="0"/>
    <n v="0"/>
    <n v="0"/>
    <n v="0"/>
    <n v="0"/>
    <n v="0"/>
    <n v="0"/>
    <s v=""/>
    <n v="0"/>
    <n v="0"/>
    <n v="0"/>
    <n v="0"/>
    <n v="0"/>
    <n v="0"/>
    <n v="0"/>
    <n v="0"/>
    <n v="0"/>
    <n v="0"/>
    <m/>
    <n v="0"/>
    <n v="0"/>
    <n v="0"/>
    <n v="0"/>
    <n v="0"/>
    <x v="0"/>
    <m/>
    <s v="No root cause"/>
    <s v="No root cause"/>
    <s v="No root cause"/>
    <x v="3"/>
    <s v=""/>
    <s v="SUD_028"/>
    <m/>
    <s v=""/>
  </r>
  <r>
    <s v="Manjo-New"/>
    <s v="LIT_062"/>
    <s v=""/>
    <s v="IHS"/>
    <e v="#REF!"/>
    <s v="LIT"/>
    <s v="Manjo"/>
    <s v="ZTE"/>
    <n v="0"/>
    <n v="0"/>
    <n v="0"/>
    <n v="0"/>
    <n v="0"/>
    <n v="0"/>
    <n v="0"/>
    <n v="0"/>
    <n v="0"/>
    <n v="0"/>
    <n v="0"/>
    <n v="0"/>
    <n v="0"/>
    <s v=""/>
    <n v="0"/>
    <n v="0"/>
    <n v="0"/>
    <n v="0"/>
    <n v="0"/>
    <n v="0"/>
    <n v="0"/>
    <n v="0"/>
    <n v="0"/>
    <n v="0"/>
    <m/>
    <n v="0"/>
    <n v="0"/>
    <n v="0"/>
    <n v="0"/>
    <n v="0"/>
    <x v="0"/>
    <m/>
    <s v="No root cause"/>
    <s v="No root cause"/>
    <s v="No root cause"/>
    <x v="3"/>
    <s v=""/>
    <s v="LIT_062"/>
    <m/>
    <s v=""/>
  </r>
  <r>
    <s v="Ngoulmepa-New"/>
    <s v="LIT_067"/>
    <s v="LITTORAL"/>
    <s v="IHS"/>
    <s v="GRID GEN"/>
    <s v="LIT"/>
    <s v="Ngoulmepa"/>
    <s v="ZTE"/>
    <n v="0"/>
    <n v="0"/>
    <n v="0"/>
    <n v="0"/>
    <n v="0"/>
    <n v="0"/>
    <n v="0"/>
    <n v="0"/>
    <n v="0"/>
    <n v="0"/>
    <n v="0"/>
    <n v="0"/>
    <n v="0"/>
    <s v=""/>
    <n v="0"/>
    <n v="0"/>
    <n v="0"/>
    <n v="0"/>
    <n v="0"/>
    <n v="0"/>
    <n v="0"/>
    <n v="0"/>
    <n v="0"/>
    <n v="0"/>
    <m/>
    <n v="0"/>
    <n v="0"/>
    <n v="0"/>
    <n v="0"/>
    <n v="0"/>
    <x v="0"/>
    <m/>
    <s v="No root cause"/>
    <s v="No root cause"/>
    <s v="No root cause"/>
    <x v="3"/>
    <s v=""/>
    <s v="LIT_067"/>
    <m/>
    <s v=""/>
  </r>
  <r>
    <s v="Tole-IHS"/>
    <s v="SUO_189"/>
    <s v=""/>
    <s v="IHS"/>
    <e v="#N/A"/>
    <s v="SUD-OUEST"/>
    <s v="Buea"/>
    <s v="ZTE"/>
    <n v="0"/>
    <n v="0"/>
    <n v="0"/>
    <n v="0"/>
    <n v="0"/>
    <n v="0"/>
    <n v="0"/>
    <n v="0"/>
    <n v="0"/>
    <n v="0"/>
    <n v="0"/>
    <n v="0"/>
    <n v="0"/>
    <s v=""/>
    <n v="0"/>
    <n v="0"/>
    <n v="0"/>
    <n v="0"/>
    <n v="0"/>
    <n v="0"/>
    <n v="0"/>
    <n v="0"/>
    <n v="0"/>
    <n v="0"/>
    <m/>
    <n v="0"/>
    <n v="0"/>
    <n v="0"/>
    <n v="0"/>
    <n v="0"/>
    <x v="0"/>
    <m/>
    <s v="No root cause"/>
    <s v="No root cause"/>
    <s v="No root cause"/>
    <x v="3"/>
    <s v=""/>
    <s v="SUO_189"/>
    <m/>
    <s v=""/>
  </r>
  <r>
    <s v="OST_347_H_Bfsam-Baleng-Lycee"/>
    <s v="OST_347"/>
    <s v=""/>
    <s v="ESCO"/>
    <s v="Hybrid Solar - S1"/>
    <s v="OST"/>
    <s v="Bafoussam"/>
    <s v="Huawei"/>
    <n v="0"/>
    <n v="0"/>
    <n v="0"/>
    <n v="0"/>
    <n v="0"/>
    <n v="0"/>
    <n v="0"/>
    <n v="0"/>
    <n v="0"/>
    <n v="0"/>
    <n v="0"/>
    <n v="0"/>
    <n v="0"/>
    <s v=""/>
    <n v="0"/>
    <n v="0"/>
    <n v="0"/>
    <n v="0"/>
    <n v="0"/>
    <n v="0"/>
    <n v="0"/>
    <n v="0"/>
    <n v="0"/>
    <n v="0"/>
    <m/>
    <n v="0"/>
    <n v="0"/>
    <n v="0"/>
    <n v="0"/>
    <n v="0"/>
    <x v="0"/>
    <m/>
    <s v="No root cause"/>
    <s v="No root cause"/>
    <s v="No root cause"/>
    <x v="3"/>
    <s v=""/>
    <s v="OST_347"/>
    <m/>
    <s v=""/>
  </r>
  <r>
    <s v="OST_364_H_Dschang-Tchouale"/>
    <s v="OST_364"/>
    <s v=""/>
    <s v="ESCO"/>
    <s v="Hybrid Solar - S1"/>
    <s v="OST"/>
    <s v="Dschang"/>
    <s v="Huawei"/>
    <n v="0"/>
    <n v="0"/>
    <n v="0"/>
    <n v="0"/>
    <n v="0"/>
    <n v="0"/>
    <n v="0"/>
    <n v="0"/>
    <n v="0"/>
    <n v="0"/>
    <n v="0"/>
    <n v="0"/>
    <n v="0"/>
    <s v=""/>
    <n v="0"/>
    <n v="0"/>
    <n v="0"/>
    <n v="0"/>
    <n v="0"/>
    <n v="0"/>
    <n v="0"/>
    <n v="0"/>
    <n v="0"/>
    <n v="0"/>
    <m/>
    <n v="0"/>
    <n v="0"/>
    <n v="0"/>
    <n v="0"/>
    <n v="0"/>
    <x v="0"/>
    <m/>
    <s v="No root cause"/>
    <s v="No root cause"/>
    <s v="No root cause"/>
    <x v="3"/>
    <s v=""/>
    <s v="OST_364"/>
    <m/>
    <s v=""/>
  </r>
  <r>
    <s v="Ngoulmepa-New"/>
    <s v="LIT_523"/>
    <s v=""/>
    <m/>
    <m/>
    <s v="LITTORAL"/>
    <m/>
    <s v="ZTE"/>
    <n v="0"/>
    <n v="0"/>
    <n v="0"/>
    <n v="0"/>
    <n v="0"/>
    <n v="0"/>
    <n v="0"/>
    <n v="0"/>
    <n v="0"/>
    <n v="0"/>
    <n v="0"/>
    <n v="0"/>
    <n v="0"/>
    <s v=""/>
    <n v="0"/>
    <n v="0"/>
    <n v="0"/>
    <n v="0"/>
    <n v="0"/>
    <n v="0"/>
    <n v="0"/>
    <n v="0"/>
    <n v="0"/>
    <n v="0"/>
    <m/>
    <n v="0"/>
    <n v="0"/>
    <n v="0"/>
    <n v="0"/>
    <n v="0"/>
    <x v="0"/>
    <m/>
    <s v="No root cause"/>
    <s v="No root cause"/>
    <s v="No root cause"/>
    <x v="3"/>
    <s v=""/>
    <s v="LIT_523"/>
    <m/>
    <s v=""/>
  </r>
  <r>
    <s v="CTR_1057_Z_Labogenie"/>
    <s v="CTR_1057"/>
    <s v="Yaounde"/>
    <s v="ESCO"/>
    <s v="Good Grid + GE"/>
    <s v="CTR"/>
    <s v="Yaounde"/>
    <s v="ZTE"/>
    <n v="0"/>
    <n v="6.8272679798991511"/>
    <n v="0"/>
    <n v="0"/>
    <n v="0"/>
    <n v="0"/>
    <n v="0"/>
    <n v="13.02151552507897"/>
    <n v="0"/>
    <n v="0"/>
    <n v="0"/>
    <n v="0"/>
    <n v="0"/>
    <n v="19.987326393347651"/>
    <n v="0"/>
    <n v="0"/>
    <n v="0"/>
    <n v="0"/>
    <n v="0"/>
    <n v="0"/>
    <n v="0"/>
    <n v="0"/>
    <n v="0"/>
    <n v="0"/>
    <m/>
    <n v="0"/>
    <n v="0"/>
    <n v="0"/>
    <n v="0"/>
    <n v="0"/>
    <x v="0"/>
    <m/>
    <s v="No root cause"/>
    <s v="No root cause"/>
    <s v="No root cause"/>
    <x v="3"/>
    <s v=""/>
    <s v="CTR_1057"/>
    <m/>
    <s v=""/>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m/>
    <n v="0"/>
    <n v="0"/>
    <n v="0"/>
    <n v="0"/>
    <n v="0"/>
    <x v="0"/>
    <m/>
    <s v="No root cause"/>
    <s v="No root cause"/>
    <s v="No root cause"/>
    <x v="3"/>
    <s v=""/>
    <s v="CTR_715"/>
    <m/>
    <s v=""/>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m/>
    <n v="0"/>
    <n v="0"/>
    <n v="0"/>
    <n v="0"/>
    <n v="0"/>
    <x v="0"/>
    <m/>
    <s v="BSS"/>
    <s v="RAN ISSUE"/>
    <s v="BSS Hardware issue"/>
    <x v="1"/>
    <s v="05-10-2026: hardware issue,  site with GPS issue (alarm : TDD down 09Apr 02pm)"/>
    <s v="CTR_478"/>
    <m/>
    <s v=""/>
  </r>
  <r>
    <s v="Ndogpassi-III"/>
    <s v="LIT_283"/>
    <s v="Douala"/>
    <s v="IHS"/>
    <s v="Grid-Gen"/>
    <s v="LITTORAL"/>
    <s v="Douala"/>
    <s v="ZTE"/>
    <n v="0"/>
    <n v="0"/>
    <n v="0"/>
    <n v="0"/>
    <n v="2.1432948666364182"/>
    <n v="0"/>
    <n v="0"/>
    <n v="0.8292419663673225"/>
    <n v="0"/>
    <n v="0"/>
    <n v="0"/>
    <n v="0"/>
    <n v="0"/>
    <n v="7.8664109829839113"/>
    <n v="0"/>
    <n v="0"/>
    <n v="0"/>
    <n v="0"/>
    <n v="0"/>
    <n v="0"/>
    <n v="0"/>
    <n v="0"/>
    <n v="0"/>
    <n v="0"/>
    <m/>
    <n v="0"/>
    <n v="0"/>
    <n v="0"/>
    <n v="0"/>
    <n v="0"/>
    <x v="0"/>
    <m/>
    <s v="No root cause"/>
    <s v="No root cause"/>
    <s v="No root cause"/>
    <x v="3"/>
    <s v=""/>
    <s v="LIT_283"/>
    <m/>
    <s v=""/>
  </r>
  <r>
    <s v="Sorawel-IHS"/>
    <s v="NRD_099"/>
    <s v="NORD"/>
    <s v="IHS"/>
    <s v="Grid-Gen"/>
    <s v="NORD"/>
    <s v="Sorawel"/>
    <s v="Huawei"/>
    <n v="0"/>
    <n v="0"/>
    <n v="0"/>
    <n v="0"/>
    <n v="0"/>
    <n v="0"/>
    <n v="0"/>
    <n v="0"/>
    <n v="0"/>
    <n v="0"/>
    <n v="0"/>
    <n v="0"/>
    <n v="0"/>
    <n v="6.3994757913780944"/>
    <n v="0"/>
    <n v="0"/>
    <n v="0"/>
    <n v="0"/>
    <n v="0"/>
    <n v="0"/>
    <n v="0"/>
    <n v="0"/>
    <n v="0"/>
    <n v="0"/>
    <m/>
    <n v="0"/>
    <n v="0"/>
    <n v="0"/>
    <n v="0"/>
    <n v="0"/>
    <x v="0"/>
    <m/>
    <s v="No root cause"/>
    <s v="No root cause"/>
    <s v="No root cause"/>
    <x v="3"/>
    <s v=""/>
    <s v="NRD_099"/>
    <m/>
    <s v=""/>
  </r>
  <r>
    <s v="Biteng"/>
    <s v="CTR_211"/>
    <s v="Yaounde"/>
    <s v="IHS"/>
    <s v="Grid-Gen"/>
    <s v="CENTRE"/>
    <s v="Yaounde"/>
    <s v="ZTE"/>
    <n v="0"/>
    <n v="0"/>
    <n v="0"/>
    <n v="0"/>
    <n v="0"/>
    <n v="0"/>
    <n v="0"/>
    <n v="0"/>
    <n v="0"/>
    <n v="0"/>
    <n v="0"/>
    <n v="0"/>
    <n v="0"/>
    <n v="2.7791689138865312"/>
    <n v="0"/>
    <n v="0"/>
    <n v="0"/>
    <n v="0"/>
    <n v="0"/>
    <n v="0"/>
    <n v="0"/>
    <n v="0"/>
    <n v="0"/>
    <n v="0"/>
    <m/>
    <n v="0"/>
    <n v="0"/>
    <n v="0"/>
    <n v="0"/>
    <n v="0"/>
    <x v="0"/>
    <m/>
    <s v="No root cause"/>
    <s v="No root cause"/>
    <s v="No root cause"/>
    <x v="3"/>
    <s v=""/>
    <s v="CTR_211"/>
    <m/>
    <s v=""/>
  </r>
  <r>
    <s v="Garoua-Yelwa-Orange-IHS"/>
    <s v="NRD_082"/>
    <s v="Garoua"/>
    <s v="IHS"/>
    <s v="Grid-Gen"/>
    <s v="NORD"/>
    <s v="Garoua"/>
    <s v="Huawei"/>
    <n v="0"/>
    <n v="0"/>
    <n v="0"/>
    <n v="2.595949154331926"/>
    <n v="3.287450810854001"/>
    <n v="0"/>
    <n v="0"/>
    <n v="0"/>
    <n v="0"/>
    <n v="0"/>
    <n v="0"/>
    <n v="0"/>
    <n v="0"/>
    <n v="2.2288497373249667"/>
    <n v="0"/>
    <n v="0"/>
    <n v="0"/>
    <n v="8.586698455910259"/>
    <n v="0"/>
    <n v="0"/>
    <n v="0"/>
    <n v="0"/>
    <n v="0"/>
    <n v="0"/>
    <m/>
    <n v="0"/>
    <n v="0"/>
    <n v="0"/>
    <n v="0"/>
    <n v="0"/>
    <x v="0"/>
    <m/>
    <s v="No root cause"/>
    <s v="No root cause"/>
    <s v="No root cause"/>
    <x v="3"/>
    <s v=""/>
    <s v="NRD_082"/>
    <m/>
    <s v=""/>
  </r>
  <r>
    <s v="Djabi-IHS"/>
    <s v="NRD_069"/>
    <s v="NORD"/>
    <s v="IHS"/>
    <s v="Solar-Gen"/>
    <s v="NORD"/>
    <s v="Djabi"/>
    <s v="Huawei"/>
    <n v="0"/>
    <n v="0"/>
    <n v="0"/>
    <n v="0"/>
    <n v="0"/>
    <n v="0"/>
    <n v="0"/>
    <n v="0"/>
    <n v="0"/>
    <n v="0"/>
    <n v="0"/>
    <n v="0"/>
    <n v="0"/>
    <n v="1.2446209403794732"/>
    <n v="0"/>
    <n v="0"/>
    <n v="0"/>
    <n v="0"/>
    <n v="0"/>
    <n v="0"/>
    <n v="0"/>
    <n v="0"/>
    <n v="0"/>
    <n v="0"/>
    <m/>
    <n v="0"/>
    <n v="0"/>
    <n v="0"/>
    <n v="0"/>
    <n v="0"/>
    <x v="0"/>
    <m/>
    <s v="No root cause"/>
    <s v="No root cause"/>
    <s v="No root cause"/>
    <x v="3"/>
    <s v=""/>
    <s v="NRD_069"/>
    <m/>
    <s v=""/>
  </r>
  <r>
    <s v="Bda-Titam-Naka"/>
    <s v="OST_113"/>
    <s v="NORD-OUEST"/>
    <s v="IHS"/>
    <s v="Grid-Gen"/>
    <s v="OUEST"/>
    <s v="Bamenda"/>
    <s v="Huawei"/>
    <n v="0"/>
    <n v="0"/>
    <n v="0"/>
    <n v="0"/>
    <n v="0.56287507169701478"/>
    <n v="0"/>
    <n v="0"/>
    <n v="0"/>
    <n v="0"/>
    <n v="0"/>
    <n v="1.0384474350303767"/>
    <n v="0"/>
    <n v="0"/>
    <n v="1.0907042145003467"/>
    <n v="0"/>
    <n v="0"/>
    <n v="0"/>
    <n v="3.5271899335964356"/>
    <n v="0"/>
    <n v="0"/>
    <n v="0"/>
    <n v="0"/>
    <n v="0"/>
    <n v="0"/>
    <m/>
    <n v="0"/>
    <n v="0"/>
    <n v="0"/>
    <n v="0"/>
    <n v="0"/>
    <x v="0"/>
    <m/>
    <s v="No root cause"/>
    <s v="No root cause"/>
    <s v="No root cause"/>
    <x v="3"/>
    <s v=""/>
    <s v="OST_113"/>
    <m/>
    <s v=""/>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m/>
    <n v="0"/>
    <n v="0"/>
    <n v="0"/>
    <n v="0"/>
    <n v="0"/>
    <x v="0"/>
    <m/>
    <s v="No root cause"/>
    <s v="No root cause"/>
    <s v="No root cause"/>
    <x v="3"/>
    <s v=""/>
    <s v="CTR_830"/>
    <m/>
    <s v=""/>
  </r>
  <r>
    <s v="Bafia-Lable"/>
    <s v="CTR_362"/>
    <s v="CENTRE"/>
    <s v="IHS"/>
    <s v="Grid-Gen"/>
    <s v="CENTRE"/>
    <s v="Bafia"/>
    <s v="ZTE"/>
    <n v="0"/>
    <n v="0"/>
    <n v="0"/>
    <n v="0"/>
    <n v="0"/>
    <n v="0"/>
    <n v="0.21651785077318528"/>
    <n v="0"/>
    <n v="3.5804276423738632"/>
    <n v="0"/>
    <n v="1.9547959238998613"/>
    <n v="0"/>
    <n v="0"/>
    <n v="0.87152893705786816"/>
    <n v="0"/>
    <n v="0"/>
    <n v="0"/>
    <n v="0"/>
    <n v="0"/>
    <n v="0"/>
    <n v="0"/>
    <n v="0"/>
    <n v="0"/>
    <n v="0"/>
    <m/>
    <n v="0"/>
    <n v="0"/>
    <n v="0"/>
    <n v="0"/>
    <n v="0"/>
    <x v="0"/>
    <m/>
    <s v="No root cause"/>
    <s v="No root cause"/>
    <s v="No root cause"/>
    <x v="3"/>
    <s v=""/>
    <s v="CTR_362"/>
    <m/>
    <s v=""/>
  </r>
  <r>
    <s v="Badankali-IHS"/>
    <s v="NRD_107"/>
    <s v="NORD"/>
    <s v="IHS"/>
    <s v="Hybrid-Gen"/>
    <s v="NORD"/>
    <s v="Badankali"/>
    <s v="Huawei"/>
    <n v="0"/>
    <n v="0"/>
    <n v="0"/>
    <n v="0"/>
    <n v="0"/>
    <n v="0"/>
    <n v="0"/>
    <n v="0"/>
    <n v="0"/>
    <n v="0"/>
    <n v="0"/>
    <n v="0"/>
    <n v="0"/>
    <n v="0.40214534590064288"/>
    <n v="0"/>
    <n v="0"/>
    <n v="0"/>
    <n v="0"/>
    <n v="0"/>
    <n v="0"/>
    <n v="0"/>
    <n v="0"/>
    <n v="0"/>
    <n v="0"/>
    <m/>
    <n v="0"/>
    <n v="0"/>
    <n v="0"/>
    <n v="0"/>
    <n v="0"/>
    <x v="0"/>
    <m/>
    <s v="No root cause"/>
    <s v="No root cause"/>
    <s v="No root cause"/>
    <x v="3"/>
    <s v=""/>
    <s v="NRD_107"/>
    <m/>
    <s v=""/>
  </r>
  <r>
    <s v="Maroua-Domayo-IHS"/>
    <s v="EXN_241"/>
    <s v="Maroua"/>
    <s v="IHS"/>
    <s v="Grid-Gen"/>
    <s v="EXTREME-NORD"/>
    <s v="Maroua"/>
    <s v="Huawei"/>
    <n v="0"/>
    <n v="0"/>
    <n v="0"/>
    <n v="0"/>
    <n v="0"/>
    <n v="0"/>
    <n v="0"/>
    <n v="0"/>
    <n v="0"/>
    <n v="0"/>
    <n v="0"/>
    <n v="0"/>
    <n v="0"/>
    <n v="0.23611860184400438"/>
    <n v="0"/>
    <n v="0"/>
    <n v="0"/>
    <n v="0"/>
    <n v="0"/>
    <n v="0"/>
    <n v="0"/>
    <n v="0"/>
    <n v="0"/>
    <n v="0"/>
    <m/>
    <n v="0"/>
    <n v="0"/>
    <n v="0"/>
    <n v="0"/>
    <n v="0"/>
    <x v="0"/>
    <m/>
    <s v="No root cause"/>
    <s v="No root cause"/>
    <s v="No root cause"/>
    <x v="3"/>
    <s v=""/>
    <s v="EXN_241"/>
    <m/>
    <s v=""/>
  </r>
  <r>
    <s v="Laore-MTN-IHS"/>
    <s v="ADM_093"/>
    <s v="ADAMAOUA"/>
    <s v="IHS"/>
    <s v="Solar-Gen"/>
    <s v="ADAMAOUA"/>
    <s v="Laore"/>
    <s v="NOKIA"/>
    <n v="0"/>
    <n v="0"/>
    <n v="0"/>
    <n v="0"/>
    <n v="0"/>
    <n v="0"/>
    <n v="0"/>
    <n v="0"/>
    <n v="1.8728999941590844E-3"/>
    <n v="0"/>
    <n v="0"/>
    <n v="0"/>
    <n v="0"/>
    <n v="0.12829903972362774"/>
    <n v="0"/>
    <n v="0"/>
    <n v="0"/>
    <n v="0"/>
    <n v="0"/>
    <n v="0"/>
    <n v="0"/>
    <n v="0"/>
    <n v="0"/>
    <n v="0"/>
    <m/>
    <n v="0"/>
    <n v="0"/>
    <n v="0"/>
    <n v="0"/>
    <n v="0"/>
    <x v="0"/>
    <m/>
    <s v="IHS"/>
    <s v="POWER ISSUE"/>
    <s v="Defaut GE &amp; Power Cabinet"/>
    <x v="0"/>
    <s v="(05-10-2026 ticket): INC-20260510-00015873...Grid Outage"/>
    <s v="ADM_093"/>
    <m/>
    <s v=""/>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m/>
    <n v="0"/>
    <n v="0"/>
    <n v="0"/>
    <n v="0"/>
    <n v="0"/>
    <x v="0"/>
    <m/>
    <s v="No root cause"/>
    <s v="No root cause"/>
    <s v="No root cause"/>
    <x v="3"/>
    <s v=""/>
    <s v="LIT_098"/>
    <m/>
    <s v=""/>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m/>
    <n v="0"/>
    <n v="0"/>
    <n v="0"/>
    <n v="0"/>
    <n v="0"/>
    <x v="0"/>
    <m/>
    <s v="No root cause"/>
    <s v="No root cause"/>
    <s v="No root cause"/>
    <x v="3"/>
    <s v=""/>
    <s v="NRO_226"/>
    <m/>
    <s v=""/>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m/>
    <n v="0"/>
    <n v="0"/>
    <n v="0"/>
    <n v="0"/>
    <n v="0"/>
    <x v="0"/>
    <m/>
    <s v="No root cause"/>
    <s v="No root cause"/>
    <s v="No root cause"/>
    <x v="3"/>
    <s v=""/>
    <s v="NRO_128"/>
    <m/>
    <s v=""/>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m/>
    <n v="0"/>
    <n v="0"/>
    <n v="0"/>
    <n v="0"/>
    <n v="0"/>
    <x v="0"/>
    <m/>
    <s v="No root cause"/>
    <s v="No root cause"/>
    <s v="No root cause"/>
    <x v="3"/>
    <s v=""/>
    <s v="SUD_092"/>
    <m/>
    <s v=""/>
  </r>
  <r>
    <s v="GBHS-Muyuka"/>
    <s v="SUO_246"/>
    <s v="NORD-OUEST"/>
    <m/>
    <m/>
    <s v="SUD-OUEST"/>
    <s v="Bamenda"/>
    <s v="Huawei"/>
    <n v="0"/>
    <n v="0"/>
    <n v="0"/>
    <n v="0"/>
    <n v="0"/>
    <n v="0"/>
    <n v="0"/>
    <n v="0"/>
    <n v="0"/>
    <n v="0"/>
    <n v="0"/>
    <n v="0"/>
    <n v="0"/>
    <n v="4.0128926214140796E-3"/>
    <n v="0"/>
    <n v="0"/>
    <n v="0"/>
    <n v="0"/>
    <n v="0"/>
    <n v="0"/>
    <n v="0"/>
    <n v="0"/>
    <n v="0"/>
    <n v="0"/>
    <m/>
    <n v="0"/>
    <n v="0"/>
    <n v="0"/>
    <n v="0"/>
    <n v="0"/>
    <x v="0"/>
    <m/>
    <s v="No root cause"/>
    <s v="No root cause"/>
    <s v="No root cause"/>
    <x v="3"/>
    <s v=""/>
    <s v="SUO_246"/>
    <m/>
    <s v=""/>
  </r>
  <r>
    <s v="Ndogp-Nodal"/>
    <s v="LIT_093"/>
    <s v="Douala"/>
    <m/>
    <m/>
    <s v="LITTORAL"/>
    <s v="Douala"/>
    <s v="ZTE"/>
    <n v="0"/>
    <n v="0"/>
    <n v="0"/>
    <n v="0"/>
    <n v="0"/>
    <n v="0"/>
    <n v="0"/>
    <n v="0"/>
    <n v="0"/>
    <n v="0"/>
    <n v="0"/>
    <n v="0"/>
    <n v="0"/>
    <n v="2.56825127770507E-3"/>
    <n v="0"/>
    <n v="0"/>
    <n v="0"/>
    <n v="0"/>
    <n v="0"/>
    <n v="0"/>
    <n v="0"/>
    <n v="0"/>
    <n v="0"/>
    <n v="0"/>
    <m/>
    <n v="0"/>
    <n v="0"/>
    <n v="0"/>
    <n v="0"/>
    <n v="0"/>
    <x v="0"/>
    <m/>
    <s v="No root cause"/>
    <s v="No root cause"/>
    <s v="No root cause"/>
    <x v="3"/>
    <s v=""/>
    <s v="LIT_093"/>
    <m/>
    <s v=""/>
  </r>
  <r>
    <s v="PK8"/>
    <s v="LIT_255"/>
    <s v="Douala"/>
    <s v="IHS"/>
    <s v="Grid-Gen"/>
    <s v="LITTORAL"/>
    <s v="Douala"/>
    <s v="ZTE"/>
    <n v="0"/>
    <n v="0"/>
    <n v="0.35877043543273729"/>
    <n v="0"/>
    <n v="0"/>
    <n v="0"/>
    <n v="0"/>
    <n v="0"/>
    <n v="0"/>
    <n v="0"/>
    <n v="0.77719920783716157"/>
    <n v="0"/>
    <n v="0"/>
    <n v="2.3720654162136274E-3"/>
    <n v="0"/>
    <n v="0"/>
    <n v="0"/>
    <n v="0"/>
    <n v="0"/>
    <n v="0"/>
    <n v="0"/>
    <n v="0"/>
    <n v="0"/>
    <n v="0"/>
    <m/>
    <n v="0"/>
    <n v="0"/>
    <n v="0"/>
    <n v="0"/>
    <n v="0"/>
    <x v="0"/>
    <m/>
    <s v="No root cause"/>
    <s v="No root cause"/>
    <s v="No root cause"/>
    <x v="3"/>
    <s v=""/>
    <s v="LIT_255"/>
    <m/>
    <s v=""/>
  </r>
  <r>
    <s v="Song-Kot-IHS"/>
    <s v="LIT_374"/>
    <s v="Douala"/>
    <s v="IHS"/>
    <s v="Grid-Gen"/>
    <s v="LITTORAL"/>
    <s v="Douala"/>
    <s v="ZTE"/>
    <n v="0"/>
    <n v="1.7554532535463276"/>
    <n v="0"/>
    <n v="0"/>
    <n v="0"/>
    <n v="0"/>
    <n v="0"/>
    <n v="0"/>
    <n v="0"/>
    <n v="0"/>
    <n v="0"/>
    <n v="0"/>
    <n v="0"/>
    <n v="2.1045392414528177E-3"/>
    <n v="0"/>
    <n v="0"/>
    <n v="0"/>
    <n v="0"/>
    <n v="0"/>
    <n v="0"/>
    <n v="0"/>
    <n v="0"/>
    <n v="0"/>
    <n v="0"/>
    <m/>
    <n v="0"/>
    <n v="0"/>
    <n v="0"/>
    <n v="0"/>
    <n v="0"/>
    <x v="0"/>
    <m/>
    <s v="No root cause"/>
    <s v="No root cause"/>
    <s v="No root cause"/>
    <x v="3"/>
    <s v=""/>
    <s v="LIT_374"/>
    <m/>
    <s v=""/>
  </r>
  <r>
    <s v="Nyalla-Pariso"/>
    <s v="LIT_179"/>
    <s v="Douala"/>
    <s v="IHS"/>
    <s v="Grid-Gen"/>
    <s v="LITTORAL"/>
    <s v="Douala"/>
    <s v="ZTE"/>
    <n v="0"/>
    <n v="0"/>
    <n v="0"/>
    <n v="0"/>
    <n v="0"/>
    <n v="8.4071705575673512"/>
    <n v="0"/>
    <n v="0"/>
    <n v="0"/>
    <n v="0"/>
    <n v="0"/>
    <n v="0"/>
    <n v="0"/>
    <n v="2.0867041631353052E-3"/>
    <n v="0"/>
    <n v="0"/>
    <n v="0"/>
    <n v="0"/>
    <n v="0"/>
    <n v="0"/>
    <n v="0"/>
    <n v="0"/>
    <n v="0"/>
    <n v="0"/>
    <m/>
    <n v="0"/>
    <n v="0"/>
    <n v="0"/>
    <n v="0"/>
    <n v="0"/>
    <x v="0"/>
    <m/>
    <s v="No root cause"/>
    <s v="No root cause"/>
    <s v="No root cause"/>
    <x v="3"/>
    <s v=""/>
    <s v="LIT_179"/>
    <m/>
    <s v=""/>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m/>
    <n v="0"/>
    <n v="0"/>
    <n v="0"/>
    <n v="0"/>
    <n v="0"/>
    <x v="0"/>
    <m/>
    <s v="No root cause"/>
    <s v="No root cause"/>
    <s v="No root cause"/>
    <x v="3"/>
    <s v=""/>
    <s v="LIT_128"/>
    <m/>
    <s v=""/>
  </r>
  <r>
    <s v="Bana-Centre"/>
    <s v="OST_036"/>
    <s v="OUEST"/>
    <s v="IHS"/>
    <s v="Grid-Gen"/>
    <s v="OUEST"/>
    <s v="Bana"/>
    <s v="Huawei"/>
    <n v="0"/>
    <n v="0"/>
    <n v="0"/>
    <n v="0"/>
    <n v="0"/>
    <n v="0"/>
    <n v="0"/>
    <n v="0"/>
    <n v="0"/>
    <n v="0"/>
    <n v="0"/>
    <n v="0"/>
    <n v="0"/>
    <n v="1.8726832233265697E-3"/>
    <n v="0"/>
    <n v="0"/>
    <n v="0"/>
    <n v="0"/>
    <n v="0"/>
    <n v="0"/>
    <n v="0"/>
    <n v="0"/>
    <n v="0"/>
    <n v="0"/>
    <m/>
    <n v="0"/>
    <n v="0"/>
    <n v="0"/>
    <n v="0"/>
    <n v="0"/>
    <x v="0"/>
    <m/>
    <s v="No root cause"/>
    <s v="No root cause"/>
    <s v="No root cause"/>
    <x v="3"/>
    <s v=""/>
    <s v="OST_036"/>
    <m/>
    <s v=""/>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m/>
    <n v="0"/>
    <n v="0"/>
    <n v="0"/>
    <n v="0"/>
    <n v="0"/>
    <x v="0"/>
    <m/>
    <s v="No root cause"/>
    <s v="No root cause"/>
    <s v="No root cause"/>
    <x v="3"/>
    <s v=""/>
    <s v="LIT_346"/>
    <m/>
    <s v=""/>
  </r>
  <r>
    <s v="Total-Ndobo"/>
    <s v="LIT_437"/>
    <s v="Douala"/>
    <s v="IHS"/>
    <s v="Grid-Gen"/>
    <s v="LITTORAL"/>
    <s v="Douala"/>
    <s v="ZTE"/>
    <n v="0"/>
    <n v="0"/>
    <n v="0"/>
    <n v="0"/>
    <n v="0"/>
    <n v="0"/>
    <n v="0"/>
    <n v="0"/>
    <n v="0"/>
    <n v="0"/>
    <n v="0"/>
    <n v="0"/>
    <n v="0"/>
    <n v="1.7835078317394704E-3"/>
    <n v="0"/>
    <n v="0"/>
    <n v="0"/>
    <n v="0"/>
    <n v="0"/>
    <n v="0"/>
    <n v="0"/>
    <n v="0"/>
    <n v="0"/>
    <n v="0"/>
    <m/>
    <n v="0"/>
    <n v="0"/>
    <n v="0"/>
    <n v="0"/>
    <n v="0"/>
    <x v="0"/>
    <m/>
    <s v="No root cause"/>
    <s v="No root cause"/>
    <s v="No root cause"/>
    <x v="3"/>
    <s v=""/>
    <s v="LIT_437"/>
    <m/>
    <s v=""/>
  </r>
  <r>
    <s v="Bberi-Enem"/>
    <s v="LIT_637"/>
    <s v="Douala"/>
    <s v="CAMUSAT"/>
    <s v="Good Grid + GE"/>
    <s v="LITTORAL"/>
    <s v="Douala"/>
    <s v="ZTE"/>
    <n v="0"/>
    <n v="0"/>
    <n v="0"/>
    <n v="0"/>
    <n v="0"/>
    <n v="0"/>
    <n v="0"/>
    <n v="0"/>
    <n v="0"/>
    <n v="0"/>
    <n v="0"/>
    <n v="0"/>
    <n v="0"/>
    <n v="1.6408272052002239E-3"/>
    <n v="0"/>
    <n v="0"/>
    <n v="0"/>
    <n v="0"/>
    <n v="0"/>
    <n v="0"/>
    <n v="0"/>
    <n v="0"/>
    <n v="0"/>
    <n v="0"/>
    <m/>
    <n v="0"/>
    <n v="0"/>
    <n v="0"/>
    <n v="0"/>
    <n v="0"/>
    <x v="0"/>
    <m/>
    <s v="No root cause"/>
    <s v="No root cause"/>
    <s v="No root cause"/>
    <x v="3"/>
    <s v=""/>
    <s v="LIT_637"/>
    <m/>
    <s v=""/>
  </r>
  <r>
    <s v="Boadibo"/>
    <s v="LIT_682"/>
    <s v="Douala"/>
    <s v="CAMUSAT"/>
    <s v="Good Grid + GE"/>
    <s v="LITTORAL"/>
    <s v="Douala"/>
    <s v="ZTE"/>
    <n v="0"/>
    <n v="0"/>
    <n v="0"/>
    <n v="0"/>
    <n v="15.181700210881967"/>
    <n v="0"/>
    <n v="0"/>
    <n v="0"/>
    <n v="7.1749271615401522"/>
    <n v="0"/>
    <n v="0"/>
    <n v="0"/>
    <n v="0"/>
    <n v="1.391136108756585E-3"/>
    <n v="0"/>
    <n v="0"/>
    <n v="0"/>
    <n v="0"/>
    <n v="0"/>
    <n v="0"/>
    <n v="0"/>
    <n v="0"/>
    <n v="0"/>
    <n v="0"/>
    <m/>
    <n v="0"/>
    <n v="0"/>
    <n v="0"/>
    <n v="0"/>
    <n v="0"/>
    <x v="0"/>
    <m/>
    <s v="No root cause"/>
    <s v="No root cause"/>
    <s v="No root cause"/>
    <x v="3"/>
    <s v=""/>
    <s v="LIT_682"/>
    <m/>
    <s v=""/>
  </r>
  <r>
    <s v="Bomono-Gare-IHS"/>
    <s v="LIT_498"/>
    <s v="LITTORAL"/>
    <s v="IHS"/>
    <s v="Grid-Gen"/>
    <s v="LITTORAL"/>
    <s v="Bomono"/>
    <s v="ZTE"/>
    <n v="0"/>
    <n v="0"/>
    <n v="0"/>
    <n v="0"/>
    <n v="2.2071622820910135"/>
    <n v="0"/>
    <n v="0"/>
    <n v="0"/>
    <n v="0"/>
    <n v="0"/>
    <n v="0"/>
    <n v="0"/>
    <n v="0"/>
    <n v="1.3554659521219016E-3"/>
    <n v="0"/>
    <n v="0"/>
    <n v="0"/>
    <n v="0"/>
    <n v="0"/>
    <n v="0"/>
    <n v="0"/>
    <n v="0"/>
    <n v="0"/>
    <n v="0"/>
    <m/>
    <n v="0"/>
    <n v="0"/>
    <n v="0"/>
    <n v="0"/>
    <n v="0"/>
    <x v="0"/>
    <m/>
    <s v="No root cause"/>
    <s v="No root cause"/>
    <s v="No root cause"/>
    <x v="3"/>
    <s v=""/>
    <s v="LIT_498"/>
    <m/>
    <s v=""/>
  </r>
  <r>
    <s v="Famkeu-IHS"/>
    <s v="OST_308"/>
    <s v="OUEST"/>
    <s v="IHS"/>
    <s v="Solar-Grid-Gen-Lithium"/>
    <s v="OUEST"/>
    <s v="Bafang"/>
    <s v="Huawei"/>
    <n v="0"/>
    <n v="0"/>
    <n v="0"/>
    <n v="0"/>
    <n v="0"/>
    <n v="0"/>
    <n v="0"/>
    <n v="0"/>
    <n v="0"/>
    <n v="0"/>
    <n v="0"/>
    <n v="0"/>
    <n v="0"/>
    <n v="5.3505234952187721E-4"/>
    <n v="0"/>
    <n v="0"/>
    <n v="0"/>
    <n v="0"/>
    <n v="0"/>
    <n v="0"/>
    <n v="0"/>
    <n v="0"/>
    <n v="0"/>
    <n v="0"/>
    <m/>
    <n v="0"/>
    <n v="0"/>
    <n v="0"/>
    <n v="0"/>
    <n v="0"/>
    <x v="0"/>
    <m/>
    <s v="No root cause"/>
    <s v="No root cause"/>
    <s v="No root cause"/>
    <x v="3"/>
    <s v=""/>
    <s v="OST_308"/>
    <m/>
    <s v=""/>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m/>
    <n v="0"/>
    <n v="0"/>
    <n v="0"/>
    <n v="0"/>
    <n v="0"/>
    <x v="0"/>
    <m/>
    <s v="No root cause"/>
    <s v="No root cause"/>
    <s v="No root cause"/>
    <x v="3"/>
    <s v=""/>
    <s v="OST_015"/>
    <m/>
    <s v=""/>
  </r>
  <r>
    <s v="Ngousso-II"/>
    <s v="CTR_342"/>
    <s v="Yaounde"/>
    <s v="IHS"/>
    <s v="Grid-Gen"/>
    <s v="CENTRE"/>
    <s v="Yaounde"/>
    <s v="ZTE"/>
    <n v="0"/>
    <n v="0"/>
    <n v="0"/>
    <n v="0"/>
    <n v="0"/>
    <n v="0"/>
    <n v="0"/>
    <n v="0"/>
    <n v="12.20406254547945"/>
    <n v="0"/>
    <n v="4.6602167889439627"/>
    <n v="0"/>
    <n v="0"/>
    <n v="0"/>
    <n v="0"/>
    <n v="0"/>
    <n v="0"/>
    <n v="0"/>
    <n v="0"/>
    <n v="0"/>
    <n v="0"/>
    <n v="0"/>
    <n v="0"/>
    <n v="0"/>
    <m/>
    <n v="0"/>
    <n v="0"/>
    <n v="0"/>
    <n v="0"/>
    <n v="0"/>
    <x v="0"/>
    <m/>
    <s v="No root cause"/>
    <s v="No root cause"/>
    <s v="No root cause"/>
    <x v="3"/>
    <s v=""/>
    <s v="CTR_342"/>
    <m/>
    <s v=""/>
  </r>
  <r>
    <s v="Nkolmesseng-Crf-Safari"/>
    <s v="CTR_559"/>
    <s v="Yaounde"/>
    <s v="CAMUSAT"/>
    <s v="Good Grid no GE - 8h"/>
    <s v="CENTRE"/>
    <s v="Yaounde"/>
    <s v="ZTE"/>
    <n v="0"/>
    <n v="0"/>
    <n v="0"/>
    <n v="0"/>
    <n v="0"/>
    <n v="0"/>
    <n v="0"/>
    <n v="0"/>
    <n v="0"/>
    <n v="0"/>
    <n v="2.4465982085020532"/>
    <n v="0"/>
    <n v="0"/>
    <n v="0"/>
    <n v="0"/>
    <n v="0"/>
    <n v="0"/>
    <n v="0"/>
    <n v="0"/>
    <n v="0"/>
    <n v="0"/>
    <n v="0"/>
    <n v="0"/>
    <n v="0"/>
    <m/>
    <n v="0"/>
    <n v="0"/>
    <n v="0"/>
    <n v="0"/>
    <n v="0"/>
    <x v="0"/>
    <m/>
    <s v="No root cause"/>
    <s v="No root cause"/>
    <s v="No root cause"/>
    <x v="3"/>
    <s v=""/>
    <s v="CTR_559"/>
    <m/>
    <s v=""/>
  </r>
  <r>
    <s v="Dschang-Rectorat-MTN"/>
    <s v="OST_097"/>
    <s v="OUEST"/>
    <s v="IHS"/>
    <s v="Grid-Gen"/>
    <s v="OUEST"/>
    <s v="Dschang"/>
    <s v="Huawei"/>
    <n v="0"/>
    <n v="0"/>
    <n v="0"/>
    <n v="0"/>
    <n v="0"/>
    <n v="0"/>
    <n v="0"/>
    <n v="0"/>
    <n v="0"/>
    <n v="0"/>
    <n v="5.8839706876920843"/>
    <n v="0"/>
    <n v="0"/>
    <n v="0"/>
    <n v="0"/>
    <n v="0"/>
    <n v="0"/>
    <n v="0"/>
    <n v="0"/>
    <n v="0"/>
    <n v="0"/>
    <n v="0"/>
    <n v="0"/>
    <n v="0"/>
    <m/>
    <n v="0"/>
    <n v="0"/>
    <n v="0"/>
    <n v="0"/>
    <n v="0"/>
    <x v="0"/>
    <m/>
    <s v="No root cause"/>
    <s v="No root cause"/>
    <s v="No root cause"/>
    <x v="3"/>
    <s v=""/>
    <s v="OST_097"/>
    <m/>
    <s v=""/>
  </r>
  <r>
    <s v="Abom-Plateau"/>
    <s v="CTR_650"/>
    <s v="Yaounde"/>
    <s v="CAMUSAT"/>
    <s v="Good Grid + GE"/>
    <s v="CENTRE"/>
    <s v="Yaounde"/>
    <s v="ZTE"/>
    <n v="0"/>
    <n v="0"/>
    <n v="0"/>
    <n v="0"/>
    <n v="0"/>
    <n v="0"/>
    <n v="0"/>
    <n v="0"/>
    <n v="0"/>
    <n v="0"/>
    <n v="1.2217742050548894"/>
    <n v="0"/>
    <n v="0"/>
    <n v="0"/>
    <n v="0"/>
    <n v="0"/>
    <n v="0"/>
    <n v="0"/>
    <n v="0"/>
    <n v="0"/>
    <n v="0"/>
    <n v="0"/>
    <n v="0"/>
    <n v="0"/>
    <m/>
    <n v="0"/>
    <n v="0"/>
    <n v="0"/>
    <n v="0"/>
    <n v="0"/>
    <x v="0"/>
    <m/>
    <s v="No root cause"/>
    <s v="No root cause"/>
    <s v="No root cause"/>
    <x v="3"/>
    <s v=""/>
    <s v="CTR_650"/>
    <m/>
    <s v=""/>
  </r>
  <r>
    <s v="NR-Omnisport"/>
    <s v="CTR_132"/>
    <s v="Yaounde"/>
    <s v="IHS"/>
    <s v="Grid-Gen"/>
    <s v="CENTRE"/>
    <s v="Yaounde"/>
    <s v="ZTE"/>
    <n v="0"/>
    <n v="0"/>
    <n v="0"/>
    <n v="0"/>
    <n v="0"/>
    <n v="0"/>
    <n v="0"/>
    <n v="0"/>
    <n v="0"/>
    <n v="0"/>
    <n v="0"/>
    <n v="0"/>
    <n v="0"/>
    <n v="0"/>
    <n v="0"/>
    <n v="0"/>
    <n v="0"/>
    <n v="0"/>
    <n v="0"/>
    <n v="0"/>
    <n v="0"/>
    <n v="0"/>
    <n v="0"/>
    <n v="0"/>
    <m/>
    <n v="0"/>
    <n v="0"/>
    <n v="0"/>
    <n v="0"/>
    <n v="0"/>
    <x v="0"/>
    <m/>
    <s v="No root cause"/>
    <s v="No root cause"/>
    <s v="No root cause"/>
    <x v="3"/>
    <s v=""/>
    <s v="CTR_132"/>
    <m/>
    <s v=""/>
  </r>
  <r>
    <s v="Ebolowa-SIM"/>
    <s v="SUD_097"/>
    <s v="CENTRE"/>
    <s v="CAMUSAT"/>
    <s v="Good Grid + GE"/>
    <s v="SUD"/>
    <s v="Ebolowa"/>
    <s v="ZTE"/>
    <n v="0"/>
    <n v="0"/>
    <n v="0"/>
    <n v="0"/>
    <n v="0"/>
    <n v="0"/>
    <n v="0"/>
    <n v="0"/>
    <n v="0"/>
    <n v="0"/>
    <n v="0"/>
    <n v="0"/>
    <n v="0"/>
    <n v="0"/>
    <n v="0"/>
    <n v="0"/>
    <n v="0"/>
    <n v="0"/>
    <n v="0"/>
    <n v="0"/>
    <n v="0"/>
    <n v="0"/>
    <n v="0"/>
    <n v="0"/>
    <m/>
    <n v="0"/>
    <n v="0"/>
    <n v="0"/>
    <n v="0"/>
    <n v="0"/>
    <x v="0"/>
    <m/>
    <s v="No root cause"/>
    <s v="No root cause"/>
    <s v="No root cause"/>
    <x v="3"/>
    <s v=""/>
    <s v="SUD_097"/>
    <m/>
    <s v=""/>
  </r>
  <r>
    <s v="Denver-Total-IHS"/>
    <s v="LIT_588"/>
    <s v="Douala"/>
    <s v="IHS"/>
    <s v="Grid-Gen"/>
    <s v="LITTORAL"/>
    <s v="Douala"/>
    <s v="ZTE"/>
    <n v="0"/>
    <n v="0"/>
    <n v="0"/>
    <n v="0"/>
    <n v="0"/>
    <n v="0"/>
    <n v="0"/>
    <n v="0"/>
    <n v="0"/>
    <n v="0"/>
    <n v="0"/>
    <n v="0"/>
    <n v="0"/>
    <n v="0"/>
    <n v="0"/>
    <n v="0"/>
    <n v="0"/>
    <n v="0"/>
    <n v="0"/>
    <n v="0"/>
    <n v="0"/>
    <n v="0"/>
    <n v="0"/>
    <n v="0"/>
    <m/>
    <n v="0"/>
    <n v="0"/>
    <n v="0"/>
    <n v="0"/>
    <n v="0"/>
    <x v="0"/>
    <m/>
    <s v="No root cause"/>
    <s v="No root cause"/>
    <s v="No root cause"/>
    <x v="3"/>
    <s v=""/>
    <s v="LIT_588"/>
    <m/>
    <s v=""/>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m/>
    <n v="0"/>
    <n v="0"/>
    <n v="0"/>
    <n v="0"/>
    <n v="0"/>
    <x v="0"/>
    <m/>
    <s v="No root cause"/>
    <s v="No root cause"/>
    <s v="No root cause"/>
    <x v="3"/>
    <s v=""/>
    <s v="LIT_624"/>
    <m/>
    <s v=""/>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m/>
    <n v="0"/>
    <n v="0"/>
    <n v="0"/>
    <n v="0"/>
    <n v="0"/>
    <x v="0"/>
    <m/>
    <s v="No root cause"/>
    <s v="No root cause"/>
    <s v="No root cause"/>
    <x v="3"/>
    <s v=""/>
    <s v="LIT_280"/>
    <m/>
    <s v=""/>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m/>
    <n v="0"/>
    <n v="0"/>
    <n v="0"/>
    <n v="0"/>
    <n v="0"/>
    <x v="0"/>
    <m/>
    <s v="PDH"/>
    <s v="TX ISSUE"/>
    <s v="ODU HS"/>
    <x v="1"/>
    <s v="(05-10-2026 ocm ran 18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10-2026 ocm ran 12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m/>
    <s v=""/>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m/>
    <n v="0"/>
    <n v="0"/>
    <n v="0"/>
    <n v="0"/>
    <n v="0"/>
    <x v="0"/>
    <m/>
    <s v="No root cause"/>
    <s v="No root cause"/>
    <s v="No root cause"/>
    <x v="3"/>
    <s v=""/>
    <s v="LIT_377"/>
    <m/>
    <s v=""/>
  </r>
  <r>
    <s v="Mefou-Assi-IHS"/>
    <s v="CTR_642"/>
    <s v="Yaounde"/>
    <s v="HIS"/>
    <s v="Grid-Gen"/>
    <s v="CENTRE"/>
    <s v="Yaounde"/>
    <s v="ZTE"/>
    <n v="0"/>
    <n v="0"/>
    <n v="0"/>
    <n v="0"/>
    <n v="0"/>
    <n v="0"/>
    <n v="0"/>
    <n v="0"/>
    <n v="0"/>
    <n v="0"/>
    <n v="0"/>
    <n v="0"/>
    <n v="0"/>
    <n v="0"/>
    <n v="0"/>
    <n v="0"/>
    <n v="0"/>
    <n v="2.6146759865651923"/>
    <n v="0"/>
    <n v="0"/>
    <n v="0"/>
    <n v="0"/>
    <n v="0"/>
    <n v="0"/>
    <m/>
    <n v="0"/>
    <n v="0"/>
    <n v="0"/>
    <n v="0"/>
    <n v="0"/>
    <x v="0"/>
    <m/>
    <s v="No root cause"/>
    <s v="No root cause"/>
    <s v="No root cause"/>
    <x v="3"/>
    <s v=""/>
    <s v="CTR_642"/>
    <m/>
    <s v=""/>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m/>
    <n v="0"/>
    <n v="0"/>
    <n v="0"/>
    <n v="0"/>
    <n v="0"/>
    <x v="0"/>
    <m/>
    <s v="No root cause"/>
    <s v="No root cause"/>
    <s v="No root cause"/>
    <x v="3"/>
    <s v=""/>
    <s v="CTR_473"/>
    <m/>
    <s v=""/>
  </r>
  <r>
    <s v="Soukounga-MTN"/>
    <s v="ADM_030"/>
    <s v="ADAMAOUA"/>
    <s v="IHS"/>
    <s v="Grid-Gen"/>
    <s v="ADAMAOUA"/>
    <s v="Soukounga"/>
    <s v="NOKIA"/>
    <n v="0"/>
    <n v="0"/>
    <n v="0"/>
    <n v="0"/>
    <n v="0"/>
    <n v="0"/>
    <n v="0"/>
    <n v="0"/>
    <n v="0"/>
    <n v="0"/>
    <n v="0"/>
    <n v="0"/>
    <n v="0"/>
    <n v="0"/>
    <n v="0"/>
    <n v="0"/>
    <n v="0"/>
    <n v="0"/>
    <n v="0"/>
    <n v="0"/>
    <n v="0"/>
    <n v="0"/>
    <n v="0"/>
    <n v="0"/>
    <m/>
    <n v="0"/>
    <n v="0"/>
    <n v="0"/>
    <n v="0"/>
    <n v="0"/>
    <x v="0"/>
    <m/>
    <s v="No root cause"/>
    <s v="No root cause"/>
    <s v="No root cause"/>
    <x v="3"/>
    <s v=""/>
    <s v="ADM_030"/>
    <m/>
    <s v=""/>
  </r>
  <r>
    <s v="Ekie-Nodal"/>
    <s v="CTR_575"/>
    <s v="Yaounde"/>
    <m/>
    <m/>
    <s v="CENTRE"/>
    <s v="Yaounde"/>
    <s v="ZTE"/>
    <n v="0"/>
    <n v="0"/>
    <n v="0"/>
    <n v="0"/>
    <n v="0"/>
    <n v="0"/>
    <n v="0"/>
    <n v="0"/>
    <n v="0"/>
    <n v="0"/>
    <n v="0"/>
    <n v="0"/>
    <n v="0"/>
    <n v="0"/>
    <n v="0"/>
    <n v="0"/>
    <n v="0"/>
    <n v="0"/>
    <n v="0"/>
    <n v="0"/>
    <n v="0"/>
    <n v="0"/>
    <n v="0"/>
    <n v="0"/>
    <m/>
    <n v="0"/>
    <n v="0"/>
    <n v="0"/>
    <n v="0"/>
    <n v="0"/>
    <x v="0"/>
    <m/>
    <s v="No root cause"/>
    <s v="No root cause"/>
    <s v="No root cause"/>
    <x v="3"/>
    <s v=""/>
    <s v="CTR_575"/>
    <m/>
    <s v=""/>
  </r>
  <r>
    <s v="Bfsam-Centre"/>
    <s v="OST_078"/>
    <s v="Bafoussam"/>
    <s v="IHS"/>
    <s v="GridOnly"/>
    <s v="OUEST"/>
    <s v="Bafoussam"/>
    <s v="Huawei"/>
    <n v="0"/>
    <n v="0"/>
    <n v="0"/>
    <n v="0"/>
    <n v="4.6192852842055409E-3"/>
    <n v="0"/>
    <n v="0"/>
    <n v="0"/>
    <n v="0"/>
    <n v="0"/>
    <n v="0"/>
    <n v="0"/>
    <n v="8.9175391586979543E-5"/>
    <n v="0"/>
    <n v="0"/>
    <n v="0"/>
    <n v="0"/>
    <n v="0"/>
    <n v="0"/>
    <n v="0"/>
    <n v="0"/>
    <n v="0"/>
    <n v="0"/>
    <n v="0"/>
    <m/>
    <n v="0"/>
    <n v="0"/>
    <n v="0"/>
    <n v="0"/>
    <n v="0"/>
    <x v="0"/>
    <m/>
    <s v="No root cause"/>
    <s v="No root cause"/>
    <s v="No root cause"/>
    <x v="3"/>
    <s v=""/>
    <s v="OST_078"/>
    <m/>
    <s v=""/>
  </r>
  <r>
    <s v="Mimboman-Village"/>
    <s v="CTR_245"/>
    <s v="Yaounde"/>
    <s v="IHS"/>
    <s v="Grid-Gen"/>
    <s v="CENTRE"/>
    <s v="Yaounde"/>
    <s v="ZTE"/>
    <n v="0"/>
    <n v="0"/>
    <n v="0"/>
    <n v="0"/>
    <n v="0"/>
    <n v="0"/>
    <n v="0"/>
    <n v="4.2462467861188884"/>
    <n v="1.2934177146558701"/>
    <n v="0"/>
    <n v="0"/>
    <n v="0"/>
    <n v="0"/>
    <n v="0"/>
    <n v="0"/>
    <n v="0"/>
    <n v="0"/>
    <n v="0"/>
    <n v="0"/>
    <n v="0"/>
    <n v="0"/>
    <n v="0"/>
    <n v="0"/>
    <n v="0"/>
    <m/>
    <n v="0"/>
    <n v="0"/>
    <n v="0"/>
    <n v="0"/>
    <n v="0"/>
    <x v="0"/>
    <m/>
    <s v="No root cause"/>
    <s v="No root cause"/>
    <s v="No root cause"/>
    <x v="3"/>
    <s v=""/>
    <s v="CTR_245"/>
    <m/>
    <s v=""/>
  </r>
  <r>
    <s v="Crf-Cornier"/>
    <s v="CTR_477"/>
    <s v="Yaounde"/>
    <s v="IHS"/>
    <s v="Grid-Gen"/>
    <s v="CENTRE"/>
    <s v="Yaounde"/>
    <s v="ZTE"/>
    <n v="0"/>
    <n v="0"/>
    <n v="0"/>
    <n v="0"/>
    <n v="0"/>
    <n v="0"/>
    <n v="0"/>
    <n v="0"/>
    <n v="0"/>
    <n v="0"/>
    <n v="0"/>
    <n v="0"/>
    <n v="0"/>
    <n v="0"/>
    <n v="0"/>
    <n v="0"/>
    <n v="0"/>
    <n v="0"/>
    <n v="0"/>
    <n v="0"/>
    <n v="0"/>
    <n v="0"/>
    <n v="0"/>
    <n v="0"/>
    <m/>
    <n v="0"/>
    <n v="0"/>
    <n v="0"/>
    <n v="0"/>
    <n v="0"/>
    <x v="0"/>
    <m/>
    <s v="No root cause"/>
    <s v="No root cause"/>
    <s v="No root cause"/>
    <x v="3"/>
    <s v=""/>
    <s v="CTR_477"/>
    <m/>
    <s v=""/>
  </r>
  <r>
    <s v="Madison"/>
    <s v="CTR_071"/>
    <s v="Yaounde"/>
    <s v="IHS"/>
    <s v="Grid-Gen"/>
    <s v="CENTRE"/>
    <s v="Yaounde"/>
    <s v="ZTE"/>
    <n v="0"/>
    <n v="0"/>
    <n v="0"/>
    <n v="0"/>
    <n v="0"/>
    <n v="0"/>
    <n v="0"/>
    <n v="0"/>
    <n v="0"/>
    <n v="0"/>
    <n v="0"/>
    <n v="0"/>
    <n v="0"/>
    <n v="0"/>
    <n v="0"/>
    <n v="0"/>
    <n v="0"/>
    <n v="0"/>
    <n v="0"/>
    <n v="0"/>
    <n v="0"/>
    <n v="0"/>
    <n v="0"/>
    <n v="0"/>
    <m/>
    <n v="0"/>
    <n v="0"/>
    <n v="0"/>
    <n v="0"/>
    <n v="0"/>
    <x v="0"/>
    <m/>
    <s v="No root cause"/>
    <s v="No root cause"/>
    <s v="No root cause"/>
    <x v="3"/>
    <s v=""/>
    <s v="CTR_071"/>
    <m/>
    <s v=""/>
  </r>
  <r>
    <s v="Ahala"/>
    <s v="CTR_195"/>
    <s v="Yaounde"/>
    <s v="IHS"/>
    <s v="Grid-Gen-Lithium"/>
    <s v="CENTRE"/>
    <s v="Yaounde"/>
    <s v="ZTE"/>
    <n v="0"/>
    <n v="4.2423944092023307"/>
    <n v="0"/>
    <n v="0"/>
    <n v="0"/>
    <n v="0"/>
    <n v="4.0342947153949517E-2"/>
    <n v="0"/>
    <n v="0"/>
    <n v="0"/>
    <n v="1.0165994640915666E-3"/>
    <n v="0"/>
    <n v="0"/>
    <n v="0"/>
    <n v="0"/>
    <n v="0"/>
    <n v="0"/>
    <n v="0"/>
    <n v="0"/>
    <n v="0"/>
    <n v="0"/>
    <n v="0"/>
    <n v="0"/>
    <n v="0"/>
    <m/>
    <n v="0"/>
    <n v="0"/>
    <n v="0"/>
    <n v="0"/>
    <n v="0"/>
    <x v="0"/>
    <m/>
    <s v="No root cause"/>
    <s v="No root cause"/>
    <s v="No root cause"/>
    <x v="3"/>
    <s v=""/>
    <s v="CTR_195"/>
    <m/>
    <s v=""/>
  </r>
  <r>
    <s v="Mvan-IHS"/>
    <s v="CTR_639"/>
    <s v="Yaounde"/>
    <s v="IHS"/>
    <s v="Grid-Gen"/>
    <s v="CENTRE"/>
    <s v="Yaounde"/>
    <s v="ZTE"/>
    <n v="0"/>
    <n v="0"/>
    <n v="0"/>
    <n v="0"/>
    <n v="0"/>
    <n v="1.2549296156469283"/>
    <n v="4.1591402636167125E-2"/>
    <n v="0"/>
    <n v="0.7294903733381275"/>
    <n v="0"/>
    <n v="0"/>
    <n v="0"/>
    <n v="0"/>
    <n v="0"/>
    <n v="0"/>
    <n v="0"/>
    <n v="0"/>
    <n v="0"/>
    <n v="0"/>
    <n v="0"/>
    <n v="0"/>
    <n v="0"/>
    <n v="0"/>
    <n v="0"/>
    <m/>
    <n v="0"/>
    <n v="0"/>
    <n v="0"/>
    <n v="0"/>
    <n v="0"/>
    <x v="0"/>
    <m/>
    <s v="No root cause"/>
    <s v="No root cause"/>
    <s v="No root cause"/>
    <x v="3"/>
    <s v=""/>
    <s v="CTR_639"/>
    <m/>
    <s v=""/>
  </r>
  <r>
    <s v="Batchenga-MTN-IHS"/>
    <s v="CTR_180"/>
    <s v="CENTRE"/>
    <s v="IHS"/>
    <s v="Grid-Gen-Lithium"/>
    <s v="CENTRE"/>
    <s v="Batchenga"/>
    <s v="NOKIA"/>
    <n v="0"/>
    <n v="0"/>
    <n v="0"/>
    <n v="0"/>
    <n v="0"/>
    <n v="0"/>
    <n v="0"/>
    <n v="0"/>
    <n v="0"/>
    <n v="1.2045578683424085"/>
    <n v="0"/>
    <n v="0"/>
    <n v="0"/>
    <n v="0"/>
    <n v="0"/>
    <n v="0"/>
    <n v="0"/>
    <n v="0"/>
    <n v="0"/>
    <n v="0"/>
    <n v="0"/>
    <n v="0"/>
    <n v="0"/>
    <n v="0"/>
    <m/>
    <n v="0"/>
    <n v="0"/>
    <n v="0"/>
    <n v="0"/>
    <n v="0"/>
    <x v="0"/>
    <m/>
    <s v="No root cause"/>
    <s v="No root cause"/>
    <s v="No root cause"/>
    <x v="3"/>
    <s v=""/>
    <s v="CTR_180"/>
    <m/>
    <s v=""/>
  </r>
  <r>
    <s v="Messa-Carriere"/>
    <s v="CTR_382"/>
    <s v="Yaounde"/>
    <s v="IHS"/>
    <s v="GridOnly"/>
    <s v="CENTRE"/>
    <s v="Yaounde"/>
    <s v="ZTE"/>
    <n v="0"/>
    <n v="0"/>
    <n v="0"/>
    <n v="0"/>
    <n v="0"/>
    <n v="0"/>
    <n v="0"/>
    <n v="0"/>
    <n v="0"/>
    <n v="0"/>
    <n v="0"/>
    <n v="0"/>
    <n v="0"/>
    <n v="0"/>
    <n v="0"/>
    <n v="0"/>
    <n v="0"/>
    <n v="0"/>
    <n v="0"/>
    <n v="0"/>
    <n v="0"/>
    <n v="0"/>
    <n v="0"/>
    <n v="0"/>
    <m/>
    <n v="0"/>
    <n v="0"/>
    <n v="0"/>
    <n v="0"/>
    <n v="0"/>
    <x v="0"/>
    <m/>
    <s v="No root cause"/>
    <s v="No root cause"/>
    <s v="No root cause"/>
    <x v="3"/>
    <s v=""/>
    <s v="CTR_382"/>
    <m/>
    <s v=""/>
  </r>
  <r>
    <s v="Tsomo-Assi"/>
    <s v="CTR_563"/>
    <s v="Yaounde"/>
    <s v="CAMUSAT"/>
    <s v="Good Grid no GE - 8h"/>
    <s v="CENTRE"/>
    <s v="Yaounde"/>
    <s v="ZTE"/>
    <n v="0"/>
    <n v="0"/>
    <n v="0"/>
    <n v="0"/>
    <n v="0"/>
    <n v="0"/>
    <n v="0"/>
    <n v="0"/>
    <n v="0"/>
    <n v="0"/>
    <n v="0"/>
    <n v="0"/>
    <n v="8.6818664338118872"/>
    <n v="0"/>
    <n v="0"/>
    <n v="0"/>
    <n v="0"/>
    <n v="0"/>
    <n v="0"/>
    <n v="0"/>
    <n v="0"/>
    <n v="0"/>
    <n v="0"/>
    <n v="0"/>
    <m/>
    <n v="0"/>
    <n v="0"/>
    <n v="0"/>
    <n v="0"/>
    <n v="0"/>
    <x v="0"/>
    <m/>
    <s v="No root cause"/>
    <s v="No root cause"/>
    <s v="No root cause"/>
    <x v="3"/>
    <s v=""/>
    <s v="CTR_563"/>
    <m/>
    <s v=""/>
  </r>
  <r>
    <s v="Ngousso-Savana"/>
    <s v="CTR_272"/>
    <s v="Yaounde"/>
    <s v="IHS"/>
    <s v="Grid-Gen"/>
    <s v="CENTRE"/>
    <s v="Yaounde"/>
    <s v="ZTE"/>
    <n v="0"/>
    <n v="0"/>
    <n v="0"/>
    <n v="0"/>
    <n v="0.87261687683522893"/>
    <n v="0"/>
    <n v="0"/>
    <n v="0"/>
    <n v="0"/>
    <n v="0"/>
    <n v="0.23146364640316447"/>
    <n v="0"/>
    <n v="0"/>
    <n v="0"/>
    <n v="0"/>
    <n v="0"/>
    <n v="0"/>
    <n v="0"/>
    <n v="0"/>
    <n v="0"/>
    <n v="0"/>
    <n v="0"/>
    <n v="0"/>
    <n v="0"/>
    <m/>
    <n v="0"/>
    <n v="0"/>
    <n v="0"/>
    <n v="0"/>
    <n v="0"/>
    <x v="0"/>
    <m/>
    <s v="No root cause"/>
    <s v="No root cause"/>
    <s v="No root cause"/>
    <x v="3"/>
    <s v=""/>
    <s v="CTR_272"/>
    <m/>
    <s v=""/>
  </r>
  <r>
    <s v="vence"/>
    <s v="CTR_326"/>
    <s v="Yaounde"/>
    <s v="IHS"/>
    <s v="Grid-Gen"/>
    <s v="CENTRE"/>
    <s v="Yaounde"/>
    <s v="ZTE"/>
    <n v="0"/>
    <n v="0"/>
    <n v="0"/>
    <n v="0"/>
    <n v="0"/>
    <n v="0"/>
    <n v="0"/>
    <n v="0"/>
    <n v="0"/>
    <n v="0"/>
    <n v="0"/>
    <n v="0"/>
    <n v="0"/>
    <n v="0"/>
    <n v="0"/>
    <n v="0"/>
    <n v="0"/>
    <n v="0"/>
    <n v="0"/>
    <n v="0"/>
    <n v="0"/>
    <n v="0"/>
    <n v="0"/>
    <n v="0"/>
    <m/>
    <n v="0"/>
    <n v="0"/>
    <n v="0"/>
    <n v="0"/>
    <n v="0"/>
    <x v="0"/>
    <m/>
    <s v="No root cause"/>
    <s v="No root cause"/>
    <s v="No root cause"/>
    <x v="3"/>
    <s v=""/>
    <s v="CTR_326"/>
    <m/>
    <s v=""/>
  </r>
  <r>
    <s v="Mfandena"/>
    <s v="CTR_570"/>
    <s v="Yaounde"/>
    <m/>
    <m/>
    <s v="CENTRE"/>
    <s v="Yaounde"/>
    <s v="ZTE"/>
    <n v="0"/>
    <n v="0"/>
    <n v="0"/>
    <n v="0"/>
    <n v="0"/>
    <n v="0"/>
    <n v="0"/>
    <n v="0"/>
    <n v="0"/>
    <n v="0"/>
    <n v="0"/>
    <n v="0"/>
    <n v="0"/>
    <n v="0"/>
    <n v="0"/>
    <n v="0"/>
    <n v="0"/>
    <n v="0"/>
    <n v="0"/>
    <n v="0"/>
    <n v="0"/>
    <n v="0"/>
    <n v="0"/>
    <n v="0"/>
    <m/>
    <n v="0"/>
    <n v="0"/>
    <n v="0"/>
    <n v="0"/>
    <n v="0"/>
    <x v="0"/>
    <m/>
    <s v="No root cause"/>
    <s v="No root cause"/>
    <s v="No root cause"/>
    <x v="3"/>
    <s v=""/>
    <s v="CTR_570"/>
    <m/>
    <s v=""/>
  </r>
  <r>
    <s v="Mehanda"/>
    <s v="CTR_635"/>
    <s v="Yaounde"/>
    <s v="HIS"/>
    <s v="Grid-Gen"/>
    <s v="CENTRE"/>
    <s v="Yaounde"/>
    <s v="ZTE"/>
    <n v="0"/>
    <n v="0"/>
    <n v="0"/>
    <n v="0"/>
    <n v="0"/>
    <n v="0"/>
    <n v="0"/>
    <n v="0"/>
    <n v="0"/>
    <n v="4.3714668709853255"/>
    <n v="0"/>
    <n v="0"/>
    <n v="0"/>
    <n v="0"/>
    <n v="0"/>
    <n v="0"/>
    <n v="0"/>
    <n v="0"/>
    <n v="0"/>
    <n v="0"/>
    <n v="0"/>
    <n v="0"/>
    <n v="0"/>
    <n v="0"/>
    <m/>
    <n v="0"/>
    <n v="0"/>
    <n v="0"/>
    <n v="0"/>
    <n v="0"/>
    <x v="0"/>
    <m/>
    <s v="No root cause"/>
    <s v="No root cause"/>
    <s v="No root cause"/>
    <x v="3"/>
    <s v=""/>
    <s v="CTR_635"/>
    <m/>
    <s v=""/>
  </r>
  <r>
    <s v="Nkoabang-II-IHS"/>
    <s v="CTR_458"/>
    <s v="Yaounde"/>
    <s v="IHS"/>
    <s v="Grid-Gen"/>
    <s v="CENTRE"/>
    <s v="Yaounde"/>
    <s v="ZTE"/>
    <n v="0"/>
    <n v="0"/>
    <n v="0"/>
    <n v="0"/>
    <n v="0"/>
    <n v="0"/>
    <n v="0"/>
    <n v="0"/>
    <n v="0"/>
    <n v="0"/>
    <n v="0.41468340595777187"/>
    <n v="0"/>
    <n v="0.49206981077695305"/>
    <n v="0"/>
    <n v="0"/>
    <n v="0"/>
    <n v="0"/>
    <n v="0"/>
    <n v="0"/>
    <n v="0"/>
    <n v="0"/>
    <n v="0"/>
    <n v="0"/>
    <n v="0"/>
    <m/>
    <n v="0"/>
    <n v="0"/>
    <n v="0"/>
    <n v="0"/>
    <n v="0"/>
    <x v="0"/>
    <m/>
    <s v="No root cause"/>
    <s v="No root cause"/>
    <s v="No root cause"/>
    <x v="3"/>
    <s v=""/>
    <s v="CTR_458"/>
    <m/>
    <s v=""/>
  </r>
  <r>
    <s v="Odza-PK10"/>
    <s v="CTR_330"/>
    <s v="Yaounde"/>
    <s v="IHS"/>
    <s v="Grid-Gen"/>
    <s v="CENTRE"/>
    <s v="Yaounde"/>
    <s v="ZTE"/>
    <n v="0"/>
    <n v="0"/>
    <n v="0"/>
    <n v="0"/>
    <n v="0"/>
    <n v="0"/>
    <n v="0"/>
    <n v="0"/>
    <n v="0.66414264638318832"/>
    <n v="0"/>
    <n v="5.7944207594604427"/>
    <n v="0"/>
    <n v="0"/>
    <n v="0"/>
    <n v="0"/>
    <n v="0"/>
    <n v="0"/>
    <n v="0"/>
    <n v="0"/>
    <n v="0"/>
    <n v="0"/>
    <n v="0"/>
    <n v="0"/>
    <n v="0"/>
    <m/>
    <n v="0"/>
    <n v="0"/>
    <n v="0"/>
    <n v="0"/>
    <n v="0"/>
    <x v="0"/>
    <m/>
    <s v="No root cause"/>
    <s v="No root cause"/>
    <s v="No root cause"/>
    <x v="3"/>
    <s v=""/>
    <s v="CTR_330"/>
    <m/>
    <s v=""/>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m/>
    <n v="0"/>
    <n v="0"/>
    <n v="0"/>
    <n v="0"/>
    <n v="0"/>
    <x v="0"/>
    <m/>
    <s v="No root cause"/>
    <s v="No root cause"/>
    <s v="No root cause"/>
    <x v="3"/>
    <s v=""/>
    <s v="SUD_245"/>
    <m/>
    <s v=""/>
  </r>
  <r>
    <s v="Mendong"/>
    <s v="CTR_025"/>
    <s v="Yaounde"/>
    <s v="IHS"/>
    <s v="Grid-Gen"/>
    <s v="CENTRE"/>
    <s v="Yaounde"/>
    <s v="ZTE"/>
    <n v="0"/>
    <n v="0"/>
    <n v="0"/>
    <n v="0"/>
    <n v="0"/>
    <n v="0"/>
    <n v="9.2742407250458962E-3"/>
    <n v="0"/>
    <n v="3.4859552325266199"/>
    <n v="0"/>
    <n v="0"/>
    <n v="0"/>
    <n v="0"/>
    <n v="0"/>
    <n v="0"/>
    <n v="0"/>
    <n v="0"/>
    <n v="0"/>
    <n v="0"/>
    <n v="0"/>
    <n v="0"/>
    <n v="0"/>
    <n v="0"/>
    <n v="0"/>
    <m/>
    <n v="0"/>
    <n v="0"/>
    <n v="0"/>
    <n v="0"/>
    <n v="0"/>
    <x v="0"/>
    <m/>
    <s v="No root cause"/>
    <s v="No root cause"/>
    <s v="No root cause"/>
    <x v="3"/>
    <s v=""/>
    <s v="CTR_025"/>
    <m/>
    <s v=""/>
  </r>
  <r>
    <s v="Nkolmesseng"/>
    <s v="CTR_078"/>
    <s v="Yaounde"/>
    <s v="IHS"/>
    <s v="Grid-Gen"/>
    <s v="CENTRE"/>
    <s v="Yaounde"/>
    <s v="ZTE"/>
    <n v="0"/>
    <n v="0"/>
    <n v="0"/>
    <n v="0"/>
    <n v="0"/>
    <n v="0"/>
    <n v="0"/>
    <n v="0"/>
    <n v="0"/>
    <n v="0"/>
    <n v="0.65065932717523789"/>
    <n v="0"/>
    <n v="0"/>
    <n v="0"/>
    <n v="0"/>
    <n v="0"/>
    <n v="0"/>
    <n v="0"/>
    <n v="0"/>
    <n v="0"/>
    <n v="0"/>
    <n v="0"/>
    <n v="0"/>
    <n v="0"/>
    <m/>
    <n v="0"/>
    <n v="0"/>
    <n v="0"/>
    <n v="0"/>
    <n v="0"/>
    <x v="0"/>
    <m/>
    <s v="No root cause"/>
    <s v="No root cause"/>
    <s v="No root cause"/>
    <x v="3"/>
    <s v=""/>
    <s v="CTR_078"/>
    <m/>
    <s v=""/>
  </r>
  <r>
    <s v="Chapelle-Nsimeyong"/>
    <s v="CTR_238"/>
    <s v="Yaounde"/>
    <s v="IHS"/>
    <s v="Grid-Gen"/>
    <s v="CENTRE"/>
    <s v="Yaounde"/>
    <s v="ZTE"/>
    <n v="0"/>
    <n v="0"/>
    <n v="0"/>
    <n v="0"/>
    <n v="0"/>
    <n v="0"/>
    <n v="0"/>
    <n v="0"/>
    <n v="0"/>
    <n v="0"/>
    <n v="0"/>
    <n v="0"/>
    <n v="0"/>
    <n v="0"/>
    <n v="0"/>
    <n v="0"/>
    <n v="0"/>
    <n v="0"/>
    <n v="0"/>
    <n v="0"/>
    <n v="0"/>
    <n v="0"/>
    <n v="0"/>
    <n v="0"/>
    <m/>
    <n v="0"/>
    <n v="0"/>
    <n v="0"/>
    <n v="0"/>
    <n v="0"/>
    <x v="0"/>
    <m/>
    <s v="No root cause"/>
    <s v="No root cause"/>
    <s v="No root cause"/>
    <x v="3"/>
    <s v=""/>
    <s v="CTR_238"/>
    <m/>
    <s v=""/>
  </r>
  <r>
    <s v="CTR_944_Z_Mimboman-Camtel"/>
    <s v="CTR_944"/>
    <s v="Yaounde"/>
    <s v="ESCO"/>
    <s v="Bad Grid + GE"/>
    <s v="CTR"/>
    <s v="Yaoundé"/>
    <s v="ZTE"/>
    <n v="0"/>
    <n v="0"/>
    <n v="0"/>
    <n v="0"/>
    <n v="0"/>
    <n v="0"/>
    <n v="0"/>
    <n v="0"/>
    <n v="0"/>
    <n v="0"/>
    <n v="0"/>
    <n v="0"/>
    <n v="0"/>
    <n v="0"/>
    <n v="0"/>
    <n v="0"/>
    <n v="0"/>
    <n v="0"/>
    <n v="0"/>
    <n v="0"/>
    <n v="0"/>
    <n v="0"/>
    <n v="0"/>
    <n v="0"/>
    <m/>
    <n v="0"/>
    <n v="0"/>
    <n v="0"/>
    <n v="0"/>
    <n v="0"/>
    <x v="0"/>
    <m/>
    <s v="No root cause"/>
    <s v="No root cause"/>
    <s v="No root cause"/>
    <x v="3"/>
    <s v=""/>
    <s v="CTR_944"/>
    <m/>
    <s v=""/>
  </r>
  <r>
    <s v="Messamendongo"/>
    <s v="CTR_007"/>
    <s v="Yaounde"/>
    <m/>
    <m/>
    <s v="CENTRE"/>
    <s v="Yaounde"/>
    <s v="ZTE"/>
    <n v="0"/>
    <n v="0"/>
    <n v="0"/>
    <n v="0"/>
    <n v="0"/>
    <n v="0"/>
    <n v="0"/>
    <n v="0"/>
    <n v="0"/>
    <n v="0"/>
    <n v="0"/>
    <n v="0"/>
    <n v="0"/>
    <n v="0"/>
    <n v="0"/>
    <n v="0"/>
    <n v="0"/>
    <n v="0"/>
    <n v="0"/>
    <n v="0"/>
    <n v="0"/>
    <n v="0"/>
    <n v="0"/>
    <n v="0"/>
    <m/>
    <n v="0"/>
    <n v="0"/>
    <n v="0"/>
    <n v="0"/>
    <n v="0"/>
    <x v="0"/>
    <m/>
    <s v="No root cause"/>
    <s v="No root cause"/>
    <s v="No root cause"/>
    <x v="3"/>
    <s v=""/>
    <s v="CTR_007"/>
    <m/>
    <s v=""/>
  </r>
  <r>
    <s v="Fouda-New"/>
    <s v="CTR_327"/>
    <s v="Yaounde"/>
    <s v="IHS"/>
    <s v="Grid-Gen"/>
    <s v="CENTRE"/>
    <s v="Yaounde"/>
    <s v="ZTE"/>
    <n v="0"/>
    <n v="0"/>
    <n v="0"/>
    <n v="0"/>
    <n v="0"/>
    <n v="0"/>
    <n v="0"/>
    <n v="13.140457662377692"/>
    <n v="24.400937554396993"/>
    <n v="0"/>
    <n v="0"/>
    <n v="0"/>
    <n v="0"/>
    <n v="0"/>
    <n v="0"/>
    <n v="0"/>
    <n v="0"/>
    <n v="0"/>
    <n v="0"/>
    <n v="0"/>
    <n v="0"/>
    <n v="0"/>
    <n v="0"/>
    <n v="0"/>
    <m/>
    <n v="0"/>
    <n v="0"/>
    <n v="0"/>
    <n v="0"/>
    <n v="0"/>
    <x v="0"/>
    <m/>
    <s v="No root cause"/>
    <s v="No root cause"/>
    <s v="No root cause"/>
    <x v="3"/>
    <s v=""/>
    <s v="CTR_327"/>
    <m/>
    <s v=""/>
  </r>
  <r>
    <s v="Damas-II"/>
    <s v="CTR_472"/>
    <s v="Yaounde"/>
    <s v="IHS"/>
    <s v="Grid-Gen"/>
    <s v="CENTRE"/>
    <s v="Yaounde"/>
    <s v="ZTE"/>
    <n v="0"/>
    <n v="0"/>
    <n v="0.24598140015352477"/>
    <n v="0"/>
    <n v="0"/>
    <n v="0"/>
    <n v="62.058367790704629"/>
    <n v="0"/>
    <n v="0"/>
    <n v="0"/>
    <n v="2.2278153027825578"/>
    <n v="0"/>
    <n v="0"/>
    <n v="0"/>
    <n v="0"/>
    <n v="0"/>
    <n v="0"/>
    <n v="0"/>
    <n v="0"/>
    <n v="0"/>
    <n v="0"/>
    <n v="0"/>
    <n v="0"/>
    <n v="0"/>
    <m/>
    <n v="0"/>
    <n v="0"/>
    <n v="0"/>
    <n v="0"/>
    <n v="0"/>
    <x v="0"/>
    <m/>
    <s v="No root cause"/>
    <s v="No root cause"/>
    <s v="No root cause"/>
    <x v="3"/>
    <s v=""/>
    <s v="CTR_472"/>
    <m/>
    <s v=""/>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m/>
    <n v="0"/>
    <n v="0"/>
    <n v="0"/>
    <n v="0"/>
    <n v="0"/>
    <x v="0"/>
    <m/>
    <s v="No root cause"/>
    <s v="No root cause"/>
    <s v="No root cause"/>
    <x v="3"/>
    <s v=""/>
    <s v="CTR_273"/>
    <m/>
    <s v=""/>
  </r>
  <r>
    <s v="Odza-II-IHS"/>
    <s v="CTR_158"/>
    <s v="Yaounde"/>
    <s v="IHS"/>
    <s v="Grid-Gen"/>
    <s v="CENTRE"/>
    <s v="Yaounde"/>
    <s v="ZTE"/>
    <n v="0"/>
    <n v="0"/>
    <n v="0"/>
    <n v="0"/>
    <n v="0"/>
    <n v="0"/>
    <n v="0"/>
    <n v="0"/>
    <n v="0"/>
    <n v="0"/>
    <n v="0"/>
    <n v="0"/>
    <n v="0"/>
    <n v="0"/>
    <n v="0"/>
    <n v="0"/>
    <n v="0"/>
    <n v="0"/>
    <n v="0"/>
    <n v="0"/>
    <n v="0"/>
    <n v="0"/>
    <n v="0"/>
    <n v="0"/>
    <m/>
    <n v="0"/>
    <n v="0"/>
    <n v="0"/>
    <n v="0"/>
    <n v="0"/>
    <x v="0"/>
    <m/>
    <s v="No root cause"/>
    <s v="No root cause"/>
    <s v="No root cause"/>
    <x v="3"/>
    <s v=""/>
    <s v="CTR_158"/>
    <m/>
    <s v=""/>
  </r>
  <r>
    <s v="Ntaba"/>
    <s v="CTR_380"/>
    <s v="Yaounde"/>
    <s v="IHS"/>
    <s v="Grid-Gen"/>
    <s v="CENTRE"/>
    <s v="Yaounde"/>
    <s v="ZTE"/>
    <n v="2.5783994372676076"/>
    <n v="5.0194866065695862"/>
    <n v="0"/>
    <n v="0"/>
    <n v="0"/>
    <n v="0"/>
    <n v="0"/>
    <n v="6.0937647139396116"/>
    <n v="0"/>
    <n v="0"/>
    <n v="0"/>
    <n v="0"/>
    <n v="0"/>
    <n v="0"/>
    <n v="0"/>
    <n v="0"/>
    <n v="0"/>
    <n v="0"/>
    <n v="0"/>
    <n v="0"/>
    <n v="0"/>
    <n v="0"/>
    <n v="0"/>
    <n v="0"/>
    <m/>
    <n v="0"/>
    <n v="0"/>
    <n v="0"/>
    <n v="0"/>
    <n v="0"/>
    <x v="0"/>
    <m/>
    <s v="No root cause"/>
    <s v="No root cause"/>
    <s v="No root cause"/>
    <x v="3"/>
    <s v=""/>
    <s v="CTR_380"/>
    <m/>
    <s v=""/>
  </r>
  <r>
    <s v="Ekie-Elegance"/>
    <s v="CTR_285"/>
    <s v="Yaounde"/>
    <s v="IHS"/>
    <s v="Grid-Gen"/>
    <s v="CENTRE"/>
    <s v="Yaounde"/>
    <s v="ZTE"/>
    <n v="0"/>
    <n v="0"/>
    <n v="0"/>
    <n v="1.0041149092693984E-2"/>
    <n v="0"/>
    <n v="0"/>
    <n v="1.1146923948372248E-2"/>
    <n v="0"/>
    <n v="0"/>
    <n v="7.8726532603949959"/>
    <n v="0"/>
    <n v="0"/>
    <n v="0"/>
    <n v="0"/>
    <n v="0"/>
    <n v="0"/>
    <n v="0"/>
    <n v="0"/>
    <n v="0"/>
    <n v="0"/>
    <n v="0"/>
    <n v="0"/>
    <n v="0"/>
    <n v="0"/>
    <m/>
    <n v="0"/>
    <n v="0"/>
    <n v="0"/>
    <n v="0"/>
    <n v="0"/>
    <x v="0"/>
    <m/>
    <s v="No root cause"/>
    <s v="No root cause"/>
    <s v="No root cause"/>
    <x v="3"/>
    <s v=""/>
    <s v="CTR_285"/>
    <m/>
    <s v=""/>
  </r>
  <r>
    <s v="Tho-II"/>
    <s v="SUD_164"/>
    <s v="CENTRE"/>
    <m/>
    <m/>
    <s v="SUD"/>
    <s v="Ambam"/>
    <s v="NOKIA"/>
    <n v="0.20976555317945933"/>
    <n v="0"/>
    <n v="0"/>
    <n v="0"/>
    <n v="0"/>
    <n v="0"/>
    <n v="0"/>
    <n v="0"/>
    <n v="0"/>
    <n v="0"/>
    <n v="0"/>
    <n v="0"/>
    <n v="0"/>
    <n v="0"/>
    <n v="0"/>
    <n v="0"/>
    <n v="0"/>
    <n v="0"/>
    <n v="0"/>
    <n v="0"/>
    <n v="0"/>
    <n v="0"/>
    <n v="0"/>
    <n v="0"/>
    <m/>
    <n v="0"/>
    <n v="0"/>
    <n v="0"/>
    <n v="0"/>
    <n v="0"/>
    <x v="0"/>
    <m/>
    <s v="No root cause"/>
    <s v="No root cause"/>
    <s v="No root cause"/>
    <x v="3"/>
    <s v=""/>
    <s v="SUD_164"/>
    <m/>
    <s v=""/>
  </r>
  <r>
    <s v="Tamtam-Weekend-IHS"/>
    <s v="CTR_121"/>
    <s v="Yaounde"/>
    <s v="IHS"/>
    <s v="Grid-Gen"/>
    <s v="CENTRE"/>
    <s v="Yaounde"/>
    <s v="ZTE"/>
    <n v="0"/>
    <n v="0"/>
    <n v="0"/>
    <n v="0"/>
    <n v="0"/>
    <n v="0"/>
    <n v="0"/>
    <n v="0"/>
    <n v="0"/>
    <n v="0"/>
    <n v="0"/>
    <n v="0"/>
    <n v="0"/>
    <n v="0"/>
    <n v="0"/>
    <n v="0"/>
    <n v="0"/>
    <n v="0"/>
    <n v="0"/>
    <n v="0"/>
    <n v="0"/>
    <n v="0"/>
    <n v="0"/>
    <n v="0"/>
    <m/>
    <n v="0"/>
    <n v="0"/>
    <n v="0"/>
    <n v="0"/>
    <n v="0"/>
    <x v="0"/>
    <m/>
    <s v="No root cause"/>
    <s v="No root cause"/>
    <s v="No root cause"/>
    <x v="3"/>
    <s v=""/>
    <s v="CTR_121"/>
    <m/>
    <s v=""/>
  </r>
  <r>
    <s v="Mimboman-Nodal"/>
    <s v="CTR_351"/>
    <s v="Yaounde"/>
    <s v="IHS"/>
    <s v="GridOnly"/>
    <s v="CENTRE"/>
    <s v="Yaounde"/>
    <s v="ZTE"/>
    <n v="0"/>
    <n v="0"/>
    <n v="0"/>
    <n v="0"/>
    <n v="0"/>
    <n v="0"/>
    <n v="0"/>
    <n v="0"/>
    <n v="0"/>
    <n v="0"/>
    <n v="0"/>
    <n v="0"/>
    <n v="0"/>
    <n v="0"/>
    <n v="0"/>
    <n v="0"/>
    <n v="0"/>
    <n v="0"/>
    <n v="0"/>
    <n v="0"/>
    <n v="0"/>
    <n v="0"/>
    <n v="0"/>
    <n v="0"/>
    <m/>
    <n v="0"/>
    <n v="0"/>
    <n v="0"/>
    <n v="0"/>
    <n v="0"/>
    <x v="0"/>
    <m/>
    <s v="No root cause"/>
    <s v="No root cause"/>
    <s v="No root cause"/>
    <x v="3"/>
    <s v=""/>
    <s v="CTR_351"/>
    <m/>
    <s v=""/>
  </r>
  <r>
    <s v="Clge-Advantiste"/>
    <s v="CTR_331"/>
    <s v="Yaounde"/>
    <s v="IHS"/>
    <s v="Grid-Gen"/>
    <s v="CENTRE"/>
    <s v="Yaounde"/>
    <s v="ZTE"/>
    <n v="0"/>
    <n v="0"/>
    <n v="0"/>
    <n v="0"/>
    <n v="1.1664141219576867E-2"/>
    <n v="0"/>
    <n v="0"/>
    <n v="0"/>
    <n v="0"/>
    <n v="0"/>
    <n v="0"/>
    <n v="0"/>
    <n v="0"/>
    <n v="0"/>
    <n v="0"/>
    <n v="0"/>
    <n v="0"/>
    <n v="0"/>
    <n v="0"/>
    <n v="0"/>
    <n v="0"/>
    <n v="0"/>
    <n v="0"/>
    <n v="0"/>
    <m/>
    <n v="0"/>
    <n v="0"/>
    <n v="0"/>
    <n v="0"/>
    <n v="0"/>
    <x v="0"/>
    <m/>
    <s v="No root cause"/>
    <s v="No root cause"/>
    <s v="No root cause"/>
    <x v="3"/>
    <s v=""/>
    <s v="CTR_331"/>
    <m/>
    <s v=""/>
  </r>
  <r>
    <s v="Vallee-Bastos"/>
    <s v="CTR_251"/>
    <s v="Yaounde"/>
    <s v="IHS"/>
    <s v="GridOnly"/>
    <s v="CENTRE"/>
    <s v="Yaounde"/>
    <s v="ZTE"/>
    <n v="0"/>
    <n v="0"/>
    <n v="0"/>
    <n v="0"/>
    <n v="0"/>
    <n v="0"/>
    <n v="0"/>
    <n v="12.351398127459456"/>
    <n v="3.5285989047835122"/>
    <n v="0"/>
    <n v="0"/>
    <n v="0"/>
    <n v="0"/>
    <n v="0"/>
    <n v="0"/>
    <n v="0"/>
    <n v="0"/>
    <n v="0"/>
    <n v="0"/>
    <n v="0"/>
    <n v="0"/>
    <n v="0"/>
    <n v="0"/>
    <n v="0"/>
    <m/>
    <n v="0"/>
    <n v="0"/>
    <n v="0"/>
    <n v="0"/>
    <n v="0"/>
    <x v="0"/>
    <m/>
    <s v="No root cause"/>
    <s v="No root cause"/>
    <s v="No root cause"/>
    <x v="3"/>
    <s v=""/>
    <s v="CTR_251"/>
    <m/>
    <s v=""/>
  </r>
  <r>
    <s v="Etougebe-Lycee-MTN"/>
    <s v="CTR_419"/>
    <s v="Yaounde"/>
    <s v="IHS"/>
    <s v="Grid-Gen"/>
    <s v="CENTRE"/>
    <s v="Yaounde"/>
    <s v="ZTE"/>
    <n v="0"/>
    <n v="0"/>
    <n v="0"/>
    <n v="0.58590015780477378"/>
    <n v="0"/>
    <n v="0"/>
    <n v="0"/>
    <n v="0"/>
    <n v="0"/>
    <n v="0"/>
    <n v="0"/>
    <n v="0"/>
    <n v="0"/>
    <n v="0"/>
    <n v="0"/>
    <n v="0"/>
    <n v="0"/>
    <n v="0"/>
    <n v="0"/>
    <n v="0"/>
    <n v="0"/>
    <n v="0"/>
    <n v="0"/>
    <n v="0"/>
    <m/>
    <n v="0"/>
    <n v="0"/>
    <n v="0"/>
    <n v="0"/>
    <n v="0"/>
    <x v="0"/>
    <m/>
    <s v="No root cause"/>
    <s v="No root cause"/>
    <s v="No root cause"/>
    <x v="3"/>
    <s v=""/>
    <s v="CTR_419"/>
    <m/>
    <s v=""/>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m/>
    <n v="0"/>
    <n v="0"/>
    <n v="0"/>
    <n v="0"/>
    <n v="0"/>
    <x v="0"/>
    <m/>
    <s v="BSS"/>
    <s v="RAN ISSUE"/>
    <s v="BSS Hardware issue"/>
    <x v="1"/>
    <s v="05-10-2026: hardware issue,  site with GPS issue (alarm : TDD down 09Apr 02pm)"/>
    <s v="CTR_668"/>
    <m/>
    <s v=""/>
  </r>
  <r>
    <s v="Mfandena-IHS"/>
    <s v="CTR_643"/>
    <s v="Yaounde"/>
    <s v="IHS"/>
    <s v="Grid-Gen"/>
    <s v="CENTRE"/>
    <s v="Yaounde"/>
    <s v="ZTE"/>
    <n v="0"/>
    <n v="0"/>
    <n v="0"/>
    <n v="0"/>
    <n v="0"/>
    <n v="0"/>
    <n v="0"/>
    <n v="0"/>
    <n v="0"/>
    <n v="0"/>
    <n v="0"/>
    <n v="0"/>
    <n v="0"/>
    <n v="0"/>
    <n v="0"/>
    <n v="0"/>
    <n v="0"/>
    <n v="0"/>
    <n v="0"/>
    <n v="0"/>
    <n v="0"/>
    <n v="0"/>
    <n v="0"/>
    <n v="0"/>
    <m/>
    <n v="0"/>
    <n v="0"/>
    <n v="0"/>
    <n v="0"/>
    <n v="0"/>
    <x v="0"/>
    <m/>
    <s v="No root cause"/>
    <s v="No root cause"/>
    <s v="No root cause"/>
    <x v="3"/>
    <s v=""/>
    <s v="CTR_643"/>
    <m/>
    <s v=""/>
  </r>
  <r>
    <s v="Carriere"/>
    <s v="CTR_720"/>
    <s v="Yaounde"/>
    <s v="CAMUSAT"/>
    <s v="Good Grid no GE - 8h"/>
    <s v="CENTRE"/>
    <s v="Yaounde"/>
    <s v="ZTE"/>
    <n v="0"/>
    <n v="0"/>
    <n v="0"/>
    <n v="0.26349544706120653"/>
    <n v="0"/>
    <n v="0"/>
    <n v="1.7153421624105036"/>
    <n v="0"/>
    <n v="0"/>
    <n v="0"/>
    <n v="0"/>
    <n v="0"/>
    <n v="0.15775126771736708"/>
    <n v="0"/>
    <n v="0"/>
    <n v="0"/>
    <n v="0"/>
    <n v="0"/>
    <n v="0"/>
    <n v="0"/>
    <n v="0"/>
    <n v="0"/>
    <n v="0"/>
    <n v="0"/>
    <m/>
    <n v="0"/>
    <n v="0"/>
    <n v="0"/>
    <n v="0"/>
    <n v="0"/>
    <x v="0"/>
    <m/>
    <s v="No root cause"/>
    <s v="No root cause"/>
    <s v="No root cause"/>
    <x v="3"/>
    <s v=""/>
    <s v="CTR_720"/>
    <m/>
    <s v=""/>
  </r>
  <r>
    <s v="Marche-Odza-IHS"/>
    <s v="CTR_479"/>
    <s v="Yaounde"/>
    <s v="IHS"/>
    <s v="Grid-Gen"/>
    <s v="CENTRE"/>
    <s v="Yaounde"/>
    <s v="ZTE"/>
    <n v="0"/>
    <n v="0"/>
    <n v="0"/>
    <n v="0"/>
    <n v="0"/>
    <n v="0"/>
    <n v="0"/>
    <n v="4.4780314639317673"/>
    <n v="0"/>
    <n v="21.040041891031947"/>
    <n v="0"/>
    <n v="0"/>
    <n v="0"/>
    <n v="0"/>
    <n v="0"/>
    <n v="0"/>
    <n v="0"/>
    <n v="0"/>
    <n v="0"/>
    <n v="0"/>
    <n v="0"/>
    <n v="0"/>
    <n v="0"/>
    <n v="0"/>
    <m/>
    <n v="0"/>
    <n v="0"/>
    <n v="0"/>
    <n v="0"/>
    <n v="0"/>
    <x v="0"/>
    <m/>
    <s v="No root cause"/>
    <s v="No root cause"/>
    <s v="No root cause"/>
    <x v="3"/>
    <s v=""/>
    <s v="CTR_479"/>
    <m/>
    <s v=""/>
  </r>
  <r>
    <s v="Mimboman-Ecole"/>
    <s v="CTR_422"/>
    <s v="Yaounde"/>
    <s v="IHS"/>
    <s v="Grid-Gen"/>
    <s v="CENTRE"/>
    <s v="Yaounde"/>
    <s v="ZTE"/>
    <n v="0"/>
    <n v="0"/>
    <n v="0"/>
    <n v="0"/>
    <n v="0"/>
    <n v="0"/>
    <n v="0"/>
    <n v="0"/>
    <n v="0"/>
    <n v="0"/>
    <n v="0"/>
    <n v="0"/>
    <n v="0"/>
    <n v="0"/>
    <n v="0"/>
    <n v="0"/>
    <n v="0"/>
    <n v="0"/>
    <n v="0"/>
    <n v="0"/>
    <n v="0"/>
    <n v="0"/>
    <n v="0"/>
    <n v="0"/>
    <m/>
    <n v="0"/>
    <n v="0"/>
    <n v="0"/>
    <n v="0"/>
    <n v="0"/>
    <x v="0"/>
    <m/>
    <s v="No root cause"/>
    <s v="No root cause"/>
    <s v="No root cause"/>
    <x v="3"/>
    <s v=""/>
    <s v="CTR_422"/>
    <m/>
    <s v=""/>
  </r>
  <r>
    <s v="Complexe-BEAC"/>
    <s v="CTR_196"/>
    <s v="Yaounde"/>
    <s v="IHS"/>
    <s v="Grid-Gen"/>
    <s v="CENTRE"/>
    <s v="Yaounde"/>
    <s v="ZTE"/>
    <n v="0"/>
    <n v="0"/>
    <n v="0"/>
    <n v="1.7728067847491338E-2"/>
    <n v="0"/>
    <n v="0"/>
    <n v="1.8976523329709189E-2"/>
    <n v="0"/>
    <n v="0"/>
    <n v="7.8339868106028838"/>
    <n v="0"/>
    <n v="0"/>
    <n v="0"/>
    <n v="0"/>
    <n v="0"/>
    <n v="0"/>
    <n v="0"/>
    <n v="0"/>
    <n v="0"/>
    <n v="0"/>
    <n v="0"/>
    <n v="0"/>
    <n v="0"/>
    <n v="0"/>
    <m/>
    <n v="0"/>
    <n v="0"/>
    <n v="0"/>
    <n v="0"/>
    <n v="0"/>
    <x v="0"/>
    <m/>
    <s v="No root cause"/>
    <s v="No root cause"/>
    <s v="No root cause"/>
    <x v="3"/>
    <s v=""/>
    <s v="CTR_196"/>
    <m/>
    <s v=""/>
  </r>
  <r>
    <s v="Golf-Quater-IHS"/>
    <s v="CTR_852"/>
    <s v="Yaounde"/>
    <s v="IHS"/>
    <s v="Grid-Gen"/>
    <s v="CENTRE"/>
    <s v="Yaounde"/>
    <s v="ZTE"/>
    <n v="0"/>
    <n v="0"/>
    <n v="1.6099903547896446"/>
    <n v="0.23544086886794377"/>
    <n v="0"/>
    <n v="0"/>
    <n v="0"/>
    <n v="0"/>
    <n v="0"/>
    <n v="0"/>
    <n v="0"/>
    <n v="0"/>
    <n v="0.13618865803163549"/>
    <n v="0"/>
    <n v="0"/>
    <n v="0"/>
    <n v="0"/>
    <n v="0"/>
    <n v="0"/>
    <n v="0"/>
    <n v="0"/>
    <n v="0"/>
    <n v="0"/>
    <n v="0"/>
    <m/>
    <n v="0"/>
    <n v="0"/>
    <n v="0"/>
    <n v="0"/>
    <n v="0"/>
    <x v="0"/>
    <m/>
    <s v="No root cause"/>
    <s v="No root cause"/>
    <s v="No root cause"/>
    <x v="3"/>
    <s v=""/>
    <s v="CTR_852"/>
    <m/>
    <s v=""/>
  </r>
  <r>
    <s v="Ahala-IHS"/>
    <s v="CTR_164"/>
    <s v="Yaounde"/>
    <s v="IHS"/>
    <s v="Grid-Gen"/>
    <s v="CENTRE"/>
    <s v="Yaounde"/>
    <s v="ZTE"/>
    <n v="0"/>
    <n v="0"/>
    <n v="0"/>
    <n v="0"/>
    <n v="0.94524131574366665"/>
    <n v="0"/>
    <n v="0"/>
    <n v="0"/>
    <n v="0"/>
    <n v="0"/>
    <n v="2.1830135860492372E-2"/>
    <n v="0"/>
    <n v="0"/>
    <n v="0"/>
    <n v="0"/>
    <n v="0"/>
    <n v="0"/>
    <n v="0"/>
    <n v="0"/>
    <n v="0"/>
    <n v="0"/>
    <n v="0"/>
    <n v="0"/>
    <n v="0"/>
    <m/>
    <n v="0"/>
    <n v="0"/>
    <n v="0"/>
    <n v="0"/>
    <n v="0"/>
    <x v="0"/>
    <m/>
    <s v="No root cause"/>
    <s v="No root cause"/>
    <s v="No root cause"/>
    <x v="3"/>
    <s v=""/>
    <s v="CTR_164"/>
    <m/>
    <s v=""/>
  </r>
  <r>
    <s v="Crf-Mbankolo"/>
    <s v="CTR_637"/>
    <s v="Yaounde"/>
    <m/>
    <m/>
    <s v="CENTRE"/>
    <s v="Yaounde"/>
    <s v="ZTE"/>
    <n v="0"/>
    <n v="0"/>
    <n v="0"/>
    <n v="0"/>
    <n v="0"/>
    <n v="0"/>
    <n v="0"/>
    <n v="0"/>
    <n v="0"/>
    <n v="0"/>
    <n v="0"/>
    <n v="0"/>
    <n v="0.22573858626328039"/>
    <n v="0"/>
    <n v="0"/>
    <n v="0"/>
    <n v="0"/>
    <n v="0"/>
    <n v="0"/>
    <n v="0"/>
    <n v="0"/>
    <n v="0"/>
    <n v="0"/>
    <n v="0"/>
    <m/>
    <n v="0"/>
    <n v="0"/>
    <n v="0"/>
    <n v="0"/>
    <n v="0"/>
    <x v="0"/>
    <m/>
    <s v="No root cause"/>
    <s v="No root cause"/>
    <s v="No root cause"/>
    <x v="3"/>
    <s v=""/>
    <s v="CTR_637"/>
    <m/>
    <s v=""/>
  </r>
  <r>
    <s v="Scalom"/>
    <s v="CTR_210"/>
    <s v="Yaounde"/>
    <s v="IHS"/>
    <s v="Grid-Gen"/>
    <s v="CENTRE"/>
    <s v="Yaounde"/>
    <s v="ZTE"/>
    <n v="0"/>
    <n v="0"/>
    <n v="0"/>
    <n v="1.6283426503782214E-2"/>
    <n v="0"/>
    <n v="0"/>
    <n v="1.8887347938122478E-2"/>
    <n v="0"/>
    <n v="0"/>
    <n v="0"/>
    <n v="0"/>
    <n v="0"/>
    <n v="0"/>
    <n v="0"/>
    <n v="0"/>
    <n v="0"/>
    <n v="0"/>
    <n v="0"/>
    <n v="0"/>
    <n v="0"/>
    <n v="0"/>
    <n v="0"/>
    <n v="0"/>
    <n v="0"/>
    <m/>
    <n v="0"/>
    <n v="0"/>
    <n v="0"/>
    <n v="0"/>
    <n v="0"/>
    <x v="0"/>
    <m/>
    <s v="No root cause"/>
    <s v="No root cause"/>
    <s v="No root cause"/>
    <x v="3"/>
    <s v=""/>
    <s v="CTR_210"/>
    <m/>
    <s v=""/>
  </r>
  <r>
    <s v="Odza-II-MTN-IHS"/>
    <s v="CTR_467"/>
    <s v="Yaounde"/>
    <s v="IHS"/>
    <s v="Grid-Gen"/>
    <s v="CENTRE"/>
    <s v="Yaounde"/>
    <s v="ZTE"/>
    <n v="0"/>
    <n v="0"/>
    <n v="0"/>
    <n v="0"/>
    <n v="0"/>
    <n v="0"/>
    <n v="0"/>
    <n v="0"/>
    <n v="0"/>
    <n v="1.3371849968467582"/>
    <n v="0"/>
    <n v="0"/>
    <n v="0"/>
    <n v="0"/>
    <n v="0"/>
    <n v="0"/>
    <n v="0"/>
    <n v="0"/>
    <n v="0"/>
    <n v="0"/>
    <n v="0"/>
    <n v="0"/>
    <n v="0"/>
    <n v="0"/>
    <m/>
    <n v="0"/>
    <n v="0"/>
    <n v="0"/>
    <n v="0"/>
    <n v="0"/>
    <x v="0"/>
    <m/>
    <s v="No root cause"/>
    <s v="No root cause"/>
    <s v="No root cause"/>
    <x v="3"/>
    <s v=""/>
    <s v="CTR_467"/>
    <m/>
    <s v=""/>
  </r>
  <r>
    <s v="Essomba"/>
    <s v="CTR_266"/>
    <s v="Yaounde"/>
    <s v="IHS"/>
    <s v="Grid-Gen"/>
    <s v="CENTRE"/>
    <s v="Yaounde"/>
    <s v="ZTE"/>
    <n v="0"/>
    <n v="0"/>
    <n v="0"/>
    <n v="0"/>
    <n v="0"/>
    <n v="0"/>
    <n v="0"/>
    <n v="3.7293862164807545"/>
    <n v="0"/>
    <n v="0"/>
    <n v="0"/>
    <n v="0"/>
    <n v="0"/>
    <n v="0"/>
    <n v="0"/>
    <n v="0"/>
    <n v="0"/>
    <n v="0"/>
    <n v="0"/>
    <n v="0"/>
    <n v="0"/>
    <n v="0"/>
    <n v="0"/>
    <n v="0"/>
    <m/>
    <n v="0"/>
    <n v="0"/>
    <n v="0"/>
    <n v="0"/>
    <n v="0"/>
    <x v="0"/>
    <m/>
    <s v="No root cause"/>
    <s v="No root cause"/>
    <s v="No root cause"/>
    <x v="3"/>
    <s v=""/>
    <s v="CTR_266"/>
    <m/>
    <s v=""/>
  </r>
  <r>
    <s v="Bastos-Golf"/>
    <s v="CTR_769"/>
    <s v="Yaounde"/>
    <s v="CAMUSAT"/>
    <s v="Good Grid + GE"/>
    <s v="CENTRE"/>
    <s v="Yaounde"/>
    <s v="ZTE"/>
    <n v="0"/>
    <n v="0"/>
    <n v="0"/>
    <n v="0"/>
    <n v="0"/>
    <n v="0"/>
    <n v="0"/>
    <n v="0"/>
    <n v="0"/>
    <n v="0"/>
    <n v="0"/>
    <n v="0"/>
    <n v="3.3071942425513581"/>
    <n v="0"/>
    <n v="0"/>
    <n v="0"/>
    <n v="0"/>
    <n v="0"/>
    <n v="0"/>
    <n v="0"/>
    <n v="0"/>
    <n v="0"/>
    <n v="0"/>
    <n v="0"/>
    <m/>
    <n v="0"/>
    <n v="0"/>
    <n v="0"/>
    <n v="0"/>
    <n v="0"/>
    <x v="0"/>
    <m/>
    <s v="No root cause"/>
    <s v="No root cause"/>
    <s v="No root cause"/>
    <x v="3"/>
    <s v=""/>
    <s v="CTR_769"/>
    <m/>
    <s v=""/>
  </r>
  <r>
    <s v="Oyomabang"/>
    <s v="CTR_340"/>
    <s v="Yaounde"/>
    <s v="IHS"/>
    <s v="Grid-Gen"/>
    <s v="CENTRE"/>
    <s v="Yaounde"/>
    <s v="ZTE"/>
    <n v="0.5850262389672215"/>
    <n v="0"/>
    <n v="0"/>
    <n v="0"/>
    <n v="0"/>
    <n v="0"/>
    <n v="0.70329064328987367"/>
    <n v="0"/>
    <n v="0"/>
    <n v="0"/>
    <n v="0"/>
    <n v="0"/>
    <n v="0"/>
    <n v="0"/>
    <n v="0"/>
    <n v="0"/>
    <n v="0"/>
    <n v="0"/>
    <n v="0"/>
    <n v="0"/>
    <n v="0"/>
    <n v="0"/>
    <n v="0"/>
    <n v="0"/>
    <m/>
    <n v="0"/>
    <n v="0"/>
    <n v="0"/>
    <n v="0"/>
    <n v="0"/>
    <x v="0"/>
    <m/>
    <s v="No root cause"/>
    <s v="No root cause"/>
    <s v="No root cause"/>
    <x v="3"/>
    <s v=""/>
    <s v="CTR_340"/>
    <m/>
    <s v=""/>
  </r>
  <r>
    <s v="Febe-Village-IHS"/>
    <s v="CTR_692"/>
    <s v="Yaounde"/>
    <s v="IHS"/>
    <s v="Grid-Gen"/>
    <s v="CENTRE"/>
    <s v="Yaounde"/>
    <s v="ZTE"/>
    <n v="0"/>
    <n v="0"/>
    <n v="0"/>
    <n v="0"/>
    <n v="0"/>
    <n v="0"/>
    <n v="0"/>
    <n v="0"/>
    <n v="0"/>
    <n v="0"/>
    <n v="0"/>
    <n v="0"/>
    <n v="0"/>
    <n v="0"/>
    <n v="0"/>
    <n v="0"/>
    <n v="0"/>
    <n v="0"/>
    <n v="0"/>
    <n v="0"/>
    <n v="0"/>
    <n v="0"/>
    <n v="0"/>
    <n v="0"/>
    <m/>
    <n v="0"/>
    <n v="0"/>
    <n v="0"/>
    <n v="0"/>
    <n v="0"/>
    <x v="0"/>
    <m/>
    <s v="No root cause"/>
    <s v="No root cause"/>
    <s v="No root cause"/>
    <x v="3"/>
    <s v=""/>
    <s v="CTR_692"/>
    <m/>
    <s v=""/>
  </r>
  <r>
    <s v="Mehanda-III"/>
    <s v="CTR_866"/>
    <s v="Yaounde"/>
    <s v="CAMUSAT"/>
    <s v="Good Grid + GE"/>
    <s v="CENTRE"/>
    <s v="Binguela"/>
    <s v="ZTE"/>
    <n v="0"/>
    <n v="0"/>
    <n v="0"/>
    <n v="0"/>
    <n v="0"/>
    <n v="0"/>
    <n v="0"/>
    <n v="0"/>
    <n v="0"/>
    <n v="0"/>
    <n v="0"/>
    <n v="0"/>
    <n v="0"/>
    <n v="0"/>
    <n v="0"/>
    <n v="0"/>
    <n v="0"/>
    <n v="0"/>
    <n v="0"/>
    <n v="0"/>
    <n v="0"/>
    <n v="0"/>
    <n v="0"/>
    <n v="0"/>
    <m/>
    <n v="0"/>
    <n v="0"/>
    <n v="0"/>
    <n v="0"/>
    <n v="0"/>
    <x v="0"/>
    <m/>
    <s v="No root cause"/>
    <s v="No root cause"/>
    <s v="No root cause"/>
    <x v="3"/>
    <s v=""/>
    <s v="CTR_866"/>
    <m/>
    <s v=""/>
  </r>
  <r>
    <s v="Bastos-Nylon"/>
    <s v="CTR_198"/>
    <s v="Yaounde"/>
    <s v="IHS"/>
    <s v="Grid-Gen"/>
    <s v="CENTRE"/>
    <s v="Yaounde"/>
    <s v="ZTE"/>
    <n v="0"/>
    <n v="0"/>
    <n v="0"/>
    <n v="0.20280267554710912"/>
    <n v="0"/>
    <n v="0"/>
    <n v="0"/>
    <n v="0"/>
    <n v="0"/>
    <n v="0"/>
    <n v="0"/>
    <n v="0"/>
    <n v="0.11913832316020478"/>
    <n v="0"/>
    <n v="0"/>
    <n v="0"/>
    <n v="0"/>
    <n v="0"/>
    <n v="0"/>
    <n v="0"/>
    <n v="0"/>
    <n v="0"/>
    <n v="0"/>
    <n v="0"/>
    <m/>
    <n v="0"/>
    <n v="0"/>
    <n v="0"/>
    <n v="0"/>
    <n v="0"/>
    <x v="0"/>
    <m/>
    <s v="No root cause"/>
    <s v="No root cause"/>
    <s v="No root cause"/>
    <x v="3"/>
    <s v=""/>
    <s v="CTR_198"/>
    <m/>
    <s v=""/>
  </r>
  <r>
    <s v="Mendong-Village"/>
    <s v="CTR_713"/>
    <s v="Yaounde"/>
    <s v="CAMUSAT"/>
    <s v="Good Grid + GE"/>
    <s v="CENTRE"/>
    <s v="Yaounde"/>
    <s v="ZTE"/>
    <n v="0"/>
    <n v="0"/>
    <n v="0"/>
    <n v="0"/>
    <n v="0"/>
    <n v="0"/>
    <n v="0"/>
    <n v="0"/>
    <n v="0"/>
    <n v="0"/>
    <n v="0"/>
    <n v="0"/>
    <n v="0"/>
    <n v="0"/>
    <n v="0"/>
    <n v="0"/>
    <n v="0"/>
    <n v="0"/>
    <n v="0"/>
    <n v="0"/>
    <n v="0"/>
    <n v="0"/>
    <n v="0"/>
    <n v="0"/>
    <m/>
    <n v="0"/>
    <n v="0"/>
    <n v="0"/>
    <n v="0"/>
    <n v="0"/>
    <x v="0"/>
    <m/>
    <s v="No root cause"/>
    <s v="No root cause"/>
    <s v="No root cause"/>
    <x v="3"/>
    <s v=""/>
    <s v="CTR_713"/>
    <m/>
    <s v=""/>
  </r>
  <r>
    <s v="Mehanda-II"/>
    <s v="CTR_763"/>
    <s v="Yaounde"/>
    <s v="CAMUSAT"/>
    <s v="Good Grid + GE"/>
    <s v="CENTRE"/>
    <s v="Yaounde"/>
    <s v="ZTE"/>
    <n v="0"/>
    <n v="0"/>
    <n v="0"/>
    <n v="0"/>
    <n v="0"/>
    <n v="0"/>
    <n v="0"/>
    <n v="9.8754612151252896"/>
    <n v="12.299765575730596"/>
    <n v="1.9944433029994322"/>
    <n v="0"/>
    <n v="0"/>
    <n v="0"/>
    <n v="0"/>
    <n v="0"/>
    <n v="0"/>
    <n v="0"/>
    <n v="0"/>
    <n v="0"/>
    <n v="0"/>
    <n v="0"/>
    <n v="0"/>
    <n v="0"/>
    <n v="0"/>
    <m/>
    <n v="0"/>
    <n v="0"/>
    <n v="0"/>
    <n v="0"/>
    <n v="0"/>
    <x v="0"/>
    <m/>
    <s v="No root cause"/>
    <s v="No root cause"/>
    <s v="No root cause"/>
    <x v="3"/>
    <s v=""/>
    <s v="CTR_763"/>
    <m/>
    <s v=""/>
  </r>
  <r>
    <s v="GP-Etoudi"/>
    <s v="CTR_735"/>
    <s v="Yaounde"/>
    <s v="CAMUSAT"/>
    <s v="Good Grid no GE - 12h"/>
    <s v="CENTRE"/>
    <s v="Yaounde"/>
    <s v="ZTE"/>
    <n v="0"/>
    <n v="0"/>
    <n v="0"/>
    <n v="0"/>
    <n v="0"/>
    <n v="0"/>
    <n v="0"/>
    <n v="0"/>
    <n v="0"/>
    <n v="0"/>
    <n v="0"/>
    <n v="0"/>
    <n v="0"/>
    <n v="0"/>
    <n v="0"/>
    <n v="0"/>
    <n v="0"/>
    <n v="0"/>
    <n v="0"/>
    <n v="0"/>
    <n v="0"/>
    <n v="0"/>
    <n v="0"/>
    <n v="0"/>
    <m/>
    <n v="0"/>
    <n v="0"/>
    <n v="0"/>
    <n v="0"/>
    <n v="0"/>
    <x v="0"/>
    <m/>
    <s v="No root cause"/>
    <s v="No root cause"/>
    <s v="No root cause"/>
    <x v="3"/>
    <s v=""/>
    <s v="CTR_735"/>
    <m/>
    <s v=""/>
  </r>
  <r>
    <s v="Bong-assi"/>
    <s v="CTR_774"/>
    <s v="Yaounde"/>
    <s v="CAMUSAT"/>
    <s v="Hybrid Solar - S3"/>
    <s v="CENTRE"/>
    <s v="Yaounde"/>
    <s v="ZTE"/>
    <n v="0"/>
    <n v="0"/>
    <n v="0"/>
    <n v="0"/>
    <n v="5.500338153084932E-2"/>
    <n v="1.9064985318163523"/>
    <n v="4.8868114589664786E-2"/>
    <n v="0"/>
    <n v="0"/>
    <n v="0"/>
    <n v="0"/>
    <n v="0"/>
    <n v="0"/>
    <n v="0"/>
    <n v="0"/>
    <n v="0"/>
    <n v="0"/>
    <n v="0"/>
    <n v="0"/>
    <n v="0"/>
    <n v="0"/>
    <n v="0"/>
    <n v="0"/>
    <n v="0"/>
    <m/>
    <n v="0"/>
    <n v="0"/>
    <n v="0"/>
    <n v="0"/>
    <n v="0"/>
    <x v="0"/>
    <m/>
    <s v="No root cause"/>
    <s v="No root cause"/>
    <s v="No root cause"/>
    <x v="3"/>
    <s v=""/>
    <s v="CTR_774"/>
    <m/>
    <s v=""/>
  </r>
  <r>
    <s v="CTR_954_Z_Nkolfoulou-III"/>
    <s v="CTR_954"/>
    <s v="Yaounde"/>
    <m/>
    <e v="#N/A"/>
    <s v="CENTRE"/>
    <s v="Yaounde"/>
    <s v="ZTE"/>
    <n v="0"/>
    <n v="0"/>
    <n v="0"/>
    <n v="0"/>
    <n v="0"/>
    <n v="0"/>
    <n v="0"/>
    <n v="0"/>
    <n v="0.62499464947650485"/>
    <n v="0"/>
    <n v="0"/>
    <n v="0"/>
    <n v="0"/>
    <n v="0"/>
    <n v="0"/>
    <n v="0"/>
    <n v="0"/>
    <n v="0"/>
    <n v="0"/>
    <n v="0"/>
    <n v="0"/>
    <n v="0"/>
    <n v="0"/>
    <n v="0"/>
    <m/>
    <n v="0"/>
    <n v="0"/>
    <n v="0"/>
    <n v="0"/>
    <n v="0"/>
    <x v="0"/>
    <m/>
    <s v="No root cause"/>
    <s v="No root cause"/>
    <s v="No root cause"/>
    <x v="3"/>
    <s v=""/>
    <s v="CTR_954"/>
    <m/>
    <s v=""/>
  </r>
  <r>
    <s v="Jean-Vespa2-MTN-IHS"/>
    <s v="CTR_525"/>
    <s v="Yaounde"/>
    <s v="IHS"/>
    <s v="Grid-Gen"/>
    <s v="CENTRE"/>
    <s v="Yaounde"/>
    <s v="ZTE"/>
    <n v="0"/>
    <n v="0"/>
    <n v="0"/>
    <n v="0"/>
    <n v="0"/>
    <n v="0"/>
    <n v="0"/>
    <n v="0"/>
    <n v="0"/>
    <n v="0"/>
    <n v="0"/>
    <n v="0"/>
    <n v="0.20471102892707058"/>
    <n v="0"/>
    <n v="0"/>
    <n v="0"/>
    <n v="0"/>
    <n v="0"/>
    <n v="0"/>
    <n v="0"/>
    <n v="0"/>
    <n v="0"/>
    <n v="0"/>
    <n v="0"/>
    <m/>
    <n v="0"/>
    <n v="0"/>
    <n v="0"/>
    <n v="0"/>
    <n v="0"/>
    <x v="0"/>
    <m/>
    <s v="No root cause"/>
    <s v="No root cause"/>
    <s v="No root cause"/>
    <x v="3"/>
    <s v=""/>
    <s v="CTR_525"/>
    <m/>
    <s v=""/>
  </r>
  <r>
    <s v="Mendong-Maetur-IHS"/>
    <s v="CTR_486"/>
    <s v="Yaounde"/>
    <s v="IHS"/>
    <s v="Grid-Gen"/>
    <s v="CENTRE"/>
    <s v="Yaounde"/>
    <s v="ZTE"/>
    <n v="0"/>
    <n v="0"/>
    <n v="0"/>
    <n v="0"/>
    <n v="0"/>
    <n v="0"/>
    <n v="0"/>
    <n v="0"/>
    <n v="0"/>
    <n v="0"/>
    <n v="0"/>
    <n v="0"/>
    <n v="0"/>
    <n v="0"/>
    <n v="0"/>
    <n v="0"/>
    <n v="0"/>
    <n v="0"/>
    <n v="0"/>
    <n v="0"/>
    <n v="0"/>
    <n v="0"/>
    <n v="0"/>
    <n v="0"/>
    <m/>
    <n v="0"/>
    <n v="0"/>
    <n v="0"/>
    <n v="0"/>
    <n v="0"/>
    <x v="0"/>
    <m/>
    <s v="No root cause"/>
    <s v="No root cause"/>
    <s v="No root cause"/>
    <x v="3"/>
    <s v=""/>
    <s v="CTR_486"/>
    <m/>
    <s v=""/>
  </r>
  <r>
    <s v="Odza-III"/>
    <s v="CTR_628"/>
    <s v="Yaounde"/>
    <s v="CAMUSAT"/>
    <s v="Bad Grid + GE"/>
    <s v="CENTRE"/>
    <s v="Yaounde"/>
    <s v="ZTE"/>
    <n v="5.5391651185818702"/>
    <n v="0"/>
    <n v="0"/>
    <n v="0"/>
    <n v="0"/>
    <n v="0"/>
    <n v="0"/>
    <n v="0"/>
    <n v="0"/>
    <n v="0"/>
    <n v="0"/>
    <n v="0"/>
    <n v="0"/>
    <n v="0"/>
    <n v="0"/>
    <n v="0"/>
    <n v="0"/>
    <n v="0"/>
    <n v="0"/>
    <n v="0"/>
    <n v="0"/>
    <n v="0"/>
    <n v="0"/>
    <n v="0"/>
    <m/>
    <n v="0"/>
    <n v="0"/>
    <n v="0"/>
    <n v="0"/>
    <n v="0"/>
    <x v="0"/>
    <m/>
    <s v="No root cause"/>
    <s v="No root cause"/>
    <s v="No root cause"/>
    <x v="3"/>
    <s v=""/>
    <s v="CTR_628"/>
    <m/>
    <s v=""/>
  </r>
  <r>
    <s v="CTR_006_Z_Mbankolo"/>
    <s v="CTR_006"/>
    <s v="Yaounde"/>
    <s v="OCM/Datacenter"/>
    <s v="Grid-Gen"/>
    <s v="CENTRE"/>
    <s v="Yaounde"/>
    <s v="ZTE"/>
    <n v="0"/>
    <n v="0"/>
    <n v="0"/>
    <n v="0"/>
    <n v="0"/>
    <n v="0"/>
    <n v="0"/>
    <n v="0"/>
    <n v="0"/>
    <n v="0"/>
    <n v="0"/>
    <n v="0"/>
    <n v="0"/>
    <n v="0"/>
    <n v="0"/>
    <n v="0"/>
    <n v="0"/>
    <n v="0"/>
    <n v="0"/>
    <n v="0"/>
    <n v="0"/>
    <n v="0"/>
    <n v="0"/>
    <n v="0"/>
    <m/>
    <n v="0"/>
    <n v="0"/>
    <n v="0"/>
    <n v="0"/>
    <n v="0"/>
    <x v="0"/>
    <m/>
    <s v="No root cause"/>
    <s v="No root cause"/>
    <s v="No root cause"/>
    <x v="3"/>
    <s v=""/>
    <s v="CTR_006"/>
    <m/>
    <s v=""/>
  </r>
  <r>
    <s v="Mimboman3-IHS"/>
    <s v="CTR_625"/>
    <s v="Yaounde"/>
    <s v="IHS"/>
    <s v="Grid-Gen"/>
    <s v="CENTRE"/>
    <s v="Yaounde"/>
    <s v="ZTE"/>
    <n v="0"/>
    <n v="0"/>
    <n v="0"/>
    <n v="0"/>
    <n v="0"/>
    <n v="0"/>
    <n v="0"/>
    <n v="0"/>
    <n v="0"/>
    <n v="0"/>
    <n v="0"/>
    <n v="0"/>
    <n v="0"/>
    <n v="0"/>
    <n v="0"/>
    <n v="0"/>
    <n v="0"/>
    <n v="0"/>
    <n v="0"/>
    <n v="0"/>
    <n v="0"/>
    <n v="0"/>
    <n v="0"/>
    <n v="0"/>
    <m/>
    <n v="0"/>
    <n v="0"/>
    <n v="0"/>
    <n v="0"/>
    <n v="0"/>
    <x v="0"/>
    <m/>
    <s v="No root cause"/>
    <s v="No root cause"/>
    <s v="No root cause"/>
    <x v="3"/>
    <s v=""/>
    <s v="CTR_625"/>
    <m/>
    <s v=""/>
  </r>
  <r>
    <s v="Nsimeyong-Chefferie"/>
    <s v="CTR_660"/>
    <s v="Yaounde"/>
    <s v="CAMUSAT"/>
    <s v="Good Grid no GE - 12h"/>
    <s v="CENTRE"/>
    <s v="Yaounde"/>
    <s v="ZTE"/>
    <n v="0"/>
    <n v="0"/>
    <n v="0"/>
    <n v="0"/>
    <n v="0.38074325191976849"/>
    <n v="0"/>
    <n v="0"/>
    <n v="0"/>
    <n v="0"/>
    <n v="0"/>
    <n v="0"/>
    <n v="0"/>
    <n v="9.4887075418125573"/>
    <n v="0"/>
    <n v="0"/>
    <n v="0"/>
    <n v="0"/>
    <n v="0"/>
    <n v="0"/>
    <n v="0"/>
    <n v="0"/>
    <n v="0"/>
    <n v="0"/>
    <n v="0"/>
    <m/>
    <n v="0"/>
    <n v="0"/>
    <n v="0"/>
    <n v="0"/>
    <n v="0"/>
    <x v="0"/>
    <m/>
    <s v="No root cause"/>
    <s v="No root cause"/>
    <s v="No root cause"/>
    <x v="3"/>
    <s v=""/>
    <s v="CTR_660"/>
    <m/>
    <s v=""/>
  </r>
  <r>
    <s v="Rain-forest-School"/>
    <s v="CTR_766"/>
    <s v="Yaounde"/>
    <s v="CAMUSAT"/>
    <s v="Good Grid no GE - 8h"/>
    <s v="CENTRE"/>
    <s v="Yaounde"/>
    <s v="ZTE"/>
    <n v="0"/>
    <n v="0"/>
    <n v="0"/>
    <n v="0"/>
    <n v="16.809151107344341"/>
    <n v="0"/>
    <n v="0"/>
    <n v="0"/>
    <n v="0"/>
    <n v="0"/>
    <n v="0"/>
    <n v="0"/>
    <n v="0"/>
    <n v="0"/>
    <n v="0"/>
    <n v="0"/>
    <n v="0"/>
    <n v="0"/>
    <n v="0"/>
    <n v="0"/>
    <n v="0"/>
    <n v="0"/>
    <n v="0"/>
    <n v="0"/>
    <m/>
    <n v="0"/>
    <n v="0"/>
    <n v="0"/>
    <n v="0"/>
    <n v="0"/>
    <x v="0"/>
    <m/>
    <s v="No root cause"/>
    <s v="No root cause"/>
    <s v="No root cause"/>
    <x v="3"/>
    <s v=""/>
    <s v="CTR_766"/>
    <m/>
    <s v=""/>
  </r>
  <r>
    <s v="Sofavinc"/>
    <s v="CTR_261"/>
    <s v="Yaounde"/>
    <s v="IHS"/>
    <s v="Grid-Gen"/>
    <s v="CENTRE"/>
    <s v="Yaounde"/>
    <s v="ZTE"/>
    <n v="0"/>
    <n v="0"/>
    <n v="0"/>
    <n v="0"/>
    <n v="0"/>
    <n v="0"/>
    <n v="0"/>
    <n v="0"/>
    <n v="0"/>
    <n v="0"/>
    <n v="0"/>
    <n v="0"/>
    <n v="0"/>
    <n v="0"/>
    <n v="0"/>
    <n v="0"/>
    <n v="0"/>
    <n v="0"/>
    <n v="0"/>
    <n v="0"/>
    <n v="0"/>
    <n v="0"/>
    <n v="0"/>
    <n v="0"/>
    <m/>
    <n v="0"/>
    <n v="0"/>
    <n v="0"/>
    <n v="0"/>
    <n v="0"/>
    <x v="0"/>
    <m/>
    <s v="No root cause"/>
    <s v="No root cause"/>
    <s v="No root cause"/>
    <x v="3"/>
    <s v=""/>
    <s v="CTR_261"/>
    <m/>
    <s v=""/>
  </r>
  <r>
    <s v="Sodecoton"/>
    <s v="EXN_001"/>
    <s v="Maroua"/>
    <s v="IHS"/>
    <s v="Grid-Gen"/>
    <s v="EXTREME-NORD"/>
    <s v="Maroua"/>
    <s v="Huawei"/>
    <n v="0"/>
    <n v="2.0510340065005295E-3"/>
    <n v="0"/>
    <n v="0"/>
    <n v="5.439698886805751E-3"/>
    <n v="0"/>
    <n v="0"/>
    <n v="0"/>
    <n v="0"/>
    <n v="0"/>
    <n v="5.5288742783927312E-3"/>
    <n v="0"/>
    <n v="0"/>
    <n v="0"/>
    <n v="0"/>
    <n v="0"/>
    <n v="0"/>
    <n v="0"/>
    <n v="0"/>
    <n v="0"/>
    <n v="0"/>
    <n v="0"/>
    <n v="0"/>
    <n v="0"/>
    <m/>
    <n v="0"/>
    <n v="0"/>
    <n v="0"/>
    <n v="0"/>
    <n v="0"/>
    <x v="0"/>
    <m/>
    <s v="No root cause"/>
    <s v="No root cause"/>
    <s v="No root cause"/>
    <x v="3"/>
    <s v=""/>
    <s v="EXN_001"/>
    <m/>
    <s v=""/>
  </r>
  <r>
    <s v="Bonabappe"/>
    <s v="LIT_29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90"/>
    <m/>
    <s v=""/>
  </r>
  <r>
    <s v="Mabanda2-IHS"/>
    <s v="LIT_577"/>
    <s v="Douala"/>
    <s v="IHS"/>
    <s v="Grid-Gen"/>
    <s v="LITTORAL"/>
    <s v="Douala"/>
    <s v="ZTE"/>
    <n v="0"/>
    <n v="0"/>
    <n v="0"/>
    <n v="0"/>
    <n v="4.7405638167637855E-2"/>
    <n v="0"/>
    <n v="0"/>
    <n v="1.6498874249856603"/>
    <n v="0"/>
    <n v="0"/>
    <n v="0"/>
    <n v="0"/>
    <n v="0"/>
    <n v="0"/>
    <n v="0"/>
    <n v="0"/>
    <n v="0"/>
    <n v="0"/>
    <n v="0"/>
    <n v="0"/>
    <n v="0"/>
    <n v="0"/>
    <n v="0"/>
    <n v="0"/>
    <m/>
    <n v="0"/>
    <n v="0"/>
    <n v="0"/>
    <n v="0"/>
    <n v="0"/>
    <x v="0"/>
    <m/>
    <s v="No root cause"/>
    <s v="No root cause"/>
    <s v="No root cause"/>
    <x v="3"/>
    <s v=""/>
    <s v="LIT_577"/>
    <m/>
    <s v=""/>
  </r>
  <r>
    <s v="Mbalmayo"/>
    <s v="CTR_021"/>
    <s v="CENTRE"/>
    <m/>
    <m/>
    <s v="CENTRE"/>
    <s v="Mbalmayo"/>
    <s v="ZTE"/>
    <n v="0"/>
    <n v="0"/>
    <n v="0"/>
    <n v="0"/>
    <n v="0"/>
    <n v="0"/>
    <n v="0"/>
    <n v="0"/>
    <n v="0"/>
    <n v="0"/>
    <n v="0"/>
    <n v="0"/>
    <n v="0"/>
    <n v="0"/>
    <n v="0"/>
    <n v="0"/>
    <n v="0"/>
    <n v="0"/>
    <n v="0"/>
    <n v="0"/>
    <n v="0"/>
    <n v="0"/>
    <n v="0"/>
    <n v="0"/>
    <m/>
    <n v="0"/>
    <n v="0"/>
    <n v="0"/>
    <n v="0"/>
    <n v="0"/>
    <x v="0"/>
    <m/>
    <s v="No root cause"/>
    <s v="No root cause"/>
    <s v="No root cause"/>
    <x v="3"/>
    <s v=""/>
    <s v="CTR_021"/>
    <m/>
    <s v=""/>
  </r>
  <r>
    <s v="Grand-Hangar-II"/>
    <s v="LIT_361"/>
    <s v="Douala"/>
    <s v="IHS"/>
    <s v="Grid-Gen"/>
    <s v="LITTORAL"/>
    <s v="Douala"/>
    <s v="ZTE"/>
    <n v="0"/>
    <n v="0"/>
    <n v="0"/>
    <n v="0"/>
    <n v="4.8689763806490573E-2"/>
    <n v="0"/>
    <n v="0"/>
    <n v="1.443250207600312"/>
    <n v="0"/>
    <n v="0"/>
    <n v="0"/>
    <n v="0"/>
    <n v="0"/>
    <n v="0"/>
    <n v="0"/>
    <n v="0"/>
    <n v="0"/>
    <n v="0"/>
    <n v="0"/>
    <n v="0"/>
    <n v="0"/>
    <n v="0"/>
    <n v="0"/>
    <n v="0"/>
    <m/>
    <n v="0"/>
    <n v="0"/>
    <n v="0"/>
    <n v="0"/>
    <n v="0"/>
    <x v="0"/>
    <m/>
    <s v="No root cause"/>
    <s v="No root cause"/>
    <s v="No root cause"/>
    <x v="3"/>
    <s v=""/>
    <s v="LIT_361"/>
    <m/>
    <s v=""/>
  </r>
  <r>
    <s v="Bberi-Centre"/>
    <s v="LIT_243"/>
    <s v="Douala"/>
    <s v="IHS"/>
    <s v="Grid-Gen"/>
    <s v="LITTORAL"/>
    <s v="Douala"/>
    <s v="ZTE"/>
    <n v="0"/>
    <n v="0"/>
    <n v="0.36747395365162511"/>
    <n v="0"/>
    <n v="0"/>
    <n v="0"/>
    <n v="0"/>
    <n v="0"/>
    <n v="0"/>
    <n v="0"/>
    <n v="0"/>
    <n v="0"/>
    <n v="0"/>
    <n v="0"/>
    <n v="0"/>
    <n v="0"/>
    <n v="0"/>
    <n v="0"/>
    <n v="0"/>
    <n v="0"/>
    <n v="0"/>
    <n v="0"/>
    <n v="0"/>
    <n v="0"/>
    <m/>
    <n v="0"/>
    <n v="0"/>
    <n v="0"/>
    <n v="0"/>
    <n v="0"/>
    <x v="0"/>
    <m/>
    <s v="No root cause"/>
    <s v="No root cause"/>
    <s v="No root cause"/>
    <x v="3"/>
    <s v=""/>
    <s v="LIT_243"/>
    <m/>
    <s v=""/>
  </r>
  <r>
    <s v="Ngwele"/>
    <s v="LIT_206"/>
    <s v="Douala"/>
    <s v="IHS"/>
    <s v="Grid-Gen"/>
    <s v="LITTORAL"/>
    <s v="Douala"/>
    <s v="ZTE"/>
    <n v="0"/>
    <n v="0"/>
    <n v="0"/>
    <n v="0"/>
    <n v="1.5944560015751692E-2"/>
    <n v="0"/>
    <n v="0"/>
    <n v="3.1680271264407174"/>
    <n v="0"/>
    <n v="0"/>
    <n v="0"/>
    <n v="0"/>
    <n v="0"/>
    <n v="0"/>
    <n v="0"/>
    <n v="0"/>
    <n v="0"/>
    <n v="0"/>
    <n v="0"/>
    <n v="0"/>
    <n v="0"/>
    <n v="0"/>
    <n v="0"/>
    <n v="0"/>
    <m/>
    <n v="0"/>
    <n v="0"/>
    <n v="0"/>
    <n v="0"/>
    <n v="0"/>
    <x v="0"/>
    <m/>
    <s v="No root cause"/>
    <s v="No root cause"/>
    <s v="No root cause"/>
    <x v="3"/>
    <s v=""/>
    <s v="LIT_206"/>
    <m/>
    <s v=""/>
  </r>
  <r>
    <s v="Mbalmayo-Oyack"/>
    <s v="CTR_493"/>
    <s v="CENTRE"/>
    <s v="IHS"/>
    <s v="Grid-Gen"/>
    <s v="CENTRE"/>
    <s v="Mbalmayo"/>
    <s v="ZTE"/>
    <n v="0"/>
    <n v="0"/>
    <n v="0"/>
    <n v="0"/>
    <n v="0"/>
    <n v="0"/>
    <n v="0"/>
    <n v="0"/>
    <n v="0"/>
    <n v="0"/>
    <n v="0"/>
    <n v="0"/>
    <n v="0"/>
    <n v="0"/>
    <n v="0"/>
    <n v="0"/>
    <n v="0"/>
    <n v="0"/>
    <n v="0"/>
    <n v="0"/>
    <n v="0"/>
    <n v="0"/>
    <n v="0"/>
    <n v="0"/>
    <m/>
    <n v="0"/>
    <n v="0"/>
    <n v="0"/>
    <n v="0"/>
    <n v="0"/>
    <x v="0"/>
    <m/>
    <s v="No root cause"/>
    <s v="No root cause"/>
    <s v="No root cause"/>
    <x v="3"/>
    <s v=""/>
    <s v="CTR_493"/>
    <m/>
    <s v=""/>
  </r>
  <r>
    <s v="Galdi"/>
    <s v="ADM_031"/>
    <s v="ADAMAOUA"/>
    <s v="IHS"/>
    <s v="Grid-Gen"/>
    <s v="ADAMAOUA"/>
    <s v="Galdi"/>
    <s v="NOKIA"/>
    <n v="0"/>
    <n v="0"/>
    <n v="0"/>
    <n v="0"/>
    <n v="0"/>
    <n v="0"/>
    <n v="0"/>
    <n v="0"/>
    <n v="2.3188285641970513E-3"/>
    <n v="0"/>
    <n v="0"/>
    <n v="0"/>
    <n v="0"/>
    <n v="0"/>
    <n v="0"/>
    <n v="0"/>
    <n v="0"/>
    <n v="0"/>
    <n v="0"/>
    <n v="0"/>
    <n v="0"/>
    <n v="0"/>
    <n v="0"/>
    <n v="0"/>
    <m/>
    <n v="0"/>
    <n v="0"/>
    <n v="0"/>
    <n v="0"/>
    <n v="0"/>
    <x v="0"/>
    <m/>
    <s v="No root cause"/>
    <s v="No root cause"/>
    <s v="No root cause"/>
    <x v="3"/>
    <s v=""/>
    <s v="ADM_031"/>
    <m/>
    <s v=""/>
  </r>
  <r>
    <s v="Mbalmayo-Haoussa"/>
    <s v="CTR_393"/>
    <s v="CENTRE"/>
    <s v="IHS"/>
    <s v="Grid-Gen"/>
    <s v="CENTRE"/>
    <s v="Mbalmayo"/>
    <s v="ZTE"/>
    <n v="0"/>
    <n v="0"/>
    <n v="0"/>
    <n v="0"/>
    <n v="0"/>
    <n v="0"/>
    <n v="0"/>
    <n v="0"/>
    <n v="0"/>
    <n v="0"/>
    <n v="0"/>
    <n v="0"/>
    <n v="0"/>
    <n v="0"/>
    <n v="0"/>
    <n v="0"/>
    <n v="0"/>
    <n v="0"/>
    <n v="0"/>
    <n v="0"/>
    <n v="0"/>
    <n v="0"/>
    <n v="0"/>
    <n v="0"/>
    <m/>
    <n v="0"/>
    <n v="0"/>
    <n v="0"/>
    <n v="0"/>
    <n v="0"/>
    <x v="0"/>
    <m/>
    <s v="No root cause"/>
    <s v="No root cause"/>
    <s v="No root cause"/>
    <x v="3"/>
    <s v=""/>
    <s v="CTR_393"/>
    <m/>
    <s v=""/>
  </r>
  <r>
    <s v="Nkomba-II-IHS"/>
    <s v="LIT_155"/>
    <s v="Douala"/>
    <s v="IHS"/>
    <s v="Grid-Gen"/>
    <s v="LITTORAL"/>
    <s v="Douala"/>
    <s v="ZTE"/>
    <n v="0"/>
    <n v="3.7257478605040033"/>
    <n v="3.3257605590797668"/>
    <n v="0"/>
    <n v="0"/>
    <n v="0"/>
    <n v="13.516028741585416"/>
    <n v="0"/>
    <n v="0"/>
    <n v="0"/>
    <n v="0"/>
    <n v="0"/>
    <n v="0"/>
    <n v="0"/>
    <n v="0"/>
    <n v="0"/>
    <n v="0"/>
    <n v="0"/>
    <n v="0"/>
    <n v="0"/>
    <n v="0"/>
    <n v="0"/>
    <n v="0"/>
    <n v="0"/>
    <m/>
    <n v="0"/>
    <n v="0"/>
    <n v="0"/>
    <n v="0"/>
    <n v="0"/>
    <x v="0"/>
    <m/>
    <s v="No root cause"/>
    <s v="No root cause"/>
    <s v="No root cause"/>
    <x v="3"/>
    <s v=""/>
    <s v="LIT_155"/>
    <m/>
    <s v=""/>
  </r>
  <r>
    <s v="Mbalmayo-mbokoulo-IHS"/>
    <s v="CTR_136"/>
    <s v="CENTRE"/>
    <s v="IHS"/>
    <s v="Grid-Gen"/>
    <s v="CENTRE"/>
    <s v="Mbalmayo"/>
    <s v="ZTE"/>
    <n v="0"/>
    <n v="0"/>
    <n v="6.7523606509661188E-2"/>
    <n v="0"/>
    <n v="0"/>
    <n v="0"/>
    <n v="0"/>
    <n v="0"/>
    <n v="0"/>
    <n v="0"/>
    <n v="0"/>
    <n v="0"/>
    <n v="0"/>
    <n v="0"/>
    <n v="0"/>
    <n v="0"/>
    <n v="0"/>
    <n v="0"/>
    <n v="0"/>
    <n v="0"/>
    <n v="0"/>
    <n v="0"/>
    <n v="0"/>
    <n v="0"/>
    <m/>
    <n v="0"/>
    <n v="0"/>
    <n v="0"/>
    <n v="0"/>
    <n v="0"/>
    <x v="0"/>
    <m/>
    <s v="No root cause"/>
    <s v="No root cause"/>
    <s v="No root cause"/>
    <x v="3"/>
    <s v=""/>
    <s v="CTR_136"/>
    <m/>
    <s v=""/>
  </r>
  <r>
    <s v="Dibi-MTN"/>
    <s v="ADM_032"/>
    <s v="ADAMAOUA"/>
    <s v="IHS"/>
    <s v="Grid-Gen"/>
    <s v="ADAMAOUA"/>
    <s v="Dibi"/>
    <s v="NOKIA"/>
    <n v="0"/>
    <n v="0"/>
    <n v="0"/>
    <n v="0"/>
    <n v="0"/>
    <n v="0"/>
    <n v="0"/>
    <n v="0"/>
    <n v="1.7837142801515253E-3"/>
    <n v="0"/>
    <n v="0"/>
    <n v="0"/>
    <n v="0"/>
    <n v="0"/>
    <n v="0"/>
    <n v="0"/>
    <n v="0"/>
    <n v="0"/>
    <n v="0"/>
    <n v="0"/>
    <n v="0"/>
    <n v="0"/>
    <n v="0"/>
    <n v="0"/>
    <m/>
    <n v="0"/>
    <n v="0"/>
    <n v="0"/>
    <n v="0"/>
    <n v="0"/>
    <x v="0"/>
    <m/>
    <s v="No root cause"/>
    <s v="No root cause"/>
    <s v="No root cause"/>
    <x v="3"/>
    <s v=""/>
    <s v="ADM_032"/>
    <m/>
    <s v=""/>
  </r>
  <r>
    <s v="Bidzar-MTN"/>
    <s v="NRD_027"/>
    <s v="NORD"/>
    <s v="IHS"/>
    <s v="Gen Only"/>
    <s v="NORD"/>
    <s v="Bidzar"/>
    <s v="NOKIA"/>
    <n v="0"/>
    <n v="0"/>
    <n v="0"/>
    <n v="0"/>
    <n v="0"/>
    <n v="0"/>
    <n v="0"/>
    <n v="0"/>
    <n v="0"/>
    <n v="0"/>
    <n v="0"/>
    <n v="0"/>
    <n v="0"/>
    <n v="0"/>
    <n v="0"/>
    <n v="0"/>
    <n v="0"/>
    <n v="0"/>
    <n v="0"/>
    <n v="0"/>
    <n v="0"/>
    <n v="0"/>
    <n v="0"/>
    <n v="0"/>
    <m/>
    <n v="0"/>
    <n v="0"/>
    <n v="0"/>
    <n v="0"/>
    <n v="0"/>
    <x v="0"/>
    <m/>
    <s v="No root cause"/>
    <s v="No root cause"/>
    <s v="No root cause"/>
    <x v="3"/>
    <s v="(05-10-2026 ticket): INC-20260510-00015798...Others"/>
    <s v="NRD_027"/>
    <m/>
    <s v=""/>
  </r>
  <r>
    <s v="Mombal-MTN"/>
    <s v="EST_061"/>
    <s v="CENTRE"/>
    <s v="IHS"/>
    <s v="Grid-Gen"/>
    <s v="EST"/>
    <s v="Mombal"/>
    <s v="NOKIA"/>
    <n v="0"/>
    <n v="0"/>
    <n v="0"/>
    <n v="0"/>
    <n v="0"/>
    <n v="0"/>
    <n v="0"/>
    <n v="0"/>
    <n v="0"/>
    <n v="0"/>
    <n v="0"/>
    <n v="0"/>
    <n v="0"/>
    <n v="0"/>
    <n v="0"/>
    <n v="0"/>
    <n v="0"/>
    <n v="0"/>
    <n v="0"/>
    <n v="0"/>
    <n v="0"/>
    <n v="0"/>
    <n v="0"/>
    <n v="0"/>
    <m/>
    <n v="0"/>
    <n v="0"/>
    <n v="0"/>
    <n v="0"/>
    <n v="0"/>
    <x v="0"/>
    <m/>
    <s v="No root cause"/>
    <s v="No root cause"/>
    <s v="No root cause"/>
    <x v="3"/>
    <s v=""/>
    <s v="EST_061"/>
    <m/>
    <s v=""/>
  </r>
  <r>
    <s v="Tcheboa-MTN-IHS"/>
    <s v="NRD_025"/>
    <s v="NORD"/>
    <s v="IHS"/>
    <s v="Grid-Hybrid-Gen"/>
    <s v="NORD"/>
    <s v="Ngong"/>
    <s v="NOKIA"/>
    <n v="0"/>
    <n v="0"/>
    <n v="0"/>
    <n v="0.15395771234068034"/>
    <n v="0"/>
    <n v="0"/>
    <n v="0"/>
    <n v="0"/>
    <n v="0"/>
    <n v="0"/>
    <n v="0"/>
    <n v="0"/>
    <n v="6.4938767910017337"/>
    <n v="0"/>
    <n v="0"/>
    <n v="0"/>
    <n v="0"/>
    <n v="0"/>
    <n v="0"/>
    <n v="0"/>
    <n v="0"/>
    <n v="0"/>
    <n v="0"/>
    <n v="0"/>
    <m/>
    <n v="0"/>
    <n v="0"/>
    <n v="0"/>
    <n v="0"/>
    <n v="0"/>
    <x v="0"/>
    <m/>
    <s v="No root cause"/>
    <s v="No root cause"/>
    <s v="No root cause"/>
    <x v="3"/>
    <s v="(05-10-2026 ticket): INC-20260510-00014220...Others"/>
    <s v="NRD_025"/>
    <m/>
    <s v=""/>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m/>
    <n v="0"/>
    <n v="0"/>
    <n v="0"/>
    <n v="0"/>
    <n v="0"/>
    <x v="0"/>
    <m/>
    <s v="No root cause"/>
    <s v="No root cause"/>
    <s v="No root cause"/>
    <x v="3"/>
    <s v=""/>
    <s v="OST_075"/>
    <m/>
    <s v=""/>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m/>
    <n v="0"/>
    <n v="0"/>
    <n v="0"/>
    <n v="0"/>
    <n v="0"/>
    <x v="0"/>
    <m/>
    <s v="No root cause"/>
    <s v="No root cause"/>
    <s v="No root cause"/>
    <x v="3"/>
    <s v=""/>
    <s v="OST_307"/>
    <m/>
    <s v=""/>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m/>
    <n v="0"/>
    <n v="0"/>
    <n v="0"/>
    <n v="0"/>
    <n v="0"/>
    <x v="0"/>
    <m/>
    <s v="No root cause"/>
    <s v="No root cause"/>
    <s v="No root cause"/>
    <x v="3"/>
    <s v=""/>
    <s v="LIT_689"/>
    <m/>
    <s v=""/>
  </r>
  <r>
    <s v="Bep-Universite"/>
    <s v="LIT_265"/>
    <s v="Douala"/>
    <s v="IHS"/>
    <s v="Grid-Gen"/>
    <s v="LITTORAL"/>
    <s v="Douala"/>
    <s v="ZTE"/>
    <n v="0"/>
    <n v="0"/>
    <n v="0"/>
    <n v="2.1223743197701598E-3"/>
    <n v="0"/>
    <n v="0"/>
    <n v="0"/>
    <n v="0"/>
    <n v="0"/>
    <n v="0"/>
    <n v="16.420257224633534"/>
    <n v="0"/>
    <n v="0"/>
    <n v="0"/>
    <n v="0"/>
    <n v="0"/>
    <n v="0"/>
    <n v="0"/>
    <n v="0"/>
    <n v="0"/>
    <n v="0"/>
    <n v="0"/>
    <n v="0"/>
    <n v="0"/>
    <m/>
    <n v="0"/>
    <n v="0"/>
    <n v="0"/>
    <n v="0"/>
    <n v="0"/>
    <x v="0"/>
    <m/>
    <s v="No root cause"/>
    <s v="No root cause"/>
    <s v="No root cause"/>
    <x v="3"/>
    <s v=""/>
    <s v="LIT_265"/>
    <m/>
    <s v=""/>
  </r>
  <r>
    <s v="Shell-NewBell-Carrefour"/>
    <s v="LIT_407"/>
    <s v="Douala"/>
    <s v="IHS"/>
    <s v="GridOnly"/>
    <s v="LITTORAL"/>
    <s v="Douala"/>
    <s v="ZTE"/>
    <n v="0"/>
    <n v="0"/>
    <n v="0"/>
    <n v="4.9634666255746458"/>
    <n v="0"/>
    <n v="0"/>
    <n v="0"/>
    <n v="0"/>
    <n v="0"/>
    <n v="0"/>
    <n v="6.7972515430909812"/>
    <n v="0"/>
    <n v="0"/>
    <n v="0"/>
    <n v="0"/>
    <n v="0"/>
    <n v="0"/>
    <n v="0"/>
    <n v="0"/>
    <n v="0"/>
    <n v="0"/>
    <n v="0"/>
    <n v="0"/>
    <n v="0"/>
    <m/>
    <n v="0"/>
    <n v="0"/>
    <n v="0"/>
    <n v="0"/>
    <n v="0"/>
    <x v="0"/>
    <m/>
    <s v="No root cause"/>
    <s v="No root cause"/>
    <s v="No root cause"/>
    <x v="3"/>
    <s v=""/>
    <s v="LIT_407"/>
    <m/>
    <s v=""/>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m/>
    <n v="0"/>
    <n v="0"/>
    <n v="0"/>
    <n v="0"/>
    <n v="0"/>
    <x v="0"/>
    <m/>
    <s v="No root cause"/>
    <s v="No root cause"/>
    <s v="No root cause"/>
    <x v="3"/>
    <s v=""/>
    <s v="LIT_139"/>
    <m/>
    <s v=""/>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m/>
    <n v="0"/>
    <n v="0"/>
    <n v="0"/>
    <n v="0"/>
    <n v="0"/>
    <x v="0"/>
    <m/>
    <s v="No root cause"/>
    <s v="No root cause"/>
    <s v="No root cause"/>
    <x v="3"/>
    <s v=""/>
    <s v="NRO_121"/>
    <m/>
    <s v=""/>
  </r>
  <r>
    <s v="Ndogbong-IUT"/>
    <s v="LIT_221"/>
    <s v="Douala"/>
    <s v="IHS"/>
    <s v="Grid-Gen"/>
    <s v="LITTORAL"/>
    <s v="Douala"/>
    <s v="ZTE"/>
    <n v="0"/>
    <n v="0"/>
    <n v="0"/>
    <n v="2.1937146330396977E-3"/>
    <n v="0"/>
    <n v="0"/>
    <n v="0"/>
    <n v="0"/>
    <n v="0.51728861151774996"/>
    <n v="26.773502352803554"/>
    <n v="4.0995354318799864"/>
    <n v="0"/>
    <n v="0"/>
    <n v="0"/>
    <n v="0"/>
    <n v="0"/>
    <n v="0"/>
    <n v="0"/>
    <n v="0"/>
    <n v="0"/>
    <n v="0"/>
    <n v="0"/>
    <n v="0"/>
    <n v="0"/>
    <m/>
    <n v="0"/>
    <n v="0"/>
    <n v="0"/>
    <n v="0"/>
    <n v="0"/>
    <x v="0"/>
    <m/>
    <s v="No root cause"/>
    <s v="No root cause"/>
    <s v="No root cause"/>
    <x v="3"/>
    <s v=""/>
    <s v="LIT_221"/>
    <m/>
    <s v=""/>
  </r>
  <r>
    <s v="Yelwa"/>
    <s v="NRD_007"/>
    <s v="Garoua"/>
    <s v="IHS"/>
    <s v="Grid-Gen"/>
    <s v="NORD"/>
    <s v="Garoua"/>
    <s v="Huawei"/>
    <n v="0"/>
    <n v="0"/>
    <n v="0"/>
    <n v="0"/>
    <n v="0"/>
    <n v="0"/>
    <n v="0"/>
    <n v="0"/>
    <n v="0"/>
    <n v="0"/>
    <n v="2.6528073840077848"/>
    <n v="0"/>
    <n v="0"/>
    <n v="0"/>
    <n v="0"/>
    <n v="0"/>
    <n v="0"/>
    <n v="0"/>
    <n v="0"/>
    <n v="0"/>
    <n v="0"/>
    <n v="0"/>
    <n v="0"/>
    <n v="0"/>
    <m/>
    <n v="0"/>
    <n v="0"/>
    <n v="0"/>
    <n v="0"/>
    <n v="0"/>
    <x v="0"/>
    <m/>
    <s v="No root cause"/>
    <s v="No root cause"/>
    <s v="No root cause"/>
    <x v="3"/>
    <s v=""/>
    <s v="NRD_007"/>
    <m/>
    <s v=""/>
  </r>
  <r>
    <s v="Bda-Mulang"/>
    <s v="NRO_243"/>
    <s v="NORD-OUEST"/>
    <s v="IHS"/>
    <s v="Grid-Gen"/>
    <s v="NORD-OUEST"/>
    <s v="Bamenda"/>
    <s v="Huawei"/>
    <n v="0"/>
    <n v="0"/>
    <n v="0"/>
    <n v="1.3401277847691289"/>
    <n v="0"/>
    <n v="0"/>
    <n v="0"/>
    <n v="0"/>
    <n v="0"/>
    <n v="0"/>
    <n v="2.3148861551280842"/>
    <n v="0"/>
    <n v="0"/>
    <n v="0"/>
    <n v="0"/>
    <n v="0"/>
    <n v="0"/>
    <n v="13.788816264449983"/>
    <n v="0"/>
    <n v="0"/>
    <n v="0"/>
    <n v="0"/>
    <n v="0"/>
    <n v="0"/>
    <m/>
    <n v="0"/>
    <n v="0"/>
    <n v="0"/>
    <n v="0"/>
    <n v="0"/>
    <x v="0"/>
    <m/>
    <s v="No root cause"/>
    <s v="No root cause"/>
    <s v="No root cause"/>
    <x v="3"/>
    <s v=""/>
    <s v="NRO_243"/>
    <m/>
    <s v=""/>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m/>
    <n v="0"/>
    <n v="0"/>
    <n v="0"/>
    <n v="0"/>
    <n v="0"/>
    <x v="0"/>
    <m/>
    <s v="No root cause"/>
    <s v="No root cause"/>
    <s v="No root cause"/>
    <x v="3"/>
    <s v=""/>
    <s v="LIT_314"/>
    <m/>
    <s v=""/>
  </r>
  <r>
    <s v="Oyack-II"/>
    <s v="LIT_765"/>
    <s v="Douala"/>
    <s v="CAMUSAT"/>
    <s v="Good Grid no GE - 8h"/>
    <s v="LITTORAL"/>
    <s v="Douala"/>
    <s v="ZTE"/>
    <n v="0"/>
    <n v="0"/>
    <n v="0"/>
    <n v="0"/>
    <n v="0"/>
    <n v="2.2985492233893474"/>
    <n v="0"/>
    <n v="5.0158125804362053"/>
    <n v="0"/>
    <n v="0"/>
    <n v="2.1714029500646324"/>
    <n v="0"/>
    <n v="0"/>
    <n v="0"/>
    <n v="0"/>
    <n v="0"/>
    <n v="0"/>
    <n v="0"/>
    <n v="0"/>
    <n v="0"/>
    <n v="0"/>
    <n v="0"/>
    <n v="0"/>
    <n v="0"/>
    <m/>
    <n v="0"/>
    <n v="0"/>
    <n v="0"/>
    <n v="0"/>
    <n v="0"/>
    <x v="0"/>
    <m/>
    <s v="No root cause"/>
    <s v="No root cause"/>
    <s v="No root cause"/>
    <x v="3"/>
    <s v=""/>
    <s v="LIT_765"/>
    <m/>
    <s v=""/>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m/>
    <n v="0"/>
    <n v="0"/>
    <n v="0"/>
    <n v="0"/>
    <n v="0"/>
    <x v="0"/>
    <m/>
    <s v="No root cause"/>
    <s v="No root cause"/>
    <s v="No root cause"/>
    <x v="3"/>
    <s v=""/>
    <s v="OST_005"/>
    <m/>
    <s v=""/>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m/>
    <n v="0"/>
    <n v="0"/>
    <n v="0"/>
    <n v="0"/>
    <n v="0"/>
    <x v="0"/>
    <m/>
    <s v="No root cause"/>
    <s v="No root cause"/>
    <s v="No root cause"/>
    <x v="3"/>
    <s v=""/>
    <s v="OST_228"/>
    <m/>
    <s v=""/>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m/>
    <n v="0"/>
    <n v="0"/>
    <n v="0"/>
    <n v="0"/>
    <n v="0"/>
    <x v="0"/>
    <m/>
    <s v="No root cause"/>
    <s v="No root cause"/>
    <s v="No root cause"/>
    <x v="3"/>
    <s v=""/>
    <s v="NRO_131"/>
    <m/>
    <s v=""/>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m/>
    <n v="0"/>
    <n v="0"/>
    <n v="0"/>
    <n v="0"/>
    <n v="0"/>
    <x v="0"/>
    <m/>
    <s v="No root cause"/>
    <s v="No root cause"/>
    <s v="No root cause"/>
    <x v="3"/>
    <s v=""/>
    <s v="NRO_016"/>
    <m/>
    <s v=""/>
  </r>
  <r>
    <s v="St-Thomas"/>
    <s v="LIT_369"/>
    <s v="Douala"/>
    <s v="IHS"/>
    <s v="Grid-Gen"/>
    <s v="LITTORAL"/>
    <s v="Douala"/>
    <s v="ZTE"/>
    <n v="0"/>
    <n v="0"/>
    <n v="0"/>
    <n v="0"/>
    <n v="0"/>
    <n v="0"/>
    <n v="0"/>
    <n v="0"/>
    <n v="0"/>
    <n v="0"/>
    <n v="0.38882254239754799"/>
    <n v="0"/>
    <n v="0"/>
    <n v="0"/>
    <n v="0"/>
    <n v="0"/>
    <n v="0"/>
    <n v="0"/>
    <n v="0"/>
    <n v="0"/>
    <n v="0"/>
    <n v="0"/>
    <n v="0"/>
    <n v="0"/>
    <m/>
    <n v="0"/>
    <n v="0"/>
    <n v="0"/>
    <n v="0"/>
    <n v="0"/>
    <x v="0"/>
    <m/>
    <s v="No root cause"/>
    <s v="No root cause"/>
    <s v="No root cause"/>
    <x v="3"/>
    <s v=""/>
    <s v="LIT_369"/>
    <m/>
    <s v=""/>
  </r>
  <r>
    <s v="Bafia-Dang"/>
    <s v="CTR_397"/>
    <s v="CENTRE"/>
    <s v="IHS"/>
    <s v="Grid-Gen"/>
    <s v="CENTRE"/>
    <s v="Bafia"/>
    <s v="ZTE"/>
    <n v="0"/>
    <n v="0"/>
    <n v="0"/>
    <n v="0"/>
    <n v="3.5634486478157215E-2"/>
    <n v="0"/>
    <n v="0"/>
    <n v="0"/>
    <n v="0.98437147757203203"/>
    <n v="0"/>
    <n v="0.34444886754386711"/>
    <n v="0"/>
    <n v="0"/>
    <n v="0"/>
    <n v="0"/>
    <n v="0"/>
    <n v="0"/>
    <n v="0"/>
    <n v="0"/>
    <n v="0"/>
    <n v="0"/>
    <n v="0"/>
    <n v="0"/>
    <n v="0"/>
    <m/>
    <n v="0"/>
    <n v="0"/>
    <n v="0"/>
    <n v="0"/>
    <n v="0"/>
    <x v="0"/>
    <m/>
    <s v="No root cause"/>
    <s v="No root cause"/>
    <s v="No root cause"/>
    <x v="3"/>
    <s v=""/>
    <s v="CTR_397"/>
    <m/>
    <s v=""/>
  </r>
  <r>
    <s v="PK8-Essiac"/>
    <s v="LIT_443"/>
    <s v="Douala"/>
    <s v="IHS"/>
    <s v="Grid-Gen"/>
    <s v="LITTORAL"/>
    <s v="Douala"/>
    <s v="ZTE"/>
    <n v="0"/>
    <n v="0"/>
    <n v="0.13376308738046944"/>
    <n v="0"/>
    <n v="0"/>
    <n v="0"/>
    <n v="0"/>
    <n v="0"/>
    <n v="0"/>
    <n v="0"/>
    <n v="0.20314154203513884"/>
    <n v="0"/>
    <n v="0"/>
    <n v="0"/>
    <n v="0"/>
    <n v="0"/>
    <n v="0"/>
    <n v="0"/>
    <n v="0"/>
    <n v="0"/>
    <n v="0"/>
    <n v="0"/>
    <n v="0"/>
    <n v="0"/>
    <m/>
    <n v="0"/>
    <n v="0"/>
    <n v="0"/>
    <n v="0"/>
    <n v="0"/>
    <x v="0"/>
    <m/>
    <s v="No root cause"/>
    <s v="No root cause"/>
    <s v="No root cause"/>
    <x v="3"/>
    <s v=""/>
    <s v="LIT_443"/>
    <m/>
    <s v=""/>
  </r>
  <r>
    <s v="Bonaloka-Entree"/>
    <s v="LIT_433"/>
    <s v="Douala"/>
    <s v="IHS"/>
    <s v="Grid-Gen"/>
    <s v="LITTORAL"/>
    <s v="Douala"/>
    <s v="ZTE"/>
    <n v="0"/>
    <n v="0"/>
    <n v="0"/>
    <n v="0"/>
    <n v="0"/>
    <n v="0"/>
    <n v="0"/>
    <n v="0"/>
    <n v="0.11514326561710836"/>
    <n v="0.39217553712121872"/>
    <n v="1.6996829636478101E-2"/>
    <n v="0"/>
    <n v="0"/>
    <n v="0"/>
    <n v="0"/>
    <n v="0"/>
    <n v="0"/>
    <n v="0"/>
    <n v="0"/>
    <n v="0"/>
    <n v="0"/>
    <n v="0"/>
    <n v="0"/>
    <n v="0"/>
    <m/>
    <n v="0"/>
    <n v="0"/>
    <n v="0"/>
    <n v="0"/>
    <n v="0"/>
    <x v="0"/>
    <m/>
    <s v="No root cause"/>
    <s v="No root cause"/>
    <s v="No root cause"/>
    <x v="3"/>
    <s v=""/>
    <s v="LIT_433"/>
    <m/>
    <s v=""/>
  </r>
  <r>
    <s v="Ngambouo"/>
    <s v="OST_220"/>
    <s v="OUEST"/>
    <s v="IHS"/>
    <s v="Hybrid-Gen"/>
    <s v="OUEST"/>
    <s v="Ngambouo"/>
    <s v="NOKIA"/>
    <n v="0"/>
    <n v="0"/>
    <n v="0"/>
    <n v="0"/>
    <n v="0"/>
    <n v="1.005600833642482"/>
    <n v="0"/>
    <n v="0"/>
    <n v="0"/>
    <n v="0"/>
    <n v="1.3810175627420408E-2"/>
    <n v="0"/>
    <n v="0"/>
    <n v="0"/>
    <n v="0"/>
    <n v="0"/>
    <n v="0"/>
    <n v="0"/>
    <n v="0"/>
    <n v="0"/>
    <n v="0"/>
    <n v="0"/>
    <n v="0"/>
    <n v="0"/>
    <m/>
    <n v="0"/>
    <n v="0"/>
    <n v="0"/>
    <n v="0"/>
    <n v="0"/>
    <x v="0"/>
    <m/>
    <s v="No root cause"/>
    <s v="No root cause"/>
    <s v="No root cause"/>
    <x v="3"/>
    <s v=""/>
    <s v="OST_220"/>
    <m/>
    <s v=""/>
  </r>
  <r>
    <s v="Barriere"/>
    <s v="CTR_237"/>
    <s v="Yaounde"/>
    <s v="IHS"/>
    <s v="Grid-Gen"/>
    <s v="CENTRE"/>
    <s v="Yaounde"/>
    <s v="ZTE"/>
    <n v="0"/>
    <n v="0"/>
    <n v="0"/>
    <n v="0.6183421652641149"/>
    <n v="1.1377353160233199"/>
    <n v="0"/>
    <n v="0"/>
    <n v="3.21744812845818E-2"/>
    <n v="0"/>
    <n v="0"/>
    <n v="1.0968573165198661E-2"/>
    <n v="0"/>
    <n v="0"/>
    <n v="0"/>
    <n v="0"/>
    <n v="0"/>
    <n v="0"/>
    <n v="0"/>
    <n v="0"/>
    <n v="0"/>
    <n v="0"/>
    <n v="0"/>
    <n v="0"/>
    <n v="0"/>
    <m/>
    <n v="0"/>
    <n v="0"/>
    <n v="0"/>
    <n v="0"/>
    <n v="0"/>
    <x v="0"/>
    <m/>
    <s v="No root cause"/>
    <s v="No root cause"/>
    <s v="No root cause"/>
    <x v="3"/>
    <s v=""/>
    <s v="CTR_237"/>
    <m/>
    <s v=""/>
  </r>
  <r>
    <s v="Nkwein-MTN"/>
    <s v="NRO_221"/>
    <s v="NORD-OUEST"/>
    <s v="IHS"/>
    <s v="Grid-Gen"/>
    <s v="NORD-OUEST"/>
    <s v="Bamenda"/>
    <s v="Huawei"/>
    <n v="0"/>
    <n v="0"/>
    <n v="0"/>
    <n v="0"/>
    <n v="0"/>
    <n v="0"/>
    <n v="0"/>
    <n v="0"/>
    <n v="0"/>
    <n v="0"/>
    <n v="3.299489488718243E-3"/>
    <n v="0"/>
    <n v="0"/>
    <n v="0"/>
    <n v="0"/>
    <n v="0"/>
    <n v="0"/>
    <n v="0.23727788193463517"/>
    <n v="0"/>
    <n v="0"/>
    <n v="0"/>
    <n v="0"/>
    <n v="0"/>
    <n v="0"/>
    <m/>
    <n v="0"/>
    <n v="0"/>
    <n v="0"/>
    <n v="0"/>
    <n v="0"/>
    <x v="0"/>
    <m/>
    <s v="No root cause"/>
    <s v="No root cause"/>
    <s v="No root cause"/>
    <x v="3"/>
    <s v=""/>
    <s v="NRO_221"/>
    <m/>
    <s v=""/>
  </r>
  <r>
    <s v="Banda"/>
    <s v="NRD_029"/>
    <s v="NORD"/>
    <s v="IHS"/>
    <s v="Solar-Gen"/>
    <s v="NORD"/>
    <s v="Banda"/>
    <s v="NOKIA"/>
    <n v="0"/>
    <n v="0"/>
    <n v="0"/>
    <n v="0"/>
    <n v="0"/>
    <n v="0"/>
    <n v="0"/>
    <n v="0.44536765914319032"/>
    <n v="0"/>
    <n v="0"/>
    <n v="1.3376308738047311E-3"/>
    <n v="0"/>
    <n v="0"/>
    <n v="0"/>
    <n v="0"/>
    <n v="0"/>
    <n v="0"/>
    <n v="0"/>
    <n v="0"/>
    <n v="0"/>
    <n v="0"/>
    <n v="0"/>
    <n v="0"/>
    <n v="0"/>
    <m/>
    <n v="0"/>
    <n v="0"/>
    <n v="0"/>
    <n v="0"/>
    <n v="0"/>
    <x v="0"/>
    <m/>
    <s v="IHS"/>
    <s v="POWER ISSUE"/>
    <s v="Defaut GE &amp; Power Cabinet"/>
    <x v="0"/>
    <s v="(05-10-2026 ticket): INC-20260510-00015023...Grid Outage"/>
    <s v="NRD_029"/>
    <m/>
    <s v=""/>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m/>
    <n v="0"/>
    <n v="0"/>
    <n v="0"/>
    <n v="0"/>
    <n v="0"/>
    <x v="0"/>
    <m/>
    <s v="TRAVAUX OCM"/>
    <s v="TRAVAUX OCM"/>
    <s v="Projet OCM (ZTE, NOKIA, autres projets)"/>
    <x v="5"/>
    <s v="(05-10-2026 ocm ran 18h) New BTS installed and not yet accepted..;..;(05-10-2026 ocm ran 12h) New BTS installed and not yet accepted"/>
    <s v="NRD_036"/>
    <m/>
    <s v=""/>
  </r>
  <r>
    <s v="Bfsam-Tyo-II"/>
    <s v="OST_232"/>
    <s v="Bafoussam"/>
    <s v="CAMUSAT"/>
    <s v="Good Grid + GE"/>
    <s v="OUEST"/>
    <s v="Bafoussam"/>
    <s v="Huawei"/>
    <n v="0"/>
    <n v="0"/>
    <n v="0"/>
    <n v="0"/>
    <n v="0"/>
    <n v="0"/>
    <n v="0"/>
    <n v="0"/>
    <n v="0"/>
    <n v="0"/>
    <n v="2.675261747609386E-4"/>
    <n v="0"/>
    <n v="0"/>
    <n v="0"/>
    <n v="0"/>
    <n v="0"/>
    <n v="0"/>
    <n v="0"/>
    <n v="0"/>
    <n v="0"/>
    <n v="0"/>
    <n v="0"/>
    <n v="0"/>
    <n v="0"/>
    <m/>
    <n v="0"/>
    <n v="0"/>
    <n v="0"/>
    <n v="0"/>
    <n v="0"/>
    <x v="0"/>
    <m/>
    <s v="No root cause"/>
    <s v="No root cause"/>
    <s v="No root cause"/>
    <x v="3"/>
    <s v=""/>
    <s v="OST_232"/>
    <m/>
    <s v=""/>
  </r>
  <r>
    <s v="Bonangang"/>
    <s v="LIT_358"/>
    <s v="Douala"/>
    <s v="IHS"/>
    <s v="Grid-Gen"/>
    <s v="LITTORAL"/>
    <s v="Douala"/>
    <s v="ZTE"/>
    <n v="0"/>
    <n v="0"/>
    <n v="0"/>
    <n v="0"/>
    <n v="0"/>
    <n v="0"/>
    <n v="0"/>
    <n v="0"/>
    <n v="0"/>
    <n v="9.2236604429377387"/>
    <n v="0"/>
    <n v="0"/>
    <n v="0"/>
    <n v="0"/>
    <n v="0"/>
    <n v="0"/>
    <n v="0"/>
    <n v="0"/>
    <n v="0"/>
    <n v="0"/>
    <n v="0"/>
    <n v="0"/>
    <n v="0"/>
    <n v="0"/>
    <m/>
    <n v="0"/>
    <n v="0"/>
    <n v="0"/>
    <n v="0"/>
    <n v="0"/>
    <x v="0"/>
    <m/>
    <s v="No root cause"/>
    <s v="No root cause"/>
    <s v="No root cause"/>
    <x v="3"/>
    <s v=""/>
    <s v="LIT_358"/>
    <m/>
    <s v=""/>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m/>
    <n v="0"/>
    <n v="0"/>
    <n v="0"/>
    <n v="0"/>
    <n v="0"/>
    <x v="0"/>
    <m/>
    <s v="No root cause"/>
    <s v="No root cause"/>
    <s v="No root cause"/>
    <x v="3"/>
    <s v=""/>
    <s v="NRD_137"/>
    <m/>
    <s v=""/>
  </r>
  <r>
    <s v="Kotto-Mbangue"/>
    <s v="LIT_202"/>
    <s v="Douala"/>
    <s v="IHS"/>
    <s v="GridOnly"/>
    <s v="LITTORAL"/>
    <s v="Douala"/>
    <s v="ZTE"/>
    <n v="0"/>
    <n v="0"/>
    <n v="0"/>
    <n v="0"/>
    <n v="0"/>
    <n v="0"/>
    <n v="0"/>
    <n v="0"/>
    <n v="0"/>
    <n v="3.8021890061723642"/>
    <n v="0"/>
    <n v="0"/>
    <n v="0"/>
    <n v="0"/>
    <n v="0"/>
    <n v="0"/>
    <n v="0"/>
    <n v="0"/>
    <n v="0"/>
    <n v="0"/>
    <n v="0"/>
    <n v="0"/>
    <n v="0"/>
    <n v="0"/>
    <m/>
    <n v="0"/>
    <n v="0"/>
    <n v="0"/>
    <n v="0"/>
    <n v="0"/>
    <x v="0"/>
    <m/>
    <s v="No root cause"/>
    <s v="No root cause"/>
    <s v="No root cause"/>
    <x v="3"/>
    <s v=""/>
    <s v="LIT_202"/>
    <m/>
    <s v=""/>
  </r>
  <r>
    <s v="Ebolowa-Elat-II"/>
    <s v="SUD_100"/>
    <s v="CENTRE"/>
    <s v="CAMUSAT"/>
    <s v="Medium Grid + GE"/>
    <s v="SUD"/>
    <s v="Ebolowa"/>
    <s v="ZTE"/>
    <n v="0"/>
    <n v="0"/>
    <n v="0"/>
    <n v="0"/>
    <n v="0"/>
    <n v="0"/>
    <n v="0"/>
    <n v="3.5926268359429634"/>
    <n v="0"/>
    <n v="3.729671577733833"/>
    <n v="0"/>
    <n v="0"/>
    <n v="0"/>
    <n v="0"/>
    <n v="0"/>
    <n v="0"/>
    <n v="0"/>
    <n v="0"/>
    <n v="0"/>
    <n v="0"/>
    <n v="0"/>
    <n v="0"/>
    <n v="0"/>
    <n v="0"/>
    <m/>
    <n v="0"/>
    <n v="0"/>
    <n v="0"/>
    <n v="0"/>
    <n v="0"/>
    <x v="0"/>
    <m/>
    <s v="No root cause"/>
    <s v="No root cause"/>
    <s v="No root cause"/>
    <x v="3"/>
    <s v=""/>
    <s v="SUD_100"/>
    <m/>
    <s v=""/>
  </r>
  <r>
    <s v="Hogmeni"/>
    <s v="LIT_325"/>
    <s v="Douala"/>
    <s v="IHS"/>
    <s v="GridOnly"/>
    <s v="LITTORAL"/>
    <s v="Douala"/>
    <s v="ZTE"/>
    <n v="0"/>
    <n v="0"/>
    <n v="0"/>
    <n v="0"/>
    <n v="0"/>
    <n v="0"/>
    <n v="0"/>
    <n v="0"/>
    <n v="8.6275586203354138"/>
    <n v="3.6884725468206478"/>
    <n v="0"/>
    <n v="0"/>
    <n v="0"/>
    <n v="0"/>
    <n v="0"/>
    <n v="0"/>
    <n v="0"/>
    <n v="0"/>
    <n v="0"/>
    <n v="0"/>
    <n v="0"/>
    <n v="0"/>
    <n v="0"/>
    <n v="0"/>
    <m/>
    <n v="0"/>
    <n v="0"/>
    <n v="0"/>
    <n v="0"/>
    <n v="0"/>
    <x v="0"/>
    <m/>
    <s v="No root cause"/>
    <s v="No root cause"/>
    <s v="No root cause"/>
    <x v="3"/>
    <s v=""/>
    <s v="LIT_325"/>
    <m/>
    <s v=""/>
  </r>
  <r>
    <s v="Ngodi"/>
    <s v="LIT_294"/>
    <s v="Douala"/>
    <s v="IHS"/>
    <s v="Grid-Gen"/>
    <s v="LITTORAL"/>
    <s v="Douala"/>
    <s v="ZTE"/>
    <n v="0"/>
    <n v="0"/>
    <n v="0"/>
    <n v="0"/>
    <n v="0"/>
    <n v="0"/>
    <n v="0"/>
    <n v="0"/>
    <n v="0"/>
    <n v="0.46121512528785746"/>
    <n v="0"/>
    <n v="0"/>
    <n v="0"/>
    <n v="0"/>
    <n v="0"/>
    <n v="0"/>
    <n v="0"/>
    <n v="0"/>
    <n v="0"/>
    <n v="0"/>
    <n v="0"/>
    <n v="0"/>
    <n v="0"/>
    <n v="0"/>
    <m/>
    <n v="0"/>
    <n v="0"/>
    <n v="0"/>
    <n v="0"/>
    <n v="0"/>
    <x v="0"/>
    <m/>
    <s v="No root cause"/>
    <s v="No root cause"/>
    <s v="No root cause"/>
    <x v="3"/>
    <s v=""/>
    <s v="LIT_294"/>
    <m/>
    <s v=""/>
  </r>
  <r>
    <s v="Laquintinie"/>
    <s v="LIT_082"/>
    <s v="Douala"/>
    <s v="IHS"/>
    <s v="Grid-Lithium"/>
    <s v="LITTORAL"/>
    <s v="Douala"/>
    <s v="ZTE"/>
    <n v="0"/>
    <n v="0"/>
    <n v="0"/>
    <n v="0"/>
    <n v="0"/>
    <n v="0"/>
    <n v="0"/>
    <n v="0"/>
    <n v="0"/>
    <n v="0.33897349850042668"/>
    <n v="0"/>
    <n v="0"/>
    <n v="0"/>
    <n v="0"/>
    <n v="0"/>
    <n v="0"/>
    <n v="0"/>
    <n v="0"/>
    <n v="0"/>
    <n v="0"/>
    <n v="0"/>
    <n v="0"/>
    <n v="0"/>
    <n v="0"/>
    <m/>
    <n v="0"/>
    <n v="0"/>
    <n v="0"/>
    <n v="0"/>
    <n v="0"/>
    <x v="0"/>
    <m/>
    <s v="No root cause"/>
    <s v="No root cause"/>
    <s v="No root cause"/>
    <x v="3"/>
    <s v=""/>
    <s v="LIT_082"/>
    <m/>
    <s v=""/>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m/>
    <n v="0"/>
    <n v="0"/>
    <n v="0"/>
    <n v="0"/>
    <n v="0"/>
    <x v="0"/>
    <m/>
    <s v="No root cause"/>
    <s v="No root cause"/>
    <s v="No root cause"/>
    <x v="3"/>
    <s v=""/>
    <s v="OST_145"/>
    <m/>
    <s v=""/>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m/>
    <n v="0"/>
    <n v="0"/>
    <n v="0"/>
    <n v="0"/>
    <n v="0"/>
    <x v="0"/>
    <m/>
    <s v="No root cause"/>
    <s v="No root cause"/>
    <s v="No root cause"/>
    <x v="3"/>
    <s v=""/>
    <s v="NRO_123"/>
    <m/>
    <s v=""/>
  </r>
  <r>
    <s v="Garoua-Chateau"/>
    <s v="NRD_018"/>
    <s v="Garoua"/>
    <s v="CAMUSAT"/>
    <s v="Medium Grid + Solar + GE"/>
    <s v="NORD"/>
    <s v="Garoua"/>
    <s v="Huawei"/>
    <n v="0"/>
    <n v="0"/>
    <n v="0"/>
    <n v="0"/>
    <n v="0"/>
    <n v="0"/>
    <n v="0"/>
    <n v="0"/>
    <n v="1.0058984171011292E-2"/>
    <n v="6.1531020195015893E-3"/>
    <n v="0"/>
    <n v="0"/>
    <n v="0"/>
    <n v="0"/>
    <n v="0"/>
    <n v="0"/>
    <n v="0"/>
    <n v="0"/>
    <n v="0"/>
    <n v="0"/>
    <n v="0"/>
    <n v="0"/>
    <n v="0"/>
    <n v="0"/>
    <m/>
    <n v="0"/>
    <n v="0"/>
    <n v="0"/>
    <n v="0"/>
    <n v="0"/>
    <x v="0"/>
    <m/>
    <s v="No root cause"/>
    <s v="No root cause"/>
    <s v="No root cause"/>
    <x v="3"/>
    <s v=""/>
    <s v="NRD_018"/>
    <m/>
    <s v=""/>
  </r>
  <r>
    <s v="Yambong"/>
    <s v="LIT_365"/>
    <s v="Douala"/>
    <s v="IHS"/>
    <s v="Grid-Gen"/>
    <s v="LITTORAL"/>
    <s v="Douala"/>
    <s v="ZTE"/>
    <n v="0"/>
    <n v="1.3911361087568807E-3"/>
    <n v="3.7792530954561962E-2"/>
    <n v="2.2472198679918936E-3"/>
    <n v="0"/>
    <n v="0"/>
    <n v="0"/>
    <n v="0"/>
    <n v="0"/>
    <n v="2.2293847896745515E-3"/>
    <n v="0"/>
    <n v="0"/>
    <n v="0"/>
    <n v="0"/>
    <n v="0"/>
    <n v="0"/>
    <n v="0"/>
    <n v="0"/>
    <n v="0"/>
    <n v="0"/>
    <n v="0"/>
    <n v="0"/>
    <n v="0"/>
    <n v="0"/>
    <m/>
    <n v="0"/>
    <n v="0"/>
    <n v="0"/>
    <n v="0"/>
    <n v="0"/>
    <x v="0"/>
    <m/>
    <s v="No root cause"/>
    <s v="No root cause"/>
    <s v="No root cause"/>
    <x v="3"/>
    <s v=""/>
    <s v="LIT_365"/>
    <m/>
    <s v=""/>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m/>
    <n v="0"/>
    <n v="0"/>
    <n v="0"/>
    <n v="0"/>
    <n v="0"/>
    <x v="0"/>
    <m/>
    <s v="No root cause"/>
    <s v="No root cause"/>
    <s v="No root cause"/>
    <x v="3"/>
    <s v=""/>
    <s v="OST_135"/>
    <m/>
    <s v=""/>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m/>
    <n v="0"/>
    <n v="0"/>
    <n v="0"/>
    <n v="0"/>
    <n v="0"/>
    <x v="0"/>
    <m/>
    <s v="No root cause"/>
    <s v="No root cause"/>
    <s v="No root cause"/>
    <x v="3"/>
    <s v=""/>
    <s v="CTR_532"/>
    <m/>
    <s v=""/>
  </r>
  <r>
    <s v="Brazz-Tergal"/>
    <s v="LIT_340"/>
    <s v="Douala"/>
    <s v="IHS"/>
    <s v="Grid-Gen"/>
    <s v="LITTORAL"/>
    <s v="Douala"/>
    <s v="ZTE"/>
    <n v="0"/>
    <n v="0"/>
    <n v="0"/>
    <n v="0"/>
    <n v="0"/>
    <n v="0"/>
    <n v="2.6654881246914499"/>
    <n v="10.698157707750122"/>
    <n v="52.750989490145024"/>
    <n v="0"/>
    <n v="0"/>
    <n v="0"/>
    <n v="0"/>
    <n v="0"/>
    <n v="0"/>
    <n v="0"/>
    <n v="0"/>
    <n v="1.0701046990439218E-3"/>
    <n v="0"/>
    <n v="0"/>
    <n v="0"/>
    <n v="0"/>
    <n v="0"/>
    <n v="0"/>
    <m/>
    <n v="0"/>
    <n v="0"/>
    <n v="0"/>
    <n v="0"/>
    <n v="0"/>
    <x v="0"/>
    <m/>
    <s v="No root cause"/>
    <s v="No root cause"/>
    <s v="No root cause"/>
    <x v="3"/>
    <s v=""/>
    <s v="LIT_340"/>
    <m/>
    <s v=""/>
  </r>
  <r>
    <s v="Brazz-St-Bruno"/>
    <s v="LIT_089"/>
    <s v="Douala"/>
    <s v="IHS"/>
    <s v="Grid-Gen"/>
    <s v="LITTORAL"/>
    <s v="Douala"/>
    <s v="ZTE"/>
    <n v="0"/>
    <n v="0"/>
    <n v="0"/>
    <n v="0"/>
    <n v="0"/>
    <n v="0"/>
    <n v="0"/>
    <n v="3.6937517300025968"/>
    <n v="0"/>
    <n v="0"/>
    <n v="0"/>
    <n v="0"/>
    <n v="0"/>
    <n v="0"/>
    <n v="0"/>
    <n v="0"/>
    <n v="0"/>
    <n v="0"/>
    <n v="0"/>
    <n v="0"/>
    <n v="0"/>
    <n v="0"/>
    <n v="0"/>
    <n v="0"/>
    <m/>
    <n v="0"/>
    <n v="0"/>
    <n v="0"/>
    <n v="0"/>
    <n v="0"/>
    <x v="0"/>
    <m/>
    <s v="No root cause"/>
    <s v="No root cause"/>
    <s v="No root cause"/>
    <x v="3"/>
    <s v=""/>
    <s v="LIT_089"/>
    <m/>
    <s v=""/>
  </r>
  <r>
    <s v="Bberi-Sodiko-MTN"/>
    <s v="LIT_418"/>
    <s v="Douala"/>
    <s v="IHS"/>
    <s v="Grid-Gen"/>
    <s v="LITTORAL"/>
    <s v="Douala"/>
    <s v="ZTE"/>
    <n v="0"/>
    <n v="0"/>
    <n v="0"/>
    <n v="0"/>
    <n v="4.7833680047256112E-2"/>
    <n v="0.68549123512911292"/>
    <n v="0"/>
    <n v="3.4248522542112192"/>
    <n v="0.34776619211090154"/>
    <n v="0"/>
    <n v="0"/>
    <n v="0"/>
    <n v="0"/>
    <n v="0"/>
    <n v="0"/>
    <n v="0"/>
    <n v="0"/>
    <n v="0"/>
    <n v="0"/>
    <n v="0"/>
    <n v="0"/>
    <n v="0"/>
    <n v="0"/>
    <n v="0"/>
    <m/>
    <n v="0"/>
    <n v="0"/>
    <n v="0"/>
    <n v="0"/>
    <n v="0"/>
    <x v="0"/>
    <m/>
    <s v="No root cause"/>
    <s v="No root cause"/>
    <s v="No root cause"/>
    <x v="3"/>
    <s v=""/>
    <s v="LIT_418"/>
    <m/>
    <s v=""/>
  </r>
  <r>
    <s v="Nylon"/>
    <s v="LIT_076"/>
    <s v="Douala"/>
    <s v="IHS"/>
    <s v="Grid-Gen"/>
    <s v="LITTORAL"/>
    <s v="Douala"/>
    <s v="ZTE"/>
    <n v="0"/>
    <n v="0"/>
    <n v="0"/>
    <n v="0"/>
    <n v="0"/>
    <n v="0"/>
    <n v="0"/>
    <n v="2.8809893760005476"/>
    <n v="0"/>
    <n v="0"/>
    <n v="0"/>
    <n v="0"/>
    <n v="0"/>
    <n v="0"/>
    <n v="0"/>
    <n v="0"/>
    <n v="0"/>
    <n v="0"/>
    <n v="0"/>
    <n v="0"/>
    <n v="0"/>
    <n v="0"/>
    <n v="0"/>
    <n v="0"/>
    <m/>
    <n v="0"/>
    <n v="0"/>
    <n v="0"/>
    <n v="0"/>
    <n v="0"/>
    <x v="0"/>
    <m/>
    <s v="No root cause"/>
    <s v="No root cause"/>
    <s v="No root cause"/>
    <x v="3"/>
    <s v=""/>
    <s v="LIT_076"/>
    <m/>
    <s v=""/>
  </r>
  <r>
    <s v="LIT_010_Z_Ndogbong"/>
    <s v="LIT_010"/>
    <s v="Douala"/>
    <m/>
    <m/>
    <s v="LITTORAL"/>
    <s v="Douala"/>
    <s v="ZTE"/>
    <n v="0"/>
    <n v="0"/>
    <n v="0"/>
    <n v="1.4803115003436352E-3"/>
    <n v="0"/>
    <n v="0"/>
    <n v="0"/>
    <n v="0.38200954248030305"/>
    <n v="0"/>
    <n v="0"/>
    <n v="0"/>
    <n v="0"/>
    <n v="0"/>
    <n v="0"/>
    <n v="0"/>
    <n v="0"/>
    <n v="0"/>
    <n v="0"/>
    <n v="0"/>
    <n v="0"/>
    <n v="0"/>
    <n v="0"/>
    <n v="0"/>
    <n v="0"/>
    <m/>
    <n v="0"/>
    <n v="0"/>
    <n v="0"/>
    <n v="0"/>
    <n v="0"/>
    <x v="0"/>
    <m/>
    <s v="No root cause"/>
    <s v="No root cause"/>
    <s v="No root cause"/>
    <x v="3"/>
    <s v=""/>
    <s v="LIT_010"/>
    <m/>
    <s v=""/>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m/>
    <n v="0"/>
    <n v="0"/>
    <n v="0"/>
    <n v="0"/>
    <n v="0"/>
    <x v="0"/>
    <m/>
    <s v="No root cause"/>
    <s v="No root cause"/>
    <s v="No root cause"/>
    <x v="3"/>
    <s v=""/>
    <s v="NRO_253"/>
    <m/>
    <s v=""/>
  </r>
  <r>
    <s v="Bamenda-GTTC-IHS"/>
    <s v="NRO_063"/>
    <s v="NORD-OUEST"/>
    <s v="IHS"/>
    <s v="Grid-Gen"/>
    <s v="NORD-OUEST"/>
    <s v="Bamenda"/>
    <s v="Huawei"/>
    <n v="0"/>
    <n v="0"/>
    <n v="0"/>
    <n v="0"/>
    <n v="0"/>
    <n v="0"/>
    <n v="0"/>
    <n v="8.9175391586979543E-5"/>
    <n v="0"/>
    <n v="0"/>
    <n v="0"/>
    <n v="0"/>
    <n v="0"/>
    <n v="0"/>
    <n v="0"/>
    <n v="0"/>
    <n v="0"/>
    <n v="0.25978575077118882"/>
    <n v="0"/>
    <n v="0"/>
    <n v="0"/>
    <n v="0"/>
    <n v="0"/>
    <n v="0"/>
    <m/>
    <n v="0"/>
    <n v="0"/>
    <n v="0"/>
    <n v="0"/>
    <n v="0"/>
    <x v="0"/>
    <m/>
    <s v="No root cause"/>
    <s v="No root cause"/>
    <s v="No root cause"/>
    <x v="3"/>
    <s v=""/>
    <s v="NRO_063"/>
    <m/>
    <s v=""/>
  </r>
  <r>
    <s v="Denver2"/>
    <s v="LIT_486"/>
    <s v="Douala"/>
    <s v="IHS"/>
    <s v="GridOnly"/>
    <s v="LITTORAL"/>
    <s v="Douala"/>
    <s v="ZTE"/>
    <n v="0"/>
    <n v="0"/>
    <n v="0"/>
    <n v="0"/>
    <n v="0"/>
    <n v="27.216454357894367"/>
    <n v="0"/>
    <n v="0"/>
    <n v="0"/>
    <n v="0"/>
    <n v="0"/>
    <n v="0"/>
    <n v="0"/>
    <n v="0"/>
    <n v="0"/>
    <n v="0"/>
    <n v="0"/>
    <n v="0"/>
    <n v="0"/>
    <n v="0"/>
    <n v="0"/>
    <n v="0"/>
    <n v="0"/>
    <n v="0"/>
    <m/>
    <n v="0"/>
    <n v="0"/>
    <n v="0"/>
    <n v="0"/>
    <n v="0"/>
    <x v="0"/>
    <m/>
    <s v="No root cause"/>
    <s v="No root cause"/>
    <s v="No root cause"/>
    <x v="3"/>
    <s v=""/>
    <s v="LIT_486"/>
    <m/>
    <s v=""/>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m/>
    <n v="0"/>
    <n v="0"/>
    <n v="0"/>
    <n v="0"/>
    <n v="0"/>
    <x v="0"/>
    <m/>
    <s v="No root cause"/>
    <s v="No root cause"/>
    <s v="No root cause"/>
    <x v="3"/>
    <s v=""/>
    <s v="LIT_036"/>
    <m/>
    <s v=""/>
  </r>
  <r>
    <s v="Bfsam-Tayim-II"/>
    <s v="OST_291"/>
    <s v="Bafoussam"/>
    <s v="CAMUSAT"/>
    <s v="Good Grid no GE - 8h"/>
    <s v="OUEST"/>
    <s v="Bafoussam"/>
    <s v="Huawei"/>
    <n v="0"/>
    <n v="0"/>
    <n v="0"/>
    <n v="0"/>
    <n v="0"/>
    <n v="4.4385267654587333"/>
    <n v="0"/>
    <n v="0"/>
    <n v="0"/>
    <n v="0"/>
    <n v="0"/>
    <n v="0"/>
    <n v="0"/>
    <n v="0"/>
    <n v="0"/>
    <n v="0"/>
    <n v="0"/>
    <n v="0"/>
    <n v="0"/>
    <n v="0"/>
    <n v="0"/>
    <n v="0"/>
    <n v="0"/>
    <n v="0"/>
    <m/>
    <n v="0"/>
    <n v="0"/>
    <n v="0"/>
    <n v="0"/>
    <n v="0"/>
    <x v="0"/>
    <m/>
    <s v="No root cause"/>
    <s v="No root cause"/>
    <s v="No root cause"/>
    <x v="3"/>
    <s v=""/>
    <s v="OST_291"/>
    <m/>
    <s v=""/>
  </r>
  <r>
    <s v="Bfsam-Tayim-IHS"/>
    <s v="OST_213"/>
    <s v="Bafoussam"/>
    <s v="IHS"/>
    <s v="Grid-Gen"/>
    <s v="OUEST"/>
    <s v="Bafoussam"/>
    <s v="Huawei"/>
    <n v="0"/>
    <n v="0"/>
    <n v="0"/>
    <n v="0"/>
    <n v="0"/>
    <n v="4.131674243007935"/>
    <n v="0"/>
    <n v="0"/>
    <n v="0"/>
    <n v="0"/>
    <n v="0"/>
    <n v="0"/>
    <n v="0"/>
    <n v="0"/>
    <n v="0"/>
    <n v="0"/>
    <n v="0"/>
    <n v="0"/>
    <n v="0"/>
    <n v="0"/>
    <n v="0"/>
    <n v="0"/>
    <n v="0"/>
    <n v="0"/>
    <m/>
    <n v="0"/>
    <n v="0"/>
    <n v="0"/>
    <n v="0"/>
    <n v="0"/>
    <x v="0"/>
    <m/>
    <s v="No root cause"/>
    <s v="No root cause"/>
    <s v="No root cause"/>
    <x v="3"/>
    <s v=""/>
    <s v="OST_213"/>
    <m/>
    <s v=""/>
  </r>
  <r>
    <s v="Edea-Mbondanjick"/>
    <s v="LIT_456"/>
    <s v="LITTORAL"/>
    <s v="IHS"/>
    <s v="Gen-Lithium"/>
    <s v="LITTORAL"/>
    <s v="Edea"/>
    <s v="ZTE"/>
    <n v="1.2925616308966335"/>
    <n v="0"/>
    <n v="0"/>
    <n v="0"/>
    <n v="0"/>
    <n v="1.9417763167281628"/>
    <n v="1.777586585738214"/>
    <n v="0"/>
    <n v="0"/>
    <n v="0"/>
    <n v="0"/>
    <n v="0"/>
    <n v="0"/>
    <n v="0"/>
    <n v="0"/>
    <n v="0"/>
    <n v="0"/>
    <n v="0"/>
    <n v="0"/>
    <n v="0"/>
    <n v="0"/>
    <n v="0"/>
    <n v="0"/>
    <n v="0"/>
    <m/>
    <n v="0"/>
    <n v="0"/>
    <n v="0"/>
    <n v="0"/>
    <n v="0"/>
    <x v="0"/>
    <m/>
    <s v="No root cause"/>
    <s v="No root cause"/>
    <s v="No root cause"/>
    <x v="3"/>
    <s v=""/>
    <s v="LIT_456"/>
    <m/>
    <s v=""/>
  </r>
  <r>
    <s v="Okoth"/>
    <s v="LIT_323"/>
    <s v="LITTORAL"/>
    <s v="IHS"/>
    <s v="Grid-Gen"/>
    <s v="LITTORAL"/>
    <s v="Edea"/>
    <s v="ZTE"/>
    <n v="0"/>
    <n v="0"/>
    <n v="0"/>
    <n v="0"/>
    <n v="0"/>
    <n v="1.7637108948072817"/>
    <n v="0"/>
    <n v="0"/>
    <n v="0"/>
    <n v="0"/>
    <n v="0"/>
    <n v="0"/>
    <n v="0"/>
    <n v="0"/>
    <n v="0"/>
    <n v="0"/>
    <n v="0"/>
    <n v="0"/>
    <n v="0"/>
    <n v="0"/>
    <n v="0"/>
    <n v="0"/>
    <n v="0"/>
    <n v="0"/>
    <m/>
    <n v="0"/>
    <n v="0"/>
    <n v="0"/>
    <n v="0"/>
    <n v="0"/>
    <x v="0"/>
    <m/>
    <s v="No root cause"/>
    <s v="No root cause"/>
    <s v="No root cause"/>
    <x v="3"/>
    <s v=""/>
    <s v="LIT_323"/>
    <m/>
    <s v=""/>
  </r>
  <r>
    <s v="Edea"/>
    <s v="LIT_005"/>
    <s v="LITTORAL"/>
    <s v="OCM/Strategique"/>
    <m/>
    <s v="LITTORAL"/>
    <s v="Edea"/>
    <s v="ZTE"/>
    <n v="0"/>
    <n v="0"/>
    <n v="0"/>
    <n v="0"/>
    <n v="0"/>
    <n v="1.4424476290760286"/>
    <n v="0"/>
    <n v="0"/>
    <n v="0"/>
    <n v="0"/>
    <n v="0"/>
    <n v="0"/>
    <n v="0"/>
    <n v="0"/>
    <n v="0"/>
    <n v="0"/>
    <n v="0"/>
    <n v="0"/>
    <n v="0"/>
    <n v="0"/>
    <n v="0"/>
    <n v="0"/>
    <n v="0"/>
    <n v="0"/>
    <m/>
    <n v="0"/>
    <n v="0"/>
    <n v="0"/>
    <n v="0"/>
    <n v="0"/>
    <x v="0"/>
    <m/>
    <s v="No root cause"/>
    <s v="No root cause"/>
    <s v="No root cause"/>
    <x v="3"/>
    <s v=""/>
    <s v="LIT_005"/>
    <m/>
    <s v=""/>
  </r>
  <r>
    <s v="PK14-Market-IHS"/>
    <s v="LIT_578"/>
    <s v="Douala"/>
    <s v="IHS"/>
    <s v="Grid-Gen"/>
    <s v="LITTORAL"/>
    <s v="Douala"/>
    <s v="ZTE"/>
    <n v="0"/>
    <n v="0"/>
    <n v="0"/>
    <n v="4.4846304429092019"/>
    <n v="0.96300505374779155"/>
    <n v="1.2719264452834067"/>
    <n v="0"/>
    <n v="0"/>
    <n v="0"/>
    <n v="0"/>
    <n v="0"/>
    <n v="0"/>
    <n v="0"/>
    <n v="0"/>
    <n v="0"/>
    <n v="0"/>
    <n v="0"/>
    <n v="0"/>
    <n v="0"/>
    <n v="0"/>
    <n v="0"/>
    <n v="0"/>
    <n v="0"/>
    <n v="0"/>
    <m/>
    <n v="0"/>
    <n v="0"/>
    <n v="0"/>
    <n v="0"/>
    <n v="0"/>
    <x v="0"/>
    <m/>
    <s v="No root cause"/>
    <s v="No root cause"/>
    <s v="No root cause"/>
    <x v="3"/>
    <s v=""/>
    <s v="LIT_578"/>
    <m/>
    <s v=""/>
  </r>
  <r>
    <s v="Makepe"/>
    <s v="LIT_037"/>
    <s v="Douala"/>
    <s v="IHS"/>
    <s v="Grid-Gen"/>
    <s v="LITTORAL"/>
    <s v="Douala"/>
    <s v="ZTE"/>
    <n v="0"/>
    <n v="0"/>
    <n v="0"/>
    <n v="2.4612408078006779E-3"/>
    <n v="0"/>
    <n v="1.2678957175836765"/>
    <n v="0"/>
    <n v="0"/>
    <n v="0"/>
    <n v="0"/>
    <n v="0"/>
    <n v="0"/>
    <n v="0"/>
    <n v="0"/>
    <n v="0"/>
    <n v="0"/>
    <n v="0"/>
    <n v="0"/>
    <n v="0"/>
    <n v="0"/>
    <n v="0"/>
    <n v="0"/>
    <n v="0"/>
    <n v="0"/>
    <m/>
    <n v="0"/>
    <n v="0"/>
    <n v="0"/>
    <n v="0"/>
    <n v="0"/>
    <x v="0"/>
    <m/>
    <s v="No root cause"/>
    <s v="No root cause"/>
    <s v="No root cause"/>
    <x v="3"/>
    <s v=""/>
    <s v="LIT_037"/>
    <m/>
    <s v=""/>
  </r>
  <r>
    <s v="Logbessou-PK21-IHS"/>
    <s v="LIT_235"/>
    <s v="Douala"/>
    <s v="IHS"/>
    <s v="Grid-Gen"/>
    <s v="LITTORAL"/>
    <s v="Douala"/>
    <s v="ZTE"/>
    <n v="0"/>
    <n v="0"/>
    <n v="0"/>
    <n v="0"/>
    <n v="0"/>
    <n v="1.0448502281463237"/>
    <n v="0"/>
    <n v="0"/>
    <n v="0"/>
    <n v="0"/>
    <n v="0"/>
    <n v="0"/>
    <n v="0"/>
    <n v="0"/>
    <n v="0"/>
    <n v="0"/>
    <n v="0"/>
    <n v="0"/>
    <n v="0"/>
    <n v="0"/>
    <n v="0"/>
    <n v="0"/>
    <n v="0"/>
    <n v="0"/>
    <m/>
    <n v="0"/>
    <n v="0"/>
    <n v="0"/>
    <n v="0"/>
    <n v="0"/>
    <x v="0"/>
    <m/>
    <s v="No root cause"/>
    <s v="No root cause"/>
    <s v="No root cause"/>
    <x v="3"/>
    <s v=""/>
    <s v="LIT_235"/>
    <m/>
    <s v=""/>
  </r>
  <r>
    <s v="Nomayos"/>
    <s v="CTR_062"/>
    <s v="CENTRE"/>
    <s v="IHS"/>
    <s v="Grid-Gen"/>
    <s v="CENTRE"/>
    <s v="Nomayos"/>
    <s v="ZTE"/>
    <n v="0"/>
    <n v="0"/>
    <n v="0"/>
    <n v="0"/>
    <n v="0.22400858366649262"/>
    <n v="0.79960006620381086"/>
    <n v="0.18885564430290563"/>
    <n v="0"/>
    <n v="0"/>
    <n v="0"/>
    <n v="0"/>
    <n v="0"/>
    <n v="0"/>
    <n v="0"/>
    <n v="0"/>
    <n v="0"/>
    <n v="0"/>
    <n v="0"/>
    <n v="0"/>
    <n v="0"/>
    <n v="0"/>
    <n v="0"/>
    <n v="0"/>
    <n v="0"/>
    <m/>
    <n v="0"/>
    <n v="0"/>
    <n v="0"/>
    <n v="0"/>
    <n v="0"/>
    <x v="0"/>
    <m/>
    <s v="No root cause"/>
    <s v="No root cause"/>
    <s v="No root cause"/>
    <x v="3"/>
    <s v=""/>
    <s v="CTR_062"/>
    <m/>
    <s v=""/>
  </r>
  <r>
    <s v="H-Lumiere"/>
    <s v="LIT_065"/>
    <s v="Douala"/>
    <s v="IHS"/>
    <s v="Grid-Gen (LL)"/>
    <s v="LITTORAL"/>
    <s v="Douala"/>
    <s v="ZTE"/>
    <n v="0"/>
    <n v="0"/>
    <n v="0"/>
    <n v="0"/>
    <n v="0"/>
    <n v="0.38170634614890758"/>
    <n v="0"/>
    <n v="0"/>
    <n v="0"/>
    <n v="0"/>
    <n v="0"/>
    <n v="0"/>
    <n v="0"/>
    <n v="0"/>
    <n v="0"/>
    <n v="0"/>
    <n v="0"/>
    <n v="0"/>
    <n v="0"/>
    <n v="0"/>
    <n v="0"/>
    <n v="0"/>
    <n v="0"/>
    <n v="0"/>
    <m/>
    <n v="0"/>
    <n v="0"/>
    <n v="0"/>
    <n v="0"/>
    <n v="0"/>
    <x v="0"/>
    <m/>
    <s v="No root cause"/>
    <s v="No root cause"/>
    <s v="No root cause"/>
    <x v="3"/>
    <s v=""/>
    <s v="LIT_065"/>
    <m/>
    <s v=""/>
  </r>
  <r>
    <s v="Mak-Missoke"/>
    <s v="LIT_080"/>
    <s v="Douala"/>
    <s v="IHS"/>
    <s v="Grid-Gen"/>
    <s v="LITTORAL"/>
    <s v="Douala"/>
    <s v="ZTE"/>
    <n v="0"/>
    <n v="0"/>
    <n v="0"/>
    <n v="2.0153638498657677E-3"/>
    <n v="0"/>
    <n v="0.23071457311383381"/>
    <n v="3.9897070196013802E-2"/>
    <n v="0"/>
    <n v="0"/>
    <n v="0"/>
    <n v="0"/>
    <n v="0"/>
    <n v="0"/>
    <n v="0"/>
    <n v="0"/>
    <n v="0"/>
    <n v="0"/>
    <n v="0"/>
    <n v="0"/>
    <n v="0"/>
    <n v="0"/>
    <n v="0"/>
    <n v="0"/>
    <n v="0"/>
    <m/>
    <n v="0"/>
    <n v="0"/>
    <n v="0"/>
    <n v="0"/>
    <n v="0"/>
    <x v="0"/>
    <m/>
    <s v="No root cause"/>
    <s v="No root cause"/>
    <s v="No root cause"/>
    <x v="3"/>
    <s v=""/>
    <s v="LIT_080"/>
    <m/>
    <s v=""/>
  </r>
  <r>
    <s v="Tourningal-MTN-IHS"/>
    <s v="ADM_094"/>
    <s v="ADAMAOUA"/>
    <s v="IHS"/>
    <s v="Solar-Grid-Gen"/>
    <s v="ADAMAOUA"/>
    <s v="Tournigal"/>
    <s v="NOKIA"/>
    <n v="0"/>
    <n v="0.16811878838417238"/>
    <n v="0"/>
    <n v="0"/>
    <n v="1.4270540178252754E-3"/>
    <n v="0.20710079855808464"/>
    <n v="0"/>
    <n v="0"/>
    <n v="0"/>
    <n v="0"/>
    <n v="0"/>
    <n v="0"/>
    <n v="0"/>
    <n v="0"/>
    <n v="0"/>
    <n v="0"/>
    <n v="0"/>
    <n v="0"/>
    <n v="0"/>
    <n v="0"/>
    <n v="0"/>
    <n v="0"/>
    <n v="0"/>
    <n v="0"/>
    <m/>
    <n v="0"/>
    <n v="0"/>
    <n v="0"/>
    <n v="0"/>
    <n v="0"/>
    <x v="0"/>
    <m/>
    <s v="No root cause"/>
    <s v="No root cause"/>
    <s v="No root cause"/>
    <x v="3"/>
    <s v=""/>
    <s v="ADM_094"/>
    <m/>
    <s v=""/>
  </r>
  <r>
    <s v="Makepe-Missoke-Clinique"/>
    <s v="LIT_398"/>
    <s v="Douala"/>
    <s v="IHS"/>
    <s v="Grid-Lithium"/>
    <s v="LITTORAL"/>
    <s v="Douala"/>
    <s v="ZTE"/>
    <n v="0"/>
    <n v="0"/>
    <n v="0"/>
    <n v="2.3542303378962857E-3"/>
    <n v="0"/>
    <n v="0.19896813370886871"/>
    <n v="0"/>
    <n v="0"/>
    <n v="0"/>
    <n v="0"/>
    <n v="0"/>
    <n v="0"/>
    <n v="0"/>
    <n v="0"/>
    <n v="0"/>
    <n v="0"/>
    <n v="0"/>
    <n v="0"/>
    <n v="0"/>
    <n v="0"/>
    <n v="0"/>
    <n v="0"/>
    <n v="0"/>
    <n v="0"/>
    <m/>
    <n v="0"/>
    <n v="0"/>
    <n v="0"/>
    <n v="0"/>
    <n v="0"/>
    <x v="0"/>
    <m/>
    <s v="No root cause"/>
    <s v="No root cause"/>
    <s v="No root cause"/>
    <x v="3"/>
    <s v=""/>
    <s v="LIT_398"/>
    <m/>
    <s v=""/>
  </r>
  <r>
    <s v="Garoua-Roum-Adja-Camp-Sic"/>
    <s v="NRD_084"/>
    <s v="Garoua"/>
    <s v="IHS"/>
    <s v="Grid-Gen"/>
    <s v="NORD"/>
    <s v="Garoua"/>
    <s v="Huawei"/>
    <n v="0"/>
    <n v="0"/>
    <n v="3.4690654133600431"/>
    <n v="0"/>
    <n v="0"/>
    <n v="2.9160353048942312E-2"/>
    <n v="0"/>
    <n v="0"/>
    <n v="0"/>
    <n v="0"/>
    <n v="0"/>
    <n v="0"/>
    <n v="2.9267185168063508"/>
    <n v="0"/>
    <n v="0"/>
    <n v="0"/>
    <n v="0"/>
    <n v="0"/>
    <n v="0"/>
    <n v="0"/>
    <n v="0"/>
    <n v="0"/>
    <n v="0"/>
    <n v="0"/>
    <m/>
    <n v="0"/>
    <n v="0"/>
    <n v="0"/>
    <n v="0"/>
    <n v="0"/>
    <x v="0"/>
    <m/>
    <s v="No root cause"/>
    <s v="No root cause"/>
    <s v="No root cause"/>
    <x v="3"/>
    <s v=""/>
    <s v="NRD_084"/>
    <m/>
    <s v=""/>
  </r>
  <r>
    <s v="Hot-Spot"/>
    <s v="NRO_028"/>
    <s v="NORD-OUEST"/>
    <s v="OCM/Strategique"/>
    <m/>
    <s v="NORD-OUEST"/>
    <s v="Bamenda"/>
    <s v="Huawei"/>
    <n v="0"/>
    <n v="0"/>
    <n v="0"/>
    <n v="0"/>
    <n v="0"/>
    <n v="7.936609851241179E-3"/>
    <n v="0"/>
    <n v="0"/>
    <n v="0"/>
    <n v="0"/>
    <n v="0"/>
    <n v="0"/>
    <n v="0"/>
    <n v="0"/>
    <n v="0"/>
    <n v="0"/>
    <n v="0"/>
    <n v="0.41639557347624223"/>
    <n v="0"/>
    <n v="0"/>
    <n v="0"/>
    <n v="0"/>
    <n v="0"/>
    <n v="0"/>
    <m/>
    <n v="0"/>
    <n v="0"/>
    <n v="0"/>
    <n v="0"/>
    <n v="0"/>
    <x v="0"/>
    <m/>
    <s v="No root cause"/>
    <s v="No root cause"/>
    <s v="No root cause"/>
    <x v="3"/>
    <s v=""/>
    <s v="NRO_028"/>
    <m/>
    <s v=""/>
  </r>
  <r>
    <s v="Nkololoun-II"/>
    <s v="LIT_439"/>
    <s v="Douala"/>
    <s v="IHS"/>
    <s v="Grid-Gen"/>
    <s v="LITTORAL"/>
    <s v="Douala"/>
    <s v="ZTE"/>
    <n v="0"/>
    <n v="0"/>
    <n v="0"/>
    <n v="0"/>
    <n v="0"/>
    <n v="4.5657800492534956E-3"/>
    <n v="0"/>
    <n v="0"/>
    <n v="0"/>
    <n v="0"/>
    <n v="0"/>
    <n v="0"/>
    <n v="0"/>
    <n v="0"/>
    <n v="0"/>
    <n v="0"/>
    <n v="0"/>
    <n v="0"/>
    <n v="0"/>
    <n v="0"/>
    <n v="0"/>
    <n v="0"/>
    <n v="0"/>
    <n v="0"/>
    <m/>
    <n v="0"/>
    <n v="0"/>
    <n v="0"/>
    <n v="0"/>
    <n v="0"/>
    <x v="0"/>
    <m/>
    <s v="No root cause"/>
    <s v="No root cause"/>
    <s v="No root cause"/>
    <x v="3"/>
    <s v=""/>
    <s v="LIT_439"/>
    <m/>
    <s v=""/>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m/>
    <n v="0"/>
    <n v="0"/>
    <n v="0"/>
    <n v="0"/>
    <n v="0"/>
    <x v="0"/>
    <m/>
    <s v="No root cause"/>
    <s v="No root cause"/>
    <s v="No root cause"/>
    <x v="3"/>
    <s v=""/>
    <s v="LIT_275"/>
    <m/>
    <s v=""/>
  </r>
  <r>
    <s v="Ngo-Njo"/>
    <s v="LIT_441"/>
    <s v="Douala"/>
    <s v="IHS"/>
    <s v="Grid-Gen"/>
    <s v="LITTORAL"/>
    <s v="Douala"/>
    <s v="ZTE"/>
    <n v="0"/>
    <n v="57.767140937069307"/>
    <n v="13.868556899607057"/>
    <n v="13.868556899607057"/>
    <n v="43.311488929410174"/>
    <n v="0"/>
    <n v="0"/>
    <n v="0"/>
    <n v="0"/>
    <n v="0"/>
    <n v="0"/>
    <n v="0"/>
    <n v="0"/>
    <n v="0"/>
    <n v="0"/>
    <n v="0"/>
    <n v="0"/>
    <n v="0"/>
    <n v="0"/>
    <n v="0"/>
    <n v="0"/>
    <n v="0"/>
    <n v="0"/>
    <n v="0"/>
    <m/>
    <n v="0"/>
    <n v="0"/>
    <n v="0"/>
    <n v="0"/>
    <n v="0"/>
    <x v="0"/>
    <m/>
    <s v="No root cause"/>
    <s v="No root cause"/>
    <s v="No root cause"/>
    <x v="3"/>
    <s v=""/>
    <s v="LIT_441"/>
    <m/>
    <s v=""/>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m/>
    <n v="0"/>
    <n v="0"/>
    <n v="0"/>
    <n v="0"/>
    <n v="0"/>
    <x v="0"/>
    <m/>
    <s v="No root cause"/>
    <s v="No root cause"/>
    <s v="No root cause"/>
    <x v="3"/>
    <s v=""/>
    <s v="LIT_363"/>
    <m/>
    <s v=""/>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m/>
    <n v="0"/>
    <n v="0"/>
    <n v="0"/>
    <n v="0"/>
    <n v="0"/>
    <x v="0"/>
    <m/>
    <s v="No root cause"/>
    <s v="No root cause"/>
    <s v="No root cause"/>
    <x v="3"/>
    <s v=""/>
    <s v="LIT_621"/>
    <m/>
    <s v=""/>
  </r>
  <r>
    <s v="Carington"/>
    <s v="CTR_070"/>
    <s v="Yaounde"/>
    <s v="IHS"/>
    <s v="GridOnly"/>
    <s v="CENTRE"/>
    <s v="Yaounde"/>
    <s v="ZTE"/>
    <n v="8.4020340550119421"/>
    <n v="0"/>
    <n v="2.6205793974882505"/>
    <n v="13.791687712059083"/>
    <n v="8.7669932626208151"/>
    <n v="0"/>
    <n v="0"/>
    <n v="0"/>
    <n v="0"/>
    <n v="0"/>
    <n v="0"/>
    <n v="0"/>
    <n v="0"/>
    <n v="0"/>
    <n v="0"/>
    <n v="0"/>
    <n v="0"/>
    <n v="0"/>
    <n v="0"/>
    <n v="0"/>
    <n v="0"/>
    <n v="0"/>
    <n v="0"/>
    <n v="0"/>
    <m/>
    <n v="0"/>
    <n v="0"/>
    <n v="0"/>
    <n v="0"/>
    <n v="0"/>
    <x v="0"/>
    <m/>
    <s v="No root cause"/>
    <s v="No root cause"/>
    <s v="No root cause"/>
    <x v="3"/>
    <s v=""/>
    <s v="CTR_070"/>
    <m/>
    <s v=""/>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m/>
    <n v="0"/>
    <n v="0"/>
    <n v="0"/>
    <n v="0"/>
    <n v="0"/>
    <x v="0"/>
    <m/>
    <s v="No root cause"/>
    <s v="No root cause"/>
    <s v="No root cause"/>
    <x v="3"/>
    <s v=""/>
    <s v="OST_169"/>
    <m/>
    <s v=""/>
  </r>
  <r>
    <s v="Bsadi-BlocJ"/>
    <s v="LIT_247"/>
    <s v="Douala"/>
    <s v="IHS"/>
    <s v="Grid-Gen"/>
    <s v="LITTORAL"/>
    <s v="Douala"/>
    <s v="ZTE"/>
    <n v="0"/>
    <n v="0"/>
    <n v="0"/>
    <n v="5.0362159100313049"/>
    <n v="2.7981454372162435"/>
    <n v="0"/>
    <n v="0"/>
    <n v="0"/>
    <n v="0"/>
    <n v="0"/>
    <n v="0"/>
    <n v="0"/>
    <n v="0"/>
    <n v="0"/>
    <n v="0"/>
    <n v="0"/>
    <n v="0"/>
    <n v="0"/>
    <n v="0"/>
    <n v="0"/>
    <n v="0"/>
    <n v="0"/>
    <n v="0"/>
    <n v="0"/>
    <m/>
    <n v="0"/>
    <n v="0"/>
    <n v="0"/>
    <n v="0"/>
    <n v="0"/>
    <x v="0"/>
    <m/>
    <s v="No root cause"/>
    <s v="No root cause"/>
    <s v="No root cause"/>
    <x v="3"/>
    <s v=""/>
    <s v="LIT_247"/>
    <m/>
    <s v=""/>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m/>
    <n v="0"/>
    <n v="0"/>
    <n v="0"/>
    <n v="0"/>
    <n v="0"/>
    <x v="0"/>
    <m/>
    <s v="No root cause"/>
    <s v="No root cause"/>
    <s v="No root cause"/>
    <x v="3"/>
    <s v=""/>
    <s v="NRD_118"/>
    <m/>
    <s v=""/>
  </r>
  <r>
    <s v="Du-Levant"/>
    <s v="LIT_046"/>
    <s v="Douala"/>
    <s v="IHS"/>
    <s v="Grid-Gen"/>
    <s v="LITTORAL"/>
    <s v="Douala"/>
    <s v="ZTE"/>
    <n v="0"/>
    <n v="0"/>
    <n v="0"/>
    <n v="0"/>
    <n v="1.4803115003438603E-3"/>
    <n v="0"/>
    <n v="0"/>
    <n v="0"/>
    <n v="0"/>
    <n v="0"/>
    <n v="0"/>
    <n v="0"/>
    <n v="0"/>
    <n v="0"/>
    <n v="0"/>
    <n v="0"/>
    <n v="0"/>
    <n v="0"/>
    <n v="0"/>
    <n v="0"/>
    <n v="0"/>
    <n v="0"/>
    <n v="0"/>
    <n v="0"/>
    <m/>
    <n v="0"/>
    <n v="0"/>
    <n v="0"/>
    <n v="0"/>
    <n v="0"/>
    <x v="0"/>
    <m/>
    <s v="No root cause"/>
    <s v="No root cause"/>
    <s v="No root cause"/>
    <x v="3"/>
    <s v=""/>
    <s v="LIT_046"/>
    <m/>
    <s v=""/>
  </r>
  <r>
    <s v="Ndogp-Ecole-Publique"/>
    <s v="LIT_693"/>
    <s v="Douala"/>
    <s v="CAMUSAT"/>
    <s v="Good Grid no GE - 8h"/>
    <s v="LITTORAL"/>
    <s v="Douala"/>
    <s v="ZTE"/>
    <n v="0"/>
    <n v="0"/>
    <n v="0"/>
    <n v="10.211349245076804"/>
    <n v="0"/>
    <n v="0"/>
    <n v="0"/>
    <n v="0"/>
    <n v="0"/>
    <n v="0"/>
    <n v="0"/>
    <n v="0"/>
    <n v="0"/>
    <n v="0"/>
    <n v="0"/>
    <n v="0"/>
    <n v="0"/>
    <n v="0"/>
    <n v="0"/>
    <n v="0"/>
    <n v="0"/>
    <n v="0"/>
    <n v="0"/>
    <n v="0"/>
    <m/>
    <n v="0"/>
    <n v="0"/>
    <n v="0"/>
    <n v="0"/>
    <n v="0"/>
    <x v="0"/>
    <m/>
    <s v="No root cause"/>
    <s v="No root cause"/>
    <s v="No root cause"/>
    <x v="3"/>
    <s v=""/>
    <s v="LIT_693"/>
    <m/>
    <s v=""/>
  </r>
  <r>
    <s v="Mbouda-Lepi"/>
    <s v="OST_071"/>
    <s v="OUEST"/>
    <s v="IHS"/>
    <s v="Grid-Gen"/>
    <s v="OUEST"/>
    <s v="Mbouda"/>
    <s v="Huawei"/>
    <n v="0"/>
    <n v="0"/>
    <n v="0"/>
    <n v="4.9775028322104369"/>
    <n v="0"/>
    <n v="0"/>
    <n v="0"/>
    <n v="0"/>
    <n v="0"/>
    <n v="0"/>
    <n v="0"/>
    <n v="0"/>
    <n v="0"/>
    <n v="0"/>
    <n v="0"/>
    <n v="0"/>
    <n v="0"/>
    <n v="0"/>
    <n v="0"/>
    <n v="0"/>
    <n v="0"/>
    <n v="0"/>
    <n v="0"/>
    <n v="0"/>
    <m/>
    <n v="0"/>
    <n v="0"/>
    <n v="0"/>
    <n v="0"/>
    <n v="0"/>
    <x v="0"/>
    <m/>
    <s v="No root cause"/>
    <s v="No root cause"/>
    <s v="No root cause"/>
    <x v="3"/>
    <s v=""/>
    <s v="OST_071"/>
    <m/>
    <s v=""/>
  </r>
  <r>
    <s v="Dschang-Q-Admin"/>
    <s v="OST_112"/>
    <s v="OUEST"/>
    <s v="IHS"/>
    <s v="Grid-Gen"/>
    <s v="OUEST"/>
    <s v="Dschang"/>
    <s v="Huawei"/>
    <n v="0"/>
    <n v="0"/>
    <n v="0"/>
    <n v="4.6290054018885218"/>
    <n v="0"/>
    <n v="0"/>
    <n v="0"/>
    <n v="0"/>
    <n v="0"/>
    <n v="0"/>
    <n v="0"/>
    <n v="0"/>
    <n v="0"/>
    <n v="0"/>
    <n v="0"/>
    <n v="0"/>
    <n v="0"/>
    <n v="0"/>
    <n v="0"/>
    <n v="0"/>
    <n v="0"/>
    <n v="0"/>
    <n v="0"/>
    <n v="0"/>
    <m/>
    <n v="0"/>
    <n v="0"/>
    <n v="0"/>
    <n v="0"/>
    <n v="0"/>
    <x v="0"/>
    <m/>
    <s v="No root cause"/>
    <s v="No root cause"/>
    <s v="No root cause"/>
    <x v="3"/>
    <s v=""/>
    <s v="OST_112"/>
    <m/>
    <s v=""/>
  </r>
  <r>
    <s v="Mak-Village"/>
    <s v="LIT_531"/>
    <s v="Douala"/>
    <s v="IHS"/>
    <s v="Grid-Gen"/>
    <s v="LITTORAL"/>
    <s v="Douala"/>
    <s v="ZTE"/>
    <n v="0"/>
    <n v="4.1730337896259782"/>
    <n v="0"/>
    <n v="2.9638868200198045"/>
    <n v="0"/>
    <n v="0"/>
    <n v="0"/>
    <n v="0"/>
    <n v="0"/>
    <n v="0"/>
    <n v="0"/>
    <n v="0"/>
    <n v="0"/>
    <n v="0"/>
    <n v="0"/>
    <n v="0"/>
    <n v="0"/>
    <n v="1.8905183016438626E-3"/>
    <n v="0"/>
    <n v="0"/>
    <n v="0"/>
    <n v="0"/>
    <n v="0"/>
    <n v="0"/>
    <m/>
    <n v="0"/>
    <n v="0"/>
    <n v="0"/>
    <n v="0"/>
    <n v="0"/>
    <x v="0"/>
    <m/>
    <s v="No root cause"/>
    <s v="No root cause"/>
    <s v="No root cause"/>
    <x v="3"/>
    <s v=""/>
    <s v="LIT_531"/>
    <m/>
    <s v=""/>
  </r>
  <r>
    <s v="Franqueville"/>
    <s v="LIT_596"/>
    <s v="Douala"/>
    <s v="CAMUSAT"/>
    <s v="Good Grid no GE - 8h"/>
    <s v="LITTORAL"/>
    <s v="Douala"/>
    <s v="ZTE"/>
    <n v="0"/>
    <n v="0"/>
    <n v="0"/>
    <n v="2.1085521340741318"/>
    <n v="0"/>
    <n v="0"/>
    <n v="0"/>
    <n v="0"/>
    <n v="0"/>
    <n v="0"/>
    <n v="0"/>
    <n v="0"/>
    <n v="0"/>
    <n v="0"/>
    <n v="0"/>
    <n v="0"/>
    <n v="0"/>
    <n v="0"/>
    <n v="0"/>
    <n v="0"/>
    <n v="0"/>
    <n v="0"/>
    <n v="0"/>
    <n v="0"/>
    <m/>
    <n v="0"/>
    <n v="0"/>
    <n v="0"/>
    <n v="0"/>
    <n v="0"/>
    <x v="0"/>
    <m/>
    <s v="No root cause"/>
    <s v="No root cause"/>
    <s v="No root cause"/>
    <x v="3"/>
    <s v=""/>
    <s v="LIT_596"/>
    <m/>
    <s v=""/>
  </r>
  <r>
    <s v="Gra-Yelwa-II"/>
    <s v="NRD_072"/>
    <s v="Garoua"/>
    <s v="IHS"/>
    <s v="Grid-Gen"/>
    <s v="NORD"/>
    <s v="Garoua"/>
    <s v="Huawei"/>
    <n v="0"/>
    <n v="0"/>
    <n v="0"/>
    <n v="1.5103636073086726"/>
    <n v="0"/>
    <n v="0"/>
    <n v="0"/>
    <n v="0"/>
    <n v="0"/>
    <n v="0"/>
    <n v="0"/>
    <n v="0"/>
    <n v="0"/>
    <n v="0"/>
    <n v="0"/>
    <n v="0"/>
    <n v="0"/>
    <n v="0"/>
    <n v="0"/>
    <n v="0"/>
    <n v="0"/>
    <n v="0"/>
    <n v="0"/>
    <n v="0"/>
    <m/>
    <n v="0"/>
    <n v="0"/>
    <n v="0"/>
    <n v="0"/>
    <n v="0"/>
    <x v="0"/>
    <m/>
    <s v="No root cause"/>
    <s v="No root cause"/>
    <s v="No root cause"/>
    <x v="3"/>
    <s v=""/>
    <s v="NRD_072"/>
    <m/>
    <s v=""/>
  </r>
  <r>
    <s v="Japoma-Stade-Camtel"/>
    <s v="LIT_733"/>
    <s v="Douala"/>
    <s v="CAMUSAT"/>
    <s v="Good Grid no GE - 8h"/>
    <s v="LITTORAL"/>
    <s v="Douala"/>
    <s v="ZTE"/>
    <n v="0"/>
    <n v="0.29117548860980513"/>
    <n v="0"/>
    <n v="0.33929452991013997"/>
    <n v="0"/>
    <n v="0"/>
    <n v="0"/>
    <n v="0"/>
    <n v="0"/>
    <n v="0"/>
    <n v="0"/>
    <n v="0"/>
    <n v="0"/>
    <n v="0"/>
    <n v="0"/>
    <n v="0"/>
    <n v="0"/>
    <n v="0"/>
    <n v="0"/>
    <n v="0"/>
    <n v="0"/>
    <n v="0"/>
    <n v="0"/>
    <n v="0"/>
    <m/>
    <n v="0"/>
    <n v="0"/>
    <n v="0"/>
    <n v="0"/>
    <n v="0"/>
    <x v="0"/>
    <m/>
    <s v="No root cause"/>
    <s v="No root cause"/>
    <s v="No root cause"/>
    <x v="3"/>
    <s v=""/>
    <s v="LIT_733"/>
    <m/>
    <s v=""/>
  </r>
  <r>
    <s v="Baloum-IHS"/>
    <s v="OST_167"/>
    <s v="OUEST"/>
    <s v="IHS"/>
    <s v="Gen Only"/>
    <s v="OUEST"/>
    <s v="Baloum"/>
    <s v="NOKIA"/>
    <n v="0"/>
    <n v="0"/>
    <n v="0"/>
    <n v="0.28512029463099731"/>
    <n v="0"/>
    <n v="0"/>
    <n v="0"/>
    <n v="0"/>
    <n v="0"/>
    <n v="0"/>
    <n v="0"/>
    <n v="0"/>
    <n v="0"/>
    <n v="0"/>
    <n v="0"/>
    <n v="0"/>
    <n v="0"/>
    <n v="0"/>
    <n v="0"/>
    <n v="0"/>
    <n v="0"/>
    <n v="0"/>
    <n v="0"/>
    <n v="0"/>
    <m/>
    <n v="0"/>
    <n v="0"/>
    <n v="0"/>
    <n v="0"/>
    <n v="0"/>
    <x v="0"/>
    <m/>
    <s v="No root cause"/>
    <s v="No root cause"/>
    <s v="No root cause"/>
    <x v="3"/>
    <s v=""/>
    <s v="OST_167"/>
    <m/>
    <s v=""/>
  </r>
  <r>
    <s v="Ange-Raphael"/>
    <s v="LIT_056"/>
    <s v="Douala"/>
    <s v="IHS"/>
    <s v="GridOnly"/>
    <s v="LITTORAL"/>
    <s v="Douala"/>
    <s v="ZTE"/>
    <n v="0"/>
    <n v="0"/>
    <n v="0"/>
    <n v="2.2472198679918932E-3"/>
    <n v="0"/>
    <n v="0"/>
    <n v="0"/>
    <n v="0"/>
    <n v="0"/>
    <n v="0"/>
    <n v="0"/>
    <n v="0"/>
    <n v="0"/>
    <n v="0"/>
    <n v="0"/>
    <n v="0"/>
    <n v="0"/>
    <n v="0"/>
    <n v="0"/>
    <n v="0"/>
    <n v="0"/>
    <n v="0"/>
    <n v="0"/>
    <n v="0"/>
    <m/>
    <n v="0"/>
    <n v="0"/>
    <n v="0"/>
    <n v="0"/>
    <n v="0"/>
    <x v="0"/>
    <m/>
    <s v="No root cause"/>
    <s v="No root cause"/>
    <s v="No root cause"/>
    <x v="3"/>
    <s v=""/>
    <s v="LIT_056"/>
    <m/>
    <s v=""/>
  </r>
  <r>
    <s v="Socaver"/>
    <s v="LIT_024"/>
    <s v="Douala"/>
    <s v="IHS"/>
    <s v="Grid-Gen"/>
    <s v="LITTORAL"/>
    <s v="Douala"/>
    <s v="ZTE"/>
    <n v="0"/>
    <n v="0"/>
    <n v="0"/>
    <n v="2.2115497113572098E-3"/>
    <n v="0"/>
    <n v="0"/>
    <n v="0"/>
    <n v="0"/>
    <n v="0"/>
    <n v="0"/>
    <n v="0"/>
    <n v="0"/>
    <n v="0"/>
    <n v="0"/>
    <n v="0"/>
    <n v="0"/>
    <n v="0"/>
    <n v="0"/>
    <n v="0"/>
    <n v="0"/>
    <n v="0"/>
    <n v="0"/>
    <n v="0"/>
    <n v="0"/>
    <m/>
    <n v="0"/>
    <n v="0"/>
    <n v="0"/>
    <n v="0"/>
    <n v="0"/>
    <x v="0"/>
    <m/>
    <s v="No root cause"/>
    <s v="No root cause"/>
    <s v="No root cause"/>
    <x v="3"/>
    <s v=""/>
    <s v="LIT_024"/>
    <m/>
    <s v=""/>
  </r>
  <r>
    <s v="Logpom-Kosovo"/>
    <s v="LIT_276"/>
    <s v="Douala"/>
    <s v="IHS"/>
    <s v="Grid-Gen"/>
    <s v="LITTORAL"/>
    <s v="Douala"/>
    <s v="ZTE"/>
    <n v="0"/>
    <n v="0"/>
    <n v="0"/>
    <n v="1.9083533799613751E-3"/>
    <n v="0"/>
    <n v="0"/>
    <n v="0"/>
    <n v="0"/>
    <n v="0"/>
    <n v="0"/>
    <n v="0"/>
    <n v="0"/>
    <n v="0"/>
    <n v="0"/>
    <n v="0"/>
    <n v="0"/>
    <n v="0"/>
    <n v="0"/>
    <n v="0"/>
    <n v="0"/>
    <n v="0"/>
    <n v="0"/>
    <n v="0"/>
    <n v="0"/>
    <m/>
    <n v="0"/>
    <n v="0"/>
    <n v="0"/>
    <n v="0"/>
    <n v="0"/>
    <x v="0"/>
    <m/>
    <s v="No root cause"/>
    <s v="No root cause"/>
    <s v="No root cause"/>
    <x v="3"/>
    <s v=""/>
    <s v="LIT_276"/>
    <m/>
    <s v=""/>
  </r>
  <r>
    <s v="Ndogbong-Guinness"/>
    <s v="LIT_432"/>
    <s v="Douala"/>
    <s v="IHS"/>
    <s v="Grid-Gen"/>
    <s v="LITTORAL"/>
    <s v="Douala"/>
    <s v="ZTE"/>
    <n v="0"/>
    <n v="0"/>
    <n v="0"/>
    <n v="1.6408272052003947E-3"/>
    <n v="0"/>
    <n v="0"/>
    <n v="0"/>
    <n v="0"/>
    <n v="0"/>
    <n v="0"/>
    <n v="0"/>
    <n v="0"/>
    <n v="0"/>
    <n v="0"/>
    <n v="0"/>
    <n v="0"/>
    <n v="0"/>
    <n v="0"/>
    <n v="0"/>
    <n v="0"/>
    <n v="0"/>
    <n v="0"/>
    <n v="0"/>
    <n v="0"/>
    <m/>
    <n v="0"/>
    <n v="0"/>
    <n v="0"/>
    <n v="0"/>
    <n v="0"/>
    <x v="0"/>
    <m/>
    <s v="No root cause"/>
    <s v="No root cause"/>
    <s v="No root cause"/>
    <x v="3"/>
    <s v=""/>
    <s v="LIT_432"/>
    <m/>
    <s v=""/>
  </r>
  <r>
    <s v="Logpom-IHS"/>
    <s v="LIT_376"/>
    <s v="Douala"/>
    <s v="IHS"/>
    <s v="Grid-Gen"/>
    <s v="LITTORAL"/>
    <s v="Douala"/>
    <s v="ZTE"/>
    <n v="0"/>
    <n v="0"/>
    <n v="0"/>
    <n v="1.5694868919306861E-3"/>
    <n v="0"/>
    <n v="0"/>
    <n v="0"/>
    <n v="0"/>
    <n v="0"/>
    <n v="0"/>
    <n v="0"/>
    <n v="0"/>
    <n v="0"/>
    <n v="0"/>
    <n v="0"/>
    <n v="0"/>
    <n v="0"/>
    <n v="0"/>
    <n v="0"/>
    <n v="0"/>
    <n v="0"/>
    <n v="0"/>
    <n v="0"/>
    <n v="0"/>
    <m/>
    <n v="0"/>
    <n v="0"/>
    <n v="0"/>
    <n v="0"/>
    <n v="0"/>
    <x v="0"/>
    <m/>
    <s v="No root cause"/>
    <s v="No root cause"/>
    <s v="No root cause"/>
    <x v="3"/>
    <s v=""/>
    <s v="LIT_376"/>
    <m/>
    <s v=""/>
  </r>
  <r>
    <s v="Ndogbong-Seven"/>
    <s v="LIT_652"/>
    <s v="Douala"/>
    <s v="CAMUSAT"/>
    <s v="Good Grid no GE - 8h"/>
    <s v="LITTORAL"/>
    <s v="Douala"/>
    <s v="ZTE"/>
    <n v="0"/>
    <n v="0"/>
    <n v="0"/>
    <n v="1.5159816569784899E-3"/>
    <n v="0"/>
    <n v="0"/>
    <n v="0"/>
    <n v="0"/>
    <n v="0"/>
    <n v="0"/>
    <n v="0"/>
    <n v="0"/>
    <n v="0"/>
    <n v="0"/>
    <n v="0"/>
    <n v="0"/>
    <n v="0"/>
    <n v="0"/>
    <n v="0"/>
    <n v="0"/>
    <n v="0"/>
    <n v="0"/>
    <n v="0"/>
    <n v="0"/>
    <m/>
    <n v="0"/>
    <n v="0"/>
    <n v="0"/>
    <n v="0"/>
    <n v="0"/>
    <x v="0"/>
    <m/>
    <s v="No root cause"/>
    <s v="No root cause"/>
    <s v="No root cause"/>
    <x v="3"/>
    <s v=""/>
    <s v="LIT_652"/>
    <m/>
    <s v=""/>
  </r>
  <r>
    <s v="Makepe-St-Tropez"/>
    <s v="LIT_224"/>
    <s v="Douala"/>
    <s v="IHS"/>
    <s v="Grid-Gen"/>
    <s v="LITTORAL"/>
    <s v="Douala"/>
    <s v="ZTE"/>
    <n v="0"/>
    <n v="0"/>
    <n v="0"/>
    <n v="1.3733010304392435E-3"/>
    <n v="0"/>
    <n v="0"/>
    <n v="0"/>
    <n v="0"/>
    <n v="0"/>
    <n v="0"/>
    <n v="0"/>
    <n v="0"/>
    <n v="0"/>
    <n v="0"/>
    <n v="0"/>
    <n v="0"/>
    <n v="0"/>
    <n v="0"/>
    <n v="0"/>
    <n v="0"/>
    <n v="0"/>
    <n v="0"/>
    <n v="0"/>
    <n v="0"/>
    <m/>
    <n v="0"/>
    <n v="0"/>
    <n v="0"/>
    <n v="0"/>
    <n v="0"/>
    <x v="0"/>
    <m/>
    <s v="No root cause"/>
    <s v="No root cause"/>
    <s v="No root cause"/>
    <x v="3"/>
    <s v=""/>
    <s v="LIT_224"/>
    <m/>
    <s v=""/>
  </r>
  <r>
    <s v="Foumban-Nkoungougnet"/>
    <s v="OST_082"/>
    <s v="OUEST"/>
    <s v="IHS"/>
    <s v="Grid-Gen"/>
    <s v="OUEST"/>
    <s v="Foumban"/>
    <s v="Huawei"/>
    <n v="0"/>
    <n v="0"/>
    <n v="0"/>
    <n v="8.9175391586979543E-5"/>
    <n v="0"/>
    <n v="0"/>
    <n v="0"/>
    <n v="0"/>
    <n v="0"/>
    <n v="0"/>
    <n v="0"/>
    <n v="0"/>
    <n v="0"/>
    <n v="0"/>
    <n v="0"/>
    <n v="0"/>
    <n v="0"/>
    <n v="0"/>
    <n v="0"/>
    <n v="0"/>
    <n v="0"/>
    <n v="0"/>
    <n v="0"/>
    <n v="0"/>
    <m/>
    <n v="0"/>
    <n v="0"/>
    <n v="0"/>
    <n v="0"/>
    <n v="0"/>
    <x v="0"/>
    <m/>
    <s v="No root cause"/>
    <s v="No root cause"/>
    <s v="No root cause"/>
    <x v="3"/>
    <s v=""/>
    <s v="OST_082"/>
    <m/>
    <s v=""/>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m/>
    <n v="0"/>
    <n v="0"/>
    <n v="0"/>
    <n v="0"/>
    <n v="0"/>
    <x v="0"/>
    <m/>
    <s v="No root cause"/>
    <s v="No root cause"/>
    <s v="No root cause"/>
    <x v="3"/>
    <s v=""/>
    <s v="OST_306"/>
    <m/>
    <s v=""/>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m/>
    <n v="0"/>
    <n v="0"/>
    <n v="0"/>
    <n v="0"/>
    <n v="0"/>
    <x v="0"/>
    <m/>
    <s v="No root cause"/>
    <s v="No root cause"/>
    <s v="No root cause"/>
    <x v="3"/>
    <s v=""/>
    <s v="CTR_878"/>
    <m/>
    <s v=""/>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m/>
    <n v="0"/>
    <n v="0"/>
    <n v="0"/>
    <n v="0"/>
    <n v="0"/>
    <x v="0"/>
    <m/>
    <s v="AKTIVCO GRID ONLY"/>
    <s v="POWER ISSUE"/>
    <s v="AKTIVCO Coupure ENEO &amp; Baisse de tension"/>
    <x v="0"/>
    <s v="(05-10-2026 ocm ran 18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05-10-2026 ocm ran 12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s v="LIT_663"/>
    <m/>
    <s v=""/>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m/>
    <n v="0"/>
    <n v="0"/>
    <n v="0"/>
    <n v="0"/>
    <n v="0"/>
    <x v="0"/>
    <m/>
    <s v="No root cause"/>
    <s v="No root cause"/>
    <s v="No root cause"/>
    <x v="3"/>
    <s v=""/>
    <s v="LIT_630"/>
    <m/>
    <s v=""/>
  </r>
  <r>
    <s v="CBC"/>
    <s v="CTR_805"/>
    <s v="Yaounde"/>
    <m/>
    <m/>
    <s v="CENTRE"/>
    <s v="Yaounde"/>
    <s v="ZTE"/>
    <n v="1.7335696124508495E-2"/>
    <n v="8.9175391586828202E-5"/>
    <n v="7.134031326964783E-5"/>
    <n v="7.1340313269474141E-5"/>
    <n v="0"/>
    <n v="0"/>
    <n v="0"/>
    <n v="0"/>
    <n v="0"/>
    <n v="0"/>
    <n v="0"/>
    <n v="0"/>
    <n v="0"/>
    <n v="0"/>
    <n v="0"/>
    <n v="0"/>
    <n v="0"/>
    <n v="0"/>
    <n v="0"/>
    <n v="0"/>
    <n v="0"/>
    <n v="0"/>
    <n v="0"/>
    <n v="0"/>
    <m/>
    <n v="0"/>
    <n v="0"/>
    <n v="0"/>
    <n v="0"/>
    <n v="0"/>
    <x v="0"/>
    <m/>
    <s v="No root cause"/>
    <s v="No root cause"/>
    <s v="No root cause"/>
    <x v="3"/>
    <s v=""/>
    <s v="CTR_805"/>
    <m/>
    <s v=""/>
  </r>
  <r>
    <s v="Bandjoun-IUT"/>
    <s v="OST_239"/>
    <s v="OUEST"/>
    <s v="CAMUSAT"/>
    <s v="Good Grid + GE"/>
    <s v="OUEST"/>
    <s v="Bandjoun"/>
    <s v="Huawei"/>
    <n v="4.2917262358282464"/>
    <n v="2.4090910388005695"/>
    <n v="3.3723992888797576"/>
    <n v="0"/>
    <n v="0"/>
    <n v="0"/>
    <n v="0"/>
    <n v="0"/>
    <n v="0"/>
    <n v="0"/>
    <n v="0"/>
    <n v="0"/>
    <n v="0"/>
    <n v="0"/>
    <n v="0"/>
    <n v="0"/>
    <n v="0"/>
    <n v="0"/>
    <n v="0"/>
    <n v="0"/>
    <n v="0"/>
    <n v="0"/>
    <n v="0"/>
    <n v="0"/>
    <m/>
    <n v="0"/>
    <n v="0"/>
    <n v="0"/>
    <n v="0"/>
    <n v="0"/>
    <x v="0"/>
    <m/>
    <s v="No root cause"/>
    <s v="No root cause"/>
    <s v="No root cause"/>
    <x v="3"/>
    <s v=""/>
    <s v="OST_239"/>
    <m/>
    <s v=""/>
  </r>
  <r>
    <s v="Maroua-Diguirwo-IHS"/>
    <s v="EXN_114"/>
    <s v="Maroua"/>
    <s v="IHS"/>
    <s v="Grid-Gen"/>
    <s v="EXTREME-NORD"/>
    <s v="Maroua"/>
    <s v="Huawei"/>
    <n v="0"/>
    <n v="0"/>
    <n v="0"/>
    <n v="0"/>
    <n v="0"/>
    <n v="0"/>
    <n v="0"/>
    <n v="0"/>
    <n v="0"/>
    <n v="0"/>
    <n v="0"/>
    <n v="0"/>
    <n v="0"/>
    <n v="0"/>
    <n v="0"/>
    <n v="0"/>
    <n v="0"/>
    <n v="0"/>
    <n v="0"/>
    <n v="0"/>
    <n v="0"/>
    <n v="0"/>
    <n v="0"/>
    <n v="0"/>
    <m/>
    <n v="0"/>
    <n v="0"/>
    <n v="0"/>
    <n v="0"/>
    <n v="0"/>
    <x v="0"/>
    <m/>
    <s v="No root cause"/>
    <s v="No root cause"/>
    <s v="No root cause"/>
    <x v="3"/>
    <s v=""/>
    <s v="EXN_114"/>
    <m/>
    <s v=""/>
  </r>
  <r>
    <s v="Maroua-Diguirwo-II"/>
    <s v="EXN_196"/>
    <s v="Maroua"/>
    <s v="CAMUSAT"/>
    <s v="Good Grid + GE"/>
    <s v="EXTREME-NORD"/>
    <s v="Maroua"/>
    <s v="Huawei"/>
    <n v="0"/>
    <n v="0"/>
    <n v="0"/>
    <n v="0"/>
    <n v="0"/>
    <n v="0"/>
    <n v="0"/>
    <n v="0"/>
    <n v="0"/>
    <n v="0"/>
    <n v="0"/>
    <n v="0"/>
    <n v="0"/>
    <n v="0"/>
    <n v="0"/>
    <n v="0"/>
    <n v="0"/>
    <n v="0"/>
    <n v="0"/>
    <n v="0"/>
    <n v="0"/>
    <n v="0"/>
    <n v="0"/>
    <n v="0"/>
    <m/>
    <n v="0"/>
    <n v="0"/>
    <n v="0"/>
    <n v="0"/>
    <n v="0"/>
    <x v="0"/>
    <m/>
    <s v="No root cause"/>
    <s v="No root cause"/>
    <s v="No root cause"/>
    <x v="3"/>
    <s v=""/>
    <s v="EXN_196"/>
    <m/>
    <s v=""/>
  </r>
  <r>
    <s v="Ngd-Bamyangal-rural"/>
    <s v="ADM_151"/>
    <s v="Ngaoundere"/>
    <s v="CAMUSAT"/>
    <s v="Medium Grid + Solar + GE"/>
    <s v="ADAMAOUA"/>
    <s v="Ngaoundere"/>
    <s v="Huawei"/>
    <n v="0.15775126771736681"/>
    <n v="6.7416596039756513E-2"/>
    <n v="0"/>
    <n v="0"/>
    <n v="0"/>
    <n v="0"/>
    <n v="0"/>
    <n v="0"/>
    <n v="0"/>
    <n v="0"/>
    <n v="0"/>
    <n v="0"/>
    <n v="0"/>
    <n v="0"/>
    <n v="0"/>
    <n v="0"/>
    <n v="0"/>
    <n v="0"/>
    <n v="0"/>
    <n v="0"/>
    <n v="0"/>
    <n v="0"/>
    <n v="0"/>
    <n v="0"/>
    <m/>
    <n v="0"/>
    <n v="0"/>
    <n v="0"/>
    <n v="0"/>
    <n v="0"/>
    <x v="0"/>
    <m/>
    <s v="No root cause"/>
    <s v="No root cause"/>
    <s v="No root cause"/>
    <x v="3"/>
    <s v=""/>
    <s v="ADM_151"/>
    <m/>
    <s v=""/>
  </r>
  <r>
    <s v="Ngoumou-Camrail"/>
    <s v="CTR_098"/>
    <s v="CENTRE"/>
    <s v="CAMUSAT"/>
    <s v="Medium Grid + Solar + GE"/>
    <s v="CENTRE"/>
    <s v="Ngoumou"/>
    <s v="NOKIA"/>
    <n v="0"/>
    <n v="0"/>
    <n v="0"/>
    <n v="0"/>
    <n v="0"/>
    <n v="0"/>
    <n v="0"/>
    <n v="0"/>
    <n v="0"/>
    <n v="0"/>
    <n v="0"/>
    <n v="0"/>
    <n v="0"/>
    <n v="0"/>
    <n v="0"/>
    <n v="0"/>
    <n v="0"/>
    <n v="0"/>
    <n v="0"/>
    <n v="0"/>
    <n v="0"/>
    <n v="0"/>
    <n v="0"/>
    <n v="0"/>
    <m/>
    <n v="0"/>
    <n v="0"/>
    <n v="0"/>
    <n v="0"/>
    <n v="0"/>
    <x v="0"/>
    <m/>
    <s v="No root cause"/>
    <s v="No root cause"/>
    <s v="No root cause"/>
    <x v="3"/>
    <s v=""/>
    <s v="CTR_098"/>
    <m/>
    <s v=""/>
  </r>
  <r>
    <s v="Cogefar"/>
    <s v="LIT_198"/>
    <s v="Douala"/>
    <s v="IHS"/>
    <s v="Grid-Gen"/>
    <s v="LITTORAL"/>
    <s v="Douala"/>
    <s v="ZTE"/>
    <n v="0"/>
    <n v="0"/>
    <n v="0"/>
    <n v="0"/>
    <n v="0"/>
    <n v="0"/>
    <n v="0"/>
    <n v="0"/>
    <n v="0"/>
    <n v="0"/>
    <n v="0"/>
    <n v="0"/>
    <n v="0"/>
    <n v="0"/>
    <n v="0"/>
    <n v="0"/>
    <n v="0"/>
    <n v="0"/>
    <n v="0"/>
    <n v="0"/>
    <n v="0"/>
    <n v="0"/>
    <n v="0"/>
    <n v="0"/>
    <m/>
    <n v="0"/>
    <n v="0"/>
    <n v="0"/>
    <n v="0"/>
    <n v="0"/>
    <x v="0"/>
    <m/>
    <s v="No root cause"/>
    <s v="No root cause"/>
    <s v="No root cause"/>
    <x v="3"/>
    <s v=""/>
    <s v="LIT_198"/>
    <m/>
    <s v=""/>
  </r>
  <r>
    <s v="Nkolmeyos-IHS"/>
    <s v="SUD_111"/>
    <s v="CENTRE"/>
    <s v="IHS"/>
    <s v="Gen-Lithium"/>
    <s v="SUD"/>
    <s v="Nkolmeyos"/>
    <s v="ZTE"/>
    <n v="0"/>
    <n v="0"/>
    <n v="0"/>
    <n v="0"/>
    <n v="0"/>
    <n v="0"/>
    <n v="0"/>
    <n v="0"/>
    <n v="0"/>
    <n v="0"/>
    <n v="0"/>
    <n v="0"/>
    <n v="0"/>
    <n v="0"/>
    <n v="0"/>
    <n v="0"/>
    <n v="0"/>
    <n v="0"/>
    <n v="0"/>
    <n v="0"/>
    <n v="0"/>
    <n v="0"/>
    <n v="0"/>
    <n v="0"/>
    <m/>
    <n v="0"/>
    <n v="0"/>
    <n v="0"/>
    <n v="0"/>
    <n v="0"/>
    <x v="0"/>
    <m/>
    <s v="No root cause"/>
    <s v="No root cause"/>
    <s v="No root cause"/>
    <x v="3"/>
    <s v=""/>
    <s v="SUD_111"/>
    <m/>
    <s v=""/>
  </r>
  <r>
    <s v="Meyo-Elie"/>
    <s v="SUD_124"/>
    <s v="CENTRE"/>
    <s v="CAMUSAT"/>
    <s v="Hybrid Solar - S3"/>
    <s v="SUD"/>
    <s v="Ambam"/>
    <s v="ZTE"/>
    <n v="0"/>
    <n v="0"/>
    <n v="0"/>
    <n v="0"/>
    <n v="0"/>
    <n v="0"/>
    <n v="0"/>
    <n v="0"/>
    <n v="0"/>
    <n v="0"/>
    <n v="0"/>
    <n v="0"/>
    <n v="0"/>
    <n v="0"/>
    <n v="0"/>
    <n v="0"/>
    <n v="0"/>
    <n v="0"/>
    <n v="0"/>
    <n v="0"/>
    <n v="0"/>
    <n v="0"/>
    <n v="0"/>
    <n v="0"/>
    <m/>
    <n v="0"/>
    <n v="0"/>
    <n v="0"/>
    <n v="0"/>
    <n v="0"/>
    <x v="0"/>
    <m/>
    <s v="No root cause"/>
    <s v="No root cause"/>
    <s v="No root cause"/>
    <x v="3"/>
    <s v=""/>
    <s v="SUD_124"/>
    <m/>
    <s v=""/>
  </r>
  <r>
    <s v="Hila"/>
    <s v="LIT_008"/>
    <s v="Douala"/>
    <s v="IHS"/>
    <s v="GridOnly"/>
    <s v="LITTORAL"/>
    <s v="Douala"/>
    <s v="ZTE"/>
    <n v="0"/>
    <n v="0"/>
    <n v="5.0308653865360862"/>
    <n v="0"/>
    <n v="0"/>
    <n v="0"/>
    <n v="0"/>
    <n v="0"/>
    <n v="1.0041684145043421"/>
    <n v="0"/>
    <n v="0"/>
    <n v="0"/>
    <n v="0"/>
    <n v="0"/>
    <n v="0"/>
    <n v="0"/>
    <n v="0"/>
    <n v="0"/>
    <n v="0"/>
    <n v="0"/>
    <n v="0"/>
    <n v="0"/>
    <n v="0"/>
    <n v="0"/>
    <m/>
    <n v="0"/>
    <n v="0"/>
    <n v="0"/>
    <n v="0"/>
    <n v="0"/>
    <x v="0"/>
    <m/>
    <s v="No root cause"/>
    <s v="No root cause"/>
    <s v="No root cause"/>
    <x v="3"/>
    <s v=""/>
    <s v="LIT_008"/>
    <m/>
    <s v=""/>
  </r>
  <r>
    <s v="Lycee-Koumassi-IHS"/>
    <s v="LIT_427"/>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27"/>
    <m/>
    <s v=""/>
  </r>
  <r>
    <s v="PK18-Crf-Lapaix"/>
    <s v="LIT_731"/>
    <s v="Douala"/>
    <s v="CAMUSAT"/>
    <s v="Good Grid + GE"/>
    <s v="LITTORAL"/>
    <s v="Douala"/>
    <s v="ZTE"/>
    <n v="0"/>
    <n v="0"/>
    <n v="0"/>
    <n v="0"/>
    <n v="0"/>
    <n v="0"/>
    <n v="0"/>
    <n v="0"/>
    <n v="0"/>
    <n v="0"/>
    <n v="0"/>
    <n v="0"/>
    <n v="0"/>
    <n v="0"/>
    <n v="0"/>
    <n v="0"/>
    <n v="0"/>
    <n v="0"/>
    <n v="0"/>
    <n v="0"/>
    <n v="0"/>
    <n v="0"/>
    <n v="0"/>
    <n v="0"/>
    <m/>
    <n v="0"/>
    <n v="0"/>
    <n v="0"/>
    <n v="0"/>
    <n v="0"/>
    <x v="0"/>
    <m/>
    <s v="No root cause"/>
    <s v="No root cause"/>
    <s v="No root cause"/>
    <x v="3"/>
    <s v=""/>
    <s v="LIT_731"/>
    <m/>
    <s v=""/>
  </r>
  <r>
    <s v="Ndokoti-GUINNESS"/>
    <s v="LIT_52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525"/>
    <m/>
    <s v=""/>
  </r>
  <r>
    <s v="Soudanaise-micro"/>
    <s v="LIT_703"/>
    <s v="Douala"/>
    <m/>
    <m/>
    <s v="LITTORAL"/>
    <s v="Douala"/>
    <s v="ZTE"/>
    <n v="0"/>
    <n v="0"/>
    <n v="0"/>
    <n v="0"/>
    <n v="0"/>
    <n v="0"/>
    <n v="0"/>
    <n v="0"/>
    <n v="0"/>
    <n v="0"/>
    <n v="0"/>
    <n v="0"/>
    <n v="0"/>
    <n v="0"/>
    <n v="0"/>
    <n v="0"/>
    <n v="0"/>
    <n v="0"/>
    <n v="0"/>
    <n v="0"/>
    <n v="0"/>
    <n v="0"/>
    <n v="0"/>
    <n v="0"/>
    <m/>
    <n v="0"/>
    <n v="0"/>
    <n v="0"/>
    <n v="0"/>
    <n v="0"/>
    <x v="0"/>
    <m/>
    <s v="No root cause"/>
    <s v="No root cause"/>
    <s v="No root cause"/>
    <x v="3"/>
    <s v=""/>
    <s v="LIT_703"/>
    <m/>
    <s v=""/>
  </r>
  <r>
    <s v="Bomkoul"/>
    <s v="LIT_392"/>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92"/>
    <m/>
    <s v=""/>
  </r>
  <r>
    <s v="Sodiko-Gare-Rtiere-IHS"/>
    <s v="LIT_137"/>
    <s v="Douala"/>
    <s v="IHS"/>
    <s v="Grid-Gen"/>
    <s v="LITTORAL"/>
    <s v="Douala"/>
    <s v="ZTE"/>
    <n v="0"/>
    <n v="0"/>
    <n v="0"/>
    <n v="0"/>
    <n v="0"/>
    <n v="0"/>
    <n v="0"/>
    <n v="0"/>
    <n v="0"/>
    <n v="0"/>
    <n v="0"/>
    <n v="0"/>
    <n v="0"/>
    <n v="0"/>
    <n v="0"/>
    <n v="0"/>
    <n v="0"/>
    <n v="0"/>
    <n v="0"/>
    <n v="0"/>
    <n v="0"/>
    <n v="0"/>
    <n v="0"/>
    <n v="0"/>
    <m/>
    <n v="0"/>
    <n v="0"/>
    <n v="0"/>
    <n v="0"/>
    <n v="0"/>
    <x v="0"/>
    <m/>
    <s v="No root cause"/>
    <s v="No root cause"/>
    <s v="No root cause"/>
    <x v="3"/>
    <s v=""/>
    <s v="LIT_137"/>
    <m/>
    <s v=""/>
  </r>
  <r>
    <s v="Bsadi-IPPB-Santa-Lucia"/>
    <s v="LIT_686"/>
    <s v="Douala"/>
    <s v="CAMUSAT"/>
    <s v="Good Grid no GE - 8h"/>
    <s v="LITTORAL"/>
    <s v="Douala"/>
    <s v="ZTE"/>
    <n v="0"/>
    <n v="2.9659200189479873"/>
    <n v="0.53389306943124704"/>
    <n v="0"/>
    <n v="0"/>
    <n v="0"/>
    <n v="0"/>
    <n v="0"/>
    <n v="0"/>
    <n v="0"/>
    <n v="0"/>
    <n v="0"/>
    <n v="0"/>
    <n v="0"/>
    <n v="0"/>
    <n v="0"/>
    <n v="0"/>
    <n v="0"/>
    <n v="0"/>
    <n v="0"/>
    <n v="0"/>
    <n v="0"/>
    <n v="0"/>
    <n v="0"/>
    <m/>
    <n v="0"/>
    <n v="0"/>
    <n v="0"/>
    <n v="0"/>
    <n v="0"/>
    <x v="0"/>
    <m/>
    <s v="No root cause"/>
    <s v="No root cause"/>
    <s v="No root cause"/>
    <x v="3"/>
    <s v=""/>
    <s v="LIT_686"/>
    <m/>
    <s v=""/>
  </r>
  <r>
    <s v="LIT_869_Z_Bonamikano"/>
    <s v="LIT_869"/>
    <s v="Douala"/>
    <s v="I_HS"/>
    <s v="Grid-Gen"/>
    <s v="LITTORAL"/>
    <s v="Douala"/>
    <s v="ZTE"/>
    <n v="0"/>
    <n v="0"/>
    <n v="0"/>
    <n v="0"/>
    <n v="0"/>
    <n v="0"/>
    <n v="0"/>
    <n v="0"/>
    <n v="0"/>
    <n v="0"/>
    <n v="0"/>
    <n v="0"/>
    <n v="0"/>
    <n v="0"/>
    <n v="0"/>
    <n v="0"/>
    <n v="0"/>
    <n v="0"/>
    <n v="0"/>
    <n v="0"/>
    <n v="0"/>
    <n v="0"/>
    <n v="0"/>
    <n v="0"/>
    <m/>
    <n v="0"/>
    <n v="0"/>
    <n v="0"/>
    <n v="0"/>
    <n v="0"/>
    <x v="0"/>
    <m/>
    <s v="No root cause"/>
    <s v="No root cause"/>
    <s v="No root cause"/>
    <x v="3"/>
    <s v=""/>
    <s v="LIT_869"/>
    <m/>
    <s v=""/>
  </r>
  <r>
    <s v="Kribi-gd-batanga"/>
    <s v="LIT_107"/>
    <s v="LITTORAL"/>
    <s v="IHS"/>
    <s v="Grid-Gen"/>
    <s v="LITTORAL"/>
    <s v="Kribi"/>
    <s v="ZTE"/>
    <n v="0"/>
    <n v="2.389900494531037E-2"/>
    <n v="0"/>
    <n v="0"/>
    <n v="0"/>
    <n v="0"/>
    <n v="0"/>
    <n v="0"/>
    <n v="0"/>
    <n v="0"/>
    <n v="0"/>
    <n v="0"/>
    <n v="0"/>
    <n v="0"/>
    <n v="0"/>
    <n v="0"/>
    <n v="0"/>
    <n v="0"/>
    <n v="0"/>
    <n v="0"/>
    <n v="0"/>
    <n v="0"/>
    <n v="0"/>
    <n v="0"/>
    <m/>
    <n v="0"/>
    <n v="0"/>
    <n v="0"/>
    <n v="0"/>
    <n v="0"/>
    <x v="0"/>
    <m/>
    <s v="No root cause"/>
    <s v="No root cause"/>
    <s v="No root cause"/>
    <x v="3"/>
    <s v=""/>
    <s v="LIT_107"/>
    <m/>
    <s v=""/>
  </r>
  <r>
    <s v="Ndogpassi-Crf-Lotus-MTN"/>
    <s v="LIT_683"/>
    <s v="Douala"/>
    <s v="MTN sharing"/>
    <s v="MTN sharing"/>
    <s v="LITTORAL"/>
    <s v="Douala"/>
    <s v="ZTE"/>
    <n v="0"/>
    <n v="4.337651562495541"/>
    <n v="0"/>
    <n v="0"/>
    <n v="0"/>
    <n v="0"/>
    <n v="0"/>
    <n v="0"/>
    <n v="0"/>
    <n v="0"/>
    <n v="0"/>
    <n v="0"/>
    <n v="0"/>
    <n v="0"/>
    <n v="0"/>
    <n v="0"/>
    <n v="0"/>
    <n v="0"/>
    <n v="0"/>
    <n v="0"/>
    <n v="0"/>
    <n v="0"/>
    <n v="0"/>
    <n v="0"/>
    <m/>
    <n v="0"/>
    <n v="0"/>
    <n v="0"/>
    <n v="0"/>
    <n v="0"/>
    <x v="0"/>
    <m/>
    <s v="No root cause"/>
    <s v="No root cause"/>
    <s v="No root cause"/>
    <x v="3"/>
    <s v=""/>
    <s v="LIT_683"/>
    <m/>
    <s v=""/>
  </r>
  <r>
    <s v="Menloh-Maloume-Camrail"/>
    <s v="CTR_451"/>
    <s v="CENTRE"/>
    <s v="CAMUSAT"/>
    <s v="Hybrid Solar - S3"/>
    <s v="CENTRE"/>
    <s v="Eseka"/>
    <s v="NOKIA"/>
    <n v="0"/>
    <n v="0"/>
    <n v="0"/>
    <n v="0"/>
    <n v="0"/>
    <n v="0"/>
    <n v="0"/>
    <n v="0"/>
    <n v="0"/>
    <n v="0"/>
    <n v="0"/>
    <n v="0"/>
    <n v="0"/>
    <n v="0"/>
    <n v="0"/>
    <n v="0"/>
    <n v="0"/>
    <n v="0"/>
    <n v="0"/>
    <n v="0"/>
    <n v="0"/>
    <n v="0"/>
    <n v="0"/>
    <n v="0"/>
    <m/>
    <n v="0"/>
    <n v="0"/>
    <n v="0"/>
    <n v="0"/>
    <n v="0"/>
    <x v="0"/>
    <m/>
    <s v="AKTIVCO"/>
    <s v="POWER ISSUE"/>
    <s v="AKTIVCO Defaut GE &amp; Power Cabinet"/>
    <x v="0"/>
    <s v="(05-10-2026  groupe whatsapp incident ) impacted by  CTR_750_Z_Nkometou-II(CTR-750) ,Probleme d'energie || Action : RCA attendu de CAMUSAT..;..;(05-10-2026 cells zte): 08/05/2026 : Need BO RAN ongoing..;..;(05-10-2026 cells zte): 09/05/2026 : Need BO RAN analysis || Site unstable due to transmission_x000a_08/05/2026 : Need BO RAN ongoing || Check la connectivité de la RRU 61 || FME etienne activer pour investugation  || Demande du work permis en cours ..;..;(05-10-2026 ocm ran 12h) Power status check Ongoing"/>
    <s v="CTR_750"/>
    <s v=" impacted by  CTR_750_Z_Nkometou-II(CTR-750) ,Probleme d'energie || Action : RCA attendu de CAMUSAT"/>
    <s v="(05-10-2026  groupe whatsapp incident ) impacted by  CTR_750_Z_Nkometou-II(CTR-750) ,Probleme d'energie || Action : RCA attendu de CAMUSAT"/>
  </r>
  <r>
    <s v="Barriere-IHS"/>
    <s v="CTR_526"/>
    <s v="Yaounde"/>
    <s v="IHS"/>
    <s v="Grid-Gen"/>
    <s v="CENTRE"/>
    <s v="Yaounde"/>
    <s v="ZTE"/>
    <n v="0"/>
    <n v="0"/>
    <n v="0"/>
    <n v="0"/>
    <n v="0"/>
    <n v="0"/>
    <n v="0"/>
    <n v="0"/>
    <n v="0"/>
    <n v="0"/>
    <n v="0"/>
    <n v="0"/>
    <n v="0"/>
    <n v="0"/>
    <n v="0"/>
    <n v="0"/>
    <n v="0"/>
    <n v="0"/>
    <n v="0"/>
    <n v="0"/>
    <n v="0"/>
    <n v="0"/>
    <n v="0"/>
    <n v="0"/>
    <m/>
    <n v="0"/>
    <n v="0"/>
    <n v="0"/>
    <n v="0"/>
    <n v="0"/>
    <x v="0"/>
    <m/>
    <s v="No root cause"/>
    <s v="No root cause"/>
    <s v="No root cause"/>
    <x v="3"/>
    <s v=""/>
    <s v="CTR_526"/>
    <m/>
    <s v=""/>
  </r>
  <r>
    <s v="Bpriso-Nodal"/>
    <s v="LIT_104"/>
    <s v="Douala"/>
    <m/>
    <m/>
    <s v="LITTORAL"/>
    <s v="Douala"/>
    <s v="ZTE"/>
    <n v="0"/>
    <n v="0"/>
    <n v="0"/>
    <n v="0"/>
    <n v="0"/>
    <n v="0"/>
    <n v="0"/>
    <n v="0"/>
    <n v="0"/>
    <n v="0"/>
    <n v="0"/>
    <n v="0"/>
    <n v="0"/>
    <n v="0"/>
    <n v="0"/>
    <n v="0"/>
    <n v="0"/>
    <n v="0"/>
    <n v="0"/>
    <n v="0"/>
    <n v="0"/>
    <n v="0"/>
    <n v="0"/>
    <n v="0"/>
    <m/>
    <n v="0"/>
    <n v="0"/>
    <n v="0"/>
    <n v="0"/>
    <n v="0"/>
    <x v="0"/>
    <m/>
    <s v="No root cause"/>
    <s v="No root cause"/>
    <s v="No root cause"/>
    <x v="3"/>
    <s v=""/>
    <s v="LIT_104"/>
    <m/>
    <s v=""/>
  </r>
  <r>
    <s v="Otele-Camrail"/>
    <s v="CTR_452"/>
    <s v="CENTRE"/>
    <s v="CAMUSAT"/>
    <s v="Medium Grid + Solar + GE"/>
    <s v="CENTRE"/>
    <s v="Ngoumou"/>
    <s v="NOKIA"/>
    <n v="0"/>
    <n v="0"/>
    <n v="0"/>
    <n v="0"/>
    <n v="0"/>
    <n v="0"/>
    <n v="0"/>
    <n v="0"/>
    <n v="0"/>
    <n v="0"/>
    <n v="0"/>
    <n v="0"/>
    <n v="0"/>
    <n v="0"/>
    <n v="0"/>
    <n v="0"/>
    <n v="0"/>
    <n v="0"/>
    <n v="0"/>
    <n v="0"/>
    <n v="0"/>
    <n v="0"/>
    <n v="0"/>
    <n v="0"/>
    <m/>
    <n v="0"/>
    <n v="0"/>
    <n v="0"/>
    <n v="0"/>
    <n v="0"/>
    <x v="0"/>
    <m/>
    <s v="No root cause"/>
    <s v="No root cause"/>
    <s v="No root cause"/>
    <x v="3"/>
    <s v=""/>
    <s v="CTR_452"/>
    <m/>
    <s v=""/>
  </r>
  <r>
    <s v="Boko-Douala-II-IHS"/>
    <s v="LIT_57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575"/>
    <m/>
    <s v=""/>
  </r>
  <r>
    <s v="Beedi-Hte-Tension"/>
    <s v="LIT_25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56"/>
    <m/>
    <s v=""/>
  </r>
  <r>
    <s v="ZI-Cimencam"/>
    <s v="LIT_258"/>
    <s v="Douala"/>
    <s v="OCM/Strategique"/>
    <s v="Grid-Gen"/>
    <s v="LITTORAL"/>
    <s v="Douala"/>
    <s v="ZTE"/>
    <n v="0"/>
    <n v="0"/>
    <n v="0"/>
    <n v="0"/>
    <n v="0"/>
    <n v="0"/>
    <n v="0"/>
    <n v="0"/>
    <n v="0"/>
    <n v="0"/>
    <n v="0"/>
    <n v="0"/>
    <n v="0"/>
    <n v="0"/>
    <n v="0"/>
    <n v="0"/>
    <n v="0"/>
    <n v="0"/>
    <n v="0"/>
    <n v="0"/>
    <n v="0"/>
    <n v="0"/>
    <n v="0"/>
    <n v="0"/>
    <m/>
    <n v="0"/>
    <n v="0"/>
    <n v="0"/>
    <n v="0"/>
    <n v="0"/>
    <x v="0"/>
    <m/>
    <s v="No root cause"/>
    <s v="No root cause"/>
    <s v="No root cause"/>
    <x v="3"/>
    <s v=""/>
    <s v="LIT_258"/>
    <m/>
    <s v=""/>
  </r>
  <r>
    <s v="Djerkoka-MTN-IHS"/>
    <s v="ADM_095"/>
    <s v="ADAMAOUA"/>
    <s v="IHS"/>
    <s v="Hybrid-Gen"/>
    <s v="ADAMAOUA"/>
    <s v="Djerkoka"/>
    <s v="NOKIA"/>
    <n v="0"/>
    <n v="0"/>
    <n v="0"/>
    <n v="0"/>
    <n v="0"/>
    <n v="0"/>
    <n v="0"/>
    <n v="0"/>
    <n v="0"/>
    <n v="0"/>
    <n v="0"/>
    <n v="0"/>
    <n v="0"/>
    <n v="0"/>
    <n v="0"/>
    <n v="0"/>
    <n v="0"/>
    <n v="0"/>
    <n v="0"/>
    <n v="0"/>
    <n v="0"/>
    <n v="0"/>
    <n v="0"/>
    <n v="0"/>
    <m/>
    <n v="0"/>
    <n v="0"/>
    <n v="0"/>
    <n v="0"/>
    <n v="0"/>
    <x v="0"/>
    <m/>
    <s v="IHS"/>
    <s v="POWER ISSUE"/>
    <s v="Defaut GE &amp; Power Cabinet"/>
    <x v="0"/>
    <s v="(05-10-2026 ticket): INC-20260510-00014720...Grid Outage"/>
    <s v="ADM_095"/>
    <m/>
    <s v=""/>
  </r>
  <r>
    <s v="Denver"/>
    <s v="LIT_10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106"/>
    <m/>
    <s v=""/>
  </r>
  <r>
    <s v="Centenaire"/>
    <s v="LIT_045"/>
    <s v="Douala"/>
    <s v="IHS"/>
    <s v="Grid-Gen (LL)"/>
    <s v="LITTORAL"/>
    <s v="Douala"/>
    <s v="ZTE"/>
    <n v="0"/>
    <n v="0"/>
    <n v="0"/>
    <n v="0"/>
    <n v="0"/>
    <n v="0"/>
    <n v="0"/>
    <n v="0"/>
    <n v="0"/>
    <n v="0"/>
    <n v="0"/>
    <n v="0"/>
    <n v="0"/>
    <n v="0"/>
    <n v="0"/>
    <n v="0"/>
    <n v="0"/>
    <n v="0"/>
    <n v="0"/>
    <n v="0"/>
    <n v="0"/>
    <n v="0"/>
    <n v="0"/>
    <n v="0"/>
    <m/>
    <n v="0"/>
    <n v="0"/>
    <n v="0"/>
    <n v="0"/>
    <n v="0"/>
    <x v="0"/>
    <m/>
    <s v="No root cause"/>
    <s v="No root cause"/>
    <s v="No root cause"/>
    <x v="3"/>
    <s v=""/>
    <s v="LIT_045"/>
    <m/>
    <s v=""/>
  </r>
  <r>
    <s v="Ndogpassi-Pays-Bas-IHS"/>
    <s v="LIT_634"/>
    <s v="Douala"/>
    <s v="IHS"/>
    <s v="Grid-Gen"/>
    <s v="LITTORAL"/>
    <s v="Douala"/>
    <s v="ZTE"/>
    <n v="0"/>
    <n v="0"/>
    <n v="0"/>
    <n v="0"/>
    <n v="0"/>
    <n v="0"/>
    <n v="0"/>
    <n v="0"/>
    <n v="0"/>
    <n v="0"/>
    <n v="0"/>
    <n v="0"/>
    <n v="0"/>
    <n v="0"/>
    <n v="0"/>
    <n v="0"/>
    <n v="0"/>
    <n v="0"/>
    <n v="0"/>
    <n v="0"/>
    <n v="0"/>
    <n v="0"/>
    <n v="0"/>
    <n v="0"/>
    <m/>
    <n v="0"/>
    <n v="0"/>
    <n v="0"/>
    <n v="0"/>
    <n v="0"/>
    <x v="0"/>
    <m/>
    <s v="No root cause"/>
    <s v="No root cause"/>
    <s v="No root cause"/>
    <x v="3"/>
    <s v=""/>
    <s v="LIT_634"/>
    <m/>
    <s v=""/>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m/>
    <n v="0"/>
    <n v="0"/>
    <n v="0"/>
    <n v="0"/>
    <n v="0"/>
    <x v="0"/>
    <m/>
    <s v="No root cause"/>
    <s v="No root cause"/>
    <s v="No root cause"/>
    <x v="3"/>
    <s v=""/>
    <s v="NRO_070"/>
    <m/>
    <s v=""/>
  </r>
  <r>
    <s v="Touboro"/>
    <s v="ADM_005"/>
    <s v="ADAMAOUA"/>
    <s v="IHS"/>
    <s v="Grid-Gen"/>
    <s v="ADAMAOUA"/>
    <s v="Touboro"/>
    <s v="Huawei"/>
    <n v="0"/>
    <n v="0"/>
    <n v="3.8167067599227237E-3"/>
    <n v="0"/>
    <n v="0"/>
    <n v="0"/>
    <n v="0"/>
    <n v="0"/>
    <n v="0"/>
    <n v="0"/>
    <n v="0"/>
    <n v="0"/>
    <n v="0"/>
    <n v="0"/>
    <n v="0"/>
    <n v="0"/>
    <n v="0"/>
    <n v="0"/>
    <n v="0"/>
    <n v="0"/>
    <n v="0"/>
    <n v="0"/>
    <n v="0"/>
    <n v="0"/>
    <m/>
    <n v="0"/>
    <n v="0"/>
    <n v="0"/>
    <n v="0"/>
    <n v="0"/>
    <x v="0"/>
    <m/>
    <s v="No root cause"/>
    <s v="No root cause"/>
    <s v="No root cause"/>
    <x v="3"/>
    <s v=""/>
    <s v="ADM_005"/>
    <m/>
    <s v=""/>
  </r>
  <r>
    <s v="Foumban-CAMTEL"/>
    <s v="OST_047"/>
    <s v="OUEST"/>
    <s v="CAMUSAT"/>
    <s v="Medium Grid + Solar + GE"/>
    <s v="OUEST"/>
    <s v="Foumban"/>
    <s v="Huawei"/>
    <n v="1.2907067827516243"/>
    <n v="0.94418904612293919"/>
    <n v="0"/>
    <n v="0"/>
    <n v="0"/>
    <n v="0"/>
    <n v="0"/>
    <n v="0"/>
    <n v="0"/>
    <n v="0"/>
    <n v="0"/>
    <n v="0"/>
    <n v="0"/>
    <n v="0"/>
    <n v="0"/>
    <n v="0"/>
    <n v="0"/>
    <n v="0"/>
    <n v="0"/>
    <n v="0"/>
    <n v="0"/>
    <n v="0"/>
    <n v="0"/>
    <n v="0"/>
    <m/>
    <n v="0"/>
    <n v="0"/>
    <n v="0"/>
    <n v="0"/>
    <n v="0"/>
    <x v="0"/>
    <m/>
    <s v="No root cause"/>
    <s v="No root cause"/>
    <s v="No root cause"/>
    <x v="3"/>
    <s v=""/>
    <s v="OST_047"/>
    <m/>
    <s v=""/>
  </r>
  <r>
    <s v="Ngaoundere-Cifan-MTN-IHS"/>
    <s v="ADM_120"/>
    <s v="Ngaoundere"/>
    <s v="IHS"/>
    <s v="Grid-Gen"/>
    <s v="ADAMAOUA"/>
    <s v="Ngaoundere"/>
    <s v="Huawei"/>
    <n v="1.4886583169964016"/>
    <n v="0.85091158652295884"/>
    <n v="0"/>
    <n v="0"/>
    <n v="0"/>
    <n v="0"/>
    <n v="0"/>
    <n v="0"/>
    <n v="0"/>
    <n v="0"/>
    <n v="0"/>
    <n v="0"/>
    <n v="0"/>
    <n v="0"/>
    <n v="0"/>
    <n v="0"/>
    <n v="0"/>
    <n v="0"/>
    <n v="0"/>
    <n v="0"/>
    <n v="0"/>
    <n v="0"/>
    <n v="0"/>
    <n v="0"/>
    <m/>
    <n v="0"/>
    <n v="0"/>
    <n v="0"/>
    <n v="0"/>
    <n v="0"/>
    <x v="0"/>
    <m/>
    <s v="No root cause"/>
    <s v="No root cause"/>
    <s v="No root cause"/>
    <x v="3"/>
    <s v=""/>
    <s v="ADM_120"/>
    <m/>
    <s v=""/>
  </r>
  <r>
    <s v="Maroua-Massalare"/>
    <s v="EXN_087"/>
    <s v="Maroua"/>
    <s v="IHS"/>
    <s v="Grid-Gen"/>
    <s v="EXTREME-NORD"/>
    <s v="Maroua"/>
    <s v="Huawei"/>
    <n v="0.27136071659917876"/>
    <n v="0.69528269312536206"/>
    <n v="0"/>
    <n v="0"/>
    <n v="0"/>
    <n v="0"/>
    <n v="0"/>
    <n v="0"/>
    <n v="0"/>
    <n v="0"/>
    <n v="0"/>
    <n v="0"/>
    <n v="0"/>
    <n v="0"/>
    <n v="0"/>
    <n v="0"/>
    <n v="0"/>
    <n v="0"/>
    <n v="0"/>
    <n v="0"/>
    <n v="0"/>
    <n v="0"/>
    <n v="0"/>
    <n v="0"/>
    <m/>
    <n v="0"/>
    <n v="0"/>
    <n v="0"/>
    <n v="0"/>
    <n v="0"/>
    <x v="0"/>
    <m/>
    <s v="No root cause"/>
    <s v="No root cause"/>
    <s v="No root cause"/>
    <x v="3"/>
    <s v=""/>
    <s v="EXN_087"/>
    <m/>
    <s v=""/>
  </r>
  <r>
    <s v="Foumban-Camtel-II"/>
    <s v="OST_235"/>
    <s v="OUEST"/>
    <s v="CAMUSAT"/>
    <s v="Medium Grid + GE"/>
    <s v="OUEST"/>
    <s v="Foumban"/>
    <s v="Huawei"/>
    <n v="1.0848186386556062"/>
    <n v="0.62618959972377042"/>
    <n v="0"/>
    <n v="0"/>
    <n v="0"/>
    <n v="0"/>
    <n v="0"/>
    <n v="0"/>
    <n v="0"/>
    <n v="0"/>
    <n v="0"/>
    <n v="0"/>
    <n v="0"/>
    <n v="0"/>
    <n v="0"/>
    <n v="0"/>
    <n v="0"/>
    <n v="0"/>
    <n v="0"/>
    <n v="0"/>
    <n v="0"/>
    <n v="0"/>
    <n v="0"/>
    <n v="0"/>
    <m/>
    <n v="0"/>
    <n v="0"/>
    <n v="0"/>
    <n v="0"/>
    <n v="0"/>
    <x v="0"/>
    <m/>
    <s v="No root cause"/>
    <s v="No root cause"/>
    <s v="No root cause"/>
    <x v="3"/>
    <s v=""/>
    <s v="OST_235"/>
    <m/>
    <s v=""/>
  </r>
  <r>
    <s v="Japoma-Village"/>
    <s v="LIT_254"/>
    <s v="Douala"/>
    <s v="IHS"/>
    <s v="Grid-Gen"/>
    <s v="LITTORAL"/>
    <s v="Douala"/>
    <s v="ZTE"/>
    <n v="0"/>
    <n v="0.13804350617664471"/>
    <n v="0"/>
    <n v="0"/>
    <n v="0"/>
    <n v="0"/>
    <n v="39.393478924644647"/>
    <n v="0"/>
    <n v="0"/>
    <n v="0"/>
    <n v="0"/>
    <n v="0"/>
    <n v="0"/>
    <n v="0"/>
    <n v="0"/>
    <n v="0"/>
    <n v="0"/>
    <n v="0"/>
    <n v="0"/>
    <n v="0"/>
    <n v="0"/>
    <n v="0"/>
    <n v="0"/>
    <n v="0"/>
    <m/>
    <n v="0"/>
    <n v="0"/>
    <n v="0"/>
    <n v="0"/>
    <n v="0"/>
    <x v="0"/>
    <m/>
    <s v="No root cause"/>
    <s v="No root cause"/>
    <s v="No root cause"/>
    <x v="3"/>
    <s v=""/>
    <s v="LIT_254"/>
    <m/>
    <s v=""/>
  </r>
  <r>
    <s v="LIT_853_Z_Japoma-Petit-Chateau"/>
    <s v="LIT_853"/>
    <s v="Douala"/>
    <m/>
    <e v="#N/A"/>
    <s v="LITTORAL"/>
    <s v="Douala"/>
    <s v="ZTE"/>
    <n v="0"/>
    <n v="0.13634917373649205"/>
    <n v="0"/>
    <n v="0"/>
    <n v="0"/>
    <n v="0"/>
    <n v="39.707162282091019"/>
    <n v="0"/>
    <n v="0"/>
    <n v="0"/>
    <n v="0"/>
    <n v="0"/>
    <n v="0"/>
    <n v="0"/>
    <n v="0"/>
    <n v="0"/>
    <n v="0"/>
    <n v="0"/>
    <n v="0"/>
    <n v="0"/>
    <n v="0"/>
    <n v="0"/>
    <n v="0"/>
    <n v="0"/>
    <m/>
    <n v="0"/>
    <n v="0"/>
    <n v="0"/>
    <n v="0"/>
    <n v="0"/>
    <x v="0"/>
    <m/>
    <s v="No root cause"/>
    <s v="No root cause"/>
    <s v="No root cause"/>
    <x v="3"/>
    <s v=""/>
    <s v="LIT_853"/>
    <m/>
    <s v=""/>
  </r>
  <r>
    <s v="Ngd-Aoudi-IHS"/>
    <s v="ADM_115"/>
    <s v="Ngaoundere"/>
    <s v="IHS"/>
    <s v="Grid-Gen"/>
    <s v="ADAMAOUA"/>
    <s v="Ngaoundere"/>
    <s v="Huawei"/>
    <n v="0.74819937049307572"/>
    <n v="0.10906150391087596"/>
    <n v="0"/>
    <n v="0"/>
    <n v="0"/>
    <n v="0"/>
    <n v="0"/>
    <n v="0"/>
    <n v="0"/>
    <n v="0"/>
    <n v="0"/>
    <n v="0"/>
    <n v="0"/>
    <n v="0"/>
    <n v="0"/>
    <n v="0"/>
    <n v="0"/>
    <n v="0"/>
    <n v="0"/>
    <n v="0"/>
    <n v="0"/>
    <n v="0"/>
    <n v="0"/>
    <n v="0"/>
    <m/>
    <n v="0"/>
    <n v="0"/>
    <n v="0"/>
    <n v="0"/>
    <n v="0"/>
    <x v="0"/>
    <m/>
    <s v="No root cause"/>
    <s v="No root cause"/>
    <s v="No root cause"/>
    <x v="3"/>
    <s v=""/>
    <s v="ADM_115"/>
    <m/>
    <s v=""/>
  </r>
  <r>
    <s v="Japoma-II"/>
    <s v="LIT_646"/>
    <s v="Douala"/>
    <m/>
    <m/>
    <s v="LITTORAL"/>
    <s v="Douala"/>
    <s v="ZTE"/>
    <n v="0"/>
    <n v="7.9936821018568263E-2"/>
    <n v="0"/>
    <n v="0"/>
    <n v="0"/>
    <n v="0"/>
    <n v="25.63542817029218"/>
    <n v="0"/>
    <n v="0"/>
    <n v="0"/>
    <n v="0"/>
    <n v="0"/>
    <n v="0"/>
    <n v="0"/>
    <n v="0"/>
    <n v="0"/>
    <n v="0"/>
    <n v="0"/>
    <n v="0"/>
    <n v="0"/>
    <n v="0"/>
    <n v="0"/>
    <n v="0"/>
    <n v="0"/>
    <m/>
    <n v="0"/>
    <n v="0"/>
    <n v="0"/>
    <n v="0"/>
    <n v="0"/>
    <x v="0"/>
    <m/>
    <s v="No root cause"/>
    <s v="No root cause"/>
    <s v="No root cause"/>
    <x v="3"/>
    <s v=""/>
    <s v="LIT_646"/>
    <m/>
    <s v=""/>
  </r>
  <r>
    <s v="CTN"/>
    <s v="LIT_003"/>
    <s v="Douala"/>
    <s v="CAMUSAT"/>
    <s v="Good Grid 100%"/>
    <s v="LITTORAL"/>
    <s v="Douala"/>
    <s v="ZTE"/>
    <n v="0"/>
    <n v="0"/>
    <n v="0"/>
    <n v="0"/>
    <n v="0"/>
    <n v="0"/>
    <n v="0"/>
    <n v="0"/>
    <n v="0"/>
    <n v="0"/>
    <n v="0"/>
    <n v="0"/>
    <n v="0"/>
    <n v="0"/>
    <n v="0"/>
    <n v="0"/>
    <n v="0"/>
    <n v="0"/>
    <n v="0"/>
    <n v="0"/>
    <n v="0"/>
    <n v="0"/>
    <n v="0"/>
    <n v="0"/>
    <m/>
    <n v="0"/>
    <n v="0"/>
    <n v="0"/>
    <n v="0"/>
    <n v="0"/>
    <x v="0"/>
    <m/>
    <s v="No root cause"/>
    <s v="No root cause"/>
    <s v="No root cause"/>
    <x v="3"/>
    <s v=""/>
    <s v="LIT_003"/>
    <m/>
    <s v=""/>
  </r>
  <r>
    <s v="Kapanyaye-IHS"/>
    <s v="NRD_109"/>
    <s v="NORD"/>
    <s v="IHS"/>
    <s v="Solar-Gen"/>
    <s v="NORD"/>
    <s v="Kapanyaye"/>
    <s v="NOKIA"/>
    <n v="0"/>
    <n v="0"/>
    <n v="0"/>
    <n v="0"/>
    <n v="0"/>
    <n v="0"/>
    <n v="0"/>
    <n v="0"/>
    <n v="0"/>
    <n v="0"/>
    <n v="0"/>
    <n v="0"/>
    <n v="2.2551924884225978E-2"/>
    <n v="0"/>
    <n v="0"/>
    <n v="0"/>
    <n v="0"/>
    <n v="0"/>
    <n v="0"/>
    <n v="0"/>
    <n v="0"/>
    <n v="0"/>
    <n v="0"/>
    <n v="0"/>
    <m/>
    <n v="0"/>
    <n v="0"/>
    <n v="0"/>
    <n v="0"/>
    <n v="0"/>
    <x v="0"/>
    <m/>
    <s v="No root cause"/>
    <s v="No root cause"/>
    <s v="No root cause"/>
    <x v="3"/>
    <s v="(05-10-2026 ticket): INC-20260510-00014387...Others"/>
    <s v="NRD_109"/>
    <m/>
    <s v=""/>
  </r>
  <r>
    <s v="Ndogbat"/>
    <s v="LIT_372"/>
    <s v="Douala"/>
    <s v="IHS"/>
    <s v="Grid-Lithium"/>
    <s v="LITTORAL"/>
    <s v="Douala"/>
    <s v="ZTE"/>
    <n v="0"/>
    <n v="0"/>
    <n v="0"/>
    <n v="0"/>
    <n v="0"/>
    <n v="0"/>
    <n v="0"/>
    <n v="0"/>
    <n v="6.581143899119074E-2"/>
    <n v="0"/>
    <n v="0"/>
    <n v="0"/>
    <n v="0"/>
    <n v="0"/>
    <n v="0"/>
    <n v="0"/>
    <n v="0"/>
    <n v="0"/>
    <n v="0"/>
    <n v="0"/>
    <n v="0"/>
    <n v="0"/>
    <n v="0"/>
    <n v="0"/>
    <m/>
    <n v="0"/>
    <n v="0"/>
    <n v="0"/>
    <n v="0"/>
    <n v="0"/>
    <x v="0"/>
    <m/>
    <s v="No root cause"/>
    <s v="No root cause"/>
    <s v="No root cause"/>
    <x v="3"/>
    <s v=""/>
    <s v="LIT_372"/>
    <m/>
    <s v=""/>
  </r>
  <r>
    <s v="La-Rose"/>
    <s v="LIT_009"/>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09"/>
    <m/>
    <s v=""/>
  </r>
  <r>
    <s v="Bsadi-Hopital"/>
    <s v="LIT_44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46"/>
    <m/>
    <s v=""/>
  </r>
  <r>
    <s v="Minisite-Elig-Edzoa"/>
    <s v="CTR_684"/>
    <s v="Yaounde"/>
    <s v="CAMUSAT"/>
    <s v="Good Grid no GE - 8h"/>
    <s v="CENTRE"/>
    <s v="Yaounde"/>
    <s v="ZTE"/>
    <n v="0"/>
    <n v="0"/>
    <n v="0"/>
    <n v="0"/>
    <n v="0"/>
    <n v="0"/>
    <n v="0"/>
    <n v="0"/>
    <n v="0"/>
    <n v="0"/>
    <n v="0"/>
    <n v="0"/>
    <n v="0"/>
    <n v="0"/>
    <n v="0"/>
    <n v="0"/>
    <n v="0"/>
    <n v="0"/>
    <n v="0"/>
    <n v="0"/>
    <n v="0"/>
    <n v="0"/>
    <n v="0"/>
    <n v="0"/>
    <m/>
    <n v="0"/>
    <n v="0"/>
    <n v="0"/>
    <n v="0"/>
    <n v="0"/>
    <x v="0"/>
    <m/>
    <s v="No root cause"/>
    <s v="No root cause"/>
    <s v="No root cause"/>
    <x v="3"/>
    <s v=""/>
    <s v="CTR_684"/>
    <m/>
    <s v=""/>
  </r>
  <r>
    <s v="Bamenda-CRTV"/>
    <s v="NRO_008"/>
    <s v="NORD-OUEST"/>
    <s v="CAMUSAT"/>
    <s v="Good Grid + GE"/>
    <s v="NORD-OUEST"/>
    <s v="Bamenda"/>
    <s v="Huawei"/>
    <n v="0"/>
    <n v="0"/>
    <n v="0"/>
    <n v="0"/>
    <n v="0"/>
    <n v="0"/>
    <n v="0"/>
    <n v="0"/>
    <n v="0"/>
    <n v="0"/>
    <n v="0"/>
    <n v="0"/>
    <n v="0"/>
    <n v="0"/>
    <n v="0"/>
    <n v="0"/>
    <n v="0"/>
    <n v="0.42486723567700524"/>
    <n v="0"/>
    <n v="0"/>
    <n v="0"/>
    <n v="0"/>
    <n v="0"/>
    <n v="0"/>
    <m/>
    <n v="0"/>
    <n v="0"/>
    <n v="0"/>
    <n v="0"/>
    <n v="0"/>
    <x v="0"/>
    <m/>
    <s v="No root cause"/>
    <s v="No root cause"/>
    <s v="No root cause"/>
    <x v="3"/>
    <s v=""/>
    <s v="NRO_008"/>
    <m/>
    <s v=""/>
  </r>
  <r>
    <s v="PK10-Plateau"/>
    <s v="LIT_223"/>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23"/>
    <m/>
    <s v=""/>
  </r>
  <r>
    <s v="Sokelle-IHS"/>
    <s v="LIT_506"/>
    <s v="LITTORAL"/>
    <s v="IHS"/>
    <s v="Gen Only"/>
    <s v="LITTORAL"/>
    <s v="Sokelle"/>
    <s v="ZTE"/>
    <n v="0"/>
    <n v="0"/>
    <n v="0"/>
    <n v="0"/>
    <n v="0"/>
    <n v="0"/>
    <n v="0"/>
    <n v="0"/>
    <n v="0"/>
    <n v="0"/>
    <n v="0"/>
    <n v="0"/>
    <n v="0"/>
    <n v="0"/>
    <n v="0"/>
    <n v="0"/>
    <n v="0"/>
    <n v="0"/>
    <n v="0"/>
    <n v="0"/>
    <n v="0"/>
    <n v="0"/>
    <n v="0"/>
    <n v="0"/>
    <m/>
    <n v="0"/>
    <n v="0"/>
    <n v="0"/>
    <n v="0"/>
    <n v="0"/>
    <x v="0"/>
    <m/>
    <s v="Fiber AOF"/>
    <s v="TX ISSUE"/>
    <s v="fiber AOF"/>
    <x v="1"/>
    <s v="(05-10-2026 cells nokia):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This is new occurence Faulty FXED to be be replaced/Spare part request ongoing New Plan Date: 12/05/2026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m/>
    <s v=""/>
  </r>
  <r>
    <s v="Ebolowa-NewBell"/>
    <s v="SUD_262"/>
    <s v="CENTRE"/>
    <s v="IHS"/>
    <s v="Grid-Gen"/>
    <s v="SUD"/>
    <s v="Ebolowa"/>
    <s v="ZTE"/>
    <n v="0"/>
    <n v="0"/>
    <n v="0"/>
    <n v="0"/>
    <n v="0"/>
    <n v="0"/>
    <n v="0"/>
    <n v="0"/>
    <n v="0"/>
    <n v="0"/>
    <n v="0"/>
    <n v="0"/>
    <n v="0"/>
    <n v="0"/>
    <n v="0"/>
    <n v="0"/>
    <n v="0"/>
    <n v="0"/>
    <n v="0"/>
    <n v="0"/>
    <n v="0"/>
    <n v="0"/>
    <n v="0"/>
    <n v="0"/>
    <m/>
    <n v="0"/>
    <n v="0"/>
    <n v="0"/>
    <n v="0"/>
    <n v="0"/>
    <x v="0"/>
    <m/>
    <s v="No root cause"/>
    <s v="No root cause"/>
    <s v="No root cause"/>
    <x v="3"/>
    <s v=""/>
    <s v="SUD_262"/>
    <m/>
    <s v=""/>
  </r>
  <r>
    <s v="Song-Mahop"/>
    <s v="LIT_30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00"/>
    <m/>
    <s v=""/>
  </r>
  <r>
    <s v="Ngoung"/>
    <s v="CTR_115"/>
    <s v="CENTRE"/>
    <s v="IHS"/>
    <s v="Grid-Gen"/>
    <s v="CENTRE"/>
    <s v="Ngoung"/>
    <s v="ZTE"/>
    <n v="0"/>
    <n v="0"/>
    <n v="0"/>
    <n v="0"/>
    <n v="0"/>
    <n v="0"/>
    <n v="0"/>
    <n v="0"/>
    <n v="0"/>
    <n v="0"/>
    <n v="0"/>
    <n v="0"/>
    <n v="0"/>
    <n v="0"/>
    <n v="0"/>
    <n v="0"/>
    <n v="0"/>
    <n v="0"/>
    <n v="0"/>
    <n v="0"/>
    <n v="0"/>
    <n v="0"/>
    <n v="0"/>
    <n v="0"/>
    <m/>
    <n v="0"/>
    <n v="0"/>
    <n v="0"/>
    <n v="0"/>
    <n v="0"/>
    <x v="0"/>
    <m/>
    <s v="No root cause"/>
    <s v="No root cause"/>
    <s v="No root cause"/>
    <x v="3"/>
    <s v=""/>
    <s v="CTR_115"/>
    <m/>
    <s v=""/>
  </r>
  <r>
    <s v="Bantoum-II-IHS"/>
    <s v="OST_301"/>
    <s v="OUEST"/>
    <s v="IHS"/>
    <s v="Grid-Gen"/>
    <s v="OUEST"/>
    <s v="Bantoum"/>
    <s v="Huawei"/>
    <n v="0"/>
    <n v="0"/>
    <n v="0"/>
    <n v="0"/>
    <n v="0"/>
    <n v="0"/>
    <n v="0"/>
    <n v="0"/>
    <n v="0"/>
    <n v="0"/>
    <n v="0"/>
    <n v="0"/>
    <n v="0"/>
    <n v="0"/>
    <n v="0"/>
    <n v="0"/>
    <n v="0"/>
    <n v="0"/>
    <n v="0"/>
    <n v="0"/>
    <n v="0"/>
    <n v="0"/>
    <n v="0"/>
    <n v="0"/>
    <m/>
    <n v="0"/>
    <n v="0"/>
    <n v="0"/>
    <n v="0"/>
    <n v="0"/>
    <x v="0"/>
    <m/>
    <s v="No root cause"/>
    <s v="No root cause"/>
    <s v="No root cause"/>
    <x v="3"/>
    <s v=""/>
    <s v="OST_301"/>
    <m/>
    <s v=""/>
  </r>
  <r>
    <s v="Bamendjing-MTN-IHS"/>
    <s v="OST_221"/>
    <s v="OUEST"/>
    <s v="IHS"/>
    <s v="Grid-Gen"/>
    <s v="OUEST"/>
    <s v="Bamendjing"/>
    <s v="Huawei"/>
    <n v="0"/>
    <n v="0"/>
    <n v="0"/>
    <n v="0"/>
    <n v="0"/>
    <n v="0"/>
    <n v="0"/>
    <n v="0"/>
    <n v="0"/>
    <n v="0"/>
    <n v="0"/>
    <n v="0"/>
    <n v="0"/>
    <n v="0"/>
    <n v="0"/>
    <n v="0"/>
    <n v="0"/>
    <n v="0"/>
    <n v="0"/>
    <n v="0"/>
    <n v="0"/>
    <n v="0"/>
    <n v="0"/>
    <n v="0"/>
    <m/>
    <n v="0"/>
    <n v="0"/>
    <n v="0"/>
    <n v="0"/>
    <n v="0"/>
    <x v="0"/>
    <m/>
    <s v="No root cause"/>
    <s v="No root cause"/>
    <s v="No root cause"/>
    <x v="3"/>
    <s v=""/>
    <s v="OST_221"/>
    <m/>
    <s v=""/>
  </r>
  <r>
    <s v="Bandjoun-Marche-Hiala"/>
    <s v="OST_276"/>
    <s v="OUEST"/>
    <s v="CAMUSAT"/>
    <s v="Medium Grid + GE"/>
    <s v="OUEST"/>
    <s v="Bandjoun"/>
    <s v="Huawei"/>
    <n v="0"/>
    <n v="0"/>
    <n v="0"/>
    <n v="0"/>
    <n v="0"/>
    <n v="0"/>
    <n v="0"/>
    <n v="0"/>
    <n v="0"/>
    <n v="0"/>
    <n v="0"/>
    <n v="0"/>
    <n v="0"/>
    <n v="0"/>
    <n v="0"/>
    <n v="0"/>
    <n v="0"/>
    <n v="0"/>
    <n v="0"/>
    <n v="0"/>
    <n v="0"/>
    <n v="0"/>
    <n v="0"/>
    <n v="0"/>
    <m/>
    <n v="0"/>
    <n v="0"/>
    <n v="0"/>
    <n v="0"/>
    <n v="0"/>
    <x v="0"/>
    <m/>
    <s v="No root cause"/>
    <s v="No root cause"/>
    <s v="No root cause"/>
    <x v="3"/>
    <s v=""/>
    <s v="OST_276"/>
    <m/>
    <s v=""/>
  </r>
  <r>
    <s v="Boga-Mahole"/>
    <s v="CTR_234"/>
    <s v="CENTRE"/>
    <s v="IHS"/>
    <s v="Grid-Gen"/>
    <s v="CENTRE"/>
    <s v="Boga-Mahole"/>
    <s v="ZTE"/>
    <n v="0"/>
    <n v="0"/>
    <n v="0"/>
    <n v="0"/>
    <n v="0"/>
    <n v="0"/>
    <n v="0"/>
    <n v="0"/>
    <n v="0"/>
    <n v="0"/>
    <n v="0"/>
    <n v="0"/>
    <n v="0"/>
    <n v="0"/>
    <n v="0"/>
    <n v="0"/>
    <n v="0"/>
    <n v="0"/>
    <n v="0"/>
    <n v="0"/>
    <n v="0"/>
    <n v="0"/>
    <n v="0"/>
    <n v="0"/>
    <m/>
    <n v="0"/>
    <n v="0"/>
    <n v="0"/>
    <n v="0"/>
    <n v="0"/>
    <x v="0"/>
    <m/>
    <s v="No root cause"/>
    <s v="No root cause"/>
    <s v="No root cause"/>
    <x v="3"/>
    <s v=""/>
    <s v="CTR_234"/>
    <m/>
    <s v=""/>
  </r>
  <r>
    <s v="Jabane"/>
    <s v="SUO_173"/>
    <s v="SUD-OUEST"/>
    <s v="CAMUSAT"/>
    <s v="Good Grid no GE - 8h"/>
    <s v="SUD-OUEST"/>
    <s v="Jabane"/>
    <s v="NOKIA"/>
    <n v="0"/>
    <n v="0"/>
    <n v="0"/>
    <n v="0"/>
    <n v="0"/>
    <n v="0"/>
    <n v="0"/>
    <n v="0"/>
    <n v="0"/>
    <n v="0"/>
    <n v="0"/>
    <n v="0"/>
    <n v="0"/>
    <n v="0"/>
    <n v="0"/>
    <n v="0"/>
    <n v="0"/>
    <n v="0"/>
    <n v="0"/>
    <n v="0"/>
    <n v="0"/>
    <n v="0"/>
    <n v="0"/>
    <n v="0"/>
    <m/>
    <n v="0"/>
    <n v="0"/>
    <n v="0"/>
    <n v="0"/>
    <n v="0"/>
    <x v="0"/>
    <m/>
    <s v="ACCESS-ISSUE"/>
    <s v="ACCESS-ISSUE"/>
    <s v="ACCESS-ISSUE"/>
    <x v="6"/>
    <s v="(05-10-2026 groupw whatsapp incident):SUO_173_H_Jabane: Probable arrêt volontaire des equipements par le bir   || (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m/>
    <s v=""/>
  </r>
  <r>
    <s v="Oyack-Lycee"/>
    <s v="LIT_299"/>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99"/>
    <m/>
    <s v=""/>
  </r>
  <r>
    <s v="PK13-II"/>
    <s v="LIT_448"/>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48"/>
    <m/>
    <s v=""/>
  </r>
  <r>
    <s v="PK17-University-IHS"/>
    <s v="LIT_234"/>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34"/>
    <m/>
    <s v=""/>
  </r>
  <r>
    <s v="Emene-City"/>
    <s v="LIT_384"/>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84"/>
    <m/>
    <s v=""/>
  </r>
  <r>
    <s v="Logpom-Denver-City"/>
    <s v="LIT_44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40"/>
    <m/>
    <s v=""/>
  </r>
  <r>
    <s v="Logbessou-II"/>
    <s v="LIT_669"/>
    <s v="Douala"/>
    <s v="CAMUSAT"/>
    <s v="Good Grid + GE"/>
    <s v="LITTORAL"/>
    <s v="Douala"/>
    <s v="ZTE"/>
    <n v="0"/>
    <n v="0"/>
    <n v="0"/>
    <n v="0"/>
    <n v="0"/>
    <n v="0"/>
    <n v="0"/>
    <n v="0"/>
    <n v="0"/>
    <n v="0"/>
    <n v="0"/>
    <n v="0"/>
    <n v="0"/>
    <n v="0"/>
    <n v="0"/>
    <n v="0"/>
    <n v="0"/>
    <n v="0"/>
    <n v="0"/>
    <n v="0"/>
    <n v="0"/>
    <n v="0"/>
    <n v="0"/>
    <n v="0"/>
    <m/>
    <n v="0"/>
    <n v="0"/>
    <n v="0"/>
    <n v="0"/>
    <n v="0"/>
    <x v="0"/>
    <m/>
    <s v="No root cause"/>
    <s v="No root cause"/>
    <s v="No root cause"/>
    <x v="3"/>
    <s v=""/>
    <s v="LIT_669"/>
    <m/>
    <s v=""/>
  </r>
  <r>
    <s v="NR-PK5"/>
    <s v="LIT_09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96"/>
    <m/>
    <s v=""/>
  </r>
  <r>
    <s v="Ambam"/>
    <s v="CTR_394"/>
    <s v="CENTRE"/>
    <s v="IHS"/>
    <s v="Grid-Gen"/>
    <s v="CENTRE"/>
    <s v="Ambam"/>
    <s v="ZTE"/>
    <n v="0"/>
    <n v="0"/>
    <n v="0"/>
    <n v="0"/>
    <n v="0"/>
    <n v="0"/>
    <n v="0"/>
    <n v="0"/>
    <n v="0"/>
    <n v="0"/>
    <n v="0"/>
    <n v="0"/>
    <n v="0"/>
    <n v="0"/>
    <n v="0"/>
    <n v="0"/>
    <n v="0"/>
    <n v="0"/>
    <n v="0"/>
    <n v="0"/>
    <n v="0"/>
    <n v="0"/>
    <n v="0"/>
    <n v="0"/>
    <m/>
    <n v="0"/>
    <n v="0"/>
    <n v="0"/>
    <n v="0"/>
    <n v="0"/>
    <x v="0"/>
    <m/>
    <s v="IHS"/>
    <s v="POWER ISSUE"/>
    <s v="Defaut GE &amp; Power Cabinet"/>
    <x v="0"/>
    <s v="(05-10-2026 cells zte): 09/04/2026 : Power issue || Mail sent to Camusat"/>
    <s v="CTR_394"/>
    <m/>
    <s v=""/>
  </r>
  <r>
    <s v="Nomayos-IHS"/>
    <s v="CTR_527"/>
    <s v="CENTRE"/>
    <s v="IHS"/>
    <s v="Grid-Gen"/>
    <s v="CENTRE"/>
    <s v="Nomayos"/>
    <s v="ZTE"/>
    <n v="0"/>
    <n v="0"/>
    <n v="0"/>
    <n v="0"/>
    <n v="0"/>
    <n v="0"/>
    <n v="0"/>
    <n v="0"/>
    <n v="0"/>
    <n v="0"/>
    <n v="0"/>
    <n v="0"/>
    <n v="0"/>
    <n v="0"/>
    <n v="0"/>
    <n v="0"/>
    <n v="0"/>
    <n v="0"/>
    <n v="0"/>
    <n v="0"/>
    <n v="0"/>
    <n v="0"/>
    <n v="0"/>
    <n v="0"/>
    <m/>
    <n v="0"/>
    <n v="0"/>
    <n v="0"/>
    <n v="0"/>
    <n v="0"/>
    <x v="0"/>
    <m/>
    <s v="No root cause"/>
    <s v="No root cause"/>
    <s v="No root cause"/>
    <x v="3"/>
    <s v=""/>
    <s v="CTR_527"/>
    <m/>
    <s v=""/>
  </r>
  <r>
    <s v="Koutaba-IHS"/>
    <s v="OST_138"/>
    <s v="OUEST"/>
    <s v="IHS"/>
    <s v="Grid-Gen"/>
    <s v="OUEST"/>
    <s v="Koutaba"/>
    <s v="Huawei"/>
    <n v="0"/>
    <n v="0"/>
    <n v="0"/>
    <n v="0"/>
    <n v="0"/>
    <n v="0"/>
    <n v="0"/>
    <n v="0"/>
    <n v="0"/>
    <n v="0"/>
    <n v="0"/>
    <n v="0"/>
    <n v="0"/>
    <n v="0"/>
    <n v="0"/>
    <n v="0"/>
    <n v="0"/>
    <n v="0"/>
    <n v="0"/>
    <n v="0"/>
    <n v="0"/>
    <n v="0"/>
    <n v="0"/>
    <n v="0"/>
    <m/>
    <n v="0"/>
    <n v="0"/>
    <n v="0"/>
    <n v="0"/>
    <n v="0"/>
    <x v="0"/>
    <m/>
    <s v="No root cause"/>
    <s v="No root cause"/>
    <s v="No root cause"/>
    <x v="3"/>
    <s v=""/>
    <s v="OST_138"/>
    <m/>
    <s v=""/>
  </r>
  <r>
    <s v="Bfsam-Tougang-EEC"/>
    <s v="OST_077"/>
    <s v="Bafoussam"/>
    <s v="IHS"/>
    <s v="Grid-Gen"/>
    <s v="OUEST"/>
    <s v="Bafoussam"/>
    <s v="Huawei"/>
    <n v="0"/>
    <n v="0"/>
    <n v="0"/>
    <n v="0"/>
    <n v="0"/>
    <n v="0"/>
    <n v="0"/>
    <n v="0"/>
    <n v="0"/>
    <n v="0"/>
    <n v="0"/>
    <n v="0"/>
    <n v="0"/>
    <n v="0"/>
    <n v="0"/>
    <n v="0"/>
    <n v="0"/>
    <n v="0"/>
    <n v="0"/>
    <n v="0"/>
    <n v="0"/>
    <n v="0"/>
    <n v="0"/>
    <n v="0"/>
    <m/>
    <n v="0"/>
    <n v="0"/>
    <n v="0"/>
    <n v="0"/>
    <n v="0"/>
    <x v="0"/>
    <m/>
    <s v="No root cause"/>
    <s v="No root cause"/>
    <s v="No root cause"/>
    <x v="3"/>
    <s v=""/>
    <s v="OST_077"/>
    <m/>
    <s v=""/>
  </r>
  <r>
    <s v="Bamendjing-IHS"/>
    <s v="OST_030"/>
    <s v="OUEST"/>
    <s v="IHS"/>
    <s v="Grid-Hybrid-Gen"/>
    <s v="OUEST"/>
    <s v="Bamendjing"/>
    <s v="Huawei"/>
    <n v="0"/>
    <n v="0"/>
    <n v="0"/>
    <n v="0"/>
    <n v="0"/>
    <n v="0"/>
    <n v="0"/>
    <n v="0"/>
    <n v="0"/>
    <n v="0"/>
    <n v="0"/>
    <n v="0"/>
    <n v="0"/>
    <n v="0"/>
    <n v="0"/>
    <n v="0"/>
    <n v="0"/>
    <n v="0"/>
    <n v="0"/>
    <n v="0"/>
    <n v="0"/>
    <n v="0"/>
    <n v="0"/>
    <n v="0"/>
    <m/>
    <n v="0"/>
    <n v="0"/>
    <n v="0"/>
    <n v="0"/>
    <n v="0"/>
    <x v="0"/>
    <m/>
    <s v="No root cause"/>
    <s v="No root cause"/>
    <s v="No root cause"/>
    <x v="3"/>
    <s v=""/>
    <s v="OST_030"/>
    <m/>
    <s v=""/>
  </r>
  <r>
    <s v="Bamendou"/>
    <s v="OST_056"/>
    <s v="OUEST"/>
    <s v="IHS"/>
    <s v="Grid-Gen"/>
    <s v="OUEST"/>
    <s v="Bamendou"/>
    <s v="Huawei"/>
    <n v="0"/>
    <n v="0"/>
    <n v="0"/>
    <n v="0"/>
    <n v="0"/>
    <n v="0"/>
    <n v="0"/>
    <n v="0"/>
    <n v="0"/>
    <n v="0"/>
    <n v="0"/>
    <n v="0"/>
    <n v="0"/>
    <n v="0"/>
    <n v="0"/>
    <n v="0"/>
    <n v="0"/>
    <n v="0"/>
    <n v="0"/>
    <n v="0"/>
    <n v="0"/>
    <n v="0"/>
    <n v="0"/>
    <n v="0"/>
    <m/>
    <n v="0"/>
    <n v="0"/>
    <n v="0"/>
    <n v="0"/>
    <n v="0"/>
    <x v="0"/>
    <m/>
    <s v="No root cause"/>
    <s v="No root cause"/>
    <s v="No root cause"/>
    <x v="3"/>
    <s v=""/>
    <s v="OST_056"/>
    <m/>
    <s v=""/>
  </r>
  <r>
    <s v="Yoke"/>
    <s v="SUO_070"/>
    <s v="SUD-OUEST"/>
    <s v="IHS"/>
    <m/>
    <s v="SUD-OUEST"/>
    <s v="Yoke"/>
    <s v="Huawei"/>
    <n v="0"/>
    <n v="0"/>
    <n v="0"/>
    <n v="0"/>
    <n v="0"/>
    <n v="0"/>
    <n v="0"/>
    <n v="0"/>
    <n v="0"/>
    <n v="0"/>
    <n v="0"/>
    <n v="0"/>
    <n v="0"/>
    <n v="0"/>
    <n v="0"/>
    <n v="0"/>
    <n v="0"/>
    <n v="0"/>
    <n v="0"/>
    <n v="0"/>
    <n v="0"/>
    <n v="0"/>
    <n v="0"/>
    <n v="0"/>
    <m/>
    <n v="0"/>
    <n v="0"/>
    <n v="0"/>
    <n v="0"/>
    <n v="0"/>
    <x v="0"/>
    <m/>
    <s v="No root cause"/>
    <s v="No root cause"/>
    <s v="No root cause"/>
    <x v="3"/>
    <s v=""/>
    <s v="SUO_070"/>
    <m/>
    <s v=""/>
  </r>
  <r>
    <s v="Malanden"/>
    <s v="OST_275"/>
    <s v="OUEST"/>
    <s v="CAMUSAT"/>
    <s v="Hybrid Solar - S3"/>
    <s v="OUEST"/>
    <s v="Malanden"/>
    <s v="Huawei"/>
    <n v="0"/>
    <n v="0"/>
    <n v="0"/>
    <n v="0"/>
    <n v="0"/>
    <n v="0"/>
    <n v="0"/>
    <n v="0"/>
    <n v="0"/>
    <n v="0"/>
    <n v="0"/>
    <n v="0"/>
    <n v="0"/>
    <n v="0"/>
    <n v="0"/>
    <n v="0"/>
    <n v="0"/>
    <n v="0"/>
    <n v="0"/>
    <n v="0"/>
    <n v="0"/>
    <n v="0"/>
    <n v="0"/>
    <n v="0"/>
    <m/>
    <n v="0"/>
    <n v="0"/>
    <n v="0"/>
    <n v="0"/>
    <n v="0"/>
    <x v="0"/>
    <m/>
    <s v="No root cause"/>
    <s v="No root cause"/>
    <s v="No root cause"/>
    <x v="3"/>
    <s v=""/>
    <s v="OST_275"/>
    <m/>
    <s v=""/>
  </r>
  <r>
    <s v="Tongo-IHS"/>
    <s v="NRD_112"/>
    <s v="NORD"/>
    <s v="IHS"/>
    <s v="Hybrid-Gen"/>
    <s v="NORD"/>
    <s v="Tongo"/>
    <s v="Huawei"/>
    <n v="0"/>
    <n v="0"/>
    <n v="0"/>
    <n v="0"/>
    <n v="0"/>
    <n v="0"/>
    <n v="0"/>
    <n v="0"/>
    <n v="0"/>
    <n v="0"/>
    <n v="0"/>
    <n v="0"/>
    <n v="0"/>
    <n v="0"/>
    <n v="0"/>
    <n v="0"/>
    <n v="0"/>
    <n v="0"/>
    <n v="0"/>
    <n v="0"/>
    <n v="0"/>
    <n v="0"/>
    <n v="0"/>
    <n v="0"/>
    <m/>
    <n v="0"/>
    <n v="0"/>
    <n v="0"/>
    <n v="0"/>
    <n v="0"/>
    <x v="0"/>
    <m/>
    <s v="No root cause"/>
    <s v="No root cause"/>
    <s v="No root cause"/>
    <x v="3"/>
    <s v=""/>
    <s v="NRD_112"/>
    <m/>
    <s v=""/>
  </r>
  <r>
    <s v="Koupa-Matapit-IHS"/>
    <s v="OST_209"/>
    <s v="OUEST"/>
    <s v="IHS"/>
    <s v="Hybrid-Gen"/>
    <s v="OUEST"/>
    <s v="Koupa-Matapit"/>
    <s v="Huawei"/>
    <n v="0"/>
    <n v="0"/>
    <n v="0"/>
    <n v="0"/>
    <n v="0"/>
    <n v="0"/>
    <n v="0"/>
    <n v="0"/>
    <n v="0"/>
    <n v="0"/>
    <n v="0"/>
    <n v="0"/>
    <n v="0"/>
    <n v="0"/>
    <n v="0"/>
    <n v="0"/>
    <n v="0"/>
    <n v="0"/>
    <n v="0"/>
    <n v="0"/>
    <n v="0"/>
    <n v="0"/>
    <n v="0"/>
    <n v="0"/>
    <m/>
    <n v="0"/>
    <n v="0"/>
    <n v="0"/>
    <n v="0"/>
    <n v="0"/>
    <x v="0"/>
    <m/>
    <s v="No root cause"/>
    <s v="No root cause"/>
    <s v="No root cause"/>
    <x v="3"/>
    <s v=""/>
    <s v="OST_209"/>
    <m/>
    <s v=""/>
  </r>
  <r>
    <s v="Bandja"/>
    <s v="OST_022"/>
    <s v="OUEST"/>
    <s v="IHS"/>
    <s v="Grid-Gen"/>
    <s v="OUEST"/>
    <s v="Bandja"/>
    <s v="Huawei"/>
    <n v="0"/>
    <n v="0"/>
    <n v="0"/>
    <n v="0"/>
    <n v="0"/>
    <n v="0"/>
    <n v="0"/>
    <n v="0"/>
    <n v="0"/>
    <n v="0"/>
    <n v="0"/>
    <n v="0"/>
    <n v="0"/>
    <n v="0"/>
    <n v="0"/>
    <n v="0"/>
    <n v="0"/>
    <n v="0"/>
    <n v="0"/>
    <n v="0"/>
    <n v="0"/>
    <n v="0"/>
    <n v="0"/>
    <n v="0"/>
    <m/>
    <n v="0"/>
    <n v="0"/>
    <n v="0"/>
    <n v="0"/>
    <n v="0"/>
    <x v="0"/>
    <m/>
    <s v="No root cause"/>
    <s v="No root cause"/>
    <s v="No root cause"/>
    <x v="3"/>
    <s v=""/>
    <s v="OST_022"/>
    <m/>
    <s v=""/>
  </r>
  <r>
    <s v="Dizangue"/>
    <s v="LIT_113"/>
    <s v="LITTORAL"/>
    <s v="IHS"/>
    <s v="Grid-Gen"/>
    <s v="LITTORAL"/>
    <s v="Dizangue"/>
    <s v="ZTE"/>
    <n v="0"/>
    <n v="0"/>
    <n v="0"/>
    <n v="0"/>
    <n v="0"/>
    <n v="0"/>
    <n v="0"/>
    <n v="0"/>
    <n v="0"/>
    <n v="0"/>
    <n v="0"/>
    <n v="0"/>
    <n v="0"/>
    <n v="0"/>
    <n v="0"/>
    <n v="0"/>
    <n v="0"/>
    <n v="0"/>
    <n v="0"/>
    <n v="0"/>
    <n v="0"/>
    <n v="0"/>
    <n v="0"/>
    <n v="0"/>
    <m/>
    <n v="0"/>
    <n v="0"/>
    <n v="0"/>
    <n v="0"/>
    <n v="0"/>
    <x v="0"/>
    <m/>
    <s v="No root cause"/>
    <s v="No root cause"/>
    <s v="No root cause"/>
    <x v="3"/>
    <s v=""/>
    <s v="LIT_113"/>
    <m/>
    <s v=""/>
  </r>
  <r>
    <s v="Nsimalene-Yemwak"/>
    <s v="SUD_122"/>
    <s v="CENTRE"/>
    <s v="CAMUSAT"/>
    <s v="Hybrid Solar - S3"/>
    <s v="SUD"/>
    <s v="Nsimalene-Yemwak"/>
    <s v="ZTE"/>
    <n v="0"/>
    <n v="0"/>
    <n v="0"/>
    <n v="0"/>
    <n v="0"/>
    <n v="0"/>
    <n v="0"/>
    <n v="0"/>
    <n v="0"/>
    <n v="0"/>
    <n v="0"/>
    <n v="0"/>
    <n v="0"/>
    <n v="0"/>
    <n v="0"/>
    <n v="0"/>
    <n v="0"/>
    <n v="0"/>
    <n v="0"/>
    <n v="0"/>
    <n v="0"/>
    <n v="0"/>
    <n v="0"/>
    <n v="0"/>
    <m/>
    <n v="0"/>
    <n v="0"/>
    <n v="0"/>
    <n v="0"/>
    <n v="0"/>
    <x v="0"/>
    <m/>
    <s v="ENVTECH"/>
    <s v="ENVTECH"/>
    <s v="Sites strategiques, MLL, Pylone, etc."/>
    <x v="0"/>
    <s v="(05-10-2026 cells zte): 09/05/2026 : Intervention prevu pour ce jour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m/>
    <s v=""/>
  </r>
  <r>
    <s v="Akom-II-IHS"/>
    <s v="SUD_054"/>
    <s v="CENTRE"/>
    <s v="IHS"/>
    <s v="Gen-Lithium"/>
    <s v="SUD"/>
    <s v="Akom II"/>
    <s v="ZTE"/>
    <n v="0"/>
    <n v="0"/>
    <n v="0"/>
    <n v="0"/>
    <n v="0"/>
    <n v="0"/>
    <n v="0"/>
    <n v="0"/>
    <n v="0"/>
    <n v="0"/>
    <n v="0"/>
    <n v="0"/>
    <n v="0"/>
    <n v="0"/>
    <n v="0"/>
    <n v="0"/>
    <n v="0"/>
    <n v="0"/>
    <n v="0"/>
    <n v="0"/>
    <n v="0"/>
    <n v="0"/>
    <n v="0"/>
    <n v="0"/>
    <m/>
    <n v="0"/>
    <n v="0"/>
    <n v="0"/>
    <n v="0"/>
    <n v="0"/>
    <x v="0"/>
    <m/>
    <s v="BSS"/>
    <s v="RAN ISSUE"/>
    <s v="BSS Hardware issue"/>
    <x v="1"/>
    <s v="(05-10-2026 cells zte): 09/05/2026 : Check and clean RRU 61 port 11||FME Fabrice activer  ||..;..;(05-10-2026 cells zte): 09/05/2026 : Check and clean RRU 61 port 11||FME Fabrice activer  ||"/>
    <s v="SUD_054"/>
    <m/>
    <s v=""/>
  </r>
  <r>
    <s v="Manjo-PHP"/>
    <s v="LIT_592"/>
    <s v="LITTORAL"/>
    <s v="CAMUSAT"/>
    <s v="Good Grid no GE - 8h"/>
    <s v="LITTORAL"/>
    <s v="Manjo"/>
    <s v="ZTE"/>
    <n v="0"/>
    <n v="0"/>
    <n v="0"/>
    <n v="0"/>
    <n v="0"/>
    <n v="0"/>
    <n v="0"/>
    <n v="0"/>
    <n v="0"/>
    <n v="0"/>
    <n v="0"/>
    <n v="0"/>
    <n v="0"/>
    <n v="0"/>
    <n v="0"/>
    <n v="0"/>
    <n v="0"/>
    <n v="0"/>
    <n v="0"/>
    <n v="0"/>
    <n v="0"/>
    <n v="0"/>
    <n v="0"/>
    <n v="0"/>
    <m/>
    <n v="0"/>
    <n v="0"/>
    <n v="0"/>
    <n v="0"/>
    <n v="0"/>
    <x v="0"/>
    <m/>
    <s v="No root cause"/>
    <s v="No root cause"/>
    <s v="No root cause"/>
    <x v="3"/>
    <s v=""/>
    <s v="LIT_592"/>
    <m/>
    <s v=""/>
  </r>
  <r>
    <s v="MBANGASSINA"/>
    <s v="CTR_226"/>
    <s v="CENTRE"/>
    <s v="IHS"/>
    <s v="Grid-Gen-Lithium"/>
    <s v="CENTRE"/>
    <s v="Mbangassina"/>
    <s v="ZTE"/>
    <n v="0"/>
    <n v="0"/>
    <n v="0"/>
    <n v="0"/>
    <n v="0"/>
    <n v="0"/>
    <n v="0"/>
    <n v="0"/>
    <n v="0"/>
    <n v="0"/>
    <n v="0"/>
    <n v="0"/>
    <n v="0"/>
    <n v="0"/>
    <n v="0"/>
    <n v="0"/>
    <n v="0"/>
    <n v="0"/>
    <n v="0"/>
    <n v="0"/>
    <n v="0"/>
    <n v="0"/>
    <n v="0"/>
    <n v="0"/>
    <m/>
    <n v="0"/>
    <n v="0"/>
    <n v="0"/>
    <n v="0"/>
    <n v="0"/>
    <x v="0"/>
    <m/>
    <s v="No root cause"/>
    <s v="No root cause"/>
    <s v="No root cause"/>
    <x v="3"/>
    <s v=""/>
    <s v="CTR_226"/>
    <m/>
    <s v=""/>
  </r>
  <r>
    <s v="Bonepoupa-IHS"/>
    <s v="LIT_145"/>
    <s v="LITTORAL"/>
    <s v="IHS"/>
    <s v="Solar-Grid-Gen-Lithium"/>
    <s v="LITTORAL"/>
    <s v="Bonepoupa"/>
    <s v="ZTE"/>
    <n v="0"/>
    <n v="0"/>
    <n v="0"/>
    <n v="0"/>
    <n v="0"/>
    <n v="0"/>
    <n v="0"/>
    <n v="0"/>
    <n v="0"/>
    <n v="0"/>
    <n v="0"/>
    <n v="0"/>
    <n v="0"/>
    <n v="0"/>
    <n v="0"/>
    <n v="0"/>
    <n v="0"/>
    <n v="0"/>
    <n v="0"/>
    <n v="0"/>
    <n v="0"/>
    <n v="0"/>
    <n v="0"/>
    <n v="0"/>
    <m/>
    <n v="0"/>
    <n v="0"/>
    <n v="0"/>
    <n v="0"/>
    <n v="0"/>
    <x v="0"/>
    <m/>
    <s v="No root cause"/>
    <s v="No root cause"/>
    <s v="No root cause"/>
    <x v="3"/>
    <s v=""/>
    <s v="LIT_145"/>
    <m/>
    <s v=""/>
  </r>
  <r>
    <s v="Bana"/>
    <s v="OST_007"/>
    <s v="OUEST"/>
    <s v="IHS"/>
    <s v="Grid-Gen"/>
    <s v="OUEST"/>
    <s v="Bana"/>
    <s v="NOKIA"/>
    <n v="0"/>
    <n v="0"/>
    <n v="0"/>
    <n v="0"/>
    <n v="0"/>
    <n v="0"/>
    <n v="0"/>
    <n v="0"/>
    <n v="0"/>
    <n v="0"/>
    <n v="0"/>
    <n v="0"/>
    <n v="0"/>
    <n v="0"/>
    <n v="0"/>
    <n v="0"/>
    <n v="0"/>
    <n v="0"/>
    <n v="0"/>
    <n v="0"/>
    <n v="0"/>
    <n v="0"/>
    <n v="0"/>
    <n v="0"/>
    <m/>
    <n v="0"/>
    <n v="0"/>
    <n v="0"/>
    <n v="0"/>
    <n v="0"/>
    <x v="0"/>
    <m/>
    <s v="No root cause"/>
    <s v="No root cause"/>
    <s v="No root cause"/>
    <x v="3"/>
    <s v=""/>
    <s v="OST_007"/>
    <m/>
    <s v=""/>
  </r>
  <r>
    <s v="Malantouen"/>
    <s v="OST_039"/>
    <s v="OUEST"/>
    <s v="IHS"/>
    <s v="Grid-Gen"/>
    <s v="OUEST"/>
    <s v="Malantouen"/>
    <s v="NOKIA"/>
    <n v="0"/>
    <n v="0"/>
    <n v="0"/>
    <n v="0"/>
    <n v="0"/>
    <n v="0"/>
    <n v="0"/>
    <n v="0"/>
    <n v="0"/>
    <n v="0"/>
    <n v="0"/>
    <n v="0"/>
    <n v="0"/>
    <n v="0"/>
    <n v="0"/>
    <n v="0"/>
    <n v="0"/>
    <n v="0"/>
    <n v="0"/>
    <n v="0"/>
    <n v="0"/>
    <n v="0"/>
    <n v="0"/>
    <n v="0"/>
    <m/>
    <n v="0"/>
    <n v="0"/>
    <n v="0"/>
    <n v="0"/>
    <n v="0"/>
    <x v="0"/>
    <m/>
    <s v="No root cause"/>
    <s v="No root cause"/>
    <s v="No root cause"/>
    <x v="3"/>
    <s v=""/>
    <s v="OST_039"/>
    <m/>
    <s v=""/>
  </r>
  <r>
    <s v="Ndjole"/>
    <s v="CTR_893"/>
    <s v="CENTRE"/>
    <m/>
    <m/>
    <s v="CENTRE"/>
    <s v="Ndjole"/>
    <s v="ZTE"/>
    <n v="0"/>
    <n v="0"/>
    <n v="0"/>
    <n v="0"/>
    <n v="0"/>
    <n v="0"/>
    <n v="0"/>
    <n v="0"/>
    <n v="0"/>
    <n v="0"/>
    <n v="0"/>
    <n v="0"/>
    <n v="0"/>
    <n v="0"/>
    <n v="0"/>
    <n v="0"/>
    <n v="0"/>
    <n v="0"/>
    <n v="0"/>
    <n v="0"/>
    <n v="0"/>
    <n v="0"/>
    <n v="0"/>
    <n v="0"/>
    <m/>
    <n v="0"/>
    <n v="0"/>
    <n v="0"/>
    <n v="0"/>
    <n v="0"/>
    <x v="0"/>
    <m/>
    <s v="No root cause"/>
    <s v="No root cause"/>
    <s v="No root cause"/>
    <x v="3"/>
    <s v=""/>
    <s v="CTR_893"/>
    <m/>
    <s v=""/>
  </r>
  <r>
    <s v="Foumban-Lycee-MTN"/>
    <s v="OST_128"/>
    <s v="OUEST"/>
    <s v="IHS"/>
    <s v="Grid-Gen"/>
    <s v="OUEST"/>
    <s v="Foumban"/>
    <s v="Huawei"/>
    <n v="0"/>
    <n v="0"/>
    <n v="0"/>
    <n v="0"/>
    <n v="0"/>
    <n v="0"/>
    <n v="0"/>
    <n v="0"/>
    <n v="0"/>
    <n v="0"/>
    <n v="0"/>
    <n v="0"/>
    <n v="0"/>
    <n v="0"/>
    <n v="0"/>
    <n v="0"/>
    <n v="0"/>
    <n v="0"/>
    <n v="0"/>
    <n v="0"/>
    <n v="0"/>
    <n v="0"/>
    <n v="0"/>
    <n v="0"/>
    <m/>
    <n v="0"/>
    <n v="0"/>
    <n v="0"/>
    <n v="0"/>
    <n v="0"/>
    <x v="0"/>
    <m/>
    <s v="No root cause"/>
    <s v="No root cause"/>
    <s v="No root cause"/>
    <x v="3"/>
    <s v=""/>
    <s v="OST_128"/>
    <m/>
    <s v=""/>
  </r>
  <r>
    <s v="Foumban-Njintout-II"/>
    <s v="OST_178"/>
    <s v="OUEST"/>
    <s v="IHS"/>
    <s v="Grid-Gen"/>
    <s v="OUEST"/>
    <s v="Foumban"/>
    <s v="Huawei"/>
    <n v="0"/>
    <n v="0"/>
    <n v="0"/>
    <n v="0"/>
    <n v="0"/>
    <n v="0"/>
    <n v="0"/>
    <n v="0"/>
    <n v="0"/>
    <n v="0"/>
    <n v="0"/>
    <n v="0"/>
    <n v="0"/>
    <n v="0"/>
    <n v="0"/>
    <n v="0"/>
    <n v="0"/>
    <n v="0"/>
    <n v="0"/>
    <n v="0"/>
    <n v="0"/>
    <n v="0"/>
    <n v="0"/>
    <n v="0"/>
    <m/>
    <n v="0"/>
    <n v="0"/>
    <n v="0"/>
    <n v="0"/>
    <n v="0"/>
    <x v="0"/>
    <m/>
    <s v="No root cause"/>
    <s v="No root cause"/>
    <s v="No root cause"/>
    <x v="3"/>
    <s v=""/>
    <s v="OST_178"/>
    <m/>
    <s v=""/>
  </r>
  <r>
    <s v="Manmenye"/>
    <s v="CTR_117"/>
    <s v="CENTRE"/>
    <s v="IHS"/>
    <s v="Grid-Hybrid-Gen"/>
    <s v="CENTRE"/>
    <s v="Manmenye"/>
    <s v="ZTE"/>
    <n v="0"/>
    <n v="0"/>
    <n v="0"/>
    <n v="0"/>
    <n v="0"/>
    <n v="0"/>
    <n v="0"/>
    <n v="0"/>
    <n v="0"/>
    <n v="0"/>
    <n v="0"/>
    <n v="0"/>
    <n v="0"/>
    <n v="0"/>
    <n v="0"/>
    <n v="0"/>
    <n v="0"/>
    <n v="0"/>
    <n v="0"/>
    <n v="0"/>
    <n v="0"/>
    <n v="0"/>
    <n v="0"/>
    <n v="0"/>
    <m/>
    <n v="0"/>
    <n v="0"/>
    <n v="0"/>
    <n v="0"/>
    <n v="0"/>
    <x v="0"/>
    <m/>
    <s v="No root cause"/>
    <s v="No root cause"/>
    <s v="No root cause"/>
    <x v="3"/>
    <s v=""/>
    <s v="CTR_117"/>
    <m/>
    <s v=""/>
  </r>
  <r>
    <s v="Obala-Mairie"/>
    <s v="CTR_113"/>
    <s v="CENTRE"/>
    <s v="IHS"/>
    <s v="Grid-Gen"/>
    <s v="CENTRE"/>
    <s v="Obala"/>
    <s v="ZTE"/>
    <n v="0"/>
    <n v="0"/>
    <n v="0"/>
    <n v="0"/>
    <n v="0"/>
    <n v="0"/>
    <n v="0"/>
    <n v="0"/>
    <n v="0"/>
    <n v="0"/>
    <n v="0"/>
    <n v="0"/>
    <n v="0"/>
    <n v="0"/>
    <n v="0"/>
    <n v="0"/>
    <n v="0"/>
    <n v="0"/>
    <n v="0"/>
    <n v="0"/>
    <n v="0"/>
    <n v="0"/>
    <n v="0"/>
    <n v="0"/>
    <m/>
    <n v="0"/>
    <n v="0"/>
    <n v="0"/>
    <n v="0"/>
    <n v="0"/>
    <x v="0"/>
    <m/>
    <s v="IHS"/>
    <s v="POWER ISSUE"/>
    <s v="Defaut GE &amp; Power Cabinet"/>
    <x v="0"/>
    <s v="(05-10-2026 cells zte): 09/05/2026 : Need BO RAN analysis || Cell was down due to power || Power issue || Mail sent to Camusat"/>
    <s v="CTR_113"/>
    <m/>
    <s v=""/>
  </r>
  <r>
    <s v="Penja-Shell-IHS"/>
    <s v="LIT_493"/>
    <s v="LITTORAL"/>
    <s v="IHS"/>
    <s v="Grid-Gen"/>
    <s v="LITTORAL"/>
    <s v="Penja"/>
    <s v="ZTE"/>
    <n v="0"/>
    <n v="0"/>
    <n v="0"/>
    <n v="0"/>
    <n v="0"/>
    <n v="0"/>
    <n v="0"/>
    <n v="0"/>
    <n v="0"/>
    <n v="0"/>
    <n v="0"/>
    <n v="0"/>
    <n v="0"/>
    <n v="0"/>
    <n v="0"/>
    <n v="0"/>
    <n v="0"/>
    <n v="0"/>
    <n v="0"/>
    <n v="0"/>
    <n v="0"/>
    <n v="0"/>
    <n v="0"/>
    <n v="0"/>
    <m/>
    <n v="0"/>
    <n v="0"/>
    <n v="0"/>
    <n v="0"/>
    <n v="0"/>
    <x v="0"/>
    <m/>
    <s v="No root cause"/>
    <s v="No root cause"/>
    <s v="No root cause"/>
    <x v="3"/>
    <s v=""/>
    <s v="LIT_493"/>
    <m/>
    <s v=""/>
  </r>
  <r>
    <s v="Mouanko"/>
    <s v="LIT_191"/>
    <s v="LITTORAL"/>
    <s v="IHS"/>
    <s v="Grid-Gen"/>
    <s v="LITTORAL"/>
    <s v="Mouanko"/>
    <s v="ZTE"/>
    <n v="0"/>
    <n v="0"/>
    <n v="0"/>
    <n v="0"/>
    <n v="0"/>
    <n v="0"/>
    <n v="0"/>
    <n v="0"/>
    <n v="0"/>
    <n v="0"/>
    <n v="0"/>
    <n v="0"/>
    <n v="0"/>
    <n v="0"/>
    <n v="0"/>
    <n v="0"/>
    <n v="0"/>
    <n v="0"/>
    <n v="0"/>
    <n v="0"/>
    <n v="0"/>
    <n v="0"/>
    <n v="0"/>
    <n v="0"/>
    <m/>
    <n v="0"/>
    <n v="0"/>
    <n v="0"/>
    <n v="0"/>
    <n v="0"/>
    <x v="0"/>
    <m/>
    <s v="No root cause"/>
    <s v="No root cause"/>
    <s v="No root cause"/>
    <x v="3"/>
    <s v="(05-10-2026 ticket): INC-20260510-00013857...Others"/>
    <s v="LIT_191"/>
    <m/>
    <s v=""/>
  </r>
  <r>
    <s v="Awae"/>
    <s v="CTR_112"/>
    <s v="CENTRE"/>
    <s v="IHS"/>
    <s v="Grid-Gen"/>
    <s v="CENTRE"/>
    <s v="Awae"/>
    <s v="ZTE"/>
    <n v="0"/>
    <n v="0"/>
    <n v="0"/>
    <n v="0"/>
    <n v="0"/>
    <n v="0"/>
    <n v="0"/>
    <n v="0"/>
    <n v="0"/>
    <n v="0"/>
    <n v="0"/>
    <n v="0"/>
    <n v="0"/>
    <n v="0"/>
    <n v="0"/>
    <n v="0"/>
    <n v="0"/>
    <n v="0"/>
    <n v="0"/>
    <n v="0"/>
    <n v="0"/>
    <n v="0"/>
    <n v="0"/>
    <n v="0"/>
    <m/>
    <n v="0"/>
    <n v="0"/>
    <n v="0"/>
    <n v="0"/>
    <n v="0"/>
    <x v="0"/>
    <m/>
    <s v="No root cause"/>
    <s v="No root cause"/>
    <s v="No root cause"/>
    <x v="3"/>
    <s v=""/>
    <s v="CTR_112"/>
    <m/>
    <s v=""/>
  </r>
  <r>
    <s v="Kotto-Bloc"/>
    <s v="LIT_24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46"/>
    <m/>
    <s v=""/>
  </r>
  <r>
    <s v="LIT_878_Z_Souza-New-IHS"/>
    <s v="LIT_878"/>
    <s v="LITTORAL"/>
    <s v="IHS"/>
    <s v=""/>
    <s v="LIT"/>
    <s v="Souza"/>
    <s v="ZTE"/>
    <n v="0"/>
    <n v="0"/>
    <n v="0"/>
    <n v="0"/>
    <n v="0"/>
    <n v="0"/>
    <n v="0"/>
    <n v="0"/>
    <n v="0"/>
    <n v="0"/>
    <n v="0"/>
    <n v="0"/>
    <n v="0"/>
    <n v="0"/>
    <n v="0"/>
    <n v="0"/>
    <n v="0"/>
    <n v="0"/>
    <n v="0"/>
    <n v="0"/>
    <n v="0"/>
    <n v="0"/>
    <n v="0"/>
    <n v="0"/>
    <m/>
    <n v="0"/>
    <n v="0"/>
    <n v="0"/>
    <n v="0"/>
    <n v="0"/>
    <x v="0"/>
    <m/>
    <s v="No root cause"/>
    <s v="No root cause"/>
    <s v="No root cause"/>
    <x v="3"/>
    <s v=""/>
    <s v="LIT_878"/>
    <m/>
    <s v=""/>
  </r>
  <r>
    <s v="Bfsam-Stade"/>
    <s v="OST_110"/>
    <s v="Bafoussam"/>
    <s v="IHS"/>
    <s v="GridOnly"/>
    <s v="OUEST"/>
    <s v="Bafoussam"/>
    <s v="Huawei"/>
    <n v="0"/>
    <n v="0"/>
    <n v="0"/>
    <n v="0"/>
    <n v="0"/>
    <n v="0"/>
    <n v="0"/>
    <n v="0"/>
    <n v="0"/>
    <n v="0"/>
    <n v="0"/>
    <n v="0"/>
    <n v="0"/>
    <n v="0"/>
    <n v="0"/>
    <n v="0"/>
    <n v="0"/>
    <n v="0"/>
    <n v="0"/>
    <n v="0"/>
    <n v="0"/>
    <n v="0"/>
    <n v="0"/>
    <n v="0"/>
    <m/>
    <n v="0"/>
    <n v="0"/>
    <n v="0"/>
    <n v="0"/>
    <n v="0"/>
    <x v="0"/>
    <m/>
    <s v="No root cause"/>
    <s v="No root cause"/>
    <s v="No root cause"/>
    <x v="3"/>
    <s v=""/>
    <s v="OST_110"/>
    <m/>
    <s v=""/>
  </r>
  <r>
    <s v="Ebeba"/>
    <s v="CTR_116"/>
    <s v="CENTRE"/>
    <s v="IHS"/>
    <s v="Grid-Gen-Lithium"/>
    <s v="CENTRE"/>
    <s v="Ebeba"/>
    <s v="ZTE"/>
    <n v="0"/>
    <n v="0"/>
    <n v="0"/>
    <n v="0"/>
    <n v="0"/>
    <n v="0"/>
    <n v="0"/>
    <n v="0"/>
    <n v="0"/>
    <n v="0"/>
    <n v="0"/>
    <n v="0"/>
    <n v="0"/>
    <n v="0"/>
    <n v="0"/>
    <n v="0"/>
    <n v="0"/>
    <n v="0"/>
    <n v="0"/>
    <n v="0"/>
    <n v="0"/>
    <n v="0"/>
    <n v="0"/>
    <n v="0"/>
    <m/>
    <n v="0"/>
    <n v="0"/>
    <n v="0"/>
    <n v="0"/>
    <n v="0"/>
    <x v="0"/>
    <m/>
    <s v="No root cause"/>
    <s v="No root cause"/>
    <s v="No root cause"/>
    <x v="3"/>
    <s v=""/>
    <s v="CTR_116"/>
    <m/>
    <s v=""/>
  </r>
  <r>
    <s v="Bfsam-Djemoun"/>
    <s v="OST_001"/>
    <s v="Bafoussam"/>
    <s v="OCM/Strategique"/>
    <m/>
    <s v="OUEST"/>
    <s v="Bafoussam"/>
    <s v="Huawei"/>
    <n v="0"/>
    <n v="0"/>
    <n v="0"/>
    <n v="0"/>
    <n v="0"/>
    <n v="0"/>
    <n v="0"/>
    <n v="0"/>
    <n v="0"/>
    <n v="0"/>
    <n v="0"/>
    <n v="0"/>
    <n v="0"/>
    <n v="0"/>
    <n v="0"/>
    <n v="0"/>
    <n v="0"/>
    <n v="0"/>
    <n v="0"/>
    <n v="0"/>
    <n v="0"/>
    <n v="0"/>
    <n v="0"/>
    <n v="0"/>
    <m/>
    <n v="0"/>
    <n v="0"/>
    <n v="0"/>
    <n v="0"/>
    <n v="0"/>
    <x v="0"/>
    <m/>
    <s v="No root cause"/>
    <s v="No root cause"/>
    <s v="No root cause"/>
    <x v="3"/>
    <s v=""/>
    <s v="OST_001"/>
    <m/>
    <s v=""/>
  </r>
  <r>
    <s v="Binguela-Camrail"/>
    <s v="CTR_453"/>
    <s v="CENTRE"/>
    <s v="CAMUSAT"/>
    <s v="Hybrid Solar - S1"/>
    <s v="CENTRE"/>
    <s v="Mbankomo"/>
    <s v="NOKIA"/>
    <n v="0"/>
    <n v="0"/>
    <n v="0"/>
    <n v="0"/>
    <n v="0"/>
    <n v="0"/>
    <n v="0"/>
    <n v="0"/>
    <n v="0"/>
    <n v="0"/>
    <n v="0"/>
    <n v="0"/>
    <n v="0"/>
    <n v="0"/>
    <n v="0"/>
    <n v="0"/>
    <n v="0"/>
    <n v="0"/>
    <n v="0"/>
    <n v="0"/>
    <n v="0"/>
    <n v="0"/>
    <n v="0"/>
    <n v="0"/>
    <m/>
    <n v="0"/>
    <n v="0"/>
    <n v="0"/>
    <n v="0"/>
    <n v="0"/>
    <x v="0"/>
    <m/>
    <s v="No root cause"/>
    <s v="No root cause"/>
    <s v="No root cause"/>
    <x v="3"/>
    <s v=""/>
    <s v="CTR_453"/>
    <m/>
    <s v=""/>
  </r>
  <r>
    <s v="Safacam"/>
    <s v="LIT_040"/>
    <s v="LITTORAL"/>
    <s v="IHS"/>
    <s v="Grid-Gen"/>
    <s v="LITTORAL"/>
    <s v="Dizangue"/>
    <s v="ZTE"/>
    <n v="0"/>
    <n v="0"/>
    <n v="0"/>
    <n v="0"/>
    <n v="0"/>
    <n v="0"/>
    <n v="0"/>
    <n v="0"/>
    <n v="0"/>
    <n v="0"/>
    <n v="0"/>
    <n v="0"/>
    <n v="0"/>
    <n v="0"/>
    <n v="0"/>
    <n v="0"/>
    <n v="0"/>
    <n v="0"/>
    <n v="0"/>
    <n v="0"/>
    <n v="0"/>
    <n v="0"/>
    <n v="0"/>
    <n v="0"/>
    <m/>
    <n v="0"/>
    <n v="0"/>
    <n v="0"/>
    <n v="0"/>
    <n v="0"/>
    <x v="0"/>
    <m/>
    <s v="BSS"/>
    <s v="RAN ISSUE"/>
    <s v="BSS Hardware issue"/>
    <x v="1"/>
    <s v="(05-10-2026 cells zte): 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
    <s v="LIT_040"/>
    <m/>
    <s v=""/>
  </r>
  <r>
    <s v="Nkolve-IHS"/>
    <s v="CTR_531"/>
    <s v="CENTRE"/>
    <s v="IHS"/>
    <s v="Hybrid-Gen"/>
    <s v="CENTRE"/>
    <s v="Nkolve"/>
    <s v="ZTE"/>
    <n v="0"/>
    <n v="0"/>
    <n v="0"/>
    <n v="0"/>
    <n v="0"/>
    <n v="0"/>
    <n v="0"/>
    <n v="0"/>
    <n v="0"/>
    <n v="0"/>
    <n v="0"/>
    <n v="0"/>
    <n v="0"/>
    <n v="0"/>
    <n v="0"/>
    <n v="0"/>
    <n v="0"/>
    <n v="0"/>
    <n v="0"/>
    <n v="0"/>
    <n v="0"/>
    <n v="0"/>
    <n v="0"/>
    <n v="0"/>
    <m/>
    <n v="0"/>
    <n v="0"/>
    <n v="0"/>
    <n v="0"/>
    <n v="0"/>
    <x v="0"/>
    <m/>
    <s v="No root cause"/>
    <s v="No root cause"/>
    <s v="No root cause"/>
    <x v="3"/>
    <s v=""/>
    <s v="CTR_531"/>
    <m/>
    <s v=""/>
  </r>
  <r>
    <s v="Lengom-IHS"/>
    <s v="CTR_533"/>
    <s v="Yaounde"/>
    <s v="IHS"/>
    <s v="Grid-Gen"/>
    <s v="CENTRE"/>
    <s v="Yaounde"/>
    <s v="ZTE"/>
    <n v="0"/>
    <n v="0"/>
    <n v="0"/>
    <n v="0"/>
    <n v="0"/>
    <n v="0"/>
    <n v="0"/>
    <n v="0"/>
    <n v="0"/>
    <n v="0"/>
    <n v="0"/>
    <n v="0"/>
    <n v="0"/>
    <n v="0"/>
    <n v="0"/>
    <n v="0"/>
    <n v="0"/>
    <n v="0"/>
    <n v="0"/>
    <n v="0"/>
    <n v="0"/>
    <n v="0"/>
    <n v="0"/>
    <n v="0"/>
    <m/>
    <n v="0"/>
    <n v="0"/>
    <n v="0"/>
    <n v="0"/>
    <n v="0"/>
    <x v="0"/>
    <m/>
    <s v="No root cause"/>
    <s v="No root cause"/>
    <s v="No root cause"/>
    <x v="3"/>
    <s v=""/>
    <s v="CTR_533"/>
    <m/>
    <s v=""/>
  </r>
  <r>
    <s v="Nguibassal"/>
    <s v="CTR_858"/>
    <s v="CENTRE"/>
    <s v="ESCO"/>
    <s v="Hybrid solar - S3"/>
    <s v="CENTRE"/>
    <s v="Nguibassal"/>
    <s v="ZTE"/>
    <n v="0"/>
    <n v="0"/>
    <n v="0"/>
    <n v="0"/>
    <n v="0"/>
    <n v="0"/>
    <n v="0"/>
    <n v="0"/>
    <n v="0"/>
    <n v="0"/>
    <n v="0"/>
    <n v="0"/>
    <n v="0"/>
    <n v="0"/>
    <n v="0"/>
    <n v="0"/>
    <n v="0"/>
    <n v="0"/>
    <n v="0"/>
    <n v="0"/>
    <n v="0"/>
    <n v="0"/>
    <n v="0"/>
    <n v="0"/>
    <m/>
    <n v="0"/>
    <n v="0"/>
    <n v="0"/>
    <n v="0"/>
    <n v="0"/>
    <x v="0"/>
    <m/>
    <s v="No root cause"/>
    <s v="No root cause"/>
    <s v="No root cause"/>
    <x v="3"/>
    <s v=""/>
    <s v="CTR_858"/>
    <m/>
    <s v=""/>
  </r>
  <r>
    <s v="BP-Cite"/>
    <s v="LIT_034"/>
    <s v="Douala"/>
    <s v="IHS"/>
    <s v="GridOnly"/>
    <s v="LITTORAL"/>
    <s v="Douala"/>
    <s v="ZTE"/>
    <n v="0"/>
    <n v="0"/>
    <n v="0"/>
    <n v="0"/>
    <n v="0"/>
    <n v="0"/>
    <n v="0"/>
    <n v="0"/>
    <n v="0.10276572126483552"/>
    <n v="0"/>
    <n v="0"/>
    <n v="0"/>
    <n v="0"/>
    <n v="0"/>
    <n v="0"/>
    <n v="0"/>
    <n v="0"/>
    <n v="0"/>
    <n v="0"/>
    <n v="0"/>
    <n v="0"/>
    <n v="0"/>
    <n v="0"/>
    <n v="0"/>
    <m/>
    <n v="0"/>
    <n v="0"/>
    <n v="0"/>
    <n v="0"/>
    <n v="0"/>
    <x v="0"/>
    <m/>
    <s v="No root cause"/>
    <s v="No root cause"/>
    <s v="No root cause"/>
    <x v="3"/>
    <s v=""/>
    <s v="LIT_034"/>
    <m/>
    <s v=""/>
  </r>
  <r>
    <s v="Nkoteng-IHS"/>
    <s v="CTR_152"/>
    <s v="CENTRE"/>
    <s v="IHS"/>
    <s v="Grid-Gen"/>
    <s v="CENTRE"/>
    <s v="Nkoteng"/>
    <s v="ZTE"/>
    <n v="0"/>
    <n v="0"/>
    <n v="0"/>
    <n v="0"/>
    <n v="0"/>
    <n v="0"/>
    <n v="0"/>
    <n v="0"/>
    <n v="0"/>
    <n v="0"/>
    <n v="0"/>
    <n v="0"/>
    <n v="0"/>
    <n v="0"/>
    <n v="0"/>
    <n v="0"/>
    <n v="0"/>
    <n v="0"/>
    <n v="0"/>
    <n v="0"/>
    <n v="0"/>
    <n v="0"/>
    <n v="0"/>
    <n v="0"/>
    <m/>
    <n v="0"/>
    <n v="0"/>
    <n v="0"/>
    <n v="0"/>
    <n v="0"/>
    <x v="0"/>
    <m/>
    <s v="No root cause"/>
    <s v="No root cause"/>
    <s v="No root cause"/>
    <x v="3"/>
    <s v=""/>
    <s v="CTR_152"/>
    <m/>
    <s v=""/>
  </r>
  <r>
    <s v="Carrefour-Elat"/>
    <s v="CTR_835"/>
    <s v="CENTRE"/>
    <s v="CAMUSAT"/>
    <s v="Good Grid + GE"/>
    <s v="CENTRE"/>
    <s v="Elat"/>
    <s v="ZTE"/>
    <n v="0"/>
    <n v="0"/>
    <n v="0"/>
    <n v="0"/>
    <n v="0"/>
    <n v="0"/>
    <n v="0"/>
    <n v="0"/>
    <n v="0"/>
    <n v="0"/>
    <n v="0"/>
    <n v="0"/>
    <n v="0"/>
    <n v="0"/>
    <n v="0"/>
    <n v="0"/>
    <n v="0"/>
    <n v="0"/>
    <n v="0"/>
    <n v="0"/>
    <n v="0"/>
    <n v="0"/>
    <n v="0"/>
    <n v="0"/>
    <m/>
    <n v="0"/>
    <n v="0"/>
    <n v="0"/>
    <n v="0"/>
    <n v="0"/>
    <x v="0"/>
    <m/>
    <s v="No root cause"/>
    <s v="No root cause"/>
    <s v="No root cause"/>
    <x v="3"/>
    <s v=""/>
    <s v="CTR_835"/>
    <m/>
    <s v=""/>
  </r>
  <r>
    <s v="Njombe-PHP"/>
    <s v="LIT_590"/>
    <s v="LITTORAL"/>
    <s v="CAMUSAT"/>
    <s v="Good Grid no GE - 8h"/>
    <s v="LITTORAL"/>
    <s v="Njombe"/>
    <s v="ZTE"/>
    <n v="0"/>
    <n v="0"/>
    <n v="0"/>
    <n v="0"/>
    <n v="0"/>
    <n v="0"/>
    <n v="0"/>
    <n v="0"/>
    <n v="0"/>
    <n v="0"/>
    <n v="0"/>
    <n v="0"/>
    <n v="0"/>
    <n v="0"/>
    <n v="0"/>
    <n v="0"/>
    <n v="0"/>
    <n v="0"/>
    <n v="0"/>
    <n v="0"/>
    <n v="0"/>
    <n v="0"/>
    <n v="0"/>
    <n v="0"/>
    <m/>
    <n v="0"/>
    <n v="0"/>
    <n v="0"/>
    <n v="0"/>
    <n v="0"/>
    <x v="0"/>
    <m/>
    <s v="No root cause"/>
    <s v="No root cause"/>
    <s v="No root cause"/>
    <x v="3"/>
    <s v=""/>
    <s v="LIT_590"/>
    <m/>
    <s v=""/>
  </r>
  <r>
    <s v="Mimbo"/>
    <s v="SUD_099"/>
    <s v="CENTRE"/>
    <s v="CAMUSAT"/>
    <s v="HGB"/>
    <s v="SUD"/>
    <s v="Mimbo"/>
    <s v="ZTE"/>
    <n v="0"/>
    <n v="0"/>
    <n v="0"/>
    <n v="0"/>
    <n v="0"/>
    <n v="0"/>
    <n v="0"/>
    <n v="0"/>
    <n v="0"/>
    <n v="0"/>
    <n v="0"/>
    <n v="0"/>
    <n v="0"/>
    <n v="0"/>
    <n v="0"/>
    <n v="0"/>
    <n v="0"/>
    <n v="0"/>
    <n v="0"/>
    <n v="0"/>
    <n v="0"/>
    <n v="0"/>
    <n v="0"/>
    <n v="0"/>
    <m/>
    <n v="0"/>
    <n v="0"/>
    <n v="0"/>
    <n v="0"/>
    <n v="0"/>
    <x v="0"/>
    <m/>
    <s v="No root cause"/>
    <s v="No root cause"/>
    <s v="No root cause"/>
    <x v="3"/>
    <s v=""/>
    <s v="SUD_099"/>
    <m/>
    <s v=""/>
  </r>
  <r>
    <s v="Olama-IHS"/>
    <s v="CTR_441"/>
    <s v="CENTRE"/>
    <s v="IHS"/>
    <s v="Grid-Gen"/>
    <s v="CENTRE"/>
    <s v="Olama"/>
    <s v="ZTE"/>
    <n v="0"/>
    <n v="0"/>
    <n v="0"/>
    <n v="0"/>
    <n v="0"/>
    <n v="0"/>
    <n v="0"/>
    <n v="0"/>
    <n v="0"/>
    <n v="0"/>
    <n v="0"/>
    <n v="0"/>
    <n v="0"/>
    <n v="0"/>
    <n v="0"/>
    <n v="0"/>
    <n v="0"/>
    <n v="0"/>
    <n v="0"/>
    <n v="0"/>
    <n v="0"/>
    <n v="0"/>
    <n v="0"/>
    <n v="0"/>
    <m/>
    <n v="0"/>
    <n v="0"/>
    <n v="0"/>
    <n v="0"/>
    <n v="0"/>
    <x v="0"/>
    <m/>
    <s v="No root cause"/>
    <s v="No root cause"/>
    <s v="No root cause"/>
    <x v="3"/>
    <s v=""/>
    <s v="CTR_441"/>
    <m/>
    <s v=""/>
  </r>
  <r>
    <s v="Liberte"/>
    <s v="LIT_019"/>
    <s v="Douala"/>
    <m/>
    <m/>
    <s v="LITTORAL"/>
    <s v="Douala"/>
    <s v="ZTE"/>
    <n v="0"/>
    <n v="0"/>
    <n v="0"/>
    <n v="0"/>
    <n v="0"/>
    <n v="0"/>
    <n v="0"/>
    <n v="0"/>
    <n v="0"/>
    <n v="0"/>
    <n v="0"/>
    <n v="0"/>
    <n v="0"/>
    <n v="0"/>
    <n v="0"/>
    <n v="0"/>
    <n v="0"/>
    <n v="0"/>
    <n v="0"/>
    <n v="0"/>
    <n v="0"/>
    <n v="0"/>
    <n v="0"/>
    <n v="0"/>
    <m/>
    <n v="0"/>
    <n v="0"/>
    <n v="0"/>
    <n v="0"/>
    <n v="0"/>
    <x v="0"/>
    <m/>
    <s v="No root cause"/>
    <s v="No root cause"/>
    <s v="No root cause"/>
    <x v="3"/>
    <s v=""/>
    <s v="LIT_019"/>
    <m/>
    <s v=""/>
  </r>
  <r>
    <s v="kalat-IHS"/>
    <s v="SUD_082"/>
    <s v="CENTRE"/>
    <s v="IHS"/>
    <s v="Grid-Gen"/>
    <s v="SUD"/>
    <s v="Ebolowa"/>
    <s v="ZTE"/>
    <n v="0"/>
    <n v="0"/>
    <n v="0"/>
    <n v="0"/>
    <n v="0"/>
    <n v="0"/>
    <n v="0"/>
    <n v="0"/>
    <n v="0"/>
    <n v="0"/>
    <n v="0"/>
    <n v="0"/>
    <n v="0"/>
    <n v="0"/>
    <n v="0"/>
    <n v="0"/>
    <n v="0"/>
    <n v="0"/>
    <n v="0"/>
    <n v="0"/>
    <n v="0"/>
    <n v="0"/>
    <n v="0"/>
    <n v="0"/>
    <m/>
    <n v="0"/>
    <n v="0"/>
    <n v="0"/>
    <n v="0"/>
    <n v="0"/>
    <x v="0"/>
    <m/>
    <s v="No root cause"/>
    <s v="No root cause"/>
    <s v="No root cause"/>
    <x v="3"/>
    <s v=""/>
    <s v="SUD_082"/>
    <m/>
    <s v=""/>
  </r>
  <r>
    <s v="Ebolowa-Si-MTN"/>
    <s v="SUD_263"/>
    <s v="CENTRE"/>
    <s v="IHS"/>
    <s v="Grid-Gen"/>
    <s v="SUD"/>
    <s v="Ebolowa"/>
    <s v="ZTE"/>
    <n v="0"/>
    <n v="0"/>
    <n v="0"/>
    <n v="0"/>
    <n v="0"/>
    <n v="0"/>
    <n v="0"/>
    <n v="0"/>
    <n v="0"/>
    <n v="0"/>
    <n v="0"/>
    <n v="0"/>
    <n v="0"/>
    <n v="0"/>
    <n v="0"/>
    <n v="0"/>
    <n v="0"/>
    <n v="0"/>
    <n v="0"/>
    <n v="0"/>
    <n v="0"/>
    <n v="0"/>
    <n v="0"/>
    <n v="0"/>
    <m/>
    <n v="0"/>
    <n v="0"/>
    <n v="0"/>
    <n v="0"/>
    <n v="0"/>
    <x v="0"/>
    <m/>
    <s v="No root cause"/>
    <s v="No root cause"/>
    <s v="No root cause"/>
    <x v="3"/>
    <s v=""/>
    <s v="SUD_263"/>
    <m/>
    <s v=""/>
  </r>
  <r>
    <s v="Bali-SNEC"/>
    <s v="LIT_015"/>
    <s v="Douala"/>
    <s v="CAMUSAT"/>
    <s v="Good Grid + GE"/>
    <s v="LITTORAL"/>
    <s v="Douala"/>
    <s v="ZTE"/>
    <n v="0"/>
    <n v="0"/>
    <n v="0"/>
    <n v="0"/>
    <n v="0"/>
    <n v="0"/>
    <n v="0"/>
    <n v="0"/>
    <n v="0"/>
    <n v="0"/>
    <n v="0"/>
    <n v="0"/>
    <n v="0"/>
    <n v="0"/>
    <n v="0"/>
    <n v="0"/>
    <n v="0"/>
    <n v="0"/>
    <n v="0"/>
    <n v="0"/>
    <n v="0"/>
    <n v="0"/>
    <n v="0"/>
    <n v="0"/>
    <m/>
    <n v="0"/>
    <n v="0"/>
    <n v="0"/>
    <n v="0"/>
    <n v="0"/>
    <x v="0"/>
    <m/>
    <s v="No root cause"/>
    <s v="No root cause"/>
    <s v="No root cause"/>
    <x v="3"/>
    <s v=""/>
    <s v="LIT_015"/>
    <m/>
    <s v=""/>
  </r>
  <r>
    <s v="SNAC"/>
    <s v="LIT_043"/>
    <s v="Douala"/>
    <s v="IHS"/>
    <s v="GridOnly"/>
    <s v="LITTORAL"/>
    <s v="Douala"/>
    <s v="ZTE"/>
    <n v="0"/>
    <n v="0"/>
    <n v="0"/>
    <n v="0"/>
    <n v="0"/>
    <n v="0"/>
    <n v="0"/>
    <n v="0"/>
    <n v="0"/>
    <n v="0"/>
    <n v="0"/>
    <n v="0"/>
    <n v="0"/>
    <n v="0"/>
    <n v="0"/>
    <n v="0"/>
    <n v="0"/>
    <n v="0"/>
    <n v="0"/>
    <n v="0"/>
    <n v="0"/>
    <n v="0"/>
    <n v="0"/>
    <n v="0"/>
    <m/>
    <n v="0"/>
    <n v="0"/>
    <n v="0"/>
    <n v="0"/>
    <n v="0"/>
    <x v="0"/>
    <m/>
    <s v="No root cause"/>
    <s v="No root cause"/>
    <s v="No root cause"/>
    <x v="3"/>
    <s v=""/>
    <s v="LIT_043"/>
    <m/>
    <s v=""/>
  </r>
  <r>
    <s v="Bali-Koumassi"/>
    <s v="LIT_413"/>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13"/>
    <m/>
    <s v=""/>
  </r>
  <r>
    <s v="LIT_833_Z_Boko4-MTN-IHS"/>
    <s v="LIT_833"/>
    <s v="Yaounde"/>
    <s v="MTN sharing"/>
    <s v="Grid-Gen"/>
    <s v="LITTORAL"/>
    <s v="Yaounde"/>
    <s v="ZTE"/>
    <n v="0"/>
    <n v="0"/>
    <n v="0"/>
    <n v="0"/>
    <n v="0"/>
    <n v="0"/>
    <n v="0"/>
    <n v="0"/>
    <n v="0"/>
    <n v="0"/>
    <n v="0"/>
    <n v="0"/>
    <n v="0"/>
    <n v="0"/>
    <n v="0"/>
    <n v="0"/>
    <n v="0"/>
    <n v="0"/>
    <n v="0"/>
    <n v="0"/>
    <n v="0"/>
    <n v="0"/>
    <n v="0"/>
    <n v="0"/>
    <m/>
    <n v="0"/>
    <n v="0"/>
    <n v="0"/>
    <n v="0"/>
    <n v="0"/>
    <x v="0"/>
    <m/>
    <s v="Partners"/>
    <s v="POWER ISSUE"/>
    <s v="Sharing"/>
    <x v="0"/>
    <s v="(05-10-2026 ticket): INC-20260510-00004051...Grid Outage"/>
    <s v="LIT_833"/>
    <m/>
    <s v=""/>
  </r>
  <r>
    <s v="LIT_857_Z_Bois-des-Singes-III-IHS"/>
    <s v="LIT_857"/>
    <s v="Yaounde"/>
    <s v="ESCO"/>
    <s v="Grid-Gen"/>
    <s v="LITTORAL"/>
    <s v="Yaounde"/>
    <s v="ZTE"/>
    <n v="0"/>
    <n v="0"/>
    <n v="0"/>
    <n v="0"/>
    <n v="0"/>
    <n v="0"/>
    <n v="0"/>
    <n v="0"/>
    <n v="0"/>
    <n v="0"/>
    <n v="0"/>
    <n v="0"/>
    <n v="0"/>
    <n v="0"/>
    <n v="0"/>
    <n v="0"/>
    <n v="0"/>
    <n v="0"/>
    <n v="0"/>
    <n v="0"/>
    <n v="0"/>
    <n v="0"/>
    <n v="0"/>
    <n v="0"/>
    <m/>
    <n v="0"/>
    <n v="0"/>
    <n v="0"/>
    <n v="0"/>
    <n v="0"/>
    <x v="0"/>
    <m/>
    <s v="No root cause"/>
    <s v="No root cause"/>
    <s v="No root cause"/>
    <x v="3"/>
    <s v=""/>
    <s v="LIT_857"/>
    <m/>
    <s v=""/>
  </r>
  <r>
    <s v="Emana"/>
    <s v="CTR_023"/>
    <s v="Yaounde"/>
    <m/>
    <m/>
    <s v="CENTRE"/>
    <s v="Yaounde"/>
    <s v="ZTE"/>
    <n v="0"/>
    <n v="0"/>
    <n v="0"/>
    <n v="0"/>
    <n v="0"/>
    <n v="0"/>
    <n v="0"/>
    <n v="0"/>
    <n v="0"/>
    <n v="0"/>
    <n v="0"/>
    <n v="0"/>
    <n v="0"/>
    <n v="0"/>
    <n v="0"/>
    <n v="0"/>
    <n v="0"/>
    <n v="0"/>
    <n v="0"/>
    <n v="0"/>
    <n v="0"/>
    <n v="0"/>
    <n v="0"/>
    <n v="0"/>
    <m/>
    <n v="0"/>
    <n v="0"/>
    <n v="0"/>
    <n v="0"/>
    <n v="0"/>
    <x v="0"/>
    <m/>
    <s v="No root cause"/>
    <s v="No root cause"/>
    <s v="No root cause"/>
    <x v="3"/>
    <s v=""/>
    <s v="CTR_023"/>
    <m/>
    <s v=""/>
  </r>
  <r>
    <s v="Mabanda"/>
    <s v="LIT_094"/>
    <s v="LITTORAL"/>
    <m/>
    <m/>
    <s v="LITTORAL"/>
    <m/>
    <s v="ZTE"/>
    <n v="0"/>
    <n v="0"/>
    <n v="0"/>
    <n v="0"/>
    <n v="0"/>
    <n v="0"/>
    <n v="0"/>
    <n v="0"/>
    <n v="0"/>
    <n v="0"/>
    <n v="0"/>
    <n v="0"/>
    <n v="0"/>
    <n v="0"/>
    <n v="0"/>
    <n v="0"/>
    <n v="0"/>
    <n v="0"/>
    <n v="0"/>
    <n v="0"/>
    <n v="0"/>
    <n v="0"/>
    <n v="0"/>
    <n v="0"/>
    <m/>
    <n v="0"/>
    <n v="0"/>
    <n v="0"/>
    <n v="0"/>
    <n v="0"/>
    <x v="0"/>
    <m/>
    <s v="No root cause"/>
    <s v="No root cause"/>
    <s v="No root cause"/>
    <x v="3"/>
    <s v=""/>
    <s v="LIT_094"/>
    <m/>
    <s v=""/>
  </r>
  <r>
    <s v="Manjo-new"/>
    <s v="LIT_555"/>
    <s v="LITTORAL"/>
    <m/>
    <m/>
    <s v="LITTORAL"/>
    <m/>
    <s v="ZTE"/>
    <n v="0"/>
    <n v="0"/>
    <n v="0"/>
    <n v="0"/>
    <n v="0"/>
    <n v="0"/>
    <n v="0"/>
    <n v="0"/>
    <n v="0"/>
    <n v="0"/>
    <n v="0"/>
    <n v="0"/>
    <n v="0"/>
    <n v="0"/>
    <n v="0"/>
    <n v="0"/>
    <n v="0"/>
    <n v="0"/>
    <n v="0"/>
    <n v="0"/>
    <n v="0"/>
    <n v="0"/>
    <n v="0"/>
    <n v="0"/>
    <m/>
    <n v="0"/>
    <n v="0"/>
    <n v="0"/>
    <n v="0"/>
    <n v="0"/>
    <x v="0"/>
    <m/>
    <s v="No root cause"/>
    <s v="No root cause"/>
    <s v="No root cause"/>
    <x v="3"/>
    <s v=""/>
    <s v="LIT_555"/>
    <m/>
    <s v=""/>
  </r>
  <r>
    <s v="Olembe-staduim"/>
    <s v="CTR_853"/>
    <s v="CENTRE"/>
    <m/>
    <m/>
    <s v="CENTRE"/>
    <m/>
    <s v="ZTE"/>
    <n v="0"/>
    <n v="0"/>
    <n v="0"/>
    <n v="0"/>
    <n v="0"/>
    <n v="0"/>
    <n v="0"/>
    <n v="0"/>
    <n v="0"/>
    <n v="0"/>
    <n v="0"/>
    <n v="0"/>
    <n v="0"/>
    <n v="0"/>
    <n v="0"/>
    <n v="0"/>
    <n v="0"/>
    <n v="0"/>
    <n v="0"/>
    <n v="0"/>
    <n v="0"/>
    <n v="0"/>
    <n v="0"/>
    <n v="0"/>
    <m/>
    <n v="0"/>
    <n v="0"/>
    <n v="0"/>
    <n v="0"/>
    <n v="0"/>
    <x v="0"/>
    <m/>
    <s v="No root cause"/>
    <s v="No root cause"/>
    <s v="No root cause"/>
    <x v="3"/>
    <s v=""/>
    <s v="CTR_853"/>
    <m/>
    <s v=""/>
  </r>
  <r>
    <s v="Labogenie"/>
    <s v="CTR_015"/>
    <s v="Yaounde"/>
    <s v="IHS"/>
    <s v="GridOnly"/>
    <s v="CENTRE"/>
    <s v="Yaounde"/>
    <s v="ZTE"/>
    <n v="0"/>
    <n v="0"/>
    <n v="0"/>
    <n v="0"/>
    <n v="0"/>
    <n v="0"/>
    <n v="0"/>
    <n v="0"/>
    <n v="0"/>
    <n v="0"/>
    <n v="0"/>
    <n v="0"/>
    <n v="0"/>
    <n v="0"/>
    <n v="0"/>
    <n v="0"/>
    <n v="0"/>
    <n v="0"/>
    <n v="0"/>
    <n v="0"/>
    <n v="0"/>
    <n v="0"/>
    <n v="0"/>
    <n v="0"/>
    <m/>
    <n v="0"/>
    <n v="0"/>
    <n v="0"/>
    <n v="0"/>
    <n v="0"/>
    <x v="0"/>
    <m/>
    <s v="No root cause"/>
    <s v="No root cause"/>
    <s v="No root cause"/>
    <x v="3"/>
    <s v=""/>
    <s v="CTR_015"/>
    <m/>
    <s v=""/>
  </r>
  <r>
    <s v="Ndisamba"/>
    <s v="CTR_008"/>
    <s v="Yaounde"/>
    <s v="IHS"/>
    <s v="Grid-Gen"/>
    <s v="CENTRE"/>
    <s v="Yaounde"/>
    <s v="ZTE"/>
    <n v="0"/>
    <n v="0"/>
    <n v="0"/>
    <n v="0"/>
    <n v="0"/>
    <n v="0"/>
    <n v="0"/>
    <n v="0"/>
    <n v="0"/>
    <n v="0"/>
    <n v="0"/>
    <n v="0"/>
    <n v="0"/>
    <n v="0"/>
    <n v="0"/>
    <n v="0"/>
    <n v="0"/>
    <n v="0"/>
    <n v="0"/>
    <n v="0"/>
    <n v="0"/>
    <n v="0"/>
    <n v="0"/>
    <n v="0"/>
    <m/>
    <n v="0"/>
    <n v="0"/>
    <n v="0"/>
    <n v="0"/>
    <n v="0"/>
    <x v="0"/>
    <m/>
    <s v="No root cause"/>
    <s v="No root cause"/>
    <s v="No root cause"/>
    <x v="3"/>
    <s v=""/>
    <s v="CTR_008"/>
    <m/>
    <s v=""/>
  </r>
  <r>
    <s v="Foumban"/>
    <s v="OST_004"/>
    <s v="OUEST"/>
    <s v="IHS"/>
    <s v="Grid-Gen"/>
    <s v="OUEST"/>
    <s v="Foumban"/>
    <s v="Huawei"/>
    <n v="0"/>
    <n v="0"/>
    <n v="0"/>
    <n v="0"/>
    <n v="0"/>
    <n v="0"/>
    <n v="0"/>
    <n v="0"/>
    <n v="0"/>
    <n v="0"/>
    <n v="0"/>
    <n v="0"/>
    <n v="0"/>
    <n v="0"/>
    <n v="0"/>
    <n v="0"/>
    <n v="0"/>
    <n v="0"/>
    <n v="0"/>
    <n v="0"/>
    <n v="0"/>
    <n v="0"/>
    <n v="0"/>
    <n v="0"/>
    <m/>
    <n v="0"/>
    <n v="0"/>
    <n v="0"/>
    <n v="0"/>
    <n v="0"/>
    <x v="0"/>
    <m/>
    <s v="No root cause"/>
    <s v="No root cause"/>
    <s v="No root cause"/>
    <x v="3"/>
    <s v=""/>
    <s v="OST_004"/>
    <m/>
    <s v=""/>
  </r>
  <r>
    <s v="Zingui"/>
    <s v="SUD_136"/>
    <s v="CENTRE"/>
    <m/>
    <m/>
    <s v="SUD"/>
    <m/>
    <s v="ZTE"/>
    <n v="0"/>
    <n v="0"/>
    <n v="0"/>
    <n v="0"/>
    <n v="0"/>
    <n v="0"/>
    <n v="0"/>
    <n v="0"/>
    <n v="0"/>
    <n v="0"/>
    <n v="0"/>
    <n v="0"/>
    <n v="0"/>
    <n v="0"/>
    <n v="0"/>
    <n v="0"/>
    <n v="0"/>
    <n v="0"/>
    <n v="0"/>
    <n v="0"/>
    <n v="0"/>
    <n v="0"/>
    <n v="0"/>
    <n v="0"/>
    <m/>
    <n v="0"/>
    <n v="0"/>
    <n v="0"/>
    <n v="0"/>
    <n v="0"/>
    <x v="0"/>
    <m/>
    <s v="No root cause"/>
    <s v="No root cause"/>
    <s v="No root cause"/>
    <x v="3"/>
    <s v=""/>
    <s v="SUD_136"/>
    <m/>
    <s v=""/>
  </r>
  <r>
    <s v="Bonantone"/>
    <s v="LIT_08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85"/>
    <m/>
    <s v=""/>
  </r>
  <r>
    <s v="Newb-Q-Haoussa"/>
    <s v="LIT_395"/>
    <s v="Douala"/>
    <s v="CAMUSAT"/>
    <s v="Grid-Gen"/>
    <s v="LITTORAL"/>
    <s v="Douala"/>
    <s v="ZTE"/>
    <n v="0"/>
    <n v="0"/>
    <n v="0"/>
    <n v="0"/>
    <n v="0"/>
    <n v="0"/>
    <n v="0"/>
    <n v="0"/>
    <n v="0"/>
    <n v="0"/>
    <n v="0"/>
    <n v="0"/>
    <n v="0"/>
    <n v="0"/>
    <n v="0"/>
    <n v="0"/>
    <n v="0"/>
    <n v="0"/>
    <n v="0"/>
    <n v="0"/>
    <m/>
    <n v="0"/>
    <n v="0"/>
    <n v="0"/>
    <m/>
    <n v="0"/>
    <n v="0"/>
    <n v="0"/>
    <n v="0"/>
    <n v="0"/>
    <x v="0"/>
    <m/>
    <s v="No root cause"/>
    <s v="No root cause"/>
    <s v="No root cause"/>
    <x v="3"/>
    <s v=""/>
    <s v="LIT_395"/>
    <m/>
    <s v=""/>
  </r>
  <r>
    <s v="Minisite-SOUDANAISE"/>
    <s v="LIT_665"/>
    <s v="Douala"/>
    <m/>
    <m/>
    <s v="LITTORAL"/>
    <s v="Douala"/>
    <s v="ZTE"/>
    <n v="0"/>
    <n v="0"/>
    <n v="0"/>
    <n v="0"/>
    <n v="0"/>
    <n v="0"/>
    <n v="0"/>
    <n v="0"/>
    <n v="0"/>
    <n v="0"/>
    <n v="0"/>
    <n v="0"/>
    <n v="0"/>
    <n v="0"/>
    <n v="0"/>
    <n v="0"/>
    <n v="0"/>
    <n v="0"/>
    <n v="0"/>
    <n v="0"/>
    <m/>
    <n v="0"/>
    <n v="0"/>
    <n v="0"/>
    <m/>
    <n v="0"/>
    <n v="0"/>
    <n v="0"/>
    <n v="0"/>
    <n v="0"/>
    <x v="0"/>
    <m/>
    <s v="No root cause"/>
    <s v="No root cause"/>
    <s v="No root cause"/>
    <x v="3"/>
    <s v=""/>
    <s v="LIT_665"/>
    <m/>
    <s v=""/>
  </r>
  <r>
    <s v="Beka"/>
    <s v="NRD_020"/>
    <s v="NORD"/>
    <s v="IHS"/>
    <s v="Solar-Gen"/>
    <s v="NORD"/>
    <s v="Beka"/>
    <s v="Huawei"/>
    <n v="0"/>
    <n v="0"/>
    <n v="0"/>
    <n v="0"/>
    <n v="0"/>
    <n v="0"/>
    <n v="0"/>
    <n v="0"/>
    <n v="0"/>
    <n v="0"/>
    <n v="0"/>
    <n v="0"/>
    <n v="0"/>
    <n v="0"/>
    <n v="0"/>
    <n v="0"/>
    <n v="0"/>
    <n v="0"/>
    <n v="0"/>
    <n v="0"/>
    <m/>
    <n v="0"/>
    <n v="0"/>
    <n v="0"/>
    <m/>
    <n v="0"/>
    <n v="0"/>
    <n v="0"/>
    <n v="0"/>
    <n v="0"/>
    <x v="0"/>
    <m/>
    <s v="No root cause"/>
    <s v="No root cause"/>
    <s v="No root cause"/>
    <x v="3"/>
    <s v=""/>
    <s v="NRD_020"/>
    <m/>
    <s v=""/>
  </r>
  <r>
    <s v="Nkong-Zem"/>
    <s v="OST_073"/>
    <s v="OUEST"/>
    <s v="IHS"/>
    <s v="Grid-Gen"/>
    <s v="OUEST"/>
    <s v="Nkong-Zem"/>
    <s v="Huawei"/>
    <n v="0"/>
    <n v="0"/>
    <n v="0"/>
    <n v="0"/>
    <n v="0"/>
    <n v="0"/>
    <n v="0"/>
    <n v="0"/>
    <n v="0"/>
    <n v="0"/>
    <n v="0"/>
    <n v="0"/>
    <n v="0"/>
    <n v="0"/>
    <n v="0"/>
    <n v="0"/>
    <n v="0"/>
    <n v="0"/>
    <n v="0"/>
    <n v="0"/>
    <m/>
    <n v="0"/>
    <n v="0"/>
    <n v="0"/>
    <m/>
    <n v="0"/>
    <n v="0"/>
    <n v="0"/>
    <n v="0"/>
    <n v="0"/>
    <x v="0"/>
    <m/>
    <s v="No root cause"/>
    <s v="No root cause"/>
    <s v="No root cause"/>
    <x v="3"/>
    <s v=""/>
    <s v="OST_073"/>
    <m/>
    <s v=""/>
  </r>
  <r>
    <s v="Hopital-Mbouo"/>
    <s v="OST_296"/>
    <s v="Bafoussam"/>
    <s v="CAMUSAT"/>
    <s v="Good Grid + GE"/>
    <s v="OUEST"/>
    <s v="Bafoussam"/>
    <s v="Huawei"/>
    <n v="0"/>
    <n v="0"/>
    <n v="0"/>
    <n v="0"/>
    <n v="0"/>
    <n v="0"/>
    <n v="0"/>
    <n v="0"/>
    <n v="0"/>
    <n v="0"/>
    <n v="0"/>
    <n v="0"/>
    <n v="0"/>
    <n v="0"/>
    <n v="0"/>
    <n v="0"/>
    <n v="0"/>
    <n v="0"/>
    <n v="0"/>
    <n v="0"/>
    <m/>
    <n v="0"/>
    <n v="0"/>
    <n v="0"/>
    <m/>
    <n v="0"/>
    <n v="0"/>
    <n v="0"/>
    <n v="0"/>
    <n v="0"/>
    <x v="0"/>
    <m/>
    <s v="No root cause"/>
    <s v="No root cause"/>
    <s v="No root cause"/>
    <x v="3"/>
    <s v=""/>
    <s v="OST_296"/>
    <m/>
    <s v=""/>
  </r>
  <r>
    <s v="Bfsam-Banengo"/>
    <s v="OST_003"/>
    <s v="Bafoussam"/>
    <s v="OCM/Strategique"/>
    <m/>
    <s v="OUEST"/>
    <s v="Bafoussam"/>
    <s v="Huawei"/>
    <n v="0"/>
    <n v="0"/>
    <n v="0"/>
    <n v="0"/>
    <n v="0"/>
    <n v="0"/>
    <n v="0"/>
    <n v="0"/>
    <n v="0"/>
    <n v="0"/>
    <n v="0"/>
    <n v="0"/>
    <n v="0"/>
    <n v="0"/>
    <n v="0"/>
    <n v="0"/>
    <n v="0"/>
    <n v="0"/>
    <n v="0"/>
    <n v="0"/>
    <m/>
    <n v="0"/>
    <n v="0"/>
    <n v="0"/>
    <m/>
    <n v="0"/>
    <n v="0"/>
    <n v="0"/>
    <n v="0"/>
    <n v="0"/>
    <x v="0"/>
    <m/>
    <s v="No root cause"/>
    <s v="No root cause"/>
    <s v="No root cause"/>
    <x v="3"/>
    <s v=""/>
    <s v="OST_003"/>
    <m/>
    <s v=""/>
  </r>
  <r>
    <s v="Banekane"/>
    <s v="OST_052"/>
    <s v="OUEST"/>
    <s v="IHS"/>
    <s v="Grid-Gen"/>
    <s v="OUEST"/>
    <s v="Banekane"/>
    <s v="Huawei"/>
    <n v="0"/>
    <n v="0"/>
    <n v="0"/>
    <n v="0"/>
    <n v="0"/>
    <n v="0"/>
    <n v="0"/>
    <n v="0"/>
    <n v="0"/>
    <n v="0"/>
    <n v="0"/>
    <n v="0"/>
    <n v="0"/>
    <n v="0"/>
    <n v="0"/>
    <n v="0"/>
    <n v="0"/>
    <n v="0"/>
    <n v="0"/>
    <n v="0"/>
    <m/>
    <n v="0"/>
    <n v="0"/>
    <n v="0"/>
    <m/>
    <n v="0"/>
    <n v="0"/>
    <n v="0"/>
    <n v="0"/>
    <n v="0"/>
    <x v="0"/>
    <m/>
    <s v="No root cause"/>
    <s v="No root cause"/>
    <s v="No root cause"/>
    <x v="3"/>
    <s v=""/>
    <s v="OST_052"/>
    <m/>
    <s v=""/>
  </r>
  <r>
    <s v="Koloko"/>
    <s v="LIT_079"/>
    <s v="Douala"/>
    <s v="IHS"/>
    <s v="Grid-Gen"/>
    <s v="LITTORAL"/>
    <s v="Douala"/>
    <s v="ZTE"/>
    <n v="0"/>
    <n v="0"/>
    <n v="0"/>
    <n v="0"/>
    <n v="0"/>
    <n v="0"/>
    <n v="0"/>
    <n v="0"/>
    <n v="0"/>
    <n v="0"/>
    <n v="0"/>
    <n v="0"/>
    <n v="0"/>
    <n v="0"/>
    <n v="0"/>
    <n v="0"/>
    <n v="0"/>
    <n v="0"/>
    <n v="0"/>
    <n v="0"/>
    <m/>
    <n v="0"/>
    <n v="0"/>
    <n v="0"/>
    <m/>
    <n v="0"/>
    <n v="0"/>
    <n v="0"/>
    <n v="0"/>
    <n v="0"/>
    <x v="0"/>
    <m/>
    <s v="No root cause"/>
    <s v="No root cause"/>
    <s v="No root cause"/>
    <x v="3"/>
    <s v=""/>
    <s v="LIT_079"/>
    <m/>
    <s v=""/>
  </r>
  <r>
    <s v="Bfsam-Bamendzi"/>
    <s v="OST_024"/>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024"/>
    <m/>
    <s v=""/>
  </r>
  <r>
    <s v="Bangourain"/>
    <s v="OST_090"/>
    <s v="NORD-OUEST"/>
    <s v="IHS"/>
    <s v="Grid-Gen"/>
    <s v="OUEST"/>
    <s v="Bangourain"/>
    <s v="NOKIA"/>
    <n v="0"/>
    <n v="0"/>
    <n v="0"/>
    <n v="0"/>
    <n v="0"/>
    <n v="0"/>
    <n v="0"/>
    <n v="0"/>
    <n v="0"/>
    <n v="0"/>
    <n v="0"/>
    <n v="0"/>
    <n v="0"/>
    <n v="0"/>
    <n v="0"/>
    <n v="0"/>
    <n v="0"/>
    <n v="0"/>
    <n v="0"/>
    <n v="0"/>
    <m/>
    <n v="0"/>
    <n v="0"/>
    <n v="0"/>
    <m/>
    <n v="0"/>
    <n v="0"/>
    <n v="0"/>
    <n v="0"/>
    <n v="0"/>
    <x v="0"/>
    <m/>
    <s v="No root cause"/>
    <s v="No root cause"/>
    <s v="No root cause"/>
    <x v="3"/>
    <s v=""/>
    <s v="OST_090"/>
    <m/>
    <s v=""/>
  </r>
  <r>
    <s v="Kekem"/>
    <s v="OST_103"/>
    <s v="OUEST"/>
    <s v="IHS"/>
    <s v="Grid-Gen"/>
    <s v="OUEST"/>
    <s v="Kekem"/>
    <s v="Huawei"/>
    <n v="0"/>
    <n v="0"/>
    <n v="0"/>
    <n v="0"/>
    <n v="0"/>
    <n v="0"/>
    <n v="0"/>
    <n v="0"/>
    <n v="0"/>
    <n v="0"/>
    <n v="0"/>
    <n v="0"/>
    <n v="0"/>
    <n v="0"/>
    <n v="0"/>
    <n v="0"/>
    <n v="0"/>
    <n v="0"/>
    <n v="0"/>
    <n v="0"/>
    <m/>
    <n v="0"/>
    <n v="0"/>
    <n v="0"/>
    <m/>
    <n v="0"/>
    <n v="0"/>
    <n v="0"/>
    <n v="0"/>
    <n v="0"/>
    <x v="0"/>
    <m/>
    <s v="No root cause"/>
    <s v="No root cause"/>
    <s v="No root cause"/>
    <x v="3"/>
    <s v=""/>
    <s v="OST_103"/>
    <m/>
    <s v=""/>
  </r>
  <r>
    <s v="Camp-Bertaud"/>
    <s v="LIT_281"/>
    <s v="Douala"/>
    <s v="IHS"/>
    <m/>
    <s v="LITTORAL"/>
    <s v="Douala"/>
    <s v="ZTE"/>
    <n v="0"/>
    <n v="0"/>
    <n v="0"/>
    <n v="0"/>
    <n v="0"/>
    <n v="0"/>
    <n v="0"/>
    <n v="0"/>
    <n v="0"/>
    <n v="0"/>
    <n v="0"/>
    <n v="0"/>
    <n v="0"/>
    <n v="0"/>
    <n v="0"/>
    <n v="0"/>
    <n v="0"/>
    <n v="0"/>
    <n v="0"/>
    <n v="0"/>
    <m/>
    <n v="0"/>
    <n v="0"/>
    <n v="0"/>
    <m/>
    <n v="0"/>
    <n v="0"/>
    <n v="0"/>
    <n v="0"/>
    <n v="0"/>
    <x v="0"/>
    <m/>
    <s v="No root cause"/>
    <s v="No root cause"/>
    <s v="No root cause"/>
    <x v="3"/>
    <s v=""/>
    <s v="LIT_281"/>
    <m/>
    <s v=""/>
  </r>
  <r>
    <s v="Bfsam-Q-Haoussa"/>
    <s v="OST_100"/>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100"/>
    <m/>
    <s v=""/>
  </r>
  <r>
    <s v="Ebolowa-Ville"/>
    <s v="CTR_392"/>
    <s v="CENTRE"/>
    <s v="IHS"/>
    <s v="Grid-Gen"/>
    <s v="CENTRE"/>
    <s v="Ebolowa"/>
    <s v="ZTE"/>
    <n v="0"/>
    <n v="0"/>
    <n v="0"/>
    <n v="0"/>
    <n v="0"/>
    <n v="0"/>
    <n v="0"/>
    <n v="0"/>
    <n v="0"/>
    <n v="0"/>
    <n v="0"/>
    <n v="0"/>
    <n v="0"/>
    <n v="0"/>
    <n v="0"/>
    <n v="0"/>
    <n v="0"/>
    <n v="0"/>
    <n v="0"/>
    <n v="0"/>
    <m/>
    <n v="0"/>
    <n v="0"/>
    <n v="0"/>
    <m/>
    <n v="0"/>
    <n v="0"/>
    <n v="0"/>
    <n v="0"/>
    <n v="0"/>
    <x v="0"/>
    <m/>
    <s v="No root cause"/>
    <s v="No root cause"/>
    <s v="No root cause"/>
    <x v="3"/>
    <s v=""/>
    <s v="CTR_392"/>
    <m/>
    <s v=""/>
  </r>
  <r>
    <s v="Ekoumdoum-MTN-IHS"/>
    <s v="CTR_465"/>
    <s v="Yaounde"/>
    <s v="CAMUSAT"/>
    <s v="Grid-Gen"/>
    <s v="CENTRE"/>
    <s v="Yaounde"/>
    <s v="ZTE"/>
    <n v="0"/>
    <n v="0"/>
    <n v="0"/>
    <n v="0"/>
    <n v="0"/>
    <n v="0"/>
    <n v="0"/>
    <n v="0"/>
    <n v="0"/>
    <n v="0"/>
    <n v="0"/>
    <n v="0"/>
    <n v="0"/>
    <n v="0"/>
    <n v="0"/>
    <n v="0"/>
    <n v="0"/>
    <n v="0"/>
    <n v="0"/>
    <n v="0"/>
    <m/>
    <n v="0"/>
    <n v="0"/>
    <n v="0"/>
    <m/>
    <n v="0"/>
    <n v="0"/>
    <n v="0"/>
    <n v="0"/>
    <n v="0"/>
    <x v="0"/>
    <m/>
    <s v="No root cause"/>
    <s v="No root cause"/>
    <s v="No root cause"/>
    <x v="3"/>
    <s v=""/>
    <s v="CTR_465"/>
    <m/>
    <s v=""/>
  </r>
  <r>
    <s v="Santa-Barbara-Dla-IHS"/>
    <s v="LIT_171"/>
    <s v="Douala"/>
    <s v="IHS"/>
    <s v="Grid-Gen (LL)"/>
    <s v="LITTORAL"/>
    <s v="Douala"/>
    <s v="ZTE"/>
    <n v="0"/>
    <n v="0"/>
    <n v="0"/>
    <n v="0"/>
    <n v="0"/>
    <n v="0"/>
    <n v="0"/>
    <n v="0"/>
    <n v="0"/>
    <n v="0"/>
    <n v="0"/>
    <n v="0"/>
    <n v="0"/>
    <n v="0"/>
    <n v="0"/>
    <n v="0"/>
    <n v="0"/>
    <n v="0"/>
    <n v="0"/>
    <n v="0"/>
    <m/>
    <n v="0"/>
    <n v="0"/>
    <n v="0"/>
    <m/>
    <n v="0"/>
    <n v="0"/>
    <n v="0"/>
    <n v="0"/>
    <n v="0"/>
    <x v="0"/>
    <m/>
    <s v="No root cause"/>
    <s v="No root cause"/>
    <s v="No root cause"/>
    <x v="3"/>
    <s v=""/>
    <s v="LIT_171"/>
    <m/>
    <s v=""/>
  </r>
  <r>
    <s v="Bberi-Q-Princes"/>
    <s v="LIT_535"/>
    <s v="Douala"/>
    <s v="IHS"/>
    <s v="Grid-Gen (LL)"/>
    <s v="LITTORAL"/>
    <s v="Douala"/>
    <s v="ZTE"/>
    <n v="0"/>
    <n v="0"/>
    <n v="0"/>
    <n v="0"/>
    <n v="0"/>
    <n v="0"/>
    <n v="1.979693693230913E-3"/>
    <n v="0"/>
    <n v="0"/>
    <n v="0"/>
    <n v="0"/>
    <n v="0"/>
    <n v="0"/>
    <n v="0"/>
    <n v="0"/>
    <n v="0"/>
    <n v="0"/>
    <n v="0"/>
    <n v="0"/>
    <n v="0"/>
    <m/>
    <n v="0"/>
    <n v="0"/>
    <n v="0"/>
    <m/>
    <n v="0"/>
    <n v="0"/>
    <n v="0"/>
    <n v="0"/>
    <n v="0"/>
    <x v="0"/>
    <m/>
    <s v="No root cause"/>
    <s v="No root cause"/>
    <s v="No root cause"/>
    <x v="3"/>
    <s v=""/>
    <s v="LIT_535"/>
    <m/>
    <s v=""/>
  </r>
  <r>
    <s v="Logbaba"/>
    <s v="LIT_058"/>
    <s v="Douala"/>
    <s v="IHS"/>
    <s v="Grid-Gen"/>
    <s v="LITTORAL"/>
    <s v="Douala"/>
    <s v="ZTE"/>
    <n v="0"/>
    <n v="0"/>
    <n v="0"/>
    <n v="0"/>
    <n v="0"/>
    <n v="0"/>
    <n v="0"/>
    <n v="0"/>
    <n v="0"/>
    <n v="0"/>
    <n v="0"/>
    <n v="0"/>
    <n v="0"/>
    <n v="0"/>
    <n v="0"/>
    <n v="0"/>
    <n v="0"/>
    <n v="0"/>
    <n v="0"/>
    <n v="0"/>
    <m/>
    <n v="0"/>
    <n v="0"/>
    <n v="0"/>
    <m/>
    <n v="0"/>
    <n v="0"/>
    <n v="0"/>
    <n v="0"/>
    <n v="0"/>
    <x v="0"/>
    <m/>
    <s v="No root cause"/>
    <s v="No root cause"/>
    <s v="No root cause"/>
    <x v="3"/>
    <s v=""/>
    <s v="LIT_058"/>
    <m/>
    <s v=""/>
  </r>
  <r>
    <s v="Dschang-Lycee-Technique-IHS"/>
    <s v="OST_267"/>
    <s v="OUEST"/>
    <s v="IHS"/>
    <s v="Grid-Gen"/>
    <s v="OUEST"/>
    <s v="Dschang"/>
    <s v="Huawei"/>
    <n v="0"/>
    <n v="0"/>
    <n v="0"/>
    <n v="0"/>
    <n v="0"/>
    <n v="0"/>
    <n v="0"/>
    <n v="0"/>
    <n v="0"/>
    <n v="0"/>
    <n v="0"/>
    <n v="0"/>
    <n v="0"/>
    <n v="0"/>
    <n v="0"/>
    <n v="0"/>
    <n v="0"/>
    <n v="0"/>
    <n v="0"/>
    <n v="0"/>
    <m/>
    <n v="0"/>
    <n v="0"/>
    <n v="0"/>
    <m/>
    <n v="0"/>
    <n v="0"/>
    <n v="0"/>
    <n v="0"/>
    <n v="0"/>
    <x v="0"/>
    <m/>
    <s v="No root cause"/>
    <s v="No root cause"/>
    <s v="No root cause"/>
    <x v="3"/>
    <s v=""/>
    <s v="OST_267"/>
    <m/>
    <s v=""/>
  </r>
  <r>
    <s v="Dschang-Universite"/>
    <s v="OST_106"/>
    <s v="OUEST"/>
    <s v="IHS"/>
    <s v="Grid-Gen"/>
    <s v="OUEST"/>
    <s v="Dschang"/>
    <s v="Huawei"/>
    <n v="0"/>
    <n v="0"/>
    <n v="0"/>
    <n v="0"/>
    <n v="0"/>
    <n v="0"/>
    <n v="0"/>
    <n v="0"/>
    <n v="0"/>
    <n v="0"/>
    <n v="0"/>
    <n v="0"/>
    <n v="0"/>
    <n v="0"/>
    <n v="0"/>
    <n v="0"/>
    <n v="0"/>
    <n v="0"/>
    <n v="0"/>
    <n v="0"/>
    <m/>
    <n v="0"/>
    <n v="0"/>
    <n v="0"/>
    <m/>
    <n v="0"/>
    <n v="0"/>
    <n v="0"/>
    <n v="0"/>
    <n v="0"/>
    <x v="0"/>
    <m/>
    <s v="No root cause"/>
    <s v="No root cause"/>
    <s v="No root cause"/>
    <x v="3"/>
    <s v=""/>
    <s v="OST_106"/>
    <m/>
    <s v=""/>
  </r>
  <r>
    <s v="Dschang-Meka"/>
    <s v="OST_074"/>
    <s v="OUEST"/>
    <s v="IHS"/>
    <s v="Grid-Gen"/>
    <s v="OUEST"/>
    <s v="Dschang"/>
    <s v="Huawei"/>
    <n v="0"/>
    <n v="0"/>
    <n v="0"/>
    <n v="0"/>
    <n v="0"/>
    <n v="0"/>
    <n v="0"/>
    <n v="0"/>
    <n v="0"/>
    <n v="0"/>
    <n v="0"/>
    <n v="0"/>
    <n v="0"/>
    <n v="0"/>
    <n v="0"/>
    <n v="0"/>
    <n v="0"/>
    <n v="0"/>
    <n v="0"/>
    <n v="0"/>
    <m/>
    <n v="0"/>
    <n v="0"/>
    <n v="0"/>
    <m/>
    <n v="0"/>
    <n v="0"/>
    <n v="0"/>
    <n v="0"/>
    <n v="0"/>
    <x v="0"/>
    <m/>
    <s v="No root cause"/>
    <s v="No root cause"/>
    <s v="No root cause"/>
    <x v="3"/>
    <s v=""/>
    <s v="OST_074"/>
    <m/>
    <s v=""/>
  </r>
  <r>
    <s v="Dschang"/>
    <s v="OST_011"/>
    <s v="OUEST"/>
    <s v="CAMUSAT"/>
    <s v="Medium Grid + Solar + GE"/>
    <s v="OUEST"/>
    <s v="Dschang"/>
    <s v="Huawei"/>
    <n v="0"/>
    <n v="0"/>
    <n v="0"/>
    <n v="0"/>
    <n v="0"/>
    <n v="0"/>
    <n v="0"/>
    <n v="0"/>
    <n v="0"/>
    <n v="0"/>
    <n v="0"/>
    <n v="0"/>
    <n v="0"/>
    <n v="0"/>
    <n v="0"/>
    <n v="0"/>
    <n v="0"/>
    <n v="0"/>
    <n v="0"/>
    <n v="0"/>
    <m/>
    <n v="0"/>
    <n v="0"/>
    <n v="0"/>
    <m/>
    <n v="0"/>
    <n v="0"/>
    <n v="0"/>
    <n v="0"/>
    <n v="0"/>
    <x v="0"/>
    <m/>
    <s v="No root cause"/>
    <s v="No root cause"/>
    <s v="No root cause"/>
    <x v="3"/>
    <s v=""/>
    <s v="OST_011"/>
    <m/>
    <s v=""/>
  </r>
  <r>
    <s v="Mbouda"/>
    <s v="OST_141"/>
    <s v="OUEST"/>
    <s v="CAMUSAT"/>
    <e v="#N/A"/>
    <s v="OUEST"/>
    <s v="Mbouda"/>
    <s v="Huawei"/>
    <n v="0"/>
    <n v="0"/>
    <n v="0"/>
    <n v="0"/>
    <n v="0"/>
    <n v="0"/>
    <n v="0"/>
    <n v="0"/>
    <n v="0"/>
    <n v="0"/>
    <n v="0"/>
    <n v="0"/>
    <n v="0"/>
    <n v="0"/>
    <n v="0"/>
    <n v="0"/>
    <n v="0"/>
    <n v="0"/>
    <n v="0"/>
    <n v="0"/>
    <m/>
    <n v="0"/>
    <n v="0"/>
    <n v="0"/>
    <m/>
    <n v="0"/>
    <n v="0"/>
    <n v="0"/>
    <n v="0"/>
    <n v="0"/>
    <x v="0"/>
    <m/>
    <s v="No root cause"/>
    <s v="No root cause"/>
    <s v="No root cause"/>
    <x v="3"/>
    <s v=""/>
    <s v="OST_141"/>
    <m/>
    <s v=""/>
  </r>
  <r>
    <s v="PK10-Bassang"/>
    <s v="LIT_452"/>
    <s v="Douala"/>
    <s v="IHS"/>
    <s v="Grid-Gen"/>
    <s v="LITTORAL"/>
    <s v="Douala"/>
    <s v="ZTE"/>
    <n v="0"/>
    <n v="0"/>
    <n v="0"/>
    <n v="0"/>
    <n v="0"/>
    <n v="0"/>
    <n v="0"/>
    <n v="0"/>
    <n v="0"/>
    <n v="0"/>
    <n v="0"/>
    <n v="0"/>
    <n v="0"/>
    <n v="0"/>
    <n v="0"/>
    <n v="0"/>
    <n v="0"/>
    <n v="0"/>
    <n v="0"/>
    <n v="0"/>
    <m/>
    <n v="0"/>
    <n v="0"/>
    <n v="0"/>
    <m/>
    <n v="0"/>
    <n v="0"/>
    <n v="0"/>
    <n v="0"/>
    <n v="0"/>
    <x v="0"/>
    <m/>
    <s v="No root cause"/>
    <s v="No root cause"/>
    <s v="No root cause"/>
    <x v="3"/>
    <s v=""/>
    <s v="LIT_452"/>
    <m/>
    <s v=""/>
  </r>
  <r>
    <s v="Bfsam-Njinkwo"/>
    <s v="OST_076"/>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076"/>
    <m/>
    <s v=""/>
  </r>
  <r>
    <s v="Bfsam-Marche-New"/>
    <s v="OST_223"/>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223"/>
    <m/>
    <s v=""/>
  </r>
  <r>
    <s v="Newb-Mairie"/>
    <s v="LIT_090"/>
    <s v="Douala"/>
    <s v="IHS"/>
    <s v="Grid-Gen"/>
    <s v="LITTORAL"/>
    <s v="Douala"/>
    <s v="ZTE"/>
    <n v="0"/>
    <n v="0"/>
    <n v="0"/>
    <n v="0"/>
    <n v="0"/>
    <n v="0"/>
    <n v="0"/>
    <n v="0"/>
    <n v="0"/>
    <n v="0"/>
    <n v="0"/>
    <n v="0"/>
    <n v="0"/>
    <n v="0"/>
    <n v="0"/>
    <n v="0"/>
    <n v="0"/>
    <n v="0"/>
    <n v="0"/>
    <n v="0"/>
    <m/>
    <n v="0"/>
    <n v="0"/>
    <n v="0"/>
    <m/>
    <n v="0"/>
    <n v="0"/>
    <n v="0"/>
    <n v="0"/>
    <n v="0"/>
    <x v="0"/>
    <m/>
    <s v="No root cause"/>
    <s v="No root cause"/>
    <s v="No root cause"/>
    <x v="3"/>
    <s v=""/>
    <s v="LIT_090"/>
    <m/>
    <s v=""/>
  </r>
  <r>
    <s v="Bfsam-Leproserie-IHS"/>
    <s v="OST_166"/>
    <s v="Bafoussam"/>
    <s v="IHS"/>
    <s v="Grid-Gen"/>
    <s v="OUEST"/>
    <s v="Bafoussam"/>
    <s v="Huawei"/>
    <n v="0"/>
    <n v="0"/>
    <n v="0"/>
    <n v="0"/>
    <n v="0"/>
    <n v="0"/>
    <n v="0"/>
    <n v="0"/>
    <n v="0.63350198183390272"/>
    <n v="0"/>
    <n v="0"/>
    <n v="0"/>
    <n v="0"/>
    <n v="0"/>
    <n v="0"/>
    <n v="0"/>
    <n v="0"/>
    <n v="0"/>
    <n v="0"/>
    <n v="0"/>
    <m/>
    <n v="0"/>
    <n v="0"/>
    <n v="0"/>
    <m/>
    <n v="0"/>
    <n v="0"/>
    <n v="0"/>
    <n v="0"/>
    <n v="0"/>
    <x v="0"/>
    <m/>
    <s v="No root cause"/>
    <s v="No root cause"/>
    <s v="No root cause"/>
    <x v="3"/>
    <s v=""/>
    <s v="OST_166"/>
    <m/>
    <s v=""/>
  </r>
  <r>
    <s v="Bmouang-Terminus"/>
    <s v="LIT_044"/>
    <s v="Douala"/>
    <s v="IHS"/>
    <s v="Grid-Gen"/>
    <s v="LITTORAL"/>
    <s v="Douala"/>
    <s v="ZTE"/>
    <n v="1.0344345424090672E-3"/>
    <n v="0"/>
    <n v="0"/>
    <n v="0"/>
    <n v="0"/>
    <n v="0"/>
    <n v="0"/>
    <n v="0"/>
    <n v="0"/>
    <n v="0"/>
    <n v="0"/>
    <n v="0"/>
    <n v="0"/>
    <n v="0"/>
    <n v="0"/>
    <n v="0"/>
    <n v="0"/>
    <n v="0"/>
    <n v="0"/>
    <n v="0"/>
    <m/>
    <n v="0"/>
    <n v="0"/>
    <n v="0"/>
    <m/>
    <n v="0"/>
    <n v="0"/>
    <n v="0"/>
    <n v="0"/>
    <n v="0"/>
    <x v="0"/>
    <m/>
    <s v="No root cause"/>
    <s v="No root cause"/>
    <s v="No root cause"/>
    <x v="3"/>
    <s v=""/>
    <s v="LIT_044"/>
    <m/>
    <s v=""/>
  </r>
  <r>
    <s v="Deido-Lycee"/>
    <s v="LIT_004"/>
    <s v="Douala"/>
    <m/>
    <m/>
    <s v="LITTORAL"/>
    <s v="Douala"/>
    <s v="ZTE"/>
    <n v="0"/>
    <n v="0"/>
    <n v="0"/>
    <n v="0"/>
    <n v="0"/>
    <n v="0"/>
    <n v="0"/>
    <n v="0"/>
    <n v="0"/>
    <n v="0"/>
    <n v="0"/>
    <n v="0"/>
    <n v="0"/>
    <n v="0"/>
    <n v="0"/>
    <n v="0"/>
    <n v="0"/>
    <n v="0"/>
    <n v="0"/>
    <n v="0"/>
    <m/>
    <n v="0"/>
    <n v="0"/>
    <n v="0"/>
    <m/>
    <n v="0"/>
    <n v="0"/>
    <n v="0"/>
    <n v="0"/>
    <n v="0"/>
    <x v="0"/>
    <m/>
    <s v="No root cause"/>
    <s v="No root cause"/>
    <s v="No root cause"/>
    <x v="3"/>
    <s v=""/>
    <s v="LIT_004"/>
    <m/>
    <s v=""/>
  </r>
  <r>
    <s v="Bonateki-MRS"/>
    <s v="LIT_396"/>
    <s v="Douala"/>
    <s v="IHS"/>
    <s v="Grid-Gen"/>
    <s v="LITTORAL"/>
    <s v="Douala"/>
    <s v="ZTE"/>
    <n v="0"/>
    <n v="0"/>
    <n v="0"/>
    <n v="0"/>
    <n v="0"/>
    <n v="0"/>
    <n v="0"/>
    <n v="0"/>
    <n v="0"/>
    <n v="0"/>
    <n v="0"/>
    <n v="0"/>
    <n v="0"/>
    <n v="0"/>
    <n v="0"/>
    <n v="0"/>
    <n v="0"/>
    <n v="0"/>
    <n v="0"/>
    <n v="0"/>
    <m/>
    <n v="0"/>
    <n v="0"/>
    <n v="0"/>
    <m/>
    <n v="0"/>
    <n v="0"/>
    <n v="0"/>
    <n v="0"/>
    <n v="0"/>
    <x v="0"/>
    <m/>
    <s v="No root cause"/>
    <s v="No root cause"/>
    <s v="No root cause"/>
    <x v="3"/>
    <s v=""/>
    <s v="LIT_396"/>
    <m/>
    <s v=""/>
  </r>
  <r>
    <s v="Deido-Bonateki"/>
    <s v="LIT_414"/>
    <s v="Douala"/>
    <s v="IHS"/>
    <s v="Grid-Gen"/>
    <s v="LITTORAL"/>
    <s v="Douala"/>
    <s v="ZTE"/>
    <n v="0.15958828078405901"/>
    <n v="0"/>
    <n v="0"/>
    <n v="0"/>
    <n v="0"/>
    <n v="0"/>
    <n v="0"/>
    <n v="0"/>
    <n v="1.2432119691923991"/>
    <n v="0"/>
    <n v="0"/>
    <n v="0"/>
    <n v="0"/>
    <n v="0"/>
    <n v="0"/>
    <n v="0"/>
    <n v="0"/>
    <n v="0"/>
    <n v="0"/>
    <n v="0"/>
    <m/>
    <n v="0"/>
    <n v="0"/>
    <n v="0"/>
    <m/>
    <n v="0"/>
    <n v="0"/>
    <n v="0"/>
    <n v="0"/>
    <n v="0"/>
    <x v="0"/>
    <m/>
    <s v="No root cause"/>
    <s v="No root cause"/>
    <s v="No root cause"/>
    <x v="3"/>
    <s v=""/>
    <s v="LIT_414"/>
    <m/>
    <s v=""/>
  </r>
  <r>
    <s v="Batoufam-Chefferie"/>
    <s v="OST_277"/>
    <s v="OUEST"/>
    <s v="CAMUSAT"/>
    <s v="Good Grid + GE"/>
    <s v="OUEST"/>
    <s v="Batoufam"/>
    <s v="Huawei"/>
    <n v="0"/>
    <n v="0"/>
    <n v="0"/>
    <n v="0"/>
    <n v="0"/>
    <n v="0"/>
    <n v="0"/>
    <n v="0"/>
    <n v="0"/>
    <n v="0"/>
    <n v="0"/>
    <n v="0"/>
    <n v="0"/>
    <n v="0"/>
    <n v="0"/>
    <n v="0"/>
    <n v="0"/>
    <n v="0"/>
    <n v="0"/>
    <n v="0"/>
    <m/>
    <n v="0"/>
    <n v="0"/>
    <n v="0"/>
    <m/>
    <n v="0"/>
    <n v="0"/>
    <n v="0"/>
    <n v="0"/>
    <n v="0"/>
    <x v="0"/>
    <m/>
    <s v="No root cause"/>
    <s v="No root cause"/>
    <s v="No root cause"/>
    <x v="3"/>
    <s v=""/>
    <s v="OST_277"/>
    <m/>
    <s v=""/>
  </r>
  <r>
    <s v="Garoua-Djamboutou-CICAM"/>
    <s v="NRD_047"/>
    <s v="Garoua"/>
    <s v="IHS"/>
    <s v="Grid-Gen"/>
    <s v="NORD"/>
    <s v="Garoua"/>
    <s v="Huawei"/>
    <n v="0"/>
    <n v="0"/>
    <n v="0"/>
    <n v="0"/>
    <n v="0"/>
    <n v="0"/>
    <n v="0"/>
    <n v="0"/>
    <n v="0"/>
    <n v="0"/>
    <n v="0"/>
    <n v="0"/>
    <n v="0"/>
    <n v="0"/>
    <n v="0"/>
    <n v="0"/>
    <n v="0"/>
    <n v="0"/>
    <n v="0"/>
    <n v="0"/>
    <m/>
    <n v="0"/>
    <n v="0"/>
    <n v="0"/>
    <m/>
    <n v="0"/>
    <n v="0"/>
    <n v="0"/>
    <n v="0"/>
    <n v="0"/>
    <x v="0"/>
    <m/>
    <s v="No root cause"/>
    <s v="No root cause"/>
    <s v="No root cause"/>
    <x v="3"/>
    <s v=""/>
    <s v="NRD_047"/>
    <m/>
    <s v=""/>
  </r>
  <r>
    <s v="Plateau"/>
    <s v="NRD_002"/>
    <s v="Garoua"/>
    <s v="CAMUSAT"/>
    <s v="Good Grid + Solar + GE"/>
    <s v="NORD"/>
    <s v="Garoua"/>
    <s v="Huawei"/>
    <n v="0"/>
    <n v="0"/>
    <n v="0"/>
    <n v="0"/>
    <n v="0"/>
    <n v="0"/>
    <n v="0"/>
    <n v="0"/>
    <n v="0"/>
    <n v="0"/>
    <n v="0"/>
    <n v="0"/>
    <n v="0"/>
    <n v="0"/>
    <n v="0"/>
    <n v="0"/>
    <n v="0"/>
    <n v="0"/>
    <n v="0"/>
    <n v="0"/>
    <m/>
    <n v="0"/>
    <n v="0"/>
    <n v="0"/>
    <m/>
    <n v="0"/>
    <n v="0"/>
    <n v="0"/>
    <n v="0"/>
    <n v="0"/>
    <x v="0"/>
    <m/>
    <s v="No root cause"/>
    <s v="No root cause"/>
    <s v="No root cause"/>
    <x v="3"/>
    <s v=""/>
    <s v="NRD_002"/>
    <m/>
    <s v=""/>
  </r>
  <r>
    <s v="Garoua-Orange"/>
    <s v="NRD_001"/>
    <s v="Garoua"/>
    <s v="OCM/Strategique"/>
    <m/>
    <s v="NORD"/>
    <s v="Garoua"/>
    <s v="Huawei"/>
    <n v="0"/>
    <n v="0"/>
    <n v="0"/>
    <n v="0"/>
    <n v="0"/>
    <n v="0"/>
    <n v="0"/>
    <n v="0"/>
    <n v="0"/>
    <n v="0"/>
    <n v="0"/>
    <n v="0"/>
    <n v="0"/>
    <n v="0"/>
    <n v="0"/>
    <n v="0"/>
    <n v="0"/>
    <n v="0"/>
    <n v="0"/>
    <n v="0"/>
    <m/>
    <n v="0"/>
    <n v="0"/>
    <n v="0"/>
    <m/>
    <n v="0"/>
    <n v="0"/>
    <n v="0"/>
    <n v="0"/>
    <n v="0"/>
    <x v="0"/>
    <m/>
    <s v="No root cause"/>
    <s v="No root cause"/>
    <s v="No root cause"/>
    <x v="3"/>
    <s v=""/>
    <s v="NRD_001"/>
    <m/>
    <s v=""/>
  </r>
  <r>
    <s v="Gra-Plateau-MTN"/>
    <s v="NRD_035"/>
    <s v="Garoua"/>
    <s v="IHS"/>
    <s v="Grid-Gen"/>
    <s v="NORD"/>
    <s v="Garoua"/>
    <s v="Huawei"/>
    <n v="0"/>
    <n v="0"/>
    <n v="0"/>
    <n v="0"/>
    <n v="0"/>
    <n v="0"/>
    <n v="0"/>
    <n v="0"/>
    <n v="0"/>
    <n v="0"/>
    <n v="0"/>
    <n v="0"/>
    <n v="0"/>
    <n v="0"/>
    <n v="0"/>
    <n v="0"/>
    <n v="0"/>
    <n v="0"/>
    <n v="0"/>
    <n v="0"/>
    <m/>
    <n v="0"/>
    <n v="0"/>
    <n v="0"/>
    <m/>
    <n v="0"/>
    <n v="0"/>
    <n v="0"/>
    <n v="0"/>
    <n v="0"/>
    <x v="0"/>
    <m/>
    <s v="No root cause"/>
    <s v="No root cause"/>
    <s v="No root cause"/>
    <x v="3"/>
    <s v=""/>
    <s v="NRD_035"/>
    <m/>
    <s v=""/>
  </r>
  <r>
    <s v="Zokok"/>
    <s v="EXN_009"/>
    <s v="Maroua"/>
    <s v="OCM/Strategique"/>
    <m/>
    <s v="EXTREME-NORD"/>
    <s v="Maroua"/>
    <s v="Huawei"/>
    <n v="0"/>
    <n v="0"/>
    <n v="0"/>
    <n v="0"/>
    <n v="0"/>
    <n v="0"/>
    <n v="0"/>
    <n v="0"/>
    <n v="0"/>
    <n v="0"/>
    <n v="0"/>
    <n v="0"/>
    <n v="0"/>
    <n v="0"/>
    <n v="0"/>
    <n v="0"/>
    <n v="0"/>
    <n v="0"/>
    <n v="0"/>
    <n v="0"/>
    <m/>
    <n v="0"/>
    <n v="0"/>
    <n v="0"/>
    <m/>
    <n v="0"/>
    <n v="0"/>
    <n v="0"/>
    <n v="0"/>
    <n v="0"/>
    <x v="0"/>
    <m/>
    <s v="No root cause"/>
    <s v="No root cause"/>
    <s v="No root cause"/>
    <x v="3"/>
    <s v=""/>
    <s v="EXN_009"/>
    <m/>
    <s v=""/>
  </r>
  <r>
    <s v="Ngd-Baladji"/>
    <s v="ADM_035"/>
    <s v="Ngaoundere"/>
    <s v="IHS"/>
    <s v="Grid-Gen"/>
    <s v="ADAMAOUA"/>
    <s v="Ngaoundere"/>
    <s v="Huawei"/>
    <n v="0"/>
    <n v="0"/>
    <n v="0"/>
    <n v="0"/>
    <n v="0"/>
    <n v="0"/>
    <n v="0"/>
    <n v="0"/>
    <n v="0"/>
    <n v="0"/>
    <n v="0"/>
    <n v="0"/>
    <n v="0"/>
    <n v="0"/>
    <n v="0"/>
    <n v="0"/>
    <n v="0"/>
    <n v="0"/>
    <n v="0"/>
    <n v="0"/>
    <m/>
    <n v="0"/>
    <n v="0"/>
    <n v="0"/>
    <m/>
    <n v="0"/>
    <n v="0"/>
    <n v="0"/>
    <n v="0"/>
    <n v="0"/>
    <x v="0"/>
    <m/>
    <s v="No root cause"/>
    <s v="No root cause"/>
    <s v="No root cause"/>
    <x v="3"/>
    <s v=""/>
    <s v="ADM_035"/>
    <m/>
    <s v=""/>
  </r>
  <r>
    <s v="Ngd-Gadamadanga"/>
    <s v="ADM_087"/>
    <s v="Ngaoundere"/>
    <s v="IHS"/>
    <s v="Grid-Gen"/>
    <s v="ADAMAOUA"/>
    <s v="Ngaoundere"/>
    <s v="Huawei"/>
    <n v="0"/>
    <n v="0"/>
    <n v="0"/>
    <n v="0"/>
    <n v="0"/>
    <n v="0"/>
    <n v="0"/>
    <n v="0"/>
    <n v="0"/>
    <n v="0"/>
    <n v="0"/>
    <n v="0"/>
    <n v="0"/>
    <n v="0"/>
    <n v="0"/>
    <n v="0"/>
    <n v="0"/>
    <n v="0"/>
    <n v="0"/>
    <n v="0"/>
    <m/>
    <n v="0"/>
    <n v="0"/>
    <n v="0"/>
    <m/>
    <n v="0"/>
    <n v="0"/>
    <n v="0"/>
    <n v="0"/>
    <n v="0"/>
    <x v="0"/>
    <m/>
    <s v="No root cause"/>
    <s v="No root cause"/>
    <s v="No root cause"/>
    <x v="3"/>
    <s v=""/>
    <s v="ADM_087"/>
    <m/>
    <s v=""/>
  </r>
  <r>
    <s v="Ngd-Bamyangal-II-IHS"/>
    <s v="ADM_085"/>
    <s v="Ngaoundere"/>
    <s v="IHS"/>
    <s v="Grid-Gen"/>
    <s v="ADAMAOUA"/>
    <s v="Ngaoundere"/>
    <s v="Huawei"/>
    <n v="0"/>
    <n v="0"/>
    <n v="0"/>
    <n v="0"/>
    <n v="0"/>
    <n v="0"/>
    <n v="0"/>
    <n v="0"/>
    <n v="0"/>
    <n v="0"/>
    <n v="0"/>
    <n v="0"/>
    <n v="0"/>
    <n v="0"/>
    <n v="0"/>
    <n v="0"/>
    <n v="0"/>
    <n v="0"/>
    <n v="0"/>
    <n v="0"/>
    <m/>
    <n v="0"/>
    <n v="0"/>
    <n v="0"/>
    <m/>
    <n v="0"/>
    <n v="0"/>
    <n v="0"/>
    <n v="0"/>
    <n v="0"/>
    <x v="0"/>
    <m/>
    <s v="No root cause"/>
    <s v="No root cause"/>
    <s v="No root cause"/>
    <x v="3"/>
    <s v=""/>
    <s v="ADM_085"/>
    <m/>
    <s v=""/>
  </r>
  <r>
    <s v="Boko-Douala"/>
    <s v="LIT_240"/>
    <s v="Douala"/>
    <s v="IHS"/>
    <s v="Grid-Gen"/>
    <s v="LITTORAL"/>
    <s v="Douala"/>
    <s v="ZTE"/>
    <n v="0"/>
    <n v="0"/>
    <n v="0"/>
    <n v="0"/>
    <n v="0"/>
    <n v="0"/>
    <n v="0"/>
    <n v="0"/>
    <n v="0"/>
    <n v="0"/>
    <n v="0"/>
    <n v="0"/>
    <n v="0"/>
    <n v="0"/>
    <n v="0"/>
    <n v="0"/>
    <n v="0"/>
    <n v="0"/>
    <n v="0"/>
    <n v="0"/>
    <m/>
    <n v="0"/>
    <n v="0"/>
    <n v="0"/>
    <m/>
    <n v="0"/>
    <n v="0"/>
    <n v="0"/>
    <n v="0"/>
    <n v="0"/>
    <x v="0"/>
    <m/>
    <s v="No root cause"/>
    <s v="No root cause"/>
    <s v="No root cause"/>
    <x v="3"/>
    <s v=""/>
    <s v="LIT_240"/>
    <m/>
    <s v=""/>
  </r>
  <r>
    <s v="Koupa-Kagnam"/>
    <s v="OST_114"/>
    <s v="OUEST"/>
    <s v="IHS"/>
    <s v="Grid-Gen"/>
    <s v="OUEST"/>
    <s v="Koupa-Kagnam"/>
    <s v="Huawei"/>
    <n v="0"/>
    <n v="0"/>
    <n v="0"/>
    <n v="0"/>
    <n v="0"/>
    <n v="0"/>
    <n v="0"/>
    <n v="0"/>
    <n v="0"/>
    <n v="0"/>
    <n v="0"/>
    <n v="0"/>
    <n v="0"/>
    <n v="0"/>
    <n v="0"/>
    <n v="0"/>
    <n v="0"/>
    <n v="0"/>
    <n v="0"/>
    <n v="0"/>
    <m/>
    <n v="0"/>
    <n v="0"/>
    <n v="0"/>
    <m/>
    <n v="0"/>
    <n v="0"/>
    <n v="0"/>
    <n v="0"/>
    <n v="0"/>
    <x v="0"/>
    <m/>
    <s v="No root cause"/>
    <s v="No root cause"/>
    <s v="No root cause"/>
    <x v="3"/>
    <s v=""/>
    <s v="OST_114"/>
    <m/>
    <s v=""/>
  </r>
  <r>
    <s v="Rey-Bouba"/>
    <s v="NRD_023"/>
    <s v="NORD"/>
    <s v="IHS"/>
    <s v="Grid-Gen"/>
    <s v="NORD"/>
    <s v="Rey-bouba"/>
    <s v="Huawei"/>
    <n v="0"/>
    <n v="0"/>
    <n v="0"/>
    <n v="0"/>
    <n v="0"/>
    <n v="0"/>
    <n v="0"/>
    <n v="0"/>
    <n v="0"/>
    <n v="0"/>
    <n v="0"/>
    <n v="0"/>
    <n v="0"/>
    <n v="0"/>
    <n v="0"/>
    <n v="0"/>
    <n v="0"/>
    <n v="0"/>
    <n v="0"/>
    <n v="0"/>
    <m/>
    <n v="0"/>
    <n v="0"/>
    <n v="0"/>
    <m/>
    <n v="0"/>
    <n v="0"/>
    <n v="0"/>
    <n v="0"/>
    <n v="0"/>
    <x v="0"/>
    <m/>
    <s v="No root cause"/>
    <s v="No root cause"/>
    <s v="No root cause"/>
    <x v="3"/>
    <s v=""/>
    <s v="NRD_023"/>
    <m/>
    <s v=""/>
  </r>
  <r>
    <s v="Tchollire"/>
    <s v="NRD_008"/>
    <s v="NORD"/>
    <s v="IHS"/>
    <s v="Grid-Hybrid-Gen"/>
    <s v="NORD"/>
    <s v="Tchollire"/>
    <s v="Huawei"/>
    <n v="0"/>
    <n v="0"/>
    <n v="0"/>
    <n v="0"/>
    <n v="0"/>
    <n v="0"/>
    <n v="0"/>
    <n v="0"/>
    <n v="0"/>
    <n v="0"/>
    <n v="0"/>
    <n v="0"/>
    <n v="0"/>
    <n v="0"/>
    <n v="0"/>
    <n v="0"/>
    <n v="0"/>
    <n v="0"/>
    <n v="0"/>
    <n v="0"/>
    <m/>
    <n v="0"/>
    <n v="0"/>
    <n v="0"/>
    <m/>
    <n v="0"/>
    <n v="0"/>
    <n v="0"/>
    <n v="0"/>
    <n v="0"/>
    <x v="0"/>
    <m/>
    <s v="No root cause"/>
    <s v="No root cause"/>
    <s v="No root cause"/>
    <x v="3"/>
    <s v=""/>
    <s v="NRD_008"/>
    <m/>
    <s v=""/>
  </r>
  <r>
    <s v="Gouna"/>
    <s v="NRD_031"/>
    <s v="NORD"/>
    <s v="IHS"/>
    <s v="Solar-Gen"/>
    <s v="NORD"/>
    <s v="Gouna"/>
    <s v="Huawei"/>
    <n v="0"/>
    <n v="0"/>
    <n v="0"/>
    <n v="0"/>
    <n v="0"/>
    <n v="0"/>
    <n v="0"/>
    <n v="0"/>
    <n v="0"/>
    <n v="0"/>
    <n v="0"/>
    <n v="0"/>
    <n v="0"/>
    <n v="0"/>
    <n v="0"/>
    <n v="0"/>
    <n v="0"/>
    <n v="0"/>
    <n v="0"/>
    <n v="0"/>
    <m/>
    <n v="0"/>
    <n v="0"/>
    <n v="0"/>
    <m/>
    <n v="0"/>
    <n v="0"/>
    <n v="0"/>
    <n v="0"/>
    <n v="0"/>
    <x v="0"/>
    <m/>
    <s v="No root cause"/>
    <s v="No root cause"/>
    <s v="No root cause"/>
    <x v="3"/>
    <s v=""/>
    <s v="NRD_031"/>
    <m/>
    <s v=""/>
  </r>
  <r>
    <s v="Pitchoumba"/>
    <s v="NRD_171"/>
    <s v="NORD"/>
    <s v="CAMUSAT"/>
    <s v="Hybrid Solar - S3"/>
    <s v="NORD"/>
    <s v="PITCHOUMBA"/>
    <s v="Huawei"/>
    <n v="0"/>
    <n v="0"/>
    <n v="0"/>
    <n v="0"/>
    <n v="0"/>
    <n v="0"/>
    <n v="0"/>
    <n v="0"/>
    <n v="0"/>
    <n v="0"/>
    <n v="0"/>
    <n v="0"/>
    <n v="0"/>
    <n v="0"/>
    <n v="0"/>
    <n v="0"/>
    <n v="0"/>
    <n v="0"/>
    <n v="0"/>
    <n v="0"/>
    <m/>
    <n v="0"/>
    <n v="0"/>
    <n v="0"/>
    <m/>
    <n v="0"/>
    <n v="0"/>
    <n v="0"/>
    <n v="0"/>
    <n v="0"/>
    <x v="0"/>
    <m/>
    <s v="No root cause"/>
    <s v="No root cause"/>
    <s v="No root cause"/>
    <x v="3"/>
    <s v=""/>
    <s v="NRD_171"/>
    <m/>
    <s v=""/>
  </r>
  <r>
    <s v="Lagdo-Marche"/>
    <s v="NRD_077"/>
    <s v="NORD"/>
    <s v="IHS"/>
    <s v="Grid-Gen"/>
    <s v="NORD"/>
    <s v="Lagdo"/>
    <s v="Huawei"/>
    <n v="0"/>
    <n v="0"/>
    <n v="0"/>
    <n v="0"/>
    <n v="0"/>
    <n v="0"/>
    <n v="0"/>
    <n v="0"/>
    <n v="0"/>
    <n v="0"/>
    <n v="0"/>
    <n v="0"/>
    <n v="0"/>
    <n v="0"/>
    <n v="0"/>
    <n v="0"/>
    <n v="0"/>
    <n v="0"/>
    <n v="0"/>
    <n v="0"/>
    <m/>
    <n v="0"/>
    <n v="0"/>
    <n v="0"/>
    <m/>
    <n v="0"/>
    <n v="0"/>
    <n v="0"/>
    <n v="0"/>
    <n v="0"/>
    <x v="0"/>
    <m/>
    <s v="No root cause"/>
    <s v="No root cause"/>
    <s v="No root cause"/>
    <x v="3"/>
    <s v=""/>
    <s v="NRD_077"/>
    <m/>
    <s v=""/>
  </r>
  <r>
    <s v="Lagdo"/>
    <s v="NRD_012"/>
    <s v="NORD"/>
    <s v="IHS"/>
    <s v="Grid-Gen"/>
    <s v="NORD"/>
    <s v="Lagdo"/>
    <s v="Huawei"/>
    <n v="0"/>
    <n v="0"/>
    <n v="0"/>
    <n v="0"/>
    <n v="0"/>
    <n v="0"/>
    <n v="0"/>
    <n v="0"/>
    <n v="0"/>
    <n v="0"/>
    <n v="0"/>
    <n v="0"/>
    <n v="0"/>
    <n v="0"/>
    <n v="0"/>
    <n v="0"/>
    <n v="0"/>
    <n v="0"/>
    <n v="0"/>
    <n v="0"/>
    <m/>
    <n v="0"/>
    <n v="0"/>
    <n v="0"/>
    <m/>
    <n v="0"/>
    <n v="0"/>
    <n v="0"/>
    <n v="0"/>
    <n v="0"/>
    <x v="0"/>
    <m/>
    <s v="No root cause"/>
    <s v="No root cause"/>
    <s v="No root cause"/>
    <x v="3"/>
    <s v=""/>
    <s v="NRD_012"/>
    <m/>
    <s v=""/>
  </r>
  <r>
    <s v="Djarako"/>
    <s v="NRD_030"/>
    <s v="NORD"/>
    <s v="IHS"/>
    <s v="Gen Only"/>
    <s v="NORD"/>
    <s v="Djarako"/>
    <s v="Huawei"/>
    <n v="0"/>
    <n v="0"/>
    <n v="0"/>
    <n v="0"/>
    <n v="0"/>
    <n v="0"/>
    <n v="0"/>
    <n v="0"/>
    <n v="0"/>
    <n v="0"/>
    <n v="0"/>
    <n v="0"/>
    <n v="0"/>
    <n v="0"/>
    <n v="0"/>
    <n v="0"/>
    <n v="0"/>
    <n v="0"/>
    <n v="0"/>
    <n v="0"/>
    <m/>
    <n v="0"/>
    <n v="0"/>
    <n v="0"/>
    <m/>
    <n v="0"/>
    <n v="0"/>
    <n v="0"/>
    <n v="0"/>
    <n v="0"/>
    <x v="0"/>
    <m/>
    <s v="No root cause"/>
    <s v="No root cause"/>
    <s v="No root cause"/>
    <x v="3"/>
    <s v=""/>
    <s v="NRD_030"/>
    <m/>
    <s v=""/>
  </r>
  <r>
    <s v="Bonawon"/>
    <s v="LIT_400"/>
    <s v="Douala"/>
    <s v="IHS"/>
    <s v="Grid-Gen"/>
    <s v="LITTORAL"/>
    <s v="Douala"/>
    <s v="ZTE"/>
    <n v="0"/>
    <n v="0"/>
    <n v="0"/>
    <n v="0"/>
    <n v="0"/>
    <n v="0"/>
    <n v="0"/>
    <n v="0"/>
    <n v="0"/>
    <n v="0"/>
    <n v="0"/>
    <n v="0"/>
    <n v="0"/>
    <n v="0"/>
    <n v="0"/>
    <n v="0"/>
    <n v="0"/>
    <n v="0"/>
    <n v="0"/>
    <n v="0"/>
    <m/>
    <n v="0"/>
    <n v="0"/>
    <n v="0"/>
    <m/>
    <n v="0"/>
    <n v="0"/>
    <n v="0"/>
    <n v="0"/>
    <n v="0"/>
    <x v="0"/>
    <m/>
    <s v="No root cause"/>
    <s v="No root cause"/>
    <s v="No root cause"/>
    <x v="3"/>
    <s v=""/>
    <s v="LIT_400"/>
    <m/>
    <s v=""/>
  </r>
  <r>
    <s v="Oyak"/>
    <s v="LIT_222"/>
    <s v="Douala"/>
    <s v="IHS"/>
    <s v="Grid-Gen"/>
    <s v="LITTORAL"/>
    <s v="Douala"/>
    <s v="ZTE"/>
    <n v="0"/>
    <n v="0"/>
    <n v="0"/>
    <n v="0"/>
    <n v="0"/>
    <n v="0"/>
    <n v="0"/>
    <n v="0"/>
    <n v="0"/>
    <n v="0"/>
    <n v="0"/>
    <n v="0"/>
    <n v="0"/>
    <n v="0"/>
    <n v="0"/>
    <n v="0"/>
    <n v="0"/>
    <n v="0"/>
    <n v="0"/>
    <n v="0"/>
    <m/>
    <n v="0"/>
    <n v="0"/>
    <n v="0"/>
    <m/>
    <n v="0"/>
    <n v="0"/>
    <n v="0"/>
    <n v="0"/>
    <n v="0"/>
    <x v="0"/>
    <m/>
    <s v="No root cause"/>
    <s v="No root cause"/>
    <s v="No root cause"/>
    <x v="3"/>
    <s v=""/>
    <s v="LIT_222"/>
    <m/>
    <s v=""/>
  </r>
  <r>
    <s v="Bfsam-Eveche-Carrefour"/>
    <s v="OST_066"/>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066"/>
    <m/>
    <s v=""/>
  </r>
  <r>
    <s v="Bilongue"/>
    <s v="LIT_425"/>
    <s v="Douala"/>
    <s v="IHS"/>
    <s v="Grid-Gen"/>
    <s v="LITTORAL"/>
    <s v="Douala"/>
    <s v="ZTE"/>
    <n v="0"/>
    <n v="0"/>
    <n v="0"/>
    <n v="0"/>
    <n v="0"/>
    <n v="0"/>
    <n v="0"/>
    <n v="0"/>
    <n v="0.4585755336968832"/>
    <n v="0"/>
    <n v="0"/>
    <n v="0"/>
    <n v="0"/>
    <n v="0"/>
    <n v="0"/>
    <n v="0"/>
    <n v="0"/>
    <n v="0"/>
    <n v="0"/>
    <n v="0"/>
    <m/>
    <n v="0"/>
    <n v="0"/>
    <n v="0"/>
    <m/>
    <n v="0"/>
    <n v="0"/>
    <n v="0"/>
    <n v="0"/>
    <n v="0"/>
    <x v="0"/>
    <m/>
    <s v="No root cause"/>
    <s v="No root cause"/>
    <s v="No root cause"/>
    <x v="3"/>
    <s v=""/>
    <s v="LIT_425"/>
    <m/>
    <s v=""/>
  </r>
  <r>
    <s v="Ferme-Suisse"/>
    <s v="LIT_006"/>
    <s v="LITTORAL"/>
    <s v="IHS"/>
    <s v="Grid-Gen"/>
    <s v="LITTORAL"/>
    <s v="Ferme-Suisse"/>
    <s v="ZTE"/>
    <n v="0"/>
    <n v="0"/>
    <n v="0"/>
    <n v="0"/>
    <n v="0"/>
    <n v="0"/>
    <n v="0"/>
    <n v="0"/>
    <n v="0"/>
    <n v="0"/>
    <n v="0"/>
    <n v="0"/>
    <n v="0"/>
    <n v="0"/>
    <n v="0"/>
    <n v="0"/>
    <n v="0"/>
    <n v="0"/>
    <n v="0"/>
    <n v="0"/>
    <m/>
    <n v="0"/>
    <n v="0"/>
    <n v="0"/>
    <m/>
    <n v="0"/>
    <n v="0"/>
    <n v="0"/>
    <n v="0"/>
    <n v="0"/>
    <x v="0"/>
    <m/>
    <s v="No root cause"/>
    <s v="No root cause"/>
    <s v="No root cause"/>
    <x v="3"/>
    <s v=""/>
    <s v="LIT_006"/>
    <m/>
    <s v=""/>
  </r>
  <r>
    <s v="Kompigna"/>
    <s v="LIT_111"/>
    <s v="LITTORAL"/>
    <s v="IHS"/>
    <s v="Grid-Gen"/>
    <s v="LITTORAL"/>
    <s v="Kompigna"/>
    <s v="ZTE"/>
    <n v="0"/>
    <n v="0"/>
    <n v="0"/>
    <n v="0"/>
    <n v="0"/>
    <n v="0"/>
    <n v="0"/>
    <n v="0"/>
    <n v="0"/>
    <n v="0"/>
    <n v="0"/>
    <n v="0"/>
    <n v="0"/>
    <n v="0"/>
    <n v="0"/>
    <n v="0"/>
    <n v="0"/>
    <n v="0"/>
    <n v="0"/>
    <n v="0"/>
    <m/>
    <n v="0"/>
    <n v="0"/>
    <n v="0"/>
    <m/>
    <n v="0"/>
    <n v="0"/>
    <n v="0"/>
    <n v="0"/>
    <n v="0"/>
    <x v="0"/>
    <m/>
    <s v="No root cause"/>
    <s v="No root cause"/>
    <s v="No root cause"/>
    <x v="3"/>
    <s v=""/>
    <s v="LIT_111"/>
    <m/>
    <s v=""/>
  </r>
  <r>
    <s v="Kopongo"/>
    <s v="LIT_509"/>
    <s v="LITTORAL"/>
    <s v="IHS"/>
    <s v="Grid-Gen"/>
    <s v="LITTORAL"/>
    <s v="Kopongo"/>
    <s v="ZTE"/>
    <n v="0"/>
    <n v="0"/>
    <n v="0"/>
    <n v="0"/>
    <n v="0"/>
    <n v="0"/>
    <n v="0"/>
    <n v="0"/>
    <n v="0"/>
    <n v="0"/>
    <n v="0"/>
    <n v="0"/>
    <n v="0"/>
    <n v="0"/>
    <n v="0"/>
    <n v="0"/>
    <n v="0"/>
    <n v="0"/>
    <n v="0"/>
    <n v="0"/>
    <m/>
    <n v="0"/>
    <n v="0"/>
    <n v="0"/>
    <m/>
    <n v="0"/>
    <n v="0"/>
    <n v="0"/>
    <n v="0"/>
    <n v="0"/>
    <x v="0"/>
    <m/>
    <s v="No root cause"/>
    <s v="No root cause"/>
    <s v="No root cause"/>
    <x v="3"/>
    <s v=""/>
    <s v="LIT_509"/>
    <m/>
    <s v=""/>
  </r>
  <r>
    <s v="Bagofit"/>
    <s v="EST_082"/>
    <s v="CENTRE"/>
    <s v="IHS"/>
    <s v="GenOnly"/>
    <s v="EST"/>
    <s v="Bagofit"/>
    <s v="ZTE"/>
    <n v="0"/>
    <n v="0"/>
    <n v="0"/>
    <n v="0"/>
    <n v="0"/>
    <n v="0"/>
    <n v="0"/>
    <n v="0"/>
    <n v="0"/>
    <n v="0"/>
    <n v="0"/>
    <n v="0"/>
    <n v="0"/>
    <n v="0"/>
    <n v="0"/>
    <n v="0"/>
    <n v="0"/>
    <n v="0"/>
    <n v="0"/>
    <n v="0"/>
    <m/>
    <n v="0"/>
    <n v="0"/>
    <n v="0"/>
    <m/>
    <n v="0"/>
    <n v="0"/>
    <n v="0"/>
    <n v="0"/>
    <n v="0"/>
    <x v="0"/>
    <m/>
    <s v="No root cause"/>
    <s v="No root cause"/>
    <s v="No root cause"/>
    <x v="3"/>
    <s v=""/>
    <s v="EST_082"/>
    <m/>
    <s v=""/>
  </r>
  <r>
    <s v="Ntoumba"/>
    <s v="CTR_355"/>
    <s v="CENTRE"/>
    <s v="IHS"/>
    <s v="Grid-Gen"/>
    <s v="CENTRE"/>
    <s v="Ntoumba"/>
    <s v="ZTE"/>
    <n v="0"/>
    <n v="0"/>
    <n v="0"/>
    <n v="0"/>
    <n v="0"/>
    <n v="0"/>
    <n v="0"/>
    <n v="0"/>
    <n v="0"/>
    <n v="0"/>
    <n v="0"/>
    <n v="0"/>
    <n v="0"/>
    <n v="0"/>
    <n v="0"/>
    <n v="0"/>
    <n v="0"/>
    <n v="0"/>
    <n v="0"/>
    <n v="0"/>
    <m/>
    <n v="0"/>
    <n v="0"/>
    <n v="0"/>
    <m/>
    <n v="0"/>
    <n v="0"/>
    <n v="0"/>
    <n v="0"/>
    <n v="0"/>
    <x v="0"/>
    <m/>
    <s v="No root cause"/>
    <s v="No root cause"/>
    <s v="No root cause"/>
    <x v="3"/>
    <s v=""/>
    <s v="CTR_355"/>
    <m/>
    <s v=""/>
  </r>
  <r>
    <s v="Meyo-Centre"/>
    <s v="CTR_145"/>
    <s v="CENTRE"/>
    <s v="IHS"/>
    <s v="Solar-Gen-Lithium"/>
    <s v="CENTRE"/>
    <s v="Meyo"/>
    <s v="ZTE"/>
    <n v="0"/>
    <n v="0"/>
    <n v="0"/>
    <n v="0"/>
    <n v="0"/>
    <n v="0"/>
    <n v="0"/>
    <n v="0"/>
    <n v="0"/>
    <n v="0"/>
    <n v="0"/>
    <n v="0"/>
    <n v="0"/>
    <n v="0"/>
    <n v="0"/>
    <n v="0"/>
    <n v="0"/>
    <n v="0"/>
    <n v="0"/>
    <n v="0"/>
    <m/>
    <n v="0"/>
    <n v="0"/>
    <n v="0"/>
    <m/>
    <n v="0"/>
    <n v="0"/>
    <n v="0"/>
    <n v="0"/>
    <n v="0"/>
    <x v="0"/>
    <m/>
    <s v="No root cause"/>
    <s v="No root cause"/>
    <s v="No root cause"/>
    <x v="3"/>
    <s v=""/>
    <s v="CTR_145"/>
    <m/>
    <s v=""/>
  </r>
  <r>
    <s v="Mengang-MTN"/>
    <s v="CTR_306"/>
    <s v="CENTRE"/>
    <s v="IHS"/>
    <s v="Grid-Gen"/>
    <s v="CENTRE"/>
    <s v="Mengang"/>
    <s v="ZTE"/>
    <n v="0"/>
    <n v="0"/>
    <n v="0"/>
    <n v="0"/>
    <n v="0"/>
    <n v="0"/>
    <n v="0"/>
    <n v="0"/>
    <n v="0"/>
    <n v="0"/>
    <n v="0"/>
    <n v="0"/>
    <n v="0"/>
    <n v="0"/>
    <n v="0"/>
    <n v="0"/>
    <n v="0"/>
    <n v="0"/>
    <n v="0"/>
    <n v="0"/>
    <m/>
    <n v="0"/>
    <n v="0"/>
    <n v="0"/>
    <m/>
    <n v="0"/>
    <n v="0"/>
    <n v="0"/>
    <n v="0"/>
    <n v="0"/>
    <x v="0"/>
    <m/>
    <s v="No root cause"/>
    <s v="No root cause"/>
    <s v="No root cause"/>
    <x v="3"/>
    <s v=""/>
    <s v="CTR_306"/>
    <m/>
    <s v=""/>
  </r>
  <r>
    <s v="Missole"/>
    <s v="LIT_227"/>
    <s v="LITTORAL"/>
    <s v="IHS"/>
    <s v="Hybrid-Gen"/>
    <s v="LITTORAL"/>
    <s v="Missole"/>
    <s v="ZTE"/>
    <n v="0"/>
    <n v="0"/>
    <n v="0"/>
    <n v="0"/>
    <n v="0"/>
    <n v="0"/>
    <n v="0"/>
    <n v="0"/>
    <n v="0"/>
    <n v="0"/>
    <n v="0"/>
    <n v="0"/>
    <n v="0"/>
    <n v="0"/>
    <n v="0"/>
    <n v="0"/>
    <n v="0"/>
    <n v="0"/>
    <n v="0"/>
    <n v="0"/>
    <m/>
    <n v="0"/>
    <n v="0"/>
    <n v="0"/>
    <m/>
    <n v="0"/>
    <n v="0"/>
    <n v="0"/>
    <n v="0"/>
    <n v="0"/>
    <x v="0"/>
    <m/>
    <s v="No root cause"/>
    <s v="No root cause"/>
    <s v="No root cause"/>
    <x v="3"/>
    <s v=""/>
    <s v="LIT_227"/>
    <m/>
    <s v=""/>
  </r>
  <r>
    <s v="Ndokohok-IHS"/>
    <s v="OST_025"/>
    <s v="CENTRE"/>
    <s v="IHS"/>
    <s v="Grid-Gen"/>
    <s v="OUEST"/>
    <s v="Makenene"/>
    <s v="ZTE"/>
    <n v="0"/>
    <n v="0"/>
    <n v="0"/>
    <n v="0"/>
    <n v="0"/>
    <n v="0"/>
    <n v="0"/>
    <n v="0"/>
    <n v="0"/>
    <n v="0"/>
    <n v="0"/>
    <n v="0"/>
    <n v="0"/>
    <n v="0"/>
    <n v="0"/>
    <n v="0"/>
    <n v="0"/>
    <n v="0"/>
    <n v="0"/>
    <n v="0"/>
    <m/>
    <n v="0"/>
    <n v="0"/>
    <n v="0"/>
    <m/>
    <n v="0"/>
    <n v="0"/>
    <n v="0"/>
    <n v="0"/>
    <n v="0"/>
    <x v="0"/>
    <m/>
    <s v="No root cause"/>
    <s v="No root cause"/>
    <s v="No root cause"/>
    <x v="3"/>
    <s v=""/>
    <s v="OST_025"/>
    <m/>
    <s v=""/>
  </r>
  <r>
    <s v="Dibombari"/>
    <s v="LIT_187"/>
    <s v="LITTORAL"/>
    <s v="IHS"/>
    <s v="Grid-Gen"/>
    <s v="LITTORAL"/>
    <s v="Dibombari"/>
    <s v="ZTE"/>
    <n v="0"/>
    <n v="0"/>
    <n v="0"/>
    <n v="0"/>
    <n v="0"/>
    <n v="0"/>
    <n v="0"/>
    <n v="0"/>
    <n v="0"/>
    <n v="0"/>
    <n v="0"/>
    <n v="0"/>
    <n v="0"/>
    <n v="0"/>
    <n v="0"/>
    <n v="0"/>
    <n v="0"/>
    <n v="0"/>
    <n v="0"/>
    <n v="0"/>
    <m/>
    <n v="0"/>
    <n v="0"/>
    <n v="0"/>
    <m/>
    <n v="0"/>
    <n v="0"/>
    <n v="0"/>
    <n v="0"/>
    <n v="0"/>
    <x v="0"/>
    <m/>
    <s v="No root cause"/>
    <s v="No root cause"/>
    <s v="No root cause"/>
    <x v="3"/>
    <s v=""/>
    <s v="LIT_187"/>
    <m/>
    <s v=""/>
  </r>
  <r>
    <s v="Sud-Cameroun-Hevea-Camtel"/>
    <s v="SUD_055"/>
    <s v="LITTORAL"/>
    <s v="CAMUSAT"/>
    <s v="Good Grid no GE - 8h"/>
    <s v="SUD"/>
    <s v="Niete"/>
    <s v="ZTE"/>
    <n v="0"/>
    <n v="0"/>
    <n v="0"/>
    <n v="0"/>
    <n v="0"/>
    <n v="0"/>
    <n v="0"/>
    <n v="0"/>
    <n v="0"/>
    <n v="0"/>
    <n v="0"/>
    <n v="0"/>
    <n v="0"/>
    <n v="0"/>
    <n v="0"/>
    <n v="0"/>
    <n v="0"/>
    <n v="0"/>
    <n v="0"/>
    <n v="0"/>
    <m/>
    <n v="0"/>
    <n v="0"/>
    <n v="0"/>
    <m/>
    <n v="0"/>
    <n v="0"/>
    <n v="0"/>
    <n v="0"/>
    <n v="0"/>
    <x v="0"/>
    <m/>
    <s v="No root cause"/>
    <s v="No root cause"/>
    <s v="No root cause"/>
    <x v="3"/>
    <s v=""/>
    <s v="SUD_055"/>
    <m/>
    <s v=""/>
  </r>
  <r>
    <s v="Bonalea"/>
    <s v="LIT_296"/>
    <s v="LITTORAL"/>
    <s v="IHS"/>
    <s v="Grid-Gen"/>
    <s v="LITTORAL"/>
    <s v="Bonalea"/>
    <s v="ZTE"/>
    <n v="0"/>
    <n v="0"/>
    <n v="0"/>
    <n v="0"/>
    <n v="0"/>
    <n v="0"/>
    <n v="0"/>
    <n v="0"/>
    <n v="0"/>
    <n v="0"/>
    <n v="0"/>
    <n v="0"/>
    <n v="0"/>
    <n v="0"/>
    <n v="0"/>
    <n v="0"/>
    <n v="0"/>
    <n v="0"/>
    <n v="0"/>
    <n v="0"/>
    <m/>
    <n v="0"/>
    <n v="0"/>
    <n v="0"/>
    <m/>
    <n v="0"/>
    <n v="0"/>
    <n v="0"/>
    <n v="0"/>
    <n v="0"/>
    <x v="0"/>
    <m/>
    <s v="No root cause"/>
    <s v="No root cause"/>
    <s v="No root cause"/>
    <x v="3"/>
    <s v=""/>
    <s v="LIT_296"/>
    <m/>
    <s v=""/>
  </r>
  <r>
    <s v="Bare"/>
    <s v="LIT_112"/>
    <s v="LITTORAL"/>
    <s v="IHS"/>
    <s v="Grid-Gen"/>
    <s v="LITTORAL"/>
    <s v="Bare"/>
    <s v="ZTE"/>
    <n v="0"/>
    <n v="0"/>
    <n v="0"/>
    <n v="0"/>
    <n v="0"/>
    <n v="0"/>
    <n v="0"/>
    <n v="0"/>
    <n v="0"/>
    <n v="0"/>
    <n v="0"/>
    <n v="0"/>
    <n v="0"/>
    <n v="0"/>
    <n v="0"/>
    <n v="0"/>
    <n v="0"/>
    <n v="0"/>
    <n v="0"/>
    <n v="0"/>
    <m/>
    <n v="0"/>
    <n v="0"/>
    <n v="0"/>
    <m/>
    <n v="0"/>
    <n v="0"/>
    <n v="0"/>
    <n v="0"/>
    <n v="0"/>
    <x v="0"/>
    <m/>
    <s v="BSS"/>
    <s v="RAN ISSUE"/>
    <s v="BSS Hardware issue"/>
    <x v="1"/>
    <s v="(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Feedback PM : VSWR correction Plan date  review  : 10/05/2026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m/>
    <s v=""/>
  </r>
  <r>
    <s v="Kola-IHS"/>
    <s v="LIT_764"/>
    <s v="LITTORAL"/>
    <s v="IHS"/>
    <s v="Grid-Gen"/>
    <s v="LITTORAL"/>
    <s v="Baaba"/>
    <s v="ZTE"/>
    <n v="0"/>
    <n v="0"/>
    <n v="0"/>
    <n v="0"/>
    <n v="0"/>
    <n v="0"/>
    <n v="0"/>
    <n v="0"/>
    <n v="0"/>
    <n v="0"/>
    <n v="0"/>
    <n v="0"/>
    <n v="0"/>
    <n v="0"/>
    <n v="0"/>
    <n v="0"/>
    <n v="0"/>
    <n v="0"/>
    <n v="0"/>
    <n v="0"/>
    <m/>
    <n v="0"/>
    <n v="0"/>
    <n v="0"/>
    <m/>
    <n v="0"/>
    <n v="0"/>
    <n v="0"/>
    <n v="0"/>
    <n v="0"/>
    <x v="0"/>
    <m/>
    <s v="No root cause"/>
    <s v="No root cause"/>
    <s v="No root cause"/>
    <x v="3"/>
    <s v=""/>
    <s v="LIT_764"/>
    <m/>
    <s v=""/>
  </r>
  <r>
    <s v="Ndoulou-IHS"/>
    <s v="LIT_431"/>
    <s v="LITTORAL"/>
    <s v="IHS"/>
    <s v="Grid-Gen"/>
    <s v="LITTORAL"/>
    <s v="Ndoulou"/>
    <s v="ZTE"/>
    <n v="0"/>
    <n v="0"/>
    <n v="0"/>
    <n v="0"/>
    <n v="0"/>
    <n v="0"/>
    <n v="0"/>
    <n v="0"/>
    <n v="0"/>
    <n v="0"/>
    <n v="0"/>
    <n v="0"/>
    <n v="0"/>
    <n v="0"/>
    <n v="0"/>
    <n v="0"/>
    <n v="0"/>
    <n v="0"/>
    <n v="0"/>
    <n v="0"/>
    <m/>
    <n v="0"/>
    <n v="0"/>
    <n v="0"/>
    <m/>
    <n v="0"/>
    <n v="0"/>
    <n v="0"/>
    <n v="0"/>
    <n v="0"/>
    <x v="0"/>
    <m/>
    <s v="No root cause"/>
    <s v="No root cause"/>
    <s v="No root cause"/>
    <x v="3"/>
    <s v=""/>
    <s v="LIT_431"/>
    <m/>
    <s v=""/>
  </r>
  <r>
    <s v="Manengole"/>
    <s v="LIT_356"/>
    <s v="LITTORAL"/>
    <s v="IHS"/>
    <s v="Grid-Gen"/>
    <s v="LITTORAL"/>
    <s v="Manengole"/>
    <s v="ZTE"/>
    <n v="0"/>
    <n v="0"/>
    <n v="0"/>
    <n v="0"/>
    <n v="0"/>
    <n v="0"/>
    <n v="0"/>
    <n v="0"/>
    <n v="0"/>
    <n v="0"/>
    <n v="0"/>
    <n v="0"/>
    <n v="0"/>
    <n v="0"/>
    <n v="0"/>
    <n v="0"/>
    <n v="0"/>
    <n v="0"/>
    <n v="0"/>
    <n v="0"/>
    <m/>
    <n v="0"/>
    <n v="0"/>
    <n v="0"/>
    <m/>
    <n v="0"/>
    <n v="0"/>
    <n v="0"/>
    <n v="0"/>
    <n v="0"/>
    <x v="0"/>
    <m/>
    <s v="No root cause"/>
    <s v="No root cause"/>
    <s v="No root cause"/>
    <x v="3"/>
    <s v=""/>
    <s v="LIT_356"/>
    <m/>
    <s v=""/>
  </r>
  <r>
    <s v="Logbadjeck-IHS"/>
    <s v="LIT_503"/>
    <s v="LITTORAL"/>
    <s v="IHS"/>
    <s v="Grid-Gen"/>
    <s v="LITTORAL"/>
    <s v="Logbadjeck"/>
    <s v="ZTE"/>
    <n v="0"/>
    <n v="0"/>
    <n v="0"/>
    <n v="0"/>
    <n v="0"/>
    <n v="0"/>
    <n v="0"/>
    <n v="0"/>
    <n v="0"/>
    <n v="0"/>
    <n v="0"/>
    <n v="0"/>
    <n v="0"/>
    <n v="0"/>
    <n v="0"/>
    <n v="0"/>
    <n v="0"/>
    <n v="0"/>
    <n v="0"/>
    <n v="0"/>
    <m/>
    <n v="0"/>
    <n v="0"/>
    <n v="0"/>
    <m/>
    <n v="0"/>
    <n v="0"/>
    <n v="0"/>
    <n v="0"/>
    <n v="0"/>
    <x v="0"/>
    <m/>
    <s v="No root cause"/>
    <s v="No root cause"/>
    <s v="No root cause"/>
    <x v="3"/>
    <s v=""/>
    <s v="LIT_503"/>
    <m/>
    <s v=""/>
  </r>
  <r>
    <s v="Dizangue-KM14-IHS"/>
    <s v="LIT_496"/>
    <s v="LITTORAL"/>
    <s v="IHS"/>
    <s v="Grid-Gen"/>
    <s v="LITTORAL"/>
    <s v="Dizangue"/>
    <s v="ZTE"/>
    <n v="0"/>
    <n v="0"/>
    <n v="0"/>
    <n v="0"/>
    <n v="0"/>
    <n v="0"/>
    <n v="0"/>
    <n v="0"/>
    <n v="0"/>
    <n v="0"/>
    <n v="0"/>
    <n v="0"/>
    <n v="0"/>
    <n v="0"/>
    <n v="0"/>
    <n v="0"/>
    <n v="0"/>
    <n v="0"/>
    <n v="0"/>
    <n v="0"/>
    <m/>
    <n v="0"/>
    <n v="0"/>
    <n v="0"/>
    <m/>
    <n v="0"/>
    <n v="0"/>
    <n v="0"/>
    <n v="0"/>
    <n v="0"/>
    <x v="0"/>
    <m/>
    <s v="No root cause"/>
    <s v="No root cause"/>
    <s v="No root cause"/>
    <x v="3"/>
    <s v=""/>
    <s v="LIT_496"/>
    <m/>
    <s v=""/>
  </r>
  <r>
    <s v="Meyo-Nkoulou"/>
    <s v="SUD_117"/>
    <s v="CENTRE"/>
    <m/>
    <m/>
    <s v="SUD"/>
    <s v="Kyé-Ossi"/>
    <s v="ZTE"/>
    <n v="0"/>
    <n v="0"/>
    <n v="0"/>
    <n v="0"/>
    <n v="0"/>
    <n v="0"/>
    <n v="0"/>
    <n v="0"/>
    <n v="0"/>
    <n v="0"/>
    <n v="0"/>
    <n v="0"/>
    <n v="0"/>
    <n v="0"/>
    <n v="0"/>
    <n v="0"/>
    <n v="0"/>
    <n v="0"/>
    <n v="0"/>
    <n v="0"/>
    <m/>
    <n v="0"/>
    <n v="0"/>
    <n v="0"/>
    <m/>
    <n v="0"/>
    <n v="0"/>
    <n v="0"/>
    <n v="0"/>
    <n v="0"/>
    <x v="0"/>
    <m/>
    <s v="No root cause"/>
    <s v="No root cause"/>
    <s v="No root cause"/>
    <x v="3"/>
    <s v=""/>
    <s v="SUD_117"/>
    <m/>
    <s v=""/>
  </r>
  <r>
    <s v="Mbongo-IHS"/>
    <s v="LIT_480"/>
    <s v="LITTORAL"/>
    <s v="IHS"/>
    <s v="Grid-Gen"/>
    <s v="LITTORAL"/>
    <s v="Mbongo"/>
    <s v="ZTE"/>
    <n v="0"/>
    <n v="0"/>
    <n v="0"/>
    <n v="0"/>
    <n v="0"/>
    <n v="0"/>
    <n v="0"/>
    <n v="0"/>
    <n v="0"/>
    <n v="0"/>
    <n v="0"/>
    <n v="0"/>
    <n v="0"/>
    <n v="0"/>
    <n v="0"/>
    <n v="0"/>
    <n v="0"/>
    <n v="0"/>
    <n v="0"/>
    <n v="0"/>
    <m/>
    <n v="0"/>
    <n v="0"/>
    <n v="0"/>
    <m/>
    <n v="0"/>
    <n v="0"/>
    <n v="0"/>
    <n v="0"/>
    <n v="0"/>
    <x v="0"/>
    <m/>
    <s v="No root cause"/>
    <s v="No root cause"/>
    <s v="No root cause"/>
    <x v="3"/>
    <s v=""/>
    <s v="LIT_480"/>
    <m/>
    <s v=""/>
  </r>
  <r>
    <s v="Apouh"/>
    <s v="LIT_512"/>
    <s v="LITTORAL"/>
    <s v="IHS"/>
    <s v="Grid-Gen"/>
    <s v="LITTORAL"/>
    <s v="Apouh"/>
    <s v="ZTE"/>
    <n v="0"/>
    <n v="0"/>
    <n v="0"/>
    <n v="0"/>
    <n v="0"/>
    <n v="0"/>
    <n v="0"/>
    <n v="0"/>
    <n v="0"/>
    <n v="0"/>
    <n v="0"/>
    <n v="0"/>
    <n v="0"/>
    <n v="0"/>
    <n v="0"/>
    <n v="0"/>
    <n v="0"/>
    <n v="0"/>
    <n v="0"/>
    <n v="0"/>
    <m/>
    <n v="0"/>
    <n v="0"/>
    <n v="0"/>
    <m/>
    <n v="0"/>
    <n v="0"/>
    <n v="0"/>
    <n v="0"/>
    <n v="0"/>
    <x v="0"/>
    <m/>
    <s v="No root cause"/>
    <s v="No root cause"/>
    <s v="No root cause"/>
    <x v="3"/>
    <s v=""/>
    <s v="LIT_512"/>
    <m/>
    <s v=""/>
  </r>
  <r>
    <s v="Ndokok"/>
    <s v="CTR_059"/>
    <s v="LITTORAL"/>
    <s v="IHS"/>
    <s v="Grid-Gen"/>
    <s v="CENTRE"/>
    <s v="Ndokok"/>
    <s v="ZTE"/>
    <n v="0"/>
    <n v="0"/>
    <n v="0"/>
    <n v="0"/>
    <n v="0"/>
    <n v="0"/>
    <n v="0"/>
    <n v="0"/>
    <n v="0"/>
    <n v="0"/>
    <n v="0"/>
    <n v="0"/>
    <n v="0"/>
    <n v="0"/>
    <n v="0"/>
    <n v="0"/>
    <n v="0"/>
    <n v="0"/>
    <n v="0"/>
    <n v="0"/>
    <m/>
    <n v="0"/>
    <n v="0"/>
    <n v="0"/>
    <m/>
    <n v="0"/>
    <n v="0"/>
    <n v="0"/>
    <n v="0"/>
    <n v="0"/>
    <x v="0"/>
    <m/>
    <s v="No root cause"/>
    <s v="No root cause"/>
    <s v="No root cause"/>
    <x v="3"/>
    <s v=""/>
    <s v="CTR_059"/>
    <m/>
    <s v=""/>
  </r>
  <r>
    <s v="MISSOLE-II-PK35-IHS"/>
    <s v="LIT_750"/>
    <s v="LITTORAL"/>
    <m/>
    <m/>
    <s v="LITTORAL"/>
    <s v="Missole"/>
    <s v="ZTE"/>
    <n v="0"/>
    <n v="0"/>
    <n v="0"/>
    <n v="0"/>
    <n v="0"/>
    <n v="0"/>
    <n v="0"/>
    <n v="0"/>
    <n v="0"/>
    <n v="0"/>
    <n v="0"/>
    <n v="0"/>
    <n v="0"/>
    <n v="0"/>
    <n v="0"/>
    <n v="0"/>
    <n v="0"/>
    <n v="0"/>
    <n v="0"/>
    <n v="0"/>
    <m/>
    <n v="0"/>
    <n v="0"/>
    <n v="0"/>
    <m/>
    <n v="0"/>
    <n v="0"/>
    <n v="0"/>
    <n v="0"/>
    <n v="0"/>
    <x v="0"/>
    <m/>
    <s v="No root cause"/>
    <s v="No root cause"/>
    <s v="No root cause"/>
    <x v="3"/>
    <s v=""/>
    <s v="LIT_750"/>
    <m/>
    <s v=""/>
  </r>
  <r>
    <s v="Yembon"/>
    <s v="SUD_243"/>
    <s v="CENTRE"/>
    <s v="CAMUSAT"/>
    <s v="HGB"/>
    <s v="SUD"/>
    <s v="Yembon"/>
    <s v="ZTE"/>
    <n v="0"/>
    <n v="0"/>
    <n v="0"/>
    <n v="0"/>
    <n v="0"/>
    <n v="0"/>
    <n v="0"/>
    <n v="0"/>
    <n v="0"/>
    <n v="0"/>
    <n v="0"/>
    <n v="0"/>
    <n v="0"/>
    <n v="0"/>
    <n v="0"/>
    <n v="0"/>
    <n v="0"/>
    <n v="0"/>
    <n v="0"/>
    <n v="0"/>
    <m/>
    <n v="0"/>
    <n v="0"/>
    <n v="0"/>
    <m/>
    <n v="0"/>
    <n v="0"/>
    <n v="0"/>
    <n v="0"/>
    <n v="0"/>
    <x v="0"/>
    <m/>
    <s v="No root cause"/>
    <s v="No root cause"/>
    <s v="No root cause"/>
    <x v="3"/>
    <s v=""/>
    <s v="SUD_243"/>
    <m/>
    <s v=""/>
  </r>
  <r>
    <s v="Mbomela-IHS"/>
    <s v="SUD_105"/>
    <s v="CENTRE"/>
    <s v="IHS"/>
    <s v="Gen-Lithium"/>
    <s v="SUD"/>
    <s v="Mbomela"/>
    <s v="ZTE"/>
    <n v="0"/>
    <n v="0"/>
    <n v="0"/>
    <n v="0"/>
    <n v="0"/>
    <n v="0"/>
    <n v="0"/>
    <n v="0"/>
    <n v="0"/>
    <n v="0"/>
    <n v="0"/>
    <n v="0"/>
    <n v="0"/>
    <n v="0"/>
    <n v="0"/>
    <n v="0"/>
    <n v="0"/>
    <n v="0"/>
    <n v="0"/>
    <n v="0"/>
    <m/>
    <n v="0"/>
    <n v="0"/>
    <n v="0"/>
    <m/>
    <n v="0"/>
    <n v="0"/>
    <n v="0"/>
    <n v="0"/>
    <n v="0"/>
    <x v="0"/>
    <m/>
    <s v="No root cause"/>
    <s v="No root cause"/>
    <s v="No root cause"/>
    <x v="3"/>
    <s v=""/>
    <s v="SUD_105"/>
    <m/>
    <s v=""/>
  </r>
  <r>
    <s v="Mekoto"/>
    <s v="SUD_126"/>
    <s v="CENTRE"/>
    <s v="CAMUSAT"/>
    <s v="Hybrid Solar S3"/>
    <s v="SUD"/>
    <s v="Ekombitié"/>
    <s v="ZTE"/>
    <n v="0"/>
    <n v="0"/>
    <n v="0"/>
    <n v="0"/>
    <n v="0"/>
    <n v="0"/>
    <n v="0"/>
    <n v="0"/>
    <n v="0"/>
    <n v="0"/>
    <n v="0"/>
    <n v="0"/>
    <n v="0"/>
    <n v="0"/>
    <n v="0"/>
    <n v="0"/>
    <n v="0"/>
    <n v="0"/>
    <n v="0"/>
    <n v="0"/>
    <m/>
    <n v="0"/>
    <n v="0"/>
    <n v="0"/>
    <m/>
    <n v="0"/>
    <n v="0"/>
    <n v="0"/>
    <n v="0"/>
    <n v="0"/>
    <x v="0"/>
    <m/>
    <s v="No root cause"/>
    <s v="No root cause"/>
    <s v="No root cause"/>
    <x v="3"/>
    <s v=""/>
    <s v="SUD_126"/>
    <m/>
    <s v=""/>
  </r>
  <r>
    <s v="Avobengon"/>
    <s v="SUD_244"/>
    <s v="CENTRE"/>
    <s v="IHS"/>
    <s v="Gen-Lithium"/>
    <s v="SUD"/>
    <s v="Avobengon"/>
    <s v="ZTE"/>
    <n v="0"/>
    <n v="0"/>
    <n v="0"/>
    <n v="0"/>
    <n v="0"/>
    <n v="0"/>
    <n v="0"/>
    <n v="0"/>
    <n v="0"/>
    <n v="0"/>
    <n v="0"/>
    <n v="0"/>
    <n v="0"/>
    <n v="0"/>
    <n v="0"/>
    <n v="0"/>
    <n v="0"/>
    <n v="0"/>
    <n v="0"/>
    <n v="0"/>
    <m/>
    <n v="0"/>
    <n v="0"/>
    <n v="0"/>
    <m/>
    <n v="0"/>
    <n v="0"/>
    <n v="0"/>
    <n v="0"/>
    <n v="0"/>
    <x v="0"/>
    <m/>
    <s v="No root cause"/>
    <s v="No root cause"/>
    <s v="No root cause"/>
    <x v="3"/>
    <s v=""/>
    <s v="SUD_244"/>
    <m/>
    <s v=""/>
  </r>
  <r>
    <s v="Koungoulou-MTN"/>
    <s v="SUD_248"/>
    <s v="CENTRE"/>
    <s v="IHS"/>
    <s v="Gen-Lithium"/>
    <s v="SUD"/>
    <s v="Koungoulou"/>
    <s v="ZTE"/>
    <n v="0"/>
    <n v="0"/>
    <n v="0"/>
    <n v="0"/>
    <n v="0"/>
    <n v="0"/>
    <n v="0"/>
    <n v="0"/>
    <n v="0"/>
    <n v="0"/>
    <n v="0"/>
    <n v="0"/>
    <n v="0"/>
    <n v="0"/>
    <n v="0"/>
    <n v="0"/>
    <n v="0"/>
    <n v="0"/>
    <n v="0"/>
    <n v="0"/>
    <m/>
    <n v="0"/>
    <n v="0"/>
    <n v="0"/>
    <m/>
    <n v="0"/>
    <n v="0"/>
    <n v="0"/>
    <n v="0"/>
    <n v="0"/>
    <x v="0"/>
    <m/>
    <s v="No root cause"/>
    <s v="No root cause"/>
    <s v="No root cause"/>
    <x v="3"/>
    <s v=""/>
    <s v="SUD_248"/>
    <m/>
    <s v=""/>
  </r>
  <r>
    <s v="Bikoula-MTN"/>
    <s v="SUD_232"/>
    <s v="CENTRE"/>
    <s v="IHS"/>
    <s v="Gen-Lithium"/>
    <s v="SUD"/>
    <s v="Bikoula"/>
    <s v="ZTE"/>
    <n v="0"/>
    <n v="0"/>
    <n v="0"/>
    <n v="0"/>
    <n v="0"/>
    <n v="0"/>
    <n v="0"/>
    <n v="0"/>
    <n v="0"/>
    <n v="0"/>
    <n v="0"/>
    <n v="0"/>
    <n v="0"/>
    <n v="0"/>
    <n v="0"/>
    <n v="0"/>
    <n v="0"/>
    <n v="0"/>
    <n v="0"/>
    <n v="0"/>
    <m/>
    <n v="0"/>
    <n v="0"/>
    <n v="0"/>
    <m/>
    <n v="0"/>
    <n v="0"/>
    <n v="0"/>
    <n v="0"/>
    <n v="0"/>
    <x v="0"/>
    <m/>
    <s v="No root cause"/>
    <s v="No root cause"/>
    <s v="No root cause"/>
    <x v="3"/>
    <s v=""/>
    <s v="SUD_232"/>
    <m/>
    <s v=""/>
  </r>
  <r>
    <s v="Ngoulemakong-MTN"/>
    <s v="EST_067"/>
    <s v="CENTRE"/>
    <s v="IHS"/>
    <s v="Grid-Hybrid-Gen"/>
    <s v="EST"/>
    <s v="Ngoulemakong"/>
    <s v="ZTE"/>
    <n v="0"/>
    <n v="0"/>
    <n v="0"/>
    <n v="0"/>
    <n v="0"/>
    <n v="0"/>
    <n v="0"/>
    <n v="0"/>
    <n v="0"/>
    <n v="0"/>
    <n v="0"/>
    <n v="0"/>
    <n v="0"/>
    <n v="0"/>
    <n v="0"/>
    <n v="0"/>
    <n v="0"/>
    <n v="0"/>
    <n v="0"/>
    <n v="0"/>
    <m/>
    <n v="0"/>
    <n v="0"/>
    <n v="0"/>
    <m/>
    <n v="0"/>
    <n v="0"/>
    <n v="0"/>
    <n v="0"/>
    <n v="0"/>
    <x v="0"/>
    <m/>
    <s v="No root cause"/>
    <s v="No root cause"/>
    <s v="No root cause"/>
    <x v="3"/>
    <s v=""/>
    <s v="EST_067"/>
    <m/>
    <s v=""/>
  </r>
  <r>
    <s v="Motcheboum"/>
    <s v="EST_062"/>
    <s v="CENTRE"/>
    <s v="IHS"/>
    <s v="Grid-Gen"/>
    <s v="EST"/>
    <s v="Motcheboum"/>
    <s v="ZTE"/>
    <n v="0"/>
    <n v="0"/>
    <n v="0"/>
    <n v="0"/>
    <n v="0"/>
    <n v="0"/>
    <n v="0"/>
    <n v="0"/>
    <n v="0"/>
    <n v="0"/>
    <n v="0"/>
    <n v="0"/>
    <n v="0"/>
    <n v="0"/>
    <n v="0"/>
    <n v="0"/>
    <n v="0"/>
    <n v="0"/>
    <n v="0"/>
    <n v="0"/>
    <m/>
    <n v="0"/>
    <n v="0"/>
    <n v="0"/>
    <m/>
    <n v="0"/>
    <n v="0"/>
    <n v="0"/>
    <n v="0"/>
    <n v="0"/>
    <x v="0"/>
    <m/>
    <s v="No root cause"/>
    <s v="No root cause"/>
    <s v="No root cause"/>
    <x v="3"/>
    <s v=""/>
    <s v="EST_062"/>
    <m/>
    <s v=""/>
  </r>
  <r>
    <s v="Nkoum"/>
    <s v="EST_022"/>
    <s v="CENTRE"/>
    <s v="IHS"/>
    <s v="Grid-Gen"/>
    <s v="EST"/>
    <s v="Nkoum"/>
    <s v="ZTE"/>
    <n v="0"/>
    <n v="0"/>
    <n v="0"/>
    <n v="0"/>
    <n v="0"/>
    <n v="0"/>
    <n v="0"/>
    <n v="0"/>
    <n v="0"/>
    <n v="0"/>
    <n v="0"/>
    <n v="0"/>
    <n v="0"/>
    <n v="0"/>
    <n v="0"/>
    <n v="0"/>
    <n v="0"/>
    <n v="0"/>
    <n v="0"/>
    <n v="0"/>
    <m/>
    <n v="0"/>
    <n v="0"/>
    <n v="0"/>
    <m/>
    <n v="0"/>
    <n v="0"/>
    <n v="0"/>
    <n v="0"/>
    <n v="0"/>
    <x v="0"/>
    <m/>
    <s v="No root cause"/>
    <s v="No root cause"/>
    <s v="No root cause"/>
    <x v="3"/>
    <s v=""/>
    <s v="EST_022"/>
    <m/>
    <s v=""/>
  </r>
  <r>
    <s v="Messok"/>
    <s v="SUD_106"/>
    <s v="CENTRE"/>
    <s v="CAMUSAT"/>
    <s v="Hybrid Solar - S3"/>
    <s v="SUD"/>
    <s v="Messok"/>
    <s v="ZTE"/>
    <n v="0"/>
    <n v="0"/>
    <n v="0"/>
    <n v="0"/>
    <n v="0"/>
    <n v="0"/>
    <n v="0"/>
    <n v="0"/>
    <n v="0"/>
    <n v="0"/>
    <n v="0"/>
    <n v="0"/>
    <n v="0"/>
    <n v="0"/>
    <n v="0"/>
    <n v="0"/>
    <n v="0"/>
    <n v="0"/>
    <n v="0"/>
    <n v="0"/>
    <m/>
    <n v="0"/>
    <n v="0"/>
    <n v="0"/>
    <m/>
    <n v="0"/>
    <n v="0"/>
    <n v="0"/>
    <n v="0"/>
    <n v="0"/>
    <x v="0"/>
    <m/>
    <s v="No root cause"/>
    <s v="No root cause"/>
    <s v="No root cause"/>
    <x v="3"/>
    <s v=""/>
    <s v="SUD_106"/>
    <m/>
    <s v=""/>
  </r>
  <r>
    <s v="Ndonkol-MTN-IHS"/>
    <s v="SUD_062"/>
    <s v="LITTORAL"/>
    <s v="IHS"/>
    <s v="Grid-Gen"/>
    <s v="SUD"/>
    <s v="Ndonkol"/>
    <s v="ZTE"/>
    <n v="0"/>
    <n v="0"/>
    <n v="0"/>
    <n v="0"/>
    <n v="0"/>
    <n v="0"/>
    <n v="0"/>
    <n v="0"/>
    <n v="0"/>
    <n v="0"/>
    <n v="0"/>
    <n v="0"/>
    <n v="0"/>
    <n v="0"/>
    <n v="0"/>
    <n v="0"/>
    <n v="0"/>
    <n v="0"/>
    <n v="0"/>
    <n v="0"/>
    <m/>
    <n v="0"/>
    <n v="0"/>
    <n v="0"/>
    <m/>
    <n v="0"/>
    <n v="0"/>
    <n v="0"/>
    <n v="0"/>
    <n v="0"/>
    <x v="0"/>
    <m/>
    <s v="No root cause"/>
    <s v="No root cause"/>
    <s v="No root cause"/>
    <x v="3"/>
    <s v=""/>
    <s v="SUD_062"/>
    <m/>
    <s v=""/>
  </r>
  <r>
    <s v="Adouma"/>
    <s v="EST_134"/>
    <s v="CENTRE"/>
    <s v="CAMUSAT"/>
    <s v="Hybrid Solar - S3"/>
    <s v="EST"/>
    <s v="Adouma"/>
    <s v="ZTE"/>
    <n v="0"/>
    <n v="0"/>
    <n v="0"/>
    <n v="0"/>
    <n v="0"/>
    <n v="0"/>
    <n v="0"/>
    <n v="0"/>
    <n v="0"/>
    <n v="0"/>
    <n v="0"/>
    <n v="0"/>
    <n v="0"/>
    <n v="0"/>
    <n v="0"/>
    <n v="0"/>
    <n v="0"/>
    <n v="0"/>
    <n v="0"/>
    <n v="0"/>
    <m/>
    <n v="0"/>
    <n v="0"/>
    <n v="0"/>
    <m/>
    <n v="0"/>
    <n v="0"/>
    <n v="0"/>
    <n v="0"/>
    <n v="0"/>
    <x v="0"/>
    <m/>
    <s v="No root cause"/>
    <s v="No root cause"/>
    <s v="No root cause"/>
    <x v="3"/>
    <s v=""/>
    <s v="EST_134"/>
    <m/>
    <s v=""/>
  </r>
  <r>
    <s v="GADJI"/>
    <s v="EST_147"/>
    <s v="CENTRE"/>
    <m/>
    <m/>
    <s v="EST"/>
    <s v="Gadji"/>
    <s v="ZTE"/>
    <n v="0"/>
    <n v="0"/>
    <n v="0"/>
    <n v="0"/>
    <n v="0"/>
    <n v="0"/>
    <n v="0"/>
    <n v="0"/>
    <n v="0"/>
    <n v="0"/>
    <n v="0"/>
    <n v="0"/>
    <n v="0"/>
    <n v="0"/>
    <n v="0"/>
    <n v="0"/>
    <n v="0"/>
    <n v="0"/>
    <n v="0"/>
    <n v="0"/>
    <m/>
    <n v="0"/>
    <n v="0"/>
    <n v="0"/>
    <m/>
    <n v="0"/>
    <n v="0"/>
    <n v="0"/>
    <n v="0"/>
    <n v="0"/>
    <x v="0"/>
    <m/>
    <s v="No root cause"/>
    <s v="No root cause"/>
    <s v="No root cause"/>
    <x v="3"/>
    <s v=""/>
    <s v="EST_147"/>
    <m/>
    <s v=""/>
  </r>
  <r>
    <s v="Badongoue-MTN-IHS"/>
    <s v="EST_089"/>
    <s v="CENTRE"/>
    <s v="IHS"/>
    <s v="Grid-Gen-Lithium"/>
    <s v="EST"/>
    <s v="Badongoue"/>
    <s v="ZTE"/>
    <n v="0"/>
    <n v="0"/>
    <n v="0"/>
    <n v="0"/>
    <n v="0"/>
    <n v="0"/>
    <n v="0"/>
    <n v="0"/>
    <n v="0"/>
    <n v="0"/>
    <n v="0"/>
    <n v="0"/>
    <n v="0"/>
    <n v="0"/>
    <n v="0"/>
    <n v="0"/>
    <n v="0"/>
    <n v="0"/>
    <n v="0"/>
    <n v="0"/>
    <m/>
    <n v="0"/>
    <n v="0"/>
    <n v="0"/>
    <m/>
    <n v="0"/>
    <n v="0"/>
    <n v="0"/>
    <n v="0"/>
    <n v="0"/>
    <x v="0"/>
    <m/>
    <s v="No root cause"/>
    <s v="No root cause"/>
    <s v="No root cause"/>
    <x v="3"/>
    <s v=""/>
    <s v="EST_089"/>
    <m/>
    <s v=""/>
  </r>
  <r>
    <s v="Dimako"/>
    <s v="EST_019"/>
    <s v="CENTRE"/>
    <s v="IHS"/>
    <s v="Grid-Gen"/>
    <s v="EST"/>
    <s v="Dimako"/>
    <s v="ZTE"/>
    <n v="0"/>
    <n v="0"/>
    <n v="0"/>
    <n v="0"/>
    <n v="0"/>
    <n v="0"/>
    <n v="0"/>
    <n v="0"/>
    <n v="0"/>
    <n v="0"/>
    <n v="0"/>
    <n v="0"/>
    <n v="0"/>
    <n v="0"/>
    <n v="0"/>
    <n v="0"/>
    <n v="0"/>
    <n v="0"/>
    <n v="0"/>
    <n v="0"/>
    <m/>
    <n v="0"/>
    <n v="0"/>
    <n v="0"/>
    <m/>
    <n v="0"/>
    <n v="0"/>
    <n v="0"/>
    <n v="0"/>
    <n v="0"/>
    <x v="0"/>
    <m/>
    <s v="No root cause"/>
    <s v="No root cause"/>
    <s v="No root cause"/>
    <x v="3"/>
    <s v=""/>
    <s v="EST_019"/>
    <m/>
    <s v=""/>
  </r>
  <r>
    <s v="Atok"/>
    <s v="EST_017"/>
    <s v="CENTRE"/>
    <s v="IHS"/>
    <s v="Grid-Gen-Lithium"/>
    <s v="EST"/>
    <s v="Atok"/>
    <s v="ZTE"/>
    <n v="0"/>
    <n v="0"/>
    <n v="0"/>
    <n v="0"/>
    <n v="0"/>
    <n v="0"/>
    <n v="0"/>
    <n v="0"/>
    <n v="0"/>
    <n v="0"/>
    <n v="0"/>
    <n v="0"/>
    <n v="0"/>
    <n v="0"/>
    <n v="0"/>
    <n v="0"/>
    <n v="0"/>
    <n v="0"/>
    <n v="0"/>
    <n v="0"/>
    <m/>
    <n v="0"/>
    <n v="0"/>
    <n v="0"/>
    <m/>
    <n v="0"/>
    <n v="0"/>
    <n v="0"/>
    <n v="0"/>
    <n v="0"/>
    <x v="0"/>
    <m/>
    <s v="No root cause"/>
    <s v="No root cause"/>
    <s v="No root cause"/>
    <x v="3"/>
    <s v=""/>
    <s v="EST_017"/>
    <m/>
    <s v=""/>
  </r>
  <r>
    <s v="Bigoens-IHS"/>
    <s v="EST_029"/>
    <s v="CENTRE"/>
    <s v="IHS"/>
    <s v="Gen-Lithium"/>
    <s v="EST"/>
    <s v="Bigoens"/>
    <s v="ZTE"/>
    <n v="0"/>
    <n v="0"/>
    <n v="0"/>
    <n v="0"/>
    <n v="0"/>
    <n v="0"/>
    <n v="0"/>
    <n v="0"/>
    <n v="0"/>
    <n v="0"/>
    <n v="0"/>
    <n v="0"/>
    <n v="0"/>
    <n v="0"/>
    <n v="0"/>
    <n v="0"/>
    <n v="0"/>
    <n v="0"/>
    <n v="0"/>
    <n v="0"/>
    <m/>
    <n v="0"/>
    <n v="0"/>
    <n v="0"/>
    <m/>
    <n v="0"/>
    <n v="0"/>
    <n v="0"/>
    <n v="0"/>
    <n v="0"/>
    <x v="0"/>
    <m/>
    <s v="No root cause"/>
    <s v="No root cause"/>
    <s v="No root cause"/>
    <x v="3"/>
    <s v=""/>
    <s v="EST_029"/>
    <m/>
    <s v=""/>
  </r>
  <r>
    <s v="Andom-MTN"/>
    <s v="CTR_305"/>
    <s v="CENTRE"/>
    <s v="IHS"/>
    <s v="Hybrid-Gen"/>
    <s v="CENTRE"/>
    <s v="Andom"/>
    <s v="ZTE"/>
    <n v="0"/>
    <n v="0"/>
    <n v="0"/>
    <n v="0"/>
    <n v="0"/>
    <n v="0"/>
    <n v="0"/>
    <n v="0"/>
    <n v="0"/>
    <n v="0"/>
    <n v="0"/>
    <n v="0"/>
    <n v="0"/>
    <n v="0"/>
    <n v="0"/>
    <n v="0"/>
    <n v="0"/>
    <n v="0"/>
    <n v="0"/>
    <n v="0"/>
    <m/>
    <n v="0"/>
    <n v="0"/>
    <n v="0"/>
    <m/>
    <n v="0"/>
    <n v="0"/>
    <n v="0"/>
    <n v="0"/>
    <n v="0"/>
    <x v="0"/>
    <m/>
    <s v="No root cause"/>
    <s v="No root cause"/>
    <s v="No root cause"/>
    <x v="3"/>
    <s v=""/>
    <s v="CTR_305"/>
    <m/>
    <s v=""/>
  </r>
  <r>
    <s v="Nyazanga"/>
    <s v="SUD_249"/>
    <s v="CENTRE"/>
    <s v="IHS"/>
    <s v="Grid-Gen-Lithium"/>
    <s v="SUD"/>
    <s v="Nyazanga"/>
    <s v="ZTE"/>
    <n v="0"/>
    <n v="0"/>
    <n v="0"/>
    <n v="0"/>
    <n v="0"/>
    <n v="0"/>
    <n v="0"/>
    <n v="0"/>
    <n v="0"/>
    <n v="0"/>
    <n v="0"/>
    <n v="0"/>
    <n v="0"/>
    <n v="0"/>
    <n v="0"/>
    <n v="0"/>
    <n v="0"/>
    <n v="0"/>
    <n v="0"/>
    <n v="0"/>
    <m/>
    <n v="0"/>
    <n v="0"/>
    <n v="0"/>
    <m/>
    <n v="0"/>
    <n v="0"/>
    <n v="0"/>
    <n v="0"/>
    <n v="0"/>
    <x v="0"/>
    <m/>
    <s v="No root cause"/>
    <s v="No root cause"/>
    <s v="No root cause"/>
    <x v="3"/>
    <s v=""/>
    <s v="SUD_249"/>
    <m/>
    <s v=""/>
  </r>
  <r>
    <s v="Melane"/>
    <s v="SUD_256"/>
    <s v="CENTRE"/>
    <s v="IHS"/>
    <s v="Grid-Gen"/>
    <s v="SUD"/>
    <s v="Melane"/>
    <s v="ZTE"/>
    <n v="0"/>
    <n v="0"/>
    <n v="0"/>
    <n v="0"/>
    <n v="0"/>
    <n v="0"/>
    <n v="0"/>
    <n v="0"/>
    <n v="0"/>
    <n v="0"/>
    <n v="0"/>
    <n v="0"/>
    <n v="0"/>
    <n v="0"/>
    <n v="0"/>
    <n v="0"/>
    <n v="0"/>
    <n v="0"/>
    <n v="0"/>
    <n v="0"/>
    <m/>
    <n v="0"/>
    <n v="0"/>
    <n v="0"/>
    <m/>
    <n v="0"/>
    <n v="0"/>
    <n v="0"/>
    <n v="0"/>
    <n v="0"/>
    <x v="0"/>
    <m/>
    <s v="No root cause"/>
    <s v="No root cause"/>
    <s v="No root cause"/>
    <x v="3"/>
    <s v=""/>
    <s v="SUD_256"/>
    <m/>
    <s v=""/>
  </r>
  <r>
    <s v="Kpwang-MTN"/>
    <s v="SUD_239"/>
    <s v="CENTRE"/>
    <s v="IHS"/>
    <s v="Grid-Gen"/>
    <s v="SUD"/>
    <s v="Kpwang"/>
    <s v="ZTE"/>
    <n v="0"/>
    <n v="0"/>
    <n v="0"/>
    <n v="0"/>
    <n v="0"/>
    <n v="0"/>
    <n v="0"/>
    <n v="0"/>
    <n v="0"/>
    <n v="0"/>
    <n v="0"/>
    <n v="0"/>
    <n v="0"/>
    <n v="0"/>
    <n v="0"/>
    <n v="0"/>
    <n v="0"/>
    <n v="0"/>
    <n v="0"/>
    <n v="0"/>
    <m/>
    <n v="0"/>
    <n v="0"/>
    <n v="0"/>
    <m/>
    <n v="0"/>
    <n v="0"/>
    <n v="0"/>
    <n v="0"/>
    <n v="0"/>
    <x v="0"/>
    <m/>
    <s v="No root cause"/>
    <s v="No root cause"/>
    <s v="No root cause"/>
    <x v="3"/>
    <s v=""/>
    <s v="SUD_239"/>
    <m/>
    <s v=""/>
  </r>
  <r>
    <s v="Ebanga-Ngoulou-New"/>
    <s v="SUD_019"/>
    <s v="CENTRE"/>
    <s v="CAMUSAT"/>
    <s v="Medium Grid + GE"/>
    <s v="SUD"/>
    <s v="Ebanga-Ngoulou"/>
    <s v="ZTE"/>
    <n v="0"/>
    <n v="0"/>
    <n v="0"/>
    <n v="0"/>
    <n v="0"/>
    <n v="0"/>
    <n v="0"/>
    <n v="0"/>
    <n v="0"/>
    <n v="0"/>
    <n v="0"/>
    <n v="0"/>
    <n v="0"/>
    <n v="0"/>
    <n v="0"/>
    <n v="0"/>
    <n v="0"/>
    <n v="0"/>
    <n v="0"/>
    <n v="0"/>
    <m/>
    <n v="0"/>
    <n v="0"/>
    <n v="0"/>
    <m/>
    <n v="0"/>
    <n v="0"/>
    <n v="0"/>
    <n v="0"/>
    <n v="0"/>
    <x v="0"/>
    <m/>
    <s v="No root cause"/>
    <s v="No root cause"/>
    <s v="No root cause"/>
    <x v="3"/>
    <s v=""/>
    <s v="SUD_019"/>
    <m/>
    <s v=""/>
  </r>
  <r>
    <s v="EMINEMVOM-IHS"/>
    <s v="SUD_107"/>
    <s v="CENTRE"/>
    <s v="IHS"/>
    <s v="Hybrid-Gen-Lithium"/>
    <s v="SUD"/>
    <s v="Eminevom"/>
    <s v="ZTE"/>
    <n v="0"/>
    <n v="0"/>
    <n v="0"/>
    <n v="0"/>
    <n v="0"/>
    <n v="0"/>
    <n v="0"/>
    <n v="0"/>
    <n v="0"/>
    <n v="0"/>
    <n v="0"/>
    <n v="0"/>
    <n v="0"/>
    <n v="0"/>
    <n v="0"/>
    <n v="0"/>
    <n v="0"/>
    <n v="0"/>
    <n v="0"/>
    <n v="0"/>
    <m/>
    <n v="0"/>
    <n v="0"/>
    <n v="0"/>
    <m/>
    <n v="0"/>
    <n v="0"/>
    <n v="0"/>
    <n v="0"/>
    <n v="0"/>
    <x v="0"/>
    <m/>
    <s v="No root cause"/>
    <s v="No root cause"/>
    <s v="No root cause"/>
    <x v="3"/>
    <s v=""/>
    <s v="SUD_107"/>
    <m/>
    <s v=""/>
  </r>
  <r>
    <s v="Evelessi-IHS"/>
    <s v="SUD_138"/>
    <s v="CENTRE"/>
    <s v="IHS"/>
    <s v="Gen-Lithium"/>
    <s v="SUD"/>
    <s v="Sangmelima"/>
    <s v="ZTE"/>
    <n v="0"/>
    <n v="0"/>
    <n v="0"/>
    <n v="0"/>
    <n v="0"/>
    <n v="0"/>
    <n v="0"/>
    <n v="0"/>
    <n v="0"/>
    <n v="0"/>
    <n v="0"/>
    <n v="0"/>
    <n v="0"/>
    <n v="0"/>
    <n v="0"/>
    <n v="0"/>
    <n v="0"/>
    <n v="0"/>
    <n v="0"/>
    <n v="0"/>
    <m/>
    <n v="0"/>
    <n v="0"/>
    <n v="0"/>
    <m/>
    <n v="0"/>
    <n v="0"/>
    <n v="0"/>
    <n v="0"/>
    <n v="0"/>
    <x v="0"/>
    <m/>
    <s v="No root cause"/>
    <s v="No root cause"/>
    <s v="No root cause"/>
    <x v="3"/>
    <s v=""/>
    <s v="SUD_138"/>
    <m/>
    <s v=""/>
  </r>
  <r>
    <s v="Olounou-MTN"/>
    <s v="CTR_298"/>
    <s v="CENTRE"/>
    <s v="IHS"/>
    <s v="Grid-Gen-Lithium"/>
    <s v="CENTRE"/>
    <s v="Olounou"/>
    <s v="ZTE"/>
    <n v="0"/>
    <n v="0"/>
    <n v="0"/>
    <n v="0"/>
    <n v="0"/>
    <n v="0"/>
    <n v="0"/>
    <n v="0"/>
    <n v="0"/>
    <n v="0"/>
    <n v="0"/>
    <n v="0"/>
    <n v="0"/>
    <n v="0"/>
    <n v="0"/>
    <n v="0"/>
    <n v="0"/>
    <n v="0"/>
    <n v="0"/>
    <n v="0"/>
    <m/>
    <n v="0"/>
    <n v="0"/>
    <n v="0"/>
    <m/>
    <n v="0"/>
    <n v="0"/>
    <n v="0"/>
    <n v="0"/>
    <n v="0"/>
    <x v="0"/>
    <m/>
    <s v="No root cause"/>
    <s v="No root cause"/>
    <s v="No root cause"/>
    <x v="3"/>
    <s v=""/>
    <s v="CTR_298"/>
    <m/>
    <s v=""/>
  </r>
  <r>
    <s v="Koundou-MTN"/>
    <s v="CTR_823"/>
    <s v="CENTRE"/>
    <s v="CAMUSAT"/>
    <s v="HGB"/>
    <s v="CENTRE"/>
    <s v="Koundou"/>
    <s v="ZTE"/>
    <n v="0"/>
    <n v="0"/>
    <n v="0"/>
    <n v="0"/>
    <n v="0"/>
    <n v="0"/>
    <n v="0"/>
    <n v="0"/>
    <n v="0"/>
    <n v="0"/>
    <n v="0"/>
    <n v="0"/>
    <n v="0"/>
    <n v="0"/>
    <n v="0"/>
    <n v="0"/>
    <n v="0"/>
    <n v="0"/>
    <n v="0"/>
    <n v="0"/>
    <m/>
    <n v="0"/>
    <n v="0"/>
    <n v="0"/>
    <m/>
    <n v="0"/>
    <n v="0"/>
    <n v="0"/>
    <n v="0"/>
    <n v="0"/>
    <x v="0"/>
    <m/>
    <s v="No root cause"/>
    <s v="No root cause"/>
    <s v="No root cause"/>
    <x v="3"/>
    <s v=""/>
    <s v="CTR_823"/>
    <m/>
    <s v=""/>
  </r>
  <r>
    <s v="Mvoutessi-MTN"/>
    <s v="SUD_237"/>
    <s v="CENTRE"/>
    <s v="IHS"/>
    <s v="Gen Only"/>
    <s v="SUD"/>
    <s v="Mvoutessi"/>
    <s v="ZTE"/>
    <n v="0"/>
    <n v="0"/>
    <n v="0"/>
    <n v="0"/>
    <n v="0"/>
    <n v="0"/>
    <n v="0"/>
    <n v="0"/>
    <n v="0"/>
    <n v="0"/>
    <n v="0"/>
    <n v="0"/>
    <n v="0"/>
    <n v="0"/>
    <n v="0"/>
    <n v="0"/>
    <n v="0"/>
    <n v="0"/>
    <n v="0"/>
    <n v="0"/>
    <m/>
    <n v="0"/>
    <n v="0"/>
    <n v="0"/>
    <m/>
    <n v="0"/>
    <n v="0"/>
    <n v="0"/>
    <n v="0"/>
    <n v="0"/>
    <x v="0"/>
    <m/>
    <s v="No root cause"/>
    <s v="No root cause"/>
    <s v="No root cause"/>
    <x v="3"/>
    <s v=""/>
    <s v="SUD_237"/>
    <m/>
    <s v=""/>
  </r>
  <r>
    <s v="Nkout"/>
    <s v="SUD_012"/>
    <s v="CENTRE"/>
    <s v="IHS"/>
    <s v="Grid-Gen"/>
    <s v="SUD"/>
    <s v="Nkout"/>
    <s v="ZTE"/>
    <n v="0"/>
    <n v="0"/>
    <n v="0"/>
    <n v="0"/>
    <n v="0"/>
    <n v="0"/>
    <n v="0"/>
    <n v="0"/>
    <n v="0"/>
    <n v="0"/>
    <n v="0"/>
    <n v="0"/>
    <n v="0"/>
    <n v="0"/>
    <n v="0"/>
    <n v="0"/>
    <n v="0"/>
    <n v="0"/>
    <n v="0"/>
    <n v="0"/>
    <m/>
    <n v="0"/>
    <n v="0"/>
    <n v="0"/>
    <m/>
    <n v="0"/>
    <n v="0"/>
    <n v="0"/>
    <n v="0"/>
    <n v="0"/>
    <x v="0"/>
    <m/>
    <s v="No root cause"/>
    <s v="No root cause"/>
    <s v="No root cause"/>
    <x v="3"/>
    <s v=""/>
    <s v="SUD_012"/>
    <m/>
    <s v=""/>
  </r>
  <r>
    <s v="Nguinda"/>
    <s v="CTR_353"/>
    <s v="CENTRE"/>
    <s v="IHS"/>
    <s v="Grid-Gen"/>
    <s v="CENTRE"/>
    <s v="Nguinda"/>
    <s v="ZTE"/>
    <n v="0"/>
    <n v="0"/>
    <n v="0"/>
    <n v="0"/>
    <n v="0"/>
    <n v="0"/>
    <n v="0"/>
    <n v="0"/>
    <n v="0"/>
    <n v="0"/>
    <n v="0"/>
    <n v="0"/>
    <n v="0"/>
    <n v="0"/>
    <n v="0"/>
    <n v="0"/>
    <n v="0"/>
    <n v="0"/>
    <n v="0"/>
    <n v="0"/>
    <m/>
    <n v="0"/>
    <n v="0"/>
    <n v="0"/>
    <m/>
    <n v="0"/>
    <n v="0"/>
    <n v="0"/>
    <n v="0"/>
    <n v="0"/>
    <x v="0"/>
    <m/>
    <s v="No root cause"/>
    <s v="No root cause"/>
    <s v="No root cause"/>
    <x v="3"/>
    <s v=""/>
    <s v="CTR_353"/>
    <m/>
    <s v=""/>
  </r>
  <r>
    <s v="Ayoumgong-MTN"/>
    <s v="CTR_349"/>
    <s v="CENTRE"/>
    <s v="IHS"/>
    <s v="Grid-Gen"/>
    <s v="CENTRE"/>
    <s v="Ayoumgong"/>
    <s v="ZTE"/>
    <n v="0"/>
    <n v="0"/>
    <n v="0"/>
    <n v="0"/>
    <n v="0"/>
    <n v="0"/>
    <n v="0"/>
    <n v="0"/>
    <n v="0"/>
    <n v="0"/>
    <n v="0"/>
    <n v="0"/>
    <n v="0"/>
    <n v="0"/>
    <n v="0"/>
    <n v="0"/>
    <n v="0"/>
    <n v="0"/>
    <n v="0"/>
    <n v="0"/>
    <m/>
    <n v="0"/>
    <n v="0"/>
    <n v="0"/>
    <m/>
    <n v="0"/>
    <n v="0"/>
    <n v="0"/>
    <n v="0"/>
    <n v="0"/>
    <x v="0"/>
    <m/>
    <s v="No root cause"/>
    <s v="No root cause"/>
    <s v="No root cause"/>
    <x v="3"/>
    <s v=""/>
    <s v="CTR_349"/>
    <m/>
    <s v=""/>
  </r>
  <r>
    <s v="Essa-Mintsang-IHS"/>
    <s v="CTR_147"/>
    <s v="CENTRE"/>
    <s v="IHS"/>
    <s v="Grid-Hybrid-Gen"/>
    <s v="CENTRE"/>
    <s v="Essa-Mintsang"/>
    <s v="ZTE"/>
    <n v="0"/>
    <n v="0"/>
    <n v="0"/>
    <n v="0"/>
    <n v="0"/>
    <n v="0"/>
    <n v="0"/>
    <n v="0"/>
    <n v="0"/>
    <n v="0"/>
    <n v="0"/>
    <n v="0"/>
    <n v="0"/>
    <n v="0"/>
    <n v="0"/>
    <n v="0"/>
    <n v="0"/>
    <n v="0"/>
    <n v="0"/>
    <n v="0"/>
    <m/>
    <n v="0"/>
    <n v="0"/>
    <n v="0"/>
    <m/>
    <n v="0"/>
    <n v="0"/>
    <n v="0"/>
    <n v="0"/>
    <n v="0"/>
    <x v="0"/>
    <m/>
    <s v="No root cause"/>
    <s v="No root cause"/>
    <s v="No root cause"/>
    <x v="3"/>
    <s v=""/>
    <s v="CTR_147"/>
    <m/>
    <s v=""/>
  </r>
  <r>
    <s v="Nkototououtou"/>
    <s v="SUD_119"/>
    <s v="CENTRE"/>
    <s v="CAMUSAT"/>
    <s v="Hybrid Solar - S3"/>
    <s v="SUD"/>
    <s v="Sangmelima"/>
    <s v="ZTE"/>
    <n v="0"/>
    <n v="0"/>
    <n v="0"/>
    <n v="0"/>
    <n v="0"/>
    <n v="0"/>
    <n v="0"/>
    <n v="0"/>
    <n v="0"/>
    <n v="0"/>
    <n v="0"/>
    <n v="0"/>
    <n v="0"/>
    <n v="0"/>
    <n v="0"/>
    <n v="0"/>
    <n v="0"/>
    <n v="0"/>
    <n v="0"/>
    <n v="0"/>
    <m/>
    <n v="0"/>
    <n v="0"/>
    <n v="0"/>
    <m/>
    <n v="0"/>
    <n v="0"/>
    <n v="0"/>
    <n v="0"/>
    <n v="0"/>
    <x v="0"/>
    <m/>
    <s v="No root cause"/>
    <s v="No root cause"/>
    <s v="No root cause"/>
    <x v="3"/>
    <s v=""/>
    <s v="SUD_119"/>
    <m/>
    <s v=""/>
  </r>
  <r>
    <s v="Mekouda"/>
    <s v="CTR_146"/>
    <s v="CENTRE"/>
    <s v="IHS"/>
    <s v="Grid-Gen"/>
    <s v="CENTRE"/>
    <s v="Mekouda"/>
    <s v="ZTE"/>
    <n v="0"/>
    <n v="0"/>
    <n v="0"/>
    <n v="0"/>
    <n v="0"/>
    <n v="0"/>
    <n v="0"/>
    <n v="0"/>
    <n v="0"/>
    <n v="0"/>
    <n v="0"/>
    <n v="0"/>
    <n v="0"/>
    <n v="0"/>
    <n v="0"/>
    <n v="0"/>
    <n v="0"/>
    <n v="0"/>
    <n v="0"/>
    <n v="0"/>
    <m/>
    <n v="0"/>
    <n v="0"/>
    <n v="0"/>
    <m/>
    <n v="0"/>
    <n v="0"/>
    <n v="0"/>
    <n v="0"/>
    <n v="0"/>
    <x v="0"/>
    <m/>
    <s v="No root cause"/>
    <s v="No root cause"/>
    <s v="No root cause"/>
    <x v="3"/>
    <s v=""/>
    <s v="CTR_146"/>
    <m/>
    <s v=""/>
  </r>
  <r>
    <s v="Kamkop-IHS"/>
    <s v="OST_146"/>
    <s v="OUEST"/>
    <s v="IHS"/>
    <s v="Grid-Gen"/>
    <s v="OUEST"/>
    <s v="Kamkop"/>
    <s v="Huawei"/>
    <n v="0"/>
    <n v="0"/>
    <n v="0"/>
    <n v="0"/>
    <n v="0"/>
    <n v="0"/>
    <n v="0"/>
    <n v="0"/>
    <n v="0"/>
    <n v="0"/>
    <n v="0"/>
    <n v="0"/>
    <n v="0"/>
    <n v="0"/>
    <n v="0"/>
    <n v="0"/>
    <n v="0"/>
    <n v="0"/>
    <n v="0"/>
    <n v="0"/>
    <m/>
    <n v="0"/>
    <n v="0"/>
    <n v="0"/>
    <m/>
    <n v="0"/>
    <n v="0"/>
    <n v="0"/>
    <n v="0"/>
    <n v="0"/>
    <x v="0"/>
    <m/>
    <s v="No root cause"/>
    <s v="No root cause"/>
    <s v="No root cause"/>
    <x v="3"/>
    <s v=""/>
    <s v="OST_146"/>
    <m/>
    <s v=""/>
  </r>
  <r>
    <s v="Kake"/>
    <s v="LIT_769"/>
    <s v="LITTORAL"/>
    <s v="CAMUSAT"/>
    <s v="Hybrid Solar - S3"/>
    <s v="LITTORAL"/>
    <s v="Kake"/>
    <s v="ZTE"/>
    <n v="0"/>
    <n v="0"/>
    <n v="0"/>
    <n v="0"/>
    <n v="0"/>
    <n v="0"/>
    <n v="0"/>
    <n v="0"/>
    <n v="0"/>
    <n v="0"/>
    <n v="0"/>
    <n v="0"/>
    <n v="0"/>
    <n v="0"/>
    <n v="0"/>
    <n v="0"/>
    <n v="0"/>
    <n v="0"/>
    <n v="0"/>
    <n v="0"/>
    <m/>
    <n v="0"/>
    <n v="0"/>
    <n v="0"/>
    <m/>
    <n v="0"/>
    <n v="0"/>
    <n v="0"/>
    <n v="0"/>
    <n v="0"/>
    <x v="0"/>
    <m/>
    <s v="No root cause"/>
    <s v="No root cause"/>
    <s v="No root cause"/>
    <x v="3"/>
    <s v=""/>
    <s v="LIT_769"/>
    <m/>
    <s v=""/>
  </r>
  <r>
    <s v="Mokom-IHS"/>
    <s v="SUD_113"/>
    <s v="CENTRE"/>
    <s v="IHS"/>
    <s v="Gen-Lithium"/>
    <s v="SUD"/>
    <s v="Mintom"/>
    <s v="ZTE"/>
    <n v="0"/>
    <n v="0"/>
    <n v="0"/>
    <n v="0"/>
    <n v="0"/>
    <n v="0"/>
    <n v="0"/>
    <n v="0"/>
    <n v="0"/>
    <n v="0"/>
    <n v="0"/>
    <n v="0"/>
    <n v="0"/>
    <n v="0"/>
    <n v="0"/>
    <n v="0"/>
    <n v="0"/>
    <n v="0"/>
    <n v="0"/>
    <n v="0"/>
    <m/>
    <n v="0"/>
    <n v="0"/>
    <n v="0"/>
    <m/>
    <n v="0"/>
    <n v="0"/>
    <n v="0"/>
    <n v="0"/>
    <n v="0"/>
    <x v="0"/>
    <m/>
    <s v="SPARE-ISSUE"/>
    <s v="SPARE-ISSUE"/>
    <s v="SPARE-ISSUE"/>
    <x v="4"/>
    <s v="(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
    <s v="SUD_113"/>
    <m/>
    <s v=""/>
  </r>
  <r>
    <s v="Akom-Centre-Hill-IHS"/>
    <s v="SUD_112"/>
    <s v="CENTRE"/>
    <s v="IHS"/>
    <s v="Hybrid-Gen"/>
    <s v="SUD"/>
    <s v="Akom"/>
    <s v="ZTE"/>
    <n v="0"/>
    <n v="0"/>
    <n v="0"/>
    <n v="0"/>
    <n v="0"/>
    <n v="0"/>
    <n v="0"/>
    <n v="0"/>
    <n v="0"/>
    <n v="0"/>
    <n v="0"/>
    <n v="0"/>
    <n v="0"/>
    <n v="0"/>
    <n v="0"/>
    <n v="0"/>
    <n v="0"/>
    <n v="0"/>
    <n v="0"/>
    <n v="0"/>
    <m/>
    <n v="0"/>
    <n v="0"/>
    <n v="0"/>
    <m/>
    <n v="0"/>
    <n v="0"/>
    <n v="0"/>
    <n v="0"/>
    <n v="0"/>
    <x v="0"/>
    <m/>
    <s v="No root cause"/>
    <s v="No root cause"/>
    <s v="No root cause"/>
    <x v="3"/>
    <s v=""/>
    <s v="SUD_112"/>
    <m/>
    <s v=""/>
  </r>
  <r>
    <s v="Ndoungue"/>
    <s v="LIT_109"/>
    <s v="LITTORAL"/>
    <s v="IHS"/>
    <s v="Grid-Gen"/>
    <s v="LITTORAL"/>
    <s v="Ndoungue"/>
    <s v="ZTE"/>
    <n v="0"/>
    <n v="0"/>
    <n v="0"/>
    <n v="0"/>
    <n v="0"/>
    <n v="0"/>
    <n v="0"/>
    <n v="0"/>
    <n v="0"/>
    <n v="0"/>
    <n v="0"/>
    <n v="0"/>
    <n v="0"/>
    <n v="0"/>
    <n v="0"/>
    <n v="0"/>
    <n v="0"/>
    <n v="0"/>
    <n v="0"/>
    <n v="0"/>
    <m/>
    <n v="0"/>
    <n v="0"/>
    <n v="0"/>
    <m/>
    <n v="0"/>
    <n v="0"/>
    <n v="0"/>
    <n v="0"/>
    <n v="0"/>
    <x v="0"/>
    <m/>
    <s v="No root cause"/>
    <s v="No root cause"/>
    <s v="No root cause"/>
    <x v="3"/>
    <s v=""/>
    <s v="LIT_109"/>
    <m/>
    <s v=""/>
  </r>
  <r>
    <s v="Wasse"/>
    <s v="EST_153"/>
    <s v="CENTRE"/>
    <s v="ESCO"/>
    <s v="Hybrid Solar - S3"/>
    <s v="EST"/>
    <s v="Wasse"/>
    <s v="ZTE"/>
    <n v="0"/>
    <n v="0"/>
    <n v="0"/>
    <n v="0"/>
    <n v="0"/>
    <n v="0"/>
    <n v="0"/>
    <n v="0"/>
    <n v="0"/>
    <n v="0"/>
    <n v="0"/>
    <n v="0"/>
    <n v="0"/>
    <n v="0"/>
    <n v="0"/>
    <n v="0"/>
    <n v="0"/>
    <n v="0"/>
    <n v="0"/>
    <n v="0"/>
    <m/>
    <n v="0"/>
    <n v="0"/>
    <n v="0"/>
    <m/>
    <n v="0"/>
    <n v="0"/>
    <n v="0"/>
    <n v="0"/>
    <n v="0"/>
    <x v="0"/>
    <m/>
    <s v="No root cause"/>
    <s v="No root cause"/>
    <s v="No root cause"/>
    <x v="3"/>
    <s v=""/>
    <s v="EST_153"/>
    <m/>
    <s v=""/>
  </r>
  <r>
    <s v="Paki-IHS"/>
    <s v="EST_155"/>
    <s v="CENTRE"/>
    <m/>
    <m/>
    <s v="EST"/>
    <s v="Doumé"/>
    <s v="ZTE"/>
    <n v="0"/>
    <n v="0"/>
    <n v="0"/>
    <n v="0"/>
    <n v="0"/>
    <n v="0"/>
    <n v="0"/>
    <n v="0"/>
    <n v="0"/>
    <n v="0"/>
    <n v="0"/>
    <n v="0"/>
    <n v="0"/>
    <n v="0"/>
    <n v="0"/>
    <n v="0"/>
    <n v="0"/>
    <n v="0"/>
    <n v="0"/>
    <n v="0"/>
    <m/>
    <n v="0"/>
    <n v="0"/>
    <n v="0"/>
    <m/>
    <n v="0"/>
    <n v="0"/>
    <n v="0"/>
    <n v="0"/>
    <n v="0"/>
    <x v="0"/>
    <m/>
    <s v="No root cause"/>
    <s v="No root cause"/>
    <s v="No root cause"/>
    <x v="3"/>
    <s v=""/>
    <s v="EST_155"/>
    <m/>
    <s v=""/>
  </r>
  <r>
    <s v="Nintyaminyoumin"/>
    <s v="SUD_130"/>
    <s v="CENTRE"/>
    <m/>
    <m/>
    <s v="SUD"/>
    <s v="Sangmelima"/>
    <s v="ZTE"/>
    <n v="0"/>
    <n v="0"/>
    <n v="0"/>
    <n v="0"/>
    <n v="0"/>
    <n v="0"/>
    <n v="0"/>
    <n v="0"/>
    <n v="0"/>
    <n v="0"/>
    <n v="0"/>
    <n v="0"/>
    <n v="0"/>
    <n v="0"/>
    <n v="0"/>
    <n v="0"/>
    <n v="0"/>
    <n v="0"/>
    <n v="0"/>
    <n v="0"/>
    <m/>
    <n v="0"/>
    <n v="0"/>
    <n v="0"/>
    <m/>
    <n v="0"/>
    <n v="0"/>
    <n v="0"/>
    <n v="0"/>
    <n v="0"/>
    <x v="0"/>
    <m/>
    <s v="No root cause"/>
    <s v="No root cause"/>
    <s v="No root cause"/>
    <x v="3"/>
    <s v=""/>
    <s v="SUD_130"/>
    <m/>
    <s v=""/>
  </r>
  <r>
    <s v="Loum-RoundAbout"/>
    <s v="LIT_768"/>
    <s v="LITTORAL"/>
    <s v="MTN sharing"/>
    <m/>
    <s v="LITTORAL"/>
    <s v="Loum"/>
    <s v="ZTE"/>
    <n v="0"/>
    <n v="0"/>
    <n v="0"/>
    <n v="0"/>
    <n v="0"/>
    <n v="0"/>
    <n v="0"/>
    <n v="0"/>
    <n v="0"/>
    <n v="0"/>
    <n v="0"/>
    <n v="0"/>
    <n v="0"/>
    <n v="0"/>
    <n v="0"/>
    <n v="0"/>
    <n v="0"/>
    <n v="0"/>
    <n v="0"/>
    <n v="0"/>
    <m/>
    <n v="0"/>
    <n v="0"/>
    <n v="0"/>
    <m/>
    <n v="0"/>
    <n v="0"/>
    <n v="0"/>
    <n v="0"/>
    <n v="0"/>
    <x v="0"/>
    <m/>
    <s v="No root cause"/>
    <s v="No root cause"/>
    <s v="No root cause"/>
    <x v="3"/>
    <s v=""/>
    <s v="LIT_768"/>
    <m/>
    <s v=""/>
  </r>
  <r>
    <s v="Ouro-Be-IHS"/>
    <s v="NRD_124"/>
    <s v="NORD"/>
    <s v="IHS"/>
    <s v="Grid-Hybrid-Gen"/>
    <s v="NORD"/>
    <s v="Ouro-Be"/>
    <s v="Huawei"/>
    <n v="0"/>
    <n v="0"/>
    <n v="0"/>
    <n v="0"/>
    <n v="0"/>
    <n v="0"/>
    <n v="0"/>
    <n v="0"/>
    <n v="0"/>
    <n v="0"/>
    <n v="0"/>
    <n v="0"/>
    <n v="0"/>
    <n v="0"/>
    <n v="0"/>
    <n v="0"/>
    <n v="0"/>
    <n v="0"/>
    <n v="0"/>
    <n v="0"/>
    <m/>
    <n v="0"/>
    <n v="0"/>
    <n v="0"/>
    <m/>
    <n v="0"/>
    <n v="0"/>
    <n v="0"/>
    <n v="0"/>
    <n v="0"/>
    <x v="0"/>
    <m/>
    <s v="No root cause"/>
    <s v="No root cause"/>
    <s v="No root cause"/>
    <x v="3"/>
    <s v=""/>
    <s v="NRD_124"/>
    <m/>
    <s v=""/>
  </r>
  <r>
    <s v="Petit-Zambi"/>
    <s v="SUD_135"/>
    <s v="CENTRE"/>
    <s v="CAMUSAT"/>
    <s v="Hybrid Solar - S3"/>
    <s v="SUD"/>
    <s v="Bipindi"/>
    <s v="ZTE"/>
    <n v="0"/>
    <n v="0"/>
    <n v="0"/>
    <n v="0"/>
    <n v="0"/>
    <n v="0"/>
    <n v="0"/>
    <n v="0"/>
    <n v="0"/>
    <n v="0"/>
    <n v="0"/>
    <n v="0"/>
    <n v="0"/>
    <n v="0"/>
    <n v="0"/>
    <n v="0"/>
    <n v="0"/>
    <n v="0"/>
    <n v="0"/>
    <n v="0"/>
    <m/>
    <n v="0"/>
    <n v="0"/>
    <n v="0"/>
    <m/>
    <n v="0"/>
    <n v="0"/>
    <n v="0"/>
    <n v="0"/>
    <n v="0"/>
    <x v="0"/>
    <m/>
    <s v="No root cause"/>
    <s v="No root cause"/>
    <s v="No root cause"/>
    <x v="3"/>
    <s v=""/>
    <s v="SUD_135"/>
    <m/>
    <s v=""/>
  </r>
  <r>
    <s v="Campo-Maan"/>
    <s v="SUD_085"/>
    <s v="CENTRE"/>
    <s v="CAMUSAT"/>
    <s v="Hybrid Solar - S3"/>
    <s v="SUD"/>
    <s v="Campo"/>
    <s v="NOKIA"/>
    <n v="0"/>
    <n v="0"/>
    <n v="0"/>
    <n v="0"/>
    <n v="0"/>
    <n v="0"/>
    <n v="0"/>
    <n v="0"/>
    <n v="0"/>
    <n v="0"/>
    <n v="0"/>
    <n v="0"/>
    <n v="0"/>
    <n v="0"/>
    <n v="0"/>
    <n v="0"/>
    <n v="0"/>
    <n v="0"/>
    <n v="0"/>
    <n v="0"/>
    <m/>
    <n v="0"/>
    <n v="0"/>
    <n v="0"/>
    <m/>
    <n v="0"/>
    <n v="0"/>
    <n v="0"/>
    <n v="0"/>
    <n v="0"/>
    <x v="0"/>
    <m/>
    <s v="No root cause"/>
    <s v="No root cause"/>
    <s v="No root cause"/>
    <x v="3"/>
    <s v=""/>
    <s v="SUD_085"/>
    <m/>
    <s v=""/>
  </r>
  <r>
    <s v="Bato"/>
    <s v="OST_273"/>
    <s v="OUEST"/>
    <s v="CAMUSAT"/>
    <s v="Bad Grid + GE"/>
    <s v="OUEST"/>
    <s v="Bato"/>
    <s v="Huawei"/>
    <n v="0"/>
    <n v="0"/>
    <n v="0"/>
    <n v="0"/>
    <n v="0"/>
    <n v="0"/>
    <n v="0"/>
    <n v="0"/>
    <n v="0"/>
    <n v="0"/>
    <n v="0"/>
    <n v="0"/>
    <n v="0"/>
    <n v="0"/>
    <n v="0"/>
    <n v="0"/>
    <n v="0"/>
    <n v="0"/>
    <n v="0"/>
    <n v="0"/>
    <m/>
    <n v="0"/>
    <n v="0"/>
    <n v="0"/>
    <m/>
    <n v="0"/>
    <n v="0"/>
    <n v="0"/>
    <n v="0"/>
    <n v="0"/>
    <x v="0"/>
    <m/>
    <s v="No root cause"/>
    <s v="No root cause"/>
    <s v="No root cause"/>
    <x v="3"/>
    <s v=""/>
    <s v="OST_273"/>
    <m/>
    <s v=""/>
  </r>
  <r>
    <s v="Ambam-FH"/>
    <s v="SUD_020"/>
    <s v="CENTRE"/>
    <s v="IHS"/>
    <s v="Solar-Gen"/>
    <s v="SUD"/>
    <s v="Ambam"/>
    <s v="ZTE"/>
    <n v="0"/>
    <n v="0"/>
    <n v="0"/>
    <n v="0"/>
    <n v="0"/>
    <n v="0"/>
    <n v="0"/>
    <n v="0"/>
    <n v="0"/>
    <n v="0"/>
    <n v="0"/>
    <n v="0"/>
    <n v="0"/>
    <n v="0"/>
    <n v="0"/>
    <n v="0"/>
    <n v="0"/>
    <n v="0"/>
    <n v="0"/>
    <n v="0"/>
    <m/>
    <n v="0"/>
    <n v="0"/>
    <n v="0"/>
    <m/>
    <n v="0"/>
    <n v="0"/>
    <n v="0"/>
    <n v="0"/>
    <n v="0"/>
    <x v="0"/>
    <m/>
    <s v="No root cause"/>
    <s v="No root cause"/>
    <s v="No root cause"/>
    <x v="3"/>
    <s v=""/>
    <s v="SUD_020"/>
    <m/>
    <s v=""/>
  </r>
  <r>
    <s v="Ntui"/>
    <s v="CTR_114"/>
    <s v="CENTRE"/>
    <s v="CAMUSAT"/>
    <s v="Medium Grid + Solar + GE"/>
    <s v="CENTRE"/>
    <s v="Ntui"/>
    <s v="ZTE"/>
    <n v="0"/>
    <n v="0"/>
    <n v="0"/>
    <n v="0"/>
    <n v="0"/>
    <n v="0"/>
    <n v="0"/>
    <n v="0"/>
    <n v="0"/>
    <n v="0"/>
    <n v="0"/>
    <n v="0"/>
    <n v="0"/>
    <n v="0"/>
    <n v="0"/>
    <n v="0"/>
    <n v="0"/>
    <n v="0"/>
    <n v="0"/>
    <n v="0"/>
    <m/>
    <n v="0"/>
    <n v="0"/>
    <n v="0"/>
    <m/>
    <n v="0"/>
    <n v="0"/>
    <n v="0"/>
    <n v="0"/>
    <n v="0"/>
    <x v="0"/>
    <m/>
    <s v="No root cause"/>
    <s v="No root cause"/>
    <s v="No root cause"/>
    <x v="3"/>
    <s v=""/>
    <s v="CTR_114"/>
    <m/>
    <s v=""/>
  </r>
  <r>
    <s v="Figuil"/>
    <s v="NRD_005"/>
    <s v="NORD"/>
    <s v="IHS"/>
    <s v="Grid Only"/>
    <s v="NORD"/>
    <s v="Figuil"/>
    <s v="Huawei"/>
    <n v="0"/>
    <n v="0"/>
    <n v="0"/>
    <n v="0"/>
    <n v="0"/>
    <n v="0"/>
    <n v="0"/>
    <n v="0"/>
    <n v="0"/>
    <n v="0"/>
    <n v="0"/>
    <n v="0"/>
    <n v="0"/>
    <n v="0"/>
    <n v="0"/>
    <n v="0"/>
    <n v="0"/>
    <n v="0"/>
    <n v="0"/>
    <n v="0"/>
    <m/>
    <n v="0"/>
    <n v="0"/>
    <n v="0"/>
    <m/>
    <n v="0"/>
    <n v="0"/>
    <n v="0"/>
    <n v="0"/>
    <n v="0"/>
    <x v="0"/>
    <m/>
    <s v="No root cause"/>
    <s v="No root cause"/>
    <s v="No root cause"/>
    <x v="3"/>
    <s v=""/>
    <s v="NRD_005"/>
    <m/>
    <s v=""/>
  </r>
  <r>
    <s v="Lagdo-MTN-IHS"/>
    <s v="NRD_090"/>
    <s v="NORD"/>
    <s v="IHS"/>
    <s v="Grid Only"/>
    <s v="NORD"/>
    <s v="Lagdo"/>
    <s v="Huawei"/>
    <n v="0"/>
    <n v="0"/>
    <n v="0"/>
    <n v="0"/>
    <n v="0"/>
    <n v="0"/>
    <n v="0"/>
    <n v="0"/>
    <n v="0"/>
    <n v="0"/>
    <n v="0"/>
    <n v="0"/>
    <n v="0"/>
    <n v="0"/>
    <n v="0"/>
    <n v="0"/>
    <n v="0"/>
    <n v="0"/>
    <n v="0"/>
    <n v="0"/>
    <m/>
    <n v="0"/>
    <n v="0"/>
    <n v="0"/>
    <m/>
    <n v="0"/>
    <n v="0"/>
    <n v="0"/>
    <n v="0"/>
    <n v="0"/>
    <x v="0"/>
    <m/>
    <s v="No root cause"/>
    <s v="No root cause"/>
    <s v="No root cause"/>
    <x v="3"/>
    <s v=""/>
    <s v="NRD_090"/>
    <m/>
    <s v=""/>
  </r>
  <r>
    <s v="Crf-Figuil"/>
    <s v="NRD_074"/>
    <s v="NORD"/>
    <s v="IHS"/>
    <s v="Grid-Gen"/>
    <s v="NORD"/>
    <s v="Figuil"/>
    <s v="Huawei"/>
    <n v="0"/>
    <n v="0"/>
    <n v="0"/>
    <n v="0"/>
    <n v="0"/>
    <n v="0"/>
    <n v="0"/>
    <n v="0"/>
    <n v="0"/>
    <n v="0"/>
    <n v="0"/>
    <n v="0"/>
    <n v="0"/>
    <n v="0"/>
    <n v="0"/>
    <n v="0"/>
    <n v="0"/>
    <n v="0"/>
    <n v="0"/>
    <n v="0"/>
    <m/>
    <n v="0"/>
    <n v="0"/>
    <n v="0"/>
    <m/>
    <n v="0"/>
    <n v="0"/>
    <n v="0"/>
    <n v="0"/>
    <n v="0"/>
    <x v="0"/>
    <m/>
    <s v="No root cause"/>
    <s v="No root cause"/>
    <s v="No root cause"/>
    <x v="3"/>
    <s v=""/>
    <s v="NRD_074"/>
    <m/>
    <s v=""/>
  </r>
  <r>
    <s v="Bamena"/>
    <s v="OST_260"/>
    <s v="OUEST"/>
    <s v="CAMUSAT"/>
    <s v="HGB"/>
    <s v="OUEST"/>
    <s v="Bamena"/>
    <s v="Huawei"/>
    <n v="0"/>
    <n v="0"/>
    <n v="0"/>
    <n v="0"/>
    <n v="0"/>
    <n v="0"/>
    <n v="0"/>
    <n v="0"/>
    <n v="0"/>
    <n v="0"/>
    <n v="0"/>
    <n v="0"/>
    <n v="0"/>
    <n v="0"/>
    <n v="0"/>
    <n v="0"/>
    <n v="0"/>
    <n v="0"/>
    <n v="0"/>
    <n v="0"/>
    <m/>
    <n v="0"/>
    <n v="0"/>
    <n v="0"/>
    <m/>
    <n v="0"/>
    <n v="0"/>
    <n v="0"/>
    <n v="0"/>
    <n v="0"/>
    <x v="0"/>
    <m/>
    <s v="No root cause"/>
    <s v="No root cause"/>
    <s v="No root cause"/>
    <x v="3"/>
    <s v=""/>
    <s v="OST_260"/>
    <m/>
    <s v=""/>
  </r>
  <r>
    <s v="Padarme-IHS"/>
    <s v="NRD_164"/>
    <s v="NORD"/>
    <s v="IHS"/>
    <s v="Hybrid-Gen"/>
    <s v="NORD"/>
    <s v="Padarme"/>
    <s v="Huawei"/>
    <n v="0"/>
    <n v="0"/>
    <n v="0"/>
    <n v="0"/>
    <n v="0"/>
    <n v="0"/>
    <n v="0"/>
    <n v="0"/>
    <n v="0"/>
    <n v="0"/>
    <n v="0"/>
    <n v="0"/>
    <n v="0"/>
    <n v="0"/>
    <n v="0"/>
    <n v="0"/>
    <n v="0"/>
    <n v="0"/>
    <n v="0"/>
    <n v="0"/>
    <m/>
    <n v="0"/>
    <n v="0"/>
    <n v="0"/>
    <m/>
    <n v="0"/>
    <n v="0"/>
    <n v="0"/>
    <n v="0"/>
    <n v="0"/>
    <x v="0"/>
    <m/>
    <s v="No root cause"/>
    <s v="No root cause"/>
    <s v="No root cause"/>
    <x v="3"/>
    <s v=""/>
    <s v="NRD_164"/>
    <m/>
    <s v=""/>
  </r>
  <r>
    <s v="Ndokoa-IHS"/>
    <s v="CTR_757"/>
    <s v="CENTRE"/>
    <s v="IHS"/>
    <s v="Solar-Gen-Lithium"/>
    <s v="CENTRE"/>
    <s v="Ndokoa"/>
    <s v="ZTE"/>
    <n v="0"/>
    <n v="0"/>
    <n v="0"/>
    <n v="0"/>
    <n v="0"/>
    <n v="0"/>
    <n v="0"/>
    <n v="0"/>
    <n v="0"/>
    <n v="0"/>
    <n v="0"/>
    <n v="0"/>
    <n v="0"/>
    <n v="0"/>
    <n v="0"/>
    <n v="0"/>
    <n v="0"/>
    <n v="0"/>
    <n v="0"/>
    <n v="0"/>
    <m/>
    <n v="0"/>
    <n v="0"/>
    <n v="0"/>
    <m/>
    <n v="0"/>
    <n v="0"/>
    <n v="0"/>
    <n v="0"/>
    <n v="0"/>
    <x v="0"/>
    <m/>
    <s v="SPARE-ISSUE"/>
    <s v="SPARE-ISSUE"/>
    <s v="SPARE-ISSUE"/>
    <x v="4"/>
    <s v="(05-10-2026 ocm ran 18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10-2026 ocm ran 12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m/>
    <s v=""/>
  </r>
  <r>
    <s v="Bibemi"/>
    <s v="NRD_021"/>
    <s v="NORD"/>
    <s v="IHS"/>
    <s v="Solar-Grid-Gen"/>
    <s v="NORD"/>
    <s v="Bibemi"/>
    <s v="Huawei"/>
    <n v="0"/>
    <n v="0"/>
    <n v="0"/>
    <n v="0"/>
    <n v="0"/>
    <n v="0"/>
    <n v="0"/>
    <n v="0"/>
    <n v="0"/>
    <n v="0"/>
    <n v="0"/>
    <n v="0"/>
    <n v="0"/>
    <n v="0"/>
    <n v="0"/>
    <n v="0"/>
    <n v="0"/>
    <n v="0"/>
    <n v="0"/>
    <n v="0"/>
    <m/>
    <n v="0"/>
    <n v="0"/>
    <n v="0"/>
    <m/>
    <n v="0"/>
    <n v="0"/>
    <n v="0"/>
    <n v="0"/>
    <n v="0"/>
    <x v="0"/>
    <m/>
    <s v="No root cause"/>
    <s v="No root cause"/>
    <s v="No root cause"/>
    <x v="3"/>
    <s v=""/>
    <s v="NRD_021"/>
    <m/>
    <s v=""/>
  </r>
  <r>
    <s v="Boula-Ibi-IHS"/>
    <s v="NRD_105"/>
    <s v="NORD"/>
    <s v="IHS"/>
    <s v="Hybrid-Gen"/>
    <s v="NORD"/>
    <s v="Boula-Ibi"/>
    <s v="Huawei"/>
    <n v="0"/>
    <n v="0"/>
    <n v="0"/>
    <n v="0"/>
    <n v="0"/>
    <n v="0"/>
    <n v="0"/>
    <n v="0"/>
    <n v="0"/>
    <n v="0"/>
    <n v="0"/>
    <n v="0"/>
    <n v="0"/>
    <n v="0"/>
    <n v="0"/>
    <n v="0"/>
    <n v="0"/>
    <n v="0"/>
    <n v="0"/>
    <n v="0"/>
    <m/>
    <n v="0"/>
    <n v="0"/>
    <n v="0"/>
    <m/>
    <n v="0"/>
    <n v="0"/>
    <n v="0"/>
    <n v="0"/>
    <n v="0"/>
    <x v="0"/>
    <m/>
    <s v="No root cause"/>
    <s v="No root cause"/>
    <s v="No root cause"/>
    <x v="3"/>
    <s v=""/>
    <s v="NRD_105"/>
    <m/>
    <s v=""/>
  </r>
  <r>
    <s v="Adoumri-Houla-IHS"/>
    <s v="NRD_126"/>
    <s v="NORD"/>
    <s v="IHS"/>
    <s v="Grid-Gen"/>
    <s v="NORD"/>
    <s v="Adoumri"/>
    <s v="Huawei"/>
    <n v="0"/>
    <n v="0"/>
    <n v="0"/>
    <n v="0"/>
    <n v="0"/>
    <n v="0"/>
    <n v="0"/>
    <n v="0"/>
    <n v="0"/>
    <n v="0"/>
    <n v="0"/>
    <n v="0"/>
    <n v="0"/>
    <n v="0"/>
    <n v="0"/>
    <n v="0"/>
    <n v="0"/>
    <n v="0"/>
    <n v="0"/>
    <n v="0"/>
    <m/>
    <n v="0"/>
    <n v="0"/>
    <n v="0"/>
    <m/>
    <n v="0"/>
    <n v="0"/>
    <n v="0"/>
    <n v="0"/>
    <n v="0"/>
    <x v="0"/>
    <m/>
    <s v="No root cause"/>
    <s v="No root cause"/>
    <s v="No root cause"/>
    <x v="3"/>
    <s v=""/>
    <s v="NRD_126"/>
    <m/>
    <s v=""/>
  </r>
  <r>
    <s v="Poli-New"/>
    <s v="ADM_152"/>
    <s v="ADAMAOUA"/>
    <s v="IHS"/>
    <s v="Hybrid-Gen"/>
    <s v="ADAMAOUA"/>
    <s v="Poli"/>
    <s v="Huawei"/>
    <n v="0"/>
    <n v="0"/>
    <n v="0"/>
    <n v="0"/>
    <n v="0"/>
    <n v="0"/>
    <n v="0"/>
    <n v="0"/>
    <n v="0"/>
    <n v="0"/>
    <n v="0"/>
    <n v="0"/>
    <n v="0"/>
    <n v="0"/>
    <n v="0"/>
    <n v="0"/>
    <n v="0"/>
    <n v="0"/>
    <n v="0"/>
    <n v="0"/>
    <m/>
    <n v="0"/>
    <n v="0"/>
    <n v="0"/>
    <m/>
    <n v="0"/>
    <n v="0"/>
    <n v="0"/>
    <n v="0"/>
    <n v="0"/>
    <x v="0"/>
    <m/>
    <s v="No root cause"/>
    <s v="No root cause"/>
    <s v="No root cause"/>
    <x v="3"/>
    <s v=""/>
    <s v="ADM_152"/>
    <m/>
    <s v=""/>
  </r>
  <r>
    <s v="Badjouma"/>
    <s v="NRD_026"/>
    <s v="NORD"/>
    <s v="IHS"/>
    <s v="Solar-Gen"/>
    <s v="NORD"/>
    <s v="Badjouma"/>
    <s v="Huawei"/>
    <n v="0"/>
    <n v="0"/>
    <n v="0"/>
    <n v="0"/>
    <n v="0"/>
    <n v="0"/>
    <n v="0"/>
    <n v="0"/>
    <n v="0"/>
    <n v="0"/>
    <n v="0"/>
    <n v="0"/>
    <n v="0"/>
    <n v="0"/>
    <n v="0"/>
    <n v="0"/>
    <n v="0"/>
    <n v="0"/>
    <n v="0"/>
    <n v="0"/>
    <m/>
    <n v="0"/>
    <n v="0"/>
    <n v="0"/>
    <m/>
    <n v="0"/>
    <n v="0"/>
    <n v="0"/>
    <n v="0"/>
    <n v="0"/>
    <x v="0"/>
    <m/>
    <s v="No root cause"/>
    <s v="No root cause"/>
    <s v="No root cause"/>
    <x v="3"/>
    <s v=""/>
    <s v="NRD_026"/>
    <m/>
    <s v=""/>
  </r>
  <r>
    <s v="Tiko-Long-Street-IHS"/>
    <s v="LIT_174"/>
    <s v="SUD-OUEST"/>
    <s v="IHS"/>
    <s v="Grid-Gen"/>
    <s v="LITTORAL"/>
    <s v="Tiko"/>
    <s v="Huawei"/>
    <n v="0"/>
    <n v="0"/>
    <n v="0"/>
    <n v="0"/>
    <n v="0"/>
    <n v="0"/>
    <n v="0"/>
    <n v="0"/>
    <n v="0"/>
    <n v="0"/>
    <n v="0"/>
    <n v="0"/>
    <n v="0"/>
    <n v="0"/>
    <n v="0"/>
    <n v="0"/>
    <n v="0"/>
    <n v="0"/>
    <n v="0"/>
    <n v="0"/>
    <m/>
    <n v="0"/>
    <n v="0"/>
    <n v="0"/>
    <m/>
    <n v="0"/>
    <n v="0"/>
    <n v="0"/>
    <n v="0"/>
    <n v="0"/>
    <x v="0"/>
    <m/>
    <s v="No root cause"/>
    <s v="No root cause"/>
    <s v="No root cause"/>
    <x v="3"/>
    <s v=""/>
    <s v="LIT_174"/>
    <m/>
    <s v=""/>
  </r>
  <r>
    <s v="Melong"/>
    <s v="LIT_063"/>
    <s v="LITTORAL"/>
    <s v="IHS"/>
    <s v="Grid-Gen"/>
    <s v="LITTORAL"/>
    <s v="Melong"/>
    <s v="ZTE"/>
    <n v="0"/>
    <n v="0"/>
    <n v="0"/>
    <n v="0"/>
    <n v="0"/>
    <n v="0"/>
    <n v="0"/>
    <n v="0"/>
    <n v="0"/>
    <n v="0"/>
    <n v="0"/>
    <n v="0"/>
    <n v="0"/>
    <n v="0"/>
    <n v="0"/>
    <n v="0"/>
    <n v="0"/>
    <n v="0"/>
    <n v="0"/>
    <n v="0"/>
    <m/>
    <n v="0"/>
    <n v="0"/>
    <n v="0"/>
    <m/>
    <n v="0"/>
    <n v="0"/>
    <n v="0"/>
    <n v="0"/>
    <n v="0"/>
    <x v="0"/>
    <m/>
    <s v="No root cause"/>
    <s v="No root cause"/>
    <s v="No root cause"/>
    <x v="3"/>
    <s v=""/>
    <s v="LIT_063"/>
    <m/>
    <s v=""/>
  </r>
  <r>
    <s v="Baliama"/>
    <s v="CTR_352"/>
    <s v="CENTRE"/>
    <s v="IHS"/>
    <s v="Grid-Gen"/>
    <s v="CENTRE"/>
    <s v="Baliama"/>
    <s v="ZTE"/>
    <n v="0"/>
    <n v="0"/>
    <n v="0"/>
    <n v="0"/>
    <n v="0"/>
    <n v="0"/>
    <n v="0"/>
    <n v="0"/>
    <n v="0"/>
    <n v="0"/>
    <n v="0"/>
    <n v="0"/>
    <n v="0"/>
    <n v="0"/>
    <n v="0"/>
    <n v="0"/>
    <n v="0"/>
    <n v="0"/>
    <n v="0"/>
    <n v="0"/>
    <m/>
    <n v="0"/>
    <n v="0"/>
    <n v="0"/>
    <m/>
    <n v="0"/>
    <n v="0"/>
    <n v="0"/>
    <n v="0"/>
    <n v="0"/>
    <x v="0"/>
    <m/>
    <s v="No root cause"/>
    <s v="No root cause"/>
    <s v="No root cause"/>
    <x v="3"/>
    <s v=""/>
    <s v="CTR_352"/>
    <m/>
    <s v=""/>
  </r>
  <r>
    <s v="Deuk"/>
    <s v="CTR_277"/>
    <s v="CENTRE"/>
    <s v="IHS"/>
    <s v="Solar-Gen"/>
    <s v="CENTRE"/>
    <s v="Deuk"/>
    <s v="ZTE"/>
    <n v="0"/>
    <n v="0"/>
    <n v="0"/>
    <n v="0"/>
    <n v="0"/>
    <n v="0"/>
    <n v="0"/>
    <n v="0"/>
    <n v="0"/>
    <n v="0"/>
    <n v="0"/>
    <n v="0"/>
    <n v="0"/>
    <n v="0"/>
    <n v="0"/>
    <n v="0"/>
    <n v="0"/>
    <n v="0"/>
    <n v="0"/>
    <n v="0"/>
    <m/>
    <n v="0"/>
    <n v="0"/>
    <n v="0"/>
    <m/>
    <n v="0"/>
    <n v="0"/>
    <n v="0"/>
    <n v="0"/>
    <n v="0"/>
    <x v="0"/>
    <m/>
    <s v="No root cause"/>
    <s v="No root cause"/>
    <s v="No root cause"/>
    <x v="3"/>
    <s v=""/>
    <s v="CTR_277"/>
    <m/>
    <s v=""/>
  </r>
  <r>
    <s v="Ngoro"/>
    <s v="CTR_278"/>
    <s v="CENTRE"/>
    <s v="IHS"/>
    <s v="SolarAER-Gen-Lithium"/>
    <s v="CENTRE"/>
    <s v="Ngoro"/>
    <s v="ZTE"/>
    <n v="0"/>
    <n v="0"/>
    <n v="0"/>
    <n v="0"/>
    <n v="0"/>
    <n v="0"/>
    <n v="0"/>
    <n v="0"/>
    <n v="0"/>
    <n v="0"/>
    <n v="0"/>
    <n v="0"/>
    <n v="0"/>
    <n v="0"/>
    <n v="0"/>
    <n v="0"/>
    <n v="0"/>
    <n v="0"/>
    <n v="0"/>
    <n v="0"/>
    <m/>
    <n v="0"/>
    <n v="0"/>
    <n v="0"/>
    <m/>
    <n v="0"/>
    <n v="0"/>
    <n v="0"/>
    <n v="0"/>
    <n v="0"/>
    <x v="0"/>
    <m/>
    <s v="No root cause"/>
    <s v="No root cause"/>
    <s v="No root cause"/>
    <x v="3"/>
    <s v=""/>
    <s v="CTR_278"/>
    <m/>
    <s v=""/>
  </r>
  <r>
    <s v="Manoka-IHS"/>
    <s v="LIT_497"/>
    <s v="LITTORAL"/>
    <s v="IHS"/>
    <s v="Solar-Gen-Lithium"/>
    <s v="LITTORAL"/>
    <s v="Manoka"/>
    <s v="ZTE"/>
    <n v="0"/>
    <n v="0"/>
    <n v="0"/>
    <n v="0"/>
    <n v="0"/>
    <n v="0"/>
    <n v="0"/>
    <n v="0"/>
    <n v="0"/>
    <n v="0"/>
    <n v="0"/>
    <n v="0"/>
    <n v="0"/>
    <n v="0"/>
    <n v="0"/>
    <n v="0"/>
    <n v="0"/>
    <n v="0"/>
    <n v="0"/>
    <n v="0"/>
    <m/>
    <n v="0"/>
    <n v="0"/>
    <n v="0"/>
    <m/>
    <n v="0"/>
    <n v="0"/>
    <n v="0"/>
    <n v="0"/>
    <n v="0"/>
    <x v="0"/>
    <m/>
    <s v="No root cause"/>
    <s v="No root cause"/>
    <s v="No root cause"/>
    <x v="3"/>
    <s v=""/>
    <s v="LIT_497"/>
    <m/>
    <s v=""/>
  </r>
  <r>
    <s v="Dikoum-Camtel"/>
    <s v="SUD_098"/>
    <s v="CENTRE"/>
    <s v="CAMUSAT"/>
    <s v="Good Grid no GE - 12h"/>
    <s v="SUD"/>
    <s v="Dikoum"/>
    <s v="NOKIA"/>
    <n v="0"/>
    <n v="0"/>
    <n v="0"/>
    <n v="0"/>
    <n v="0"/>
    <n v="0"/>
    <n v="0"/>
    <n v="0"/>
    <n v="0"/>
    <n v="0"/>
    <n v="0"/>
    <n v="0"/>
    <n v="0"/>
    <n v="0"/>
    <n v="0"/>
    <n v="0"/>
    <n v="0"/>
    <n v="0"/>
    <n v="0"/>
    <n v="0"/>
    <m/>
    <n v="0"/>
    <n v="0"/>
    <n v="0"/>
    <m/>
    <n v="0"/>
    <n v="0"/>
    <n v="0"/>
    <n v="0"/>
    <n v="0"/>
    <x v="0"/>
    <m/>
    <s v="No root cause"/>
    <s v="No root cause"/>
    <s v="No root cause"/>
    <x v="3"/>
    <s v=""/>
    <s v="SUD_098"/>
    <m/>
    <s v=""/>
  </r>
  <r>
    <s v="Ndandouck-IHS"/>
    <s v="CTR_141"/>
    <s v="CENTRE"/>
    <s v="IHS"/>
    <s v="Solar-Gen"/>
    <s v="CENTRE"/>
    <s v="Ndandouck"/>
    <s v="ZTE"/>
    <n v="0"/>
    <n v="0"/>
    <n v="0"/>
    <n v="0"/>
    <n v="0"/>
    <n v="0"/>
    <n v="0"/>
    <n v="0"/>
    <n v="0"/>
    <n v="0"/>
    <n v="0"/>
    <n v="0"/>
    <n v="0"/>
    <n v="0"/>
    <n v="0"/>
    <n v="0"/>
    <n v="0"/>
    <n v="0"/>
    <n v="0"/>
    <n v="0"/>
    <m/>
    <n v="0"/>
    <n v="0"/>
    <n v="0"/>
    <m/>
    <n v="0"/>
    <n v="0"/>
    <n v="0"/>
    <n v="0"/>
    <n v="0"/>
    <x v="0"/>
    <m/>
    <s v="No root cause"/>
    <s v="No root cause"/>
    <s v="No root cause"/>
    <x v="3"/>
    <s v=""/>
    <s v="CTR_141"/>
    <m/>
    <s v=""/>
  </r>
  <r>
    <s v="Melong-Carrefour-MTN"/>
    <s v="LIT_679"/>
    <s v="LITTORAL"/>
    <s v="MTN sharing"/>
    <s v="MTN sharing"/>
    <s v="LITTORAL"/>
    <s v="Melong"/>
    <s v="ZTE"/>
    <n v="0"/>
    <n v="0"/>
    <n v="0"/>
    <n v="0"/>
    <n v="0"/>
    <n v="0"/>
    <n v="0"/>
    <n v="0"/>
    <n v="0"/>
    <n v="0"/>
    <n v="0"/>
    <n v="0"/>
    <n v="0"/>
    <n v="0"/>
    <n v="0"/>
    <n v="0"/>
    <n v="0"/>
    <n v="0"/>
    <n v="0"/>
    <n v="0"/>
    <m/>
    <n v="0"/>
    <n v="0"/>
    <n v="0"/>
    <m/>
    <n v="0"/>
    <n v="0"/>
    <n v="0"/>
    <n v="0"/>
    <n v="0"/>
    <x v="0"/>
    <m/>
    <s v="No root cause"/>
    <s v="No root cause"/>
    <s v="No root cause"/>
    <x v="3"/>
    <s v=""/>
    <s v="LIT_679"/>
    <m/>
    <s v=""/>
  </r>
  <r>
    <s v="Kobdombo"/>
    <s v="EST_057"/>
    <s v="CENTRE"/>
    <s v="IHS"/>
    <s v="Grid-Gen"/>
    <s v="EST"/>
    <s v="Kobdombo"/>
    <s v="ZTE"/>
    <n v="0"/>
    <n v="0"/>
    <n v="0"/>
    <n v="0"/>
    <n v="0"/>
    <n v="0"/>
    <n v="0"/>
    <n v="0"/>
    <n v="0"/>
    <n v="0"/>
    <n v="0"/>
    <n v="0"/>
    <n v="0"/>
    <n v="0"/>
    <n v="0"/>
    <n v="0"/>
    <n v="0"/>
    <n v="0"/>
    <n v="0"/>
    <n v="0"/>
    <m/>
    <n v="0"/>
    <n v="0"/>
    <n v="0"/>
    <m/>
    <n v="0"/>
    <n v="0"/>
    <n v="0"/>
    <n v="0"/>
    <n v="0"/>
    <x v="0"/>
    <m/>
    <s v="No root cause"/>
    <s v="No root cause"/>
    <s v="No root cause"/>
    <x v="3"/>
    <s v=""/>
    <s v="EST_057"/>
    <m/>
    <s v=""/>
  </r>
  <r>
    <s v="Penja"/>
    <s v="LIT_208"/>
    <s v="LITTORAL"/>
    <s v="IHS"/>
    <s v="Grid-Gen"/>
    <s v="LITTORAL"/>
    <s v="Penja"/>
    <s v="ZTE"/>
    <n v="0"/>
    <n v="0"/>
    <n v="0"/>
    <n v="0"/>
    <n v="0"/>
    <n v="0"/>
    <n v="0"/>
    <n v="0"/>
    <n v="0"/>
    <n v="0"/>
    <n v="0"/>
    <n v="0"/>
    <n v="0"/>
    <n v="0"/>
    <n v="0"/>
    <n v="0"/>
    <n v="0"/>
    <n v="0"/>
    <n v="0"/>
    <n v="0"/>
    <m/>
    <n v="0"/>
    <n v="0"/>
    <n v="0"/>
    <m/>
    <n v="0"/>
    <n v="0"/>
    <n v="0"/>
    <n v="0"/>
    <n v="0"/>
    <x v="0"/>
    <m/>
    <s v="No root cause"/>
    <s v="No root cause"/>
    <s v="No root cause"/>
    <x v="3"/>
    <s v=""/>
    <s v="LIT_208"/>
    <m/>
    <s v=""/>
  </r>
  <r>
    <s v="Okola"/>
    <s v="CTR_191"/>
    <s v="CENTRE"/>
    <s v="IHS"/>
    <s v="Grid-Gen"/>
    <s v="CENTRE"/>
    <s v="Okola"/>
    <s v="ZTE"/>
    <n v="0"/>
    <n v="0"/>
    <n v="0"/>
    <n v="0"/>
    <n v="0"/>
    <n v="0"/>
    <n v="0"/>
    <n v="0"/>
    <n v="0"/>
    <n v="0"/>
    <n v="0"/>
    <n v="0"/>
    <n v="0"/>
    <n v="0"/>
    <n v="0"/>
    <n v="0"/>
    <n v="0"/>
    <n v="0"/>
    <n v="0"/>
    <n v="0"/>
    <m/>
    <n v="0"/>
    <n v="0"/>
    <n v="0"/>
    <m/>
    <n v="0"/>
    <n v="0"/>
    <n v="0"/>
    <n v="0"/>
    <n v="0"/>
    <x v="0"/>
    <m/>
    <s v="No root cause"/>
    <s v="No root cause"/>
    <s v="No root cause"/>
    <x v="3"/>
    <s v=""/>
    <s v="CTR_191"/>
    <m/>
    <s v=""/>
  </r>
  <r>
    <s v="Lom-Pangar-MTN"/>
    <s v="EST_083"/>
    <s v="CENTRE"/>
    <s v="IHS"/>
    <s v="Grid-Gen-Lithium"/>
    <s v="EST"/>
    <s v="Lom-Pangar"/>
    <s v="NOKIA"/>
    <n v="0"/>
    <n v="0"/>
    <n v="0"/>
    <n v="0"/>
    <n v="0"/>
    <n v="0"/>
    <n v="0"/>
    <n v="0"/>
    <n v="0"/>
    <n v="0"/>
    <n v="0"/>
    <n v="0"/>
    <n v="0"/>
    <n v="0"/>
    <n v="0"/>
    <n v="0"/>
    <n v="0"/>
    <n v="0"/>
    <n v="0"/>
    <n v="0"/>
    <m/>
    <n v="0"/>
    <n v="0"/>
    <n v="0"/>
    <m/>
    <n v="0"/>
    <n v="0"/>
    <n v="0"/>
    <n v="0"/>
    <n v="0"/>
    <x v="0"/>
    <m/>
    <s v="No root cause"/>
    <s v="No root cause"/>
    <s v="No root cause"/>
    <x v="3"/>
    <s v=""/>
    <s v="EST_083"/>
    <m/>
    <s v=""/>
  </r>
  <r>
    <s v="Penka-Michel-IHS"/>
    <s v="OST_210"/>
    <s v="OUEST"/>
    <s v="IHS"/>
    <s v="Grid-Gen"/>
    <s v="OUEST"/>
    <s v="Penka-Michel"/>
    <s v="Huawei"/>
    <n v="0"/>
    <n v="0"/>
    <n v="0"/>
    <n v="0"/>
    <n v="0"/>
    <n v="0"/>
    <n v="0"/>
    <n v="0"/>
    <n v="0"/>
    <n v="0"/>
    <n v="0"/>
    <n v="0"/>
    <n v="0"/>
    <n v="0"/>
    <n v="0"/>
    <n v="0"/>
    <n v="0"/>
    <n v="0"/>
    <n v="0"/>
    <n v="0"/>
    <m/>
    <n v="0"/>
    <n v="0"/>
    <n v="0"/>
    <m/>
    <n v="0"/>
    <n v="0"/>
    <n v="0"/>
    <n v="0"/>
    <n v="0"/>
    <x v="0"/>
    <m/>
    <s v="No root cause"/>
    <s v="No root cause"/>
    <s v="No root cause"/>
    <x v="3"/>
    <s v=""/>
    <s v="OST_210"/>
    <m/>
    <s v=""/>
  </r>
  <r>
    <s v="Minta"/>
    <s v="CTR_233"/>
    <s v="CENTRE"/>
    <s v="IHS"/>
    <s v="Grid-Hybrid-Gen"/>
    <s v="CENTRE"/>
    <s v="Minta"/>
    <s v="ZTE"/>
    <n v="0"/>
    <n v="0"/>
    <n v="0"/>
    <n v="0"/>
    <n v="0"/>
    <n v="0"/>
    <n v="0"/>
    <n v="0"/>
    <n v="0"/>
    <n v="0"/>
    <n v="0"/>
    <n v="0"/>
    <n v="0"/>
    <n v="0"/>
    <n v="0"/>
    <n v="0"/>
    <n v="0"/>
    <n v="0"/>
    <n v="0"/>
    <n v="0"/>
    <m/>
    <n v="0"/>
    <n v="0"/>
    <n v="0"/>
    <m/>
    <n v="0"/>
    <n v="0"/>
    <n v="0"/>
    <n v="0"/>
    <n v="0"/>
    <x v="0"/>
    <m/>
    <s v="No root cause"/>
    <s v="No root cause"/>
    <s v="No root cause"/>
    <x v="3"/>
    <s v=""/>
    <s v="CTR_233"/>
    <m/>
    <s v=""/>
  </r>
  <r>
    <s v="Lendi-Entree"/>
    <s v="LIT_297"/>
    <s v="Douala"/>
    <s v="IHS"/>
    <s v="Grid-Gen"/>
    <s v="LITTORAL"/>
    <s v="Douala"/>
    <s v="ZTE"/>
    <n v="0"/>
    <n v="0"/>
    <n v="0"/>
    <n v="0"/>
    <n v="0"/>
    <n v="0"/>
    <n v="0"/>
    <n v="0"/>
    <n v="0"/>
    <n v="0"/>
    <n v="0"/>
    <n v="0"/>
    <n v="0"/>
    <n v="0"/>
    <n v="0"/>
    <n v="0"/>
    <n v="0"/>
    <n v="0"/>
    <n v="0"/>
    <n v="0"/>
    <m/>
    <n v="0"/>
    <n v="0"/>
    <n v="0"/>
    <m/>
    <n v="0"/>
    <n v="0"/>
    <n v="0"/>
    <n v="0"/>
    <n v="0"/>
    <x v="0"/>
    <m/>
    <s v="No root cause"/>
    <s v="No root cause"/>
    <s v="No root cause"/>
    <x v="3"/>
    <s v=""/>
    <s v="LIT_297"/>
    <m/>
    <s v=""/>
  </r>
  <r>
    <s v="Mbitom-camrail"/>
    <s v="EST_105"/>
    <s v="CENTRE"/>
    <s v="CAMUSAT"/>
    <s v="Hybrid solar - S1"/>
    <s v="EST"/>
    <s v="Betare-Oya"/>
    <s v="NOKIA"/>
    <n v="0"/>
    <n v="0"/>
    <n v="0"/>
    <n v="0"/>
    <n v="0"/>
    <n v="0"/>
    <n v="0"/>
    <n v="0"/>
    <n v="0"/>
    <n v="0"/>
    <n v="0"/>
    <n v="0"/>
    <n v="0"/>
    <n v="0"/>
    <n v="0"/>
    <n v="0"/>
    <n v="0"/>
    <n v="0"/>
    <n v="0"/>
    <n v="0"/>
    <m/>
    <n v="0"/>
    <n v="0"/>
    <n v="0"/>
    <m/>
    <n v="0"/>
    <n v="0"/>
    <n v="0"/>
    <n v="0"/>
    <n v="0"/>
    <x v="0"/>
    <m/>
    <s v="No root cause"/>
    <s v="No root cause"/>
    <s v="No root cause"/>
    <x v="3"/>
    <s v=""/>
    <s v="EST_105"/>
    <m/>
    <s v=""/>
  </r>
  <r>
    <s v="Bembaran-Camtel"/>
    <s v="ADM_185"/>
    <s v="ADAMAOUA"/>
    <s v="CAMUSAT"/>
    <s v="Hibrid solar - s3"/>
    <s v="ADAMAOUA"/>
    <s v="Bembaran"/>
    <s v="Huawei"/>
    <n v="0"/>
    <n v="0"/>
    <n v="0"/>
    <n v="0"/>
    <n v="0"/>
    <n v="0"/>
    <n v="0"/>
    <n v="0"/>
    <n v="0"/>
    <n v="0"/>
    <n v="0"/>
    <n v="0"/>
    <n v="0"/>
    <n v="0"/>
    <n v="0"/>
    <n v="0"/>
    <n v="0"/>
    <n v="0"/>
    <n v="0"/>
    <n v="0"/>
    <m/>
    <n v="0"/>
    <n v="0"/>
    <n v="0"/>
    <m/>
    <n v="0"/>
    <n v="0"/>
    <n v="0"/>
    <n v="0"/>
    <n v="0"/>
    <x v="0"/>
    <m/>
    <s v="No root cause"/>
    <s v="No root cause"/>
    <s v="No root cause"/>
    <x v="3"/>
    <s v=""/>
    <s v="ADM_185"/>
    <m/>
    <s v=""/>
  </r>
  <r>
    <s v="Mbargue-Camrail"/>
    <s v="CTR_457"/>
    <s v="CENTRE"/>
    <s v="IHS"/>
    <e v="#N/A"/>
    <s v="CENTRE"/>
    <s v="Minta"/>
    <s v="NOKIA"/>
    <n v="0"/>
    <n v="0"/>
    <n v="0"/>
    <n v="0"/>
    <n v="0"/>
    <n v="0"/>
    <n v="0"/>
    <n v="0"/>
    <n v="0"/>
    <n v="0"/>
    <n v="0"/>
    <n v="0"/>
    <n v="0"/>
    <n v="0"/>
    <n v="0"/>
    <n v="0"/>
    <n v="0"/>
    <n v="0"/>
    <n v="0"/>
    <n v="0"/>
    <m/>
    <n v="0"/>
    <n v="0"/>
    <n v="0"/>
    <m/>
    <n v="0"/>
    <n v="0"/>
    <n v="0"/>
    <n v="0"/>
    <n v="0"/>
    <x v="0"/>
    <m/>
    <s v="No root cause"/>
    <s v="No root cause"/>
    <s v="No root cause"/>
    <x v="3"/>
    <s v="(05-10-2026 cells zte): 09/05/2026 : Need BO TX analysis..;..;(05-10-2026 ocm ran 12h) Power status check Ongoing"/>
    <s v="CTR_457"/>
    <m/>
    <s v=""/>
  </r>
  <r>
    <s v="Mbandjock"/>
    <s v="CTR_030"/>
    <s v="CENTRE"/>
    <s v="CAMUSAT"/>
    <s v="Medium Grid + Solar + GE"/>
    <s v="CENTRE"/>
    <s v="Mbandjock"/>
    <s v="ZTE"/>
    <n v="0"/>
    <n v="0"/>
    <n v="0"/>
    <n v="0"/>
    <n v="0"/>
    <n v="0"/>
    <n v="0"/>
    <n v="0"/>
    <n v="0"/>
    <n v="0"/>
    <n v="0"/>
    <n v="0"/>
    <n v="0"/>
    <n v="0"/>
    <n v="0"/>
    <n v="0"/>
    <n v="0"/>
    <n v="0"/>
    <n v="0"/>
    <n v="0"/>
    <m/>
    <n v="0"/>
    <n v="0"/>
    <n v="0"/>
    <m/>
    <n v="0"/>
    <n v="0"/>
    <n v="0"/>
    <n v="0"/>
    <n v="0"/>
    <x v="0"/>
    <m/>
    <s v="No root cause"/>
    <s v="No root cause"/>
    <s v="No root cause"/>
    <x v="3"/>
    <s v=""/>
    <s v="CTR_030"/>
    <m/>
    <s v=""/>
  </r>
  <r>
    <s v="Pella"/>
    <s v="CTR_894"/>
    <s v="CENTRE"/>
    <s v="CAMUSAT"/>
    <s v="HGB"/>
    <s v="CENTRE"/>
    <s v="Pella"/>
    <s v="ZTE"/>
    <n v="0"/>
    <n v="0"/>
    <n v="0"/>
    <n v="0"/>
    <n v="0"/>
    <n v="0"/>
    <n v="0"/>
    <n v="0"/>
    <n v="0"/>
    <n v="0"/>
    <n v="0"/>
    <n v="0"/>
    <n v="0"/>
    <n v="0"/>
    <n v="0"/>
    <n v="0"/>
    <n v="0"/>
    <n v="0"/>
    <n v="0"/>
    <n v="0"/>
    <m/>
    <n v="0"/>
    <n v="0"/>
    <n v="0"/>
    <m/>
    <n v="0"/>
    <n v="0"/>
    <n v="0"/>
    <n v="0"/>
    <n v="0"/>
    <x v="0"/>
    <m/>
    <s v="No root cause"/>
    <s v="No root cause"/>
    <s v="No root cause"/>
    <x v="3"/>
    <s v=""/>
    <s v="CTR_894"/>
    <m/>
    <s v=""/>
  </r>
  <r>
    <s v="MENGUE-BIBEY-IHS"/>
    <s v="CTR_870"/>
    <s v="CENTRE"/>
    <s v="IHS"/>
    <s v="Hybrid Gen"/>
    <s v="CENTRE"/>
    <s v="Mengue Bibey"/>
    <s v="ZTE"/>
    <n v="0"/>
    <n v="0"/>
    <n v="0"/>
    <n v="0"/>
    <n v="0"/>
    <n v="0"/>
    <n v="0"/>
    <n v="0"/>
    <n v="0"/>
    <n v="0"/>
    <n v="0"/>
    <n v="0"/>
    <n v="0"/>
    <n v="0"/>
    <n v="0"/>
    <n v="0"/>
    <n v="0"/>
    <n v="0"/>
    <n v="0"/>
    <n v="0"/>
    <m/>
    <n v="0"/>
    <n v="0"/>
    <n v="0"/>
    <m/>
    <n v="0"/>
    <n v="0"/>
    <n v="0"/>
    <n v="0"/>
    <n v="0"/>
    <x v="0"/>
    <m/>
    <s v="No root cause"/>
    <s v="No root cause"/>
    <s v="No root cause"/>
    <x v="3"/>
    <s v=""/>
    <s v="CTR_870"/>
    <m/>
    <s v=""/>
  </r>
  <r>
    <s v="Yabassi-Greenfil"/>
    <s v="LIT_586"/>
    <s v="LITTORAL"/>
    <s v="CAMUSAT"/>
    <s v="Hybrid Solar - S3"/>
    <s v="LITTORAL"/>
    <s v="Yabassi"/>
    <s v="ZTE"/>
    <n v="0"/>
    <n v="0"/>
    <n v="0"/>
    <n v="0"/>
    <n v="0"/>
    <n v="0"/>
    <n v="0"/>
    <n v="0"/>
    <n v="0"/>
    <n v="0"/>
    <n v="0"/>
    <n v="0"/>
    <n v="0"/>
    <n v="0"/>
    <n v="0"/>
    <n v="0"/>
    <n v="0"/>
    <n v="0"/>
    <n v="0"/>
    <n v="0"/>
    <m/>
    <n v="0"/>
    <n v="0"/>
    <n v="0"/>
    <m/>
    <n v="0"/>
    <n v="0"/>
    <n v="0"/>
    <n v="0"/>
    <n v="0"/>
    <x v="0"/>
    <m/>
    <s v="No root cause"/>
    <s v="No root cause"/>
    <s v="No root cause"/>
    <x v="3"/>
    <s v=""/>
    <s v="LIT_586"/>
    <m/>
    <s v=""/>
  </r>
  <r>
    <s v="Ebebda-MTN"/>
    <s v="CTR_822"/>
    <s v="CENTRE"/>
    <s v="CAMUSAT"/>
    <s v="Hybrid Solar 3"/>
    <s v="CENTRE"/>
    <s v="Ebebda"/>
    <s v="ZTE"/>
    <n v="0"/>
    <n v="0"/>
    <n v="0"/>
    <n v="0"/>
    <n v="0"/>
    <n v="0"/>
    <n v="0"/>
    <n v="0"/>
    <n v="0"/>
    <n v="0"/>
    <n v="0"/>
    <n v="0"/>
    <n v="0"/>
    <n v="0"/>
    <n v="0"/>
    <n v="0"/>
    <n v="0"/>
    <n v="0"/>
    <n v="0"/>
    <n v="0"/>
    <m/>
    <n v="0"/>
    <n v="0"/>
    <n v="0"/>
    <m/>
    <n v="0"/>
    <n v="0"/>
    <n v="0"/>
    <n v="0"/>
    <n v="0"/>
    <x v="0"/>
    <m/>
    <s v="No root cause"/>
    <s v="No root cause"/>
    <s v="No root cause"/>
    <x v="3"/>
    <s v=""/>
    <s v="CTR_822"/>
    <m/>
    <s v=""/>
  </r>
  <r>
    <s v="Bipindi-IHS"/>
    <s v="SUD_040"/>
    <s v="CENTRE"/>
    <s v="IHS"/>
    <s v="Solar-Gen-Hybrid"/>
    <s v="SUD"/>
    <s v="Bipindi"/>
    <s v="ZTE"/>
    <n v="0"/>
    <n v="0"/>
    <n v="0"/>
    <n v="0"/>
    <n v="0"/>
    <n v="0"/>
    <n v="0"/>
    <n v="0"/>
    <n v="0"/>
    <n v="0"/>
    <n v="0"/>
    <n v="0"/>
    <n v="0"/>
    <n v="0"/>
    <n v="0"/>
    <n v="0"/>
    <n v="0"/>
    <n v="0"/>
    <n v="0"/>
    <n v="0"/>
    <m/>
    <n v="0"/>
    <n v="0"/>
    <n v="0"/>
    <m/>
    <n v="0"/>
    <n v="0"/>
    <n v="0"/>
    <n v="0"/>
    <n v="0"/>
    <x v="0"/>
    <m/>
    <s v="No root cause"/>
    <s v="No root cause"/>
    <s v="No root cause"/>
    <x v="3"/>
    <s v=""/>
    <s v="SUD_040"/>
    <m/>
    <s v=""/>
  </r>
  <r>
    <s v="Ndogkeng"/>
    <s v="LIT_117"/>
    <s v="LITTORAL"/>
    <s v="IHS"/>
    <s v="Grid-Gen"/>
    <s v="LITTORAL"/>
    <s v="Ndogkeng"/>
    <s v="ZTE"/>
    <n v="0"/>
    <n v="0"/>
    <n v="0"/>
    <n v="0"/>
    <n v="0"/>
    <n v="0"/>
    <n v="0"/>
    <n v="0"/>
    <n v="0"/>
    <n v="0"/>
    <n v="0"/>
    <n v="0"/>
    <n v="0"/>
    <n v="0"/>
    <n v="0"/>
    <n v="0"/>
    <n v="0"/>
    <n v="0"/>
    <n v="0"/>
    <n v="0"/>
    <m/>
    <n v="0"/>
    <n v="0"/>
    <n v="0"/>
    <m/>
    <n v="0"/>
    <n v="0"/>
    <n v="0"/>
    <n v="0"/>
    <n v="0"/>
    <x v="0"/>
    <m/>
    <s v="No root cause"/>
    <s v="No root cause"/>
    <s v="No root cause"/>
    <x v="3"/>
    <s v=""/>
    <s v="LIT_117"/>
    <m/>
    <s v=""/>
  </r>
  <r>
    <s v="Yabassi"/>
    <s v="LIT_110"/>
    <s v="LITTORAL"/>
    <s v="IHS"/>
    <s v="Gen-Lithium"/>
    <s v="LITTORAL"/>
    <s v="Yabassi"/>
    <s v="ZTE"/>
    <n v="0"/>
    <n v="0"/>
    <n v="0"/>
    <n v="0"/>
    <n v="0"/>
    <n v="0"/>
    <n v="0"/>
    <n v="0"/>
    <n v="0"/>
    <n v="0"/>
    <n v="0"/>
    <n v="0"/>
    <n v="0"/>
    <n v="0"/>
    <n v="0"/>
    <n v="0"/>
    <n v="0"/>
    <n v="0"/>
    <n v="0"/>
    <n v="0"/>
    <m/>
    <n v="0"/>
    <n v="0"/>
    <n v="0"/>
    <m/>
    <n v="0"/>
    <n v="0"/>
    <n v="0"/>
    <n v="0"/>
    <n v="0"/>
    <x v="0"/>
    <m/>
    <s v="No root cause"/>
    <s v="No root cause"/>
    <s v="No root cause"/>
    <x v="3"/>
    <s v=""/>
    <s v="LIT_110"/>
    <m/>
    <s v=""/>
  </r>
  <r>
    <s v="Esse-IHS"/>
    <s v="CTR_134"/>
    <s v="CENTRE"/>
    <s v="IHS"/>
    <s v="Grid-Gen"/>
    <s v="CENTRE"/>
    <s v="Esse"/>
    <s v="ZTE"/>
    <n v="0"/>
    <n v="0"/>
    <n v="0"/>
    <n v="0"/>
    <n v="0"/>
    <n v="0"/>
    <n v="0"/>
    <n v="0"/>
    <n v="0"/>
    <n v="0"/>
    <n v="0"/>
    <n v="0"/>
    <n v="0"/>
    <n v="0"/>
    <n v="0"/>
    <n v="0"/>
    <n v="0"/>
    <n v="0"/>
    <n v="0"/>
    <n v="0"/>
    <m/>
    <n v="0"/>
    <n v="0"/>
    <n v="0"/>
    <m/>
    <n v="0"/>
    <n v="0"/>
    <n v="0"/>
    <n v="0"/>
    <n v="0"/>
    <x v="0"/>
    <m/>
    <s v="No root cause"/>
    <s v="No root cause"/>
    <s v="No root cause"/>
    <x v="3"/>
    <s v=""/>
    <s v="CTR_134"/>
    <m/>
    <s v=""/>
  </r>
  <r>
    <s v="Obala-ville-IHS"/>
    <s v="CTR_627"/>
    <s v="CENTRE"/>
    <s v="IHS"/>
    <s v="Grid-Gen"/>
    <s v="CENTRE"/>
    <s v="Obala"/>
    <s v="ZTE"/>
    <n v="0"/>
    <n v="0"/>
    <n v="0"/>
    <n v="0"/>
    <n v="0"/>
    <n v="0"/>
    <n v="0"/>
    <n v="0"/>
    <n v="0"/>
    <n v="0"/>
    <n v="0"/>
    <n v="0"/>
    <n v="0"/>
    <n v="0"/>
    <n v="0"/>
    <n v="0"/>
    <n v="0"/>
    <n v="0"/>
    <n v="0"/>
    <n v="0"/>
    <m/>
    <n v="0"/>
    <n v="0"/>
    <n v="0"/>
    <m/>
    <n v="0"/>
    <n v="0"/>
    <n v="0"/>
    <n v="0"/>
    <n v="0"/>
    <x v="0"/>
    <m/>
    <s v="No root cause"/>
    <s v="No root cause"/>
    <s v="No root cause"/>
    <x v="3"/>
    <s v=""/>
    <s v="CTR_627"/>
    <m/>
    <s v=""/>
  </r>
  <r>
    <s v="Kolomine-IHS"/>
    <s v="EST_125"/>
    <s v="CENTRE"/>
    <s v="IHS"/>
    <s v="Hybrid-Gen"/>
    <s v="EST"/>
    <s v="Kolomine"/>
    <s v="ZTE"/>
    <n v="0"/>
    <n v="0"/>
    <n v="0"/>
    <n v="0"/>
    <n v="0"/>
    <n v="0"/>
    <n v="0"/>
    <n v="0"/>
    <n v="0"/>
    <n v="0"/>
    <n v="0"/>
    <n v="0"/>
    <n v="0"/>
    <n v="0"/>
    <n v="0"/>
    <n v="0"/>
    <n v="0"/>
    <n v="0"/>
    <n v="0"/>
    <n v="0"/>
    <m/>
    <n v="0"/>
    <n v="0"/>
    <n v="0"/>
    <m/>
    <n v="0"/>
    <n v="0"/>
    <n v="0"/>
    <n v="0"/>
    <n v="0"/>
    <x v="0"/>
    <m/>
    <s v="No root cause"/>
    <s v="No root cause"/>
    <s v="No root cause"/>
    <x v="3"/>
    <s v=""/>
    <s v="EST_125"/>
    <m/>
    <s v=""/>
  </r>
  <r>
    <s v="Missole-Entree"/>
    <s v="LIT_306"/>
    <s v="LITTORAL"/>
    <s v="IHS"/>
    <s v="Hybrid-Gen"/>
    <s v="LITTORAL"/>
    <s v="Missole"/>
    <s v="ZTE"/>
    <n v="0"/>
    <n v="0"/>
    <n v="0"/>
    <n v="0"/>
    <n v="0"/>
    <n v="0"/>
    <n v="0"/>
    <n v="0"/>
    <n v="0"/>
    <n v="0"/>
    <n v="0"/>
    <n v="0"/>
    <n v="0"/>
    <n v="0"/>
    <n v="0"/>
    <n v="0"/>
    <n v="0"/>
    <n v="0"/>
    <n v="0"/>
    <n v="0"/>
    <m/>
    <n v="0"/>
    <n v="0"/>
    <n v="0"/>
    <m/>
    <n v="0"/>
    <n v="0"/>
    <n v="0"/>
    <n v="0"/>
    <n v="0"/>
    <x v="0"/>
    <m/>
    <s v="No root cause"/>
    <s v="No root cause"/>
    <s v="No root cause"/>
    <x v="3"/>
    <s v=""/>
    <s v="LIT_306"/>
    <m/>
    <s v=""/>
  </r>
  <r>
    <s v="Baigon"/>
    <s v="OST_070"/>
    <s v="OUEST"/>
    <s v="IHS"/>
    <s v="Grid-Gen"/>
    <s v="OUEST"/>
    <s v="Baigon"/>
    <s v="Huawei"/>
    <n v="0"/>
    <n v="0"/>
    <n v="0"/>
    <n v="0"/>
    <n v="0"/>
    <n v="0"/>
    <n v="0"/>
    <n v="0"/>
    <n v="0"/>
    <n v="0"/>
    <n v="0"/>
    <n v="0"/>
    <n v="0"/>
    <n v="0"/>
    <n v="0"/>
    <n v="0"/>
    <n v="0"/>
    <n v="0"/>
    <n v="0"/>
    <n v="0"/>
    <m/>
    <n v="0"/>
    <n v="0"/>
    <n v="0"/>
    <m/>
    <n v="0"/>
    <n v="0"/>
    <n v="0"/>
    <n v="0"/>
    <n v="0"/>
    <x v="0"/>
    <m/>
    <s v="No root cause"/>
    <s v="No root cause"/>
    <s v="No root cause"/>
    <x v="3"/>
    <s v=""/>
    <s v="OST_070"/>
    <m/>
    <s v=""/>
  </r>
  <r>
    <s v="Bangangte-Ville"/>
    <s v="OST_018"/>
    <s v="OUEST"/>
    <s v="IHS"/>
    <s v="Grid Only"/>
    <s v="OUEST"/>
    <s v="Bangangte"/>
    <s v="Huawei"/>
    <n v="0"/>
    <n v="0"/>
    <n v="0"/>
    <n v="0"/>
    <n v="0"/>
    <n v="0"/>
    <n v="0"/>
    <n v="0"/>
    <n v="0"/>
    <n v="0"/>
    <n v="0"/>
    <n v="0"/>
    <n v="0"/>
    <n v="0"/>
    <n v="0"/>
    <n v="0"/>
    <n v="0"/>
    <n v="0"/>
    <n v="0"/>
    <n v="0"/>
    <m/>
    <n v="0"/>
    <n v="0"/>
    <n v="0"/>
    <m/>
    <n v="0"/>
    <n v="0"/>
    <n v="0"/>
    <n v="0"/>
    <n v="0"/>
    <x v="0"/>
    <m/>
    <s v="No root cause"/>
    <s v="No root cause"/>
    <s v="No root cause"/>
    <x v="3"/>
    <s v=""/>
    <s v="OST_018"/>
    <m/>
    <s v=""/>
  </r>
  <r>
    <s v="Kenzou"/>
    <s v="EST_016"/>
    <s v="CENTRE"/>
    <s v="IHS"/>
    <s v="Solar-Gen"/>
    <s v="EST"/>
    <s v="Kenzou"/>
    <s v="ZTE"/>
    <n v="0"/>
    <n v="0"/>
    <n v="0"/>
    <n v="0"/>
    <n v="0"/>
    <n v="0"/>
    <n v="0"/>
    <n v="0"/>
    <n v="0"/>
    <n v="0"/>
    <n v="0"/>
    <n v="0"/>
    <n v="0"/>
    <n v="0"/>
    <n v="0"/>
    <n v="0"/>
    <n v="0"/>
    <n v="0"/>
    <n v="0"/>
    <n v="0"/>
    <m/>
    <n v="0"/>
    <n v="0"/>
    <n v="0"/>
    <m/>
    <n v="0"/>
    <n v="0"/>
    <n v="0"/>
    <n v="0"/>
    <n v="0"/>
    <x v="0"/>
    <m/>
    <s v="No root cause"/>
    <s v="No root cause"/>
    <s v="No root cause"/>
    <x v="3"/>
    <s v=""/>
    <s v="EST_016"/>
    <m/>
    <s v=""/>
  </r>
  <r>
    <s v="Nkoundja"/>
    <s v="OST_006"/>
    <s v="OUEST"/>
    <s v="IHS"/>
    <s v="Grid-Gen"/>
    <s v="OUEST"/>
    <s v="Nkoundja"/>
    <s v="Huawei"/>
    <n v="0"/>
    <n v="0"/>
    <n v="0"/>
    <n v="0"/>
    <n v="0"/>
    <n v="0"/>
    <n v="0"/>
    <n v="0"/>
    <n v="0"/>
    <n v="0"/>
    <n v="0"/>
    <n v="0"/>
    <n v="0"/>
    <n v="0"/>
    <n v="0"/>
    <n v="0"/>
    <n v="0"/>
    <n v="0"/>
    <n v="0"/>
    <n v="0"/>
    <m/>
    <n v="0"/>
    <n v="0"/>
    <n v="0"/>
    <m/>
    <n v="0"/>
    <n v="0"/>
    <n v="0"/>
    <n v="0"/>
    <n v="0"/>
    <x v="0"/>
    <m/>
    <s v="No root cause"/>
    <s v="No root cause"/>
    <s v="No root cause"/>
    <x v="3"/>
    <s v=""/>
    <s v="OST_006"/>
    <m/>
    <s v=""/>
  </r>
  <r>
    <s v="Mbanga"/>
    <s v="LIT_031"/>
    <s v="LITTORAL"/>
    <s v="IHS"/>
    <s v="Grid-Gen"/>
    <s v="LITTORAL"/>
    <s v="Mbanga"/>
    <s v="ZTE"/>
    <n v="0"/>
    <n v="0"/>
    <n v="0"/>
    <n v="0"/>
    <n v="0"/>
    <n v="0"/>
    <n v="0"/>
    <n v="0"/>
    <n v="0"/>
    <n v="0"/>
    <n v="0"/>
    <n v="0"/>
    <n v="0"/>
    <n v="0"/>
    <n v="0"/>
    <n v="0"/>
    <n v="0"/>
    <n v="0"/>
    <n v="0"/>
    <n v="0"/>
    <m/>
    <n v="0"/>
    <n v="0"/>
    <n v="0"/>
    <m/>
    <n v="0"/>
    <n v="0"/>
    <n v="0"/>
    <n v="0"/>
    <n v="0"/>
    <x v="0"/>
    <m/>
    <s v="No root cause"/>
    <s v="No root cause"/>
    <s v="No root cause"/>
    <x v="3"/>
    <s v=""/>
    <s v="LIT_031"/>
    <m/>
    <s v=""/>
  </r>
  <r>
    <s v="Mbanga2-IHS"/>
    <s v="LIT_430"/>
    <s v="LITTORAL"/>
    <s v="IHS"/>
    <s v="Grid-Gen"/>
    <s v="LITTORAL"/>
    <s v="Mbanga"/>
    <s v="ZTE"/>
    <n v="0"/>
    <n v="0"/>
    <n v="0"/>
    <n v="0"/>
    <n v="0"/>
    <n v="0"/>
    <n v="0"/>
    <n v="0"/>
    <n v="0"/>
    <n v="0"/>
    <n v="0"/>
    <n v="0"/>
    <n v="0"/>
    <n v="0"/>
    <n v="0"/>
    <n v="0"/>
    <n v="0"/>
    <n v="0"/>
    <n v="0"/>
    <n v="0"/>
    <m/>
    <n v="0"/>
    <n v="0"/>
    <n v="0"/>
    <m/>
    <n v="0"/>
    <n v="0"/>
    <n v="0"/>
    <n v="0"/>
    <n v="0"/>
    <x v="0"/>
    <m/>
    <s v="No root cause"/>
    <s v="No root cause"/>
    <s v="No root cause"/>
    <x v="3"/>
    <s v=""/>
    <s v="LIT_430"/>
    <m/>
    <s v=""/>
  </r>
  <r>
    <s v="Mbankomo-IHS"/>
    <s v="CTR_528"/>
    <s v="CENTRE"/>
    <s v="IHS"/>
    <s v="Grid-Gen"/>
    <s v="CENTRE"/>
    <s v="Mbankomo"/>
    <s v="ZTE"/>
    <n v="0"/>
    <n v="0"/>
    <n v="0"/>
    <n v="0"/>
    <n v="0"/>
    <n v="0"/>
    <n v="0"/>
    <n v="0"/>
    <n v="0"/>
    <n v="0"/>
    <n v="0"/>
    <n v="0"/>
    <n v="0"/>
    <n v="0"/>
    <n v="0"/>
    <n v="0"/>
    <n v="0"/>
    <n v="0"/>
    <n v="0"/>
    <n v="0"/>
    <m/>
    <n v="0"/>
    <n v="0"/>
    <n v="0"/>
    <m/>
    <n v="0"/>
    <n v="0"/>
    <n v="0"/>
    <n v="0"/>
    <n v="0"/>
    <x v="0"/>
    <m/>
    <s v="No root cause"/>
    <s v="No root cause"/>
    <s v="No root cause"/>
    <x v="3"/>
    <s v=""/>
    <s v="CTR_528"/>
    <m/>
    <s v=""/>
  </r>
  <r>
    <s v="Akok"/>
    <s v="CTR_663"/>
    <s v="CENTRE"/>
    <s v="CAMUSAT"/>
    <s v="Good Grid + Solar + GE"/>
    <s v="CENTRE"/>
    <s v="Akok"/>
    <s v="ZTE"/>
    <n v="0"/>
    <n v="0"/>
    <n v="0"/>
    <n v="0"/>
    <n v="0"/>
    <n v="0"/>
    <n v="0"/>
    <n v="0"/>
    <n v="0"/>
    <n v="0"/>
    <n v="0"/>
    <n v="0"/>
    <n v="0"/>
    <n v="0"/>
    <n v="0"/>
    <n v="0"/>
    <n v="0"/>
    <n v="0"/>
    <n v="0"/>
    <n v="0"/>
    <m/>
    <n v="0"/>
    <n v="0"/>
    <n v="0"/>
    <m/>
    <n v="0"/>
    <n v="0"/>
    <n v="0"/>
    <n v="0"/>
    <n v="0"/>
    <x v="0"/>
    <m/>
    <s v="No root cause"/>
    <s v="No root cause"/>
    <s v="No root cause"/>
    <x v="3"/>
    <s v=""/>
    <s v="CTR_663"/>
    <m/>
    <s v=""/>
  </r>
  <r>
    <s v="Loum-Joli-IHS"/>
    <s v="LIT_521"/>
    <s v="LITTORAL"/>
    <s v="IHS"/>
    <s v="Grid-Gen"/>
    <s v="LITTORAL"/>
    <s v="Loum"/>
    <s v="ZTE"/>
    <n v="0"/>
    <n v="0"/>
    <n v="0"/>
    <n v="0"/>
    <n v="0"/>
    <n v="0"/>
    <n v="0"/>
    <n v="0"/>
    <n v="0"/>
    <n v="0"/>
    <n v="0"/>
    <n v="0"/>
    <n v="0"/>
    <n v="0"/>
    <n v="0"/>
    <n v="0"/>
    <n v="0"/>
    <n v="0"/>
    <n v="0"/>
    <n v="0"/>
    <m/>
    <n v="0"/>
    <n v="0"/>
    <n v="0"/>
    <m/>
    <n v="0"/>
    <n v="0"/>
    <n v="0"/>
    <n v="0"/>
    <n v="0"/>
    <x v="0"/>
    <m/>
    <s v="No root cause"/>
    <s v="No root cause"/>
    <s v="No root cause"/>
    <x v="3"/>
    <s v=""/>
    <s v="LIT_521"/>
    <m/>
    <s v=""/>
  </r>
  <r>
    <s v="Ngambe-Tikar-IHS"/>
    <s v="OST_031"/>
    <s v="OUEST"/>
    <s v="IHS"/>
    <s v="Grid-Gen"/>
    <s v="OUEST"/>
    <s v="Ngambe-Tikar"/>
    <s v="ZTE"/>
    <n v="0"/>
    <n v="0"/>
    <n v="0"/>
    <n v="0"/>
    <n v="0"/>
    <n v="0"/>
    <n v="0"/>
    <n v="0"/>
    <n v="0"/>
    <n v="0"/>
    <n v="0"/>
    <n v="0"/>
    <n v="0"/>
    <n v="0"/>
    <n v="0"/>
    <n v="0"/>
    <n v="0"/>
    <n v="0"/>
    <n v="0"/>
    <n v="0"/>
    <m/>
    <n v="0"/>
    <n v="0"/>
    <n v="0"/>
    <m/>
    <n v="0"/>
    <n v="0"/>
    <n v="0"/>
    <n v="0"/>
    <n v="0"/>
    <x v="0"/>
    <m/>
    <s v="No root cause"/>
    <s v="No root cause"/>
    <s v="No root cause"/>
    <x v="3"/>
    <s v=""/>
    <s v="OST_031"/>
    <m/>
    <s v=""/>
  </r>
  <r>
    <s v="Ndokayo"/>
    <s v="EST_054"/>
    <s v="CENTRE"/>
    <s v="IHS"/>
    <s v="Solar-Gen-Lithium"/>
    <s v="EST"/>
    <s v="Ndokayo"/>
    <s v="ZTE"/>
    <n v="0"/>
    <n v="0"/>
    <n v="0"/>
    <n v="0"/>
    <n v="0"/>
    <n v="0"/>
    <n v="0"/>
    <n v="0"/>
    <n v="0"/>
    <n v="0"/>
    <n v="0"/>
    <n v="0"/>
    <n v="0"/>
    <n v="0"/>
    <n v="0"/>
    <n v="0"/>
    <n v="0"/>
    <n v="0"/>
    <n v="0"/>
    <n v="0"/>
    <m/>
    <n v="0"/>
    <n v="0"/>
    <n v="0"/>
    <m/>
    <n v="0"/>
    <n v="0"/>
    <n v="0"/>
    <n v="0"/>
    <n v="0"/>
    <x v="0"/>
    <m/>
    <s v="No root cause"/>
    <s v="No root cause"/>
    <s v="No root cause"/>
    <x v="3"/>
    <s v=""/>
    <s v="EST_054"/>
    <m/>
    <s v=""/>
  </r>
  <r>
    <s v="Ouli-IHS"/>
    <s v="EST_114"/>
    <s v="CENTRE"/>
    <s v="IHS"/>
    <s v="Gen Only"/>
    <s v="EST"/>
    <s v="Ouli"/>
    <s v="ZTE"/>
    <n v="0"/>
    <n v="0"/>
    <n v="0"/>
    <n v="0"/>
    <n v="0"/>
    <n v="0"/>
    <n v="0"/>
    <n v="0"/>
    <n v="0"/>
    <n v="0"/>
    <n v="0"/>
    <n v="0"/>
    <n v="0"/>
    <n v="0"/>
    <n v="0"/>
    <n v="0"/>
    <n v="0"/>
    <n v="0"/>
    <n v="0"/>
    <n v="0"/>
    <m/>
    <n v="0"/>
    <n v="0"/>
    <n v="0"/>
    <m/>
    <n v="0"/>
    <n v="0"/>
    <n v="0"/>
    <n v="0"/>
    <n v="0"/>
    <x v="0"/>
    <m/>
    <s v="No root cause"/>
    <s v="No root cause"/>
    <s v="No root cause"/>
    <x v="3"/>
    <s v=""/>
    <s v="EST_114"/>
    <m/>
    <s v=""/>
  </r>
  <r>
    <s v="Pouma"/>
    <s v="LIT_069"/>
    <s v="LITTORAL"/>
    <s v="IHS"/>
    <s v="Grid-Gen"/>
    <s v="LITTORAL"/>
    <s v="Pouma"/>
    <s v="ZTE"/>
    <n v="0"/>
    <n v="0"/>
    <n v="0"/>
    <n v="0"/>
    <n v="0"/>
    <n v="0"/>
    <n v="0"/>
    <n v="0"/>
    <n v="0"/>
    <n v="0"/>
    <n v="0"/>
    <n v="0"/>
    <n v="0"/>
    <n v="0"/>
    <n v="0"/>
    <n v="0"/>
    <n v="0"/>
    <n v="0"/>
    <n v="0"/>
    <n v="0"/>
    <m/>
    <n v="0"/>
    <n v="0"/>
    <n v="0"/>
    <m/>
    <n v="0"/>
    <n v="0"/>
    <n v="0"/>
    <n v="0"/>
    <n v="0"/>
    <x v="0"/>
    <m/>
    <s v="No root cause"/>
    <s v="No root cause"/>
    <s v="No root cause"/>
    <x v="3"/>
    <s v=""/>
    <s v="LIT_069"/>
    <m/>
    <s v=""/>
  </r>
  <r>
    <s v="Kouoptamo"/>
    <s v="OST_058"/>
    <s v="OUEST"/>
    <s v="IHS"/>
    <s v="Grid-Gen"/>
    <s v="OUEST"/>
    <s v="Kouoptamo"/>
    <s v="Huawei"/>
    <n v="0"/>
    <n v="0"/>
    <n v="0"/>
    <n v="0"/>
    <n v="0"/>
    <n v="0"/>
    <n v="0"/>
    <n v="0"/>
    <n v="0"/>
    <n v="0"/>
    <n v="0"/>
    <n v="0"/>
    <n v="0"/>
    <n v="0"/>
    <n v="0"/>
    <n v="0"/>
    <n v="0"/>
    <n v="0"/>
    <n v="0"/>
    <n v="0"/>
    <m/>
    <n v="0"/>
    <n v="0"/>
    <n v="0"/>
    <m/>
    <n v="0"/>
    <n v="0"/>
    <n v="0"/>
    <n v="0"/>
    <n v="0"/>
    <x v="0"/>
    <m/>
    <s v="No root cause"/>
    <s v="No root cause"/>
    <s v="No root cause"/>
    <x v="3"/>
    <s v=""/>
    <s v="OST_058"/>
    <m/>
    <s v=""/>
  </r>
  <r>
    <s v="Gomala-IHS"/>
    <s v="EST_126"/>
    <s v="CENTRE"/>
    <s v="IHS"/>
    <s v="Solar-Gen-Lithium"/>
    <s v="EST"/>
    <s v="Gomala"/>
    <s v="ZTE"/>
    <n v="0"/>
    <n v="0"/>
    <n v="0"/>
    <n v="0"/>
    <n v="0"/>
    <n v="0"/>
    <n v="0"/>
    <n v="0"/>
    <n v="0"/>
    <n v="0"/>
    <n v="0"/>
    <n v="0"/>
    <n v="0"/>
    <n v="0"/>
    <n v="0"/>
    <n v="0"/>
    <n v="0"/>
    <n v="0"/>
    <n v="0"/>
    <n v="0"/>
    <m/>
    <n v="0"/>
    <n v="0"/>
    <n v="0"/>
    <m/>
    <n v="0"/>
    <n v="0"/>
    <n v="0"/>
    <n v="0"/>
    <n v="0"/>
    <x v="0"/>
    <m/>
    <s v="No root cause"/>
    <s v="No root cause"/>
    <s v="No root cause"/>
    <x v="3"/>
    <s v=""/>
    <s v="EST_126"/>
    <m/>
    <s v=""/>
  </r>
  <r>
    <s v="Njombe-Market-IHS"/>
    <s v="LIT_492"/>
    <s v="LITTORAL"/>
    <s v="IHS"/>
    <s v="Grid-Gen"/>
    <s v="LITTORAL"/>
    <s v="Njombe"/>
    <s v="ZTE"/>
    <n v="0"/>
    <n v="0"/>
    <n v="0"/>
    <n v="0"/>
    <n v="0"/>
    <n v="0"/>
    <n v="0"/>
    <n v="0"/>
    <n v="0"/>
    <n v="0"/>
    <n v="0"/>
    <n v="0"/>
    <n v="0"/>
    <n v="0"/>
    <n v="0"/>
    <n v="0"/>
    <n v="0"/>
    <n v="0"/>
    <n v="0"/>
    <n v="0"/>
    <m/>
    <n v="0"/>
    <n v="0"/>
    <n v="0"/>
    <m/>
    <n v="0"/>
    <n v="0"/>
    <n v="0"/>
    <n v="0"/>
    <n v="0"/>
    <x v="0"/>
    <m/>
    <s v="No root cause"/>
    <s v="No root cause"/>
    <s v="No root cause"/>
    <x v="3"/>
    <s v=""/>
    <s v="LIT_492"/>
    <m/>
    <s v=""/>
  </r>
  <r>
    <s v="Boumnyebel-MTN"/>
    <s v="CTR_286"/>
    <s v="CENTRE"/>
    <s v="IHS"/>
    <s v="Grid-Gen"/>
    <s v="CENTRE"/>
    <s v="Boumnyebel"/>
    <s v="ZTE"/>
    <n v="0"/>
    <n v="0"/>
    <n v="0"/>
    <n v="0"/>
    <n v="0"/>
    <n v="0"/>
    <n v="0"/>
    <n v="0"/>
    <n v="0"/>
    <n v="0"/>
    <n v="0"/>
    <n v="0"/>
    <n v="0"/>
    <n v="0"/>
    <n v="0"/>
    <n v="0"/>
    <n v="0"/>
    <n v="0"/>
    <n v="0"/>
    <n v="0"/>
    <m/>
    <n v="0"/>
    <n v="0"/>
    <n v="0"/>
    <m/>
    <n v="0"/>
    <n v="0"/>
    <n v="0"/>
    <n v="0"/>
    <n v="0"/>
    <x v="0"/>
    <m/>
    <s v="No root cause"/>
    <s v="No root cause"/>
    <s v="No root cause"/>
    <x v="3"/>
    <s v=""/>
    <s v="CTR_286"/>
    <m/>
    <s v=""/>
  </r>
  <r>
    <s v="Nkolnkoumou"/>
    <s v="CTR_676"/>
    <s v="Yaounde"/>
    <s v="IHS"/>
    <s v="Grid-Gen-Lithium"/>
    <s v="CENTRE"/>
    <s v="Yaounde"/>
    <s v="ZTE"/>
    <n v="0"/>
    <n v="0"/>
    <n v="0"/>
    <n v="0"/>
    <n v="0"/>
    <n v="0"/>
    <n v="0"/>
    <n v="0"/>
    <n v="0"/>
    <n v="0"/>
    <n v="0"/>
    <n v="0"/>
    <n v="0"/>
    <n v="0"/>
    <n v="0"/>
    <n v="0"/>
    <n v="0"/>
    <n v="0"/>
    <n v="0"/>
    <n v="0"/>
    <m/>
    <n v="0"/>
    <n v="0"/>
    <n v="0"/>
    <m/>
    <n v="0"/>
    <n v="0"/>
    <n v="0"/>
    <n v="0"/>
    <n v="0"/>
    <x v="0"/>
    <m/>
    <s v="No root cause"/>
    <s v="No root cause"/>
    <s v="No root cause"/>
    <x v="3"/>
    <s v=""/>
    <s v="CTR_676"/>
    <m/>
    <s v=""/>
  </r>
  <r>
    <s v="Mengbwa-Camtel"/>
    <s v="SUD_078"/>
    <s v="CENTRE"/>
    <s v="CAMUSAT"/>
    <s v="Bad Grid + GE"/>
    <s v="SUD"/>
    <s v="Mengbwa"/>
    <s v="NOKIA"/>
    <n v="0"/>
    <n v="0"/>
    <n v="0"/>
    <n v="0"/>
    <n v="0"/>
    <n v="0"/>
    <n v="0"/>
    <n v="0"/>
    <n v="0"/>
    <n v="0"/>
    <n v="0"/>
    <n v="0"/>
    <n v="0"/>
    <n v="0"/>
    <n v="0"/>
    <n v="0"/>
    <n v="0"/>
    <n v="0"/>
    <n v="0"/>
    <n v="0"/>
    <m/>
    <n v="0"/>
    <n v="0"/>
    <n v="0"/>
    <m/>
    <n v="0"/>
    <n v="0"/>
    <n v="0"/>
    <n v="0"/>
    <n v="0"/>
    <x v="0"/>
    <m/>
    <s v="No root cause"/>
    <s v="No root cause"/>
    <s v="No root cause"/>
    <x v="3"/>
    <s v=""/>
    <s v="SUD_078"/>
    <m/>
    <s v=""/>
  </r>
  <r>
    <s v="Awae-MTN-IHS"/>
    <s v="CTR_187"/>
    <s v="CENTRE"/>
    <s v="IHS"/>
    <s v="Grid-Gen"/>
    <s v="CENTRE"/>
    <s v="Awae"/>
    <s v="ZTE"/>
    <n v="0"/>
    <n v="0"/>
    <n v="0"/>
    <n v="0"/>
    <n v="0"/>
    <n v="0"/>
    <n v="0"/>
    <n v="0"/>
    <n v="0"/>
    <n v="0"/>
    <n v="0"/>
    <n v="0"/>
    <n v="0"/>
    <n v="0"/>
    <n v="0"/>
    <n v="0"/>
    <n v="0"/>
    <n v="0"/>
    <n v="0"/>
    <n v="0"/>
    <m/>
    <n v="0"/>
    <n v="0"/>
    <n v="0"/>
    <m/>
    <n v="0"/>
    <n v="0"/>
    <n v="0"/>
    <n v="0"/>
    <n v="0"/>
    <x v="0"/>
    <m/>
    <s v="No root cause"/>
    <s v="No root cause"/>
    <s v="No root cause"/>
    <x v="3"/>
    <s v=""/>
    <s v="CTR_187"/>
    <m/>
    <s v=""/>
  </r>
  <r>
    <s v="Obala-Carrefour-MTN-IHS"/>
    <s v="CTR_174"/>
    <s v="CENTRE"/>
    <s v="IHS"/>
    <s v="Hybrid-Gen"/>
    <s v="CENTRE"/>
    <s v="Obala"/>
    <s v="ZTE"/>
    <n v="0"/>
    <n v="0"/>
    <n v="0"/>
    <n v="0"/>
    <n v="0"/>
    <n v="0"/>
    <n v="0"/>
    <n v="0"/>
    <n v="0"/>
    <n v="0"/>
    <n v="0"/>
    <n v="0"/>
    <n v="0"/>
    <n v="0"/>
    <n v="0"/>
    <n v="0"/>
    <n v="0"/>
    <n v="0"/>
    <n v="0"/>
    <n v="0"/>
    <m/>
    <n v="0"/>
    <n v="0"/>
    <n v="0"/>
    <m/>
    <n v="0"/>
    <n v="0"/>
    <n v="0"/>
    <n v="0"/>
    <n v="0"/>
    <x v="0"/>
    <m/>
    <s v="No root cause"/>
    <s v="No root cause"/>
    <s v="No root cause"/>
    <x v="3"/>
    <s v=""/>
    <s v="CTR_174"/>
    <m/>
    <s v=""/>
  </r>
  <r>
    <s v="Nkoteng-Ville-IHS"/>
    <s v="CTR_506"/>
    <s v="CENTRE"/>
    <s v="IHS"/>
    <s v="Grid-Gen"/>
    <s v="CENTRE"/>
    <s v="Nkoteng"/>
    <s v="ZTE"/>
    <n v="0"/>
    <n v="0"/>
    <n v="0"/>
    <n v="0"/>
    <n v="0"/>
    <n v="0"/>
    <n v="0"/>
    <n v="0"/>
    <n v="0"/>
    <n v="0"/>
    <n v="0"/>
    <n v="0"/>
    <n v="0"/>
    <n v="0"/>
    <n v="0"/>
    <n v="0"/>
    <n v="0"/>
    <n v="0"/>
    <n v="0"/>
    <n v="0"/>
    <m/>
    <n v="0"/>
    <n v="0"/>
    <n v="0"/>
    <m/>
    <n v="0"/>
    <n v="0"/>
    <n v="0"/>
    <n v="0"/>
    <n v="0"/>
    <x v="0"/>
    <m/>
    <s v="No root cause"/>
    <s v="No root cause"/>
    <s v="No root cause"/>
    <x v="3"/>
    <s v=""/>
    <s v="CTR_506"/>
    <m/>
    <s v=""/>
  </r>
  <r>
    <s v="Botmakak"/>
    <s v="CTR_189"/>
    <s v="CENTRE"/>
    <s v="IHS"/>
    <s v="Grid-Gen"/>
    <s v="CENTRE"/>
    <s v="Botmakak"/>
    <s v="ZTE"/>
    <n v="0"/>
    <n v="0"/>
    <n v="0"/>
    <n v="0"/>
    <n v="0"/>
    <n v="0"/>
    <n v="0"/>
    <n v="0"/>
    <n v="0"/>
    <n v="0"/>
    <n v="0"/>
    <n v="0"/>
    <n v="0"/>
    <n v="0"/>
    <n v="0"/>
    <n v="0"/>
    <n v="0"/>
    <n v="0"/>
    <n v="0"/>
    <n v="0"/>
    <m/>
    <n v="0"/>
    <n v="0"/>
    <n v="0"/>
    <m/>
    <n v="0"/>
    <n v="0"/>
    <n v="0"/>
    <n v="0"/>
    <n v="0"/>
    <x v="0"/>
    <m/>
    <s v="No root cause"/>
    <s v="No root cause"/>
    <s v="No root cause"/>
    <x v="3"/>
    <s v=""/>
    <s v="CTR_189"/>
    <m/>
    <s v=""/>
  </r>
  <r>
    <s v="Djoum-Ville-IHS"/>
    <s v="SUD_064"/>
    <s v="CENTRE"/>
    <s v="IHS"/>
    <s v="Grid-Gen"/>
    <s v="SUD"/>
    <s v="Djoum"/>
    <s v="ZTE"/>
    <n v="0"/>
    <n v="0"/>
    <n v="0"/>
    <n v="0"/>
    <n v="0"/>
    <n v="0"/>
    <n v="0"/>
    <n v="0"/>
    <n v="0"/>
    <n v="0"/>
    <n v="0"/>
    <n v="0"/>
    <n v="0"/>
    <n v="0"/>
    <n v="0"/>
    <n v="0"/>
    <n v="0"/>
    <n v="0"/>
    <n v="0"/>
    <n v="0"/>
    <m/>
    <n v="0"/>
    <n v="0"/>
    <n v="0"/>
    <m/>
    <n v="0"/>
    <n v="0"/>
    <n v="0"/>
    <n v="0"/>
    <n v="0"/>
    <x v="0"/>
    <m/>
    <s v="No root cause"/>
    <s v="No root cause"/>
    <s v="No root cause"/>
    <x v="3"/>
    <s v=""/>
    <s v="SUD_064"/>
    <m/>
    <s v=""/>
  </r>
  <r>
    <s v="SANGLA"/>
    <s v="CTR_892"/>
    <s v="CENTRE"/>
    <s v="CAMUSAT"/>
    <s v="Hybrid Solar - S3"/>
    <s v="CENTRE"/>
    <s v="Sangla"/>
    <s v="ZTE"/>
    <n v="0"/>
    <n v="0"/>
    <n v="0"/>
    <n v="0"/>
    <n v="0"/>
    <n v="0"/>
    <n v="0"/>
    <n v="0"/>
    <n v="0"/>
    <n v="0"/>
    <n v="0"/>
    <n v="0"/>
    <n v="0"/>
    <n v="0"/>
    <n v="0"/>
    <n v="0"/>
    <n v="0"/>
    <n v="0"/>
    <n v="0"/>
    <n v="0"/>
    <m/>
    <n v="0"/>
    <n v="0"/>
    <n v="0"/>
    <m/>
    <n v="0"/>
    <n v="0"/>
    <n v="0"/>
    <n v="0"/>
    <n v="0"/>
    <x v="0"/>
    <m/>
    <s v="No root cause"/>
    <s v="No root cause"/>
    <s v="No root cause"/>
    <x v="3"/>
    <s v=""/>
    <s v="CTR_892"/>
    <m/>
    <s v=""/>
  </r>
  <r>
    <s v="Mbankomo-Dajoll"/>
    <s v="CTR_710"/>
    <s v="CENTRE"/>
    <s v="CAMUSAT"/>
    <s v="Good Grid + GE"/>
    <s v="CENTRE"/>
    <s v="Mbankomo"/>
    <s v="ZTE"/>
    <n v="0"/>
    <n v="0"/>
    <n v="0"/>
    <n v="0"/>
    <n v="0"/>
    <n v="0"/>
    <n v="0"/>
    <n v="0"/>
    <n v="0"/>
    <n v="0"/>
    <n v="0"/>
    <n v="0"/>
    <n v="0"/>
    <n v="0"/>
    <n v="0"/>
    <n v="0"/>
    <n v="0"/>
    <n v="0"/>
    <n v="0"/>
    <n v="0"/>
    <m/>
    <n v="0"/>
    <n v="0"/>
    <n v="0"/>
    <m/>
    <n v="0"/>
    <n v="0"/>
    <n v="0"/>
    <n v="0"/>
    <n v="0"/>
    <x v="0"/>
    <m/>
    <s v="No root cause"/>
    <s v="No root cause"/>
    <s v="No root cause"/>
    <x v="3"/>
    <s v=""/>
    <s v="CTR_710"/>
    <m/>
    <s v=""/>
  </r>
  <r>
    <s v="Oveng-Mission-Catholique"/>
    <s v="CTR_898"/>
    <s v="CENTRE"/>
    <s v="CAMUSAT"/>
    <s v="Medium Grid + GE"/>
    <s v="CENTRE"/>
    <s v="Mbankomo"/>
    <s v="NOKIA"/>
    <n v="0"/>
    <n v="0"/>
    <n v="0"/>
    <n v="0"/>
    <n v="0"/>
    <n v="0"/>
    <n v="0"/>
    <n v="0"/>
    <n v="0"/>
    <n v="0"/>
    <n v="0"/>
    <n v="0"/>
    <n v="0"/>
    <n v="0"/>
    <n v="0"/>
    <n v="0"/>
    <n v="0"/>
    <n v="0"/>
    <n v="0"/>
    <n v="0"/>
    <m/>
    <n v="0"/>
    <n v="0"/>
    <n v="0"/>
    <m/>
    <n v="0"/>
    <n v="0"/>
    <n v="0"/>
    <n v="0"/>
    <n v="0"/>
    <x v="0"/>
    <m/>
    <s v="No root cause"/>
    <s v="No root cause"/>
    <s v="No root cause"/>
    <x v="3"/>
    <s v=""/>
    <s v="CTR_898"/>
    <m/>
    <s v=""/>
  </r>
  <r>
    <s v="DZENG"/>
    <s v="CTR_856"/>
    <s v="CENTRE"/>
    <s v="IHS"/>
    <s v="Grid-Gen"/>
    <s v="CENTRE"/>
    <s v="Binguela"/>
    <s v="ZTE"/>
    <n v="0"/>
    <n v="0"/>
    <n v="0"/>
    <n v="0"/>
    <n v="0"/>
    <n v="0"/>
    <n v="0"/>
    <n v="0"/>
    <n v="0"/>
    <n v="0"/>
    <n v="0"/>
    <n v="0"/>
    <n v="0"/>
    <n v="0"/>
    <n v="0"/>
    <n v="0"/>
    <n v="0"/>
    <n v="0"/>
    <n v="0"/>
    <n v="0"/>
    <m/>
    <n v="0"/>
    <n v="0"/>
    <n v="0"/>
    <m/>
    <n v="0"/>
    <n v="0"/>
    <n v="0"/>
    <n v="0"/>
    <n v="0"/>
    <x v="0"/>
    <m/>
    <s v="No root cause"/>
    <s v="No root cause"/>
    <s v="No root cause"/>
    <x v="3"/>
    <s v=""/>
    <s v="CTR_856"/>
    <m/>
    <s v=""/>
  </r>
  <r>
    <s v="Essiezik"/>
    <s v="CTR_348"/>
    <s v="CENTRE"/>
    <s v="IHS"/>
    <s v="Gen-Lithium"/>
    <s v="CENTRE"/>
    <s v="Essiezik"/>
    <s v="ZTE"/>
    <n v="0"/>
    <n v="0"/>
    <n v="0"/>
    <n v="0"/>
    <n v="0"/>
    <n v="0"/>
    <n v="0"/>
    <n v="0"/>
    <n v="0"/>
    <n v="0"/>
    <n v="0"/>
    <n v="0"/>
    <n v="0"/>
    <n v="0"/>
    <n v="0"/>
    <n v="0"/>
    <n v="0"/>
    <n v="0"/>
    <n v="0"/>
    <n v="0"/>
    <m/>
    <n v="0"/>
    <n v="0"/>
    <n v="0"/>
    <m/>
    <n v="0"/>
    <n v="0"/>
    <n v="0"/>
    <n v="0"/>
    <n v="0"/>
    <x v="0"/>
    <m/>
    <s v="No root cause"/>
    <s v="No root cause"/>
    <s v="No root cause"/>
    <x v="3"/>
    <s v=""/>
    <s v="CTR_348"/>
    <m/>
    <s v=""/>
  </r>
  <r>
    <s v="Bangoulap"/>
    <s v="OST_314"/>
    <s v="OUEST"/>
    <m/>
    <m/>
    <s v="OUEST"/>
    <s v="Bangangté"/>
    <s v="Huawei"/>
    <n v="0"/>
    <n v="0"/>
    <n v="0"/>
    <n v="0"/>
    <n v="0"/>
    <n v="0"/>
    <n v="0"/>
    <n v="0"/>
    <n v="0"/>
    <n v="0"/>
    <n v="0"/>
    <n v="0"/>
    <n v="0"/>
    <n v="0"/>
    <n v="0"/>
    <n v="0"/>
    <n v="0"/>
    <n v="0"/>
    <n v="0"/>
    <n v="0"/>
    <m/>
    <n v="0"/>
    <n v="0"/>
    <n v="0"/>
    <m/>
    <n v="0"/>
    <n v="0"/>
    <n v="0"/>
    <n v="0"/>
    <n v="0"/>
    <x v="0"/>
    <m/>
    <s v="No root cause"/>
    <s v="No root cause"/>
    <s v="No root cause"/>
    <x v="3"/>
    <s v=""/>
    <s v="OST_314"/>
    <m/>
    <s v=""/>
  </r>
  <r>
    <s v="Nguila"/>
    <s v="CTR_299"/>
    <s v="CENTRE"/>
    <s v="IHS"/>
    <s v="Gen Only"/>
    <s v="CENTRE"/>
    <s v="Nguila"/>
    <s v="ZTE"/>
    <n v="0"/>
    <n v="0"/>
    <n v="0"/>
    <n v="0"/>
    <n v="0"/>
    <n v="0"/>
    <n v="0"/>
    <n v="0"/>
    <n v="0"/>
    <n v="0"/>
    <n v="0"/>
    <n v="0"/>
    <n v="0"/>
    <n v="0"/>
    <n v="0"/>
    <n v="0"/>
    <n v="0"/>
    <n v="0"/>
    <n v="0"/>
    <n v="0"/>
    <m/>
    <n v="0"/>
    <n v="0"/>
    <n v="0"/>
    <m/>
    <n v="0"/>
    <n v="0"/>
    <n v="0"/>
    <n v="0"/>
    <n v="0"/>
    <x v="0"/>
    <m/>
    <s v="No root cause"/>
    <s v="No root cause"/>
    <s v="No root cause"/>
    <x v="3"/>
    <s v=""/>
    <s v="CTR_299"/>
    <m/>
    <s v=""/>
  </r>
  <r>
    <s v="Talba"/>
    <s v="CTR_206"/>
    <s v="CENTRE"/>
    <s v="IHS"/>
    <s v="Grid-Gen"/>
    <s v="CENTRE"/>
    <s v="Talba"/>
    <s v="ZTE"/>
    <n v="0"/>
    <n v="0"/>
    <n v="0"/>
    <n v="0"/>
    <n v="0"/>
    <n v="0"/>
    <n v="0"/>
    <n v="0"/>
    <n v="0"/>
    <n v="0"/>
    <n v="0"/>
    <n v="0"/>
    <n v="0"/>
    <n v="0"/>
    <n v="0"/>
    <n v="0"/>
    <n v="0"/>
    <n v="0"/>
    <n v="0"/>
    <n v="0"/>
    <m/>
    <n v="0"/>
    <n v="0"/>
    <n v="0"/>
    <m/>
    <n v="0"/>
    <n v="0"/>
    <n v="0"/>
    <n v="0"/>
    <n v="0"/>
    <x v="0"/>
    <m/>
    <s v="No root cause"/>
    <s v="No root cause"/>
    <s v="No root cause"/>
    <x v="3"/>
    <s v=""/>
    <s v="CTR_206"/>
    <m/>
    <s v=""/>
  </r>
  <r>
    <s v="Batcham-II"/>
    <s v="OST_243"/>
    <s v="OUEST"/>
    <s v="CAMUSAT"/>
    <s v="HGB"/>
    <s v="OUEST"/>
    <s v="Batcham"/>
    <s v="Huawei"/>
    <n v="0"/>
    <n v="0"/>
    <n v="0"/>
    <n v="0"/>
    <n v="0"/>
    <n v="0"/>
    <n v="0"/>
    <n v="0"/>
    <n v="0"/>
    <n v="0"/>
    <n v="0"/>
    <n v="0"/>
    <n v="0"/>
    <n v="0"/>
    <n v="0"/>
    <n v="0"/>
    <n v="0"/>
    <n v="0"/>
    <n v="0"/>
    <n v="0"/>
    <m/>
    <n v="0"/>
    <n v="0"/>
    <n v="0"/>
    <m/>
    <n v="0"/>
    <n v="0"/>
    <n v="0"/>
    <n v="0"/>
    <n v="0"/>
    <x v="0"/>
    <m/>
    <s v="No root cause"/>
    <s v="No root cause"/>
    <s v="No root cause"/>
    <x v="3"/>
    <s v=""/>
    <s v="OST_243"/>
    <m/>
    <s v=""/>
  </r>
  <r>
    <s v="Badoumguia"/>
    <s v="OST_303"/>
    <s v="OUEST"/>
    <s v="CAMUSAT"/>
    <s v="Hybrid Solar - S3"/>
    <s v="OUEST"/>
    <s v="Badoumguia"/>
    <s v="Huawei"/>
    <n v="0"/>
    <n v="0"/>
    <n v="0"/>
    <n v="0"/>
    <n v="0"/>
    <n v="0"/>
    <n v="0"/>
    <n v="0"/>
    <n v="0"/>
    <n v="0"/>
    <n v="0"/>
    <n v="0"/>
    <n v="0"/>
    <n v="0"/>
    <n v="0"/>
    <n v="0"/>
    <n v="0"/>
    <n v="0"/>
    <n v="0"/>
    <n v="0"/>
    <m/>
    <n v="0"/>
    <n v="0"/>
    <n v="0"/>
    <m/>
    <n v="0"/>
    <n v="0"/>
    <n v="0"/>
    <n v="0"/>
    <n v="0"/>
    <x v="0"/>
    <m/>
    <s v="No root cause"/>
    <s v="No root cause"/>
    <s v="No root cause"/>
    <x v="3"/>
    <s v=""/>
    <s v="OST_303"/>
    <m/>
    <s v=""/>
  </r>
  <r>
    <s v="Gbiti-IHS"/>
    <s v="EST_101"/>
    <s v="CENTRE"/>
    <s v="IHS"/>
    <s v="Hybrid-Gen"/>
    <s v="EST"/>
    <s v="Gbiti"/>
    <s v="ZTE"/>
    <n v="0"/>
    <n v="0"/>
    <n v="0"/>
    <n v="0"/>
    <n v="0"/>
    <n v="0"/>
    <n v="0"/>
    <n v="0"/>
    <n v="0"/>
    <n v="0"/>
    <n v="0"/>
    <n v="0"/>
    <n v="0"/>
    <n v="0"/>
    <n v="0"/>
    <n v="0"/>
    <n v="0"/>
    <n v="0"/>
    <n v="0"/>
    <n v="0"/>
    <m/>
    <n v="0"/>
    <n v="0"/>
    <n v="0"/>
    <m/>
    <n v="0"/>
    <n v="0"/>
    <n v="0"/>
    <n v="0"/>
    <n v="0"/>
    <x v="0"/>
    <m/>
    <s v="No root cause"/>
    <s v="No root cause"/>
    <s v="No root cause"/>
    <x v="3"/>
    <s v=""/>
    <s v="EST_101"/>
    <m/>
    <s v=""/>
  </r>
  <r>
    <s v="Bangangte"/>
    <s v="OST_012"/>
    <s v="OUEST"/>
    <s v="IHS"/>
    <s v="Grid-Gen"/>
    <s v="OUEST"/>
    <s v="Bangangte"/>
    <s v="Huawei"/>
    <n v="0"/>
    <n v="0"/>
    <n v="0"/>
    <n v="0"/>
    <n v="0"/>
    <n v="0"/>
    <n v="0"/>
    <n v="0"/>
    <n v="0"/>
    <n v="0"/>
    <n v="0"/>
    <n v="0"/>
    <n v="0"/>
    <n v="0"/>
    <n v="0"/>
    <n v="0"/>
    <n v="0"/>
    <n v="0"/>
    <n v="0"/>
    <n v="0"/>
    <m/>
    <n v="0"/>
    <n v="0"/>
    <n v="0"/>
    <m/>
    <n v="0"/>
    <n v="0"/>
    <n v="0"/>
    <n v="0"/>
    <n v="0"/>
    <x v="0"/>
    <m/>
    <s v="No root cause"/>
    <s v="No root cause"/>
    <s v="No root cause"/>
    <x v="3"/>
    <s v=""/>
    <s v="OST_012"/>
    <m/>
    <s v=""/>
  </r>
  <r>
    <s v="Bambit-MTN"/>
    <s v="OST_048"/>
    <s v="OUEST"/>
    <s v="IHS"/>
    <s v="Grid-Gen"/>
    <s v="OUEST"/>
    <s v="Bambit"/>
    <s v="Huawei"/>
    <n v="0"/>
    <n v="0"/>
    <n v="0"/>
    <n v="0"/>
    <n v="0"/>
    <n v="0"/>
    <n v="0"/>
    <n v="0"/>
    <n v="0"/>
    <n v="0"/>
    <n v="0"/>
    <n v="0"/>
    <n v="0"/>
    <n v="0"/>
    <n v="0"/>
    <n v="0"/>
    <n v="0"/>
    <n v="0"/>
    <n v="0"/>
    <n v="0"/>
    <m/>
    <n v="0"/>
    <n v="0"/>
    <n v="0"/>
    <m/>
    <n v="0"/>
    <n v="0"/>
    <n v="0"/>
    <n v="0"/>
    <n v="0"/>
    <x v="0"/>
    <m/>
    <s v="No root cause"/>
    <s v="No root cause"/>
    <s v="No root cause"/>
    <x v="3"/>
    <s v=""/>
    <s v="OST_048"/>
    <m/>
    <s v=""/>
  </r>
  <r>
    <s v="Saa-IHS"/>
    <s v="CTR_829"/>
    <s v="CENTRE"/>
    <s v="IHS"/>
    <s v="Grid-Gen"/>
    <s v="CENTRE"/>
    <s v="Saa"/>
    <s v="ZTE"/>
    <n v="0"/>
    <n v="0"/>
    <n v="0"/>
    <n v="0"/>
    <n v="0"/>
    <n v="0"/>
    <n v="0"/>
    <n v="0"/>
    <n v="0"/>
    <n v="0"/>
    <n v="0"/>
    <n v="0"/>
    <n v="0"/>
    <n v="0"/>
    <n v="0"/>
    <n v="0"/>
    <n v="0"/>
    <n v="0"/>
    <n v="0"/>
    <n v="0"/>
    <m/>
    <n v="0"/>
    <n v="0"/>
    <n v="0"/>
    <m/>
    <n v="0"/>
    <n v="0"/>
    <n v="0"/>
    <n v="0"/>
    <n v="0"/>
    <x v="0"/>
    <m/>
    <s v="No root cause"/>
    <s v="No root cause"/>
    <s v="No root cause"/>
    <x v="3"/>
    <s v=""/>
    <s v="CTR_829"/>
    <m/>
    <s v=""/>
  </r>
  <r>
    <s v="Basseu-MTN"/>
    <s v="OST_322"/>
    <s v="OUEST"/>
    <m/>
    <m/>
    <s v="OUEST"/>
    <s v="Bandja"/>
    <s v="Huawei"/>
    <n v="0"/>
    <n v="0"/>
    <n v="0"/>
    <n v="0"/>
    <n v="0"/>
    <n v="0"/>
    <n v="0"/>
    <n v="0"/>
    <n v="0"/>
    <n v="0"/>
    <n v="0"/>
    <n v="0"/>
    <n v="0"/>
    <n v="0"/>
    <n v="0"/>
    <n v="0"/>
    <n v="0"/>
    <n v="0"/>
    <n v="0"/>
    <n v="0"/>
    <m/>
    <n v="0"/>
    <n v="0"/>
    <n v="0"/>
    <m/>
    <n v="0"/>
    <n v="0"/>
    <n v="0"/>
    <n v="0"/>
    <n v="0"/>
    <x v="0"/>
    <m/>
    <s v="No root cause"/>
    <s v="No root cause"/>
    <s v="No root cause"/>
    <x v="3"/>
    <s v=""/>
    <s v="OST_322"/>
    <m/>
    <s v=""/>
  </r>
  <r>
    <s v="Tchabal"/>
    <s v="ADM_016"/>
    <s v="ADAMAOUA"/>
    <s v="IHS"/>
    <s v="Solar-Grid-Gen"/>
    <s v="ADAMAOUA"/>
    <s v="Tchabal"/>
    <s v="Huawei"/>
    <n v="0"/>
    <n v="0"/>
    <n v="0"/>
    <n v="0"/>
    <n v="0"/>
    <n v="0"/>
    <n v="0"/>
    <n v="0"/>
    <n v="0"/>
    <n v="0"/>
    <n v="0"/>
    <n v="0"/>
    <n v="0"/>
    <n v="0"/>
    <n v="0"/>
    <n v="0"/>
    <n v="0"/>
    <n v="0"/>
    <n v="0"/>
    <n v="0"/>
    <m/>
    <n v="0"/>
    <n v="0"/>
    <n v="0"/>
    <m/>
    <n v="0"/>
    <n v="0"/>
    <n v="0"/>
    <n v="0"/>
    <n v="0"/>
    <x v="0"/>
    <m/>
    <s v="No root cause"/>
    <s v="No root cause"/>
    <s v="No root cause"/>
    <x v="3"/>
    <s v=""/>
    <s v="ADM_016"/>
    <m/>
    <s v=""/>
  </r>
  <r>
    <s v="Nkolbewae-IHS"/>
    <s v="CTR_440"/>
    <s v="CENTRE"/>
    <s v="IHS"/>
    <s v="Grid-Gen"/>
    <s v="CENTRE"/>
    <s v="Nkol-bewaa"/>
    <s v="ZTE"/>
    <n v="0"/>
    <n v="0"/>
    <n v="0"/>
    <n v="0"/>
    <n v="0"/>
    <n v="0"/>
    <n v="0"/>
    <n v="0"/>
    <n v="0"/>
    <n v="0"/>
    <n v="0"/>
    <n v="0"/>
    <n v="0"/>
    <n v="0"/>
    <n v="0"/>
    <n v="0"/>
    <n v="0"/>
    <n v="0"/>
    <n v="0"/>
    <n v="0"/>
    <m/>
    <n v="0"/>
    <n v="0"/>
    <n v="0"/>
    <m/>
    <n v="0"/>
    <n v="0"/>
    <n v="0"/>
    <n v="0"/>
    <n v="0"/>
    <x v="0"/>
    <m/>
    <s v="No root cause"/>
    <s v="No root cause"/>
    <s v="No root cause"/>
    <x v="3"/>
    <s v=""/>
    <s v="CTR_440"/>
    <m/>
    <s v=""/>
  </r>
  <r>
    <s v="Bangangte-Centre"/>
    <s v="OST_180"/>
    <s v="OUEST"/>
    <s v="IHS"/>
    <s v="Grid-Gen"/>
    <s v="OUEST"/>
    <s v="Bangangte"/>
    <s v="Huawei"/>
    <n v="0"/>
    <n v="0"/>
    <n v="0"/>
    <n v="0"/>
    <n v="0"/>
    <n v="0"/>
    <n v="0"/>
    <n v="0"/>
    <n v="0"/>
    <n v="0"/>
    <n v="0"/>
    <n v="0"/>
    <n v="0"/>
    <n v="0"/>
    <n v="0"/>
    <n v="0"/>
    <n v="0"/>
    <n v="0"/>
    <n v="0"/>
    <n v="0"/>
    <m/>
    <n v="0"/>
    <n v="0"/>
    <n v="0"/>
    <m/>
    <n v="0"/>
    <n v="0"/>
    <n v="0"/>
    <n v="0"/>
    <n v="0"/>
    <x v="0"/>
    <m/>
    <s v="No root cause"/>
    <s v="No root cause"/>
    <s v="No root cause"/>
    <x v="3"/>
    <s v=""/>
    <s v="OST_180"/>
    <m/>
    <s v=""/>
  </r>
  <r>
    <s v="Makenene"/>
    <s v="CTR_081"/>
    <s v="CENTRE"/>
    <s v="IHS"/>
    <s v="Grid-Gen"/>
    <s v="CENTRE"/>
    <s v="Makenene"/>
    <s v="ZTE"/>
    <n v="0"/>
    <n v="0"/>
    <n v="0"/>
    <n v="0"/>
    <n v="0"/>
    <n v="0"/>
    <n v="0"/>
    <n v="0"/>
    <n v="0"/>
    <n v="0"/>
    <n v="0"/>
    <n v="0"/>
    <n v="0"/>
    <n v="0"/>
    <n v="0"/>
    <n v="0"/>
    <n v="0"/>
    <n v="0"/>
    <n v="0"/>
    <n v="0"/>
    <m/>
    <n v="0"/>
    <n v="0"/>
    <n v="0"/>
    <m/>
    <n v="0"/>
    <n v="0"/>
    <n v="0"/>
    <n v="0"/>
    <n v="0"/>
    <x v="0"/>
    <m/>
    <s v="No root cause"/>
    <s v="No root cause"/>
    <s v="No root cause"/>
    <x v="3"/>
    <s v=""/>
    <s v="CTR_081"/>
    <m/>
    <s v=""/>
  </r>
  <r>
    <s v="Ngom"/>
    <s v="SUD_115"/>
    <s v="CENTRE"/>
    <m/>
    <m/>
    <s v="SUD"/>
    <s v="Ngom"/>
    <s v="ZTE"/>
    <n v="0"/>
    <n v="0"/>
    <n v="0"/>
    <n v="0"/>
    <n v="0"/>
    <n v="0"/>
    <n v="0"/>
    <n v="0"/>
    <n v="0"/>
    <n v="0"/>
    <n v="0"/>
    <n v="0"/>
    <n v="0"/>
    <n v="0"/>
    <n v="0"/>
    <n v="0"/>
    <n v="0"/>
    <n v="0"/>
    <n v="0"/>
    <n v="0"/>
    <m/>
    <n v="0"/>
    <n v="0"/>
    <n v="0"/>
    <m/>
    <n v="0"/>
    <n v="0"/>
    <n v="0"/>
    <n v="0"/>
    <n v="0"/>
    <x v="0"/>
    <m/>
    <s v="No root cause"/>
    <s v="No root cause"/>
    <s v="No root cause"/>
    <x v="3"/>
    <s v=""/>
    <s v="SUD_115"/>
    <m/>
    <s v=""/>
  </r>
  <r>
    <s v="Loum-PHP"/>
    <s v="LIT_593"/>
    <s v="LITTORAL"/>
    <s v="CAMUSAT"/>
    <s v="Medium Grid + GE"/>
    <s v="LITTORAL"/>
    <s v="Loum"/>
    <s v="ZTE"/>
    <n v="0"/>
    <n v="0"/>
    <n v="0"/>
    <n v="0"/>
    <n v="0"/>
    <n v="0"/>
    <n v="0"/>
    <n v="0"/>
    <n v="0"/>
    <n v="0"/>
    <n v="0"/>
    <n v="0"/>
    <n v="0"/>
    <n v="0"/>
    <n v="0"/>
    <n v="0"/>
    <n v="0"/>
    <n v="0"/>
    <n v="0"/>
    <n v="0"/>
    <m/>
    <n v="0"/>
    <n v="0"/>
    <n v="0"/>
    <m/>
    <n v="0"/>
    <n v="0"/>
    <n v="0"/>
    <n v="0"/>
    <n v="0"/>
    <x v="0"/>
    <m/>
    <s v="No root cause"/>
    <s v="No root cause"/>
    <s v="No root cause"/>
    <x v="3"/>
    <s v=""/>
    <s v="LIT_593"/>
    <m/>
    <s v=""/>
  </r>
  <r>
    <s v="Bafou-Dzinmezo"/>
    <s v="OST_254"/>
    <s v="OUEST"/>
    <s v="CAMUSAT"/>
    <s v="Hybrid Solar - S2"/>
    <s v="OUEST"/>
    <s v="Bafou"/>
    <s v="Huawei"/>
    <n v="0"/>
    <n v="0"/>
    <n v="0"/>
    <n v="0"/>
    <n v="0"/>
    <n v="0"/>
    <n v="0"/>
    <n v="0"/>
    <n v="0"/>
    <n v="0"/>
    <n v="0"/>
    <n v="0"/>
    <n v="0"/>
    <n v="0"/>
    <n v="0"/>
    <n v="0"/>
    <n v="0"/>
    <n v="0"/>
    <n v="0"/>
    <n v="0"/>
    <m/>
    <n v="0"/>
    <n v="0"/>
    <n v="0"/>
    <m/>
    <n v="0"/>
    <n v="0"/>
    <n v="0"/>
    <n v="0"/>
    <n v="0"/>
    <x v="0"/>
    <m/>
    <s v="No root cause"/>
    <s v="No root cause"/>
    <s v="No root cause"/>
    <x v="3"/>
    <s v=""/>
    <s v="OST_254"/>
    <m/>
    <s v=""/>
  </r>
  <r>
    <s v="Awae-Metet"/>
    <s v="CTR_880"/>
    <s v="CENTRE"/>
    <s v="CAMUSAT"/>
    <s v="Good Grid + GE"/>
    <s v="CENTRE"/>
    <s v="Ebolmadzom"/>
    <s v="ZTE"/>
    <n v="0"/>
    <n v="0"/>
    <n v="0"/>
    <n v="0"/>
    <n v="0"/>
    <n v="0"/>
    <n v="0"/>
    <n v="0"/>
    <n v="0"/>
    <n v="0"/>
    <n v="0"/>
    <n v="0"/>
    <n v="0"/>
    <n v="0"/>
    <n v="0"/>
    <n v="0"/>
    <n v="0"/>
    <n v="0"/>
    <n v="0"/>
    <n v="0"/>
    <m/>
    <n v="0"/>
    <n v="0"/>
    <n v="0"/>
    <m/>
    <n v="0"/>
    <n v="0"/>
    <n v="0"/>
    <n v="0"/>
    <n v="0"/>
    <x v="0"/>
    <m/>
    <s v="No root cause"/>
    <s v="No root cause"/>
    <s v="No root cause"/>
    <x v="3"/>
    <s v=""/>
    <s v="CTR_880"/>
    <m/>
    <s v=""/>
  </r>
  <r>
    <s v="Abouta-MTN"/>
    <s v="SUD_238"/>
    <s v="CENTRE"/>
    <s v="IHS"/>
    <s v="Solar-Grid-Gen-Lithium"/>
    <s v="SUD"/>
    <s v="Abouta"/>
    <s v="ZTE"/>
    <n v="0"/>
    <n v="0"/>
    <n v="0"/>
    <n v="0"/>
    <n v="0"/>
    <n v="0"/>
    <n v="0"/>
    <n v="0"/>
    <n v="0"/>
    <n v="0"/>
    <n v="0"/>
    <n v="0"/>
    <n v="0"/>
    <n v="0"/>
    <n v="0"/>
    <n v="0"/>
    <n v="0"/>
    <n v="0"/>
    <n v="0"/>
    <n v="0"/>
    <m/>
    <n v="0"/>
    <n v="0"/>
    <n v="0"/>
    <m/>
    <n v="0"/>
    <n v="0"/>
    <n v="0"/>
    <n v="0"/>
    <n v="0"/>
    <x v="0"/>
    <m/>
    <s v="No root cause"/>
    <s v="No root cause"/>
    <s v="No root cause"/>
    <x v="3"/>
    <s v=""/>
    <s v="SUD_238"/>
    <m/>
    <s v=""/>
  </r>
  <r>
    <s v="Tongo-Ngandima-IHS"/>
    <s v="EST_116"/>
    <s v="CENTRE"/>
    <s v="IHS"/>
    <s v="Hybrid-Gen"/>
    <s v="EST"/>
    <s v="Tongo-Ngandima"/>
    <s v="NOKIA"/>
    <n v="0"/>
    <n v="0"/>
    <n v="0"/>
    <n v="0"/>
    <n v="0"/>
    <n v="0"/>
    <n v="0"/>
    <n v="0"/>
    <n v="0"/>
    <n v="0"/>
    <n v="0"/>
    <n v="0"/>
    <n v="0"/>
    <n v="0"/>
    <n v="0"/>
    <n v="0"/>
    <n v="0"/>
    <n v="0"/>
    <n v="0"/>
    <n v="0"/>
    <m/>
    <n v="0"/>
    <n v="0"/>
    <n v="0"/>
    <m/>
    <n v="0"/>
    <n v="0"/>
    <n v="0"/>
    <n v="0"/>
    <n v="0"/>
    <x v="0"/>
    <m/>
    <s v="No root cause"/>
    <s v="No root cause"/>
    <s v="No root cause"/>
    <x v="3"/>
    <s v=""/>
    <s v="EST_116"/>
    <m/>
    <s v=""/>
  </r>
  <r>
    <s v="Dibang"/>
    <s v="CTR_204"/>
    <s v="CENTRE"/>
    <s v="IHS"/>
    <s v="Grid-Gen"/>
    <s v="CENTRE"/>
    <s v="Dibang"/>
    <s v="ZTE"/>
    <n v="0"/>
    <n v="0"/>
    <n v="0"/>
    <n v="0"/>
    <n v="0"/>
    <n v="0"/>
    <n v="0"/>
    <n v="0"/>
    <n v="0"/>
    <n v="0"/>
    <n v="0"/>
    <n v="0"/>
    <n v="0"/>
    <n v="0"/>
    <n v="0"/>
    <n v="0"/>
    <n v="0"/>
    <n v="0"/>
    <n v="0"/>
    <n v="0"/>
    <m/>
    <n v="0"/>
    <n v="0"/>
    <n v="0"/>
    <m/>
    <n v="0"/>
    <n v="0"/>
    <n v="0"/>
    <n v="0"/>
    <n v="0"/>
    <x v="0"/>
    <m/>
    <s v="No root cause"/>
    <s v="No root cause"/>
    <s v="No root cause"/>
    <x v="3"/>
    <s v=""/>
    <s v="CTR_204"/>
    <m/>
    <s v=""/>
  </r>
  <r>
    <s v="Mbandjock-II"/>
    <s v="CTR_510"/>
    <s v="CENTRE"/>
    <s v="CAMUSAT"/>
    <s v="Good Grid no GE - 8h"/>
    <s v="CENTRE"/>
    <s v="Mbandjock"/>
    <s v="ZTE"/>
    <n v="0"/>
    <n v="0"/>
    <n v="0"/>
    <n v="0"/>
    <n v="0"/>
    <n v="0"/>
    <n v="0"/>
    <n v="0"/>
    <n v="0"/>
    <n v="0"/>
    <n v="0"/>
    <n v="0"/>
    <n v="0"/>
    <n v="0"/>
    <n v="0"/>
    <n v="0"/>
    <n v="0"/>
    <n v="0"/>
    <n v="0"/>
    <n v="0"/>
    <m/>
    <n v="0"/>
    <n v="0"/>
    <n v="0"/>
    <m/>
    <n v="0"/>
    <n v="0"/>
    <n v="0"/>
    <n v="0"/>
    <n v="0"/>
    <x v="0"/>
    <m/>
    <s v="No root cause"/>
    <s v="No root cause"/>
    <s v="No root cause"/>
    <x v="3"/>
    <s v=""/>
    <s v="CTR_510"/>
    <m/>
    <s v=""/>
  </r>
  <r>
    <s v="Djohong"/>
    <s v="ADM_022"/>
    <s v="ADAMAOUA"/>
    <s v="IHS"/>
    <s v="Solar-Gen"/>
    <s v="ADAMAOUA"/>
    <s v="Djohong"/>
    <s v="Huawei"/>
    <n v="0"/>
    <n v="0"/>
    <n v="0"/>
    <n v="0"/>
    <n v="0"/>
    <n v="0"/>
    <n v="0"/>
    <n v="0"/>
    <n v="0"/>
    <n v="0"/>
    <n v="0"/>
    <n v="0"/>
    <n v="0"/>
    <n v="0"/>
    <n v="0"/>
    <n v="0"/>
    <n v="0"/>
    <n v="0"/>
    <n v="0"/>
    <n v="0"/>
    <m/>
    <n v="0"/>
    <n v="0"/>
    <n v="0"/>
    <m/>
    <n v="0"/>
    <n v="0"/>
    <n v="0"/>
    <n v="0"/>
    <n v="0"/>
    <x v="0"/>
    <m/>
    <s v="No root cause"/>
    <s v="No root cause"/>
    <s v="No root cause"/>
    <x v="3"/>
    <s v=""/>
    <s v="ADM_022"/>
    <m/>
    <s v=""/>
  </r>
  <r>
    <s v="Ke-Eke-MTN"/>
    <s v="SUD_255"/>
    <s v="CENTRE"/>
    <s v="IHS"/>
    <s v="Grid-Gen"/>
    <s v="SUD"/>
    <s v="Ke-Eke"/>
    <s v="ZTE"/>
    <n v="0"/>
    <n v="0"/>
    <n v="0"/>
    <n v="0"/>
    <n v="0"/>
    <n v="0"/>
    <n v="0"/>
    <n v="0"/>
    <n v="0"/>
    <n v="0"/>
    <n v="0"/>
    <n v="0"/>
    <n v="0"/>
    <n v="0"/>
    <n v="0"/>
    <n v="0"/>
    <n v="0"/>
    <n v="0"/>
    <n v="0"/>
    <n v="0"/>
    <m/>
    <n v="0"/>
    <n v="0"/>
    <n v="0"/>
    <m/>
    <n v="0"/>
    <n v="0"/>
    <n v="0"/>
    <n v="0"/>
    <n v="0"/>
    <x v="0"/>
    <m/>
    <s v="No root cause"/>
    <s v="No root cause"/>
    <s v="No root cause"/>
    <x v="3"/>
    <s v=""/>
    <s v="SUD_255"/>
    <m/>
    <s v=""/>
  </r>
  <r>
    <s v="Nkondjock-MTN"/>
    <s v="LIT_239"/>
    <s v="LITTORAL"/>
    <s v="IHS"/>
    <s v="Grid-Gen"/>
    <s v="LITTORAL"/>
    <s v="Nkondjock"/>
    <s v="ZTE"/>
    <n v="0"/>
    <n v="0"/>
    <n v="0"/>
    <n v="0"/>
    <n v="0"/>
    <n v="0"/>
    <n v="0"/>
    <n v="0"/>
    <n v="0"/>
    <n v="0"/>
    <n v="0"/>
    <n v="0"/>
    <n v="0"/>
    <n v="0"/>
    <n v="0"/>
    <n v="0"/>
    <n v="0"/>
    <n v="0"/>
    <n v="0"/>
    <n v="0"/>
    <m/>
    <n v="0"/>
    <n v="0"/>
    <n v="0"/>
    <m/>
    <n v="0"/>
    <n v="0"/>
    <n v="0"/>
    <n v="0"/>
    <n v="0"/>
    <x v="0"/>
    <m/>
    <s v="No root cause"/>
    <s v="No root cause"/>
    <s v="No root cause"/>
    <x v="3"/>
    <s v=""/>
    <s v="LIT_239"/>
    <m/>
    <s v=""/>
  </r>
  <r>
    <s v="Ekabita-Essele"/>
    <s v="CTR_437"/>
    <s v="CENTRE"/>
    <s v="IHS"/>
    <s v="Grid-Gen"/>
    <s v="CENTRE"/>
    <s v="Ekabita-Essele"/>
    <s v="ZTE"/>
    <n v="0"/>
    <n v="0"/>
    <n v="0"/>
    <n v="0"/>
    <n v="0"/>
    <n v="0"/>
    <n v="0"/>
    <n v="0"/>
    <n v="0"/>
    <n v="0"/>
    <n v="0"/>
    <n v="0"/>
    <n v="0"/>
    <n v="0"/>
    <n v="0"/>
    <n v="0"/>
    <n v="0"/>
    <n v="0"/>
    <n v="0"/>
    <n v="0"/>
    <m/>
    <n v="0"/>
    <n v="0"/>
    <n v="0"/>
    <m/>
    <n v="0"/>
    <n v="0"/>
    <n v="0"/>
    <n v="0"/>
    <n v="0"/>
    <x v="0"/>
    <m/>
    <s v="No root cause"/>
    <s v="No root cause"/>
    <s v="No root cause"/>
    <x v="3"/>
    <s v=""/>
    <s v="CTR_437"/>
    <m/>
    <s v=""/>
  </r>
  <r>
    <s v="Nkometou-Razel"/>
    <s v="CTR_825"/>
    <s v="CENTRE"/>
    <s v="CAMUSAT"/>
    <s v="Hybrid Solar - S3"/>
    <s v="CENTRE"/>
    <s v="Nkometou"/>
    <s v="ZTE"/>
    <n v="0"/>
    <n v="0"/>
    <n v="0"/>
    <n v="0"/>
    <n v="0"/>
    <n v="0"/>
    <n v="0"/>
    <n v="0"/>
    <n v="0"/>
    <n v="0"/>
    <n v="0"/>
    <n v="0"/>
    <n v="0"/>
    <n v="0"/>
    <n v="0"/>
    <n v="0"/>
    <n v="0"/>
    <n v="0"/>
    <n v="0"/>
    <n v="0"/>
    <m/>
    <n v="0"/>
    <n v="0"/>
    <n v="0"/>
    <m/>
    <n v="0"/>
    <n v="0"/>
    <n v="0"/>
    <n v="0"/>
    <n v="0"/>
    <x v="0"/>
    <m/>
    <s v="No root cause"/>
    <s v="No root cause"/>
    <s v="No root cause"/>
    <x v="3"/>
    <s v=""/>
    <s v="CTR_825"/>
    <m/>
    <s v=""/>
  </r>
  <r>
    <s v="Yegeassi"/>
    <s v="CTR_770"/>
    <s v="CENTRE"/>
    <s v="CAMUSAT"/>
    <s v="Hybrid Solar - S1"/>
    <s v="CENTRE"/>
    <s v="Yegeassi"/>
    <s v="ZTE"/>
    <n v="0"/>
    <n v="0"/>
    <n v="0"/>
    <n v="0"/>
    <n v="0"/>
    <n v="0"/>
    <n v="0"/>
    <n v="0"/>
    <n v="0"/>
    <n v="0"/>
    <n v="0"/>
    <n v="0"/>
    <n v="0"/>
    <n v="0"/>
    <n v="0"/>
    <n v="0"/>
    <n v="0"/>
    <n v="0"/>
    <n v="0"/>
    <n v="0"/>
    <m/>
    <n v="0"/>
    <n v="0"/>
    <n v="0"/>
    <m/>
    <n v="0"/>
    <n v="0"/>
    <n v="0"/>
    <n v="0"/>
    <n v="0"/>
    <x v="0"/>
    <m/>
    <s v="SPARE-ISSUE"/>
    <s v="SPARE-ISSUE"/>
    <s v="SPARE-ISSUE"/>
    <x v="4"/>
    <s v="(05-10-2026 ocm ran 18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10-2026 ocm ran 12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m/>
    <s v=""/>
  </r>
  <r>
    <s v="Abang-Minko-IHS"/>
    <s v="SUD_044"/>
    <s v="CENTRE"/>
    <s v="IHS"/>
    <s v="Solar-Grid-Gen"/>
    <s v="SUD"/>
    <s v="Abang-Minko"/>
    <s v="ZTE"/>
    <n v="0"/>
    <n v="0"/>
    <n v="0"/>
    <n v="0"/>
    <n v="0"/>
    <n v="0"/>
    <n v="0"/>
    <n v="0"/>
    <n v="0"/>
    <n v="0"/>
    <n v="0"/>
    <n v="0"/>
    <n v="0"/>
    <n v="0"/>
    <n v="0"/>
    <n v="0"/>
    <n v="0"/>
    <n v="0"/>
    <n v="0"/>
    <n v="0"/>
    <m/>
    <n v="0"/>
    <n v="0"/>
    <n v="0"/>
    <m/>
    <n v="0"/>
    <n v="0"/>
    <n v="0"/>
    <n v="0"/>
    <n v="0"/>
    <x v="0"/>
    <m/>
    <s v="No root cause"/>
    <s v="No root cause"/>
    <s v="No root cause"/>
    <x v="3"/>
    <s v=""/>
    <s v="SUD_044"/>
    <m/>
    <s v=""/>
  </r>
  <r>
    <s v="Bazou"/>
    <s v="OST_037"/>
    <s v="OUEST"/>
    <s v="IHS"/>
    <s v="Grid-Gen"/>
    <s v="OUEST"/>
    <s v="Bazou"/>
    <s v="Huawei"/>
    <n v="0"/>
    <n v="0"/>
    <n v="0"/>
    <n v="0"/>
    <n v="0"/>
    <n v="0"/>
    <n v="0"/>
    <n v="0"/>
    <n v="0"/>
    <n v="0"/>
    <n v="0"/>
    <n v="0"/>
    <n v="0"/>
    <n v="0"/>
    <n v="0"/>
    <n v="0"/>
    <n v="0"/>
    <n v="0"/>
    <n v="0"/>
    <n v="0"/>
    <m/>
    <n v="0"/>
    <n v="0"/>
    <n v="0"/>
    <m/>
    <n v="0"/>
    <n v="0"/>
    <n v="0"/>
    <n v="0"/>
    <n v="0"/>
    <x v="0"/>
    <m/>
    <s v="No root cause"/>
    <s v="No root cause"/>
    <s v="No root cause"/>
    <x v="3"/>
    <s v=""/>
    <s v="OST_037"/>
    <m/>
    <s v=""/>
  </r>
  <r>
    <s v="Efok"/>
    <s v="CTR_221"/>
    <s v="CENTRE"/>
    <s v="IHS"/>
    <s v="Grid-Gen"/>
    <s v="CENTRE"/>
    <s v="Efok"/>
    <s v="ZTE"/>
    <n v="0"/>
    <n v="0"/>
    <n v="0"/>
    <n v="0"/>
    <n v="0"/>
    <n v="0"/>
    <n v="0"/>
    <n v="0"/>
    <n v="0"/>
    <n v="0"/>
    <n v="0"/>
    <n v="0"/>
    <n v="0"/>
    <n v="0"/>
    <n v="0"/>
    <n v="0"/>
    <n v="0"/>
    <n v="0"/>
    <n v="0"/>
    <n v="0"/>
    <m/>
    <n v="0"/>
    <n v="0"/>
    <n v="0"/>
    <m/>
    <n v="0"/>
    <n v="0"/>
    <n v="0"/>
    <n v="0"/>
    <n v="0"/>
    <x v="0"/>
    <m/>
    <s v="No root cause"/>
    <s v="No root cause"/>
    <s v="No root cause"/>
    <x v="3"/>
    <s v=""/>
    <s v="CTR_221"/>
    <m/>
    <s v=""/>
  </r>
  <r>
    <s v="Mintom-MTN"/>
    <s v="SUD_246"/>
    <s v="CENTRE"/>
    <s v="IHS"/>
    <s v="Solar-Gen-Lithium"/>
    <s v="SUD"/>
    <s v="Mintom"/>
    <s v="ZTE"/>
    <n v="0"/>
    <n v="0"/>
    <n v="0"/>
    <n v="0"/>
    <n v="0"/>
    <n v="0"/>
    <n v="0"/>
    <n v="0"/>
    <n v="0"/>
    <n v="0"/>
    <n v="0"/>
    <n v="0"/>
    <n v="0"/>
    <n v="0"/>
    <n v="0"/>
    <n v="0"/>
    <n v="0"/>
    <n v="0"/>
    <n v="0"/>
    <n v="0"/>
    <m/>
    <n v="0"/>
    <n v="0"/>
    <n v="0"/>
    <m/>
    <n v="0"/>
    <n v="0"/>
    <n v="0"/>
    <n v="0"/>
    <n v="0"/>
    <x v="0"/>
    <m/>
    <s v="No root cause"/>
    <s v="No root cause"/>
    <s v="No root cause"/>
    <x v="3"/>
    <s v=""/>
    <s v="SUD_246"/>
    <m/>
    <s v=""/>
  </r>
  <r>
    <s v="BTS-Mobile-Mbandjock"/>
    <s v="CTR_636"/>
    <s v="CENTRE"/>
    <s v="CAMUSAT"/>
    <s v="HGB"/>
    <s v="CENTRE"/>
    <s v="Mbandjock"/>
    <s v="NOKIA"/>
    <n v="0"/>
    <n v="0"/>
    <n v="0"/>
    <n v="0"/>
    <n v="0"/>
    <n v="0"/>
    <n v="0"/>
    <n v="0"/>
    <n v="0"/>
    <n v="0"/>
    <n v="0"/>
    <n v="0"/>
    <n v="0"/>
    <n v="0"/>
    <n v="0"/>
    <n v="0"/>
    <n v="0"/>
    <n v="0"/>
    <n v="0"/>
    <n v="0"/>
    <m/>
    <n v="0"/>
    <n v="0"/>
    <n v="0"/>
    <m/>
    <n v="0"/>
    <n v="0"/>
    <n v="0"/>
    <n v="0"/>
    <n v="0"/>
    <x v="0"/>
    <m/>
    <s v="No root cause"/>
    <s v="No root cause"/>
    <s v="No root cause"/>
    <x v="3"/>
    <s v=""/>
    <s v="CTR_636"/>
    <m/>
    <s v=""/>
  </r>
  <r>
    <s v="Niete-V14"/>
    <s v="LIT_193"/>
    <s v="LITTORAL"/>
    <s v="IHS"/>
    <s v="Grid-Gen"/>
    <s v="LITTORAL"/>
    <s v="Niete"/>
    <s v="ZTE"/>
    <n v="0"/>
    <n v="0"/>
    <n v="0"/>
    <n v="0"/>
    <n v="0"/>
    <n v="0"/>
    <n v="0"/>
    <n v="0"/>
    <n v="0"/>
    <n v="0"/>
    <n v="0"/>
    <n v="0"/>
    <n v="0"/>
    <n v="0"/>
    <n v="0"/>
    <n v="0"/>
    <n v="0"/>
    <n v="0"/>
    <n v="0"/>
    <n v="0"/>
    <m/>
    <n v="0"/>
    <n v="0"/>
    <n v="0"/>
    <m/>
    <n v="0"/>
    <n v="0"/>
    <n v="0"/>
    <n v="0"/>
    <n v="0"/>
    <x v="0"/>
    <m/>
    <s v="No root cause"/>
    <s v="No root cause"/>
    <s v="No root cause"/>
    <x v="3"/>
    <s v=""/>
    <s v="LIT_193"/>
    <m/>
    <s v=""/>
  </r>
  <r>
    <s v="Niete-V15-IHS"/>
    <s v="LIT_495"/>
    <s v="LITTORAL"/>
    <s v="IHS"/>
    <s v="Grid-Gen"/>
    <s v="LITTORAL"/>
    <s v="Niete"/>
    <s v="ZTE"/>
    <n v="0"/>
    <n v="0"/>
    <n v="0"/>
    <n v="0"/>
    <n v="0"/>
    <n v="0"/>
    <n v="0"/>
    <n v="0"/>
    <n v="0"/>
    <n v="0"/>
    <n v="0"/>
    <n v="0"/>
    <n v="0"/>
    <n v="0"/>
    <n v="0"/>
    <n v="0"/>
    <n v="0"/>
    <n v="0"/>
    <n v="0"/>
    <n v="0"/>
    <m/>
    <n v="0"/>
    <n v="0"/>
    <n v="0"/>
    <m/>
    <n v="0"/>
    <n v="0"/>
    <n v="0"/>
    <n v="0"/>
    <n v="0"/>
    <x v="0"/>
    <m/>
    <s v="No root cause"/>
    <s v="No root cause"/>
    <s v="No root cause"/>
    <x v="3"/>
    <s v=""/>
    <s v="LIT_495"/>
    <m/>
    <s v=""/>
  </r>
  <r>
    <s v="Niete-V13"/>
    <s v="LIT_194"/>
    <s v="LITTORAL"/>
    <s v="IHS"/>
    <s v="Grid-Gen-Lithium"/>
    <s v="LITTORAL"/>
    <s v="Niete"/>
    <s v="NOKIA"/>
    <n v="0"/>
    <n v="0"/>
    <n v="0"/>
    <n v="0"/>
    <n v="0"/>
    <n v="0"/>
    <n v="0"/>
    <n v="0"/>
    <n v="0"/>
    <n v="0"/>
    <n v="0"/>
    <n v="0"/>
    <n v="0"/>
    <n v="0"/>
    <n v="0"/>
    <n v="0"/>
    <n v="0"/>
    <n v="0"/>
    <n v="0"/>
    <n v="0"/>
    <m/>
    <n v="0"/>
    <n v="0"/>
    <n v="0"/>
    <m/>
    <n v="0"/>
    <n v="0"/>
    <n v="0"/>
    <n v="0"/>
    <n v="0"/>
    <x v="0"/>
    <m/>
    <s v="No root cause"/>
    <s v="No root cause"/>
    <s v="No root cause"/>
    <x v="3"/>
    <s v=""/>
    <s v="LIT_194"/>
    <m/>
    <s v=""/>
  </r>
  <r>
    <s v="NR-Cite"/>
    <s v="LIT_404"/>
    <s v="Douala"/>
    <s v="IHS"/>
    <s v="Grid-Gen"/>
    <s v="LITTORAL"/>
    <s v="Douala"/>
    <s v="ZTE"/>
    <n v="0"/>
    <n v="0"/>
    <n v="0"/>
    <n v="0"/>
    <n v="0"/>
    <n v="0"/>
    <n v="0"/>
    <n v="0"/>
    <n v="0"/>
    <n v="0"/>
    <n v="0"/>
    <n v="0"/>
    <n v="0"/>
    <n v="0"/>
    <n v="0"/>
    <n v="0"/>
    <n v="0"/>
    <n v="0"/>
    <n v="0"/>
    <n v="0"/>
    <m/>
    <n v="0"/>
    <n v="0"/>
    <n v="0"/>
    <m/>
    <n v="0"/>
    <n v="0"/>
    <n v="0"/>
    <n v="0"/>
    <n v="0"/>
    <x v="0"/>
    <m/>
    <s v="No root cause"/>
    <s v="No root cause"/>
    <s v="No root cause"/>
    <x v="3"/>
    <s v=""/>
    <s v="LIT_404"/>
    <m/>
    <s v=""/>
  </r>
  <r>
    <s v="Bazou-IHS"/>
    <s v="OST_152"/>
    <s v="OUEST"/>
    <s v="IHS"/>
    <s v="Grid-Gen"/>
    <s v="OUEST"/>
    <s v="Bazou"/>
    <s v="Huawei"/>
    <n v="0"/>
    <n v="0"/>
    <n v="0"/>
    <n v="0"/>
    <n v="0"/>
    <n v="0"/>
    <n v="0"/>
    <n v="0"/>
    <n v="0"/>
    <n v="0"/>
    <n v="0"/>
    <n v="0"/>
    <n v="0"/>
    <n v="0"/>
    <n v="0"/>
    <n v="0"/>
    <n v="0"/>
    <n v="0"/>
    <n v="0"/>
    <n v="0"/>
    <m/>
    <n v="0"/>
    <n v="0"/>
    <n v="0"/>
    <m/>
    <n v="0"/>
    <n v="0"/>
    <n v="0"/>
    <n v="0"/>
    <n v="0"/>
    <x v="0"/>
    <m/>
    <s v="No root cause"/>
    <s v="No root cause"/>
    <s v="No root cause"/>
    <x v="3"/>
    <s v=""/>
    <s v="OST_152"/>
    <m/>
    <s v=""/>
  </r>
  <r>
    <s v="Babadjou"/>
    <s v="OST_060"/>
    <s v="OUEST"/>
    <s v="IHS"/>
    <s v="Grid-Gen"/>
    <s v="OUEST"/>
    <s v="Babadjou"/>
    <s v="Huawei"/>
    <n v="0"/>
    <n v="0"/>
    <n v="0"/>
    <n v="0"/>
    <n v="0"/>
    <n v="0"/>
    <n v="0"/>
    <n v="0"/>
    <n v="0"/>
    <n v="0"/>
    <n v="0"/>
    <n v="0"/>
    <n v="0"/>
    <n v="0"/>
    <n v="0"/>
    <n v="0"/>
    <n v="0"/>
    <n v="0"/>
    <n v="0"/>
    <n v="0"/>
    <m/>
    <n v="0"/>
    <n v="0"/>
    <n v="0"/>
    <m/>
    <n v="0"/>
    <n v="0"/>
    <n v="0"/>
    <n v="0"/>
    <n v="0"/>
    <x v="0"/>
    <m/>
    <s v="No root cause"/>
    <s v="No root cause"/>
    <s v="No root cause"/>
    <x v="3"/>
    <s v=""/>
    <s v="OST_060"/>
    <m/>
    <s v=""/>
  </r>
  <r>
    <s v="EDZENDOUAN"/>
    <s v="CTR_795"/>
    <s v="CENTRE"/>
    <s v="CAMUSAT"/>
    <s v="HGB"/>
    <s v="CENTRE"/>
    <s v="Edzendouan"/>
    <s v="ZTE"/>
    <n v="0"/>
    <n v="0"/>
    <n v="0"/>
    <n v="0"/>
    <n v="0"/>
    <n v="0"/>
    <n v="0"/>
    <n v="0"/>
    <n v="0"/>
    <n v="0"/>
    <n v="0"/>
    <n v="0"/>
    <n v="0"/>
    <n v="0"/>
    <n v="0"/>
    <n v="0"/>
    <n v="0"/>
    <n v="0"/>
    <n v="0"/>
    <n v="0"/>
    <m/>
    <n v="0"/>
    <n v="0"/>
    <n v="0"/>
    <m/>
    <n v="0"/>
    <n v="0"/>
    <n v="0"/>
    <n v="0"/>
    <n v="0"/>
    <x v="0"/>
    <m/>
    <s v="No root cause"/>
    <s v="No root cause"/>
    <s v="No root cause"/>
    <x v="3"/>
    <s v=""/>
    <s v="CTR_795"/>
    <m/>
    <s v=""/>
  </r>
  <r>
    <s v="Bangang"/>
    <s v="OST_311"/>
    <s v="OUEST"/>
    <s v="ESCO"/>
    <s v="Hybrid Solar - S3"/>
    <s v="OUEST"/>
    <s v="MBOUDA"/>
    <s v="Huawei"/>
    <n v="0"/>
    <n v="0"/>
    <n v="0"/>
    <n v="0"/>
    <n v="0"/>
    <n v="0"/>
    <n v="0"/>
    <n v="0"/>
    <n v="0"/>
    <n v="0"/>
    <n v="0"/>
    <n v="0"/>
    <n v="0"/>
    <n v="0"/>
    <n v="0"/>
    <n v="0"/>
    <n v="0"/>
    <n v="0"/>
    <n v="0"/>
    <n v="0"/>
    <m/>
    <n v="0"/>
    <n v="0"/>
    <n v="0"/>
    <m/>
    <n v="0"/>
    <n v="0"/>
    <n v="0"/>
    <n v="0"/>
    <n v="0"/>
    <x v="0"/>
    <m/>
    <s v="No root cause"/>
    <s v="No root cause"/>
    <s v="No root cause"/>
    <x v="3"/>
    <s v=""/>
    <s v="OST_311"/>
    <m/>
    <s v=""/>
  </r>
  <r>
    <s v="Mbongouen-MTN"/>
    <s v="SUD_214"/>
    <s v="CENTRE"/>
    <s v="IHS"/>
    <s v="Grid-Gen"/>
    <s v="SUD"/>
    <s v="Mbongouen"/>
    <s v="ZTE"/>
    <n v="0"/>
    <n v="0"/>
    <n v="0"/>
    <n v="0"/>
    <n v="0"/>
    <n v="0"/>
    <n v="0"/>
    <n v="0"/>
    <n v="0"/>
    <n v="0"/>
    <n v="0"/>
    <n v="0"/>
    <n v="0"/>
    <n v="0"/>
    <n v="0"/>
    <n v="0"/>
    <n v="0"/>
    <n v="0"/>
    <n v="0"/>
    <n v="0"/>
    <m/>
    <n v="0"/>
    <n v="0"/>
    <n v="0"/>
    <m/>
    <n v="0"/>
    <n v="0"/>
    <n v="0"/>
    <n v="0"/>
    <n v="0"/>
    <x v="0"/>
    <m/>
    <s v="No root cause"/>
    <s v="No root cause"/>
    <s v="No root cause"/>
    <x v="3"/>
    <s v=""/>
    <s v="SUD_214"/>
    <m/>
    <s v=""/>
  </r>
  <r>
    <s v="Kienke"/>
    <s v="LIT_195"/>
    <s v="LITTORAL"/>
    <s v="IHS"/>
    <s v="Grid-Gen"/>
    <s v="LITTORAL"/>
    <s v="Kiienke"/>
    <s v="ZTE"/>
    <n v="0"/>
    <n v="0"/>
    <n v="0"/>
    <n v="0"/>
    <n v="0"/>
    <n v="0"/>
    <n v="0"/>
    <n v="0"/>
    <n v="0"/>
    <n v="0"/>
    <n v="0"/>
    <n v="0"/>
    <n v="0"/>
    <n v="0"/>
    <n v="0"/>
    <n v="0"/>
    <n v="0"/>
    <n v="0"/>
    <n v="0"/>
    <n v="0"/>
    <m/>
    <n v="0"/>
    <n v="0"/>
    <n v="0"/>
    <m/>
    <n v="0"/>
    <n v="0"/>
    <n v="0"/>
    <n v="0"/>
    <n v="0"/>
    <x v="0"/>
    <m/>
    <s v="No root cause"/>
    <s v="No root cause"/>
    <s v="No root cause"/>
    <x v="3"/>
    <s v=""/>
    <s v="LIT_195"/>
    <m/>
    <s v=""/>
  </r>
  <r>
    <s v="Saa"/>
    <s v="CTR_192"/>
    <s v="CENTRE"/>
    <s v="IHS"/>
    <s v="Grid-Gen"/>
    <s v="CENTRE"/>
    <s v="Saa"/>
    <s v="ZTE"/>
    <n v="0"/>
    <n v="0"/>
    <n v="0"/>
    <n v="0"/>
    <n v="0"/>
    <n v="0"/>
    <n v="0"/>
    <n v="0"/>
    <n v="0"/>
    <n v="0"/>
    <n v="0"/>
    <n v="0"/>
    <n v="0"/>
    <n v="0"/>
    <n v="0"/>
    <n v="0"/>
    <n v="0"/>
    <n v="0"/>
    <n v="0"/>
    <n v="0"/>
    <m/>
    <n v="0"/>
    <n v="0"/>
    <n v="0"/>
    <m/>
    <n v="0"/>
    <n v="0"/>
    <n v="0"/>
    <n v="0"/>
    <n v="0"/>
    <x v="0"/>
    <m/>
    <s v="No root cause"/>
    <s v="No root cause"/>
    <s v="No root cause"/>
    <x v="3"/>
    <s v=""/>
    <s v="CTR_192"/>
    <m/>
    <s v=""/>
  </r>
  <r>
    <s v="BIAKOA-MTN-IHS"/>
    <s v="CTR_443"/>
    <s v="CENTRE"/>
    <s v="IHS"/>
    <s v="Solar-Grid-Gen-Lithium"/>
    <s v="CENTRE"/>
    <s v="Biakoa"/>
    <s v="ZTE"/>
    <n v="0"/>
    <n v="0"/>
    <n v="0"/>
    <n v="0"/>
    <n v="0"/>
    <n v="0"/>
    <n v="0"/>
    <n v="0"/>
    <n v="0"/>
    <n v="0"/>
    <n v="0"/>
    <n v="0"/>
    <n v="0"/>
    <n v="0"/>
    <n v="0"/>
    <n v="0"/>
    <n v="0"/>
    <n v="0"/>
    <n v="0"/>
    <n v="0"/>
    <m/>
    <n v="0"/>
    <n v="0"/>
    <n v="0"/>
    <m/>
    <n v="0"/>
    <n v="0"/>
    <n v="0"/>
    <n v="0"/>
    <n v="0"/>
    <x v="0"/>
    <m/>
    <s v="No root cause"/>
    <s v="No root cause"/>
    <s v="No root cause"/>
    <x v="3"/>
    <s v=""/>
    <s v="CTR_443"/>
    <m/>
    <s v=""/>
  </r>
  <r>
    <s v="Bihaing-IHS"/>
    <s v="LIT_517"/>
    <s v="LITTORAL"/>
    <s v="HIS"/>
    <s v="Grid-Gen"/>
    <s v="LITTORAL"/>
    <s v="Bihaing"/>
    <s v="ZTE"/>
    <n v="0"/>
    <n v="0"/>
    <n v="0"/>
    <n v="0"/>
    <n v="0"/>
    <n v="0"/>
    <n v="0"/>
    <n v="0"/>
    <n v="0"/>
    <n v="0"/>
    <n v="0"/>
    <n v="0"/>
    <n v="0"/>
    <n v="0"/>
    <n v="0"/>
    <n v="0"/>
    <n v="0"/>
    <n v="0"/>
    <n v="0"/>
    <n v="0"/>
    <m/>
    <n v="0"/>
    <n v="0"/>
    <n v="0"/>
    <m/>
    <n v="0"/>
    <n v="0"/>
    <n v="0"/>
    <n v="0"/>
    <n v="0"/>
    <x v="0"/>
    <m/>
    <s v="No root cause"/>
    <s v="No root cause"/>
    <s v="No root cause"/>
    <x v="3"/>
    <s v=""/>
    <s v="LIT_517"/>
    <m/>
    <s v=""/>
  </r>
  <r>
    <s v="Penja-PHP"/>
    <s v="LIT_594"/>
    <s v="LITTORAL"/>
    <s v="CAMUSAT"/>
    <s v="Good Grid + GE"/>
    <s v="LITTORAL"/>
    <s v="Penja"/>
    <s v="ZTE"/>
    <n v="0"/>
    <n v="0"/>
    <n v="0"/>
    <n v="0"/>
    <n v="0"/>
    <n v="0"/>
    <n v="0"/>
    <n v="0"/>
    <n v="0"/>
    <n v="0"/>
    <n v="0"/>
    <n v="0"/>
    <n v="0"/>
    <n v="0"/>
    <n v="0"/>
    <n v="0"/>
    <n v="0"/>
    <n v="0"/>
    <n v="0"/>
    <n v="0"/>
    <m/>
    <n v="0"/>
    <n v="0"/>
    <n v="0"/>
    <m/>
    <n v="0"/>
    <n v="0"/>
    <n v="0"/>
    <n v="0"/>
    <n v="0"/>
    <x v="0"/>
    <m/>
    <s v="No root cause"/>
    <s v="No root cause"/>
    <s v="No root cause"/>
    <x v="3"/>
    <s v=""/>
    <s v="LIT_594"/>
    <m/>
    <s v=""/>
  </r>
  <r>
    <s v="Bikok"/>
    <s v="CTR_260"/>
    <s v="CENTRE"/>
    <s v="IHS"/>
    <s v="Grid-Hybrid-Gen"/>
    <s v="CENTRE"/>
    <s v="Bikok"/>
    <s v="ZTE"/>
    <n v="0"/>
    <n v="0"/>
    <n v="0"/>
    <n v="0"/>
    <n v="0"/>
    <n v="0"/>
    <n v="0"/>
    <n v="0"/>
    <n v="0"/>
    <n v="0"/>
    <n v="0"/>
    <n v="0"/>
    <n v="0"/>
    <n v="0"/>
    <n v="0"/>
    <n v="0"/>
    <n v="0"/>
    <n v="0"/>
    <n v="0"/>
    <n v="0"/>
    <m/>
    <n v="0"/>
    <n v="0"/>
    <n v="0"/>
    <m/>
    <n v="0"/>
    <n v="0"/>
    <n v="0"/>
    <n v="0"/>
    <n v="0"/>
    <x v="0"/>
    <m/>
    <s v="No root cause"/>
    <s v="No root cause"/>
    <s v="No root cause"/>
    <x v="3"/>
    <s v=""/>
    <s v="CTR_260"/>
    <m/>
    <s v=""/>
  </r>
  <r>
    <s v="Mengue-Bibey-Camrail"/>
    <s v="CTR_455"/>
    <s v="CENTRE"/>
    <s v="CAMUSAT"/>
    <s v="Gen Only"/>
    <s v="CENTRE"/>
    <s v="Mengue-Bibey"/>
    <s v="NOKIA"/>
    <n v="0"/>
    <n v="0"/>
    <n v="0"/>
    <n v="0"/>
    <n v="0"/>
    <n v="0"/>
    <n v="0"/>
    <n v="0"/>
    <n v="0"/>
    <n v="0"/>
    <n v="0"/>
    <n v="0"/>
    <n v="0"/>
    <n v="0"/>
    <n v="0"/>
    <n v="0"/>
    <n v="0"/>
    <n v="0"/>
    <n v="0"/>
    <n v="0"/>
    <m/>
    <n v="0"/>
    <n v="0"/>
    <n v="0"/>
    <m/>
    <n v="0"/>
    <n v="0"/>
    <n v="0"/>
    <n v="0"/>
    <n v="0"/>
    <x v="0"/>
    <m/>
    <s v="AKTIVCO"/>
    <s v="POWER ISSUE"/>
    <s v="AKTIVCO Defaut GE &amp; Power Cabinet"/>
    <x v="0"/>
    <s v="(05-10-2026 cells zte): 09/05/2026 : Power issue || Mail sent to IHS..;..;(05-10-2026 ocm ran 12h) Power status check Ongoing"/>
    <s v="CTR_455"/>
    <m/>
    <s v=""/>
  </r>
  <r>
    <s v="Botko"/>
    <s v="LIT_319"/>
    <s v="LITTORAL"/>
    <s v="IHS"/>
    <s v="Grid-Gen"/>
    <s v="LITTORAL"/>
    <s v="Botko"/>
    <s v="ZTE"/>
    <n v="0"/>
    <n v="0"/>
    <n v="0"/>
    <n v="0"/>
    <n v="0"/>
    <n v="0"/>
    <n v="0"/>
    <n v="0"/>
    <n v="0"/>
    <n v="0"/>
    <n v="0"/>
    <n v="0"/>
    <n v="0"/>
    <n v="0"/>
    <n v="0"/>
    <n v="0"/>
    <n v="0"/>
    <n v="0"/>
    <n v="0"/>
    <n v="0"/>
    <m/>
    <n v="0"/>
    <n v="0"/>
    <n v="0"/>
    <m/>
    <n v="0"/>
    <n v="0"/>
    <n v="0"/>
    <n v="0"/>
    <n v="0"/>
    <x v="0"/>
    <m/>
    <s v="No root cause"/>
    <s v="No root cause"/>
    <s v="No root cause"/>
    <x v="3"/>
    <s v=""/>
    <s v="LIT_319"/>
    <m/>
    <s v=""/>
  </r>
  <r>
    <s v="Belabo"/>
    <s v="EST_002"/>
    <s v="CENTRE"/>
    <s v="CAMUSAT"/>
    <s v="Good Grid + GE"/>
    <s v="EST"/>
    <s v="Belabo"/>
    <s v="NOKIA"/>
    <n v="0"/>
    <n v="0"/>
    <n v="0"/>
    <n v="0"/>
    <n v="0"/>
    <n v="0"/>
    <n v="0"/>
    <n v="0"/>
    <n v="0"/>
    <n v="0"/>
    <n v="0"/>
    <n v="0"/>
    <n v="0"/>
    <n v="0"/>
    <n v="0"/>
    <n v="0"/>
    <n v="0"/>
    <n v="0"/>
    <n v="0"/>
    <n v="0"/>
    <m/>
    <n v="0"/>
    <n v="0"/>
    <n v="0"/>
    <m/>
    <n v="0"/>
    <n v="0"/>
    <n v="0"/>
    <n v="0"/>
    <n v="0"/>
    <x v="0"/>
    <m/>
    <s v="No root cause"/>
    <s v="No root cause"/>
    <s v="No root cause"/>
    <x v="3"/>
    <s v=""/>
    <s v="EST_002"/>
    <m/>
    <s v=""/>
  </r>
  <r>
    <s v="Gado-Badzere"/>
    <s v="EST_055"/>
    <s v="CENTRE"/>
    <s v="IHS"/>
    <s v="Solar-Gen-Lithium"/>
    <s v="EST"/>
    <s v="Gado-Badzere"/>
    <s v="ZTE"/>
    <n v="0"/>
    <n v="0"/>
    <n v="0"/>
    <n v="0"/>
    <n v="0"/>
    <n v="0"/>
    <n v="0"/>
    <n v="0"/>
    <n v="0"/>
    <n v="0"/>
    <n v="0"/>
    <n v="0"/>
    <n v="0"/>
    <n v="0"/>
    <n v="0"/>
    <n v="0"/>
    <n v="0"/>
    <n v="0"/>
    <n v="0"/>
    <n v="0"/>
    <m/>
    <n v="0"/>
    <n v="0"/>
    <n v="0"/>
    <m/>
    <n v="0"/>
    <n v="0"/>
    <n v="0"/>
    <n v="0"/>
    <n v="0"/>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Angongo"/>
    <s v="CTR_358"/>
    <s v="CENTRE"/>
    <s v="IHS"/>
    <s v="Grid-Gen"/>
    <s v="CENTRE"/>
    <s v="Angongo"/>
    <s v="ZTE"/>
    <n v="0"/>
    <n v="0"/>
    <n v="0"/>
    <n v="0"/>
    <n v="0"/>
    <n v="0"/>
    <n v="0"/>
    <n v="0"/>
    <n v="0"/>
    <n v="0"/>
    <n v="0"/>
    <n v="0"/>
    <n v="0"/>
    <n v="0"/>
    <n v="0"/>
    <n v="0"/>
    <n v="0"/>
    <n v="0"/>
    <n v="0"/>
    <n v="0"/>
    <m/>
    <n v="0"/>
    <n v="0"/>
    <n v="0"/>
    <m/>
    <n v="0"/>
    <n v="0"/>
    <n v="0"/>
    <n v="0"/>
    <n v="0"/>
    <x v="0"/>
    <m/>
    <s v="No root cause"/>
    <s v="No root cause"/>
    <s v="No root cause"/>
    <x v="3"/>
    <s v=""/>
    <s v="CTR_358"/>
    <m/>
    <s v=""/>
  </r>
  <r>
    <s v="Ombessa"/>
    <s v="CTR_095"/>
    <s v="CENTRE"/>
    <s v="IHS"/>
    <s v="Grid-Gen"/>
    <s v="CENTRE"/>
    <s v="Ombessa"/>
    <s v="ZTE"/>
    <n v="0"/>
    <n v="0"/>
    <n v="0"/>
    <n v="0"/>
    <n v="0"/>
    <n v="0"/>
    <n v="0"/>
    <n v="0"/>
    <n v="0"/>
    <n v="0"/>
    <n v="0"/>
    <n v="0"/>
    <n v="0"/>
    <n v="0"/>
    <n v="0"/>
    <n v="0"/>
    <n v="0"/>
    <n v="0"/>
    <n v="0"/>
    <n v="0"/>
    <m/>
    <n v="0"/>
    <n v="0"/>
    <n v="0"/>
    <m/>
    <n v="0"/>
    <n v="0"/>
    <n v="0"/>
    <n v="0"/>
    <n v="0"/>
    <x v="0"/>
    <m/>
    <s v="No root cause"/>
    <s v="No root cause"/>
    <s v="No root cause"/>
    <x v="3"/>
    <s v=""/>
    <s v="CTR_095"/>
    <m/>
    <s v=""/>
  </r>
  <r>
    <s v="Nkongtock-IHS"/>
    <s v="CTR_733"/>
    <s v="CENTRE"/>
    <s v="IHS"/>
    <s v="Solar-Gen"/>
    <s v="CENTRE"/>
    <s v="Nkongtock"/>
    <s v="ZTE"/>
    <n v="0"/>
    <n v="0"/>
    <n v="0"/>
    <n v="0"/>
    <n v="0"/>
    <n v="0"/>
    <n v="0"/>
    <n v="0"/>
    <n v="0"/>
    <n v="0"/>
    <n v="0"/>
    <n v="0"/>
    <n v="0"/>
    <n v="0"/>
    <n v="0"/>
    <n v="0"/>
    <n v="0"/>
    <n v="0"/>
    <n v="0"/>
    <n v="0"/>
    <m/>
    <n v="0"/>
    <n v="0"/>
    <n v="0"/>
    <m/>
    <n v="0"/>
    <n v="0"/>
    <n v="0"/>
    <n v="0"/>
    <n v="0"/>
    <x v="0"/>
    <m/>
    <s v="No root cause"/>
    <s v="No root cause"/>
    <s v="No root cause"/>
    <x v="3"/>
    <s v=""/>
    <s v="CTR_733"/>
    <m/>
    <s v=""/>
  </r>
  <r>
    <s v="Ekali-MTN"/>
    <s v="CTR_309"/>
    <s v="CENTRE"/>
    <s v="IHS"/>
    <s v="Grid-Gen"/>
    <s v="CENTRE"/>
    <s v="Ekali"/>
    <s v="ZTE"/>
    <n v="0"/>
    <n v="0"/>
    <n v="0"/>
    <n v="0"/>
    <n v="0"/>
    <n v="0"/>
    <n v="0"/>
    <n v="0"/>
    <n v="0"/>
    <n v="0"/>
    <n v="0"/>
    <n v="0"/>
    <n v="0"/>
    <n v="0"/>
    <n v="0"/>
    <n v="0"/>
    <n v="0"/>
    <n v="0"/>
    <n v="0"/>
    <n v="0"/>
    <m/>
    <n v="0"/>
    <n v="0"/>
    <n v="0"/>
    <m/>
    <n v="0"/>
    <n v="0"/>
    <n v="0"/>
    <n v="0"/>
    <n v="0"/>
    <x v="0"/>
    <m/>
    <s v="No root cause"/>
    <s v="No root cause"/>
    <s v="No root cause"/>
    <x v="3"/>
    <s v=""/>
    <s v="CTR_309"/>
    <m/>
    <s v=""/>
  </r>
  <r>
    <s v="Niete-FH"/>
    <s v="SUD_005"/>
    <s v="LITTORAL"/>
    <s v="IHS"/>
    <s v="Grid-Gen-Lithium"/>
    <s v="SUD"/>
    <s v="Niete"/>
    <s v="ZTE"/>
    <n v="0"/>
    <n v="0"/>
    <n v="0"/>
    <n v="0"/>
    <n v="0"/>
    <n v="0"/>
    <n v="0"/>
    <n v="0"/>
    <n v="0"/>
    <n v="0"/>
    <n v="0"/>
    <n v="0"/>
    <n v="0"/>
    <n v="0"/>
    <n v="0"/>
    <n v="0"/>
    <n v="0"/>
    <n v="0"/>
    <n v="0"/>
    <n v="0"/>
    <m/>
    <n v="0"/>
    <n v="0"/>
    <n v="0"/>
    <m/>
    <n v="0"/>
    <n v="0"/>
    <n v="0"/>
    <n v="0"/>
    <n v="0"/>
    <x v="0"/>
    <m/>
    <s v="No root cause"/>
    <s v="No root cause"/>
    <s v="No root cause"/>
    <x v="3"/>
    <s v=""/>
    <s v="SUD_005"/>
    <m/>
    <s v=""/>
  </r>
  <r>
    <s v="Nkolafamba"/>
    <s v="CTR_780"/>
    <s v="CENTRE"/>
    <s v="CAMUSAT"/>
    <s v="HGB"/>
    <s v="CENTRE"/>
    <s v="Nkolafamba"/>
    <s v="ZTE"/>
    <n v="0"/>
    <n v="0"/>
    <n v="0"/>
    <n v="0"/>
    <n v="0"/>
    <n v="0"/>
    <n v="0"/>
    <n v="0"/>
    <n v="0"/>
    <n v="0"/>
    <n v="0"/>
    <n v="0"/>
    <n v="0"/>
    <n v="0"/>
    <n v="0"/>
    <n v="0"/>
    <n v="0"/>
    <n v="0"/>
    <n v="0"/>
    <n v="0"/>
    <m/>
    <n v="0"/>
    <n v="0"/>
    <n v="0"/>
    <m/>
    <n v="0"/>
    <n v="0"/>
    <n v="0"/>
    <n v="0"/>
    <n v="0"/>
    <x v="0"/>
    <m/>
    <s v="No root cause"/>
    <s v="No root cause"/>
    <s v="No root cause"/>
    <x v="3"/>
    <s v=""/>
    <s v="CTR_780"/>
    <m/>
    <s v=""/>
  </r>
  <r>
    <s v="Lolodorf"/>
    <s v="SUD_024"/>
    <s v="CENTRE"/>
    <s v="IHS"/>
    <s v="Solar-Gen"/>
    <s v="SUD"/>
    <s v="Lolodorf"/>
    <s v="ZTE"/>
    <n v="0"/>
    <n v="0"/>
    <n v="0"/>
    <n v="0"/>
    <n v="0"/>
    <n v="0"/>
    <n v="0"/>
    <n v="0"/>
    <n v="0"/>
    <n v="0"/>
    <n v="0"/>
    <n v="0"/>
    <n v="0"/>
    <n v="0"/>
    <n v="0"/>
    <n v="0"/>
    <n v="0"/>
    <n v="0"/>
    <n v="0"/>
    <n v="0"/>
    <m/>
    <n v="0"/>
    <n v="0"/>
    <n v="0"/>
    <m/>
    <n v="0"/>
    <n v="0"/>
    <n v="0"/>
    <n v="0"/>
    <n v="0"/>
    <x v="0"/>
    <m/>
    <s v="ACCESS-ISSUE"/>
    <s v="ACCESS-ISSUE"/>
    <s v="ACCESS-ISSUE"/>
    <x v="6"/>
    <s v="(05-10-2026 ocm ran 18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05-10-2026 ocm ran 12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s v="SUD_024"/>
    <m/>
    <s v=""/>
  </r>
  <r>
    <s v="Poutkak"/>
    <s v="LIT_513"/>
    <s v="LITTORAL"/>
    <s v="IHS"/>
    <s v="Hybrid-Gen"/>
    <s v="LITTORAL"/>
    <s v="Poutkak"/>
    <s v="ZTE"/>
    <n v="0"/>
    <n v="0"/>
    <n v="0"/>
    <n v="0"/>
    <n v="0"/>
    <n v="0"/>
    <n v="0"/>
    <n v="0"/>
    <n v="0"/>
    <n v="0"/>
    <n v="0"/>
    <n v="0"/>
    <n v="0"/>
    <n v="0"/>
    <n v="0"/>
    <n v="0"/>
    <n v="0"/>
    <n v="0"/>
    <n v="0"/>
    <n v="0"/>
    <m/>
    <n v="0"/>
    <n v="0"/>
    <n v="0"/>
    <m/>
    <n v="0"/>
    <n v="0"/>
    <n v="0"/>
    <n v="0"/>
    <n v="0"/>
    <x v="0"/>
    <m/>
    <s v="No root cause"/>
    <s v="No root cause"/>
    <s v="No root cause"/>
    <x v="3"/>
    <s v=""/>
    <s v="LIT_513"/>
    <m/>
    <s v=""/>
  </r>
  <r>
    <s v="Akoeman"/>
    <s v="CTR_517"/>
    <s v="CENTRE"/>
    <s v="IHS"/>
    <s v="Grid-Hybrid-Gen"/>
    <s v="CENTRE"/>
    <s v="Akoeman"/>
    <s v="NOKIA"/>
    <n v="0"/>
    <n v="0"/>
    <n v="0"/>
    <n v="0"/>
    <n v="0"/>
    <n v="0"/>
    <n v="0"/>
    <n v="0"/>
    <n v="0"/>
    <n v="0"/>
    <n v="0"/>
    <n v="0"/>
    <n v="0"/>
    <n v="0"/>
    <n v="0"/>
    <n v="0"/>
    <n v="0"/>
    <n v="0"/>
    <n v="0"/>
    <n v="0"/>
    <m/>
    <n v="0"/>
    <n v="0"/>
    <n v="0"/>
    <m/>
    <n v="0"/>
    <n v="0"/>
    <n v="0"/>
    <n v="0"/>
    <n v="0"/>
    <x v="0"/>
    <m/>
    <s v="No root cause"/>
    <s v="No root cause"/>
    <s v="No root cause"/>
    <x v="3"/>
    <s v=""/>
    <s v="CTR_517"/>
    <m/>
    <s v=""/>
  </r>
  <r>
    <s v="Ngomo"/>
    <s v="CTR_083"/>
    <s v="CENTRE"/>
    <s v="IHS"/>
    <s v="Grid-Gen"/>
    <s v="CENTRE"/>
    <s v="Ngomo"/>
    <s v="ZTE"/>
    <n v="0"/>
    <n v="0"/>
    <n v="0"/>
    <n v="0"/>
    <n v="0"/>
    <n v="0"/>
    <n v="0"/>
    <n v="0"/>
    <n v="0"/>
    <n v="0"/>
    <n v="0"/>
    <n v="0"/>
    <n v="0"/>
    <n v="0"/>
    <n v="0"/>
    <n v="0"/>
    <n v="0"/>
    <n v="0"/>
    <n v="0"/>
    <n v="0"/>
    <m/>
    <n v="0"/>
    <n v="0"/>
    <n v="0"/>
    <m/>
    <n v="0"/>
    <n v="0"/>
    <n v="0"/>
    <n v="0"/>
    <n v="0"/>
    <x v="0"/>
    <m/>
    <s v="No root cause"/>
    <s v="No root cause"/>
    <s v="No root cause"/>
    <x v="3"/>
    <s v=""/>
    <s v="CTR_083"/>
    <m/>
    <s v=""/>
  </r>
  <r>
    <s v="MBPIKILIKI"/>
    <s v="SUD_110"/>
    <s v="CENTRE"/>
    <s v="IHS"/>
    <s v="Gen Only"/>
    <s v="SUD"/>
    <s v="Mbikiliki"/>
    <s v="ZTE"/>
    <n v="0"/>
    <n v="0"/>
    <n v="0"/>
    <n v="0"/>
    <n v="0"/>
    <n v="0"/>
    <n v="0"/>
    <n v="0"/>
    <n v="0"/>
    <n v="0"/>
    <n v="0"/>
    <n v="0"/>
    <n v="0"/>
    <n v="0"/>
    <n v="0"/>
    <n v="0"/>
    <n v="0"/>
    <n v="0"/>
    <n v="0"/>
    <n v="0"/>
    <m/>
    <n v="0"/>
    <n v="0"/>
    <n v="0"/>
    <m/>
    <n v="0"/>
    <n v="0"/>
    <n v="0"/>
    <n v="0"/>
    <n v="0"/>
    <x v="0"/>
    <m/>
    <s v="ACCESS-ISSUE"/>
    <s v="ACCESS-ISSUE"/>
    <s v="ACCESS-ISSUE"/>
    <x v="6"/>
    <s v="(05-10-2026 ocm ran 18h) Impacted by SUD_110_Z_MBPIKILIKI-IHS (TX issue)..;..;(05-10-2026 ocm ran 12h) Impacted by SUD_110_Z_MBPIKILIKI-IHS (TX issue) || impacted by SUD_024_Z_Lolodorf(SUD-024) , SUD_024_Z_Lolodorf(SUD-024): 10/05/2026 ODU recu MPT-MC(3DB20826AA) demande d'accès en cours "/>
    <s v="SUD_024"/>
    <s v="SUD_024_Z_Lolodorf(SUD-024)"/>
    <s v=""/>
  </r>
  <r>
    <s v="Minkama-IHS"/>
    <s v="CTR_909"/>
    <s v="CENTRE"/>
    <m/>
    <m/>
    <s v="CENTRE"/>
    <s v="Obala"/>
    <s v="ZTE"/>
    <n v="0"/>
    <n v="0"/>
    <n v="0"/>
    <n v="0"/>
    <n v="0"/>
    <n v="0"/>
    <n v="0"/>
    <n v="0"/>
    <n v="0"/>
    <n v="0"/>
    <n v="0"/>
    <n v="0"/>
    <n v="0"/>
    <n v="0"/>
    <n v="0"/>
    <n v="0"/>
    <n v="0"/>
    <n v="0"/>
    <n v="0"/>
    <n v="0"/>
    <m/>
    <n v="0"/>
    <n v="0"/>
    <n v="0"/>
    <m/>
    <n v="0"/>
    <n v="0"/>
    <n v="0"/>
    <n v="0"/>
    <n v="0"/>
    <x v="0"/>
    <m/>
    <s v="No root cause"/>
    <s v="No root cause"/>
    <s v="No root cause"/>
    <x v="3"/>
    <s v=""/>
    <s v="CTR_909"/>
    <m/>
    <s v=""/>
  </r>
  <r>
    <s v="Nomale"/>
    <s v="CTR_297"/>
    <s v="CENTRE"/>
    <s v="IHS"/>
    <s v="Grid-Gen"/>
    <s v="CENTRE"/>
    <s v="Nomale"/>
    <s v="ZTE"/>
    <n v="0"/>
    <n v="0"/>
    <n v="0"/>
    <n v="0"/>
    <n v="0"/>
    <n v="0"/>
    <n v="0"/>
    <n v="0"/>
    <n v="0"/>
    <n v="0"/>
    <n v="0"/>
    <n v="0"/>
    <n v="0"/>
    <n v="0"/>
    <n v="0"/>
    <n v="0"/>
    <n v="0"/>
    <n v="0"/>
    <n v="0"/>
    <n v="0"/>
    <m/>
    <n v="0"/>
    <n v="0"/>
    <n v="0"/>
    <m/>
    <n v="0"/>
    <n v="0"/>
    <n v="0"/>
    <n v="0"/>
    <n v="0"/>
    <x v="0"/>
    <m/>
    <s v="No root cause"/>
    <s v="No root cause"/>
    <s v="No root cause"/>
    <x v="3"/>
    <s v=""/>
    <s v="CTR_297"/>
    <m/>
    <s v=""/>
  </r>
  <r>
    <s v="Tangui"/>
    <s v="LIT_233"/>
    <s v="LITTORAL"/>
    <s v="IHS"/>
    <s v="Grid-Gen"/>
    <s v="LITTORAL"/>
    <s v="Mbanga"/>
    <s v="ZTE"/>
    <n v="0"/>
    <n v="0"/>
    <n v="0"/>
    <n v="0"/>
    <n v="0"/>
    <n v="0"/>
    <n v="0"/>
    <n v="0"/>
    <n v="0"/>
    <n v="0"/>
    <n v="0"/>
    <n v="0"/>
    <n v="0"/>
    <n v="0"/>
    <n v="0"/>
    <n v="0"/>
    <n v="0"/>
    <n v="0"/>
    <n v="0"/>
    <n v="0"/>
    <m/>
    <n v="0"/>
    <n v="0"/>
    <n v="0"/>
    <m/>
    <n v="0"/>
    <n v="0"/>
    <n v="0"/>
    <n v="0"/>
    <n v="0"/>
    <x v="0"/>
    <m/>
    <s v="No root cause"/>
    <s v="No root cause"/>
    <s v="No root cause"/>
    <x v="3"/>
    <s v=""/>
    <s v="LIT_233"/>
    <m/>
    <s v=""/>
  </r>
  <r>
    <s v="Borongoue-IHS"/>
    <s v="EST_130"/>
    <s v="CENTRE"/>
    <s v="IHS"/>
    <s v="Solar-Gen"/>
    <s v="EST"/>
    <s v="Borongoue"/>
    <s v="NOKIA"/>
    <n v="0"/>
    <n v="0"/>
    <n v="0"/>
    <n v="0"/>
    <n v="0"/>
    <n v="0"/>
    <n v="0"/>
    <n v="0"/>
    <n v="0"/>
    <n v="0"/>
    <n v="0"/>
    <n v="0"/>
    <n v="0"/>
    <n v="0"/>
    <n v="0"/>
    <n v="0"/>
    <n v="0"/>
    <n v="0"/>
    <n v="0"/>
    <n v="0"/>
    <m/>
    <n v="0"/>
    <n v="0"/>
    <n v="0"/>
    <m/>
    <n v="0"/>
    <n v="0"/>
    <n v="0"/>
    <n v="0"/>
    <n v="0"/>
    <x v="0"/>
    <m/>
    <s v="No root cause"/>
    <s v="No root cause"/>
    <s v="No root cause"/>
    <x v="3"/>
    <s v=""/>
    <s v="EST_130"/>
    <m/>
    <s v=""/>
  </r>
  <r>
    <s v="Lounghe-Camrail"/>
    <s v="LIT_389"/>
    <s v="LITTORAL"/>
    <s v="CAMUSAT"/>
    <s v="Pure Solar"/>
    <s v="LITTORAL"/>
    <s v="Dibamba"/>
    <s v="ZTE"/>
    <n v="0"/>
    <n v="0"/>
    <n v="0"/>
    <n v="0"/>
    <n v="0"/>
    <n v="0"/>
    <n v="0"/>
    <n v="0"/>
    <n v="0"/>
    <n v="0"/>
    <n v="0"/>
    <n v="0"/>
    <n v="0"/>
    <n v="0"/>
    <n v="0"/>
    <n v="0"/>
    <n v="0"/>
    <n v="0"/>
    <n v="0"/>
    <n v="0"/>
    <m/>
    <n v="0"/>
    <n v="0"/>
    <n v="0"/>
    <m/>
    <n v="0"/>
    <n v="0"/>
    <n v="0"/>
    <n v="0"/>
    <n v="0"/>
    <x v="0"/>
    <m/>
    <s v="SPARE-ISSUE"/>
    <s v="SPARE-ISSUE"/>
    <s v="SPARE-ISSUE"/>
    <x v="4"/>
    <s v="(05-10-2026 ocm ran 18h) 10/05/2026 ODU MPT-MC 3DB20859ABAA03  faulty and not available in our stock, request to OCM done..;..;(05-10-2026 ocm ran 12h) Power status check Ongoing"/>
    <s v="LIT_389"/>
    <m/>
    <s v=""/>
  </r>
  <r>
    <s v="Bangoua"/>
    <s v="OST_183"/>
    <s v="OUEST"/>
    <s v="IHS"/>
    <s v="Grid-Gen"/>
    <s v="OUEST"/>
    <s v="Bangoua"/>
    <s v="Huawei"/>
    <n v="0"/>
    <n v="0"/>
    <n v="0"/>
    <n v="0"/>
    <n v="0"/>
    <n v="0"/>
    <n v="0"/>
    <n v="0"/>
    <n v="0"/>
    <n v="0"/>
    <n v="0"/>
    <n v="0"/>
    <n v="0"/>
    <n v="0"/>
    <n v="0"/>
    <n v="0"/>
    <n v="0"/>
    <n v="0"/>
    <n v="0"/>
    <n v="0"/>
    <m/>
    <n v="0"/>
    <n v="0"/>
    <n v="0"/>
    <m/>
    <n v="0"/>
    <n v="0"/>
    <n v="0"/>
    <n v="0"/>
    <n v="0"/>
    <x v="0"/>
    <m/>
    <s v="No root cause"/>
    <s v="No root cause"/>
    <s v="No root cause"/>
    <x v="3"/>
    <s v=""/>
    <s v="OST_183"/>
    <m/>
    <s v=""/>
  </r>
  <r>
    <s v="Batchingou"/>
    <s v="OST_033"/>
    <s v="OUEST"/>
    <s v="IHS"/>
    <s v="Grid-Gen"/>
    <s v="OUEST"/>
    <s v="Batchingou"/>
    <s v="Huawei"/>
    <n v="0"/>
    <n v="0"/>
    <n v="0"/>
    <n v="0"/>
    <n v="0"/>
    <n v="0"/>
    <n v="0"/>
    <n v="0"/>
    <n v="0"/>
    <n v="0"/>
    <n v="0"/>
    <n v="0"/>
    <n v="0"/>
    <n v="0"/>
    <n v="0"/>
    <n v="0"/>
    <n v="0"/>
    <n v="0"/>
    <n v="0"/>
    <n v="0"/>
    <m/>
    <n v="0"/>
    <n v="0"/>
    <n v="0"/>
    <m/>
    <n v="0"/>
    <n v="0"/>
    <n v="0"/>
    <n v="0"/>
    <n v="0"/>
    <x v="0"/>
    <m/>
    <s v="No root cause"/>
    <s v="No root cause"/>
    <s v="No root cause"/>
    <x v="3"/>
    <s v=""/>
    <s v="OST_033"/>
    <m/>
    <s v=""/>
  </r>
  <r>
    <s v="Niete-DG"/>
    <s v="SUD_011"/>
    <s v="LITTORAL"/>
    <s v="IHS"/>
    <s v="Grid-Gen"/>
    <s v="SUD"/>
    <s v="Niete"/>
    <s v="ZTE"/>
    <n v="0"/>
    <n v="0"/>
    <n v="0"/>
    <n v="0"/>
    <n v="0"/>
    <n v="0"/>
    <n v="0"/>
    <n v="0"/>
    <n v="0"/>
    <n v="0"/>
    <n v="0"/>
    <n v="0"/>
    <n v="0"/>
    <n v="0"/>
    <n v="0"/>
    <n v="0"/>
    <n v="0"/>
    <n v="0"/>
    <n v="0"/>
    <n v="0"/>
    <m/>
    <n v="0"/>
    <n v="0"/>
    <n v="0"/>
    <m/>
    <n v="0"/>
    <n v="0"/>
    <n v="0"/>
    <n v="0"/>
    <n v="0"/>
    <x v="0"/>
    <m/>
    <s v="No root cause"/>
    <s v="No root cause"/>
    <s v="No root cause"/>
    <x v="3"/>
    <s v=""/>
    <s v="SUD_011"/>
    <m/>
    <s v=""/>
  </r>
  <r>
    <s v="Adjap-IHS"/>
    <s v="SUD_070"/>
    <s v="CENTRE"/>
    <s v="IHS"/>
    <s v="Grid-Gen"/>
    <s v="SUD"/>
    <s v="Adjap"/>
    <s v="NOKIA"/>
    <n v="0"/>
    <n v="0"/>
    <n v="0"/>
    <n v="0"/>
    <n v="0"/>
    <n v="0"/>
    <n v="0"/>
    <n v="0"/>
    <n v="0"/>
    <n v="0"/>
    <n v="0"/>
    <n v="0"/>
    <n v="0"/>
    <n v="0"/>
    <n v="0"/>
    <n v="0"/>
    <n v="0"/>
    <n v="0"/>
    <n v="0"/>
    <n v="0"/>
    <m/>
    <n v="0"/>
    <n v="0"/>
    <n v="0"/>
    <m/>
    <n v="0"/>
    <n v="0"/>
    <n v="0"/>
    <n v="0"/>
    <n v="0"/>
    <x v="0"/>
    <m/>
    <s v="No root cause"/>
    <s v="No root cause"/>
    <s v="No root cause"/>
    <x v="3"/>
    <s v=""/>
    <s v="SUD_070"/>
    <m/>
    <s v=""/>
  </r>
  <r>
    <s v="Minka-MTN-IHS"/>
    <s v="CTR_186"/>
    <s v="CENTRE"/>
    <s v="IHS"/>
    <s v="Hybrid-Gen"/>
    <s v="CENTRE"/>
    <s v="Minka"/>
    <s v="ZTE"/>
    <n v="0"/>
    <n v="0"/>
    <n v="0"/>
    <n v="0"/>
    <n v="0"/>
    <n v="0"/>
    <n v="0"/>
    <n v="0"/>
    <n v="0"/>
    <n v="0"/>
    <n v="0"/>
    <n v="0"/>
    <n v="0"/>
    <n v="0"/>
    <n v="0"/>
    <n v="0"/>
    <n v="0"/>
    <n v="0"/>
    <n v="0"/>
    <n v="0"/>
    <m/>
    <n v="0"/>
    <n v="0"/>
    <n v="0"/>
    <m/>
    <n v="0"/>
    <n v="0"/>
    <n v="0"/>
    <n v="0"/>
    <n v="0"/>
    <x v="0"/>
    <m/>
    <s v="No root cause"/>
    <s v="No root cause"/>
    <s v="No root cause"/>
    <x v="3"/>
    <s v=""/>
    <s v="CTR_186"/>
    <m/>
    <s v=""/>
  </r>
  <r>
    <s v="Tonga"/>
    <s v="OST_053"/>
    <s v="OUEST"/>
    <s v="IHS"/>
    <s v="Grid-Gen"/>
    <s v="OUEST"/>
    <s v="Tonga"/>
    <s v="Huawei"/>
    <n v="0"/>
    <n v="0"/>
    <n v="0"/>
    <n v="0"/>
    <n v="0"/>
    <n v="0"/>
    <n v="0"/>
    <n v="0"/>
    <n v="0"/>
    <n v="0"/>
    <n v="0"/>
    <n v="0"/>
    <n v="0"/>
    <n v="0"/>
    <n v="0"/>
    <n v="0"/>
    <n v="0"/>
    <n v="0"/>
    <n v="0"/>
    <n v="0"/>
    <m/>
    <n v="0"/>
    <n v="0"/>
    <n v="0"/>
    <m/>
    <n v="0"/>
    <n v="0"/>
    <n v="0"/>
    <n v="0"/>
    <n v="0"/>
    <x v="0"/>
    <m/>
    <s v="No root cause"/>
    <s v="No root cause"/>
    <s v="No root cause"/>
    <x v="3"/>
    <s v=""/>
    <s v="OST_053"/>
    <m/>
    <s v=""/>
  </r>
  <r>
    <s v="Minisite-Bonapriso-Castel-Hall"/>
    <s v="LIT_628"/>
    <s v="Douala"/>
    <m/>
    <m/>
    <s v="LITTORAL"/>
    <s v="Douala"/>
    <s v="NOKIA"/>
    <n v="0"/>
    <n v="0"/>
    <n v="0"/>
    <n v="0"/>
    <n v="0"/>
    <n v="0"/>
    <n v="0"/>
    <n v="0"/>
    <n v="0"/>
    <n v="0"/>
    <n v="0"/>
    <n v="0"/>
    <n v="0"/>
    <n v="0"/>
    <n v="0"/>
    <n v="0"/>
    <n v="0"/>
    <n v="0"/>
    <n v="0"/>
    <n v="0"/>
    <m/>
    <n v="0"/>
    <n v="0"/>
    <n v="0"/>
    <m/>
    <n v="0"/>
    <n v="0"/>
    <n v="0"/>
    <n v="0"/>
    <n v="0"/>
    <x v="0"/>
    <m/>
    <s v="No root cause"/>
    <s v="No root cause"/>
    <s v="No root cause"/>
    <x v="3"/>
    <s v=""/>
    <s v="LIT_628"/>
    <m/>
    <s v=""/>
  </r>
  <r>
    <s v="Babette"/>
    <s v="OST_257"/>
    <s v="OUEST"/>
    <s v="CAMUSAT"/>
    <s v="Hybrid Solar - S3"/>
    <s v="OUEST"/>
    <s v="Babette"/>
    <s v="Huawei"/>
    <n v="0"/>
    <n v="0"/>
    <n v="0"/>
    <n v="0"/>
    <n v="0"/>
    <n v="0"/>
    <n v="0"/>
    <n v="0"/>
    <n v="0"/>
    <n v="0"/>
    <n v="0"/>
    <n v="0"/>
    <n v="0"/>
    <n v="0"/>
    <n v="0"/>
    <n v="0"/>
    <n v="0"/>
    <n v="0"/>
    <n v="0"/>
    <n v="0"/>
    <m/>
    <n v="0"/>
    <n v="0"/>
    <n v="0"/>
    <m/>
    <n v="0"/>
    <n v="0"/>
    <n v="0"/>
    <n v="0"/>
    <n v="0"/>
    <x v="0"/>
    <m/>
    <s v="No root cause"/>
    <s v="No root cause"/>
    <s v="No root cause"/>
    <x v="3"/>
    <s v=""/>
    <s v="OST_257"/>
    <m/>
    <s v=""/>
  </r>
  <r>
    <s v="Nkoteng-II"/>
    <s v="CTR_220"/>
    <s v="CENTRE"/>
    <s v="IHS"/>
    <s v="Grid-Gen"/>
    <s v="CENTRE"/>
    <s v="Nkoteng"/>
    <s v="ZTE"/>
    <n v="0"/>
    <n v="0"/>
    <n v="0"/>
    <n v="0"/>
    <n v="0"/>
    <n v="0"/>
    <n v="0"/>
    <n v="0"/>
    <n v="0"/>
    <n v="0"/>
    <n v="0"/>
    <n v="0"/>
    <n v="0"/>
    <n v="0"/>
    <n v="0"/>
    <n v="0"/>
    <n v="0"/>
    <n v="0"/>
    <n v="0"/>
    <n v="0"/>
    <m/>
    <n v="0"/>
    <n v="0"/>
    <n v="0"/>
    <m/>
    <n v="0"/>
    <n v="0"/>
    <n v="0"/>
    <n v="0"/>
    <n v="0"/>
    <x v="0"/>
    <m/>
    <s v="No root cause"/>
    <s v="No root cause"/>
    <s v="No root cause"/>
    <x v="3"/>
    <s v=""/>
    <s v="CTR_220"/>
    <m/>
    <s v=""/>
  </r>
  <r>
    <s v="Talla-Monatele-IHS"/>
    <s v="CTR_135"/>
    <s v="CENTRE"/>
    <s v="IHS"/>
    <s v="Grid-Gen"/>
    <s v="CENTRE"/>
    <s v="Monatele"/>
    <s v="ZTE"/>
    <n v="0"/>
    <n v="0"/>
    <n v="0"/>
    <n v="0"/>
    <n v="0"/>
    <n v="0"/>
    <n v="0"/>
    <n v="0"/>
    <n v="0"/>
    <n v="0"/>
    <n v="0"/>
    <n v="0"/>
    <n v="0"/>
    <n v="0"/>
    <n v="0"/>
    <n v="0"/>
    <n v="0"/>
    <n v="0"/>
    <n v="0"/>
    <n v="0"/>
    <m/>
    <n v="0"/>
    <n v="0"/>
    <n v="0"/>
    <m/>
    <n v="0"/>
    <n v="0"/>
    <n v="0"/>
    <n v="0"/>
    <n v="0"/>
    <x v="0"/>
    <m/>
    <s v="No root cause"/>
    <s v="No root cause"/>
    <s v="No root cause"/>
    <x v="3"/>
    <s v=""/>
    <s v="CTR_135"/>
    <m/>
    <s v=""/>
  </r>
  <r>
    <s v="Enganme-IHS"/>
    <s v="CTR_143"/>
    <s v="CENTRE"/>
    <s v="IHS"/>
    <s v="Solar-Gen"/>
    <s v="CENTRE"/>
    <s v="Enganme"/>
    <s v="ZTE"/>
    <n v="0"/>
    <n v="0"/>
    <n v="0"/>
    <n v="0"/>
    <n v="0"/>
    <n v="0"/>
    <n v="0"/>
    <n v="0"/>
    <n v="0"/>
    <n v="0"/>
    <n v="0"/>
    <n v="0"/>
    <n v="0"/>
    <n v="0"/>
    <n v="0"/>
    <n v="0"/>
    <n v="0"/>
    <n v="0"/>
    <n v="0"/>
    <n v="0"/>
    <m/>
    <n v="0"/>
    <n v="0"/>
    <n v="0"/>
    <m/>
    <n v="0"/>
    <n v="0"/>
    <n v="0"/>
    <n v="0"/>
    <n v="0"/>
    <x v="0"/>
    <m/>
    <s v="No root cause"/>
    <s v="No root cause"/>
    <s v="No root cause"/>
    <x v="3"/>
    <s v=""/>
    <s v="CTR_143"/>
    <m/>
    <s v=""/>
  </r>
  <r>
    <s v="Mfessang"/>
    <s v="OST_189"/>
    <s v="OUEST"/>
    <s v="IHS"/>
    <s v="Hybrid-Gen"/>
    <s v="OUEST"/>
    <s v="Mfessang"/>
    <s v="Huawei"/>
    <n v="0"/>
    <n v="0"/>
    <n v="0"/>
    <n v="0"/>
    <n v="0"/>
    <n v="0"/>
    <n v="0"/>
    <n v="0"/>
    <n v="0"/>
    <n v="0"/>
    <n v="0"/>
    <n v="0"/>
    <n v="0"/>
    <n v="0"/>
    <n v="0"/>
    <n v="0"/>
    <n v="0"/>
    <n v="0"/>
    <n v="0"/>
    <n v="0"/>
    <m/>
    <n v="0"/>
    <n v="0"/>
    <n v="0"/>
    <m/>
    <n v="0"/>
    <n v="0"/>
    <n v="0"/>
    <n v="0"/>
    <n v="0"/>
    <x v="0"/>
    <m/>
    <s v="No root cause"/>
    <s v="No root cause"/>
    <s v="No root cause"/>
    <x v="3"/>
    <s v=""/>
    <s v="OST_189"/>
    <m/>
    <s v=""/>
  </r>
  <r>
    <s v="Demdeng"/>
    <s v="OST_088"/>
    <s v="OUEST"/>
    <s v="IHS"/>
    <s v="Grid-Gen"/>
    <s v="OUEST"/>
    <s v="Demdeng"/>
    <s v="Huawei"/>
    <n v="0"/>
    <n v="0"/>
    <n v="0"/>
    <n v="0"/>
    <n v="0"/>
    <n v="0"/>
    <n v="0"/>
    <n v="0"/>
    <n v="0"/>
    <n v="0"/>
    <n v="0"/>
    <n v="0"/>
    <n v="0"/>
    <n v="0"/>
    <n v="0"/>
    <n v="0"/>
    <n v="0"/>
    <n v="0"/>
    <n v="0"/>
    <n v="0"/>
    <m/>
    <n v="0"/>
    <n v="0"/>
    <n v="0"/>
    <m/>
    <n v="0"/>
    <n v="0"/>
    <n v="0"/>
    <n v="0"/>
    <n v="0"/>
    <x v="0"/>
    <m/>
    <s v="No root cause"/>
    <s v="No root cause"/>
    <s v="No root cause"/>
    <x v="3"/>
    <s v=""/>
    <s v="OST_088"/>
    <m/>
    <s v=""/>
  </r>
  <r>
    <s v="Bayomen-Kalong-MTN"/>
    <s v="CTR_364"/>
    <s v="CENTRE"/>
    <s v="IHS"/>
    <s v="Grid-Gen"/>
    <s v="CENTRE"/>
    <s v="Bayomen-Kalong"/>
    <s v="ZTE"/>
    <n v="0"/>
    <n v="0"/>
    <n v="0"/>
    <n v="0"/>
    <n v="0"/>
    <n v="0"/>
    <n v="0"/>
    <n v="0"/>
    <n v="0"/>
    <n v="0"/>
    <n v="0"/>
    <n v="0"/>
    <n v="0"/>
    <n v="0"/>
    <n v="0"/>
    <n v="0"/>
    <n v="0"/>
    <n v="0"/>
    <n v="0"/>
    <n v="0"/>
    <m/>
    <n v="0"/>
    <n v="0"/>
    <n v="0"/>
    <m/>
    <n v="0"/>
    <n v="0"/>
    <n v="0"/>
    <n v="0"/>
    <n v="0"/>
    <x v="0"/>
    <m/>
    <s v="No root cause"/>
    <s v="No root cause"/>
    <s v="No root cause"/>
    <x v="3"/>
    <s v=""/>
    <s v="CTR_364"/>
    <m/>
    <s v=""/>
  </r>
  <r>
    <s v="Pouma-Makob"/>
    <s v="LIT_201"/>
    <s v="LITTORAL"/>
    <s v="IHS"/>
    <s v=""/>
    <s v="LITTORAL"/>
    <s v="Pouma"/>
    <s v="ZTE"/>
    <n v="0"/>
    <n v="0"/>
    <n v="0"/>
    <n v="0"/>
    <n v="0"/>
    <n v="0"/>
    <n v="0"/>
    <n v="0"/>
    <n v="0"/>
    <n v="0"/>
    <n v="0"/>
    <n v="0"/>
    <n v="0"/>
    <n v="0"/>
    <n v="0"/>
    <n v="0"/>
    <n v="0"/>
    <n v="0"/>
    <n v="0"/>
    <n v="0"/>
    <m/>
    <n v="0"/>
    <n v="0"/>
    <n v="0"/>
    <m/>
    <n v="0"/>
    <n v="0"/>
    <n v="0"/>
    <n v="0"/>
    <n v="0"/>
    <x v="0"/>
    <m/>
    <s v="No root cause"/>
    <s v="No root cause"/>
    <s v="No root cause"/>
    <x v="3"/>
    <s v=""/>
    <s v="LIT_201"/>
    <m/>
    <s v=""/>
  </r>
  <r>
    <s v="Zamakoe-MTN"/>
    <s v="CTR_366"/>
    <s v="CENTRE"/>
    <s v="IHS"/>
    <s v="Grid-Gen"/>
    <s v="CENTRE"/>
    <s v="Zamakoe"/>
    <s v="ZTE"/>
    <n v="0"/>
    <n v="0"/>
    <n v="0"/>
    <n v="0"/>
    <n v="0"/>
    <n v="0"/>
    <n v="0"/>
    <n v="0"/>
    <n v="0"/>
    <n v="0"/>
    <n v="0"/>
    <n v="0"/>
    <n v="0"/>
    <n v="0"/>
    <n v="0"/>
    <n v="0"/>
    <n v="0"/>
    <n v="0"/>
    <n v="0"/>
    <n v="0"/>
    <m/>
    <n v="0"/>
    <n v="0"/>
    <n v="0"/>
    <m/>
    <n v="0"/>
    <n v="0"/>
    <n v="0"/>
    <n v="0"/>
    <n v="0"/>
    <x v="0"/>
    <m/>
    <s v="SPARE-ISSUE"/>
    <s v="SPARE-ISSUE"/>
    <s v="SPARE-ISSUE"/>
    <x v="4"/>
    <s v="(05-10-2026 ocm ran 18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10-2026 ocm ran 12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m/>
    <s v=""/>
  </r>
  <r>
    <s v="Loum"/>
    <s v="LIT_029"/>
    <s v="LITTORAL"/>
    <s v="IHS"/>
    <s v="Grid-Gen"/>
    <s v="LITTORAL"/>
    <s v="Loum"/>
    <s v="ZTE"/>
    <n v="0"/>
    <n v="0"/>
    <n v="0"/>
    <n v="0"/>
    <n v="0"/>
    <n v="0"/>
    <n v="0"/>
    <n v="0"/>
    <n v="0"/>
    <n v="0"/>
    <n v="0"/>
    <n v="0"/>
    <n v="0"/>
    <n v="0"/>
    <n v="0"/>
    <n v="0"/>
    <n v="0"/>
    <n v="0"/>
    <n v="0"/>
    <n v="0"/>
    <m/>
    <n v="0"/>
    <n v="0"/>
    <n v="0"/>
    <m/>
    <n v="0"/>
    <n v="0"/>
    <n v="0"/>
    <n v="0"/>
    <n v="0"/>
    <x v="0"/>
    <m/>
    <s v="No root cause"/>
    <s v="No root cause"/>
    <s v="No root cause"/>
    <x v="3"/>
    <s v=""/>
    <s v="LIT_029"/>
    <m/>
    <s v=""/>
  </r>
  <r>
    <s v="DIDANGO-II"/>
    <s v="OST_316"/>
    <s v="OUEST"/>
    <m/>
    <m/>
    <s v="OUEST"/>
    <s v="Koutaba"/>
    <s v="Huawei"/>
    <n v="0"/>
    <n v="0"/>
    <n v="0"/>
    <n v="0"/>
    <n v="0"/>
    <n v="0"/>
    <n v="0"/>
    <n v="0"/>
    <n v="0"/>
    <n v="0"/>
    <n v="0"/>
    <n v="0"/>
    <n v="0"/>
    <n v="0"/>
    <n v="0"/>
    <n v="0"/>
    <n v="0"/>
    <n v="0"/>
    <n v="0"/>
    <n v="0"/>
    <m/>
    <n v="0"/>
    <n v="0"/>
    <n v="0"/>
    <m/>
    <n v="0"/>
    <n v="0"/>
    <n v="0"/>
    <n v="0"/>
    <n v="0"/>
    <x v="0"/>
    <m/>
    <s v="No root cause"/>
    <s v="No root cause"/>
    <s v="No root cause"/>
    <x v="3"/>
    <s v=""/>
    <s v="OST_316"/>
    <m/>
    <s v=""/>
  </r>
  <r>
    <s v="Sombo"/>
    <s v="CTR_013"/>
    <s v="CENTRE"/>
    <s v="IHS"/>
    <s v="Grid-Gen"/>
    <s v="CENTRE"/>
    <s v="Sombo"/>
    <s v="ZTE"/>
    <n v="0"/>
    <n v="0"/>
    <n v="0"/>
    <n v="0"/>
    <n v="0"/>
    <n v="0"/>
    <n v="0"/>
    <n v="0"/>
    <n v="0"/>
    <n v="0"/>
    <n v="0"/>
    <n v="0"/>
    <n v="0"/>
    <n v="0"/>
    <n v="0"/>
    <n v="0"/>
    <n v="0"/>
    <n v="0"/>
    <n v="0"/>
    <n v="0"/>
    <m/>
    <n v="0"/>
    <n v="0"/>
    <n v="0"/>
    <m/>
    <n v="0"/>
    <n v="0"/>
    <n v="0"/>
    <n v="0"/>
    <n v="0"/>
    <x v="0"/>
    <m/>
    <s v="No root cause"/>
    <s v="No root cause"/>
    <s v="No root cause"/>
    <x v="3"/>
    <s v=""/>
    <s v="CTR_013"/>
    <m/>
    <s v=""/>
  </r>
  <r>
    <s v="Akono"/>
    <s v="CTR_063"/>
    <s v="CENTRE"/>
    <s v="IHS"/>
    <s v="Grid-Gen"/>
    <s v="CENTRE"/>
    <s v="Akono"/>
    <s v="ZTE"/>
    <n v="0"/>
    <n v="0"/>
    <n v="0"/>
    <n v="0"/>
    <n v="0"/>
    <n v="0"/>
    <n v="0"/>
    <n v="0"/>
    <n v="0"/>
    <n v="0"/>
    <n v="0"/>
    <n v="0"/>
    <n v="0"/>
    <n v="0"/>
    <n v="0"/>
    <n v="0"/>
    <n v="0"/>
    <n v="0"/>
    <n v="0"/>
    <n v="0"/>
    <m/>
    <n v="0"/>
    <n v="0"/>
    <n v="0"/>
    <m/>
    <n v="0"/>
    <n v="0"/>
    <n v="0"/>
    <n v="0"/>
    <n v="0"/>
    <x v="0"/>
    <m/>
    <s v="No root cause"/>
    <s v="No root cause"/>
    <s v="No root cause"/>
    <x v="3"/>
    <s v=""/>
    <s v="CTR_063"/>
    <m/>
    <s v=""/>
  </r>
  <r>
    <s v="Balengou"/>
    <s v="OST_049"/>
    <s v="OUEST"/>
    <s v="IHS"/>
    <s v="Grid-Gen"/>
    <s v="OUEST"/>
    <s v="Balengou"/>
    <s v="Huawei"/>
    <n v="0"/>
    <n v="0"/>
    <n v="0"/>
    <n v="0"/>
    <n v="0"/>
    <n v="0"/>
    <n v="0"/>
    <n v="0"/>
    <n v="0"/>
    <n v="0"/>
    <n v="0"/>
    <n v="0"/>
    <n v="0"/>
    <n v="0"/>
    <n v="0"/>
    <n v="0"/>
    <n v="0"/>
    <n v="0"/>
    <n v="0"/>
    <n v="0"/>
    <m/>
    <n v="0"/>
    <n v="0"/>
    <n v="0"/>
    <m/>
    <n v="0"/>
    <n v="0"/>
    <n v="0"/>
    <n v="0"/>
    <n v="0"/>
    <x v="0"/>
    <m/>
    <s v="No root cause"/>
    <s v="No root cause"/>
    <s v="No root cause"/>
    <x v="3"/>
    <s v=""/>
    <s v="OST_049"/>
    <m/>
    <s v=""/>
  </r>
  <r>
    <s v="Bokito-MTN"/>
    <s v="CTR_193"/>
    <s v="CENTRE"/>
    <s v="IHS"/>
    <s v="Grid-Gen"/>
    <s v="CENTRE"/>
    <s v="Bokito"/>
    <s v="ZTE"/>
    <n v="0"/>
    <n v="0"/>
    <n v="0"/>
    <n v="0"/>
    <n v="0"/>
    <n v="0"/>
    <n v="0"/>
    <n v="0"/>
    <n v="0"/>
    <n v="0"/>
    <n v="0"/>
    <n v="0"/>
    <n v="0"/>
    <n v="0"/>
    <n v="0"/>
    <n v="0"/>
    <n v="0"/>
    <n v="0"/>
    <n v="0"/>
    <n v="0"/>
    <m/>
    <n v="0"/>
    <n v="0"/>
    <n v="0"/>
    <m/>
    <n v="0"/>
    <n v="0"/>
    <n v="0"/>
    <n v="0"/>
    <n v="0"/>
    <x v="0"/>
    <m/>
    <s v="No root cause"/>
    <s v="No root cause"/>
    <s v="No root cause"/>
    <x v="3"/>
    <s v=""/>
    <s v="CTR_193"/>
    <m/>
    <s v=""/>
  </r>
  <r>
    <s v="Bissiang"/>
    <s v="LIT_505"/>
    <s v="LITTORAL"/>
    <s v="IHS"/>
    <s v="Hybrid-Gen"/>
    <s v="LITTORAL"/>
    <s v="Bissiang"/>
    <s v="ZTE"/>
    <n v="0"/>
    <n v="0"/>
    <n v="0"/>
    <n v="0"/>
    <n v="0"/>
    <n v="0"/>
    <n v="0"/>
    <n v="0"/>
    <n v="0"/>
    <n v="0"/>
    <n v="0"/>
    <n v="0"/>
    <n v="0"/>
    <n v="0"/>
    <n v="0"/>
    <n v="0"/>
    <n v="0"/>
    <n v="0"/>
    <n v="0"/>
    <n v="0"/>
    <m/>
    <n v="0"/>
    <n v="0"/>
    <n v="0"/>
    <m/>
    <n v="0"/>
    <n v="0"/>
    <n v="0"/>
    <n v="0"/>
    <n v="0"/>
    <x v="0"/>
    <m/>
    <s v="No root cause"/>
    <s v="No root cause"/>
    <s v="No root cause"/>
    <x v="3"/>
    <s v=""/>
    <s v="LIT_505"/>
    <m/>
    <s v=""/>
  </r>
  <r>
    <s v="Afambassi-MTN"/>
    <s v="CTR_365"/>
    <s v="CENTRE"/>
    <s v="IHS"/>
    <m/>
    <s v="CENTRE"/>
    <s v="Afambassi"/>
    <s v="ZTE"/>
    <n v="0"/>
    <n v="0"/>
    <n v="0"/>
    <n v="0"/>
    <n v="0"/>
    <n v="0"/>
    <n v="0"/>
    <n v="0"/>
    <n v="0"/>
    <n v="0"/>
    <n v="0"/>
    <n v="0"/>
    <n v="0"/>
    <n v="0"/>
    <n v="0"/>
    <n v="0"/>
    <n v="0"/>
    <n v="0"/>
    <n v="0"/>
    <n v="0"/>
    <m/>
    <n v="0"/>
    <n v="0"/>
    <n v="0"/>
    <m/>
    <n v="0"/>
    <n v="0"/>
    <n v="0"/>
    <n v="0"/>
    <n v="0"/>
    <x v="0"/>
    <m/>
    <s v="No root cause"/>
    <s v="No root cause"/>
    <s v="No root cause"/>
    <x v="3"/>
    <s v=""/>
    <s v="CTR_365"/>
    <m/>
    <s v=""/>
  </r>
  <r>
    <s v="Ezezang-MTN"/>
    <s v="CTR_230"/>
    <s v="CENTRE"/>
    <s v="IHS"/>
    <s v=""/>
    <s v="CENTRE"/>
    <s v="Ezezang"/>
    <s v="ZTE"/>
    <n v="0"/>
    <n v="0"/>
    <n v="0"/>
    <n v="0"/>
    <n v="0"/>
    <n v="0"/>
    <n v="0"/>
    <n v="0"/>
    <n v="0"/>
    <n v="0"/>
    <n v="0"/>
    <n v="0"/>
    <n v="0"/>
    <n v="0"/>
    <n v="0"/>
    <n v="0"/>
    <n v="0"/>
    <n v="0"/>
    <n v="0"/>
    <n v="0"/>
    <m/>
    <n v="0"/>
    <n v="0"/>
    <n v="0"/>
    <m/>
    <n v="0"/>
    <n v="0"/>
    <n v="0"/>
    <n v="0"/>
    <n v="0"/>
    <x v="0"/>
    <m/>
    <s v="No root cause"/>
    <s v="No root cause"/>
    <s v="No root cause"/>
    <x v="3"/>
    <s v=""/>
    <s v="CTR_230"/>
    <m/>
    <s v=""/>
  </r>
  <r>
    <s v="Yop-IHS"/>
    <s v="CTR_673"/>
    <s v="CENTRE"/>
    <s v="IHS"/>
    <s v="Solar-Grid-Gen"/>
    <s v="CENTRE"/>
    <s v="Yop"/>
    <s v="ZTE"/>
    <n v="0"/>
    <n v="0"/>
    <n v="0"/>
    <n v="0"/>
    <n v="0"/>
    <n v="0"/>
    <n v="0"/>
    <n v="0"/>
    <n v="0"/>
    <n v="0"/>
    <n v="0"/>
    <n v="0"/>
    <n v="0"/>
    <n v="0"/>
    <n v="0"/>
    <n v="0"/>
    <n v="0"/>
    <n v="0"/>
    <n v="0"/>
    <n v="0"/>
    <m/>
    <n v="0"/>
    <n v="0"/>
    <n v="0"/>
    <m/>
    <n v="0"/>
    <n v="0"/>
    <n v="0"/>
    <n v="0"/>
    <n v="0"/>
    <x v="0"/>
    <m/>
    <s v="No root cause"/>
    <s v="No root cause"/>
    <s v="No root cause"/>
    <x v="3"/>
    <s v=""/>
    <s v="CTR_673"/>
    <m/>
    <s v=""/>
  </r>
  <r>
    <s v="Taete-MTN-IHS"/>
    <s v="CTR_184"/>
    <s v="CENTRE"/>
    <s v="IHS"/>
    <s v="Grid-Gen-Lithium"/>
    <s v="CENTRE"/>
    <s v="Taete"/>
    <s v="ZTE"/>
    <n v="0"/>
    <n v="0"/>
    <n v="0"/>
    <n v="0"/>
    <n v="0"/>
    <n v="0"/>
    <n v="0"/>
    <n v="0"/>
    <n v="0"/>
    <n v="0"/>
    <n v="0"/>
    <n v="0"/>
    <n v="0"/>
    <n v="0"/>
    <n v="0"/>
    <n v="0"/>
    <n v="0"/>
    <n v="0"/>
    <n v="0"/>
    <n v="0"/>
    <m/>
    <n v="0"/>
    <n v="0"/>
    <n v="0"/>
    <m/>
    <n v="0"/>
    <n v="0"/>
    <n v="0"/>
    <n v="0"/>
    <n v="0"/>
    <x v="0"/>
    <m/>
    <s v="No root cause"/>
    <s v="No root cause"/>
    <s v="No root cause"/>
    <x v="3"/>
    <s v=""/>
    <s v="CTR_184"/>
    <m/>
    <s v=""/>
  </r>
  <r>
    <s v="Sikoum"/>
    <s v="LIT_012"/>
    <s v="LITTORAL"/>
    <s v="IHS"/>
    <s v="Solar-Gen-Lithium"/>
    <s v="LITTORAL"/>
    <s v="Sikoum"/>
    <s v="ZTE"/>
    <n v="0"/>
    <n v="0"/>
    <n v="0"/>
    <n v="0"/>
    <n v="0"/>
    <n v="0"/>
    <n v="0"/>
    <n v="0"/>
    <n v="0"/>
    <n v="0"/>
    <n v="0"/>
    <n v="0"/>
    <n v="0"/>
    <n v="0"/>
    <n v="0"/>
    <n v="0"/>
    <n v="0"/>
    <n v="0"/>
    <n v="0"/>
    <n v="0"/>
    <m/>
    <n v="0"/>
    <n v="0"/>
    <n v="0"/>
    <m/>
    <n v="0"/>
    <n v="0"/>
    <n v="0"/>
    <n v="0"/>
    <n v="0"/>
    <x v="0"/>
    <m/>
    <s v="No root cause"/>
    <s v="No root cause"/>
    <s v="No root cause"/>
    <x v="3"/>
    <s v=""/>
    <s v="LIT_012"/>
    <m/>
    <s v=""/>
  </r>
  <r>
    <s v="Memiam-MTN"/>
    <s v="SUD_235"/>
    <s v="CENTRE"/>
    <s v="IHS"/>
    <s v="Grid-Gen"/>
    <s v="SUD"/>
    <s v="Memiam"/>
    <s v="ZTE"/>
    <n v="0"/>
    <n v="0"/>
    <n v="0"/>
    <n v="0"/>
    <n v="0"/>
    <n v="0"/>
    <n v="0"/>
    <n v="0"/>
    <n v="0"/>
    <n v="0"/>
    <n v="0"/>
    <n v="0"/>
    <n v="0"/>
    <n v="0"/>
    <n v="0"/>
    <n v="0"/>
    <n v="0"/>
    <n v="0"/>
    <n v="0"/>
    <n v="0"/>
    <m/>
    <n v="0"/>
    <n v="0"/>
    <n v="0"/>
    <m/>
    <n v="0"/>
    <n v="0"/>
    <n v="0"/>
    <n v="0"/>
    <n v="0"/>
    <x v="0"/>
    <m/>
    <s v="No root cause"/>
    <s v="No root cause"/>
    <s v="No root cause"/>
    <x v="3"/>
    <s v=""/>
    <s v="SUD_235"/>
    <m/>
    <s v=""/>
  </r>
  <r>
    <s v="Sikoum-II"/>
    <s v="LIT_388"/>
    <s v="LITTORAL"/>
    <s v="IHS"/>
    <s v="Gen-Lithium"/>
    <s v="LITTORAL"/>
    <s v="Sikoum"/>
    <s v="ZTE"/>
    <n v="0"/>
    <n v="0"/>
    <n v="0"/>
    <n v="0"/>
    <n v="0"/>
    <n v="0"/>
    <n v="0"/>
    <n v="0"/>
    <n v="0"/>
    <n v="0"/>
    <n v="0"/>
    <n v="0"/>
    <n v="0"/>
    <n v="0"/>
    <n v="0"/>
    <n v="0"/>
    <n v="0"/>
    <n v="0"/>
    <n v="0"/>
    <n v="0"/>
    <m/>
    <n v="0"/>
    <n v="0"/>
    <n v="0"/>
    <m/>
    <n v="0"/>
    <n v="0"/>
    <n v="0"/>
    <n v="0"/>
    <n v="0"/>
    <x v="0"/>
    <m/>
    <s v="No root cause"/>
    <s v="No root cause"/>
    <s v="No root cause"/>
    <x v="3"/>
    <s v=""/>
    <s v="LIT_388"/>
    <m/>
    <s v=""/>
  </r>
  <r>
    <s v="Nkongkarak-MTN-IHS"/>
    <s v="CTR_696"/>
    <s v="CENTRE"/>
    <s v="IHS"/>
    <s v="Hybrid-Gen"/>
    <s v="CENTRE"/>
    <s v="Nkongkarak"/>
    <s v="ZTE"/>
    <n v="0"/>
    <n v="0"/>
    <n v="0"/>
    <n v="0"/>
    <n v="0"/>
    <n v="0"/>
    <n v="0"/>
    <n v="0"/>
    <n v="0"/>
    <n v="0"/>
    <n v="0"/>
    <n v="0"/>
    <n v="0"/>
    <n v="0"/>
    <n v="0"/>
    <n v="0"/>
    <n v="0"/>
    <n v="0"/>
    <n v="0"/>
    <n v="0"/>
    <m/>
    <n v="0"/>
    <n v="0"/>
    <n v="0"/>
    <m/>
    <n v="0"/>
    <n v="0"/>
    <n v="0"/>
    <n v="0"/>
    <n v="0"/>
    <x v="0"/>
    <m/>
    <s v="No root cause"/>
    <s v="No root cause"/>
    <s v="No root cause"/>
    <x v="3"/>
    <s v=""/>
    <s v="CTR_696"/>
    <m/>
    <s v=""/>
  </r>
  <r>
    <s v="Metet"/>
    <s v="CTR_053"/>
    <s v="CENTRE"/>
    <s v="IHS"/>
    <s v="Grid-Gen"/>
    <s v="CENTRE"/>
    <s v="Metet"/>
    <s v="ZTE"/>
    <n v="0"/>
    <n v="0"/>
    <n v="0"/>
    <n v="0"/>
    <n v="0"/>
    <n v="0"/>
    <n v="0"/>
    <n v="0"/>
    <n v="0"/>
    <n v="0"/>
    <n v="0"/>
    <n v="0"/>
    <n v="0"/>
    <n v="0"/>
    <n v="0"/>
    <n v="0"/>
    <n v="0"/>
    <n v="0"/>
    <n v="0"/>
    <n v="0"/>
    <m/>
    <n v="0"/>
    <n v="0"/>
    <n v="0"/>
    <m/>
    <n v="0"/>
    <n v="0"/>
    <n v="0"/>
    <n v="0"/>
    <n v="0"/>
    <x v="0"/>
    <m/>
    <s v="No root cause"/>
    <s v="No root cause"/>
    <s v="No root cause"/>
    <x v="3"/>
    <s v=""/>
    <s v="CTR_053"/>
    <m/>
    <s v=""/>
  </r>
  <r>
    <s v="Yambassa"/>
    <s v="CTR_232"/>
    <s v="CENTRE"/>
    <s v="IHS"/>
    <s v="Grid-Gen"/>
    <s v="CENTRE"/>
    <s v="Yambassa"/>
    <s v="ZTE"/>
    <n v="0"/>
    <n v="0"/>
    <n v="0"/>
    <n v="0"/>
    <n v="0"/>
    <n v="0"/>
    <n v="0"/>
    <n v="0"/>
    <n v="0"/>
    <n v="0"/>
    <n v="0"/>
    <n v="0"/>
    <n v="0"/>
    <n v="0"/>
    <n v="0"/>
    <n v="0"/>
    <n v="0"/>
    <n v="0"/>
    <n v="0"/>
    <n v="0"/>
    <m/>
    <n v="0"/>
    <n v="0"/>
    <n v="0"/>
    <m/>
    <n v="0"/>
    <n v="0"/>
    <n v="0"/>
    <n v="0"/>
    <n v="0"/>
    <x v="0"/>
    <m/>
    <s v="No root cause"/>
    <s v="No root cause"/>
    <s v="No root cause"/>
    <x v="3"/>
    <s v=""/>
    <s v="CTR_232"/>
    <m/>
    <s v=""/>
  </r>
  <r>
    <s v="Sackbayeme"/>
    <s v="LIT_138"/>
    <s v="LITTORAL"/>
    <s v="IHS"/>
    <s v="Grid-Gen"/>
    <s v="LITTORAL"/>
    <s v="Sacbayeme"/>
    <s v="ZTE"/>
    <n v="0"/>
    <n v="0"/>
    <n v="0"/>
    <n v="0"/>
    <n v="0"/>
    <n v="0"/>
    <n v="0"/>
    <n v="0"/>
    <n v="0"/>
    <n v="0"/>
    <n v="0"/>
    <n v="0"/>
    <n v="0"/>
    <n v="0"/>
    <n v="0"/>
    <n v="0"/>
    <n v="0"/>
    <n v="0"/>
    <n v="0"/>
    <n v="0"/>
    <m/>
    <n v="0"/>
    <n v="0"/>
    <n v="0"/>
    <m/>
    <n v="0"/>
    <n v="0"/>
    <n v="0"/>
    <n v="0"/>
    <n v="0"/>
    <x v="0"/>
    <m/>
    <s v="No root cause"/>
    <s v="No root cause"/>
    <s v="No root cause"/>
    <x v="3"/>
    <s v=""/>
    <s v="LIT_138"/>
    <m/>
    <s v=""/>
  </r>
  <r>
    <s v="Bamoko"/>
    <s v="CTR_091"/>
    <s v="CENTRE"/>
    <s v="IHS"/>
    <s v="Solar-Gen"/>
    <s v="CENTRE"/>
    <s v="Bamoko"/>
    <s v="ZTE"/>
    <n v="0"/>
    <n v="0"/>
    <n v="0"/>
    <n v="0"/>
    <n v="0"/>
    <n v="0"/>
    <n v="0"/>
    <n v="0"/>
    <n v="0"/>
    <n v="0"/>
    <n v="0"/>
    <n v="0"/>
    <n v="0"/>
    <n v="0"/>
    <n v="0"/>
    <n v="0"/>
    <n v="0"/>
    <n v="0"/>
    <n v="0"/>
    <n v="0"/>
    <m/>
    <n v="0"/>
    <n v="0"/>
    <n v="0"/>
    <m/>
    <n v="0"/>
    <n v="0"/>
    <n v="0"/>
    <n v="0"/>
    <n v="0"/>
    <x v="0"/>
    <m/>
    <s v="No root cause"/>
    <s v="No root cause"/>
    <s v="No root cause"/>
    <x v="3"/>
    <s v=""/>
    <s v="CTR_091"/>
    <m/>
    <s v=""/>
  </r>
  <r>
    <s v="Penja-Market-MTN"/>
    <s v="LIT_767"/>
    <s v="LITTORAL"/>
    <m/>
    <m/>
    <s v="LITTORAL"/>
    <s v="Penja"/>
    <s v="ZTE"/>
    <n v="0"/>
    <n v="0"/>
    <n v="0"/>
    <n v="0"/>
    <n v="0"/>
    <n v="0"/>
    <n v="0"/>
    <n v="0"/>
    <n v="0"/>
    <n v="0"/>
    <n v="0"/>
    <n v="0"/>
    <n v="0"/>
    <n v="0"/>
    <n v="0"/>
    <n v="0"/>
    <n v="0"/>
    <n v="0"/>
    <n v="0"/>
    <n v="0"/>
    <m/>
    <n v="0"/>
    <n v="0"/>
    <n v="0"/>
    <m/>
    <n v="0"/>
    <n v="0"/>
    <n v="0"/>
    <n v="0"/>
    <n v="0"/>
    <x v="0"/>
    <m/>
    <s v="No root cause"/>
    <s v="No root cause"/>
    <s v="No root cause"/>
    <x v="3"/>
    <s v=""/>
    <s v="LIT_767"/>
    <m/>
    <s v=""/>
  </r>
  <r>
    <s v="Ngwei-II-IHS"/>
    <s v="LIT_664"/>
    <s v="LITTORAL"/>
    <s v="IHS"/>
    <s v="Solar-Gen"/>
    <s v="LITTORAL"/>
    <s v="Ngwei"/>
    <s v="ZTE"/>
    <n v="0"/>
    <n v="0"/>
    <n v="0"/>
    <n v="0"/>
    <n v="0"/>
    <n v="0"/>
    <n v="0"/>
    <n v="0"/>
    <n v="0"/>
    <n v="0"/>
    <n v="0"/>
    <n v="0"/>
    <n v="0"/>
    <n v="0"/>
    <n v="0"/>
    <n v="0"/>
    <n v="0"/>
    <n v="0"/>
    <n v="0"/>
    <n v="0"/>
    <m/>
    <n v="0"/>
    <n v="0"/>
    <n v="0"/>
    <m/>
    <n v="0"/>
    <n v="0"/>
    <n v="0"/>
    <n v="0"/>
    <n v="0"/>
    <x v="0"/>
    <m/>
    <s v="No root cause"/>
    <s v="No root cause"/>
    <s v="No root cause"/>
    <x v="3"/>
    <s v=""/>
    <s v="LIT_664"/>
    <m/>
    <s v=""/>
  </r>
  <r>
    <s v="Pama"/>
    <s v="SUD_004"/>
    <s v="LITTORAL"/>
    <s v="IHS"/>
    <s v="Grid-Gen"/>
    <s v="SUD"/>
    <s v="Pama"/>
    <s v="NOKIA"/>
    <n v="0"/>
    <n v="0"/>
    <n v="0"/>
    <n v="0"/>
    <n v="0"/>
    <n v="0"/>
    <n v="0"/>
    <n v="0"/>
    <n v="0"/>
    <n v="0"/>
    <n v="0"/>
    <n v="0"/>
    <n v="0"/>
    <n v="0"/>
    <n v="0"/>
    <n v="0"/>
    <n v="0"/>
    <n v="0"/>
    <n v="0"/>
    <n v="0"/>
    <m/>
    <n v="0"/>
    <n v="0"/>
    <n v="0"/>
    <m/>
    <n v="0"/>
    <n v="0"/>
    <n v="0"/>
    <n v="0"/>
    <n v="0"/>
    <x v="0"/>
    <m/>
    <s v="No root cause"/>
    <s v="No root cause"/>
    <s v="No root cause"/>
    <x v="3"/>
    <s v=""/>
    <s v="SUD_004"/>
    <m/>
    <s v=""/>
  </r>
  <r>
    <s v="Ntui-Ecole-Publique"/>
    <s v="CTR_826"/>
    <s v="CENTRE"/>
    <s v="CAMUSAT"/>
    <s v="HGB"/>
    <s v="CENTRE"/>
    <s v="Ntui"/>
    <s v="ZTE"/>
    <n v="0"/>
    <n v="0"/>
    <n v="0"/>
    <n v="0"/>
    <n v="0"/>
    <n v="0"/>
    <n v="0"/>
    <n v="0"/>
    <n v="0"/>
    <n v="0"/>
    <n v="0"/>
    <n v="0"/>
    <n v="0"/>
    <n v="0"/>
    <n v="0"/>
    <n v="0"/>
    <n v="0"/>
    <n v="0"/>
    <n v="0"/>
    <n v="0"/>
    <m/>
    <n v="0"/>
    <n v="0"/>
    <n v="0"/>
    <m/>
    <n v="0"/>
    <n v="0"/>
    <n v="0"/>
    <n v="0"/>
    <n v="0"/>
    <x v="0"/>
    <m/>
    <s v="No root cause"/>
    <s v="No root cause"/>
    <s v="No root cause"/>
    <x v="3"/>
    <s v=""/>
    <s v="CTR_826"/>
    <m/>
    <s v=""/>
  </r>
  <r>
    <s v="Mamb"/>
    <s v="CTR_356"/>
    <s v="CENTRE"/>
    <s v="IHS"/>
    <s v="Grid-Gen"/>
    <s v="CENTRE"/>
    <s v="Mamb"/>
    <s v="ZTE"/>
    <n v="0"/>
    <n v="0"/>
    <n v="0"/>
    <n v="0"/>
    <n v="0"/>
    <n v="0"/>
    <n v="0"/>
    <n v="0"/>
    <n v="0"/>
    <n v="0"/>
    <n v="0"/>
    <n v="0"/>
    <n v="0"/>
    <n v="0"/>
    <n v="0"/>
    <n v="0"/>
    <n v="0"/>
    <n v="0"/>
    <n v="0"/>
    <n v="0"/>
    <m/>
    <n v="0"/>
    <n v="0"/>
    <n v="0"/>
    <m/>
    <n v="0"/>
    <n v="0"/>
    <n v="0"/>
    <n v="0"/>
    <n v="0"/>
    <x v="0"/>
    <m/>
    <s v="No root cause"/>
    <s v="No root cause"/>
    <s v="No root cause"/>
    <x v="3"/>
    <s v=""/>
    <s v="CTR_356"/>
    <m/>
    <s v=""/>
  </r>
  <r>
    <s v="MONATELE-IHS"/>
    <s v="CTR_869"/>
    <s v="CENTRE"/>
    <s v="IHS"/>
    <s v="Grid-Gen"/>
    <s v="CENTRE"/>
    <s v="Monatele"/>
    <s v="ZTE"/>
    <n v="0"/>
    <n v="0"/>
    <n v="0"/>
    <n v="0"/>
    <n v="0"/>
    <n v="0"/>
    <n v="0"/>
    <n v="0"/>
    <n v="0"/>
    <n v="0"/>
    <n v="0"/>
    <n v="0"/>
    <n v="0"/>
    <n v="0"/>
    <n v="0"/>
    <n v="0"/>
    <n v="0"/>
    <n v="0"/>
    <n v="0"/>
    <n v="0"/>
    <m/>
    <n v="0"/>
    <n v="0"/>
    <n v="0"/>
    <m/>
    <n v="0"/>
    <n v="0"/>
    <n v="0"/>
    <n v="0"/>
    <n v="0"/>
    <x v="0"/>
    <m/>
    <s v="No root cause"/>
    <s v="No root cause"/>
    <s v="No root cause"/>
    <x v="3"/>
    <s v=""/>
    <s v="CTR_869"/>
    <m/>
    <s v=""/>
  </r>
  <r>
    <s v="Mbanga-Mouyouka-IHS"/>
    <s v="LIT_789"/>
    <s v="LITTORAL"/>
    <m/>
    <m/>
    <s v="LITTORAL"/>
    <s v="Mouyouka"/>
    <s v="ZTE"/>
    <n v="0"/>
    <n v="0"/>
    <n v="0"/>
    <n v="0"/>
    <n v="0"/>
    <n v="0"/>
    <n v="0"/>
    <n v="0"/>
    <n v="0"/>
    <n v="0"/>
    <n v="0"/>
    <n v="0"/>
    <n v="0"/>
    <n v="0"/>
    <n v="0"/>
    <n v="0"/>
    <n v="0"/>
    <n v="0"/>
    <n v="0"/>
    <n v="0"/>
    <m/>
    <n v="0"/>
    <n v="0"/>
    <n v="0"/>
    <m/>
    <n v="0"/>
    <n v="0"/>
    <n v="0"/>
    <n v="0"/>
    <n v="0"/>
    <x v="0"/>
    <m/>
    <s v="No root cause"/>
    <s v="No root cause"/>
    <s v="No root cause"/>
    <x v="3"/>
    <s v=""/>
    <s v="LIT_789"/>
    <m/>
    <s v=""/>
  </r>
  <r>
    <s v="Bidou-IHS"/>
    <s v="SUD_125"/>
    <s v="NORD-OUEST"/>
    <m/>
    <m/>
    <s v="SUD"/>
    <s v="Bamenda"/>
    <s v="ZTE"/>
    <n v="0"/>
    <n v="0"/>
    <n v="0"/>
    <n v="0"/>
    <n v="0"/>
    <n v="0"/>
    <n v="0"/>
    <n v="0"/>
    <n v="0"/>
    <n v="0"/>
    <n v="0"/>
    <n v="0"/>
    <n v="0"/>
    <n v="0"/>
    <n v="0"/>
    <n v="0"/>
    <n v="0"/>
    <n v="0"/>
    <n v="0"/>
    <n v="0"/>
    <m/>
    <n v="0"/>
    <n v="0"/>
    <n v="0"/>
    <m/>
    <n v="0"/>
    <n v="0"/>
    <n v="0"/>
    <n v="0"/>
    <n v="0"/>
    <x v="0"/>
    <m/>
    <s v="No root cause"/>
    <s v="No root cause"/>
    <s v="No root cause"/>
    <x v="3"/>
    <s v=""/>
    <s v="SUD_125"/>
    <m/>
    <s v=""/>
  </r>
  <r>
    <s v="Makoda-MTN"/>
    <s v="CTR_360"/>
    <s v="CENTRE"/>
    <s v="IHS"/>
    <s v="Gen-Lithium"/>
    <s v="CENTRE"/>
    <s v="Makoda"/>
    <s v="ZTE"/>
    <n v="0"/>
    <n v="0"/>
    <n v="0"/>
    <n v="0"/>
    <n v="0"/>
    <n v="0"/>
    <n v="0"/>
    <n v="0"/>
    <n v="0"/>
    <n v="0"/>
    <n v="0"/>
    <n v="0"/>
    <n v="0"/>
    <n v="0"/>
    <n v="0"/>
    <n v="0"/>
    <n v="0"/>
    <n v="0"/>
    <n v="0"/>
    <n v="0"/>
    <m/>
    <n v="0"/>
    <n v="0"/>
    <n v="0"/>
    <m/>
    <n v="0"/>
    <n v="0"/>
    <n v="0"/>
    <n v="0"/>
    <n v="0"/>
    <x v="0"/>
    <m/>
    <s v="No root cause"/>
    <s v="No root cause"/>
    <s v="No root cause"/>
    <x v="3"/>
    <s v=""/>
    <s v="CTR_360"/>
    <m/>
    <s v=""/>
  </r>
  <r>
    <s v="Manjo-Q2-MTN"/>
    <s v="LIT_772"/>
    <s v="LITTORAL"/>
    <m/>
    <m/>
    <s v="LITTORAL"/>
    <s v="Manjo"/>
    <s v="ZTE"/>
    <n v="0"/>
    <n v="0"/>
    <n v="0"/>
    <n v="0"/>
    <n v="0"/>
    <n v="0"/>
    <n v="0"/>
    <n v="0"/>
    <n v="0"/>
    <n v="0"/>
    <n v="0"/>
    <n v="0"/>
    <n v="0"/>
    <n v="0"/>
    <n v="0"/>
    <n v="0"/>
    <n v="0"/>
    <n v="0"/>
    <n v="0"/>
    <n v="0"/>
    <m/>
    <n v="0"/>
    <n v="0"/>
    <n v="0"/>
    <m/>
    <n v="0"/>
    <n v="0"/>
    <n v="0"/>
    <n v="0"/>
    <n v="0"/>
    <x v="0"/>
    <m/>
    <s v="No root cause"/>
    <s v="No root cause"/>
    <s v="No root cause"/>
    <x v="3"/>
    <s v=""/>
    <s v="LIT_772"/>
    <m/>
    <s v=""/>
  </r>
  <r>
    <s v="BISSIANG-Kribi"/>
    <s v="SUD_128"/>
    <s v="CENTRE"/>
    <s v="CAMUSAT"/>
    <s v="Hybrid Solar - S3"/>
    <s v="SUD"/>
    <s v="BISSIANG"/>
    <s v="ZTE"/>
    <n v="0"/>
    <n v="0"/>
    <n v="0"/>
    <n v="0"/>
    <n v="0"/>
    <n v="0"/>
    <n v="0"/>
    <n v="0"/>
    <n v="0"/>
    <n v="0"/>
    <n v="0"/>
    <n v="0"/>
    <n v="0"/>
    <n v="0"/>
    <n v="0"/>
    <n v="0"/>
    <n v="0"/>
    <n v="0"/>
    <n v="0"/>
    <n v="0"/>
    <m/>
    <n v="0"/>
    <n v="0"/>
    <n v="0"/>
    <m/>
    <n v="0"/>
    <n v="0"/>
    <n v="0"/>
    <n v="0"/>
    <n v="0"/>
    <x v="0"/>
    <m/>
    <s v="No root cause"/>
    <s v="No root cause"/>
    <s v="No root cause"/>
    <x v="3"/>
    <s v=""/>
    <s v="SUD_128"/>
    <m/>
    <s v=""/>
  </r>
  <r>
    <s v="Ndokoma"/>
    <s v="LIT_308"/>
    <s v="LITTORAL"/>
    <s v="IHS"/>
    <s v="Grid-Gen-Lithium"/>
    <s v="LITTORAL"/>
    <s v="Ndokoma"/>
    <s v="ZTE"/>
    <n v="0"/>
    <n v="0"/>
    <n v="0"/>
    <n v="0"/>
    <n v="0"/>
    <n v="0"/>
    <n v="0"/>
    <n v="0"/>
    <n v="0"/>
    <n v="0"/>
    <n v="0"/>
    <n v="0"/>
    <n v="0"/>
    <n v="0"/>
    <n v="0"/>
    <n v="0"/>
    <n v="0"/>
    <n v="0"/>
    <n v="0"/>
    <n v="0"/>
    <m/>
    <n v="0"/>
    <n v="0"/>
    <n v="0"/>
    <m/>
    <n v="0"/>
    <n v="0"/>
    <n v="0"/>
    <n v="0"/>
    <n v="0"/>
    <x v="0"/>
    <m/>
    <s v="No root cause"/>
    <s v="No root cause"/>
    <s v="No root cause"/>
    <x v="3"/>
    <s v=""/>
    <s v="LIT_308"/>
    <m/>
    <s v=""/>
  </r>
  <r>
    <s v="Ngwei"/>
    <s v="LIT_108"/>
    <s v="LITTORAL"/>
    <s v="IHS"/>
    <s v="Solar-Grid-Gen"/>
    <s v="LITTORAL"/>
    <s v="Ngwei"/>
    <s v="ZTE"/>
    <n v="0"/>
    <n v="0"/>
    <n v="0"/>
    <n v="0"/>
    <n v="0"/>
    <n v="0"/>
    <n v="0"/>
    <n v="0"/>
    <n v="0"/>
    <n v="0"/>
    <n v="0"/>
    <n v="0"/>
    <n v="0"/>
    <n v="0"/>
    <n v="0"/>
    <n v="0"/>
    <n v="0"/>
    <n v="0"/>
    <n v="0"/>
    <n v="0"/>
    <m/>
    <n v="0"/>
    <n v="0"/>
    <n v="0"/>
    <m/>
    <n v="0"/>
    <n v="0"/>
    <n v="0"/>
    <n v="0"/>
    <n v="0"/>
    <x v="0"/>
    <m/>
    <s v="No root cause"/>
    <s v="No root cause"/>
    <s v="No root cause"/>
    <x v="3"/>
    <s v=""/>
    <s v="LIT_108"/>
    <m/>
    <s v=""/>
  </r>
  <r>
    <s v="Essazok"/>
    <s v="CTR_749"/>
    <s v="CENTRE"/>
    <s v="CAMUSAT"/>
    <s v="Hybrid Solar - S3"/>
    <s v="CENTRE"/>
    <s v="Essazok"/>
    <s v="ZTE"/>
    <n v="0"/>
    <n v="0"/>
    <n v="0"/>
    <n v="0"/>
    <n v="0"/>
    <n v="0"/>
    <n v="0"/>
    <n v="0"/>
    <n v="0"/>
    <n v="0"/>
    <n v="0"/>
    <n v="0"/>
    <n v="0"/>
    <n v="0"/>
    <n v="0"/>
    <n v="0"/>
    <n v="0"/>
    <n v="0"/>
    <n v="0"/>
    <n v="0"/>
    <m/>
    <n v="0"/>
    <n v="0"/>
    <n v="0"/>
    <m/>
    <n v="0"/>
    <n v="0"/>
    <n v="0"/>
    <n v="0"/>
    <n v="0"/>
    <x v="0"/>
    <m/>
    <s v="No root cause"/>
    <s v="No root cause"/>
    <s v="No root cause"/>
    <x v="3"/>
    <s v="(05-10-2026 ocm ran 12h) Power status check Ongoing"/>
    <s v="CTR_749"/>
    <m/>
    <s v=""/>
  </r>
  <r>
    <s v="Nkometou-Edouma-IHS"/>
    <s v="CTR_695"/>
    <s v="Yaounde"/>
    <s v="IHS"/>
    <s v="Grid-Gen-Lithium"/>
    <s v="CENTRE"/>
    <s v="Yaounde"/>
    <s v="ZTE"/>
    <n v="0"/>
    <n v="0"/>
    <n v="0"/>
    <n v="0"/>
    <n v="0"/>
    <n v="0"/>
    <n v="0"/>
    <n v="0"/>
    <n v="0"/>
    <n v="0"/>
    <n v="0"/>
    <n v="0"/>
    <n v="0"/>
    <n v="0"/>
    <n v="0"/>
    <n v="0"/>
    <n v="0"/>
    <n v="0"/>
    <n v="0"/>
    <n v="0"/>
    <m/>
    <n v="0"/>
    <n v="0"/>
    <n v="0"/>
    <m/>
    <n v="0"/>
    <n v="0"/>
    <n v="0"/>
    <n v="0"/>
    <n v="0"/>
    <x v="0"/>
    <m/>
    <s v="No root cause"/>
    <s v="No root cause"/>
    <s v="No root cause"/>
    <x v="3"/>
    <s v=""/>
    <s v="CTR_695"/>
    <m/>
    <s v=""/>
  </r>
  <r>
    <s v="Njombe"/>
    <s v="LIT_039"/>
    <s v="LITTORAL"/>
    <s v="IHS"/>
    <s v="Grid-Gen"/>
    <s v="LITTORAL"/>
    <s v="Njombe"/>
    <s v="ZTE"/>
    <n v="0"/>
    <n v="0"/>
    <n v="0"/>
    <n v="0"/>
    <n v="0"/>
    <n v="0"/>
    <n v="0"/>
    <n v="0"/>
    <n v="0"/>
    <n v="0"/>
    <n v="0"/>
    <n v="0"/>
    <n v="0"/>
    <n v="0"/>
    <n v="0"/>
    <n v="0"/>
    <n v="0"/>
    <n v="0"/>
    <n v="0"/>
    <n v="0"/>
    <m/>
    <n v="0"/>
    <n v="0"/>
    <n v="0"/>
    <m/>
    <n v="0"/>
    <n v="0"/>
    <n v="0"/>
    <n v="0"/>
    <n v="0"/>
    <x v="0"/>
    <m/>
    <s v="No root cause"/>
    <s v="No root cause"/>
    <s v="No root cause"/>
    <x v="3"/>
    <s v=""/>
    <s v="LIT_039"/>
    <m/>
    <s v=""/>
  </r>
  <r>
    <s v="Edea-Ndokok"/>
    <s v="LIT_230"/>
    <s v="LITTORAL"/>
    <s v="IHS"/>
    <s v="Grid-Gen"/>
    <s v="LITTORAL"/>
    <s v="Edea"/>
    <s v="ZTE"/>
    <n v="0"/>
    <n v="0"/>
    <n v="0"/>
    <n v="0"/>
    <n v="0"/>
    <n v="0"/>
    <n v="0"/>
    <n v="0"/>
    <n v="0"/>
    <n v="0"/>
    <n v="0"/>
    <n v="0"/>
    <n v="0"/>
    <n v="0"/>
    <n v="0"/>
    <n v="0"/>
    <n v="0"/>
    <n v="0"/>
    <n v="0"/>
    <n v="0"/>
    <m/>
    <n v="0"/>
    <n v="0"/>
    <n v="0"/>
    <m/>
    <n v="0"/>
    <n v="0"/>
    <n v="0"/>
    <n v="0"/>
    <n v="0"/>
    <x v="0"/>
    <m/>
    <s v="No root cause"/>
    <s v="No root cause"/>
    <s v="No root cause"/>
    <x v="3"/>
    <s v=""/>
    <s v="LIT_230"/>
    <m/>
    <s v=""/>
  </r>
  <r>
    <s v="Mengueme"/>
    <s v="CTR_354"/>
    <s v="CENTRE"/>
    <s v="IHS"/>
    <s v="Grid-Gen"/>
    <s v="CENTRE"/>
    <s v="Mengueme"/>
    <s v="ZTE"/>
    <n v="0"/>
    <n v="0"/>
    <n v="0"/>
    <n v="0"/>
    <n v="0"/>
    <n v="0"/>
    <n v="0"/>
    <n v="0"/>
    <n v="0"/>
    <n v="0"/>
    <n v="0"/>
    <n v="0"/>
    <n v="0"/>
    <n v="0"/>
    <n v="0"/>
    <n v="0"/>
    <n v="0"/>
    <n v="0"/>
    <n v="0"/>
    <n v="0"/>
    <m/>
    <n v="0"/>
    <n v="0"/>
    <n v="0"/>
    <m/>
    <n v="0"/>
    <n v="0"/>
    <n v="0"/>
    <n v="0"/>
    <n v="0"/>
    <x v="0"/>
    <m/>
    <s v="No root cause"/>
    <s v="No root cause"/>
    <s v="No root cause"/>
    <x v="3"/>
    <s v=""/>
    <s v="CTR_354"/>
    <m/>
    <s v=""/>
  </r>
  <r>
    <s v="Mandoumba"/>
    <s v="CTR_066"/>
    <s v="CENTRE"/>
    <s v="IHS"/>
    <s v="Solar-Grid-Gen-Lithium"/>
    <s v="CENTRE"/>
    <s v="Mandoumba"/>
    <s v="ZTE"/>
    <n v="0"/>
    <n v="0"/>
    <n v="0"/>
    <n v="0"/>
    <n v="0"/>
    <n v="0"/>
    <n v="0"/>
    <n v="0"/>
    <n v="0"/>
    <n v="0"/>
    <n v="0"/>
    <n v="0"/>
    <n v="0"/>
    <n v="0"/>
    <n v="0"/>
    <n v="0"/>
    <n v="0"/>
    <n v="0"/>
    <n v="0"/>
    <n v="0"/>
    <m/>
    <n v="0"/>
    <n v="0"/>
    <n v="0"/>
    <m/>
    <n v="0"/>
    <n v="0"/>
    <n v="0"/>
    <n v="0"/>
    <n v="0"/>
    <x v="0"/>
    <m/>
    <s v="No root cause"/>
    <s v="No root cause"/>
    <s v="No root cause"/>
    <x v="3"/>
    <s v=""/>
    <s v="CTR_066"/>
    <m/>
    <s v=""/>
  </r>
  <r>
    <s v="Djoum-CIFAN"/>
    <s v="SUD_231"/>
    <s v="CENTRE"/>
    <s v="IHS"/>
    <s v="Grid-Gen-Lithium"/>
    <s v="SUD"/>
    <s v="Djoum"/>
    <s v="ZTE"/>
    <n v="0"/>
    <n v="0"/>
    <n v="0"/>
    <n v="0"/>
    <n v="0"/>
    <n v="0"/>
    <n v="0"/>
    <n v="0"/>
    <n v="0"/>
    <n v="0"/>
    <n v="0"/>
    <n v="0"/>
    <n v="0"/>
    <n v="0"/>
    <n v="0"/>
    <n v="0"/>
    <n v="0"/>
    <n v="0"/>
    <n v="0"/>
    <n v="0"/>
    <m/>
    <n v="0"/>
    <n v="0"/>
    <n v="0"/>
    <m/>
    <n v="0"/>
    <n v="0"/>
    <n v="0"/>
    <n v="0"/>
    <n v="0"/>
    <x v="0"/>
    <m/>
    <s v="No root cause"/>
    <s v="No root cause"/>
    <s v="No root cause"/>
    <x v="3"/>
    <s v=""/>
    <s v="SUD_231"/>
    <m/>
    <s v=""/>
  </r>
  <r>
    <s v="Avebe-MTN"/>
    <s v="SUD_236"/>
    <s v="CENTRE"/>
    <s v="IHS"/>
    <s v="Grid-Gen"/>
    <s v="SUD"/>
    <s v="Avebe"/>
    <s v="ZTE"/>
    <n v="0"/>
    <n v="0"/>
    <n v="0"/>
    <n v="0"/>
    <n v="0"/>
    <n v="0"/>
    <n v="0"/>
    <n v="0"/>
    <n v="0"/>
    <n v="0"/>
    <n v="0"/>
    <n v="0"/>
    <n v="0"/>
    <n v="0"/>
    <n v="0"/>
    <n v="0"/>
    <n v="0"/>
    <n v="0"/>
    <n v="0"/>
    <n v="0"/>
    <m/>
    <n v="0"/>
    <n v="0"/>
    <n v="0"/>
    <m/>
    <n v="0"/>
    <n v="0"/>
    <n v="0"/>
    <n v="0"/>
    <n v="0"/>
    <x v="0"/>
    <m/>
    <s v="No root cause"/>
    <s v="No root cause"/>
    <s v="No root cause"/>
    <x v="3"/>
    <s v=""/>
    <s v="SUD_236"/>
    <m/>
    <s v=""/>
  </r>
  <r>
    <s v="Goufan"/>
    <s v="CTR_231"/>
    <s v="CENTRE"/>
    <s v="IHS"/>
    <s v="Grid-Gen"/>
    <s v="CENTRE"/>
    <s v="Goufan"/>
    <s v="ZTE"/>
    <n v="0"/>
    <n v="0"/>
    <n v="0"/>
    <n v="0"/>
    <n v="0"/>
    <n v="0"/>
    <n v="0"/>
    <n v="0"/>
    <n v="0"/>
    <n v="0"/>
    <n v="0"/>
    <n v="0"/>
    <n v="0"/>
    <n v="0"/>
    <n v="0"/>
    <n v="0"/>
    <n v="0"/>
    <n v="0"/>
    <n v="0"/>
    <n v="0"/>
    <m/>
    <n v="0"/>
    <n v="0"/>
    <n v="0"/>
    <m/>
    <n v="0"/>
    <n v="0"/>
    <n v="0"/>
    <n v="0"/>
    <n v="0"/>
    <x v="0"/>
    <m/>
    <s v="No root cause"/>
    <s v="No root cause"/>
    <s v="No root cause"/>
    <x v="3"/>
    <s v=""/>
    <s v="CTR_231"/>
    <m/>
    <s v=""/>
  </r>
  <r>
    <s v="Mvoundou-Ngoke-MTN-IHS"/>
    <s v="CTR_183"/>
    <s v="CENTRE"/>
    <s v="IHS"/>
    <s v="Gen-Lithium"/>
    <s v="CENTRE"/>
    <s v="Mvoundou-Ngoke"/>
    <s v="ZTE"/>
    <n v="0"/>
    <n v="0"/>
    <n v="0"/>
    <n v="0"/>
    <n v="0"/>
    <n v="0"/>
    <n v="0"/>
    <n v="0"/>
    <n v="0"/>
    <n v="0"/>
    <n v="0"/>
    <n v="0"/>
    <n v="0"/>
    <n v="0"/>
    <n v="0"/>
    <n v="0"/>
    <n v="0"/>
    <n v="0"/>
    <n v="0"/>
    <n v="0"/>
    <m/>
    <n v="0"/>
    <n v="0"/>
    <n v="0"/>
    <m/>
    <n v="0"/>
    <n v="0"/>
    <n v="0"/>
    <n v="0"/>
    <n v="0"/>
    <x v="0"/>
    <m/>
    <s v="No root cause"/>
    <s v="No root cause"/>
    <s v="No root cause"/>
    <x v="3"/>
    <s v=""/>
    <s v="CTR_183"/>
    <m/>
    <s v=""/>
  </r>
  <r>
    <s v="Ebombe"/>
    <s v="CTR_003"/>
    <s v="LITTORAL"/>
    <s v="IHS"/>
    <s v="Solar-Gen-Lithium"/>
    <s v="CENTRE"/>
    <s v="Ebombe"/>
    <s v="ZTE"/>
    <n v="0"/>
    <n v="0"/>
    <n v="0"/>
    <n v="0"/>
    <n v="0"/>
    <n v="0"/>
    <n v="0"/>
    <n v="0"/>
    <n v="0"/>
    <n v="0"/>
    <n v="0"/>
    <n v="0"/>
    <n v="0"/>
    <n v="0"/>
    <n v="0"/>
    <n v="0"/>
    <n v="0"/>
    <n v="0"/>
    <n v="0"/>
    <n v="0"/>
    <m/>
    <n v="0"/>
    <n v="0"/>
    <n v="0"/>
    <m/>
    <n v="0"/>
    <n v="0"/>
    <n v="0"/>
    <n v="0"/>
    <n v="0"/>
    <x v="0"/>
    <m/>
    <s v="No root cause"/>
    <s v="No root cause"/>
    <s v="No root cause"/>
    <x v="3"/>
    <s v=""/>
    <s v="CTR_003"/>
    <m/>
    <s v=""/>
  </r>
  <r>
    <s v="Lobo"/>
    <s v="CTR_227"/>
    <s v="CENTRE"/>
    <s v="IHS"/>
    <s v="Grid-Gen-Lithium"/>
    <s v="CENTRE"/>
    <s v="Lobo"/>
    <s v="ZTE"/>
    <n v="0"/>
    <n v="0"/>
    <n v="0"/>
    <n v="0"/>
    <n v="0"/>
    <n v="0"/>
    <n v="0"/>
    <n v="0"/>
    <n v="0"/>
    <n v="0"/>
    <n v="0"/>
    <n v="0"/>
    <n v="0"/>
    <n v="0"/>
    <n v="0"/>
    <n v="0"/>
    <n v="0"/>
    <n v="0"/>
    <n v="0"/>
    <n v="0"/>
    <m/>
    <n v="0"/>
    <n v="0"/>
    <n v="0"/>
    <m/>
    <n v="0"/>
    <n v="0"/>
    <n v="0"/>
    <n v="0"/>
    <n v="0"/>
    <x v="0"/>
    <m/>
    <s v="No root cause"/>
    <s v="No root cause"/>
    <s v="No root cause"/>
    <x v="3"/>
    <s v=""/>
    <s v="CTR_227"/>
    <m/>
    <s v=""/>
  </r>
  <r>
    <s v="Campo"/>
    <s v="LIT_132"/>
    <s v="LITTORAL"/>
    <s v="IHS"/>
    <s v="Grid-Gen"/>
    <s v="LITTORAL"/>
    <s v="Campo"/>
    <s v="ZTE"/>
    <n v="0"/>
    <n v="0"/>
    <n v="0"/>
    <n v="0"/>
    <n v="0"/>
    <n v="0"/>
    <n v="0"/>
    <n v="0"/>
    <n v="0"/>
    <n v="0"/>
    <n v="0"/>
    <n v="0"/>
    <n v="0"/>
    <n v="0"/>
    <n v="0"/>
    <n v="0"/>
    <n v="0"/>
    <n v="0"/>
    <n v="0"/>
    <n v="0"/>
    <m/>
    <n v="0"/>
    <n v="0"/>
    <n v="0"/>
    <m/>
    <n v="0"/>
    <n v="0"/>
    <n v="0"/>
    <n v="0"/>
    <n v="0"/>
    <x v="0"/>
    <m/>
    <s v="No root cause"/>
    <s v="No root cause"/>
    <s v="No root cause"/>
    <x v="3"/>
    <s v=""/>
    <s v="LIT_132"/>
    <m/>
    <s v=""/>
  </r>
  <r>
    <s v="Nkenglikok"/>
    <s v="CTR_060"/>
    <s v="CENTRE"/>
    <s v="IHS"/>
    <s v="Solar-Grid-Gen"/>
    <s v="CENTRE"/>
    <s v="Nkeng-likok"/>
    <s v="ZTE"/>
    <n v="0"/>
    <n v="0"/>
    <n v="0"/>
    <n v="0"/>
    <n v="0"/>
    <n v="0"/>
    <n v="0"/>
    <n v="0"/>
    <n v="0"/>
    <n v="0"/>
    <n v="0"/>
    <n v="0"/>
    <n v="0"/>
    <n v="0"/>
    <n v="0"/>
    <n v="0"/>
    <n v="0"/>
    <n v="0"/>
    <n v="0"/>
    <n v="0"/>
    <m/>
    <n v="0"/>
    <n v="0"/>
    <n v="0"/>
    <m/>
    <n v="0"/>
    <n v="0"/>
    <n v="0"/>
    <n v="0"/>
    <n v="0"/>
    <x v="0"/>
    <m/>
    <s v="No root cause"/>
    <s v="No root cause"/>
    <s v="No root cause"/>
    <x v="3"/>
    <s v=""/>
    <s v="CTR_060"/>
    <m/>
    <s v=""/>
  </r>
  <r>
    <s v="Monatele"/>
    <s v="CTR_073"/>
    <s v="CENTRE"/>
    <s v="IHS"/>
    <s v="Grid-Gen"/>
    <s v="CENTRE"/>
    <s v="Monatele"/>
    <s v="ZTE"/>
    <n v="0"/>
    <n v="0"/>
    <n v="0"/>
    <n v="0"/>
    <n v="0"/>
    <n v="0"/>
    <n v="0"/>
    <n v="0"/>
    <n v="0"/>
    <n v="0"/>
    <n v="0"/>
    <n v="0"/>
    <n v="0"/>
    <n v="0"/>
    <n v="0"/>
    <n v="0"/>
    <n v="0"/>
    <n v="0"/>
    <n v="0"/>
    <n v="0"/>
    <m/>
    <n v="0"/>
    <n v="0"/>
    <n v="0"/>
    <m/>
    <n v="0"/>
    <n v="0"/>
    <n v="0"/>
    <n v="0"/>
    <n v="0"/>
    <x v="0"/>
    <m/>
    <s v="No root cause"/>
    <s v="No root cause"/>
    <s v="No root cause"/>
    <x v="3"/>
    <s v=""/>
    <s v="CTR_073"/>
    <m/>
    <s v=""/>
  </r>
  <r>
    <s v="Mbambou-IHS"/>
    <s v="LIT_143"/>
    <s v="LITTORAL"/>
    <s v="IHS"/>
    <s v="Gen-Lithium"/>
    <s v="LITTORAL"/>
    <s v="Mbambou"/>
    <s v="ZTE"/>
    <n v="0"/>
    <n v="0"/>
    <n v="0"/>
    <n v="0"/>
    <n v="0"/>
    <n v="0"/>
    <n v="0"/>
    <n v="0"/>
    <n v="0"/>
    <n v="0"/>
    <n v="0"/>
    <n v="0"/>
    <n v="0"/>
    <n v="0"/>
    <n v="0"/>
    <n v="0"/>
    <n v="0"/>
    <n v="0"/>
    <n v="0"/>
    <n v="0"/>
    <m/>
    <n v="0"/>
    <n v="0"/>
    <n v="0"/>
    <m/>
    <n v="0"/>
    <n v="0"/>
    <n v="0"/>
    <n v="0"/>
    <n v="0"/>
    <x v="0"/>
    <m/>
    <s v="No root cause"/>
    <s v="No root cause"/>
    <s v="No root cause"/>
    <x v="3"/>
    <s v=""/>
    <s v="LIT_143"/>
    <m/>
    <s v=""/>
  </r>
  <r>
    <s v="Mengong"/>
    <s v="SUD_017"/>
    <s v="CENTRE"/>
    <s v="IHS"/>
    <s v="GenOnly"/>
    <s v="SUD"/>
    <s v="Abiete"/>
    <s v="ZTE"/>
    <n v="0"/>
    <n v="0"/>
    <n v="0"/>
    <n v="0"/>
    <n v="0"/>
    <n v="0"/>
    <n v="0"/>
    <n v="0"/>
    <n v="0"/>
    <n v="0"/>
    <n v="0"/>
    <n v="0"/>
    <n v="0"/>
    <n v="0"/>
    <n v="0"/>
    <n v="0"/>
    <n v="0"/>
    <n v="0"/>
    <n v="0"/>
    <n v="0"/>
    <m/>
    <n v="0"/>
    <n v="0"/>
    <n v="0"/>
    <m/>
    <n v="0"/>
    <n v="0"/>
    <n v="0"/>
    <n v="0"/>
    <n v="0"/>
    <x v="0"/>
    <m/>
    <s v="No root cause"/>
    <s v="No root cause"/>
    <s v="No root cause"/>
    <x v="3"/>
    <s v=""/>
    <s v="SUD_017"/>
    <m/>
    <s v=""/>
  </r>
  <r>
    <s v="Minisite-Tsinga"/>
    <s v="CTR_690"/>
    <s v="Yaounde"/>
    <s v="CAMUSAT"/>
    <s v="Good Grid no GE - 8h"/>
    <s v="CENTRE"/>
    <s v="Yaounde"/>
    <s v="ZTE"/>
    <n v="0"/>
    <n v="0"/>
    <n v="0"/>
    <n v="0"/>
    <n v="0"/>
    <n v="0"/>
    <n v="0"/>
    <n v="0"/>
    <n v="0"/>
    <n v="0"/>
    <n v="0"/>
    <n v="0"/>
    <n v="0"/>
    <n v="0"/>
    <n v="0"/>
    <n v="0"/>
    <n v="0"/>
    <n v="0"/>
    <n v="0"/>
    <n v="0"/>
    <m/>
    <n v="0"/>
    <n v="0"/>
    <n v="0"/>
    <m/>
    <n v="0"/>
    <n v="0"/>
    <n v="0"/>
    <n v="0"/>
    <n v="0"/>
    <x v="0"/>
    <m/>
    <s v="No root cause"/>
    <s v="No root cause"/>
    <s v="No root cause"/>
    <x v="3"/>
    <s v=""/>
    <s v="CTR_690"/>
    <m/>
    <s v=""/>
  </r>
  <r>
    <s v="Olamze-IHS"/>
    <s v="SUD_038"/>
    <s v="CENTRE"/>
    <s v="IHS"/>
    <s v="Grid-Gen"/>
    <s v="SUD"/>
    <s v="Olamze"/>
    <s v="ZTE"/>
    <n v="0"/>
    <n v="0"/>
    <n v="0"/>
    <n v="0"/>
    <n v="0"/>
    <n v="0"/>
    <n v="0"/>
    <n v="0"/>
    <n v="0"/>
    <n v="0"/>
    <n v="0"/>
    <n v="0"/>
    <n v="0"/>
    <n v="0"/>
    <n v="0"/>
    <n v="0"/>
    <n v="0"/>
    <n v="0"/>
    <n v="0"/>
    <n v="0"/>
    <m/>
    <n v="0"/>
    <n v="0"/>
    <n v="0"/>
    <m/>
    <n v="0"/>
    <n v="0"/>
    <n v="0"/>
    <n v="0"/>
    <n v="0"/>
    <x v="0"/>
    <m/>
    <s v="No root cause"/>
    <s v="No root cause"/>
    <s v="No root cause"/>
    <x v="3"/>
    <s v=""/>
    <s v="SUD_038"/>
    <m/>
    <s v=""/>
  </r>
  <r>
    <s v="Mfou-Entree"/>
    <s v="CTR_653"/>
    <s v="CENTRE"/>
    <s v="CAMUSAT"/>
    <s v="Hybrid Solar - S1"/>
    <s v="CENTRE"/>
    <s v="Mfou"/>
    <s v="ZTE"/>
    <n v="0"/>
    <n v="0"/>
    <n v="0"/>
    <n v="0"/>
    <n v="0"/>
    <n v="0"/>
    <n v="0"/>
    <n v="0"/>
    <n v="0"/>
    <n v="0"/>
    <n v="0"/>
    <n v="0"/>
    <n v="0"/>
    <n v="0"/>
    <n v="0"/>
    <n v="0"/>
    <n v="0"/>
    <n v="0"/>
    <n v="0"/>
    <n v="0"/>
    <m/>
    <n v="0"/>
    <n v="0"/>
    <n v="0"/>
    <m/>
    <n v="0"/>
    <n v="0"/>
    <n v="0"/>
    <n v="0"/>
    <n v="0"/>
    <x v="0"/>
    <m/>
    <s v="No root cause"/>
    <s v="No root cause"/>
    <s v="No root cause"/>
    <x v="3"/>
    <s v=""/>
    <s v="CTR_653"/>
    <m/>
    <s v=""/>
  </r>
  <r>
    <s v="Boutourou"/>
    <s v="CTR_092"/>
    <s v="CENTRE"/>
    <s v="IHS"/>
    <s v="Grid-Gen-Lithium"/>
    <s v="CENTRE"/>
    <s v="Boutourou"/>
    <s v="ZTE"/>
    <n v="0"/>
    <n v="0"/>
    <n v="0"/>
    <n v="0"/>
    <n v="0"/>
    <n v="0"/>
    <n v="0"/>
    <n v="0"/>
    <n v="0"/>
    <n v="0"/>
    <n v="0"/>
    <n v="0"/>
    <n v="0"/>
    <n v="0"/>
    <n v="0"/>
    <n v="0"/>
    <n v="0"/>
    <n v="0"/>
    <n v="0"/>
    <n v="0"/>
    <m/>
    <n v="0"/>
    <n v="0"/>
    <n v="0"/>
    <m/>
    <n v="0"/>
    <n v="0"/>
    <n v="0"/>
    <n v="0"/>
    <n v="0"/>
    <x v="0"/>
    <m/>
    <s v="No root cause"/>
    <s v="No root cause"/>
    <s v="No root cause"/>
    <x v="3"/>
    <s v=""/>
    <s v="CTR_092"/>
    <m/>
    <s v=""/>
  </r>
  <r>
    <s v="Nkak"/>
    <s v="LIT_231"/>
    <s v="LITTORAL"/>
    <s v="IHS"/>
    <s v="Solar-Gen-Lithium"/>
    <s v="LITTORAL"/>
    <s v="Mapubbi"/>
    <s v="ZTE"/>
    <n v="0"/>
    <n v="0"/>
    <n v="0"/>
    <n v="0"/>
    <n v="0"/>
    <n v="0"/>
    <n v="0"/>
    <n v="0"/>
    <n v="0"/>
    <n v="0"/>
    <n v="0"/>
    <n v="0"/>
    <n v="0"/>
    <n v="0"/>
    <n v="0"/>
    <n v="0"/>
    <n v="0"/>
    <n v="0"/>
    <n v="0"/>
    <n v="0"/>
    <m/>
    <n v="0"/>
    <n v="0"/>
    <n v="0"/>
    <m/>
    <n v="0"/>
    <n v="0"/>
    <n v="0"/>
    <n v="0"/>
    <n v="0"/>
    <x v="0"/>
    <m/>
    <s v="No root cause"/>
    <s v="No root cause"/>
    <s v="No root cause"/>
    <x v="3"/>
    <s v=""/>
    <s v="LIT_231"/>
    <m/>
    <s v=""/>
  </r>
  <r>
    <s v="Ambassade-Gabon"/>
    <s v="CTR_745"/>
    <s v="Yaounde"/>
    <s v="CAMUSAT"/>
    <s v="Good Grid no GE - 8h"/>
    <s v="CENTRE"/>
    <s v="Yaounde"/>
    <s v="ZTE"/>
    <n v="0"/>
    <n v="0"/>
    <n v="0"/>
    <n v="0"/>
    <n v="0"/>
    <n v="0"/>
    <n v="0"/>
    <n v="0"/>
    <n v="0"/>
    <n v="0"/>
    <n v="0"/>
    <n v="0"/>
    <n v="0"/>
    <n v="0"/>
    <n v="0"/>
    <n v="0"/>
    <n v="0"/>
    <n v="0"/>
    <n v="0"/>
    <n v="0"/>
    <m/>
    <n v="0"/>
    <n v="0"/>
    <n v="0"/>
    <m/>
    <n v="0"/>
    <n v="0"/>
    <n v="0"/>
    <n v="0"/>
    <n v="0"/>
    <x v="0"/>
    <m/>
    <s v="No root cause"/>
    <s v="No root cause"/>
    <s v="No root cause"/>
    <x v="3"/>
    <s v=""/>
    <s v="CTR_745"/>
    <m/>
    <s v=""/>
  </r>
  <r>
    <s v="Dibamba-Camrail"/>
    <s v="LIT_385"/>
    <s v="Douala"/>
    <s v="CAMUSAT"/>
    <s v="Hybrid Solar - S3"/>
    <s v="LITTORAL"/>
    <s v="Douala"/>
    <s v="ZTE"/>
    <n v="0"/>
    <n v="0"/>
    <n v="0"/>
    <n v="0"/>
    <n v="0"/>
    <n v="0"/>
    <n v="0"/>
    <n v="0"/>
    <n v="0"/>
    <n v="0"/>
    <n v="0"/>
    <n v="0"/>
    <n v="0"/>
    <n v="0"/>
    <n v="0"/>
    <n v="0"/>
    <n v="0"/>
    <n v="0"/>
    <n v="0"/>
    <n v="0"/>
    <m/>
    <n v="0"/>
    <n v="0"/>
    <n v="0"/>
    <m/>
    <n v="0"/>
    <n v="0"/>
    <n v="0"/>
    <n v="0"/>
    <n v="0"/>
    <x v="0"/>
    <m/>
    <s v="No root cause"/>
    <s v="No root cause"/>
    <s v="No root cause"/>
    <x v="3"/>
    <s v=""/>
    <s v="LIT_385"/>
    <m/>
    <s v=""/>
  </r>
  <r>
    <s v="Campo-Beach-IHS"/>
    <s v="LIT_494"/>
    <s v="LITTORAL"/>
    <s v="IHS"/>
    <s v="Grid-Gen"/>
    <s v="LITTORAL"/>
    <s v="Campo"/>
    <s v="ZTE"/>
    <n v="0"/>
    <n v="0"/>
    <n v="0"/>
    <n v="0"/>
    <n v="0"/>
    <n v="0"/>
    <n v="0"/>
    <n v="0"/>
    <n v="0"/>
    <n v="0"/>
    <n v="0"/>
    <n v="0"/>
    <n v="0"/>
    <n v="0"/>
    <n v="0"/>
    <n v="0"/>
    <n v="0"/>
    <n v="0"/>
    <n v="0"/>
    <n v="0"/>
    <m/>
    <n v="0"/>
    <n v="0"/>
    <n v="0"/>
    <m/>
    <n v="0"/>
    <n v="0"/>
    <n v="0"/>
    <n v="0"/>
    <n v="0"/>
    <x v="0"/>
    <m/>
    <s v="No root cause"/>
    <s v="No root cause"/>
    <s v="No root cause"/>
    <x v="3"/>
    <s v=""/>
    <s v="LIT_494"/>
    <m/>
    <s v=""/>
  </r>
  <r>
    <s v="Abong-Mbang"/>
    <s v="EST_009"/>
    <s v="CENTRE"/>
    <s v="CAMUSAT"/>
    <s v="Bad Grid + Solar + GE"/>
    <s v="EST"/>
    <s v="Abong-Mbang"/>
    <s v="NOKIA"/>
    <n v="0"/>
    <n v="0"/>
    <n v="0"/>
    <n v="0"/>
    <n v="0"/>
    <n v="0"/>
    <n v="0"/>
    <n v="0"/>
    <n v="0"/>
    <n v="0"/>
    <n v="0"/>
    <n v="0"/>
    <n v="0"/>
    <n v="0"/>
    <n v="0"/>
    <n v="0"/>
    <n v="0"/>
    <n v="0"/>
    <n v="0"/>
    <n v="0"/>
    <m/>
    <n v="0"/>
    <n v="0"/>
    <n v="0"/>
    <m/>
    <n v="0"/>
    <n v="0"/>
    <n v="0"/>
    <n v="0"/>
    <n v="0"/>
    <x v="0"/>
    <m/>
    <s v="No root cause"/>
    <s v="No root cause"/>
    <s v="No root cause"/>
    <x v="3"/>
    <s v=""/>
    <s v="EST_009"/>
    <m/>
    <s v=""/>
  </r>
  <r>
    <s v="Fifinda-MTN"/>
    <s v="SUD_215"/>
    <s v="LITTORAL"/>
    <s v="IHS"/>
    <s v="Grid-Gen"/>
    <s v="SUD"/>
    <s v="Fifinda"/>
    <s v="ZTE"/>
    <n v="0"/>
    <n v="0"/>
    <n v="0"/>
    <n v="0"/>
    <n v="0"/>
    <n v="0"/>
    <n v="0"/>
    <n v="0"/>
    <n v="0"/>
    <n v="0"/>
    <n v="0"/>
    <n v="0"/>
    <n v="0"/>
    <n v="0"/>
    <n v="0"/>
    <n v="0"/>
    <n v="0"/>
    <n v="0"/>
    <n v="0"/>
    <n v="0"/>
    <m/>
    <n v="0"/>
    <n v="0"/>
    <n v="0"/>
    <m/>
    <n v="0"/>
    <n v="0"/>
    <n v="0"/>
    <n v="0"/>
    <n v="0"/>
    <x v="0"/>
    <m/>
    <s v="SPARE-ISSUE"/>
    <s v="SPARE-ISSUE"/>
    <s v="SPARE-ISSUE"/>
    <x v="4"/>
    <s v="(05-10-2026 ocm ran 18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10-2026 ocm ran 12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m/>
    <s v=""/>
  </r>
  <r>
    <s v="Dehane-PHP"/>
    <s v="LIT_591"/>
    <s v="LITTORAL"/>
    <s v="CAMUSAT"/>
    <s v="Good Grid + GE"/>
    <s v="LITTORAL"/>
    <s v="Dehane"/>
    <s v="ZTE"/>
    <n v="0"/>
    <n v="0"/>
    <n v="0"/>
    <n v="0"/>
    <n v="0"/>
    <n v="0"/>
    <n v="0"/>
    <n v="0"/>
    <n v="0"/>
    <n v="0"/>
    <n v="0"/>
    <n v="0"/>
    <n v="0"/>
    <n v="0"/>
    <n v="0"/>
    <n v="0"/>
    <n v="0"/>
    <n v="0"/>
    <n v="0"/>
    <n v="0"/>
    <m/>
    <n v="0"/>
    <n v="0"/>
    <n v="0"/>
    <m/>
    <n v="0"/>
    <n v="0"/>
    <n v="0"/>
    <n v="0"/>
    <n v="0"/>
    <x v="0"/>
    <m/>
    <s v="No root cause"/>
    <s v="No root cause"/>
    <s v="No root cause"/>
    <x v="3"/>
    <s v=""/>
    <s v="LIT_591"/>
    <m/>
    <s v=""/>
  </r>
  <r>
    <s v="Ndoussan"/>
    <s v="CTR_054"/>
    <s v="CENTRE"/>
    <s v="IHS"/>
    <s v="Gen-Lithium"/>
    <s v="CENTRE"/>
    <s v="Ndoussan"/>
    <s v="ZTE"/>
    <n v="0"/>
    <n v="0"/>
    <n v="0"/>
    <n v="0"/>
    <n v="0"/>
    <n v="0"/>
    <n v="0"/>
    <n v="0"/>
    <n v="0"/>
    <n v="0"/>
    <n v="0"/>
    <n v="0"/>
    <n v="0"/>
    <n v="0"/>
    <n v="0"/>
    <n v="0"/>
    <n v="0"/>
    <n v="0"/>
    <n v="0"/>
    <n v="0"/>
    <m/>
    <n v="0"/>
    <n v="0"/>
    <n v="0"/>
    <m/>
    <n v="0"/>
    <n v="0"/>
    <n v="0"/>
    <n v="0"/>
    <n v="0"/>
    <x v="0"/>
    <m/>
    <s v="No root cause"/>
    <s v="No root cause"/>
    <s v="No root cause"/>
    <x v="3"/>
    <s v=""/>
    <s v="CTR_054"/>
    <m/>
    <s v=""/>
  </r>
  <r>
    <s v="Nkog-Edzen"/>
    <s v="CTR_041"/>
    <s v="CENTRE"/>
    <m/>
    <m/>
    <s v="CENTRE"/>
    <s v="Nkog-Edzen"/>
    <s v="ZTE"/>
    <n v="0"/>
    <n v="0"/>
    <n v="0"/>
    <n v="0"/>
    <n v="0"/>
    <n v="0"/>
    <n v="0"/>
    <n v="0"/>
    <n v="0"/>
    <n v="0"/>
    <n v="0"/>
    <n v="0"/>
    <n v="0"/>
    <n v="0"/>
    <n v="0"/>
    <n v="0"/>
    <n v="0"/>
    <n v="0"/>
    <n v="0"/>
    <n v="0"/>
    <m/>
    <n v="0"/>
    <n v="0"/>
    <n v="0"/>
    <m/>
    <n v="0"/>
    <n v="0"/>
    <n v="0"/>
    <n v="0"/>
    <n v="0"/>
    <x v="0"/>
    <m/>
    <s v="No root cause"/>
    <s v="No root cause"/>
    <s v="No root cause"/>
    <x v="3"/>
    <s v=""/>
    <s v="CTR_041"/>
    <m/>
    <s v=""/>
  </r>
  <r>
    <s v="Nakong"/>
    <s v="NRD_157"/>
    <s v="NORD"/>
    <s v="CAMUSAT"/>
    <s v="Bad Grid + Solar + GE"/>
    <s v="NORD"/>
    <s v="Nakong"/>
    <s v="Huawei"/>
    <n v="0"/>
    <n v="0"/>
    <n v="0"/>
    <n v="0"/>
    <n v="0"/>
    <n v="0"/>
    <n v="0"/>
    <n v="0"/>
    <n v="0"/>
    <n v="0"/>
    <n v="0"/>
    <n v="0"/>
    <n v="0"/>
    <n v="0"/>
    <n v="0"/>
    <n v="0"/>
    <n v="0"/>
    <n v="0"/>
    <n v="0"/>
    <n v="0"/>
    <m/>
    <n v="0"/>
    <n v="0"/>
    <n v="0"/>
    <m/>
    <n v="0"/>
    <n v="0"/>
    <n v="0"/>
    <n v="0"/>
    <n v="0"/>
    <x v="0"/>
    <m/>
    <s v="No root cause"/>
    <s v="No root cause"/>
    <s v="No root cause"/>
    <x v="3"/>
    <s v=""/>
    <s v="NRD_157"/>
    <m/>
    <s v=""/>
  </r>
  <r>
    <s v="Balessing"/>
    <s v="OST_008"/>
    <s v="OUEST"/>
    <s v="OCM/Strategique"/>
    <s v="OCM/Stratégique"/>
    <s v="OUEST"/>
    <s v="Balessing"/>
    <s v="Huawei"/>
    <n v="0"/>
    <n v="0"/>
    <n v="0"/>
    <n v="0"/>
    <n v="0"/>
    <n v="0"/>
    <n v="0"/>
    <n v="0"/>
    <n v="0"/>
    <n v="0"/>
    <n v="0"/>
    <n v="0"/>
    <n v="0"/>
    <n v="0"/>
    <n v="0"/>
    <n v="0"/>
    <n v="0"/>
    <n v="0"/>
    <n v="0"/>
    <n v="0"/>
    <m/>
    <n v="0"/>
    <n v="0"/>
    <n v="0"/>
    <m/>
    <n v="0"/>
    <n v="0"/>
    <n v="0"/>
    <n v="0"/>
    <n v="0"/>
    <x v="0"/>
    <m/>
    <s v="No root cause"/>
    <s v="No root cause"/>
    <s v="No root cause"/>
    <x v="3"/>
    <s v=""/>
    <s v="OST_008"/>
    <m/>
    <s v=""/>
  </r>
  <r>
    <s v="Mbouda-SIK-IHS"/>
    <s v="OST_144"/>
    <s v="OUEST"/>
    <s v="IHS"/>
    <s v="Grid-Gen"/>
    <s v="OUEST"/>
    <s v="Mbouda"/>
    <s v="Huawei"/>
    <n v="0"/>
    <n v="0"/>
    <n v="0"/>
    <n v="0"/>
    <n v="0"/>
    <n v="0"/>
    <n v="0"/>
    <n v="0"/>
    <n v="0"/>
    <n v="0"/>
    <n v="0"/>
    <n v="0"/>
    <n v="0"/>
    <n v="0"/>
    <n v="0"/>
    <n v="0"/>
    <n v="0"/>
    <n v="0"/>
    <n v="0"/>
    <n v="0"/>
    <m/>
    <n v="0"/>
    <n v="0"/>
    <n v="0"/>
    <m/>
    <n v="0"/>
    <n v="0"/>
    <n v="0"/>
    <n v="0"/>
    <n v="0"/>
    <x v="0"/>
    <m/>
    <s v="No root cause"/>
    <s v="No root cause"/>
    <s v="No root cause"/>
    <x v="3"/>
    <s v=""/>
    <s v="OST_144"/>
    <m/>
    <s v=""/>
  </r>
  <r>
    <s v="Yenon"/>
    <s v="OST_013"/>
    <s v="OUEST"/>
    <s v="IHS"/>
    <s v="Grid-Gen"/>
    <s v="OUEST"/>
    <s v="Yenon"/>
    <s v="Huawei"/>
    <n v="0"/>
    <n v="0"/>
    <n v="0"/>
    <n v="0"/>
    <n v="0"/>
    <n v="0"/>
    <n v="0"/>
    <n v="0"/>
    <n v="0"/>
    <n v="0"/>
    <n v="0"/>
    <n v="0"/>
    <n v="0"/>
    <n v="0"/>
    <n v="0"/>
    <n v="0"/>
    <n v="0"/>
    <n v="0"/>
    <n v="0"/>
    <n v="0"/>
    <m/>
    <n v="0"/>
    <n v="0"/>
    <n v="0"/>
    <m/>
    <n v="0"/>
    <n v="0"/>
    <n v="0"/>
    <n v="0"/>
    <n v="0"/>
    <x v="0"/>
    <m/>
    <s v="No root cause"/>
    <s v="No root cause"/>
    <s v="No root cause"/>
    <x v="3"/>
    <s v=""/>
    <s v="OST_013"/>
    <m/>
    <s v=""/>
  </r>
  <r>
    <s v="Baham"/>
    <s v="OST_035"/>
    <s v="OUEST"/>
    <s v="IHS"/>
    <s v="Grid-Gen"/>
    <s v="OUEST"/>
    <s v="Baham"/>
    <s v="Huawei"/>
    <n v="0"/>
    <n v="0"/>
    <n v="0"/>
    <n v="0"/>
    <n v="0"/>
    <n v="0"/>
    <n v="0"/>
    <n v="0"/>
    <n v="0"/>
    <n v="0"/>
    <n v="0"/>
    <n v="0"/>
    <n v="0"/>
    <n v="0"/>
    <n v="0"/>
    <n v="0"/>
    <n v="0"/>
    <n v="0"/>
    <n v="0"/>
    <n v="0"/>
    <m/>
    <n v="0"/>
    <n v="0"/>
    <n v="0"/>
    <m/>
    <n v="0"/>
    <n v="0"/>
    <n v="0"/>
    <n v="0"/>
    <n v="0"/>
    <x v="0"/>
    <m/>
    <s v="No root cause"/>
    <s v="No root cause"/>
    <s v="No root cause"/>
    <x v="3"/>
    <s v=""/>
    <s v="OST_035"/>
    <m/>
    <s v=""/>
  </r>
  <r>
    <s v="Batcham"/>
    <s v="OST_040"/>
    <s v="OUEST"/>
    <s v="IHS"/>
    <s v="Grid-Gen"/>
    <s v="OUEST"/>
    <s v="Batcham"/>
    <s v="Huawei"/>
    <n v="0"/>
    <n v="0"/>
    <n v="0"/>
    <n v="0"/>
    <n v="0"/>
    <n v="0"/>
    <n v="0"/>
    <n v="0"/>
    <n v="0"/>
    <n v="0"/>
    <n v="0"/>
    <n v="0"/>
    <n v="0"/>
    <n v="0"/>
    <n v="0"/>
    <n v="0"/>
    <n v="0"/>
    <n v="0"/>
    <n v="0"/>
    <n v="0"/>
    <m/>
    <n v="0"/>
    <n v="0"/>
    <n v="0"/>
    <m/>
    <n v="0"/>
    <n v="0"/>
    <n v="0"/>
    <n v="0"/>
    <n v="0"/>
    <x v="0"/>
    <m/>
    <s v="No root cause"/>
    <s v="No root cause"/>
    <s v="No root cause"/>
    <x v="3"/>
    <s v=""/>
    <s v="OST_040"/>
    <m/>
    <s v=""/>
  </r>
  <r>
    <s v="Batie"/>
    <s v="OST_034"/>
    <s v="OUEST"/>
    <s v="IHS"/>
    <s v="Grid-Gen"/>
    <s v="OUEST"/>
    <s v="Batie"/>
    <s v="Huawei"/>
    <n v="0"/>
    <n v="0"/>
    <n v="0"/>
    <n v="0"/>
    <n v="0"/>
    <n v="0"/>
    <n v="0"/>
    <n v="0"/>
    <n v="0"/>
    <n v="0"/>
    <n v="0"/>
    <n v="0"/>
    <n v="0"/>
    <n v="0"/>
    <n v="0"/>
    <n v="0"/>
    <n v="0"/>
    <n v="0"/>
    <n v="0"/>
    <n v="0"/>
    <m/>
    <n v="0"/>
    <n v="0"/>
    <n v="0"/>
    <m/>
    <n v="0"/>
    <n v="0"/>
    <n v="0"/>
    <n v="0"/>
    <n v="0"/>
    <x v="0"/>
    <m/>
    <s v="No root cause"/>
    <s v="No root cause"/>
    <s v="No root cause"/>
    <x v="3"/>
    <s v=""/>
    <s v="OST_034"/>
    <m/>
    <s v=""/>
  </r>
  <r>
    <s v="Bafounda-IHS"/>
    <s v="OST_150"/>
    <s v="NORD-OUEST"/>
    <s v="IHS"/>
    <s v="Grid-Gen"/>
    <s v="OUEST"/>
    <s v="Bafounda"/>
    <s v="Huawei"/>
    <n v="0"/>
    <n v="0"/>
    <n v="0"/>
    <n v="0"/>
    <n v="0"/>
    <n v="0"/>
    <n v="0"/>
    <n v="0"/>
    <n v="0"/>
    <n v="0"/>
    <n v="0"/>
    <n v="0"/>
    <n v="0"/>
    <n v="0"/>
    <n v="0"/>
    <n v="0"/>
    <n v="0"/>
    <n v="0"/>
    <n v="0"/>
    <n v="0"/>
    <m/>
    <n v="0"/>
    <n v="0"/>
    <n v="0"/>
    <m/>
    <n v="0"/>
    <n v="0"/>
    <n v="0"/>
    <n v="0"/>
    <n v="0"/>
    <x v="0"/>
    <m/>
    <s v="No root cause"/>
    <s v="No root cause"/>
    <s v="No root cause"/>
    <x v="3"/>
    <s v=""/>
    <s v="OST_150"/>
    <m/>
    <s v=""/>
  </r>
  <r>
    <s v="Bameka-IHS"/>
    <s v="OST_162"/>
    <s v="OUEST"/>
    <s v="IHS"/>
    <s v="Grid-Gen"/>
    <s v="OUEST"/>
    <s v="Bameka"/>
    <s v="Huawei"/>
    <n v="0"/>
    <n v="0"/>
    <n v="0"/>
    <n v="0"/>
    <n v="0"/>
    <n v="0"/>
    <n v="0"/>
    <n v="0"/>
    <n v="0"/>
    <n v="0"/>
    <n v="0"/>
    <n v="0"/>
    <n v="0"/>
    <n v="0"/>
    <n v="0"/>
    <n v="0"/>
    <n v="0"/>
    <n v="0"/>
    <n v="0"/>
    <n v="0"/>
    <m/>
    <n v="0"/>
    <n v="0"/>
    <n v="0"/>
    <m/>
    <n v="0"/>
    <n v="0"/>
    <n v="0"/>
    <n v="0"/>
    <n v="0"/>
    <x v="0"/>
    <m/>
    <s v="No root cause"/>
    <s v="No root cause"/>
    <s v="No root cause"/>
    <x v="3"/>
    <s v=""/>
    <s v="OST_162"/>
    <m/>
    <s v=""/>
  </r>
  <r>
    <s v="Bamendjou-II"/>
    <s v="OST_298"/>
    <s v="OUEST"/>
    <s v="CAMUSAT"/>
    <s v="Hybrid Solar - S3"/>
    <s v="OUEST"/>
    <s v="Bamendjou"/>
    <s v="Huawei"/>
    <n v="0"/>
    <n v="0"/>
    <n v="0"/>
    <n v="0"/>
    <n v="0"/>
    <n v="0"/>
    <n v="0"/>
    <n v="0"/>
    <n v="0"/>
    <n v="0"/>
    <n v="0"/>
    <n v="0"/>
    <n v="0"/>
    <n v="0"/>
    <n v="0"/>
    <n v="0"/>
    <n v="0"/>
    <n v="0"/>
    <n v="0"/>
    <n v="0"/>
    <m/>
    <n v="0"/>
    <n v="0"/>
    <n v="0"/>
    <m/>
    <n v="0"/>
    <n v="0"/>
    <n v="0"/>
    <n v="0"/>
    <n v="0"/>
    <x v="0"/>
    <m/>
    <s v="No root cause"/>
    <s v="No root cause"/>
    <s v="No root cause"/>
    <x v="3"/>
    <s v=""/>
    <s v="OST_298"/>
    <m/>
    <s v=""/>
  </r>
  <r>
    <s v="Foumban-Kounga"/>
    <s v="OST_028"/>
    <s v="OUEST"/>
    <s v="IHS"/>
    <s v="Grid-Gen"/>
    <s v="OUEST"/>
    <s v="Foumban"/>
    <s v="Huawei"/>
    <n v="0"/>
    <n v="0"/>
    <n v="0"/>
    <n v="0"/>
    <n v="0"/>
    <n v="0"/>
    <n v="0"/>
    <n v="0"/>
    <n v="0"/>
    <n v="0"/>
    <n v="0"/>
    <n v="0"/>
    <n v="0"/>
    <n v="0"/>
    <n v="0"/>
    <n v="0"/>
    <n v="0"/>
    <n v="0"/>
    <n v="0"/>
    <n v="0"/>
    <m/>
    <n v="0"/>
    <n v="0"/>
    <n v="0"/>
    <m/>
    <n v="0"/>
    <n v="0"/>
    <n v="0"/>
    <n v="0"/>
    <n v="0"/>
    <x v="0"/>
    <m/>
    <s v="No root cause"/>
    <s v="No root cause"/>
    <s v="No root cause"/>
    <x v="3"/>
    <s v=""/>
    <s v="OST_028"/>
    <m/>
    <s v=""/>
  </r>
  <r>
    <s v="Bakassi"/>
    <s v="SUO_018"/>
    <s v="SUD-OUEST"/>
    <s v="IHS"/>
    <s v="Solar-Gen"/>
    <s v="SUD-OUEST"/>
    <s v="Bakassi"/>
    <s v="Huawei"/>
    <n v="0"/>
    <n v="0"/>
    <n v="0"/>
    <n v="0"/>
    <n v="0"/>
    <n v="0"/>
    <n v="0"/>
    <n v="0"/>
    <n v="0"/>
    <n v="0"/>
    <n v="0"/>
    <n v="0"/>
    <n v="0"/>
    <n v="0"/>
    <n v="0"/>
    <n v="0"/>
    <n v="0"/>
    <n v="0"/>
    <n v="0"/>
    <n v="0"/>
    <m/>
    <n v="0"/>
    <n v="0"/>
    <n v="0"/>
    <m/>
    <n v="0"/>
    <n v="0"/>
    <n v="0"/>
    <n v="0"/>
    <n v="0"/>
    <x v="0"/>
    <m/>
    <s v="No root cause"/>
    <s v="No root cause"/>
    <s v="No root cause"/>
    <x v="3"/>
    <s v=""/>
    <s v="SUO_018"/>
    <m/>
    <s v=""/>
  </r>
  <r>
    <s v="Botatango-MTN"/>
    <s v="CTR_223"/>
    <s v="CENTRE"/>
    <s v="IHS"/>
    <s v="Solar-Gen"/>
    <s v="CENTRE"/>
    <s v="Botatango"/>
    <s v="ZTE"/>
    <n v="0"/>
    <n v="0"/>
    <n v="0"/>
    <n v="0"/>
    <n v="0"/>
    <n v="0"/>
    <n v="0"/>
    <n v="0"/>
    <n v="0"/>
    <n v="0"/>
    <n v="0"/>
    <n v="0"/>
    <n v="0"/>
    <n v="0"/>
    <n v="0"/>
    <n v="0"/>
    <n v="0"/>
    <n v="0"/>
    <n v="0"/>
    <n v="0"/>
    <m/>
    <n v="0"/>
    <n v="0"/>
    <n v="0"/>
    <m/>
    <n v="0"/>
    <n v="0"/>
    <n v="0"/>
    <n v="0"/>
    <n v="0"/>
    <x v="0"/>
    <m/>
    <s v="No root cause"/>
    <s v="No root cause"/>
    <s v="No root cause"/>
    <x v="3"/>
    <s v=""/>
    <s v="CTR_223"/>
    <m/>
    <s v=""/>
  </r>
  <r>
    <s v="Foumbot-Mangoum"/>
    <s v="OST_136"/>
    <s v="OUEST"/>
    <s v="IHS"/>
    <s v="Grid-Gen"/>
    <s v="OUEST"/>
    <s v="Foumbot"/>
    <s v="Huawei"/>
    <n v="0"/>
    <n v="0"/>
    <n v="0"/>
    <n v="0"/>
    <n v="0"/>
    <n v="0"/>
    <n v="0"/>
    <n v="0"/>
    <n v="0"/>
    <n v="0"/>
    <n v="0"/>
    <n v="0"/>
    <n v="0"/>
    <n v="0"/>
    <n v="0"/>
    <n v="0"/>
    <n v="0"/>
    <n v="0"/>
    <n v="0"/>
    <n v="0"/>
    <m/>
    <n v="0"/>
    <n v="0"/>
    <n v="0"/>
    <m/>
    <n v="0"/>
    <n v="0"/>
    <n v="0"/>
    <n v="0"/>
    <n v="0"/>
    <x v="0"/>
    <m/>
    <s v="No root cause"/>
    <s v="No root cause"/>
    <s v="No root cause"/>
    <x v="3"/>
    <s v=""/>
    <s v="OST_136"/>
    <m/>
    <s v=""/>
  </r>
  <r>
    <s v="OZOM-I"/>
    <s v="CTR_743"/>
    <s v="CENTRE"/>
    <s v="CAMUSAT"/>
    <s v="Hybrid Solar - S1"/>
    <s v="CENTRE"/>
    <s v="Ozom"/>
    <s v="ZTE"/>
    <n v="0"/>
    <n v="0"/>
    <n v="0"/>
    <n v="0"/>
    <n v="0"/>
    <n v="0"/>
    <n v="0"/>
    <n v="0"/>
    <n v="0"/>
    <n v="0"/>
    <n v="0"/>
    <n v="0"/>
    <n v="0"/>
    <n v="0"/>
    <n v="0"/>
    <n v="0"/>
    <n v="0"/>
    <n v="0"/>
    <n v="0"/>
    <n v="0"/>
    <m/>
    <n v="0"/>
    <n v="0"/>
    <n v="0"/>
    <m/>
    <n v="0"/>
    <n v="0"/>
    <n v="0"/>
    <n v="0"/>
    <n v="0"/>
    <x v="0"/>
    <m/>
    <s v="No root cause"/>
    <s v="No root cause"/>
    <s v="No root cause"/>
    <x v="3"/>
    <s v=""/>
    <s v="CTR_743"/>
    <m/>
    <s v=""/>
  </r>
  <r>
    <s v="Loum-Nkombi-II-IHS"/>
    <s v="LIT_520"/>
    <s v="LITTORAL"/>
    <s v="IHS"/>
    <s v="Grid-Gen"/>
    <s v="LITTORAL"/>
    <s v="Loum"/>
    <s v="ZTE"/>
    <n v="0"/>
    <n v="0"/>
    <n v="0"/>
    <n v="0"/>
    <n v="0"/>
    <n v="0"/>
    <n v="0"/>
    <n v="0"/>
    <n v="0"/>
    <n v="0"/>
    <n v="0"/>
    <n v="0"/>
    <n v="0"/>
    <n v="0"/>
    <n v="0"/>
    <n v="0"/>
    <n v="0"/>
    <n v="0"/>
    <n v="0"/>
    <n v="0"/>
    <m/>
    <n v="0"/>
    <n v="0"/>
    <n v="0"/>
    <m/>
    <n v="0"/>
    <n v="0"/>
    <n v="0"/>
    <n v="0"/>
    <n v="0"/>
    <x v="0"/>
    <m/>
    <s v="No root cause"/>
    <s v="No root cause"/>
    <s v="No root cause"/>
    <x v="3"/>
    <s v=""/>
    <s v="LIT_520"/>
    <m/>
    <s v=""/>
  </r>
  <r>
    <s v="Ndikinimeki-New"/>
    <s v="CTR_544"/>
    <s v="CENTRE"/>
    <m/>
    <m/>
    <s v="CENTRE"/>
    <s v="Ndikinimeki"/>
    <s v="ZTE"/>
    <n v="0"/>
    <n v="0"/>
    <n v="0"/>
    <n v="0"/>
    <n v="0"/>
    <n v="0"/>
    <n v="0"/>
    <n v="0"/>
    <n v="0"/>
    <n v="0"/>
    <n v="0"/>
    <n v="0"/>
    <n v="0"/>
    <n v="0"/>
    <n v="0"/>
    <n v="0"/>
    <n v="0"/>
    <n v="0"/>
    <n v="0"/>
    <n v="0"/>
    <m/>
    <n v="0"/>
    <n v="0"/>
    <n v="0"/>
    <m/>
    <n v="0"/>
    <n v="0"/>
    <n v="0"/>
    <n v="0"/>
    <n v="0"/>
    <x v="0"/>
    <m/>
    <s v="No root cause"/>
    <s v="No root cause"/>
    <s v="No root cause"/>
    <x v="3"/>
    <s v=""/>
    <s v="CTR_544"/>
    <m/>
    <s v=""/>
  </r>
  <r>
    <s v="Madagascar"/>
    <s v="LIT_049"/>
    <s v="Douala"/>
    <s v="IHS"/>
    <s v="Grid-Gen"/>
    <s v="LITTORAL"/>
    <s v="Douala"/>
    <s v="ZTE"/>
    <n v="0"/>
    <n v="0"/>
    <n v="0"/>
    <n v="0"/>
    <n v="0"/>
    <n v="0"/>
    <n v="0"/>
    <n v="0"/>
    <n v="0"/>
    <n v="0"/>
    <n v="0"/>
    <n v="0"/>
    <n v="0"/>
    <n v="0"/>
    <n v="0"/>
    <n v="0"/>
    <n v="0"/>
    <n v="0"/>
    <n v="0"/>
    <n v="0"/>
    <m/>
    <n v="0"/>
    <n v="0"/>
    <n v="0"/>
    <m/>
    <n v="0"/>
    <n v="0"/>
    <n v="0"/>
    <n v="0"/>
    <n v="0"/>
    <x v="0"/>
    <m/>
    <s v="No root cause"/>
    <s v="No root cause"/>
    <s v="No root cause"/>
    <x v="3"/>
    <s v=""/>
    <s v="LIT_049"/>
    <m/>
    <s v=""/>
  </r>
  <r>
    <s v="Nyabi"/>
    <s v="EST_133"/>
    <s v="CENTRE"/>
    <s v="CAMUSAT"/>
    <s v="HGB"/>
    <s v="EST"/>
    <s v="Nyabi"/>
    <s v="ZTE"/>
    <n v="0"/>
    <n v="0"/>
    <n v="0"/>
    <n v="0"/>
    <n v="0"/>
    <n v="0"/>
    <n v="0"/>
    <n v="0"/>
    <n v="0"/>
    <n v="0"/>
    <n v="0"/>
    <n v="0"/>
    <n v="0"/>
    <n v="0"/>
    <n v="0"/>
    <n v="0"/>
    <n v="0"/>
    <n v="0"/>
    <n v="0"/>
    <n v="0"/>
    <m/>
    <n v="0"/>
    <n v="0"/>
    <n v="0"/>
    <m/>
    <n v="0"/>
    <n v="0"/>
    <n v="0"/>
    <n v="0"/>
    <n v="0"/>
    <x v="0"/>
    <m/>
    <s v="No root cause"/>
    <s v="No root cause"/>
    <s v="No root cause"/>
    <x v="3"/>
    <s v=""/>
    <s v="EST_133"/>
    <m/>
    <s v=""/>
  </r>
  <r>
    <s v="Njombe-SDH-IHS"/>
    <s v="LIT_787"/>
    <s v="LITTORAL"/>
    <s v="IHS"/>
    <s v="Gen Only"/>
    <s v="LITTORAL"/>
    <s v="Njombe-Penja"/>
    <s v="ZTE"/>
    <n v="0"/>
    <n v="0"/>
    <n v="0"/>
    <n v="0"/>
    <n v="0"/>
    <n v="0"/>
    <n v="0"/>
    <n v="0"/>
    <n v="0"/>
    <n v="0"/>
    <n v="0"/>
    <n v="0"/>
    <n v="0"/>
    <n v="0"/>
    <n v="0"/>
    <n v="0"/>
    <n v="0"/>
    <n v="0"/>
    <n v="0"/>
    <n v="0"/>
    <m/>
    <n v="0"/>
    <n v="0"/>
    <n v="0"/>
    <m/>
    <n v="0"/>
    <n v="0"/>
    <n v="0"/>
    <n v="0"/>
    <n v="0"/>
    <x v="0"/>
    <m/>
    <s v="No root cause"/>
    <s v="No root cause"/>
    <s v="No root cause"/>
    <x v="3"/>
    <s v=""/>
    <s v="LIT_787"/>
    <m/>
    <s v=""/>
  </r>
  <r>
    <s v="Gara-Guider-IHS"/>
    <s v="NRD_115"/>
    <s v="NORD"/>
    <s v="IHS"/>
    <s v="Hybrid-Gen"/>
    <s v="NORD"/>
    <s v="Guider"/>
    <s v="Huawei"/>
    <n v="0"/>
    <n v="0"/>
    <n v="0"/>
    <n v="0"/>
    <n v="0"/>
    <n v="0"/>
    <n v="0"/>
    <n v="0"/>
    <n v="0"/>
    <n v="0"/>
    <n v="0"/>
    <n v="0"/>
    <n v="0"/>
    <n v="0"/>
    <n v="0"/>
    <n v="0"/>
    <n v="0"/>
    <n v="0"/>
    <n v="0"/>
    <n v="0"/>
    <m/>
    <n v="0"/>
    <n v="0"/>
    <n v="0"/>
    <m/>
    <n v="0"/>
    <n v="0"/>
    <n v="0"/>
    <n v="0"/>
    <n v="0"/>
    <x v="0"/>
    <m/>
    <s v="No root cause"/>
    <s v="No root cause"/>
    <s v="No root cause"/>
    <x v="3"/>
    <s v=""/>
    <s v="NRD_115"/>
    <m/>
    <s v=""/>
  </r>
  <r>
    <s v="BIBA-MTN"/>
    <s v="CTR_304"/>
    <s v="CENTRE"/>
    <s v="IHS"/>
    <s v="Grid-Gen"/>
    <s v="CENTRE"/>
    <s v="Biba"/>
    <s v="ZTE"/>
    <n v="0"/>
    <n v="0"/>
    <n v="0"/>
    <n v="0"/>
    <n v="0"/>
    <n v="0"/>
    <n v="0"/>
    <n v="0"/>
    <n v="0"/>
    <n v="0"/>
    <n v="0"/>
    <n v="0"/>
    <n v="0"/>
    <n v="0"/>
    <n v="0"/>
    <n v="0"/>
    <n v="0"/>
    <n v="0"/>
    <n v="0"/>
    <n v="0"/>
    <m/>
    <n v="0"/>
    <n v="0"/>
    <n v="0"/>
    <m/>
    <n v="0"/>
    <n v="0"/>
    <n v="0"/>
    <n v="0"/>
    <n v="0"/>
    <x v="0"/>
    <m/>
    <s v="IHS"/>
    <s v="POWER ISSUE"/>
    <s v="Defaut GE &amp; Power Cabinet"/>
    <x v="0"/>
    <s v="(hourly IHS): 10/05/2026 14:47 0:25:03 53.5 FOUDA is managing"/>
    <s v="CTR_304"/>
    <m/>
    <s v=""/>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5.3195796343380906"/>
    <n v="5.3195796343380906"/>
    <n v="33.875591054495438"/>
    <n v="0"/>
    <m/>
    <n v="0"/>
    <n v="0"/>
    <n v="0"/>
    <n v="0"/>
    <n v="0"/>
    <x v="2"/>
    <m/>
    <s v="No root cause"/>
    <s v="No root cause"/>
    <s v="No root cause"/>
    <x v="3"/>
    <s v=""/>
    <s v="EXN_141"/>
    <m/>
    <s v=""/>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9.2444204740991864"/>
    <n v="9.2964193124839536"/>
    <n v="9.2443134636292825"/>
    <n v="9.2444204740991864"/>
    <n v="3.9081650415343301"/>
    <n v="1.0701046990435794E-3"/>
    <n v="9.2445274845690903"/>
    <n v="9.2445274845690903"/>
    <n v="9.2445274845690903"/>
    <n v="9.2443669688642345"/>
    <n v="9.2443669688642345"/>
    <n v="5.5197427182942249"/>
    <n v="0"/>
    <m/>
    <n v="0"/>
    <n v="0"/>
    <n v="0"/>
    <n v="0"/>
    <n v="0"/>
    <x v="2"/>
    <m/>
    <s v="No root cause"/>
    <s v="No root cause"/>
    <s v="No root cause"/>
    <x v="3"/>
    <s v=""/>
    <s v="NRO_089"/>
    <m/>
    <s v=""/>
  </r>
  <r>
    <s v="Bagarao"/>
    <s v="EXN_202"/>
    <s v="EXTREME-NORD"/>
    <s v="CAMUSAT"/>
    <s v="Hybrid Solar - S3"/>
    <s v="EXTREME-NORD"/>
    <s v="Bagarao"/>
    <s v="NOKIA"/>
    <n v="0"/>
    <n v="0"/>
    <n v="0"/>
    <n v="0"/>
    <n v="0"/>
    <n v="0"/>
    <n v="2.138614970500615"/>
    <n v="1.5586892038831206"/>
    <n v="1.4050125567639238"/>
    <n v="0.20114205479180028"/>
    <n v="0"/>
    <n v="3.4875304917161487"/>
    <n v="0"/>
    <n v="1.9842991772053429"/>
    <n v="3.4875304917161487"/>
    <n v="0"/>
    <n v="2.8014369892229172"/>
    <n v="0"/>
    <n v="0"/>
    <n v="0.32098738507278862"/>
    <n v="1.6714321995930748"/>
    <n v="1.6714321995930748"/>
    <n v="3.5813874965826979"/>
    <n v="0"/>
    <m/>
    <n v="0"/>
    <n v="0"/>
    <n v="0"/>
    <n v="0"/>
    <n v="0"/>
    <x v="2"/>
    <m/>
    <s v="No root cause"/>
    <s v="No root cause"/>
    <s v="No root cause"/>
    <x v="3"/>
    <s v=""/>
    <s v="EXN_202"/>
    <m/>
    <s v=""/>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n v="0.58490139341899872"/>
    <n v="0"/>
    <m/>
    <n v="0"/>
    <n v="0"/>
    <n v="0"/>
    <n v="0"/>
    <n v="0"/>
    <x v="2"/>
    <m/>
    <s v="No root cause"/>
    <s v="No root cause"/>
    <s v="No root cause"/>
    <x v="3"/>
    <s v=""/>
    <s v="NRO_068"/>
    <m/>
    <s v=""/>
  </r>
  <r>
    <s v="Bokwai-IHS"/>
    <s v="SUO_197"/>
    <s v="SUD-OUEST"/>
    <s v="IHS"/>
    <s v="Grid-Gen"/>
    <s v="SUD-OUEST"/>
    <s v="Buea"/>
    <s v="Huawei"/>
    <n v="0"/>
    <n v="0"/>
    <n v="0"/>
    <n v="0"/>
    <n v="0"/>
    <n v="0"/>
    <n v="0"/>
    <n v="0"/>
    <n v="0"/>
    <n v="0"/>
    <n v="0"/>
    <n v="0"/>
    <n v="0"/>
    <n v="0"/>
    <n v="0"/>
    <n v="0"/>
    <n v="5.6052084135911855"/>
    <n v="0"/>
    <n v="0"/>
    <n v="0"/>
    <n v="0"/>
    <n v="0"/>
    <n v="0.25584419846304429"/>
    <n v="0"/>
    <m/>
    <n v="0"/>
    <n v="0"/>
    <n v="0"/>
    <n v="0"/>
    <n v="0"/>
    <x v="2"/>
    <m/>
    <s v="No root cause"/>
    <s v="No root cause"/>
    <s v="No root cause"/>
    <x v="3"/>
    <s v=""/>
    <s v="SUO_197"/>
    <m/>
    <s v=""/>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22746858886006741"/>
    <n v="0"/>
    <m/>
    <n v="0"/>
    <n v="0"/>
    <n v="0"/>
    <n v="0"/>
    <n v="0"/>
    <x v="2"/>
    <m/>
    <s v="No root cause"/>
    <s v="No root cause"/>
    <s v="No root cause"/>
    <x v="3"/>
    <s v=""/>
    <s v="NRO_067"/>
    <m/>
    <s v=""/>
  </r>
  <r>
    <s v="NRO_147_H_Bambili-Campus-two-IHS"/>
    <s v="NRO_147"/>
    <s v="NORD-OUEST"/>
    <s v="IHS"/>
    <s v="Hybrid Gen"/>
    <s v="NRO"/>
    <s v="Tubah"/>
    <s v="Huawei"/>
    <n v="0"/>
    <n v="0"/>
    <n v="0"/>
    <n v="0"/>
    <n v="0"/>
    <n v="8.9175391586979543E-5"/>
    <n v="0"/>
    <n v="0"/>
    <n v="0"/>
    <n v="0"/>
    <n v="0"/>
    <n v="0"/>
    <n v="0"/>
    <s v=""/>
    <n v="0"/>
    <n v="0"/>
    <n v="0"/>
    <n v="16.440410863132179"/>
    <n v="0"/>
    <n v="1.7792987532566855"/>
    <n v="0"/>
    <n v="0"/>
    <n v="0.18628739302520023"/>
    <n v="0"/>
    <m/>
    <n v="0"/>
    <n v="0"/>
    <n v="0"/>
    <n v="0"/>
    <n v="0"/>
    <x v="2"/>
    <m/>
    <s v="No root cause"/>
    <s v="No root cause"/>
    <s v="No root cause"/>
    <x v="3"/>
    <s v=""/>
    <s v="NRO_147"/>
    <m/>
    <s v=""/>
  </r>
  <r>
    <s v="Ekindi-MTN"/>
    <s v="SUO_045"/>
    <s v="SUD-OUEST"/>
    <s v="IHS"/>
    <s v="Grid-Gen"/>
    <s v="SUD-OUEST"/>
    <s v="Ekindi"/>
    <s v="NOKIA"/>
    <n v="0"/>
    <n v="9.693078972476326E-3"/>
    <n v="0"/>
    <n v="0"/>
    <n v="0"/>
    <n v="0"/>
    <n v="4.6892229631513273E-2"/>
    <n v="0"/>
    <n v="0"/>
    <n v="0"/>
    <n v="0"/>
    <n v="0.12118935716670509"/>
    <n v="0"/>
    <n v="0"/>
    <n v="0.12118935716670509"/>
    <n v="0"/>
    <n v="2.061735053490979E-2"/>
    <n v="0"/>
    <n v="0"/>
    <n v="0"/>
    <n v="0.35144021824428634"/>
    <n v="0.35144021824428634"/>
    <n v="9.3134778973441551E-2"/>
    <n v="0"/>
    <m/>
    <n v="0"/>
    <n v="0"/>
    <n v="0"/>
    <n v="0"/>
    <n v="0"/>
    <x v="2"/>
    <m/>
    <s v="No root cause"/>
    <s v="No root cause"/>
    <s v="No root cause"/>
    <x v="3"/>
    <s v=""/>
    <s v="SUO_045"/>
    <m/>
    <s v=""/>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0"/>
    <n v="0"/>
    <n v="3.5063763972000457E-2"/>
    <n v="0"/>
    <m/>
    <n v="0"/>
    <n v="0"/>
    <n v="0"/>
    <n v="0"/>
    <n v="0"/>
    <x v="2"/>
    <m/>
    <s v="No root cause"/>
    <s v="No root cause"/>
    <s v="No root cause"/>
    <x v="3"/>
    <s v=""/>
    <s v="NRO_051"/>
    <m/>
    <s v=""/>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3.08368504107773E-2"/>
    <n v="3.08368504107773E-2"/>
    <n v="4.0128926214141941E-3"/>
    <n v="0"/>
    <m/>
    <n v="0"/>
    <n v="0"/>
    <n v="0"/>
    <n v="0"/>
    <n v="0"/>
    <x v="2"/>
    <m/>
    <s v="SPARE-ISSUE"/>
    <s v="SPARE-ISSUE"/>
    <s v="SPARE-ISSUE"/>
    <x v="4"/>
    <s v="(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
    <s v="NRO_230"/>
    <m/>
    <s v=""/>
  </r>
  <r>
    <s v="Makalingai-MTN"/>
    <s v="EXN_029"/>
    <s v="EXTREME-NORD"/>
    <s v="IHS"/>
    <s v="Grid-Gen"/>
    <s v="EXTREME-NORD"/>
    <s v="Makalingai"/>
    <s v="NOKIA"/>
    <n v="0"/>
    <n v="0"/>
    <n v="0"/>
    <n v="1.7140465031664064E-2"/>
    <n v="0"/>
    <n v="0"/>
    <n v="0"/>
    <n v="0"/>
    <n v="0"/>
    <n v="5.7075553599091585E-3"/>
    <n v="0"/>
    <n v="0"/>
    <n v="0.8317615017804213"/>
    <n v="0.44588539602536847"/>
    <n v="0"/>
    <n v="0"/>
    <n v="0"/>
    <n v="0"/>
    <n v="0"/>
    <n v="0"/>
    <n v="0"/>
    <n v="0"/>
    <n v="3.6564026524416315E-3"/>
    <n v="0"/>
    <m/>
    <n v="0"/>
    <n v="0"/>
    <n v="0"/>
    <n v="0"/>
    <n v="0"/>
    <x v="2"/>
    <m/>
    <s v="No root cause"/>
    <s v="No root cause"/>
    <s v="No root cause"/>
    <x v="3"/>
    <s v=""/>
    <s v="EXN_029"/>
    <m/>
    <s v=""/>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3.2959224730547541E-2"/>
    <n v="3.2959224730547541E-2"/>
    <n v="2.6752617476092913E-3"/>
    <n v="0"/>
    <m/>
    <n v="0"/>
    <n v="0"/>
    <n v="0"/>
    <n v="0"/>
    <n v="0"/>
    <x v="2"/>
    <m/>
    <s v="IHS"/>
    <s v="POWER ISSUE"/>
    <s v="Defaut GE &amp; Power Cabinet"/>
    <x v="0"/>
    <s v="(hourly IHS): 10/05/2026 19:39 1:33:05 50.6 ETA ASAP"/>
    <s v="NRO_094"/>
    <m/>
    <s v=""/>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2.5862360224589522E-3"/>
    <n v="0"/>
    <m/>
    <n v="0"/>
    <n v="0"/>
    <n v="0"/>
    <n v="0"/>
    <n v="0"/>
    <x v="2"/>
    <m/>
    <s v="No root cause"/>
    <s v="No root cause"/>
    <s v="No root cause"/>
    <x v="3"/>
    <s v=""/>
    <s v="EXN_171"/>
    <m/>
    <s v=""/>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14187804801488443"/>
    <n v="0.14187804801488443"/>
    <n v="2.675261747609386E-4"/>
    <n v="0"/>
    <m/>
    <n v="0"/>
    <n v="0"/>
    <n v="0"/>
    <n v="0"/>
    <n v="0"/>
    <x v="2"/>
    <m/>
    <s v="No root cause"/>
    <s v="No root cause"/>
    <s v="No root cause"/>
    <x v="3"/>
    <s v="(05-10-2026 ticket): INC-20260510-00014803...Others"/>
    <s v="EXN_010"/>
    <m/>
    <s v=""/>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5.3556956679308163"/>
    <n v="5.3556956679308163"/>
    <n v="0"/>
    <n v="0"/>
    <m/>
    <n v="0"/>
    <n v="0"/>
    <n v="0"/>
    <n v="0"/>
    <n v="0"/>
    <x v="2"/>
    <m/>
    <s v="No root cause"/>
    <s v="No root cause"/>
    <s v="No root cause"/>
    <x v="3"/>
    <s v=""/>
    <s v="NRO_087"/>
    <m/>
    <s v=""/>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5.3554994820693258"/>
    <n v="5.3554994820693258"/>
    <n v="0"/>
    <n v="0"/>
    <m/>
    <n v="0"/>
    <n v="0"/>
    <n v="0"/>
    <n v="0"/>
    <n v="0"/>
    <x v="2"/>
    <m/>
    <s v="No root cause"/>
    <s v="No root cause"/>
    <s v="No root cause"/>
    <x v="3"/>
    <s v=""/>
    <s v="SUO_017"/>
    <m/>
    <s v=""/>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2.9646002231524995"/>
    <n v="2.9646002231524995"/>
    <n v="0"/>
    <n v="0"/>
    <m/>
    <n v="0"/>
    <n v="0"/>
    <n v="0"/>
    <n v="0"/>
    <n v="0"/>
    <x v="2"/>
    <m/>
    <s v="No root cause"/>
    <s v="No root cause"/>
    <s v="No root cause"/>
    <x v="3"/>
    <s v=""/>
    <s v="NRO_248"/>
    <m/>
    <s v=""/>
  </r>
  <r>
    <s v="Muchemni-Fundong-IHS"/>
    <s v="NRO_041"/>
    <s v="NORD-OUEST"/>
    <s v="IHS"/>
    <s v="Grid-Gen"/>
    <s v="NORD-OUEST"/>
    <s v="Fundong"/>
    <s v="NOKIA"/>
    <n v="0.59935991812762679"/>
    <n v="0"/>
    <n v="0"/>
    <n v="5.1353068033237963E-2"/>
    <n v="2.4821841798304538E-2"/>
    <n v="0"/>
    <n v="0"/>
    <n v="2.0867041631353226E-2"/>
    <n v="0"/>
    <n v="0.36630234820623853"/>
    <n v="0.25348300068948926"/>
    <n v="2.7644371391963413E-3"/>
    <n v="2.7053307087621325E-3"/>
    <n v="0.96507392283260973"/>
    <n v="2.7644371391963413E-3"/>
    <n v="1.4268062653917818E-3"/>
    <n v="2.5860863560224117E-3"/>
    <n v="0.14815599558260784"/>
    <n v="2.7127154120759174E-2"/>
    <n v="0"/>
    <n v="2.2421368706714269"/>
    <n v="2.2421368706714269"/>
    <n v="0"/>
    <n v="0"/>
    <m/>
    <n v="0"/>
    <n v="0"/>
    <n v="0"/>
    <n v="0"/>
    <n v="0"/>
    <x v="2"/>
    <m/>
    <s v="No root cause"/>
    <s v="No root cause"/>
    <s v="No root cause"/>
    <x v="3"/>
    <s v=""/>
    <s v="NRO_041"/>
    <m/>
    <s v=""/>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3.6418338170206579"/>
    <n v="4.6228522998690194"/>
    <n v="4.6228522998690194"/>
    <n v="3.641833817020657"/>
    <n v="2.4199347664175468"/>
    <n v="2.5687684949762146"/>
    <n v="4.6969213801211644"/>
    <n v="4.6228522998690194"/>
    <n v="2.679114124525944"/>
    <n v="2.2015085622643982"/>
    <n v="2.2015085622643982"/>
    <n v="0"/>
    <n v="0"/>
    <m/>
    <n v="0"/>
    <n v="0"/>
    <n v="0"/>
    <n v="0"/>
    <n v="0"/>
    <x v="2"/>
    <m/>
    <s v="No root cause"/>
    <s v="No root cause"/>
    <s v="No root cause"/>
    <x v="3"/>
    <s v=""/>
    <s v="NRO_033"/>
    <m/>
    <s v=""/>
  </r>
  <r>
    <s v="Befang-MTN"/>
    <s v="NRO_239"/>
    <s v="NORD-OUEST"/>
    <s v="IHS"/>
    <s v="Gen Only"/>
    <s v="NORD-OUEST"/>
    <s v="Befang"/>
    <s v="NOKIA"/>
    <n v="0"/>
    <n v="0"/>
    <n v="0"/>
    <n v="0"/>
    <n v="0"/>
    <n v="0"/>
    <n v="0"/>
    <n v="0"/>
    <n v="0"/>
    <n v="0.94787402163984646"/>
    <n v="0"/>
    <n v="0"/>
    <n v="0.51284961349674174"/>
    <n v="0"/>
    <n v="0"/>
    <n v="0"/>
    <n v="0"/>
    <n v="2.7366857573344978"/>
    <n v="0"/>
    <n v="0"/>
    <n v="0.8898277274115165"/>
    <n v="0.8898277274115165"/>
    <n v="0"/>
    <n v="0"/>
    <m/>
    <n v="0"/>
    <n v="0"/>
    <n v="0"/>
    <n v="0"/>
    <n v="0"/>
    <x v="2"/>
    <m/>
    <s v="No root cause"/>
    <s v="No root cause"/>
    <s v="No root cause"/>
    <x v="3"/>
    <s v=""/>
    <s v="NRO_239"/>
    <m/>
    <s v=""/>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
    <n v="0"/>
    <m/>
    <n v="0"/>
    <n v="0"/>
    <n v="0"/>
    <n v="0"/>
    <n v="0"/>
    <x v="2"/>
    <m/>
    <s v="No root cause"/>
    <s v="No root cause"/>
    <s v="No root cause"/>
    <x v="3"/>
    <s v=""/>
    <s v="NRO_065"/>
    <m/>
    <s v=""/>
  </r>
  <r>
    <s v="Small-Ekombe-IHS"/>
    <s v="SUO_090"/>
    <s v="SUD-OUEST"/>
    <s v="IHS"/>
    <s v="Hybrid-Gen"/>
    <s v="SUD-OUEST"/>
    <s v="Mbongue"/>
    <s v="NOKIA"/>
    <n v="0"/>
    <n v="0"/>
    <n v="0"/>
    <n v="0"/>
    <n v="2.3896027242361423E-2"/>
    <n v="0"/>
    <n v="8.7550200241578502E-2"/>
    <n v="0"/>
    <n v="0"/>
    <n v="0"/>
    <n v="0"/>
    <n v="0"/>
    <n v="0"/>
    <n v="0"/>
    <n v="0"/>
    <n v="0"/>
    <n v="3.1871284953186474E-2"/>
    <n v="0"/>
    <n v="0"/>
    <n v="0"/>
    <n v="0.52736543076707942"/>
    <n v="0.52736543076707942"/>
    <n v="0"/>
    <n v="0"/>
    <m/>
    <n v="0"/>
    <n v="0"/>
    <n v="0"/>
    <n v="0"/>
    <n v="0"/>
    <x v="2"/>
    <m/>
    <s v="No root cause"/>
    <s v="No root cause"/>
    <s v="No root cause"/>
    <x v="3"/>
    <s v=""/>
    <s v="SUO_090"/>
    <m/>
    <s v=""/>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0.52709790459231853"/>
    <n v="0.52709790459231853"/>
    <n v="0"/>
    <n v="0"/>
    <m/>
    <n v="0"/>
    <n v="0"/>
    <n v="0"/>
    <n v="0"/>
    <n v="0"/>
    <x v="2"/>
    <m/>
    <s v="No root cause"/>
    <s v="No root cause"/>
    <s v="No root cause"/>
    <x v="3"/>
    <s v=""/>
    <s v="SUO_096"/>
    <m/>
    <s v=""/>
  </r>
  <r>
    <s v="Ikiliwindi-MTN"/>
    <s v="SUO_048"/>
    <s v="SUD-OUEST"/>
    <s v="IHS"/>
    <s v="Gen Only"/>
    <s v="SUD-OUEST"/>
    <s v="Ikiliwindi"/>
    <s v="NOKIA"/>
    <n v="0"/>
    <n v="0"/>
    <n v="0"/>
    <n v="0"/>
    <n v="0"/>
    <n v="0"/>
    <n v="7.1924478255654997E-2"/>
    <n v="0"/>
    <n v="0"/>
    <n v="0"/>
    <n v="0"/>
    <n v="0"/>
    <n v="0"/>
    <n v="0"/>
    <n v="0"/>
    <n v="0"/>
    <n v="2.9962931573225108E-2"/>
    <n v="0"/>
    <n v="0"/>
    <n v="6.242277411088403E-4"/>
    <n v="0.52622398575476614"/>
    <n v="0.52622398575476614"/>
    <n v="0"/>
    <n v="0"/>
    <m/>
    <n v="0"/>
    <n v="0"/>
    <n v="0"/>
    <n v="0"/>
    <n v="0"/>
    <x v="2"/>
    <m/>
    <s v="No root cause"/>
    <s v="No root cause"/>
    <s v="No root cause"/>
    <x v="3"/>
    <s v=""/>
    <s v="SUO_048"/>
    <m/>
    <s v=""/>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0.5255105826220704"/>
    <n v="0.5255105826220704"/>
    <n v="0"/>
    <n v="0"/>
    <m/>
    <n v="0"/>
    <n v="0"/>
    <n v="0"/>
    <n v="0"/>
    <n v="0"/>
    <x v="2"/>
    <m/>
    <s v="No root cause"/>
    <s v="No root cause"/>
    <s v="No root cause"/>
    <x v="3"/>
    <s v=""/>
    <s v="SUO_101"/>
    <m/>
    <s v=""/>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30908190724047108"/>
    <n v="0.30908190724047108"/>
    <n v="0"/>
    <n v="0"/>
    <m/>
    <n v="0"/>
    <n v="0"/>
    <n v="0"/>
    <n v="0"/>
    <n v="0"/>
    <x v="2"/>
    <m/>
    <s v="No root cause"/>
    <s v="No root cause"/>
    <s v="No root cause"/>
    <x v="3"/>
    <s v=""/>
    <s v="EXN_069"/>
    <m/>
    <s v=""/>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6.0639266279144729E-3"/>
    <n v="0.29014017048756729"/>
    <n v="1.2981261753316611"/>
    <n v="6.0639266279144729E-3"/>
    <n v="1.9618586149135714E-3"/>
    <n v="0"/>
    <n v="6.452731335233837E-2"/>
    <n v="6.0674936435780855E-2"/>
    <n v="0"/>
    <n v="3.2727368712421483E-2"/>
    <n v="3.2727368712421483E-2"/>
    <n v="0"/>
    <n v="0"/>
    <m/>
    <n v="0"/>
    <n v="0"/>
    <n v="0"/>
    <n v="0"/>
    <n v="0"/>
    <x v="2"/>
    <m/>
    <s v="No root cause"/>
    <s v="No root cause"/>
    <s v="No root cause"/>
    <x v="3"/>
    <s v=""/>
    <s v="NRO_245"/>
    <m/>
    <s v=""/>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6.0639266279144729E-3"/>
    <n v="0.70636255647862523"/>
    <n v="2.6752617476092913E-3"/>
    <n v="6.0639266279144729E-3"/>
    <n v="0"/>
    <n v="1.515981656978832E-3"/>
    <n v="8.2629917844495263E-2"/>
    <n v="4.0128926214141923E-3"/>
    <n v="0"/>
    <n v="1.5159816569788325E-3"/>
    <n v="1.5159816569788325E-3"/>
    <n v="0"/>
    <n v="0"/>
    <m/>
    <n v="0"/>
    <n v="0"/>
    <n v="0"/>
    <n v="0"/>
    <n v="0"/>
    <x v="2"/>
    <m/>
    <s v="ACCESS-ISSUE"/>
    <s v="ACCESS-ISSUE"/>
    <s v="ACCESS-ISSUE"/>
    <x v="6"/>
    <s v="(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
    <s v="NRO_024"/>
    <m/>
    <s v=""/>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3.6000640636013164"/>
    <n v="2.8080250624667422"/>
    <n v="5.5825221939714567"/>
    <n v="3.6000640636013164"/>
    <n v="1.2970560706326177"/>
    <n v="3.9381636432641907"/>
    <n v="0.22729023807689339"/>
    <n v="4.4819551811615913E-2"/>
    <n v="2.4652715355003667"/>
    <n v="0"/>
    <n v="0"/>
    <n v="0"/>
    <n v="0"/>
    <m/>
    <n v="0"/>
    <n v="0"/>
    <n v="0"/>
    <n v="0"/>
    <n v="0"/>
    <x v="2"/>
    <m/>
    <s v="No root cause"/>
    <s v="No root cause"/>
    <s v="No root cause"/>
    <x v="3"/>
    <s v=""/>
    <s v="NRO_030"/>
    <m/>
    <s v=""/>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n v="0"/>
    <n v="0"/>
    <m/>
    <n v="0"/>
    <n v="0"/>
    <n v="0"/>
    <n v="0"/>
    <n v="0"/>
    <x v="2"/>
    <m/>
    <s v="No root cause"/>
    <s v="No root cause"/>
    <s v="No root cause"/>
    <x v="3"/>
    <s v=""/>
    <s v="SUO_225"/>
    <m/>
    <s v=""/>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6.1531020195015234E-3"/>
    <n v="4.7262957541099127E-3"/>
    <n v="1.2418029980053247"/>
    <n v="6.1531020195015234E-3"/>
    <n v="0"/>
    <n v="2.9427879223702718E-3"/>
    <n v="9.1155085280210421E-2"/>
    <n v="4.1912434045879516E-3"/>
    <n v="0"/>
    <n v="0"/>
    <n v="0"/>
    <n v="0"/>
    <n v="0"/>
    <m/>
    <n v="0"/>
    <n v="0"/>
    <n v="0"/>
    <n v="0"/>
    <n v="0"/>
    <x v="2"/>
    <m/>
    <s v="No root cause"/>
    <s v="No root cause"/>
    <s v="No root cause"/>
    <x v="3"/>
    <s v=""/>
    <s v="NRO_246"/>
    <m/>
    <s v=""/>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5.7072250615666127E-3"/>
    <n v="3.210314097131252E-3"/>
    <n v="1.2824848116473049"/>
    <n v="5.7072250615666127E-3"/>
    <n v="1.6051570485658825E-3"/>
    <n v="1.3376308738047311E-3"/>
    <n v="5.7428952182014728E-2"/>
    <n v="4.8154711456969632E-3"/>
    <n v="1.6943324401527621E-3"/>
    <n v="0"/>
    <n v="0"/>
    <n v="0"/>
    <n v="0"/>
    <m/>
    <n v="0"/>
    <n v="0"/>
    <n v="0"/>
    <n v="0"/>
    <n v="0"/>
    <x v="2"/>
    <m/>
    <s v="No root cause"/>
    <s v="No root cause"/>
    <s v="No root cause"/>
    <x v="3"/>
    <s v=""/>
    <s v="NRO_021"/>
    <m/>
    <s v=""/>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7.3123821101323244E-3"/>
    <n v="5.3505234952187534E-3"/>
    <n v="1.2825383168822571"/>
    <n v="7.3123821101323235E-3"/>
    <n v="0"/>
    <n v="2.2293847896745519E-3"/>
    <n v="7.5317535734363034E-2"/>
    <n v="6.3314528026756243E-3"/>
    <n v="0"/>
    <n v="0"/>
    <n v="0"/>
    <n v="0"/>
    <n v="0"/>
    <m/>
    <n v="0"/>
    <n v="0"/>
    <n v="0"/>
    <n v="0"/>
    <n v="0"/>
    <x v="2"/>
    <m/>
    <s v="No root cause"/>
    <s v="No root cause"/>
    <s v="No root cause"/>
    <x v="3"/>
    <s v=""/>
    <s v="NRO_018"/>
    <m/>
    <s v=""/>
  </r>
  <r>
    <s v="Nchum-IHS"/>
    <s v="NRO_088"/>
    <s v="NORD-OUEST"/>
    <s v="IHS"/>
    <s v="Hybrid-Gen"/>
    <s v="NORD-OUEST"/>
    <s v="Nchum"/>
    <s v="NOKIA"/>
    <n v="0"/>
    <n v="0"/>
    <n v="0"/>
    <n v="0"/>
    <n v="0"/>
    <n v="0"/>
    <n v="0.22508903247741516"/>
    <n v="0"/>
    <n v="0"/>
    <n v="0.28793583732688693"/>
    <n v="0"/>
    <n v="4.6215681742301671"/>
    <n v="4.6735670126149351"/>
    <n v="4.6214611637602614"/>
    <n v="4.6215681742301671"/>
    <n v="4.6215146689952142"/>
    <n v="2.2217157059980082"/>
    <n v="0.2330509683734123"/>
    <n v="0.11294955098406807"/>
    <n v="0"/>
    <n v="0"/>
    <n v="0"/>
    <n v="0"/>
    <n v="0"/>
    <m/>
    <n v="0"/>
    <n v="0"/>
    <n v="0"/>
    <n v="0"/>
    <n v="0"/>
    <x v="2"/>
    <m/>
    <s v="No root cause"/>
    <s v="No root cause"/>
    <s v="No root cause"/>
    <x v="3"/>
    <s v=""/>
    <s v="NRO_088"/>
    <m/>
    <s v=""/>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n v="0"/>
    <n v="0"/>
    <m/>
    <n v="0"/>
    <n v="0"/>
    <n v="0"/>
    <n v="0"/>
    <n v="0"/>
    <x v="2"/>
    <m/>
    <s v="No root cause"/>
    <s v="No root cause"/>
    <s v="No root cause"/>
    <x v="3"/>
    <s v=""/>
    <s v="NRO_061"/>
    <m/>
    <s v=""/>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15448744838528342"/>
    <n v="1.0685285424864597"/>
    <n v="0.85030519386016734"/>
    <n v="0.15448744838528342"/>
    <n v="0"/>
    <n v="8.9175391586982075E-4"/>
    <n v="4.0360782232266974E-2"/>
    <n v="3.6561910550661622E-3"/>
    <n v="0"/>
    <n v="0"/>
    <n v="0"/>
    <n v="0"/>
    <n v="0"/>
    <m/>
    <n v="0"/>
    <n v="0"/>
    <n v="0"/>
    <n v="0"/>
    <n v="0"/>
    <x v="2"/>
    <m/>
    <s v="BSS"/>
    <s v="RAN ISSUE"/>
    <s v="BSS Hardware issue"/>
    <x v="1"/>
    <s v="(05-10-2026 cells nokia): 09/05/2026 : Need BO RAN analysis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
    <s v="NRO_009"/>
    <m/>
    <s v=""/>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m/>
    <n v="0"/>
    <n v="0"/>
    <n v="0"/>
    <n v="0"/>
    <n v="0"/>
    <x v="2"/>
    <m/>
    <s v="No root cause"/>
    <s v="No root cause"/>
    <s v="No root cause"/>
    <x v="3"/>
    <s v=""/>
    <s v="NRO_034"/>
    <m/>
    <s v=""/>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m/>
    <n v="0"/>
    <n v="0"/>
    <n v="0"/>
    <n v="0"/>
    <n v="0"/>
    <x v="2"/>
    <m/>
    <s v="No root cause"/>
    <s v="No root cause"/>
    <s v="No root cause"/>
    <x v="3"/>
    <s v=""/>
    <s v="NRO_100"/>
    <m/>
    <s v=""/>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m/>
    <n v="0"/>
    <n v="0"/>
    <n v="0"/>
    <n v="0"/>
    <n v="0"/>
    <x v="2"/>
    <m/>
    <s v="No root cause"/>
    <s v="No root cause"/>
    <s v="No root cause"/>
    <x v="3"/>
    <s v=""/>
    <s v="EXN_231"/>
    <m/>
    <s v=""/>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m/>
    <n v="0"/>
    <n v="0"/>
    <n v="0"/>
    <n v="0"/>
    <n v="0"/>
    <x v="2"/>
    <m/>
    <s v="No root cause"/>
    <s v="No root cause"/>
    <s v="No root cause"/>
    <x v="3"/>
    <s v=""/>
    <s v="EXN_073"/>
    <m/>
    <s v=""/>
  </r>
  <r>
    <s v="Kay-Kay"/>
    <s v="EXN_050"/>
    <s v="EXTREME-NORD"/>
    <s v="IHS"/>
    <s v="Solar-Gen"/>
    <s v="EXTREME-NORD"/>
    <s v="Kay-Kay"/>
    <s v="Huawei"/>
    <n v="0"/>
    <n v="0"/>
    <n v="0"/>
    <n v="0"/>
    <n v="0"/>
    <n v="0"/>
    <n v="0"/>
    <n v="0"/>
    <n v="0"/>
    <n v="0"/>
    <n v="0"/>
    <n v="0"/>
    <n v="0"/>
    <n v="2.4055061880587729"/>
    <n v="6.9653114860757981"/>
    <n v="0"/>
    <n v="4.1958448547939255"/>
    <n v="0"/>
    <n v="0"/>
    <n v="0"/>
    <n v="0"/>
    <n v="0"/>
    <n v="0"/>
    <n v="0"/>
    <m/>
    <n v="0"/>
    <n v="0"/>
    <n v="0"/>
    <n v="0"/>
    <n v="0"/>
    <x v="2"/>
    <m/>
    <s v="No root cause"/>
    <s v="No root cause"/>
    <s v="No root cause"/>
    <x v="3"/>
    <s v=""/>
    <s v="EXN_050"/>
    <m/>
    <s v=""/>
  </r>
  <r>
    <s v="Doreissou-IHS"/>
    <s v="EXN_118"/>
    <s v="EXTREME-NORD"/>
    <s v="IHS"/>
    <s v="Hybrid-Gen"/>
    <s v="EXTREME-NORD"/>
    <s v="Doreissou"/>
    <s v="Huawei"/>
    <n v="0"/>
    <n v="0"/>
    <n v="0"/>
    <n v="0"/>
    <n v="0"/>
    <n v="0"/>
    <n v="0"/>
    <n v="0"/>
    <n v="0"/>
    <n v="0"/>
    <n v="0"/>
    <n v="0"/>
    <n v="0"/>
    <n v="2.4066654681494035"/>
    <n v="6.9663815907748416"/>
    <n v="0"/>
    <n v="4.1937403155524748"/>
    <n v="0"/>
    <n v="0"/>
    <n v="0"/>
    <n v="0"/>
    <n v="0"/>
    <n v="0"/>
    <n v="0"/>
    <m/>
    <n v="0"/>
    <n v="0"/>
    <n v="0"/>
    <n v="0"/>
    <n v="0"/>
    <x v="2"/>
    <m/>
    <s v="No root cause"/>
    <s v="No root cause"/>
    <s v="No root cause"/>
    <x v="3"/>
    <s v=""/>
    <s v="EXN_118"/>
    <m/>
    <s v=""/>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m/>
    <n v="0"/>
    <n v="0"/>
    <n v="0"/>
    <n v="0"/>
    <n v="0"/>
    <x v="2"/>
    <m/>
    <s v="No root cause"/>
    <s v="No root cause"/>
    <s v="No root cause"/>
    <x v="3"/>
    <s v=""/>
    <s v="EXN_098"/>
    <m/>
    <s v=""/>
  </r>
  <r>
    <s v="Baligam"/>
    <s v="OST_283"/>
    <s v="OUEST"/>
    <s v="ESCO"/>
    <s v="Hybrid solar - S3"/>
    <s v="OUEST"/>
    <s v="Galim"/>
    <s v="Huawei"/>
    <n v="0"/>
    <n v="0"/>
    <n v="0"/>
    <n v="0"/>
    <n v="0"/>
    <n v="0"/>
    <n v="0"/>
    <n v="0"/>
    <n v="0"/>
    <n v="0"/>
    <n v="0"/>
    <n v="0"/>
    <n v="0"/>
    <n v="0"/>
    <n v="0"/>
    <n v="0"/>
    <n v="3.4671570599800816"/>
    <n v="0"/>
    <n v="0"/>
    <n v="0"/>
    <n v="0"/>
    <n v="0"/>
    <n v="0"/>
    <n v="0"/>
    <m/>
    <n v="0"/>
    <n v="0"/>
    <n v="0"/>
    <n v="0"/>
    <n v="0"/>
    <x v="2"/>
    <m/>
    <s v="AKTIVCO"/>
    <s v="POWER ISSUE"/>
    <s v="AKTIVCO Defaut GE &amp; Power Cabinet"/>
    <x v="0"/>
    <s v="(05-10-2026 cells huawei): 09/05/2026 : Power issue || Mail sent to camusat..;..;(05-10-2026 cells huawei): 09/05/2026 : Power issue || Mail sent to camusat..;..;(05-10-2026 ocm ran 18h) 10/05/2026 Besoin d'un fme sur site pour verifier le status du MPR et la chaine antennaire de L ODU 3/1  red zone escalade RM DENIS _x000a_09.05.2026 CAMUSAT: investigations ongoing / FME is trying to get level0..;..;(05-10-2026 ocm ran 12h) 10/05/2026 Besoin d'un fme sur site pour verifier le status du MPR et la chaine antennaire de L ODU 3/1  red zone escalade RM DENIS _x000a_09.05.2026 CAMUSAT: investigations ongoing / FME is trying to get level0"/>
    <s v="OST_283"/>
    <m/>
    <s v=""/>
  </r>
  <r>
    <s v="Tekele"/>
    <s v="EXN_230"/>
    <s v="EXTREME-NORD"/>
    <s v="CAMUSAT"/>
    <s v="Hybrid Solar - S3"/>
    <s v="EXTREME-NORD"/>
    <s v="Tekele"/>
    <s v="Huawei"/>
    <n v="0"/>
    <n v="0"/>
    <n v="0"/>
    <n v="0"/>
    <n v="0"/>
    <n v="0"/>
    <n v="0"/>
    <n v="0"/>
    <n v="0"/>
    <n v="0"/>
    <n v="0"/>
    <n v="0"/>
    <n v="0"/>
    <n v="0"/>
    <n v="3.8969646123510053E-2"/>
    <n v="2.7380055531299847"/>
    <n v="3.0871807164279614"/>
    <n v="0"/>
    <n v="0"/>
    <n v="0"/>
    <n v="0"/>
    <n v="0"/>
    <n v="0"/>
    <n v="0"/>
    <m/>
    <n v="0"/>
    <n v="0"/>
    <n v="0"/>
    <n v="0"/>
    <n v="0"/>
    <x v="2"/>
    <m/>
    <s v="No root cause"/>
    <s v="No root cause"/>
    <s v="No root cause"/>
    <x v="3"/>
    <s v=""/>
    <s v="EXN_230"/>
    <m/>
    <s v=""/>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m/>
    <n v="0"/>
    <n v="0"/>
    <n v="0"/>
    <n v="0"/>
    <n v="0"/>
    <x v="2"/>
    <m/>
    <s v="No root cause"/>
    <s v="No root cause"/>
    <s v="No root cause"/>
    <x v="3"/>
    <s v=""/>
    <s v="EXN_178"/>
    <m/>
    <s v=""/>
  </r>
  <r>
    <s v="Ilor-MTN"/>
    <s v="SUO_046"/>
    <s v="SUD-OUEST"/>
    <s v="IHS"/>
    <s v="Gen Only"/>
    <s v="SUD-OUEST"/>
    <s v="Ilor"/>
    <s v="Huawei"/>
    <n v="0"/>
    <n v="0"/>
    <n v="0"/>
    <n v="0"/>
    <n v="0"/>
    <n v="0"/>
    <n v="0"/>
    <n v="0"/>
    <n v="0"/>
    <n v="0"/>
    <n v="0"/>
    <n v="0"/>
    <n v="0"/>
    <n v="2.1300969086815456"/>
    <n v="2.234004074958694"/>
    <n v="2.3368768066934336"/>
    <n v="1.8993109952544422"/>
    <n v="0"/>
    <n v="0"/>
    <n v="0"/>
    <n v="0"/>
    <n v="0"/>
    <n v="0"/>
    <n v="0"/>
    <m/>
    <n v="0"/>
    <n v="0"/>
    <n v="0"/>
    <n v="0"/>
    <n v="0"/>
    <x v="2"/>
    <m/>
    <s v="No root cause"/>
    <s v="No root cause"/>
    <s v="No root cause"/>
    <x v="3"/>
    <s v="(05-10-2026 ocm ran 18h) Power status check Ongoing"/>
    <s v="SUO_046"/>
    <m/>
    <s v=""/>
  </r>
  <r>
    <s v="Mile14-IHS"/>
    <s v="SUO_079"/>
    <s v="SUD-OUEST"/>
    <s v="IHS"/>
    <s v="Grid-Gen"/>
    <s v="SUD-OUEST"/>
    <s v="Buea"/>
    <s v="Huawei"/>
    <n v="0"/>
    <n v="0"/>
    <n v="0"/>
    <n v="0"/>
    <n v="0"/>
    <n v="0"/>
    <n v="0"/>
    <n v="0"/>
    <n v="0"/>
    <n v="0"/>
    <n v="0"/>
    <n v="0"/>
    <n v="0"/>
    <n v="0"/>
    <n v="0"/>
    <n v="0"/>
    <n v="1.7067278195832014"/>
    <n v="0"/>
    <n v="0"/>
    <n v="0"/>
    <n v="0"/>
    <n v="0"/>
    <n v="0"/>
    <n v="0"/>
    <m/>
    <n v="0"/>
    <n v="0"/>
    <n v="0"/>
    <n v="0"/>
    <n v="0"/>
    <x v="2"/>
    <m/>
    <s v="No root cause"/>
    <s v="No root cause"/>
    <s v="No root cause"/>
    <x v="3"/>
    <s v=""/>
    <s v="SUO_079"/>
    <m/>
    <s v=""/>
  </r>
  <r>
    <s v="Kumbo"/>
    <s v="NRO_037"/>
    <s v="NORD-OUEST"/>
    <s v="CAMUSAT"/>
    <s v="Medium Grid + Solar + GE"/>
    <s v="NORD-OUEST"/>
    <s v="Kumbo"/>
    <s v="Huawei"/>
    <n v="0"/>
    <n v="0"/>
    <n v="0"/>
    <n v="0"/>
    <n v="0"/>
    <n v="0"/>
    <n v="0"/>
    <n v="0"/>
    <n v="0"/>
    <n v="0"/>
    <n v="0"/>
    <n v="0"/>
    <n v="0"/>
    <n v="7.8193798814609359"/>
    <n v="0"/>
    <n v="0"/>
    <n v="1.5169625862861089"/>
    <n v="0"/>
    <n v="0"/>
    <n v="0"/>
    <n v="0"/>
    <n v="0"/>
    <n v="0"/>
    <n v="0"/>
    <m/>
    <n v="0"/>
    <n v="0"/>
    <n v="0"/>
    <n v="0"/>
    <n v="0"/>
    <x v="2"/>
    <m/>
    <s v="No root cause"/>
    <s v="No root cause"/>
    <s v="No root cause"/>
    <x v="3"/>
    <s v=""/>
    <s v="NRO_037"/>
    <m/>
    <s v=""/>
  </r>
  <r>
    <s v="NEW-Bonako"/>
    <s v="SUO_157"/>
    <s v="SUD-OUEST"/>
    <s v="IHS"/>
    <s v="Grid-Gen"/>
    <s v="SUD-OUEST"/>
    <s v="Tiko"/>
    <s v="Huawei"/>
    <n v="0"/>
    <n v="0"/>
    <n v="0"/>
    <n v="0"/>
    <n v="0"/>
    <n v="0"/>
    <n v="0"/>
    <n v="0"/>
    <n v="0"/>
    <n v="0"/>
    <n v="0"/>
    <n v="0"/>
    <n v="0"/>
    <n v="0.50170075306834683"/>
    <n v="0"/>
    <n v="0.4451457197238845"/>
    <n v="1.2484911523743487"/>
    <n v="0"/>
    <n v="0"/>
    <n v="0"/>
    <n v="0"/>
    <n v="0"/>
    <n v="0"/>
    <n v="0"/>
    <m/>
    <n v="0"/>
    <n v="0"/>
    <n v="0"/>
    <n v="0"/>
    <n v="0"/>
    <x v="2"/>
    <m/>
    <s v="No root cause"/>
    <s v="No root cause"/>
    <s v="No root cause"/>
    <x v="3"/>
    <s v=""/>
    <s v="SUO_157"/>
    <m/>
    <s v=""/>
  </r>
  <r>
    <s v="Wotutu-IHS"/>
    <s v="SUO_127"/>
    <s v="SUD-OUEST"/>
    <s v="IHS"/>
    <s v="Grid-Gen"/>
    <s v="SUD-OUEST"/>
    <s v="Wotutu"/>
    <s v="Huawei"/>
    <n v="0"/>
    <n v="0"/>
    <n v="0"/>
    <n v="0"/>
    <n v="0"/>
    <n v="0"/>
    <n v="0"/>
    <n v="0"/>
    <n v="0"/>
    <n v="0"/>
    <n v="0"/>
    <n v="0"/>
    <n v="0"/>
    <n v="0"/>
    <n v="0.63726518335887306"/>
    <n v="0"/>
    <n v="0.88634988713962437"/>
    <n v="0"/>
    <n v="0"/>
    <n v="0"/>
    <n v="0"/>
    <n v="0"/>
    <n v="0"/>
    <n v="0"/>
    <m/>
    <n v="0"/>
    <n v="0"/>
    <n v="0"/>
    <n v="0"/>
    <n v="0"/>
    <x v="2"/>
    <m/>
    <s v="No root cause"/>
    <s v="No root cause"/>
    <s v="No root cause"/>
    <x v="3"/>
    <s v=""/>
    <s v="SUO_127"/>
    <m/>
    <s v=""/>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m/>
    <n v="0"/>
    <n v="0"/>
    <n v="0"/>
    <n v="0"/>
    <n v="0"/>
    <x v="2"/>
    <m/>
    <s v="IHS"/>
    <s v="POWER ISSUE"/>
    <s v="Defaut GE &amp; Power Cabinet"/>
    <x v="0"/>
    <s v="(hourly IHS): 10/05/2026 14:09 1:03:03 46.3 Romaric is informed and managing with L0."/>
    <s v="EXN_218"/>
    <m/>
    <s v=""/>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m/>
    <n v="0"/>
    <n v="0"/>
    <n v="0"/>
    <n v="0"/>
    <n v="0"/>
    <x v="2"/>
    <m/>
    <s v="No root cause"/>
    <s v="No root cause"/>
    <s v="No root cause"/>
    <x v="3"/>
    <s v=""/>
    <s v="EXN_210"/>
    <m/>
    <s v=""/>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m/>
    <n v="0"/>
    <n v="0"/>
    <n v="0"/>
    <n v="0"/>
    <n v="0"/>
    <x v="2"/>
    <m/>
    <s v="No root cause"/>
    <s v="No root cause"/>
    <s v="No root cause"/>
    <x v="3"/>
    <s v=""/>
    <s v="EXN_038"/>
    <m/>
    <s v=""/>
  </r>
  <r>
    <s v="Loe-MTN"/>
    <s v="SUO_043"/>
    <s v="SUD-OUEST"/>
    <s v="IHS"/>
    <s v="Gen Only"/>
    <s v="SUD-OUEST"/>
    <s v="Loe"/>
    <s v="Huawei"/>
    <n v="0"/>
    <n v="0"/>
    <n v="0"/>
    <n v="0"/>
    <n v="0"/>
    <n v="0"/>
    <n v="0"/>
    <n v="0"/>
    <n v="0"/>
    <n v="0"/>
    <n v="0"/>
    <n v="0"/>
    <n v="0"/>
    <n v="1.1776323862193345"/>
    <n v="1.3863206376111838"/>
    <n v="1.5889627974534359"/>
    <n v="0.71258271909323623"/>
    <n v="0"/>
    <n v="0"/>
    <n v="0"/>
    <n v="0"/>
    <n v="0"/>
    <n v="0"/>
    <n v="0"/>
    <m/>
    <n v="0"/>
    <n v="0"/>
    <n v="0"/>
    <n v="0"/>
    <n v="0"/>
    <x v="2"/>
    <m/>
    <s v="No root cause"/>
    <s v="No root cause"/>
    <s v="No root cause"/>
    <x v="3"/>
    <s v="(05-10-2026 ocm ran 18h) Power status check Ongoing"/>
    <s v="SUO_043"/>
    <m/>
    <s v=""/>
  </r>
  <r>
    <s v="Berore-IHS"/>
    <s v="NRO_086"/>
    <s v="NORD-OUEST"/>
    <s v="IHS"/>
    <s v="Gen Only"/>
    <s v="NORD-OUEST"/>
    <s v="Berore"/>
    <s v="Huawei"/>
    <n v="0"/>
    <n v="0"/>
    <n v="0"/>
    <n v="0"/>
    <n v="0"/>
    <n v="0"/>
    <n v="0"/>
    <n v="0"/>
    <n v="0"/>
    <n v="0"/>
    <n v="0"/>
    <n v="0"/>
    <n v="0"/>
    <n v="3.5137779547017547"/>
    <n v="1.3585157505143637"/>
    <n v="1.2956649345238604"/>
    <n v="0.65313840306135551"/>
    <n v="0"/>
    <n v="0"/>
    <n v="0"/>
    <n v="0"/>
    <n v="0"/>
    <n v="0"/>
    <n v="0"/>
    <m/>
    <n v="0"/>
    <n v="0"/>
    <n v="0"/>
    <n v="0"/>
    <n v="0"/>
    <x v="2"/>
    <m/>
    <s v="No root cause"/>
    <s v="No root cause"/>
    <s v="No root cause"/>
    <x v="3"/>
    <s v=""/>
    <s v="NRO_086"/>
    <m/>
    <s v=""/>
  </r>
  <r>
    <s v="Mutengene-Qter8"/>
    <s v="SUO_064"/>
    <s v="SUD-OUEST"/>
    <s v="IHS"/>
    <s v="Grid-Gen"/>
    <s v="SUD-OUEST"/>
    <s v="Mutengene"/>
    <s v="Huawei"/>
    <n v="0"/>
    <n v="0"/>
    <n v="0"/>
    <n v="0"/>
    <n v="0"/>
    <n v="0"/>
    <n v="0"/>
    <n v="0"/>
    <n v="0"/>
    <n v="0"/>
    <n v="0"/>
    <n v="0"/>
    <n v="0"/>
    <n v="0"/>
    <n v="7.8024722272160449"/>
    <n v="10.29308740900543"/>
    <n v="0.65287087688659462"/>
    <n v="0"/>
    <n v="0"/>
    <n v="0"/>
    <n v="0"/>
    <n v="0"/>
    <n v="0"/>
    <n v="0"/>
    <m/>
    <n v="0"/>
    <n v="0"/>
    <n v="0"/>
    <n v="0"/>
    <n v="0"/>
    <x v="2"/>
    <m/>
    <s v="No root cause"/>
    <s v="No root cause"/>
    <s v="No root cause"/>
    <x v="3"/>
    <s v=""/>
    <s v="SUO_064"/>
    <m/>
    <s v=""/>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m/>
    <n v="0"/>
    <n v="0"/>
    <n v="0"/>
    <n v="0"/>
    <n v="0"/>
    <x v="2"/>
    <m/>
    <s v="No root cause"/>
    <s v="No root cause"/>
    <s v="No root cause"/>
    <x v="3"/>
    <s v=""/>
    <s v="SUO_164"/>
    <m/>
    <s v=""/>
  </r>
  <r>
    <s v="Bonjongo"/>
    <s v="SUO_131"/>
    <s v="SUD-OUEST"/>
    <s v="IHS"/>
    <s v="Grid-Gen"/>
    <s v="SUD-OUEST"/>
    <s v="Bonjongo"/>
    <s v="NOKIA"/>
    <n v="0"/>
    <n v="0.65853529892792617"/>
    <n v="0"/>
    <n v="0"/>
    <n v="0.34235795956480369"/>
    <n v="6.8388598076999124E-2"/>
    <n v="0.16227141690168898"/>
    <n v="0.17326807194652988"/>
    <n v="3.5283456170889974E-2"/>
    <n v="0"/>
    <n v="0"/>
    <n v="4.2981290289441922"/>
    <n v="3.2000428650187351"/>
    <n v="2.7929554294258812"/>
    <n v="4.2981290289441914"/>
    <n v="1.0861562695294168E-2"/>
    <n v="0.33642308230103907"/>
    <n v="0"/>
    <n v="0"/>
    <n v="0"/>
    <n v="0"/>
    <n v="0"/>
    <n v="0"/>
    <n v="0"/>
    <m/>
    <n v="0"/>
    <n v="0"/>
    <n v="0"/>
    <n v="0"/>
    <n v="0"/>
    <x v="2"/>
    <m/>
    <s v="No root cause"/>
    <s v="No root cause"/>
    <s v="No root cause"/>
    <x v="3"/>
    <s v=""/>
    <s v="SUO_131"/>
    <m/>
    <s v=""/>
  </r>
  <r>
    <s v="Ndop-Kake-Hill"/>
    <s v="NRO_137"/>
    <s v="NORD-OUEST"/>
    <s v="IHS"/>
    <s v="Grid-Gen"/>
    <s v="NORD-OUEST"/>
    <s v="Ndop"/>
    <s v="Huawei"/>
    <n v="0"/>
    <n v="0"/>
    <n v="0"/>
    <n v="0"/>
    <n v="0"/>
    <n v="0"/>
    <n v="0"/>
    <n v="0"/>
    <n v="0"/>
    <n v="0"/>
    <n v="0"/>
    <n v="0"/>
    <n v="0"/>
    <n v="0"/>
    <n v="0"/>
    <n v="0"/>
    <n v="0.32750554314234098"/>
    <n v="0"/>
    <n v="0"/>
    <n v="0"/>
    <n v="0"/>
    <n v="0"/>
    <n v="0"/>
    <n v="0"/>
    <m/>
    <n v="0"/>
    <n v="0"/>
    <n v="0"/>
    <n v="0"/>
    <n v="0"/>
    <x v="2"/>
    <m/>
    <s v="No root cause"/>
    <s v="No root cause"/>
    <s v="No root cause"/>
    <x v="3"/>
    <s v=""/>
    <s v="NRO_137"/>
    <m/>
    <s v=""/>
  </r>
  <r>
    <s v="Mutengene"/>
    <s v="SUO_005"/>
    <s v="SUD-OUEST"/>
    <s v="IHS"/>
    <s v="Grid-Gen"/>
    <s v="SUD-OUEST"/>
    <s v="Mutengene"/>
    <s v="Huawei"/>
    <n v="0"/>
    <n v="0"/>
    <n v="0"/>
    <n v="0"/>
    <n v="0"/>
    <n v="0"/>
    <n v="0"/>
    <n v="0"/>
    <n v="0"/>
    <n v="0"/>
    <n v="0"/>
    <n v="0"/>
    <n v="0"/>
    <n v="0"/>
    <n v="4.0251988254530824"/>
    <n v="4.6363356190769709"/>
    <n v="0.2968113733581027"/>
    <n v="0"/>
    <n v="0"/>
    <n v="0"/>
    <n v="0"/>
    <n v="0"/>
    <n v="0"/>
    <n v="0"/>
    <m/>
    <n v="0"/>
    <n v="0"/>
    <n v="0"/>
    <n v="0"/>
    <n v="0"/>
    <x v="2"/>
    <m/>
    <s v="No root cause"/>
    <s v="No root cause"/>
    <s v="No root cause"/>
    <x v="3"/>
    <s v=""/>
    <s v="SUO_005"/>
    <m/>
    <s v=""/>
  </r>
  <r>
    <s v="Tinto"/>
    <s v="SUO_040"/>
    <s v="SUD-OUEST"/>
    <s v="IHS"/>
    <s v="Gen Only"/>
    <s v="SUD-OUEST"/>
    <s v="Tinto"/>
    <s v="Huawei"/>
    <n v="0"/>
    <n v="0"/>
    <n v="0"/>
    <n v="0"/>
    <n v="0"/>
    <n v="0"/>
    <n v="0"/>
    <n v="0"/>
    <n v="0"/>
    <n v="0"/>
    <n v="0"/>
    <n v="0"/>
    <n v="0"/>
    <n v="2.3405865029834523"/>
    <n v="2.9191564435997752"/>
    <n v="2.8668639939731699"/>
    <n v="0.25286574038403914"/>
    <n v="0"/>
    <n v="0"/>
    <n v="0"/>
    <n v="0"/>
    <n v="0"/>
    <n v="0"/>
    <n v="0"/>
    <m/>
    <n v="0"/>
    <n v="0"/>
    <n v="0"/>
    <n v="0"/>
    <n v="0"/>
    <x v="2"/>
    <m/>
    <s v="ACCESS-ISSUE"/>
    <s v="ACCESS-ISSUE"/>
    <s v="ACCESS-ISSUE"/>
    <x v="6"/>
    <s v="(05-10-2026 ocm ran 18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05-10-2026 ocm ran 12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s v="SUO_040"/>
    <m/>
    <s v=""/>
  </r>
  <r>
    <s v="Logone-Birni"/>
    <s v="EXN_051"/>
    <s v="EXTREME-NORD"/>
    <s v="IHS"/>
    <s v="Solar-Gen"/>
    <s v="EXTREME-NORD"/>
    <s v="Logone-Birni"/>
    <s v="Huawei"/>
    <n v="0"/>
    <n v="0"/>
    <n v="0"/>
    <n v="0"/>
    <n v="0"/>
    <n v="0"/>
    <n v="0"/>
    <n v="0"/>
    <n v="0"/>
    <n v="0"/>
    <n v="0"/>
    <n v="0"/>
    <n v="0"/>
    <n v="0.96122154591605258"/>
    <n v="0"/>
    <n v="0"/>
    <n v="0.2127368141698984"/>
    <n v="0"/>
    <n v="0"/>
    <n v="0"/>
    <n v="0"/>
    <n v="0"/>
    <n v="0"/>
    <n v="0"/>
    <m/>
    <n v="0"/>
    <n v="0"/>
    <n v="0"/>
    <n v="0"/>
    <n v="0"/>
    <x v="2"/>
    <m/>
    <s v="IHS"/>
    <s v="POWER ISSUE"/>
    <s v="Defaut GE &amp; Power Cabinet"/>
    <x v="0"/>
    <s v="(hourly IHS): 10/05/2026 05:57 1:03:00 49 V FME is informed and is managing with level 0"/>
    <s v="EXN_051"/>
    <m/>
    <s v=""/>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m/>
    <n v="0"/>
    <n v="0"/>
    <n v="0"/>
    <n v="0"/>
    <n v="0"/>
    <x v="2"/>
    <m/>
    <s v="No root cause"/>
    <s v="No root cause"/>
    <s v="No root cause"/>
    <x v="3"/>
    <s v=""/>
    <s v="EXN_244"/>
    <m/>
    <s v=""/>
  </r>
  <r>
    <s v="Akum-Ville-MTN"/>
    <s v="NRO_240"/>
    <s v="NORD-OUEST"/>
    <s v="IHS"/>
    <s v="Grid-Gen"/>
    <s v="NORD-OUEST"/>
    <s v="Akum"/>
    <s v="Huawei"/>
    <n v="0"/>
    <n v="0"/>
    <n v="0"/>
    <n v="0"/>
    <n v="0"/>
    <n v="0"/>
    <n v="0"/>
    <n v="0"/>
    <n v="0"/>
    <n v="0"/>
    <n v="0"/>
    <n v="0"/>
    <n v="0"/>
    <n v="0.11642739125596048"/>
    <n v="0"/>
    <n v="0"/>
    <n v="4.2518826708671846E-2"/>
    <n v="0"/>
    <n v="0"/>
    <n v="0"/>
    <n v="0"/>
    <n v="0"/>
    <n v="0"/>
    <n v="0"/>
    <m/>
    <n v="0"/>
    <n v="0"/>
    <n v="0"/>
    <n v="0"/>
    <n v="0"/>
    <x v="2"/>
    <m/>
    <s v="No root cause"/>
    <s v="No root cause"/>
    <s v="No root cause"/>
    <x v="3"/>
    <s v=""/>
    <s v="NRO_240"/>
    <m/>
    <s v=""/>
  </r>
  <r>
    <s v="Tokombere"/>
    <s v="EXN_015"/>
    <s v="EXTREME-NORD"/>
    <s v="IHS"/>
    <s v="Grid-Gen"/>
    <s v="EXTREME-NORD"/>
    <s v="Tokombere"/>
    <s v="Huawei"/>
    <n v="0"/>
    <n v="0"/>
    <n v="0"/>
    <n v="0"/>
    <n v="0"/>
    <n v="0"/>
    <n v="0"/>
    <n v="0"/>
    <n v="0"/>
    <n v="0"/>
    <n v="0"/>
    <n v="0"/>
    <n v="0"/>
    <n v="0.60015038538037246"/>
    <n v="2.43983871381976E-2"/>
    <n v="0"/>
    <n v="2.9249528440529294E-2"/>
    <n v="0"/>
    <n v="0"/>
    <n v="0"/>
    <n v="0"/>
    <n v="0"/>
    <n v="0"/>
    <n v="0"/>
    <m/>
    <n v="0"/>
    <n v="0"/>
    <n v="0"/>
    <n v="0"/>
    <n v="0"/>
    <x v="2"/>
    <m/>
    <s v="No root cause"/>
    <s v="No root cause"/>
    <s v="No root cause"/>
    <x v="3"/>
    <s v=""/>
    <s v="EXN_015"/>
    <m/>
    <s v=""/>
  </r>
  <r>
    <s v="Ekombe-Bondji-IHS"/>
    <s v="SUO_091"/>
    <s v="SUD-OUEST"/>
    <s v="IHS"/>
    <s v="Gen Only"/>
    <s v="SUD-OUEST"/>
    <s v="Mbongue"/>
    <s v="Huawei"/>
    <n v="0"/>
    <n v="0"/>
    <n v="0"/>
    <n v="0"/>
    <n v="0"/>
    <n v="0"/>
    <n v="0"/>
    <n v="0"/>
    <n v="0"/>
    <n v="0"/>
    <n v="0"/>
    <n v="0"/>
    <n v="0"/>
    <n v="0"/>
    <n v="0"/>
    <n v="0"/>
    <n v="2.0135803420339982E-2"/>
    <n v="0"/>
    <n v="0"/>
    <n v="0"/>
    <n v="0"/>
    <n v="0"/>
    <n v="0"/>
    <n v="0"/>
    <m/>
    <n v="0"/>
    <n v="0"/>
    <n v="0"/>
    <n v="0"/>
    <n v="0"/>
    <x v="2"/>
    <m/>
    <s v="No root cause"/>
    <s v="No root cause"/>
    <s v="No root cause"/>
    <x v="3"/>
    <s v=""/>
    <s v="SUO_091"/>
    <m/>
    <s v=""/>
  </r>
  <r>
    <s v="Bombanda-Ebulu-IHS"/>
    <s v="SUO_095"/>
    <s v="SUD-OUEST"/>
    <s v="IHS"/>
    <s v="Vandalized"/>
    <s v="SUD-OUEST"/>
    <s v="Mbongue"/>
    <s v="Huawei"/>
    <n v="0"/>
    <n v="0"/>
    <n v="0"/>
    <n v="0"/>
    <n v="0"/>
    <n v="0"/>
    <n v="0"/>
    <n v="0"/>
    <n v="0"/>
    <n v="0"/>
    <n v="0"/>
    <n v="0"/>
    <n v="0"/>
    <n v="0"/>
    <n v="0"/>
    <n v="2.4255706511658433E-2"/>
    <n v="2.0117968342022584E-2"/>
    <n v="0"/>
    <n v="0"/>
    <n v="0"/>
    <n v="0"/>
    <n v="0"/>
    <n v="0"/>
    <n v="0"/>
    <m/>
    <n v="0"/>
    <n v="0"/>
    <n v="0"/>
    <n v="0"/>
    <n v="0"/>
    <x v="2"/>
    <m/>
    <s v="No root cause"/>
    <s v="No root cause"/>
    <s v="No root cause"/>
    <x v="3"/>
    <s v=""/>
    <s v="SUO_095"/>
    <m/>
    <s v=""/>
  </r>
  <r>
    <s v="Ekondo-titi"/>
    <s v="SUO_019"/>
    <s v="SUD-OUEST"/>
    <s v="IHS"/>
    <s v="Grid-Gen"/>
    <s v="SUD-OUEST"/>
    <s v="Ekondo-Titi"/>
    <s v="Huawei"/>
    <n v="0"/>
    <n v="0"/>
    <n v="0"/>
    <n v="0"/>
    <n v="0"/>
    <n v="0"/>
    <n v="0"/>
    <n v="0"/>
    <n v="0"/>
    <n v="0"/>
    <n v="0"/>
    <n v="0"/>
    <n v="0"/>
    <n v="0"/>
    <n v="0.44029457842155273"/>
    <n v="0.15281095102344816"/>
    <n v="1.6497447443591214E-2"/>
    <n v="0"/>
    <n v="0"/>
    <n v="0"/>
    <n v="0"/>
    <n v="0"/>
    <n v="0"/>
    <n v="0"/>
    <m/>
    <n v="0"/>
    <n v="0"/>
    <n v="0"/>
    <n v="0"/>
    <n v="0"/>
    <x v="2"/>
    <m/>
    <s v="No root cause"/>
    <s v="No root cause"/>
    <s v="No root cause"/>
    <x v="3"/>
    <s v=""/>
    <s v="SUO_019"/>
    <m/>
    <s v=""/>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m/>
    <n v="0"/>
    <n v="0"/>
    <n v="0"/>
    <n v="0"/>
    <n v="0"/>
    <x v="2"/>
    <m/>
    <s v="No root cause"/>
    <s v="No root cause"/>
    <s v="No root cause"/>
    <x v="3"/>
    <s v=""/>
    <s v="EXN_223"/>
    <m/>
    <s v=""/>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m/>
    <n v="0"/>
    <n v="0"/>
    <n v="0"/>
    <n v="0"/>
    <n v="0"/>
    <x v="2"/>
    <m/>
    <s v="No root cause"/>
    <s v="No root cause"/>
    <s v="No root cause"/>
    <x v="3"/>
    <s v=""/>
    <s v="EXN_022"/>
    <m/>
    <s v=""/>
  </r>
  <r>
    <s v="Bai-Panya-IHS"/>
    <s v="SUO_093"/>
    <s v="SUD-OUEST"/>
    <s v="IHS"/>
    <s v="Gen Only"/>
    <s v="SUD-OUEST"/>
    <s v="Mbongue"/>
    <s v="Huawei"/>
    <n v="0"/>
    <n v="0"/>
    <n v="0"/>
    <n v="0"/>
    <n v="0"/>
    <n v="0"/>
    <n v="0"/>
    <n v="0"/>
    <n v="0"/>
    <n v="0"/>
    <n v="0"/>
    <n v="0"/>
    <n v="0"/>
    <n v="0"/>
    <n v="0"/>
    <n v="0.20456834830053106"/>
    <n v="1.211001817751182E-2"/>
    <n v="0"/>
    <n v="0"/>
    <n v="0"/>
    <n v="0"/>
    <n v="0"/>
    <n v="0"/>
    <n v="0"/>
    <m/>
    <n v="0"/>
    <n v="0"/>
    <n v="0"/>
    <n v="0"/>
    <n v="0"/>
    <x v="2"/>
    <m/>
    <s v="No root cause"/>
    <s v="No root cause"/>
    <s v="No root cause"/>
    <x v="3"/>
    <s v=""/>
    <s v="SUO_093"/>
    <m/>
    <s v=""/>
  </r>
  <r>
    <s v="Ekondo-Nege-MTN"/>
    <s v="SUO_047"/>
    <s v="SUD-OUEST"/>
    <s v="IHS"/>
    <s v="Hybrid-Gen"/>
    <s v="SUD-OUEST"/>
    <s v="Ekondo-Nege"/>
    <s v="Huawei"/>
    <n v="0"/>
    <n v="0"/>
    <n v="0"/>
    <n v="0"/>
    <n v="0"/>
    <n v="0"/>
    <n v="0"/>
    <n v="0"/>
    <n v="0"/>
    <n v="0"/>
    <n v="0"/>
    <n v="0"/>
    <n v="0"/>
    <n v="0"/>
    <n v="0"/>
    <n v="6.8504535817117684E-2"/>
    <n v="7.66908367648024E-3"/>
    <n v="0"/>
    <n v="0"/>
    <n v="0"/>
    <n v="0"/>
    <n v="0"/>
    <n v="0"/>
    <n v="0"/>
    <m/>
    <n v="0"/>
    <n v="0"/>
    <n v="0"/>
    <n v="0"/>
    <n v="0"/>
    <x v="2"/>
    <m/>
    <s v="No root cause"/>
    <s v="No root cause"/>
    <s v="No root cause"/>
    <x v="3"/>
    <s v=""/>
    <s v="SUO_047"/>
    <m/>
    <s v=""/>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m/>
    <n v="0"/>
    <n v="0"/>
    <n v="0"/>
    <n v="0"/>
    <n v="0"/>
    <x v="2"/>
    <m/>
    <s v="No root cause"/>
    <s v="No root cause"/>
    <s v="No root cause"/>
    <x v="3"/>
    <s v=""/>
    <s v="EXN_259"/>
    <m/>
    <s v=""/>
  </r>
  <r>
    <s v="Bogo-Marche"/>
    <s v="EXN_191"/>
    <s v="EXTREME-NORD"/>
    <s v="CAMUSAT"/>
    <s v="Bad Grid + GE"/>
    <s v="EXTREME-NORD"/>
    <s v="Bogo"/>
    <s v="Huawei"/>
    <n v="0"/>
    <n v="0"/>
    <n v="0"/>
    <n v="0"/>
    <n v="0"/>
    <n v="0"/>
    <n v="0"/>
    <n v="0"/>
    <n v="0"/>
    <n v="0"/>
    <n v="0"/>
    <n v="0"/>
    <n v="0"/>
    <n v="0"/>
    <n v="3.4600051935748046E-3"/>
    <n v="0"/>
    <n v="3.2103140971312624E-3"/>
    <n v="0"/>
    <n v="0"/>
    <n v="0"/>
    <n v="0"/>
    <n v="0"/>
    <n v="0"/>
    <n v="0"/>
    <m/>
    <n v="0"/>
    <n v="0"/>
    <n v="0"/>
    <n v="0"/>
    <n v="0"/>
    <x v="2"/>
    <m/>
    <s v="No root cause"/>
    <s v="No root cause"/>
    <s v="No root cause"/>
    <x v="3"/>
    <s v=""/>
    <s v="EXN_191"/>
    <m/>
    <s v=""/>
  </r>
  <r>
    <s v="Jakiri"/>
    <s v="NRO_019"/>
    <s v="NORD-OUEST"/>
    <s v="IHS"/>
    <s v="Grid-Gen"/>
    <s v="NORD-OUEST"/>
    <s v="Jakiri"/>
    <s v="Huawei"/>
    <n v="0"/>
    <n v="0"/>
    <n v="0"/>
    <n v="0"/>
    <n v="0"/>
    <n v="0"/>
    <n v="0"/>
    <n v="0"/>
    <n v="0"/>
    <n v="0"/>
    <n v="0"/>
    <n v="0"/>
    <n v="0"/>
    <n v="3.8344526628485323"/>
    <n v="0"/>
    <n v="0"/>
    <n v="1.159280090630734E-3"/>
    <n v="0"/>
    <n v="0"/>
    <n v="0"/>
    <n v="0"/>
    <n v="0"/>
    <n v="0"/>
    <n v="0"/>
    <m/>
    <n v="0"/>
    <n v="0"/>
    <n v="0"/>
    <n v="0"/>
    <n v="0"/>
    <x v="2"/>
    <m/>
    <s v="No root cause"/>
    <s v="No root cause"/>
    <s v="No root cause"/>
    <x v="3"/>
    <s v=""/>
    <s v="NRO_019"/>
    <m/>
    <s v=""/>
  </r>
  <r>
    <s v="Kumbo-II"/>
    <s v="NRO_020"/>
    <s v="NORD-OUEST"/>
    <m/>
    <m/>
    <s v="NORD-OUEST"/>
    <s v="Kumbo"/>
    <s v="Huawei"/>
    <n v="0"/>
    <n v="0"/>
    <n v="0"/>
    <n v="0"/>
    <n v="0"/>
    <n v="0"/>
    <n v="0"/>
    <n v="0"/>
    <n v="0"/>
    <n v="0"/>
    <n v="0"/>
    <n v="0"/>
    <n v="0"/>
    <n v="2.533811741474119"/>
    <n v="0"/>
    <n v="0"/>
    <n v="8.0257852428281581E-4"/>
    <n v="0"/>
    <n v="0"/>
    <n v="0"/>
    <n v="0"/>
    <n v="0"/>
    <n v="0"/>
    <n v="0"/>
    <m/>
    <n v="0"/>
    <n v="0"/>
    <n v="0"/>
    <n v="0"/>
    <n v="0"/>
    <x v="2"/>
    <m/>
    <s v="No root cause"/>
    <s v="No root cause"/>
    <s v="No root cause"/>
    <x v="3"/>
    <s v=""/>
    <s v="NRO_020"/>
    <m/>
    <s v=""/>
  </r>
  <r>
    <s v="MBIYEH-IHS"/>
    <s v="NRO_150"/>
    <s v="NORD-OUEST"/>
    <s v="IHS"/>
    <m/>
    <s v="NORD-OUEST"/>
    <s v="Ndu"/>
    <s v="Huawei"/>
    <n v="0"/>
    <n v="0"/>
    <n v="0"/>
    <n v="0"/>
    <n v="0"/>
    <n v="0"/>
    <n v="0"/>
    <n v="0"/>
    <n v="0"/>
    <n v="0"/>
    <n v="0"/>
    <n v="0"/>
    <n v="0"/>
    <n v="2.5372004063544242"/>
    <n v="0"/>
    <n v="4.3517591094446003E-3"/>
    <n v="5.3505234952187721E-4"/>
    <n v="0"/>
    <n v="0"/>
    <n v="0"/>
    <n v="0"/>
    <n v="0"/>
    <n v="0"/>
    <n v="0"/>
    <m/>
    <n v="0"/>
    <n v="0"/>
    <n v="0"/>
    <n v="0"/>
    <n v="0"/>
    <x v="2"/>
    <m/>
    <s v="No root cause"/>
    <s v="No root cause"/>
    <s v="No root cause"/>
    <x v="3"/>
    <s v=""/>
    <s v="NRO_150"/>
    <m/>
    <s v=""/>
  </r>
  <r>
    <s v="Ndop-Catholic-Church"/>
    <s v="NRO_136"/>
    <s v="NORD-OUEST"/>
    <s v="IHS"/>
    <s v="Grid-Gen"/>
    <s v="NORD-OUEST"/>
    <s v="Ndop"/>
    <s v="Huawei"/>
    <n v="0"/>
    <n v="0"/>
    <n v="0"/>
    <n v="0"/>
    <n v="0"/>
    <n v="0"/>
    <n v="0"/>
    <n v="0"/>
    <n v="0"/>
    <n v="0"/>
    <n v="0"/>
    <n v="0"/>
    <n v="0"/>
    <n v="8.0257852428281581E-4"/>
    <n v="0"/>
    <n v="0"/>
    <n v="3.5670156634791817E-4"/>
    <n v="0"/>
    <n v="0"/>
    <n v="0"/>
    <n v="0"/>
    <n v="0"/>
    <n v="0"/>
    <n v="0"/>
    <m/>
    <n v="0"/>
    <n v="0"/>
    <n v="0"/>
    <n v="0"/>
    <n v="0"/>
    <x v="2"/>
    <m/>
    <s v="No root cause"/>
    <s v="No root cause"/>
    <s v="No root cause"/>
    <x v="3"/>
    <s v=""/>
    <s v="NRO_136"/>
    <m/>
    <s v=""/>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m/>
    <n v="0"/>
    <n v="0"/>
    <n v="0"/>
    <n v="0"/>
    <n v="0"/>
    <x v="2"/>
    <m/>
    <s v="No root cause"/>
    <s v="No root cause"/>
    <s v="No root cause"/>
    <x v="3"/>
    <s v=""/>
    <s v="NRO_138"/>
    <m/>
    <s v=""/>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m/>
    <n v="0"/>
    <n v="0"/>
    <n v="0"/>
    <n v="0"/>
    <n v="0"/>
    <x v="2"/>
    <s v="site vandalise"/>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hourly IHS): 10/05/2026 12:07 1:53:00 42.2 V Fme is informed and managing with L0 (OCM Cable Vandalized)..;..;(05-10-2026 ocm ran 18h) 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05-10-2026 ocm ran 12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Mindif"/>
    <s v="EXN_037"/>
    <s v="EXTREME-NORD"/>
    <s v="IHS"/>
    <s v="Grid-Gen"/>
    <s v="EXTREME-NORD"/>
    <s v="Mindif"/>
    <s v="Huawei"/>
    <n v="0"/>
    <n v="0"/>
    <n v="0"/>
    <n v="0"/>
    <n v="0"/>
    <n v="0"/>
    <n v="0"/>
    <n v="0"/>
    <n v="0"/>
    <n v="0"/>
    <n v="0"/>
    <n v="0"/>
    <n v="0"/>
    <n v="0"/>
    <n v="0"/>
    <n v="0"/>
    <n v="8.9175391586979543E-5"/>
    <n v="0"/>
    <n v="0"/>
    <n v="0"/>
    <n v="0"/>
    <n v="0"/>
    <n v="0"/>
    <n v="0"/>
    <m/>
    <n v="0"/>
    <n v="0"/>
    <n v="0"/>
    <n v="0"/>
    <n v="0"/>
    <x v="2"/>
    <m/>
    <s v="No root cause"/>
    <s v="No root cause"/>
    <s v="No root cause"/>
    <x v="3"/>
    <s v=""/>
    <s v="EXN_037"/>
    <m/>
    <s v=""/>
  </r>
  <r>
    <s v="Pette"/>
    <s v="EXN_039"/>
    <s v="EXTREME-NORD"/>
    <s v="CAMUSAT"/>
    <s v="Hybrid Solar - S3"/>
    <s v="EXTREME-NORD"/>
    <s v="Pette"/>
    <s v="Huawei"/>
    <n v="0"/>
    <n v="0"/>
    <n v="0"/>
    <n v="0"/>
    <n v="0"/>
    <n v="0"/>
    <n v="0"/>
    <n v="0"/>
    <n v="0"/>
    <n v="0"/>
    <n v="0"/>
    <n v="0"/>
    <n v="0"/>
    <n v="18.491409199476074"/>
    <n v="18.491409199476074"/>
    <n v="7.9690696937788417"/>
    <n v="0"/>
    <n v="0"/>
    <n v="0"/>
    <n v="0"/>
    <n v="0"/>
    <n v="0"/>
    <n v="0"/>
    <n v="0"/>
    <m/>
    <n v="0"/>
    <n v="0"/>
    <n v="0"/>
    <n v="0"/>
    <n v="0"/>
    <x v="2"/>
    <m/>
    <s v="No root cause"/>
    <s v="No root cause"/>
    <s v="No root cause"/>
    <x v="3"/>
    <s v=""/>
    <s v="EXN_039"/>
    <m/>
    <s v=""/>
  </r>
  <r>
    <s v="Bafut-Swie-Hill-IHS"/>
    <s v="NRO_102"/>
    <s v="NORD-OUEST"/>
    <s v="IHS"/>
    <s v="Gen Only"/>
    <s v="NORD-OUEST"/>
    <s v="Bafut"/>
    <s v="Huawei"/>
    <n v="0"/>
    <n v="0"/>
    <n v="0"/>
    <n v="0"/>
    <n v="0"/>
    <n v="0"/>
    <n v="0"/>
    <n v="0"/>
    <n v="0"/>
    <n v="0"/>
    <n v="0"/>
    <n v="0"/>
    <n v="0"/>
    <n v="0"/>
    <n v="2.3591528195118614"/>
    <n v="5.9808151629555439"/>
    <n v="0"/>
    <n v="0"/>
    <n v="0"/>
    <n v="0"/>
    <n v="0"/>
    <n v="0"/>
    <n v="0"/>
    <n v="0"/>
    <m/>
    <n v="0"/>
    <n v="0"/>
    <n v="0"/>
    <n v="0"/>
    <n v="0"/>
    <x v="2"/>
    <m/>
    <s v="No root cause"/>
    <s v="No root cause"/>
    <s v="No root cause"/>
    <x v="3"/>
    <s v=""/>
    <s v="NRO_102"/>
    <m/>
    <s v=""/>
  </r>
  <r>
    <s v="Muyuka-Beach-Bush-IHS"/>
    <s v="SUO_255"/>
    <s v="SUD-OUEST"/>
    <s v="HIS "/>
    <s v="Hybrid-Gen"/>
    <s v="SUD-OUEST"/>
    <s v="Muyuka"/>
    <s v="Huawei"/>
    <n v="0"/>
    <n v="0"/>
    <n v="0"/>
    <n v="0"/>
    <n v="0"/>
    <n v="0"/>
    <n v="0"/>
    <n v="0"/>
    <n v="0"/>
    <n v="0"/>
    <n v="0"/>
    <n v="0"/>
    <n v="0"/>
    <n v="0"/>
    <n v="0"/>
    <n v="4.8225338367105843"/>
    <n v="0"/>
    <n v="0"/>
    <n v="0"/>
    <n v="0"/>
    <n v="0"/>
    <n v="0"/>
    <n v="0"/>
    <n v="0"/>
    <m/>
    <n v="0"/>
    <n v="0"/>
    <n v="0"/>
    <n v="0"/>
    <n v="0"/>
    <x v="2"/>
    <m/>
    <s v="No root cause"/>
    <s v="No root cause"/>
    <s v="No root cause"/>
    <x v="3"/>
    <s v=""/>
    <s v="SUO_255"/>
    <m/>
    <s v=""/>
  </r>
  <r>
    <s v="Ouro-Zangui"/>
    <s v="EXN_199"/>
    <s v="EXTREME-NORD"/>
    <s v="IHS"/>
    <s v="Hybrid-Gen"/>
    <s v="EXTREME-NORD"/>
    <s v="Ouro Zangui"/>
    <s v="Huawei"/>
    <n v="0"/>
    <n v="0"/>
    <n v="0"/>
    <n v="0"/>
    <n v="0"/>
    <n v="0"/>
    <n v="0"/>
    <n v="0"/>
    <n v="0"/>
    <n v="0"/>
    <n v="0"/>
    <n v="0"/>
    <n v="0"/>
    <n v="4.8154711456968938E-3"/>
    <n v="9.7361692534664229E-2"/>
    <n v="1.3514708945789922"/>
    <n v="0"/>
    <n v="0"/>
    <n v="0"/>
    <n v="0"/>
    <n v="0"/>
    <n v="0"/>
    <n v="0"/>
    <n v="0"/>
    <m/>
    <n v="0"/>
    <n v="0"/>
    <n v="0"/>
    <n v="0"/>
    <n v="0"/>
    <x v="2"/>
    <m/>
    <s v="No root cause"/>
    <s v="No root cause"/>
    <s v="No root cause"/>
    <x v="3"/>
    <s v=""/>
    <s v="EXN_199"/>
    <m/>
    <s v=""/>
  </r>
  <r>
    <s v="Dargala-New"/>
    <s v="EXN_190"/>
    <s v="EXTREME-NORD"/>
    <s v="IHS"/>
    <s v="Grid-Gen"/>
    <s v="EXTREME-NORD"/>
    <s v="Dargala"/>
    <s v="Huawei"/>
    <n v="0"/>
    <n v="0"/>
    <n v="0"/>
    <n v="0"/>
    <n v="0"/>
    <n v="0"/>
    <n v="0"/>
    <n v="0"/>
    <n v="0"/>
    <n v="0"/>
    <n v="0"/>
    <n v="0"/>
    <n v="0"/>
    <n v="4.2804187961750159E-3"/>
    <n v="9.7736229179329559E-2"/>
    <n v="1.3514173893440402"/>
    <n v="0"/>
    <n v="0"/>
    <n v="0"/>
    <n v="0"/>
    <n v="0"/>
    <n v="0"/>
    <n v="0"/>
    <n v="0"/>
    <m/>
    <n v="0"/>
    <n v="0"/>
    <n v="0"/>
    <n v="0"/>
    <n v="0"/>
    <x v="2"/>
    <m/>
    <s v="No root cause"/>
    <s v="No root cause"/>
    <s v="No root cause"/>
    <x v="3"/>
    <s v=""/>
    <s v="EXN_190"/>
    <m/>
    <s v=""/>
  </r>
  <r>
    <s v="Gagadje"/>
    <s v="EXN_209"/>
    <s v="EXTREME-NORD"/>
    <s v="CAMUSAT"/>
    <s v="Hybrid Solar - S3"/>
    <s v="EXTREME-NORD"/>
    <s v="Mindif"/>
    <s v="Huawei"/>
    <n v="0"/>
    <n v="0"/>
    <n v="0"/>
    <n v="0"/>
    <n v="0"/>
    <n v="0"/>
    <n v="0"/>
    <n v="0"/>
    <n v="0"/>
    <n v="0"/>
    <n v="0"/>
    <n v="0"/>
    <n v="0"/>
    <n v="5.4878535982627201E-2"/>
    <n v="0.1089188232843368"/>
    <n v="1.3505613055848051"/>
    <n v="0"/>
    <n v="0"/>
    <n v="0"/>
    <n v="0"/>
    <n v="0"/>
    <n v="0"/>
    <n v="0"/>
    <n v="0"/>
    <m/>
    <n v="0"/>
    <n v="0"/>
    <n v="0"/>
    <n v="0"/>
    <n v="0"/>
    <x v="2"/>
    <m/>
    <s v="No root cause"/>
    <s v="No root cause"/>
    <s v="No root cause"/>
    <x v="3"/>
    <s v=""/>
    <s v="EXN_209"/>
    <m/>
    <s v=""/>
  </r>
  <r>
    <s v="Kar-Hay-Ville"/>
    <s v="EXN_192"/>
    <s v="EXTREME-NORD"/>
    <s v="CAMUSAT"/>
    <s v="Bad Grid + GE"/>
    <s v="EXTREME-NORD"/>
    <s v="Kar-Hay"/>
    <s v="Huawei"/>
    <n v="0"/>
    <n v="0"/>
    <n v="0"/>
    <n v="0"/>
    <n v="0"/>
    <n v="0"/>
    <n v="0"/>
    <n v="0"/>
    <n v="0"/>
    <n v="0"/>
    <n v="0"/>
    <n v="0"/>
    <n v="0"/>
    <n v="0.72453222156589114"/>
    <n v="5.4040287301709608E-2"/>
    <n v="1.0564608641309463"/>
    <n v="0"/>
    <n v="0"/>
    <n v="0"/>
    <n v="0"/>
    <n v="0"/>
    <n v="0"/>
    <n v="0"/>
    <n v="0"/>
    <m/>
    <n v="0"/>
    <n v="0"/>
    <n v="0"/>
    <n v="0"/>
    <n v="0"/>
    <x v="2"/>
    <m/>
    <s v="No root cause"/>
    <s v="No root cause"/>
    <s v="No root cause"/>
    <x v="3"/>
    <s v=""/>
    <s v="EXN_192"/>
    <m/>
    <s v=""/>
  </r>
  <r>
    <s v="Meri"/>
    <s v="EXN_023"/>
    <s v="EXTREME-NORD"/>
    <s v="IHS"/>
    <s v="Grid-Gen"/>
    <s v="EXTREME-NORD"/>
    <s v="Meri"/>
    <s v="Huawei"/>
    <n v="0"/>
    <n v="0"/>
    <n v="0"/>
    <n v="0"/>
    <n v="0"/>
    <n v="0"/>
    <n v="0"/>
    <n v="0"/>
    <n v="0"/>
    <n v="0"/>
    <n v="0"/>
    <n v="0"/>
    <n v="0"/>
    <n v="1.2785967645741125"/>
    <n v="6.6703192907060685E-2"/>
    <n v="4.940316693918665E-2"/>
    <n v="0"/>
    <n v="0"/>
    <n v="0"/>
    <n v="0"/>
    <n v="0"/>
    <n v="0"/>
    <n v="0"/>
    <n v="0"/>
    <m/>
    <n v="0"/>
    <n v="0"/>
    <n v="0"/>
    <n v="0"/>
    <n v="0"/>
    <x v="2"/>
    <m/>
    <s v="No root cause"/>
    <s v="No root cause"/>
    <s v="No root cause"/>
    <x v="3"/>
    <s v=""/>
    <s v="EXN_023"/>
    <m/>
    <s v=""/>
  </r>
  <r>
    <s v="Maga"/>
    <s v="EXN_014"/>
    <s v="EXTREME-NORD"/>
    <s v="IHS"/>
    <s v="Grid-Gen"/>
    <s v="EXTREME-NORD"/>
    <s v="Maga"/>
    <s v="Huawei"/>
    <n v="0"/>
    <n v="0"/>
    <n v="0"/>
    <n v="0"/>
    <n v="0"/>
    <n v="0"/>
    <n v="0"/>
    <n v="0"/>
    <n v="0"/>
    <n v="0"/>
    <n v="0"/>
    <n v="0"/>
    <n v="0"/>
    <n v="0"/>
    <n v="1.6479612365273816E-2"/>
    <n v="3.6026858201139732E-2"/>
    <n v="0"/>
    <n v="0"/>
    <n v="0"/>
    <n v="0"/>
    <n v="0"/>
    <n v="0"/>
    <n v="0"/>
    <n v="0"/>
    <m/>
    <n v="0"/>
    <n v="0"/>
    <n v="0"/>
    <n v="0"/>
    <n v="0"/>
    <x v="2"/>
    <m/>
    <s v="No root cause"/>
    <s v="No root cause"/>
    <s v="No root cause"/>
    <x v="3"/>
    <s v=""/>
    <s v="EXN_014"/>
    <m/>
    <s v=""/>
  </r>
  <r>
    <s v="Zouhaye"/>
    <s v="EXN_242"/>
    <s v="EXTREME-NORD"/>
    <s v="CAMUSAT"/>
    <s v="Hybrid Solar - S3"/>
    <s v="EXTREME-NORD"/>
    <s v="Zouhaye"/>
    <s v="Huawei"/>
    <n v="0"/>
    <n v="0"/>
    <n v="0"/>
    <n v="0"/>
    <n v="0"/>
    <n v="0"/>
    <n v="0"/>
    <n v="0"/>
    <n v="0"/>
    <n v="0"/>
    <n v="0"/>
    <n v="0"/>
    <n v="0"/>
    <n v="0.20374793469793084"/>
    <n v="0"/>
    <n v="1.4624764220264645E-2"/>
    <n v="0"/>
    <n v="0"/>
    <n v="0"/>
    <n v="0"/>
    <n v="0"/>
    <n v="0"/>
    <n v="0"/>
    <n v="0"/>
    <m/>
    <n v="0"/>
    <n v="0"/>
    <n v="0"/>
    <n v="0"/>
    <n v="0"/>
    <x v="2"/>
    <m/>
    <s v="No root cause"/>
    <s v="No root cause"/>
    <s v="No root cause"/>
    <x v="3"/>
    <s v=""/>
    <s v="EXN_242"/>
    <m/>
    <s v=""/>
  </r>
  <r>
    <s v="Hougno"/>
    <s v="EXN_245"/>
    <s v="EXTREME-NORD"/>
    <s v="CAMUSAT"/>
    <s v="HGB"/>
    <s v="EXTREME-NORD"/>
    <s v="Hougno"/>
    <s v="Huawei"/>
    <n v="0"/>
    <n v="0"/>
    <n v="0"/>
    <n v="0"/>
    <n v="0"/>
    <n v="0"/>
    <n v="0"/>
    <n v="0"/>
    <n v="0"/>
    <n v="0"/>
    <n v="0"/>
    <n v="0"/>
    <n v="0"/>
    <n v="0.2044791729089441"/>
    <n v="0"/>
    <n v="1.3822185695981827E-2"/>
    <n v="0"/>
    <n v="0"/>
    <n v="0"/>
    <n v="0"/>
    <n v="0"/>
    <n v="0"/>
    <n v="0"/>
    <n v="0"/>
    <m/>
    <n v="0"/>
    <n v="0"/>
    <n v="0"/>
    <n v="0"/>
    <n v="0"/>
    <x v="2"/>
    <m/>
    <s v="No root cause"/>
    <s v="No root cause"/>
    <s v="No root cause"/>
    <x v="3"/>
    <s v=""/>
    <s v="EXN_245"/>
    <m/>
    <s v=""/>
  </r>
  <r>
    <s v="Idenau-MTN"/>
    <s v="SUO_036"/>
    <s v="SUD-OUEST"/>
    <s v="IHS"/>
    <s v="Grid-Gen"/>
    <s v="SUD-OUEST"/>
    <s v="Idenau"/>
    <s v="Huawei"/>
    <n v="0"/>
    <n v="0"/>
    <n v="0"/>
    <n v="0"/>
    <n v="0"/>
    <n v="0"/>
    <n v="0"/>
    <n v="0"/>
    <n v="0"/>
    <n v="0"/>
    <n v="0"/>
    <n v="0"/>
    <n v="0"/>
    <n v="0"/>
    <n v="0"/>
    <n v="9.9163035444721249E-3"/>
    <n v="0"/>
    <n v="0"/>
    <n v="0"/>
    <n v="0"/>
    <n v="0"/>
    <n v="0"/>
    <n v="0"/>
    <n v="0"/>
    <m/>
    <n v="0"/>
    <n v="0"/>
    <n v="0"/>
    <n v="0"/>
    <n v="0"/>
    <x v="2"/>
    <m/>
    <s v="No root cause"/>
    <s v="No root cause"/>
    <s v="No root cause"/>
    <x v="3"/>
    <s v=""/>
    <s v="SUO_036"/>
    <m/>
    <s v=""/>
  </r>
  <r>
    <s v="Bogo"/>
    <s v="EXN_006"/>
    <s v="EXTREME-NORD"/>
    <s v="IHS"/>
    <s v="Grid-Hybrid-Gen"/>
    <s v="EXTREME-NORD"/>
    <s v="Bogo"/>
    <s v="Huawei"/>
    <n v="0"/>
    <n v="0"/>
    <n v="0"/>
    <n v="0"/>
    <n v="0"/>
    <n v="0"/>
    <n v="0"/>
    <n v="0"/>
    <n v="0"/>
    <n v="0"/>
    <n v="0"/>
    <n v="0"/>
    <n v="0"/>
    <n v="0"/>
    <n v="0"/>
    <n v="6.777329760610443E-3"/>
    <n v="0"/>
    <n v="0"/>
    <n v="0"/>
    <n v="0"/>
    <n v="0"/>
    <n v="0"/>
    <n v="0"/>
    <n v="0"/>
    <m/>
    <n v="0"/>
    <n v="0"/>
    <n v="0"/>
    <n v="0"/>
    <n v="0"/>
    <x v="2"/>
    <m/>
    <s v="No root cause"/>
    <s v="No root cause"/>
    <s v="No root cause"/>
    <x v="3"/>
    <s v=""/>
    <s v="EXN_006"/>
    <m/>
    <s v=""/>
  </r>
  <r>
    <s v="Zidim-IHS"/>
    <s v="EXN_154"/>
    <s v="EXTREME-NORD"/>
    <s v="IHS"/>
    <s v="Solar-Gen"/>
    <s v="EXTREME-NORD"/>
    <s v="Zidim"/>
    <s v="Huawei"/>
    <n v="0"/>
    <n v="0"/>
    <n v="0"/>
    <n v="0"/>
    <n v="0"/>
    <n v="0"/>
    <n v="0"/>
    <n v="0"/>
    <n v="0"/>
    <n v="0"/>
    <n v="0"/>
    <n v="0"/>
    <n v="0"/>
    <n v="2.675261747609386E-4"/>
    <n v="0"/>
    <n v="3.0319633139573037E-3"/>
    <n v="0"/>
    <n v="0"/>
    <n v="0"/>
    <n v="0"/>
    <n v="0"/>
    <n v="0"/>
    <n v="0"/>
    <n v="0"/>
    <m/>
    <n v="0"/>
    <n v="0"/>
    <n v="0"/>
    <n v="0"/>
    <n v="0"/>
    <x v="2"/>
    <m/>
    <s v="No root cause"/>
    <s v="No root cause"/>
    <s v="No root cause"/>
    <x v="3"/>
    <s v=""/>
    <s v="EXN_154"/>
    <m/>
    <s v=""/>
  </r>
  <r>
    <s v="Mamfe-Camtel"/>
    <s v="SUO_245"/>
    <s v="SUD-OUEST"/>
    <s v="ESCO"/>
    <s v="HGB"/>
    <s v="SUD-OUEST"/>
    <s v="Mamfe"/>
    <s v="NOKIA"/>
    <n v="0"/>
    <n v="0"/>
    <n v="0"/>
    <n v="0"/>
    <n v="18.542069805607813"/>
    <n v="18.542178018836168"/>
    <n v="18.542069805607813"/>
    <n v="18.542232125450344"/>
    <n v="18.542069805607813"/>
    <n v="18.542178018836168"/>
    <n v="13.304771466270058"/>
    <n v="2.2600254542237748"/>
    <n v="12.850081021405529"/>
    <n v="3.6650372539115894"/>
    <n v="2.2600254542237748"/>
    <n v="0"/>
    <n v="0"/>
    <n v="0"/>
    <n v="0"/>
    <n v="0"/>
    <n v="0"/>
    <n v="0"/>
    <n v="0"/>
    <n v="0"/>
    <m/>
    <n v="0"/>
    <n v="0"/>
    <n v="0"/>
    <n v="0"/>
    <n v="0"/>
    <x v="2"/>
    <m/>
    <s v="No root cause"/>
    <s v="No root cause"/>
    <s v="No root cause"/>
    <x v="3"/>
    <s v=""/>
    <s v="SUO_245"/>
    <m/>
    <s v=""/>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n v="0"/>
    <n v="0"/>
    <m/>
    <n v="0"/>
    <n v="0"/>
    <n v="0"/>
    <n v="0"/>
    <n v="0"/>
    <x v="2"/>
    <m/>
    <s v="No root cause"/>
    <s v="No root cause"/>
    <s v="No root cause"/>
    <x v="3"/>
    <s v="(05-10-2026 ticket): INC-20260510-00015052...Auto TT closure RCA...Others"/>
    <s v="EXN_064"/>
    <m/>
    <s v=""/>
  </r>
  <r>
    <s v="Kumbo-Bangam-IHS"/>
    <s v="NRO_052"/>
    <s v="NORD-OUEST"/>
    <s v="IHS"/>
    <s v="Grid-Gen"/>
    <s v="NORD-OUEST"/>
    <s v="Kumbo-Bangam"/>
    <s v="Huawei"/>
    <n v="0"/>
    <n v="0"/>
    <n v="0"/>
    <n v="0"/>
    <n v="0"/>
    <n v="0"/>
    <n v="0"/>
    <n v="0"/>
    <n v="0"/>
    <n v="0"/>
    <n v="0"/>
    <n v="0"/>
    <n v="0"/>
    <n v="8.0600999335108288"/>
    <n v="0.66597965944988058"/>
    <n v="0"/>
    <n v="0"/>
    <n v="0"/>
    <n v="0"/>
    <n v="0"/>
    <n v="0"/>
    <n v="0"/>
    <n v="0"/>
    <n v="0"/>
    <m/>
    <n v="0"/>
    <n v="0"/>
    <n v="0"/>
    <n v="0"/>
    <n v="0"/>
    <x v="2"/>
    <m/>
    <s v="No root cause"/>
    <s v="No root cause"/>
    <s v="No root cause"/>
    <x v="3"/>
    <s v=""/>
    <s v="NRO_052"/>
    <m/>
    <s v=""/>
  </r>
  <r>
    <s v="Magada-IHS"/>
    <s v="EXN_128"/>
    <s v="EXTREME-NORD"/>
    <s v="IHS"/>
    <s v="Gen Only"/>
    <s v="EXTREME-NORD"/>
    <s v="Magada"/>
    <s v="NOKIA"/>
    <n v="0"/>
    <n v="2.1403332599658708E-3"/>
    <n v="3.8023408028515511E-2"/>
    <n v="0"/>
    <n v="0"/>
    <n v="0"/>
    <n v="0"/>
    <n v="0.14857273970691828"/>
    <n v="0"/>
    <n v="0"/>
    <n v="0"/>
    <n v="0.4019074223636861"/>
    <n v="0.20079234285224226"/>
    <n v="2.4452712958094893E-2"/>
    <n v="0.40190742236368598"/>
    <n v="0"/>
    <n v="0"/>
    <n v="0"/>
    <n v="0"/>
    <n v="0"/>
    <n v="0"/>
    <n v="0"/>
    <n v="0"/>
    <n v="0"/>
    <m/>
    <n v="0"/>
    <n v="0"/>
    <n v="0"/>
    <n v="0"/>
    <n v="0"/>
    <x v="2"/>
    <m/>
    <s v="IHS"/>
    <s v="POWER ISSUE"/>
    <s v="Defaut GE &amp; Power Cabinet"/>
    <x v="0"/>
    <s v="(05-10-2026 ticket): INC-20260510-00014909...Grid Outage"/>
    <s v="EXN_128"/>
    <m/>
    <s v=""/>
  </r>
  <r>
    <s v="Wina-IHS"/>
    <s v="EXN_127"/>
    <s v="EXTREME-NORD"/>
    <s v="IHS"/>
    <s v="Gen Only"/>
    <s v="EXTREME-NORD"/>
    <s v="Wina"/>
    <s v="Huawei"/>
    <n v="0"/>
    <n v="0"/>
    <n v="0"/>
    <n v="0"/>
    <n v="0"/>
    <n v="0"/>
    <n v="0"/>
    <n v="0"/>
    <n v="0"/>
    <n v="0"/>
    <n v="0"/>
    <n v="0"/>
    <n v="0"/>
    <n v="3.2727368712421483E-2"/>
    <n v="0.36586879660305965"/>
    <n v="0"/>
    <n v="0"/>
    <n v="0"/>
    <n v="0"/>
    <n v="0"/>
    <n v="0"/>
    <n v="0"/>
    <n v="0"/>
    <n v="0"/>
    <m/>
    <n v="0"/>
    <n v="0"/>
    <n v="0"/>
    <n v="0"/>
    <n v="0"/>
    <x v="2"/>
    <m/>
    <s v="No root cause"/>
    <s v="No root cause"/>
    <s v="No root cause"/>
    <x v="3"/>
    <s v=""/>
    <s v="EXN_127"/>
    <m/>
    <s v=""/>
  </r>
  <r>
    <s v="Tiko-Stadium-IHS"/>
    <s v="SUO_105"/>
    <s v="SUD-OUEST"/>
    <s v="IHS"/>
    <s v="Grid-Gen"/>
    <s v="SUD-OUEST"/>
    <s v="Tiko"/>
    <s v="Huawei"/>
    <n v="0"/>
    <n v="0"/>
    <n v="0"/>
    <n v="0"/>
    <n v="0"/>
    <n v="0"/>
    <n v="0"/>
    <n v="0"/>
    <n v="0"/>
    <n v="0"/>
    <n v="0"/>
    <n v="0"/>
    <n v="0"/>
    <n v="0"/>
    <n v="0.18405800823552576"/>
    <n v="0"/>
    <n v="0"/>
    <n v="0"/>
    <n v="0"/>
    <n v="0"/>
    <n v="0"/>
    <n v="0"/>
    <n v="0"/>
    <n v="0"/>
    <m/>
    <n v="0"/>
    <n v="0"/>
    <n v="0"/>
    <n v="0"/>
    <n v="0"/>
    <x v="2"/>
    <m/>
    <s v="No root cause"/>
    <s v="No root cause"/>
    <s v="No root cause"/>
    <x v="3"/>
    <s v=""/>
    <s v="SUO_105"/>
    <m/>
    <s v=""/>
  </r>
  <r>
    <s v="Balaza"/>
    <s v="EXN_036"/>
    <s v="EXTREME-NORD"/>
    <s v="IHS"/>
    <s v="Solar-Grid-Gen"/>
    <s v="EXTREME-NORD"/>
    <s v="Balaza"/>
    <s v="Huawei"/>
    <n v="0"/>
    <n v="0"/>
    <n v="0"/>
    <n v="0"/>
    <n v="0"/>
    <n v="0"/>
    <n v="0"/>
    <n v="0"/>
    <n v="0"/>
    <n v="0"/>
    <n v="0"/>
    <n v="0"/>
    <n v="0"/>
    <n v="0"/>
    <n v="0.1149470797556166"/>
    <n v="0"/>
    <n v="0"/>
    <n v="0"/>
    <n v="0"/>
    <n v="0"/>
    <n v="0"/>
    <n v="0"/>
    <n v="0"/>
    <n v="0"/>
    <m/>
    <n v="0"/>
    <n v="0"/>
    <n v="0"/>
    <n v="0"/>
    <n v="0"/>
    <x v="2"/>
    <m/>
    <s v="No root cause"/>
    <s v="No root cause"/>
    <s v="No root cause"/>
    <x v="3"/>
    <s v=""/>
    <s v="EXN_036"/>
    <m/>
    <s v=""/>
  </r>
  <r>
    <s v="Kolofata"/>
    <s v="EXN_104"/>
    <s v="EXTREME-NORD"/>
    <s v="IHS"/>
    <s v="Grid-Hybrid-Gen"/>
    <s v="EXTREME-NORD"/>
    <s v="Kolofata"/>
    <s v="Huawei"/>
    <n v="0"/>
    <n v="0"/>
    <n v="0"/>
    <n v="0"/>
    <n v="0"/>
    <n v="0"/>
    <n v="0"/>
    <n v="0"/>
    <n v="0"/>
    <n v="0"/>
    <n v="0"/>
    <n v="0"/>
    <n v="0"/>
    <n v="0.56537198266145017"/>
    <n v="7.5799082848932615E-3"/>
    <n v="0"/>
    <n v="0"/>
    <n v="0"/>
    <n v="0"/>
    <n v="0"/>
    <n v="0"/>
    <n v="0"/>
    <n v="0"/>
    <n v="0"/>
    <m/>
    <n v="0"/>
    <n v="0"/>
    <n v="0"/>
    <n v="0"/>
    <n v="0"/>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Pouss-New"/>
    <s v="EXN_189"/>
    <s v="EXTREME-NORD"/>
    <s v="IHS"/>
    <s v="Grid-Hybrid-Gen"/>
    <s v="EXTREME-NORD"/>
    <s v="Pouss"/>
    <s v="Huawei"/>
    <n v="0"/>
    <n v="0"/>
    <n v="0"/>
    <n v="0"/>
    <n v="0"/>
    <n v="0"/>
    <n v="0"/>
    <n v="0"/>
    <n v="0"/>
    <n v="0"/>
    <n v="0"/>
    <n v="0"/>
    <n v="0"/>
    <n v="0"/>
    <n v="3.4778402718922017E-3"/>
    <n v="0"/>
    <n v="0"/>
    <n v="0"/>
    <n v="0"/>
    <n v="0"/>
    <n v="0"/>
    <n v="0"/>
    <n v="0"/>
    <n v="0"/>
    <m/>
    <n v="0"/>
    <n v="0"/>
    <n v="0"/>
    <n v="0"/>
    <n v="0"/>
    <x v="2"/>
    <m/>
    <s v="No root cause"/>
    <s v="No root cause"/>
    <s v="No root cause"/>
    <x v="3"/>
    <s v=""/>
    <s v="EXN_189"/>
    <m/>
    <s v=""/>
  </r>
  <r>
    <s v="Bogo-MTN"/>
    <s v="EXN_097"/>
    <s v="EXTREME-NORD"/>
    <s v="IHS"/>
    <s v="Grid-Gen"/>
    <s v="EXTREME-NORD"/>
    <s v="Bogo"/>
    <s v="Huawei"/>
    <n v="0"/>
    <n v="0"/>
    <n v="0"/>
    <n v="0"/>
    <n v="0"/>
    <n v="0"/>
    <n v="0"/>
    <n v="0"/>
    <n v="0"/>
    <n v="0"/>
    <n v="0"/>
    <n v="0"/>
    <n v="0"/>
    <n v="0"/>
    <n v="3.3886648803052215E-3"/>
    <n v="0"/>
    <n v="0"/>
    <n v="0"/>
    <n v="0"/>
    <n v="0"/>
    <n v="0"/>
    <n v="0"/>
    <n v="0"/>
    <n v="0"/>
    <m/>
    <n v="0"/>
    <n v="0"/>
    <n v="0"/>
    <n v="0"/>
    <n v="0"/>
    <x v="2"/>
    <m/>
    <s v="No root cause"/>
    <s v="No root cause"/>
    <s v="No root cause"/>
    <x v="3"/>
    <s v=""/>
    <s v="EXN_097"/>
    <m/>
    <s v=""/>
  </r>
  <r>
    <s v="Dziguilao"/>
    <s v="EXN_074"/>
    <s v="EXTREME-NORD"/>
    <s v="IHS"/>
    <s v="Gen-Solar AER"/>
    <s v="EXTREME-NORD"/>
    <s v="Dziguilao"/>
    <s v="Huawei"/>
    <n v="0"/>
    <n v="0"/>
    <n v="0"/>
    <n v="0"/>
    <n v="0"/>
    <n v="0"/>
    <n v="0"/>
    <n v="0"/>
    <n v="0"/>
    <n v="0"/>
    <n v="0"/>
    <n v="0"/>
    <n v="0"/>
    <n v="0"/>
    <n v="2.675261747609386E-4"/>
    <n v="0"/>
    <n v="0"/>
    <n v="0"/>
    <n v="0"/>
    <n v="0"/>
    <n v="0"/>
    <n v="0"/>
    <n v="0"/>
    <n v="0"/>
    <m/>
    <n v="0"/>
    <n v="0"/>
    <n v="0"/>
    <n v="0"/>
    <n v="0"/>
    <x v="2"/>
    <m/>
    <s v="No root cause"/>
    <s v="No root cause"/>
    <s v="No root cause"/>
    <x v="3"/>
    <s v=""/>
    <s v="EXN_074"/>
    <m/>
    <s v=""/>
  </r>
  <r>
    <s v="Tiko-Junction-IHS"/>
    <s v="SUO_205"/>
    <s v="SUD-OUEST"/>
    <s v="IHS"/>
    <s v="Grid-Gen"/>
    <s v="SUD-OUEST"/>
    <s v="Tiko"/>
    <s v="Huawei"/>
    <n v="0"/>
    <n v="0"/>
    <n v="0"/>
    <n v="0"/>
    <n v="0"/>
    <n v="0"/>
    <n v="0"/>
    <n v="0"/>
    <n v="0"/>
    <n v="0"/>
    <n v="0"/>
    <n v="0"/>
    <n v="0"/>
    <n v="6.9217938949813498E-2"/>
    <n v="8.9175391586979543E-5"/>
    <n v="0"/>
    <n v="0"/>
    <n v="0"/>
    <n v="0"/>
    <n v="0"/>
    <n v="0"/>
    <n v="0"/>
    <n v="0"/>
    <n v="0"/>
    <m/>
    <n v="0"/>
    <n v="0"/>
    <n v="0"/>
    <n v="0"/>
    <n v="0"/>
    <x v="2"/>
    <m/>
    <s v="No root cause"/>
    <s v="No root cause"/>
    <s v="No root cause"/>
    <x v="3"/>
    <s v=""/>
    <s v="SUO_205"/>
    <m/>
    <s v=""/>
  </r>
  <r>
    <s v="Belo"/>
    <s v="NRO_032"/>
    <s v="NORD-OUEST"/>
    <s v="IHS"/>
    <s v="Grid-Gen"/>
    <s v="NORD-OUEST"/>
    <s v="Belo"/>
    <s v="NOKIA"/>
    <n v="0"/>
    <n v="0"/>
    <n v="0"/>
    <n v="0"/>
    <n v="0"/>
    <n v="0"/>
    <n v="0"/>
    <n v="0"/>
    <n v="0"/>
    <n v="2.4744041952081322"/>
    <n v="0.12246308030734648"/>
    <n v="0"/>
    <n v="7.3299293438313221E-2"/>
    <n v="0"/>
    <n v="0"/>
    <n v="0"/>
    <n v="0"/>
    <n v="0.14171753231002795"/>
    <n v="0"/>
    <n v="0"/>
    <n v="0"/>
    <n v="0"/>
    <n v="0"/>
    <n v="0"/>
    <m/>
    <n v="0"/>
    <n v="0"/>
    <n v="0"/>
    <n v="0"/>
    <n v="0"/>
    <x v="2"/>
    <m/>
    <s v="No root cause"/>
    <s v="No root cause"/>
    <s v="No root cause"/>
    <x v="3"/>
    <s v=""/>
    <s v="NRO_032"/>
    <m/>
    <s v=""/>
  </r>
  <r>
    <s v="Aguli-MTN"/>
    <s v="NRO_256"/>
    <s v="NORD-OUEST"/>
    <s v="IHS"/>
    <s v="Hybrid-Gen"/>
    <s v="NORD-OUEST"/>
    <s v="Aguli"/>
    <s v="NOKIA"/>
    <n v="0"/>
    <n v="0"/>
    <n v="0"/>
    <n v="0"/>
    <n v="0"/>
    <n v="0"/>
    <n v="0"/>
    <n v="0"/>
    <n v="0.76308022689801902"/>
    <n v="0"/>
    <n v="0.17719483110427151"/>
    <n v="0"/>
    <n v="0"/>
    <n v="0"/>
    <n v="0"/>
    <n v="0"/>
    <n v="0"/>
    <n v="4.9742033427217218E-2"/>
    <n v="0"/>
    <n v="0"/>
    <n v="0"/>
    <n v="0"/>
    <n v="0"/>
    <n v="0"/>
    <m/>
    <n v="0"/>
    <n v="0"/>
    <n v="0"/>
    <n v="0"/>
    <n v="0"/>
    <x v="2"/>
    <m/>
    <s v="No root cause"/>
    <s v="No root cause"/>
    <s v="No root cause"/>
    <x v="3"/>
    <s v=""/>
    <s v="NRO_256"/>
    <m/>
    <s v=""/>
  </r>
  <r>
    <s v="Mokong-MTN-IHS"/>
    <s v="EXN_161"/>
    <s v="EXTREME-NORD"/>
    <s v="IHS"/>
    <s v="Hybrid-Gen"/>
    <s v="EXTREME-NORD"/>
    <s v="Mokong"/>
    <s v="NOKIA"/>
    <n v="0"/>
    <n v="0"/>
    <n v="0"/>
    <n v="3.745583204940658E-3"/>
    <n v="0"/>
    <n v="0"/>
    <n v="0"/>
    <n v="2.0662503352013832"/>
    <n v="0"/>
    <n v="2.9429582324530077E-3"/>
    <n v="0"/>
    <n v="0"/>
    <n v="0"/>
    <n v="0"/>
    <n v="0"/>
    <n v="0"/>
    <n v="0"/>
    <n v="0"/>
    <n v="0"/>
    <n v="0"/>
    <n v="0"/>
    <n v="0"/>
    <n v="0"/>
    <n v="0"/>
    <m/>
    <n v="0"/>
    <n v="0"/>
    <n v="0"/>
    <n v="0"/>
    <n v="0"/>
    <x v="2"/>
    <m/>
    <s v="No root cause"/>
    <s v="No root cause"/>
    <s v="No root cause"/>
    <x v="3"/>
    <s v=""/>
    <s v="EXN_161"/>
    <m/>
    <s v=""/>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m/>
    <n v="0"/>
    <n v="0"/>
    <n v="0"/>
    <n v="0"/>
    <n v="0"/>
    <x v="2"/>
    <m/>
    <s v="No root cause"/>
    <s v="No root cause"/>
    <s v="No root cause"/>
    <x v="3"/>
    <s v="(05-10-2026 ticket): INC-20260510-00014809...Others"/>
    <s v="EXN_138"/>
    <m/>
    <s v=""/>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m/>
    <n v="0"/>
    <n v="0"/>
    <n v="0"/>
    <n v="0"/>
    <n v="0"/>
    <x v="2"/>
    <m/>
    <s v="No root cause"/>
    <s v="No root cause"/>
    <s v="No root cause"/>
    <x v="3"/>
    <s v=""/>
    <s v="EXN_188"/>
    <m/>
    <s v=""/>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m/>
    <n v="0"/>
    <n v="0"/>
    <n v="0"/>
    <n v="0"/>
    <n v="0"/>
    <x v="2"/>
    <m/>
    <s v="IHS"/>
    <s v="POWER ISSUE"/>
    <s v="Defaut GE &amp; Power Cabinet"/>
    <x v="0"/>
    <s v="(05-10-2026 ticket): INC-20260510-00013477...Grid Outage"/>
    <s v="EXN_031"/>
    <m/>
    <s v=""/>
  </r>
  <r>
    <s v="Kembong"/>
    <s v="NRO_026"/>
    <s v="NORD-OUEST"/>
    <s v="IHS"/>
    <s v="Grid-Gen"/>
    <s v="NORD-OUEST"/>
    <s v="Kembong"/>
    <s v="NOKIA"/>
    <n v="0"/>
    <n v="0"/>
    <n v="0"/>
    <n v="0"/>
    <n v="0"/>
    <n v="0"/>
    <n v="0"/>
    <n v="0"/>
    <n v="0"/>
    <n v="0"/>
    <n v="0"/>
    <n v="0"/>
    <n v="0"/>
    <n v="0"/>
    <n v="0"/>
    <n v="0"/>
    <n v="0"/>
    <n v="0"/>
    <n v="0"/>
    <n v="0"/>
    <n v="0"/>
    <n v="0"/>
    <n v="0"/>
    <n v="0"/>
    <m/>
    <n v="0"/>
    <n v="0"/>
    <n v="0"/>
    <n v="0"/>
    <n v="0"/>
    <x v="2"/>
    <m/>
    <s v="BSS"/>
    <s v="RAN ISSUE"/>
    <s v="BSS Hardware issue"/>
    <x v="1"/>
    <s v="(05-10-2026 cells nokia): 09/05/2026 : Need BO RAN analysis ..;..;(05-10-2026 cells nokia): 09/05/2026 : Need BO RAN analysis||Fme should check and clean jumper, port 1..;..;(05-10-2026 ticket): INC-20260510-00017010...Grid Outage"/>
    <s v="NRO_026"/>
    <m/>
    <s v=""/>
  </r>
  <r>
    <s v="Mamfe-Brasserie"/>
    <s v="SUO_073"/>
    <s v="SUD-OUEST"/>
    <s v="IHS"/>
    <s v="Grid-Gen"/>
    <s v="SUD-OUEST"/>
    <s v="Mamfe"/>
    <s v="Huawei"/>
    <n v="0"/>
    <n v="0"/>
    <n v="0"/>
    <n v="0"/>
    <n v="0"/>
    <n v="0"/>
    <n v="0"/>
    <n v="0"/>
    <n v="0"/>
    <n v="0"/>
    <n v="0"/>
    <n v="0"/>
    <n v="0"/>
    <n v="0"/>
    <n v="0"/>
    <n v="0"/>
    <n v="0"/>
    <n v="0"/>
    <n v="0"/>
    <n v="0"/>
    <n v="0"/>
    <n v="0"/>
    <n v="0"/>
    <n v="0"/>
    <m/>
    <n v="0"/>
    <n v="0"/>
    <n v="0"/>
    <n v="0"/>
    <n v="0"/>
    <x v="2"/>
    <m/>
    <s v="No root cause"/>
    <s v="No root cause"/>
    <s v="No root cause"/>
    <x v="3"/>
    <s v=""/>
    <s v="SUO_073"/>
    <m/>
    <s v=""/>
  </r>
  <r>
    <s v="Guidiguis"/>
    <s v="EXN_018"/>
    <s v="EXTREME-NORD"/>
    <s v="IHS"/>
    <s v="Grid-Gen"/>
    <s v="EXTREME-NORD"/>
    <s v="Guidiguis"/>
    <s v="Huawei"/>
    <n v="0"/>
    <n v="0"/>
    <n v="0"/>
    <n v="0"/>
    <n v="0"/>
    <n v="0"/>
    <n v="0"/>
    <n v="0"/>
    <n v="0"/>
    <n v="0"/>
    <n v="0"/>
    <n v="0"/>
    <n v="0"/>
    <n v="0"/>
    <n v="0"/>
    <n v="0"/>
    <n v="0"/>
    <n v="0"/>
    <n v="0"/>
    <n v="0"/>
    <n v="0"/>
    <n v="0"/>
    <n v="0"/>
    <n v="0"/>
    <m/>
    <n v="0"/>
    <n v="0"/>
    <n v="0"/>
    <n v="0"/>
    <n v="0"/>
    <x v="2"/>
    <m/>
    <s v="No root cause"/>
    <s v="No root cause"/>
    <s v="No root cause"/>
    <x v="3"/>
    <s v=""/>
    <s v="EXN_018"/>
    <m/>
    <s v=""/>
  </r>
  <r>
    <s v="Ekata-IHS"/>
    <s v="SUO_266"/>
    <s v="SUD-OUEST"/>
    <m/>
    <m/>
    <s v="SUD-OUEST"/>
    <s v="Bavenga"/>
    <s v="Huawei"/>
    <n v="0"/>
    <n v="0"/>
    <n v="0"/>
    <n v="0"/>
    <n v="0"/>
    <n v="0"/>
    <n v="0"/>
    <n v="0"/>
    <n v="0"/>
    <n v="0"/>
    <n v="0"/>
    <n v="0"/>
    <n v="0"/>
    <n v="0"/>
    <n v="0"/>
    <n v="0"/>
    <n v="0"/>
    <n v="0"/>
    <n v="0"/>
    <n v="0"/>
    <n v="0"/>
    <n v="0"/>
    <n v="0"/>
    <n v="0"/>
    <m/>
    <n v="0"/>
    <n v="0"/>
    <n v="0"/>
    <n v="0"/>
    <n v="0"/>
    <x v="2"/>
    <m/>
    <s v="No root cause"/>
    <s v="No root cause"/>
    <s v="No root cause"/>
    <x v="3"/>
    <s v=""/>
    <s v="SUO_266"/>
    <m/>
    <s v=""/>
  </r>
  <r>
    <s v="Bambili"/>
    <s v="SUO_010"/>
    <s v="NORD-OUEST"/>
    <s v="IHS"/>
    <s v="Grid-Gen"/>
    <s v="SUD-OUEST"/>
    <s v="Bambili"/>
    <s v="Huawei"/>
    <n v="0"/>
    <n v="0"/>
    <n v="0"/>
    <n v="0"/>
    <n v="0"/>
    <n v="0"/>
    <n v="0"/>
    <n v="0"/>
    <n v="0"/>
    <n v="0"/>
    <n v="0"/>
    <n v="0"/>
    <n v="0"/>
    <n v="0"/>
    <n v="0"/>
    <n v="0"/>
    <n v="0"/>
    <n v="0"/>
    <n v="0"/>
    <n v="0"/>
    <n v="0"/>
    <n v="0"/>
    <n v="0"/>
    <n v="0"/>
    <m/>
    <n v="0"/>
    <n v="0"/>
    <n v="0"/>
    <n v="0"/>
    <n v="0"/>
    <x v="2"/>
    <m/>
    <s v="No root cause"/>
    <s v="No root cause"/>
    <s v="No root cause"/>
    <x v="3"/>
    <s v=""/>
    <s v="SUO_010"/>
    <m/>
    <s v=""/>
  </r>
  <r>
    <s v="Hina"/>
    <s v="EXN_047"/>
    <s v="EXTREME-NORD"/>
    <s v="IHS"/>
    <s v="Solar-Gen"/>
    <s v="EXTREME-NORD"/>
    <s v="Hina"/>
    <s v="Huawei"/>
    <n v="0"/>
    <n v="0"/>
    <n v="0"/>
    <n v="0"/>
    <n v="0"/>
    <n v="0"/>
    <n v="0"/>
    <n v="0"/>
    <n v="0"/>
    <n v="0"/>
    <n v="0"/>
    <n v="0"/>
    <n v="0"/>
    <n v="0"/>
    <n v="0"/>
    <n v="0"/>
    <n v="0"/>
    <n v="0"/>
    <n v="0"/>
    <n v="0"/>
    <n v="0"/>
    <n v="0"/>
    <n v="0"/>
    <n v="0"/>
    <m/>
    <n v="0"/>
    <n v="0"/>
    <n v="0"/>
    <n v="0"/>
    <n v="0"/>
    <x v="2"/>
    <m/>
    <s v="No root cause"/>
    <s v="No root cause"/>
    <s v="No root cause"/>
    <x v="3"/>
    <s v=""/>
    <s v="EXN_047"/>
    <m/>
    <s v=""/>
  </r>
  <r>
    <s v="Mile29-Mamfe-IHS"/>
    <s v="SUO_102"/>
    <s v="SUD-OUEST"/>
    <s v="IHS"/>
    <s v="Solar-Gen"/>
    <s v="SUD-OUEST"/>
    <s v="Mile29"/>
    <s v="NOKIA"/>
    <n v="0"/>
    <n v="0"/>
    <n v="0"/>
    <n v="0"/>
    <n v="0"/>
    <n v="0"/>
    <n v="0"/>
    <n v="0"/>
    <n v="0"/>
    <n v="0"/>
    <n v="0"/>
    <n v="0"/>
    <n v="0"/>
    <n v="0"/>
    <n v="0"/>
    <n v="0"/>
    <n v="0"/>
    <n v="0"/>
    <n v="0"/>
    <n v="0"/>
    <n v="0"/>
    <n v="0"/>
    <n v="0"/>
    <n v="0"/>
    <m/>
    <n v="0"/>
    <n v="0"/>
    <n v="0"/>
    <n v="0"/>
    <n v="0"/>
    <x v="2"/>
    <m/>
    <s v="No root cause"/>
    <s v="No root cause"/>
    <s v="No root cause"/>
    <x v="3"/>
    <s v=""/>
    <s v="SUO_102"/>
    <m/>
    <s v=""/>
  </r>
  <r>
    <s v="Elogbatindi"/>
    <s v="SUO_037"/>
    <s v="LITTORAL"/>
    <s v="IHS"/>
    <s v="Grid-Gen"/>
    <s v="SUD-OUEST"/>
    <s v="Elogbatindi"/>
    <s v="ZTE"/>
    <n v="0"/>
    <n v="0"/>
    <n v="0"/>
    <n v="0"/>
    <n v="0"/>
    <n v="0"/>
    <n v="0"/>
    <n v="0"/>
    <n v="0"/>
    <n v="0"/>
    <n v="0"/>
    <n v="0"/>
    <n v="0"/>
    <n v="0"/>
    <n v="0"/>
    <n v="0"/>
    <n v="0"/>
    <n v="0"/>
    <n v="0"/>
    <n v="0"/>
    <n v="0"/>
    <n v="0"/>
    <n v="0"/>
    <n v="0"/>
    <m/>
    <n v="0"/>
    <n v="0"/>
    <n v="0"/>
    <n v="0"/>
    <n v="0"/>
    <x v="2"/>
    <m/>
    <s v="No root cause"/>
    <s v="No root cause"/>
    <s v="No root cause"/>
    <x v="3"/>
    <s v=""/>
    <s v="SUO_037"/>
    <m/>
    <s v=""/>
  </r>
  <r>
    <s v="Mpenda-Mbocko-IHS"/>
    <s v="SUO_008"/>
    <s v="SUD-OUEST"/>
    <s v="IHS"/>
    <s v="Grid-Gen"/>
    <s v="SUD-OUEST"/>
    <s v="Mpenda-Mbocko"/>
    <s v="NOKIA"/>
    <n v="0"/>
    <n v="0"/>
    <n v="0"/>
    <n v="0"/>
    <n v="0"/>
    <n v="0"/>
    <n v="0"/>
    <n v="0"/>
    <n v="0"/>
    <n v="0"/>
    <n v="0"/>
    <n v="0"/>
    <n v="0"/>
    <n v="0"/>
    <n v="0"/>
    <n v="0"/>
    <n v="0"/>
    <n v="0"/>
    <n v="0"/>
    <n v="0"/>
    <n v="0"/>
    <n v="0"/>
    <n v="0"/>
    <n v="0"/>
    <m/>
    <n v="0"/>
    <n v="0"/>
    <n v="0"/>
    <n v="0"/>
    <n v="0"/>
    <x v="2"/>
    <m/>
    <s v="No root cause"/>
    <s v="No root cause"/>
    <s v="No root cause"/>
    <x v="3"/>
    <s v=""/>
    <s v="SUO_008"/>
    <m/>
    <s v=""/>
  </r>
  <r>
    <s v="Mamfe-Centre-IHS"/>
    <s v="SUO_106"/>
    <s v="SUD-OUEST"/>
    <s v="IHS"/>
    <s v="Grid - Gen"/>
    <s v="SUD-OUEST"/>
    <s v="Mamfe"/>
    <s v="NOKIA"/>
    <n v="0"/>
    <n v="0"/>
    <n v="0"/>
    <n v="0"/>
    <n v="0"/>
    <n v="0"/>
    <n v="0"/>
    <n v="0"/>
    <n v="0"/>
    <n v="0"/>
    <n v="0"/>
    <n v="0"/>
    <n v="0"/>
    <n v="0"/>
    <n v="0"/>
    <n v="0"/>
    <n v="0"/>
    <n v="0"/>
    <n v="0"/>
    <n v="0"/>
    <n v="0"/>
    <n v="0"/>
    <n v="0"/>
    <n v="0"/>
    <m/>
    <n v="0"/>
    <n v="0"/>
    <n v="0"/>
    <n v="0"/>
    <n v="0"/>
    <x v="2"/>
    <m/>
    <s v="No root cause"/>
    <s v="No root cause"/>
    <s v="No root cause"/>
    <x v="3"/>
    <s v=""/>
    <s v="SUO_106"/>
    <m/>
    <s v=""/>
  </r>
  <r>
    <s v="Datcheka"/>
    <s v="EXN_075"/>
    <s v="EXTREME-NORD"/>
    <s v="IHS"/>
    <s v="Gen-Solar AER"/>
    <s v="EXTREME-NORD"/>
    <s v="Datcheka"/>
    <s v="Huawei"/>
    <n v="0"/>
    <n v="0"/>
    <n v="0"/>
    <n v="0"/>
    <n v="0"/>
    <n v="0"/>
    <n v="0"/>
    <n v="0"/>
    <n v="0"/>
    <n v="0"/>
    <n v="0"/>
    <n v="0"/>
    <n v="0"/>
    <n v="0"/>
    <n v="0"/>
    <n v="0"/>
    <n v="0"/>
    <n v="0"/>
    <n v="0"/>
    <n v="0"/>
    <n v="0"/>
    <n v="0"/>
    <n v="0"/>
    <n v="0"/>
    <m/>
    <n v="0"/>
    <n v="0"/>
    <n v="0"/>
    <n v="0"/>
    <n v="0"/>
    <x v="2"/>
    <m/>
    <s v="No root cause"/>
    <s v="No root cause"/>
    <s v="No root cause"/>
    <x v="3"/>
    <s v=""/>
    <s v="EXN_075"/>
    <m/>
    <s v=""/>
  </r>
  <r>
    <s v="Minawao-IHS"/>
    <s v="EXN_155"/>
    <s v="EXTREME-NORD"/>
    <s v="IHS"/>
    <s v="Solar-Gen"/>
    <s v="EXTREME-NORD"/>
    <s v="Minawao"/>
    <s v="Huawei"/>
    <n v="0"/>
    <n v="0"/>
    <n v="0"/>
    <n v="0"/>
    <n v="0"/>
    <n v="0"/>
    <n v="0"/>
    <n v="0"/>
    <n v="0"/>
    <n v="0"/>
    <n v="0"/>
    <n v="0"/>
    <n v="0"/>
    <n v="0"/>
    <n v="0"/>
    <n v="0"/>
    <n v="0"/>
    <n v="0"/>
    <n v="0"/>
    <n v="0"/>
    <n v="0"/>
    <n v="0"/>
    <n v="0"/>
    <n v="0"/>
    <m/>
    <n v="0"/>
    <n v="0"/>
    <n v="0"/>
    <n v="0"/>
    <n v="0"/>
    <x v="2"/>
    <m/>
    <s v="No root cause"/>
    <s v="No root cause"/>
    <s v="No root cause"/>
    <x v="3"/>
    <s v=""/>
    <s v="EXN_155"/>
    <m/>
    <s v=""/>
  </r>
  <r>
    <s v="Kikai-IHS"/>
    <s v="NRO_053"/>
    <s v="NORD-OUEST"/>
    <s v="IHS"/>
    <s v="Gen Only"/>
    <s v="NORD-OUEST"/>
    <s v="Kikai"/>
    <s v="NOKIA"/>
    <n v="0"/>
    <n v="0"/>
    <n v="0"/>
    <n v="0"/>
    <n v="0"/>
    <n v="0"/>
    <n v="0"/>
    <n v="0"/>
    <n v="0"/>
    <n v="0"/>
    <n v="0"/>
    <n v="0"/>
    <n v="0"/>
    <n v="0"/>
    <n v="0"/>
    <n v="0"/>
    <n v="0"/>
    <n v="0"/>
    <n v="0"/>
    <n v="0"/>
    <n v="0"/>
    <n v="0"/>
    <n v="0"/>
    <n v="0"/>
    <m/>
    <n v="0"/>
    <n v="0"/>
    <n v="0"/>
    <n v="0"/>
    <n v="0"/>
    <x v="2"/>
    <m/>
    <s v="No root cause"/>
    <s v="No root cause"/>
    <s v="No root cause"/>
    <x v="3"/>
    <s v=""/>
    <s v="NRO_053"/>
    <m/>
    <s v=""/>
  </r>
  <r>
    <s v="Nkar-IHS"/>
    <s v="NRO_142"/>
    <s v="SUD-OUEST"/>
    <s v="IHS"/>
    <s v="Hybrid-Gen"/>
    <s v="NORD-OUEST"/>
    <s v="Buea"/>
    <s v="NOKIA"/>
    <n v="0"/>
    <n v="0"/>
    <n v="0"/>
    <n v="0"/>
    <n v="0"/>
    <n v="0"/>
    <n v="0"/>
    <n v="0"/>
    <n v="0"/>
    <n v="0"/>
    <n v="0"/>
    <n v="0"/>
    <n v="0"/>
    <n v="0"/>
    <n v="0"/>
    <n v="0"/>
    <n v="0"/>
    <n v="0"/>
    <n v="0"/>
    <n v="0"/>
    <n v="0"/>
    <n v="0"/>
    <n v="0"/>
    <n v="0"/>
    <m/>
    <n v="0"/>
    <n v="0"/>
    <n v="0"/>
    <n v="0"/>
    <n v="0"/>
    <x v="2"/>
    <m/>
    <s v="No root cause"/>
    <s v="No root cause"/>
    <s v="No root cause"/>
    <x v="3"/>
    <s v=""/>
    <s v="NRO_142"/>
    <m/>
    <s v=""/>
  </r>
  <r>
    <s v="Datcheka-IHS"/>
    <s v="EXN_265"/>
    <s v="EXTREME-NORD"/>
    <m/>
    <m/>
    <s v="EXTREME-NORD"/>
    <s v="Datcheka"/>
    <s v="Huawei"/>
    <n v="0"/>
    <n v="0"/>
    <n v="0"/>
    <n v="0"/>
    <n v="0"/>
    <n v="0"/>
    <n v="0"/>
    <n v="0"/>
    <n v="0"/>
    <n v="0"/>
    <n v="0"/>
    <n v="0"/>
    <n v="0"/>
    <n v="0"/>
    <n v="0"/>
    <n v="0"/>
    <n v="0"/>
    <n v="0"/>
    <n v="0"/>
    <n v="0"/>
    <n v="0"/>
    <n v="0"/>
    <n v="0"/>
    <n v="0"/>
    <m/>
    <n v="0"/>
    <n v="0"/>
    <n v="0"/>
    <n v="0"/>
    <n v="0"/>
    <x v="2"/>
    <m/>
    <s v="No root cause"/>
    <s v="No root cause"/>
    <s v="No root cause"/>
    <x v="3"/>
    <s v=""/>
    <s v="EXN_265"/>
    <m/>
    <s v=""/>
  </r>
  <r>
    <s v="Debunsha-MTN"/>
    <s v="SUO_035"/>
    <s v="SUD-OUEST"/>
    <s v="IHS"/>
    <s v="Grid-Gen"/>
    <s v="SUD-OUEST"/>
    <s v="Debunsha"/>
    <s v="Huawei"/>
    <n v="0"/>
    <n v="0"/>
    <n v="0"/>
    <n v="0"/>
    <n v="0"/>
    <n v="0"/>
    <n v="0"/>
    <n v="0"/>
    <n v="0"/>
    <n v="0"/>
    <n v="0"/>
    <n v="0"/>
    <n v="0"/>
    <n v="0"/>
    <n v="0"/>
    <n v="0"/>
    <n v="0"/>
    <n v="0"/>
    <n v="0"/>
    <n v="0"/>
    <n v="0"/>
    <n v="0"/>
    <n v="0"/>
    <n v="0"/>
    <m/>
    <n v="0"/>
    <n v="0"/>
    <n v="0"/>
    <n v="0"/>
    <n v="0"/>
    <x v="2"/>
    <m/>
    <s v="No root cause"/>
    <s v="No root cause"/>
    <s v="No root cause"/>
    <x v="3"/>
    <s v=""/>
    <s v="SUO_035"/>
    <m/>
    <s v=""/>
  </r>
  <r>
    <s v="Bamessing-IHS"/>
    <s v="NRO_038"/>
    <s v="NORD-OUEST"/>
    <s v="IHS"/>
    <s v="Grid-Gen"/>
    <s v="NORD-OUEST"/>
    <s v="Bamessing"/>
    <s v="Huawei"/>
    <n v="0"/>
    <n v="0"/>
    <n v="0"/>
    <n v="0"/>
    <n v="0"/>
    <n v="0"/>
    <n v="0"/>
    <n v="0"/>
    <n v="0"/>
    <n v="0"/>
    <n v="0"/>
    <n v="0"/>
    <n v="0"/>
    <n v="0"/>
    <n v="0"/>
    <n v="0"/>
    <n v="0"/>
    <n v="0"/>
    <n v="0"/>
    <n v="0"/>
    <n v="0"/>
    <n v="0"/>
    <n v="0"/>
    <n v="0"/>
    <m/>
    <n v="0"/>
    <n v="0"/>
    <n v="0"/>
    <n v="0"/>
    <n v="0"/>
    <x v="2"/>
    <m/>
    <s v="No root cause"/>
    <s v="No root cause"/>
    <s v="No root cause"/>
    <x v="3"/>
    <s v=""/>
    <s v="NRO_038"/>
    <m/>
    <s v=""/>
  </r>
  <r>
    <s v="Bakwele-IHS"/>
    <s v="SUO_249"/>
    <s v="SUD-OUEST"/>
    <s v="IHS"/>
    <s v="Hybrid Gen"/>
    <s v="SUD-OUEST"/>
    <s v="Pella"/>
    <s v="NOKIA"/>
    <n v="0"/>
    <n v="0"/>
    <n v="0"/>
    <n v="0"/>
    <n v="0"/>
    <n v="0"/>
    <n v="0"/>
    <n v="0"/>
    <n v="0"/>
    <n v="0"/>
    <n v="0"/>
    <n v="0"/>
    <n v="0"/>
    <n v="0"/>
    <n v="0"/>
    <n v="0"/>
    <n v="0"/>
    <n v="0"/>
    <n v="0"/>
    <n v="0"/>
    <n v="0"/>
    <n v="0"/>
    <n v="0"/>
    <n v="0"/>
    <m/>
    <n v="0"/>
    <n v="0"/>
    <n v="0"/>
    <n v="0"/>
    <n v="0"/>
    <x v="2"/>
    <m/>
    <s v="ACCESS-ISSUE"/>
    <s v="ACCESS-ISSUE"/>
    <s v="ACCESS-ISSUE"/>
    <x v="6"/>
    <s v="(05-10-2026 ocm ran 18h) 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10-2026 ocm ran 12h) 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SUO_249"/>
    <m/>
    <s v=""/>
  </r>
  <r>
    <s v="Mamfe-Town-IHS"/>
    <s v="SUO_107"/>
    <s v="SUD-OUEST"/>
    <s v="IHS"/>
    <s v="Gen Only"/>
    <s v="SUD-OUEST"/>
    <s v="Mamfe"/>
    <s v="NOKIA"/>
    <n v="0"/>
    <n v="0"/>
    <n v="0"/>
    <n v="0"/>
    <n v="0"/>
    <n v="0"/>
    <n v="0"/>
    <n v="0"/>
    <n v="0"/>
    <n v="0"/>
    <n v="0"/>
    <n v="0"/>
    <n v="0"/>
    <n v="0"/>
    <n v="0"/>
    <n v="0"/>
    <n v="0"/>
    <n v="0"/>
    <n v="0"/>
    <n v="0"/>
    <n v="0"/>
    <n v="0"/>
    <n v="0"/>
    <n v="0"/>
    <m/>
    <n v="0"/>
    <n v="0"/>
    <n v="0"/>
    <n v="0"/>
    <n v="0"/>
    <x v="2"/>
    <m/>
    <s v="No root cause"/>
    <s v="No root cause"/>
    <s v="No root cause"/>
    <x v="3"/>
    <s v=""/>
    <s v="SUO_107"/>
    <m/>
    <s v=""/>
  </r>
  <r>
    <s v="Kumbe-MTN"/>
    <s v="SUO_088"/>
    <s v="SUD-OUEST"/>
    <s v="IHS"/>
    <s v="Gen Only"/>
    <s v="SUD-OUEST"/>
    <s v="Kumbe"/>
    <s v="Huawei"/>
    <n v="0"/>
    <n v="0"/>
    <n v="0"/>
    <n v="0"/>
    <n v="0"/>
    <n v="0"/>
    <n v="0"/>
    <n v="0"/>
    <n v="0"/>
    <n v="0"/>
    <n v="0"/>
    <n v="0"/>
    <n v="0"/>
    <n v="0"/>
    <n v="0"/>
    <n v="0"/>
    <n v="0"/>
    <n v="0"/>
    <n v="0"/>
    <n v="0"/>
    <n v="0"/>
    <n v="0"/>
    <n v="0"/>
    <n v="0"/>
    <m/>
    <n v="0"/>
    <n v="0"/>
    <n v="0"/>
    <n v="0"/>
    <n v="0"/>
    <x v="2"/>
    <m/>
    <s v="IHS"/>
    <s v="POWER ISSUE"/>
    <s v="Defaut GE &amp; Power Cabinet"/>
    <x v="0"/>
    <s v="(05-10-2026 ticket): INC-20260510-00005554...2026-05-10 09:44:18...Fme is informed and managing with L0...Grid Outage...user:OCM_NOC.IHS"/>
    <s v="SUO_088"/>
    <m/>
    <s v=""/>
  </r>
  <r>
    <s v="Mutengene-Ombe-IHS"/>
    <s v="SUO_149"/>
    <s v="SUD-OUEST"/>
    <s v="IHS"/>
    <s v="Gen Only"/>
    <s v="SUD-OUEST"/>
    <s v="Mutengene"/>
    <s v="Huawei"/>
    <n v="0"/>
    <n v="0"/>
    <n v="0"/>
    <n v="0"/>
    <n v="0"/>
    <n v="0"/>
    <n v="0"/>
    <n v="0"/>
    <n v="0"/>
    <n v="0"/>
    <n v="0"/>
    <n v="0"/>
    <n v="0"/>
    <n v="0"/>
    <n v="0"/>
    <n v="0"/>
    <n v="0"/>
    <n v="0"/>
    <n v="0"/>
    <n v="0"/>
    <n v="0"/>
    <n v="0"/>
    <n v="0"/>
    <n v="0"/>
    <m/>
    <n v="0"/>
    <n v="0"/>
    <n v="0"/>
    <n v="0"/>
    <n v="0"/>
    <x v="2"/>
    <m/>
    <s v="No root cause"/>
    <s v="No root cause"/>
    <s v="No root cause"/>
    <x v="3"/>
    <s v=""/>
    <s v="SUO_149"/>
    <m/>
    <s v=""/>
  </r>
  <r>
    <s v="Makary"/>
    <s v="EXN_020"/>
    <s v="EXTREME-NORD"/>
    <s v="IHS"/>
    <s v="Solar-Gen"/>
    <s v="EXTREME-NORD"/>
    <s v="Makary"/>
    <s v="Huawei"/>
    <n v="0"/>
    <n v="0"/>
    <n v="0"/>
    <n v="0"/>
    <n v="0"/>
    <n v="0"/>
    <n v="0"/>
    <n v="0"/>
    <n v="0"/>
    <n v="0"/>
    <n v="0"/>
    <n v="0"/>
    <n v="0"/>
    <n v="0"/>
    <n v="0"/>
    <n v="0"/>
    <n v="0"/>
    <n v="0"/>
    <n v="0"/>
    <n v="0"/>
    <n v="0"/>
    <n v="0"/>
    <n v="0"/>
    <n v="0"/>
    <m/>
    <n v="0"/>
    <n v="0"/>
    <n v="0"/>
    <n v="0"/>
    <n v="0"/>
    <x v="2"/>
    <m/>
    <s v="No root cause"/>
    <s v="No root cause"/>
    <s v="No root cause"/>
    <x v="3"/>
    <s v=""/>
    <s v="EXN_020"/>
    <m/>
    <s v=""/>
  </r>
  <r>
    <s v="Goulourgou"/>
    <s v="EXN_200"/>
    <s v="EXTREME-NORD"/>
    <s v="IHS"/>
    <s v="Hybrid-Gen"/>
    <s v="EXTREME-NORD"/>
    <s v="Kalfou"/>
    <s v="NOKIA"/>
    <n v="0"/>
    <n v="0"/>
    <n v="0"/>
    <n v="0"/>
    <n v="0"/>
    <n v="0"/>
    <n v="0"/>
    <n v="0"/>
    <n v="0"/>
    <n v="0"/>
    <n v="0"/>
    <n v="0"/>
    <n v="0"/>
    <n v="0"/>
    <n v="0"/>
    <n v="0"/>
    <n v="0"/>
    <n v="0"/>
    <n v="0"/>
    <n v="0"/>
    <n v="0"/>
    <n v="0"/>
    <n v="0"/>
    <n v="0"/>
    <m/>
    <n v="0"/>
    <n v="0"/>
    <n v="0"/>
    <n v="0"/>
    <n v="0"/>
    <x v="2"/>
    <m/>
    <s v="No root cause"/>
    <s v="No root cause"/>
    <s v="No root cause"/>
    <x v="3"/>
    <s v=""/>
    <s v="EXN_200"/>
    <m/>
    <s v=""/>
  </r>
  <r>
    <s v="Lara"/>
    <s v="EXN_102"/>
    <s v="EXTREME-NORD"/>
    <s v="IHS"/>
    <s v="Grid-Gen"/>
    <s v="EXTREME-NORD"/>
    <s v="Lara"/>
    <s v="Huawei"/>
    <n v="0"/>
    <n v="0"/>
    <n v="0"/>
    <n v="0"/>
    <n v="0"/>
    <n v="0"/>
    <n v="0"/>
    <n v="0"/>
    <n v="0"/>
    <n v="0"/>
    <n v="0"/>
    <n v="0"/>
    <n v="0"/>
    <n v="0"/>
    <n v="0"/>
    <n v="0"/>
    <n v="0"/>
    <n v="0"/>
    <n v="0"/>
    <n v="0"/>
    <n v="0"/>
    <n v="0"/>
    <n v="0"/>
    <n v="0"/>
    <m/>
    <n v="0"/>
    <n v="0"/>
    <n v="0"/>
    <n v="0"/>
    <n v="0"/>
    <x v="2"/>
    <m/>
    <s v="No root cause"/>
    <s v="No root cause"/>
    <s v="No root cause"/>
    <x v="3"/>
    <s v=""/>
    <s v="EXN_102"/>
    <m/>
    <s v=""/>
  </r>
  <r>
    <s v="Waza"/>
    <s v="EXN_033"/>
    <s v="EXTREME-NORD"/>
    <s v="IHS"/>
    <s v="Grid-Hybrid-Gen"/>
    <s v="EXTREME-NORD"/>
    <s v="Waza"/>
    <s v="NOKIA"/>
    <n v="0"/>
    <n v="0"/>
    <n v="0"/>
    <n v="0"/>
    <n v="0"/>
    <n v="0"/>
    <n v="0"/>
    <n v="0"/>
    <n v="0"/>
    <n v="0"/>
    <n v="0"/>
    <n v="0"/>
    <n v="0"/>
    <n v="0"/>
    <n v="0"/>
    <n v="0"/>
    <n v="0"/>
    <n v="0"/>
    <n v="0"/>
    <n v="0"/>
    <n v="0"/>
    <n v="0"/>
    <n v="0"/>
    <n v="0"/>
    <m/>
    <n v="0"/>
    <n v="0"/>
    <n v="0"/>
    <n v="0"/>
    <n v="0"/>
    <x v="2"/>
    <m/>
    <s v="No root cause"/>
    <s v="No root cause"/>
    <s v="No root cause"/>
    <x v="3"/>
    <s v=""/>
    <s v="EXN_033"/>
    <m/>
    <s v=""/>
  </r>
  <r>
    <s v="Mayo-kaba-IHS"/>
    <s v="EXN_162"/>
    <s v="EXTREME-NORD"/>
    <s v="IHS"/>
    <s v="Hybrid-Gen"/>
    <s v="EXTREME-NORD"/>
    <s v="Mayo-Kaba "/>
    <s v="Huawei"/>
    <n v="0"/>
    <n v="0"/>
    <n v="0"/>
    <n v="0"/>
    <n v="0"/>
    <n v="0"/>
    <n v="0"/>
    <n v="0"/>
    <n v="0"/>
    <n v="0"/>
    <n v="0"/>
    <n v="0"/>
    <n v="0"/>
    <n v="0"/>
    <n v="0"/>
    <n v="0"/>
    <n v="0"/>
    <n v="0"/>
    <n v="0"/>
    <n v="0"/>
    <n v="0"/>
    <n v="0"/>
    <n v="0"/>
    <n v="0"/>
    <m/>
    <n v="0"/>
    <n v="0"/>
    <n v="0"/>
    <n v="0"/>
    <n v="0"/>
    <x v="2"/>
    <m/>
    <s v="No root cause"/>
    <s v="No root cause"/>
    <s v="No root cause"/>
    <x v="3"/>
    <s v=""/>
    <s v="EXN_162"/>
    <m/>
    <s v=""/>
  </r>
  <r>
    <s v="Doumo-IHS"/>
    <s v="EXN_165"/>
    <s v="EXTREME-NORD"/>
    <s v="IHS"/>
    <s v="Hybrid-Gen"/>
    <s v="EXTREME-NORD"/>
    <s v="Doumo"/>
    <s v="Huawei"/>
    <n v="0"/>
    <n v="0"/>
    <n v="0"/>
    <n v="0"/>
    <n v="0"/>
    <n v="0"/>
    <n v="0"/>
    <n v="0"/>
    <n v="0"/>
    <n v="0"/>
    <n v="0"/>
    <n v="0"/>
    <n v="0"/>
    <n v="0"/>
    <n v="0"/>
    <n v="0"/>
    <n v="0"/>
    <n v="0"/>
    <n v="0"/>
    <n v="0"/>
    <n v="0"/>
    <n v="0"/>
    <n v="0"/>
    <n v="0"/>
    <m/>
    <n v="0"/>
    <n v="0"/>
    <n v="0"/>
    <n v="0"/>
    <n v="0"/>
    <x v="2"/>
    <m/>
    <s v="No root cause"/>
    <s v="No root cause"/>
    <s v="No root cause"/>
    <x v="3"/>
    <s v=""/>
    <s v="EXN_165"/>
    <m/>
    <s v=""/>
  </r>
  <r>
    <s v="Maltam"/>
    <s v="EXN_035"/>
    <s v="EXTREME-NORD"/>
    <s v="IHS"/>
    <s v="Solar-Gen"/>
    <s v="EXTREME-NORD"/>
    <s v="Maltam"/>
    <s v="NOKIA"/>
    <n v="0"/>
    <n v="0"/>
    <n v="0"/>
    <n v="0"/>
    <n v="0"/>
    <n v="0"/>
    <n v="0"/>
    <n v="0"/>
    <n v="0"/>
    <n v="0"/>
    <n v="0"/>
    <n v="0"/>
    <n v="0"/>
    <n v="0"/>
    <n v="0"/>
    <n v="0"/>
    <n v="0"/>
    <n v="0"/>
    <n v="0"/>
    <n v="0"/>
    <n v="0"/>
    <n v="0"/>
    <n v="0"/>
    <n v="0"/>
    <m/>
    <n v="0"/>
    <n v="0"/>
    <n v="0"/>
    <n v="0"/>
    <n v="0"/>
    <x v="2"/>
    <m/>
    <s v="No root cause"/>
    <s v="No root cause"/>
    <s v="No root cause"/>
    <x v="3"/>
    <s v=""/>
    <s v="EXN_035"/>
    <m/>
    <s v=""/>
  </r>
  <r>
    <s v="Tiko"/>
    <s v="SUO_004"/>
    <s v="SUD-OUEST"/>
    <s v="IHS"/>
    <s v="Grid-Gen"/>
    <s v="SUD-OUEST"/>
    <s v="Tiko"/>
    <s v="Huawei"/>
    <n v="0"/>
    <n v="0"/>
    <n v="0"/>
    <n v="0"/>
    <n v="0"/>
    <n v="0"/>
    <n v="0"/>
    <n v="0"/>
    <n v="0"/>
    <n v="0"/>
    <n v="0"/>
    <n v="0"/>
    <n v="0"/>
    <n v="0"/>
    <n v="0"/>
    <n v="0"/>
    <n v="0"/>
    <n v="0"/>
    <n v="0"/>
    <n v="0"/>
    <n v="0"/>
    <n v="0"/>
    <n v="0"/>
    <n v="0"/>
    <m/>
    <n v="0"/>
    <n v="0"/>
    <n v="0"/>
    <n v="0"/>
    <n v="0"/>
    <x v="2"/>
    <m/>
    <s v="No root cause"/>
    <s v="No root cause"/>
    <s v="No root cause"/>
    <x v="3"/>
    <s v=""/>
    <s v="SUO_004"/>
    <m/>
    <s v=""/>
  </r>
  <r>
    <s v="Gazawa-MTN-IHS"/>
    <s v="EXN_130"/>
    <s v="EXTREME-NORD"/>
    <s v="IHS"/>
    <s v="Grid-Gen"/>
    <s v="EXTREME-NORD"/>
    <s v="Gazawa"/>
    <s v="Huawei"/>
    <n v="0"/>
    <n v="0"/>
    <n v="0"/>
    <n v="0"/>
    <n v="0"/>
    <n v="0"/>
    <n v="0"/>
    <n v="0"/>
    <n v="0"/>
    <n v="0"/>
    <n v="0"/>
    <n v="0"/>
    <n v="0"/>
    <n v="0"/>
    <n v="0"/>
    <n v="0"/>
    <n v="0"/>
    <n v="0"/>
    <n v="0"/>
    <n v="0"/>
    <n v="0"/>
    <n v="0"/>
    <n v="0"/>
    <n v="0"/>
    <m/>
    <n v="0"/>
    <n v="0"/>
    <n v="0"/>
    <n v="0"/>
    <n v="0"/>
    <x v="2"/>
    <m/>
    <s v="No root cause"/>
    <s v="No root cause"/>
    <s v="No root cause"/>
    <x v="3"/>
    <s v=""/>
    <s v="EXN_130"/>
    <m/>
    <s v=""/>
  </r>
  <r>
    <s v="Moutourwa-MTN"/>
    <s v="EXN_027"/>
    <s v="EXTREME-NORD"/>
    <s v="IHS"/>
    <s v="Grid-Gen"/>
    <s v="EXTREME-NORD"/>
    <s v="Moutourwa"/>
    <s v="Huawei"/>
    <n v="0"/>
    <n v="0"/>
    <n v="0"/>
    <n v="0"/>
    <n v="0"/>
    <n v="0"/>
    <n v="0"/>
    <n v="0"/>
    <n v="0"/>
    <n v="0"/>
    <n v="0"/>
    <n v="0"/>
    <n v="0"/>
    <n v="0"/>
    <n v="0"/>
    <n v="0"/>
    <n v="0"/>
    <n v="0"/>
    <n v="0"/>
    <n v="0"/>
    <n v="0"/>
    <n v="0"/>
    <n v="0"/>
    <n v="0"/>
    <m/>
    <n v="0"/>
    <n v="0"/>
    <n v="0"/>
    <n v="0"/>
    <n v="0"/>
    <x v="2"/>
    <m/>
    <s v="No root cause"/>
    <s v="No root cause"/>
    <s v="No root cause"/>
    <x v="3"/>
    <s v=""/>
    <s v="EXN_027"/>
    <m/>
    <s v=""/>
  </r>
  <r>
    <s v="Mouda-IHS"/>
    <s v="EXN_186"/>
    <s v="EXTREME-NORD"/>
    <s v="IHS"/>
    <s v="Hybrid-Gen"/>
    <s v="EXTREME-NORD"/>
    <s v="Mouda"/>
    <s v="Huawei"/>
    <n v="0"/>
    <n v="0"/>
    <n v="0"/>
    <n v="0"/>
    <n v="0"/>
    <n v="0"/>
    <n v="0"/>
    <n v="0"/>
    <n v="0"/>
    <n v="0"/>
    <n v="0"/>
    <n v="0"/>
    <n v="0"/>
    <n v="0"/>
    <n v="0"/>
    <n v="0"/>
    <n v="0"/>
    <n v="0"/>
    <n v="0"/>
    <n v="0"/>
    <n v="0"/>
    <n v="0"/>
    <n v="0"/>
    <n v="0"/>
    <m/>
    <n v="0"/>
    <n v="0"/>
    <n v="0"/>
    <n v="0"/>
    <n v="0"/>
    <x v="2"/>
    <m/>
    <s v="No root cause"/>
    <s v="No root cause"/>
    <s v="No root cause"/>
    <x v="3"/>
    <s v=""/>
    <s v="EXN_186"/>
    <m/>
    <s v=""/>
  </r>
  <r>
    <s v="Badjouma-Zagam"/>
    <s v="EXN_239"/>
    <s v="EXTREME-NORD"/>
    <s v="CAMUSAT"/>
    <s v="Hybrid Solar - S3"/>
    <s v="EXTREME-NORD"/>
    <s v="Badjouma"/>
    <s v="Huawei"/>
    <n v="0"/>
    <n v="0"/>
    <n v="0"/>
    <n v="0"/>
    <n v="0"/>
    <n v="0"/>
    <n v="0"/>
    <n v="0"/>
    <n v="0"/>
    <n v="0"/>
    <n v="0"/>
    <n v="0"/>
    <n v="0"/>
    <n v="0"/>
    <n v="0"/>
    <n v="0"/>
    <n v="0"/>
    <n v="0"/>
    <n v="0"/>
    <n v="0"/>
    <n v="0"/>
    <n v="0"/>
    <n v="0"/>
    <n v="0"/>
    <m/>
    <n v="0"/>
    <n v="0"/>
    <n v="0"/>
    <n v="0"/>
    <n v="0"/>
    <x v="2"/>
    <m/>
    <s v="No root cause"/>
    <s v="No root cause"/>
    <s v="No root cause"/>
    <x v="3"/>
    <s v=""/>
    <s v="EXN_239"/>
    <m/>
    <s v=""/>
  </r>
  <r>
    <s v="Gamdougoum-IHS"/>
    <s v="EXN_163"/>
    <s v="EXTREME-NORD"/>
    <s v="IHS"/>
    <s v="Solar-Gen"/>
    <s v="EXTREME-NORD"/>
    <s v="Gamdougoum"/>
    <s v="Huawei"/>
    <n v="0"/>
    <n v="0"/>
    <n v="0"/>
    <n v="0"/>
    <n v="0"/>
    <n v="0"/>
    <n v="0"/>
    <n v="0"/>
    <n v="0"/>
    <n v="0"/>
    <n v="0"/>
    <n v="0"/>
    <n v="0"/>
    <n v="0"/>
    <n v="0"/>
    <n v="0"/>
    <n v="0"/>
    <n v="0"/>
    <n v="0"/>
    <n v="0"/>
    <n v="0"/>
    <n v="0"/>
    <n v="0"/>
    <n v="0"/>
    <m/>
    <n v="0"/>
    <n v="0"/>
    <n v="0"/>
    <n v="0"/>
    <n v="0"/>
    <x v="2"/>
    <m/>
    <s v="No root cause"/>
    <s v="No root cause"/>
    <s v="No root cause"/>
    <x v="3"/>
    <s v=""/>
    <s v="EXN_163"/>
    <m/>
    <s v=""/>
  </r>
  <r>
    <s v="Tiko-Likomba-IHS"/>
    <s v="SUO_209"/>
    <s v="SUD-OUEST"/>
    <s v="IHS"/>
    <s v="Grid-Gen"/>
    <s v="SUD-OUEST"/>
    <s v="Tiko"/>
    <s v="Huawei"/>
    <n v="0"/>
    <n v="0"/>
    <n v="0"/>
    <n v="0"/>
    <n v="0"/>
    <n v="0"/>
    <n v="0"/>
    <n v="0"/>
    <n v="0"/>
    <n v="0"/>
    <n v="0"/>
    <n v="0"/>
    <n v="0"/>
    <n v="0"/>
    <n v="0"/>
    <n v="0"/>
    <n v="0"/>
    <n v="0"/>
    <n v="0"/>
    <n v="0"/>
    <n v="0"/>
    <n v="0"/>
    <n v="0"/>
    <n v="0"/>
    <m/>
    <n v="0"/>
    <n v="0"/>
    <n v="0"/>
    <n v="0"/>
    <n v="0"/>
    <x v="2"/>
    <m/>
    <s v="No root cause"/>
    <s v="No root cause"/>
    <s v="No root cause"/>
    <x v="3"/>
    <s v=""/>
    <s v="SUO_209"/>
    <m/>
    <s v=""/>
  </r>
  <r>
    <s v="Ngambe"/>
    <s v="SUO_029"/>
    <s v="LITTORAL"/>
    <s v="IHS"/>
    <s v="Grid-Hybrid-Gen"/>
    <s v="SUD-OUEST"/>
    <s v="Ngambe"/>
    <s v="ZTE"/>
    <n v="0"/>
    <n v="0"/>
    <n v="0"/>
    <n v="0"/>
    <n v="0"/>
    <n v="0"/>
    <n v="0"/>
    <n v="0"/>
    <n v="0"/>
    <n v="0"/>
    <n v="0"/>
    <n v="0"/>
    <n v="0"/>
    <n v="0"/>
    <n v="0"/>
    <n v="0"/>
    <n v="0"/>
    <n v="0"/>
    <n v="0"/>
    <n v="0"/>
    <n v="0"/>
    <n v="0"/>
    <n v="0"/>
    <n v="0"/>
    <m/>
    <n v="0"/>
    <n v="0"/>
    <n v="0"/>
    <n v="0"/>
    <n v="0"/>
    <x v="2"/>
    <m/>
    <s v="No root cause"/>
    <s v="No root cause"/>
    <s v="No root cause"/>
    <x v="3"/>
    <s v=""/>
    <s v="SUO_029"/>
    <m/>
    <s v=""/>
  </r>
  <r>
    <s v="Tiko-Market-IHS"/>
    <s v="SUO_104"/>
    <s v="SUD-OUEST"/>
    <s v="IHS"/>
    <s v="Grid-Gen"/>
    <s v="SUD-OUEST"/>
    <s v="Tiko"/>
    <s v="Huawei"/>
    <n v="0"/>
    <n v="0"/>
    <n v="0"/>
    <n v="0"/>
    <n v="0"/>
    <n v="0"/>
    <n v="0"/>
    <n v="0"/>
    <n v="0"/>
    <n v="0"/>
    <n v="0"/>
    <n v="0"/>
    <n v="0"/>
    <n v="0"/>
    <n v="0"/>
    <n v="0"/>
    <n v="0"/>
    <n v="0"/>
    <n v="0"/>
    <n v="0"/>
    <n v="0"/>
    <n v="0"/>
    <n v="0"/>
    <n v="0"/>
    <m/>
    <n v="0"/>
    <n v="0"/>
    <n v="0"/>
    <n v="0"/>
    <n v="0"/>
    <x v="2"/>
    <m/>
    <s v="No root cause"/>
    <s v="No root cause"/>
    <s v="No root cause"/>
    <x v="3"/>
    <s v=""/>
    <s v="SUO_104"/>
    <m/>
    <s v=""/>
  </r>
  <r>
    <s v="Santa-New"/>
    <s v="NRO_104"/>
    <s v="NORD-OUEST"/>
    <s v="IHS"/>
    <s v="Grid-Gen"/>
    <s v="NORD-OUEST"/>
    <s v="Santa"/>
    <s v="Huawei"/>
    <n v="0"/>
    <n v="0"/>
    <n v="0"/>
    <n v="0"/>
    <n v="0"/>
    <n v="0"/>
    <n v="0"/>
    <n v="0"/>
    <n v="0"/>
    <n v="0"/>
    <n v="0"/>
    <n v="0"/>
    <n v="0"/>
    <n v="0"/>
    <n v="0"/>
    <n v="0"/>
    <n v="0"/>
    <n v="0"/>
    <n v="0"/>
    <n v="0"/>
    <n v="0"/>
    <n v="0"/>
    <n v="0"/>
    <n v="0"/>
    <m/>
    <n v="0"/>
    <n v="0"/>
    <n v="0"/>
    <n v="0"/>
    <n v="0"/>
    <x v="2"/>
    <m/>
    <s v="No root cause"/>
    <s v="No root cause"/>
    <s v="No root cause"/>
    <x v="3"/>
    <s v=""/>
    <s v="NRO_104"/>
    <m/>
    <s v=""/>
  </r>
  <r>
    <s v="Akum"/>
    <s v="NRO_001"/>
    <s v="NORD-OUEST"/>
    <s v="CAMUSAT"/>
    <s v="Medium Grid + Solar + GE"/>
    <s v="NORD-OUEST"/>
    <s v="Akum"/>
    <s v="Huawei"/>
    <n v="0"/>
    <n v="0"/>
    <n v="0"/>
    <n v="0"/>
    <n v="0"/>
    <n v="0"/>
    <n v="0"/>
    <n v="0"/>
    <n v="0"/>
    <n v="0"/>
    <n v="0"/>
    <n v="0"/>
    <n v="0"/>
    <n v="0"/>
    <n v="0"/>
    <n v="0"/>
    <n v="0"/>
    <n v="0"/>
    <n v="0"/>
    <n v="0"/>
    <n v="0"/>
    <n v="0"/>
    <n v="0"/>
    <n v="0"/>
    <m/>
    <n v="0"/>
    <n v="0"/>
    <n v="0"/>
    <n v="0"/>
    <n v="0"/>
    <x v="2"/>
    <m/>
    <s v="No root cause"/>
    <s v="No root cause"/>
    <s v="No root cause"/>
    <x v="3"/>
    <s v=""/>
    <s v="NRO_001"/>
    <m/>
    <s v=""/>
  </r>
  <r>
    <s v="Ndom"/>
    <s v="SUO_028"/>
    <s v="CENTRE"/>
    <s v="IHS"/>
    <s v="Grid Gen"/>
    <s v="SUD-OUEST"/>
    <s v="Ndom"/>
    <s v="ZTE"/>
    <n v="0"/>
    <n v="0"/>
    <n v="0"/>
    <n v="0"/>
    <n v="0"/>
    <n v="0"/>
    <n v="0"/>
    <n v="0"/>
    <n v="0"/>
    <n v="0"/>
    <n v="0"/>
    <n v="0"/>
    <n v="0"/>
    <n v="0"/>
    <n v="0"/>
    <n v="0"/>
    <n v="0"/>
    <n v="0"/>
    <n v="0"/>
    <n v="0"/>
    <n v="0"/>
    <n v="0"/>
    <n v="0"/>
    <n v="0"/>
    <m/>
    <n v="0"/>
    <n v="0"/>
    <n v="0"/>
    <n v="0"/>
    <n v="0"/>
    <x v="2"/>
    <m/>
    <s v="No root cause"/>
    <s v="No root cause"/>
    <s v="No root cause"/>
    <x v="3"/>
    <s v=""/>
    <s v="SUO_028"/>
    <m/>
    <s v=""/>
  </r>
  <r>
    <s v="Sabga"/>
    <s v="NRO_048"/>
    <s v="NORD-OUEST"/>
    <s v="IHS"/>
    <s v="Grid-Gen"/>
    <s v="NORD-OUEST"/>
    <s v="Sabga"/>
    <s v="Huawei"/>
    <n v="0"/>
    <n v="0"/>
    <n v="0"/>
    <n v="0"/>
    <n v="0"/>
    <n v="0"/>
    <n v="0"/>
    <n v="0"/>
    <n v="0"/>
    <n v="0"/>
    <n v="0"/>
    <n v="0"/>
    <n v="0"/>
    <n v="0"/>
    <n v="0"/>
    <n v="0"/>
    <n v="0"/>
    <n v="0"/>
    <n v="0"/>
    <n v="0"/>
    <n v="0"/>
    <n v="0"/>
    <n v="0"/>
    <n v="0"/>
    <m/>
    <n v="0"/>
    <n v="0"/>
    <n v="0"/>
    <n v="0"/>
    <n v="0"/>
    <x v="2"/>
    <m/>
    <s v="No root cause"/>
    <s v="No root cause"/>
    <s v="No root cause"/>
    <x v="3"/>
    <s v=""/>
    <s v="NRO_048"/>
    <m/>
    <s v=""/>
  </r>
  <r>
    <s v="Mundemba"/>
    <s v="SUO_020"/>
    <s v="SUD-OUEST"/>
    <s v="IHS"/>
    <s v="Hybrid-Gen"/>
    <s v="SUD-OUEST"/>
    <s v="Mundemba"/>
    <s v="NOKIA"/>
    <n v="0"/>
    <n v="0"/>
    <n v="0"/>
    <n v="0"/>
    <n v="0"/>
    <n v="0"/>
    <n v="0"/>
    <n v="0"/>
    <n v="0"/>
    <n v="0"/>
    <n v="0"/>
    <n v="0"/>
    <n v="0"/>
    <n v="0"/>
    <n v="0"/>
    <n v="0"/>
    <n v="0"/>
    <n v="0"/>
    <n v="0"/>
    <n v="0"/>
    <n v="0"/>
    <n v="0"/>
    <n v="0"/>
    <n v="0"/>
    <m/>
    <n v="0"/>
    <n v="0"/>
    <n v="0"/>
    <n v="0"/>
    <n v="0"/>
    <x v="2"/>
    <m/>
    <s v="No root cause"/>
    <s v="No root cause"/>
    <s v="No root cause"/>
    <x v="3"/>
    <s v=""/>
    <s v="SUO_020"/>
    <m/>
    <s v=""/>
  </r>
  <r>
    <s v="Nguti"/>
    <s v="SUO_022"/>
    <s v="SUD-OUEST"/>
    <s v="CAMUSAT"/>
    <s v="HGB"/>
    <s v="SUD-OUEST"/>
    <s v="Nguti"/>
    <s v="NOKIA"/>
    <n v="0"/>
    <n v="0"/>
    <n v="0"/>
    <n v="0"/>
    <n v="0"/>
    <n v="0"/>
    <n v="0"/>
    <n v="0"/>
    <n v="0"/>
    <n v="0"/>
    <n v="0"/>
    <n v="0"/>
    <n v="0"/>
    <n v="0"/>
    <n v="0"/>
    <n v="0"/>
    <n v="0"/>
    <n v="0"/>
    <n v="0"/>
    <n v="0"/>
    <n v="0"/>
    <n v="0"/>
    <n v="0"/>
    <n v="0"/>
    <m/>
    <n v="0"/>
    <n v="0"/>
    <n v="0"/>
    <n v="0"/>
    <n v="0"/>
    <x v="2"/>
    <m/>
    <s v="No root cause"/>
    <s v="No root cause"/>
    <s v="No root cause"/>
    <x v="3"/>
    <s v=""/>
    <s v="SUO_022"/>
    <m/>
    <s v=""/>
  </r>
  <r>
    <s v="Konye"/>
    <s v="SUO_032"/>
    <s v="SUD-OUEST"/>
    <s v="IHS"/>
    <s v="Hybrid-Gen"/>
    <s v="SUD-OUEST"/>
    <s v="Konye"/>
    <s v="NOKIA"/>
    <n v="0"/>
    <n v="0"/>
    <n v="0"/>
    <n v="0"/>
    <n v="0"/>
    <n v="0"/>
    <n v="0"/>
    <n v="0"/>
    <n v="0"/>
    <n v="0"/>
    <n v="0"/>
    <n v="0"/>
    <n v="0"/>
    <n v="0"/>
    <n v="0"/>
    <n v="0"/>
    <n v="0"/>
    <n v="0"/>
    <n v="0"/>
    <n v="0"/>
    <n v="0"/>
    <n v="0"/>
    <n v="0"/>
    <n v="0"/>
    <m/>
    <n v="0"/>
    <n v="0"/>
    <n v="0"/>
    <n v="0"/>
    <n v="0"/>
    <x v="2"/>
    <m/>
    <s v="No root cause"/>
    <s v="No root cause"/>
    <s v="No root cause"/>
    <x v="3"/>
    <s v=""/>
    <s v="SUO_032"/>
    <m/>
    <s v=""/>
  </r>
  <r>
    <s v="Kurume"/>
    <s v="SUO_034"/>
    <s v="SUD-OUEST"/>
    <s v="CAMUSAT"/>
    <e v="#N/A"/>
    <s v="SUD-OUEST"/>
    <s v="Kurume"/>
    <s v="NOKIA"/>
    <n v="0"/>
    <n v="0"/>
    <n v="0"/>
    <n v="0"/>
    <n v="0"/>
    <n v="0"/>
    <n v="0"/>
    <n v="0"/>
    <n v="0"/>
    <n v="0"/>
    <n v="0"/>
    <n v="0"/>
    <n v="0"/>
    <n v="0"/>
    <n v="0"/>
    <n v="0"/>
    <n v="0"/>
    <n v="0"/>
    <n v="0"/>
    <n v="0"/>
    <n v="0"/>
    <n v="0"/>
    <n v="0"/>
    <n v="0"/>
    <m/>
    <n v="0"/>
    <n v="0"/>
    <n v="0"/>
    <n v="0"/>
    <n v="0"/>
    <x v="2"/>
    <m/>
    <s v="No root cause"/>
    <s v="No root cause"/>
    <s v="No root cause"/>
    <x v="3"/>
    <s v=""/>
    <s v="SUO_034"/>
    <m/>
    <s v=""/>
  </r>
  <r>
    <s v="Ekona-MTN"/>
    <s v="SUO_087"/>
    <s v="SUD-OUEST"/>
    <s v="IHS"/>
    <s v="Vandalized"/>
    <s v="SUD-OUEST"/>
    <s v="Ekona"/>
    <s v="NOKIA"/>
    <n v="0"/>
    <n v="0"/>
    <n v="0"/>
    <n v="0"/>
    <n v="0"/>
    <n v="0"/>
    <n v="0"/>
    <n v="0"/>
    <n v="0"/>
    <n v="0"/>
    <n v="0"/>
    <n v="0"/>
    <n v="0"/>
    <n v="0"/>
    <n v="0"/>
    <n v="0"/>
    <n v="0"/>
    <n v="0"/>
    <n v="0"/>
    <n v="0"/>
    <n v="0"/>
    <n v="0"/>
    <n v="0"/>
    <n v="0"/>
    <m/>
    <n v="0"/>
    <n v="0"/>
    <n v="0"/>
    <n v="0"/>
    <n v="0"/>
    <x v="2"/>
    <m/>
    <s v="TRAVAUX OCM"/>
    <s v="TRAVAUX OCM"/>
    <s v="Projet OCM (ZTE, NOKIA, autres projets)"/>
    <x v="5"/>
    <s v="(05-10-2026 ocm ran 18h) New site not yet transferred to MSP..;..;(05-10-2026 ocm ran 12h) New site not yet transferred to MSP"/>
    <s v="SUO_087"/>
    <m/>
    <s v=""/>
  </r>
  <r>
    <s v="Munyengue-Trouble-IHS"/>
    <s v="SUO_098"/>
    <s v="SUD-OUEST"/>
    <s v="IHS"/>
    <s v="Gen Only"/>
    <s v="SUD-OUEST"/>
    <s v="Muyengue"/>
    <s v="NOKIA"/>
    <n v="0"/>
    <n v="0"/>
    <n v="0"/>
    <n v="0"/>
    <n v="0"/>
    <n v="0"/>
    <n v="0"/>
    <n v="0"/>
    <n v="0"/>
    <n v="0"/>
    <n v="0"/>
    <n v="0"/>
    <n v="0"/>
    <n v="0"/>
    <n v="0"/>
    <n v="0"/>
    <n v="0"/>
    <n v="0"/>
    <n v="0"/>
    <n v="0"/>
    <n v="0"/>
    <n v="0"/>
    <n v="0"/>
    <n v="0"/>
    <m/>
    <n v="0"/>
    <n v="0"/>
    <n v="0"/>
    <n v="0"/>
    <n v="0"/>
    <x v="2"/>
    <m/>
    <s v="No root cause"/>
    <s v="No root cause"/>
    <s v="No root cause"/>
    <x v="3"/>
    <s v=""/>
    <s v="SUO_098"/>
    <m/>
    <s v=""/>
  </r>
  <r>
    <s v="Muyengue-II-IHS"/>
    <s v="SUO_026"/>
    <s v="SUD-OUEST"/>
    <s v="IHS"/>
    <s v="Grid-Gen"/>
    <s v="SUD-OUEST"/>
    <s v="Muyengue"/>
    <s v="NOKIA"/>
    <n v="0"/>
    <n v="0"/>
    <n v="0"/>
    <n v="0"/>
    <n v="0"/>
    <n v="0"/>
    <n v="0"/>
    <n v="0"/>
    <n v="0"/>
    <n v="0"/>
    <n v="0"/>
    <n v="0"/>
    <n v="0"/>
    <n v="0"/>
    <n v="0"/>
    <n v="0"/>
    <n v="0"/>
    <n v="0"/>
    <n v="0"/>
    <n v="0"/>
    <n v="0"/>
    <n v="0"/>
    <n v="0"/>
    <n v="0"/>
    <m/>
    <n v="0"/>
    <n v="0"/>
    <n v="0"/>
    <n v="0"/>
    <n v="0"/>
    <x v="2"/>
    <m/>
    <s v="No root cause"/>
    <s v="No root cause"/>
    <s v="No root cause"/>
    <x v="3"/>
    <s v=""/>
    <s v="SUO_026"/>
    <m/>
    <s v=""/>
  </r>
  <r>
    <s v="Babensi-IHS"/>
    <s v="SUO_099"/>
    <s v="SUD-OUEST"/>
    <s v="IHS"/>
    <s v="Gen Only"/>
    <s v="SUD-OUEST"/>
    <s v="Babensi"/>
    <s v="NOKIA"/>
    <n v="0"/>
    <n v="0"/>
    <n v="0"/>
    <n v="0"/>
    <n v="0"/>
    <n v="0"/>
    <n v="0"/>
    <n v="0"/>
    <n v="0"/>
    <n v="0"/>
    <n v="0"/>
    <n v="0"/>
    <n v="0"/>
    <n v="0"/>
    <n v="0"/>
    <n v="0"/>
    <n v="0"/>
    <n v="0"/>
    <n v="0"/>
    <n v="0"/>
    <n v="0"/>
    <n v="0"/>
    <n v="0"/>
    <n v="0"/>
    <m/>
    <n v="0"/>
    <n v="0"/>
    <n v="0"/>
    <n v="0"/>
    <n v="0"/>
    <x v="2"/>
    <m/>
    <s v="No root cause"/>
    <s v="No root cause"/>
    <s v="No root cause"/>
    <x v="3"/>
    <s v=""/>
    <s v="SUO_099"/>
    <m/>
    <s v=""/>
  </r>
  <r>
    <s v="Ekona-II-IHS"/>
    <s v="SUO_128"/>
    <s v="SUD-OUEST"/>
    <s v="IHS"/>
    <s v="Vandalized"/>
    <s v="SUD-OUEST"/>
    <s v="Ekona"/>
    <s v="NOKIA"/>
    <n v="0"/>
    <n v="0"/>
    <n v="0"/>
    <n v="0"/>
    <n v="0"/>
    <n v="0"/>
    <n v="0"/>
    <n v="0"/>
    <n v="0"/>
    <n v="0"/>
    <n v="0"/>
    <n v="0"/>
    <n v="0"/>
    <n v="0"/>
    <n v="0"/>
    <n v="0"/>
    <n v="0"/>
    <n v="0"/>
    <n v="0"/>
    <n v="0"/>
    <n v="0"/>
    <n v="0"/>
    <n v="0"/>
    <n v="0"/>
    <m/>
    <n v="0"/>
    <n v="0"/>
    <n v="0"/>
    <n v="0"/>
    <n v="0"/>
    <x v="2"/>
    <m/>
    <s v="No root cause"/>
    <s v="No root cause"/>
    <s v="No root cause"/>
    <x v="3"/>
    <s v=""/>
    <s v="SUO_128"/>
    <m/>
    <s v=""/>
  </r>
  <r>
    <s v="Akwaya-IHS"/>
    <s v="SUO_092"/>
    <s v="SUD-OUEST"/>
    <s v="IHS"/>
    <s v="Solar-Gen"/>
    <s v="SUD-OUEST"/>
    <s v="Akwaya"/>
    <s v="NOKIA"/>
    <n v="0"/>
    <n v="0"/>
    <n v="0"/>
    <n v="0"/>
    <n v="0"/>
    <n v="0"/>
    <n v="0"/>
    <n v="0"/>
    <n v="0"/>
    <n v="0"/>
    <n v="0"/>
    <n v="0"/>
    <n v="0"/>
    <n v="0"/>
    <n v="0"/>
    <n v="0"/>
    <n v="0"/>
    <n v="0"/>
    <n v="0"/>
    <n v="0"/>
    <n v="0"/>
    <n v="0"/>
    <n v="0"/>
    <n v="0"/>
    <m/>
    <n v="0"/>
    <n v="0"/>
    <n v="0"/>
    <n v="0"/>
    <n v="0"/>
    <x v="2"/>
    <m/>
    <s v="No root cause"/>
    <s v="No root cause"/>
    <s v="No root cause"/>
    <x v="3"/>
    <s v=""/>
    <s v="SUO_092"/>
    <m/>
    <s v=""/>
  </r>
  <r>
    <s v="Njikwa-Town-IHS"/>
    <s v="NRO_022"/>
    <s v="NORD-OUEST"/>
    <m/>
    <m/>
    <s v="NORD-OUEST"/>
    <s v="Njikwa"/>
    <s v="NOKIA"/>
    <n v="0"/>
    <n v="0"/>
    <n v="0"/>
    <n v="0"/>
    <n v="0"/>
    <n v="0"/>
    <n v="0"/>
    <n v="0"/>
    <n v="0"/>
    <n v="0"/>
    <n v="0"/>
    <n v="0"/>
    <n v="0"/>
    <n v="0"/>
    <n v="0"/>
    <n v="0"/>
    <n v="0"/>
    <n v="0"/>
    <n v="0"/>
    <n v="0"/>
    <n v="0"/>
    <n v="0"/>
    <n v="0"/>
    <n v="0"/>
    <m/>
    <n v="0"/>
    <n v="0"/>
    <n v="0"/>
    <n v="0"/>
    <n v="0"/>
    <x v="2"/>
    <m/>
    <s v="No root cause"/>
    <s v="No root cause"/>
    <s v="No root cause"/>
    <x v="3"/>
    <s v=""/>
    <s v="NRO_022"/>
    <m/>
    <s v=""/>
  </r>
  <r>
    <s v="Bova-Bokombo-IHS"/>
    <s v="SUO_025"/>
    <s v="SUD-OUEST"/>
    <s v="IHS"/>
    <s v="Gen Only"/>
    <s v="SUD-OUEST"/>
    <s v="Bova-Bokombo"/>
    <s v="NOKIA"/>
    <n v="0"/>
    <n v="0"/>
    <n v="0"/>
    <n v="0"/>
    <n v="0"/>
    <n v="0"/>
    <n v="0"/>
    <n v="0"/>
    <n v="0"/>
    <n v="0"/>
    <n v="0"/>
    <n v="0"/>
    <n v="0"/>
    <n v="0"/>
    <n v="0"/>
    <n v="0"/>
    <n v="0"/>
    <n v="0"/>
    <n v="0"/>
    <n v="0"/>
    <n v="0"/>
    <n v="0"/>
    <n v="0"/>
    <n v="0"/>
    <m/>
    <n v="0"/>
    <n v="0"/>
    <n v="0"/>
    <n v="0"/>
    <n v="0"/>
    <x v="2"/>
    <m/>
    <s v="No root cause"/>
    <s v="No root cause"/>
    <s v="No root cause"/>
    <x v="3"/>
    <s v=""/>
    <s v="SUO_025"/>
    <m/>
    <s v=""/>
  </r>
  <r>
    <s v="Abuenshie"/>
    <s v="NRO_045"/>
    <s v="NORD-OUEST"/>
    <s v="IHS"/>
    <s v="Vandalized"/>
    <s v="NORD-OUEST"/>
    <s v="Abuenshie"/>
    <s v="NOKIA"/>
    <n v="0"/>
    <n v="0"/>
    <n v="0"/>
    <n v="0"/>
    <n v="0"/>
    <n v="0"/>
    <n v="0"/>
    <n v="0"/>
    <n v="0"/>
    <n v="0"/>
    <n v="0"/>
    <n v="0"/>
    <n v="0"/>
    <n v="0"/>
    <n v="0"/>
    <n v="0"/>
    <n v="0"/>
    <n v="0"/>
    <n v="0"/>
    <n v="0"/>
    <n v="0"/>
    <n v="0"/>
    <n v="0"/>
    <n v="0"/>
    <m/>
    <n v="0"/>
    <n v="0"/>
    <n v="0"/>
    <n v="0"/>
    <n v="0"/>
    <x v="2"/>
    <m/>
    <s v="No root cause"/>
    <s v="No root cause"/>
    <s v="No root cause"/>
    <x v="3"/>
    <s v=""/>
    <s v="NRO_045"/>
    <m/>
    <s v=""/>
  </r>
  <r>
    <s v="Tugi"/>
    <s v="NRO_076"/>
    <s v="NORD-OUEST"/>
    <m/>
    <m/>
    <s v="NORD-OUEST"/>
    <s v="Tugi"/>
    <s v="NOKIA"/>
    <n v="0"/>
    <n v="0"/>
    <n v="0"/>
    <n v="0"/>
    <n v="0"/>
    <n v="0"/>
    <n v="0"/>
    <n v="0"/>
    <n v="0"/>
    <n v="0"/>
    <n v="0"/>
    <n v="0"/>
    <n v="0"/>
    <n v="0"/>
    <n v="0"/>
    <n v="0"/>
    <n v="0"/>
    <n v="0"/>
    <n v="0"/>
    <n v="0"/>
    <n v="0"/>
    <n v="0"/>
    <n v="0"/>
    <n v="0"/>
    <m/>
    <n v="0"/>
    <n v="0"/>
    <n v="0"/>
    <n v="0"/>
    <n v="0"/>
    <x v="2"/>
    <m/>
    <s v="No root cause"/>
    <s v="No root cause"/>
    <s v="No root cause"/>
    <x v="3"/>
    <s v=""/>
    <s v="NRO_076"/>
    <m/>
    <s v=""/>
  </r>
  <r>
    <s v="Jikejem"/>
    <s v="NRO_071"/>
    <s v="NORD-OUEST"/>
    <s v="IHS"/>
    <s v="Hybrid-Gen"/>
    <s v="NORD-OUEST"/>
    <s v="Jikejem"/>
    <s v="NOKIA"/>
    <n v="0"/>
    <n v="0"/>
    <n v="0"/>
    <n v="0"/>
    <n v="0"/>
    <n v="0"/>
    <n v="0"/>
    <n v="0"/>
    <n v="0"/>
    <n v="0"/>
    <n v="0"/>
    <n v="0"/>
    <n v="0"/>
    <n v="0"/>
    <n v="0"/>
    <n v="0"/>
    <n v="0"/>
    <n v="0"/>
    <n v="0"/>
    <n v="0"/>
    <n v="0"/>
    <n v="0"/>
    <n v="0"/>
    <n v="0"/>
    <m/>
    <n v="0"/>
    <n v="0"/>
    <n v="0"/>
    <n v="0"/>
    <n v="0"/>
    <x v="2"/>
    <m/>
    <s v="No root cause"/>
    <s v="No root cause"/>
    <s v="No root cause"/>
    <x v="3"/>
    <s v=""/>
    <s v="NRO_071"/>
    <m/>
    <s v=""/>
  </r>
  <r>
    <s v="Bai-Kuke-IHS"/>
    <s v="SUO_153"/>
    <s v="SUD-OUEST"/>
    <s v="IHS"/>
    <s v="Vandalized"/>
    <s v="SUD-OUEST"/>
    <s v="Bai-Kuke"/>
    <s v="NOKIA"/>
    <n v="0"/>
    <n v="0"/>
    <n v="0"/>
    <n v="0"/>
    <n v="0"/>
    <n v="0"/>
    <n v="0"/>
    <n v="0"/>
    <n v="0"/>
    <n v="0"/>
    <n v="0"/>
    <n v="0"/>
    <n v="0"/>
    <n v="0"/>
    <n v="0"/>
    <n v="0"/>
    <n v="0"/>
    <n v="0"/>
    <n v="0"/>
    <n v="0"/>
    <n v="0"/>
    <n v="0"/>
    <n v="0"/>
    <n v="0"/>
    <m/>
    <n v="0"/>
    <n v="0"/>
    <n v="0"/>
    <n v="0"/>
    <n v="0"/>
    <x v="2"/>
    <m/>
    <s v="No root cause"/>
    <s v="No root cause"/>
    <s v="No root cause"/>
    <x v="3"/>
    <s v=""/>
    <s v="SUO_153"/>
    <m/>
    <s v=""/>
  </r>
  <r>
    <s v="Kwaja"/>
    <s v="NRO_096"/>
    <s v="NORD-OUEST"/>
    <s v="IHS"/>
    <s v="Vandalized"/>
    <s v="NORD-OUEST"/>
    <s v="Kwaja"/>
    <s v="NOKIA"/>
    <n v="0"/>
    <n v="0"/>
    <n v="0"/>
    <n v="0"/>
    <n v="0"/>
    <n v="0"/>
    <n v="0"/>
    <n v="0"/>
    <n v="0"/>
    <n v="0"/>
    <n v="0"/>
    <n v="0"/>
    <n v="0"/>
    <n v="0"/>
    <n v="0"/>
    <n v="0"/>
    <n v="0"/>
    <n v="0"/>
    <n v="0"/>
    <n v="0"/>
    <n v="0"/>
    <n v="0"/>
    <n v="0"/>
    <n v="0"/>
    <m/>
    <n v="0"/>
    <n v="0"/>
    <n v="0"/>
    <n v="0"/>
    <n v="0"/>
    <x v="2"/>
    <m/>
    <s v="No root cause"/>
    <s v="No root cause"/>
    <s v="No root cause"/>
    <x v="3"/>
    <s v=""/>
    <s v="NRO_096"/>
    <m/>
    <s v=""/>
  </r>
  <r>
    <s v="Jikejem-II"/>
    <s v="NRO_111"/>
    <s v="NORD-OUEST"/>
    <m/>
    <m/>
    <s v="NORD-OUEST"/>
    <s v="Jikejem"/>
    <s v="NOKIA"/>
    <n v="0"/>
    <n v="0"/>
    <n v="0"/>
    <n v="0"/>
    <n v="0"/>
    <n v="0"/>
    <n v="0"/>
    <n v="0"/>
    <n v="0"/>
    <n v="0"/>
    <n v="0"/>
    <n v="0"/>
    <n v="0"/>
    <n v="0"/>
    <n v="0"/>
    <n v="0"/>
    <n v="0"/>
    <n v="0"/>
    <n v="0"/>
    <n v="0"/>
    <n v="0"/>
    <n v="0"/>
    <n v="0"/>
    <n v="0"/>
    <m/>
    <n v="0"/>
    <n v="0"/>
    <n v="0"/>
    <n v="0"/>
    <n v="0"/>
    <x v="2"/>
    <m/>
    <s v="No root cause"/>
    <s v="No root cause"/>
    <s v="No root cause"/>
    <x v="3"/>
    <s v=""/>
    <s v="NRO_111"/>
    <m/>
    <s v=""/>
  </r>
  <r>
    <s v="Gossi-IHS"/>
    <s v="EXN_232"/>
    <s v="EXTREME-NORD"/>
    <s v="CAMUSAT"/>
    <s v="Hybrid Solar - S3"/>
    <s v="EXTREME-NORD"/>
    <s v="Gossi"/>
    <s v="NOKIA"/>
    <n v="0"/>
    <n v="0"/>
    <n v="0"/>
    <n v="0"/>
    <n v="0"/>
    <n v="0"/>
    <n v="0"/>
    <n v="0"/>
    <n v="0"/>
    <n v="0"/>
    <n v="0"/>
    <n v="0"/>
    <n v="0"/>
    <n v="0"/>
    <n v="0"/>
    <n v="0"/>
    <n v="0"/>
    <n v="0"/>
    <n v="0"/>
    <n v="0"/>
    <n v="0"/>
    <n v="0"/>
    <n v="0"/>
    <n v="0"/>
    <m/>
    <n v="0"/>
    <n v="0"/>
    <n v="0"/>
    <n v="0"/>
    <n v="0"/>
    <x v="2"/>
    <m/>
    <s v="No root cause"/>
    <s v="No root cause"/>
    <s v="No root cause"/>
    <x v="3"/>
    <s v=""/>
    <s v="EXN_232"/>
    <m/>
    <s v=""/>
  </r>
  <r>
    <s v="Mora"/>
    <s v="EXN_005"/>
    <s v="EXTREME-NORD"/>
    <s v="CAMUSAT"/>
    <s v="Bad Grid + Solar + GE"/>
    <s v="EXTREME-NORD"/>
    <s v="Mora"/>
    <s v="Huawei"/>
    <n v="0"/>
    <n v="0"/>
    <n v="0"/>
    <n v="0"/>
    <n v="0"/>
    <n v="0"/>
    <n v="0"/>
    <n v="0"/>
    <n v="0"/>
    <n v="0"/>
    <n v="0"/>
    <n v="0"/>
    <n v="0"/>
    <n v="0"/>
    <n v="0"/>
    <n v="0"/>
    <n v="0"/>
    <n v="0"/>
    <n v="0"/>
    <n v="0"/>
    <n v="0"/>
    <n v="0"/>
    <n v="0"/>
    <n v="0"/>
    <m/>
    <n v="0"/>
    <n v="0"/>
    <n v="0"/>
    <n v="0"/>
    <n v="0"/>
    <x v="2"/>
    <m/>
    <s v="No root cause"/>
    <s v="No root cause"/>
    <s v="No root cause"/>
    <x v="3"/>
    <s v=""/>
    <s v="EXN_005"/>
    <m/>
    <s v=""/>
  </r>
  <r>
    <s v="Balatchi-IHS"/>
    <s v="NRO_027"/>
    <s v="NORD-OUEST"/>
    <s v="IHS"/>
    <s v="Hybrid-Gen"/>
    <s v="NORD-OUEST"/>
    <s v="Balatchi"/>
    <s v="Huawei"/>
    <n v="0"/>
    <n v="0"/>
    <n v="0"/>
    <n v="0"/>
    <n v="0"/>
    <n v="0"/>
    <n v="0"/>
    <n v="0"/>
    <n v="0"/>
    <n v="0"/>
    <n v="0"/>
    <n v="0"/>
    <n v="0"/>
    <n v="0"/>
    <n v="0"/>
    <n v="0"/>
    <n v="0"/>
    <n v="0"/>
    <n v="0"/>
    <n v="0"/>
    <n v="0"/>
    <n v="0"/>
    <n v="0"/>
    <n v="0"/>
    <m/>
    <n v="0"/>
    <n v="0"/>
    <n v="0"/>
    <n v="0"/>
    <n v="0"/>
    <x v="2"/>
    <m/>
    <s v="No root cause"/>
    <s v="No root cause"/>
    <s v="No root cause"/>
    <x v="3"/>
    <s v=""/>
    <s v="NRO_027"/>
    <m/>
    <s v=""/>
  </r>
  <r>
    <s v="Mamfe"/>
    <s v="SUO_009"/>
    <s v="SUD-OUEST"/>
    <s v="CAMUSAT"/>
    <s v="Bad Grid + GE"/>
    <s v="SUD-OUEST"/>
    <s v="Mamfe"/>
    <s v="NOKIA"/>
    <n v="0"/>
    <n v="0"/>
    <n v="0"/>
    <n v="0"/>
    <n v="0"/>
    <n v="0"/>
    <n v="0"/>
    <n v="0"/>
    <n v="0"/>
    <n v="0"/>
    <n v="0"/>
    <n v="0"/>
    <n v="0"/>
    <n v="0"/>
    <n v="0"/>
    <n v="0"/>
    <n v="0"/>
    <n v="0"/>
    <n v="0"/>
    <n v="0"/>
    <n v="0"/>
    <n v="0"/>
    <n v="0"/>
    <n v="0"/>
    <m/>
    <n v="0"/>
    <n v="0"/>
    <n v="0"/>
    <n v="0"/>
    <n v="0"/>
    <x v="2"/>
    <m/>
    <s v="No root cause"/>
    <s v="No root cause"/>
    <s v="No root cause"/>
    <x v="3"/>
    <s v=""/>
    <s v="SUO_009"/>
    <m/>
    <s v=""/>
  </r>
  <r>
    <s v="Fotokol"/>
    <s v="EXN_013"/>
    <s v="EXTREME-NORD"/>
    <s v="IHS"/>
    <s v="Solar-Gen"/>
    <s v="EXTREME-NORD"/>
    <s v="Fotokol"/>
    <s v="NOKIA"/>
    <n v="0"/>
    <n v="0"/>
    <n v="0"/>
    <n v="0"/>
    <n v="0"/>
    <n v="0"/>
    <n v="0"/>
    <n v="0"/>
    <n v="0"/>
    <n v="0"/>
    <n v="0"/>
    <n v="0"/>
    <n v="0"/>
    <n v="0"/>
    <n v="0"/>
    <n v="0"/>
    <n v="0"/>
    <n v="0"/>
    <n v="0"/>
    <n v="0"/>
    <n v="0"/>
    <n v="0"/>
    <n v="0"/>
    <n v="0"/>
    <m/>
    <n v="0"/>
    <n v="0"/>
    <n v="0"/>
    <n v="0"/>
    <n v="0"/>
    <x v="2"/>
    <m/>
    <s v="No root cause"/>
    <s v="No root cause"/>
    <s v="No root cause"/>
    <x v="3"/>
    <s v=""/>
    <s v="EXN_013"/>
    <m/>
    <s v=""/>
  </r>
  <r>
    <s v="Bafut-MTN"/>
    <s v="NRO_036"/>
    <s v="NORD-OUEST"/>
    <s v="IHS"/>
    <s v="Grid-Gen"/>
    <s v="NORD-OUEST"/>
    <s v="Bafut"/>
    <s v="Huawei"/>
    <n v="0"/>
    <n v="0"/>
    <n v="0"/>
    <n v="0"/>
    <n v="0"/>
    <n v="0"/>
    <n v="0"/>
    <n v="0"/>
    <n v="0"/>
    <n v="0"/>
    <n v="0"/>
    <n v="0"/>
    <n v="0"/>
    <n v="0"/>
    <n v="0"/>
    <n v="0"/>
    <n v="0"/>
    <n v="0"/>
    <n v="0"/>
    <n v="0"/>
    <n v="0"/>
    <n v="0"/>
    <n v="0"/>
    <n v="0"/>
    <m/>
    <n v="0"/>
    <n v="0"/>
    <n v="0"/>
    <n v="0"/>
    <n v="0"/>
    <x v="2"/>
    <m/>
    <s v="No root cause"/>
    <s v="No root cause"/>
    <s v="No root cause"/>
    <x v="3"/>
    <s v=""/>
    <s v="NRO_036"/>
    <m/>
    <s v=""/>
  </r>
  <r>
    <s v="Mozogo"/>
    <s v="EXN_042"/>
    <s v="EXTREME-NORD"/>
    <s v="IHS"/>
    <s v="Solar-Gen"/>
    <s v="EXTREME-NORD"/>
    <s v="Mozogo"/>
    <s v="NOKIA"/>
    <n v="0"/>
    <n v="0"/>
    <n v="0"/>
    <n v="0"/>
    <n v="0"/>
    <n v="0"/>
    <n v="0"/>
    <n v="0"/>
    <n v="0"/>
    <n v="0"/>
    <n v="0"/>
    <n v="0"/>
    <n v="0"/>
    <n v="0"/>
    <n v="0"/>
    <n v="0"/>
    <n v="0"/>
    <n v="0"/>
    <n v="0"/>
    <n v="0"/>
    <n v="0"/>
    <n v="0"/>
    <n v="0"/>
    <n v="0"/>
    <m/>
    <n v="0"/>
    <n v="0"/>
    <n v="0"/>
    <n v="0"/>
    <n v="0"/>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Maga-Ville"/>
    <s v="EXN_110"/>
    <s v="EXTREME-NORD"/>
    <s v="IHS"/>
    <s v="Hybrid-Gen"/>
    <s v="EXTREME-NORD"/>
    <s v="Maga"/>
    <s v="Huawei"/>
    <n v="0"/>
    <n v="0"/>
    <n v="0"/>
    <n v="0"/>
    <n v="0"/>
    <n v="0"/>
    <n v="0"/>
    <n v="0"/>
    <n v="0"/>
    <n v="0"/>
    <n v="0"/>
    <n v="0"/>
    <n v="0"/>
    <n v="3.4778402718922009E-3"/>
    <n v="0"/>
    <n v="0"/>
    <n v="0"/>
    <n v="0"/>
    <n v="0"/>
    <n v="0"/>
    <n v="0"/>
    <n v="0"/>
    <n v="0"/>
    <n v="0"/>
    <m/>
    <n v="0"/>
    <n v="0"/>
    <n v="0"/>
    <n v="0"/>
    <n v="0"/>
    <x v="2"/>
    <m/>
    <s v="No root cause"/>
    <s v="No root cause"/>
    <s v="No root cause"/>
    <x v="3"/>
    <s v=""/>
    <s v="EXN_110"/>
    <m/>
    <s v=""/>
  </r>
  <r>
    <s v="Guere-IHS"/>
    <s v="EXN_126"/>
    <s v="EXTREME-NORD"/>
    <s v="IHS"/>
    <s v="Gen Only"/>
    <s v="EXTREME-NORD"/>
    <s v="Guere"/>
    <s v="Huawei"/>
    <n v="0"/>
    <n v="0"/>
    <n v="0"/>
    <n v="0"/>
    <n v="0"/>
    <n v="0"/>
    <n v="0"/>
    <n v="0"/>
    <n v="0"/>
    <n v="0"/>
    <n v="0"/>
    <n v="0"/>
    <n v="0"/>
    <n v="4.0128926214140796E-3"/>
    <n v="0"/>
    <n v="0"/>
    <n v="0"/>
    <n v="0"/>
    <n v="0"/>
    <n v="0"/>
    <n v="0"/>
    <n v="0"/>
    <n v="0"/>
    <n v="0"/>
    <m/>
    <n v="0"/>
    <n v="0"/>
    <n v="0"/>
    <n v="0"/>
    <n v="0"/>
    <x v="2"/>
    <m/>
    <s v="No root cause"/>
    <s v="No root cause"/>
    <s v="No root cause"/>
    <x v="3"/>
    <s v=""/>
    <s v="EXN_126"/>
    <m/>
    <s v=""/>
  </r>
  <r>
    <s v="Gobo"/>
    <s v="EXN_048"/>
    <s v="EXTREME-NORD"/>
    <s v="IHS"/>
    <s v="Solar-Gen"/>
    <s v="EXTREME-NORD"/>
    <s v="Gobo"/>
    <s v="Huawei"/>
    <n v="0"/>
    <n v="0"/>
    <n v="0"/>
    <n v="0"/>
    <n v="0"/>
    <n v="0"/>
    <n v="0"/>
    <n v="0"/>
    <n v="0"/>
    <n v="0"/>
    <n v="0"/>
    <n v="0"/>
    <n v="0"/>
    <n v="1.298393701506422E-2"/>
    <n v="0"/>
    <n v="0"/>
    <n v="0"/>
    <n v="0"/>
    <n v="0"/>
    <n v="0"/>
    <m/>
    <n v="0"/>
    <n v="0"/>
    <n v="0"/>
    <m/>
    <n v="0"/>
    <n v="0"/>
    <n v="0"/>
    <n v="0"/>
    <n v="0"/>
    <x v="2"/>
    <m/>
    <s v="No root cause"/>
    <s v="No root cause"/>
    <s v="No root cause"/>
    <x v="3"/>
    <s v=""/>
    <s v="EXN_048"/>
    <m/>
    <s v=""/>
  </r>
  <r>
    <s v="Bougoudoum-IHS"/>
    <s v="EXN_135"/>
    <s v="EXTREME-NORD"/>
    <s v="IHS"/>
    <s v="Gen Only"/>
    <s v="EXTREME-NORD"/>
    <s v="Bougoudoum"/>
    <s v="Huawei"/>
    <n v="0"/>
    <n v="0"/>
    <n v="0"/>
    <n v="0"/>
    <n v="0"/>
    <n v="0"/>
    <n v="0"/>
    <n v="0"/>
    <n v="0"/>
    <n v="0"/>
    <n v="0"/>
    <n v="0"/>
    <n v="0"/>
    <n v="1.326929826814255E-2"/>
    <n v="0"/>
    <n v="0"/>
    <n v="0"/>
    <n v="0"/>
    <n v="0"/>
    <n v="0"/>
    <m/>
    <n v="0"/>
    <n v="0"/>
    <n v="0"/>
    <m/>
    <n v="0"/>
    <n v="0"/>
    <n v="0"/>
    <n v="0"/>
    <n v="0"/>
    <x v="2"/>
    <m/>
    <s v="No root cause"/>
    <s v="No root cause"/>
    <s v="No root cause"/>
    <x v="3"/>
    <s v=""/>
    <s v="EXN_135"/>
    <m/>
    <s v=""/>
  </r>
  <r>
    <s v="Kalfou"/>
    <s v="EXN_058"/>
    <s v="EXTREME-NORD"/>
    <s v="IHS"/>
    <s v="Grid-Gen"/>
    <s v="EXTREME-NORD"/>
    <s v="Kalfou"/>
    <s v="Huawei"/>
    <n v="0"/>
    <n v="0"/>
    <n v="0"/>
    <n v="0"/>
    <n v="0"/>
    <n v="0"/>
    <n v="0"/>
    <n v="0"/>
    <n v="0"/>
    <n v="0"/>
    <n v="0"/>
    <n v="0"/>
    <n v="0"/>
    <n v="1.3394143816364326E-2"/>
    <n v="0"/>
    <n v="0"/>
    <n v="0"/>
    <n v="0"/>
    <n v="0"/>
    <n v="0"/>
    <m/>
    <n v="0"/>
    <n v="0"/>
    <n v="0"/>
    <m/>
    <n v="0"/>
    <n v="0"/>
    <n v="0"/>
    <n v="0"/>
    <n v="0"/>
    <x v="2"/>
    <m/>
    <s v="No root cause"/>
    <s v="No root cause"/>
    <s v="No root cause"/>
    <x v="3"/>
    <s v=""/>
    <s v="EXN_058"/>
    <m/>
    <s v=""/>
  </r>
  <r>
    <s v="Godola-MTN"/>
    <s v="EXN_028"/>
    <s v="EXTREME-NORD"/>
    <s v="IHS"/>
    <s v="Grid-Gen"/>
    <s v="EXTREME-NORD"/>
    <s v="Godola"/>
    <s v="Huawei"/>
    <n v="0"/>
    <n v="0"/>
    <n v="0"/>
    <n v="0"/>
    <n v="0"/>
    <n v="0"/>
    <n v="0"/>
    <n v="0"/>
    <n v="0"/>
    <n v="0"/>
    <n v="0"/>
    <n v="0"/>
    <n v="0"/>
    <n v="0.561804966997971"/>
    <n v="0"/>
    <n v="0"/>
    <n v="0"/>
    <n v="0"/>
    <n v="0"/>
    <n v="0"/>
    <m/>
    <n v="0"/>
    <n v="0"/>
    <n v="0"/>
    <m/>
    <n v="0"/>
    <n v="0"/>
    <n v="0"/>
    <n v="0"/>
    <n v="0"/>
    <x v="2"/>
    <m/>
    <s v="No root cause"/>
    <s v="No root cause"/>
    <s v="No root cause"/>
    <x v="3"/>
    <s v=""/>
    <s v="EXN_028"/>
    <m/>
    <s v=""/>
  </r>
  <r>
    <s v="Doulek"/>
    <s v="EXN_272"/>
    <s v="EXTREME-NORD"/>
    <s v="ESCO"/>
    <s v="Hybrid Solar - S3"/>
    <s v="EXTREME-NORD"/>
    <s v="Doulek"/>
    <s v="Huawei"/>
    <n v="0"/>
    <n v="0"/>
    <n v="0"/>
    <n v="0"/>
    <n v="0"/>
    <n v="0"/>
    <n v="0"/>
    <n v="0"/>
    <n v="0"/>
    <n v="0"/>
    <n v="0"/>
    <n v="0"/>
    <n v="0"/>
    <n v="0.56617456118573306"/>
    <n v="0"/>
    <n v="0"/>
    <n v="0"/>
    <n v="0"/>
    <n v="0"/>
    <n v="0"/>
    <m/>
    <n v="0"/>
    <n v="0"/>
    <n v="0"/>
    <m/>
    <n v="0"/>
    <n v="0"/>
    <n v="0"/>
    <n v="0"/>
    <n v="0"/>
    <x v="2"/>
    <m/>
    <s v="No root cause"/>
    <s v="No root cause"/>
    <s v="No root cause"/>
    <x v="3"/>
    <s v=""/>
    <s v="EXN_272"/>
    <m/>
    <s v=""/>
  </r>
  <r>
    <s v="DOUBLE-IHS"/>
    <s v="EXN_109"/>
    <s v="EXTREME-NORD"/>
    <s v="IHS"/>
    <s v="Grid-Gen"/>
    <s v="EXTREME-NORD"/>
    <s v="Double(Djakaramani)"/>
    <s v="Huawei"/>
    <n v="0"/>
    <n v="0"/>
    <n v="0"/>
    <n v="0"/>
    <n v="0"/>
    <n v="0"/>
    <n v="0"/>
    <n v="0"/>
    <n v="0"/>
    <n v="0"/>
    <n v="0"/>
    <n v="0"/>
    <n v="0"/>
    <n v="0.56679878892684188"/>
    <n v="0"/>
    <n v="0"/>
    <n v="0"/>
    <n v="0"/>
    <n v="0"/>
    <n v="0"/>
    <m/>
    <n v="0"/>
    <n v="0"/>
    <n v="0"/>
    <m/>
    <n v="0"/>
    <n v="0"/>
    <n v="0"/>
    <n v="0"/>
    <n v="0"/>
    <x v="2"/>
    <m/>
    <s v="No root cause"/>
    <s v="No root cause"/>
    <s v="No root cause"/>
    <x v="3"/>
    <s v=""/>
    <s v="EXN_109"/>
    <m/>
    <s v=""/>
  </r>
  <r>
    <s v="Guendjen"/>
    <s v="EXN_205"/>
    <s v="EXTREME-NORD"/>
    <s v="CAMUSAT"/>
    <s v="Hybrid Solar - S3"/>
    <s v="EXTREME-NORD"/>
    <s v="Kalfou"/>
    <s v="Huawei"/>
    <n v="0"/>
    <n v="0"/>
    <n v="0"/>
    <n v="0"/>
    <n v="0"/>
    <n v="0"/>
    <n v="0"/>
    <n v="0"/>
    <n v="0"/>
    <n v="0"/>
    <n v="0"/>
    <n v="0"/>
    <n v="0"/>
    <n v="0.64454189531237061"/>
    <n v="0"/>
    <n v="0"/>
    <n v="0"/>
    <n v="0"/>
    <n v="0"/>
    <n v="0"/>
    <m/>
    <n v="0"/>
    <n v="0"/>
    <n v="0"/>
    <m/>
    <n v="0"/>
    <n v="0"/>
    <n v="0"/>
    <n v="0"/>
    <n v="0"/>
    <x v="2"/>
    <m/>
    <s v="IHS"/>
    <s v="POWER ISSUE"/>
    <s v="Defaut GE &amp; Power Cabinet"/>
    <x v="0"/>
    <s v="(05-10-2026  groupe whatsapp incident ) impacted by   EXN_096_H_Yagoua-Ville  Grid fluctuation and unstable || Action: Manuel start of Gen"/>
    <s v="EXN_096"/>
    <s v=" impacted by   EXN_096_H_Yagoua-Ville  Grid fluctuation and unstable || Action: Manuel start of Gen"/>
    <s v="(05-10-2026  groupe whatsapp incident ) impacted by   EXN_096_H_Yagoua-Ville  Grid fluctuation and unstable || Action: Manuel start of Gen"/>
  </r>
  <r>
    <s v="Mbengwi"/>
    <s v="NRO_011"/>
    <s v="NORD-OUEST"/>
    <m/>
    <m/>
    <s v="NORD-OUEST"/>
    <s v="Mbengwi"/>
    <s v="Huawei"/>
    <n v="0"/>
    <n v="0"/>
    <n v="0"/>
    <n v="0"/>
    <n v="0"/>
    <n v="0"/>
    <n v="0"/>
    <n v="0"/>
    <n v="0"/>
    <n v="0"/>
    <n v="0"/>
    <n v="0"/>
    <n v="0"/>
    <n v="1.5709850385095012"/>
    <n v="0"/>
    <n v="0"/>
    <n v="0"/>
    <n v="0"/>
    <n v="0"/>
    <n v="0"/>
    <m/>
    <n v="0"/>
    <n v="0"/>
    <n v="0"/>
    <m/>
    <n v="0"/>
    <n v="0"/>
    <n v="0"/>
    <n v="0"/>
    <n v="0"/>
    <x v="2"/>
    <m/>
    <s v="No root cause"/>
    <s v="No root cause"/>
    <s v="No root cause"/>
    <x v="3"/>
    <s v=""/>
    <s v="NRO_011"/>
    <m/>
    <s v=""/>
  </r>
  <r>
    <s v="Mbengwi-Mile17-IHS"/>
    <s v="NRO_144"/>
    <s v="NORD-OUEST"/>
    <m/>
    <m/>
    <s v="NORD-OUEST"/>
    <s v="Mbengwi"/>
    <s v="Huawei"/>
    <n v="0"/>
    <n v="0"/>
    <n v="0"/>
    <n v="0"/>
    <n v="0"/>
    <n v="0"/>
    <n v="0"/>
    <n v="0"/>
    <n v="0"/>
    <n v="0"/>
    <n v="0"/>
    <n v="0"/>
    <n v="0"/>
    <n v="1.9143816364326425"/>
    <n v="0"/>
    <n v="0"/>
    <n v="0"/>
    <n v="0"/>
    <n v="0"/>
    <n v="0"/>
    <m/>
    <n v="0"/>
    <n v="0"/>
    <n v="0"/>
    <m/>
    <n v="0"/>
    <n v="0"/>
    <n v="0"/>
    <n v="0"/>
    <n v="0"/>
    <x v="2"/>
    <m/>
    <s v="No root cause"/>
    <s v="No root cause"/>
    <s v="No root cause"/>
    <x v="3"/>
    <s v=""/>
    <s v="NRO_144"/>
    <m/>
    <s v=""/>
  </r>
  <r>
    <s v="Wum-II-IHS"/>
    <s v="NRO_149"/>
    <s v="NORD-OUEST"/>
    <m/>
    <m/>
    <s v="NORD-OUEST"/>
    <s v="Wum"/>
    <s v="Huawei"/>
    <n v="0"/>
    <n v="0"/>
    <n v="0"/>
    <n v="0"/>
    <n v="0"/>
    <n v="0"/>
    <n v="0"/>
    <n v="0"/>
    <n v="0"/>
    <n v="0"/>
    <n v="0"/>
    <n v="0"/>
    <n v="0"/>
    <n v="1.9240482488806705"/>
    <n v="0"/>
    <n v="0"/>
    <n v="0"/>
    <n v="0"/>
    <n v="0"/>
    <n v="0"/>
    <m/>
    <n v="0"/>
    <n v="0"/>
    <n v="0"/>
    <m/>
    <n v="0"/>
    <n v="0"/>
    <n v="0"/>
    <n v="0"/>
    <n v="0"/>
    <x v="2"/>
    <m/>
    <s v="No root cause"/>
    <s v="No root cause"/>
    <s v="No root cause"/>
    <x v="3"/>
    <s v=""/>
    <s v="NRO_149"/>
    <m/>
    <s v=""/>
  </r>
  <r>
    <s v="Wum"/>
    <s v="NRO_007"/>
    <s v="NORD-OUEST"/>
    <s v="IHS"/>
    <s v="Grid-Gen"/>
    <s v="NORD-OUEST"/>
    <s v="Wum"/>
    <s v="Huawei"/>
    <n v="0"/>
    <n v="0"/>
    <n v="0"/>
    <n v="0"/>
    <n v="0"/>
    <n v="0"/>
    <n v="0"/>
    <n v="0"/>
    <n v="0"/>
    <n v="0"/>
    <n v="0"/>
    <n v="0"/>
    <n v="0"/>
    <n v="1.9251183535797147"/>
    <n v="0"/>
    <n v="0"/>
    <n v="0"/>
    <n v="0"/>
    <n v="0"/>
    <n v="0"/>
    <m/>
    <n v="0"/>
    <n v="0"/>
    <n v="0"/>
    <m/>
    <n v="0"/>
    <n v="0"/>
    <n v="0"/>
    <n v="0"/>
    <n v="0"/>
    <x v="2"/>
    <m/>
    <s v="No root cause"/>
    <s v="No root cause"/>
    <s v="No root cause"/>
    <x v="3"/>
    <s v=""/>
    <s v="NRO_007"/>
    <m/>
    <s v=""/>
  </r>
  <r>
    <s v="Akum-IHS"/>
    <s v="NRO_139"/>
    <s v="NORD-OUEST"/>
    <s v="IHS"/>
    <m/>
    <s v="NORD-OUEST"/>
    <s v="Akum"/>
    <s v="Huawei"/>
    <n v="0"/>
    <n v="0"/>
    <n v="0"/>
    <n v="0"/>
    <n v="0"/>
    <n v="0"/>
    <n v="0"/>
    <n v="0"/>
    <n v="0"/>
    <n v="0"/>
    <n v="0"/>
    <n v="0"/>
    <n v="0"/>
    <n v="2.5181882128680808"/>
    <n v="0"/>
    <n v="0"/>
    <n v="0"/>
    <n v="0"/>
    <n v="0"/>
    <n v="0"/>
    <m/>
    <n v="0"/>
    <n v="0"/>
    <n v="0"/>
    <m/>
    <n v="0"/>
    <n v="0"/>
    <n v="0"/>
    <n v="0"/>
    <n v="0"/>
    <x v="2"/>
    <m/>
    <s v="IHS"/>
    <s v="POWER ISSUE"/>
    <s v="Defaut GE &amp; Power Cabinet"/>
    <x v="0"/>
    <s v="(hourly IHS): 10/05/2026 00:38 4:37:37 0.3V FME Hans is unreachable, Cord Jackson is informed"/>
    <s v="NRO_139"/>
    <m/>
    <s v=""/>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m/>
    <n v="0"/>
    <n v="0"/>
    <n v="0"/>
    <n v="0"/>
    <n v="0"/>
    <x v="2"/>
    <m/>
    <s v="No root cause"/>
    <s v="No root cause"/>
    <s v="No root cause"/>
    <x v="3"/>
    <s v="(05-10-2026 ticket): INC-20260510-00014417...Auto TT closure RCA...Others"/>
    <s v="EXN_180"/>
    <m/>
    <s v=""/>
  </r>
  <r>
    <s v="Bali-Njenka-IHS"/>
    <s v="NRO_151"/>
    <s v="NORD-OUEST"/>
    <m/>
    <m/>
    <s v="NORD-OUEST"/>
    <s v="Bali"/>
    <s v="Huawei"/>
    <n v="0"/>
    <n v="0"/>
    <n v="0"/>
    <n v="0"/>
    <n v="0"/>
    <n v="0"/>
    <n v="0"/>
    <n v="0"/>
    <n v="0"/>
    <n v="0"/>
    <n v="0"/>
    <n v="0"/>
    <n v="0"/>
    <n v="10.344113568071499"/>
    <n v="0"/>
    <n v="0"/>
    <n v="0"/>
    <n v="0"/>
    <n v="0"/>
    <n v="0"/>
    <m/>
    <n v="0"/>
    <n v="0"/>
    <n v="0"/>
    <m/>
    <n v="0"/>
    <n v="0"/>
    <n v="0"/>
    <n v="0"/>
    <n v="0"/>
    <x v="2"/>
    <m/>
    <s v="No root cause"/>
    <s v="No root cause"/>
    <s v="No root cause"/>
    <x v="3"/>
    <s v=""/>
    <s v="NRO_151"/>
    <m/>
    <s v=""/>
  </r>
  <r>
    <s v="Bali"/>
    <s v="NRO_017"/>
    <s v="NORD-OUEST"/>
    <s v="IHS"/>
    <s v="Grid-Gen"/>
    <s v="NORD-OUEST"/>
    <s v="Bali"/>
    <s v="Huawei"/>
    <n v="0"/>
    <n v="0"/>
    <n v="0"/>
    <n v="0"/>
    <n v="0"/>
    <n v="0"/>
    <n v="0"/>
    <n v="0"/>
    <n v="0"/>
    <n v="0"/>
    <n v="0"/>
    <n v="0"/>
    <n v="0"/>
    <n v="10.352870591525342"/>
    <n v="0"/>
    <n v="0"/>
    <n v="0"/>
    <n v="0"/>
    <n v="0"/>
    <n v="0"/>
    <m/>
    <n v="0"/>
    <n v="0"/>
    <n v="0"/>
    <m/>
    <n v="0"/>
    <n v="0"/>
    <n v="0"/>
    <n v="0"/>
    <n v="0"/>
    <x v="2"/>
    <m/>
    <s v="No root cause"/>
    <s v="No root cause"/>
    <s v="No root cause"/>
    <x v="3"/>
    <s v=""/>
    <s v="NRO_017"/>
    <m/>
    <s v=""/>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1.8355327551914351"/>
    <n v="1.8355327551914351"/>
    <n v="0"/>
    <n v="0"/>
    <m/>
    <n v="0"/>
    <n v="0"/>
    <n v="0"/>
    <n v="0"/>
    <n v="0"/>
    <x v="1"/>
    <m/>
    <s v="Exclu"/>
    <s v="Exclu"/>
    <s v="EXCLU"/>
    <x v="2"/>
    <s v=""/>
    <s v="CTR_590"/>
    <m/>
    <s v=""/>
  </r>
  <r>
    <s v="CTR_1050_Z_Nouvelle-Route-Nkomo"/>
    <s v="CTR_1050"/>
    <s v="Yaounde"/>
    <s v="ESCO"/>
    <s v="Good Grid + GE"/>
    <s v="CTR"/>
    <s v="Yaoundé"/>
    <s v="ZTE"/>
    <n v="0"/>
    <n v="5.4523974625677347"/>
    <n v="0.74275967160626866"/>
    <n v="0"/>
    <n v="0"/>
    <n v="0"/>
    <n v="0"/>
    <n v="2.924364286468454"/>
    <n v="9.2164550712975135"/>
    <n v="0"/>
    <n v="0"/>
    <n v="0"/>
    <n v="0"/>
    <n v="0"/>
    <n v="0"/>
    <n v="0"/>
    <n v="0"/>
    <n v="0"/>
    <n v="0"/>
    <n v="0"/>
    <n v="4.3927797895746482E-2"/>
    <n v="4.3927797895746482E-2"/>
    <n v="0"/>
    <n v="0"/>
    <m/>
    <n v="0"/>
    <n v="0"/>
    <n v="0"/>
    <n v="0"/>
    <n v="0"/>
    <x v="1"/>
    <m/>
    <s v="Exclu"/>
    <s v="Exclu"/>
    <s v="EXCLU"/>
    <x v="2"/>
    <s v=""/>
    <s v="CTR_1050"/>
    <m/>
    <s v=""/>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n v="0"/>
    <n v="0"/>
    <m/>
    <n v="0"/>
    <n v="0"/>
    <n v="0"/>
    <n v="0"/>
    <n v="0"/>
    <x v="1"/>
    <m/>
    <s v="Exclu"/>
    <s v="Exclu"/>
    <s v="EXCLU"/>
    <x v="2"/>
    <s v=""/>
    <s v="LIT_041"/>
    <m/>
    <s v=""/>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1.5409507666230065"/>
    <n v="1.1179918843259626"/>
    <n v="0"/>
    <n v="0"/>
    <n v="0"/>
    <n v="0"/>
    <m/>
    <n v="0"/>
    <n v="0"/>
    <n v="0"/>
    <n v="0"/>
    <n v="0"/>
    <x v="1"/>
    <m/>
    <s v="Exclu"/>
    <s v="Exclu"/>
    <s v="EXCLU"/>
    <x v="2"/>
    <s v=""/>
    <s v="LIT_087"/>
    <m/>
    <s v=""/>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1.5409507666230065"/>
    <n v="1.1109291933122738"/>
    <n v="0"/>
    <n v="0"/>
    <n v="0"/>
    <n v="0"/>
    <m/>
    <n v="0"/>
    <n v="0"/>
    <n v="0"/>
    <n v="0"/>
    <n v="0"/>
    <x v="1"/>
    <m/>
    <s v="Exclu"/>
    <s v="Exclu"/>
    <s v="EXCLU"/>
    <x v="2"/>
    <s v=""/>
    <s v="LIT_025"/>
    <m/>
    <s v=""/>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m/>
    <n v="0"/>
    <n v="0"/>
    <n v="0"/>
    <n v="0"/>
    <n v="0"/>
    <x v="1"/>
    <m/>
    <s v="Exclu"/>
    <s v="Exclu"/>
    <s v="EXCLU"/>
    <x v="2"/>
    <s v=""/>
    <s v="NRD_167"/>
    <m/>
    <s v=""/>
  </r>
  <r>
    <s v="Pouss-II"/>
    <s v="NRD_136"/>
    <s v="NORD"/>
    <s v="CAMUSAT"/>
    <s v="Hybrid Solar - S3"/>
    <s v="NORD"/>
    <s v="Pouss"/>
    <s v="Huawei"/>
    <n v="0"/>
    <n v="0"/>
    <n v="0"/>
    <n v="0"/>
    <n v="0"/>
    <n v="0"/>
    <n v="0"/>
    <n v="0"/>
    <n v="0"/>
    <n v="0"/>
    <n v="0"/>
    <n v="0"/>
    <n v="0"/>
    <n v="9.2242846706788448"/>
    <n v="2.2291350985780451"/>
    <n v="1.0978382458273053"/>
    <n v="5.3131411710655101"/>
    <n v="0"/>
    <n v="0"/>
    <n v="0"/>
    <n v="0"/>
    <n v="0"/>
    <n v="0"/>
    <n v="0"/>
    <m/>
    <n v="0"/>
    <n v="0"/>
    <n v="0"/>
    <n v="0"/>
    <n v="0"/>
    <x v="1"/>
    <m/>
    <s v="Exclu"/>
    <s v="Exclu"/>
    <s v="EXCLU"/>
    <x v="2"/>
    <s v=""/>
    <s v="NRD_136"/>
    <m/>
    <s v=""/>
  </r>
  <r>
    <s v="Taram-FH"/>
    <s v="OST_092"/>
    <s v="OUEST"/>
    <s v="IHS"/>
    <s v="Grid-Hybrid-Gen"/>
    <s v="OUEST"/>
    <s v="Taram"/>
    <s v="Huawei"/>
    <n v="0"/>
    <n v="0"/>
    <n v="0"/>
    <n v="0"/>
    <n v="0"/>
    <n v="0"/>
    <n v="0"/>
    <n v="0"/>
    <n v="0"/>
    <n v="0"/>
    <n v="0"/>
    <n v="0"/>
    <n v="0"/>
    <n v="4.62311982604378"/>
    <n v="4.6228522998690194"/>
    <n v="4.628381174147413"/>
    <n v="4.6228522998690194"/>
    <n v="0"/>
    <n v="0"/>
    <n v="0"/>
    <n v="0"/>
    <n v="0"/>
    <n v="0"/>
    <n v="0"/>
    <m/>
    <n v="0"/>
    <n v="0"/>
    <n v="0"/>
    <n v="0"/>
    <n v="0"/>
    <x v="1"/>
    <m/>
    <s v="Exclu"/>
    <s v="Exclu"/>
    <s v="EXCLU"/>
    <x v="2"/>
    <s v=""/>
    <s v="OST_092"/>
    <m/>
    <s v=""/>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m/>
    <n v="0"/>
    <n v="0"/>
    <n v="0"/>
    <n v="0"/>
    <n v="0"/>
    <x v="1"/>
    <m/>
    <s v="Exclu"/>
    <s v="Exclu"/>
    <s v="EXCLU"/>
    <x v="2"/>
    <s v=""/>
    <s v="ADM_114"/>
    <m/>
    <s v=""/>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m/>
    <n v="0"/>
    <n v="0"/>
    <n v="0"/>
    <n v="0"/>
    <n v="0"/>
    <x v="1"/>
    <s v="enquete suite a un deces"/>
    <s v="Exclu"/>
    <s v="Exclu"/>
    <s v="EXCLU"/>
    <x v="2"/>
    <s v=""/>
    <s v="ADM_132"/>
    <m/>
    <s v=""/>
  </r>
  <r>
    <s v="Ngong-II"/>
    <s v="NRD_032"/>
    <s v="NORD"/>
    <s v="IHS"/>
    <s v="Grid-Gen"/>
    <s v="NORD"/>
    <s v="Ngong"/>
    <s v="Huawei"/>
    <n v="0"/>
    <n v="0"/>
    <n v="0"/>
    <n v="0"/>
    <n v="0"/>
    <n v="0"/>
    <n v="0"/>
    <n v="0"/>
    <n v="0"/>
    <n v="0"/>
    <n v="21.494800717968918"/>
    <n v="0"/>
    <n v="0"/>
    <n v="0"/>
    <n v="0"/>
    <n v="0"/>
    <n v="0"/>
    <n v="0"/>
    <n v="0"/>
    <n v="0"/>
    <n v="0"/>
    <n v="0"/>
    <n v="0"/>
    <n v="0"/>
    <m/>
    <n v="0"/>
    <n v="0"/>
    <n v="0"/>
    <n v="0"/>
    <n v="0"/>
    <x v="1"/>
    <m/>
    <s v="Exclu"/>
    <s v="Exclu"/>
    <s v="EXCLU"/>
    <x v="2"/>
    <s v=""/>
    <s v="NRD_032"/>
    <m/>
    <s v=""/>
  </r>
  <r>
    <s v="Djoum"/>
    <s v="SUD_014"/>
    <s v="CENTRE"/>
    <s v="CAMUSAT"/>
    <s v="Medium Grid + Solar + GE"/>
    <s v="SUD"/>
    <s v="Djoum"/>
    <s v="ZTE"/>
    <n v="0"/>
    <n v="0"/>
    <n v="0"/>
    <n v="0"/>
    <n v="0"/>
    <n v="0"/>
    <n v="0"/>
    <n v="0"/>
    <n v="0"/>
    <n v="0"/>
    <n v="0"/>
    <n v="0"/>
    <n v="0"/>
    <n v="0"/>
    <n v="0"/>
    <n v="0"/>
    <n v="0"/>
    <n v="0"/>
    <n v="0"/>
    <n v="0"/>
    <n v="0"/>
    <n v="0"/>
    <n v="0"/>
    <n v="0"/>
    <m/>
    <n v="0"/>
    <n v="0"/>
    <n v="0"/>
    <n v="0"/>
    <n v="0"/>
    <x v="1"/>
    <m/>
    <s v="Exclu"/>
    <s v="Exclu"/>
    <s v="EXCLU"/>
    <x v="2"/>
    <s v=""/>
    <s v="SUD_014"/>
    <m/>
    <s v=""/>
  </r>
  <r>
    <s v="Toumbouroum"/>
    <s v="ADM_182"/>
    <s v="ADAMAOUA"/>
    <s v="ESCO"/>
    <s v="Hybrid solar - s3"/>
    <s v="ADAMAOUA"/>
    <s v="Toumbouroum"/>
    <s v="Huawei"/>
    <n v="0"/>
    <n v="0"/>
    <n v="0"/>
    <n v="0"/>
    <n v="0"/>
    <n v="0"/>
    <n v="0"/>
    <n v="0"/>
    <n v="0"/>
    <n v="0"/>
    <n v="0"/>
    <n v="0"/>
    <n v="0"/>
    <n v="0"/>
    <n v="0"/>
    <n v="0"/>
    <n v="0"/>
    <n v="0"/>
    <n v="0"/>
    <n v="0"/>
    <n v="0"/>
    <n v="0"/>
    <n v="0"/>
    <n v="0"/>
    <m/>
    <n v="0"/>
    <n v="0"/>
    <n v="0"/>
    <n v="0"/>
    <n v="0"/>
    <x v="1"/>
    <m/>
    <s v="Exclu"/>
    <s v="Exclu"/>
    <s v="EXCLU"/>
    <x v="2"/>
    <s v=""/>
    <s v="ADM_182"/>
    <m/>
    <s v=""/>
  </r>
  <r>
    <s v="Mbankomo-Okoa-Maria"/>
    <s v="CTR_541"/>
    <s v="CENTRE"/>
    <s v="IHS"/>
    <s v="Grid-Gen"/>
    <s v="CENTRE"/>
    <s v="Mbankomo"/>
    <s v="ZTE"/>
    <n v="0"/>
    <n v="0"/>
    <n v="0"/>
    <n v="0"/>
    <n v="0"/>
    <n v="0"/>
    <n v="0"/>
    <n v="0"/>
    <n v="0"/>
    <n v="0"/>
    <n v="0"/>
    <n v="0"/>
    <n v="0"/>
    <n v="0"/>
    <n v="0"/>
    <n v="0"/>
    <n v="0"/>
    <n v="0"/>
    <n v="0"/>
    <n v="0"/>
    <n v="0"/>
    <n v="0"/>
    <n v="0"/>
    <n v="0"/>
    <m/>
    <n v="0"/>
    <n v="0"/>
    <n v="0"/>
    <n v="0"/>
    <n v="0"/>
    <x v="1"/>
    <m/>
    <s v="Exclu"/>
    <s v="Exclu"/>
    <s v="EXCLU"/>
    <x v="2"/>
    <s v=""/>
    <s v="CTR_541"/>
    <m/>
    <s v=""/>
  </r>
  <r>
    <s v="Zoetele"/>
    <s v="CTR_111"/>
    <s v="CENTRE"/>
    <s v="IHS"/>
    <s v="Grid-Gen"/>
    <s v="CENTRE"/>
    <s v="Zoetele"/>
    <s v="ZTE"/>
    <n v="0"/>
    <n v="0"/>
    <n v="0"/>
    <n v="0"/>
    <n v="0"/>
    <n v="0"/>
    <n v="0"/>
    <n v="0"/>
    <n v="0"/>
    <n v="0"/>
    <n v="0"/>
    <n v="0"/>
    <n v="0"/>
    <n v="0"/>
    <n v="0"/>
    <n v="0"/>
    <n v="0"/>
    <n v="0"/>
    <n v="0"/>
    <n v="0"/>
    <n v="0"/>
    <n v="0"/>
    <n v="0"/>
    <n v="0"/>
    <m/>
    <n v="0"/>
    <n v="0"/>
    <n v="0"/>
    <n v="0"/>
    <n v="0"/>
    <x v="1"/>
    <m/>
    <s v="Exclu"/>
    <s v="Exclu"/>
    <s v="EXCLU"/>
    <x v="2"/>
    <s v=""/>
    <s v="CTR_111"/>
    <m/>
    <s v=""/>
  </r>
  <r>
    <s v="Endom"/>
    <s v="CTR_225"/>
    <s v="CENTRE"/>
    <s v="IHS"/>
    <s v="Grid-Hybrid-Gen"/>
    <s v="CENTRE"/>
    <s v="Endom"/>
    <s v="ZTE"/>
    <n v="0"/>
    <n v="0"/>
    <n v="0"/>
    <n v="0"/>
    <n v="0"/>
    <n v="0"/>
    <n v="0"/>
    <n v="0"/>
    <n v="0"/>
    <n v="0"/>
    <n v="0"/>
    <n v="0"/>
    <n v="0"/>
    <n v="0"/>
    <n v="0"/>
    <n v="0"/>
    <n v="0"/>
    <n v="0"/>
    <n v="0"/>
    <n v="0"/>
    <n v="0"/>
    <n v="0"/>
    <n v="0"/>
    <n v="0"/>
    <m/>
    <n v="0"/>
    <n v="0"/>
    <n v="0"/>
    <n v="0"/>
    <n v="0"/>
    <x v="1"/>
    <m/>
    <s v="Exclu"/>
    <s v="Exclu"/>
    <s v="EXCLU"/>
    <x v="2"/>
    <s v=""/>
    <s v="CTR_225"/>
    <m/>
    <s v=""/>
  </r>
  <r>
    <s v="Menganme-Camtel"/>
    <s v="CTR_142"/>
    <s v="CENTRE"/>
    <s v="CAMUSAT"/>
    <s v="Bad Grid + GE"/>
    <s v="CENTRE"/>
    <s v="Menganme"/>
    <s v="ZTE"/>
    <n v="0"/>
    <n v="0"/>
    <n v="0"/>
    <n v="0"/>
    <n v="0"/>
    <n v="0"/>
    <n v="0"/>
    <n v="0"/>
    <n v="0"/>
    <n v="0"/>
    <n v="0"/>
    <n v="0"/>
    <n v="0"/>
    <n v="0"/>
    <n v="0"/>
    <n v="0"/>
    <n v="0"/>
    <n v="0"/>
    <n v="0"/>
    <n v="0"/>
    <n v="0"/>
    <n v="0"/>
    <n v="0"/>
    <n v="0"/>
    <m/>
    <n v="0"/>
    <n v="0"/>
    <n v="0"/>
    <n v="0"/>
    <n v="0"/>
    <x v="1"/>
    <m/>
    <s v="Exclu"/>
    <s v="Exclu"/>
    <s v="EXCLU"/>
    <x v="2"/>
    <s v=""/>
    <s v="CTR_142"/>
    <m/>
    <s v=""/>
  </r>
  <r>
    <s v="Obokoue-I"/>
    <s v="CTR_906"/>
    <s v="CENTRE"/>
    <s v="CAMUSAT"/>
    <s v="Hybrid Solar - S3"/>
    <s v="CENTRE"/>
    <s v="Mbankomo"/>
    <s v="ZTE"/>
    <n v="0"/>
    <n v="0"/>
    <n v="0"/>
    <n v="0"/>
    <n v="0"/>
    <n v="0"/>
    <n v="0"/>
    <n v="0"/>
    <n v="0"/>
    <n v="0"/>
    <n v="0"/>
    <n v="0"/>
    <n v="0"/>
    <n v="0"/>
    <n v="0"/>
    <n v="0"/>
    <n v="0"/>
    <n v="0"/>
    <n v="0"/>
    <n v="0"/>
    <n v="0"/>
    <n v="0"/>
    <n v="0"/>
    <n v="0"/>
    <m/>
    <n v="0"/>
    <n v="0"/>
    <n v="0"/>
    <n v="0"/>
    <n v="0"/>
    <x v="1"/>
    <m/>
    <s v="Exclu"/>
    <s v="Exclu"/>
    <s v="EXCLU"/>
    <x v="2"/>
    <s v=""/>
    <s v="CTR_906"/>
    <m/>
    <s v=""/>
  </r>
  <r>
    <s v="Guidiguis-Ville"/>
    <s v="NRD_144"/>
    <s v="NORD"/>
    <s v="CAMUSAT"/>
    <s v="Good Grid + GE"/>
    <s v="NORD"/>
    <s v="Guidiguis"/>
    <s v="Huawei"/>
    <n v="0"/>
    <n v="0"/>
    <n v="0"/>
    <n v="0"/>
    <n v="0"/>
    <n v="0"/>
    <n v="0"/>
    <n v="0"/>
    <n v="0"/>
    <n v="0"/>
    <n v="0"/>
    <n v="0"/>
    <n v="0"/>
    <n v="0"/>
    <n v="0"/>
    <n v="0"/>
    <n v="0"/>
    <n v="0"/>
    <n v="0"/>
    <n v="0"/>
    <n v="0"/>
    <n v="0"/>
    <n v="0"/>
    <n v="0"/>
    <m/>
    <n v="0"/>
    <n v="0"/>
    <n v="0"/>
    <n v="0"/>
    <n v="0"/>
    <x v="1"/>
    <m/>
    <s v="Exclu"/>
    <s v="Exclu"/>
    <s v="EXCLU"/>
    <x v="2"/>
    <s v=""/>
    <s v="NRD_144"/>
    <m/>
    <s v=""/>
  </r>
  <r>
    <s v="Maga-Lycee"/>
    <s v="NRD_135"/>
    <s v="EXTREME-NORD"/>
    <s v="CAMUSAT"/>
    <s v="Bad Grid + Solar + GE"/>
    <s v="NORD"/>
    <s v="Maga"/>
    <s v="Huawei"/>
    <n v="0"/>
    <n v="0"/>
    <n v="0"/>
    <n v="0"/>
    <n v="0"/>
    <n v="0"/>
    <n v="0"/>
    <n v="0"/>
    <n v="0"/>
    <n v="0"/>
    <n v="0"/>
    <n v="0"/>
    <n v="0"/>
    <n v="0"/>
    <n v="0"/>
    <n v="0"/>
    <n v="0"/>
    <n v="0"/>
    <n v="0"/>
    <n v="0"/>
    <n v="0"/>
    <n v="0"/>
    <n v="0"/>
    <n v="0"/>
    <m/>
    <n v="0"/>
    <n v="0"/>
    <n v="0"/>
    <n v="0"/>
    <n v="0"/>
    <x v="1"/>
    <m/>
    <s v="Exclu"/>
    <s v="Exclu"/>
    <s v="EXCLU"/>
    <x v="2"/>
    <s v=""/>
    <s v="NRD_135"/>
    <m/>
    <s v=""/>
  </r>
  <r>
    <s v="Phacochere"/>
    <s v="ADM_160"/>
    <s v="ADAMAOUA"/>
    <s v="CAMUSAT"/>
    <s v="Hybrid Solar - S3"/>
    <s v="ADAMAOUA"/>
    <s v="Phacochere"/>
    <s v="Huawei"/>
    <n v="0"/>
    <n v="0"/>
    <n v="0"/>
    <n v="0"/>
    <n v="0"/>
    <n v="0"/>
    <n v="0"/>
    <n v="0"/>
    <n v="0"/>
    <n v="0"/>
    <n v="0"/>
    <n v="0"/>
    <n v="0"/>
    <n v="0"/>
    <n v="0"/>
    <n v="0"/>
    <n v="0"/>
    <n v="0"/>
    <n v="0"/>
    <n v="0"/>
    <n v="0"/>
    <n v="0"/>
    <n v="0"/>
    <n v="0"/>
    <m/>
    <n v="0"/>
    <n v="0"/>
    <n v="0"/>
    <n v="0"/>
    <n v="0"/>
    <x v="1"/>
    <m/>
    <s v="Exclu"/>
    <s v="Exclu"/>
    <s v="EXCLU"/>
    <x v="2"/>
    <s v=""/>
    <s v="ADM_160"/>
    <m/>
    <s v=""/>
  </r>
  <r>
    <s v="Guiwa-Yangamo"/>
    <s v="EST_123"/>
    <s v="CENTRE"/>
    <s v="CAMUSAT"/>
    <s v="Hybrid Solar - S2"/>
    <s v="EST"/>
    <s v="Guiwa-Yangamo"/>
    <s v="ZTE"/>
    <n v="0"/>
    <n v="0"/>
    <n v="0"/>
    <n v="0"/>
    <n v="0"/>
    <n v="0"/>
    <n v="0"/>
    <n v="0"/>
    <n v="0"/>
    <n v="0"/>
    <n v="0"/>
    <n v="0"/>
    <n v="0"/>
    <n v="0"/>
    <n v="0"/>
    <n v="0"/>
    <n v="0"/>
    <n v="0"/>
    <n v="0"/>
    <n v="0"/>
    <n v="0"/>
    <n v="0"/>
    <n v="0"/>
    <n v="0"/>
    <m/>
    <n v="0"/>
    <n v="0"/>
    <n v="0"/>
    <n v="0"/>
    <n v="0"/>
    <x v="1"/>
    <m/>
    <s v="Exclu"/>
    <s v="Exclu"/>
    <s v="EXCLU"/>
    <x v="2"/>
    <s v=""/>
    <s v="EST_123"/>
    <m/>
    <s v=""/>
  </r>
  <r>
    <s v="Mbankomo-MTN"/>
    <s v="CTR_222"/>
    <s v="CENTRE"/>
    <s v="IHS"/>
    <s v="Grid-Gen"/>
    <s v="CENTRE"/>
    <s v="Mbankomo"/>
    <s v="ZTE"/>
    <n v="0"/>
    <n v="0"/>
    <n v="0"/>
    <n v="0"/>
    <n v="0"/>
    <n v="0"/>
    <n v="0"/>
    <n v="0"/>
    <n v="0"/>
    <n v="0"/>
    <n v="0"/>
    <n v="0"/>
    <n v="0"/>
    <n v="0"/>
    <n v="0"/>
    <n v="0"/>
    <n v="0"/>
    <n v="0"/>
    <n v="0"/>
    <n v="0"/>
    <n v="0"/>
    <n v="0"/>
    <n v="0"/>
    <n v="0"/>
    <m/>
    <n v="0"/>
    <n v="0"/>
    <n v="0"/>
    <n v="0"/>
    <n v="0"/>
    <x v="1"/>
    <m/>
    <s v="Exclu"/>
    <s v="Exclu"/>
    <s v="EXCLU"/>
    <x v="2"/>
    <s v=""/>
    <s v="CTR_222"/>
    <m/>
    <s v=""/>
  </r>
  <r>
    <s v="Messamena"/>
    <s v="EST_046"/>
    <s v="CENTRE"/>
    <s v="IHS"/>
    <s v="Solar-Gen"/>
    <s v="EST"/>
    <s v="Messamena"/>
    <s v="ZTE"/>
    <n v="0"/>
    <n v="0"/>
    <n v="0"/>
    <n v="0"/>
    <n v="0"/>
    <n v="0"/>
    <n v="0"/>
    <n v="0"/>
    <n v="0"/>
    <n v="0"/>
    <n v="0"/>
    <n v="0"/>
    <n v="0"/>
    <n v="0"/>
    <n v="0"/>
    <n v="0"/>
    <n v="0"/>
    <n v="0"/>
    <n v="0"/>
    <n v="0"/>
    <n v="0"/>
    <n v="0"/>
    <n v="0"/>
    <n v="0"/>
    <m/>
    <n v="0"/>
    <n v="0"/>
    <n v="0"/>
    <n v="0"/>
    <n v="0"/>
    <x v="1"/>
    <m/>
    <s v="Exclu"/>
    <s v="Exclu"/>
    <s v="EXCLU"/>
    <x v="2"/>
    <s v=""/>
    <s v="EST_046"/>
    <m/>
    <s v=""/>
  </r>
  <r>
    <s v="Nji-Camtel"/>
    <s v="CTR_139"/>
    <s v="CENTRE"/>
    <s v="CAMUSAT"/>
    <s v="Hybrid Solar - S3"/>
    <s v="CENTRE"/>
    <s v="Nji"/>
    <s v="ZTE"/>
    <n v="0"/>
    <n v="0"/>
    <n v="0"/>
    <n v="0"/>
    <n v="0"/>
    <n v="0"/>
    <n v="0"/>
    <n v="0"/>
    <n v="0"/>
    <n v="0"/>
    <n v="0"/>
    <n v="0"/>
    <n v="0"/>
    <n v="0"/>
    <n v="0"/>
    <n v="0"/>
    <n v="0"/>
    <n v="0"/>
    <n v="0"/>
    <n v="0"/>
    <n v="0"/>
    <n v="0"/>
    <n v="0"/>
    <n v="0"/>
    <m/>
    <n v="0"/>
    <n v="0"/>
    <n v="0"/>
    <n v="0"/>
    <n v="0"/>
    <x v="1"/>
    <m/>
    <s v="Exclu"/>
    <s v="Exclu"/>
    <s v="EXCLU"/>
    <x v="2"/>
    <s v=""/>
    <s v="CTR_139"/>
    <m/>
    <s v=""/>
  </r>
  <r>
    <s v="Nguelemendouka-FH"/>
    <s v="EST_024"/>
    <s v="CENTRE"/>
    <s v="IHS"/>
    <s v="Hybrid-Gen-Lithium"/>
    <s v="EST"/>
    <s v="Nguelemendouka"/>
    <s v="ZTE"/>
    <n v="0"/>
    <n v="0"/>
    <n v="0"/>
    <n v="0"/>
    <n v="0"/>
    <n v="0"/>
    <n v="0"/>
    <n v="0"/>
    <n v="0"/>
    <n v="0"/>
    <n v="0"/>
    <n v="0"/>
    <n v="0"/>
    <n v="0"/>
    <n v="0"/>
    <n v="0"/>
    <n v="0"/>
    <n v="0"/>
    <n v="0"/>
    <n v="0"/>
    <n v="0"/>
    <n v="0"/>
    <n v="0"/>
    <n v="0"/>
    <m/>
    <n v="0"/>
    <n v="0"/>
    <n v="0"/>
    <n v="0"/>
    <n v="0"/>
    <x v="1"/>
    <m/>
    <s v="Exclu"/>
    <s v="Exclu"/>
    <s v="EXCLU"/>
    <x v="2"/>
    <s v=""/>
    <s v="EST_024"/>
    <m/>
    <s v=""/>
  </r>
  <r>
    <s v="Nguem-MTN"/>
    <s v="EST_077"/>
    <s v="CENTRE"/>
    <s v="IHS"/>
    <s v="Grid-Gen"/>
    <s v="EST"/>
    <s v="Nguem"/>
    <s v="ZTE"/>
    <n v="0"/>
    <n v="0"/>
    <n v="0"/>
    <n v="0"/>
    <n v="0"/>
    <n v="0"/>
    <n v="0"/>
    <n v="0"/>
    <n v="0"/>
    <n v="0"/>
    <n v="0"/>
    <n v="0"/>
    <n v="0"/>
    <n v="0"/>
    <n v="0"/>
    <n v="0"/>
    <n v="0"/>
    <n v="0"/>
    <n v="0"/>
    <n v="0"/>
    <n v="0"/>
    <n v="0"/>
    <n v="0"/>
    <n v="0"/>
    <m/>
    <n v="0"/>
    <n v="0"/>
    <n v="0"/>
    <n v="0"/>
    <n v="0"/>
    <x v="1"/>
    <m/>
    <s v="Exclu"/>
    <s v="Exclu"/>
    <s v="EXCLU"/>
    <x v="2"/>
    <s v=""/>
    <s v="EST_077"/>
    <m/>
    <s v=""/>
  </r>
  <r>
    <s v="Andom"/>
    <s v="EST_150"/>
    <s v="CENTRE"/>
    <s v="CAMUSAT"/>
    <m/>
    <s v="EST"/>
    <s v="Andom"/>
    <s v="ZTE"/>
    <n v="0"/>
    <n v="0"/>
    <n v="0"/>
    <n v="0"/>
    <n v="0"/>
    <n v="0"/>
    <n v="0"/>
    <n v="0"/>
    <n v="0"/>
    <n v="0"/>
    <n v="0"/>
    <n v="0"/>
    <n v="0"/>
    <n v="0"/>
    <n v="0"/>
    <n v="0"/>
    <n v="0"/>
    <n v="0"/>
    <n v="0"/>
    <n v="0"/>
    <n v="0"/>
    <n v="0"/>
    <n v="0"/>
    <n v="0"/>
    <m/>
    <n v="0"/>
    <n v="0"/>
    <n v="0"/>
    <n v="0"/>
    <n v="0"/>
    <x v="1"/>
    <m/>
    <s v="Exclu"/>
    <s v="Exclu"/>
    <s v="EXCLU"/>
    <x v="2"/>
    <s v=""/>
    <s v="EST_150"/>
    <m/>
    <s v=""/>
  </r>
  <r>
    <s v="Meba-CAMTEL"/>
    <s v="CTR_407"/>
    <s v="CENTRE"/>
    <s v="CAMUSAT"/>
    <s v="Hybrid Solar - S3"/>
    <s v="CENTRE"/>
    <s v="Meba"/>
    <s v="ZTE"/>
    <n v="0"/>
    <n v="0"/>
    <n v="0"/>
    <n v="0"/>
    <n v="0"/>
    <n v="0"/>
    <n v="0"/>
    <n v="0"/>
    <n v="0"/>
    <n v="0"/>
    <n v="0"/>
    <n v="0"/>
    <n v="0"/>
    <n v="0"/>
    <n v="0"/>
    <n v="0"/>
    <n v="0"/>
    <n v="0"/>
    <n v="0"/>
    <n v="0"/>
    <n v="0"/>
    <n v="0"/>
    <n v="0"/>
    <n v="0"/>
    <m/>
    <n v="0"/>
    <n v="0"/>
    <n v="0"/>
    <n v="0"/>
    <n v="0"/>
    <x v="1"/>
    <m/>
    <s v="Exclu"/>
    <s v="Exclu"/>
    <s v="EXCLU"/>
    <x v="2"/>
    <s v=""/>
    <s v="CTR_407"/>
    <m/>
    <s v=""/>
  </r>
  <r>
    <s v="Yoko"/>
    <s v="CTR_335"/>
    <s v="CENTRE"/>
    <s v="IHS"/>
    <s v="Grid-Gen"/>
    <s v="CENTRE"/>
    <s v="Yoko"/>
    <s v="ZTE"/>
    <n v="0"/>
    <n v="0"/>
    <n v="0"/>
    <n v="0"/>
    <n v="0"/>
    <n v="0"/>
    <n v="0"/>
    <n v="0"/>
    <n v="0"/>
    <n v="0"/>
    <n v="0"/>
    <n v="0"/>
    <n v="0"/>
    <n v="0"/>
    <n v="0"/>
    <n v="0"/>
    <n v="0"/>
    <n v="0"/>
    <n v="0"/>
    <n v="0"/>
    <n v="0"/>
    <n v="0"/>
    <n v="0"/>
    <n v="0"/>
    <m/>
    <n v="0"/>
    <n v="0"/>
    <n v="0"/>
    <n v="0"/>
    <n v="0"/>
    <x v="1"/>
    <m/>
    <s v="Exclu"/>
    <s v="Exclu"/>
    <s v="EXCLU"/>
    <x v="2"/>
    <s v=""/>
    <s v="CTR_335"/>
    <m/>
    <s v=""/>
  </r>
  <r>
    <s v="Abong-Mbang-II"/>
    <s v="EST_036"/>
    <s v="CENTRE"/>
    <s v="IHS"/>
    <s v="Grid-Gen"/>
    <s v="EST"/>
    <s v="Abong-Mbang"/>
    <s v="ZTE"/>
    <n v="0"/>
    <n v="0"/>
    <n v="0"/>
    <n v="0"/>
    <n v="0"/>
    <n v="0"/>
    <n v="0"/>
    <n v="0"/>
    <n v="0"/>
    <n v="0"/>
    <n v="0"/>
    <n v="0"/>
    <n v="0"/>
    <n v="0"/>
    <n v="0"/>
    <n v="0"/>
    <n v="0"/>
    <n v="0"/>
    <n v="0"/>
    <n v="0"/>
    <n v="0"/>
    <n v="0"/>
    <n v="0"/>
    <n v="0"/>
    <m/>
    <n v="0"/>
    <n v="0"/>
    <n v="0"/>
    <n v="0"/>
    <n v="0"/>
    <x v="1"/>
    <m/>
    <s v="Exclu"/>
    <s v="Exclu"/>
    <s v="EXCLU"/>
    <x v="2"/>
    <s v=""/>
    <s v="EST_036"/>
    <m/>
    <s v=""/>
  </r>
  <r>
    <s v="Eseka"/>
    <s v="CTR_067"/>
    <s v="CENTRE"/>
    <s v="IHS"/>
    <s v="Grid-Gen"/>
    <s v="CENTRE"/>
    <s v="Eseka"/>
    <s v="ZTE"/>
    <n v="0"/>
    <n v="0"/>
    <n v="0"/>
    <n v="0"/>
    <n v="0"/>
    <n v="0"/>
    <n v="0"/>
    <n v="0"/>
    <n v="0"/>
    <n v="0"/>
    <n v="0"/>
    <n v="0"/>
    <n v="0"/>
    <n v="0"/>
    <n v="0"/>
    <n v="0"/>
    <n v="0"/>
    <n v="0"/>
    <n v="0"/>
    <n v="0"/>
    <n v="0"/>
    <n v="0"/>
    <n v="0"/>
    <n v="0"/>
    <m/>
    <n v="0"/>
    <n v="0"/>
    <n v="0"/>
    <n v="0"/>
    <n v="0"/>
    <x v="1"/>
    <m/>
    <s v="Exclu"/>
    <s v="Exclu"/>
    <s v="EXCLU"/>
    <x v="2"/>
    <s v=""/>
    <s v="CTR_067"/>
    <m/>
    <s v=""/>
  </r>
  <r>
    <s v="Kette"/>
    <s v="EST_045"/>
    <s v="CENTRE"/>
    <s v="IHS"/>
    <s v="Solar-Gen-Lithium"/>
    <s v="EST"/>
    <s v="Kette"/>
    <s v="ZTE"/>
    <n v="0"/>
    <n v="0"/>
    <n v="0"/>
    <n v="0"/>
    <n v="0"/>
    <n v="0"/>
    <n v="0"/>
    <n v="0"/>
    <n v="0"/>
    <n v="0"/>
    <n v="0"/>
    <n v="0"/>
    <n v="0"/>
    <n v="0"/>
    <n v="0"/>
    <n v="0"/>
    <n v="0"/>
    <n v="0"/>
    <n v="0"/>
    <n v="0"/>
    <n v="0"/>
    <n v="0"/>
    <n v="0"/>
    <n v="0"/>
    <m/>
    <n v="0"/>
    <n v="0"/>
    <n v="0"/>
    <n v="0"/>
    <n v="0"/>
    <x v="1"/>
    <m/>
    <s v="Exclu"/>
    <s v="Exclu"/>
    <s v="EXCLU"/>
    <x v="2"/>
    <s v=""/>
    <s v="EST_045"/>
    <m/>
    <s v=""/>
  </r>
  <r>
    <s v="Eseka-Town-MTN-IHS"/>
    <s v="CTR_185"/>
    <s v="CENTRE"/>
    <s v="IHS"/>
    <s v="Grid-Gen"/>
    <s v="CENTRE"/>
    <s v="Eseka"/>
    <s v="ZTE"/>
    <n v="0"/>
    <n v="0"/>
    <n v="0"/>
    <n v="0"/>
    <n v="0"/>
    <n v="0"/>
    <n v="0"/>
    <n v="0"/>
    <n v="0"/>
    <n v="0"/>
    <n v="0"/>
    <n v="0"/>
    <n v="0"/>
    <n v="0"/>
    <n v="0"/>
    <n v="0"/>
    <n v="0"/>
    <n v="0"/>
    <n v="0"/>
    <n v="0"/>
    <n v="0"/>
    <n v="0"/>
    <n v="0"/>
    <n v="0"/>
    <m/>
    <n v="0"/>
    <n v="0"/>
    <n v="0"/>
    <n v="0"/>
    <n v="0"/>
    <x v="1"/>
    <m/>
    <s v="Exclu"/>
    <s v="Exclu"/>
    <s v="EXCLU"/>
    <x v="2"/>
    <s v=""/>
    <s v="CTR_185"/>
    <m/>
    <s v=""/>
  </r>
  <r>
    <s v="Biyouha"/>
    <s v="CTR_855"/>
    <s v="CENTRE"/>
    <s v="CAMUSAT"/>
    <s v="HGB"/>
    <s v="CENTRE"/>
    <s v="Biyouha"/>
    <s v="ZTE"/>
    <n v="0"/>
    <n v="0"/>
    <n v="0"/>
    <n v="0"/>
    <n v="0"/>
    <n v="0"/>
    <n v="0"/>
    <n v="0"/>
    <n v="0"/>
    <n v="0"/>
    <n v="0"/>
    <n v="0"/>
    <n v="0"/>
    <n v="0"/>
    <n v="0"/>
    <n v="0"/>
    <n v="0"/>
    <n v="0"/>
    <n v="0"/>
    <n v="0"/>
    <n v="0"/>
    <n v="0"/>
    <n v="0"/>
    <n v="0"/>
    <m/>
    <n v="0"/>
    <n v="0"/>
    <n v="0"/>
    <n v="0"/>
    <n v="0"/>
    <x v="1"/>
    <m/>
    <s v="Exclu"/>
    <s v="Exclu"/>
    <s v="EXCLU"/>
    <x v="2"/>
    <s v="(05-10-2026 ocm ran 18h) Power status check Ongoing"/>
    <s v="CTR_855"/>
    <m/>
    <s v=""/>
  </r>
  <r>
    <s v="Ngoumou-I"/>
    <s v="CTR_577"/>
    <s v="CENTRE"/>
    <s v="CAMUSAT"/>
    <s v="Medium Grid + GE"/>
    <s v="CENTRE"/>
    <s v="Ngoumou"/>
    <s v="ZTE"/>
    <n v="0"/>
    <n v="0"/>
    <n v="0"/>
    <n v="0"/>
    <n v="0"/>
    <n v="0"/>
    <n v="0"/>
    <n v="0"/>
    <n v="0"/>
    <n v="0"/>
    <n v="0"/>
    <n v="0"/>
    <n v="0"/>
    <n v="0"/>
    <n v="0"/>
    <n v="0"/>
    <n v="0"/>
    <n v="0"/>
    <n v="0"/>
    <n v="0"/>
    <n v="0"/>
    <n v="0"/>
    <n v="0"/>
    <n v="0"/>
    <m/>
    <n v="0"/>
    <n v="0"/>
    <n v="0"/>
    <n v="0"/>
    <n v="0"/>
    <x v="1"/>
    <m/>
    <s v="Exclu"/>
    <s v="Exclu"/>
    <s v="EXCLU"/>
    <x v="2"/>
    <s v=""/>
    <s v="CTR_577"/>
    <m/>
    <s v=""/>
  </r>
  <r>
    <s v="Zili-Nkoteng-IHS"/>
    <s v="CTR_910"/>
    <s v="CENTRE"/>
    <s v="IHS"/>
    <s v="Hybrid-Gen"/>
    <s v="CENTRE"/>
    <s v="Nkoteng"/>
    <s v="ZTE"/>
    <n v="0"/>
    <n v="0"/>
    <n v="0"/>
    <n v="0"/>
    <n v="0"/>
    <n v="0"/>
    <n v="0"/>
    <n v="0"/>
    <n v="0"/>
    <n v="0"/>
    <n v="0"/>
    <n v="0"/>
    <n v="0"/>
    <n v="0"/>
    <n v="0"/>
    <n v="0"/>
    <n v="0"/>
    <n v="0"/>
    <n v="0"/>
    <n v="0"/>
    <n v="0"/>
    <n v="0"/>
    <n v="0"/>
    <n v="0"/>
    <m/>
    <n v="0"/>
    <n v="0"/>
    <n v="0"/>
    <n v="0"/>
    <n v="0"/>
    <x v="1"/>
    <m/>
    <s v="Exclu"/>
    <s v="Exclu"/>
    <s v="EXCLU"/>
    <x v="2"/>
    <s v=""/>
    <s v="CTR_910"/>
    <m/>
    <s v=""/>
  </r>
  <r>
    <s v="Bouam"/>
    <s v="EST_003"/>
    <s v="CENTRE"/>
    <s v="IHS"/>
    <s v="Grid-Gen"/>
    <s v="EST"/>
    <s v="Bouam"/>
    <s v="ZTE"/>
    <n v="0"/>
    <n v="0"/>
    <n v="0"/>
    <n v="0"/>
    <n v="0"/>
    <n v="0"/>
    <n v="0"/>
    <n v="0"/>
    <n v="0"/>
    <n v="0"/>
    <n v="0"/>
    <n v="0"/>
    <n v="0"/>
    <n v="0"/>
    <n v="0"/>
    <n v="0"/>
    <n v="0"/>
    <n v="0"/>
    <n v="0"/>
    <n v="0"/>
    <n v="0"/>
    <n v="0"/>
    <n v="0"/>
    <n v="0"/>
    <m/>
    <n v="0"/>
    <n v="0"/>
    <n v="0"/>
    <n v="0"/>
    <n v="0"/>
    <x v="1"/>
    <m/>
    <s v="Exclu"/>
    <s v="Exclu"/>
    <s v="EXCLU"/>
    <x v="2"/>
    <s v=""/>
    <s v="EST_003"/>
    <m/>
    <s v=""/>
  </r>
  <r>
    <s v="Akonolinga"/>
    <s v="CTR_057"/>
    <s v="CENTRE"/>
    <s v="CAMUSAT"/>
    <s v="Medium Grid + Solar + GE"/>
    <s v="CENTRE"/>
    <s v="Akonolinga"/>
    <s v="NOKIA"/>
    <n v="0"/>
    <n v="0"/>
    <n v="0"/>
    <n v="0"/>
    <n v="0"/>
    <n v="0"/>
    <n v="0"/>
    <n v="0"/>
    <n v="0"/>
    <n v="0"/>
    <n v="0"/>
    <n v="0"/>
    <n v="0"/>
    <n v="0"/>
    <n v="0"/>
    <n v="0"/>
    <n v="0"/>
    <n v="0"/>
    <n v="0"/>
    <n v="0"/>
    <n v="0"/>
    <n v="0"/>
    <n v="0"/>
    <n v="0"/>
    <m/>
    <n v="0"/>
    <n v="0"/>
    <n v="0"/>
    <n v="0"/>
    <n v="0"/>
    <x v="1"/>
    <m/>
    <s v="Exclu"/>
    <s v="Exclu"/>
    <s v="EXCLU"/>
    <x v="2"/>
    <s v=""/>
    <s v="CTR_057"/>
    <m/>
    <s v=""/>
  </r>
  <r>
    <s v="Borongo-IHS"/>
    <s v="EST_154"/>
    <s v="CENTRE"/>
    <m/>
    <m/>
    <s v="EST"/>
    <s v="Nganha "/>
    <s v="ZTE"/>
    <n v="0"/>
    <n v="0"/>
    <n v="0"/>
    <n v="0"/>
    <n v="0"/>
    <n v="0"/>
    <n v="0"/>
    <n v="0"/>
    <n v="0"/>
    <n v="0"/>
    <n v="0"/>
    <n v="0"/>
    <n v="0"/>
    <n v="0"/>
    <n v="0"/>
    <n v="0"/>
    <n v="0"/>
    <n v="0"/>
    <n v="0"/>
    <n v="0"/>
    <n v="0"/>
    <n v="0"/>
    <n v="0"/>
    <n v="0"/>
    <m/>
    <n v="0"/>
    <n v="0"/>
    <n v="0"/>
    <n v="0"/>
    <n v="0"/>
    <x v="1"/>
    <m/>
    <s v="Exclu"/>
    <s v="Exclu"/>
    <s v="EXCLU"/>
    <x v="2"/>
    <s v=""/>
    <s v="EST_154"/>
    <m/>
    <s v=""/>
  </r>
  <r>
    <s v="Doume-MTN-IHS"/>
    <s v="EST_092"/>
    <s v="CENTRE"/>
    <s v="IHS"/>
    <s v="Grid-Gen"/>
    <s v="EST"/>
    <s v="Doume"/>
    <s v="ZTE"/>
    <n v="0"/>
    <n v="0"/>
    <n v="0"/>
    <n v="0"/>
    <n v="0"/>
    <n v="0"/>
    <n v="0"/>
    <n v="0"/>
    <n v="0"/>
    <n v="0"/>
    <n v="0"/>
    <n v="0"/>
    <n v="0"/>
    <n v="0"/>
    <n v="0"/>
    <n v="0"/>
    <n v="0"/>
    <n v="0"/>
    <n v="0"/>
    <n v="0"/>
    <n v="0"/>
    <n v="0"/>
    <n v="0"/>
    <n v="0"/>
    <m/>
    <n v="0"/>
    <n v="0"/>
    <n v="0"/>
    <n v="0"/>
    <n v="0"/>
    <x v="1"/>
    <m/>
    <s v="Exclu"/>
    <s v="Exclu"/>
    <s v="EXCLU"/>
    <x v="2"/>
    <s v=""/>
    <s v="EST_092"/>
    <m/>
    <s v=""/>
  </r>
  <r>
    <s v="Djoum-Caminex"/>
    <s v="SUD_252"/>
    <s v="CENTRE"/>
    <s v="IHS"/>
    <s v="Gen-Lithium"/>
    <s v="SUD"/>
    <s v="Djoum"/>
    <s v="ZTE"/>
    <n v="0"/>
    <n v="0"/>
    <n v="0"/>
    <n v="0"/>
    <n v="0"/>
    <n v="0"/>
    <n v="0"/>
    <n v="0"/>
    <n v="0"/>
    <n v="0"/>
    <n v="0"/>
    <n v="0"/>
    <n v="0"/>
    <n v="0"/>
    <n v="0"/>
    <n v="0"/>
    <n v="0"/>
    <n v="0"/>
    <n v="0"/>
    <n v="0"/>
    <n v="0"/>
    <n v="0"/>
    <n v="0"/>
    <n v="0"/>
    <m/>
    <n v="0"/>
    <n v="0"/>
    <n v="0"/>
    <n v="0"/>
    <n v="0"/>
    <x v="1"/>
    <m/>
    <s v="Exclu"/>
    <s v="Exclu"/>
    <s v="EXCLU"/>
    <x v="2"/>
    <s v=""/>
    <s v="SUD_252"/>
    <m/>
    <s v=""/>
  </r>
  <r>
    <s v="Minisite-Soa"/>
    <s v="CTR_689"/>
    <s v="Yaounde"/>
    <s v="CAMUSAT"/>
    <s v="Good Grid no GE - 8h"/>
    <s v="CENTRE"/>
    <s v="Yaounde"/>
    <s v="NOKIA"/>
    <n v="0"/>
    <n v="0"/>
    <n v="0"/>
    <n v="0"/>
    <n v="0"/>
    <n v="0"/>
    <n v="0"/>
    <n v="0"/>
    <n v="0"/>
    <n v="0"/>
    <n v="0"/>
    <n v="0"/>
    <n v="0"/>
    <n v="0"/>
    <n v="0"/>
    <n v="0"/>
    <n v="0"/>
    <n v="0"/>
    <n v="0"/>
    <n v="0"/>
    <n v="0"/>
    <n v="0"/>
    <n v="0"/>
    <n v="0"/>
    <m/>
    <n v="0"/>
    <n v="0"/>
    <n v="0"/>
    <n v="0"/>
    <n v="0"/>
    <x v="1"/>
    <m/>
    <s v="Exclu"/>
    <s v="Exclu"/>
    <s v="EXCLU"/>
    <x v="2"/>
    <s v=""/>
    <s v="CTR_689"/>
    <m/>
    <s v=""/>
  </r>
  <r>
    <s v="Ndemba"/>
    <s v="EST_075"/>
    <s v="CENTRE"/>
    <s v="IHS"/>
    <s v="Grid-Gen"/>
    <s v="EST"/>
    <s v="Ndemba"/>
    <s v="ZTE"/>
    <n v="0"/>
    <n v="0"/>
    <n v="0"/>
    <n v="0"/>
    <n v="0"/>
    <n v="0"/>
    <n v="0"/>
    <n v="0"/>
    <n v="0"/>
    <n v="0"/>
    <n v="0"/>
    <n v="0"/>
    <n v="0"/>
    <n v="0"/>
    <n v="0"/>
    <n v="0"/>
    <n v="0"/>
    <n v="0"/>
    <n v="0"/>
    <n v="0"/>
    <n v="0"/>
    <n v="0"/>
    <n v="0"/>
    <n v="0"/>
    <m/>
    <n v="0"/>
    <n v="0"/>
    <n v="0"/>
    <n v="0"/>
    <n v="0"/>
    <x v="1"/>
    <m/>
    <s v="Exclu"/>
    <s v="Exclu"/>
    <s v="EXCLU"/>
    <x v="2"/>
    <s v=""/>
    <s v="EST_075"/>
    <m/>
    <s v=""/>
  </r>
  <r>
    <s v="Afanoya-MTN-IHS"/>
    <s v="CTR_463"/>
    <s v="CENTRE"/>
    <s v="IHS"/>
    <s v="Grid-Gen"/>
    <s v="CENTRE"/>
    <s v="Afanoya"/>
    <s v="ZTE"/>
    <n v="0"/>
    <n v="0"/>
    <n v="0"/>
    <n v="0"/>
    <n v="0"/>
    <n v="0"/>
    <n v="0"/>
    <n v="0"/>
    <n v="0"/>
    <n v="0"/>
    <n v="0"/>
    <n v="0"/>
    <n v="0"/>
    <n v="0"/>
    <n v="0"/>
    <n v="0"/>
    <n v="0"/>
    <n v="0"/>
    <n v="0"/>
    <n v="0"/>
    <n v="0"/>
    <n v="0"/>
    <n v="0"/>
    <n v="0"/>
    <m/>
    <n v="0"/>
    <n v="0"/>
    <n v="0"/>
    <n v="0"/>
    <n v="0"/>
    <x v="1"/>
    <m/>
    <s v="Exclu"/>
    <s v="Exclu"/>
    <s v="EXCLU"/>
    <x v="2"/>
    <s v=""/>
    <s v="CTR_463"/>
    <m/>
    <s v=""/>
  </r>
  <r>
    <s v="Mom"/>
    <s v="CTR_202"/>
    <s v="CENTRE"/>
    <s v="IHS"/>
    <s v="Grid-Gen"/>
    <s v="CENTRE"/>
    <s v="Mom"/>
    <s v="ZTE"/>
    <n v="0"/>
    <n v="0"/>
    <n v="0"/>
    <n v="0"/>
    <n v="0"/>
    <n v="0"/>
    <n v="0"/>
    <n v="0"/>
    <n v="0"/>
    <n v="0"/>
    <n v="0"/>
    <n v="0"/>
    <n v="0"/>
    <n v="0"/>
    <n v="0"/>
    <n v="0"/>
    <n v="0"/>
    <n v="0"/>
    <n v="0"/>
    <n v="0"/>
    <n v="0"/>
    <n v="0"/>
    <n v="0"/>
    <n v="0"/>
    <m/>
    <n v="0"/>
    <n v="0"/>
    <n v="0"/>
    <n v="0"/>
    <n v="0"/>
    <x v="1"/>
    <m/>
    <s v="Exclu"/>
    <s v="Exclu"/>
    <s v="EXCLU"/>
    <x v="2"/>
    <s v=""/>
    <s v="CTR_202"/>
    <m/>
    <s v=""/>
  </r>
  <r>
    <s v="Bondjock"/>
    <s v="CTR_205"/>
    <s v="CENTRE"/>
    <s v="IHS"/>
    <s v="Grid-Gen"/>
    <s v="CENTRE"/>
    <s v="Bondjock"/>
    <s v="ZTE"/>
    <n v="0"/>
    <n v="0"/>
    <n v="0"/>
    <n v="0"/>
    <n v="0"/>
    <n v="0"/>
    <n v="0"/>
    <n v="0"/>
    <n v="0"/>
    <n v="0"/>
    <n v="0"/>
    <n v="0"/>
    <n v="0"/>
    <n v="0"/>
    <n v="0"/>
    <n v="0"/>
    <n v="0"/>
    <n v="0"/>
    <n v="0"/>
    <n v="0"/>
    <n v="0"/>
    <n v="0"/>
    <n v="0"/>
    <n v="0"/>
    <m/>
    <n v="0"/>
    <n v="0"/>
    <n v="0"/>
    <n v="0"/>
    <n v="0"/>
    <x v="1"/>
    <m/>
    <s v="Exclu"/>
    <s v="Exclu"/>
    <s v="EXCLU"/>
    <x v="2"/>
    <s v="(hourly IHS): 10/05/2026 16:36 0:36:09 No com fme is on the wa ETA 05:30 PM"/>
    <s v="CTR_205"/>
    <m/>
    <s v=""/>
  </r>
  <r>
    <s v="BTS-Mobile-Bachuo-Akagbe"/>
    <s v="SUO_168"/>
    <s v="SUD-OUEST"/>
    <m/>
    <m/>
    <s v="SUD-OUEST"/>
    <s v="Bachuo"/>
    <s v="NOKIA"/>
    <n v="0"/>
    <n v="0"/>
    <n v="0"/>
    <n v="0"/>
    <n v="0"/>
    <n v="0"/>
    <n v="0"/>
    <n v="0"/>
    <n v="0"/>
    <n v="0"/>
    <n v="0"/>
    <n v="0"/>
    <n v="0"/>
    <n v="0"/>
    <n v="0"/>
    <n v="0"/>
    <n v="0"/>
    <n v="0"/>
    <n v="0"/>
    <n v="0"/>
    <n v="0"/>
    <n v="0"/>
    <n v="0"/>
    <n v="0"/>
    <m/>
    <n v="0"/>
    <n v="0"/>
    <n v="0"/>
    <n v="0"/>
    <n v="0"/>
    <x v="1"/>
    <m/>
    <s v="Exclu"/>
    <s v="Exclu"/>
    <s v="EXCLU"/>
    <x v="2"/>
    <s v=""/>
    <s v="SUO_168"/>
    <m/>
    <s v=""/>
  </r>
  <r>
    <s v="Otele"/>
    <s v="CTR_201"/>
    <s v="CENTRE"/>
    <s v="IHS"/>
    <s v="Grid-Gen"/>
    <s v="CENTRE"/>
    <s v="Otele"/>
    <s v="ZTE"/>
    <n v="0"/>
    <n v="0"/>
    <n v="0"/>
    <n v="0"/>
    <n v="0"/>
    <n v="0"/>
    <n v="0"/>
    <n v="0"/>
    <n v="0"/>
    <n v="0"/>
    <n v="0"/>
    <n v="0"/>
    <n v="0"/>
    <n v="0"/>
    <n v="0"/>
    <n v="0"/>
    <n v="0"/>
    <n v="0"/>
    <n v="0"/>
    <n v="0"/>
    <n v="0"/>
    <n v="0"/>
    <n v="0"/>
    <n v="0"/>
    <m/>
    <n v="0"/>
    <n v="0"/>
    <n v="0"/>
    <n v="0"/>
    <n v="0"/>
    <x v="1"/>
    <m/>
    <s v="Exclu"/>
    <s v="Exclu"/>
    <s v="EXCLU"/>
    <x v="2"/>
    <s v=""/>
    <s v="CTR_201"/>
    <m/>
    <s v=""/>
  </r>
  <r>
    <s v="Carrefour-Mezzanine"/>
    <s v="LIT_734"/>
    <s v="Douala"/>
    <s v="OCM"/>
    <e v="#N/A"/>
    <s v="LITTORAL"/>
    <s v="Douala"/>
    <s v="ZTE"/>
    <n v="0"/>
    <n v="0"/>
    <n v="0"/>
    <n v="0"/>
    <n v="0"/>
    <n v="0"/>
    <n v="0"/>
    <n v="0"/>
    <n v="0"/>
    <n v="0"/>
    <n v="0"/>
    <n v="0"/>
    <n v="0"/>
    <n v="0"/>
    <n v="0"/>
    <n v="0"/>
    <n v="0"/>
    <n v="0"/>
    <n v="0"/>
    <n v="0"/>
    <n v="0"/>
    <n v="0"/>
    <n v="0"/>
    <n v="0"/>
    <m/>
    <n v="0"/>
    <n v="0"/>
    <n v="0"/>
    <n v="0"/>
    <n v="0"/>
    <x v="1"/>
    <m/>
    <s v="Exclu"/>
    <s v="Exclu"/>
    <s v="EXCLU"/>
    <x v="2"/>
    <s v=""/>
    <s v="LIT_734"/>
    <m/>
    <s v=""/>
  </r>
  <r>
    <s v="Doume"/>
    <s v="EST_020"/>
    <s v="CENTRE"/>
    <s v="IHS"/>
    <s v="Grid-Gen-Lithium"/>
    <s v="EST"/>
    <s v="Doume"/>
    <s v="ZTE"/>
    <n v="0"/>
    <n v="0"/>
    <n v="0"/>
    <n v="0"/>
    <n v="0"/>
    <n v="0"/>
    <n v="0"/>
    <n v="0"/>
    <n v="0"/>
    <n v="0"/>
    <n v="0"/>
    <n v="0"/>
    <n v="0"/>
    <n v="0"/>
    <n v="0"/>
    <n v="0"/>
    <n v="0"/>
    <n v="0"/>
    <n v="0"/>
    <n v="0"/>
    <n v="0"/>
    <n v="0"/>
    <n v="0"/>
    <n v="0"/>
    <m/>
    <n v="0"/>
    <n v="0"/>
    <n v="0"/>
    <n v="0"/>
    <n v="0"/>
    <x v="1"/>
    <m/>
    <s v="Exclu"/>
    <s v="Exclu"/>
    <s v="EXCLU"/>
    <x v="2"/>
    <s v=""/>
    <s v="EST_020"/>
    <m/>
    <s v=""/>
  </r>
  <r>
    <s v="Matomb"/>
    <s v="CTR_005"/>
    <s v="CENTRE"/>
    <s v="IHS"/>
    <s v="Grid-Gen"/>
    <s v="CENTRE"/>
    <s v="Matomb"/>
    <s v="ZTE"/>
    <n v="0"/>
    <n v="0"/>
    <n v="0"/>
    <n v="0"/>
    <n v="0"/>
    <n v="0"/>
    <n v="0"/>
    <n v="0"/>
    <n v="0"/>
    <n v="0"/>
    <n v="0"/>
    <n v="0"/>
    <n v="0"/>
    <n v="0"/>
    <n v="0"/>
    <n v="0"/>
    <n v="0"/>
    <n v="0"/>
    <n v="0"/>
    <n v="0"/>
    <n v="0"/>
    <n v="0"/>
    <n v="0"/>
    <n v="0"/>
    <m/>
    <n v="0"/>
    <n v="0"/>
    <n v="0"/>
    <n v="0"/>
    <n v="0"/>
    <x v="1"/>
    <m/>
    <s v="Exclu"/>
    <s v="Exclu"/>
    <s v="EXCLU"/>
    <x v="2"/>
    <s v=""/>
    <s v="CTR_005"/>
    <m/>
    <s v=""/>
  </r>
  <r>
    <s v="Mbakwa-Supe-MTN"/>
    <s v="SUO_049"/>
    <s v="SUD-OUEST"/>
    <s v="IHS"/>
    <s v="Vandalized"/>
    <s v="SUD-OUEST"/>
    <s v="Mbakwa"/>
    <s v="Huawei"/>
    <n v="0"/>
    <n v="0"/>
    <n v="0"/>
    <n v="0"/>
    <n v="0"/>
    <n v="0"/>
    <n v="0"/>
    <n v="0"/>
    <n v="0"/>
    <n v="0"/>
    <n v="0"/>
    <n v="0"/>
    <n v="0"/>
    <n v="0"/>
    <n v="0"/>
    <n v="0"/>
    <n v="0"/>
    <n v="0"/>
    <n v="0"/>
    <n v="0"/>
    <n v="0"/>
    <n v="0"/>
    <n v="0"/>
    <n v="0"/>
    <m/>
    <n v="0"/>
    <n v="0"/>
    <n v="0"/>
    <n v="0"/>
    <n v="0"/>
    <x v="1"/>
    <m/>
    <s v="Exclu"/>
    <s v="Exclu"/>
    <s v="EXCLU"/>
    <x v="2"/>
    <s v=""/>
    <s v="SUO_049"/>
    <m/>
    <s v=""/>
  </r>
  <r>
    <s v="Boumnyebel"/>
    <s v="CTR_058"/>
    <s v="CENTRE"/>
    <s v="IHS"/>
    <s v="Grid-Gen"/>
    <s v="CENTRE"/>
    <s v="Boumnyebel"/>
    <s v="ZTE"/>
    <n v="0"/>
    <n v="0"/>
    <n v="0"/>
    <n v="0"/>
    <n v="0"/>
    <n v="0"/>
    <n v="0"/>
    <n v="0"/>
    <n v="0"/>
    <n v="0"/>
    <n v="0"/>
    <n v="0"/>
    <n v="0"/>
    <n v="0"/>
    <n v="0"/>
    <n v="0"/>
    <n v="0"/>
    <n v="0"/>
    <n v="0"/>
    <n v="0"/>
    <n v="0"/>
    <n v="0"/>
    <n v="0"/>
    <n v="0"/>
    <m/>
    <n v="0"/>
    <n v="0"/>
    <n v="0"/>
    <n v="0"/>
    <n v="0"/>
    <x v="1"/>
    <m/>
    <s v="Exclu"/>
    <s v="Exclu"/>
    <s v="EXCLU"/>
    <x v="2"/>
    <s v=""/>
    <s v="CTR_058"/>
    <m/>
    <s v=""/>
  </r>
  <r>
    <s v="Loum-Camtel"/>
    <s v="LIT_086"/>
    <s v="LITTORAL"/>
    <s v="CAMUSAT"/>
    <s v="Medium Grid + Solar + GE"/>
    <s v="LITTORAL"/>
    <s v="Loum"/>
    <s v="ZTE"/>
    <n v="0"/>
    <n v="0"/>
    <n v="0"/>
    <n v="0"/>
    <n v="0"/>
    <n v="0"/>
    <n v="0"/>
    <n v="0"/>
    <n v="0"/>
    <n v="0"/>
    <n v="0"/>
    <n v="0"/>
    <n v="0"/>
    <n v="0"/>
    <n v="0"/>
    <n v="0"/>
    <n v="0"/>
    <n v="0"/>
    <n v="0"/>
    <n v="0"/>
    <n v="0"/>
    <n v="0"/>
    <n v="0"/>
    <n v="0"/>
    <m/>
    <n v="0"/>
    <n v="0"/>
    <n v="0"/>
    <n v="0"/>
    <n v="0"/>
    <x v="1"/>
    <m/>
    <s v="Exclu"/>
    <s v="Exclu"/>
    <s v="EXCLU"/>
    <x v="2"/>
    <s v=""/>
    <s v="LIT_086"/>
    <m/>
    <s v=""/>
  </r>
  <r>
    <s v="H-ville"/>
    <s v="CTR_077"/>
    <s v="Yaounde"/>
    <s v="IHS"/>
    <s v="Grid Only"/>
    <s v="CENTRE"/>
    <s v="Yaounde"/>
    <s v="NOKIA"/>
    <n v="0"/>
    <n v="0"/>
    <n v="0"/>
    <n v="0"/>
    <n v="0"/>
    <n v="0"/>
    <n v="0"/>
    <n v="0"/>
    <n v="0"/>
    <n v="0"/>
    <n v="0"/>
    <n v="0"/>
    <n v="0"/>
    <n v="0"/>
    <n v="0"/>
    <n v="0"/>
    <n v="0"/>
    <n v="0"/>
    <n v="0"/>
    <n v="0"/>
    <n v="0"/>
    <n v="0"/>
    <n v="0"/>
    <n v="0"/>
    <m/>
    <n v="0"/>
    <n v="0"/>
    <n v="0"/>
    <n v="0"/>
    <n v="0"/>
    <x v="1"/>
    <m/>
    <s v="Exclu"/>
    <s v="Exclu"/>
    <s v="EXCLU"/>
    <x v="2"/>
    <s v=""/>
    <s v="CTR_077"/>
    <m/>
    <s v=""/>
  </r>
  <r>
    <s v="Kotto-Logpom"/>
    <s v="LIT_612"/>
    <s v="Douala"/>
    <s v="CAMUSAT"/>
    <s v="Good Grid no GE - 8h"/>
    <s v="LITTORAL"/>
    <s v="Douala"/>
    <s v="ZTE"/>
    <n v="0"/>
    <n v="0"/>
    <n v="0"/>
    <n v="0"/>
    <n v="0"/>
    <n v="0"/>
    <n v="0"/>
    <n v="0"/>
    <n v="0"/>
    <n v="0"/>
    <n v="0"/>
    <n v="0"/>
    <n v="0"/>
    <n v="0"/>
    <n v="0"/>
    <n v="0"/>
    <n v="0"/>
    <n v="0"/>
    <n v="0"/>
    <n v="0"/>
    <n v="0"/>
    <n v="0"/>
    <n v="0"/>
    <n v="0"/>
    <m/>
    <n v="0"/>
    <n v="0"/>
    <n v="0"/>
    <n v="0"/>
    <n v="0"/>
    <x v="1"/>
    <m/>
    <s v="Exclu"/>
    <s v="Exclu"/>
    <s v="EXCLU"/>
    <x v="2"/>
    <s v=""/>
    <s v="LIT_612"/>
    <m/>
    <s v=""/>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m/>
    <n v="0"/>
    <n v="0"/>
    <n v="0"/>
    <n v="0"/>
    <n v="0"/>
    <x v="1"/>
    <s v="site vandalise"/>
    <s v="Exclu"/>
    <s v="Exclu"/>
    <s v="EXCLU"/>
    <x v="2"/>
    <s v=""/>
    <s v="CTR_101"/>
    <m/>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n v="0"/>
    <n v="0"/>
    <m/>
    <n v="68.483383414233245"/>
    <n v="31.712738150905842"/>
    <n v="26.982797311219237"/>
    <n v="105.26860114650431"/>
    <n v="68.483383414233245"/>
    <x v="0"/>
    <m/>
    <x v="0"/>
    <x v="0"/>
    <s v="AKTIVCO Coupure ENEO &amp; Baisse de tension"/>
    <s v="PASSIVE"/>
    <s v="(05-10-2026 top offenders): 11/05/2026 grid outage grid only site /awaiting grid return escalade L4 camusat _x000a_10/05/2026 grid outage grid only site /awaiting grid return escalade L4 camusat ..;..;(05-10-2026 ocm ran 18h) 10/05/2026 grid outage grid only site /awaiting grid return..;..;(05-10-2026 ocm ran 12h) 10/05/2026 grid outage grid only site /awaiting grid return || (05-10-2026  retour CAMUSAT ):  Mauvaises phases AC"/>
    <s v="LIT_539"/>
    <m/>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15518301643966245"/>
    <n v="0.15518301643966245"/>
    <n v="0"/>
    <n v="0"/>
    <m/>
    <n v="52.469712470001419"/>
    <n v="12.476319796650001"/>
    <n v="19.236465994131468"/>
    <n v="84.815267627121273"/>
    <n v="52.469712470001419"/>
    <x v="0"/>
    <m/>
    <x v="1"/>
    <x v="0"/>
    <s v="Defaut GE &amp; Power Cabinet"/>
    <s v="PASSIVE"/>
    <s v="(05-10-2026 top offenders):..;..;(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
    <s v="LIT_576"/>
    <m/>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46.912658767867178"/>
    <n v="13.866755556697001"/>
    <n v="13.866755556697001"/>
    <n v="13.866149164034208"/>
    <n v="13.86750462998633"/>
    <m/>
    <n v="46.235603524782199"/>
    <n v="21.344530972107322"/>
    <n v="19.552248130807754"/>
    <n v="70.229136707181738"/>
    <n v="46.235603524782199"/>
    <x v="0"/>
    <m/>
    <x v="0"/>
    <x v="0"/>
    <s v="AKTIVCO Coupure ENEO &amp; Baisse de tension"/>
    <s v="PASSIVE"/>
    <s v="(05-10-2026 top offenders):..;..;(05-10-2026 ticket): INC-20260510-00006232...Grid Outage || (05-10-2026  retour CAMUSAT ):  GE faulty"/>
    <s v="LIT_615"/>
    <m/>
  </r>
  <r>
    <s v="Bertoua-Camp-SIC-IHS"/>
    <s v="EST_025"/>
    <s v="CENTRE"/>
    <s v="IHS"/>
    <s v="Grid-Gen"/>
    <s v="EST"/>
    <s v="Bertoua"/>
    <s v="ZTE"/>
    <n v="0"/>
    <n v="0"/>
    <n v="0"/>
    <n v="1.4246660559935846"/>
    <n v="0"/>
    <n v="0"/>
    <n v="0"/>
    <n v="0"/>
    <n v="0"/>
    <n v="4.7084606757925203E-3"/>
    <n v="0"/>
    <n v="0"/>
    <n v="2.0229437581506313"/>
    <n v="0"/>
    <n v="0"/>
    <n v="0"/>
    <n v="0"/>
    <n v="0"/>
    <n v="0"/>
    <n v="2.6850710406839546"/>
    <n v="0"/>
    <n v="0"/>
    <n v="5.3023687837617767E-2"/>
    <n v="12.394648192379144"/>
    <m/>
    <n v="41.605670698821172"/>
    <n v="0"/>
    <n v="55.081244836133287"/>
    <n v="44.323621535370265"/>
    <n v="41.605670698821172"/>
    <x v="0"/>
    <m/>
    <x v="2"/>
    <x v="1"/>
    <s v="MPR ISSUE"/>
    <s v="ACTIVE"/>
    <s v="(05-10-2026 top offenders): 09/05/2026 : Need BO RAN analysis || Site unstable due to transmission || Check antenna link port 8/1 || FME activer || ETA : 10/05/2026..;..;(05-10-2026 cells zte): 09/05/2026 : Need BO TX analysis..;..;(05-10-2026 cells zte): 09/05/2026 : Need BO TX analysis..;..;(05-10-2026 cells zte): 09/05/2026 : Need BO RAN analysis || Site unstable due to transmission || Check antenna link port 8/1 || FME activer || ETA : 10/05/2026"/>
    <s v="EST_025"/>
    <m/>
  </r>
  <r>
    <s v="Polytechnique"/>
    <s v="CTR_128"/>
    <s v="Yaounde"/>
    <s v="IHS"/>
    <s v="GridOnly"/>
    <s v="CENTRE"/>
    <s v="Yaounde"/>
    <s v="ZTE"/>
    <n v="0"/>
    <n v="0"/>
    <n v="0"/>
    <n v="0"/>
    <n v="0"/>
    <n v="0"/>
    <n v="0"/>
    <n v="0"/>
    <n v="0"/>
    <n v="0"/>
    <n v="0"/>
    <n v="0"/>
    <n v="17.399670550433317"/>
    <n v="0"/>
    <n v="0"/>
    <n v="0"/>
    <n v="0"/>
    <n v="0"/>
    <n v="0"/>
    <n v="0"/>
    <n v="0"/>
    <n v="0"/>
    <n v="1.727773211997728"/>
    <n v="28.234195266998253"/>
    <m/>
    <n v="40.459463720597086"/>
    <n v="21.784288334951981"/>
    <n v="18.527656225030682"/>
    <n v="59.69205069527893"/>
    <n v="40.459463720597086"/>
    <x v="0"/>
    <m/>
    <x v="3"/>
    <x v="0"/>
    <s v="Coupure ENEO &amp; Baisse de tension"/>
    <s v="PASSIVE"/>
    <s v="(05-10-2026 top offenders):..;..;(05-10-2026 ocm ran 12h) 08.05.26: IHS: GRID BAD VOLTAGES and no space"/>
    <s v="CTR_128"/>
    <m/>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6.982818398952162"/>
    <n v="36.982818398952162"/>
    <n v="36.982586542934037"/>
    <n v="36.982586542934037"/>
    <n v="36.982818398952162"/>
    <n v="36.982818398952162"/>
    <m/>
    <n v="36.982818398952162"/>
    <n v="32.372936225315634"/>
    <n v="27.540622418066651"/>
    <n v="44.323621535370265"/>
    <n v="36.982818398952162"/>
    <x v="1"/>
    <s v="site vandalise"/>
    <x v="4"/>
    <x v="2"/>
    <s v="EXCLU"/>
    <s v="Exclu"/>
    <s v=""/>
    <s v="CTR_667"/>
    <m/>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13.868556899607057"/>
    <n v="13.868289373432297"/>
    <n v="13.868289373432297"/>
    <n v="13.868289373432297"/>
    <n v="13.868556899607057"/>
    <n v="13.868556899607057"/>
    <m/>
    <n v="35.702884003504238"/>
    <n v="15.603205720018064"/>
    <n v="13.27623754296847"/>
    <n v="55.644100197650523"/>
    <n v="35.702884003504238"/>
    <x v="2"/>
    <m/>
    <x v="2"/>
    <x v="1"/>
    <s v="MPR ISSUE"/>
    <s v="ACTIVE"/>
    <s v="(05-10-2026 ocm ran 12h) 10/05/2026 Carte recu FME desmond sur site intervention en cours avec le bo tx abanda _x000a_08.05.26: EASv2 remise par OCM et sera expédiée de Douala vers Limbe, ETD 09.05.26_x000a_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m/>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12.327606132984052"/>
    <n v="12.327606132984052"/>
    <n v="6.3447756061786418"/>
    <n v="6.3447756061786418"/>
    <n v="1.0146911107116057"/>
    <n v="9.2164729063758273"/>
    <m/>
    <n v="33.131743443111823"/>
    <n v="11.013043095971767"/>
    <n v="13.282240803642161"/>
    <n v="51.966778624851457"/>
    <n v="33.131743443111823"/>
    <x v="0"/>
    <m/>
    <x v="0"/>
    <x v="0"/>
    <s v="AKTIVCO Coupure ENEO &amp; Baisse de tension"/>
    <s v="PASSIVE"/>
    <s v="(05-10-2026 top offenders):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cells zte):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ticket): INC-20260510-00002502...Grid Outage"/>
    <s v="CTR_794"/>
    <m/>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38.278697354415847"/>
    <n v="38.278697354415847"/>
    <n v="0"/>
    <n v="0"/>
    <m/>
    <n v="31.805741040370052"/>
    <n v="14.84196711549145"/>
    <n v="12.675061456388914"/>
    <n v="48.766448988436458"/>
    <n v="31.805741040370052"/>
    <x v="0"/>
    <m/>
    <x v="0"/>
    <x v="0"/>
    <s v="AKTIVCO Coupure ENEO &amp; Baisse de tension"/>
    <s v="PASSIVE"/>
    <s v="(05-10-2026  groupe whatsapp incident ):LIT_618_Z_Logpom-Akanji-Immeuble(LIT-618): 09.05.2026 CAMUSAT: Grid outage and grid only site / Grid return awaited || (05-10-2026 top offenders): || (05-10-2026  retour CAMUSAT ):  Grid outage Grid only site"/>
    <s v="LIT_618"/>
    <m/>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m/>
    <n v="30.381556531491032"/>
    <n v="26.509837775619584"/>
    <n v="22.563547436172058"/>
    <n v="36.474646888481757"/>
    <n v="30.381556531491032"/>
    <x v="0"/>
    <m/>
    <x v="5"/>
    <x v="1"/>
    <s v="fiber AOF"/>
    <s v="ACTIVE"/>
    <s v="(05-10-2026 top offenders): 11/05/2026 CDS: en attente des poteaux pour la finalisation de la coupure _x000a_10/05/2026 equipe sur la coupure ETR=2H_x000a_10/05/2026 OCM_AOF_CTR_154_CTR_074_Montee-Jouvence-II-IHS_Damas is down CDS activated ..;..;(05-10-2026 ocm ran 18h) 10/05/2026 equipe sur la coupure ETR=2H_x000a_10/05/2026 OCM_AOF_CTR_154_CTR_074_Montee-Jouvence-II-IHS_Damas is down CDS activated ..;..;(05-10-2026 ocm ran 12h) 10/05/2026 OCM_AOF_CTR_154_CTR_074_Montee-Jouvence-II-IHS_Damas is down CDS activated ..;..;(05-10-2026 ticket): INC-20260510-00002118...2026-05-10 12:06:48...10/05/2026 OCM_AOF_CTR_154_CTR_074_Montee-Jouvence-II-IHS_Damas is down CDS activated...power failure. Escalate to IHS ...user:NGUESSAN KOFFI MARC PAETERNE"/>
    <s v="CTR_154"/>
    <m/>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21.889062959253266"/>
    <n v="13.868556899607057"/>
    <n v="13.868556899607057"/>
    <n v="13.868556899607057"/>
    <n v="31.262217028647417"/>
    <m/>
    <n v="30.218401235043505"/>
    <n v="17.645748154542801"/>
    <n v="14.984138641533303"/>
    <n v="43.468339801298853"/>
    <n v="30.218401235043505"/>
    <x v="0"/>
    <m/>
    <x v="2"/>
    <x v="1"/>
    <s v="MPR ISSUE"/>
    <s v="ACTIVE"/>
    <s v="(05-10-2026 groupw whatsapp incident):LIT_050_Z_Bepanda(LIT-050): FME CANETE activé to check MPR status ETA ASAP  || (05-10-2026 top offenders):"/>
    <s v="LIT_050"/>
    <m/>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3.1507627706294805"/>
    <m/>
    <n v="29.150918292512401"/>
    <n v="12.920573400637066"/>
    <n v="11.538001383831276"/>
    <n v="44.9337211376615"/>
    <n v="29.150918292512401"/>
    <x v="0"/>
    <m/>
    <x v="1"/>
    <x v="0"/>
    <s v="Defaut GE &amp; Power Cabinet"/>
    <s v="PASSIVE"/>
    <s v="(05-10-2026 top offenders):..;..;(hourly IHS): 10/05/2026 22:19 0:40:56 46.8V FME Nicolas is informed ETA=11:30 PM..;..;(05-10-2026 ticket): INC-20260510-00016537..._x0009_Grid outage, site went down due to insufficiency of rectifiers //Site stabilized..._x0009_Grid outage, site went down due to insufficiency of rectifiers //Site stabilized...Grid Outage..._x0009_Grid outage, site went down due to insufficiency of rectifiers //Site stabilized"/>
    <s v="CTR_487"/>
    <m/>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29.138665593708357"/>
    <n v="25.896355366075689"/>
    <n v="13.868556899607057"/>
    <n v="13.868556899607057"/>
    <n v="32.027645084795097"/>
    <n v="25.264886583169968"/>
    <m/>
    <n v="28.87814860472616"/>
    <n v="9.1050132089573115"/>
    <n v="15.76365938370207"/>
    <n v="42.735187428726533"/>
    <n v="28.87814860472616"/>
    <x v="0"/>
    <m/>
    <x v="0"/>
    <x v="0"/>
    <s v="AKTIVCO Coupure ENEO &amp; Baisse de tension"/>
    <s v="PASSIVE"/>
    <s v="(05-10-2026  retour CAMUSAT ):  Grid outage Grid only site (Insuffisance de redresseurs)  || (05-10-2026 top offenders):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s v="LIT_613"/>
    <m/>
  </r>
  <r>
    <s v="Makepe-Conteneur"/>
    <s v="LIT_730"/>
    <s v="Douala"/>
    <s v="CAMUSAT"/>
    <s v="Good Grid no GE - 8h"/>
    <s v="LITTORAL"/>
    <s v="Douala"/>
    <s v="ZTE"/>
    <n v="0"/>
    <n v="0"/>
    <n v="0"/>
    <n v="2.1402093980875015E-3"/>
    <n v="0"/>
    <n v="6.3239620697822421"/>
    <n v="0"/>
    <n v="0"/>
    <n v="0"/>
    <n v="0"/>
    <n v="0"/>
    <n v="0"/>
    <n v="0"/>
    <n v="0"/>
    <n v="0"/>
    <n v="0"/>
    <n v="0"/>
    <n v="0"/>
    <n v="0"/>
    <n v="0"/>
    <n v="13.868556899607057"/>
    <n v="13.868556899607057"/>
    <n v="27.981222516144314"/>
    <n v="7.690646286165971"/>
    <m/>
    <n v="28.287593491480539"/>
    <n v="14.169654169114621"/>
    <n v="16.425346212824412"/>
    <n v="39.789923818091474"/>
    <n v="28.287593491480539"/>
    <x v="0"/>
    <m/>
    <x v="0"/>
    <x v="0"/>
    <s v="AKTIVCO Coupure ENEO &amp; Baisse de tension"/>
    <s v="PASSIVE"/>
    <s v="(05-10-2026 top offenders): 09/05/2026 : Power issue || Mail sent to Camusat..;..;(05-10-2026 cells zte): 09/05/2026 : Power issue || Mail sent to Camusat..;..;(05-10-2026 cells zte): 09/05/2026 : Power issue || Mail sent to Camusat..;..;(05-10-2026 cells zte): 09/05/2026 : Power issue || Mail sent to Camusat || (05-10-2026  retour CAMUSAT ):  Grid outage Grid only site || (05-10-2026  retour CAMUSAT ):  Grid outage Grid only site "/>
    <s v="LIT_730"/>
    <m/>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0.9392843995856559"/>
    <n v="0.9392843995856559"/>
    <n v="4.2929033509972035E-2"/>
    <n v="8.5172843310989563"/>
    <m/>
    <n v="27.737113799214121"/>
    <n v="0"/>
    <n v="13.770311209033324"/>
    <n v="44.323621535370265"/>
    <n v="27.737113799214121"/>
    <x v="0"/>
    <m/>
    <x v="6"/>
    <x v="3"/>
    <s v="No root cause"/>
    <s v="No root cause"/>
    <s v="(05-10-2026 top offenders): 09/05/2026 : Need BO TX analysis"/>
    <s v="EST_120"/>
    <m/>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27.736578746864588"/>
    <n v="27.737113799214111"/>
    <n v="27.736578746864588"/>
    <n v="27.736578746864588"/>
    <n v="27.737113799214111"/>
    <n v="27.737113799214111"/>
    <m/>
    <n v="27.737113799214111"/>
    <n v="64.745872450631268"/>
    <n v="55.081244836133287"/>
    <n v="0"/>
    <n v="27.737113799214111"/>
    <x v="2"/>
    <m/>
    <x v="7"/>
    <x v="4"/>
    <s v="Warehouse HUAWEI"/>
    <s v="SPARE-ISSUE"/>
    <s v="(05-10-2026 ocm ran 18h) 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10-2026 ocm ran 12h) 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m/>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54820464967627"/>
    <n v="1.4702703512511666"/>
    <n v="2.8846990722905663"/>
    <n v="2.8846990722905663"/>
    <n v="9.5863545956002993E-2"/>
    <n v="21.091050215019703"/>
    <m/>
    <n v="27.674726695259874"/>
    <n v="32.371062791506304"/>
    <n v="0.17834465558921633"/>
    <n v="44.089691310600251"/>
    <n v="27.674726695259874"/>
    <x v="0"/>
    <m/>
    <x v="1"/>
    <x v="0"/>
    <s v="Defaut GE &amp; Power Cabinet"/>
    <s v="PASSIVE"/>
    <s v="(05-10-2026 top offenders):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
    <s v="ADM_073"/>
    <m/>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9.4497914009239992"/>
    <n v="13.868556899607057"/>
    <n v="13.868556899607057"/>
    <n v="13.868556899607057"/>
    <n v="28.657956727819588"/>
    <m/>
    <n v="27.414174036121029"/>
    <n v="17.387588975616385"/>
    <n v="14.830497669247322"/>
    <n v="38.260587873494913"/>
    <n v="27.414174036121029"/>
    <x v="0"/>
    <m/>
    <x v="2"/>
    <x v="1"/>
    <s v="MPR ISSUE"/>
    <s v="ACTIVE"/>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9.4494168642793337"/>
    <n v="13.868556899607057"/>
    <n v="13.868556899607057"/>
    <n v="13.868556899607057"/>
    <n v="28.655905693813079"/>
    <m/>
    <n v="27.413638983771502"/>
    <n v="17.387339184441807"/>
    <n v="14.830816426451239"/>
    <n v="38.259425062436115"/>
    <n v="27.413638983771502"/>
    <x v="0"/>
    <m/>
    <x v="2"/>
    <x v="1"/>
    <s v="MPR ISSUE"/>
    <s v="ACTIVE"/>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13.868556899607057"/>
    <n v="28.385008689250157"/>
    <n v="28.081116789800049"/>
    <n v="28.081116789800049"/>
    <n v="4.5677419078682657"/>
    <n v="33.764193155324982"/>
    <m/>
    <n v="25.806894613235624"/>
    <n v="22.356934602672165"/>
    <n v="19.332943174515741"/>
    <n v="30.919248654422404"/>
    <n v="25.806894613235624"/>
    <x v="0"/>
    <m/>
    <x v="8"/>
    <x v="0"/>
    <s v="Sharing"/>
    <s v="PASSIVE"/>
    <s v="(05-10-2026 top offenders): Power status check Ongoing..;..;(05-10-2026 ticket): INC-20260510-00010418...2026-05-10 16:35:16...MTN activated for check power status...Grid Outage...user:NIONAN VENCESLA EBENEZER    || (05-10-2026  cell dashboard ): 10/05/2026 : Power issue || Mail sent to MTN"/>
    <s v="LIT_753"/>
    <m/>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9.6204057211514762"/>
    <n v="9.6204057211514762"/>
    <n v="23.049907382063182"/>
    <n v="25.362653101368508"/>
    <m/>
    <n v="25.548954317485538"/>
    <n v="60.146467553125589"/>
    <n v="38.722740982664313"/>
    <n v="7.5943632341494123"/>
    <n v="25.548954317485538"/>
    <x v="0"/>
    <m/>
    <x v="2"/>
    <x v="1"/>
    <s v="MPR ISSUE"/>
    <s v="ACTIVE"/>
    <s v="(05-10-2026 top offenders):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ocm ran 18h) 10/05/2026 FME should check BBU status and interconnection with MPR on port 1/1  FME EN route ETA=15H23 UTC ..;..;(05-10-2026 ocm ran 12h) 09.05.2026: Possible Plantage de de la BTS. Reset en remote en cours Update ASAP..;..;(05-10-2026 ticket): INC-20260510-00014715...Grid Outage"/>
    <s v="NRD_128"/>
    <m/>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13.868556899607057"/>
    <n v="9.533741114563977"/>
    <m/>
    <n v="24.945906207463345"/>
    <n v="12.314954697872578"/>
    <n v="10.509743770209207"/>
    <n v="37.698026723313362"/>
    <n v="24.945906207463345"/>
    <x v="0"/>
    <m/>
    <x v="0"/>
    <x v="0"/>
    <s v="AKTIVCO Coupure ENEO &amp; Baisse de tension"/>
    <s v="PASSIVE"/>
    <s v="(05-10-2026 top offenders): 11/05/2026 grid only site grid outage / grid return awaited_x000a_10/05/2026  grid only site grid outage / grid return awaited..;..;(05-10-2026 ocm ran 18h) 10/05/2026  grid only site grid outage / grid return awaited..;..;(05-10-2026 ticket): INC-20260510-00007908...2026-05-10 14:19:34... grid only site grid outage / grid return awaited...Grid Outage...user:OCM_NOC.CAMUSAT || (05-10-2026  retour CAMUSAT ):  Grid outage Grid only site"/>
    <s v="LIT_554"/>
    <m/>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1.0701046990437544E-3"/>
    <n v="1.3376308738046931E-3"/>
    <n v="2.9161601504424528"/>
    <n v="2.9161601504424528"/>
    <n v="28.831099668124864"/>
    <n v="31.559902320843069"/>
    <m/>
    <n v="24.765147688716532"/>
    <n v="15.804912093489841"/>
    <n v="26.911820707147982"/>
    <n v="25.836806718366617"/>
    <n v="24.765147688716532"/>
    <x v="0"/>
    <m/>
    <x v="6"/>
    <x v="3"/>
    <s v="No root cause"/>
    <s v="No root cause"/>
    <s v="(05-10-2026 groupw whatsapp incident): SUO_112_H_Kumba-Market: 09.05.2026: FME Collins activtaed is manging ETA=ASAP  ||(05-10-2026 top offenders):"/>
    <s v="SUO_112"/>
    <m/>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63.178981431543285"/>
    <n v="9.8580720137658275"/>
    <m/>
    <n v="23.828092673920555"/>
    <n v="12.20055033991583"/>
    <n v="10.38383467466365"/>
    <n v="35.666903606520066"/>
    <n v="23.828092673920555"/>
    <x v="0"/>
    <m/>
    <x v="1"/>
    <x v="0"/>
    <s v="AKTIVCO Coupure ENEO &amp; Baisse de tension"/>
    <s v="PASSIVE"/>
    <s v="(05-10-2026 top offenders): Impacted by LIT_554_Z_Ndpssi-Vallee-de-la-Paix(LIT-554)..;..;(05-10-2026 ocm ran 18h) Impacted by LIT_554_Z_Ndpssi-Vallee-de-la-Paix(LIT-554)..;..;(05-10-2026 ticket): INC-20260510-00007885...Power issue, generator failure ...Grid Outage ||(05-10-2026 groupw whatsapp incident): LIT_554_Z_Ndpssi-Vallee-de-la-Paix(LIT-554)  //  INC-20260511-00004096, Grid outage and Grid only site / Grid return awaited"/>
    <s v="LIT_554"/>
    <s v=" Impacted by LIT_554_Z_Ndpssi-Vallee-de-la-Paix(LIT-554)"/>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7.687528714476091"/>
    <n v="20.34991353554032"/>
    <n v="5.6079015104171122"/>
    <n v="5.6079015104171122"/>
    <n v="12.963676366095658"/>
    <n v="22.933003598405403"/>
    <m/>
    <n v="23.335808842203789"/>
    <n v="18.402740309101592"/>
    <n v="34.377273801387915"/>
    <n v="17.578625179756905"/>
    <n v="23.335808842203789"/>
    <x v="0"/>
    <m/>
    <x v="1"/>
    <x v="0"/>
    <s v="Defaut GE &amp; Power Cabinet"/>
    <s v="PASSIVE"/>
    <s v="(05-10-2026 top offenders):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ocm ran 18h) Power status check Ongoing..;..;(05-10-2026 ocm ran 12h) Power status check Ongoing"/>
    <s v="NRD_060"/>
    <m/>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23.114261499345094"/>
    <n v="23.114261499345094"/>
    <n v="23.114261499345094"/>
    <n v="23.114261499345094"/>
    <n v="23.113993973170334"/>
    <n v="23.114261499345094"/>
    <m/>
    <n v="23.114261499345094"/>
    <n v="32.372936225315634"/>
    <n v="55.081244836133287"/>
    <n v="0"/>
    <n v="23.114261499345094"/>
    <x v="0"/>
    <m/>
    <x v="7"/>
    <x v="4"/>
    <s v="SPARE-ISSUE"/>
    <s v="SPARE-ISSUE"/>
    <s v="(05-10-2026 top offenders):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8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2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m/>
  </r>
  <r>
    <s v="Ndjeleng-II"/>
    <s v="OST_165"/>
    <s v="OUEST"/>
    <s v="IHS"/>
    <s v="Grid-Gen"/>
    <s v="OUEST"/>
    <s v="Bandjoun"/>
    <s v="Huawei"/>
    <n v="0"/>
    <n v="0"/>
    <n v="0"/>
    <n v="0"/>
    <n v="0"/>
    <n v="0"/>
    <n v="6.5929685560435241"/>
    <n v="0"/>
    <n v="0"/>
    <n v="0"/>
    <n v="0"/>
    <n v="3.3494277080069509E-2"/>
    <n v="0"/>
    <n v="0"/>
    <n v="3.3494277080069509E-2"/>
    <n v="0"/>
    <n v="0"/>
    <n v="0"/>
    <n v="0"/>
    <n v="0.11146923948372443"/>
    <n v="0"/>
    <n v="0"/>
    <n v="11.766603744510363"/>
    <n v="23.113993973170334"/>
    <m/>
    <n v="23.114261499345094"/>
    <n v="32.372936225315634"/>
    <n v="55.081244836133287"/>
    <n v="0"/>
    <n v="23.114261499345094"/>
    <x v="0"/>
    <m/>
    <x v="2"/>
    <x v="1"/>
    <s v="ODU HS"/>
    <s v="ACTIVE"/>
    <s v="(05-10-2026 top offenders):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8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2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
    <s v="OST_165"/>
    <m/>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3993973170334"/>
    <n v="23.113993973170334"/>
    <n v="23.114261499345094"/>
    <n v="23.113993973170334"/>
    <m/>
    <n v="23.114261499345094"/>
    <n v="32.372936225315634"/>
    <n v="55.081244836133287"/>
    <n v="0"/>
    <n v="23.114261499345094"/>
    <x v="1"/>
    <m/>
    <x v="4"/>
    <x v="2"/>
    <s v="EXCLU"/>
    <s v="Exclu"/>
    <s v="(05-10-2026 top offenders):"/>
    <s v="OST_406"/>
    <m/>
  </r>
  <r>
    <s v="Zileng-HIS"/>
    <s v="EXN_174"/>
    <s v="EXTREME-NORD"/>
    <s v="IHS"/>
    <s v="Grid-Gen"/>
    <s v="EXTREME-NORD"/>
    <s v="Zileng"/>
    <s v="NOKIA"/>
    <n v="15.903667082885152"/>
    <n v="3.0737402174271398"/>
    <n v="0.17469681274573265"/>
    <n v="0"/>
    <n v="0"/>
    <n v="0"/>
    <n v="13.968480603866711"/>
    <n v="13.49893199931083"/>
    <n v="9.6659110355023365"/>
    <n v="7.8209222103247216"/>
    <n v="0"/>
    <n v="23.113405415585859"/>
    <n v="13.788672457605864"/>
    <n v="13.16416467728264"/>
    <n v="23.113405415585859"/>
    <n v="23.113565931290715"/>
    <n v="23.113458920820811"/>
    <n v="23.113084384176148"/>
    <n v="18.91987435951615"/>
    <n v="23.113191394646048"/>
    <n v="13.994543892841142"/>
    <n v="13.994543892841142"/>
    <n v="23.053780250889591"/>
    <n v="23.080908782973751"/>
    <m/>
    <n v="23.113405415585859"/>
    <n v="32.366941237125765"/>
    <n v="55.081244836133287"/>
    <n v="0"/>
    <n v="23.113405415585859"/>
    <x v="2"/>
    <m/>
    <x v="6"/>
    <x v="3"/>
    <s v="No root cause"/>
    <s v="No root cause"/>
    <s v="(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ticket): INC-20260510-00015749...Others"/>
    <s v="EXN_174"/>
    <m/>
  </r>
  <r>
    <s v="Nkong-CRTV-II"/>
    <s v="LIT_558"/>
    <s v="LITTORAL"/>
    <s v="IHS"/>
    <s v="Grid-Gen"/>
    <s v="LITTORAL"/>
    <s v="Nkongsamba"/>
    <s v="ZTE"/>
    <n v="0"/>
    <n v="0"/>
    <n v="0"/>
    <n v="0"/>
    <n v="0"/>
    <n v="0"/>
    <n v="0"/>
    <n v="0"/>
    <n v="4.2804187961750177E-4"/>
    <n v="0"/>
    <n v="0"/>
    <n v="0"/>
    <n v="0"/>
    <n v="0"/>
    <n v="0"/>
    <n v="0"/>
    <n v="0"/>
    <n v="0"/>
    <n v="0"/>
    <n v="0"/>
    <n v="13.19749424283672"/>
    <n v="13.19749424283672"/>
    <n v="23.114261499345094"/>
    <n v="23.114261499345094"/>
    <m/>
    <n v="21.835094012264825"/>
    <n v="13.87839765955661"/>
    <n v="23.619483800333892"/>
    <n v="22.865174656957052"/>
    <n v="21.835094012264825"/>
    <x v="0"/>
    <m/>
    <x v="7"/>
    <x v="4"/>
    <s v="Warehouse HUAWEI"/>
    <s v="SPARE-ISSUE"/>
    <s v="(05-10-2026 groupw whatsapp incident):LIT_558_Z_Nkong-CRTV-II(LIT-558): 09.05.2026: Nouvelle  Spare recu Faulty. Expedition d'une nouvelle Spare de Douala ce Jour ETD=09.05.2026 || (05-10-2026 top offenders):"/>
    <s v="LIT_558"/>
    <m/>
  </r>
  <r>
    <s v="De-La-Salle"/>
    <s v="LIT_245"/>
    <s v="Douala"/>
    <s v="IHS"/>
    <s v="Grid-GenLithium"/>
    <s v="LITTORAL"/>
    <s v="Douala"/>
    <s v="ZTE"/>
    <n v="0"/>
    <n v="0"/>
    <n v="0"/>
    <n v="0"/>
    <n v="0"/>
    <n v="0"/>
    <n v="0"/>
    <n v="0"/>
    <n v="0"/>
    <n v="0.32286842277981803"/>
    <n v="0"/>
    <n v="0"/>
    <n v="0"/>
    <n v="0"/>
    <n v="0"/>
    <n v="0"/>
    <n v="0"/>
    <n v="0"/>
    <n v="0.67081296567389526"/>
    <n v="0"/>
    <n v="0"/>
    <n v="0"/>
    <n v="0.48980475583064365"/>
    <n v="0"/>
    <m/>
    <n v="21.722411987455519"/>
    <n v="8.327038595733967"/>
    <n v="4.9444554946941803"/>
    <n v="36.1913997946886"/>
    <n v="21.722411987455519"/>
    <x v="0"/>
    <m/>
    <x v="6"/>
    <x v="3"/>
    <s v="No root cause"/>
    <s v="No root cause"/>
    <s v="(05-10-2026 top offenders):"/>
    <s v="LIT_245"/>
    <m/>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3.362161504254907"/>
    <n v="1.8878298562388596"/>
    <n v="4.2159553812722237"/>
    <n v="13.362161504254907"/>
    <n v="8.9171713640163883"/>
    <n v="6.4778860114509973"/>
    <n v="15.591217365410856"/>
    <n v="22.559886800629506"/>
    <n v="14.042100183069872"/>
    <n v="9.7041969660398504"/>
    <n v="9.7041969660398504"/>
    <n v="21.096349469245684"/>
    <n v="15.837409519268974"/>
    <m/>
    <n v="21.253629825941257"/>
    <n v="29.434267951992133"/>
    <n v="50.788898670859581"/>
    <n v="0"/>
    <n v="21.253629825941257"/>
    <x v="0"/>
    <m/>
    <x v="9"/>
    <x v="5"/>
    <s v="Projet OCM (ZTE, NOKIA, autres projets)"/>
    <s v="PLANNED WORKS"/>
    <s v="(05-10-2026 top offenders): 11/05/2026 FME activé ETA=13H UTC_x000a_10/05/2026 FME wily activé ETA asap _x000a_Site is not supervised Mobilize FME locally for tshoot..;..;(05-10-2026 ocm ran 18h) 10/05/2026 FME wily activé ETA asap _x000a_Site is not supervised Mobilize FME locally for tshoot..;..;(05-10-2026 ticket): INC-20260510-00003893...2026-05-10 16:41:27...FME wily activé ETA asap...user:OCM_NOC.IHS"/>
    <s v="ADM_024"/>
    <m/>
  </r>
  <r>
    <s v="PK13-Sitabac-New"/>
    <s v="LIT_667"/>
    <s v="Douala"/>
    <s v="CAMUSAT"/>
    <s v="Medium Grid + GE"/>
    <s v="LITTORAL"/>
    <s v="Douala"/>
    <s v="ZTE"/>
    <n v="0"/>
    <n v="0"/>
    <n v="0"/>
    <n v="0"/>
    <n v="0"/>
    <n v="0"/>
    <n v="0"/>
    <n v="0"/>
    <n v="0"/>
    <n v="0"/>
    <n v="0"/>
    <n v="0"/>
    <n v="18.707766534544408"/>
    <n v="0"/>
    <n v="0"/>
    <n v="0"/>
    <n v="2.9696297152380056"/>
    <n v="0"/>
    <n v="0"/>
    <n v="20.069242908059454"/>
    <n v="25.797959238998608"/>
    <n v="25.797959238998608"/>
    <n v="12.715483416230775"/>
    <n v="16.502138069188696"/>
    <m/>
    <n v="20.53882268507817"/>
    <n v="8.5755808144391299"/>
    <n v="7.6120814080398214"/>
    <n v="32.13640403005688"/>
    <n v="20.53882268507817"/>
    <x v="0"/>
    <m/>
    <x v="10"/>
    <x v="0"/>
    <s v="AKTIVCO Defaut GE &amp; Power Cabinet"/>
    <s v="PASSIVE"/>
    <s v="(05-10-2026 top offenders):..;..;(05-10-2026 ticket): INC-20260510-00015762...2026-05-10 21:00:54...FME is on the way ETA 22H40...Grid Outage...user:OCM_NOC.CAMUSAT || (05-10-2026  retour CAMUSAT ):  Relais de démarrage faulty"/>
    <s v="LIT_667"/>
    <m/>
  </r>
  <r>
    <s v="Tchika"/>
    <s v="EXN_225"/>
    <s v="EXTREME-NORD"/>
    <s v="IHS"/>
    <s v="Hybrid-Gen"/>
    <s v="EXTREME-NORD"/>
    <s v="Tchika"/>
    <s v="NOKIA"/>
    <n v="0"/>
    <n v="0"/>
    <n v="0"/>
    <n v="0"/>
    <n v="18.542502658521219"/>
    <n v="18.542502658521219"/>
    <n v="18.542610871749567"/>
    <n v="18.542556765135394"/>
    <n v="18.542340338678692"/>
    <n v="18.542664978363742"/>
    <n v="18.542827298206269"/>
    <n v="18.490553115716843"/>
    <n v="18.542664978363742"/>
    <n v="18.490606620951795"/>
    <n v="18.490553115716843"/>
    <n v="18.490713631421698"/>
    <n v="18.490606620951795"/>
    <n v="18.490232084307127"/>
    <n v="18.490285589542079"/>
    <n v="18.490339094777031"/>
    <n v="18.490713631421698"/>
    <n v="18.490713631421698"/>
    <n v="18.490339094777031"/>
    <n v="18.490820641891602"/>
    <m/>
    <n v="18.490553115716843"/>
    <n v="32.366941237125765"/>
    <n v="41.310933627099971"/>
    <n v="0"/>
    <n v="18.490553115716843"/>
    <x v="1"/>
    <m/>
    <x v="4"/>
    <x v="2"/>
    <s v="EXCLU"/>
    <s v="Exclu"/>
    <s v=""/>
    <s v="EXN_225"/>
    <m/>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5.8780851118473425"/>
    <n v="17.503042664360944"/>
    <n v="17.503042664360944"/>
    <n v="14.428150316893673"/>
    <n v="15.591015258266202"/>
    <m/>
    <n v="18.421745383568329"/>
    <n v="21.351400229408217"/>
    <n v="18.305907463508678"/>
    <n v="17.694085477830527"/>
    <n v="18.421745383568329"/>
    <x v="0"/>
    <m/>
    <x v="0"/>
    <x v="0"/>
    <s v="AKTIVCO Coupure ENEO &amp; Baisse de tension"/>
    <s v="PASSIVE"/>
    <s v="(05-10-2026  retour CAMUSAT ):  Mauvaises phases AC || (05-10-2026 top offenders):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CTR_598"/>
    <m/>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n v="9.3772026321721977"/>
    <n v="0"/>
    <m/>
    <n v="17.724358151201518"/>
    <n v="7.472378091915159"/>
    <n v="6.5840362992203616"/>
    <n v="27.703323669689432"/>
    <n v="17.724358151201518"/>
    <x v="0"/>
    <m/>
    <x v="1"/>
    <x v="0"/>
    <s v="Defaut GE &amp; Power Cabinet"/>
    <s v="PASSIVE"/>
    <s v="(05-10-2026 top offenders): Power status check Ongoing..;..;(hourly IHS): 10/05/2026 03:05 3:10:37 46.5V Access Issue during the Night because the Landlord prohibits the access to the site after 6:30 PM, IHS SS BENOIT is informed and confirmed..;..;(05-10-2026 ticket): INC-20260510-00018420...Grid Outage"/>
    <s v="LIT_632"/>
    <m/>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6.8795960996823915"/>
    <n v="6.8795960996823915"/>
    <n v="0"/>
    <n v="0"/>
    <m/>
    <n v="17.455601356036674"/>
    <n v="30.89542142768645"/>
    <n v="38.752003920288601"/>
    <n v="6.5664624496844806E-2"/>
    <n v="17.455601356036674"/>
    <x v="0"/>
    <m/>
    <x v="10"/>
    <x v="0"/>
    <s v="AKTIVCO Defaut GE &amp; Power Cabinet"/>
    <s v="PASSIVE"/>
    <s v="(05-10-2026 top offenders): 11/05/2026 FME sera sur site l'inventaire apres ndjeleng-II_x000a_10/05/2026 Évidence bfssm ndiendam2 tous les câbles power  qui alimente les radios sur le pylône ont été découpé et emporter_x000a_10/05/2026 intervention in the morning ETA 08H..;..;(05-10-2026 ocm ran 18h) 10/05/2026 Évidence bfssm ndiendam2 tous les câbles power  qui alimente les radios sur le pylône ont été découpé et emporter_x000a_10/05/2026 intervention in the morning ETA 08H..;..;(05-10-2026 ocm ran 12h) 10/05/2026 intervention in the morning ETA 08H"/>
    <s v="OST_240"/>
    <m/>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19.308683828292427"/>
    <n v="4.7959417349393458"/>
    <n v="4.6352120091429754"/>
    <n v="4.6352120091429754"/>
    <n v="12.526199730048255"/>
    <n v="9.4924707433375257"/>
    <m/>
    <n v="15.834232221280534"/>
    <n v="18.416478823703383"/>
    <n v="15.714145764694281"/>
    <n v="15.204438600292871"/>
    <n v="15.834232221280534"/>
    <x v="0"/>
    <m/>
    <x v="6"/>
    <x v="3"/>
    <s v="MPR ISSUE"/>
    <s v="No root cause"/>
    <s v="(05-10-2026  groupe whatsapp incident ):NRD_158_H_Garoua-Ngalbidje-II: Need FME on site to check MPR status  : fme activated ETA ASAP  || (05-10-2026 top offenders):"/>
    <s v="NRD_158"/>
    <m/>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9352971894770186"/>
    <n v="0.14524887781687223"/>
    <n v="0"/>
    <n v="0"/>
    <n v="4.5927645227475722"/>
    <n v="17.768268114018941"/>
    <m/>
    <n v="15.556450876487089"/>
    <n v="10.964583608103625"/>
    <n v="14.052358208295509"/>
    <n v="17.78211711504661"/>
    <n v="15.556450876487089"/>
    <x v="0"/>
    <m/>
    <x v="7"/>
    <x v="4"/>
    <s v="Warehouse HUAWEI"/>
    <s v="SPARE-ISSUE"/>
    <s v="(05-10-2026 top offenders):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s v="OST_231"/>
    <m/>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5.5432315164382349"/>
    <n v="6.0493910390859318"/>
    <n v="7.6512307630845271"/>
    <n v="7.6512307630845271"/>
    <n v="12.17590095681628"/>
    <n v="15.169179985903154"/>
    <m/>
    <n v="15.159263682358681"/>
    <n v="23.803849981415535"/>
    <n v="34.304331527892529"/>
    <n v="0.46734744466113765"/>
    <n v="15.159263682358681"/>
    <x v="2"/>
    <m/>
    <x v="8"/>
    <x v="0"/>
    <s v="Sharing"/>
    <s v="PASSIVE"/>
    <s v="(05-10-2026 ocm ran 18h) 10.05.2026: MTN Power Issue hndled by MTN ESCALATE TO MTN..;..;(05-10-2026 ocm ran 12h) 09.05.2026: MTN Power Issue hndled by MTN ESCALATE TO MTN"/>
    <s v="EXN_246"/>
    <m/>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15.118225167150353"/>
    <n v="14.978237637437115"/>
    <n v="15.034739165546627"/>
    <n v="15.034739165546627"/>
    <n v="14.839801759537487"/>
    <n v="15.133634674816586"/>
    <m/>
    <n v="14.995537663404988"/>
    <n v="8.7988941245119072"/>
    <n v="15.036255444373044"/>
    <n v="16.666160501852836"/>
    <n v="14.995537663404988"/>
    <x v="0"/>
    <m/>
    <x v="1"/>
    <x v="0"/>
    <s v="Defaut GE &amp; Power Cabinet"/>
    <s v="PASSIVE"/>
    <s v="(05-10-2026 top offenders): Grid outage ..;..;(05-10-2026 ocm ran 18h) Power status check Ongoing"/>
    <s v="SUO_054"/>
    <m/>
  </r>
  <r>
    <s v="Brazzaville"/>
    <s v="LIT_081"/>
    <s v="Douala"/>
    <s v="IHS"/>
    <s v="Grid-Gen"/>
    <s v="LITTORAL"/>
    <s v="Douala"/>
    <s v="ZTE"/>
    <n v="0"/>
    <n v="17.909575439527671"/>
    <n v="22.486769938904157"/>
    <n v="0"/>
    <n v="0"/>
    <n v="0"/>
    <n v="0"/>
    <n v="0"/>
    <n v="0"/>
    <n v="0"/>
    <n v="0"/>
    <n v="0"/>
    <n v="0"/>
    <n v="0"/>
    <n v="0"/>
    <n v="0"/>
    <n v="0"/>
    <n v="0"/>
    <n v="0"/>
    <n v="0"/>
    <n v="0"/>
    <n v="0"/>
    <n v="0"/>
    <n v="0"/>
    <m/>
    <n v="14.879074601992395"/>
    <n v="6.933953215112167"/>
    <n v="5.9011521160378209"/>
    <n v="22.834291763248387"/>
    <n v="14.879074601992395"/>
    <x v="0"/>
    <m/>
    <x v="2"/>
    <x v="1"/>
    <s v="ODU HS"/>
    <s v="ACTIVE"/>
    <s v="(05-10-2026 top offenders): 10/05/2026 FME activé ETA=17H35 UTC_x000a_besoin activer un FME vérifier la chaine antennaire de l'ODU 6/1..;..;(05-10-2026 ocm ran 12h) Power status check Ongoing..;..;(05-10-2026 ticket): INC-20260510-00007442...2026-05-10 16:42:44...10/05/2026 FME activé ETA=17H35 UTC...Ongoing work for link upgrade ...Grid Outage...user:NGUESSAN KOFFI MARC PAETERNE"/>
    <s v="LIT_081"/>
    <m/>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24.179657737713061"/>
    <m/>
    <n v="14.781160022029889"/>
    <n v="12.861123101087491"/>
    <n v="11.073625263930966"/>
    <n v="17.693675073927423"/>
    <n v="14.781160022029889"/>
    <x v="0"/>
    <m/>
    <x v="10"/>
    <x v="0"/>
    <s v="AKTIVCO Defaut GE &amp; Power Cabinet"/>
    <s v="PASSIVE"/>
    <s v="(05-10-2026  retour CAMUSAT ):  Nuisance sonore || (05-10-2026 top offenders):"/>
    <s v="CTR_942"/>
    <m/>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0.30836850410777561"/>
    <n v="0.66546244217867667"/>
    <n v="1.2317618489126314"/>
    <n v="1.2317618489126314"/>
    <n v="0.41438020962637601"/>
    <n v="0.28075980287244662"/>
    <m/>
    <n v="14.756886480439912"/>
    <n v="6.9182163711137488"/>
    <n v="5.8848954986382696"/>
    <n v="22.614759875412318"/>
    <n v="14.756886480439912"/>
    <x v="0"/>
    <m/>
    <x v="2"/>
    <x v="1"/>
    <s v="ODU HS"/>
    <s v="ACTIVE"/>
    <s v="(05-10-2026 top offenders): Le site est impacté par BRAZZAVILLE_LIT_081_x000a_BV vérifier le statut power de ce site, au besoin activer un FME vérifier la chaine antennaire de l'ODU 4/1..;..;(05-10-2026 ocm ran 12h) Power status check Ongoing..;..;(05-10-2026 ticket): INC-20260510-00007428...2026-05-10 13:35:46...Le site est impacté par BRAZZAVILLE_LIT_081_x000a_BV vérifier le statut power de ce site, au besoin activer un FME vérifier la chaine antennaire de l'ODU 4/1...Affected by the remote site down due to power issue....Grid Outage...user:OCM_NOC.IHS"/>
    <s v="LIT_081"/>
    <s v="BRAZZAVILLE_LIT_081"/>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18597905223815153"/>
    <n v="3.5670156634823915E-5"/>
    <n v="5.3505234952120087E-5"/>
    <n v="0.18597905223815148"/>
    <n v="5.3505234952293776E-5"/>
    <n v="4.552612752935965"/>
    <n v="5.3505234952235873E-5"/>
    <n v="7.1340313269532038E-5"/>
    <n v="8.9175391587001892E-5"/>
    <n v="7.1340313269474141E-5"/>
    <n v="7.1340313269474141E-5"/>
    <n v="2.3595738181455812"/>
    <n v="3.5670156634766019E-5"/>
    <m/>
    <n v="14.479504389079569"/>
    <n v="31.569108225523458"/>
    <n v="26.972778408942744"/>
    <n v="1.7572117778549159"/>
    <n v="14.479504389079569"/>
    <x v="0"/>
    <m/>
    <x v="2"/>
    <x v="1"/>
    <s v="ODU HS"/>
    <s v="ACTIVE"/>
    <s v="(05-10-2026 top offenders):..;..;(05-10-2026  groupe whatsapp incident ) impacted by ADM_008_N_Baiboum  ,Defaut de plantage de l'ODU || Action:Refection des connecteurs. Reset des MPR de part et d'autre des sites de Baiboum et Touboro..;..;(05-10-2026 ticket): INC-20260510-00014592...Others"/>
    <s v="ADM_008"/>
    <s v=" impacted by ADM_008_N_Baiboum  ,Defaut de plantage de l'ODU || Action:Refection des connecteurs. Reset des MPR de part et d'autre des sites de Baiboum et Touboro"/>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32.976007539244321"/>
    <n v="32.976007539244321"/>
    <n v="19.308023930394679"/>
    <n v="0"/>
    <m/>
    <n v="14.345306378109376"/>
    <n v="6.3906574104049021"/>
    <n v="5.5175809473294084"/>
    <n v="22.206442192147836"/>
    <n v="14.345306378109376"/>
    <x v="0"/>
    <m/>
    <x v="10"/>
    <x v="0"/>
    <s v="AKTIVCO Defaut GE &amp; Power Cabinet"/>
    <s v="PASSIVE"/>
    <s v="(05-10-2026  retour CAMUSAT ):  Baisse de tension  || (05-10-2026 top offenders): Power status check Ongoing..;..;(05-10-2026 ticket): INC-20260510-00011579...Grid Outage"/>
    <s v="CTR_833"/>
    <m/>
  </r>
  <r>
    <s v="Maison-Blanche-IHS"/>
    <s v="CTR_123"/>
    <s v="Yaounde"/>
    <s v="IHS"/>
    <s v="GridOnly"/>
    <s v="CENTRE"/>
    <s v="Yaounde"/>
    <s v="ZTE"/>
    <n v="0"/>
    <n v="0"/>
    <n v="0"/>
    <n v="0"/>
    <n v="0"/>
    <n v="0"/>
    <n v="0"/>
    <n v="0"/>
    <n v="0"/>
    <n v="0"/>
    <n v="4.3822749284456624"/>
    <n v="0"/>
    <n v="13.077589011308868"/>
    <n v="0"/>
    <n v="0"/>
    <n v="0"/>
    <n v="0"/>
    <n v="0"/>
    <n v="0"/>
    <n v="5.869524274254987E-2"/>
    <n v="0"/>
    <n v="0"/>
    <n v="0"/>
    <n v="0"/>
    <m/>
    <n v="14.267670282193748"/>
    <n v="7.2511880068262933"/>
    <n v="6.3698845843916079"/>
    <n v="21.273252117136945"/>
    <n v="14.267670282193748"/>
    <x v="0"/>
    <m/>
    <x v="3"/>
    <x v="0"/>
    <s v="Coupure ENEO &amp; Baisse de tension"/>
    <s v="PASSIVE"/>
    <s v="(05-10-2026 top offenders): 10/05/2026 Grid only site, No space to deploy MDG/Awaiting Grid return..;..;(hourly IHS): 10/05/2026 13:49 1:23:26 46.4 Grid outage without space for MDG. Awaiting grid return..;..;(05-10-2026 ocm ran 18h) 10/05/2026 Grid only site, No space to deploy MDG/Awaiting Grid return..;..;(05-10-2026 ticket): INC-20260510-00009780...2026-05-10 16:30:30...Grid only site, No space to deploy MDG//Grid return...Grid only site, No space to deploy MDG//Grid return...Grid Outage...Grid only site, No space to deploy MDG//Grid return...user:OCM_NOC.IHS"/>
    <s v="CTR_123"/>
    <m/>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36.445340478779109"/>
    <n v="68.566798075523707"/>
    <n v="0"/>
    <n v="0"/>
    <n v="0.12404296969748844"/>
    <n v="0"/>
    <m/>
    <n v="13.927573173759319"/>
    <n v="6.4925722096327476"/>
    <n v="5.5290030804696189"/>
    <n v="21.370141638595037"/>
    <n v="13.927573173759319"/>
    <x v="0"/>
    <m/>
    <x v="0"/>
    <x v="0"/>
    <s v="AKTIVCO Coupure ENEO &amp; Baisse de tension"/>
    <s v="PASSIVE"/>
    <s v=" (05-10-2026  retour CAMUSAT ):  Site impacté par Kotto Denver || (05-10-2026 top offenders):"/>
    <s v="LIT_657"/>
    <s v="  Site impacté par Kotto Denver_LIT_657"/>
  </r>
  <r>
    <s v="Kondengui"/>
    <s v="CTR_040"/>
    <s v="Yaounde"/>
    <s v="IHS"/>
    <s v="Grid-Gen"/>
    <s v="CENTRE"/>
    <s v="Yaounde"/>
    <s v="ZTE"/>
    <n v="0"/>
    <n v="0"/>
    <n v="0"/>
    <n v="0"/>
    <n v="0"/>
    <n v="0"/>
    <n v="0"/>
    <n v="0"/>
    <n v="0"/>
    <n v="0"/>
    <n v="3.1333557341916993"/>
    <n v="0"/>
    <n v="0"/>
    <n v="0"/>
    <n v="0"/>
    <n v="1.9887004077812309"/>
    <n v="0"/>
    <n v="0"/>
    <n v="0"/>
    <n v="0"/>
    <n v="13.868556899607057"/>
    <n v="13.868556899607057"/>
    <n v="13.868556899607057"/>
    <n v="13.868556899607057"/>
    <m/>
    <n v="13.868556899607057"/>
    <n v="32.372936225315634"/>
    <n v="27.540622418066651"/>
    <n v="0"/>
    <n v="13.868556899607057"/>
    <x v="0"/>
    <m/>
    <x v="3"/>
    <x v="0"/>
    <s v="Coupure ENEO &amp; Baisse de tension"/>
    <s v="PASSIVE"/>
    <s v="(05-10-2026 top offenders): Impacted by CTR_417_Z_Emombo-Tchad (Power issue)..;..;(05-10-2026 ocm ran 18h) Impacted by CTR_417_Z_Emombo-Tchad (Power issue)..;..;(05-10-2026 ocm ran 12h) Impacted by CTR_417_Z_Emombo-Tchad (Power issue)"/>
    <s v="CTR_417"/>
    <s v="Impacted by CTR_417_Z_Emombo-Tchad (Power issue)"/>
  </r>
  <r>
    <s v="NR-Carrossel"/>
    <s v="CTR_565"/>
    <s v="Yaounde"/>
    <s v="CAMUSAT"/>
    <s v="Good Grid no GE - 8h"/>
    <s v="CENTRE"/>
    <s v="Yaounde"/>
    <s v="ZTE"/>
    <n v="22.13276146938216"/>
    <n v="0.41286422796939709"/>
    <n v="0"/>
    <n v="0"/>
    <n v="0"/>
    <n v="0"/>
    <n v="0"/>
    <n v="0"/>
    <n v="0"/>
    <n v="0"/>
    <n v="2.2890431266461775"/>
    <n v="0"/>
    <n v="0"/>
    <n v="0"/>
    <n v="0"/>
    <n v="1.442215773057903"/>
    <n v="0"/>
    <n v="0"/>
    <n v="0"/>
    <n v="0"/>
    <n v="13.868556899607057"/>
    <n v="13.868556899607057"/>
    <n v="13.868556899607057"/>
    <n v="13.868556899607057"/>
    <m/>
    <n v="13.868556899607057"/>
    <n v="32.372936225315634"/>
    <n v="27.540622418066651"/>
    <n v="0"/>
    <n v="13.868556899607057"/>
    <x v="0"/>
    <m/>
    <x v="0"/>
    <x v="0"/>
    <s v="AKTIVCO Coupure ENEO &amp; Baisse de tension"/>
    <s v="PASSIVE"/>
    <s v="(05-10-2026 top offenders): Impacted by CTR_417_Z_Emombo-Tchad (TX issue)..;..;(05-10-2026 ocm ran 18h) Impacted by CTR_417_Z_Emombo-Tchad (TX issue)..;..;(05-10-2026 ocm ran 12h) Impacted by CTR_417_Z_Emombo-Tchad (TX issue)  || (05-10-2026  retour CAMUSAT ):  Grid outage Grid only site"/>
    <s v="CTR_417"/>
    <s v=" Impacted by CTR_417_Z_Emombo-Tchad (TX issue)"/>
  </r>
  <r>
    <s v="Emombo-Tchad"/>
    <s v="CTR_417"/>
    <s v="Yaounde"/>
    <s v="IHS"/>
    <s v="GridOnly"/>
    <s v="CENTRE"/>
    <s v="Yaounde"/>
    <s v="ZTE"/>
    <n v="1.9369786806607827"/>
    <n v="0"/>
    <n v="0"/>
    <n v="0"/>
    <n v="0"/>
    <n v="0"/>
    <n v="0"/>
    <n v="0"/>
    <n v="0"/>
    <n v="0"/>
    <n v="5.4716415120722077"/>
    <n v="0"/>
    <n v="0"/>
    <n v="0"/>
    <n v="0"/>
    <n v="1.1005670128098672"/>
    <n v="0"/>
    <n v="0"/>
    <n v="0"/>
    <n v="0"/>
    <n v="13.868556899607057"/>
    <n v="13.868556899607057"/>
    <n v="13.868556899607057"/>
    <n v="13.868556899607057"/>
    <m/>
    <n v="13.868556899607057"/>
    <n v="32.372936225315634"/>
    <n v="27.540622418066651"/>
    <n v="0"/>
    <n v="13.868556899607057"/>
    <x v="0"/>
    <m/>
    <x v="7"/>
    <x v="4"/>
    <s v="SPARE-ISSUE"/>
    <s v="SPARE-ISSUE"/>
    <s v="(05-10-2026 top offenders):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8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2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CTR_417"/>
    <m/>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n v="2.7501690765424681E-2"/>
    <n v="12.426269786235887"/>
    <m/>
    <n v="13.868556899607057"/>
    <n v="32.372936225315634"/>
    <n v="27.540622418066651"/>
    <n v="0"/>
    <n v="13.868556899607057"/>
    <x v="0"/>
    <m/>
    <x v="0"/>
    <x v="0"/>
    <s v="AKTIVCO Coupure ENEO &amp; Baisse de tension"/>
    <s v="PASSIVE"/>
    <s v="(05-10-2026 top offenders): 11.05.26: Grid outage grid only site / awaiting grid return escalade L4_x000a_08.05.26: Grid outage grid only site / awaiting grid return escalade L2 ..;..;(05-10-2026 ocm ran 18h) 08.05.26: Grid outage grid only site / awaiting grid return..;..;(05-10-2026 ocm ran 12h) 08.05.26: Grid outage grid only site / awaiting grid return || (05-10-2026  retour CAMUSAT ):  Mauvaises phases AC"/>
    <s v="LIT_653"/>
    <m/>
  </r>
  <r>
    <s v="CBC-Radio-II"/>
    <s v="CTR_821"/>
    <s v="Yaounde"/>
    <s v="CAMUSAT"/>
    <s v="Good Grid no GE - 8h"/>
    <s v="CENTRE"/>
    <s v="Yaounde"/>
    <s v="ZTE"/>
    <n v="0"/>
    <n v="0"/>
    <n v="0"/>
    <n v="0"/>
    <n v="0"/>
    <n v="0"/>
    <n v="0"/>
    <n v="0"/>
    <n v="0"/>
    <n v="0"/>
    <n v="10.694465846538424"/>
    <n v="0"/>
    <n v="3.4511589947293775"/>
    <n v="0"/>
    <n v="0"/>
    <n v="0"/>
    <n v="0"/>
    <n v="0"/>
    <n v="0"/>
    <n v="0"/>
    <n v="0"/>
    <n v="0"/>
    <n v="0"/>
    <n v="1.8600916580344891"/>
    <m/>
    <n v="13.868556899607057"/>
    <n v="32.372936225315634"/>
    <n v="27.540622418066651"/>
    <n v="0"/>
    <n v="13.868556899607057"/>
    <x v="0"/>
    <m/>
    <x v="0"/>
    <x v="0"/>
    <s v="AKTIVCO Coupure ENEO &amp; Baisse de tension"/>
    <s v="PASSIVE"/>
    <s v="(05-10-2026 top offenders): 11.05.25: Grid outage and grid only site / Grid return awaited escalade L4 _x000a_08.05.25: Grid outage and grid only site / Grid return awaited escalade L2 ..;..;(05-10-2026 ocm ran 18h) 08.05.25: Grid outage and grid only site / Grid return awaited..;..;(05-10-2026 ocm ran 12h) 08.05.25: Grid outage and grid only site / Grid return awaited  || (05-10-2026  retour CAMUSAT ):  Grid outage Grid only site"/>
    <s v="CTR_821"/>
    <m/>
  </r>
  <r>
    <s v="Bonadibong-Crf-Tif"/>
    <s v="LIT_412"/>
    <s v="Douala"/>
    <s v="IHS"/>
    <s v="GridOnly"/>
    <s v="LITTORAL"/>
    <s v="Douala"/>
    <s v="ZTE"/>
    <n v="0"/>
    <n v="0"/>
    <n v="0"/>
    <n v="0"/>
    <n v="0"/>
    <n v="0"/>
    <n v="0"/>
    <n v="0"/>
    <n v="0"/>
    <n v="0"/>
    <n v="0"/>
    <n v="0"/>
    <n v="0"/>
    <n v="0"/>
    <n v="0"/>
    <n v="0"/>
    <n v="0"/>
    <n v="0"/>
    <n v="0"/>
    <n v="0"/>
    <n v="0"/>
    <n v="0"/>
    <n v="0"/>
    <n v="0"/>
    <m/>
    <n v="13.868556899607057"/>
    <n v="32.372936225315634"/>
    <n v="27.540622418066651"/>
    <n v="0"/>
    <n v="13.868556899607057"/>
    <x v="0"/>
    <m/>
    <x v="3"/>
    <x v="0"/>
    <s v="Coupure ENEO &amp; Baisse de tension"/>
    <s v="PASSIVE"/>
    <s v="(05-10-2026 top offenders): 11/05/2026 IHS: Grid only site, No space to deployed MDG/Awaiting Grid return,Seraphin  informed ESCALADE L3 IHS _x000a_08.05.2026 IHS: Grid only site, No space to deployed MDG/Awaiting Grid return,Seraphin  informed..;..;(05-10-2026 ocm ran 18h) 08.05.2026 IHS: Grid only site, No space to deployed MDG/Awaiting Grid return,Seraphin  informed..;..;(05-10-2026 ocm ran 12h) 08.05.2026 IHS: Grid only site, No space to deployed MDG/Awaiting Grid return,Seraphin  informed"/>
    <s v="LIT_412"/>
    <m/>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3.866202669269162"/>
    <n v="13.866202669269162"/>
    <n v="13.866202669269162"/>
    <n v="13.865881637859449"/>
    <n v="13.865881637859449"/>
    <n v="13.865988648329351"/>
    <n v="13.865667616919639"/>
    <m/>
    <n v="13.866095658799258"/>
    <n v="64.728636859585393"/>
    <n v="13.770311209033324"/>
    <n v="0"/>
    <n v="13.866095658799258"/>
    <x v="1"/>
    <s v="site en projet"/>
    <x v="4"/>
    <x v="2"/>
    <s v="EXCLU"/>
    <s v="Exclu"/>
    <s v=""/>
    <s v="NRO_234"/>
    <m/>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n v="0"/>
    <n v="0"/>
    <m/>
    <n v="13.846173876318725"/>
    <n v="7.910137125363196"/>
    <n v="14.635630765255293"/>
    <n v="14.963428908194288"/>
    <n v="13.846173876318725"/>
    <x v="0"/>
    <m/>
    <x v="10"/>
    <x v="0"/>
    <s v="AKTIVCO Defaut GE &amp; Power Cabinet"/>
    <s v="PASSIVE"/>
    <s v="(05-10-2026 top offenders): 10/05/2026 instabilit power ..;..;(05-10-2026 ocm ran 18h) 10/05/2026 instabilit power ..;..;(05-10-2026 ticket): INC-20260510-00012724...Grid Outage"/>
    <s v="LIT_209"/>
    <m/>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44.11613632277782"/>
    <n v="44.11613632277782"/>
    <n v="35.032730935728082"/>
    <n v="30.580078788241966"/>
    <m/>
    <n v="13.306074199633025"/>
    <n v="4.0596061692425129"/>
    <n v="4.8736913954255368"/>
    <n v="21.266446252410439"/>
    <n v="13.306074199633025"/>
    <x v="0"/>
    <m/>
    <x v="10"/>
    <x v="0"/>
    <s v="AKTIVCO Defaut GE &amp; Power Cabinet"/>
    <s v="PASSIVE"/>
    <s v="(05-10-2026  retour CAMUSAT ):  Mauvaises phases AC  || (05-10-2026 top offenders):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05-10-2026 cells zte): 08/05/2026 : Need BO RAN analysis : Cell was down due to power ..;..;(05-10-2026 cells zte): 09/05/2026 : FME activer pour avoir les evidensces power pour pouvoir interpeller le powerco par rapport aux intabillites power du sitre _x000a_08/05/2026 : Need BO RAN analysis : Cell was down due to power ..;..;(05-10-2026 cells zte):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s v="CTR_258"/>
    <m/>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3.295123461546146"/>
    <n v="14.572685791577848"/>
    <n v="15.416106645207499"/>
    <n v="15.416106645207499"/>
    <n v="13.679950946400597"/>
    <n v="1.2954687486623693"/>
    <m/>
    <n v="13.145790350794586"/>
    <n v="9.2672525768457561"/>
    <n v="11.826689158174975"/>
    <n v="15.057035198427549"/>
    <n v="13.145790350794586"/>
    <x v="0"/>
    <m/>
    <x v="6"/>
    <x v="3"/>
    <s v="No root cause"/>
    <s v="No root cause"/>
    <s v="(05-10-2026 groupw whatsapp incident): SUO_186_H_Buea-Boduma-IHS -{ New case }  || (05-10-2026 top offenders):"/>
    <s v="SUO_186"/>
    <m/>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13.831977153978078"/>
    <n v="10.458115388676292"/>
    <n v="2.8697532766605889"/>
    <n v="2.8697532766605889"/>
    <n v="0"/>
    <n v="0"/>
    <m/>
    <n v="12.973271638230418"/>
    <n v="22.143987626344376"/>
    <n v="28.088991061197984"/>
    <n v="0.73120295403257396"/>
    <n v="12.973271638230418"/>
    <x v="0"/>
    <m/>
    <x v="1"/>
    <x v="0"/>
    <s v="Defaut GE &amp; Power Cabinet"/>
    <s v="PASSIVE"/>
    <s v="(05-10-2026 top offenders): 09/05/2026 : Power issue || Mail sent to IHS..;..;(hourly IHS): 10/05/2026 00:37 0:37:16 45.8V FME MERLIN IS ON SITE/Franklin informed..;..;(05-10-2026 cells huawei): 09/05/2026 : Power issue || Mail sent to IHS..;..;(05-10-2026 ocm ran 18h) Power status check Ongoing..;..;(05-10-2026 ocm ran 12h) Power status check Ongoing..;..;(05-10-2026 ticket): INC-20260510-00004839...2026-05-10 08:14:19..._x0009_PWC overload. // Load stabilized....FME Gael is on site and reports insufficient rectifiers and PWC overload // Load stabilized....Grid Outage...user:OCM_NOC.IHS"/>
    <s v="NRD_085"/>
    <m/>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12290152468517541"/>
    <n v="0.12290152468517541"/>
    <n v="0"/>
    <n v="0"/>
    <m/>
    <n v="12.710222068127143"/>
    <n v="6.7398654724650182"/>
    <n v="5.7135635015351358"/>
    <n v="18.849235663770852"/>
    <n v="12.710222068127143"/>
    <x v="0"/>
    <m/>
    <x v="10"/>
    <x v="0"/>
    <s v="AKTIVCO Defaut GE &amp; Power Cabinet"/>
    <s v="PASSIVE"/>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5977019858289594"/>
    <n v="1.5977019858289594"/>
    <n v="9.0947306617812842"/>
    <n v="13.270065176510204"/>
    <m/>
    <n v="12.6858771862239"/>
    <n v="24.090860041005719"/>
    <n v="27.540622418066651"/>
    <n v="0"/>
    <n v="12.6858771862239"/>
    <x v="0"/>
    <m/>
    <x v="0"/>
    <x v="0"/>
    <s v="AKTIVCO Coupure ENEO &amp; Baisse de tension"/>
    <s v="PASSIVE"/>
    <s v="(05-10-2026 top offenders): Power status check Ongoing  || (05-10-2026  retour CAMUSAT ):  Access issue (dalle abritant les équipements fragilisée)"/>
    <s v="LIT_656"/>
    <m/>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1.9190544269517974E-2"/>
    <n v="1.9190544269517974E-2"/>
    <n v="0"/>
    <n v="0"/>
    <m/>
    <n v="12.549206981077699"/>
    <n v="7.6286224716137312"/>
    <n v="6.5953521799592663"/>
    <n v="17.729448614148108"/>
    <n v="12.549206981077699"/>
    <x v="0"/>
    <m/>
    <x v="10"/>
    <x v="0"/>
    <s v="AKTIVCO Defaut GE &amp; Power Cabinet"/>
    <s v="PASSIVE"/>
    <s v="(05-10-2026  retour CAMUSAT ):  Désequilibre des phases au niveau du GE  || (05-10-2026 top offenders): Power issue at Nkometou-II. NOC Camusat said that power team is on the way to the site for troublesshooting..;..;(05-10-2026  groupe whatsapp incident ) impacted by  CTR_750_Z_Nkometou-II(CTR-750) ,Probleme d'energie || Action : RCA attendu de CAMUSAT..;..;(05-10-2026 ticket): INC-20260510-00008848...2026-05-10 17:06:32...Probleme d'energie sur le site de NKOMETOU , Tension à 24.58V , CAMUSAT alerté pour prise en charge_x000a__x000a_Feedback Camusat : The technician is on the way ETA 18h30...RCA attendu de CAMUSAT...Others...Probleme d'energie...user:OCM_NOC.CAMUSAT"/>
    <s v="CTR_750"/>
    <s v=" impacted by  CTR_750_Z_Nkometou-II(CTR-750) ,Probleme d'energie || Action : RCA attendu de CAMUSAT"/>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m/>
    <n v="12.533440771845115"/>
    <n v="7.3160088166292976"/>
    <n v="6.2525288071510428"/>
    <n v="18.005513639636916"/>
    <n v="12.533440771845115"/>
    <x v="0"/>
    <m/>
    <x v="0"/>
    <x v="0"/>
    <s v="AKTIVCO Coupure ENEO &amp; Baisse de tension"/>
    <s v="PASSIVE"/>
    <s v="(05-10-2026 top offenders): Impacted by CTR_123_Z_Maison-Blanche-IHS(CTR-123)..;..;(05-10-2026 ocm ran 18h) Impacted by CTR_123_Z_Maison-Blanche-IHS(CTR-123)..;..;(05-10-2026 ticket): INC-20260510-00009798...2026-05-10 15:38:13...Grid outage and grid only site / Grid return awaited...power failure. Group don't start ...Grid Outage...user:OCM_NOC.CAMUSAT || (05-10-2026  retour CAMUSAT ):  Grid outage Grid only site"/>
    <s v="CTR_561"/>
    <m/>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12.326964070164625"/>
    <n v="12.36137987040521"/>
    <n v="12.32692840000799"/>
    <n v="12.326964070164625"/>
    <n v="12.326785719381451"/>
    <n v="12.326785719381451"/>
    <n v="12.32678571938145"/>
    <n v="12.326714379068182"/>
    <n v="12.326643038754911"/>
    <n v="12.326714379068182"/>
    <n v="12.326714379068182"/>
    <n v="12.326892729851355"/>
    <n v="12.326607368598276"/>
    <m/>
    <n v="12.326678708911547"/>
    <n v="21.575462913004728"/>
    <n v="27.540622418066651"/>
    <n v="0"/>
    <n v="12.326678708911547"/>
    <x v="0"/>
    <m/>
    <x v="7"/>
    <x v="4"/>
    <s v="Warehouse HUAWEI"/>
    <s v="SPARE-ISSUE"/>
    <s v="(05-10-2026 top offenders):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8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2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m/>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7110795786926458"/>
    <n v="12.85188609520222"/>
    <n v="6.3680147132262075"/>
    <n v="6.3680147132262075"/>
    <n v="14.985746205408738"/>
    <n v="11.488519203385525"/>
    <m/>
    <n v="12.250522924496266"/>
    <n v="7.4717536139787137"/>
    <n v="11.291070803200151"/>
    <n v="14.176753026591987"/>
    <n v="12.250522924496266"/>
    <x v="0"/>
    <m/>
    <x v="3"/>
    <x v="0"/>
    <s v="Coupure ENEO &amp; Baisse de tension"/>
    <s v="PASSIVE"/>
    <s v="(05-10-2026 top offenders): 09/05/2026 : Need BO RAN analysis || Cell was down due to power ..;..;(05-10-2026 cells zte): 09/05/2026 : Need BO RAN analysis || Cell was down due to power ..;..;(05-10-2026 cells zte): 09/05/2026 : Need BO RAN analysis || Cell was down due to power "/>
    <s v="LIT_287"/>
    <m/>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6988118984228082"/>
    <n v="5.1231440817502918"/>
    <n v="0.95676277633670337"/>
    <n v="0.95676277633670337"/>
    <n v="2.2722424828711909"/>
    <n v="8.256089609140691"/>
    <m/>
    <n v="12.209002862173369"/>
    <n v="11.90317394658066"/>
    <n v="15.582711544280901"/>
    <n v="10.120902253828795"/>
    <n v="12.209002862173369"/>
    <x v="0"/>
    <m/>
    <x v="1"/>
    <x v="0"/>
    <s v="Defaut GE &amp; Power Cabinet"/>
    <s v="PASSIVE"/>
    <s v="(05-10-2026 top offenders): Power status check Ongoing..;..;(hourly IHS): 10/05/2026 19:02 1:10:34 54.5 Rectifiers hanging due to MPR faulty..;..;(05-10-2026 ocm ran 18h) Power status check Ongoing..;..;(05-10-2026 ocm ran 12h) Power status check Ongoing"/>
    <s v="NRD_040"/>
    <m/>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13.85325440241073"/>
    <n v="10.653821542222548"/>
    <n v="11.613864133800183"/>
    <n v="13.85325440241073"/>
    <n v="12.335150371112311"/>
    <n v="11.672238345133021"/>
    <n v="12.164325990988292"/>
    <n v="11.301429231836043"/>
    <n v="12.286371431914233"/>
    <n v="11.769136325631434"/>
    <n v="11.769136325631434"/>
    <n v="11.748590315409793"/>
    <n v="12.513197957954873"/>
    <m/>
    <n v="12.150432464979041"/>
    <n v="52.714180944730202"/>
    <n v="13.770311209033324"/>
    <n v="0"/>
    <n v="12.150432464979041"/>
    <x v="2"/>
    <m/>
    <x v="1"/>
    <x v="0"/>
    <s v="Defaut GE &amp; Power Cabinet"/>
    <s v="PASSIVE"/>
    <s v="(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
    <s v="NRO_046"/>
    <m/>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1.0764718220030667"/>
    <n v="0"/>
    <n v="11.740297003992206"/>
    <n v="11.740297003992206"/>
    <n v="26.225305550561732"/>
    <n v="8.7736814169898398"/>
    <m/>
    <n v="12.016865563460062"/>
    <n v="2.3320504058607003"/>
    <n v="4.039503792785716"/>
    <n v="19.80434814727262"/>
    <n v="12.016865563460062"/>
    <x v="0"/>
    <m/>
    <x v="0"/>
    <x v="0"/>
    <s v="AKTIVCO Coupure ENEO &amp; Baisse de tension"/>
    <s v="PASSIVE"/>
    <s v="(05-10-2026 top offenders): || (05-10-2026  retour CAMUSAT ):  Grid outage Grid only site"/>
    <s v="CTR_849"/>
    <m/>
  </r>
  <r>
    <s v="Foreke"/>
    <s v="OST_251"/>
    <s v="OUEST"/>
    <s v="CAMUSAT"/>
    <s v="Medium Grid + GE"/>
    <s v="OUEST"/>
    <s v="Dschang"/>
    <s v="NOKIA"/>
    <n v="5.525333147336596E-2"/>
    <n v="4.1038515208327894E-2"/>
    <n v="0.98496752417673428"/>
    <n v="0"/>
    <n v="5.5253531933106864E-2"/>
    <n v="0"/>
    <n v="0"/>
    <n v="1.1888178743402145"/>
    <n v="0"/>
    <n v="5.4737717880089923E-2"/>
    <n v="0"/>
    <n v="5.9729677284958954E-2"/>
    <n v="5.9196292838330763E-2"/>
    <n v="0"/>
    <n v="5.9729677284958954E-2"/>
    <n v="0"/>
    <n v="2.4077355728483103E-3"/>
    <n v="5.8338541176201832E-2"/>
    <n v="0"/>
    <n v="5.523523754897483E-2"/>
    <n v="5.5948640681670922E-2"/>
    <n v="5.5948640681670922E-2"/>
    <n v="0"/>
    <n v="4.7739689184523151"/>
    <m/>
    <n v="11.932808839350177"/>
    <n v="20.879045118281116"/>
    <n v="17.780276834256455"/>
    <n v="5.7187047871700081"/>
    <n v="11.932808839350177"/>
    <x v="0"/>
    <m/>
    <x v="2"/>
    <x v="1"/>
    <s v="ODU HS"/>
    <s v="ACTIVE"/>
    <s v="(05-10-2026 top offenders):..;..;(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r>
  <r>
    <s v="CTR_953_Z_Akak-II"/>
    <s v="CTR_953"/>
    <s v="Yaounde"/>
    <s v="ESCO"/>
    <s v="Good Grid + Solar + GE"/>
    <s v="CTR"/>
    <s v="Yaoundé"/>
    <s v="ZTE"/>
    <n v="0"/>
    <n v="0"/>
    <n v="0"/>
    <n v="0"/>
    <n v="0"/>
    <n v="0"/>
    <n v="0"/>
    <n v="0"/>
    <n v="0"/>
    <n v="0.13513638841090894"/>
    <n v="0"/>
    <n v="0"/>
    <n v="0"/>
    <n v="0"/>
    <n v="0"/>
    <n v="0"/>
    <n v="0"/>
    <n v="0"/>
    <n v="0"/>
    <n v="7.773615070498499"/>
    <n v="8.699951203225785E-2"/>
    <n v="8.699951203225785E-2"/>
    <n v="0"/>
    <n v="0"/>
    <m/>
    <n v="11.821874652215973"/>
    <n v="6.795194217634057"/>
    <n v="5.779705621347043"/>
    <n v="17.088021513919809"/>
    <n v="11.821874652215973"/>
    <x v="0"/>
    <m/>
    <x v="10"/>
    <x v="0"/>
    <s v="AKTIVCO Defaut GE &amp; Power Cabinet"/>
    <s v="PASSIVE"/>
    <s v="(05-10-2026 top offenders): Indisponibilité des services mobiles Voix &amp; Data dans la localité de CTR_750_Z_Nkometou-II(CTR-750) et environs. || (05-10-2026  groupe whatsapp incident ) impacted by  CTR_750_Z_Nkometou-II(CTR-750) ,Probleme d'energie || Action : RCA attendu de CAMUSAT || (05-10-2026  retour CAMUSAT ):  Site impacté par Nkometou 2"/>
    <s v="CTR_750"/>
    <s v="impacted by  CTR_750_Z_Nkometou-II(CTR-750) ,Probleme d'energie || Action : RCA attendu de CAMUSAT"/>
  </r>
  <r>
    <s v="NYOM-Camtel"/>
    <s v="CTR_551"/>
    <s v="Yaounde"/>
    <s v="CAMUSAT"/>
    <s v="HGB"/>
    <s v="CENTRE"/>
    <s v="Yaounde"/>
    <s v="ZTE"/>
    <n v="0"/>
    <n v="0"/>
    <n v="0"/>
    <n v="0"/>
    <n v="0"/>
    <n v="0"/>
    <n v="0"/>
    <n v="0"/>
    <n v="6.4206281942625276E-4"/>
    <n v="0.13344205597075612"/>
    <n v="0"/>
    <n v="0"/>
    <n v="0"/>
    <n v="0"/>
    <n v="0"/>
    <n v="0"/>
    <n v="0"/>
    <n v="0"/>
    <n v="0"/>
    <n v="9.102667271632523"/>
    <n v="2.3774159397088469E-2"/>
    <n v="2.3774159397088469E-2"/>
    <n v="0"/>
    <n v="0"/>
    <m/>
    <n v="11.743560823324287"/>
    <n v="6.743737235670979"/>
    <n v="5.7181854809918695"/>
    <n v="16.991542396364807"/>
    <n v="11.743560823324287"/>
    <x v="0"/>
    <m/>
    <x v="10"/>
    <x v="0"/>
    <s v="AKTIVCO Defaut GE &amp; Power Cabinet"/>
    <s v="PASSIVE"/>
    <s v="(05-10-2026 top offenders): Indisponibilité des services mobiles Voix &amp; Data dans la localité de CTR_750_Z_Nkometou-II(CTR-750) et environs...;..;(05-10-2026  groupe whatsapp incident ) impacted by  CTR_750_Z_Nkometou-II(CTR-750) ,Probleme d'energie || Action : RCA attendu de CAMUSAT..;..;(05-10-2026 ticket): INC-20260510-00008437...Grid Outage  || (05-10-2026  retour CAMUSAT ):  Site impacté par Nkometou 2"/>
    <s v="CTR_750"/>
    <s v=" impacted by  CTR_750_Z_Nkometou-II(CTR-750) ,Probleme d'energie || Action : RCA attendu de CAMUSAT"/>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n v="0"/>
    <n v="0.49893631592915122"/>
    <m/>
    <n v="11.22370396052883"/>
    <n v="7.0760843934470783"/>
    <n v="12.21036657928469"/>
    <n v="11.724281902610606"/>
    <n v="11.22370396052883"/>
    <x v="0"/>
    <m/>
    <x v="10"/>
    <x v="0"/>
    <s v="AKTIVCO Defaut GE &amp; Power Cabinet"/>
    <s v="PASSIVE"/>
    <s v="(05-10-2026 top offenders): Impacted by LIT_209_Z_Cellucam-New(LIT-209)..;..;(05-10-2026 ocm ran 18h) Impacted by LIT_209_Z_Cellucam-New(LIT-209)..;..;(05-10-2026 ticket): INC-20260510-00013227...Grid Outage"/>
    <s v="LIT_209"/>
    <s v=" Impacted by LIT_209_Z_Cellucam-New(LIT-209)"/>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1.1224684889836283"/>
    <n v="1.1224684889836283"/>
    <n v="0"/>
    <n v="0"/>
    <m/>
    <n v="10.910305964335549"/>
    <n v="6.8866177875296248"/>
    <n v="11.776856781963271"/>
    <n v="11.454270334692591"/>
    <n v="10.910305964335549"/>
    <x v="1"/>
    <m/>
    <x v="1"/>
    <x v="0"/>
    <s v="AKTIVCO Defaut GE &amp; Power Cabinet"/>
    <s v="PASSIVE"/>
    <s v="(05-10-2026 top offenders): Impacted by LIT_209_Z_Cellucam-New(LIT-209)..;..;(05-10-2026 ocm ran 18h) Impacted by LIT_209_Z_Cellucam-New(LIT-209)..;..;(05-10-2026 ticket): INC-20260510-00012711...Grid Outage ||(05-10-2026 groupw whatsapp incident):INC-20260510-00009594 // LIT_209_Z_Cellucam-New(LIT-209), The technician is managing with the level 0 INC-20260510-00009594 // LIT_209_Z_Cellucam-New(LIT-209), The technician is managing with the level 0"/>
    <s v="LIT_209"/>
    <s v=" Impacted by LIT_209_Z_Cellucam-New(LIT-209)"/>
  </r>
  <r>
    <s v="Edea-Beon"/>
    <s v="LIT_186"/>
    <s v="LITTORAL"/>
    <s v="IHS"/>
    <s v="Grid-Gen"/>
    <s v="LITTORAL"/>
    <s v="Edea"/>
    <s v="ZTE"/>
    <n v="16.1305977176807"/>
    <n v="35.310030733406947"/>
    <n v="0"/>
    <n v="0"/>
    <n v="0"/>
    <n v="1.9391545602155045"/>
    <n v="0"/>
    <n v="6.3421538496659741E-2"/>
    <n v="0"/>
    <n v="0"/>
    <n v="0"/>
    <n v="0"/>
    <n v="0"/>
    <n v="0"/>
    <n v="0"/>
    <n v="0"/>
    <n v="0"/>
    <n v="0"/>
    <n v="0"/>
    <n v="0"/>
    <n v="0"/>
    <n v="0"/>
    <n v="1.4027110745848714"/>
    <n v="0"/>
    <m/>
    <n v="10.677362006432045"/>
    <n v="6.7790826868737746"/>
    <n v="11.538585772038452"/>
    <n v="11.190414825321156"/>
    <n v="10.677362006432045"/>
    <x v="0"/>
    <m/>
    <x v="1"/>
    <x v="0"/>
    <s v="Defaut GE &amp; Power Cabinet"/>
    <s v="PASSIVE"/>
    <s v="(05-10-2026 top offenders):..;..;(05-10-2026 ticket): INC-20260510-00004530...2026-05-10 10:36:03...no power issue u=49v load=39A site on grid...power issue observed Camusat support informed and he is managing it we are following up ...Grid Outage...user:OCM_NOC.CAMUSAT"/>
    <s v="LIT_186"/>
    <m/>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15.990770703672311"/>
    <n v="0"/>
    <n v="0"/>
    <n v="4.0824494268519224E-2"/>
    <n v="14.724266122197395"/>
    <m/>
    <n v="10.291428746721914"/>
    <n v="7.5180898768629421"/>
    <n v="9.5950168473807516"/>
    <n v="11.499175361757363"/>
    <n v="10.291428746721914"/>
    <x v="0"/>
    <m/>
    <x v="10"/>
    <x v="0"/>
    <s v="AKTIVCO Defaut GE &amp; Power Cabinet"/>
    <s v="PASSIVE"/>
    <s v="(05-10-2026 top offenders): ||(05-10-2026 groupe whatsapp incident): EXN_237_H_Maroua-Boulore: Power status check Ongoing   || (05-10-2026 capture de la courbe): capture de la courbe power sur la platforme imaster  ,Maroua-Boulore EXN_237 "/>
    <s v="EXN_237"/>
    <m/>
  </r>
  <r>
    <s v="EST_001_Z_Bertoua"/>
    <s v="EST_001"/>
    <s v="CENTRE"/>
    <s v="OCM"/>
    <s v="Grid Gen"/>
    <s v="EST"/>
    <s v="Bertoua"/>
    <s v="ZTE"/>
    <n v="0"/>
    <n v="0"/>
    <n v="0"/>
    <n v="0"/>
    <n v="0"/>
    <n v="0"/>
    <n v="0"/>
    <n v="0"/>
    <n v="0"/>
    <n v="0"/>
    <n v="0"/>
    <n v="0"/>
    <n v="0"/>
    <n v="0"/>
    <n v="0"/>
    <n v="0"/>
    <n v="0"/>
    <n v="0"/>
    <n v="0"/>
    <n v="0"/>
    <n v="0"/>
    <n v="0"/>
    <n v="9.0406011990879984E-2"/>
    <n v="0"/>
    <m/>
    <n v="9.7523278344219904"/>
    <n v="9.6604238856316123"/>
    <n v="4.1416123504391207"/>
    <n v="13.389427338809769"/>
    <n v="9.7523278344219904"/>
    <x v="0"/>
    <m/>
    <x v="11"/>
    <x v="0"/>
    <s v="Sites strategiques &amp; DataCenter"/>
    <s v="PASSIVE"/>
    <s v="(05-10-2026  groupe whatsapp incident ):&quot;EST_001_Z_Bertoua(EST-001) -{ Feedback OCM : Nous avons délesté la BTS pour permettre de rétablir les 40 sites adosses à Bertoua HR._x000a_NB : le fusible a été à nouveau remplacé.  } &quot; || (05-10-2026 top offenders):"/>
    <s v="EST_001"/>
    <m/>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7044805997152093"/>
    <n v="4.741580416227924"/>
    <n v="0.48029865908747171"/>
    <n v="0.48029865908747171"/>
    <n v="2.076145796771423"/>
    <n v="10.30651722297843"/>
    <m/>
    <n v="9.6647219297269391"/>
    <n v="9.1916907465358957"/>
    <n v="11.711352176559192"/>
    <n v="8.4767216170132649"/>
    <n v="9.6647219297269391"/>
    <x v="0"/>
    <m/>
    <x v="6"/>
    <x v="3"/>
    <s v="No root cause"/>
    <s v="No root cause"/>
    <s v="(05-10-2026 top offenders): Power status check Ongoing..;..;(05-10-2026 ocm ran 18h) Power status check Ongoing"/>
    <s v="NRD_117"/>
    <m/>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13.868556899607057"/>
    <n v="13.868556899607057"/>
    <n v="13.868556899607057"/>
    <n v="12.963715461429688"/>
    <m/>
    <n v="9.3669971707883501"/>
    <n v="0"/>
    <n v="27.90192239962866"/>
    <n v="0"/>
    <n v="9.3669971707883501"/>
    <x v="1"/>
    <m/>
    <x v="4"/>
    <x v="2"/>
    <s v="EXCLU"/>
    <s v="Exclu"/>
    <s v="(hourly IHS): 10/05/2026 02:46 0:21:23 46V fme Merlin is heading to site ETA 03:30AM"/>
    <s v="NRD_110"/>
    <m/>
  </r>
  <r>
    <s v="Soulede"/>
    <s v="EXN_052"/>
    <s v="EXTREME-NORD"/>
    <s v="IHS"/>
    <s v="Solar-Grid-Gen"/>
    <s v="EXTREME-NORD"/>
    <s v="Soulede"/>
    <s v="NOKIA"/>
    <n v="0"/>
    <n v="0"/>
    <n v="0"/>
    <n v="0"/>
    <n v="0"/>
    <n v="4.815749834923679E-3"/>
    <n v="0"/>
    <n v="0"/>
    <n v="0"/>
    <n v="2.9429582324530077E-3"/>
    <n v="0"/>
    <n v="5.4917540281116915E-2"/>
    <n v="0"/>
    <n v="1.689687742539673"/>
    <n v="5.4917540281116915E-2"/>
    <n v="0"/>
    <n v="0"/>
    <n v="0"/>
    <n v="0"/>
    <n v="0"/>
    <n v="0"/>
    <n v="0"/>
    <n v="0"/>
    <n v="0"/>
    <m/>
    <n v="9.2815551818424691"/>
    <n v="0"/>
    <n v="27.647412261345224"/>
    <n v="0"/>
    <n v="9.2815551818424691"/>
    <x v="2"/>
    <m/>
    <x v="6"/>
    <x v="3"/>
    <s v="No root cause"/>
    <s v="No root cause"/>
    <s v="(05-10-2026 cells nokia): 09/05/2026 : Need BO RAN analysis "/>
    <s v="EXN_052"/>
    <m/>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9.2457045997380387"/>
    <n v="9.2457045997380387"/>
    <n v="9.2457045997380387"/>
    <n v="9.2457045997380387"/>
    <n v="9.2457045997380387"/>
    <n v="19.343480066089668"/>
    <m/>
    <n v="9.2457045997380387"/>
    <n v="0"/>
    <n v="0"/>
    <n v="17.729448614148101"/>
    <n v="9.2457045997380387"/>
    <x v="0"/>
    <m/>
    <x v="12"/>
    <x v="6"/>
    <s v="BSS Hardware issue"/>
    <s v="ACTIVE"/>
    <s v="05-10-2026: hardware issue,  site with GPS issue (alarm : TDD down 09Apr 02pm)   ||  (05-10-2026 top offenders):"/>
    <s v="CTR_002"/>
    <m/>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35.749219536972838"/>
    <n v="6.4995840859736385"/>
    <n v="8.430088633205207"/>
    <n v="8.430088633205207"/>
    <n v="9.2457045997380387"/>
    <n v="10.207318517377077"/>
    <m/>
    <n v="9.2457045997380387"/>
    <n v="0"/>
    <n v="0"/>
    <n v="17.729448614148101"/>
    <n v="9.2457045997380387"/>
    <x v="0"/>
    <m/>
    <x v="0"/>
    <x v="0"/>
    <s v="AKTIVCO Coupure ENEO &amp; Baisse de tension"/>
    <s v="PASSIVE"/>
    <s v="(05-10-2026  retour CAMUSAT ):  Grid outage Grid only site"/>
    <s v="CTR_566"/>
    <m/>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9.2457045997380387"/>
    <n v="9.2457045997380387"/>
    <n v="9.2457045997380387"/>
    <n v="9.2457045997380387"/>
    <n v="9.2457045997380387"/>
    <n v="9.2457045997380387"/>
    <m/>
    <n v="9.2457045997380387"/>
    <n v="0"/>
    <n v="27.540622418066651"/>
    <n v="0"/>
    <n v="9.2457045997380387"/>
    <x v="0"/>
    <m/>
    <x v="6"/>
    <x v="3"/>
    <s v="No root cause"/>
    <s v="No root cause"/>
    <s v="(05-10-2026 top offenders):"/>
    <s v="LIT_780"/>
    <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9.2457045997380387"/>
    <n v="9.2457045997380387"/>
    <n v="9.2457045997380387"/>
    <n v="9.2457045997380387"/>
    <n v="9.2457045997380387"/>
    <n v="8.279007684778545"/>
    <m/>
    <n v="9.2457045997380387"/>
    <n v="0"/>
    <n v="0"/>
    <n v="17.729448614148101"/>
    <n v="9.2457045997380387"/>
    <x v="0"/>
    <m/>
    <x v="12"/>
    <x v="6"/>
    <s v="BSS Hardware issue"/>
    <s v="ACTIVE"/>
    <s v="05-10-2026: hardware issue,  site with GPS issue (alarm : TDD down 09Apr 02pm)   ||  (05-10-2026 top offenders):"/>
    <s v="CTR_200"/>
    <m/>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9.2457045997380387"/>
    <n v="15.111269486606572"/>
    <n v="9.2457045997380387"/>
    <n v="9.2457045997380387"/>
    <n v="9.2457045997380387"/>
    <n v="8.2342773083585143"/>
    <m/>
    <n v="9.2457045997380387"/>
    <n v="0"/>
    <n v="0"/>
    <n v="17.729448614148101"/>
    <n v="9.2457045997380387"/>
    <x v="0"/>
    <m/>
    <x v="12"/>
    <x v="6"/>
    <s v="BSS Hardware issue"/>
    <s v="ACTIVE"/>
    <s v="05-10-2026: hardware issue,  site with GPS issue (alarm : TDD down 09Apr 02pm)(05-10-2026 top offenders):"/>
    <s v="CTR_197"/>
    <m/>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5.9889479586682759"/>
    <n v="9.2457045997380387"/>
    <n v="9.2457045997380387"/>
    <n v="9.2457045997380387"/>
    <n v="9.2457045997380387"/>
    <n v="8.2321370989604272"/>
    <m/>
    <n v="9.2457045997380387"/>
    <n v="0"/>
    <n v="0"/>
    <n v="17.729448614148101"/>
    <n v="9.2457045997380387"/>
    <x v="0"/>
    <m/>
    <x v="0"/>
    <x v="0"/>
    <s v="AKTIVCO Coupure ENEO &amp; Baisse de tension"/>
    <s v="PASSIVE"/>
    <s v="(05-10-2026  retour CAMUSAT ):  Grid outage Grid only site"/>
    <s v="CTR_682"/>
    <m/>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9.2457045997380387"/>
    <n v="9.2457045997380387"/>
    <n v="9.2457045997380387"/>
    <n v="9.2457045997380387"/>
    <n v="9.3455810383154567"/>
    <n v="8.1788637200263672"/>
    <m/>
    <n v="9.2457045997380387"/>
    <n v="0"/>
    <n v="0"/>
    <n v="17.729448614148101"/>
    <n v="9.2457045997380387"/>
    <x v="0"/>
    <m/>
    <x v="12"/>
    <x v="6"/>
    <s v="BSS Hardware issue"/>
    <s v="ACTIVE"/>
    <s v="05-10-2026: hardware issue,  site with GPS issue (alarm : TDD down 09Apr 02pm)   ||  (05-10-2026 top offenders):"/>
    <s v="CTR_049"/>
    <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9.2457045997380387"/>
    <n v="9.2457045997380387"/>
    <n v="9.2457045997380387"/>
    <n v="9.2457045997380387"/>
    <n v="9.3517519754132739"/>
    <n v="8.1531633721710008"/>
    <m/>
    <n v="9.2457045997380387"/>
    <n v="0"/>
    <n v="0"/>
    <n v="17.729448614148101"/>
    <n v="9.2457045997380387"/>
    <x v="0"/>
    <m/>
    <x v="12"/>
    <x v="6"/>
    <s v="BSS Hardware issue"/>
    <s v="ACTIVE"/>
    <s v="05-10-2026: hardware issue,  site with GPS issue (alarm : TDD down 09Apr 02pm)   ||  (05-10-2026 top offenders):"/>
    <s v="CTR_086"/>
    <m/>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9.2457045997380387"/>
    <n v="9.2457045997380387"/>
    <n v="9.3412114441276923"/>
    <n v="9.3412114441276923"/>
    <n v="9.4431924219465628"/>
    <n v="8.1306198331778123"/>
    <m/>
    <n v="9.2457045997380387"/>
    <n v="0"/>
    <n v="0"/>
    <n v="17.729448614148101"/>
    <n v="9.2457045997380387"/>
    <x v="0"/>
    <m/>
    <x v="12"/>
    <x v="6"/>
    <s v="BSS Hardware issue"/>
    <s v="ACTIVE"/>
    <s v="05-10-2026: hardware issue,  site with GPS issue (alarm : TDD down 09Apr 02pm)   ||  (05-10-2026 top offenders):"/>
    <s v="CTR_824"/>
    <m/>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5.2379484808793677"/>
    <n v="5.2379484808793677"/>
    <n v="9.1476830093056307"/>
    <n v="8.1302274614548296"/>
    <m/>
    <n v="9.2457045997380387"/>
    <n v="0"/>
    <n v="0"/>
    <n v="17.729448614148101"/>
    <n v="9.2457045997380387"/>
    <x v="0"/>
    <m/>
    <x v="12"/>
    <x v="6"/>
    <s v="BSS Hardware issue"/>
    <s v="ACTIVE"/>
    <s v="05-10-2026: hardware issue,  site with GPS issue (alarm : TDD down 09Apr 02pm)(05-10-2026 top offenders):"/>
    <s v="CTR_093"/>
    <m/>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8.3322632286342895"/>
    <n v="9.2457045997380387"/>
    <n v="7.13583266986842"/>
    <n v="7.13583266986842"/>
    <n v="6.6188115845254316"/>
    <n v="6.3228206247699275"/>
    <m/>
    <n v="9.2457045997380387"/>
    <n v="0"/>
    <n v="0"/>
    <n v="17.729448614148101"/>
    <n v="9.2457045997380387"/>
    <x v="0"/>
    <m/>
    <x v="0"/>
    <x v="0"/>
    <s v="AKTIVCO Coupure ENEO &amp; Baisse de tension"/>
    <s v="PASSIVE"/>
    <s v="(05-10-2026  retour CAMUSAT ):  Grid outage Grid only site  || 05-10-2026: hardware issue,  site with GPS issue (alarm : TDD down 09Apr 02pm)   ||  (05-10-2026 top offenders):"/>
    <s v="CTR_917"/>
    <m/>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9.2457045997380387"/>
    <n v="9.2457045997380387"/>
    <n v="9.2457045997380387"/>
    <n v="9.2457045997380387"/>
    <n v="9.6649359506667469"/>
    <n v="6.0262946126649037"/>
    <m/>
    <n v="9.2457045997380387"/>
    <n v="0"/>
    <n v="0"/>
    <n v="17.729448614148101"/>
    <n v="9.2457045997380387"/>
    <x v="0"/>
    <m/>
    <x v="12"/>
    <x v="6"/>
    <s v="BSS Hardware issue"/>
    <s v="ACTIVE"/>
    <s v="05-10-2026: hardware issue,  site with GPS issue (alarm : TDD down 09Apr 02pm)   ||  (05-10-2026 top offenders):"/>
    <s v="CTR_323"/>
    <m/>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5.7552727625537541"/>
    <n v="4.7763053137118936"/>
    <m/>
    <n v="9.2457045997380387"/>
    <n v="0"/>
    <n v="0"/>
    <n v="17.729448614148101"/>
    <n v="9.2457045997380387"/>
    <x v="0"/>
    <m/>
    <x v="12"/>
    <x v="6"/>
    <s v="BSS Hardware issue"/>
    <s v="ACTIVE"/>
    <s v="05-10-2026: hardware issue,  site with GPS issue (alarm : TDD down 09Apr 02pm)   ||  (05-10-2026 top offenders):"/>
    <s v="CTR_064"/>
    <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6.0641406488544174"/>
    <n v="8.0088062482699964"/>
    <n v="9.2457045997380387"/>
    <n v="9.2457045997380387"/>
    <n v="3.8189718148690335"/>
    <n v="1.5469968581726037"/>
    <m/>
    <n v="9.2457045997380387"/>
    <n v="0"/>
    <n v="0"/>
    <n v="17.729448614148101"/>
    <n v="9.2457045997380387"/>
    <x v="0"/>
    <m/>
    <x v="12"/>
    <x v="6"/>
    <s v="BSS Hardware issue"/>
    <s v="ACTIVE"/>
    <s v="05-10-2026: hardware issue,  site with GPS issue (alarm : TDD down 09Apr 02pm)   ||  (05-10-2026 top offenders):"/>
    <s v="CTR_011"/>
    <m/>
  </r>
  <r>
    <s v="Kanga"/>
    <s v="LIT_510"/>
    <s v="LITTORAL"/>
    <s v="IHS"/>
    <s v="Grid-Hybrid-Gen"/>
    <s v="LITTORAL"/>
    <s v="Massock-Songloulou"/>
    <s v="NOKIA"/>
    <n v="0"/>
    <n v="0"/>
    <n v="0"/>
    <n v="0"/>
    <n v="0"/>
    <n v="0.99509095518137713"/>
    <n v="0"/>
    <n v="0"/>
    <n v="7.2101826740124768E-3"/>
    <n v="1.945774552425614"/>
    <n v="9.2972309116965803"/>
    <n v="9.2451160421535636"/>
    <n v="9.2971226984682325"/>
    <n v="9.2449555264487078"/>
    <n v="9.2451160421535636"/>
    <n v="9.2451160421535636"/>
    <n v="9.2452230526234693"/>
    <n v="9.2453300630933732"/>
    <n v="9.2453300630933732"/>
    <n v="9.2450625369186117"/>
    <n v="9.2451695473885156"/>
    <n v="9.2451695473885156"/>
    <n v="9.2451160421535636"/>
    <n v="9.2451160421535636"/>
    <m/>
    <n v="9.2450625369186117"/>
    <n v="32.368439984173229"/>
    <n v="13.770311209033324"/>
    <n v="0"/>
    <n v="9.2450625369186117"/>
    <x v="0"/>
    <m/>
    <x v="12"/>
    <x v="6"/>
    <s v="BSS Hardware issue"/>
    <s v="ACTIVE"/>
    <s v="(05-10-2026 top offenders):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8h) 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2h) 10/05/2026  software SRAN24 toujours pas rcu HOnnore en route pour la verification a l'agence UPDATE dans 1H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ticket): INC-20260510-00001282...Grid Outage"/>
    <s v="LIT_510"/>
    <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9.2446344950389943"/>
    <n v="9.2451160421535636"/>
    <m/>
    <n v="9.2448485159788039"/>
    <n v="32.366941237125765"/>
    <n v="13.770311209033324"/>
    <n v="0"/>
    <n v="9.2448485159788039"/>
    <x v="2"/>
    <m/>
    <x v="6"/>
    <x v="3"/>
    <s v="No root cause"/>
    <s v="No root cause"/>
    <s v=""/>
    <s v="EXN_133"/>
    <m/>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2.8768179020958984"/>
    <n v="4.6760319855599528"/>
    <n v="4.6233874605976846"/>
    <n v="2.8768179020958984"/>
    <n v="2.1664971175498637"/>
    <n v="1.8424609084649113"/>
    <n v="3.8441756056145251"/>
    <n v="9.9257954930922321E-2"/>
    <n v="1.8034384290571397"/>
    <n v="3.7326322007345194"/>
    <n v="3.7326322007345194"/>
    <n v="9.2445274845690903"/>
    <n v="9.2445274845690903"/>
    <m/>
    <n v="9.2445809898040405"/>
    <n v="32.365067803316428"/>
    <n v="13.770311209033324"/>
    <n v="0"/>
    <n v="9.2445809898040405"/>
    <x v="2"/>
    <m/>
    <x v="12"/>
    <x v="6"/>
    <s v="BSS Hardware issue"/>
    <s v="ACTIVE"/>
    <s v="(05-10-2026 ocm ran 18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05-10-2026 ocm ran 12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s v="EXN_152"/>
    <m/>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9.2444204740991864"/>
    <n v="6.8521218290848447"/>
    <n v="7.896070718225737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x v="13"/>
    <x v="7"/>
    <s v="ACCESS-ISSUE"/>
    <s v="ACCESS-ISSUE"/>
    <s v="(05-10-2026 ocm ran 18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10-2026 ocm ran 12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SUO_133"/>
    <m/>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x v="7"/>
    <x v="4"/>
    <s v="SPARE-ISSUE"/>
    <s v="SPARE-ISSUE"/>
    <s v="(05-10-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10-2026 ocm ran 12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m/>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x v="13"/>
    <x v="7"/>
    <s v="ACCESS-ISSUE"/>
    <s v="ACCESS-ISSUE"/>
    <s v="(05-10-2026 ocm ran 18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10-2026 ocm ran 12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m/>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1"/>
    <m/>
    <x v="4"/>
    <x v="2"/>
    <s v="EXCLU"/>
    <s v="Exclu"/>
    <s v=""/>
    <s v="SUO_016"/>
    <m/>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5.1945182132270693"/>
    <n v="0.60942976521179115"/>
    <n v="8.9190876114083977E-4"/>
    <n v="6.9182785326033827"/>
    <n v="5.6409828058686244"/>
    <n v="3.4201329048159672"/>
    <n v="8.0308346325309916"/>
    <n v="8.0388315974561237"/>
    <n v="4.0565582910412123"/>
    <n v="6.1543681707013791"/>
    <n v="6.1543681707013791"/>
    <n v="6.1630896633593295"/>
    <n v="9.2437070709664901"/>
    <m/>
    <n v="9.2280300371254995"/>
    <n v="43.040143440084094"/>
    <n v="9.1802074726888829"/>
    <n v="0"/>
    <n v="9.2280300371254995"/>
    <x v="0"/>
    <m/>
    <x v="7"/>
    <x v="4"/>
    <s v="Warehouse HUAWEI"/>
    <s v="SPARE-ISSUE"/>
    <s v="(05-10-2026 top offenders):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8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2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ADM_100"/>
    <m/>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n v="0"/>
    <n v="0.13174772353060413"/>
    <m/>
    <n v="9.1611841635918996"/>
    <n v="7.0316215643721855E-2"/>
    <n v="0.13579056886685623"/>
    <n v="17.460702458264659"/>
    <n v="9.1611841635918996"/>
    <x v="0"/>
    <m/>
    <x v="12"/>
    <x v="6"/>
    <s v="BSS Hardware issue"/>
    <s v="ACTIVE"/>
    <s v="(05-10-2026  cell dashboard ): 10/04/2026 : Interferance GPS  || (05-10-2026 top offenders):"/>
    <s v="CTR_160"/>
    <m/>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4.062527644371392"/>
    <n v="4.062527644371392"/>
    <n v="17.763488313029882"/>
    <n v="5.098799199847047"/>
    <m/>
    <n v="9.0978339654085065"/>
    <n v="7.0037698484067326"/>
    <n v="6.0474616726338022"/>
    <n v="11.634950653034686"/>
    <n v="9.0978339654085065"/>
    <x v="0"/>
    <m/>
    <x v="10"/>
    <x v="0"/>
    <s v="AKTIVCO Defaut GE &amp; Power Cabinet"/>
    <s v="PASSIVE"/>
    <s v="(05-10-2026 top offenders):  ||(05-10-2026 capture de la courbe): capture de la courbe power sur la platforme Elastic , Moulanga LIT_670 ||(05-10-2026  groupe whatsapp incident ):LIT_670_Z_Moulanga(LIT-670) = INC-20260510-00000282 , Fme is was managing with level zero but he is unreachable now"/>
    <s v="LIT_670"/>
    <m/>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13.868556899607057"/>
    <n v="40.563870269067138"/>
    <n v="0"/>
    <n v="0"/>
    <n v="0.95273204863697214"/>
    <n v="6.2424557618717413"/>
    <m/>
    <n v="8.9334837187137026"/>
    <n v="8.3430252309069614E-2"/>
    <n v="0.11916206806273866"/>
    <n v="17.031180573339721"/>
    <n v="8.9334837187137026"/>
    <x v="0"/>
    <m/>
    <x v="0"/>
    <x v="0"/>
    <s v="AKTIVCO Coupure ENEO &amp; Baisse de tension"/>
    <s v="PASSIVE"/>
    <s v="(05-10-2026  retour CAMUSAT ):  Grid outage Grid only site"/>
    <s v="CTR_868"/>
    <m/>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2.1611834501887661"/>
    <n v="7.0594093592783764"/>
    <n v="4.7698490153609985"/>
    <n v="4.7698490153609985"/>
    <n v="4.8708133937157729"/>
    <n v="6.9571608552847479"/>
    <m/>
    <n v="8.5356187916092363"/>
    <n v="3.9734282140130848"/>
    <n v="3.3649072969049096"/>
    <n v="13.113567515272495"/>
    <n v="8.5356187916092363"/>
    <x v="0"/>
    <m/>
    <x v="12"/>
    <x v="6"/>
    <s v="BSS Hardware issue"/>
    <s v="ACTIVE"/>
    <s v="05-10-2026: hardware issue,  site with GPS issue (alarm : TDD down 09Apr 02pm)   ||  (05-10-2026 top offenders):"/>
    <s v="CTR_675"/>
    <m/>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10.690613469621868"/>
    <n v="10.690613469621868"/>
    <n v="3.051029012678601"/>
    <n v="3.8542674348591599"/>
    <m/>
    <n v="7.9581367907702756"/>
    <n v="8.2930669959913508E-2"/>
    <n v="0.12038397067773712"/>
    <n v="15.160217579733271"/>
    <n v="7.9581367907702756"/>
    <x v="0"/>
    <m/>
    <x v="6"/>
    <x v="3"/>
    <s v="No root cause"/>
    <s v="No root cause"/>
    <s v="(05-10-2026 top offenders):"/>
    <s v="CTR_594"/>
    <m/>
  </r>
  <r>
    <s v="Akak-IHS"/>
    <s v="CTR_513"/>
    <s v="Yaounde"/>
    <s v="IHS"/>
    <s v="Grid-Gen"/>
    <s v="CENTRE"/>
    <s v="Yaounde"/>
    <s v="ZTE"/>
    <n v="0"/>
    <n v="0"/>
    <n v="0"/>
    <n v="0"/>
    <n v="0"/>
    <n v="0"/>
    <n v="0"/>
    <n v="0"/>
    <n v="1.0701046990437546E-3"/>
    <n v="2.6651670932817404"/>
    <n v="0"/>
    <n v="0"/>
    <n v="0"/>
    <n v="0"/>
    <n v="0"/>
    <n v="0"/>
    <n v="0"/>
    <n v="0"/>
    <n v="0"/>
    <n v="4.5509947693282315"/>
    <n v="0"/>
    <n v="0"/>
    <n v="0"/>
    <n v="0"/>
    <m/>
    <n v="7.7790547693853025"/>
    <n v="6.7689661443033629"/>
    <n v="5.7304576333425121"/>
    <n v="9.3744459547308079"/>
    <n v="7.7790547693853025"/>
    <x v="0"/>
    <m/>
    <x v="10"/>
    <x v="0"/>
    <s v="AKTIVCO Defaut GE &amp; Power Cabinet"/>
    <s v="PASSIVE"/>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9.366077110317807"/>
    <n v="36.497026535742918"/>
    <n v="0"/>
    <n v="0"/>
    <n v="0"/>
    <n v="0"/>
    <m/>
    <n v="7.613687923226407"/>
    <n v="6.4419894967806917"/>
    <n v="5.5898857064169638"/>
    <n v="9.2373710510936426"/>
    <n v="7.613687923226407"/>
    <x v="0"/>
    <m/>
    <x v="0"/>
    <x v="0"/>
    <s v="AKTIVCO Coupure ENEO &amp; Baisse de tension"/>
    <s v="PASSIVE"/>
    <s v="(05-10-2026 top offenders):..;..;(05-10-2026 ticket): INC-20260510-00004073...2026-05-10 08:34:05... grid only site probable grid outage / FME will check...Grid Outage...user:OCM_NOC.CAMUSAT || (05-10-2026  retour CAMUSAT ):  Grid outage Grid only site"/>
    <s v="LIT_657"/>
    <m/>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3342957141593401"/>
    <n v="4.289389840568667"/>
    <n v="5.6152138925272439"/>
    <n v="5.6152138925272439"/>
    <n v="8.9134549257632703"/>
    <n v="16.649313135463839"/>
    <m/>
    <n v="7.5757170414886739"/>
    <n v="10.515583971799575"/>
    <n v="17.885466711547682"/>
    <n v="0.13372327176180376"/>
    <n v="7.5757170414886739"/>
    <x v="0"/>
    <m/>
    <x v="10"/>
    <x v="0"/>
    <s v="AKTIVCO Defaut GE &amp; Power Cabinet"/>
    <s v="PASSIVE"/>
    <s v="(05-10-2026  retour CAMUSAT ):  Souci avec le GE "/>
    <s v="NRD_134"/>
    <m/>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040511310293267"/>
    <n v="2.040511310293267"/>
    <n v="2.1614153062068935"/>
    <n v="0"/>
    <m/>
    <n v="7.3044098301244444"/>
    <n v="2.50140882222462"/>
    <n v="2.1312106653610381"/>
    <n v="11.949901448342731"/>
    <n v="7.3044098301244444"/>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61...2026-05-10 18:20:23...Vu le retour de CAMUSAT, le FME a été alerté pour la prise en charge , ETA : 01H30...Reset physique du MPR à Notre Dame Yassa...Others...MPR planté après resolution du probleme d'energie...user:OCM_NOC.CAMUSAT"/>
    <s v="LIT_620"/>
    <s v="mpacted by   LIT_620_Z_Notre-Dame-de-Yassa(LIT-620) ,MPR plante , apres resolution du probleme d'energie || Action :Reset physique du MPR a Notre Dame de Yassa"/>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9.9876438577417084E-2"/>
    <n v="4.3065471859100022"/>
    <n v="4.4056388810414537"/>
    <n v="4.4056388810414537"/>
    <n v="5.2367000253971518"/>
    <n v="9.6010328650555152"/>
    <m/>
    <n v="7.1717703526779735"/>
    <n v="6.6194661263183976"/>
    <n v="8.4359625277531283"/>
    <n v="6.5091769048760373"/>
    <n v="7.1717703526779735"/>
    <x v="0"/>
    <m/>
    <x v="1"/>
    <x v="0"/>
    <s v="Defaut GE &amp; Power Cabinet"/>
    <s v="PASSIVE"/>
    <s v="(05-10-2026 top offenders): Power status check Ongoing..;..;(hourly IHS): 10/05/2026 18:46 1:25:50 54.6 Rectifiers hanging due to base connectors faulty...;..;(05-10-2026 ocm ran 18h) Power status check Ongoing"/>
    <s v="NRD_101"/>
    <m/>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3.0267911412452597"/>
    <n v="3.0267911412452597"/>
    <n v="4.075226220133378"/>
    <n v="5.6093639868391385"/>
    <m/>
    <n v="7.1099361361515623"/>
    <n v="4.38458448736856"/>
    <n v="4.6046603153231267"/>
    <n v="9.4690098540713166"/>
    <n v="7.1099361361515623"/>
    <x v="0"/>
    <m/>
    <x v="6"/>
    <x v="3"/>
    <s v="No root cause"/>
    <s v="No root cause"/>
    <s v="(05-10-2026 top offenders):"/>
    <s v="LIT_362"/>
    <m/>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11.523743483062383"/>
    <n v="9.6702151338486964"/>
    <n v="23.575244768614827"/>
    <n v="23.575244768614827"/>
    <n v="13.868556899607057"/>
    <n v="29.969066840166313"/>
    <m/>
    <n v="7.0428762416781518"/>
    <n v="6.9885325867574704"/>
    <n v="5.957253383926477"/>
    <n v="7.7566337686897917"/>
    <n v="7.0428762416781518"/>
    <x v="0"/>
    <m/>
    <x v="0"/>
    <x v="0"/>
    <s v="AKTIVCO Coupure ENEO &amp; Baisse de tension"/>
    <s v="PASSIVE"/>
    <s v="(05-10-2026 top offenders): Power status check Ongoing..;..;(05-10-2026 ocm ran 18h) Power status check Ongoing..;..;(05-10-2026 ticket): INC-20260510-00012476...2026-05-10 18:16:29...Grid outage grid only site /Grid return awaited...Grid Outage...user:OCM_NOC.CAMUSAT || (05-10-2026  retour CAMUSAT ):  Grid outage Grid only site"/>
    <s v="CTR_776"/>
    <m/>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8.4012610589574876"/>
    <n v="9.1584616909373242"/>
    <n v="9.0566245748942453"/>
    <n v="8.4012610589574876"/>
    <n v="6.3430655566982939"/>
    <n v="5.4652432280671697"/>
    <n v="9.2449198562920731"/>
    <n v="7.6448417708744927"/>
    <n v="4.2424643672170355"/>
    <n v="7.4414806385682413"/>
    <n v="7.4414806385682413"/>
    <n v="7.4330120904063062"/>
    <n v="6.8612068662377581"/>
    <m/>
    <n v="6.9567666327681232"/>
    <n v="15.567735373227983"/>
    <n v="7.1581072561801804"/>
    <n v="4.4691992862904755"/>
    <n v="6.9567666327681232"/>
    <x v="2"/>
    <m/>
    <x v="7"/>
    <x v="4"/>
    <s v="Warehouse HUAWEI"/>
    <s v="SPARE-ISSUE"/>
    <s v="(05-10-2026 ocm ran 18h) 09.05.26: Carte EAC faulty et commande passée au SPM, vérifications en cours..;..;(05-10-2026 ocm ran 12h) 09.05.26: Carte EAC faulty et commande passée au SPM, vérifications en cours..;..;(05-10-2026 ticket): INC-20260510-00017453...Transmission Board fault"/>
    <s v="EXN_274"/>
    <m/>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m/>
    <n v="6.9084354213216228"/>
    <n v="4.8832925674136423"/>
    <n v="4.1572314534308479"/>
    <n v="9.2340878198688028"/>
    <n v="6.9084354213216228"/>
    <x v="1"/>
    <m/>
    <x v="4"/>
    <x v="2"/>
    <s v="EXCLU"/>
    <s v="Exclu"/>
    <s v=""/>
    <s v="LIT_837"/>
    <m/>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3.6356807150011545"/>
    <n v="3.6356807150011545"/>
    <n v="0"/>
    <n v="5.0366261168326161E-2"/>
    <m/>
    <n v="6.7860332788293327"/>
    <n v="4.0190151033735795"/>
    <n v="3.5732682558625819"/>
    <n v="9.6119672136529868"/>
    <n v="6.7860332788293327"/>
    <x v="0"/>
    <m/>
    <x v="1"/>
    <x v="0"/>
    <s v="Defaut GE &amp; Power Cabinet"/>
    <s v="PASSIVE"/>
    <s v="(05-10-2026 top offenders): Power status check Ongoing..;..;(05-10-2026 ticket): INC-20260510-00009535...2026-05-10 15:35:09...The technician is on the way to the site ETA 17h35...Grid Outage...user:OCM_NOC.CAMUSAT"/>
    <s v="LIT_420"/>
    <m/>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11.763464770726502"/>
    <n v="17.312189491286492"/>
    <n v="7.0809184637291578"/>
    <n v="7.0809184637291578"/>
    <n v="8.1911877591436877"/>
    <n v="53.650769191257673"/>
    <m/>
    <n v="6.7112686305228104"/>
    <n v="1.8730591225735285"/>
    <n v="3.2314542808667484"/>
    <n v="10.276274331479403"/>
    <n v="6.7112686305228104"/>
    <x v="0"/>
    <m/>
    <x v="0"/>
    <x v="0"/>
    <s v="AKTIVCO Coupure ENEO &amp; Baisse de tension"/>
    <s v="PASSIVE"/>
    <s v="(05-10-2026  retour CAMUSAT ):  Mauvaises phases AC"/>
    <s v="LIT_654"/>
    <m/>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8.0570858052751877"/>
    <n v="8.6886259284941758"/>
    <n v="10.0192119463635"/>
    <n v="10.0192119463635"/>
    <n v="8.1323141656179612"/>
    <n v="1.5187817642744834"/>
    <m/>
    <n v="6.6489171967251934"/>
    <n v="9.2628812312906401"/>
    <n v="15.762543733488373"/>
    <n v="6.617762937572641E-2"/>
    <n v="6.6489171967251934"/>
    <x v="0"/>
    <m/>
    <x v="6"/>
    <x v="3"/>
    <s v="No root cause"/>
    <s v="No root cause"/>
    <s v="(05-10-2026 top offenders):"/>
    <s v="SUO_170"/>
    <m/>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9.2457045997380387"/>
    <n v="9.383337899113382"/>
    <n v="9.2457045997380387"/>
    <n v="9.2457045997380387"/>
    <n v="9.2457045997380387"/>
    <n v="8.1970554999101104"/>
    <m/>
    <n v="6.6384836759095167"/>
    <n v="0"/>
    <n v="10.03298924555695"/>
    <n v="6.271074240424455"/>
    <n v="6.6384836759095167"/>
    <x v="0"/>
    <m/>
    <x v="12"/>
    <x v="6"/>
    <s v="BSS Hardware issue"/>
    <s v="ACTIVE"/>
    <s v="05-10-2026: hardware issue,  site with GPS issue (alarm : TDD down 09Apr 02pm)   ||  (05-10-2026 top offenders):"/>
    <s v="CTR_075"/>
    <m/>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6.1638030664920258"/>
    <n v="6.2338949242793937"/>
    <n v="6.1638030664920258"/>
    <n v="6.1638030664920258"/>
    <n v="6.1638030664920258"/>
    <n v="6.1638030664920258"/>
    <m/>
    <n v="6.1638030664920258"/>
    <n v="0"/>
    <n v="0"/>
    <n v="11.819632409432067"/>
    <n v="6.1638030664920258"/>
    <x v="0"/>
    <m/>
    <x v="12"/>
    <x v="6"/>
    <s v="BSS Hardware issue"/>
    <s v="ACTIVE"/>
    <s v="05-10-2026: hardware issue,  site with GPS issue (alarm : TDD down 09Apr 02pm)(05-10-2026 top offenders):"/>
    <s v="CTR_262"/>
    <m/>
  </r>
  <r>
    <s v="Tabene"/>
    <s v="EST_007"/>
    <s v="CENTRE"/>
    <s v="CAMUSAT"/>
    <s v="Hybrid Solar - S3"/>
    <s v="EST"/>
    <s v="Tabene"/>
    <s v="NOKIA"/>
    <n v="0"/>
    <n v="0"/>
    <n v="0"/>
    <n v="0"/>
    <n v="0"/>
    <n v="0"/>
    <n v="0"/>
    <n v="0"/>
    <n v="0"/>
    <n v="0"/>
    <n v="0"/>
    <n v="0"/>
    <n v="0"/>
    <n v="0"/>
    <n v="0"/>
    <n v="0"/>
    <n v="0"/>
    <n v="7.0448559353714687E-3"/>
    <n v="1.6076361244517499"/>
    <n v="4.3260232853453022"/>
    <n v="6.163410694769043"/>
    <n v="6.163410694769043"/>
    <n v="4.9735720859774117"/>
    <n v="5.8806028818852187"/>
    <m/>
    <n v="6.1635177052389469"/>
    <n v="10.788980412375254"/>
    <n v="4.5901037363444415"/>
    <n v="5.9098162047160336"/>
    <n v="6.1635177052389469"/>
    <x v="0"/>
    <m/>
    <x v="14"/>
    <x v="8"/>
    <s v="Sites strategiques, MLL, Pylone, etc."/>
    <s v="PASSIVE"/>
    <s v="(05-10-2026 top offenders):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10-2026 cells nokia): _x000a_09/05/2026 : Need BO RAN analysis_x000a_08/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ST_007"/>
    <m/>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1.9352308429856777"/>
    <n v="2.3766133611845914"/>
    <m/>
    <n v="5.8766404705036335"/>
    <n v="10.018249743214673"/>
    <n v="4.3794583507587275"/>
    <n v="5.7063584697515903"/>
    <n v="5.8766404705036335"/>
    <x v="0"/>
    <m/>
    <x v="6"/>
    <x v="3"/>
    <s v="No root cause"/>
    <s v="No root cause"/>
    <s v="(05-10-2026 top offenders):..;..;(05-10-2026 ticket): INC-20260510-00015753...Transmission Board fault"/>
    <s v="EST_076"/>
    <m/>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68632948381002878"/>
    <n v="0.68632948381002878"/>
    <n v="0.73760533397254291"/>
    <n v="6.2676388924559063"/>
    <m/>
    <n v="5.6291787588497684"/>
    <n v="2.0906272356310125"/>
    <n v="1.9714070537994155"/>
    <n v="8.9528585452659133"/>
    <n v="5.6291787588497684"/>
    <x v="0"/>
    <m/>
    <x v="3"/>
    <x v="0"/>
    <s v="Coupure ENEO &amp; Baisse de tension"/>
    <s v="PASSIVE"/>
    <s v="(05-10-2026 top offenders):..;..;(05-10-2026 ticket): INC-20260510-00009940...Grid only site, No space to deploy MDG// Grid return...Grid only site, No space to deploy MDG// Grid return...Grid Outage...Grid only site, No space to deploy MDG// Grid return"/>
    <s v="CTR_935"/>
    <m/>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1.3194390939209495"/>
    <n v="1.3194390939209495"/>
    <n v="0.10772387303707129"/>
    <n v="0.4889486720714088"/>
    <m/>
    <n v="5.6242562772341635"/>
    <n v="12.739974381417138"/>
    <n v="10.841888776686352"/>
    <n v="0.31686601352253507"/>
    <n v="5.6242562772341635"/>
    <x v="0"/>
    <m/>
    <x v="10"/>
    <x v="0"/>
    <s v="AKTIVCO Defaut GE &amp; Power Cabinet"/>
    <s v="PASSIVE"/>
    <s v="(05-10-2026 top offenders):..;..;(05-10-2026 ocm ran 12h) Power status check Ongoing || (05-10-2026  retour CAMUSAT ):  Automatisme"/>
    <s v="SUO_234"/>
    <m/>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19695276985900334"/>
    <n v="0.19695276985900334"/>
    <n v="0.19818339026290291"/>
    <n v="0"/>
    <m/>
    <n v="5.3804507566353621"/>
    <n v="2.5111506780331641"/>
    <n v="2.1299356365453845"/>
    <n v="8.2586945434885859"/>
    <n v="5.3804507566353621"/>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79...impacted by notre dame de yassa due to power issue ...Grid Outage"/>
    <s v="LIT_620"/>
    <s v="mpacted by   LIT_620_Z_Notre-Dame-de-Yassa(LIT-620) ,MPR plante , apres resolution du probleme d'energie || Action :Reset physique du MPR a Notre Dame de Yassa"/>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19345709450879331"/>
    <n v="0.19345709450879331"/>
    <n v="0.1966852436842417"/>
    <n v="0"/>
    <m/>
    <n v="5.3799692095207927"/>
    <n v="2.5081531839382274"/>
    <n v="2.1296168793414729"/>
    <n v="8.2587971444643635"/>
    <n v="5.3799692095207927"/>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84...impacted by notre dame de yassa due to power issue ...Grid Outage"/>
    <s v="LIT_620"/>
    <s v="mpacted by   LIT_620_Z_Notre-Dame-de-Yassa(LIT-620) ,MPR plante , apres resolution du probleme d'energie || Action :Reset physique du MPR a Notre Dame de Yassa"/>
  </r>
  <r>
    <s v="Nsimalen"/>
    <s v="CTR_010"/>
    <s v="Yaounde"/>
    <s v="IHS"/>
    <s v="Grid-Gen"/>
    <s v="CENTRE"/>
    <s v="Yaounde"/>
    <s v="ZTE"/>
    <n v="0"/>
    <n v="0"/>
    <n v="0"/>
    <n v="1.1129088870055419E-2"/>
    <n v="0"/>
    <n v="0"/>
    <n v="1.1396615044815888E-2"/>
    <n v="0"/>
    <n v="0"/>
    <n v="0"/>
    <n v="0"/>
    <n v="0"/>
    <n v="0.14854836730559065"/>
    <n v="0"/>
    <n v="0"/>
    <n v="0"/>
    <n v="10.039151563922346"/>
    <n v="0"/>
    <n v="0"/>
    <n v="0.44011622763837899"/>
    <n v="0"/>
    <n v="0"/>
    <n v="0"/>
    <n v="0"/>
    <m/>
    <n v="5.3359344011551428"/>
    <n v="5.0788790571082574"/>
    <n v="4.340198088476801"/>
    <n v="6.0473357125815603"/>
    <n v="5.3359344011551428"/>
    <x v="0"/>
    <m/>
    <x v="6"/>
    <x v="3"/>
    <s v="No root cause"/>
    <s v="No root cause"/>
    <s v="(05-10-2026 top offenders):..;..;(05-10-2026 ocm ran 12h) Power status check Ongoing..;..;(05-10-2026 ticket): INC-20260510-00007369...2026-05-10 15:40:25...Travaux nokia Full swap Nkolda-New_Nsimalen,Ambam-Fh_Ambam-New,Nyom-II-IHS_Nkometou...transmission work ...user:OCM_NOC.IHS  ||(05-10-2026 groupe whatsapp insicent): CTR_010_Z_Nsimalen(CTR-010)  INC-20260510-00007369, Site impacted by Essazok_ctr_749 not managed by IHS"/>
    <s v="CTR_749"/>
    <s v="Site impacted by Essazok_CTR_749 not managed by IHS"/>
  </r>
  <r>
    <s v="Stade-Abega"/>
    <s v="CTR_274"/>
    <s v="Yaounde"/>
    <s v="IHS"/>
    <s v="Grid-Gen"/>
    <s v="CENTRE"/>
    <s v="Yaounde"/>
    <s v="ZTE"/>
    <n v="0.52194356695859134"/>
    <n v="0"/>
    <n v="0"/>
    <n v="0"/>
    <n v="0"/>
    <n v="0.30061024503970812"/>
    <n v="0"/>
    <n v="0"/>
    <n v="0.77224105606492599"/>
    <n v="0"/>
    <n v="0.10799139921183183"/>
    <n v="0"/>
    <n v="0"/>
    <n v="0"/>
    <n v="0"/>
    <n v="0"/>
    <n v="0.30241158794976497"/>
    <n v="0"/>
    <n v="0"/>
    <n v="0"/>
    <n v="4.6381904672219809"/>
    <n v="4.6381904672219809"/>
    <n v="0"/>
    <n v="0"/>
    <m/>
    <n v="5.1868509815000294"/>
    <n v="0"/>
    <n v="0"/>
    <n v="9.9462411927322396"/>
    <n v="5.1868509815000294"/>
    <x v="0"/>
    <m/>
    <x v="6"/>
    <x v="3"/>
    <s v="No root cause"/>
    <s v="No root cause"/>
    <s v="(05-10-2026 top offenders):"/>
    <s v="CTR_274"/>
    <m/>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n v="4.3588931407715449E-2"/>
    <n v="0"/>
    <m/>
    <n v="5.1751511701238178"/>
    <n v="0"/>
    <n v="10.184027034010969"/>
    <n v="3.3677744288819289"/>
    <n v="5.1751511701238178"/>
    <x v="0"/>
    <m/>
    <x v="12"/>
    <x v="6"/>
    <s v="BSS Hardware issue"/>
    <s v="ACTIVE"/>
    <s v="05-10-2026: hardware issue,  site with GPS issue (alarm : TDD down 09Apr 02pm)   ||  (05-10-2026 top offenders):"/>
    <s v="CTR_937"/>
    <m/>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2.2001887664689104"/>
    <n v="2.2001887664689104"/>
    <n v="0.74379410614867936"/>
    <n v="0"/>
    <m/>
    <n v="5.0688005981171864"/>
    <n v="1.1241851811885266"/>
    <n v="1.2380529799973481"/>
    <n v="8.6150277323597457"/>
    <n v="5.0688005981171864"/>
    <x v="0"/>
    <m/>
    <x v="6"/>
    <x v="3"/>
    <s v="No root cause"/>
    <s v="No root cause"/>
    <s v="(05-10-2026 top offenders):"/>
    <s v="LIT_341"/>
    <m/>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7.00501237041032"/>
    <n v="0.84413425676234821"/>
    <n v="6.1180560906079045"/>
    <n v="6.1180560906079045"/>
    <n v="2.675261747609386E-4"/>
    <n v="0"/>
    <m/>
    <n v="5.0185413474187648"/>
    <n v="8.7333239411851693"/>
    <n v="11.140883033956566"/>
    <n v="6.0021570829147199E-2"/>
    <n v="5.0185413474187648"/>
    <x v="0"/>
    <m/>
    <x v="10"/>
    <x v="0"/>
    <s v="AKTIVCO Defaut GE &amp; Power Cabinet"/>
    <s v="PASSIVE"/>
    <s v="(05-10-2026  retour CAMUSAT ):  Génératrice faulty"/>
    <s v="EXN_197"/>
    <m/>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8.9175391586979543E-5"/>
    <n v="8.9175391586979543E-5"/>
    <n v="3.027379698829733"/>
    <n v="0"/>
    <m/>
    <n v="4.9058414875311405"/>
    <n v="11.268704363152406"/>
    <n v="9.5761039199485918"/>
    <n v="0.15697949293776967"/>
    <n v="4.9058414875311405"/>
    <x v="0"/>
    <m/>
    <x v="10"/>
    <x v="0"/>
    <s v="AKTIVCO Defaut GE &amp; Power Cabinet"/>
    <s v="PASSIVE"/>
    <s v="(05-10-2026  retour CAMUSAT ):  Joint de culasse"/>
    <s v="OST_297"/>
    <m/>
  </r>
  <r>
    <s v="Ndjokloumbe-IHS"/>
    <s v="LIT_500"/>
    <s v="LITTORAL"/>
    <s v="IHS"/>
    <s v="Hybrid-Gen"/>
    <s v="LITTORAL"/>
    <s v="Ndjokloumbe"/>
    <s v="NOKIA"/>
    <n v="0"/>
    <n v="0"/>
    <n v="0"/>
    <n v="0"/>
    <n v="3.1407109232144901"/>
    <n v="1.0531151735374513"/>
    <n v="6.2353738111532296E-2"/>
    <n v="3.6060977227545345E-2"/>
    <n v="0.20585205939642395"/>
    <n v="6.482468978853726"/>
    <n v="5.5979681424939098"/>
    <n v="4.7076045920332845"/>
    <n v="4.7922494416687869"/>
    <n v="4.9152397026425287"/>
    <n v="4.7076045920332836"/>
    <n v="4.9729216747089708"/>
    <n v="5.0760059697574142"/>
    <n v="4.7777321199772844"/>
    <n v="5.2237330481697963"/>
    <n v="5.5517566838739505"/>
    <n v="4.7671380834567527"/>
    <n v="4.7671380834567527"/>
    <n v="5.0537192552726866"/>
    <n v="4.9856744937162683"/>
    <m/>
    <n v="4.8844010613954252"/>
    <n v="32.368439984173229"/>
    <n v="0.78100034636568405"/>
    <n v="0"/>
    <n v="4.8844010613954252"/>
    <x v="0"/>
    <m/>
    <x v="6"/>
    <x v="3"/>
    <s v="No root cause"/>
    <s v="No root cause"/>
    <s v="(05-10-2026 top offenders):..;..;(05-10-2026 ticket): INC-20260510-00016801...Others"/>
    <s v="LIT_500"/>
    <m/>
  </r>
  <r>
    <s v="Bastos-ART"/>
    <s v="CTR_722"/>
    <s v="Yaounde"/>
    <s v="CAMUSAT"/>
    <s v="Good Grid + GE"/>
    <s v="CENTRE"/>
    <s v="Yaounde"/>
    <s v="NOKIA"/>
    <n v="0"/>
    <n v="0"/>
    <n v="0"/>
    <n v="0"/>
    <n v="5.6483860251546583"/>
    <n v="3.0819728735592831"/>
    <n v="3.0819907086375999"/>
    <n v="3.0819907086375999"/>
    <n v="3.0819907086375999"/>
    <n v="4.361809019620118"/>
    <n v="3.0820620489508697"/>
    <n v="11.21894966234774"/>
    <n v="17.736089136137718"/>
    <n v="3.0819907086375999"/>
    <n v="11.21894966234774"/>
    <n v="7.2096743856306569"/>
    <n v="3.0821512243424563"/>
    <n v="3.0820085437159177"/>
    <n v="3.0819907086375999"/>
    <n v="3.0819907086375999"/>
    <n v="8.0193197508349048"/>
    <n v="8.0193197508349048"/>
    <n v="3.2195705027779917"/>
    <n v="5.9266024824926946"/>
    <m/>
    <n v="4.7519166622147377"/>
    <n v="0"/>
    <n v="4.9195393065883275"/>
    <n v="5.9452322103035318"/>
    <n v="4.7519166622147377"/>
    <x v="1"/>
    <m/>
    <x v="4"/>
    <x v="2"/>
    <s v="EXCLU"/>
    <s v="Exclu"/>
    <s v="(05-10-2026 ticket): INC-20260510-00001839...2026-05-10 04:12:18...Grid outage, Grid only /Awaiting Grid return...Transmission Board fault...user:OCM_NOC.CAMUSAT"/>
    <s v="CTR_722"/>
    <m/>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5.8057734727740131"/>
    <n v="6.7847277896314813"/>
    <s v=""/>
    <n v="5.8057734727740131"/>
    <n v="4.6215681742301671"/>
    <n v="4.6216216794651199"/>
    <n v="4.6214076585253103"/>
    <n v="4.6217821951699758"/>
    <n v="4.6218357004049269"/>
    <n v="4.621675184700071"/>
    <n v="4.621675184700071"/>
    <n v="4.6218357004049269"/>
    <n v="4.6217821951699758"/>
    <m/>
    <n v="4.7356811210921697"/>
    <n v="18.432215667701801"/>
    <n v="0"/>
    <n v="4.0337652550287739"/>
    <n v="4.7356811210921697"/>
    <x v="0"/>
    <m/>
    <x v="7"/>
    <x v="4"/>
    <s v="SPARE-ISSUE"/>
    <s v="SPARE-ISSUE"/>
    <s v="(05-10-2026 top offenders):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8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2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ticket): INC-20260510-00018464...Grid Outage"/>
    <s v="CTR_860"/>
    <m/>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5.6368447889778052E-3"/>
    <n v="1.596516682442076E-2"/>
    <n v="1.534083069162231E-2"/>
    <n v="5.6368447889778052E-3"/>
    <n v="7.0529685888112606E-2"/>
    <n v="8.1407194549417597E-2"/>
    <n v="0.49540607292063599"/>
    <n v="0.28150035397132728"/>
    <n v="1.3824585797682845E-2"/>
    <n v="1.9550064019798724E-2"/>
    <n v="1.9550064019798724E-2"/>
    <n v="0.17512080671238417"/>
    <s v=""/>
    <m/>
    <n v="4.6698527995438734"/>
    <n v="32.380804647314847"/>
    <n v="0.13043991981393255"/>
    <n v="4.0014380552761226E-3"/>
    <n v="4.6698527995438734"/>
    <x v="0"/>
    <m/>
    <x v="1"/>
    <x v="0"/>
    <s v="Defaut GE &amp; Power Cabinet"/>
    <s v="PASSIVE"/>
    <s v="(05-10-2026 top offenders): 09/05/2026 : Need BO RAN analysis ..;..;(05-10-2026 cells nokia): 09/05/2026 : Need BO RAN analysis ..;..;(05-10-2026 cells nokia): 09/05/2026 : Need BO RAN analysis ..;..;(05-10-2026 ticket): INC-20260510-00012166...Grid Outage"/>
    <s v="ADM_060"/>
    <m/>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10.790978741771879"/>
    <n v="9.1802074726888829"/>
    <n v="0"/>
    <n v="4.6228522998690194"/>
    <x v="0"/>
    <m/>
    <x v="6"/>
    <x v="3"/>
    <s v="No root cause"/>
    <s v="No root cause"/>
    <s v="(05-10-2026 top offenders):"/>
    <s v="LIT_756"/>
    <m/>
  </r>
  <r>
    <s v="Kossehone"/>
    <s v="EXN_243"/>
    <s v="EXTREME-NORD"/>
    <s v="CAMUSAT"/>
    <s v="Bad Grid + GE"/>
    <s v="EXTREME-NORD"/>
    <s v="KOSSEHONE"/>
    <s v="NOKIA"/>
    <n v="0"/>
    <n v="0"/>
    <n v="0"/>
    <n v="0"/>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0"/>
    <n v="13.770311209033324"/>
    <n v="0"/>
    <n v="4.6228522998690194"/>
    <x v="2"/>
    <m/>
    <x v="6"/>
    <x v="3"/>
    <s v="No root cause"/>
    <s v="No root cause"/>
    <s v=""/>
    <s v="EXN_243"/>
    <m/>
  </r>
  <r>
    <s v="Liberte-Indoor"/>
    <s v="LIT_673"/>
    <s v="Douala"/>
    <m/>
    <m/>
    <s v="LITTORAL"/>
    <s v="Douala"/>
    <s v="ZTE"/>
    <n v="0"/>
    <n v="0"/>
    <n v="0"/>
    <n v="0"/>
    <n v="0"/>
    <n v="0"/>
    <n v="0"/>
    <n v="0"/>
    <n v="0"/>
    <n v="0"/>
    <n v="0"/>
    <n v="0"/>
    <n v="0"/>
    <n v="0"/>
    <n v="0"/>
    <n v="0"/>
    <n v="0"/>
    <n v="1.8548481450091792E-3"/>
    <n v="0"/>
    <n v="0"/>
    <n v="0"/>
    <n v="0"/>
    <n v="0"/>
    <n v="3.3406350143964749"/>
    <m/>
    <n v="4.6228522998690194"/>
    <n v="0"/>
    <n v="0"/>
    <n v="8.8647243070740505"/>
    <n v="4.6228522998690194"/>
    <x v="0"/>
    <m/>
    <x v="13"/>
    <x v="7"/>
    <s v="ACCESS-ISSUE"/>
    <s v="ACCESS-ISSUE"/>
    <s v="(05-10-2026 top offenders): 09/05/2026 : Mail initie ce jour du cote de OCM pour avoir l'access au site _x000a_08/05/2026 : Need BO RAN analysis || Site unstable check the port 5 to Optical link of RRU 81 ||Acess issue || Demande d'access en cours pour le FME Etaba fidele  ..;..;(05-10-2026 cells zte): 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
    <s v="LIT_673"/>
    <m/>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675184700071"/>
    <n v="4.621675184700071"/>
    <n v="4.6218357004049269"/>
    <n v="4.6217821951699758"/>
    <m/>
    <n v="4.6219962161097845"/>
    <n v="32.366941237125765"/>
    <n v="0"/>
    <n v="0"/>
    <n v="4.6219962161097845"/>
    <x v="0"/>
    <m/>
    <x v="14"/>
    <x v="8"/>
    <s v="Sites strategiques, MLL, Pylone, etc."/>
    <s v="PASSIVE"/>
    <s v="(05-10-2026 top offenders):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2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m/>
  </r>
  <r>
    <s v="Nkeng-Likok-II"/>
    <s v="LIT_658"/>
    <s v="LITTORAL"/>
    <s v="CAMUSAT"/>
    <s v="Hybrid Solar - S3"/>
    <s v="LITTORAL"/>
    <s v="Nkeng-Likok-II"/>
    <s v="NOKIA"/>
    <n v="0"/>
    <n v="0"/>
    <n v="0"/>
    <n v="0"/>
    <n v="0"/>
    <n v="0"/>
    <n v="0"/>
    <n v="0"/>
    <n v="0"/>
    <n v="0"/>
    <n v="0"/>
    <n v="0"/>
    <n v="0"/>
    <n v="0"/>
    <n v="0"/>
    <n v="0"/>
    <n v="0"/>
    <n v="0"/>
    <n v="0"/>
    <n v="0"/>
    <n v="3.2097433746251065"/>
    <n v="3.2097433746251065"/>
    <n v="8.3098623702676395"/>
    <n v="4.6217821951699758"/>
    <m/>
    <n v="4.6219962161097845"/>
    <n v="32.366941237125765"/>
    <n v="0"/>
    <n v="0"/>
    <n v="4.6219962161097845"/>
    <x v="1"/>
    <m/>
    <x v="4"/>
    <x v="2"/>
    <s v="EXCLU"/>
    <s v="Exclu"/>
    <s v=""/>
    <s v="LIT_658"/>
    <m/>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4.6217821951699758"/>
    <m/>
    <n v="4.6219962161097845"/>
    <n v="32.366941237125765"/>
    <n v="0"/>
    <n v="0"/>
    <n v="4.6219962161097845"/>
    <x v="1"/>
    <m/>
    <x v="4"/>
    <x v="2"/>
    <s v="EXCLU"/>
    <s v="Exclu"/>
    <s v=""/>
    <s v="SUD_016"/>
    <m/>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4.6215681742301671"/>
    <n v="4.6735670126149351"/>
    <n v="4.6214611637602614"/>
    <n v="4.6215681742301671"/>
    <n v="4.6215146689952142"/>
    <n v="4.6216216794651199"/>
    <n v="4.621675184700071"/>
    <n v="4.621675184700071"/>
    <n v="4.621675184700071"/>
    <n v="10.555708937229085"/>
    <n v="10.555708937229085"/>
    <n v="4.6215681742301671"/>
    <n v="4.6214076585253103"/>
    <m/>
    <n v="4.6216216794651199"/>
    <n v="32.364318429792696"/>
    <n v="0"/>
    <n v="0"/>
    <n v="4.6216216794651199"/>
    <x v="0"/>
    <m/>
    <x v="6"/>
    <x v="3"/>
    <s v="No root cause"/>
    <s v="No root cause"/>
    <s v="(05-10-2026 top offenders):"/>
    <s v="OST_186"/>
    <m/>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4.6213541532903575"/>
    <n v="4.6782552326955162"/>
    <n v="4.626811687255481"/>
    <n v="4.6213541532903575"/>
    <n v="4.9373739059962958"/>
    <n v="4.6267403469422108"/>
    <n v="4.7669775677518951"/>
    <n v="4.6810124902620469"/>
    <n v="4.6249390040321536"/>
    <n v="4.6303965379972771"/>
    <n v="4.6303965379972771"/>
    <n v="4.626758182020529"/>
    <n v="4.6265441610807212"/>
    <m/>
    <n v="4.6215146689952142"/>
    <n v="32.363569056268958"/>
    <n v="0"/>
    <n v="0"/>
    <n v="4.6215146689952142"/>
    <x v="0"/>
    <m/>
    <x v="6"/>
    <x v="3"/>
    <s v="No root cause"/>
    <s v="No root cause"/>
    <s v="(05-10-2026 top offenders):"/>
    <s v="OST_293"/>
    <m/>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3.6907172148385722E-2"/>
    <n v="0.11362917616934116"/>
    <n v="2.4884254435828985E-2"/>
    <n v="3.6907172148385722E-2"/>
    <n v="0.17454654455525967"/>
    <n v="0.21898095591804997"/>
    <n v="8.9369257866310808E-2"/>
    <n v="9.1682913999794433E-2"/>
    <n v="6.2611995032085976E-2"/>
    <n v="9.9447826867202271E-2"/>
    <n v="9.9447826867202271E-2"/>
    <n v="0.10774257834581222"/>
    <n v="3.2822242409982529E-2"/>
    <m/>
    <n v="4.5269697296918459"/>
    <n v="7.4667577904871525"/>
    <n v="10.308604432383543"/>
    <n v="0"/>
    <n v="4.5269697296918459"/>
    <x v="0"/>
    <m/>
    <x v="6"/>
    <x v="3"/>
    <s v="No root cause"/>
    <s v="No root cause"/>
    <s v="(05-10-2026 top offenders): Impacted by ADM_010_H_Ngaoundal..;..;(05-10-2026  groupe whatsapp incident ) impacted by   ADM_010_H_Ngaoundal  A determiner  || sans action..;..;(05-10-2026 ocm ran 18h) Power status check Ongoing..;..;(05-10-2026 ocm ran 12h) 10/05/2026 remplacement FSMF ce jour, ETA 14H_x000a_09.05.2026: FSMF reçu à la gare à Ngaoundal en ce moment,  ETA 10/05/2026 après travaux sur GORO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298...Grid Outage"/>
    <s v="ADM_010"/>
    <s v=" impacted by   ADM_010_H_Ngaoundal  A determiner  || sans action"/>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1.3278572508867601"/>
    <n v="1.5944560015751941"/>
    <n v="0"/>
    <n v="0"/>
    <n v="5.0753282367813526"/>
    <n v="1.8673862050663033"/>
    <m/>
    <n v="4.3306245416384863"/>
    <n v="7.3857005543365748"/>
    <n v="9.4237911026789192"/>
    <n v="0.21529104750397812"/>
    <n v="4.3306245416384863"/>
    <x v="0"/>
    <m/>
    <x v="10"/>
    <x v="0"/>
    <s v="AKTIVCO Defaut GE &amp; Power Cabinet"/>
    <s v="PASSIVE"/>
    <s v="(05-10-2026 top offenders): Power status check Ongoing..;..;(05-10-2026 ocm ran 18h) Power status check Ongoing..;..;(05-10-2026 ticket): INC-20260510-00012617...2026-05-10 19:25:40...Auto TT closure RCA...Others...user:OCM_NOC.CAMUSAT || (05-10-2026  retour CAMUSAT ):  Batterie GE faulty"/>
    <s v="NRD_174"/>
    <m/>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n v="0"/>
    <n v="0"/>
    <m/>
    <n v="4.2673813539249998"/>
    <n v="2.0481627359527437"/>
    <n v="1.7993844160878048"/>
    <n v="6.4638614739081577"/>
    <n v="4.2673813539249998"/>
    <x v="0"/>
    <m/>
    <x v="1"/>
    <x v="0"/>
    <s v="Defaut GE &amp; Power Cabinet"/>
    <s v="PASSIVE"/>
    <s v="(05-10-2026 top offenders):..;..;(hourly IHS): 10/05/2026 04:40 0:36:08 FME is on the way ETA 04:50..;..;(05-10-2026 ticket): INC-20260510-00002241...2026-05-10 05:05:22...FME is on site...Grid Outage...user:OCM_NOC.IHS"/>
    <s v="LIT_479"/>
    <m/>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4810605736331917"/>
    <n v="0"/>
    <n v="2.5835002696663842"/>
    <n v="2.5835002696663842"/>
    <n v="4.0942740837763569"/>
    <n v="0"/>
    <m/>
    <n v="4.207134459368838"/>
    <n v="3.5603985068482746"/>
    <n v="3.2649237872775929"/>
    <n v="4.9907850643622762"/>
    <n v="4.207134459368838"/>
    <x v="0"/>
    <m/>
    <x v="0"/>
    <x v="0"/>
    <s v="AKTIVCO Coupure ENEO &amp; Baisse de tension"/>
    <s v="PASSIVE"/>
    <s v="(05-10-2026 top offenders): Power status check Ongoing..;..;(05-10-2026 ticket): INC-20260510-00011226...2026-05-10 16:55:10...Impacted by LIT_791_Z_Mabanda-New /Main site up awaited...Grid Outage...user:OCM_NOC.CAMUSAT || (05-10-2026  retour CAMUSAT ):  Grid outage Grid only site"/>
    <s v="LIT_791"/>
    <s v="Impacted by LIT_791_Z_Mabanda-New /Main site up awaited"/>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n v="0"/>
    <n v="0"/>
    <m/>
    <n v="3.9529845933459469"/>
    <n v="5.0863727923455997"/>
    <n v="6.5345758064132262"/>
    <n v="1.9807118373618577"/>
    <n v="3.9529845933459469"/>
    <x v="0"/>
    <m/>
    <x v="1"/>
    <x v="0"/>
    <s v="Defaut GE &amp; Power Cabinet"/>
    <s v="PASSIVE"/>
    <s v="(05-10-2026 top offenders): Power status check Ongoing..;..;(hourly IHS): 10/05/2026 15:55 0:11:09 44.8 FME Emmanuel is on site."/>
    <s v="EXN_145"/>
    <m/>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4.9913417229006471"/>
    <n v="2.3851016535055876"/>
    <n v="3.9357413250195168"/>
    <n v="4.9913417229006471"/>
    <n v="0.27593266393779775"/>
    <n v="1.1990304237236893"/>
    <n v="1.0100442362261528"/>
    <n v="4.8036473420521211E-2"/>
    <n v="1.5412982105461215"/>
    <n v="4.3655634600622664"/>
    <n v="4.3655634600622664"/>
    <n v="1.5050645912574632"/>
    <n v="2.5970672615345864"/>
    <m/>
    <n v="3.9406992017118134"/>
    <n v="1.1908794248008665"/>
    <n v="11.231033639889979"/>
    <n v="4.8744716078819028E-4"/>
    <n v="3.9406992017118134"/>
    <x v="2"/>
    <m/>
    <x v="1"/>
    <x v="0"/>
    <s v="Defaut GE &amp; Power Cabinet"/>
    <s v="PASSIVE"/>
    <s v="(05-10-2026 cells nokia): 09/05/2026 : Need BO RAN analysis ..;..;(05-10-2026 ocm ran 18h) Power status check Ongoing..;..;(05-10-2026 ticket): INC-20260510-00012780...Grid Outage"/>
    <s v="EXN_125"/>
    <m/>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9482504501573774"/>
    <n v="1.7844174207337791"/>
    <n v="2.7663276574980102"/>
    <n v="2.7663276574980102"/>
    <n v="4.5505667274486132"/>
    <n v="0"/>
    <m/>
    <n v="3.890044601963857"/>
    <n v="3.3936628978174239"/>
    <n v="2.8864527338317854"/>
    <n v="4.6720380329505096"/>
    <n v="3.890044601963857"/>
    <x v="0"/>
    <m/>
    <x v="0"/>
    <x v="0"/>
    <s v="AKTIVCO Coupure ENEO &amp; Baisse de tension"/>
    <s v="PASSIVE"/>
    <s v="(05-10-2026 top offenders): Power status check Ongoing..;..;(05-10-2026 ticket): INC-20260510-00011223...2026-05-10 16:53:45...power issue here the power guy are taken point ...Grid Outage...user:OCM_NOC.CAMUSAT || (05-10-2026  retour CAMUSAT ):  Grid outage Grid only site"/>
    <s v="LIT_791"/>
    <m/>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2.2828900246267478E-3"/>
    <n v="0.21662486124309077"/>
    <n v="0.21662486124309077"/>
    <n v="0.43312487693795931"/>
    <n v="0"/>
    <m/>
    <n v="3.8034731318112156"/>
    <n v="0"/>
    <n v="0"/>
    <n v="7.293492964035484"/>
    <n v="3.8034731318112156"/>
    <x v="0"/>
    <m/>
    <x v="12"/>
    <x v="6"/>
    <s v="BSS Hardware issue"/>
    <s v="ACTIVE"/>
    <s v="05-10-2026: hardware issue,  site with GPS issue (alarm : TDD down 09Apr 02pm)   ||  (05-10-2026 top offenders):"/>
    <s v="CTR_020"/>
    <m/>
  </r>
  <r>
    <s v="Scalom-EHS-IHS"/>
    <s v="CTR_155"/>
    <s v="Yaounde"/>
    <s v="IHS"/>
    <s v="Grid-Lithium"/>
    <s v="CENTRE"/>
    <s v="Yaounde"/>
    <s v="ZTE"/>
    <n v="0"/>
    <n v="0"/>
    <n v="0"/>
    <n v="0"/>
    <n v="0"/>
    <n v="0"/>
    <n v="0"/>
    <n v="0"/>
    <n v="0"/>
    <n v="0"/>
    <n v="0"/>
    <n v="1.1646306141259522E-2"/>
    <n v="1.09329030085638E-2"/>
    <n v="1.2859091466842516E-2"/>
    <n v="1.1646306141259522E-2"/>
    <n v="0"/>
    <n v="0"/>
    <n v="0"/>
    <n v="0"/>
    <n v="0"/>
    <n v="0"/>
    <n v="0"/>
    <n v="0"/>
    <n v="0"/>
    <m/>
    <n v="3.7858699095119457"/>
    <n v="3.208442741867799"/>
    <n v="2.7403556820384152"/>
    <n v="4.6170439099343987"/>
    <n v="3.7858699095119457"/>
    <x v="0"/>
    <m/>
    <x v="1"/>
    <x v="0"/>
    <s v="Defaut GE &amp; Power Cabinet"/>
    <s v="PASSIVE"/>
    <s v="(05-10-2026 top offenders): 11/05/2026 Feedback IHS : Grid only site, No space to deploy MDG/Awaiting Grid return..;..;(hourly IHS): 10/05/2026 21:39 1:20:52 2V Grid only site, No space to deploy MDG/Awaiting Grid return..;..;(05-10-2026 ticket): INC-20260510-00015847...2026-05-11 03:41:54...user:OCM_NOC.IHS"/>
    <s v="CTR_155"/>
    <m/>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36884913542709874"/>
    <n v="0.14649293399488114"/>
    <n v="3.2675096935342242E-2"/>
    <n v="0.36884913542709874"/>
    <n v="0"/>
    <n v="0.67357076794513449"/>
    <n v="8.0693967965757949"/>
    <n v="5.5738749668476038"/>
    <n v="0.92147785594851217"/>
    <n v="11.988008406742514"/>
    <n v="11.988008406742514"/>
    <n v="13.493233278885418"/>
    <n v="2.0585685823700848"/>
    <m/>
    <n v="3.7513806004173738"/>
    <n v="13.3936778852879"/>
    <n v="5.477216152626573"/>
    <n v="0"/>
    <n v="3.7513806004173738"/>
    <x v="2"/>
    <m/>
    <x v="6"/>
    <x v="3"/>
    <s v="No root cause"/>
    <s v="No root cause"/>
    <s v="(05-10-2026 ocm ran 18h) Power status check Ongoing..;..;(05-10-2026 ticket): INC-20260510-00012791...2026-05-10 23:05:26...BO TX Analyse en cours_x000a__x000a_No Power Issue on Site, U1 = 51.3V / U2 = 53.6V and Site on GEN. TX FME Herman 656401745 / Huawei is informed....user:OCM_NOC.IHS"/>
    <s v="EXN_160"/>
    <m/>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2.0424611530298415E-2"/>
    <n v="8.6283189962236329E-2"/>
    <n v="1.4181256394976778E-2"/>
    <n v="2.0424611530298412E-2"/>
    <n v="0.10315746121911201"/>
    <n v="0.16441279799048905"/>
    <n v="6.7356797688287978E-2"/>
    <n v="0.24029798891628826"/>
    <n v="3.9208005643019489E-2"/>
    <n v="4.9893369904406945E-2"/>
    <n v="4.9893369904406945E-2"/>
    <n v="4.8270083571509047E-2"/>
    <n v="1.596516682442076E-2"/>
    <m/>
    <n v="3.7179147453062118"/>
    <n v="4.6221358943922883"/>
    <n v="9.108636007679852"/>
    <n v="0"/>
    <n v="3.7179147453062118"/>
    <x v="0"/>
    <m/>
    <x v="6"/>
    <x v="3"/>
    <s v="No root cause"/>
    <s v="No root cause"/>
    <s v="(05-10-2026 top offenders):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groupe whatsapp incident ) impacted by   ADM_010_H_Ngaoundal  A determiner  || sans action..;..;(05-10-2026 ocm ran 18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ocm ran 12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341...Grid Outage"/>
    <s v="ADM_010"/>
    <s v=" impacted by   ADM_010_H_Ngaoundal  A determiner  || sans action"/>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1.0372524847831113"/>
    <n v="0"/>
    <n v="0"/>
    <n v="0"/>
    <n v="1.8892698461617488"/>
    <n v="0.31662614536872957"/>
    <m/>
    <n v="3.7176150647912727"/>
    <n v="4.1989896446570665"/>
    <n v="7.1236391192440953"/>
    <n v="1.3931502494161323"/>
    <n v="3.7176150647912727"/>
    <x v="2"/>
    <m/>
    <x v="6"/>
    <x v="3"/>
    <s v="No root cause"/>
    <s v="No root cause"/>
    <s v=""/>
    <s v="EXN_134"/>
    <m/>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2011925246766152"/>
    <n v="0.12011925246766152"/>
    <n v="0.12029760325083573"/>
    <n v="0"/>
    <m/>
    <n v="3.6846915102173603"/>
    <n v="2.5778449216455042"/>
    <n v="2.1904995052888205"/>
    <n v="4.9496762734012316"/>
    <n v="3.6846915102173603"/>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
    <s v="LIT_620"/>
    <s v="mpacted by   LIT_620_Z_Notre-Dame-de-Yassa(LIT-620) ,MPR plante , apres resolution du probleme d'energie || Action :Reset physique du MPR a Notre Dame de Yassa"/>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2.2278331378608747"/>
    <n v="2.2278331378608747"/>
    <n v="0"/>
    <n v="0"/>
    <m/>
    <n v="3.623338840805518"/>
    <n v="12.348801402027906"/>
    <n v="5.5402658350078724"/>
    <n v="0"/>
    <n v="3.623338840805518"/>
    <x v="2"/>
    <m/>
    <x v="1"/>
    <x v="0"/>
    <s v="Defaut GE &amp; Power Cabinet"/>
    <s v="PASSIVE"/>
    <s v="(hourly IHS): 10/05/2026 16:38 2:36:01 39 FME Joseph is managing with level 0...;..;(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ocm ran 12h) Power status check Ongoing..;..;(05-10-2026 ticket): INC-20260510-00017225...Grid Outage"/>
    <s v="NRO_047"/>
    <m/>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99616046433983096"/>
    <n v="5.1138520059469279"/>
    <n v="5.7972565369129043"/>
    <n v="5.7972565369129043"/>
    <n v="3.9612065644502654"/>
    <n v="6.5471324047678161"/>
    <m/>
    <n v="3.5363749989298956"/>
    <n v="10.083445239779543"/>
    <n v="5.7674865951970515"/>
    <n v="0.30728992245007847"/>
    <n v="3.5363749989298956"/>
    <x v="1"/>
    <m/>
    <x v="4"/>
    <x v="2"/>
    <s v="EXCLU"/>
    <s v="Exclu"/>
    <s v="(05-10-2026 ocm ran 18h) Power status check Ongoing"/>
    <s v="OST_342"/>
    <m/>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43537808793886928"/>
    <n v="2.3265844095354342E-3"/>
    <n v="0.51209957191440525"/>
    <n v="0.43537808793886928"/>
    <n v="1.8103652157212324E-2"/>
    <n v="6.1284595955616972E-2"/>
    <n v="1.2627689608937303E-2"/>
    <n v="2.3722026964623142E-2"/>
    <n v="1.8727916024701579E-3"/>
    <n v="4.2410389432502082"/>
    <n v="4.2410389432502082"/>
    <n v="6.0642775699035556E-3"/>
    <n v="0.81618706475335379"/>
    <m/>
    <n v="3.503646295605733"/>
    <n v="0.57914083825921536"/>
    <n v="10.190132571614152"/>
    <n v="0"/>
    <n v="3.503646295605733"/>
    <x v="2"/>
    <m/>
    <x v="6"/>
    <x v="3"/>
    <s v="No root cause"/>
    <s v="No root cause"/>
    <s v="(05-10-2026 cells nokia): 09/05/2026 : Need BO RAN analysis ..;..;(05-10-2026 ticket): INC-20260510-00013886...Others"/>
    <s v="EXN_224"/>
    <m/>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6.3314528026754543E-3"/>
    <n v="1.4022587050667971E-2"/>
    <n v="8.9175391586978642E-3"/>
    <n v="6.3314528026754543E-3"/>
    <n v="0"/>
    <n v="1.3162287798238217E-2"/>
    <n v="8.3575176995317066E-2"/>
    <n v="0.18782120976049627"/>
    <n v="0"/>
    <n v="0.38170634614890725"/>
    <n v="0.38170634614890725"/>
    <n v="0"/>
    <n v="0"/>
    <m/>
    <n v="3.4663901516124334"/>
    <n v="12.125238300780547"/>
    <n v="5.1678511684364068"/>
    <n v="0"/>
    <n v="3.4663901516124334"/>
    <x v="2"/>
    <m/>
    <x v="1"/>
    <x v="0"/>
    <s v="Defaut GE &amp; Power Cabinet"/>
    <s v="PASSIVE"/>
    <s v="(hourly IHS): 10/05/2026 00:38 7:22:00 41v FME is informed and managing"/>
    <s v="NRO_101"/>
    <m/>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0272992176152842"/>
    <n v="1.7121531651633077"/>
    <n v="1.8838614699778493"/>
    <n v="0.9703924765264027"/>
    <n v="9.4775606178641975E-2"/>
    <n v="6.5454737424843956E-3"/>
    <n v="0.9299388185473404"/>
    <n v="5.8621321533081598"/>
    <n v="3.7082694837529568"/>
    <n v="4.1260918634945902"/>
    <n v="4.1260918634945902"/>
    <n v="1.6833638669874127"/>
    <n v="3.3786950715257977"/>
    <m/>
    <n v="3.3897884902392192"/>
    <n v="0"/>
    <n v="0"/>
    <n v="6.5002164196582388"/>
    <n v="3.3897884902392192"/>
    <x v="2"/>
    <m/>
    <x v="6"/>
    <x v="3"/>
    <s v="No root cause"/>
    <s v="No root cause"/>
    <s v=""/>
    <s v="NRO_090"/>
    <m/>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0"/>
    <n v="0"/>
    <n v="1.5618178082543595"/>
    <n v="0.69005701517836515"/>
    <m/>
    <n v="3.3544215299358209"/>
    <n v="4.6217612076304206"/>
    <n v="7.8701153646072379"/>
    <n v="0.10037795463449975"/>
    <n v="3.3544215299358209"/>
    <x v="0"/>
    <m/>
    <x v="10"/>
    <x v="0"/>
    <s v="AKTIVCO Defaut GE &amp; Power Cabinet"/>
    <s v="PASSIVE"/>
    <s v="(05-10-2026 top offenders):..;..;(05-10-2026 ocm ran 12h) Power status check Ongoing || (05-10-2026  retour CAMUSAT ):  Batterie GE faulty"/>
    <s v="NRD_132"/>
    <m/>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4.6228522998690194"/>
    <n v="3.4781077980669632"/>
    <n v="0"/>
    <n v="0"/>
    <n v="9.3357360750842524"/>
    <n v="8.3514002676688559"/>
    <m/>
    <n v="3.316254462336595"/>
    <n v="4.5056083114516259"/>
    <n v="7.6711577431649971"/>
    <n v="0.1870757791654902"/>
    <n v="3.316254462336595"/>
    <x v="0"/>
    <m/>
    <x v="1"/>
    <x v="0"/>
    <s v="Defaut GE &amp; Power Cabinet"/>
    <s v="PASSIVE"/>
    <s v="(05-10-2026 top offenders): Power status check Ongoing..;..;(hourly IHS): 10/05/2026 19:08 3:02:51 56.5 FME Moses is managing with level 0..;..;(05-10-2026 ocm ran 18h) Power status check Ongoing"/>
    <s v="NRO_059"/>
    <m/>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9538585121834979"/>
    <n v="4.4041585695411101"/>
    <n v="0.62481629869333077"/>
    <n v="0.62481629869333077"/>
    <n v="0.25850162513233627"/>
    <n v="0.49287238930123595"/>
    <m/>
    <n v="3.2768032690985156"/>
    <n v="3.3184757542694312"/>
    <n v="3.2374044153397867"/>
    <n v="3.2907552963991713"/>
    <n v="3.2768032690985156"/>
    <x v="0"/>
    <m/>
    <x v="6"/>
    <x v="3"/>
    <s v="No root cause"/>
    <s v="No root cause"/>
    <s v="(05-10-2026 top offenders):"/>
    <s v="SUO_224"/>
    <m/>
  </r>
  <r>
    <s v="EST_211_Z_BATOURI-TRYPANO-MTN-IHS"/>
    <s v="EST_211"/>
    <s v="CENTRE"/>
    <s v="IHS"/>
    <s v="Grid-Gen"/>
    <s v="EST"/>
    <s v="Batouri"/>
    <s v="ZTE"/>
    <n v="0"/>
    <n v="4.0755294164647733"/>
    <n v="0"/>
    <n v="0"/>
    <n v="0"/>
    <n v="0"/>
    <n v="0"/>
    <n v="0"/>
    <n v="0"/>
    <n v="5.8195860549662817E-2"/>
    <n v="0"/>
    <n v="0"/>
    <n v="0"/>
    <n v="2.4613478182705402"/>
    <n v="0"/>
    <n v="0"/>
    <n v="0"/>
    <n v="0"/>
    <n v="0"/>
    <n v="0"/>
    <n v="0.78201467898285804"/>
    <n v="0.78201467898285804"/>
    <n v="5.5655075292566645"/>
    <n v="5.3505234952187721E-4"/>
    <m/>
    <n v="3.266405418439474"/>
    <n v="1.9634835277707838"/>
    <n v="3.4706284362026598"/>
    <n v="3.4917164076197231"/>
    <n v="3.266405418439474"/>
    <x v="0"/>
    <m/>
    <x v="3"/>
    <x v="0"/>
    <s v="Coupure ENEO &amp; Baisse de tension"/>
    <s v="PASSIVE"/>
    <s v="(05-10-2026 top offenders):..;..;(hourly IHS): 10/05/2026 22:01 0:58:51 42.2V FME Alain is heading to site, ETA 23h45"/>
    <s v="EST_211"/>
    <m/>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3.0815805018362994"/>
    <n v="0.14848631625779557"/>
    <n v="3.4361596938644476"/>
    <n v="3.0815805018362994"/>
    <n v="3.6674012066206982"/>
    <n v="3.2100164194077214"/>
    <n v="3.2341774319199388"/>
    <n v="3.0858787557107923"/>
    <n v="3.2362998062397095"/>
    <n v="4.0100353884455853"/>
    <n v="4.0100353884455853"/>
    <n v="3.4071420214420449"/>
    <n v="3.0829716379450569"/>
    <m/>
    <n v="3.2620536593300291"/>
    <n v="0.40865836160969427"/>
    <n v="0.19709820441942028"/>
    <n v="6.0164870191981477"/>
    <n v="3.2620536593300291"/>
    <x v="1"/>
    <m/>
    <x v="4"/>
    <x v="2"/>
    <s v="EXCLU"/>
    <s v="Exclu"/>
    <s v="(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ticket): INC-20260510-00000555...Grid Outage"/>
    <s v="SUD_163"/>
    <m/>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1.2091469696061732"/>
    <n v="1.2091469696061732"/>
    <n v="0.41314958922247619"/>
    <n v="0.81780968116587183"/>
    <m/>
    <n v="3.2531361201713307"/>
    <n v="3.0143549992206515"/>
    <n v="4.8688037849655394"/>
    <n v="2.2784256687394802"/>
    <n v="3.2531361201713307"/>
    <x v="2"/>
    <m/>
    <x v="1"/>
    <x v="0"/>
    <s v="Defaut GE &amp; Power Cabinet"/>
    <s v="PASSIVE"/>
    <s v="(05-10-2026  groupe whatsapp incident ) impacted by   EXN_096_H_Yagoua-Ville  Grid fluctuation and unstable || Action: Manuel start of Gen"/>
    <s v="EXN_096"/>
    <s v=" impacted by   EXN_096_H_Yagoua-Ville  Grid fluctuation and unstable || Action: Manuel start of Gen"/>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1.5666332794000568"/>
    <n v="1.5666332794000568"/>
    <n v="0.36765230443479924"/>
    <n v="0.66052212548475731"/>
    <m/>
    <n v="3.2520838505506044"/>
    <n v="2.8507417798720271"/>
    <n v="4.8252934266314425"/>
    <n v="2.3492203420251405"/>
    <n v="3.2520838505506044"/>
    <x v="2"/>
    <m/>
    <x v="1"/>
    <x v="0"/>
    <s v="Defaut GE &amp; Power Cabinet"/>
    <s v="PASSIVE"/>
    <s v="(05-10-2026  groupe whatsapp incident ) impacted by   EXN_096_H_Yagoua-Ville  Grid fluctuation and unstable || Action: Manuel start of Gen"/>
    <s v="EXN_096"/>
    <s v=" impacted by   EXN_096_H_Yagoua-Ville  Grid fluctuation and unstable || Action: Manuel start of Gen"/>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9.1392291821831861"/>
    <n v="9.2294072889644276"/>
    <n v="9.0813543530432348"/>
    <n v="9.1392291821831861"/>
    <n v="8.8873800412632367"/>
    <n v="6.5990503177497555"/>
    <n v="9.7272517143077317E-2"/>
    <n v="0.31400438885607251"/>
    <n v="1.2318866944608524"/>
    <n v="0.80537863157864686"/>
    <n v="0.80537863157864686"/>
    <n v="4.4552025636854835E-2"/>
    <n v="0"/>
    <m/>
    <n v="3.2453243558683118"/>
    <n v="11.275948307215168"/>
    <n v="4.8706100757877131"/>
    <n v="0"/>
    <n v="3.2453243558683118"/>
    <x v="2"/>
    <m/>
    <x v="1"/>
    <x v="0"/>
    <s v="Defaut GE &amp; Power Cabinet"/>
    <s v="PASSIVE"/>
    <s v="(hourly IHS): 10/05/2026 06:21 1:39:00 41v FME is informed and managing..;..;(05-10-2026 cells nokia): _x000a_09/05/2026 : Need BO RAN analysis_x000a_08/05/2026 : Need BO RAN analysis ..;..;(05-10-2026 cells nokia): _x000a_09/05/2026 : Need BO RAN analysis_x000a_08/05/2026 : Need BO RAN analysis ..;..;(05-10-2026 ticket): INC-20260510-00005064...Others"/>
    <s v="NRO_050"/>
    <m/>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8602371922735588"/>
    <n v="0.7123686981534274"/>
    <n v="1.8985797570434289"/>
    <n v="1.8985797570434289"/>
    <n v="4.8640717341117981"/>
    <n v="1.0825892538659316"/>
    <m/>
    <n v="3.2309492827444903"/>
    <n v="3.4302573048931091"/>
    <n v="6.2411066740108323"/>
    <n v="1.2385647792464769"/>
    <n v="3.2309492827444903"/>
    <x v="0"/>
    <m/>
    <x v="6"/>
    <x v="3"/>
    <s v="No root cause"/>
    <s v="No root cause"/>
    <s v="(05-10-2026 top offenders):"/>
    <s v="NRD_076"/>
    <m/>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2103240847751211"/>
    <n v="1.2103240847751211"/>
    <n v="0.11000676306169829"/>
    <n v="0"/>
    <m/>
    <n v="3.2248318508816238"/>
    <n v="2.5071540192399153"/>
    <n v="2.1315294225649497"/>
    <n v="4.1251748320627231"/>
    <n v="3.2248318508816238"/>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59...Grid outage, generator failure ...Grid Outage"/>
    <s v="LIT_620"/>
    <s v="mpacted by   LIT_620_Z_Notre-Dame-de-Yassa(LIT-620) ,MPR plante , apres resolution du probleme d'energie || Action :Reset physique du MPR a Notre Dame de Yassa"/>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5459454556853951"/>
    <n v="0.45623974233386155"/>
    <n v="1.5533120088651449"/>
    <n v="1.5459454556853951"/>
    <n v="1.5903263345655123"/>
    <n v="0.90344478957696328"/>
    <n v="2.6168464312114538E-2"/>
    <n v="2.2528274197601054E-2"/>
    <n v="1.6785121263918189E-2"/>
    <n v="0.19396960758066398"/>
    <n v="0.19396960758066398"/>
    <n v="2.5865323104029909E-2"/>
    <n v="4.5487346818182152E-3"/>
    <m/>
    <n v="3.2042787202542518"/>
    <n v="6.6850363096451364"/>
    <n v="4.4139160450889134"/>
    <n v="1.4724266033659688"/>
    <n v="3.2042787202542518"/>
    <x v="0"/>
    <m/>
    <x v="6"/>
    <x v="3"/>
    <s v="No root cause"/>
    <s v="No root cause"/>
    <s v="(05-10-2026 top offenders): Impacted by ADM_010_H_Ngaoundal..;..;(05-10-2026  groupe whatsapp incident ) impacted by   ADM_010_H_Ngaoundal  A determiner  || sans action..;..;(05-10-2026 ocm ran 18h) Power status check Ongoing..;..;(05-10-2026 ocm ran 12h) Power status check Ongoing..;..;(05-10-2026 ticket): INC-20260510-00017314...Grid Outage"/>
    <s v="ADM_010"/>
    <s v=" impacted by   ADM_010_H_Ngaoundal  A determiner  || sans action"/>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n v="0"/>
    <n v="0.18124006586137767"/>
    <m/>
    <n v="3.1539195794916579"/>
    <n v="0"/>
    <n v="0"/>
    <n v="6.047917118110961"/>
    <n v="3.1539195794916579"/>
    <x v="0"/>
    <m/>
    <x v="12"/>
    <x v="6"/>
    <s v="BSS Hardware issue"/>
    <s v="ACTIVE"/>
    <s v="05-10-2026: hardware issue,  site with GPS issue (alarm : TDD down 09Apr 02pm)   ||  (05-10-2026 top offenders):"/>
    <s v="CTR_163"/>
    <m/>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11.461092693096091"/>
    <n v="3.0819015332460129"/>
    <n v="3.0819015332460129"/>
    <n v="11.461092693096091"/>
    <n v="5.3653378550857926"/>
    <n v="13.874050769563482"/>
    <n v="4.9087756412811906E-2"/>
    <n v="7.4915999766370228E-3"/>
    <n v="0.22837341481371765"/>
    <n v="1.6220547369688791"/>
    <n v="1.6220547369688791"/>
    <n v="3.0819015332460129"/>
    <n v="3.0819015332460129"/>
    <m/>
    <n v="3.1398526574611214"/>
    <n v="0.10603635360838339"/>
    <n v="9.3077251132401813"/>
    <n v="0"/>
    <n v="3.1398526574611214"/>
    <x v="0"/>
    <m/>
    <x v="7"/>
    <x v="4"/>
    <s v="SPARE-ISSUE"/>
    <s v="SPARE-ISSUE"/>
    <s v="(05-10-2026 top offenders):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250...Grid Outage"/>
    <s v="ADM_141"/>
    <m/>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714935522624867"/>
    <n v="1.9106541050643062"/>
    <n v="4.5243313272437238"/>
    <n v="3.6714935522624867"/>
    <n v="1.721263408411879"/>
    <n v="1.6846479926262654"/>
    <n v="4.6213541532903575"/>
    <n v="3.7963391004842575"/>
    <n v="1.6629962075489464"/>
    <n v="2.6272318817006393"/>
    <n v="2.6272318817006393"/>
    <n v="3.1571477286671059"/>
    <n v="3.1412210037296719"/>
    <m/>
    <n v="3.1303059357994254"/>
    <n v="21.920924107446176"/>
    <n v="0"/>
    <n v="0"/>
    <n v="3.1303059357994254"/>
    <x v="0"/>
    <m/>
    <x v="6"/>
    <x v="3"/>
    <s v="No root cause"/>
    <s v="No root cause"/>
    <s v="(05-10-2026 top offenders):"/>
    <s v="EST_115"/>
    <m/>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0813308107398565"/>
    <n v="3.1160720525044576"/>
    <n v="3.0813664808964911"/>
    <n v="3.0813308107398565"/>
    <n v="3.0814378212097608"/>
    <n v="3.0813664808964911"/>
    <n v="3.0811167898000473"/>
    <n v="3.0811524599566824"/>
    <n v="3.0811881301133166"/>
    <n v="3.0822403997340437"/>
    <n v="3.0822403997340437"/>
    <n v="3.0811881301133166"/>
    <n v="3.0815091615230297"/>
    <m/>
    <n v="3.1177164761592779"/>
    <n v="21.577960824750509"/>
    <n v="0.10838372153646239"/>
    <n v="0"/>
    <n v="3.1177164761592779"/>
    <x v="2"/>
    <m/>
    <x v="14"/>
    <x v="8"/>
    <s v="ACCESS-ISSUE"/>
    <s v="PASSIVE"/>
    <s v="(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m/>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m/>
    <n v="3.0819015332460129"/>
    <n v="0"/>
    <n v="9.1802074726888829"/>
    <n v="0"/>
    <n v="3.0819015332460129"/>
    <x v="0"/>
    <m/>
    <x v="12"/>
    <x v="6"/>
    <s v="BSS Hardware issue"/>
    <s v="ACTIVE"/>
    <s v="(05-10-2026 top offenders): 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8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2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m/>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1.3644624532283043E-2"/>
    <m/>
    <n v="3.0819015332460129"/>
    <n v="0"/>
    <n v="9.1802074726888829"/>
    <n v="0"/>
    <n v="3.0819015332460129"/>
    <x v="0"/>
    <m/>
    <x v="7"/>
    <x v="4"/>
    <s v="Warehouse HUAWEI"/>
    <s v="SPARE-ISSUE"/>
    <s v="(05-10-2026 top offenders): 11/05/226 MSS0 faulty commande passé ETD_x000a_10/05/2026 Besoin d'un fme sur site pour verifier le status du MPR ETA=13H UTC  // chassis MSS 0 faulty commande en cours _x000a_09.05.2026 CAMUSAT: investigations ongoing / FME is trying to get level0..;..;(05-10-2026 ocm ran 18h) 10/05/2026 Besoin d'un fme sur site pour verifier le status du MPR ETA=13H UTC  // chassis MSS 0 faulty commande en cours _x000a_09.05.2026 CAMUSAT: investigations ongoing / FME is trying to get level0..;..;(05-10-2026 ocm ran 12h) 10/05/2026 Besoin d'un fme sur site pour verifier le status du MPR ETA=13H UTC _x000a_09.05.2026 CAMUSAT: investigations ongoing / FME is trying to get level0"/>
    <s v="SUD_091"/>
    <m/>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3.0810454494867776"/>
    <n v="3.1157113417432898"/>
    <n v="3.0809741091735079"/>
    <n v="3.0810454494867776"/>
    <n v="3.081009779330143"/>
    <n v="3.0810811196434127"/>
    <n v="3.0811167898000473"/>
    <n v="3.0811167898000473"/>
    <n v="3.0811167898000473"/>
    <n v="3.081009779330143"/>
    <n v="3.081009779330143"/>
    <n v="3.0810454494867776"/>
    <n v="3.0809384390168733"/>
    <m/>
    <n v="3.0810811196434127"/>
    <n v="21.576212286528463"/>
    <n v="0"/>
    <n v="0"/>
    <n v="3.0810811196434127"/>
    <x v="1"/>
    <m/>
    <x v="4"/>
    <x v="2"/>
    <s v="EXCLU"/>
    <s v="Exclu"/>
    <s v=""/>
    <s v="SUO_015"/>
    <m/>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m/>
    <n v="3.0773000830401243"/>
    <n v="1.7991209348984247"/>
    <n v="2.3012676336485209"/>
    <n v="3.9268813462123537"/>
    <n v="3.0773000830401243"/>
    <x v="0"/>
    <m/>
    <x v="6"/>
    <x v="3"/>
    <s v="No root cause"/>
    <s v="No root cause"/>
    <s v="(05-10-2026 top offenders):"/>
    <s v="SUO_220"/>
    <m/>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9835862764523694E-2"/>
    <n v="5.5012787040754102E-2"/>
    <n v="1.346782229322644E-2"/>
    <n v="1.9835862764523694E-2"/>
    <n v="9.4649224153634318E-2"/>
    <n v="0.13696118790246145"/>
    <n v="6.1640884244423502"/>
    <n v="6.1640170874318345"/>
    <n v="4.0729351078248603"/>
    <n v="3.3481969977928239E-2"/>
    <n v="3.3481969977928239E-2"/>
    <n v="7.3456177276613882E-2"/>
    <n v="3.5676350445633591E-3"/>
    <m/>
    <n v="3.0392037107200207"/>
    <n v="4.523218589259379"/>
    <n v="4.8058210782770541"/>
    <n v="1.4955629138102116"/>
    <n v="3.0392037107200207"/>
    <x v="0"/>
    <m/>
    <x v="6"/>
    <x v="3"/>
    <s v="No root cause"/>
    <s v="No root cause"/>
    <s v="(05-10-2026 top offenders): Power status check Ongoing..;..;(05-10-2026  groupe whatsapp incident ) impacted by   ADM_010_H_Ngaoundal  A determiner  || sans action..;..;(05-10-2026 ocm ran 18h) Power status check Ongoing..;..;(05-10-2026 ocm ran 12h) Power status check Ongoing..;..;(05-10-2026 ticket): INC-20260510-00017950...Grid Outage"/>
    <s v="ADM_010"/>
    <s v=" impacted by   ADM_010_H_Ngaoundal  A determiner  || sans action"/>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3.7255160044858782"/>
    <n v="1.7925323813681933"/>
    <n v="13.739930314782001"/>
    <n v="13.739930314782001"/>
    <n v="1.8336422368897913"/>
    <n v="5.4152648295109191"/>
    <m/>
    <n v="3.0031061572397575"/>
    <n v="0.99991407183594516"/>
    <n v="1.4419513381002411"/>
    <n v="4.5566461355274068"/>
    <n v="3.0031061572397575"/>
    <x v="0"/>
    <m/>
    <x v="0"/>
    <x v="0"/>
    <s v="AKTIVCO Coupure ENEO &amp; Baisse de tension"/>
    <s v="PASSIVE"/>
    <s v="(05-10-2026  retour CAMUSAT ):  Automatisme"/>
    <s v="LIT_718"/>
    <m/>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6.6645228902529148"/>
    <n v="0.80495058969902944"/>
    <n v="2.2204672505157905"/>
    <n v="2.2204672505157905"/>
    <n v="0"/>
    <n v="0.36124951131885408"/>
    <m/>
    <n v="2.9344054355611484"/>
    <n v="6.5888667074325866"/>
    <n v="5.6085330028458644"/>
    <n v="0.21221301823068861"/>
    <n v="2.9344054355611484"/>
    <x v="0"/>
    <m/>
    <x v="1"/>
    <x v="0"/>
    <s v="Defaut GE &amp; Power Cabinet"/>
    <s v="PASSIVE"/>
    <s v="(hourly IHS): 10/05/2026 05:01 1:14:41 46.3V Grid only site, No space to deployed MDG/Awaiting Grid return/Franklin"/>
    <s v="EXN_082"/>
    <m/>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10.766822759272097"/>
    <n v="10.766822759272097"/>
    <n v="0"/>
    <n v="0"/>
    <m/>
    <n v="2.9319976999883002"/>
    <n v="2.2684785519305861"/>
    <n v="2.0311209033324147"/>
    <n v="3.6936351279475215"/>
    <n v="2.9319976999883002"/>
    <x v="0"/>
    <m/>
    <x v="0"/>
    <x v="0"/>
    <s v="AKTIVCO Coupure ENEO &amp; Baisse de tension"/>
    <s v="PASSIVE"/>
    <s v="(05-10-2026 ticket): INC-20260510-00008156...2026-05-10 14:34:12...investigations ongoing / FME is trying to get level0...Grid Outage...user:OCM_NOC.CAMUSAT"/>
    <s v="LIT_645"/>
    <m/>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4.6809768201054114"/>
    <n v="12.709472994837819"/>
    <n v="0"/>
    <n v="0"/>
    <n v="1.872968584579648"/>
    <n v="0"/>
    <m/>
    <n v="2.8678627583589451"/>
    <n v="3.8180581034255363"/>
    <n v="6.502859464623902"/>
    <n v="0.26761754514990149"/>
    <n v="2.8678627583589451"/>
    <x v="0"/>
    <m/>
    <x v="1"/>
    <x v="0"/>
    <s v="Defaut GE &amp; Power Cabinet"/>
    <s v="PASSIVE"/>
    <s v="(hourly IHS): 10/05/2026 18:53 0:21:00 54.3 FME Gael is on the way to site, ETA 07:40 PM...;..;(05-10-2026 ocm ran 18h) Power status check Ongoing"/>
    <s v="NRD_166"/>
    <m/>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9.5025297275084936E-2"/>
    <n v="9.5025297275084936E-2"/>
    <n v="1.7912482557293401"/>
    <n v="1.0649860315666617"/>
    <m/>
    <n v="2.8642600725388303"/>
    <n v="2.5066544368907593"/>
    <n v="2.1296168793414729"/>
    <n v="3.4351148693164526"/>
    <n v="2.8642600725388303"/>
    <x v="0"/>
    <m/>
    <x v="2"/>
    <x v="1"/>
    <s v="MPR ISSUE"/>
    <s v="ACTIVE"/>
    <s v="(05-10-2026  groupe whatsapp incident ) impacted by   LIT_620_Z_Notre-Dame-de-Yassa(LIT-620) ,MPR plante , apres resolution du probleme d'energie || Action :Reset physique du MPR a Notre Dame de Yassa..;..;(05-10-2026 ocm ran 18h) Power status check Ongoing..;..;(05-10-2026 ticket): INC-20260510-00011951...impacted by notre dame de yassa due to power issue ...Grid Outage"/>
    <s v="LIT_620"/>
    <s v="mpacted by   LIT_620_Z_Notre-Dame-de-Yassa(LIT-620) ,MPR plante , apres resolution du probleme d'energie || Action :Reset physique du MPR a Notre Dame de Yassa"/>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0.69877836847557162"/>
    <n v="0.69877836847557162"/>
    <n v="0.69578207531824876"/>
    <n v="0"/>
    <m/>
    <n v="2.8642065673038779"/>
    <n v="2.506029958954314"/>
    <n v="2.1292981221375609"/>
    <n v="3.435388471918523"/>
    <n v="2.8642065673038779"/>
    <x v="0"/>
    <m/>
    <x v="2"/>
    <x v="1"/>
    <s v="MPR ISSUE"/>
    <s v="ACTIVE"/>
    <s v="(05-10-2026  groupe whatsapp incident ) impacted by   LIT_620_Z_Notre-Dame-de-Yassa(LIT-620) ,MPR plante , apres resolution du probleme d'energie || Action :Reset physique du MPR a Notre Dame de Yassa..;..;(05-10-2026 ocm ran 18h) Power status check Ongoing..;..;(05-10-2026 ticket): INC-20260510-00011954...impacted by notre dame de yassa due to power issue ...Grid Outage"/>
    <s v="LIT_620"/>
    <s v="mpacted by   LIT_620_Z_Notre-Dame-de-Yassa(LIT-620) ,MPR plante , apres resolution du probleme d'energie || Action :Reset physique du MPR a Notre Dame de Yassa"/>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2558748747977497"/>
    <n v="0.8882582405195858"/>
    <n v="0.4984012635796285"/>
    <n v="1.25587487479775"/>
    <n v="2.5233960557367596"/>
    <n v="1.5854671221032266"/>
    <n v="1.3368996355936797"/>
    <n v="1.1355594364685975"/>
    <n v="1.0697301623990889"/>
    <n v="0.95745834439108213"/>
    <n v="0.95745834439108213"/>
    <n v="2.0681913518418638"/>
    <n v="2.32642545079944"/>
    <m/>
    <n v="2.6981798232472394"/>
    <n v="1.7470394749989011"/>
    <n v="7.2940679709361422"/>
    <n v="0"/>
    <n v="2.6981798232472394"/>
    <x v="0"/>
    <m/>
    <x v="1"/>
    <x v="0"/>
    <s v="Defaut GE &amp; Power Cabinet"/>
    <s v="PASSIVE"/>
    <s v="(05-10-2026 ticket): INC-20260510-00017107...Grid Outage"/>
    <s v="EST_015"/>
    <m/>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5.2970182602665852E-2"/>
    <n v="3.7971060088519062"/>
    <n v="1.5675250333159261"/>
    <n v="1.5675250333159261"/>
    <n v="0"/>
    <n v="5.389760667517042E-2"/>
    <m/>
    <n v="2.6871755799254062"/>
    <n v="2.20128472596909"/>
    <n v="2.802300831998803"/>
    <n v="2.746115116653205"/>
    <n v="2.6871755799254062"/>
    <x v="0"/>
    <m/>
    <x v="6"/>
    <x v="3"/>
    <s v="No root cause"/>
    <s v="No root cause"/>
    <s v=""/>
    <s v="ADM_033"/>
    <m/>
  </r>
  <r>
    <s v="EXN_368_H_Maroua-Walya-Mosquee"/>
    <s v="EXN_368"/>
    <s v=""/>
    <s v="ESCO"/>
    <s v="Hybrid Solar - S1"/>
    <s v="EXN"/>
    <s v="Maroua"/>
    <s v="Huawei"/>
    <n v="0.27046896268330889"/>
    <n v="0.70166765116298979"/>
    <n v="0"/>
    <n v="0"/>
    <n v="0"/>
    <n v="0"/>
    <n v="0"/>
    <n v="0"/>
    <n v="0"/>
    <n v="0"/>
    <n v="0"/>
    <n v="1.0701046990437546E-3"/>
    <n v="0"/>
    <s v=""/>
    <n v="1.0701046990437544E-3"/>
    <n v="0"/>
    <n v="0"/>
    <n v="0"/>
    <n v="0"/>
    <n v="1.0701046990437544E-3"/>
    <n v="3.6567439424940003"/>
    <n v="3.6567439424940003"/>
    <n v="0.31434325534410285"/>
    <n v="0"/>
    <m/>
    <n v="2.6708921534216241"/>
    <n v="4.2601884824286902"/>
    <n v="5.5647038873078536"/>
    <n v="0.37278354532062952"/>
    <n v="2.6708921534216241"/>
    <x v="0"/>
    <m/>
    <x v="6"/>
    <x v="3"/>
    <s v="No root cause"/>
    <s v="No root cause"/>
    <s v=""/>
    <s v="EXN_368"/>
    <m/>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7.2775542630187262E-2"/>
    <n v="1.1841686338579278"/>
    <n v="1.242268657769616"/>
    <n v="7.2775542630187248E-2"/>
    <n v="2.0658677917694424"/>
    <n v="0.21713297053749808"/>
    <n v="2.3222640684293858"/>
    <n v="1.5938348342546658"/>
    <n v="1.1929492596510212"/>
    <n v="2.8530239731988711"/>
    <n v="2.8530239731988711"/>
    <n v="0.10621403802581171"/>
    <n v="1.0152569437701093"/>
    <m/>
    <n v="2.661072951396779"/>
    <n v="4.5213451554500441"/>
    <n v="4.0800626938199134"/>
    <n v="1.2381885756686302"/>
    <n v="2.661072951396779"/>
    <x v="2"/>
    <m/>
    <x v="6"/>
    <x v="3"/>
    <s v="No root cause"/>
    <s v="No root cause"/>
    <s v=""/>
    <s v="EXN_169"/>
    <m/>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2.3034717050049509"/>
    <n v="2.3034717050049509"/>
    <n v="0"/>
    <n v="0"/>
    <m/>
    <n v="2.6497219154588758"/>
    <n v="2.1294697632778998"/>
    <n v="2.7194239589814733"/>
    <n v="2.747312128037263"/>
    <n v="2.6497219154588758"/>
    <x v="0"/>
    <m/>
    <x v="6"/>
    <x v="3"/>
    <s v="No root cause"/>
    <s v="No root cause"/>
    <s v="(05-10-2026 ocm ran 18h) Power status check Ongoing"/>
    <s v="ADM_101"/>
    <m/>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21798032719521343"/>
    <n v="0.21798032719521343"/>
    <n v="0.38579057908359071"/>
    <n v="0"/>
    <m/>
    <n v="2.6236827011154773"/>
    <n v="0"/>
    <n v="0"/>
    <n v="5.0311414481676291"/>
    <n v="2.6236827011154773"/>
    <x v="0"/>
    <m/>
    <x v="12"/>
    <x v="6"/>
    <s v="BSS Hardware issue"/>
    <s v="ACTIVE"/>
    <s v="05-10-2026: hardware issue,  site with GPS issue (alarm : TDD down 09Apr 02pm)"/>
    <s v="CTR_124"/>
    <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9.2457045997380387"/>
    <n v="9.2457045997380387"/>
    <n v="9.2457045997380387"/>
    <n v="9.2457045997380387"/>
    <n v="9.3539278549679992"/>
    <n v="8.2342594732801988"/>
    <m/>
    <n v="2.6221845545368159"/>
    <n v="0"/>
    <n v="0"/>
    <n v="5.0282686208458918"/>
    <n v="2.6221845545368159"/>
    <x v="0"/>
    <m/>
    <x v="12"/>
    <x v="6"/>
    <s v="BSS Hardware issue"/>
    <s v="ACTIVE"/>
    <s v="05-10-2026: hardware issue,  site with GPS issue (alarm : TDD down 09Apr 02pm)"/>
    <s v="CTR_633"/>
    <m/>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4.0736210630848113"/>
    <n v="1.6048003469992835"/>
    <n v="1.6048003469992835"/>
    <n v="0.45340336098483891"/>
    <n v="0"/>
    <m/>
    <n v="2.5951109056510084"/>
    <n v="1.9315102574247929"/>
    <n v="2.4714839805379598"/>
    <n v="2.8564111656127489"/>
    <n v="2.5951109056510084"/>
    <x v="0"/>
    <m/>
    <x v="6"/>
    <x v="3"/>
    <s v="No root cause"/>
    <s v="No root cause"/>
    <s v=""/>
    <s v="ADM_158"/>
    <m/>
  </r>
  <r>
    <s v="Limbe-Mile4-IHS"/>
    <s v="SUO_212"/>
    <s v="SUD-OUEST"/>
    <s v="IHS"/>
    <s v="Grid-Gen"/>
    <s v="SUD-OUEST"/>
    <s v="Limbe"/>
    <s v="Huawei"/>
    <n v="0"/>
    <n v="0"/>
    <n v="0"/>
    <n v="0"/>
    <n v="0"/>
    <n v="0"/>
    <n v="0"/>
    <n v="0"/>
    <n v="2.6639364728778396"/>
    <n v="0"/>
    <n v="0"/>
    <n v="0"/>
    <n v="0"/>
    <n v="0.98726076025945042"/>
    <n v="0"/>
    <n v="0"/>
    <n v="2.7763866416690206"/>
    <n v="0"/>
    <n v="0"/>
    <n v="0"/>
    <n v="0"/>
    <n v="0"/>
    <n v="0"/>
    <n v="0.88354977984379324"/>
    <m/>
    <n v="2.5760452069297126"/>
    <n v="4.435666782569772"/>
    <n v="3.7885356209050323"/>
    <n v="1.2862742329824652"/>
    <n v="2.5760452069297126"/>
    <x v="0"/>
    <m/>
    <x v="1"/>
    <x v="0"/>
    <s v="Defaut GE &amp; Power Cabinet"/>
    <s v="PASSIVE"/>
    <s v="(hourly IHS): 10/05/2026 07:35 0:25:00 46 V FME is on site"/>
    <s v="SUO_212"/>
    <m/>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565028122351492"/>
    <n v="0.6821025702488076"/>
    <n v="9.7966123338840809"/>
    <n v="9.7966123338840809"/>
    <n v="2.255709365270965"/>
    <n v="0.36469168143411157"/>
    <m/>
    <n v="2.5441739219765256"/>
    <n v="2.2271381125379182"/>
    <n v="1.8915052480186041"/>
    <n v="3.0511478176362044"/>
    <n v="2.5441739219765256"/>
    <x v="0"/>
    <m/>
    <x v="6"/>
    <x v="3"/>
    <s v="No root cause"/>
    <s v="No root cause"/>
    <s v=""/>
    <s v="LIT_741"/>
    <m/>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13358473659729514"/>
    <n v="0.13358473659729514"/>
    <n v="0"/>
    <n v="0"/>
    <m/>
    <n v="2.538520202149912"/>
    <n v="0"/>
    <n v="0"/>
    <n v="4.867834895056987"/>
    <n v="2.538520202149912"/>
    <x v="0"/>
    <m/>
    <x v="12"/>
    <x v="6"/>
    <s v="BSS Hardware issue"/>
    <s v="ACTIVE"/>
    <s v="05-10-2026: hardware issue,  site with GPS issue (alarm : TDD down 09Apr 02pm)"/>
    <s v="CTR_102"/>
    <m/>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69583558055320138"/>
    <n v="0.69583558055320138"/>
    <n v="3.2816544104008472E-2"/>
    <n v="0"/>
    <m/>
    <n v="2.4814301164559276"/>
    <n v="1.6554910095160444"/>
    <n v="1.4207008578393872"/>
    <n v="3.3904492445284955"/>
    <n v="2.4814301164559276"/>
    <x v="0"/>
    <m/>
    <x v="1"/>
    <x v="0"/>
    <s v="Defaut GE &amp; Power Cabinet"/>
    <s v="PASSIVE"/>
    <s v="(hourly IHS): 10/05/2026 11:36 0:24:00 51.9 V Fme is informd and managing ETA = ASAP"/>
    <s v="OST_043"/>
    <m/>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61119029885884124"/>
    <n v="0.1024625249334396"/>
    <n v="0.1024625249334396"/>
    <n v="16.005966190398734"/>
    <n v="29.584203685155224"/>
    <m/>
    <n v="2.4552838916426247"/>
    <n v="0"/>
    <n v="2.1753585381029605"/>
    <n v="3.3078212587032989"/>
    <n v="2.4552838916426247"/>
    <x v="0"/>
    <m/>
    <x v="6"/>
    <x v="3"/>
    <s v="No root cause"/>
    <s v="No root cause"/>
    <s v=""/>
    <s v="LIT_643"/>
    <m/>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n v="0.24821078494319831"/>
    <n v="0"/>
    <m/>
    <n v="2.4525729597383807"/>
    <n v="0"/>
    <n v="0"/>
    <n v="4.703023527634957"/>
    <n v="2.4525729597383807"/>
    <x v="0"/>
    <m/>
    <x v="6"/>
    <x v="3"/>
    <s v="No root cause"/>
    <s v="No root cause"/>
    <s v=""/>
    <s v="CTR_390"/>
    <m/>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10154132564083078"/>
    <n v="1.0637197410061265"/>
    <n v="2.1265190569459995"/>
    <n v="0.10154132564083075"/>
    <n v="1.8190219476978593"/>
    <n v="3.7759473006680375"/>
    <n v="4.5782289339188953"/>
    <n v="4.3035555861943431"/>
    <n v="4.6926316737056339"/>
    <n v="0.24510575014584185"/>
    <n v="0.24510575014584185"/>
    <n v="0.51155840122415241"/>
    <n v="7.1345856730286233E-2"/>
    <m/>
    <n v="2.2556920772809392"/>
    <n v="3.1061532558780858"/>
    <n v="3.9115244050527811"/>
    <n v="0.95685670008996049"/>
    <n v="2.2556920772809392"/>
    <x v="0"/>
    <m/>
    <x v="2"/>
    <x v="1"/>
    <s v="MPR ISSUE"/>
    <s v="ACTIVE"/>
    <s v="(05-10-2026 ticket): INC-20260510-00000976...plantage du mpr ...Grid Outage"/>
    <s v="ADM_153"/>
    <m/>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4.8065536065382018E-2"/>
    <n v="4.8065536065382018E-2"/>
    <n v="19.44735156221018"/>
    <n v="38.251159993493765"/>
    <m/>
    <n v="2.2391762476707391"/>
    <n v="1.6958322842104001"/>
    <n v="1.4420044643008929"/>
    <n v="2.9011451910512256"/>
    <n v="2.2391762476707391"/>
    <x v="0"/>
    <m/>
    <x v="6"/>
    <x v="3"/>
    <s v="No root cause"/>
    <s v="No root cause"/>
    <s v="(05-10-2026 cells zte): 08/05/2026 : Need BO TX analysis..;..;(05-10-2026 cells zte): 08/05/2026 : Need BO TX analysis"/>
    <s v="LIT_057"/>
    <m/>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2.7158365507814581"/>
    <n v="2.7158365507814581"/>
    <n v="0"/>
    <n v="0"/>
    <m/>
    <n v="2.2373927398389974"/>
    <n v="1.0164002893580966"/>
    <n v="0.96365615362907109"/>
    <n v="3.3917146565630669"/>
    <n v="2.2373927398389974"/>
    <x v="0"/>
    <m/>
    <x v="6"/>
    <x v="3"/>
    <s v="No root cause"/>
    <s v="No root cause"/>
    <s v=""/>
    <s v="LIT_610"/>
    <m/>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1.9618586149118417E-4"/>
    <n v="1.9618586149141573E-4"/>
    <n v="1.1573737139255658"/>
    <n v="1.9618586149118417E-4"/>
    <n v="1.7835078317394589E-4"/>
    <n v="3.0676334705919332E-3"/>
    <n v="0.68549778786362492"/>
    <n v="1.0646010993855382"/>
    <n v="1.6051570485653394E-4"/>
    <n v="1.7835078317388799E-4"/>
    <n v="1.7835078317388799E-4"/>
    <n v="1.6051570485647602E-4"/>
    <n v="2.9652949020368045E-2"/>
    <m/>
    <n v="2.2360479749338666"/>
    <n v="4.3963246725737282"/>
    <n v="4.3045504078392165"/>
    <n v="0.31288509566241324"/>
    <n v="2.2360479749338666"/>
    <x v="0"/>
    <m/>
    <x v="6"/>
    <x v="3"/>
    <s v="No root cause"/>
    <s v="No root cause"/>
    <s v="(05-10-2026 ocm ran 12h) Power status check Ongoing"/>
    <s v="OST_262"/>
    <m/>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2.0564380352307001"/>
    <n v="3.0819015332460129"/>
    <n v="3.0819015332460129"/>
    <n v="2.0564380352307001"/>
    <n v="0"/>
    <n v="0"/>
    <n v="4.1876763889245487E-2"/>
    <n v="0"/>
    <n v="2.0296319125196444E-2"/>
    <n v="0"/>
    <n v="0"/>
    <n v="0"/>
    <n v="0.31116861140360641"/>
    <m/>
    <n v="2.1217679271073213"/>
    <n v="7.420796214364791"/>
    <n v="3.1636652488346235"/>
    <n v="0"/>
    <n v="2.1217679271073213"/>
    <x v="2"/>
    <m/>
    <x v="6"/>
    <x v="3"/>
    <s v="No root cause"/>
    <s v="No root cause"/>
    <s v=""/>
    <s v="NRO_255"/>
    <m/>
  </r>
  <r>
    <s v="Kumba-Barombi-Kang-II-IHS"/>
    <s v="SUO_108"/>
    <s v="SUD-OUEST"/>
    <s v="IHS"/>
    <s v="Grid-Gen"/>
    <s v="SUD-OUEST"/>
    <s v="Kumba"/>
    <s v="Huawei"/>
    <n v="0"/>
    <n v="0"/>
    <n v="0"/>
    <n v="0"/>
    <n v="0"/>
    <n v="0"/>
    <n v="8.0257852428281592E-3"/>
    <n v="0"/>
    <n v="0"/>
    <n v="0"/>
    <n v="0"/>
    <n v="0"/>
    <n v="0"/>
    <n v="0"/>
    <n v="0"/>
    <n v="0"/>
    <n v="0.14856620238390791"/>
    <n v="0"/>
    <n v="0"/>
    <n v="0"/>
    <n v="2.740359783467881"/>
    <n v="2.740359783467881"/>
    <n v="0"/>
    <n v="0"/>
    <m/>
    <n v="2.0199831351499431"/>
    <n v="1.7460403103005886"/>
    <n v="2.9813892543971496"/>
    <n v="1.4760860381686578"/>
    <n v="2.0199831351499431"/>
    <x v="0"/>
    <m/>
    <x v="6"/>
    <x v="3"/>
    <s v="Defaut GE &amp; Power Cabinet"/>
    <s v="No root cause"/>
    <s v="(hourly IHS): 10/05/2026 18:52 0:21:15 35 Fme Is managing with level 0..;..;(05-10-2026 ocm ran 18h) Power status check Ongoing"/>
    <s v="SUO_108"/>
    <m/>
  </r>
  <r>
    <s v="Makepe-Decharge2-IHS"/>
    <s v="LIT_490"/>
    <s v="Douala"/>
    <s v="IHS"/>
    <s v="Grid-Gen"/>
    <s v="LITTORAL"/>
    <s v="Douala"/>
    <s v="ZTE"/>
    <n v="23.180572320529166"/>
    <n v="0"/>
    <n v="0"/>
    <n v="2.140209398087501E-3"/>
    <n v="0"/>
    <n v="0"/>
    <n v="0"/>
    <n v="0"/>
    <n v="0"/>
    <n v="0"/>
    <n v="0"/>
    <n v="0"/>
    <n v="0"/>
    <n v="4.0727114740906272"/>
    <n v="0"/>
    <n v="0"/>
    <n v="0"/>
    <n v="0"/>
    <n v="0.6829051487730885"/>
    <n v="33.135470974480157"/>
    <n v="2.6605299729192136"/>
    <n v="2.6605299729192136"/>
    <n v="1.2658981888121283"/>
    <n v="0"/>
    <m/>
    <n v="1.9696168739816169"/>
    <n v="0.60986515273231579"/>
    <n v="0.62104528562345607"/>
    <n v="3.2101109294389825"/>
    <n v="1.9696168739816169"/>
    <x v="0"/>
    <m/>
    <x v="6"/>
    <x v="3"/>
    <s v="No root cause"/>
    <s v="No root cause"/>
    <s v=""/>
    <s v="LIT_490"/>
    <m/>
  </r>
  <r>
    <s v="Mabanda-MTN"/>
    <s v="LIT_259"/>
    <s v="Douala"/>
    <s v="IHS"/>
    <s v="Grid-Gen"/>
    <s v="LITTORAL"/>
    <s v="Douala"/>
    <s v="ZTE"/>
    <n v="0"/>
    <n v="0"/>
    <n v="0.77891137535563248"/>
    <n v="0"/>
    <n v="0"/>
    <n v="0"/>
    <n v="0"/>
    <n v="0"/>
    <n v="0"/>
    <n v="0"/>
    <n v="0"/>
    <n v="0"/>
    <n v="0"/>
    <n v="0"/>
    <n v="0"/>
    <n v="0"/>
    <n v="0"/>
    <n v="0"/>
    <n v="0"/>
    <n v="0"/>
    <n v="0"/>
    <n v="0"/>
    <n v="0"/>
    <n v="0"/>
    <m/>
    <n v="1.9655861462818867"/>
    <n v="1.1886313042296639"/>
    <n v="1.0461611432418387"/>
    <n v="2.770226345960642"/>
    <n v="1.9655861462818867"/>
    <x v="0"/>
    <m/>
    <x v="1"/>
    <x v="0"/>
    <s v="Defaut GE &amp; Power Cabinet"/>
    <s v="PASSIVE"/>
    <s v="(hourly IHS): 10/05/2026 05:59 0:17:10 7.7V FME is on the way ETA 06:45 AM/Maxime is informed..;..;(05-10-2026 ticket): INC-20260510-00002828...Grid outage ;site went down because Gen fails to start due to ATS alarming //he reset it and Gen started...Grid outage ;site went down because Gen fails to start due to ATS alarming //he reset it and Gen started...Grid Outage"/>
    <s v="LIT_259"/>
    <m/>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8572608744039516"/>
    <n v="0.36986385414615663"/>
    <n v="0"/>
    <n v="0"/>
    <n v="0"/>
    <n v="0"/>
    <m/>
    <n v="1.9295414530024286"/>
    <n v="1.9313853618375041"/>
    <n v="1.6387307853157485"/>
    <n v="2.1162477263623769"/>
    <n v="1.9295414530024286"/>
    <x v="0"/>
    <m/>
    <x v="1"/>
    <x v="0"/>
    <s v="Defaut GE &amp; Power Cabinet"/>
    <s v="PASSIVE"/>
    <s v="(05-10-2026 ticket): INC-20260510-00002251...Power issue _x000a_Technicien power suit le point ...Grid Outage"/>
    <s v="LIT_477"/>
    <m/>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35.103108154768542"/>
    <n v="29.278064565837127"/>
    <n v="2.0137051875822198"/>
    <n v="2.0137051875822198"/>
    <n v="0.44839170397765049"/>
    <n v="0"/>
    <m/>
    <n v="1.9180378274877079"/>
    <n v="0.84404437889924022"/>
    <n v="0.90771426434237368"/>
    <n v="2.8625330238340698"/>
    <n v="1.9180378274877079"/>
    <x v="1"/>
    <s v="site vandalise"/>
    <x v="4"/>
    <x v="2"/>
    <s v="EXCLU"/>
    <s v="Exclu"/>
    <s v=""/>
    <s v="CTR_762"/>
    <m/>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1.5499574811732917"/>
    <n v="1.5499574811732917"/>
    <n v="0.40776339557062263"/>
    <n v="0.91822117209281096"/>
    <m/>
    <n v="1.8844722100943694"/>
    <n v="1.998329396624422"/>
    <n v="3.3794107496829429"/>
    <n v="0.89091847299104576"/>
    <n v="1.8844722100943694"/>
    <x v="2"/>
    <m/>
    <x v="6"/>
    <x v="3"/>
    <s v="No root cause"/>
    <s v="No root cause"/>
    <s v=""/>
    <s v="EXN_153"/>
    <m/>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8390641006982791"/>
    <n v="2.1537997277653647"/>
    <n v="1.0775954319370609"/>
    <n v="1.0775954319370609"/>
    <n v="0.16060488024815012"/>
    <n v="0.31942625266456071"/>
    <m/>
    <n v="1.8198913915070785"/>
    <n v="2.4111093126146539"/>
    <n v="3.0449281903771022"/>
    <n v="0.86937226807801848"/>
    <n v="1.8198913915070785"/>
    <x v="0"/>
    <m/>
    <x v="6"/>
    <x v="3"/>
    <s v="No root cause"/>
    <s v="No root cause"/>
    <s v=""/>
    <s v="EXN_143"/>
    <m/>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8.1174753804578934"/>
    <n v="3.7434580932731794"/>
    <n v="10.070434291291059"/>
    <n v="10.070434291291059"/>
    <n v="15.832288197743935"/>
    <n v="1.936336617841355"/>
    <m/>
    <n v="1.8086374570888026"/>
    <n v="0.4767264566822137"/>
    <n v="0.45114769593792903"/>
    <n v="3.0472489805567062"/>
    <n v="1.8086374570888026"/>
    <x v="0"/>
    <m/>
    <x v="0"/>
    <x v="0"/>
    <s v="AKTIVCO Coupure ENEO &amp; Baisse de tension"/>
    <s v="PASSIVE"/>
    <s v="(05-10-2026 ticket): INC-20260510-00018389...Grid Outage"/>
    <s v="LIT_751"/>
    <m/>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2.9975416128047305"/>
    <n v="0.77154548801054701"/>
    <n v="0.59663687495184503"/>
    <n v="2.9975416128047301"/>
    <n v="18.490071568602271"/>
    <n v="14.623747620800556"/>
    <n v="1.3122158872024039"/>
    <n v="1.6320523466682642"/>
    <n v="0.95569267163765959"/>
    <n v="1.048756110297832"/>
    <n v="1.048756110297832"/>
    <n v="2.0588814409601839"/>
    <n v="2.0128669389013027"/>
    <m/>
    <n v="1.7156275236635823"/>
    <n v="0.57926573384650426"/>
    <n v="4.8640224269068488"/>
    <n v="0"/>
    <n v="1.7156275236635823"/>
    <x v="0"/>
    <m/>
    <x v="6"/>
    <x v="3"/>
    <s v="No root cause"/>
    <s v="No root cause"/>
    <s v="(05-10-2026 ticket): INC-20260510-00018203...Others"/>
    <s v="EST_010"/>
    <m/>
  </r>
  <r>
    <s v="Yassa-II"/>
    <s v="LIT_642"/>
    <s v="Douala"/>
    <s v="CAMUSAT"/>
    <s v="Good Grid + GE"/>
    <s v="LITTORAL"/>
    <s v="Douala"/>
    <s v="ZTE"/>
    <n v="0"/>
    <n v="0"/>
    <n v="0"/>
    <n v="2.3167766734297483E-2"/>
    <n v="7.1643509600980121E-2"/>
    <n v="0"/>
    <n v="2.4344881903245626E-2"/>
    <n v="0"/>
    <n v="0"/>
    <n v="0"/>
    <n v="0"/>
    <n v="0"/>
    <n v="0"/>
    <n v="0"/>
    <n v="0"/>
    <n v="0"/>
    <n v="0"/>
    <n v="0"/>
    <n v="0"/>
    <n v="0"/>
    <n v="0"/>
    <n v="0"/>
    <n v="21.263051710312673"/>
    <n v="8.5498690191848361"/>
    <m/>
    <n v="1.6881971732114271"/>
    <n v="0.90074697552845828"/>
    <n v="0.77266746228464611"/>
    <n v="2.4932037113645777"/>
    <n v="1.6881971732114271"/>
    <x v="0"/>
    <m/>
    <x v="6"/>
    <x v="3"/>
    <s v="No root cause"/>
    <s v="No root cause"/>
    <s v=""/>
    <s v="LIT_642"/>
    <m/>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51409036433030431"/>
    <n v="0.25367891780749086"/>
    <n v="2.6771495058555347E-2"/>
    <n v="0.51409036433030442"/>
    <n v="5.3505234952177976E-5"/>
    <n v="0.37600848917408197"/>
    <n v="16.062291160625762"/>
    <n v="1.7835078317469854E-5"/>
    <n v="9.1449472967682147E-2"/>
    <n v="10.946486994781221"/>
    <n v="10.946486994781221"/>
    <n v="3.5670156634881818E-5"/>
    <n v="3.6447581681024177"/>
    <m/>
    <n v="1.5409864367796413"/>
    <n v="0"/>
    <n v="4.5901037363444415"/>
    <n v="6.8400650517608241E-5"/>
    <n v="1.5409864367796413"/>
    <x v="2"/>
    <m/>
    <x v="1"/>
    <x v="0"/>
    <s v="Defaut GE &amp; Power Cabinet"/>
    <s v="PASSIVE"/>
    <s v="(05-10-2026 cells nokia): 09/05/2026 : Need BO RAN analysis ..;..;(05-10-2026 ticket): INC-20260510-00014805...Grid Outage"/>
    <s v="EXN_095"/>
    <m/>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3.0873112933061679"/>
    <n v="3.0819015332460129"/>
    <s v=""/>
    <n v="3.0873112933061679"/>
    <n v="3.0819015332460129"/>
    <n v="3.0819015332460129"/>
    <n v="3.0819015332460129"/>
    <n v="2.9730950280981401"/>
    <n v="3.160589898782364"/>
    <n v="1.7579323294324449"/>
    <n v="1.7579323294324449"/>
    <n v="0.10203014642506436"/>
    <n v="0"/>
    <m/>
    <n v="1.5409507666230065"/>
    <n v="0"/>
    <n v="0"/>
    <n v="2.9549081023580168"/>
    <n v="1.5409507666230065"/>
    <x v="0"/>
    <m/>
    <x v="6"/>
    <x v="3"/>
    <s v="No root cause"/>
    <s v="No root cause"/>
    <s v="(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m/>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5408615912314194"/>
    <n v="1.5409507666230065"/>
    <m/>
    <n v="1.5408615912314194"/>
    <n v="10.790354263835434"/>
    <n v="0"/>
    <n v="0"/>
    <n v="1.5408615912314194"/>
    <x v="0"/>
    <m/>
    <x v="6"/>
    <x v="3"/>
    <s v="No root cause"/>
    <s v="No root cause"/>
    <s v=""/>
    <s v="NRO_002"/>
    <m/>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5601769810491588"/>
    <n v="1.8013429100569866E-3"/>
    <n v="0.66334006785890598"/>
    <n v="1.5601769810491588"/>
    <n v="1.5568774915604411"/>
    <n v="2.3511448693473502"/>
    <n v="1.6253998624558761"/>
    <n v="1.5747482400344714"/>
    <n v="1.5419316959304632"/>
    <n v="1.543679533605568"/>
    <n v="1.543679533605568"/>
    <n v="1.5610687349650287"/>
    <n v="1.5412182927977673"/>
    <m/>
    <n v="1.5405048896650715"/>
    <n v="10.787856352089653"/>
    <n v="0"/>
    <n v="0"/>
    <n v="1.5405048896650715"/>
    <x v="0"/>
    <m/>
    <x v="13"/>
    <x v="7"/>
    <s v="ACCESS-ISSUE"/>
    <s v="ACCESS-ISSUE"/>
    <s v="(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m/>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7.1113451073386358"/>
    <n v="7.1113451073386358"/>
    <n v="7.2346746739034282"/>
    <n v="4.1297302194713392"/>
    <m/>
    <n v="1.4867856337730752"/>
    <n v="5.1997779856040349"/>
    <n v="2.2169563532135825"/>
    <n v="0"/>
    <n v="1.4867856337730752"/>
    <x v="0"/>
    <m/>
    <x v="6"/>
    <x v="3"/>
    <s v="No root cause"/>
    <s v="No root cause"/>
    <s v=""/>
    <s v="SUD_050"/>
    <m/>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2.2360372738868768"/>
    <n v="2.2360372738868768"/>
    <n v="2.4148696041753973E-2"/>
    <n v="0"/>
    <m/>
    <n v="1.4850377960979704"/>
    <n v="4.6804621336562633"/>
    <n v="2.4326487278612499"/>
    <n v="0"/>
    <n v="1.4850377960979704"/>
    <x v="2"/>
    <m/>
    <x v="6"/>
    <x v="3"/>
    <s v="No root cause"/>
    <s v="No root cause"/>
    <s v="(05-10-2026 ocm ran 18h) Power status check Ongoing..;..;(05-10-2026 ticket): INC-20260510-00017788...Others"/>
    <s v="NRO_079"/>
    <m/>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n v="0"/>
    <n v="0"/>
    <m/>
    <n v="1.4690218957689487"/>
    <n v="1.2844262196803473"/>
    <n v="1.0920621806052813"/>
    <n v="1.7622401596088142"/>
    <n v="1.4690218957689487"/>
    <x v="0"/>
    <m/>
    <x v="1"/>
    <x v="0"/>
    <s v="Defaut GE &amp; Power Cabinet"/>
    <s v="PASSIVE"/>
    <s v="(05-10-2026 ticket): INC-20260510-00002242...Power issue _x000a_Technicien power suit le point ...Grid Outage"/>
    <s v="LIT_790"/>
    <m/>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1.3983236453187915"/>
    <n v="0"/>
    <m/>
    <n v="1.4401825741297194"/>
    <n v="2.4616920254667098"/>
    <n v="3.1456023406128977"/>
    <n v="6.2586595223555225E-2"/>
    <n v="1.4401825741297194"/>
    <x v="0"/>
    <m/>
    <x v="6"/>
    <x v="3"/>
    <s v="No root cause"/>
    <s v="No root cause"/>
    <s v=""/>
    <s v="OST_227"/>
    <m/>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5.7964004531536632E-3"/>
    <n v="2.1168282332009478"/>
    <n v="1.2452630031988996"/>
    <n v="5.7964004531536632E-3"/>
    <n v="2.1259413354336048E-2"/>
    <n v="0.12304420531171441"/>
    <n v="7.82424885784158E-2"/>
    <n v="3.7591172920358531"/>
    <n v="2.0412960537392313"/>
    <n v="4.0967174895058314E-2"/>
    <n v="4.0967174895058314E-2"/>
    <n v="0"/>
    <n v="0"/>
    <m/>
    <n v="1.4348498857128182"/>
    <n v="4.97846300492788"/>
    <n v="2.1563924844701496"/>
    <n v="0"/>
    <n v="1.4348498857128182"/>
    <x v="2"/>
    <m/>
    <x v="6"/>
    <x v="3"/>
    <s v="No root cause"/>
    <s v="No root cause"/>
    <s v="(05-10-2026 ocm ran 18h) Impacted by Ntem_G9U9U21_NRO_056..;..;(05-10-2026 ticket): INC-20260510-00011289...generator issue on site ...Grid Outage"/>
    <s v="NRO_056"/>
    <s v=" Impacted by Ntem_G9U9U21_NRO_056. "/>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4.0128926214140223E-3"/>
    <n v="2.0837250783763488"/>
    <n v="1.2398411393904114"/>
    <n v="4.0128926214140215E-3"/>
    <n v="2.054601022164006E-2"/>
    <n v="1.515981656978832E-3"/>
    <n v="6.3760404984690336E-2"/>
    <n v="7.9205582807555311E-2"/>
    <n v="0.45729140805803131"/>
    <n v="4.1448722009628021E-2"/>
    <n v="4.1448722009628021E-2"/>
    <n v="0"/>
    <n v="0"/>
    <m/>
    <n v="1.4262712130421507"/>
    <n v="4.9727178079125851"/>
    <n v="2.1332825871864705"/>
    <n v="0"/>
    <n v="1.4262712130421507"/>
    <x v="2"/>
    <m/>
    <x v="1"/>
    <x v="0"/>
    <s v="Defaut GE &amp; Power Cabinet"/>
    <s v="PASSIVE"/>
    <s v="(hourly IHS): 10/05/2026 15:34 3:39:48 48.1 FME Rolan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ocm ran 18h) 10/05/2026 FME Roland is managing with level 0..;..;(05-10-2026 ticket): INC-20260510-00011472...power issue on site ...Grid Outage"/>
    <s v="NRO_056"/>
    <m/>
  </r>
  <r>
    <s v="Kumba-Fiango-IHS"/>
    <s v="SUO_110"/>
    <s v="SUD-OUEST"/>
    <s v="IHS"/>
    <s v="Grid-Gen"/>
    <s v="SUD-OUEST"/>
    <s v="Kumba"/>
    <s v="Huawei"/>
    <n v="0"/>
    <n v="0"/>
    <n v="0"/>
    <n v="0.26110554656667612"/>
    <n v="0"/>
    <n v="0"/>
    <n v="8.0079501645107607E-3"/>
    <n v="0"/>
    <n v="0"/>
    <n v="0"/>
    <n v="0"/>
    <n v="0"/>
    <n v="0"/>
    <n v="0"/>
    <n v="0"/>
    <n v="0"/>
    <n v="1.3498657375304264"/>
    <n v="0"/>
    <n v="0"/>
    <n v="0"/>
    <n v="2.7311747181344228"/>
    <n v="2.7311747181344228"/>
    <n v="0"/>
    <n v="0"/>
    <m/>
    <n v="1.4170683126303742"/>
    <n v="1.2239767554324583"/>
    <n v="2.1066663606597507"/>
    <n v="1.0260097577631999"/>
    <n v="1.4170683126303742"/>
    <x v="0"/>
    <m/>
    <x v="6"/>
    <x v="3"/>
    <s v="No root cause"/>
    <s v="No root cause"/>
    <s v=""/>
    <s v="SUO_110"/>
    <m/>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1.3141777458173172"/>
    <n v="1.3141777458173172"/>
    <n v="1.65941135680715"/>
    <n v="4.86118245142438"/>
    <m/>
    <n v="1.356268530646372"/>
    <n v="1.2377152700342513"/>
    <n v="2.1271730741114752"/>
    <n v="0.89245748762769039"/>
    <n v="1.356268530646372"/>
    <x v="0"/>
    <m/>
    <x v="6"/>
    <x v="3"/>
    <s v="No root cause"/>
    <s v="No root cause"/>
    <s v=""/>
    <s v="NRD_183"/>
    <m/>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4.8001508134222517"/>
    <n v="4.8001508134222517"/>
    <n v="9.8554145870965346"/>
    <n v="9.7379527612982089E-2"/>
    <m/>
    <n v="1.3347772612739102"/>
    <n v="0.61610993209676712"/>
    <n v="0.52339932882483275"/>
    <n v="2.0539005334156331"/>
    <n v="1.3347772612739102"/>
    <x v="0"/>
    <m/>
    <x v="10"/>
    <x v="0"/>
    <s v="AKTIVCO Defaut GE &amp; Power Cabinet"/>
    <s v="PASSIVE"/>
    <s v="(05-10-2026 ticket): INC-20260510-00006912...Grid Outage"/>
    <s v="LIT_680"/>
    <m/>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88041080605993172"/>
    <n v="0.88041080605993172"/>
    <n v="0.31334449095832878"/>
    <n v="0.48948372442093074"/>
    <m/>
    <n v="1.2553576575265455"/>
    <n v="1.3544926441494911"/>
    <n v="1.1704764527678324"/>
    <n v="1.2828542004565879"/>
    <n v="1.2553576575265455"/>
    <x v="0"/>
    <m/>
    <x v="6"/>
    <x v="3"/>
    <s v="No root cause"/>
    <s v="No root cause"/>
    <s v=""/>
    <s v="SUO_219"/>
    <m/>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48957289981251767"/>
    <m/>
    <n v="1.236755670841502"/>
    <n v="2.5597350614885954"/>
    <n v="2.2041529388564181"/>
    <n v="0.25171439390457184"/>
    <n v="1.236755670841502"/>
    <x v="0"/>
    <m/>
    <x v="6"/>
    <x v="3"/>
    <s v="No root cause"/>
    <s v="No root cause"/>
    <s v=""/>
    <s v="SUO_187"/>
    <m/>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4.1984666113065838"/>
    <n v="0"/>
    <m/>
    <n v="1.2275527704297255"/>
    <n v="2.0501610653493678"/>
    <n v="2.6192810707521992"/>
    <n v="0.1063630115547851"/>
    <n v="1.2275527704297255"/>
    <x v="0"/>
    <m/>
    <x v="6"/>
    <x v="3"/>
    <s v="No root cause"/>
    <s v="No root cause"/>
    <s v=""/>
    <s v="NRD_266"/>
    <m/>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89193226665296899"/>
    <n v="0.86075654975416149"/>
    <n v="0.16593756866505202"/>
    <n v="0.16593756866505202"/>
    <n v="0"/>
    <n v="1.4917437855453113"/>
    <m/>
    <n v="1.1915972525418541"/>
    <n v="0.95570103393562977"/>
    <n v="0.84789416240806947"/>
    <n v="1.4774540511790066"/>
    <n v="1.1915972525418541"/>
    <x v="0"/>
    <m/>
    <x v="8"/>
    <x v="0"/>
    <s v="Sharing"/>
    <s v="PASSIVE"/>
    <s v="(05-10-2026 ticket): INC-20260510-00010404...Grid Outage"/>
    <s v="CTR_832"/>
    <m/>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47159514086858256"/>
    <n v="1.3508970016949899"/>
    <n v="0.25867997591551017"/>
    <n v="0.47159514086858256"/>
    <n v="1.1029034080694455"/>
    <n v="1.3397354130461459"/>
    <n v="0.78483262135700693"/>
    <n v="0.72733232886172261"/>
    <n v="0.55558052466520014"/>
    <n v="1.2494185764468528"/>
    <n v="1.2494185764468528"/>
    <n v="2.1442222907089232"/>
    <n v="0.90917878738589131"/>
    <m/>
    <n v="1.1623655591796436"/>
    <n v="2.6021995611668647"/>
    <n v="2.35550948451435"/>
    <n v="0"/>
    <n v="1.1623655591796436"/>
    <x v="0"/>
    <m/>
    <x v="1"/>
    <x v="0"/>
    <s v="Defaut GE &amp; Power Cabinet"/>
    <s v="PASSIVE"/>
    <s v="(05-10-2026 ticket): INC-20260510-00007007...Grid Outage"/>
    <s v="SUD_052"/>
    <m/>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1.6140745877243311E-2"/>
    <n v="0.10649325263317071"/>
    <n v="2.6442108762587995"/>
    <n v="2.6442108762587995"/>
    <n v="0"/>
    <n v="2.9980766651542697E-2"/>
    <m/>
    <n v="1.1402322269877554"/>
    <n v="0.37868342066032795"/>
    <n v="0.36603952249320865"/>
    <n v="1.8471595672263481"/>
    <n v="1.1402322269877554"/>
    <x v="0"/>
    <m/>
    <x v="6"/>
    <x v="3"/>
    <s v="No root cause"/>
    <s v="No root cause"/>
    <s v=""/>
    <s v="CTR_778"/>
    <m/>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37525004779800986"/>
    <n v="1.2090399591362686"/>
    <n v="1.2090399591362686"/>
    <n v="0.26738349413439944"/>
    <n v="0.5647834250769761"/>
    <m/>
    <n v="1.1272839601293259"/>
    <n v="2.1176046824854424"/>
    <n v="2.457139906361884"/>
    <n v="0"/>
    <n v="1.1272839601293259"/>
    <x v="0"/>
    <m/>
    <x v="6"/>
    <x v="3"/>
    <s v="No root cause"/>
    <s v="No root cause"/>
    <s v=""/>
    <s v="EXN_071"/>
    <m/>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1.1318140700219443"/>
    <n v="1.1318140700219443"/>
    <n v="0"/>
    <n v="0"/>
    <m/>
    <n v="1.1167612639220621"/>
    <n v="1.8284713979113463"/>
    <n v="2.3330902278391492"/>
    <n v="0.13885332055061977"/>
    <n v="1.1167612639220621"/>
    <x v="0"/>
    <m/>
    <x v="6"/>
    <x v="3"/>
    <s v="No root cause"/>
    <s v="No root cause"/>
    <s v="(05-10-2026 ticket): INC-20260510-00013614...Auto TT closure RCA...Transmission Board fault"/>
    <s v="ADM_036"/>
    <m/>
  </r>
  <r>
    <s v="PK5"/>
    <s v="LIT_073"/>
    <s v="Douala"/>
    <s v="IHS"/>
    <s v="Grid-Gen"/>
    <s v="LITTORAL"/>
    <s v="Douala"/>
    <s v="ZTE"/>
    <n v="22.520781433255426"/>
    <n v="32.238437875428403"/>
    <n v="0"/>
    <n v="3.6401394845805034E-2"/>
    <n v="0"/>
    <n v="0"/>
    <n v="3.6597580707296649E-2"/>
    <n v="0"/>
    <n v="0"/>
    <n v="0"/>
    <n v="0.33490710064406037"/>
    <n v="0"/>
    <n v="0"/>
    <n v="0"/>
    <n v="0"/>
    <n v="0"/>
    <n v="0"/>
    <n v="0"/>
    <n v="0"/>
    <n v="0"/>
    <n v="0"/>
    <n v="0"/>
    <n v="0"/>
    <n v="1.4165689304374871"/>
    <m/>
    <n v="1.1072016619439375"/>
    <n v="0.43988225843195095"/>
    <n v="0.37432720979494094"/>
    <n v="1.7617271547299318"/>
    <n v="1.1072016619439375"/>
    <x v="0"/>
    <m/>
    <x v="6"/>
    <x v="3"/>
    <s v="No root cause"/>
    <s v="No root cause"/>
    <s v=""/>
    <s v="LIT_073"/>
    <m/>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4.6228522998690194"/>
    <n v="4.6228522998690194"/>
    <n v="4.6228522998690194"/>
    <n v="4.6228522998690194"/>
    <n v="4.6228522998690194"/>
    <n v="4.6228522998690194"/>
    <n v="2.4905438414761165"/>
    <n v="1.8370309017700959"/>
    <n v="0.43902828786101766"/>
    <n v="0.49718847825404583"/>
    <n v="0.49718847825404583"/>
    <n v="1.1178848738560583"/>
    <n v="4.9096046890561107"/>
    <m/>
    <n v="1.0908825652835208"/>
    <n v="0.39841692345199409"/>
    <n v="3.0799914828075119"/>
    <n v="0"/>
    <n v="1.0908825652835208"/>
    <x v="2"/>
    <m/>
    <x v="6"/>
    <x v="3"/>
    <s v="No root cause"/>
    <s v="No root cause"/>
    <s v="(05-10-2026 cells nokia): 09/05/2026 : Need BO RAN analysis ..;..;(05-10-2026 ticket): INC-20260510-00017001...Transmission Board fault"/>
    <s v="NRO_012"/>
    <m/>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m/>
    <n v="1.0885818401805767"/>
    <n v="0"/>
    <n v="3.0683568448646947"/>
    <n v="0.11217706684877655"/>
    <n v="1.0885818401805767"/>
    <x v="0"/>
    <m/>
    <x v="6"/>
    <x v="3"/>
    <s v="No root cause"/>
    <s v="No root cause"/>
    <s v=""/>
    <s v="SUO_169"/>
    <m/>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2.9285555298730426"/>
    <n v="2.9285555298730426"/>
    <n v="6.014862327463451"/>
    <n v="0.5621259984076854"/>
    <m/>
    <n v="1.0822325522995835"/>
    <n v="0.68380334040741941"/>
    <n v="0.73494785982163102"/>
    <n v="1.4149016562807122"/>
    <n v="1.0822325522995835"/>
    <x v="0"/>
    <m/>
    <x v="10"/>
    <x v="0"/>
    <s v="AKTIVCO Defaut GE &amp; Power Cabinet"/>
    <s v="PASSIVE"/>
    <s v="(05-10-2026 ticket): INC-20260510-00006908...Grid Outage"/>
    <s v="LIT_638"/>
    <m/>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3.4201437935354253"/>
    <n v="0.76510702473796721"/>
    <n v="12.581791669163577"/>
    <n v="12.581791669163577"/>
    <n v="0.63510713888246939"/>
    <n v="4.3550050936983666"/>
    <m/>
    <n v="1.0722984136767946"/>
    <n v="0.42414541443353354"/>
    <n v="0.35828309719799717"/>
    <n v="1.7094348574092684"/>
    <n v="1.0722984136767946"/>
    <x v="0"/>
    <m/>
    <x v="6"/>
    <x v="3"/>
    <s v="No root cause"/>
    <s v="No root cause"/>
    <s v=""/>
    <s v="LIT_585"/>
    <m/>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0"/>
    <n v="0"/>
    <n v="0"/>
    <n v="0"/>
    <m/>
    <n v="1.0702295445919778"/>
    <n v="0.10691062271940657"/>
    <n v="0.27365305955914598"/>
    <n v="1.8468175639737638"/>
    <n v="1.0702295445919778"/>
    <x v="0"/>
    <m/>
    <x v="6"/>
    <x v="3"/>
    <s v="No root cause"/>
    <s v="No root cause"/>
    <s v=""/>
    <s v="CTR_130"/>
    <m/>
  </r>
  <r>
    <s v="Salack"/>
    <s v="EXN_008"/>
    <s v="EXTREME-NORD"/>
    <s v="IHS"/>
    <s v="Grid-Gen"/>
    <s v="EXTREME-NORD"/>
    <s v="Salak"/>
    <s v="NOKIA"/>
    <n v="1.1693954826550281"/>
    <n v="0.88059296532993858"/>
    <n v="2.0309672480686705"/>
    <n v="0.27823539193748392"/>
    <n v="0"/>
    <n v="0"/>
    <n v="0"/>
    <n v="1.4268062653917818E-3"/>
    <n v="0.44727679749959492"/>
    <n v="2.1061413349859572"/>
    <n v="0"/>
    <n v="2.140457136181933E-3"/>
    <n v="1.5160693924757608E-3"/>
    <n v="0.2234245934887871"/>
    <n v="2.140457136181933E-3"/>
    <n v="0"/>
    <n v="0.22335325833642924"/>
    <n v="1.9613628804529832"/>
    <n v="0"/>
    <n v="1.5160693924757608E-3"/>
    <n v="0.50942334197977923"/>
    <n v="0.50942334197977923"/>
    <n v="0.16961510421832507"/>
    <n v="0.44941754663442268"/>
    <m/>
    <n v="1.0637571225210491"/>
    <n v="1.8695620461294358"/>
    <n v="1.4957201508649696"/>
    <n v="0.5650235736001944"/>
    <n v="1.0637571225210491"/>
    <x v="2"/>
    <m/>
    <x v="6"/>
    <x v="3"/>
    <s v="No root cause"/>
    <s v="No root cause"/>
    <s v="(05-10-2026 ticket): INC-20260510-00010574...No Power issue on site the site is on GEN Ubaie = 53.6V . TX FME Eric 657760519 / Huawei is informed....No Power issue on site the site is on GEN Ubaie = 53.6V . TX FME Eric 657760519 / Huawei is informed....Grid Outage...No Power issue on site the site is on GEN Ubaie = 53.6V . TX FME Eric 657760519 / Huawei is informed."/>
    <s v="EXN_008"/>
    <m/>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1776887450668179"/>
    <n v="4.1776887450668179"/>
    <n v="0"/>
    <n v="0.92653231858871743"/>
    <m/>
    <n v="1.0356829978911803"/>
    <n v="1.771643905694839"/>
    <n v="2.2565353726994228"/>
    <n v="4.8222458614870414E-2"/>
    <n v="1.0356829978911803"/>
    <x v="2"/>
    <m/>
    <x v="1"/>
    <x v="0"/>
    <s v="Defaut GE &amp; Power Cabinet"/>
    <s v="PASSIVE"/>
    <s v="(hourly IHS): 10/05/2026 02:15 0:52:04 50.2V FMES are unreable, cord Michel is informed"/>
    <s v="EXN_157"/>
    <m/>
  </r>
  <r>
    <s v="Maroua-Lougol"/>
    <s v="EXN_084"/>
    <s v="Maroua"/>
    <s v="IHS"/>
    <s v="Grid-Gen"/>
    <s v="EXTREME-NORD"/>
    <s v="Maroua"/>
    <s v="Huawei"/>
    <n v="0"/>
    <n v="0"/>
    <n v="0"/>
    <n v="0"/>
    <n v="0"/>
    <n v="0"/>
    <n v="4.9046465372838757E-3"/>
    <n v="0"/>
    <n v="0"/>
    <n v="0"/>
    <n v="1.2352575242628403"/>
    <n v="1.0732971780625684"/>
    <n v="0"/>
    <n v="0"/>
    <n v="1.0732971780625684"/>
    <n v="0"/>
    <n v="0"/>
    <n v="0.84161951071959551"/>
    <n v="0.25054718020277772"/>
    <n v="0.31295211923534599"/>
    <n v="0"/>
    <n v="0"/>
    <n v="0.56349929943812371"/>
    <n v="0"/>
    <m/>
    <n v="1.033542788493093"/>
    <n v="1.7023268547494297"/>
    <n v="2.1776429647310032"/>
    <n v="0.11388708311171522"/>
    <n v="1.033542788493093"/>
    <x v="0"/>
    <m/>
    <x v="1"/>
    <x v="0"/>
    <s v="Defaut GE &amp; Power Cabinet"/>
    <s v="PASSIVE"/>
    <s v="(hourly IHS): 10/05/2026 22:06 0:53:37 46.1V Grid outage, Gen overload. // Awaiting Grid return."/>
    <s v="EXN_084"/>
    <m/>
  </r>
  <r>
    <s v="Domayo"/>
    <s v="EXN_054"/>
    <s v="Maroua"/>
    <s v="IHS"/>
    <s v="Grid-Gen"/>
    <s v="EXTREME-NORD"/>
    <s v="Maroua"/>
    <s v="Huawei"/>
    <n v="0"/>
    <n v="0"/>
    <n v="0"/>
    <n v="0"/>
    <n v="0"/>
    <n v="0"/>
    <n v="4.8154711456968955E-3"/>
    <n v="0"/>
    <n v="0"/>
    <n v="0"/>
    <n v="0.8269234061860613"/>
    <n v="0.59551326501784929"/>
    <n v="0"/>
    <n v="0"/>
    <n v="0.59551326501784929"/>
    <n v="0"/>
    <n v="0"/>
    <n v="8.7284873285335589"/>
    <n v="11.131532275784528"/>
    <n v="6.4492891651185813"/>
    <n v="7.3181250053505229"/>
    <n v="7.3181250053505229"/>
    <n v="1.8950305764582676"/>
    <n v="0"/>
    <m/>
    <n v="1.0234659692437642"/>
    <n v="1.4381726876331387"/>
    <n v="1.8503855687138528"/>
    <n v="0.3775715908568576"/>
    <n v="1.0234659692437642"/>
    <x v="0"/>
    <m/>
    <x v="1"/>
    <x v="0"/>
    <s v="Defaut GE &amp; Power Cabinet"/>
    <s v="PASSIVE"/>
    <s v="(hourly IHS): 10/05/2026 17:48 0:19:35 0 FME Alban is on the way; ETA ASAP."/>
    <s v="EXN_054"/>
    <m/>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1.1911335405056029"/>
    <n v="0"/>
    <n v="2.273169906943695"/>
    <n v="2.273169906943695"/>
    <n v="0.88017895004180535"/>
    <n v="1.3716602032342842"/>
    <m/>
    <n v="0.97276084158740761"/>
    <n v="1.9015353164754265"/>
    <n v="1.636658863490315"/>
    <n v="0.29104476795216105"/>
    <n v="0.97276084158740761"/>
    <x v="2"/>
    <m/>
    <x v="6"/>
    <x v="3"/>
    <s v="No root cause"/>
    <s v="No root cause"/>
    <s v=""/>
    <s v="SUO_210"/>
    <m/>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4908748605296876"/>
    <n v="0.39804327788764177"/>
    <n v="4.3884101953868502"/>
    <n v="4.3884101953868502"/>
    <n v="4.3617824234589788"/>
    <n v="5.8306973087580225"/>
    <m/>
    <n v="0.95804690197555598"/>
    <n v="1.1765164322626285"/>
    <n v="1.5888452829033939"/>
    <n v="0.49214268047374843"/>
    <n v="0.95804690197555598"/>
    <x v="0"/>
    <m/>
    <x v="6"/>
    <x v="3"/>
    <s v="No root cause"/>
    <s v="No root cause"/>
    <s v=""/>
    <s v="NRD_149"/>
    <m/>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1.3926520904138595"/>
    <n v="0.75638567144076041"/>
    <n v="0.75638567144076041"/>
    <n v="0"/>
    <n v="0"/>
    <m/>
    <n v="0.94900451726863633"/>
    <n v="1.9333836912341282"/>
    <n v="1.6479747442292196"/>
    <n v="0.22948418248636904"/>
    <n v="0.94900451726863633"/>
    <x v="0"/>
    <m/>
    <x v="6"/>
    <x v="3"/>
    <s v="No root cause"/>
    <s v="No root cause"/>
    <s v=""/>
    <s v="ADM_057"/>
    <m/>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50501807763538265"/>
    <n v="0.32006474029423687"/>
    <n v="0.24451892373149794"/>
    <n v="0.50501807763538265"/>
    <n v="0.85995397122987849"/>
    <n v="0.58441984630442911"/>
    <n v="0.56931353496959458"/>
    <n v="0.47400287644143091"/>
    <n v="0.39979111556274671"/>
    <n v="0.45263645261719082"/>
    <n v="0.45263645261719082"/>
    <n v="0.87441821974528655"/>
    <n v="0.89011308866459482"/>
    <m/>
    <n v="0.92257293120225559"/>
    <n v="0.69229624034307313"/>
    <n v="2.4536335771188433"/>
    <n v="0"/>
    <n v="0.92257293120225559"/>
    <x v="2"/>
    <m/>
    <x v="6"/>
    <x v="3"/>
    <s v="No root cause"/>
    <s v="No root cause"/>
    <s v=""/>
    <s v="SUO_013"/>
    <m/>
  </r>
  <r>
    <s v="Bonakanda"/>
    <s v="SUO_132"/>
    <s v="SUD-OUEST"/>
    <s v="IHS"/>
    <s v="Grid-Gen"/>
    <s v="SUD-OUEST"/>
    <s v="Buea"/>
    <s v="Huawei"/>
    <n v="0"/>
    <n v="0"/>
    <n v="0"/>
    <n v="0"/>
    <n v="0"/>
    <n v="0"/>
    <n v="7.0448559353713837E-3"/>
    <n v="0"/>
    <n v="0"/>
    <n v="0"/>
    <n v="0"/>
    <n v="0"/>
    <n v="0"/>
    <n v="0"/>
    <n v="0"/>
    <n v="0"/>
    <n v="11.047047509795025"/>
    <n v="0"/>
    <n v="8.9175391586979543E-5"/>
    <n v="0"/>
    <n v="0"/>
    <n v="0"/>
    <n v="0"/>
    <n v="0.32878966878119359"/>
    <m/>
    <n v="0.89005958342964286"/>
    <n v="0"/>
    <n v="2.6512630435447844"/>
    <n v="0"/>
    <n v="0.89005958342964286"/>
    <x v="2"/>
    <m/>
    <x v="6"/>
    <x v="3"/>
    <s v="No root cause"/>
    <s v="No root cause"/>
    <s v="(05-10-2026 ocm ran 18h) 10/05/2026 site instable..;..;(05-10-2026 ocm ran 12h) Power status check Ongoing"/>
    <s v="SUO_132"/>
    <m/>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m/>
    <n v="0.86020366232632206"/>
    <n v="1.463151805090944"/>
    <n v="1.8669078171166671"/>
    <n v="4.7025447230813346E-2"/>
    <n v="0.86020366232632206"/>
    <x v="2"/>
    <m/>
    <x v="6"/>
    <x v="3"/>
    <s v="No root cause"/>
    <s v="No root cause"/>
    <s v=""/>
    <s v="EXN_182"/>
    <m/>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2.5349888566430674"/>
    <n v="2.5349888566430674"/>
    <n v="0"/>
    <n v="0"/>
    <m/>
    <n v="0.85786726706674321"/>
    <n v="1.3726025043063999"/>
    <n v="1.7324454032661136"/>
    <n v="0.1539014636644801"/>
    <n v="0.85786726706674321"/>
    <x v="0"/>
    <m/>
    <x v="1"/>
    <x v="0"/>
    <s v="Defaut GE &amp; Power Cabinet"/>
    <s v="PASSIVE"/>
    <s v="(hourly IHS): 10/05/2026 09:47 0:13:00 0 v Fme is informed ETA Asap"/>
    <s v="NRD_049"/>
    <m/>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9719889393978307"/>
    <n v="1.7840607191674298"/>
    <n v="1.8995606863508858"/>
    <n v="1.9719889393978307"/>
    <n v="3.2524227170386348"/>
    <n v="1.3034410286702449"/>
    <n v="1.8974383120311158"/>
    <n v="1.8187321114164474"/>
    <n v="1.8098502424143843"/>
    <n v="1.1401965568311205"/>
    <n v="1.1401965568311205"/>
    <n v="0.5407417395051265"/>
    <n v="0.49677827145274561"/>
    <m/>
    <n v="0.81688225709336748"/>
    <n v="5.7204676890119863"/>
    <n v="0"/>
    <n v="0"/>
    <n v="0.81688225709336748"/>
    <x v="0"/>
    <m/>
    <x v="6"/>
    <x v="3"/>
    <s v="No root cause"/>
    <s v="No root cause"/>
    <s v=""/>
    <s v="EST_103"/>
    <m/>
  </r>
  <r>
    <s v="Ngd-La-Gare"/>
    <s v="ADM_002"/>
    <s v="Ngaoundere"/>
    <s v="OCM/Strategique"/>
    <m/>
    <s v="ADAMAOUA"/>
    <s v="Ngaoundere"/>
    <s v="Huawei"/>
    <n v="0"/>
    <n v="0"/>
    <n v="0"/>
    <n v="0"/>
    <n v="0"/>
    <n v="0"/>
    <n v="0"/>
    <n v="0"/>
    <n v="0"/>
    <n v="0"/>
    <n v="0"/>
    <n v="0"/>
    <n v="0"/>
    <n v="0"/>
    <n v="0"/>
    <n v="0"/>
    <n v="0"/>
    <n v="0"/>
    <n v="0"/>
    <n v="0"/>
    <m/>
    <n v="0"/>
    <n v="0"/>
    <n v="2.0938381944622796E-2"/>
    <m/>
    <n v="0.81363627283960127"/>
    <n v="6.8068095072519375E-2"/>
    <n v="1.6631157114150781"/>
    <n v="0.47093847881330886"/>
    <n v="0.81363627283960127"/>
    <x v="0"/>
    <m/>
    <x v="6"/>
    <x v="3"/>
    <s v="No root cause"/>
    <s v="No root cause"/>
    <s v=""/>
    <s v="ADM_002"/>
    <m/>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9555935086022149"/>
    <n v="3.0231543110979953"/>
    <n v="2.0532990614468392"/>
    <n v="2.9555935086022149"/>
    <n v="2.9451243176299036"/>
    <n v="4.1239873242531386"/>
    <n v="0.13633133865817429"/>
    <n v="4.1912434045879516E-3"/>
    <n v="0"/>
    <n v="3.8309748225766486E-2"/>
    <n v="3.8309748225766486E-2"/>
    <n v="0"/>
    <n v="0"/>
    <m/>
    <n v="0.7684956896182723"/>
    <n v="3.5868763713535481"/>
    <n v="0.7634235033711767"/>
    <n v="0"/>
    <n v="0.7684956896182723"/>
    <x v="2"/>
    <m/>
    <x v="1"/>
    <x v="0"/>
    <s v="Defaut GE &amp; Power Cabinet"/>
    <s v="PASSIVE"/>
    <s v="(hourly IHS): 10/05/2026 14:57 1:09:43 45.8 FME Roland is managing with level 0..;..;(05-10-2026 ticket): INC-20260510-00008871...Auto TT closure RCA...Transmission Board fault"/>
    <s v="NRO_043"/>
    <m/>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0"/>
    <n v="0"/>
    <n v="4.3537923083727845"/>
    <n v="0.56164445129311524"/>
    <m/>
    <n v="0.75032174481284586"/>
    <n v="0.28126486257488736"/>
    <n v="0.53838091740873295"/>
    <n v="1.0152024549814282"/>
    <n v="0.75032174481284586"/>
    <x v="0"/>
    <m/>
    <x v="6"/>
    <x v="3"/>
    <s v="No root cause"/>
    <s v="No root cause"/>
    <s v=""/>
    <s v="LIT_775"/>
    <m/>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11077367142934572"/>
    <n v="0.56339228896821969"/>
    <n v="0.56339228896821969"/>
    <n v="0.5690638438731519"/>
    <n v="0"/>
    <m/>
    <n v="0.73334275025468532"/>
    <n v="0.18122349715637726"/>
    <n v="0.33798888854888226"/>
    <n v="1.1390418327434462"/>
    <n v="0.73334275025468532"/>
    <x v="0"/>
    <m/>
    <x v="6"/>
    <x v="3"/>
    <s v="No root cause"/>
    <s v="No root cause"/>
    <s v=""/>
    <s v="CTR_773"/>
    <m/>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21473434294144672"/>
    <n v="0.21473434294144672"/>
    <n v="0"/>
    <n v="5.5556268958688253E-2"/>
    <m/>
    <n v="0.71964541010692484"/>
    <n v="5.0395369471122144"/>
    <n v="0"/>
    <n v="0"/>
    <n v="0.71964541010692484"/>
    <x v="0"/>
    <m/>
    <x v="10"/>
    <x v="0"/>
    <s v="AKTIVCO Defaut GE &amp; Power Cabinet"/>
    <s v="PASSIVE"/>
    <s v="(05-10-2026 ocm ran 18h) Power status check Ongoing..;..;(05-10-2026 ticket): INC-20260510-00012279...Grid outage, no backup ...Others"/>
    <s v="SUO_233"/>
    <m/>
  </r>
  <r>
    <s v="Fochieya-IHS"/>
    <s v="OST_195"/>
    <s v="OUEST"/>
    <s v="IHS"/>
    <s v="Grid-Gen"/>
    <s v="OUEST"/>
    <s v=" Fochieya"/>
    <s v="NOKIA"/>
    <n v="0"/>
    <n v="0"/>
    <n v="0"/>
    <n v="0"/>
    <n v="6.5989789774327555E-4"/>
    <n v="1.0577180016607828"/>
    <n v="2.4969109644359369E-4"/>
    <n v="2.3185601812623967E-4"/>
    <n v="2.8536125307841763E-4"/>
    <n v="2.8536125307859132E-4"/>
    <n v="0.58057495646188817"/>
    <n v="2.3185601812612388E-4"/>
    <n v="0.5802077956583509"/>
    <n v="2.3185601812606598E-4"/>
    <n v="2.3185601812606598E-4"/>
    <n v="2.3185601812623967E-4"/>
    <n v="2.3185601812606598E-4"/>
    <n v="1.1990344802002095"/>
    <n v="2.4969109644365164E-4"/>
    <n v="3.2103140971312578E-4"/>
    <n v="2.4969109644353585E-4"/>
    <n v="2.4969109644353585E-4"/>
    <n v="9.3812511949502349E-3"/>
    <n v="2.3185601812606598E-4"/>
    <m/>
    <n v="0.71411653582853207"/>
    <n v="1.6681054638322363"/>
    <n v="0"/>
    <n v="0.91260147920510781"/>
    <n v="0.71411653582853207"/>
    <x v="0"/>
    <m/>
    <x v="1"/>
    <x v="0"/>
    <s v="Defaut GE &amp; Power Cabinet"/>
    <s v="PASSIVE"/>
    <s v="(05-10-2026 ticket): INC-20260510-00006591...Grid Outage"/>
    <s v="OST_195"/>
    <m/>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1584190130495671"/>
    <n v="2.1584190130495671"/>
    <n v="0"/>
    <n v="0"/>
    <m/>
    <n v="0.69349918529362209"/>
    <n v="0.35919970904323983"/>
    <n v="0.45901037363444552"/>
    <n v="0.93599450168210707"/>
    <n v="0.69349918529362209"/>
    <x v="0"/>
    <m/>
    <x v="6"/>
    <x v="3"/>
    <s v="No root cause"/>
    <s v="No root cause"/>
    <s v=""/>
    <s v="LIT_728"/>
    <m/>
  </r>
  <r>
    <s v="Bondjo-Hill-IHS"/>
    <s v="SUO_167"/>
    <s v="SUD-OUEST"/>
    <s v="IHS"/>
    <s v="Grid-Gen"/>
    <s v="SUD-OUEST"/>
    <s v="Limbe"/>
    <s v="Huawei"/>
    <n v="0"/>
    <n v="0"/>
    <n v="0"/>
    <n v="0"/>
    <n v="0"/>
    <n v="0"/>
    <n v="0"/>
    <n v="0.10950738086881087"/>
    <n v="0"/>
    <n v="0"/>
    <n v="0"/>
    <n v="0"/>
    <n v="0"/>
    <n v="0"/>
    <n v="0"/>
    <n v="0"/>
    <n v="0"/>
    <n v="0"/>
    <n v="0"/>
    <n v="0"/>
    <n v="0"/>
    <n v="0"/>
    <n v="0"/>
    <n v="0.48948372442093074"/>
    <m/>
    <n v="0.69012835549163465"/>
    <n v="1.1446680575039268"/>
    <n v="0.97699082999275766"/>
    <n v="0.38099162338273496"/>
    <n v="0.69012835549163465"/>
    <x v="0"/>
    <m/>
    <x v="6"/>
    <x v="3"/>
    <s v="No root cause"/>
    <s v="No root cause"/>
    <s v="(05-10-2026 ticket): INC-20260510-00015635...Auto TT closure RCA...Transmission Board fault"/>
    <s v="SUO_167"/>
    <m/>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1.0720130524237159"/>
    <n v="6.0861491354980837"/>
    <n v="4.7226752332114854"/>
    <n v="4.7226752332114854"/>
    <n v="5.7521159536915762"/>
    <n v="3.1383673911988881"/>
    <m/>
    <n v="0.68529504926762064"/>
    <n v="0.27102342441718724"/>
    <n v="0.49141735603224512"/>
    <n v="0.92354558328791669"/>
    <n v="0.68529504926762064"/>
    <x v="0"/>
    <m/>
    <x v="10"/>
    <x v="0"/>
    <s v="AKTIVCO Defaut GE &amp; Power Cabinet"/>
    <s v="PASSIVE"/>
    <s v="(05-10-2026 cells zte): 09/04/2026 : Need BO RAN || Cell was down due to power"/>
    <s v="EST_143"/>
    <m/>
  </r>
  <r>
    <s v="Ngbetnsouen"/>
    <s v="OST_219"/>
    <s v="OUEST"/>
    <s v="IHS"/>
    <s v="Grid-Gen"/>
    <s v="OUEST"/>
    <s v="Ngbetnsouen"/>
    <s v="NOKIA"/>
    <n v="1.7756656423187911"/>
    <n v="0"/>
    <n v="0"/>
    <n v="0"/>
    <n v="0"/>
    <n v="0"/>
    <n v="0"/>
    <n v="0"/>
    <n v="0.25878843825887876"/>
    <n v="0"/>
    <n v="0"/>
    <n v="0.83940796100823833"/>
    <n v="0"/>
    <n v="5.321220461543291"/>
    <n v="0.83940796100823822"/>
    <n v="0.44070478522285272"/>
    <n v="5.8927098760676228E-2"/>
    <n v="0"/>
    <n v="0"/>
    <n v="0"/>
    <n v="0"/>
    <n v="0"/>
    <n v="3.7763459776904571"/>
    <n v="2.9310346057591605"/>
    <m/>
    <n v="0.68520587387603338"/>
    <n v="2.363524093857535"/>
    <n v="1.0356952817133664"/>
    <n v="0"/>
    <n v="0.68520587387603338"/>
    <x v="0"/>
    <m/>
    <x v="6"/>
    <x v="3"/>
    <s v="No root cause"/>
    <s v="No root cause"/>
    <s v="(05-10-2026 ticket): INC-20260510-00012168...Transmission Board fault"/>
    <s v="OST_219"/>
    <m/>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75066061130087636"/>
    <n v="7.1268437903964532"/>
    <n v="7.1268437903964532"/>
    <n v="0"/>
    <n v="0"/>
    <m/>
    <n v="0.68333319065270648"/>
    <n v="0.26452885387815783"/>
    <n v="0.33820139335148858"/>
    <n v="1.020195702469209"/>
    <n v="0.68333319065270648"/>
    <x v="0"/>
    <m/>
    <x v="6"/>
    <x v="3"/>
    <s v="No root cause"/>
    <s v="No root cause"/>
    <s v=""/>
    <s v="CTR_897"/>
    <m/>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11.987544694706262"/>
    <n v="4.3046923377649957"/>
    <n v="0.66943966464345361"/>
    <n v="0.66943966464345361"/>
    <n v="3.4084083120025825"/>
    <n v="11.408653722680228"/>
    <m/>
    <n v="0.68320834510448247"/>
    <n v="0.24092358788053186"/>
    <n v="0.2113360261941914"/>
    <n v="1.1080905383842516"/>
    <n v="0.68320834510448247"/>
    <x v="0"/>
    <m/>
    <x v="6"/>
    <x v="3"/>
    <s v="No root cause"/>
    <s v="No root cause"/>
    <s v=""/>
    <s v="LIT_737"/>
    <m/>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0.010205231813217"/>
    <n v="10.010205231813217"/>
    <n v="32.062191631495892"/>
    <n v="2.3620242671209621"/>
    <m/>
    <n v="0.67254296827068227"/>
    <n v="0.24766794959413929"/>
    <n v="0.37374282158776823"/>
    <n v="0.98124153199946573"/>
    <n v="0.67254296827068227"/>
    <x v="0"/>
    <m/>
    <x v="6"/>
    <x v="3"/>
    <s v="No root cause"/>
    <s v="No root cause"/>
    <s v=""/>
    <s v="LIT_671"/>
    <m/>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m/>
    <n v="0.66767399189003074"/>
    <n v="0.16810946049102948"/>
    <n v="0.19603568040637723"/>
    <n v="1.1080905383842516"/>
    <n v="0.66767399189003074"/>
    <x v="0"/>
    <m/>
    <x v="6"/>
    <x v="3"/>
    <s v="No root cause"/>
    <s v="No root cause"/>
    <s v=""/>
    <s v="LIT_655"/>
    <m/>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1.8816007624852669E-2"/>
    <n v="1.8816007624852669E-2"/>
    <n v="6.1709370978189184E-3"/>
    <n v="6.5989789774364991E-3"/>
    <m/>
    <n v="0.65936284539412671"/>
    <n v="0.76798296624022322"/>
    <n v="0.68267167837993137"/>
    <n v="0.61461404522541585"/>
    <n v="0.65936284539412671"/>
    <x v="0"/>
    <m/>
    <x v="6"/>
    <x v="3"/>
    <s v="No root cause"/>
    <s v="No root cause"/>
    <s v=""/>
    <s v="OST_294"/>
    <m/>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13.868556899607057"/>
    <n v="17.813016325517289"/>
    <n v="1.5611222401999816"/>
    <n v="1.5611222401999816"/>
    <n v="0.35925198254730545"/>
    <n v="2.3720654162136274E-3"/>
    <m/>
    <n v="0.65253201039856412"/>
    <n v="0.33097330631591992"/>
    <n v="0.3431952562127904"/>
    <n v="0.93972233713531528"/>
    <n v="0.65253201039856412"/>
    <x v="0"/>
    <m/>
    <x v="6"/>
    <x v="3"/>
    <s v="No root cause"/>
    <s v="No root cause"/>
    <s v=""/>
    <s v="CTR_726"/>
    <m/>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1.3700193760290842"/>
    <n v="1.5105597931701633"/>
    <n v="0"/>
    <n v="0"/>
    <n v="0"/>
    <n v="0"/>
    <m/>
    <n v="0.64696746596353649"/>
    <n v="0.7793484646835247"/>
    <n v="0.98097529504166769"/>
    <n v="0.39569776324400763"/>
    <n v="0.64696746596353649"/>
    <x v="0"/>
    <m/>
    <x v="6"/>
    <x v="3"/>
    <s v="No root cause"/>
    <s v="No root cause"/>
    <s v=""/>
    <s v="EXN_249"/>
    <m/>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8184645852416865"/>
    <n v="1.067197581278019"/>
    <n v="0"/>
    <n v="0"/>
    <n v="0.75943546983303489"/>
    <n v="0.90532641046933393"/>
    <m/>
    <n v="0.6440246780411667"/>
    <n v="0.11727695646439577"/>
    <n v="7.7351748149508889E-2"/>
    <n v="1.1530639660995434"/>
    <n v="0.6440246780411667"/>
    <x v="0"/>
    <m/>
    <x v="6"/>
    <x v="3"/>
    <s v="No root cause"/>
    <s v="No root cause"/>
    <s v=""/>
    <s v="LIT_489"/>
    <m/>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32293976309308725"/>
    <n v="0.31737521865805979"/>
    <n v="1.1028499028344934"/>
    <n v="1.1028499028344934"/>
    <n v="2.2597400929706968"/>
    <n v="3.8683749818082207"/>
    <m/>
    <n v="0.6301311520319155"/>
    <n v="0"/>
    <n v="1.1302599188741682"/>
    <n v="0.48071977183731829"/>
    <n v="0.6301311520319155"/>
    <x v="0"/>
    <m/>
    <x v="6"/>
    <x v="3"/>
    <s v="No root cause"/>
    <s v="No root cause"/>
    <s v=""/>
    <s v="CTR_842"/>
    <m/>
  </r>
  <r>
    <s v="Garoua-Plage"/>
    <s v="NRD_053"/>
    <s v="Garoua"/>
    <s v="IHS"/>
    <s v="Grid-Gen"/>
    <s v="NORD"/>
    <s v="Garoua"/>
    <s v="Huawei"/>
    <n v="0"/>
    <n v="0"/>
    <n v="0.94445657229770019"/>
    <n v="0"/>
    <n v="0"/>
    <n v="0"/>
    <n v="0"/>
    <n v="0"/>
    <n v="0"/>
    <n v="6.97173211427006E-2"/>
    <n v="1.4040130353020404"/>
    <n v="0"/>
    <n v="0"/>
    <n v="0"/>
    <n v="0"/>
    <n v="0"/>
    <n v="0"/>
    <n v="0.14669351916058135"/>
    <n v="0"/>
    <n v="0"/>
    <n v="0"/>
    <n v="0"/>
    <n v="0"/>
    <n v="0"/>
    <m/>
    <n v="0.62538702119948753"/>
    <n v="1.0503718891007119"/>
    <n v="1.3390458874370563"/>
    <n v="4.9590471625221323E-2"/>
    <n v="0.62538702119948753"/>
    <x v="0"/>
    <m/>
    <x v="1"/>
    <x v="0"/>
    <s v="Defaut GE &amp; Power Cabinet"/>
    <s v="PASSIVE"/>
    <s v="(05-10-2026 ticket): INC-20260510-00004179...2026-05-10 07:26:51...Hybrid system malfunction // FME reset card and started GEN manually...Hybrid system malfunction // FME reset card and started GEN manually...Transmission Board fault...user:OCM_NOC.IHS"/>
    <s v="NRD_053"/>
    <m/>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8626649031341227"/>
    <n v="5.7813193316288167"/>
    <n v="0.48680846267332123"/>
    <n v="0.8626649031341227"/>
    <n v="0.37801448493720613"/>
    <n v="4.4624257704040424"/>
    <n v="7.9544449295585962E-2"/>
    <n v="0.13246112666329943"/>
    <n v="4.5627837560960289"/>
    <n v="0.10000128412563883"/>
    <n v="0.10000128412563883"/>
    <n v="4.6781410426529425E-2"/>
    <n v="0"/>
    <m/>
    <n v="0.61275978575077139"/>
    <n v="2.0666472828715197"/>
    <n v="0.9461776336145199"/>
    <n v="0"/>
    <n v="0.61275978575077139"/>
    <x v="0"/>
    <m/>
    <x v="10"/>
    <x v="0"/>
    <s v="AKTIVCO Defaut GE &amp; Power Cabinet"/>
    <s v="PASSIVE"/>
    <s v="(05-10-2026 cells nokia): 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After on sit e check FME noticed  FRMF/FRGU/Jumpers are faulty and need to be replaced_x000a_New plan date : 10/05/2026 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ticket): INC-20260510-00010032...Grid Outage"/>
    <s v="LIT_134"/>
    <m/>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36057784173265506"/>
    <n v="0.26183410213583802"/>
    <n v="0.27690561550809861"/>
    <n v="0.36057784173265506"/>
    <n v="1.2841999559795736E-2"/>
    <n v="3.567222099943289E-3"/>
    <n v="2.5238096357098734E-2"/>
    <n v="2.4167929727115886E-2"/>
    <n v="4.0666331939353595E-2"/>
    <n v="6.5098035858495544E-3"/>
    <n v="6.5098035858495544E-3"/>
    <n v="0.12761737062547143"/>
    <n v="9.8098607748440772E-2"/>
    <m/>
    <n v="0.6087464513553239"/>
    <n v="0"/>
    <n v="1.8133021647252245"/>
    <n v="0"/>
    <n v="0.6087464513553239"/>
    <x v="2"/>
    <m/>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87270605222681774"/>
    <n v="0.59801017598228456"/>
    <n v="5.7840229088013979"/>
    <n v="5.7840229088013979"/>
    <n v="0.30030704870831304"/>
    <n v="0.67853555458532699"/>
    <m/>
    <n v="0.60810483030993112"/>
    <n v="0.12839266373311911"/>
    <n v="0.11549636021774129"/>
    <n v="1.0565848485445439"/>
    <n v="0.60810483030993112"/>
    <x v="0"/>
    <m/>
    <x v="12"/>
    <x v="6"/>
    <s v="BSS Hardware issue"/>
    <s v="ACTIVE"/>
    <s v="(05-10-2026 ticket): INC-20260510-00018379...Grid Outage || 05-10-2026: hardware issue,  site with GPS issue (alarm : TDD down 09Apr 02pm)"/>
    <s v="CTR_652"/>
    <m/>
  </r>
  <r>
    <s v="Guidjiba-MTN"/>
    <s v="NRD_058"/>
    <s v="NORD"/>
    <s v="IHS"/>
    <s v="Solar-Gen"/>
    <s v="NORD"/>
    <s v="Guidjiba"/>
    <s v="NOKIA"/>
    <n v="0"/>
    <n v="0"/>
    <n v="0"/>
    <n v="0"/>
    <n v="0"/>
    <n v="0"/>
    <n v="0"/>
    <n v="0.4182473777471255"/>
    <n v="0.3549708086212327"/>
    <n v="0"/>
    <n v="9.8092930745687112E-4"/>
    <n v="0.49134917575638293"/>
    <n v="0"/>
    <n v="0"/>
    <n v="0.49134917575638293"/>
    <n v="1.8656049298449173E-2"/>
    <n v="0.56560237401286351"/>
    <n v="0"/>
    <n v="0"/>
    <n v="0"/>
    <n v="0.54989113468195061"/>
    <n v="0.54989113468195061"/>
    <n v="1.8656075103007191E-2"/>
    <n v="0"/>
    <m/>
    <n v="0.58905617807965915"/>
    <n v="2.0622759373164037"/>
    <n v="0.87742998096797775"/>
    <n v="0"/>
    <n v="0.58905617807965915"/>
    <x v="0"/>
    <m/>
    <x v="1"/>
    <x v="0"/>
    <s v="Defaut GE &amp; Power Cabinet"/>
    <s v="PASSIVE"/>
    <s v="(05-10-2026 ticket): INC-20260510-00015419...Grid Outage"/>
    <s v="NRD_058"/>
    <m/>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2.0365519229068045"/>
    <n v="2.0365519229068045"/>
    <n v="0"/>
    <n v="0"/>
    <m/>
    <n v="0.57839158983314731"/>
    <n v="0"/>
    <n v="1.5937860195653106E-3"/>
    <n v="1.1080905383842516"/>
    <n v="0.57839158983314731"/>
    <x v="0"/>
    <m/>
    <x v="6"/>
    <x v="3"/>
    <s v="No root cause"/>
    <s v="No root cause"/>
    <s v=""/>
    <s v="LIT_261"/>
    <m/>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3.1662436186089784"/>
    <n v="3.1662436186089784"/>
    <n v="0"/>
    <n v="0"/>
    <m/>
    <n v="0.57758901130886664"/>
    <n v="0.4552444156685011"/>
    <n v="0.56791908497132049"/>
    <n v="0.61731587092085893"/>
    <n v="0.57758901130886664"/>
    <x v="1"/>
    <s v=" not accepted"/>
    <x v="4"/>
    <x v="2"/>
    <s v="EXCLU"/>
    <s v="Exclu"/>
    <s v=""/>
    <s v="NRD_255"/>
    <m/>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3.17753322318389"/>
    <n v="3.17753322318389"/>
    <n v="0"/>
    <n v="0"/>
    <m/>
    <n v="0.57393282025380044"/>
    <n v="0.44587724662182415"/>
    <n v="0.56101267888654283"/>
    <n v="0.61731587092085893"/>
    <n v="0.57393282025380044"/>
    <x v="0"/>
    <m/>
    <x v="6"/>
    <x v="3"/>
    <s v="No root cause"/>
    <s v="No root cause"/>
    <s v="(05-10-2026 ticket): INC-20260510-00014569...Others"/>
    <s v="NRD_189"/>
    <m/>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1.0585475682940833"/>
    <n v="2.9444287495755268"/>
    <n v="4.7377815445463192"/>
    <n v="4.7377815445463192"/>
    <n v="2.3857627563614154"/>
    <n v="1.6127726270071607"/>
    <m/>
    <n v="0.57131106374114082"/>
    <n v="0.10191479922784552"/>
    <n v="0.21601113185157927"/>
    <n v="0.92857303110095102"/>
    <n v="0.57131106374114082"/>
    <x v="0"/>
    <m/>
    <x v="6"/>
    <x v="3"/>
    <s v="No root cause"/>
    <s v="No root cause"/>
    <s v=""/>
    <s v="LIT_647"/>
    <m/>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m/>
    <n v="0.56706631510160288"/>
    <n v="0.75749173690794491"/>
    <n v="1.2922948308631774"/>
    <n v="4.8051456988576546E-2"/>
    <n v="0.56706631510160288"/>
    <x v="0"/>
    <m/>
    <x v="1"/>
    <x v="0"/>
    <s v="Defaut GE &amp; Power Cabinet"/>
    <s v="PASSIVE"/>
    <s v="(hourly IHS): 10/05/2026 19:00 0:13:31 47.1 FME Moses is managing with level 0...;..;(05-10-2026 ocm ran 18h) Power status check Ongoing"/>
    <s v="NRO_135"/>
    <m/>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5.430561544826884"/>
    <n v="3.8871857090686679"/>
    <n v="5.582124336199441"/>
    <n v="5.430561544826884"/>
    <n v="0.45840116542159154"/>
    <n v="1.1628306987240451"/>
    <n v="1.1574097019487057"/>
    <n v="6.3351983858804792E-2"/>
    <n v="2.0363015134114657"/>
    <n v="4.0298359458156057"/>
    <n v="4.0298359458156057"/>
    <n v="1.7961174994452112"/>
    <n v="2.7723112844701121"/>
    <m/>
    <n v="0.55487934876427314"/>
    <n v="1.1590310500421648"/>
    <n v="0.68998638970924786"/>
    <n v="0.30246767658859081"/>
    <n v="0.55487934876427314"/>
    <x v="2"/>
    <m/>
    <x v="1"/>
    <x v="0"/>
    <s v="Defaut GE &amp; Power Cabinet"/>
    <s v="PASSIVE"/>
    <s v="(05-10-2026 ocm ran 12h) Power status check Ongoing..;..;(05-10-2026 ticket): INC-20260510-00007683...Grid Outage"/>
    <s v="EXN_017"/>
    <m/>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6812912696673381"/>
    <n v="2.4907775035781228"/>
    <n v="5.8214409031112941"/>
    <n v="2.6812912696673381"/>
    <n v="2.1310064976757328"/>
    <n v="2.1395628069527834"/>
    <n v="2.1688703689435638"/>
    <n v="4.1387205927759076"/>
    <n v="1.6272725456792023"/>
    <n v="1.9939617558848578E-2"/>
    <n v="1.9939617558848578E-2"/>
    <n v="0.74757514275196701"/>
    <n v="0.76735424460595869"/>
    <m/>
    <n v="0.55376134667682564"/>
    <n v="1.4836346814063441"/>
    <n v="0.65743673307016781"/>
    <n v="0.23239121013336478"/>
    <n v="0.55376134667682564"/>
    <x v="2"/>
    <m/>
    <x v="1"/>
    <x v="0"/>
    <s v="Defaut GE &amp; Power Cabinet"/>
    <s v="PASSIVE"/>
    <s v="(05-10-2026 ticket): INC-20260510-00018691...Grid Outage"/>
    <s v="NRO_013"/>
    <m/>
  </r>
  <r>
    <s v="CNDH"/>
    <s v="CTR_046"/>
    <s v="Yaounde"/>
    <s v="CAMUSAT"/>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4.8333062240143044E-3"/>
    <n v="1.1876200300770778"/>
    <n v="1.1876200300770778"/>
    <n v="0"/>
    <n v="23.532725941906158"/>
    <m/>
    <n v="0.51514840211966062"/>
    <n v="0"/>
    <n v="4.4626008547779773E-3"/>
    <n v="0.98496936745266783"/>
    <n v="0.51514840211966062"/>
    <x v="0"/>
    <m/>
    <x v="1"/>
    <x v="0"/>
    <s v="Defaut GE &amp; Power Cabinet"/>
    <s v="PASSIVE"/>
    <s v="(05-10-2026 ticket): INC-20260510-00018377...Grid Outage"/>
    <s v="CTR_046"/>
    <m/>
  </r>
  <r>
    <s v="Widikum"/>
    <s v="NRO_219"/>
    <s v="NORD-OUEST"/>
    <s v="IHS"/>
    <s v="Gen Only"/>
    <s v="NORD-OUEST"/>
    <s v="Widikum"/>
    <s v="NOKIA"/>
    <n v="2.1745378757294547"/>
    <n v="1.3376308738047311E-3"/>
    <n v="0"/>
    <n v="0"/>
    <n v="3.8293380590601611E-2"/>
    <n v="5.3492757987588755"/>
    <n v="4.31168759645724E-2"/>
    <n v="0"/>
    <n v="0"/>
    <n v="1.5342263251484363"/>
    <n v="3.4495409051081993"/>
    <n v="0.98387209537914533"/>
    <n v="0"/>
    <n v="6.7100023399622755"/>
    <n v="0.98387209537914533"/>
    <n v="0.32957441222715889"/>
    <n v="0.58472304263582486"/>
    <n v="0.14621197204601169"/>
    <n v="1.7009670892866822"/>
    <n v="0.95806473705387329"/>
    <n v="2.1722411987455517"/>
    <n v="2.1722411987455517"/>
    <n v="0"/>
    <n v="0.80846410012755654"/>
    <m/>
    <n v="0.51459551469182407"/>
    <n v="1.7826347173762735"/>
    <n v="0.77458000550812423"/>
    <n v="0"/>
    <n v="0.51459551469182407"/>
    <x v="2"/>
    <m/>
    <x v="1"/>
    <x v="0"/>
    <s v="Defaut GE &amp; Power Cabinet"/>
    <s v="PASSIVE"/>
    <s v="(hourly IHS): 10/05/2026 14:43 0:29:04 50.47 FME Geral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
    <s v="NRO_219"/>
    <m/>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10.023866841934298"/>
    <n v="0"/>
    <n v="9.5385926295163223E-2"/>
    <n v="10.023866841934298"/>
    <n v="11.805587312709013"/>
    <n v="2.2295138124645555E-3"/>
    <n v="1.2217735692305798E-2"/>
    <n v="3.1213193374503775E-3"/>
    <n v="0.26193485241996817"/>
    <n v="0"/>
    <n v="0"/>
    <n v="0.93322772197417836"/>
    <n v="0.35056921119306056"/>
    <m/>
    <n v="0.51051550544719648"/>
    <n v="0.83992282451870226"/>
    <n v="1.1634232493886443"/>
    <n v="0"/>
    <n v="0.51051550544719648"/>
    <x v="2"/>
    <m/>
    <x v="1"/>
    <x v="0"/>
    <s v="Defaut GE &amp; Power Cabinet"/>
    <s v="PASSIVE"/>
    <s v="(05-10-2026 ticket): INC-20260510-00005409...Grid Outage"/>
    <s v="EXN_226"/>
    <m/>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2.9446962757502866"/>
    <n v="2.9446962757502866"/>
    <n v="0"/>
    <n v="4.0176545873248246"/>
    <m/>
    <n v="0.47881834758712799"/>
    <n v="0.39554432494434649"/>
    <n v="0.36784581331538135"/>
    <n v="0.57306065003600604"/>
    <n v="0.47881834758712799"/>
    <x v="0"/>
    <m/>
    <x v="6"/>
    <x v="3"/>
    <s v="No root cause"/>
    <s v="No root cause"/>
    <s v=""/>
    <s v="CTR_772"/>
    <m/>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38074325191976682"/>
    <n v="0"/>
    <n v="0.66819120916123842"/>
    <n v="0.66819120916123842"/>
    <n v="7.6426699254921768"/>
    <n v="0.67031358348100911"/>
    <m/>
    <n v="0.47733803608678355"/>
    <n v="0.19059066620305426"/>
    <n v="0.23109897283678554"/>
    <n v="0.71437639400525699"/>
    <n v="0.47733803608678355"/>
    <x v="0"/>
    <m/>
    <x v="6"/>
    <x v="3"/>
    <s v="No root cause"/>
    <s v="No root cause"/>
    <s v=""/>
    <s v="LIT_726"/>
    <m/>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1.8548481450092805E-3"/>
    <n v="1.7835078317469854E-5"/>
    <n v="1.0701046990435595E-4"/>
    <n v="1.8548481450092224E-3"/>
    <n v="3.5670156634708122E-5"/>
    <n v="3.5670156634823915E-5"/>
    <n v="7.1340313269532038E-5"/>
    <n v="5.3505234952235873E-5"/>
    <n v="0"/>
    <n v="7.9063987978937433E-2"/>
    <n v="7.9063987978937433E-2"/>
    <n v="1.7835078317411958E-5"/>
    <n v="1.7835078317469854E-5"/>
    <m/>
    <n v="0.46867643338498172"/>
    <n v="1.0248931892937503"/>
    <n v="0.43882241738663252"/>
    <n v="0.33558556746492607"/>
    <n v="0.46867643338498172"/>
    <x v="0"/>
    <m/>
    <x v="1"/>
    <x v="0"/>
    <s v="Defaut GE &amp; Power Cabinet"/>
    <s v="PASSIVE"/>
    <s v="(05-10-2026 ticket): INC-20260510-00006407...Grid Outage"/>
    <s v="OST_026"/>
    <m/>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1.9261884582787579E-2"/>
    <n v="1.1475981143328395"/>
    <n v="0"/>
    <n v="0"/>
    <n v="0"/>
    <n v="0"/>
    <m/>
    <n v="0.45912842112472285"/>
    <n v="0.67943199485230354"/>
    <n v="0.58587574079174187"/>
    <n v="0.31720801677512278"/>
    <n v="0.45912842112472285"/>
    <x v="0"/>
    <m/>
    <x v="6"/>
    <x v="3"/>
    <s v="No root cause"/>
    <s v="No root cause"/>
    <s v="(05-10-2026 ticket): INC-20260510-00015309...Others"/>
    <s v="EXN_085"/>
    <m/>
  </r>
  <r>
    <s v="Kotto-Eglise-EPC"/>
    <s v="LIT_454"/>
    <s v="Douala"/>
    <s v="IHS"/>
    <s v="Grid-Gen"/>
    <s v="LITTORAL"/>
    <s v="Douala"/>
    <s v="ZTE"/>
    <n v="0"/>
    <n v="0"/>
    <n v="0"/>
    <n v="0"/>
    <n v="0"/>
    <n v="0"/>
    <n v="0"/>
    <n v="0"/>
    <n v="0"/>
    <n v="0"/>
    <n v="0"/>
    <n v="0"/>
    <n v="0"/>
    <n v="0"/>
    <n v="0"/>
    <n v="0"/>
    <n v="0"/>
    <n v="0"/>
    <n v="0"/>
    <n v="0"/>
    <m/>
    <n v="0"/>
    <n v="0"/>
    <n v="0"/>
    <m/>
    <n v="0.4501038714961198"/>
    <n v="0.36969093837551809"/>
    <n v="0.31216955503194321"/>
    <n v="0.56091953456914057"/>
    <n v="0.4501038714961198"/>
    <x v="0"/>
    <m/>
    <x v="6"/>
    <x v="3"/>
    <s v="No root cause"/>
    <s v="No root cause"/>
    <s v=""/>
    <s v="LIT_454"/>
    <m/>
  </r>
  <r>
    <s v="ODING-IHS"/>
    <s v="SUD_204"/>
    <s v="CENTRE"/>
    <s v="IHS"/>
    <s v=""/>
    <s v="SUD"/>
    <s v="Meyomessi"/>
    <s v="NOKIA"/>
    <n v="0.53786853543581203"/>
    <n v="0.35932202473778641"/>
    <n v="0.50085528199811957"/>
    <n v="0.45438734584368773"/>
    <n v="0.41285150169515977"/>
    <n v="0.56976068280336345"/>
    <n v="0.53311246946866586"/>
    <n v="0.54589966595208139"/>
    <n v="1.0163161187875764"/>
    <n v="0.57549598390593926"/>
    <n v="0.5618070105196028"/>
    <n v="0.51504139164975904"/>
    <n v="0.46115067261559306"/>
    <n v="0.45292181387026903"/>
    <n v="0.51504139164975904"/>
    <n v="0.50633787343086978"/>
    <n v="0.47198751259156529"/>
    <n v="0.69258959629943528"/>
    <n v="0.50755065875645289"/>
    <n v="0.46214725473783502"/>
    <n v="0.26476173762174221"/>
    <n v="0.26476173762174221"/>
    <n v="0.55857681782252266"/>
    <n v="0.46870585818116428"/>
    <m/>
    <n v="0.43726261510759545"/>
    <n v="3.0620651135650596"/>
    <n v="0"/>
    <n v="0"/>
    <n v="0.43726261510759545"/>
    <x v="0"/>
    <m/>
    <x v="6"/>
    <x v="3"/>
    <s v="No root cause"/>
    <s v="No root cause"/>
    <s v=""/>
    <s v="SUD_204"/>
    <m/>
  </r>
  <r>
    <s v="SUD_172_Z_Ebolowa-EPC-ELAT"/>
    <s v="SUD_172"/>
    <s v="CENTRE"/>
    <s v="ESCO"/>
    <s v="Hybrid Solar - S1"/>
    <s v="SUD"/>
    <s v="Ebolowa"/>
    <s v="ZTE"/>
    <n v="0"/>
    <n v="0"/>
    <n v="0"/>
    <n v="0"/>
    <n v="0"/>
    <n v="0"/>
    <n v="0"/>
    <n v="0"/>
    <n v="0"/>
    <n v="6.0974030699163633"/>
    <n v="0"/>
    <n v="0"/>
    <n v="0"/>
    <n v="0"/>
    <n v="0"/>
    <n v="0"/>
    <n v="0"/>
    <n v="0"/>
    <n v="0"/>
    <n v="0"/>
    <n v="0"/>
    <n v="0"/>
    <n v="0"/>
    <n v="0"/>
    <m/>
    <n v="0.43649570673994792"/>
    <n v="0.24054890111866481"/>
    <n v="0.40652168739013606"/>
    <n v="0.50944804505468788"/>
    <n v="0.43649570673994792"/>
    <x v="0"/>
    <m/>
    <x v="6"/>
    <x v="3"/>
    <s v="No root cause"/>
    <s v="No root cause"/>
    <s v=""/>
    <s v="SUD_172"/>
    <m/>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3.9201502141635758E-2"/>
    <n v="3.9201502141635758E-2"/>
    <n v="0.16788159220164858"/>
    <n v="3.6294384375901739E-2"/>
    <m/>
    <n v="0.42679342413528526"/>
    <n v="0.15774312674604032"/>
    <n v="0.22440507155461956"/>
    <n v="0.63075659874755741"/>
    <n v="0.42679342413528526"/>
    <x v="0"/>
    <m/>
    <x v="6"/>
    <x v="3"/>
    <s v="No root cause"/>
    <s v="No root cause"/>
    <s v=""/>
    <s v="SUD_007"/>
    <m/>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n v="0"/>
    <n v="6.1515414245049438E-17"/>
    <m/>
    <n v="0.42369012050805754"/>
    <n v="0.3798074809459292"/>
    <n v="0.38080860627450258"/>
    <n v="0.46331180628060264"/>
    <n v="0.42369012050805754"/>
    <x v="0"/>
    <m/>
    <x v="6"/>
    <x v="3"/>
    <s v="No root cause"/>
    <s v="No root cause"/>
    <s v=""/>
    <s v="CTR_911"/>
    <m/>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1.8662804302106253"/>
    <n v="1.0902940076990466"/>
    <n v="1.0902940076990466"/>
    <n v="0"/>
    <n v="0"/>
    <m/>
    <n v="0.420979188603813"/>
    <n v="0.7362594870688105"/>
    <n v="0.94081188734865406"/>
    <n v="0"/>
    <n v="0.420979188603813"/>
    <x v="0"/>
    <m/>
    <x v="6"/>
    <x v="3"/>
    <s v="No root cause"/>
    <s v="No root cause"/>
    <s v=""/>
    <s v="NRD_067"/>
    <m/>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55720351679208324"/>
    <n v="1.0029021239438065"/>
    <n v="0.56171579160638396"/>
    <n v="0.55720351679208324"/>
    <n v="0.50036312219454238"/>
    <n v="0.61691535899872463"/>
    <n v="1.1858186871670191"/>
    <n v="1.1720856768626242"/>
    <n v="1.0942177249288736"/>
    <n v="0.48395485014253797"/>
    <n v="0.48395485014253797"/>
    <n v="0.49272970867469673"/>
    <n v="0.59142903208316555"/>
    <m/>
    <n v="0.39486863394714539"/>
    <n v="0.7643609942088414"/>
    <n v="0.85108173444719848"/>
    <n v="0"/>
    <n v="0.39486863394714539"/>
    <x v="2"/>
    <m/>
    <x v="6"/>
    <x v="3"/>
    <s v="No root cause"/>
    <s v="No root cause"/>
    <s v=""/>
    <s v="EXN_108"/>
    <m/>
  </r>
  <r>
    <s v="Ebolowa-Agence-New"/>
    <s v="SUD_083"/>
    <s v="CENTRE"/>
    <s v="CAMUSAT"/>
    <s v="Good Grid + GE"/>
    <s v="SUD"/>
    <s v="Ebolowa"/>
    <s v="ZTE"/>
    <n v="0"/>
    <n v="0"/>
    <n v="0"/>
    <n v="0"/>
    <n v="0"/>
    <n v="0"/>
    <n v="0"/>
    <n v="0"/>
    <n v="0"/>
    <n v="0"/>
    <n v="0"/>
    <n v="5.3683585735364381E-3"/>
    <n v="0"/>
    <n v="0"/>
    <n v="5.3683585735364381E-3"/>
    <n v="0"/>
    <n v="0"/>
    <n v="0"/>
    <n v="0"/>
    <n v="0"/>
    <n v="0"/>
    <n v="0"/>
    <n v="0"/>
    <n v="0"/>
    <m/>
    <n v="0.39219337219953504"/>
    <n v="0.2410484834678209"/>
    <n v="0.40439663936404696"/>
    <n v="0.42572564882121033"/>
    <n v="0.39219337219953504"/>
    <x v="0"/>
    <m/>
    <x v="6"/>
    <x v="3"/>
    <s v="No root cause"/>
    <s v="No root cause"/>
    <s v=""/>
    <s v="SUD_083"/>
    <m/>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3.7619429426076052E-2"/>
    <n v="3.7619429426076052E-2"/>
    <n v="4.0848033862678955E-2"/>
    <n v="0"/>
    <m/>
    <n v="0.37689927050825189"/>
    <n v="0.64458612599866516"/>
    <n v="0.61314732165082608"/>
    <n v="0.15151205544939655"/>
    <n v="0.37689927050825189"/>
    <x v="0"/>
    <m/>
    <x v="1"/>
    <x v="0"/>
    <s v="Defaut GE &amp; Power Cabinet"/>
    <s v="PASSIVE"/>
    <s v="(05-10-2026 ticket): INC-20260510-00014411...Grid Outage"/>
    <s v="ADM_037"/>
    <m/>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n v="0.16377952418864664"/>
    <n v="0.77281177857108219"/>
    <m/>
    <n v="0.37623097710546666"/>
    <n v="0.36594407075684732"/>
    <n v="0.6470771239430011"/>
    <n v="0.20468894667375845"/>
    <n v="0.37623097710546666"/>
    <x v="0"/>
    <m/>
    <x v="6"/>
    <x v="3"/>
    <s v="No root cause"/>
    <s v="No root cause"/>
    <s v=""/>
    <s v="NRO_127"/>
    <m/>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5959898183104901"/>
    <n v="0"/>
    <n v="0"/>
    <n v="0"/>
    <n v="0"/>
    <n v="0"/>
    <m/>
    <n v="0.37516087240642282"/>
    <n v="0.30724314473100489"/>
    <n v="0.39419640883883972"/>
    <n v="0.38150462826161652"/>
    <n v="0.37516087240642282"/>
    <x v="0"/>
    <m/>
    <x v="6"/>
    <x v="3"/>
    <s v="No root cause"/>
    <s v="No root cause"/>
    <s v=""/>
    <s v="NRD_063"/>
    <m/>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84827199493198413"/>
    <n v="1.8371419720363085"/>
    <n v="0.9793954907214788"/>
    <n v="0.84827199493198413"/>
    <n v="2.5690538562292935"/>
    <n v="1.4941871912747944"/>
    <n v="1.9276330996224671"/>
    <n v="3.9080580310644266"/>
    <n v="6.762740666546815"/>
    <n v="5.9034644282929971"/>
    <n v="5.9034644282929971"/>
    <n v="0.73703461146638583"/>
    <n v="1.818749946494765"/>
    <m/>
    <n v="0.37257478605040056"/>
    <n v="0.7537448692892742"/>
    <n v="0.78918971068746169"/>
    <n v="0"/>
    <n v="0.37257478605040056"/>
    <x v="2"/>
    <m/>
    <x v="1"/>
    <x v="0"/>
    <s v="Defaut GE &amp; Power Cabinet"/>
    <s v="PASSIVE"/>
    <s v="(05-10-2026 ticket): INC-20260510-00017011...Grid Outage"/>
    <s v="SUO_100"/>
    <m/>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2.8341776837209374E-2"/>
    <n v="2.8393511513777212"/>
    <n v="0"/>
    <n v="2.8341776837209377E-2"/>
    <n v="0.11605631242206929"/>
    <n v="0.1194454469453303"/>
    <n v="5.7216778848559968E-2"/>
    <n v="2.9000771469085935E-2"/>
    <n v="2.9018627191049466E-2"/>
    <n v="9.3473645461471952E-2"/>
    <n v="9.3473645461471952E-2"/>
    <n v="0"/>
    <n v="0"/>
    <m/>
    <n v="0.3663813184768876"/>
    <n v="0.97568432790187398"/>
    <n v="0.6763356740976294"/>
    <n v="0"/>
    <n v="0.3663813184768876"/>
    <x v="0"/>
    <m/>
    <x v="1"/>
    <x v="0"/>
    <s v="Defaut GE &amp; Power Cabinet"/>
    <s v="PASSIVE"/>
    <s v="(05-10-2026 ticket): INC-20260510-00015998...Grid Outage"/>
    <s v="NRD_123"/>
    <m/>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7.2327484854451489"/>
    <n v="2.6482237688802135"/>
    <n v="0.12618317909557605"/>
    <n v="0.12618317909557605"/>
    <n v="0.41011762590851886"/>
    <n v="0.38657532252955629"/>
    <m/>
    <n v="0.36401394845805046"/>
    <n v="0.30786762266744999"/>
    <n v="0.52355870742678789"/>
    <n v="0.27668063134347631"/>
    <n v="0.36401394845805046"/>
    <x v="0"/>
    <m/>
    <x v="6"/>
    <x v="3"/>
    <s v="No root cause"/>
    <s v="No root cause"/>
    <s v=""/>
    <s v="NRD_186"/>
    <m/>
  </r>
  <r>
    <s v="Nkong-8Bis-MTN"/>
    <s v="LIT_288"/>
    <s v="LITTORAL"/>
    <s v="IHS"/>
    <s v="Grid-Gen"/>
    <s v="LITTORAL"/>
    <s v="Nkongsamba"/>
    <s v="ZTE"/>
    <n v="0"/>
    <n v="0"/>
    <n v="0"/>
    <n v="0"/>
    <n v="0"/>
    <n v="0"/>
    <n v="0"/>
    <n v="0"/>
    <n v="0"/>
    <n v="0"/>
    <n v="0"/>
    <n v="0"/>
    <n v="0"/>
    <n v="0"/>
    <n v="0"/>
    <n v="0"/>
    <n v="0"/>
    <n v="0"/>
    <n v="0"/>
    <n v="0"/>
    <n v="8.5554870688548931E-2"/>
    <n v="8.5554870688548931E-2"/>
    <n v="0"/>
    <n v="0.12707493301144465"/>
    <m/>
    <n v="0.36021507677644538"/>
    <n v="0.24879200987974054"/>
    <n v="0.42607212923012122"/>
    <n v="0.34833031276060644"/>
    <n v="0.36021507677644538"/>
    <x v="0"/>
    <m/>
    <x v="6"/>
    <x v="3"/>
    <s v="No root cause"/>
    <s v="No root cause"/>
    <s v=""/>
    <s v="LIT_288"/>
    <m/>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1.061511758310433"/>
    <n v="1.255143636586737"/>
    <n v="3.1603758778425535E-2"/>
    <n v="1.6372601895369456E-2"/>
    <n v="1.6372601895369456E-2"/>
    <n v="7.8770406896610758"/>
    <n v="0.83277331187416714"/>
    <m/>
    <n v="0.36001889091495393"/>
    <n v="1.4845089505173674"/>
    <n v="0.44094746541271868"/>
    <n v="0"/>
    <n v="0.36001889091495393"/>
    <x v="2"/>
    <m/>
    <x v="6"/>
    <x v="3"/>
    <s v="No root cause"/>
    <s v="No root cause"/>
    <s v=""/>
    <s v="NRO_110"/>
    <m/>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1.7730921460022311"/>
    <n v="1.7730921460022311"/>
    <n v="0"/>
    <n v="1.4242558491922848"/>
    <m/>
    <n v="0.35547094594401835"/>
    <n v="0.20795115283622889"/>
    <n v="0.40843423061361328"/>
    <n v="0.36177104058730447"/>
    <n v="0.35547094594401835"/>
    <x v="0"/>
    <m/>
    <x v="6"/>
    <x v="3"/>
    <s v="No root cause"/>
    <s v="No root cause"/>
    <s v=""/>
    <s v="SUD_079"/>
    <m/>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1.7846136065952694"/>
    <n v="1.7846136065952694"/>
    <n v="0"/>
    <n v="1.4243093544272376"/>
    <m/>
    <n v="0.3541868203051653"/>
    <n v="0.20795115283622889"/>
    <n v="0.40800922100839543"/>
    <n v="0.35958221977074245"/>
    <n v="0.3541868203051653"/>
    <x v="0"/>
    <m/>
    <x v="6"/>
    <x v="3"/>
    <s v="No root cause"/>
    <s v="No root cause"/>
    <s v=""/>
    <s v="SUD_021"/>
    <m/>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4.5080835708965772"/>
    <n v="5.9695036498825296"/>
    <n v="5.5354910924484857"/>
    <n v="4.5080835708965772"/>
    <n v="0.12602266339071944"/>
    <n v="0.18081202398175958"/>
    <n v="0.48621990508884716"/>
    <n v="0.30234024763649536"/>
    <n v="0.16199601635690697"/>
    <n v="0.2021427776493652"/>
    <n v="0.2021427776493652"/>
    <n v="0.30822582348123612"/>
    <n v="0.27260917208139651"/>
    <m/>
    <n v="0.3526886737265042"/>
    <n v="9.8043036021885702E-2"/>
    <n v="1.0088665503840391"/>
    <n v="0"/>
    <n v="0.3526886737265042"/>
    <x v="1"/>
    <m/>
    <x v="4"/>
    <x v="2"/>
    <s v="EXCLU"/>
    <s v="Exclu"/>
    <s v=""/>
    <s v="CTR_436"/>
    <m/>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3676651456911875"/>
    <n v="0"/>
    <n v="0"/>
    <n v="0"/>
    <n v="5.7716988696840765"/>
    <n v="0"/>
    <m/>
    <n v="0.34109587282019671"/>
    <n v="0.30724314473100489"/>
    <n v="0.39499330184862175"/>
    <n v="0.31566900213847793"/>
    <n v="0.34109587282019671"/>
    <x v="0"/>
    <m/>
    <x v="6"/>
    <x v="3"/>
    <s v="No root cause"/>
    <s v="No root cause"/>
    <s v=""/>
    <s v="NRD_140"/>
    <m/>
  </r>
  <r>
    <s v="Number49-MTN"/>
    <s v="NRO_261"/>
    <s v="NORD-OUEST"/>
    <s v="IHS"/>
    <s v="Grid-Gen"/>
    <s v="NORD-OUEST"/>
    <s v="Number49"/>
    <s v="NOKIA"/>
    <n v="1.4466659617926092"/>
    <n v="0"/>
    <n v="0"/>
    <n v="0"/>
    <n v="2.6546254876876441E-2"/>
    <n v="5.3975006185775012"/>
    <n v="0.69322670601166858"/>
    <n v="0"/>
    <n v="0"/>
    <n v="1.8323372128363844"/>
    <n v="6.0179490162867078"/>
    <n v="0.65274603133837261"/>
    <n v="0"/>
    <n v="4.473661869744002"/>
    <n v="0.65274603133837261"/>
    <n v="0.44766046576663732"/>
    <n v="0.38885821255418301"/>
    <n v="9.0834053870497311E-2"/>
    <n v="1.1308331407144876"/>
    <n v="0.63524981950900727"/>
    <n v="1.4466745426372516"/>
    <n v="1.4466745426372516"/>
    <n v="0"/>
    <n v="0.5367466819620299"/>
    <m/>
    <n v="0.33968690163312243"/>
    <n v="1.1710210264219112"/>
    <n v="0.51373036030614305"/>
    <n v="0"/>
    <n v="0.33968690163312243"/>
    <x v="2"/>
    <m/>
    <x v="1"/>
    <x v="0"/>
    <s v="Defaut GE &amp; Power Cabinet"/>
    <s v="PASSIVE"/>
    <s v="(05-10-2026 ticket): INC-20260510-00008853...Grid Outage"/>
    <s v="NRO_261"/>
    <m/>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1.7698104915918302"/>
    <n v="1.7698104915918302"/>
    <n v="0"/>
    <n v="1.4255934800660899"/>
    <m/>
    <n v="0.33795689903633458"/>
    <n v="0.208325839598096"/>
    <n v="0.35743307798756191"/>
    <n v="0.36091603245583448"/>
    <n v="0.33795689903633458"/>
    <x v="0"/>
    <m/>
    <x v="6"/>
    <x v="3"/>
    <s v="No root cause"/>
    <s v="No root cause"/>
    <s v=""/>
    <s v="SUD_053"/>
    <m/>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4.3666899098584878E-2"/>
    <n v="4.3666899098584878E-2"/>
    <n v="2.4223350043824057E-2"/>
    <n v="0"/>
    <m/>
    <n v="0.3311600846745949"/>
    <n v="0.41902469535468345"/>
    <n v="0.41655762580090788"/>
    <n v="0.25212479780767699"/>
    <n v="0.3311600846745949"/>
    <x v="0"/>
    <m/>
    <x v="1"/>
    <x v="0"/>
    <s v="Defaut GE &amp; Power Cabinet"/>
    <s v="PASSIVE"/>
    <s v="(05-10-2026 ticket): INC-20260510-00012020...Grid Outage"/>
    <s v="ADM_142"/>
    <m/>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38864419161437419"/>
    <n v="0.44277786590844326"/>
    <n v="1.9096196705218971"/>
    <n v="0.38864419161437419"/>
    <n v="0.12250915296219257"/>
    <n v="8.714219265879633E-2"/>
    <n v="1.0744742932315166"/>
    <n v="1.2522186837426836"/>
    <n v="1.5748374154260485E-2"/>
    <n v="4.476604657666361E-3"/>
    <n v="4.476604657666361E-3"/>
    <n v="0.46918740529573411"/>
    <n v="0.41179412327035414"/>
    <m/>
    <n v="0.32481244631641432"/>
    <n v="1.4833848902317661"/>
    <n v="0.33655448113127384"/>
    <n v="0"/>
    <n v="0.32481244631641432"/>
    <x v="2"/>
    <m/>
    <x v="1"/>
    <x v="0"/>
    <s v="Defaut GE &amp; Power Cabinet"/>
    <s v="PASSIVE"/>
    <s v="(05-10-2026 ticket): INC-20260510-00018647...Others"/>
    <s v="NRO_238"/>
    <m/>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m/>
    <n v="0.3237245065390531"/>
    <n v="0.28975776251054119"/>
    <n v="0.48907980320355232"/>
    <n v="0.22657715483937338"/>
    <n v="0.3237245065390531"/>
    <x v="0"/>
    <m/>
    <x v="6"/>
    <x v="3"/>
    <s v="No root cause"/>
    <s v="No root cause"/>
    <s v=""/>
    <s v="NRD_089"/>
    <m/>
  </r>
  <r>
    <s v="Ngd-Madagascar"/>
    <s v="ADM_135"/>
    <s v="Ngaoundere"/>
    <s v="IHS"/>
    <s v="Grid-Gen"/>
    <s v="ADAMAOUA"/>
    <s v="Ngaoundere"/>
    <s v="Huawei"/>
    <n v="0"/>
    <n v="0"/>
    <n v="0.54751906926573701"/>
    <n v="0"/>
    <n v="0"/>
    <n v="0"/>
    <n v="0"/>
    <n v="0"/>
    <n v="0"/>
    <n v="0"/>
    <n v="0"/>
    <n v="0"/>
    <n v="0"/>
    <n v="0"/>
    <n v="0"/>
    <n v="0"/>
    <n v="0"/>
    <n v="0"/>
    <n v="0"/>
    <n v="0"/>
    <n v="0"/>
    <n v="0"/>
    <n v="0"/>
    <n v="0"/>
    <m/>
    <n v="0.32076388353836532"/>
    <n v="0.2828885052096447"/>
    <n v="0.36178942644103756"/>
    <n v="0.30472489805567043"/>
    <n v="0.32076388353836532"/>
    <x v="0"/>
    <m/>
    <x v="6"/>
    <x v="3"/>
    <s v="No root cause"/>
    <s v="No root cause"/>
    <s v=""/>
    <s v="ADM_135"/>
    <m/>
  </r>
  <r>
    <s v="Garoua-Djalingo-IHS"/>
    <s v="NRD_095"/>
    <s v="Garoua"/>
    <s v="IHS"/>
    <s v="Grid-Gen"/>
    <s v="NORD"/>
    <s v="Garoua"/>
    <s v="Huawei"/>
    <n v="0"/>
    <n v="0"/>
    <n v="0"/>
    <n v="0"/>
    <n v="0"/>
    <n v="0"/>
    <n v="0"/>
    <n v="0"/>
    <n v="0"/>
    <n v="0"/>
    <n v="0"/>
    <n v="5.0810354618429203"/>
    <n v="0.1720193303712835"/>
    <n v="1.2051162419064416"/>
    <n v="5.0810354618429203"/>
    <n v="0.1686306654909783"/>
    <n v="0"/>
    <n v="0"/>
    <n v="0"/>
    <n v="0"/>
    <n v="0.15775126771736681"/>
    <n v="0.15775126771736681"/>
    <n v="0"/>
    <n v="0.15612827559048373"/>
    <m/>
    <n v="0.31951542805614763"/>
    <n v="0.25915834362472973"/>
    <n v="0.44280688243554295"/>
    <n v="0.25667344106709394"/>
    <n v="0.31951542805614763"/>
    <x v="0"/>
    <m/>
    <x v="6"/>
    <x v="3"/>
    <s v="No root cause"/>
    <s v="No root cause"/>
    <s v=""/>
    <s v="NRD_095"/>
    <m/>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0.15712703997625832"/>
    <n v="0.95059183923888435"/>
    <n v="0"/>
    <n v="0"/>
    <n v="2.6513449075857576"/>
    <n v="1.4225436816738148"/>
    <m/>
    <n v="0.31589490715771662"/>
    <n v="0.19558648969461531"/>
    <n v="0.28640334771565878"/>
    <n v="0.36782449815810769"/>
    <n v="0.31589490715771662"/>
    <x v="0"/>
    <m/>
    <x v="6"/>
    <x v="3"/>
    <s v="No root cause"/>
    <s v="No root cause"/>
    <s v=""/>
    <s v="CTR_717"/>
    <m/>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8.3890857881535137"/>
    <n v="0.76262794885184881"/>
    <m/>
    <n v="0.30761943081844456"/>
    <n v="0.19109024855221035"/>
    <n v="0.16325681460401004"/>
    <n v="0.43246311289718881"/>
    <n v="0.30761943081844456"/>
    <x v="0"/>
    <m/>
    <x v="6"/>
    <x v="3"/>
    <s v="No root cause"/>
    <s v="No root cause"/>
    <s v=""/>
    <s v="SUO_171"/>
    <m/>
  </r>
  <r>
    <s v="Towe-South-IHS"/>
    <s v="SUO_193"/>
    <s v="SUD-OUEST"/>
    <s v="IHS"/>
    <m/>
    <s v="SUD-OUEST"/>
    <s v="Limbe"/>
    <s v="Huawei"/>
    <n v="0"/>
    <n v="4.6460379016816343E-2"/>
    <n v="0"/>
    <n v="0"/>
    <n v="3.8175985138385951"/>
    <n v="0"/>
    <n v="0"/>
    <n v="0"/>
    <n v="0"/>
    <n v="0"/>
    <n v="0"/>
    <n v="0"/>
    <n v="0"/>
    <n v="0"/>
    <n v="0"/>
    <n v="0"/>
    <n v="0"/>
    <n v="0"/>
    <n v="0"/>
    <n v="0"/>
    <n v="0"/>
    <n v="0"/>
    <n v="0"/>
    <n v="0.76405475511724086"/>
    <m/>
    <n v="0.30760159574012735"/>
    <n v="0.19109024855221035"/>
    <n v="0.16320368840335794"/>
    <n v="0.43246311289718914"/>
    <n v="0.30760159574012735"/>
    <x v="0"/>
    <m/>
    <x v="6"/>
    <x v="3"/>
    <s v="No root cause"/>
    <s v="No root cause"/>
    <s v=""/>
    <s v="SUO_193"/>
    <m/>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12785967645741123"/>
    <n v="0"/>
    <m/>
    <n v="0.30642448057117816"/>
    <n v="7.9058906753953689E-2"/>
    <n v="0.16192865958770652"/>
    <n v="0.46170439099343841"/>
    <n v="0.30642448057117816"/>
    <x v="0"/>
    <m/>
    <x v="6"/>
    <x v="3"/>
    <s v="No root cause"/>
    <s v="No root cause"/>
    <s v=""/>
    <s v="CTR_212"/>
    <m/>
  </r>
  <r>
    <s v="Limbe-Federal-Qter"/>
    <s v="SUO_065"/>
    <s v="SUD-OUEST"/>
    <s v="IHS"/>
    <s v="Grid-Gen"/>
    <s v="SUD-OUEST"/>
    <s v="Limbe"/>
    <s v="Huawei"/>
    <n v="4.3220637040461369"/>
    <n v="0.15391672587912658"/>
    <n v="0"/>
    <n v="0"/>
    <n v="0"/>
    <n v="0"/>
    <n v="0"/>
    <n v="0"/>
    <n v="0"/>
    <n v="0"/>
    <n v="0"/>
    <n v="0"/>
    <n v="0"/>
    <n v="0"/>
    <n v="0"/>
    <n v="0"/>
    <n v="0"/>
    <n v="0"/>
    <n v="0"/>
    <n v="0.64705664135512342"/>
    <n v="0"/>
    <n v="0"/>
    <n v="0"/>
    <n v="0.76262794885184881"/>
    <m/>
    <n v="0.30480148844429611"/>
    <n v="0.18734338093353956"/>
    <n v="0.1625661739955323"/>
    <n v="0.42853007549243005"/>
    <n v="0.30480148844429611"/>
    <x v="0"/>
    <m/>
    <x v="6"/>
    <x v="3"/>
    <s v="No root cause"/>
    <s v="No root cause"/>
    <s v=""/>
    <s v="SUO_065"/>
    <m/>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4.426612933142712"/>
    <n v="0.16115776767598938"/>
    <n v="0.20462185353548318"/>
    <n v="4.426612933142712"/>
    <n v="0.26884597055642578"/>
    <n v="0.29310167706808432"/>
    <n v="0.29488518489982407"/>
    <n v="0.25785956231291002"/>
    <n v="0.23119612022840316"/>
    <n v="0.30151983403389526"/>
    <n v="0.30151983403389526"/>
    <n v="0.1836834715908604"/>
    <n v="0.20915196342810194"/>
    <m/>
    <n v="0.30255426857630413"/>
    <n v="0.50070640944170675"/>
    <n v="0.2518181910911183"/>
    <n v="0.28095567200082316"/>
    <n v="0.30255426857630413"/>
    <x v="0"/>
    <m/>
    <x v="1"/>
    <x v="0"/>
    <s v="Defaut GE &amp; Power Cabinet"/>
    <s v="PASSIVE"/>
    <s v="(05-10-2026 ticket): INC-20260510-00014744...Grid Outage"/>
    <s v="EST_073"/>
    <m/>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m/>
    <n v="0.29827384978012916"/>
    <n v="0.27039894648074214"/>
    <n v="0.48339529973377388"/>
    <n v="0.18673377591290241"/>
    <n v="0.29827384978012916"/>
    <x v="0"/>
    <m/>
    <x v="6"/>
    <x v="3"/>
    <s v="No root cause"/>
    <s v="No root cause"/>
    <s v=""/>
    <s v="NRD_259"/>
    <m/>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1.4365442181529708"/>
    <n v="1.4365442181529708"/>
    <n v="0"/>
    <n v="0"/>
    <m/>
    <n v="0.29543807232766317"/>
    <n v="0.43838351138448256"/>
    <n v="0.55596568982458994"/>
    <n v="8.8578842420222959E-2"/>
    <n v="0.29543807232766317"/>
    <x v="0"/>
    <m/>
    <x v="1"/>
    <x v="0"/>
    <s v="Defaut GE &amp; Power Cabinet"/>
    <s v="PASSIVE"/>
    <s v="(hourly IHS): 10/05/2026 09:39 0:21:00 48 V Fme is on the way ETA = 10: 20 Am..;..;(05-10-2026 ticket): INC-20260510-00005277...low oil pressure. // Oil topped-up and Manual start of Gen....low oil pressure. // Oil topped-up and Manual start of Gen....Transmission Board fault"/>
    <s v="NRD_116"/>
    <m/>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1.1454935750913871"/>
    <n v="1.0518059086901062"/>
    <n v="1.5522582062762356"/>
    <n v="1.5522582062762356"/>
    <n v="0.20990103671743249"/>
    <n v="0.21835486383987812"/>
    <m/>
    <n v="0.2942787922370324"/>
    <n v="0"/>
    <n v="0.67257770025602559"/>
    <n v="0.13132924899368961"/>
    <n v="0.2942787922370324"/>
    <x v="0"/>
    <m/>
    <x v="6"/>
    <x v="3"/>
    <s v="No root cause"/>
    <s v="No root cause"/>
    <s v=""/>
    <s v="SUO_222"/>
    <m/>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26665225592338632"/>
    <n v="0.29950657014578247"/>
    <n v="1.3070080443337244"/>
    <n v="0.26665225592338632"/>
    <n v="8.5715386393404688E-2"/>
    <n v="0.10515562175936617"/>
    <n v="7.8991561867746529E-2"/>
    <n v="0.83928311546001666"/>
    <n v="1.4143217105694923E-2"/>
    <n v="3.9040986436779529E-2"/>
    <n v="3.9040986436779529E-2"/>
    <n v="0.28721610122334351"/>
    <n v="0.3244379096717489"/>
    <m/>
    <n v="0.29192456189913624"/>
    <n v="1.0220205907861029"/>
    <n v="0.43483795233772282"/>
    <n v="0"/>
    <n v="0.29192456189913624"/>
    <x v="2"/>
    <m/>
    <x v="1"/>
    <x v="0"/>
    <s v="Defaut GE &amp; Power Cabinet"/>
    <s v="PASSIVE"/>
    <s v="(05-10-2026 ticket): INC-20260510-00018638...Grid Outage"/>
    <s v="NRO_237"/>
    <m/>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n v="0.767782286485578"/>
    <n v="0.13975567369511424"/>
    <m/>
    <n v="0.28892826874181265"/>
    <n v="0"/>
    <n v="0"/>
    <n v="0.55404526919212604"/>
    <n v="0.28892826874181265"/>
    <x v="0"/>
    <m/>
    <x v="10"/>
    <x v="0"/>
    <s v="AKTIVCO Defaut GE &amp; Power Cabinet"/>
    <s v="PASSIVE"/>
    <s v="(05-10-2026 cells zte): 09/05/2026 : Need BO RAN analysis || Cell was down due to power "/>
    <s v="LIT_116"/>
    <m/>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4.0128926214141923E-3"/>
    <n v="5.0829973204579446E-3"/>
    <n v="1.8419712184640149"/>
    <n v="4.0128926214141923E-3"/>
    <n v="8.9175391586982064E-4"/>
    <n v="1.4446413437090716E-2"/>
    <n v="9.5078802510037641E-2"/>
    <n v="3.9989812603265102"/>
    <n v="0"/>
    <n v="8.0257852428294147E-4"/>
    <n v="8.0257852428294147E-4"/>
    <n v="0"/>
    <n v="0"/>
    <m/>
    <n v="0.28684156457867854"/>
    <n v="1.334884036945114"/>
    <n v="0.28661585251826721"/>
    <n v="0"/>
    <n v="0.28684156457867854"/>
    <x v="2"/>
    <m/>
    <x v="6"/>
    <x v="3"/>
    <s v="No root cause"/>
    <s v="No root cause"/>
    <s v="(05-10-2026 ticket): INC-20260510-00009915...Transmission Board fault"/>
    <s v="NRO_236"/>
    <m/>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120616494451152"/>
    <n v="0.5081748864975616"/>
    <n v="0.41232917561987609"/>
    <n v="0.41206164944511509"/>
    <n v="0.25532698119183983"/>
    <n v="0.34730248007465042"/>
    <n v="0.68666835029805939"/>
    <n v="0.50530343888846074"/>
    <n v="0.33360513992689045"/>
    <n v="1.2066322235634201"/>
    <n v="1.2066322235634201"/>
    <n v="0.39158697953674454"/>
    <n v="0.37936995088932823"/>
    <m/>
    <n v="0.27198494434028769"/>
    <n v="8.9300344911653853E-2"/>
    <n v="0.7721893264787788"/>
    <n v="0"/>
    <n v="0.27198494434028769"/>
    <x v="0"/>
    <m/>
    <x v="1"/>
    <x v="0"/>
    <s v="Defaut GE &amp; Power Cabinet"/>
    <s v="PASSIVE"/>
    <s v="(05-10-2026 ticket): INC-20260510-00001791...Grid Outage"/>
    <s v="ADM_112"/>
    <m/>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49456672174138844"/>
    <n v="4.7084606757925196E-2"/>
    <n v="3.3622689643954766"/>
    <n v="0.49456672174138849"/>
    <n v="0.16961159479843507"/>
    <n v="0.29668652780988092"/>
    <n v="5.4129462693296715E-2"/>
    <n v="0.86277191360402705"/>
    <n v="0.47985278212953686"/>
    <n v="1.451418673469679"/>
    <n v="1.451418673469679"/>
    <n v="0"/>
    <n v="0.52854254593602779"/>
    <m/>
    <n v="0.26529678997126432"/>
    <n v="0"/>
    <n v="0.79025223470050476"/>
    <n v="0"/>
    <n v="0.26529678997126432"/>
    <x v="2"/>
    <m/>
    <x v="12"/>
    <x v="6"/>
    <s v="BSS Hardware issue"/>
    <s v="ACTIVE"/>
    <s v="(05-10-2026 cells nokia): 09/05/2026 : Need BO RAN analysis ..;..;(05-10-2026 cells nokia): 09/05/2026: Feedback RM|| Intervention en cour_x000a_08/05/2026 :Check breaker and  interconnection (sfp, optical fiber) between system and radio module, swap its if needed || Power issue_x000a_05/05/2026: Intervention prevue pour ce jour  ||Intervention en cours || Cell up fter remplcemet de la Area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10-2026 ticket): INC-20260510-00008721...Others"/>
    <s v="NRO_218"/>
    <m/>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3.5670156634785984E-4"/>
    <n v="0"/>
    <n v="0.47221936860969121"/>
    <n v="3.5670156634785984E-4"/>
    <n v="0"/>
    <n v="3.5670156634785984E-4"/>
    <n v="0.20513907080668756"/>
    <n v="3.5848507417966533E-3"/>
    <n v="0.23287261759023806"/>
    <n v="1.2056691293342807"/>
    <n v="1.2056691293342807"/>
    <n v="0.42310156292358331"/>
    <n v="4.2804187961722654E-4"/>
    <m/>
    <n v="0.26163898717221928"/>
    <n v="0.39866671462657222"/>
    <n v="0.19497315639333423"/>
    <n v="0.26703304896021363"/>
    <n v="0.26163898717221928"/>
    <x v="0"/>
    <m/>
    <x v="1"/>
    <x v="0"/>
    <s v="Defaut GE &amp; Power Cabinet"/>
    <s v="PASSIVE"/>
    <s v="(05-10-2026 ticket): INC-20260510-00000594...Grid Outage"/>
    <s v="SUD_205"/>
    <m/>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3.0970613498157991"/>
    <n v="3.0970613498157991"/>
    <n v="0.92348252019644284"/>
    <n v="0"/>
    <m/>
    <n v="0.26092719578350215"/>
    <n v="0.20607771902689351"/>
    <n v="0.35275797233017475"/>
    <n v="0.21683006214062298"/>
    <n v="0.26092719578350215"/>
    <x v="0"/>
    <m/>
    <x v="6"/>
    <x v="3"/>
    <s v="No root cause"/>
    <s v="No root cause"/>
    <s v=""/>
    <s v="SUO_238"/>
    <m/>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19554379867192875"/>
    <n v="0.16076539595300671"/>
    <n v="0.2330866385300471"/>
    <n v="0.19554379867192875"/>
    <n v="0.15980230172386733"/>
    <n v="0.28061712224590724"/>
    <n v="0.28045660654105065"/>
    <n v="0.37601695616565789"/>
    <n v="0.25256254405264345"/>
    <n v="0.34066783094057917"/>
    <n v="0.34066783094057917"/>
    <n v="0.33053750645629837"/>
    <n v="0.21592929318871226"/>
    <m/>
    <n v="0.25975008061455401"/>
    <n v="1.81897933327738"/>
    <n v="0"/>
    <n v="0"/>
    <n v="0.25975008061455401"/>
    <x v="0"/>
    <m/>
    <x v="1"/>
    <x v="0"/>
    <s v="Defaut GE &amp; Power Cabinet"/>
    <s v="PASSIVE"/>
    <s v="(05-10-2026 ticket): INC-20260510-00018659...Grid Outage"/>
    <s v="EST_043"/>
    <m/>
  </r>
  <r>
    <s v="NRD_256_H_GUIDER-OURO-ALHADJI"/>
    <s v="NRD_256"/>
    <s v="NORD"/>
    <s v="ESCO"/>
    <s v="Hybrid Solar - S3"/>
    <s v="NRD"/>
    <s v="Guider"/>
    <s v="Huawei"/>
    <n v="6.1493566530549346"/>
    <n v="3.272201818892627"/>
    <n v="0"/>
    <n v="0"/>
    <n v="0"/>
    <n v="0"/>
    <n v="0"/>
    <n v="0"/>
    <n v="0"/>
    <n v="0"/>
    <n v="0"/>
    <n v="0"/>
    <n v="0"/>
    <n v="0"/>
    <n v="0"/>
    <n v="0"/>
    <n v="0"/>
    <n v="3.3571681319967008"/>
    <n v="0"/>
    <n v="0"/>
    <n v="0"/>
    <n v="0"/>
    <n v="0"/>
    <n v="0"/>
    <m/>
    <n v="0.25641492096920099"/>
    <n v="0.24666878489582708"/>
    <n v="0.43388168072598443"/>
    <n v="0.14483837747090514"/>
    <n v="0.25641492096920099"/>
    <x v="0"/>
    <m/>
    <x v="6"/>
    <x v="3"/>
    <s v="No root cause"/>
    <s v="No root cause"/>
    <s v=""/>
    <s v="NRD_256"/>
    <m/>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59979368381402443"/>
    <n v="1.1975211278743971"/>
    <n v="0.67732276925974433"/>
    <n v="0.59979368381402431"/>
    <n v="1.7426655023927542"/>
    <n v="1.4810784087115083"/>
    <n v="0.55156763204378578"/>
    <n v="0.6831191697128981"/>
    <n v="4.510205945216347"/>
    <n v="3.949899124797037"/>
    <n v="3.949899124797037"/>
    <n v="0.52081995702459527"/>
    <n v="1.2271247285501079"/>
    <m/>
    <n v="0.24840697080469029"/>
    <n v="0.46373731560415493"/>
    <n v="0.5426841396615566"/>
    <n v="0"/>
    <n v="0.24840697080469029"/>
    <x v="2"/>
    <m/>
    <x v="1"/>
    <x v="0"/>
    <s v="Defaut GE &amp; Power Cabinet"/>
    <s v="PASSIVE"/>
    <s v="(05-10-2026 ticket): INC-20260510-00017007...Grid Outage"/>
    <s v="SUO_030"/>
    <m/>
  </r>
  <r>
    <s v="Buea-GRA-HIS"/>
    <s v="SUO_242"/>
    <s v="SUD-OUEST"/>
    <s v="IHS"/>
    <s v="Grid-Gen"/>
    <s v="SUD-OUEST"/>
    <s v="Buea"/>
    <s v="Huawei"/>
    <n v="0"/>
    <n v="0.58099551126748905"/>
    <n v="0"/>
    <n v="0"/>
    <n v="0.8229283486429646"/>
    <n v="0"/>
    <n v="0"/>
    <n v="0"/>
    <n v="0"/>
    <n v="0"/>
    <n v="0"/>
    <n v="0"/>
    <n v="0"/>
    <n v="0"/>
    <n v="0"/>
    <n v="0"/>
    <n v="1.7605005807101497"/>
    <n v="0"/>
    <n v="1.8263120197013407"/>
    <n v="0"/>
    <n v="0"/>
    <n v="0"/>
    <n v="0"/>
    <n v="0"/>
    <m/>
    <n v="0.24530366717746335"/>
    <n v="0.27789268171808368"/>
    <n v="0.61249196731846145"/>
    <n v="0"/>
    <n v="0.24530366717746335"/>
    <x v="0"/>
    <m/>
    <x v="6"/>
    <x v="3"/>
    <s v="No root cause"/>
    <s v="No root cause"/>
    <s v="(05-10-2026 ocm ran 18h) 10/05/2026 fme FABIEN activé ETA =12H26 UTC  // SITE UP mais probleme de probleme de supervision_x000a_Need FME on site to local Tshoot / fme activated ETA ASAP..;..;(05-10-2026 ocm ran 12h) 10/05/2026 fme FABIEN activé ETA =12H26 UTC _x000a_Need FME on site to local Tshoot / fme activated ETA ASAP"/>
    <s v="SUO_242"/>
    <m/>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74234946480496999"/>
    <n v="1.8704181683802605"/>
    <n v="0.34081051156711767"/>
    <n v="0.34081051156711767"/>
    <n v="0"/>
    <n v="0"/>
    <m/>
    <n v="0.24211118815864877"/>
    <n v="3.7468676186707913E-4"/>
    <n v="3.8250864469542988E-3"/>
    <n v="0.46170439099343841"/>
    <n v="0.24211118815864877"/>
    <x v="0"/>
    <m/>
    <x v="6"/>
    <x v="3"/>
    <s v="No root cause"/>
    <s v="No root cause"/>
    <s v=""/>
    <s v="LIT_678"/>
    <m/>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
    <n v="0"/>
    <n v="0.62724186934449755"/>
    <n v="1.9155052463666378"/>
    <m/>
    <n v="0.24205768292369656"/>
    <n v="0"/>
    <n v="3.8250864469542988E-3"/>
    <n v="0.46170439099343841"/>
    <n v="0.24205768292369656"/>
    <x v="0"/>
    <m/>
    <x v="6"/>
    <x v="3"/>
    <s v="No root cause"/>
    <s v="No root cause"/>
    <s v=""/>
    <s v="CTR_746"/>
    <m/>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8459306058504772E-2"/>
    <n v="1.5159816569786612E-3"/>
    <n v="1.3449967611497775"/>
    <n v="1.8459306058504772E-2"/>
    <n v="0"/>
    <n v="0.47865783188227135"/>
    <n v="0.24874583729272054"/>
    <n v="0"/>
    <n v="3.0087777121446748E-2"/>
    <n v="0.14967197723958653"/>
    <n v="0.14967197723958653"/>
    <n v="1.5248991961373659E-2"/>
    <n v="4.7066771679607891E-2"/>
    <m/>
    <n v="0.24137994994763637"/>
    <n v="0.8204391129016142"/>
    <n v="0.3700239875421189"/>
    <n v="0"/>
    <n v="0.24137994994763637"/>
    <x v="0"/>
    <m/>
    <x v="6"/>
    <x v="3"/>
    <s v="No root cause"/>
    <s v="No root cause"/>
    <s v="(05-10-2026 ticket): INC-20260510-00017840...Transmission Board fault"/>
    <s v="OST_205"/>
    <m/>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18486058675980874"/>
    <n v="0"/>
    <n v="0.51211643880570601"/>
    <n v="0.51211643880570601"/>
    <n v="0.36424580447617666"/>
    <n v="0.79146727049107779"/>
    <m/>
    <n v="0.23790210967574418"/>
    <n v="0"/>
    <n v="0.41820945153360484"/>
    <n v="0.1869731781897141"/>
    <n v="0.23790210967574418"/>
    <x v="0"/>
    <m/>
    <x v="6"/>
    <x v="3"/>
    <s v="No root cause"/>
    <s v="No root cause"/>
    <s v=""/>
    <s v="CTR_843"/>
    <m/>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8.9175391586982075E-4"/>
    <n v="0"/>
    <n v="0.45279696832204713"/>
    <n v="8.9175391586982075E-4"/>
    <n v="0"/>
    <n v="0"/>
    <n v="0.205477937294718"/>
    <n v="3.4064999586225523E-3"/>
    <n v="0.20305236664355245"/>
    <n v="1.215514092565483"/>
    <n v="1.215514092565483"/>
    <n v="0.43351724866094238"/>
    <n v="9.6309422913918739E-4"/>
    <m/>
    <n v="0.23479880604851713"/>
    <n v="0.41090648218089676"/>
    <n v="0.20028577645854834"/>
    <n v="0.20879298570481106"/>
    <n v="0.23479880604851713"/>
    <x v="0"/>
    <m/>
    <x v="10"/>
    <x v="0"/>
    <s v="AKTIVCO Defaut GE &amp; Power Cabinet"/>
    <s v="PASSIVE"/>
    <s v="(05-10-2026 ticket): INC-20260510-00000557...Grid Outage"/>
    <s v="SUD_159"/>
    <m/>
  </r>
  <r>
    <s v="Muea"/>
    <s v="SUO_038"/>
    <s v="SUD-OUEST"/>
    <s v="IHS"/>
    <s v="Grid-Gen"/>
    <s v="SUD-OUEST"/>
    <s v="Buea"/>
    <s v="Huawei"/>
    <n v="0"/>
    <n v="0"/>
    <n v="0"/>
    <n v="0"/>
    <n v="0"/>
    <n v="0"/>
    <n v="6.9556805437844052E-3"/>
    <n v="0"/>
    <n v="0"/>
    <n v="0"/>
    <n v="0"/>
    <n v="0"/>
    <n v="0"/>
    <n v="0"/>
    <n v="0"/>
    <n v="0"/>
    <n v="11.084251483165112"/>
    <n v="0"/>
    <n v="0"/>
    <n v="0"/>
    <n v="0"/>
    <n v="0"/>
    <n v="0"/>
    <n v="0.25889399685531894"/>
    <m/>
    <n v="0.23445993956048661"/>
    <n v="0"/>
    <n v="0.69839703377296336"/>
    <n v="0"/>
    <n v="0.23445993956048661"/>
    <x v="0"/>
    <m/>
    <x v="6"/>
    <x v="3"/>
    <s v="No root cause"/>
    <s v="No root cause"/>
    <s v="(05-10-2026 ocm ran 18h) Power status check Ongoing..;..;(05-10-2026 ocm ran 12h) Power status check Ongoing"/>
    <s v="SUO_038"/>
    <m/>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4.9052142704169507E-3"/>
    <n v="0"/>
    <n v="0"/>
    <n v="4.9052142704169507E-3"/>
    <n v="2.2295138124645555E-3"/>
    <n v="0"/>
    <n v="0"/>
    <n v="0"/>
    <n v="0.3372711521967372"/>
    <n v="0"/>
    <n v="0"/>
    <n v="0"/>
    <n v="0"/>
    <m/>
    <n v="0.22984925751592308"/>
    <n v="0.56852471333964805"/>
    <n v="0.44283250931686913"/>
    <n v="0"/>
    <n v="0.22984925751592308"/>
    <x v="2"/>
    <m/>
    <x v="6"/>
    <x v="3"/>
    <s v="No root cause"/>
    <s v="No root cause"/>
    <s v="(05-10-2026 ticket): INC-20260510-00001110...Transmission Board fault"/>
    <s v="EXN_229"/>
    <m/>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1.1894570431437677"/>
    <n v="0.45384923794277388"/>
    <n v="4.2715012570163371E-2"/>
    <n v="4.2715012570163371E-2"/>
    <n v="8.9960135032944935E-2"/>
    <n v="0.34086401680207079"/>
    <m/>
    <n v="0.22329518053379679"/>
    <n v="1.4893798784216394"/>
    <n v="0"/>
    <n v="2.0349193528970255E-2"/>
    <n v="0.22329518053379679"/>
    <x v="0"/>
    <m/>
    <x v="6"/>
    <x v="3"/>
    <s v="No root cause"/>
    <s v="No root cause"/>
    <s v=""/>
    <s v="CTR_131"/>
    <m/>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n v="0.11405532583974684"/>
    <n v="0.33900916865706143"/>
    <m/>
    <n v="0.22270662294932267"/>
    <n v="0.34221390917193228"/>
    <n v="0.43972556279771918"/>
    <n v="5.0274478130396809E-2"/>
    <n v="0.22270662294932267"/>
    <x v="0"/>
    <m/>
    <x v="6"/>
    <x v="3"/>
    <s v="No root cause"/>
    <s v="No root cause"/>
    <s v=""/>
    <s v="EXN_066"/>
    <m/>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18097253968661628"/>
    <n v="0.50203961955637744"/>
    <n v="0.21114949219965015"/>
    <n v="0.18097253968661628"/>
    <n v="0.1693975738586263"/>
    <n v="0.15769776248241463"/>
    <n v="0.19440235365961536"/>
    <n v="0.37512520224978818"/>
    <n v="0.30551489157699191"/>
    <n v="2.6788287632728655E-2"/>
    <n v="2.6788287632728655E-2"/>
    <n v="0.36433497986776364"/>
    <n v="2.4017608216121196"/>
    <m/>
    <n v="0.21935362822565227"/>
    <n v="1.5360908280677354"/>
    <n v="0"/>
    <n v="0"/>
    <n v="0.21935362822565227"/>
    <x v="0"/>
    <m/>
    <x v="6"/>
    <x v="3"/>
    <s v="No root cause"/>
    <s v="No root cause"/>
    <s v=""/>
    <s v="ADM_130"/>
    <m/>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15855384624164959"/>
    <n v="0.15855384624164959"/>
    <n v="0"/>
    <n v="0"/>
    <m/>
    <n v="0.21279031940485058"/>
    <n v="0.27477029203585801"/>
    <n v="0.3637019696645144"/>
    <n v="9.866793837156107E-2"/>
    <n v="0.21279031940485058"/>
    <x v="0"/>
    <m/>
    <x v="6"/>
    <x v="3"/>
    <s v="No root cause"/>
    <s v="No root cause"/>
    <s v=""/>
    <s v="OST_016"/>
    <m/>
  </r>
  <r>
    <s v="Bambui-II"/>
    <s v="NRO_140"/>
    <s v="NORD-OUEST"/>
    <s v="CAMUSAT"/>
    <s v="HGB"/>
    <s v="NORD-OUEST"/>
    <s v="Tubah"/>
    <s v="NOKIA"/>
    <n v="0"/>
    <n v="0"/>
    <n v="0"/>
    <n v="0"/>
    <n v="4.8618452219296753"/>
    <n v="2.8317236446490459"/>
    <n v="0.23896842510181915"/>
    <n v="0"/>
    <n v="1.1171276498347338"/>
    <n v="0"/>
    <n v="0.76566631325404133"/>
    <n v="4.6371203625230331E-3"/>
    <n v="3.4778402718922325E-3"/>
    <n v="0"/>
    <n v="4.6371203625230331E-3"/>
    <n v="0"/>
    <n v="0"/>
    <n v="2.6041889605145632"/>
    <n v="3.9112326750049158E-2"/>
    <n v="3.4742732562287326E-2"/>
    <n v="1.9904660805346528"/>
    <n v="1.9904660805346528"/>
    <n v="3.0504939603290784"/>
    <n v="0.59051944308897852"/>
    <m/>
    <n v="0.21261196862167661"/>
    <n v="0.72701721360942251"/>
    <n v="0.32406982397802192"/>
    <n v="0"/>
    <n v="0.21261196862167661"/>
    <x v="2"/>
    <m/>
    <x v="6"/>
    <x v="3"/>
    <s v="No root cause"/>
    <s v="No root cause"/>
    <s v="(05-10-2026 ticket): INC-20260510-00018366"/>
    <s v="NRO_140"/>
    <m/>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m/>
    <n v="0.21098897649479359"/>
    <n v="0.21919175569224128"/>
    <n v="0.37825854864319935"/>
    <n v="0.10106196113967522"/>
    <n v="0.21098897649479359"/>
    <x v="0"/>
    <m/>
    <x v="6"/>
    <x v="3"/>
    <s v="No root cause"/>
    <s v="No root cause"/>
    <s v=""/>
    <s v="NRD_100"/>
    <m/>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3328282439153847"/>
    <n v="0.13964866322520997"/>
    <n v="0.3386524670907135"/>
    <n v="0.3386524670907135"/>
    <n v="6.3849580376277346E-2"/>
    <n v="0.1779049062160242"/>
    <m/>
    <n v="0.20679773309020558"/>
    <n v="0.23605265997625985"/>
    <n v="0.30441312973673207"/>
    <n v="0.13594629290362403"/>
    <n v="0.20679773309020558"/>
    <x v="0"/>
    <m/>
    <x v="6"/>
    <x v="3"/>
    <s v="No root cause"/>
    <s v="No root cause"/>
    <s v=""/>
    <s v="EXN_045"/>
    <m/>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15086325653897525"/>
    <n v="4.1802794667392353"/>
    <n v="1.9539737131743511"/>
    <n v="0.15086325653897525"/>
    <n v="6.8793860931907008E-2"/>
    <n v="0"/>
    <n v="3.233691707079956E-2"/>
    <n v="0"/>
    <n v="0.15645298978948854"/>
    <n v="4.1313028830681157E-2"/>
    <n v="4.1313028830681157E-2"/>
    <n v="8.2645269687406278E-2"/>
    <n v="4.7987071793687608E-2"/>
    <m/>
    <n v="0.20653465378161096"/>
    <n v="0.43563580846412397"/>
    <n v="0.25662925160948757"/>
    <n v="0.11155086710467201"/>
    <n v="0.20653465378161096"/>
    <x v="0"/>
    <m/>
    <x v="6"/>
    <x v="3"/>
    <s v="No root cause"/>
    <s v="No root cause"/>
    <s v=""/>
    <s v="ADM_078"/>
    <m/>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4889486720714088"/>
    <m/>
    <n v="0.20474669908370502"/>
    <n v="0.18984129267932009"/>
    <n v="0.16628500804118174"/>
    <n v="0.23358822151742192"/>
    <n v="0.20474669908370502"/>
    <x v="0"/>
    <m/>
    <x v="6"/>
    <x v="3"/>
    <s v="No root cause"/>
    <s v="No root cause"/>
    <s v=""/>
    <s v="SUO_188"/>
    <m/>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4.9248893511741185"/>
    <n v="4.9248893511741185"/>
    <n v="0"/>
    <n v="0.48943021918597851"/>
    <m/>
    <n v="0.20442566767399195"/>
    <n v="0.19296368236154574"/>
    <n v="0.16400058141313995"/>
    <n v="0.23358822151742201"/>
    <n v="0.20442566767399195"/>
    <x v="0"/>
    <m/>
    <x v="6"/>
    <x v="3"/>
    <s v="No root cause"/>
    <s v="No root cause"/>
    <s v=""/>
    <s v="SUO_235"/>
    <m/>
  </r>
  <r>
    <s v="Limbe-GRA-IHS"/>
    <s v="SUO_192"/>
    <s v="SUD-OUEST"/>
    <s v="IHS"/>
    <m/>
    <s v="SUD-OUEST"/>
    <s v="Limbe"/>
    <s v="Huawei"/>
    <n v="0"/>
    <n v="0"/>
    <n v="0"/>
    <n v="0"/>
    <n v="0"/>
    <n v="0"/>
    <n v="0"/>
    <n v="0"/>
    <n v="0"/>
    <n v="0"/>
    <n v="0"/>
    <n v="0"/>
    <n v="0"/>
    <n v="0"/>
    <n v="0"/>
    <n v="0"/>
    <n v="0"/>
    <n v="0"/>
    <n v="0"/>
    <n v="0"/>
    <m/>
    <n v="0"/>
    <n v="0"/>
    <n v="0.48859197050506087"/>
    <m/>
    <n v="0.20438999751735712"/>
    <n v="0.19296368236154574"/>
    <n v="0.16389432901183565"/>
    <n v="0.23358822151742198"/>
    <n v="0.20438999751735712"/>
    <x v="0"/>
    <m/>
    <x v="6"/>
    <x v="3"/>
    <s v="No root cause"/>
    <s v="No root cause"/>
    <s v=""/>
    <s v="SUO_192"/>
    <m/>
  </r>
  <r>
    <s v="LIMBE-ALPHA-CLUB-TOWE-IHS"/>
    <s v="SUO_208"/>
    <s v="SUD-OUEST"/>
    <s v="IHS"/>
    <s v="Grid-Gen"/>
    <s v="SUD-OUEST"/>
    <s v="Limbe"/>
    <s v="Huawei"/>
    <n v="0"/>
    <n v="0"/>
    <n v="0.33535297760199523"/>
    <n v="0"/>
    <n v="0.66505223537737601"/>
    <n v="0"/>
    <n v="0"/>
    <n v="4.7887185282208006E-2"/>
    <n v="0"/>
    <n v="0"/>
    <n v="0"/>
    <n v="0"/>
    <n v="0"/>
    <n v="0"/>
    <n v="0"/>
    <n v="0"/>
    <n v="0"/>
    <n v="0"/>
    <n v="0"/>
    <n v="0"/>
    <n v="0"/>
    <n v="0"/>
    <n v="0"/>
    <n v="0.48984042598727867"/>
    <m/>
    <n v="0.20392628548110486"/>
    <n v="0.18984129267932009"/>
    <n v="0.16384120281118353"/>
    <n v="0.23358822151742201"/>
    <n v="0.20392628548110486"/>
    <x v="0"/>
    <m/>
    <x v="6"/>
    <x v="3"/>
    <s v="No root cause"/>
    <s v="No root cause"/>
    <s v=""/>
    <s v="SUO_208"/>
    <m/>
  </r>
  <r>
    <s v="Limbe-Mokindi-MTN-IHS"/>
    <s v="SUO_154"/>
    <s v="SUD-OUEST"/>
    <s v="IHS"/>
    <s v="Grid-Gen"/>
    <s v="SUD-OUEST"/>
    <s v="Limbe"/>
    <s v="Huawei"/>
    <n v="0"/>
    <n v="0"/>
    <n v="3.604629843650569"/>
    <n v="0"/>
    <n v="0"/>
    <n v="0"/>
    <n v="0"/>
    <n v="0"/>
    <n v="0"/>
    <n v="0"/>
    <n v="0"/>
    <n v="0"/>
    <n v="0"/>
    <n v="0"/>
    <n v="0"/>
    <n v="0"/>
    <n v="0"/>
    <n v="0"/>
    <n v="0"/>
    <n v="0"/>
    <n v="0"/>
    <n v="0"/>
    <n v="0"/>
    <n v="0.49064300451156134"/>
    <m/>
    <n v="0.20376576977624827"/>
    <n v="0.19109024855221035"/>
    <n v="0.16283180499879296"/>
    <n v="0.23358822151742201"/>
    <n v="0.20376576977624827"/>
    <x v="0"/>
    <m/>
    <x v="6"/>
    <x v="3"/>
    <s v="No root cause"/>
    <s v="No root cause"/>
    <s v="(05-10-2026 ticket): INC-20260510-00018823...Auto TT closure RCA...Transmission Board fault"/>
    <s v="SUO_154"/>
    <m/>
  </r>
  <r>
    <s v="Limbe-College-Excellence-IHS"/>
    <s v="SUO_151"/>
    <s v="SUD-OUEST"/>
    <s v="IHS"/>
    <s v="Grid-Gen"/>
    <s v="SUD-OUEST"/>
    <s v="Limbe"/>
    <s v="Huawei"/>
    <n v="0"/>
    <n v="0"/>
    <n v="0"/>
    <n v="0"/>
    <n v="0"/>
    <n v="0"/>
    <n v="0"/>
    <n v="0"/>
    <n v="0"/>
    <n v="0"/>
    <n v="7.66908367648024E-3"/>
    <n v="0"/>
    <n v="0"/>
    <n v="0"/>
    <n v="0"/>
    <n v="0"/>
    <n v="0"/>
    <n v="0"/>
    <n v="0"/>
    <n v="0"/>
    <n v="0"/>
    <n v="0"/>
    <n v="0"/>
    <n v="0.48966207520410465"/>
    <m/>
    <n v="0.20367659438466129"/>
    <n v="0.19109024855221035"/>
    <n v="0.1625661739955323"/>
    <n v="0.23358822151742201"/>
    <n v="0.20367659438466129"/>
    <x v="0"/>
    <m/>
    <x v="6"/>
    <x v="3"/>
    <s v="No root cause"/>
    <s v="No root cause"/>
    <s v=""/>
    <s v="SUO_151"/>
    <m/>
  </r>
  <r>
    <s v="Monkey-Hill"/>
    <s v="SUO_011"/>
    <s v="SUD-OUEST"/>
    <s v="IHS"/>
    <s v="Grid-Gen"/>
    <s v="SUD-OUEST"/>
    <s v="Limbe"/>
    <s v="Huawei"/>
    <n v="0"/>
    <n v="0"/>
    <n v="0"/>
    <n v="0"/>
    <n v="0"/>
    <n v="0"/>
    <n v="0"/>
    <n v="3.7453664466531408E-2"/>
    <n v="0"/>
    <n v="0"/>
    <n v="0"/>
    <n v="0"/>
    <n v="0"/>
    <n v="0"/>
    <n v="0"/>
    <n v="0"/>
    <n v="0"/>
    <n v="0"/>
    <n v="0"/>
    <n v="0"/>
    <n v="0"/>
    <n v="0"/>
    <n v="0"/>
    <n v="0.48975125059569163"/>
    <m/>
    <n v="0.20358741899307434"/>
    <n v="0.19296368236154574"/>
    <n v="0.1625661739955323"/>
    <n v="0.23290421501224651"/>
    <n v="0.20358741899307434"/>
    <x v="0"/>
    <m/>
    <x v="6"/>
    <x v="3"/>
    <s v="No root cause"/>
    <s v="No root cause"/>
    <s v=""/>
    <s v="SUO_011"/>
    <m/>
  </r>
  <r>
    <s v="Limbe-Fini-Hotel"/>
    <s v="SUO_078"/>
    <s v="SUD-OUEST"/>
    <s v="IHS"/>
    <s v="Grid-Gen"/>
    <s v="SUD-OUEST"/>
    <s v="Limbe"/>
    <s v="Huawei"/>
    <n v="0.4318764214557419"/>
    <n v="7.6601661373215404E-2"/>
    <n v="0"/>
    <n v="0"/>
    <n v="0"/>
    <n v="0"/>
    <n v="0"/>
    <n v="0"/>
    <n v="0"/>
    <n v="0"/>
    <n v="0"/>
    <n v="0"/>
    <n v="0"/>
    <n v="0"/>
    <n v="0"/>
    <n v="0"/>
    <n v="0"/>
    <n v="0"/>
    <n v="0"/>
    <n v="0"/>
    <n v="0"/>
    <n v="0"/>
    <n v="0"/>
    <n v="0.48877032128823483"/>
    <m/>
    <n v="0.20314154203513934"/>
    <n v="0.19109024855221035"/>
    <n v="0.16415996001509631"/>
    <n v="0.23153620200189551"/>
    <n v="0.20314154203513934"/>
    <x v="0"/>
    <m/>
    <x v="6"/>
    <x v="3"/>
    <s v="No root cause"/>
    <s v="No root cause"/>
    <s v=""/>
    <s v="SUO_078"/>
    <m/>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13.868556899607057"/>
    <n v="13.868556899607057"/>
    <n v="13.868556899607057"/>
    <n v="36.287749726766606"/>
    <m/>
    <n v="0.20307020172186907"/>
    <n v="8.9175449324364831E-2"/>
    <n v="7.07640992686423E-2"/>
    <n v="0.31943103791694233"/>
    <n v="0.20307020172186907"/>
    <x v="0"/>
    <m/>
    <x v="6"/>
    <x v="3"/>
    <s v="No root cause"/>
    <s v="No root cause"/>
    <s v=""/>
    <s v="CTR_943"/>
    <m/>
  </r>
  <r>
    <s v="Limbe-Down-Beach-II"/>
    <s v="SUO_050"/>
    <s v="SUD-OUEST"/>
    <s v="IHS"/>
    <s v="GridOnly"/>
    <s v="SUD-OUEST"/>
    <s v="Limbe"/>
    <s v="Huawei"/>
    <n v="2.8344219865138274"/>
    <n v="7.6958362939563346E-2"/>
    <n v="0"/>
    <n v="0"/>
    <n v="0"/>
    <n v="0"/>
    <n v="0"/>
    <n v="0"/>
    <n v="0"/>
    <n v="0"/>
    <n v="0"/>
    <n v="0"/>
    <n v="0"/>
    <n v="0"/>
    <n v="0"/>
    <n v="0"/>
    <n v="0"/>
    <n v="0"/>
    <n v="0"/>
    <n v="0"/>
    <n v="0"/>
    <n v="0"/>
    <n v="0"/>
    <n v="0.48957289981251767"/>
    <m/>
    <n v="0.20276700539047407"/>
    <n v="0.18984129267932009"/>
    <n v="0.16357557180792287"/>
    <n v="0.23153620200189551"/>
    <n v="0.20276700539047407"/>
    <x v="0"/>
    <m/>
    <x v="6"/>
    <x v="3"/>
    <s v="No root cause"/>
    <s v="No root cause"/>
    <s v=""/>
    <s v="SUO_050"/>
    <m/>
  </r>
  <r>
    <s v="Down-Beach"/>
    <s v="SUO_014"/>
    <s v="SUD-OUEST"/>
    <s v="IHS"/>
    <s v="Grid-Gen"/>
    <s v="SUD-OUEST"/>
    <s v="Limbe"/>
    <s v="Huawei"/>
    <n v="0"/>
    <n v="0"/>
    <n v="0"/>
    <n v="0"/>
    <n v="0"/>
    <n v="0"/>
    <n v="0"/>
    <n v="0"/>
    <n v="0"/>
    <n v="0"/>
    <n v="0"/>
    <n v="0"/>
    <n v="0"/>
    <n v="0"/>
    <n v="0"/>
    <n v="0"/>
    <n v="0"/>
    <n v="0"/>
    <n v="0"/>
    <n v="0"/>
    <n v="0"/>
    <n v="0"/>
    <n v="0"/>
    <n v="0.4889486720714088"/>
    <m/>
    <n v="0.20260648968561751"/>
    <n v="0.19109024855221035"/>
    <n v="0.1625661739955323"/>
    <n v="0.23153620200189551"/>
    <n v="0.20260648968561751"/>
    <x v="0"/>
    <m/>
    <x v="6"/>
    <x v="3"/>
    <s v="No root cause"/>
    <s v="No root cause"/>
    <s v=""/>
    <s v="SUO_014"/>
    <m/>
  </r>
  <r>
    <s v="Limbe-Sonara-MTN"/>
    <s v="SUO_080"/>
    <s v="SUD-OUEST"/>
    <s v="IHS"/>
    <s v="Grid-Gen"/>
    <s v="SUD-OUEST"/>
    <s v="Limbe"/>
    <s v="Huawei"/>
    <n v="0"/>
    <n v="1.0242507126897296"/>
    <n v="0.19021111025502735"/>
    <n v="0"/>
    <n v="0"/>
    <n v="0"/>
    <n v="0"/>
    <n v="4.3339240311272058E-2"/>
    <n v="0"/>
    <n v="0"/>
    <n v="0"/>
    <n v="0"/>
    <n v="0"/>
    <n v="0"/>
    <n v="0"/>
    <n v="0"/>
    <n v="0"/>
    <n v="0"/>
    <n v="0"/>
    <n v="0"/>
    <n v="0"/>
    <n v="0"/>
    <n v="0"/>
    <n v="0.48850279511347389"/>
    <m/>
    <n v="0.20242813890244354"/>
    <n v="0.18984129267932009"/>
    <n v="0.1625661739955323"/>
    <n v="0.23153620200189551"/>
    <n v="0.20242813890244354"/>
    <x v="0"/>
    <m/>
    <x v="6"/>
    <x v="3"/>
    <s v="No root cause"/>
    <s v="No root cause"/>
    <s v=""/>
    <s v="SUO_080"/>
    <m/>
  </r>
  <r>
    <s v="Limbe-Batoke-Camtel"/>
    <s v="SUO_227"/>
    <s v="SUD-OUEST"/>
    <s v="CAMUSAT"/>
    <s v="Good Grid no GE - 8h"/>
    <s v="SUD-OUEST"/>
    <s v="Limbe"/>
    <s v="Huawei"/>
    <n v="0"/>
    <n v="0"/>
    <n v="0"/>
    <n v="0"/>
    <n v="0"/>
    <n v="0"/>
    <n v="0"/>
    <n v="3.7542839858118383E-2"/>
    <n v="0"/>
    <n v="0"/>
    <n v="0"/>
    <n v="0"/>
    <n v="0"/>
    <n v="0"/>
    <n v="0"/>
    <n v="0"/>
    <n v="0"/>
    <n v="0"/>
    <n v="0"/>
    <n v="0"/>
    <n v="0"/>
    <n v="0"/>
    <n v="0"/>
    <n v="0.48975125059569163"/>
    <m/>
    <n v="0.20224978811926955"/>
    <n v="0.19109024855221035"/>
    <n v="0.16415996001509631"/>
    <n v="0.2298261857389568"/>
    <n v="0.20224978811926955"/>
    <x v="0"/>
    <m/>
    <x v="6"/>
    <x v="3"/>
    <s v="No root cause"/>
    <s v="No root cause"/>
    <s v=""/>
    <s v="SUO_227"/>
    <m/>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48877032128823483"/>
    <m/>
    <n v="0.2019644268661912"/>
    <n v="0.19109024855221035"/>
    <n v="0.16330994080466216"/>
    <n v="0.2298261857389568"/>
    <n v="0.2019644268661912"/>
    <x v="0"/>
    <m/>
    <x v="6"/>
    <x v="3"/>
    <s v="No root cause"/>
    <s v="No root cause"/>
    <s v=""/>
    <s v="SUO_191"/>
    <m/>
  </r>
  <r>
    <s v="Limbe-Bota-IHS"/>
    <s v="SUO_207"/>
    <s v="SUD-OUEST"/>
    <s v="IHS"/>
    <s v="Grid-Gen"/>
    <s v="SUD-OUEST"/>
    <s v="Limbe"/>
    <s v="Huawei"/>
    <n v="0"/>
    <n v="0"/>
    <n v="7.936609851241179E-3"/>
    <n v="0"/>
    <n v="0"/>
    <n v="0"/>
    <n v="0"/>
    <n v="0"/>
    <n v="0"/>
    <n v="0"/>
    <n v="0"/>
    <n v="0"/>
    <n v="0"/>
    <n v="0"/>
    <n v="0"/>
    <n v="0"/>
    <n v="0"/>
    <n v="0"/>
    <n v="0"/>
    <n v="0"/>
    <n v="0"/>
    <n v="0"/>
    <n v="0"/>
    <n v="0.48877032128823483"/>
    <m/>
    <n v="0.20187525147460422"/>
    <n v="0.19296368236154574"/>
    <n v="0.16437246481770487"/>
    <n v="0.22845817272860588"/>
    <n v="0.20187525147460422"/>
    <x v="0"/>
    <m/>
    <x v="6"/>
    <x v="3"/>
    <s v="No root cause"/>
    <s v="No root cause"/>
    <s v=""/>
    <s v="SUO_207"/>
    <m/>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1.9458962198194802"/>
    <n v="13.868556899607057"/>
    <n v="9.7891929413040426"/>
    <n v="9.7891929413040426"/>
    <n v="11.523226265791179"/>
    <n v="6.5597239700598973"/>
    <m/>
    <n v="0.20178607608301727"/>
    <n v="0.19109024855221035"/>
    <n v="0.16277867879814084"/>
    <n v="0.2298261857389568"/>
    <n v="0.20178607608301727"/>
    <x v="0"/>
    <m/>
    <x v="6"/>
    <x v="3"/>
    <s v="No root cause"/>
    <s v="No root cause"/>
    <s v=""/>
    <s v="SUO_236"/>
    <m/>
  </r>
  <r>
    <s v="Limbe-Kie"/>
    <s v="SUO_002"/>
    <s v="SUD-OUEST"/>
    <s v="IHS"/>
    <s v="Grid-Gen"/>
    <s v="SUD-OUEST"/>
    <s v="Limbe"/>
    <s v="Huawei"/>
    <n v="0"/>
    <n v="0"/>
    <n v="0"/>
    <n v="0"/>
    <n v="0"/>
    <n v="0"/>
    <n v="0"/>
    <n v="0"/>
    <n v="0"/>
    <n v="0"/>
    <n v="0"/>
    <n v="0"/>
    <n v="0"/>
    <n v="0"/>
    <n v="0"/>
    <n v="0"/>
    <n v="0"/>
    <n v="0"/>
    <n v="0"/>
    <n v="0"/>
    <m/>
    <n v="0"/>
    <n v="0"/>
    <n v="0.48966207520410465"/>
    <m/>
    <n v="0.20171473576974772"/>
    <n v="0.19109024855221035"/>
    <n v="0.1625661739955323"/>
    <n v="0.2298261857389568"/>
    <n v="0.20171473576974772"/>
    <x v="0"/>
    <m/>
    <x v="6"/>
    <x v="3"/>
    <s v="No root cause"/>
    <s v="No root cause"/>
    <s v=""/>
    <s v="SUO_002"/>
    <m/>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9556163375024638"/>
    <n v="0.16023767692682597"/>
    <n v="2.8536125307830184E-4"/>
    <n v="0.19556163375024641"/>
    <n v="0.10454922909657476"/>
    <n v="2.6752617476083203E-4"/>
    <n v="5.3041522915935307E-2"/>
    <n v="2.8536125307818605E-4"/>
    <n v="5.1311520319147874E-2"/>
    <n v="0.15175868140272175"/>
    <n v="0.15175868140272175"/>
    <n v="2.4969109644330426E-4"/>
    <n v="0.11120171330896371"/>
    <m/>
    <n v="0.19927133004026457"/>
    <n v="0.28301340079693377"/>
    <n v="0.28847526954109187"/>
    <n v="0.11891453092475493"/>
    <n v="0.19927133004026457"/>
    <x v="0"/>
    <m/>
    <x v="12"/>
    <x v="6"/>
    <s v="BSS Hardware issue"/>
    <s v="ACTIVE"/>
    <s v="(05-10-2026 cells nokia): 09/05/2026 : Check breaker and  interconnection (sfp, optical fiber) between system and radio module, swap its if needed ||09/05/2026: Feedback RM|| Intervention en cour"/>
    <s v="OST_155"/>
    <m/>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7.9027232024381763E-2"/>
    <n v="0.49968538921848055"/>
    <n v="9.7165506673173488E-2"/>
    <n v="9.7165506673173488E-2"/>
    <n v="0.38887604763250094"/>
    <n v="1.605157048565732E-3"/>
    <m/>
    <n v="0.19766617299169892"/>
    <n v="6.981663329456575E-2"/>
    <n v="1.4981588583902297E-2"/>
    <n v="0.3502797313003565"/>
    <n v="0.19766617299169892"/>
    <x v="0"/>
    <m/>
    <x v="6"/>
    <x v="3"/>
    <s v="No root cause"/>
    <s v="No root cause"/>
    <s v=""/>
    <s v="CTR_470"/>
    <m/>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2971145696894984"/>
    <n v="3.3383780946124715E-2"/>
    <n v="4.2072949750736943E-2"/>
    <n v="0.2971145696894984"/>
    <n v="0.34022195398264432"/>
    <n v="0.71593571381690657"/>
    <n v="1.897812848675781"/>
    <n v="1.7761062742378713"/>
    <n v="1.291455856040955"/>
    <n v="0.3631221945421807"/>
    <n v="0.3631221945421807"/>
    <n v="0.46449677969825909"/>
    <n v="0.33906267389201361"/>
    <m/>
    <n v="0.19722029603376398"/>
    <n v="1.3810954042420538"/>
    <n v="0"/>
    <n v="0"/>
    <n v="0.19722029603376398"/>
    <x v="0"/>
    <m/>
    <x v="6"/>
    <x v="3"/>
    <s v="No root cause"/>
    <s v="No root cause"/>
    <s v="(05-10-2026 ticket): INC-20260510-00018800...Others"/>
    <s v="SUD_066"/>
    <m/>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62608258925386562"/>
    <m/>
    <n v="0.18885564430290508"/>
    <n v="0.10241438157700161"/>
    <n v="8.6701959464283176E-2"/>
    <n v="0.27828804663063883"/>
    <n v="0.18885564430290508"/>
    <x v="0"/>
    <m/>
    <x v="6"/>
    <x v="3"/>
    <s v="No root cause"/>
    <s v="No root cause"/>
    <s v=""/>
    <s v="LIT_445"/>
    <m/>
  </r>
  <r>
    <s v="Garoua-Roumde-Adja"/>
    <s v="NRD_065"/>
    <s v="Garoua"/>
    <s v="IHS"/>
    <s v="Grid-Gen"/>
    <s v="NORD"/>
    <s v="Garoua"/>
    <s v="Huawei"/>
    <n v="0"/>
    <n v="0"/>
    <n v="0"/>
    <n v="0"/>
    <n v="0"/>
    <n v="0"/>
    <n v="0"/>
    <n v="0"/>
    <n v="1.7913552661992449"/>
    <n v="0"/>
    <n v="0"/>
    <n v="0"/>
    <n v="0"/>
    <n v="0"/>
    <n v="0"/>
    <n v="0"/>
    <n v="0"/>
    <n v="0.97902095407681344"/>
    <n v="0.69890321402379341"/>
    <n v="0"/>
    <n v="0"/>
    <n v="0"/>
    <n v="0"/>
    <n v="0"/>
    <m/>
    <n v="0.18858811812814433"/>
    <n v="0.26040729949761998"/>
    <n v="0.33729824794040347"/>
    <n v="7.3188696053774954E-2"/>
    <n v="0.18858811812814433"/>
    <x v="0"/>
    <m/>
    <x v="1"/>
    <x v="0"/>
    <s v="Defaut GE &amp; Power Cabinet"/>
    <s v="PASSIVE"/>
    <s v="(hourly IHS): 10/05/2026 10:53 0:07:00 42.2 V Fme is on Site"/>
    <s v="NRD_065"/>
    <m/>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7.9633624687172805E-2"/>
    <n v="7.9633624687172805E-2"/>
    <n v="7.0452636473880115E-2"/>
    <n v="2.6754165749574663E-2"/>
    <m/>
    <n v="0.18192668592721825"/>
    <n v="0.19858398378955194"/>
    <n v="0.45744306001418578"/>
    <n v="0"/>
    <n v="0.18192668592721825"/>
    <x v="2"/>
    <m/>
    <x v="1"/>
    <x v="0"/>
    <s v="Defaut GE &amp; Power Cabinet"/>
    <s v="PASSIVE"/>
    <s v="(05-10-2026 ticket): INC-20260510-00013381...Grid Outage"/>
    <s v="EXN_807"/>
    <m/>
  </r>
  <r>
    <s v="Limbe-UQ"/>
    <s v="SUO_003"/>
    <s v="SUD-OUEST"/>
    <s v="IHS"/>
    <s v="Grid-Gen"/>
    <s v="SUD-OUEST"/>
    <s v="Limbe"/>
    <s v="Huawei"/>
    <n v="0"/>
    <n v="0"/>
    <n v="0"/>
    <n v="0"/>
    <n v="0"/>
    <n v="0"/>
    <n v="0"/>
    <n v="1.6541500087035181"/>
    <n v="0.39593873864618917"/>
    <n v="0"/>
    <n v="0"/>
    <n v="0"/>
    <n v="1.4183346031909092"/>
    <n v="0"/>
    <n v="0"/>
    <n v="0"/>
    <n v="0"/>
    <n v="0"/>
    <n v="0"/>
    <n v="0"/>
    <n v="0"/>
    <n v="0"/>
    <n v="0"/>
    <n v="0.60933545071383111"/>
    <m/>
    <n v="0.17824377270405467"/>
    <n v="0.18984129267932009"/>
    <n v="0.16543498883074759"/>
    <n v="0.18331374338702505"/>
    <n v="0.17824377270405467"/>
    <x v="0"/>
    <m/>
    <x v="6"/>
    <x v="3"/>
    <s v="No root cause"/>
    <s v="No root cause"/>
    <s v=""/>
    <s v="SUO_003"/>
    <m/>
  </r>
  <r>
    <s v="Upper-Mawo-IHS"/>
    <s v="SUO_166"/>
    <s v="SUD-OUEST"/>
    <s v="IHS"/>
    <s v="Grid-Gen"/>
    <s v="SUD-OUEST"/>
    <s v="Limbe"/>
    <s v="Huawei"/>
    <n v="0"/>
    <n v="0"/>
    <n v="0"/>
    <n v="0"/>
    <n v="0"/>
    <n v="0"/>
    <n v="0"/>
    <n v="0"/>
    <n v="0"/>
    <n v="0"/>
    <n v="0"/>
    <n v="0"/>
    <n v="0"/>
    <n v="0"/>
    <n v="0"/>
    <n v="0"/>
    <n v="0"/>
    <n v="0"/>
    <n v="0"/>
    <n v="0"/>
    <m/>
    <n v="0"/>
    <n v="0"/>
    <n v="0.43339240311272054"/>
    <m/>
    <n v="0.17460541672730592"/>
    <n v="0"/>
    <n v="0.16283180499879296"/>
    <n v="0.22999718736525068"/>
    <n v="0.17460541672730592"/>
    <x v="0"/>
    <m/>
    <x v="6"/>
    <x v="3"/>
    <s v="No root cause"/>
    <s v="No root cause"/>
    <s v=""/>
    <s v="SUO_166"/>
    <m/>
  </r>
  <r>
    <s v="Moude-IHS"/>
    <s v="EXN_185"/>
    <s v="EXTREME-NORD"/>
    <s v="IHS"/>
    <e v="#N/A"/>
    <s v="EXTREME-NORD"/>
    <s v="Moude"/>
    <s v="NOKIA"/>
    <n v="0"/>
    <n v="0"/>
    <n v="0.4083459218469665"/>
    <n v="0"/>
    <n v="0"/>
    <n v="2.6754165749574661E-3"/>
    <n v="0"/>
    <n v="0"/>
    <n v="0"/>
    <n v="1.1593471824817056E-3"/>
    <n v="0"/>
    <n v="0"/>
    <n v="0"/>
    <n v="0"/>
    <n v="0"/>
    <n v="0"/>
    <n v="0"/>
    <n v="0"/>
    <n v="0"/>
    <n v="0.21850393883589339"/>
    <n v="0"/>
    <n v="0"/>
    <n v="0"/>
    <n v="0"/>
    <m/>
    <n v="0.17124641057380044"/>
    <n v="0"/>
    <n v="0.51009987212828334"/>
    <n v="0"/>
    <n v="0.17124641057380044"/>
    <x v="2"/>
    <m/>
    <x v="6"/>
    <x v="3"/>
    <s v="No root cause"/>
    <s v="No root cause"/>
    <s v=""/>
    <s v="EXN_185"/>
    <m/>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37146901119472187"/>
    <n v="0.37146901119472187"/>
    <n v="0"/>
    <n v="0"/>
    <m/>
    <n v="0.16622292991813004"/>
    <n v="8.8550971387919702E-2"/>
    <n v="0.11730265103991451"/>
    <n v="0.21898468263192541"/>
    <n v="0.16622292991813004"/>
    <x v="0"/>
    <m/>
    <x v="6"/>
    <x v="3"/>
    <s v="No root cause"/>
    <s v="No root cause"/>
    <s v=""/>
    <s v="CTR_596"/>
    <m/>
  </r>
  <r>
    <s v="Benakuma"/>
    <s v="NRO_233"/>
    <s v="NORD-OUEST"/>
    <s v="IHS"/>
    <s v="Gen Only"/>
    <s v="NORD-OUEST"/>
    <s v="Benakuma"/>
    <s v="NOKIA"/>
    <n v="0"/>
    <n v="0"/>
    <n v="0"/>
    <n v="1.0701046990435794E-3"/>
    <n v="1.9193780818540392E-2"/>
    <n v="1.8726832233265207E-3"/>
    <n v="0"/>
    <n v="3.3321197453903015"/>
    <n v="3.3295236360472287"/>
    <n v="0.95029478125722833"/>
    <n v="0"/>
    <n v="0.65196128789240737"/>
    <n v="0.60059533788804531"/>
    <n v="0"/>
    <n v="0.65196128789240737"/>
    <n v="6.4170611785990428E-2"/>
    <n v="0"/>
    <n v="2.741340712775338"/>
    <n v="0"/>
    <n v="1.9315389817739701E-2"/>
    <n v="1.6665453881341084"/>
    <n v="1.6665453881341084"/>
    <n v="0"/>
    <n v="3.6561910550661617E-3"/>
    <m/>
    <n v="0.16608024929159051"/>
    <n v="0.57289605889476392"/>
    <n v="0.25102129808133611"/>
    <n v="0"/>
    <n v="0.16608024929159051"/>
    <x v="2"/>
    <m/>
    <x v="6"/>
    <x v="3"/>
    <s v="No root cause"/>
    <s v="No root cause"/>
    <s v="(05-10-2026 ticket): INC-20260510-00009786...Transmission Board fault"/>
    <s v="NRO_233"/>
    <m/>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49030413802353123"/>
    <n v="0.49030413802353123"/>
    <n v="0"/>
    <n v="0"/>
    <m/>
    <n v="0.16363684356210703"/>
    <n v="7.4312874436970683E-2"/>
    <n v="6.2901421572126318E-2"/>
    <n v="0.25294560561388763"/>
    <n v="0.16363684356210703"/>
    <x v="0"/>
    <m/>
    <x v="6"/>
    <x v="3"/>
    <s v="No root cause"/>
    <s v="No root cause"/>
    <s v=""/>
    <s v="LIT_841"/>
    <m/>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2.4969109644359369E-4"/>
    <n v="2.6752617476094782E-4"/>
    <n v="3.2103140971306789E-4"/>
    <n v="2.4969109644353585E-4"/>
    <n v="6.3405366324379564"/>
    <n v="6.9956132841370531"/>
    <n v="2.496910964434779E-4"/>
    <n v="2.8536125307818605E-4"/>
    <n v="2.85361253078244E-4"/>
    <n v="2.85361253078244E-4"/>
    <n v="2.85361253078244E-4"/>
    <n v="2.4969109644365164E-4"/>
    <n v="0.27901196519734139"/>
    <m/>
    <n v="0.16151446924233745"/>
    <n v="0.18447078242589196"/>
    <n v="0.1689413180737884"/>
    <n v="0.15044723081334421"/>
    <n v="0.16151446924233745"/>
    <x v="0"/>
    <m/>
    <x v="1"/>
    <x v="0"/>
    <s v="Defaut GE &amp; Power Cabinet"/>
    <s v="PASSIVE"/>
    <s v="(05-10-2026 ticket): INC-20260510-00008923...Grid Outage"/>
    <s v="SUO_165"/>
    <m/>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5.4075957458344363E-2"/>
    <n v="5.4075957458344363E-2"/>
    <n v="0.16638868910917501"/>
    <n v="0"/>
    <m/>
    <n v="0.16052071094081793"/>
    <n v="0.51831668724945945"/>
    <n v="0.25767698502541259"/>
    <n v="0"/>
    <n v="0.16052071094081793"/>
    <x v="0"/>
    <m/>
    <x v="7"/>
    <x v="4"/>
    <s v="Warehouse HUAWEI"/>
    <s v="SPARE-ISSUE"/>
    <s v="(05-10-2026 cells nokia): 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After on site troubeshooting ,FME reported  thatSpare : FBBC_x000a_PN: 472797A.101is faulty and need to be replaced /Spare pare request  ongoing:_x000a_New plan date:11/05/2026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
    <s v="LIT_212"/>
    <m/>
  </r>
  <r>
    <s v="Dschang-Foto"/>
    <s v="OST_105"/>
    <s v="OUEST"/>
    <s v="IHS"/>
    <s v="Grid-Gen"/>
    <s v="OUEST"/>
    <s v="Dschang"/>
    <s v="Huawei"/>
    <n v="0"/>
    <n v="0"/>
    <n v="0"/>
    <n v="0"/>
    <n v="0"/>
    <n v="0"/>
    <n v="0"/>
    <n v="0"/>
    <n v="0"/>
    <n v="0"/>
    <n v="0"/>
    <n v="0"/>
    <n v="11.317694823261506"/>
    <n v="14.276569986274124"/>
    <n v="0"/>
    <n v="6.1531020195015875E-3"/>
    <n v="0"/>
    <n v="0"/>
    <n v="0"/>
    <n v="0"/>
    <n v="0"/>
    <n v="0"/>
    <n v="0"/>
    <n v="0"/>
    <m/>
    <n v="0.16051570485656314"/>
    <n v="0.15799291792061837"/>
    <n v="0.20320771749441532"/>
    <n v="0.13372327176180376"/>
    <n v="0.16051570485656314"/>
    <x v="0"/>
    <m/>
    <x v="6"/>
    <x v="3"/>
    <s v="No root cause"/>
    <s v="No root cause"/>
    <s v=""/>
    <s v="OST_105"/>
    <m/>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n v="0"/>
    <n v="0"/>
    <m/>
    <n v="0.15962395094069337"/>
    <n v="0.15799291792061837"/>
    <n v="0.20267645548789398"/>
    <n v="0.13235525875145282"/>
    <n v="0.15962395094069337"/>
    <x v="0"/>
    <m/>
    <x v="6"/>
    <x v="3"/>
    <s v="No root cause"/>
    <s v="No root cause"/>
    <s v=""/>
    <s v="OST_123"/>
    <m/>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7838175222803111E-4"/>
    <n v="1.7838175222803111E-4"/>
    <n v="0"/>
    <n v="0"/>
    <m/>
    <n v="0.15914735858801285"/>
    <n v="0.26315500241797857"/>
    <n v="0.12751764055129786"/>
    <n v="0.15102863634274305"/>
    <n v="0.15914735858801285"/>
    <x v="0"/>
    <m/>
    <x v="6"/>
    <x v="3"/>
    <s v="No root cause"/>
    <s v="No root cause"/>
    <s v="(05-10-2026 ticket): INC-20260510-00015637...Others"/>
    <s v="ADM_098"/>
    <m/>
  </r>
  <r>
    <s v="Dschang-II"/>
    <s v="OST_020"/>
    <s v="OUEST"/>
    <s v="IHS"/>
    <s v="Grid-Gen"/>
    <s v="OUEST"/>
    <s v="Dschang"/>
    <s v="Huawei"/>
    <n v="0"/>
    <n v="0"/>
    <n v="0"/>
    <n v="0"/>
    <n v="0"/>
    <n v="0"/>
    <n v="0"/>
    <n v="0"/>
    <n v="0.14455330976249384"/>
    <n v="0"/>
    <n v="4.9866878975438948E-2"/>
    <n v="0"/>
    <n v="0"/>
    <n v="0"/>
    <n v="0"/>
    <n v="0"/>
    <n v="0"/>
    <n v="0"/>
    <n v="0"/>
    <n v="5.3237708777426784E-2"/>
    <n v="0"/>
    <n v="0"/>
    <n v="0"/>
    <n v="5.5823795133449178E-2"/>
    <m/>
    <n v="0.15304280704157425"/>
    <n v="0.13488723427214849"/>
    <n v="0.17165075430704732"/>
    <n v="0.14603538885496212"/>
    <n v="0.15304280704157425"/>
    <x v="0"/>
    <m/>
    <x v="6"/>
    <x v="3"/>
    <s v="No root cause"/>
    <s v="No root cause"/>
    <s v=""/>
    <s v="OST_020"/>
    <m/>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2.7912749117139039E-2"/>
    <m/>
    <n v="0.14696539598382363"/>
    <n v="0.50270473883833111"/>
    <n v="0.22393989523342606"/>
    <n v="0"/>
    <n v="0.14696539598382363"/>
    <x v="0"/>
    <m/>
    <x v="1"/>
    <x v="0"/>
    <s v="Defaut GE &amp; Power Cabinet"/>
    <s v="PASSIVE"/>
    <s v="(hourly IHS): 10/05/2026 21:53 0:19:46 45.8 FME Herbert is managing with level 0...;..;(05-10-2026 ticket): INC-20260510-00016099...Others"/>
    <s v="LIT_501"/>
    <m/>
  </r>
  <r>
    <s v="Ngd-Troua-Mala-II"/>
    <s v="ADM_074"/>
    <s v="Ngaoundere"/>
    <s v="IHS"/>
    <s v="Grid-Gen"/>
    <s v="ADAMAOUA"/>
    <s v="Ngaoundere"/>
    <s v="Huawei"/>
    <n v="0"/>
    <n v="0"/>
    <n v="0"/>
    <n v="0"/>
    <n v="0"/>
    <n v="0"/>
    <n v="0"/>
    <n v="0"/>
    <n v="0"/>
    <n v="0"/>
    <n v="0"/>
    <n v="0"/>
    <n v="0"/>
    <n v="0"/>
    <n v="0"/>
    <n v="0"/>
    <n v="0"/>
    <n v="0"/>
    <n v="0"/>
    <n v="0"/>
    <m/>
    <n v="0"/>
    <n v="0"/>
    <n v="0"/>
    <m/>
    <n v="0.1447316605456678"/>
    <n v="0.19858398378955194"/>
    <n v="0.25394323911720407"/>
    <n v="5.9679567576559477E-2"/>
    <n v="0.1447316605456678"/>
    <x v="0"/>
    <m/>
    <x v="6"/>
    <x v="3"/>
    <s v="No root cause"/>
    <s v="No root cause"/>
    <s v=""/>
    <s v="ADM_074"/>
    <m/>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23105343960186392"/>
    <n v="0.23105343960186392"/>
    <n v="0"/>
    <n v="0"/>
    <m/>
    <n v="0.14410743280455893"/>
    <n v="0.1273934990348069"/>
    <n v="0.16655063904444242"/>
    <n v="0.13423627664068535"/>
    <n v="0.14410743280455893"/>
    <x v="2"/>
    <m/>
    <x v="6"/>
    <x v="3"/>
    <s v="No root cause"/>
    <s v="No root cause"/>
    <s v="(05-10-2026 ticket): INC-20260510-00014850...Others"/>
    <s v="EXN_094"/>
    <m/>
  </r>
  <r>
    <s v="Gueme"/>
    <s v="EXN_049"/>
    <s v="EXTREME-NORD"/>
    <s v="IHS"/>
    <s v="Solar-Gen"/>
    <s v="EXTREME-NORD"/>
    <s v="Gueme"/>
    <s v="NOKIA"/>
    <n v="0"/>
    <n v="0"/>
    <n v="0"/>
    <n v="5.6451234122836492E-3"/>
    <n v="0.15034424525494089"/>
    <n v="0"/>
    <n v="4.3127457377968055"/>
    <n v="4.164686947672692"/>
    <n v="4.7490163827414991"/>
    <n v="0.59897998697455568"/>
    <n v="0"/>
    <n v="7.5283877541372632"/>
    <n v="0.27601587444597114"/>
    <n v="0.95170590561514445"/>
    <n v="7.5283877541372632"/>
    <n v="3.1851358570269355"/>
    <n v="3.04281914391199"/>
    <n v="1.4347200640136291"/>
    <n v="0.79578348124140186"/>
    <n v="0.32197666886394832"/>
    <n v="0.50385879754475182"/>
    <n v="0.50385879754475182"/>
    <n v="0"/>
    <n v="0"/>
    <m/>
    <n v="0.1420920689546932"/>
    <n v="0.99504314393167315"/>
    <n v="0"/>
    <n v="0"/>
    <n v="0.1420920689546932"/>
    <x v="2"/>
    <m/>
    <x v="6"/>
    <x v="3"/>
    <s v="No root cause"/>
    <s v="No root cause"/>
    <s v="(05-10-2026 ticket): INC-20260510-00017763...Transmission Board fault"/>
    <s v="EXN_049"/>
    <m/>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2485999961063415E-3"/>
    <n v="1.337708287478733E-3"/>
    <n v="2.2295138124645555E-3"/>
    <n v="1.2485999961063415E-3"/>
    <n v="3.0321387849516928E-3"/>
    <n v="0.49327475254908182"/>
    <n v="3.9239443099376861E-3"/>
    <n v="2.0600707627172591E-2"/>
    <n v="0"/>
    <n v="6.8665051521974146E-3"/>
    <n v="6.8665051521974146E-3"/>
    <n v="4.3698470724304259E-3"/>
    <n v="6.3318192273994402E-3"/>
    <m/>
    <n v="0.13847752955280973"/>
    <n v="0.24591941137209292"/>
    <n v="0.30788415014892145"/>
    <n v="0"/>
    <n v="0.13847752955280973"/>
    <x v="2"/>
    <m/>
    <x v="1"/>
    <x v="0"/>
    <s v="Defaut GE &amp; Power Cabinet"/>
    <s v="PASSIVE"/>
    <s v="(05-10-2026 ticket): INC-20260510-00014080...Grid Outage"/>
    <s v="EXN_034"/>
    <m/>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5.7859490972596754"/>
    <n v="4.0182957206159458E-5"/>
    <n v="0.78388736220618549"/>
    <n v="5.7859490972596754"/>
    <n v="6.087112229727204E-2"/>
    <n v="3.5670156634708122E-5"/>
    <n v="1.7835078317411958E-5"/>
    <n v="5.0027394680295517E-2"/>
    <n v="0.16387219162338032"/>
    <n v="0.61004978336537108"/>
    <n v="0.61004978336537108"/>
    <n v="1.7835078317296165E-5"/>
    <n v="4.0342947153949697E-2"/>
    <m/>
    <n v="0.13324587010926445"/>
    <n v="0.22893361150078534"/>
    <n v="0.103861722274923"/>
    <n v="0.12595979792806175"/>
    <n v="0.13324587010926445"/>
    <x v="0"/>
    <m/>
    <x v="6"/>
    <x v="3"/>
    <s v="No root cause"/>
    <s v="No root cause"/>
    <s v=""/>
    <s v="CTR_177"/>
    <m/>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2.7873373797559022"/>
    <n v="2.7873373797559022"/>
    <n v="0"/>
    <n v="0"/>
    <m/>
    <n v="0.1315337025907948"/>
    <n v="0.23230579235758902"/>
    <n v="0.17026947309009183"/>
    <n v="7.9002751347766423E-2"/>
    <n v="0.1315337025907948"/>
    <x v="0"/>
    <m/>
    <x v="6"/>
    <x v="3"/>
    <s v="No root cause"/>
    <s v="No root cause"/>
    <s v=""/>
    <s v="ADM_004"/>
    <m/>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5.7132754856869652E-2"/>
    <n v="5.7132754856869652E-2"/>
    <n v="0.10404497237455576"/>
    <n v="5.1549229488519276E-2"/>
    <m/>
    <n v="0.12296594071870434"/>
    <n v="0.20058231318617636"/>
    <n v="0.28080447096400485"/>
    <n v="1.0260097577600801E-4"/>
    <n v="0.12296594071870434"/>
    <x v="0"/>
    <m/>
    <x v="6"/>
    <x v="3"/>
    <s v="No root cause"/>
    <s v="No root cause"/>
    <s v=""/>
    <s v="ADM_122"/>
    <m/>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6.252268136010537"/>
    <n v="2.8608298643844861"/>
    <m/>
    <n v="0.12040929982847515"/>
    <n v="0.27614414349603733"/>
    <n v="0.2412069096938913"/>
    <n v="0"/>
    <n v="0.12040929982847515"/>
    <x v="1"/>
    <s v="site vandalise"/>
    <x v="4"/>
    <x v="2"/>
    <s v="EXCLU"/>
    <s v="Exclu"/>
    <s v="(05-10-2026 cells nokia): 09/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XN_227"/>
    <m/>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12133203779324438"/>
    <n v="0.23435292909058211"/>
    <n v="0.21607197381525159"/>
    <n v="0.12133203779324436"/>
    <n v="0.13372741722383444"/>
    <n v="0.16142529385075038"/>
    <n v="0.392639249157471"/>
    <n v="0.26873896008652148"/>
    <n v="0.17526531462504952"/>
    <n v="0.17635325440241068"/>
    <n v="0.17635325440241068"/>
    <n v="0.23884736882656593"/>
    <n v="0.17626407901082389"/>
    <m/>
    <n v="0.11899564253366551"/>
    <n v="9.7043871323573477E-2"/>
    <n v="0.31317895284433434"/>
    <n v="0"/>
    <n v="0.11899564253366551"/>
    <x v="0"/>
    <m/>
    <x v="1"/>
    <x v="0"/>
    <s v="Defaut GE &amp; Power Cabinet"/>
    <s v="PASSIVE"/>
    <s v="(05-10-2026 ticket): INC-20260510-00011069...Grid Outage"/>
    <s v="EST_012"/>
    <m/>
  </r>
  <r>
    <s v="Sky-Way-Hotel-IHS"/>
    <s v="LIT_141"/>
    <s v="Douala"/>
    <s v="IHS"/>
    <s v="Grid-Gen-Lithium"/>
    <s v="LITTORAL"/>
    <s v="Douala"/>
    <s v="ZTE"/>
    <n v="0"/>
    <n v="0"/>
    <n v="0"/>
    <n v="0"/>
    <n v="0"/>
    <n v="0"/>
    <n v="0"/>
    <n v="0"/>
    <n v="0"/>
    <n v="0"/>
    <n v="0"/>
    <n v="13.214294886611709"/>
    <n v="0"/>
    <n v="0"/>
    <n v="13.214294886611709"/>
    <n v="0"/>
    <n v="0"/>
    <n v="0.63264589807466809"/>
    <n v="1.6248113048714015"/>
    <n v="1.144637491332152"/>
    <n v="3.2759828554959145"/>
    <n v="3.2759828554959145"/>
    <n v="2.211603216592045"/>
    <n v="4.4591976212285935"/>
    <m/>
    <n v="0.117247804858561"/>
    <n v="3.7468676186707913E-4"/>
    <n v="6.3751440782673576E-4"/>
    <n v="0.22431993337229419"/>
    <n v="0.117247804858561"/>
    <x v="0"/>
    <m/>
    <x v="6"/>
    <x v="3"/>
    <s v="No root cause"/>
    <s v="No root cause"/>
    <s v=""/>
    <s v="LIT_141"/>
    <m/>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5.2162431905670976"/>
    <n v="4.150329734927932"/>
    <n v="4.4562548333062244"/>
    <n v="4.4562548333062244"/>
    <n v="1.6647975504590036"/>
    <n v="0"/>
    <m/>
    <n v="0.11000676306169795"/>
    <n v="0.14238096950949009"/>
    <n v="0.18583544988116729"/>
    <n v="5.232649764592321E-2"/>
    <n v="0.11000676306169795"/>
    <x v="0"/>
    <m/>
    <x v="6"/>
    <x v="3"/>
    <s v="No root cause"/>
    <s v="No root cause"/>
    <s v=""/>
    <s v="EXN_235"/>
    <m/>
  </r>
  <r>
    <s v="Guider-Djamboutou"/>
    <s v="NRD_178"/>
    <s v="NORD"/>
    <s v="CAMUSAT"/>
    <s v="Hybrid Solar - S3"/>
    <s v="NORD"/>
    <s v="Guider"/>
    <s v="NOKIA"/>
    <n v="1.732482951027946"/>
    <n v="0"/>
    <n v="0"/>
    <n v="0"/>
    <n v="0"/>
    <n v="0"/>
    <n v="0"/>
    <n v="0"/>
    <n v="0"/>
    <n v="0"/>
    <n v="0"/>
    <n v="0"/>
    <n v="0"/>
    <n v="0"/>
    <n v="0"/>
    <n v="0"/>
    <n v="0"/>
    <n v="0.96621642170307265"/>
    <n v="0"/>
    <n v="0"/>
    <n v="0"/>
    <n v="0"/>
    <n v="0"/>
    <n v="0"/>
    <m/>
    <n v="0.10769083595646267"/>
    <n v="0.21519509689899244"/>
    <n v="0.11210277080487063"/>
    <n v="7.5412590026498749E-2"/>
    <n v="0.10769083595646267"/>
    <x v="0"/>
    <m/>
    <x v="6"/>
    <x v="3"/>
    <s v="No root cause"/>
    <s v="No root cause"/>
    <s v=""/>
    <s v="NRD_178"/>
    <m/>
  </r>
  <r>
    <s v="Efoulan"/>
    <s v="CTR_209"/>
    <s v="Yaounde"/>
    <s v="IHS"/>
    <s v="Grid-Gen"/>
    <s v="CENTRE"/>
    <s v="Yaounde"/>
    <s v="ZTE"/>
    <n v="0"/>
    <n v="3.2009328459363133"/>
    <n v="0"/>
    <n v="0"/>
    <n v="0"/>
    <n v="0.95758318993930402"/>
    <n v="0"/>
    <n v="0"/>
    <n v="0"/>
    <n v="0"/>
    <n v="0"/>
    <n v="0.2348344762051516"/>
    <n v="8.339165403943122"/>
    <n v="0"/>
    <n v="0.2348344762051516"/>
    <n v="0"/>
    <n v="1.9194646337531001"/>
    <n v="0"/>
    <n v="0"/>
    <n v="8.0257852428277016E-4"/>
    <n v="0.10447788878330495"/>
    <n v="0.10447788878330495"/>
    <n v="0.10369314533733956"/>
    <n v="0"/>
    <m/>
    <n v="0.10511995160273184"/>
    <n v="4.0840857043511619E-2"/>
    <n v="3.8888378877363607E-2"/>
    <n v="0.16535857262616918"/>
    <n v="0.10511995160273184"/>
    <x v="0"/>
    <m/>
    <x v="6"/>
    <x v="3"/>
    <s v="No root cause"/>
    <s v="No root cause"/>
    <s v=""/>
    <s v="CTR_209"/>
    <m/>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567015663479283E-3"/>
    <n v="3.567015663479283E-3"/>
    <n v="2.1403332599660417E-3"/>
    <n v="2.1403332599660412E-3"/>
    <m/>
    <n v="0.10239730806630902"/>
    <n v="0.19071556179034327"/>
    <n v="0.18967151268880922"/>
    <n v="2.2029685609999874E-2"/>
    <n v="0.10239730806630902"/>
    <x v="2"/>
    <m/>
    <x v="6"/>
    <x v="3"/>
    <s v="No root cause"/>
    <s v="No root cause"/>
    <s v=""/>
    <s v="EXN_275"/>
    <m/>
  </r>
  <r>
    <s v="Ndokoti-Brasseries"/>
    <s v="LIT_406"/>
    <s v="Douala"/>
    <s v="IHS"/>
    <s v="GridOnly"/>
    <s v="LITTORAL"/>
    <s v="Douala"/>
    <s v="ZTE"/>
    <n v="0"/>
    <n v="0"/>
    <n v="0"/>
    <n v="0"/>
    <n v="0"/>
    <n v="0"/>
    <n v="0"/>
    <n v="0"/>
    <n v="0"/>
    <n v="0"/>
    <n v="8.4043347801148869"/>
    <n v="0"/>
    <n v="0"/>
    <n v="0"/>
    <n v="0"/>
    <n v="0"/>
    <n v="0"/>
    <n v="0"/>
    <n v="0"/>
    <n v="0"/>
    <n v="0"/>
    <n v="0"/>
    <n v="0"/>
    <n v="0"/>
    <m/>
    <n v="0.10133891499944371"/>
    <n v="9.1173778720989251E-2"/>
    <n v="8.4948794842763478E-2"/>
    <n v="0.11467369059266733"/>
    <n v="0.10133891499944371"/>
    <x v="0"/>
    <m/>
    <x v="6"/>
    <x v="3"/>
    <s v="No root cause"/>
    <s v="No root cause"/>
    <s v=""/>
    <s v="LIT_406"/>
    <m/>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m/>
    <n v="9.5596019781242075E-2"/>
    <n v="9.7418558085440587E-2"/>
    <n v="0.16362869800857499"/>
    <n v="5.130048788816001E-2"/>
    <n v="9.5596019781242075E-2"/>
    <x v="0"/>
    <m/>
    <x v="6"/>
    <x v="3"/>
    <s v="No root cause"/>
    <s v="No root cause"/>
    <s v=""/>
    <s v="NRD_006"/>
    <m/>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26806122711046099"/>
    <n v="0.26806122711046099"/>
    <n v="0"/>
    <n v="0"/>
    <m/>
    <n v="8.9835289484723427E-2"/>
    <n v="7.4562665611548742E-2"/>
    <n v="6.311392637473677E-2"/>
    <n v="0.11121945774153093"/>
    <n v="8.9835289484723427E-2"/>
    <x v="0"/>
    <m/>
    <x v="6"/>
    <x v="3"/>
    <s v="No root cause"/>
    <s v="No root cause"/>
    <s v=""/>
    <s v="LIT_838"/>
    <m/>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5.0829973204576011E-3"/>
    <n v="8.8551163845871014E-2"/>
    <n v="8.8551163845871014E-2"/>
    <n v="8.810528688793566E-2"/>
    <n v="0"/>
    <m/>
    <n v="8.9603433466597424E-2"/>
    <n v="4.0216379107066491E-2"/>
    <n v="3.9844650489102192E-2"/>
    <n v="0.13515968542267226"/>
    <n v="8.9603433466597424E-2"/>
    <x v="0"/>
    <m/>
    <x v="6"/>
    <x v="3"/>
    <s v="No root cause"/>
    <s v="No root cause"/>
    <s v=""/>
    <s v="CTR_543"/>
    <m/>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9.7906159476664742E-2"/>
    <n v="1.8373320479501062E-2"/>
    <n v="1.195157739928698E-2"/>
    <n v="9.7906159476664742E-2"/>
    <n v="5.4263227329129755E-2"/>
    <n v="5.8935940425651957E-2"/>
    <n v="0.34289993171630767"/>
    <n v="0.20349826631081253"/>
    <n v="0.30832720377708572"/>
    <n v="2.8273089645932462E-2"/>
    <n v="2.8273089645932462E-2"/>
    <n v="0.40498160956725987"/>
    <n v="1.1684004770944762E-2"/>
    <m/>
    <n v="8.81666784522286E-2"/>
    <n v="0.14025774452557663"/>
    <n v="0.20296557787748354"/>
    <n v="0"/>
    <n v="8.81666784522286E-2"/>
    <x v="0"/>
    <m/>
    <x v="6"/>
    <x v="3"/>
    <s v="No root cause"/>
    <s v="No root cause"/>
    <s v=""/>
    <s v="ADM_149"/>
    <m/>
  </r>
  <r>
    <s v="Bep-Safari"/>
    <s v="LIT_524"/>
    <s v="Douala"/>
    <s v="IHS"/>
    <s v="Grid-Gen"/>
    <s v="LITTORAL"/>
    <s v="Douala"/>
    <s v="ZTE"/>
    <n v="0"/>
    <n v="0"/>
    <n v="0"/>
    <n v="0"/>
    <n v="0"/>
    <n v="0"/>
    <n v="0"/>
    <n v="0"/>
    <n v="0"/>
    <n v="0"/>
    <n v="0"/>
    <n v="0"/>
    <n v="0"/>
    <n v="0"/>
    <n v="0"/>
    <n v="0"/>
    <n v="0"/>
    <n v="0"/>
    <n v="0"/>
    <n v="0.54234689655369128"/>
    <n v="10.885158503908023"/>
    <n v="10.885158503908023"/>
    <n v="0.13699123655591794"/>
    <n v="0.10984624735684127"/>
    <m/>
    <n v="8.799827641803136E-2"/>
    <n v="0"/>
    <n v="0"/>
    <n v="0.16874440482678757"/>
    <n v="8.799827641803136E-2"/>
    <x v="0"/>
    <m/>
    <x v="6"/>
    <x v="3"/>
    <s v="No root cause"/>
    <s v="No root cause"/>
    <s v=""/>
    <s v="LIT_524"/>
    <m/>
  </r>
  <r>
    <s v="Meiganga-EELC-MTN-IHS"/>
    <s v="ADM_106"/>
    <s v="Ngaoundere"/>
    <s v="IHS"/>
    <s v="Grid-Gen"/>
    <s v="ADAMAOUA"/>
    <s v="Meiganga"/>
    <s v="Huawei"/>
    <n v="0"/>
    <n v="0"/>
    <n v="0"/>
    <n v="0"/>
    <n v="0"/>
    <n v="0"/>
    <n v="0"/>
    <n v="0"/>
    <n v="0"/>
    <n v="0"/>
    <n v="0"/>
    <n v="0"/>
    <n v="0"/>
    <n v="0"/>
    <n v="0"/>
    <n v="0"/>
    <n v="0"/>
    <n v="0"/>
    <n v="0"/>
    <n v="0"/>
    <m/>
    <n v="0"/>
    <n v="0"/>
    <n v="0"/>
    <m/>
    <n v="8.6214768586291804E-2"/>
    <n v="0.17984964569619799"/>
    <n v="0.15534101070684198"/>
    <n v="1.6074152871623466E-2"/>
    <n v="8.6214768586291804E-2"/>
    <x v="0"/>
    <m/>
    <x v="6"/>
    <x v="3"/>
    <s v="No root cause"/>
    <s v="No root cause"/>
    <s v=""/>
    <s v="ADM_106"/>
    <m/>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0"/>
    <n v="0"/>
    <n v="0"/>
    <m/>
    <n v="8.5524149846140568E-2"/>
    <n v="0"/>
    <n v="0.25475487488594933"/>
    <n v="0"/>
    <n v="8.5524149846140568E-2"/>
    <x v="2"/>
    <m/>
    <x v="1"/>
    <x v="0"/>
    <s v="Defaut GE &amp; Power Cabinet"/>
    <s v="PASSIVE"/>
    <s v="(05-10-2026 ticket): INC-20260510-00014042...Grid Outage"/>
    <s v="EXN_140"/>
    <m/>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0.1201549226242962"/>
    <n v="9.7022826046633731E-2"/>
    <n v="0.1380970114115965"/>
    <n v="0.1380970114115965"/>
    <n v="5.266698627127011E-2"/>
    <n v="0"/>
    <m/>
    <n v="8.3575176995317205E-2"/>
    <n v="4.1215543805378702E-2"/>
    <n v="7.4164176110380092E-2"/>
    <n v="0.10123296276596908"/>
    <n v="8.3575176995317205E-2"/>
    <x v="0"/>
    <m/>
    <x v="6"/>
    <x v="3"/>
    <s v="No root cause"/>
    <s v="No root cause"/>
    <s v=""/>
    <s v="OST_172"/>
    <m/>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m/>
    <n v="8.2897444019256181E-2"/>
    <n v="0.18359651331486879"/>
    <n v="0.12208400909860562"/>
    <n v="3.009628622772054E-2"/>
    <n v="8.2897444019256181E-2"/>
    <x v="0"/>
    <m/>
    <x v="6"/>
    <x v="3"/>
    <s v="No root cause"/>
    <s v="No root cause"/>
    <s v=""/>
    <s v="ADM_171"/>
    <m/>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42695393984014063"/>
    <n v="0.42695393984014063"/>
    <n v="0.10936470024227171"/>
    <n v="2.675261747609386E-4"/>
    <m/>
    <n v="8.1648988537038461E-2"/>
    <n v="0.57177199860916272"/>
    <n v="0"/>
    <n v="0"/>
    <n v="8.1648988537038461E-2"/>
    <x v="0"/>
    <m/>
    <x v="1"/>
    <x v="0"/>
    <s v="Defaut GE &amp; Power Cabinet"/>
    <s v="PASSIVE"/>
    <s v="(05-10-2026 ticket): INC-20260510-00000558...Grid Outage"/>
    <s v="SUD_222"/>
    <m/>
  </r>
  <r>
    <s v="Mokolo3-IHS"/>
    <s v="EXN_156"/>
    <s v="Maroua"/>
    <s v="IHS"/>
    <s v="Grid-Gen"/>
    <s v="EXTREME-NORD"/>
    <s v="Maroua"/>
    <s v="NOKIA"/>
    <n v="0"/>
    <n v="1.0120809815603458"/>
    <n v="0.21697413022933226"/>
    <n v="0"/>
    <n v="0"/>
    <n v="5.4088412574883112E-3"/>
    <n v="0.20581716577800915"/>
    <n v="1.2208052176986062"/>
    <n v="0.48638450978317849"/>
    <n v="0.74344988774519372"/>
    <n v="0"/>
    <n v="2.6485091301332923E-2"/>
    <n v="1.6727625801242836"/>
    <n v="1.4637670628001243"/>
    <n v="2.6485091301332923E-2"/>
    <n v="0.80588371245012635"/>
    <n v="0.86793306467325249"/>
    <n v="0"/>
    <n v="0"/>
    <n v="0"/>
    <n v="0"/>
    <n v="0"/>
    <n v="7.4198219678820607E-2"/>
    <n v="0"/>
    <m/>
    <n v="8.0173316696225655E-2"/>
    <n v="0"/>
    <n v="0.23881609230705791"/>
    <n v="0"/>
    <n v="8.0173316696225655E-2"/>
    <x v="0"/>
    <m/>
    <x v="1"/>
    <x v="0"/>
    <s v="Defaut GE &amp; Power Cabinet"/>
    <s v="PASSIVE"/>
    <s v="(05-10-2026 ticket): INC-20260510-00013238...Grid Outage"/>
    <s v="EXN_156"/>
    <m/>
  </r>
  <r>
    <s v="Sanguere-MTN-IHS"/>
    <s v="NRD_087"/>
    <s v="NORD"/>
    <s v="IHS"/>
    <s v="Solar-Grid-Gen"/>
    <s v="NORD"/>
    <s v="Sanguere"/>
    <s v="NOKIA"/>
    <n v="0"/>
    <n v="0"/>
    <n v="2.1202735795326871E-2"/>
    <n v="0"/>
    <n v="2.1132277182129868E-2"/>
    <n v="1.0755511740678195E-2"/>
    <n v="2.0600552787096868E-2"/>
    <n v="0"/>
    <n v="1.9865104921522308E-2"/>
    <n v="0"/>
    <n v="0"/>
    <n v="6.3954036604493263"/>
    <n v="2.8200611497264454"/>
    <n v="6.4656381062986172"/>
    <n v="6.3954036604493263"/>
    <n v="8.0331288071661788E-2"/>
    <n v="0"/>
    <n v="2.2027018445050308E-2"/>
    <n v="1.0915418872235414E-2"/>
    <n v="3.2336054976317329E-2"/>
    <n v="1.0273181962978564"/>
    <n v="1.0273181962978564"/>
    <n v="2.177735831407648E-2"/>
    <n v="7.9439565121261754E-2"/>
    <m/>
    <n v="7.4267050742819654E-2"/>
    <n v="0.15724354439688421"/>
    <n v="7.6240510002364315E-2"/>
    <n v="5.027506001766583E-2"/>
    <n v="7.4267050742819654E-2"/>
    <x v="0"/>
    <m/>
    <x v="6"/>
    <x v="3"/>
    <s v="No root cause"/>
    <s v="No root cause"/>
    <s v="(05-10-2026 ticket): INC-20260510-00014391...Others"/>
    <s v="NRD_087"/>
    <m/>
  </r>
  <r>
    <s v="Ngam"/>
    <s v="ADM_023"/>
    <s v="ADAMAOUA"/>
    <s v="IHS"/>
    <s v="Hybrid-Gen"/>
    <s v="ADAMAOUA"/>
    <s v="Ngam"/>
    <s v="NOKIA"/>
    <n v="0"/>
    <n v="0"/>
    <n v="0"/>
    <n v="0"/>
    <n v="0"/>
    <n v="0"/>
    <n v="0"/>
    <n v="0"/>
    <n v="0"/>
    <n v="0"/>
    <n v="0"/>
    <n v="0"/>
    <n v="0"/>
    <n v="0"/>
    <n v="0"/>
    <n v="0"/>
    <n v="0"/>
    <n v="0"/>
    <n v="0"/>
    <n v="0"/>
    <n v="0"/>
    <n v="0"/>
    <n v="0"/>
    <n v="0"/>
    <m/>
    <n v="7.350120833817847E-2"/>
    <n v="9.404637722863686E-2"/>
    <n v="6.1633526266460667E-2"/>
    <n v="7.5515192189799699E-2"/>
    <n v="7.350120833817847E-2"/>
    <x v="0"/>
    <m/>
    <x v="1"/>
    <x v="0"/>
    <s v="Defaut GE &amp; Power Cabinet"/>
    <s v="PASSIVE"/>
    <s v="(05-10-2026 ticket): INC-20260510-00015354...Grid Outage"/>
    <s v="ADM_023"/>
    <m/>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4.0133261881727484E-3"/>
    <n v="2.0335395877790776E-3"/>
    <n v="1.7015624755476234E-2"/>
    <n v="4.4235329894728543E-3"/>
    <n v="0.28922587825583085"/>
    <n v="0.81268485704080307"/>
    <n v="0.23711227491726736"/>
    <n v="0.12793521799586594"/>
    <n v="0"/>
    <n v="8.2411997900763423E-3"/>
    <n v="8.2411997900763423E-3"/>
    <n v="0"/>
    <n v="3.9600377366001737E-3"/>
    <m/>
    <n v="7.0165386453803005E-2"/>
    <n v="0.16161488995200013"/>
    <n v="5.6320291243489758E-2"/>
    <n v="5.4036513908861578E-2"/>
    <n v="7.0165386453803005E-2"/>
    <x v="0"/>
    <m/>
    <x v="1"/>
    <x v="0"/>
    <s v="Defaut GE &amp; Power Cabinet"/>
    <s v="PASSIVE"/>
    <s v="(05-10-2026 ticket): INC-20260510-00015773...Grid Outage"/>
    <s v="ADM_103"/>
    <m/>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6.5472572503160381E-2"/>
    <n v="3.9930681261329072E-2"/>
    <n v="5.1097499379339266E-2"/>
    <n v="6.5472572503160381E-2"/>
    <n v="1.4176568702148484"/>
    <n v="1.5421992221052241"/>
    <n v="0.1756398512697149"/>
    <n v="0.102034483053822"/>
    <n v="5.766080820014096E-2"/>
    <n v="1.1348817034925363"/>
    <n v="1.1348817034925363"/>
    <n v="8.6589305230957134E-2"/>
    <n v="9.6844475263459781E-2"/>
    <m/>
    <n v="6.957464051616144E-2"/>
    <n v="0.48721768601449189"/>
    <n v="0"/>
    <n v="0"/>
    <n v="6.957464051616144E-2"/>
    <x v="0"/>
    <m/>
    <x v="6"/>
    <x v="3"/>
    <s v="No root cause"/>
    <s v="No root cause"/>
    <s v=""/>
    <s v="NRD_153"/>
    <m/>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1.9618586149135501E-3"/>
    <n v="5.3505234952187721E-4"/>
    <n v="1.6051570485656321E-3"/>
    <n v="1.6051570485656321E-3"/>
    <n v="5.0829973204578344E-3"/>
    <n v="1.3376308738046929E-3"/>
    <m/>
    <n v="6.9182268793178722E-2"/>
    <n v="0"/>
    <n v="0.20607653232963064"/>
    <n v="0"/>
    <n v="6.9182268793178722E-2"/>
    <x v="0"/>
    <m/>
    <x v="6"/>
    <x v="3"/>
    <s v="No root cause"/>
    <s v="No root cause"/>
    <s v=""/>
    <s v="SUO_125"/>
    <m/>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16.822081539124444"/>
    <n v="16.822081539124444"/>
    <n v="29.735338138816829"/>
    <n v="5.3317253226722352"/>
    <m/>
    <n v="6.90752583232742E-2"/>
    <n v="0"/>
    <n v="0"/>
    <n v="0.13245785972722887"/>
    <n v="6.90752583232742E-2"/>
    <x v="0"/>
    <m/>
    <x v="6"/>
    <x v="3"/>
    <s v="No root cause"/>
    <s v="No root cause"/>
    <s v=""/>
    <s v="CTR_758"/>
    <m/>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8.0257852428281603E-4"/>
    <n v="1.6051570485656321E-3"/>
    <n v="2.1402093980875093E-3"/>
    <n v="2.1402093980875093E-3"/>
    <n v="9.809293074567748E-3"/>
    <n v="2.8072413271581165"/>
    <m/>
    <n v="6.8665051521974246E-2"/>
    <n v="0"/>
    <n v="0.20453587251071875"/>
    <n v="0"/>
    <n v="6.8665051521974246E-2"/>
    <x v="0"/>
    <m/>
    <x v="6"/>
    <x v="3"/>
    <s v="No root cause"/>
    <s v="No root cause"/>
    <s v=""/>
    <s v="SUO_231"/>
    <m/>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27059455918219666"/>
    <n v="0.27059455918219666"/>
    <n v="0.13454627357789811"/>
    <n v="3.2103140971317652E-4"/>
    <m/>
    <n v="6.702422431677392E-2"/>
    <n v="0"/>
    <n v="0"/>
    <n v="0.12852482232247042"/>
    <n v="6.702422431677392E-2"/>
    <x v="0"/>
    <m/>
    <x v="6"/>
    <x v="3"/>
    <s v="No root cause"/>
    <s v="No root cause"/>
    <s v=""/>
    <s v="SUD_120"/>
    <m/>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1.0702905133692132E-3"/>
    <n v="1.0702905133692132E-3"/>
    <n v="1.9621992745098818E-3"/>
    <n v="0"/>
    <m/>
    <n v="6.5574897949759556E-2"/>
    <n v="0.19308857794883477"/>
    <n v="9.2184627648543294E-2"/>
    <n v="1.3527476291195269E-2"/>
    <n v="6.5574897949759556E-2"/>
    <x v="0"/>
    <m/>
    <x v="6"/>
    <x v="3"/>
    <s v="No root cause"/>
    <s v="No root cause"/>
    <s v="(05-10-2026 ticket): INC-20260510-00013164...Transmission Board fault"/>
    <s v="ADM_043"/>
    <m/>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7.1821860384153308E-2"/>
    <n v="3.7441777009267915E-2"/>
    <n v="4.1698413106071634E-2"/>
    <n v="7.1821860384153322E-2"/>
    <n v="0.13709824702582235"/>
    <n v="0.1080805746034192"/>
    <n v="0.17242953717258361"/>
    <n v="0.10337211392762669"/>
    <n v="7.790362209038533E-2"/>
    <n v="4.2750682726797988E-2"/>
    <n v="4.2750682726797988E-2"/>
    <n v="9.8306951685486241E-2"/>
    <n v="8.8836525098949001E-2"/>
    <m/>
    <n v="6.5543912816429947E-2"/>
    <n v="0.45899128328717187"/>
    <n v="0"/>
    <n v="0"/>
    <n v="6.5543912816429947E-2"/>
    <x v="0"/>
    <m/>
    <x v="10"/>
    <x v="0"/>
    <s v="AKTIVCO Defaut GE &amp; Power Cabinet"/>
    <s v="PASSIVE"/>
    <s v="(05-10-2026 ticket): INC-20260510-00007264...Grid Outage"/>
    <s v="SUD_257"/>
    <m/>
  </r>
  <r>
    <s v="Ngoura-IHS"/>
    <s v="EST_021"/>
    <s v="CENTRE"/>
    <s v="IHS"/>
    <s v="Gen Only"/>
    <s v="EST"/>
    <s v="Ngoura"/>
    <s v="NOKIA"/>
    <n v="9.363416116632604E-3"/>
    <n v="0"/>
    <n v="0"/>
    <n v="0.26278204392851134"/>
    <n v="3.3886648803053529E-3"/>
    <n v="0"/>
    <n v="5.5288742783926826E-3"/>
    <n v="0"/>
    <n v="0"/>
    <n v="5.2720491506222364E-2"/>
    <n v="0.11484006928571242"/>
    <n v="1.1827153835397923"/>
    <n v="0.23267643172874691"/>
    <n v="5.7964004531536632E-3"/>
    <n v="1.1827153835397923"/>
    <n v="0.13073112406651205"/>
    <n v="2.6752617476094621E-3"/>
    <n v="4.1199030913185554E-3"/>
    <n v="0"/>
    <n v="2.5165295505845422E-2"/>
    <n v="7.1340313269583951E-3"/>
    <n v="7.1340313269583951E-3"/>
    <n v="0"/>
    <n v="6.7416596039757918E-3"/>
    <m/>
    <n v="6.3974425924498979E-2"/>
    <n v="7.5811621484439012E-2"/>
    <n v="0.15831607794336111"/>
    <n v="0"/>
    <n v="6.3974425924498979E-2"/>
    <x v="0"/>
    <m/>
    <x v="1"/>
    <x v="0"/>
    <s v="Defaut GE &amp; Power Cabinet"/>
    <s v="PASSIVE"/>
    <s v="(05-10-2026 ticket): INC-20260510-00000532...Grid Outage"/>
    <s v="EST_021"/>
    <m/>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8.2683423079447441E-2"/>
    <n v="4.182441275746257E-2"/>
    <n v="2.5967874030128443E-2"/>
    <n v="8.2683423079447441E-2"/>
    <n v="0.13096298008463816"/>
    <n v="8.6268273821243996E-2"/>
    <n v="0.15290012641503511"/>
    <n v="9.5346328684798518E-2"/>
    <n v="6.0817617062320042E-2"/>
    <n v="4.0485627780488712E-2"/>
    <n v="4.0485627780488712E-2"/>
    <n v="7.8099807951876682E-2"/>
    <n v="9.4793441256959252E-2"/>
    <m/>
    <n v="6.260112489405964E-2"/>
    <n v="0.43838351138448256"/>
    <n v="0"/>
    <n v="0"/>
    <n v="6.260112489405964E-2"/>
    <x v="2"/>
    <m/>
    <x v="1"/>
    <x v="0"/>
    <s v="Defaut GE &amp; Power Cabinet"/>
    <s v="PASSIVE"/>
    <s v="(05-10-2026 ticket): INC-20260510-00007009...Grid Outage"/>
    <s v="SUO_150"/>
    <m/>
  </r>
  <r>
    <s v="Mazavou"/>
    <s v="EXN_215"/>
    <s v="EXTREME-NORD"/>
    <s v="CAMUSAT"/>
    <s v="Hybrid Solar - S3"/>
    <s v="EXTREME-NORD"/>
    <s v="Kalfou"/>
    <s v="NOKIA"/>
    <n v="0"/>
    <n v="0"/>
    <n v="0.35418919662889159"/>
    <n v="0"/>
    <n v="0"/>
    <n v="1.6052499449744453E-3"/>
    <n v="0.4909985947913838"/>
    <n v="0"/>
    <n v="0"/>
    <n v="0"/>
    <n v="0"/>
    <n v="1.3145572454818086"/>
    <n v="0"/>
    <n v="0"/>
    <n v="1.3145572454818086"/>
    <n v="0"/>
    <n v="0"/>
    <n v="0"/>
    <n v="0"/>
    <n v="0.24486495356483323"/>
    <n v="9.8627983095199746E-3"/>
    <n v="9.8627983095199746E-3"/>
    <n v="0"/>
    <n v="0"/>
    <m/>
    <n v="5.8234900781574138E-2"/>
    <n v="0"/>
    <n v="0.17346708373360203"/>
    <n v="0"/>
    <n v="5.8234900781574138E-2"/>
    <x v="2"/>
    <m/>
    <x v="1"/>
    <x v="0"/>
    <s v="Defaut GE &amp; Power Cabinet"/>
    <s v="PASSIVE"/>
    <s v="(05-10-2026 ticket): INC-20260510-00013693...Grid Outage"/>
    <s v="EXN_215"/>
    <m/>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9.1850653334588448E-3"/>
    <n v="1.4268062653917818E-3"/>
    <n v="0"/>
    <n v="9.1850653334588448E-3"/>
    <n v="1.230620403900322E-2"/>
    <n v="1.4731774690169015E-2"/>
    <n v="5.7072250615666136E-3"/>
    <n v="0"/>
    <n v="0"/>
    <n v="0"/>
    <n v="0"/>
    <n v="2.9713240476781536E-2"/>
    <n v="0.30922458786701024"/>
    <m/>
    <n v="5.7464622338649601E-2"/>
    <n v="0.17510361337921498"/>
    <n v="9.6689685186885199E-2"/>
    <n v="0"/>
    <n v="5.7464622338649601E-2"/>
    <x v="0"/>
    <m/>
    <x v="1"/>
    <x v="0"/>
    <s v="Defaut GE &amp; Power Cabinet"/>
    <s v="PASSIVE"/>
    <s v="(05-10-2026 ticket): INC-20260510-00016548...Grid Outage"/>
    <s v="LIT_462"/>
    <m/>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1.0701046990437544E-3"/>
    <n v="1.0701046990437544E-3"/>
    <n v="2.318560181261468E-3"/>
    <n v="2.318560181261468E-3"/>
    <n v="8.9888794719675379E-3"/>
    <n v="8.0257852428281581E-4"/>
    <m/>
    <n v="5.5502763723736068E-2"/>
    <n v="0"/>
    <n v="0.16532873642944332"/>
    <n v="0"/>
    <n v="5.5502763723736068E-2"/>
    <x v="0"/>
    <m/>
    <x v="6"/>
    <x v="3"/>
    <s v="No root cause"/>
    <s v="No root cause"/>
    <s v=""/>
    <s v="SUO_052"/>
    <m/>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1.6051570485656321E-3"/>
    <n v="1.3376308738046931E-3"/>
    <n v="1.6943324401526112E-3"/>
    <n v="1.6943324401526112E-3"/>
    <n v="5.1721727120448129E-3"/>
    <n v="8.9175391586979538E-4"/>
    <m/>
    <n v="5.5056886765801172E-2"/>
    <n v="0"/>
    <n v="0.16400058141313995"/>
    <n v="0"/>
    <n v="5.5056886765801172E-2"/>
    <x v="0"/>
    <m/>
    <x v="6"/>
    <x v="3"/>
    <s v="No root cause"/>
    <s v="No root cause"/>
    <s v=""/>
    <s v="SUO_006"/>
    <m/>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2.4077355728484478E-3"/>
    <n v="2.1402093980875093E-3"/>
    <n v="1.6051570485656321E-3"/>
    <n v="1.6051570485656321E-3"/>
    <n v="3.9950575430966837E-3"/>
    <n v="1.6051570485656314E-3"/>
    <m/>
    <n v="5.4896371060944603E-2"/>
    <n v="0"/>
    <n v="0.16352244560727072"/>
    <n v="0"/>
    <n v="5.4896371060944603E-2"/>
    <x v="0"/>
    <m/>
    <x v="6"/>
    <x v="3"/>
    <s v="No root cause"/>
    <s v="No root cause"/>
    <s v=""/>
    <s v="SUO_237"/>
    <m/>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1.0701046990437544E-3"/>
    <n v="2.1402093980875088E-3"/>
    <n v="7.060907505857042E-2"/>
    <n v="7.060907505857042E-2"/>
    <n v="4.904646537283874E-3"/>
    <n v="1.071888206875494"/>
    <m/>
    <n v="5.3309049090696378E-2"/>
    <n v="0"/>
    <n v="0.15879421374923075"/>
    <n v="0"/>
    <n v="5.3309049090696378E-2"/>
    <x v="0"/>
    <m/>
    <x v="6"/>
    <x v="3"/>
    <s v="No root cause"/>
    <s v="No root cause"/>
    <s v=""/>
    <s v="SUO_230"/>
    <m/>
  </r>
  <r>
    <s v="Galle"/>
    <s v="ADM_028"/>
    <s v="ADAMAOUA"/>
    <s v="IHS"/>
    <s v="Grid-Gen"/>
    <s v="ADAMAOUA"/>
    <s v="Galle"/>
    <s v="NOKIA"/>
    <n v="0"/>
    <n v="0"/>
    <n v="0"/>
    <n v="0"/>
    <n v="0"/>
    <n v="0"/>
    <n v="0"/>
    <n v="4.1020680130007386E-4"/>
    <n v="0"/>
    <n v="0"/>
    <n v="0"/>
    <n v="0"/>
    <n v="0"/>
    <n v="0"/>
    <n v="0"/>
    <n v="0"/>
    <n v="0"/>
    <n v="0"/>
    <n v="0"/>
    <n v="0"/>
    <n v="0"/>
    <n v="0"/>
    <n v="0"/>
    <n v="0"/>
    <m/>
    <n v="5.3149514015796463E-2"/>
    <n v="4.2339604090979942E-2"/>
    <n v="2.5237866359110694E-2"/>
    <n v="7.4077904510502182E-2"/>
    <n v="5.3149514015796463E-2"/>
    <x v="0"/>
    <m/>
    <x v="1"/>
    <x v="0"/>
    <s v="Defaut GE &amp; Power Cabinet"/>
    <s v="PASSIVE"/>
    <s v="(05-10-2026 ticket): INC-20260510-00013377...Grid Outage"/>
    <s v="ADM_028"/>
    <m/>
  </r>
  <r>
    <s v="Meiganga-Markt-MTN-IHS"/>
    <s v="ADM_107"/>
    <s v="ADAMAOUA"/>
    <s v="IHS"/>
    <s v="Grid-Gen"/>
    <s v="ADAMAOUA"/>
    <s v="Meiganga"/>
    <s v="Huawei"/>
    <n v="0"/>
    <n v="0"/>
    <n v="0"/>
    <n v="0"/>
    <n v="0"/>
    <n v="0"/>
    <n v="0"/>
    <n v="0"/>
    <n v="0"/>
    <n v="0"/>
    <n v="0"/>
    <n v="0"/>
    <n v="0"/>
    <n v="0"/>
    <n v="0"/>
    <n v="0"/>
    <n v="0"/>
    <n v="0"/>
    <n v="0"/>
    <n v="0"/>
    <n v="0"/>
    <n v="0"/>
    <n v="0"/>
    <n v="0"/>
    <m/>
    <n v="5.1347190475782817E-2"/>
    <n v="0.10803468300500782"/>
    <n v="0.10699616811339936"/>
    <n v="0"/>
    <n v="5.1347190475782817E-2"/>
    <x v="0"/>
    <m/>
    <x v="6"/>
    <x v="3"/>
    <s v="No root cause"/>
    <s v="No root cause"/>
    <s v=""/>
    <s v="ADM_107"/>
    <m/>
  </r>
  <r>
    <s v="Garoua-Boulai-Sabal-IHS"/>
    <s v="EST_156"/>
    <s v="CENTRE"/>
    <s v="IHS"/>
    <s v="Grid-Gen"/>
    <s v="EST"/>
    <s v="Garoua"/>
    <s v="ZTE"/>
    <n v="0"/>
    <n v="0"/>
    <n v="0"/>
    <n v="0"/>
    <n v="0"/>
    <n v="0"/>
    <n v="0"/>
    <n v="0"/>
    <n v="0"/>
    <n v="0"/>
    <n v="0"/>
    <n v="0"/>
    <n v="12.751171407943884"/>
    <n v="7.3747870491648895"/>
    <n v="0"/>
    <n v="0"/>
    <n v="0"/>
    <n v="0"/>
    <n v="0"/>
    <n v="0"/>
    <n v="0.37628448234041928"/>
    <n v="0.37628448234041928"/>
    <n v="1.0458133223754611"/>
    <n v="0"/>
    <m/>
    <n v="5.1222344927560649E-2"/>
    <n v="5.9949881898732661E-3"/>
    <n v="0"/>
    <n v="9.6581718530775157E-2"/>
    <n v="5.1222344927560649E-2"/>
    <x v="0"/>
    <m/>
    <x v="5"/>
    <x v="1"/>
    <s v="fiber AOF"/>
    <s v="ACTIVE"/>
    <s v="(05-10-2026 groupe whatsapp front office ) impacted by EST_055_Z_Gado-Badzere(EST-055), RFO/RCA: Brins de fibre rongés dans une chambre optique à 84 mètres..;..;(05-10-2026 ticket): INC-20260510-00014118...Grid Outage"/>
    <s v="EST_055"/>
    <s v="impacted by EST_055_Z_Gado-Badzere(EST-055), RFO/RCA: Brins de fibre rongés dans une chambre optique à 84 mètres"/>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0"/>
    <n v="0"/>
    <n v="0"/>
    <m/>
    <n v="5.0208651056701928E-2"/>
    <n v="0"/>
    <n v="0.14955890986526538"/>
    <n v="0"/>
    <n v="5.0208651056701928E-2"/>
    <x v="2"/>
    <m/>
    <x v="6"/>
    <x v="3"/>
    <s v="No root cause"/>
    <s v="No root cause"/>
    <s v=""/>
    <s v="EXN_012"/>
    <m/>
  </r>
  <r>
    <s v="Guili-Centre-IHS"/>
    <s v="EXN_173"/>
    <s v="EXTREME-NORD"/>
    <s v="IHS"/>
    <s v="Grid-Gen"/>
    <s v="EXTREME-NORD"/>
    <s v="Guili"/>
    <s v="NOKIA"/>
    <n v="0"/>
    <n v="0"/>
    <n v="0.38274345089291528"/>
    <n v="0"/>
    <n v="0"/>
    <n v="7.5561544820089109E-3"/>
    <n v="0.49122303379909238"/>
    <n v="1.76417280854449E-2"/>
    <n v="0"/>
    <n v="1.7836110499716445E-3"/>
    <n v="0"/>
    <n v="1.314396647197587"/>
    <n v="0"/>
    <n v="0"/>
    <n v="1.314396647197587"/>
    <n v="0"/>
    <n v="1.872791602470329E-3"/>
    <n v="0"/>
    <n v="0"/>
    <n v="0.27834241226617129"/>
    <n v="5.8677407664232102E-3"/>
    <n v="5.8677407664232102E-3"/>
    <n v="2.9214740799778482E-2"/>
    <n v="2.7752228251370938E-2"/>
    <m/>
    <n v="4.9316845531715933E-2"/>
    <n v="0"/>
    <n v="0.14690244610211628"/>
    <n v="0"/>
    <n v="4.9316845531715933E-2"/>
    <x v="2"/>
    <m/>
    <x v="1"/>
    <x v="0"/>
    <s v="Defaut GE &amp; Power Cabinet"/>
    <s v="PASSIVE"/>
    <s v="(05-10-2026 ticket): INC-20260510-00013202...Grid Outage"/>
    <s v="EXN_173"/>
    <m/>
  </r>
  <r>
    <s v="Boukoula-IHS"/>
    <s v="NRD_014"/>
    <s v="EXTREME-NORD"/>
    <s v="IHS"/>
    <s v="Grid-Gen"/>
    <s v="NORD"/>
    <s v="Boukoula"/>
    <s v="NOKIA"/>
    <n v="0"/>
    <n v="0.71386609729377348"/>
    <n v="0.49014883816436305"/>
    <n v="0"/>
    <n v="7.8811494932899656E-2"/>
    <n v="0"/>
    <n v="0.49078817628828031"/>
    <n v="0"/>
    <n v="0"/>
    <n v="0"/>
    <n v="0"/>
    <n v="1.313629842054145"/>
    <n v="2.0511527074673565E-3"/>
    <n v="3.2996804424475757E-3"/>
    <n v="1.3136298420541452"/>
    <n v="0"/>
    <n v="0"/>
    <n v="0"/>
    <n v="1.6052499449744457E-3"/>
    <n v="0.24629174950840185"/>
    <n v="9.8627983095201256E-3"/>
    <n v="9.8627983095201256E-3"/>
    <n v="0"/>
    <n v="4.3483376314883214E-2"/>
    <m/>
    <n v="4.8425040006730279E-2"/>
    <n v="0"/>
    <n v="0.14424598233896821"/>
    <n v="0"/>
    <n v="4.8425040006730279E-2"/>
    <x v="0"/>
    <m/>
    <x v="1"/>
    <x v="0"/>
    <s v="Defaut GE &amp; Power Cabinet"/>
    <s v="PASSIVE"/>
    <s v="(05-10-2026 ticket): INC-20260510-00015294...Grid Outage"/>
    <s v="NRD_014"/>
    <m/>
  </r>
  <r>
    <s v="Lokoti"/>
    <s v="ADM_051"/>
    <s v="ADAMAOUA"/>
    <s v="IHS"/>
    <s v="Solar-Grid-Gen"/>
    <s v="ADAMAOUA"/>
    <s v="Lokoti"/>
    <s v="NOKIA"/>
    <n v="0"/>
    <n v="0"/>
    <n v="0"/>
    <n v="0"/>
    <n v="0"/>
    <n v="0"/>
    <n v="0"/>
    <n v="0"/>
    <n v="0"/>
    <n v="1.1772183931543414E-3"/>
    <n v="4.8718300953770671E-3"/>
    <n v="0"/>
    <n v="0"/>
    <n v="0"/>
    <n v="0"/>
    <n v="0"/>
    <n v="0"/>
    <n v="0"/>
    <n v="0"/>
    <n v="0"/>
    <n v="0"/>
    <n v="0"/>
    <n v="0"/>
    <n v="0"/>
    <m/>
    <n v="4.826342963648201E-2"/>
    <n v="6.9192155358120608E-2"/>
    <n v="3.6129998156200993E-2"/>
    <n v="5.034346145986647E-2"/>
    <n v="4.826342963648201E-2"/>
    <x v="0"/>
    <m/>
    <x v="1"/>
    <x v="0"/>
    <s v="Defaut GE &amp; Power Cabinet"/>
    <s v="PASSIVE"/>
    <s v="(05-10-2026 ticket): INC-20260510-00013167...Grid Outage"/>
    <s v="ADM_051"/>
    <m/>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4.5427771648605501E-2"/>
    <n v="4.5427771648605501E-2"/>
    <n v="8.9190876114083977E-4"/>
    <n v="3.7460167967913898E-3"/>
    <m/>
    <n v="4.8225370452490889E-2"/>
    <n v="9.0799091959122169E-2"/>
    <n v="7.1463011058956583E-2"/>
    <n v="2.160797445182859E-2"/>
    <n v="4.8225370452490889E-2"/>
    <x v="0"/>
    <m/>
    <x v="6"/>
    <x v="3"/>
    <s v="No root cause"/>
    <s v="No root cause"/>
    <s v=""/>
    <s v="OST_115"/>
    <m/>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1.6053428521365782E-3"/>
    <n v="0"/>
    <n v="1.2485277349802194E-3"/>
    <n v="1.6053428521365782E-3"/>
    <n v="2.3186943649632402E-3"/>
    <n v="7.6356532522629056E-2"/>
    <n v="1.6944304974731302E-3"/>
    <n v="3.3103985204462817E-2"/>
    <n v="2.3186943649630694E-3"/>
    <n v="1.3733010304394829E-2"/>
    <n v="1.3733010304394829E-2"/>
    <n v="7.9370691723738857E-3"/>
    <n v="5.7967359124078436E-3"/>
    <m/>
    <n v="4.8086333506959539E-2"/>
    <n v="0"/>
    <n v="0.14323706109125767"/>
    <n v="0"/>
    <n v="4.8086333506959539E-2"/>
    <x v="2"/>
    <m/>
    <x v="1"/>
    <x v="0"/>
    <s v="Defaut GE &amp; Power Cabinet"/>
    <s v="PASSIVE"/>
    <s v="(05-10-2026 ticket): INC-20260510-00013382...Grid Outage"/>
    <s v="EXN_021"/>
    <m/>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1.3376308738046931E-3"/>
    <n v="1.0701046990437544E-3"/>
    <n v="1.0701046990437544E-3"/>
    <n v="1.0701046990437544E-3"/>
    <n v="5.2435130253143973E-3"/>
    <n v="1.4462465007576344"/>
    <m/>
    <n v="4.7601824029129679E-2"/>
    <n v="0"/>
    <n v="0.14179382954054762"/>
    <n v="0"/>
    <n v="4.7601824029129679E-2"/>
    <x v="0"/>
    <m/>
    <x v="6"/>
    <x v="3"/>
    <s v="No root cause"/>
    <s v="No root cause"/>
    <s v=""/>
    <s v="SUO_217"/>
    <m/>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13139102196425556"/>
    <n v="0.13139102196425556"/>
    <n v="0.26271070361524124"/>
    <n v="0"/>
    <m/>
    <n v="4.7048936601289996E-2"/>
    <n v="0"/>
    <n v="0.14014691732033024"/>
    <n v="0"/>
    <n v="4.7048936601289996E-2"/>
    <x v="0"/>
    <m/>
    <x v="12"/>
    <x v="6"/>
    <s v="BSS Hardware issue"/>
    <s v="ACTIVE"/>
    <s v="05-10-2026: hardware issue,  site with GPS issue (alarm : TDD down 09Apr 02pm)"/>
    <s v="CTR_640"/>
    <m/>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0"/>
    <n v="0"/>
    <n v="0"/>
    <m/>
    <n v="4.5482081774277101E-2"/>
    <n v="0"/>
    <n v="0.13547965192057801"/>
    <n v="0"/>
    <n v="4.5482081774277101E-2"/>
    <x v="2"/>
    <m/>
    <x v="6"/>
    <x v="3"/>
    <s v="No root cause"/>
    <s v="No root cause"/>
    <s v=""/>
    <s v="EXN_131"/>
    <m/>
  </r>
  <r>
    <s v="Rhumsiki"/>
    <s v="EXN_139"/>
    <s v="EXTREME-NORD"/>
    <s v="IHS"/>
    <s v="Grid-Gen"/>
    <s v="EXTREME-NORD"/>
    <s v="Rhumsiki"/>
    <s v="NOKIA"/>
    <n v="0"/>
    <n v="0"/>
    <n v="0.46878315779275459"/>
    <n v="0"/>
    <n v="0"/>
    <n v="1.2485277349802194E-3"/>
    <n v="0"/>
    <n v="0"/>
    <n v="0"/>
    <n v="0"/>
    <n v="0"/>
    <n v="0"/>
    <n v="0"/>
    <n v="0"/>
    <n v="0"/>
    <n v="0"/>
    <n v="2.0511527074673565E-3"/>
    <n v="0"/>
    <n v="2.1046610389665505E-2"/>
    <n v="0"/>
    <n v="1.1592800906306299E-3"/>
    <n v="1.1592800906306299E-3"/>
    <n v="0"/>
    <n v="0"/>
    <m/>
    <n v="4.4322734591795393E-2"/>
    <n v="0"/>
    <n v="0.13202624902848445"/>
    <n v="0"/>
    <n v="4.4322734591795393E-2"/>
    <x v="2"/>
    <m/>
    <x v="1"/>
    <x v="0"/>
    <s v="Defaut GE &amp; Power Cabinet"/>
    <s v="PASSIVE"/>
    <s v="(05-10-2026 ticket): INC-20260510-00014600...Grid Outage"/>
    <s v="EXN_139"/>
    <m/>
  </r>
  <r>
    <s v="Bourha"/>
    <s v="EXN_019"/>
    <s v="EXTREME-NORD"/>
    <s v="IHS"/>
    <s v="Grid-Gen"/>
    <s v="EXTREME-NORD"/>
    <s v="Bourrah"/>
    <s v="NOKIA"/>
    <n v="0"/>
    <n v="0"/>
    <n v="0.35883133432357295"/>
    <n v="0"/>
    <n v="1.1593471824815857E-2"/>
    <n v="1.5160693924757608E-3"/>
    <n v="0.49213282325302071"/>
    <n v="0"/>
    <n v="0"/>
    <n v="1.6944304974729593E-3"/>
    <n v="0"/>
    <n v="1.3150744524305928"/>
    <n v="0"/>
    <n v="0"/>
    <n v="1.3150744524305926"/>
    <n v="0"/>
    <n v="0"/>
    <n v="0"/>
    <n v="0"/>
    <n v="0.24045966341587843"/>
    <n v="5.8855758447407145E-3"/>
    <n v="5.8855758447407145E-3"/>
    <n v="1.5160693924757608E-3"/>
    <n v="0.3335627667782658"/>
    <m/>
    <n v="4.3876831829302479E-2"/>
    <n v="0"/>
    <n v="0.13069801714691015"/>
    <n v="0"/>
    <n v="4.3876831829302479E-2"/>
    <x v="2"/>
    <m/>
    <x v="1"/>
    <x v="0"/>
    <s v="Defaut GE &amp; Power Cabinet"/>
    <s v="PASSIVE"/>
    <s v="(05-10-2026 ticket): INC-20260510-00016015...Grid Outage"/>
    <s v="EXN_019"/>
    <m/>
  </r>
  <r>
    <s v="Kinguin-IHS"/>
    <s v="EXN_168"/>
    <s v="EXTREME-NORD"/>
    <s v="IHS"/>
    <s v="Grid-Gen"/>
    <s v="EXTREME-NORD"/>
    <s v="Kinguin"/>
    <s v="NOKIA"/>
    <n v="0"/>
    <n v="0.36431854782121542"/>
    <n v="0.78966301920085269"/>
    <n v="0"/>
    <n v="0"/>
    <n v="0"/>
    <n v="0"/>
    <n v="0"/>
    <n v="0"/>
    <n v="0"/>
    <n v="0"/>
    <n v="0"/>
    <n v="1.6660458533815097"/>
    <n v="0"/>
    <n v="0"/>
    <n v="0"/>
    <n v="0"/>
    <n v="0"/>
    <n v="0"/>
    <n v="0"/>
    <n v="0"/>
    <n v="0"/>
    <n v="0.82924706569130768"/>
    <n v="0"/>
    <m/>
    <n v="4.3520109619308259E-2"/>
    <n v="0"/>
    <n v="0.12963543164165103"/>
    <n v="0"/>
    <n v="4.3520109619308259E-2"/>
    <x v="2"/>
    <m/>
    <x v="6"/>
    <x v="3"/>
    <s v="No root cause"/>
    <s v="No root cause"/>
    <s v="(05-10-2026 ticket): INC-20260510-00014255...Others"/>
    <s v="EXN_168"/>
    <m/>
  </r>
  <r>
    <s v="Garoua-Boulai-Frontiere"/>
    <s v="EST_080"/>
    <s v="CENTRE"/>
    <s v="IHS"/>
    <s v="Grid-Gen"/>
    <s v="EST"/>
    <s v="Garoua-Boulai"/>
    <s v="ZTE"/>
    <n v="0"/>
    <n v="0"/>
    <n v="0"/>
    <n v="0"/>
    <n v="0"/>
    <n v="0"/>
    <n v="0"/>
    <n v="0"/>
    <n v="0"/>
    <n v="0"/>
    <n v="0"/>
    <n v="0"/>
    <n v="12.661585809555605"/>
    <n v="6.5878142184097959"/>
    <n v="0"/>
    <n v="0"/>
    <n v="0"/>
    <n v="0"/>
    <n v="0"/>
    <n v="0"/>
    <n v="0.58632819968439143"/>
    <n v="0.58632819968439143"/>
    <n v="1.2862480131722749"/>
    <n v="0"/>
    <m/>
    <n v="4.3446250781176213E-2"/>
    <n v="4.1215543805378698E-3"/>
    <n v="0"/>
    <n v="8.2183381596831917E-2"/>
    <n v="4.3446250781176213E-2"/>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Mousgoy-IHS"/>
    <s v="EXN_136"/>
    <s v="EXTREME-NORD"/>
    <s v="IHS"/>
    <s v="Hybrid-Gen"/>
    <s v="EXTREME-NORD"/>
    <s v="Mousgoy"/>
    <s v="NOKIA"/>
    <n v="0"/>
    <n v="0"/>
    <n v="0"/>
    <n v="0"/>
    <n v="0"/>
    <n v="2.7645971274559804E-3"/>
    <n v="0"/>
    <n v="0"/>
    <n v="0"/>
    <n v="0"/>
    <n v="0"/>
    <n v="0"/>
    <n v="9.8837447351154253E-2"/>
    <n v="0"/>
    <n v="0"/>
    <n v="0"/>
    <n v="0"/>
    <n v="0"/>
    <n v="0"/>
    <n v="0"/>
    <n v="3.2994894887183024E-3"/>
    <n v="3.2994894887183024E-3"/>
    <n v="0"/>
    <n v="0"/>
    <m/>
    <n v="4.2628304094322431E-2"/>
    <n v="0"/>
    <n v="0.12697896787850244"/>
    <n v="0"/>
    <n v="4.2628304094322431E-2"/>
    <x v="2"/>
    <m/>
    <x v="6"/>
    <x v="3"/>
    <s v="No root cause"/>
    <s v="No root cause"/>
    <s v="(05-10-2026 ticket): INC-20260510-00014601...Others"/>
    <s v="EXN_136"/>
    <m/>
  </r>
  <r>
    <s v="Bati"/>
    <s v="OST_215"/>
    <s v="OUEST"/>
    <s v="IHS"/>
    <s v="Grid-Gen"/>
    <s v="OUEST"/>
    <s v="Bati"/>
    <s v="NOKIA"/>
    <n v="0"/>
    <n v="0"/>
    <n v="3.567015663479283E-3"/>
    <n v="0"/>
    <n v="0.25253314264189036"/>
    <n v="0"/>
    <n v="0"/>
    <n v="0"/>
    <n v="0"/>
    <n v="0"/>
    <n v="0"/>
    <n v="13.668197629789431"/>
    <n v="18.491409199476074"/>
    <n v="18.491409199476074"/>
    <n v="13.668197629789434"/>
    <n v="0"/>
    <n v="0"/>
    <n v="0"/>
    <n v="0"/>
    <n v="0"/>
    <n v="0"/>
    <n v="0"/>
    <n v="0"/>
    <n v="4.6995431366338145E-2"/>
    <m/>
    <n v="4.2251300533910879E-2"/>
    <n v="0.1335133828119692"/>
    <n v="6.9064060847775083E-2"/>
    <n v="0"/>
    <n v="4.2251300533910879E-2"/>
    <x v="0"/>
    <m/>
    <x v="1"/>
    <x v="0"/>
    <s v="Defaut GE &amp; Power Cabinet"/>
    <s v="PASSIVE"/>
    <s v="(05-10-2026 ticket): INC-20260510-00015470...Grid Outage"/>
    <s v="OST_215"/>
    <m/>
  </r>
  <r>
    <s v="Garoua-Boulai-Entrance"/>
    <s v="EST_144"/>
    <s v="CENTRE"/>
    <s v="CAMUSAT"/>
    <s v="Hybrid Solar - S3"/>
    <s v="EST"/>
    <s v="Garoua-Boulai"/>
    <s v="ZTE"/>
    <n v="0"/>
    <n v="0"/>
    <n v="0"/>
    <n v="0.15388105572249197"/>
    <n v="0"/>
    <n v="0"/>
    <n v="0"/>
    <n v="0"/>
    <n v="0"/>
    <n v="0"/>
    <n v="0"/>
    <n v="0"/>
    <n v="0"/>
    <n v="0"/>
    <n v="0"/>
    <n v="0"/>
    <n v="0"/>
    <n v="0"/>
    <n v="0"/>
    <n v="0"/>
    <n v="4.1413051852993044E-2"/>
    <n v="4.1413051852993044E-2"/>
    <n v="0"/>
    <n v="0"/>
    <m/>
    <n v="4.1270371226454709E-2"/>
    <n v="0"/>
    <n v="1.2750288156534715E-3"/>
    <n v="7.8318744842590618E-2"/>
    <n v="4.1270371226454709E-2"/>
    <x v="0"/>
    <m/>
    <x v="5"/>
    <x v="1"/>
    <s v="fiber AOF"/>
    <s v="ACTIVE"/>
    <s v="(05-10-2026 groupe whatsapp front office ) impacted by EST_055_Z_Gado-Badzere(EST-055), RFO/RCA: Brins de fibre rongés dans une chambre optique à 84 mètres..;..;(05-10-2026 ticket): INC-20260510-00014181...2026-05-10 19:59:11...No power issue on site U=52v ; Load =35 A // No action done...Auto TT closure RCA...Others...user:OCM_NOC.CAMUSAT"/>
    <s v="EST_055"/>
    <s v="impacted by EST_055_Z_Gado-Badzere(EST-055), RFO/RCA: Brins de fibre rongés dans une chambre optique à 84 mètres"/>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3.7599020354818182"/>
    <n v="3.5481104804627424"/>
    <n v="0"/>
    <n v="0"/>
    <n v="0"/>
    <n v="0.58226180182802412"/>
    <m/>
    <n v="4.0895834581788817E-2"/>
    <n v="6.5570183326738835E-2"/>
    <n v="9.3927122752974226E-2"/>
    <n v="0"/>
    <n v="4.0895834581788817E-2"/>
    <x v="0"/>
    <m/>
    <x v="6"/>
    <x v="3"/>
    <s v="No root cause"/>
    <s v="No root cause"/>
    <s v=""/>
    <s v="ADM_007"/>
    <m/>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4.9232403574292856E-3"/>
    <n v="3.3000624162211412E-3"/>
    <n v="1.2325680477193573E-2"/>
    <n v="4.9232403574292856E-3"/>
    <n v="0.18689532175308038"/>
    <n v="0.5837504656822875"/>
    <n v="0.17305650877189507"/>
    <n v="0.10134564521767635"/>
    <n v="0"/>
    <n v="1.3824585797682675E-2"/>
    <n v="1.3824585797682675E-2"/>
    <n v="2.0513901506238972E-3"/>
    <n v="5.7082160713012716E-3"/>
    <m/>
    <n v="3.9935857723671496E-2"/>
    <n v="9.1048883133700229E-2"/>
    <n v="8.0229848846858604E-2"/>
    <n v="0"/>
    <n v="3.9935857723671496E-2"/>
    <x v="0"/>
    <m/>
    <x v="6"/>
    <x v="3"/>
    <s v="No root cause"/>
    <s v="No root cause"/>
    <s v=""/>
    <s v="ADM_038"/>
    <m/>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m/>
    <n v="3.920150214163657E-2"/>
    <n v="0"/>
    <n v="0"/>
    <n v="7.5172314918784511E-2"/>
    <n v="3.920150214163657E-2"/>
    <x v="0"/>
    <m/>
    <x v="6"/>
    <x v="3"/>
    <s v="No root cause"/>
    <s v="No root cause"/>
    <s v=""/>
    <s v="CTR_395"/>
    <m/>
  </r>
  <r>
    <s v="Douala-Grand-Mall-FZ"/>
    <s v="LIT_727"/>
    <s v="Douala"/>
    <m/>
    <m/>
    <s v="LITTORAL"/>
    <s v="Douala"/>
    <s v="ZTE"/>
    <n v="0"/>
    <n v="7.4586297523349707E-2"/>
    <n v="0"/>
    <n v="0"/>
    <n v="0"/>
    <n v="0"/>
    <n v="0"/>
    <n v="0.46028770121535362"/>
    <n v="0"/>
    <n v="0"/>
    <n v="0"/>
    <n v="0"/>
    <n v="0"/>
    <n v="0"/>
    <n v="0"/>
    <n v="0"/>
    <n v="0"/>
    <n v="0"/>
    <n v="0"/>
    <n v="0"/>
    <n v="0"/>
    <n v="0"/>
    <n v="0"/>
    <n v="0.13613515279668278"/>
    <m/>
    <n v="3.9130161828366518E-2"/>
    <n v="0"/>
    <n v="3.8250864469536877E-2"/>
    <n v="5.0411279431431796E-2"/>
    <n v="3.9130161828366518E-2"/>
    <x v="0"/>
    <m/>
    <x v="6"/>
    <x v="3"/>
    <s v="No root cause"/>
    <s v="No root cause"/>
    <s v=""/>
    <s v="LIT_727"/>
    <m/>
  </r>
  <r>
    <s v="Bariki-IHS"/>
    <s v="EXN_167"/>
    <s v="EXTREME-NORD"/>
    <s v="IHS"/>
    <s v="Solar-Gen"/>
    <s v="EXTREME-NORD"/>
    <s v="Bariki"/>
    <s v="NOKIA"/>
    <n v="0.44258307486857673"/>
    <n v="0"/>
    <n v="0.48675141533420735"/>
    <n v="0"/>
    <n v="0"/>
    <n v="2.5862360224589527E-3"/>
    <n v="0"/>
    <n v="0"/>
    <n v="0"/>
    <n v="9.8098607748450719E-4"/>
    <n v="0"/>
    <n v="0.38209586062586709"/>
    <n v="0"/>
    <n v="0"/>
    <n v="0.38209586062586709"/>
    <n v="2.7645971274559804E-3"/>
    <n v="0"/>
    <n v="0"/>
    <n v="0"/>
    <n v="0"/>
    <n v="0"/>
    <n v="0"/>
    <n v="0"/>
    <n v="0"/>
    <m/>
    <n v="3.8793540336883432E-2"/>
    <n v="0"/>
    <n v="0.11555617369696367"/>
    <n v="0"/>
    <n v="3.8793540336883432E-2"/>
    <x v="2"/>
    <m/>
    <x v="6"/>
    <x v="3"/>
    <s v="No root cause"/>
    <s v="No root cause"/>
    <s v="(05-10-2026 ticket): INC-20260510-00013183...Others"/>
    <s v="EXN_167"/>
    <m/>
  </r>
  <r>
    <s v="Mankouotmbou"/>
    <s v="OST_245"/>
    <s v="OUEST"/>
    <s v="CAMUSAT"/>
    <s v="Hybrid Solar - S3"/>
    <s v="OUEST"/>
    <s v="Mankouotmbou"/>
    <s v="NOKIA"/>
    <n v="0"/>
    <n v="0"/>
    <n v="0"/>
    <n v="0"/>
    <n v="0"/>
    <n v="0"/>
    <n v="0"/>
    <n v="0"/>
    <n v="0"/>
    <n v="0"/>
    <n v="0"/>
    <n v="8.8247967514475043E-2"/>
    <n v="0"/>
    <n v="0"/>
    <n v="8.8247967514475043E-2"/>
    <n v="0"/>
    <n v="0.61493566530549348"/>
    <n v="1.6612840400304767"/>
    <n v="0"/>
    <n v="0"/>
    <n v="0"/>
    <n v="0"/>
    <n v="0"/>
    <n v="0"/>
    <m/>
    <n v="3.7703355562975001E-2"/>
    <n v="0.12352173582884708"/>
    <n v="5.976697573365175E-2"/>
    <n v="0"/>
    <n v="3.7703355562975001E-2"/>
    <x v="0"/>
    <m/>
    <x v="6"/>
    <x v="3"/>
    <s v="No root cause"/>
    <s v="No root cause"/>
    <s v=""/>
    <s v="OST_245"/>
    <m/>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11594584414139084"/>
    <n v="0.52606261177082436"/>
    <n v="1.2354358750460144"/>
    <n v="0.11594584414139084"/>
    <n v="3.6009023122822337E-2"/>
    <n v="5.6180496699797331E-3"/>
    <n v="0.10934686516395412"/>
    <n v="7.4835988619793056E-2"/>
    <n v="2.0082298185387905E-2"/>
    <n v="0.96635804847146278"/>
    <n v="0.96635804847146278"/>
    <n v="0.12580864245091058"/>
    <n v="3.4831907953874086E-2"/>
    <m/>
    <n v="3.6829436725422368E-2"/>
    <n v="0.11490394030590427"/>
    <n v="6.0829499746693758E-2"/>
    <n v="0"/>
    <n v="3.6829436725422368E-2"/>
    <x v="2"/>
    <m/>
    <x v="1"/>
    <x v="0"/>
    <s v="Defaut GE &amp; Power Cabinet"/>
    <s v="PASSIVE"/>
    <s v="(05-10-2026 ticket): INC-20260510-00009207..._x0009_Rectifiers hanging when load increased (Lack of rectifiers). // Rectifiers reset...._x0009_Rectifiers hanging when load increased (Lack of rectifiers). // Rectifiers reset....Others..._x0009_Rectifiers hanging when load increased (Lack of rectifiers). // Rectifiers reset."/>
    <s v="NRO_023"/>
    <m/>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3.4783667458138214E-3"/>
    <n v="9.8109963725485526E-4"/>
    <n v="7.5987188884182036E-3"/>
    <n v="3.4783667458138214E-3"/>
    <n v="0.12173662680811152"/>
    <n v="0.32455622694334413"/>
    <n v="0.11449595663989919"/>
    <n v="6.2658893288720777E-2"/>
    <n v="0"/>
    <n v="8.4731332308378079E-3"/>
    <n v="8.4731332308378079E-3"/>
    <n v="8.9190876114083977E-4"/>
    <n v="2.8541080356505508E-3"/>
    <m/>
    <n v="3.5815417866481701E-2"/>
    <n v="9.4670855165081988E-2"/>
    <n v="6.6415437787134643E-2"/>
    <n v="0"/>
    <n v="3.5815417866481701E-2"/>
    <x v="0"/>
    <m/>
    <x v="6"/>
    <x v="3"/>
    <s v="No root cause"/>
    <s v="No root cause"/>
    <s v=""/>
    <s v="ADM_064"/>
    <m/>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61712550903080687"/>
    <n v="1.4313898639656926"/>
    <n v="3.8924825071937534"/>
    <n v="0.61712550903080687"/>
    <n v="0.63028547567503013"/>
    <n v="0.45353663946261968"/>
    <n v="1.2496614479147046"/>
    <n v="5.4915217677936057E-2"/>
    <n v="0.4236087380929906"/>
    <n v="0.14747826260654678"/>
    <n v="0.14747826260654678"/>
    <n v="1.1331559411007222"/>
    <n v="4.0004911572686985E-2"/>
    <m/>
    <n v="3.5761401551931568E-2"/>
    <n v="0"/>
    <n v="0.10652419690225828"/>
    <n v="0"/>
    <n v="3.5761401551931568E-2"/>
    <x v="2"/>
    <m/>
    <x v="5"/>
    <x v="1"/>
    <s v="Defaut GE &amp; Power Cabinet"/>
    <s v="ACTIVE"/>
    <s v="(05-10-2026 ticket): INC-20260510-00015413...Grid Outage"/>
    <s v="EXN_142"/>
    <m/>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n v="0"/>
    <n v="0.90145619847445912"/>
    <m/>
    <n v="3.4617887014066123E-2"/>
    <n v="1.3488723427214848E-2"/>
    <n v="1.1794016544774735E-2"/>
    <n v="5.5096723991884596E-2"/>
    <n v="3.4617887014066123E-2"/>
    <x v="0"/>
    <m/>
    <x v="6"/>
    <x v="3"/>
    <s v="No root cause"/>
    <s v="No root cause"/>
    <s v=""/>
    <s v="CTR_875"/>
    <m/>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8726832233265207E-3"/>
    <n v="0"/>
    <n v="0"/>
    <n v="1.8726832233265207E-3"/>
    <n v="0.28937414569974862"/>
    <n v="5.0829973204577729E-3"/>
    <n v="0"/>
    <n v="0"/>
    <n v="0"/>
    <n v="0"/>
    <n v="0"/>
    <n v="1.631909666041741E-2"/>
    <n v="0.15338167352960469"/>
    <m/>
    <n v="3.3351596453530363E-2"/>
    <n v="0"/>
    <n v="9.9345995219492028E-2"/>
    <n v="0"/>
    <n v="3.3351596453530363E-2"/>
    <x v="0"/>
    <m/>
    <x v="6"/>
    <x v="3"/>
    <s v="No root cause"/>
    <s v="No root cause"/>
    <s v=""/>
    <s v="LIT_175"/>
    <m/>
  </r>
  <r>
    <s v="LAF-CAMTEL"/>
    <s v="EXN_107"/>
    <s v="EXTREME-NORD"/>
    <s v="CAMUSAT"/>
    <s v="Bad Grid + Solar + GE"/>
    <s v="EXTREME-NORD"/>
    <s v="Laf"/>
    <s v="NOKIA"/>
    <n v="0"/>
    <n v="0"/>
    <n v="0"/>
    <n v="0"/>
    <n v="0"/>
    <n v="0.10275775134102022"/>
    <n v="2.2293847896745003E-2"/>
    <n v="0"/>
    <n v="0"/>
    <n v="0"/>
    <n v="0"/>
    <n v="0.95237708743073757"/>
    <n v="1.1527138383791871E-2"/>
    <n v="8.0796827070620802E-3"/>
    <n v="0.95237708743073757"/>
    <n v="5.6183748074106451E-3"/>
    <n v="0"/>
    <n v="5.8501121245699648E-3"/>
    <n v="0"/>
    <n v="0"/>
    <n v="2.7644371391963413E-3"/>
    <n v="2.7644371391963413E-3"/>
    <n v="1.9048808089802083E-2"/>
    <n v="0"/>
    <m/>
    <n v="3.1962230537453326E-2"/>
    <n v="9.6169602212550307E-3"/>
    <n v="9.1116707075996645E-2"/>
    <n v="0"/>
    <n v="3.1962230537453326E-2"/>
    <x v="2"/>
    <m/>
    <x v="15"/>
    <x v="9"/>
    <s v="fiber AOF"/>
    <s v=""/>
    <s v="(05-10-2026 cells nokia): 09/05/2026: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cells nokia): 09/05/2026: Escalade faite au RM||Feedback FME||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ticket): INC-20260510-00013472...Grid Outage"/>
    <s v="EXN_107"/>
    <m/>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n v="0"/>
    <n v="20.872980712432899"/>
    <n v="23.567950221583022"/>
    <n v="2.2602573102419004"/>
    <n v="5.6502776564992452"/>
    <n v="4.3140200837249916"/>
    <n v="18.987545408109391"/>
    <n v="24.6521267974192"/>
    <n v="24.6521267974192"/>
    <n v="1.6772642702028633"/>
    <n v="17.726765886774363"/>
    <m/>
    <n v="3.1568088621790724E-2"/>
    <n v="0"/>
    <n v="0"/>
    <n v="6.0534575708028754E-2"/>
    <n v="3.1568088621790724E-2"/>
    <x v="0"/>
    <m/>
    <x v="6"/>
    <x v="3"/>
    <s v="No root cause"/>
    <s v="No root cause"/>
    <s v=""/>
    <s v="LIT_825"/>
    <m/>
  </r>
  <r>
    <s v="Douroum-IHS"/>
    <s v="NRD_122"/>
    <s v="NORD"/>
    <s v="IHS"/>
    <s v="Grid-Gen"/>
    <s v="NORD"/>
    <s v="Douroum"/>
    <s v="NOKIA"/>
    <n v="0"/>
    <n v="0"/>
    <n v="0"/>
    <n v="0"/>
    <n v="0"/>
    <n v="1.0701666299831919E-3"/>
    <n v="0"/>
    <n v="0"/>
    <n v="0"/>
    <n v="1.997322350721719"/>
    <n v="0"/>
    <n v="0"/>
    <n v="0.14376696406804423"/>
    <n v="0"/>
    <n v="0"/>
    <n v="0"/>
    <n v="0"/>
    <n v="0"/>
    <n v="3.5761401551931575E-2"/>
    <n v="0"/>
    <n v="2.5860863560224117E-3"/>
    <n v="2.5860863560224117E-3"/>
    <n v="0"/>
    <n v="0"/>
    <m/>
    <n v="3.1302373927002636E-2"/>
    <n v="0"/>
    <n v="9.324187808651592E-2"/>
    <n v="0"/>
    <n v="3.1302373927002636E-2"/>
    <x v="0"/>
    <m/>
    <x v="1"/>
    <x v="0"/>
    <s v="Defaut GE &amp; Power Cabinet"/>
    <s v="PASSIVE"/>
    <s v="(05-10-2026 ticket): INC-20260510-00015047...Grid Outage"/>
    <s v="NRD_122"/>
    <m/>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1.7838175222816795E-3"/>
    <n v="1.7838175222816795E-3"/>
    <n v="6.2728472067287766E-2"/>
    <n v="3.0317648029141189E-2"/>
    <m/>
    <n v="3.0517394547068727E-2"/>
    <n v="6.7443617136074246E-2"/>
    <n v="4.6225144699845885E-2"/>
    <n v="1.0293874969008404E-2"/>
    <n v="3.0517394547068727E-2"/>
    <x v="0"/>
    <m/>
    <x v="1"/>
    <x v="0"/>
    <s v="Defaut GE &amp; Power Cabinet"/>
    <s v="PASSIVE"/>
    <s v="(05-10-2026 ticket): INC-20260510-00013961...Grid Outage"/>
    <s v="ADM_063"/>
    <m/>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2.7647571342348473E-3"/>
    <n v="0"/>
    <n v="0.24627156105439338"/>
    <n v="2.7647571342348473E-3"/>
    <n v="9.7737725843695025E-3"/>
    <n v="3.2282745856006073E-2"/>
    <n v="6.9218976293045575E-2"/>
    <n v="5.9572609069053047E-2"/>
    <n v="6.3851954395613897E-3"/>
    <n v="8.2505072296273338E-2"/>
    <n v="8.2505072296273338E-2"/>
    <n v="4.459027624929111E-3"/>
    <n v="4.726569282424823E-3"/>
    <m/>
    <n v="2.7824332379557688E-2"/>
    <n v="0"/>
    <n v="8.2881669410235753E-2"/>
    <n v="0"/>
    <n v="2.7824332379557688E-2"/>
    <x v="2"/>
    <m/>
    <x v="1"/>
    <x v="0"/>
    <s v="Defaut GE &amp; Power Cabinet"/>
    <s v="PASSIVE"/>
    <s v="(05-10-2026 ticket): INC-20260510-00014081...Grid Outage"/>
    <s v="EXN_041"/>
    <m/>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7.6690836764803927E-3"/>
    <n v="7.6690836764803927E-3"/>
    <n v="0.11712672677580922"/>
    <n v="2.8768925772782852E-2"/>
    <m/>
    <n v="2.7556790722062144E-2"/>
    <n v="0"/>
    <n v="8.208473028129179E-2"/>
    <n v="0"/>
    <n v="2.7556790722062144E-2"/>
    <x v="0"/>
    <m/>
    <x v="6"/>
    <x v="3"/>
    <s v="No root cause"/>
    <s v="No root cause"/>
    <s v="(05-10-2026 ticket): INC-20260510-00013587...Others"/>
    <s v="NRD_091"/>
    <m/>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931667394337845E-2"/>
    <n v="2.3768922590706802"/>
    <n v="1.1236099339959449E-2"/>
    <n v="1.1931667394337845E-2"/>
    <n v="2.0046628028752903E-2"/>
    <n v="1.9244049504470163E-2"/>
    <n v="0.25243769850442166"/>
    <n v="0.27380412232866197"/>
    <n v="7.5620732065758162E-3"/>
    <n v="6.6863708611917358E-2"/>
    <n v="6.6863708611917358E-2"/>
    <n v="1.4268062653917815E-3"/>
    <n v="6.4206281942625276E-4"/>
    <m/>
    <n v="2.6485091301333058E-2"/>
    <n v="0.11802632998812992"/>
    <n v="2.8688148352153164E-2"/>
    <n v="0"/>
    <n v="2.6485091301333058E-2"/>
    <x v="2"/>
    <m/>
    <x v="6"/>
    <x v="3"/>
    <s v="No root cause"/>
    <s v="No root cause"/>
    <s v=""/>
    <s v="NRO_259"/>
    <m/>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3.7637589679462282E-3"/>
    <n v="7.1352700891280868E-4"/>
    <n v="7.6879097645323902E-3"/>
    <n v="3.7637589679462282E-3"/>
    <n v="0.12152265232188404"/>
    <n v="0.32444924744249404"/>
    <n v="0.11633315552091626"/>
    <n v="6.2088129492881797E-2"/>
    <n v="0"/>
    <n v="7.3136518413547498E-3"/>
    <n v="7.3136518413547498E-3"/>
    <n v="1.3378631417112596E-3"/>
    <n v="3.8352076729055774E-3"/>
    <m/>
    <n v="2.6380238217334481E-2"/>
    <n v="5.4204684883437451E-2"/>
    <n v="5.5523305990044347E-2"/>
    <n v="0"/>
    <n v="2.6380238217334481E-2"/>
    <x v="0"/>
    <m/>
    <x v="6"/>
    <x v="3"/>
    <s v="No root cause"/>
    <s v="No root cause"/>
    <s v="(05-10-2026 ticket): INC-20260510-00013160...Auto TT closure RCA...Others"/>
    <s v="CTR_169"/>
    <m/>
  </r>
  <r>
    <s v="Garoua-Boulai-new"/>
    <s v="EST_118"/>
    <s v="CENTRE"/>
    <s v="IHS"/>
    <s v="Grid-Gen"/>
    <s v="EST"/>
    <s v="Garoua-Boulai"/>
    <s v="ZTE"/>
    <n v="2.6928114646737038"/>
    <n v="0"/>
    <n v="0"/>
    <n v="0.53253760347912427"/>
    <n v="0"/>
    <n v="0"/>
    <n v="0"/>
    <n v="8.6845290698893322E-17"/>
    <n v="0"/>
    <n v="0"/>
    <n v="0"/>
    <n v="0"/>
    <n v="0"/>
    <n v="0"/>
    <n v="0"/>
    <n v="0"/>
    <n v="0"/>
    <n v="0"/>
    <n v="0"/>
    <n v="0"/>
    <n v="7.8188983343463109E-2"/>
    <n v="7.8188983343463109E-2"/>
    <n v="8.6845290698893322E-17"/>
    <n v="0"/>
    <m/>
    <n v="2.6342410674793544E-2"/>
    <n v="0"/>
    <n v="0"/>
    <n v="5.051388040720782E-2"/>
    <n v="2.6342410674793544E-2"/>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2.9432369736562512E-3"/>
    <n v="7.1352700891280868E-4"/>
    <n v="8.0267917370899482E-3"/>
    <n v="2.9432369736562512E-3"/>
    <n v="0.12227177206479596"/>
    <n v="0.33019231299049356"/>
    <n v="0.11674356362106866"/>
    <n v="5.9323774933050064E-2"/>
    <n v="2.6757262834221777E-4"/>
    <n v="8.2055606024955888E-3"/>
    <n v="8.2055606024955888E-3"/>
    <n v="2.6757262834225196E-3"/>
    <n v="2.8541080356507221E-3"/>
    <m/>
    <n v="2.6059340999089232E-2"/>
    <n v="4.3838351138448257E-2"/>
    <n v="5.8976908754975466E-2"/>
    <n v="0"/>
    <n v="2.6059340999089232E-2"/>
    <x v="0"/>
    <m/>
    <x v="6"/>
    <x v="3"/>
    <s v="No root cause"/>
    <s v="No root cause"/>
    <s v=""/>
    <s v="ADM_067"/>
    <m/>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5.6190251951872558E-3"/>
    <n v="8.8298967352942112E-3"/>
    <n v="1.0792096009804093E-2"/>
    <n v="5.6190251951872576E-3"/>
    <n v="3.0003510324951545E-2"/>
    <n v="2.9610488251830585E-2"/>
    <n v="0.19570900928540297"/>
    <n v="0.12187754675483665"/>
    <n v="1.0524523381461703E-2"/>
    <n v="1.3467806808699235E-2"/>
    <n v="1.3467806808699235E-2"/>
    <n v="3.6568259206773749E-3"/>
    <n v="8.4552516989391327E-3"/>
    <m/>
    <n v="2.4525895870934726E-2"/>
    <n v="1.0616124919567241E-2"/>
    <n v="6.8540731796322391E-2"/>
    <n v="0"/>
    <n v="2.4525895870934726E-2"/>
    <x v="0"/>
    <m/>
    <x v="6"/>
    <x v="3"/>
    <s v="No root cause"/>
    <s v="No root cause"/>
    <s v=""/>
    <s v="ADM_065"/>
    <m/>
  </r>
  <r>
    <s v="Banefo-Baleng"/>
    <s v="OST_193"/>
    <s v="OUEST"/>
    <s v="IHS"/>
    <s v="Gen Only"/>
    <s v="OUEST"/>
    <s v="Banefo-Baleng"/>
    <s v="NOKIA"/>
    <n v="0"/>
    <n v="0"/>
    <n v="0"/>
    <n v="0"/>
    <n v="0"/>
    <n v="1.6040031808880086"/>
    <n v="0"/>
    <n v="0"/>
    <n v="1.6239855255648601"/>
    <n v="0"/>
    <n v="8.6143428273022515E-2"/>
    <n v="5.1971418216891649E-2"/>
    <n v="8.8194462279522989E-2"/>
    <n v="0"/>
    <n v="3.8684284870431719E-2"/>
    <n v="6.4438137960751277E-2"/>
    <n v="1.908353379961358E-2"/>
    <n v="6.2886486147137821E-2"/>
    <n v="2.1812300782175231E-2"/>
    <n v="1.5623528606038606E-2"/>
    <n v="6.6881543690238262E-3"/>
    <n v="6.6881543690238262E-3"/>
    <n v="2.8982002265768404E-2"/>
    <n v="3.3137575513721672E-2"/>
    <m/>
    <n v="2.4077355728484462E-2"/>
    <n v="2.8725985076476068E-2"/>
    <n v="5.950134473039087E-2"/>
    <n v="0"/>
    <n v="2.4077355728484462E-2"/>
    <x v="0"/>
    <m/>
    <x v="6"/>
    <x v="3"/>
    <s v="No root cause"/>
    <s v="No root cause"/>
    <s v="(05-10-2026 ticket): INC-20260510-00012526...Transmission Board fault"/>
    <s v="OST_193"/>
    <m/>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n v="0"/>
    <n v="0"/>
    <m/>
    <n v="2.386333478867575E-2"/>
    <n v="5.8825821613131421E-2"/>
    <n v="0"/>
    <n v="2.9651681999356527E-2"/>
    <n v="2.386333478867575E-2"/>
    <x v="0"/>
    <m/>
    <x v="6"/>
    <x v="3"/>
    <s v="No root cause"/>
    <s v="No root cause"/>
    <s v=""/>
    <s v="LIT_705"/>
    <m/>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2.6222055639430163E-3"/>
    <n v="9.9893781247772685E-3"/>
    <n v="7.0460792130125323E-3"/>
    <n v="2.6222055639430163E-3"/>
    <n v="3.5585843384715259E-2"/>
    <n v="4.229095024268599E-2"/>
    <n v="0.31528656034760449"/>
    <n v="0.16930029743135061"/>
    <n v="5.7082160713014425E-3"/>
    <n v="1.2218840337087422E-2"/>
    <n v="1.2218840337087422E-2"/>
    <n v="2.3902721231815515E-3"/>
    <n v="5.6190251951872576E-3"/>
    <m/>
    <n v="2.0655023241141369E-2"/>
    <n v="1.2489558728902637E-2"/>
    <n v="5.1538379722816281E-2"/>
    <n v="3.0096286227720872E-3"/>
    <n v="2.0655023241141369E-2"/>
    <x v="0"/>
    <m/>
    <x v="6"/>
    <x v="3"/>
    <s v="No root cause"/>
    <s v="No root cause"/>
    <s v=""/>
    <s v="ADM_066"/>
    <m/>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1.7443960841108885E-2"/>
    <n v="0"/>
    <n v="0"/>
    <n v="1.7443960841108885E-2"/>
    <n v="0.19435826301714176"/>
    <n v="8.4253393274438206"/>
    <n v="2.6706294460316977"/>
    <n v="1.6185304979931714"/>
    <n v="1.3378631417112596E-3"/>
    <n v="3.4549349400202038E-2"/>
    <n v="3.4549349400202038E-2"/>
    <n v="2.140581026737913E-3"/>
    <n v="0"/>
    <m/>
    <n v="2.0565847849553977E-2"/>
    <n v="2.2481205712024748E-3"/>
    <n v="5.1538379722816288E-2"/>
    <n v="5.6430536676968426E-3"/>
    <n v="2.0565847849553977E-2"/>
    <x v="0"/>
    <m/>
    <x v="6"/>
    <x v="3"/>
    <s v="No root cause"/>
    <s v="No root cause"/>
    <s v=""/>
    <s v="ADM_109"/>
    <m/>
  </r>
  <r>
    <s v="Ngd-Bamyanga2-IHS"/>
    <s v="ADM_136"/>
    <s v="Ngaoundere"/>
    <s v="IHS"/>
    <s v="Grid-Gen"/>
    <s v="ADAMAOUA"/>
    <s v="Ngaoundere"/>
    <s v="Huawei"/>
    <n v="0"/>
    <n v="0"/>
    <n v="0"/>
    <n v="0"/>
    <n v="5.0829973204578353E-3"/>
    <n v="0"/>
    <n v="0"/>
    <n v="0"/>
    <n v="0"/>
    <n v="0"/>
    <n v="0"/>
    <n v="0"/>
    <n v="0"/>
    <n v="0"/>
    <n v="0"/>
    <n v="0"/>
    <n v="0"/>
    <n v="0"/>
    <n v="0"/>
    <n v="0"/>
    <n v="0"/>
    <n v="0"/>
    <n v="0"/>
    <n v="0"/>
    <m/>
    <n v="2.0563845299957476E-2"/>
    <n v="1.1240602856012374E-2"/>
    <n v="5.6473151293219212E-2"/>
    <n v="0"/>
    <n v="2.0563845299957476E-2"/>
    <x v="0"/>
    <m/>
    <x v="6"/>
    <x v="3"/>
    <s v="No root cause"/>
    <s v="No root cause"/>
    <s v=""/>
    <s v="ADM_136"/>
    <m/>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30012869792513758"/>
    <n v="0.30012869792513758"/>
    <n v="0"/>
    <n v="0.1492261002816524"/>
    <m/>
    <n v="1.9743431697356761E-2"/>
    <n v="0"/>
    <n v="5.8173189714087969E-2"/>
    <n v="4.1040390310403209E-4"/>
    <n v="1.9743431697356761E-2"/>
    <x v="0"/>
    <m/>
    <x v="6"/>
    <x v="3"/>
    <s v="No root cause"/>
    <s v="No root cause"/>
    <s v=""/>
    <s v="CTR_228"/>
    <m/>
  </r>
  <r>
    <s v="Mbeng"/>
    <s v="CTR_385"/>
    <s v="CENTRE"/>
    <s v="IHS"/>
    <s v="Grid-Gen"/>
    <s v="CENTRE"/>
    <s v="Mbeng"/>
    <s v="NOKIA"/>
    <n v="0"/>
    <n v="0"/>
    <n v="3.1782563028780554E-2"/>
    <n v="0"/>
    <n v="0"/>
    <n v="0"/>
    <n v="0"/>
    <n v="0"/>
    <n v="1.4652044552874499"/>
    <n v="3.6198121058727168"/>
    <n v="0"/>
    <n v="1.6051570485658829E-3"/>
    <n v="0"/>
    <n v="0"/>
    <n v="1.6051570485658825E-3"/>
    <n v="0"/>
    <n v="0"/>
    <n v="0"/>
    <n v="0"/>
    <n v="0"/>
    <n v="0"/>
    <n v="0"/>
    <n v="0"/>
    <n v="0"/>
    <m/>
    <n v="1.9083533799613497E-2"/>
    <n v="6.244779364451318E-2"/>
    <n v="3.0281934371716439E-2"/>
    <n v="0"/>
    <n v="1.9083533799613497E-2"/>
    <x v="0"/>
    <m/>
    <x v="6"/>
    <x v="3"/>
    <s v="No root cause"/>
    <s v="No root cause"/>
    <s v="(05-10-2026 ticket): INC-20260510-00018555...Others"/>
    <s v="CTR_385"/>
    <m/>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0"/>
    <n v="0"/>
    <n v="1.2486722655972442E-3"/>
    <n v="0"/>
    <m/>
    <n v="1.8906648800165224E-2"/>
    <n v="2.0482876315400324E-2"/>
    <n v="3.7723968663092827E-2"/>
    <n v="6.3612604981315235E-3"/>
    <n v="1.8906648800165224E-2"/>
    <x v="0"/>
    <m/>
    <x v="1"/>
    <x v="0"/>
    <s v="Defaut GE &amp; Power Cabinet"/>
    <s v="PASSIVE"/>
    <s v="(05-10-2026 ticket): INC-20260510-00014430...Grid Outage"/>
    <s v="ADM_099"/>
    <m/>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4.1798467895432223"/>
    <n v="4.1798467895432223"/>
    <n v="0.43155539004602878"/>
    <n v="0"/>
    <m/>
    <n v="1.8762502389900376E-2"/>
    <n v="6.0199673073310714E-2"/>
    <n v="3.0281934371716439E-2"/>
    <n v="0"/>
    <n v="1.8762502389900376E-2"/>
    <x v="0"/>
    <m/>
    <x v="6"/>
    <x v="3"/>
    <s v="No root cause"/>
    <s v="No root cause"/>
    <s v=""/>
    <s v="CTR_188"/>
    <m/>
  </r>
  <r>
    <s v="Omeng"/>
    <s v="LIT_136"/>
    <s v="LITTORAL"/>
    <s v="IHS"/>
    <s v="Grid-Gen"/>
    <s v="LITTORAL"/>
    <s v="Omeng"/>
    <s v="NOKIA"/>
    <n v="8.9175391586982075E-4"/>
    <n v="2.8536125307832214E-3"/>
    <n v="0"/>
    <n v="5.3560431444566639E-2"/>
    <n v="4.7440393605066369E-2"/>
    <n v="0"/>
    <n v="0"/>
    <n v="3.7507835305672234E-2"/>
    <n v="0.12661824095855131"/>
    <n v="2.8862717160186336E-2"/>
    <n v="0"/>
    <n v="1.6965083197073338"/>
    <n v="0"/>
    <n v="0.53906302914439586"/>
    <n v="1.6965083197073336"/>
    <n v="6.1871858151278658E-2"/>
    <n v="0"/>
    <n v="0"/>
    <n v="1.9155503744098596E-2"/>
    <n v="0"/>
    <n v="0.11937017917833091"/>
    <n v="0.11937017917833091"/>
    <n v="0"/>
    <n v="0"/>
    <m/>
    <n v="1.8388564410981193E-2"/>
    <n v="5.6327909867350895E-2"/>
    <n v="3.0814979652523812E-2"/>
    <n v="0"/>
    <n v="1.8388564410981193E-2"/>
    <x v="0"/>
    <m/>
    <x v="6"/>
    <x v="3"/>
    <s v="No root cause"/>
    <s v="No root cause"/>
    <s v="(05-10-2026 cells nokia): 09/05/2026 : Need BO RAN analysis "/>
    <s v="LIT_136"/>
    <m/>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2.8536125307832214E-3"/>
    <n v="2.8536125307832214E-3"/>
    <n v="2.2312410663598251E-2"/>
    <n v="1.2485277349802194E-3"/>
    <m/>
    <n v="1.7448312171797691E-2"/>
    <n v="0"/>
    <n v="5.1535397005082625E-2"/>
    <n v="2.8243186679513939E-4"/>
    <n v="1.7448312171797691E-2"/>
    <x v="2"/>
    <m/>
    <x v="6"/>
    <x v="3"/>
    <s v="No root cause"/>
    <s v="No root cause"/>
    <s v=""/>
    <s v="EXN_273"/>
    <m/>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4.4946162595927076E-2"/>
    <n v="4.4946162595927076E-2"/>
    <n v="8.9190876114083977E-4"/>
    <n v="0"/>
    <m/>
    <n v="1.6534552416689389E-2"/>
    <n v="0"/>
    <n v="3.6926983409646404E-2"/>
    <n v="7.9344754600349059E-3"/>
    <n v="1.6534552416689389E-2"/>
    <x v="0"/>
    <m/>
    <x v="6"/>
    <x v="3"/>
    <s v="No root cause"/>
    <s v="No root cause"/>
    <s v=""/>
    <s v="OST_093"/>
    <m/>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14929744059492134"/>
    <n v="7.0341548883809724E-2"/>
    <n v="0.11787203259966932"/>
    <n v="0.11787203259966932"/>
    <n v="0.23515550761486484"/>
    <n v="0.1390601056407359"/>
    <m/>
    <n v="1.6051570485656259E-2"/>
    <n v="0"/>
    <n v="0"/>
    <n v="3.0780292732895894E-2"/>
    <n v="1.6051570485656259E-2"/>
    <x v="0"/>
    <m/>
    <x v="6"/>
    <x v="3"/>
    <s v="No root cause"/>
    <s v="No root cause"/>
    <s v=""/>
    <s v="LIT_674"/>
    <m/>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1.542734274454746E-2"/>
    <m/>
    <n v="1.5587858449404022E-2"/>
    <n v="2.4979117457805274E-3"/>
    <n v="4.5369775356923062E-2"/>
    <n v="0"/>
    <n v="1.5587858449404022E-2"/>
    <x v="0"/>
    <m/>
    <x v="6"/>
    <x v="3"/>
    <s v="No root cause"/>
    <s v="No root cause"/>
    <s v=""/>
    <s v="EXN_002"/>
    <m/>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6.7594509208018985E-3"/>
    <n v="1.2353903162956008"/>
    <n v="7.0983611703236277E-3"/>
    <n v="6.7594509208018985E-3"/>
    <n v="6.9200103871496516E-3"/>
    <n v="6.723824525658271E-3"/>
    <n v="6.7951648389277539E-3"/>
    <n v="6.7594511272239532E-3"/>
    <n v="6.6168140557538802E-3"/>
    <n v="6.7059894473408214E-3"/>
    <n v="6.7059894473408214E-3"/>
    <n v="6.723824525658271E-3"/>
    <n v="6.902175308832339E-3"/>
    <m/>
    <n v="1.5587815513601236E-2"/>
    <n v="8.2431087610757414E-3"/>
    <n v="3.1875720391280726E-2"/>
    <n v="7.1135853206613477E-3"/>
    <n v="1.5587815513601236E-2"/>
    <x v="0"/>
    <m/>
    <x v="6"/>
    <x v="3"/>
    <s v="No root cause"/>
    <s v="No root cause"/>
    <s v=""/>
    <s v="EST_053"/>
    <m/>
  </r>
  <r>
    <s v="Maroua-Douggoy-Lopere-IHS"/>
    <s v="EXN_115"/>
    <s v="Maroua"/>
    <s v="IHS"/>
    <s v="Grid-Gen"/>
    <s v="EXTREME-NORD"/>
    <s v="Maroua"/>
    <s v="Huawei"/>
    <n v="0"/>
    <n v="0"/>
    <n v="0"/>
    <n v="0"/>
    <n v="0"/>
    <n v="0"/>
    <n v="0"/>
    <n v="0"/>
    <n v="0"/>
    <n v="0.5637668256128846"/>
    <n v="0"/>
    <n v="0"/>
    <n v="0"/>
    <n v="0"/>
    <n v="0"/>
    <n v="0"/>
    <n v="0"/>
    <n v="0"/>
    <n v="0"/>
    <n v="0"/>
    <n v="0"/>
    <n v="0"/>
    <n v="0"/>
    <n v="1.4446413437090685E-2"/>
    <m/>
    <n v="1.5320332274643082E-2"/>
    <n v="3.7468676186707909E-3"/>
    <n v="4.4041620340619696E-2"/>
    <n v="0"/>
    <n v="1.5320332274643082E-2"/>
    <x v="0"/>
    <m/>
    <x v="6"/>
    <x v="3"/>
    <s v="No root cause"/>
    <s v="No root cause"/>
    <s v=""/>
    <s v="EXN_115"/>
    <m/>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n v="2.6191347561445411"/>
    <n v="0"/>
    <m/>
    <n v="1.3840020774299728E-2"/>
    <n v="0"/>
    <n v="0"/>
    <n v="2.6539452400809082E-2"/>
    <n v="1.3840020774299728E-2"/>
    <x v="0"/>
    <m/>
    <x v="6"/>
    <x v="3"/>
    <s v="No root cause"/>
    <s v="No root cause"/>
    <s v=""/>
    <s v="SUD_093"/>
    <m/>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4965916285194933"/>
    <n v="1.4270540178252754E-3"/>
    <n v="1.1294070312528155"/>
    <n v="3.4965916285194933"/>
    <n v="4.1919711773619811E-3"/>
    <n v="4.6336834168871237E-2"/>
    <n v="1.5875612588393706"/>
    <n v="4.6927918173086463"/>
    <n v="2.2238084181576596"/>
    <n v="0"/>
    <n v="0"/>
    <n v="1.5162448939392906E-3"/>
    <n v="1.3378631417112596E-3"/>
    <m/>
    <n v="1.2414639002950294E-2"/>
    <n v="0"/>
    <n v="3.6661321658497933E-2"/>
    <n v="2.0520195155201599E-4"/>
    <n v="1.2414639002950294E-2"/>
    <x v="0"/>
    <m/>
    <x v="10"/>
    <x v="0"/>
    <s v="AKTIVCO Defaut GE &amp; Power Cabinet"/>
    <s v="PASSIVE"/>
    <s v="(05-10-2026 ticket): INC-20260510-00016152...Grid Outage"/>
    <s v="ADM_015"/>
    <m/>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24710430399308453"/>
    <n v="1.783507831741196E-4"/>
    <n v="1.7835078317400378E-4"/>
    <n v="9.5479814599143994E-2"/>
    <n v="1.4268062653906408E-4"/>
    <n v="1.0286455388573188"/>
    <n v="1.7835078317400378E-4"/>
    <n v="1.7835078317388799E-4"/>
    <n v="1.9618586149147365E-4"/>
    <n v="0.6900605611350713"/>
    <n v="0.6900605611350713"/>
    <n v="0.11885172624186319"/>
    <n v="2.1402093980859614E-4"/>
    <m/>
    <n v="1.1807523770717416E-2"/>
    <n v="1.6111530760284404E-2"/>
    <n v="1.8064999078101007E-2"/>
    <n v="6.600662774943639E-3"/>
    <n v="1.1807523770717416E-2"/>
    <x v="0"/>
    <m/>
    <x v="1"/>
    <x v="0"/>
    <s v="Defaut GE &amp; Power Cabinet"/>
    <s v="PASSIVE"/>
    <s v="(05-10-2026 ticket): INC-20260510-00013186...Grid Outage"/>
    <s v="ADM_068"/>
    <m/>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1.4270540178254463E-3"/>
    <n v="1.4270540178254463E-3"/>
    <n v="4.0135894251337786E-3"/>
    <n v="0"/>
    <m/>
    <n v="1.0613099966902276E-2"/>
    <n v="0"/>
    <n v="3.1613748386675994E-2"/>
    <n v="0"/>
    <n v="1.0613099966902276E-2"/>
    <x v="0"/>
    <m/>
    <x v="1"/>
    <x v="0"/>
    <s v="Defaut GE &amp; Power Cabinet"/>
    <s v="PASSIVE"/>
    <s v="(05-10-2026 ticket): INC-20260510-00014428...groupe en arrêt,_x000a_redémarrage manuel par le niveau zéro....Grid Outage"/>
    <s v="ADM_154"/>
    <m/>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5.535869196108814"/>
    <n v="8.3727666914930943"/>
    <n v="9.7914579962503547E-3"/>
    <n v="9.7914579962503547E-3"/>
    <n v="1.8868442755105828"/>
    <n v="4.6192852842055383E-3"/>
    <m/>
    <n v="1.0522696207263585E-2"/>
    <n v="0"/>
    <n v="3.1344458384759494E-2"/>
    <n v="0"/>
    <n v="1.0522696207263585E-2"/>
    <x v="2"/>
    <m/>
    <x v="6"/>
    <x v="3"/>
    <s v="No root cause"/>
    <s v="No root cause"/>
    <s v=""/>
    <s v="EXN_238"/>
    <m/>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n v="0"/>
    <n v="1.1771151689481299E-2"/>
    <m/>
    <n v="1.0255170032502646E-2"/>
    <n v="4.3713455551159233E-3"/>
    <n v="2.8688148352152758E-2"/>
    <n v="0"/>
    <n v="1.0255170032502646E-2"/>
    <x v="0"/>
    <m/>
    <x v="6"/>
    <x v="3"/>
    <s v="No root cause"/>
    <s v="No root cause"/>
    <s v=""/>
    <s v="EXN_090"/>
    <m/>
  </r>
  <r>
    <s v="Limbon-IHS"/>
    <s v="ADM_080"/>
    <s v="ADAMAOUA"/>
    <s v="IHS"/>
    <s v="Grid-Gen"/>
    <s v="ADAMAOUA"/>
    <s v="Limbon"/>
    <s v="NOKIA"/>
    <n v="0"/>
    <n v="0"/>
    <n v="6.9468320208874043E-2"/>
    <n v="0"/>
    <n v="0"/>
    <n v="0"/>
    <n v="0"/>
    <n v="0"/>
    <n v="0"/>
    <n v="3.6029748478909459E-3"/>
    <n v="0"/>
    <n v="5.319724840598405"/>
    <n v="0"/>
    <n v="8.9190876114083977E-4"/>
    <n v="5.319724840598405"/>
    <n v="6.5971697498052277"/>
    <n v="0"/>
    <n v="0.21354035832012844"/>
    <n v="0"/>
    <n v="0"/>
    <n v="0"/>
    <n v="0"/>
    <n v="1.009562985285363E-2"/>
    <n v="1.9870181842412685E-2"/>
    <m/>
    <n v="1.0095304640143967E-2"/>
    <n v="3.134879240954562E-2"/>
    <n v="1.6736690322357639E-2"/>
    <n v="0"/>
    <n v="1.0095304640143967E-2"/>
    <x v="0"/>
    <m/>
    <x v="1"/>
    <x v="0"/>
    <s v="Defaut GE &amp; Power Cabinet"/>
    <s v="PASSIVE"/>
    <s v="(05-10-2026 ticket): INC-20260510-00015390...Grid Outage"/>
    <s v="ADM_080"/>
    <m/>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2.140581026737913E-3"/>
    <n v="2.140581026737913E-3"/>
    <n v="2.5865354073085042E-3"/>
    <n v="0"/>
    <m/>
    <n v="9.721242826826515E-3"/>
    <n v="0"/>
    <n v="2.8957130875190796E-2"/>
    <n v="0"/>
    <n v="9.721242826826515E-3"/>
    <x v="0"/>
    <m/>
    <x v="6"/>
    <x v="3"/>
    <s v="No root cause"/>
    <s v="No root cause"/>
    <s v=""/>
    <s v="ADM_041"/>
    <m/>
  </r>
  <r>
    <s v="Kaele"/>
    <s v="EXN_011"/>
    <s v="EXTREME-NORD"/>
    <s v="IHS"/>
    <s v="Grid-Gen"/>
    <s v="EXTREME-NORD"/>
    <s v="Kaele"/>
    <s v="NOKIA"/>
    <n v="0.23333032236829862"/>
    <n v="0.59597723953319981"/>
    <n v="0.92546130111667813"/>
    <n v="0"/>
    <n v="0"/>
    <n v="0"/>
    <n v="0"/>
    <n v="0.10539955596344142"/>
    <n v="0"/>
    <n v="0.11074796143878519"/>
    <n v="0"/>
    <n v="0.42694501507528732"/>
    <n v="0.13122420095732315"/>
    <n v="1.9673216462817208E-2"/>
    <n v="0.42694501507528737"/>
    <n v="6.02129584658272E-2"/>
    <n v="7.0129256849387617E-2"/>
    <n v="5.1668221885495955E-2"/>
    <n v="0"/>
    <n v="0.20790936558055348"/>
    <n v="6.6881543690234654E-3"/>
    <n v="6.6881543690234654E-3"/>
    <n v="5.8769984096565912E-2"/>
    <n v="1.507282405801476"/>
    <m/>
    <n v="9.1137250201893082E-3"/>
    <n v="6.3821645104692473E-2"/>
    <n v="0"/>
    <n v="0"/>
    <n v="9.1137250201893082E-3"/>
    <x v="2"/>
    <m/>
    <x v="1"/>
    <x v="0"/>
    <s v="Defaut GE &amp; Power Cabinet"/>
    <s v="PASSIVE"/>
    <s v="(05-10-2026 ticket): INC-20260510-00014755...Grid Outage"/>
    <s v="EXN_011"/>
    <m/>
  </r>
  <r>
    <s v="Maroua-Ouro-Tchede"/>
    <s v="EXN_092"/>
    <s v="Maroua"/>
    <s v="IHS"/>
    <s v="Grid-Gen"/>
    <s v="EXTREME-NORD"/>
    <s v="Maroua"/>
    <s v="Huawei"/>
    <n v="0"/>
    <n v="0"/>
    <n v="0"/>
    <n v="0"/>
    <n v="0"/>
    <n v="0"/>
    <n v="0"/>
    <n v="0"/>
    <n v="0"/>
    <n v="0.36196291445154988"/>
    <n v="8.9175391586979543E-5"/>
    <n v="0"/>
    <n v="0"/>
    <n v="0"/>
    <n v="0"/>
    <n v="0"/>
    <n v="0"/>
    <n v="0"/>
    <n v="0"/>
    <n v="0"/>
    <n v="0"/>
    <n v="0"/>
    <n v="0"/>
    <n v="0"/>
    <m/>
    <n v="8.8283637671109742E-3"/>
    <n v="2.310568364846988E-2"/>
    <n v="0"/>
    <n v="1.0602100830219735E-2"/>
    <n v="8.8283637671109742E-3"/>
    <x v="0"/>
    <m/>
    <x v="6"/>
    <x v="3"/>
    <s v="No root cause"/>
    <s v="No root cause"/>
    <s v=""/>
    <s v="EXN_092"/>
    <m/>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1.6943324401527619E-3"/>
    <m/>
    <n v="8.150630791049782E-3"/>
    <n v="1.7735173395041746E-2"/>
    <n v="1.6734753205422E-2"/>
    <n v="0"/>
    <n v="8.150630791049782E-3"/>
    <x v="0"/>
    <m/>
    <x v="6"/>
    <x v="3"/>
    <s v="No root cause"/>
    <s v="No root cause"/>
    <s v=""/>
    <s v="OST_259"/>
    <m/>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593342715113487E-2"/>
    <n v="0"/>
    <n v="0"/>
    <n v="2.5933427151134874E-2"/>
    <n v="5.1617271597515828E-2"/>
    <n v="0.75542026072636637"/>
    <n v="2.5184260954641696E-2"/>
    <n v="8.9185714007576275E-4"/>
    <n v="2.495238945198822E-2"/>
    <n v="0.14151006132518373"/>
    <n v="0.14151006132518373"/>
    <n v="7.1352700891280868E-4"/>
    <n v="0"/>
    <m/>
    <n v="7.402414262629292E-3"/>
    <n v="0"/>
    <n v="2.2049925345328555E-2"/>
    <n v="0"/>
    <n v="7.402414262629292E-3"/>
    <x v="0"/>
    <m/>
    <x v="1"/>
    <x v="0"/>
    <s v="Defaut GE &amp; Power Cabinet"/>
    <s v="PASSIVE"/>
    <s v="(05-10-2026 ticket): INC-20260510-00014418...Grid Outage"/>
    <s v="ADM_042"/>
    <m/>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5.7553797730236597E-2"/>
    <n v="4.1555732479532467E-2"/>
    <n v="5.3041522915935425E-2"/>
    <n v="5.3041522915935425E-2"/>
    <n v="1.9083533799613622E-2"/>
    <n v="1.355465952122089E-2"/>
    <m/>
    <n v="6.9913507004191961E-3"/>
    <n v="0"/>
    <n v="1.8169160623030083E-2"/>
    <n v="1.7100162629386671E-3"/>
    <n v="6.9913507004191961E-3"/>
    <x v="0"/>
    <m/>
    <x v="6"/>
    <x v="3"/>
    <s v="No root cause"/>
    <s v="No root cause"/>
    <s v="(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m/>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2115547051790212"/>
    <n v="1.2115547051790212"/>
    <n v="1.0897232851928951E-2"/>
    <n v="6.5472572503160339E-2"/>
    <m/>
    <n v="6.9200103871497141E-3"/>
    <n v="2.3480370410336959E-2"/>
    <n v="1.062524013042725E-2"/>
    <n v="0"/>
    <n v="6.9200103871497141E-3"/>
    <x v="0"/>
    <m/>
    <x v="6"/>
    <x v="3"/>
    <s v="No root cause"/>
    <s v="No root cause"/>
    <s v=""/>
    <s v="EST_096"/>
    <m/>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8536125307827289E-4"/>
    <n v="6.0639266279136972E-4"/>
    <n v="2.8536125307821499E-4"/>
    <n v="2.8536125307827289E-4"/>
    <n v="1.5230134267846121E-4"/>
    <n v="2.6752617476088987E-4"/>
    <n v="1.9779280204775236"/>
    <n v="3.0819015332460129"/>
    <n v="2.0331271758156864"/>
    <n v="0.69608527164964473"/>
    <n v="0.69608527164964473"/>
    <n v="3.1722183698453059"/>
    <n v="1.5513486172820481"/>
    <m/>
    <n v="6.6881543690236198E-3"/>
    <n v="0"/>
    <n v="1.6734753205422E-2"/>
    <n v="2.0520195155269826E-3"/>
    <n v="6.6881543690236198E-3"/>
    <x v="0"/>
    <m/>
    <x v="6"/>
    <x v="3"/>
    <s v="No root cause"/>
    <s v="No root cause"/>
    <s v=""/>
    <s v="SUD_003"/>
    <m/>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0"/>
    <n v="0"/>
    <n v="1.3378631417112596E-3"/>
    <n v="0"/>
    <m/>
    <n v="6.5105571225535291E-3"/>
    <n v="0"/>
    <n v="1.9393307833843351E-2"/>
    <n v="0"/>
    <n v="6.5105571225535291E-3"/>
    <x v="0"/>
    <m/>
    <x v="1"/>
    <x v="0"/>
    <s v="Defaut GE &amp; Power Cabinet"/>
    <s v="PASSIVE"/>
    <s v="(05-10-2026 ticket): INC-20260510-00013969...Grid Outage"/>
    <s v="ADM_054"/>
    <m/>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8.0271788502682428E-4"/>
    <n v="0"/>
    <n v="2.764917159536535E-3"/>
    <n v="8.0271788502682428E-4"/>
    <n v="1.6054357700536486E-3"/>
    <n v="0.24161509178241378"/>
    <n v="0"/>
    <n v="0"/>
    <n v="0"/>
    <n v="1.8730083983956953E-3"/>
    <n v="1.8730083983956953E-3"/>
    <n v="3.3000624162211412E-3"/>
    <n v="0"/>
    <m/>
    <n v="6.24299998053068E-3"/>
    <n v="0"/>
    <n v="1.8596322580397433E-2"/>
    <n v="0"/>
    <n v="6.24299998053068E-3"/>
    <x v="0"/>
    <m/>
    <x v="6"/>
    <x v="3"/>
    <s v="No root cause"/>
    <s v="No root cause"/>
    <s v="(05-10-2026 ticket): INC-20260510-00013940...impacté après Mbamti ...Grid Outage"/>
    <s v="ADM_144"/>
    <m/>
  </r>
  <r>
    <s v="Makong-II-IHS"/>
    <s v="OST_256"/>
    <s v="OUEST"/>
    <s v="IHS"/>
    <s v="Grid-Gen"/>
    <s v="OUEST"/>
    <s v="Dschang"/>
    <s v="NOKIA"/>
    <n v="0"/>
    <n v="1.7949912555833222E-2"/>
    <n v="0"/>
    <n v="0"/>
    <n v="0"/>
    <n v="0"/>
    <n v="0"/>
    <n v="0"/>
    <n v="0"/>
    <n v="0"/>
    <n v="0"/>
    <n v="0"/>
    <n v="0"/>
    <n v="0"/>
    <n v="0"/>
    <n v="0"/>
    <n v="4.2269135612230313E-3"/>
    <n v="0"/>
    <n v="0"/>
    <n v="2.9035507500720634E-2"/>
    <n v="0"/>
    <n v="0"/>
    <n v="0"/>
    <n v="0"/>
    <m/>
    <n v="5.7964004531537256E-3"/>
    <n v="4.8709279042720285E-3"/>
    <n v="1.009397812390599E-2"/>
    <n v="3.2832312248420978E-3"/>
    <n v="5.7964004531537256E-3"/>
    <x v="0"/>
    <m/>
    <x v="6"/>
    <x v="3"/>
    <s v="No root cause"/>
    <s v="No root cause"/>
    <s v=""/>
    <s v="OST_256"/>
    <m/>
  </r>
  <r>
    <s v="EST_064_N_Garga-Salari-MTN"/>
    <s v="EST_064"/>
    <s v="CENTRE"/>
    <s v="IHS"/>
    <s v="Solar-Gen"/>
    <s v="EST"/>
    <s v="Garga-Salari"/>
    <s v="NOKIA"/>
    <n v="1.0701046990437507E-3"/>
    <n v="0"/>
    <n v="0"/>
    <n v="0"/>
    <n v="0"/>
    <n v="0"/>
    <n v="0"/>
    <n v="0"/>
    <n v="0"/>
    <n v="0"/>
    <n v="0"/>
    <n v="0"/>
    <n v="0.46624461737336415"/>
    <n v="0"/>
    <n v="0"/>
    <n v="0"/>
    <n v="0"/>
    <n v="0"/>
    <n v="0"/>
    <n v="0"/>
    <n v="0"/>
    <n v="0"/>
    <n v="0"/>
    <n v="0"/>
    <m/>
    <n v="5.3505234952187534E-3"/>
    <n v="0"/>
    <n v="1.5937860195640363E-2"/>
    <n v="0"/>
    <n v="5.3505234952187534E-3"/>
    <x v="0"/>
    <m/>
    <x v="6"/>
    <x v="3"/>
    <s v="No root cause"/>
    <s v="No root cause"/>
    <s v=""/>
    <s v="EST_064"/>
    <m/>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0"/>
    <n v="0"/>
    <n v="2.3189627789661155E-3"/>
    <n v="0"/>
    <m/>
    <n v="4.8160285564095634E-3"/>
    <n v="0"/>
    <n v="1.4345734562021418E-2"/>
    <n v="0"/>
    <n v="4.8160285564095634E-3"/>
    <x v="0"/>
    <m/>
    <x v="6"/>
    <x v="3"/>
    <s v="No root cause"/>
    <s v="No root cause"/>
    <s v=""/>
    <s v="ADM_055"/>
    <m/>
  </r>
  <r>
    <s v="Dakana"/>
    <s v="EXN_211"/>
    <s v="EXTREME-NORD"/>
    <s v="IHS"/>
    <s v="Hybrid-Gen"/>
    <s v="EXTREME-NORD"/>
    <s v="Dakana"/>
    <s v="NOKIA"/>
    <n v="0.12579238602832277"/>
    <n v="1.1042919236351156"/>
    <n v="0"/>
    <n v="0"/>
    <n v="0"/>
    <n v="0"/>
    <n v="0"/>
    <n v="0"/>
    <n v="0"/>
    <n v="0"/>
    <n v="0"/>
    <n v="5.9982981228613515E-2"/>
    <n v="1.8987955370989934E-2"/>
    <n v="2.7877570454759875"/>
    <n v="5.9982981228613515E-2"/>
    <n v="0"/>
    <n v="0"/>
    <n v="0"/>
    <n v="0"/>
    <n v="0"/>
    <n v="3.3442555352949066"/>
    <n v="3.3442555352949066"/>
    <n v="0"/>
    <n v="0"/>
    <m/>
    <n v="4.8157498349235073E-3"/>
    <n v="0"/>
    <n v="1.4344904321002525E-2"/>
    <n v="0"/>
    <n v="4.8157498349235073E-3"/>
    <x v="2"/>
    <m/>
    <x v="6"/>
    <x v="3"/>
    <s v="No root cause"/>
    <s v="No root cause"/>
    <s v=""/>
    <s v="EXN_211"/>
    <m/>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2.3339815906786532"/>
    <n v="0.27180549202709925"/>
    <n v="1.086906199530068"/>
    <n v="2.3339815906786532"/>
    <n v="1.3018002014650445"/>
    <n v="0.58441984630442934"/>
    <n v="8.9175391586886099E-5"/>
    <n v="1.0701046990435595E-4"/>
    <n v="9.0958899418763111E-4"/>
    <n v="13.86916329226985"/>
    <n v="13.86916329226985"/>
    <n v="5.7152954123133917"/>
    <n v="0.36913261593514274"/>
    <m/>
    <n v="4.6371203625230279E-3"/>
    <n v="0"/>
    <n v="0"/>
    <n v="8.8920845672812443E-3"/>
    <n v="4.6371203625230279E-3"/>
    <x v="2"/>
    <m/>
    <x v="1"/>
    <x v="0"/>
    <s v="Defaut GE &amp; Power Cabinet"/>
    <s v="PASSIVE"/>
    <s v="(05-10-2026 ticket): INC-20260510-00014667...Grid Outage"/>
    <s v="EXN_100"/>
    <m/>
  </r>
  <r>
    <s v="Brigaya"/>
    <s v="EST_056"/>
    <s v="CENTRE"/>
    <s v="IHS"/>
    <s v="Solar-Gen"/>
    <s v="EST"/>
    <s v="Brigaya"/>
    <s v="NOKIA"/>
    <n v="2.9427879223703924E-3"/>
    <n v="0"/>
    <n v="7.1340313269584272E-3"/>
    <n v="0"/>
    <n v="0"/>
    <n v="0"/>
    <n v="0"/>
    <n v="0"/>
    <n v="0"/>
    <n v="0"/>
    <n v="7.0805260920062405E-3"/>
    <n v="0"/>
    <n v="0.46684826771817967"/>
    <n v="0"/>
    <n v="0"/>
    <n v="0"/>
    <n v="0"/>
    <n v="0"/>
    <n v="0"/>
    <n v="0"/>
    <n v="0"/>
    <n v="0"/>
    <n v="0"/>
    <n v="0"/>
    <m/>
    <n v="4.5479449709359835E-3"/>
    <n v="0"/>
    <n v="1.3547181166294438E-2"/>
    <n v="0"/>
    <n v="4.5479449709359835E-3"/>
    <x v="0"/>
    <m/>
    <x v="6"/>
    <x v="3"/>
    <s v="No root cause"/>
    <s v="No root cause"/>
    <s v=""/>
    <s v="EST_056"/>
    <m/>
  </r>
  <r>
    <s v="Doumofe-MTN"/>
    <s v="OST_116"/>
    <s v="OUEST"/>
    <s v="IHS"/>
    <s v="Solar-Gen"/>
    <s v="OUEST"/>
    <s v="Doumofe"/>
    <s v="NOKIA"/>
    <n v="0"/>
    <n v="0"/>
    <n v="0"/>
    <n v="0"/>
    <n v="0"/>
    <n v="0"/>
    <n v="1.4404005556090718"/>
    <n v="2.2826125883451067"/>
    <n v="1.7369864467903282"/>
    <n v="8.9175391586982075E-4"/>
    <n v="0"/>
    <n v="9.9698087794243204E-2"/>
    <n v="0"/>
    <n v="0"/>
    <n v="9.9698087794243204E-2"/>
    <n v="0"/>
    <n v="1.1358626327999932"/>
    <n v="0"/>
    <n v="0"/>
    <n v="0"/>
    <n v="8.9175391586982075E-4"/>
    <n v="8.9175391586982075E-4"/>
    <n v="4.394563297406353E-2"/>
    <n v="0"/>
    <m/>
    <n v="4.2447486395401982E-3"/>
    <n v="2.8725985076476068E-3"/>
    <n v="1.1422133140208885E-2"/>
    <n v="0"/>
    <n v="4.2447486395401982E-3"/>
    <x v="0"/>
    <m/>
    <x v="6"/>
    <x v="3"/>
    <s v="No root cause"/>
    <s v="No root cause"/>
    <s v=""/>
    <s v="OST_116"/>
    <m/>
  </r>
  <r>
    <s v="SGC_Bonanjo"/>
    <s v="LIT_742"/>
    <s v="Douala"/>
    <s v="CAMUSAT"/>
    <s v="Good Grid no GE - 8h"/>
    <s v="LITTORAL"/>
    <s v="Douala"/>
    <s v="ZTE"/>
    <n v="0"/>
    <n v="0"/>
    <n v="0"/>
    <n v="0"/>
    <n v="0"/>
    <n v="0"/>
    <n v="0"/>
    <n v="0"/>
    <n v="0"/>
    <n v="0"/>
    <n v="0"/>
    <n v="0"/>
    <n v="0"/>
    <n v="0"/>
    <n v="0"/>
    <n v="9.3812511949502887E-3"/>
    <n v="0"/>
    <n v="0"/>
    <n v="0"/>
    <n v="0"/>
    <n v="8.2041360260021456E-3"/>
    <n v="8.2041360260021456E-3"/>
    <n v="0"/>
    <n v="0"/>
    <m/>
    <n v="4.2269135612228066E-3"/>
    <n v="0"/>
    <n v="4.0375912495621922E-3"/>
    <n v="5.5062523666624934E-3"/>
    <n v="4.2269135612228066E-3"/>
    <x v="0"/>
    <m/>
    <x v="6"/>
    <x v="3"/>
    <s v="No root cause"/>
    <s v="No root cause"/>
    <s v=""/>
    <s v="LIT_742"/>
    <m/>
  </r>
  <r>
    <s v="EXN_355_H_Maroua-Hedjere-Miskine"/>
    <s v="EXN_355"/>
    <s v="Maroua"/>
    <s v="ESCO"/>
    <s v="Hybrid Solar - S3"/>
    <s v="EXN"/>
    <s v="Maroua"/>
    <s v="Huawei"/>
    <n v="0"/>
    <n v="0"/>
    <n v="0"/>
    <n v="0"/>
    <n v="0"/>
    <n v="0"/>
    <n v="0"/>
    <n v="0"/>
    <n v="0"/>
    <n v="0"/>
    <n v="0"/>
    <n v="0"/>
    <n v="0"/>
    <s v=""/>
    <n v="0"/>
    <n v="0"/>
    <n v="0"/>
    <n v="0"/>
    <n v="0"/>
    <n v="0"/>
    <n v="0"/>
    <n v="0"/>
    <n v="0"/>
    <n v="0"/>
    <m/>
    <n v="3.9237172298270985E-3"/>
    <n v="0"/>
    <n v="1.1687764143469639E-2"/>
    <n v="0"/>
    <n v="3.9237172298270985E-3"/>
    <x v="0"/>
    <m/>
    <x v="6"/>
    <x v="3"/>
    <s v="No root cause"/>
    <s v="No root cause"/>
    <s v=""/>
    <s v="EXN_355"/>
    <m/>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6752617476088987E-4"/>
    <n v="2.4969109644359369E-4"/>
    <n v="2.6752617476094782E-4"/>
    <n v="2.6752617476083203E-4"/>
    <n v="1.2145688334146381E-2"/>
    <n v="2.4969109644353585E-4"/>
    <n v="7.1875365619107666E-3"/>
    <n v="2.6752617476071623E-4"/>
    <n v="2.1723125390588054E-2"/>
    <n v="0.15122362905319958"/>
    <n v="0.15122362905319958"/>
    <n v="3.0319633139559802E-4"/>
    <n v="2.6217565126571822E-3"/>
    <m/>
    <n v="3.1568088621791611E-3"/>
    <n v="0"/>
    <n v="8.5001921043422069E-3"/>
    <n v="5.814055293988929E-4"/>
    <n v="3.1568088621791611E-3"/>
    <x v="0"/>
    <m/>
    <x v="1"/>
    <x v="0"/>
    <s v="Defaut GE &amp; Power Cabinet"/>
    <s v="PASSIVE"/>
    <s v="(05-10-2026 ticket): INC-20260510-00009449...Grid Outage"/>
    <s v="CTR_547"/>
    <m/>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1.0003873779010537"/>
    <n v="0"/>
    <n v="0"/>
    <n v="0"/>
    <n v="1.7997377530084209"/>
    <n v="0"/>
    <m/>
    <n v="3.1211387055442835E-3"/>
    <n v="0"/>
    <n v="9.2970851141235787E-3"/>
    <n v="0"/>
    <n v="3.1211387055442835E-3"/>
    <x v="2"/>
    <m/>
    <x v="6"/>
    <x v="3"/>
    <s v="No root cause"/>
    <s v="No root cause"/>
    <s v=""/>
    <s v="EXN_106"/>
    <m/>
  </r>
  <r>
    <s v="Fongo-Tongo"/>
    <s v="SUO_136"/>
    <s v="SUD-OUEST"/>
    <s v="IHS"/>
    <s v="Grid-Gen"/>
    <s v="SUD-OUEST"/>
    <s v="Fongo-Tongo"/>
    <s v="NOKIA"/>
    <n v="0"/>
    <n v="0"/>
    <n v="0"/>
    <n v="0"/>
    <n v="0"/>
    <n v="0"/>
    <n v="0"/>
    <n v="0"/>
    <n v="0"/>
    <n v="0"/>
    <n v="0"/>
    <n v="0"/>
    <n v="0"/>
    <n v="0"/>
    <n v="0"/>
    <n v="0"/>
    <n v="0"/>
    <n v="0"/>
    <n v="0"/>
    <n v="0"/>
    <n v="0"/>
    <n v="0"/>
    <n v="0"/>
    <n v="0"/>
    <m/>
    <n v="3.0676334705920958E-3"/>
    <n v="2.1482041013712535E-2"/>
    <n v="0"/>
    <n v="0"/>
    <n v="3.0676334705920958E-3"/>
    <x v="2"/>
    <m/>
    <x v="6"/>
    <x v="3"/>
    <s v="No root cause"/>
    <s v="No root cause"/>
    <s v="(05-10-2026 ocm ran 12h) Power status check Ongoing"/>
    <s v="SUO_136"/>
    <m/>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n v="1.8229233548210362"/>
    <n v="0"/>
    <m/>
    <n v="2.9427879223703239E-3"/>
    <n v="0"/>
    <n v="8.7658231076022299E-3"/>
    <n v="0"/>
    <n v="2.9427879223703239E-3"/>
    <x v="2"/>
    <m/>
    <x v="6"/>
    <x v="3"/>
    <s v="No root cause"/>
    <s v="No root cause"/>
    <s v=""/>
    <s v="EXN_258"/>
    <m/>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4.114017515473714"/>
    <n v="0.75648293917800891"/>
    <n v="2.9959364557561643"/>
    <n v="4.114017515473714"/>
    <n v="5.8427716567789362E-2"/>
    <n v="1.1592800906307156E-2"/>
    <n v="9.2225189979254052E-2"/>
    <n v="0.10558366363898375"/>
    <n v="2.8821486560911543E-2"/>
    <n v="0.36597580707296429"/>
    <n v="0.36597580707296429"/>
    <n v="0"/>
    <n v="0"/>
    <m/>
    <n v="2.942787922370271E-3"/>
    <n v="0"/>
    <n v="8.7658231076020721E-3"/>
    <n v="0"/>
    <n v="2.942787922370271E-3"/>
    <x v="2"/>
    <m/>
    <x v="6"/>
    <x v="3"/>
    <s v="No root cause"/>
    <s v="No root cause"/>
    <s v=""/>
    <s v="NRO_005"/>
    <m/>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0"/>
    <n v="0.15031759076619564"/>
    <n v="4.5087965663172545E-2"/>
    <m/>
    <n v="2.6754165749574665E-3"/>
    <n v="0"/>
    <n v="7.9693912894457358E-3"/>
    <n v="0"/>
    <n v="2.6754165749574665E-3"/>
    <x v="0"/>
    <m/>
    <x v="1"/>
    <x v="0"/>
    <s v="Defaut GE &amp; Power Cabinet"/>
    <s v="PASSIVE"/>
    <s v="(05-10-2026 ticket): INC-20260510-00014583...Grid Outage"/>
    <s v="NRD_111"/>
    <m/>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303886905628175"/>
    <n v="4.6371203625230331E-3"/>
    <n v="2.3402119663387868"/>
    <n v="2.630388690562818"/>
    <n v="0"/>
    <n v="1.515981656978832E-3"/>
    <n v="8.277259847103427E-2"/>
    <n v="0.20002040332959523"/>
    <n v="0"/>
    <n v="0"/>
    <n v="0"/>
    <n v="8.1648988537038517E-2"/>
    <n v="0"/>
    <m/>
    <n v="2.5860863560222408E-3"/>
    <n v="0"/>
    <n v="7.7032990945590431E-3"/>
    <n v="0"/>
    <n v="2.5860863560222408E-3"/>
    <x v="2"/>
    <m/>
    <x v="6"/>
    <x v="3"/>
    <s v="No root cause"/>
    <s v="No root cause"/>
    <s v=""/>
    <s v="NRO_098"/>
    <m/>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0"/>
    <n v="0"/>
    <n v="0"/>
    <m/>
    <n v="2.5683957832301476E-3"/>
    <n v="0"/>
    <n v="7.438098536816427E-3"/>
    <n v="1.3680130103533347E-4"/>
    <n v="2.5683957832301476E-3"/>
    <x v="0"/>
    <m/>
    <x v="6"/>
    <x v="3"/>
    <s v="No root cause"/>
    <s v="No root cause"/>
    <s v=""/>
    <s v="SUD_127"/>
    <m/>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5.3505234952196091E-4"/>
    <n v="5.3505234952196091E-4"/>
    <n v="0"/>
    <n v="0"/>
    <m/>
    <n v="2.5683854614065365E-3"/>
    <n v="0"/>
    <n v="6.9068057841860991E-3"/>
    <n v="4.788045536226829E-4"/>
    <n v="2.5683854614065365E-3"/>
    <x v="0"/>
    <m/>
    <x v="6"/>
    <x v="3"/>
    <s v="No root cause"/>
    <s v="No root cause"/>
    <s v=""/>
    <s v="SUD_121"/>
    <m/>
  </r>
  <r>
    <s v="Katoual-MTN"/>
    <s v="EXN_026"/>
    <s v="EXTREME-NORD"/>
    <s v="IHS"/>
    <s v="Grid-Gen"/>
    <s v="EXTREME-NORD"/>
    <s v="Maroua"/>
    <s v="Huawei"/>
    <n v="0"/>
    <n v="0"/>
    <n v="0"/>
    <n v="0"/>
    <n v="0"/>
    <n v="0"/>
    <n v="0"/>
    <n v="0"/>
    <n v="0"/>
    <n v="0"/>
    <n v="0"/>
    <n v="0"/>
    <n v="0"/>
    <n v="0"/>
    <n v="0"/>
    <n v="0"/>
    <n v="0"/>
    <n v="0"/>
    <n v="0"/>
    <n v="0"/>
    <n v="0"/>
    <n v="0"/>
    <n v="0"/>
    <n v="0"/>
    <m/>
    <n v="2.4077355728484473E-3"/>
    <n v="0"/>
    <n v="7.1720370880381896E-3"/>
    <n v="0"/>
    <n v="2.4077355728484473E-3"/>
    <x v="2"/>
    <m/>
    <x v="1"/>
    <x v="0"/>
    <s v="Defaut GE &amp; Power Cabinet"/>
    <s v="PASSIVE"/>
    <s v="(05-10-2026 ticket): INC-20260510-00014739...power issue ...Grid Outage"/>
    <s v="EXN_026"/>
    <m/>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6.5098035858495058E-3"/>
    <n v="6.5098035858495058E-3"/>
    <n v="0"/>
    <n v="3.3422936766799929E-2"/>
    <m/>
    <n v="2.1758795547223001E-3"/>
    <n v="0"/>
    <n v="6.4813964795604369E-3"/>
    <n v="0"/>
    <n v="2.1758795547223001E-3"/>
    <x v="2"/>
    <m/>
    <x v="6"/>
    <x v="3"/>
    <s v="No root cause"/>
    <s v="No root cause"/>
    <s v=""/>
    <s v="EXN_181"/>
    <m/>
  </r>
  <r>
    <s v="Meidougou-MTN"/>
    <s v="ADM_062"/>
    <s v="ADAMAOUA"/>
    <s v="IHS"/>
    <s v="Grid-Gen"/>
    <s v="ADAMAOUA"/>
    <s v="Meidougou"/>
    <s v="NOKIA"/>
    <n v="0"/>
    <n v="0"/>
    <n v="0"/>
    <n v="0"/>
    <n v="0"/>
    <n v="0"/>
    <n v="0"/>
    <n v="2.7158273919121294"/>
    <n v="1.6022050589572854"/>
    <n v="0"/>
    <n v="0"/>
    <n v="0.10440654847003564"/>
    <n v="0"/>
    <n v="0"/>
    <n v="0.10440654847003564"/>
    <n v="0"/>
    <n v="0"/>
    <n v="0"/>
    <n v="0"/>
    <n v="0"/>
    <n v="0.29224559330884936"/>
    <n v="0.29224559330884936"/>
    <n v="0"/>
    <n v="0"/>
    <m/>
    <n v="2.1580444764049051E-3"/>
    <n v="1.5112366061972192E-2"/>
    <n v="0"/>
    <n v="0"/>
    <n v="2.1580444764049051E-3"/>
    <x v="0"/>
    <m/>
    <x v="6"/>
    <x v="3"/>
    <s v="No root cause"/>
    <s v="No root cause"/>
    <s v="(05-10-2026 ticket): INC-20260510-00013403...Others"/>
    <s v="ADM_062"/>
    <m/>
  </r>
  <r>
    <s v="LIT_839_Z_KMC-NKOLBONG"/>
    <s v="LIT_839"/>
    <s v="Douala"/>
    <s v="ESCO"/>
    <s v="GE"/>
    <s v="LITTORAL"/>
    <s v="Douala"/>
    <s v="ZTE"/>
    <n v="0"/>
    <n v="0"/>
    <n v="0"/>
    <n v="0"/>
    <n v="0"/>
    <n v="7.1433234027617267"/>
    <n v="0"/>
    <n v="1.0183829719233059E-2"/>
    <n v="0"/>
    <n v="0"/>
    <n v="0"/>
    <n v="0"/>
    <n v="0"/>
    <n v="0"/>
    <n v="0"/>
    <n v="0"/>
    <n v="0"/>
    <n v="0"/>
    <n v="0"/>
    <n v="0"/>
    <n v="0"/>
    <n v="0"/>
    <n v="0"/>
    <n v="0"/>
    <m/>
    <n v="1.9440235365960584E-3"/>
    <n v="0"/>
    <n v="0"/>
    <n v="3.7278354532061112E-3"/>
    <n v="1.9440235365960584E-3"/>
    <x v="0"/>
    <m/>
    <x v="6"/>
    <x v="3"/>
    <s v="No root cause"/>
    <s v="No root cause"/>
    <s v=""/>
    <s v="LIT_839"/>
    <m/>
  </r>
  <r>
    <s v="Matafal"/>
    <s v="EXN_207"/>
    <s v="EXTREME-NORD"/>
    <s v="IHS"/>
    <s v="Hybrid-Gen"/>
    <s v="EXTREME-NORD"/>
    <s v="Matafal"/>
    <s v="NOKIA"/>
    <n v="0"/>
    <n v="2.7645971274559804E-3"/>
    <n v="4.1782281180049188E-2"/>
    <n v="0"/>
    <n v="0"/>
    <n v="0"/>
    <n v="0"/>
    <n v="0.12041814767257501"/>
    <n v="0.47552141736597703"/>
    <n v="0"/>
    <n v="0"/>
    <n v="0.30939685048651261"/>
    <n v="0.12615152974952956"/>
    <n v="2.0849861988809393E-2"/>
    <n v="0.30939685048651266"/>
    <n v="0"/>
    <n v="0"/>
    <n v="0"/>
    <n v="1.6230860554741829E-2"/>
    <n v="0"/>
    <n v="0.46249925092671063"/>
    <n v="0.46249925092671063"/>
    <n v="0"/>
    <n v="0"/>
    <m/>
    <n v="1.7836110499716445E-3"/>
    <n v="0"/>
    <n v="5.3129275262971572E-3"/>
    <n v="0"/>
    <n v="1.7836110499716445E-3"/>
    <x v="2"/>
    <m/>
    <x v="6"/>
    <x v="3"/>
    <s v="No root cause"/>
    <s v="No root cause"/>
    <s v="(05-10-2026 ticket): INC-20260510-00014590...Others"/>
    <s v="EXN_207"/>
    <m/>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3929196165886155E-2"/>
    <n v="1.3929196165886155E-2"/>
    <n v="7.9901150861933796E-3"/>
    <n v="7.6690836764802921E-3"/>
    <m/>
    <n v="1.7835078317396413E-3"/>
    <n v="0"/>
    <n v="5.3126200652136241E-3"/>
    <n v="0"/>
    <n v="1.7835078317396413E-3"/>
    <x v="0"/>
    <m/>
    <x v="6"/>
    <x v="3"/>
    <s v="No root cause"/>
    <s v="No root cause"/>
    <s v=""/>
    <s v="SUD_226"/>
    <m/>
  </r>
  <r>
    <s v="Bobongo"/>
    <s v="LIT_250"/>
    <s v="Douala"/>
    <s v="IHS"/>
    <s v="Grid-Gen"/>
    <s v="LITTORAL"/>
    <s v="Douala"/>
    <s v="ZTE"/>
    <n v="0"/>
    <n v="0"/>
    <n v="0"/>
    <n v="0"/>
    <n v="0"/>
    <n v="0"/>
    <n v="0"/>
    <n v="0"/>
    <n v="0"/>
    <n v="0"/>
    <n v="0"/>
    <n v="0"/>
    <n v="0"/>
    <n v="0"/>
    <n v="0"/>
    <n v="8.8907865412218443E-2"/>
    <n v="0"/>
    <n v="0"/>
    <n v="0"/>
    <n v="0"/>
    <n v="0"/>
    <n v="0"/>
    <n v="0"/>
    <n v="0"/>
    <m/>
    <n v="1.5694868919308568E-3"/>
    <n v="0"/>
    <n v="0"/>
    <n v="3.0096286227720868E-3"/>
    <n v="1.5694868919308568E-3"/>
    <x v="0"/>
    <m/>
    <x v="6"/>
    <x v="3"/>
    <s v="No root cause"/>
    <s v="No root cause"/>
    <s v=""/>
    <s v="LIT_250"/>
    <m/>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70292967002399942"/>
    <n v="5.115144801928722E-2"/>
    <n v="8.4252909971378409E-2"/>
    <n v="0.70292967002399953"/>
    <n v="0.42235248963425287"/>
    <n v="3.5448382681526267"/>
    <n v="9.5435504076385097E-2"/>
    <n v="0.11830007447928716"/>
    <n v="7.0448559353713447E-3"/>
    <n v="1.6700318302246639"/>
    <n v="1.6700318302246639"/>
    <n v="1.8726832233265207E-3"/>
    <n v="1.9671199630171818"/>
    <m/>
    <n v="1.3376308738047311E-3"/>
    <n v="0"/>
    <n v="3.9844650489102192E-3"/>
    <n v="0"/>
    <n v="1.3376308738047311E-3"/>
    <x v="0"/>
    <m/>
    <x v="6"/>
    <x v="3"/>
    <s v="No root cause"/>
    <s v="No root cause"/>
    <s v=""/>
    <s v="CTR_300"/>
    <m/>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5.7964004531536632E-3"/>
    <n v="3.8784632934339629"/>
    <n v="1.2361849483353451"/>
    <n v="5.7964004531536632E-3"/>
    <n v="6.5686593442969218E-2"/>
    <n v="2.5860863560224117E-3"/>
    <n v="7.5121349872871529E-2"/>
    <n v="6.0639266279146446E-3"/>
    <n v="0"/>
    <n v="2.6752617476092913E-3"/>
    <n v="2.6752617476092913E-3"/>
    <n v="0"/>
    <n v="0"/>
    <m/>
    <n v="1.2484554822176806E-3"/>
    <n v="0"/>
    <n v="3.7188340456493336E-3"/>
    <n v="0"/>
    <n v="1.2484554822176806E-3"/>
    <x v="2"/>
    <m/>
    <x v="6"/>
    <x v="3"/>
    <s v="No root cause"/>
    <s v="No root cause"/>
    <s v=""/>
    <s v="NRO_039"/>
    <m/>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
    <n v="0"/>
    <n v="3.7453664466531404E-4"/>
    <n v="0.32993111379350709"/>
    <m/>
    <n v="1.1771151689481299E-3"/>
    <n v="8.2431087610757396E-3"/>
    <n v="0"/>
    <n v="0"/>
    <n v="1.1771151689481299E-3"/>
    <x v="0"/>
    <m/>
    <x v="6"/>
    <x v="3"/>
    <s v="No root cause"/>
    <s v="No root cause"/>
    <s v=""/>
    <s v="LIT_120"/>
    <m/>
  </r>
  <r>
    <s v="Nkoabang"/>
    <s v="CTR_084"/>
    <s v="Yaounde"/>
    <s v="IHS"/>
    <s v="Grid-Gen"/>
    <s v="CENTRE"/>
    <s v="Yaounde"/>
    <s v="ZTE"/>
    <n v="0"/>
    <n v="0"/>
    <n v="0"/>
    <n v="0"/>
    <n v="0"/>
    <n v="0"/>
    <n v="0"/>
    <n v="0"/>
    <n v="0"/>
    <n v="0"/>
    <n v="3.6867425442238599"/>
    <n v="0"/>
    <n v="0"/>
    <n v="0"/>
    <n v="0"/>
    <n v="0"/>
    <n v="0"/>
    <n v="0"/>
    <n v="0"/>
    <n v="0"/>
    <n v="0"/>
    <n v="0"/>
    <n v="0"/>
    <n v="0"/>
    <m/>
    <n v="1.1592800906308012E-3"/>
    <n v="0"/>
    <n v="0"/>
    <n v="2.2230211418203961E-3"/>
    <n v="1.1592800906308012E-3"/>
    <x v="0"/>
    <m/>
    <x v="6"/>
    <x v="3"/>
    <s v="No root cause"/>
    <s v="No root cause"/>
    <s v=""/>
    <s v="CTR_084"/>
    <m/>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8.6926388211155921"/>
    <n v="8.6926388211155921"/>
    <n v="7.4363359044382236"/>
    <n v="0"/>
    <m/>
    <n v="1.159280090630734E-3"/>
    <n v="0"/>
    <n v="3.453203042388758E-3"/>
    <n v="0"/>
    <n v="1.159280090630734E-3"/>
    <x v="2"/>
    <m/>
    <x v="6"/>
    <x v="3"/>
    <s v="No root cause"/>
    <s v="No root cause"/>
    <s v=""/>
    <s v="EXN_032"/>
    <m/>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5.2613481036318738E-3"/>
    <n v="4.0542799677111635E-2"/>
    <n v="1.2988930836993091"/>
    <n v="5.2613481036318738E-3"/>
    <n v="0"/>
    <n v="0.26556431614602521"/>
    <n v="8.4235074893060799E-2"/>
    <n v="5.6180496699795622E-3"/>
    <n v="2.965973524182948E-2"/>
    <n v="1.3376308738047311E-3"/>
    <n v="1.3376308738047311E-3"/>
    <n v="0.45035356259256398"/>
    <n v="0"/>
    <m/>
    <n v="1.1592800906306299E-3"/>
    <n v="0"/>
    <n v="3.4532030423884484E-3"/>
    <n v="0"/>
    <n v="1.1592800906306299E-3"/>
    <x v="2"/>
    <m/>
    <x v="6"/>
    <x v="3"/>
    <s v="No root cause"/>
    <s v="No root cause"/>
    <s v=""/>
    <s v="NRO_044"/>
    <m/>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3.2908676884766161"/>
    <n v="1.7415281392201041"/>
    <n v="1.7494939144334163"/>
    <n v="1.3095178660841684"/>
    <n v="0"/>
    <n v="0"/>
    <n v="0"/>
    <n v="0"/>
    <n v="0.6635218959108804"/>
    <n v="0.59078696926373953"/>
    <n v="0.59078696926373953"/>
    <n v="8.1154302773709126E-3"/>
    <n v="5.7607302965188747E-2"/>
    <m/>
    <n v="9.6308308234450849E-4"/>
    <n v="0"/>
    <n v="0"/>
    <n v="1.8467961890179917E-3"/>
    <n v="9.6308308234450849E-4"/>
    <x v="0"/>
    <m/>
    <x v="1"/>
    <x v="0"/>
    <s v="Defaut GE &amp; Power Cabinet"/>
    <s v="PASSIVE"/>
    <s v="(05-10-2026 ticket): INC-20260510-00014683...Grid Outage"/>
    <s v="NRD_057"/>
    <m/>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0257852428281603E-4"/>
    <n v="8.0257852428281603E-4"/>
    <n v="0"/>
    <n v="2.675261747609386E-4"/>
    <m/>
    <n v="8.9175391586979538E-4"/>
    <n v="0"/>
    <n v="2.656310032606737E-3"/>
    <n v="0"/>
    <n v="8.9175391586979538E-4"/>
    <x v="0"/>
    <m/>
    <x v="6"/>
    <x v="3"/>
    <s v="No root cause"/>
    <s v="No root cause"/>
    <s v=""/>
    <s v="ADM_069"/>
    <m/>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685414900993909E-2"/>
    <n v="0"/>
    <n v="0"/>
    <n v="1.685414900993909E-2"/>
    <n v="4.1894598967562806E-2"/>
    <n v="0.31593057731435098"/>
    <n v="3.9522533551349333E-2"/>
    <n v="8.150630791049782E-3"/>
    <n v="1.3022817485796143"/>
    <n v="2.4077355728483103E-3"/>
    <n v="2.4077355728483103E-3"/>
    <n v="0.69430176381790532"/>
    <n v="9.4187048594167821E-2"/>
    <m/>
    <n v="7.1340313269589077E-4"/>
    <n v="0"/>
    <n v="2.1250480260855517E-3"/>
    <n v="0"/>
    <n v="7.1340313269589077E-4"/>
    <x v="0"/>
    <m/>
    <x v="6"/>
    <x v="3"/>
    <s v="No root cause"/>
    <s v="No root cause"/>
    <s v="(05-10-2026 cells nokia): 09/05/2026 : Need BO RAN analysis ..;..;(05-10-2026 cells nokia): 09/05/2026 : Need BO RAN analysis "/>
    <s v="CTR_097"/>
    <m/>
  </r>
  <r>
    <s v="Boko-IHS"/>
    <s v="LIT_633"/>
    <s v="Douala"/>
    <s v="IHS"/>
    <s v="Grid-Gen"/>
    <s v="LITTORAL"/>
    <s v="Douala"/>
    <s v="ZTE"/>
    <n v="0"/>
    <n v="0"/>
    <n v="0"/>
    <n v="0"/>
    <n v="0"/>
    <n v="0"/>
    <n v="0"/>
    <n v="0"/>
    <n v="0"/>
    <n v="0"/>
    <n v="0"/>
    <n v="0"/>
    <n v="10.212383679619217"/>
    <n v="0"/>
    <n v="0"/>
    <n v="0"/>
    <n v="0"/>
    <n v="0"/>
    <n v="0"/>
    <n v="0"/>
    <n v="0"/>
    <n v="0"/>
    <n v="5.1195235608518619"/>
    <n v="3.9050439028287842"/>
    <m/>
    <n v="6.2422774110884019E-4"/>
    <n v="0"/>
    <n v="0"/>
    <n v="1.1970113840570353E-3"/>
    <n v="6.2422774110884019E-4"/>
    <x v="0"/>
    <m/>
    <x v="6"/>
    <x v="3"/>
    <s v="No root cause"/>
    <s v="No root cause"/>
    <s v=""/>
    <s v="LIT_633"/>
    <m/>
  </r>
  <r>
    <s v="LIT_834_Z_Ngodi-Bakoko-IHS"/>
    <s v="LIT_834"/>
    <s v="Douala"/>
    <s v="ESCO"/>
    <s v="Grid-Gen"/>
    <s v="LITTORAL"/>
    <s v="Douala"/>
    <s v="ZTE"/>
    <n v="0"/>
    <n v="0"/>
    <n v="0"/>
    <n v="0"/>
    <n v="0.22379456272668369"/>
    <n v="0"/>
    <n v="0"/>
    <n v="0"/>
    <n v="0"/>
    <n v="0.98326570271635383"/>
    <n v="0"/>
    <n v="0"/>
    <n v="0"/>
    <n v="0"/>
    <n v="0"/>
    <n v="3.4064999586228654E-3"/>
    <n v="0"/>
    <n v="0"/>
    <n v="0"/>
    <n v="0"/>
    <n v="0"/>
    <n v="0"/>
    <n v="0"/>
    <n v="0"/>
    <m/>
    <n v="5.8855758447398589E-4"/>
    <n v="0"/>
    <n v="0"/>
    <n v="1.1286107335393685E-3"/>
    <n v="5.8855758447398589E-4"/>
    <x v="0"/>
    <m/>
    <x v="6"/>
    <x v="3"/>
    <s v="No root cause"/>
    <s v="No root cause"/>
    <s v=""/>
    <s v="LIT_834"/>
    <m/>
  </r>
  <r>
    <s v="Yassa-Dispensaire"/>
    <s v="LIT_639"/>
    <s v="Douala"/>
    <s v="CAMUSAT"/>
    <s v="Good Grid + GE"/>
    <s v="LITTORAL"/>
    <s v="Douala"/>
    <s v="ZTE"/>
    <n v="0"/>
    <n v="0"/>
    <n v="0"/>
    <n v="0"/>
    <n v="6.7042059395090808E-2"/>
    <n v="0"/>
    <n v="0"/>
    <n v="0"/>
    <n v="0"/>
    <n v="0"/>
    <n v="0"/>
    <n v="0"/>
    <n v="0"/>
    <n v="0"/>
    <n v="0"/>
    <n v="0"/>
    <n v="0"/>
    <n v="0"/>
    <n v="0"/>
    <n v="0"/>
    <n v="0"/>
    <n v="0"/>
    <n v="0"/>
    <n v="0"/>
    <m/>
    <n v="5.7072250615664423E-4"/>
    <n v="0"/>
    <n v="0"/>
    <n v="1.0944104082806993E-3"/>
    <n v="5.7072250615664423E-4"/>
    <x v="0"/>
    <m/>
    <x v="6"/>
    <x v="3"/>
    <s v="No root cause"/>
    <s v="No root cause"/>
    <s v=""/>
    <s v="LIT_639"/>
    <m/>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m/>
    <n v="5.5288742783930257E-4"/>
    <n v="0"/>
    <n v="0"/>
    <n v="1.06021008302203E-3"/>
    <n v="5.5288742783930257E-4"/>
    <x v="0"/>
    <m/>
    <x v="6"/>
    <x v="3"/>
    <s v="No root cause"/>
    <s v="No root cause"/>
    <s v=""/>
    <s v="LIT_157"/>
    <m/>
  </r>
  <r>
    <s v="Ndogp-ZR"/>
    <s v="LIT_251"/>
    <s v="Douala"/>
    <s v="IHS"/>
    <s v="Grid-Gen"/>
    <s v="LITTORAL"/>
    <s v="Douala"/>
    <s v="ZTE"/>
    <n v="0"/>
    <n v="0"/>
    <n v="0"/>
    <n v="0"/>
    <n v="0"/>
    <n v="0"/>
    <n v="0"/>
    <n v="0"/>
    <n v="0"/>
    <n v="0"/>
    <n v="0"/>
    <n v="0"/>
    <n v="0"/>
    <n v="0"/>
    <n v="0"/>
    <n v="0"/>
    <n v="0"/>
    <n v="0"/>
    <n v="0"/>
    <n v="0"/>
    <n v="0"/>
    <n v="0"/>
    <n v="0"/>
    <n v="0"/>
    <m/>
    <n v="5.5288742783913148E-4"/>
    <n v="0"/>
    <n v="0"/>
    <n v="1.0602100830217019E-3"/>
    <n v="5.5288742783913148E-4"/>
    <x v="0"/>
    <m/>
    <x v="6"/>
    <x v="3"/>
    <s v="No root cause"/>
    <s v="No root cause"/>
    <s v=""/>
    <s v="LIT_251"/>
    <m/>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8.0257852428281603E-4"/>
    <n v="8.0257852428281603E-4"/>
    <n v="3.5670156634791817E-4"/>
    <n v="8.0257852428281581E-4"/>
    <m/>
    <n v="5.3505234952187721E-4"/>
    <n v="0"/>
    <n v="1.593786019564042E-3"/>
    <n v="0"/>
    <n v="5.3505234952187721E-4"/>
    <x v="0"/>
    <m/>
    <x v="6"/>
    <x v="3"/>
    <s v="No root cause"/>
    <s v="No root cause"/>
    <s v="(05-10-2026 ticket): INC-20260510-00015149...Others"/>
    <s v="ADM_017"/>
    <m/>
  </r>
  <r>
    <s v="Ucac-Icam"/>
    <s v="LIT_758"/>
    <s v="Douala"/>
    <s v="CAMUSAT"/>
    <s v="Medium Grid + GE"/>
    <s v="LITTORAL"/>
    <s v="Douala"/>
    <s v="ZTE"/>
    <n v="14.823232971780627"/>
    <n v="0"/>
    <n v="0"/>
    <n v="0"/>
    <n v="7.7422074975815713E-2"/>
    <n v="0"/>
    <n v="0"/>
    <n v="0"/>
    <n v="0"/>
    <n v="0"/>
    <n v="0"/>
    <n v="0"/>
    <n v="0"/>
    <n v="0"/>
    <n v="0"/>
    <n v="4.0307276997313627E-3"/>
    <n v="0"/>
    <n v="0"/>
    <n v="0"/>
    <n v="0"/>
    <n v="0"/>
    <n v="0"/>
    <n v="15.985741211586811"/>
    <n v="0"/>
    <m/>
    <n v="4.9938219288710639E-4"/>
    <n v="0"/>
    <n v="0"/>
    <n v="9.5760910724569388E-4"/>
    <n v="4.9938219288710639E-4"/>
    <x v="0"/>
    <m/>
    <x v="6"/>
    <x v="3"/>
    <s v="No root cause"/>
    <s v="No root cause"/>
    <s v=""/>
    <s v="LIT_758"/>
    <m/>
  </r>
  <r>
    <s v="Ndogp-Lycee"/>
    <s v="LIT_038"/>
    <s v="Douala"/>
    <s v="IHS"/>
    <s v="Grid-Gen"/>
    <s v="LITTORAL"/>
    <s v="Douala"/>
    <s v="ZTE"/>
    <n v="0"/>
    <n v="0"/>
    <n v="0"/>
    <n v="0"/>
    <n v="0"/>
    <n v="0"/>
    <n v="0"/>
    <n v="0"/>
    <n v="0"/>
    <n v="0"/>
    <n v="0"/>
    <n v="0"/>
    <n v="0"/>
    <n v="0"/>
    <n v="0"/>
    <n v="0"/>
    <n v="0"/>
    <n v="0"/>
    <n v="0"/>
    <n v="0"/>
    <n v="0.49959621382689334"/>
    <n v="0.49959621382689334"/>
    <n v="0"/>
    <n v="0"/>
    <m/>
    <n v="4.9938219288710639E-4"/>
    <n v="0"/>
    <n v="0"/>
    <n v="9.5760910724569388E-4"/>
    <n v="4.9938219288710639E-4"/>
    <x v="0"/>
    <m/>
    <x v="6"/>
    <x v="3"/>
    <s v="No root cause"/>
    <s v="No root cause"/>
    <s v=""/>
    <s v="LIT_038"/>
    <m/>
  </r>
  <r>
    <s v="Dibamba-Centrale-Electrique"/>
    <s v="LIT_617"/>
    <s v="LITTORAL"/>
    <s v="CAMUSAT"/>
    <s v="HGB"/>
    <s v="LITTORAL"/>
    <s v="Dibamba"/>
    <s v="ZTE"/>
    <n v="0"/>
    <n v="0"/>
    <n v="0"/>
    <n v="0"/>
    <n v="8.7659409930000654E-2"/>
    <n v="0"/>
    <n v="0"/>
    <n v="0"/>
    <n v="0"/>
    <n v="0"/>
    <n v="0"/>
    <n v="0"/>
    <n v="0"/>
    <n v="0"/>
    <n v="0"/>
    <n v="0"/>
    <n v="0"/>
    <n v="0"/>
    <n v="24.763239335336575"/>
    <n v="13.868556899607057"/>
    <n v="1.4323173045917481"/>
    <n v="1.4323173045917481"/>
    <n v="16.775228788384659"/>
    <n v="3.2970460829887607"/>
    <m/>
    <n v="4.8154711456968949E-4"/>
    <n v="3.372180856803712E-3"/>
    <n v="0"/>
    <n v="0"/>
    <n v="4.8154711456968949E-4"/>
    <x v="0"/>
    <m/>
    <x v="6"/>
    <x v="3"/>
    <s v="No root cause"/>
    <s v="No root cause"/>
    <s v=""/>
    <s v="LIT_617"/>
    <m/>
  </r>
  <r>
    <s v="C-D-Billes"/>
    <s v="LIT_084"/>
    <s v="Douala"/>
    <s v="IHS"/>
    <s v="Grid-Gen"/>
    <s v="LITTORAL"/>
    <s v="Douala"/>
    <s v="ZTE"/>
    <n v="0"/>
    <n v="0"/>
    <n v="0"/>
    <n v="0"/>
    <n v="11.644576138662741"/>
    <n v="0"/>
    <n v="0"/>
    <n v="0"/>
    <n v="0"/>
    <n v="13.403275376462824"/>
    <n v="0"/>
    <n v="0"/>
    <n v="0"/>
    <n v="0"/>
    <n v="0"/>
    <n v="0"/>
    <n v="0"/>
    <n v="0"/>
    <n v="0"/>
    <n v="0"/>
    <n v="0"/>
    <n v="0"/>
    <n v="0"/>
    <n v="0"/>
    <m/>
    <n v="4.4587695793491038E-4"/>
    <n v="0"/>
    <n v="0"/>
    <n v="8.5500813146935784E-4"/>
    <n v="4.4587695793491038E-4"/>
    <x v="0"/>
    <m/>
    <x v="6"/>
    <x v="3"/>
    <s v="No root cause"/>
    <s v="No root cause"/>
    <s v=""/>
    <s v="LIT_084"/>
    <m/>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8.0257852428281592E-4"/>
    <n v="8.0257852428281592E-4"/>
    <n v="0.30876087583075773"/>
    <n v="8.0257852428281592E-4"/>
    <m/>
    <n v="3.7453664466531404E-4"/>
    <n v="2.6228073330695537E-3"/>
    <n v="0"/>
    <n v="0"/>
    <n v="3.7453664466531404E-4"/>
    <x v="0"/>
    <m/>
    <x v="6"/>
    <x v="3"/>
    <s v="No root cause"/>
    <s v="No root cause"/>
    <s v=""/>
    <s v="CTR_276"/>
    <m/>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2.675261747609386E-4"/>
    <n v="2.675261747609386E-4"/>
    <n v="0"/>
    <n v="5.3505234952187721E-4"/>
    <m/>
    <n v="3.5670156634791817E-4"/>
    <n v="0"/>
    <n v="1.0625240130426948E-3"/>
    <n v="0"/>
    <n v="3.5670156634791817E-4"/>
    <x v="0"/>
    <m/>
    <x v="6"/>
    <x v="3"/>
    <s v="No root cause"/>
    <s v="No root cause"/>
    <s v="(05-10-2026 ticket): INC-20260510-00013986...Others"/>
    <s v="ADM_076"/>
    <m/>
  </r>
  <r>
    <s v="Ndogpassi-Lycee-II"/>
    <s v="LIT_409"/>
    <s v="Douala"/>
    <s v="IHS"/>
    <s v="Grid-Gen"/>
    <s v="LITTORAL"/>
    <s v="Douala"/>
    <s v="ZTE"/>
    <n v="0"/>
    <n v="0"/>
    <n v="0"/>
    <n v="5.3193299432416499"/>
    <n v="0"/>
    <n v="0"/>
    <n v="0"/>
    <n v="0"/>
    <n v="0"/>
    <n v="0"/>
    <n v="0"/>
    <n v="0"/>
    <n v="0"/>
    <n v="0"/>
    <n v="0"/>
    <n v="0"/>
    <n v="0"/>
    <n v="0"/>
    <n v="0"/>
    <n v="0"/>
    <n v="0"/>
    <n v="0"/>
    <n v="0"/>
    <n v="0"/>
    <m/>
    <n v="3.3886648803051818E-4"/>
    <n v="0"/>
    <n v="0"/>
    <n v="6.4980617991668567E-4"/>
    <n v="3.3886648803051818E-4"/>
    <x v="0"/>
    <m/>
    <x v="6"/>
    <x v="3"/>
    <s v="No root cause"/>
    <s v="No root cause"/>
    <s v=""/>
    <s v="LIT_409"/>
    <m/>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1.0160644117420445"/>
    <n v="1.0160644117420445"/>
    <n v="0"/>
    <n v="0"/>
    <m/>
    <n v="3.2103140971317652E-4"/>
    <n v="0"/>
    <n v="9.5627161173857469E-4"/>
    <n v="0"/>
    <n v="3.2103140971317652E-4"/>
    <x v="0"/>
    <m/>
    <x v="6"/>
    <x v="3"/>
    <s v="No root cause"/>
    <s v="No root cause"/>
    <s v="(05-10-2026 ticket): INC-20260510-00018259...Others"/>
    <s v="LIT_249"/>
    <m/>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6.3492878809931208E-3"/>
    <n v="8.886384279700333E-3"/>
    <n v="2.9427879223704097E-3"/>
    <n v="6.3492878809931208E-3"/>
    <n v="2.8536125307818605E-4"/>
    <n v="2.3007251029441549E-3"/>
    <n v="6.5276386641667751E-3"/>
    <n v="2.6752617476065828E-4"/>
    <n v="2.8536125307853343E-4"/>
    <n v="2.056831908674675E-2"/>
    <n v="2.056831908674675E-2"/>
    <n v="2.007013455506222E-4"/>
    <n v="6.9614574321858386E-2"/>
    <m/>
    <n v="2.8536125307818605E-4"/>
    <n v="0"/>
    <n v="0"/>
    <n v="5.4720520414008877E-4"/>
    <n v="2.8536125307818605E-4"/>
    <x v="0"/>
    <m/>
    <x v="6"/>
    <x v="3"/>
    <s v="No root cause"/>
    <s v="No root cause"/>
    <s v=""/>
    <s v="OST_224"/>
    <m/>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3.5670156634791817E-4"/>
    <n v="3.5670156634791817E-4"/>
    <n v="0"/>
    <n v="8.0257852428281581E-4"/>
    <m/>
    <n v="2.675261747609386E-4"/>
    <n v="0"/>
    <n v="7.9689300978202102E-4"/>
    <n v="0"/>
    <n v="2.675261747609386E-4"/>
    <x v="0"/>
    <m/>
    <x v="6"/>
    <x v="3"/>
    <s v="No root cause"/>
    <s v="No root cause"/>
    <s v=""/>
    <s v="ADM_127"/>
    <m/>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5.3505234952187721E-4"/>
    <n v="5.3505234952187721E-4"/>
    <n v="0"/>
    <n v="5.3505234952187721E-4"/>
    <m/>
    <n v="2.675261747609386E-4"/>
    <n v="0"/>
    <n v="7.9689300978202102E-4"/>
    <n v="0"/>
    <n v="2.675261747609386E-4"/>
    <x v="0"/>
    <m/>
    <x v="1"/>
    <x v="0"/>
    <s v="Defaut GE &amp; Power Cabinet"/>
    <s v="PASSIVE"/>
    <s v="(05-10-2026 ticket): INC-20260510-00015112...Grid Outage"/>
    <s v="ADM_003"/>
    <m/>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2.4969109644359369E-4"/>
    <n v="2.6752617476088987E-4"/>
    <n v="2.6752617476083203E-4"/>
    <n v="2.4969109644342005E-4"/>
    <n v="2.4969109644376743E-4"/>
    <n v="2.6752617476077408E-4"/>
    <n v="2.4969109644365164E-4"/>
    <n v="2.6752617476100566E-4"/>
    <n v="2.3185601812600808E-4"/>
    <n v="2.6752617476083203E-4"/>
    <n v="2.6752617476083203E-4"/>
    <n v="3.0319633139577171E-4"/>
    <n v="5.6109156386527664E-2"/>
    <m/>
    <n v="2.6752617476083203E-4"/>
    <n v="0"/>
    <n v="0"/>
    <n v="5.1300487888139568E-4"/>
    <n v="2.6752617476083203E-4"/>
    <x v="0"/>
    <m/>
    <x v="6"/>
    <x v="3"/>
    <s v="No root cause"/>
    <s v="No root cause"/>
    <s v=""/>
    <s v="OST_158"/>
    <m/>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4.637120362523346E-4"/>
    <n v="7.1340313269572576E-4"/>
    <n v="0.72249676632267235"/>
    <n v="4.637120362522767E-4"/>
    <n v="3.3886648803062454E-4"/>
    <n v="4.280418796176554E-4"/>
    <n v="1.6865151169943444"/>
    <n v="2.6752617476100566E-4"/>
    <n v="4.6371203625224775E-4"/>
    <n v="0.10233767938521773"/>
    <n v="0.10233767938521773"/>
    <n v="0.57685777309785258"/>
    <n v="2.6752617476094782E-4"/>
    <m/>
    <n v="2.4969109644370954E-4"/>
    <n v="0"/>
    <n v="0"/>
    <n v="4.7880455362314667E-4"/>
    <n v="2.4969109644370954E-4"/>
    <x v="0"/>
    <m/>
    <x v="6"/>
    <x v="3"/>
    <s v="No root cause"/>
    <s v="No root cause"/>
    <s v=""/>
    <s v="CTR_784"/>
    <m/>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1.6051570485673655E-4"/>
    <n v="1.2484554822171003E-4"/>
    <n v="5.3505234952120087E-5"/>
    <n v="1.6051570485664974E-4"/>
    <n v="3.059033388695934"/>
    <n v="1.7835078317400378E-4"/>
    <n v="1.7835078317394589E-4"/>
    <n v="1.0701046990452966E-4"/>
    <n v="2.3185601812618177E-4"/>
    <n v="5.3505234952235873E-5"/>
    <n v="5.3505234952235873E-5"/>
    <n v="0.1650993199841336"/>
    <n v="1.7835078317400378E-4"/>
    <m/>
    <n v="2.3185601812632651E-4"/>
    <n v="0"/>
    <n v="0"/>
    <n v="4.4460422836439806E-4"/>
    <n v="2.3185601812632651E-4"/>
    <x v="0"/>
    <m/>
    <x v="6"/>
    <x v="3"/>
    <s v="No root cause"/>
    <s v="No root cause"/>
    <s v=""/>
    <s v="EST_018"/>
    <m/>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13.424213758407458"/>
    <n v="18.684958431911163"/>
    <n v="10.761561411168469"/>
    <n v="7.6194308184446111"/>
    <n v="2.8448937882794834"/>
    <n v="2.4969109644359369E-4"/>
    <n v="3.6641380314366909"/>
    <n v="0.85353520062834964"/>
    <n v="2.1853023120391708E-4"/>
    <n v="8.1647292120766934"/>
    <n v="8.1647292120766934"/>
    <n v="2.8987426007180358E-4"/>
    <n v="3.0319633139571381E-4"/>
    <m/>
    <n v="2.3185601812623967E-4"/>
    <n v="0"/>
    <n v="0"/>
    <n v="4.4460422836423152E-4"/>
    <n v="2.3185601812623967E-4"/>
    <x v="2"/>
    <m/>
    <x v="6"/>
    <x v="3"/>
    <s v="No root cause"/>
    <s v="No root cause"/>
    <s v=""/>
    <s v="NRO_015"/>
    <m/>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1.9618586149135206E-3"/>
    <n v="2.6752617476083203E-4"/>
    <n v="0.72783171105460986"/>
    <n v="1.9618586149135206E-3"/>
    <n v="2.4969109644330426E-4"/>
    <n v="3.5670156634789177E-4"/>
    <n v="2.6752617476071623E-4"/>
    <n v="0.30881530622827374"/>
    <n v="2.8536125307841763E-4"/>
    <n v="1.7344970365233865"/>
    <n v="1.7344970365233865"/>
    <n v="2.4969109644342005E-4"/>
    <n v="2.6752617476088987E-4"/>
    <m/>
    <n v="2.3185601812623967E-4"/>
    <n v="0"/>
    <n v="0"/>
    <n v="4.4460422836423152E-4"/>
    <n v="2.3185601812623967E-4"/>
    <x v="0"/>
    <m/>
    <x v="6"/>
    <x v="3"/>
    <s v="No root cause"/>
    <s v="No root cause"/>
    <s v=""/>
    <s v="EST_048"/>
    <m/>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1.6051570485653394E-4"/>
    <n v="1.7835078317388799E-4"/>
    <n v="0.72715397807854865"/>
    <n v="1.6051570485653394E-4"/>
    <n v="1.4268062653906408E-4"/>
    <n v="1.7835078317388799E-4"/>
    <n v="1.783507831741196E-4"/>
    <n v="1.426806265391799E-4"/>
    <n v="0.10032231553535158"/>
    <n v="0.28013557513133713"/>
    <n v="0.28013557513133713"/>
    <n v="1.6051570485641812E-4"/>
    <n v="3.2281491754488196E-3"/>
    <m/>
    <n v="1.9618586149141573E-4"/>
    <n v="0"/>
    <n v="0"/>
    <n v="3.7620357784662328E-4"/>
    <n v="1.9618586149141573E-4"/>
    <x v="0"/>
    <m/>
    <x v="6"/>
    <x v="3"/>
    <s v="No root cause"/>
    <s v="No root cause"/>
    <s v=""/>
    <s v="EST_041"/>
    <m/>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6752617476106361E-4"/>
    <n v="2.8536125307818605E-4"/>
    <n v="3.2103140971312578E-4"/>
    <n v="2.6752617476100566E-4"/>
    <n v="0.21186289533234626"/>
    <n v="3.031963313958296E-4"/>
    <n v="2.4969109644359369E-4"/>
    <n v="2.140209398087698E-4"/>
    <n v="2.4969109644353585E-4"/>
    <n v="1.2293006081048303"/>
    <n v="1.2293006081048303"/>
    <n v="1.42680626539122E-4"/>
    <n v="1.7835078317400378E-4"/>
    <m/>
    <n v="1.9618586149141573E-4"/>
    <n v="0"/>
    <n v="0"/>
    <n v="3.7620357784662328E-4"/>
    <n v="1.9618586149141573E-4"/>
    <x v="0"/>
    <m/>
    <x v="6"/>
    <x v="3"/>
    <s v="No root cause"/>
    <s v="No root cause"/>
    <s v=""/>
    <s v="CTR_546"/>
    <m/>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1.9262198340791539E-3"/>
    <n v="7.7099513543120862E-3"/>
    <n v="1.9228889687900397"/>
    <n v="1.9262198340790958E-3"/>
    <n v="1.9618586149124207E-4"/>
    <n v="1.7835078317400378E-4"/>
    <n v="0.42396524198503294"/>
    <n v="1.7353531202826324E-2"/>
    <n v="1.8730269161701076E-4"/>
    <n v="8.5006620381071425"/>
    <n v="8.5006620381071425"/>
    <n v="1.8730537510470801E-4"/>
    <n v="0.15342530332351142"/>
    <m/>
    <n v="1.783507831741196E-4"/>
    <n v="0"/>
    <n v="0"/>
    <n v="3.4200325258804121E-4"/>
    <n v="1.783507831741196E-4"/>
    <x v="2"/>
    <m/>
    <x v="6"/>
    <x v="3"/>
    <s v="No root cause"/>
    <s v="No root cause"/>
    <s v=""/>
    <s v="NRO_092"/>
    <m/>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9618586149141573E-4"/>
    <n v="1.9618586149135786E-4"/>
    <n v="1.7835078317400378E-4"/>
    <n v="1.9618586149135786E-4"/>
    <n v="2.2290431531458565E-4"/>
    <n v="0.35904644803210478"/>
    <n v="0.34603618951411569"/>
    <n v="1.4268062653906408E-4"/>
    <n v="1.4268062653906408E-4"/>
    <n v="1.7835078317388799E-4"/>
    <n v="1.7835078317388799E-4"/>
    <n v="6.5169376171764687E-2"/>
    <n v="1.5159816569786191E-3"/>
    <m/>
    <n v="1.7835078317388799E-4"/>
    <n v="0"/>
    <n v="0"/>
    <n v="3.4200325258759712E-4"/>
    <n v="1.7835078317388799E-4"/>
    <x v="0"/>
    <m/>
    <x v="6"/>
    <x v="3"/>
    <s v="No root cause"/>
    <s v="No root cause"/>
    <s v=""/>
    <s v="SUD_069"/>
    <m/>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4.6275072553098591"/>
    <n v="4.6214076585253103"/>
    <n v="4.9827285101574343"/>
    <n v="4.6275072553098591"/>
    <n v="3.58144415635411"/>
    <n v="1.4268062653923776E-4"/>
    <n v="1.961858614914447E-4"/>
    <n v="1.7835078317409063E-4"/>
    <n v="5.5373847374495968"/>
    <n v="6.081369334509021"/>
    <n v="6.081369334509021"/>
    <n v="9.2442599583943288"/>
    <n v="6.8209613874161841"/>
    <m/>
    <n v="1.2484554822176792E-4"/>
    <n v="0"/>
    <n v="0"/>
    <n v="2.394022768114068E-4"/>
    <n v="1.2484554822176792E-4"/>
    <x v="0"/>
    <m/>
    <x v="6"/>
    <x v="3"/>
    <s v="No root cause"/>
    <s v="No root cause"/>
    <s v=""/>
    <s v="EST_013"/>
    <m/>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2.2283325200537623"/>
    <n v="3.0925134048448637"/>
    <n v="3.0819728735592826"/>
    <n v="2.2283325200537618"/>
    <n v="2.033198928183448E-3"/>
    <n v="1.3733010304394972E-3"/>
    <n v="7.1340313269416245E-5"/>
    <n v="3.2281491754490967E-3"/>
    <n v="8.9175391586943995E-5"/>
    <n v="6.9735156221011584E-3"/>
    <n v="6.9735156221011584E-3"/>
    <n v="1.0344345424089529E-3"/>
    <n v="9.2118179509350001E-2"/>
    <m/>
    <n v="8.9175391587117684E-5"/>
    <n v="0"/>
    <n v="0"/>
    <n v="1.7100162629413163E-4"/>
    <n v="8.9175391587117684E-5"/>
    <x v="0"/>
    <m/>
    <x v="6"/>
    <x v="3"/>
    <s v="No root cause"/>
    <s v="No root cause"/>
    <s v=""/>
    <s v="OST_038"/>
    <m/>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9.2458116102079444"/>
    <n v="2.7804352044470693"/>
    <n v="9.2458116102079444"/>
    <n v="9.2458116102079444"/>
    <n v="9.2457045997380387"/>
    <n v="5.3772939477731843"/>
    <n v="1.4268062653935356E-4"/>
    <n v="5.3505234952235873E-5"/>
    <n v="3.5670156634823915E-5"/>
    <n v="0.27968406073796026"/>
    <n v="0.27968406073796026"/>
    <n v="1.7835078317411958E-5"/>
    <n v="0.20920546866305409"/>
    <m/>
    <n v="8.9175391587059801E-5"/>
    <n v="0"/>
    <n v="0"/>
    <n v="1.710016262940206E-4"/>
    <n v="8.9175391587059801E-5"/>
    <x v="0"/>
    <m/>
    <x v="6"/>
    <x v="3"/>
    <s v="No root cause"/>
    <s v="No root cause"/>
    <s v=""/>
    <s v="EST_014"/>
    <m/>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m/>
    <n v="8.9175391586979543E-5"/>
    <n v="0"/>
    <n v="2.6563100326067369E-4"/>
    <n v="0"/>
    <n v="8.9175391586979543E-5"/>
    <x v="2"/>
    <m/>
    <x v="6"/>
    <x v="3"/>
    <s v="No root cause"/>
    <s v="No root cause"/>
    <s v=""/>
    <s v="EXN_004"/>
    <m/>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7.1340313269821533E-5"/>
    <n v="2.5058285035941468E-2"/>
    <n v="5.3505234952177976E-5"/>
    <n v="7.1340313269705727E-5"/>
    <n v="5.3505234952177976E-5"/>
    <n v="3.5670156634823915E-5"/>
    <n v="5.3505234952120087E-5"/>
    <n v="5.3505234952177976E-5"/>
    <n v="5.3505234952120087E-5"/>
    <n v="7.1340313269474141E-5"/>
    <n v="7.1340313269474141E-5"/>
    <n v="7.1340313269705727E-5"/>
    <n v="5.6234001934749735E-2"/>
    <m/>
    <n v="7.1340313269474141E-5"/>
    <n v="0"/>
    <n v="0"/>
    <n v="1.3680130103488342E-4"/>
    <n v="7.1340313269474141E-5"/>
    <x v="0"/>
    <m/>
    <x v="6"/>
    <x v="3"/>
    <s v="No root cause"/>
    <s v="No root cause"/>
    <s v=""/>
    <s v="OST_182"/>
    <m/>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1.0701046990435595E-4"/>
    <n v="1.2484554822171003E-4"/>
    <n v="1.0701046990441385E-4"/>
    <n v="1.0701046990452966E-4"/>
    <n v="5.3505234952120087E-5"/>
    <n v="5.3505234952351672E-5"/>
    <n v="7.1340313269358348E-5"/>
    <n v="1.0701046990418226E-4"/>
    <n v="1.0701046990441385E-4"/>
    <n v="1.0701046990452966E-4"/>
    <n v="1.0701046990452966E-4"/>
    <n v="1.2484554822153631E-4"/>
    <n v="5.3505234952120087E-5"/>
    <m/>
    <n v="5.3505234952177976E-5"/>
    <n v="0"/>
    <n v="0"/>
    <n v="1.0260097577630134E-4"/>
    <n v="5.3505234952177976E-5"/>
    <x v="0"/>
    <m/>
    <x v="6"/>
    <x v="3"/>
    <s v="No root cause"/>
    <s v="No root cause"/>
    <s v=""/>
    <s v="OST_143"/>
    <m/>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3505234952004287E-5"/>
    <n v="1.0701046990441385E-4"/>
    <n v="1.0701046990429807E-4"/>
    <n v="5.3505234952004287E-5"/>
    <n v="2.5710423727232006"/>
    <n v="1.0701046990452966E-4"/>
    <n v="7.1340313269416245E-5"/>
    <n v="8.9175391587059801E-5"/>
    <n v="9.4793441256959737E-2"/>
    <n v="1.7835078317388799E-4"/>
    <n v="1.7835078317388799E-4"/>
    <n v="1.2484554822194161E-4"/>
    <n v="1.7835078317388799E-4"/>
    <m/>
    <n v="3.5670156634766019E-5"/>
    <n v="0"/>
    <n v="0"/>
    <n v="6.8400650517497219E-5"/>
    <n v="3.5670156634766019E-5"/>
    <x v="0"/>
    <m/>
    <x v="6"/>
    <x v="3"/>
    <s v="No root cause"/>
    <s v="No root cause"/>
    <s v=""/>
    <s v="CTR_181"/>
    <m/>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2.8948430232964443E-17"/>
    <n v="16.79534675672668"/>
    <n v="3.1573260794502818"/>
    <n v="3.1573260794502818"/>
    <n v="0"/>
    <n v="0"/>
    <m/>
    <n v="3.9804091570326108E-17"/>
    <n v="0"/>
    <n v="0"/>
    <n v="7.6327832942979512E-17"/>
    <n v="3.9804091570326108E-17"/>
    <x v="0"/>
    <m/>
    <x v="6"/>
    <x v="3"/>
    <s v="No root cause"/>
    <s v="No root cause"/>
    <s v=""/>
    <s v="LIT_740"/>
    <m/>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n v="0"/>
    <n v="0"/>
    <m/>
    <n v="2.8948430232964443E-17"/>
    <n v="0"/>
    <n v="0"/>
    <n v="5.5511151231257827E-17"/>
    <n v="2.8948430232964443E-17"/>
    <x v="0"/>
    <m/>
    <x v="6"/>
    <x v="3"/>
    <s v="No root cause"/>
    <s v="No root cause"/>
    <s v=""/>
    <s v="LIT_761"/>
    <m/>
  </r>
  <r>
    <s v="Bonewonda-Chefferie"/>
    <s v="LIT_379"/>
    <s v="Douala"/>
    <s v="IHS"/>
    <s v="GridOnly"/>
    <s v="LITTORAL"/>
    <s v="Douala"/>
    <s v="ZTE"/>
    <n v="0"/>
    <n v="0"/>
    <n v="0"/>
    <n v="0"/>
    <n v="22.641917285187176"/>
    <n v="36.680460316237351"/>
    <n v="0"/>
    <n v="0"/>
    <n v="0"/>
    <n v="0"/>
    <n v="0"/>
    <n v="0"/>
    <n v="0"/>
    <n v="0"/>
    <n v="0"/>
    <n v="0"/>
    <n v="0"/>
    <n v="0"/>
    <n v="0"/>
    <n v="0"/>
    <n v="20.598980404242749"/>
    <n v="20.598980404242749"/>
    <n v="13.868556899607057"/>
    <n v="40.743326827096759"/>
    <m/>
    <n v="0"/>
    <n v="0"/>
    <n v="0"/>
    <n v="0"/>
    <n v="0"/>
    <x v="0"/>
    <m/>
    <x v="6"/>
    <x v="3"/>
    <s v="No root cause"/>
    <s v="No root cause"/>
    <s v=""/>
    <s v="LIT_379"/>
    <m/>
  </r>
  <r>
    <s v="LIT_850_Z_Ndogbassi-Taniere-Plus"/>
    <s v="LIT_850"/>
    <s v="Douala"/>
    <s v="ESCO "/>
    <s v="medium Grid GE"/>
    <s v="LITTORAL"/>
    <s v="Douala"/>
    <s v="ZTE"/>
    <n v="0"/>
    <n v="0"/>
    <n v="0"/>
    <n v="0"/>
    <n v="0"/>
    <n v="0"/>
    <n v="0"/>
    <n v="0"/>
    <n v="0"/>
    <n v="0"/>
    <n v="10.192408391903728"/>
    <n v="0"/>
    <n v="0"/>
    <n v="0"/>
    <n v="0"/>
    <n v="0"/>
    <n v="0"/>
    <n v="0"/>
    <n v="0"/>
    <n v="0"/>
    <n v="0"/>
    <n v="0"/>
    <n v="8.1506129559716154"/>
    <n v="37.249078283152549"/>
    <m/>
    <n v="0"/>
    <n v="0"/>
    <n v="0"/>
    <n v="0"/>
    <n v="0"/>
    <x v="0"/>
    <m/>
    <x v="6"/>
    <x v="3"/>
    <s v="No root cause"/>
    <s v="No root cause"/>
    <s v=""/>
    <s v="LIT_850"/>
    <m/>
  </r>
  <r>
    <s v="SUD_191_Z_Kribi-Terre-Promise"/>
    <s v="SUD_191"/>
    <s v="CENTRE"/>
    <s v="ESCO"/>
    <s v="Hybrid Solar - S1"/>
    <s v="SUD"/>
    <s v="Kribi"/>
    <s v="ZTE"/>
    <n v="0"/>
    <n v="0"/>
    <n v="0"/>
    <n v="0"/>
    <n v="0"/>
    <n v="0"/>
    <n v="0"/>
    <n v="0"/>
    <n v="0"/>
    <n v="0"/>
    <n v="0"/>
    <n v="8.6500129839370537E-3"/>
    <n v="0"/>
    <s v=""/>
    <n v="8.6500129839370554E-3"/>
    <n v="0"/>
    <n v="0"/>
    <n v="0"/>
    <n v="0"/>
    <n v="0"/>
    <n v="0"/>
    <n v="0"/>
    <n v="0"/>
    <n v="29.494118704574049"/>
    <m/>
    <n v="0"/>
    <n v="0"/>
    <n v="0"/>
    <n v="0"/>
    <n v="0"/>
    <x v="1"/>
    <m/>
    <x v="4"/>
    <x v="2"/>
    <s v="EXCLU"/>
    <s v="Exclu"/>
    <s v=""/>
    <s v="SUD_191"/>
    <m/>
  </r>
  <r>
    <s v="Kayo-Elie"/>
    <s v="LIT_047"/>
    <s v="Douala"/>
    <s v="IHS"/>
    <s v="Grid-Gen"/>
    <s v="LITTORAL"/>
    <s v="Douala"/>
    <s v="ZTE"/>
    <n v="0"/>
    <n v="0"/>
    <n v="0"/>
    <n v="0"/>
    <n v="0"/>
    <n v="0"/>
    <n v="4.071873225409707"/>
    <n v="6.0380479292760656"/>
    <n v="0"/>
    <n v="0.73817605647869944"/>
    <n v="0"/>
    <n v="0"/>
    <n v="0"/>
    <n v="0"/>
    <n v="0"/>
    <n v="0"/>
    <n v="0"/>
    <n v="0"/>
    <n v="0"/>
    <n v="0"/>
    <n v="0"/>
    <n v="0"/>
    <n v="0"/>
    <n v="28.929781156455018"/>
    <m/>
    <n v="0"/>
    <n v="0"/>
    <n v="0"/>
    <n v="0"/>
    <n v="0"/>
    <x v="0"/>
    <m/>
    <x v="6"/>
    <x v="3"/>
    <s v="No root cause"/>
    <s v="No root cause"/>
    <s v=""/>
    <s v="LIT_047"/>
    <m/>
  </r>
  <r>
    <s v="Banyangui"/>
    <s v="LIT_382"/>
    <s v="Douala"/>
    <s v="IHS"/>
    <s v="GridOnly"/>
    <s v="LITTORAL"/>
    <s v="Douala"/>
    <s v="ZTE"/>
    <n v="0"/>
    <n v="0"/>
    <n v="0"/>
    <n v="0"/>
    <n v="0"/>
    <n v="0"/>
    <n v="0"/>
    <n v="0"/>
    <n v="0"/>
    <n v="0"/>
    <n v="0"/>
    <n v="0"/>
    <n v="0"/>
    <n v="0"/>
    <n v="0"/>
    <n v="0"/>
    <n v="0"/>
    <n v="0"/>
    <n v="0"/>
    <n v="0"/>
    <n v="0"/>
    <n v="0"/>
    <n v="0"/>
    <n v="23.799039331341511"/>
    <m/>
    <n v="0"/>
    <n v="0"/>
    <n v="0"/>
    <n v="0"/>
    <n v="0"/>
    <x v="0"/>
    <m/>
    <x v="6"/>
    <x v="3"/>
    <s v="No root cause"/>
    <s v="No root cause"/>
    <s v=""/>
    <s v="LIT_382"/>
    <m/>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n v="0"/>
    <n v="22.483755810668512"/>
    <m/>
    <n v="0"/>
    <n v="0"/>
    <n v="0"/>
    <n v="0"/>
    <n v="0"/>
    <x v="0"/>
    <m/>
    <x v="6"/>
    <x v="3"/>
    <s v="No root cause"/>
    <s v="No root cause"/>
    <s v=""/>
    <s v="CTR_017"/>
    <m/>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1.0522696207264088E-3"/>
    <n v="42.249053314042918"/>
    <n v="42.249053314042918"/>
    <n v="55.062362134844605"/>
    <n v="22.376959361703953"/>
    <m/>
    <n v="0"/>
    <n v="0"/>
    <n v="0"/>
    <n v="0"/>
    <n v="0"/>
    <x v="0"/>
    <m/>
    <x v="6"/>
    <x v="3"/>
    <s v="No root cause"/>
    <s v="No root cause"/>
    <s v=""/>
    <s v="CTR_375"/>
    <m/>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7.9473108982316201E-2"/>
    <n v="7.9473108982316201E-2"/>
    <n v="7.8920221554476616E-2"/>
    <n v="21.778556813998684"/>
    <m/>
    <n v="0"/>
    <n v="0"/>
    <n v="0"/>
    <n v="0"/>
    <n v="0"/>
    <x v="0"/>
    <m/>
    <x v="6"/>
    <x v="3"/>
    <s v="No root cause"/>
    <s v="No root cause"/>
    <s v=""/>
    <s v="LIT_125"/>
    <m/>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9.9763185830101602"/>
    <n v="9.9763185830101602"/>
    <n v="23.114261499345094"/>
    <n v="20.895488581269454"/>
    <m/>
    <n v="0"/>
    <n v="0"/>
    <n v="0"/>
    <n v="0"/>
    <n v="0"/>
    <x v="0"/>
    <m/>
    <x v="6"/>
    <x v="3"/>
    <s v="No root cause"/>
    <s v="No root cause"/>
    <s v=""/>
    <s v="NRO_113"/>
    <m/>
  </r>
  <r>
    <s v="Aeroport"/>
    <s v="LIT_033"/>
    <s v="Douala"/>
    <s v="IHS"/>
    <s v="Grid-Gen (LL)"/>
    <s v="LITTORAL"/>
    <s v="Douala"/>
    <s v="ZTE"/>
    <n v="0"/>
    <n v="0"/>
    <n v="0"/>
    <n v="2.5307976132384814E-2"/>
    <n v="0"/>
    <n v="0"/>
    <n v="2.751952584374202E-2"/>
    <n v="0"/>
    <n v="0"/>
    <n v="0"/>
    <n v="0"/>
    <n v="0"/>
    <n v="0"/>
    <n v="0"/>
    <n v="0"/>
    <n v="0"/>
    <n v="0"/>
    <n v="0"/>
    <n v="0"/>
    <n v="0"/>
    <n v="0"/>
    <n v="0"/>
    <n v="0"/>
    <n v="18.86703378391875"/>
    <m/>
    <n v="0"/>
    <n v="0"/>
    <n v="0"/>
    <n v="0"/>
    <n v="0"/>
    <x v="0"/>
    <m/>
    <x v="6"/>
    <x v="3"/>
    <s v="No root cause"/>
    <s v="No root cause"/>
    <s v=""/>
    <s v="LIT_033"/>
    <m/>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6.9520778579642899"/>
    <n v="13.868556899607057"/>
    <n v="13.868556899607057"/>
    <n v="13.868556899607057"/>
    <n v="18.4816890817931"/>
    <m/>
    <n v="0"/>
    <n v="0"/>
    <n v="0"/>
    <n v="0"/>
    <n v="0"/>
    <x v="0"/>
    <m/>
    <x v="6"/>
    <x v="3"/>
    <s v="No root cause"/>
    <s v="No root cause"/>
    <s v=""/>
    <s v="LIT_649"/>
    <m/>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0"/>
    <n v="0.79992109761352415"/>
    <n v="16.993886848555924"/>
    <m/>
    <n v="0"/>
    <n v="0"/>
    <n v="0"/>
    <n v="0"/>
    <n v="0"/>
    <x v="0"/>
    <m/>
    <x v="6"/>
    <x v="3"/>
    <s v="No root cause"/>
    <s v="No root cause"/>
    <s v=""/>
    <s v="CTR_090"/>
    <m/>
  </r>
  <r>
    <s v="Bfsam-Akwa"/>
    <s v="OST_109"/>
    <s v="Bafoussam"/>
    <s v="IHS"/>
    <s v="GridOnly"/>
    <s v="OUEST"/>
    <s v="Bafoussam"/>
    <s v="Huawei"/>
    <n v="3.3830825007918772"/>
    <n v="2.097155519029315"/>
    <n v="0"/>
    <n v="0"/>
    <n v="0"/>
    <n v="0"/>
    <n v="0"/>
    <n v="0"/>
    <n v="0"/>
    <n v="0"/>
    <n v="0"/>
    <n v="0"/>
    <n v="0"/>
    <n v="0"/>
    <n v="0"/>
    <n v="0"/>
    <n v="0"/>
    <n v="0"/>
    <n v="0"/>
    <n v="8.9175391586979543E-5"/>
    <n v="0"/>
    <n v="0"/>
    <n v="0"/>
    <n v="16.136162262115725"/>
    <m/>
    <n v="0"/>
    <n v="0"/>
    <n v="0"/>
    <n v="0"/>
    <n v="0"/>
    <x v="0"/>
    <m/>
    <x v="6"/>
    <x v="3"/>
    <s v="No root cause"/>
    <s v="No root cause"/>
    <s v=""/>
    <s v="OST_109"/>
    <m/>
  </r>
  <r>
    <s v="Croix-Rouge-Yde"/>
    <s v="CTR_759"/>
    <s v="Yaounde"/>
    <s v="CAMUSAT"/>
    <s v="Good Grid no GE - 8h"/>
    <s v="CENTRE"/>
    <s v="Yaounde"/>
    <s v="ZTE"/>
    <n v="0"/>
    <n v="0"/>
    <n v="19.376260940037042"/>
    <n v="23.824061946220823"/>
    <n v="0"/>
    <n v="0"/>
    <n v="0"/>
    <n v="0"/>
    <n v="0"/>
    <n v="0"/>
    <n v="0"/>
    <n v="3.775686079792695E-2"/>
    <n v="0"/>
    <n v="0"/>
    <n v="3.775686079792695E-2"/>
    <n v="0"/>
    <n v="0"/>
    <n v="0"/>
    <n v="0"/>
    <n v="0"/>
    <n v="18.888275362194772"/>
    <n v="18.888275362194772"/>
    <n v="0"/>
    <n v="13.709218309919445"/>
    <m/>
    <n v="0"/>
    <n v="0"/>
    <n v="0"/>
    <n v="0"/>
    <n v="0"/>
    <x v="0"/>
    <m/>
    <x v="6"/>
    <x v="3"/>
    <s v="No root cause"/>
    <s v="No root cause"/>
    <s v=""/>
    <s v="CTR_759"/>
    <m/>
  </r>
  <r>
    <s v="H-Central"/>
    <s v="CTR_110"/>
    <s v="Yaounde"/>
    <s v="IHS"/>
    <s v="Grid-Gen"/>
    <s v="CENTRE"/>
    <s v="Yaounde"/>
    <s v="ZTE"/>
    <n v="0"/>
    <n v="0"/>
    <n v="0"/>
    <n v="0"/>
    <n v="0"/>
    <n v="0"/>
    <n v="0"/>
    <n v="0"/>
    <n v="0"/>
    <n v="0"/>
    <n v="0"/>
    <n v="3.9326347689857773E-2"/>
    <n v="0"/>
    <n v="0"/>
    <n v="3.9326347689857773E-2"/>
    <n v="1.1592800906308012E-3"/>
    <n v="0"/>
    <n v="0"/>
    <n v="0"/>
    <n v="0"/>
    <n v="0"/>
    <n v="0"/>
    <n v="0"/>
    <n v="13.709164804684493"/>
    <m/>
    <n v="0"/>
    <n v="0"/>
    <n v="0"/>
    <n v="0"/>
    <n v="0"/>
    <x v="0"/>
    <m/>
    <x v="6"/>
    <x v="3"/>
    <s v="No root cause"/>
    <s v="No root cause"/>
    <s v=""/>
    <s v="CTR_110"/>
    <m/>
  </r>
  <r>
    <s v="Crf-Mutzig-IHS"/>
    <s v="LIT_485"/>
    <s v="Douala"/>
    <s v="IHS"/>
    <s v="Grid-Gen"/>
    <s v="LITTORAL"/>
    <s v="Douala"/>
    <s v="ZTE"/>
    <n v="0"/>
    <n v="0"/>
    <n v="0"/>
    <n v="0"/>
    <n v="0"/>
    <n v="0"/>
    <n v="0"/>
    <n v="0"/>
    <n v="0"/>
    <n v="0"/>
    <n v="0"/>
    <n v="0"/>
    <n v="0"/>
    <n v="2.158044476405014E-3"/>
    <n v="0"/>
    <n v="0"/>
    <n v="0"/>
    <n v="0"/>
    <n v="0"/>
    <n v="0"/>
    <n v="0"/>
    <n v="0"/>
    <n v="3.1096529151078802"/>
    <n v="12.491474832564284"/>
    <m/>
    <n v="0"/>
    <n v="0"/>
    <n v="0"/>
    <n v="0"/>
    <n v="0"/>
    <x v="0"/>
    <m/>
    <x v="6"/>
    <x v="3"/>
    <s v="No root cause"/>
    <s v="No root cause"/>
    <s v=""/>
    <s v="LIT_485"/>
    <m/>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n v="0"/>
    <n v="9.5703922005062321"/>
    <m/>
    <n v="0"/>
    <n v="0"/>
    <n v="0"/>
    <n v="0"/>
    <n v="0"/>
    <x v="1"/>
    <s v="site vandalise"/>
    <x v="4"/>
    <x v="2"/>
    <s v="EXCLU"/>
    <s v="Exclu"/>
    <s v=""/>
    <s v="SUO_232"/>
    <m/>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0.47660679787577076"/>
    <n v="0.47660679787577076"/>
    <n v="16.725611600505662"/>
    <n v="9.2775402145345911"/>
    <m/>
    <n v="0"/>
    <n v="0"/>
    <n v="0"/>
    <n v="0"/>
    <n v="0"/>
    <x v="0"/>
    <m/>
    <x v="6"/>
    <x v="3"/>
    <s v="No root cause"/>
    <s v="No root cause"/>
    <s v=""/>
    <s v="LIT_698"/>
    <m/>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8.3735692700173781E-2"/>
    <n v="0"/>
    <n v="0"/>
    <n v="0.90017207283560619"/>
    <n v="7.429255378346217"/>
    <m/>
    <n v="0"/>
    <n v="0"/>
    <n v="0"/>
    <n v="0"/>
    <n v="0"/>
    <x v="2"/>
    <m/>
    <x v="6"/>
    <x v="3"/>
    <s v="No root cause"/>
    <s v="No root cause"/>
    <s v=""/>
    <s v="EXN_194"/>
    <m/>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n v="0"/>
    <n v="6.7792737841470414"/>
    <m/>
    <n v="0"/>
    <n v="0"/>
    <n v="0"/>
    <n v="0"/>
    <n v="0"/>
    <x v="1"/>
    <m/>
    <x v="4"/>
    <x v="2"/>
    <s v="EXCLU"/>
    <s v="Exclu"/>
    <s v=""/>
    <s v="EXN_350"/>
    <m/>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8.6845290698893322E-17"/>
    <n v="8.6845290698893322E-17"/>
    <n v="0"/>
    <n v="6.5418175514292329"/>
    <m/>
    <n v="0"/>
    <n v="0"/>
    <n v="0"/>
    <n v="0"/>
    <n v="0"/>
    <x v="0"/>
    <m/>
    <x v="6"/>
    <x v="3"/>
    <s v="No root cause"/>
    <s v="No root cause"/>
    <s v=""/>
    <s v="LIT_162"/>
    <m/>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2.0511945222053867"/>
    <n v="2.0511945222053867"/>
    <n v="3.6133868671044111"/>
    <n v="5.8546498189382845"/>
    <m/>
    <n v="0"/>
    <n v="0"/>
    <n v="0"/>
    <n v="0"/>
    <n v="0"/>
    <x v="0"/>
    <m/>
    <x v="6"/>
    <x v="3"/>
    <s v="No root cause"/>
    <s v="No root cause"/>
    <s v=""/>
    <s v="LIT_651"/>
    <m/>
  </r>
  <r>
    <s v="OST_362_H_Dschang-TSINBING"/>
    <s v="OST_362"/>
    <s v="OUEST"/>
    <s v="ESCO"/>
    <s v="Hybrid Solar - S1"/>
    <s v="OST"/>
    <s v="Dschang"/>
    <s v="Huawei"/>
    <n v="0"/>
    <n v="0"/>
    <n v="0"/>
    <n v="0"/>
    <n v="0"/>
    <n v="0"/>
    <n v="0"/>
    <n v="0"/>
    <n v="0"/>
    <n v="0"/>
    <n v="0"/>
    <n v="0"/>
    <n v="0"/>
    <s v=""/>
    <n v="0"/>
    <n v="0"/>
    <n v="0"/>
    <n v="0"/>
    <n v="0"/>
    <n v="0"/>
    <n v="0"/>
    <n v="0"/>
    <n v="0"/>
    <n v="5.5477081210959014"/>
    <m/>
    <n v="0"/>
    <n v="0"/>
    <n v="0"/>
    <n v="0"/>
    <n v="0"/>
    <x v="0"/>
    <m/>
    <x v="6"/>
    <x v="3"/>
    <s v="No root cause"/>
    <s v="No root cause"/>
    <s v=""/>
    <s v="OST_362"/>
    <m/>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11.953515365276671"/>
    <n v="11.953515365276671"/>
    <n v="0.38042222051005431"/>
    <n v="5.4029229553152822"/>
    <m/>
    <n v="0"/>
    <n v="0"/>
    <n v="0"/>
    <n v="0"/>
    <n v="0"/>
    <x v="0"/>
    <m/>
    <x v="6"/>
    <x v="3"/>
    <s v="No root cause"/>
    <s v="No root cause"/>
    <s v=""/>
    <s v="CTR_837"/>
    <m/>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5.3232536604714751"/>
    <m/>
    <n v="0"/>
    <n v="0"/>
    <n v="0"/>
    <n v="0"/>
    <n v="0"/>
    <x v="0"/>
    <m/>
    <x v="6"/>
    <x v="3"/>
    <s v="No root cause"/>
    <s v="No root cause"/>
    <s v=""/>
    <s v="LIT_568"/>
    <m/>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1.1788986767798765E-2"/>
    <n v="2.0403329595100685E-2"/>
    <n v="2.0474134856020973"/>
    <n v="2.0474134856020973"/>
    <n v="7.3030543641723247"/>
    <n v="5.2655928522713333"/>
    <m/>
    <n v="0"/>
    <n v="0"/>
    <n v="0"/>
    <n v="0"/>
    <n v="0"/>
    <x v="0"/>
    <m/>
    <x v="6"/>
    <x v="3"/>
    <s v="No root cause"/>
    <s v="No root cause"/>
    <s v=""/>
    <s v="CTR_019"/>
    <m/>
  </r>
  <r>
    <s v="Bonaminkano-IHS"/>
    <s v="LIT_130"/>
    <s v="Douala"/>
    <s v="IHS"/>
    <s v="Grid-Gen"/>
    <s v="LITTORAL"/>
    <s v="Douala"/>
    <s v="ZTE"/>
    <n v="0"/>
    <n v="0"/>
    <n v="0"/>
    <n v="0"/>
    <n v="0"/>
    <n v="0"/>
    <n v="0"/>
    <n v="0"/>
    <n v="0"/>
    <n v="0"/>
    <n v="0"/>
    <n v="0"/>
    <n v="0"/>
    <n v="0"/>
    <n v="0"/>
    <n v="0"/>
    <n v="0"/>
    <n v="0"/>
    <n v="0"/>
    <n v="0"/>
    <n v="2.6459052086989536"/>
    <n v="2.6459052086989536"/>
    <n v="0.96535928408568894"/>
    <n v="5.2059166802213248"/>
    <m/>
    <n v="0"/>
    <n v="0"/>
    <n v="0"/>
    <n v="0"/>
    <n v="0"/>
    <x v="0"/>
    <m/>
    <x v="6"/>
    <x v="3"/>
    <s v="No root cause"/>
    <s v="No root cause"/>
    <s v=""/>
    <s v="LIT_130"/>
    <m/>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1.310400276229693"/>
    <n v="11.310400276229693"/>
    <n v="2.1023811969763129"/>
    <n v="5.0263887818784196"/>
    <m/>
    <n v="0"/>
    <n v="0"/>
    <n v="0"/>
    <n v="0"/>
    <n v="0"/>
    <x v="0"/>
    <m/>
    <x v="6"/>
    <x v="3"/>
    <s v="No root cause"/>
    <s v="No root cause"/>
    <s v=""/>
    <s v="CTR_133"/>
    <m/>
  </r>
  <r>
    <s v="Niki-Accacia-IHS"/>
    <s v="CTR_848"/>
    <s v="Yaounde"/>
    <m/>
    <m/>
    <s v="CENTRE"/>
    <s v="Yaounde"/>
    <s v="ZTE"/>
    <n v="0"/>
    <n v="0"/>
    <n v="0"/>
    <n v="0"/>
    <n v="0"/>
    <n v="0"/>
    <n v="0"/>
    <n v="0"/>
    <n v="0"/>
    <n v="0"/>
    <n v="0"/>
    <n v="0"/>
    <n v="4.9402275185270801"/>
    <n v="0"/>
    <n v="0"/>
    <n v="0"/>
    <n v="0"/>
    <n v="0"/>
    <n v="0"/>
    <n v="2.6574266692919492E-3"/>
    <n v="2.3984078268884499"/>
    <n v="2.3984078268884499"/>
    <n v="0"/>
    <n v="4.6972602466091962"/>
    <m/>
    <n v="0"/>
    <n v="0"/>
    <n v="0"/>
    <n v="0"/>
    <n v="0"/>
    <x v="0"/>
    <m/>
    <x v="6"/>
    <x v="3"/>
    <s v="No root cause"/>
    <s v="No root cause"/>
    <s v=""/>
    <s v="CTR_848"/>
    <m/>
  </r>
  <r>
    <s v="ZI-Bassa"/>
    <s v="LIT_083"/>
    <s v="Douala"/>
    <s v="IHS"/>
    <s v="Grid-Gen"/>
    <s v="LITTORAL"/>
    <s v="Douala"/>
    <s v="ZTE"/>
    <n v="0"/>
    <n v="28.874367568122878"/>
    <n v="45.919351916058126"/>
    <n v="0"/>
    <n v="0"/>
    <n v="0"/>
    <n v="0"/>
    <n v="0"/>
    <n v="0"/>
    <n v="0"/>
    <n v="8.6847200463426688"/>
    <n v="2.6039214343399242E-3"/>
    <n v="0"/>
    <n v="1.4803115003438065E-3"/>
    <n v="2.6039214343399242E-3"/>
    <n v="0"/>
    <n v="0"/>
    <n v="0"/>
    <n v="9.5666468340595774"/>
    <n v="0"/>
    <n v="0"/>
    <n v="0"/>
    <n v="7.9338632491802992"/>
    <n v="4.5097065630234594"/>
    <m/>
    <n v="0"/>
    <n v="0"/>
    <n v="0"/>
    <n v="0"/>
    <n v="0"/>
    <x v="0"/>
    <m/>
    <x v="6"/>
    <x v="3"/>
    <s v="No root cause"/>
    <s v="No root cause"/>
    <s v=""/>
    <s v="LIT_083"/>
    <m/>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0.72488892313223896"/>
    <n v="4.0996959475848449"/>
    <m/>
    <n v="0"/>
    <n v="0"/>
    <n v="0"/>
    <n v="0"/>
    <n v="0"/>
    <x v="0"/>
    <m/>
    <x v="6"/>
    <x v="3"/>
    <s v="No root cause"/>
    <s v="No root cause"/>
    <s v=""/>
    <s v="CTR_712"/>
    <m/>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9.4103402076859215"/>
    <n v="9.4103402076859215"/>
    <n v="0.68404659378540289"/>
    <n v="4.0062936424366429"/>
    <m/>
    <n v="0"/>
    <n v="0"/>
    <n v="0"/>
    <n v="0"/>
    <n v="0"/>
    <x v="0"/>
    <m/>
    <x v="6"/>
    <x v="3"/>
    <s v="No root cause"/>
    <s v="No root cause"/>
    <s v=""/>
    <s v="EST_152"/>
    <m/>
  </r>
  <r>
    <s v="Missoke-Chefferie"/>
    <s v="LIT_732"/>
    <s v="Douala"/>
    <s v="CAMUSAT"/>
    <s v="Good Grid no GE - 8h"/>
    <s v="LITTORAL"/>
    <s v="Douala"/>
    <s v="ZTE"/>
    <n v="0"/>
    <n v="0"/>
    <n v="0"/>
    <n v="2.0510340065006218E-3"/>
    <n v="0"/>
    <n v="0.20822453935559734"/>
    <n v="6.6168140557538904E-2"/>
    <n v="0"/>
    <n v="0"/>
    <n v="0"/>
    <n v="0"/>
    <n v="0"/>
    <n v="0"/>
    <n v="0"/>
    <n v="0"/>
    <n v="0"/>
    <n v="0"/>
    <n v="0"/>
    <n v="0"/>
    <n v="0"/>
    <n v="38.226761606355566"/>
    <n v="38.226761606355566"/>
    <n v="4.5224229738637609"/>
    <n v="3.9160303110723036"/>
    <m/>
    <n v="0"/>
    <n v="0"/>
    <n v="0"/>
    <n v="0"/>
    <n v="0"/>
    <x v="0"/>
    <m/>
    <x v="6"/>
    <x v="3"/>
    <s v="No root cause"/>
    <s v="No root cause"/>
    <s v=""/>
    <s v="LIT_732"/>
    <m/>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1014944368823714"/>
    <n v="0"/>
    <n v="1.1643630879511919"/>
    <n v="1.1643630879511919"/>
    <n v="3.9114645310230483"/>
    <n v="3.8214330556768341"/>
    <m/>
    <n v="0"/>
    <n v="0"/>
    <n v="0"/>
    <n v="0"/>
    <n v="0"/>
    <x v="0"/>
    <m/>
    <x v="6"/>
    <x v="3"/>
    <s v="No root cause"/>
    <s v="No root cause"/>
    <s v=""/>
    <s v="NRO_222"/>
    <m/>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1.3795968130855238"/>
    <n v="0.78431540408580314"/>
    <n v="0.78431540408580314"/>
    <n v="0"/>
    <n v="3.638659173080161"/>
    <m/>
    <n v="0"/>
    <n v="0"/>
    <n v="0"/>
    <n v="0"/>
    <n v="0"/>
    <x v="0"/>
    <m/>
    <x v="6"/>
    <x v="3"/>
    <s v="No root cause"/>
    <s v="No root cause"/>
    <s v=""/>
    <s v="LIT_746"/>
    <m/>
  </r>
  <r>
    <s v="Indoor-Orange-shop-PlaYce"/>
    <s v="CTR_882"/>
    <s v="Yaounde"/>
    <m/>
    <m/>
    <s v="CENTRE"/>
    <s v="Yaounde"/>
    <s v="ZTE"/>
    <n v="0"/>
    <n v="0"/>
    <n v="0"/>
    <n v="0"/>
    <n v="0"/>
    <n v="0"/>
    <n v="0"/>
    <n v="0"/>
    <n v="0"/>
    <n v="0"/>
    <n v="0"/>
    <n v="8.5430025140326629E-3"/>
    <n v="0"/>
    <n v="0"/>
    <n v="8.5430025140326646E-3"/>
    <n v="0"/>
    <n v="0"/>
    <n v="0"/>
    <n v="2.3339875240060155"/>
    <n v="0"/>
    <n v="0"/>
    <n v="0"/>
    <n v="0"/>
    <n v="3.3677978386738694"/>
    <m/>
    <n v="0"/>
    <n v="0"/>
    <n v="0"/>
    <n v="0"/>
    <n v="0"/>
    <x v="0"/>
    <m/>
    <x v="6"/>
    <x v="3"/>
    <s v="No root cause"/>
    <s v="No root cause"/>
    <s v=""/>
    <s v="CTR_882"/>
    <m/>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1.1113037299569399"/>
    <n v="0"/>
    <n v="0"/>
    <n v="8.8755910544954393"/>
    <n v="3.1243490196414165"/>
    <m/>
    <n v="0"/>
    <n v="0"/>
    <n v="0"/>
    <n v="0"/>
    <n v="0"/>
    <x v="0"/>
    <m/>
    <x v="6"/>
    <x v="3"/>
    <s v="No root cause"/>
    <s v="No root cause"/>
    <s v=""/>
    <s v="CTR_865"/>
    <m/>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58040695368301543"/>
    <n v="0.58040695368301543"/>
    <n v="0"/>
    <n v="2.7699481783964415"/>
    <m/>
    <n v="0"/>
    <n v="0"/>
    <n v="0"/>
    <n v="0"/>
    <n v="0"/>
    <x v="0"/>
    <m/>
    <x v="6"/>
    <x v="3"/>
    <s v="No root cause"/>
    <s v="No root cause"/>
    <s v=""/>
    <s v="SUD_227"/>
    <m/>
  </r>
  <r>
    <s v="ZI-Bassa-II"/>
    <s v="LIT_729"/>
    <s v="Douala"/>
    <s v="CAMUSAT"/>
    <s v="Good Grid + GE"/>
    <s v="LITTORAL"/>
    <s v="Douala"/>
    <s v="ZTE"/>
    <n v="0"/>
    <n v="0"/>
    <n v="0"/>
    <n v="0"/>
    <n v="0"/>
    <n v="0"/>
    <n v="0"/>
    <n v="0"/>
    <n v="0"/>
    <n v="0"/>
    <n v="5.2902587655842916"/>
    <n v="0"/>
    <n v="0"/>
    <n v="0"/>
    <n v="0"/>
    <n v="0"/>
    <n v="0"/>
    <n v="0"/>
    <n v="5.5937047880764661"/>
    <n v="0"/>
    <n v="0"/>
    <n v="0"/>
    <n v="4.7780531513869979"/>
    <n v="2.6758859753504933"/>
    <m/>
    <n v="0"/>
    <n v="0"/>
    <n v="0"/>
    <n v="0"/>
    <n v="0"/>
    <x v="0"/>
    <m/>
    <x v="6"/>
    <x v="3"/>
    <s v="No root cause"/>
    <s v="No root cause"/>
    <s v=""/>
    <s v="LIT_729"/>
    <m/>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1.7478376751047867E-2"/>
    <n v="1.1322242768232442"/>
    <n v="1.1322242768232442"/>
    <n v="1.2633656076910567"/>
    <n v="2.6078273164913131"/>
    <m/>
    <n v="0"/>
    <n v="0"/>
    <n v="0"/>
    <n v="0"/>
    <n v="0"/>
    <x v="0"/>
    <m/>
    <x v="6"/>
    <x v="3"/>
    <s v="No root cause"/>
    <s v="No root cause"/>
    <s v=""/>
    <s v="EST_203"/>
    <m/>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1.8783369431531849"/>
    <n v="2.6048310233339893"/>
    <m/>
    <n v="0"/>
    <n v="0"/>
    <n v="0"/>
    <n v="0"/>
    <n v="0"/>
    <x v="0"/>
    <m/>
    <x v="6"/>
    <x v="3"/>
    <s v="No root cause"/>
    <s v="No root cause"/>
    <s v=""/>
    <s v="NRO_117"/>
    <m/>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n v="0"/>
    <n v="2.5279083305510617"/>
    <m/>
    <n v="0"/>
    <n v="0"/>
    <n v="0"/>
    <n v="0"/>
    <n v="0"/>
    <x v="0"/>
    <m/>
    <x v="6"/>
    <x v="3"/>
    <s v="No root cause"/>
    <s v="No root cause"/>
    <s v=""/>
    <s v="CTR_711"/>
    <m/>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5.8810278997697143"/>
    <n v="2.4860137315834985"/>
    <m/>
    <n v="0"/>
    <n v="0"/>
    <n v="0"/>
    <n v="0"/>
    <n v="0"/>
    <x v="0"/>
    <m/>
    <x v="6"/>
    <x v="3"/>
    <s v="No root cause"/>
    <s v="No root cause"/>
    <s v=""/>
    <s v="NRD_146"/>
    <m/>
  </r>
  <r>
    <s v="Makombe"/>
    <s v="LIT_419"/>
    <s v="Douala"/>
    <s v="IHS"/>
    <s v="Grid-Gen"/>
    <s v="LITTORAL"/>
    <s v="Douala"/>
    <s v="ZTE"/>
    <n v="0"/>
    <n v="0"/>
    <n v="0"/>
    <n v="0"/>
    <n v="0"/>
    <n v="0"/>
    <n v="0"/>
    <n v="0"/>
    <n v="0"/>
    <n v="0"/>
    <n v="0"/>
    <n v="0"/>
    <n v="0"/>
    <n v="0"/>
    <n v="0"/>
    <n v="0"/>
    <n v="0"/>
    <n v="0"/>
    <n v="0"/>
    <n v="0"/>
    <n v="6.1565798597734807"/>
    <n v="6.1565798597734807"/>
    <n v="20.302133360728014"/>
    <n v="1.8620000114144506"/>
    <m/>
    <n v="0"/>
    <n v="0"/>
    <n v="0"/>
    <n v="0"/>
    <n v="0"/>
    <x v="0"/>
    <m/>
    <x v="6"/>
    <x v="3"/>
    <s v="No root cause"/>
    <s v="No root cause"/>
    <s v=""/>
    <s v="LIT_419"/>
    <m/>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9.7101657092796607"/>
    <n v="9.7101657092796607"/>
    <n v="0"/>
    <n v="1.8568635088590402"/>
    <m/>
    <n v="0"/>
    <n v="0"/>
    <n v="0"/>
    <n v="0"/>
    <n v="0"/>
    <x v="0"/>
    <m/>
    <x v="6"/>
    <x v="3"/>
    <s v="No root cause"/>
    <s v="No root cause"/>
    <s v=""/>
    <s v="CTR_705"/>
    <m/>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0.18917667571261793"/>
    <n v="3.7586000747646486"/>
    <n v="7.0801158852048749"/>
    <n v="7.0801158852048749"/>
    <n v="0.77925024184366121"/>
    <n v="1.836549354655526"/>
    <m/>
    <n v="0"/>
    <n v="0"/>
    <n v="0"/>
    <n v="0"/>
    <n v="0"/>
    <x v="0"/>
    <m/>
    <x v="6"/>
    <x v="3"/>
    <s v="No root cause"/>
    <s v="No root cause"/>
    <s v=""/>
    <s v="LIT_217"/>
    <m/>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30763726589676177"/>
    <n v="0.30763726589676177"/>
    <n v="0.8596686099768005"/>
    <n v="1.807603022546393"/>
    <m/>
    <n v="0"/>
    <n v="0"/>
    <n v="0"/>
    <n v="0"/>
    <n v="0"/>
    <x v="0"/>
    <m/>
    <x v="6"/>
    <x v="3"/>
    <s v="No root cause"/>
    <s v="No root cause"/>
    <s v=""/>
    <s v="EST_108"/>
    <m/>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7361692534663466E-2"/>
    <n v="9.7361692534663466E-2"/>
    <n v="0"/>
    <n v="1.7667606931995563"/>
    <m/>
    <n v="0"/>
    <n v="0"/>
    <n v="0"/>
    <n v="0"/>
    <n v="0"/>
    <x v="0"/>
    <m/>
    <x v="6"/>
    <x v="3"/>
    <s v="No root cause"/>
    <s v="No root cause"/>
    <s v=""/>
    <s v="CTR_564"/>
    <m/>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80418368133138152"/>
    <n v="0.80418368133138152"/>
    <n v="0.18730399248929183"/>
    <n v="1.7263285706540192"/>
    <m/>
    <n v="0"/>
    <n v="0"/>
    <n v="0"/>
    <n v="0"/>
    <n v="0"/>
    <x v="2"/>
    <m/>
    <x v="6"/>
    <x v="3"/>
    <s v="No root cause"/>
    <s v="No root cause"/>
    <s v=""/>
    <s v="NRO_129"/>
    <m/>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1117010955018508"/>
    <n v="0.1117010955018508"/>
    <n v="0.15819714467530166"/>
    <n v="1.6944037804658805"/>
    <m/>
    <n v="0"/>
    <n v="0"/>
    <n v="0"/>
    <n v="0"/>
    <n v="0"/>
    <x v="0"/>
    <m/>
    <x v="6"/>
    <x v="3"/>
    <s v="No root cause"/>
    <s v="No root cause"/>
    <s v=""/>
    <s v="CTR_846"/>
    <m/>
  </r>
  <r>
    <s v="Biyem-assi-Stade"/>
    <s v="CTR_489"/>
    <s v="Yaounde"/>
    <s v="IHS"/>
    <s v="Grid-Lithium"/>
    <s v="CENTRE"/>
    <s v="Yaounde"/>
    <s v="ZTE"/>
    <n v="0"/>
    <n v="0"/>
    <n v="0"/>
    <n v="0"/>
    <n v="0"/>
    <n v="0"/>
    <n v="0"/>
    <n v="0"/>
    <n v="0"/>
    <n v="0"/>
    <n v="0"/>
    <n v="0"/>
    <n v="16.184085117554567"/>
    <n v="0"/>
    <n v="0"/>
    <n v="0"/>
    <n v="0"/>
    <n v="0"/>
    <n v="0"/>
    <n v="0"/>
    <n v="2.1318269112783321"/>
    <n v="2.1318269112783321"/>
    <n v="0"/>
    <n v="1.6875372753136835"/>
    <m/>
    <n v="0"/>
    <n v="0"/>
    <n v="0"/>
    <n v="0"/>
    <n v="0"/>
    <x v="0"/>
    <m/>
    <x v="6"/>
    <x v="3"/>
    <s v="No root cause"/>
    <s v="No root cause"/>
    <s v=""/>
    <s v="CTR_489"/>
    <m/>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7.4818153541475849E-2"/>
    <n v="7.4818153541475849E-2"/>
    <n v="0"/>
    <n v="1.6749457100216014"/>
    <m/>
    <n v="0"/>
    <n v="0"/>
    <n v="0"/>
    <n v="0"/>
    <n v="0"/>
    <x v="0"/>
    <m/>
    <x v="6"/>
    <x v="3"/>
    <s v="No root cause"/>
    <s v="No root cause"/>
    <s v=""/>
    <s v="NRD_160"/>
    <m/>
  </r>
  <r>
    <s v="Pitoa-Entree"/>
    <s v="NRD_133"/>
    <s v="NORD"/>
    <s v="CAMUSAT"/>
    <s v="Medium Grid + GE"/>
    <s v="NORD"/>
    <s v="Garoua"/>
    <s v="Huawei"/>
    <n v="0"/>
    <n v="0"/>
    <n v="5.6381498032434161"/>
    <n v="0"/>
    <n v="0"/>
    <n v="0"/>
    <n v="8.9175391586979543E-5"/>
    <n v="0"/>
    <n v="0"/>
    <n v="0"/>
    <n v="0"/>
    <n v="0"/>
    <n v="0"/>
    <n v="0"/>
    <n v="0"/>
    <n v="0"/>
    <n v="3.3590586502983455"/>
    <n v="0"/>
    <n v="0"/>
    <n v="1.459266107929333"/>
    <n v="0"/>
    <n v="0"/>
    <n v="4.4664386630254578"/>
    <n v="1.6725736446053883"/>
    <m/>
    <n v="0"/>
    <n v="0"/>
    <n v="0"/>
    <n v="0"/>
    <n v="0"/>
    <x v="0"/>
    <m/>
    <x v="6"/>
    <x v="3"/>
    <s v="No root cause"/>
    <s v="No root cause"/>
    <s v=""/>
    <s v="NRD_133"/>
    <m/>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n v="0.62021484848744268"/>
    <n v="1.6271120299743462"/>
    <m/>
    <n v="0"/>
    <n v="0"/>
    <n v="0"/>
    <n v="0"/>
    <n v="0"/>
    <x v="0"/>
    <m/>
    <x v="6"/>
    <x v="3"/>
    <s v="No root cause"/>
    <s v="No root cause"/>
    <s v=""/>
    <s v="NRD_143"/>
    <m/>
  </r>
  <r>
    <s v="Foumban-Manka-IHS"/>
    <s v="OST_042"/>
    <s v="OUEST"/>
    <s v="IHS"/>
    <s v="Grid-Gen"/>
    <s v="OUEST"/>
    <s v="Foumban"/>
    <s v="Huawei"/>
    <n v="1.7737698789782921"/>
    <n v="1.5395417954359314"/>
    <n v="0"/>
    <n v="0"/>
    <n v="0"/>
    <n v="0"/>
    <n v="0"/>
    <n v="0"/>
    <n v="0"/>
    <n v="0"/>
    <n v="0.24398387138197605"/>
    <n v="0"/>
    <n v="3.5533539934880558"/>
    <n v="0"/>
    <n v="0"/>
    <n v="0"/>
    <n v="0.96273752757303099"/>
    <n v="0"/>
    <n v="0"/>
    <n v="0"/>
    <n v="0.5833854117620203"/>
    <n v="0.5833854117620203"/>
    <n v="0.60942462610541837"/>
    <n v="1.5759075201251023"/>
    <m/>
    <n v="0"/>
    <n v="0"/>
    <n v="0"/>
    <n v="0"/>
    <n v="0"/>
    <x v="0"/>
    <m/>
    <x v="6"/>
    <x v="3"/>
    <s v="No root cause"/>
    <s v="No root cause"/>
    <s v=""/>
    <s v="OST_042"/>
    <m/>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1.7342116752703083"/>
    <n v="1.7342116752703083"/>
    <n v="1.1561589519251898"/>
    <n v="1.5618178082543597"/>
    <m/>
    <n v="0"/>
    <n v="0"/>
    <n v="0"/>
    <n v="0"/>
    <n v="0"/>
    <x v="0"/>
    <m/>
    <x v="6"/>
    <x v="3"/>
    <s v="No root cause"/>
    <s v="No root cause"/>
    <s v=""/>
    <s v="NRD_141"/>
    <m/>
  </r>
  <r>
    <s v="Bonamoutongo"/>
    <s v="LIT_020"/>
    <s v="Douala"/>
    <s v="IHS"/>
    <s v="Grid-Gen"/>
    <s v="LITTORAL"/>
    <s v="Douala"/>
    <s v="ZTE"/>
    <n v="0"/>
    <n v="0"/>
    <n v="0"/>
    <n v="0"/>
    <n v="0"/>
    <n v="0"/>
    <n v="0"/>
    <n v="0"/>
    <n v="0"/>
    <n v="0"/>
    <n v="0"/>
    <n v="0"/>
    <n v="0.36397827830141527"/>
    <n v="0"/>
    <n v="0"/>
    <n v="0"/>
    <n v="2.5714794268804591"/>
    <n v="0"/>
    <n v="0"/>
    <n v="5.2374312636081655"/>
    <n v="2.8191908296307715"/>
    <n v="2.8191908296307715"/>
    <n v="0"/>
    <n v="1.5487982010826604"/>
    <m/>
    <n v="0"/>
    <n v="0"/>
    <n v="0"/>
    <n v="0"/>
    <n v="0"/>
    <x v="0"/>
    <m/>
    <x v="6"/>
    <x v="3"/>
    <s v="No root cause"/>
    <s v="No root cause"/>
    <s v=""/>
    <s v="LIT_020"/>
    <m/>
  </r>
  <r>
    <s v="Avenue-Biyemassi"/>
    <s v="CTR_664"/>
    <s v="Yaounde"/>
    <s v="CAMUSAT"/>
    <s v="Good Grid no GE - 12h"/>
    <s v="CENTRE"/>
    <s v="Yaounde"/>
    <s v="ZTE"/>
    <n v="0"/>
    <n v="0"/>
    <n v="0.98585178907237736"/>
    <n v="0"/>
    <n v="0"/>
    <n v="0"/>
    <n v="0"/>
    <n v="0"/>
    <n v="0"/>
    <n v="11.562659623950937"/>
    <n v="0"/>
    <n v="0"/>
    <n v="9.501923334845749"/>
    <n v="0"/>
    <n v="0"/>
    <n v="0"/>
    <n v="0"/>
    <n v="0"/>
    <n v="0"/>
    <n v="0"/>
    <n v="1.9016830606706561"/>
    <n v="1.9016830606706561"/>
    <n v="0"/>
    <n v="1.5310879683134864"/>
    <m/>
    <n v="0"/>
    <n v="0"/>
    <n v="0"/>
    <n v="0"/>
    <n v="0"/>
    <x v="0"/>
    <m/>
    <x v="6"/>
    <x v="3"/>
    <s v="No root cause"/>
    <s v="No root cause"/>
    <s v=""/>
    <s v="CTR_664"/>
    <m/>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426026515767636"/>
    <n v="0"/>
    <n v="2.7037086975256321"/>
    <n v="2.7037086975256321"/>
    <n v="0"/>
    <n v="1.4649019926776301"/>
    <m/>
    <n v="0"/>
    <n v="0"/>
    <n v="0"/>
    <n v="0"/>
    <n v="0"/>
    <x v="0"/>
    <m/>
    <x v="6"/>
    <x v="3"/>
    <s v="No root cause"/>
    <s v="No root cause"/>
    <s v=""/>
    <s v="SUO_115"/>
    <m/>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1.7835078317400378E-4"/>
    <n v="1.7835078317400378E-4"/>
    <n v="1.9618586149141573E-4"/>
    <n v="1.7835078317400378E-4"/>
    <n v="1.6051570485670763E-4"/>
    <n v="0.12238430741397097"/>
    <n v="1.6946802614387329E-4"/>
    <n v="1.9618586149135786E-4"/>
    <n v="1.7121675184701324E-3"/>
    <n v="1.2030810605565316"/>
    <n v="1.2030810605565316"/>
    <n v="0"/>
    <n v="1.4404362200779679"/>
    <m/>
    <n v="0"/>
    <n v="0"/>
    <n v="0"/>
    <n v="0"/>
    <n v="0"/>
    <x v="0"/>
    <m/>
    <x v="6"/>
    <x v="3"/>
    <s v="No root cause"/>
    <s v="No root cause"/>
    <s v=""/>
    <s v="LIT_225"/>
    <m/>
  </r>
  <r>
    <s v="Bipaga"/>
    <s v="SUD_001"/>
    <s v="LITTORAL"/>
    <s v="IHS"/>
    <s v="Grid-Gen"/>
    <s v="SUD"/>
    <s v="Bipaga"/>
    <s v="ZTE"/>
    <n v="0"/>
    <n v="0.34607185967075033"/>
    <n v="0"/>
    <n v="0"/>
    <n v="0"/>
    <n v="0"/>
    <n v="0"/>
    <n v="0.30062808011802444"/>
    <n v="0"/>
    <n v="3.2739318214894149"/>
    <n v="0"/>
    <n v="8.6143428273020278E-3"/>
    <n v="0"/>
    <n v="0"/>
    <n v="8.6143428273020278E-3"/>
    <n v="0"/>
    <n v="0"/>
    <n v="0"/>
    <n v="0"/>
    <n v="0"/>
    <n v="0"/>
    <n v="0"/>
    <n v="0"/>
    <n v="1.4268954407832597"/>
    <m/>
    <n v="0"/>
    <n v="0"/>
    <n v="0"/>
    <n v="0"/>
    <n v="0"/>
    <x v="0"/>
    <m/>
    <x v="6"/>
    <x v="3"/>
    <s v="No root cause"/>
    <s v="No root cause"/>
    <s v=""/>
    <s v="SUD_001"/>
    <m/>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1.4197079042213494"/>
    <m/>
    <n v="0"/>
    <n v="0"/>
    <n v="0"/>
    <n v="0"/>
    <n v="0"/>
    <x v="0"/>
    <m/>
    <x v="6"/>
    <x v="3"/>
    <s v="No root cause"/>
    <s v="No root cause"/>
    <s v=""/>
    <s v="LIT_564"/>
    <m/>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n v="0"/>
    <n v="1.4034779829525186"/>
    <m/>
    <n v="0"/>
    <n v="0"/>
    <n v="0"/>
    <n v="0"/>
    <n v="0"/>
    <x v="0"/>
    <m/>
    <x v="1"/>
    <x v="0"/>
    <s v="Defaut GE &amp; Power Cabinet"/>
    <s v="PASSIVE"/>
    <s v="(05-10-2026 cells zte): 09/05/2026 : Power isssue || Mail sent to HIS || Feedback IHS : RCA: Grid only, no space // Grid return"/>
    <s v="LIT_061"/>
    <m/>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41377381696358501"/>
    <n v="0"/>
    <n v="2.7179767601795493"/>
    <n v="2.7179767601795493"/>
    <n v="0.90760930049396016"/>
    <n v="1.3952203416915645"/>
    <m/>
    <n v="0"/>
    <n v="0"/>
    <n v="0"/>
    <n v="0"/>
    <n v="0"/>
    <x v="0"/>
    <m/>
    <x v="6"/>
    <x v="3"/>
    <s v="No root cause"/>
    <s v="No root cause"/>
    <s v=""/>
    <s v="SUO_218"/>
    <m/>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45327851543661701"/>
    <n v="0.45327851543661701"/>
    <n v="0"/>
    <n v="1.3864989883943581"/>
    <m/>
    <n v="0"/>
    <n v="0"/>
    <n v="0"/>
    <n v="0"/>
    <n v="0"/>
    <x v="2"/>
    <m/>
    <x v="6"/>
    <x v="3"/>
    <s v="No root cause"/>
    <s v="No root cause"/>
    <s v=""/>
    <s v="EXN_236"/>
    <m/>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1.9977606275664674"/>
    <n v="0"/>
    <n v="2.3442070238818835"/>
    <n v="2.3442070238818835"/>
    <n v="0.11544646194850314"/>
    <n v="1.3613871981234649"/>
    <m/>
    <n v="0"/>
    <n v="0"/>
    <n v="0"/>
    <n v="0"/>
    <n v="0"/>
    <x v="0"/>
    <m/>
    <x v="6"/>
    <x v="3"/>
    <s v="No root cause"/>
    <s v="No root cause"/>
    <s v=""/>
    <s v="CTR_310"/>
    <m/>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n v="1.8591820690403016"/>
    <n v="1.3590329677855677"/>
    <m/>
    <n v="0"/>
    <n v="0"/>
    <n v="0"/>
    <n v="0"/>
    <n v="0"/>
    <x v="0"/>
    <m/>
    <x v="6"/>
    <x v="3"/>
    <s v="No root cause"/>
    <s v="No root cause"/>
    <s v=""/>
    <s v="LIT_739"/>
    <m/>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n v="0"/>
    <n v="1.3195282693125363"/>
    <m/>
    <n v="0"/>
    <n v="0"/>
    <n v="0"/>
    <n v="0"/>
    <n v="0"/>
    <x v="0"/>
    <m/>
    <x v="6"/>
    <x v="3"/>
    <s v="No root cause"/>
    <s v="No root cause"/>
    <s v=""/>
    <s v="NRD_086"/>
    <m/>
  </r>
  <r>
    <s v="Yde-University"/>
    <s v="CTR_447"/>
    <s v="Yaounde"/>
    <s v="IHS"/>
    <s v="Grid-Gen"/>
    <s v="CENTRE"/>
    <s v="Yaounde"/>
    <s v="ZTE"/>
    <n v="0"/>
    <n v="0"/>
    <n v="1.4535588828677943E-2"/>
    <n v="0"/>
    <n v="0"/>
    <n v="0"/>
    <n v="0"/>
    <n v="0"/>
    <n v="0"/>
    <n v="0"/>
    <n v="0"/>
    <n v="0"/>
    <n v="19.658144352843482"/>
    <n v="0"/>
    <n v="0"/>
    <n v="0"/>
    <n v="0"/>
    <n v="0"/>
    <n v="0"/>
    <n v="0"/>
    <n v="0"/>
    <n v="0"/>
    <n v="7.4532970639180673"/>
    <n v="1.3158542431791522"/>
    <m/>
    <n v="0"/>
    <n v="0"/>
    <n v="0"/>
    <n v="0"/>
    <n v="0"/>
    <x v="0"/>
    <m/>
    <x v="6"/>
    <x v="3"/>
    <s v="No root cause"/>
    <s v="No root cause"/>
    <s v=""/>
    <s v="CTR_447"/>
    <m/>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68147834250769779"/>
    <n v="0.68147834250769779"/>
    <n v="0"/>
    <n v="1.2330816447081183"/>
    <m/>
    <n v="0"/>
    <n v="0"/>
    <n v="0"/>
    <n v="0"/>
    <n v="0"/>
    <x v="0"/>
    <m/>
    <x v="6"/>
    <x v="3"/>
    <s v="No root cause"/>
    <s v="No root cause"/>
    <s v=""/>
    <s v="NRO_134"/>
    <m/>
  </r>
  <r>
    <s v="Bonadiwoto-IHS"/>
    <s v="LIT_129"/>
    <s v="Douala"/>
    <s v="IHS"/>
    <s v="Grid-Gen"/>
    <s v="LITTORAL"/>
    <s v="Douala"/>
    <s v="ZTE"/>
    <n v="0"/>
    <n v="0"/>
    <n v="0"/>
    <n v="0"/>
    <n v="0"/>
    <n v="0"/>
    <n v="0"/>
    <n v="0"/>
    <n v="5.3173502495484168"/>
    <n v="1.579242679770456"/>
    <n v="1.1143891985058487"/>
    <n v="0"/>
    <n v="0"/>
    <n v="0"/>
    <n v="0"/>
    <n v="0"/>
    <n v="0"/>
    <n v="0"/>
    <n v="0"/>
    <n v="0"/>
    <n v="0"/>
    <n v="0"/>
    <n v="0"/>
    <n v="1.2257692625979859"/>
    <m/>
    <n v="0"/>
    <n v="0"/>
    <n v="0"/>
    <n v="0"/>
    <n v="0"/>
    <x v="0"/>
    <m/>
    <x v="6"/>
    <x v="3"/>
    <s v="No root cause"/>
    <s v="No root cause"/>
    <s v=""/>
    <s v="LIT_129"/>
    <m/>
  </r>
  <r>
    <s v="SABC-Bali"/>
    <s v="LIT_242"/>
    <s v="Douala"/>
    <s v="IHS"/>
    <s v="Grid-Gen"/>
    <s v="LITTORAL"/>
    <s v="Douala"/>
    <s v="ZTE"/>
    <n v="0"/>
    <n v="0"/>
    <n v="0"/>
    <n v="0"/>
    <n v="0"/>
    <n v="0"/>
    <n v="0"/>
    <n v="0"/>
    <n v="0"/>
    <n v="0"/>
    <n v="0"/>
    <n v="0"/>
    <n v="0"/>
    <n v="0"/>
    <n v="0"/>
    <n v="0"/>
    <n v="0"/>
    <n v="0"/>
    <n v="0"/>
    <n v="0"/>
    <n v="0"/>
    <n v="0"/>
    <n v="0"/>
    <n v="1.0967681411282613"/>
    <m/>
    <n v="0"/>
    <n v="0"/>
    <n v="0"/>
    <n v="0"/>
    <n v="0"/>
    <x v="0"/>
    <m/>
    <x v="6"/>
    <x v="3"/>
    <s v="No root cause"/>
    <s v="No root cause"/>
    <s v=""/>
    <s v="LIT_242"/>
    <m/>
  </r>
  <r>
    <s v="Accacia-New"/>
    <s v="CTR_482"/>
    <s v="Yaounde"/>
    <s v="IHS"/>
    <s v="GridOnly"/>
    <s v="CENTRE"/>
    <s v="Yaounde"/>
    <s v="ZTE"/>
    <n v="0"/>
    <n v="0"/>
    <n v="0"/>
    <n v="0"/>
    <n v="0"/>
    <n v="0"/>
    <n v="0"/>
    <n v="0"/>
    <n v="0"/>
    <n v="0"/>
    <n v="0"/>
    <n v="0"/>
    <n v="8.1130701161134944"/>
    <n v="0"/>
    <n v="0"/>
    <n v="0"/>
    <n v="0"/>
    <n v="0"/>
    <n v="0"/>
    <n v="0"/>
    <n v="1.3834135198454478"/>
    <n v="1.3834135198454478"/>
    <n v="0"/>
    <n v="1.0881894684575939"/>
    <m/>
    <n v="0"/>
    <n v="0"/>
    <n v="0"/>
    <n v="0"/>
    <n v="0"/>
    <x v="0"/>
    <m/>
    <x v="6"/>
    <x v="3"/>
    <s v="No root cause"/>
    <s v="No root cause"/>
    <s v=""/>
    <s v="CTR_482"/>
    <m/>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
    <n v="0"/>
    <n v="1.5974344596541992"/>
    <n v="1.0691237697362979"/>
    <m/>
    <n v="0"/>
    <n v="0"/>
    <n v="0"/>
    <n v="0"/>
    <n v="0"/>
    <x v="0"/>
    <m/>
    <x v="6"/>
    <x v="3"/>
    <s v="No root cause"/>
    <s v="No root cause"/>
    <s v=""/>
    <s v="LIT_185"/>
    <m/>
  </r>
  <r>
    <s v="Emana-MTN"/>
    <s v="CTR_370"/>
    <s v="Yaounde"/>
    <s v="IHS"/>
    <s v="Grid-Gen"/>
    <s v="CENTRE"/>
    <s v="Yaounde"/>
    <s v="ZTE"/>
    <n v="0"/>
    <n v="0"/>
    <n v="0"/>
    <n v="0"/>
    <n v="0"/>
    <n v="0"/>
    <n v="0"/>
    <n v="0"/>
    <n v="0"/>
    <n v="0"/>
    <n v="0"/>
    <n v="3.4689227327335093E-2"/>
    <n v="0"/>
    <n v="0"/>
    <n v="3.4689227327335093E-2"/>
    <n v="0.1329605088561866"/>
    <n v="0.11517893577374269"/>
    <n v="0"/>
    <n v="3.6574751807050125"/>
    <n v="0"/>
    <n v="0"/>
    <n v="0"/>
    <n v="6.0960297688859057E-2"/>
    <n v="1.047810851147009"/>
    <m/>
    <n v="0"/>
    <n v="0"/>
    <n v="0"/>
    <n v="0"/>
    <n v="0"/>
    <x v="0"/>
    <m/>
    <x v="6"/>
    <x v="3"/>
    <s v="No root cause"/>
    <s v="No root cause"/>
    <s v=""/>
    <s v="CTR_370"/>
    <m/>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1.0436196077424214"/>
    <m/>
    <n v="0"/>
    <n v="0"/>
    <n v="0"/>
    <n v="0"/>
    <n v="0"/>
    <x v="0"/>
    <m/>
    <x v="6"/>
    <x v="3"/>
    <s v="No root cause"/>
    <s v="No root cause"/>
    <s v=""/>
    <s v="OST_176"/>
    <m/>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n v="0"/>
    <n v="1.0367352675119068"/>
    <m/>
    <n v="0"/>
    <n v="0"/>
    <n v="0"/>
    <n v="0"/>
    <n v="0"/>
    <x v="0"/>
    <m/>
    <x v="6"/>
    <x v="3"/>
    <s v="No root cause"/>
    <s v="No root cause"/>
    <s v=""/>
    <s v="CTR_599"/>
    <m/>
  </r>
  <r>
    <s v="Cite-de-la-Paix"/>
    <s v="LIT_442"/>
    <s v="Douala"/>
    <s v="IHS"/>
    <s v="Grid-Gen"/>
    <s v="LITTORAL"/>
    <s v="Douala"/>
    <s v="ZTE"/>
    <n v="0"/>
    <n v="0"/>
    <n v="0"/>
    <n v="1.7193015497969893E-2"/>
    <n v="0"/>
    <n v="0"/>
    <n v="1.747837675104787E-2"/>
    <n v="0"/>
    <n v="0"/>
    <n v="0"/>
    <n v="0.18678677521808779"/>
    <n v="0"/>
    <n v="0"/>
    <n v="0"/>
    <n v="0"/>
    <n v="0"/>
    <n v="0"/>
    <n v="0"/>
    <n v="0"/>
    <n v="0"/>
    <n v="0"/>
    <n v="0"/>
    <n v="0"/>
    <n v="1.0321694874626532"/>
    <m/>
    <n v="0"/>
    <n v="0"/>
    <n v="0"/>
    <n v="0"/>
    <n v="0"/>
    <x v="0"/>
    <m/>
    <x v="6"/>
    <x v="3"/>
    <s v="No root cause"/>
    <s v="No root cause"/>
    <s v=""/>
    <s v="LIT_442"/>
    <m/>
  </r>
  <r>
    <s v="Bberi-Warehouse-IHS"/>
    <s v="LIT_597"/>
    <s v="Douala"/>
    <s v="IHS"/>
    <s v="Grid-Gen"/>
    <s v="LITTORAL"/>
    <s v="Douala"/>
    <s v="ZTE"/>
    <n v="0"/>
    <n v="0"/>
    <n v="0"/>
    <n v="0"/>
    <n v="0"/>
    <n v="0"/>
    <n v="0"/>
    <n v="0"/>
    <n v="0"/>
    <n v="0"/>
    <n v="0"/>
    <n v="0"/>
    <n v="0"/>
    <n v="0"/>
    <n v="0"/>
    <n v="0"/>
    <n v="0"/>
    <n v="0"/>
    <n v="0"/>
    <n v="0"/>
    <n v="0"/>
    <n v="0"/>
    <n v="0"/>
    <n v="0.99803314756315786"/>
    <m/>
    <n v="0"/>
    <n v="0"/>
    <n v="0"/>
    <n v="0"/>
    <n v="0"/>
    <x v="0"/>
    <m/>
    <x v="6"/>
    <x v="3"/>
    <s v="No root cause"/>
    <s v="No root cause"/>
    <s v=""/>
    <s v="LIT_597"/>
    <m/>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94224502258634357"/>
    <n v="0.94224502258634357"/>
    <n v="9.6362928148890331E-2"/>
    <n v="0.97921713993830484"/>
    <m/>
    <n v="0"/>
    <n v="0"/>
    <n v="0"/>
    <n v="0"/>
    <n v="0"/>
    <x v="0"/>
    <m/>
    <x v="6"/>
    <x v="3"/>
    <s v="No root cause"/>
    <s v="No root cause"/>
    <s v=""/>
    <s v="CTR_698"/>
    <m/>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4244320597660609"/>
    <n v="4.3570561277048672"/>
    <n v="4.0077561188586692"/>
    <n v="4.0077561188586692"/>
    <n v="0"/>
    <n v="0.97099516883398551"/>
    <m/>
    <n v="0"/>
    <n v="0"/>
    <n v="0"/>
    <n v="0"/>
    <n v="0"/>
    <x v="0"/>
    <m/>
    <x v="6"/>
    <x v="3"/>
    <s v="No root cause"/>
    <s v="No root cause"/>
    <s v=""/>
    <s v="EXN_233"/>
    <m/>
  </r>
  <r>
    <s v="Dschang-Foreke"/>
    <s v="OST_122"/>
    <s v="OUEST"/>
    <s v="IHS"/>
    <s v="GridOnly"/>
    <s v="OUEST"/>
    <s v="Dschang"/>
    <s v="Huawei"/>
    <n v="0"/>
    <n v="0"/>
    <n v="4.0236293385611512"/>
    <n v="0"/>
    <n v="0"/>
    <n v="0"/>
    <n v="0"/>
    <n v="0"/>
    <n v="1.6598929039217194"/>
    <n v="0"/>
    <n v="0"/>
    <n v="0"/>
    <n v="0"/>
    <n v="0"/>
    <n v="0"/>
    <n v="0"/>
    <n v="0"/>
    <n v="0"/>
    <n v="0"/>
    <n v="0"/>
    <n v="0"/>
    <n v="0"/>
    <n v="0"/>
    <n v="0.94008697810993813"/>
    <m/>
    <n v="0"/>
    <n v="0"/>
    <n v="0"/>
    <n v="0"/>
    <n v="0"/>
    <x v="0"/>
    <m/>
    <x v="6"/>
    <x v="3"/>
    <s v="No root cause"/>
    <s v="No root cause"/>
    <s v=""/>
    <s v="OST_122"/>
    <m/>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2.7812912882063041"/>
    <n v="2.7812912882063041"/>
    <n v="0"/>
    <n v="0.903899604203942"/>
    <m/>
    <n v="0"/>
    <n v="0"/>
    <n v="0"/>
    <n v="0"/>
    <n v="0"/>
    <x v="0"/>
    <m/>
    <x v="6"/>
    <x v="3"/>
    <s v="No root cause"/>
    <s v="No root cause"/>
    <s v=""/>
    <s v="SUO_109"/>
    <m/>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11.248994101582898"/>
    <n v="11.248994101582898"/>
    <n v="0"/>
    <n v="0.88560081385029366"/>
    <m/>
    <n v="0"/>
    <n v="0"/>
    <n v="0"/>
    <n v="0"/>
    <n v="0"/>
    <x v="0"/>
    <m/>
    <x v="6"/>
    <x v="3"/>
    <s v="No root cause"/>
    <s v="No root cause"/>
    <s v=""/>
    <s v="CTR_651"/>
    <m/>
  </r>
  <r>
    <s v="Ndoghem-PK12-IHS"/>
    <s v="LIT_159"/>
    <s v="Douala"/>
    <s v="IHS"/>
    <s v="Grid-Gen"/>
    <s v="LITTORAL"/>
    <s v="Douala"/>
    <s v="ZTE"/>
    <n v="0"/>
    <n v="0"/>
    <n v="0"/>
    <n v="0"/>
    <n v="0"/>
    <n v="0"/>
    <n v="0"/>
    <n v="0"/>
    <n v="0"/>
    <n v="0"/>
    <n v="0"/>
    <n v="0"/>
    <n v="0.20351607867980478"/>
    <n v="0"/>
    <n v="0"/>
    <n v="0"/>
    <n v="1.447976503354421"/>
    <n v="0"/>
    <n v="0"/>
    <n v="2.9516162861374355"/>
    <n v="1.5854849571815437"/>
    <n v="1.5854849571815437"/>
    <n v="0"/>
    <n v="0.87094037947339475"/>
    <m/>
    <n v="0"/>
    <n v="0"/>
    <n v="0"/>
    <n v="0"/>
    <n v="0"/>
    <x v="0"/>
    <m/>
    <x v="6"/>
    <x v="3"/>
    <s v="No root cause"/>
    <s v="No root cause"/>
    <s v=""/>
    <s v="LIT_159"/>
    <m/>
  </r>
  <r>
    <s v="Nyalla-Kilimandjaro"/>
    <s v="LIT_343"/>
    <s v="Douala"/>
    <s v="IHS"/>
    <s v="Grid-Gen"/>
    <s v="LITTORAL"/>
    <s v="Douala"/>
    <s v="ZTE"/>
    <n v="0"/>
    <n v="0"/>
    <n v="0"/>
    <n v="0"/>
    <n v="0"/>
    <n v="0"/>
    <n v="0"/>
    <n v="0"/>
    <n v="0"/>
    <n v="0"/>
    <n v="0"/>
    <n v="0"/>
    <n v="0"/>
    <n v="2.0331989281831093E-3"/>
    <n v="0"/>
    <n v="6.9824331612605026E-2"/>
    <n v="0"/>
    <n v="0"/>
    <n v="0"/>
    <n v="0"/>
    <n v="2.0013811484648998"/>
    <n v="2.0013811484648998"/>
    <n v="0"/>
    <n v="0.85381870428869511"/>
    <m/>
    <n v="0"/>
    <n v="0"/>
    <n v="0"/>
    <n v="0"/>
    <n v="0"/>
    <x v="0"/>
    <m/>
    <x v="6"/>
    <x v="3"/>
    <s v="No root cause"/>
    <s v="No root cause"/>
    <s v=""/>
    <s v="LIT_343"/>
    <m/>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531158230036537"/>
    <n v="1.5531158230036537"/>
    <n v="1.5409507666230065"/>
    <n v="0.84962751348387389"/>
    <m/>
    <n v="0"/>
    <n v="0"/>
    <n v="0"/>
    <n v="0"/>
    <n v="0"/>
    <x v="0"/>
    <m/>
    <x v="1"/>
    <x v="0"/>
    <s v="Defaut GE &amp; Power Cabinet"/>
    <s v="PASSIVE"/>
    <s v="(05-10-2026 ticket): INC-20260510-00014819...Grid Outage"/>
    <s v="ADM_111"/>
    <m/>
  </r>
  <r>
    <s v="Ndogp-Bloc-13"/>
    <s v="LIT_292"/>
    <s v="Douala"/>
    <s v="IHS"/>
    <s v="Grid-Gen"/>
    <s v="LITTORAL"/>
    <s v="Douala"/>
    <s v="ZTE"/>
    <n v="0"/>
    <n v="4.6710070113259602E-2"/>
    <n v="0"/>
    <n v="0"/>
    <n v="0"/>
    <n v="0"/>
    <n v="0"/>
    <n v="0"/>
    <n v="0"/>
    <n v="0"/>
    <n v="0"/>
    <n v="0"/>
    <n v="0"/>
    <n v="0"/>
    <n v="0"/>
    <n v="0.16315529644753757"/>
    <n v="0"/>
    <n v="0"/>
    <n v="0"/>
    <n v="0"/>
    <n v="0.28555743893982627"/>
    <n v="0.28555743893982627"/>
    <n v="0"/>
    <n v="0.82767247947539158"/>
    <m/>
    <n v="0"/>
    <n v="0"/>
    <n v="0"/>
    <n v="0"/>
    <n v="0"/>
    <x v="0"/>
    <m/>
    <x v="6"/>
    <x v="3"/>
    <s v="No root cause"/>
    <s v="No root cause"/>
    <s v=""/>
    <s v="LIT_292"/>
    <m/>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5830543927084493"/>
    <n v="3.1036246586366008"/>
    <n v="0"/>
    <n v="0"/>
    <n v="0"/>
    <n v="0.81422483042407523"/>
    <m/>
    <n v="0"/>
    <n v="0"/>
    <n v="0"/>
    <n v="0"/>
    <n v="0"/>
    <x v="0"/>
    <m/>
    <x v="6"/>
    <x v="3"/>
    <s v="No root cause"/>
    <s v="No root cause"/>
    <s v=""/>
    <s v="ADM_172"/>
    <m/>
  </r>
  <r>
    <s v="NEW-BELL-CAMTEL"/>
    <s v="LIT_752"/>
    <s v="Douala"/>
    <s v="CAMUSAT"/>
    <s v="Good Grid + GE"/>
    <s v="LITTORAL"/>
    <s v="Douala"/>
    <s v="ZTE"/>
    <n v="0"/>
    <n v="0"/>
    <n v="0"/>
    <n v="0"/>
    <n v="0"/>
    <n v="0"/>
    <n v="0"/>
    <n v="0"/>
    <n v="0"/>
    <n v="0"/>
    <n v="0"/>
    <n v="0"/>
    <n v="0"/>
    <n v="0"/>
    <n v="0"/>
    <n v="0"/>
    <n v="0"/>
    <n v="0"/>
    <n v="0"/>
    <n v="0"/>
    <n v="9.8984684661549086E-3"/>
    <n v="9.8984684661549086E-3"/>
    <n v="0"/>
    <n v="0.7951591317027793"/>
    <m/>
    <n v="0"/>
    <n v="0"/>
    <n v="0"/>
    <n v="0"/>
    <n v="0"/>
    <x v="0"/>
    <m/>
    <x v="6"/>
    <x v="3"/>
    <s v="No root cause"/>
    <s v="No root cause"/>
    <s v=""/>
    <s v="LIT_752"/>
    <m/>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2468731540693942"/>
    <n v="2.8360806487973451"/>
    <n v="0"/>
    <n v="0"/>
    <n v="1.8689021867232822"/>
    <n v="0.78344148524824997"/>
    <m/>
    <n v="0"/>
    <n v="0"/>
    <n v="0"/>
    <n v="0"/>
    <n v="0"/>
    <x v="0"/>
    <m/>
    <x v="6"/>
    <x v="3"/>
    <s v="No root cause"/>
    <s v="No root cause"/>
    <s v=""/>
    <s v="ADM_164"/>
    <m/>
  </r>
  <r>
    <s v="IPD"/>
    <s v="LIT_100"/>
    <s v="Douala"/>
    <m/>
    <m/>
    <s v="LITTORAL"/>
    <s v="Douala"/>
    <s v="ZTE"/>
    <n v="0"/>
    <n v="0"/>
    <n v="0"/>
    <n v="0"/>
    <n v="0"/>
    <n v="0"/>
    <n v="0"/>
    <n v="0"/>
    <n v="0"/>
    <n v="0"/>
    <n v="0.14239526528608842"/>
    <n v="0"/>
    <n v="0"/>
    <n v="0"/>
    <n v="0"/>
    <n v="0"/>
    <n v="0"/>
    <n v="0"/>
    <n v="0"/>
    <n v="0"/>
    <n v="0"/>
    <n v="0"/>
    <n v="0"/>
    <n v="0.78303127844694997"/>
    <m/>
    <n v="0"/>
    <n v="0"/>
    <n v="0"/>
    <n v="0"/>
    <n v="0"/>
    <x v="0"/>
    <m/>
    <x v="6"/>
    <x v="3"/>
    <s v="No root cause"/>
    <s v="No root cause"/>
    <s v=""/>
    <s v="LIT_100"/>
    <m/>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
    <n v="0"/>
    <n v="0"/>
    <n v="0.75458432853070301"/>
    <m/>
    <n v="0"/>
    <n v="0"/>
    <n v="0"/>
    <n v="0"/>
    <n v="0"/>
    <x v="0"/>
    <m/>
    <x v="6"/>
    <x v="3"/>
    <s v="No root cause"/>
    <s v="No root cause"/>
    <s v=""/>
    <s v="CTR_247"/>
    <m/>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6.0559186777500971"/>
    <n v="6.0559186777500971"/>
    <n v="0"/>
    <n v="0.75174855107823768"/>
    <m/>
    <n v="0"/>
    <n v="0"/>
    <n v="0"/>
    <n v="0"/>
    <n v="0"/>
    <x v="0"/>
    <m/>
    <x v="6"/>
    <x v="3"/>
    <s v="No root cause"/>
    <s v="No root cause"/>
    <s v=""/>
    <s v="CTR_462"/>
    <m/>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n v="0"/>
    <n v="0.73007893092260157"/>
    <m/>
    <n v="0"/>
    <n v="0"/>
    <n v="0"/>
    <n v="0"/>
    <n v="0"/>
    <x v="0"/>
    <m/>
    <x v="6"/>
    <x v="3"/>
    <s v="No root cause"/>
    <s v="No root cause"/>
    <s v=""/>
    <s v="EXN_158"/>
    <m/>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26366635744361083"/>
    <n v="0.48878604776528461"/>
    <n v="0.97761305223062345"/>
    <n v="0.26366635744361083"/>
    <n v="4.4053618856260864E-2"/>
    <n v="0.30250273997049593"/>
    <n v="1.8341598949028459"/>
    <n v="0.74338359072486482"/>
    <n v="0.14416374041451166"/>
    <n v="1.2301031866291132"/>
    <n v="1.2301031866291132"/>
    <n v="2.3147373051478151"/>
    <n v="0.69448897588630132"/>
    <m/>
    <n v="0"/>
    <n v="0"/>
    <n v="0"/>
    <n v="0"/>
    <n v="0"/>
    <x v="2"/>
    <m/>
    <x v="6"/>
    <x v="3"/>
    <s v="No root cause"/>
    <s v="No root cause"/>
    <s v=""/>
    <s v="EXN_043"/>
    <m/>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15.688162929861056"/>
    <n v="15.688162929861056"/>
    <n v="6.4187020058042492"/>
    <n v="0.68376123253232424"/>
    <m/>
    <n v="0"/>
    <n v="0"/>
    <n v="0"/>
    <n v="0"/>
    <n v="0"/>
    <x v="0"/>
    <m/>
    <x v="6"/>
    <x v="3"/>
    <s v="No root cause"/>
    <s v="No root cause"/>
    <s v=""/>
    <s v="LIT_677"/>
    <m/>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n v="0"/>
    <n v="0.60510853715260859"/>
    <m/>
    <n v="0"/>
    <n v="0"/>
    <n v="0"/>
    <n v="0"/>
    <n v="0"/>
    <x v="0"/>
    <m/>
    <x v="6"/>
    <x v="3"/>
    <s v="No root cause"/>
    <s v="No root cause"/>
    <s v=""/>
    <s v="CTR_973"/>
    <m/>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2.4398387138197305E-2"/>
    <n v="2.4398387138197305E-2"/>
    <n v="0"/>
    <n v="0.5978496602774277"/>
    <m/>
    <n v="0"/>
    <n v="0"/>
    <n v="0"/>
    <n v="0"/>
    <n v="0"/>
    <x v="0"/>
    <m/>
    <x v="6"/>
    <x v="3"/>
    <s v="No root cause"/>
    <s v="No root cause"/>
    <s v=""/>
    <s v="CTR_791"/>
    <m/>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1.0259807152865172"/>
    <n v="1.0259807152865172"/>
    <n v="0"/>
    <n v="0.5938189325776968"/>
    <m/>
    <n v="0"/>
    <n v="0"/>
    <n v="0"/>
    <n v="0"/>
    <n v="0"/>
    <x v="0"/>
    <m/>
    <x v="6"/>
    <x v="3"/>
    <s v="No root cause"/>
    <s v="No root cause"/>
    <s v=""/>
    <s v="LIT_684"/>
    <m/>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1.6992370866898947"/>
    <n v="0"/>
    <n v="0"/>
    <n v="0"/>
    <n v="0.57890880710435366"/>
    <m/>
    <n v="0"/>
    <n v="0"/>
    <n v="0"/>
    <n v="0"/>
    <n v="0"/>
    <x v="0"/>
    <m/>
    <x v="6"/>
    <x v="3"/>
    <s v="No root cause"/>
    <s v="No root cause"/>
    <s v=""/>
    <s v="LIT_763"/>
    <m/>
  </r>
  <r>
    <s v="EST_197_Z_Bertoua-Mokolo-IV-MTN-IHS"/>
    <s v="EST_197"/>
    <s v="CENTRE"/>
    <s v="IHS"/>
    <s v="Solar-Grid-Gen-Lithium"/>
    <s v="EST"/>
    <s v="Bertoua"/>
    <s v="ZTE"/>
    <n v="0"/>
    <n v="0"/>
    <n v="0"/>
    <n v="0"/>
    <n v="0"/>
    <n v="0"/>
    <n v="0"/>
    <n v="0"/>
    <n v="0"/>
    <n v="0"/>
    <n v="0"/>
    <n v="0"/>
    <n v="0"/>
    <n v="0"/>
    <n v="0"/>
    <n v="0"/>
    <n v="0"/>
    <n v="0"/>
    <n v="0"/>
    <n v="0"/>
    <n v="0"/>
    <n v="0"/>
    <n v="7.3302171884496989E-2"/>
    <n v="0.57680426786290107"/>
    <m/>
    <n v="0"/>
    <n v="0"/>
    <n v="0"/>
    <n v="0"/>
    <n v="0"/>
    <x v="0"/>
    <m/>
    <x v="6"/>
    <x v="3"/>
    <s v="No root cause"/>
    <s v="No root cause"/>
    <s v=""/>
    <s v="EST_197"/>
    <m/>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3374218466868138"/>
    <n v="0.54559288080745816"/>
    <m/>
    <n v="0"/>
    <n v="0"/>
    <n v="0"/>
    <n v="0"/>
    <n v="0"/>
    <x v="0"/>
    <m/>
    <x v="6"/>
    <x v="3"/>
    <s v="No root cause"/>
    <s v="No root cause"/>
    <s v=""/>
    <s v="CTR_747"/>
    <m/>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544308755168605"/>
    <m/>
    <n v="0"/>
    <n v="0"/>
    <n v="0"/>
    <n v="0"/>
    <n v="0"/>
    <x v="0"/>
    <m/>
    <x v="6"/>
    <x v="3"/>
    <s v="No root cause"/>
    <s v="No root cause"/>
    <s v=""/>
    <s v="CTR_591"/>
    <m/>
  </r>
  <r>
    <s v="Mabanda3"/>
    <s v="LIT_488"/>
    <s v="Douala"/>
    <s v="IHS"/>
    <s v="Grid-Gen"/>
    <s v="LITTORAL"/>
    <s v="Douala"/>
    <s v="ZTE"/>
    <n v="0"/>
    <n v="0"/>
    <n v="0"/>
    <n v="0"/>
    <n v="0"/>
    <n v="0"/>
    <n v="0"/>
    <n v="4.9882038792008743"/>
    <n v="0"/>
    <n v="0"/>
    <n v="0"/>
    <n v="0"/>
    <n v="0"/>
    <n v="0"/>
    <n v="0"/>
    <n v="0"/>
    <n v="0"/>
    <n v="0"/>
    <n v="0"/>
    <n v="0"/>
    <n v="0"/>
    <n v="0"/>
    <n v="0"/>
    <n v="0.52823934960463192"/>
    <m/>
    <n v="0"/>
    <n v="0"/>
    <n v="0"/>
    <n v="0"/>
    <n v="0"/>
    <x v="0"/>
    <m/>
    <x v="6"/>
    <x v="3"/>
    <s v="No root cause"/>
    <s v="No root cause"/>
    <s v=""/>
    <s v="LIT_488"/>
    <m/>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2.8467460256311474"/>
    <n v="2.8467460256311474"/>
    <n v="0"/>
    <n v="0.50166508291171208"/>
    <m/>
    <n v="0"/>
    <n v="0"/>
    <n v="0"/>
    <n v="0"/>
    <n v="0"/>
    <x v="0"/>
    <m/>
    <x v="6"/>
    <x v="3"/>
    <s v="No root cause"/>
    <s v="No root cause"/>
    <s v=""/>
    <s v="CTR_939"/>
    <m/>
  </r>
  <r>
    <s v="Brazzaville-II"/>
    <s v="LIT_694"/>
    <s v="Douala"/>
    <s v="CAMUSAT"/>
    <s v="Good Grid no GE - 8h"/>
    <s v="LITTORAL"/>
    <s v="Douala"/>
    <s v="ZTE"/>
    <n v="0"/>
    <n v="0"/>
    <n v="0"/>
    <n v="0"/>
    <n v="0"/>
    <n v="0"/>
    <n v="0"/>
    <n v="4.8246383759520368"/>
    <n v="0"/>
    <n v="0"/>
    <n v="0"/>
    <n v="0"/>
    <n v="0"/>
    <n v="0"/>
    <n v="0"/>
    <n v="0"/>
    <n v="0"/>
    <n v="0"/>
    <n v="0"/>
    <n v="0"/>
    <n v="11.36542149283885"/>
    <n v="11.36542149283885"/>
    <n v="0"/>
    <n v="0.49836559342299341"/>
    <m/>
    <n v="0"/>
    <n v="0"/>
    <n v="0"/>
    <n v="0"/>
    <n v="0"/>
    <x v="0"/>
    <m/>
    <x v="6"/>
    <x v="3"/>
    <s v="No root cause"/>
    <s v="No root cause"/>
    <s v=""/>
    <s v="LIT_694"/>
    <m/>
  </r>
  <r>
    <s v="Soboum-IHS"/>
    <s v="LIT_579"/>
    <s v="Douala"/>
    <s v="IHS"/>
    <s v="Grid-Gen"/>
    <s v="LITTORAL"/>
    <s v="Douala"/>
    <s v="ZTE"/>
    <n v="0"/>
    <n v="0"/>
    <n v="0"/>
    <n v="0"/>
    <n v="0"/>
    <n v="0"/>
    <n v="0"/>
    <n v="0"/>
    <n v="0"/>
    <n v="4.8544764619770371"/>
    <n v="0"/>
    <n v="0"/>
    <n v="0"/>
    <n v="0"/>
    <n v="0"/>
    <n v="0"/>
    <n v="0"/>
    <n v="1.9788376094717119"/>
    <n v="0"/>
    <n v="0"/>
    <n v="0"/>
    <n v="0"/>
    <n v="0"/>
    <n v="0.48477526374513813"/>
    <m/>
    <n v="0"/>
    <n v="0"/>
    <n v="0"/>
    <n v="0"/>
    <n v="0"/>
    <x v="0"/>
    <m/>
    <x v="6"/>
    <x v="3"/>
    <s v="No root cause"/>
    <s v="No root cause"/>
    <s v=""/>
    <s v="LIT_579"/>
    <m/>
  </r>
  <r>
    <s v="Maroua-Douggoy"/>
    <s v="EXN_016"/>
    <s v="Maroua"/>
    <s v="IHS"/>
    <s v="Grid-Gen"/>
    <s v="EXTREME-NORD"/>
    <s v="Maroua"/>
    <s v="Huawei"/>
    <n v="0.16336931738734653"/>
    <n v="0.75981000647770047"/>
    <n v="0"/>
    <n v="0"/>
    <n v="0"/>
    <n v="0"/>
    <n v="0"/>
    <n v="0"/>
    <n v="0"/>
    <n v="0"/>
    <n v="0"/>
    <n v="0"/>
    <n v="0"/>
    <n v="0"/>
    <n v="0"/>
    <n v="0"/>
    <n v="0"/>
    <n v="0"/>
    <n v="0"/>
    <n v="0"/>
    <n v="0.66831605470945943"/>
    <n v="0.66831605470945943"/>
    <n v="0"/>
    <n v="0.47075689218766492"/>
    <m/>
    <n v="0"/>
    <n v="0"/>
    <n v="0"/>
    <n v="0"/>
    <n v="0"/>
    <x v="0"/>
    <m/>
    <x v="6"/>
    <x v="3"/>
    <s v="No root cause"/>
    <s v="No root cause"/>
    <s v=""/>
    <s v="EXN_016"/>
    <m/>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2293719484181012"/>
    <n v="1.373871752945641"/>
    <n v="0"/>
    <n v="0"/>
    <n v="0"/>
    <n v="0.45404542380426449"/>
    <m/>
    <n v="0"/>
    <n v="0"/>
    <n v="0"/>
    <n v="0"/>
    <n v="0"/>
    <x v="1"/>
    <s v="site vandalise"/>
    <x v="4"/>
    <x v="2"/>
    <s v="EXCLU"/>
    <s v="Exclu"/>
    <s v=""/>
    <s v="CTR_629"/>
    <m/>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43476570414315985"/>
    <m/>
    <n v="0"/>
    <n v="0"/>
    <n v="0"/>
    <n v="0"/>
    <n v="0"/>
    <x v="0"/>
    <m/>
    <x v="6"/>
    <x v="3"/>
    <s v="No root cause"/>
    <s v="No root cause"/>
    <s v=""/>
    <s v="CTR_670"/>
    <m/>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14630114743759898"/>
    <n v="0.14630114743759898"/>
    <n v="0"/>
    <n v="0.41789372005490316"/>
    <m/>
    <n v="0"/>
    <n v="0"/>
    <n v="0"/>
    <n v="0"/>
    <n v="0"/>
    <x v="0"/>
    <m/>
    <x v="6"/>
    <x v="3"/>
    <s v="No root cause"/>
    <s v="No root cause"/>
    <s v=""/>
    <s v="LIT_580"/>
    <m/>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521460593037752"/>
    <n v="1.1749749595500418"/>
    <n v="0.9916660246038469"/>
    <n v="0.9916660246038469"/>
    <n v="10.468584579648608"/>
    <n v="0.40209184066569048"/>
    <m/>
    <n v="0"/>
    <n v="0"/>
    <n v="0"/>
    <n v="0"/>
    <n v="0"/>
    <x v="1"/>
    <s v="site vandalise"/>
    <x v="4"/>
    <x v="2"/>
    <s v="EXCLU"/>
    <s v="Exclu"/>
    <s v=""/>
    <s v="CTR_896"/>
    <m/>
  </r>
  <r>
    <s v="Nkomedzap-Camtel"/>
    <s v="SUD_088"/>
    <s v="CENTRE"/>
    <s v="CAMUSAT"/>
    <s v="Medium Grid + GE"/>
    <s v="SUD"/>
    <s v="Nkomedzap"/>
    <s v="NOKIA"/>
    <n v="0"/>
    <n v="6.8730819832928114E-2"/>
    <n v="0"/>
    <n v="0"/>
    <n v="0"/>
    <n v="0"/>
    <n v="0"/>
    <n v="9.2165764370203004E-2"/>
    <n v="0"/>
    <n v="0.67916692977687665"/>
    <n v="0"/>
    <n v="0"/>
    <n v="0"/>
    <n v="0"/>
    <n v="0"/>
    <n v="0"/>
    <n v="0"/>
    <n v="0"/>
    <n v="0"/>
    <n v="0"/>
    <n v="0"/>
    <n v="0"/>
    <n v="0"/>
    <n v="0.39826491633297689"/>
    <m/>
    <n v="0"/>
    <n v="0"/>
    <n v="0"/>
    <n v="0"/>
    <n v="0"/>
    <x v="0"/>
    <m/>
    <x v="6"/>
    <x v="3"/>
    <s v="No root cause"/>
    <s v="No root cause"/>
    <s v=""/>
    <s v="SUD_088"/>
    <m/>
  </r>
  <r>
    <s v="Bertoua-Mokolo"/>
    <s v="EST_060"/>
    <s v="CENTRE"/>
    <s v="IHS"/>
    <s v="Grid-Gen"/>
    <s v="EST"/>
    <s v="Bertoua"/>
    <s v="ZTE"/>
    <n v="0"/>
    <n v="0"/>
    <n v="0"/>
    <n v="0"/>
    <n v="0"/>
    <n v="0"/>
    <n v="0"/>
    <n v="0"/>
    <n v="0"/>
    <n v="0"/>
    <n v="0"/>
    <n v="0"/>
    <n v="0"/>
    <n v="0"/>
    <n v="0"/>
    <n v="0"/>
    <n v="0"/>
    <n v="0"/>
    <n v="0"/>
    <n v="0"/>
    <n v="0"/>
    <n v="0"/>
    <n v="7.503217448128488E-2"/>
    <n v="0.39704451350186765"/>
    <m/>
    <n v="0"/>
    <n v="0"/>
    <n v="0"/>
    <n v="0"/>
    <n v="0"/>
    <x v="0"/>
    <m/>
    <x v="6"/>
    <x v="3"/>
    <s v="No root cause"/>
    <s v="No root cause"/>
    <s v=""/>
    <s v="EST_060"/>
    <m/>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39679482240542407"/>
    <m/>
    <n v="0"/>
    <n v="0"/>
    <n v="0"/>
    <n v="0"/>
    <n v="0"/>
    <x v="2"/>
    <m/>
    <x v="6"/>
    <x v="3"/>
    <s v="No root cause"/>
    <s v="No root cause"/>
    <s v=""/>
    <s v="EXN_024"/>
    <m/>
  </r>
  <r>
    <s v="EST_193_Z_Bertoua-Npoklota-Crf-ENIET"/>
    <s v="EST_193"/>
    <s v="CENTRE"/>
    <s v="ESCO"/>
    <s v="Bad Grid + Solar + GE"/>
    <s v="EST"/>
    <s v="Bertoua"/>
    <s v="ZTE"/>
    <n v="0"/>
    <n v="0"/>
    <n v="0"/>
    <n v="0"/>
    <n v="0"/>
    <n v="0"/>
    <n v="0"/>
    <n v="0"/>
    <n v="0"/>
    <n v="0"/>
    <n v="0"/>
    <n v="0"/>
    <n v="0"/>
    <n v="0"/>
    <n v="0"/>
    <n v="0"/>
    <n v="0"/>
    <n v="0"/>
    <n v="0"/>
    <n v="0"/>
    <n v="0"/>
    <n v="0"/>
    <n v="6.648917196725207E-2"/>
    <n v="0.394529767459115"/>
    <m/>
    <n v="0"/>
    <n v="0"/>
    <n v="0"/>
    <n v="0"/>
    <n v="0"/>
    <x v="0"/>
    <m/>
    <x v="6"/>
    <x v="3"/>
    <s v="No root cause"/>
    <s v="No root cause"/>
    <s v=""/>
    <s v="EST_193"/>
    <m/>
  </r>
  <r>
    <s v="Mbouda-Batang-IHS"/>
    <s v="OST_142"/>
    <s v="OUEST"/>
    <s v="IHS"/>
    <s v="Grid-Gen"/>
    <s v="OUEST"/>
    <s v="Mbouda"/>
    <s v="Huawei"/>
    <n v="0"/>
    <n v="0"/>
    <n v="0"/>
    <n v="3.5224814729206435"/>
    <n v="0"/>
    <n v="0"/>
    <n v="0"/>
    <n v="0"/>
    <n v="0"/>
    <n v="0"/>
    <n v="0"/>
    <n v="0"/>
    <n v="0"/>
    <n v="0"/>
    <n v="0"/>
    <n v="0"/>
    <n v="0"/>
    <n v="0"/>
    <n v="0"/>
    <n v="0"/>
    <n v="0"/>
    <n v="0"/>
    <n v="0"/>
    <n v="0.38953594553024395"/>
    <m/>
    <n v="0"/>
    <n v="0"/>
    <n v="0"/>
    <n v="0"/>
    <n v="0"/>
    <x v="0"/>
    <m/>
    <x v="6"/>
    <x v="3"/>
    <s v="No root cause"/>
    <s v="No root cause"/>
    <s v=""/>
    <s v="OST_142"/>
    <m/>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
    <n v="0"/>
    <n v="0"/>
    <n v="0.38700336440917349"/>
    <m/>
    <n v="0"/>
    <n v="0"/>
    <n v="0"/>
    <n v="0"/>
    <n v="0"/>
    <x v="0"/>
    <m/>
    <x v="6"/>
    <x v="3"/>
    <s v="No root cause"/>
    <s v="No root cause"/>
    <s v=""/>
    <s v="CTR_777"/>
    <m/>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0.10228417415026551"/>
    <n v="1.13170705955204"/>
    <n v="0"/>
    <n v="0"/>
    <n v="0"/>
    <n v="0.35063763972000356"/>
    <m/>
    <n v="0"/>
    <n v="0"/>
    <n v="0"/>
    <n v="0"/>
    <n v="0"/>
    <x v="0"/>
    <m/>
    <x v="6"/>
    <x v="3"/>
    <s v="No root cause"/>
    <s v="No root cause"/>
    <s v=""/>
    <s v="ADM_131"/>
    <m/>
  </r>
  <r>
    <s v="Kumba-Nkamlikum"/>
    <s v="SUO_216"/>
    <s v="SUD-OUEST"/>
    <s v="IHS"/>
    <s v="Grid-Gen"/>
    <s v="SUD-OUEST"/>
    <s v="Kumba"/>
    <s v="Huawei"/>
    <n v="0"/>
    <n v="0"/>
    <n v="2.898271566890104"/>
    <n v="0"/>
    <n v="0"/>
    <n v="0"/>
    <n v="6.6346491340712778E-3"/>
    <n v="0"/>
    <n v="0"/>
    <n v="0"/>
    <n v="0"/>
    <n v="0"/>
    <n v="0"/>
    <n v="0"/>
    <n v="0"/>
    <n v="0"/>
    <n v="0.19582915992500705"/>
    <n v="0"/>
    <n v="1.428268741813699"/>
    <n v="0"/>
    <n v="2.7457994823546872"/>
    <n v="2.7457994823546872"/>
    <n v="0"/>
    <n v="0.34350360839304511"/>
    <m/>
    <n v="0"/>
    <n v="0"/>
    <n v="0"/>
    <n v="0"/>
    <n v="0"/>
    <x v="0"/>
    <m/>
    <x v="6"/>
    <x v="3"/>
    <s v="No root cause"/>
    <s v="No root cause"/>
    <s v=""/>
    <s v="SUO_216"/>
    <m/>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4.295350323742342"/>
    <n v="4.6906255974751246E-2"/>
    <n v="5.7881963171276674"/>
    <n v="5.7881963171276674"/>
    <n v="27.206966096229529"/>
    <n v="0.33984741733797902"/>
    <m/>
    <n v="0"/>
    <n v="0"/>
    <n v="0"/>
    <n v="0"/>
    <n v="0"/>
    <x v="0"/>
    <m/>
    <x v="6"/>
    <x v="3"/>
    <s v="No root cause"/>
    <s v="No root cause"/>
    <s v=""/>
    <s v="ADM_166"/>
    <m/>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17790490621602409"/>
    <n v="0.17790490621602409"/>
    <n v="0"/>
    <n v="0.32379584685232277"/>
    <m/>
    <n v="0"/>
    <n v="0"/>
    <n v="0"/>
    <n v="0"/>
    <n v="0"/>
    <x v="2"/>
    <m/>
    <x v="6"/>
    <x v="3"/>
    <s v="No root cause"/>
    <s v="No root cause"/>
    <s v=""/>
    <s v="SUO_039"/>
    <m/>
  </r>
  <r>
    <s v="Nkong"/>
    <s v="LIT_021"/>
    <s v="LITTORAL"/>
    <s v="IHS"/>
    <s v="Grid-Gen"/>
    <s v="LITTORAL"/>
    <s v="Nkongsamba"/>
    <s v="ZTE"/>
    <n v="0"/>
    <n v="0"/>
    <n v="0"/>
    <n v="0"/>
    <n v="0"/>
    <n v="0"/>
    <n v="0"/>
    <n v="0"/>
    <n v="3.7453664466531404E-4"/>
    <n v="0"/>
    <n v="0"/>
    <n v="0"/>
    <n v="0"/>
    <n v="0"/>
    <n v="0"/>
    <n v="0"/>
    <n v="0"/>
    <n v="0"/>
    <n v="0"/>
    <n v="0"/>
    <n v="0"/>
    <n v="0"/>
    <n v="0"/>
    <n v="0.31059788889744944"/>
    <m/>
    <n v="0"/>
    <n v="0"/>
    <n v="0"/>
    <n v="0"/>
    <n v="0"/>
    <x v="0"/>
    <m/>
    <x v="6"/>
    <x v="3"/>
    <s v="No root cause"/>
    <s v="No root cause"/>
    <s v=""/>
    <s v="LIT_021"/>
    <m/>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4625070983611703"/>
    <n v="2.4625070983611703"/>
    <n v="0"/>
    <n v="0.28589630542785638"/>
    <m/>
    <n v="0"/>
    <n v="0"/>
    <n v="0"/>
    <n v="0"/>
    <n v="0"/>
    <x v="0"/>
    <m/>
    <x v="6"/>
    <x v="3"/>
    <s v="No root cause"/>
    <s v="No root cause"/>
    <s v=""/>
    <s v="EXN_046"/>
    <m/>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n v="0"/>
    <n v="0.28297135258380346"/>
    <m/>
    <n v="0"/>
    <n v="0"/>
    <n v="0"/>
    <n v="0"/>
    <n v="0"/>
    <x v="0"/>
    <m/>
    <x v="6"/>
    <x v="3"/>
    <s v="No root cause"/>
    <s v="No root cause"/>
    <s v=""/>
    <s v="LIT_778"/>
    <m/>
  </r>
  <r>
    <s v="Newb-Srce-Quartier"/>
    <s v="LIT_095"/>
    <s v="Douala"/>
    <s v="IHS"/>
    <s v="GridOnly"/>
    <s v="LITTORAL"/>
    <s v="Douala"/>
    <s v="ZTE"/>
    <n v="0"/>
    <n v="0"/>
    <n v="6.9777782058196589"/>
    <n v="0"/>
    <n v="0"/>
    <n v="0"/>
    <n v="0"/>
    <n v="0"/>
    <n v="1.3523091432599115"/>
    <n v="0"/>
    <n v="0"/>
    <n v="2.8254331070418557"/>
    <n v="0"/>
    <n v="0"/>
    <n v="2.8254331070418557"/>
    <n v="6.4220371654496002"/>
    <n v="0"/>
    <n v="0"/>
    <n v="0"/>
    <n v="11.389802044898735"/>
    <n v="7.8362161953925602"/>
    <n v="7.8362161953925602"/>
    <n v="0"/>
    <n v="0.27947567723359418"/>
    <m/>
    <n v="0"/>
    <n v="0"/>
    <n v="0"/>
    <n v="0"/>
    <n v="0"/>
    <x v="0"/>
    <m/>
    <x v="6"/>
    <x v="3"/>
    <s v="No root cause"/>
    <s v="No root cause"/>
    <s v=""/>
    <s v="LIT_095"/>
    <m/>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0.17605005807101501"/>
    <n v="0.17605005807101501"/>
    <n v="2.1758795547221848E-3"/>
    <n v="0.26861411453829981"/>
    <m/>
    <n v="0"/>
    <n v="0"/>
    <n v="0"/>
    <n v="0"/>
    <n v="0"/>
    <x v="0"/>
    <m/>
    <x v="6"/>
    <x v="3"/>
    <s v="No root cause"/>
    <s v="No root cause"/>
    <s v="(05-10-2026 ticket): INC-20260510-00015271...Others"/>
    <s v="EST_084"/>
    <m/>
  </r>
  <r>
    <s v="Emana-Lycee2-MTN-IHS"/>
    <s v="CTR_518"/>
    <s v="Yaounde"/>
    <s v="IHS"/>
    <s v="Grid-Gen"/>
    <s v="CENTRE"/>
    <s v="Yaounde"/>
    <s v="ZTE"/>
    <n v="0"/>
    <n v="0"/>
    <n v="0"/>
    <n v="0"/>
    <n v="0"/>
    <n v="0"/>
    <n v="0"/>
    <n v="0"/>
    <n v="0"/>
    <n v="0"/>
    <n v="0"/>
    <n v="2.4255706511662188E-3"/>
    <n v="0"/>
    <n v="0"/>
    <n v="0.1308202994580995"/>
    <n v="0.26007111202426669"/>
    <n v="0.21744527484569121"/>
    <n v="0"/>
    <n v="0"/>
    <n v="0"/>
    <n v="0"/>
    <n v="0"/>
    <n v="0"/>
    <n v="0.26247884759711543"/>
    <m/>
    <n v="0"/>
    <n v="0"/>
    <n v="0"/>
    <n v="0"/>
    <n v="0"/>
    <x v="0"/>
    <m/>
    <x v="6"/>
    <x v="3"/>
    <s v="No root cause"/>
    <s v="No root cause"/>
    <s v=""/>
    <s v="CTR_518"/>
    <m/>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25695473374358557"/>
    <m/>
    <n v="0"/>
    <n v="0"/>
    <n v="0"/>
    <n v="0"/>
    <n v="0"/>
    <x v="0"/>
    <m/>
    <x v="6"/>
    <x v="3"/>
    <s v="No root cause"/>
    <s v="No root cause"/>
    <s v="(05-10-2026 ticket): INC-20260510-00013615...Others"/>
    <s v="NRD_125"/>
    <m/>
  </r>
  <r>
    <s v="Mendankwe"/>
    <s v="NRO_229"/>
    <s v="NORD-OUEST"/>
    <s v="IHS"/>
    <s v="Grid-Gen"/>
    <s v="NORD-OUEST"/>
    <s v="Bamenda"/>
    <s v="Huawei"/>
    <n v="0"/>
    <n v="0"/>
    <n v="0"/>
    <n v="0"/>
    <n v="0"/>
    <n v="0"/>
    <n v="0"/>
    <n v="0"/>
    <n v="0"/>
    <n v="0"/>
    <n v="6.8665051521974241E-3"/>
    <n v="0"/>
    <n v="0"/>
    <n v="0"/>
    <n v="0"/>
    <n v="0"/>
    <n v="0"/>
    <n v="0.23791994475406145"/>
    <n v="0"/>
    <n v="0"/>
    <n v="2.3027761369505724"/>
    <n v="2.3027761369505724"/>
    <n v="10.128309120431011"/>
    <n v="0.2436271698156281"/>
    <m/>
    <n v="0"/>
    <n v="0"/>
    <n v="0"/>
    <n v="0"/>
    <n v="0"/>
    <x v="0"/>
    <m/>
    <x v="6"/>
    <x v="3"/>
    <s v="No root cause"/>
    <s v="No root cause"/>
    <s v=""/>
    <s v="NRO_229"/>
    <m/>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0734398586891076"/>
    <n v="1.0734398586891076"/>
    <n v="3.1782109561599575E-2"/>
    <n v="0.22985848935459846"/>
    <m/>
    <n v="0"/>
    <n v="0"/>
    <n v="0"/>
    <n v="0"/>
    <n v="0"/>
    <x v="2"/>
    <m/>
    <x v="12"/>
    <x v="6"/>
    <s v="BSS Hardware issue"/>
    <s v="ACTIVE"/>
    <s v="(05-10-2026 cells nokia): 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FME worked on site on 07/05/2025 and noticed that  _x000a_ARGA PN 474800A is faulty and need tobe replaced . SP  request ongoing /New Plan Date: 12/05/2026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m/>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53341152231667732"/>
    <n v="0"/>
    <n v="0"/>
    <n v="0"/>
    <n v="0"/>
    <n v="0.21835486383987823"/>
    <m/>
    <n v="0"/>
    <n v="0"/>
    <n v="0"/>
    <n v="0"/>
    <n v="0"/>
    <x v="0"/>
    <m/>
    <x v="6"/>
    <x v="3"/>
    <s v="No root cause"/>
    <s v="No root cause"/>
    <s v=""/>
    <s v="CTR_658"/>
    <m/>
  </r>
  <r>
    <s v="Bpriso-Hydrocarbure"/>
    <s v="LIT_676"/>
    <s v="Douala"/>
    <s v="CAMUSAT"/>
    <s v="Good Grid no GE - 8h"/>
    <s v="LITTORAL"/>
    <s v="Douala"/>
    <s v="ZTE"/>
    <n v="0"/>
    <n v="0"/>
    <n v="0"/>
    <n v="16.766846301575484"/>
    <n v="0"/>
    <n v="4.7960487454092497"/>
    <n v="0"/>
    <n v="0"/>
    <n v="0"/>
    <n v="0"/>
    <n v="0"/>
    <n v="0"/>
    <n v="0"/>
    <n v="0"/>
    <n v="0"/>
    <n v="0"/>
    <n v="0"/>
    <n v="0"/>
    <n v="0"/>
    <n v="0"/>
    <n v="0"/>
    <n v="0"/>
    <n v="0"/>
    <n v="0.21519805497769892"/>
    <m/>
    <n v="0"/>
    <n v="0"/>
    <n v="0"/>
    <n v="0"/>
    <n v="0"/>
    <x v="0"/>
    <m/>
    <x v="6"/>
    <x v="3"/>
    <s v="No root cause"/>
    <s v="No root cause"/>
    <s v=""/>
    <s v="LIT_676"/>
    <m/>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6.1120813393715862E-2"/>
    <n v="6.1120813393715862E-2"/>
    <n v="0"/>
    <n v="0.21122083251291981"/>
    <m/>
    <n v="0"/>
    <n v="0"/>
    <n v="0"/>
    <n v="0"/>
    <n v="0"/>
    <x v="0"/>
    <m/>
    <x v="6"/>
    <x v="3"/>
    <s v="No root cause"/>
    <s v="No root cause"/>
    <s v=""/>
    <s v="LIT_460"/>
    <m/>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0.10203448305382201"/>
    <n v="0.10203448305382201"/>
    <n v="2.1402093980876723E-3"/>
    <n v="0.1973629766603032"/>
    <m/>
    <n v="0"/>
    <n v="0"/>
    <n v="0"/>
    <n v="0"/>
    <n v="0"/>
    <x v="0"/>
    <m/>
    <x v="6"/>
    <x v="3"/>
    <s v="No root cause"/>
    <s v="No root cause"/>
    <s v=""/>
    <s v="EST_011"/>
    <m/>
  </r>
  <r>
    <s v="Madagascar-Nodal"/>
    <s v="LIT_814"/>
    <s v="Douala"/>
    <m/>
    <m/>
    <s v="LITTORAL"/>
    <s v="Douala"/>
    <s v="ZTE"/>
    <n v="0"/>
    <n v="0"/>
    <n v="0"/>
    <n v="0"/>
    <n v="0.70953292070096141"/>
    <n v="0"/>
    <n v="0"/>
    <n v="0"/>
    <n v="0"/>
    <n v="0"/>
    <n v="0"/>
    <n v="0"/>
    <n v="0"/>
    <n v="0"/>
    <n v="0"/>
    <n v="0"/>
    <n v="0"/>
    <n v="0"/>
    <n v="0"/>
    <n v="0"/>
    <n v="0"/>
    <n v="0"/>
    <n v="0"/>
    <n v="0.18587718622390009"/>
    <m/>
    <n v="0"/>
    <n v="0"/>
    <n v="0"/>
    <n v="0"/>
    <n v="0"/>
    <x v="0"/>
    <m/>
    <x v="6"/>
    <x v="3"/>
    <s v="No root cause"/>
    <s v="No root cause"/>
    <s v=""/>
    <s v="LIT_814"/>
    <m/>
  </r>
  <r>
    <s v="ADM_238_H_NGD-MARZA"/>
    <s v="ADM_238"/>
    <s v=""/>
    <s v="ESCO"/>
    <s v="Hybrid Solar - S1"/>
    <s v="ADM"/>
    <s v="Ngaoundere"/>
    <s v="Huawei"/>
    <n v="0"/>
    <n v="0"/>
    <n v="0"/>
    <n v="0"/>
    <n v="0"/>
    <n v="0"/>
    <n v="0"/>
    <n v="0"/>
    <n v="0"/>
    <n v="0"/>
    <n v="0.17683480151698042"/>
    <n v="0"/>
    <n v="0"/>
    <s v=""/>
    <n v="0"/>
    <n v="1.0322943330108751"/>
    <n v="0"/>
    <n v="0"/>
    <n v="0"/>
    <n v="8.9175391586979543E-5"/>
    <n v="0"/>
    <n v="0"/>
    <n v="0"/>
    <n v="0.18049099257204659"/>
    <m/>
    <n v="0"/>
    <n v="0"/>
    <n v="0"/>
    <n v="0"/>
    <n v="0"/>
    <x v="1"/>
    <s v="not accepted"/>
    <x v="4"/>
    <x v="2"/>
    <s v="EXCLU"/>
    <s v="Exclu"/>
    <s v=""/>
    <s v="ADM_238"/>
    <m/>
  </r>
  <r>
    <s v="Nyalla"/>
    <s v="LIT_059"/>
    <s v="Douala"/>
    <s v="IHS"/>
    <s v="Grid-Gen"/>
    <s v="LITTORAL"/>
    <s v="Douala"/>
    <s v="ZTE"/>
    <n v="0.12907246178299447"/>
    <n v="0"/>
    <n v="0"/>
    <n v="0"/>
    <n v="0"/>
    <n v="0"/>
    <n v="0"/>
    <n v="0"/>
    <n v="0"/>
    <n v="0"/>
    <n v="0"/>
    <n v="0"/>
    <n v="0"/>
    <n v="2.4255706511658228E-3"/>
    <n v="0"/>
    <n v="0"/>
    <n v="4.7058745894365011"/>
    <n v="0"/>
    <n v="0"/>
    <n v="0"/>
    <n v="0"/>
    <n v="0"/>
    <n v="0"/>
    <n v="0.17733418370986803"/>
    <m/>
    <n v="0"/>
    <n v="0"/>
    <n v="0"/>
    <n v="0"/>
    <n v="0"/>
    <x v="0"/>
    <m/>
    <x v="6"/>
    <x v="3"/>
    <s v="No root cause"/>
    <s v="No root cause"/>
    <s v=""/>
    <s v="LIT_059"/>
    <m/>
  </r>
  <r>
    <s v="CTR_1052_Z_Santa-Barbara-Gottam-IHS"/>
    <s v="CTR_1052"/>
    <s v="Yaounde"/>
    <s v="IHS"/>
    <s v=""/>
    <s v="CTR"/>
    <s v="Yaoundé"/>
    <s v="ZTE"/>
    <n v="0"/>
    <n v="0"/>
    <n v="0"/>
    <n v="0"/>
    <n v="0"/>
    <n v="0"/>
    <n v="0"/>
    <n v="0"/>
    <n v="0"/>
    <n v="3.289876381505167"/>
    <n v="0"/>
    <n v="3.887030473728216"/>
    <n v="0.78793592498423404"/>
    <s v=""/>
    <n v="3.8870304737282164"/>
    <n v="0.23820530600713991"/>
    <n v="0.12680740683668482"/>
    <n v="0"/>
    <n v="0"/>
    <n v="0"/>
    <n v="0"/>
    <n v="0"/>
    <n v="0"/>
    <n v="0.17503345860692376"/>
    <m/>
    <n v="0"/>
    <n v="0"/>
    <n v="0"/>
    <n v="0"/>
    <n v="0"/>
    <x v="0"/>
    <m/>
    <x v="6"/>
    <x v="3"/>
    <s v="No root cause"/>
    <s v="No root cause"/>
    <s v=""/>
    <s v="CTR_1052"/>
    <m/>
  </r>
  <r>
    <s v="LIT_263_Z_CCC"/>
    <s v="LIT_263"/>
    <s v="Douala"/>
    <s v="IHS"/>
    <s v="Grid-Gen"/>
    <s v="LITTORAL"/>
    <s v="Douala"/>
    <s v="ZTE"/>
    <n v="0"/>
    <n v="0"/>
    <n v="0"/>
    <n v="0"/>
    <n v="0"/>
    <n v="0"/>
    <n v="0"/>
    <n v="0"/>
    <n v="0"/>
    <n v="0"/>
    <n v="0"/>
    <n v="0"/>
    <n v="0"/>
    <n v="0"/>
    <n v="0"/>
    <n v="0"/>
    <n v="0"/>
    <n v="0"/>
    <n v="0"/>
    <n v="0"/>
    <n v="0"/>
    <n v="0"/>
    <n v="0"/>
    <n v="0.15789394834390594"/>
    <m/>
    <n v="0"/>
    <n v="0"/>
    <n v="0"/>
    <n v="0"/>
    <n v="0"/>
    <x v="0"/>
    <m/>
    <x v="6"/>
    <x v="3"/>
    <s v="No root cause"/>
    <s v="No root cause"/>
    <s v=""/>
    <s v="LIT_263"/>
    <m/>
  </r>
  <r>
    <s v="Muyengue-Bafia-IHS"/>
    <s v="LIT_176"/>
    <s v="LITTORAL"/>
    <s v="IHS"/>
    <s v="Solar-Gen"/>
    <s v="LITTORAL"/>
    <s v="Muyengue"/>
    <s v="NOKIA"/>
    <n v="1.8558568662108227E-2"/>
    <n v="1.1127926982041573E-2"/>
    <n v="0"/>
    <n v="0"/>
    <n v="4.0904600316483436E-2"/>
    <n v="0"/>
    <n v="0"/>
    <n v="0"/>
    <n v="0"/>
    <n v="0"/>
    <n v="0"/>
    <n v="0"/>
    <n v="0"/>
    <n v="0"/>
    <n v="0"/>
    <n v="0"/>
    <n v="1.6229921268830277E-3"/>
    <n v="0"/>
    <n v="0"/>
    <n v="0"/>
    <n v="0"/>
    <n v="0"/>
    <n v="1.2163523412464008E-2"/>
    <n v="0.15357785939109614"/>
    <m/>
    <n v="0"/>
    <n v="0"/>
    <n v="0"/>
    <n v="0"/>
    <n v="0"/>
    <x v="0"/>
    <m/>
    <x v="6"/>
    <x v="3"/>
    <s v="No root cause"/>
    <s v="No root cause"/>
    <s v=""/>
    <s v="LIT_176"/>
    <m/>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716756677893553"/>
    <n v="1.6555807837671508"/>
    <n v="1.4878099766689359"/>
    <n v="3.4845875799247312"/>
    <n v="0"/>
    <n v="2.0982840132500518"/>
    <n v="3.2461663100837601"/>
    <n v="0"/>
    <n v="2.5358378720177712"/>
    <n v="0.73801554077384302"/>
    <n v="0.73801554077384302"/>
    <n v="2.4155344369368237"/>
    <n v="0.14416312110511914"/>
    <m/>
    <n v="0"/>
    <n v="0"/>
    <n v="0"/>
    <n v="0"/>
    <n v="0"/>
    <x v="2"/>
    <m/>
    <x v="6"/>
    <x v="3"/>
    <s v="No root cause"/>
    <s v="No root cause"/>
    <s v=""/>
    <s v="EXN_208"/>
    <m/>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2.282676003686865"/>
    <n v="2.282676003686865"/>
    <n v="22.415821997357561"/>
    <n v="0.14180670770161471"/>
    <m/>
    <n v="0"/>
    <n v="0"/>
    <n v="0"/>
    <n v="0"/>
    <n v="0"/>
    <x v="0"/>
    <m/>
    <x v="6"/>
    <x v="3"/>
    <s v="No root cause"/>
    <s v="No root cause"/>
    <s v=""/>
    <s v="LIT_614"/>
    <m/>
  </r>
  <r>
    <s v="Nkong-Marche"/>
    <s v="LIT_071"/>
    <s v="LITTORAL"/>
    <s v="IHS"/>
    <s v="Grid-Gen"/>
    <s v="LITTORAL"/>
    <s v="Nkongsamba"/>
    <s v="ZTE"/>
    <n v="0"/>
    <n v="0"/>
    <n v="0"/>
    <n v="0"/>
    <n v="0"/>
    <n v="0"/>
    <n v="0"/>
    <n v="0"/>
    <n v="3.7453664466531404E-4"/>
    <n v="0"/>
    <n v="0"/>
    <n v="0"/>
    <n v="0"/>
    <n v="0"/>
    <n v="0"/>
    <n v="0"/>
    <n v="0"/>
    <n v="0"/>
    <n v="0"/>
    <n v="0"/>
    <n v="0"/>
    <n v="0"/>
    <n v="0"/>
    <n v="0.13916711611064148"/>
    <m/>
    <n v="0"/>
    <n v="0"/>
    <n v="0"/>
    <n v="0"/>
    <n v="0"/>
    <x v="0"/>
    <m/>
    <x v="6"/>
    <x v="3"/>
    <s v="No root cause"/>
    <s v="No root cause"/>
    <s v=""/>
    <s v="LIT_071"/>
    <m/>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12101100638353045"/>
    <n v="0.12101100638353045"/>
    <n v="0.26850710406839617"/>
    <n v="0.1388995899358815"/>
    <m/>
    <n v="0"/>
    <n v="0"/>
    <n v="0"/>
    <n v="0"/>
    <n v="0"/>
    <x v="0"/>
    <m/>
    <x v="6"/>
    <x v="3"/>
    <s v="No root cause"/>
    <s v="No root cause"/>
    <s v=""/>
    <s v="LIT_169"/>
    <m/>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13.351214782854356"/>
    <n v="13.351214782854356"/>
    <n v="36.376621922022167"/>
    <n v="0.13486886223614816"/>
    <m/>
    <n v="0"/>
    <n v="0"/>
    <n v="0"/>
    <n v="0"/>
    <n v="0"/>
    <x v="0"/>
    <m/>
    <x v="6"/>
    <x v="3"/>
    <s v="No root cause"/>
    <s v="No root cause"/>
    <s v=""/>
    <s v="LIT_168"/>
    <m/>
  </r>
  <r>
    <s v="Bankwop-IHS"/>
    <s v="OST_161"/>
    <s v="OUEST"/>
    <s v="IHS"/>
    <s v="Grid-Gen"/>
    <s v="OUEST"/>
    <s v="Bankwop"/>
    <s v="NOKIA"/>
    <n v="2.8536125307835631E-3"/>
    <n v="0"/>
    <n v="0"/>
    <n v="0"/>
    <n v="4.1020680130009011E-3"/>
    <n v="3.745366446653384E-3"/>
    <n v="5.3505234952189234E-3"/>
    <n v="7.0448559353711729E-3"/>
    <n v="3.5670156634794539E-3"/>
    <n v="0"/>
    <n v="0"/>
    <n v="1.0344345424089817E-2"/>
    <n v="3.4778402718925743E-3"/>
    <n v="0"/>
    <n v="1.0344345424089817E-2"/>
    <n v="5.7072250615666136E-3"/>
    <n v="2.9427879223704423E-3"/>
    <n v="0"/>
    <n v="0"/>
    <n v="0"/>
    <n v="0"/>
    <n v="0"/>
    <n v="0"/>
    <n v="0.13074895914482917"/>
    <m/>
    <n v="0"/>
    <n v="0"/>
    <n v="0"/>
    <n v="0"/>
    <n v="0"/>
    <x v="0"/>
    <m/>
    <x v="6"/>
    <x v="3"/>
    <s v="No root cause"/>
    <s v="No root cause"/>
    <s v=""/>
    <s v="OST_161"/>
    <m/>
  </r>
  <r>
    <s v="NKONGSAMBA-Q8-CIMETIERE-IHS"/>
    <s v="LIT_735"/>
    <s v="LITTORAL"/>
    <s v="IHS"/>
    <s v="Grid-Gen"/>
    <s v="LITTORAL"/>
    <s v="Nkongsamba"/>
    <s v="ZTE"/>
    <n v="4.4000743366064263"/>
    <n v="0"/>
    <n v="0"/>
    <n v="0"/>
    <n v="0"/>
    <n v="0"/>
    <n v="0"/>
    <n v="3.3426860484029746"/>
    <n v="1.909691010835165"/>
    <n v="0"/>
    <n v="0"/>
    <n v="0"/>
    <n v="0"/>
    <n v="0"/>
    <n v="0"/>
    <n v="0"/>
    <n v="0"/>
    <n v="0"/>
    <n v="0"/>
    <n v="0"/>
    <n v="0"/>
    <n v="0"/>
    <n v="0"/>
    <n v="0.12787751153572979"/>
    <m/>
    <n v="0"/>
    <n v="0"/>
    <n v="0"/>
    <n v="0"/>
    <n v="0"/>
    <x v="0"/>
    <m/>
    <x v="6"/>
    <x v="3"/>
    <s v="No root cause"/>
    <s v="No root cause"/>
    <s v=""/>
    <s v="LIT_735"/>
    <m/>
  </r>
  <r>
    <s v="Nkong-C-Fultang"/>
    <s v="LIT_353"/>
    <s v="LITTORAL"/>
    <m/>
    <m/>
    <s v="LITTORAL"/>
    <s v="Nkongsamba"/>
    <s v="ZTE"/>
    <n v="0"/>
    <n v="0"/>
    <n v="0"/>
    <n v="0"/>
    <n v="0"/>
    <n v="0"/>
    <n v="0"/>
    <n v="0"/>
    <n v="4.2804187961750177E-4"/>
    <n v="0"/>
    <n v="0"/>
    <n v="0"/>
    <n v="0"/>
    <n v="0"/>
    <n v="0"/>
    <n v="0"/>
    <n v="0"/>
    <n v="0"/>
    <n v="0"/>
    <n v="0"/>
    <n v="0"/>
    <n v="0"/>
    <n v="0"/>
    <n v="0.12750297489106308"/>
    <m/>
    <n v="0"/>
    <n v="0"/>
    <n v="0"/>
    <n v="0"/>
    <n v="0"/>
    <x v="0"/>
    <m/>
    <x v="6"/>
    <x v="3"/>
    <s v="No root cause"/>
    <s v="No root cause"/>
    <s v=""/>
    <s v="LIT_353"/>
    <m/>
  </r>
  <r>
    <s v="Cogefar-II"/>
    <s v="LIT_339"/>
    <s v="Douala"/>
    <s v="IHS"/>
    <s v="Grid-Gen"/>
    <s v="LITTORAL"/>
    <s v="Douala"/>
    <s v="ZTE"/>
    <n v="0"/>
    <n v="4.6264193155324602E-2"/>
    <n v="0"/>
    <n v="0"/>
    <n v="0"/>
    <n v="0"/>
    <n v="0"/>
    <n v="0"/>
    <n v="0"/>
    <n v="0"/>
    <n v="0"/>
    <n v="20.782021813014186"/>
    <n v="0"/>
    <n v="0"/>
    <n v="20.782021813014186"/>
    <n v="0.16363684356210731"/>
    <n v="0"/>
    <n v="0"/>
    <n v="0"/>
    <n v="0"/>
    <n v="0.28561094417477767"/>
    <n v="0.28561094417477767"/>
    <n v="0"/>
    <n v="0.1214212131848313"/>
    <m/>
    <n v="0"/>
    <n v="0"/>
    <n v="0"/>
    <n v="0"/>
    <n v="0"/>
    <x v="0"/>
    <m/>
    <x v="6"/>
    <x v="3"/>
    <s v="No root cause"/>
    <s v="No root cause"/>
    <s v=""/>
    <s v="LIT_339"/>
    <m/>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n v="0"/>
    <n v="9.9894273655734472E-2"/>
    <m/>
    <n v="0"/>
    <n v="0"/>
    <n v="0"/>
    <n v="0"/>
    <n v="0"/>
    <x v="0"/>
    <m/>
    <x v="6"/>
    <x v="3"/>
    <s v="No root cause"/>
    <s v="No root cause"/>
    <s v=""/>
    <s v="LIT_587"/>
    <m/>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9463549380338065E-2"/>
    <n v="2.9463549380338065E-2"/>
    <n v="0.11776502212976517"/>
    <n v="9.8752828643420998E-2"/>
    <m/>
    <n v="0"/>
    <n v="0"/>
    <n v="0"/>
    <n v="0"/>
    <n v="0"/>
    <x v="0"/>
    <m/>
    <x v="6"/>
    <x v="3"/>
    <s v="No root cause"/>
    <s v="No root cause"/>
    <s v=""/>
    <s v="OST_200"/>
    <m/>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8857156717546718E-2"/>
    <n v="2.8857156717546718E-2"/>
    <n v="6.4687829057194862E-2"/>
    <n v="9.7147671594855628E-2"/>
    <m/>
    <n v="0"/>
    <n v="0"/>
    <n v="0"/>
    <n v="0"/>
    <n v="0"/>
    <x v="0"/>
    <m/>
    <x v="6"/>
    <x v="3"/>
    <s v="No root cause"/>
    <s v="No root cause"/>
    <s v=""/>
    <s v="OST_201"/>
    <m/>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n v="0"/>
    <n v="9.4294059064072622E-2"/>
    <m/>
    <n v="0"/>
    <n v="0"/>
    <n v="0"/>
    <n v="0"/>
    <n v="0"/>
    <x v="0"/>
    <m/>
    <x v="6"/>
    <x v="3"/>
    <s v="No root cause"/>
    <s v="No root cause"/>
    <s v=""/>
    <s v="CTR_799"/>
    <m/>
  </r>
  <r>
    <s v="Fondjomekwet-IHS"/>
    <s v="OST_208"/>
    <s v="OUEST"/>
    <s v="IHS"/>
    <s v="Grid-Gen"/>
    <s v="OUEST"/>
    <s v="Fondjomekwet"/>
    <s v="NOKIA"/>
    <n v="1.6051570485657116E-3"/>
    <n v="0"/>
    <n v="1.0433520815676698E-2"/>
    <n v="0"/>
    <n v="1.5159816569788325E-3"/>
    <n v="0"/>
    <n v="1.4268062653917818E-3"/>
    <n v="7.134031326958566E-3"/>
    <n v="0.75803090876026336"/>
    <n v="4.8154711456967923E-3"/>
    <n v="0"/>
    <n v="4.5479449709359835E-3"/>
    <n v="5.4396988868056322E-3"/>
    <n v="1.6943324401527619E-3"/>
    <n v="4.5479449709359835E-3"/>
    <n v="1.4268062653917815E-3"/>
    <n v="1.3376308738047309E-3"/>
    <n v="0"/>
    <n v="0.77299012935425593"/>
    <n v="7.7758801254448056"/>
    <n v="0"/>
    <n v="0"/>
    <n v="0"/>
    <n v="9.1297765906749595E-2"/>
    <m/>
    <n v="0"/>
    <n v="0"/>
    <n v="0"/>
    <n v="0"/>
    <n v="0"/>
    <x v="0"/>
    <m/>
    <x v="6"/>
    <x v="3"/>
    <s v="No root cause"/>
    <s v="No root cause"/>
    <s v=""/>
    <s v="OST_208"/>
    <m/>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77418507960152227"/>
    <n v="0.77418507960152227"/>
    <n v="0"/>
    <n v="8.7088687423843791E-2"/>
    <m/>
    <n v="0"/>
    <n v="0"/>
    <n v="0"/>
    <n v="0"/>
    <n v="0"/>
    <x v="0"/>
    <m/>
    <x v="6"/>
    <x v="3"/>
    <s v="No root cause"/>
    <s v="No root cause"/>
    <s v=""/>
    <s v="LIT_453"/>
    <m/>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34871145126172487"/>
    <n v="0.34871145126172487"/>
    <n v="0"/>
    <n v="7.5157020029506472E-2"/>
    <m/>
    <n v="0"/>
    <n v="0"/>
    <n v="0"/>
    <n v="0"/>
    <n v="0"/>
    <x v="0"/>
    <m/>
    <x v="6"/>
    <x v="3"/>
    <s v="No root cause"/>
    <s v="No root cause"/>
    <s v=""/>
    <s v="LIT_708"/>
    <m/>
  </r>
  <r>
    <s v="Chevreuil"/>
    <s v="LIT_018"/>
    <s v="Douala"/>
    <s v="IHS"/>
    <s v="Grid-Gen"/>
    <s v="LITTORAL"/>
    <s v="Douala"/>
    <s v="ZTE"/>
    <n v="0"/>
    <n v="0"/>
    <n v="0"/>
    <n v="0"/>
    <n v="0"/>
    <n v="0"/>
    <n v="0"/>
    <n v="0"/>
    <n v="0"/>
    <n v="0"/>
    <n v="0"/>
    <n v="0"/>
    <n v="0"/>
    <n v="0"/>
    <n v="0"/>
    <n v="0"/>
    <n v="0"/>
    <n v="0"/>
    <n v="0"/>
    <n v="0"/>
    <m/>
    <n v="0"/>
    <n v="0"/>
    <n v="6.9877836847557329E-2"/>
    <m/>
    <n v="0"/>
    <n v="0"/>
    <n v="0"/>
    <n v="0"/>
    <n v="0"/>
    <x v="0"/>
    <m/>
    <x v="6"/>
    <x v="3"/>
    <s v="No root cause"/>
    <s v="No root cause"/>
    <s v=""/>
    <s v="LIT_018"/>
    <m/>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178480622544112"/>
    <n v="2.4178480622544112"/>
    <n v="0"/>
    <n v="6.7077729551725793E-2"/>
    <m/>
    <n v="0"/>
    <n v="0"/>
    <n v="0"/>
    <n v="0"/>
    <n v="0"/>
    <x v="2"/>
    <m/>
    <x v="6"/>
    <x v="3"/>
    <s v="No root cause"/>
    <s v="No root cause"/>
    <s v=""/>
    <s v="NRO_081"/>
    <m/>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77300796443257325"/>
    <n v="0.77300796443257325"/>
    <n v="8.8444153375966311E-2"/>
    <n v="6.6828038455282471E-2"/>
    <m/>
    <n v="0"/>
    <n v="0"/>
    <n v="0"/>
    <n v="0"/>
    <n v="0"/>
    <x v="2"/>
    <m/>
    <x v="1"/>
    <x v="0"/>
    <s v="Defaut GE &amp; Power Cabinet"/>
    <s v="PASSIVE"/>
    <s v="(05-10-2026 ticket): INC-20260510-00013433...Grid Outage"/>
    <s v="EXN_003"/>
    <m/>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64143859168514394"/>
    <n v="0.64143859168514394"/>
    <n v="0"/>
    <n v="6.3457208653294822E-2"/>
    <m/>
    <n v="0"/>
    <n v="0"/>
    <n v="0"/>
    <n v="0"/>
    <n v="0"/>
    <x v="0"/>
    <m/>
    <x v="6"/>
    <x v="3"/>
    <s v="No root cause"/>
    <s v="No root cause"/>
    <s v=""/>
    <s v="LIT_581"/>
    <m/>
  </r>
  <r>
    <s v="Foyemtcha"/>
    <s v="OST_156"/>
    <s v="OUEST"/>
    <s v="IHS"/>
    <s v="Grid-Gen"/>
    <s v="OUEST"/>
    <s v="Foyemtcha"/>
    <s v="NOKIA"/>
    <n v="3.8345418382399201E-3"/>
    <n v="0"/>
    <n v="0"/>
    <n v="0"/>
    <n v="0"/>
    <n v="0"/>
    <n v="0.15674540939221412"/>
    <n v="6.6881543690234836E-3"/>
    <n v="4.7262957541102536E-3"/>
    <n v="0"/>
    <n v="0.12784255369234826"/>
    <n v="9.0138485816119149E-2"/>
    <n v="4.9046465372843562E-3"/>
    <n v="0"/>
    <n v="4.1448722009628243E-2"/>
    <n v="9.8092930745670003E-4"/>
    <n v="0.42773868328610587"/>
    <n v="0"/>
    <n v="0"/>
    <n v="8.3325485898873841E-2"/>
    <n v="0"/>
    <n v="0"/>
    <n v="1.1949502472655187E-2"/>
    <n v="6.1531020195015801E-2"/>
    <m/>
    <n v="0"/>
    <n v="0"/>
    <n v="0"/>
    <n v="0"/>
    <n v="0"/>
    <x v="0"/>
    <m/>
    <x v="6"/>
    <x v="3"/>
    <s v="No root cause"/>
    <s v="No root cause"/>
    <s v="(05-10-2026 cells nokia): _x000a_09/05/2026 : Need BO RAN analysis_x000a_08/05/2026 : Need BO RAN analysis ..;..;(05-10-2026 cells nokia): _x000a_09/05/2026 : Need BO RAN analysis_x000a_08/05/2026 : Need BO RAN analysis ..;..;(05-10-2026 cells nokia): _x000a_09/05/2026 : Need BO RAN analysis||FME should check and replace FRGU_x000a_08/05/2026 : Need BO RAN analysis "/>
    <s v="OST_156"/>
    <m/>
  </r>
  <r>
    <s v="Santchou-IHS"/>
    <s v="OST_140"/>
    <s v="OUEST"/>
    <s v="IHS"/>
    <s v="Grid-Gen"/>
    <s v="OUEST"/>
    <s v="Santchou"/>
    <s v="NOKIA"/>
    <n v="1.5159816569786607E-3"/>
    <n v="0"/>
    <n v="0"/>
    <n v="0"/>
    <n v="5.5288742783923418E-3"/>
    <n v="0"/>
    <n v="2.4077355728483103E-3"/>
    <n v="3.3886648803055238E-3"/>
    <n v="0"/>
    <n v="0"/>
    <n v="0"/>
    <n v="2.9427879223706136E-3"/>
    <n v="2.9427879223706136E-3"/>
    <n v="0"/>
    <n v="2.9427879223706136E-3"/>
    <n v="0"/>
    <n v="2.4969109644353608E-3"/>
    <n v="0"/>
    <n v="0"/>
    <n v="0"/>
    <n v="0"/>
    <n v="0"/>
    <n v="0"/>
    <n v="5.8962768917311524E-2"/>
    <m/>
    <n v="0"/>
    <n v="0"/>
    <n v="0"/>
    <n v="0"/>
    <n v="0"/>
    <x v="1"/>
    <m/>
    <x v="4"/>
    <x v="2"/>
    <s v="EXCLU"/>
    <s v="Exclu"/>
    <s v=""/>
    <s v="OST_140"/>
    <m/>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1.7835078317411958E-5"/>
    <n v="1.7835078317411958E-5"/>
    <n v="3.5670156634823915E-5"/>
    <n v="5.5877300368401696E-2"/>
    <m/>
    <n v="0"/>
    <n v="0"/>
    <n v="0"/>
    <n v="0"/>
    <n v="0"/>
    <x v="0"/>
    <m/>
    <x v="6"/>
    <x v="3"/>
    <s v="No root cause"/>
    <s v="No root cause"/>
    <s v=""/>
    <s v="OST_089"/>
    <m/>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n v="0"/>
    <n v="5.4200803006566066E-2"/>
    <m/>
    <n v="0"/>
    <n v="0"/>
    <n v="0"/>
    <n v="0"/>
    <n v="0"/>
    <x v="0"/>
    <m/>
    <x v="6"/>
    <x v="3"/>
    <s v="No root cause"/>
    <s v="No root cause"/>
    <s v=""/>
    <s v="CTR_604"/>
    <m/>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5.1472036024004637E-2"/>
    <m/>
    <n v="0"/>
    <n v="0"/>
    <n v="0"/>
    <n v="0"/>
    <n v="0"/>
    <x v="2"/>
    <m/>
    <x v="6"/>
    <x v="3"/>
    <s v="No root cause"/>
    <s v="No root cause"/>
    <s v=""/>
    <s v="NRO_031"/>
    <m/>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5.0847808282895757E-2"/>
    <m/>
    <n v="0"/>
    <n v="0"/>
    <n v="0"/>
    <n v="0"/>
    <n v="0"/>
    <x v="2"/>
    <m/>
    <x v="6"/>
    <x v="3"/>
    <s v="No root cause"/>
    <s v="No root cause"/>
    <s v=""/>
    <s v="NRO_058"/>
    <m/>
  </r>
  <r>
    <s v="Bertoua-Bonis-MTN"/>
    <s v="EST_052"/>
    <s v="CENTRE"/>
    <s v="IHS"/>
    <s v="Grid-Gen"/>
    <s v="EST"/>
    <s v="Bertoua"/>
    <s v="ZTE"/>
    <n v="0"/>
    <n v="0"/>
    <n v="0"/>
    <n v="0"/>
    <n v="0"/>
    <n v="0"/>
    <n v="0"/>
    <n v="0"/>
    <n v="0"/>
    <n v="6.500886046690843E-2"/>
    <n v="0"/>
    <n v="0"/>
    <n v="0"/>
    <n v="0"/>
    <n v="0"/>
    <n v="0"/>
    <n v="0"/>
    <n v="0"/>
    <n v="0"/>
    <n v="0"/>
    <n v="1.3158364081008358"/>
    <n v="1.3158364081008358"/>
    <n v="0"/>
    <n v="4.2358311003814299E-2"/>
    <m/>
    <n v="0"/>
    <n v="0"/>
    <n v="0"/>
    <n v="0"/>
    <n v="0"/>
    <x v="0"/>
    <m/>
    <x v="6"/>
    <x v="3"/>
    <s v="No root cause"/>
    <s v="No root cause"/>
    <s v=""/>
    <s v="EST_052"/>
    <m/>
  </r>
  <r>
    <s v="Babylone-IHS"/>
    <s v="LIT_153"/>
    <s v="Douala"/>
    <s v="IHS"/>
    <s v="Grid-Gen"/>
    <s v="LITTORAL"/>
    <s v="Douala"/>
    <s v="ZTE"/>
    <n v="3.4990461800115877"/>
    <n v="0"/>
    <n v="0"/>
    <n v="0.30945644388513666"/>
    <n v="3.1827767362092043"/>
    <n v="0"/>
    <n v="0"/>
    <n v="0"/>
    <n v="0"/>
    <n v="0"/>
    <n v="0"/>
    <n v="6.2475209241138812"/>
    <n v="0"/>
    <n v="0"/>
    <n v="6.2475209241138812"/>
    <n v="0"/>
    <n v="0"/>
    <n v="0"/>
    <n v="0"/>
    <n v="0"/>
    <n v="0"/>
    <n v="0"/>
    <n v="0"/>
    <n v="3.7632015249705365E-2"/>
    <m/>
    <n v="0"/>
    <n v="0"/>
    <n v="0"/>
    <n v="0"/>
    <n v="0"/>
    <x v="0"/>
    <m/>
    <x v="6"/>
    <x v="3"/>
    <s v="No root cause"/>
    <s v="No root cause"/>
    <s v=""/>
    <s v="LIT_153"/>
    <m/>
  </r>
  <r>
    <s v="Youpwe"/>
    <s v="LIT_268"/>
    <s v="Douala"/>
    <s v="IHS"/>
    <s v="Grid-Gen"/>
    <s v="LITTORAL"/>
    <s v="Douala"/>
    <s v="ZTE"/>
    <n v="0"/>
    <n v="0"/>
    <n v="0"/>
    <n v="0"/>
    <n v="0.13602814232677882"/>
    <n v="0"/>
    <n v="0"/>
    <n v="0"/>
    <n v="0"/>
    <n v="0"/>
    <n v="0"/>
    <n v="0"/>
    <n v="0"/>
    <n v="0"/>
    <n v="0"/>
    <n v="0.12933998795775539"/>
    <n v="0"/>
    <n v="0"/>
    <n v="0"/>
    <n v="0"/>
    <n v="0"/>
    <n v="0"/>
    <n v="0"/>
    <n v="3.7542839858118481E-2"/>
    <m/>
    <n v="0"/>
    <n v="0"/>
    <n v="0"/>
    <n v="0"/>
    <n v="0"/>
    <x v="0"/>
    <m/>
    <x v="6"/>
    <x v="3"/>
    <s v="No root cause"/>
    <s v="No root cause"/>
    <s v=""/>
    <s v="LIT_268"/>
    <m/>
  </r>
  <r>
    <s v="Nkapa"/>
    <s v="LIT_051"/>
    <s v="LITTORAL"/>
    <s v="IHS"/>
    <s v="Grid-Gen"/>
    <s v="LITTORAL"/>
    <s v="Nkapa"/>
    <s v="ZTE"/>
    <n v="0"/>
    <n v="0"/>
    <n v="0"/>
    <n v="0"/>
    <n v="3.2103140971312638E-4"/>
    <n v="0"/>
    <n v="0"/>
    <n v="0"/>
    <n v="0"/>
    <n v="0"/>
    <n v="0"/>
    <n v="0"/>
    <n v="0"/>
    <n v="0"/>
    <n v="0"/>
    <n v="0"/>
    <n v="0"/>
    <n v="0"/>
    <n v="3.6847271803739944E-2"/>
    <n v="0"/>
    <n v="3.6508405315709425E-2"/>
    <n v="3.6508405315709425E-2"/>
    <n v="0"/>
    <n v="3.7061292743548566E-2"/>
    <m/>
    <n v="0"/>
    <n v="0"/>
    <n v="0"/>
    <n v="0"/>
    <n v="0"/>
    <x v="0"/>
    <m/>
    <x v="6"/>
    <x v="3"/>
    <s v="No root cause"/>
    <s v="No root cause"/>
    <s v=""/>
    <s v="LIT_051"/>
    <m/>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3.5491805851617861E-3"/>
    <n v="3.5491805851617861E-3"/>
    <n v="1.9440235365961538E-3"/>
    <n v="3.6330054532535461E-2"/>
    <m/>
    <n v="0"/>
    <n v="0"/>
    <n v="0"/>
    <n v="0"/>
    <n v="0"/>
    <x v="0"/>
    <m/>
    <x v="6"/>
    <x v="3"/>
    <s v="No root cause"/>
    <s v="No root cause"/>
    <s v=""/>
    <s v="NRD_055"/>
    <m/>
  </r>
  <r>
    <s v="EST_194_Z_Bertoua-Birpondo-II"/>
    <s v="EST_194"/>
    <s v="CENTRE"/>
    <s v="ESCO"/>
    <s v="Bad Grid + Solar + GE"/>
    <s v="EST"/>
    <s v="Bertoua"/>
    <s v="ZTE"/>
    <n v="0"/>
    <n v="0"/>
    <n v="0"/>
    <n v="0"/>
    <n v="0"/>
    <n v="0"/>
    <n v="0"/>
    <n v="0"/>
    <n v="0"/>
    <n v="4.726295754109917E-3"/>
    <n v="0"/>
    <n v="0"/>
    <n v="0"/>
    <n v="0"/>
    <n v="0"/>
    <n v="0"/>
    <n v="0"/>
    <n v="0"/>
    <n v="0"/>
    <n v="0"/>
    <n v="0"/>
    <n v="0"/>
    <n v="6.8950412775052455E-2"/>
    <n v="3.5366960303396776E-2"/>
    <m/>
    <n v="0"/>
    <n v="0"/>
    <n v="0"/>
    <n v="0"/>
    <n v="0"/>
    <x v="0"/>
    <m/>
    <x v="6"/>
    <x v="3"/>
    <s v="No root cause"/>
    <s v="No root cause"/>
    <s v=""/>
    <s v="EST_194"/>
    <m/>
  </r>
  <r>
    <s v="Bertoua-Bindia-IHS"/>
    <s v="EST_127"/>
    <s v="CENTRE"/>
    <s v="IHS"/>
    <s v="Grid-Gen"/>
    <s v="EST"/>
    <s v="Bertoua"/>
    <s v="ZTE"/>
    <n v="0"/>
    <n v="0"/>
    <n v="0"/>
    <n v="0"/>
    <n v="0"/>
    <n v="0"/>
    <n v="0"/>
    <n v="0"/>
    <n v="0"/>
    <n v="0"/>
    <n v="0"/>
    <n v="0"/>
    <n v="4.0542521680321197"/>
    <n v="0"/>
    <n v="0"/>
    <n v="0"/>
    <n v="0"/>
    <n v="1.2831447095450488"/>
    <n v="0"/>
    <n v="0"/>
    <n v="0"/>
    <n v="0"/>
    <n v="3.0989340330391255"/>
    <n v="3.1157881820491042E-2"/>
    <m/>
    <n v="0"/>
    <n v="0"/>
    <n v="0"/>
    <n v="0"/>
    <n v="0"/>
    <x v="0"/>
    <m/>
    <x v="6"/>
    <x v="3"/>
    <s v="No root cause"/>
    <s v="No root cause"/>
    <s v=""/>
    <s v="EST_127"/>
    <m/>
  </r>
  <r>
    <s v="Hilton"/>
    <s v="CTR_702"/>
    <s v="Yaounde"/>
    <s v="CAMUSAT"/>
    <s v="Good Grid no GE - 8h"/>
    <s v="CENTRE"/>
    <s v="Yaounde"/>
    <s v="ZTE"/>
    <n v="0"/>
    <n v="0"/>
    <n v="0"/>
    <n v="0"/>
    <n v="0.5815127285386924"/>
    <n v="0"/>
    <n v="0"/>
    <n v="2.3127281106516793"/>
    <n v="0"/>
    <n v="0"/>
    <n v="0"/>
    <n v="0"/>
    <n v="0"/>
    <n v="0"/>
    <n v="0"/>
    <n v="0"/>
    <n v="0"/>
    <n v="0"/>
    <n v="0"/>
    <n v="3.2994894887181311E-3"/>
    <n v="0"/>
    <n v="0"/>
    <n v="0"/>
    <n v="3.0355303296208159E-2"/>
    <m/>
    <n v="0"/>
    <n v="0"/>
    <n v="0"/>
    <n v="0"/>
    <n v="0"/>
    <x v="0"/>
    <m/>
    <x v="6"/>
    <x v="3"/>
    <s v="No root cause"/>
    <s v="No root cause"/>
    <s v=""/>
    <s v="CTR_702"/>
    <m/>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920150214163616E-2"/>
    <n v="1.8726832233265207E-3"/>
    <n v="0"/>
    <n v="3.9201502141636153E-2"/>
    <n v="0"/>
    <n v="0"/>
    <n v="0"/>
    <n v="0"/>
    <n v="0"/>
    <n v="0"/>
    <n v="0"/>
    <n v="0"/>
    <n v="2.916035304894225E-2"/>
    <m/>
    <n v="0"/>
    <n v="0"/>
    <n v="0"/>
    <n v="0"/>
    <n v="0"/>
    <x v="2"/>
    <m/>
    <x v="6"/>
    <x v="3"/>
    <s v="No root cause"/>
    <s v="No root cause"/>
    <s v=""/>
    <s v="NRO_093"/>
    <m/>
  </r>
  <r>
    <s v="EST_195_Z_Bertoua-Nyanganza"/>
    <s v="EST_195"/>
    <s v="CENTRE"/>
    <s v="ESCO"/>
    <s v="Hybrid Solar - S1"/>
    <s v="EST"/>
    <s v="Bertoua"/>
    <s v="ZTE"/>
    <n v="0"/>
    <n v="0"/>
    <n v="0"/>
    <n v="7.5061959062074628"/>
    <n v="0"/>
    <n v="0"/>
    <n v="0"/>
    <n v="0"/>
    <n v="0"/>
    <n v="5.7946169453219398E-2"/>
    <n v="0"/>
    <n v="0"/>
    <n v="0"/>
    <n v="0"/>
    <n v="0"/>
    <n v="0"/>
    <n v="0"/>
    <n v="0"/>
    <n v="0"/>
    <n v="0"/>
    <n v="1.1867461112395234"/>
    <n v="1.1867461112395234"/>
    <n v="0"/>
    <n v="2.8090248349899562E-2"/>
    <m/>
    <n v="0"/>
    <n v="0"/>
    <n v="0"/>
    <n v="0"/>
    <n v="0"/>
    <x v="0"/>
    <m/>
    <x v="6"/>
    <x v="3"/>
    <s v="No root cause"/>
    <s v="No root cause"/>
    <s v=""/>
    <s v="EST_195"/>
    <m/>
  </r>
  <r>
    <s v="Kouedjou-IHS"/>
    <s v="LIT_502"/>
    <s v="LITTORAL"/>
    <s v="IHS"/>
    <s v="Gen Only"/>
    <s v="LITTORAL"/>
    <s v="Kouedjou"/>
    <s v="NOKIA"/>
    <n v="0"/>
    <n v="0"/>
    <n v="0"/>
    <n v="0"/>
    <n v="0"/>
    <n v="0"/>
    <n v="0"/>
    <n v="0"/>
    <n v="0"/>
    <n v="0"/>
    <n v="0"/>
    <n v="0"/>
    <n v="0"/>
    <n v="0"/>
    <n v="0"/>
    <n v="0"/>
    <n v="0"/>
    <n v="0"/>
    <n v="0"/>
    <n v="0"/>
    <n v="0"/>
    <n v="0"/>
    <n v="7.0825340994926309E-2"/>
    <n v="2.7680877616278288E-2"/>
    <m/>
    <n v="0"/>
    <n v="0"/>
    <n v="0"/>
    <n v="0"/>
    <n v="0"/>
    <x v="0"/>
    <m/>
    <x v="6"/>
    <x v="3"/>
    <s v="No root cause"/>
    <s v="No root cause"/>
    <s v=""/>
    <s v="LIT_502"/>
    <m/>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3.7453664466530413E-3"/>
    <n v="3.4778402718922325E-3"/>
    <n v="0.44694706263394141"/>
    <n v="3.7453664466530413E-3"/>
    <n v="0"/>
    <n v="1.0701046990439218E-3"/>
    <n v="0.12769916075255469"/>
    <n v="1.1592800906308012E-3"/>
    <n v="0"/>
    <n v="0"/>
    <n v="0"/>
    <n v="0"/>
    <n v="2.0421164673418313E-2"/>
    <m/>
    <n v="0"/>
    <n v="0"/>
    <n v="0"/>
    <n v="0"/>
    <n v="0"/>
    <x v="2"/>
    <m/>
    <x v="6"/>
    <x v="3"/>
    <s v="No root cause"/>
    <s v="No root cause"/>
    <s v=""/>
    <s v="NRO_258"/>
    <m/>
  </r>
  <r>
    <s v="EST_201_Z_Bertoua-Qtier-Toungou"/>
    <s v="EST_201"/>
    <s v="CENTRE"/>
    <s v="ESCO"/>
    <s v="Hybrid Solar - S1"/>
    <s v="EST"/>
    <s v="Bertoua"/>
    <s v="ZTE"/>
    <n v="0"/>
    <n v="0"/>
    <n v="0"/>
    <n v="0.68887990000941646"/>
    <n v="0"/>
    <n v="0"/>
    <n v="0"/>
    <n v="0"/>
    <n v="0"/>
    <n v="0"/>
    <n v="0"/>
    <n v="0"/>
    <n v="0"/>
    <n v="0"/>
    <n v="0"/>
    <n v="0"/>
    <n v="0"/>
    <n v="0"/>
    <n v="0"/>
    <n v="0"/>
    <n v="0"/>
    <n v="0"/>
    <n v="0.44393293439830167"/>
    <n v="1.9511575679231848E-2"/>
    <m/>
    <n v="0"/>
    <n v="0"/>
    <n v="0"/>
    <n v="0"/>
    <n v="0"/>
    <x v="0"/>
    <m/>
    <x v="6"/>
    <x v="3"/>
    <s v="No root cause"/>
    <s v="No root cause"/>
    <s v=""/>
    <s v="EST_201"/>
    <m/>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7.0024619542109336"/>
    <n v="0"/>
    <n v="6.9201173976195172"/>
    <n v="7.0024619542109336"/>
    <n v="4.9331826625917077E-2"/>
    <n v="6.4687829057194862E-2"/>
    <n v="0.12976802983737265"/>
    <n v="0"/>
    <n v="7.8010632560289769E-2"/>
    <n v="0.64393550264957922"/>
    <n v="0.64393550264957922"/>
    <n v="1.0291018539920611"/>
    <n v="1.920837934783547E-2"/>
    <m/>
    <n v="0"/>
    <n v="0"/>
    <n v="0"/>
    <n v="0"/>
    <n v="0"/>
    <x v="2"/>
    <m/>
    <x v="6"/>
    <x v="3"/>
    <s v="No root cause"/>
    <s v="No root cause"/>
    <s v=""/>
    <s v="NRO_091"/>
    <m/>
  </r>
  <r>
    <s v="Doumo-IHS-VSAT"/>
    <s v="NRD_152"/>
    <s v="EXTREME-NORD"/>
    <s v="IHS"/>
    <s v="Gen Only"/>
    <s v="NORD"/>
    <s v="Doumo"/>
    <s v="NOKIA"/>
    <n v="0"/>
    <n v="0.35019604248022884"/>
    <n v="0.37284867828159707"/>
    <n v="2.6259743413051099E-2"/>
    <n v="2.4203692074391877E-2"/>
    <n v="0"/>
    <n v="0.24411100762063639"/>
    <n v="7.5027838323003145E-3"/>
    <n v="2.4726722678085889E-2"/>
    <n v="0"/>
    <n v="0"/>
    <n v="0.65570665433906061"/>
    <n v="0.44315120563329574"/>
    <n v="0.87481059146826923"/>
    <n v="0.65570665433906061"/>
    <n v="0"/>
    <n v="0"/>
    <n v="0"/>
    <n v="0"/>
    <n v="0.10207015321045679"/>
    <n v="0"/>
    <n v="0"/>
    <n v="0"/>
    <n v="1.9119203956248412E-2"/>
    <m/>
    <n v="0"/>
    <n v="0"/>
    <n v="0"/>
    <n v="0"/>
    <n v="0"/>
    <x v="0"/>
    <m/>
    <x v="1"/>
    <x v="0"/>
    <s v="Defaut GE &amp; Power Cabinet"/>
    <s v="PASSIVE"/>
    <s v="(05-10-2026 ticket): INC-20260510-00015445...Grid Outage"/>
    <s v="NRD_152"/>
    <m/>
  </r>
  <r>
    <s v="Shell-Newbell"/>
    <s v="LIT_053"/>
    <s v="Douala"/>
    <s v="IHS"/>
    <s v="Grid-Gen"/>
    <s v="LITTORAL"/>
    <s v="Douala"/>
    <s v="ZTE"/>
    <n v="0"/>
    <n v="0"/>
    <n v="0"/>
    <n v="0"/>
    <n v="0"/>
    <n v="0"/>
    <n v="0"/>
    <n v="0"/>
    <n v="0"/>
    <n v="0"/>
    <n v="0"/>
    <n v="0"/>
    <n v="0"/>
    <n v="0"/>
    <n v="0"/>
    <n v="0"/>
    <n v="0"/>
    <n v="0"/>
    <n v="0"/>
    <n v="0"/>
    <m/>
    <n v="0"/>
    <n v="0"/>
    <n v="1.8887347938122481E-2"/>
    <m/>
    <n v="0"/>
    <n v="0"/>
    <n v="0"/>
    <n v="0"/>
    <n v="0"/>
    <x v="0"/>
    <m/>
    <x v="6"/>
    <x v="3"/>
    <s v="No root cause"/>
    <s v="No root cause"/>
    <s v=""/>
    <s v="LIT_053"/>
    <m/>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30510468477569153"/>
    <n v="0.30510468477569153"/>
    <n v="0"/>
    <n v="1.8691162076631494E-2"/>
    <m/>
    <n v="0"/>
    <n v="0"/>
    <n v="0"/>
    <n v="0"/>
    <n v="0"/>
    <x v="0"/>
    <m/>
    <x v="6"/>
    <x v="3"/>
    <s v="No root cause"/>
    <s v="No root cause"/>
    <s v=""/>
    <s v="CTR_622"/>
    <m/>
  </r>
  <r>
    <s v="Song-Bong"/>
    <s v="CTR_311"/>
    <s v="CENTRE"/>
    <s v="IHS"/>
    <s v="Solar-Gen"/>
    <s v="CENTRE"/>
    <s v="Song-Bong"/>
    <s v="NOKIA"/>
    <n v="2.1281934908928771E-3"/>
    <n v="0"/>
    <n v="0"/>
    <n v="0"/>
    <n v="0"/>
    <n v="0"/>
    <n v="0.866668152279646"/>
    <n v="0"/>
    <n v="0.44487279086717141"/>
    <n v="0"/>
    <n v="0"/>
    <n v="2.051034006500451E-3"/>
    <n v="0.26193866114277026"/>
    <n v="3.8089663359329746"/>
    <n v="2.0510340065004505E-3"/>
    <n v="0"/>
    <n v="0"/>
    <n v="0"/>
    <n v="0"/>
    <n v="0"/>
    <n v="0"/>
    <n v="0"/>
    <n v="0"/>
    <n v="1.8494976215139649E-2"/>
    <m/>
    <n v="0"/>
    <n v="0"/>
    <n v="0"/>
    <n v="0"/>
    <n v="0"/>
    <x v="0"/>
    <m/>
    <x v="6"/>
    <x v="3"/>
    <s v="No root cause"/>
    <s v="No root cause"/>
    <s v=""/>
    <s v="CTR_311"/>
    <m/>
  </r>
  <r>
    <s v="Yde-M-Central"/>
    <s v="CTR_244"/>
    <s v="Yaounde"/>
    <s v="IHS"/>
    <s v="GridOnly"/>
    <s v="CENTRE"/>
    <s v="Yaounde"/>
    <s v="ZTE"/>
    <n v="0"/>
    <n v="0"/>
    <n v="0.35597032813690493"/>
    <n v="0"/>
    <n v="0"/>
    <n v="0"/>
    <n v="0"/>
    <n v="0"/>
    <n v="0"/>
    <n v="0"/>
    <n v="0"/>
    <n v="0"/>
    <n v="0"/>
    <n v="0"/>
    <n v="0"/>
    <n v="0"/>
    <n v="0"/>
    <n v="0"/>
    <n v="0"/>
    <n v="0"/>
    <n v="0"/>
    <n v="0"/>
    <n v="0"/>
    <n v="1.8191779883743892E-2"/>
    <m/>
    <n v="0"/>
    <n v="0"/>
    <n v="0"/>
    <n v="0"/>
    <n v="0"/>
    <x v="0"/>
    <m/>
    <x v="6"/>
    <x v="3"/>
    <s v="No root cause"/>
    <s v="No root cause"/>
    <s v=""/>
    <s v="CTR_244"/>
    <m/>
  </r>
  <r>
    <s v="Bertoua-Lycee-Technique"/>
    <s v="EST_131"/>
    <s v="CENTRE"/>
    <s v="CAMUSAT"/>
    <s v="Bad Grid + GE"/>
    <s v="EST"/>
    <s v="Bertoua"/>
    <s v="ZTE"/>
    <n v="0"/>
    <n v="0"/>
    <n v="0"/>
    <n v="0"/>
    <n v="0"/>
    <n v="0"/>
    <n v="0"/>
    <n v="0"/>
    <n v="0"/>
    <n v="5.1650386807178636E-2"/>
    <n v="0"/>
    <n v="0"/>
    <n v="0"/>
    <n v="0"/>
    <n v="0"/>
    <n v="0"/>
    <n v="0"/>
    <n v="0"/>
    <n v="0"/>
    <n v="0"/>
    <n v="0.34535845653805436"/>
    <n v="0.34535845653805436"/>
    <n v="2.9135740640864296"/>
    <n v="1.7068169949748125E-2"/>
    <m/>
    <n v="0"/>
    <n v="0"/>
    <n v="0"/>
    <n v="0"/>
    <n v="0"/>
    <x v="0"/>
    <m/>
    <x v="6"/>
    <x v="3"/>
    <s v="No root cause"/>
    <s v="No root cause"/>
    <s v=""/>
    <s v="EST_131"/>
    <m/>
  </r>
  <r>
    <s v="Imm-Olympique"/>
    <s v="CTR_377"/>
    <s v="Yaounde"/>
    <s v="IHS"/>
    <s v="Grid-Gen"/>
    <s v="CENTRE"/>
    <s v="Yaounde"/>
    <s v="ZTE"/>
    <n v="0"/>
    <n v="0"/>
    <n v="0"/>
    <n v="0"/>
    <n v="0"/>
    <n v="0"/>
    <n v="0"/>
    <n v="0"/>
    <n v="0"/>
    <n v="0"/>
    <n v="0"/>
    <n v="0"/>
    <n v="0"/>
    <n v="0"/>
    <n v="0"/>
    <n v="0"/>
    <n v="0"/>
    <n v="0"/>
    <n v="0"/>
    <n v="0"/>
    <n v="0"/>
    <n v="0"/>
    <n v="0"/>
    <n v="1.681847885330421E-2"/>
    <m/>
    <n v="0"/>
    <n v="0"/>
    <n v="0"/>
    <n v="0"/>
    <n v="0"/>
    <x v="0"/>
    <m/>
    <x v="6"/>
    <x v="3"/>
    <s v="No root cause"/>
    <s v="No root cause"/>
    <s v=""/>
    <s v="CTR_377"/>
    <m/>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2.3363952595788638E-3"/>
    <n v="2.3363952595788638E-3"/>
    <n v="9.8092930745677484E-4"/>
    <n v="1.5141981491469126E-2"/>
    <m/>
    <n v="0"/>
    <n v="0"/>
    <n v="0"/>
    <n v="0"/>
    <n v="0"/>
    <x v="2"/>
    <m/>
    <x v="6"/>
    <x v="3"/>
    <s v="No root cause"/>
    <s v="No root cause"/>
    <s v=""/>
    <s v="NRO_231"/>
    <m/>
  </r>
  <r>
    <s v="Nodal"/>
    <s v="CTR_009"/>
    <s v="Yaounde"/>
    <s v="CAMUSAT"/>
    <s v="Good Grid + GE"/>
    <s v="CENTRE"/>
    <s v="Yaounde"/>
    <s v="ZTE"/>
    <n v="0"/>
    <n v="0"/>
    <n v="0"/>
    <n v="0"/>
    <n v="0"/>
    <n v="0"/>
    <n v="0"/>
    <n v="0"/>
    <n v="0"/>
    <n v="0"/>
    <n v="0"/>
    <n v="0"/>
    <n v="0"/>
    <n v="0"/>
    <n v="0"/>
    <n v="0"/>
    <n v="0"/>
    <n v="0"/>
    <n v="0"/>
    <n v="0"/>
    <n v="0"/>
    <n v="0"/>
    <n v="0"/>
    <n v="1.3465484129633812E-2"/>
    <m/>
    <n v="0"/>
    <n v="0"/>
    <n v="0"/>
    <n v="0"/>
    <n v="0"/>
    <x v="0"/>
    <m/>
    <x v="6"/>
    <x v="3"/>
    <s v="No root cause"/>
    <s v="No root cause"/>
    <s v=""/>
    <s v="CTR_009"/>
    <m/>
  </r>
  <r>
    <s v="Mercure"/>
    <s v="CTR_014"/>
    <s v="Yaounde"/>
    <s v="IHS"/>
    <s v="Grid-Gen (LL)"/>
    <s v="CENTRE"/>
    <s v="Yaounde"/>
    <s v="ZTE"/>
    <n v="0"/>
    <n v="0"/>
    <n v="0"/>
    <n v="0"/>
    <n v="0"/>
    <n v="0"/>
    <n v="0"/>
    <n v="0"/>
    <n v="0"/>
    <n v="0"/>
    <n v="0"/>
    <n v="0"/>
    <n v="0"/>
    <n v="0"/>
    <n v="0"/>
    <n v="0"/>
    <n v="0"/>
    <n v="0"/>
    <n v="0"/>
    <n v="0"/>
    <n v="0"/>
    <n v="0"/>
    <n v="0"/>
    <n v="1.3197957954873012E-2"/>
    <m/>
    <n v="0"/>
    <n v="0"/>
    <n v="0"/>
    <n v="0"/>
    <n v="0"/>
    <x v="0"/>
    <m/>
    <x v="6"/>
    <x v="3"/>
    <s v="No root cause"/>
    <s v="No root cause"/>
    <s v=""/>
    <s v="CTR_014"/>
    <m/>
  </r>
  <r>
    <s v="Ancien-Aeroport"/>
    <s v="LIT_055"/>
    <s v="Douala"/>
    <s v="IHS"/>
    <s v="Grid-Gen"/>
    <s v="LITTORAL"/>
    <s v="Douala"/>
    <s v="ZTE"/>
    <n v="0"/>
    <n v="0"/>
    <n v="0"/>
    <n v="0"/>
    <n v="7.488949385474554E-2"/>
    <n v="0"/>
    <n v="0"/>
    <n v="0"/>
    <n v="0"/>
    <n v="0"/>
    <n v="0"/>
    <n v="0"/>
    <n v="0"/>
    <n v="0"/>
    <n v="0"/>
    <n v="4.6032337137198578E-2"/>
    <n v="0"/>
    <n v="0"/>
    <n v="0"/>
    <n v="0"/>
    <n v="0"/>
    <n v="0"/>
    <n v="0"/>
    <n v="1.3162287798238182E-2"/>
    <m/>
    <n v="0"/>
    <n v="0"/>
    <n v="0"/>
    <n v="0"/>
    <n v="0"/>
    <x v="0"/>
    <m/>
    <x v="6"/>
    <x v="3"/>
    <s v="No root cause"/>
    <s v="No root cause"/>
    <s v=""/>
    <s v="LIT_055"/>
    <m/>
  </r>
  <r>
    <s v="Montee-Anne-Rouge"/>
    <s v="CTR_373"/>
    <s v="Yaounde"/>
    <s v="IHS"/>
    <s v="GridOnly"/>
    <s v="CENTRE"/>
    <s v="Yaounde"/>
    <s v="ZTE"/>
    <n v="0"/>
    <n v="0"/>
    <n v="0"/>
    <n v="0"/>
    <n v="0"/>
    <n v="0"/>
    <n v="0"/>
    <n v="0"/>
    <n v="0"/>
    <n v="0"/>
    <n v="0"/>
    <n v="0"/>
    <n v="2.2033277402527736"/>
    <n v="0"/>
    <n v="0"/>
    <n v="0"/>
    <n v="0"/>
    <n v="0"/>
    <n v="0"/>
    <n v="0"/>
    <n v="0"/>
    <n v="0"/>
    <n v="0"/>
    <n v="1.3019607171699081E-2"/>
    <m/>
    <n v="0"/>
    <n v="0"/>
    <n v="0"/>
    <n v="0"/>
    <n v="0"/>
    <x v="0"/>
    <m/>
    <x v="6"/>
    <x v="3"/>
    <s v="No root cause"/>
    <s v="No root cause"/>
    <s v=""/>
    <s v="CTR_373"/>
    <m/>
  </r>
  <r>
    <s v="Bafang-Chefferie"/>
    <s v="OST_099"/>
    <s v="OUEST"/>
    <s v="IHS"/>
    <s v="Grid-Gen"/>
    <s v="OUEST"/>
    <s v="Bafang"/>
    <s v="Huawei"/>
    <n v="0"/>
    <n v="0"/>
    <n v="0"/>
    <n v="0"/>
    <n v="0"/>
    <n v="0"/>
    <n v="0"/>
    <n v="0"/>
    <n v="0"/>
    <n v="0"/>
    <n v="0"/>
    <n v="0"/>
    <n v="0"/>
    <n v="2.675261747609386E-4"/>
    <n v="0"/>
    <n v="0"/>
    <n v="0"/>
    <n v="1.0363072256322892"/>
    <n v="1.2777050106582428"/>
    <n v="0.43027126440717628"/>
    <n v="1.1414450123133382E-2"/>
    <n v="1.1414450123133382E-2"/>
    <n v="9.6309422913937893E-3"/>
    <n v="1.1414450123133382E-2"/>
    <m/>
    <n v="0"/>
    <n v="0"/>
    <n v="0"/>
    <n v="0"/>
    <n v="0"/>
    <x v="0"/>
    <m/>
    <x v="6"/>
    <x v="3"/>
    <s v="No root cause"/>
    <s v="No root cause"/>
    <s v=""/>
    <s v="OST_099"/>
    <m/>
  </r>
  <r>
    <s v="Elig-Essono"/>
    <s v="CTR_047"/>
    <s v="Yaounde"/>
    <s v="IHS"/>
    <s v="GridOnly"/>
    <s v="CENTRE"/>
    <s v="Yaounde"/>
    <s v="ZTE"/>
    <n v="0"/>
    <n v="0"/>
    <n v="0"/>
    <n v="0"/>
    <n v="0"/>
    <n v="0"/>
    <n v="0"/>
    <n v="0"/>
    <n v="0"/>
    <n v="0"/>
    <n v="0"/>
    <n v="0"/>
    <n v="0"/>
    <n v="0"/>
    <n v="0"/>
    <n v="0"/>
    <n v="0"/>
    <n v="0"/>
    <n v="0"/>
    <n v="0"/>
    <n v="0"/>
    <n v="0"/>
    <n v="0"/>
    <n v="1.039785065904188E-2"/>
    <m/>
    <n v="0"/>
    <n v="0"/>
    <n v="0"/>
    <n v="0"/>
    <n v="0"/>
    <x v="0"/>
    <m/>
    <x v="6"/>
    <x v="3"/>
    <s v="No root cause"/>
    <s v="No root cause"/>
    <s v=""/>
    <s v="CTR_047"/>
    <m/>
  </r>
  <r>
    <s v="Kouba-MTN-IHS"/>
    <s v="EST_094"/>
    <s v="CENTRE"/>
    <s v="IHS"/>
    <s v="Hybrid-Gen"/>
    <s v="EST"/>
    <s v="Kouba"/>
    <s v="NOKIA"/>
    <n v="2.6752617476098045E-4"/>
    <n v="0"/>
    <n v="0"/>
    <n v="0"/>
    <n v="0"/>
    <n v="0"/>
    <n v="0"/>
    <n v="0"/>
    <n v="0"/>
    <n v="0"/>
    <n v="0"/>
    <n v="0.27308521885465337"/>
    <n v="0"/>
    <n v="1.0084754508667519"/>
    <n v="0.27308521885465337"/>
    <n v="0"/>
    <n v="0"/>
    <n v="0"/>
    <n v="5.3005852759301142E-2"/>
    <n v="0"/>
    <n v="0"/>
    <n v="0"/>
    <n v="0.46726121683745575"/>
    <n v="9.8092930745676005E-3"/>
    <m/>
    <n v="0"/>
    <n v="0"/>
    <n v="0"/>
    <n v="0"/>
    <n v="0"/>
    <x v="0"/>
    <m/>
    <x v="6"/>
    <x v="3"/>
    <s v="No root cause"/>
    <s v="No root cause"/>
    <s v=""/>
    <s v="EST_094"/>
    <m/>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8693577662858795E-2"/>
    <n v="1.8693577662858795E-2"/>
    <n v="6.7960629414996936E-3"/>
    <n v="8.1158742215141962E-3"/>
    <m/>
    <n v="0"/>
    <n v="0"/>
    <n v="0"/>
    <n v="0"/>
    <n v="0"/>
    <x v="0"/>
    <m/>
    <x v="6"/>
    <x v="3"/>
    <s v="No root cause"/>
    <s v="No root cause"/>
    <s v=""/>
    <s v="ADM_133"/>
    <m/>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5.6002145916623919E-3"/>
    <m/>
    <n v="0"/>
    <n v="0"/>
    <n v="0"/>
    <n v="0"/>
    <n v="0"/>
    <x v="0"/>
    <m/>
    <x v="6"/>
    <x v="3"/>
    <s v="No root cause"/>
    <s v="No root cause"/>
    <s v=""/>
    <s v="CTR_737"/>
    <m/>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3.7810366032879322E-2"/>
    <n v="3.7810366032879322E-2"/>
    <n v="0"/>
    <n v="5.6002145916623138E-3"/>
    <m/>
    <n v="0"/>
    <n v="0"/>
    <n v="0"/>
    <n v="0"/>
    <n v="0"/>
    <x v="0"/>
    <m/>
    <x v="6"/>
    <x v="3"/>
    <s v="No root cause"/>
    <s v="No root cause"/>
    <s v=""/>
    <s v="EXN_360"/>
    <m/>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9.7201176829807695E-3"/>
    <n v="9.7201176829807695E-3"/>
    <n v="2.2115497113570923E-3"/>
    <n v="4.9938219288708542E-3"/>
    <m/>
    <n v="0"/>
    <n v="0"/>
    <n v="0"/>
    <n v="0"/>
    <n v="0"/>
    <x v="0"/>
    <m/>
    <x v="6"/>
    <x v="3"/>
    <s v="No root cause"/>
    <s v="No root cause"/>
    <s v=""/>
    <s v="EST_042"/>
    <m/>
  </r>
  <r>
    <s v="SFID-Ndeng-MTN-IHS"/>
    <s v="EST_102"/>
    <s v="CENTRE"/>
    <s v="IHS"/>
    <s v="Hybrid-Gen"/>
    <s v="EST"/>
    <s v="Deng"/>
    <s v="NOKIA"/>
    <n v="5.8855758447406642E-3"/>
    <n v="0"/>
    <n v="0"/>
    <n v="0"/>
    <n v="1.7060679216854582"/>
    <n v="6.857177406237426"/>
    <n v="0"/>
    <n v="0"/>
    <n v="0"/>
    <n v="0"/>
    <n v="0"/>
    <n v="0"/>
    <n v="0"/>
    <n v="0.54951659803728536"/>
    <n v="0"/>
    <n v="0"/>
    <n v="0"/>
    <n v="0"/>
    <n v="0"/>
    <n v="0"/>
    <n v="0.38563006337873418"/>
    <n v="0.38563006337873418"/>
    <n v="4.2044043835876019E-3"/>
    <n v="4.4517917512415508E-3"/>
    <m/>
    <n v="0"/>
    <n v="0"/>
    <n v="0"/>
    <n v="0"/>
    <n v="0"/>
    <x v="0"/>
    <m/>
    <x v="6"/>
    <x v="3"/>
    <s v="No root cause"/>
    <s v="No root cause"/>
    <s v=""/>
    <s v="EST_102"/>
    <m/>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5.9747512363276288E-3"/>
    <n v="7.2321242577040395E-2"/>
    <n v="4.0128926214140796E-3"/>
    <n v="5.9747512363276288E-3"/>
    <n v="1.781724323907851E-2"/>
    <n v="1.5659198762673607E-2"/>
    <n v="0.13436948004326077"/>
    <n v="5.3344719247331154E-2"/>
    <n v="2.4077355728484473E-3"/>
    <n v="2.2757559932997176E-2"/>
    <n v="2.2757559932997176E-2"/>
    <n v="5.3683585735361684E-3"/>
    <n v="3.9237172298270994E-3"/>
    <m/>
    <n v="0"/>
    <n v="0"/>
    <n v="0"/>
    <n v="0"/>
    <n v="0"/>
    <x v="0"/>
    <m/>
    <x v="6"/>
    <x v="3"/>
    <s v="No root cause"/>
    <s v="No root cause"/>
    <s v=""/>
    <s v="LIT_180"/>
    <m/>
  </r>
  <r>
    <s v="Kambolepi-IHS"/>
    <s v="EST_028"/>
    <s v="CENTRE"/>
    <s v="IHS"/>
    <s v="Solar-Gen"/>
    <s v="EST"/>
    <s v="Kambolepi"/>
    <s v="NOKIA"/>
    <n v="1.3376308738046931E-3"/>
    <n v="0"/>
    <n v="0"/>
    <n v="0"/>
    <n v="0"/>
    <n v="0"/>
    <n v="0.31890903539335619"/>
    <n v="0"/>
    <n v="0"/>
    <n v="0"/>
    <n v="0"/>
    <n v="0"/>
    <n v="0"/>
    <n v="0"/>
    <n v="0"/>
    <n v="0.75690288871196476"/>
    <n v="3.5991188044504789E-2"/>
    <n v="0"/>
    <n v="0"/>
    <n v="1.279595528959887"/>
    <n v="0.39340823622239324"/>
    <n v="0.39340823622239324"/>
    <n v="2.4309211746610715E-2"/>
    <n v="3.6561910550661617E-3"/>
    <m/>
    <n v="0"/>
    <n v="0"/>
    <n v="0"/>
    <n v="0"/>
    <n v="0"/>
    <x v="0"/>
    <m/>
    <x v="6"/>
    <x v="3"/>
    <s v="No root cause"/>
    <s v="No root cause"/>
    <s v=""/>
    <s v="EST_028"/>
    <m/>
  </r>
  <r>
    <s v="Bertoua-Crtv"/>
    <s v="EST_004"/>
    <s v="CENTRE"/>
    <s v="CAMUSAT"/>
    <s v="Good Grid + GE"/>
    <s v="EST"/>
    <s v="Bertoua"/>
    <s v="ZTE"/>
    <n v="0"/>
    <n v="0"/>
    <n v="0"/>
    <n v="0"/>
    <n v="0"/>
    <n v="0"/>
    <n v="0"/>
    <n v="0"/>
    <n v="0"/>
    <n v="4.761965910744707E-3"/>
    <n v="0"/>
    <n v="0"/>
    <n v="0"/>
    <n v="0"/>
    <n v="0"/>
    <n v="0"/>
    <n v="0"/>
    <n v="0"/>
    <n v="0"/>
    <n v="0"/>
    <n v="0"/>
    <n v="0"/>
    <n v="6.2779475677233423E-2"/>
    <n v="3.2638193320827756E-3"/>
    <m/>
    <n v="0"/>
    <n v="0"/>
    <n v="0"/>
    <n v="0"/>
    <n v="0"/>
    <x v="0"/>
    <m/>
    <x v="6"/>
    <x v="3"/>
    <s v="No root cause"/>
    <s v="No root cause"/>
    <s v=""/>
    <s v="EST_004"/>
    <m/>
  </r>
  <r>
    <s v="CTR_702_Z_Hilton-Indoor-8F"/>
    <s v="CTR_702_indoor_8F"/>
    <s v="Yaounde"/>
    <e v="#N/A"/>
    <e v="#N/A"/>
    <s v="CTR"/>
    <s v="Yaounde"/>
    <s v="ZTE"/>
    <n v="0"/>
    <n v="0"/>
    <n v="0"/>
    <n v="0"/>
    <n v="6.2850815990503309E-2"/>
    <n v="0"/>
    <n v="0"/>
    <n v="0.25313326655880014"/>
    <n v="0"/>
    <n v="0"/>
    <n v="0"/>
    <n v="0"/>
    <n v="0"/>
    <s v=""/>
    <n v="0"/>
    <n v="0"/>
    <n v="0"/>
    <n v="0"/>
    <n v="0"/>
    <n v="0"/>
    <n v="0"/>
    <n v="0"/>
    <n v="0"/>
    <n v="2.5860863560224117E-3"/>
    <m/>
    <n v="0"/>
    <n v="0"/>
    <n v="0"/>
    <n v="0"/>
    <n v="0"/>
    <x v="0"/>
    <m/>
    <x v="6"/>
    <x v="3"/>
    <s v="No root cause"/>
    <s v="No root cause"/>
    <s v=""/>
    <s v="CTR_702_indoor_8F"/>
    <m/>
  </r>
  <r>
    <s v="Oyack-IHS"/>
    <s v="LIT_368"/>
    <s v="Douala"/>
    <s v="IHS"/>
    <s v="Grid-Gen"/>
    <s v="LITTORAL"/>
    <s v="Douala"/>
    <s v="ZTE"/>
    <n v="0"/>
    <n v="0"/>
    <n v="9.4882616648546469E-2"/>
    <n v="0"/>
    <n v="0"/>
    <n v="0"/>
    <n v="0"/>
    <n v="2.7735151940599208"/>
    <n v="3.3368183076365527"/>
    <n v="0"/>
    <n v="0.24860315666618152"/>
    <n v="0"/>
    <n v="0"/>
    <n v="0"/>
    <n v="0"/>
    <n v="0"/>
    <n v="0"/>
    <n v="0"/>
    <n v="0"/>
    <n v="0"/>
    <n v="0"/>
    <n v="0"/>
    <n v="2.9499219536972522E-2"/>
    <n v="2.56825127770507E-3"/>
    <m/>
    <n v="0"/>
    <n v="0"/>
    <n v="0"/>
    <n v="0"/>
    <n v="0"/>
    <x v="0"/>
    <m/>
    <x v="6"/>
    <x v="3"/>
    <s v="No root cause"/>
    <s v="No root cause"/>
    <s v=""/>
    <s v="LIT_368"/>
    <m/>
  </r>
  <r>
    <s v="Tete-d-elephant-Camrail"/>
    <s v="EST_104"/>
    <s v="CENTRE"/>
    <s v="CAMUSAT"/>
    <s v="Hybrid Solar - S3"/>
    <s v="EST"/>
    <s v="Tete-d-elephant"/>
    <s v="NOKIA"/>
    <n v="4.3695941877618816E-3"/>
    <n v="0"/>
    <n v="5.8588232272645639E-2"/>
    <n v="0"/>
    <n v="1.0451355893993923E-2"/>
    <n v="0"/>
    <n v="0"/>
    <n v="1.6051570485658829E-3"/>
    <n v="0"/>
    <n v="0"/>
    <n v="0.76475032317161906"/>
    <n v="3.176427448328191E-2"/>
    <n v="0"/>
    <n v="0"/>
    <n v="3.176427448328191E-2"/>
    <n v="6.5989789774367254E-3"/>
    <n v="1.6943324401527619E-3"/>
    <n v="1.081929355968188"/>
    <n v="8.443126075455222E-2"/>
    <n v="3.6009023122822378E-2"/>
    <n v="0"/>
    <n v="0"/>
    <n v="1.6943324401527621E-3"/>
    <n v="2.4077355728484816E-3"/>
    <m/>
    <n v="0"/>
    <n v="0"/>
    <n v="0"/>
    <n v="0"/>
    <n v="0"/>
    <x v="0"/>
    <m/>
    <x v="6"/>
    <x v="3"/>
    <s v="No root cause"/>
    <s v="No root cause"/>
    <s v=""/>
    <s v="EST_104"/>
    <m/>
  </r>
  <r>
    <s v="Deng-Deng-IHS"/>
    <s v="EST_093"/>
    <s v="CENTRE"/>
    <s v="IHS"/>
    <s v="Hybrid-Gen"/>
    <s v="EST"/>
    <s v="Deng-Deng"/>
    <s v="NOKIA"/>
    <n v="5.2452965331461446E-2"/>
    <n v="0"/>
    <n v="1.5159816569788325E-3"/>
    <n v="0"/>
    <n v="0"/>
    <n v="0"/>
    <n v="1.7728067847491646E-2"/>
    <n v="0"/>
    <n v="0"/>
    <n v="0"/>
    <n v="0.96603701706174927"/>
    <n v="6.695288400350427E-2"/>
    <n v="3.8345418382400923E-3"/>
    <n v="1.4268062653917818E-3"/>
    <n v="6.695288400350427E-2"/>
    <n v="0"/>
    <n v="1.7977758943935E-2"/>
    <n v="1.7835078317396415E-3"/>
    <n v="7.4907328933062544E-3"/>
    <n v="6.8558041052069835E-2"/>
    <n v="0"/>
    <n v="0"/>
    <n v="0"/>
    <n v="1.7835078317396413E-3"/>
    <m/>
    <n v="0"/>
    <n v="0"/>
    <n v="0"/>
    <n v="0"/>
    <n v="0"/>
    <x v="0"/>
    <m/>
    <x v="6"/>
    <x v="3"/>
    <s v="No root cause"/>
    <s v="No root cause"/>
    <s v=""/>
    <s v="EST_093"/>
    <m/>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2.1730259421915177"/>
    <n v="2.1730259421915177"/>
    <n v="0"/>
    <n v="1.6051570485658825E-3"/>
    <m/>
    <n v="0"/>
    <n v="0"/>
    <n v="0"/>
    <n v="0"/>
    <n v="0"/>
    <x v="2"/>
    <m/>
    <x v="12"/>
    <x v="6"/>
    <s v="BSS Hardware issue"/>
    <s v="ACTIVE"/>
    <s v="(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
    <s v="NRO_010"/>
    <m/>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1669085103286503"/>
    <n v="2.1669085103286503"/>
    <n v="0"/>
    <n v="1.6051570485658825E-3"/>
    <m/>
    <n v="0"/>
    <n v="0"/>
    <n v="0"/>
    <n v="0"/>
    <n v="0"/>
    <x v="2"/>
    <m/>
    <x v="6"/>
    <x v="3"/>
    <s v="No root cause"/>
    <s v="No root cause"/>
    <s v=""/>
    <s v="NRO_247"/>
    <m/>
  </r>
  <r>
    <s v="CTR_702_Z_Hilton-Indoor-0F"/>
    <s v="CTR_702_indoor_0F"/>
    <s v="Yaounde"/>
    <e v="#N/A"/>
    <e v="#N/A"/>
    <s v="CTR"/>
    <s v="Yaounde"/>
    <s v="ZTE"/>
    <n v="0"/>
    <n v="0"/>
    <n v="0"/>
    <n v="0"/>
    <n v="0"/>
    <n v="0"/>
    <n v="0"/>
    <n v="0"/>
    <n v="0"/>
    <n v="0"/>
    <n v="0"/>
    <n v="0"/>
    <n v="0"/>
    <s v=""/>
    <n v="0"/>
    <n v="0"/>
    <n v="0"/>
    <n v="0"/>
    <n v="0.89558845770803552"/>
    <n v="4.8154711456976478E-4"/>
    <n v="0"/>
    <n v="0"/>
    <n v="0"/>
    <n v="1.5694868919308568E-3"/>
    <m/>
    <n v="0"/>
    <n v="0"/>
    <n v="0"/>
    <n v="0"/>
    <n v="0"/>
    <x v="0"/>
    <m/>
    <x v="6"/>
    <x v="3"/>
    <s v="No root cause"/>
    <s v="No root cause"/>
    <s v=""/>
    <s v="CTR_702_indoor_0F"/>
    <m/>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5.4396988868054613E-3"/>
    <n v="5.4396988868054613E-3"/>
    <n v="7.1697014835931563E-2"/>
    <n v="1.5338167352958317E-3"/>
    <m/>
    <n v="0"/>
    <n v="0"/>
    <n v="0"/>
    <n v="0"/>
    <n v="0"/>
    <x v="0"/>
    <m/>
    <x v="6"/>
    <x v="3"/>
    <s v="No root cause"/>
    <s v="No root cause"/>
    <s v=""/>
    <s v="SUD_247"/>
    <m/>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458070444278931E-2"/>
    <n v="2.0510340065005295E-3"/>
    <n v="2.4077355728484473E-3"/>
    <n v="1.9458070444278934E-2"/>
    <n v="1.6550952678543403E-2"/>
    <n v="1.1991949959050661"/>
    <n v="0.13058844343997286"/>
    <n v="5.134719047578281E-2"/>
    <n v="2.1580444764049051E-3"/>
    <n v="5.7072250615666916E-3"/>
    <n v="5.7072250615666916E-3"/>
    <n v="3.3761803254830455E-2"/>
    <n v="1.3911361087568807E-3"/>
    <m/>
    <n v="0"/>
    <n v="0"/>
    <n v="0"/>
    <n v="0"/>
    <n v="0"/>
    <x v="0"/>
    <m/>
    <x v="6"/>
    <x v="3"/>
    <s v="No root cause"/>
    <s v="No root cause"/>
    <s v=""/>
    <s v="ADM_075"/>
    <m/>
  </r>
  <r>
    <s v="Bertoua-ENIA-MTN"/>
    <s v="EST_069"/>
    <s v="CENTRE"/>
    <s v="IHS"/>
    <s v="Grid-Gen"/>
    <s v="EST"/>
    <s v="Bertoua"/>
    <s v="ZTE"/>
    <n v="0"/>
    <n v="0"/>
    <n v="0"/>
    <n v="0.96330825007918786"/>
    <n v="0"/>
    <n v="0"/>
    <n v="4.3422645349446661E-17"/>
    <n v="0"/>
    <n v="0"/>
    <n v="0"/>
    <n v="0"/>
    <n v="0"/>
    <n v="0"/>
    <n v="0"/>
    <n v="0"/>
    <n v="0"/>
    <n v="0.76532104567777592"/>
    <n v="8.6845290698893322E-17"/>
    <n v="0"/>
    <n v="0"/>
    <n v="0"/>
    <n v="0"/>
    <n v="0.28320320860192932"/>
    <n v="1.2841256388525055E-3"/>
    <m/>
    <n v="0"/>
    <n v="0"/>
    <n v="0"/>
    <n v="0"/>
    <n v="0"/>
    <x v="0"/>
    <m/>
    <x v="6"/>
    <x v="3"/>
    <s v="No root cause"/>
    <s v="No root cause"/>
    <s v=""/>
    <s v="EST_069"/>
    <m/>
  </r>
  <r>
    <s v="Damas"/>
    <s v="CTR_074"/>
    <s v="Yaounde"/>
    <s v="IHS"/>
    <s v="Grid-Gen"/>
    <s v="CENTRE"/>
    <s v="Yaounde"/>
    <s v="ZTE"/>
    <n v="0"/>
    <n v="0"/>
    <n v="0"/>
    <n v="0"/>
    <n v="0"/>
    <n v="0"/>
    <n v="0"/>
    <n v="0"/>
    <n v="0"/>
    <n v="0"/>
    <n v="0"/>
    <n v="0"/>
    <n v="0"/>
    <n v="0"/>
    <n v="0"/>
    <n v="0"/>
    <n v="14.313399422999552"/>
    <n v="0"/>
    <n v="0"/>
    <n v="0"/>
    <n v="0"/>
    <n v="0"/>
    <n v="0"/>
    <n v="1.1414450123132885E-3"/>
    <m/>
    <n v="0"/>
    <n v="0"/>
    <n v="0"/>
    <n v="0"/>
    <n v="0"/>
    <x v="0"/>
    <m/>
    <x v="6"/>
    <x v="3"/>
    <s v="No root cause"/>
    <s v="No root cause"/>
    <s v=""/>
    <s v="CTR_074"/>
    <m/>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5.3505234952187721E-4"/>
    <n v="8.0257852428281603E-4"/>
    <n v="1.0701046990437544E-3"/>
    <n v="1.0701046990437544E-3"/>
    <n v="5.3505234952187721E-4"/>
    <n v="1.0701046990437544E-3"/>
    <m/>
    <n v="0"/>
    <n v="0"/>
    <n v="0"/>
    <n v="0"/>
    <n v="0"/>
    <x v="0"/>
    <m/>
    <x v="6"/>
    <x v="3"/>
    <s v="No root cause"/>
    <s v="No root cause"/>
    <s v=""/>
    <s v="EXN_204"/>
    <m/>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17155561833503113"/>
    <n v="0.17155561833503113"/>
    <n v="0"/>
    <n v="1.0701046990435794E-3"/>
    <m/>
    <n v="0"/>
    <n v="0"/>
    <n v="0"/>
    <n v="0"/>
    <n v="0"/>
    <x v="0"/>
    <m/>
    <x v="6"/>
    <x v="3"/>
    <s v="No root cause"/>
    <s v="No root cause"/>
    <s v=""/>
    <s v="EST_106"/>
    <m/>
  </r>
  <r>
    <s v="Batouri-Kako-MTN"/>
    <s v="EST_070"/>
    <s v="CENTRE"/>
    <s v="IHS"/>
    <s v="Grid-Gen"/>
    <s v="EST"/>
    <s v="Batouri"/>
    <s v="ZTE"/>
    <n v="0"/>
    <n v="0"/>
    <n v="0"/>
    <n v="0"/>
    <n v="0"/>
    <n v="0"/>
    <n v="0"/>
    <n v="0"/>
    <n v="0"/>
    <n v="3.0926025802364636E-2"/>
    <n v="0"/>
    <n v="1.1296560255455392"/>
    <n v="0"/>
    <n v="4.3422645349446661E-17"/>
    <n v="1.1296560255455395"/>
    <n v="0"/>
    <n v="0"/>
    <n v="0"/>
    <n v="17.519005059455019"/>
    <n v="18.684028045303954"/>
    <n v="16.54153575719182"/>
    <n v="16.54153575719182"/>
    <n v="5.4263939183809748"/>
    <n v="9.630942291393935E-4"/>
    <m/>
    <n v="0"/>
    <n v="0"/>
    <n v="0"/>
    <n v="0"/>
    <n v="0"/>
    <x v="0"/>
    <m/>
    <x v="6"/>
    <x v="3"/>
    <s v="No root cause"/>
    <s v="No root cause"/>
    <s v=""/>
    <s v="EST_070"/>
    <m/>
  </r>
  <r>
    <s v="Essang-Mvout"/>
    <s v="SUD_162"/>
    <s v="CENTRE"/>
    <m/>
    <m/>
    <s v="SUD"/>
    <s v="Meyomessi"/>
    <s v="NOKIA"/>
    <n v="0"/>
    <n v="0"/>
    <n v="8.8417945697595954E-3"/>
    <n v="0"/>
    <n v="0"/>
    <n v="0"/>
    <n v="0"/>
    <n v="0"/>
    <n v="0.83497108740266046"/>
    <n v="0"/>
    <n v="0"/>
    <n v="0"/>
    <n v="0"/>
    <n v="0"/>
    <n v="0"/>
    <n v="0"/>
    <n v="0"/>
    <n v="0.41282956033009471"/>
    <n v="0"/>
    <n v="0"/>
    <n v="0"/>
    <n v="0"/>
    <n v="4.4106148678919835E-2"/>
    <n v="9.6309422913918739E-4"/>
    <m/>
    <n v="0"/>
    <n v="0"/>
    <n v="0"/>
    <n v="0"/>
    <n v="0"/>
    <x v="0"/>
    <m/>
    <x v="6"/>
    <x v="3"/>
    <s v="No root cause"/>
    <s v="No root cause"/>
    <s v=""/>
    <s v="SUD_162"/>
    <m/>
  </r>
  <r>
    <s v="Bertoua-Birpondo-IHS"/>
    <s v="EST_128"/>
    <s v="CENTRE"/>
    <s v="IHS"/>
    <s v="Grid-Gen"/>
    <s v="EST"/>
    <s v="Bertoua"/>
    <s v="ZTE"/>
    <n v="0"/>
    <n v="0"/>
    <n v="0"/>
    <n v="0"/>
    <n v="0"/>
    <n v="0"/>
    <n v="0"/>
    <n v="0"/>
    <n v="0"/>
    <n v="4.6549554408403318E-3"/>
    <n v="0"/>
    <n v="0"/>
    <n v="0"/>
    <n v="0"/>
    <n v="0"/>
    <n v="0"/>
    <n v="0"/>
    <n v="0"/>
    <n v="0"/>
    <n v="0"/>
    <n v="0"/>
    <n v="0"/>
    <n v="5.9640501893371702E-2"/>
    <n v="9.0958899418719125E-4"/>
    <m/>
    <n v="0"/>
    <n v="0"/>
    <n v="0"/>
    <n v="0"/>
    <n v="0"/>
    <x v="0"/>
    <m/>
    <x v="6"/>
    <x v="3"/>
    <s v="No root cause"/>
    <s v="No root cause"/>
    <s v=""/>
    <s v="EST_128"/>
    <m/>
  </r>
  <r>
    <s v="EMVIENG1"/>
    <s v="SUD_160"/>
    <s v="CENTRE"/>
    <s v="ESCO"/>
    <s v="HGB"/>
    <s v="SUD"/>
    <s v="Emvieng"/>
    <s v="NOKIA"/>
    <n v="0"/>
    <n v="0"/>
    <n v="3.759398628524356E-3"/>
    <n v="0"/>
    <n v="0"/>
    <n v="0"/>
    <n v="0"/>
    <n v="0"/>
    <n v="0.22160425785545262"/>
    <n v="0"/>
    <n v="0"/>
    <n v="0"/>
    <n v="0"/>
    <n v="0.83307650820556278"/>
    <n v="0"/>
    <n v="0"/>
    <n v="0"/>
    <n v="0.10119623437290447"/>
    <n v="0"/>
    <n v="0"/>
    <n v="0"/>
    <n v="0"/>
    <n v="1.8209614962061169E-2"/>
    <n v="8.9175391586982075E-4"/>
    <m/>
    <n v="0"/>
    <n v="0"/>
    <n v="0"/>
    <n v="0"/>
    <n v="0"/>
    <x v="0"/>
    <m/>
    <x v="6"/>
    <x v="3"/>
    <s v="No root cause"/>
    <s v="No root cause"/>
    <s v=""/>
    <s v="SUD_160"/>
    <m/>
  </r>
  <r>
    <s v="Bertoua-Agence-New"/>
    <s v="EST_088"/>
    <s v="CENTRE"/>
    <m/>
    <m/>
    <s v="EST"/>
    <s v="Bertoua"/>
    <s v="ZTE"/>
    <n v="0"/>
    <n v="0"/>
    <n v="2.6057049421715366E-2"/>
    <n v="0"/>
    <n v="0"/>
    <n v="5.7896860465928885E-17"/>
    <n v="0"/>
    <n v="0"/>
    <n v="0"/>
    <n v="0"/>
    <n v="0"/>
    <n v="0"/>
    <n v="0"/>
    <n v="0"/>
    <n v="0"/>
    <n v="0"/>
    <n v="0"/>
    <n v="0"/>
    <n v="0"/>
    <n v="0"/>
    <n v="0"/>
    <n v="0"/>
    <n v="0.7896480925027044"/>
    <n v="8.5608375923500353E-4"/>
    <m/>
    <n v="0"/>
    <n v="0"/>
    <n v="0"/>
    <n v="0"/>
    <n v="0"/>
    <x v="0"/>
    <m/>
    <x v="6"/>
    <x v="3"/>
    <s v="No root cause"/>
    <s v="No root cause"/>
    <s v=""/>
    <s v="EST_088"/>
    <m/>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2.675261747609386E-4"/>
    <n v="2.675261747609386E-4"/>
    <n v="0"/>
    <n v="8.0257852428281581E-4"/>
    <m/>
    <n v="0"/>
    <n v="0"/>
    <n v="0"/>
    <n v="0"/>
    <n v="0"/>
    <x v="0"/>
    <m/>
    <x v="6"/>
    <x v="3"/>
    <s v="No root cause"/>
    <s v="No root cause"/>
    <s v="(05-10-2026 ticket): INC-20260510-00014794...Others"/>
    <s v="ADM_034"/>
    <m/>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n v="7.9918985940251458E-2"/>
    <n v="7.4907328933062809E-4"/>
    <m/>
    <n v="0"/>
    <n v="0"/>
    <n v="0"/>
    <n v="0"/>
    <n v="0"/>
    <x v="0"/>
    <m/>
    <x v="6"/>
    <x v="3"/>
    <s v="No root cause"/>
    <s v="No root cause"/>
    <s v=""/>
    <s v="EST_087"/>
    <m/>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1934777831996413"/>
    <n v="2.7482607231624874"/>
    <n v="0"/>
    <n v="0"/>
    <n v="0.64648591884896667"/>
    <n v="5.3505234952187721E-4"/>
    <m/>
    <n v="0"/>
    <n v="0"/>
    <n v="0"/>
    <n v="0"/>
    <n v="0"/>
    <x v="0"/>
    <m/>
    <x v="6"/>
    <x v="3"/>
    <s v="No root cause"/>
    <s v="No root cause"/>
    <s v=""/>
    <s v="EST_124"/>
    <m/>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268062653916727E-3"/>
    <n v="1.4268062653916727E-3"/>
    <n v="0.60639266279146098"/>
    <n v="5.3505234952187721E-4"/>
    <m/>
    <n v="0"/>
    <n v="0"/>
    <n v="0"/>
    <n v="0"/>
    <n v="0"/>
    <x v="0"/>
    <m/>
    <x v="6"/>
    <x v="3"/>
    <s v="No root cause"/>
    <s v="No root cause"/>
    <s v="(05-10-2026 ticket): INC-20260510-00014698...Auto TT closure RCA...Others"/>
    <s v="ADM_083"/>
    <m/>
  </r>
  <r>
    <s v="Bertoua-Meteo"/>
    <s v="EST_107"/>
    <s v="CENTRE"/>
    <s v="IHS"/>
    <s v="Grid-Gen"/>
    <s v="EST"/>
    <s v="Bertoua"/>
    <s v="ZTE"/>
    <n v="0"/>
    <n v="0"/>
    <n v="0"/>
    <n v="0"/>
    <n v="0"/>
    <n v="0"/>
    <n v="0"/>
    <n v="0"/>
    <n v="0"/>
    <n v="0"/>
    <n v="0"/>
    <n v="0"/>
    <n v="0"/>
    <n v="0"/>
    <n v="0"/>
    <n v="0"/>
    <n v="0"/>
    <n v="0"/>
    <n v="0"/>
    <n v="0"/>
    <n v="0"/>
    <n v="0"/>
    <n v="1.2044920141653324"/>
    <n v="4.2804187961750177E-4"/>
    <m/>
    <n v="0"/>
    <n v="0"/>
    <n v="0"/>
    <n v="0"/>
    <n v="0"/>
    <x v="0"/>
    <m/>
    <x v="6"/>
    <x v="3"/>
    <s v="No root cause"/>
    <s v="No root cause"/>
    <s v=""/>
    <s v="EST_107"/>
    <m/>
  </r>
  <r>
    <s v="Mandjou-MTN-IHS"/>
    <s v="EST_112"/>
    <s v="CENTRE"/>
    <s v="IHS"/>
    <s v="Grid-Gen"/>
    <s v="EST"/>
    <s v="Bertoua"/>
    <s v="ZTE"/>
    <n v="0"/>
    <n v="0"/>
    <n v="0"/>
    <n v="0"/>
    <n v="9.570303025114632E-2"/>
    <n v="1.3485994469698919"/>
    <n v="0"/>
    <n v="0"/>
    <n v="0"/>
    <n v="0"/>
    <n v="0"/>
    <n v="0"/>
    <n v="0"/>
    <n v="0"/>
    <n v="0"/>
    <n v="0"/>
    <n v="0"/>
    <n v="0"/>
    <n v="0"/>
    <n v="0"/>
    <n v="0"/>
    <n v="0"/>
    <n v="0.49799105677832844"/>
    <n v="4.2804187961750177E-4"/>
    <m/>
    <n v="0"/>
    <n v="0"/>
    <n v="0"/>
    <n v="0"/>
    <n v="0"/>
    <x v="0"/>
    <m/>
    <x v="6"/>
    <x v="3"/>
    <s v="No root cause"/>
    <s v="No root cause"/>
    <s v=""/>
    <s v="EST_112"/>
    <m/>
  </r>
  <r>
    <s v="Makepe-Indoor"/>
    <s v="LIT_599"/>
    <s v="Douala"/>
    <m/>
    <m/>
    <s v="LITTORAL"/>
    <s v="Douala"/>
    <s v="ZTE"/>
    <n v="0"/>
    <n v="0"/>
    <n v="0"/>
    <n v="0"/>
    <n v="0"/>
    <n v="0"/>
    <n v="0"/>
    <n v="0"/>
    <n v="0"/>
    <n v="0"/>
    <n v="0"/>
    <n v="0"/>
    <n v="0"/>
    <n v="0"/>
    <n v="0"/>
    <n v="0"/>
    <n v="0"/>
    <n v="0"/>
    <n v="0"/>
    <n v="0"/>
    <n v="0"/>
    <n v="0"/>
    <n v="0"/>
    <n v="2.6752617476098045E-4"/>
    <m/>
    <n v="0"/>
    <n v="0"/>
    <n v="0"/>
    <n v="0"/>
    <n v="0"/>
    <x v="0"/>
    <m/>
    <x v="6"/>
    <x v="3"/>
    <s v="No root cause"/>
    <s v="No root cause"/>
    <s v=""/>
    <s v="LIT_599"/>
    <m/>
  </r>
  <r>
    <s v="Boulou_MTN"/>
    <s v="SUD_233"/>
    <s v="CENTRE"/>
    <s v="IHS"/>
    <s v="Hybrid-Gen"/>
    <s v="SUD"/>
    <s v="Boulou"/>
    <s v="NOKIA"/>
    <n v="0"/>
    <n v="0"/>
    <n v="1.2974126165021258E-2"/>
    <n v="0"/>
    <n v="0"/>
    <n v="0.38976741215264477"/>
    <n v="0"/>
    <n v="0"/>
    <n v="0.71924524380857524"/>
    <n v="0"/>
    <n v="0"/>
    <n v="0"/>
    <n v="0"/>
    <n v="0"/>
    <n v="0"/>
    <n v="0"/>
    <n v="0"/>
    <n v="0.3099023208430714"/>
    <n v="0"/>
    <n v="0"/>
    <n v="0"/>
    <n v="0"/>
    <n v="6.6577894055844619E-2"/>
    <n v="1.0701046990405002E-4"/>
    <m/>
    <n v="0"/>
    <n v="0"/>
    <n v="0"/>
    <n v="0"/>
    <n v="0"/>
    <x v="0"/>
    <m/>
    <x v="6"/>
    <x v="3"/>
    <s v="No root cause"/>
    <s v="No root cause"/>
    <s v=""/>
    <s v="SUD_233"/>
    <m/>
  </r>
  <r>
    <s v="Garoua-Lidire"/>
    <s v="NRD_075"/>
    <s v="Garoua"/>
    <s v="IHS"/>
    <s v="Grid-Gen"/>
    <s v="NORD"/>
    <s v="Garoua"/>
    <s v="Huawei"/>
    <n v="0"/>
    <n v="0"/>
    <n v="0"/>
    <n v="0"/>
    <n v="0"/>
    <n v="0"/>
    <n v="0"/>
    <n v="0"/>
    <n v="0"/>
    <n v="0"/>
    <n v="0"/>
    <n v="0"/>
    <n v="0"/>
    <n v="0"/>
    <n v="0"/>
    <n v="0"/>
    <n v="0"/>
    <n v="0"/>
    <n v="0"/>
    <n v="0"/>
    <m/>
    <n v="0"/>
    <n v="0"/>
    <n v="8.9175391586979543E-5"/>
    <m/>
    <n v="0"/>
    <n v="0"/>
    <n v="0"/>
    <n v="0"/>
    <n v="0"/>
    <x v="0"/>
    <m/>
    <x v="6"/>
    <x v="3"/>
    <s v="No root cause"/>
    <s v="No root cause"/>
    <s v=""/>
    <s v="NRD_075"/>
    <m/>
  </r>
  <r>
    <s v="Bertoua-Ngaikada"/>
    <s v="EST_051"/>
    <s v="CENTRE"/>
    <s v="IHS"/>
    <s v="Grid-Gen"/>
    <s v="EST"/>
    <s v="Bertoua"/>
    <s v="ZTE"/>
    <n v="0"/>
    <n v="0"/>
    <n v="0"/>
    <n v="1.2821102750026387"/>
    <n v="0"/>
    <n v="0"/>
    <n v="0"/>
    <n v="0"/>
    <n v="0"/>
    <n v="0"/>
    <n v="5.7896860465928885E-17"/>
    <n v="0"/>
    <n v="0"/>
    <n v="0"/>
    <n v="0"/>
    <n v="0"/>
    <n v="0"/>
    <n v="0"/>
    <n v="0"/>
    <n v="0"/>
    <n v="0"/>
    <n v="0"/>
    <n v="0.22862786895069828"/>
    <n v="6.8752521803290544E-17"/>
    <m/>
    <n v="0"/>
    <n v="0"/>
    <n v="0"/>
    <n v="0"/>
    <n v="0"/>
    <x v="0"/>
    <m/>
    <x v="6"/>
    <x v="3"/>
    <s v="No root cause"/>
    <s v="No root cause"/>
    <s v=""/>
    <s v="EST_051"/>
    <m/>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12.470786141716109"/>
    <n v="12.470786141716109"/>
    <n v="25.624941144241557"/>
    <n v="0"/>
    <m/>
    <n v="0"/>
    <n v="0"/>
    <n v="0"/>
    <n v="0"/>
    <n v="0"/>
    <x v="0"/>
    <m/>
    <x v="6"/>
    <x v="3"/>
    <s v="No root cause"/>
    <s v="No root cause"/>
    <s v=""/>
    <s v="CTR_948"/>
    <m/>
  </r>
  <r>
    <s v="Makepe-Lycee"/>
    <s v="LIT_285"/>
    <s v="Douala"/>
    <s v="IHS"/>
    <s v="GridOnly"/>
    <s v="LITTORAL"/>
    <s v="Douala"/>
    <s v="ZTE"/>
    <n v="0"/>
    <n v="0"/>
    <n v="0"/>
    <n v="1.926188458278717E-3"/>
    <n v="0"/>
    <n v="0"/>
    <n v="0"/>
    <n v="0"/>
    <n v="0"/>
    <n v="0"/>
    <n v="0"/>
    <n v="0"/>
    <n v="0"/>
    <n v="0"/>
    <n v="0"/>
    <n v="0"/>
    <n v="0"/>
    <n v="0"/>
    <n v="0"/>
    <n v="0"/>
    <n v="4.7001673643749324"/>
    <n v="4.7001673643749324"/>
    <n v="24.186292386847125"/>
    <n v="0"/>
    <m/>
    <n v="0"/>
    <n v="0"/>
    <n v="0"/>
    <n v="0"/>
    <n v="0"/>
    <x v="0"/>
    <m/>
    <x v="6"/>
    <x v="3"/>
    <s v="No root cause"/>
    <s v="No root cause"/>
    <s v=""/>
    <s v="LIT_285"/>
    <m/>
  </r>
  <r>
    <s v="Ngd-Ville"/>
    <s v="ADM_018"/>
    <s v="Ngaoundere"/>
    <s v="IHS"/>
    <s v="Grid-Gen"/>
    <s v="ADAMAOUA"/>
    <s v="Ngaoundere"/>
    <s v="Huawei"/>
    <n v="0"/>
    <n v="0"/>
    <n v="0"/>
    <n v="0"/>
    <n v="0"/>
    <n v="0"/>
    <n v="0"/>
    <n v="0"/>
    <n v="0"/>
    <n v="0"/>
    <n v="0"/>
    <n v="0"/>
    <n v="0"/>
    <n v="0"/>
    <n v="0"/>
    <n v="0"/>
    <n v="0"/>
    <n v="0"/>
    <n v="0"/>
    <n v="0"/>
    <n v="2.1966752560403839"/>
    <n v="2.1966752560403839"/>
    <n v="23.999505611629043"/>
    <n v="0"/>
    <m/>
    <n v="0"/>
    <n v="0"/>
    <n v="0"/>
    <n v="0"/>
    <n v="0"/>
    <x v="0"/>
    <m/>
    <x v="6"/>
    <x v="3"/>
    <s v="No root cause"/>
    <s v="No root cause"/>
    <s v="(05-10-2026 ticket): INC-20260510-00014499...Others"/>
    <s v="ADM_018"/>
    <m/>
  </r>
  <r>
    <s v="Ngd-Balam"/>
    <s v="ADM_165"/>
    <s v="Ngaoundere"/>
    <s v="CAMUSAT"/>
    <s v="Hybrid Solar - S1"/>
    <s v="ADAMAOUA"/>
    <s v="Ngaoundere"/>
    <s v="Huawei"/>
    <n v="0"/>
    <n v="0"/>
    <n v="0"/>
    <n v="0"/>
    <n v="0"/>
    <n v="0"/>
    <n v="0"/>
    <n v="0"/>
    <n v="0"/>
    <n v="0"/>
    <n v="0"/>
    <n v="0"/>
    <n v="0"/>
    <n v="0"/>
    <n v="0"/>
    <n v="0"/>
    <n v="0"/>
    <n v="0"/>
    <n v="0"/>
    <n v="0"/>
    <m/>
    <n v="2.9292332628491038"/>
    <n v="21.43740743594353"/>
    <n v="0"/>
    <m/>
    <n v="0"/>
    <n v="0"/>
    <n v="0"/>
    <n v="0"/>
    <n v="0"/>
    <x v="0"/>
    <m/>
    <x v="6"/>
    <x v="3"/>
    <s v="No root cause"/>
    <s v="No root cause"/>
    <s v=""/>
    <s v="ADM_165"/>
    <m/>
  </r>
  <r>
    <s v="Ngd-burkina-rural"/>
    <s v="ADM_147"/>
    <s v="Ngaoundere"/>
    <s v="CAMUSAT"/>
    <s v="Hybrid Solar - S3"/>
    <s v="ADAMAOUA"/>
    <s v="Ngaoundere"/>
    <s v="Huawei"/>
    <n v="0"/>
    <n v="0"/>
    <n v="0"/>
    <n v="0"/>
    <n v="0"/>
    <n v="0"/>
    <n v="0"/>
    <n v="0"/>
    <n v="0"/>
    <n v="0"/>
    <n v="0"/>
    <n v="0"/>
    <n v="0"/>
    <n v="0"/>
    <n v="0"/>
    <n v="0"/>
    <n v="0"/>
    <n v="0"/>
    <n v="0"/>
    <n v="0"/>
    <m/>
    <n v="2.9292510979274211"/>
    <n v="18.975809926576556"/>
    <n v="0"/>
    <m/>
    <n v="0"/>
    <n v="0"/>
    <n v="0"/>
    <n v="0"/>
    <n v="0"/>
    <x v="0"/>
    <m/>
    <x v="6"/>
    <x v="3"/>
    <s v="No root cause"/>
    <s v="No root cause"/>
    <s v=""/>
    <s v="ADM_147"/>
    <m/>
  </r>
  <r>
    <s v="Yatchika-II"/>
    <s v="LIT_757"/>
    <s v="Douala"/>
    <s v="CAMUSAT"/>
    <s v="Good Grid + GE"/>
    <s v="LITTORAL"/>
    <s v="Douala"/>
    <s v="ZTE"/>
    <n v="0"/>
    <n v="0"/>
    <n v="0"/>
    <n v="0"/>
    <n v="8.7160027737113829E-2"/>
    <n v="0"/>
    <n v="0"/>
    <n v="0"/>
    <n v="0"/>
    <n v="0"/>
    <n v="0"/>
    <n v="0"/>
    <n v="0"/>
    <n v="0"/>
    <n v="0"/>
    <n v="3.0854685489093473E-3"/>
    <n v="0"/>
    <n v="0"/>
    <n v="0"/>
    <n v="0"/>
    <n v="0"/>
    <n v="0"/>
    <n v="18.085571992363729"/>
    <n v="0"/>
    <m/>
    <n v="0"/>
    <n v="0"/>
    <n v="0"/>
    <n v="0"/>
    <n v="0"/>
    <x v="0"/>
    <m/>
    <x v="6"/>
    <x v="3"/>
    <s v="No root cause"/>
    <s v="No root cause"/>
    <s v=""/>
    <s v="LIT_757"/>
    <m/>
  </r>
  <r>
    <s v="NRD_260_H_Garoua-Djagara"/>
    <s v="NRD_260"/>
    <s v="Garoua"/>
    <s v="ESCO"/>
    <s v="Hybrid Solar - S1"/>
    <s v="NRD"/>
    <s v="Garoua"/>
    <s v="Huawei"/>
    <n v="0"/>
    <n v="0"/>
    <n v="0"/>
    <n v="0"/>
    <n v="0"/>
    <n v="0"/>
    <n v="0"/>
    <n v="0"/>
    <n v="8.9175391586979543E-5"/>
    <n v="0"/>
    <n v="0"/>
    <n v="0"/>
    <n v="0"/>
    <n v="0"/>
    <n v="0"/>
    <n v="0"/>
    <n v="0"/>
    <n v="0"/>
    <n v="0"/>
    <n v="0"/>
    <n v="0"/>
    <n v="0"/>
    <n v="17.481569230066807"/>
    <n v="0"/>
    <m/>
    <n v="0"/>
    <n v="0"/>
    <n v="0"/>
    <n v="0"/>
    <n v="0"/>
    <x v="0"/>
    <m/>
    <x v="6"/>
    <x v="3"/>
    <s v="No root cause"/>
    <s v="No root cause"/>
    <s v=""/>
    <s v="NRD_260"/>
    <m/>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2.5551424951417232"/>
    <n v="2.5551424951417232"/>
    <n v="15.786987098817752"/>
    <n v="0"/>
    <m/>
    <n v="0"/>
    <n v="0"/>
    <n v="0"/>
    <n v="0"/>
    <n v="0"/>
    <x v="0"/>
    <m/>
    <x v="6"/>
    <x v="3"/>
    <s v="No root cause"/>
    <s v="No root cause"/>
    <s v=""/>
    <s v="SUO_061"/>
    <m/>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11.998370587244921"/>
    <n v="0"/>
    <m/>
    <n v="0"/>
    <n v="0"/>
    <n v="0"/>
    <n v="0"/>
    <n v="0"/>
    <x v="0"/>
    <m/>
    <x v="6"/>
    <x v="3"/>
    <s v="No root cause"/>
    <s v="No root cause"/>
    <s v=""/>
    <s v="CTR_657"/>
    <m/>
  </r>
  <r>
    <s v="Logpom-II"/>
    <s v="LIT_274"/>
    <s v="Douala"/>
    <s v="IHS"/>
    <s v="Grid-Gen"/>
    <s v="LITTORAL"/>
    <s v="Douala"/>
    <s v="ZTE"/>
    <n v="0"/>
    <n v="0"/>
    <n v="0"/>
    <n v="0"/>
    <n v="0"/>
    <n v="0"/>
    <n v="0"/>
    <n v="0"/>
    <n v="0"/>
    <n v="0"/>
    <n v="0"/>
    <n v="0"/>
    <n v="0"/>
    <n v="0"/>
    <n v="0"/>
    <n v="3.1490149329543744"/>
    <n v="0"/>
    <n v="0"/>
    <n v="0"/>
    <n v="0"/>
    <n v="0"/>
    <n v="0"/>
    <n v="9.8490831342938598"/>
    <n v="0"/>
    <m/>
    <n v="0"/>
    <n v="0"/>
    <n v="0"/>
    <n v="0"/>
    <n v="0"/>
    <x v="0"/>
    <m/>
    <x v="6"/>
    <x v="3"/>
    <s v="No root cause"/>
    <s v="No root cause"/>
    <s v=""/>
    <s v="LIT_274"/>
    <m/>
  </r>
  <r>
    <s v="KOTTO-MBANGUE-II"/>
    <s v="LIT_712"/>
    <s v="Douala"/>
    <s v="CAMUSAT"/>
    <s v="Good Grid no GE - 8h"/>
    <s v="LITTORAL"/>
    <s v="Douala"/>
    <s v="ZTE"/>
    <n v="0"/>
    <n v="0"/>
    <n v="0"/>
    <n v="0"/>
    <n v="0"/>
    <n v="0"/>
    <n v="0"/>
    <n v="0"/>
    <n v="0"/>
    <n v="0"/>
    <n v="0"/>
    <n v="0"/>
    <n v="0"/>
    <n v="0"/>
    <n v="0"/>
    <n v="0"/>
    <n v="0"/>
    <n v="0"/>
    <n v="18.9540154608727"/>
    <n v="39.866590047170213"/>
    <n v="0"/>
    <n v="0"/>
    <n v="8.4410750414487214"/>
    <n v="0"/>
    <m/>
    <n v="0"/>
    <n v="0"/>
    <n v="0"/>
    <n v="0"/>
    <n v="0"/>
    <x v="0"/>
    <m/>
    <x v="6"/>
    <x v="3"/>
    <s v="No root cause"/>
    <s v="No root cause"/>
    <s v=""/>
    <s v="LIT_712"/>
    <m/>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0"/>
    <n v="0"/>
    <n v="7.7911647875628223"/>
    <n v="0"/>
    <m/>
    <n v="0"/>
    <n v="0"/>
    <n v="0"/>
    <n v="0"/>
    <n v="0"/>
    <x v="0"/>
    <m/>
    <x v="6"/>
    <x v="3"/>
    <s v="No root cause"/>
    <s v="No root cause"/>
    <s v=""/>
    <s v="LIT_248"/>
    <m/>
  </r>
  <r>
    <s v="Sim-barriere"/>
    <s v="CTR_748"/>
    <s v="Yaounde"/>
    <s v="CAMUSAT"/>
    <s v="Good Grid + GE"/>
    <s v="CENTRE"/>
    <s v="Yaounde"/>
    <s v="ZTE"/>
    <n v="0"/>
    <n v="0"/>
    <n v="0"/>
    <n v="0"/>
    <n v="0"/>
    <n v="0"/>
    <n v="0"/>
    <n v="0"/>
    <n v="12.667132518912316"/>
    <n v="0"/>
    <n v="3.0497983922746955E-2"/>
    <n v="0"/>
    <n v="0"/>
    <n v="0"/>
    <n v="0"/>
    <n v="0"/>
    <n v="0"/>
    <n v="0"/>
    <n v="8.4977192501847725"/>
    <n v="0"/>
    <n v="0"/>
    <n v="0"/>
    <n v="6.6597430892638565"/>
    <n v="0"/>
    <m/>
    <n v="0"/>
    <n v="0"/>
    <n v="0"/>
    <n v="0"/>
    <n v="0"/>
    <x v="0"/>
    <m/>
    <x v="6"/>
    <x v="3"/>
    <s v="No root cause"/>
    <s v="No root cause"/>
    <s v=""/>
    <s v="CTR_748"/>
    <m/>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6.4346287307416814"/>
    <n v="0"/>
    <m/>
    <n v="0"/>
    <n v="0"/>
    <n v="0"/>
    <n v="0"/>
    <n v="0"/>
    <x v="0"/>
    <m/>
    <x v="6"/>
    <x v="3"/>
    <s v="No root cause"/>
    <s v="No root cause"/>
    <s v=""/>
    <s v="LIT_681"/>
    <m/>
  </r>
  <r>
    <s v="Logpom-Andem-IHS"/>
    <s v="LIT_140"/>
    <s v="Douala"/>
    <s v="IHS"/>
    <s v="Grid-Gen"/>
    <s v="LITTORAL"/>
    <s v="Douala"/>
    <s v="ZTE"/>
    <n v="0"/>
    <n v="0"/>
    <n v="0"/>
    <n v="0"/>
    <n v="0"/>
    <n v="0"/>
    <n v="0"/>
    <n v="0"/>
    <n v="0"/>
    <n v="0"/>
    <n v="0"/>
    <n v="0"/>
    <n v="0"/>
    <n v="0"/>
    <n v="0"/>
    <n v="0"/>
    <n v="0"/>
    <n v="0"/>
    <n v="0"/>
    <n v="0"/>
    <n v="0"/>
    <n v="0"/>
    <n v="5.9338018965108876"/>
    <n v="0"/>
    <m/>
    <n v="0"/>
    <n v="0"/>
    <n v="0"/>
    <n v="0"/>
    <n v="0"/>
    <x v="0"/>
    <m/>
    <x v="6"/>
    <x v="3"/>
    <s v="No root cause"/>
    <s v="No root cause"/>
    <s v=""/>
    <s v="LIT_140"/>
    <m/>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4532021813014184"/>
    <n v="1.4532021813014184"/>
    <n v="5.8017688117272055"/>
    <n v="0"/>
    <m/>
    <n v="0"/>
    <n v="0"/>
    <n v="0"/>
    <n v="0"/>
    <n v="0"/>
    <x v="0"/>
    <m/>
    <x v="6"/>
    <x v="3"/>
    <s v="No root cause"/>
    <s v="No root cause"/>
    <s v=""/>
    <s v="NRD_139"/>
    <m/>
  </r>
  <r>
    <s v="LIT_863_Z_Kotto-Logpom-New"/>
    <s v="LIT_863"/>
    <s v="Douala"/>
    <m/>
    <e v="#N/A"/>
    <s v="LITTORAL"/>
    <s v="Douala"/>
    <s v="ZTE"/>
    <n v="0"/>
    <n v="0"/>
    <n v="0"/>
    <n v="0"/>
    <n v="0"/>
    <n v="0"/>
    <n v="0"/>
    <n v="0"/>
    <n v="0"/>
    <n v="0"/>
    <n v="0"/>
    <n v="0"/>
    <n v="0"/>
    <n v="0"/>
    <n v="0"/>
    <n v="0"/>
    <n v="0"/>
    <n v="0"/>
    <n v="0"/>
    <n v="0"/>
    <n v="0"/>
    <n v="0"/>
    <n v="5.6450163083956157"/>
    <n v="0"/>
    <m/>
    <n v="0"/>
    <n v="0"/>
    <n v="0"/>
    <n v="0"/>
    <n v="0"/>
    <x v="0"/>
    <m/>
    <x v="6"/>
    <x v="3"/>
    <s v="No root cause"/>
    <s v="No root cause"/>
    <s v=""/>
    <s v="LIT_863"/>
    <m/>
  </r>
  <r>
    <s v="Nkolo2-MTN-IHS"/>
    <s v="CTR_469"/>
    <s v="Yaounde"/>
    <s v="IHS"/>
    <s v="Grid-Gen"/>
    <s v="CENTRE"/>
    <s v="Yaounde"/>
    <s v="ZTE"/>
    <n v="0"/>
    <n v="0"/>
    <n v="0"/>
    <n v="0"/>
    <n v="0"/>
    <n v="0"/>
    <n v="0"/>
    <n v="3.7635760616151974"/>
    <n v="0"/>
    <n v="0"/>
    <n v="2.8187449526728323"/>
    <n v="0"/>
    <n v="0"/>
    <n v="0"/>
    <n v="0"/>
    <n v="0"/>
    <n v="0"/>
    <n v="0"/>
    <n v="0"/>
    <n v="0"/>
    <n v="0"/>
    <n v="0"/>
    <n v="5.5877300368401386"/>
    <n v="0"/>
    <m/>
    <n v="0"/>
    <n v="0"/>
    <n v="0"/>
    <n v="0"/>
    <n v="0"/>
    <x v="0"/>
    <m/>
    <x v="6"/>
    <x v="3"/>
    <s v="No root cause"/>
    <s v="No root cause"/>
    <s v=""/>
    <s v="CTR_469"/>
    <m/>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2.8344398215921442"/>
    <n v="2.8344398215921442"/>
    <n v="5.347491531904816"/>
    <n v="0"/>
    <m/>
    <n v="0"/>
    <n v="0"/>
    <n v="0"/>
    <n v="0"/>
    <n v="0"/>
    <x v="0"/>
    <m/>
    <x v="10"/>
    <x v="0"/>
    <s v="AKTIVCO Defaut GE &amp; Power Cabinet"/>
    <s v="PASSIVE"/>
    <s v="(05-10-2026 ticket): INC-20260510-00013475...Grid Outage"/>
    <s v="EXN_212"/>
    <m/>
  </r>
  <r>
    <s v="Logpom-H-Soeurs"/>
    <s v="LIT_210"/>
    <s v="Douala"/>
    <s v="IHS"/>
    <s v="Grid-Gen"/>
    <s v="LITTORAL"/>
    <s v="Douala"/>
    <s v="ZTE"/>
    <n v="0"/>
    <n v="0"/>
    <n v="0"/>
    <n v="1.5873219702480276E-3"/>
    <n v="0"/>
    <n v="0"/>
    <n v="0"/>
    <n v="0"/>
    <n v="0"/>
    <n v="0"/>
    <n v="0"/>
    <n v="0"/>
    <n v="0"/>
    <n v="0"/>
    <n v="0"/>
    <n v="0"/>
    <n v="0"/>
    <n v="0"/>
    <n v="0"/>
    <n v="0"/>
    <n v="0"/>
    <n v="0"/>
    <n v="5.2411587949765002"/>
    <n v="0"/>
    <m/>
    <n v="0"/>
    <n v="0"/>
    <n v="0"/>
    <n v="0"/>
    <n v="0"/>
    <x v="0"/>
    <m/>
    <x v="6"/>
    <x v="3"/>
    <s v="No root cause"/>
    <s v="No root cause"/>
    <s v=""/>
    <s v="LIT_210"/>
    <m/>
  </r>
  <r>
    <s v="Bonewonda-II"/>
    <s v="LIT_378"/>
    <s v="Douala"/>
    <s v="IHS"/>
    <s v="Grid-Gen"/>
    <s v="LITTORAL"/>
    <s v="Douala"/>
    <s v="ZTE"/>
    <n v="0"/>
    <n v="0"/>
    <n v="9.2935917850202454"/>
    <n v="0"/>
    <n v="0"/>
    <n v="0"/>
    <n v="0"/>
    <n v="0"/>
    <n v="1.0163854431517576"/>
    <n v="15.949393321975952"/>
    <n v="0"/>
    <n v="3.7471499544849116E-2"/>
    <n v="0"/>
    <n v="0"/>
    <n v="3.7471499544849116E-2"/>
    <n v="0"/>
    <n v="0"/>
    <n v="0"/>
    <n v="0"/>
    <n v="0"/>
    <n v="4.9508572252042446"/>
    <n v="4.9508572252042446"/>
    <n v="4.9357865840260455"/>
    <n v="0"/>
    <m/>
    <n v="0"/>
    <n v="0"/>
    <n v="0"/>
    <n v="0"/>
    <n v="0"/>
    <x v="0"/>
    <m/>
    <x v="6"/>
    <x v="3"/>
    <s v="No root cause"/>
    <s v="No root cause"/>
    <s v=""/>
    <s v="LIT_378"/>
    <m/>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8.0317243239078522"/>
    <n v="8.0317243239078522"/>
    <n v="4.454435655317849"/>
    <n v="0"/>
    <m/>
    <n v="0"/>
    <n v="0"/>
    <n v="0"/>
    <n v="0"/>
    <n v="0"/>
    <x v="0"/>
    <m/>
    <x v="6"/>
    <x v="3"/>
    <s v="No root cause"/>
    <s v="No root cause"/>
    <s v=""/>
    <s v="OST_160"/>
    <m/>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4.0021559042670072"/>
    <n v="4.0021559042670072"/>
    <n v="4.3244536045406692"/>
    <n v="0"/>
    <m/>
    <n v="0"/>
    <n v="0"/>
    <n v="0"/>
    <n v="0"/>
    <n v="0"/>
    <x v="0"/>
    <m/>
    <x v="6"/>
    <x v="3"/>
    <s v="No root cause"/>
    <s v="No root cause"/>
    <s v=""/>
    <s v="LIT_771"/>
    <m/>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82064545861833715"/>
    <n v="0"/>
    <n v="13.841073043919948"/>
    <n v="13.841073043919948"/>
    <n v="4.2383993516592353"/>
    <n v="0"/>
    <m/>
    <n v="0"/>
    <n v="0"/>
    <n v="0"/>
    <n v="0"/>
    <n v="0"/>
    <x v="0"/>
    <m/>
    <x v="6"/>
    <x v="3"/>
    <s v="No root cause"/>
    <s v="No root cause"/>
    <s v=""/>
    <s v="LIT_697"/>
    <m/>
  </r>
  <r>
    <s v="E-Police"/>
    <s v="CTR_076"/>
    <s v="Yaounde"/>
    <s v="IHS"/>
    <s v="GridOnly"/>
    <s v="CENTRE"/>
    <s v="Yaounde"/>
    <s v="ZTE"/>
    <n v="0"/>
    <n v="0"/>
    <n v="5.6101308952067859"/>
    <n v="2.7573031078693879E-2"/>
    <n v="0"/>
    <n v="0"/>
    <n v="2.7894062488407395E-2"/>
    <n v="0"/>
    <n v="0"/>
    <n v="0"/>
    <n v="0"/>
    <n v="0"/>
    <n v="9.5507379442004599"/>
    <n v="0"/>
    <n v="0"/>
    <n v="0"/>
    <n v="0"/>
    <n v="0"/>
    <n v="0"/>
    <n v="0"/>
    <n v="0"/>
    <n v="0"/>
    <n v="4.1038515208327979"/>
    <n v="0"/>
    <m/>
    <n v="0"/>
    <n v="0"/>
    <n v="0"/>
    <n v="0"/>
    <n v="0"/>
    <x v="0"/>
    <m/>
    <x v="6"/>
    <x v="3"/>
    <s v="No root cause"/>
    <s v="No root cause"/>
    <s v=""/>
    <s v="CTR_076"/>
    <m/>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78991561867746529"/>
    <n v="0.78991561867746529"/>
    <n v="3.7304384861014794"/>
    <n v="0"/>
    <m/>
    <n v="0"/>
    <n v="0"/>
    <n v="0"/>
    <n v="0"/>
    <n v="0"/>
    <x v="0"/>
    <m/>
    <x v="6"/>
    <x v="3"/>
    <s v="No root cause"/>
    <s v="No root cause"/>
    <s v=""/>
    <s v="CTR_723"/>
    <m/>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3.3479652315849244"/>
    <n v="0"/>
    <m/>
    <n v="0"/>
    <n v="0"/>
    <n v="0"/>
    <n v="0"/>
    <n v="0"/>
    <x v="0"/>
    <m/>
    <x v="6"/>
    <x v="3"/>
    <s v="No root cause"/>
    <s v="No root cause"/>
    <s v=""/>
    <s v="LIT_598"/>
    <m/>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4.0087548832444426"/>
    <n v="0.10290840189137349"/>
    <n v="22.033277402527734"/>
    <n v="22.033277402527734"/>
    <n v="2.4220393056589988"/>
    <n v="0"/>
    <m/>
    <n v="0"/>
    <n v="0"/>
    <n v="0"/>
    <n v="0"/>
    <n v="0"/>
    <x v="0"/>
    <m/>
    <x v="6"/>
    <x v="3"/>
    <s v="No root cause"/>
    <s v="No root cause"/>
    <s v=""/>
    <s v="SUD_260"/>
    <m/>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94071120585104717"/>
    <n v="0.94071120585104717"/>
    <n v="1.8938177911326843"/>
    <n v="0"/>
    <m/>
    <n v="0"/>
    <n v="0"/>
    <n v="0"/>
    <n v="0"/>
    <n v="0"/>
    <x v="0"/>
    <m/>
    <x v="6"/>
    <x v="3"/>
    <s v="No root cause"/>
    <s v="No root cause"/>
    <s v=""/>
    <s v="LIT_123"/>
    <m/>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n v="1.6821332465835108"/>
    <n v="0"/>
    <m/>
    <n v="0"/>
    <n v="0"/>
    <n v="0"/>
    <n v="0"/>
    <n v="0"/>
    <x v="0"/>
    <m/>
    <x v="6"/>
    <x v="3"/>
    <s v="No root cause"/>
    <s v="No root cause"/>
    <s v=""/>
    <s v="CTR_729"/>
    <m/>
  </r>
  <r>
    <s v="Bonamatoumbe-II"/>
    <s v="LIT_364"/>
    <s v="Douala"/>
    <s v="IHS"/>
    <s v="Grid-Gen"/>
    <s v="LITTORAL"/>
    <s v="Douala"/>
    <s v="ZTE"/>
    <n v="0"/>
    <n v="0"/>
    <n v="0"/>
    <n v="0"/>
    <n v="1.587321970248236E-3"/>
    <n v="2.8082579266222072"/>
    <n v="0"/>
    <n v="0"/>
    <n v="0"/>
    <n v="0"/>
    <n v="0"/>
    <n v="0"/>
    <n v="0"/>
    <n v="0"/>
    <n v="0"/>
    <n v="7.8035601669934058"/>
    <n v="0"/>
    <n v="0"/>
    <n v="0"/>
    <n v="0"/>
    <n v="0"/>
    <n v="0"/>
    <n v="1.5907641403634936"/>
    <n v="0"/>
    <m/>
    <n v="0"/>
    <n v="0"/>
    <n v="0"/>
    <n v="0"/>
    <n v="0"/>
    <x v="0"/>
    <m/>
    <x v="6"/>
    <x v="3"/>
    <s v="No root cause"/>
    <s v="No root cause"/>
    <s v=""/>
    <s v="LIT_364"/>
    <m/>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0.11594584414139063"/>
    <n v="0"/>
    <n v="0.81055080429069182"/>
    <n v="0.81055080429069182"/>
    <n v="1.5584469784523716"/>
    <n v="0"/>
    <m/>
    <n v="0"/>
    <n v="0"/>
    <n v="0"/>
    <n v="0"/>
    <n v="0"/>
    <x v="0"/>
    <m/>
    <x v="6"/>
    <x v="3"/>
    <s v="No root cause"/>
    <s v="No root cause"/>
    <s v=""/>
    <s v="LIT_367"/>
    <m/>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1.4951681205822513"/>
    <n v="0"/>
    <m/>
    <n v="0"/>
    <n v="0"/>
    <n v="0"/>
    <n v="0"/>
    <n v="0"/>
    <x v="0"/>
    <m/>
    <x v="6"/>
    <x v="3"/>
    <s v="No root cause"/>
    <s v="No root cause"/>
    <s v=""/>
    <s v="LIT_091"/>
    <m/>
  </r>
  <r>
    <s v="Bilongue-II"/>
    <s v="LIT_451"/>
    <s v="Douala"/>
    <s v="IHS"/>
    <s v="Grid-Gen"/>
    <s v="LITTORAL"/>
    <s v="Douala"/>
    <s v="ZTE"/>
    <n v="0"/>
    <n v="0"/>
    <n v="0"/>
    <n v="0"/>
    <n v="0"/>
    <n v="0"/>
    <n v="0"/>
    <n v="0"/>
    <n v="0"/>
    <n v="0"/>
    <n v="0"/>
    <n v="0"/>
    <n v="0"/>
    <n v="0"/>
    <n v="0"/>
    <n v="0"/>
    <n v="0"/>
    <n v="0"/>
    <n v="0"/>
    <n v="0"/>
    <n v="15.859540197412903"/>
    <n v="15.859540197412903"/>
    <n v="1.4566443514166751"/>
    <n v="0"/>
    <m/>
    <n v="0"/>
    <n v="0"/>
    <n v="0"/>
    <n v="0"/>
    <n v="0"/>
    <x v="0"/>
    <m/>
    <x v="6"/>
    <x v="3"/>
    <s v="No root cause"/>
    <s v="No root cause"/>
    <s v=""/>
    <s v="LIT_451"/>
    <m/>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n v="1.0843905967759884"/>
    <n v="0"/>
    <m/>
    <n v="0"/>
    <n v="0"/>
    <n v="0"/>
    <n v="0"/>
    <n v="0"/>
    <x v="0"/>
    <m/>
    <x v="6"/>
    <x v="3"/>
    <s v="No root cause"/>
    <s v="No root cause"/>
    <s v=""/>
    <s v="LIT_127"/>
    <m/>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n v="1.0226098854845296"/>
    <n v="0"/>
    <m/>
    <n v="0"/>
    <n v="0"/>
    <n v="0"/>
    <n v="0"/>
    <n v="0"/>
    <x v="0"/>
    <m/>
    <x v="12"/>
    <x v="6"/>
    <s v="BSS Hardware issue"/>
    <s v="ACTIVE"/>
    <s v="05-10-2026: hardware issue,  site with GPS issue (alarm : TDD down 09Apr 02pm)"/>
    <s v="CTR_125"/>
    <m/>
  </r>
  <r>
    <s v="Minisite-Dubai"/>
    <s v="LIT_662"/>
    <s v="Douala"/>
    <s v="CAMUSAT"/>
    <s v="Good Grid no GE - 8h"/>
    <s v="LITTORAL"/>
    <s v="Douala"/>
    <s v="ZTE"/>
    <n v="0"/>
    <n v="0"/>
    <n v="0"/>
    <n v="0"/>
    <n v="0"/>
    <n v="0"/>
    <n v="0"/>
    <n v="0"/>
    <n v="0"/>
    <n v="0"/>
    <n v="0"/>
    <n v="0"/>
    <n v="0"/>
    <n v="0"/>
    <n v="0"/>
    <n v="0.47897886329198464"/>
    <n v="0"/>
    <n v="1.1984280875374178"/>
    <n v="0"/>
    <n v="0"/>
    <n v="0"/>
    <n v="0"/>
    <n v="0.99994150094311884"/>
    <n v="0"/>
    <m/>
    <n v="0"/>
    <n v="0"/>
    <n v="0"/>
    <n v="0"/>
    <n v="0"/>
    <x v="0"/>
    <m/>
    <x v="6"/>
    <x v="3"/>
    <s v="No root cause"/>
    <s v="No root cause"/>
    <s v=""/>
    <s v="LIT_662"/>
    <m/>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98931179426595084"/>
    <n v="0"/>
    <m/>
    <n v="0"/>
    <n v="0"/>
    <n v="0"/>
    <n v="0"/>
    <n v="0"/>
    <x v="0"/>
    <m/>
    <x v="6"/>
    <x v="3"/>
    <s v="No root cause"/>
    <s v="No root cause"/>
    <s v=""/>
    <s v="OST_102"/>
    <m/>
  </r>
  <r>
    <s v="Dagobert"/>
    <s v="CTR_255"/>
    <s v="Yaounde"/>
    <s v="IHS"/>
    <s v="Grid-Gen"/>
    <s v="CENTRE"/>
    <s v="Yaounde"/>
    <s v="ZTE"/>
    <n v="2.7883896493766271"/>
    <n v="0"/>
    <n v="0"/>
    <n v="0"/>
    <n v="0"/>
    <n v="0"/>
    <n v="0"/>
    <n v="0"/>
    <n v="0"/>
    <n v="0"/>
    <n v="0"/>
    <n v="0"/>
    <n v="0"/>
    <n v="0"/>
    <n v="0"/>
    <n v="0"/>
    <n v="0"/>
    <n v="55.356088039653791"/>
    <n v="3.9897070196014961E-2"/>
    <n v="3.0934229938390514"/>
    <n v="0"/>
    <n v="0"/>
    <n v="0.89325206244845623"/>
    <n v="0"/>
    <m/>
    <n v="0"/>
    <n v="0"/>
    <n v="0"/>
    <n v="0"/>
    <n v="0"/>
    <x v="0"/>
    <m/>
    <x v="6"/>
    <x v="3"/>
    <s v="No root cause"/>
    <s v="No root cause"/>
    <s v=""/>
    <s v="CTR_255"/>
    <m/>
  </r>
  <r>
    <s v="Montee-Kondengui-MTN-IHS"/>
    <s v="CTR_535"/>
    <s v="Yaounde"/>
    <s v="IHS"/>
    <s v="Grid-Gen"/>
    <s v="CENTRE"/>
    <s v="Yaounde"/>
    <s v="ZTE"/>
    <n v="0"/>
    <n v="0"/>
    <n v="0"/>
    <n v="0"/>
    <n v="0"/>
    <n v="0"/>
    <n v="0"/>
    <n v="0"/>
    <n v="0"/>
    <n v="2.7929732645041908E-2"/>
    <n v="0"/>
    <n v="0"/>
    <n v="0"/>
    <n v="0"/>
    <n v="0"/>
    <n v="0"/>
    <n v="0"/>
    <n v="0"/>
    <n v="0"/>
    <n v="0"/>
    <n v="0"/>
    <n v="0"/>
    <n v="0.86259356282085276"/>
    <n v="0"/>
    <m/>
    <n v="0"/>
    <n v="0"/>
    <n v="0"/>
    <n v="0"/>
    <n v="0"/>
    <x v="0"/>
    <m/>
    <x v="6"/>
    <x v="3"/>
    <s v="No root cause"/>
    <s v="No root cause"/>
    <s v=""/>
    <s v="CTR_535"/>
    <m/>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84288580128013069"/>
    <n v="0"/>
    <m/>
    <n v="0"/>
    <n v="0"/>
    <n v="0"/>
    <n v="0"/>
    <n v="0"/>
    <x v="0"/>
    <m/>
    <x v="6"/>
    <x v="3"/>
    <s v="No root cause"/>
    <s v="No root cause"/>
    <s v=""/>
    <s v="NRO_064"/>
    <m/>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n v="0.8357160997965366"/>
    <n v="0"/>
    <m/>
    <n v="0"/>
    <n v="0"/>
    <n v="0"/>
    <n v="0"/>
    <n v="0"/>
    <x v="0"/>
    <m/>
    <x v="6"/>
    <x v="3"/>
    <s v="No root cause"/>
    <s v="No root cause"/>
    <s v=""/>
    <s v="LIT_450"/>
    <m/>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54179400912585329"/>
    <n v="0.54179400912585329"/>
    <n v="0.78556385956802066"/>
    <n v="0"/>
    <m/>
    <n v="0"/>
    <n v="0"/>
    <n v="0"/>
    <n v="0"/>
    <n v="0"/>
    <x v="0"/>
    <m/>
    <x v="6"/>
    <x v="3"/>
    <s v="No root cause"/>
    <s v="No root cause"/>
    <s v=""/>
    <s v="LIT_417"/>
    <m/>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5556468711565414"/>
    <n v="1.5556468711565414"/>
    <n v="0.78444024963402459"/>
    <n v="0"/>
    <m/>
    <n v="0"/>
    <n v="0"/>
    <n v="0"/>
    <n v="0"/>
    <n v="0"/>
    <x v="0"/>
    <m/>
    <x v="6"/>
    <x v="3"/>
    <s v="No root cause"/>
    <s v="No root cause"/>
    <s v=""/>
    <s v="CTR_560"/>
    <m/>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n v="0.76030938867058828"/>
    <n v="0"/>
    <m/>
    <n v="0"/>
    <n v="0"/>
    <n v="0"/>
    <n v="0"/>
    <n v="0"/>
    <x v="0"/>
    <m/>
    <x v="6"/>
    <x v="3"/>
    <s v="No root cause"/>
    <s v="No root cause"/>
    <s v=""/>
    <s v="CTR_321"/>
    <m/>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0.96480639665784895"/>
    <n v="0.96480639665784895"/>
    <n v="0.75301484163877264"/>
    <n v="0"/>
    <m/>
    <n v="0"/>
    <n v="0"/>
    <n v="0"/>
    <n v="0"/>
    <n v="0"/>
    <x v="0"/>
    <m/>
    <x v="6"/>
    <x v="3"/>
    <s v="No root cause"/>
    <s v="No root cause"/>
    <s v=""/>
    <s v="EXN_086"/>
    <m/>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83152485639194929"/>
    <n v="0.83152485639194929"/>
    <n v="0.74567074366247532"/>
    <n v="0"/>
    <m/>
    <n v="0"/>
    <n v="0"/>
    <n v="0"/>
    <n v="0"/>
    <n v="0"/>
    <x v="0"/>
    <m/>
    <x v="6"/>
    <x v="3"/>
    <s v="No root cause"/>
    <s v="No root cause"/>
    <s v=""/>
    <s v="LIT_121"/>
    <m/>
  </r>
  <r>
    <s v="Science"/>
    <s v="CTR_249"/>
    <s v="Yaounde"/>
    <s v="IHS"/>
    <s v="Grid-Gen"/>
    <s v="CENTRE"/>
    <s v="Yaounde"/>
    <s v="ZTE"/>
    <n v="0"/>
    <n v="0"/>
    <n v="0"/>
    <n v="0"/>
    <n v="0"/>
    <n v="0"/>
    <n v="0"/>
    <n v="0"/>
    <n v="0"/>
    <n v="0"/>
    <n v="0"/>
    <n v="0"/>
    <n v="0.33990092257293125"/>
    <n v="0"/>
    <n v="0"/>
    <n v="0"/>
    <n v="0"/>
    <n v="0"/>
    <n v="0"/>
    <n v="0"/>
    <n v="0"/>
    <n v="0"/>
    <n v="0.71689880804604544"/>
    <n v="0"/>
    <m/>
    <n v="0"/>
    <n v="0"/>
    <n v="0"/>
    <n v="0"/>
    <n v="0"/>
    <x v="0"/>
    <m/>
    <x v="6"/>
    <x v="3"/>
    <s v="No root cause"/>
    <s v="No root cause"/>
    <s v=""/>
    <s v="CTR_249"/>
    <m/>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n v="0.70305878727174675"/>
    <n v="0"/>
    <m/>
    <n v="0"/>
    <n v="0"/>
    <n v="0"/>
    <n v="0"/>
    <n v="0"/>
    <x v="0"/>
    <m/>
    <x v="6"/>
    <x v="3"/>
    <s v="No root cause"/>
    <s v="No root cause"/>
    <s v=""/>
    <s v="OST_125"/>
    <m/>
  </r>
  <r>
    <s v="Nkolbi-Boss"/>
    <s v="CTR_333"/>
    <s v="Yaounde"/>
    <s v="IHS"/>
    <s v="Grid-Gen"/>
    <s v="CENTRE"/>
    <s v="Yaounde"/>
    <s v="ZTE"/>
    <n v="2.0295427371280677"/>
    <n v="0"/>
    <n v="0"/>
    <n v="0"/>
    <n v="0"/>
    <n v="0"/>
    <n v="0"/>
    <n v="0"/>
    <n v="0"/>
    <n v="0"/>
    <n v="0"/>
    <n v="0"/>
    <n v="0"/>
    <n v="0"/>
    <n v="0"/>
    <n v="0"/>
    <n v="0"/>
    <n v="24.154117905562547"/>
    <n v="0"/>
    <n v="2.9967033641238139"/>
    <n v="0"/>
    <n v="0"/>
    <n v="0.6891474261841779"/>
    <n v="0"/>
    <m/>
    <n v="0"/>
    <n v="0"/>
    <n v="0"/>
    <n v="0"/>
    <n v="0"/>
    <x v="0"/>
    <m/>
    <x v="6"/>
    <x v="3"/>
    <s v="No root cause"/>
    <s v="No root cause"/>
    <s v=""/>
    <s v="CTR_333"/>
    <m/>
  </r>
  <r>
    <s v="Biscuiterie-IHS"/>
    <s v="CTR_157"/>
    <s v="Yaounde"/>
    <s v="IHS"/>
    <s v="Grid-Gen"/>
    <s v="CENTRE"/>
    <s v="Yaounde"/>
    <s v="ZTE"/>
    <n v="2.2004206224870373"/>
    <n v="0.59893760005479013"/>
    <n v="0"/>
    <n v="0"/>
    <n v="0"/>
    <n v="0"/>
    <n v="0"/>
    <n v="0"/>
    <n v="0"/>
    <n v="0"/>
    <n v="9.3063438660171929E-2"/>
    <n v="0"/>
    <n v="0"/>
    <n v="0"/>
    <n v="0"/>
    <n v="0"/>
    <n v="0"/>
    <n v="0"/>
    <n v="0"/>
    <n v="0.17578253189625409"/>
    <n v="0"/>
    <n v="0"/>
    <n v="0.68515236864108098"/>
    <n v="0"/>
    <m/>
    <n v="0"/>
    <n v="0"/>
    <n v="0"/>
    <n v="0"/>
    <n v="0"/>
    <x v="0"/>
    <m/>
    <x v="6"/>
    <x v="3"/>
    <s v="No root cause"/>
    <s v="No root cause"/>
    <s v=""/>
    <s v="CTR_157"/>
    <m/>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1.8491587550259247"/>
    <n v="1.0936291673443996"/>
    <n v="1.0936291673443996"/>
    <n v="0.67800050223580555"/>
    <n v="0"/>
    <m/>
    <n v="0"/>
    <n v="0"/>
    <n v="0"/>
    <n v="0"/>
    <n v="0"/>
    <x v="0"/>
    <m/>
    <x v="6"/>
    <x v="3"/>
    <s v="No root cause"/>
    <s v="No root cause"/>
    <s v=""/>
    <s v="NRD_138"/>
    <m/>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6596303715688876"/>
    <n v="0"/>
    <m/>
    <n v="0"/>
    <n v="0"/>
    <n v="0"/>
    <n v="0"/>
    <n v="0"/>
    <x v="0"/>
    <m/>
    <x v="6"/>
    <x v="3"/>
    <s v="No root cause"/>
    <s v="No root cause"/>
    <s v=""/>
    <s v="CTR_466"/>
    <m/>
  </r>
  <r>
    <s v="Voirie-Municipale-IHS"/>
    <s v="CTR_632"/>
    <s v="Yaounde"/>
    <s v="IHS"/>
    <s v="Grid-Gen"/>
    <s v="CENTRE"/>
    <s v="Yaounde"/>
    <s v="ZTE"/>
    <n v="0"/>
    <n v="0"/>
    <n v="0"/>
    <n v="0"/>
    <n v="0"/>
    <n v="0"/>
    <n v="0"/>
    <n v="0"/>
    <n v="0"/>
    <n v="0"/>
    <n v="0"/>
    <n v="0"/>
    <n v="0"/>
    <n v="0"/>
    <n v="0"/>
    <n v="0"/>
    <n v="0"/>
    <n v="0"/>
    <n v="0"/>
    <n v="0"/>
    <n v="0"/>
    <n v="0"/>
    <n v="0.64998159419917689"/>
    <n v="0"/>
    <m/>
    <n v="0"/>
    <n v="0"/>
    <n v="0"/>
    <n v="0"/>
    <n v="0"/>
    <x v="0"/>
    <m/>
    <x v="6"/>
    <x v="3"/>
    <s v="No root cause"/>
    <s v="No root cause"/>
    <s v=""/>
    <s v="CTR_632"/>
    <m/>
  </r>
  <r>
    <s v="Cradat"/>
    <s v="CTR_579"/>
    <s v="Yaounde"/>
    <s v="CAMUSAT"/>
    <s v="Good Grid + GE"/>
    <s v="CENTRE"/>
    <s v="Yaounde"/>
    <s v="ZTE"/>
    <n v="0"/>
    <n v="0"/>
    <n v="0"/>
    <n v="0"/>
    <n v="0"/>
    <n v="0"/>
    <n v="0"/>
    <n v="0"/>
    <n v="0"/>
    <n v="0"/>
    <n v="0"/>
    <n v="0"/>
    <n v="11.899492913053278"/>
    <n v="0"/>
    <n v="0"/>
    <n v="4.2322640847180515E-2"/>
    <n v="0"/>
    <n v="0"/>
    <n v="0"/>
    <n v="0"/>
    <n v="0"/>
    <n v="0"/>
    <n v="0.64486292672208323"/>
    <n v="0"/>
    <m/>
    <n v="0"/>
    <n v="0"/>
    <n v="0"/>
    <n v="0"/>
    <n v="0"/>
    <x v="0"/>
    <m/>
    <x v="6"/>
    <x v="3"/>
    <s v="No root cause"/>
    <s v="No root cause"/>
    <s v=""/>
    <s v="CTR_579"/>
    <m/>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n v="0.61978680660782537"/>
    <n v="0"/>
    <m/>
    <n v="0"/>
    <n v="0"/>
    <n v="0"/>
    <n v="0"/>
    <n v="0"/>
    <x v="0"/>
    <m/>
    <x v="6"/>
    <x v="3"/>
    <s v="No root cause"/>
    <s v="No root cause"/>
    <s v=""/>
    <s v="CTR_524"/>
    <m/>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n v="0.61427576740775003"/>
    <n v="0"/>
    <m/>
    <n v="0"/>
    <n v="0"/>
    <n v="0"/>
    <n v="0"/>
    <n v="0"/>
    <x v="0"/>
    <m/>
    <x v="6"/>
    <x v="3"/>
    <s v="No root cause"/>
    <s v="No root cause"/>
    <s v=""/>
    <s v="CTR_050"/>
    <m/>
  </r>
  <r>
    <s v="E-Poste"/>
    <s v="CTR_242"/>
    <s v="Yaounde"/>
    <s v="IHS"/>
    <s v="Grid-Gen"/>
    <s v="CENTRE"/>
    <s v="Yaounde"/>
    <s v="ZTE"/>
    <n v="0"/>
    <n v="0"/>
    <n v="0"/>
    <n v="0"/>
    <n v="0"/>
    <n v="0"/>
    <n v="0"/>
    <n v="0"/>
    <n v="0"/>
    <n v="0"/>
    <n v="0"/>
    <n v="0"/>
    <n v="0"/>
    <n v="0"/>
    <n v="0"/>
    <n v="2.6663442084506304E-2"/>
    <n v="0"/>
    <n v="0"/>
    <n v="0"/>
    <n v="0"/>
    <n v="0"/>
    <n v="0"/>
    <n v="0.61149349519023533"/>
    <n v="0"/>
    <m/>
    <n v="0"/>
    <n v="0"/>
    <n v="0"/>
    <n v="0"/>
    <n v="0"/>
    <x v="0"/>
    <m/>
    <x v="6"/>
    <x v="3"/>
    <s v="No root cause"/>
    <s v="No root cause"/>
    <s v=""/>
    <s v="CTR_242"/>
    <m/>
  </r>
  <r>
    <s v="Foumban-Njibam"/>
    <s v="OST_177"/>
    <s v="OUEST"/>
    <s v="IHS"/>
    <s v="Grid-Gen"/>
    <s v="OUEST"/>
    <s v="Foumban"/>
    <s v="Huawei"/>
    <n v="1.6913896522302414"/>
    <n v="1.457036723139659"/>
    <n v="0"/>
    <n v="0"/>
    <n v="0"/>
    <n v="0"/>
    <n v="0"/>
    <n v="0"/>
    <n v="0"/>
    <n v="0"/>
    <n v="0.66952884003504243"/>
    <n v="0"/>
    <n v="3.4188953380532094"/>
    <n v="0"/>
    <n v="0"/>
    <n v="0"/>
    <n v="0"/>
    <n v="0"/>
    <n v="0"/>
    <n v="0"/>
    <n v="1.3703404074387975"/>
    <n v="1.3703404074387975"/>
    <n v="0.59565594564438873"/>
    <n v="0"/>
    <m/>
    <n v="0"/>
    <n v="0"/>
    <n v="0"/>
    <n v="0"/>
    <n v="0"/>
    <x v="0"/>
    <m/>
    <x v="6"/>
    <x v="3"/>
    <s v="No root cause"/>
    <s v="No root cause"/>
    <s v=""/>
    <s v="OST_177"/>
    <m/>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58980603995628234"/>
    <n v="0"/>
    <m/>
    <n v="0"/>
    <n v="0"/>
    <n v="0"/>
    <n v="0"/>
    <n v="0"/>
    <x v="0"/>
    <m/>
    <x v="6"/>
    <x v="3"/>
    <s v="No root cause"/>
    <s v="No root cause"/>
    <s v=""/>
    <s v="CTR_522"/>
    <m/>
  </r>
  <r>
    <s v="Bertoua-Kano"/>
    <s v="EST_032"/>
    <s v="CENTRE"/>
    <s v="IHS"/>
    <s v="Grid-Gen"/>
    <s v="EST"/>
    <s v="Bertoua"/>
    <s v="ZTE"/>
    <n v="0"/>
    <n v="0"/>
    <n v="0"/>
    <n v="0"/>
    <n v="0"/>
    <n v="0"/>
    <n v="0"/>
    <n v="0"/>
    <n v="0"/>
    <n v="0"/>
    <n v="0"/>
    <n v="0"/>
    <n v="0"/>
    <n v="0"/>
    <n v="0"/>
    <n v="0"/>
    <n v="0"/>
    <n v="0"/>
    <n v="0"/>
    <n v="0"/>
    <n v="0"/>
    <n v="0"/>
    <n v="0.54803628653694103"/>
    <n v="0"/>
    <m/>
    <n v="0"/>
    <n v="0"/>
    <n v="0"/>
    <n v="0"/>
    <n v="0"/>
    <x v="0"/>
    <m/>
    <x v="6"/>
    <x v="3"/>
    <s v="No root cause"/>
    <s v="No root cause"/>
    <s v=""/>
    <s v="EST_032"/>
    <m/>
  </r>
  <r>
    <s v="EST_205_Z_Mandjou-Sallekere"/>
    <s v="EST_205"/>
    <s v="CENTRE"/>
    <s v="ESCO"/>
    <s v="Hybrid Solar - S1"/>
    <s v="EST"/>
    <s v="Mandjou"/>
    <s v="ZTE"/>
    <n v="0"/>
    <n v="0"/>
    <n v="0"/>
    <n v="0"/>
    <n v="0"/>
    <n v="0"/>
    <n v="0"/>
    <n v="0"/>
    <n v="0"/>
    <n v="0"/>
    <n v="0"/>
    <n v="0"/>
    <n v="0"/>
    <n v="0"/>
    <n v="0"/>
    <n v="0"/>
    <n v="0"/>
    <n v="0"/>
    <n v="0"/>
    <n v="0"/>
    <n v="0"/>
    <n v="0"/>
    <n v="0.53967163480608293"/>
    <n v="0"/>
    <m/>
    <n v="0"/>
    <n v="0"/>
    <n v="0"/>
    <n v="0"/>
    <n v="0"/>
    <x v="0"/>
    <m/>
    <x v="6"/>
    <x v="3"/>
    <s v="No root cause"/>
    <s v="No root cause"/>
    <s v=""/>
    <s v="EST_205"/>
    <m/>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n v="0.49840126357962866"/>
    <n v="0"/>
    <m/>
    <n v="0"/>
    <n v="0"/>
    <n v="0"/>
    <n v="0"/>
    <n v="0"/>
    <x v="0"/>
    <m/>
    <x v="6"/>
    <x v="3"/>
    <s v="No root cause"/>
    <s v="No root cause"/>
    <s v=""/>
    <s v="ADM_157"/>
    <m/>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
    <n v="0"/>
    <n v="0.49717064317572868"/>
    <n v="0"/>
    <m/>
    <n v="0"/>
    <n v="0"/>
    <n v="0"/>
    <n v="0"/>
    <n v="0"/>
    <x v="0"/>
    <m/>
    <x v="6"/>
    <x v="3"/>
    <s v="No root cause"/>
    <s v="No root cause"/>
    <s v=""/>
    <s v="CTR_680"/>
    <m/>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49631455941649272"/>
    <n v="0"/>
    <m/>
    <n v="0"/>
    <n v="0"/>
    <n v="0"/>
    <n v="0"/>
    <n v="0"/>
    <x v="0"/>
    <m/>
    <x v="6"/>
    <x v="3"/>
    <s v="No root cause"/>
    <s v="No root cause"/>
    <s v=""/>
    <s v="CTR_246"/>
    <m/>
  </r>
  <r>
    <s v="New-Marche-Melen"/>
    <s v="CTR_425"/>
    <s v="Yaounde"/>
    <s v="IHS"/>
    <s v="Grid-Gen"/>
    <s v="CENTRE"/>
    <s v="Yaounde"/>
    <s v="ZTE"/>
    <n v="0"/>
    <n v="0"/>
    <n v="0"/>
    <n v="0"/>
    <n v="0"/>
    <n v="0"/>
    <n v="0"/>
    <n v="0"/>
    <n v="16.632441151375581"/>
    <n v="6.0377447329446685"/>
    <n v="0"/>
    <n v="0"/>
    <n v="0"/>
    <n v="0"/>
    <n v="0"/>
    <n v="0"/>
    <n v="0"/>
    <n v="0"/>
    <n v="0"/>
    <n v="0.63633775928636727"/>
    <n v="0"/>
    <n v="0"/>
    <n v="0.45766594470269634"/>
    <n v="0"/>
    <m/>
    <n v="0"/>
    <n v="0"/>
    <n v="0"/>
    <n v="0"/>
    <n v="0"/>
    <x v="0"/>
    <m/>
    <x v="6"/>
    <x v="3"/>
    <s v="No root cause"/>
    <s v="No root cause"/>
    <s v=""/>
    <s v="CTR_425"/>
    <m/>
  </r>
  <r>
    <s v="Ngoa-Ekelle-New"/>
    <s v="CTR_194"/>
    <s v="Yaounde"/>
    <m/>
    <m/>
    <s v="CENTRE"/>
    <s v="Yaounde"/>
    <s v="ZTE"/>
    <n v="1.2876926545160032E-2"/>
    <n v="0"/>
    <n v="0"/>
    <n v="0"/>
    <n v="0"/>
    <n v="0"/>
    <n v="0"/>
    <n v="0"/>
    <n v="0"/>
    <n v="0"/>
    <n v="0"/>
    <n v="0"/>
    <n v="0"/>
    <n v="0"/>
    <n v="0"/>
    <n v="0"/>
    <n v="0"/>
    <n v="0"/>
    <n v="0"/>
    <n v="0"/>
    <n v="0"/>
    <n v="0"/>
    <n v="0.45322501020166567"/>
    <n v="0"/>
    <m/>
    <n v="0"/>
    <n v="0"/>
    <n v="0"/>
    <n v="0"/>
    <n v="0"/>
    <x v="0"/>
    <m/>
    <x v="6"/>
    <x v="3"/>
    <s v="No root cause"/>
    <s v="No root cause"/>
    <s v=""/>
    <s v="CTR_194"/>
    <m/>
  </r>
  <r>
    <s v="Sapeur"/>
    <s v="CTR_322"/>
    <s v="Yaounde"/>
    <s v="IHS"/>
    <s v="Grid-Gen"/>
    <s v="CENTRE"/>
    <s v="Yaounde"/>
    <s v="ZTE"/>
    <n v="0"/>
    <n v="0"/>
    <n v="6.3538893311988343"/>
    <n v="0"/>
    <n v="0"/>
    <n v="0"/>
    <n v="0"/>
    <n v="0"/>
    <n v="0"/>
    <n v="0"/>
    <n v="0"/>
    <n v="0"/>
    <n v="0.1753901601732713"/>
    <n v="0"/>
    <n v="0"/>
    <n v="0"/>
    <n v="0"/>
    <n v="0"/>
    <n v="0"/>
    <n v="5.9747512363277624E-3"/>
    <n v="0"/>
    <n v="0"/>
    <n v="0.43913529833092163"/>
    <n v="0"/>
    <m/>
    <n v="0"/>
    <n v="0"/>
    <n v="0"/>
    <n v="0"/>
    <n v="0"/>
    <x v="0"/>
    <m/>
    <x v="6"/>
    <x v="3"/>
    <s v="No root cause"/>
    <s v="No root cause"/>
    <s v=""/>
    <s v="CTR_322"/>
    <m/>
  </r>
  <r>
    <s v="CTR_934_Z_Nkolbisson-II-MTN"/>
    <s v="CTR_934"/>
    <s v="Yaounde"/>
    <s v="ESCO"/>
    <s v="Hybrid Solar - S1"/>
    <s v="CTR"/>
    <s v="Yaoundé"/>
    <s v="ZTE"/>
    <n v="0"/>
    <n v="0"/>
    <n v="0"/>
    <n v="0"/>
    <n v="0"/>
    <n v="0"/>
    <n v="0"/>
    <n v="0"/>
    <n v="6.1854548515693466"/>
    <n v="0"/>
    <n v="0"/>
    <n v="0"/>
    <n v="0"/>
    <n v="0"/>
    <n v="0"/>
    <n v="0"/>
    <n v="0"/>
    <n v="0"/>
    <n v="0"/>
    <n v="0"/>
    <n v="0"/>
    <n v="0"/>
    <n v="0.4329643612331025"/>
    <n v="0"/>
    <m/>
    <n v="0"/>
    <n v="0"/>
    <n v="0"/>
    <n v="0"/>
    <n v="0"/>
    <x v="0"/>
    <m/>
    <x v="6"/>
    <x v="3"/>
    <s v="No root cause"/>
    <s v="No root cause"/>
    <s v=""/>
    <s v="CTR_934"/>
    <m/>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43162673035929799"/>
    <n v="0"/>
    <m/>
    <n v="0"/>
    <n v="0"/>
    <n v="0"/>
    <n v="0"/>
    <n v="0"/>
    <x v="0"/>
    <m/>
    <x v="12"/>
    <x v="6"/>
    <s v="BSS Hardware issue"/>
    <s v="ACTIVE"/>
    <s v="05-10-2026: hardware issue,  site with GPS issue (alarm : TDD down 09Apr 02pm)"/>
    <s v="CTR_728"/>
    <m/>
  </r>
  <r>
    <s v="Chapelle-Obili"/>
    <s v="CTR_339"/>
    <s v="Yaounde"/>
    <s v="IHS"/>
    <s v="Grid-Gen"/>
    <s v="CENTRE"/>
    <s v="Yaounde"/>
    <s v="ZTE"/>
    <n v="0"/>
    <n v="0"/>
    <n v="0"/>
    <n v="0"/>
    <n v="0"/>
    <n v="0"/>
    <n v="0"/>
    <n v="0"/>
    <n v="0"/>
    <n v="0"/>
    <n v="0"/>
    <n v="0"/>
    <n v="0"/>
    <n v="0"/>
    <n v="0"/>
    <n v="0"/>
    <n v="0"/>
    <n v="0"/>
    <n v="0"/>
    <n v="0"/>
    <n v="0"/>
    <n v="0"/>
    <n v="0.41969506296496029"/>
    <n v="0"/>
    <m/>
    <n v="0"/>
    <n v="0"/>
    <n v="0"/>
    <n v="0"/>
    <n v="0"/>
    <x v="0"/>
    <m/>
    <x v="6"/>
    <x v="3"/>
    <s v="No root cause"/>
    <s v="No root cause"/>
    <s v=""/>
    <s v="CTR_339"/>
    <m/>
  </r>
  <r>
    <s v="An-Marche-Melen"/>
    <s v="CTR_372"/>
    <s v="Yaounde"/>
    <s v="IHS"/>
    <s v="GridOnly"/>
    <s v="CENTRE"/>
    <s v="Yaounde"/>
    <s v="ZTE"/>
    <n v="0"/>
    <n v="0"/>
    <n v="0"/>
    <n v="0"/>
    <n v="0"/>
    <n v="0"/>
    <n v="0"/>
    <n v="0"/>
    <n v="0"/>
    <n v="0"/>
    <n v="0"/>
    <n v="0"/>
    <n v="0"/>
    <n v="0"/>
    <n v="0"/>
    <n v="0"/>
    <n v="0"/>
    <n v="0"/>
    <n v="0"/>
    <n v="0"/>
    <n v="0"/>
    <n v="0"/>
    <n v="0.41682361535585943"/>
    <n v="0"/>
    <m/>
    <n v="0"/>
    <n v="0"/>
    <n v="0"/>
    <n v="0"/>
    <n v="0"/>
    <x v="0"/>
    <m/>
    <x v="6"/>
    <x v="3"/>
    <s v="No root cause"/>
    <s v="No root cause"/>
    <s v=""/>
    <s v="CTR_372"/>
    <m/>
  </r>
  <r>
    <s v="CTR_950_Z_Nkolbisson-Claretains"/>
    <s v="CTR_950"/>
    <s v="Yaounde"/>
    <s v="ESCO"/>
    <e v="#N/A"/>
    <s v="CENTRE"/>
    <s v="Yaounde"/>
    <s v="ZTE"/>
    <n v="0"/>
    <n v="0"/>
    <n v="0"/>
    <n v="0"/>
    <n v="0"/>
    <n v="0"/>
    <n v="0"/>
    <n v="0"/>
    <n v="0"/>
    <n v="0"/>
    <n v="0"/>
    <n v="0"/>
    <n v="0"/>
    <n v="0"/>
    <n v="0"/>
    <n v="0"/>
    <n v="0"/>
    <n v="0"/>
    <n v="0"/>
    <n v="0"/>
    <n v="0"/>
    <n v="0"/>
    <n v="0.41113422537261091"/>
    <n v="0"/>
    <m/>
    <n v="0"/>
    <n v="0"/>
    <n v="0"/>
    <n v="0"/>
    <n v="0"/>
    <x v="0"/>
    <m/>
    <x v="6"/>
    <x v="3"/>
    <s v="No root cause"/>
    <s v="No root cause"/>
    <s v=""/>
    <s v="CTR_950"/>
    <m/>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2.5625975578783966"/>
    <n v="2.5625975578783966"/>
    <n v="0.40260905793689483"/>
    <n v="0"/>
    <m/>
    <n v="0"/>
    <n v="0"/>
    <n v="0"/>
    <n v="0"/>
    <n v="0"/>
    <x v="0"/>
    <m/>
    <x v="6"/>
    <x v="3"/>
    <s v="No root cause"/>
    <s v="No root cause"/>
    <s v=""/>
    <s v="LIT_609"/>
    <m/>
  </r>
  <r>
    <s v="Mabenanga-Kribi"/>
    <s v="SUD_090"/>
    <s v="CENTRE"/>
    <s v="CAMUSAT"/>
    <s v="HGB"/>
    <s v="SUD"/>
    <s v="Kribi"/>
    <s v="ZTE"/>
    <n v="0"/>
    <n v="0"/>
    <n v="0.55561619482183611"/>
    <n v="0"/>
    <n v="0"/>
    <n v="0"/>
    <n v="0"/>
    <n v="0"/>
    <n v="14.424940002796541"/>
    <n v="0"/>
    <n v="0"/>
    <n v="9.2207354900940407E-3"/>
    <n v="0"/>
    <n v="0"/>
    <n v="9.2207354900940407E-3"/>
    <n v="0"/>
    <n v="0"/>
    <n v="1.9126516338358519"/>
    <n v="0"/>
    <n v="0.51029726081733107"/>
    <n v="0"/>
    <n v="0"/>
    <n v="0.39360234338660982"/>
    <n v="0"/>
    <m/>
    <n v="0"/>
    <n v="0"/>
    <n v="0"/>
    <n v="0"/>
    <n v="0"/>
    <x v="0"/>
    <m/>
    <x v="6"/>
    <x v="3"/>
    <s v="No root cause"/>
    <s v="No root cause"/>
    <s v=""/>
    <s v="SUD_090"/>
    <m/>
  </r>
  <r>
    <s v="Lycee-Leclerc-MTN"/>
    <s v="CTR_401"/>
    <s v="Yaounde"/>
    <s v="IHS"/>
    <s v="Grid-Gen"/>
    <s v="CENTRE"/>
    <s v="Yaounde"/>
    <s v="ZTE"/>
    <n v="0"/>
    <n v="0"/>
    <n v="0"/>
    <n v="0"/>
    <n v="0"/>
    <n v="0"/>
    <n v="0"/>
    <n v="0"/>
    <n v="0"/>
    <n v="0"/>
    <n v="0"/>
    <n v="0"/>
    <n v="0"/>
    <n v="0"/>
    <n v="0"/>
    <n v="2.2971580872805666E-2"/>
    <n v="0"/>
    <n v="0"/>
    <n v="0"/>
    <n v="2.6039214343397538E-3"/>
    <n v="0"/>
    <n v="0"/>
    <n v="0.39101625703058818"/>
    <n v="0"/>
    <m/>
    <n v="0"/>
    <n v="0"/>
    <n v="0"/>
    <n v="0"/>
    <n v="0"/>
    <x v="0"/>
    <m/>
    <x v="6"/>
    <x v="3"/>
    <s v="No root cause"/>
    <s v="No root cause"/>
    <s v=""/>
    <s v="CTR_401"/>
    <m/>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5.763141599107389"/>
    <n v="15.763141599107389"/>
    <n v="0.39001749264481367"/>
    <n v="0"/>
    <m/>
    <n v="0"/>
    <n v="0"/>
    <n v="0"/>
    <n v="0"/>
    <n v="0"/>
    <x v="0"/>
    <m/>
    <x v="6"/>
    <x v="3"/>
    <s v="No root cause"/>
    <s v="No root cause"/>
    <s v=""/>
    <s v="OST_175"/>
    <m/>
  </r>
  <r>
    <s v="Obili-New"/>
    <s v="CTR_540"/>
    <s v="Yaounde"/>
    <s v="IHS"/>
    <s v="Grid-Gen"/>
    <s v="CENTRE"/>
    <s v="Yaounde"/>
    <s v="ZTE"/>
    <n v="0"/>
    <n v="0"/>
    <n v="0"/>
    <n v="0"/>
    <n v="0"/>
    <n v="0"/>
    <n v="0"/>
    <n v="0"/>
    <n v="0"/>
    <n v="0"/>
    <n v="0"/>
    <n v="0"/>
    <n v="1.4036206635790501E-2"/>
    <n v="0"/>
    <n v="0"/>
    <n v="0.3538479538171348"/>
    <n v="0"/>
    <n v="0"/>
    <n v="0"/>
    <n v="0"/>
    <n v="0"/>
    <n v="0"/>
    <n v="0.38999965756649707"/>
    <n v="0"/>
    <m/>
    <n v="0"/>
    <n v="0"/>
    <n v="0"/>
    <n v="0"/>
    <n v="0"/>
    <x v="0"/>
    <m/>
    <x v="6"/>
    <x v="3"/>
    <s v="No root cause"/>
    <s v="No root cause"/>
    <s v=""/>
    <s v="CTR_540"/>
    <m/>
  </r>
  <r>
    <s v="LAC-New"/>
    <s v="CTR_548"/>
    <s v="Yaounde"/>
    <s v="IHS"/>
    <s v="Grid-Gen"/>
    <s v="CENTRE"/>
    <s v="Yaounde"/>
    <s v="ZTE"/>
    <n v="0"/>
    <n v="0"/>
    <n v="0"/>
    <n v="0"/>
    <n v="0"/>
    <n v="0"/>
    <n v="0"/>
    <n v="0"/>
    <n v="0"/>
    <n v="0"/>
    <n v="0"/>
    <n v="0"/>
    <n v="0"/>
    <n v="0"/>
    <n v="0"/>
    <n v="0"/>
    <n v="0"/>
    <n v="0"/>
    <n v="0"/>
    <n v="0"/>
    <n v="0"/>
    <n v="0"/>
    <n v="0.38595109478844736"/>
    <n v="0"/>
    <m/>
    <n v="0"/>
    <n v="0"/>
    <n v="0"/>
    <n v="0"/>
    <n v="0"/>
    <x v="0"/>
    <m/>
    <x v="6"/>
    <x v="3"/>
    <s v="No root cause"/>
    <s v="No root cause"/>
    <s v=""/>
    <s v="CTR_548"/>
    <m/>
  </r>
  <r>
    <s v="Mvog-Betsi"/>
    <s v="CTR_016"/>
    <s v="Yaounde"/>
    <s v="IHS"/>
    <s v="Grid-Gen"/>
    <s v="CENTRE"/>
    <s v="Yaounde"/>
    <s v="ZTE"/>
    <n v="0"/>
    <n v="13.316382874900478"/>
    <n v="0"/>
    <n v="0"/>
    <n v="0"/>
    <n v="0"/>
    <n v="0"/>
    <n v="0"/>
    <n v="0"/>
    <n v="0"/>
    <n v="0"/>
    <n v="0"/>
    <n v="0"/>
    <n v="0"/>
    <n v="0"/>
    <n v="0"/>
    <n v="0"/>
    <n v="0"/>
    <n v="0"/>
    <n v="0"/>
    <n v="0"/>
    <n v="0"/>
    <n v="0.38306181210102941"/>
    <n v="0"/>
    <m/>
    <n v="0"/>
    <n v="0"/>
    <n v="0"/>
    <n v="0"/>
    <n v="0"/>
    <x v="0"/>
    <m/>
    <x v="6"/>
    <x v="3"/>
    <s v="No root cause"/>
    <s v="No root cause"/>
    <s v=""/>
    <s v="CTR_016"/>
    <m/>
  </r>
  <r>
    <s v="CTR_1055_Z_Ndisamba"/>
    <s v="CTR_1055"/>
    <s v="Yaounde"/>
    <s v="IHS"/>
    <s v="Grid-Gen"/>
    <s v="CTR"/>
    <s v="Yaounde"/>
    <s v="ZTE"/>
    <n v="0"/>
    <n v="0"/>
    <n v="0"/>
    <n v="3.6793766568787745E-2"/>
    <n v="0"/>
    <n v="0.31264892290395052"/>
    <n v="3.7828201111196648E-2"/>
    <n v="0"/>
    <n v="0"/>
    <n v="0"/>
    <n v="0"/>
    <n v="0"/>
    <n v="6.2370517331415707"/>
    <s v=""/>
    <n v="0"/>
    <n v="0"/>
    <n v="0"/>
    <n v="0"/>
    <n v="0"/>
    <n v="0"/>
    <n v="0"/>
    <n v="0"/>
    <n v="0.37507169701483611"/>
    <n v="0"/>
    <m/>
    <n v="0"/>
    <n v="0"/>
    <n v="0"/>
    <n v="0"/>
    <n v="0"/>
    <x v="0"/>
    <m/>
    <x v="6"/>
    <x v="3"/>
    <s v="No root cause"/>
    <s v="No root cause"/>
    <s v=""/>
    <s v="CTR_1055"/>
    <m/>
  </r>
  <r>
    <s v="Miende-MTN"/>
    <s v="CTR_307"/>
    <s v="CENTRE"/>
    <s v="IHS"/>
    <s v="Grid-Gen"/>
    <s v="CENTRE"/>
    <s v="Miende"/>
    <s v="NOKIA"/>
    <n v="0"/>
    <n v="0"/>
    <n v="4.2162125142324015E-2"/>
    <n v="0"/>
    <n v="1.3279424617821542"/>
    <n v="0"/>
    <n v="0"/>
    <n v="0"/>
    <n v="6.8030452422032012E-2"/>
    <n v="0"/>
    <n v="0"/>
    <n v="0"/>
    <n v="0"/>
    <n v="0"/>
    <n v="0"/>
    <n v="0"/>
    <n v="0"/>
    <n v="0"/>
    <n v="0"/>
    <n v="0"/>
    <n v="0"/>
    <n v="0"/>
    <n v="0.37467932529185294"/>
    <n v="0"/>
    <m/>
    <n v="0"/>
    <n v="0"/>
    <n v="0"/>
    <n v="0"/>
    <n v="0"/>
    <x v="0"/>
    <m/>
    <x v="6"/>
    <x v="3"/>
    <s v="No root cause"/>
    <s v="No root cause"/>
    <s v=""/>
    <s v="CTR_307"/>
    <m/>
  </r>
  <r>
    <s v="Nkoa-Ayos-IHS"/>
    <s v="CTR_661"/>
    <s v="Yaounde"/>
    <s v="IHS"/>
    <s v="Grid-Gen"/>
    <s v="CENTRE"/>
    <s v="Yaounde"/>
    <s v="ZTE"/>
    <n v="3.8505934087257318E-2"/>
    <n v="0"/>
    <n v="0"/>
    <n v="2.5860863560224118E-2"/>
    <n v="0"/>
    <n v="0"/>
    <n v="2.7323339982250585E-2"/>
    <n v="0"/>
    <n v="0"/>
    <n v="2.782272217513735E-2"/>
    <n v="0"/>
    <n v="0"/>
    <n v="0"/>
    <n v="0"/>
    <n v="0"/>
    <n v="0"/>
    <n v="0"/>
    <n v="0"/>
    <n v="0"/>
    <n v="0"/>
    <n v="0"/>
    <n v="0"/>
    <n v="0.36752745888657817"/>
    <n v="0"/>
    <m/>
    <n v="0"/>
    <n v="0"/>
    <n v="0"/>
    <n v="0"/>
    <n v="0"/>
    <x v="0"/>
    <m/>
    <x v="6"/>
    <x v="3"/>
    <s v="No root cause"/>
    <s v="No root cause"/>
    <s v=""/>
    <s v="CTR_661"/>
    <m/>
  </r>
  <r>
    <s v="Nganha-IHS"/>
    <s v="ADM_137"/>
    <s v="ADAMAOUA"/>
    <s v="IHS"/>
    <s v="Hybrid-Gen"/>
    <s v="ADAMAOUA"/>
    <s v="Nganha"/>
    <s v="NOKIA"/>
    <n v="3.389253292335157E-3"/>
    <n v="7.5632830013669036E-2"/>
    <n v="0"/>
    <n v="0"/>
    <n v="1.7838175222816795E-3"/>
    <n v="0"/>
    <n v="9.9882218798410718E-3"/>
    <n v="0"/>
    <n v="3.5674285603033928E-3"/>
    <n v="0"/>
    <n v="5.5314446653833359E-2"/>
    <n v="8.833075089327394E-2"/>
    <n v="0"/>
    <n v="0"/>
    <n v="8.833075089327394E-2"/>
    <n v="0"/>
    <n v="0"/>
    <n v="0"/>
    <n v="0"/>
    <n v="1.2129107502524781E-2"/>
    <n v="1.0648966331978829E-2"/>
    <n v="1.0648966331978829E-2"/>
    <n v="0.34603437782444441"/>
    <n v="0"/>
    <m/>
    <n v="0"/>
    <n v="0"/>
    <n v="0"/>
    <n v="0"/>
    <n v="0"/>
    <x v="0"/>
    <m/>
    <x v="1"/>
    <x v="0"/>
    <s v="Defaut GE &amp; Power Cabinet"/>
    <s v="PASSIVE"/>
    <s v="(05-10-2026 ticket): INC-20260510-00015790...Grid Outage"/>
    <s v="ADM_137"/>
    <m/>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24988728230503407"/>
    <n v="0"/>
    <n v="0"/>
    <n v="0"/>
    <n v="0.34332525760987126"/>
    <n v="0"/>
    <m/>
    <n v="0"/>
    <n v="0"/>
    <n v="0"/>
    <n v="0"/>
    <n v="0"/>
    <x v="0"/>
    <m/>
    <x v="6"/>
    <x v="3"/>
    <s v="No root cause"/>
    <s v="No root cause"/>
    <s v=""/>
    <s v="NRO_066"/>
    <m/>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1.2771342881520862"/>
    <n v="1.2771342881520862"/>
    <n v="0.33963339639817075"/>
    <n v="0"/>
    <m/>
    <n v="0"/>
    <n v="0"/>
    <n v="0"/>
    <n v="0"/>
    <n v="0"/>
    <x v="0"/>
    <m/>
    <x v="6"/>
    <x v="3"/>
    <s v="No root cause"/>
    <s v="No root cause"/>
    <s v=""/>
    <s v="CTR_483"/>
    <m/>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33947288069331322"/>
    <n v="0"/>
    <m/>
    <n v="0"/>
    <n v="0"/>
    <n v="0"/>
    <n v="0"/>
    <n v="0"/>
    <x v="0"/>
    <m/>
    <x v="6"/>
    <x v="3"/>
    <s v="No root cause"/>
    <s v="No root cause"/>
    <s v=""/>
    <s v="CTR_593"/>
    <m/>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2.6574266692919492E-3"/>
    <n v="0"/>
    <n v="0"/>
    <n v="0.33875947756061831"/>
    <n v="0"/>
    <m/>
    <n v="0"/>
    <n v="0"/>
    <n v="0"/>
    <n v="0"/>
    <n v="0"/>
    <x v="0"/>
    <m/>
    <x v="6"/>
    <x v="3"/>
    <s v="No root cause"/>
    <s v="No root cause"/>
    <s v=""/>
    <s v="CTR_519"/>
    <m/>
  </r>
  <r>
    <s v="Enam-IHS"/>
    <s v="CTR_127"/>
    <s v="Yaounde"/>
    <s v="IHS"/>
    <s v="Grid-Gen (LL)"/>
    <s v="CENTRE"/>
    <s v="Yaounde"/>
    <s v="ZTE"/>
    <n v="0"/>
    <n v="0"/>
    <n v="0"/>
    <n v="0"/>
    <n v="0"/>
    <n v="0"/>
    <n v="0"/>
    <n v="0"/>
    <n v="0"/>
    <n v="0"/>
    <n v="0"/>
    <n v="0"/>
    <n v="7.3026441573710246"/>
    <n v="0"/>
    <n v="0"/>
    <n v="0"/>
    <n v="0"/>
    <n v="0"/>
    <n v="0"/>
    <n v="0"/>
    <n v="0"/>
    <n v="0"/>
    <n v="0.33385483102333335"/>
    <n v="0"/>
    <m/>
    <n v="0"/>
    <n v="0"/>
    <n v="0"/>
    <n v="0"/>
    <n v="0"/>
    <x v="0"/>
    <m/>
    <x v="6"/>
    <x v="3"/>
    <s v="No root cause"/>
    <s v="No root cause"/>
    <s v=""/>
    <s v="CTR_127"/>
    <m/>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n v="0.32921771066081046"/>
    <n v="0"/>
    <m/>
    <n v="0"/>
    <n v="0"/>
    <n v="0"/>
    <n v="0"/>
    <n v="0"/>
    <x v="0"/>
    <m/>
    <x v="6"/>
    <x v="3"/>
    <s v="No root cause"/>
    <s v="No root cause"/>
    <s v=""/>
    <s v="CTR_721"/>
    <m/>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n v="0.32786224470868902"/>
    <n v="0"/>
    <m/>
    <n v="0"/>
    <n v="0"/>
    <n v="0"/>
    <n v="0"/>
    <n v="0"/>
    <x v="0"/>
    <m/>
    <x v="6"/>
    <x v="3"/>
    <s v="No root cause"/>
    <s v="No root cause"/>
    <s v=""/>
    <s v="ADM_001"/>
    <m/>
  </r>
  <r>
    <s v="Nkolbong"/>
    <s v="CTR_271"/>
    <s v="Yaounde"/>
    <s v="IHS"/>
    <s v="Grid-Gen"/>
    <s v="CENTRE"/>
    <s v="Yaounde"/>
    <s v="ZTE"/>
    <n v="0"/>
    <n v="0"/>
    <n v="0"/>
    <n v="0"/>
    <n v="0"/>
    <n v="0"/>
    <n v="0"/>
    <n v="26.264738908721501"/>
    <n v="0"/>
    <n v="0"/>
    <n v="0"/>
    <n v="29.676856917014085"/>
    <n v="5.6774048106200077"/>
    <n v="23.751722868565473"/>
    <n v="29.676856917014085"/>
    <n v="0"/>
    <n v="0"/>
    <n v="0"/>
    <n v="0"/>
    <n v="0"/>
    <n v="0"/>
    <n v="0"/>
    <n v="0.29590178436391479"/>
    <n v="0"/>
    <m/>
    <n v="0"/>
    <n v="0"/>
    <n v="0"/>
    <n v="0"/>
    <n v="0"/>
    <x v="0"/>
    <m/>
    <x v="6"/>
    <x v="3"/>
    <s v="No root cause"/>
    <s v="No root cause"/>
    <s v=""/>
    <s v="CTR_271"/>
    <m/>
  </r>
  <r>
    <s v="H-General-Yde"/>
    <s v="CTR_336"/>
    <s v="Yaounde"/>
    <s v="IHS"/>
    <s v="Grid-Gen"/>
    <s v="CENTRE"/>
    <s v="Yaounde"/>
    <s v="ZTE"/>
    <n v="0"/>
    <n v="0"/>
    <n v="0"/>
    <n v="0"/>
    <n v="0"/>
    <n v="0"/>
    <n v="0"/>
    <n v="0"/>
    <n v="0"/>
    <n v="0"/>
    <n v="0"/>
    <n v="0"/>
    <n v="0"/>
    <n v="0"/>
    <n v="0"/>
    <n v="0"/>
    <n v="0"/>
    <n v="0"/>
    <n v="0"/>
    <n v="0"/>
    <n v="0"/>
    <n v="0"/>
    <n v="0.29479600950823698"/>
    <n v="0"/>
    <m/>
    <n v="0"/>
    <n v="0"/>
    <n v="0"/>
    <n v="0"/>
    <n v="0"/>
    <x v="0"/>
    <m/>
    <x v="6"/>
    <x v="3"/>
    <s v="No root cause"/>
    <s v="No root cause"/>
    <s v=""/>
    <s v="CTR_336"/>
    <m/>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29442147286357184"/>
    <n v="0"/>
    <m/>
    <n v="0"/>
    <n v="0"/>
    <n v="0"/>
    <n v="0"/>
    <n v="0"/>
    <x v="0"/>
    <m/>
    <x v="6"/>
    <x v="3"/>
    <s v="No root cause"/>
    <s v="No root cause"/>
    <s v=""/>
    <s v="CTR_922"/>
    <m/>
  </r>
  <r>
    <s v="Abattoir"/>
    <s v="CTR_104"/>
    <s v="Yaounde"/>
    <s v="IHS"/>
    <s v="GridOnly"/>
    <s v="CENTRE"/>
    <s v="Yaounde"/>
    <s v="ZTE"/>
    <n v="0"/>
    <n v="0"/>
    <n v="0"/>
    <n v="0"/>
    <n v="0"/>
    <n v="0"/>
    <n v="0"/>
    <n v="0"/>
    <n v="0"/>
    <n v="0"/>
    <n v="0"/>
    <n v="3.8596892986676479"/>
    <n v="0"/>
    <n v="8.4003218874934685E-2"/>
    <n v="3.8596892986676479"/>
    <n v="0.20569195823452691"/>
    <n v="1.2409469142460896"/>
    <n v="0"/>
    <n v="0"/>
    <n v="0"/>
    <n v="0"/>
    <n v="0"/>
    <n v="0.29422528700208039"/>
    <n v="0"/>
    <m/>
    <n v="0"/>
    <n v="0"/>
    <n v="0"/>
    <n v="0"/>
    <n v="0"/>
    <x v="0"/>
    <m/>
    <x v="6"/>
    <x v="3"/>
    <s v="No root cause"/>
    <s v="No root cause"/>
    <s v=""/>
    <s v="CTR_104"/>
    <m/>
  </r>
  <r>
    <s v="Longtimbi"/>
    <s v="EST_072"/>
    <s v="CENTRE"/>
    <s v="IHS"/>
    <s v="Grid-Gen"/>
    <s v="EST"/>
    <s v="Longtimbi"/>
    <s v="NOKIA"/>
    <n v="1.7835078317392992E-4"/>
    <n v="0"/>
    <n v="0"/>
    <n v="0"/>
    <n v="0"/>
    <n v="0"/>
    <n v="0"/>
    <n v="0"/>
    <n v="0"/>
    <n v="0"/>
    <n v="0.71618540491335014"/>
    <n v="0.21739176961073878"/>
    <n v="0"/>
    <n v="0"/>
    <n v="0.21739176961073878"/>
    <n v="5.0487299260625021E-2"/>
    <n v="4.9267802149737881E-2"/>
    <n v="0"/>
    <n v="0"/>
    <n v="0"/>
    <n v="0"/>
    <n v="0"/>
    <n v="0.28455867455405187"/>
    <n v="0"/>
    <m/>
    <n v="0"/>
    <n v="0"/>
    <n v="0"/>
    <n v="0"/>
    <n v="0"/>
    <x v="0"/>
    <m/>
    <x v="6"/>
    <x v="3"/>
    <s v="No root cause"/>
    <s v="No root cause"/>
    <s v=""/>
    <s v="EST_072"/>
    <m/>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n v="0.27011226111696107"/>
    <n v="0"/>
    <m/>
    <n v="0"/>
    <n v="0"/>
    <n v="0"/>
    <n v="0"/>
    <n v="0"/>
    <x v="0"/>
    <m/>
    <x v="6"/>
    <x v="3"/>
    <s v="No root cause"/>
    <s v="No root cause"/>
    <s v=""/>
    <s v="CTR_567"/>
    <m/>
  </r>
  <r>
    <s v="Chapelle-Manguier-IHS"/>
    <s v="CTR_446"/>
    <s v="Yaounde"/>
    <s v="IHS"/>
    <s v="Grid-Gen"/>
    <s v="CENTRE"/>
    <s v="Yaounde"/>
    <s v="ZTE"/>
    <n v="0"/>
    <n v="0"/>
    <n v="0"/>
    <n v="0"/>
    <n v="0"/>
    <n v="0"/>
    <n v="0"/>
    <n v="2.0828517862187641"/>
    <n v="0"/>
    <n v="0"/>
    <n v="0"/>
    <n v="0"/>
    <n v="0"/>
    <n v="0"/>
    <n v="0"/>
    <n v="0"/>
    <n v="0"/>
    <n v="0"/>
    <n v="0"/>
    <n v="0"/>
    <n v="0"/>
    <n v="0"/>
    <n v="0.2638878187841896"/>
    <n v="0"/>
    <m/>
    <n v="0"/>
    <n v="0"/>
    <n v="0"/>
    <n v="0"/>
    <n v="0"/>
    <x v="0"/>
    <m/>
    <x v="6"/>
    <x v="3"/>
    <s v="No root cause"/>
    <s v="No root cause"/>
    <s v=""/>
    <s v="CTR_446"/>
    <m/>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5.3505234952196076E-5"/>
    <n v="5.3505234952196076E-5"/>
    <n v="0.26369163292269809"/>
    <n v="0"/>
    <m/>
    <n v="0"/>
    <n v="0"/>
    <n v="0"/>
    <n v="0"/>
    <n v="0"/>
    <x v="0"/>
    <m/>
    <x v="6"/>
    <x v="3"/>
    <s v="No root cause"/>
    <s v="No root cause"/>
    <s v=""/>
    <s v="CTR_595"/>
    <m/>
  </r>
  <r>
    <s v="Dragage"/>
    <s v="CTR_344"/>
    <s v="Yaounde"/>
    <s v="IHS"/>
    <s v="Grid-Gen"/>
    <s v="CENTRE"/>
    <s v="Yaounde"/>
    <s v="ZTE"/>
    <n v="1.701466471479525E-2"/>
    <n v="0"/>
    <n v="5.3523070030504771E-2"/>
    <n v="0"/>
    <n v="0"/>
    <n v="0.57689344325448788"/>
    <n v="0"/>
    <n v="0"/>
    <n v="0"/>
    <n v="0"/>
    <n v="0.24191500229715818"/>
    <n v="0"/>
    <n v="0.70056187630731148"/>
    <n v="0"/>
    <n v="0"/>
    <n v="0"/>
    <n v="0"/>
    <n v="0"/>
    <n v="0"/>
    <n v="0"/>
    <n v="0.1293578230360731"/>
    <n v="0.1293578230360731"/>
    <n v="0.26306740518158944"/>
    <n v="0"/>
    <m/>
    <n v="0"/>
    <n v="0"/>
    <n v="0"/>
    <n v="0"/>
    <n v="0"/>
    <x v="0"/>
    <m/>
    <x v="6"/>
    <x v="3"/>
    <s v="No root cause"/>
    <s v="No root cause"/>
    <s v=""/>
    <s v="CTR_344"/>
    <m/>
  </r>
  <r>
    <s v="Nkolbisson-Nodal"/>
    <s v="CTR_576"/>
    <s v="Yaounde"/>
    <m/>
    <m/>
    <s v="CENTRE"/>
    <s v="Yaounde"/>
    <s v="ZTE"/>
    <n v="0"/>
    <n v="0"/>
    <n v="0"/>
    <n v="2.2436528523283907E-2"/>
    <n v="0"/>
    <n v="0"/>
    <n v="2.8393444681294167E-2"/>
    <n v="0"/>
    <n v="0"/>
    <n v="0"/>
    <n v="0"/>
    <n v="0"/>
    <n v="0"/>
    <n v="0"/>
    <n v="0"/>
    <n v="0"/>
    <n v="0"/>
    <n v="0"/>
    <n v="0"/>
    <n v="0"/>
    <n v="0"/>
    <n v="0"/>
    <n v="0.24478644990625864"/>
    <n v="0"/>
    <m/>
    <n v="0"/>
    <n v="0"/>
    <n v="0"/>
    <n v="0"/>
    <n v="0"/>
    <x v="0"/>
    <m/>
    <x v="6"/>
    <x v="3"/>
    <s v="No root cause"/>
    <s v="No root cause"/>
    <s v=""/>
    <s v="CTR_576"/>
    <m/>
  </r>
  <r>
    <s v="H-Deputes"/>
    <s v="CTR_578"/>
    <s v="Yaounde"/>
    <s v="IHS"/>
    <m/>
    <s v="CENTRE"/>
    <s v="Yaounde"/>
    <s v="ZTE"/>
    <n v="0"/>
    <n v="0"/>
    <n v="0"/>
    <n v="0"/>
    <n v="0"/>
    <n v="0"/>
    <n v="0"/>
    <n v="0"/>
    <n v="0"/>
    <n v="0"/>
    <n v="0"/>
    <n v="0"/>
    <n v="0"/>
    <n v="0"/>
    <n v="0"/>
    <n v="0"/>
    <n v="0"/>
    <n v="0"/>
    <n v="0"/>
    <n v="0"/>
    <n v="0"/>
    <n v="0"/>
    <n v="0.24418005724346692"/>
    <n v="0"/>
    <m/>
    <n v="0"/>
    <n v="0"/>
    <n v="0"/>
    <n v="0"/>
    <n v="0"/>
    <x v="0"/>
    <m/>
    <x v="6"/>
    <x v="3"/>
    <s v="No root cause"/>
    <s v="No root cause"/>
    <s v=""/>
    <s v="CTR_578"/>
    <m/>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23681416989838286"/>
    <n v="0"/>
    <m/>
    <n v="0"/>
    <n v="0"/>
    <n v="0"/>
    <n v="0"/>
    <n v="0"/>
    <x v="0"/>
    <m/>
    <x v="1"/>
    <x v="0"/>
    <s v="Defaut GE &amp; Power Cabinet"/>
    <s v="PASSIVE"/>
    <s v="(05-10-2026 ticket): INC-20260510-00014623...Grid Outage"/>
    <s v="EXN_117"/>
    <m/>
  </r>
  <r>
    <s v="H-Plateau-New"/>
    <s v="CTR_484"/>
    <s v="Yaounde"/>
    <s v="IHS"/>
    <s v="Grid-Gen"/>
    <s v="CENTRE"/>
    <s v="Yaounde"/>
    <s v="ZTE"/>
    <n v="0"/>
    <n v="0"/>
    <n v="0"/>
    <n v="0"/>
    <n v="0"/>
    <n v="0"/>
    <n v="0"/>
    <n v="0"/>
    <n v="0"/>
    <n v="0"/>
    <n v="0"/>
    <n v="0"/>
    <n v="0"/>
    <n v="0"/>
    <n v="0"/>
    <n v="0"/>
    <n v="0"/>
    <n v="0"/>
    <n v="0"/>
    <n v="2.3007251029442607E-3"/>
    <n v="0"/>
    <n v="0"/>
    <n v="0.2310177694452287"/>
    <n v="0"/>
    <m/>
    <n v="0"/>
    <n v="0"/>
    <n v="0"/>
    <n v="0"/>
    <n v="0"/>
    <x v="0"/>
    <m/>
    <x v="6"/>
    <x v="3"/>
    <s v="No root cause"/>
    <s v="No root cause"/>
    <s v=""/>
    <s v="CTR_484"/>
    <m/>
  </r>
  <r>
    <s v="Ekounou-PJ"/>
    <s v="CTR_269"/>
    <s v="Yaounde"/>
    <s v="IHS"/>
    <s v="Grid-Gen"/>
    <s v="CENTRE"/>
    <s v="Yaounde"/>
    <s v="ZTE"/>
    <n v="12.828896679251098"/>
    <n v="0"/>
    <n v="0"/>
    <n v="3.8826965496971039E-2"/>
    <n v="0"/>
    <n v="0"/>
    <n v="7.9865480705299099E-2"/>
    <n v="0"/>
    <n v="0"/>
    <n v="0.50387663262306925"/>
    <n v="0"/>
    <n v="0"/>
    <n v="0"/>
    <n v="0"/>
    <n v="0"/>
    <n v="0"/>
    <n v="0"/>
    <n v="0"/>
    <n v="0"/>
    <n v="0"/>
    <n v="0"/>
    <n v="0"/>
    <n v="0.22019187690657019"/>
    <n v="0"/>
    <m/>
    <n v="0"/>
    <n v="0"/>
    <n v="0"/>
    <n v="0"/>
    <n v="0"/>
    <x v="0"/>
    <m/>
    <x v="6"/>
    <x v="3"/>
    <s v="No root cause"/>
    <s v="No root cause"/>
    <s v=""/>
    <s v="CTR_269"/>
    <m/>
  </r>
  <r>
    <s v="Nkolndongo"/>
    <s v="CTR_109"/>
    <s v="Yaounde"/>
    <s v="IHS"/>
    <s v="Grid-Gen"/>
    <s v="CENTRE"/>
    <s v="Yaounde"/>
    <s v="ZTE"/>
    <n v="0"/>
    <n v="0"/>
    <n v="0.17599655283606258"/>
    <n v="0"/>
    <n v="0"/>
    <n v="0"/>
    <n v="0"/>
    <n v="0"/>
    <n v="0"/>
    <n v="2.1526939529097084E-2"/>
    <n v="0"/>
    <n v="0"/>
    <n v="0"/>
    <n v="0"/>
    <n v="0"/>
    <n v="0"/>
    <n v="0"/>
    <n v="0"/>
    <n v="0"/>
    <n v="0"/>
    <n v="0"/>
    <n v="0"/>
    <n v="0.21441331153173401"/>
    <n v="0"/>
    <m/>
    <n v="0"/>
    <n v="0"/>
    <n v="0"/>
    <n v="0"/>
    <n v="0"/>
    <x v="0"/>
    <m/>
    <x v="6"/>
    <x v="3"/>
    <s v="No root cause"/>
    <s v="No root cause"/>
    <s v=""/>
    <s v="CTR_109"/>
    <m/>
  </r>
  <r>
    <s v="BOVA-II-IHS"/>
    <s v="SUO_221"/>
    <s v="SUD-OUEST"/>
    <s v="IHS"/>
    <s v="Grid-Gen"/>
    <s v="SUD-OUEST"/>
    <s v="Buea"/>
    <s v="Huawei"/>
    <n v="0"/>
    <n v="0"/>
    <n v="0"/>
    <n v="0"/>
    <n v="0"/>
    <n v="0.33656576292757817"/>
    <n v="0"/>
    <n v="0"/>
    <n v="0"/>
    <n v="0"/>
    <n v="0"/>
    <n v="0"/>
    <n v="7.1340313269583622E-3"/>
    <n v="0"/>
    <n v="0"/>
    <n v="0"/>
    <n v="4.7500164082720513"/>
    <n v="0"/>
    <n v="0"/>
    <n v="0"/>
    <n v="0"/>
    <n v="0"/>
    <n v="0.20777866239766229"/>
    <n v="0"/>
    <m/>
    <n v="0"/>
    <n v="0"/>
    <n v="0"/>
    <n v="0"/>
    <n v="0"/>
    <x v="0"/>
    <m/>
    <x v="6"/>
    <x v="3"/>
    <s v="No root cause"/>
    <s v="No root cause"/>
    <s v=""/>
    <s v="SUO_221"/>
    <m/>
  </r>
  <r>
    <s v="Omnisport-Rail-IHS"/>
    <s v="CTR_161"/>
    <s v="Yaounde"/>
    <s v="IHS"/>
    <s v="Grid-Gen"/>
    <s v="CENTRE"/>
    <s v="Yaounde"/>
    <s v="ZTE"/>
    <n v="0"/>
    <n v="0"/>
    <n v="0"/>
    <n v="0"/>
    <n v="0"/>
    <n v="0"/>
    <n v="0"/>
    <n v="2.3130491420613932"/>
    <n v="0"/>
    <n v="0"/>
    <n v="0"/>
    <n v="0"/>
    <n v="0"/>
    <n v="0"/>
    <n v="0"/>
    <n v="0"/>
    <n v="0"/>
    <n v="0"/>
    <n v="0"/>
    <n v="0"/>
    <n v="0"/>
    <n v="0"/>
    <n v="0.20057329075743494"/>
    <n v="0"/>
    <m/>
    <n v="0"/>
    <n v="0"/>
    <n v="0"/>
    <n v="0"/>
    <n v="0"/>
    <x v="0"/>
    <m/>
    <x v="6"/>
    <x v="3"/>
    <s v="No root cause"/>
    <s v="No root cause"/>
    <s v=""/>
    <s v="CTR_161"/>
    <m/>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19370678560523721"/>
    <n v="0"/>
    <m/>
    <n v="0"/>
    <n v="0"/>
    <n v="0"/>
    <n v="0"/>
    <n v="0"/>
    <x v="0"/>
    <m/>
    <x v="6"/>
    <x v="3"/>
    <s v="No root cause"/>
    <s v="No root cause"/>
    <s v=""/>
    <s v="CTR_389"/>
    <m/>
  </r>
  <r>
    <s v="Olezoa"/>
    <s v="CTR_035"/>
    <s v="Yaounde"/>
    <s v="IHS"/>
    <s v="GridOnly"/>
    <s v="CENTRE"/>
    <s v="Yaounde"/>
    <s v="ZTE"/>
    <n v="0"/>
    <n v="0"/>
    <n v="0"/>
    <n v="8.435992044128442E-3"/>
    <n v="0"/>
    <n v="0"/>
    <n v="1.6729303461717124E-2"/>
    <n v="0"/>
    <n v="0"/>
    <n v="8.0792904777802401E-3"/>
    <n v="0"/>
    <n v="0"/>
    <n v="0"/>
    <n v="0"/>
    <n v="0"/>
    <n v="0"/>
    <n v="0"/>
    <n v="0"/>
    <n v="0"/>
    <n v="0"/>
    <n v="0"/>
    <n v="0"/>
    <n v="0.18739316788087859"/>
    <n v="0"/>
    <m/>
    <n v="0"/>
    <n v="0"/>
    <n v="0"/>
    <n v="0"/>
    <n v="0"/>
    <x v="0"/>
    <m/>
    <x v="6"/>
    <x v="3"/>
    <s v="No root cause"/>
    <s v="No root cause"/>
    <s v=""/>
    <s v="CTR_035"/>
    <m/>
  </r>
  <r>
    <s v="Acropole-IHS"/>
    <s v="CTR_129"/>
    <s v="Yaounde"/>
    <s v="IHS"/>
    <s v="Grid-Gen"/>
    <s v="CENTRE"/>
    <s v="Yaounde"/>
    <s v="ZTE"/>
    <n v="0"/>
    <n v="0"/>
    <n v="0"/>
    <n v="0"/>
    <n v="0"/>
    <n v="0"/>
    <n v="0"/>
    <n v="0"/>
    <n v="0"/>
    <n v="1.6533117600226025E-2"/>
    <n v="0"/>
    <n v="0"/>
    <n v="0"/>
    <n v="0"/>
    <n v="0"/>
    <n v="0"/>
    <n v="0"/>
    <n v="0"/>
    <n v="0"/>
    <n v="0"/>
    <n v="0"/>
    <n v="0"/>
    <n v="0.18703646631453055"/>
    <n v="0"/>
    <m/>
    <n v="0"/>
    <n v="0"/>
    <n v="0"/>
    <n v="0"/>
    <n v="0"/>
    <x v="0"/>
    <m/>
    <x v="6"/>
    <x v="3"/>
    <s v="No root cause"/>
    <s v="No root cause"/>
    <s v=""/>
    <s v="CTR_129"/>
    <m/>
  </r>
  <r>
    <s v="Foumban-Ndjidare"/>
    <s v="OST_087"/>
    <s v="OUEST"/>
    <s v="IHS"/>
    <s v="Grid-Gen"/>
    <s v="OUEST"/>
    <s v="Foumban"/>
    <s v="Huawei"/>
    <n v="0.58561479655169457"/>
    <n v="0.3153955249648292"/>
    <n v="0"/>
    <n v="0"/>
    <n v="0"/>
    <n v="0"/>
    <n v="0"/>
    <n v="0"/>
    <n v="0"/>
    <n v="0"/>
    <n v="9.32774595999806E-2"/>
    <n v="0"/>
    <n v="1.2403405215832983"/>
    <n v="0"/>
    <n v="0"/>
    <n v="0"/>
    <n v="0"/>
    <n v="0"/>
    <n v="0"/>
    <n v="0"/>
    <n v="0.22370538733509687"/>
    <n v="0.22370538733509687"/>
    <n v="0.18607337208539151"/>
    <n v="0"/>
    <m/>
    <n v="0"/>
    <n v="0"/>
    <n v="0"/>
    <n v="0"/>
    <n v="0"/>
    <x v="0"/>
    <m/>
    <x v="6"/>
    <x v="3"/>
    <s v="No root cause"/>
    <s v="No root cause"/>
    <s v=""/>
    <s v="OST_087"/>
    <m/>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n v="0.18585935114558211"/>
    <n v="0"/>
    <m/>
    <n v="0"/>
    <n v="0"/>
    <n v="0"/>
    <n v="0"/>
    <n v="0"/>
    <x v="0"/>
    <m/>
    <x v="6"/>
    <x v="3"/>
    <s v="No root cause"/>
    <s v="No root cause"/>
    <s v=""/>
    <s v="CTR_947"/>
    <m/>
  </r>
  <r>
    <s v="C-Supreme"/>
    <s v="CTR_240"/>
    <s v="Yaounde"/>
    <s v="IHS"/>
    <s v="GridOnly"/>
    <s v="CENTRE"/>
    <s v="Yaounde"/>
    <s v="ZTE"/>
    <n v="0"/>
    <n v="0"/>
    <n v="4.3238293767995595"/>
    <n v="0"/>
    <n v="0"/>
    <n v="0"/>
    <n v="0"/>
    <n v="0"/>
    <n v="0"/>
    <n v="2.5022614879306262E-2"/>
    <n v="0"/>
    <n v="0"/>
    <n v="0"/>
    <n v="0"/>
    <n v="0"/>
    <n v="0"/>
    <n v="0"/>
    <n v="0"/>
    <n v="0"/>
    <n v="0"/>
    <n v="0"/>
    <n v="0"/>
    <n v="0.18489625691644324"/>
    <n v="0"/>
    <m/>
    <n v="0"/>
    <n v="0"/>
    <n v="0"/>
    <n v="0"/>
    <n v="0"/>
    <x v="0"/>
    <m/>
    <x v="6"/>
    <x v="3"/>
    <s v="No root cause"/>
    <s v="No root cause"/>
    <s v=""/>
    <s v="CTR_240"/>
    <m/>
  </r>
  <r>
    <s v="Nkolbisson-II"/>
    <s v="CTR_761"/>
    <s v="Yaounde"/>
    <s v="CAMUSAT"/>
    <s v="Good Grid + GE"/>
    <s v="CENTRE"/>
    <s v="Yaounde"/>
    <s v="ZTE"/>
    <n v="0"/>
    <n v="0"/>
    <n v="0"/>
    <n v="0"/>
    <n v="0"/>
    <n v="1.3489561485362387"/>
    <n v="0"/>
    <n v="2.0541016399711221"/>
    <n v="0"/>
    <n v="0.63350198183390394"/>
    <n v="0"/>
    <n v="0"/>
    <n v="0"/>
    <n v="0"/>
    <n v="0"/>
    <n v="0"/>
    <n v="0"/>
    <n v="0"/>
    <n v="0"/>
    <n v="0"/>
    <n v="0"/>
    <n v="0"/>
    <n v="0.17631758424577568"/>
    <n v="0"/>
    <m/>
    <n v="0"/>
    <n v="0"/>
    <n v="0"/>
    <n v="0"/>
    <n v="0"/>
    <x v="0"/>
    <m/>
    <x v="6"/>
    <x v="3"/>
    <s v="No root cause"/>
    <s v="No root cause"/>
    <s v=""/>
    <s v="CTR_761"/>
    <m/>
  </r>
  <r>
    <s v="Mimboman-Liberte-IHS"/>
    <s v="CTR_552"/>
    <s v="Yaounde"/>
    <s v="IHS"/>
    <s v="Grid-Gen"/>
    <s v="CENTRE"/>
    <s v="Yaounde"/>
    <s v="ZTE"/>
    <n v="0"/>
    <n v="0"/>
    <n v="0"/>
    <n v="0"/>
    <n v="0"/>
    <n v="0"/>
    <n v="0"/>
    <n v="6.1184306272525699"/>
    <n v="5.5394861499915811"/>
    <n v="0"/>
    <n v="0"/>
    <n v="0"/>
    <n v="0"/>
    <n v="0"/>
    <n v="0"/>
    <n v="0"/>
    <n v="0"/>
    <n v="0"/>
    <n v="0"/>
    <n v="3.7275313683356997E-3"/>
    <n v="0"/>
    <n v="0"/>
    <n v="0.17440923086581464"/>
    <n v="0"/>
    <m/>
    <n v="0"/>
    <n v="0"/>
    <n v="0"/>
    <n v="0"/>
    <n v="0"/>
    <x v="0"/>
    <m/>
    <x v="6"/>
    <x v="3"/>
    <s v="No root cause"/>
    <s v="No root cause"/>
    <s v=""/>
    <s v="CTR_552"/>
    <m/>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17398118898619741"/>
    <n v="0"/>
    <m/>
    <n v="0"/>
    <n v="0"/>
    <n v="0"/>
    <n v="0"/>
    <n v="0"/>
    <x v="0"/>
    <m/>
    <x v="6"/>
    <x v="3"/>
    <s v="No root cause"/>
    <s v="No root cause"/>
    <s v=""/>
    <s v="CTR_471"/>
    <m/>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n v="0.15356002431277882"/>
    <n v="0"/>
    <m/>
    <n v="0"/>
    <n v="0"/>
    <n v="0"/>
    <n v="0"/>
    <n v="0"/>
    <x v="0"/>
    <m/>
    <x v="6"/>
    <x v="3"/>
    <s v="No root cause"/>
    <s v="No root cause"/>
    <s v=""/>
    <s v="ADM_180"/>
    <m/>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1449278464071595"/>
    <n v="0"/>
    <m/>
    <n v="0"/>
    <n v="0"/>
    <n v="0"/>
    <n v="0"/>
    <n v="0"/>
    <x v="0"/>
    <m/>
    <x v="6"/>
    <x v="3"/>
    <s v="No root cause"/>
    <s v="No root cause"/>
    <s v=""/>
    <s v="CTR_520"/>
    <m/>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13873907423102241"/>
    <n v="0"/>
    <m/>
    <n v="0"/>
    <n v="0"/>
    <n v="0"/>
    <n v="0"/>
    <n v="0"/>
    <x v="0"/>
    <m/>
    <x v="6"/>
    <x v="3"/>
    <s v="No root cause"/>
    <s v="No root cause"/>
    <s v=""/>
    <s v="CTR_376"/>
    <m/>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13292483869955218"/>
    <n v="0"/>
    <m/>
    <n v="0"/>
    <n v="0"/>
    <n v="0"/>
    <n v="0"/>
    <n v="0"/>
    <x v="0"/>
    <m/>
    <x v="6"/>
    <x v="3"/>
    <s v="No root cause"/>
    <s v="No root cause"/>
    <s v=""/>
    <s v="CTR_583"/>
    <m/>
  </r>
  <r>
    <s v="Mvog-Ada-New"/>
    <s v="CTR_347"/>
    <s v="Yaounde"/>
    <m/>
    <m/>
    <s v="CENTRE"/>
    <s v="Yaounde"/>
    <s v="ZTE"/>
    <n v="0"/>
    <n v="0"/>
    <n v="0"/>
    <n v="0"/>
    <n v="0"/>
    <n v="0"/>
    <n v="0"/>
    <n v="0"/>
    <n v="0"/>
    <n v="0.31609109301920768"/>
    <n v="0"/>
    <n v="0"/>
    <n v="0"/>
    <n v="0"/>
    <n v="0"/>
    <n v="0"/>
    <n v="0"/>
    <n v="0"/>
    <n v="0"/>
    <n v="0"/>
    <n v="0"/>
    <n v="0"/>
    <n v="0.13051710312670253"/>
    <n v="0"/>
    <m/>
    <n v="0"/>
    <n v="0"/>
    <n v="0"/>
    <n v="0"/>
    <n v="0"/>
    <x v="0"/>
    <m/>
    <x v="6"/>
    <x v="3"/>
    <s v="No root cause"/>
    <s v="No root cause"/>
    <s v=""/>
    <s v="CTR_347"/>
    <m/>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11726047355006269"/>
    <n v="0"/>
    <m/>
    <n v="0"/>
    <n v="0"/>
    <n v="0"/>
    <n v="0"/>
    <n v="0"/>
    <x v="0"/>
    <m/>
    <x v="1"/>
    <x v="0"/>
    <s v="Defaut GE &amp; Power Cabinet"/>
    <s v="PASSIVE"/>
    <s v="(05-10-2026 ticket): INC-20260510-00015036...Grid Outage"/>
    <s v="NRD_059"/>
    <m/>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62007216786090424"/>
    <n v="0.62007216786090424"/>
    <n v="0.11143356932708978"/>
    <n v="0"/>
    <m/>
    <n v="0"/>
    <n v="0"/>
    <n v="0"/>
    <n v="0"/>
    <n v="0"/>
    <x v="0"/>
    <m/>
    <x v="6"/>
    <x v="3"/>
    <s v="No root cause"/>
    <s v="No root cause"/>
    <s v="(05-10-2026 ticket): INC-20260510-00018501...Others"/>
    <s v="CTR_270"/>
    <m/>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11077367142934635"/>
    <n v="0"/>
    <m/>
    <n v="0"/>
    <n v="0"/>
    <n v="0"/>
    <n v="0"/>
    <n v="0"/>
    <x v="0"/>
    <m/>
    <x v="6"/>
    <x v="3"/>
    <s v="No root cause"/>
    <s v="No root cause"/>
    <s v=""/>
    <s v="CTR_096"/>
    <m/>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10695696466942306"/>
    <n v="0"/>
    <m/>
    <n v="0"/>
    <n v="0"/>
    <n v="0"/>
    <n v="0"/>
    <n v="0"/>
    <x v="0"/>
    <m/>
    <x v="6"/>
    <x v="3"/>
    <s v="No root cause"/>
    <s v="No root cause"/>
    <s v=""/>
    <s v="CTR_558"/>
    <m/>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9.9466231776116784E-2"/>
    <n v="0"/>
    <m/>
    <n v="0"/>
    <n v="0"/>
    <n v="0"/>
    <n v="0"/>
    <n v="0"/>
    <x v="0"/>
    <m/>
    <x v="6"/>
    <x v="3"/>
    <s v="No root cause"/>
    <s v="No root cause"/>
    <s v=""/>
    <s v="CTR_655"/>
    <m/>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9.9305716071260708E-2"/>
    <n v="0"/>
    <m/>
    <n v="0"/>
    <n v="0"/>
    <n v="0"/>
    <n v="0"/>
    <n v="0"/>
    <x v="0"/>
    <m/>
    <x v="6"/>
    <x v="3"/>
    <s v="No root cause"/>
    <s v="No root cause"/>
    <s v=""/>
    <s v="CTR_654"/>
    <m/>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1.4829332568565177"/>
    <n v="10.410638410195382"/>
    <n v="4.9860458347244689"/>
    <n v="4.9860458347244689"/>
    <n v="9.613107213076337E-2"/>
    <n v="0"/>
    <m/>
    <n v="0"/>
    <n v="0"/>
    <n v="0"/>
    <n v="0"/>
    <n v="0"/>
    <x v="0"/>
    <m/>
    <x v="6"/>
    <x v="3"/>
    <s v="No root cause"/>
    <s v="No root cause"/>
    <s v=""/>
    <s v="LIT_616"/>
    <m/>
  </r>
  <r>
    <s v="Batchenga"/>
    <s v="CTR_032"/>
    <s v="CENTRE"/>
    <s v="CAMUSAT"/>
    <s v="Medium Grid + Solar + GE"/>
    <s v="CENTRE"/>
    <s v="Batchenga"/>
    <s v="NOKIA"/>
    <n v="0"/>
    <n v="0"/>
    <n v="0"/>
    <n v="0"/>
    <n v="0"/>
    <n v="0"/>
    <n v="5.500000290841775E-2"/>
    <n v="0"/>
    <n v="0"/>
    <n v="0"/>
    <n v="0"/>
    <n v="0"/>
    <n v="0"/>
    <n v="0"/>
    <n v="0"/>
    <n v="0"/>
    <n v="0"/>
    <n v="0"/>
    <n v="0"/>
    <n v="0"/>
    <n v="0"/>
    <n v="0"/>
    <n v="9.0981427334941758E-2"/>
    <n v="0"/>
    <m/>
    <n v="0"/>
    <n v="0"/>
    <n v="0"/>
    <n v="0"/>
    <n v="0"/>
    <x v="0"/>
    <m/>
    <x v="12"/>
    <x v="6"/>
    <s v="BSS Hardware issue"/>
    <s v="ACTIVE"/>
    <s v="(05-10-2026 cells nokia): 09/05/2026 : Check breaker and  interconnection (sfp, optical fiber) between system and radio module, swap its if needed "/>
    <s v="CTR_032"/>
    <m/>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2.4344881903245415E-2"/>
    <n v="2.4344881903245415E-2"/>
    <n v="9.0138485816118913E-2"/>
    <n v="0"/>
    <m/>
    <n v="0"/>
    <n v="0"/>
    <n v="0"/>
    <n v="0"/>
    <n v="0"/>
    <x v="0"/>
    <m/>
    <x v="7"/>
    <x v="4"/>
    <s v="Warehouse HUAWEI"/>
    <s v="SPARE-ISSUE"/>
    <s v="(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s v="ADM_026"/>
    <m/>
  </r>
  <r>
    <s v="Ndogbong-Citadelle"/>
    <s v="LIT_344"/>
    <s v="Douala"/>
    <s v="IHS"/>
    <s v="Grid-Gen"/>
    <s v="LITTORAL"/>
    <s v="Douala"/>
    <s v="ZTE"/>
    <n v="0"/>
    <n v="6.2966743999566264"/>
    <n v="0"/>
    <n v="2.3185601812614315E-3"/>
    <n v="0"/>
    <n v="0"/>
    <n v="0"/>
    <n v="0"/>
    <n v="0"/>
    <n v="0"/>
    <n v="0"/>
    <n v="0"/>
    <n v="0"/>
    <n v="0"/>
    <n v="0"/>
    <n v="0"/>
    <n v="0"/>
    <n v="0"/>
    <n v="0"/>
    <n v="0"/>
    <n v="1.9094413197387239"/>
    <n v="1.9094413197387239"/>
    <n v="8.9835289484723052E-2"/>
    <n v="0"/>
    <m/>
    <n v="0"/>
    <n v="0"/>
    <n v="0"/>
    <n v="0"/>
    <n v="0"/>
    <x v="0"/>
    <m/>
    <x v="6"/>
    <x v="3"/>
    <s v="No root cause"/>
    <s v="No root cause"/>
    <s v=""/>
    <s v="LIT_344"/>
    <m/>
  </r>
  <r>
    <s v="Bda-Tubah-MTN"/>
    <s v="NRO_254"/>
    <s v="NORD-OUEST"/>
    <s v="IHS"/>
    <s v="Grid-Gen"/>
    <s v="NORD-OUEST"/>
    <s v="Bamenda"/>
    <s v="Huawei"/>
    <n v="0"/>
    <n v="0"/>
    <n v="0"/>
    <n v="0"/>
    <n v="0"/>
    <n v="0"/>
    <n v="0"/>
    <n v="0"/>
    <n v="0"/>
    <n v="0"/>
    <n v="0"/>
    <n v="0"/>
    <n v="0"/>
    <n v="0"/>
    <n v="0"/>
    <n v="0"/>
    <n v="0"/>
    <n v="0.93946275036882965"/>
    <n v="0"/>
    <n v="0.13545741982062195"/>
    <n v="0"/>
    <n v="0"/>
    <n v="8.1327957127325351E-2"/>
    <n v="0"/>
    <m/>
    <n v="0"/>
    <n v="0"/>
    <n v="0"/>
    <n v="0"/>
    <n v="0"/>
    <x v="0"/>
    <m/>
    <x v="6"/>
    <x v="3"/>
    <s v="No root cause"/>
    <s v="No root cause"/>
    <s v=""/>
    <s v="NRO_254"/>
    <m/>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18.491409199476074"/>
    <n v="18.491409199476074"/>
    <n v="18.491409199476074"/>
    <n v="18.491409199476074"/>
    <n v="18.491409199476074"/>
    <n v="18.491409199476074"/>
    <n v="10.114053367347879"/>
    <n v="0.1710612387826087"/>
    <n v="3.69771071847637E-2"/>
    <n v="0.31698164493902359"/>
    <n v="0.31698164493902359"/>
    <n v="6.3457208653294642E-2"/>
    <n v="0"/>
    <m/>
    <n v="0"/>
    <n v="0"/>
    <n v="0"/>
    <n v="0"/>
    <n v="0"/>
    <x v="0"/>
    <m/>
    <x v="6"/>
    <x v="3"/>
    <s v="No root cause"/>
    <s v="No root cause"/>
    <s v=""/>
    <s v="CTR_699"/>
    <m/>
  </r>
  <r>
    <s v="Berunda-MTN"/>
    <s v="SUO_066"/>
    <s v="SUD-OUEST"/>
    <s v="IHS"/>
    <s v="Grid-Gen"/>
    <s v="SUD-OUEST"/>
    <s v="Buea"/>
    <s v="Huawei"/>
    <n v="0"/>
    <n v="0"/>
    <n v="0"/>
    <n v="0"/>
    <n v="0"/>
    <n v="0"/>
    <n v="0"/>
    <n v="0"/>
    <n v="0"/>
    <n v="0"/>
    <n v="0"/>
    <n v="0"/>
    <n v="0"/>
    <n v="0"/>
    <n v="0"/>
    <n v="0"/>
    <n v="4.7109575867569546"/>
    <n v="0"/>
    <n v="0"/>
    <n v="0"/>
    <n v="0"/>
    <n v="0"/>
    <n v="5.6055651151575348E-2"/>
    <n v="0"/>
    <m/>
    <n v="0"/>
    <n v="0"/>
    <n v="0"/>
    <n v="0"/>
    <n v="0"/>
    <x v="0"/>
    <m/>
    <x v="6"/>
    <x v="3"/>
    <s v="No root cause"/>
    <s v="No root cause"/>
    <s v=""/>
    <s v="SUO_066"/>
    <m/>
  </r>
  <r>
    <s v="Sibongo"/>
    <s v="LIT_507"/>
    <s v="LITTORAL"/>
    <s v="IHS"/>
    <s v="Grid-Gen"/>
    <s v="LITTORAL"/>
    <s v="Sibongo"/>
    <s v="NOKIA"/>
    <n v="0"/>
    <n v="0"/>
    <n v="0"/>
    <n v="0"/>
    <n v="0"/>
    <n v="0"/>
    <n v="0"/>
    <n v="0"/>
    <n v="0"/>
    <n v="0"/>
    <n v="0"/>
    <n v="2.7697876626915651E-2"/>
    <n v="0"/>
    <n v="0"/>
    <n v="2.7697876626915655E-2"/>
    <n v="1.0701666299831919E-3"/>
    <n v="0"/>
    <n v="0"/>
    <n v="0"/>
    <n v="0"/>
    <n v="0"/>
    <n v="0"/>
    <n v="5.4737506847801071E-2"/>
    <n v="0"/>
    <m/>
    <n v="0"/>
    <n v="0"/>
    <n v="0"/>
    <n v="0"/>
    <n v="0"/>
    <x v="0"/>
    <m/>
    <x v="6"/>
    <x v="3"/>
    <s v="No root cause"/>
    <s v="No root cause"/>
    <s v=""/>
    <s v="LIT_507"/>
    <m/>
  </r>
  <r>
    <s v="Crf-Nkolbisson"/>
    <s v="CTR_256"/>
    <s v="Yaounde"/>
    <s v="IHS"/>
    <s v="Grid-Gen"/>
    <s v="CENTRE"/>
    <s v="Yaounde"/>
    <s v="ZTE"/>
    <n v="0.18874863383300125"/>
    <n v="0"/>
    <n v="0"/>
    <n v="0"/>
    <n v="0"/>
    <n v="0"/>
    <n v="0.35844940402302272"/>
    <n v="0"/>
    <n v="0"/>
    <n v="0"/>
    <n v="0"/>
    <n v="0"/>
    <n v="0"/>
    <n v="0"/>
    <n v="0"/>
    <n v="0"/>
    <n v="0"/>
    <n v="0"/>
    <n v="0"/>
    <n v="0"/>
    <n v="0"/>
    <n v="0"/>
    <n v="5.3808431283583182E-2"/>
    <n v="0"/>
    <m/>
    <n v="0"/>
    <n v="0"/>
    <n v="0"/>
    <n v="0"/>
    <n v="0"/>
    <x v="0"/>
    <m/>
    <x v="6"/>
    <x v="3"/>
    <s v="No root cause"/>
    <s v="No root cause"/>
    <s v=""/>
    <s v="CTR_256"/>
    <m/>
  </r>
  <r>
    <s v="Orange-Bastos"/>
    <s v="CTR_820"/>
    <s v="Yaounde"/>
    <m/>
    <m/>
    <s v="CENTRE"/>
    <s v="Yaounde"/>
    <s v="ZTE"/>
    <n v="0"/>
    <n v="0"/>
    <n v="0"/>
    <n v="0"/>
    <n v="0"/>
    <n v="0"/>
    <n v="0"/>
    <n v="0"/>
    <n v="0"/>
    <n v="0"/>
    <n v="9.6309422913952957E-4"/>
    <n v="0"/>
    <n v="0"/>
    <n v="0"/>
    <n v="0"/>
    <n v="0"/>
    <n v="0"/>
    <n v="0"/>
    <n v="0"/>
    <n v="0"/>
    <n v="0"/>
    <n v="0"/>
    <n v="3.9005316280144788E-2"/>
    <n v="0"/>
    <m/>
    <n v="0"/>
    <n v="0"/>
    <n v="0"/>
    <n v="0"/>
    <n v="0"/>
    <x v="0"/>
    <m/>
    <x v="6"/>
    <x v="3"/>
    <s v="No root cause"/>
    <s v="No root cause"/>
    <s v=""/>
    <s v="CTR_820"/>
    <m/>
  </r>
  <r>
    <s v="Bonewonda"/>
    <s v="LIT_074"/>
    <s v="Douala"/>
    <s v="IHS"/>
    <s v="Grid-Gen"/>
    <s v="LITTORAL"/>
    <s v="Douala"/>
    <s v="ZTE"/>
    <n v="0"/>
    <n v="0"/>
    <n v="0"/>
    <n v="0"/>
    <n v="26.782633912902032"/>
    <n v="43.476499074002732"/>
    <n v="0"/>
    <n v="0"/>
    <n v="0"/>
    <n v="0"/>
    <n v="0"/>
    <n v="0"/>
    <n v="0"/>
    <n v="0"/>
    <n v="0"/>
    <n v="0"/>
    <n v="0"/>
    <n v="0"/>
    <n v="0"/>
    <n v="0"/>
    <n v="0"/>
    <n v="0"/>
    <n v="3.0283962982938322E-2"/>
    <n v="0"/>
    <m/>
    <n v="0"/>
    <n v="0"/>
    <n v="0"/>
    <n v="0"/>
    <n v="0"/>
    <x v="0"/>
    <m/>
    <x v="6"/>
    <x v="3"/>
    <s v="No root cause"/>
    <s v="No root cause"/>
    <s v=""/>
    <s v="LIT_074"/>
    <m/>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2.755519600037654E-2"/>
    <n v="0"/>
    <m/>
    <n v="0"/>
    <n v="0"/>
    <n v="0"/>
    <n v="0"/>
    <n v="0"/>
    <x v="0"/>
    <m/>
    <x v="6"/>
    <x v="3"/>
    <s v="No root cause"/>
    <s v="No root cause"/>
    <s v=""/>
    <s v="LIT_582"/>
    <m/>
  </r>
  <r>
    <s v="Ndogbong-Hotel-Pacifique"/>
    <s v="LIT_619"/>
    <s v="Douala"/>
    <s v="CAMUSAT"/>
    <s v="Good Grid no GE - 12h"/>
    <s v="LITTORAL"/>
    <s v="Douala"/>
    <s v="ZTE"/>
    <n v="0"/>
    <n v="0"/>
    <n v="0"/>
    <n v="1.6051570485655401E-3"/>
    <n v="0"/>
    <n v="0"/>
    <n v="0"/>
    <n v="0"/>
    <n v="0"/>
    <n v="0"/>
    <n v="0"/>
    <n v="0"/>
    <n v="0"/>
    <n v="0"/>
    <n v="0"/>
    <n v="0"/>
    <n v="0"/>
    <n v="0"/>
    <n v="0"/>
    <n v="0"/>
    <n v="0"/>
    <n v="0"/>
    <n v="1.8905183016439186E-2"/>
    <n v="0"/>
    <m/>
    <n v="0"/>
    <n v="0"/>
    <n v="0"/>
    <n v="0"/>
    <n v="0"/>
    <x v="0"/>
    <m/>
    <x v="6"/>
    <x v="3"/>
    <s v="No root cause"/>
    <s v="No root cause"/>
    <s v=""/>
    <s v="LIT_619"/>
    <m/>
  </r>
  <r>
    <s v="Nkoabang-Nord"/>
    <s v="CTR_708"/>
    <s v="Yaounde"/>
    <s v="CAMUSAT"/>
    <s v="Good Grid + GE"/>
    <s v="CENTRE"/>
    <s v="Yaounde"/>
    <s v="ZTE"/>
    <n v="0"/>
    <n v="0"/>
    <n v="0"/>
    <n v="0"/>
    <n v="0"/>
    <n v="0"/>
    <n v="0"/>
    <n v="0"/>
    <n v="0.11701594884043463"/>
    <n v="0"/>
    <n v="0"/>
    <n v="0"/>
    <n v="0"/>
    <n v="0"/>
    <n v="0"/>
    <n v="0"/>
    <n v="0"/>
    <n v="0"/>
    <n v="0"/>
    <n v="0"/>
    <n v="0"/>
    <n v="0"/>
    <n v="1.6729303461717297E-2"/>
    <n v="0"/>
    <m/>
    <n v="0"/>
    <n v="0"/>
    <n v="0"/>
    <n v="0"/>
    <n v="0"/>
    <x v="0"/>
    <m/>
    <x v="6"/>
    <x v="3"/>
    <s v="No root cause"/>
    <s v="No root cause"/>
    <s v=""/>
    <s v="CTR_708"/>
    <m/>
  </r>
  <r>
    <s v="Oyomabang-Ecole-IHS"/>
    <s v="CTR_553"/>
    <s v="Yaounde"/>
    <s v="IHS"/>
    <s v="Grid-Gen"/>
    <s v="CENTRE"/>
    <s v="Yaounde"/>
    <s v="ZTE"/>
    <n v="0.16584839327346426"/>
    <n v="0"/>
    <n v="0"/>
    <n v="0"/>
    <n v="0"/>
    <n v="0"/>
    <n v="0.33171462162524651"/>
    <n v="0"/>
    <n v="0"/>
    <n v="0"/>
    <n v="0"/>
    <n v="0"/>
    <n v="0"/>
    <n v="0"/>
    <n v="0"/>
    <n v="0"/>
    <n v="0"/>
    <n v="0"/>
    <n v="0"/>
    <n v="0"/>
    <n v="0"/>
    <n v="0"/>
    <n v="1.2520224978811941E-2"/>
    <n v="0"/>
    <m/>
    <n v="0"/>
    <n v="0"/>
    <n v="0"/>
    <n v="0"/>
    <n v="0"/>
    <x v="0"/>
    <m/>
    <x v="6"/>
    <x v="3"/>
    <s v="No root cause"/>
    <s v="No root cause"/>
    <s v=""/>
    <s v="CTR_553"/>
    <m/>
  </r>
  <r>
    <s v="Minisite_Crf-Nkoabang"/>
    <s v="CTR_881"/>
    <s v="Yaounde"/>
    <s v="IHS"/>
    <s v="Grid + Solar"/>
    <s v="CENTRE"/>
    <s v="Yaounde"/>
    <s v="ZTE"/>
    <n v="0"/>
    <n v="0"/>
    <n v="0"/>
    <n v="0"/>
    <n v="0"/>
    <n v="0"/>
    <n v="0"/>
    <n v="0"/>
    <n v="0"/>
    <n v="0"/>
    <n v="0"/>
    <n v="0"/>
    <n v="0"/>
    <n v="0"/>
    <n v="0"/>
    <n v="0"/>
    <n v="0"/>
    <n v="0"/>
    <n v="0"/>
    <n v="0"/>
    <n v="0"/>
    <n v="0"/>
    <n v="1.2127853255829116E-2"/>
    <n v="0"/>
    <m/>
    <n v="0"/>
    <n v="0"/>
    <n v="0"/>
    <n v="0"/>
    <n v="0"/>
    <x v="0"/>
    <m/>
    <x v="6"/>
    <x v="3"/>
    <s v="No root cause"/>
    <s v="No root cause"/>
    <s v=""/>
    <s v="CTR_881"/>
    <m/>
  </r>
  <r>
    <s v="Mendong-II"/>
    <s v="CTR_476"/>
    <s v="Yaounde"/>
    <s v="IHS"/>
    <s v="Grid-Gen"/>
    <s v="CENTRE"/>
    <s v="Yaounde"/>
    <s v="ZTE"/>
    <n v="0"/>
    <n v="0"/>
    <n v="0"/>
    <n v="0"/>
    <n v="0"/>
    <n v="0"/>
    <n v="0"/>
    <n v="0"/>
    <n v="0"/>
    <n v="0"/>
    <n v="0"/>
    <n v="0"/>
    <n v="0"/>
    <n v="0"/>
    <n v="0"/>
    <n v="0"/>
    <n v="0"/>
    <n v="0"/>
    <n v="0"/>
    <n v="0"/>
    <n v="0"/>
    <n v="0"/>
    <n v="1.1717646454529062E-2"/>
    <n v="0"/>
    <m/>
    <n v="0"/>
    <n v="0"/>
    <n v="0"/>
    <n v="0"/>
    <n v="0"/>
    <x v="0"/>
    <m/>
    <x v="6"/>
    <x v="3"/>
    <s v="No root cause"/>
    <s v="No root cause"/>
    <s v=""/>
    <s v="CTR_476"/>
    <m/>
  </r>
  <r>
    <s v="Indoor-Agence-Ngaoundere"/>
    <s v="ADM_176"/>
    <s v="Ngaoundere"/>
    <m/>
    <m/>
    <s v="ADAMAOUA"/>
    <s v="Ngaoundere"/>
    <s v="Huawei"/>
    <n v="0"/>
    <n v="2.9427879223703247E-3"/>
    <n v="0"/>
    <n v="0"/>
    <n v="0"/>
    <n v="0"/>
    <n v="0"/>
    <n v="0"/>
    <n v="0"/>
    <n v="0"/>
    <n v="0"/>
    <n v="0"/>
    <n v="0"/>
    <n v="0"/>
    <n v="0"/>
    <n v="0"/>
    <n v="1.1236099339959421E-2"/>
    <n v="0"/>
    <n v="0"/>
    <n v="0"/>
    <n v="0"/>
    <n v="0"/>
    <n v="8.0257852428281592E-3"/>
    <n v="0"/>
    <m/>
    <n v="0"/>
    <n v="0"/>
    <n v="0"/>
    <n v="0"/>
    <n v="0"/>
    <x v="0"/>
    <m/>
    <x v="6"/>
    <x v="3"/>
    <s v="No root cause"/>
    <s v="No root cause"/>
    <s v=""/>
    <s v="ADM_176"/>
    <m/>
  </r>
  <r>
    <s v="Nkan"/>
    <s v="LIT_514"/>
    <s v="LITTORAL"/>
    <s v="IHS"/>
    <s v="Hybrid-Gen"/>
    <s v="LITTORAL"/>
    <s v="Nkan"/>
    <s v="NOKIA"/>
    <n v="0"/>
    <n v="0"/>
    <n v="0"/>
    <n v="0"/>
    <n v="0"/>
    <n v="0.99298681685940637"/>
    <n v="0"/>
    <n v="0"/>
    <n v="1.2955775048836102"/>
    <n v="7.0526930887202379"/>
    <n v="1.4685480284032921"/>
    <n v="3.6992270990460372"/>
    <n v="0"/>
    <n v="0.27980548219303192"/>
    <n v="3.6992270990460372"/>
    <n v="0"/>
    <n v="0"/>
    <n v="0"/>
    <n v="0"/>
    <n v="0.3798693330822156"/>
    <n v="0"/>
    <n v="0"/>
    <n v="3.2104998899488914E-3"/>
    <n v="0"/>
    <m/>
    <n v="0"/>
    <n v="0"/>
    <n v="0"/>
    <n v="0"/>
    <n v="0"/>
    <x v="0"/>
    <m/>
    <x v="6"/>
    <x v="3"/>
    <s v="No root cause"/>
    <s v="No root cause"/>
    <s v=""/>
    <s v="LIT_514"/>
    <m/>
  </r>
  <r>
    <s v="SongLoulou-IHS"/>
    <s v="LIT_200"/>
    <s v="LITTORAL"/>
    <s v="IHS"/>
    <s v="Grid-Gen"/>
    <s v="LITTORAL"/>
    <s v="Songloulou"/>
    <s v="NOKIA"/>
    <n v="0"/>
    <n v="0"/>
    <n v="0"/>
    <n v="0"/>
    <n v="0"/>
    <n v="0.99426933882033042"/>
    <n v="0"/>
    <n v="0"/>
    <n v="6.2402786523116866E-3"/>
    <n v="1.9455260434439701"/>
    <n v="9.2972309116965803"/>
    <n v="9.2451160421535636"/>
    <n v="9.2971226984682325"/>
    <n v="9.2449555264487078"/>
    <n v="9.2451160421535636"/>
    <n v="9.2451160421535636"/>
    <n v="9.2452230526234693"/>
    <n v="9.2453300630933732"/>
    <n v="6.2771306687015613"/>
    <n v="0.37837118650355428"/>
    <n v="0"/>
    <n v="0"/>
    <n v="2.5862360224589522E-3"/>
    <n v="0"/>
    <m/>
    <n v="0"/>
    <n v="0"/>
    <n v="0"/>
    <n v="0"/>
    <n v="0"/>
    <x v="0"/>
    <m/>
    <x v="6"/>
    <x v="3"/>
    <s v="No root cause"/>
    <s v="No root cause"/>
    <s v=""/>
    <s v="LIT_200"/>
    <m/>
  </r>
  <r>
    <s v="CTR_1054_Z_AKOK-Ndoe-MTN-IHS"/>
    <s v="CTR_1054"/>
    <s v="Yaounde"/>
    <s v="IHS"/>
    <s v=""/>
    <s v="CTR"/>
    <s v="Yaoundé"/>
    <s v="ZTE"/>
    <n v="0"/>
    <n v="0"/>
    <n v="0"/>
    <n v="0"/>
    <n v="0"/>
    <n v="0"/>
    <n v="0"/>
    <n v="0"/>
    <n v="0"/>
    <n v="0"/>
    <n v="0"/>
    <n v="0"/>
    <n v="0"/>
    <n v="0"/>
    <n v="0"/>
    <n v="0"/>
    <n v="0"/>
    <n v="0"/>
    <n v="0"/>
    <n v="4.5122748143011284E-3"/>
    <n v="0"/>
    <n v="0"/>
    <n v="2.4255706511659945E-3"/>
    <n v="0"/>
    <m/>
    <n v="0"/>
    <n v="0"/>
    <n v="0"/>
    <n v="0"/>
    <n v="0"/>
    <x v="0"/>
    <m/>
    <x v="6"/>
    <x v="3"/>
    <s v="No root cause"/>
    <s v="No root cause"/>
    <s v=""/>
    <s v="CTR_1054"/>
    <m/>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2484554822176806E-3"/>
    <n v="1.2484554822176806E-3"/>
    <n v="2.3185601812614311E-3"/>
    <n v="0"/>
    <m/>
    <n v="0"/>
    <n v="0"/>
    <n v="0"/>
    <n v="0"/>
    <n v="0"/>
    <x v="0"/>
    <m/>
    <x v="6"/>
    <x v="3"/>
    <s v="No root cause"/>
    <s v="No root cause"/>
    <s v=""/>
    <s v="CTR_302"/>
    <m/>
  </r>
  <r>
    <s v="Mbam"/>
    <s v="CTR_303"/>
    <s v="CENTRE"/>
    <s v="IHS"/>
    <s v="Hybrid-Gen"/>
    <s v="CENTRE"/>
    <s v="Mbam"/>
    <s v="NOKIA"/>
    <n v="1.2484554822176806E-3"/>
    <n v="0"/>
    <n v="0"/>
    <n v="0"/>
    <n v="4.4924352663456109"/>
    <n v="9.2966357389406529"/>
    <n v="9.2964734190981293"/>
    <n v="9.29679805878318"/>
    <n v="9.2964734190981293"/>
    <n v="9.2967439521690061"/>
    <n v="9.2967439521690061"/>
    <n v="4.6228522998690194"/>
    <n v="4.6228522998690194"/>
    <n v="4.6228522998690194"/>
    <n v="4.6228522998690194"/>
    <n v="4.6228522998690194"/>
    <n v="4.6228522998690194"/>
    <n v="4.6228522998690194"/>
    <n v="4.6228522998690194"/>
    <n v="2.4238344044566831"/>
    <n v="0"/>
    <n v="0"/>
    <n v="2.2293847896743806E-3"/>
    <n v="0"/>
    <m/>
    <n v="0"/>
    <n v="0"/>
    <n v="0"/>
    <n v="0"/>
    <n v="0"/>
    <x v="0"/>
    <m/>
    <x v="6"/>
    <x v="3"/>
    <s v="No root cause"/>
    <s v="No root cause"/>
    <s v=""/>
    <s v="CTR_303"/>
    <m/>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3.4906499774163611"/>
    <n v="1.8726832233265207E-3"/>
    <n v="2.8946332109133559"/>
    <n v="3.4906499774163611"/>
    <n v="3.7453664466530413E-3"/>
    <n v="3.6842561322419103"/>
    <n v="0"/>
    <n v="0"/>
    <n v="3.5670156634803098E-4"/>
    <n v="1.0701046990435794E-3"/>
    <n v="1.0701046990435794E-3"/>
    <n v="1.8726832233265207E-3"/>
    <n v="0"/>
    <m/>
    <n v="0"/>
    <n v="0"/>
    <n v="0"/>
    <n v="0"/>
    <n v="0"/>
    <x v="0"/>
    <m/>
    <x v="6"/>
    <x v="3"/>
    <s v="No root cause"/>
    <s v="No root cause"/>
    <s v=""/>
    <s v="CTR_301"/>
    <m/>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2484554822176806E-3"/>
    <n v="1.2306204039001678E-3"/>
    <n v="0"/>
    <n v="1.2484554822176804E-3"/>
    <n v="3.388664880305182E-3"/>
    <n v="2.364829620028063"/>
    <n v="0"/>
    <n v="0"/>
    <n v="0"/>
    <n v="0"/>
    <n v="0"/>
    <n v="1.4268062653917815E-3"/>
    <n v="0"/>
    <m/>
    <n v="0"/>
    <n v="0"/>
    <n v="0"/>
    <n v="0"/>
    <n v="0"/>
    <x v="0"/>
    <m/>
    <x v="6"/>
    <x v="3"/>
    <s v="No root cause"/>
    <s v="No root cause"/>
    <s v=""/>
    <s v="CTR_406"/>
    <m/>
  </r>
  <r>
    <s v="Endoum-Carrefour"/>
    <s v="SUD_108"/>
    <s v="CENTRE"/>
    <m/>
    <m/>
    <s v="SUD"/>
    <s v="Minton"/>
    <s v="NOKIA"/>
    <n v="0"/>
    <n v="0"/>
    <n v="0"/>
    <n v="0"/>
    <n v="0"/>
    <n v="0"/>
    <n v="0"/>
    <n v="0"/>
    <n v="0"/>
    <n v="0"/>
    <n v="0"/>
    <n v="0"/>
    <n v="0"/>
    <n v="0"/>
    <n v="0"/>
    <n v="0"/>
    <n v="0"/>
    <n v="0"/>
    <n v="0"/>
    <n v="0"/>
    <n v="0"/>
    <n v="0"/>
    <n v="1.3376308738047311E-3"/>
    <n v="0"/>
    <m/>
    <n v="0"/>
    <n v="0"/>
    <n v="0"/>
    <n v="0"/>
    <n v="0"/>
    <x v="0"/>
    <m/>
    <x v="6"/>
    <x v="3"/>
    <s v="No root cause"/>
    <s v="No root cause"/>
    <s v=""/>
    <s v="SUD_108"/>
    <m/>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3.3173245670353024E-3"/>
    <n v="3.3173245670353024E-3"/>
    <n v="8.9175391586964945E-4"/>
    <n v="0"/>
    <m/>
    <n v="0"/>
    <n v="0"/>
    <n v="0"/>
    <n v="0"/>
    <n v="0"/>
    <x v="0"/>
    <m/>
    <x v="6"/>
    <x v="3"/>
    <s v="No root cause"/>
    <s v="No root cause"/>
    <s v=""/>
    <s v="CTR_367"/>
    <m/>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22.33279970779008"/>
    <n v="22.33279970779008"/>
    <n v="5.7072250615671915E-4"/>
    <n v="0"/>
    <m/>
    <n v="0"/>
    <n v="0"/>
    <n v="0"/>
    <n v="0"/>
    <n v="0"/>
    <x v="0"/>
    <m/>
    <x v="6"/>
    <x v="3"/>
    <s v="No root cause"/>
    <s v="No root cause"/>
    <s v=""/>
    <s v="LIT_856"/>
    <m/>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4.4590276249291112E-4"/>
    <n v="0"/>
    <m/>
    <n v="0"/>
    <n v="0"/>
    <n v="0"/>
    <n v="0"/>
    <n v="0"/>
    <x v="0"/>
    <m/>
    <x v="6"/>
    <x v="3"/>
    <s v="No root cause"/>
    <s v="No root cause"/>
    <s v=""/>
    <s v="LIT_135"/>
    <m/>
  </r>
  <r>
    <s v="Djamboutou"/>
    <s v="NRD_003"/>
    <s v="Garoua"/>
    <s v="IHS"/>
    <s v="Grid-Gen"/>
    <s v="NORD"/>
    <s v="Garoua"/>
    <s v="Huawei"/>
    <n v="1.5203512511664143"/>
    <n v="9.8627983095199379E-2"/>
    <n v="0"/>
    <n v="0"/>
    <n v="0"/>
    <n v="0"/>
    <n v="0"/>
    <n v="0"/>
    <n v="0"/>
    <n v="0"/>
    <n v="0"/>
    <n v="0"/>
    <n v="0"/>
    <n v="0"/>
    <n v="0"/>
    <n v="0"/>
    <n v="0"/>
    <n v="0"/>
    <n v="0"/>
    <n v="0"/>
    <n v="0"/>
    <n v="0"/>
    <n v="2.675261747609386E-4"/>
    <n v="0"/>
    <m/>
    <n v="0"/>
    <n v="0"/>
    <n v="0"/>
    <n v="0"/>
    <n v="0"/>
    <x v="0"/>
    <m/>
    <x v="6"/>
    <x v="3"/>
    <s v="No root cause"/>
    <s v="No root cause"/>
    <s v=""/>
    <s v="NRD_003"/>
    <m/>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8.9175391586979543E-5"/>
    <n v="0"/>
    <m/>
    <n v="0"/>
    <n v="0"/>
    <n v="0"/>
    <n v="0"/>
    <n v="0"/>
    <x v="0"/>
    <m/>
    <x v="6"/>
    <x v="3"/>
    <s v="No root cause"/>
    <s v="No root cause"/>
    <s v=""/>
    <s v="NRD_083"/>
    <m/>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8.9175391586979543E-5"/>
    <n v="0"/>
    <m/>
    <n v="0"/>
    <n v="0"/>
    <n v="0"/>
    <n v="0"/>
    <n v="0"/>
    <x v="0"/>
    <m/>
    <x v="6"/>
    <x v="3"/>
    <s v="No root cause"/>
    <s v="No root cause"/>
    <s v=""/>
    <s v="SUO_254"/>
    <m/>
  </r>
  <r>
    <s v="Tole-Tea-IHS"/>
    <s v="SUO_152"/>
    <s v="SUD-OUEST"/>
    <s v="IHS"/>
    <s v="Grid-Gen"/>
    <s v="SUD-OUEST"/>
    <s v="Buea"/>
    <s v="Huawei"/>
    <n v="0"/>
    <n v="0"/>
    <n v="0"/>
    <n v="0"/>
    <n v="0"/>
    <n v="0"/>
    <n v="0"/>
    <n v="0"/>
    <n v="0"/>
    <n v="0"/>
    <n v="0"/>
    <n v="0"/>
    <n v="0"/>
    <n v="6.6797718822142906"/>
    <n v="0"/>
    <n v="0"/>
    <n v="1.7545258294738224"/>
    <n v="0"/>
    <n v="0"/>
    <n v="0"/>
    <n v="0"/>
    <n v="0"/>
    <n v="8.9175391586979543E-5"/>
    <n v="0"/>
    <m/>
    <n v="0"/>
    <n v="0"/>
    <n v="0"/>
    <n v="0"/>
    <n v="0"/>
    <x v="0"/>
    <m/>
    <x v="6"/>
    <x v="3"/>
    <s v="No root cause"/>
    <s v="No root cause"/>
    <s v=""/>
    <s v="SUO_152"/>
    <m/>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7.964746470794701"/>
    <n v="37.964746470794701"/>
    <n v="0"/>
    <n v="0"/>
    <m/>
    <n v="0"/>
    <n v="0"/>
    <n v="0"/>
    <n v="0"/>
    <n v="0"/>
    <x v="0"/>
    <m/>
    <x v="6"/>
    <x v="3"/>
    <s v="No root cause"/>
    <s v="No root cause"/>
    <s v=""/>
    <s v="NRO_122"/>
    <m/>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7.881706346148903"/>
    <n v="37.881706346148903"/>
    <n v="0"/>
    <n v="0"/>
    <m/>
    <n v="0"/>
    <n v="0"/>
    <n v="0"/>
    <n v="0"/>
    <n v="0"/>
    <x v="0"/>
    <m/>
    <x v="6"/>
    <x v="3"/>
    <s v="No root cause"/>
    <s v="No root cause"/>
    <s v=""/>
    <s v="NRO_125"/>
    <m/>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49.229471111453563"/>
    <n v="25.650962523506635"/>
    <n v="37.726362814004389"/>
    <n v="37.726362814004389"/>
    <n v="0"/>
    <n v="0"/>
    <m/>
    <n v="0"/>
    <n v="0"/>
    <n v="0"/>
    <n v="0"/>
    <n v="0"/>
    <x v="0"/>
    <m/>
    <x v="6"/>
    <x v="3"/>
    <s v="No root cause"/>
    <s v="No root cause"/>
    <s v=""/>
    <s v="CTR_841"/>
    <m/>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8.696708785987624"/>
    <n v="18.696708785987624"/>
    <n v="0"/>
    <n v="0"/>
    <m/>
    <n v="0"/>
    <n v="0"/>
    <n v="0"/>
    <n v="0"/>
    <n v="0"/>
    <x v="0"/>
    <m/>
    <x v="6"/>
    <x v="3"/>
    <s v="No root cause"/>
    <s v="No root cause"/>
    <s v=""/>
    <s v="CTR_669"/>
    <m/>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17.240242785354127"/>
    <n v="17.240242785354127"/>
    <n v="0"/>
    <n v="0"/>
    <m/>
    <n v="0"/>
    <n v="0"/>
    <n v="0"/>
    <n v="0"/>
    <n v="0"/>
    <x v="0"/>
    <m/>
    <x v="6"/>
    <x v="3"/>
    <s v="No root cause"/>
    <s v="No root cause"/>
    <s v=""/>
    <s v="LIT_650"/>
    <m/>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15.227768218175799"/>
    <n v="15.227768218175799"/>
    <n v="0"/>
    <n v="0"/>
    <m/>
    <n v="0"/>
    <n v="0"/>
    <n v="0"/>
    <n v="0"/>
    <n v="0"/>
    <x v="0"/>
    <m/>
    <x v="6"/>
    <x v="3"/>
    <s v="No root cause"/>
    <s v="No root cause"/>
    <s v=""/>
    <s v="NRO_227"/>
    <m/>
  </r>
  <r>
    <s v="Garoua-Sonayo"/>
    <s v="NRD_162"/>
    <s v="Garoua"/>
    <s v="CAMUSAT"/>
    <s v="Medium Grid + GE"/>
    <s v="NORD"/>
    <s v="Garoua"/>
    <s v="Huawei"/>
    <n v="0"/>
    <n v="0"/>
    <n v="4.7938907009328471"/>
    <n v="0"/>
    <n v="0"/>
    <n v="0"/>
    <n v="0"/>
    <n v="0"/>
    <n v="0"/>
    <n v="0"/>
    <n v="0"/>
    <n v="0"/>
    <n v="4.775520570265928"/>
    <n v="0"/>
    <n v="0"/>
    <n v="0"/>
    <n v="1.7828836039984819"/>
    <n v="0"/>
    <n v="0"/>
    <n v="0"/>
    <n v="13.846958619764688"/>
    <n v="13.846958619764688"/>
    <n v="0"/>
    <n v="0"/>
    <m/>
    <n v="0"/>
    <n v="0"/>
    <n v="0"/>
    <n v="0"/>
    <n v="0"/>
    <x v="0"/>
    <m/>
    <x v="10"/>
    <x v="0"/>
    <s v="AKTIVCO Defaut GE &amp; Power Cabinet"/>
    <s v="PASSIVE"/>
    <s v="(05-10-2026 ticket): INC-20260510-00014100...Grid Outage"/>
    <s v="NRD_162"/>
    <m/>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12.966672659252982"/>
    <n v="12.966672659252982"/>
    <n v="0"/>
    <n v="0"/>
    <m/>
    <n v="0"/>
    <n v="0"/>
    <n v="0"/>
    <n v="0"/>
    <n v="0"/>
    <x v="0"/>
    <m/>
    <x v="6"/>
    <x v="3"/>
    <s v="No root cause"/>
    <s v="No root cause"/>
    <s v=""/>
    <s v="CTR_315"/>
    <m/>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12.490262047238698"/>
    <n v="12.490262047238698"/>
    <n v="0"/>
    <n v="0"/>
    <m/>
    <n v="0"/>
    <n v="0"/>
    <n v="0"/>
    <n v="0"/>
    <n v="0"/>
    <x v="0"/>
    <m/>
    <x v="6"/>
    <x v="3"/>
    <s v="No root cause"/>
    <s v="No root cause"/>
    <s v=""/>
    <s v="NRD_147"/>
    <m/>
  </r>
  <r>
    <s v="Nassarao"/>
    <s v="NRD_037"/>
    <s v="Garoua"/>
    <s v="IHS"/>
    <s v="Grid-Gen"/>
    <s v="NORD"/>
    <s v="Garoua"/>
    <s v="Huawei"/>
    <n v="0"/>
    <n v="0"/>
    <n v="4.3281097955957337"/>
    <n v="0"/>
    <n v="0"/>
    <n v="0"/>
    <n v="0"/>
    <n v="0"/>
    <n v="0"/>
    <n v="0"/>
    <n v="0"/>
    <n v="0"/>
    <n v="1.9694385231984428"/>
    <n v="0"/>
    <n v="0"/>
    <n v="0"/>
    <n v="1.6339607000482264"/>
    <n v="0"/>
    <n v="0"/>
    <n v="0"/>
    <n v="12.412946982732787"/>
    <n v="12.412946982732787"/>
    <n v="0"/>
    <n v="0"/>
    <m/>
    <n v="0"/>
    <n v="0"/>
    <n v="0"/>
    <n v="0"/>
    <n v="0"/>
    <x v="0"/>
    <m/>
    <x v="1"/>
    <x v="0"/>
    <s v="Defaut GE &amp; Power Cabinet"/>
    <s v="PASSIVE"/>
    <s v="(05-10-2026 ticket): INC-20260510-00014670...Grid Outage"/>
    <s v="NRD_037"/>
    <m/>
  </r>
  <r>
    <s v="Pain-Magique"/>
    <s v="LIT_381"/>
    <s v="Douala"/>
    <s v="IHS"/>
    <s v="GridOnly"/>
    <s v="LITTORAL"/>
    <s v="Douala"/>
    <s v="ZTE"/>
    <n v="0"/>
    <n v="0"/>
    <n v="4.214464676557288"/>
    <n v="0"/>
    <n v="0"/>
    <n v="0"/>
    <n v="0"/>
    <n v="0"/>
    <n v="1.117831368621107"/>
    <n v="0"/>
    <n v="0"/>
    <n v="1.7347645626981478"/>
    <n v="0"/>
    <n v="0"/>
    <n v="1.7347645626981478"/>
    <n v="10.084809364414882"/>
    <n v="0"/>
    <n v="0"/>
    <n v="0"/>
    <n v="5.9709166944893886"/>
    <n v="10.629349975601613"/>
    <n v="10.629349975601613"/>
    <n v="0"/>
    <n v="0"/>
    <m/>
    <n v="0"/>
    <n v="0"/>
    <n v="0"/>
    <n v="0"/>
    <n v="0"/>
    <x v="0"/>
    <m/>
    <x v="6"/>
    <x v="3"/>
    <s v="No root cause"/>
    <s v="No root cause"/>
    <s v=""/>
    <s v="LIT_381"/>
    <m/>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4.5491220861049042"/>
    <n v="0.99724840411719229"/>
    <n v="6.2078200397793601"/>
    <n v="6.2078200397793601"/>
    <n v="0"/>
    <n v="0"/>
    <m/>
    <n v="0"/>
    <n v="0"/>
    <n v="0"/>
    <n v="0"/>
    <n v="0"/>
    <x v="0"/>
    <m/>
    <x v="6"/>
    <x v="3"/>
    <s v="No root cause"/>
    <s v="No root cause"/>
    <s v=""/>
    <s v="NRD_159"/>
    <m/>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5.9308412735102012"/>
    <n v="5.9308412735102012"/>
    <n v="0"/>
    <n v="0"/>
    <m/>
    <n v="0"/>
    <n v="0"/>
    <n v="0"/>
    <n v="0"/>
    <n v="0"/>
    <x v="0"/>
    <m/>
    <x v="6"/>
    <x v="3"/>
    <s v="No root cause"/>
    <s v="No root cause"/>
    <s v=""/>
    <s v="CTR_631"/>
    <m/>
  </r>
  <r>
    <s v="GAROUA-BOULAI-II-IHS"/>
    <s v="ADM_156"/>
    <s v="CENTRE"/>
    <s v="IHS"/>
    <s v="Grid-Gen-Lithium"/>
    <s v="ADAMAOUA"/>
    <s v="Garoua Boulai"/>
    <s v="ZTE"/>
    <n v="2.7876405760872967"/>
    <n v="0"/>
    <n v="8.2070253086895359"/>
    <n v="0"/>
    <n v="0"/>
    <n v="0"/>
    <n v="0"/>
    <n v="0"/>
    <n v="0"/>
    <n v="0"/>
    <n v="0"/>
    <n v="0"/>
    <n v="0"/>
    <n v="0"/>
    <n v="0"/>
    <n v="0"/>
    <n v="0"/>
    <n v="0"/>
    <n v="0"/>
    <n v="0"/>
    <n v="5.2882077315777938"/>
    <n v="5.2882077315777938"/>
    <n v="0"/>
    <n v="0"/>
    <m/>
    <n v="0"/>
    <n v="0"/>
    <n v="0"/>
    <n v="0"/>
    <n v="0"/>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Japoma-I"/>
    <s v="LIT_725"/>
    <s v="Douala"/>
    <s v="CAMUSAT"/>
    <s v="Good Grid no GE - 8h"/>
    <s v="LITTORAL"/>
    <s v="Douala"/>
    <s v="ZTE"/>
    <n v="0"/>
    <n v="9.916874266978283"/>
    <n v="1.9261884582785331E-3"/>
    <n v="0"/>
    <n v="0"/>
    <n v="0"/>
    <n v="0"/>
    <n v="0"/>
    <n v="0"/>
    <n v="0"/>
    <n v="0"/>
    <n v="0"/>
    <n v="0"/>
    <n v="0"/>
    <n v="0"/>
    <n v="7.4386009593845319"/>
    <n v="0"/>
    <n v="0"/>
    <n v="0"/>
    <n v="0"/>
    <n v="5.0987813647687314"/>
    <n v="5.0987813647687314"/>
    <n v="0"/>
    <n v="0"/>
    <m/>
    <n v="0"/>
    <n v="0"/>
    <n v="0"/>
    <n v="0"/>
    <n v="0"/>
    <x v="0"/>
    <m/>
    <x v="6"/>
    <x v="3"/>
    <s v="No root cause"/>
    <s v="No root cause"/>
    <s v=""/>
    <s v="LIT_725"/>
    <m/>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3.9711050329164195"/>
    <n v="3.9711050329164195"/>
    <n v="0"/>
    <n v="0"/>
    <m/>
    <n v="0"/>
    <n v="0"/>
    <n v="0"/>
    <n v="0"/>
    <n v="0"/>
    <x v="0"/>
    <m/>
    <x v="6"/>
    <x v="3"/>
    <s v="No root cause"/>
    <s v="No root cause"/>
    <s v=""/>
    <s v="CTR_168"/>
    <m/>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3.1988461417731782"/>
    <n v="3.1988461417731782"/>
    <n v="0"/>
    <n v="0"/>
    <m/>
    <n v="0"/>
    <n v="0"/>
    <n v="0"/>
    <n v="0"/>
    <n v="0"/>
    <x v="0"/>
    <m/>
    <x v="6"/>
    <x v="3"/>
    <s v="No root cause"/>
    <s v="No root cause"/>
    <s v=""/>
    <s v="CTR_313"/>
    <m/>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7746923092288682"/>
    <n v="2.7746923092288682"/>
    <n v="0"/>
    <n v="0"/>
    <m/>
    <n v="0"/>
    <n v="0"/>
    <n v="0"/>
    <n v="0"/>
    <n v="0"/>
    <x v="0"/>
    <m/>
    <x v="6"/>
    <x v="3"/>
    <s v="No root cause"/>
    <s v="No root cause"/>
    <s v=""/>
    <s v="SUO_114"/>
    <m/>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587299141347987"/>
    <n v="2.7587299141347987"/>
    <n v="0"/>
    <n v="0"/>
    <m/>
    <n v="0"/>
    <n v="0"/>
    <n v="0"/>
    <n v="0"/>
    <n v="0"/>
    <x v="0"/>
    <m/>
    <x v="6"/>
    <x v="3"/>
    <s v="No root cause"/>
    <s v="No root cause"/>
    <s v=""/>
    <s v="SUO_116"/>
    <m/>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2.7396463803351843"/>
    <n v="2.7396463803351843"/>
    <n v="0"/>
    <n v="0"/>
    <m/>
    <n v="0"/>
    <n v="0"/>
    <n v="0"/>
    <n v="0"/>
    <n v="0"/>
    <x v="0"/>
    <m/>
    <x v="6"/>
    <x v="3"/>
    <s v="No root cause"/>
    <s v="No root cause"/>
    <s v=""/>
    <s v="SUO_126"/>
    <m/>
  </r>
  <r>
    <s v="Kumba-Kossala-IHS"/>
    <s v="SUO_113"/>
    <s v="SUD-OUEST"/>
    <s v="IHS"/>
    <s v="Grid-Gen"/>
    <s v="SUD-OUEST"/>
    <s v="Kumba"/>
    <s v="Huawei"/>
    <n v="0"/>
    <n v="0"/>
    <n v="0"/>
    <n v="0"/>
    <n v="0"/>
    <n v="0"/>
    <n v="7.7582590680672194E-3"/>
    <n v="0"/>
    <n v="8.0257852428281603E-4"/>
    <n v="0"/>
    <n v="0"/>
    <n v="0"/>
    <n v="0"/>
    <n v="0"/>
    <n v="0"/>
    <n v="8.9175391586979543E-5"/>
    <n v="0.14817383066092521"/>
    <n v="0"/>
    <n v="0"/>
    <n v="0"/>
    <n v="2.7279644040372908"/>
    <n v="2.7279644040372908"/>
    <n v="0"/>
    <n v="0"/>
    <m/>
    <n v="0"/>
    <n v="0"/>
    <n v="0"/>
    <n v="0"/>
    <n v="0"/>
    <x v="0"/>
    <m/>
    <x v="6"/>
    <x v="3"/>
    <s v="No root cause"/>
    <s v="No root cause"/>
    <s v=""/>
    <s v="SUO_113"/>
    <m/>
  </r>
  <r>
    <s v="Kumba-Makata-IHS"/>
    <s v="SUO_111"/>
    <s v="SUD-OUEST"/>
    <s v="IHS"/>
    <s v="Grid-Gen"/>
    <s v="SUD-OUEST"/>
    <s v="Kumba"/>
    <s v="Huawei"/>
    <n v="0"/>
    <n v="0"/>
    <n v="0"/>
    <n v="0"/>
    <n v="0"/>
    <n v="0"/>
    <n v="5.7964004531536693E-3"/>
    <n v="0"/>
    <n v="1.159280090630734E-3"/>
    <n v="7.6512485981628442E-3"/>
    <n v="0"/>
    <n v="0"/>
    <n v="0"/>
    <n v="0"/>
    <n v="0"/>
    <n v="0"/>
    <n v="0.13733010304394846"/>
    <n v="0"/>
    <n v="0"/>
    <n v="0"/>
    <n v="2.4663951454343627"/>
    <n v="2.4663951454343627"/>
    <n v="0"/>
    <n v="0"/>
    <m/>
    <n v="0"/>
    <n v="0"/>
    <n v="0"/>
    <n v="0"/>
    <n v="0"/>
    <x v="0"/>
    <m/>
    <x v="6"/>
    <x v="3"/>
    <s v="No root cause"/>
    <s v="No root cause"/>
    <s v=""/>
    <s v="SUO_111"/>
    <m/>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533933733409814"/>
    <n v="2.4533933733409814"/>
    <n v="0"/>
    <n v="0"/>
    <m/>
    <n v="0"/>
    <n v="0"/>
    <n v="0"/>
    <n v="0"/>
    <n v="0"/>
    <x v="0"/>
    <m/>
    <x v="6"/>
    <x v="3"/>
    <s v="No root cause"/>
    <s v="No root cause"/>
    <s v=""/>
    <s v="SUO_071"/>
    <m/>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16.590100675450095"/>
    <n v="2.0478415274817161"/>
    <n v="2.0478415274817161"/>
    <n v="0"/>
    <n v="0"/>
    <m/>
    <n v="0"/>
    <n v="0"/>
    <n v="0"/>
    <n v="0"/>
    <n v="0"/>
    <x v="0"/>
    <m/>
    <x v="6"/>
    <x v="3"/>
    <s v="No root cause"/>
    <s v="No root cause"/>
    <s v=""/>
    <s v="LIT_547"/>
    <m/>
  </r>
  <r>
    <s v="Makepe-Chefferie"/>
    <s v="LIT_397"/>
    <s v="Douala"/>
    <s v="IHS"/>
    <s v="Grid-Gen"/>
    <s v="LITTORAL"/>
    <s v="Douala"/>
    <s v="ZTE"/>
    <n v="0"/>
    <n v="0"/>
    <n v="0"/>
    <n v="2.0331989281831089E-3"/>
    <n v="0"/>
    <n v="0"/>
    <n v="0"/>
    <n v="0"/>
    <n v="0"/>
    <n v="0"/>
    <n v="0"/>
    <n v="0"/>
    <n v="0"/>
    <n v="0"/>
    <n v="0"/>
    <n v="0"/>
    <n v="0"/>
    <n v="0"/>
    <n v="0"/>
    <n v="0"/>
    <n v="1.9978854731146896"/>
    <n v="1.9978854731146896"/>
    <n v="0"/>
    <n v="0"/>
    <m/>
    <n v="0"/>
    <n v="0"/>
    <n v="0"/>
    <n v="0"/>
    <n v="0"/>
    <x v="0"/>
    <m/>
    <x v="6"/>
    <x v="3"/>
    <s v="No root cause"/>
    <s v="No root cause"/>
    <s v=""/>
    <s v="LIT_397"/>
    <m/>
  </r>
  <r>
    <s v="Ekounou-II"/>
    <s v="CTR_719"/>
    <s v="Yaounde"/>
    <s v="CAMUSAT"/>
    <s v="Good Grid no GE - 8h"/>
    <s v="CENTRE"/>
    <s v="Yaounde"/>
    <s v="ZTE"/>
    <n v="0"/>
    <n v="0"/>
    <n v="0"/>
    <n v="0"/>
    <n v="0"/>
    <n v="0"/>
    <n v="0"/>
    <n v="26.10531114364229"/>
    <n v="19.097338150231288"/>
    <n v="0"/>
    <n v="0"/>
    <n v="0"/>
    <n v="12.805443551263719"/>
    <n v="0"/>
    <n v="0"/>
    <n v="0"/>
    <n v="0"/>
    <n v="0"/>
    <n v="0"/>
    <n v="0"/>
    <n v="1.9613592327206624"/>
    <n v="1.9613592327206624"/>
    <n v="0"/>
    <n v="0"/>
    <m/>
    <n v="0"/>
    <n v="0"/>
    <n v="0"/>
    <n v="0"/>
    <n v="0"/>
    <x v="0"/>
    <m/>
    <x v="6"/>
    <x v="3"/>
    <s v="No root cause"/>
    <s v="No root cause"/>
    <s v=""/>
    <s v="CTR_719"/>
    <m/>
  </r>
  <r>
    <s v="Baaba-II"/>
    <s v="CTR_879"/>
    <s v="CENTRE"/>
    <s v="CAMUSAT"/>
    <s v="Hybrid Solar - S3"/>
    <s v="CENTRE"/>
    <s v="Baaba"/>
    <s v="ZTE"/>
    <n v="7.4229595957002042E-2"/>
    <n v="0"/>
    <n v="0"/>
    <n v="0"/>
    <n v="0"/>
    <n v="0"/>
    <n v="0"/>
    <n v="0"/>
    <n v="2.1676575836179817"/>
    <n v="0"/>
    <n v="0"/>
    <n v="0"/>
    <n v="0"/>
    <n v="0"/>
    <n v="0"/>
    <n v="0"/>
    <n v="0"/>
    <n v="0"/>
    <n v="0"/>
    <n v="3.5580981243204676E-2"/>
    <n v="1.9523168480137429"/>
    <n v="1.9523168480137429"/>
    <n v="0"/>
    <n v="0"/>
    <m/>
    <n v="0"/>
    <n v="0"/>
    <n v="0"/>
    <n v="0"/>
    <n v="0"/>
    <x v="0"/>
    <m/>
    <x v="6"/>
    <x v="3"/>
    <s v="No root cause"/>
    <s v="No root cause"/>
    <s v=""/>
    <s v="CTR_879"/>
    <m/>
  </r>
  <r>
    <s v="Ebogo-II"/>
    <s v="CTR_867"/>
    <s v="CENTRE"/>
    <s v="CAMUSAT"/>
    <s v="HGB"/>
    <s v="CENTRE"/>
    <s v="Ebogo"/>
    <s v="ZTE"/>
    <n v="0"/>
    <n v="0"/>
    <n v="0"/>
    <n v="0"/>
    <n v="0"/>
    <n v="0.11542862687018635"/>
    <n v="0"/>
    <n v="0"/>
    <n v="2.1620038637913663"/>
    <n v="0"/>
    <n v="0"/>
    <n v="0"/>
    <n v="0"/>
    <n v="0"/>
    <n v="0"/>
    <n v="0"/>
    <n v="0"/>
    <n v="0"/>
    <n v="0"/>
    <n v="2.6663442084506606E-2"/>
    <n v="1.9521384972305693"/>
    <n v="1.9521384972305693"/>
    <n v="0"/>
    <n v="0"/>
    <m/>
    <n v="0"/>
    <n v="0"/>
    <n v="0"/>
    <n v="0"/>
    <n v="0"/>
    <x v="0"/>
    <m/>
    <x v="6"/>
    <x v="3"/>
    <s v="No root cause"/>
    <s v="No root cause"/>
    <s v=""/>
    <s v="CTR_867"/>
    <m/>
  </r>
  <r>
    <s v="H-Astoria"/>
    <s v="LIT_244"/>
    <s v="Douala"/>
    <s v="IHS"/>
    <s v="Grid-Gen (LL)"/>
    <s v="LITTORAL"/>
    <s v="Douala"/>
    <s v="ZTE"/>
    <n v="0"/>
    <n v="0"/>
    <n v="0"/>
    <n v="0"/>
    <n v="0"/>
    <n v="0"/>
    <n v="0"/>
    <n v="0"/>
    <n v="0"/>
    <n v="0"/>
    <n v="0"/>
    <n v="0"/>
    <n v="0"/>
    <n v="0"/>
    <n v="0"/>
    <n v="0"/>
    <n v="0"/>
    <n v="0"/>
    <n v="0"/>
    <n v="0"/>
    <n v="1.7594839812460599"/>
    <n v="1.7594839812460599"/>
    <n v="0"/>
    <n v="0"/>
    <m/>
    <n v="0"/>
    <n v="0"/>
    <n v="0"/>
    <n v="0"/>
    <n v="0"/>
    <x v="0"/>
    <m/>
    <x v="6"/>
    <x v="3"/>
    <s v="No root cause"/>
    <s v="No root cause"/>
    <s v=""/>
    <s v="LIT_244"/>
    <m/>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335848792779216"/>
    <n v="1.5335848792779216"/>
    <n v="0"/>
    <n v="0"/>
    <m/>
    <n v="0"/>
    <n v="0"/>
    <n v="0"/>
    <n v="0"/>
    <n v="0"/>
    <x v="0"/>
    <m/>
    <x v="6"/>
    <x v="3"/>
    <s v="No root cause"/>
    <s v="No root cause"/>
    <s v=""/>
    <s v="NRO_133"/>
    <m/>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4836647273354373"/>
    <n v="1.4836647273354373"/>
    <n v="0"/>
    <n v="0"/>
    <m/>
    <n v="0"/>
    <n v="0"/>
    <n v="0"/>
    <n v="0"/>
    <n v="0"/>
    <x v="0"/>
    <m/>
    <x v="6"/>
    <x v="3"/>
    <s v="No root cause"/>
    <s v="No root cause"/>
    <s v=""/>
    <s v="ADM_081"/>
    <m/>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1.458980746676255"/>
    <n v="1.458980746676255"/>
    <n v="0"/>
    <n v="0"/>
    <m/>
    <n v="0"/>
    <n v="0"/>
    <n v="0"/>
    <n v="0"/>
    <n v="0"/>
    <x v="0"/>
    <m/>
    <x v="6"/>
    <x v="3"/>
    <s v="No root cause"/>
    <s v="No root cause"/>
    <s v=""/>
    <s v="SUD_264"/>
    <m/>
  </r>
  <r>
    <s v="Mefou-Assi"/>
    <s v="CTR_253"/>
    <s v="Yaounde"/>
    <s v="IHS"/>
    <s v="Grid-Gen"/>
    <s v="CENTRE"/>
    <s v="Yaounde"/>
    <s v="ZTE"/>
    <n v="0"/>
    <n v="0"/>
    <n v="0"/>
    <n v="0"/>
    <n v="0"/>
    <n v="0"/>
    <n v="0"/>
    <n v="0.70543085268795958"/>
    <n v="0"/>
    <n v="0"/>
    <n v="0"/>
    <n v="0"/>
    <n v="1.402978600759633"/>
    <n v="0"/>
    <n v="0"/>
    <n v="0"/>
    <n v="0"/>
    <n v="0"/>
    <n v="0"/>
    <n v="0"/>
    <n v="1.2779190315980538"/>
    <n v="1.2779190315980538"/>
    <n v="0"/>
    <n v="0"/>
    <m/>
    <n v="0"/>
    <n v="0"/>
    <n v="0"/>
    <n v="0"/>
    <n v="0"/>
    <x v="0"/>
    <m/>
    <x v="6"/>
    <x v="3"/>
    <s v="No root cause"/>
    <s v="No root cause"/>
    <s v=""/>
    <s v="CTR_253"/>
    <m/>
  </r>
  <r>
    <s v="Djarengol-Delegue-IHS"/>
    <s v="EXN_101"/>
    <s v="Maroua"/>
    <s v="IHS"/>
    <s v="Grid-Gen"/>
    <s v="EXTREME-NORD"/>
    <s v="Maroua"/>
    <s v="Huawei"/>
    <n v="0"/>
    <n v="0"/>
    <n v="0"/>
    <n v="0"/>
    <n v="0"/>
    <n v="0"/>
    <n v="0"/>
    <n v="0"/>
    <n v="0"/>
    <n v="0"/>
    <n v="0"/>
    <n v="0"/>
    <n v="0"/>
    <n v="0"/>
    <n v="0"/>
    <n v="0.25040449957623856"/>
    <n v="0.50696210117197871"/>
    <n v="0"/>
    <n v="0"/>
    <n v="0"/>
    <n v="1.24779558431997"/>
    <n v="1.24779558431997"/>
    <n v="0"/>
    <n v="0"/>
    <m/>
    <n v="0"/>
    <n v="0"/>
    <n v="0"/>
    <n v="0"/>
    <n v="0"/>
    <x v="0"/>
    <m/>
    <x v="6"/>
    <x v="3"/>
    <s v="No root cause"/>
    <s v="No root cause"/>
    <s v=""/>
    <s v="EXN_101"/>
    <m/>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1.8646396030054246"/>
    <n v="1.1115534210533826"/>
    <n v="1.1115534210533826"/>
    <n v="0"/>
    <n v="0"/>
    <m/>
    <n v="0"/>
    <n v="0"/>
    <n v="0"/>
    <n v="0"/>
    <n v="0"/>
    <x v="0"/>
    <m/>
    <x v="6"/>
    <x v="3"/>
    <s v="No root cause"/>
    <s v="No root cause"/>
    <s v=""/>
    <s v="NRD_062"/>
    <m/>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1.0536429217567997"/>
    <n v="1.0536429217567997"/>
    <n v="0"/>
    <n v="0"/>
    <m/>
    <n v="0"/>
    <n v="0"/>
    <n v="0"/>
    <n v="0"/>
    <n v="0"/>
    <x v="0"/>
    <m/>
    <x v="6"/>
    <x v="3"/>
    <s v="No root cause"/>
    <s v="No root cause"/>
    <s v=""/>
    <s v="LIT_291"/>
    <m/>
  </r>
  <r>
    <s v="Kye-Ossi-MTN-IHS"/>
    <s v="SUD_026"/>
    <s v="CENTRE"/>
    <s v="IHS"/>
    <s v="Grid-Gen-Lithium"/>
    <s v="SUD"/>
    <s v="Kye-Ossi"/>
    <s v="ZTE"/>
    <n v="0.84732673578116258"/>
    <n v="1.1202212691156372"/>
    <n v="0"/>
    <n v="0"/>
    <n v="0"/>
    <n v="0"/>
    <n v="0"/>
    <n v="0"/>
    <n v="0"/>
    <n v="0"/>
    <n v="0"/>
    <n v="2.9746235371668766"/>
    <n v="1.5368130284533703"/>
    <n v="0"/>
    <n v="2.9746235371668766"/>
    <n v="0"/>
    <n v="0"/>
    <n v="0"/>
    <n v="0"/>
    <n v="0"/>
    <n v="0.95244668738389482"/>
    <n v="0.95244668738389482"/>
    <n v="0"/>
    <n v="0"/>
    <m/>
    <n v="0"/>
    <n v="0"/>
    <n v="0"/>
    <n v="0"/>
    <n v="0"/>
    <x v="0"/>
    <m/>
    <x v="6"/>
    <x v="3"/>
    <s v="No root cause"/>
    <s v="No root cause"/>
    <s v=""/>
    <s v="SUD_026"/>
    <m/>
  </r>
  <r>
    <s v="Bertoua-Tigaza"/>
    <s v="EST_079"/>
    <s v="CENTRE"/>
    <s v="IHS"/>
    <s v="Grid-Gen"/>
    <s v="EST"/>
    <s v="Bertoua"/>
    <s v="ZTE"/>
    <n v="0"/>
    <n v="0"/>
    <n v="0"/>
    <n v="0"/>
    <n v="0"/>
    <n v="0"/>
    <n v="0"/>
    <n v="0"/>
    <n v="0"/>
    <n v="8.7213532972065522E-2"/>
    <n v="0"/>
    <n v="0"/>
    <n v="0"/>
    <n v="0"/>
    <n v="0"/>
    <n v="0"/>
    <n v="0"/>
    <n v="0"/>
    <n v="0"/>
    <n v="0"/>
    <n v="0.93669831322963326"/>
    <n v="0.93669831322963326"/>
    <n v="0"/>
    <n v="0"/>
    <m/>
    <n v="0"/>
    <n v="0"/>
    <n v="0"/>
    <n v="0"/>
    <n v="0"/>
    <x v="0"/>
    <m/>
    <x v="6"/>
    <x v="3"/>
    <s v="No root cause"/>
    <s v="No root cause"/>
    <s v=""/>
    <s v="EST_079"/>
    <m/>
  </r>
  <r>
    <s v="Nsam-Sofavinc-IHS"/>
    <s v="CTR_488"/>
    <s v="Yaounde"/>
    <s v="IHS"/>
    <s v="Grid-Gen"/>
    <s v="CENTRE"/>
    <s v="Yaounde"/>
    <s v="ZTE"/>
    <n v="0"/>
    <n v="0"/>
    <n v="0"/>
    <n v="0"/>
    <n v="0"/>
    <n v="3.9194368110309252"/>
    <n v="0.36048260295120621"/>
    <n v="0"/>
    <n v="0"/>
    <n v="0"/>
    <n v="0"/>
    <n v="0"/>
    <n v="0"/>
    <n v="0"/>
    <n v="0"/>
    <n v="0"/>
    <n v="0"/>
    <n v="0"/>
    <n v="0"/>
    <n v="1.5338167352961737E-3"/>
    <n v="0.93509315618106759"/>
    <n v="0.93509315618106759"/>
    <n v="0"/>
    <n v="0"/>
    <m/>
    <n v="0"/>
    <n v="0"/>
    <n v="0"/>
    <n v="0"/>
    <n v="0"/>
    <x v="0"/>
    <m/>
    <x v="6"/>
    <x v="3"/>
    <s v="No root cause"/>
    <s v="No root cause"/>
    <s v=""/>
    <s v="CTR_488"/>
    <m/>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91536755956202764"/>
    <n v="0.91536755956202764"/>
    <n v="0"/>
    <n v="0"/>
    <m/>
    <n v="0"/>
    <n v="0"/>
    <n v="0"/>
    <n v="0"/>
    <n v="0"/>
    <x v="0"/>
    <m/>
    <x v="6"/>
    <x v="3"/>
    <s v="No root cause"/>
    <s v="No root cause"/>
    <s v=""/>
    <s v="OST_046"/>
    <m/>
  </r>
  <r>
    <s v="EST_200_Z_Batouri-Qtier-Admin-MTN-IHS"/>
    <s v="EST_200"/>
    <s v="CENTRE"/>
    <s v="IHS"/>
    <s v=""/>
    <s v="EST"/>
    <s v="Batouri"/>
    <s v="ZTE"/>
    <n v="0"/>
    <n v="0"/>
    <n v="0"/>
    <n v="0"/>
    <n v="0"/>
    <n v="0"/>
    <n v="0"/>
    <n v="0"/>
    <n v="0"/>
    <n v="1.8316447081182425"/>
    <n v="0"/>
    <n v="0"/>
    <n v="0"/>
    <n v="0"/>
    <n v="0"/>
    <n v="0"/>
    <n v="0"/>
    <n v="0"/>
    <n v="0"/>
    <n v="0.42153207603165177"/>
    <n v="0.9083048685483387"/>
    <n v="0.9083048685483387"/>
    <n v="0"/>
    <n v="0"/>
    <m/>
    <n v="0"/>
    <n v="0"/>
    <n v="0"/>
    <n v="0"/>
    <n v="0"/>
    <x v="0"/>
    <m/>
    <x v="6"/>
    <x v="3"/>
    <s v="No root cause"/>
    <s v="No root cause"/>
    <s v=""/>
    <s v="EST_200"/>
    <m/>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8899525729597384"/>
    <n v="0.8899525729597384"/>
    <n v="0"/>
    <n v="0"/>
    <m/>
    <n v="0"/>
    <n v="0"/>
    <n v="0"/>
    <n v="0"/>
    <n v="0"/>
    <x v="0"/>
    <m/>
    <x v="6"/>
    <x v="3"/>
    <s v="No root cause"/>
    <s v="No root cause"/>
    <s v=""/>
    <s v="NRO_130"/>
    <m/>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88581483479010259"/>
    <n v="0.88581483479010259"/>
    <n v="0"/>
    <n v="0"/>
    <m/>
    <n v="0"/>
    <n v="0"/>
    <n v="0"/>
    <n v="0"/>
    <n v="0"/>
    <x v="0"/>
    <m/>
    <x v="6"/>
    <x v="3"/>
    <s v="No root cause"/>
    <s v="No root cause"/>
    <s v=""/>
    <s v="EST_005"/>
    <m/>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1.0909182354401552"/>
    <n v="5.5355267626051194"/>
    <n v="0.7556009279947945"/>
    <n v="0.7556009279947945"/>
    <n v="0"/>
    <n v="0"/>
    <m/>
    <n v="0"/>
    <n v="0"/>
    <n v="0"/>
    <n v="0"/>
    <n v="0"/>
    <x v="0"/>
    <m/>
    <x v="6"/>
    <x v="3"/>
    <s v="No root cause"/>
    <s v="No root cause"/>
    <s v=""/>
    <s v="CTR_738"/>
    <m/>
  </r>
  <r>
    <s v="Batouri-Sambo"/>
    <s v="EST_139"/>
    <s v="CENTRE"/>
    <s v="CAMUSAT"/>
    <s v="Hybrid Solar - S3"/>
    <s v="EST"/>
    <s v="Batouri"/>
    <s v="ZTE"/>
    <n v="0"/>
    <n v="0"/>
    <n v="0"/>
    <n v="0"/>
    <n v="0"/>
    <n v="0"/>
    <n v="0"/>
    <n v="0"/>
    <n v="0"/>
    <n v="5.2399460096509622E-2"/>
    <n v="0"/>
    <n v="0"/>
    <n v="0"/>
    <n v="0"/>
    <n v="0"/>
    <n v="0"/>
    <n v="0"/>
    <n v="0"/>
    <n v="0"/>
    <n v="0"/>
    <n v="0.71720200437744075"/>
    <n v="0.71720200437744075"/>
    <n v="0"/>
    <n v="0"/>
    <m/>
    <n v="0"/>
    <n v="0"/>
    <n v="0"/>
    <n v="0"/>
    <n v="0"/>
    <x v="0"/>
    <m/>
    <x v="6"/>
    <x v="3"/>
    <s v="No root cause"/>
    <s v="No root cause"/>
    <s v=""/>
    <s v="EST_139"/>
    <m/>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42.173646602916961"/>
    <n v="22.028158735050635"/>
    <n v="0.67534307556651318"/>
    <n v="0.67534307556651318"/>
    <n v="0"/>
    <n v="0"/>
    <m/>
    <n v="0"/>
    <n v="0"/>
    <n v="0"/>
    <n v="0"/>
    <n v="0"/>
    <x v="0"/>
    <m/>
    <x v="6"/>
    <x v="3"/>
    <s v="No root cause"/>
    <s v="No root cause"/>
    <s v=""/>
    <s v="LIT_696"/>
    <m/>
  </r>
  <r>
    <s v="Ngd-Lamidat-IHS"/>
    <s v="ADM_072"/>
    <s v="Ngaoundere"/>
    <s v="IHS"/>
    <s v="Grid-Gen"/>
    <s v="ADAMAOUA"/>
    <s v="Ngaoundere"/>
    <s v="Huawei"/>
    <n v="0"/>
    <n v="0"/>
    <n v="0"/>
    <n v="0"/>
    <n v="0"/>
    <n v="0"/>
    <n v="0"/>
    <n v="0"/>
    <n v="0"/>
    <n v="0"/>
    <n v="0"/>
    <n v="0"/>
    <n v="0"/>
    <n v="0.70002682395778926"/>
    <n v="0"/>
    <n v="0"/>
    <n v="0"/>
    <n v="0"/>
    <n v="0"/>
    <n v="0"/>
    <n v="0.66462419349775836"/>
    <n v="0.66462419349775836"/>
    <n v="0"/>
    <n v="0"/>
    <m/>
    <n v="0"/>
    <n v="0"/>
    <n v="0"/>
    <n v="0"/>
    <n v="0"/>
    <x v="0"/>
    <m/>
    <x v="6"/>
    <x v="3"/>
    <s v="No root cause"/>
    <s v="No root cause"/>
    <s v=""/>
    <s v="ADM_072"/>
    <m/>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0.59897327021142355"/>
    <n v="0.59897327021142355"/>
    <n v="0"/>
    <n v="0"/>
    <m/>
    <n v="0"/>
    <n v="0"/>
    <n v="0"/>
    <n v="0"/>
    <n v="0"/>
    <x v="0"/>
    <m/>
    <x v="6"/>
    <x v="3"/>
    <s v="No root cause"/>
    <s v="No root cause"/>
    <s v=""/>
    <s v="LIT_713"/>
    <m/>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59506738805991444"/>
    <n v="0.59506738805991444"/>
    <n v="0"/>
    <n v="0"/>
    <m/>
    <n v="0"/>
    <n v="0"/>
    <n v="0"/>
    <n v="0"/>
    <n v="0"/>
    <x v="0"/>
    <m/>
    <x v="6"/>
    <x v="3"/>
    <s v="No root cause"/>
    <s v="No root cause"/>
    <s v=""/>
    <s v="CTR_434"/>
    <m/>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54889237029617555"/>
    <n v="0.54889237029617555"/>
    <n v="0"/>
    <n v="0"/>
    <m/>
    <n v="0"/>
    <n v="0"/>
    <n v="0"/>
    <n v="0"/>
    <n v="0"/>
    <x v="0"/>
    <m/>
    <x v="6"/>
    <x v="3"/>
    <s v="No root cause"/>
    <s v="No root cause"/>
    <s v=""/>
    <s v="CTR_755"/>
    <m/>
  </r>
  <r>
    <s v="Soa-Sofamac"/>
    <s v="CTR_430"/>
    <s v="Yaounde"/>
    <s v="IHS"/>
    <s v="Grid-Gen"/>
    <s v="CENTRE"/>
    <s v="Yaounde"/>
    <s v="ZTE"/>
    <n v="0"/>
    <n v="0"/>
    <n v="0"/>
    <n v="0"/>
    <n v="0"/>
    <n v="0"/>
    <n v="0"/>
    <n v="0"/>
    <n v="0"/>
    <n v="1.2679848929752622"/>
    <n v="0"/>
    <n v="0"/>
    <n v="0.71713066406417314"/>
    <n v="0"/>
    <n v="0"/>
    <n v="0"/>
    <n v="0"/>
    <n v="0"/>
    <n v="0"/>
    <n v="2.5272305975750024E-2"/>
    <n v="0.54546803525923582"/>
    <n v="0.54546803525923582"/>
    <n v="0"/>
    <n v="0"/>
    <m/>
    <n v="0"/>
    <n v="0"/>
    <n v="0"/>
    <n v="0"/>
    <n v="0"/>
    <x v="0"/>
    <m/>
    <x v="6"/>
    <x v="3"/>
    <s v="No root cause"/>
    <s v="No root cause"/>
    <s v=""/>
    <s v="CTR_430"/>
    <m/>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48869898097496539"/>
    <n v="0.48869898097496539"/>
    <n v="0"/>
    <n v="0"/>
    <m/>
    <n v="0"/>
    <n v="0"/>
    <n v="0"/>
    <n v="0"/>
    <n v="0"/>
    <x v="0"/>
    <m/>
    <x v="6"/>
    <x v="3"/>
    <s v="No root cause"/>
    <s v="No root cause"/>
    <s v=""/>
    <s v="CTR_236"/>
    <m/>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48431155170888573"/>
    <n v="0.48431155170888573"/>
    <n v="0"/>
    <n v="0"/>
    <m/>
    <n v="0"/>
    <n v="0"/>
    <n v="0"/>
    <n v="0"/>
    <n v="0"/>
    <x v="0"/>
    <m/>
    <x v="6"/>
    <x v="3"/>
    <s v="No root cause"/>
    <s v="No root cause"/>
    <s v=""/>
    <s v="CTR_405"/>
    <m/>
  </r>
  <r>
    <s v="Mbalmayo-Ngalan"/>
    <s v="CTR_252"/>
    <s v="CENTRE"/>
    <s v="IHS"/>
    <s v="Grid-Gen"/>
    <s v="CENTRE"/>
    <s v="Mbalmayo"/>
    <s v="ZTE"/>
    <n v="18.468883495561204"/>
    <n v="18.491409199476077"/>
    <n v="32.767176607225913"/>
    <n v="0"/>
    <n v="0"/>
    <n v="0"/>
    <n v="0"/>
    <n v="0"/>
    <n v="0"/>
    <n v="0"/>
    <n v="0"/>
    <n v="0"/>
    <n v="0"/>
    <n v="0"/>
    <n v="0"/>
    <n v="0"/>
    <n v="0"/>
    <n v="0"/>
    <n v="0"/>
    <n v="0"/>
    <n v="0.47350349424854477"/>
    <n v="0.47350349424854477"/>
    <n v="0"/>
    <n v="0"/>
    <m/>
    <n v="0"/>
    <n v="0"/>
    <n v="0"/>
    <n v="0"/>
    <n v="0"/>
    <x v="0"/>
    <m/>
    <x v="6"/>
    <x v="3"/>
    <s v="No root cause"/>
    <s v="No root cause"/>
    <s v=""/>
    <s v="CTR_252"/>
    <m/>
  </r>
  <r>
    <s v="Bobongo-Itba-HIS"/>
    <s v="LIT_426"/>
    <s v="Douala"/>
    <s v="IHS"/>
    <s v="Grid-Gen"/>
    <s v="LITTORAL"/>
    <s v="Douala"/>
    <s v="ZTE"/>
    <n v="0"/>
    <n v="0"/>
    <n v="0"/>
    <n v="0"/>
    <n v="0"/>
    <n v="0"/>
    <n v="0"/>
    <n v="0"/>
    <n v="0.14391124694306726"/>
    <n v="0"/>
    <n v="0"/>
    <n v="0"/>
    <n v="0"/>
    <n v="0"/>
    <n v="0"/>
    <n v="0"/>
    <n v="20.50800366974573"/>
    <n v="0"/>
    <n v="0"/>
    <n v="0"/>
    <n v="0.38320449272756835"/>
    <n v="0.38320449272756835"/>
    <n v="0"/>
    <n v="0"/>
    <m/>
    <n v="0"/>
    <n v="0"/>
    <n v="0"/>
    <n v="0"/>
    <n v="0"/>
    <x v="0"/>
    <m/>
    <x v="6"/>
    <x v="3"/>
    <s v="No root cause"/>
    <s v="No root cause"/>
    <s v=""/>
    <s v="LIT_426"/>
    <m/>
  </r>
  <r>
    <s v="Sanglou-IHS"/>
    <s v="SUD_206"/>
    <s v="CENTRE"/>
    <s v="IHS"/>
    <s v="Grid-Gen-Lithium"/>
    <s v="SUD"/>
    <s v="Sagmelima"/>
    <s v="NOKIA"/>
    <n v="0"/>
    <n v="0"/>
    <n v="0"/>
    <n v="0"/>
    <n v="0"/>
    <n v="0"/>
    <n v="0"/>
    <n v="0"/>
    <n v="0"/>
    <n v="0"/>
    <n v="0"/>
    <n v="0"/>
    <n v="0.23633103934238686"/>
    <n v="0"/>
    <n v="0"/>
    <n v="0"/>
    <n v="0"/>
    <n v="0"/>
    <n v="0"/>
    <n v="0"/>
    <n v="0.36057369216501534"/>
    <n v="0.36057369216501534"/>
    <n v="0"/>
    <n v="0"/>
    <m/>
    <n v="0"/>
    <n v="0"/>
    <n v="0"/>
    <n v="0"/>
    <n v="0"/>
    <x v="0"/>
    <m/>
    <x v="6"/>
    <x v="3"/>
    <s v="No root cause"/>
    <s v="No root cause"/>
    <s v=""/>
    <s v="SUD_206"/>
    <m/>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33735050637354347"/>
    <n v="0.33735050637354347"/>
    <n v="0"/>
    <n v="0"/>
    <m/>
    <n v="0"/>
    <n v="0"/>
    <n v="0"/>
    <n v="0"/>
    <n v="0"/>
    <x v="0"/>
    <m/>
    <x v="6"/>
    <x v="3"/>
    <s v="No root cause"/>
    <s v="No root cause"/>
    <s v=""/>
    <s v="CTR_851"/>
    <m/>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29490301997814156"/>
    <n v="0.29490301997814156"/>
    <n v="0"/>
    <n v="0"/>
    <m/>
    <n v="0"/>
    <n v="0"/>
    <n v="0"/>
    <n v="0"/>
    <n v="0"/>
    <x v="0"/>
    <m/>
    <x v="6"/>
    <x v="3"/>
    <s v="No root cause"/>
    <s v="No root cause"/>
    <s v=""/>
    <s v="CTR_659"/>
    <m/>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27596216680506691"/>
    <n v="0.27596216680506691"/>
    <n v="0"/>
    <n v="0"/>
    <m/>
    <n v="0"/>
    <n v="0"/>
    <n v="0"/>
    <n v="0"/>
    <n v="0"/>
    <x v="0"/>
    <m/>
    <x v="6"/>
    <x v="3"/>
    <s v="No root cause"/>
    <s v="No root cause"/>
    <s v=""/>
    <s v="EST_040"/>
    <m/>
  </r>
  <r>
    <s v="NRD_262_H_Gra-Doualare-Ancien-LAWANAT"/>
    <s v="NRD_262"/>
    <s v=""/>
    <s v="ESCO"/>
    <s v="Good Grid + Solar + GE"/>
    <s v="NRD"/>
    <s v="Garoua"/>
    <s v="Huawei"/>
    <n v="0"/>
    <n v="0.85672582205442971"/>
    <n v="5.354821749093265"/>
    <n v="0"/>
    <n v="0"/>
    <n v="0"/>
    <n v="0"/>
    <n v="0"/>
    <n v="0"/>
    <n v="0"/>
    <n v="0"/>
    <n v="0"/>
    <n v="0"/>
    <s v=""/>
    <n v="0"/>
    <n v="0"/>
    <n v="10.188645190378761"/>
    <n v="0"/>
    <n v="0"/>
    <n v="0"/>
    <n v="0.26030296804239328"/>
    <n v="0.26030296804239328"/>
    <n v="0"/>
    <n v="0"/>
    <m/>
    <n v="0"/>
    <n v="0"/>
    <n v="0"/>
    <n v="0"/>
    <n v="0"/>
    <x v="0"/>
    <m/>
    <x v="6"/>
    <x v="3"/>
    <s v="No root cause"/>
    <s v="No root cause"/>
    <s v=""/>
    <s v="NRD_262"/>
    <m/>
  </r>
  <r>
    <s v="Ngong-Town-IHS"/>
    <s v="NRD_088"/>
    <s v="NORD"/>
    <s v="IHS"/>
    <s v="Grid-Gen"/>
    <s v="NORD"/>
    <s v="Ngong"/>
    <s v="Huawei"/>
    <n v="0"/>
    <n v="0"/>
    <n v="0"/>
    <n v="8.9175391586979543E-5"/>
    <n v="0"/>
    <n v="0"/>
    <n v="0"/>
    <n v="0"/>
    <n v="0"/>
    <n v="0"/>
    <n v="0"/>
    <n v="0"/>
    <n v="0"/>
    <n v="0"/>
    <n v="0"/>
    <n v="0"/>
    <n v="0"/>
    <n v="1.5516518136134437E-2"/>
    <n v="1.7531881986000176E-2"/>
    <n v="3.3101905357086799E-2"/>
    <n v="0.25044016973287331"/>
    <n v="0.25044016973287331"/>
    <n v="0"/>
    <n v="0"/>
    <m/>
    <n v="0"/>
    <n v="0"/>
    <n v="0"/>
    <n v="0"/>
    <n v="0"/>
    <x v="0"/>
    <m/>
    <x v="6"/>
    <x v="3"/>
    <s v="No root cause"/>
    <s v="No root cause"/>
    <s v=""/>
    <s v="NRD_088"/>
    <m/>
  </r>
  <r>
    <s v="Gd-Moulin"/>
    <s v="LIT_054"/>
    <s v="Douala"/>
    <s v="IHS"/>
    <s v="Grid-Gen"/>
    <s v="LITTORAL"/>
    <s v="Douala"/>
    <s v="ZTE"/>
    <n v="0"/>
    <n v="0"/>
    <n v="0"/>
    <n v="0"/>
    <n v="0"/>
    <n v="0"/>
    <n v="0"/>
    <n v="0"/>
    <n v="0"/>
    <n v="0"/>
    <n v="0"/>
    <n v="0"/>
    <n v="0"/>
    <n v="0"/>
    <n v="0"/>
    <n v="0"/>
    <n v="0"/>
    <n v="0"/>
    <n v="0"/>
    <n v="0"/>
    <n v="0.2112029974346025"/>
    <n v="0.2112029974346025"/>
    <n v="0"/>
    <n v="0"/>
    <m/>
    <n v="0"/>
    <n v="0"/>
    <n v="0"/>
    <n v="0"/>
    <n v="0"/>
    <x v="0"/>
    <m/>
    <x v="6"/>
    <x v="3"/>
    <s v="No root cause"/>
    <s v="No root cause"/>
    <s v=""/>
    <s v="LIT_054"/>
    <m/>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191816267303593"/>
    <n v="0.191816267303593"/>
    <n v="0"/>
    <n v="0"/>
    <m/>
    <n v="0"/>
    <n v="0"/>
    <n v="0"/>
    <n v="0"/>
    <n v="0"/>
    <x v="0"/>
    <m/>
    <x v="6"/>
    <x v="3"/>
    <s v="No root cause"/>
    <s v="No root cause"/>
    <s v=""/>
    <s v="LIT_499"/>
    <m/>
  </r>
  <r>
    <s v="Nyom-II-IHS"/>
    <s v="CTR_648"/>
    <s v="Yaounde"/>
    <s v="IHS"/>
    <s v="Grid-Gen"/>
    <s v="CENTRE"/>
    <s v="Yaounde"/>
    <s v="ZTE"/>
    <n v="0"/>
    <n v="0"/>
    <n v="0"/>
    <n v="0"/>
    <n v="0"/>
    <n v="0"/>
    <n v="0"/>
    <n v="0"/>
    <n v="0"/>
    <n v="0"/>
    <n v="0"/>
    <n v="0"/>
    <n v="0"/>
    <n v="0"/>
    <n v="0"/>
    <n v="0"/>
    <n v="0"/>
    <n v="0"/>
    <n v="0"/>
    <n v="9.2671066937189031E-2"/>
    <n v="0.17753036957135884"/>
    <n v="0.17753036957135884"/>
    <n v="0"/>
    <n v="0"/>
    <m/>
    <n v="0"/>
    <n v="0"/>
    <n v="0"/>
    <n v="0"/>
    <n v="0"/>
    <x v="0"/>
    <m/>
    <x v="6"/>
    <x v="3"/>
    <s v="No root cause"/>
    <s v="No root cause"/>
    <s v=""/>
    <s v="CTR_648"/>
    <m/>
  </r>
  <r>
    <s v="Missoke-Universite"/>
    <s v="LIT_373"/>
    <s v="Douala"/>
    <s v="IHS"/>
    <s v="Grid-Gen"/>
    <s v="LITTORAL"/>
    <s v="Douala"/>
    <s v="ZTE"/>
    <n v="0"/>
    <n v="0"/>
    <n v="0"/>
    <n v="2.1223743197699885E-3"/>
    <n v="8.5875902098261708E-2"/>
    <n v="0"/>
    <n v="0"/>
    <n v="0"/>
    <n v="3.9308512611540732E-2"/>
    <n v="0"/>
    <n v="0"/>
    <n v="0"/>
    <n v="0"/>
    <n v="0"/>
    <n v="0"/>
    <n v="0.33804607442792123"/>
    <n v="0"/>
    <n v="0"/>
    <n v="0"/>
    <n v="0"/>
    <n v="0.15471930440340992"/>
    <n v="0.15471930440340992"/>
    <n v="0"/>
    <n v="0"/>
    <m/>
    <n v="0"/>
    <n v="0"/>
    <n v="0"/>
    <n v="0"/>
    <n v="0"/>
    <x v="0"/>
    <m/>
    <x v="6"/>
    <x v="3"/>
    <s v="No root cause"/>
    <s v="No root cause"/>
    <s v=""/>
    <s v="LIT_373"/>
    <m/>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2609400370398904"/>
    <n v="0.12609400370398904"/>
    <n v="0"/>
    <n v="0"/>
    <m/>
    <n v="0"/>
    <n v="0"/>
    <n v="0"/>
    <n v="0"/>
    <n v="0"/>
    <x v="0"/>
    <m/>
    <x v="6"/>
    <x v="3"/>
    <s v="No root cause"/>
    <s v="No root cause"/>
    <s v=""/>
    <s v="EST_122"/>
    <m/>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11908481792525215"/>
    <n v="0.11908481792525215"/>
    <n v="0"/>
    <n v="0"/>
    <m/>
    <n v="0"/>
    <n v="0"/>
    <n v="0"/>
    <n v="0"/>
    <n v="0"/>
    <x v="0"/>
    <m/>
    <x v="6"/>
    <x v="3"/>
    <s v="No root cause"/>
    <s v="No root cause"/>
    <s v=""/>
    <s v="CTR_671"/>
    <m/>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11539295671355128"/>
    <n v="0.11539295671355128"/>
    <n v="0"/>
    <n v="0"/>
    <m/>
    <n v="0"/>
    <n v="0"/>
    <n v="0"/>
    <n v="0"/>
    <n v="0"/>
    <x v="0"/>
    <m/>
    <x v="6"/>
    <x v="3"/>
    <s v="No root cause"/>
    <s v="No root cause"/>
    <s v=""/>
    <s v="CTR_254"/>
    <m/>
  </r>
  <r>
    <s v="Kotto-Antenne"/>
    <s v="LIT_303"/>
    <s v="Douala"/>
    <s v="IHS"/>
    <s v="Grid-Gen"/>
    <s v="LITTORAL"/>
    <s v="Douala"/>
    <s v="ZTE"/>
    <n v="0"/>
    <n v="0"/>
    <n v="0"/>
    <n v="0"/>
    <n v="0"/>
    <n v="0"/>
    <n v="0"/>
    <n v="0"/>
    <n v="0"/>
    <n v="9.5364163763115767E-2"/>
    <n v="0"/>
    <n v="0"/>
    <n v="0.54190101959575721"/>
    <n v="0"/>
    <n v="0"/>
    <n v="0"/>
    <n v="0"/>
    <n v="0"/>
    <n v="0"/>
    <n v="0"/>
    <n v="7.731506450591169E-2"/>
    <n v="7.731506450591169E-2"/>
    <n v="0"/>
    <n v="0"/>
    <m/>
    <n v="0"/>
    <n v="0"/>
    <n v="0"/>
    <n v="0"/>
    <n v="0"/>
    <x v="0"/>
    <m/>
    <x v="6"/>
    <x v="3"/>
    <s v="No root cause"/>
    <s v="No root cause"/>
    <s v=""/>
    <s v="LIT_303"/>
    <m/>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7.4907328933063067E-2"/>
    <n v="7.4907328933063067E-2"/>
    <n v="0"/>
    <n v="0"/>
    <m/>
    <n v="0"/>
    <n v="0"/>
    <n v="0"/>
    <n v="0"/>
    <n v="0"/>
    <x v="0"/>
    <m/>
    <x v="6"/>
    <x v="3"/>
    <s v="No root cause"/>
    <s v="No root cause"/>
    <s v=""/>
    <s v="CTR_029"/>
    <m/>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7.4621967679984719E-2"/>
    <n v="7.4621967679984719E-2"/>
    <n v="0"/>
    <n v="0"/>
    <m/>
    <n v="0"/>
    <n v="0"/>
    <n v="0"/>
    <n v="0"/>
    <n v="0"/>
    <x v="0"/>
    <m/>
    <x v="6"/>
    <x v="3"/>
    <s v="No root cause"/>
    <s v="No root cause"/>
    <s v=""/>
    <s v="CTR_946"/>
    <m/>
  </r>
  <r>
    <s v="Bodjongo "/>
    <s v="LIT_690"/>
    <s v="Douala"/>
    <s v="CAMUSAT"/>
    <s v="Good Grid + GE"/>
    <s v="LITTORAL"/>
    <s v="Douala"/>
    <s v="ZTE"/>
    <n v="0"/>
    <n v="0"/>
    <n v="0"/>
    <n v="0"/>
    <n v="0.37778262891908004"/>
    <n v="0"/>
    <n v="0"/>
    <n v="0"/>
    <n v="0.12987504030727717"/>
    <n v="0"/>
    <n v="0"/>
    <n v="0"/>
    <n v="0"/>
    <n v="0"/>
    <n v="0"/>
    <n v="0.22183270411177045"/>
    <n v="0"/>
    <n v="0"/>
    <n v="0"/>
    <n v="0.60419894815842257"/>
    <n v="6.5383397111573441E-2"/>
    <n v="6.5383397111573441E-2"/>
    <n v="0"/>
    <n v="0"/>
    <m/>
    <n v="0"/>
    <n v="0"/>
    <n v="0"/>
    <n v="0"/>
    <n v="0"/>
    <x v="0"/>
    <m/>
    <x v="6"/>
    <x v="3"/>
    <s v="No root cause"/>
    <s v="No root cause"/>
    <s v=""/>
    <s v="LIT_690"/>
    <m/>
  </r>
  <r>
    <s v="Douggoy-Lopere-II"/>
    <s v="EXN_217"/>
    <s v="Maroua"/>
    <s v="CAMUSAT"/>
    <s v="Medium Grid + GE"/>
    <s v="EXTREME-NORD"/>
    <s v="Maroua"/>
    <s v="Huawei"/>
    <n v="0.24879934252767288"/>
    <n v="0.67373791851794784"/>
    <n v="0"/>
    <n v="0"/>
    <n v="0"/>
    <n v="0"/>
    <n v="0"/>
    <n v="0"/>
    <n v="0"/>
    <n v="0"/>
    <n v="0"/>
    <n v="0"/>
    <n v="0"/>
    <n v="0"/>
    <n v="0"/>
    <n v="0"/>
    <n v="3.9629722372036875"/>
    <n v="0"/>
    <n v="0"/>
    <n v="0"/>
    <n v="6.2280093484346516E-2"/>
    <n v="6.2280093484346516E-2"/>
    <n v="0"/>
    <n v="0"/>
    <m/>
    <n v="0"/>
    <n v="0"/>
    <n v="0"/>
    <n v="0"/>
    <n v="0"/>
    <x v="0"/>
    <m/>
    <x v="6"/>
    <x v="3"/>
    <s v="No root cause"/>
    <s v="No root cause"/>
    <s v=""/>
    <s v="EXN_217"/>
    <m/>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6.2188312015156795E-2"/>
    <n v="6.2188312015156795E-2"/>
    <n v="0"/>
    <n v="0"/>
    <m/>
    <n v="0"/>
    <n v="0"/>
    <n v="0"/>
    <n v="0"/>
    <n v="0"/>
    <x v="0"/>
    <m/>
    <x v="6"/>
    <x v="3"/>
    <s v="No root cause"/>
    <s v="No root cause"/>
    <s v="(05-10-2026 ticket): INC-20260510-00013385...Others"/>
    <s v="ADM_079"/>
    <m/>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5.9355140640294034E-2"/>
    <n v="5.9355140640294034E-2"/>
    <n v="0"/>
    <n v="0"/>
    <m/>
    <n v="0"/>
    <n v="0"/>
    <n v="0"/>
    <n v="0"/>
    <n v="0"/>
    <x v="0"/>
    <m/>
    <x v="6"/>
    <x v="3"/>
    <s v="No root cause"/>
    <s v="No root cause"/>
    <s v=""/>
    <s v="CTR_674"/>
    <m/>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5.8302871019567055E-2"/>
    <n v="5.8302871019567055E-2"/>
    <n v="0"/>
    <n v="0"/>
    <m/>
    <n v="0"/>
    <n v="0"/>
    <n v="0"/>
    <n v="0"/>
    <n v="0"/>
    <x v="0"/>
    <m/>
    <x v="6"/>
    <x v="3"/>
    <s v="No root cause"/>
    <s v="No root cause"/>
    <s v=""/>
    <s v="CTR_379"/>
    <m/>
  </r>
  <r>
    <s v="MVAMEBOD"/>
    <s v="CTR_981"/>
    <s v="CENTRE"/>
    <m/>
    <m/>
    <s v="CENTRE"/>
    <s v="Mvamebod"/>
    <s v="NOKIA"/>
    <n v="1.9083402819608082"/>
    <n v="4.6739457589141615"/>
    <n v="10.182897297290509"/>
    <n v="0"/>
    <n v="0"/>
    <n v="0"/>
    <n v="0"/>
    <n v="0"/>
    <n v="0.83659159600246902"/>
    <n v="5.6169736098747695E-2"/>
    <n v="0"/>
    <n v="0"/>
    <n v="0"/>
    <n v="0"/>
    <n v="0"/>
    <n v="0"/>
    <n v="0"/>
    <n v="0"/>
    <n v="0"/>
    <n v="0"/>
    <n v="5.7036580459032031E-2"/>
    <n v="5.7036580459032031E-2"/>
    <n v="0"/>
    <n v="0"/>
    <m/>
    <n v="0"/>
    <n v="0"/>
    <n v="0"/>
    <n v="0"/>
    <n v="0"/>
    <x v="0"/>
    <m/>
    <x v="6"/>
    <x v="3"/>
    <s v="No root cause"/>
    <s v="No root cause"/>
    <s v=""/>
    <s v="CTR_981"/>
    <m/>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4.9973889445343152E-2"/>
    <n v="4.9973889445343152E-2"/>
    <n v="0"/>
    <n v="0"/>
    <m/>
    <n v="0"/>
    <n v="0"/>
    <n v="0"/>
    <n v="0"/>
    <n v="0"/>
    <x v="0"/>
    <m/>
    <x v="6"/>
    <x v="3"/>
    <s v="No root cause"/>
    <s v="No root cause"/>
    <s v=""/>
    <s v="EST_008"/>
    <m/>
  </r>
  <r>
    <s v="DEENA-IHS"/>
    <s v="ADM_082"/>
    <s v="ADAMAOUA"/>
    <s v="IHS"/>
    <s v="Solar-Gen"/>
    <s v="ADAMAOUA"/>
    <s v="Deena"/>
    <s v="NOKIA"/>
    <n v="0"/>
    <n v="6.4621110814108665E-2"/>
    <n v="0"/>
    <n v="0"/>
    <n v="0"/>
    <n v="0"/>
    <n v="0"/>
    <n v="0"/>
    <n v="0"/>
    <n v="0"/>
    <n v="6.0603178560773414E-2"/>
    <n v="0"/>
    <n v="0"/>
    <n v="0"/>
    <n v="0"/>
    <n v="0"/>
    <n v="0"/>
    <n v="0"/>
    <n v="5.3511428404552598E-3"/>
    <n v="0"/>
    <n v="4.4163215355106186E-2"/>
    <n v="4.4163215355106186E-2"/>
    <n v="0"/>
    <n v="0"/>
    <m/>
    <n v="0"/>
    <n v="0"/>
    <n v="0"/>
    <n v="0"/>
    <n v="0"/>
    <x v="0"/>
    <m/>
    <x v="6"/>
    <x v="3"/>
    <s v="No root cause"/>
    <s v="No root cause"/>
    <s v=""/>
    <s v="ADM_082"/>
    <m/>
  </r>
  <r>
    <s v="Colline-du-loup"/>
    <s v="LIT_133"/>
    <s v="LITTORAL"/>
    <s v="IHS"/>
    <s v="Solar-Gen"/>
    <s v="LITTORAL"/>
    <s v="Ebodje"/>
    <s v="NOKIA"/>
    <n v="0"/>
    <n v="2.051034006500451E-3"/>
    <n v="0"/>
    <n v="0"/>
    <n v="0"/>
    <n v="0"/>
    <n v="0"/>
    <n v="0"/>
    <n v="0"/>
    <n v="0"/>
    <n v="3.3727246817484962"/>
    <n v="0"/>
    <n v="0"/>
    <n v="0"/>
    <n v="0"/>
    <n v="0"/>
    <n v="0"/>
    <n v="4.6050172215516293E-2"/>
    <n v="0"/>
    <n v="0"/>
    <n v="4.2964703666606797E-2"/>
    <n v="4.2964703666606797E-2"/>
    <n v="0"/>
    <n v="0"/>
    <m/>
    <n v="0"/>
    <n v="0"/>
    <n v="0"/>
    <n v="0"/>
    <n v="0"/>
    <x v="0"/>
    <m/>
    <x v="6"/>
    <x v="3"/>
    <s v="No root cause"/>
    <s v="No root cause"/>
    <s v=""/>
    <s v="LIT_133"/>
    <m/>
  </r>
  <r>
    <s v="PK15"/>
    <s v="LIT_271"/>
    <s v="Douala"/>
    <s v="IHS"/>
    <s v="Grid-Gen"/>
    <s v="LITTORAL"/>
    <s v="Douala"/>
    <s v="ZTE"/>
    <n v="0"/>
    <n v="0.22079826956936169"/>
    <n v="0"/>
    <n v="3.4067318146407439"/>
    <n v="0"/>
    <n v="0"/>
    <n v="0"/>
    <n v="0"/>
    <n v="0"/>
    <n v="0"/>
    <n v="0"/>
    <n v="0"/>
    <n v="0"/>
    <n v="0"/>
    <n v="0"/>
    <n v="0"/>
    <n v="0"/>
    <n v="0"/>
    <n v="0.14009454018314466"/>
    <n v="0"/>
    <n v="3.9005316280144781E-2"/>
    <n v="3.9005316280144781E-2"/>
    <n v="0"/>
    <n v="0"/>
    <m/>
    <n v="0"/>
    <n v="0"/>
    <n v="0"/>
    <n v="0"/>
    <n v="0"/>
    <x v="0"/>
    <m/>
    <x v="6"/>
    <x v="3"/>
    <s v="No root cause"/>
    <s v="No root cause"/>
    <s v=""/>
    <s v="LIT_271"/>
    <m/>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2.6752617476094621E-3"/>
    <n v="1.5159816569788325E-3"/>
    <n v="9.2207354900938135E-3"/>
    <n v="2.6752617476094621E-3"/>
    <n v="1.515981656978832E-3"/>
    <n v="0.12045811895569196"/>
    <n v="3.210314097131252E-3"/>
    <n v="0"/>
    <n v="8.0115171801742227E-2"/>
    <n v="3.3244585983625945E-2"/>
    <n v="3.3244585983625945E-2"/>
    <n v="0"/>
    <n v="0"/>
    <m/>
    <n v="0"/>
    <n v="0"/>
    <n v="0"/>
    <n v="0"/>
    <n v="0"/>
    <x v="0"/>
    <m/>
    <x v="6"/>
    <x v="3"/>
    <s v="No root cause"/>
    <s v="No root cause"/>
    <s v=""/>
    <s v="LIT_402"/>
    <m/>
  </r>
  <r>
    <s v="Soa"/>
    <s v="CTR_031"/>
    <s v="Yaounde"/>
    <s v="IHS"/>
    <s v="Grid-Gen"/>
    <s v="CENTRE"/>
    <s v="Yaounde"/>
    <s v="ZTE"/>
    <n v="0"/>
    <n v="0"/>
    <n v="0"/>
    <n v="0"/>
    <n v="0"/>
    <n v="0"/>
    <n v="0"/>
    <n v="0"/>
    <n v="0"/>
    <n v="0"/>
    <n v="0"/>
    <n v="0"/>
    <n v="0"/>
    <n v="0"/>
    <n v="0"/>
    <n v="0"/>
    <n v="0"/>
    <n v="0"/>
    <n v="0"/>
    <n v="3.1585923700108133E-2"/>
    <n v="3.3191080748673767E-2"/>
    <n v="3.3191080748673767E-2"/>
    <n v="0"/>
    <n v="0"/>
    <m/>
    <n v="0"/>
    <n v="0"/>
    <n v="0"/>
    <n v="0"/>
    <n v="0"/>
    <x v="0"/>
    <m/>
    <x v="6"/>
    <x v="3"/>
    <s v="No root cause"/>
    <s v="No root cause"/>
    <s v=""/>
    <s v="CTR_031"/>
    <m/>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3.128272736871282E-2"/>
    <n v="3.128272736871282E-2"/>
    <n v="0"/>
    <n v="0"/>
    <m/>
    <n v="0"/>
    <n v="0"/>
    <n v="0"/>
    <n v="0"/>
    <n v="0"/>
    <x v="0"/>
    <m/>
    <x v="6"/>
    <x v="3"/>
    <s v="No root cause"/>
    <s v="No root cause"/>
    <s v=""/>
    <s v="CTR_542"/>
    <m/>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9213858283894445E-2"/>
    <n v="2.9213858283894445E-2"/>
    <n v="0"/>
    <n v="0"/>
    <m/>
    <n v="0"/>
    <n v="0"/>
    <n v="0"/>
    <n v="0"/>
    <n v="0"/>
    <x v="0"/>
    <m/>
    <x v="6"/>
    <x v="3"/>
    <s v="No root cause"/>
    <s v="No root cause"/>
    <s v=""/>
    <s v="CTR_061"/>
    <m/>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2.8767981325959601E-2"/>
    <n v="2.8767981325959601E-2"/>
    <n v="0"/>
    <n v="0"/>
    <m/>
    <n v="0"/>
    <n v="0"/>
    <n v="0"/>
    <n v="0"/>
    <n v="0"/>
    <x v="0"/>
    <m/>
    <x v="6"/>
    <x v="3"/>
    <s v="No root cause"/>
    <s v="No root cause"/>
    <s v=""/>
    <s v="OST_019"/>
    <m/>
  </r>
  <r>
    <s v="Makepe-Maturite"/>
    <s v="LIT_401"/>
    <s v="Douala"/>
    <s v="IHS"/>
    <s v="Grid-Gen"/>
    <s v="LITTORAL"/>
    <s v="Douala"/>
    <s v="ZTE"/>
    <n v="0"/>
    <n v="0"/>
    <n v="0"/>
    <n v="2.3185601812614315E-3"/>
    <n v="0"/>
    <n v="0"/>
    <n v="0"/>
    <n v="0"/>
    <n v="0"/>
    <n v="0"/>
    <n v="13.796556688439729"/>
    <n v="0"/>
    <n v="0"/>
    <n v="0"/>
    <n v="0"/>
    <n v="2.7804887096820302E-2"/>
    <n v="0"/>
    <n v="0"/>
    <n v="0"/>
    <n v="0"/>
    <n v="2.7448185530472131E-2"/>
    <n v="2.7448185530472131E-2"/>
    <n v="0"/>
    <n v="0"/>
    <m/>
    <n v="0"/>
    <n v="0"/>
    <n v="0"/>
    <n v="0"/>
    <n v="0"/>
    <x v="0"/>
    <m/>
    <x v="6"/>
    <x v="3"/>
    <s v="No root cause"/>
    <s v="No root cause"/>
    <s v=""/>
    <s v="LIT_401"/>
    <m/>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3899004945310384E-2"/>
    <n v="2.3899004945310384E-2"/>
    <n v="0"/>
    <n v="0"/>
    <m/>
    <n v="0"/>
    <n v="0"/>
    <n v="0"/>
    <n v="0"/>
    <n v="0"/>
    <x v="0"/>
    <m/>
    <x v="6"/>
    <x v="3"/>
    <s v="No root cause"/>
    <s v="No root cause"/>
    <s v=""/>
    <s v="CTR_716"/>
    <m/>
  </r>
  <r>
    <s v="BAFIA-BEGNIAN-IHS"/>
    <s v="CTR_828"/>
    <s v="CENTRE"/>
    <s v="IHS"/>
    <s v="Grid-Gen"/>
    <s v="CENTRE"/>
    <s v="Bafia"/>
    <s v="ZTE"/>
    <n v="0"/>
    <n v="0.13980917893006692"/>
    <n v="0"/>
    <n v="0"/>
    <n v="0.19961019652829567"/>
    <n v="0"/>
    <n v="0"/>
    <n v="0"/>
    <n v="3.7562815145833865"/>
    <n v="0"/>
    <n v="2.0872927207197955"/>
    <n v="0"/>
    <n v="0"/>
    <n v="0"/>
    <n v="0"/>
    <n v="3.4885413188826091E-2"/>
    <n v="0"/>
    <n v="0"/>
    <n v="0"/>
    <n v="0"/>
    <n v="2.0171473576975286E-2"/>
    <n v="2.0171473576975286E-2"/>
    <n v="0"/>
    <n v="0"/>
    <m/>
    <n v="0"/>
    <n v="0"/>
    <n v="0"/>
    <n v="0"/>
    <n v="0"/>
    <x v="0"/>
    <m/>
    <x v="6"/>
    <x v="3"/>
    <s v="No root cause"/>
    <s v="No root cause"/>
    <s v=""/>
    <s v="CTR_828"/>
    <m/>
  </r>
  <r>
    <s v="Bfsam-Centre-II"/>
    <s v="OST_170"/>
    <s v="Bafoussam"/>
    <s v="IHS"/>
    <s v="GridOnly"/>
    <s v="OUEST"/>
    <s v="Bafoussam"/>
    <s v="Huawei"/>
    <n v="0"/>
    <n v="0"/>
    <n v="0"/>
    <n v="0"/>
    <n v="0"/>
    <n v="0"/>
    <n v="0"/>
    <n v="0"/>
    <n v="8.9175391586979543E-5"/>
    <n v="0"/>
    <n v="1.8275604751835588"/>
    <n v="2.778705201850282E-2"/>
    <n v="0"/>
    <n v="0"/>
    <n v="2.7787052018502824E-2"/>
    <n v="0"/>
    <n v="0"/>
    <n v="0"/>
    <n v="0"/>
    <n v="9.6844475263459781E-2"/>
    <n v="1.9137039034565807E-2"/>
    <n v="1.9137039034565807E-2"/>
    <n v="0"/>
    <n v="0"/>
    <m/>
    <n v="0"/>
    <n v="0"/>
    <n v="0"/>
    <n v="0"/>
    <n v="0"/>
    <x v="0"/>
    <m/>
    <x v="6"/>
    <x v="3"/>
    <s v="No root cause"/>
    <s v="No root cause"/>
    <s v=""/>
    <s v="OST_170"/>
    <m/>
  </r>
  <r>
    <s v="Soa-II"/>
    <s v="CTR_317"/>
    <s v="Yaounde"/>
    <s v="IHS"/>
    <s v="Grid-Gen"/>
    <s v="CENTRE"/>
    <s v="Yaounde"/>
    <s v="ZTE"/>
    <n v="0"/>
    <n v="0"/>
    <n v="0"/>
    <n v="0"/>
    <n v="0"/>
    <n v="0"/>
    <n v="0"/>
    <n v="0"/>
    <n v="0"/>
    <n v="0"/>
    <n v="0"/>
    <n v="0"/>
    <n v="0"/>
    <n v="0"/>
    <n v="0"/>
    <n v="0"/>
    <n v="0"/>
    <n v="0"/>
    <n v="0"/>
    <n v="4.3089549214828389E-2"/>
    <n v="1.7514046907682379E-2"/>
    <n v="1.7514046907682379E-2"/>
    <n v="0"/>
    <n v="0"/>
    <m/>
    <n v="0"/>
    <n v="0"/>
    <n v="0"/>
    <n v="0"/>
    <n v="0"/>
    <x v="0"/>
    <m/>
    <x v="6"/>
    <x v="3"/>
    <s v="No root cause"/>
    <s v="No root cause"/>
    <s v=""/>
    <s v="CTR_317"/>
    <m/>
  </r>
  <r>
    <s v="Goyoum"/>
    <s v="EST_023"/>
    <s v="CENTRE"/>
    <s v="CAMUSAT"/>
    <m/>
    <s v="EST"/>
    <s v="Goyoum"/>
    <s v="NOKIA"/>
    <n v="2.4969109644355321E-3"/>
    <n v="0"/>
    <n v="0"/>
    <n v="0"/>
    <n v="0"/>
    <n v="0"/>
    <n v="0"/>
    <n v="0"/>
    <n v="0"/>
    <n v="0"/>
    <n v="0"/>
    <n v="0"/>
    <n v="0"/>
    <n v="0"/>
    <n v="0"/>
    <n v="0"/>
    <n v="0"/>
    <n v="0"/>
    <n v="0"/>
    <n v="0"/>
    <n v="1.7103840106382658E-2"/>
    <n v="1.7103840106382658E-2"/>
    <n v="0"/>
    <n v="0"/>
    <m/>
    <n v="0"/>
    <n v="0"/>
    <n v="0"/>
    <n v="0"/>
    <n v="0"/>
    <x v="0"/>
    <m/>
    <x v="7"/>
    <x v="4"/>
    <s v="SPARE-ISSUE"/>
    <s v="SPARE-ISSUE"/>
    <s v="(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
    <s v="EST_023"/>
    <m/>
  </r>
  <r>
    <s v="Bfsam-Ndiandam"/>
    <s v="OST_119"/>
    <s v="Bafoussam"/>
    <s v="IHS"/>
    <s v="GridOnly"/>
    <s v="OUEST"/>
    <s v="Bafoussam"/>
    <s v="Huawei"/>
    <n v="0"/>
    <n v="3.1478913230203784E-2"/>
    <n v="0"/>
    <n v="0"/>
    <n v="0"/>
    <n v="0"/>
    <n v="0"/>
    <n v="0"/>
    <n v="0"/>
    <n v="6.5633088208016952"/>
    <n v="0"/>
    <n v="0"/>
    <n v="0"/>
    <n v="0"/>
    <n v="0"/>
    <n v="1.738920135946101E-2"/>
    <n v="0"/>
    <n v="0"/>
    <n v="0"/>
    <n v="1.5873219702482358E-2"/>
    <n v="1.5534353214451834E-2"/>
    <n v="1.5534353214451834E-2"/>
    <n v="0"/>
    <n v="0"/>
    <m/>
    <n v="0"/>
    <n v="0"/>
    <n v="0"/>
    <n v="0"/>
    <n v="0"/>
    <x v="0"/>
    <m/>
    <x v="6"/>
    <x v="3"/>
    <s v="No root cause"/>
    <s v="No root cause"/>
    <s v=""/>
    <s v="OST_119"/>
    <m/>
  </r>
  <r>
    <s v="Biteng-GP"/>
    <s v="CTR_556"/>
    <s v="Yaounde"/>
    <s v="CAMUSAT"/>
    <s v="Good Grid no GE - 8h"/>
    <s v="CENTRE"/>
    <s v="Yaounde"/>
    <s v="ZTE"/>
    <n v="0"/>
    <n v="0"/>
    <n v="0"/>
    <n v="0"/>
    <n v="0"/>
    <n v="0"/>
    <n v="0"/>
    <n v="1.4565195058684539"/>
    <n v="0"/>
    <n v="0"/>
    <n v="5.9016274152263244E-2"/>
    <n v="0"/>
    <n v="0"/>
    <n v="0"/>
    <n v="0"/>
    <n v="0"/>
    <n v="0"/>
    <n v="0"/>
    <n v="0"/>
    <n v="0"/>
    <n v="1.5391672587912906E-2"/>
    <n v="1.5391672587912906E-2"/>
    <n v="0"/>
    <n v="0"/>
    <m/>
    <n v="0"/>
    <n v="0"/>
    <n v="0"/>
    <n v="0"/>
    <n v="0"/>
    <x v="0"/>
    <m/>
    <x v="6"/>
    <x v="3"/>
    <s v="No root cause"/>
    <s v="No root cause"/>
    <s v=""/>
    <s v="CTR_556"/>
    <m/>
  </r>
  <r>
    <s v="Nkomo"/>
    <s v="CTR_042"/>
    <s v="Yaounde"/>
    <s v="IHS"/>
    <s v="Grid-Gen"/>
    <s v="CENTRE"/>
    <s v="Yaounde"/>
    <s v="ZTE"/>
    <n v="0"/>
    <n v="0"/>
    <n v="0"/>
    <n v="0"/>
    <n v="0"/>
    <n v="0"/>
    <n v="0"/>
    <n v="1.7899284599338543"/>
    <n v="0"/>
    <n v="0"/>
    <n v="0"/>
    <n v="0"/>
    <n v="0"/>
    <n v="0"/>
    <n v="0"/>
    <n v="0"/>
    <n v="0"/>
    <n v="0"/>
    <n v="0"/>
    <n v="1.7478376751047871E-3"/>
    <n v="1.2127853255829322E-2"/>
    <n v="1.2127853255829322E-2"/>
    <n v="0"/>
    <n v="0"/>
    <m/>
    <n v="0"/>
    <n v="0"/>
    <n v="0"/>
    <n v="0"/>
    <n v="0"/>
    <x v="0"/>
    <m/>
    <x v="6"/>
    <x v="3"/>
    <s v="No root cause"/>
    <s v="No root cause"/>
    <s v=""/>
    <s v="CTR_042"/>
    <m/>
  </r>
  <r>
    <s v="Crf-Nkomo-IHS"/>
    <s v="CTR_554"/>
    <s v="Yaounde"/>
    <s v="IHS"/>
    <s v="Grid-Gen"/>
    <s v="CENTRE"/>
    <s v="Yaounde"/>
    <s v="ZTE"/>
    <n v="0"/>
    <n v="0"/>
    <n v="0"/>
    <n v="0"/>
    <n v="0"/>
    <n v="0"/>
    <n v="0"/>
    <n v="1.4564660006335017"/>
    <n v="0"/>
    <n v="0"/>
    <n v="0"/>
    <n v="0"/>
    <n v="0"/>
    <n v="0"/>
    <n v="0"/>
    <n v="0"/>
    <n v="0"/>
    <n v="0"/>
    <n v="0"/>
    <n v="0"/>
    <n v="1.191383231602058E-2"/>
    <n v="1.191383231602058E-2"/>
    <n v="0"/>
    <n v="0"/>
    <m/>
    <n v="0"/>
    <n v="0"/>
    <n v="0"/>
    <n v="0"/>
    <n v="0"/>
    <x v="0"/>
    <m/>
    <x v="6"/>
    <x v="3"/>
    <s v="No root cause"/>
    <s v="No root cause"/>
    <s v=""/>
    <s v="CTR_554"/>
    <m/>
  </r>
  <r>
    <s v="Nyanon"/>
    <s v="LIT_349"/>
    <s v="LITTORAL"/>
    <s v="IHS"/>
    <s v="Grid-Gen"/>
    <s v="LITTORAL"/>
    <s v="Nyanon"/>
    <s v="NOKIA"/>
    <n v="0"/>
    <n v="0"/>
    <n v="0"/>
    <n v="0"/>
    <n v="0"/>
    <n v="0"/>
    <n v="0"/>
    <n v="3.338726661016523E-2"/>
    <n v="0"/>
    <n v="0"/>
    <n v="0"/>
    <n v="0"/>
    <n v="0"/>
    <n v="0"/>
    <n v="0"/>
    <n v="0"/>
    <n v="0"/>
    <n v="0"/>
    <n v="0"/>
    <n v="7.8831046162892281E-3"/>
    <n v="1.0736717147072338E-2"/>
    <n v="1.0736717147072338E-2"/>
    <n v="0"/>
    <n v="0"/>
    <m/>
    <n v="0"/>
    <n v="0"/>
    <n v="0"/>
    <n v="0"/>
    <n v="0"/>
    <x v="0"/>
    <m/>
    <x v="6"/>
    <x v="3"/>
    <s v="No root cause"/>
    <s v="No root cause"/>
    <s v=""/>
    <s v="LIT_349"/>
    <m/>
  </r>
  <r>
    <s v="Logbaba-SONEL"/>
    <s v="LIT_342"/>
    <s v="Douala"/>
    <s v="IHS"/>
    <s v="Grid-GenLithium"/>
    <s v="LITTORAL"/>
    <s v="Douala"/>
    <s v="ZTE"/>
    <n v="0"/>
    <n v="0"/>
    <n v="0"/>
    <n v="0"/>
    <n v="0"/>
    <n v="0"/>
    <n v="0"/>
    <n v="0"/>
    <n v="0"/>
    <n v="0"/>
    <n v="0"/>
    <n v="0"/>
    <n v="0"/>
    <n v="1.4981465786611484E-3"/>
    <n v="0"/>
    <n v="0"/>
    <n v="0"/>
    <n v="0"/>
    <n v="0"/>
    <n v="0"/>
    <n v="1.0112489405963503E-2"/>
    <n v="1.0112489405963503E-2"/>
    <n v="0"/>
    <n v="0"/>
    <m/>
    <n v="0"/>
    <n v="0"/>
    <n v="0"/>
    <n v="0"/>
    <n v="0"/>
    <x v="0"/>
    <m/>
    <x v="6"/>
    <x v="3"/>
    <s v="No root cause"/>
    <s v="No root cause"/>
    <s v=""/>
    <s v="LIT_342"/>
    <m/>
  </r>
  <r>
    <s v="Soa-Town-IHS"/>
    <s v="CTR_649"/>
    <s v="Yaounde"/>
    <s v="IHS"/>
    <s v="Grid-Gen"/>
    <s v="CENTRE"/>
    <s v="Yaounde"/>
    <s v="ZTE"/>
    <n v="0"/>
    <n v="0.90274032411331118"/>
    <n v="0"/>
    <n v="0"/>
    <n v="0"/>
    <n v="0"/>
    <n v="0"/>
    <n v="0"/>
    <n v="2.6342410674793808E-2"/>
    <n v="0"/>
    <n v="0"/>
    <n v="0"/>
    <n v="0"/>
    <n v="0"/>
    <n v="0"/>
    <n v="0"/>
    <n v="0"/>
    <n v="0"/>
    <n v="0"/>
    <n v="2.9802415868368529E-2"/>
    <n v="9.8984684661545842E-3"/>
    <n v="9.8984684661545842E-3"/>
    <n v="0"/>
    <n v="0"/>
    <m/>
    <n v="0"/>
    <n v="0"/>
    <n v="0"/>
    <n v="0"/>
    <n v="0"/>
    <x v="0"/>
    <m/>
    <x v="6"/>
    <x v="3"/>
    <s v="No root cause"/>
    <s v="No root cause"/>
    <s v=""/>
    <s v="CTR_649"/>
    <m/>
  </r>
  <r>
    <s v="Telo-MTN-IHS"/>
    <s v="ADM_108"/>
    <s v="ADAMAOUA"/>
    <s v="IHS"/>
    <s v="Grid-Hybrid-Gen"/>
    <s v="ADAMAOUA"/>
    <s v="Telo"/>
    <s v="NOKIA"/>
    <n v="0"/>
    <n v="0.25119299185209965"/>
    <n v="0"/>
    <n v="0"/>
    <n v="2.3189627789662859E-3"/>
    <n v="0.31189951313706238"/>
    <n v="0"/>
    <n v="0"/>
    <n v="0"/>
    <n v="2.4558898721069769E-2"/>
    <n v="0"/>
    <n v="0"/>
    <n v="0"/>
    <n v="0"/>
    <n v="0"/>
    <n v="0"/>
    <n v="0"/>
    <n v="0"/>
    <n v="0"/>
    <n v="0"/>
    <n v="9.4542328680928319E-3"/>
    <n v="9.4542328680928319E-3"/>
    <n v="0"/>
    <n v="0"/>
    <m/>
    <n v="0"/>
    <n v="0"/>
    <n v="0"/>
    <n v="0"/>
    <n v="0"/>
    <x v="0"/>
    <m/>
    <x v="1"/>
    <x v="0"/>
    <s v="Defaut GE &amp; Power Cabinet"/>
    <s v="PASSIVE"/>
    <s v="(05-10-2026 ticket): INC-20260510-00015174...Grid Outage"/>
    <s v="ADM_108"/>
    <m/>
  </r>
  <r>
    <s v="SOA-Vallee"/>
    <s v="CTR_714"/>
    <s v="Yaounde"/>
    <s v="CAMUSAT"/>
    <s v="Good Grid + GE"/>
    <s v="CENTRE"/>
    <s v="Yaounde"/>
    <s v="ZTE"/>
    <n v="4.3665978946046744"/>
    <n v="5.7703434037319541"/>
    <n v="0"/>
    <n v="0"/>
    <n v="0.90329321154115039"/>
    <n v="0"/>
    <n v="0"/>
    <n v="0"/>
    <n v="0"/>
    <n v="0"/>
    <n v="0"/>
    <n v="0"/>
    <n v="0"/>
    <n v="0"/>
    <n v="0"/>
    <n v="0"/>
    <n v="0"/>
    <n v="0"/>
    <n v="0"/>
    <n v="1.3340638581412174E-2"/>
    <n v="9.2742407250464096E-3"/>
    <n v="9.2742407250464096E-3"/>
    <n v="0"/>
    <n v="0"/>
    <m/>
    <n v="0"/>
    <n v="0"/>
    <n v="0"/>
    <n v="0"/>
    <n v="0"/>
    <x v="0"/>
    <m/>
    <x v="6"/>
    <x v="3"/>
    <s v="No root cause"/>
    <s v="No root cause"/>
    <s v=""/>
    <s v="CTR_714"/>
    <m/>
  </r>
  <r>
    <s v="Boussa-IHS"/>
    <s v="NRD_129"/>
    <s v="NORD"/>
    <s v="IHS"/>
    <s v="Solar-Gen"/>
    <s v="NORD"/>
    <s v="Boussa"/>
    <s v="NOKIA"/>
    <n v="0"/>
    <n v="0"/>
    <n v="0"/>
    <n v="0"/>
    <n v="0"/>
    <n v="1.188192218300262"/>
    <n v="0"/>
    <n v="0"/>
    <n v="0.39016743069246196"/>
    <n v="0"/>
    <n v="0"/>
    <n v="0"/>
    <n v="0"/>
    <n v="0"/>
    <n v="0"/>
    <n v="0"/>
    <n v="0"/>
    <n v="4.3537946534910166"/>
    <n v="0"/>
    <n v="0"/>
    <n v="4.8511413023317575E-3"/>
    <n v="4.8511413023317575E-3"/>
    <n v="0"/>
    <n v="0"/>
    <m/>
    <n v="0"/>
    <n v="0"/>
    <n v="0"/>
    <n v="0"/>
    <n v="0"/>
    <x v="0"/>
    <m/>
    <x v="1"/>
    <x v="0"/>
    <s v="Defaut GE &amp; Power Cabinet"/>
    <s v="PASSIVE"/>
    <s v="(05-10-2026 ticket): INC-20260510-00014993...Grid Outage"/>
    <s v="NRD_129"/>
    <m/>
  </r>
  <r>
    <s v="Kumba-Mabanda"/>
    <s v="SUO_027"/>
    <s v="SUD-OUEST"/>
    <s v="IHS"/>
    <s v="Grid-Gen"/>
    <s v="SUD-OUEST"/>
    <s v="Kumba"/>
    <s v="Huawei"/>
    <n v="0"/>
    <n v="0"/>
    <n v="0"/>
    <n v="0"/>
    <n v="0"/>
    <n v="0"/>
    <n v="7.3123821101323226E-3"/>
    <n v="0"/>
    <n v="0"/>
    <n v="0"/>
    <n v="0"/>
    <n v="0"/>
    <n v="0"/>
    <n v="8.9175391586979543E-5"/>
    <n v="0"/>
    <n v="0"/>
    <n v="0.14913692489006458"/>
    <n v="0"/>
    <n v="0"/>
    <n v="0"/>
    <n v="3.299489488718243E-3"/>
    <n v="3.299489488718243E-3"/>
    <n v="0"/>
    <n v="0"/>
    <m/>
    <n v="0"/>
    <n v="0"/>
    <n v="0"/>
    <n v="0"/>
    <n v="0"/>
    <x v="0"/>
    <m/>
    <x v="6"/>
    <x v="3"/>
    <s v="No root cause"/>
    <s v="No root cause"/>
    <s v=""/>
    <s v="SUO_027"/>
    <m/>
  </r>
  <r>
    <s v="Letta-MTN"/>
    <s v="EST_063"/>
    <s v="CENTRE"/>
    <s v="IHS"/>
    <s v="solar + Gen"/>
    <s v="EST"/>
    <s v="Letta"/>
    <s v="NOKIA"/>
    <n v="2.0974076872486383E-2"/>
    <n v="0.44464633753099769"/>
    <n v="3.9307442506841537"/>
    <n v="0.38099294301621162"/>
    <n v="0.18232800563873838"/>
    <n v="0"/>
    <n v="2.5652906547043228"/>
    <n v="0"/>
    <n v="0"/>
    <n v="0"/>
    <n v="0.32554368452742793"/>
    <n v="9.9519737011070711E-3"/>
    <n v="0.4658522456503808"/>
    <n v="0"/>
    <n v="9.9519737011070711E-3"/>
    <n v="0"/>
    <n v="0"/>
    <n v="6.9485465124574819E-2"/>
    <n v="2.1937146330396973E-3"/>
    <n v="0"/>
    <n v="2.7466020608791705E-3"/>
    <n v="2.7466020608791705E-3"/>
    <n v="0"/>
    <n v="0"/>
    <m/>
    <n v="0"/>
    <n v="0"/>
    <n v="0"/>
    <n v="0"/>
    <n v="0"/>
    <x v="0"/>
    <m/>
    <x v="6"/>
    <x v="3"/>
    <s v="No root cause"/>
    <s v="No root cause"/>
    <s v=""/>
    <s v="EST_063"/>
    <m/>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1.8548481450091792E-3"/>
    <n v="1.8548481450091792E-3"/>
    <n v="0"/>
    <n v="0"/>
    <m/>
    <n v="0"/>
    <n v="0"/>
    <n v="0"/>
    <n v="0"/>
    <n v="0"/>
    <x v="0"/>
    <m/>
    <x v="6"/>
    <x v="3"/>
    <s v="No root cause"/>
    <s v="No root cause"/>
    <s v=""/>
    <s v="LIT_122"/>
    <m/>
  </r>
  <r>
    <s v="Abome-II"/>
    <s v="CTR_662"/>
    <s v="Yaounde"/>
    <s v="CAMUSAT"/>
    <s v="Good Grid no GE - 12h"/>
    <s v="CENTRE"/>
    <s v="Yaounde"/>
    <s v="ZTE"/>
    <n v="0"/>
    <n v="0"/>
    <n v="0"/>
    <n v="0"/>
    <n v="0"/>
    <n v="0"/>
    <n v="0"/>
    <n v="6.2003828121210054"/>
    <n v="0"/>
    <n v="0"/>
    <n v="0"/>
    <n v="0"/>
    <n v="3.4735955232526607"/>
    <n v="0"/>
    <n v="0"/>
    <n v="7.774346308709509"/>
    <n v="0"/>
    <n v="0"/>
    <n v="0"/>
    <n v="3.5993684955469361"/>
    <n v="1.2127853255829973E-3"/>
    <n v="1.2127853255829973E-3"/>
    <n v="0"/>
    <n v="0"/>
    <m/>
    <n v="0"/>
    <n v="0"/>
    <n v="0"/>
    <n v="0"/>
    <n v="0"/>
    <x v="0"/>
    <m/>
    <x v="6"/>
    <x v="3"/>
    <s v="No root cause"/>
    <s v="No root cause"/>
    <s v=""/>
    <s v="CTR_662"/>
    <m/>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8.9175391586979543E-5"/>
    <n v="8.9175391586979543E-5"/>
    <n v="0"/>
    <n v="0"/>
    <m/>
    <n v="0"/>
    <n v="0"/>
    <n v="0"/>
    <n v="0"/>
    <n v="0"/>
    <x v="0"/>
    <m/>
    <x v="6"/>
    <x v="3"/>
    <s v="No root cause"/>
    <s v="No root cause"/>
    <s v=""/>
    <s v="NRO_148"/>
    <m/>
  </r>
  <r>
    <s v="Bfsam-Tougang"/>
    <s v="OST_064"/>
    <s v="Bafoussam"/>
    <s v="IHS"/>
    <s v="Grid-Gen"/>
    <s v="OUEST"/>
    <s v="Bafoussam"/>
    <s v="Huawei"/>
    <n v="0"/>
    <n v="1.0097507940176866"/>
    <n v="0.85635128540976446"/>
    <n v="0.83924744530338158"/>
    <n v="0"/>
    <n v="0"/>
    <n v="0"/>
    <n v="0"/>
    <n v="0"/>
    <n v="0"/>
    <n v="0"/>
    <n v="0"/>
    <n v="0"/>
    <n v="0"/>
    <n v="0"/>
    <n v="0"/>
    <n v="0"/>
    <n v="0"/>
    <n v="0"/>
    <n v="0"/>
    <n v="8.9175391586979543E-5"/>
    <n v="8.9175391586979543E-5"/>
    <n v="0"/>
    <n v="0"/>
    <m/>
    <n v="0"/>
    <n v="0"/>
    <n v="0"/>
    <n v="0"/>
    <n v="0"/>
    <x v="0"/>
    <m/>
    <x v="6"/>
    <x v="3"/>
    <s v="No root cause"/>
    <s v="No root cause"/>
    <s v=""/>
    <s v="OST_064"/>
    <m/>
  </r>
  <r>
    <s v="KYE-Ossi-II"/>
    <s v="SUD_073"/>
    <s v="CENTRE"/>
    <s v="CAMUSAT"/>
    <s v="HGB"/>
    <s v="SUD"/>
    <s v="Kye-Ossi"/>
    <s v="ZTE"/>
    <n v="0.57107920772301646"/>
    <n v="0"/>
    <n v="0"/>
    <n v="0"/>
    <n v="0"/>
    <n v="0"/>
    <n v="0"/>
    <n v="0"/>
    <n v="0"/>
    <n v="0"/>
    <n v="0.35595249305858762"/>
    <n v="7.8474344596541901E-3"/>
    <n v="0"/>
    <n v="0"/>
    <n v="7.8474344596541328E-3"/>
    <n v="0"/>
    <n v="5.7896860465928885E-17"/>
    <n v="0"/>
    <n v="0"/>
    <n v="8.616126335133957E-2"/>
    <n v="5.7896860465928885E-17"/>
    <n v="5.7896860465928885E-17"/>
    <n v="0"/>
    <n v="0"/>
    <m/>
    <n v="0"/>
    <n v="0"/>
    <n v="0"/>
    <n v="0"/>
    <n v="0"/>
    <x v="0"/>
    <m/>
    <x v="6"/>
    <x v="3"/>
    <s v="No root cause"/>
    <s v="No root cause"/>
    <s v=""/>
    <s v="SUD_073"/>
    <m/>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0"/>
    <n v="0"/>
    <n v="0"/>
    <n v="0"/>
    <m/>
    <n v="0"/>
    <n v="0"/>
    <n v="0"/>
    <n v="0"/>
    <n v="0"/>
    <x v="0"/>
    <m/>
    <x v="6"/>
    <x v="3"/>
    <s v="No root cause"/>
    <s v="No root cause"/>
    <s v=""/>
    <s v="LIT_078"/>
    <m/>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n v="0"/>
    <n v="0"/>
    <m/>
    <n v="0"/>
    <n v="0"/>
    <n v="0"/>
    <n v="0"/>
    <n v="0"/>
    <x v="0"/>
    <m/>
    <x v="6"/>
    <x v="3"/>
    <s v="No root cause"/>
    <s v="No root cause"/>
    <s v=""/>
    <s v="CTR_383"/>
    <m/>
  </r>
  <r>
    <s v="Kotto-Bloc-II"/>
    <s v="LIT_611"/>
    <s v="Douala"/>
    <s v="CAMUSAT"/>
    <s v="Good Grid no GE - 8h"/>
    <s v="LITTORAL"/>
    <s v="Douala"/>
    <s v="ZTE"/>
    <n v="0"/>
    <n v="0"/>
    <n v="0"/>
    <n v="0"/>
    <n v="0"/>
    <n v="0"/>
    <n v="0"/>
    <n v="0"/>
    <n v="0"/>
    <n v="0"/>
    <n v="0"/>
    <n v="0"/>
    <n v="0"/>
    <n v="0"/>
    <n v="0"/>
    <n v="0"/>
    <n v="0"/>
    <n v="0"/>
    <n v="9.1066444940973046"/>
    <n v="34.885181332808273"/>
    <n v="0"/>
    <n v="0"/>
    <n v="0"/>
    <n v="0"/>
    <m/>
    <n v="0"/>
    <n v="0"/>
    <n v="0"/>
    <n v="0"/>
    <n v="0"/>
    <x v="0"/>
    <m/>
    <x v="6"/>
    <x v="3"/>
    <s v="No root cause"/>
    <s v="No root cause"/>
    <s v=""/>
    <s v="LIT_611"/>
    <m/>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n v="0"/>
    <n v="0"/>
    <m/>
    <n v="0"/>
    <n v="0"/>
    <n v="0"/>
    <n v="0"/>
    <n v="0"/>
    <x v="0"/>
    <m/>
    <x v="6"/>
    <x v="3"/>
    <s v="No root cause"/>
    <s v="No root cause"/>
    <s v=""/>
    <s v="CTR_707"/>
    <m/>
  </r>
  <r>
    <s v="Malangue"/>
    <s v="LIT_449"/>
    <s v="Douala"/>
    <s v="IHS"/>
    <s v="Grid-Gen"/>
    <s v="LITTORAL"/>
    <s v="Douala"/>
    <s v="ZTE"/>
    <n v="0"/>
    <n v="4.1116276149791844"/>
    <n v="0"/>
    <n v="0"/>
    <n v="9.2054686630539919"/>
    <n v="0"/>
    <n v="0"/>
    <n v="0"/>
    <n v="0"/>
    <n v="0"/>
    <n v="0"/>
    <n v="0"/>
    <n v="0"/>
    <n v="1.9975287715482551E-3"/>
    <n v="0"/>
    <n v="0"/>
    <n v="0"/>
    <n v="0"/>
    <n v="0"/>
    <n v="0"/>
    <n v="0"/>
    <n v="0"/>
    <n v="0"/>
    <n v="0"/>
    <m/>
    <n v="0"/>
    <n v="0"/>
    <n v="0"/>
    <n v="0"/>
    <n v="0"/>
    <x v="0"/>
    <m/>
    <x v="6"/>
    <x v="3"/>
    <s v="No root cause"/>
    <s v="No root cause"/>
    <s v=""/>
    <s v="LIT_449"/>
    <m/>
  </r>
  <r>
    <s v="Stamatiades"/>
    <s v="LIT_014"/>
    <s v="Douala"/>
    <s v="IHS"/>
    <s v="GridOnly"/>
    <s v="LITTORAL"/>
    <s v="Douala"/>
    <s v="ZTE"/>
    <n v="0"/>
    <n v="0"/>
    <n v="0"/>
    <n v="0"/>
    <n v="0"/>
    <n v="0"/>
    <n v="0"/>
    <n v="0"/>
    <n v="0"/>
    <n v="0"/>
    <n v="0"/>
    <n v="0"/>
    <n v="0"/>
    <n v="0"/>
    <n v="0"/>
    <n v="0"/>
    <n v="0"/>
    <n v="0"/>
    <n v="0"/>
    <n v="0"/>
    <n v="0"/>
    <n v="0"/>
    <n v="0"/>
    <n v="0"/>
    <m/>
    <n v="0"/>
    <n v="0"/>
    <n v="0"/>
    <n v="0"/>
    <n v="0"/>
    <x v="0"/>
    <m/>
    <x v="6"/>
    <x v="3"/>
    <s v="No root cause"/>
    <s v="No root cause"/>
    <s v=""/>
    <s v="LIT_014"/>
    <m/>
  </r>
  <r>
    <s v="J-Vespa"/>
    <s v="CTR_088"/>
    <s v="Yaounde"/>
    <s v="IHS"/>
    <s v="Grid-Gen"/>
    <s v="CENTRE"/>
    <s v="Yaounde"/>
    <s v="ZTE"/>
    <n v="0"/>
    <n v="0"/>
    <n v="0"/>
    <n v="0.35680857681782263"/>
    <n v="1.4587667257364454"/>
    <n v="0"/>
    <n v="0"/>
    <n v="0"/>
    <n v="0"/>
    <n v="0"/>
    <n v="0"/>
    <n v="0"/>
    <n v="5.6249518452885425"/>
    <n v="0"/>
    <n v="0"/>
    <n v="0"/>
    <n v="0"/>
    <n v="0"/>
    <n v="0"/>
    <n v="0"/>
    <n v="0"/>
    <n v="0"/>
    <n v="0"/>
    <n v="0"/>
    <m/>
    <n v="0"/>
    <n v="0"/>
    <n v="0"/>
    <n v="0"/>
    <n v="0"/>
    <x v="0"/>
    <m/>
    <x v="6"/>
    <x v="3"/>
    <s v="No root cause"/>
    <s v="No root cause"/>
    <s v=""/>
    <s v="CTR_088"/>
    <m/>
  </r>
  <r>
    <s v="CTR_951_Z_Odza-Entree-Plaque-LB"/>
    <s v="CTR_951"/>
    <s v="Yaounde"/>
    <s v="ESCO"/>
    <s v="Good Grid + Solar + GE"/>
    <s v="CENTRE"/>
    <s v="Yaoundé"/>
    <s v="ZTE"/>
    <n v="0"/>
    <n v="0"/>
    <n v="0"/>
    <n v="0"/>
    <n v="0"/>
    <n v="0"/>
    <n v="0"/>
    <n v="0"/>
    <n v="0"/>
    <n v="0"/>
    <n v="0"/>
    <n v="0"/>
    <n v="0"/>
    <n v="0"/>
    <n v="0"/>
    <n v="0"/>
    <n v="8.0768649071291794"/>
    <n v="0"/>
    <n v="0"/>
    <n v="0"/>
    <n v="0"/>
    <n v="0"/>
    <n v="0"/>
    <n v="0"/>
    <m/>
    <n v="0"/>
    <n v="0"/>
    <n v="0"/>
    <n v="0"/>
    <n v="0"/>
    <x v="0"/>
    <m/>
    <x v="6"/>
    <x v="3"/>
    <s v="No root cause"/>
    <s v="No root cause"/>
    <s v=""/>
    <s v="CTR_951"/>
    <m/>
  </r>
  <r>
    <s v="Minkan-Nord-IHS"/>
    <s v="CTR_646"/>
    <s v="Yaounde"/>
    <s v="CAMUSAT"/>
    <s v="Good Grid + GE"/>
    <s v="CENTRE"/>
    <s v="Yaounde"/>
    <s v="ZTE"/>
    <n v="0"/>
    <n v="0"/>
    <n v="0"/>
    <n v="0"/>
    <n v="0"/>
    <n v="0"/>
    <n v="0"/>
    <n v="0"/>
    <n v="0"/>
    <n v="0"/>
    <n v="0"/>
    <n v="0"/>
    <n v="0"/>
    <n v="0"/>
    <n v="0"/>
    <n v="0"/>
    <n v="1.4514186734696788"/>
    <n v="0"/>
    <n v="0"/>
    <n v="0"/>
    <n v="0"/>
    <n v="0"/>
    <n v="0"/>
    <n v="0"/>
    <m/>
    <n v="0"/>
    <n v="0"/>
    <n v="0"/>
    <n v="0"/>
    <n v="0"/>
    <x v="0"/>
    <m/>
    <x v="6"/>
    <x v="3"/>
    <s v="No root cause"/>
    <s v="No root cause"/>
    <s v=""/>
    <s v="CTR_646"/>
    <m/>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3861957920629622"/>
    <n v="0"/>
    <n v="0"/>
    <n v="0"/>
    <n v="0"/>
    <n v="0"/>
    <m/>
    <n v="0"/>
    <n v="0"/>
    <n v="0"/>
    <n v="0"/>
    <n v="0"/>
    <x v="0"/>
    <m/>
    <x v="6"/>
    <x v="3"/>
    <s v="No root cause"/>
    <s v="No root cause"/>
    <s v=""/>
    <s v="SUO_241"/>
    <m/>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n v="0"/>
    <n v="0"/>
    <m/>
    <n v="0"/>
    <n v="0"/>
    <n v="0"/>
    <n v="0"/>
    <n v="0"/>
    <x v="0"/>
    <m/>
    <x v="6"/>
    <x v="3"/>
    <s v="No root cause"/>
    <s v="No root cause"/>
    <s v=""/>
    <s v="LIT_371"/>
    <m/>
  </r>
  <r>
    <s v="Nsimalen-highway-I"/>
    <s v="CTR_724"/>
    <s v="Yaounde"/>
    <m/>
    <m/>
    <s v="CENTRE"/>
    <s v="Yaounde"/>
    <s v="ZTE"/>
    <n v="0"/>
    <n v="0"/>
    <n v="0"/>
    <n v="0"/>
    <n v="2.3434222804359179"/>
    <n v="0"/>
    <n v="0"/>
    <n v="0.20583463886106595"/>
    <n v="0"/>
    <n v="0"/>
    <n v="1.3911361087568404E-2"/>
    <n v="0"/>
    <n v="0"/>
    <n v="0"/>
    <n v="0"/>
    <n v="0"/>
    <n v="1.2089686188229989"/>
    <n v="0"/>
    <n v="1.3101826882742205"/>
    <n v="0"/>
    <n v="0"/>
    <n v="0"/>
    <n v="0"/>
    <n v="0"/>
    <m/>
    <n v="0"/>
    <n v="0"/>
    <n v="0"/>
    <n v="0"/>
    <n v="0"/>
    <x v="0"/>
    <m/>
    <x v="6"/>
    <x v="3"/>
    <s v="No root cause"/>
    <s v="No root cause"/>
    <s v=""/>
    <s v="CTR_724"/>
    <m/>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n v="0"/>
    <n v="0"/>
    <m/>
    <n v="0"/>
    <n v="0"/>
    <n v="0"/>
    <n v="0"/>
    <n v="0"/>
    <x v="0"/>
    <m/>
    <x v="6"/>
    <x v="3"/>
    <s v="No root cause"/>
    <s v="No root cause"/>
    <s v=""/>
    <s v="LIT_336"/>
    <m/>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n v="0"/>
    <n v="0"/>
    <m/>
    <n v="0"/>
    <n v="0"/>
    <n v="0"/>
    <n v="0"/>
    <n v="0"/>
    <x v="0"/>
    <m/>
    <x v="6"/>
    <x v="3"/>
    <s v="No root cause"/>
    <s v="No root cause"/>
    <s v=""/>
    <s v="CTR_936"/>
    <m/>
  </r>
  <r>
    <s v="Bepanda-TSF"/>
    <s v="LIT_366"/>
    <s v="Douala"/>
    <s v="IHS"/>
    <s v="GridOnly"/>
    <s v="LITTORAL"/>
    <s v="Douala"/>
    <s v="ZTE"/>
    <n v="0"/>
    <n v="0"/>
    <n v="0"/>
    <n v="1.3481714050902742"/>
    <n v="0"/>
    <n v="0.39581389309796733"/>
    <n v="0"/>
    <n v="0"/>
    <n v="0"/>
    <n v="0"/>
    <n v="0"/>
    <n v="0.48110123761175499"/>
    <n v="0"/>
    <n v="0"/>
    <n v="0.48110123761175499"/>
    <n v="0"/>
    <n v="0"/>
    <n v="0"/>
    <n v="0"/>
    <n v="0"/>
    <n v="0"/>
    <n v="0"/>
    <n v="0"/>
    <n v="0"/>
    <m/>
    <n v="0"/>
    <n v="0"/>
    <n v="0"/>
    <n v="0"/>
    <n v="0"/>
    <x v="0"/>
    <m/>
    <x v="6"/>
    <x v="3"/>
    <s v="No root cause"/>
    <s v="No root cause"/>
    <s v=""/>
    <s v="LIT_366"/>
    <m/>
  </r>
  <r>
    <s v="Garoua-Camp-Chinois-II"/>
    <s v="NRD_163"/>
    <s v="Garoua"/>
    <s v="CAMUSAT"/>
    <s v="Medium Grid + GE"/>
    <s v="NORD"/>
    <s v="Garoua"/>
    <s v="Huawei"/>
    <n v="0"/>
    <n v="0"/>
    <n v="2.9168378834185131"/>
    <n v="0"/>
    <n v="0"/>
    <n v="0"/>
    <n v="0"/>
    <n v="0"/>
    <n v="1.9651581044022677"/>
    <n v="0"/>
    <n v="0"/>
    <n v="0"/>
    <n v="0"/>
    <n v="0"/>
    <n v="0"/>
    <n v="0"/>
    <n v="0"/>
    <n v="0"/>
    <n v="0"/>
    <n v="0.58864675986565196"/>
    <n v="0"/>
    <n v="0"/>
    <n v="0"/>
    <n v="0"/>
    <m/>
    <n v="0"/>
    <n v="0"/>
    <n v="0"/>
    <n v="0"/>
    <n v="0"/>
    <x v="0"/>
    <m/>
    <x v="6"/>
    <x v="3"/>
    <s v="No root cause"/>
    <s v="No root cause"/>
    <s v=""/>
    <s v="NRD_163"/>
    <m/>
  </r>
  <r>
    <s v="Domayo-II"/>
    <s v="EXN_247"/>
    <s v="Maroua"/>
    <s v="CAMUSAT"/>
    <s v="Medium Grid + GE"/>
    <s v="EXTREME-NORD"/>
    <s v="Maroua"/>
    <s v="Huawei"/>
    <n v="0"/>
    <n v="0"/>
    <n v="0"/>
    <n v="0"/>
    <n v="0"/>
    <n v="0"/>
    <n v="4.9046465372838757E-3"/>
    <n v="0"/>
    <n v="0"/>
    <n v="0"/>
    <n v="1.4078119069836461"/>
    <n v="0"/>
    <n v="0"/>
    <n v="0"/>
    <n v="0"/>
    <n v="0"/>
    <n v="0"/>
    <n v="0.94877266125051007"/>
    <n v="0.28152671124009443"/>
    <n v="0"/>
    <n v="0"/>
    <n v="0"/>
    <n v="0"/>
    <n v="0"/>
    <m/>
    <n v="0"/>
    <n v="0"/>
    <n v="0"/>
    <n v="0"/>
    <n v="0"/>
    <x v="0"/>
    <m/>
    <x v="6"/>
    <x v="3"/>
    <s v="No root cause"/>
    <s v="No root cause"/>
    <s v=""/>
    <s v="EXN_247"/>
    <m/>
  </r>
  <r>
    <s v="Edea-Peage-IHS"/>
    <s v="LIT_749"/>
    <s v="LITTORAL"/>
    <m/>
    <m/>
    <s v="LITTORAL"/>
    <s v="Edea"/>
    <s v="ZTE"/>
    <n v="0"/>
    <n v="0"/>
    <n v="0"/>
    <n v="0"/>
    <n v="0"/>
    <n v="1.9424005444692714"/>
    <n v="0"/>
    <n v="0"/>
    <n v="0"/>
    <n v="0"/>
    <n v="0"/>
    <n v="0"/>
    <n v="0"/>
    <n v="0"/>
    <n v="0"/>
    <n v="0"/>
    <n v="0"/>
    <n v="0"/>
    <n v="0"/>
    <n v="0"/>
    <n v="0"/>
    <n v="0"/>
    <n v="0"/>
    <n v="0"/>
    <m/>
    <n v="0"/>
    <n v="0"/>
    <n v="0"/>
    <n v="0"/>
    <n v="0"/>
    <x v="0"/>
    <m/>
    <x v="6"/>
    <x v="3"/>
    <s v="No root cause"/>
    <s v="No root cause"/>
    <s v=""/>
    <s v="LIT_749"/>
    <m/>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n v="0"/>
    <n v="0"/>
    <m/>
    <n v="0"/>
    <n v="0"/>
    <n v="0"/>
    <n v="0"/>
    <n v="0"/>
    <x v="0"/>
    <m/>
    <x v="6"/>
    <x v="3"/>
    <s v="No root cause"/>
    <s v="No root cause"/>
    <s v=""/>
    <s v="SUD_080"/>
    <m/>
  </r>
  <r>
    <s v="Buea-Dirty-South-HIS"/>
    <s v="SUO_260"/>
    <s v="SUD-OUEST"/>
    <m/>
    <m/>
    <s v="SUD-OUEST"/>
    <s v="Buea"/>
    <s v="Huawei"/>
    <n v="0"/>
    <n v="0.62319330656644789"/>
    <n v="0"/>
    <n v="0"/>
    <n v="0"/>
    <n v="0"/>
    <n v="0"/>
    <n v="0"/>
    <n v="0"/>
    <n v="0"/>
    <n v="0"/>
    <n v="0"/>
    <n v="0"/>
    <n v="0"/>
    <n v="0"/>
    <n v="0"/>
    <n v="10.332574272400141"/>
    <n v="0"/>
    <n v="0"/>
    <n v="0"/>
    <n v="0"/>
    <n v="0"/>
    <n v="0"/>
    <n v="0"/>
    <m/>
    <n v="0"/>
    <n v="0"/>
    <n v="0"/>
    <n v="0"/>
    <n v="0"/>
    <x v="0"/>
    <m/>
    <x v="6"/>
    <x v="3"/>
    <s v="No root cause"/>
    <s v="No root cause"/>
    <s v=""/>
    <s v="SUO_260"/>
    <m/>
  </r>
  <r>
    <s v="Pitoa-Ville-IHS"/>
    <s v="NRD_096"/>
    <s v="NORD"/>
    <s v="IHS"/>
    <s v="Grid-Gen"/>
    <s v="NORD"/>
    <s v="Garoua"/>
    <s v="Huawei"/>
    <n v="0"/>
    <n v="0"/>
    <n v="5.649920954932897"/>
    <n v="0"/>
    <n v="0"/>
    <n v="0"/>
    <n v="0.30289313506433468"/>
    <n v="0"/>
    <n v="0"/>
    <n v="0"/>
    <n v="0"/>
    <n v="0"/>
    <n v="0"/>
    <n v="0"/>
    <n v="0"/>
    <n v="0"/>
    <n v="3.4387992854554219"/>
    <n v="5.8998439073945648E-2"/>
    <n v="0"/>
    <n v="1.4606037388031377"/>
    <n v="0"/>
    <n v="0"/>
    <n v="0"/>
    <n v="0"/>
    <m/>
    <n v="0"/>
    <n v="0"/>
    <n v="0"/>
    <n v="0"/>
    <n v="0"/>
    <x v="0"/>
    <m/>
    <x v="6"/>
    <x v="3"/>
    <s v="No root cause"/>
    <s v="No root cause"/>
    <s v=""/>
    <s v="NRD_096"/>
    <m/>
  </r>
  <r>
    <s v="Logbaba-CAMTEL"/>
    <s v="LIT_253"/>
    <s v="Douala"/>
    <s v="CAMUSAT"/>
    <s v="Good Grid + GE"/>
    <s v="LITTORAL"/>
    <s v="Douala"/>
    <s v="ZTE"/>
    <n v="0"/>
    <n v="0"/>
    <n v="0"/>
    <n v="0"/>
    <n v="0"/>
    <n v="0"/>
    <n v="0"/>
    <n v="0"/>
    <n v="0"/>
    <n v="0"/>
    <n v="0"/>
    <n v="0"/>
    <n v="0"/>
    <n v="2.0331989281831093E-3"/>
    <n v="0"/>
    <n v="0"/>
    <n v="0"/>
    <n v="0"/>
    <n v="0"/>
    <n v="0"/>
    <n v="0"/>
    <n v="0"/>
    <n v="0"/>
    <n v="0"/>
    <m/>
    <n v="0"/>
    <n v="0"/>
    <n v="0"/>
    <n v="0"/>
    <n v="0"/>
    <x v="0"/>
    <m/>
    <x v="6"/>
    <x v="3"/>
    <s v="No root cause"/>
    <s v="No root cause"/>
    <s v=""/>
    <s v="LIT_253"/>
    <m/>
  </r>
  <r>
    <s v="Maroua-Loperey-II-IHS"/>
    <s v="EXN_146"/>
    <s v="Maroua"/>
    <s v="IHS"/>
    <s v="Grid-Gen"/>
    <s v="EXTREME-NORD"/>
    <s v="Maroua"/>
    <s v="Huawei"/>
    <n v="0"/>
    <n v="0"/>
    <n v="0"/>
    <n v="0"/>
    <n v="0.23524468300645202"/>
    <n v="0"/>
    <n v="4.8154711456968955E-3"/>
    <n v="0"/>
    <n v="0"/>
    <n v="8.9175391586979543E-5"/>
    <n v="0"/>
    <n v="0"/>
    <n v="0"/>
    <n v="0"/>
    <n v="0"/>
    <n v="0"/>
    <n v="0"/>
    <n v="0"/>
    <n v="0"/>
    <n v="0.2174096046890561"/>
    <n v="0"/>
    <n v="0"/>
    <n v="0"/>
    <n v="0"/>
    <m/>
    <n v="0"/>
    <n v="0"/>
    <n v="0"/>
    <n v="0"/>
    <n v="0"/>
    <x v="0"/>
    <m/>
    <x v="6"/>
    <x v="3"/>
    <s v="No root cause"/>
    <s v="No root cause"/>
    <s v=""/>
    <s v="EXN_146"/>
    <m/>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9526357392140627"/>
    <n v="0"/>
    <n v="0"/>
    <n v="0"/>
    <n v="0"/>
    <n v="0"/>
    <m/>
    <n v="0"/>
    <n v="0"/>
    <n v="0"/>
    <n v="0"/>
    <n v="0"/>
    <x v="0"/>
    <m/>
    <x v="6"/>
    <x v="3"/>
    <s v="No root cause"/>
    <s v="No root cause"/>
    <s v=""/>
    <s v="LIT_167"/>
    <m/>
  </r>
  <r>
    <s v="Bamenda-Sisia-Quater-IHS"/>
    <s v="NRO_118"/>
    <s v="NORD-OUEST"/>
    <s v="IHS"/>
    <s v="Grid-Gen"/>
    <s v="NORD-OUEST"/>
    <s v="Bamenda"/>
    <s v="Huawei"/>
    <n v="0"/>
    <n v="0"/>
    <n v="0"/>
    <n v="0"/>
    <n v="0"/>
    <n v="0"/>
    <n v="0"/>
    <n v="0"/>
    <n v="0"/>
    <n v="0.19570431437678526"/>
    <n v="0"/>
    <n v="0"/>
    <n v="0"/>
    <n v="2.6744770041634212"/>
    <n v="0"/>
    <n v="0"/>
    <n v="0"/>
    <n v="0.25999977171099753"/>
    <n v="0"/>
    <n v="0"/>
    <n v="0"/>
    <n v="0"/>
    <n v="0"/>
    <n v="0"/>
    <m/>
    <n v="0"/>
    <n v="0"/>
    <n v="0"/>
    <n v="0"/>
    <n v="0"/>
    <x v="0"/>
    <m/>
    <x v="6"/>
    <x v="3"/>
    <s v="No root cause"/>
    <s v="No root cause"/>
    <s v=""/>
    <s v="NRO_118"/>
    <m/>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3028524710857711"/>
    <n v="0"/>
    <n v="0"/>
    <n v="0"/>
    <n v="0"/>
    <n v="0"/>
    <m/>
    <n v="0"/>
    <n v="0"/>
    <n v="0"/>
    <n v="0"/>
    <n v="0"/>
    <x v="0"/>
    <m/>
    <x v="6"/>
    <x v="3"/>
    <s v="No root cause"/>
    <s v="No root cause"/>
    <s v="(05-10-2026 ticket): INC-20260510-00014226...Others"/>
    <s v="EXN_091"/>
    <m/>
  </r>
  <r>
    <s v="Dschang-Vallee"/>
    <s v="OST_096"/>
    <s v="OUEST"/>
    <s v="IHS"/>
    <s v="Grid-Gen"/>
    <s v="OUEST"/>
    <s v="Dschang"/>
    <s v="Huawei"/>
    <n v="0"/>
    <n v="0"/>
    <n v="0"/>
    <n v="0"/>
    <n v="0"/>
    <n v="0"/>
    <n v="0"/>
    <n v="0"/>
    <n v="0"/>
    <n v="0"/>
    <n v="0"/>
    <n v="0"/>
    <n v="0"/>
    <n v="0"/>
    <n v="0"/>
    <n v="0"/>
    <n v="3.4963174130290242"/>
    <n v="0"/>
    <n v="0"/>
    <n v="0.47209452306146976"/>
    <n v="0"/>
    <n v="0"/>
    <n v="0"/>
    <n v="0"/>
    <m/>
    <n v="0"/>
    <n v="0"/>
    <n v="0"/>
    <n v="0"/>
    <n v="0"/>
    <x v="0"/>
    <m/>
    <x v="6"/>
    <x v="3"/>
    <s v="No root cause"/>
    <s v="No root cause"/>
    <s v=""/>
    <s v="OST_096"/>
    <m/>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n v="0"/>
    <n v="0"/>
    <m/>
    <n v="0"/>
    <n v="0"/>
    <n v="0"/>
    <n v="0"/>
    <n v="0"/>
    <x v="0"/>
    <m/>
    <x v="6"/>
    <x v="3"/>
    <s v="No root cause"/>
    <s v="No root cause"/>
    <s v=""/>
    <s v="LIT_644"/>
    <m/>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n v="0"/>
    <n v="0"/>
    <m/>
    <n v="0"/>
    <n v="0"/>
    <n v="0"/>
    <n v="0"/>
    <n v="0"/>
    <x v="0"/>
    <m/>
    <x v="6"/>
    <x v="3"/>
    <s v="No root cause"/>
    <s v="No root cause"/>
    <s v=""/>
    <s v="SUO_213"/>
    <m/>
  </r>
  <r>
    <s v="Ngd-Q-Haoussa"/>
    <s v="ADM_048"/>
    <s v="Ngaoundere"/>
    <s v="IHS"/>
    <s v="Grid-Gen"/>
    <s v="ADAMAOUA"/>
    <s v="Ngaoundere"/>
    <s v="Huawei"/>
    <n v="1.4620305450685294"/>
    <n v="0.82210793504036428"/>
    <n v="0"/>
    <n v="0"/>
    <n v="0"/>
    <n v="0"/>
    <n v="0"/>
    <n v="0"/>
    <n v="0"/>
    <n v="0"/>
    <n v="0"/>
    <n v="0"/>
    <n v="0"/>
    <n v="0.53774544634780408"/>
    <n v="0"/>
    <n v="0"/>
    <n v="0"/>
    <n v="0"/>
    <n v="0"/>
    <n v="0"/>
    <n v="0"/>
    <n v="0"/>
    <n v="0"/>
    <n v="0"/>
    <m/>
    <n v="0"/>
    <n v="0"/>
    <n v="0"/>
    <n v="0"/>
    <n v="0"/>
    <x v="0"/>
    <m/>
    <x v="6"/>
    <x v="3"/>
    <s v="No root cause"/>
    <s v="No root cause"/>
    <s v=""/>
    <s v="ADM_048"/>
    <m/>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
    <n v="0"/>
    <n v="0"/>
    <n v="0"/>
    <m/>
    <n v="0"/>
    <n v="0"/>
    <n v="0"/>
    <n v="0"/>
    <n v="0"/>
    <x v="0"/>
    <m/>
    <x v="6"/>
    <x v="3"/>
    <s v="No root cause"/>
    <s v="No root cause"/>
    <s v=""/>
    <s v="ADM_084"/>
    <m/>
  </r>
  <r>
    <s v="Bep-Axe-Lrd"/>
    <s v="LIT_097"/>
    <s v="Douala"/>
    <s v="IHS"/>
    <s v="GridOnly"/>
    <s v="LITTORAL"/>
    <s v="Douala"/>
    <s v="ZTE"/>
    <n v="0"/>
    <n v="0"/>
    <n v="0"/>
    <n v="0"/>
    <n v="0"/>
    <n v="0"/>
    <n v="0"/>
    <n v="0"/>
    <n v="0"/>
    <n v="0"/>
    <n v="0"/>
    <n v="0"/>
    <n v="0"/>
    <n v="0"/>
    <n v="0"/>
    <n v="0"/>
    <n v="6.3475043731612099E-2"/>
    <n v="0"/>
    <n v="0"/>
    <n v="0"/>
    <n v="0"/>
    <n v="0"/>
    <n v="0"/>
    <n v="0"/>
    <m/>
    <n v="0"/>
    <n v="0"/>
    <n v="0"/>
    <n v="0"/>
    <n v="0"/>
    <x v="0"/>
    <m/>
    <x v="6"/>
    <x v="3"/>
    <s v="No root cause"/>
    <s v="No root cause"/>
    <s v=""/>
    <s v="LIT_097"/>
    <m/>
  </r>
  <r>
    <s v="Bepanda-Omnisport"/>
    <s v="LIT_405"/>
    <s v="Douala"/>
    <s v="CAMUSAT"/>
    <s v="Grid-Gen"/>
    <s v="LITTORAL"/>
    <s v="Douala"/>
    <s v="ZTE"/>
    <n v="0"/>
    <n v="0"/>
    <n v="0"/>
    <n v="0"/>
    <n v="0"/>
    <n v="0"/>
    <n v="0"/>
    <n v="4.684900537335241"/>
    <n v="0"/>
    <n v="0"/>
    <n v="0"/>
    <n v="0"/>
    <n v="0"/>
    <n v="0"/>
    <n v="0"/>
    <n v="0"/>
    <n v="0"/>
    <n v="0"/>
    <n v="0"/>
    <n v="0"/>
    <n v="0"/>
    <n v="0"/>
    <n v="0"/>
    <n v="0"/>
    <m/>
    <n v="0"/>
    <n v="0"/>
    <n v="0"/>
    <n v="0"/>
    <n v="0"/>
    <x v="0"/>
    <m/>
    <x v="6"/>
    <x v="3"/>
    <s v="No root cause"/>
    <s v="No root cause"/>
    <s v=""/>
    <s v="LIT_405"/>
    <m/>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
    <n v="0"/>
    <n v="0"/>
    <m/>
    <n v="0"/>
    <n v="0"/>
    <n v="0"/>
    <n v="0"/>
    <n v="0"/>
    <x v="0"/>
    <m/>
    <x v="6"/>
    <x v="3"/>
    <s v="No root cause"/>
    <s v="No root cause"/>
    <s v=""/>
    <s v="CTR_836"/>
    <m/>
  </r>
  <r>
    <s v="Palar"/>
    <s v="EXN_055"/>
    <s v="Maroua"/>
    <s v="IHS"/>
    <s v="Grid-Gen"/>
    <s v="EXTREME-NORD"/>
    <s v="Maroua"/>
    <s v="Huawei"/>
    <n v="0"/>
    <n v="0"/>
    <n v="0"/>
    <n v="0"/>
    <n v="0"/>
    <n v="0"/>
    <n v="0"/>
    <n v="0"/>
    <n v="0.90372125342076792"/>
    <n v="0"/>
    <n v="0"/>
    <n v="0.25004779800989063"/>
    <n v="0"/>
    <n v="0.20795701318083623"/>
    <n v="0.25004779800989063"/>
    <n v="0"/>
    <n v="0"/>
    <n v="0"/>
    <n v="0"/>
    <n v="0"/>
    <n v="0"/>
    <n v="0"/>
    <n v="0"/>
    <n v="0"/>
    <m/>
    <n v="0"/>
    <n v="0"/>
    <n v="0"/>
    <n v="0"/>
    <n v="0"/>
    <x v="0"/>
    <m/>
    <x v="6"/>
    <x v="3"/>
    <s v="No root cause"/>
    <s v="No root cause"/>
    <s v=""/>
    <s v="EXN_055"/>
    <m/>
  </r>
  <r>
    <s v="Bessengue"/>
    <s v="LIT_022"/>
    <s v="Douala"/>
    <s v="CAMUSAT"/>
    <s v="Good grid 100%"/>
    <s v="LITTORAL"/>
    <s v="Douala"/>
    <s v="ZTE"/>
    <n v="0"/>
    <n v="0"/>
    <n v="0"/>
    <n v="0"/>
    <n v="0"/>
    <n v="0"/>
    <n v="0"/>
    <n v="0"/>
    <n v="0"/>
    <n v="0"/>
    <n v="0"/>
    <n v="0"/>
    <n v="0"/>
    <n v="0"/>
    <n v="0"/>
    <n v="0"/>
    <n v="0"/>
    <n v="0"/>
    <n v="0"/>
    <n v="0"/>
    <n v="0"/>
    <n v="0"/>
    <n v="0"/>
    <n v="0"/>
    <m/>
    <n v="0"/>
    <n v="0"/>
    <n v="0"/>
    <n v="0"/>
    <n v="0"/>
    <x v="0"/>
    <m/>
    <x v="6"/>
    <x v="3"/>
    <s v="No root cause"/>
    <s v="No root cause"/>
    <s v=""/>
    <s v="LIT_022"/>
    <m/>
  </r>
  <r>
    <s v="Omnisport"/>
    <s v="LIT_102"/>
    <s v="Douala"/>
    <s v="IHS"/>
    <s v="GridOnly"/>
    <s v="LITTORAL"/>
    <s v="Douala"/>
    <s v="ZTE"/>
    <n v="0"/>
    <n v="0"/>
    <n v="0"/>
    <n v="0"/>
    <n v="0"/>
    <n v="0"/>
    <n v="0"/>
    <n v="0"/>
    <n v="0"/>
    <n v="0"/>
    <n v="0"/>
    <n v="0"/>
    <n v="0"/>
    <n v="0"/>
    <n v="0"/>
    <n v="0"/>
    <n v="0"/>
    <n v="0"/>
    <n v="0"/>
    <n v="0"/>
    <n v="0"/>
    <n v="0"/>
    <n v="0"/>
    <n v="0"/>
    <m/>
    <n v="0"/>
    <n v="0"/>
    <n v="0"/>
    <n v="0"/>
    <n v="0"/>
    <x v="0"/>
    <m/>
    <x v="2"/>
    <x v="1"/>
    <s v="MPR ISSUE"/>
    <s v="ACTIVE"/>
    <s v="(05-10-2026  groupe whatsapp incident ) impacted by   LIT_620_Z_Notre-Dame-de-Yassa(LIT-620) ,MPR plante , apres resolution du probleme d'energie || Action :Reset physique du MPR a Notre Dame de Yassa"/>
    <s v="LIT_620"/>
    <s v="mpacted by   LIT_620_Z_Notre-Dame-de-Yassa(LIT-620) ,MPR plante , apres resolution du probleme d'energie || Action :Reset physique du MPR a Notre Dame de Yassa"/>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n v="0"/>
    <n v="0"/>
    <m/>
    <n v="0"/>
    <n v="0"/>
    <n v="0"/>
    <n v="0"/>
    <n v="0"/>
    <x v="0"/>
    <m/>
    <x v="6"/>
    <x v="3"/>
    <s v="No root cause"/>
    <s v="No root cause"/>
    <s v=""/>
    <s v="CTR_730"/>
    <m/>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n v="0"/>
    <n v="0"/>
    <m/>
    <n v="0"/>
    <n v="0"/>
    <n v="0"/>
    <n v="0"/>
    <n v="0"/>
    <x v="0"/>
    <m/>
    <x v="6"/>
    <x v="3"/>
    <s v="No root cause"/>
    <s v="No root cause"/>
    <s v=""/>
    <s v="ADM_071"/>
    <m/>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n v="0"/>
    <n v="0"/>
    <m/>
    <n v="0"/>
    <n v="0"/>
    <n v="0"/>
    <n v="0"/>
    <n v="0"/>
    <x v="0"/>
    <m/>
    <x v="6"/>
    <x v="3"/>
    <s v="No root cause"/>
    <s v="No root cause"/>
    <s v=""/>
    <s v="CTR_725"/>
    <m/>
  </r>
  <r>
    <s v="Maroua-Zokok-Palar-IHS"/>
    <s v="EXN_116"/>
    <s v="Maroua"/>
    <s v="IHS"/>
    <s v="Grid-Gen"/>
    <s v="EXTREME-NORD"/>
    <s v="Maroua"/>
    <s v="Huawei"/>
    <n v="0"/>
    <n v="0"/>
    <n v="0"/>
    <n v="0"/>
    <n v="0"/>
    <n v="0"/>
    <n v="0"/>
    <n v="1.0170631761278193"/>
    <n v="0"/>
    <n v="0"/>
    <n v="0"/>
    <n v="0"/>
    <n v="0"/>
    <n v="0"/>
    <n v="0"/>
    <n v="0"/>
    <n v="0"/>
    <n v="1.7775865857382154"/>
    <n v="0"/>
    <n v="0"/>
    <n v="0"/>
    <n v="0"/>
    <n v="0"/>
    <n v="0"/>
    <m/>
    <n v="0"/>
    <n v="0"/>
    <n v="0"/>
    <n v="0"/>
    <n v="0"/>
    <x v="0"/>
    <m/>
    <x v="6"/>
    <x v="3"/>
    <s v="No root cause"/>
    <s v="No root cause"/>
    <s v=""/>
    <s v="EXN_116"/>
    <m/>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
    <n v="0"/>
    <n v="0"/>
    <n v="0"/>
    <m/>
    <n v="0"/>
    <n v="0"/>
    <n v="0"/>
    <n v="0"/>
    <n v="0"/>
    <x v="0"/>
    <m/>
    <x v="6"/>
    <x v="3"/>
    <s v="No root cause"/>
    <s v="No root cause"/>
    <s v=""/>
    <s v="CTR_144"/>
    <m/>
  </r>
  <r>
    <s v="Nkolfoulou-II-IHS"/>
    <s v="CTR_621"/>
    <s v="Yaounde"/>
    <s v="IHS"/>
    <s v="Grid-Gen"/>
    <s v="CENTRE"/>
    <s v="Yaounde"/>
    <s v="ZTE"/>
    <n v="0"/>
    <n v="0"/>
    <n v="0"/>
    <n v="0"/>
    <n v="0"/>
    <n v="0"/>
    <n v="0"/>
    <n v="0"/>
    <n v="11.548855273333279"/>
    <n v="0"/>
    <n v="0"/>
    <n v="0"/>
    <n v="0"/>
    <n v="0"/>
    <n v="0"/>
    <n v="1.9815842115325903"/>
    <n v="0"/>
    <n v="0"/>
    <n v="0"/>
    <n v="0.36404961861468516"/>
    <n v="0"/>
    <n v="0"/>
    <n v="0"/>
    <n v="0"/>
    <m/>
    <n v="0"/>
    <n v="0"/>
    <n v="0"/>
    <n v="0"/>
    <n v="0"/>
    <x v="0"/>
    <m/>
    <x v="6"/>
    <x v="3"/>
    <s v="No root cause"/>
    <s v="No root cause"/>
    <s v=""/>
    <s v="CTR_621"/>
    <m/>
  </r>
  <r>
    <s v="Satcom"/>
    <s v="CTR_199"/>
    <s v="Yaounde"/>
    <s v="IHS"/>
    <s v="Grid-Gen"/>
    <s v="CENTRE"/>
    <s v="Yaounde"/>
    <s v="ZTE"/>
    <n v="2.8127880365148257"/>
    <n v="0"/>
    <n v="0"/>
    <n v="0"/>
    <n v="0"/>
    <n v="0"/>
    <n v="0"/>
    <n v="1.3124834133771648"/>
    <n v="0"/>
    <n v="2.6569094520207854"/>
    <n v="0"/>
    <n v="0"/>
    <n v="4.2416096657563642"/>
    <n v="0"/>
    <n v="0"/>
    <n v="0"/>
    <n v="0"/>
    <n v="0"/>
    <n v="0"/>
    <n v="0"/>
    <n v="0"/>
    <n v="0"/>
    <n v="0"/>
    <n v="0"/>
    <m/>
    <n v="0"/>
    <n v="0"/>
    <n v="0"/>
    <n v="0"/>
    <n v="0"/>
    <x v="0"/>
    <m/>
    <x v="6"/>
    <x v="3"/>
    <s v="No root cause"/>
    <s v="No root cause"/>
    <s v=""/>
    <s v="CTR_199"/>
    <m/>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
    <n v="0"/>
    <n v="0"/>
    <n v="0"/>
    <m/>
    <n v="0"/>
    <n v="0"/>
    <n v="0"/>
    <n v="0"/>
    <n v="0"/>
    <x v="0"/>
    <m/>
    <x v="6"/>
    <x v="3"/>
    <s v="No root cause"/>
    <s v="No root cause"/>
    <s v=""/>
    <s v="LIT_515"/>
    <m/>
  </r>
  <r>
    <s v="Nkolfoulou"/>
    <s v="CTR_214"/>
    <s v="Yaounde"/>
    <s v="IHS"/>
    <s v="Grid-Gen"/>
    <s v="CENTRE"/>
    <s v="Yaounde"/>
    <s v="ZTE"/>
    <n v="0"/>
    <n v="0"/>
    <n v="0"/>
    <n v="0"/>
    <n v="0"/>
    <n v="0.50708694672020049"/>
    <n v="0"/>
    <n v="0"/>
    <n v="2.19526628485331"/>
    <n v="0"/>
    <n v="0"/>
    <n v="0"/>
    <n v="0"/>
    <n v="0"/>
    <n v="0"/>
    <n v="0"/>
    <n v="0"/>
    <n v="0"/>
    <n v="0"/>
    <n v="0.22468631664255365"/>
    <n v="0"/>
    <n v="0"/>
    <n v="0"/>
    <n v="0"/>
    <m/>
    <n v="0"/>
    <n v="0"/>
    <n v="0"/>
    <n v="0"/>
    <n v="0"/>
    <x v="0"/>
    <m/>
    <x v="6"/>
    <x v="3"/>
    <s v="No root cause"/>
    <s v="No root cause"/>
    <s v=""/>
    <s v="CTR_214"/>
    <m/>
  </r>
  <r>
    <s v="Mulang-IHS"/>
    <s v="NRO_120"/>
    <s v="NORD-OUEST"/>
    <s v="IHS"/>
    <s v="Grid-Gen"/>
    <s v="NORD-OUEST"/>
    <s v="Bamenda"/>
    <s v="Huawei"/>
    <n v="0"/>
    <n v="0"/>
    <n v="0"/>
    <n v="0"/>
    <n v="0"/>
    <n v="0"/>
    <n v="0"/>
    <n v="0"/>
    <n v="0"/>
    <n v="0"/>
    <n v="8.0257852428281603E-4"/>
    <n v="0"/>
    <n v="0"/>
    <n v="0"/>
    <n v="0"/>
    <n v="0"/>
    <n v="0"/>
    <n v="0.26024946280744105"/>
    <n v="1.2373977336609281"/>
    <n v="0"/>
    <n v="0"/>
    <n v="0"/>
    <n v="0"/>
    <n v="0"/>
    <m/>
    <n v="0"/>
    <n v="0"/>
    <n v="0"/>
    <n v="0"/>
    <n v="0"/>
    <x v="0"/>
    <m/>
    <x v="6"/>
    <x v="3"/>
    <s v="No root cause"/>
    <s v="No root cause"/>
    <s v=""/>
    <s v="NRO_120"/>
    <m/>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6.0853287218954832E-2"/>
    <n v="0.17852913395713302"/>
    <n v="0"/>
    <n v="0"/>
    <n v="0"/>
    <n v="0"/>
    <m/>
    <n v="0"/>
    <n v="0"/>
    <n v="0"/>
    <n v="0"/>
    <n v="0"/>
    <x v="0"/>
    <m/>
    <x v="6"/>
    <x v="3"/>
    <s v="No root cause"/>
    <s v="No root cause"/>
    <s v=""/>
    <s v="OST_268"/>
    <m/>
  </r>
  <r>
    <s v="Ndjore-Luxe-MTN"/>
    <s v="CTR_363"/>
    <s v="CENTRE"/>
    <s v="IHS"/>
    <s v="Grid-Lithium"/>
    <s v="CENTRE"/>
    <s v="Ndjore-Luxe"/>
    <s v="NOKIA"/>
    <n v="0"/>
    <n v="0"/>
    <n v="0"/>
    <n v="0"/>
    <n v="0"/>
    <n v="0"/>
    <n v="0"/>
    <n v="0"/>
    <n v="0"/>
    <n v="2.1989113169365972"/>
    <n v="0"/>
    <n v="0"/>
    <n v="0"/>
    <n v="0"/>
    <n v="0"/>
    <n v="0"/>
    <n v="0"/>
    <n v="0"/>
    <n v="0"/>
    <n v="1.2972241848396264"/>
    <n v="0"/>
    <n v="0"/>
    <n v="0"/>
    <n v="0"/>
    <m/>
    <n v="0"/>
    <n v="0"/>
    <n v="0"/>
    <n v="0"/>
    <n v="0"/>
    <x v="0"/>
    <m/>
    <x v="6"/>
    <x v="3"/>
    <s v="No root cause"/>
    <s v="No root cause"/>
    <s v=""/>
    <s v="CTR_363"/>
    <m/>
  </r>
  <r>
    <s v="Nanga-Eboko"/>
    <s v="CTR_033"/>
    <s v="CENTRE"/>
    <s v="CAMUSAT"/>
    <s v="Medium Grid + Solar + GE"/>
    <s v="CENTRE"/>
    <s v="Nanga-Eboko"/>
    <s v="NOKIA"/>
    <n v="0"/>
    <n v="0"/>
    <n v="0"/>
    <n v="0"/>
    <n v="0"/>
    <n v="0"/>
    <n v="0"/>
    <n v="0"/>
    <n v="0"/>
    <n v="0"/>
    <n v="0"/>
    <n v="0"/>
    <n v="0"/>
    <n v="0"/>
    <n v="0"/>
    <n v="0"/>
    <n v="0"/>
    <n v="0"/>
    <n v="0"/>
    <n v="0"/>
    <n v="0"/>
    <n v="0"/>
    <n v="0"/>
    <n v="0"/>
    <m/>
    <n v="0"/>
    <n v="0"/>
    <n v="0"/>
    <n v="0"/>
    <n v="0"/>
    <x v="0"/>
    <m/>
    <x v="6"/>
    <x v="3"/>
    <s v="No root cause"/>
    <s v="No root cause"/>
    <s v=""/>
    <s v="CTR_033"/>
    <m/>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0"/>
    <n v="0"/>
    <n v="0"/>
    <m/>
    <n v="0"/>
    <n v="0"/>
    <n v="0"/>
    <n v="0"/>
    <n v="0"/>
    <x v="0"/>
    <m/>
    <x v="6"/>
    <x v="3"/>
    <s v="No root cause"/>
    <s v="No root cause"/>
    <s v=""/>
    <s v="CTR_167"/>
    <m/>
  </r>
  <r>
    <s v="Nanga-Eboko-IHS"/>
    <s v="CTR_138"/>
    <s v="CENTRE"/>
    <s v="IHS"/>
    <s v="Grid-Gen"/>
    <s v="CENTRE"/>
    <s v="Nanga-Eboko"/>
    <s v="NOKIA"/>
    <n v="0"/>
    <n v="0"/>
    <n v="0"/>
    <n v="0"/>
    <n v="0"/>
    <n v="0"/>
    <n v="0"/>
    <n v="0"/>
    <n v="0"/>
    <n v="0"/>
    <n v="0"/>
    <n v="0"/>
    <n v="0"/>
    <n v="0"/>
    <n v="0"/>
    <n v="0"/>
    <n v="0"/>
    <n v="0"/>
    <n v="0"/>
    <n v="0"/>
    <n v="0"/>
    <n v="0"/>
    <n v="0"/>
    <n v="0"/>
    <m/>
    <n v="0"/>
    <n v="0"/>
    <n v="0"/>
    <n v="0"/>
    <n v="0"/>
    <x v="0"/>
    <m/>
    <x v="6"/>
    <x v="3"/>
    <s v="No root cause"/>
    <s v="No root cause"/>
    <s v=""/>
    <s v="CTR_138"/>
    <m/>
  </r>
  <r>
    <s v="Donga-MTN-IHS"/>
    <s v="CTR_166"/>
    <s v="CENTRE"/>
    <s v="IHS"/>
    <s v="Hybrid-Gen"/>
    <s v="CENTRE"/>
    <s v="Donga"/>
    <s v="NOKIA"/>
    <n v="0"/>
    <n v="0"/>
    <n v="0"/>
    <n v="0"/>
    <n v="0"/>
    <n v="0"/>
    <n v="0"/>
    <n v="0"/>
    <n v="0"/>
    <n v="0"/>
    <n v="0"/>
    <n v="0"/>
    <n v="0.57666213792550824"/>
    <n v="0"/>
    <n v="0"/>
    <n v="0"/>
    <n v="1.5216710469619013"/>
    <n v="6.1628399722628862"/>
    <n v="3.1365780115917339"/>
    <n v="0"/>
    <n v="0"/>
    <n v="0"/>
    <n v="0"/>
    <n v="0"/>
    <m/>
    <n v="0"/>
    <n v="0"/>
    <n v="0"/>
    <n v="0"/>
    <n v="0"/>
    <x v="0"/>
    <m/>
    <x v="6"/>
    <x v="3"/>
    <s v="No root cause"/>
    <s v="No root cause"/>
    <s v=""/>
    <s v="CTR_166"/>
    <m/>
  </r>
  <r>
    <s v="Ouassa-Bamvele-Camrail"/>
    <s v="CTR_454"/>
    <s v="CENTRE"/>
    <s v="CAMUSAT"/>
    <s v="Hybrid Solar - S3"/>
    <s v="CENTRE"/>
    <s v="Ouassa-Bamvele"/>
    <s v="NOKIA"/>
    <n v="0"/>
    <n v="0"/>
    <n v="0"/>
    <n v="0"/>
    <n v="0"/>
    <n v="0"/>
    <n v="0"/>
    <n v="0"/>
    <n v="0"/>
    <n v="0"/>
    <n v="0"/>
    <n v="0"/>
    <n v="0"/>
    <n v="0"/>
    <n v="0"/>
    <n v="0"/>
    <n v="0"/>
    <n v="0"/>
    <n v="0"/>
    <n v="0"/>
    <n v="0"/>
    <n v="0"/>
    <n v="0"/>
    <n v="0"/>
    <m/>
    <n v="0"/>
    <n v="0"/>
    <n v="0"/>
    <n v="0"/>
    <n v="0"/>
    <x v="0"/>
    <m/>
    <x v="6"/>
    <x v="3"/>
    <s v="No root cause"/>
    <s v="No root cause"/>
    <s v=""/>
    <s v="CTR_454"/>
    <m/>
  </r>
  <r>
    <s v="Nkoambang"/>
    <s v="CTR_891"/>
    <s v="CENTRE"/>
    <s v="ESCO"/>
    <s v="HGB"/>
    <s v="CENTRE"/>
    <s v="Nkoambang"/>
    <s v="NOKIA"/>
    <n v="0"/>
    <n v="0"/>
    <n v="0"/>
    <n v="0"/>
    <n v="0"/>
    <n v="0"/>
    <n v="0"/>
    <n v="0"/>
    <n v="0.57584290947145478"/>
    <n v="0"/>
    <n v="0"/>
    <n v="0"/>
    <n v="0"/>
    <n v="0"/>
    <n v="0"/>
    <n v="6.2288480019810235"/>
    <n v="8.6392049264766726"/>
    <n v="0"/>
    <n v="0"/>
    <n v="4.7655329264081406E-2"/>
    <n v="0"/>
    <n v="0"/>
    <n v="0"/>
    <n v="0"/>
    <m/>
    <n v="0"/>
    <n v="0"/>
    <n v="0"/>
    <n v="0"/>
    <n v="0"/>
    <x v="0"/>
    <m/>
    <x v="6"/>
    <x v="3"/>
    <s v="No root cause"/>
    <s v="No root cause"/>
    <s v=""/>
    <s v="CTR_891"/>
    <m/>
  </r>
  <r>
    <s v="Deido-Pharmacie-La-Rive"/>
    <s v="LIT_436"/>
    <s v="Douala"/>
    <s v="IHS"/>
    <s v="Grid-Gen"/>
    <s v="LITTORAL"/>
    <s v="Douala"/>
    <s v="ZTE"/>
    <n v="0"/>
    <n v="0"/>
    <n v="4.6287557107920785"/>
    <n v="0"/>
    <n v="0"/>
    <n v="0"/>
    <n v="0"/>
    <n v="0"/>
    <n v="0.42349393464656548"/>
    <n v="0"/>
    <n v="0"/>
    <n v="7.776094146384748E-3"/>
    <n v="0"/>
    <n v="0"/>
    <n v="7.776094146384748E-3"/>
    <n v="0"/>
    <n v="0"/>
    <n v="0"/>
    <n v="0"/>
    <n v="0"/>
    <n v="0"/>
    <n v="0"/>
    <n v="0"/>
    <n v="0"/>
    <m/>
    <n v="0"/>
    <n v="0"/>
    <n v="0"/>
    <n v="0"/>
    <n v="0"/>
    <x v="0"/>
    <m/>
    <x v="6"/>
    <x v="3"/>
    <s v="No root cause"/>
    <s v="No root cause"/>
    <s v=""/>
    <s v="LIT_436"/>
    <m/>
  </r>
  <r>
    <s v="YATCHIKA-IHS"/>
    <s v="LIT_482"/>
    <s v="Douala"/>
    <s v="IHS"/>
    <s v="Grid-Gen"/>
    <s v="LITTORAL"/>
    <s v="Douala"/>
    <s v="ZTE"/>
    <n v="0"/>
    <n v="0"/>
    <n v="0"/>
    <n v="0"/>
    <n v="0.30986665068643598"/>
    <n v="0"/>
    <n v="0"/>
    <n v="0"/>
    <n v="0"/>
    <n v="0"/>
    <n v="0"/>
    <n v="0"/>
    <n v="0"/>
    <n v="0"/>
    <n v="0"/>
    <n v="3.3708298019880113E-3"/>
    <n v="0"/>
    <n v="0"/>
    <n v="0"/>
    <n v="0"/>
    <n v="0"/>
    <n v="0"/>
    <n v="0"/>
    <n v="0"/>
    <m/>
    <n v="0"/>
    <n v="0"/>
    <n v="0"/>
    <n v="0"/>
    <n v="0"/>
    <x v="0"/>
    <m/>
    <x v="6"/>
    <x v="3"/>
    <s v="No root cause"/>
    <s v="No root cause"/>
    <s v=""/>
    <s v="LIT_482"/>
    <m/>
  </r>
  <r>
    <s v="Deido-plage"/>
    <s v="LIT_345"/>
    <s v="Douala"/>
    <s v="IHS"/>
    <s v="Grid-Gen"/>
    <s v="LITTORAL"/>
    <s v="Douala"/>
    <s v="ZTE"/>
    <n v="0"/>
    <n v="0"/>
    <n v="0"/>
    <n v="0"/>
    <n v="0"/>
    <n v="0"/>
    <n v="0"/>
    <n v="0"/>
    <n v="0"/>
    <n v="0"/>
    <n v="0"/>
    <n v="0"/>
    <n v="0"/>
    <n v="0"/>
    <n v="0"/>
    <n v="0"/>
    <n v="0"/>
    <n v="0"/>
    <n v="0"/>
    <n v="0"/>
    <n v="0"/>
    <n v="0"/>
    <n v="0"/>
    <n v="0"/>
    <m/>
    <n v="0"/>
    <n v="0"/>
    <n v="0"/>
    <n v="0"/>
    <n v="0"/>
    <x v="0"/>
    <m/>
    <x v="6"/>
    <x v="3"/>
    <s v="No root cause"/>
    <s v="No root cause"/>
    <s v=""/>
    <s v="LIT_345"/>
    <m/>
  </r>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50.535694412341336"/>
    <n v="54.497239843279608"/>
    <n v="0"/>
    <n v="0"/>
    <n v="0"/>
    <n v="0"/>
    <m/>
    <n v="0"/>
    <n v="0"/>
    <n v="0"/>
    <n v="0"/>
    <n v="0"/>
    <x v="0"/>
    <m/>
    <x v="6"/>
    <x v="3"/>
    <s v="No root cause"/>
    <s v="No root cause"/>
    <s v=""/>
    <s v="LIT_648"/>
    <m/>
  </r>
  <r>
    <s v="Sable"/>
    <s v="LIT_267"/>
    <s v="Douala"/>
    <s v="IHS"/>
    <s v="Grid-Gen"/>
    <s v="LITTORAL"/>
    <s v="Douala"/>
    <s v="ZTE"/>
    <n v="0"/>
    <n v="0"/>
    <n v="0"/>
    <n v="0.92453478981716974"/>
    <n v="0"/>
    <n v="0"/>
    <n v="0"/>
    <n v="0"/>
    <n v="0"/>
    <n v="0"/>
    <n v="0"/>
    <n v="0"/>
    <n v="0"/>
    <n v="0"/>
    <n v="0"/>
    <n v="0"/>
    <n v="0"/>
    <n v="26.778799371063798"/>
    <n v="0"/>
    <n v="0"/>
    <n v="0"/>
    <n v="0"/>
    <n v="0"/>
    <n v="0"/>
    <m/>
    <n v="0"/>
    <n v="0"/>
    <n v="0"/>
    <n v="0"/>
    <n v="0"/>
    <x v="0"/>
    <m/>
    <x v="6"/>
    <x v="3"/>
    <s v="No root cause"/>
    <s v="No root cause"/>
    <s v=""/>
    <s v="LIT_267"/>
    <m/>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47.917968627383857"/>
    <n v="0"/>
    <n v="0"/>
    <n v="0"/>
    <n v="0"/>
    <m/>
    <n v="0"/>
    <n v="0"/>
    <n v="0"/>
    <n v="0"/>
    <n v="0"/>
    <x v="0"/>
    <m/>
    <x v="6"/>
    <x v="3"/>
    <s v="No root cause"/>
    <s v="No root cause"/>
    <s v=""/>
    <s v="LIT_092"/>
    <m/>
  </r>
  <r>
    <s v="Camatrans-New"/>
    <s v="LIT_311"/>
    <s v="Douala"/>
    <s v="IHS"/>
    <s v="Grid-Gen"/>
    <s v="LITTORAL"/>
    <s v="Douala"/>
    <s v="ZTE"/>
    <n v="0"/>
    <n v="0"/>
    <n v="0"/>
    <n v="0"/>
    <n v="0"/>
    <n v="0"/>
    <n v="0"/>
    <n v="0"/>
    <n v="0"/>
    <n v="0"/>
    <n v="0"/>
    <n v="0"/>
    <n v="0"/>
    <n v="0"/>
    <n v="0"/>
    <n v="0"/>
    <n v="0"/>
    <n v="0"/>
    <n v="0"/>
    <n v="0.16340498754398139"/>
    <n v="0"/>
    <n v="0"/>
    <n v="0"/>
    <n v="0"/>
    <m/>
    <n v="0"/>
    <n v="0"/>
    <n v="0"/>
    <n v="0"/>
    <n v="0"/>
    <x v="0"/>
    <m/>
    <x v="6"/>
    <x v="3"/>
    <s v="No root cause"/>
    <s v="No root cause"/>
    <s v=""/>
    <s v="LIT_311"/>
    <m/>
  </r>
  <r>
    <s v="Port-SUD"/>
    <s v="LIT_640"/>
    <s v="Douala"/>
    <s v="CAMUSAT"/>
    <s v="Good Grid + GE"/>
    <s v="LITTORAL"/>
    <s v="Douala"/>
    <s v="ZTE"/>
    <n v="0"/>
    <n v="0"/>
    <n v="0"/>
    <n v="0"/>
    <n v="0"/>
    <n v="0"/>
    <n v="0"/>
    <n v="0"/>
    <n v="0"/>
    <n v="0"/>
    <n v="0"/>
    <n v="0"/>
    <n v="0"/>
    <n v="0"/>
    <n v="0"/>
    <n v="3.2145766808491221"/>
    <n v="0"/>
    <n v="0"/>
    <n v="0"/>
    <n v="0.11683759805726082"/>
    <n v="0"/>
    <n v="0"/>
    <n v="0"/>
    <n v="0"/>
    <m/>
    <n v="0"/>
    <n v="0"/>
    <n v="0"/>
    <n v="0"/>
    <n v="0"/>
    <x v="0"/>
    <m/>
    <x v="6"/>
    <x v="3"/>
    <s v="No root cause"/>
    <s v="No root cause"/>
    <s v=""/>
    <s v="LIT_640"/>
    <m/>
  </r>
  <r>
    <s v="Spectrum-Bonanjo-IHS"/>
    <s v="LIT_429"/>
    <s v="Douala"/>
    <s v="IHS"/>
    <s v="Grid-Gen"/>
    <s v="LITTORAL"/>
    <s v="Douala"/>
    <s v="ZTE"/>
    <n v="0"/>
    <n v="0"/>
    <n v="0"/>
    <n v="0"/>
    <n v="0"/>
    <n v="0"/>
    <n v="0"/>
    <n v="0"/>
    <n v="0"/>
    <n v="0"/>
    <n v="0"/>
    <n v="15.525471345449771"/>
    <n v="0"/>
    <n v="4.5082975918363859"/>
    <n v="15.525471345449773"/>
    <n v="0"/>
    <n v="4.4052643443967483E-2"/>
    <n v="0"/>
    <n v="0"/>
    <n v="0"/>
    <n v="0"/>
    <n v="0"/>
    <n v="0"/>
    <n v="0"/>
    <m/>
    <n v="0"/>
    <n v="0"/>
    <n v="0"/>
    <n v="0"/>
    <n v="0"/>
    <x v="0"/>
    <m/>
    <x v="6"/>
    <x v="3"/>
    <s v="No root cause"/>
    <s v="No root cause"/>
    <s v=""/>
    <s v="LIT_429"/>
    <m/>
  </r>
  <r>
    <s v="Bonateki-New"/>
    <s v="LIT_527"/>
    <s v="Douala"/>
    <s v="IHS"/>
    <s v="Grid-Gen"/>
    <s v="LITTORAL"/>
    <s v="Douala"/>
    <s v="ZTE"/>
    <n v="0"/>
    <n v="0"/>
    <n v="5.7788150659327178"/>
    <n v="0"/>
    <n v="0"/>
    <n v="0"/>
    <n v="0"/>
    <n v="0"/>
    <n v="0.58784418134136884"/>
    <n v="0"/>
    <n v="0"/>
    <n v="1.4874455316708116E-2"/>
    <n v="0"/>
    <n v="0"/>
    <n v="1.4874455316708116E-2"/>
    <n v="0"/>
    <n v="0"/>
    <n v="0"/>
    <n v="0"/>
    <n v="0"/>
    <n v="0"/>
    <n v="0"/>
    <n v="0"/>
    <n v="0"/>
    <m/>
    <n v="0"/>
    <n v="0"/>
    <n v="0"/>
    <n v="0"/>
    <n v="0"/>
    <x v="0"/>
    <m/>
    <x v="6"/>
    <x v="3"/>
    <s v="No root cause"/>
    <s v="No root cause"/>
    <s v=""/>
    <s v="LIT_527"/>
    <m/>
  </r>
  <r>
    <s v="Base-Elf-New"/>
    <s v="LIT_151"/>
    <s v="Douala"/>
    <s v="IHS"/>
    <s v="Grid-Gen"/>
    <s v="LITTORAL"/>
    <s v="Douala"/>
    <s v="ZTE"/>
    <n v="0"/>
    <n v="0"/>
    <n v="0"/>
    <n v="0"/>
    <n v="0"/>
    <n v="0"/>
    <n v="0"/>
    <n v="0"/>
    <n v="0"/>
    <n v="0"/>
    <n v="0"/>
    <n v="0"/>
    <n v="0"/>
    <n v="0"/>
    <n v="0"/>
    <n v="0"/>
    <n v="0"/>
    <n v="0"/>
    <n v="0.12805586231890273"/>
    <n v="0"/>
    <n v="0"/>
    <n v="0"/>
    <n v="0"/>
    <n v="0"/>
    <m/>
    <n v="0"/>
    <n v="0"/>
    <n v="0"/>
    <n v="0"/>
    <n v="0"/>
    <x v="0"/>
    <m/>
    <x v="6"/>
    <x v="3"/>
    <s v="No root cause"/>
    <s v="No root cause"/>
    <s v=""/>
    <s v="LIT_151"/>
    <m/>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0"/>
    <n v="0"/>
    <m/>
    <n v="0"/>
    <n v="0"/>
    <n v="0"/>
    <n v="0"/>
    <n v="0"/>
    <x v="0"/>
    <m/>
    <x v="6"/>
    <x v="3"/>
    <s v="No root cause"/>
    <s v="No root cause"/>
    <s v=""/>
    <s v="LIT_626"/>
    <m/>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n v="0"/>
    <n v="0"/>
    <m/>
    <n v="0"/>
    <n v="0"/>
    <n v="0"/>
    <n v="0"/>
    <n v="0"/>
    <x v="0"/>
    <m/>
    <x v="6"/>
    <x v="3"/>
    <s v="No root cause"/>
    <s v="No root cause"/>
    <s v=""/>
    <s v="LIT_236"/>
    <m/>
  </r>
  <r>
    <s v="Minoterie"/>
    <s v="LIT_023"/>
    <s v="Douala"/>
    <s v="IHS"/>
    <s v="Grid-Gen"/>
    <s v="LITTORAL"/>
    <s v="Douala"/>
    <s v="ZTE"/>
    <n v="0"/>
    <n v="0"/>
    <n v="0"/>
    <n v="0"/>
    <n v="0"/>
    <n v="0"/>
    <n v="0"/>
    <n v="0"/>
    <n v="0"/>
    <n v="0"/>
    <n v="0"/>
    <n v="11.299039331341511"/>
    <n v="0"/>
    <n v="0"/>
    <n v="11.299039331341511"/>
    <n v="0"/>
    <n v="0.11393048029152522"/>
    <n v="0"/>
    <n v="0"/>
    <n v="0"/>
    <n v="0"/>
    <n v="0"/>
    <n v="0"/>
    <n v="0"/>
    <m/>
    <n v="0"/>
    <n v="0"/>
    <n v="0"/>
    <n v="0"/>
    <n v="0"/>
    <x v="0"/>
    <m/>
    <x v="6"/>
    <x v="3"/>
    <s v="No root cause"/>
    <s v="No root cause"/>
    <s v=""/>
    <s v="LIT_023"/>
    <m/>
  </r>
  <r>
    <s v="Bpriso-ASECNA"/>
    <s v="LIT_060"/>
    <s v="Douala"/>
    <s v="IHS"/>
    <s v="Grid-Gen"/>
    <s v="LITTORAL"/>
    <s v="Douala"/>
    <s v="ZTE"/>
    <n v="0"/>
    <n v="0"/>
    <n v="0"/>
    <n v="0"/>
    <n v="0"/>
    <n v="0"/>
    <n v="0"/>
    <n v="0"/>
    <n v="0"/>
    <n v="0"/>
    <n v="0"/>
    <n v="0"/>
    <n v="0"/>
    <n v="0"/>
    <n v="0"/>
    <n v="0"/>
    <n v="0"/>
    <n v="0"/>
    <n v="0"/>
    <n v="0"/>
    <n v="0"/>
    <n v="0"/>
    <n v="0"/>
    <n v="0"/>
    <m/>
    <n v="0"/>
    <n v="0"/>
    <n v="0"/>
    <n v="0"/>
    <n v="0"/>
    <x v="0"/>
    <m/>
    <x v="6"/>
    <x v="3"/>
    <s v="No root cause"/>
    <s v="No root cause"/>
    <s v=""/>
    <s v="LIT_060"/>
    <m/>
  </r>
  <r>
    <s v="Fin-Goudron-Mt-Essec"/>
    <s v="LIT_160"/>
    <s v="Douala"/>
    <s v="IHS"/>
    <s v="Grid-Gen"/>
    <s v="LITTORAL"/>
    <s v="Douala"/>
    <s v="ZTE"/>
    <n v="0"/>
    <n v="0"/>
    <n v="0"/>
    <n v="2.211549711357039E-3"/>
    <n v="0"/>
    <n v="0"/>
    <n v="0"/>
    <n v="0"/>
    <n v="0"/>
    <n v="0"/>
    <n v="0"/>
    <n v="0"/>
    <n v="0"/>
    <n v="0"/>
    <n v="0"/>
    <n v="0"/>
    <n v="0"/>
    <n v="0"/>
    <n v="0"/>
    <n v="2.1453637357212365"/>
    <n v="0"/>
    <n v="0"/>
    <n v="0"/>
    <n v="0"/>
    <m/>
    <n v="0"/>
    <n v="0"/>
    <n v="0"/>
    <n v="0"/>
    <n v="0"/>
    <x v="0"/>
    <m/>
    <x v="6"/>
    <x v="3"/>
    <s v="No root cause"/>
    <s v="No root cause"/>
    <s v=""/>
    <s v="LIT_160"/>
    <m/>
  </r>
  <r>
    <s v="BICEC-Indoor"/>
    <s v="LIT_700"/>
    <s v="Douala"/>
    <s v="CAMUSAT"/>
    <s v="Good Grid no GE - 8h"/>
    <s v="LITTORAL"/>
    <s v="Douala"/>
    <s v="ZTE"/>
    <n v="0"/>
    <n v="0"/>
    <n v="0"/>
    <n v="0"/>
    <n v="0"/>
    <n v="0"/>
    <n v="0"/>
    <n v="0"/>
    <n v="0"/>
    <n v="0"/>
    <n v="0"/>
    <n v="0"/>
    <n v="0"/>
    <n v="0"/>
    <n v="0"/>
    <n v="0"/>
    <n v="0"/>
    <n v="0"/>
    <n v="0.23922190547123134"/>
    <n v="0"/>
    <n v="0"/>
    <n v="0"/>
    <n v="0"/>
    <n v="0"/>
    <m/>
    <n v="0"/>
    <n v="0"/>
    <n v="0"/>
    <n v="0"/>
    <n v="0"/>
    <x v="0"/>
    <m/>
    <x v="6"/>
    <x v="3"/>
    <s v="No root cause"/>
    <s v="No root cause"/>
    <s v=""/>
    <s v="LIT_700"/>
    <m/>
  </r>
  <r>
    <s v="Garoua-Camp-Chinois-IHS"/>
    <s v="NRD_073"/>
    <s v="Garoua"/>
    <s v="IHS"/>
    <s v="Grid-Gen"/>
    <s v="NORD"/>
    <s v="Garoua"/>
    <s v="Huawei"/>
    <n v="0"/>
    <n v="0"/>
    <n v="0"/>
    <n v="0"/>
    <n v="0"/>
    <n v="0"/>
    <n v="0"/>
    <n v="0"/>
    <n v="0"/>
    <n v="0"/>
    <n v="0"/>
    <n v="0"/>
    <n v="0"/>
    <n v="0"/>
    <n v="0"/>
    <n v="0"/>
    <n v="0"/>
    <n v="0"/>
    <n v="0"/>
    <n v="0"/>
    <n v="0"/>
    <n v="0"/>
    <n v="0"/>
    <n v="0"/>
    <m/>
    <n v="0"/>
    <n v="0"/>
    <n v="0"/>
    <n v="0"/>
    <n v="0"/>
    <x v="0"/>
    <m/>
    <x v="6"/>
    <x v="3"/>
    <s v="No root cause"/>
    <s v="No root cause"/>
    <s v=""/>
    <s v="NRD_073"/>
    <m/>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n v="0"/>
    <n v="0"/>
    <m/>
    <n v="0"/>
    <n v="0"/>
    <n v="0"/>
    <n v="0"/>
    <n v="0"/>
    <x v="0"/>
    <m/>
    <x v="6"/>
    <x v="3"/>
    <s v="No root cause"/>
    <s v="No root cause"/>
    <s v=""/>
    <s v="CTR_427"/>
    <m/>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43.513328510728158"/>
    <n v="0"/>
    <n v="0"/>
    <n v="0"/>
    <n v="0"/>
    <m/>
    <n v="0"/>
    <n v="0"/>
    <n v="0"/>
    <n v="0"/>
    <n v="0"/>
    <x v="0"/>
    <m/>
    <x v="6"/>
    <x v="3"/>
    <s v="No root cause"/>
    <s v="No root cause"/>
    <s v=""/>
    <s v="LIT_687"/>
    <m/>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30.310608589944451"/>
    <n v="32.739443060442362"/>
    <n v="0"/>
    <n v="0"/>
    <n v="0"/>
    <n v="0"/>
    <m/>
    <n v="0"/>
    <n v="0"/>
    <n v="0"/>
    <n v="0"/>
    <n v="0"/>
    <x v="0"/>
    <m/>
    <x v="6"/>
    <x v="3"/>
    <s v="No root cause"/>
    <s v="No root cause"/>
    <s v=""/>
    <s v="LIT_528"/>
    <m/>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28.931190127642076"/>
    <n v="30.968009576723652"/>
    <n v="0"/>
    <n v="0"/>
    <n v="0"/>
    <n v="0"/>
    <m/>
    <n v="0"/>
    <n v="0"/>
    <n v="0"/>
    <n v="0"/>
    <n v="0"/>
    <x v="0"/>
    <m/>
    <x v="6"/>
    <x v="3"/>
    <s v="No root cause"/>
    <s v="No root cause"/>
    <s v=""/>
    <s v="CTR_409"/>
    <m/>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m/>
    <n v="0"/>
    <n v="0"/>
    <n v="0"/>
    <n v="0"/>
    <n v="0"/>
    <x v="0"/>
    <m/>
    <x v="6"/>
    <x v="3"/>
    <s v="No root cause"/>
    <s v="No root cause"/>
    <s v=""/>
    <s v="CTR_217"/>
    <m/>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m/>
    <n v="0"/>
    <n v="0"/>
    <n v="0"/>
    <n v="0"/>
    <n v="0"/>
    <x v="0"/>
    <m/>
    <x v="6"/>
    <x v="3"/>
    <s v="No root cause"/>
    <s v="No root cause"/>
    <s v=""/>
    <s v="CTR_850"/>
    <m/>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5.6865542057968286"/>
    <n v="12.174456315472572"/>
    <n v="0"/>
    <n v="0"/>
    <n v="0"/>
    <n v="0"/>
    <m/>
    <n v="0"/>
    <n v="0"/>
    <n v="0"/>
    <n v="0"/>
    <n v="0"/>
    <x v="0"/>
    <m/>
    <x v="6"/>
    <x v="3"/>
    <s v="No root cause"/>
    <s v="No root cause"/>
    <s v=""/>
    <s v="LIT_017"/>
    <m/>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m/>
    <n v="0"/>
    <n v="0"/>
    <n v="0"/>
    <n v="0"/>
    <n v="0"/>
    <x v="0"/>
    <m/>
    <x v="6"/>
    <x v="3"/>
    <s v="No root cause"/>
    <s v="No root cause"/>
    <s v=""/>
    <s v="LIT_774"/>
    <m/>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4.0940778979148664"/>
    <n v="8.6377246149763316"/>
    <n v="0"/>
    <n v="0"/>
    <n v="0"/>
    <n v="0"/>
    <m/>
    <n v="0"/>
    <n v="0"/>
    <n v="0"/>
    <n v="0"/>
    <n v="0"/>
    <x v="0"/>
    <m/>
    <x v="6"/>
    <x v="3"/>
    <s v="No root cause"/>
    <s v="No root cause"/>
    <s v=""/>
    <s v="LIT_260"/>
    <m/>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2.4737610327794468"/>
    <n v="6.4009739379567554"/>
    <n v="0"/>
    <n v="0"/>
    <n v="0"/>
    <n v="0"/>
    <m/>
    <n v="0"/>
    <n v="0"/>
    <n v="0"/>
    <n v="0"/>
    <n v="0"/>
    <x v="0"/>
    <m/>
    <x v="6"/>
    <x v="3"/>
    <s v="No root cause"/>
    <s v="No root cause"/>
    <s v=""/>
    <s v="NRD_094"/>
    <m/>
  </r>
  <r>
    <s v="KRIBI-MAKAO"/>
    <s v="SUD_095"/>
    <s v="CENTRE"/>
    <s v="CAMUSAT"/>
    <s v="Good Grid + GE"/>
    <s v="SUD"/>
    <s v="Kribi"/>
    <s v="ZTE"/>
    <n v="0"/>
    <n v="0"/>
    <n v="2.6030653505805676"/>
    <n v="0"/>
    <n v="0"/>
    <n v="0"/>
    <n v="0"/>
    <n v="0"/>
    <n v="0"/>
    <n v="0"/>
    <n v="0"/>
    <n v="6.557797781601618"/>
    <n v="0"/>
    <n v="2.7969148168123441"/>
    <n v="6.5577977816016171"/>
    <n v="0"/>
    <n v="0"/>
    <n v="0"/>
    <n v="0"/>
    <n v="4.7277403954536235"/>
    <n v="0"/>
    <n v="0"/>
    <n v="0"/>
    <n v="0"/>
    <m/>
    <n v="0"/>
    <n v="0"/>
    <n v="0"/>
    <n v="0"/>
    <n v="0"/>
    <x v="0"/>
    <m/>
    <x v="6"/>
    <x v="3"/>
    <s v="No root cause"/>
    <s v="No root cause"/>
    <s v=""/>
    <s v="SUD_095"/>
    <m/>
  </r>
  <r>
    <s v="Simbock"/>
    <s v="CTR_069"/>
    <s v="Yaounde"/>
    <s v="IHS"/>
    <s v="Grid-Gen"/>
    <s v="CENTRE"/>
    <s v="Yaounde"/>
    <s v="ZTE"/>
    <n v="0"/>
    <n v="0"/>
    <n v="0"/>
    <n v="0"/>
    <n v="0"/>
    <n v="0"/>
    <n v="0"/>
    <n v="0"/>
    <n v="0"/>
    <n v="0"/>
    <n v="0"/>
    <n v="0"/>
    <n v="0"/>
    <n v="0"/>
    <n v="0"/>
    <n v="0"/>
    <n v="0"/>
    <n v="0"/>
    <n v="0"/>
    <n v="4.2014093992289547"/>
    <n v="0"/>
    <n v="0"/>
    <n v="0"/>
    <n v="0"/>
    <m/>
    <n v="0"/>
    <n v="0"/>
    <n v="0"/>
    <n v="0"/>
    <n v="0"/>
    <x v="0"/>
    <m/>
    <x v="6"/>
    <x v="3"/>
    <s v="No root cause"/>
    <s v="No root cause"/>
    <s v=""/>
    <s v="CTR_069"/>
    <m/>
  </r>
  <r>
    <s v="Zamengoue"/>
    <s v="CTR_100"/>
    <s v="CENTRE"/>
    <s v="CAMUSAT"/>
    <s v="Good grid 100%"/>
    <s v="CENTRE"/>
    <s v="Zamengoue"/>
    <s v="ZTE"/>
    <n v="0"/>
    <n v="0"/>
    <n v="0"/>
    <n v="0"/>
    <n v="0"/>
    <n v="0"/>
    <n v="0"/>
    <n v="8.4431260754552068E-2"/>
    <n v="0"/>
    <n v="0"/>
    <n v="0"/>
    <n v="0"/>
    <n v="0"/>
    <n v="0"/>
    <n v="0"/>
    <n v="0"/>
    <n v="0"/>
    <n v="0"/>
    <n v="0"/>
    <n v="3.1438784303989635"/>
    <n v="0"/>
    <n v="0"/>
    <n v="0"/>
    <n v="0"/>
    <m/>
    <n v="0"/>
    <n v="0"/>
    <n v="0"/>
    <n v="0"/>
    <n v="0"/>
    <x v="0"/>
    <m/>
    <x v="6"/>
    <x v="3"/>
    <s v="No root cause"/>
    <s v="No root cause"/>
    <s v=""/>
    <s v="CTR_100"/>
    <m/>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m/>
    <n v="0"/>
    <n v="0"/>
    <n v="0"/>
    <n v="0"/>
    <n v="0"/>
    <x v="0"/>
    <m/>
    <x v="6"/>
    <x v="3"/>
    <s v="No root cause"/>
    <s v="No root cause"/>
    <s v=""/>
    <s v="CTR_122"/>
    <m/>
  </r>
  <r>
    <s v="Nkomeda"/>
    <s v="CTR_597"/>
    <s v="Yaounde"/>
    <s v="CAMUSAT"/>
    <s v="Good Grid + GE"/>
    <s v="CENTRE"/>
    <s v="Yaounde"/>
    <s v="ZTE"/>
    <n v="0"/>
    <n v="0"/>
    <n v="0"/>
    <n v="0"/>
    <n v="0"/>
    <n v="0"/>
    <n v="0"/>
    <n v="0"/>
    <n v="0"/>
    <n v="0"/>
    <n v="0"/>
    <n v="0"/>
    <n v="0"/>
    <n v="0"/>
    <n v="0"/>
    <n v="0"/>
    <n v="0"/>
    <n v="0"/>
    <n v="0"/>
    <n v="2.4477218184360492"/>
    <n v="0"/>
    <n v="0"/>
    <n v="0"/>
    <n v="0"/>
    <m/>
    <n v="0"/>
    <n v="0"/>
    <n v="0"/>
    <n v="0"/>
    <n v="0"/>
    <x v="0"/>
    <m/>
    <x v="6"/>
    <x v="3"/>
    <s v="No root cause"/>
    <s v="No root cause"/>
    <s v=""/>
    <s v="CTR_597"/>
    <m/>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m/>
    <n v="0"/>
    <n v="0"/>
    <n v="0"/>
    <n v="0"/>
    <n v="0"/>
    <x v="0"/>
    <m/>
    <x v="6"/>
    <x v="3"/>
    <s v="No root cause"/>
    <s v="No root cause"/>
    <s v="(05-10-2026 ticket): INC-20260510-00015206...Auto TT closure RCA...Others"/>
    <s v="NRD_145"/>
    <m/>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36167755319847145"/>
    <n v="2.1174518381545115"/>
    <n v="0"/>
    <n v="0"/>
    <n v="0"/>
    <n v="0"/>
    <m/>
    <n v="0"/>
    <n v="0"/>
    <n v="0"/>
    <n v="0"/>
    <n v="0"/>
    <x v="0"/>
    <m/>
    <x v="6"/>
    <x v="3"/>
    <s v="No root cause"/>
    <s v="No root cause"/>
    <s v=""/>
    <s v="LIT_411"/>
    <m/>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m/>
    <n v="0"/>
    <n v="0"/>
    <n v="0"/>
    <n v="0"/>
    <n v="0"/>
    <x v="0"/>
    <m/>
    <x v="6"/>
    <x v="3"/>
    <s v="No root cause"/>
    <s v="No root cause"/>
    <s v=""/>
    <s v="CTR_464"/>
    <m/>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m/>
    <n v="0"/>
    <n v="0"/>
    <n v="0"/>
    <n v="0"/>
    <n v="0"/>
    <x v="0"/>
    <m/>
    <x v="6"/>
    <x v="3"/>
    <s v="No root cause"/>
    <s v="No root cause"/>
    <s v=""/>
    <s v="NRD_054"/>
    <m/>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m/>
    <n v="0"/>
    <n v="0"/>
    <n v="0"/>
    <n v="0"/>
    <n v="0"/>
    <x v="0"/>
    <m/>
    <x v="6"/>
    <x v="3"/>
    <s v="No root cause"/>
    <s v="No root cause"/>
    <s v=""/>
    <s v="LIT_858"/>
    <m/>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91640199410443657"/>
    <n v="0.81044379382078746"/>
    <n v="0"/>
    <n v="0"/>
    <n v="0"/>
    <n v="0"/>
    <m/>
    <n v="0"/>
    <n v="0"/>
    <n v="0"/>
    <n v="0"/>
    <n v="0"/>
    <x v="0"/>
    <m/>
    <x v="6"/>
    <x v="3"/>
    <s v="No root cause"/>
    <s v="No root cause"/>
    <s v=""/>
    <s v="ADM_077"/>
    <m/>
  </r>
  <r>
    <s v="Pitoa"/>
    <s v="NRD_013"/>
    <s v="NORD"/>
    <s v="IHS"/>
    <s v="Grid-Gen"/>
    <s v="NORD"/>
    <s v="Garoua"/>
    <s v="Huawei"/>
    <n v="0"/>
    <n v="0"/>
    <n v="5.6528459077769506"/>
    <n v="0"/>
    <n v="0"/>
    <n v="0"/>
    <n v="0"/>
    <n v="0"/>
    <n v="0"/>
    <n v="0"/>
    <n v="0"/>
    <n v="0"/>
    <n v="0"/>
    <n v="0"/>
    <n v="0"/>
    <n v="0"/>
    <n v="3.3134365199624467"/>
    <n v="0"/>
    <n v="0"/>
    <n v="0.79027232024381266"/>
    <n v="0"/>
    <n v="0"/>
    <n v="0"/>
    <n v="0"/>
    <m/>
    <n v="0"/>
    <n v="0"/>
    <n v="0"/>
    <n v="0"/>
    <n v="0"/>
    <x v="0"/>
    <m/>
    <x v="6"/>
    <x v="3"/>
    <s v="No root cause"/>
    <s v="No root cause"/>
    <s v="(05-10-2026 ticket): INC-20260510-00015056...Others"/>
    <s v="NRD_013"/>
    <m/>
  </r>
  <r>
    <s v="Camp-Sic-Mendong"/>
    <s v="CTR_767"/>
    <s v="Yaounde"/>
    <s v="CAMUSAT"/>
    <s v="Good Grid no GE - 8h"/>
    <s v="CENTRE"/>
    <s v="Yaounde"/>
    <s v="ZTE"/>
    <n v="0"/>
    <n v="0"/>
    <n v="0"/>
    <n v="0"/>
    <n v="0"/>
    <n v="0"/>
    <n v="0"/>
    <n v="1.2873181178713191"/>
    <n v="0"/>
    <n v="0"/>
    <n v="0"/>
    <n v="0"/>
    <n v="0"/>
    <n v="0"/>
    <n v="0"/>
    <n v="0"/>
    <n v="0"/>
    <n v="0"/>
    <n v="0"/>
    <n v="0.55566970005678706"/>
    <n v="0"/>
    <n v="0"/>
    <n v="0"/>
    <n v="0"/>
    <m/>
    <n v="0"/>
    <n v="0"/>
    <n v="0"/>
    <n v="0"/>
    <n v="0"/>
    <x v="0"/>
    <m/>
    <x v="6"/>
    <x v="3"/>
    <s v="No root cause"/>
    <s v="No root cause"/>
    <s v=""/>
    <s v="CTR_767"/>
    <m/>
  </r>
  <r>
    <s v="Elum-Ndem-IHS"/>
    <s v="CTR_623"/>
    <s v="Yaounde"/>
    <s v="IHS"/>
    <s v="Grid-Gen"/>
    <s v="CENTRE"/>
    <s v="Yaounde"/>
    <s v="ZTE"/>
    <n v="0"/>
    <n v="0"/>
    <n v="0"/>
    <n v="0"/>
    <n v="0"/>
    <n v="0"/>
    <n v="0"/>
    <n v="0"/>
    <n v="0"/>
    <n v="0"/>
    <n v="0"/>
    <n v="0"/>
    <n v="0"/>
    <n v="0"/>
    <n v="0"/>
    <n v="0.24548201796063734"/>
    <n v="0"/>
    <n v="0"/>
    <n v="0"/>
    <n v="0.51365025554100086"/>
    <n v="0"/>
    <n v="0"/>
    <n v="0"/>
    <n v="0"/>
    <m/>
    <n v="0"/>
    <n v="0"/>
    <n v="0"/>
    <n v="0"/>
    <n v="0"/>
    <x v="0"/>
    <m/>
    <x v="6"/>
    <x v="3"/>
    <s v="No root cause"/>
    <s v="No root cause"/>
    <s v=""/>
    <s v="CTR_623"/>
    <m/>
  </r>
  <r>
    <s v="Biyemassi-Crf-IHS"/>
    <s v="CTR_538"/>
    <s v="Yaounde"/>
    <s v="IHS"/>
    <s v="Grid-Gen"/>
    <s v="CENTRE"/>
    <s v="Yaounde"/>
    <s v="ZTE"/>
    <n v="0"/>
    <n v="0"/>
    <n v="0"/>
    <n v="0"/>
    <n v="0"/>
    <n v="0"/>
    <n v="0"/>
    <n v="0"/>
    <n v="0"/>
    <n v="0"/>
    <n v="0"/>
    <n v="0"/>
    <n v="0"/>
    <n v="0"/>
    <n v="0"/>
    <n v="0"/>
    <n v="0"/>
    <n v="0"/>
    <n v="0"/>
    <n v="0.45597161226254368"/>
    <n v="0"/>
    <n v="0"/>
    <n v="0"/>
    <n v="0"/>
    <m/>
    <n v="0"/>
    <n v="0"/>
    <n v="0"/>
    <n v="0"/>
    <n v="0"/>
    <x v="0"/>
    <m/>
    <x v="6"/>
    <x v="3"/>
    <s v="No root cause"/>
    <s v="No root cause"/>
    <s v=""/>
    <s v="CTR_538"/>
    <m/>
  </r>
  <r>
    <s v="Logbong"/>
    <s v="LIT_508"/>
    <s v="LITTORAL"/>
    <s v="IHS"/>
    <s v="Grid-Gen"/>
    <s v="LITTORAL"/>
    <s v="Logbong"/>
    <s v="NOKIA"/>
    <n v="0"/>
    <n v="0"/>
    <n v="0"/>
    <n v="0"/>
    <n v="0"/>
    <n v="0.9954296212096666"/>
    <n v="0"/>
    <n v="0"/>
    <n v="6.8354455696060315E-3"/>
    <n v="1.281353583207814"/>
    <n v="1.1940305905214328"/>
    <n v="0.85693984299423831"/>
    <n v="4.3904425846911996E-2"/>
    <n v="0"/>
    <n v="0.85693984299423831"/>
    <n v="0"/>
    <n v="0"/>
    <n v="0"/>
    <n v="0"/>
    <n v="0.37956613675081963"/>
    <n v="0"/>
    <n v="0"/>
    <n v="0"/>
    <n v="0"/>
    <m/>
    <n v="0"/>
    <n v="0"/>
    <n v="0"/>
    <n v="0"/>
    <n v="0"/>
    <x v="0"/>
    <m/>
    <x v="6"/>
    <x v="3"/>
    <s v="No root cause"/>
    <s v="No root cause"/>
    <s v=""/>
    <s v="LIT_508"/>
    <m/>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26410183972399859"/>
    <n v="0"/>
    <n v="0"/>
    <n v="0"/>
    <n v="0"/>
    <m/>
    <n v="0"/>
    <n v="0"/>
    <n v="0"/>
    <n v="0"/>
    <n v="0"/>
    <x v="0"/>
    <m/>
    <x v="6"/>
    <x v="3"/>
    <s v="No root cause"/>
    <s v="No root cause"/>
    <s v=""/>
    <s v="NRD_142"/>
    <m/>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m/>
    <n v="0"/>
    <n v="0"/>
    <n v="0"/>
    <n v="0"/>
    <n v="0"/>
    <x v="0"/>
    <m/>
    <x v="7"/>
    <x v="4"/>
    <s v="SPARE-ISSUE"/>
    <s v="SPARE-ISSUE"/>
    <s v="(05-10-2026 cells nokia): 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After on site  check FME noticed faulty FRMF / SP request ongoing to _x000a_be replaced   /new planned:11/05/2026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m/>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m/>
    <n v="0"/>
    <n v="0"/>
    <n v="0"/>
    <n v="0"/>
    <n v="0"/>
    <x v="0"/>
    <m/>
    <x v="6"/>
    <x v="3"/>
    <s v="No root cause"/>
    <s v="No root cause"/>
    <s v=""/>
    <s v="LIT_114"/>
    <m/>
  </r>
  <r>
    <s v="EST_074_N_Mazabe"/>
    <s v="EST_074"/>
    <s v="CENTRE"/>
    <s v="IHS"/>
    <s v="Solar Only"/>
    <s v="EST"/>
    <s v="Mazabe"/>
    <s v="NOKIA"/>
    <n v="0"/>
    <n v="0"/>
    <n v="0"/>
    <n v="0"/>
    <n v="0"/>
    <n v="0"/>
    <n v="0"/>
    <n v="0"/>
    <n v="0"/>
    <n v="0"/>
    <n v="0"/>
    <n v="0"/>
    <n v="0"/>
    <n v="0"/>
    <n v="0"/>
    <n v="0"/>
    <n v="0"/>
    <n v="0"/>
    <n v="0"/>
    <n v="0.22366971717846207"/>
    <n v="0"/>
    <n v="0"/>
    <n v="0"/>
    <n v="0"/>
    <m/>
    <n v="0"/>
    <n v="0"/>
    <n v="0"/>
    <n v="0"/>
    <n v="0"/>
    <x v="0"/>
    <m/>
    <x v="6"/>
    <x v="3"/>
    <s v="No root cause"/>
    <s v="No root cause"/>
    <s v=""/>
    <s v="EST_074"/>
    <m/>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m/>
    <n v="0"/>
    <n v="0"/>
    <n v="0"/>
    <n v="0"/>
    <n v="0"/>
    <x v="0"/>
    <m/>
    <x v="6"/>
    <x v="3"/>
    <s v="No root cause"/>
    <s v="No root cause"/>
    <s v=""/>
    <s v="OST_270"/>
    <m/>
  </r>
  <r>
    <s v="Fondonera-IHS"/>
    <s v="OST_263"/>
    <s v="OUEST"/>
    <s v="IHS"/>
    <s v="Grid-Gen"/>
    <s v="OUEST"/>
    <s v="Santchou"/>
    <s v="NOKIA"/>
    <n v="0"/>
    <n v="0"/>
    <n v="0"/>
    <n v="0.30997021247031109"/>
    <n v="0"/>
    <n v="0"/>
    <n v="0"/>
    <n v="0"/>
    <n v="0"/>
    <n v="0"/>
    <n v="0"/>
    <n v="0"/>
    <n v="6.6434101200108735"/>
    <n v="7.6085335855926814"/>
    <n v="0"/>
    <n v="0"/>
    <n v="0"/>
    <n v="0"/>
    <n v="0"/>
    <n v="0.15181218663767393"/>
    <n v="0"/>
    <n v="0"/>
    <n v="0"/>
    <n v="0"/>
    <m/>
    <n v="0"/>
    <n v="0"/>
    <n v="0"/>
    <n v="0"/>
    <n v="0"/>
    <x v="0"/>
    <m/>
    <x v="6"/>
    <x v="3"/>
    <s v="No root cause"/>
    <s v="No root cause"/>
    <s v=""/>
    <s v="OST_263"/>
    <m/>
  </r>
  <r>
    <s v="Kouen"/>
    <s v="EST_071"/>
    <s v="CENTRE"/>
    <s v="IHS"/>
    <s v="Gen Only"/>
    <s v="EST"/>
    <s v="Kouen"/>
    <s v="NOKIA"/>
    <n v="0"/>
    <n v="0"/>
    <n v="0"/>
    <n v="0"/>
    <n v="1.0341135109992494"/>
    <n v="0"/>
    <n v="0"/>
    <n v="0"/>
    <n v="0"/>
    <n v="0"/>
    <n v="0"/>
    <n v="0"/>
    <n v="0"/>
    <n v="0"/>
    <n v="0"/>
    <n v="0"/>
    <n v="0"/>
    <n v="0"/>
    <n v="0"/>
    <n v="0.14009454018314482"/>
    <n v="0"/>
    <n v="0"/>
    <n v="0"/>
    <n v="0"/>
    <m/>
    <n v="0"/>
    <n v="0"/>
    <n v="0"/>
    <n v="0"/>
    <n v="0"/>
    <x v="0"/>
    <m/>
    <x v="6"/>
    <x v="3"/>
    <s v="No root cause"/>
    <s v="No root cause"/>
    <s v=""/>
    <s v="EST_071"/>
    <m/>
  </r>
  <r>
    <s v="Foret-Bar-Mabanda-IHS"/>
    <s v="LIT_360"/>
    <s v="Douala"/>
    <s v="IHS"/>
    <s v="Grid-Gen"/>
    <s v="LITTORAL"/>
    <s v="Douala"/>
    <s v="ZTE"/>
    <n v="0"/>
    <n v="0"/>
    <n v="0"/>
    <n v="0"/>
    <n v="4.4837386889933481E-2"/>
    <n v="0"/>
    <n v="0"/>
    <n v="2.6874074359435327"/>
    <n v="0"/>
    <n v="0"/>
    <n v="0"/>
    <n v="0"/>
    <n v="0"/>
    <n v="0"/>
    <n v="0"/>
    <n v="0"/>
    <n v="0"/>
    <n v="0"/>
    <n v="0"/>
    <n v="0.11979822105794852"/>
    <n v="0"/>
    <n v="0"/>
    <n v="0"/>
    <n v="0"/>
    <m/>
    <n v="0"/>
    <n v="0"/>
    <n v="0"/>
    <n v="0"/>
    <n v="0"/>
    <x v="0"/>
    <m/>
    <x v="6"/>
    <x v="3"/>
    <s v="No root cause"/>
    <s v="No root cause"/>
    <s v=""/>
    <s v="LIT_360"/>
    <m/>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11369862427339891"/>
    <n v="0"/>
    <n v="0"/>
    <n v="0"/>
    <n v="0"/>
    <m/>
    <n v="0"/>
    <n v="0"/>
    <n v="0"/>
    <n v="0"/>
    <n v="0"/>
    <x v="0"/>
    <m/>
    <x v="6"/>
    <x v="3"/>
    <s v="No root cause"/>
    <s v="No root cause"/>
    <s v=""/>
    <s v="OST_261"/>
    <m/>
  </r>
  <r>
    <s v="OST_360_H_Bandjoun-Yom-V"/>
    <s v="OST_360"/>
    <s v="OUEST"/>
    <s v="ESCO"/>
    <s v="Hybrid Solar - S1"/>
    <s v="OST"/>
    <s v="Bandjoun"/>
    <s v="Huawei"/>
    <n v="0"/>
    <n v="0"/>
    <n v="0"/>
    <n v="0"/>
    <n v="0"/>
    <n v="0"/>
    <n v="0"/>
    <n v="0.12288368960685779"/>
    <n v="0"/>
    <n v="0"/>
    <n v="0"/>
    <n v="3.3369431531847737E-2"/>
    <n v="0"/>
    <s v=""/>
    <n v="3.3369431531847737E-2"/>
    <n v="0"/>
    <n v="0"/>
    <n v="0"/>
    <n v="0"/>
    <n v="0.11271769496594215"/>
    <n v="0"/>
    <n v="0"/>
    <n v="0"/>
    <n v="0"/>
    <m/>
    <n v="0"/>
    <n v="0"/>
    <n v="0"/>
    <n v="0"/>
    <n v="0"/>
    <x v="0"/>
    <m/>
    <x v="6"/>
    <x v="3"/>
    <s v="No root cause"/>
    <s v="No root cause"/>
    <s v=""/>
    <s v="OST_360"/>
    <m/>
  </r>
  <r>
    <s v="Bandjoun"/>
    <s v="OST_009"/>
    <s v="OUEST"/>
    <s v="IHS"/>
    <s v="Grid-Gen"/>
    <s v="OUEST"/>
    <s v="Bandjoun"/>
    <s v="Huawei"/>
    <n v="0"/>
    <n v="0"/>
    <n v="0"/>
    <n v="0"/>
    <n v="0"/>
    <n v="0"/>
    <n v="6.5580474726980613"/>
    <n v="0"/>
    <n v="0"/>
    <n v="8.9175391586979543E-5"/>
    <n v="0"/>
    <n v="3.2673863477469305E-2"/>
    <n v="0"/>
    <n v="0"/>
    <n v="3.2673863477469305E-2"/>
    <n v="0"/>
    <n v="0"/>
    <n v="0"/>
    <n v="0"/>
    <n v="0.11218264261642028"/>
    <n v="0"/>
    <n v="0"/>
    <n v="0"/>
    <n v="0"/>
    <m/>
    <n v="0"/>
    <n v="0"/>
    <n v="0"/>
    <n v="0"/>
    <n v="0"/>
    <x v="0"/>
    <m/>
    <x v="6"/>
    <x v="3"/>
    <s v="No root cause"/>
    <s v="No root cause"/>
    <s v=""/>
    <s v="OST_009"/>
    <m/>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11102336252578951"/>
    <n v="0"/>
    <n v="0"/>
    <n v="0"/>
    <n v="0"/>
    <m/>
    <n v="0"/>
    <n v="0"/>
    <n v="0"/>
    <n v="0"/>
    <n v="0"/>
    <x v="0"/>
    <m/>
    <x v="6"/>
    <x v="3"/>
    <s v="No root cause"/>
    <s v="No root cause"/>
    <s v=""/>
    <s v="OST_067"/>
    <m/>
  </r>
  <r>
    <s v="Bfsam-Q-Admin"/>
    <s v="OST_111"/>
    <s v="Bafoussam"/>
    <s v="IHS"/>
    <s v="Grid-Gen"/>
    <s v="OUEST"/>
    <s v="Bafoussam"/>
    <s v="Huawei"/>
    <n v="0"/>
    <n v="0"/>
    <n v="0"/>
    <n v="6.9384696932081207"/>
    <n v="0"/>
    <n v="8.9175391586979543E-5"/>
    <n v="0"/>
    <n v="0"/>
    <n v="0"/>
    <n v="0"/>
    <n v="0"/>
    <n v="1.9440235365961536E-2"/>
    <n v="0"/>
    <n v="0"/>
    <n v="1.9440235365961536E-2"/>
    <n v="0"/>
    <n v="0"/>
    <n v="0"/>
    <n v="0"/>
    <n v="9.6844475263459753E-2"/>
    <n v="0"/>
    <n v="0"/>
    <n v="0"/>
    <n v="0"/>
    <m/>
    <n v="0"/>
    <n v="0"/>
    <n v="0"/>
    <n v="0"/>
    <n v="0"/>
    <x v="0"/>
    <m/>
    <x v="6"/>
    <x v="3"/>
    <s v="No root cause"/>
    <s v="No root cause"/>
    <s v=""/>
    <s v="OST_111"/>
    <m/>
  </r>
  <r>
    <s v="Bfsam-Kouogouo"/>
    <s v="OST_065"/>
    <s v="Bafoussam"/>
    <s v="IHS"/>
    <s v="Grid-Gen"/>
    <s v="OUEST"/>
    <s v="Bafoussam"/>
    <s v="Huawei"/>
    <n v="0"/>
    <n v="0"/>
    <n v="0"/>
    <n v="0"/>
    <n v="0"/>
    <n v="0"/>
    <n v="0"/>
    <n v="0"/>
    <n v="0"/>
    <n v="0"/>
    <n v="0"/>
    <n v="2.1134567806114151E-2"/>
    <n v="0"/>
    <n v="8.9175391586979543E-5"/>
    <n v="2.1134567806114151E-2"/>
    <n v="0"/>
    <n v="0"/>
    <n v="0"/>
    <n v="0"/>
    <n v="9.6755299871872785E-2"/>
    <n v="0"/>
    <n v="0"/>
    <n v="0"/>
    <n v="0"/>
    <m/>
    <n v="0"/>
    <n v="0"/>
    <n v="0"/>
    <n v="0"/>
    <n v="0"/>
    <x v="0"/>
    <m/>
    <x v="6"/>
    <x v="3"/>
    <s v="No root cause"/>
    <s v="No root cause"/>
    <s v=""/>
    <s v="OST_065"/>
    <m/>
  </r>
  <r>
    <s v="Bfsam-Nylon"/>
    <s v="OST_107"/>
    <s v="Bafoussam"/>
    <s v="IHS"/>
    <s v="Grid-Gen"/>
    <s v="OUEST"/>
    <s v="Bafoussam"/>
    <s v="Huawei"/>
    <n v="0"/>
    <n v="0"/>
    <n v="0"/>
    <n v="0"/>
    <n v="0"/>
    <n v="0"/>
    <n v="0"/>
    <n v="0"/>
    <n v="0"/>
    <n v="0"/>
    <n v="1.8635873333846986"/>
    <n v="2.7466020608789693E-2"/>
    <n v="0"/>
    <n v="0"/>
    <n v="2.7466020608789693E-2"/>
    <n v="0"/>
    <n v="0"/>
    <n v="0"/>
    <n v="0"/>
    <n v="9.6666124480285817E-2"/>
    <n v="0"/>
    <n v="0"/>
    <n v="0"/>
    <n v="0"/>
    <m/>
    <n v="0"/>
    <n v="0"/>
    <n v="0"/>
    <n v="0"/>
    <n v="0"/>
    <x v="0"/>
    <m/>
    <x v="6"/>
    <x v="3"/>
    <s v="No root cause"/>
    <s v="No root cause"/>
    <s v=""/>
    <s v="OST_107"/>
    <m/>
  </r>
  <r>
    <s v="Bfsam-Toket"/>
    <s v="OST_045"/>
    <s v="Bafoussam"/>
    <s v="IHS"/>
    <s v="Grid-Gen"/>
    <s v="OUEST"/>
    <s v="Bafoussam"/>
    <s v="Huawei"/>
    <n v="0"/>
    <n v="0"/>
    <n v="0"/>
    <n v="0"/>
    <n v="0"/>
    <n v="0"/>
    <n v="0"/>
    <n v="0"/>
    <n v="0"/>
    <n v="0"/>
    <n v="0"/>
    <n v="2.6895298102633029E-2"/>
    <n v="0"/>
    <n v="0"/>
    <n v="2.6895298102633029E-2"/>
    <n v="0"/>
    <n v="0"/>
    <n v="0"/>
    <n v="0"/>
    <n v="9.5685195172829057E-2"/>
    <n v="0"/>
    <n v="0"/>
    <n v="0"/>
    <n v="0"/>
    <m/>
    <n v="0"/>
    <n v="0"/>
    <n v="0"/>
    <n v="0"/>
    <n v="0"/>
    <x v="0"/>
    <m/>
    <x v="6"/>
    <x v="3"/>
    <s v="No root cause"/>
    <s v="No root cause"/>
    <s v=""/>
    <s v="OST_045"/>
    <m/>
  </r>
  <r>
    <s v="Bfsam-Brasserie"/>
    <s v="OST_134"/>
    <s v="Bafoussam"/>
    <s v="IHS"/>
    <s v="Grid-Gen"/>
    <s v="OUEST"/>
    <s v="Bafoussam"/>
    <s v="Huawei"/>
    <n v="0"/>
    <n v="0"/>
    <n v="0"/>
    <n v="0"/>
    <n v="0"/>
    <n v="0"/>
    <n v="0"/>
    <n v="0"/>
    <n v="0"/>
    <n v="0"/>
    <n v="0"/>
    <n v="2.5914368795176255E-2"/>
    <n v="0"/>
    <n v="0"/>
    <n v="2.5914368795176251E-2"/>
    <n v="0"/>
    <n v="0"/>
    <n v="0"/>
    <n v="0"/>
    <n v="9.5417668998068098E-2"/>
    <n v="0"/>
    <n v="0"/>
    <n v="0"/>
    <n v="0"/>
    <m/>
    <n v="0"/>
    <n v="0"/>
    <n v="0"/>
    <n v="0"/>
    <n v="0"/>
    <x v="0"/>
    <m/>
    <x v="6"/>
    <x v="3"/>
    <s v="No root cause"/>
    <s v="No root cause"/>
    <s v=""/>
    <s v="OST_134"/>
    <m/>
  </r>
  <r>
    <s v="Bfsam-Kamkouop"/>
    <s v="OST_002"/>
    <s v="Bafoussam"/>
    <s v="IHS"/>
    <s v="Grid-Gen"/>
    <s v="OUEST"/>
    <s v="Bafoussam"/>
    <s v="Huawei"/>
    <n v="0"/>
    <n v="0"/>
    <n v="0"/>
    <n v="0"/>
    <n v="0"/>
    <n v="0"/>
    <n v="0"/>
    <n v="0"/>
    <n v="0"/>
    <n v="0"/>
    <n v="0"/>
    <n v="2.0278484046879149E-2"/>
    <n v="0"/>
    <n v="0"/>
    <n v="2.0278484046879149E-2"/>
    <n v="0"/>
    <n v="0"/>
    <n v="0"/>
    <n v="0"/>
    <n v="9.4793441256959238E-2"/>
    <n v="0"/>
    <n v="0"/>
    <n v="0"/>
    <n v="0"/>
    <m/>
    <n v="0"/>
    <n v="0"/>
    <n v="0"/>
    <n v="0"/>
    <n v="0"/>
    <x v="0"/>
    <m/>
    <x v="6"/>
    <x v="3"/>
    <s v="No root cause"/>
    <s v="No root cause"/>
    <s v=""/>
    <s v="OST_002"/>
    <m/>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9.1761477943001934E-2"/>
    <n v="0"/>
    <n v="0"/>
    <n v="0"/>
    <n v="0"/>
    <m/>
    <n v="0"/>
    <n v="0"/>
    <n v="0"/>
    <n v="0"/>
    <n v="0"/>
    <x v="0"/>
    <m/>
    <x v="6"/>
    <x v="3"/>
    <s v="No root cause"/>
    <s v="No root cause"/>
    <s v=""/>
    <s v="OST_214"/>
    <m/>
  </r>
  <r>
    <s v="Bfsam-Megom"/>
    <s v="OST_238"/>
    <s v="Bafoussam"/>
    <s v="CAMUSAT"/>
    <s v="Good Grid no GE - 8h"/>
    <s v="OUEST"/>
    <s v="Bafoussam"/>
    <s v="Huawei"/>
    <n v="0"/>
    <n v="0"/>
    <n v="0"/>
    <n v="0"/>
    <n v="0"/>
    <n v="0"/>
    <n v="0"/>
    <n v="0"/>
    <n v="0"/>
    <n v="0"/>
    <n v="0"/>
    <n v="2.6342410674793756E-2"/>
    <n v="0"/>
    <n v="0"/>
    <n v="2.6342410674793756E-2"/>
    <n v="0"/>
    <n v="0"/>
    <n v="0"/>
    <n v="0"/>
    <n v="9.1315600985067039E-2"/>
    <n v="0"/>
    <n v="0"/>
    <n v="0"/>
    <n v="0"/>
    <m/>
    <n v="0"/>
    <n v="0"/>
    <n v="0"/>
    <n v="0"/>
    <n v="0"/>
    <x v="0"/>
    <m/>
    <x v="6"/>
    <x v="3"/>
    <s v="No root cause"/>
    <s v="No root cause"/>
    <s v=""/>
    <s v="OST_238"/>
    <m/>
  </r>
  <r>
    <s v="Maroua-Barmare"/>
    <s v="EXN_089"/>
    <s v="Maroua"/>
    <s v="IHS"/>
    <s v="Grid-Gen"/>
    <s v="EXTREME-NORD"/>
    <s v="Maroua"/>
    <s v="Huawei"/>
    <n v="0"/>
    <n v="0"/>
    <n v="0"/>
    <n v="0"/>
    <n v="0"/>
    <n v="0"/>
    <n v="3.2103140971312641E-3"/>
    <n v="0"/>
    <n v="0"/>
    <n v="0"/>
    <n v="0"/>
    <n v="6.2422774110885678E-4"/>
    <n v="0"/>
    <n v="0"/>
    <n v="6.2422774110885678E-4"/>
    <n v="0"/>
    <n v="0"/>
    <n v="0"/>
    <n v="0"/>
    <n v="8.6357449212830978E-2"/>
    <n v="0"/>
    <n v="0"/>
    <n v="0"/>
    <n v="0"/>
    <m/>
    <n v="0"/>
    <n v="0"/>
    <n v="0"/>
    <n v="0"/>
    <n v="0"/>
    <x v="0"/>
    <m/>
    <x v="6"/>
    <x v="3"/>
    <s v="No root cause"/>
    <s v="No root cause"/>
    <s v="(05-10-2026 ticket): INC-20260510-00014609...Others"/>
    <s v="EXN_089"/>
    <m/>
  </r>
  <r>
    <s v="Bfsam-Tyo"/>
    <s v="OST_118"/>
    <s v="Bafoussam"/>
    <s v="IHS"/>
    <s v="Grid-Gen"/>
    <s v="OUEST"/>
    <s v="Bafoussam"/>
    <s v="Huawei"/>
    <n v="0"/>
    <n v="0"/>
    <n v="0"/>
    <n v="0"/>
    <n v="0"/>
    <n v="0"/>
    <n v="0"/>
    <n v="0"/>
    <n v="0"/>
    <n v="0"/>
    <n v="0"/>
    <n v="2.6645607006189485E-2"/>
    <n v="0"/>
    <n v="0"/>
    <n v="2.6645607006189488E-2"/>
    <n v="0"/>
    <n v="0"/>
    <n v="0"/>
    <n v="0"/>
    <n v="8.5786726706674296E-2"/>
    <n v="0"/>
    <n v="0"/>
    <n v="0"/>
    <n v="0"/>
    <m/>
    <n v="0"/>
    <n v="0"/>
    <n v="0"/>
    <n v="0"/>
    <n v="0"/>
    <x v="0"/>
    <m/>
    <x v="6"/>
    <x v="3"/>
    <s v="No root cause"/>
    <s v="No root cause"/>
    <s v=""/>
    <s v="OST_118"/>
    <m/>
  </r>
  <r>
    <s v="Bfsam-Gouache-IHS"/>
    <s v="OST_121"/>
    <s v="Bafoussam"/>
    <s v="IHS"/>
    <s v="Grid-Gen"/>
    <s v="OUEST"/>
    <s v="Bafoussam"/>
    <s v="Huawei"/>
    <n v="0"/>
    <n v="0"/>
    <n v="0"/>
    <n v="0"/>
    <n v="0"/>
    <n v="0"/>
    <n v="0"/>
    <n v="0"/>
    <n v="0"/>
    <n v="0"/>
    <n v="1.537562101742701"/>
    <n v="2.6146224813302397E-2"/>
    <n v="0"/>
    <n v="0"/>
    <n v="2.6146224813302397E-2"/>
    <n v="0"/>
    <n v="0"/>
    <n v="0"/>
    <n v="0"/>
    <n v="8.5697551315087328E-2"/>
    <n v="0"/>
    <n v="0"/>
    <n v="0"/>
    <n v="0"/>
    <m/>
    <n v="0"/>
    <n v="0"/>
    <n v="0"/>
    <n v="0"/>
    <n v="0"/>
    <x v="0"/>
    <m/>
    <x v="6"/>
    <x v="3"/>
    <s v="No root cause"/>
    <s v="No root cause"/>
    <s v=""/>
    <s v="OST_121"/>
    <m/>
  </r>
  <r>
    <s v="Base-Navale"/>
    <s v="LIT_347"/>
    <s v="Douala"/>
    <s v="IHS"/>
    <s v="Grid-Gen"/>
    <s v="LITTORAL"/>
    <s v="Douala"/>
    <s v="ZTE"/>
    <n v="0"/>
    <n v="0"/>
    <n v="0"/>
    <n v="0"/>
    <n v="0"/>
    <n v="0"/>
    <n v="0"/>
    <n v="0"/>
    <n v="0"/>
    <n v="0"/>
    <n v="0"/>
    <n v="0"/>
    <n v="0"/>
    <n v="0"/>
    <n v="0"/>
    <n v="0"/>
    <n v="0"/>
    <n v="0"/>
    <n v="0"/>
    <n v="7.7671766072259119E-2"/>
    <n v="0"/>
    <n v="0"/>
    <n v="0"/>
    <n v="0"/>
    <m/>
    <n v="0"/>
    <n v="0"/>
    <n v="0"/>
    <n v="0"/>
    <n v="0"/>
    <x v="0"/>
    <m/>
    <x v="6"/>
    <x v="3"/>
    <s v="No root cause"/>
    <s v="No root cause"/>
    <s v=""/>
    <s v="LIT_347"/>
    <m/>
  </r>
  <r>
    <s v="CTR_940_Z_GBS-la-releve-Simbock"/>
    <s v="CTR_940"/>
    <s v="Yaounde"/>
    <s v="ESCO"/>
    <e v="#N/A"/>
    <s v="CENTRE"/>
    <s v="Yaounde"/>
    <s v="ZTE"/>
    <n v="0"/>
    <n v="0"/>
    <n v="0"/>
    <n v="0"/>
    <n v="0"/>
    <n v="0"/>
    <n v="0"/>
    <n v="0"/>
    <n v="29.566671803169218"/>
    <n v="0"/>
    <n v="0"/>
    <n v="0"/>
    <n v="0"/>
    <n v="0"/>
    <n v="0"/>
    <n v="0"/>
    <n v="0"/>
    <n v="0"/>
    <n v="0"/>
    <n v="3.7542839858118314E-2"/>
    <n v="0"/>
    <n v="0"/>
    <n v="0"/>
    <n v="0"/>
    <m/>
    <n v="0"/>
    <n v="0"/>
    <n v="0"/>
    <n v="0"/>
    <n v="0"/>
    <x v="0"/>
    <m/>
    <x v="6"/>
    <x v="3"/>
    <s v="No root cause"/>
    <s v="No root cause"/>
    <s v=""/>
    <s v="CTR_940"/>
    <m/>
  </r>
  <r>
    <s v="Nkolzie"/>
    <s v="CTR_105"/>
    <s v="Yaounde"/>
    <m/>
    <m/>
    <s v="CENTRE"/>
    <s v="Yaounde"/>
    <s v="ZTE"/>
    <n v="0"/>
    <n v="0"/>
    <n v="0"/>
    <n v="0"/>
    <n v="0"/>
    <n v="0"/>
    <n v="0"/>
    <n v="0"/>
    <n v="0"/>
    <n v="0"/>
    <n v="0"/>
    <n v="0"/>
    <n v="0"/>
    <n v="0"/>
    <n v="0"/>
    <n v="0"/>
    <n v="0"/>
    <n v="0"/>
    <n v="0"/>
    <n v="3.1443243073569264E-2"/>
    <n v="0"/>
    <n v="0"/>
    <n v="0"/>
    <n v="0"/>
    <m/>
    <n v="0"/>
    <n v="0"/>
    <n v="0"/>
    <n v="0"/>
    <n v="0"/>
    <x v="0"/>
    <m/>
    <x v="6"/>
    <x v="3"/>
    <s v="No root cause"/>
    <s v="No root cause"/>
    <s v=""/>
    <s v="CTR_105"/>
    <m/>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m/>
    <n v="0"/>
    <n v="0"/>
    <n v="0"/>
    <n v="0"/>
    <n v="0"/>
    <x v="0"/>
    <m/>
    <x v="6"/>
    <x v="3"/>
    <s v="No root cause"/>
    <s v="No root cause"/>
    <s v=""/>
    <s v="SUD_037"/>
    <m/>
  </r>
  <r>
    <s v="CRH-Etoug-Ebe"/>
    <s v="CTR_265"/>
    <s v="Yaounde"/>
    <s v="IHS"/>
    <s v="Grid-Gen"/>
    <s v="CENTRE"/>
    <s v="Yaounde"/>
    <s v="ZTE"/>
    <n v="0"/>
    <n v="0"/>
    <n v="0"/>
    <n v="0"/>
    <n v="0"/>
    <n v="0"/>
    <n v="0"/>
    <n v="0"/>
    <n v="0"/>
    <n v="0"/>
    <n v="0"/>
    <n v="0"/>
    <n v="0"/>
    <n v="0"/>
    <n v="0"/>
    <n v="0"/>
    <n v="3.8991048217490949"/>
    <n v="0"/>
    <n v="0"/>
    <n v="2.8839321639228897E-2"/>
    <n v="0"/>
    <n v="0"/>
    <n v="0"/>
    <n v="0"/>
    <m/>
    <n v="0"/>
    <n v="0"/>
    <n v="0"/>
    <n v="0"/>
    <n v="0"/>
    <x v="0"/>
    <m/>
    <x v="6"/>
    <x v="3"/>
    <s v="No root cause"/>
    <s v="No root cause"/>
    <s v=""/>
    <s v="CTR_265"/>
    <m/>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2.8464784994563872E-2"/>
    <n v="0"/>
    <n v="0"/>
    <n v="0"/>
    <n v="0"/>
    <m/>
    <n v="0"/>
    <n v="0"/>
    <n v="0"/>
    <n v="0"/>
    <n v="0"/>
    <x v="0"/>
    <m/>
    <x v="6"/>
    <x v="3"/>
    <s v="No root cause"/>
    <s v="No root cause"/>
    <s v=""/>
    <s v="NRO_029"/>
    <m/>
  </r>
  <r>
    <s v="Nkolzie-II"/>
    <s v="CTR_672"/>
    <s v="CENTRE"/>
    <s v="CAMUSAT"/>
    <s v="Good Grid no GE - 12h"/>
    <s v="CENTRE"/>
    <s v="Nkolzie"/>
    <s v="ZTE"/>
    <n v="0"/>
    <n v="0"/>
    <n v="0"/>
    <n v="0"/>
    <n v="0"/>
    <n v="0"/>
    <n v="9.4347564299023141E-3"/>
    <n v="0"/>
    <n v="0"/>
    <n v="0"/>
    <n v="0"/>
    <n v="0"/>
    <n v="0"/>
    <n v="0"/>
    <n v="0"/>
    <n v="0"/>
    <n v="0"/>
    <n v="0"/>
    <n v="0"/>
    <n v="2.8143753584850963E-2"/>
    <n v="0"/>
    <n v="0"/>
    <n v="0"/>
    <n v="0"/>
    <m/>
    <n v="0"/>
    <n v="0"/>
    <n v="0"/>
    <n v="0"/>
    <n v="0"/>
    <x v="0"/>
    <m/>
    <x v="6"/>
    <x v="3"/>
    <s v="No root cause"/>
    <s v="No root cause"/>
    <s v=""/>
    <s v="CTR_672"/>
    <m/>
  </r>
  <r>
    <s v="Montee-Des-Soeurs-IHS"/>
    <s v="CTR_149"/>
    <s v="Yaounde"/>
    <s v="IHS"/>
    <s v="Grid-Gen"/>
    <s v="CENTRE"/>
    <s v="Yaounde"/>
    <s v="ZTE"/>
    <n v="0"/>
    <n v="0"/>
    <n v="0"/>
    <n v="0"/>
    <n v="0"/>
    <n v="0"/>
    <n v="0"/>
    <n v="5.5680222752994162"/>
    <n v="18.689699600208879"/>
    <n v="0"/>
    <n v="0"/>
    <n v="0"/>
    <n v="0"/>
    <n v="0"/>
    <n v="0"/>
    <n v="0"/>
    <n v="0"/>
    <n v="0"/>
    <n v="0"/>
    <n v="2.8018908036628438E-2"/>
    <n v="0"/>
    <n v="0"/>
    <n v="0"/>
    <n v="0"/>
    <m/>
    <n v="0"/>
    <n v="0"/>
    <n v="0"/>
    <n v="0"/>
    <n v="0"/>
    <x v="0"/>
    <m/>
    <x v="6"/>
    <x v="3"/>
    <s v="No root cause"/>
    <s v="No root cause"/>
    <s v=""/>
    <s v="CTR_149"/>
    <m/>
  </r>
  <r>
    <s v="Etoug-Ebe-II"/>
    <s v="CTR_740"/>
    <s v="Yaounde"/>
    <s v="CAMUSAT"/>
    <s v="Good Grid + GE"/>
    <s v="CENTRE"/>
    <s v="Yaounde"/>
    <s v="ZTE"/>
    <n v="0"/>
    <n v="0"/>
    <n v="0"/>
    <n v="0"/>
    <n v="0"/>
    <n v="0"/>
    <n v="0"/>
    <n v="0"/>
    <n v="0"/>
    <n v="0"/>
    <n v="0"/>
    <n v="0"/>
    <n v="0"/>
    <n v="0"/>
    <n v="0"/>
    <n v="0"/>
    <n v="0"/>
    <n v="0"/>
    <n v="0"/>
    <n v="2.316776673429748E-2"/>
    <n v="0"/>
    <n v="0"/>
    <n v="0"/>
    <n v="0"/>
    <m/>
    <n v="0"/>
    <n v="0"/>
    <n v="0"/>
    <n v="0"/>
    <n v="0"/>
    <x v="0"/>
    <m/>
    <x v="6"/>
    <x v="3"/>
    <s v="No root cause"/>
    <s v="No root cause"/>
    <s v=""/>
    <s v="CTR_740"/>
    <m/>
  </r>
  <r>
    <s v="Soa-UNIV-MTN"/>
    <s v="CTR_431"/>
    <s v="Yaounde"/>
    <s v="IHS"/>
    <s v="Grid-Gen"/>
    <s v="CENTRE"/>
    <s v="Yaounde"/>
    <s v="ZTE"/>
    <n v="0"/>
    <n v="0"/>
    <n v="0"/>
    <n v="0"/>
    <n v="0"/>
    <n v="0"/>
    <n v="0"/>
    <n v="0.76409042527387516"/>
    <n v="0"/>
    <n v="0"/>
    <n v="0"/>
    <n v="0"/>
    <n v="0"/>
    <n v="0"/>
    <n v="0"/>
    <n v="0"/>
    <n v="0"/>
    <n v="0"/>
    <n v="0"/>
    <n v="2.314993165597997E-2"/>
    <n v="0"/>
    <n v="0"/>
    <n v="0"/>
    <n v="0"/>
    <m/>
    <n v="0"/>
    <n v="0"/>
    <n v="0"/>
    <n v="0"/>
    <n v="0"/>
    <x v="0"/>
    <m/>
    <x v="6"/>
    <x v="3"/>
    <s v="No root cause"/>
    <s v="No root cause"/>
    <s v=""/>
    <s v="CTR_431"/>
    <m/>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m/>
    <n v="0"/>
    <n v="0"/>
    <n v="0"/>
    <n v="0"/>
    <n v="0"/>
    <x v="0"/>
    <m/>
    <x v="1"/>
    <x v="0"/>
    <s v="Defaut GE &amp; Power Cabinet"/>
    <s v="PASSIVE"/>
    <s v="(05-10-2026 ticket): INC-20260510-00014833...Grid Outage"/>
    <s v="NRD_056"/>
    <m/>
  </r>
  <r>
    <s v="Nkolondom"/>
    <s v="CTR_248"/>
    <s v="Yaounde"/>
    <s v="IHS"/>
    <s v="Grid-Gen"/>
    <s v="CENTRE"/>
    <s v="Yaounde"/>
    <s v="ZTE"/>
    <n v="5.0699063729728655"/>
    <n v="0"/>
    <n v="0"/>
    <n v="0"/>
    <n v="0"/>
    <n v="1.460211367080154"/>
    <n v="0"/>
    <n v="0"/>
    <n v="0"/>
    <n v="0"/>
    <n v="3.777469587624447E-2"/>
    <n v="0.44277365430767152"/>
    <n v="0"/>
    <n v="0"/>
    <n v="0.44277365430767146"/>
    <n v="0"/>
    <n v="0"/>
    <n v="0"/>
    <n v="0"/>
    <n v="4.8154711456967914E-3"/>
    <n v="0"/>
    <n v="0"/>
    <n v="0"/>
    <n v="0"/>
    <m/>
    <n v="0"/>
    <n v="0"/>
    <n v="0"/>
    <n v="0"/>
    <n v="0"/>
    <x v="0"/>
    <m/>
    <x v="6"/>
    <x v="3"/>
    <s v="No root cause"/>
    <s v="No root cause"/>
    <s v=""/>
    <s v="CTR_248"/>
    <m/>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m/>
    <n v="0"/>
    <n v="0"/>
    <n v="0"/>
    <n v="0"/>
    <n v="0"/>
    <x v="0"/>
    <m/>
    <x v="6"/>
    <x v="3"/>
    <s v="No root cause"/>
    <s v="No root cause"/>
    <s v=""/>
    <s v="CTR_557"/>
    <m/>
  </r>
  <r>
    <s v="Messassi"/>
    <s v="CTR_337"/>
    <s v="Yaounde"/>
    <s v="IHS"/>
    <s v="Grid-Gen"/>
    <s v="CENTRE"/>
    <s v="Yaounde"/>
    <s v="ZTE"/>
    <n v="0"/>
    <n v="0"/>
    <n v="0"/>
    <n v="0"/>
    <n v="0"/>
    <n v="0"/>
    <n v="0"/>
    <n v="0"/>
    <n v="0"/>
    <n v="0"/>
    <n v="2.7852685106710813"/>
    <n v="1.1535728655691673"/>
    <n v="0"/>
    <n v="0"/>
    <n v="1.1535728655691673"/>
    <n v="0"/>
    <n v="0"/>
    <n v="0"/>
    <n v="0"/>
    <n v="3.0497983922748344E-3"/>
    <n v="0"/>
    <n v="0"/>
    <n v="0"/>
    <n v="0"/>
    <m/>
    <n v="0"/>
    <n v="0"/>
    <n v="0"/>
    <n v="0"/>
    <n v="0"/>
    <x v="0"/>
    <m/>
    <x v="6"/>
    <x v="3"/>
    <s v="No root cause"/>
    <s v="No root cause"/>
    <s v=""/>
    <s v="CTR_337"/>
    <m/>
  </r>
  <r>
    <s v="Sous-Prefecture-Tsinga"/>
    <s v="CTR_475"/>
    <s v="Yaounde"/>
    <s v="IHS"/>
    <s v="Grid-Gen"/>
    <s v="CENTRE"/>
    <s v="Yaounde"/>
    <s v="ZTE"/>
    <n v="0"/>
    <n v="0"/>
    <n v="0"/>
    <n v="0.2814732060051422"/>
    <n v="0"/>
    <n v="0"/>
    <n v="0"/>
    <n v="0"/>
    <n v="0"/>
    <n v="0"/>
    <n v="0"/>
    <n v="0"/>
    <n v="0.1666509717977476"/>
    <n v="0"/>
    <n v="0"/>
    <n v="0"/>
    <n v="0"/>
    <n v="0"/>
    <n v="0"/>
    <n v="2.9249528440529297E-3"/>
    <n v="0"/>
    <n v="0"/>
    <n v="0"/>
    <n v="0"/>
    <m/>
    <n v="0"/>
    <n v="0"/>
    <n v="0"/>
    <n v="0"/>
    <n v="0"/>
    <x v="0"/>
    <m/>
    <x v="6"/>
    <x v="3"/>
    <s v="No root cause"/>
    <s v="No root cause"/>
    <s v=""/>
    <s v="CTR_475"/>
    <m/>
  </r>
  <r>
    <s v="H-Princes"/>
    <s v="CTR_044"/>
    <s v="Yaounde"/>
    <s v="IHS"/>
    <s v="Grid-Gen"/>
    <s v="CENTRE"/>
    <s v="Yaounde"/>
    <s v="ZTE"/>
    <n v="0"/>
    <n v="0"/>
    <n v="0"/>
    <n v="0"/>
    <n v="1.1045799054312802"/>
    <n v="0"/>
    <n v="0"/>
    <n v="0"/>
    <n v="0"/>
    <n v="0"/>
    <n v="0"/>
    <n v="0"/>
    <n v="0"/>
    <n v="0"/>
    <n v="0"/>
    <n v="1.4676307596601919"/>
    <n v="0"/>
    <n v="0"/>
    <n v="0"/>
    <n v="2.158044476405014E-3"/>
    <n v="0"/>
    <n v="0"/>
    <n v="0"/>
    <n v="0"/>
    <m/>
    <n v="0"/>
    <n v="0"/>
    <n v="0"/>
    <n v="0"/>
    <n v="0"/>
    <x v="0"/>
    <m/>
    <x v="6"/>
    <x v="3"/>
    <s v="No root cause"/>
    <s v="No root cause"/>
    <s v=""/>
    <s v="CTR_044"/>
    <m/>
  </r>
  <r>
    <s v="Rd-Pt-Express"/>
    <s v="CTR_012"/>
    <s v="Yaounde"/>
    <s v="IHS"/>
    <s v="GridOnly"/>
    <s v="CENTRE"/>
    <s v="Yaounde"/>
    <s v="ZTE"/>
    <n v="0"/>
    <n v="0"/>
    <n v="0"/>
    <n v="0"/>
    <n v="0"/>
    <n v="0"/>
    <n v="0"/>
    <n v="0"/>
    <n v="0"/>
    <n v="0"/>
    <n v="0"/>
    <n v="0"/>
    <n v="6.4835325154879806"/>
    <n v="0"/>
    <n v="0"/>
    <n v="0"/>
    <n v="0"/>
    <n v="0"/>
    <n v="0"/>
    <n v="1.997528771548426E-3"/>
    <n v="0"/>
    <n v="0"/>
    <n v="0"/>
    <n v="0"/>
    <m/>
    <n v="0"/>
    <n v="0"/>
    <n v="0"/>
    <n v="0"/>
    <n v="0"/>
    <x v="0"/>
    <m/>
    <x v="6"/>
    <x v="3"/>
    <s v="No root cause"/>
    <s v="No root cause"/>
    <s v=""/>
    <s v="CTR_012"/>
    <m/>
  </r>
  <r>
    <s v="Bpriso-Vanitex-New"/>
    <s v="LIT_410"/>
    <s v="Douala"/>
    <s v="IHS"/>
    <s v="Grid-Gen"/>
    <s v="LITTORAL"/>
    <s v="Douala"/>
    <s v="ZTE"/>
    <n v="0"/>
    <n v="0"/>
    <n v="0"/>
    <n v="0"/>
    <n v="0"/>
    <n v="0"/>
    <n v="0"/>
    <n v="0"/>
    <n v="0"/>
    <n v="0"/>
    <n v="0"/>
    <n v="0"/>
    <n v="0"/>
    <n v="0"/>
    <n v="0"/>
    <n v="0"/>
    <n v="0"/>
    <n v="0"/>
    <n v="0"/>
    <n v="1.3911361087569271E-3"/>
    <n v="0"/>
    <n v="0"/>
    <n v="0"/>
    <n v="0"/>
    <m/>
    <n v="0"/>
    <n v="0"/>
    <n v="0"/>
    <n v="0"/>
    <n v="0"/>
    <x v="0"/>
    <m/>
    <x v="6"/>
    <x v="3"/>
    <s v="No root cause"/>
    <s v="No root cause"/>
    <s v=""/>
    <s v="LIT_410"/>
    <m/>
  </r>
  <r>
    <s v="Nkolda"/>
    <s v="CTR_215"/>
    <s v="Yaounde"/>
    <s v="IHS"/>
    <s v="Grid-Gen"/>
    <s v="CENTRE"/>
    <s v="Yaounde"/>
    <s v="ZTE"/>
    <n v="0"/>
    <n v="0"/>
    <n v="0"/>
    <n v="0"/>
    <n v="0"/>
    <n v="0"/>
    <n v="0"/>
    <n v="0"/>
    <n v="0"/>
    <n v="0"/>
    <n v="0"/>
    <n v="0"/>
    <n v="0"/>
    <n v="0"/>
    <n v="0"/>
    <n v="0"/>
    <n v="0"/>
    <n v="0"/>
    <n v="0"/>
    <n v="1.1771151689481429E-3"/>
    <n v="0"/>
    <n v="0"/>
    <n v="0"/>
    <n v="0"/>
    <m/>
    <n v="0"/>
    <n v="0"/>
    <n v="0"/>
    <n v="0"/>
    <n v="0"/>
    <x v="0"/>
    <m/>
    <x v="6"/>
    <x v="3"/>
    <s v="No root cause"/>
    <s v="No root cause"/>
    <s v=""/>
    <s v="CTR_215"/>
    <m/>
  </r>
  <r>
    <s v="Nkozoa"/>
    <s v="CTR_079"/>
    <s v="Yaounde"/>
    <s v="IHS"/>
    <s v="Grid-Gen"/>
    <s v="CENTRE"/>
    <s v="Yaounde"/>
    <s v="ZTE"/>
    <n v="0.12821637802375885"/>
    <n v="0"/>
    <n v="0"/>
    <n v="0"/>
    <n v="0"/>
    <n v="2.3845499710358178E-2"/>
    <n v="0"/>
    <n v="0"/>
    <n v="8.6536691749920838"/>
    <n v="0"/>
    <n v="0"/>
    <n v="0.77648580470446582"/>
    <n v="0"/>
    <n v="0"/>
    <n v="0.77648580470446582"/>
    <n v="0"/>
    <n v="0"/>
    <n v="0"/>
    <n v="0"/>
    <n v="9.4525915082201682E-4"/>
    <n v="0"/>
    <n v="0"/>
    <n v="0"/>
    <n v="0"/>
    <m/>
    <n v="0"/>
    <n v="0"/>
    <n v="0"/>
    <n v="0"/>
    <n v="0"/>
    <x v="0"/>
    <m/>
    <x v="6"/>
    <x v="3"/>
    <s v="No root cause"/>
    <s v="No root cause"/>
    <s v=""/>
    <s v="CTR_079"/>
    <m/>
  </r>
  <r>
    <s v="Mobil-Essos"/>
    <s v="CTR_068"/>
    <s v="Yaounde"/>
    <s v="IHS"/>
    <s v="Grid-Gen"/>
    <s v="CENTRE"/>
    <s v="Yaounde"/>
    <s v="ZTE"/>
    <n v="0"/>
    <n v="0"/>
    <n v="0"/>
    <n v="0"/>
    <n v="9.4525915082201671E-4"/>
    <n v="0"/>
    <n v="0"/>
    <n v="0"/>
    <n v="6.717867609500253"/>
    <n v="0"/>
    <n v="0"/>
    <n v="0"/>
    <n v="0"/>
    <n v="0"/>
    <n v="0"/>
    <n v="0"/>
    <n v="0"/>
    <n v="0"/>
    <n v="0"/>
    <n v="8.2041360260028291E-4"/>
    <n v="0"/>
    <n v="0"/>
    <n v="0"/>
    <n v="0"/>
    <m/>
    <n v="0"/>
    <n v="0"/>
    <n v="0"/>
    <n v="0"/>
    <n v="0"/>
    <x v="0"/>
    <m/>
    <x v="6"/>
    <x v="3"/>
    <s v="No root cause"/>
    <s v="No root cause"/>
    <s v=""/>
    <s v="CTR_068"/>
    <m/>
  </r>
  <r>
    <s v="Awae-Nkomo"/>
    <s v="CTR_374"/>
    <s v="Yaounde"/>
    <s v="IHS"/>
    <s v="Grid-Gen"/>
    <s v="CENTRE"/>
    <s v="Yaounde"/>
    <s v="ZTE"/>
    <n v="0"/>
    <n v="0"/>
    <n v="0"/>
    <n v="0"/>
    <n v="2.927717281192125"/>
    <n v="1.5057621571027837"/>
    <n v="0"/>
    <n v="0"/>
    <n v="0"/>
    <n v="0"/>
    <n v="0"/>
    <n v="0"/>
    <n v="0"/>
    <n v="0"/>
    <n v="0"/>
    <n v="0"/>
    <n v="0"/>
    <n v="0"/>
    <n v="0"/>
    <n v="7.3123821101323244E-4"/>
    <n v="0"/>
    <n v="0"/>
    <n v="0"/>
    <n v="0"/>
    <m/>
    <n v="0"/>
    <n v="0"/>
    <n v="0"/>
    <n v="0"/>
    <n v="0"/>
    <x v="0"/>
    <m/>
    <x v="6"/>
    <x v="3"/>
    <s v="No root cause"/>
    <s v="No root cause"/>
    <s v=""/>
    <s v="CTR_374"/>
    <m/>
  </r>
  <r>
    <s v="Nkomkana-IHS"/>
    <s v="CTR_448"/>
    <s v="Yaounde"/>
    <s v="IHS"/>
    <s v="Grid-Gen"/>
    <s v="CENTRE"/>
    <s v="Yaounde"/>
    <s v="ZTE"/>
    <n v="0"/>
    <n v="0"/>
    <n v="0"/>
    <n v="0.27977887356498915"/>
    <n v="0"/>
    <n v="0"/>
    <n v="0"/>
    <n v="0"/>
    <n v="0"/>
    <n v="0"/>
    <n v="0"/>
    <n v="0"/>
    <n v="0.16643695085793903"/>
    <n v="0"/>
    <n v="0"/>
    <n v="0"/>
    <n v="0"/>
    <n v="0"/>
    <n v="0"/>
    <n v="7.3123821101323244E-4"/>
    <n v="0"/>
    <n v="0"/>
    <n v="0"/>
    <n v="0"/>
    <m/>
    <n v="0"/>
    <n v="0"/>
    <n v="0"/>
    <n v="0"/>
    <n v="0"/>
    <x v="0"/>
    <m/>
    <x v="6"/>
    <x v="3"/>
    <s v="No root cause"/>
    <s v="No root cause"/>
    <s v=""/>
    <s v="CTR_448"/>
    <m/>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m/>
    <n v="0"/>
    <n v="0"/>
    <n v="0"/>
    <n v="0"/>
    <n v="0"/>
    <x v="0"/>
    <m/>
    <x v="12"/>
    <x v="6"/>
    <s v="BSS Hardware issue"/>
    <s v="ACTIVE"/>
    <s v="05-10-2026: hardware issue,  site with GPS issue (alarm : TDD down 09Apr 02pm)"/>
    <s v="CTR_341"/>
    <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m/>
    <n v="0"/>
    <n v="0"/>
    <n v="0"/>
    <n v="0"/>
    <n v="0"/>
    <x v="0"/>
    <m/>
    <x v="6"/>
    <x v="3"/>
    <s v="No root cause"/>
    <s v="No root cause"/>
    <s v=""/>
    <s v="SUD_056"/>
    <m/>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m/>
    <n v="0"/>
    <n v="0"/>
    <n v="0"/>
    <n v="0"/>
    <n v="0"/>
    <x v="0"/>
    <m/>
    <x v="6"/>
    <x v="3"/>
    <s v="No root cause"/>
    <s v="No root cause"/>
    <s v=""/>
    <s v="CTR_941"/>
    <m/>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m/>
    <n v="0"/>
    <n v="0"/>
    <n v="0"/>
    <n v="0"/>
    <n v="0"/>
    <x v="0"/>
    <m/>
    <x v="6"/>
    <x v="3"/>
    <s v="No root cause"/>
    <s v="No root cause"/>
    <s v=""/>
    <s v="ADM_155"/>
    <m/>
  </r>
  <r>
    <s v="Foumban-Njinka"/>
    <s v="OST_101"/>
    <s v="OUEST"/>
    <s v="IHS"/>
    <s v="Grid-Gen"/>
    <s v="OUEST"/>
    <s v="Foumban"/>
    <s v="Huawei"/>
    <n v="0.45531171436480011"/>
    <n v="3.0587159314333982E-2"/>
    <n v="0"/>
    <n v="0"/>
    <n v="0"/>
    <n v="0"/>
    <n v="0"/>
    <n v="0"/>
    <n v="0"/>
    <n v="0"/>
    <n v="0"/>
    <n v="0"/>
    <n v="0"/>
    <n v="0"/>
    <n v="0"/>
    <n v="0"/>
    <n v="0"/>
    <n v="0"/>
    <n v="0"/>
    <n v="8.9175391586979543E-5"/>
    <n v="0"/>
    <n v="0"/>
    <n v="0"/>
    <n v="0"/>
    <m/>
    <n v="0"/>
    <n v="0"/>
    <n v="0"/>
    <n v="0"/>
    <n v="0"/>
    <x v="0"/>
    <m/>
    <x v="6"/>
    <x v="3"/>
    <s v="No root cause"/>
    <s v="No root cause"/>
    <s v=""/>
    <s v="OST_101"/>
    <m/>
  </r>
  <r>
    <s v="Edea-Bisseke"/>
    <s v="LIT_313"/>
    <s v="LITTORAL"/>
    <s v="IHS"/>
    <s v="Grid-Gen"/>
    <s v="LITTORAL"/>
    <s v="Edea"/>
    <s v="ZTE"/>
    <n v="0"/>
    <n v="0"/>
    <n v="5.7896860465928885E-17"/>
    <n v="0"/>
    <n v="0"/>
    <n v="1.8243501610864274"/>
    <n v="0"/>
    <n v="0"/>
    <n v="0"/>
    <n v="0"/>
    <n v="0"/>
    <n v="0"/>
    <n v="0"/>
    <n v="0"/>
    <n v="0"/>
    <n v="0"/>
    <n v="0"/>
    <n v="0"/>
    <n v="0"/>
    <n v="1.1579372093185777E-16"/>
    <n v="0"/>
    <n v="0"/>
    <n v="0"/>
    <n v="0"/>
    <m/>
    <n v="0"/>
    <n v="0"/>
    <n v="0"/>
    <n v="0"/>
    <n v="0"/>
    <x v="0"/>
    <m/>
    <x v="6"/>
    <x v="3"/>
    <s v="No root cause"/>
    <s v="No root cause"/>
    <s v=""/>
    <s v="LIT_313"/>
    <m/>
  </r>
  <r>
    <s v="Lende-Kribi"/>
    <s v="SUD_086"/>
    <s v="LITTORAL"/>
    <s v="CAMUSAT"/>
    <s v="HGB"/>
    <s v="SUD"/>
    <s v="Kribi"/>
    <s v="ZTE"/>
    <n v="0"/>
    <n v="0"/>
    <n v="0"/>
    <n v="0"/>
    <n v="0"/>
    <n v="0"/>
    <n v="0"/>
    <n v="0"/>
    <n v="3.2386897067342399"/>
    <n v="0"/>
    <n v="0"/>
    <n v="8.4181569658114408E-3"/>
    <n v="0"/>
    <n v="0"/>
    <n v="8.4181569658114408E-3"/>
    <n v="3.4362131990993983"/>
    <n v="0"/>
    <n v="14.279958651154427"/>
    <n v="25.71129859345438"/>
    <n v="0"/>
    <n v="0"/>
    <n v="0"/>
    <n v="0"/>
    <n v="0"/>
    <m/>
    <n v="0"/>
    <n v="0"/>
    <n v="0"/>
    <n v="0"/>
    <n v="0"/>
    <x v="0"/>
    <m/>
    <x v="6"/>
    <x v="3"/>
    <s v="No root cause"/>
    <s v="No root cause"/>
    <s v=""/>
    <s v="SUD_086"/>
    <m/>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m/>
    <n v="0"/>
    <n v="0"/>
    <n v="0"/>
    <n v="0"/>
    <n v="0"/>
    <x v="0"/>
    <m/>
    <x v="6"/>
    <x v="3"/>
    <s v="No root cause"/>
    <s v="No root cause"/>
    <s v=""/>
    <s v="CTR_207"/>
    <m/>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m/>
    <n v="0"/>
    <n v="0"/>
    <n v="0"/>
    <n v="0"/>
    <n v="0"/>
    <x v="0"/>
    <m/>
    <x v="6"/>
    <x v="3"/>
    <s v="No root cause"/>
    <s v="No root cause"/>
    <s v=""/>
    <s v="LIT_641"/>
    <m/>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m/>
    <n v="0"/>
    <n v="0"/>
    <n v="0"/>
    <n v="0"/>
    <n v="0"/>
    <x v="0"/>
    <m/>
    <x v="6"/>
    <x v="3"/>
    <s v="No root cause"/>
    <s v="No root cause"/>
    <s v=""/>
    <s v="EXN_234"/>
    <m/>
  </r>
  <r>
    <s v="Kribi-Afanmabe"/>
    <s v="SUD_241"/>
    <s v="LITTORAL"/>
    <s v="IHS"/>
    <s v="Grid-Gen"/>
    <s v="SUD"/>
    <s v="Kribi"/>
    <s v="ZTE"/>
    <n v="13.922133474872512"/>
    <n v="0"/>
    <n v="0"/>
    <n v="0"/>
    <n v="0"/>
    <n v="0"/>
    <n v="0"/>
    <n v="0"/>
    <n v="0"/>
    <n v="0"/>
    <n v="0"/>
    <n v="9.9341386227895911E-3"/>
    <n v="0"/>
    <n v="2.6349009653771196"/>
    <n v="9.9341386227895876E-3"/>
    <n v="0"/>
    <n v="0"/>
    <n v="0"/>
    <n v="3.8123193306566443"/>
    <n v="0"/>
    <n v="0"/>
    <n v="0"/>
    <n v="0"/>
    <n v="0"/>
    <m/>
    <n v="0"/>
    <n v="0"/>
    <n v="0"/>
    <n v="0"/>
    <n v="0"/>
    <x v="0"/>
    <m/>
    <x v="6"/>
    <x v="3"/>
    <s v="No root cause"/>
    <s v="No root cause"/>
    <s v=""/>
    <s v="SUD_241"/>
    <m/>
  </r>
  <r>
    <s v="Bafia"/>
    <s v="CTR_022"/>
    <s v="CENTRE"/>
    <s v="IHS"/>
    <s v="Grid-Gen"/>
    <s v="CENTRE"/>
    <s v="Bafia"/>
    <s v="ZTE"/>
    <n v="0"/>
    <n v="0"/>
    <n v="0"/>
    <n v="0"/>
    <n v="0.17007530683468816"/>
    <n v="0"/>
    <n v="0"/>
    <n v="0"/>
    <n v="3.2038042935454141"/>
    <n v="0"/>
    <n v="1.7572010912214324"/>
    <n v="0"/>
    <n v="0"/>
    <n v="0"/>
    <n v="0"/>
    <n v="0"/>
    <n v="0"/>
    <n v="0"/>
    <n v="3.4990996852465384"/>
    <n v="0"/>
    <n v="0"/>
    <n v="0"/>
    <n v="0"/>
    <n v="0"/>
    <m/>
    <n v="0"/>
    <n v="0"/>
    <n v="0"/>
    <n v="0"/>
    <n v="0"/>
    <x v="0"/>
    <m/>
    <x v="6"/>
    <x v="3"/>
    <s v="No root cause"/>
    <s v="No root cause"/>
    <s v=""/>
    <s v="CTR_022"/>
    <m/>
  </r>
  <r>
    <s v="PK10-Soeurs-Dominicaines"/>
    <s v="LIT_403"/>
    <s v="Douala"/>
    <s v="IHS"/>
    <s v="Grid-Gen"/>
    <s v="LITTORAL"/>
    <s v="Douala"/>
    <s v="ZTE"/>
    <n v="0"/>
    <n v="0"/>
    <n v="0"/>
    <n v="0"/>
    <n v="0"/>
    <n v="0"/>
    <n v="0"/>
    <n v="0"/>
    <n v="0"/>
    <n v="0"/>
    <n v="6.4090888985911727"/>
    <n v="0"/>
    <n v="0"/>
    <n v="2.2115497113570394E-3"/>
    <n v="0"/>
    <n v="0"/>
    <n v="0"/>
    <n v="0"/>
    <n v="3.3441663599033191"/>
    <n v="0"/>
    <n v="0"/>
    <n v="0"/>
    <n v="0"/>
    <n v="0"/>
    <m/>
    <n v="0"/>
    <n v="0"/>
    <n v="0"/>
    <n v="0"/>
    <n v="0"/>
    <x v="0"/>
    <m/>
    <x v="6"/>
    <x v="3"/>
    <s v="No root cause"/>
    <s v="No root cause"/>
    <s v=""/>
    <s v="LIT_403"/>
    <m/>
  </r>
  <r>
    <s v="Pingo-PK10-IHS-New"/>
    <s v="LIT_562"/>
    <s v="Douala"/>
    <s v="IHS"/>
    <s v="Grid-Gen"/>
    <s v="LITTORAL"/>
    <s v="Douala"/>
    <s v="ZTE"/>
    <n v="0"/>
    <n v="0"/>
    <n v="0"/>
    <n v="0"/>
    <n v="0"/>
    <n v="0"/>
    <n v="0"/>
    <n v="0"/>
    <n v="0"/>
    <n v="0"/>
    <n v="5.1065396238367962"/>
    <n v="0"/>
    <n v="0"/>
    <n v="0"/>
    <n v="0"/>
    <n v="0"/>
    <n v="0"/>
    <n v="0"/>
    <n v="2.6721049387472071"/>
    <n v="0"/>
    <n v="0"/>
    <n v="0"/>
    <n v="0"/>
    <n v="0"/>
    <m/>
    <n v="0"/>
    <n v="0"/>
    <n v="0"/>
    <n v="0"/>
    <n v="0"/>
    <x v="0"/>
    <m/>
    <x v="6"/>
    <x v="3"/>
    <s v="No root cause"/>
    <s v="No root cause"/>
    <s v=""/>
    <s v="LIT_562"/>
    <m/>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m/>
    <n v="0"/>
    <n v="0"/>
    <n v="0"/>
    <n v="0"/>
    <n v="0"/>
    <x v="0"/>
    <m/>
    <x v="6"/>
    <x v="3"/>
    <s v="No root cause"/>
    <s v="No root cause"/>
    <s v=""/>
    <s v="NRO_062"/>
    <m/>
  </r>
  <r>
    <s v="Abome-New"/>
    <s v="CTR_549"/>
    <s v="Yaounde"/>
    <s v="IHS"/>
    <s v="Grid-Gen"/>
    <s v="CENTRE"/>
    <s v="Yaounde"/>
    <s v="ZTE"/>
    <n v="0"/>
    <n v="0"/>
    <n v="0"/>
    <n v="0"/>
    <n v="3.3445587316263019"/>
    <n v="0"/>
    <n v="0"/>
    <n v="0"/>
    <n v="0"/>
    <n v="0"/>
    <n v="0"/>
    <n v="0"/>
    <n v="0"/>
    <n v="0"/>
    <n v="0"/>
    <n v="0"/>
    <n v="0"/>
    <n v="0"/>
    <n v="2.2447407921057647"/>
    <n v="0"/>
    <n v="0"/>
    <n v="0"/>
    <n v="0"/>
    <n v="0"/>
    <m/>
    <n v="0"/>
    <n v="0"/>
    <n v="0"/>
    <n v="0"/>
    <n v="0"/>
    <x v="0"/>
    <m/>
    <x v="6"/>
    <x v="3"/>
    <s v="No root cause"/>
    <s v="No root cause"/>
    <s v=""/>
    <s v="CTR_549"/>
    <m/>
  </r>
  <r>
    <s v="PK10-Marche"/>
    <s v="LIT_278"/>
    <s v="Douala"/>
    <s v="IHS"/>
    <s v="Grid-Gen-Lithium"/>
    <s v="LITTORAL"/>
    <s v="Douala"/>
    <s v="ZTE"/>
    <n v="0"/>
    <n v="0"/>
    <n v="0"/>
    <n v="0.66799502329974636"/>
    <n v="0"/>
    <n v="0"/>
    <n v="0"/>
    <n v="0"/>
    <n v="0"/>
    <n v="0"/>
    <n v="3.4214992594875482"/>
    <n v="0"/>
    <n v="0"/>
    <n v="0"/>
    <n v="0"/>
    <n v="0"/>
    <n v="0"/>
    <n v="0"/>
    <n v="1.7237246492196794"/>
    <n v="0"/>
    <n v="0"/>
    <n v="0"/>
    <n v="0"/>
    <n v="0"/>
    <m/>
    <n v="0"/>
    <n v="0"/>
    <n v="0"/>
    <n v="0"/>
    <n v="0"/>
    <x v="0"/>
    <m/>
    <x v="6"/>
    <x v="3"/>
    <s v="No root cause"/>
    <s v="No root cause"/>
    <s v=""/>
    <s v="LIT_278"/>
    <m/>
  </r>
  <r>
    <s v="Foumban-Ndjisse"/>
    <s v="OST_083"/>
    <s v="OUEST"/>
    <s v="IHS"/>
    <s v="Grid-Gen"/>
    <s v="OUEST"/>
    <s v="Foumban"/>
    <s v="Huawei"/>
    <n v="0"/>
    <n v="0"/>
    <n v="0"/>
    <n v="0"/>
    <n v="0"/>
    <n v="0"/>
    <n v="0"/>
    <n v="0"/>
    <n v="0"/>
    <n v="0"/>
    <n v="0"/>
    <n v="0"/>
    <n v="0"/>
    <n v="0"/>
    <n v="0"/>
    <n v="0"/>
    <n v="0"/>
    <n v="1.803572294846661"/>
    <n v="1.6659746656279517"/>
    <n v="0"/>
    <n v="0"/>
    <n v="0"/>
    <n v="0"/>
    <n v="0"/>
    <m/>
    <n v="0"/>
    <n v="0"/>
    <n v="0"/>
    <n v="0"/>
    <n v="0"/>
    <x v="0"/>
    <m/>
    <x v="6"/>
    <x v="3"/>
    <s v="No root cause"/>
    <s v="No root cause"/>
    <s v=""/>
    <s v="OST_083"/>
    <m/>
  </r>
  <r>
    <s v="Maroua-Ouro-Bah"/>
    <s v="EXN_083"/>
    <s v="Maroua"/>
    <s v="IHS"/>
    <s v="Grid-Gen"/>
    <s v="EXTREME-NORD"/>
    <s v="Maroua"/>
    <s v="Huawei"/>
    <n v="0.27127154120759178"/>
    <n v="0.69467630046257056"/>
    <n v="0"/>
    <n v="0"/>
    <n v="0"/>
    <n v="0"/>
    <n v="0"/>
    <n v="0"/>
    <n v="0"/>
    <n v="0.52221109313335223"/>
    <n v="0"/>
    <n v="0.67696606769339651"/>
    <n v="0"/>
    <n v="0"/>
    <n v="0.67696606769339651"/>
    <n v="0"/>
    <n v="0"/>
    <n v="0"/>
    <n v="1.6472478333946861"/>
    <n v="0"/>
    <n v="0"/>
    <n v="0"/>
    <n v="0"/>
    <n v="0"/>
    <m/>
    <n v="0"/>
    <n v="0"/>
    <n v="0"/>
    <n v="0"/>
    <n v="0"/>
    <x v="0"/>
    <m/>
    <x v="6"/>
    <x v="3"/>
    <s v="No root cause"/>
    <s v="No root cause"/>
    <s v=""/>
    <s v="EXN_083"/>
    <m/>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90948198371728772"/>
    <n v="0"/>
    <n v="0"/>
    <n v="0"/>
    <n v="0"/>
    <n v="0"/>
    <m/>
    <n v="0"/>
    <n v="0"/>
    <n v="0"/>
    <n v="0"/>
    <n v="0"/>
    <x v="0"/>
    <m/>
    <x v="6"/>
    <x v="3"/>
    <s v="No root cause"/>
    <s v="No root cause"/>
    <s v=""/>
    <s v="LIT_666"/>
    <m/>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9496037759001053"/>
    <n v="0"/>
    <n v="0"/>
    <n v="0"/>
    <n v="0"/>
    <n v="0"/>
    <m/>
    <n v="0"/>
    <n v="0"/>
    <n v="0"/>
    <n v="0"/>
    <n v="0"/>
    <x v="0"/>
    <m/>
    <x v="6"/>
    <x v="3"/>
    <s v="No root cause"/>
    <s v="No root cause"/>
    <s v=""/>
    <s v="LIT_357"/>
    <m/>
  </r>
  <r>
    <s v="Foumban-Ndjisse-III"/>
    <s v="OST_229"/>
    <s v="OUEST"/>
    <s v="CAMUSAT"/>
    <s v="HGB"/>
    <s v="OUEST"/>
    <s v="Foumban"/>
    <s v="Huawei"/>
    <n v="0"/>
    <n v="0"/>
    <n v="0"/>
    <n v="0"/>
    <n v="0"/>
    <n v="0"/>
    <n v="8.0614553994629509E-3"/>
    <n v="0"/>
    <n v="0"/>
    <n v="0"/>
    <n v="0"/>
    <n v="0"/>
    <n v="0"/>
    <n v="0"/>
    <n v="0"/>
    <n v="0"/>
    <n v="0"/>
    <n v="5.9226728076408319"/>
    <n v="0.45960996823929245"/>
    <n v="0"/>
    <n v="0"/>
    <n v="0"/>
    <n v="0"/>
    <n v="0"/>
    <m/>
    <n v="0"/>
    <n v="0"/>
    <n v="0"/>
    <n v="0"/>
    <n v="0"/>
    <x v="0"/>
    <m/>
    <x v="6"/>
    <x v="3"/>
    <s v="No root cause"/>
    <s v="No root cause"/>
    <s v=""/>
    <s v="OST_229"/>
    <m/>
  </r>
  <r>
    <s v="Bonassama-New-IHS"/>
    <s v="LIT_589"/>
    <s v="Douala"/>
    <s v="IHS"/>
    <s v="Grid-Gen"/>
    <s v="LITTORAL"/>
    <s v="Douala"/>
    <s v="ZTE"/>
    <n v="0"/>
    <n v="0"/>
    <n v="0"/>
    <n v="0"/>
    <n v="0"/>
    <n v="0"/>
    <n v="0"/>
    <n v="0"/>
    <n v="0"/>
    <n v="0"/>
    <n v="0"/>
    <n v="0"/>
    <n v="0"/>
    <n v="0"/>
    <n v="0"/>
    <n v="0"/>
    <n v="0"/>
    <n v="0"/>
    <n v="0.27360793646717013"/>
    <n v="0"/>
    <n v="0"/>
    <n v="0"/>
    <n v="0"/>
    <n v="0"/>
    <m/>
    <n v="0"/>
    <n v="0"/>
    <n v="0"/>
    <n v="0"/>
    <n v="0"/>
    <x v="0"/>
    <m/>
    <x v="6"/>
    <x v="3"/>
    <s v="No root cause"/>
    <s v="No root cause"/>
    <s v=""/>
    <s v="LIT_589"/>
    <m/>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24888851791926003"/>
    <n v="0"/>
    <n v="0"/>
    <n v="0"/>
    <n v="0"/>
    <n v="0"/>
    <m/>
    <n v="0"/>
    <n v="0"/>
    <n v="0"/>
    <n v="0"/>
    <n v="0"/>
    <x v="0"/>
    <m/>
    <x v="6"/>
    <x v="3"/>
    <s v="No root cause"/>
    <s v="No root cause"/>
    <s v=""/>
    <s v="SUD_094"/>
    <m/>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22156517793700986"/>
    <n v="0"/>
    <n v="0"/>
    <n v="0"/>
    <n v="0"/>
    <n v="0"/>
    <m/>
    <n v="0"/>
    <n v="0"/>
    <n v="0"/>
    <n v="0"/>
    <n v="0"/>
    <x v="0"/>
    <m/>
    <x v="6"/>
    <x v="3"/>
    <s v="No root cause"/>
    <s v="No root cause"/>
    <s v=""/>
    <s v="LIT_277"/>
    <m/>
  </r>
  <r>
    <s v="Bonaberi-Magzi-IHS"/>
    <s v="LIT_738"/>
    <s v="Douala"/>
    <s v="IHS"/>
    <s v="Grid-Gen"/>
    <s v="LITTORAL"/>
    <s v="Douala"/>
    <s v="ZTE"/>
    <n v="0"/>
    <n v="0"/>
    <n v="0"/>
    <n v="2.1254776233973405"/>
    <n v="1.4499561970476513"/>
    <n v="0"/>
    <n v="0"/>
    <n v="0"/>
    <n v="0"/>
    <n v="0"/>
    <n v="0"/>
    <n v="0"/>
    <n v="0"/>
    <n v="0"/>
    <n v="0"/>
    <n v="1.8510314382492523"/>
    <n v="0"/>
    <n v="0"/>
    <n v="0.20480020431865703"/>
    <n v="0"/>
    <n v="0"/>
    <n v="0"/>
    <n v="0"/>
    <n v="0"/>
    <m/>
    <n v="0"/>
    <n v="0"/>
    <n v="0"/>
    <n v="0"/>
    <n v="0"/>
    <x v="0"/>
    <m/>
    <x v="6"/>
    <x v="3"/>
    <s v="No root cause"/>
    <s v="No root cause"/>
    <s v=""/>
    <s v="LIT_738"/>
    <m/>
  </r>
  <r>
    <s v="Shell-Nsimeyong"/>
    <s v="CTR_056"/>
    <s v="Yaounde"/>
    <s v="IHS"/>
    <s v="Grid-Gen"/>
    <s v="CENTRE"/>
    <s v="Yaounde"/>
    <s v="ZTE"/>
    <n v="0.2307859134271032"/>
    <n v="0"/>
    <n v="0"/>
    <n v="0"/>
    <n v="0"/>
    <n v="0"/>
    <n v="0"/>
    <n v="0"/>
    <n v="0"/>
    <n v="0"/>
    <n v="0"/>
    <n v="0"/>
    <n v="0"/>
    <n v="0"/>
    <n v="0"/>
    <n v="0"/>
    <n v="0"/>
    <n v="0"/>
    <n v="0.16686499273755634"/>
    <n v="0"/>
    <n v="0"/>
    <n v="0"/>
    <n v="0"/>
    <n v="0"/>
    <m/>
    <n v="0"/>
    <n v="0"/>
    <n v="0"/>
    <n v="0"/>
    <n v="0"/>
    <x v="0"/>
    <m/>
    <x v="6"/>
    <x v="3"/>
    <s v="No root cause"/>
    <s v="No root cause"/>
    <s v=""/>
    <s v="CTR_056"/>
    <m/>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m/>
    <n v="0"/>
    <n v="0"/>
    <n v="0"/>
    <n v="0"/>
    <n v="0"/>
    <x v="0"/>
    <m/>
    <x v="6"/>
    <x v="3"/>
    <s v="No root cause"/>
    <s v="No root cause"/>
    <s v=""/>
    <s v="EXN_184"/>
    <m/>
  </r>
  <r>
    <s v="Rond-point"/>
    <s v="LIT_048"/>
    <s v="Douala"/>
    <s v="IHS"/>
    <s v="Grid-Gen"/>
    <s v="LITTORAL"/>
    <s v="Douala"/>
    <s v="ZTE"/>
    <n v="0"/>
    <n v="0"/>
    <n v="0"/>
    <n v="0"/>
    <n v="0"/>
    <n v="0"/>
    <n v="0"/>
    <n v="0"/>
    <n v="0"/>
    <n v="0"/>
    <n v="0"/>
    <n v="0"/>
    <n v="0"/>
    <n v="0"/>
    <n v="0"/>
    <n v="0"/>
    <n v="0"/>
    <n v="0"/>
    <n v="0.13069545390987697"/>
    <n v="0"/>
    <n v="0"/>
    <n v="0"/>
    <n v="0"/>
    <n v="0"/>
    <m/>
    <n v="0"/>
    <n v="0"/>
    <n v="0"/>
    <n v="0"/>
    <n v="0"/>
    <x v="0"/>
    <m/>
    <x v="6"/>
    <x v="3"/>
    <s v="No root cause"/>
    <s v="No root cause"/>
    <s v=""/>
    <s v="LIT_048"/>
    <m/>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m/>
    <n v="0"/>
    <n v="0"/>
    <n v="0"/>
    <n v="0"/>
    <n v="0"/>
    <x v="0"/>
    <m/>
    <x v="6"/>
    <x v="3"/>
    <s v="No root cause"/>
    <s v="No root cause"/>
    <s v=""/>
    <s v="NRO_119"/>
    <m/>
  </r>
  <r>
    <s v="Kiiki"/>
    <s v="CTR_190"/>
    <s v="CENTRE"/>
    <s v="IHS"/>
    <s v="Grid-Gen"/>
    <s v="CENTRE"/>
    <s v="Kiiki"/>
    <s v="NOKIA"/>
    <n v="0"/>
    <n v="0"/>
    <n v="0"/>
    <n v="0"/>
    <n v="0"/>
    <n v="0"/>
    <n v="0"/>
    <n v="6.6851597340379598E-2"/>
    <n v="0"/>
    <n v="0"/>
    <n v="0"/>
    <n v="0"/>
    <n v="0"/>
    <n v="0"/>
    <n v="0"/>
    <n v="0"/>
    <n v="0"/>
    <n v="0"/>
    <n v="6.7238245256582962E-3"/>
    <n v="0"/>
    <n v="0"/>
    <n v="0"/>
    <n v="0"/>
    <n v="0"/>
    <m/>
    <n v="0"/>
    <n v="0"/>
    <n v="0"/>
    <n v="0"/>
    <n v="0"/>
    <x v="0"/>
    <m/>
    <x v="6"/>
    <x v="3"/>
    <s v="No root cause"/>
    <s v="No root cause"/>
    <s v=""/>
    <s v="CTR_190"/>
    <m/>
  </r>
  <r>
    <s v="Buea-UB-Lamp-IHS"/>
    <s v="SUO_200"/>
    <s v="SUD-OUEST"/>
    <s v="IHS"/>
    <s v="Grid-Gen"/>
    <s v="SUD-OUEST"/>
    <s v="Buea"/>
    <s v="Huawei"/>
    <n v="0"/>
    <n v="0.62467361806679156"/>
    <n v="0"/>
    <n v="0"/>
    <n v="0"/>
    <n v="0"/>
    <n v="0"/>
    <n v="0"/>
    <n v="0"/>
    <n v="0"/>
    <n v="0"/>
    <n v="0"/>
    <n v="0"/>
    <n v="0"/>
    <n v="0"/>
    <n v="0"/>
    <n v="10.332663447791729"/>
    <n v="0"/>
    <n v="4.7262957541099162E-3"/>
    <n v="0"/>
    <n v="0"/>
    <n v="0"/>
    <n v="0"/>
    <n v="0"/>
    <m/>
    <n v="0"/>
    <n v="0"/>
    <n v="0"/>
    <n v="0"/>
    <n v="0"/>
    <x v="0"/>
    <m/>
    <x v="6"/>
    <x v="3"/>
    <s v="No root cause"/>
    <s v="No root cause"/>
    <s v=""/>
    <s v="SUO_200"/>
    <m/>
  </r>
  <r>
    <s v="Bpriso-Croissanterie"/>
    <s v="LIT_675"/>
    <s v="Douala"/>
    <s v="CAMUSAT"/>
    <s v="Good Grid + GE"/>
    <s v="LITTORAL"/>
    <s v="Douala"/>
    <s v="ZTE"/>
    <n v="0"/>
    <n v="0"/>
    <n v="0"/>
    <n v="0"/>
    <n v="0"/>
    <n v="0"/>
    <n v="0"/>
    <n v="0"/>
    <n v="0"/>
    <n v="0"/>
    <n v="0"/>
    <n v="0"/>
    <n v="0"/>
    <n v="0"/>
    <n v="0"/>
    <n v="0"/>
    <n v="0"/>
    <n v="0"/>
    <n v="2.2293847896742098E-3"/>
    <n v="0"/>
    <n v="0"/>
    <n v="0"/>
    <n v="0"/>
    <n v="0"/>
    <m/>
    <n v="0"/>
    <n v="0"/>
    <n v="0"/>
    <n v="0"/>
    <n v="0"/>
    <x v="0"/>
    <m/>
    <x v="6"/>
    <x v="3"/>
    <s v="No root cause"/>
    <s v="No root cause"/>
    <s v=""/>
    <s v="LIT_675"/>
    <m/>
  </r>
  <r>
    <s v="Ndogbong-Vallee"/>
    <s v="LIT_264"/>
    <s v="Douala"/>
    <s v="IHS"/>
    <s v="Grid-Gen"/>
    <s v="LITTORAL"/>
    <s v="Douala"/>
    <s v="ZTE"/>
    <n v="0"/>
    <n v="2.1314702097119858"/>
    <n v="0"/>
    <n v="2.211549711357039E-3"/>
    <n v="0"/>
    <n v="0"/>
    <n v="0"/>
    <n v="0"/>
    <n v="0"/>
    <n v="0"/>
    <n v="0"/>
    <n v="0"/>
    <n v="0"/>
    <n v="0"/>
    <n v="0"/>
    <n v="0"/>
    <n v="0"/>
    <n v="0"/>
    <n v="1.8548481450091792E-3"/>
    <n v="0"/>
    <n v="0"/>
    <n v="0"/>
    <n v="0"/>
    <n v="0"/>
    <m/>
    <n v="0"/>
    <n v="0"/>
    <n v="0"/>
    <n v="0"/>
    <n v="0"/>
    <x v="0"/>
    <m/>
    <x v="6"/>
    <x v="3"/>
    <s v="No root cause"/>
    <s v="No root cause"/>
    <s v=""/>
    <s v="LIT_264"/>
    <m/>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m/>
    <n v="0"/>
    <n v="0"/>
    <n v="0"/>
    <n v="0"/>
    <n v="0"/>
    <x v="0"/>
    <m/>
    <x v="6"/>
    <x v="3"/>
    <s v="No root cause"/>
    <s v="No root cause"/>
    <s v=""/>
    <s v="OST_222"/>
    <m/>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m/>
    <n v="0"/>
    <n v="0"/>
    <n v="0"/>
    <n v="0"/>
    <n v="0"/>
    <x v="0"/>
    <m/>
    <x v="6"/>
    <x v="3"/>
    <s v="No root cause"/>
    <s v="No root cause"/>
    <s v=""/>
    <s v="OST_126"/>
    <m/>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m/>
    <n v="0"/>
    <n v="0"/>
    <n v="0"/>
    <n v="0"/>
    <n v="0"/>
    <x v="0"/>
    <m/>
    <x v="6"/>
    <x v="3"/>
    <s v="No root cause"/>
    <s v="No root cause"/>
    <s v=""/>
    <s v="NRO_244"/>
    <m/>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8.6845290698893322E-17"/>
    <n v="0"/>
    <n v="0"/>
    <n v="0"/>
    <n v="0"/>
    <n v="0"/>
    <m/>
    <n v="0"/>
    <n v="0"/>
    <n v="0"/>
    <n v="0"/>
    <n v="0"/>
    <x v="0"/>
    <m/>
    <x v="6"/>
    <x v="3"/>
    <s v="No root cause"/>
    <s v="No root cause"/>
    <s v=""/>
    <s v="LIT_736"/>
    <m/>
  </r>
  <r>
    <s v="Sangmelima-Stade"/>
    <s v="SUD_103"/>
    <s v="CENTRE"/>
    <s v="CAMUSAT"/>
    <s v="Bad Grid + GE"/>
    <s v="SUD"/>
    <s v="Sangmelima"/>
    <s v="ZTE"/>
    <n v="0"/>
    <n v="0"/>
    <n v="0"/>
    <n v="0"/>
    <n v="0"/>
    <n v="0"/>
    <n v="0"/>
    <n v="7.2371075582411097E-17"/>
    <n v="0"/>
    <n v="0"/>
    <n v="0"/>
    <n v="8.3824868091763767E-3"/>
    <n v="0"/>
    <n v="0"/>
    <n v="8.3824868091763195E-3"/>
    <n v="0"/>
    <n v="0"/>
    <n v="1.3891564150636491"/>
    <n v="2.8948430232964443E-17"/>
    <n v="0"/>
    <n v="0"/>
    <n v="0"/>
    <n v="0"/>
    <n v="0"/>
    <m/>
    <n v="0"/>
    <n v="0"/>
    <n v="0"/>
    <n v="0"/>
    <n v="0"/>
    <x v="0"/>
    <m/>
    <x v="6"/>
    <x v="3"/>
    <s v="No root cause"/>
    <s v="No root cause"/>
    <s v=""/>
    <s v="SUD_103"/>
    <m/>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n v="0"/>
    <n v="0"/>
    <m/>
    <n v="0"/>
    <n v="0"/>
    <n v="0"/>
    <n v="0"/>
    <n v="0"/>
    <x v="0"/>
    <m/>
    <x v="12"/>
    <x v="6"/>
    <s v="BSS Hardware issue"/>
    <s v="ACTIVE"/>
    <s v="05-10-2026: hardware issue,  site with GPS issue (alarm : TDD down 09Apr 02pm)"/>
    <s v="CTR_449"/>
    <m/>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n v="0"/>
    <n v="0"/>
    <m/>
    <n v="0"/>
    <n v="0"/>
    <n v="0"/>
    <n v="0"/>
    <n v="0"/>
    <x v="0"/>
    <m/>
    <x v="6"/>
    <x v="3"/>
    <s v="No root cause"/>
    <s v="No root cause"/>
    <s v=""/>
    <s v="CTR_038"/>
    <m/>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n v="0"/>
    <n v="0"/>
    <m/>
    <n v="0"/>
    <n v="0"/>
    <n v="0"/>
    <n v="0"/>
    <n v="0"/>
    <x v="0"/>
    <m/>
    <x v="6"/>
    <x v="3"/>
    <s v="No root cause"/>
    <s v="No root cause"/>
    <s v=""/>
    <s v="OST_084"/>
    <m/>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m/>
    <n v="0"/>
    <n v="0"/>
    <n v="0"/>
    <n v="0"/>
    <n v="0"/>
    <x v="0"/>
    <m/>
    <x v="7"/>
    <x v="4"/>
    <s v="SPARE-ISSUE"/>
    <s v="SPARE-ISSUE"/>
    <s v="(05-10-2026 ocm ran 18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10-2026 ocm ran 12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m/>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m/>
    <n v="0"/>
    <n v="0"/>
    <n v="0"/>
    <n v="0"/>
    <n v="0"/>
    <x v="0"/>
    <m/>
    <x v="6"/>
    <x v="3"/>
    <s v="No root cause"/>
    <s v="No root cause"/>
    <s v=""/>
    <s v="CTR_630"/>
    <m/>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m/>
    <n v="0"/>
    <n v="0"/>
    <n v="0"/>
    <n v="0"/>
    <n v="0"/>
    <x v="0"/>
    <m/>
    <x v="6"/>
    <x v="3"/>
    <s v="No root cause"/>
    <s v="No root cause"/>
    <s v=""/>
    <s v="LIT_161"/>
    <m/>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n v="0"/>
    <n v="0"/>
    <m/>
    <n v="0"/>
    <n v="0"/>
    <n v="0"/>
    <n v="0"/>
    <n v="0"/>
    <x v="0"/>
    <m/>
    <x v="6"/>
    <x v="3"/>
    <s v="No root cause"/>
    <s v="No root cause"/>
    <s v=""/>
    <s v="CTR_718"/>
    <m/>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m/>
    <n v="0"/>
    <n v="0"/>
    <n v="0"/>
    <n v="0"/>
    <n v="0"/>
    <x v="0"/>
    <m/>
    <x v="6"/>
    <x v="3"/>
    <s v="No root cause"/>
    <s v="No root cause"/>
    <s v=""/>
    <s v="CTR_920"/>
    <m/>
  </r>
  <r>
    <s v="Okolo"/>
    <s v="CTR_213"/>
    <s v="Yaounde"/>
    <s v="IHS"/>
    <s v="Grid-Gen"/>
    <s v="CENTRE"/>
    <s v="Yaounde"/>
    <s v="ZTE"/>
    <n v="0"/>
    <n v="0"/>
    <n v="0"/>
    <n v="0"/>
    <n v="0"/>
    <n v="0"/>
    <n v="0"/>
    <n v="0"/>
    <n v="0"/>
    <n v="0"/>
    <n v="0"/>
    <n v="4.2875528275019559E-2"/>
    <n v="0"/>
    <n v="0"/>
    <n v="4.2875528275019559E-2"/>
    <n v="3.6382846364354959"/>
    <n v="13.508734194553597"/>
    <n v="0"/>
    <n v="0"/>
    <n v="0"/>
    <n v="0"/>
    <n v="0"/>
    <n v="0"/>
    <n v="0"/>
    <m/>
    <n v="0"/>
    <n v="0"/>
    <n v="0"/>
    <n v="0"/>
    <n v="0"/>
    <x v="0"/>
    <m/>
    <x v="6"/>
    <x v="3"/>
    <s v="No root cause"/>
    <s v="No root cause"/>
    <s v=""/>
    <s v="CTR_213"/>
    <m/>
  </r>
  <r>
    <s v="PK9"/>
    <s v="LIT_370"/>
    <s v="Douala"/>
    <s v="IHS"/>
    <s v="Grid-Gen"/>
    <s v="LITTORAL"/>
    <s v="Douala"/>
    <s v="ZTE"/>
    <n v="0"/>
    <n v="0"/>
    <n v="0"/>
    <n v="0"/>
    <n v="0"/>
    <n v="0"/>
    <n v="0"/>
    <n v="0"/>
    <n v="0"/>
    <n v="0"/>
    <n v="0"/>
    <n v="0"/>
    <n v="0"/>
    <n v="2.2115497113570394E-3"/>
    <n v="0"/>
    <n v="2.1875972011768305"/>
    <n v="10.742620557995394"/>
    <n v="0"/>
    <n v="0"/>
    <n v="0"/>
    <n v="0"/>
    <n v="0"/>
    <n v="0"/>
    <n v="0"/>
    <m/>
    <n v="0"/>
    <n v="0"/>
    <n v="0"/>
    <n v="0"/>
    <n v="0"/>
    <x v="0"/>
    <m/>
    <x v="6"/>
    <x v="3"/>
    <s v="No root cause"/>
    <s v="No root cause"/>
    <s v=""/>
    <s v="LIT_370"/>
    <m/>
  </r>
  <r>
    <s v="Mankon-II"/>
    <s v="NRO_141"/>
    <s v="NORD-OUEST"/>
    <s v="CAMUSAT"/>
    <s v="HGB"/>
    <s v="NORD-OUEST"/>
    <s v="Bamenda"/>
    <s v="Huawei"/>
    <n v="0"/>
    <n v="0"/>
    <n v="0"/>
    <n v="0"/>
    <n v="0"/>
    <n v="0"/>
    <n v="0"/>
    <n v="0"/>
    <n v="0"/>
    <n v="0"/>
    <n v="0"/>
    <n v="0"/>
    <n v="0"/>
    <n v="2.6207577482714246"/>
    <n v="5.2336502270048761"/>
    <n v="4.7576676568702148"/>
    <n v="10.402487779404336"/>
    <n v="0"/>
    <n v="0"/>
    <n v="0"/>
    <n v="0"/>
    <n v="0"/>
    <n v="0"/>
    <n v="0"/>
    <m/>
    <n v="0"/>
    <n v="0"/>
    <n v="0"/>
    <n v="0"/>
    <n v="0"/>
    <x v="0"/>
    <m/>
    <x v="6"/>
    <x v="3"/>
    <s v="No root cause"/>
    <s v="No root cause"/>
    <s v="(05-10-2026 ocm ran 18h) Power status check Ongoing"/>
    <s v="NRO_141"/>
    <m/>
  </r>
  <r>
    <s v="Buea-Service-Center-IHS"/>
    <s v="SUO_182"/>
    <s v="SUD-OUEST"/>
    <s v="IHS"/>
    <s v="Grid-Gen"/>
    <s v="SUD-OUEST"/>
    <s v="Buea"/>
    <s v="Huawei"/>
    <n v="0"/>
    <n v="0.62601124894059634"/>
    <n v="0"/>
    <n v="0"/>
    <n v="0"/>
    <n v="0"/>
    <n v="0"/>
    <n v="0"/>
    <n v="0"/>
    <n v="0"/>
    <n v="0"/>
    <n v="0"/>
    <n v="0"/>
    <n v="0"/>
    <n v="0"/>
    <n v="0"/>
    <n v="10.332395921616968"/>
    <n v="0"/>
    <n v="0"/>
    <n v="0"/>
    <n v="0"/>
    <n v="0"/>
    <n v="0"/>
    <n v="0"/>
    <m/>
    <n v="0"/>
    <n v="0"/>
    <n v="0"/>
    <n v="0"/>
    <n v="0"/>
    <x v="0"/>
    <m/>
    <x v="6"/>
    <x v="3"/>
    <s v="No root cause"/>
    <s v="No root cause"/>
    <s v=""/>
    <s v="SUO_182"/>
    <m/>
  </r>
  <r>
    <s v="Buea-Orange"/>
    <s v="SUO_007"/>
    <s v="SUD-OUEST"/>
    <s v="IHS"/>
    <s v="Grid-Gen"/>
    <s v="SUD-OUEST"/>
    <s v="Buea"/>
    <s v="Huawei"/>
    <n v="0"/>
    <n v="8.9175391586979543E-5"/>
    <n v="0"/>
    <n v="0"/>
    <n v="0"/>
    <n v="0"/>
    <n v="6.9556805437844052E-3"/>
    <n v="0"/>
    <n v="0"/>
    <n v="0"/>
    <n v="0"/>
    <n v="0"/>
    <n v="0"/>
    <n v="0"/>
    <n v="0"/>
    <n v="0"/>
    <n v="10.138171918740527"/>
    <n v="0"/>
    <n v="0"/>
    <n v="0"/>
    <n v="0"/>
    <n v="0"/>
    <n v="0"/>
    <n v="0"/>
    <m/>
    <n v="0"/>
    <n v="0"/>
    <n v="0"/>
    <n v="0"/>
    <n v="0"/>
    <x v="0"/>
    <m/>
    <x v="6"/>
    <x v="3"/>
    <s v="No root cause"/>
    <s v="No root cause"/>
    <s v=""/>
    <s v="SUO_007"/>
    <m/>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n v="0"/>
    <n v="0"/>
    <m/>
    <n v="0"/>
    <n v="0"/>
    <n v="0"/>
    <n v="0"/>
    <n v="0"/>
    <x v="0"/>
    <m/>
    <x v="6"/>
    <x v="3"/>
    <s v="No root cause"/>
    <s v="No root cause"/>
    <s v=""/>
    <s v="CTR_259"/>
    <m/>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n v="0"/>
    <n v="0"/>
    <m/>
    <n v="0"/>
    <n v="0"/>
    <n v="0"/>
    <n v="0"/>
    <n v="0"/>
    <x v="0"/>
    <m/>
    <x v="6"/>
    <x v="3"/>
    <s v="No root cause"/>
    <s v="No root cause"/>
    <s v=""/>
    <s v="CTR_468"/>
    <m/>
  </r>
  <r>
    <s v="Ekekam-MTN-IHS"/>
    <s v="CTR_694"/>
    <s v="Yaounde"/>
    <s v="IHS"/>
    <s v="Gen-Lithium"/>
    <s v="CENTRE"/>
    <s v="Yaounde"/>
    <s v="NOKIA"/>
    <n v="0"/>
    <n v="0"/>
    <n v="0"/>
    <n v="0"/>
    <n v="0"/>
    <n v="0"/>
    <n v="0"/>
    <n v="0"/>
    <n v="0"/>
    <n v="5.5081142472312825"/>
    <n v="12.327606132984052"/>
    <n v="12.327606132984052"/>
    <n v="12.327606132984052"/>
    <n v="12.327606132984052"/>
    <n v="12.327606132984052"/>
    <n v="12.327606132984052"/>
    <n v="7.3694770599385748"/>
    <n v="0"/>
    <n v="0"/>
    <n v="0"/>
    <n v="0"/>
    <n v="0"/>
    <n v="0"/>
    <n v="0"/>
    <m/>
    <n v="0"/>
    <n v="0"/>
    <n v="0"/>
    <n v="0"/>
    <n v="0"/>
    <x v="0"/>
    <m/>
    <x v="6"/>
    <x v="3"/>
    <s v="No root cause"/>
    <s v="No root cause"/>
    <s v=""/>
    <s v="CTR_694"/>
    <m/>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m/>
    <n v="0"/>
    <n v="0"/>
    <n v="0"/>
    <n v="0"/>
    <n v="0"/>
    <x v="0"/>
    <m/>
    <x v="6"/>
    <x v="3"/>
    <s v="No root cause"/>
    <s v="No root cause"/>
    <s v=""/>
    <s v="CTR_709"/>
    <m/>
  </r>
  <r>
    <s v="Mayo-Oulo"/>
    <s v="NRD_010"/>
    <s v="NORD"/>
    <s v="IHS"/>
    <s v="Grid-Gen"/>
    <s v="NORD"/>
    <s v="Mayo-Oulo"/>
    <s v="Huawei"/>
    <n v="0"/>
    <n v="0"/>
    <n v="0"/>
    <n v="0"/>
    <n v="0"/>
    <n v="0"/>
    <n v="0"/>
    <n v="0"/>
    <n v="0"/>
    <n v="0"/>
    <n v="0"/>
    <n v="0"/>
    <n v="0"/>
    <n v="5.8677407664232519E-3"/>
    <n v="0.82273216278147321"/>
    <n v="5.1486304086658512"/>
    <n v="6.3382301324361574"/>
    <n v="0"/>
    <n v="0"/>
    <n v="0"/>
    <n v="0"/>
    <n v="0"/>
    <n v="0"/>
    <n v="0"/>
    <m/>
    <n v="0"/>
    <n v="0"/>
    <n v="0"/>
    <n v="0"/>
    <n v="0"/>
    <x v="0"/>
    <m/>
    <x v="6"/>
    <x v="3"/>
    <s v="No root cause"/>
    <s v="No root cause"/>
    <s v=""/>
    <s v="NRD_010"/>
    <m/>
  </r>
  <r>
    <s v="H-ville-MTN"/>
    <s v="CTR_369"/>
    <s v="Yaounde"/>
    <s v="IHS"/>
    <s v="Grid-Gen"/>
    <s v="CENTRE"/>
    <s v="Yaounde"/>
    <s v="ZTE"/>
    <n v="0"/>
    <n v="0"/>
    <n v="0"/>
    <n v="1.0665376833802823E-2"/>
    <n v="0"/>
    <n v="0"/>
    <n v="1.0879397773611608E-2"/>
    <n v="0"/>
    <n v="0"/>
    <n v="0"/>
    <n v="0"/>
    <n v="0"/>
    <n v="0"/>
    <n v="0"/>
    <n v="0"/>
    <n v="0"/>
    <n v="6.0046428275875856"/>
    <n v="0"/>
    <n v="0"/>
    <n v="0"/>
    <n v="0"/>
    <n v="0"/>
    <n v="0"/>
    <n v="0"/>
    <m/>
    <n v="0"/>
    <n v="0"/>
    <n v="0"/>
    <n v="0"/>
    <n v="0"/>
    <x v="0"/>
    <m/>
    <x v="6"/>
    <x v="3"/>
    <s v="No root cause"/>
    <s v="No root cause"/>
    <s v=""/>
    <s v="CTR_369"/>
    <m/>
  </r>
  <r>
    <s v="Lagdo-Ville"/>
    <s v="NRD_131"/>
    <s v="NORD"/>
    <s v="CAMUSAT"/>
    <s v="Good Grid + GE"/>
    <s v="NORD"/>
    <s v="Lagdo"/>
    <s v="Huawei"/>
    <n v="0"/>
    <n v="0"/>
    <n v="0"/>
    <n v="0"/>
    <n v="0"/>
    <n v="0"/>
    <n v="0"/>
    <n v="0"/>
    <n v="0"/>
    <n v="0"/>
    <n v="0"/>
    <n v="0"/>
    <n v="0"/>
    <n v="0.10765253272380167"/>
    <n v="0"/>
    <n v="0"/>
    <n v="4.8469500589270993"/>
    <n v="0"/>
    <n v="0"/>
    <n v="0"/>
    <n v="0"/>
    <n v="0"/>
    <n v="0"/>
    <n v="0"/>
    <m/>
    <n v="0"/>
    <n v="0"/>
    <n v="0"/>
    <n v="0"/>
    <n v="0"/>
    <x v="0"/>
    <m/>
    <x v="6"/>
    <x v="3"/>
    <s v="No root cause"/>
    <s v="No root cause"/>
    <s v=""/>
    <s v="NRD_131"/>
    <m/>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m/>
    <n v="0"/>
    <n v="0"/>
    <n v="0"/>
    <n v="0"/>
    <n v="0"/>
    <x v="0"/>
    <m/>
    <x v="6"/>
    <x v="3"/>
    <s v="No root cause"/>
    <s v="No root cause"/>
    <s v=""/>
    <s v="LIT_447"/>
    <m/>
  </r>
  <r>
    <s v="Zone-Papass"/>
    <s v="LIT_270"/>
    <s v="Douala"/>
    <s v="IHS"/>
    <s v="Grid-Gen"/>
    <s v="LITTORAL"/>
    <s v="Douala"/>
    <s v="ZTE"/>
    <n v="0"/>
    <n v="0"/>
    <n v="0"/>
    <n v="0"/>
    <n v="0"/>
    <n v="0"/>
    <n v="0"/>
    <n v="0"/>
    <n v="0"/>
    <n v="0"/>
    <n v="0"/>
    <n v="0"/>
    <n v="0"/>
    <n v="0"/>
    <n v="0"/>
    <n v="0"/>
    <n v="4.6787652703940523"/>
    <n v="0.42072949750736932"/>
    <n v="0"/>
    <n v="0"/>
    <n v="0"/>
    <n v="0"/>
    <n v="0"/>
    <n v="0"/>
    <m/>
    <n v="0"/>
    <n v="0"/>
    <n v="0"/>
    <n v="0"/>
    <n v="0"/>
    <x v="0"/>
    <m/>
    <x v="6"/>
    <x v="3"/>
    <s v="No root cause"/>
    <s v="No root cause"/>
    <s v=""/>
    <s v="LIT_270"/>
    <m/>
  </r>
  <r>
    <s v="Sakdje"/>
    <s v="NRD_172"/>
    <s v="NORD"/>
    <s v="CAMUSAT"/>
    <s v="Hybrid Solar - S3"/>
    <s v="NORD"/>
    <s v="Sakdje"/>
    <s v="Huawei"/>
    <n v="0"/>
    <n v="0"/>
    <n v="0"/>
    <n v="0"/>
    <n v="0"/>
    <n v="0"/>
    <n v="0"/>
    <n v="0"/>
    <n v="0"/>
    <n v="0"/>
    <n v="0"/>
    <n v="0"/>
    <n v="0"/>
    <n v="0"/>
    <n v="0"/>
    <n v="1.6168390248635263"/>
    <n v="4.5283263847868209"/>
    <n v="0"/>
    <n v="0"/>
    <n v="0"/>
    <n v="0"/>
    <n v="0"/>
    <n v="0"/>
    <n v="0"/>
    <m/>
    <n v="0"/>
    <n v="0"/>
    <n v="0"/>
    <n v="0"/>
    <n v="0"/>
    <x v="0"/>
    <m/>
    <x v="6"/>
    <x v="3"/>
    <s v="No root cause"/>
    <s v="No root cause"/>
    <s v=""/>
    <s v="NRD_172"/>
    <m/>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m/>
    <n v="0"/>
    <n v="0"/>
    <n v="0"/>
    <n v="0"/>
    <n v="0"/>
    <x v="0"/>
    <m/>
    <x v="6"/>
    <x v="3"/>
    <s v="No root cause"/>
    <s v="No root cause"/>
    <s v=""/>
    <s v="NRO_112"/>
    <m/>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m/>
    <n v="0"/>
    <n v="0"/>
    <n v="0"/>
    <n v="0"/>
    <n v="0"/>
    <x v="0"/>
    <m/>
    <x v="6"/>
    <x v="3"/>
    <s v="No root cause"/>
    <s v="No root cause"/>
    <s v=""/>
    <s v="CTR_838"/>
    <m/>
  </r>
  <r>
    <s v="Tchollire-Centre"/>
    <s v="NRD_180"/>
    <s v="NORD"/>
    <s v="CAMUSAT"/>
    <s v="HGB"/>
    <s v="NORD"/>
    <s v="Tchollire"/>
    <s v="Huawei"/>
    <n v="0"/>
    <n v="0"/>
    <n v="0"/>
    <n v="0"/>
    <n v="0"/>
    <n v="0"/>
    <n v="0"/>
    <n v="0"/>
    <n v="0"/>
    <n v="0"/>
    <n v="0"/>
    <n v="0"/>
    <n v="0"/>
    <n v="1.708868028981289"/>
    <n v="5.383215193774558"/>
    <n v="6.1725244197892319"/>
    <n v="3.8793970602083703"/>
    <n v="0"/>
    <n v="0"/>
    <n v="0"/>
    <n v="0"/>
    <n v="0"/>
    <n v="0"/>
    <n v="0"/>
    <m/>
    <n v="0"/>
    <n v="0"/>
    <n v="0"/>
    <n v="0"/>
    <n v="0"/>
    <x v="0"/>
    <m/>
    <x v="6"/>
    <x v="3"/>
    <s v="No root cause"/>
    <s v="No root cause"/>
    <s v="(05-10-2026 ocm ran 18h) Power status check Ongoing"/>
    <s v="NRD_180"/>
    <m/>
  </r>
  <r>
    <s v="Kribi-Ndjibo"/>
    <s v="SUD_081"/>
    <s v="LITTORAL"/>
    <s v="CAMUSAT"/>
    <s v="Good Grid + Solar + GE"/>
    <s v="SUD"/>
    <s v="Kribi"/>
    <s v="ZTE"/>
    <n v="13.398584750865359"/>
    <n v="0"/>
    <n v="0"/>
    <n v="0"/>
    <n v="0"/>
    <n v="0"/>
    <n v="0"/>
    <n v="0"/>
    <n v="0"/>
    <n v="0"/>
    <n v="0"/>
    <n v="8.0257852428280447E-3"/>
    <n v="0"/>
    <n v="0"/>
    <n v="8.0257852428280447E-3"/>
    <n v="0"/>
    <n v="3.8062910741853648"/>
    <n v="0"/>
    <n v="0"/>
    <n v="0"/>
    <n v="0"/>
    <n v="0"/>
    <n v="0"/>
    <n v="0"/>
    <m/>
    <n v="0"/>
    <n v="0"/>
    <n v="0"/>
    <n v="0"/>
    <n v="0"/>
    <x v="0"/>
    <m/>
    <x v="6"/>
    <x v="3"/>
    <s v="No root cause"/>
    <s v="No root cause"/>
    <s v=""/>
    <s v="SUD_081"/>
    <m/>
  </r>
  <r>
    <s v="Sangmelima-Ville"/>
    <s v="SUD_228"/>
    <s v="CENTRE"/>
    <s v="IHS"/>
    <s v="Grid-Gen"/>
    <s v="SUD"/>
    <s v="Sangmelima"/>
    <s v="ZTE"/>
    <n v="0"/>
    <n v="0"/>
    <n v="0"/>
    <n v="0"/>
    <n v="0"/>
    <n v="0"/>
    <n v="0"/>
    <n v="0"/>
    <n v="0"/>
    <n v="0"/>
    <n v="0"/>
    <n v="9.9341386227895893E-3"/>
    <n v="0"/>
    <n v="0"/>
    <n v="9.9341386227895893E-3"/>
    <n v="0"/>
    <n v="3.5854571344593684"/>
    <n v="0"/>
    <n v="0"/>
    <n v="0"/>
    <n v="0"/>
    <n v="0"/>
    <n v="0"/>
    <n v="0"/>
    <m/>
    <n v="0"/>
    <n v="0"/>
    <n v="0"/>
    <n v="0"/>
    <n v="0"/>
    <x v="0"/>
    <m/>
    <x v="6"/>
    <x v="3"/>
    <s v="No root cause"/>
    <s v="No root cause"/>
    <s v=""/>
    <s v="SUD_228"/>
    <m/>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m/>
    <n v="0"/>
    <n v="0"/>
    <n v="0"/>
    <n v="0"/>
    <n v="0"/>
    <x v="0"/>
    <m/>
    <x v="6"/>
    <x v="3"/>
    <s v="No root cause"/>
    <s v="No root cause"/>
    <s v=""/>
    <s v="NRD_148"/>
    <m/>
  </r>
  <r>
    <s v="Ekoumdoum-II"/>
    <s v="CTR_665"/>
    <s v="Yaounde"/>
    <s v="CAMUSAT"/>
    <s v="HGB"/>
    <s v="CENTRE"/>
    <s v="Yaounde"/>
    <s v="ZTE"/>
    <n v="0"/>
    <n v="0"/>
    <n v="0"/>
    <n v="0"/>
    <n v="0"/>
    <n v="0"/>
    <n v="0"/>
    <n v="0"/>
    <n v="0"/>
    <n v="0"/>
    <n v="0"/>
    <n v="0"/>
    <n v="0"/>
    <n v="0"/>
    <n v="0"/>
    <n v="0"/>
    <n v="3.0282536176672861"/>
    <n v="0"/>
    <n v="0"/>
    <n v="0"/>
    <n v="0"/>
    <n v="0"/>
    <n v="0"/>
    <n v="0"/>
    <m/>
    <n v="0"/>
    <n v="0"/>
    <n v="0"/>
    <n v="0"/>
    <n v="0"/>
    <x v="0"/>
    <m/>
    <x v="6"/>
    <x v="3"/>
    <s v="No root cause"/>
    <s v="No root cause"/>
    <s v=""/>
    <s v="CTR_665"/>
    <m/>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m/>
    <n v="0"/>
    <n v="0"/>
    <n v="0"/>
    <n v="0"/>
    <n v="0"/>
    <x v="0"/>
    <m/>
    <x v="6"/>
    <x v="3"/>
    <s v="No root cause"/>
    <s v="No root cause"/>
    <s v=""/>
    <s v="SUO_023"/>
    <m/>
  </r>
  <r>
    <s v="Bankim"/>
    <s v="ADM_012"/>
    <s v="ADAMAOUA"/>
    <s v="IHS"/>
    <s v="Grid-Gen"/>
    <s v="ADAMAOUA"/>
    <s v="Bankim"/>
    <s v="Huawei"/>
    <n v="0"/>
    <n v="0"/>
    <n v="0"/>
    <n v="0"/>
    <n v="0"/>
    <n v="0"/>
    <n v="0"/>
    <n v="0"/>
    <n v="0"/>
    <n v="0"/>
    <n v="0"/>
    <n v="0"/>
    <n v="0"/>
    <n v="0"/>
    <n v="0"/>
    <n v="0"/>
    <n v="2.8222049578664108"/>
    <n v="0"/>
    <n v="0"/>
    <n v="0"/>
    <n v="0"/>
    <n v="0"/>
    <n v="0"/>
    <n v="0"/>
    <m/>
    <n v="0"/>
    <n v="0"/>
    <n v="0"/>
    <n v="0"/>
    <n v="0"/>
    <x v="0"/>
    <m/>
    <x v="6"/>
    <x v="3"/>
    <s v="No root cause"/>
    <s v="No root cause"/>
    <s v=""/>
    <s v="ADM_012"/>
    <m/>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m/>
    <n v="0"/>
    <n v="0"/>
    <n v="0"/>
    <n v="0"/>
    <n v="0"/>
    <x v="0"/>
    <m/>
    <x v="6"/>
    <x v="3"/>
    <s v="No root cause"/>
    <s v="No root cause"/>
    <s v=""/>
    <s v="ADM_163"/>
    <m/>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n v="0"/>
    <n v="0"/>
    <m/>
    <n v="0"/>
    <n v="0"/>
    <n v="0"/>
    <n v="0"/>
    <n v="0"/>
    <x v="0"/>
    <m/>
    <x v="6"/>
    <x v="3"/>
    <s v="No root cause"/>
    <s v="No root cause"/>
    <s v=""/>
    <s v="OST_063"/>
    <m/>
  </r>
  <r>
    <s v="Limbe-Bimbia-CRTV"/>
    <s v="SUO_081"/>
    <s v="SUD-OUEST"/>
    <s v="CAMUSAT"/>
    <s v="Bad Grid solar + SE"/>
    <s v="SUD-OUEST"/>
    <s v="Limbe"/>
    <s v="Huawei"/>
    <n v="0"/>
    <n v="0"/>
    <n v="0"/>
    <n v="0"/>
    <n v="0"/>
    <n v="0"/>
    <n v="0"/>
    <n v="0"/>
    <n v="0"/>
    <n v="0"/>
    <n v="0"/>
    <n v="0"/>
    <n v="0"/>
    <n v="0"/>
    <n v="0"/>
    <n v="2.8973619778959177"/>
    <n v="2.5195080086635677"/>
    <n v="0"/>
    <n v="0"/>
    <n v="0"/>
    <n v="0"/>
    <n v="0"/>
    <n v="0"/>
    <n v="0"/>
    <m/>
    <n v="0"/>
    <n v="0"/>
    <n v="0"/>
    <n v="0"/>
    <n v="0"/>
    <x v="0"/>
    <m/>
    <x v="6"/>
    <x v="3"/>
    <s v="No root cause"/>
    <s v="No root cause"/>
    <s v=""/>
    <s v="SUO_081"/>
    <m/>
  </r>
  <r>
    <s v="Magba"/>
    <s v="OST_023"/>
    <s v="OUEST"/>
    <s v="ESCO"/>
    <s v="Bad Grid + Solar + GE"/>
    <s v="OUEST"/>
    <s v="Magba"/>
    <s v="Huawei"/>
    <n v="0"/>
    <n v="0"/>
    <n v="0"/>
    <n v="0"/>
    <n v="0"/>
    <n v="0"/>
    <n v="0"/>
    <n v="0"/>
    <n v="0"/>
    <n v="0"/>
    <n v="0"/>
    <n v="0"/>
    <n v="0"/>
    <n v="0"/>
    <n v="0"/>
    <n v="0"/>
    <n v="2.3716195392557213"/>
    <n v="0"/>
    <n v="0"/>
    <n v="0"/>
    <n v="0"/>
    <n v="0"/>
    <n v="0"/>
    <n v="0"/>
    <m/>
    <n v="0"/>
    <n v="0"/>
    <n v="0"/>
    <n v="0"/>
    <n v="0"/>
    <x v="0"/>
    <m/>
    <x v="6"/>
    <x v="3"/>
    <s v="No root cause"/>
    <s v="No root cause"/>
    <s v=""/>
    <s v="OST_023"/>
    <m/>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m/>
    <n v="0"/>
    <n v="0"/>
    <n v="0"/>
    <n v="0"/>
    <n v="0"/>
    <x v="0"/>
    <m/>
    <x v="6"/>
    <x v="3"/>
    <s v="No root cause"/>
    <s v="No root cause"/>
    <s v=""/>
    <s v="SUO_062"/>
    <m/>
  </r>
  <r>
    <s v="Mbouda-CEBEC-MTN"/>
    <s v="OST_313"/>
    <s v="OUEST"/>
    <m/>
    <m/>
    <s v="OUEST"/>
    <s v="Mbouda"/>
    <s v="Huawei"/>
    <n v="0"/>
    <n v="0"/>
    <n v="0"/>
    <n v="0"/>
    <n v="0"/>
    <n v="0"/>
    <n v="0"/>
    <n v="0"/>
    <n v="0"/>
    <n v="0"/>
    <n v="0"/>
    <n v="0"/>
    <n v="0"/>
    <n v="0"/>
    <n v="0.45381356778613885"/>
    <n v="0.44960448930323338"/>
    <n v="2.0139370436003459"/>
    <n v="0"/>
    <n v="0"/>
    <n v="0"/>
    <n v="0"/>
    <n v="0"/>
    <n v="0"/>
    <n v="0"/>
    <m/>
    <n v="0"/>
    <n v="0"/>
    <n v="0"/>
    <n v="0"/>
    <n v="0"/>
    <x v="0"/>
    <m/>
    <x v="6"/>
    <x v="3"/>
    <s v="No root cause"/>
    <s v="No root cause"/>
    <s v=""/>
    <s v="OST_313"/>
    <m/>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m/>
    <n v="0"/>
    <n v="0"/>
    <n v="0"/>
    <n v="0"/>
    <n v="0"/>
    <x v="0"/>
    <m/>
    <x v="6"/>
    <x v="3"/>
    <s v="No root cause"/>
    <s v="No root cause"/>
    <s v=""/>
    <s v="SUO_179"/>
    <m/>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m/>
    <n v="0"/>
    <n v="0"/>
    <n v="0"/>
    <n v="0"/>
    <n v="0"/>
    <x v="0"/>
    <m/>
    <x v="6"/>
    <x v="3"/>
    <s v="No root cause"/>
    <s v="No root cause"/>
    <s v=""/>
    <s v="SUO_185"/>
    <m/>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n v="0"/>
    <n v="0"/>
    <m/>
    <n v="0"/>
    <n v="0"/>
    <n v="0"/>
    <n v="0"/>
    <n v="0"/>
    <x v="0"/>
    <m/>
    <x v="6"/>
    <x v="3"/>
    <s v="No root cause"/>
    <s v="No root cause"/>
    <s v=""/>
    <s v="CTR_739"/>
    <m/>
  </r>
  <r>
    <s v="Poumpoumrey"/>
    <s v="NRD_038"/>
    <s v="Garoua"/>
    <s v="IHS"/>
    <s v="Grid-Gen"/>
    <s v="NORD"/>
    <s v="Garoua"/>
    <s v="Huawei"/>
    <n v="0"/>
    <n v="0"/>
    <n v="4.6273824097616378"/>
    <n v="0"/>
    <n v="0"/>
    <n v="0"/>
    <n v="0"/>
    <n v="0"/>
    <n v="0"/>
    <n v="0"/>
    <n v="0"/>
    <n v="0"/>
    <n v="0"/>
    <n v="0"/>
    <n v="0"/>
    <n v="0"/>
    <n v="1.8352295588600389"/>
    <n v="2.2467383208773142"/>
    <n v="0"/>
    <n v="0"/>
    <n v="0"/>
    <n v="0"/>
    <n v="0"/>
    <n v="0"/>
    <m/>
    <n v="0"/>
    <n v="0"/>
    <n v="0"/>
    <n v="0"/>
    <n v="0"/>
    <x v="0"/>
    <m/>
    <x v="1"/>
    <x v="0"/>
    <s v="Defaut GE &amp; Power Cabinet"/>
    <s v="PASSIVE"/>
    <s v="(05-10-2026 ticket): INC-20260510-00014380...Grid Outage"/>
    <s v="NRD_038"/>
    <m/>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m/>
    <n v="0"/>
    <n v="0"/>
    <n v="0"/>
    <n v="0"/>
    <n v="0"/>
    <x v="0"/>
    <m/>
    <x v="6"/>
    <x v="3"/>
    <s v="No root cause"/>
    <s v="No root cause"/>
    <s v=""/>
    <s v="NRD_130"/>
    <m/>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m/>
    <n v="0"/>
    <n v="0"/>
    <n v="0"/>
    <n v="0"/>
    <n v="0"/>
    <x v="0"/>
    <m/>
    <x v="6"/>
    <x v="3"/>
    <s v="No root cause"/>
    <s v="No root cause"/>
    <s v=""/>
    <s v="SUO_228"/>
    <m/>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m/>
    <n v="0"/>
    <n v="0"/>
    <n v="0"/>
    <n v="0"/>
    <n v="0"/>
    <x v="0"/>
    <m/>
    <x v="6"/>
    <x v="3"/>
    <s v="No root cause"/>
    <s v="No root cause"/>
    <s v=""/>
    <s v="SUO_184"/>
    <m/>
  </r>
  <r>
    <s v="Buea-Salvation-Pharmacy-HIS"/>
    <s v="SUO_259"/>
    <s v="SUD-OUEST"/>
    <s v="IHS"/>
    <m/>
    <s v="SUD-OUEST"/>
    <s v="Buea"/>
    <s v="Huawei"/>
    <n v="0"/>
    <n v="0"/>
    <n v="0"/>
    <n v="0"/>
    <n v="0"/>
    <n v="0"/>
    <n v="0"/>
    <n v="0"/>
    <n v="0"/>
    <n v="0"/>
    <n v="0"/>
    <n v="0"/>
    <n v="0"/>
    <n v="0"/>
    <n v="0"/>
    <n v="0"/>
    <n v="1.7572902666130188"/>
    <n v="0"/>
    <n v="0"/>
    <n v="0"/>
    <n v="0"/>
    <n v="0"/>
    <n v="0"/>
    <n v="0"/>
    <m/>
    <n v="0"/>
    <n v="0"/>
    <n v="0"/>
    <n v="0"/>
    <n v="0"/>
    <x v="0"/>
    <m/>
    <x v="6"/>
    <x v="3"/>
    <s v="No root cause"/>
    <s v="No root cause"/>
    <s v=""/>
    <s v="SUO_259"/>
    <m/>
  </r>
  <r>
    <s v="Buea-David-Square"/>
    <s v="SUO_077"/>
    <s v="SUD-OUEST"/>
    <s v="IHS"/>
    <s v="Grid-Gen"/>
    <s v="SUD-OUEST"/>
    <s v="Buea"/>
    <s v="Huawei"/>
    <n v="0"/>
    <n v="0"/>
    <n v="2.3592776650600831"/>
    <n v="0"/>
    <n v="0.94795224764790986"/>
    <n v="0"/>
    <n v="0"/>
    <n v="8.4817390200123821"/>
    <n v="0"/>
    <n v="0"/>
    <n v="0"/>
    <n v="0"/>
    <n v="0"/>
    <n v="0"/>
    <n v="0"/>
    <n v="0"/>
    <n v="1.757058410594893"/>
    <n v="0"/>
    <n v="0"/>
    <n v="0"/>
    <n v="0"/>
    <n v="0"/>
    <n v="0"/>
    <n v="0"/>
    <m/>
    <n v="0"/>
    <n v="0"/>
    <n v="0"/>
    <n v="0"/>
    <n v="0"/>
    <x v="0"/>
    <m/>
    <x v="6"/>
    <x v="3"/>
    <s v="No root cause"/>
    <s v="No root cause"/>
    <s v=""/>
    <s v="SUO_077"/>
    <m/>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m/>
    <n v="0"/>
    <n v="0"/>
    <n v="0"/>
    <n v="0"/>
    <n v="0"/>
    <x v="0"/>
    <m/>
    <x v="6"/>
    <x v="3"/>
    <s v="No root cause"/>
    <s v="No root cause"/>
    <s v=""/>
    <s v="SUO_202"/>
    <m/>
  </r>
  <r>
    <s v="Buea-Entree"/>
    <s v="SUO_033"/>
    <s v="SUD-OUEST"/>
    <s v="IHS"/>
    <s v="Grid-Gen"/>
    <s v="SUD-OUEST"/>
    <s v="Buea"/>
    <s v="Huawei"/>
    <n v="0"/>
    <n v="0.62312196625317817"/>
    <n v="0"/>
    <n v="0"/>
    <n v="0"/>
    <n v="0"/>
    <n v="0"/>
    <n v="0"/>
    <n v="1.5766209232577981E-2"/>
    <n v="0"/>
    <n v="7.7404239897498235E-3"/>
    <n v="0"/>
    <n v="0"/>
    <n v="0"/>
    <n v="0"/>
    <n v="0"/>
    <n v="1.740489622838032"/>
    <n v="0"/>
    <n v="0"/>
    <n v="0"/>
    <n v="0"/>
    <n v="0"/>
    <n v="0"/>
    <n v="0"/>
    <m/>
    <n v="0"/>
    <n v="0"/>
    <n v="0"/>
    <n v="0"/>
    <n v="0"/>
    <x v="0"/>
    <m/>
    <x v="6"/>
    <x v="3"/>
    <s v="No root cause"/>
    <s v="No root cause"/>
    <s v=""/>
    <s v="SUO_033"/>
    <m/>
  </r>
  <r>
    <s v="Buea-Street2"/>
    <s v="SUO_240"/>
    <s v="SUD-OUEST"/>
    <s v="CAMUSAT"/>
    <s v="Medium Grid + GE"/>
    <s v="SUD-OUEST"/>
    <s v="Buea"/>
    <s v="Huawei"/>
    <n v="0"/>
    <n v="0"/>
    <n v="0"/>
    <n v="0"/>
    <n v="0"/>
    <n v="4.0119651973415733"/>
    <n v="8.9175391586979543E-5"/>
    <n v="0"/>
    <n v="0"/>
    <n v="0"/>
    <n v="0"/>
    <n v="0"/>
    <n v="0"/>
    <n v="0"/>
    <n v="0"/>
    <n v="0"/>
    <n v="1.7292178533414373"/>
    <n v="0"/>
    <n v="0"/>
    <n v="0"/>
    <n v="0"/>
    <n v="0"/>
    <n v="0"/>
    <n v="0"/>
    <m/>
    <n v="0"/>
    <n v="0"/>
    <n v="0"/>
    <n v="0"/>
    <n v="0"/>
    <x v="0"/>
    <m/>
    <x v="6"/>
    <x v="3"/>
    <s v="No root cause"/>
    <s v="No root cause"/>
    <s v=""/>
    <s v="SUO_240"/>
    <m/>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m/>
    <n v="0"/>
    <n v="0"/>
    <n v="0"/>
    <n v="0"/>
    <n v="0"/>
    <x v="0"/>
    <m/>
    <x v="6"/>
    <x v="3"/>
    <s v="No root cause"/>
    <s v="No root cause"/>
    <s v=""/>
    <s v="SUO_180"/>
    <m/>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m/>
    <n v="0"/>
    <n v="0"/>
    <n v="0"/>
    <n v="0"/>
    <n v="0"/>
    <x v="0"/>
    <m/>
    <x v="6"/>
    <x v="3"/>
    <s v="No root cause"/>
    <s v="No root cause"/>
    <s v=""/>
    <s v="SUO_201"/>
    <m/>
  </r>
  <r>
    <s v="Buea-Soppo-University-IHS"/>
    <s v="SUO_199"/>
    <s v="SUD-OUEST"/>
    <s v="IHS"/>
    <s v="Grid-Gen"/>
    <s v="SUD-OUEST"/>
    <s v="Buea"/>
    <s v="Huawei"/>
    <n v="0"/>
    <n v="0.6242277411088567"/>
    <n v="0"/>
    <n v="0"/>
    <n v="0"/>
    <n v="0"/>
    <n v="0"/>
    <n v="0"/>
    <n v="0"/>
    <n v="0"/>
    <n v="0"/>
    <n v="0"/>
    <n v="0"/>
    <n v="0"/>
    <n v="0"/>
    <n v="0"/>
    <n v="1.7110974137709631"/>
    <n v="0"/>
    <n v="0"/>
    <n v="0"/>
    <n v="0"/>
    <n v="0"/>
    <n v="0"/>
    <n v="0"/>
    <m/>
    <n v="0"/>
    <n v="0"/>
    <n v="0"/>
    <n v="0"/>
    <n v="0"/>
    <x v="0"/>
    <m/>
    <x v="6"/>
    <x v="3"/>
    <s v="No root cause"/>
    <s v="No root cause"/>
    <s v=""/>
    <s v="SUO_199"/>
    <m/>
  </r>
  <r>
    <s v="Great-Soppo-IHS"/>
    <s v="SUO_181"/>
    <s v="SUD-OUEST"/>
    <s v="IHS"/>
    <s v="Grid-Gen"/>
    <s v="SUD-OUEST"/>
    <s v="Buea"/>
    <s v="Huawei"/>
    <n v="0"/>
    <n v="0"/>
    <n v="0"/>
    <n v="0"/>
    <n v="0"/>
    <n v="0"/>
    <n v="0"/>
    <n v="0"/>
    <n v="0"/>
    <n v="0"/>
    <n v="0"/>
    <n v="0"/>
    <n v="0"/>
    <n v="0"/>
    <n v="0"/>
    <n v="0"/>
    <n v="1.7082438012401802"/>
    <n v="0"/>
    <n v="0"/>
    <n v="0"/>
    <n v="0"/>
    <n v="0"/>
    <n v="0"/>
    <n v="0"/>
    <m/>
    <n v="0"/>
    <n v="0"/>
    <n v="0"/>
    <n v="0"/>
    <n v="0"/>
    <x v="0"/>
    <m/>
    <x v="6"/>
    <x v="3"/>
    <s v="No root cause"/>
    <s v="No root cause"/>
    <s v=""/>
    <s v="SUO_181"/>
    <m/>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m/>
    <n v="0"/>
    <n v="0"/>
    <n v="0"/>
    <n v="0"/>
    <n v="0"/>
    <x v="0"/>
    <m/>
    <x v="6"/>
    <x v="3"/>
    <s v="No root cause"/>
    <s v="No root cause"/>
    <s v=""/>
    <s v="SUO_215"/>
    <m/>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m/>
    <n v="0"/>
    <n v="0"/>
    <n v="0"/>
    <n v="0"/>
    <n v="0"/>
    <x v="0"/>
    <m/>
    <x v="6"/>
    <x v="3"/>
    <s v="No root cause"/>
    <s v="No root cause"/>
    <s v=""/>
    <s v="SUO_183"/>
    <m/>
  </r>
  <r>
    <s v="Buea-Centre-Ville"/>
    <s v="SUO_063"/>
    <s v="SUD-OUEST"/>
    <s v="IHS"/>
    <s v="Grid-Gen"/>
    <s v="SUD-OUEST"/>
    <s v="Buea"/>
    <s v="Huawei"/>
    <n v="0"/>
    <n v="0"/>
    <n v="0"/>
    <n v="0"/>
    <n v="0"/>
    <n v="0"/>
    <n v="0"/>
    <n v="0"/>
    <n v="0"/>
    <n v="0"/>
    <n v="0"/>
    <n v="0"/>
    <n v="0"/>
    <n v="0"/>
    <n v="0"/>
    <n v="0"/>
    <n v="1.6813128329809122"/>
    <n v="0"/>
    <n v="0"/>
    <n v="0"/>
    <n v="0"/>
    <n v="0"/>
    <n v="0"/>
    <n v="0"/>
    <m/>
    <n v="0"/>
    <n v="0"/>
    <n v="0"/>
    <n v="0"/>
    <n v="0"/>
    <x v="0"/>
    <m/>
    <x v="6"/>
    <x v="3"/>
    <s v="No root cause"/>
    <s v="No root cause"/>
    <s v=""/>
    <s v="SUO_063"/>
    <m/>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m/>
    <n v="0"/>
    <n v="0"/>
    <n v="0"/>
    <n v="0"/>
    <n v="0"/>
    <x v="0"/>
    <m/>
    <x v="6"/>
    <x v="3"/>
    <s v="No root cause"/>
    <s v="No root cause"/>
    <s v=""/>
    <s v="SUO_163"/>
    <m/>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m/>
    <n v="0"/>
    <n v="0"/>
    <n v="0"/>
    <n v="0"/>
    <n v="0"/>
    <x v="0"/>
    <m/>
    <x v="6"/>
    <x v="3"/>
    <s v="No root cause"/>
    <s v="No root cause"/>
    <s v=""/>
    <s v="SUO_190"/>
    <m/>
  </r>
  <r>
    <s v="Mile16-Buea-HIS"/>
    <s v="SUO_243"/>
    <s v="SUD-OUEST"/>
    <s v="IHS"/>
    <s v="Grid-Gen"/>
    <s v="SUD-OUEST"/>
    <s v="Buea"/>
    <s v="Huawei"/>
    <n v="0"/>
    <n v="0"/>
    <n v="0"/>
    <n v="0"/>
    <n v="0"/>
    <n v="0"/>
    <n v="0"/>
    <n v="0"/>
    <n v="0"/>
    <n v="0"/>
    <n v="8.0257852428281592E-3"/>
    <n v="0"/>
    <n v="0"/>
    <n v="0"/>
    <n v="0"/>
    <n v="0"/>
    <n v="1.6677225033030565"/>
    <n v="0"/>
    <n v="0"/>
    <n v="0"/>
    <n v="0"/>
    <n v="0"/>
    <n v="0"/>
    <n v="0"/>
    <m/>
    <n v="0"/>
    <n v="0"/>
    <n v="0"/>
    <n v="0"/>
    <n v="0"/>
    <x v="0"/>
    <m/>
    <x v="6"/>
    <x v="3"/>
    <s v="No root cause"/>
    <s v="No root cause"/>
    <s v=""/>
    <s v="SUO_243"/>
    <m/>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m/>
    <n v="0"/>
    <n v="0"/>
    <n v="0"/>
    <n v="0"/>
    <n v="0"/>
    <x v="0"/>
    <m/>
    <x v="6"/>
    <x v="3"/>
    <s v="No root cause"/>
    <s v="No root cause"/>
    <s v=""/>
    <s v="SUO_226"/>
    <m/>
  </r>
  <r>
    <s v="CDC-Delmonte-IHS"/>
    <s v="LIT_173"/>
    <s v="SUD-OUEST"/>
    <s v="IHS"/>
    <s v="Grid-Gen"/>
    <s v="LITTORAL"/>
    <s v="CDC-Delmonte"/>
    <s v="Huawei"/>
    <n v="0"/>
    <n v="0"/>
    <n v="0"/>
    <n v="0"/>
    <n v="0"/>
    <n v="0"/>
    <n v="0"/>
    <n v="0"/>
    <n v="0"/>
    <n v="0"/>
    <n v="0"/>
    <n v="0"/>
    <n v="0"/>
    <n v="0"/>
    <n v="0"/>
    <n v="1.2647032385648611"/>
    <n v="1.5681492610570356"/>
    <n v="0"/>
    <n v="0"/>
    <n v="0"/>
    <n v="0"/>
    <n v="0"/>
    <n v="0"/>
    <n v="0"/>
    <m/>
    <n v="0"/>
    <n v="0"/>
    <n v="0"/>
    <n v="0"/>
    <n v="0"/>
    <x v="0"/>
    <m/>
    <x v="6"/>
    <x v="3"/>
    <s v="No root cause"/>
    <s v="No root cause"/>
    <s v=""/>
    <s v="LIT_173"/>
    <m/>
  </r>
  <r>
    <s v="BANKA"/>
    <s v="OST_286"/>
    <s v="OUEST"/>
    <s v="CAMUSAT"/>
    <s v="Bad Grid + GE"/>
    <s v="OUEST"/>
    <s v="Banka"/>
    <s v="Huawei"/>
    <n v="0"/>
    <n v="0"/>
    <n v="0"/>
    <n v="0"/>
    <n v="0"/>
    <n v="0"/>
    <n v="0"/>
    <n v="0"/>
    <n v="0"/>
    <n v="0"/>
    <n v="0"/>
    <n v="0"/>
    <n v="0"/>
    <n v="8.0257852428281581E-4"/>
    <n v="0"/>
    <n v="0.84500817559990071"/>
    <n v="1.5416641697557023"/>
    <n v="0"/>
    <n v="0"/>
    <n v="0"/>
    <n v="0"/>
    <n v="0"/>
    <n v="0"/>
    <n v="0"/>
    <m/>
    <n v="0"/>
    <n v="0"/>
    <n v="0"/>
    <n v="0"/>
    <n v="0"/>
    <x v="0"/>
    <m/>
    <x v="6"/>
    <x v="3"/>
    <s v="No root cause"/>
    <s v="No root cause"/>
    <s v=""/>
    <s v="OST_286"/>
    <m/>
  </r>
  <r>
    <s v="Mamegnam"/>
    <s v="OST_272"/>
    <s v="OUEST"/>
    <s v="CAMUSAT"/>
    <s v="Hybrid Solar - S3"/>
    <s v="OUEST"/>
    <s v="Mamegnam"/>
    <s v="Huawei"/>
    <n v="0"/>
    <n v="0"/>
    <n v="0"/>
    <n v="0"/>
    <n v="0"/>
    <n v="0"/>
    <n v="0"/>
    <n v="0"/>
    <n v="0"/>
    <n v="0"/>
    <n v="0"/>
    <n v="0"/>
    <n v="0"/>
    <n v="0"/>
    <n v="0.17442706594413199"/>
    <n v="0"/>
    <n v="1.2314764876595525"/>
    <n v="0"/>
    <n v="0"/>
    <n v="0"/>
    <n v="0"/>
    <n v="0"/>
    <n v="0"/>
    <n v="0"/>
    <m/>
    <n v="0"/>
    <n v="0"/>
    <n v="0"/>
    <n v="0"/>
    <n v="0"/>
    <x v="0"/>
    <m/>
    <x v="6"/>
    <x v="3"/>
    <s v="No root cause"/>
    <s v="No root cause"/>
    <s v=""/>
    <s v="OST_272"/>
    <m/>
  </r>
  <r>
    <s v="Massangam"/>
    <s v="OST_057"/>
    <s v="OUEST"/>
    <s v="IHS"/>
    <s v="Solar-Grid-Gen"/>
    <s v="OUEST"/>
    <s v="Massangam"/>
    <s v="Huawei"/>
    <n v="0"/>
    <n v="0"/>
    <n v="0"/>
    <n v="0"/>
    <n v="0"/>
    <n v="0"/>
    <n v="0"/>
    <n v="0"/>
    <n v="0"/>
    <n v="0"/>
    <n v="0"/>
    <n v="0"/>
    <n v="0"/>
    <n v="4.494439735983769E-3"/>
    <n v="0.21419929059192483"/>
    <n v="0"/>
    <n v="1.2309771054666654"/>
    <n v="0"/>
    <n v="0"/>
    <n v="0"/>
    <n v="0"/>
    <n v="0"/>
    <n v="0"/>
    <n v="0"/>
    <m/>
    <n v="0"/>
    <n v="0"/>
    <n v="0"/>
    <n v="0"/>
    <n v="0"/>
    <x v="0"/>
    <m/>
    <x v="6"/>
    <x v="3"/>
    <s v="No root cause"/>
    <s v="No root cause"/>
    <s v=""/>
    <s v="OST_057"/>
    <m/>
  </r>
  <r>
    <s v="Lamape"/>
    <s v="OST_027"/>
    <s v="OUEST"/>
    <s v="IHS"/>
    <s v="Grid-Gen"/>
    <s v="OUEST"/>
    <s v="Lamape"/>
    <s v="Huawei"/>
    <n v="0"/>
    <n v="0"/>
    <n v="0"/>
    <n v="0"/>
    <n v="0"/>
    <n v="0"/>
    <n v="0"/>
    <n v="0"/>
    <n v="0"/>
    <n v="0"/>
    <n v="0"/>
    <n v="0"/>
    <n v="0"/>
    <n v="2.0653020691544457"/>
    <n v="0"/>
    <n v="0.1516695060111348"/>
    <n v="1.1455649154046565"/>
    <n v="0"/>
    <n v="0"/>
    <n v="0"/>
    <n v="0"/>
    <n v="0"/>
    <n v="0"/>
    <n v="0"/>
    <m/>
    <n v="0"/>
    <n v="0"/>
    <n v="0"/>
    <n v="0"/>
    <n v="0"/>
    <x v="0"/>
    <m/>
    <x v="6"/>
    <x v="3"/>
    <s v="No root cause"/>
    <s v="No root cause"/>
    <s v=""/>
    <s v="OST_027"/>
    <m/>
  </r>
  <r>
    <s v="Tole-HIS"/>
    <s v="SUO_196"/>
    <s v="SUD-OUEST"/>
    <s v="IHS"/>
    <s v="Grid-Gen"/>
    <s v="SUD-OUEST"/>
    <s v="Buea"/>
    <s v="Huawei"/>
    <n v="0"/>
    <n v="0"/>
    <n v="0"/>
    <n v="0"/>
    <n v="0"/>
    <n v="0"/>
    <n v="0"/>
    <n v="0"/>
    <n v="0"/>
    <n v="0"/>
    <n v="0"/>
    <n v="0"/>
    <n v="0"/>
    <n v="0"/>
    <n v="0"/>
    <n v="0"/>
    <n v="1.1443878002357084"/>
    <n v="0"/>
    <n v="0"/>
    <n v="0"/>
    <n v="0"/>
    <n v="0"/>
    <n v="0"/>
    <n v="0"/>
    <m/>
    <n v="0"/>
    <n v="0"/>
    <n v="0"/>
    <n v="0"/>
    <n v="0"/>
    <x v="0"/>
    <m/>
    <x v="6"/>
    <x v="3"/>
    <s v="No root cause"/>
    <s v="No root cause"/>
    <s v=""/>
    <s v="SUO_196"/>
    <m/>
  </r>
  <r>
    <s v="Mboulai-MTN"/>
    <s v="ADM_029"/>
    <s v="ADAMAOUA"/>
    <s v="IHS"/>
    <s v="Gen Only"/>
    <s v="ADAMAOUA"/>
    <s v="Mboulai"/>
    <s v="NOKIA"/>
    <n v="0"/>
    <n v="0"/>
    <n v="0"/>
    <n v="0"/>
    <n v="0"/>
    <n v="0"/>
    <n v="0"/>
    <n v="0"/>
    <n v="0"/>
    <n v="0"/>
    <n v="0"/>
    <n v="1.0767609026395535"/>
    <n v="0"/>
    <n v="0"/>
    <n v="1.0767609026395535"/>
    <n v="1.5409507666230065"/>
    <n v="0.93614743569341186"/>
    <n v="0"/>
    <n v="0"/>
    <n v="0"/>
    <n v="0"/>
    <n v="0"/>
    <n v="0"/>
    <n v="0"/>
    <m/>
    <n v="0"/>
    <n v="0"/>
    <n v="0"/>
    <n v="0"/>
    <n v="0"/>
    <x v="0"/>
    <m/>
    <x v="6"/>
    <x v="3"/>
    <s v="No root cause"/>
    <s v="No root cause"/>
    <s v="(05-10-2026 ticket): INC-20260510-00013617...Others"/>
    <s v="ADM_029"/>
    <m/>
  </r>
  <r>
    <s v="Garoua-Lainde"/>
    <s v="NRD_009"/>
    <s v="Garoua"/>
    <s v="IHS"/>
    <s v="Grid-Gen"/>
    <s v="NORD"/>
    <s v="Garoua"/>
    <s v="Huawei"/>
    <n v="0"/>
    <n v="0"/>
    <n v="4.7484112512234855"/>
    <n v="0"/>
    <n v="0"/>
    <n v="0"/>
    <n v="0"/>
    <n v="0"/>
    <n v="0"/>
    <n v="0"/>
    <n v="0"/>
    <n v="0"/>
    <n v="0"/>
    <n v="0"/>
    <n v="0"/>
    <n v="0"/>
    <n v="0.91342353602543147"/>
    <n v="0"/>
    <n v="0"/>
    <n v="0"/>
    <n v="0"/>
    <n v="0"/>
    <n v="0"/>
    <n v="0"/>
    <m/>
    <n v="0"/>
    <n v="0"/>
    <n v="0"/>
    <n v="0"/>
    <n v="0"/>
    <x v="0"/>
    <m/>
    <x v="6"/>
    <x v="3"/>
    <s v="No root cause"/>
    <s v="No root cause"/>
    <s v=""/>
    <s v="NRD_009"/>
    <m/>
  </r>
  <r>
    <s v="Tibati-Market-MTN-IHS"/>
    <s v="ADM_105"/>
    <s v="ADAMAOUA"/>
    <s v="IHS"/>
    <s v="Grid-Gen"/>
    <s v="ADAMAOUA"/>
    <s v="Tibati"/>
    <s v="Huawei"/>
    <n v="0"/>
    <n v="0"/>
    <n v="0"/>
    <n v="0"/>
    <n v="0"/>
    <n v="0"/>
    <n v="0"/>
    <n v="0"/>
    <n v="0"/>
    <n v="0"/>
    <n v="0"/>
    <n v="0"/>
    <n v="0"/>
    <n v="0"/>
    <n v="0"/>
    <n v="0"/>
    <n v="0.77564755602354785"/>
    <n v="0"/>
    <n v="0"/>
    <n v="0"/>
    <n v="0"/>
    <n v="0"/>
    <n v="0"/>
    <n v="0"/>
    <m/>
    <n v="0"/>
    <n v="0"/>
    <n v="0"/>
    <n v="0"/>
    <n v="0"/>
    <x v="0"/>
    <m/>
    <x v="6"/>
    <x v="3"/>
    <s v="No root cause"/>
    <s v="No root cause"/>
    <s v=""/>
    <s v="ADM_105"/>
    <m/>
  </r>
  <r>
    <s v="Tibati-II"/>
    <s v="ADM_044"/>
    <s v="ADAMAOUA"/>
    <s v="IHS"/>
    <s v="Grid-Gen"/>
    <s v="ADAMAOUA"/>
    <s v="Tibati"/>
    <s v="Huawei"/>
    <n v="0"/>
    <n v="0"/>
    <n v="0"/>
    <n v="0"/>
    <n v="0"/>
    <n v="0"/>
    <n v="0"/>
    <n v="0"/>
    <n v="0"/>
    <n v="0"/>
    <n v="0"/>
    <n v="0"/>
    <n v="0"/>
    <n v="0"/>
    <n v="0"/>
    <n v="0"/>
    <n v="0.7279922267594664"/>
    <n v="0"/>
    <n v="0"/>
    <n v="0"/>
    <n v="0"/>
    <n v="0"/>
    <n v="0"/>
    <n v="0"/>
    <m/>
    <n v="0"/>
    <n v="0"/>
    <n v="0"/>
    <n v="0"/>
    <n v="0"/>
    <x v="0"/>
    <m/>
    <x v="6"/>
    <x v="3"/>
    <s v="No root cause"/>
    <s v="No root cause"/>
    <s v=""/>
    <s v="ADM_044"/>
    <m/>
  </r>
  <r>
    <s v="Tignere"/>
    <s v="ADM_011"/>
    <s v="ADAMAOUA"/>
    <s v="IHS"/>
    <s v="Grid-Gen"/>
    <s v="ADAMAOUA"/>
    <s v="Tignere"/>
    <s v="Huawei"/>
    <n v="0"/>
    <n v="0"/>
    <n v="0"/>
    <n v="0"/>
    <n v="0"/>
    <n v="0"/>
    <n v="0"/>
    <n v="0"/>
    <n v="0"/>
    <n v="0"/>
    <n v="0"/>
    <n v="0"/>
    <n v="0"/>
    <n v="0"/>
    <n v="0"/>
    <n v="6.8486700738800296E-2"/>
    <n v="0.72553098595166565"/>
    <n v="0"/>
    <n v="0"/>
    <n v="0"/>
    <n v="0"/>
    <n v="0"/>
    <n v="0"/>
    <n v="0"/>
    <m/>
    <n v="0"/>
    <n v="0"/>
    <n v="0"/>
    <n v="0"/>
    <n v="0"/>
    <x v="0"/>
    <m/>
    <x v="6"/>
    <x v="3"/>
    <s v="No root cause"/>
    <s v="No root cause"/>
    <s v=""/>
    <s v="ADM_011"/>
    <m/>
  </r>
  <r>
    <s v="Mvog-Manga"/>
    <s v="CTR_378"/>
    <s v="Yaounde"/>
    <s v="IHS"/>
    <s v="Grid-Gen"/>
    <s v="CENTRE"/>
    <s v="Yaounde"/>
    <s v="ZTE"/>
    <n v="0"/>
    <n v="0"/>
    <n v="0"/>
    <n v="0.61568473859482431"/>
    <n v="0"/>
    <n v="0"/>
    <n v="0"/>
    <n v="0"/>
    <n v="0"/>
    <n v="0"/>
    <n v="0"/>
    <n v="0"/>
    <n v="0"/>
    <n v="0"/>
    <n v="0"/>
    <n v="1.0841409056795452"/>
    <n v="0.65636655223680562"/>
    <n v="0"/>
    <n v="0"/>
    <n v="0"/>
    <n v="0"/>
    <n v="0"/>
    <n v="0"/>
    <n v="0"/>
    <m/>
    <n v="0"/>
    <n v="0"/>
    <n v="0"/>
    <n v="0"/>
    <n v="0"/>
    <x v="0"/>
    <m/>
    <x v="6"/>
    <x v="3"/>
    <s v="No root cause"/>
    <s v="No root cause"/>
    <s v=""/>
    <s v="CTR_378"/>
    <m/>
  </r>
  <r>
    <s v="Borongo"/>
    <s v="ADM_162"/>
    <s v="ADAMAOUA"/>
    <s v="CAMUSAT"/>
    <s v="Bad Grid + GE"/>
    <s v="ADAMAOUA"/>
    <s v="Borongo"/>
    <s v="Huawei"/>
    <n v="0"/>
    <n v="0"/>
    <n v="0"/>
    <n v="0"/>
    <n v="0"/>
    <n v="0"/>
    <n v="0"/>
    <n v="0"/>
    <n v="0"/>
    <n v="0"/>
    <n v="0"/>
    <n v="0"/>
    <n v="0"/>
    <n v="0"/>
    <n v="0"/>
    <n v="1.8905183016439665E-2"/>
    <n v="0.56940271036118173"/>
    <n v="0"/>
    <n v="0"/>
    <n v="0"/>
    <n v="0"/>
    <n v="0"/>
    <n v="0"/>
    <n v="0"/>
    <m/>
    <n v="0"/>
    <n v="0"/>
    <n v="0"/>
    <n v="0"/>
    <n v="0"/>
    <x v="0"/>
    <m/>
    <x v="6"/>
    <x v="3"/>
    <s v="No root cause"/>
    <s v="No root cause"/>
    <s v=""/>
    <s v="ADM_162"/>
    <m/>
  </r>
  <r>
    <s v="Bonadibong"/>
    <s v="LIT_126"/>
    <s v="Douala"/>
    <s v="IHS"/>
    <s v="Grid-Gen"/>
    <s v="LITTORAL"/>
    <s v="Douala"/>
    <s v="ZTE"/>
    <n v="0"/>
    <n v="0"/>
    <n v="0"/>
    <n v="0"/>
    <n v="0"/>
    <n v="0"/>
    <n v="0"/>
    <n v="0"/>
    <n v="0"/>
    <n v="0"/>
    <n v="0"/>
    <n v="21.826586679907432"/>
    <n v="9.9502080283534955"/>
    <n v="13.868556899607057"/>
    <n v="21.826586679907429"/>
    <n v="0"/>
    <n v="0.45907491588977112"/>
    <n v="0"/>
    <n v="0"/>
    <n v="0"/>
    <n v="0"/>
    <n v="0"/>
    <n v="0"/>
    <n v="0"/>
    <m/>
    <n v="0"/>
    <n v="0"/>
    <n v="0"/>
    <n v="0"/>
    <n v="0"/>
    <x v="0"/>
    <m/>
    <x v="6"/>
    <x v="3"/>
    <s v="No root cause"/>
    <s v="No root cause"/>
    <s v=""/>
    <s v="LIT_126"/>
    <m/>
  </r>
  <r>
    <s v="Djoa-IHS"/>
    <s v="ADM_187"/>
    <s v="ADAMAOUA"/>
    <m/>
    <m/>
    <s v="ADAMAOUA"/>
    <s v="Tibati"/>
    <s v="Huawei"/>
    <n v="0"/>
    <n v="0"/>
    <n v="0"/>
    <n v="0"/>
    <n v="0"/>
    <n v="0"/>
    <n v="0"/>
    <n v="0"/>
    <n v="0"/>
    <n v="0"/>
    <n v="0"/>
    <n v="0"/>
    <n v="0"/>
    <n v="0"/>
    <n v="0"/>
    <n v="6.2137412857807335E-2"/>
    <n v="0.4348905496913818"/>
    <n v="0"/>
    <n v="0"/>
    <n v="0"/>
    <n v="0"/>
    <n v="0"/>
    <n v="0"/>
    <n v="0"/>
    <m/>
    <n v="0"/>
    <n v="0"/>
    <n v="0"/>
    <n v="0"/>
    <n v="0"/>
    <x v="0"/>
    <m/>
    <x v="6"/>
    <x v="3"/>
    <s v="No root cause"/>
    <s v="No root cause"/>
    <s v=""/>
    <s v="ADM_187"/>
    <m/>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m/>
    <n v="0"/>
    <n v="0"/>
    <n v="0"/>
    <n v="0"/>
    <n v="0"/>
    <x v="0"/>
    <m/>
    <x v="6"/>
    <x v="3"/>
    <s v="No root cause"/>
    <s v="No root cause"/>
    <s v=""/>
    <s v="ADM_058"/>
    <m/>
  </r>
  <r>
    <s v="Mile4"/>
    <s v="SUO_021"/>
    <s v="SUD-OUEST"/>
    <s v="IHS"/>
    <s v="Grid-Gen"/>
    <s v="SUD-OUEST"/>
    <s v="Limbe"/>
    <s v="Huawei"/>
    <n v="0"/>
    <n v="0"/>
    <n v="0"/>
    <n v="0"/>
    <n v="0"/>
    <n v="0"/>
    <n v="0"/>
    <n v="0"/>
    <n v="0"/>
    <n v="0"/>
    <n v="0"/>
    <n v="0"/>
    <n v="0"/>
    <n v="0"/>
    <n v="0"/>
    <n v="0"/>
    <n v="0.33690462941560873"/>
    <n v="0"/>
    <n v="0"/>
    <n v="0"/>
    <n v="0"/>
    <n v="0"/>
    <n v="0"/>
    <n v="0"/>
    <m/>
    <n v="0"/>
    <n v="0"/>
    <n v="0"/>
    <n v="0"/>
    <n v="0"/>
    <x v="0"/>
    <m/>
    <x v="6"/>
    <x v="3"/>
    <s v="No root cause"/>
    <s v="No root cause"/>
    <s v=""/>
    <s v="SUO_021"/>
    <m/>
  </r>
  <r>
    <s v="Koundoum"/>
    <s v="OST_252"/>
    <s v="OUEST"/>
    <s v="IHS"/>
    <s v="Gen-Lithium"/>
    <s v="OUEST"/>
    <s v="Koundoum"/>
    <s v="Huawei"/>
    <n v="0"/>
    <n v="0"/>
    <n v="0"/>
    <n v="0"/>
    <n v="0"/>
    <n v="0"/>
    <n v="0"/>
    <n v="0"/>
    <n v="0"/>
    <n v="0"/>
    <n v="0"/>
    <n v="0"/>
    <n v="0"/>
    <n v="4.923123678420696"/>
    <n v="3.8270332702684962"/>
    <n v="0.18339811033778214"/>
    <n v="0.29916560369599893"/>
    <n v="0"/>
    <n v="0"/>
    <n v="0"/>
    <n v="0"/>
    <n v="0"/>
    <n v="0"/>
    <n v="0"/>
    <m/>
    <n v="0"/>
    <n v="0"/>
    <n v="0"/>
    <n v="0"/>
    <n v="0"/>
    <x v="0"/>
    <m/>
    <x v="6"/>
    <x v="3"/>
    <s v="No root cause"/>
    <s v="No root cause"/>
    <s v="(05-10-2026 ocm ran 12h) Power status check Ongoing"/>
    <s v="OST_252"/>
    <m/>
  </r>
  <r>
    <s v="Limbe-Semme-Beach-MTN"/>
    <s v="SUO_082"/>
    <s v="SUD-OUEST"/>
    <s v="IHS"/>
    <s v="Grid-Gen"/>
    <s v="SUD-OUEST"/>
    <s v="Limbe"/>
    <s v="Huawei"/>
    <n v="0"/>
    <n v="0"/>
    <n v="0"/>
    <n v="0"/>
    <n v="0"/>
    <n v="0"/>
    <n v="0"/>
    <n v="0"/>
    <n v="0"/>
    <n v="0"/>
    <n v="0"/>
    <n v="0"/>
    <n v="0"/>
    <n v="0"/>
    <n v="0.29160353048942311"/>
    <n v="0"/>
    <n v="0.22463281140760144"/>
    <n v="0"/>
    <n v="0"/>
    <n v="0"/>
    <n v="0"/>
    <n v="0"/>
    <n v="0"/>
    <n v="0"/>
    <m/>
    <n v="0"/>
    <n v="0"/>
    <n v="0"/>
    <n v="0"/>
    <n v="0"/>
    <x v="0"/>
    <m/>
    <x v="6"/>
    <x v="3"/>
    <s v="No root cause"/>
    <s v="No root cause"/>
    <s v=""/>
    <s v="SUO_082"/>
    <m/>
  </r>
  <r>
    <s v="Boudva-IHS"/>
    <s v="NRD_092"/>
    <s v="NORD"/>
    <s v="IHS"/>
    <s v="Gen Only"/>
    <s v="NORD"/>
    <s v="Boudva"/>
    <s v="Huawei"/>
    <n v="0"/>
    <n v="0"/>
    <n v="0"/>
    <n v="0"/>
    <n v="0"/>
    <n v="0"/>
    <n v="0"/>
    <n v="0"/>
    <n v="0"/>
    <n v="0"/>
    <n v="0"/>
    <n v="0"/>
    <n v="0"/>
    <n v="7.2232067185453427E-2"/>
    <n v="0.87250986636532524"/>
    <n v="0.20635185613227067"/>
    <n v="0.20207143733609562"/>
    <n v="0"/>
    <n v="0"/>
    <n v="0"/>
    <n v="0"/>
    <n v="0"/>
    <n v="0"/>
    <n v="0"/>
    <m/>
    <n v="0"/>
    <n v="0"/>
    <n v="0"/>
    <n v="0"/>
    <n v="0"/>
    <x v="0"/>
    <m/>
    <x v="6"/>
    <x v="3"/>
    <s v="No root cause"/>
    <s v="No root cause"/>
    <s v=""/>
    <s v="NRD_092"/>
    <m/>
  </r>
  <r>
    <s v="Ashum-MTN"/>
    <s v="SUO_089"/>
    <s v="SUD-OUEST"/>
    <s v="IHS"/>
    <s v="Gen Only"/>
    <s v="SUD-OUEST"/>
    <s v="Ashum"/>
    <s v="Huawei"/>
    <n v="0"/>
    <n v="0"/>
    <n v="0"/>
    <n v="0"/>
    <n v="0"/>
    <n v="0"/>
    <n v="0"/>
    <n v="0"/>
    <n v="0"/>
    <n v="0"/>
    <n v="0"/>
    <n v="0"/>
    <n v="0"/>
    <n v="1.5613540962181074"/>
    <n v="1.9450401360602456"/>
    <n v="1.9130975107937893"/>
    <n v="0.1673465398521258"/>
    <n v="0"/>
    <n v="0"/>
    <n v="0"/>
    <n v="0"/>
    <n v="0"/>
    <n v="0"/>
    <n v="0"/>
    <m/>
    <n v="0"/>
    <n v="0"/>
    <n v="0"/>
    <n v="0"/>
    <n v="0"/>
    <x v="0"/>
    <m/>
    <x v="13"/>
    <x v="7"/>
    <s v="ACCESS-ISSUE"/>
    <s v="ACCESS-ISSUE"/>
    <s v="(05-10-2026 ocm ran 18h) Impacted by SUO_040_H_Tinto (TX issue)..;..;(05-10-2026 ocm ran 12h) Impacted by SUO_040_H_Tinto (TX issue) ||(05-10-2026 groupw whatsapp incident): SUO_040_H_Tinto: 10.05.2026: Acces Negociation Ongoing"/>
    <s v="SUO_040"/>
    <s v=" Impacted by SUO_040_H_Tinto (TX issue)"/>
  </r>
  <r>
    <s v="Nyamboya-MTN"/>
    <s v="ADM_179"/>
    <s v="ADAMAOUA"/>
    <m/>
    <m/>
    <s v="ADAMAOUA"/>
    <s v="Nyamboya"/>
    <s v="Huawei"/>
    <n v="0"/>
    <n v="0"/>
    <n v="0"/>
    <n v="0"/>
    <n v="0"/>
    <n v="0"/>
    <n v="0"/>
    <n v="0"/>
    <n v="0"/>
    <n v="0"/>
    <n v="0"/>
    <n v="0"/>
    <n v="0"/>
    <n v="0"/>
    <n v="0"/>
    <n v="0.89273484517725221"/>
    <n v="0.14847702699232093"/>
    <n v="0"/>
    <n v="0"/>
    <n v="0"/>
    <n v="0"/>
    <n v="0"/>
    <n v="0"/>
    <n v="0"/>
    <m/>
    <n v="0"/>
    <n v="0"/>
    <n v="0"/>
    <n v="0"/>
    <n v="0"/>
    <x v="0"/>
    <m/>
    <x v="6"/>
    <x v="3"/>
    <s v="No root cause"/>
    <s v="No root cause"/>
    <s v=""/>
    <s v="ADM_179"/>
    <m/>
  </r>
  <r>
    <s v="H-Sawa"/>
    <s v="LIT_099"/>
    <s v="Douala"/>
    <s v="IHS"/>
    <s v="Grid-Gen (LL)"/>
    <s v="LITTORAL"/>
    <s v="Douala"/>
    <s v="ZTE"/>
    <n v="0"/>
    <n v="0"/>
    <n v="0"/>
    <n v="0"/>
    <n v="0"/>
    <n v="0"/>
    <n v="0"/>
    <n v="0"/>
    <n v="0"/>
    <n v="0"/>
    <n v="0"/>
    <n v="14.530844697845234"/>
    <n v="0"/>
    <n v="0"/>
    <n v="14.530844697845234"/>
    <n v="0"/>
    <n v="0.14767444846803848"/>
    <n v="0"/>
    <n v="0"/>
    <n v="0"/>
    <n v="0"/>
    <n v="0"/>
    <n v="0"/>
    <n v="0"/>
    <m/>
    <n v="0"/>
    <n v="0"/>
    <n v="0"/>
    <n v="0"/>
    <n v="0"/>
    <x v="0"/>
    <m/>
    <x v="6"/>
    <x v="3"/>
    <s v="No root cause"/>
    <s v="No root cause"/>
    <s v=""/>
    <s v="LIT_099"/>
    <m/>
  </r>
  <r>
    <s v="Abom"/>
    <s v="CTR_263"/>
    <s v="Yaounde"/>
    <s v="IHS"/>
    <s v="Grid-Gen"/>
    <s v="CENTRE"/>
    <s v="Yaounde"/>
    <s v="ZTE"/>
    <n v="0"/>
    <n v="0"/>
    <n v="0"/>
    <n v="0"/>
    <n v="0"/>
    <n v="0"/>
    <n v="0"/>
    <n v="0"/>
    <n v="0"/>
    <n v="0"/>
    <n v="2.3861551280843987"/>
    <n v="0"/>
    <n v="0"/>
    <n v="0"/>
    <n v="0"/>
    <n v="0"/>
    <n v="0.1463189825159163"/>
    <n v="0"/>
    <n v="0"/>
    <n v="0"/>
    <n v="0"/>
    <n v="0"/>
    <n v="0"/>
    <n v="0"/>
    <m/>
    <n v="0"/>
    <n v="0"/>
    <n v="0"/>
    <n v="0"/>
    <n v="0"/>
    <x v="0"/>
    <m/>
    <x v="6"/>
    <x v="3"/>
    <s v="No root cause"/>
    <s v="No root cause"/>
    <s v=""/>
    <s v="CTR_263"/>
    <m/>
  </r>
  <r>
    <s v="Fotouni-IHS"/>
    <s v="OST_153"/>
    <s v="OUEST"/>
    <s v="IHS"/>
    <s v="Hybrid-Gen"/>
    <s v="OUEST"/>
    <s v="Fotouni"/>
    <s v="Huawei"/>
    <n v="0"/>
    <n v="0"/>
    <n v="0"/>
    <n v="0"/>
    <n v="0"/>
    <n v="0"/>
    <n v="0"/>
    <n v="0"/>
    <n v="0"/>
    <n v="0"/>
    <n v="0"/>
    <n v="0"/>
    <n v="0"/>
    <n v="0.13957732291194033"/>
    <n v="0.10884748297106722"/>
    <n v="5.5288742783927303E-3"/>
    <n v="8.8729514629044645E-2"/>
    <n v="0"/>
    <n v="0"/>
    <n v="0"/>
    <n v="0"/>
    <n v="0"/>
    <n v="0"/>
    <n v="0"/>
    <m/>
    <n v="0"/>
    <n v="0"/>
    <n v="0"/>
    <n v="0"/>
    <n v="0"/>
    <x v="0"/>
    <m/>
    <x v="6"/>
    <x v="3"/>
    <s v="No root cause"/>
    <s v="No root cause"/>
    <s v=""/>
    <s v="OST_153"/>
    <m/>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m/>
    <n v="0"/>
    <n v="0"/>
    <n v="0"/>
    <n v="0"/>
    <n v="0"/>
    <x v="0"/>
    <m/>
    <x v="6"/>
    <x v="3"/>
    <s v="No root cause"/>
    <s v="No root cause"/>
    <s v="(05-10-2026  groupe whatsapp incident ) impacted by   ADM_010_H_Ngaoundal  A determiner  || sans action..;..;(05-10-2026 ocm ran 18h) Power status check Ongoing..;..;(05-10-2026 ocm ran 12h) Power status check Ongoing"/>
    <s v="ADM_010"/>
    <s v=" impacted by   ADM_010_H_Ngaoundal  A determiner  || sans action"/>
  </r>
  <r>
    <s v="Batsaa"/>
    <s v="OST_290"/>
    <s v="OUEST"/>
    <s v="CAMUSAT"/>
    <s v="Hybrid Solar - S3"/>
    <s v="OUEST"/>
    <s v="Batsaa"/>
    <s v="Huawei"/>
    <n v="0"/>
    <n v="0"/>
    <n v="0"/>
    <n v="0"/>
    <n v="0"/>
    <n v="0"/>
    <n v="0"/>
    <n v="0"/>
    <n v="0"/>
    <n v="0"/>
    <n v="0"/>
    <n v="0"/>
    <n v="0"/>
    <n v="0.18685811553135692"/>
    <n v="0"/>
    <n v="0"/>
    <n v="6.1531020195015884E-2"/>
    <n v="0"/>
    <n v="0"/>
    <n v="0"/>
    <n v="0"/>
    <n v="0"/>
    <n v="0"/>
    <n v="0"/>
    <m/>
    <n v="0"/>
    <n v="0"/>
    <n v="0"/>
    <n v="0"/>
    <n v="0"/>
    <x v="0"/>
    <m/>
    <x v="6"/>
    <x v="3"/>
    <s v="No root cause"/>
    <s v="No root cause"/>
    <s v=""/>
    <s v="OST_290"/>
    <m/>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m/>
    <n v="0"/>
    <n v="0"/>
    <n v="0"/>
    <n v="0"/>
    <n v="0"/>
    <x v="0"/>
    <m/>
    <x v="6"/>
    <x v="3"/>
    <s v="No root cause"/>
    <s v="No root cause"/>
    <s v="(05-10-2026  groupe whatsapp incident ) impacted by   ADM_010_H_Ngaoundal  A determiner  || sans action..;..;(05-10-2026 ocm ran 18h) Power status check Ongoing..;..;(05-10-2026 ocm ran 12h) Power status check Ongoing..;..;(05-10-2026 ticket): INC-20260510-00016303...2026-05-10 21:35:40...No power issue on site, U: 54.1V, site on grid...Sans action...Others...A determiner...user:ABANDA_x0009_Jean Roland"/>
    <s v="ADM_010"/>
    <s v=" impacted by   ADM_010_H_Ngaoundal  A determiner  || sans action"/>
  </r>
  <r>
    <s v="Mayo-Nonde-IHS"/>
    <s v="NRD_106"/>
    <s v="NORD"/>
    <s v="IHS"/>
    <s v="Solar-Gen"/>
    <s v="NORD"/>
    <s v="Mayo-Nonde"/>
    <s v="NOKIA"/>
    <n v="0"/>
    <n v="0"/>
    <n v="0"/>
    <n v="0"/>
    <n v="0"/>
    <n v="0"/>
    <n v="3.6659162718221575E-2"/>
    <n v="0"/>
    <n v="0"/>
    <n v="0"/>
    <n v="0"/>
    <n v="0"/>
    <n v="1.7794618445754095E-2"/>
    <n v="1.479105932037063"/>
    <n v="0"/>
    <n v="0"/>
    <n v="3.4511913887393324E-2"/>
    <n v="0"/>
    <n v="0"/>
    <n v="0"/>
    <n v="0"/>
    <n v="0"/>
    <n v="0"/>
    <n v="0"/>
    <m/>
    <n v="0"/>
    <n v="0"/>
    <n v="0"/>
    <n v="0"/>
    <n v="0"/>
    <x v="0"/>
    <m/>
    <x v="6"/>
    <x v="3"/>
    <s v="No root cause"/>
    <s v="No root cause"/>
    <s v="(05-10-2026 cells nokia): _x000a_09/05/2026 : Need BO RAN analysis_x000a_08/05/2026 : Need BO RAN analysis ..;..;(05-10-2026 cells nokia): _x000a_09/05/2026 : Need BO RAN analysis_x000a_08/05/2026 : Need BO RAN analysis ..;..;(05-10-2026 ticket): INC-20260510-00016151...Others"/>
    <s v="NRD_106"/>
    <m/>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m/>
    <n v="0"/>
    <n v="0"/>
    <n v="0"/>
    <n v="0"/>
    <n v="0"/>
    <x v="0"/>
    <m/>
    <x v="6"/>
    <x v="3"/>
    <s v="No root cause"/>
    <s v="No root cause"/>
    <s v=""/>
    <s v="ADM_143"/>
    <m/>
  </r>
  <r>
    <s v="Tekel-IHS"/>
    <s v="ADM_140"/>
    <s v="ADAMAOUA"/>
    <m/>
    <m/>
    <s v="ADAMAOUA"/>
    <s v="Martap"/>
    <s v="Huawei"/>
    <n v="0"/>
    <n v="0"/>
    <n v="0"/>
    <n v="0"/>
    <n v="0"/>
    <n v="0"/>
    <n v="0"/>
    <n v="0"/>
    <n v="0"/>
    <n v="0"/>
    <n v="0"/>
    <n v="0"/>
    <n v="0"/>
    <n v="0.43230446333535943"/>
    <n v="1.3376308738046929E-3"/>
    <n v="4.2946868588289347E-2"/>
    <n v="3.2192316362899612E-2"/>
    <n v="0"/>
    <n v="0"/>
    <n v="0"/>
    <n v="0"/>
    <n v="0"/>
    <n v="0"/>
    <n v="0"/>
    <m/>
    <n v="0"/>
    <n v="0"/>
    <n v="0"/>
    <n v="0"/>
    <n v="0"/>
    <x v="0"/>
    <m/>
    <x v="6"/>
    <x v="3"/>
    <s v="No root cause"/>
    <s v="No root cause"/>
    <s v=""/>
    <s v="ADM_140"/>
    <m/>
  </r>
  <r>
    <s v="Bawa"/>
    <s v="ADM_183"/>
    <s v="ADAMAOUA"/>
    <m/>
    <m/>
    <s v="ADAMAOUA"/>
    <s v="Bawa"/>
    <s v="Huawei"/>
    <n v="0"/>
    <n v="0"/>
    <n v="0"/>
    <n v="0"/>
    <n v="0"/>
    <n v="0"/>
    <n v="0"/>
    <n v="0"/>
    <n v="0"/>
    <n v="0"/>
    <n v="0"/>
    <n v="0"/>
    <n v="0"/>
    <n v="2.0867041631353212E-3"/>
    <n v="8.9175391586979538E-4"/>
    <n v="3.1853449874869093E-2"/>
    <n v="2.4915604409402083E-2"/>
    <n v="0"/>
    <n v="0"/>
    <n v="0"/>
    <n v="0"/>
    <n v="0"/>
    <n v="0"/>
    <n v="0"/>
    <m/>
    <n v="0"/>
    <n v="0"/>
    <n v="0"/>
    <n v="0"/>
    <n v="0"/>
    <x v="0"/>
    <m/>
    <x v="6"/>
    <x v="3"/>
    <s v="No root cause"/>
    <s v="No root cause"/>
    <s v=""/>
    <s v="ADM_183"/>
    <m/>
  </r>
  <r>
    <s v="Njimom-IHS"/>
    <s v="OST_149"/>
    <s v="OUEST"/>
    <s v="IHS"/>
    <s v="Grid-Gen"/>
    <s v="OUEST"/>
    <s v="Njimom"/>
    <s v="Huawei"/>
    <n v="0"/>
    <n v="0"/>
    <n v="0"/>
    <n v="0"/>
    <n v="0"/>
    <n v="0"/>
    <n v="0"/>
    <n v="0"/>
    <n v="0"/>
    <n v="0"/>
    <n v="0"/>
    <n v="0"/>
    <n v="0"/>
    <n v="0.81456369691210584"/>
    <n v="0"/>
    <n v="0"/>
    <n v="2.471941854791072E-2"/>
    <n v="0"/>
    <n v="0"/>
    <n v="0"/>
    <n v="0"/>
    <n v="0"/>
    <n v="0"/>
    <n v="0"/>
    <m/>
    <n v="0"/>
    <n v="0"/>
    <n v="0"/>
    <n v="0"/>
    <n v="0"/>
    <x v="0"/>
    <m/>
    <x v="6"/>
    <x v="3"/>
    <s v="No root cause"/>
    <s v="No root cause"/>
    <s v=""/>
    <s v="OST_149"/>
    <m/>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n v="0"/>
    <n v="0"/>
    <m/>
    <n v="0"/>
    <n v="0"/>
    <n v="0"/>
    <n v="0"/>
    <n v="0"/>
    <x v="0"/>
    <m/>
    <x v="6"/>
    <x v="3"/>
    <s v="No root cause"/>
    <s v="No root cause"/>
    <s v=""/>
    <s v="CTR_414"/>
    <m/>
  </r>
  <r>
    <s v="Mbonge"/>
    <s v="SUO_134"/>
    <s v="SUD-OUEST"/>
    <s v="IHS"/>
    <s v="Hybrid-Gen"/>
    <s v="SUD-OUEST"/>
    <s v="Mbonge"/>
    <s v="Huawei"/>
    <n v="0"/>
    <n v="0"/>
    <n v="0"/>
    <n v="0"/>
    <n v="0"/>
    <n v="0"/>
    <n v="0"/>
    <n v="0"/>
    <n v="0"/>
    <n v="0"/>
    <n v="0"/>
    <n v="0"/>
    <n v="0"/>
    <n v="0"/>
    <n v="0"/>
    <n v="0.10237334954185251"/>
    <n v="2.0474669908370501E-2"/>
    <n v="0"/>
    <n v="0"/>
    <n v="0"/>
    <n v="0"/>
    <n v="0"/>
    <n v="0"/>
    <n v="0"/>
    <m/>
    <n v="0"/>
    <n v="0"/>
    <n v="0"/>
    <n v="0"/>
    <n v="0"/>
    <x v="0"/>
    <m/>
    <x v="6"/>
    <x v="3"/>
    <s v="No root cause"/>
    <s v="No root cause"/>
    <s v=""/>
    <s v="SUO_134"/>
    <m/>
  </r>
  <r>
    <s v="Bombe-Bakundu-MTN"/>
    <s v="SUO_086"/>
    <s v="SUD-OUEST"/>
    <s v="IHS"/>
    <s v="Gen Only"/>
    <s v="SUD-OUEST"/>
    <s v="Bombe-Bakundu"/>
    <s v="Huawei"/>
    <n v="0"/>
    <n v="0"/>
    <n v="0"/>
    <n v="0"/>
    <n v="0"/>
    <n v="0"/>
    <n v="0"/>
    <n v="0"/>
    <n v="0"/>
    <n v="0"/>
    <n v="0"/>
    <n v="0"/>
    <n v="0"/>
    <n v="0"/>
    <n v="0"/>
    <n v="6.3136177243581504E-3"/>
    <n v="1.9850442167261645E-2"/>
    <n v="0"/>
    <n v="0"/>
    <n v="0"/>
    <n v="0"/>
    <n v="0"/>
    <n v="0"/>
    <n v="0"/>
    <m/>
    <n v="0"/>
    <n v="0"/>
    <n v="0"/>
    <n v="0"/>
    <n v="0"/>
    <x v="0"/>
    <m/>
    <x v="6"/>
    <x v="3"/>
    <s v="No root cause"/>
    <s v="No root cause"/>
    <s v=""/>
    <s v="SUO_086"/>
    <m/>
  </r>
  <r>
    <s v="BAHAM-NGOUGOUM"/>
    <s v="OST_282"/>
    <s v="OUEST"/>
    <s v="CAMUSAT"/>
    <s v="Bad Grid + GE"/>
    <s v="OUEST"/>
    <s v="Bafang"/>
    <s v="Huawei"/>
    <n v="0"/>
    <n v="0"/>
    <n v="0"/>
    <n v="0"/>
    <n v="0"/>
    <n v="0"/>
    <n v="0"/>
    <n v="0"/>
    <n v="0"/>
    <n v="0"/>
    <n v="0"/>
    <n v="0"/>
    <n v="0"/>
    <n v="0"/>
    <n v="2.4255706511658433E-2"/>
    <n v="2.4879934252767289E-2"/>
    <n v="1.9154874112883205E-2"/>
    <n v="0"/>
    <n v="0"/>
    <n v="0"/>
    <n v="0"/>
    <n v="0"/>
    <n v="0"/>
    <n v="0"/>
    <m/>
    <n v="0"/>
    <n v="0"/>
    <n v="0"/>
    <n v="0"/>
    <n v="0"/>
    <x v="0"/>
    <m/>
    <x v="6"/>
    <x v="3"/>
    <s v="No root cause"/>
    <s v="No root cause"/>
    <s v=""/>
    <s v="OST_282"/>
    <m/>
  </r>
  <r>
    <s v="Adoumre-IHS"/>
    <s v="NRD_078"/>
    <s v="NORD"/>
    <s v="IHS"/>
    <s v="Grid-Gen"/>
    <s v="NORD"/>
    <s v="Adoumre"/>
    <s v="Huawei"/>
    <n v="0"/>
    <n v="0"/>
    <n v="0"/>
    <n v="0"/>
    <n v="0"/>
    <n v="0"/>
    <n v="0"/>
    <n v="0"/>
    <n v="0"/>
    <n v="0"/>
    <n v="0"/>
    <n v="0"/>
    <n v="0"/>
    <n v="0.23638612801876538"/>
    <n v="8.4645281694360974E-2"/>
    <n v="2.0296319125196541E-2"/>
    <n v="1.6764973618352153E-2"/>
    <n v="0"/>
    <n v="0"/>
    <n v="0"/>
    <n v="0"/>
    <n v="0"/>
    <n v="0"/>
    <n v="0"/>
    <m/>
    <n v="0"/>
    <n v="0"/>
    <n v="0"/>
    <n v="0"/>
    <n v="0"/>
    <x v="0"/>
    <m/>
    <x v="6"/>
    <x v="3"/>
    <s v="No root cause"/>
    <s v="No root cause"/>
    <s v=""/>
    <s v="NRD_078"/>
    <m/>
  </r>
  <r>
    <s v="Mbe-IHS"/>
    <s v="ADM_092"/>
    <s v="ADAMAOUA"/>
    <s v="IHS"/>
    <s v="Solar-Gen"/>
    <s v="ADAMAOUA"/>
    <s v="Mbe"/>
    <s v="Huawei"/>
    <n v="0"/>
    <n v="0"/>
    <n v="0"/>
    <n v="0"/>
    <n v="0"/>
    <n v="0"/>
    <n v="0"/>
    <n v="0"/>
    <n v="0"/>
    <n v="0"/>
    <n v="0"/>
    <n v="0"/>
    <n v="0"/>
    <n v="0"/>
    <n v="0"/>
    <n v="0"/>
    <n v="1.6051570485656318E-2"/>
    <n v="0"/>
    <n v="0"/>
    <n v="0"/>
    <n v="0"/>
    <n v="0"/>
    <n v="0"/>
    <n v="0"/>
    <m/>
    <n v="0"/>
    <n v="0"/>
    <n v="0"/>
    <n v="0"/>
    <n v="0"/>
    <x v="0"/>
    <m/>
    <x v="6"/>
    <x v="3"/>
    <s v="No root cause"/>
    <s v="No root cause"/>
    <s v=""/>
    <s v="ADM_092"/>
    <m/>
  </r>
  <r>
    <s v="Ribao"/>
    <s v="NRD_028"/>
    <s v="NORD"/>
    <s v="IHS"/>
    <s v="Solar-Gen"/>
    <s v="NORD"/>
    <s v="Ribao"/>
    <s v="Huawei"/>
    <n v="0"/>
    <n v="0"/>
    <n v="0"/>
    <n v="0"/>
    <n v="0"/>
    <n v="0"/>
    <n v="0"/>
    <n v="0"/>
    <n v="0"/>
    <n v="0"/>
    <n v="0"/>
    <n v="0"/>
    <n v="0"/>
    <n v="2.1134567806114148E-2"/>
    <n v="6.072844167073306E-2"/>
    <n v="0.10162427625252189"/>
    <n v="1.5516518136134439E-2"/>
    <n v="0"/>
    <n v="0"/>
    <n v="0"/>
    <n v="0"/>
    <n v="0"/>
    <n v="0"/>
    <n v="0"/>
    <m/>
    <n v="0"/>
    <n v="0"/>
    <n v="0"/>
    <n v="0"/>
    <n v="0"/>
    <x v="0"/>
    <m/>
    <x v="6"/>
    <x v="3"/>
    <s v="No root cause"/>
    <s v="No root cause"/>
    <s v=""/>
    <s v="NRD_028"/>
    <m/>
  </r>
  <r>
    <s v="Ngongo-MTN"/>
    <s v="SUO_085"/>
    <s v="SUD-OUEST"/>
    <s v="IHS"/>
    <s v=""/>
    <s v="SUD-OUEST"/>
    <s v="Ngongo"/>
    <s v="Huawei"/>
    <n v="0"/>
    <n v="0"/>
    <n v="0"/>
    <n v="0"/>
    <n v="0"/>
    <n v="0"/>
    <n v="0"/>
    <n v="0"/>
    <n v="0"/>
    <n v="0"/>
    <n v="0"/>
    <n v="0"/>
    <n v="0"/>
    <n v="0"/>
    <n v="0"/>
    <n v="6.7773297606104441E-2"/>
    <n v="1.3590329677855681E-2"/>
    <n v="0"/>
    <n v="0"/>
    <n v="0"/>
    <n v="0"/>
    <n v="0"/>
    <n v="0"/>
    <n v="0"/>
    <m/>
    <n v="0"/>
    <n v="0"/>
    <n v="0"/>
    <n v="0"/>
    <n v="0"/>
    <x v="0"/>
    <m/>
    <x v="6"/>
    <x v="3"/>
    <s v="No root cause"/>
    <s v="No root cause"/>
    <s v=""/>
    <s v="SUO_085"/>
    <m/>
  </r>
  <r>
    <s v="FOSSET"/>
    <s v="OST_264"/>
    <s v="NORD-OUEST"/>
    <s v="IHS"/>
    <s v="Grid-Gen"/>
    <s v="OUEST"/>
    <s v="Foumbot"/>
    <s v="Huawei"/>
    <n v="0"/>
    <n v="0"/>
    <n v="0"/>
    <n v="0"/>
    <n v="0"/>
    <n v="0"/>
    <n v="0"/>
    <n v="0"/>
    <n v="0"/>
    <n v="0"/>
    <n v="0"/>
    <n v="0"/>
    <n v="0"/>
    <n v="0"/>
    <n v="0"/>
    <n v="0"/>
    <n v="4.8154711456968938E-3"/>
    <n v="0"/>
    <n v="0"/>
    <n v="0"/>
    <n v="0"/>
    <n v="0"/>
    <n v="0"/>
    <n v="0"/>
    <m/>
    <n v="0"/>
    <n v="0"/>
    <n v="0"/>
    <n v="0"/>
    <n v="0"/>
    <x v="0"/>
    <m/>
    <x v="6"/>
    <x v="3"/>
    <s v="No root cause"/>
    <s v="No root cause"/>
    <s v=""/>
    <s v="OST_264"/>
    <m/>
  </r>
  <r>
    <s v="Odza"/>
    <s v="CTR_099"/>
    <s v="Yaounde"/>
    <s v="IHS"/>
    <s v="Grid-Gen"/>
    <s v="CENTRE"/>
    <s v="Yaounde"/>
    <s v="ZTE"/>
    <n v="0"/>
    <n v="0"/>
    <n v="0"/>
    <n v="0"/>
    <n v="0"/>
    <n v="0"/>
    <n v="0"/>
    <n v="0"/>
    <n v="0"/>
    <n v="0"/>
    <n v="0"/>
    <n v="0"/>
    <n v="0"/>
    <n v="0"/>
    <n v="0"/>
    <n v="0"/>
    <n v="4.4409345010315909E-3"/>
    <n v="0"/>
    <n v="0"/>
    <n v="0"/>
    <n v="0"/>
    <n v="0"/>
    <n v="0"/>
    <n v="0"/>
    <m/>
    <n v="0"/>
    <n v="0"/>
    <n v="0"/>
    <n v="0"/>
    <n v="0"/>
    <x v="0"/>
    <m/>
    <x v="6"/>
    <x v="3"/>
    <s v="No root cause"/>
    <s v="No root cause"/>
    <s v=""/>
    <s v="CTR_099"/>
    <m/>
  </r>
  <r>
    <s v="Meguia"/>
    <s v="OST_029"/>
    <s v="NORD-OUEST"/>
    <s v="IHS"/>
    <s v="Gen Only"/>
    <s v="OUEST"/>
    <s v="Meguia"/>
    <s v="NOKIA"/>
    <n v="0"/>
    <n v="0"/>
    <n v="0"/>
    <n v="0"/>
    <n v="1.6051570485658829E-3"/>
    <n v="0"/>
    <n v="0"/>
    <n v="0"/>
    <n v="0"/>
    <n v="0"/>
    <n v="0"/>
    <n v="0"/>
    <n v="0"/>
    <n v="0"/>
    <n v="0"/>
    <n v="1.9637134630585587"/>
    <n v="2.1402093980876723E-3"/>
    <n v="0"/>
    <n v="0"/>
    <n v="0"/>
    <n v="0"/>
    <n v="0"/>
    <n v="0"/>
    <n v="0"/>
    <m/>
    <n v="0"/>
    <n v="0"/>
    <n v="0"/>
    <n v="0"/>
    <n v="0"/>
    <x v="0"/>
    <m/>
    <x v="6"/>
    <x v="3"/>
    <s v="No root cause"/>
    <s v="No root cause"/>
    <s v=""/>
    <s v="OST_029"/>
    <m/>
  </r>
  <r>
    <s v="Bafou-Balepe-IHS"/>
    <s v="OST_255"/>
    <s v="OUEST"/>
    <s v="IHS"/>
    <s v="Grid-Gen"/>
    <s v="OUEST"/>
    <s v="Loung"/>
    <s v="Huawei"/>
    <n v="0"/>
    <n v="0"/>
    <n v="0"/>
    <n v="0"/>
    <n v="0"/>
    <n v="0"/>
    <n v="0"/>
    <n v="0"/>
    <n v="0"/>
    <n v="0"/>
    <n v="0"/>
    <n v="0"/>
    <n v="0"/>
    <n v="8.9175391586979543E-5"/>
    <n v="0.71072787094822698"/>
    <n v="0"/>
    <n v="2.140209398087508E-3"/>
    <n v="0"/>
    <n v="0"/>
    <n v="0"/>
    <n v="0"/>
    <n v="0"/>
    <n v="0"/>
    <n v="0"/>
    <m/>
    <n v="0"/>
    <n v="0"/>
    <n v="0"/>
    <n v="0"/>
    <n v="0"/>
    <x v="0"/>
    <m/>
    <x v="6"/>
    <x v="3"/>
    <s v="No root cause"/>
    <s v="No root cause"/>
    <s v="(05-10-2026 ocm ran 12h) Power status check Ongoing"/>
    <s v="OST_255"/>
    <m/>
  </r>
  <r>
    <s v="Fokoue"/>
    <s v="OST_059"/>
    <s v="OUEST"/>
    <s v="IHS"/>
    <s v="Grid-Gen"/>
    <s v="OUEST"/>
    <s v="Fokoue"/>
    <s v="Huawei"/>
    <n v="0"/>
    <n v="0"/>
    <n v="0"/>
    <n v="0"/>
    <n v="0"/>
    <n v="0"/>
    <n v="0"/>
    <n v="0"/>
    <n v="0"/>
    <n v="0"/>
    <n v="0"/>
    <n v="0"/>
    <n v="0"/>
    <n v="0"/>
    <n v="3.2638193320834508E-2"/>
    <n v="0"/>
    <n v="2.140209398087508E-3"/>
    <n v="0"/>
    <n v="0"/>
    <n v="0"/>
    <n v="0"/>
    <n v="0"/>
    <n v="0"/>
    <n v="0"/>
    <m/>
    <n v="0"/>
    <n v="0"/>
    <n v="0"/>
    <n v="0"/>
    <n v="0"/>
    <x v="0"/>
    <m/>
    <x v="2"/>
    <x v="1"/>
    <s v="ODU HS"/>
    <s v="ACTIVE"/>
    <s v="(05-10-2026  groupe whatsapp incident ) impacted by OST_059_H_Fokoue  ,Defaut  de l'ODU sur le site de Bafou corruption de la MIB a Fokoue|| Action :remplacement de l'ODU a Bafou , configuration de la MIB sur le site de Fokoue..;..;(05-10-2026 ocm ran 12h) P2 Incident at OST_059_H_Fokoue: FME sur site de Bafou travaux en cours "/>
    <s v="OST_059"/>
    <s v=" impacted by OST_059_H_Fokoue  ,Defaut  de l'ODU sur le site de Bafou corruption de la MIB a Fokoue|| Action :remplacement de l'ODU a Bafou , configuration de la MIB sur le site de Fokoue"/>
  </r>
  <r>
    <s v="Fokoue-IHS"/>
    <s v="OST_139"/>
    <s v="OUEST"/>
    <s v="IHS"/>
    <s v="Grid-Gen"/>
    <s v="OUEST"/>
    <s v="Fokoue"/>
    <s v="Huawei"/>
    <n v="0"/>
    <n v="0"/>
    <n v="0"/>
    <n v="0"/>
    <n v="0"/>
    <n v="0"/>
    <n v="0"/>
    <n v="0"/>
    <n v="0"/>
    <n v="0"/>
    <n v="0"/>
    <n v="0"/>
    <n v="0"/>
    <n v="0"/>
    <n v="0.18222099516883394"/>
    <n v="0.10007262443890842"/>
    <n v="1.9618586149135497E-3"/>
    <n v="0"/>
    <n v="0"/>
    <n v="0"/>
    <n v="0"/>
    <n v="0"/>
    <n v="0"/>
    <n v="0"/>
    <m/>
    <n v="0"/>
    <n v="0"/>
    <n v="0"/>
    <n v="0"/>
    <n v="0"/>
    <x v="0"/>
    <m/>
    <x v="2"/>
    <x v="1"/>
    <s v="ODU HS"/>
    <s v="ACTIVE"/>
    <s v="(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m/>
    <n v="0"/>
    <n v="0"/>
    <n v="0"/>
    <n v="0"/>
    <n v="0"/>
    <x v="0"/>
    <m/>
    <x v="6"/>
    <x v="3"/>
    <s v="No root cause"/>
    <s v="No root cause"/>
    <s v=""/>
    <s v="ADM_014"/>
    <m/>
  </r>
  <r>
    <s v="Bafou-Zinkop"/>
    <s v="OST_069"/>
    <s v="OUEST"/>
    <s v="IHS"/>
    <s v="Grid-Gen"/>
    <s v="OUEST"/>
    <s v="Bafou"/>
    <s v="Huawei"/>
    <n v="0"/>
    <n v="0"/>
    <n v="0"/>
    <n v="0"/>
    <n v="0"/>
    <n v="0"/>
    <n v="0"/>
    <n v="0"/>
    <n v="0"/>
    <n v="0"/>
    <n v="0"/>
    <n v="0"/>
    <n v="0"/>
    <n v="0"/>
    <n v="0.71161962486409669"/>
    <n v="0"/>
    <n v="1.9618586149135497E-3"/>
    <n v="0"/>
    <n v="0"/>
    <n v="0"/>
    <n v="0"/>
    <n v="0"/>
    <n v="0"/>
    <n v="0"/>
    <m/>
    <n v="0"/>
    <n v="0"/>
    <n v="0"/>
    <n v="0"/>
    <n v="0"/>
    <x v="0"/>
    <m/>
    <x v="6"/>
    <x v="3"/>
    <s v="No root cause"/>
    <s v="No root cause"/>
    <s v="(05-10-2026 ocm ran 12h) Power status check Ongoing"/>
    <s v="OST_069"/>
    <m/>
  </r>
  <r>
    <s v="Bafou"/>
    <s v="OST_017"/>
    <s v="OUEST"/>
    <s v="IHS"/>
    <s v="Grid-Gen"/>
    <s v="OUEST"/>
    <s v="Bafou"/>
    <s v="Huawei"/>
    <n v="0"/>
    <n v="0"/>
    <n v="0"/>
    <n v="0"/>
    <n v="0"/>
    <n v="0"/>
    <n v="0"/>
    <n v="0"/>
    <n v="0"/>
    <n v="0"/>
    <n v="0"/>
    <n v="0"/>
    <n v="0"/>
    <n v="0"/>
    <n v="0"/>
    <n v="0"/>
    <n v="1.8726832233265697E-3"/>
    <n v="0"/>
    <n v="0"/>
    <n v="0"/>
    <n v="0"/>
    <n v="0"/>
    <n v="0"/>
    <n v="0"/>
    <m/>
    <n v="0"/>
    <n v="0"/>
    <n v="0"/>
    <n v="0"/>
    <n v="0"/>
    <x v="0"/>
    <m/>
    <x v="6"/>
    <x v="3"/>
    <s v="No root cause"/>
    <s v="No root cause"/>
    <s v=""/>
    <s v="OST_017"/>
    <m/>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m/>
    <n v="0"/>
    <n v="0"/>
    <n v="0"/>
    <n v="0"/>
    <n v="0"/>
    <x v="0"/>
    <m/>
    <x v="10"/>
    <x v="0"/>
    <s v="AKTIVCO Defaut GE &amp; Power Cabinet"/>
    <s v="PASSIVE"/>
    <s v="(05-10-2026 ticket): INC-20260510-00013539...Grid Outage"/>
    <s v="NRD_155"/>
    <m/>
  </r>
  <r>
    <s v="Bafou-Badzifeng"/>
    <s v="OST_108"/>
    <s v="OUEST"/>
    <s v="IHS"/>
    <s v="Grid-Gen"/>
    <s v="OUEST"/>
    <s v="Bafou"/>
    <s v="Huawei"/>
    <n v="0"/>
    <n v="0"/>
    <n v="0"/>
    <n v="0"/>
    <n v="0"/>
    <n v="0"/>
    <n v="0"/>
    <n v="0"/>
    <n v="0"/>
    <n v="0"/>
    <n v="0"/>
    <n v="0"/>
    <n v="0"/>
    <n v="0"/>
    <n v="0"/>
    <n v="0"/>
    <n v="1.6051570485656314E-3"/>
    <n v="0"/>
    <n v="0"/>
    <n v="0"/>
    <n v="0"/>
    <n v="0"/>
    <n v="0"/>
    <n v="0"/>
    <m/>
    <n v="0"/>
    <n v="0"/>
    <n v="0"/>
    <n v="0"/>
    <n v="0"/>
    <x v="0"/>
    <m/>
    <x v="6"/>
    <x v="3"/>
    <s v="No root cause"/>
    <s v="No root cause"/>
    <s v="(05-10-2026 ocm ran 12h) Power status check Ongoing"/>
    <s v="OST_108"/>
    <m/>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n v="0"/>
    <n v="0"/>
    <m/>
    <n v="0"/>
    <n v="0"/>
    <n v="0"/>
    <n v="0"/>
    <n v="0"/>
    <x v="0"/>
    <m/>
    <x v="6"/>
    <x v="3"/>
    <s v="No root cause"/>
    <s v="No root cause"/>
    <s v=""/>
    <s v="EXN_113"/>
    <m/>
  </r>
  <r>
    <s v="Ndop"/>
    <s v="NRO_006"/>
    <s v="NORD-OUEST"/>
    <s v="IHS"/>
    <s v="Grid-Hybrid-Gen"/>
    <s v="NORD-OUEST"/>
    <s v="Ndop"/>
    <s v="Huawei"/>
    <n v="0"/>
    <n v="0"/>
    <n v="0"/>
    <n v="0"/>
    <n v="0"/>
    <n v="0"/>
    <n v="0"/>
    <n v="0"/>
    <n v="0"/>
    <n v="0"/>
    <n v="0"/>
    <n v="0"/>
    <n v="0"/>
    <n v="2.4969109644354268E-4"/>
    <n v="0"/>
    <n v="0"/>
    <n v="5.3505234952187721E-4"/>
    <n v="0"/>
    <n v="0"/>
    <n v="0"/>
    <n v="0"/>
    <n v="0"/>
    <n v="0"/>
    <n v="0"/>
    <m/>
    <n v="0"/>
    <n v="0"/>
    <n v="0"/>
    <n v="0"/>
    <n v="0"/>
    <x v="0"/>
    <m/>
    <x v="6"/>
    <x v="3"/>
    <s v="No root cause"/>
    <s v="No root cause"/>
    <s v=""/>
    <s v="NRO_006"/>
    <m/>
  </r>
  <r>
    <s v="Col-Batie-IHS"/>
    <s v="OST_164"/>
    <s v="OUEST"/>
    <s v="IHS"/>
    <s v="Grid-Gen"/>
    <s v="OUEST"/>
    <s v="Batie"/>
    <s v="Huawei"/>
    <n v="0"/>
    <n v="0"/>
    <n v="0"/>
    <n v="0"/>
    <n v="0"/>
    <n v="0"/>
    <n v="0"/>
    <n v="0"/>
    <n v="0"/>
    <n v="0"/>
    <n v="0"/>
    <n v="0"/>
    <n v="0"/>
    <n v="0"/>
    <n v="5.2256779469970005E-3"/>
    <n v="0"/>
    <n v="3.5670156634791817E-4"/>
    <n v="0"/>
    <n v="0"/>
    <n v="0"/>
    <n v="0"/>
    <n v="0"/>
    <n v="0"/>
    <n v="0"/>
    <m/>
    <n v="0"/>
    <n v="0"/>
    <n v="0"/>
    <n v="0"/>
    <n v="0"/>
    <x v="0"/>
    <m/>
    <x v="6"/>
    <x v="3"/>
    <s v="No root cause"/>
    <s v="No root cause"/>
    <s v=""/>
    <s v="OST_164"/>
    <m/>
  </r>
  <r>
    <s v="Bayangam"/>
    <s v="OST_051"/>
    <s v="OUEST"/>
    <s v="IHS"/>
    <s v="Grid-Gen"/>
    <s v="OUEST"/>
    <s v="Bayangam"/>
    <s v="Huawei"/>
    <n v="0"/>
    <n v="0"/>
    <n v="0"/>
    <n v="0"/>
    <n v="0"/>
    <n v="0"/>
    <n v="0"/>
    <n v="0"/>
    <n v="0"/>
    <n v="0"/>
    <n v="0"/>
    <n v="0"/>
    <n v="0"/>
    <n v="1.3316026173334132"/>
    <n v="0"/>
    <n v="0"/>
    <n v="8.9175391586979543E-5"/>
    <n v="0"/>
    <n v="0"/>
    <n v="0"/>
    <n v="0"/>
    <n v="0"/>
    <n v="0"/>
    <n v="0"/>
    <m/>
    <n v="0"/>
    <n v="0"/>
    <n v="0"/>
    <n v="0"/>
    <n v="0"/>
    <x v="0"/>
    <m/>
    <x v="6"/>
    <x v="3"/>
    <s v="No root cause"/>
    <s v="No root cause"/>
    <s v=""/>
    <s v="OST_051"/>
    <m/>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m/>
    <n v="0"/>
    <n v="0"/>
    <n v="0"/>
    <n v="0"/>
    <n v="0"/>
    <x v="0"/>
    <m/>
    <x v="6"/>
    <x v="3"/>
    <s v="No root cause"/>
    <s v="No root cause"/>
    <s v=""/>
    <s v="NRO_126"/>
    <m/>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n v="0"/>
    <n v="0"/>
    <m/>
    <n v="0"/>
    <n v="0"/>
    <n v="0"/>
    <n v="0"/>
    <n v="0"/>
    <x v="0"/>
    <m/>
    <x v="6"/>
    <x v="3"/>
    <s v="No root cause"/>
    <s v="No root cause"/>
    <s v=""/>
    <s v="SUD_224"/>
    <m/>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n v="0"/>
    <n v="0"/>
    <m/>
    <n v="0"/>
    <n v="0"/>
    <n v="0"/>
    <n v="0"/>
    <n v="0"/>
    <x v="0"/>
    <m/>
    <x v="6"/>
    <x v="3"/>
    <s v="No root cause"/>
    <s v="No root cause"/>
    <s v=""/>
    <s v="LIT_103"/>
    <m/>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n v="0"/>
    <n v="0"/>
    <m/>
    <n v="0"/>
    <n v="0"/>
    <n v="0"/>
    <n v="0"/>
    <n v="0"/>
    <x v="0"/>
    <m/>
    <x v="6"/>
    <x v="3"/>
    <s v="No root cause"/>
    <s v="No root cause"/>
    <s v=""/>
    <s v="CTR_771"/>
    <m/>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m/>
    <n v="0"/>
    <n v="0"/>
    <n v="0"/>
    <n v="0"/>
    <n v="0"/>
    <x v="0"/>
    <m/>
    <x v="6"/>
    <x v="3"/>
    <s v="No root cause"/>
    <s v="No root cause"/>
    <s v=""/>
    <s v="CTR_831"/>
    <m/>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m/>
    <n v="0"/>
    <n v="0"/>
    <n v="0"/>
    <n v="0"/>
    <n v="0"/>
    <x v="0"/>
    <m/>
    <x v="6"/>
    <x v="3"/>
    <s v="No root cause"/>
    <s v="No root cause"/>
    <s v=""/>
    <s v="LIT_584"/>
    <m/>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m/>
    <n v="0"/>
    <n v="0"/>
    <n v="0"/>
    <n v="0"/>
    <n v="0"/>
    <x v="0"/>
    <m/>
    <x v="6"/>
    <x v="3"/>
    <s v="No root cause"/>
    <s v="No root cause"/>
    <s v=""/>
    <s v="LIT_871"/>
    <m/>
  </r>
  <r>
    <s v="Bonassama"/>
    <s v="LIT_435"/>
    <s v="Douala"/>
    <s v="IHS"/>
    <s v="Grid-Gen"/>
    <s v="LITTORAL"/>
    <s v="Douala"/>
    <s v="ZTE"/>
    <n v="0"/>
    <n v="0"/>
    <n v="0"/>
    <n v="0"/>
    <n v="0"/>
    <n v="1.3079176333279103"/>
    <n v="0"/>
    <n v="0"/>
    <n v="0"/>
    <n v="0"/>
    <n v="0"/>
    <n v="0"/>
    <n v="0"/>
    <n v="0"/>
    <n v="0"/>
    <n v="3.6955352378343385"/>
    <n v="0"/>
    <n v="0"/>
    <n v="0"/>
    <n v="0"/>
    <n v="0"/>
    <n v="0"/>
    <n v="0"/>
    <n v="0"/>
    <m/>
    <n v="0"/>
    <n v="0"/>
    <n v="0"/>
    <n v="0"/>
    <n v="0"/>
    <x v="0"/>
    <m/>
    <x v="6"/>
    <x v="3"/>
    <s v="No root cause"/>
    <s v="No root cause"/>
    <s v=""/>
    <s v="LIT_435"/>
    <m/>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m/>
    <n v="0"/>
    <n v="0"/>
    <n v="0"/>
    <n v="0"/>
    <n v="0"/>
    <x v="0"/>
    <m/>
    <x v="6"/>
    <x v="3"/>
    <s v="No root cause"/>
    <s v="No root cause"/>
    <s v=""/>
    <s v="LIT_862"/>
    <m/>
  </r>
  <r>
    <s v="Yelwa-MTN-IHS"/>
    <s v="NRD_097"/>
    <s v="Garoua"/>
    <s v="IHS"/>
    <s v="Grid-Gen"/>
    <s v="NORD"/>
    <s v="Garoua"/>
    <s v="Huawei"/>
    <n v="0"/>
    <n v="0"/>
    <n v="0"/>
    <n v="0"/>
    <n v="0"/>
    <n v="0"/>
    <n v="0"/>
    <n v="0"/>
    <n v="0"/>
    <n v="0"/>
    <n v="0"/>
    <n v="6.1638030664920258"/>
    <n v="0"/>
    <n v="3.1816531262752084"/>
    <n v="6.1638030664920258"/>
    <n v="2.5550533197501379"/>
    <n v="0"/>
    <n v="0"/>
    <n v="0"/>
    <n v="0"/>
    <n v="0"/>
    <n v="0"/>
    <n v="0"/>
    <n v="0"/>
    <m/>
    <n v="0"/>
    <n v="0"/>
    <n v="0"/>
    <n v="0"/>
    <n v="0"/>
    <x v="0"/>
    <m/>
    <x v="6"/>
    <x v="3"/>
    <s v="No root cause"/>
    <s v="No root cause"/>
    <s v=""/>
    <s v="NRD_097"/>
    <m/>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m/>
    <n v="0"/>
    <n v="0"/>
    <n v="0"/>
    <n v="0"/>
    <n v="0"/>
    <x v="0"/>
    <m/>
    <x v="6"/>
    <x v="3"/>
    <s v="No root cause"/>
    <s v="No root cause"/>
    <s v=""/>
    <s v="LIT_181"/>
    <m/>
  </r>
  <r>
    <s v="Mendong-Vallee2-MTN-IHS"/>
    <s v="CTR_521"/>
    <s v="Yaounde"/>
    <s v="IHS"/>
    <s v="Grid-Gen"/>
    <s v="CENTRE"/>
    <s v="Yaounde"/>
    <s v="ZTE"/>
    <n v="0"/>
    <n v="0"/>
    <n v="1.5275031175716891"/>
    <n v="1.5374015860378438"/>
    <n v="0"/>
    <n v="0"/>
    <n v="0"/>
    <n v="0"/>
    <n v="0"/>
    <n v="0"/>
    <n v="0"/>
    <n v="0"/>
    <n v="0"/>
    <n v="0"/>
    <n v="0"/>
    <n v="2.0181282870049344"/>
    <n v="0"/>
    <n v="0"/>
    <n v="0"/>
    <n v="0"/>
    <n v="0"/>
    <n v="0"/>
    <n v="0"/>
    <n v="0"/>
    <m/>
    <n v="0"/>
    <n v="0"/>
    <n v="0"/>
    <n v="0"/>
    <n v="0"/>
    <x v="0"/>
    <m/>
    <x v="6"/>
    <x v="3"/>
    <s v="No root cause"/>
    <s v="No root cause"/>
    <s v=""/>
    <s v="CTR_521"/>
    <m/>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m/>
    <n v="0"/>
    <n v="0"/>
    <n v="0"/>
    <n v="0"/>
    <n v="0"/>
    <x v="0"/>
    <m/>
    <x v="6"/>
    <x v="3"/>
    <s v="No root cause"/>
    <s v="No root cause"/>
    <s v=""/>
    <s v="CTR_872"/>
    <m/>
  </r>
  <r>
    <s v="Edea-Q-Haoussa"/>
    <s v="LIT_000"/>
    <s v="LITTORAL"/>
    <s v="CAMUSAT"/>
    <s v="Grid-Gen"/>
    <s v="LITTORAL"/>
    <s v="Edea"/>
    <s v="ZTE"/>
    <n v="0"/>
    <n v="0"/>
    <n v="0"/>
    <n v="0"/>
    <n v="0"/>
    <n v="1.4397366971717844"/>
    <n v="0"/>
    <n v="0"/>
    <n v="0"/>
    <n v="0"/>
    <n v="0"/>
    <n v="0"/>
    <n v="0"/>
    <n v="0"/>
    <n v="0"/>
    <n v="1.9259209321039961"/>
    <n v="0"/>
    <n v="0"/>
    <n v="0"/>
    <n v="0"/>
    <n v="0"/>
    <n v="0"/>
    <n v="0"/>
    <n v="0"/>
    <m/>
    <n v="0"/>
    <n v="0"/>
    <n v="0"/>
    <n v="0"/>
    <n v="0"/>
    <x v="0"/>
    <m/>
    <x v="6"/>
    <x v="3"/>
    <s v="No root cause"/>
    <s v="No root cause"/>
    <s v=""/>
    <s v="LIT_000"/>
    <m/>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m/>
    <n v="0"/>
    <n v="0"/>
    <n v="0"/>
    <n v="0"/>
    <n v="0"/>
    <x v="0"/>
    <m/>
    <x v="6"/>
    <x v="3"/>
    <s v="No root cause"/>
    <s v="No root cause"/>
    <s v=""/>
    <s v="OST_233"/>
    <m/>
  </r>
  <r>
    <s v="Meyo"/>
    <s v="CTR_320"/>
    <s v="Yaounde"/>
    <s v="IHS"/>
    <s v="Grid-Gen"/>
    <s v="CENTRE"/>
    <s v="Yaounde"/>
    <s v="ZTE"/>
    <n v="0"/>
    <n v="0"/>
    <n v="0"/>
    <n v="0"/>
    <n v="0"/>
    <n v="0"/>
    <n v="0"/>
    <n v="0"/>
    <n v="0"/>
    <n v="0"/>
    <n v="1.551651813613444E-3"/>
    <n v="0"/>
    <n v="0"/>
    <n v="0"/>
    <n v="0"/>
    <n v="1.656468568884778"/>
    <n v="0"/>
    <n v="0"/>
    <n v="0"/>
    <n v="0"/>
    <n v="0"/>
    <n v="0"/>
    <n v="0"/>
    <n v="0"/>
    <m/>
    <n v="0"/>
    <n v="0"/>
    <n v="0"/>
    <n v="0"/>
    <n v="0"/>
    <x v="0"/>
    <m/>
    <x v="6"/>
    <x v="3"/>
    <s v="No root cause"/>
    <s v="No root cause"/>
    <s v=""/>
    <s v="CTR_320"/>
    <m/>
  </r>
  <r>
    <s v="Garoua-H-Plateau"/>
    <s v="NRD_175"/>
    <s v="Garoua"/>
    <s v="CAMUSAT"/>
    <s v="Good Grid + GE"/>
    <s v="NORD"/>
    <s v="Garoua"/>
    <s v="Huawei"/>
    <n v="0"/>
    <n v="0"/>
    <n v="0"/>
    <n v="0"/>
    <n v="3.0474798320934391"/>
    <n v="0"/>
    <n v="0"/>
    <n v="0"/>
    <n v="0"/>
    <n v="0"/>
    <n v="0"/>
    <n v="1.4687186994375527"/>
    <n v="0"/>
    <n v="0"/>
    <n v="1.4687186994375527"/>
    <n v="1.3763329937534421"/>
    <n v="0"/>
    <n v="0"/>
    <n v="0"/>
    <n v="0"/>
    <n v="0"/>
    <n v="0"/>
    <n v="0"/>
    <n v="0"/>
    <m/>
    <n v="0"/>
    <n v="0"/>
    <n v="0"/>
    <n v="0"/>
    <n v="0"/>
    <x v="0"/>
    <m/>
    <x v="6"/>
    <x v="3"/>
    <s v="No root cause"/>
    <s v="No root cause"/>
    <s v=""/>
    <s v="NRD_175"/>
    <m/>
  </r>
  <r>
    <s v="Bonamatoumbe"/>
    <s v="LIT_203"/>
    <s v="Douala"/>
    <s v="IHS"/>
    <s v="Grid-Gen"/>
    <s v="LITTORAL"/>
    <s v="Douala"/>
    <s v="ZTE"/>
    <n v="0"/>
    <n v="0"/>
    <n v="0"/>
    <n v="0"/>
    <n v="3.6918612117009128E-2"/>
    <n v="0"/>
    <n v="0"/>
    <n v="0"/>
    <n v="0"/>
    <n v="0"/>
    <n v="0"/>
    <n v="0"/>
    <n v="0"/>
    <n v="0"/>
    <n v="0"/>
    <n v="1.1680192790062582"/>
    <n v="0"/>
    <n v="0"/>
    <n v="0"/>
    <n v="0"/>
    <n v="0"/>
    <n v="0"/>
    <n v="0"/>
    <n v="0"/>
    <m/>
    <n v="0"/>
    <n v="0"/>
    <n v="0"/>
    <n v="0"/>
    <n v="0"/>
    <x v="0"/>
    <m/>
    <x v="6"/>
    <x v="3"/>
    <s v="No root cause"/>
    <s v="No root cause"/>
    <s v=""/>
    <s v="LIT_203"/>
    <m/>
  </r>
  <r>
    <s v="Maroua-Zokok-Laddeo-IHS"/>
    <s v="EXN_170"/>
    <s v="Maroua"/>
    <s v="IHS"/>
    <s v="Grid-Gen"/>
    <s v="EXTREME-NORD"/>
    <s v="Maroua"/>
    <s v="Huawei"/>
    <n v="0"/>
    <n v="0"/>
    <n v="0"/>
    <n v="0"/>
    <n v="0"/>
    <n v="0"/>
    <n v="0"/>
    <n v="0"/>
    <n v="0"/>
    <n v="0.56465857952875431"/>
    <n v="0"/>
    <n v="0"/>
    <n v="0"/>
    <n v="0"/>
    <n v="0"/>
    <n v="1.0312242283118314"/>
    <n v="0"/>
    <n v="0"/>
    <n v="0"/>
    <n v="0"/>
    <n v="0"/>
    <n v="0"/>
    <n v="0"/>
    <n v="0"/>
    <m/>
    <n v="0"/>
    <n v="0"/>
    <n v="0"/>
    <n v="0"/>
    <n v="0"/>
    <x v="0"/>
    <m/>
    <x v="6"/>
    <x v="3"/>
    <s v="No root cause"/>
    <s v="No root cause"/>
    <s v=""/>
    <s v="EXN_170"/>
    <m/>
  </r>
  <r>
    <s v="Ndoumkain"/>
    <s v="OST_207"/>
    <s v="OUEST"/>
    <s v="IHS"/>
    <s v="Grid-Gen"/>
    <s v="OUEST"/>
    <s v="Ndoumkain"/>
    <s v="Huawei"/>
    <n v="0"/>
    <n v="0"/>
    <n v="0"/>
    <n v="0"/>
    <n v="0"/>
    <n v="0"/>
    <n v="0"/>
    <n v="0"/>
    <n v="0"/>
    <n v="0"/>
    <n v="0"/>
    <n v="0"/>
    <n v="0"/>
    <n v="0"/>
    <n v="1.6693633305082565"/>
    <n v="0.87106522502161599"/>
    <n v="0"/>
    <n v="0"/>
    <n v="0"/>
    <n v="0"/>
    <n v="0"/>
    <n v="0"/>
    <n v="0"/>
    <n v="0"/>
    <m/>
    <n v="0"/>
    <n v="0"/>
    <n v="0"/>
    <n v="0"/>
    <n v="0"/>
    <x v="0"/>
    <m/>
    <x v="1"/>
    <x v="0"/>
    <s v="Defaut GE &amp; Power Cabinet"/>
    <s v="PASSIVE"/>
    <s v="(hourly IHS): 10/05/2026 16:58 1:09:44 No com FME Brice is on the way; ETA 06:15 PM."/>
    <s v="OST_207"/>
    <m/>
  </r>
  <r>
    <s v="Poli-Ville-IHS"/>
    <s v="NRD_119"/>
    <s v="NORD"/>
    <s v="IHS"/>
    <s v="Grid-Gen"/>
    <s v="NORD"/>
    <s v="Poli"/>
    <s v="Huawei"/>
    <n v="0"/>
    <n v="0"/>
    <n v="0"/>
    <n v="0"/>
    <n v="0"/>
    <n v="0"/>
    <n v="0"/>
    <n v="0"/>
    <n v="0"/>
    <n v="0"/>
    <n v="0"/>
    <n v="0"/>
    <n v="0"/>
    <n v="0"/>
    <n v="0"/>
    <n v="0.83535939823018956"/>
    <n v="0"/>
    <n v="0"/>
    <n v="0"/>
    <n v="0"/>
    <n v="0"/>
    <n v="0"/>
    <n v="0"/>
    <n v="0"/>
    <m/>
    <n v="0"/>
    <n v="0"/>
    <n v="0"/>
    <n v="0"/>
    <n v="0"/>
    <x v="0"/>
    <m/>
    <x v="1"/>
    <x v="0"/>
    <s v="Defaut GE &amp; Power Cabinet"/>
    <s v="PASSIVE"/>
    <s v="(hourly IHS): 10/05/2026 16:00 3:14:04 0.9 Grid only site, No space to deploy MDG/Awaiting Grid return"/>
    <s v="NRD_119"/>
    <m/>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m/>
    <n v="0"/>
    <n v="0"/>
    <n v="0"/>
    <n v="0"/>
    <n v="0"/>
    <x v="0"/>
    <m/>
    <x v="6"/>
    <x v="3"/>
    <s v="No root cause"/>
    <s v="No root cause"/>
    <s v=""/>
    <s v="EXN_147"/>
    <m/>
  </r>
  <r>
    <s v="Bibemire"/>
    <s v="NRD_039"/>
    <s v="Garoua"/>
    <s v="IHS"/>
    <s v="Grid-Gen"/>
    <s v="NORD"/>
    <s v="Garoua"/>
    <s v="Huawei"/>
    <n v="0"/>
    <n v="0"/>
    <n v="4.9849043897121546E-2"/>
    <n v="2.7582305319419111"/>
    <n v="0"/>
    <n v="0"/>
    <n v="0"/>
    <n v="0"/>
    <n v="0"/>
    <n v="0"/>
    <n v="0"/>
    <n v="0"/>
    <n v="0"/>
    <n v="0"/>
    <n v="0"/>
    <n v="0.72455005664420868"/>
    <n v="0"/>
    <n v="0.46620894721672901"/>
    <n v="0"/>
    <n v="0"/>
    <n v="0"/>
    <n v="0"/>
    <n v="0"/>
    <n v="0"/>
    <m/>
    <n v="0"/>
    <n v="0"/>
    <n v="0"/>
    <n v="0"/>
    <n v="0"/>
    <x v="0"/>
    <m/>
    <x v="6"/>
    <x v="3"/>
    <s v="No root cause"/>
    <s v="No root cause"/>
    <s v=""/>
    <s v="NRD_039"/>
    <m/>
  </r>
  <r>
    <s v="Ekie-Sud-IHS"/>
    <s v="CTR_647"/>
    <s v="Yaounde"/>
    <s v="IHS"/>
    <s v="Grid-Gen"/>
    <s v="CENTRE"/>
    <s v="Yaounde"/>
    <s v="ZTE"/>
    <n v="0"/>
    <n v="0"/>
    <n v="0"/>
    <n v="0"/>
    <n v="0"/>
    <n v="0"/>
    <n v="0"/>
    <n v="0"/>
    <n v="13.695574475006634"/>
    <n v="0"/>
    <n v="0"/>
    <n v="0"/>
    <n v="0"/>
    <n v="0"/>
    <n v="0"/>
    <n v="0.57002693810229121"/>
    <n v="0"/>
    <n v="0"/>
    <n v="0"/>
    <n v="0"/>
    <n v="0"/>
    <n v="0"/>
    <n v="0"/>
    <n v="0"/>
    <m/>
    <n v="0"/>
    <n v="0"/>
    <n v="0"/>
    <n v="0"/>
    <n v="0"/>
    <x v="0"/>
    <m/>
    <x v="6"/>
    <x v="3"/>
    <s v="No root cause"/>
    <s v="No root cause"/>
    <s v=""/>
    <s v="CTR_647"/>
    <m/>
  </r>
  <r>
    <s v="Bangang-Fokam-IHS"/>
    <s v="OST_212"/>
    <s v="OUEST"/>
    <s v="IHS"/>
    <s v="Grid-Gen"/>
    <s v="OUEST"/>
    <s v="Bangang"/>
    <s v="Huawei"/>
    <n v="0"/>
    <n v="0"/>
    <n v="0"/>
    <n v="0"/>
    <n v="0"/>
    <n v="0"/>
    <n v="0"/>
    <n v="0"/>
    <n v="0"/>
    <n v="0"/>
    <n v="0"/>
    <n v="0"/>
    <n v="0"/>
    <n v="0"/>
    <n v="0"/>
    <n v="0.56148393558825782"/>
    <n v="0"/>
    <n v="0"/>
    <n v="0"/>
    <n v="0"/>
    <n v="0"/>
    <n v="0"/>
    <n v="0"/>
    <n v="0"/>
    <m/>
    <n v="0"/>
    <n v="0"/>
    <n v="0"/>
    <n v="0"/>
    <n v="0"/>
    <x v="0"/>
    <m/>
    <x v="6"/>
    <x v="3"/>
    <s v="No root cause"/>
    <s v="No root cause"/>
    <s v=""/>
    <s v="OST_212"/>
    <m/>
  </r>
  <r>
    <s v="Foumban-Njiyouom"/>
    <s v="OST_137"/>
    <s v="OUEST"/>
    <s v="IHS"/>
    <s v="Grid-Gen"/>
    <s v="OUEST"/>
    <s v="Foumban"/>
    <s v="Huawei"/>
    <n v="0"/>
    <n v="0"/>
    <n v="0"/>
    <n v="0"/>
    <n v="0"/>
    <n v="0"/>
    <n v="0"/>
    <n v="0"/>
    <n v="0"/>
    <n v="0"/>
    <n v="0"/>
    <n v="0"/>
    <n v="0"/>
    <n v="0"/>
    <n v="0"/>
    <n v="0.49492342330773648"/>
    <n v="0"/>
    <n v="0"/>
    <n v="0"/>
    <n v="0"/>
    <n v="0"/>
    <n v="0"/>
    <n v="0"/>
    <n v="0"/>
    <m/>
    <n v="0"/>
    <n v="0"/>
    <n v="0"/>
    <n v="0"/>
    <n v="0"/>
    <x v="0"/>
    <m/>
    <x v="6"/>
    <x v="3"/>
    <s v="No root cause"/>
    <s v="No root cause"/>
    <s v=""/>
    <s v="OST_137"/>
    <m/>
  </r>
  <r>
    <s v="Bamendou-II"/>
    <s v="OST_310"/>
    <s v="OUEST"/>
    <s v="ESCO"/>
    <s v="Medium Grid + GE"/>
    <s v="OUEST"/>
    <s v="Bamendou"/>
    <s v="Huawei"/>
    <n v="0"/>
    <n v="0"/>
    <n v="0"/>
    <n v="0"/>
    <n v="0"/>
    <n v="0"/>
    <n v="0"/>
    <n v="0"/>
    <n v="0"/>
    <n v="0"/>
    <n v="0"/>
    <n v="0"/>
    <n v="0"/>
    <n v="0"/>
    <n v="0"/>
    <n v="0.47705267483370578"/>
    <n v="0"/>
    <n v="0"/>
    <n v="0"/>
    <n v="0"/>
    <n v="0"/>
    <n v="0"/>
    <n v="0"/>
    <n v="0"/>
    <m/>
    <n v="0"/>
    <n v="0"/>
    <n v="0"/>
    <n v="0"/>
    <n v="0"/>
    <x v="0"/>
    <m/>
    <x v="6"/>
    <x v="3"/>
    <s v="No root cause"/>
    <s v="No root cause"/>
    <s v=""/>
    <s v="OST_310"/>
    <m/>
  </r>
  <r>
    <s v="Bon-Marche-IHS"/>
    <s v="ADM_178"/>
    <s v="ADAMAOUA"/>
    <m/>
    <m/>
    <s v="ADAMAOUA"/>
    <s v="Banyo"/>
    <s v="Huawei"/>
    <n v="0"/>
    <n v="0"/>
    <n v="0"/>
    <n v="0"/>
    <n v="0"/>
    <n v="0"/>
    <n v="0"/>
    <n v="0"/>
    <n v="0"/>
    <n v="0"/>
    <n v="0"/>
    <n v="0"/>
    <n v="0"/>
    <n v="0"/>
    <n v="0"/>
    <n v="0.35848507417965775"/>
    <n v="0"/>
    <n v="0"/>
    <n v="0"/>
    <n v="0"/>
    <n v="0"/>
    <n v="0"/>
    <n v="0"/>
    <n v="0"/>
    <m/>
    <n v="0"/>
    <n v="0"/>
    <n v="0"/>
    <n v="0"/>
    <n v="0"/>
    <x v="0"/>
    <m/>
    <x v="6"/>
    <x v="3"/>
    <s v="No root cause"/>
    <s v="No root cause"/>
    <s v=""/>
    <s v="ADM_178"/>
    <m/>
  </r>
  <r>
    <s v="Bberi-Q-Princes-II"/>
    <s v="LIT_444"/>
    <s v="Douala"/>
    <s v="IHS"/>
    <s v="Grid-Gen"/>
    <s v="LITTORAL"/>
    <s v="Douala"/>
    <s v="ZTE"/>
    <n v="0"/>
    <n v="0"/>
    <n v="0"/>
    <n v="4.2804187961750177E-4"/>
    <n v="0"/>
    <n v="0"/>
    <n v="0"/>
    <n v="0"/>
    <n v="0"/>
    <n v="0"/>
    <n v="0"/>
    <n v="0"/>
    <n v="0"/>
    <n v="3.7453664466531404E-4"/>
    <n v="0"/>
    <n v="0.30961695958999336"/>
    <n v="0"/>
    <n v="0"/>
    <n v="0"/>
    <n v="0"/>
    <n v="0"/>
    <n v="0"/>
    <n v="0"/>
    <n v="0"/>
    <m/>
    <n v="0"/>
    <n v="0"/>
    <n v="0"/>
    <n v="0"/>
    <n v="0"/>
    <x v="0"/>
    <m/>
    <x v="6"/>
    <x v="3"/>
    <s v="No root cause"/>
    <s v="No root cause"/>
    <s v=""/>
    <s v="LIT_444"/>
    <m/>
  </r>
  <r>
    <s v="Missellele"/>
    <s v="LIT_178"/>
    <s v="SUD-OUEST"/>
    <s v="IHS"/>
    <s v="Grid-Gen"/>
    <s v="LITTORAL"/>
    <s v="misselele"/>
    <s v="Huawei"/>
    <n v="0"/>
    <n v="0"/>
    <n v="0"/>
    <n v="0"/>
    <n v="0"/>
    <n v="0"/>
    <n v="0"/>
    <n v="0"/>
    <n v="0"/>
    <n v="0"/>
    <n v="0"/>
    <n v="0"/>
    <n v="0"/>
    <n v="0"/>
    <n v="0"/>
    <n v="0.22784312550473268"/>
    <n v="0"/>
    <n v="0"/>
    <n v="0"/>
    <n v="0"/>
    <n v="0"/>
    <n v="0"/>
    <n v="0"/>
    <n v="0"/>
    <m/>
    <n v="0"/>
    <n v="0"/>
    <n v="0"/>
    <n v="0"/>
    <n v="0"/>
    <x v="0"/>
    <m/>
    <x v="6"/>
    <x v="3"/>
    <s v="No root cause"/>
    <s v="No root cause"/>
    <s v=""/>
    <s v="LIT_178"/>
    <m/>
  </r>
  <r>
    <s v="Badenkop"/>
    <s v="OST_258"/>
    <s v="OUEST"/>
    <s v="CAMUSAT"/>
    <s v="Good Grid + GE"/>
    <s v="OUEST"/>
    <s v="Badenkop"/>
    <s v="Huawei"/>
    <n v="0"/>
    <n v="0"/>
    <n v="0"/>
    <n v="0"/>
    <n v="0"/>
    <n v="0"/>
    <n v="0"/>
    <n v="0"/>
    <n v="0"/>
    <n v="0"/>
    <n v="0"/>
    <n v="0"/>
    <n v="0"/>
    <n v="0"/>
    <n v="0.1317120533739688"/>
    <n v="0.19463420967774156"/>
    <n v="0"/>
    <n v="0"/>
    <n v="0"/>
    <n v="0"/>
    <n v="0"/>
    <n v="0"/>
    <n v="0"/>
    <n v="0"/>
    <m/>
    <n v="0"/>
    <n v="0"/>
    <n v="0"/>
    <n v="0"/>
    <n v="0"/>
    <x v="0"/>
    <m/>
    <x v="6"/>
    <x v="3"/>
    <s v="No root cause"/>
    <s v="No root cause"/>
    <s v=""/>
    <s v="OST_258"/>
    <m/>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n v="0"/>
    <n v="0"/>
    <m/>
    <n v="0"/>
    <n v="0"/>
    <n v="0"/>
    <n v="0"/>
    <n v="0"/>
    <x v="0"/>
    <m/>
    <x v="6"/>
    <x v="3"/>
    <s v="No root cause"/>
    <s v="No root cause"/>
    <s v=""/>
    <s v="EXN_356"/>
    <m/>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n v="0"/>
    <n v="0"/>
    <m/>
    <n v="0"/>
    <n v="0"/>
    <n v="0"/>
    <n v="0"/>
    <n v="0"/>
    <x v="0"/>
    <m/>
    <x v="6"/>
    <x v="3"/>
    <s v="No root cause"/>
    <s v="No root cause"/>
    <s v="(05-10-2026 ticket): INC-20260510-00014861...Others"/>
    <s v="EXN_250"/>
    <m/>
  </r>
  <r>
    <s v="Kombou-IHS"/>
    <s v="OST_265"/>
    <s v="NORD-OUEST"/>
    <s v="IHS"/>
    <s v="Grid-Gen"/>
    <s v="OUEST"/>
    <s v="Kombou"/>
    <s v="Huawei"/>
    <n v="0"/>
    <n v="0"/>
    <n v="0"/>
    <n v="0"/>
    <n v="0"/>
    <n v="0"/>
    <n v="0"/>
    <n v="0"/>
    <n v="0"/>
    <n v="0"/>
    <n v="0"/>
    <n v="0"/>
    <n v="0"/>
    <n v="0"/>
    <n v="0"/>
    <n v="0.16040869438665881"/>
    <n v="0"/>
    <n v="0"/>
    <n v="0"/>
    <n v="0"/>
    <n v="0"/>
    <n v="0"/>
    <n v="0"/>
    <n v="0"/>
    <m/>
    <n v="0"/>
    <n v="0"/>
    <n v="0"/>
    <n v="0"/>
    <n v="0"/>
    <x v="0"/>
    <m/>
    <x v="6"/>
    <x v="3"/>
    <s v="No root cause"/>
    <s v="No root cause"/>
    <s v=""/>
    <s v="OST_265"/>
    <m/>
  </r>
  <r>
    <s v="Bata"/>
    <s v="ADM_027"/>
    <s v="ADAMAOUA"/>
    <s v="IHS"/>
    <s v="Solar-Grid-Gen"/>
    <s v="ADAMAOUA"/>
    <s v="Bata"/>
    <s v="NOKIA"/>
    <n v="0"/>
    <n v="0"/>
    <n v="0"/>
    <n v="0"/>
    <n v="0"/>
    <n v="0"/>
    <n v="0"/>
    <n v="0"/>
    <n v="0"/>
    <n v="3.4814715937128843E-2"/>
    <n v="4.4479868197211093E-2"/>
    <n v="0"/>
    <n v="0"/>
    <n v="0"/>
    <n v="0"/>
    <n v="0.15005992348472294"/>
    <n v="0"/>
    <n v="0"/>
    <n v="0"/>
    <n v="0"/>
    <n v="0"/>
    <n v="0"/>
    <n v="0"/>
    <n v="0"/>
    <m/>
    <n v="0"/>
    <n v="0"/>
    <n v="0"/>
    <n v="0"/>
    <n v="0"/>
    <x v="0"/>
    <m/>
    <x v="1"/>
    <x v="0"/>
    <s v="Defaut GE &amp; Power Cabinet"/>
    <s v="PASSIVE"/>
    <s v="(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392...Grid Outage"/>
    <s v="ADM_027"/>
    <m/>
  </r>
  <r>
    <s v="Souza"/>
    <s v="LIT_016"/>
    <s v="LITTORAL"/>
    <m/>
    <m/>
    <s v="LITTORAL"/>
    <s v="Souza"/>
    <s v="ZTE"/>
    <n v="0"/>
    <n v="0"/>
    <n v="0"/>
    <n v="0"/>
    <n v="0"/>
    <n v="0"/>
    <n v="0"/>
    <n v="0"/>
    <n v="0"/>
    <n v="0"/>
    <n v="0"/>
    <n v="0"/>
    <n v="0"/>
    <n v="0"/>
    <n v="0"/>
    <n v="0.14656867361235959"/>
    <n v="0"/>
    <n v="0"/>
    <n v="0"/>
    <n v="0"/>
    <n v="0"/>
    <n v="0"/>
    <n v="0"/>
    <n v="0"/>
    <m/>
    <n v="0"/>
    <n v="0"/>
    <n v="0"/>
    <n v="0"/>
    <n v="0"/>
    <x v="0"/>
    <m/>
    <x v="6"/>
    <x v="3"/>
    <s v="No root cause"/>
    <s v="No root cause"/>
    <s v=""/>
    <s v="LIT_016"/>
    <m/>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m/>
    <n v="0"/>
    <n v="0"/>
    <n v="0"/>
    <n v="0"/>
    <n v="0"/>
    <x v="0"/>
    <m/>
    <x v="6"/>
    <x v="3"/>
    <s v="No root cause"/>
    <s v="No root cause"/>
    <s v=""/>
    <s v="LIT_773"/>
    <m/>
  </r>
  <r>
    <s v="Talla-Kribi-IHS"/>
    <s v="LIT_504"/>
    <s v="LITTORAL"/>
    <s v="IHS"/>
    <s v="Grid-Gen"/>
    <s v="LITTORAL"/>
    <s v="Kribi"/>
    <s v="ZTE"/>
    <n v="0"/>
    <n v="0"/>
    <n v="0"/>
    <n v="0"/>
    <n v="0"/>
    <n v="0"/>
    <n v="0"/>
    <n v="0"/>
    <n v="0"/>
    <n v="0"/>
    <n v="0"/>
    <n v="0"/>
    <n v="0"/>
    <n v="0"/>
    <n v="0"/>
    <n v="0.10274788618651787"/>
    <n v="0"/>
    <n v="0"/>
    <n v="0"/>
    <n v="0"/>
    <n v="0"/>
    <n v="0"/>
    <n v="0"/>
    <n v="0"/>
    <m/>
    <n v="0"/>
    <n v="0"/>
    <n v="0"/>
    <n v="0"/>
    <n v="0"/>
    <x v="0"/>
    <m/>
    <x v="6"/>
    <x v="3"/>
    <s v="No root cause"/>
    <s v="No root cause"/>
    <s v=""/>
    <s v="LIT_504"/>
    <m/>
  </r>
  <r>
    <s v="Bangangte-Lycee-Classique-IHS"/>
    <s v="OST_266"/>
    <s v="OUEST"/>
    <s v="IHS"/>
    <s v="Grid-Gen"/>
    <s v="OUEST"/>
    <s v="Bangangte"/>
    <s v="Huawei"/>
    <n v="0"/>
    <n v="0"/>
    <n v="0"/>
    <n v="0"/>
    <n v="0"/>
    <n v="0"/>
    <n v="0"/>
    <n v="0"/>
    <n v="0"/>
    <n v="0"/>
    <n v="0"/>
    <n v="0"/>
    <n v="0"/>
    <n v="0"/>
    <n v="0"/>
    <n v="9.9323551149577805E-2"/>
    <n v="0"/>
    <n v="0"/>
    <n v="0"/>
    <n v="0"/>
    <n v="0"/>
    <n v="0"/>
    <n v="0"/>
    <n v="0"/>
    <m/>
    <n v="0"/>
    <n v="0"/>
    <n v="0"/>
    <n v="0"/>
    <n v="0"/>
    <x v="0"/>
    <m/>
    <x v="6"/>
    <x v="3"/>
    <s v="No root cause"/>
    <s v="No root cause"/>
    <s v=""/>
    <s v="OST_266"/>
    <m/>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m/>
    <n v="0"/>
    <n v="0"/>
    <n v="0"/>
    <n v="0"/>
    <n v="0"/>
    <x v="0"/>
    <m/>
    <x v="6"/>
    <x v="3"/>
    <s v="No root cause"/>
    <s v="No root cause"/>
    <s v=""/>
    <s v="LIT_583"/>
    <m/>
  </r>
  <r>
    <s v="Yoyo-New"/>
    <s v="LIT_536"/>
    <s v="LITTORAL"/>
    <s v="IHS"/>
    <s v="Hybrid-Gen"/>
    <s v="LITTORAL"/>
    <s v="Yoyo"/>
    <s v="NOKIA"/>
    <n v="0"/>
    <n v="0"/>
    <n v="0"/>
    <n v="0"/>
    <n v="0"/>
    <n v="0.23718993460223825"/>
    <n v="0"/>
    <n v="2.8934958451594647E-2"/>
    <n v="0"/>
    <n v="0"/>
    <n v="0"/>
    <n v="2.4969109644353612E-3"/>
    <n v="3.2101194760234701E-2"/>
    <n v="2.3346814240537601E-2"/>
    <n v="2.4969109644353608E-3"/>
    <n v="5.7038288720772698E-2"/>
    <n v="0"/>
    <n v="0"/>
    <n v="0"/>
    <n v="0"/>
    <n v="0"/>
    <n v="0"/>
    <n v="0"/>
    <n v="0"/>
    <m/>
    <n v="0"/>
    <n v="0"/>
    <n v="0"/>
    <n v="0"/>
    <n v="0"/>
    <x v="0"/>
    <m/>
    <x v="6"/>
    <x v="3"/>
    <s v="No root cause"/>
    <s v="No root cause"/>
    <s v=""/>
    <s v="LIT_536"/>
    <m/>
  </r>
  <r>
    <s v="Armee-de-l-AIR-IHS"/>
    <s v="LIT_748"/>
    <s v="Douala"/>
    <m/>
    <m/>
    <s v="LITTORAL"/>
    <s v="Douala"/>
    <s v="ZTE"/>
    <n v="0"/>
    <n v="0"/>
    <n v="0"/>
    <n v="0"/>
    <n v="0"/>
    <n v="0"/>
    <n v="0"/>
    <n v="0"/>
    <n v="0"/>
    <n v="0"/>
    <n v="0"/>
    <n v="0"/>
    <n v="0"/>
    <n v="0"/>
    <n v="0"/>
    <n v="4.8939454902934221E-2"/>
    <n v="0"/>
    <n v="0"/>
    <n v="0"/>
    <n v="0"/>
    <n v="0"/>
    <n v="0"/>
    <n v="0"/>
    <n v="0"/>
    <m/>
    <n v="0"/>
    <n v="0"/>
    <n v="0"/>
    <n v="0"/>
    <n v="0"/>
    <x v="0"/>
    <m/>
    <x v="6"/>
    <x v="3"/>
    <s v="No root cause"/>
    <s v="No root cause"/>
    <s v=""/>
    <s v="LIT_748"/>
    <m/>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n v="0"/>
    <n v="0"/>
    <m/>
    <n v="0"/>
    <n v="0"/>
    <n v="0"/>
    <n v="0"/>
    <n v="0"/>
    <x v="0"/>
    <m/>
    <x v="6"/>
    <x v="3"/>
    <s v="No root cause"/>
    <s v="No root cause"/>
    <s v=""/>
    <s v="NRD_190"/>
    <m/>
  </r>
  <r>
    <s v="Muyuka"/>
    <s v="SUO_012"/>
    <s v="SUD-OUEST"/>
    <s v="IHS"/>
    <s v="Grid-Gen"/>
    <s v="SUD-OUEST"/>
    <s v="Muyuka"/>
    <s v="Huawei"/>
    <n v="0"/>
    <n v="0"/>
    <n v="0"/>
    <n v="0"/>
    <n v="0"/>
    <n v="0"/>
    <n v="0"/>
    <n v="0"/>
    <n v="0"/>
    <n v="0"/>
    <n v="0"/>
    <n v="0"/>
    <n v="0"/>
    <n v="0.52930945430367571"/>
    <n v="0"/>
    <n v="3.5955517887870152E-2"/>
    <n v="0"/>
    <n v="0"/>
    <n v="0"/>
    <n v="0"/>
    <n v="0"/>
    <n v="0"/>
    <n v="0"/>
    <n v="0"/>
    <m/>
    <n v="0"/>
    <n v="0"/>
    <n v="0"/>
    <n v="0"/>
    <n v="0"/>
    <x v="0"/>
    <m/>
    <x v="6"/>
    <x v="3"/>
    <s v="No root cause"/>
    <s v="No root cause"/>
    <s v=""/>
    <s v="SUO_012"/>
    <m/>
  </r>
  <r>
    <s v="Bamoungoum"/>
    <s v="OST_274"/>
    <s v="OUEST"/>
    <s v="CAMUSAT"/>
    <s v="Good Grid + GE"/>
    <s v="OUEST"/>
    <s v="Bamoungoum"/>
    <s v="Huawei"/>
    <n v="0"/>
    <n v="0"/>
    <n v="0"/>
    <n v="0"/>
    <n v="0"/>
    <n v="0"/>
    <n v="0"/>
    <n v="0"/>
    <n v="0"/>
    <n v="0"/>
    <n v="0"/>
    <n v="0"/>
    <n v="0"/>
    <n v="0"/>
    <n v="0"/>
    <n v="2.125941335433592E-2"/>
    <n v="0"/>
    <n v="0"/>
    <n v="0"/>
    <n v="0"/>
    <n v="0"/>
    <n v="0"/>
    <n v="0"/>
    <n v="0"/>
    <m/>
    <n v="0"/>
    <n v="0"/>
    <n v="0"/>
    <n v="0"/>
    <n v="0"/>
    <x v="0"/>
    <m/>
    <x v="6"/>
    <x v="3"/>
    <s v="No root cause"/>
    <s v="No root cause"/>
    <s v=""/>
    <s v="OST_274"/>
    <m/>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m/>
    <n v="0"/>
    <n v="0"/>
    <n v="0"/>
    <n v="0"/>
    <n v="0"/>
    <x v="0"/>
    <m/>
    <x v="6"/>
    <x v="3"/>
    <s v="No root cause"/>
    <s v="No root cause"/>
    <s v=""/>
    <s v="OST_120"/>
    <m/>
  </r>
  <r>
    <s v="Bamendjou-MTN"/>
    <s v="OST_044"/>
    <s v="OUEST"/>
    <s v="IHS"/>
    <s v="Grid-Gen"/>
    <s v="OUEST"/>
    <s v="Bamendjou"/>
    <s v="Huawei"/>
    <n v="0"/>
    <n v="0"/>
    <n v="0"/>
    <n v="0"/>
    <n v="0"/>
    <n v="0"/>
    <n v="0"/>
    <n v="0"/>
    <n v="0"/>
    <n v="0"/>
    <n v="0"/>
    <n v="0"/>
    <n v="0"/>
    <n v="0"/>
    <n v="0"/>
    <n v="1.5998065250704126E-2"/>
    <n v="0"/>
    <n v="0"/>
    <n v="0"/>
    <n v="0"/>
    <n v="0"/>
    <n v="0"/>
    <n v="0"/>
    <n v="0"/>
    <m/>
    <n v="0"/>
    <n v="0"/>
    <n v="0"/>
    <n v="0"/>
    <n v="0"/>
    <x v="0"/>
    <m/>
    <x v="6"/>
    <x v="3"/>
    <s v="No root cause"/>
    <s v="No root cause"/>
    <s v=""/>
    <s v="OST_044"/>
    <m/>
  </r>
  <r>
    <s v="Bahouan-IHS"/>
    <s v="OST_300"/>
    <s v="OUEST"/>
    <s v="HIS"/>
    <s v="Grid-Gen"/>
    <s v="OUEST"/>
    <s v="Bahouan"/>
    <s v="Huawei"/>
    <n v="0"/>
    <n v="0"/>
    <n v="0"/>
    <n v="0"/>
    <n v="0"/>
    <n v="0"/>
    <n v="0"/>
    <n v="0"/>
    <n v="0"/>
    <n v="0"/>
    <n v="0"/>
    <n v="0"/>
    <n v="0"/>
    <n v="0"/>
    <n v="0"/>
    <n v="1.5498683057817042E-2"/>
    <n v="0"/>
    <n v="0"/>
    <n v="0"/>
    <n v="0"/>
    <n v="0"/>
    <n v="0"/>
    <n v="0"/>
    <n v="0"/>
    <m/>
    <n v="0"/>
    <n v="0"/>
    <n v="0"/>
    <n v="0"/>
    <n v="0"/>
    <x v="0"/>
    <m/>
    <x v="6"/>
    <x v="3"/>
    <s v="No root cause"/>
    <s v="No root cause"/>
    <s v=""/>
    <s v="OST_300"/>
    <m/>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m/>
    <n v="0"/>
    <n v="0"/>
    <n v="0"/>
    <n v="0"/>
    <n v="0"/>
    <x v="0"/>
    <m/>
    <x v="6"/>
    <x v="3"/>
    <s v="No root cause"/>
    <s v="No root cause"/>
    <s v=""/>
    <s v="ADM_174"/>
    <m/>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n v="0"/>
    <n v="0"/>
    <m/>
    <n v="0"/>
    <n v="0"/>
    <n v="0"/>
    <n v="0"/>
    <n v="0"/>
    <x v="0"/>
    <m/>
    <x v="6"/>
    <x v="3"/>
    <s v="No root cause"/>
    <s v="No root cause"/>
    <s v=""/>
    <s v="NRD_022"/>
    <m/>
  </r>
  <r>
    <s v="Banyo"/>
    <s v="ADM_006"/>
    <s v="ADAMAOUA"/>
    <s v="CAMUSAT"/>
    <s v="Bad Grid + GE"/>
    <s v="ADAMAOUA"/>
    <s v="Banyo"/>
    <s v="Huawei"/>
    <n v="0"/>
    <n v="0"/>
    <n v="0"/>
    <n v="0"/>
    <n v="0"/>
    <n v="0"/>
    <n v="0"/>
    <n v="0"/>
    <n v="0"/>
    <n v="0"/>
    <n v="0"/>
    <n v="0"/>
    <n v="0"/>
    <n v="0"/>
    <n v="0"/>
    <n v="7.3123821101323226E-3"/>
    <n v="0"/>
    <n v="0"/>
    <n v="0"/>
    <n v="0"/>
    <n v="0"/>
    <n v="0"/>
    <n v="0"/>
    <n v="0"/>
    <m/>
    <n v="0"/>
    <n v="0"/>
    <n v="0"/>
    <n v="0"/>
    <n v="0"/>
    <x v="0"/>
    <m/>
    <x v="6"/>
    <x v="3"/>
    <s v="No root cause"/>
    <s v="No root cause"/>
    <s v=""/>
    <s v="ADM_006"/>
    <m/>
  </r>
  <r>
    <s v="Bangam-IHS"/>
    <s v="OST_211"/>
    <s v="OUEST"/>
    <s v="IHS"/>
    <s v="Grid-Gen"/>
    <s v="OUEST"/>
    <s v="Bangam"/>
    <s v="Huawei"/>
    <n v="0"/>
    <n v="0"/>
    <n v="0"/>
    <n v="0"/>
    <n v="0"/>
    <n v="0"/>
    <n v="0"/>
    <n v="0"/>
    <n v="0"/>
    <n v="0"/>
    <n v="0"/>
    <n v="0"/>
    <n v="0"/>
    <n v="0"/>
    <n v="0"/>
    <n v="6.9378454654670059E-3"/>
    <n v="0"/>
    <n v="0"/>
    <n v="0"/>
    <n v="0"/>
    <n v="0"/>
    <n v="0"/>
    <n v="0"/>
    <n v="0"/>
    <m/>
    <n v="0"/>
    <n v="0"/>
    <n v="0"/>
    <n v="0"/>
    <n v="0"/>
    <x v="0"/>
    <m/>
    <x v="6"/>
    <x v="3"/>
    <s v="No root cause"/>
    <s v="No root cause"/>
    <s v=""/>
    <s v="OST_211"/>
    <m/>
  </r>
  <r>
    <s v="Bonaloka-IHS"/>
    <s v="LIT_156"/>
    <s v="Douala"/>
    <s v="IHS"/>
    <s v="Grid-Gen"/>
    <s v="LITTORAL"/>
    <s v="Douala"/>
    <s v="ZTE"/>
    <n v="0"/>
    <n v="0"/>
    <n v="0"/>
    <n v="0"/>
    <n v="0"/>
    <n v="0"/>
    <n v="0"/>
    <n v="0"/>
    <n v="0"/>
    <n v="0"/>
    <n v="0"/>
    <n v="0"/>
    <n v="0"/>
    <n v="0"/>
    <n v="0"/>
    <n v="3.3529947236703274E-3"/>
    <n v="0"/>
    <n v="0"/>
    <n v="0"/>
    <n v="0"/>
    <n v="0"/>
    <n v="0"/>
    <n v="0"/>
    <n v="0"/>
    <m/>
    <n v="0"/>
    <n v="0"/>
    <n v="0"/>
    <n v="0"/>
    <n v="0"/>
    <x v="0"/>
    <m/>
    <x v="6"/>
    <x v="3"/>
    <s v="No root cause"/>
    <s v="No root cause"/>
    <s v=""/>
    <s v="LIT_156"/>
    <m/>
  </r>
  <r>
    <s v="Crf-Nsam-IHS"/>
    <s v="CTR_159"/>
    <s v="Yaounde"/>
    <s v="IHS"/>
    <s v="Grid-Gen"/>
    <s v="CENTRE"/>
    <s v="Yaounde"/>
    <s v="ZTE"/>
    <n v="0"/>
    <n v="0"/>
    <n v="0"/>
    <n v="0"/>
    <n v="0"/>
    <n v="0"/>
    <n v="0"/>
    <n v="0"/>
    <n v="0"/>
    <n v="0"/>
    <n v="0"/>
    <n v="20.569909226585398"/>
    <n v="10.968412649493624"/>
    <n v="13.868556899607057"/>
    <n v="20.569909226585398"/>
    <n v="0"/>
    <n v="0"/>
    <n v="0"/>
    <n v="0"/>
    <n v="0"/>
    <n v="0"/>
    <n v="0"/>
    <n v="0"/>
    <n v="0"/>
    <m/>
    <n v="0"/>
    <n v="0"/>
    <n v="0"/>
    <n v="0"/>
    <n v="0"/>
    <x v="0"/>
    <m/>
    <x v="6"/>
    <x v="3"/>
    <s v="No root cause"/>
    <s v="No root cause"/>
    <s v=""/>
    <s v="CTR_159"/>
    <m/>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n v="0"/>
    <n v="0"/>
    <m/>
    <n v="0"/>
    <n v="0"/>
    <n v="0"/>
    <n v="0"/>
    <n v="0"/>
    <x v="0"/>
    <m/>
    <x v="6"/>
    <x v="3"/>
    <s v="No root cause"/>
    <s v="No root cause"/>
    <s v=""/>
    <s v="LIT_183"/>
    <m/>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4.6213541532903575"/>
    <n v="4.6214076585253103"/>
    <n v="4.6214611637602614"/>
    <n v="4.6213541532903575"/>
    <n v="0"/>
    <n v="0"/>
    <n v="0"/>
    <n v="0"/>
    <n v="0"/>
    <n v="0"/>
    <n v="0"/>
    <n v="0"/>
    <n v="0"/>
    <m/>
    <n v="0"/>
    <n v="0"/>
    <n v="0"/>
    <n v="0"/>
    <n v="0"/>
    <x v="0"/>
    <m/>
    <x v="6"/>
    <x v="3"/>
    <s v="No root cause"/>
    <s v="No root cause"/>
    <s v=""/>
    <s v="NRD_015"/>
    <m/>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n v="0"/>
    <n v="0"/>
    <m/>
    <n v="0"/>
    <n v="0"/>
    <n v="0"/>
    <n v="0"/>
    <n v="0"/>
    <x v="0"/>
    <m/>
    <x v="6"/>
    <x v="3"/>
    <s v="No root cause"/>
    <s v="No root cause"/>
    <s v=""/>
    <s v="CTR_474"/>
    <m/>
  </r>
  <r>
    <s v="Bansoa-II"/>
    <s v="OST_299"/>
    <s v="OUEST"/>
    <s v="CAMUSAT"/>
    <s v="Hybrid Solar - S3"/>
    <s v="OUEST"/>
    <s v="Bansoa"/>
    <s v="Huawei"/>
    <n v="0"/>
    <n v="0"/>
    <n v="0"/>
    <n v="0"/>
    <n v="0"/>
    <n v="0"/>
    <n v="0"/>
    <n v="0"/>
    <n v="0"/>
    <n v="0"/>
    <n v="0"/>
    <n v="0"/>
    <n v="0"/>
    <n v="0"/>
    <n v="3.2897515359569449"/>
    <n v="0"/>
    <n v="0"/>
    <n v="0"/>
    <n v="0"/>
    <n v="0"/>
    <n v="0"/>
    <n v="0"/>
    <n v="0"/>
    <n v="0"/>
    <m/>
    <n v="0"/>
    <n v="0"/>
    <n v="0"/>
    <n v="0"/>
    <n v="0"/>
    <x v="0"/>
    <m/>
    <x v="6"/>
    <x v="3"/>
    <s v="No root cause"/>
    <s v="No root cause"/>
    <s v=""/>
    <s v="OST_299"/>
    <m/>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n v="0"/>
    <n v="0"/>
    <m/>
    <n v="0"/>
    <n v="0"/>
    <n v="0"/>
    <n v="0"/>
    <n v="0"/>
    <x v="0"/>
    <m/>
    <x v="6"/>
    <x v="3"/>
    <s v="No root cause"/>
    <s v="No root cause"/>
    <s v=""/>
    <s v="LIT_548"/>
    <m/>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n v="0"/>
    <n v="0"/>
    <m/>
    <n v="0"/>
    <n v="0"/>
    <n v="0"/>
    <n v="0"/>
    <n v="0"/>
    <x v="0"/>
    <m/>
    <x v="6"/>
    <x v="3"/>
    <s v="No root cause"/>
    <s v="No root cause"/>
    <s v=""/>
    <s v="LIT_321"/>
    <m/>
  </r>
  <r>
    <s v="Bansoa-IHS"/>
    <s v="OST_151"/>
    <s v="OUEST"/>
    <s v="IHS"/>
    <s v="Grid-Gen"/>
    <s v="OUEST"/>
    <s v="Bansoa"/>
    <s v="Huawei"/>
    <n v="0"/>
    <n v="0"/>
    <n v="0"/>
    <n v="0"/>
    <n v="0"/>
    <n v="0"/>
    <n v="0"/>
    <n v="0"/>
    <n v="0"/>
    <n v="0"/>
    <n v="0"/>
    <n v="0"/>
    <n v="0"/>
    <n v="0"/>
    <n v="2.5522353773759896"/>
    <n v="0"/>
    <n v="0"/>
    <n v="0"/>
    <n v="0"/>
    <n v="0"/>
    <n v="0"/>
    <n v="0"/>
    <n v="0"/>
    <n v="0"/>
    <m/>
    <n v="0"/>
    <n v="0"/>
    <n v="0"/>
    <n v="0"/>
    <n v="0"/>
    <x v="0"/>
    <m/>
    <x v="6"/>
    <x v="3"/>
    <s v="No root cause"/>
    <s v="No root cause"/>
    <s v=""/>
    <s v="OST_151"/>
    <m/>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n v="0"/>
    <n v="0"/>
    <m/>
    <n v="0"/>
    <n v="0"/>
    <n v="0"/>
    <n v="0"/>
    <n v="0"/>
    <x v="0"/>
    <m/>
    <x v="6"/>
    <x v="3"/>
    <s v="No root cause"/>
    <s v="No root cause"/>
    <s v=""/>
    <s v="CTR_080"/>
    <m/>
  </r>
  <r>
    <s v="Garoua-Foulbere"/>
    <s v="NRD_045"/>
    <s v="Garoua"/>
    <s v="IHS"/>
    <s v="Grid-Gen"/>
    <s v="NORD"/>
    <s v="Garoua"/>
    <s v="Huawei"/>
    <n v="0"/>
    <n v="0"/>
    <n v="0"/>
    <n v="0"/>
    <n v="0"/>
    <n v="0"/>
    <n v="0"/>
    <n v="0"/>
    <n v="0"/>
    <n v="2.2788771320052623"/>
    <n v="0"/>
    <n v="1.0555691102150768"/>
    <n v="0"/>
    <n v="0.98146435980629665"/>
    <n v="1.0555691102150768"/>
    <n v="0"/>
    <n v="0"/>
    <n v="0"/>
    <n v="0"/>
    <n v="0"/>
    <n v="0"/>
    <n v="0"/>
    <n v="0"/>
    <n v="0"/>
    <m/>
    <n v="0"/>
    <n v="0"/>
    <n v="0"/>
    <n v="0"/>
    <n v="0"/>
    <x v="0"/>
    <m/>
    <x v="6"/>
    <x v="3"/>
    <s v="No root cause"/>
    <s v="No root cause"/>
    <s v=""/>
    <s v="NRD_045"/>
    <m/>
  </r>
  <r>
    <s v="Nkolmekong-YDE-HIS"/>
    <s v="CTR_523"/>
    <s v="Yaounde"/>
    <s v="IHS"/>
    <s v="Grid-Gen"/>
    <s v="CENTRE"/>
    <s v="Yaounde"/>
    <s v="ZTE"/>
    <n v="0"/>
    <n v="0"/>
    <n v="0"/>
    <n v="0"/>
    <n v="0"/>
    <n v="0"/>
    <n v="0"/>
    <n v="0"/>
    <n v="5.2906868074639135"/>
    <n v="0"/>
    <n v="7.785011685543311E-2"/>
    <n v="1.0123368803737094"/>
    <n v="0"/>
    <n v="0"/>
    <n v="1.0123368803737094"/>
    <n v="0"/>
    <n v="0"/>
    <n v="0"/>
    <n v="0"/>
    <n v="0"/>
    <n v="0"/>
    <n v="0"/>
    <n v="0"/>
    <n v="0"/>
    <m/>
    <n v="0"/>
    <n v="0"/>
    <n v="0"/>
    <n v="0"/>
    <n v="0"/>
    <x v="0"/>
    <m/>
    <x v="6"/>
    <x v="3"/>
    <s v="No root cause"/>
    <s v="No root cause"/>
    <s v=""/>
    <s v="CTR_523"/>
    <m/>
  </r>
  <r>
    <s v="China-Embassy-IHS"/>
    <s v="CTR_874"/>
    <s v="Yaounde"/>
    <s v="IHS"/>
    <s v="GridOnly"/>
    <s v="CENTRE"/>
    <s v="Yaounde"/>
    <s v="ZTE"/>
    <n v="0"/>
    <n v="0"/>
    <n v="0"/>
    <n v="0"/>
    <n v="0"/>
    <n v="0"/>
    <n v="0"/>
    <n v="0"/>
    <n v="0"/>
    <n v="0"/>
    <n v="0"/>
    <n v="0.31364768728972425"/>
    <n v="0"/>
    <n v="0"/>
    <n v="0.84003218874934726"/>
    <n v="0"/>
    <n v="0"/>
    <n v="0"/>
    <n v="0"/>
    <n v="0"/>
    <n v="0"/>
    <n v="0"/>
    <n v="0"/>
    <n v="0"/>
    <m/>
    <n v="0"/>
    <n v="0"/>
    <n v="0"/>
    <n v="0"/>
    <n v="0"/>
    <x v="0"/>
    <m/>
    <x v="6"/>
    <x v="3"/>
    <s v="No root cause"/>
    <s v="No root cause"/>
    <s v=""/>
    <s v="CTR_874"/>
    <m/>
  </r>
  <r>
    <s v="Ekoudou-New"/>
    <s v="CTR_539"/>
    <s v="Yaounde"/>
    <s v="IHS"/>
    <s v="Grid-Gen"/>
    <s v="CENTRE"/>
    <s v="Yaounde"/>
    <s v="ZTE"/>
    <n v="0"/>
    <n v="0"/>
    <n v="0"/>
    <n v="0"/>
    <n v="1.5262189919328377"/>
    <n v="0"/>
    <n v="0"/>
    <n v="0"/>
    <n v="0"/>
    <n v="0"/>
    <n v="0"/>
    <n v="0.73485873191166351"/>
    <n v="0"/>
    <n v="0"/>
    <n v="0.73485873191166351"/>
    <n v="0"/>
    <n v="0"/>
    <n v="0"/>
    <n v="0"/>
    <n v="0"/>
    <n v="0"/>
    <n v="0"/>
    <n v="0"/>
    <n v="0"/>
    <m/>
    <n v="0"/>
    <n v="0"/>
    <n v="0"/>
    <n v="0"/>
    <n v="0"/>
    <x v="0"/>
    <m/>
    <x v="6"/>
    <x v="3"/>
    <s v="No root cause"/>
    <s v="No root cause"/>
    <s v=""/>
    <s v="CTR_539"/>
    <m/>
  </r>
  <r>
    <s v="Nyom"/>
    <s v="CTR_381"/>
    <s v="Yaounde"/>
    <s v="IHS"/>
    <s v="Grid-Gen"/>
    <s v="CENTRE"/>
    <s v="Yaounde"/>
    <s v="ZTE"/>
    <n v="0"/>
    <n v="0"/>
    <n v="0"/>
    <n v="0"/>
    <n v="0"/>
    <n v="0"/>
    <n v="0"/>
    <n v="0"/>
    <n v="0"/>
    <n v="0"/>
    <n v="0"/>
    <n v="0.44107932186751786"/>
    <n v="0"/>
    <n v="0"/>
    <n v="0.44107932186751786"/>
    <n v="0"/>
    <n v="0"/>
    <n v="0"/>
    <n v="0"/>
    <n v="0"/>
    <n v="0"/>
    <n v="0"/>
    <n v="0"/>
    <n v="0"/>
    <m/>
    <n v="0"/>
    <n v="0"/>
    <n v="0"/>
    <n v="0"/>
    <n v="0"/>
    <x v="0"/>
    <m/>
    <x v="6"/>
    <x v="3"/>
    <s v="No root cause"/>
    <s v="No root cause"/>
    <s v=""/>
    <s v="CTR_381"/>
    <m/>
  </r>
  <r>
    <s v="Ngd-Maraba-MTN"/>
    <s v="ADM_167"/>
    <s v="Ngaoundere"/>
    <s v="MTN sharing"/>
    <m/>
    <s v="ADAMAOUA"/>
    <s v="Ngaoundere"/>
    <s v="Huawei"/>
    <n v="0"/>
    <n v="0"/>
    <n v="0"/>
    <n v="0"/>
    <n v="0"/>
    <n v="0"/>
    <n v="0"/>
    <n v="0"/>
    <n v="0"/>
    <n v="0"/>
    <n v="0"/>
    <n v="0.40803092174538352"/>
    <n v="2.242778933490853"/>
    <n v="0.72246335248107341"/>
    <n v="0.40803092174538352"/>
    <n v="0"/>
    <n v="0"/>
    <n v="0"/>
    <n v="0"/>
    <n v="0"/>
    <n v="0"/>
    <n v="0"/>
    <n v="0"/>
    <n v="0"/>
    <m/>
    <n v="0"/>
    <n v="0"/>
    <n v="0"/>
    <n v="0"/>
    <n v="0"/>
    <x v="0"/>
    <m/>
    <x v="6"/>
    <x v="3"/>
    <s v="No root cause"/>
    <s v="No root cause"/>
    <s v=""/>
    <s v="ADM_167"/>
    <m/>
  </r>
  <r>
    <s v="Dembo"/>
    <s v="NRD_024"/>
    <s v="NORD"/>
    <s v="IHS"/>
    <s v="Solar-Gen"/>
    <s v="NORD"/>
    <s v="Dembo"/>
    <s v="NOKIA"/>
    <n v="0"/>
    <n v="0"/>
    <n v="0.46621302258272607"/>
    <n v="0"/>
    <n v="0"/>
    <n v="0"/>
    <n v="0"/>
    <n v="0"/>
    <n v="0"/>
    <n v="0"/>
    <n v="0"/>
    <n v="0.39311835192284178"/>
    <n v="0"/>
    <n v="0"/>
    <n v="0.39311835192284178"/>
    <n v="0"/>
    <n v="0"/>
    <n v="0"/>
    <n v="0"/>
    <n v="0"/>
    <n v="0"/>
    <n v="0"/>
    <n v="0"/>
    <n v="0"/>
    <m/>
    <n v="0"/>
    <n v="0"/>
    <n v="0"/>
    <n v="0"/>
    <n v="0"/>
    <x v="0"/>
    <m/>
    <x v="1"/>
    <x v="0"/>
    <s v="Defaut GE &amp; Power Cabinet"/>
    <s v="PASSIVE"/>
    <s v="(05-10-2026 ticket): INC-20260510-00014434...Grid Outage"/>
    <s v="NRD_024"/>
    <m/>
  </r>
  <r>
    <s v="Ekombitie"/>
    <s v="CTR_387"/>
    <s v="Yaounde"/>
    <s v="IHS"/>
    <s v="Grid-Gen"/>
    <s v="CENTRE"/>
    <s v="Yaounde"/>
    <s v="ZTE"/>
    <n v="0"/>
    <n v="0"/>
    <n v="0"/>
    <n v="0"/>
    <n v="0"/>
    <n v="0"/>
    <n v="0"/>
    <n v="0"/>
    <n v="0"/>
    <n v="0"/>
    <n v="0"/>
    <n v="0.36046476787288878"/>
    <n v="0"/>
    <n v="0"/>
    <n v="0.36046476787288878"/>
    <n v="0"/>
    <n v="0"/>
    <n v="0"/>
    <n v="0"/>
    <n v="0"/>
    <n v="0"/>
    <n v="0"/>
    <n v="0"/>
    <n v="0"/>
    <m/>
    <n v="0"/>
    <n v="0"/>
    <n v="0"/>
    <n v="0"/>
    <n v="0"/>
    <x v="0"/>
    <m/>
    <x v="6"/>
    <x v="3"/>
    <s v="No root cause"/>
    <s v="No root cause"/>
    <s v=""/>
    <s v="CTR_387"/>
    <m/>
  </r>
  <r>
    <s v="Olembe-CAMTEL"/>
    <s v="CTR_861"/>
    <s v="Yaounde"/>
    <s v="ESCO"/>
    <s v="Good Grid no GE - 8h"/>
    <s v="CENTRE"/>
    <s v="Yaounde"/>
    <s v="ZTE"/>
    <n v="0"/>
    <n v="0"/>
    <n v="0"/>
    <n v="0"/>
    <n v="0"/>
    <n v="0"/>
    <n v="0"/>
    <n v="0"/>
    <n v="0"/>
    <n v="0"/>
    <n v="0"/>
    <n v="0.35117269206952567"/>
    <n v="0"/>
    <n v="0"/>
    <n v="0.35117269206952567"/>
    <n v="0"/>
    <n v="0"/>
    <n v="0"/>
    <n v="0"/>
    <n v="0"/>
    <n v="0"/>
    <n v="0"/>
    <n v="0"/>
    <n v="0"/>
    <m/>
    <n v="0"/>
    <n v="0"/>
    <n v="0"/>
    <n v="0"/>
    <n v="0"/>
    <x v="0"/>
    <m/>
    <x v="6"/>
    <x v="3"/>
    <s v="No root cause"/>
    <s v="No root cause"/>
    <s v=""/>
    <s v="CTR_861"/>
    <m/>
  </r>
  <r>
    <s v="Kong-Kong-IHS"/>
    <s v="NRD_070"/>
    <s v="NORD"/>
    <s v="IHS"/>
    <s v="Solar-Gen"/>
    <s v="NORD"/>
    <s v="KongKong"/>
    <s v="NOKIA"/>
    <n v="0"/>
    <n v="9.8098607748450719E-4"/>
    <n v="2.5483726777558637E-2"/>
    <n v="0"/>
    <n v="0"/>
    <n v="0"/>
    <n v="0"/>
    <n v="0.10843379050572668"/>
    <n v="0"/>
    <n v="0"/>
    <n v="0"/>
    <n v="0.30135324048778761"/>
    <n v="0.11792436547633295"/>
    <n v="1.5784864895840522E-2"/>
    <n v="0.30135324048778761"/>
    <n v="0"/>
    <n v="0"/>
    <n v="0"/>
    <n v="0"/>
    <n v="0"/>
    <n v="0"/>
    <n v="0"/>
    <n v="0"/>
    <n v="0"/>
    <m/>
    <n v="0"/>
    <n v="0"/>
    <n v="0"/>
    <n v="0"/>
    <n v="0"/>
    <x v="0"/>
    <m/>
    <x v="6"/>
    <x v="3"/>
    <s v="No root cause"/>
    <s v="No root cause"/>
    <s v="(05-10-2026 ticket): INC-20260510-00014200...Others"/>
    <s v="NRD_070"/>
    <m/>
  </r>
  <r>
    <s v="Maroua-Diarenga"/>
    <s v="EXN_088"/>
    <s v="Maroua"/>
    <s v="IHS"/>
    <s v="Grid-Gen"/>
    <s v="EXTREME-NORD"/>
    <s v="Maroua"/>
    <s v="Huawei"/>
    <n v="0"/>
    <n v="0"/>
    <n v="0"/>
    <n v="0"/>
    <n v="0"/>
    <n v="0"/>
    <n v="0"/>
    <n v="0"/>
    <n v="0"/>
    <n v="0"/>
    <n v="0"/>
    <n v="0.26217565126571984"/>
    <n v="0"/>
    <n v="0"/>
    <n v="0.26217565126571984"/>
    <n v="0"/>
    <n v="0"/>
    <n v="0"/>
    <n v="0"/>
    <n v="0"/>
    <n v="0"/>
    <n v="0"/>
    <n v="0"/>
    <n v="0"/>
    <m/>
    <n v="0"/>
    <n v="0"/>
    <n v="0"/>
    <n v="0"/>
    <n v="0"/>
    <x v="0"/>
    <m/>
    <x v="6"/>
    <x v="3"/>
    <s v="No root cause"/>
    <s v="No root cause"/>
    <s v=""/>
    <s v="EXN_088"/>
    <m/>
  </r>
  <r>
    <s v="Kodek-Djarengol"/>
    <s v="EXN_053"/>
    <s v="Maroua"/>
    <s v="IHS"/>
    <s v="Grid-Gen"/>
    <s v="EXTREME-NORD"/>
    <s v="Maroua"/>
    <s v="Huawei"/>
    <n v="0.27136071659917876"/>
    <n v="0.69431959889622274"/>
    <n v="0"/>
    <n v="0"/>
    <n v="0"/>
    <n v="0"/>
    <n v="0"/>
    <n v="0"/>
    <n v="0"/>
    <n v="0"/>
    <n v="0"/>
    <n v="0.18646574380837422"/>
    <n v="0"/>
    <n v="0"/>
    <n v="0.18646574380837422"/>
    <n v="0"/>
    <n v="0"/>
    <n v="0"/>
    <n v="0"/>
    <n v="0"/>
    <n v="0"/>
    <n v="0"/>
    <n v="0"/>
    <n v="0"/>
    <m/>
    <n v="0"/>
    <n v="0"/>
    <n v="0"/>
    <n v="0"/>
    <n v="0"/>
    <x v="0"/>
    <m/>
    <x v="6"/>
    <x v="3"/>
    <s v="No root cause"/>
    <s v="No root cause"/>
    <s v=""/>
    <s v="EXN_053"/>
    <m/>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n v="0"/>
    <n v="0"/>
    <m/>
    <n v="0"/>
    <n v="0"/>
    <n v="0"/>
    <n v="0"/>
    <n v="0"/>
    <x v="0"/>
    <m/>
    <x v="6"/>
    <x v="3"/>
    <s v="No root cause"/>
    <s v="No root cause"/>
    <s v=""/>
    <s v="EXN_111"/>
    <m/>
  </r>
  <r>
    <s v="Mbaka"/>
    <s v="ADM_161"/>
    <s v="ADAMAOUA"/>
    <s v="CAMUSAT"/>
    <s v="Hybrid Solar - S3"/>
    <s v="ADAMAOUA"/>
    <s v="Mbaka"/>
    <s v="Huawei"/>
    <n v="0"/>
    <n v="0"/>
    <n v="0"/>
    <n v="0"/>
    <n v="0"/>
    <n v="0"/>
    <n v="0"/>
    <n v="0"/>
    <n v="0"/>
    <n v="0"/>
    <n v="0"/>
    <n v="0"/>
    <n v="0"/>
    <n v="0"/>
    <n v="0.13365607691056491"/>
    <n v="0"/>
    <n v="0"/>
    <n v="0"/>
    <n v="0"/>
    <n v="0"/>
    <n v="0"/>
    <n v="0"/>
    <n v="0"/>
    <n v="0"/>
    <m/>
    <n v="0"/>
    <n v="0"/>
    <n v="0"/>
    <n v="0"/>
    <n v="0"/>
    <x v="0"/>
    <m/>
    <x v="6"/>
    <x v="3"/>
    <s v="No root cause"/>
    <s v="No root cause"/>
    <s v=""/>
    <s v="ADM_161"/>
    <m/>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n v="0"/>
    <n v="0"/>
    <m/>
    <n v="0"/>
    <n v="0"/>
    <n v="0"/>
    <n v="0"/>
    <n v="0"/>
    <x v="0"/>
    <m/>
    <x v="6"/>
    <x v="3"/>
    <s v="No root cause"/>
    <s v="No root cause"/>
    <s v=""/>
    <s v="NRO_124"/>
    <m/>
  </r>
  <r>
    <s v="Mfou"/>
    <s v="CTR_036"/>
    <s v="CENTRE"/>
    <s v="IHS"/>
    <s v="Grid-Gen"/>
    <s v="CENTRE"/>
    <s v="Mfou"/>
    <s v="ZTE"/>
    <n v="0"/>
    <n v="0"/>
    <n v="0"/>
    <n v="0"/>
    <n v="0.25056501528109515"/>
    <n v="5.1418530789052404E-2"/>
    <n v="0"/>
    <n v="0"/>
    <n v="0"/>
    <n v="0"/>
    <n v="0"/>
    <n v="3.8131397442592439E-2"/>
    <n v="0.58181592487008926"/>
    <n v="0"/>
    <n v="3.8131397442592446E-2"/>
    <n v="0"/>
    <n v="0"/>
    <n v="0"/>
    <n v="0"/>
    <n v="0"/>
    <n v="0"/>
    <n v="0"/>
    <n v="0"/>
    <n v="0"/>
    <m/>
    <n v="0"/>
    <n v="0"/>
    <n v="0"/>
    <n v="0"/>
    <n v="0"/>
    <x v="0"/>
    <m/>
    <x v="6"/>
    <x v="3"/>
    <s v="No root cause"/>
    <s v="No root cause"/>
    <s v=""/>
    <s v="CTR_036"/>
    <m/>
  </r>
  <r>
    <s v="Bamoungoum-IHS"/>
    <s v="OST_163"/>
    <s v="OUEST"/>
    <s v="IHS"/>
    <s v="Grid-Gen"/>
    <s v="OUEST"/>
    <s v="Bamoungoum"/>
    <s v="Huawei"/>
    <n v="0"/>
    <n v="0"/>
    <n v="0"/>
    <n v="0"/>
    <n v="0"/>
    <n v="0"/>
    <n v="0"/>
    <n v="0"/>
    <n v="0"/>
    <n v="0"/>
    <n v="0"/>
    <n v="0"/>
    <n v="0"/>
    <n v="0"/>
    <n v="2.5646842620415309E-2"/>
    <n v="0"/>
    <n v="0"/>
    <n v="0"/>
    <n v="0"/>
    <n v="0"/>
    <n v="0"/>
    <n v="0"/>
    <n v="0"/>
    <n v="0"/>
    <m/>
    <n v="0"/>
    <n v="0"/>
    <n v="0"/>
    <n v="0"/>
    <n v="0"/>
    <x v="0"/>
    <m/>
    <x v="6"/>
    <x v="3"/>
    <s v="No root cause"/>
    <s v="No root cause"/>
    <s v=""/>
    <s v="OST_163"/>
    <m/>
  </r>
  <r>
    <s v="be"/>
    <s v="SUD_240"/>
    <s v="CENTRE"/>
    <s v="IHS"/>
    <s v="Grid-Gen"/>
    <s v="SUD"/>
    <s v="Kribi"/>
    <s v="ZTE"/>
    <n v="0"/>
    <n v="0"/>
    <n v="0"/>
    <n v="0"/>
    <n v="0"/>
    <n v="0"/>
    <n v="0"/>
    <n v="0"/>
    <n v="0"/>
    <n v="0"/>
    <n v="0"/>
    <n v="1.4696104533534354E-2"/>
    <n v="0"/>
    <n v="0"/>
    <n v="1.4696104533534354E-2"/>
    <n v="0"/>
    <n v="0"/>
    <n v="0"/>
    <n v="0"/>
    <n v="0"/>
    <n v="0"/>
    <n v="0"/>
    <n v="0"/>
    <n v="0"/>
    <m/>
    <n v="0"/>
    <n v="0"/>
    <n v="0"/>
    <n v="0"/>
    <n v="0"/>
    <x v="0"/>
    <m/>
    <x v="6"/>
    <x v="3"/>
    <s v="No root cause"/>
    <s v="No root cause"/>
    <s v=""/>
    <s v="SUD_240"/>
    <m/>
  </r>
  <r>
    <s v="be-HIS"/>
    <s v="SUD_043"/>
    <s v="CENTRE"/>
    <s v="IHS"/>
    <s v="Grid-Gen"/>
    <s v="SUD"/>
    <s v="Kribi"/>
    <s v="ZTE"/>
    <n v="0"/>
    <n v="0"/>
    <n v="0"/>
    <n v="0"/>
    <n v="0"/>
    <n v="0"/>
    <n v="0"/>
    <n v="0"/>
    <n v="0"/>
    <n v="0"/>
    <n v="0"/>
    <n v="1.2431049587225291E-2"/>
    <n v="0"/>
    <n v="0"/>
    <n v="1.2431049587225294E-2"/>
    <n v="0"/>
    <n v="0"/>
    <n v="0"/>
    <n v="0"/>
    <n v="0"/>
    <n v="0"/>
    <n v="0"/>
    <n v="0"/>
    <n v="0"/>
    <m/>
    <n v="0"/>
    <n v="0"/>
    <n v="0"/>
    <n v="0"/>
    <n v="0"/>
    <x v="0"/>
    <m/>
    <x v="6"/>
    <x v="3"/>
    <s v="No root cause"/>
    <s v="No root cause"/>
    <s v=""/>
    <s v="SUD_043"/>
    <m/>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n v="0"/>
    <n v="0"/>
    <m/>
    <n v="0"/>
    <n v="0"/>
    <n v="0"/>
    <n v="0"/>
    <n v="0"/>
    <x v="0"/>
    <m/>
    <x v="6"/>
    <x v="3"/>
    <s v="No root cause"/>
    <s v="No root cause"/>
    <s v=""/>
    <s v="SUD_076"/>
    <m/>
  </r>
  <r>
    <s v="Sangmelima-Akon-MTN"/>
    <s v="SUD_258"/>
    <s v="CENTRE"/>
    <s v="IHS"/>
    <s v="Grid-Gen"/>
    <s v="SUD"/>
    <s v="Sangmelima"/>
    <s v="ZTE"/>
    <n v="0"/>
    <n v="0.13228277588012607"/>
    <n v="0"/>
    <n v="0"/>
    <n v="0"/>
    <n v="0"/>
    <n v="0"/>
    <n v="0"/>
    <n v="0"/>
    <n v="0"/>
    <n v="0"/>
    <n v="0"/>
    <n v="0"/>
    <n v="0"/>
    <n v="1.2020842785924555E-2"/>
    <n v="0"/>
    <n v="0"/>
    <n v="0"/>
    <n v="0"/>
    <n v="0"/>
    <n v="0"/>
    <n v="0"/>
    <n v="0"/>
    <n v="0"/>
    <m/>
    <n v="0"/>
    <n v="0"/>
    <n v="0"/>
    <n v="0"/>
    <n v="0"/>
    <x v="0"/>
    <m/>
    <x v="6"/>
    <x v="3"/>
    <s v="No root cause"/>
    <s v="No root cause"/>
    <s v=""/>
    <s v="SUD_258"/>
    <m/>
  </r>
  <r>
    <s v="Kribi-Orange"/>
    <s v="SUD_002"/>
    <s v="LITTORAL"/>
    <m/>
    <m/>
    <s v="SUD"/>
    <s v="Kribi"/>
    <s v="ZTE"/>
    <n v="0"/>
    <n v="0"/>
    <n v="0"/>
    <n v="0"/>
    <n v="0"/>
    <n v="0"/>
    <n v="0"/>
    <n v="0"/>
    <n v="0"/>
    <n v="0"/>
    <n v="0"/>
    <n v="1.1878162159385646E-2"/>
    <n v="0"/>
    <n v="0"/>
    <n v="1.187816215938565E-2"/>
    <n v="0"/>
    <n v="0"/>
    <n v="0"/>
    <n v="0"/>
    <n v="0"/>
    <n v="0"/>
    <n v="0"/>
    <n v="0"/>
    <n v="0"/>
    <m/>
    <n v="0"/>
    <n v="0"/>
    <n v="0"/>
    <n v="0"/>
    <n v="0"/>
    <x v="0"/>
    <m/>
    <x v="6"/>
    <x v="3"/>
    <s v="No root cause"/>
    <s v="No root cause"/>
    <s v=""/>
    <s v="SUD_002"/>
    <m/>
  </r>
  <r>
    <s v="Azem-IHS"/>
    <s v="SUD_060"/>
    <s v="CENTRE"/>
    <s v="IHS"/>
    <s v="Grid-Gen"/>
    <s v="SUD"/>
    <s v="Azem"/>
    <s v="ZTE"/>
    <n v="0"/>
    <n v="0"/>
    <n v="0"/>
    <n v="0"/>
    <n v="0"/>
    <n v="0"/>
    <n v="0"/>
    <n v="0"/>
    <n v="0"/>
    <n v="0"/>
    <n v="0"/>
    <n v="1.166414121957669E-2"/>
    <n v="0"/>
    <n v="0"/>
    <n v="1.1664141219576691E-2"/>
    <n v="0"/>
    <n v="0"/>
    <n v="0"/>
    <n v="0"/>
    <n v="0"/>
    <n v="0"/>
    <n v="0"/>
    <n v="0"/>
    <n v="0"/>
    <m/>
    <n v="0"/>
    <n v="0"/>
    <n v="0"/>
    <n v="0"/>
    <n v="0"/>
    <x v="0"/>
    <m/>
    <x v="6"/>
    <x v="3"/>
    <s v="No root cause"/>
    <s v="No root cause"/>
    <s v=""/>
    <s v="SUD_060"/>
    <m/>
  </r>
  <r>
    <s v="Sangmelima-CRTV"/>
    <s v="SUD_018"/>
    <s v="CENTRE"/>
    <s v="CAMUSAT"/>
    <s v="Medium Grid + Solar + GE"/>
    <s v="SUD"/>
    <s v="Sangmelima"/>
    <s v="ZTE"/>
    <n v="0"/>
    <n v="0"/>
    <n v="0"/>
    <n v="0"/>
    <n v="0"/>
    <n v="0"/>
    <n v="0"/>
    <n v="0"/>
    <n v="0"/>
    <n v="0"/>
    <n v="0"/>
    <n v="1.1057748556785537E-2"/>
    <n v="0"/>
    <n v="0"/>
    <n v="1.1057748556785537E-2"/>
    <n v="0"/>
    <n v="0"/>
    <n v="0"/>
    <n v="0"/>
    <n v="0"/>
    <n v="0"/>
    <n v="0"/>
    <n v="0"/>
    <n v="0"/>
    <m/>
    <n v="0"/>
    <n v="0"/>
    <n v="0"/>
    <n v="0"/>
    <n v="0"/>
    <x v="0"/>
    <m/>
    <x v="6"/>
    <x v="3"/>
    <s v="No root cause"/>
    <s v="No root cause"/>
    <s v=""/>
    <s v="SUD_018"/>
    <m/>
  </r>
  <r>
    <s v="e-Technique"/>
    <s v="SUD_057"/>
    <s v="CENTRE"/>
    <s v="IHS"/>
    <s v="Grid-Gen"/>
    <s v="SUD"/>
    <s v="Kribi"/>
    <s v="ZTE"/>
    <n v="0"/>
    <n v="0.87898399979454001"/>
    <n v="0"/>
    <n v="0"/>
    <n v="0"/>
    <n v="0"/>
    <n v="0"/>
    <n v="0"/>
    <n v="0"/>
    <n v="0"/>
    <n v="0"/>
    <n v="1.036218050240687E-2"/>
    <n v="0"/>
    <n v="0"/>
    <n v="1.0362180502406842E-2"/>
    <n v="0"/>
    <n v="0"/>
    <n v="0"/>
    <n v="0"/>
    <n v="0"/>
    <n v="0"/>
    <n v="0"/>
    <n v="0"/>
    <n v="0"/>
    <m/>
    <n v="0"/>
    <n v="0"/>
    <n v="0"/>
    <n v="0"/>
    <n v="0"/>
    <x v="0"/>
    <m/>
    <x v="6"/>
    <x v="3"/>
    <s v="No root cause"/>
    <s v="No root cause"/>
    <s v=""/>
    <s v="SUD_057"/>
    <m/>
  </r>
  <r>
    <s v="Kribi-CRTV"/>
    <s v="SUD_010"/>
    <s v="CENTRE"/>
    <s v="CAMUSAT"/>
    <s v="Good Grid + GE"/>
    <s v="SUD"/>
    <s v="Kribi"/>
    <s v="ZTE"/>
    <n v="0.6507485025668247"/>
    <n v="0"/>
    <n v="0"/>
    <n v="0"/>
    <n v="0"/>
    <n v="0"/>
    <n v="0"/>
    <n v="0"/>
    <n v="0"/>
    <n v="0"/>
    <n v="0"/>
    <n v="9.9519737011067588E-3"/>
    <n v="0"/>
    <n v="0"/>
    <n v="9.9519737011067588E-3"/>
    <n v="0"/>
    <n v="0"/>
    <n v="0"/>
    <n v="0"/>
    <n v="0"/>
    <n v="0"/>
    <n v="0"/>
    <n v="0"/>
    <n v="0"/>
    <m/>
    <n v="0"/>
    <n v="0"/>
    <n v="0"/>
    <n v="0"/>
    <n v="0"/>
    <x v="0"/>
    <m/>
    <x v="6"/>
    <x v="3"/>
    <s v="No root cause"/>
    <s v="No root cause"/>
    <s v=""/>
    <s v="SUD_010"/>
    <m/>
  </r>
  <r>
    <s v="Kribi-Bassiki"/>
    <s v="SUD_071"/>
    <s v="CENTRE"/>
    <s v="CAMUSAT"/>
    <s v="Good Grid no GE - 8h"/>
    <s v="SUD"/>
    <s v="Kribi"/>
    <s v="ZTE"/>
    <n v="0"/>
    <n v="0"/>
    <n v="0"/>
    <n v="0"/>
    <n v="0"/>
    <n v="0"/>
    <n v="0"/>
    <n v="0"/>
    <n v="0"/>
    <n v="0"/>
    <n v="0"/>
    <n v="9.8092930745678555E-3"/>
    <n v="0"/>
    <n v="0"/>
    <n v="9.8092930745678555E-3"/>
    <n v="0"/>
    <n v="0"/>
    <n v="0"/>
    <n v="0"/>
    <n v="0"/>
    <n v="0"/>
    <n v="0"/>
    <n v="0"/>
    <n v="0"/>
    <m/>
    <n v="0"/>
    <n v="0"/>
    <n v="0"/>
    <n v="0"/>
    <n v="0"/>
    <x v="0"/>
    <m/>
    <x v="6"/>
    <x v="3"/>
    <s v="No root cause"/>
    <s v="No root cause"/>
    <s v=""/>
    <s v="SUD_071"/>
    <m/>
  </r>
  <r>
    <s v="Kye-Ossi"/>
    <s v="SUD_015"/>
    <s v="CENTRE"/>
    <s v="IHS"/>
    <s v="Solar-Grid-Gen-Lithium"/>
    <s v="SUD"/>
    <s v="Kye-Ossi"/>
    <s v="ZTE"/>
    <n v="0.55970042775651829"/>
    <n v="0"/>
    <n v="0"/>
    <n v="5.7896860465928885E-17"/>
    <n v="0"/>
    <n v="0"/>
    <n v="0"/>
    <n v="0"/>
    <n v="0"/>
    <n v="0"/>
    <n v="0"/>
    <n v="8.5608375923502886E-3"/>
    <n v="0"/>
    <n v="0"/>
    <n v="8.5608375923501741E-3"/>
    <n v="0"/>
    <n v="0"/>
    <n v="0"/>
    <n v="0"/>
    <n v="0"/>
    <n v="0"/>
    <n v="0"/>
    <n v="0"/>
    <n v="0"/>
    <m/>
    <n v="0"/>
    <n v="0"/>
    <n v="0"/>
    <n v="0"/>
    <n v="0"/>
    <x v="0"/>
    <m/>
    <x v="6"/>
    <x v="3"/>
    <s v="No root cause"/>
    <s v="No root cause"/>
    <s v=""/>
    <s v="SUD_015"/>
    <m/>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n v="0"/>
    <n v="0"/>
    <m/>
    <n v="0"/>
    <n v="0"/>
    <n v="0"/>
    <n v="0"/>
    <n v="0"/>
    <x v="0"/>
    <m/>
    <x v="6"/>
    <x v="3"/>
    <s v="No root cause"/>
    <s v="No root cause"/>
    <s v=""/>
    <s v="SUD_096"/>
    <m/>
  </r>
  <r>
    <s v="Kribi-Ebouyie"/>
    <s v="SUD_077"/>
    <s v="LITTORAL"/>
    <s v="IHS"/>
    <s v="Grid-Gen"/>
    <s v="SUD"/>
    <s v="Kribi"/>
    <s v="ZTE"/>
    <n v="0"/>
    <n v="0"/>
    <n v="0"/>
    <n v="0"/>
    <n v="0"/>
    <n v="0"/>
    <n v="0"/>
    <n v="0"/>
    <n v="0"/>
    <n v="0"/>
    <n v="0"/>
    <n v="7.9009396946064809E-3"/>
    <n v="0"/>
    <n v="0"/>
    <n v="7.9009396946064809E-3"/>
    <n v="0"/>
    <n v="0"/>
    <n v="0"/>
    <n v="0"/>
    <n v="0"/>
    <n v="0"/>
    <n v="0"/>
    <n v="0"/>
    <n v="0"/>
    <m/>
    <n v="0"/>
    <n v="0"/>
    <n v="0"/>
    <n v="0"/>
    <n v="0"/>
    <x v="0"/>
    <m/>
    <x v="6"/>
    <x v="3"/>
    <s v="No root cause"/>
    <s v="No root cause"/>
    <s v=""/>
    <s v="SUD_077"/>
    <m/>
  </r>
  <r>
    <s v="Kribi-Kienke-Bridge-IHS"/>
    <s v="SUD_042"/>
    <s v="LITTORAL"/>
    <s v="IHS"/>
    <s v="Grid-Gen"/>
    <s v="SUD"/>
    <s v="Kribi"/>
    <s v="ZTE"/>
    <n v="0"/>
    <n v="0"/>
    <n v="0"/>
    <n v="0"/>
    <n v="0"/>
    <n v="0"/>
    <n v="0"/>
    <n v="0"/>
    <n v="0"/>
    <n v="0"/>
    <n v="0"/>
    <n v="7.2945470318146414E-3"/>
    <n v="0"/>
    <n v="0"/>
    <n v="7.2945470318146405E-3"/>
    <n v="0"/>
    <n v="0"/>
    <n v="0"/>
    <n v="0"/>
    <n v="0"/>
    <n v="0"/>
    <n v="0"/>
    <n v="0"/>
    <n v="0"/>
    <m/>
    <n v="0"/>
    <n v="0"/>
    <n v="0"/>
    <n v="0"/>
    <n v="0"/>
    <x v="0"/>
    <m/>
    <x v="6"/>
    <x v="3"/>
    <s v="No root cause"/>
    <s v="No root cause"/>
    <s v=""/>
    <s v="SUD_042"/>
    <m/>
  </r>
  <r>
    <s v="Kribi-Ocean"/>
    <s v="SUD_006"/>
    <s v="LITTORAL"/>
    <s v="IHS"/>
    <s v="Grid-Gen"/>
    <s v="SUD"/>
    <s v="Kribi"/>
    <s v="ZTE"/>
    <n v="0"/>
    <n v="0"/>
    <n v="0"/>
    <n v="0"/>
    <n v="0"/>
    <n v="0"/>
    <n v="0"/>
    <n v="0"/>
    <n v="0"/>
    <n v="0"/>
    <n v="0"/>
    <n v="7.0091857787370022E-3"/>
    <n v="0"/>
    <n v="0"/>
    <n v="7.0091857787370022E-3"/>
    <n v="0"/>
    <n v="0"/>
    <n v="0"/>
    <n v="0"/>
    <n v="0"/>
    <n v="0"/>
    <n v="0"/>
    <n v="0"/>
    <n v="0"/>
    <m/>
    <n v="0"/>
    <n v="0"/>
    <n v="0"/>
    <n v="0"/>
    <n v="0"/>
    <x v="0"/>
    <m/>
    <x v="6"/>
    <x v="3"/>
    <s v="No root cause"/>
    <s v="No root cause"/>
    <s v=""/>
    <s v="SUD_006"/>
    <m/>
  </r>
  <r>
    <s v="Belel-MTN-IHS"/>
    <s v="ADM_096"/>
    <s v="ADAMAOUA"/>
    <s v="IHS"/>
    <s v="Solar-Gen"/>
    <s v="ADAMAOUA"/>
    <s v="Belel"/>
    <s v="Huawei"/>
    <n v="0"/>
    <n v="0"/>
    <n v="0"/>
    <n v="0"/>
    <n v="0"/>
    <n v="0"/>
    <n v="0"/>
    <n v="0"/>
    <n v="0"/>
    <n v="0"/>
    <n v="0"/>
    <n v="0"/>
    <n v="0"/>
    <n v="0"/>
    <n v="6.4206281942625247E-3"/>
    <n v="0"/>
    <n v="0"/>
    <n v="0"/>
    <n v="0"/>
    <n v="0"/>
    <n v="0"/>
    <n v="0"/>
    <n v="0"/>
    <n v="0"/>
    <m/>
    <n v="0"/>
    <n v="0"/>
    <n v="0"/>
    <n v="0"/>
    <n v="0"/>
    <x v="0"/>
    <m/>
    <x v="6"/>
    <x v="3"/>
    <s v="No root cause"/>
    <s v="No root cause"/>
    <s v=""/>
    <s v="ADM_096"/>
    <m/>
  </r>
  <r>
    <s v="Ndiam-badji"/>
    <s v="NRD_154"/>
    <s v="NORD"/>
    <s v="CAMUSAT"/>
    <s v="Hybrid Solar - S3"/>
    <s v="NORD"/>
    <s v="Ndiam-Badji"/>
    <s v="NOKIA"/>
    <n v="1.2485277349802194E-3"/>
    <n v="0"/>
    <n v="0"/>
    <n v="4.8157498349233373E-3"/>
    <n v="0"/>
    <n v="0"/>
    <n v="0"/>
    <n v="0"/>
    <n v="0"/>
    <n v="0"/>
    <n v="0"/>
    <n v="5.6186999824777671E-3"/>
    <n v="0"/>
    <n v="0"/>
    <n v="5.6186999824777671E-3"/>
    <n v="0"/>
    <n v="0"/>
    <n v="0"/>
    <n v="0"/>
    <n v="0"/>
    <n v="0"/>
    <n v="0"/>
    <n v="0"/>
    <n v="0"/>
    <m/>
    <n v="0"/>
    <n v="0"/>
    <n v="0"/>
    <n v="0"/>
    <n v="0"/>
    <x v="0"/>
    <m/>
    <x v="10"/>
    <x v="0"/>
    <s v="AKTIVCO Defaut GE &amp; Power Cabinet"/>
    <s v="PASSIVE"/>
    <s v="(05-10-2026 ticket): INC-20260510-00014416...Grid Outage"/>
    <s v="NRD_154"/>
    <m/>
  </r>
  <r>
    <s v="Ebolowa-Elat"/>
    <s v="SUD_217"/>
    <s v="CENTRE"/>
    <s v="IHS"/>
    <s v="Grid-Gen"/>
    <s v="SUD"/>
    <s v="Ebolowa"/>
    <s v="ZTE"/>
    <n v="0"/>
    <n v="0"/>
    <n v="0"/>
    <n v="0"/>
    <n v="0"/>
    <n v="0"/>
    <n v="0"/>
    <n v="0"/>
    <n v="0"/>
    <n v="0"/>
    <n v="0"/>
    <n v="5.4218638084884618E-3"/>
    <n v="0"/>
    <n v="0"/>
    <n v="5.4218638084884618E-3"/>
    <n v="0"/>
    <n v="0"/>
    <n v="0"/>
    <n v="0"/>
    <n v="0"/>
    <n v="0"/>
    <n v="0"/>
    <n v="0"/>
    <n v="0"/>
    <m/>
    <n v="0"/>
    <n v="0"/>
    <n v="0"/>
    <n v="0"/>
    <n v="0"/>
    <x v="0"/>
    <m/>
    <x v="6"/>
    <x v="3"/>
    <s v="No root cause"/>
    <s v="No root cause"/>
    <s v=""/>
    <s v="SUD_217"/>
    <m/>
  </r>
  <r>
    <s v="Ebolowa-Mekalat"/>
    <s v="SUD_223"/>
    <s v="CENTRE"/>
    <s v="IHS"/>
    <s v="Grid-Gen"/>
    <s v="SUD"/>
    <s v="Ebolowa"/>
    <s v="ZTE"/>
    <n v="0"/>
    <n v="0"/>
    <n v="0"/>
    <n v="0"/>
    <n v="0"/>
    <n v="0"/>
    <n v="0"/>
    <n v="0"/>
    <n v="0"/>
    <n v="0"/>
    <n v="0"/>
    <n v="2.9606230006877844E-3"/>
    <n v="0"/>
    <n v="0"/>
    <n v="2.9606230006877844E-3"/>
    <n v="0"/>
    <n v="0"/>
    <n v="0"/>
    <n v="0"/>
    <n v="0"/>
    <n v="0"/>
    <n v="0"/>
    <n v="0"/>
    <n v="0"/>
    <m/>
    <n v="0"/>
    <n v="0"/>
    <n v="0"/>
    <n v="0"/>
    <n v="0"/>
    <x v="0"/>
    <m/>
    <x v="6"/>
    <x v="3"/>
    <s v="No root cause"/>
    <s v="No root cause"/>
    <s v=""/>
    <s v="SUD_223"/>
    <m/>
  </r>
  <r>
    <s v="Doualare"/>
    <s v="EXN_030"/>
    <s v="Maroua"/>
    <s v="IHS"/>
    <s v="Solar-Grid-Gen"/>
    <s v="EXTREME-NORD"/>
    <s v="Maroua"/>
    <s v="Huawei"/>
    <n v="0"/>
    <n v="0"/>
    <n v="0"/>
    <n v="0"/>
    <n v="0"/>
    <n v="0"/>
    <n v="3.2103140971312641E-3"/>
    <n v="0"/>
    <n v="0"/>
    <n v="0"/>
    <n v="0"/>
    <n v="1.159280090630734E-3"/>
    <n v="0"/>
    <n v="0"/>
    <n v="1.159280090630734E-3"/>
    <n v="0"/>
    <n v="0"/>
    <n v="0.41197247405352799"/>
    <n v="0"/>
    <n v="0"/>
    <n v="0"/>
    <n v="0"/>
    <n v="0"/>
    <n v="0"/>
    <m/>
    <n v="0"/>
    <n v="0"/>
    <n v="0"/>
    <n v="0"/>
    <n v="0"/>
    <x v="0"/>
    <m/>
    <x v="6"/>
    <x v="3"/>
    <s v="No root cause"/>
    <s v="No root cause"/>
    <s v=""/>
    <s v="EXN_030"/>
    <m/>
  </r>
  <r>
    <s v="Maroua-Doursogo"/>
    <s v="EXN_067"/>
    <s v="Maroua"/>
    <s v="IHS"/>
    <s v="Grid-Gen"/>
    <s v="EXTREME-NORD"/>
    <s v="Maroua"/>
    <s v="Huawei"/>
    <n v="0"/>
    <n v="0"/>
    <n v="0"/>
    <n v="0"/>
    <n v="0"/>
    <n v="0"/>
    <n v="4.8154711456968955E-3"/>
    <n v="0"/>
    <n v="0"/>
    <n v="0"/>
    <n v="0"/>
    <n v="8.0257852428281603E-4"/>
    <n v="0"/>
    <n v="0"/>
    <n v="8.0257852428281581E-4"/>
    <n v="0"/>
    <n v="0"/>
    <n v="0"/>
    <n v="0"/>
    <n v="0"/>
    <n v="0"/>
    <n v="0"/>
    <n v="0"/>
    <n v="0"/>
    <m/>
    <n v="0"/>
    <n v="0"/>
    <n v="0"/>
    <n v="0"/>
    <n v="0"/>
    <x v="0"/>
    <m/>
    <x v="6"/>
    <x v="3"/>
    <s v="No root cause"/>
    <s v="No root cause"/>
    <s v=""/>
    <s v="EXN_067"/>
    <m/>
  </r>
  <r>
    <s v="Maroua-Orange"/>
    <s v="EXN_044"/>
    <s v="Maroua"/>
    <s v="CAMUSAT"/>
    <s v="Bad Grid + GE"/>
    <s v="EXTREME-NORD"/>
    <s v="Maroua"/>
    <s v="Huawei"/>
    <n v="0"/>
    <n v="0"/>
    <n v="0"/>
    <n v="0"/>
    <n v="0"/>
    <n v="0"/>
    <n v="4.8154711456968955E-3"/>
    <n v="0"/>
    <n v="0"/>
    <n v="0"/>
    <n v="0"/>
    <n v="5.3505234952187721E-4"/>
    <n v="0"/>
    <n v="0"/>
    <n v="5.3505234952187721E-4"/>
    <n v="0"/>
    <n v="0"/>
    <n v="0"/>
    <n v="0"/>
    <n v="0"/>
    <n v="0"/>
    <n v="0"/>
    <n v="0"/>
    <n v="0"/>
    <m/>
    <n v="0"/>
    <n v="0"/>
    <n v="0"/>
    <n v="0"/>
    <n v="0"/>
    <x v="0"/>
    <m/>
    <x v="6"/>
    <x v="3"/>
    <s v="No root cause"/>
    <s v="No root cause"/>
    <s v=""/>
    <s v="EXN_044"/>
    <m/>
  </r>
  <r>
    <s v="Bantoum"/>
    <s v="OST_010"/>
    <s v="OUEST"/>
    <s v="IHS"/>
    <s v="Grid-Gen"/>
    <s v="OUEST"/>
    <s v="Bantoum"/>
    <s v="Huawei"/>
    <n v="0"/>
    <n v="0"/>
    <n v="0"/>
    <n v="0"/>
    <n v="0"/>
    <n v="0"/>
    <n v="0"/>
    <n v="0"/>
    <n v="0"/>
    <n v="0"/>
    <n v="0"/>
    <n v="0"/>
    <n v="0"/>
    <n v="0"/>
    <n v="8.9175391586979543E-5"/>
    <n v="0"/>
    <n v="0"/>
    <n v="0"/>
    <n v="0"/>
    <n v="0"/>
    <n v="0"/>
    <n v="0"/>
    <n v="0"/>
    <n v="0"/>
    <m/>
    <n v="0"/>
    <n v="0"/>
    <n v="0"/>
    <n v="0"/>
    <n v="0"/>
    <x v="0"/>
    <m/>
    <x v="6"/>
    <x v="3"/>
    <s v="No root cause"/>
    <s v="No root cause"/>
    <s v=""/>
    <s v="OST_010"/>
    <m/>
  </r>
  <r>
    <s v="CTR_984_Z_Mbalmayo-Ngalan-II"/>
    <s v="CTR_984"/>
    <s v="CENTRE"/>
    <s v="ESCO"/>
    <s v="Hybrid Solar - S1"/>
    <s v="CTR"/>
    <s v="Mbalmayo"/>
    <s v="ZTE"/>
    <n v="0"/>
    <n v="0"/>
    <n v="0"/>
    <n v="0"/>
    <n v="0"/>
    <n v="0"/>
    <n v="0"/>
    <n v="0"/>
    <n v="0"/>
    <n v="0"/>
    <n v="0"/>
    <n v="0"/>
    <n v="0"/>
    <s v=""/>
    <n v="0"/>
    <n v="0"/>
    <n v="0"/>
    <n v="0"/>
    <n v="0"/>
    <n v="0"/>
    <n v="0"/>
    <n v="0"/>
    <n v="0"/>
    <n v="0"/>
    <m/>
    <n v="0"/>
    <n v="0"/>
    <n v="0"/>
    <n v="0"/>
    <n v="0"/>
    <x v="0"/>
    <m/>
    <x v="6"/>
    <x v="3"/>
    <s v="No root cause"/>
    <s v="No root cause"/>
    <s v=""/>
    <s v="CTR_984"/>
    <m/>
  </r>
  <r>
    <s v="Ndom"/>
    <s v="SUD_028"/>
    <s v=""/>
    <s v="IHS"/>
    <s v="Grid Gen"/>
    <s v="SUD"/>
    <s v="Ndom"/>
    <s v="ZTE"/>
    <n v="18.491409199476074"/>
    <n v="18.491409199476074"/>
    <n v="18.491409199476074"/>
    <n v="18.491409199476074"/>
    <n v="0"/>
    <n v="0"/>
    <n v="0"/>
    <n v="0"/>
    <n v="0"/>
    <n v="0"/>
    <n v="0"/>
    <n v="0"/>
    <n v="0"/>
    <s v=""/>
    <n v="0"/>
    <n v="0"/>
    <n v="0"/>
    <n v="0"/>
    <n v="0"/>
    <n v="0"/>
    <n v="0"/>
    <n v="0"/>
    <n v="0"/>
    <n v="0"/>
    <m/>
    <n v="0"/>
    <n v="0"/>
    <n v="0"/>
    <n v="0"/>
    <n v="0"/>
    <x v="0"/>
    <m/>
    <x v="6"/>
    <x v="3"/>
    <s v="No root cause"/>
    <s v="No root cause"/>
    <s v=""/>
    <s v="SUD_028"/>
    <m/>
  </r>
  <r>
    <s v="Manjo-New"/>
    <s v="LIT_062"/>
    <s v=""/>
    <s v="IHS"/>
    <e v="#REF!"/>
    <s v="LIT"/>
    <s v="Manjo"/>
    <s v="ZTE"/>
    <n v="0"/>
    <n v="0"/>
    <n v="0"/>
    <n v="0"/>
    <n v="0"/>
    <n v="0"/>
    <n v="0"/>
    <n v="0"/>
    <n v="0"/>
    <n v="0"/>
    <n v="0"/>
    <n v="0"/>
    <n v="0"/>
    <s v=""/>
    <n v="0"/>
    <n v="0"/>
    <n v="0"/>
    <n v="0"/>
    <n v="0"/>
    <n v="0"/>
    <n v="0"/>
    <n v="0"/>
    <n v="0"/>
    <n v="0"/>
    <m/>
    <n v="0"/>
    <n v="0"/>
    <n v="0"/>
    <n v="0"/>
    <n v="0"/>
    <x v="0"/>
    <m/>
    <x v="6"/>
    <x v="3"/>
    <s v="No root cause"/>
    <s v="No root cause"/>
    <s v=""/>
    <s v="LIT_062"/>
    <m/>
  </r>
  <r>
    <s v="Ngoulmepa-New"/>
    <s v="LIT_067"/>
    <s v="LITTORAL"/>
    <s v="IHS"/>
    <s v="GRID GEN"/>
    <s v="LIT"/>
    <s v="Ngoulmepa"/>
    <s v="ZTE"/>
    <n v="0"/>
    <n v="0"/>
    <n v="0"/>
    <n v="0"/>
    <n v="0"/>
    <n v="0"/>
    <n v="0"/>
    <n v="0"/>
    <n v="0"/>
    <n v="0"/>
    <n v="0"/>
    <n v="0"/>
    <n v="0"/>
    <s v=""/>
    <n v="0"/>
    <n v="0"/>
    <n v="0"/>
    <n v="0"/>
    <n v="0"/>
    <n v="0"/>
    <n v="0"/>
    <n v="0"/>
    <n v="0"/>
    <n v="0"/>
    <m/>
    <n v="0"/>
    <n v="0"/>
    <n v="0"/>
    <n v="0"/>
    <n v="0"/>
    <x v="0"/>
    <m/>
    <x v="6"/>
    <x v="3"/>
    <s v="No root cause"/>
    <s v="No root cause"/>
    <s v=""/>
    <s v="LIT_067"/>
    <m/>
  </r>
  <r>
    <s v="Tole-IHS"/>
    <s v="SUO_189"/>
    <s v=""/>
    <s v="IHS"/>
    <e v="#N/A"/>
    <s v="SUD-OUEST"/>
    <s v="Buea"/>
    <s v="ZTE"/>
    <n v="0"/>
    <n v="0"/>
    <n v="0"/>
    <n v="0"/>
    <n v="0"/>
    <n v="0"/>
    <n v="0"/>
    <n v="0"/>
    <n v="0"/>
    <n v="0"/>
    <n v="0"/>
    <n v="0"/>
    <n v="0"/>
    <s v=""/>
    <n v="0"/>
    <n v="0"/>
    <n v="0"/>
    <n v="0"/>
    <n v="0"/>
    <n v="0"/>
    <n v="0"/>
    <n v="0"/>
    <n v="0"/>
    <n v="0"/>
    <m/>
    <n v="0"/>
    <n v="0"/>
    <n v="0"/>
    <n v="0"/>
    <n v="0"/>
    <x v="0"/>
    <m/>
    <x v="6"/>
    <x v="3"/>
    <s v="No root cause"/>
    <s v="No root cause"/>
    <s v=""/>
    <s v="SUO_189"/>
    <m/>
  </r>
  <r>
    <s v="OST_347_H_Bfsam-Baleng-Lycee"/>
    <s v="OST_347"/>
    <s v=""/>
    <s v="ESCO"/>
    <s v="Hybrid Solar - S1"/>
    <s v="OST"/>
    <s v="Bafoussam"/>
    <s v="Huawei"/>
    <n v="0"/>
    <n v="0"/>
    <n v="0"/>
    <n v="0"/>
    <n v="0"/>
    <n v="0"/>
    <n v="0"/>
    <n v="0"/>
    <n v="0"/>
    <n v="0"/>
    <n v="0"/>
    <n v="0"/>
    <n v="0"/>
    <s v=""/>
    <n v="0"/>
    <n v="0"/>
    <n v="0"/>
    <n v="0"/>
    <n v="0"/>
    <n v="0"/>
    <n v="0"/>
    <n v="0"/>
    <n v="0"/>
    <n v="0"/>
    <m/>
    <n v="0"/>
    <n v="0"/>
    <n v="0"/>
    <n v="0"/>
    <n v="0"/>
    <x v="0"/>
    <m/>
    <x v="6"/>
    <x v="3"/>
    <s v="No root cause"/>
    <s v="No root cause"/>
    <s v=""/>
    <s v="OST_347"/>
    <m/>
  </r>
  <r>
    <s v="OST_364_H_Dschang-Tchouale"/>
    <s v="OST_364"/>
    <s v=""/>
    <s v="ESCO"/>
    <s v="Hybrid Solar - S1"/>
    <s v="OST"/>
    <s v="Dschang"/>
    <s v="Huawei"/>
    <n v="0"/>
    <n v="0"/>
    <n v="0"/>
    <n v="0"/>
    <n v="0"/>
    <n v="0"/>
    <n v="0"/>
    <n v="0"/>
    <n v="0"/>
    <n v="0"/>
    <n v="0"/>
    <n v="0"/>
    <n v="0"/>
    <s v=""/>
    <n v="0"/>
    <n v="0"/>
    <n v="0"/>
    <n v="0"/>
    <n v="0"/>
    <n v="0"/>
    <n v="0"/>
    <n v="0"/>
    <n v="0"/>
    <n v="0"/>
    <m/>
    <n v="0"/>
    <n v="0"/>
    <n v="0"/>
    <n v="0"/>
    <n v="0"/>
    <x v="0"/>
    <m/>
    <x v="6"/>
    <x v="3"/>
    <s v="No root cause"/>
    <s v="No root cause"/>
    <s v=""/>
    <s v="OST_364"/>
    <m/>
  </r>
  <r>
    <s v="Ngoulmepa-New"/>
    <s v="LIT_523"/>
    <s v=""/>
    <m/>
    <m/>
    <s v="LITTORAL"/>
    <m/>
    <s v="ZTE"/>
    <n v="0"/>
    <n v="0"/>
    <n v="0"/>
    <n v="0"/>
    <n v="0"/>
    <n v="0"/>
    <n v="0"/>
    <n v="0"/>
    <n v="0"/>
    <n v="0"/>
    <n v="0"/>
    <n v="0"/>
    <n v="0"/>
    <s v=""/>
    <n v="0"/>
    <n v="0"/>
    <n v="0"/>
    <n v="0"/>
    <n v="0"/>
    <n v="0"/>
    <n v="0"/>
    <n v="0"/>
    <n v="0"/>
    <n v="0"/>
    <m/>
    <n v="0"/>
    <n v="0"/>
    <n v="0"/>
    <n v="0"/>
    <n v="0"/>
    <x v="0"/>
    <m/>
    <x v="6"/>
    <x v="3"/>
    <s v="No root cause"/>
    <s v="No root cause"/>
    <s v=""/>
    <s v="LIT_523"/>
    <m/>
  </r>
  <r>
    <s v="CTR_1057_Z_Labogenie"/>
    <s v="CTR_1057"/>
    <s v="Yaounde"/>
    <s v="ESCO"/>
    <s v="Good Grid + GE"/>
    <s v="CTR"/>
    <s v="Yaounde"/>
    <s v="ZTE"/>
    <n v="0"/>
    <n v="6.8272679798991511"/>
    <n v="0"/>
    <n v="0"/>
    <n v="0"/>
    <n v="0"/>
    <n v="0"/>
    <n v="13.02151552507897"/>
    <n v="0"/>
    <n v="0"/>
    <n v="0"/>
    <n v="0"/>
    <n v="0"/>
    <n v="19.987326393347651"/>
    <n v="0"/>
    <n v="0"/>
    <n v="0"/>
    <n v="0"/>
    <n v="0"/>
    <n v="0"/>
    <n v="0"/>
    <n v="0"/>
    <n v="0"/>
    <n v="0"/>
    <m/>
    <n v="0"/>
    <n v="0"/>
    <n v="0"/>
    <n v="0"/>
    <n v="0"/>
    <x v="0"/>
    <m/>
    <x v="6"/>
    <x v="3"/>
    <s v="No root cause"/>
    <s v="No root cause"/>
    <s v=""/>
    <s v="CTR_1057"/>
    <m/>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m/>
    <n v="0"/>
    <n v="0"/>
    <n v="0"/>
    <n v="0"/>
    <n v="0"/>
    <x v="0"/>
    <m/>
    <x v="6"/>
    <x v="3"/>
    <s v="No root cause"/>
    <s v="No root cause"/>
    <s v=""/>
    <s v="CTR_715"/>
    <m/>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m/>
    <n v="0"/>
    <n v="0"/>
    <n v="0"/>
    <n v="0"/>
    <n v="0"/>
    <x v="0"/>
    <m/>
    <x v="12"/>
    <x v="6"/>
    <s v="BSS Hardware issue"/>
    <s v="ACTIVE"/>
    <s v="05-10-2026: hardware issue,  site with GPS issue (alarm : TDD down 09Apr 02pm)"/>
    <s v="CTR_478"/>
    <m/>
  </r>
  <r>
    <s v="Ndogpassi-III"/>
    <s v="LIT_283"/>
    <s v="Douala"/>
    <s v="IHS"/>
    <s v="Grid-Gen"/>
    <s v="LITTORAL"/>
    <s v="Douala"/>
    <s v="ZTE"/>
    <n v="0"/>
    <n v="0"/>
    <n v="0"/>
    <n v="0"/>
    <n v="2.1432948666364182"/>
    <n v="0"/>
    <n v="0"/>
    <n v="0.8292419663673225"/>
    <n v="0"/>
    <n v="0"/>
    <n v="0"/>
    <n v="0"/>
    <n v="0"/>
    <n v="7.8664109829839113"/>
    <n v="0"/>
    <n v="0"/>
    <n v="0"/>
    <n v="0"/>
    <n v="0"/>
    <n v="0"/>
    <n v="0"/>
    <n v="0"/>
    <n v="0"/>
    <n v="0"/>
    <m/>
    <n v="0"/>
    <n v="0"/>
    <n v="0"/>
    <n v="0"/>
    <n v="0"/>
    <x v="0"/>
    <m/>
    <x v="6"/>
    <x v="3"/>
    <s v="No root cause"/>
    <s v="No root cause"/>
    <s v=""/>
    <s v="LIT_283"/>
    <m/>
  </r>
  <r>
    <s v="Sorawel-IHS"/>
    <s v="NRD_099"/>
    <s v="NORD"/>
    <s v="IHS"/>
    <s v="Grid-Gen"/>
    <s v="NORD"/>
    <s v="Sorawel"/>
    <s v="Huawei"/>
    <n v="0"/>
    <n v="0"/>
    <n v="0"/>
    <n v="0"/>
    <n v="0"/>
    <n v="0"/>
    <n v="0"/>
    <n v="0"/>
    <n v="0"/>
    <n v="0"/>
    <n v="0"/>
    <n v="0"/>
    <n v="0"/>
    <n v="6.3994757913780944"/>
    <n v="0"/>
    <n v="0"/>
    <n v="0"/>
    <n v="0"/>
    <n v="0"/>
    <n v="0"/>
    <n v="0"/>
    <n v="0"/>
    <n v="0"/>
    <n v="0"/>
    <m/>
    <n v="0"/>
    <n v="0"/>
    <n v="0"/>
    <n v="0"/>
    <n v="0"/>
    <x v="0"/>
    <m/>
    <x v="6"/>
    <x v="3"/>
    <s v="No root cause"/>
    <s v="No root cause"/>
    <s v=""/>
    <s v="NRD_099"/>
    <m/>
  </r>
  <r>
    <s v="Biteng"/>
    <s v="CTR_211"/>
    <s v="Yaounde"/>
    <s v="IHS"/>
    <s v="Grid-Gen"/>
    <s v="CENTRE"/>
    <s v="Yaounde"/>
    <s v="ZTE"/>
    <n v="0"/>
    <n v="0"/>
    <n v="0"/>
    <n v="0"/>
    <n v="0"/>
    <n v="0"/>
    <n v="0"/>
    <n v="0"/>
    <n v="0"/>
    <n v="0"/>
    <n v="0"/>
    <n v="0"/>
    <n v="0"/>
    <n v="2.7791689138865312"/>
    <n v="0"/>
    <n v="0"/>
    <n v="0"/>
    <n v="0"/>
    <n v="0"/>
    <n v="0"/>
    <n v="0"/>
    <n v="0"/>
    <n v="0"/>
    <n v="0"/>
    <m/>
    <n v="0"/>
    <n v="0"/>
    <n v="0"/>
    <n v="0"/>
    <n v="0"/>
    <x v="0"/>
    <m/>
    <x v="6"/>
    <x v="3"/>
    <s v="No root cause"/>
    <s v="No root cause"/>
    <s v=""/>
    <s v="CTR_211"/>
    <m/>
  </r>
  <r>
    <s v="Garoua-Yelwa-Orange-IHS"/>
    <s v="NRD_082"/>
    <s v="Garoua"/>
    <s v="IHS"/>
    <s v="Grid-Gen"/>
    <s v="NORD"/>
    <s v="Garoua"/>
    <s v="Huawei"/>
    <n v="0"/>
    <n v="0"/>
    <n v="0"/>
    <n v="2.595949154331926"/>
    <n v="3.287450810854001"/>
    <n v="0"/>
    <n v="0"/>
    <n v="0"/>
    <n v="0"/>
    <n v="0"/>
    <n v="0"/>
    <n v="0"/>
    <n v="0"/>
    <n v="2.2288497373249667"/>
    <n v="0"/>
    <n v="0"/>
    <n v="0"/>
    <n v="8.586698455910259"/>
    <n v="0"/>
    <n v="0"/>
    <n v="0"/>
    <n v="0"/>
    <n v="0"/>
    <n v="0"/>
    <m/>
    <n v="0"/>
    <n v="0"/>
    <n v="0"/>
    <n v="0"/>
    <n v="0"/>
    <x v="0"/>
    <m/>
    <x v="6"/>
    <x v="3"/>
    <s v="No root cause"/>
    <s v="No root cause"/>
    <s v=""/>
    <s v="NRD_082"/>
    <m/>
  </r>
  <r>
    <s v="Djabi-IHS"/>
    <s v="NRD_069"/>
    <s v="NORD"/>
    <s v="IHS"/>
    <s v="Solar-Gen"/>
    <s v="NORD"/>
    <s v="Djabi"/>
    <s v="Huawei"/>
    <n v="0"/>
    <n v="0"/>
    <n v="0"/>
    <n v="0"/>
    <n v="0"/>
    <n v="0"/>
    <n v="0"/>
    <n v="0"/>
    <n v="0"/>
    <n v="0"/>
    <n v="0"/>
    <n v="0"/>
    <n v="0"/>
    <n v="1.2446209403794732"/>
    <n v="0"/>
    <n v="0"/>
    <n v="0"/>
    <n v="0"/>
    <n v="0"/>
    <n v="0"/>
    <n v="0"/>
    <n v="0"/>
    <n v="0"/>
    <n v="0"/>
    <m/>
    <n v="0"/>
    <n v="0"/>
    <n v="0"/>
    <n v="0"/>
    <n v="0"/>
    <x v="0"/>
    <m/>
    <x v="6"/>
    <x v="3"/>
    <s v="No root cause"/>
    <s v="No root cause"/>
    <s v=""/>
    <s v="NRD_069"/>
    <m/>
  </r>
  <r>
    <s v="Bda-Titam-Naka"/>
    <s v="OST_113"/>
    <s v="NORD-OUEST"/>
    <s v="IHS"/>
    <s v="Grid-Gen"/>
    <s v="OUEST"/>
    <s v="Bamenda"/>
    <s v="Huawei"/>
    <n v="0"/>
    <n v="0"/>
    <n v="0"/>
    <n v="0"/>
    <n v="0.56287507169701478"/>
    <n v="0"/>
    <n v="0"/>
    <n v="0"/>
    <n v="0"/>
    <n v="0"/>
    <n v="1.0384474350303767"/>
    <n v="0"/>
    <n v="0"/>
    <n v="1.0907042145003467"/>
    <n v="0"/>
    <n v="0"/>
    <n v="0"/>
    <n v="3.5271899335964356"/>
    <n v="0"/>
    <n v="0"/>
    <n v="0"/>
    <n v="0"/>
    <n v="0"/>
    <n v="0"/>
    <m/>
    <n v="0"/>
    <n v="0"/>
    <n v="0"/>
    <n v="0"/>
    <n v="0"/>
    <x v="0"/>
    <m/>
    <x v="6"/>
    <x v="3"/>
    <s v="No root cause"/>
    <s v="No root cause"/>
    <s v=""/>
    <s v="OST_113"/>
    <m/>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m/>
    <n v="0"/>
    <n v="0"/>
    <n v="0"/>
    <n v="0"/>
    <n v="0"/>
    <x v="0"/>
    <m/>
    <x v="6"/>
    <x v="3"/>
    <s v="No root cause"/>
    <s v="No root cause"/>
    <s v=""/>
    <s v="CTR_830"/>
    <m/>
  </r>
  <r>
    <s v="Bafia-Lable"/>
    <s v="CTR_362"/>
    <s v="CENTRE"/>
    <s v="IHS"/>
    <s v="Grid-Gen"/>
    <s v="CENTRE"/>
    <s v="Bafia"/>
    <s v="ZTE"/>
    <n v="0"/>
    <n v="0"/>
    <n v="0"/>
    <n v="0"/>
    <n v="0"/>
    <n v="0"/>
    <n v="0.21651785077318528"/>
    <n v="0"/>
    <n v="3.5804276423738632"/>
    <n v="0"/>
    <n v="1.9547959238998613"/>
    <n v="0"/>
    <n v="0"/>
    <n v="0.87152893705786816"/>
    <n v="0"/>
    <n v="0"/>
    <n v="0"/>
    <n v="0"/>
    <n v="0"/>
    <n v="0"/>
    <n v="0"/>
    <n v="0"/>
    <n v="0"/>
    <n v="0"/>
    <m/>
    <n v="0"/>
    <n v="0"/>
    <n v="0"/>
    <n v="0"/>
    <n v="0"/>
    <x v="0"/>
    <m/>
    <x v="6"/>
    <x v="3"/>
    <s v="No root cause"/>
    <s v="No root cause"/>
    <s v=""/>
    <s v="CTR_362"/>
    <m/>
  </r>
  <r>
    <s v="Badankali-IHS"/>
    <s v="NRD_107"/>
    <s v="NORD"/>
    <s v="IHS"/>
    <s v="Hybrid-Gen"/>
    <s v="NORD"/>
    <s v="Badankali"/>
    <s v="Huawei"/>
    <n v="0"/>
    <n v="0"/>
    <n v="0"/>
    <n v="0"/>
    <n v="0"/>
    <n v="0"/>
    <n v="0"/>
    <n v="0"/>
    <n v="0"/>
    <n v="0"/>
    <n v="0"/>
    <n v="0"/>
    <n v="0"/>
    <n v="0.40214534590064288"/>
    <n v="0"/>
    <n v="0"/>
    <n v="0"/>
    <n v="0"/>
    <n v="0"/>
    <n v="0"/>
    <n v="0"/>
    <n v="0"/>
    <n v="0"/>
    <n v="0"/>
    <m/>
    <n v="0"/>
    <n v="0"/>
    <n v="0"/>
    <n v="0"/>
    <n v="0"/>
    <x v="0"/>
    <m/>
    <x v="6"/>
    <x v="3"/>
    <s v="No root cause"/>
    <s v="No root cause"/>
    <s v=""/>
    <s v="NRD_107"/>
    <m/>
  </r>
  <r>
    <s v="Maroua-Domayo-IHS"/>
    <s v="EXN_241"/>
    <s v="Maroua"/>
    <s v="IHS"/>
    <s v="Grid-Gen"/>
    <s v="EXTREME-NORD"/>
    <s v="Maroua"/>
    <s v="Huawei"/>
    <n v="0"/>
    <n v="0"/>
    <n v="0"/>
    <n v="0"/>
    <n v="0"/>
    <n v="0"/>
    <n v="0"/>
    <n v="0"/>
    <n v="0"/>
    <n v="0"/>
    <n v="0"/>
    <n v="0"/>
    <n v="0"/>
    <n v="0.23611860184400438"/>
    <n v="0"/>
    <n v="0"/>
    <n v="0"/>
    <n v="0"/>
    <n v="0"/>
    <n v="0"/>
    <n v="0"/>
    <n v="0"/>
    <n v="0"/>
    <n v="0"/>
    <m/>
    <n v="0"/>
    <n v="0"/>
    <n v="0"/>
    <n v="0"/>
    <n v="0"/>
    <x v="0"/>
    <m/>
    <x v="6"/>
    <x v="3"/>
    <s v="No root cause"/>
    <s v="No root cause"/>
    <s v=""/>
    <s v="EXN_241"/>
    <m/>
  </r>
  <r>
    <s v="Laore-MTN-IHS"/>
    <s v="ADM_093"/>
    <s v="ADAMAOUA"/>
    <s v="IHS"/>
    <s v="Solar-Gen"/>
    <s v="ADAMAOUA"/>
    <s v="Laore"/>
    <s v="NOKIA"/>
    <n v="0"/>
    <n v="0"/>
    <n v="0"/>
    <n v="0"/>
    <n v="0"/>
    <n v="0"/>
    <n v="0"/>
    <n v="0"/>
    <n v="1.8728999941590844E-3"/>
    <n v="0"/>
    <n v="0"/>
    <n v="0"/>
    <n v="0"/>
    <n v="0.12829903972362774"/>
    <n v="0"/>
    <n v="0"/>
    <n v="0"/>
    <n v="0"/>
    <n v="0"/>
    <n v="0"/>
    <n v="0"/>
    <n v="0"/>
    <n v="0"/>
    <n v="0"/>
    <m/>
    <n v="0"/>
    <n v="0"/>
    <n v="0"/>
    <n v="0"/>
    <n v="0"/>
    <x v="0"/>
    <m/>
    <x v="1"/>
    <x v="0"/>
    <s v="Defaut GE &amp; Power Cabinet"/>
    <s v="PASSIVE"/>
    <s v="(05-10-2026 ticket): INC-20260510-00015873...Grid Outage"/>
    <s v="ADM_093"/>
    <m/>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m/>
    <n v="0"/>
    <n v="0"/>
    <n v="0"/>
    <n v="0"/>
    <n v="0"/>
    <x v="0"/>
    <m/>
    <x v="6"/>
    <x v="3"/>
    <s v="No root cause"/>
    <s v="No root cause"/>
    <s v=""/>
    <s v="LIT_098"/>
    <m/>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m/>
    <n v="0"/>
    <n v="0"/>
    <n v="0"/>
    <n v="0"/>
    <n v="0"/>
    <x v="0"/>
    <m/>
    <x v="6"/>
    <x v="3"/>
    <s v="No root cause"/>
    <s v="No root cause"/>
    <s v=""/>
    <s v="NRO_226"/>
    <m/>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m/>
    <n v="0"/>
    <n v="0"/>
    <n v="0"/>
    <n v="0"/>
    <n v="0"/>
    <x v="0"/>
    <m/>
    <x v="6"/>
    <x v="3"/>
    <s v="No root cause"/>
    <s v="No root cause"/>
    <s v=""/>
    <s v="NRO_128"/>
    <m/>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m/>
    <n v="0"/>
    <n v="0"/>
    <n v="0"/>
    <n v="0"/>
    <n v="0"/>
    <x v="0"/>
    <m/>
    <x v="6"/>
    <x v="3"/>
    <s v="No root cause"/>
    <s v="No root cause"/>
    <s v=""/>
    <s v="SUD_092"/>
    <m/>
  </r>
  <r>
    <s v="GBHS-Muyuka"/>
    <s v="SUO_246"/>
    <s v="NORD-OUEST"/>
    <m/>
    <m/>
    <s v="SUD-OUEST"/>
    <s v="Bamenda"/>
    <s v="Huawei"/>
    <n v="0"/>
    <n v="0"/>
    <n v="0"/>
    <n v="0"/>
    <n v="0"/>
    <n v="0"/>
    <n v="0"/>
    <n v="0"/>
    <n v="0"/>
    <n v="0"/>
    <n v="0"/>
    <n v="0"/>
    <n v="0"/>
    <n v="4.0128926214140796E-3"/>
    <n v="0"/>
    <n v="0"/>
    <n v="0"/>
    <n v="0"/>
    <n v="0"/>
    <n v="0"/>
    <n v="0"/>
    <n v="0"/>
    <n v="0"/>
    <n v="0"/>
    <m/>
    <n v="0"/>
    <n v="0"/>
    <n v="0"/>
    <n v="0"/>
    <n v="0"/>
    <x v="0"/>
    <m/>
    <x v="6"/>
    <x v="3"/>
    <s v="No root cause"/>
    <s v="No root cause"/>
    <s v=""/>
    <s v="SUO_246"/>
    <m/>
  </r>
  <r>
    <s v="Ndogp-Nodal"/>
    <s v="LIT_093"/>
    <s v="Douala"/>
    <m/>
    <m/>
    <s v="LITTORAL"/>
    <s v="Douala"/>
    <s v="ZTE"/>
    <n v="0"/>
    <n v="0"/>
    <n v="0"/>
    <n v="0"/>
    <n v="0"/>
    <n v="0"/>
    <n v="0"/>
    <n v="0"/>
    <n v="0"/>
    <n v="0"/>
    <n v="0"/>
    <n v="0"/>
    <n v="0"/>
    <n v="2.56825127770507E-3"/>
    <n v="0"/>
    <n v="0"/>
    <n v="0"/>
    <n v="0"/>
    <n v="0"/>
    <n v="0"/>
    <n v="0"/>
    <n v="0"/>
    <n v="0"/>
    <n v="0"/>
    <m/>
    <n v="0"/>
    <n v="0"/>
    <n v="0"/>
    <n v="0"/>
    <n v="0"/>
    <x v="0"/>
    <m/>
    <x v="6"/>
    <x v="3"/>
    <s v="No root cause"/>
    <s v="No root cause"/>
    <s v=""/>
    <s v="LIT_093"/>
    <m/>
  </r>
  <r>
    <s v="PK8"/>
    <s v="LIT_255"/>
    <s v="Douala"/>
    <s v="IHS"/>
    <s v="Grid-Gen"/>
    <s v="LITTORAL"/>
    <s v="Douala"/>
    <s v="ZTE"/>
    <n v="0"/>
    <n v="0"/>
    <n v="0.35877043543273729"/>
    <n v="0"/>
    <n v="0"/>
    <n v="0"/>
    <n v="0"/>
    <n v="0"/>
    <n v="0"/>
    <n v="0"/>
    <n v="0.77719920783716157"/>
    <n v="0"/>
    <n v="0"/>
    <n v="2.3720654162136274E-3"/>
    <n v="0"/>
    <n v="0"/>
    <n v="0"/>
    <n v="0"/>
    <n v="0"/>
    <n v="0"/>
    <n v="0"/>
    <n v="0"/>
    <n v="0"/>
    <n v="0"/>
    <m/>
    <n v="0"/>
    <n v="0"/>
    <n v="0"/>
    <n v="0"/>
    <n v="0"/>
    <x v="0"/>
    <m/>
    <x v="6"/>
    <x v="3"/>
    <s v="No root cause"/>
    <s v="No root cause"/>
    <s v=""/>
    <s v="LIT_255"/>
    <m/>
  </r>
  <r>
    <s v="Song-Kot-IHS"/>
    <s v="LIT_374"/>
    <s v="Douala"/>
    <s v="IHS"/>
    <s v="Grid-Gen"/>
    <s v="LITTORAL"/>
    <s v="Douala"/>
    <s v="ZTE"/>
    <n v="0"/>
    <n v="1.7554532535463276"/>
    <n v="0"/>
    <n v="0"/>
    <n v="0"/>
    <n v="0"/>
    <n v="0"/>
    <n v="0"/>
    <n v="0"/>
    <n v="0"/>
    <n v="0"/>
    <n v="0"/>
    <n v="0"/>
    <n v="2.1045392414528177E-3"/>
    <n v="0"/>
    <n v="0"/>
    <n v="0"/>
    <n v="0"/>
    <n v="0"/>
    <n v="0"/>
    <n v="0"/>
    <n v="0"/>
    <n v="0"/>
    <n v="0"/>
    <m/>
    <n v="0"/>
    <n v="0"/>
    <n v="0"/>
    <n v="0"/>
    <n v="0"/>
    <x v="0"/>
    <m/>
    <x v="6"/>
    <x v="3"/>
    <s v="No root cause"/>
    <s v="No root cause"/>
    <s v=""/>
    <s v="LIT_374"/>
    <m/>
  </r>
  <r>
    <s v="Nyalla-Pariso"/>
    <s v="LIT_179"/>
    <s v="Douala"/>
    <s v="IHS"/>
    <s v="Grid-Gen"/>
    <s v="LITTORAL"/>
    <s v="Douala"/>
    <s v="ZTE"/>
    <n v="0"/>
    <n v="0"/>
    <n v="0"/>
    <n v="0"/>
    <n v="0"/>
    <n v="8.4071705575673512"/>
    <n v="0"/>
    <n v="0"/>
    <n v="0"/>
    <n v="0"/>
    <n v="0"/>
    <n v="0"/>
    <n v="0"/>
    <n v="2.0867041631353052E-3"/>
    <n v="0"/>
    <n v="0"/>
    <n v="0"/>
    <n v="0"/>
    <n v="0"/>
    <n v="0"/>
    <n v="0"/>
    <n v="0"/>
    <n v="0"/>
    <n v="0"/>
    <m/>
    <n v="0"/>
    <n v="0"/>
    <n v="0"/>
    <n v="0"/>
    <n v="0"/>
    <x v="0"/>
    <m/>
    <x v="6"/>
    <x v="3"/>
    <s v="No root cause"/>
    <s v="No root cause"/>
    <s v=""/>
    <s v="LIT_179"/>
    <m/>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m/>
    <n v="0"/>
    <n v="0"/>
    <n v="0"/>
    <n v="0"/>
    <n v="0"/>
    <x v="0"/>
    <m/>
    <x v="6"/>
    <x v="3"/>
    <s v="No root cause"/>
    <s v="No root cause"/>
    <s v=""/>
    <s v="LIT_128"/>
    <m/>
  </r>
  <r>
    <s v="Bana-Centre"/>
    <s v="OST_036"/>
    <s v="OUEST"/>
    <s v="IHS"/>
    <s v="Grid-Gen"/>
    <s v="OUEST"/>
    <s v="Bana"/>
    <s v="Huawei"/>
    <n v="0"/>
    <n v="0"/>
    <n v="0"/>
    <n v="0"/>
    <n v="0"/>
    <n v="0"/>
    <n v="0"/>
    <n v="0"/>
    <n v="0"/>
    <n v="0"/>
    <n v="0"/>
    <n v="0"/>
    <n v="0"/>
    <n v="1.8726832233265697E-3"/>
    <n v="0"/>
    <n v="0"/>
    <n v="0"/>
    <n v="0"/>
    <n v="0"/>
    <n v="0"/>
    <n v="0"/>
    <n v="0"/>
    <n v="0"/>
    <n v="0"/>
    <m/>
    <n v="0"/>
    <n v="0"/>
    <n v="0"/>
    <n v="0"/>
    <n v="0"/>
    <x v="0"/>
    <m/>
    <x v="6"/>
    <x v="3"/>
    <s v="No root cause"/>
    <s v="No root cause"/>
    <s v=""/>
    <s v="OST_036"/>
    <m/>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m/>
    <n v="0"/>
    <n v="0"/>
    <n v="0"/>
    <n v="0"/>
    <n v="0"/>
    <x v="0"/>
    <m/>
    <x v="6"/>
    <x v="3"/>
    <s v="No root cause"/>
    <s v="No root cause"/>
    <s v=""/>
    <s v="LIT_346"/>
    <m/>
  </r>
  <r>
    <s v="Total-Ndobo"/>
    <s v="LIT_437"/>
    <s v="Douala"/>
    <s v="IHS"/>
    <s v="Grid-Gen"/>
    <s v="LITTORAL"/>
    <s v="Douala"/>
    <s v="ZTE"/>
    <n v="0"/>
    <n v="0"/>
    <n v="0"/>
    <n v="0"/>
    <n v="0"/>
    <n v="0"/>
    <n v="0"/>
    <n v="0"/>
    <n v="0"/>
    <n v="0"/>
    <n v="0"/>
    <n v="0"/>
    <n v="0"/>
    <n v="1.7835078317394704E-3"/>
    <n v="0"/>
    <n v="0"/>
    <n v="0"/>
    <n v="0"/>
    <n v="0"/>
    <n v="0"/>
    <n v="0"/>
    <n v="0"/>
    <n v="0"/>
    <n v="0"/>
    <m/>
    <n v="0"/>
    <n v="0"/>
    <n v="0"/>
    <n v="0"/>
    <n v="0"/>
    <x v="0"/>
    <m/>
    <x v="6"/>
    <x v="3"/>
    <s v="No root cause"/>
    <s v="No root cause"/>
    <s v=""/>
    <s v="LIT_437"/>
    <m/>
  </r>
  <r>
    <s v="Bberi-Enem"/>
    <s v="LIT_637"/>
    <s v="Douala"/>
    <s v="CAMUSAT"/>
    <s v="Good Grid + GE"/>
    <s v="LITTORAL"/>
    <s v="Douala"/>
    <s v="ZTE"/>
    <n v="0"/>
    <n v="0"/>
    <n v="0"/>
    <n v="0"/>
    <n v="0"/>
    <n v="0"/>
    <n v="0"/>
    <n v="0"/>
    <n v="0"/>
    <n v="0"/>
    <n v="0"/>
    <n v="0"/>
    <n v="0"/>
    <n v="1.6408272052002239E-3"/>
    <n v="0"/>
    <n v="0"/>
    <n v="0"/>
    <n v="0"/>
    <n v="0"/>
    <n v="0"/>
    <n v="0"/>
    <n v="0"/>
    <n v="0"/>
    <n v="0"/>
    <m/>
    <n v="0"/>
    <n v="0"/>
    <n v="0"/>
    <n v="0"/>
    <n v="0"/>
    <x v="0"/>
    <m/>
    <x v="6"/>
    <x v="3"/>
    <s v="No root cause"/>
    <s v="No root cause"/>
    <s v=""/>
    <s v="LIT_637"/>
    <m/>
  </r>
  <r>
    <s v="Boadibo"/>
    <s v="LIT_682"/>
    <s v="Douala"/>
    <s v="CAMUSAT"/>
    <s v="Good Grid + GE"/>
    <s v="LITTORAL"/>
    <s v="Douala"/>
    <s v="ZTE"/>
    <n v="0"/>
    <n v="0"/>
    <n v="0"/>
    <n v="0"/>
    <n v="15.181700210881967"/>
    <n v="0"/>
    <n v="0"/>
    <n v="0"/>
    <n v="7.1749271615401522"/>
    <n v="0"/>
    <n v="0"/>
    <n v="0"/>
    <n v="0"/>
    <n v="1.391136108756585E-3"/>
    <n v="0"/>
    <n v="0"/>
    <n v="0"/>
    <n v="0"/>
    <n v="0"/>
    <n v="0"/>
    <n v="0"/>
    <n v="0"/>
    <n v="0"/>
    <n v="0"/>
    <m/>
    <n v="0"/>
    <n v="0"/>
    <n v="0"/>
    <n v="0"/>
    <n v="0"/>
    <x v="0"/>
    <m/>
    <x v="6"/>
    <x v="3"/>
    <s v="No root cause"/>
    <s v="No root cause"/>
    <s v=""/>
    <s v="LIT_682"/>
    <m/>
  </r>
  <r>
    <s v="Bomono-Gare-IHS"/>
    <s v="LIT_498"/>
    <s v="LITTORAL"/>
    <s v="IHS"/>
    <s v="Grid-Gen"/>
    <s v="LITTORAL"/>
    <s v="Bomono"/>
    <s v="ZTE"/>
    <n v="0"/>
    <n v="0"/>
    <n v="0"/>
    <n v="0"/>
    <n v="2.2071622820910135"/>
    <n v="0"/>
    <n v="0"/>
    <n v="0"/>
    <n v="0"/>
    <n v="0"/>
    <n v="0"/>
    <n v="0"/>
    <n v="0"/>
    <n v="1.3554659521219016E-3"/>
    <n v="0"/>
    <n v="0"/>
    <n v="0"/>
    <n v="0"/>
    <n v="0"/>
    <n v="0"/>
    <n v="0"/>
    <n v="0"/>
    <n v="0"/>
    <n v="0"/>
    <m/>
    <n v="0"/>
    <n v="0"/>
    <n v="0"/>
    <n v="0"/>
    <n v="0"/>
    <x v="0"/>
    <m/>
    <x v="6"/>
    <x v="3"/>
    <s v="No root cause"/>
    <s v="No root cause"/>
    <s v=""/>
    <s v="LIT_498"/>
    <m/>
  </r>
  <r>
    <s v="Famkeu-IHS"/>
    <s v="OST_308"/>
    <s v="OUEST"/>
    <s v="IHS"/>
    <s v="Solar-Grid-Gen-Lithium"/>
    <s v="OUEST"/>
    <s v="Bafang"/>
    <s v="Huawei"/>
    <n v="0"/>
    <n v="0"/>
    <n v="0"/>
    <n v="0"/>
    <n v="0"/>
    <n v="0"/>
    <n v="0"/>
    <n v="0"/>
    <n v="0"/>
    <n v="0"/>
    <n v="0"/>
    <n v="0"/>
    <n v="0"/>
    <n v="5.3505234952187721E-4"/>
    <n v="0"/>
    <n v="0"/>
    <n v="0"/>
    <n v="0"/>
    <n v="0"/>
    <n v="0"/>
    <n v="0"/>
    <n v="0"/>
    <n v="0"/>
    <n v="0"/>
    <m/>
    <n v="0"/>
    <n v="0"/>
    <n v="0"/>
    <n v="0"/>
    <n v="0"/>
    <x v="0"/>
    <m/>
    <x v="6"/>
    <x v="3"/>
    <s v="No root cause"/>
    <s v="No root cause"/>
    <s v=""/>
    <s v="OST_308"/>
    <m/>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m/>
    <n v="0"/>
    <n v="0"/>
    <n v="0"/>
    <n v="0"/>
    <n v="0"/>
    <x v="0"/>
    <m/>
    <x v="6"/>
    <x v="3"/>
    <s v="No root cause"/>
    <s v="No root cause"/>
    <s v=""/>
    <s v="OST_015"/>
    <m/>
  </r>
  <r>
    <s v="Ngousso-II"/>
    <s v="CTR_342"/>
    <s v="Yaounde"/>
    <s v="IHS"/>
    <s v="Grid-Gen"/>
    <s v="CENTRE"/>
    <s v="Yaounde"/>
    <s v="ZTE"/>
    <n v="0"/>
    <n v="0"/>
    <n v="0"/>
    <n v="0"/>
    <n v="0"/>
    <n v="0"/>
    <n v="0"/>
    <n v="0"/>
    <n v="12.20406254547945"/>
    <n v="0"/>
    <n v="4.6602167889439627"/>
    <n v="0"/>
    <n v="0"/>
    <n v="0"/>
    <n v="0"/>
    <n v="0"/>
    <n v="0"/>
    <n v="0"/>
    <n v="0"/>
    <n v="0"/>
    <n v="0"/>
    <n v="0"/>
    <n v="0"/>
    <n v="0"/>
    <m/>
    <n v="0"/>
    <n v="0"/>
    <n v="0"/>
    <n v="0"/>
    <n v="0"/>
    <x v="0"/>
    <m/>
    <x v="6"/>
    <x v="3"/>
    <s v="No root cause"/>
    <s v="No root cause"/>
    <s v=""/>
    <s v="CTR_342"/>
    <m/>
  </r>
  <r>
    <s v="Nkolmesseng-Crf-Safari"/>
    <s v="CTR_559"/>
    <s v="Yaounde"/>
    <s v="CAMUSAT"/>
    <s v="Good Grid no GE - 8h"/>
    <s v="CENTRE"/>
    <s v="Yaounde"/>
    <s v="ZTE"/>
    <n v="0"/>
    <n v="0"/>
    <n v="0"/>
    <n v="0"/>
    <n v="0"/>
    <n v="0"/>
    <n v="0"/>
    <n v="0"/>
    <n v="0"/>
    <n v="0"/>
    <n v="2.4465982085020532"/>
    <n v="0"/>
    <n v="0"/>
    <n v="0"/>
    <n v="0"/>
    <n v="0"/>
    <n v="0"/>
    <n v="0"/>
    <n v="0"/>
    <n v="0"/>
    <n v="0"/>
    <n v="0"/>
    <n v="0"/>
    <n v="0"/>
    <m/>
    <n v="0"/>
    <n v="0"/>
    <n v="0"/>
    <n v="0"/>
    <n v="0"/>
    <x v="0"/>
    <m/>
    <x v="6"/>
    <x v="3"/>
    <s v="No root cause"/>
    <s v="No root cause"/>
    <s v=""/>
    <s v="CTR_559"/>
    <m/>
  </r>
  <r>
    <s v="Dschang-Rectorat-MTN"/>
    <s v="OST_097"/>
    <s v="OUEST"/>
    <s v="IHS"/>
    <s v="Grid-Gen"/>
    <s v="OUEST"/>
    <s v="Dschang"/>
    <s v="Huawei"/>
    <n v="0"/>
    <n v="0"/>
    <n v="0"/>
    <n v="0"/>
    <n v="0"/>
    <n v="0"/>
    <n v="0"/>
    <n v="0"/>
    <n v="0"/>
    <n v="0"/>
    <n v="5.8839706876920843"/>
    <n v="0"/>
    <n v="0"/>
    <n v="0"/>
    <n v="0"/>
    <n v="0"/>
    <n v="0"/>
    <n v="0"/>
    <n v="0"/>
    <n v="0"/>
    <n v="0"/>
    <n v="0"/>
    <n v="0"/>
    <n v="0"/>
    <m/>
    <n v="0"/>
    <n v="0"/>
    <n v="0"/>
    <n v="0"/>
    <n v="0"/>
    <x v="0"/>
    <m/>
    <x v="6"/>
    <x v="3"/>
    <s v="No root cause"/>
    <s v="No root cause"/>
    <s v=""/>
    <s v="OST_097"/>
    <m/>
  </r>
  <r>
    <s v="Abom-Plateau"/>
    <s v="CTR_650"/>
    <s v="Yaounde"/>
    <s v="CAMUSAT"/>
    <s v="Good Grid + GE"/>
    <s v="CENTRE"/>
    <s v="Yaounde"/>
    <s v="ZTE"/>
    <n v="0"/>
    <n v="0"/>
    <n v="0"/>
    <n v="0"/>
    <n v="0"/>
    <n v="0"/>
    <n v="0"/>
    <n v="0"/>
    <n v="0"/>
    <n v="0"/>
    <n v="1.2217742050548894"/>
    <n v="0"/>
    <n v="0"/>
    <n v="0"/>
    <n v="0"/>
    <n v="0"/>
    <n v="0"/>
    <n v="0"/>
    <n v="0"/>
    <n v="0"/>
    <n v="0"/>
    <n v="0"/>
    <n v="0"/>
    <n v="0"/>
    <m/>
    <n v="0"/>
    <n v="0"/>
    <n v="0"/>
    <n v="0"/>
    <n v="0"/>
    <x v="0"/>
    <m/>
    <x v="6"/>
    <x v="3"/>
    <s v="No root cause"/>
    <s v="No root cause"/>
    <s v=""/>
    <s v="CTR_650"/>
    <m/>
  </r>
  <r>
    <s v="NR-Omnisport"/>
    <s v="CTR_132"/>
    <s v="Yaounde"/>
    <s v="IHS"/>
    <s v="Grid-Gen"/>
    <s v="CENTRE"/>
    <s v="Yaounde"/>
    <s v="ZTE"/>
    <n v="0"/>
    <n v="0"/>
    <n v="0"/>
    <n v="0"/>
    <n v="0"/>
    <n v="0"/>
    <n v="0"/>
    <n v="0"/>
    <n v="0"/>
    <n v="0"/>
    <n v="0"/>
    <n v="0"/>
    <n v="0"/>
    <n v="0"/>
    <n v="0"/>
    <n v="0"/>
    <n v="0"/>
    <n v="0"/>
    <n v="0"/>
    <n v="0"/>
    <n v="0"/>
    <n v="0"/>
    <n v="0"/>
    <n v="0"/>
    <m/>
    <n v="0"/>
    <n v="0"/>
    <n v="0"/>
    <n v="0"/>
    <n v="0"/>
    <x v="0"/>
    <m/>
    <x v="6"/>
    <x v="3"/>
    <s v="No root cause"/>
    <s v="No root cause"/>
    <s v=""/>
    <s v="CTR_132"/>
    <m/>
  </r>
  <r>
    <s v="Ebolowa-SIM"/>
    <s v="SUD_097"/>
    <s v="CENTRE"/>
    <s v="CAMUSAT"/>
    <s v="Good Grid + GE"/>
    <s v="SUD"/>
    <s v="Ebolowa"/>
    <s v="ZTE"/>
    <n v="0"/>
    <n v="0"/>
    <n v="0"/>
    <n v="0"/>
    <n v="0"/>
    <n v="0"/>
    <n v="0"/>
    <n v="0"/>
    <n v="0"/>
    <n v="0"/>
    <n v="0"/>
    <n v="0"/>
    <n v="0"/>
    <n v="0"/>
    <n v="0"/>
    <n v="0"/>
    <n v="0"/>
    <n v="0"/>
    <n v="0"/>
    <n v="0"/>
    <n v="0"/>
    <n v="0"/>
    <n v="0"/>
    <n v="0"/>
    <m/>
    <n v="0"/>
    <n v="0"/>
    <n v="0"/>
    <n v="0"/>
    <n v="0"/>
    <x v="0"/>
    <m/>
    <x v="6"/>
    <x v="3"/>
    <s v="No root cause"/>
    <s v="No root cause"/>
    <s v=""/>
    <s v="SUD_097"/>
    <m/>
  </r>
  <r>
    <s v="Denver-Total-IHS"/>
    <s v="LIT_588"/>
    <s v="Douala"/>
    <s v="IHS"/>
    <s v="Grid-Gen"/>
    <s v="LITTORAL"/>
    <s v="Douala"/>
    <s v="ZTE"/>
    <n v="0"/>
    <n v="0"/>
    <n v="0"/>
    <n v="0"/>
    <n v="0"/>
    <n v="0"/>
    <n v="0"/>
    <n v="0"/>
    <n v="0"/>
    <n v="0"/>
    <n v="0"/>
    <n v="0"/>
    <n v="0"/>
    <n v="0"/>
    <n v="0"/>
    <n v="0"/>
    <n v="0"/>
    <n v="0"/>
    <n v="0"/>
    <n v="0"/>
    <n v="0"/>
    <n v="0"/>
    <n v="0"/>
    <n v="0"/>
    <m/>
    <n v="0"/>
    <n v="0"/>
    <n v="0"/>
    <n v="0"/>
    <n v="0"/>
    <x v="0"/>
    <m/>
    <x v="6"/>
    <x v="3"/>
    <s v="No root cause"/>
    <s v="No root cause"/>
    <s v=""/>
    <s v="LIT_588"/>
    <m/>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m/>
    <n v="0"/>
    <n v="0"/>
    <n v="0"/>
    <n v="0"/>
    <n v="0"/>
    <x v="0"/>
    <m/>
    <x v="6"/>
    <x v="3"/>
    <s v="No root cause"/>
    <s v="No root cause"/>
    <s v=""/>
    <s v="LIT_624"/>
    <m/>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m/>
    <n v="0"/>
    <n v="0"/>
    <n v="0"/>
    <n v="0"/>
    <n v="0"/>
    <x v="0"/>
    <m/>
    <x v="6"/>
    <x v="3"/>
    <s v="No root cause"/>
    <s v="No root cause"/>
    <s v=""/>
    <s v="LIT_280"/>
    <m/>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m/>
    <n v="0"/>
    <n v="0"/>
    <n v="0"/>
    <n v="0"/>
    <n v="0"/>
    <x v="0"/>
    <m/>
    <x v="2"/>
    <x v="1"/>
    <s v="ODU HS"/>
    <s v="ACTIVE"/>
    <s v="(05-10-2026 ocm ran 18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10-2026 ocm ran 12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m/>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m/>
    <n v="0"/>
    <n v="0"/>
    <n v="0"/>
    <n v="0"/>
    <n v="0"/>
    <x v="0"/>
    <m/>
    <x v="6"/>
    <x v="3"/>
    <s v="No root cause"/>
    <s v="No root cause"/>
    <s v=""/>
    <s v="LIT_377"/>
    <m/>
  </r>
  <r>
    <s v="Mefou-Assi-IHS"/>
    <s v="CTR_642"/>
    <s v="Yaounde"/>
    <s v="HIS"/>
    <s v="Grid-Gen"/>
    <s v="CENTRE"/>
    <s v="Yaounde"/>
    <s v="ZTE"/>
    <n v="0"/>
    <n v="0"/>
    <n v="0"/>
    <n v="0"/>
    <n v="0"/>
    <n v="0"/>
    <n v="0"/>
    <n v="0"/>
    <n v="0"/>
    <n v="0"/>
    <n v="0"/>
    <n v="0"/>
    <n v="0"/>
    <n v="0"/>
    <n v="0"/>
    <n v="0"/>
    <n v="0"/>
    <n v="2.6146759865651923"/>
    <n v="0"/>
    <n v="0"/>
    <n v="0"/>
    <n v="0"/>
    <n v="0"/>
    <n v="0"/>
    <m/>
    <n v="0"/>
    <n v="0"/>
    <n v="0"/>
    <n v="0"/>
    <n v="0"/>
    <x v="0"/>
    <m/>
    <x v="6"/>
    <x v="3"/>
    <s v="No root cause"/>
    <s v="No root cause"/>
    <s v=""/>
    <s v="CTR_642"/>
    <m/>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m/>
    <n v="0"/>
    <n v="0"/>
    <n v="0"/>
    <n v="0"/>
    <n v="0"/>
    <x v="0"/>
    <m/>
    <x v="6"/>
    <x v="3"/>
    <s v="No root cause"/>
    <s v="No root cause"/>
    <s v=""/>
    <s v="CTR_473"/>
    <m/>
  </r>
  <r>
    <s v="Soukounga-MTN"/>
    <s v="ADM_030"/>
    <s v="ADAMAOUA"/>
    <s v="IHS"/>
    <s v="Grid-Gen"/>
    <s v="ADAMAOUA"/>
    <s v="Soukounga"/>
    <s v="NOKIA"/>
    <n v="0"/>
    <n v="0"/>
    <n v="0"/>
    <n v="0"/>
    <n v="0"/>
    <n v="0"/>
    <n v="0"/>
    <n v="0"/>
    <n v="0"/>
    <n v="0"/>
    <n v="0"/>
    <n v="0"/>
    <n v="0"/>
    <n v="0"/>
    <n v="0"/>
    <n v="0"/>
    <n v="0"/>
    <n v="0"/>
    <n v="0"/>
    <n v="0"/>
    <n v="0"/>
    <n v="0"/>
    <n v="0"/>
    <n v="0"/>
    <m/>
    <n v="0"/>
    <n v="0"/>
    <n v="0"/>
    <n v="0"/>
    <n v="0"/>
    <x v="0"/>
    <m/>
    <x v="6"/>
    <x v="3"/>
    <s v="No root cause"/>
    <s v="No root cause"/>
    <s v=""/>
    <s v="ADM_030"/>
    <m/>
  </r>
  <r>
    <s v="Ekie-Nodal"/>
    <s v="CTR_575"/>
    <s v="Yaounde"/>
    <m/>
    <m/>
    <s v="CENTRE"/>
    <s v="Yaounde"/>
    <s v="ZTE"/>
    <n v="0"/>
    <n v="0"/>
    <n v="0"/>
    <n v="0"/>
    <n v="0"/>
    <n v="0"/>
    <n v="0"/>
    <n v="0"/>
    <n v="0"/>
    <n v="0"/>
    <n v="0"/>
    <n v="0"/>
    <n v="0"/>
    <n v="0"/>
    <n v="0"/>
    <n v="0"/>
    <n v="0"/>
    <n v="0"/>
    <n v="0"/>
    <n v="0"/>
    <n v="0"/>
    <n v="0"/>
    <n v="0"/>
    <n v="0"/>
    <m/>
    <n v="0"/>
    <n v="0"/>
    <n v="0"/>
    <n v="0"/>
    <n v="0"/>
    <x v="0"/>
    <m/>
    <x v="6"/>
    <x v="3"/>
    <s v="No root cause"/>
    <s v="No root cause"/>
    <s v=""/>
    <s v="CTR_575"/>
    <m/>
  </r>
  <r>
    <s v="Bfsam-Centre"/>
    <s v="OST_078"/>
    <s v="Bafoussam"/>
    <s v="IHS"/>
    <s v="GridOnly"/>
    <s v="OUEST"/>
    <s v="Bafoussam"/>
    <s v="Huawei"/>
    <n v="0"/>
    <n v="0"/>
    <n v="0"/>
    <n v="0"/>
    <n v="4.6192852842055409E-3"/>
    <n v="0"/>
    <n v="0"/>
    <n v="0"/>
    <n v="0"/>
    <n v="0"/>
    <n v="0"/>
    <n v="0"/>
    <n v="8.9175391586979543E-5"/>
    <n v="0"/>
    <n v="0"/>
    <n v="0"/>
    <n v="0"/>
    <n v="0"/>
    <n v="0"/>
    <n v="0"/>
    <n v="0"/>
    <n v="0"/>
    <n v="0"/>
    <n v="0"/>
    <m/>
    <n v="0"/>
    <n v="0"/>
    <n v="0"/>
    <n v="0"/>
    <n v="0"/>
    <x v="0"/>
    <m/>
    <x v="6"/>
    <x v="3"/>
    <s v="No root cause"/>
    <s v="No root cause"/>
    <s v=""/>
    <s v="OST_078"/>
    <m/>
  </r>
  <r>
    <s v="Mimboman-Village"/>
    <s v="CTR_245"/>
    <s v="Yaounde"/>
    <s v="IHS"/>
    <s v="Grid-Gen"/>
    <s v="CENTRE"/>
    <s v="Yaounde"/>
    <s v="ZTE"/>
    <n v="0"/>
    <n v="0"/>
    <n v="0"/>
    <n v="0"/>
    <n v="0"/>
    <n v="0"/>
    <n v="0"/>
    <n v="4.2462467861188884"/>
    <n v="1.2934177146558701"/>
    <n v="0"/>
    <n v="0"/>
    <n v="0"/>
    <n v="0"/>
    <n v="0"/>
    <n v="0"/>
    <n v="0"/>
    <n v="0"/>
    <n v="0"/>
    <n v="0"/>
    <n v="0"/>
    <n v="0"/>
    <n v="0"/>
    <n v="0"/>
    <n v="0"/>
    <m/>
    <n v="0"/>
    <n v="0"/>
    <n v="0"/>
    <n v="0"/>
    <n v="0"/>
    <x v="0"/>
    <m/>
    <x v="6"/>
    <x v="3"/>
    <s v="No root cause"/>
    <s v="No root cause"/>
    <s v=""/>
    <s v="CTR_245"/>
    <m/>
  </r>
  <r>
    <s v="Crf-Cornier"/>
    <s v="CTR_477"/>
    <s v="Yaounde"/>
    <s v="IHS"/>
    <s v="Grid-Gen"/>
    <s v="CENTRE"/>
    <s v="Yaounde"/>
    <s v="ZTE"/>
    <n v="0"/>
    <n v="0"/>
    <n v="0"/>
    <n v="0"/>
    <n v="0"/>
    <n v="0"/>
    <n v="0"/>
    <n v="0"/>
    <n v="0"/>
    <n v="0"/>
    <n v="0"/>
    <n v="0"/>
    <n v="0"/>
    <n v="0"/>
    <n v="0"/>
    <n v="0"/>
    <n v="0"/>
    <n v="0"/>
    <n v="0"/>
    <n v="0"/>
    <n v="0"/>
    <n v="0"/>
    <n v="0"/>
    <n v="0"/>
    <m/>
    <n v="0"/>
    <n v="0"/>
    <n v="0"/>
    <n v="0"/>
    <n v="0"/>
    <x v="0"/>
    <m/>
    <x v="6"/>
    <x v="3"/>
    <s v="No root cause"/>
    <s v="No root cause"/>
    <s v=""/>
    <s v="CTR_477"/>
    <m/>
  </r>
  <r>
    <s v="Madison"/>
    <s v="CTR_071"/>
    <s v="Yaounde"/>
    <s v="IHS"/>
    <s v="Grid-Gen"/>
    <s v="CENTRE"/>
    <s v="Yaounde"/>
    <s v="ZTE"/>
    <n v="0"/>
    <n v="0"/>
    <n v="0"/>
    <n v="0"/>
    <n v="0"/>
    <n v="0"/>
    <n v="0"/>
    <n v="0"/>
    <n v="0"/>
    <n v="0"/>
    <n v="0"/>
    <n v="0"/>
    <n v="0"/>
    <n v="0"/>
    <n v="0"/>
    <n v="0"/>
    <n v="0"/>
    <n v="0"/>
    <n v="0"/>
    <n v="0"/>
    <n v="0"/>
    <n v="0"/>
    <n v="0"/>
    <n v="0"/>
    <m/>
    <n v="0"/>
    <n v="0"/>
    <n v="0"/>
    <n v="0"/>
    <n v="0"/>
    <x v="0"/>
    <m/>
    <x v="6"/>
    <x v="3"/>
    <s v="No root cause"/>
    <s v="No root cause"/>
    <s v=""/>
    <s v="CTR_071"/>
    <m/>
  </r>
  <r>
    <s v="Ahala"/>
    <s v="CTR_195"/>
    <s v="Yaounde"/>
    <s v="IHS"/>
    <s v="Grid-Gen-Lithium"/>
    <s v="CENTRE"/>
    <s v="Yaounde"/>
    <s v="ZTE"/>
    <n v="0"/>
    <n v="4.2423944092023307"/>
    <n v="0"/>
    <n v="0"/>
    <n v="0"/>
    <n v="0"/>
    <n v="4.0342947153949517E-2"/>
    <n v="0"/>
    <n v="0"/>
    <n v="0"/>
    <n v="1.0165994640915666E-3"/>
    <n v="0"/>
    <n v="0"/>
    <n v="0"/>
    <n v="0"/>
    <n v="0"/>
    <n v="0"/>
    <n v="0"/>
    <n v="0"/>
    <n v="0"/>
    <n v="0"/>
    <n v="0"/>
    <n v="0"/>
    <n v="0"/>
    <m/>
    <n v="0"/>
    <n v="0"/>
    <n v="0"/>
    <n v="0"/>
    <n v="0"/>
    <x v="0"/>
    <m/>
    <x v="6"/>
    <x v="3"/>
    <s v="No root cause"/>
    <s v="No root cause"/>
    <s v=""/>
    <s v="CTR_195"/>
    <m/>
  </r>
  <r>
    <s v="Mvan-IHS"/>
    <s v="CTR_639"/>
    <s v="Yaounde"/>
    <s v="IHS"/>
    <s v="Grid-Gen"/>
    <s v="CENTRE"/>
    <s v="Yaounde"/>
    <s v="ZTE"/>
    <n v="0"/>
    <n v="0"/>
    <n v="0"/>
    <n v="0"/>
    <n v="0"/>
    <n v="1.2549296156469283"/>
    <n v="4.1591402636167125E-2"/>
    <n v="0"/>
    <n v="0.7294903733381275"/>
    <n v="0"/>
    <n v="0"/>
    <n v="0"/>
    <n v="0"/>
    <n v="0"/>
    <n v="0"/>
    <n v="0"/>
    <n v="0"/>
    <n v="0"/>
    <n v="0"/>
    <n v="0"/>
    <n v="0"/>
    <n v="0"/>
    <n v="0"/>
    <n v="0"/>
    <m/>
    <n v="0"/>
    <n v="0"/>
    <n v="0"/>
    <n v="0"/>
    <n v="0"/>
    <x v="0"/>
    <m/>
    <x v="6"/>
    <x v="3"/>
    <s v="No root cause"/>
    <s v="No root cause"/>
    <s v=""/>
    <s v="CTR_639"/>
    <m/>
  </r>
  <r>
    <s v="Batchenga-MTN-IHS"/>
    <s v="CTR_180"/>
    <s v="CENTRE"/>
    <s v="IHS"/>
    <s v="Grid-Gen-Lithium"/>
    <s v="CENTRE"/>
    <s v="Batchenga"/>
    <s v="NOKIA"/>
    <n v="0"/>
    <n v="0"/>
    <n v="0"/>
    <n v="0"/>
    <n v="0"/>
    <n v="0"/>
    <n v="0"/>
    <n v="0"/>
    <n v="0"/>
    <n v="1.2045578683424085"/>
    <n v="0"/>
    <n v="0"/>
    <n v="0"/>
    <n v="0"/>
    <n v="0"/>
    <n v="0"/>
    <n v="0"/>
    <n v="0"/>
    <n v="0"/>
    <n v="0"/>
    <n v="0"/>
    <n v="0"/>
    <n v="0"/>
    <n v="0"/>
    <m/>
    <n v="0"/>
    <n v="0"/>
    <n v="0"/>
    <n v="0"/>
    <n v="0"/>
    <x v="0"/>
    <m/>
    <x v="6"/>
    <x v="3"/>
    <s v="No root cause"/>
    <s v="No root cause"/>
    <s v=""/>
    <s v="CTR_180"/>
    <m/>
  </r>
  <r>
    <s v="Messa-Carriere"/>
    <s v="CTR_382"/>
    <s v="Yaounde"/>
    <s v="IHS"/>
    <s v="GridOnly"/>
    <s v="CENTRE"/>
    <s v="Yaounde"/>
    <s v="ZTE"/>
    <n v="0"/>
    <n v="0"/>
    <n v="0"/>
    <n v="0"/>
    <n v="0"/>
    <n v="0"/>
    <n v="0"/>
    <n v="0"/>
    <n v="0"/>
    <n v="0"/>
    <n v="0"/>
    <n v="0"/>
    <n v="0"/>
    <n v="0"/>
    <n v="0"/>
    <n v="0"/>
    <n v="0"/>
    <n v="0"/>
    <n v="0"/>
    <n v="0"/>
    <n v="0"/>
    <n v="0"/>
    <n v="0"/>
    <n v="0"/>
    <m/>
    <n v="0"/>
    <n v="0"/>
    <n v="0"/>
    <n v="0"/>
    <n v="0"/>
    <x v="0"/>
    <m/>
    <x v="6"/>
    <x v="3"/>
    <s v="No root cause"/>
    <s v="No root cause"/>
    <s v=""/>
    <s v="CTR_382"/>
    <m/>
  </r>
  <r>
    <s v="Tsomo-Assi"/>
    <s v="CTR_563"/>
    <s v="Yaounde"/>
    <s v="CAMUSAT"/>
    <s v="Good Grid no GE - 8h"/>
    <s v="CENTRE"/>
    <s v="Yaounde"/>
    <s v="ZTE"/>
    <n v="0"/>
    <n v="0"/>
    <n v="0"/>
    <n v="0"/>
    <n v="0"/>
    <n v="0"/>
    <n v="0"/>
    <n v="0"/>
    <n v="0"/>
    <n v="0"/>
    <n v="0"/>
    <n v="0"/>
    <n v="8.6818664338118872"/>
    <n v="0"/>
    <n v="0"/>
    <n v="0"/>
    <n v="0"/>
    <n v="0"/>
    <n v="0"/>
    <n v="0"/>
    <n v="0"/>
    <n v="0"/>
    <n v="0"/>
    <n v="0"/>
    <m/>
    <n v="0"/>
    <n v="0"/>
    <n v="0"/>
    <n v="0"/>
    <n v="0"/>
    <x v="0"/>
    <m/>
    <x v="6"/>
    <x v="3"/>
    <s v="No root cause"/>
    <s v="No root cause"/>
    <s v=""/>
    <s v="CTR_563"/>
    <m/>
  </r>
  <r>
    <s v="Ngousso-Savana"/>
    <s v="CTR_272"/>
    <s v="Yaounde"/>
    <s v="IHS"/>
    <s v="Grid-Gen"/>
    <s v="CENTRE"/>
    <s v="Yaounde"/>
    <s v="ZTE"/>
    <n v="0"/>
    <n v="0"/>
    <n v="0"/>
    <n v="0"/>
    <n v="0.87261687683522893"/>
    <n v="0"/>
    <n v="0"/>
    <n v="0"/>
    <n v="0"/>
    <n v="0"/>
    <n v="0.23146364640316447"/>
    <n v="0"/>
    <n v="0"/>
    <n v="0"/>
    <n v="0"/>
    <n v="0"/>
    <n v="0"/>
    <n v="0"/>
    <n v="0"/>
    <n v="0"/>
    <n v="0"/>
    <n v="0"/>
    <n v="0"/>
    <n v="0"/>
    <m/>
    <n v="0"/>
    <n v="0"/>
    <n v="0"/>
    <n v="0"/>
    <n v="0"/>
    <x v="0"/>
    <m/>
    <x v="6"/>
    <x v="3"/>
    <s v="No root cause"/>
    <s v="No root cause"/>
    <s v=""/>
    <s v="CTR_272"/>
    <m/>
  </r>
  <r>
    <s v="vence"/>
    <s v="CTR_326"/>
    <s v="Yaounde"/>
    <s v="IHS"/>
    <s v="Grid-Gen"/>
    <s v="CENTRE"/>
    <s v="Yaounde"/>
    <s v="ZTE"/>
    <n v="0"/>
    <n v="0"/>
    <n v="0"/>
    <n v="0"/>
    <n v="0"/>
    <n v="0"/>
    <n v="0"/>
    <n v="0"/>
    <n v="0"/>
    <n v="0"/>
    <n v="0"/>
    <n v="0"/>
    <n v="0"/>
    <n v="0"/>
    <n v="0"/>
    <n v="0"/>
    <n v="0"/>
    <n v="0"/>
    <n v="0"/>
    <n v="0"/>
    <n v="0"/>
    <n v="0"/>
    <n v="0"/>
    <n v="0"/>
    <m/>
    <n v="0"/>
    <n v="0"/>
    <n v="0"/>
    <n v="0"/>
    <n v="0"/>
    <x v="0"/>
    <m/>
    <x v="6"/>
    <x v="3"/>
    <s v="No root cause"/>
    <s v="No root cause"/>
    <s v=""/>
    <s v="CTR_326"/>
    <m/>
  </r>
  <r>
    <s v="Mfandena"/>
    <s v="CTR_570"/>
    <s v="Yaounde"/>
    <m/>
    <m/>
    <s v="CENTRE"/>
    <s v="Yaounde"/>
    <s v="ZTE"/>
    <n v="0"/>
    <n v="0"/>
    <n v="0"/>
    <n v="0"/>
    <n v="0"/>
    <n v="0"/>
    <n v="0"/>
    <n v="0"/>
    <n v="0"/>
    <n v="0"/>
    <n v="0"/>
    <n v="0"/>
    <n v="0"/>
    <n v="0"/>
    <n v="0"/>
    <n v="0"/>
    <n v="0"/>
    <n v="0"/>
    <n v="0"/>
    <n v="0"/>
    <n v="0"/>
    <n v="0"/>
    <n v="0"/>
    <n v="0"/>
    <m/>
    <n v="0"/>
    <n v="0"/>
    <n v="0"/>
    <n v="0"/>
    <n v="0"/>
    <x v="0"/>
    <m/>
    <x v="6"/>
    <x v="3"/>
    <s v="No root cause"/>
    <s v="No root cause"/>
    <s v=""/>
    <s v="CTR_570"/>
    <m/>
  </r>
  <r>
    <s v="Mehanda"/>
    <s v="CTR_635"/>
    <s v="Yaounde"/>
    <s v="HIS"/>
    <s v="Grid-Gen"/>
    <s v="CENTRE"/>
    <s v="Yaounde"/>
    <s v="ZTE"/>
    <n v="0"/>
    <n v="0"/>
    <n v="0"/>
    <n v="0"/>
    <n v="0"/>
    <n v="0"/>
    <n v="0"/>
    <n v="0"/>
    <n v="0"/>
    <n v="4.3714668709853255"/>
    <n v="0"/>
    <n v="0"/>
    <n v="0"/>
    <n v="0"/>
    <n v="0"/>
    <n v="0"/>
    <n v="0"/>
    <n v="0"/>
    <n v="0"/>
    <n v="0"/>
    <n v="0"/>
    <n v="0"/>
    <n v="0"/>
    <n v="0"/>
    <m/>
    <n v="0"/>
    <n v="0"/>
    <n v="0"/>
    <n v="0"/>
    <n v="0"/>
    <x v="0"/>
    <m/>
    <x v="6"/>
    <x v="3"/>
    <s v="No root cause"/>
    <s v="No root cause"/>
    <s v=""/>
    <s v="CTR_635"/>
    <m/>
  </r>
  <r>
    <s v="Nkoabang-II-IHS"/>
    <s v="CTR_458"/>
    <s v="Yaounde"/>
    <s v="IHS"/>
    <s v="Grid-Gen"/>
    <s v="CENTRE"/>
    <s v="Yaounde"/>
    <s v="ZTE"/>
    <n v="0"/>
    <n v="0"/>
    <n v="0"/>
    <n v="0"/>
    <n v="0"/>
    <n v="0"/>
    <n v="0"/>
    <n v="0"/>
    <n v="0"/>
    <n v="0"/>
    <n v="0.41468340595777187"/>
    <n v="0"/>
    <n v="0.49206981077695305"/>
    <n v="0"/>
    <n v="0"/>
    <n v="0"/>
    <n v="0"/>
    <n v="0"/>
    <n v="0"/>
    <n v="0"/>
    <n v="0"/>
    <n v="0"/>
    <n v="0"/>
    <n v="0"/>
    <m/>
    <n v="0"/>
    <n v="0"/>
    <n v="0"/>
    <n v="0"/>
    <n v="0"/>
    <x v="0"/>
    <m/>
    <x v="6"/>
    <x v="3"/>
    <s v="No root cause"/>
    <s v="No root cause"/>
    <s v=""/>
    <s v="CTR_458"/>
    <m/>
  </r>
  <r>
    <s v="Odza-PK10"/>
    <s v="CTR_330"/>
    <s v="Yaounde"/>
    <s v="IHS"/>
    <s v="Grid-Gen"/>
    <s v="CENTRE"/>
    <s v="Yaounde"/>
    <s v="ZTE"/>
    <n v="0"/>
    <n v="0"/>
    <n v="0"/>
    <n v="0"/>
    <n v="0"/>
    <n v="0"/>
    <n v="0"/>
    <n v="0"/>
    <n v="0.66414264638318832"/>
    <n v="0"/>
    <n v="5.7944207594604427"/>
    <n v="0"/>
    <n v="0"/>
    <n v="0"/>
    <n v="0"/>
    <n v="0"/>
    <n v="0"/>
    <n v="0"/>
    <n v="0"/>
    <n v="0"/>
    <n v="0"/>
    <n v="0"/>
    <n v="0"/>
    <n v="0"/>
    <m/>
    <n v="0"/>
    <n v="0"/>
    <n v="0"/>
    <n v="0"/>
    <n v="0"/>
    <x v="0"/>
    <m/>
    <x v="6"/>
    <x v="3"/>
    <s v="No root cause"/>
    <s v="No root cause"/>
    <s v=""/>
    <s v="CTR_330"/>
    <m/>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m/>
    <n v="0"/>
    <n v="0"/>
    <n v="0"/>
    <n v="0"/>
    <n v="0"/>
    <x v="0"/>
    <m/>
    <x v="6"/>
    <x v="3"/>
    <s v="No root cause"/>
    <s v="No root cause"/>
    <s v=""/>
    <s v="SUD_245"/>
    <m/>
  </r>
  <r>
    <s v="Mendong"/>
    <s v="CTR_025"/>
    <s v="Yaounde"/>
    <s v="IHS"/>
    <s v="Grid-Gen"/>
    <s v="CENTRE"/>
    <s v="Yaounde"/>
    <s v="ZTE"/>
    <n v="0"/>
    <n v="0"/>
    <n v="0"/>
    <n v="0"/>
    <n v="0"/>
    <n v="0"/>
    <n v="9.2742407250458962E-3"/>
    <n v="0"/>
    <n v="3.4859552325266199"/>
    <n v="0"/>
    <n v="0"/>
    <n v="0"/>
    <n v="0"/>
    <n v="0"/>
    <n v="0"/>
    <n v="0"/>
    <n v="0"/>
    <n v="0"/>
    <n v="0"/>
    <n v="0"/>
    <n v="0"/>
    <n v="0"/>
    <n v="0"/>
    <n v="0"/>
    <m/>
    <n v="0"/>
    <n v="0"/>
    <n v="0"/>
    <n v="0"/>
    <n v="0"/>
    <x v="0"/>
    <m/>
    <x v="6"/>
    <x v="3"/>
    <s v="No root cause"/>
    <s v="No root cause"/>
    <s v=""/>
    <s v="CTR_025"/>
    <m/>
  </r>
  <r>
    <s v="Nkolmesseng"/>
    <s v="CTR_078"/>
    <s v="Yaounde"/>
    <s v="IHS"/>
    <s v="Grid-Gen"/>
    <s v="CENTRE"/>
    <s v="Yaounde"/>
    <s v="ZTE"/>
    <n v="0"/>
    <n v="0"/>
    <n v="0"/>
    <n v="0"/>
    <n v="0"/>
    <n v="0"/>
    <n v="0"/>
    <n v="0"/>
    <n v="0"/>
    <n v="0"/>
    <n v="0.65065932717523789"/>
    <n v="0"/>
    <n v="0"/>
    <n v="0"/>
    <n v="0"/>
    <n v="0"/>
    <n v="0"/>
    <n v="0"/>
    <n v="0"/>
    <n v="0"/>
    <n v="0"/>
    <n v="0"/>
    <n v="0"/>
    <n v="0"/>
    <m/>
    <n v="0"/>
    <n v="0"/>
    <n v="0"/>
    <n v="0"/>
    <n v="0"/>
    <x v="0"/>
    <m/>
    <x v="6"/>
    <x v="3"/>
    <s v="No root cause"/>
    <s v="No root cause"/>
    <s v=""/>
    <s v="CTR_078"/>
    <m/>
  </r>
  <r>
    <s v="Chapelle-Nsimeyong"/>
    <s v="CTR_238"/>
    <s v="Yaounde"/>
    <s v="IHS"/>
    <s v="Grid-Gen"/>
    <s v="CENTRE"/>
    <s v="Yaounde"/>
    <s v="ZTE"/>
    <n v="0"/>
    <n v="0"/>
    <n v="0"/>
    <n v="0"/>
    <n v="0"/>
    <n v="0"/>
    <n v="0"/>
    <n v="0"/>
    <n v="0"/>
    <n v="0"/>
    <n v="0"/>
    <n v="0"/>
    <n v="0"/>
    <n v="0"/>
    <n v="0"/>
    <n v="0"/>
    <n v="0"/>
    <n v="0"/>
    <n v="0"/>
    <n v="0"/>
    <n v="0"/>
    <n v="0"/>
    <n v="0"/>
    <n v="0"/>
    <m/>
    <n v="0"/>
    <n v="0"/>
    <n v="0"/>
    <n v="0"/>
    <n v="0"/>
    <x v="0"/>
    <m/>
    <x v="6"/>
    <x v="3"/>
    <s v="No root cause"/>
    <s v="No root cause"/>
    <s v=""/>
    <s v="CTR_238"/>
    <m/>
  </r>
  <r>
    <s v="CTR_944_Z_Mimboman-Camtel"/>
    <s v="CTR_944"/>
    <s v="Yaounde"/>
    <s v="ESCO"/>
    <s v="Bad Grid + GE"/>
    <s v="CTR"/>
    <s v="Yaoundé"/>
    <s v="ZTE"/>
    <n v="0"/>
    <n v="0"/>
    <n v="0"/>
    <n v="0"/>
    <n v="0"/>
    <n v="0"/>
    <n v="0"/>
    <n v="0"/>
    <n v="0"/>
    <n v="0"/>
    <n v="0"/>
    <n v="0"/>
    <n v="0"/>
    <n v="0"/>
    <n v="0"/>
    <n v="0"/>
    <n v="0"/>
    <n v="0"/>
    <n v="0"/>
    <n v="0"/>
    <n v="0"/>
    <n v="0"/>
    <n v="0"/>
    <n v="0"/>
    <m/>
    <n v="0"/>
    <n v="0"/>
    <n v="0"/>
    <n v="0"/>
    <n v="0"/>
    <x v="0"/>
    <m/>
    <x v="6"/>
    <x v="3"/>
    <s v="No root cause"/>
    <s v="No root cause"/>
    <s v=""/>
    <s v="CTR_944"/>
    <m/>
  </r>
  <r>
    <s v="Messamendongo"/>
    <s v="CTR_007"/>
    <s v="Yaounde"/>
    <m/>
    <m/>
    <s v="CENTRE"/>
    <s v="Yaounde"/>
    <s v="ZTE"/>
    <n v="0"/>
    <n v="0"/>
    <n v="0"/>
    <n v="0"/>
    <n v="0"/>
    <n v="0"/>
    <n v="0"/>
    <n v="0"/>
    <n v="0"/>
    <n v="0"/>
    <n v="0"/>
    <n v="0"/>
    <n v="0"/>
    <n v="0"/>
    <n v="0"/>
    <n v="0"/>
    <n v="0"/>
    <n v="0"/>
    <n v="0"/>
    <n v="0"/>
    <n v="0"/>
    <n v="0"/>
    <n v="0"/>
    <n v="0"/>
    <m/>
    <n v="0"/>
    <n v="0"/>
    <n v="0"/>
    <n v="0"/>
    <n v="0"/>
    <x v="0"/>
    <m/>
    <x v="6"/>
    <x v="3"/>
    <s v="No root cause"/>
    <s v="No root cause"/>
    <s v=""/>
    <s v="CTR_007"/>
    <m/>
  </r>
  <r>
    <s v="Fouda-New"/>
    <s v="CTR_327"/>
    <s v="Yaounde"/>
    <s v="IHS"/>
    <s v="Grid-Gen"/>
    <s v="CENTRE"/>
    <s v="Yaounde"/>
    <s v="ZTE"/>
    <n v="0"/>
    <n v="0"/>
    <n v="0"/>
    <n v="0"/>
    <n v="0"/>
    <n v="0"/>
    <n v="0"/>
    <n v="13.140457662377692"/>
    <n v="24.400937554396993"/>
    <n v="0"/>
    <n v="0"/>
    <n v="0"/>
    <n v="0"/>
    <n v="0"/>
    <n v="0"/>
    <n v="0"/>
    <n v="0"/>
    <n v="0"/>
    <n v="0"/>
    <n v="0"/>
    <n v="0"/>
    <n v="0"/>
    <n v="0"/>
    <n v="0"/>
    <m/>
    <n v="0"/>
    <n v="0"/>
    <n v="0"/>
    <n v="0"/>
    <n v="0"/>
    <x v="0"/>
    <m/>
    <x v="6"/>
    <x v="3"/>
    <s v="No root cause"/>
    <s v="No root cause"/>
    <s v=""/>
    <s v="CTR_327"/>
    <m/>
  </r>
  <r>
    <s v="Damas-II"/>
    <s v="CTR_472"/>
    <s v="Yaounde"/>
    <s v="IHS"/>
    <s v="Grid-Gen"/>
    <s v="CENTRE"/>
    <s v="Yaounde"/>
    <s v="ZTE"/>
    <n v="0"/>
    <n v="0"/>
    <n v="0.24598140015352477"/>
    <n v="0"/>
    <n v="0"/>
    <n v="0"/>
    <n v="62.058367790704629"/>
    <n v="0"/>
    <n v="0"/>
    <n v="0"/>
    <n v="2.2278153027825578"/>
    <n v="0"/>
    <n v="0"/>
    <n v="0"/>
    <n v="0"/>
    <n v="0"/>
    <n v="0"/>
    <n v="0"/>
    <n v="0"/>
    <n v="0"/>
    <n v="0"/>
    <n v="0"/>
    <n v="0"/>
    <n v="0"/>
    <m/>
    <n v="0"/>
    <n v="0"/>
    <n v="0"/>
    <n v="0"/>
    <n v="0"/>
    <x v="0"/>
    <m/>
    <x v="6"/>
    <x v="3"/>
    <s v="No root cause"/>
    <s v="No root cause"/>
    <s v=""/>
    <s v="CTR_472"/>
    <m/>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m/>
    <n v="0"/>
    <n v="0"/>
    <n v="0"/>
    <n v="0"/>
    <n v="0"/>
    <x v="0"/>
    <m/>
    <x v="6"/>
    <x v="3"/>
    <s v="No root cause"/>
    <s v="No root cause"/>
    <s v=""/>
    <s v="CTR_273"/>
    <m/>
  </r>
  <r>
    <s v="Odza-II-IHS"/>
    <s v="CTR_158"/>
    <s v="Yaounde"/>
    <s v="IHS"/>
    <s v="Grid-Gen"/>
    <s v="CENTRE"/>
    <s v="Yaounde"/>
    <s v="ZTE"/>
    <n v="0"/>
    <n v="0"/>
    <n v="0"/>
    <n v="0"/>
    <n v="0"/>
    <n v="0"/>
    <n v="0"/>
    <n v="0"/>
    <n v="0"/>
    <n v="0"/>
    <n v="0"/>
    <n v="0"/>
    <n v="0"/>
    <n v="0"/>
    <n v="0"/>
    <n v="0"/>
    <n v="0"/>
    <n v="0"/>
    <n v="0"/>
    <n v="0"/>
    <n v="0"/>
    <n v="0"/>
    <n v="0"/>
    <n v="0"/>
    <m/>
    <n v="0"/>
    <n v="0"/>
    <n v="0"/>
    <n v="0"/>
    <n v="0"/>
    <x v="0"/>
    <m/>
    <x v="6"/>
    <x v="3"/>
    <s v="No root cause"/>
    <s v="No root cause"/>
    <s v=""/>
    <s v="CTR_158"/>
    <m/>
  </r>
  <r>
    <s v="Ntaba"/>
    <s v="CTR_380"/>
    <s v="Yaounde"/>
    <s v="IHS"/>
    <s v="Grid-Gen"/>
    <s v="CENTRE"/>
    <s v="Yaounde"/>
    <s v="ZTE"/>
    <n v="2.5783994372676076"/>
    <n v="5.0194866065695862"/>
    <n v="0"/>
    <n v="0"/>
    <n v="0"/>
    <n v="0"/>
    <n v="0"/>
    <n v="6.0937647139396116"/>
    <n v="0"/>
    <n v="0"/>
    <n v="0"/>
    <n v="0"/>
    <n v="0"/>
    <n v="0"/>
    <n v="0"/>
    <n v="0"/>
    <n v="0"/>
    <n v="0"/>
    <n v="0"/>
    <n v="0"/>
    <n v="0"/>
    <n v="0"/>
    <n v="0"/>
    <n v="0"/>
    <m/>
    <n v="0"/>
    <n v="0"/>
    <n v="0"/>
    <n v="0"/>
    <n v="0"/>
    <x v="0"/>
    <m/>
    <x v="6"/>
    <x v="3"/>
    <s v="No root cause"/>
    <s v="No root cause"/>
    <s v=""/>
    <s v="CTR_380"/>
    <m/>
  </r>
  <r>
    <s v="Ekie-Elegance"/>
    <s v="CTR_285"/>
    <s v="Yaounde"/>
    <s v="IHS"/>
    <s v="Grid-Gen"/>
    <s v="CENTRE"/>
    <s v="Yaounde"/>
    <s v="ZTE"/>
    <n v="0"/>
    <n v="0"/>
    <n v="0"/>
    <n v="1.0041149092693984E-2"/>
    <n v="0"/>
    <n v="0"/>
    <n v="1.1146923948372248E-2"/>
    <n v="0"/>
    <n v="0"/>
    <n v="7.8726532603949959"/>
    <n v="0"/>
    <n v="0"/>
    <n v="0"/>
    <n v="0"/>
    <n v="0"/>
    <n v="0"/>
    <n v="0"/>
    <n v="0"/>
    <n v="0"/>
    <n v="0"/>
    <n v="0"/>
    <n v="0"/>
    <n v="0"/>
    <n v="0"/>
    <m/>
    <n v="0"/>
    <n v="0"/>
    <n v="0"/>
    <n v="0"/>
    <n v="0"/>
    <x v="0"/>
    <m/>
    <x v="6"/>
    <x v="3"/>
    <s v="No root cause"/>
    <s v="No root cause"/>
    <s v=""/>
    <s v="CTR_285"/>
    <m/>
  </r>
  <r>
    <s v="Tho-II"/>
    <s v="SUD_164"/>
    <s v="CENTRE"/>
    <m/>
    <m/>
    <s v="SUD"/>
    <s v="Ambam"/>
    <s v="NOKIA"/>
    <n v="0.20976555317945933"/>
    <n v="0"/>
    <n v="0"/>
    <n v="0"/>
    <n v="0"/>
    <n v="0"/>
    <n v="0"/>
    <n v="0"/>
    <n v="0"/>
    <n v="0"/>
    <n v="0"/>
    <n v="0"/>
    <n v="0"/>
    <n v="0"/>
    <n v="0"/>
    <n v="0"/>
    <n v="0"/>
    <n v="0"/>
    <n v="0"/>
    <n v="0"/>
    <n v="0"/>
    <n v="0"/>
    <n v="0"/>
    <n v="0"/>
    <m/>
    <n v="0"/>
    <n v="0"/>
    <n v="0"/>
    <n v="0"/>
    <n v="0"/>
    <x v="0"/>
    <m/>
    <x v="6"/>
    <x v="3"/>
    <s v="No root cause"/>
    <s v="No root cause"/>
    <s v=""/>
    <s v="SUD_164"/>
    <m/>
  </r>
  <r>
    <s v="Tamtam-Weekend-IHS"/>
    <s v="CTR_121"/>
    <s v="Yaounde"/>
    <s v="IHS"/>
    <s v="Grid-Gen"/>
    <s v="CENTRE"/>
    <s v="Yaounde"/>
    <s v="ZTE"/>
    <n v="0"/>
    <n v="0"/>
    <n v="0"/>
    <n v="0"/>
    <n v="0"/>
    <n v="0"/>
    <n v="0"/>
    <n v="0"/>
    <n v="0"/>
    <n v="0"/>
    <n v="0"/>
    <n v="0"/>
    <n v="0"/>
    <n v="0"/>
    <n v="0"/>
    <n v="0"/>
    <n v="0"/>
    <n v="0"/>
    <n v="0"/>
    <n v="0"/>
    <n v="0"/>
    <n v="0"/>
    <n v="0"/>
    <n v="0"/>
    <m/>
    <n v="0"/>
    <n v="0"/>
    <n v="0"/>
    <n v="0"/>
    <n v="0"/>
    <x v="0"/>
    <m/>
    <x v="6"/>
    <x v="3"/>
    <s v="No root cause"/>
    <s v="No root cause"/>
    <s v=""/>
    <s v="CTR_121"/>
    <m/>
  </r>
  <r>
    <s v="Mimboman-Nodal"/>
    <s v="CTR_351"/>
    <s v="Yaounde"/>
    <s v="IHS"/>
    <s v="GridOnly"/>
    <s v="CENTRE"/>
    <s v="Yaounde"/>
    <s v="ZTE"/>
    <n v="0"/>
    <n v="0"/>
    <n v="0"/>
    <n v="0"/>
    <n v="0"/>
    <n v="0"/>
    <n v="0"/>
    <n v="0"/>
    <n v="0"/>
    <n v="0"/>
    <n v="0"/>
    <n v="0"/>
    <n v="0"/>
    <n v="0"/>
    <n v="0"/>
    <n v="0"/>
    <n v="0"/>
    <n v="0"/>
    <n v="0"/>
    <n v="0"/>
    <n v="0"/>
    <n v="0"/>
    <n v="0"/>
    <n v="0"/>
    <m/>
    <n v="0"/>
    <n v="0"/>
    <n v="0"/>
    <n v="0"/>
    <n v="0"/>
    <x v="0"/>
    <m/>
    <x v="6"/>
    <x v="3"/>
    <s v="No root cause"/>
    <s v="No root cause"/>
    <s v=""/>
    <s v="CTR_351"/>
    <m/>
  </r>
  <r>
    <s v="Clge-Advantiste"/>
    <s v="CTR_331"/>
    <s v="Yaounde"/>
    <s v="IHS"/>
    <s v="Grid-Gen"/>
    <s v="CENTRE"/>
    <s v="Yaounde"/>
    <s v="ZTE"/>
    <n v="0"/>
    <n v="0"/>
    <n v="0"/>
    <n v="0"/>
    <n v="1.1664141219576867E-2"/>
    <n v="0"/>
    <n v="0"/>
    <n v="0"/>
    <n v="0"/>
    <n v="0"/>
    <n v="0"/>
    <n v="0"/>
    <n v="0"/>
    <n v="0"/>
    <n v="0"/>
    <n v="0"/>
    <n v="0"/>
    <n v="0"/>
    <n v="0"/>
    <n v="0"/>
    <n v="0"/>
    <n v="0"/>
    <n v="0"/>
    <n v="0"/>
    <m/>
    <n v="0"/>
    <n v="0"/>
    <n v="0"/>
    <n v="0"/>
    <n v="0"/>
    <x v="0"/>
    <m/>
    <x v="6"/>
    <x v="3"/>
    <s v="No root cause"/>
    <s v="No root cause"/>
    <s v=""/>
    <s v="CTR_331"/>
    <m/>
  </r>
  <r>
    <s v="Vallee-Bastos"/>
    <s v="CTR_251"/>
    <s v="Yaounde"/>
    <s v="IHS"/>
    <s v="GridOnly"/>
    <s v="CENTRE"/>
    <s v="Yaounde"/>
    <s v="ZTE"/>
    <n v="0"/>
    <n v="0"/>
    <n v="0"/>
    <n v="0"/>
    <n v="0"/>
    <n v="0"/>
    <n v="0"/>
    <n v="12.351398127459456"/>
    <n v="3.5285989047835122"/>
    <n v="0"/>
    <n v="0"/>
    <n v="0"/>
    <n v="0"/>
    <n v="0"/>
    <n v="0"/>
    <n v="0"/>
    <n v="0"/>
    <n v="0"/>
    <n v="0"/>
    <n v="0"/>
    <n v="0"/>
    <n v="0"/>
    <n v="0"/>
    <n v="0"/>
    <m/>
    <n v="0"/>
    <n v="0"/>
    <n v="0"/>
    <n v="0"/>
    <n v="0"/>
    <x v="0"/>
    <m/>
    <x v="6"/>
    <x v="3"/>
    <s v="No root cause"/>
    <s v="No root cause"/>
    <s v=""/>
    <s v="CTR_251"/>
    <m/>
  </r>
  <r>
    <s v="Etougebe-Lycee-MTN"/>
    <s v="CTR_419"/>
    <s v="Yaounde"/>
    <s v="IHS"/>
    <s v="Grid-Gen"/>
    <s v="CENTRE"/>
    <s v="Yaounde"/>
    <s v="ZTE"/>
    <n v="0"/>
    <n v="0"/>
    <n v="0"/>
    <n v="0.58590015780477378"/>
    <n v="0"/>
    <n v="0"/>
    <n v="0"/>
    <n v="0"/>
    <n v="0"/>
    <n v="0"/>
    <n v="0"/>
    <n v="0"/>
    <n v="0"/>
    <n v="0"/>
    <n v="0"/>
    <n v="0"/>
    <n v="0"/>
    <n v="0"/>
    <n v="0"/>
    <n v="0"/>
    <n v="0"/>
    <n v="0"/>
    <n v="0"/>
    <n v="0"/>
    <m/>
    <n v="0"/>
    <n v="0"/>
    <n v="0"/>
    <n v="0"/>
    <n v="0"/>
    <x v="0"/>
    <m/>
    <x v="6"/>
    <x v="3"/>
    <s v="No root cause"/>
    <s v="No root cause"/>
    <s v=""/>
    <s v="CTR_419"/>
    <m/>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m/>
    <n v="0"/>
    <n v="0"/>
    <n v="0"/>
    <n v="0"/>
    <n v="0"/>
    <x v="0"/>
    <m/>
    <x v="12"/>
    <x v="6"/>
    <s v="BSS Hardware issue"/>
    <s v="ACTIVE"/>
    <s v="05-10-2026: hardware issue,  site with GPS issue (alarm : TDD down 09Apr 02pm)"/>
    <s v="CTR_668"/>
    <m/>
  </r>
  <r>
    <s v="Mfandena-IHS"/>
    <s v="CTR_643"/>
    <s v="Yaounde"/>
    <s v="IHS"/>
    <s v="Grid-Gen"/>
    <s v="CENTRE"/>
    <s v="Yaounde"/>
    <s v="ZTE"/>
    <n v="0"/>
    <n v="0"/>
    <n v="0"/>
    <n v="0"/>
    <n v="0"/>
    <n v="0"/>
    <n v="0"/>
    <n v="0"/>
    <n v="0"/>
    <n v="0"/>
    <n v="0"/>
    <n v="0"/>
    <n v="0"/>
    <n v="0"/>
    <n v="0"/>
    <n v="0"/>
    <n v="0"/>
    <n v="0"/>
    <n v="0"/>
    <n v="0"/>
    <n v="0"/>
    <n v="0"/>
    <n v="0"/>
    <n v="0"/>
    <m/>
    <n v="0"/>
    <n v="0"/>
    <n v="0"/>
    <n v="0"/>
    <n v="0"/>
    <x v="0"/>
    <m/>
    <x v="6"/>
    <x v="3"/>
    <s v="No root cause"/>
    <s v="No root cause"/>
    <s v=""/>
    <s v="CTR_643"/>
    <m/>
  </r>
  <r>
    <s v="Carriere"/>
    <s v="CTR_720"/>
    <s v="Yaounde"/>
    <s v="CAMUSAT"/>
    <s v="Good Grid no GE - 8h"/>
    <s v="CENTRE"/>
    <s v="Yaounde"/>
    <s v="ZTE"/>
    <n v="0"/>
    <n v="0"/>
    <n v="0"/>
    <n v="0.26349544706120653"/>
    <n v="0"/>
    <n v="0"/>
    <n v="1.7153421624105036"/>
    <n v="0"/>
    <n v="0"/>
    <n v="0"/>
    <n v="0"/>
    <n v="0"/>
    <n v="0.15775126771736708"/>
    <n v="0"/>
    <n v="0"/>
    <n v="0"/>
    <n v="0"/>
    <n v="0"/>
    <n v="0"/>
    <n v="0"/>
    <n v="0"/>
    <n v="0"/>
    <n v="0"/>
    <n v="0"/>
    <m/>
    <n v="0"/>
    <n v="0"/>
    <n v="0"/>
    <n v="0"/>
    <n v="0"/>
    <x v="0"/>
    <m/>
    <x v="6"/>
    <x v="3"/>
    <s v="No root cause"/>
    <s v="No root cause"/>
    <s v=""/>
    <s v="CTR_720"/>
    <m/>
  </r>
  <r>
    <s v="Marche-Odza-IHS"/>
    <s v="CTR_479"/>
    <s v="Yaounde"/>
    <s v="IHS"/>
    <s v="Grid-Gen"/>
    <s v="CENTRE"/>
    <s v="Yaounde"/>
    <s v="ZTE"/>
    <n v="0"/>
    <n v="0"/>
    <n v="0"/>
    <n v="0"/>
    <n v="0"/>
    <n v="0"/>
    <n v="0"/>
    <n v="4.4780314639317673"/>
    <n v="0"/>
    <n v="21.040041891031947"/>
    <n v="0"/>
    <n v="0"/>
    <n v="0"/>
    <n v="0"/>
    <n v="0"/>
    <n v="0"/>
    <n v="0"/>
    <n v="0"/>
    <n v="0"/>
    <n v="0"/>
    <n v="0"/>
    <n v="0"/>
    <n v="0"/>
    <n v="0"/>
    <m/>
    <n v="0"/>
    <n v="0"/>
    <n v="0"/>
    <n v="0"/>
    <n v="0"/>
    <x v="0"/>
    <m/>
    <x v="6"/>
    <x v="3"/>
    <s v="No root cause"/>
    <s v="No root cause"/>
    <s v=""/>
    <s v="CTR_479"/>
    <m/>
  </r>
  <r>
    <s v="Mimboman-Ecole"/>
    <s v="CTR_422"/>
    <s v="Yaounde"/>
    <s v="IHS"/>
    <s v="Grid-Gen"/>
    <s v="CENTRE"/>
    <s v="Yaounde"/>
    <s v="ZTE"/>
    <n v="0"/>
    <n v="0"/>
    <n v="0"/>
    <n v="0"/>
    <n v="0"/>
    <n v="0"/>
    <n v="0"/>
    <n v="0"/>
    <n v="0"/>
    <n v="0"/>
    <n v="0"/>
    <n v="0"/>
    <n v="0"/>
    <n v="0"/>
    <n v="0"/>
    <n v="0"/>
    <n v="0"/>
    <n v="0"/>
    <n v="0"/>
    <n v="0"/>
    <n v="0"/>
    <n v="0"/>
    <n v="0"/>
    <n v="0"/>
    <m/>
    <n v="0"/>
    <n v="0"/>
    <n v="0"/>
    <n v="0"/>
    <n v="0"/>
    <x v="0"/>
    <m/>
    <x v="6"/>
    <x v="3"/>
    <s v="No root cause"/>
    <s v="No root cause"/>
    <s v=""/>
    <s v="CTR_422"/>
    <m/>
  </r>
  <r>
    <s v="Complexe-BEAC"/>
    <s v="CTR_196"/>
    <s v="Yaounde"/>
    <s v="IHS"/>
    <s v="Grid-Gen"/>
    <s v="CENTRE"/>
    <s v="Yaounde"/>
    <s v="ZTE"/>
    <n v="0"/>
    <n v="0"/>
    <n v="0"/>
    <n v="1.7728067847491338E-2"/>
    <n v="0"/>
    <n v="0"/>
    <n v="1.8976523329709189E-2"/>
    <n v="0"/>
    <n v="0"/>
    <n v="7.8339868106028838"/>
    <n v="0"/>
    <n v="0"/>
    <n v="0"/>
    <n v="0"/>
    <n v="0"/>
    <n v="0"/>
    <n v="0"/>
    <n v="0"/>
    <n v="0"/>
    <n v="0"/>
    <n v="0"/>
    <n v="0"/>
    <n v="0"/>
    <n v="0"/>
    <m/>
    <n v="0"/>
    <n v="0"/>
    <n v="0"/>
    <n v="0"/>
    <n v="0"/>
    <x v="0"/>
    <m/>
    <x v="6"/>
    <x v="3"/>
    <s v="No root cause"/>
    <s v="No root cause"/>
    <s v=""/>
    <s v="CTR_196"/>
    <m/>
  </r>
  <r>
    <s v="Golf-Quater-IHS"/>
    <s v="CTR_852"/>
    <s v="Yaounde"/>
    <s v="IHS"/>
    <s v="Grid-Gen"/>
    <s v="CENTRE"/>
    <s v="Yaounde"/>
    <s v="ZTE"/>
    <n v="0"/>
    <n v="0"/>
    <n v="1.6099903547896446"/>
    <n v="0.23544086886794377"/>
    <n v="0"/>
    <n v="0"/>
    <n v="0"/>
    <n v="0"/>
    <n v="0"/>
    <n v="0"/>
    <n v="0"/>
    <n v="0"/>
    <n v="0.13618865803163549"/>
    <n v="0"/>
    <n v="0"/>
    <n v="0"/>
    <n v="0"/>
    <n v="0"/>
    <n v="0"/>
    <n v="0"/>
    <n v="0"/>
    <n v="0"/>
    <n v="0"/>
    <n v="0"/>
    <m/>
    <n v="0"/>
    <n v="0"/>
    <n v="0"/>
    <n v="0"/>
    <n v="0"/>
    <x v="0"/>
    <m/>
    <x v="6"/>
    <x v="3"/>
    <s v="No root cause"/>
    <s v="No root cause"/>
    <s v=""/>
    <s v="CTR_852"/>
    <m/>
  </r>
  <r>
    <s v="Ahala-IHS"/>
    <s v="CTR_164"/>
    <s v="Yaounde"/>
    <s v="IHS"/>
    <s v="Grid-Gen"/>
    <s v="CENTRE"/>
    <s v="Yaounde"/>
    <s v="ZTE"/>
    <n v="0"/>
    <n v="0"/>
    <n v="0"/>
    <n v="0"/>
    <n v="0.94524131574366665"/>
    <n v="0"/>
    <n v="0"/>
    <n v="0"/>
    <n v="0"/>
    <n v="0"/>
    <n v="2.1830135860492372E-2"/>
    <n v="0"/>
    <n v="0"/>
    <n v="0"/>
    <n v="0"/>
    <n v="0"/>
    <n v="0"/>
    <n v="0"/>
    <n v="0"/>
    <n v="0"/>
    <n v="0"/>
    <n v="0"/>
    <n v="0"/>
    <n v="0"/>
    <m/>
    <n v="0"/>
    <n v="0"/>
    <n v="0"/>
    <n v="0"/>
    <n v="0"/>
    <x v="0"/>
    <m/>
    <x v="6"/>
    <x v="3"/>
    <s v="No root cause"/>
    <s v="No root cause"/>
    <s v=""/>
    <s v="CTR_164"/>
    <m/>
  </r>
  <r>
    <s v="Crf-Mbankolo"/>
    <s v="CTR_637"/>
    <s v="Yaounde"/>
    <m/>
    <m/>
    <s v="CENTRE"/>
    <s v="Yaounde"/>
    <s v="ZTE"/>
    <n v="0"/>
    <n v="0"/>
    <n v="0"/>
    <n v="0"/>
    <n v="0"/>
    <n v="0"/>
    <n v="0"/>
    <n v="0"/>
    <n v="0"/>
    <n v="0"/>
    <n v="0"/>
    <n v="0"/>
    <n v="0.22573858626328039"/>
    <n v="0"/>
    <n v="0"/>
    <n v="0"/>
    <n v="0"/>
    <n v="0"/>
    <n v="0"/>
    <n v="0"/>
    <n v="0"/>
    <n v="0"/>
    <n v="0"/>
    <n v="0"/>
    <m/>
    <n v="0"/>
    <n v="0"/>
    <n v="0"/>
    <n v="0"/>
    <n v="0"/>
    <x v="0"/>
    <m/>
    <x v="6"/>
    <x v="3"/>
    <s v="No root cause"/>
    <s v="No root cause"/>
    <s v=""/>
    <s v="CTR_637"/>
    <m/>
  </r>
  <r>
    <s v="Scalom"/>
    <s v="CTR_210"/>
    <s v="Yaounde"/>
    <s v="IHS"/>
    <s v="Grid-Gen"/>
    <s v="CENTRE"/>
    <s v="Yaounde"/>
    <s v="ZTE"/>
    <n v="0"/>
    <n v="0"/>
    <n v="0"/>
    <n v="1.6283426503782214E-2"/>
    <n v="0"/>
    <n v="0"/>
    <n v="1.8887347938122478E-2"/>
    <n v="0"/>
    <n v="0"/>
    <n v="0"/>
    <n v="0"/>
    <n v="0"/>
    <n v="0"/>
    <n v="0"/>
    <n v="0"/>
    <n v="0"/>
    <n v="0"/>
    <n v="0"/>
    <n v="0"/>
    <n v="0"/>
    <n v="0"/>
    <n v="0"/>
    <n v="0"/>
    <n v="0"/>
    <m/>
    <n v="0"/>
    <n v="0"/>
    <n v="0"/>
    <n v="0"/>
    <n v="0"/>
    <x v="0"/>
    <m/>
    <x v="6"/>
    <x v="3"/>
    <s v="No root cause"/>
    <s v="No root cause"/>
    <s v=""/>
    <s v="CTR_210"/>
    <m/>
  </r>
  <r>
    <s v="Odza-II-MTN-IHS"/>
    <s v="CTR_467"/>
    <s v="Yaounde"/>
    <s v="IHS"/>
    <s v="Grid-Gen"/>
    <s v="CENTRE"/>
    <s v="Yaounde"/>
    <s v="ZTE"/>
    <n v="0"/>
    <n v="0"/>
    <n v="0"/>
    <n v="0"/>
    <n v="0"/>
    <n v="0"/>
    <n v="0"/>
    <n v="0"/>
    <n v="0"/>
    <n v="1.3371849968467582"/>
    <n v="0"/>
    <n v="0"/>
    <n v="0"/>
    <n v="0"/>
    <n v="0"/>
    <n v="0"/>
    <n v="0"/>
    <n v="0"/>
    <n v="0"/>
    <n v="0"/>
    <n v="0"/>
    <n v="0"/>
    <n v="0"/>
    <n v="0"/>
    <m/>
    <n v="0"/>
    <n v="0"/>
    <n v="0"/>
    <n v="0"/>
    <n v="0"/>
    <x v="0"/>
    <m/>
    <x v="6"/>
    <x v="3"/>
    <s v="No root cause"/>
    <s v="No root cause"/>
    <s v=""/>
    <s v="CTR_467"/>
    <m/>
  </r>
  <r>
    <s v="Essomba"/>
    <s v="CTR_266"/>
    <s v="Yaounde"/>
    <s v="IHS"/>
    <s v="Grid-Gen"/>
    <s v="CENTRE"/>
    <s v="Yaounde"/>
    <s v="ZTE"/>
    <n v="0"/>
    <n v="0"/>
    <n v="0"/>
    <n v="0"/>
    <n v="0"/>
    <n v="0"/>
    <n v="0"/>
    <n v="3.7293862164807545"/>
    <n v="0"/>
    <n v="0"/>
    <n v="0"/>
    <n v="0"/>
    <n v="0"/>
    <n v="0"/>
    <n v="0"/>
    <n v="0"/>
    <n v="0"/>
    <n v="0"/>
    <n v="0"/>
    <n v="0"/>
    <n v="0"/>
    <n v="0"/>
    <n v="0"/>
    <n v="0"/>
    <m/>
    <n v="0"/>
    <n v="0"/>
    <n v="0"/>
    <n v="0"/>
    <n v="0"/>
    <x v="0"/>
    <m/>
    <x v="6"/>
    <x v="3"/>
    <s v="No root cause"/>
    <s v="No root cause"/>
    <s v=""/>
    <s v="CTR_266"/>
    <m/>
  </r>
  <r>
    <s v="Bastos-Golf"/>
    <s v="CTR_769"/>
    <s v="Yaounde"/>
    <s v="CAMUSAT"/>
    <s v="Good Grid + GE"/>
    <s v="CENTRE"/>
    <s v="Yaounde"/>
    <s v="ZTE"/>
    <n v="0"/>
    <n v="0"/>
    <n v="0"/>
    <n v="0"/>
    <n v="0"/>
    <n v="0"/>
    <n v="0"/>
    <n v="0"/>
    <n v="0"/>
    <n v="0"/>
    <n v="0"/>
    <n v="0"/>
    <n v="3.3071942425513581"/>
    <n v="0"/>
    <n v="0"/>
    <n v="0"/>
    <n v="0"/>
    <n v="0"/>
    <n v="0"/>
    <n v="0"/>
    <n v="0"/>
    <n v="0"/>
    <n v="0"/>
    <n v="0"/>
    <m/>
    <n v="0"/>
    <n v="0"/>
    <n v="0"/>
    <n v="0"/>
    <n v="0"/>
    <x v="0"/>
    <m/>
    <x v="6"/>
    <x v="3"/>
    <s v="No root cause"/>
    <s v="No root cause"/>
    <s v=""/>
    <s v="CTR_769"/>
    <m/>
  </r>
  <r>
    <s v="Oyomabang"/>
    <s v="CTR_340"/>
    <s v="Yaounde"/>
    <s v="IHS"/>
    <s v="Grid-Gen"/>
    <s v="CENTRE"/>
    <s v="Yaounde"/>
    <s v="ZTE"/>
    <n v="0.5850262389672215"/>
    <n v="0"/>
    <n v="0"/>
    <n v="0"/>
    <n v="0"/>
    <n v="0"/>
    <n v="0.70329064328987367"/>
    <n v="0"/>
    <n v="0"/>
    <n v="0"/>
    <n v="0"/>
    <n v="0"/>
    <n v="0"/>
    <n v="0"/>
    <n v="0"/>
    <n v="0"/>
    <n v="0"/>
    <n v="0"/>
    <n v="0"/>
    <n v="0"/>
    <n v="0"/>
    <n v="0"/>
    <n v="0"/>
    <n v="0"/>
    <m/>
    <n v="0"/>
    <n v="0"/>
    <n v="0"/>
    <n v="0"/>
    <n v="0"/>
    <x v="0"/>
    <m/>
    <x v="6"/>
    <x v="3"/>
    <s v="No root cause"/>
    <s v="No root cause"/>
    <s v=""/>
    <s v="CTR_340"/>
    <m/>
  </r>
  <r>
    <s v="Febe-Village-IHS"/>
    <s v="CTR_692"/>
    <s v="Yaounde"/>
    <s v="IHS"/>
    <s v="Grid-Gen"/>
    <s v="CENTRE"/>
    <s v="Yaounde"/>
    <s v="ZTE"/>
    <n v="0"/>
    <n v="0"/>
    <n v="0"/>
    <n v="0"/>
    <n v="0"/>
    <n v="0"/>
    <n v="0"/>
    <n v="0"/>
    <n v="0"/>
    <n v="0"/>
    <n v="0"/>
    <n v="0"/>
    <n v="0"/>
    <n v="0"/>
    <n v="0"/>
    <n v="0"/>
    <n v="0"/>
    <n v="0"/>
    <n v="0"/>
    <n v="0"/>
    <n v="0"/>
    <n v="0"/>
    <n v="0"/>
    <n v="0"/>
    <m/>
    <n v="0"/>
    <n v="0"/>
    <n v="0"/>
    <n v="0"/>
    <n v="0"/>
    <x v="0"/>
    <m/>
    <x v="6"/>
    <x v="3"/>
    <s v="No root cause"/>
    <s v="No root cause"/>
    <s v=""/>
    <s v="CTR_692"/>
    <m/>
  </r>
  <r>
    <s v="Mehanda-III"/>
    <s v="CTR_866"/>
    <s v="Yaounde"/>
    <s v="CAMUSAT"/>
    <s v="Good Grid + GE"/>
    <s v="CENTRE"/>
    <s v="Binguela"/>
    <s v="ZTE"/>
    <n v="0"/>
    <n v="0"/>
    <n v="0"/>
    <n v="0"/>
    <n v="0"/>
    <n v="0"/>
    <n v="0"/>
    <n v="0"/>
    <n v="0"/>
    <n v="0"/>
    <n v="0"/>
    <n v="0"/>
    <n v="0"/>
    <n v="0"/>
    <n v="0"/>
    <n v="0"/>
    <n v="0"/>
    <n v="0"/>
    <n v="0"/>
    <n v="0"/>
    <n v="0"/>
    <n v="0"/>
    <n v="0"/>
    <n v="0"/>
    <m/>
    <n v="0"/>
    <n v="0"/>
    <n v="0"/>
    <n v="0"/>
    <n v="0"/>
    <x v="0"/>
    <m/>
    <x v="6"/>
    <x v="3"/>
    <s v="No root cause"/>
    <s v="No root cause"/>
    <s v=""/>
    <s v="CTR_866"/>
    <m/>
  </r>
  <r>
    <s v="Bastos-Nylon"/>
    <s v="CTR_198"/>
    <s v="Yaounde"/>
    <s v="IHS"/>
    <s v="Grid-Gen"/>
    <s v="CENTRE"/>
    <s v="Yaounde"/>
    <s v="ZTE"/>
    <n v="0"/>
    <n v="0"/>
    <n v="0"/>
    <n v="0.20280267554710912"/>
    <n v="0"/>
    <n v="0"/>
    <n v="0"/>
    <n v="0"/>
    <n v="0"/>
    <n v="0"/>
    <n v="0"/>
    <n v="0"/>
    <n v="0.11913832316020478"/>
    <n v="0"/>
    <n v="0"/>
    <n v="0"/>
    <n v="0"/>
    <n v="0"/>
    <n v="0"/>
    <n v="0"/>
    <n v="0"/>
    <n v="0"/>
    <n v="0"/>
    <n v="0"/>
    <m/>
    <n v="0"/>
    <n v="0"/>
    <n v="0"/>
    <n v="0"/>
    <n v="0"/>
    <x v="0"/>
    <m/>
    <x v="6"/>
    <x v="3"/>
    <s v="No root cause"/>
    <s v="No root cause"/>
    <s v=""/>
    <s v="CTR_198"/>
    <m/>
  </r>
  <r>
    <s v="Mendong-Village"/>
    <s v="CTR_713"/>
    <s v="Yaounde"/>
    <s v="CAMUSAT"/>
    <s v="Good Grid + GE"/>
    <s v="CENTRE"/>
    <s v="Yaounde"/>
    <s v="ZTE"/>
    <n v="0"/>
    <n v="0"/>
    <n v="0"/>
    <n v="0"/>
    <n v="0"/>
    <n v="0"/>
    <n v="0"/>
    <n v="0"/>
    <n v="0"/>
    <n v="0"/>
    <n v="0"/>
    <n v="0"/>
    <n v="0"/>
    <n v="0"/>
    <n v="0"/>
    <n v="0"/>
    <n v="0"/>
    <n v="0"/>
    <n v="0"/>
    <n v="0"/>
    <n v="0"/>
    <n v="0"/>
    <n v="0"/>
    <n v="0"/>
    <m/>
    <n v="0"/>
    <n v="0"/>
    <n v="0"/>
    <n v="0"/>
    <n v="0"/>
    <x v="0"/>
    <m/>
    <x v="6"/>
    <x v="3"/>
    <s v="No root cause"/>
    <s v="No root cause"/>
    <s v=""/>
    <s v="CTR_713"/>
    <m/>
  </r>
  <r>
    <s v="Mehanda-II"/>
    <s v="CTR_763"/>
    <s v="Yaounde"/>
    <s v="CAMUSAT"/>
    <s v="Good Grid + GE"/>
    <s v="CENTRE"/>
    <s v="Yaounde"/>
    <s v="ZTE"/>
    <n v="0"/>
    <n v="0"/>
    <n v="0"/>
    <n v="0"/>
    <n v="0"/>
    <n v="0"/>
    <n v="0"/>
    <n v="9.8754612151252896"/>
    <n v="12.299765575730596"/>
    <n v="1.9944433029994322"/>
    <n v="0"/>
    <n v="0"/>
    <n v="0"/>
    <n v="0"/>
    <n v="0"/>
    <n v="0"/>
    <n v="0"/>
    <n v="0"/>
    <n v="0"/>
    <n v="0"/>
    <n v="0"/>
    <n v="0"/>
    <n v="0"/>
    <n v="0"/>
    <m/>
    <n v="0"/>
    <n v="0"/>
    <n v="0"/>
    <n v="0"/>
    <n v="0"/>
    <x v="0"/>
    <m/>
    <x v="6"/>
    <x v="3"/>
    <s v="No root cause"/>
    <s v="No root cause"/>
    <s v=""/>
    <s v="CTR_763"/>
    <m/>
  </r>
  <r>
    <s v="GP-Etoudi"/>
    <s v="CTR_735"/>
    <s v="Yaounde"/>
    <s v="CAMUSAT"/>
    <s v="Good Grid no GE - 12h"/>
    <s v="CENTRE"/>
    <s v="Yaounde"/>
    <s v="ZTE"/>
    <n v="0"/>
    <n v="0"/>
    <n v="0"/>
    <n v="0"/>
    <n v="0"/>
    <n v="0"/>
    <n v="0"/>
    <n v="0"/>
    <n v="0"/>
    <n v="0"/>
    <n v="0"/>
    <n v="0"/>
    <n v="0"/>
    <n v="0"/>
    <n v="0"/>
    <n v="0"/>
    <n v="0"/>
    <n v="0"/>
    <n v="0"/>
    <n v="0"/>
    <n v="0"/>
    <n v="0"/>
    <n v="0"/>
    <n v="0"/>
    <m/>
    <n v="0"/>
    <n v="0"/>
    <n v="0"/>
    <n v="0"/>
    <n v="0"/>
    <x v="0"/>
    <m/>
    <x v="6"/>
    <x v="3"/>
    <s v="No root cause"/>
    <s v="No root cause"/>
    <s v=""/>
    <s v="CTR_735"/>
    <m/>
  </r>
  <r>
    <s v="Bong-assi"/>
    <s v="CTR_774"/>
    <s v="Yaounde"/>
    <s v="CAMUSAT"/>
    <s v="Hybrid Solar - S3"/>
    <s v="CENTRE"/>
    <s v="Yaounde"/>
    <s v="ZTE"/>
    <n v="0"/>
    <n v="0"/>
    <n v="0"/>
    <n v="0"/>
    <n v="5.500338153084932E-2"/>
    <n v="1.9064985318163523"/>
    <n v="4.8868114589664786E-2"/>
    <n v="0"/>
    <n v="0"/>
    <n v="0"/>
    <n v="0"/>
    <n v="0"/>
    <n v="0"/>
    <n v="0"/>
    <n v="0"/>
    <n v="0"/>
    <n v="0"/>
    <n v="0"/>
    <n v="0"/>
    <n v="0"/>
    <n v="0"/>
    <n v="0"/>
    <n v="0"/>
    <n v="0"/>
    <m/>
    <n v="0"/>
    <n v="0"/>
    <n v="0"/>
    <n v="0"/>
    <n v="0"/>
    <x v="0"/>
    <m/>
    <x v="6"/>
    <x v="3"/>
    <s v="No root cause"/>
    <s v="No root cause"/>
    <s v=""/>
    <s v="CTR_774"/>
    <m/>
  </r>
  <r>
    <s v="CTR_954_Z_Nkolfoulou-III"/>
    <s v="CTR_954"/>
    <s v="Yaounde"/>
    <m/>
    <e v="#N/A"/>
    <s v="CENTRE"/>
    <s v="Yaounde"/>
    <s v="ZTE"/>
    <n v="0"/>
    <n v="0"/>
    <n v="0"/>
    <n v="0"/>
    <n v="0"/>
    <n v="0"/>
    <n v="0"/>
    <n v="0"/>
    <n v="0.62499464947650485"/>
    <n v="0"/>
    <n v="0"/>
    <n v="0"/>
    <n v="0"/>
    <n v="0"/>
    <n v="0"/>
    <n v="0"/>
    <n v="0"/>
    <n v="0"/>
    <n v="0"/>
    <n v="0"/>
    <n v="0"/>
    <n v="0"/>
    <n v="0"/>
    <n v="0"/>
    <m/>
    <n v="0"/>
    <n v="0"/>
    <n v="0"/>
    <n v="0"/>
    <n v="0"/>
    <x v="0"/>
    <m/>
    <x v="6"/>
    <x v="3"/>
    <s v="No root cause"/>
    <s v="No root cause"/>
    <s v=""/>
    <s v="CTR_954"/>
    <m/>
  </r>
  <r>
    <s v="Jean-Vespa2-MTN-IHS"/>
    <s v="CTR_525"/>
    <s v="Yaounde"/>
    <s v="IHS"/>
    <s v="Grid-Gen"/>
    <s v="CENTRE"/>
    <s v="Yaounde"/>
    <s v="ZTE"/>
    <n v="0"/>
    <n v="0"/>
    <n v="0"/>
    <n v="0"/>
    <n v="0"/>
    <n v="0"/>
    <n v="0"/>
    <n v="0"/>
    <n v="0"/>
    <n v="0"/>
    <n v="0"/>
    <n v="0"/>
    <n v="0.20471102892707058"/>
    <n v="0"/>
    <n v="0"/>
    <n v="0"/>
    <n v="0"/>
    <n v="0"/>
    <n v="0"/>
    <n v="0"/>
    <n v="0"/>
    <n v="0"/>
    <n v="0"/>
    <n v="0"/>
    <m/>
    <n v="0"/>
    <n v="0"/>
    <n v="0"/>
    <n v="0"/>
    <n v="0"/>
    <x v="0"/>
    <m/>
    <x v="6"/>
    <x v="3"/>
    <s v="No root cause"/>
    <s v="No root cause"/>
    <s v=""/>
    <s v="CTR_525"/>
    <m/>
  </r>
  <r>
    <s v="Mendong-Maetur-IHS"/>
    <s v="CTR_486"/>
    <s v="Yaounde"/>
    <s v="IHS"/>
    <s v="Grid-Gen"/>
    <s v="CENTRE"/>
    <s v="Yaounde"/>
    <s v="ZTE"/>
    <n v="0"/>
    <n v="0"/>
    <n v="0"/>
    <n v="0"/>
    <n v="0"/>
    <n v="0"/>
    <n v="0"/>
    <n v="0"/>
    <n v="0"/>
    <n v="0"/>
    <n v="0"/>
    <n v="0"/>
    <n v="0"/>
    <n v="0"/>
    <n v="0"/>
    <n v="0"/>
    <n v="0"/>
    <n v="0"/>
    <n v="0"/>
    <n v="0"/>
    <n v="0"/>
    <n v="0"/>
    <n v="0"/>
    <n v="0"/>
    <m/>
    <n v="0"/>
    <n v="0"/>
    <n v="0"/>
    <n v="0"/>
    <n v="0"/>
    <x v="0"/>
    <m/>
    <x v="6"/>
    <x v="3"/>
    <s v="No root cause"/>
    <s v="No root cause"/>
    <s v=""/>
    <s v="CTR_486"/>
    <m/>
  </r>
  <r>
    <s v="Odza-III"/>
    <s v="CTR_628"/>
    <s v="Yaounde"/>
    <s v="CAMUSAT"/>
    <s v="Bad Grid + GE"/>
    <s v="CENTRE"/>
    <s v="Yaounde"/>
    <s v="ZTE"/>
    <n v="5.5391651185818702"/>
    <n v="0"/>
    <n v="0"/>
    <n v="0"/>
    <n v="0"/>
    <n v="0"/>
    <n v="0"/>
    <n v="0"/>
    <n v="0"/>
    <n v="0"/>
    <n v="0"/>
    <n v="0"/>
    <n v="0"/>
    <n v="0"/>
    <n v="0"/>
    <n v="0"/>
    <n v="0"/>
    <n v="0"/>
    <n v="0"/>
    <n v="0"/>
    <n v="0"/>
    <n v="0"/>
    <n v="0"/>
    <n v="0"/>
    <m/>
    <n v="0"/>
    <n v="0"/>
    <n v="0"/>
    <n v="0"/>
    <n v="0"/>
    <x v="0"/>
    <m/>
    <x v="6"/>
    <x v="3"/>
    <s v="No root cause"/>
    <s v="No root cause"/>
    <s v=""/>
    <s v="CTR_628"/>
    <m/>
  </r>
  <r>
    <s v="CTR_006_Z_Mbankolo"/>
    <s v="CTR_006"/>
    <s v="Yaounde"/>
    <s v="OCM/Datacenter"/>
    <s v="Grid-Gen"/>
    <s v="CENTRE"/>
    <s v="Yaounde"/>
    <s v="ZTE"/>
    <n v="0"/>
    <n v="0"/>
    <n v="0"/>
    <n v="0"/>
    <n v="0"/>
    <n v="0"/>
    <n v="0"/>
    <n v="0"/>
    <n v="0"/>
    <n v="0"/>
    <n v="0"/>
    <n v="0"/>
    <n v="0"/>
    <n v="0"/>
    <n v="0"/>
    <n v="0"/>
    <n v="0"/>
    <n v="0"/>
    <n v="0"/>
    <n v="0"/>
    <n v="0"/>
    <n v="0"/>
    <n v="0"/>
    <n v="0"/>
    <m/>
    <n v="0"/>
    <n v="0"/>
    <n v="0"/>
    <n v="0"/>
    <n v="0"/>
    <x v="0"/>
    <m/>
    <x v="6"/>
    <x v="3"/>
    <s v="No root cause"/>
    <s v="No root cause"/>
    <s v=""/>
    <s v="CTR_006"/>
    <m/>
  </r>
  <r>
    <s v="Mimboman3-IHS"/>
    <s v="CTR_625"/>
    <s v="Yaounde"/>
    <s v="IHS"/>
    <s v="Grid-Gen"/>
    <s v="CENTRE"/>
    <s v="Yaounde"/>
    <s v="ZTE"/>
    <n v="0"/>
    <n v="0"/>
    <n v="0"/>
    <n v="0"/>
    <n v="0"/>
    <n v="0"/>
    <n v="0"/>
    <n v="0"/>
    <n v="0"/>
    <n v="0"/>
    <n v="0"/>
    <n v="0"/>
    <n v="0"/>
    <n v="0"/>
    <n v="0"/>
    <n v="0"/>
    <n v="0"/>
    <n v="0"/>
    <n v="0"/>
    <n v="0"/>
    <n v="0"/>
    <n v="0"/>
    <n v="0"/>
    <n v="0"/>
    <m/>
    <n v="0"/>
    <n v="0"/>
    <n v="0"/>
    <n v="0"/>
    <n v="0"/>
    <x v="0"/>
    <m/>
    <x v="6"/>
    <x v="3"/>
    <s v="No root cause"/>
    <s v="No root cause"/>
    <s v=""/>
    <s v="CTR_625"/>
    <m/>
  </r>
  <r>
    <s v="Nsimeyong-Chefferie"/>
    <s v="CTR_660"/>
    <s v="Yaounde"/>
    <s v="CAMUSAT"/>
    <s v="Good Grid no GE - 12h"/>
    <s v="CENTRE"/>
    <s v="Yaounde"/>
    <s v="ZTE"/>
    <n v="0"/>
    <n v="0"/>
    <n v="0"/>
    <n v="0"/>
    <n v="0.38074325191976849"/>
    <n v="0"/>
    <n v="0"/>
    <n v="0"/>
    <n v="0"/>
    <n v="0"/>
    <n v="0"/>
    <n v="0"/>
    <n v="9.4887075418125573"/>
    <n v="0"/>
    <n v="0"/>
    <n v="0"/>
    <n v="0"/>
    <n v="0"/>
    <n v="0"/>
    <n v="0"/>
    <n v="0"/>
    <n v="0"/>
    <n v="0"/>
    <n v="0"/>
    <m/>
    <n v="0"/>
    <n v="0"/>
    <n v="0"/>
    <n v="0"/>
    <n v="0"/>
    <x v="0"/>
    <m/>
    <x v="6"/>
    <x v="3"/>
    <s v="No root cause"/>
    <s v="No root cause"/>
    <s v=""/>
    <s v="CTR_660"/>
    <m/>
  </r>
  <r>
    <s v="Rain-forest-School"/>
    <s v="CTR_766"/>
    <s v="Yaounde"/>
    <s v="CAMUSAT"/>
    <s v="Good Grid no GE - 8h"/>
    <s v="CENTRE"/>
    <s v="Yaounde"/>
    <s v="ZTE"/>
    <n v="0"/>
    <n v="0"/>
    <n v="0"/>
    <n v="0"/>
    <n v="16.809151107344341"/>
    <n v="0"/>
    <n v="0"/>
    <n v="0"/>
    <n v="0"/>
    <n v="0"/>
    <n v="0"/>
    <n v="0"/>
    <n v="0"/>
    <n v="0"/>
    <n v="0"/>
    <n v="0"/>
    <n v="0"/>
    <n v="0"/>
    <n v="0"/>
    <n v="0"/>
    <n v="0"/>
    <n v="0"/>
    <n v="0"/>
    <n v="0"/>
    <m/>
    <n v="0"/>
    <n v="0"/>
    <n v="0"/>
    <n v="0"/>
    <n v="0"/>
    <x v="0"/>
    <m/>
    <x v="6"/>
    <x v="3"/>
    <s v="No root cause"/>
    <s v="No root cause"/>
    <s v=""/>
    <s v="CTR_766"/>
    <m/>
  </r>
  <r>
    <s v="Sofavinc"/>
    <s v="CTR_261"/>
    <s v="Yaounde"/>
    <s v="IHS"/>
    <s v="Grid-Gen"/>
    <s v="CENTRE"/>
    <s v="Yaounde"/>
    <s v="ZTE"/>
    <n v="0"/>
    <n v="0"/>
    <n v="0"/>
    <n v="0"/>
    <n v="0"/>
    <n v="0"/>
    <n v="0"/>
    <n v="0"/>
    <n v="0"/>
    <n v="0"/>
    <n v="0"/>
    <n v="0"/>
    <n v="0"/>
    <n v="0"/>
    <n v="0"/>
    <n v="0"/>
    <n v="0"/>
    <n v="0"/>
    <n v="0"/>
    <n v="0"/>
    <n v="0"/>
    <n v="0"/>
    <n v="0"/>
    <n v="0"/>
    <m/>
    <n v="0"/>
    <n v="0"/>
    <n v="0"/>
    <n v="0"/>
    <n v="0"/>
    <x v="0"/>
    <m/>
    <x v="6"/>
    <x v="3"/>
    <s v="No root cause"/>
    <s v="No root cause"/>
    <s v=""/>
    <s v="CTR_261"/>
    <m/>
  </r>
  <r>
    <s v="Sodecoton"/>
    <s v="EXN_001"/>
    <s v="Maroua"/>
    <s v="IHS"/>
    <s v="Grid-Gen"/>
    <s v="EXTREME-NORD"/>
    <s v="Maroua"/>
    <s v="Huawei"/>
    <n v="0"/>
    <n v="2.0510340065005295E-3"/>
    <n v="0"/>
    <n v="0"/>
    <n v="5.439698886805751E-3"/>
    <n v="0"/>
    <n v="0"/>
    <n v="0"/>
    <n v="0"/>
    <n v="0"/>
    <n v="5.5288742783927312E-3"/>
    <n v="0"/>
    <n v="0"/>
    <n v="0"/>
    <n v="0"/>
    <n v="0"/>
    <n v="0"/>
    <n v="0"/>
    <n v="0"/>
    <n v="0"/>
    <n v="0"/>
    <n v="0"/>
    <n v="0"/>
    <n v="0"/>
    <m/>
    <n v="0"/>
    <n v="0"/>
    <n v="0"/>
    <n v="0"/>
    <n v="0"/>
    <x v="0"/>
    <m/>
    <x v="6"/>
    <x v="3"/>
    <s v="No root cause"/>
    <s v="No root cause"/>
    <s v=""/>
    <s v="EXN_001"/>
    <m/>
  </r>
  <r>
    <s v="Bonabappe"/>
    <s v="LIT_290"/>
    <s v="Douala"/>
    <s v="IHS"/>
    <s v="Grid-Gen"/>
    <s v="LITTORAL"/>
    <s v="Douala"/>
    <s v="ZTE"/>
    <n v="0"/>
    <n v="0"/>
    <n v="0"/>
    <n v="0"/>
    <n v="0"/>
    <n v="0"/>
    <n v="0"/>
    <n v="0"/>
    <n v="0"/>
    <n v="0"/>
    <n v="0"/>
    <n v="0"/>
    <n v="0"/>
    <n v="0"/>
    <n v="0"/>
    <n v="0"/>
    <n v="0"/>
    <n v="0"/>
    <n v="0"/>
    <n v="0"/>
    <n v="0"/>
    <n v="0"/>
    <n v="0"/>
    <n v="0"/>
    <m/>
    <n v="0"/>
    <n v="0"/>
    <n v="0"/>
    <n v="0"/>
    <n v="0"/>
    <x v="0"/>
    <m/>
    <x v="6"/>
    <x v="3"/>
    <s v="No root cause"/>
    <s v="No root cause"/>
    <s v=""/>
    <s v="LIT_290"/>
    <m/>
  </r>
  <r>
    <s v="Mabanda2-IHS"/>
    <s v="LIT_577"/>
    <s v="Douala"/>
    <s v="IHS"/>
    <s v="Grid-Gen"/>
    <s v="LITTORAL"/>
    <s v="Douala"/>
    <s v="ZTE"/>
    <n v="0"/>
    <n v="0"/>
    <n v="0"/>
    <n v="0"/>
    <n v="4.7405638167637855E-2"/>
    <n v="0"/>
    <n v="0"/>
    <n v="1.6498874249856603"/>
    <n v="0"/>
    <n v="0"/>
    <n v="0"/>
    <n v="0"/>
    <n v="0"/>
    <n v="0"/>
    <n v="0"/>
    <n v="0"/>
    <n v="0"/>
    <n v="0"/>
    <n v="0"/>
    <n v="0"/>
    <n v="0"/>
    <n v="0"/>
    <n v="0"/>
    <n v="0"/>
    <m/>
    <n v="0"/>
    <n v="0"/>
    <n v="0"/>
    <n v="0"/>
    <n v="0"/>
    <x v="0"/>
    <m/>
    <x v="6"/>
    <x v="3"/>
    <s v="No root cause"/>
    <s v="No root cause"/>
    <s v=""/>
    <s v="LIT_577"/>
    <m/>
  </r>
  <r>
    <s v="Mbalmayo"/>
    <s v="CTR_021"/>
    <s v="CENTRE"/>
    <m/>
    <m/>
    <s v="CENTRE"/>
    <s v="Mbalmayo"/>
    <s v="ZTE"/>
    <n v="0"/>
    <n v="0"/>
    <n v="0"/>
    <n v="0"/>
    <n v="0"/>
    <n v="0"/>
    <n v="0"/>
    <n v="0"/>
    <n v="0"/>
    <n v="0"/>
    <n v="0"/>
    <n v="0"/>
    <n v="0"/>
    <n v="0"/>
    <n v="0"/>
    <n v="0"/>
    <n v="0"/>
    <n v="0"/>
    <n v="0"/>
    <n v="0"/>
    <n v="0"/>
    <n v="0"/>
    <n v="0"/>
    <n v="0"/>
    <m/>
    <n v="0"/>
    <n v="0"/>
    <n v="0"/>
    <n v="0"/>
    <n v="0"/>
    <x v="0"/>
    <m/>
    <x v="6"/>
    <x v="3"/>
    <s v="No root cause"/>
    <s v="No root cause"/>
    <s v=""/>
    <s v="CTR_021"/>
    <m/>
  </r>
  <r>
    <s v="Grand-Hangar-II"/>
    <s v="LIT_361"/>
    <s v="Douala"/>
    <s v="IHS"/>
    <s v="Grid-Gen"/>
    <s v="LITTORAL"/>
    <s v="Douala"/>
    <s v="ZTE"/>
    <n v="0"/>
    <n v="0"/>
    <n v="0"/>
    <n v="0"/>
    <n v="4.8689763806490573E-2"/>
    <n v="0"/>
    <n v="0"/>
    <n v="1.443250207600312"/>
    <n v="0"/>
    <n v="0"/>
    <n v="0"/>
    <n v="0"/>
    <n v="0"/>
    <n v="0"/>
    <n v="0"/>
    <n v="0"/>
    <n v="0"/>
    <n v="0"/>
    <n v="0"/>
    <n v="0"/>
    <n v="0"/>
    <n v="0"/>
    <n v="0"/>
    <n v="0"/>
    <m/>
    <n v="0"/>
    <n v="0"/>
    <n v="0"/>
    <n v="0"/>
    <n v="0"/>
    <x v="0"/>
    <m/>
    <x v="6"/>
    <x v="3"/>
    <s v="No root cause"/>
    <s v="No root cause"/>
    <s v=""/>
    <s v="LIT_361"/>
    <m/>
  </r>
  <r>
    <s v="Bberi-Centre"/>
    <s v="LIT_243"/>
    <s v="Douala"/>
    <s v="IHS"/>
    <s v="Grid-Gen"/>
    <s v="LITTORAL"/>
    <s v="Douala"/>
    <s v="ZTE"/>
    <n v="0"/>
    <n v="0"/>
    <n v="0.36747395365162511"/>
    <n v="0"/>
    <n v="0"/>
    <n v="0"/>
    <n v="0"/>
    <n v="0"/>
    <n v="0"/>
    <n v="0"/>
    <n v="0"/>
    <n v="0"/>
    <n v="0"/>
    <n v="0"/>
    <n v="0"/>
    <n v="0"/>
    <n v="0"/>
    <n v="0"/>
    <n v="0"/>
    <n v="0"/>
    <n v="0"/>
    <n v="0"/>
    <n v="0"/>
    <n v="0"/>
    <m/>
    <n v="0"/>
    <n v="0"/>
    <n v="0"/>
    <n v="0"/>
    <n v="0"/>
    <x v="0"/>
    <m/>
    <x v="6"/>
    <x v="3"/>
    <s v="No root cause"/>
    <s v="No root cause"/>
    <s v=""/>
    <s v="LIT_243"/>
    <m/>
  </r>
  <r>
    <s v="Ngwele"/>
    <s v="LIT_206"/>
    <s v="Douala"/>
    <s v="IHS"/>
    <s v="Grid-Gen"/>
    <s v="LITTORAL"/>
    <s v="Douala"/>
    <s v="ZTE"/>
    <n v="0"/>
    <n v="0"/>
    <n v="0"/>
    <n v="0"/>
    <n v="1.5944560015751692E-2"/>
    <n v="0"/>
    <n v="0"/>
    <n v="3.1680271264407174"/>
    <n v="0"/>
    <n v="0"/>
    <n v="0"/>
    <n v="0"/>
    <n v="0"/>
    <n v="0"/>
    <n v="0"/>
    <n v="0"/>
    <n v="0"/>
    <n v="0"/>
    <n v="0"/>
    <n v="0"/>
    <n v="0"/>
    <n v="0"/>
    <n v="0"/>
    <n v="0"/>
    <m/>
    <n v="0"/>
    <n v="0"/>
    <n v="0"/>
    <n v="0"/>
    <n v="0"/>
    <x v="0"/>
    <m/>
    <x v="6"/>
    <x v="3"/>
    <s v="No root cause"/>
    <s v="No root cause"/>
    <s v=""/>
    <s v="LIT_206"/>
    <m/>
  </r>
  <r>
    <s v="Mbalmayo-Oyack"/>
    <s v="CTR_493"/>
    <s v="CENTRE"/>
    <s v="IHS"/>
    <s v="Grid-Gen"/>
    <s v="CENTRE"/>
    <s v="Mbalmayo"/>
    <s v="ZTE"/>
    <n v="0"/>
    <n v="0"/>
    <n v="0"/>
    <n v="0"/>
    <n v="0"/>
    <n v="0"/>
    <n v="0"/>
    <n v="0"/>
    <n v="0"/>
    <n v="0"/>
    <n v="0"/>
    <n v="0"/>
    <n v="0"/>
    <n v="0"/>
    <n v="0"/>
    <n v="0"/>
    <n v="0"/>
    <n v="0"/>
    <n v="0"/>
    <n v="0"/>
    <n v="0"/>
    <n v="0"/>
    <n v="0"/>
    <n v="0"/>
    <m/>
    <n v="0"/>
    <n v="0"/>
    <n v="0"/>
    <n v="0"/>
    <n v="0"/>
    <x v="0"/>
    <m/>
    <x v="6"/>
    <x v="3"/>
    <s v="No root cause"/>
    <s v="No root cause"/>
    <s v=""/>
    <s v="CTR_493"/>
    <m/>
  </r>
  <r>
    <s v="Galdi"/>
    <s v="ADM_031"/>
    <s v="ADAMAOUA"/>
    <s v="IHS"/>
    <s v="Grid-Gen"/>
    <s v="ADAMAOUA"/>
    <s v="Galdi"/>
    <s v="NOKIA"/>
    <n v="0"/>
    <n v="0"/>
    <n v="0"/>
    <n v="0"/>
    <n v="0"/>
    <n v="0"/>
    <n v="0"/>
    <n v="0"/>
    <n v="2.3188285641970513E-3"/>
    <n v="0"/>
    <n v="0"/>
    <n v="0"/>
    <n v="0"/>
    <n v="0"/>
    <n v="0"/>
    <n v="0"/>
    <n v="0"/>
    <n v="0"/>
    <n v="0"/>
    <n v="0"/>
    <n v="0"/>
    <n v="0"/>
    <n v="0"/>
    <n v="0"/>
    <m/>
    <n v="0"/>
    <n v="0"/>
    <n v="0"/>
    <n v="0"/>
    <n v="0"/>
    <x v="0"/>
    <m/>
    <x v="6"/>
    <x v="3"/>
    <s v="No root cause"/>
    <s v="No root cause"/>
    <s v=""/>
    <s v="ADM_031"/>
    <m/>
  </r>
  <r>
    <s v="Mbalmayo-Haoussa"/>
    <s v="CTR_393"/>
    <s v="CENTRE"/>
    <s v="IHS"/>
    <s v="Grid-Gen"/>
    <s v="CENTRE"/>
    <s v="Mbalmayo"/>
    <s v="ZTE"/>
    <n v="0"/>
    <n v="0"/>
    <n v="0"/>
    <n v="0"/>
    <n v="0"/>
    <n v="0"/>
    <n v="0"/>
    <n v="0"/>
    <n v="0"/>
    <n v="0"/>
    <n v="0"/>
    <n v="0"/>
    <n v="0"/>
    <n v="0"/>
    <n v="0"/>
    <n v="0"/>
    <n v="0"/>
    <n v="0"/>
    <n v="0"/>
    <n v="0"/>
    <n v="0"/>
    <n v="0"/>
    <n v="0"/>
    <n v="0"/>
    <m/>
    <n v="0"/>
    <n v="0"/>
    <n v="0"/>
    <n v="0"/>
    <n v="0"/>
    <x v="0"/>
    <m/>
    <x v="6"/>
    <x v="3"/>
    <s v="No root cause"/>
    <s v="No root cause"/>
    <s v=""/>
    <s v="CTR_393"/>
    <m/>
  </r>
  <r>
    <s v="Nkomba-II-IHS"/>
    <s v="LIT_155"/>
    <s v="Douala"/>
    <s v="IHS"/>
    <s v="Grid-Gen"/>
    <s v="LITTORAL"/>
    <s v="Douala"/>
    <s v="ZTE"/>
    <n v="0"/>
    <n v="3.7257478605040033"/>
    <n v="3.3257605590797668"/>
    <n v="0"/>
    <n v="0"/>
    <n v="0"/>
    <n v="13.516028741585416"/>
    <n v="0"/>
    <n v="0"/>
    <n v="0"/>
    <n v="0"/>
    <n v="0"/>
    <n v="0"/>
    <n v="0"/>
    <n v="0"/>
    <n v="0"/>
    <n v="0"/>
    <n v="0"/>
    <n v="0"/>
    <n v="0"/>
    <n v="0"/>
    <n v="0"/>
    <n v="0"/>
    <n v="0"/>
    <m/>
    <n v="0"/>
    <n v="0"/>
    <n v="0"/>
    <n v="0"/>
    <n v="0"/>
    <x v="0"/>
    <m/>
    <x v="6"/>
    <x v="3"/>
    <s v="No root cause"/>
    <s v="No root cause"/>
    <s v=""/>
    <s v="LIT_155"/>
    <m/>
  </r>
  <r>
    <s v="Mbalmayo-mbokoulo-IHS"/>
    <s v="CTR_136"/>
    <s v="CENTRE"/>
    <s v="IHS"/>
    <s v="Grid-Gen"/>
    <s v="CENTRE"/>
    <s v="Mbalmayo"/>
    <s v="ZTE"/>
    <n v="0"/>
    <n v="0"/>
    <n v="6.7523606509661188E-2"/>
    <n v="0"/>
    <n v="0"/>
    <n v="0"/>
    <n v="0"/>
    <n v="0"/>
    <n v="0"/>
    <n v="0"/>
    <n v="0"/>
    <n v="0"/>
    <n v="0"/>
    <n v="0"/>
    <n v="0"/>
    <n v="0"/>
    <n v="0"/>
    <n v="0"/>
    <n v="0"/>
    <n v="0"/>
    <n v="0"/>
    <n v="0"/>
    <n v="0"/>
    <n v="0"/>
    <m/>
    <n v="0"/>
    <n v="0"/>
    <n v="0"/>
    <n v="0"/>
    <n v="0"/>
    <x v="0"/>
    <m/>
    <x v="6"/>
    <x v="3"/>
    <s v="No root cause"/>
    <s v="No root cause"/>
    <s v=""/>
    <s v="CTR_136"/>
    <m/>
  </r>
  <r>
    <s v="Dibi-MTN"/>
    <s v="ADM_032"/>
    <s v="ADAMAOUA"/>
    <s v="IHS"/>
    <s v="Grid-Gen"/>
    <s v="ADAMAOUA"/>
    <s v="Dibi"/>
    <s v="NOKIA"/>
    <n v="0"/>
    <n v="0"/>
    <n v="0"/>
    <n v="0"/>
    <n v="0"/>
    <n v="0"/>
    <n v="0"/>
    <n v="0"/>
    <n v="1.7837142801515253E-3"/>
    <n v="0"/>
    <n v="0"/>
    <n v="0"/>
    <n v="0"/>
    <n v="0"/>
    <n v="0"/>
    <n v="0"/>
    <n v="0"/>
    <n v="0"/>
    <n v="0"/>
    <n v="0"/>
    <n v="0"/>
    <n v="0"/>
    <n v="0"/>
    <n v="0"/>
    <m/>
    <n v="0"/>
    <n v="0"/>
    <n v="0"/>
    <n v="0"/>
    <n v="0"/>
    <x v="0"/>
    <m/>
    <x v="6"/>
    <x v="3"/>
    <s v="No root cause"/>
    <s v="No root cause"/>
    <s v=""/>
    <s v="ADM_032"/>
    <m/>
  </r>
  <r>
    <s v="Bidzar-MTN"/>
    <s v="NRD_027"/>
    <s v="NORD"/>
    <s v="IHS"/>
    <s v="Gen Only"/>
    <s v="NORD"/>
    <s v="Bidzar"/>
    <s v="NOKIA"/>
    <n v="0"/>
    <n v="0"/>
    <n v="0"/>
    <n v="0"/>
    <n v="0"/>
    <n v="0"/>
    <n v="0"/>
    <n v="0"/>
    <n v="0"/>
    <n v="0"/>
    <n v="0"/>
    <n v="0"/>
    <n v="0"/>
    <n v="0"/>
    <n v="0"/>
    <n v="0"/>
    <n v="0"/>
    <n v="0"/>
    <n v="0"/>
    <n v="0"/>
    <n v="0"/>
    <n v="0"/>
    <n v="0"/>
    <n v="0"/>
    <m/>
    <n v="0"/>
    <n v="0"/>
    <n v="0"/>
    <n v="0"/>
    <n v="0"/>
    <x v="0"/>
    <m/>
    <x v="6"/>
    <x v="3"/>
    <s v="No root cause"/>
    <s v="No root cause"/>
    <s v="(05-10-2026 ticket): INC-20260510-00015798...Others"/>
    <s v="NRD_027"/>
    <m/>
  </r>
  <r>
    <s v="Mombal-MTN"/>
    <s v="EST_061"/>
    <s v="CENTRE"/>
    <s v="IHS"/>
    <s v="Grid-Gen"/>
    <s v="EST"/>
    <s v="Mombal"/>
    <s v="NOKIA"/>
    <n v="0"/>
    <n v="0"/>
    <n v="0"/>
    <n v="0"/>
    <n v="0"/>
    <n v="0"/>
    <n v="0"/>
    <n v="0"/>
    <n v="0"/>
    <n v="0"/>
    <n v="0"/>
    <n v="0"/>
    <n v="0"/>
    <n v="0"/>
    <n v="0"/>
    <n v="0"/>
    <n v="0"/>
    <n v="0"/>
    <n v="0"/>
    <n v="0"/>
    <n v="0"/>
    <n v="0"/>
    <n v="0"/>
    <n v="0"/>
    <m/>
    <n v="0"/>
    <n v="0"/>
    <n v="0"/>
    <n v="0"/>
    <n v="0"/>
    <x v="0"/>
    <m/>
    <x v="6"/>
    <x v="3"/>
    <s v="No root cause"/>
    <s v="No root cause"/>
    <s v=""/>
    <s v="EST_061"/>
    <m/>
  </r>
  <r>
    <s v="Tcheboa-MTN-IHS"/>
    <s v="NRD_025"/>
    <s v="NORD"/>
    <s v="IHS"/>
    <s v="Grid-Hybrid-Gen"/>
    <s v="NORD"/>
    <s v="Ngong"/>
    <s v="NOKIA"/>
    <n v="0"/>
    <n v="0"/>
    <n v="0"/>
    <n v="0.15395771234068034"/>
    <n v="0"/>
    <n v="0"/>
    <n v="0"/>
    <n v="0"/>
    <n v="0"/>
    <n v="0"/>
    <n v="0"/>
    <n v="0"/>
    <n v="6.4938767910017337"/>
    <n v="0"/>
    <n v="0"/>
    <n v="0"/>
    <n v="0"/>
    <n v="0"/>
    <n v="0"/>
    <n v="0"/>
    <n v="0"/>
    <n v="0"/>
    <n v="0"/>
    <n v="0"/>
    <m/>
    <n v="0"/>
    <n v="0"/>
    <n v="0"/>
    <n v="0"/>
    <n v="0"/>
    <x v="0"/>
    <m/>
    <x v="6"/>
    <x v="3"/>
    <s v="No root cause"/>
    <s v="No root cause"/>
    <s v="(05-10-2026 ticket): INC-20260510-00014220...Others"/>
    <s v="NRD_025"/>
    <m/>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m/>
    <n v="0"/>
    <n v="0"/>
    <n v="0"/>
    <n v="0"/>
    <n v="0"/>
    <x v="0"/>
    <m/>
    <x v="6"/>
    <x v="3"/>
    <s v="No root cause"/>
    <s v="No root cause"/>
    <s v=""/>
    <s v="OST_075"/>
    <m/>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m/>
    <n v="0"/>
    <n v="0"/>
    <n v="0"/>
    <n v="0"/>
    <n v="0"/>
    <x v="0"/>
    <m/>
    <x v="6"/>
    <x v="3"/>
    <s v="No root cause"/>
    <s v="No root cause"/>
    <s v=""/>
    <s v="OST_307"/>
    <m/>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m/>
    <n v="0"/>
    <n v="0"/>
    <n v="0"/>
    <n v="0"/>
    <n v="0"/>
    <x v="0"/>
    <m/>
    <x v="6"/>
    <x v="3"/>
    <s v="No root cause"/>
    <s v="No root cause"/>
    <s v=""/>
    <s v="LIT_689"/>
    <m/>
  </r>
  <r>
    <s v="Bep-Universite"/>
    <s v="LIT_265"/>
    <s v="Douala"/>
    <s v="IHS"/>
    <s v="Grid-Gen"/>
    <s v="LITTORAL"/>
    <s v="Douala"/>
    <s v="ZTE"/>
    <n v="0"/>
    <n v="0"/>
    <n v="0"/>
    <n v="2.1223743197701598E-3"/>
    <n v="0"/>
    <n v="0"/>
    <n v="0"/>
    <n v="0"/>
    <n v="0"/>
    <n v="0"/>
    <n v="16.420257224633534"/>
    <n v="0"/>
    <n v="0"/>
    <n v="0"/>
    <n v="0"/>
    <n v="0"/>
    <n v="0"/>
    <n v="0"/>
    <n v="0"/>
    <n v="0"/>
    <n v="0"/>
    <n v="0"/>
    <n v="0"/>
    <n v="0"/>
    <m/>
    <n v="0"/>
    <n v="0"/>
    <n v="0"/>
    <n v="0"/>
    <n v="0"/>
    <x v="0"/>
    <m/>
    <x v="6"/>
    <x v="3"/>
    <s v="No root cause"/>
    <s v="No root cause"/>
    <s v=""/>
    <s v="LIT_265"/>
    <m/>
  </r>
  <r>
    <s v="Shell-NewBell-Carrefour"/>
    <s v="LIT_407"/>
    <s v="Douala"/>
    <s v="IHS"/>
    <s v="GridOnly"/>
    <s v="LITTORAL"/>
    <s v="Douala"/>
    <s v="ZTE"/>
    <n v="0"/>
    <n v="0"/>
    <n v="0"/>
    <n v="4.9634666255746458"/>
    <n v="0"/>
    <n v="0"/>
    <n v="0"/>
    <n v="0"/>
    <n v="0"/>
    <n v="0"/>
    <n v="6.7972515430909812"/>
    <n v="0"/>
    <n v="0"/>
    <n v="0"/>
    <n v="0"/>
    <n v="0"/>
    <n v="0"/>
    <n v="0"/>
    <n v="0"/>
    <n v="0"/>
    <n v="0"/>
    <n v="0"/>
    <n v="0"/>
    <n v="0"/>
    <m/>
    <n v="0"/>
    <n v="0"/>
    <n v="0"/>
    <n v="0"/>
    <n v="0"/>
    <x v="0"/>
    <m/>
    <x v="6"/>
    <x v="3"/>
    <s v="No root cause"/>
    <s v="No root cause"/>
    <s v=""/>
    <s v="LIT_407"/>
    <m/>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m/>
    <n v="0"/>
    <n v="0"/>
    <n v="0"/>
    <n v="0"/>
    <n v="0"/>
    <x v="0"/>
    <m/>
    <x v="6"/>
    <x v="3"/>
    <s v="No root cause"/>
    <s v="No root cause"/>
    <s v=""/>
    <s v="LIT_139"/>
    <m/>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m/>
    <n v="0"/>
    <n v="0"/>
    <n v="0"/>
    <n v="0"/>
    <n v="0"/>
    <x v="0"/>
    <m/>
    <x v="6"/>
    <x v="3"/>
    <s v="No root cause"/>
    <s v="No root cause"/>
    <s v=""/>
    <s v="NRO_121"/>
    <m/>
  </r>
  <r>
    <s v="Ndogbong-IUT"/>
    <s v="LIT_221"/>
    <s v="Douala"/>
    <s v="IHS"/>
    <s v="Grid-Gen"/>
    <s v="LITTORAL"/>
    <s v="Douala"/>
    <s v="ZTE"/>
    <n v="0"/>
    <n v="0"/>
    <n v="0"/>
    <n v="2.1937146330396977E-3"/>
    <n v="0"/>
    <n v="0"/>
    <n v="0"/>
    <n v="0"/>
    <n v="0.51728861151774996"/>
    <n v="26.773502352803554"/>
    <n v="4.0995354318799864"/>
    <n v="0"/>
    <n v="0"/>
    <n v="0"/>
    <n v="0"/>
    <n v="0"/>
    <n v="0"/>
    <n v="0"/>
    <n v="0"/>
    <n v="0"/>
    <n v="0"/>
    <n v="0"/>
    <n v="0"/>
    <n v="0"/>
    <m/>
    <n v="0"/>
    <n v="0"/>
    <n v="0"/>
    <n v="0"/>
    <n v="0"/>
    <x v="0"/>
    <m/>
    <x v="6"/>
    <x v="3"/>
    <s v="No root cause"/>
    <s v="No root cause"/>
    <s v=""/>
    <s v="LIT_221"/>
    <m/>
  </r>
  <r>
    <s v="Yelwa"/>
    <s v="NRD_007"/>
    <s v="Garoua"/>
    <s v="IHS"/>
    <s v="Grid-Gen"/>
    <s v="NORD"/>
    <s v="Garoua"/>
    <s v="Huawei"/>
    <n v="0"/>
    <n v="0"/>
    <n v="0"/>
    <n v="0"/>
    <n v="0"/>
    <n v="0"/>
    <n v="0"/>
    <n v="0"/>
    <n v="0"/>
    <n v="0"/>
    <n v="2.6528073840077848"/>
    <n v="0"/>
    <n v="0"/>
    <n v="0"/>
    <n v="0"/>
    <n v="0"/>
    <n v="0"/>
    <n v="0"/>
    <n v="0"/>
    <n v="0"/>
    <n v="0"/>
    <n v="0"/>
    <n v="0"/>
    <n v="0"/>
    <m/>
    <n v="0"/>
    <n v="0"/>
    <n v="0"/>
    <n v="0"/>
    <n v="0"/>
    <x v="0"/>
    <m/>
    <x v="6"/>
    <x v="3"/>
    <s v="No root cause"/>
    <s v="No root cause"/>
    <s v=""/>
    <s v="NRD_007"/>
    <m/>
  </r>
  <r>
    <s v="Bda-Mulang"/>
    <s v="NRO_243"/>
    <s v="NORD-OUEST"/>
    <s v="IHS"/>
    <s v="Grid-Gen"/>
    <s v="NORD-OUEST"/>
    <s v="Bamenda"/>
    <s v="Huawei"/>
    <n v="0"/>
    <n v="0"/>
    <n v="0"/>
    <n v="1.3401277847691289"/>
    <n v="0"/>
    <n v="0"/>
    <n v="0"/>
    <n v="0"/>
    <n v="0"/>
    <n v="0"/>
    <n v="2.3148861551280842"/>
    <n v="0"/>
    <n v="0"/>
    <n v="0"/>
    <n v="0"/>
    <n v="0"/>
    <n v="0"/>
    <n v="13.788816264449983"/>
    <n v="0"/>
    <n v="0"/>
    <n v="0"/>
    <n v="0"/>
    <n v="0"/>
    <n v="0"/>
    <m/>
    <n v="0"/>
    <n v="0"/>
    <n v="0"/>
    <n v="0"/>
    <n v="0"/>
    <x v="0"/>
    <m/>
    <x v="6"/>
    <x v="3"/>
    <s v="No root cause"/>
    <s v="No root cause"/>
    <s v=""/>
    <s v="NRO_243"/>
    <m/>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m/>
    <n v="0"/>
    <n v="0"/>
    <n v="0"/>
    <n v="0"/>
    <n v="0"/>
    <x v="0"/>
    <m/>
    <x v="6"/>
    <x v="3"/>
    <s v="No root cause"/>
    <s v="No root cause"/>
    <s v=""/>
    <s v="LIT_314"/>
    <m/>
  </r>
  <r>
    <s v="Oyack-II"/>
    <s v="LIT_765"/>
    <s v="Douala"/>
    <s v="CAMUSAT"/>
    <s v="Good Grid no GE - 8h"/>
    <s v="LITTORAL"/>
    <s v="Douala"/>
    <s v="ZTE"/>
    <n v="0"/>
    <n v="0"/>
    <n v="0"/>
    <n v="0"/>
    <n v="0"/>
    <n v="2.2985492233893474"/>
    <n v="0"/>
    <n v="5.0158125804362053"/>
    <n v="0"/>
    <n v="0"/>
    <n v="2.1714029500646324"/>
    <n v="0"/>
    <n v="0"/>
    <n v="0"/>
    <n v="0"/>
    <n v="0"/>
    <n v="0"/>
    <n v="0"/>
    <n v="0"/>
    <n v="0"/>
    <n v="0"/>
    <n v="0"/>
    <n v="0"/>
    <n v="0"/>
    <m/>
    <n v="0"/>
    <n v="0"/>
    <n v="0"/>
    <n v="0"/>
    <n v="0"/>
    <x v="0"/>
    <m/>
    <x v="6"/>
    <x v="3"/>
    <s v="No root cause"/>
    <s v="No root cause"/>
    <s v=""/>
    <s v="LIT_765"/>
    <m/>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m/>
    <n v="0"/>
    <n v="0"/>
    <n v="0"/>
    <n v="0"/>
    <n v="0"/>
    <x v="0"/>
    <m/>
    <x v="6"/>
    <x v="3"/>
    <s v="No root cause"/>
    <s v="No root cause"/>
    <s v=""/>
    <s v="OST_005"/>
    <m/>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m/>
    <n v="0"/>
    <n v="0"/>
    <n v="0"/>
    <n v="0"/>
    <n v="0"/>
    <x v="0"/>
    <m/>
    <x v="6"/>
    <x v="3"/>
    <s v="No root cause"/>
    <s v="No root cause"/>
    <s v=""/>
    <s v="OST_228"/>
    <m/>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m/>
    <n v="0"/>
    <n v="0"/>
    <n v="0"/>
    <n v="0"/>
    <n v="0"/>
    <x v="0"/>
    <m/>
    <x v="6"/>
    <x v="3"/>
    <s v="No root cause"/>
    <s v="No root cause"/>
    <s v=""/>
    <s v="NRO_131"/>
    <m/>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m/>
    <n v="0"/>
    <n v="0"/>
    <n v="0"/>
    <n v="0"/>
    <n v="0"/>
    <x v="0"/>
    <m/>
    <x v="6"/>
    <x v="3"/>
    <s v="No root cause"/>
    <s v="No root cause"/>
    <s v=""/>
    <s v="NRO_016"/>
    <m/>
  </r>
  <r>
    <s v="St-Thomas"/>
    <s v="LIT_369"/>
    <s v="Douala"/>
    <s v="IHS"/>
    <s v="Grid-Gen"/>
    <s v="LITTORAL"/>
    <s v="Douala"/>
    <s v="ZTE"/>
    <n v="0"/>
    <n v="0"/>
    <n v="0"/>
    <n v="0"/>
    <n v="0"/>
    <n v="0"/>
    <n v="0"/>
    <n v="0"/>
    <n v="0"/>
    <n v="0"/>
    <n v="0.38882254239754799"/>
    <n v="0"/>
    <n v="0"/>
    <n v="0"/>
    <n v="0"/>
    <n v="0"/>
    <n v="0"/>
    <n v="0"/>
    <n v="0"/>
    <n v="0"/>
    <n v="0"/>
    <n v="0"/>
    <n v="0"/>
    <n v="0"/>
    <m/>
    <n v="0"/>
    <n v="0"/>
    <n v="0"/>
    <n v="0"/>
    <n v="0"/>
    <x v="0"/>
    <m/>
    <x v="6"/>
    <x v="3"/>
    <s v="No root cause"/>
    <s v="No root cause"/>
    <s v=""/>
    <s v="LIT_369"/>
    <m/>
  </r>
  <r>
    <s v="Bafia-Dang"/>
    <s v="CTR_397"/>
    <s v="CENTRE"/>
    <s v="IHS"/>
    <s v="Grid-Gen"/>
    <s v="CENTRE"/>
    <s v="Bafia"/>
    <s v="ZTE"/>
    <n v="0"/>
    <n v="0"/>
    <n v="0"/>
    <n v="0"/>
    <n v="3.5634486478157215E-2"/>
    <n v="0"/>
    <n v="0"/>
    <n v="0"/>
    <n v="0.98437147757203203"/>
    <n v="0"/>
    <n v="0.34444886754386711"/>
    <n v="0"/>
    <n v="0"/>
    <n v="0"/>
    <n v="0"/>
    <n v="0"/>
    <n v="0"/>
    <n v="0"/>
    <n v="0"/>
    <n v="0"/>
    <n v="0"/>
    <n v="0"/>
    <n v="0"/>
    <n v="0"/>
    <m/>
    <n v="0"/>
    <n v="0"/>
    <n v="0"/>
    <n v="0"/>
    <n v="0"/>
    <x v="0"/>
    <m/>
    <x v="6"/>
    <x v="3"/>
    <s v="No root cause"/>
    <s v="No root cause"/>
    <s v=""/>
    <s v="CTR_397"/>
    <m/>
  </r>
  <r>
    <s v="PK8-Essiac"/>
    <s v="LIT_443"/>
    <s v="Douala"/>
    <s v="IHS"/>
    <s v="Grid-Gen"/>
    <s v="LITTORAL"/>
    <s v="Douala"/>
    <s v="ZTE"/>
    <n v="0"/>
    <n v="0"/>
    <n v="0.13376308738046944"/>
    <n v="0"/>
    <n v="0"/>
    <n v="0"/>
    <n v="0"/>
    <n v="0"/>
    <n v="0"/>
    <n v="0"/>
    <n v="0.20314154203513884"/>
    <n v="0"/>
    <n v="0"/>
    <n v="0"/>
    <n v="0"/>
    <n v="0"/>
    <n v="0"/>
    <n v="0"/>
    <n v="0"/>
    <n v="0"/>
    <n v="0"/>
    <n v="0"/>
    <n v="0"/>
    <n v="0"/>
    <m/>
    <n v="0"/>
    <n v="0"/>
    <n v="0"/>
    <n v="0"/>
    <n v="0"/>
    <x v="0"/>
    <m/>
    <x v="6"/>
    <x v="3"/>
    <s v="No root cause"/>
    <s v="No root cause"/>
    <s v=""/>
    <s v="LIT_443"/>
    <m/>
  </r>
  <r>
    <s v="Bonaloka-Entree"/>
    <s v="LIT_433"/>
    <s v="Douala"/>
    <s v="IHS"/>
    <s v="Grid-Gen"/>
    <s v="LITTORAL"/>
    <s v="Douala"/>
    <s v="ZTE"/>
    <n v="0"/>
    <n v="0"/>
    <n v="0"/>
    <n v="0"/>
    <n v="0"/>
    <n v="0"/>
    <n v="0"/>
    <n v="0"/>
    <n v="0.11514326561710836"/>
    <n v="0.39217553712121872"/>
    <n v="1.6996829636478101E-2"/>
    <n v="0"/>
    <n v="0"/>
    <n v="0"/>
    <n v="0"/>
    <n v="0"/>
    <n v="0"/>
    <n v="0"/>
    <n v="0"/>
    <n v="0"/>
    <n v="0"/>
    <n v="0"/>
    <n v="0"/>
    <n v="0"/>
    <m/>
    <n v="0"/>
    <n v="0"/>
    <n v="0"/>
    <n v="0"/>
    <n v="0"/>
    <x v="0"/>
    <m/>
    <x v="6"/>
    <x v="3"/>
    <s v="No root cause"/>
    <s v="No root cause"/>
    <s v=""/>
    <s v="LIT_433"/>
    <m/>
  </r>
  <r>
    <s v="Ngambouo"/>
    <s v="OST_220"/>
    <s v="OUEST"/>
    <s v="IHS"/>
    <s v="Hybrid-Gen"/>
    <s v="OUEST"/>
    <s v="Ngambouo"/>
    <s v="NOKIA"/>
    <n v="0"/>
    <n v="0"/>
    <n v="0"/>
    <n v="0"/>
    <n v="0"/>
    <n v="1.005600833642482"/>
    <n v="0"/>
    <n v="0"/>
    <n v="0"/>
    <n v="0"/>
    <n v="1.3810175627420408E-2"/>
    <n v="0"/>
    <n v="0"/>
    <n v="0"/>
    <n v="0"/>
    <n v="0"/>
    <n v="0"/>
    <n v="0"/>
    <n v="0"/>
    <n v="0"/>
    <n v="0"/>
    <n v="0"/>
    <n v="0"/>
    <n v="0"/>
    <m/>
    <n v="0"/>
    <n v="0"/>
    <n v="0"/>
    <n v="0"/>
    <n v="0"/>
    <x v="0"/>
    <m/>
    <x v="6"/>
    <x v="3"/>
    <s v="No root cause"/>
    <s v="No root cause"/>
    <s v=""/>
    <s v="OST_220"/>
    <m/>
  </r>
  <r>
    <s v="Barriere"/>
    <s v="CTR_237"/>
    <s v="Yaounde"/>
    <s v="IHS"/>
    <s v="Grid-Gen"/>
    <s v="CENTRE"/>
    <s v="Yaounde"/>
    <s v="ZTE"/>
    <n v="0"/>
    <n v="0"/>
    <n v="0"/>
    <n v="0.6183421652641149"/>
    <n v="1.1377353160233199"/>
    <n v="0"/>
    <n v="0"/>
    <n v="3.21744812845818E-2"/>
    <n v="0"/>
    <n v="0"/>
    <n v="1.0968573165198661E-2"/>
    <n v="0"/>
    <n v="0"/>
    <n v="0"/>
    <n v="0"/>
    <n v="0"/>
    <n v="0"/>
    <n v="0"/>
    <n v="0"/>
    <n v="0"/>
    <n v="0"/>
    <n v="0"/>
    <n v="0"/>
    <n v="0"/>
    <m/>
    <n v="0"/>
    <n v="0"/>
    <n v="0"/>
    <n v="0"/>
    <n v="0"/>
    <x v="0"/>
    <m/>
    <x v="6"/>
    <x v="3"/>
    <s v="No root cause"/>
    <s v="No root cause"/>
    <s v=""/>
    <s v="CTR_237"/>
    <m/>
  </r>
  <r>
    <s v="Nkwein-MTN"/>
    <s v="NRO_221"/>
    <s v="NORD-OUEST"/>
    <s v="IHS"/>
    <s v="Grid-Gen"/>
    <s v="NORD-OUEST"/>
    <s v="Bamenda"/>
    <s v="Huawei"/>
    <n v="0"/>
    <n v="0"/>
    <n v="0"/>
    <n v="0"/>
    <n v="0"/>
    <n v="0"/>
    <n v="0"/>
    <n v="0"/>
    <n v="0"/>
    <n v="0"/>
    <n v="3.299489488718243E-3"/>
    <n v="0"/>
    <n v="0"/>
    <n v="0"/>
    <n v="0"/>
    <n v="0"/>
    <n v="0"/>
    <n v="0.23727788193463517"/>
    <n v="0"/>
    <n v="0"/>
    <n v="0"/>
    <n v="0"/>
    <n v="0"/>
    <n v="0"/>
    <m/>
    <n v="0"/>
    <n v="0"/>
    <n v="0"/>
    <n v="0"/>
    <n v="0"/>
    <x v="0"/>
    <m/>
    <x v="6"/>
    <x v="3"/>
    <s v="No root cause"/>
    <s v="No root cause"/>
    <s v=""/>
    <s v="NRO_221"/>
    <m/>
  </r>
  <r>
    <s v="Banda"/>
    <s v="NRD_029"/>
    <s v="NORD"/>
    <s v="IHS"/>
    <s v="Solar-Gen"/>
    <s v="NORD"/>
    <s v="Banda"/>
    <s v="NOKIA"/>
    <n v="0"/>
    <n v="0"/>
    <n v="0"/>
    <n v="0"/>
    <n v="0"/>
    <n v="0"/>
    <n v="0"/>
    <n v="0.44536765914319032"/>
    <n v="0"/>
    <n v="0"/>
    <n v="1.3376308738047311E-3"/>
    <n v="0"/>
    <n v="0"/>
    <n v="0"/>
    <n v="0"/>
    <n v="0"/>
    <n v="0"/>
    <n v="0"/>
    <n v="0"/>
    <n v="0"/>
    <n v="0"/>
    <n v="0"/>
    <n v="0"/>
    <n v="0"/>
    <m/>
    <n v="0"/>
    <n v="0"/>
    <n v="0"/>
    <n v="0"/>
    <n v="0"/>
    <x v="0"/>
    <m/>
    <x v="1"/>
    <x v="0"/>
    <s v="Defaut GE &amp; Power Cabinet"/>
    <s v="PASSIVE"/>
    <s v="(05-10-2026 ticket): INC-20260510-00015023...Grid Outage"/>
    <s v="NRD_029"/>
    <m/>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m/>
    <n v="0"/>
    <n v="0"/>
    <n v="0"/>
    <n v="0"/>
    <n v="0"/>
    <x v="0"/>
    <m/>
    <x v="9"/>
    <x v="5"/>
    <s v="Projet OCM (ZTE, NOKIA, autres projets)"/>
    <s v="PLANNED WORKS"/>
    <s v="(05-10-2026 ocm ran 18h) New BTS installed and not yet accepted..;..;(05-10-2026 ocm ran 12h) New BTS installed and not yet accepted"/>
    <s v="NRD_036"/>
    <m/>
  </r>
  <r>
    <s v="Bfsam-Tyo-II"/>
    <s v="OST_232"/>
    <s v="Bafoussam"/>
    <s v="CAMUSAT"/>
    <s v="Good Grid + GE"/>
    <s v="OUEST"/>
    <s v="Bafoussam"/>
    <s v="Huawei"/>
    <n v="0"/>
    <n v="0"/>
    <n v="0"/>
    <n v="0"/>
    <n v="0"/>
    <n v="0"/>
    <n v="0"/>
    <n v="0"/>
    <n v="0"/>
    <n v="0"/>
    <n v="2.675261747609386E-4"/>
    <n v="0"/>
    <n v="0"/>
    <n v="0"/>
    <n v="0"/>
    <n v="0"/>
    <n v="0"/>
    <n v="0"/>
    <n v="0"/>
    <n v="0"/>
    <n v="0"/>
    <n v="0"/>
    <n v="0"/>
    <n v="0"/>
    <m/>
    <n v="0"/>
    <n v="0"/>
    <n v="0"/>
    <n v="0"/>
    <n v="0"/>
    <x v="0"/>
    <m/>
    <x v="6"/>
    <x v="3"/>
    <s v="No root cause"/>
    <s v="No root cause"/>
    <s v=""/>
    <s v="OST_232"/>
    <m/>
  </r>
  <r>
    <s v="Bonangang"/>
    <s v="LIT_358"/>
    <s v="Douala"/>
    <s v="IHS"/>
    <s v="Grid-Gen"/>
    <s v="LITTORAL"/>
    <s v="Douala"/>
    <s v="ZTE"/>
    <n v="0"/>
    <n v="0"/>
    <n v="0"/>
    <n v="0"/>
    <n v="0"/>
    <n v="0"/>
    <n v="0"/>
    <n v="0"/>
    <n v="0"/>
    <n v="9.2236604429377387"/>
    <n v="0"/>
    <n v="0"/>
    <n v="0"/>
    <n v="0"/>
    <n v="0"/>
    <n v="0"/>
    <n v="0"/>
    <n v="0"/>
    <n v="0"/>
    <n v="0"/>
    <n v="0"/>
    <n v="0"/>
    <n v="0"/>
    <n v="0"/>
    <m/>
    <n v="0"/>
    <n v="0"/>
    <n v="0"/>
    <n v="0"/>
    <n v="0"/>
    <x v="0"/>
    <m/>
    <x v="6"/>
    <x v="3"/>
    <s v="No root cause"/>
    <s v="No root cause"/>
    <s v=""/>
    <s v="LIT_358"/>
    <m/>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m/>
    <n v="0"/>
    <n v="0"/>
    <n v="0"/>
    <n v="0"/>
    <n v="0"/>
    <x v="0"/>
    <m/>
    <x v="6"/>
    <x v="3"/>
    <s v="No root cause"/>
    <s v="No root cause"/>
    <s v=""/>
    <s v="NRD_137"/>
    <m/>
  </r>
  <r>
    <s v="Kotto-Mbangue"/>
    <s v="LIT_202"/>
    <s v="Douala"/>
    <s v="IHS"/>
    <s v="GridOnly"/>
    <s v="LITTORAL"/>
    <s v="Douala"/>
    <s v="ZTE"/>
    <n v="0"/>
    <n v="0"/>
    <n v="0"/>
    <n v="0"/>
    <n v="0"/>
    <n v="0"/>
    <n v="0"/>
    <n v="0"/>
    <n v="0"/>
    <n v="3.8021890061723642"/>
    <n v="0"/>
    <n v="0"/>
    <n v="0"/>
    <n v="0"/>
    <n v="0"/>
    <n v="0"/>
    <n v="0"/>
    <n v="0"/>
    <n v="0"/>
    <n v="0"/>
    <n v="0"/>
    <n v="0"/>
    <n v="0"/>
    <n v="0"/>
    <m/>
    <n v="0"/>
    <n v="0"/>
    <n v="0"/>
    <n v="0"/>
    <n v="0"/>
    <x v="0"/>
    <m/>
    <x v="6"/>
    <x v="3"/>
    <s v="No root cause"/>
    <s v="No root cause"/>
    <s v=""/>
    <s v="LIT_202"/>
    <m/>
  </r>
  <r>
    <s v="Ebolowa-Elat-II"/>
    <s v="SUD_100"/>
    <s v="CENTRE"/>
    <s v="CAMUSAT"/>
    <s v="Medium Grid + GE"/>
    <s v="SUD"/>
    <s v="Ebolowa"/>
    <s v="ZTE"/>
    <n v="0"/>
    <n v="0"/>
    <n v="0"/>
    <n v="0"/>
    <n v="0"/>
    <n v="0"/>
    <n v="0"/>
    <n v="3.5926268359429634"/>
    <n v="0"/>
    <n v="3.729671577733833"/>
    <n v="0"/>
    <n v="0"/>
    <n v="0"/>
    <n v="0"/>
    <n v="0"/>
    <n v="0"/>
    <n v="0"/>
    <n v="0"/>
    <n v="0"/>
    <n v="0"/>
    <n v="0"/>
    <n v="0"/>
    <n v="0"/>
    <n v="0"/>
    <m/>
    <n v="0"/>
    <n v="0"/>
    <n v="0"/>
    <n v="0"/>
    <n v="0"/>
    <x v="0"/>
    <m/>
    <x v="6"/>
    <x v="3"/>
    <s v="No root cause"/>
    <s v="No root cause"/>
    <s v=""/>
    <s v="SUD_100"/>
    <m/>
  </r>
  <r>
    <s v="Hogmeni"/>
    <s v="LIT_325"/>
    <s v="Douala"/>
    <s v="IHS"/>
    <s v="GridOnly"/>
    <s v="LITTORAL"/>
    <s v="Douala"/>
    <s v="ZTE"/>
    <n v="0"/>
    <n v="0"/>
    <n v="0"/>
    <n v="0"/>
    <n v="0"/>
    <n v="0"/>
    <n v="0"/>
    <n v="0"/>
    <n v="8.6275586203354138"/>
    <n v="3.6884725468206478"/>
    <n v="0"/>
    <n v="0"/>
    <n v="0"/>
    <n v="0"/>
    <n v="0"/>
    <n v="0"/>
    <n v="0"/>
    <n v="0"/>
    <n v="0"/>
    <n v="0"/>
    <n v="0"/>
    <n v="0"/>
    <n v="0"/>
    <n v="0"/>
    <m/>
    <n v="0"/>
    <n v="0"/>
    <n v="0"/>
    <n v="0"/>
    <n v="0"/>
    <x v="0"/>
    <m/>
    <x v="6"/>
    <x v="3"/>
    <s v="No root cause"/>
    <s v="No root cause"/>
    <s v=""/>
    <s v="LIT_325"/>
    <m/>
  </r>
  <r>
    <s v="Ngodi"/>
    <s v="LIT_294"/>
    <s v="Douala"/>
    <s v="IHS"/>
    <s v="Grid-Gen"/>
    <s v="LITTORAL"/>
    <s v="Douala"/>
    <s v="ZTE"/>
    <n v="0"/>
    <n v="0"/>
    <n v="0"/>
    <n v="0"/>
    <n v="0"/>
    <n v="0"/>
    <n v="0"/>
    <n v="0"/>
    <n v="0"/>
    <n v="0.46121512528785746"/>
    <n v="0"/>
    <n v="0"/>
    <n v="0"/>
    <n v="0"/>
    <n v="0"/>
    <n v="0"/>
    <n v="0"/>
    <n v="0"/>
    <n v="0"/>
    <n v="0"/>
    <n v="0"/>
    <n v="0"/>
    <n v="0"/>
    <n v="0"/>
    <m/>
    <n v="0"/>
    <n v="0"/>
    <n v="0"/>
    <n v="0"/>
    <n v="0"/>
    <x v="0"/>
    <m/>
    <x v="6"/>
    <x v="3"/>
    <s v="No root cause"/>
    <s v="No root cause"/>
    <s v=""/>
    <s v="LIT_294"/>
    <m/>
  </r>
  <r>
    <s v="Laquintinie"/>
    <s v="LIT_082"/>
    <s v="Douala"/>
    <s v="IHS"/>
    <s v="Grid-Lithium"/>
    <s v="LITTORAL"/>
    <s v="Douala"/>
    <s v="ZTE"/>
    <n v="0"/>
    <n v="0"/>
    <n v="0"/>
    <n v="0"/>
    <n v="0"/>
    <n v="0"/>
    <n v="0"/>
    <n v="0"/>
    <n v="0"/>
    <n v="0.33897349850042668"/>
    <n v="0"/>
    <n v="0"/>
    <n v="0"/>
    <n v="0"/>
    <n v="0"/>
    <n v="0"/>
    <n v="0"/>
    <n v="0"/>
    <n v="0"/>
    <n v="0"/>
    <n v="0"/>
    <n v="0"/>
    <n v="0"/>
    <n v="0"/>
    <m/>
    <n v="0"/>
    <n v="0"/>
    <n v="0"/>
    <n v="0"/>
    <n v="0"/>
    <x v="0"/>
    <m/>
    <x v="6"/>
    <x v="3"/>
    <s v="No root cause"/>
    <s v="No root cause"/>
    <s v=""/>
    <s v="LIT_082"/>
    <m/>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m/>
    <n v="0"/>
    <n v="0"/>
    <n v="0"/>
    <n v="0"/>
    <n v="0"/>
    <x v="0"/>
    <m/>
    <x v="6"/>
    <x v="3"/>
    <s v="No root cause"/>
    <s v="No root cause"/>
    <s v=""/>
    <s v="OST_145"/>
    <m/>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m/>
    <n v="0"/>
    <n v="0"/>
    <n v="0"/>
    <n v="0"/>
    <n v="0"/>
    <x v="0"/>
    <m/>
    <x v="6"/>
    <x v="3"/>
    <s v="No root cause"/>
    <s v="No root cause"/>
    <s v=""/>
    <s v="NRO_123"/>
    <m/>
  </r>
  <r>
    <s v="Garoua-Chateau"/>
    <s v="NRD_018"/>
    <s v="Garoua"/>
    <s v="CAMUSAT"/>
    <s v="Medium Grid + Solar + GE"/>
    <s v="NORD"/>
    <s v="Garoua"/>
    <s v="Huawei"/>
    <n v="0"/>
    <n v="0"/>
    <n v="0"/>
    <n v="0"/>
    <n v="0"/>
    <n v="0"/>
    <n v="0"/>
    <n v="0"/>
    <n v="1.0058984171011292E-2"/>
    <n v="6.1531020195015893E-3"/>
    <n v="0"/>
    <n v="0"/>
    <n v="0"/>
    <n v="0"/>
    <n v="0"/>
    <n v="0"/>
    <n v="0"/>
    <n v="0"/>
    <n v="0"/>
    <n v="0"/>
    <n v="0"/>
    <n v="0"/>
    <n v="0"/>
    <n v="0"/>
    <m/>
    <n v="0"/>
    <n v="0"/>
    <n v="0"/>
    <n v="0"/>
    <n v="0"/>
    <x v="0"/>
    <m/>
    <x v="6"/>
    <x v="3"/>
    <s v="No root cause"/>
    <s v="No root cause"/>
    <s v=""/>
    <s v="NRD_018"/>
    <m/>
  </r>
  <r>
    <s v="Yambong"/>
    <s v="LIT_365"/>
    <s v="Douala"/>
    <s v="IHS"/>
    <s v="Grid-Gen"/>
    <s v="LITTORAL"/>
    <s v="Douala"/>
    <s v="ZTE"/>
    <n v="0"/>
    <n v="1.3911361087568807E-3"/>
    <n v="3.7792530954561962E-2"/>
    <n v="2.2472198679918936E-3"/>
    <n v="0"/>
    <n v="0"/>
    <n v="0"/>
    <n v="0"/>
    <n v="0"/>
    <n v="2.2293847896745515E-3"/>
    <n v="0"/>
    <n v="0"/>
    <n v="0"/>
    <n v="0"/>
    <n v="0"/>
    <n v="0"/>
    <n v="0"/>
    <n v="0"/>
    <n v="0"/>
    <n v="0"/>
    <n v="0"/>
    <n v="0"/>
    <n v="0"/>
    <n v="0"/>
    <m/>
    <n v="0"/>
    <n v="0"/>
    <n v="0"/>
    <n v="0"/>
    <n v="0"/>
    <x v="0"/>
    <m/>
    <x v="6"/>
    <x v="3"/>
    <s v="No root cause"/>
    <s v="No root cause"/>
    <s v=""/>
    <s v="LIT_365"/>
    <m/>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m/>
    <n v="0"/>
    <n v="0"/>
    <n v="0"/>
    <n v="0"/>
    <n v="0"/>
    <x v="0"/>
    <m/>
    <x v="6"/>
    <x v="3"/>
    <s v="No root cause"/>
    <s v="No root cause"/>
    <s v=""/>
    <s v="OST_135"/>
    <m/>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m/>
    <n v="0"/>
    <n v="0"/>
    <n v="0"/>
    <n v="0"/>
    <n v="0"/>
    <x v="0"/>
    <m/>
    <x v="6"/>
    <x v="3"/>
    <s v="No root cause"/>
    <s v="No root cause"/>
    <s v=""/>
    <s v="CTR_532"/>
    <m/>
  </r>
  <r>
    <s v="Brazz-Tergal"/>
    <s v="LIT_340"/>
    <s v="Douala"/>
    <s v="IHS"/>
    <s v="Grid-Gen"/>
    <s v="LITTORAL"/>
    <s v="Douala"/>
    <s v="ZTE"/>
    <n v="0"/>
    <n v="0"/>
    <n v="0"/>
    <n v="0"/>
    <n v="0"/>
    <n v="0"/>
    <n v="2.6654881246914499"/>
    <n v="10.698157707750122"/>
    <n v="52.750989490145024"/>
    <n v="0"/>
    <n v="0"/>
    <n v="0"/>
    <n v="0"/>
    <n v="0"/>
    <n v="0"/>
    <n v="0"/>
    <n v="0"/>
    <n v="1.0701046990439218E-3"/>
    <n v="0"/>
    <n v="0"/>
    <n v="0"/>
    <n v="0"/>
    <n v="0"/>
    <n v="0"/>
    <m/>
    <n v="0"/>
    <n v="0"/>
    <n v="0"/>
    <n v="0"/>
    <n v="0"/>
    <x v="0"/>
    <m/>
    <x v="6"/>
    <x v="3"/>
    <s v="No root cause"/>
    <s v="No root cause"/>
    <s v=""/>
    <s v="LIT_340"/>
    <m/>
  </r>
  <r>
    <s v="Brazz-St-Bruno"/>
    <s v="LIT_089"/>
    <s v="Douala"/>
    <s v="IHS"/>
    <s v="Grid-Gen"/>
    <s v="LITTORAL"/>
    <s v="Douala"/>
    <s v="ZTE"/>
    <n v="0"/>
    <n v="0"/>
    <n v="0"/>
    <n v="0"/>
    <n v="0"/>
    <n v="0"/>
    <n v="0"/>
    <n v="3.6937517300025968"/>
    <n v="0"/>
    <n v="0"/>
    <n v="0"/>
    <n v="0"/>
    <n v="0"/>
    <n v="0"/>
    <n v="0"/>
    <n v="0"/>
    <n v="0"/>
    <n v="0"/>
    <n v="0"/>
    <n v="0"/>
    <n v="0"/>
    <n v="0"/>
    <n v="0"/>
    <n v="0"/>
    <m/>
    <n v="0"/>
    <n v="0"/>
    <n v="0"/>
    <n v="0"/>
    <n v="0"/>
    <x v="0"/>
    <m/>
    <x v="6"/>
    <x v="3"/>
    <s v="No root cause"/>
    <s v="No root cause"/>
    <s v=""/>
    <s v="LIT_089"/>
    <m/>
  </r>
  <r>
    <s v="Bberi-Sodiko-MTN"/>
    <s v="LIT_418"/>
    <s v="Douala"/>
    <s v="IHS"/>
    <s v="Grid-Gen"/>
    <s v="LITTORAL"/>
    <s v="Douala"/>
    <s v="ZTE"/>
    <n v="0"/>
    <n v="0"/>
    <n v="0"/>
    <n v="0"/>
    <n v="4.7833680047256112E-2"/>
    <n v="0.68549123512911292"/>
    <n v="0"/>
    <n v="3.4248522542112192"/>
    <n v="0.34776619211090154"/>
    <n v="0"/>
    <n v="0"/>
    <n v="0"/>
    <n v="0"/>
    <n v="0"/>
    <n v="0"/>
    <n v="0"/>
    <n v="0"/>
    <n v="0"/>
    <n v="0"/>
    <n v="0"/>
    <n v="0"/>
    <n v="0"/>
    <n v="0"/>
    <n v="0"/>
    <m/>
    <n v="0"/>
    <n v="0"/>
    <n v="0"/>
    <n v="0"/>
    <n v="0"/>
    <x v="0"/>
    <m/>
    <x v="6"/>
    <x v="3"/>
    <s v="No root cause"/>
    <s v="No root cause"/>
    <s v=""/>
    <s v="LIT_418"/>
    <m/>
  </r>
  <r>
    <s v="Nylon"/>
    <s v="LIT_076"/>
    <s v="Douala"/>
    <s v="IHS"/>
    <s v="Grid-Gen"/>
    <s v="LITTORAL"/>
    <s v="Douala"/>
    <s v="ZTE"/>
    <n v="0"/>
    <n v="0"/>
    <n v="0"/>
    <n v="0"/>
    <n v="0"/>
    <n v="0"/>
    <n v="0"/>
    <n v="2.8809893760005476"/>
    <n v="0"/>
    <n v="0"/>
    <n v="0"/>
    <n v="0"/>
    <n v="0"/>
    <n v="0"/>
    <n v="0"/>
    <n v="0"/>
    <n v="0"/>
    <n v="0"/>
    <n v="0"/>
    <n v="0"/>
    <n v="0"/>
    <n v="0"/>
    <n v="0"/>
    <n v="0"/>
    <m/>
    <n v="0"/>
    <n v="0"/>
    <n v="0"/>
    <n v="0"/>
    <n v="0"/>
    <x v="0"/>
    <m/>
    <x v="6"/>
    <x v="3"/>
    <s v="No root cause"/>
    <s v="No root cause"/>
    <s v=""/>
    <s v="LIT_076"/>
    <m/>
  </r>
  <r>
    <s v="LIT_010_Z_Ndogbong"/>
    <s v="LIT_010"/>
    <s v="Douala"/>
    <m/>
    <m/>
    <s v="LITTORAL"/>
    <s v="Douala"/>
    <s v="ZTE"/>
    <n v="0"/>
    <n v="0"/>
    <n v="0"/>
    <n v="1.4803115003436352E-3"/>
    <n v="0"/>
    <n v="0"/>
    <n v="0"/>
    <n v="0.38200954248030305"/>
    <n v="0"/>
    <n v="0"/>
    <n v="0"/>
    <n v="0"/>
    <n v="0"/>
    <n v="0"/>
    <n v="0"/>
    <n v="0"/>
    <n v="0"/>
    <n v="0"/>
    <n v="0"/>
    <n v="0"/>
    <n v="0"/>
    <n v="0"/>
    <n v="0"/>
    <n v="0"/>
    <m/>
    <n v="0"/>
    <n v="0"/>
    <n v="0"/>
    <n v="0"/>
    <n v="0"/>
    <x v="0"/>
    <m/>
    <x v="6"/>
    <x v="3"/>
    <s v="No root cause"/>
    <s v="No root cause"/>
    <s v=""/>
    <s v="LIT_010"/>
    <m/>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m/>
    <n v="0"/>
    <n v="0"/>
    <n v="0"/>
    <n v="0"/>
    <n v="0"/>
    <x v="0"/>
    <m/>
    <x v="6"/>
    <x v="3"/>
    <s v="No root cause"/>
    <s v="No root cause"/>
    <s v=""/>
    <s v="NRO_253"/>
    <m/>
  </r>
  <r>
    <s v="Bamenda-GTTC-IHS"/>
    <s v="NRO_063"/>
    <s v="NORD-OUEST"/>
    <s v="IHS"/>
    <s v="Grid-Gen"/>
    <s v="NORD-OUEST"/>
    <s v="Bamenda"/>
    <s v="Huawei"/>
    <n v="0"/>
    <n v="0"/>
    <n v="0"/>
    <n v="0"/>
    <n v="0"/>
    <n v="0"/>
    <n v="0"/>
    <n v="8.9175391586979543E-5"/>
    <n v="0"/>
    <n v="0"/>
    <n v="0"/>
    <n v="0"/>
    <n v="0"/>
    <n v="0"/>
    <n v="0"/>
    <n v="0"/>
    <n v="0"/>
    <n v="0.25978575077118882"/>
    <n v="0"/>
    <n v="0"/>
    <n v="0"/>
    <n v="0"/>
    <n v="0"/>
    <n v="0"/>
    <m/>
    <n v="0"/>
    <n v="0"/>
    <n v="0"/>
    <n v="0"/>
    <n v="0"/>
    <x v="0"/>
    <m/>
    <x v="6"/>
    <x v="3"/>
    <s v="No root cause"/>
    <s v="No root cause"/>
    <s v=""/>
    <s v="NRO_063"/>
    <m/>
  </r>
  <r>
    <s v="Denver2"/>
    <s v="LIT_486"/>
    <s v="Douala"/>
    <s v="IHS"/>
    <s v="GridOnly"/>
    <s v="LITTORAL"/>
    <s v="Douala"/>
    <s v="ZTE"/>
    <n v="0"/>
    <n v="0"/>
    <n v="0"/>
    <n v="0"/>
    <n v="0"/>
    <n v="27.216454357894367"/>
    <n v="0"/>
    <n v="0"/>
    <n v="0"/>
    <n v="0"/>
    <n v="0"/>
    <n v="0"/>
    <n v="0"/>
    <n v="0"/>
    <n v="0"/>
    <n v="0"/>
    <n v="0"/>
    <n v="0"/>
    <n v="0"/>
    <n v="0"/>
    <n v="0"/>
    <n v="0"/>
    <n v="0"/>
    <n v="0"/>
    <m/>
    <n v="0"/>
    <n v="0"/>
    <n v="0"/>
    <n v="0"/>
    <n v="0"/>
    <x v="0"/>
    <m/>
    <x v="6"/>
    <x v="3"/>
    <s v="No root cause"/>
    <s v="No root cause"/>
    <s v=""/>
    <s v="LIT_486"/>
    <m/>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m/>
    <n v="0"/>
    <n v="0"/>
    <n v="0"/>
    <n v="0"/>
    <n v="0"/>
    <x v="0"/>
    <m/>
    <x v="6"/>
    <x v="3"/>
    <s v="No root cause"/>
    <s v="No root cause"/>
    <s v=""/>
    <s v="LIT_036"/>
    <m/>
  </r>
  <r>
    <s v="Bfsam-Tayim-II"/>
    <s v="OST_291"/>
    <s v="Bafoussam"/>
    <s v="CAMUSAT"/>
    <s v="Good Grid no GE - 8h"/>
    <s v="OUEST"/>
    <s v="Bafoussam"/>
    <s v="Huawei"/>
    <n v="0"/>
    <n v="0"/>
    <n v="0"/>
    <n v="0"/>
    <n v="0"/>
    <n v="4.4385267654587333"/>
    <n v="0"/>
    <n v="0"/>
    <n v="0"/>
    <n v="0"/>
    <n v="0"/>
    <n v="0"/>
    <n v="0"/>
    <n v="0"/>
    <n v="0"/>
    <n v="0"/>
    <n v="0"/>
    <n v="0"/>
    <n v="0"/>
    <n v="0"/>
    <n v="0"/>
    <n v="0"/>
    <n v="0"/>
    <n v="0"/>
    <m/>
    <n v="0"/>
    <n v="0"/>
    <n v="0"/>
    <n v="0"/>
    <n v="0"/>
    <x v="0"/>
    <m/>
    <x v="6"/>
    <x v="3"/>
    <s v="No root cause"/>
    <s v="No root cause"/>
    <s v=""/>
    <s v="OST_291"/>
    <m/>
  </r>
  <r>
    <s v="Bfsam-Tayim-IHS"/>
    <s v="OST_213"/>
    <s v="Bafoussam"/>
    <s v="IHS"/>
    <s v="Grid-Gen"/>
    <s v="OUEST"/>
    <s v="Bafoussam"/>
    <s v="Huawei"/>
    <n v="0"/>
    <n v="0"/>
    <n v="0"/>
    <n v="0"/>
    <n v="0"/>
    <n v="4.131674243007935"/>
    <n v="0"/>
    <n v="0"/>
    <n v="0"/>
    <n v="0"/>
    <n v="0"/>
    <n v="0"/>
    <n v="0"/>
    <n v="0"/>
    <n v="0"/>
    <n v="0"/>
    <n v="0"/>
    <n v="0"/>
    <n v="0"/>
    <n v="0"/>
    <n v="0"/>
    <n v="0"/>
    <n v="0"/>
    <n v="0"/>
    <m/>
    <n v="0"/>
    <n v="0"/>
    <n v="0"/>
    <n v="0"/>
    <n v="0"/>
    <x v="0"/>
    <m/>
    <x v="6"/>
    <x v="3"/>
    <s v="No root cause"/>
    <s v="No root cause"/>
    <s v=""/>
    <s v="OST_213"/>
    <m/>
  </r>
  <r>
    <s v="Edea-Mbondanjick"/>
    <s v="LIT_456"/>
    <s v="LITTORAL"/>
    <s v="IHS"/>
    <s v="Gen-Lithium"/>
    <s v="LITTORAL"/>
    <s v="Edea"/>
    <s v="ZTE"/>
    <n v="1.2925616308966335"/>
    <n v="0"/>
    <n v="0"/>
    <n v="0"/>
    <n v="0"/>
    <n v="1.9417763167281628"/>
    <n v="1.777586585738214"/>
    <n v="0"/>
    <n v="0"/>
    <n v="0"/>
    <n v="0"/>
    <n v="0"/>
    <n v="0"/>
    <n v="0"/>
    <n v="0"/>
    <n v="0"/>
    <n v="0"/>
    <n v="0"/>
    <n v="0"/>
    <n v="0"/>
    <n v="0"/>
    <n v="0"/>
    <n v="0"/>
    <n v="0"/>
    <m/>
    <n v="0"/>
    <n v="0"/>
    <n v="0"/>
    <n v="0"/>
    <n v="0"/>
    <x v="0"/>
    <m/>
    <x v="6"/>
    <x v="3"/>
    <s v="No root cause"/>
    <s v="No root cause"/>
    <s v=""/>
    <s v="LIT_456"/>
    <m/>
  </r>
  <r>
    <s v="Okoth"/>
    <s v="LIT_323"/>
    <s v="LITTORAL"/>
    <s v="IHS"/>
    <s v="Grid-Gen"/>
    <s v="LITTORAL"/>
    <s v="Edea"/>
    <s v="ZTE"/>
    <n v="0"/>
    <n v="0"/>
    <n v="0"/>
    <n v="0"/>
    <n v="0"/>
    <n v="1.7637108948072817"/>
    <n v="0"/>
    <n v="0"/>
    <n v="0"/>
    <n v="0"/>
    <n v="0"/>
    <n v="0"/>
    <n v="0"/>
    <n v="0"/>
    <n v="0"/>
    <n v="0"/>
    <n v="0"/>
    <n v="0"/>
    <n v="0"/>
    <n v="0"/>
    <n v="0"/>
    <n v="0"/>
    <n v="0"/>
    <n v="0"/>
    <m/>
    <n v="0"/>
    <n v="0"/>
    <n v="0"/>
    <n v="0"/>
    <n v="0"/>
    <x v="0"/>
    <m/>
    <x v="6"/>
    <x v="3"/>
    <s v="No root cause"/>
    <s v="No root cause"/>
    <s v=""/>
    <s v="LIT_323"/>
    <m/>
  </r>
  <r>
    <s v="Edea"/>
    <s v="LIT_005"/>
    <s v="LITTORAL"/>
    <s v="OCM/Strategique"/>
    <m/>
    <s v="LITTORAL"/>
    <s v="Edea"/>
    <s v="ZTE"/>
    <n v="0"/>
    <n v="0"/>
    <n v="0"/>
    <n v="0"/>
    <n v="0"/>
    <n v="1.4424476290760286"/>
    <n v="0"/>
    <n v="0"/>
    <n v="0"/>
    <n v="0"/>
    <n v="0"/>
    <n v="0"/>
    <n v="0"/>
    <n v="0"/>
    <n v="0"/>
    <n v="0"/>
    <n v="0"/>
    <n v="0"/>
    <n v="0"/>
    <n v="0"/>
    <n v="0"/>
    <n v="0"/>
    <n v="0"/>
    <n v="0"/>
    <m/>
    <n v="0"/>
    <n v="0"/>
    <n v="0"/>
    <n v="0"/>
    <n v="0"/>
    <x v="0"/>
    <m/>
    <x v="6"/>
    <x v="3"/>
    <s v="No root cause"/>
    <s v="No root cause"/>
    <s v=""/>
    <s v="LIT_005"/>
    <m/>
  </r>
  <r>
    <s v="PK14-Market-IHS"/>
    <s v="LIT_578"/>
    <s v="Douala"/>
    <s v="IHS"/>
    <s v="Grid-Gen"/>
    <s v="LITTORAL"/>
    <s v="Douala"/>
    <s v="ZTE"/>
    <n v="0"/>
    <n v="0"/>
    <n v="0"/>
    <n v="4.4846304429092019"/>
    <n v="0.96300505374779155"/>
    <n v="1.2719264452834067"/>
    <n v="0"/>
    <n v="0"/>
    <n v="0"/>
    <n v="0"/>
    <n v="0"/>
    <n v="0"/>
    <n v="0"/>
    <n v="0"/>
    <n v="0"/>
    <n v="0"/>
    <n v="0"/>
    <n v="0"/>
    <n v="0"/>
    <n v="0"/>
    <n v="0"/>
    <n v="0"/>
    <n v="0"/>
    <n v="0"/>
    <m/>
    <n v="0"/>
    <n v="0"/>
    <n v="0"/>
    <n v="0"/>
    <n v="0"/>
    <x v="0"/>
    <m/>
    <x v="6"/>
    <x v="3"/>
    <s v="No root cause"/>
    <s v="No root cause"/>
    <s v=""/>
    <s v="LIT_578"/>
    <m/>
  </r>
  <r>
    <s v="Makepe"/>
    <s v="LIT_037"/>
    <s v="Douala"/>
    <s v="IHS"/>
    <s v="Grid-Gen"/>
    <s v="LITTORAL"/>
    <s v="Douala"/>
    <s v="ZTE"/>
    <n v="0"/>
    <n v="0"/>
    <n v="0"/>
    <n v="2.4612408078006779E-3"/>
    <n v="0"/>
    <n v="1.2678957175836765"/>
    <n v="0"/>
    <n v="0"/>
    <n v="0"/>
    <n v="0"/>
    <n v="0"/>
    <n v="0"/>
    <n v="0"/>
    <n v="0"/>
    <n v="0"/>
    <n v="0"/>
    <n v="0"/>
    <n v="0"/>
    <n v="0"/>
    <n v="0"/>
    <n v="0"/>
    <n v="0"/>
    <n v="0"/>
    <n v="0"/>
    <m/>
    <n v="0"/>
    <n v="0"/>
    <n v="0"/>
    <n v="0"/>
    <n v="0"/>
    <x v="0"/>
    <m/>
    <x v="6"/>
    <x v="3"/>
    <s v="No root cause"/>
    <s v="No root cause"/>
    <s v=""/>
    <s v="LIT_037"/>
    <m/>
  </r>
  <r>
    <s v="Logbessou-PK21-IHS"/>
    <s v="LIT_235"/>
    <s v="Douala"/>
    <s v="IHS"/>
    <s v="Grid-Gen"/>
    <s v="LITTORAL"/>
    <s v="Douala"/>
    <s v="ZTE"/>
    <n v="0"/>
    <n v="0"/>
    <n v="0"/>
    <n v="0"/>
    <n v="0"/>
    <n v="1.0448502281463237"/>
    <n v="0"/>
    <n v="0"/>
    <n v="0"/>
    <n v="0"/>
    <n v="0"/>
    <n v="0"/>
    <n v="0"/>
    <n v="0"/>
    <n v="0"/>
    <n v="0"/>
    <n v="0"/>
    <n v="0"/>
    <n v="0"/>
    <n v="0"/>
    <n v="0"/>
    <n v="0"/>
    <n v="0"/>
    <n v="0"/>
    <m/>
    <n v="0"/>
    <n v="0"/>
    <n v="0"/>
    <n v="0"/>
    <n v="0"/>
    <x v="0"/>
    <m/>
    <x v="6"/>
    <x v="3"/>
    <s v="No root cause"/>
    <s v="No root cause"/>
    <s v=""/>
    <s v="LIT_235"/>
    <m/>
  </r>
  <r>
    <s v="Nomayos"/>
    <s v="CTR_062"/>
    <s v="CENTRE"/>
    <s v="IHS"/>
    <s v="Grid-Gen"/>
    <s v="CENTRE"/>
    <s v="Nomayos"/>
    <s v="ZTE"/>
    <n v="0"/>
    <n v="0"/>
    <n v="0"/>
    <n v="0"/>
    <n v="0.22400858366649262"/>
    <n v="0.79960006620381086"/>
    <n v="0.18885564430290563"/>
    <n v="0"/>
    <n v="0"/>
    <n v="0"/>
    <n v="0"/>
    <n v="0"/>
    <n v="0"/>
    <n v="0"/>
    <n v="0"/>
    <n v="0"/>
    <n v="0"/>
    <n v="0"/>
    <n v="0"/>
    <n v="0"/>
    <n v="0"/>
    <n v="0"/>
    <n v="0"/>
    <n v="0"/>
    <m/>
    <n v="0"/>
    <n v="0"/>
    <n v="0"/>
    <n v="0"/>
    <n v="0"/>
    <x v="0"/>
    <m/>
    <x v="6"/>
    <x v="3"/>
    <s v="No root cause"/>
    <s v="No root cause"/>
    <s v=""/>
    <s v="CTR_062"/>
    <m/>
  </r>
  <r>
    <s v="H-Lumiere"/>
    <s v="LIT_065"/>
    <s v="Douala"/>
    <s v="IHS"/>
    <s v="Grid-Gen (LL)"/>
    <s v="LITTORAL"/>
    <s v="Douala"/>
    <s v="ZTE"/>
    <n v="0"/>
    <n v="0"/>
    <n v="0"/>
    <n v="0"/>
    <n v="0"/>
    <n v="0.38170634614890758"/>
    <n v="0"/>
    <n v="0"/>
    <n v="0"/>
    <n v="0"/>
    <n v="0"/>
    <n v="0"/>
    <n v="0"/>
    <n v="0"/>
    <n v="0"/>
    <n v="0"/>
    <n v="0"/>
    <n v="0"/>
    <n v="0"/>
    <n v="0"/>
    <n v="0"/>
    <n v="0"/>
    <n v="0"/>
    <n v="0"/>
    <m/>
    <n v="0"/>
    <n v="0"/>
    <n v="0"/>
    <n v="0"/>
    <n v="0"/>
    <x v="0"/>
    <m/>
    <x v="6"/>
    <x v="3"/>
    <s v="No root cause"/>
    <s v="No root cause"/>
    <s v=""/>
    <s v="LIT_065"/>
    <m/>
  </r>
  <r>
    <s v="Mak-Missoke"/>
    <s v="LIT_080"/>
    <s v="Douala"/>
    <s v="IHS"/>
    <s v="Grid-Gen"/>
    <s v="LITTORAL"/>
    <s v="Douala"/>
    <s v="ZTE"/>
    <n v="0"/>
    <n v="0"/>
    <n v="0"/>
    <n v="2.0153638498657677E-3"/>
    <n v="0"/>
    <n v="0.23071457311383381"/>
    <n v="3.9897070196013802E-2"/>
    <n v="0"/>
    <n v="0"/>
    <n v="0"/>
    <n v="0"/>
    <n v="0"/>
    <n v="0"/>
    <n v="0"/>
    <n v="0"/>
    <n v="0"/>
    <n v="0"/>
    <n v="0"/>
    <n v="0"/>
    <n v="0"/>
    <n v="0"/>
    <n v="0"/>
    <n v="0"/>
    <n v="0"/>
    <m/>
    <n v="0"/>
    <n v="0"/>
    <n v="0"/>
    <n v="0"/>
    <n v="0"/>
    <x v="0"/>
    <m/>
    <x v="6"/>
    <x v="3"/>
    <s v="No root cause"/>
    <s v="No root cause"/>
    <s v=""/>
    <s v="LIT_080"/>
    <m/>
  </r>
  <r>
    <s v="Tourningal-MTN-IHS"/>
    <s v="ADM_094"/>
    <s v="ADAMAOUA"/>
    <s v="IHS"/>
    <s v="Solar-Grid-Gen"/>
    <s v="ADAMAOUA"/>
    <s v="Tournigal"/>
    <s v="NOKIA"/>
    <n v="0"/>
    <n v="0.16811878838417238"/>
    <n v="0"/>
    <n v="0"/>
    <n v="1.4270540178252754E-3"/>
    <n v="0.20710079855808464"/>
    <n v="0"/>
    <n v="0"/>
    <n v="0"/>
    <n v="0"/>
    <n v="0"/>
    <n v="0"/>
    <n v="0"/>
    <n v="0"/>
    <n v="0"/>
    <n v="0"/>
    <n v="0"/>
    <n v="0"/>
    <n v="0"/>
    <n v="0"/>
    <n v="0"/>
    <n v="0"/>
    <n v="0"/>
    <n v="0"/>
    <m/>
    <n v="0"/>
    <n v="0"/>
    <n v="0"/>
    <n v="0"/>
    <n v="0"/>
    <x v="0"/>
    <m/>
    <x v="6"/>
    <x v="3"/>
    <s v="No root cause"/>
    <s v="No root cause"/>
    <s v=""/>
    <s v="ADM_094"/>
    <m/>
  </r>
  <r>
    <s v="Makepe-Missoke-Clinique"/>
    <s v="LIT_398"/>
    <s v="Douala"/>
    <s v="IHS"/>
    <s v="Grid-Lithium"/>
    <s v="LITTORAL"/>
    <s v="Douala"/>
    <s v="ZTE"/>
    <n v="0"/>
    <n v="0"/>
    <n v="0"/>
    <n v="2.3542303378962857E-3"/>
    <n v="0"/>
    <n v="0.19896813370886871"/>
    <n v="0"/>
    <n v="0"/>
    <n v="0"/>
    <n v="0"/>
    <n v="0"/>
    <n v="0"/>
    <n v="0"/>
    <n v="0"/>
    <n v="0"/>
    <n v="0"/>
    <n v="0"/>
    <n v="0"/>
    <n v="0"/>
    <n v="0"/>
    <n v="0"/>
    <n v="0"/>
    <n v="0"/>
    <n v="0"/>
    <m/>
    <n v="0"/>
    <n v="0"/>
    <n v="0"/>
    <n v="0"/>
    <n v="0"/>
    <x v="0"/>
    <m/>
    <x v="6"/>
    <x v="3"/>
    <s v="No root cause"/>
    <s v="No root cause"/>
    <s v=""/>
    <s v="LIT_398"/>
    <m/>
  </r>
  <r>
    <s v="Garoua-Roum-Adja-Camp-Sic"/>
    <s v="NRD_084"/>
    <s v="Garoua"/>
    <s v="IHS"/>
    <s v="Grid-Gen"/>
    <s v="NORD"/>
    <s v="Garoua"/>
    <s v="Huawei"/>
    <n v="0"/>
    <n v="0"/>
    <n v="3.4690654133600431"/>
    <n v="0"/>
    <n v="0"/>
    <n v="2.9160353048942312E-2"/>
    <n v="0"/>
    <n v="0"/>
    <n v="0"/>
    <n v="0"/>
    <n v="0"/>
    <n v="0"/>
    <n v="2.9267185168063508"/>
    <n v="0"/>
    <n v="0"/>
    <n v="0"/>
    <n v="0"/>
    <n v="0"/>
    <n v="0"/>
    <n v="0"/>
    <n v="0"/>
    <n v="0"/>
    <n v="0"/>
    <n v="0"/>
    <m/>
    <n v="0"/>
    <n v="0"/>
    <n v="0"/>
    <n v="0"/>
    <n v="0"/>
    <x v="0"/>
    <m/>
    <x v="6"/>
    <x v="3"/>
    <s v="No root cause"/>
    <s v="No root cause"/>
    <s v=""/>
    <s v="NRD_084"/>
    <m/>
  </r>
  <r>
    <s v="Hot-Spot"/>
    <s v="NRO_028"/>
    <s v="NORD-OUEST"/>
    <s v="OCM/Strategique"/>
    <m/>
    <s v="NORD-OUEST"/>
    <s v="Bamenda"/>
    <s v="Huawei"/>
    <n v="0"/>
    <n v="0"/>
    <n v="0"/>
    <n v="0"/>
    <n v="0"/>
    <n v="7.936609851241179E-3"/>
    <n v="0"/>
    <n v="0"/>
    <n v="0"/>
    <n v="0"/>
    <n v="0"/>
    <n v="0"/>
    <n v="0"/>
    <n v="0"/>
    <n v="0"/>
    <n v="0"/>
    <n v="0"/>
    <n v="0.41639557347624223"/>
    <n v="0"/>
    <n v="0"/>
    <n v="0"/>
    <n v="0"/>
    <n v="0"/>
    <n v="0"/>
    <m/>
    <n v="0"/>
    <n v="0"/>
    <n v="0"/>
    <n v="0"/>
    <n v="0"/>
    <x v="0"/>
    <m/>
    <x v="6"/>
    <x v="3"/>
    <s v="No root cause"/>
    <s v="No root cause"/>
    <s v=""/>
    <s v="NRO_028"/>
    <m/>
  </r>
  <r>
    <s v="Nkololoun-II"/>
    <s v="LIT_439"/>
    <s v="Douala"/>
    <s v="IHS"/>
    <s v="Grid-Gen"/>
    <s v="LITTORAL"/>
    <s v="Douala"/>
    <s v="ZTE"/>
    <n v="0"/>
    <n v="0"/>
    <n v="0"/>
    <n v="0"/>
    <n v="0"/>
    <n v="4.5657800492534956E-3"/>
    <n v="0"/>
    <n v="0"/>
    <n v="0"/>
    <n v="0"/>
    <n v="0"/>
    <n v="0"/>
    <n v="0"/>
    <n v="0"/>
    <n v="0"/>
    <n v="0"/>
    <n v="0"/>
    <n v="0"/>
    <n v="0"/>
    <n v="0"/>
    <n v="0"/>
    <n v="0"/>
    <n v="0"/>
    <n v="0"/>
    <m/>
    <n v="0"/>
    <n v="0"/>
    <n v="0"/>
    <n v="0"/>
    <n v="0"/>
    <x v="0"/>
    <m/>
    <x v="6"/>
    <x v="3"/>
    <s v="No root cause"/>
    <s v="No root cause"/>
    <s v=""/>
    <s v="LIT_439"/>
    <m/>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m/>
    <n v="0"/>
    <n v="0"/>
    <n v="0"/>
    <n v="0"/>
    <n v="0"/>
    <x v="0"/>
    <m/>
    <x v="6"/>
    <x v="3"/>
    <s v="No root cause"/>
    <s v="No root cause"/>
    <s v=""/>
    <s v="LIT_275"/>
    <m/>
  </r>
  <r>
    <s v="Ngo-Njo"/>
    <s v="LIT_441"/>
    <s v="Douala"/>
    <s v="IHS"/>
    <s v="Grid-Gen"/>
    <s v="LITTORAL"/>
    <s v="Douala"/>
    <s v="ZTE"/>
    <n v="0"/>
    <n v="57.767140937069307"/>
    <n v="13.868556899607057"/>
    <n v="13.868556899607057"/>
    <n v="43.311488929410174"/>
    <n v="0"/>
    <n v="0"/>
    <n v="0"/>
    <n v="0"/>
    <n v="0"/>
    <n v="0"/>
    <n v="0"/>
    <n v="0"/>
    <n v="0"/>
    <n v="0"/>
    <n v="0"/>
    <n v="0"/>
    <n v="0"/>
    <n v="0"/>
    <n v="0"/>
    <n v="0"/>
    <n v="0"/>
    <n v="0"/>
    <n v="0"/>
    <m/>
    <n v="0"/>
    <n v="0"/>
    <n v="0"/>
    <n v="0"/>
    <n v="0"/>
    <x v="0"/>
    <m/>
    <x v="6"/>
    <x v="3"/>
    <s v="No root cause"/>
    <s v="No root cause"/>
    <s v=""/>
    <s v="LIT_441"/>
    <m/>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m/>
    <n v="0"/>
    <n v="0"/>
    <n v="0"/>
    <n v="0"/>
    <n v="0"/>
    <x v="0"/>
    <m/>
    <x v="6"/>
    <x v="3"/>
    <s v="No root cause"/>
    <s v="No root cause"/>
    <s v=""/>
    <s v="LIT_363"/>
    <m/>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m/>
    <n v="0"/>
    <n v="0"/>
    <n v="0"/>
    <n v="0"/>
    <n v="0"/>
    <x v="0"/>
    <m/>
    <x v="6"/>
    <x v="3"/>
    <s v="No root cause"/>
    <s v="No root cause"/>
    <s v=""/>
    <s v="LIT_621"/>
    <m/>
  </r>
  <r>
    <s v="Carington"/>
    <s v="CTR_070"/>
    <s v="Yaounde"/>
    <s v="IHS"/>
    <s v="GridOnly"/>
    <s v="CENTRE"/>
    <s v="Yaounde"/>
    <s v="ZTE"/>
    <n v="8.4020340550119421"/>
    <n v="0"/>
    <n v="2.6205793974882505"/>
    <n v="13.791687712059083"/>
    <n v="8.7669932626208151"/>
    <n v="0"/>
    <n v="0"/>
    <n v="0"/>
    <n v="0"/>
    <n v="0"/>
    <n v="0"/>
    <n v="0"/>
    <n v="0"/>
    <n v="0"/>
    <n v="0"/>
    <n v="0"/>
    <n v="0"/>
    <n v="0"/>
    <n v="0"/>
    <n v="0"/>
    <n v="0"/>
    <n v="0"/>
    <n v="0"/>
    <n v="0"/>
    <m/>
    <n v="0"/>
    <n v="0"/>
    <n v="0"/>
    <n v="0"/>
    <n v="0"/>
    <x v="0"/>
    <m/>
    <x v="6"/>
    <x v="3"/>
    <s v="No root cause"/>
    <s v="No root cause"/>
    <s v=""/>
    <s v="CTR_070"/>
    <m/>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m/>
    <n v="0"/>
    <n v="0"/>
    <n v="0"/>
    <n v="0"/>
    <n v="0"/>
    <x v="0"/>
    <m/>
    <x v="6"/>
    <x v="3"/>
    <s v="No root cause"/>
    <s v="No root cause"/>
    <s v=""/>
    <s v="OST_169"/>
    <m/>
  </r>
  <r>
    <s v="Bsadi-BlocJ"/>
    <s v="LIT_247"/>
    <s v="Douala"/>
    <s v="IHS"/>
    <s v="Grid-Gen"/>
    <s v="LITTORAL"/>
    <s v="Douala"/>
    <s v="ZTE"/>
    <n v="0"/>
    <n v="0"/>
    <n v="0"/>
    <n v="5.0362159100313049"/>
    <n v="2.7981454372162435"/>
    <n v="0"/>
    <n v="0"/>
    <n v="0"/>
    <n v="0"/>
    <n v="0"/>
    <n v="0"/>
    <n v="0"/>
    <n v="0"/>
    <n v="0"/>
    <n v="0"/>
    <n v="0"/>
    <n v="0"/>
    <n v="0"/>
    <n v="0"/>
    <n v="0"/>
    <n v="0"/>
    <n v="0"/>
    <n v="0"/>
    <n v="0"/>
    <m/>
    <n v="0"/>
    <n v="0"/>
    <n v="0"/>
    <n v="0"/>
    <n v="0"/>
    <x v="0"/>
    <m/>
    <x v="6"/>
    <x v="3"/>
    <s v="No root cause"/>
    <s v="No root cause"/>
    <s v=""/>
    <s v="LIT_247"/>
    <m/>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m/>
    <n v="0"/>
    <n v="0"/>
    <n v="0"/>
    <n v="0"/>
    <n v="0"/>
    <x v="0"/>
    <m/>
    <x v="6"/>
    <x v="3"/>
    <s v="No root cause"/>
    <s v="No root cause"/>
    <s v=""/>
    <s v="NRD_118"/>
    <m/>
  </r>
  <r>
    <s v="Du-Levant"/>
    <s v="LIT_046"/>
    <s v="Douala"/>
    <s v="IHS"/>
    <s v="Grid-Gen"/>
    <s v="LITTORAL"/>
    <s v="Douala"/>
    <s v="ZTE"/>
    <n v="0"/>
    <n v="0"/>
    <n v="0"/>
    <n v="0"/>
    <n v="1.4803115003438603E-3"/>
    <n v="0"/>
    <n v="0"/>
    <n v="0"/>
    <n v="0"/>
    <n v="0"/>
    <n v="0"/>
    <n v="0"/>
    <n v="0"/>
    <n v="0"/>
    <n v="0"/>
    <n v="0"/>
    <n v="0"/>
    <n v="0"/>
    <n v="0"/>
    <n v="0"/>
    <n v="0"/>
    <n v="0"/>
    <n v="0"/>
    <n v="0"/>
    <m/>
    <n v="0"/>
    <n v="0"/>
    <n v="0"/>
    <n v="0"/>
    <n v="0"/>
    <x v="0"/>
    <m/>
    <x v="6"/>
    <x v="3"/>
    <s v="No root cause"/>
    <s v="No root cause"/>
    <s v=""/>
    <s v="LIT_046"/>
    <m/>
  </r>
  <r>
    <s v="Ndogp-Ecole-Publique"/>
    <s v="LIT_693"/>
    <s v="Douala"/>
    <s v="CAMUSAT"/>
    <s v="Good Grid no GE - 8h"/>
    <s v="LITTORAL"/>
    <s v="Douala"/>
    <s v="ZTE"/>
    <n v="0"/>
    <n v="0"/>
    <n v="0"/>
    <n v="10.211349245076804"/>
    <n v="0"/>
    <n v="0"/>
    <n v="0"/>
    <n v="0"/>
    <n v="0"/>
    <n v="0"/>
    <n v="0"/>
    <n v="0"/>
    <n v="0"/>
    <n v="0"/>
    <n v="0"/>
    <n v="0"/>
    <n v="0"/>
    <n v="0"/>
    <n v="0"/>
    <n v="0"/>
    <n v="0"/>
    <n v="0"/>
    <n v="0"/>
    <n v="0"/>
    <m/>
    <n v="0"/>
    <n v="0"/>
    <n v="0"/>
    <n v="0"/>
    <n v="0"/>
    <x v="0"/>
    <m/>
    <x v="6"/>
    <x v="3"/>
    <s v="No root cause"/>
    <s v="No root cause"/>
    <s v=""/>
    <s v="LIT_693"/>
    <m/>
  </r>
  <r>
    <s v="Mbouda-Lepi"/>
    <s v="OST_071"/>
    <s v="OUEST"/>
    <s v="IHS"/>
    <s v="Grid-Gen"/>
    <s v="OUEST"/>
    <s v="Mbouda"/>
    <s v="Huawei"/>
    <n v="0"/>
    <n v="0"/>
    <n v="0"/>
    <n v="4.9775028322104369"/>
    <n v="0"/>
    <n v="0"/>
    <n v="0"/>
    <n v="0"/>
    <n v="0"/>
    <n v="0"/>
    <n v="0"/>
    <n v="0"/>
    <n v="0"/>
    <n v="0"/>
    <n v="0"/>
    <n v="0"/>
    <n v="0"/>
    <n v="0"/>
    <n v="0"/>
    <n v="0"/>
    <n v="0"/>
    <n v="0"/>
    <n v="0"/>
    <n v="0"/>
    <m/>
    <n v="0"/>
    <n v="0"/>
    <n v="0"/>
    <n v="0"/>
    <n v="0"/>
    <x v="0"/>
    <m/>
    <x v="6"/>
    <x v="3"/>
    <s v="No root cause"/>
    <s v="No root cause"/>
    <s v=""/>
    <s v="OST_071"/>
    <m/>
  </r>
  <r>
    <s v="Dschang-Q-Admin"/>
    <s v="OST_112"/>
    <s v="OUEST"/>
    <s v="IHS"/>
    <s v="Grid-Gen"/>
    <s v="OUEST"/>
    <s v="Dschang"/>
    <s v="Huawei"/>
    <n v="0"/>
    <n v="0"/>
    <n v="0"/>
    <n v="4.6290054018885218"/>
    <n v="0"/>
    <n v="0"/>
    <n v="0"/>
    <n v="0"/>
    <n v="0"/>
    <n v="0"/>
    <n v="0"/>
    <n v="0"/>
    <n v="0"/>
    <n v="0"/>
    <n v="0"/>
    <n v="0"/>
    <n v="0"/>
    <n v="0"/>
    <n v="0"/>
    <n v="0"/>
    <n v="0"/>
    <n v="0"/>
    <n v="0"/>
    <n v="0"/>
    <m/>
    <n v="0"/>
    <n v="0"/>
    <n v="0"/>
    <n v="0"/>
    <n v="0"/>
    <x v="0"/>
    <m/>
    <x v="6"/>
    <x v="3"/>
    <s v="No root cause"/>
    <s v="No root cause"/>
    <s v=""/>
    <s v="OST_112"/>
    <m/>
  </r>
  <r>
    <s v="Mak-Village"/>
    <s v="LIT_531"/>
    <s v="Douala"/>
    <s v="IHS"/>
    <s v="Grid-Gen"/>
    <s v="LITTORAL"/>
    <s v="Douala"/>
    <s v="ZTE"/>
    <n v="0"/>
    <n v="4.1730337896259782"/>
    <n v="0"/>
    <n v="2.9638868200198045"/>
    <n v="0"/>
    <n v="0"/>
    <n v="0"/>
    <n v="0"/>
    <n v="0"/>
    <n v="0"/>
    <n v="0"/>
    <n v="0"/>
    <n v="0"/>
    <n v="0"/>
    <n v="0"/>
    <n v="0"/>
    <n v="0"/>
    <n v="1.8905183016438626E-3"/>
    <n v="0"/>
    <n v="0"/>
    <n v="0"/>
    <n v="0"/>
    <n v="0"/>
    <n v="0"/>
    <m/>
    <n v="0"/>
    <n v="0"/>
    <n v="0"/>
    <n v="0"/>
    <n v="0"/>
    <x v="0"/>
    <m/>
    <x v="6"/>
    <x v="3"/>
    <s v="No root cause"/>
    <s v="No root cause"/>
    <s v=""/>
    <s v="LIT_531"/>
    <m/>
  </r>
  <r>
    <s v="Franqueville"/>
    <s v="LIT_596"/>
    <s v="Douala"/>
    <s v="CAMUSAT"/>
    <s v="Good Grid no GE - 8h"/>
    <s v="LITTORAL"/>
    <s v="Douala"/>
    <s v="ZTE"/>
    <n v="0"/>
    <n v="0"/>
    <n v="0"/>
    <n v="2.1085521340741318"/>
    <n v="0"/>
    <n v="0"/>
    <n v="0"/>
    <n v="0"/>
    <n v="0"/>
    <n v="0"/>
    <n v="0"/>
    <n v="0"/>
    <n v="0"/>
    <n v="0"/>
    <n v="0"/>
    <n v="0"/>
    <n v="0"/>
    <n v="0"/>
    <n v="0"/>
    <n v="0"/>
    <n v="0"/>
    <n v="0"/>
    <n v="0"/>
    <n v="0"/>
    <m/>
    <n v="0"/>
    <n v="0"/>
    <n v="0"/>
    <n v="0"/>
    <n v="0"/>
    <x v="0"/>
    <m/>
    <x v="6"/>
    <x v="3"/>
    <s v="No root cause"/>
    <s v="No root cause"/>
    <s v=""/>
    <s v="LIT_596"/>
    <m/>
  </r>
  <r>
    <s v="Gra-Yelwa-II"/>
    <s v="NRD_072"/>
    <s v="Garoua"/>
    <s v="IHS"/>
    <s v="Grid-Gen"/>
    <s v="NORD"/>
    <s v="Garoua"/>
    <s v="Huawei"/>
    <n v="0"/>
    <n v="0"/>
    <n v="0"/>
    <n v="1.5103636073086726"/>
    <n v="0"/>
    <n v="0"/>
    <n v="0"/>
    <n v="0"/>
    <n v="0"/>
    <n v="0"/>
    <n v="0"/>
    <n v="0"/>
    <n v="0"/>
    <n v="0"/>
    <n v="0"/>
    <n v="0"/>
    <n v="0"/>
    <n v="0"/>
    <n v="0"/>
    <n v="0"/>
    <n v="0"/>
    <n v="0"/>
    <n v="0"/>
    <n v="0"/>
    <m/>
    <n v="0"/>
    <n v="0"/>
    <n v="0"/>
    <n v="0"/>
    <n v="0"/>
    <x v="0"/>
    <m/>
    <x v="6"/>
    <x v="3"/>
    <s v="No root cause"/>
    <s v="No root cause"/>
    <s v=""/>
    <s v="NRD_072"/>
    <m/>
  </r>
  <r>
    <s v="Japoma-Stade-Camtel"/>
    <s v="LIT_733"/>
    <s v="Douala"/>
    <s v="CAMUSAT"/>
    <s v="Good Grid no GE - 8h"/>
    <s v="LITTORAL"/>
    <s v="Douala"/>
    <s v="ZTE"/>
    <n v="0"/>
    <n v="0.29117548860980513"/>
    <n v="0"/>
    <n v="0.33929452991013997"/>
    <n v="0"/>
    <n v="0"/>
    <n v="0"/>
    <n v="0"/>
    <n v="0"/>
    <n v="0"/>
    <n v="0"/>
    <n v="0"/>
    <n v="0"/>
    <n v="0"/>
    <n v="0"/>
    <n v="0"/>
    <n v="0"/>
    <n v="0"/>
    <n v="0"/>
    <n v="0"/>
    <n v="0"/>
    <n v="0"/>
    <n v="0"/>
    <n v="0"/>
    <m/>
    <n v="0"/>
    <n v="0"/>
    <n v="0"/>
    <n v="0"/>
    <n v="0"/>
    <x v="0"/>
    <m/>
    <x v="6"/>
    <x v="3"/>
    <s v="No root cause"/>
    <s v="No root cause"/>
    <s v=""/>
    <s v="LIT_733"/>
    <m/>
  </r>
  <r>
    <s v="Baloum-IHS"/>
    <s v="OST_167"/>
    <s v="OUEST"/>
    <s v="IHS"/>
    <s v="Gen Only"/>
    <s v="OUEST"/>
    <s v="Baloum"/>
    <s v="NOKIA"/>
    <n v="0"/>
    <n v="0"/>
    <n v="0"/>
    <n v="0.28512029463099731"/>
    <n v="0"/>
    <n v="0"/>
    <n v="0"/>
    <n v="0"/>
    <n v="0"/>
    <n v="0"/>
    <n v="0"/>
    <n v="0"/>
    <n v="0"/>
    <n v="0"/>
    <n v="0"/>
    <n v="0"/>
    <n v="0"/>
    <n v="0"/>
    <n v="0"/>
    <n v="0"/>
    <n v="0"/>
    <n v="0"/>
    <n v="0"/>
    <n v="0"/>
    <m/>
    <n v="0"/>
    <n v="0"/>
    <n v="0"/>
    <n v="0"/>
    <n v="0"/>
    <x v="0"/>
    <m/>
    <x v="6"/>
    <x v="3"/>
    <s v="No root cause"/>
    <s v="No root cause"/>
    <s v=""/>
    <s v="OST_167"/>
    <m/>
  </r>
  <r>
    <s v="Ange-Raphael"/>
    <s v="LIT_056"/>
    <s v="Douala"/>
    <s v="IHS"/>
    <s v="GridOnly"/>
    <s v="LITTORAL"/>
    <s v="Douala"/>
    <s v="ZTE"/>
    <n v="0"/>
    <n v="0"/>
    <n v="0"/>
    <n v="2.2472198679918932E-3"/>
    <n v="0"/>
    <n v="0"/>
    <n v="0"/>
    <n v="0"/>
    <n v="0"/>
    <n v="0"/>
    <n v="0"/>
    <n v="0"/>
    <n v="0"/>
    <n v="0"/>
    <n v="0"/>
    <n v="0"/>
    <n v="0"/>
    <n v="0"/>
    <n v="0"/>
    <n v="0"/>
    <n v="0"/>
    <n v="0"/>
    <n v="0"/>
    <n v="0"/>
    <m/>
    <n v="0"/>
    <n v="0"/>
    <n v="0"/>
    <n v="0"/>
    <n v="0"/>
    <x v="0"/>
    <m/>
    <x v="6"/>
    <x v="3"/>
    <s v="No root cause"/>
    <s v="No root cause"/>
    <s v=""/>
    <s v="LIT_056"/>
    <m/>
  </r>
  <r>
    <s v="Socaver"/>
    <s v="LIT_024"/>
    <s v="Douala"/>
    <s v="IHS"/>
    <s v="Grid-Gen"/>
    <s v="LITTORAL"/>
    <s v="Douala"/>
    <s v="ZTE"/>
    <n v="0"/>
    <n v="0"/>
    <n v="0"/>
    <n v="2.2115497113572098E-3"/>
    <n v="0"/>
    <n v="0"/>
    <n v="0"/>
    <n v="0"/>
    <n v="0"/>
    <n v="0"/>
    <n v="0"/>
    <n v="0"/>
    <n v="0"/>
    <n v="0"/>
    <n v="0"/>
    <n v="0"/>
    <n v="0"/>
    <n v="0"/>
    <n v="0"/>
    <n v="0"/>
    <n v="0"/>
    <n v="0"/>
    <n v="0"/>
    <n v="0"/>
    <m/>
    <n v="0"/>
    <n v="0"/>
    <n v="0"/>
    <n v="0"/>
    <n v="0"/>
    <x v="0"/>
    <m/>
    <x v="6"/>
    <x v="3"/>
    <s v="No root cause"/>
    <s v="No root cause"/>
    <s v=""/>
    <s v="LIT_024"/>
    <m/>
  </r>
  <r>
    <s v="Logpom-Kosovo"/>
    <s v="LIT_276"/>
    <s v="Douala"/>
    <s v="IHS"/>
    <s v="Grid-Gen"/>
    <s v="LITTORAL"/>
    <s v="Douala"/>
    <s v="ZTE"/>
    <n v="0"/>
    <n v="0"/>
    <n v="0"/>
    <n v="1.9083533799613751E-3"/>
    <n v="0"/>
    <n v="0"/>
    <n v="0"/>
    <n v="0"/>
    <n v="0"/>
    <n v="0"/>
    <n v="0"/>
    <n v="0"/>
    <n v="0"/>
    <n v="0"/>
    <n v="0"/>
    <n v="0"/>
    <n v="0"/>
    <n v="0"/>
    <n v="0"/>
    <n v="0"/>
    <n v="0"/>
    <n v="0"/>
    <n v="0"/>
    <n v="0"/>
    <m/>
    <n v="0"/>
    <n v="0"/>
    <n v="0"/>
    <n v="0"/>
    <n v="0"/>
    <x v="0"/>
    <m/>
    <x v="6"/>
    <x v="3"/>
    <s v="No root cause"/>
    <s v="No root cause"/>
    <s v=""/>
    <s v="LIT_276"/>
    <m/>
  </r>
  <r>
    <s v="Ndogbong-Guinness"/>
    <s v="LIT_432"/>
    <s v="Douala"/>
    <s v="IHS"/>
    <s v="Grid-Gen"/>
    <s v="LITTORAL"/>
    <s v="Douala"/>
    <s v="ZTE"/>
    <n v="0"/>
    <n v="0"/>
    <n v="0"/>
    <n v="1.6408272052003947E-3"/>
    <n v="0"/>
    <n v="0"/>
    <n v="0"/>
    <n v="0"/>
    <n v="0"/>
    <n v="0"/>
    <n v="0"/>
    <n v="0"/>
    <n v="0"/>
    <n v="0"/>
    <n v="0"/>
    <n v="0"/>
    <n v="0"/>
    <n v="0"/>
    <n v="0"/>
    <n v="0"/>
    <n v="0"/>
    <n v="0"/>
    <n v="0"/>
    <n v="0"/>
    <m/>
    <n v="0"/>
    <n v="0"/>
    <n v="0"/>
    <n v="0"/>
    <n v="0"/>
    <x v="0"/>
    <m/>
    <x v="6"/>
    <x v="3"/>
    <s v="No root cause"/>
    <s v="No root cause"/>
    <s v=""/>
    <s v="LIT_432"/>
    <m/>
  </r>
  <r>
    <s v="Logpom-IHS"/>
    <s v="LIT_376"/>
    <s v="Douala"/>
    <s v="IHS"/>
    <s v="Grid-Gen"/>
    <s v="LITTORAL"/>
    <s v="Douala"/>
    <s v="ZTE"/>
    <n v="0"/>
    <n v="0"/>
    <n v="0"/>
    <n v="1.5694868919306861E-3"/>
    <n v="0"/>
    <n v="0"/>
    <n v="0"/>
    <n v="0"/>
    <n v="0"/>
    <n v="0"/>
    <n v="0"/>
    <n v="0"/>
    <n v="0"/>
    <n v="0"/>
    <n v="0"/>
    <n v="0"/>
    <n v="0"/>
    <n v="0"/>
    <n v="0"/>
    <n v="0"/>
    <n v="0"/>
    <n v="0"/>
    <n v="0"/>
    <n v="0"/>
    <m/>
    <n v="0"/>
    <n v="0"/>
    <n v="0"/>
    <n v="0"/>
    <n v="0"/>
    <x v="0"/>
    <m/>
    <x v="6"/>
    <x v="3"/>
    <s v="No root cause"/>
    <s v="No root cause"/>
    <s v=""/>
    <s v="LIT_376"/>
    <m/>
  </r>
  <r>
    <s v="Ndogbong-Seven"/>
    <s v="LIT_652"/>
    <s v="Douala"/>
    <s v="CAMUSAT"/>
    <s v="Good Grid no GE - 8h"/>
    <s v="LITTORAL"/>
    <s v="Douala"/>
    <s v="ZTE"/>
    <n v="0"/>
    <n v="0"/>
    <n v="0"/>
    <n v="1.5159816569784899E-3"/>
    <n v="0"/>
    <n v="0"/>
    <n v="0"/>
    <n v="0"/>
    <n v="0"/>
    <n v="0"/>
    <n v="0"/>
    <n v="0"/>
    <n v="0"/>
    <n v="0"/>
    <n v="0"/>
    <n v="0"/>
    <n v="0"/>
    <n v="0"/>
    <n v="0"/>
    <n v="0"/>
    <n v="0"/>
    <n v="0"/>
    <n v="0"/>
    <n v="0"/>
    <m/>
    <n v="0"/>
    <n v="0"/>
    <n v="0"/>
    <n v="0"/>
    <n v="0"/>
    <x v="0"/>
    <m/>
    <x v="6"/>
    <x v="3"/>
    <s v="No root cause"/>
    <s v="No root cause"/>
    <s v=""/>
    <s v="LIT_652"/>
    <m/>
  </r>
  <r>
    <s v="Makepe-St-Tropez"/>
    <s v="LIT_224"/>
    <s v="Douala"/>
    <s v="IHS"/>
    <s v="Grid-Gen"/>
    <s v="LITTORAL"/>
    <s v="Douala"/>
    <s v="ZTE"/>
    <n v="0"/>
    <n v="0"/>
    <n v="0"/>
    <n v="1.3733010304392435E-3"/>
    <n v="0"/>
    <n v="0"/>
    <n v="0"/>
    <n v="0"/>
    <n v="0"/>
    <n v="0"/>
    <n v="0"/>
    <n v="0"/>
    <n v="0"/>
    <n v="0"/>
    <n v="0"/>
    <n v="0"/>
    <n v="0"/>
    <n v="0"/>
    <n v="0"/>
    <n v="0"/>
    <n v="0"/>
    <n v="0"/>
    <n v="0"/>
    <n v="0"/>
    <m/>
    <n v="0"/>
    <n v="0"/>
    <n v="0"/>
    <n v="0"/>
    <n v="0"/>
    <x v="0"/>
    <m/>
    <x v="6"/>
    <x v="3"/>
    <s v="No root cause"/>
    <s v="No root cause"/>
    <s v=""/>
    <s v="LIT_224"/>
    <m/>
  </r>
  <r>
    <s v="Foumban-Nkoungougnet"/>
    <s v="OST_082"/>
    <s v="OUEST"/>
    <s v="IHS"/>
    <s v="Grid-Gen"/>
    <s v="OUEST"/>
    <s v="Foumban"/>
    <s v="Huawei"/>
    <n v="0"/>
    <n v="0"/>
    <n v="0"/>
    <n v="8.9175391586979543E-5"/>
    <n v="0"/>
    <n v="0"/>
    <n v="0"/>
    <n v="0"/>
    <n v="0"/>
    <n v="0"/>
    <n v="0"/>
    <n v="0"/>
    <n v="0"/>
    <n v="0"/>
    <n v="0"/>
    <n v="0"/>
    <n v="0"/>
    <n v="0"/>
    <n v="0"/>
    <n v="0"/>
    <n v="0"/>
    <n v="0"/>
    <n v="0"/>
    <n v="0"/>
    <m/>
    <n v="0"/>
    <n v="0"/>
    <n v="0"/>
    <n v="0"/>
    <n v="0"/>
    <x v="0"/>
    <m/>
    <x v="6"/>
    <x v="3"/>
    <s v="No root cause"/>
    <s v="No root cause"/>
    <s v=""/>
    <s v="OST_082"/>
    <m/>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m/>
    <n v="0"/>
    <n v="0"/>
    <n v="0"/>
    <n v="0"/>
    <n v="0"/>
    <x v="0"/>
    <m/>
    <x v="6"/>
    <x v="3"/>
    <s v="No root cause"/>
    <s v="No root cause"/>
    <s v=""/>
    <s v="OST_306"/>
    <m/>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m/>
    <n v="0"/>
    <n v="0"/>
    <n v="0"/>
    <n v="0"/>
    <n v="0"/>
    <x v="0"/>
    <m/>
    <x v="6"/>
    <x v="3"/>
    <s v="No root cause"/>
    <s v="No root cause"/>
    <s v=""/>
    <s v="CTR_878"/>
    <m/>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m/>
    <n v="0"/>
    <n v="0"/>
    <n v="0"/>
    <n v="0"/>
    <n v="0"/>
    <x v="0"/>
    <m/>
    <x v="0"/>
    <x v="0"/>
    <s v="AKTIVCO Coupure ENEO &amp; Baisse de tension"/>
    <s v="PASSIVE"/>
    <s v="(05-10-2026 ocm ran 18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05-10-2026 ocm ran 12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s v="LIT_663"/>
    <m/>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m/>
    <n v="0"/>
    <n v="0"/>
    <n v="0"/>
    <n v="0"/>
    <n v="0"/>
    <x v="0"/>
    <m/>
    <x v="6"/>
    <x v="3"/>
    <s v="No root cause"/>
    <s v="No root cause"/>
    <s v=""/>
    <s v="LIT_630"/>
    <m/>
  </r>
  <r>
    <s v="CBC"/>
    <s v="CTR_805"/>
    <s v="Yaounde"/>
    <m/>
    <m/>
    <s v="CENTRE"/>
    <s v="Yaounde"/>
    <s v="ZTE"/>
    <n v="1.7335696124508495E-2"/>
    <n v="8.9175391586828202E-5"/>
    <n v="7.134031326964783E-5"/>
    <n v="7.1340313269474141E-5"/>
    <n v="0"/>
    <n v="0"/>
    <n v="0"/>
    <n v="0"/>
    <n v="0"/>
    <n v="0"/>
    <n v="0"/>
    <n v="0"/>
    <n v="0"/>
    <n v="0"/>
    <n v="0"/>
    <n v="0"/>
    <n v="0"/>
    <n v="0"/>
    <n v="0"/>
    <n v="0"/>
    <n v="0"/>
    <n v="0"/>
    <n v="0"/>
    <n v="0"/>
    <m/>
    <n v="0"/>
    <n v="0"/>
    <n v="0"/>
    <n v="0"/>
    <n v="0"/>
    <x v="0"/>
    <m/>
    <x v="6"/>
    <x v="3"/>
    <s v="No root cause"/>
    <s v="No root cause"/>
    <s v=""/>
    <s v="CTR_805"/>
    <m/>
  </r>
  <r>
    <s v="Bandjoun-IUT"/>
    <s v="OST_239"/>
    <s v="OUEST"/>
    <s v="CAMUSAT"/>
    <s v="Good Grid + GE"/>
    <s v="OUEST"/>
    <s v="Bandjoun"/>
    <s v="Huawei"/>
    <n v="4.2917262358282464"/>
    <n v="2.4090910388005695"/>
    <n v="3.3723992888797576"/>
    <n v="0"/>
    <n v="0"/>
    <n v="0"/>
    <n v="0"/>
    <n v="0"/>
    <n v="0"/>
    <n v="0"/>
    <n v="0"/>
    <n v="0"/>
    <n v="0"/>
    <n v="0"/>
    <n v="0"/>
    <n v="0"/>
    <n v="0"/>
    <n v="0"/>
    <n v="0"/>
    <n v="0"/>
    <n v="0"/>
    <n v="0"/>
    <n v="0"/>
    <n v="0"/>
    <m/>
    <n v="0"/>
    <n v="0"/>
    <n v="0"/>
    <n v="0"/>
    <n v="0"/>
    <x v="0"/>
    <m/>
    <x v="6"/>
    <x v="3"/>
    <s v="No root cause"/>
    <s v="No root cause"/>
    <s v=""/>
    <s v="OST_239"/>
    <m/>
  </r>
  <r>
    <s v="Maroua-Diguirwo-IHS"/>
    <s v="EXN_114"/>
    <s v="Maroua"/>
    <s v="IHS"/>
    <s v="Grid-Gen"/>
    <s v="EXTREME-NORD"/>
    <s v="Maroua"/>
    <s v="Huawei"/>
    <n v="0"/>
    <n v="0"/>
    <n v="0"/>
    <n v="0"/>
    <n v="0"/>
    <n v="0"/>
    <n v="0"/>
    <n v="0"/>
    <n v="0"/>
    <n v="0"/>
    <n v="0"/>
    <n v="0"/>
    <n v="0"/>
    <n v="0"/>
    <n v="0"/>
    <n v="0"/>
    <n v="0"/>
    <n v="0"/>
    <n v="0"/>
    <n v="0"/>
    <n v="0"/>
    <n v="0"/>
    <n v="0"/>
    <n v="0"/>
    <m/>
    <n v="0"/>
    <n v="0"/>
    <n v="0"/>
    <n v="0"/>
    <n v="0"/>
    <x v="0"/>
    <m/>
    <x v="6"/>
    <x v="3"/>
    <s v="No root cause"/>
    <s v="No root cause"/>
    <s v=""/>
    <s v="EXN_114"/>
    <m/>
  </r>
  <r>
    <s v="Maroua-Diguirwo-II"/>
    <s v="EXN_196"/>
    <s v="Maroua"/>
    <s v="CAMUSAT"/>
    <s v="Good Grid + GE"/>
    <s v="EXTREME-NORD"/>
    <s v="Maroua"/>
    <s v="Huawei"/>
    <n v="0"/>
    <n v="0"/>
    <n v="0"/>
    <n v="0"/>
    <n v="0"/>
    <n v="0"/>
    <n v="0"/>
    <n v="0"/>
    <n v="0"/>
    <n v="0"/>
    <n v="0"/>
    <n v="0"/>
    <n v="0"/>
    <n v="0"/>
    <n v="0"/>
    <n v="0"/>
    <n v="0"/>
    <n v="0"/>
    <n v="0"/>
    <n v="0"/>
    <n v="0"/>
    <n v="0"/>
    <n v="0"/>
    <n v="0"/>
    <m/>
    <n v="0"/>
    <n v="0"/>
    <n v="0"/>
    <n v="0"/>
    <n v="0"/>
    <x v="0"/>
    <m/>
    <x v="6"/>
    <x v="3"/>
    <s v="No root cause"/>
    <s v="No root cause"/>
    <s v=""/>
    <s v="EXN_196"/>
    <m/>
  </r>
  <r>
    <s v="Ngd-Bamyangal-rural"/>
    <s v="ADM_151"/>
    <s v="Ngaoundere"/>
    <s v="CAMUSAT"/>
    <s v="Medium Grid + Solar + GE"/>
    <s v="ADAMAOUA"/>
    <s v="Ngaoundere"/>
    <s v="Huawei"/>
    <n v="0.15775126771736681"/>
    <n v="6.7416596039756513E-2"/>
    <n v="0"/>
    <n v="0"/>
    <n v="0"/>
    <n v="0"/>
    <n v="0"/>
    <n v="0"/>
    <n v="0"/>
    <n v="0"/>
    <n v="0"/>
    <n v="0"/>
    <n v="0"/>
    <n v="0"/>
    <n v="0"/>
    <n v="0"/>
    <n v="0"/>
    <n v="0"/>
    <n v="0"/>
    <n v="0"/>
    <n v="0"/>
    <n v="0"/>
    <n v="0"/>
    <n v="0"/>
    <m/>
    <n v="0"/>
    <n v="0"/>
    <n v="0"/>
    <n v="0"/>
    <n v="0"/>
    <x v="0"/>
    <m/>
    <x v="6"/>
    <x v="3"/>
    <s v="No root cause"/>
    <s v="No root cause"/>
    <s v=""/>
    <s v="ADM_151"/>
    <m/>
  </r>
  <r>
    <s v="Ngoumou-Camrail"/>
    <s v="CTR_098"/>
    <s v="CENTRE"/>
    <s v="CAMUSAT"/>
    <s v="Medium Grid + Solar + GE"/>
    <s v="CENTRE"/>
    <s v="Ngoumou"/>
    <s v="NOKIA"/>
    <n v="0"/>
    <n v="0"/>
    <n v="0"/>
    <n v="0"/>
    <n v="0"/>
    <n v="0"/>
    <n v="0"/>
    <n v="0"/>
    <n v="0"/>
    <n v="0"/>
    <n v="0"/>
    <n v="0"/>
    <n v="0"/>
    <n v="0"/>
    <n v="0"/>
    <n v="0"/>
    <n v="0"/>
    <n v="0"/>
    <n v="0"/>
    <n v="0"/>
    <n v="0"/>
    <n v="0"/>
    <n v="0"/>
    <n v="0"/>
    <m/>
    <n v="0"/>
    <n v="0"/>
    <n v="0"/>
    <n v="0"/>
    <n v="0"/>
    <x v="0"/>
    <m/>
    <x v="6"/>
    <x v="3"/>
    <s v="No root cause"/>
    <s v="No root cause"/>
    <s v=""/>
    <s v="CTR_098"/>
    <m/>
  </r>
  <r>
    <s v="Cogefar"/>
    <s v="LIT_198"/>
    <s v="Douala"/>
    <s v="IHS"/>
    <s v="Grid-Gen"/>
    <s v="LITTORAL"/>
    <s v="Douala"/>
    <s v="ZTE"/>
    <n v="0"/>
    <n v="0"/>
    <n v="0"/>
    <n v="0"/>
    <n v="0"/>
    <n v="0"/>
    <n v="0"/>
    <n v="0"/>
    <n v="0"/>
    <n v="0"/>
    <n v="0"/>
    <n v="0"/>
    <n v="0"/>
    <n v="0"/>
    <n v="0"/>
    <n v="0"/>
    <n v="0"/>
    <n v="0"/>
    <n v="0"/>
    <n v="0"/>
    <n v="0"/>
    <n v="0"/>
    <n v="0"/>
    <n v="0"/>
    <m/>
    <n v="0"/>
    <n v="0"/>
    <n v="0"/>
    <n v="0"/>
    <n v="0"/>
    <x v="0"/>
    <m/>
    <x v="6"/>
    <x v="3"/>
    <s v="No root cause"/>
    <s v="No root cause"/>
    <s v=""/>
    <s v="LIT_198"/>
    <m/>
  </r>
  <r>
    <s v="Nkolmeyos-IHS"/>
    <s v="SUD_111"/>
    <s v="CENTRE"/>
    <s v="IHS"/>
    <s v="Gen-Lithium"/>
    <s v="SUD"/>
    <s v="Nkolmeyos"/>
    <s v="ZTE"/>
    <n v="0"/>
    <n v="0"/>
    <n v="0"/>
    <n v="0"/>
    <n v="0"/>
    <n v="0"/>
    <n v="0"/>
    <n v="0"/>
    <n v="0"/>
    <n v="0"/>
    <n v="0"/>
    <n v="0"/>
    <n v="0"/>
    <n v="0"/>
    <n v="0"/>
    <n v="0"/>
    <n v="0"/>
    <n v="0"/>
    <n v="0"/>
    <n v="0"/>
    <n v="0"/>
    <n v="0"/>
    <n v="0"/>
    <n v="0"/>
    <m/>
    <n v="0"/>
    <n v="0"/>
    <n v="0"/>
    <n v="0"/>
    <n v="0"/>
    <x v="0"/>
    <m/>
    <x v="6"/>
    <x v="3"/>
    <s v="No root cause"/>
    <s v="No root cause"/>
    <s v=""/>
    <s v="SUD_111"/>
    <m/>
  </r>
  <r>
    <s v="Meyo-Elie"/>
    <s v="SUD_124"/>
    <s v="CENTRE"/>
    <s v="CAMUSAT"/>
    <s v="Hybrid Solar - S3"/>
    <s v="SUD"/>
    <s v="Ambam"/>
    <s v="ZTE"/>
    <n v="0"/>
    <n v="0"/>
    <n v="0"/>
    <n v="0"/>
    <n v="0"/>
    <n v="0"/>
    <n v="0"/>
    <n v="0"/>
    <n v="0"/>
    <n v="0"/>
    <n v="0"/>
    <n v="0"/>
    <n v="0"/>
    <n v="0"/>
    <n v="0"/>
    <n v="0"/>
    <n v="0"/>
    <n v="0"/>
    <n v="0"/>
    <n v="0"/>
    <n v="0"/>
    <n v="0"/>
    <n v="0"/>
    <n v="0"/>
    <m/>
    <n v="0"/>
    <n v="0"/>
    <n v="0"/>
    <n v="0"/>
    <n v="0"/>
    <x v="0"/>
    <m/>
    <x v="6"/>
    <x v="3"/>
    <s v="No root cause"/>
    <s v="No root cause"/>
    <s v=""/>
    <s v="SUD_124"/>
    <m/>
  </r>
  <r>
    <s v="Hila"/>
    <s v="LIT_008"/>
    <s v="Douala"/>
    <s v="IHS"/>
    <s v="GridOnly"/>
    <s v="LITTORAL"/>
    <s v="Douala"/>
    <s v="ZTE"/>
    <n v="0"/>
    <n v="0"/>
    <n v="5.0308653865360862"/>
    <n v="0"/>
    <n v="0"/>
    <n v="0"/>
    <n v="0"/>
    <n v="0"/>
    <n v="1.0041684145043421"/>
    <n v="0"/>
    <n v="0"/>
    <n v="0"/>
    <n v="0"/>
    <n v="0"/>
    <n v="0"/>
    <n v="0"/>
    <n v="0"/>
    <n v="0"/>
    <n v="0"/>
    <n v="0"/>
    <n v="0"/>
    <n v="0"/>
    <n v="0"/>
    <n v="0"/>
    <m/>
    <n v="0"/>
    <n v="0"/>
    <n v="0"/>
    <n v="0"/>
    <n v="0"/>
    <x v="0"/>
    <m/>
    <x v="6"/>
    <x v="3"/>
    <s v="No root cause"/>
    <s v="No root cause"/>
    <s v=""/>
    <s v="LIT_008"/>
    <m/>
  </r>
  <r>
    <s v="Lycee-Koumassi-IHS"/>
    <s v="LIT_427"/>
    <s v="Douala"/>
    <s v="IHS"/>
    <s v="Grid-Gen"/>
    <s v="LITTORAL"/>
    <s v="Douala"/>
    <s v="ZTE"/>
    <n v="0"/>
    <n v="0"/>
    <n v="0"/>
    <n v="0"/>
    <n v="0"/>
    <n v="0"/>
    <n v="0"/>
    <n v="0"/>
    <n v="0"/>
    <n v="0"/>
    <n v="0"/>
    <n v="0"/>
    <n v="0"/>
    <n v="0"/>
    <n v="0"/>
    <n v="0"/>
    <n v="0"/>
    <n v="0"/>
    <n v="0"/>
    <n v="0"/>
    <n v="0"/>
    <n v="0"/>
    <n v="0"/>
    <n v="0"/>
    <m/>
    <n v="0"/>
    <n v="0"/>
    <n v="0"/>
    <n v="0"/>
    <n v="0"/>
    <x v="0"/>
    <m/>
    <x v="6"/>
    <x v="3"/>
    <s v="No root cause"/>
    <s v="No root cause"/>
    <s v=""/>
    <s v="LIT_427"/>
    <m/>
  </r>
  <r>
    <s v="PK18-Crf-Lapaix"/>
    <s v="LIT_731"/>
    <s v="Douala"/>
    <s v="CAMUSAT"/>
    <s v="Good Grid + GE"/>
    <s v="LITTORAL"/>
    <s v="Douala"/>
    <s v="ZTE"/>
    <n v="0"/>
    <n v="0"/>
    <n v="0"/>
    <n v="0"/>
    <n v="0"/>
    <n v="0"/>
    <n v="0"/>
    <n v="0"/>
    <n v="0"/>
    <n v="0"/>
    <n v="0"/>
    <n v="0"/>
    <n v="0"/>
    <n v="0"/>
    <n v="0"/>
    <n v="0"/>
    <n v="0"/>
    <n v="0"/>
    <n v="0"/>
    <n v="0"/>
    <n v="0"/>
    <n v="0"/>
    <n v="0"/>
    <n v="0"/>
    <m/>
    <n v="0"/>
    <n v="0"/>
    <n v="0"/>
    <n v="0"/>
    <n v="0"/>
    <x v="0"/>
    <m/>
    <x v="6"/>
    <x v="3"/>
    <s v="No root cause"/>
    <s v="No root cause"/>
    <s v=""/>
    <s v="LIT_731"/>
    <m/>
  </r>
  <r>
    <s v="Ndokoti-GUINNESS"/>
    <s v="LIT_525"/>
    <s v="Douala"/>
    <s v="IHS"/>
    <s v="Grid-Gen"/>
    <s v="LITTORAL"/>
    <s v="Douala"/>
    <s v="ZTE"/>
    <n v="0"/>
    <n v="0"/>
    <n v="0"/>
    <n v="0"/>
    <n v="0"/>
    <n v="0"/>
    <n v="0"/>
    <n v="0"/>
    <n v="0"/>
    <n v="0"/>
    <n v="0"/>
    <n v="0"/>
    <n v="0"/>
    <n v="0"/>
    <n v="0"/>
    <n v="0"/>
    <n v="0"/>
    <n v="0"/>
    <n v="0"/>
    <n v="0"/>
    <n v="0"/>
    <n v="0"/>
    <n v="0"/>
    <n v="0"/>
    <m/>
    <n v="0"/>
    <n v="0"/>
    <n v="0"/>
    <n v="0"/>
    <n v="0"/>
    <x v="0"/>
    <m/>
    <x v="6"/>
    <x v="3"/>
    <s v="No root cause"/>
    <s v="No root cause"/>
    <s v=""/>
    <s v="LIT_525"/>
    <m/>
  </r>
  <r>
    <s v="Soudanaise-micro"/>
    <s v="LIT_703"/>
    <s v="Douala"/>
    <m/>
    <m/>
    <s v="LITTORAL"/>
    <s v="Douala"/>
    <s v="ZTE"/>
    <n v="0"/>
    <n v="0"/>
    <n v="0"/>
    <n v="0"/>
    <n v="0"/>
    <n v="0"/>
    <n v="0"/>
    <n v="0"/>
    <n v="0"/>
    <n v="0"/>
    <n v="0"/>
    <n v="0"/>
    <n v="0"/>
    <n v="0"/>
    <n v="0"/>
    <n v="0"/>
    <n v="0"/>
    <n v="0"/>
    <n v="0"/>
    <n v="0"/>
    <n v="0"/>
    <n v="0"/>
    <n v="0"/>
    <n v="0"/>
    <m/>
    <n v="0"/>
    <n v="0"/>
    <n v="0"/>
    <n v="0"/>
    <n v="0"/>
    <x v="0"/>
    <m/>
    <x v="6"/>
    <x v="3"/>
    <s v="No root cause"/>
    <s v="No root cause"/>
    <s v=""/>
    <s v="LIT_703"/>
    <m/>
  </r>
  <r>
    <s v="Bomkoul"/>
    <s v="LIT_392"/>
    <s v="Douala"/>
    <s v="IHS"/>
    <s v="Grid-Gen"/>
    <s v="LITTORAL"/>
    <s v="Douala"/>
    <s v="ZTE"/>
    <n v="0"/>
    <n v="0"/>
    <n v="0"/>
    <n v="0"/>
    <n v="0"/>
    <n v="0"/>
    <n v="0"/>
    <n v="0"/>
    <n v="0"/>
    <n v="0"/>
    <n v="0"/>
    <n v="0"/>
    <n v="0"/>
    <n v="0"/>
    <n v="0"/>
    <n v="0"/>
    <n v="0"/>
    <n v="0"/>
    <n v="0"/>
    <n v="0"/>
    <n v="0"/>
    <n v="0"/>
    <n v="0"/>
    <n v="0"/>
    <m/>
    <n v="0"/>
    <n v="0"/>
    <n v="0"/>
    <n v="0"/>
    <n v="0"/>
    <x v="0"/>
    <m/>
    <x v="6"/>
    <x v="3"/>
    <s v="No root cause"/>
    <s v="No root cause"/>
    <s v=""/>
    <s v="LIT_392"/>
    <m/>
  </r>
  <r>
    <s v="Sodiko-Gare-Rtiere-IHS"/>
    <s v="LIT_137"/>
    <s v="Douala"/>
    <s v="IHS"/>
    <s v="Grid-Gen"/>
    <s v="LITTORAL"/>
    <s v="Douala"/>
    <s v="ZTE"/>
    <n v="0"/>
    <n v="0"/>
    <n v="0"/>
    <n v="0"/>
    <n v="0"/>
    <n v="0"/>
    <n v="0"/>
    <n v="0"/>
    <n v="0"/>
    <n v="0"/>
    <n v="0"/>
    <n v="0"/>
    <n v="0"/>
    <n v="0"/>
    <n v="0"/>
    <n v="0"/>
    <n v="0"/>
    <n v="0"/>
    <n v="0"/>
    <n v="0"/>
    <n v="0"/>
    <n v="0"/>
    <n v="0"/>
    <n v="0"/>
    <m/>
    <n v="0"/>
    <n v="0"/>
    <n v="0"/>
    <n v="0"/>
    <n v="0"/>
    <x v="0"/>
    <m/>
    <x v="6"/>
    <x v="3"/>
    <s v="No root cause"/>
    <s v="No root cause"/>
    <s v=""/>
    <s v="LIT_137"/>
    <m/>
  </r>
  <r>
    <s v="Bsadi-IPPB-Santa-Lucia"/>
    <s v="LIT_686"/>
    <s v="Douala"/>
    <s v="CAMUSAT"/>
    <s v="Good Grid no GE - 8h"/>
    <s v="LITTORAL"/>
    <s v="Douala"/>
    <s v="ZTE"/>
    <n v="0"/>
    <n v="2.9659200189479873"/>
    <n v="0.53389306943124704"/>
    <n v="0"/>
    <n v="0"/>
    <n v="0"/>
    <n v="0"/>
    <n v="0"/>
    <n v="0"/>
    <n v="0"/>
    <n v="0"/>
    <n v="0"/>
    <n v="0"/>
    <n v="0"/>
    <n v="0"/>
    <n v="0"/>
    <n v="0"/>
    <n v="0"/>
    <n v="0"/>
    <n v="0"/>
    <n v="0"/>
    <n v="0"/>
    <n v="0"/>
    <n v="0"/>
    <m/>
    <n v="0"/>
    <n v="0"/>
    <n v="0"/>
    <n v="0"/>
    <n v="0"/>
    <x v="0"/>
    <m/>
    <x v="6"/>
    <x v="3"/>
    <s v="No root cause"/>
    <s v="No root cause"/>
    <s v=""/>
    <s v="LIT_686"/>
    <m/>
  </r>
  <r>
    <s v="LIT_869_Z_Bonamikano"/>
    <s v="LIT_869"/>
    <s v="Douala"/>
    <s v="I_HS"/>
    <s v="Grid-Gen"/>
    <s v="LITTORAL"/>
    <s v="Douala"/>
    <s v="ZTE"/>
    <n v="0"/>
    <n v="0"/>
    <n v="0"/>
    <n v="0"/>
    <n v="0"/>
    <n v="0"/>
    <n v="0"/>
    <n v="0"/>
    <n v="0"/>
    <n v="0"/>
    <n v="0"/>
    <n v="0"/>
    <n v="0"/>
    <n v="0"/>
    <n v="0"/>
    <n v="0"/>
    <n v="0"/>
    <n v="0"/>
    <n v="0"/>
    <n v="0"/>
    <n v="0"/>
    <n v="0"/>
    <n v="0"/>
    <n v="0"/>
    <m/>
    <n v="0"/>
    <n v="0"/>
    <n v="0"/>
    <n v="0"/>
    <n v="0"/>
    <x v="0"/>
    <m/>
    <x v="6"/>
    <x v="3"/>
    <s v="No root cause"/>
    <s v="No root cause"/>
    <s v=""/>
    <s v="LIT_869"/>
    <m/>
  </r>
  <r>
    <s v="Kribi-gd-batanga"/>
    <s v="LIT_107"/>
    <s v="LITTORAL"/>
    <s v="IHS"/>
    <s v="Grid-Gen"/>
    <s v="LITTORAL"/>
    <s v="Kribi"/>
    <s v="ZTE"/>
    <n v="0"/>
    <n v="2.389900494531037E-2"/>
    <n v="0"/>
    <n v="0"/>
    <n v="0"/>
    <n v="0"/>
    <n v="0"/>
    <n v="0"/>
    <n v="0"/>
    <n v="0"/>
    <n v="0"/>
    <n v="0"/>
    <n v="0"/>
    <n v="0"/>
    <n v="0"/>
    <n v="0"/>
    <n v="0"/>
    <n v="0"/>
    <n v="0"/>
    <n v="0"/>
    <n v="0"/>
    <n v="0"/>
    <n v="0"/>
    <n v="0"/>
    <m/>
    <n v="0"/>
    <n v="0"/>
    <n v="0"/>
    <n v="0"/>
    <n v="0"/>
    <x v="0"/>
    <m/>
    <x v="6"/>
    <x v="3"/>
    <s v="No root cause"/>
    <s v="No root cause"/>
    <s v=""/>
    <s v="LIT_107"/>
    <m/>
  </r>
  <r>
    <s v="Ndogpassi-Crf-Lotus-MTN"/>
    <s v="LIT_683"/>
    <s v="Douala"/>
    <s v="MTN sharing"/>
    <s v="MTN sharing"/>
    <s v="LITTORAL"/>
    <s v="Douala"/>
    <s v="ZTE"/>
    <n v="0"/>
    <n v="4.337651562495541"/>
    <n v="0"/>
    <n v="0"/>
    <n v="0"/>
    <n v="0"/>
    <n v="0"/>
    <n v="0"/>
    <n v="0"/>
    <n v="0"/>
    <n v="0"/>
    <n v="0"/>
    <n v="0"/>
    <n v="0"/>
    <n v="0"/>
    <n v="0"/>
    <n v="0"/>
    <n v="0"/>
    <n v="0"/>
    <n v="0"/>
    <n v="0"/>
    <n v="0"/>
    <n v="0"/>
    <n v="0"/>
    <m/>
    <n v="0"/>
    <n v="0"/>
    <n v="0"/>
    <n v="0"/>
    <n v="0"/>
    <x v="0"/>
    <m/>
    <x v="6"/>
    <x v="3"/>
    <s v="No root cause"/>
    <s v="No root cause"/>
    <s v=""/>
    <s v="LIT_683"/>
    <m/>
  </r>
  <r>
    <s v="Menloh-Maloume-Camrail"/>
    <s v="CTR_451"/>
    <s v="CENTRE"/>
    <s v="CAMUSAT"/>
    <s v="Hybrid Solar - S3"/>
    <s v="CENTRE"/>
    <s v="Eseka"/>
    <s v="NOKIA"/>
    <n v="0"/>
    <n v="0"/>
    <n v="0"/>
    <n v="0"/>
    <n v="0"/>
    <n v="0"/>
    <n v="0"/>
    <n v="0"/>
    <n v="0"/>
    <n v="0"/>
    <n v="0"/>
    <n v="0"/>
    <n v="0"/>
    <n v="0"/>
    <n v="0"/>
    <n v="0"/>
    <n v="0"/>
    <n v="0"/>
    <n v="0"/>
    <n v="0"/>
    <n v="0"/>
    <n v="0"/>
    <n v="0"/>
    <n v="0"/>
    <m/>
    <n v="0"/>
    <n v="0"/>
    <n v="0"/>
    <n v="0"/>
    <n v="0"/>
    <x v="0"/>
    <m/>
    <x v="10"/>
    <x v="0"/>
    <s v="AKTIVCO Defaut GE &amp; Power Cabinet"/>
    <s v="PASSIVE"/>
    <s v="(05-10-2026  groupe whatsapp incident ) impacted by  CTR_750_Z_Nkometou-II(CTR-750) ,Probleme d'energie || Action : RCA attendu de CAMUSAT..;..;(05-10-2026 cells zte): 08/05/2026 : Need BO RAN ongoing..;..;(05-10-2026 cells zte): 09/05/2026 : Need BO RAN analysis || Site unstable due to transmission_x000a_08/05/2026 : Need BO RAN ongoing || Check la connectivité de la RRU 61 || FME etienne activer pour investugation  || Demande du work permis en cours ..;..;(05-10-2026 ocm ran 12h) Power status check Ongoing"/>
    <s v="CTR_750"/>
    <s v=" impacted by  CTR_750_Z_Nkometou-II(CTR-750) ,Probleme d'energie || Action : RCA attendu de CAMUSAT"/>
  </r>
  <r>
    <s v="Barriere-IHS"/>
    <s v="CTR_526"/>
    <s v="Yaounde"/>
    <s v="IHS"/>
    <s v="Grid-Gen"/>
    <s v="CENTRE"/>
    <s v="Yaounde"/>
    <s v="ZTE"/>
    <n v="0"/>
    <n v="0"/>
    <n v="0"/>
    <n v="0"/>
    <n v="0"/>
    <n v="0"/>
    <n v="0"/>
    <n v="0"/>
    <n v="0"/>
    <n v="0"/>
    <n v="0"/>
    <n v="0"/>
    <n v="0"/>
    <n v="0"/>
    <n v="0"/>
    <n v="0"/>
    <n v="0"/>
    <n v="0"/>
    <n v="0"/>
    <n v="0"/>
    <n v="0"/>
    <n v="0"/>
    <n v="0"/>
    <n v="0"/>
    <m/>
    <n v="0"/>
    <n v="0"/>
    <n v="0"/>
    <n v="0"/>
    <n v="0"/>
    <x v="0"/>
    <m/>
    <x v="6"/>
    <x v="3"/>
    <s v="No root cause"/>
    <s v="No root cause"/>
    <s v=""/>
    <s v="CTR_526"/>
    <m/>
  </r>
  <r>
    <s v="Bpriso-Nodal"/>
    <s v="LIT_104"/>
    <s v="Douala"/>
    <m/>
    <m/>
    <s v="LITTORAL"/>
    <s v="Douala"/>
    <s v="ZTE"/>
    <n v="0"/>
    <n v="0"/>
    <n v="0"/>
    <n v="0"/>
    <n v="0"/>
    <n v="0"/>
    <n v="0"/>
    <n v="0"/>
    <n v="0"/>
    <n v="0"/>
    <n v="0"/>
    <n v="0"/>
    <n v="0"/>
    <n v="0"/>
    <n v="0"/>
    <n v="0"/>
    <n v="0"/>
    <n v="0"/>
    <n v="0"/>
    <n v="0"/>
    <n v="0"/>
    <n v="0"/>
    <n v="0"/>
    <n v="0"/>
    <m/>
    <n v="0"/>
    <n v="0"/>
    <n v="0"/>
    <n v="0"/>
    <n v="0"/>
    <x v="0"/>
    <m/>
    <x v="6"/>
    <x v="3"/>
    <s v="No root cause"/>
    <s v="No root cause"/>
    <s v=""/>
    <s v="LIT_104"/>
    <m/>
  </r>
  <r>
    <s v="Otele-Camrail"/>
    <s v="CTR_452"/>
    <s v="CENTRE"/>
    <s v="CAMUSAT"/>
    <s v="Medium Grid + Solar + GE"/>
    <s v="CENTRE"/>
    <s v="Ngoumou"/>
    <s v="NOKIA"/>
    <n v="0"/>
    <n v="0"/>
    <n v="0"/>
    <n v="0"/>
    <n v="0"/>
    <n v="0"/>
    <n v="0"/>
    <n v="0"/>
    <n v="0"/>
    <n v="0"/>
    <n v="0"/>
    <n v="0"/>
    <n v="0"/>
    <n v="0"/>
    <n v="0"/>
    <n v="0"/>
    <n v="0"/>
    <n v="0"/>
    <n v="0"/>
    <n v="0"/>
    <n v="0"/>
    <n v="0"/>
    <n v="0"/>
    <n v="0"/>
    <m/>
    <n v="0"/>
    <n v="0"/>
    <n v="0"/>
    <n v="0"/>
    <n v="0"/>
    <x v="0"/>
    <m/>
    <x v="6"/>
    <x v="3"/>
    <s v="No root cause"/>
    <s v="No root cause"/>
    <s v=""/>
    <s v="CTR_452"/>
    <m/>
  </r>
  <r>
    <s v="Boko-Douala-II-IHS"/>
    <s v="LIT_575"/>
    <s v="Douala"/>
    <s v="IHS"/>
    <s v="Grid-Gen"/>
    <s v="LITTORAL"/>
    <s v="Douala"/>
    <s v="ZTE"/>
    <n v="0"/>
    <n v="0"/>
    <n v="0"/>
    <n v="0"/>
    <n v="0"/>
    <n v="0"/>
    <n v="0"/>
    <n v="0"/>
    <n v="0"/>
    <n v="0"/>
    <n v="0"/>
    <n v="0"/>
    <n v="0"/>
    <n v="0"/>
    <n v="0"/>
    <n v="0"/>
    <n v="0"/>
    <n v="0"/>
    <n v="0"/>
    <n v="0"/>
    <n v="0"/>
    <n v="0"/>
    <n v="0"/>
    <n v="0"/>
    <m/>
    <n v="0"/>
    <n v="0"/>
    <n v="0"/>
    <n v="0"/>
    <n v="0"/>
    <x v="0"/>
    <m/>
    <x v="6"/>
    <x v="3"/>
    <s v="No root cause"/>
    <s v="No root cause"/>
    <s v=""/>
    <s v="LIT_575"/>
    <m/>
  </r>
  <r>
    <s v="Beedi-Hte-Tension"/>
    <s v="LIT_256"/>
    <s v="Douala"/>
    <s v="IHS"/>
    <s v="Grid-Gen"/>
    <s v="LITTORAL"/>
    <s v="Douala"/>
    <s v="ZTE"/>
    <n v="0"/>
    <n v="0"/>
    <n v="0"/>
    <n v="0"/>
    <n v="0"/>
    <n v="0"/>
    <n v="0"/>
    <n v="0"/>
    <n v="0"/>
    <n v="0"/>
    <n v="0"/>
    <n v="0"/>
    <n v="0"/>
    <n v="0"/>
    <n v="0"/>
    <n v="0"/>
    <n v="0"/>
    <n v="0"/>
    <n v="0"/>
    <n v="0"/>
    <n v="0"/>
    <n v="0"/>
    <n v="0"/>
    <n v="0"/>
    <m/>
    <n v="0"/>
    <n v="0"/>
    <n v="0"/>
    <n v="0"/>
    <n v="0"/>
    <x v="0"/>
    <m/>
    <x v="6"/>
    <x v="3"/>
    <s v="No root cause"/>
    <s v="No root cause"/>
    <s v=""/>
    <s v="LIT_256"/>
    <m/>
  </r>
  <r>
    <s v="ZI-Cimencam"/>
    <s v="LIT_258"/>
    <s v="Douala"/>
    <s v="OCM/Strategique"/>
    <s v="Grid-Gen"/>
    <s v="LITTORAL"/>
    <s v="Douala"/>
    <s v="ZTE"/>
    <n v="0"/>
    <n v="0"/>
    <n v="0"/>
    <n v="0"/>
    <n v="0"/>
    <n v="0"/>
    <n v="0"/>
    <n v="0"/>
    <n v="0"/>
    <n v="0"/>
    <n v="0"/>
    <n v="0"/>
    <n v="0"/>
    <n v="0"/>
    <n v="0"/>
    <n v="0"/>
    <n v="0"/>
    <n v="0"/>
    <n v="0"/>
    <n v="0"/>
    <n v="0"/>
    <n v="0"/>
    <n v="0"/>
    <n v="0"/>
    <m/>
    <n v="0"/>
    <n v="0"/>
    <n v="0"/>
    <n v="0"/>
    <n v="0"/>
    <x v="0"/>
    <m/>
    <x v="6"/>
    <x v="3"/>
    <s v="No root cause"/>
    <s v="No root cause"/>
    <s v=""/>
    <s v="LIT_258"/>
    <m/>
  </r>
  <r>
    <s v="Djerkoka-MTN-IHS"/>
    <s v="ADM_095"/>
    <s v="ADAMAOUA"/>
    <s v="IHS"/>
    <s v="Hybrid-Gen"/>
    <s v="ADAMAOUA"/>
    <s v="Djerkoka"/>
    <s v="NOKIA"/>
    <n v="0"/>
    <n v="0"/>
    <n v="0"/>
    <n v="0"/>
    <n v="0"/>
    <n v="0"/>
    <n v="0"/>
    <n v="0"/>
    <n v="0"/>
    <n v="0"/>
    <n v="0"/>
    <n v="0"/>
    <n v="0"/>
    <n v="0"/>
    <n v="0"/>
    <n v="0"/>
    <n v="0"/>
    <n v="0"/>
    <n v="0"/>
    <n v="0"/>
    <n v="0"/>
    <n v="0"/>
    <n v="0"/>
    <n v="0"/>
    <m/>
    <n v="0"/>
    <n v="0"/>
    <n v="0"/>
    <n v="0"/>
    <n v="0"/>
    <x v="0"/>
    <m/>
    <x v="1"/>
    <x v="0"/>
    <s v="Defaut GE &amp; Power Cabinet"/>
    <s v="PASSIVE"/>
    <s v="(05-10-2026 ticket): INC-20260510-00014720...Grid Outage"/>
    <s v="ADM_095"/>
    <m/>
  </r>
  <r>
    <s v="Denver"/>
    <s v="LIT_106"/>
    <s v="Douala"/>
    <s v="IHS"/>
    <s v="Grid-Gen"/>
    <s v="LITTORAL"/>
    <s v="Douala"/>
    <s v="ZTE"/>
    <n v="0"/>
    <n v="0"/>
    <n v="0"/>
    <n v="0"/>
    <n v="0"/>
    <n v="0"/>
    <n v="0"/>
    <n v="0"/>
    <n v="0"/>
    <n v="0"/>
    <n v="0"/>
    <n v="0"/>
    <n v="0"/>
    <n v="0"/>
    <n v="0"/>
    <n v="0"/>
    <n v="0"/>
    <n v="0"/>
    <n v="0"/>
    <n v="0"/>
    <n v="0"/>
    <n v="0"/>
    <n v="0"/>
    <n v="0"/>
    <m/>
    <n v="0"/>
    <n v="0"/>
    <n v="0"/>
    <n v="0"/>
    <n v="0"/>
    <x v="0"/>
    <m/>
    <x v="6"/>
    <x v="3"/>
    <s v="No root cause"/>
    <s v="No root cause"/>
    <s v=""/>
    <s v="LIT_106"/>
    <m/>
  </r>
  <r>
    <s v="Centenaire"/>
    <s v="LIT_045"/>
    <s v="Douala"/>
    <s v="IHS"/>
    <s v="Grid-Gen (LL)"/>
    <s v="LITTORAL"/>
    <s v="Douala"/>
    <s v="ZTE"/>
    <n v="0"/>
    <n v="0"/>
    <n v="0"/>
    <n v="0"/>
    <n v="0"/>
    <n v="0"/>
    <n v="0"/>
    <n v="0"/>
    <n v="0"/>
    <n v="0"/>
    <n v="0"/>
    <n v="0"/>
    <n v="0"/>
    <n v="0"/>
    <n v="0"/>
    <n v="0"/>
    <n v="0"/>
    <n v="0"/>
    <n v="0"/>
    <n v="0"/>
    <n v="0"/>
    <n v="0"/>
    <n v="0"/>
    <n v="0"/>
    <m/>
    <n v="0"/>
    <n v="0"/>
    <n v="0"/>
    <n v="0"/>
    <n v="0"/>
    <x v="0"/>
    <m/>
    <x v="6"/>
    <x v="3"/>
    <s v="No root cause"/>
    <s v="No root cause"/>
    <s v=""/>
    <s v="LIT_045"/>
    <m/>
  </r>
  <r>
    <s v="Ndogpassi-Pays-Bas-IHS"/>
    <s v="LIT_634"/>
    <s v="Douala"/>
    <s v="IHS"/>
    <s v="Grid-Gen"/>
    <s v="LITTORAL"/>
    <s v="Douala"/>
    <s v="ZTE"/>
    <n v="0"/>
    <n v="0"/>
    <n v="0"/>
    <n v="0"/>
    <n v="0"/>
    <n v="0"/>
    <n v="0"/>
    <n v="0"/>
    <n v="0"/>
    <n v="0"/>
    <n v="0"/>
    <n v="0"/>
    <n v="0"/>
    <n v="0"/>
    <n v="0"/>
    <n v="0"/>
    <n v="0"/>
    <n v="0"/>
    <n v="0"/>
    <n v="0"/>
    <n v="0"/>
    <n v="0"/>
    <n v="0"/>
    <n v="0"/>
    <m/>
    <n v="0"/>
    <n v="0"/>
    <n v="0"/>
    <n v="0"/>
    <n v="0"/>
    <x v="0"/>
    <m/>
    <x v="6"/>
    <x v="3"/>
    <s v="No root cause"/>
    <s v="No root cause"/>
    <s v=""/>
    <s v="LIT_634"/>
    <m/>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m/>
    <n v="0"/>
    <n v="0"/>
    <n v="0"/>
    <n v="0"/>
    <n v="0"/>
    <x v="0"/>
    <m/>
    <x v="6"/>
    <x v="3"/>
    <s v="No root cause"/>
    <s v="No root cause"/>
    <s v=""/>
    <s v="NRO_070"/>
    <m/>
  </r>
  <r>
    <s v="Touboro"/>
    <s v="ADM_005"/>
    <s v="ADAMAOUA"/>
    <s v="IHS"/>
    <s v="Grid-Gen"/>
    <s v="ADAMAOUA"/>
    <s v="Touboro"/>
    <s v="Huawei"/>
    <n v="0"/>
    <n v="0"/>
    <n v="3.8167067599227237E-3"/>
    <n v="0"/>
    <n v="0"/>
    <n v="0"/>
    <n v="0"/>
    <n v="0"/>
    <n v="0"/>
    <n v="0"/>
    <n v="0"/>
    <n v="0"/>
    <n v="0"/>
    <n v="0"/>
    <n v="0"/>
    <n v="0"/>
    <n v="0"/>
    <n v="0"/>
    <n v="0"/>
    <n v="0"/>
    <n v="0"/>
    <n v="0"/>
    <n v="0"/>
    <n v="0"/>
    <m/>
    <n v="0"/>
    <n v="0"/>
    <n v="0"/>
    <n v="0"/>
    <n v="0"/>
    <x v="0"/>
    <m/>
    <x v="6"/>
    <x v="3"/>
    <s v="No root cause"/>
    <s v="No root cause"/>
    <s v=""/>
    <s v="ADM_005"/>
    <m/>
  </r>
  <r>
    <s v="Foumban-CAMTEL"/>
    <s v="OST_047"/>
    <s v="OUEST"/>
    <s v="CAMUSAT"/>
    <s v="Medium Grid + Solar + GE"/>
    <s v="OUEST"/>
    <s v="Foumban"/>
    <s v="Huawei"/>
    <n v="1.2907067827516243"/>
    <n v="0.94418904612293919"/>
    <n v="0"/>
    <n v="0"/>
    <n v="0"/>
    <n v="0"/>
    <n v="0"/>
    <n v="0"/>
    <n v="0"/>
    <n v="0"/>
    <n v="0"/>
    <n v="0"/>
    <n v="0"/>
    <n v="0"/>
    <n v="0"/>
    <n v="0"/>
    <n v="0"/>
    <n v="0"/>
    <n v="0"/>
    <n v="0"/>
    <n v="0"/>
    <n v="0"/>
    <n v="0"/>
    <n v="0"/>
    <m/>
    <n v="0"/>
    <n v="0"/>
    <n v="0"/>
    <n v="0"/>
    <n v="0"/>
    <x v="0"/>
    <m/>
    <x v="6"/>
    <x v="3"/>
    <s v="No root cause"/>
    <s v="No root cause"/>
    <s v=""/>
    <s v="OST_047"/>
    <m/>
  </r>
  <r>
    <s v="Ngaoundere-Cifan-MTN-IHS"/>
    <s v="ADM_120"/>
    <s v="Ngaoundere"/>
    <s v="IHS"/>
    <s v="Grid-Gen"/>
    <s v="ADAMAOUA"/>
    <s v="Ngaoundere"/>
    <s v="Huawei"/>
    <n v="1.4886583169964016"/>
    <n v="0.85091158652295884"/>
    <n v="0"/>
    <n v="0"/>
    <n v="0"/>
    <n v="0"/>
    <n v="0"/>
    <n v="0"/>
    <n v="0"/>
    <n v="0"/>
    <n v="0"/>
    <n v="0"/>
    <n v="0"/>
    <n v="0"/>
    <n v="0"/>
    <n v="0"/>
    <n v="0"/>
    <n v="0"/>
    <n v="0"/>
    <n v="0"/>
    <n v="0"/>
    <n v="0"/>
    <n v="0"/>
    <n v="0"/>
    <m/>
    <n v="0"/>
    <n v="0"/>
    <n v="0"/>
    <n v="0"/>
    <n v="0"/>
    <x v="0"/>
    <m/>
    <x v="6"/>
    <x v="3"/>
    <s v="No root cause"/>
    <s v="No root cause"/>
    <s v=""/>
    <s v="ADM_120"/>
    <m/>
  </r>
  <r>
    <s v="Maroua-Massalare"/>
    <s v="EXN_087"/>
    <s v="Maroua"/>
    <s v="IHS"/>
    <s v="Grid-Gen"/>
    <s v="EXTREME-NORD"/>
    <s v="Maroua"/>
    <s v="Huawei"/>
    <n v="0.27136071659917876"/>
    <n v="0.69528269312536206"/>
    <n v="0"/>
    <n v="0"/>
    <n v="0"/>
    <n v="0"/>
    <n v="0"/>
    <n v="0"/>
    <n v="0"/>
    <n v="0"/>
    <n v="0"/>
    <n v="0"/>
    <n v="0"/>
    <n v="0"/>
    <n v="0"/>
    <n v="0"/>
    <n v="0"/>
    <n v="0"/>
    <n v="0"/>
    <n v="0"/>
    <n v="0"/>
    <n v="0"/>
    <n v="0"/>
    <n v="0"/>
    <m/>
    <n v="0"/>
    <n v="0"/>
    <n v="0"/>
    <n v="0"/>
    <n v="0"/>
    <x v="0"/>
    <m/>
    <x v="6"/>
    <x v="3"/>
    <s v="No root cause"/>
    <s v="No root cause"/>
    <s v=""/>
    <s v="EXN_087"/>
    <m/>
  </r>
  <r>
    <s v="Foumban-Camtel-II"/>
    <s v="OST_235"/>
    <s v="OUEST"/>
    <s v="CAMUSAT"/>
    <s v="Medium Grid + GE"/>
    <s v="OUEST"/>
    <s v="Foumban"/>
    <s v="Huawei"/>
    <n v="1.0848186386556062"/>
    <n v="0.62618959972377042"/>
    <n v="0"/>
    <n v="0"/>
    <n v="0"/>
    <n v="0"/>
    <n v="0"/>
    <n v="0"/>
    <n v="0"/>
    <n v="0"/>
    <n v="0"/>
    <n v="0"/>
    <n v="0"/>
    <n v="0"/>
    <n v="0"/>
    <n v="0"/>
    <n v="0"/>
    <n v="0"/>
    <n v="0"/>
    <n v="0"/>
    <n v="0"/>
    <n v="0"/>
    <n v="0"/>
    <n v="0"/>
    <m/>
    <n v="0"/>
    <n v="0"/>
    <n v="0"/>
    <n v="0"/>
    <n v="0"/>
    <x v="0"/>
    <m/>
    <x v="6"/>
    <x v="3"/>
    <s v="No root cause"/>
    <s v="No root cause"/>
    <s v=""/>
    <s v="OST_235"/>
    <m/>
  </r>
  <r>
    <s v="Japoma-Village"/>
    <s v="LIT_254"/>
    <s v="Douala"/>
    <s v="IHS"/>
    <s v="Grid-Gen"/>
    <s v="LITTORAL"/>
    <s v="Douala"/>
    <s v="ZTE"/>
    <n v="0"/>
    <n v="0.13804350617664471"/>
    <n v="0"/>
    <n v="0"/>
    <n v="0"/>
    <n v="0"/>
    <n v="39.393478924644647"/>
    <n v="0"/>
    <n v="0"/>
    <n v="0"/>
    <n v="0"/>
    <n v="0"/>
    <n v="0"/>
    <n v="0"/>
    <n v="0"/>
    <n v="0"/>
    <n v="0"/>
    <n v="0"/>
    <n v="0"/>
    <n v="0"/>
    <n v="0"/>
    <n v="0"/>
    <n v="0"/>
    <n v="0"/>
    <m/>
    <n v="0"/>
    <n v="0"/>
    <n v="0"/>
    <n v="0"/>
    <n v="0"/>
    <x v="0"/>
    <m/>
    <x v="6"/>
    <x v="3"/>
    <s v="No root cause"/>
    <s v="No root cause"/>
    <s v=""/>
    <s v="LIT_254"/>
    <m/>
  </r>
  <r>
    <s v="LIT_853_Z_Japoma-Petit-Chateau"/>
    <s v="LIT_853"/>
    <s v="Douala"/>
    <m/>
    <e v="#N/A"/>
    <s v="LITTORAL"/>
    <s v="Douala"/>
    <s v="ZTE"/>
    <n v="0"/>
    <n v="0.13634917373649205"/>
    <n v="0"/>
    <n v="0"/>
    <n v="0"/>
    <n v="0"/>
    <n v="39.707162282091019"/>
    <n v="0"/>
    <n v="0"/>
    <n v="0"/>
    <n v="0"/>
    <n v="0"/>
    <n v="0"/>
    <n v="0"/>
    <n v="0"/>
    <n v="0"/>
    <n v="0"/>
    <n v="0"/>
    <n v="0"/>
    <n v="0"/>
    <n v="0"/>
    <n v="0"/>
    <n v="0"/>
    <n v="0"/>
    <m/>
    <n v="0"/>
    <n v="0"/>
    <n v="0"/>
    <n v="0"/>
    <n v="0"/>
    <x v="0"/>
    <m/>
    <x v="6"/>
    <x v="3"/>
    <s v="No root cause"/>
    <s v="No root cause"/>
    <s v=""/>
    <s v="LIT_853"/>
    <m/>
  </r>
  <r>
    <s v="Ngd-Aoudi-IHS"/>
    <s v="ADM_115"/>
    <s v="Ngaoundere"/>
    <s v="IHS"/>
    <s v="Grid-Gen"/>
    <s v="ADAMAOUA"/>
    <s v="Ngaoundere"/>
    <s v="Huawei"/>
    <n v="0.74819937049307572"/>
    <n v="0.10906150391087596"/>
    <n v="0"/>
    <n v="0"/>
    <n v="0"/>
    <n v="0"/>
    <n v="0"/>
    <n v="0"/>
    <n v="0"/>
    <n v="0"/>
    <n v="0"/>
    <n v="0"/>
    <n v="0"/>
    <n v="0"/>
    <n v="0"/>
    <n v="0"/>
    <n v="0"/>
    <n v="0"/>
    <n v="0"/>
    <n v="0"/>
    <n v="0"/>
    <n v="0"/>
    <n v="0"/>
    <n v="0"/>
    <m/>
    <n v="0"/>
    <n v="0"/>
    <n v="0"/>
    <n v="0"/>
    <n v="0"/>
    <x v="0"/>
    <m/>
    <x v="6"/>
    <x v="3"/>
    <s v="No root cause"/>
    <s v="No root cause"/>
    <s v=""/>
    <s v="ADM_115"/>
    <m/>
  </r>
  <r>
    <s v="Japoma-II"/>
    <s v="LIT_646"/>
    <s v="Douala"/>
    <m/>
    <m/>
    <s v="LITTORAL"/>
    <s v="Douala"/>
    <s v="ZTE"/>
    <n v="0"/>
    <n v="7.9936821018568263E-2"/>
    <n v="0"/>
    <n v="0"/>
    <n v="0"/>
    <n v="0"/>
    <n v="25.63542817029218"/>
    <n v="0"/>
    <n v="0"/>
    <n v="0"/>
    <n v="0"/>
    <n v="0"/>
    <n v="0"/>
    <n v="0"/>
    <n v="0"/>
    <n v="0"/>
    <n v="0"/>
    <n v="0"/>
    <n v="0"/>
    <n v="0"/>
    <n v="0"/>
    <n v="0"/>
    <n v="0"/>
    <n v="0"/>
    <m/>
    <n v="0"/>
    <n v="0"/>
    <n v="0"/>
    <n v="0"/>
    <n v="0"/>
    <x v="0"/>
    <m/>
    <x v="6"/>
    <x v="3"/>
    <s v="No root cause"/>
    <s v="No root cause"/>
    <s v=""/>
    <s v="LIT_646"/>
    <m/>
  </r>
  <r>
    <s v="CTN"/>
    <s v="LIT_003"/>
    <s v="Douala"/>
    <s v="CAMUSAT"/>
    <s v="Good Grid 100%"/>
    <s v="LITTORAL"/>
    <s v="Douala"/>
    <s v="ZTE"/>
    <n v="0"/>
    <n v="0"/>
    <n v="0"/>
    <n v="0"/>
    <n v="0"/>
    <n v="0"/>
    <n v="0"/>
    <n v="0"/>
    <n v="0"/>
    <n v="0"/>
    <n v="0"/>
    <n v="0"/>
    <n v="0"/>
    <n v="0"/>
    <n v="0"/>
    <n v="0"/>
    <n v="0"/>
    <n v="0"/>
    <n v="0"/>
    <n v="0"/>
    <n v="0"/>
    <n v="0"/>
    <n v="0"/>
    <n v="0"/>
    <m/>
    <n v="0"/>
    <n v="0"/>
    <n v="0"/>
    <n v="0"/>
    <n v="0"/>
    <x v="0"/>
    <m/>
    <x v="6"/>
    <x v="3"/>
    <s v="No root cause"/>
    <s v="No root cause"/>
    <s v=""/>
    <s v="LIT_003"/>
    <m/>
  </r>
  <r>
    <s v="Kapanyaye-IHS"/>
    <s v="NRD_109"/>
    <s v="NORD"/>
    <s v="IHS"/>
    <s v="Solar-Gen"/>
    <s v="NORD"/>
    <s v="Kapanyaye"/>
    <s v="NOKIA"/>
    <n v="0"/>
    <n v="0"/>
    <n v="0"/>
    <n v="0"/>
    <n v="0"/>
    <n v="0"/>
    <n v="0"/>
    <n v="0"/>
    <n v="0"/>
    <n v="0"/>
    <n v="0"/>
    <n v="0"/>
    <n v="2.2551924884225978E-2"/>
    <n v="0"/>
    <n v="0"/>
    <n v="0"/>
    <n v="0"/>
    <n v="0"/>
    <n v="0"/>
    <n v="0"/>
    <n v="0"/>
    <n v="0"/>
    <n v="0"/>
    <n v="0"/>
    <m/>
    <n v="0"/>
    <n v="0"/>
    <n v="0"/>
    <n v="0"/>
    <n v="0"/>
    <x v="0"/>
    <m/>
    <x v="6"/>
    <x v="3"/>
    <s v="No root cause"/>
    <s v="No root cause"/>
    <s v="(05-10-2026 ticket): INC-20260510-00014387...Others"/>
    <s v="NRD_109"/>
    <m/>
  </r>
  <r>
    <s v="Ndogbat"/>
    <s v="LIT_372"/>
    <s v="Douala"/>
    <s v="IHS"/>
    <s v="Grid-Lithium"/>
    <s v="LITTORAL"/>
    <s v="Douala"/>
    <s v="ZTE"/>
    <n v="0"/>
    <n v="0"/>
    <n v="0"/>
    <n v="0"/>
    <n v="0"/>
    <n v="0"/>
    <n v="0"/>
    <n v="0"/>
    <n v="6.581143899119074E-2"/>
    <n v="0"/>
    <n v="0"/>
    <n v="0"/>
    <n v="0"/>
    <n v="0"/>
    <n v="0"/>
    <n v="0"/>
    <n v="0"/>
    <n v="0"/>
    <n v="0"/>
    <n v="0"/>
    <n v="0"/>
    <n v="0"/>
    <n v="0"/>
    <n v="0"/>
    <m/>
    <n v="0"/>
    <n v="0"/>
    <n v="0"/>
    <n v="0"/>
    <n v="0"/>
    <x v="0"/>
    <m/>
    <x v="6"/>
    <x v="3"/>
    <s v="No root cause"/>
    <s v="No root cause"/>
    <s v=""/>
    <s v="LIT_372"/>
    <m/>
  </r>
  <r>
    <s v="La-Rose"/>
    <s v="LIT_009"/>
    <s v="Douala"/>
    <s v="IHS"/>
    <s v="Grid-Gen"/>
    <s v="LITTORAL"/>
    <s v="Douala"/>
    <s v="ZTE"/>
    <n v="0"/>
    <n v="0"/>
    <n v="0"/>
    <n v="0"/>
    <n v="0"/>
    <n v="0"/>
    <n v="0"/>
    <n v="0"/>
    <n v="0"/>
    <n v="0"/>
    <n v="0"/>
    <n v="0"/>
    <n v="0"/>
    <n v="0"/>
    <n v="0"/>
    <n v="0"/>
    <n v="0"/>
    <n v="0"/>
    <n v="0"/>
    <n v="0"/>
    <n v="0"/>
    <n v="0"/>
    <n v="0"/>
    <n v="0"/>
    <m/>
    <n v="0"/>
    <n v="0"/>
    <n v="0"/>
    <n v="0"/>
    <n v="0"/>
    <x v="0"/>
    <m/>
    <x v="6"/>
    <x v="3"/>
    <s v="No root cause"/>
    <s v="No root cause"/>
    <s v=""/>
    <s v="LIT_009"/>
    <m/>
  </r>
  <r>
    <s v="Bsadi-Hopital"/>
    <s v="LIT_446"/>
    <s v="Douala"/>
    <s v="IHS"/>
    <s v="Grid-Gen"/>
    <s v="LITTORAL"/>
    <s v="Douala"/>
    <s v="ZTE"/>
    <n v="0"/>
    <n v="0"/>
    <n v="0"/>
    <n v="0"/>
    <n v="0"/>
    <n v="0"/>
    <n v="0"/>
    <n v="0"/>
    <n v="0"/>
    <n v="0"/>
    <n v="0"/>
    <n v="0"/>
    <n v="0"/>
    <n v="0"/>
    <n v="0"/>
    <n v="0"/>
    <n v="0"/>
    <n v="0"/>
    <n v="0"/>
    <n v="0"/>
    <n v="0"/>
    <n v="0"/>
    <n v="0"/>
    <n v="0"/>
    <m/>
    <n v="0"/>
    <n v="0"/>
    <n v="0"/>
    <n v="0"/>
    <n v="0"/>
    <x v="0"/>
    <m/>
    <x v="6"/>
    <x v="3"/>
    <s v="No root cause"/>
    <s v="No root cause"/>
    <s v=""/>
    <s v="LIT_446"/>
    <m/>
  </r>
  <r>
    <s v="Minisite-Elig-Edzoa"/>
    <s v="CTR_684"/>
    <s v="Yaounde"/>
    <s v="CAMUSAT"/>
    <s v="Good Grid no GE - 8h"/>
    <s v="CENTRE"/>
    <s v="Yaounde"/>
    <s v="ZTE"/>
    <n v="0"/>
    <n v="0"/>
    <n v="0"/>
    <n v="0"/>
    <n v="0"/>
    <n v="0"/>
    <n v="0"/>
    <n v="0"/>
    <n v="0"/>
    <n v="0"/>
    <n v="0"/>
    <n v="0"/>
    <n v="0"/>
    <n v="0"/>
    <n v="0"/>
    <n v="0"/>
    <n v="0"/>
    <n v="0"/>
    <n v="0"/>
    <n v="0"/>
    <n v="0"/>
    <n v="0"/>
    <n v="0"/>
    <n v="0"/>
    <m/>
    <n v="0"/>
    <n v="0"/>
    <n v="0"/>
    <n v="0"/>
    <n v="0"/>
    <x v="0"/>
    <m/>
    <x v="6"/>
    <x v="3"/>
    <s v="No root cause"/>
    <s v="No root cause"/>
    <s v=""/>
    <s v="CTR_684"/>
    <m/>
  </r>
  <r>
    <s v="Bamenda-CRTV"/>
    <s v="NRO_008"/>
    <s v="NORD-OUEST"/>
    <s v="CAMUSAT"/>
    <s v="Good Grid + GE"/>
    <s v="NORD-OUEST"/>
    <s v="Bamenda"/>
    <s v="Huawei"/>
    <n v="0"/>
    <n v="0"/>
    <n v="0"/>
    <n v="0"/>
    <n v="0"/>
    <n v="0"/>
    <n v="0"/>
    <n v="0"/>
    <n v="0"/>
    <n v="0"/>
    <n v="0"/>
    <n v="0"/>
    <n v="0"/>
    <n v="0"/>
    <n v="0"/>
    <n v="0"/>
    <n v="0"/>
    <n v="0.42486723567700524"/>
    <n v="0"/>
    <n v="0"/>
    <n v="0"/>
    <n v="0"/>
    <n v="0"/>
    <n v="0"/>
    <m/>
    <n v="0"/>
    <n v="0"/>
    <n v="0"/>
    <n v="0"/>
    <n v="0"/>
    <x v="0"/>
    <m/>
    <x v="6"/>
    <x v="3"/>
    <s v="No root cause"/>
    <s v="No root cause"/>
    <s v=""/>
    <s v="NRO_008"/>
    <m/>
  </r>
  <r>
    <s v="PK10-Plateau"/>
    <s v="LIT_223"/>
    <s v="Douala"/>
    <s v="IHS"/>
    <s v="Grid-Gen"/>
    <s v="LITTORAL"/>
    <s v="Douala"/>
    <s v="ZTE"/>
    <n v="0"/>
    <n v="0"/>
    <n v="0"/>
    <n v="0"/>
    <n v="0"/>
    <n v="0"/>
    <n v="0"/>
    <n v="0"/>
    <n v="0"/>
    <n v="0"/>
    <n v="0"/>
    <n v="0"/>
    <n v="0"/>
    <n v="0"/>
    <n v="0"/>
    <n v="0"/>
    <n v="0"/>
    <n v="0"/>
    <n v="0"/>
    <n v="0"/>
    <n v="0"/>
    <n v="0"/>
    <n v="0"/>
    <n v="0"/>
    <m/>
    <n v="0"/>
    <n v="0"/>
    <n v="0"/>
    <n v="0"/>
    <n v="0"/>
    <x v="0"/>
    <m/>
    <x v="6"/>
    <x v="3"/>
    <s v="No root cause"/>
    <s v="No root cause"/>
    <s v=""/>
    <s v="LIT_223"/>
    <m/>
  </r>
  <r>
    <s v="Sokelle-IHS"/>
    <s v="LIT_506"/>
    <s v="LITTORAL"/>
    <s v="IHS"/>
    <s v="Gen Only"/>
    <s v="LITTORAL"/>
    <s v="Sokelle"/>
    <s v="ZTE"/>
    <n v="0"/>
    <n v="0"/>
    <n v="0"/>
    <n v="0"/>
    <n v="0"/>
    <n v="0"/>
    <n v="0"/>
    <n v="0"/>
    <n v="0"/>
    <n v="0"/>
    <n v="0"/>
    <n v="0"/>
    <n v="0"/>
    <n v="0"/>
    <n v="0"/>
    <n v="0"/>
    <n v="0"/>
    <n v="0"/>
    <n v="0"/>
    <n v="0"/>
    <n v="0"/>
    <n v="0"/>
    <n v="0"/>
    <n v="0"/>
    <m/>
    <n v="0"/>
    <n v="0"/>
    <n v="0"/>
    <n v="0"/>
    <n v="0"/>
    <x v="0"/>
    <m/>
    <x v="5"/>
    <x v="1"/>
    <s v="fiber AOF"/>
    <s v="ACTIVE"/>
    <s v="(05-10-2026 cells nokia):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This is new occurence Faulty FXED to be be replaced/Spare part request ongoing New Plan Date: 12/05/2026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m/>
  </r>
  <r>
    <s v="Ebolowa-NewBell"/>
    <s v="SUD_262"/>
    <s v="CENTRE"/>
    <s v="IHS"/>
    <s v="Grid-Gen"/>
    <s v="SUD"/>
    <s v="Ebolowa"/>
    <s v="ZTE"/>
    <n v="0"/>
    <n v="0"/>
    <n v="0"/>
    <n v="0"/>
    <n v="0"/>
    <n v="0"/>
    <n v="0"/>
    <n v="0"/>
    <n v="0"/>
    <n v="0"/>
    <n v="0"/>
    <n v="0"/>
    <n v="0"/>
    <n v="0"/>
    <n v="0"/>
    <n v="0"/>
    <n v="0"/>
    <n v="0"/>
    <n v="0"/>
    <n v="0"/>
    <n v="0"/>
    <n v="0"/>
    <n v="0"/>
    <n v="0"/>
    <m/>
    <n v="0"/>
    <n v="0"/>
    <n v="0"/>
    <n v="0"/>
    <n v="0"/>
    <x v="0"/>
    <m/>
    <x v="6"/>
    <x v="3"/>
    <s v="No root cause"/>
    <s v="No root cause"/>
    <s v=""/>
    <s v="SUD_262"/>
    <m/>
  </r>
  <r>
    <s v="Song-Mahop"/>
    <s v="LIT_300"/>
    <s v="Douala"/>
    <s v="IHS"/>
    <s v="Grid-Gen"/>
    <s v="LITTORAL"/>
    <s v="Douala"/>
    <s v="ZTE"/>
    <n v="0"/>
    <n v="0"/>
    <n v="0"/>
    <n v="0"/>
    <n v="0"/>
    <n v="0"/>
    <n v="0"/>
    <n v="0"/>
    <n v="0"/>
    <n v="0"/>
    <n v="0"/>
    <n v="0"/>
    <n v="0"/>
    <n v="0"/>
    <n v="0"/>
    <n v="0"/>
    <n v="0"/>
    <n v="0"/>
    <n v="0"/>
    <n v="0"/>
    <n v="0"/>
    <n v="0"/>
    <n v="0"/>
    <n v="0"/>
    <m/>
    <n v="0"/>
    <n v="0"/>
    <n v="0"/>
    <n v="0"/>
    <n v="0"/>
    <x v="0"/>
    <m/>
    <x v="6"/>
    <x v="3"/>
    <s v="No root cause"/>
    <s v="No root cause"/>
    <s v=""/>
    <s v="LIT_300"/>
    <m/>
  </r>
  <r>
    <s v="Ngoung"/>
    <s v="CTR_115"/>
    <s v="CENTRE"/>
    <s v="IHS"/>
    <s v="Grid-Gen"/>
    <s v="CENTRE"/>
    <s v="Ngoung"/>
    <s v="ZTE"/>
    <n v="0"/>
    <n v="0"/>
    <n v="0"/>
    <n v="0"/>
    <n v="0"/>
    <n v="0"/>
    <n v="0"/>
    <n v="0"/>
    <n v="0"/>
    <n v="0"/>
    <n v="0"/>
    <n v="0"/>
    <n v="0"/>
    <n v="0"/>
    <n v="0"/>
    <n v="0"/>
    <n v="0"/>
    <n v="0"/>
    <n v="0"/>
    <n v="0"/>
    <n v="0"/>
    <n v="0"/>
    <n v="0"/>
    <n v="0"/>
    <m/>
    <n v="0"/>
    <n v="0"/>
    <n v="0"/>
    <n v="0"/>
    <n v="0"/>
    <x v="0"/>
    <m/>
    <x v="6"/>
    <x v="3"/>
    <s v="No root cause"/>
    <s v="No root cause"/>
    <s v=""/>
    <s v="CTR_115"/>
    <m/>
  </r>
  <r>
    <s v="Bantoum-II-IHS"/>
    <s v="OST_301"/>
    <s v="OUEST"/>
    <s v="IHS"/>
    <s v="Grid-Gen"/>
    <s v="OUEST"/>
    <s v="Bantoum"/>
    <s v="Huawei"/>
    <n v="0"/>
    <n v="0"/>
    <n v="0"/>
    <n v="0"/>
    <n v="0"/>
    <n v="0"/>
    <n v="0"/>
    <n v="0"/>
    <n v="0"/>
    <n v="0"/>
    <n v="0"/>
    <n v="0"/>
    <n v="0"/>
    <n v="0"/>
    <n v="0"/>
    <n v="0"/>
    <n v="0"/>
    <n v="0"/>
    <n v="0"/>
    <n v="0"/>
    <n v="0"/>
    <n v="0"/>
    <n v="0"/>
    <n v="0"/>
    <m/>
    <n v="0"/>
    <n v="0"/>
    <n v="0"/>
    <n v="0"/>
    <n v="0"/>
    <x v="0"/>
    <m/>
    <x v="6"/>
    <x v="3"/>
    <s v="No root cause"/>
    <s v="No root cause"/>
    <s v=""/>
    <s v="OST_301"/>
    <m/>
  </r>
  <r>
    <s v="Bamendjing-MTN-IHS"/>
    <s v="OST_221"/>
    <s v="OUEST"/>
    <s v="IHS"/>
    <s v="Grid-Gen"/>
    <s v="OUEST"/>
    <s v="Bamendjing"/>
    <s v="Huawei"/>
    <n v="0"/>
    <n v="0"/>
    <n v="0"/>
    <n v="0"/>
    <n v="0"/>
    <n v="0"/>
    <n v="0"/>
    <n v="0"/>
    <n v="0"/>
    <n v="0"/>
    <n v="0"/>
    <n v="0"/>
    <n v="0"/>
    <n v="0"/>
    <n v="0"/>
    <n v="0"/>
    <n v="0"/>
    <n v="0"/>
    <n v="0"/>
    <n v="0"/>
    <n v="0"/>
    <n v="0"/>
    <n v="0"/>
    <n v="0"/>
    <m/>
    <n v="0"/>
    <n v="0"/>
    <n v="0"/>
    <n v="0"/>
    <n v="0"/>
    <x v="0"/>
    <m/>
    <x v="6"/>
    <x v="3"/>
    <s v="No root cause"/>
    <s v="No root cause"/>
    <s v=""/>
    <s v="OST_221"/>
    <m/>
  </r>
  <r>
    <s v="Bandjoun-Marche-Hiala"/>
    <s v="OST_276"/>
    <s v="OUEST"/>
    <s v="CAMUSAT"/>
    <s v="Medium Grid + GE"/>
    <s v="OUEST"/>
    <s v="Bandjoun"/>
    <s v="Huawei"/>
    <n v="0"/>
    <n v="0"/>
    <n v="0"/>
    <n v="0"/>
    <n v="0"/>
    <n v="0"/>
    <n v="0"/>
    <n v="0"/>
    <n v="0"/>
    <n v="0"/>
    <n v="0"/>
    <n v="0"/>
    <n v="0"/>
    <n v="0"/>
    <n v="0"/>
    <n v="0"/>
    <n v="0"/>
    <n v="0"/>
    <n v="0"/>
    <n v="0"/>
    <n v="0"/>
    <n v="0"/>
    <n v="0"/>
    <n v="0"/>
    <m/>
    <n v="0"/>
    <n v="0"/>
    <n v="0"/>
    <n v="0"/>
    <n v="0"/>
    <x v="0"/>
    <m/>
    <x v="6"/>
    <x v="3"/>
    <s v="No root cause"/>
    <s v="No root cause"/>
    <s v=""/>
    <s v="OST_276"/>
    <m/>
  </r>
  <r>
    <s v="Boga-Mahole"/>
    <s v="CTR_234"/>
    <s v="CENTRE"/>
    <s v="IHS"/>
    <s v="Grid-Gen"/>
    <s v="CENTRE"/>
    <s v="Boga-Mahole"/>
    <s v="ZTE"/>
    <n v="0"/>
    <n v="0"/>
    <n v="0"/>
    <n v="0"/>
    <n v="0"/>
    <n v="0"/>
    <n v="0"/>
    <n v="0"/>
    <n v="0"/>
    <n v="0"/>
    <n v="0"/>
    <n v="0"/>
    <n v="0"/>
    <n v="0"/>
    <n v="0"/>
    <n v="0"/>
    <n v="0"/>
    <n v="0"/>
    <n v="0"/>
    <n v="0"/>
    <n v="0"/>
    <n v="0"/>
    <n v="0"/>
    <n v="0"/>
    <m/>
    <n v="0"/>
    <n v="0"/>
    <n v="0"/>
    <n v="0"/>
    <n v="0"/>
    <x v="0"/>
    <m/>
    <x v="6"/>
    <x v="3"/>
    <s v="No root cause"/>
    <s v="No root cause"/>
    <s v=""/>
    <s v="CTR_234"/>
    <m/>
  </r>
  <r>
    <s v="Jabane"/>
    <s v="SUO_173"/>
    <s v="SUD-OUEST"/>
    <s v="CAMUSAT"/>
    <s v="Good Grid no GE - 8h"/>
    <s v="SUD-OUEST"/>
    <s v="Jabane"/>
    <s v="NOKIA"/>
    <n v="0"/>
    <n v="0"/>
    <n v="0"/>
    <n v="0"/>
    <n v="0"/>
    <n v="0"/>
    <n v="0"/>
    <n v="0"/>
    <n v="0"/>
    <n v="0"/>
    <n v="0"/>
    <n v="0"/>
    <n v="0"/>
    <n v="0"/>
    <n v="0"/>
    <n v="0"/>
    <n v="0"/>
    <n v="0"/>
    <n v="0"/>
    <n v="0"/>
    <n v="0"/>
    <n v="0"/>
    <n v="0"/>
    <n v="0"/>
    <m/>
    <n v="0"/>
    <n v="0"/>
    <n v="0"/>
    <n v="0"/>
    <n v="0"/>
    <x v="0"/>
    <m/>
    <x v="13"/>
    <x v="7"/>
    <s v="ACCESS-ISSUE"/>
    <s v="ACCESS-ISSUE"/>
    <s v="(05-10-2026 groupw whatsapp incident):SUO_173_H_Jabane: Probable arrêt volontaire des equipements par le bir   || (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m/>
  </r>
  <r>
    <s v="Oyack-Lycee"/>
    <s v="LIT_299"/>
    <s v="Douala"/>
    <s v="IHS"/>
    <s v="Grid-Gen"/>
    <s v="LITTORAL"/>
    <s v="Douala"/>
    <s v="ZTE"/>
    <n v="0"/>
    <n v="0"/>
    <n v="0"/>
    <n v="0"/>
    <n v="0"/>
    <n v="0"/>
    <n v="0"/>
    <n v="0"/>
    <n v="0"/>
    <n v="0"/>
    <n v="0"/>
    <n v="0"/>
    <n v="0"/>
    <n v="0"/>
    <n v="0"/>
    <n v="0"/>
    <n v="0"/>
    <n v="0"/>
    <n v="0"/>
    <n v="0"/>
    <n v="0"/>
    <n v="0"/>
    <n v="0"/>
    <n v="0"/>
    <m/>
    <n v="0"/>
    <n v="0"/>
    <n v="0"/>
    <n v="0"/>
    <n v="0"/>
    <x v="0"/>
    <m/>
    <x v="6"/>
    <x v="3"/>
    <s v="No root cause"/>
    <s v="No root cause"/>
    <s v=""/>
    <s v="LIT_299"/>
    <m/>
  </r>
  <r>
    <s v="PK13-II"/>
    <s v="LIT_448"/>
    <s v="Douala"/>
    <s v="IHS"/>
    <s v="Grid-Gen"/>
    <s v="LITTORAL"/>
    <s v="Douala"/>
    <s v="ZTE"/>
    <n v="0"/>
    <n v="0"/>
    <n v="0"/>
    <n v="0"/>
    <n v="0"/>
    <n v="0"/>
    <n v="0"/>
    <n v="0"/>
    <n v="0"/>
    <n v="0"/>
    <n v="0"/>
    <n v="0"/>
    <n v="0"/>
    <n v="0"/>
    <n v="0"/>
    <n v="0"/>
    <n v="0"/>
    <n v="0"/>
    <n v="0"/>
    <n v="0"/>
    <n v="0"/>
    <n v="0"/>
    <n v="0"/>
    <n v="0"/>
    <m/>
    <n v="0"/>
    <n v="0"/>
    <n v="0"/>
    <n v="0"/>
    <n v="0"/>
    <x v="0"/>
    <m/>
    <x v="6"/>
    <x v="3"/>
    <s v="No root cause"/>
    <s v="No root cause"/>
    <s v=""/>
    <s v="LIT_448"/>
    <m/>
  </r>
  <r>
    <s v="PK17-University-IHS"/>
    <s v="LIT_234"/>
    <s v="Douala"/>
    <s v="IHS"/>
    <s v="Grid-Gen"/>
    <s v="LITTORAL"/>
    <s v="Douala"/>
    <s v="ZTE"/>
    <n v="0"/>
    <n v="0"/>
    <n v="0"/>
    <n v="0"/>
    <n v="0"/>
    <n v="0"/>
    <n v="0"/>
    <n v="0"/>
    <n v="0"/>
    <n v="0"/>
    <n v="0"/>
    <n v="0"/>
    <n v="0"/>
    <n v="0"/>
    <n v="0"/>
    <n v="0"/>
    <n v="0"/>
    <n v="0"/>
    <n v="0"/>
    <n v="0"/>
    <n v="0"/>
    <n v="0"/>
    <n v="0"/>
    <n v="0"/>
    <m/>
    <n v="0"/>
    <n v="0"/>
    <n v="0"/>
    <n v="0"/>
    <n v="0"/>
    <x v="0"/>
    <m/>
    <x v="6"/>
    <x v="3"/>
    <s v="No root cause"/>
    <s v="No root cause"/>
    <s v=""/>
    <s v="LIT_234"/>
    <m/>
  </r>
  <r>
    <s v="Emene-City"/>
    <s v="LIT_384"/>
    <s v="Douala"/>
    <s v="IHS"/>
    <s v="Grid-Gen"/>
    <s v="LITTORAL"/>
    <s v="Douala"/>
    <s v="ZTE"/>
    <n v="0"/>
    <n v="0"/>
    <n v="0"/>
    <n v="0"/>
    <n v="0"/>
    <n v="0"/>
    <n v="0"/>
    <n v="0"/>
    <n v="0"/>
    <n v="0"/>
    <n v="0"/>
    <n v="0"/>
    <n v="0"/>
    <n v="0"/>
    <n v="0"/>
    <n v="0"/>
    <n v="0"/>
    <n v="0"/>
    <n v="0"/>
    <n v="0"/>
    <n v="0"/>
    <n v="0"/>
    <n v="0"/>
    <n v="0"/>
    <m/>
    <n v="0"/>
    <n v="0"/>
    <n v="0"/>
    <n v="0"/>
    <n v="0"/>
    <x v="0"/>
    <m/>
    <x v="6"/>
    <x v="3"/>
    <s v="No root cause"/>
    <s v="No root cause"/>
    <s v=""/>
    <s v="LIT_384"/>
    <m/>
  </r>
  <r>
    <s v="Logpom-Denver-City"/>
    <s v="LIT_440"/>
    <s v="Douala"/>
    <s v="IHS"/>
    <s v="Grid-Gen"/>
    <s v="LITTORAL"/>
    <s v="Douala"/>
    <s v="ZTE"/>
    <n v="0"/>
    <n v="0"/>
    <n v="0"/>
    <n v="0"/>
    <n v="0"/>
    <n v="0"/>
    <n v="0"/>
    <n v="0"/>
    <n v="0"/>
    <n v="0"/>
    <n v="0"/>
    <n v="0"/>
    <n v="0"/>
    <n v="0"/>
    <n v="0"/>
    <n v="0"/>
    <n v="0"/>
    <n v="0"/>
    <n v="0"/>
    <n v="0"/>
    <n v="0"/>
    <n v="0"/>
    <n v="0"/>
    <n v="0"/>
    <m/>
    <n v="0"/>
    <n v="0"/>
    <n v="0"/>
    <n v="0"/>
    <n v="0"/>
    <x v="0"/>
    <m/>
    <x v="6"/>
    <x v="3"/>
    <s v="No root cause"/>
    <s v="No root cause"/>
    <s v=""/>
    <s v="LIT_440"/>
    <m/>
  </r>
  <r>
    <s v="Logbessou-II"/>
    <s v="LIT_669"/>
    <s v="Douala"/>
    <s v="CAMUSAT"/>
    <s v="Good Grid + GE"/>
    <s v="LITTORAL"/>
    <s v="Douala"/>
    <s v="ZTE"/>
    <n v="0"/>
    <n v="0"/>
    <n v="0"/>
    <n v="0"/>
    <n v="0"/>
    <n v="0"/>
    <n v="0"/>
    <n v="0"/>
    <n v="0"/>
    <n v="0"/>
    <n v="0"/>
    <n v="0"/>
    <n v="0"/>
    <n v="0"/>
    <n v="0"/>
    <n v="0"/>
    <n v="0"/>
    <n v="0"/>
    <n v="0"/>
    <n v="0"/>
    <n v="0"/>
    <n v="0"/>
    <n v="0"/>
    <n v="0"/>
    <m/>
    <n v="0"/>
    <n v="0"/>
    <n v="0"/>
    <n v="0"/>
    <n v="0"/>
    <x v="0"/>
    <m/>
    <x v="6"/>
    <x v="3"/>
    <s v="No root cause"/>
    <s v="No root cause"/>
    <s v=""/>
    <s v="LIT_669"/>
    <m/>
  </r>
  <r>
    <s v="NR-PK5"/>
    <s v="LIT_096"/>
    <s v="Douala"/>
    <s v="IHS"/>
    <s v="Grid-Gen"/>
    <s v="LITTORAL"/>
    <s v="Douala"/>
    <s v="ZTE"/>
    <n v="0"/>
    <n v="0"/>
    <n v="0"/>
    <n v="0"/>
    <n v="0"/>
    <n v="0"/>
    <n v="0"/>
    <n v="0"/>
    <n v="0"/>
    <n v="0"/>
    <n v="0"/>
    <n v="0"/>
    <n v="0"/>
    <n v="0"/>
    <n v="0"/>
    <n v="0"/>
    <n v="0"/>
    <n v="0"/>
    <n v="0"/>
    <n v="0"/>
    <n v="0"/>
    <n v="0"/>
    <n v="0"/>
    <n v="0"/>
    <m/>
    <n v="0"/>
    <n v="0"/>
    <n v="0"/>
    <n v="0"/>
    <n v="0"/>
    <x v="0"/>
    <m/>
    <x v="6"/>
    <x v="3"/>
    <s v="No root cause"/>
    <s v="No root cause"/>
    <s v=""/>
    <s v="LIT_096"/>
    <m/>
  </r>
  <r>
    <s v="Ambam"/>
    <s v="CTR_394"/>
    <s v="CENTRE"/>
    <s v="IHS"/>
    <s v="Grid-Gen"/>
    <s v="CENTRE"/>
    <s v="Ambam"/>
    <s v="ZTE"/>
    <n v="0"/>
    <n v="0"/>
    <n v="0"/>
    <n v="0"/>
    <n v="0"/>
    <n v="0"/>
    <n v="0"/>
    <n v="0"/>
    <n v="0"/>
    <n v="0"/>
    <n v="0"/>
    <n v="0"/>
    <n v="0"/>
    <n v="0"/>
    <n v="0"/>
    <n v="0"/>
    <n v="0"/>
    <n v="0"/>
    <n v="0"/>
    <n v="0"/>
    <n v="0"/>
    <n v="0"/>
    <n v="0"/>
    <n v="0"/>
    <m/>
    <n v="0"/>
    <n v="0"/>
    <n v="0"/>
    <n v="0"/>
    <n v="0"/>
    <x v="0"/>
    <m/>
    <x v="1"/>
    <x v="0"/>
    <s v="Defaut GE &amp; Power Cabinet"/>
    <s v="PASSIVE"/>
    <s v="(05-10-2026 cells zte): 09/04/2026 : Power issue || Mail sent to Camusat"/>
    <s v="CTR_394"/>
    <m/>
  </r>
  <r>
    <s v="Nomayos-IHS"/>
    <s v="CTR_527"/>
    <s v="CENTRE"/>
    <s v="IHS"/>
    <s v="Grid-Gen"/>
    <s v="CENTRE"/>
    <s v="Nomayos"/>
    <s v="ZTE"/>
    <n v="0"/>
    <n v="0"/>
    <n v="0"/>
    <n v="0"/>
    <n v="0"/>
    <n v="0"/>
    <n v="0"/>
    <n v="0"/>
    <n v="0"/>
    <n v="0"/>
    <n v="0"/>
    <n v="0"/>
    <n v="0"/>
    <n v="0"/>
    <n v="0"/>
    <n v="0"/>
    <n v="0"/>
    <n v="0"/>
    <n v="0"/>
    <n v="0"/>
    <n v="0"/>
    <n v="0"/>
    <n v="0"/>
    <n v="0"/>
    <m/>
    <n v="0"/>
    <n v="0"/>
    <n v="0"/>
    <n v="0"/>
    <n v="0"/>
    <x v="0"/>
    <m/>
    <x v="6"/>
    <x v="3"/>
    <s v="No root cause"/>
    <s v="No root cause"/>
    <s v=""/>
    <s v="CTR_527"/>
    <m/>
  </r>
  <r>
    <s v="Koutaba-IHS"/>
    <s v="OST_138"/>
    <s v="OUEST"/>
    <s v="IHS"/>
    <s v="Grid-Gen"/>
    <s v="OUEST"/>
    <s v="Koutaba"/>
    <s v="Huawei"/>
    <n v="0"/>
    <n v="0"/>
    <n v="0"/>
    <n v="0"/>
    <n v="0"/>
    <n v="0"/>
    <n v="0"/>
    <n v="0"/>
    <n v="0"/>
    <n v="0"/>
    <n v="0"/>
    <n v="0"/>
    <n v="0"/>
    <n v="0"/>
    <n v="0"/>
    <n v="0"/>
    <n v="0"/>
    <n v="0"/>
    <n v="0"/>
    <n v="0"/>
    <n v="0"/>
    <n v="0"/>
    <n v="0"/>
    <n v="0"/>
    <m/>
    <n v="0"/>
    <n v="0"/>
    <n v="0"/>
    <n v="0"/>
    <n v="0"/>
    <x v="0"/>
    <m/>
    <x v="6"/>
    <x v="3"/>
    <s v="No root cause"/>
    <s v="No root cause"/>
    <s v=""/>
    <s v="OST_138"/>
    <m/>
  </r>
  <r>
    <s v="Bfsam-Tougang-EEC"/>
    <s v="OST_077"/>
    <s v="Bafoussam"/>
    <s v="IHS"/>
    <s v="Grid-Gen"/>
    <s v="OUEST"/>
    <s v="Bafoussam"/>
    <s v="Huawei"/>
    <n v="0"/>
    <n v="0"/>
    <n v="0"/>
    <n v="0"/>
    <n v="0"/>
    <n v="0"/>
    <n v="0"/>
    <n v="0"/>
    <n v="0"/>
    <n v="0"/>
    <n v="0"/>
    <n v="0"/>
    <n v="0"/>
    <n v="0"/>
    <n v="0"/>
    <n v="0"/>
    <n v="0"/>
    <n v="0"/>
    <n v="0"/>
    <n v="0"/>
    <n v="0"/>
    <n v="0"/>
    <n v="0"/>
    <n v="0"/>
    <m/>
    <n v="0"/>
    <n v="0"/>
    <n v="0"/>
    <n v="0"/>
    <n v="0"/>
    <x v="0"/>
    <m/>
    <x v="6"/>
    <x v="3"/>
    <s v="No root cause"/>
    <s v="No root cause"/>
    <s v=""/>
    <s v="OST_077"/>
    <m/>
  </r>
  <r>
    <s v="Bamendjing-IHS"/>
    <s v="OST_030"/>
    <s v="OUEST"/>
    <s v="IHS"/>
    <s v="Grid-Hybrid-Gen"/>
    <s v="OUEST"/>
    <s v="Bamendjing"/>
    <s v="Huawei"/>
    <n v="0"/>
    <n v="0"/>
    <n v="0"/>
    <n v="0"/>
    <n v="0"/>
    <n v="0"/>
    <n v="0"/>
    <n v="0"/>
    <n v="0"/>
    <n v="0"/>
    <n v="0"/>
    <n v="0"/>
    <n v="0"/>
    <n v="0"/>
    <n v="0"/>
    <n v="0"/>
    <n v="0"/>
    <n v="0"/>
    <n v="0"/>
    <n v="0"/>
    <n v="0"/>
    <n v="0"/>
    <n v="0"/>
    <n v="0"/>
    <m/>
    <n v="0"/>
    <n v="0"/>
    <n v="0"/>
    <n v="0"/>
    <n v="0"/>
    <x v="0"/>
    <m/>
    <x v="6"/>
    <x v="3"/>
    <s v="No root cause"/>
    <s v="No root cause"/>
    <s v=""/>
    <s v="OST_030"/>
    <m/>
  </r>
  <r>
    <s v="Bamendou"/>
    <s v="OST_056"/>
    <s v="OUEST"/>
    <s v="IHS"/>
    <s v="Grid-Gen"/>
    <s v="OUEST"/>
    <s v="Bamendou"/>
    <s v="Huawei"/>
    <n v="0"/>
    <n v="0"/>
    <n v="0"/>
    <n v="0"/>
    <n v="0"/>
    <n v="0"/>
    <n v="0"/>
    <n v="0"/>
    <n v="0"/>
    <n v="0"/>
    <n v="0"/>
    <n v="0"/>
    <n v="0"/>
    <n v="0"/>
    <n v="0"/>
    <n v="0"/>
    <n v="0"/>
    <n v="0"/>
    <n v="0"/>
    <n v="0"/>
    <n v="0"/>
    <n v="0"/>
    <n v="0"/>
    <n v="0"/>
    <m/>
    <n v="0"/>
    <n v="0"/>
    <n v="0"/>
    <n v="0"/>
    <n v="0"/>
    <x v="0"/>
    <m/>
    <x v="6"/>
    <x v="3"/>
    <s v="No root cause"/>
    <s v="No root cause"/>
    <s v=""/>
    <s v="OST_056"/>
    <m/>
  </r>
  <r>
    <s v="Yoke"/>
    <s v="SUO_070"/>
    <s v="SUD-OUEST"/>
    <s v="IHS"/>
    <m/>
    <s v="SUD-OUEST"/>
    <s v="Yoke"/>
    <s v="Huawei"/>
    <n v="0"/>
    <n v="0"/>
    <n v="0"/>
    <n v="0"/>
    <n v="0"/>
    <n v="0"/>
    <n v="0"/>
    <n v="0"/>
    <n v="0"/>
    <n v="0"/>
    <n v="0"/>
    <n v="0"/>
    <n v="0"/>
    <n v="0"/>
    <n v="0"/>
    <n v="0"/>
    <n v="0"/>
    <n v="0"/>
    <n v="0"/>
    <n v="0"/>
    <n v="0"/>
    <n v="0"/>
    <n v="0"/>
    <n v="0"/>
    <m/>
    <n v="0"/>
    <n v="0"/>
    <n v="0"/>
    <n v="0"/>
    <n v="0"/>
    <x v="0"/>
    <m/>
    <x v="6"/>
    <x v="3"/>
    <s v="No root cause"/>
    <s v="No root cause"/>
    <s v=""/>
    <s v="SUO_070"/>
    <m/>
  </r>
  <r>
    <s v="Malanden"/>
    <s v="OST_275"/>
    <s v="OUEST"/>
    <s v="CAMUSAT"/>
    <s v="Hybrid Solar - S3"/>
    <s v="OUEST"/>
    <s v="Malanden"/>
    <s v="Huawei"/>
    <n v="0"/>
    <n v="0"/>
    <n v="0"/>
    <n v="0"/>
    <n v="0"/>
    <n v="0"/>
    <n v="0"/>
    <n v="0"/>
    <n v="0"/>
    <n v="0"/>
    <n v="0"/>
    <n v="0"/>
    <n v="0"/>
    <n v="0"/>
    <n v="0"/>
    <n v="0"/>
    <n v="0"/>
    <n v="0"/>
    <n v="0"/>
    <n v="0"/>
    <n v="0"/>
    <n v="0"/>
    <n v="0"/>
    <n v="0"/>
    <m/>
    <n v="0"/>
    <n v="0"/>
    <n v="0"/>
    <n v="0"/>
    <n v="0"/>
    <x v="0"/>
    <m/>
    <x v="6"/>
    <x v="3"/>
    <s v="No root cause"/>
    <s v="No root cause"/>
    <s v=""/>
    <s v="OST_275"/>
    <m/>
  </r>
  <r>
    <s v="Tongo-IHS"/>
    <s v="NRD_112"/>
    <s v="NORD"/>
    <s v="IHS"/>
    <s v="Hybrid-Gen"/>
    <s v="NORD"/>
    <s v="Tongo"/>
    <s v="Huawei"/>
    <n v="0"/>
    <n v="0"/>
    <n v="0"/>
    <n v="0"/>
    <n v="0"/>
    <n v="0"/>
    <n v="0"/>
    <n v="0"/>
    <n v="0"/>
    <n v="0"/>
    <n v="0"/>
    <n v="0"/>
    <n v="0"/>
    <n v="0"/>
    <n v="0"/>
    <n v="0"/>
    <n v="0"/>
    <n v="0"/>
    <n v="0"/>
    <n v="0"/>
    <n v="0"/>
    <n v="0"/>
    <n v="0"/>
    <n v="0"/>
    <m/>
    <n v="0"/>
    <n v="0"/>
    <n v="0"/>
    <n v="0"/>
    <n v="0"/>
    <x v="0"/>
    <m/>
    <x v="6"/>
    <x v="3"/>
    <s v="No root cause"/>
    <s v="No root cause"/>
    <s v=""/>
    <s v="NRD_112"/>
    <m/>
  </r>
  <r>
    <s v="Koupa-Matapit-IHS"/>
    <s v="OST_209"/>
    <s v="OUEST"/>
    <s v="IHS"/>
    <s v="Hybrid-Gen"/>
    <s v="OUEST"/>
    <s v="Koupa-Matapit"/>
    <s v="Huawei"/>
    <n v="0"/>
    <n v="0"/>
    <n v="0"/>
    <n v="0"/>
    <n v="0"/>
    <n v="0"/>
    <n v="0"/>
    <n v="0"/>
    <n v="0"/>
    <n v="0"/>
    <n v="0"/>
    <n v="0"/>
    <n v="0"/>
    <n v="0"/>
    <n v="0"/>
    <n v="0"/>
    <n v="0"/>
    <n v="0"/>
    <n v="0"/>
    <n v="0"/>
    <n v="0"/>
    <n v="0"/>
    <n v="0"/>
    <n v="0"/>
    <m/>
    <n v="0"/>
    <n v="0"/>
    <n v="0"/>
    <n v="0"/>
    <n v="0"/>
    <x v="0"/>
    <m/>
    <x v="6"/>
    <x v="3"/>
    <s v="No root cause"/>
    <s v="No root cause"/>
    <s v=""/>
    <s v="OST_209"/>
    <m/>
  </r>
  <r>
    <s v="Bandja"/>
    <s v="OST_022"/>
    <s v="OUEST"/>
    <s v="IHS"/>
    <s v="Grid-Gen"/>
    <s v="OUEST"/>
    <s v="Bandja"/>
    <s v="Huawei"/>
    <n v="0"/>
    <n v="0"/>
    <n v="0"/>
    <n v="0"/>
    <n v="0"/>
    <n v="0"/>
    <n v="0"/>
    <n v="0"/>
    <n v="0"/>
    <n v="0"/>
    <n v="0"/>
    <n v="0"/>
    <n v="0"/>
    <n v="0"/>
    <n v="0"/>
    <n v="0"/>
    <n v="0"/>
    <n v="0"/>
    <n v="0"/>
    <n v="0"/>
    <n v="0"/>
    <n v="0"/>
    <n v="0"/>
    <n v="0"/>
    <m/>
    <n v="0"/>
    <n v="0"/>
    <n v="0"/>
    <n v="0"/>
    <n v="0"/>
    <x v="0"/>
    <m/>
    <x v="6"/>
    <x v="3"/>
    <s v="No root cause"/>
    <s v="No root cause"/>
    <s v=""/>
    <s v="OST_022"/>
    <m/>
  </r>
  <r>
    <s v="Dizangue"/>
    <s v="LIT_113"/>
    <s v="LITTORAL"/>
    <s v="IHS"/>
    <s v="Grid-Gen"/>
    <s v="LITTORAL"/>
    <s v="Dizangue"/>
    <s v="ZTE"/>
    <n v="0"/>
    <n v="0"/>
    <n v="0"/>
    <n v="0"/>
    <n v="0"/>
    <n v="0"/>
    <n v="0"/>
    <n v="0"/>
    <n v="0"/>
    <n v="0"/>
    <n v="0"/>
    <n v="0"/>
    <n v="0"/>
    <n v="0"/>
    <n v="0"/>
    <n v="0"/>
    <n v="0"/>
    <n v="0"/>
    <n v="0"/>
    <n v="0"/>
    <n v="0"/>
    <n v="0"/>
    <n v="0"/>
    <n v="0"/>
    <m/>
    <n v="0"/>
    <n v="0"/>
    <n v="0"/>
    <n v="0"/>
    <n v="0"/>
    <x v="0"/>
    <m/>
    <x v="6"/>
    <x v="3"/>
    <s v="No root cause"/>
    <s v="No root cause"/>
    <s v=""/>
    <s v="LIT_113"/>
    <m/>
  </r>
  <r>
    <s v="Nsimalene-Yemwak"/>
    <s v="SUD_122"/>
    <s v="CENTRE"/>
    <s v="CAMUSAT"/>
    <s v="Hybrid Solar - S3"/>
    <s v="SUD"/>
    <s v="Nsimalene-Yemwak"/>
    <s v="ZTE"/>
    <n v="0"/>
    <n v="0"/>
    <n v="0"/>
    <n v="0"/>
    <n v="0"/>
    <n v="0"/>
    <n v="0"/>
    <n v="0"/>
    <n v="0"/>
    <n v="0"/>
    <n v="0"/>
    <n v="0"/>
    <n v="0"/>
    <n v="0"/>
    <n v="0"/>
    <n v="0"/>
    <n v="0"/>
    <n v="0"/>
    <n v="0"/>
    <n v="0"/>
    <n v="0"/>
    <n v="0"/>
    <n v="0"/>
    <n v="0"/>
    <m/>
    <n v="0"/>
    <n v="0"/>
    <n v="0"/>
    <n v="0"/>
    <n v="0"/>
    <x v="0"/>
    <m/>
    <x v="14"/>
    <x v="8"/>
    <s v="Sites strategiques, MLL, Pylone, etc."/>
    <s v="PASSIVE"/>
    <s v="(05-10-2026 cells zte): 09/05/2026 : Intervention prevu pour ce jour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m/>
  </r>
  <r>
    <s v="Akom-II-IHS"/>
    <s v="SUD_054"/>
    <s v="CENTRE"/>
    <s v="IHS"/>
    <s v="Gen-Lithium"/>
    <s v="SUD"/>
    <s v="Akom II"/>
    <s v="ZTE"/>
    <n v="0"/>
    <n v="0"/>
    <n v="0"/>
    <n v="0"/>
    <n v="0"/>
    <n v="0"/>
    <n v="0"/>
    <n v="0"/>
    <n v="0"/>
    <n v="0"/>
    <n v="0"/>
    <n v="0"/>
    <n v="0"/>
    <n v="0"/>
    <n v="0"/>
    <n v="0"/>
    <n v="0"/>
    <n v="0"/>
    <n v="0"/>
    <n v="0"/>
    <n v="0"/>
    <n v="0"/>
    <n v="0"/>
    <n v="0"/>
    <m/>
    <n v="0"/>
    <n v="0"/>
    <n v="0"/>
    <n v="0"/>
    <n v="0"/>
    <x v="0"/>
    <m/>
    <x v="12"/>
    <x v="6"/>
    <s v="BSS Hardware issue"/>
    <s v="ACTIVE"/>
    <s v="(05-10-2026 cells zte): 09/05/2026 : Check and clean RRU 61 port 11||FME Fabrice activer  ||..;..;(05-10-2026 cells zte): 09/05/2026 : Check and clean RRU 61 port 11||FME Fabrice activer  ||"/>
    <s v="SUD_054"/>
    <m/>
  </r>
  <r>
    <s v="Manjo-PHP"/>
    <s v="LIT_592"/>
    <s v="LITTORAL"/>
    <s v="CAMUSAT"/>
    <s v="Good Grid no GE - 8h"/>
    <s v="LITTORAL"/>
    <s v="Manjo"/>
    <s v="ZTE"/>
    <n v="0"/>
    <n v="0"/>
    <n v="0"/>
    <n v="0"/>
    <n v="0"/>
    <n v="0"/>
    <n v="0"/>
    <n v="0"/>
    <n v="0"/>
    <n v="0"/>
    <n v="0"/>
    <n v="0"/>
    <n v="0"/>
    <n v="0"/>
    <n v="0"/>
    <n v="0"/>
    <n v="0"/>
    <n v="0"/>
    <n v="0"/>
    <n v="0"/>
    <n v="0"/>
    <n v="0"/>
    <n v="0"/>
    <n v="0"/>
    <m/>
    <n v="0"/>
    <n v="0"/>
    <n v="0"/>
    <n v="0"/>
    <n v="0"/>
    <x v="0"/>
    <m/>
    <x v="6"/>
    <x v="3"/>
    <s v="No root cause"/>
    <s v="No root cause"/>
    <s v=""/>
    <s v="LIT_592"/>
    <m/>
  </r>
  <r>
    <s v="MBANGASSINA"/>
    <s v="CTR_226"/>
    <s v="CENTRE"/>
    <s v="IHS"/>
    <s v="Grid-Gen-Lithium"/>
    <s v="CENTRE"/>
    <s v="Mbangassina"/>
    <s v="ZTE"/>
    <n v="0"/>
    <n v="0"/>
    <n v="0"/>
    <n v="0"/>
    <n v="0"/>
    <n v="0"/>
    <n v="0"/>
    <n v="0"/>
    <n v="0"/>
    <n v="0"/>
    <n v="0"/>
    <n v="0"/>
    <n v="0"/>
    <n v="0"/>
    <n v="0"/>
    <n v="0"/>
    <n v="0"/>
    <n v="0"/>
    <n v="0"/>
    <n v="0"/>
    <n v="0"/>
    <n v="0"/>
    <n v="0"/>
    <n v="0"/>
    <m/>
    <n v="0"/>
    <n v="0"/>
    <n v="0"/>
    <n v="0"/>
    <n v="0"/>
    <x v="0"/>
    <m/>
    <x v="6"/>
    <x v="3"/>
    <s v="No root cause"/>
    <s v="No root cause"/>
    <s v=""/>
    <s v="CTR_226"/>
    <m/>
  </r>
  <r>
    <s v="Bonepoupa-IHS"/>
    <s v="LIT_145"/>
    <s v="LITTORAL"/>
    <s v="IHS"/>
    <s v="Solar-Grid-Gen-Lithium"/>
    <s v="LITTORAL"/>
    <s v="Bonepoupa"/>
    <s v="ZTE"/>
    <n v="0"/>
    <n v="0"/>
    <n v="0"/>
    <n v="0"/>
    <n v="0"/>
    <n v="0"/>
    <n v="0"/>
    <n v="0"/>
    <n v="0"/>
    <n v="0"/>
    <n v="0"/>
    <n v="0"/>
    <n v="0"/>
    <n v="0"/>
    <n v="0"/>
    <n v="0"/>
    <n v="0"/>
    <n v="0"/>
    <n v="0"/>
    <n v="0"/>
    <n v="0"/>
    <n v="0"/>
    <n v="0"/>
    <n v="0"/>
    <m/>
    <n v="0"/>
    <n v="0"/>
    <n v="0"/>
    <n v="0"/>
    <n v="0"/>
    <x v="0"/>
    <m/>
    <x v="6"/>
    <x v="3"/>
    <s v="No root cause"/>
    <s v="No root cause"/>
    <s v=""/>
    <s v="LIT_145"/>
    <m/>
  </r>
  <r>
    <s v="Bana"/>
    <s v="OST_007"/>
    <s v="OUEST"/>
    <s v="IHS"/>
    <s v="Grid-Gen"/>
    <s v="OUEST"/>
    <s v="Bana"/>
    <s v="NOKIA"/>
    <n v="0"/>
    <n v="0"/>
    <n v="0"/>
    <n v="0"/>
    <n v="0"/>
    <n v="0"/>
    <n v="0"/>
    <n v="0"/>
    <n v="0"/>
    <n v="0"/>
    <n v="0"/>
    <n v="0"/>
    <n v="0"/>
    <n v="0"/>
    <n v="0"/>
    <n v="0"/>
    <n v="0"/>
    <n v="0"/>
    <n v="0"/>
    <n v="0"/>
    <n v="0"/>
    <n v="0"/>
    <n v="0"/>
    <n v="0"/>
    <m/>
    <n v="0"/>
    <n v="0"/>
    <n v="0"/>
    <n v="0"/>
    <n v="0"/>
    <x v="0"/>
    <m/>
    <x v="6"/>
    <x v="3"/>
    <s v="No root cause"/>
    <s v="No root cause"/>
    <s v=""/>
    <s v="OST_007"/>
    <m/>
  </r>
  <r>
    <s v="Malantouen"/>
    <s v="OST_039"/>
    <s v="OUEST"/>
    <s v="IHS"/>
    <s v="Grid-Gen"/>
    <s v="OUEST"/>
    <s v="Malantouen"/>
    <s v="NOKIA"/>
    <n v="0"/>
    <n v="0"/>
    <n v="0"/>
    <n v="0"/>
    <n v="0"/>
    <n v="0"/>
    <n v="0"/>
    <n v="0"/>
    <n v="0"/>
    <n v="0"/>
    <n v="0"/>
    <n v="0"/>
    <n v="0"/>
    <n v="0"/>
    <n v="0"/>
    <n v="0"/>
    <n v="0"/>
    <n v="0"/>
    <n v="0"/>
    <n v="0"/>
    <n v="0"/>
    <n v="0"/>
    <n v="0"/>
    <n v="0"/>
    <m/>
    <n v="0"/>
    <n v="0"/>
    <n v="0"/>
    <n v="0"/>
    <n v="0"/>
    <x v="0"/>
    <m/>
    <x v="6"/>
    <x v="3"/>
    <s v="No root cause"/>
    <s v="No root cause"/>
    <s v=""/>
    <s v="OST_039"/>
    <m/>
  </r>
  <r>
    <s v="Ndjole"/>
    <s v="CTR_893"/>
    <s v="CENTRE"/>
    <m/>
    <m/>
    <s v="CENTRE"/>
    <s v="Ndjole"/>
    <s v="ZTE"/>
    <n v="0"/>
    <n v="0"/>
    <n v="0"/>
    <n v="0"/>
    <n v="0"/>
    <n v="0"/>
    <n v="0"/>
    <n v="0"/>
    <n v="0"/>
    <n v="0"/>
    <n v="0"/>
    <n v="0"/>
    <n v="0"/>
    <n v="0"/>
    <n v="0"/>
    <n v="0"/>
    <n v="0"/>
    <n v="0"/>
    <n v="0"/>
    <n v="0"/>
    <n v="0"/>
    <n v="0"/>
    <n v="0"/>
    <n v="0"/>
    <m/>
    <n v="0"/>
    <n v="0"/>
    <n v="0"/>
    <n v="0"/>
    <n v="0"/>
    <x v="0"/>
    <m/>
    <x v="6"/>
    <x v="3"/>
    <s v="No root cause"/>
    <s v="No root cause"/>
    <s v=""/>
    <s v="CTR_893"/>
    <m/>
  </r>
  <r>
    <s v="Foumban-Lycee-MTN"/>
    <s v="OST_128"/>
    <s v="OUEST"/>
    <s v="IHS"/>
    <s v="Grid-Gen"/>
    <s v="OUEST"/>
    <s v="Foumban"/>
    <s v="Huawei"/>
    <n v="0"/>
    <n v="0"/>
    <n v="0"/>
    <n v="0"/>
    <n v="0"/>
    <n v="0"/>
    <n v="0"/>
    <n v="0"/>
    <n v="0"/>
    <n v="0"/>
    <n v="0"/>
    <n v="0"/>
    <n v="0"/>
    <n v="0"/>
    <n v="0"/>
    <n v="0"/>
    <n v="0"/>
    <n v="0"/>
    <n v="0"/>
    <n v="0"/>
    <n v="0"/>
    <n v="0"/>
    <n v="0"/>
    <n v="0"/>
    <m/>
    <n v="0"/>
    <n v="0"/>
    <n v="0"/>
    <n v="0"/>
    <n v="0"/>
    <x v="0"/>
    <m/>
    <x v="6"/>
    <x v="3"/>
    <s v="No root cause"/>
    <s v="No root cause"/>
    <s v=""/>
    <s v="OST_128"/>
    <m/>
  </r>
  <r>
    <s v="Foumban-Njintout-II"/>
    <s v="OST_178"/>
    <s v="OUEST"/>
    <s v="IHS"/>
    <s v="Grid-Gen"/>
    <s v="OUEST"/>
    <s v="Foumban"/>
    <s v="Huawei"/>
    <n v="0"/>
    <n v="0"/>
    <n v="0"/>
    <n v="0"/>
    <n v="0"/>
    <n v="0"/>
    <n v="0"/>
    <n v="0"/>
    <n v="0"/>
    <n v="0"/>
    <n v="0"/>
    <n v="0"/>
    <n v="0"/>
    <n v="0"/>
    <n v="0"/>
    <n v="0"/>
    <n v="0"/>
    <n v="0"/>
    <n v="0"/>
    <n v="0"/>
    <n v="0"/>
    <n v="0"/>
    <n v="0"/>
    <n v="0"/>
    <m/>
    <n v="0"/>
    <n v="0"/>
    <n v="0"/>
    <n v="0"/>
    <n v="0"/>
    <x v="0"/>
    <m/>
    <x v="6"/>
    <x v="3"/>
    <s v="No root cause"/>
    <s v="No root cause"/>
    <s v=""/>
    <s v="OST_178"/>
    <m/>
  </r>
  <r>
    <s v="Manmenye"/>
    <s v="CTR_117"/>
    <s v="CENTRE"/>
    <s v="IHS"/>
    <s v="Grid-Hybrid-Gen"/>
    <s v="CENTRE"/>
    <s v="Manmenye"/>
    <s v="ZTE"/>
    <n v="0"/>
    <n v="0"/>
    <n v="0"/>
    <n v="0"/>
    <n v="0"/>
    <n v="0"/>
    <n v="0"/>
    <n v="0"/>
    <n v="0"/>
    <n v="0"/>
    <n v="0"/>
    <n v="0"/>
    <n v="0"/>
    <n v="0"/>
    <n v="0"/>
    <n v="0"/>
    <n v="0"/>
    <n v="0"/>
    <n v="0"/>
    <n v="0"/>
    <n v="0"/>
    <n v="0"/>
    <n v="0"/>
    <n v="0"/>
    <m/>
    <n v="0"/>
    <n v="0"/>
    <n v="0"/>
    <n v="0"/>
    <n v="0"/>
    <x v="0"/>
    <m/>
    <x v="6"/>
    <x v="3"/>
    <s v="No root cause"/>
    <s v="No root cause"/>
    <s v=""/>
    <s v="CTR_117"/>
    <m/>
  </r>
  <r>
    <s v="Obala-Mairie"/>
    <s v="CTR_113"/>
    <s v="CENTRE"/>
    <s v="IHS"/>
    <s v="Grid-Gen"/>
    <s v="CENTRE"/>
    <s v="Obala"/>
    <s v="ZTE"/>
    <n v="0"/>
    <n v="0"/>
    <n v="0"/>
    <n v="0"/>
    <n v="0"/>
    <n v="0"/>
    <n v="0"/>
    <n v="0"/>
    <n v="0"/>
    <n v="0"/>
    <n v="0"/>
    <n v="0"/>
    <n v="0"/>
    <n v="0"/>
    <n v="0"/>
    <n v="0"/>
    <n v="0"/>
    <n v="0"/>
    <n v="0"/>
    <n v="0"/>
    <n v="0"/>
    <n v="0"/>
    <n v="0"/>
    <n v="0"/>
    <m/>
    <n v="0"/>
    <n v="0"/>
    <n v="0"/>
    <n v="0"/>
    <n v="0"/>
    <x v="0"/>
    <m/>
    <x v="1"/>
    <x v="0"/>
    <s v="Defaut GE &amp; Power Cabinet"/>
    <s v="PASSIVE"/>
    <s v="(05-10-2026 cells zte): 09/05/2026 : Need BO RAN analysis || Cell was down due to power || Power issue || Mail sent to Camusat"/>
    <s v="CTR_113"/>
    <m/>
  </r>
  <r>
    <s v="Penja-Shell-IHS"/>
    <s v="LIT_493"/>
    <s v="LITTORAL"/>
    <s v="IHS"/>
    <s v="Grid-Gen"/>
    <s v="LITTORAL"/>
    <s v="Penja"/>
    <s v="ZTE"/>
    <n v="0"/>
    <n v="0"/>
    <n v="0"/>
    <n v="0"/>
    <n v="0"/>
    <n v="0"/>
    <n v="0"/>
    <n v="0"/>
    <n v="0"/>
    <n v="0"/>
    <n v="0"/>
    <n v="0"/>
    <n v="0"/>
    <n v="0"/>
    <n v="0"/>
    <n v="0"/>
    <n v="0"/>
    <n v="0"/>
    <n v="0"/>
    <n v="0"/>
    <n v="0"/>
    <n v="0"/>
    <n v="0"/>
    <n v="0"/>
    <m/>
    <n v="0"/>
    <n v="0"/>
    <n v="0"/>
    <n v="0"/>
    <n v="0"/>
    <x v="0"/>
    <m/>
    <x v="6"/>
    <x v="3"/>
    <s v="No root cause"/>
    <s v="No root cause"/>
    <s v=""/>
    <s v="LIT_493"/>
    <m/>
  </r>
  <r>
    <s v="Mouanko"/>
    <s v="LIT_191"/>
    <s v="LITTORAL"/>
    <s v="IHS"/>
    <s v="Grid-Gen"/>
    <s v="LITTORAL"/>
    <s v="Mouanko"/>
    <s v="ZTE"/>
    <n v="0"/>
    <n v="0"/>
    <n v="0"/>
    <n v="0"/>
    <n v="0"/>
    <n v="0"/>
    <n v="0"/>
    <n v="0"/>
    <n v="0"/>
    <n v="0"/>
    <n v="0"/>
    <n v="0"/>
    <n v="0"/>
    <n v="0"/>
    <n v="0"/>
    <n v="0"/>
    <n v="0"/>
    <n v="0"/>
    <n v="0"/>
    <n v="0"/>
    <n v="0"/>
    <n v="0"/>
    <n v="0"/>
    <n v="0"/>
    <m/>
    <n v="0"/>
    <n v="0"/>
    <n v="0"/>
    <n v="0"/>
    <n v="0"/>
    <x v="0"/>
    <m/>
    <x v="6"/>
    <x v="3"/>
    <s v="No root cause"/>
    <s v="No root cause"/>
    <s v="(05-10-2026 ticket): INC-20260510-00013857...Others"/>
    <s v="LIT_191"/>
    <m/>
  </r>
  <r>
    <s v="Awae"/>
    <s v="CTR_112"/>
    <s v="CENTRE"/>
    <s v="IHS"/>
    <s v="Grid-Gen"/>
    <s v="CENTRE"/>
    <s v="Awae"/>
    <s v="ZTE"/>
    <n v="0"/>
    <n v="0"/>
    <n v="0"/>
    <n v="0"/>
    <n v="0"/>
    <n v="0"/>
    <n v="0"/>
    <n v="0"/>
    <n v="0"/>
    <n v="0"/>
    <n v="0"/>
    <n v="0"/>
    <n v="0"/>
    <n v="0"/>
    <n v="0"/>
    <n v="0"/>
    <n v="0"/>
    <n v="0"/>
    <n v="0"/>
    <n v="0"/>
    <n v="0"/>
    <n v="0"/>
    <n v="0"/>
    <n v="0"/>
    <m/>
    <n v="0"/>
    <n v="0"/>
    <n v="0"/>
    <n v="0"/>
    <n v="0"/>
    <x v="0"/>
    <m/>
    <x v="6"/>
    <x v="3"/>
    <s v="No root cause"/>
    <s v="No root cause"/>
    <s v=""/>
    <s v="CTR_112"/>
    <m/>
  </r>
  <r>
    <s v="Kotto-Bloc"/>
    <s v="LIT_246"/>
    <s v="Douala"/>
    <s v="IHS"/>
    <s v="Grid-Gen"/>
    <s v="LITTORAL"/>
    <s v="Douala"/>
    <s v="ZTE"/>
    <n v="0"/>
    <n v="0"/>
    <n v="0"/>
    <n v="0"/>
    <n v="0"/>
    <n v="0"/>
    <n v="0"/>
    <n v="0"/>
    <n v="0"/>
    <n v="0"/>
    <n v="0"/>
    <n v="0"/>
    <n v="0"/>
    <n v="0"/>
    <n v="0"/>
    <n v="0"/>
    <n v="0"/>
    <n v="0"/>
    <n v="0"/>
    <n v="0"/>
    <n v="0"/>
    <n v="0"/>
    <n v="0"/>
    <n v="0"/>
    <m/>
    <n v="0"/>
    <n v="0"/>
    <n v="0"/>
    <n v="0"/>
    <n v="0"/>
    <x v="0"/>
    <m/>
    <x v="6"/>
    <x v="3"/>
    <s v="No root cause"/>
    <s v="No root cause"/>
    <s v=""/>
    <s v="LIT_246"/>
    <m/>
  </r>
  <r>
    <s v="LIT_878_Z_Souza-New-IHS"/>
    <s v="LIT_878"/>
    <s v="LITTORAL"/>
    <s v="IHS"/>
    <s v=""/>
    <s v="LIT"/>
    <s v="Souza"/>
    <s v="ZTE"/>
    <n v="0"/>
    <n v="0"/>
    <n v="0"/>
    <n v="0"/>
    <n v="0"/>
    <n v="0"/>
    <n v="0"/>
    <n v="0"/>
    <n v="0"/>
    <n v="0"/>
    <n v="0"/>
    <n v="0"/>
    <n v="0"/>
    <n v="0"/>
    <n v="0"/>
    <n v="0"/>
    <n v="0"/>
    <n v="0"/>
    <n v="0"/>
    <n v="0"/>
    <n v="0"/>
    <n v="0"/>
    <n v="0"/>
    <n v="0"/>
    <m/>
    <n v="0"/>
    <n v="0"/>
    <n v="0"/>
    <n v="0"/>
    <n v="0"/>
    <x v="0"/>
    <m/>
    <x v="6"/>
    <x v="3"/>
    <s v="No root cause"/>
    <s v="No root cause"/>
    <s v=""/>
    <s v="LIT_878"/>
    <m/>
  </r>
  <r>
    <s v="Bfsam-Stade"/>
    <s v="OST_110"/>
    <s v="Bafoussam"/>
    <s v="IHS"/>
    <s v="GridOnly"/>
    <s v="OUEST"/>
    <s v="Bafoussam"/>
    <s v="Huawei"/>
    <n v="0"/>
    <n v="0"/>
    <n v="0"/>
    <n v="0"/>
    <n v="0"/>
    <n v="0"/>
    <n v="0"/>
    <n v="0"/>
    <n v="0"/>
    <n v="0"/>
    <n v="0"/>
    <n v="0"/>
    <n v="0"/>
    <n v="0"/>
    <n v="0"/>
    <n v="0"/>
    <n v="0"/>
    <n v="0"/>
    <n v="0"/>
    <n v="0"/>
    <n v="0"/>
    <n v="0"/>
    <n v="0"/>
    <n v="0"/>
    <m/>
    <n v="0"/>
    <n v="0"/>
    <n v="0"/>
    <n v="0"/>
    <n v="0"/>
    <x v="0"/>
    <m/>
    <x v="6"/>
    <x v="3"/>
    <s v="No root cause"/>
    <s v="No root cause"/>
    <s v=""/>
    <s v="OST_110"/>
    <m/>
  </r>
  <r>
    <s v="Ebeba"/>
    <s v="CTR_116"/>
    <s v="CENTRE"/>
    <s v="IHS"/>
    <s v="Grid-Gen-Lithium"/>
    <s v="CENTRE"/>
    <s v="Ebeba"/>
    <s v="ZTE"/>
    <n v="0"/>
    <n v="0"/>
    <n v="0"/>
    <n v="0"/>
    <n v="0"/>
    <n v="0"/>
    <n v="0"/>
    <n v="0"/>
    <n v="0"/>
    <n v="0"/>
    <n v="0"/>
    <n v="0"/>
    <n v="0"/>
    <n v="0"/>
    <n v="0"/>
    <n v="0"/>
    <n v="0"/>
    <n v="0"/>
    <n v="0"/>
    <n v="0"/>
    <n v="0"/>
    <n v="0"/>
    <n v="0"/>
    <n v="0"/>
    <m/>
    <n v="0"/>
    <n v="0"/>
    <n v="0"/>
    <n v="0"/>
    <n v="0"/>
    <x v="0"/>
    <m/>
    <x v="6"/>
    <x v="3"/>
    <s v="No root cause"/>
    <s v="No root cause"/>
    <s v=""/>
    <s v="CTR_116"/>
    <m/>
  </r>
  <r>
    <s v="Bfsam-Djemoun"/>
    <s v="OST_001"/>
    <s v="Bafoussam"/>
    <s v="OCM/Strategique"/>
    <m/>
    <s v="OUEST"/>
    <s v="Bafoussam"/>
    <s v="Huawei"/>
    <n v="0"/>
    <n v="0"/>
    <n v="0"/>
    <n v="0"/>
    <n v="0"/>
    <n v="0"/>
    <n v="0"/>
    <n v="0"/>
    <n v="0"/>
    <n v="0"/>
    <n v="0"/>
    <n v="0"/>
    <n v="0"/>
    <n v="0"/>
    <n v="0"/>
    <n v="0"/>
    <n v="0"/>
    <n v="0"/>
    <n v="0"/>
    <n v="0"/>
    <n v="0"/>
    <n v="0"/>
    <n v="0"/>
    <n v="0"/>
    <m/>
    <n v="0"/>
    <n v="0"/>
    <n v="0"/>
    <n v="0"/>
    <n v="0"/>
    <x v="0"/>
    <m/>
    <x v="6"/>
    <x v="3"/>
    <s v="No root cause"/>
    <s v="No root cause"/>
    <s v=""/>
    <s v="OST_001"/>
    <m/>
  </r>
  <r>
    <s v="Binguela-Camrail"/>
    <s v="CTR_453"/>
    <s v="CENTRE"/>
    <s v="CAMUSAT"/>
    <s v="Hybrid Solar - S1"/>
    <s v="CENTRE"/>
    <s v="Mbankomo"/>
    <s v="NOKIA"/>
    <n v="0"/>
    <n v="0"/>
    <n v="0"/>
    <n v="0"/>
    <n v="0"/>
    <n v="0"/>
    <n v="0"/>
    <n v="0"/>
    <n v="0"/>
    <n v="0"/>
    <n v="0"/>
    <n v="0"/>
    <n v="0"/>
    <n v="0"/>
    <n v="0"/>
    <n v="0"/>
    <n v="0"/>
    <n v="0"/>
    <n v="0"/>
    <n v="0"/>
    <n v="0"/>
    <n v="0"/>
    <n v="0"/>
    <n v="0"/>
    <m/>
    <n v="0"/>
    <n v="0"/>
    <n v="0"/>
    <n v="0"/>
    <n v="0"/>
    <x v="0"/>
    <m/>
    <x v="6"/>
    <x v="3"/>
    <s v="No root cause"/>
    <s v="No root cause"/>
    <s v=""/>
    <s v="CTR_453"/>
    <m/>
  </r>
  <r>
    <s v="Safacam"/>
    <s v="LIT_040"/>
    <s v="LITTORAL"/>
    <s v="IHS"/>
    <s v="Grid-Gen"/>
    <s v="LITTORAL"/>
    <s v="Dizangue"/>
    <s v="ZTE"/>
    <n v="0"/>
    <n v="0"/>
    <n v="0"/>
    <n v="0"/>
    <n v="0"/>
    <n v="0"/>
    <n v="0"/>
    <n v="0"/>
    <n v="0"/>
    <n v="0"/>
    <n v="0"/>
    <n v="0"/>
    <n v="0"/>
    <n v="0"/>
    <n v="0"/>
    <n v="0"/>
    <n v="0"/>
    <n v="0"/>
    <n v="0"/>
    <n v="0"/>
    <n v="0"/>
    <n v="0"/>
    <n v="0"/>
    <n v="0"/>
    <m/>
    <n v="0"/>
    <n v="0"/>
    <n v="0"/>
    <n v="0"/>
    <n v="0"/>
    <x v="0"/>
    <m/>
    <x v="12"/>
    <x v="6"/>
    <s v="BSS Hardware issue"/>
    <s v="ACTIVE"/>
    <s v="(05-10-2026 cells zte): 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
    <s v="LIT_040"/>
    <m/>
  </r>
  <r>
    <s v="Nkolve-IHS"/>
    <s v="CTR_531"/>
    <s v="CENTRE"/>
    <s v="IHS"/>
    <s v="Hybrid-Gen"/>
    <s v="CENTRE"/>
    <s v="Nkolve"/>
    <s v="ZTE"/>
    <n v="0"/>
    <n v="0"/>
    <n v="0"/>
    <n v="0"/>
    <n v="0"/>
    <n v="0"/>
    <n v="0"/>
    <n v="0"/>
    <n v="0"/>
    <n v="0"/>
    <n v="0"/>
    <n v="0"/>
    <n v="0"/>
    <n v="0"/>
    <n v="0"/>
    <n v="0"/>
    <n v="0"/>
    <n v="0"/>
    <n v="0"/>
    <n v="0"/>
    <n v="0"/>
    <n v="0"/>
    <n v="0"/>
    <n v="0"/>
    <m/>
    <n v="0"/>
    <n v="0"/>
    <n v="0"/>
    <n v="0"/>
    <n v="0"/>
    <x v="0"/>
    <m/>
    <x v="6"/>
    <x v="3"/>
    <s v="No root cause"/>
    <s v="No root cause"/>
    <s v=""/>
    <s v="CTR_531"/>
    <m/>
  </r>
  <r>
    <s v="Lengom-IHS"/>
    <s v="CTR_533"/>
    <s v="Yaounde"/>
    <s v="IHS"/>
    <s v="Grid-Gen"/>
    <s v="CENTRE"/>
    <s v="Yaounde"/>
    <s v="ZTE"/>
    <n v="0"/>
    <n v="0"/>
    <n v="0"/>
    <n v="0"/>
    <n v="0"/>
    <n v="0"/>
    <n v="0"/>
    <n v="0"/>
    <n v="0"/>
    <n v="0"/>
    <n v="0"/>
    <n v="0"/>
    <n v="0"/>
    <n v="0"/>
    <n v="0"/>
    <n v="0"/>
    <n v="0"/>
    <n v="0"/>
    <n v="0"/>
    <n v="0"/>
    <n v="0"/>
    <n v="0"/>
    <n v="0"/>
    <n v="0"/>
    <m/>
    <n v="0"/>
    <n v="0"/>
    <n v="0"/>
    <n v="0"/>
    <n v="0"/>
    <x v="0"/>
    <m/>
    <x v="6"/>
    <x v="3"/>
    <s v="No root cause"/>
    <s v="No root cause"/>
    <s v=""/>
    <s v="CTR_533"/>
    <m/>
  </r>
  <r>
    <s v="Nguibassal"/>
    <s v="CTR_858"/>
    <s v="CENTRE"/>
    <s v="ESCO"/>
    <s v="Hybrid solar - S3"/>
    <s v="CENTRE"/>
    <s v="Nguibassal"/>
    <s v="ZTE"/>
    <n v="0"/>
    <n v="0"/>
    <n v="0"/>
    <n v="0"/>
    <n v="0"/>
    <n v="0"/>
    <n v="0"/>
    <n v="0"/>
    <n v="0"/>
    <n v="0"/>
    <n v="0"/>
    <n v="0"/>
    <n v="0"/>
    <n v="0"/>
    <n v="0"/>
    <n v="0"/>
    <n v="0"/>
    <n v="0"/>
    <n v="0"/>
    <n v="0"/>
    <n v="0"/>
    <n v="0"/>
    <n v="0"/>
    <n v="0"/>
    <m/>
    <n v="0"/>
    <n v="0"/>
    <n v="0"/>
    <n v="0"/>
    <n v="0"/>
    <x v="0"/>
    <m/>
    <x v="6"/>
    <x v="3"/>
    <s v="No root cause"/>
    <s v="No root cause"/>
    <s v=""/>
    <s v="CTR_858"/>
    <m/>
  </r>
  <r>
    <s v="BP-Cite"/>
    <s v="LIT_034"/>
    <s v="Douala"/>
    <s v="IHS"/>
    <s v="GridOnly"/>
    <s v="LITTORAL"/>
    <s v="Douala"/>
    <s v="ZTE"/>
    <n v="0"/>
    <n v="0"/>
    <n v="0"/>
    <n v="0"/>
    <n v="0"/>
    <n v="0"/>
    <n v="0"/>
    <n v="0"/>
    <n v="0.10276572126483552"/>
    <n v="0"/>
    <n v="0"/>
    <n v="0"/>
    <n v="0"/>
    <n v="0"/>
    <n v="0"/>
    <n v="0"/>
    <n v="0"/>
    <n v="0"/>
    <n v="0"/>
    <n v="0"/>
    <n v="0"/>
    <n v="0"/>
    <n v="0"/>
    <n v="0"/>
    <m/>
    <n v="0"/>
    <n v="0"/>
    <n v="0"/>
    <n v="0"/>
    <n v="0"/>
    <x v="0"/>
    <m/>
    <x v="6"/>
    <x v="3"/>
    <s v="No root cause"/>
    <s v="No root cause"/>
    <s v=""/>
    <s v="LIT_034"/>
    <m/>
  </r>
  <r>
    <s v="Nkoteng-IHS"/>
    <s v="CTR_152"/>
    <s v="CENTRE"/>
    <s v="IHS"/>
    <s v="Grid-Gen"/>
    <s v="CENTRE"/>
    <s v="Nkoteng"/>
    <s v="ZTE"/>
    <n v="0"/>
    <n v="0"/>
    <n v="0"/>
    <n v="0"/>
    <n v="0"/>
    <n v="0"/>
    <n v="0"/>
    <n v="0"/>
    <n v="0"/>
    <n v="0"/>
    <n v="0"/>
    <n v="0"/>
    <n v="0"/>
    <n v="0"/>
    <n v="0"/>
    <n v="0"/>
    <n v="0"/>
    <n v="0"/>
    <n v="0"/>
    <n v="0"/>
    <n v="0"/>
    <n v="0"/>
    <n v="0"/>
    <n v="0"/>
    <m/>
    <n v="0"/>
    <n v="0"/>
    <n v="0"/>
    <n v="0"/>
    <n v="0"/>
    <x v="0"/>
    <m/>
    <x v="6"/>
    <x v="3"/>
    <s v="No root cause"/>
    <s v="No root cause"/>
    <s v=""/>
    <s v="CTR_152"/>
    <m/>
  </r>
  <r>
    <s v="Carrefour-Elat"/>
    <s v="CTR_835"/>
    <s v="CENTRE"/>
    <s v="CAMUSAT"/>
    <s v="Good Grid + GE"/>
    <s v="CENTRE"/>
    <s v="Elat"/>
    <s v="ZTE"/>
    <n v="0"/>
    <n v="0"/>
    <n v="0"/>
    <n v="0"/>
    <n v="0"/>
    <n v="0"/>
    <n v="0"/>
    <n v="0"/>
    <n v="0"/>
    <n v="0"/>
    <n v="0"/>
    <n v="0"/>
    <n v="0"/>
    <n v="0"/>
    <n v="0"/>
    <n v="0"/>
    <n v="0"/>
    <n v="0"/>
    <n v="0"/>
    <n v="0"/>
    <n v="0"/>
    <n v="0"/>
    <n v="0"/>
    <n v="0"/>
    <m/>
    <n v="0"/>
    <n v="0"/>
    <n v="0"/>
    <n v="0"/>
    <n v="0"/>
    <x v="0"/>
    <m/>
    <x v="6"/>
    <x v="3"/>
    <s v="No root cause"/>
    <s v="No root cause"/>
    <s v=""/>
    <s v="CTR_835"/>
    <m/>
  </r>
  <r>
    <s v="Njombe-PHP"/>
    <s v="LIT_590"/>
    <s v="LITTORAL"/>
    <s v="CAMUSAT"/>
    <s v="Good Grid no GE - 8h"/>
    <s v="LITTORAL"/>
    <s v="Njombe"/>
    <s v="ZTE"/>
    <n v="0"/>
    <n v="0"/>
    <n v="0"/>
    <n v="0"/>
    <n v="0"/>
    <n v="0"/>
    <n v="0"/>
    <n v="0"/>
    <n v="0"/>
    <n v="0"/>
    <n v="0"/>
    <n v="0"/>
    <n v="0"/>
    <n v="0"/>
    <n v="0"/>
    <n v="0"/>
    <n v="0"/>
    <n v="0"/>
    <n v="0"/>
    <n v="0"/>
    <n v="0"/>
    <n v="0"/>
    <n v="0"/>
    <n v="0"/>
    <m/>
    <n v="0"/>
    <n v="0"/>
    <n v="0"/>
    <n v="0"/>
    <n v="0"/>
    <x v="0"/>
    <m/>
    <x v="6"/>
    <x v="3"/>
    <s v="No root cause"/>
    <s v="No root cause"/>
    <s v=""/>
    <s v="LIT_590"/>
    <m/>
  </r>
  <r>
    <s v="Mimbo"/>
    <s v="SUD_099"/>
    <s v="CENTRE"/>
    <s v="CAMUSAT"/>
    <s v="HGB"/>
    <s v="SUD"/>
    <s v="Mimbo"/>
    <s v="ZTE"/>
    <n v="0"/>
    <n v="0"/>
    <n v="0"/>
    <n v="0"/>
    <n v="0"/>
    <n v="0"/>
    <n v="0"/>
    <n v="0"/>
    <n v="0"/>
    <n v="0"/>
    <n v="0"/>
    <n v="0"/>
    <n v="0"/>
    <n v="0"/>
    <n v="0"/>
    <n v="0"/>
    <n v="0"/>
    <n v="0"/>
    <n v="0"/>
    <n v="0"/>
    <n v="0"/>
    <n v="0"/>
    <n v="0"/>
    <n v="0"/>
    <m/>
    <n v="0"/>
    <n v="0"/>
    <n v="0"/>
    <n v="0"/>
    <n v="0"/>
    <x v="0"/>
    <m/>
    <x v="6"/>
    <x v="3"/>
    <s v="No root cause"/>
    <s v="No root cause"/>
    <s v=""/>
    <s v="SUD_099"/>
    <m/>
  </r>
  <r>
    <s v="Olama-IHS"/>
    <s v="CTR_441"/>
    <s v="CENTRE"/>
    <s v="IHS"/>
    <s v="Grid-Gen"/>
    <s v="CENTRE"/>
    <s v="Olama"/>
    <s v="ZTE"/>
    <n v="0"/>
    <n v="0"/>
    <n v="0"/>
    <n v="0"/>
    <n v="0"/>
    <n v="0"/>
    <n v="0"/>
    <n v="0"/>
    <n v="0"/>
    <n v="0"/>
    <n v="0"/>
    <n v="0"/>
    <n v="0"/>
    <n v="0"/>
    <n v="0"/>
    <n v="0"/>
    <n v="0"/>
    <n v="0"/>
    <n v="0"/>
    <n v="0"/>
    <n v="0"/>
    <n v="0"/>
    <n v="0"/>
    <n v="0"/>
    <m/>
    <n v="0"/>
    <n v="0"/>
    <n v="0"/>
    <n v="0"/>
    <n v="0"/>
    <x v="0"/>
    <m/>
    <x v="6"/>
    <x v="3"/>
    <s v="No root cause"/>
    <s v="No root cause"/>
    <s v=""/>
    <s v="CTR_441"/>
    <m/>
  </r>
  <r>
    <s v="Liberte"/>
    <s v="LIT_019"/>
    <s v="Douala"/>
    <m/>
    <m/>
    <s v="LITTORAL"/>
    <s v="Douala"/>
    <s v="ZTE"/>
    <n v="0"/>
    <n v="0"/>
    <n v="0"/>
    <n v="0"/>
    <n v="0"/>
    <n v="0"/>
    <n v="0"/>
    <n v="0"/>
    <n v="0"/>
    <n v="0"/>
    <n v="0"/>
    <n v="0"/>
    <n v="0"/>
    <n v="0"/>
    <n v="0"/>
    <n v="0"/>
    <n v="0"/>
    <n v="0"/>
    <n v="0"/>
    <n v="0"/>
    <n v="0"/>
    <n v="0"/>
    <n v="0"/>
    <n v="0"/>
    <m/>
    <n v="0"/>
    <n v="0"/>
    <n v="0"/>
    <n v="0"/>
    <n v="0"/>
    <x v="0"/>
    <m/>
    <x v="6"/>
    <x v="3"/>
    <s v="No root cause"/>
    <s v="No root cause"/>
    <s v=""/>
    <s v="LIT_019"/>
    <m/>
  </r>
  <r>
    <s v="kalat-IHS"/>
    <s v="SUD_082"/>
    <s v="CENTRE"/>
    <s v="IHS"/>
    <s v="Grid-Gen"/>
    <s v="SUD"/>
    <s v="Ebolowa"/>
    <s v="ZTE"/>
    <n v="0"/>
    <n v="0"/>
    <n v="0"/>
    <n v="0"/>
    <n v="0"/>
    <n v="0"/>
    <n v="0"/>
    <n v="0"/>
    <n v="0"/>
    <n v="0"/>
    <n v="0"/>
    <n v="0"/>
    <n v="0"/>
    <n v="0"/>
    <n v="0"/>
    <n v="0"/>
    <n v="0"/>
    <n v="0"/>
    <n v="0"/>
    <n v="0"/>
    <n v="0"/>
    <n v="0"/>
    <n v="0"/>
    <n v="0"/>
    <m/>
    <n v="0"/>
    <n v="0"/>
    <n v="0"/>
    <n v="0"/>
    <n v="0"/>
    <x v="0"/>
    <m/>
    <x v="6"/>
    <x v="3"/>
    <s v="No root cause"/>
    <s v="No root cause"/>
    <s v=""/>
    <s v="SUD_082"/>
    <m/>
  </r>
  <r>
    <s v="Ebolowa-Si-MTN"/>
    <s v="SUD_263"/>
    <s v="CENTRE"/>
    <s v="IHS"/>
    <s v="Grid-Gen"/>
    <s v="SUD"/>
    <s v="Ebolowa"/>
    <s v="ZTE"/>
    <n v="0"/>
    <n v="0"/>
    <n v="0"/>
    <n v="0"/>
    <n v="0"/>
    <n v="0"/>
    <n v="0"/>
    <n v="0"/>
    <n v="0"/>
    <n v="0"/>
    <n v="0"/>
    <n v="0"/>
    <n v="0"/>
    <n v="0"/>
    <n v="0"/>
    <n v="0"/>
    <n v="0"/>
    <n v="0"/>
    <n v="0"/>
    <n v="0"/>
    <n v="0"/>
    <n v="0"/>
    <n v="0"/>
    <n v="0"/>
    <m/>
    <n v="0"/>
    <n v="0"/>
    <n v="0"/>
    <n v="0"/>
    <n v="0"/>
    <x v="0"/>
    <m/>
    <x v="6"/>
    <x v="3"/>
    <s v="No root cause"/>
    <s v="No root cause"/>
    <s v=""/>
    <s v="SUD_263"/>
    <m/>
  </r>
  <r>
    <s v="Bali-SNEC"/>
    <s v="LIT_015"/>
    <s v="Douala"/>
    <s v="CAMUSAT"/>
    <s v="Good Grid + GE"/>
    <s v="LITTORAL"/>
    <s v="Douala"/>
    <s v="ZTE"/>
    <n v="0"/>
    <n v="0"/>
    <n v="0"/>
    <n v="0"/>
    <n v="0"/>
    <n v="0"/>
    <n v="0"/>
    <n v="0"/>
    <n v="0"/>
    <n v="0"/>
    <n v="0"/>
    <n v="0"/>
    <n v="0"/>
    <n v="0"/>
    <n v="0"/>
    <n v="0"/>
    <n v="0"/>
    <n v="0"/>
    <n v="0"/>
    <n v="0"/>
    <n v="0"/>
    <n v="0"/>
    <n v="0"/>
    <n v="0"/>
    <m/>
    <n v="0"/>
    <n v="0"/>
    <n v="0"/>
    <n v="0"/>
    <n v="0"/>
    <x v="0"/>
    <m/>
    <x v="6"/>
    <x v="3"/>
    <s v="No root cause"/>
    <s v="No root cause"/>
    <s v=""/>
    <s v="LIT_015"/>
    <m/>
  </r>
  <r>
    <s v="SNAC"/>
    <s v="LIT_043"/>
    <s v="Douala"/>
    <s v="IHS"/>
    <s v="GridOnly"/>
    <s v="LITTORAL"/>
    <s v="Douala"/>
    <s v="ZTE"/>
    <n v="0"/>
    <n v="0"/>
    <n v="0"/>
    <n v="0"/>
    <n v="0"/>
    <n v="0"/>
    <n v="0"/>
    <n v="0"/>
    <n v="0"/>
    <n v="0"/>
    <n v="0"/>
    <n v="0"/>
    <n v="0"/>
    <n v="0"/>
    <n v="0"/>
    <n v="0"/>
    <n v="0"/>
    <n v="0"/>
    <n v="0"/>
    <n v="0"/>
    <n v="0"/>
    <n v="0"/>
    <n v="0"/>
    <n v="0"/>
    <m/>
    <n v="0"/>
    <n v="0"/>
    <n v="0"/>
    <n v="0"/>
    <n v="0"/>
    <x v="0"/>
    <m/>
    <x v="6"/>
    <x v="3"/>
    <s v="No root cause"/>
    <s v="No root cause"/>
    <s v=""/>
    <s v="LIT_043"/>
    <m/>
  </r>
  <r>
    <s v="Bali-Koumassi"/>
    <s v="LIT_413"/>
    <s v="Douala"/>
    <s v="IHS"/>
    <s v="Grid-Gen"/>
    <s v="LITTORAL"/>
    <s v="Douala"/>
    <s v="ZTE"/>
    <n v="0"/>
    <n v="0"/>
    <n v="0"/>
    <n v="0"/>
    <n v="0"/>
    <n v="0"/>
    <n v="0"/>
    <n v="0"/>
    <n v="0"/>
    <n v="0"/>
    <n v="0"/>
    <n v="0"/>
    <n v="0"/>
    <n v="0"/>
    <n v="0"/>
    <n v="0"/>
    <n v="0"/>
    <n v="0"/>
    <n v="0"/>
    <n v="0"/>
    <n v="0"/>
    <n v="0"/>
    <n v="0"/>
    <n v="0"/>
    <m/>
    <n v="0"/>
    <n v="0"/>
    <n v="0"/>
    <n v="0"/>
    <n v="0"/>
    <x v="0"/>
    <m/>
    <x v="6"/>
    <x v="3"/>
    <s v="No root cause"/>
    <s v="No root cause"/>
    <s v=""/>
    <s v="LIT_413"/>
    <m/>
  </r>
  <r>
    <s v="LIT_833_Z_Boko4-MTN-IHS"/>
    <s v="LIT_833"/>
    <s v="Yaounde"/>
    <s v="MTN sharing"/>
    <s v="Grid-Gen"/>
    <s v="LITTORAL"/>
    <s v="Yaounde"/>
    <s v="ZTE"/>
    <n v="0"/>
    <n v="0"/>
    <n v="0"/>
    <n v="0"/>
    <n v="0"/>
    <n v="0"/>
    <n v="0"/>
    <n v="0"/>
    <n v="0"/>
    <n v="0"/>
    <n v="0"/>
    <n v="0"/>
    <n v="0"/>
    <n v="0"/>
    <n v="0"/>
    <n v="0"/>
    <n v="0"/>
    <n v="0"/>
    <n v="0"/>
    <n v="0"/>
    <n v="0"/>
    <n v="0"/>
    <n v="0"/>
    <n v="0"/>
    <m/>
    <n v="0"/>
    <n v="0"/>
    <n v="0"/>
    <n v="0"/>
    <n v="0"/>
    <x v="0"/>
    <m/>
    <x v="8"/>
    <x v="0"/>
    <s v="Sharing"/>
    <s v="PASSIVE"/>
    <s v="(05-10-2026 ticket): INC-20260510-00004051...Grid Outage"/>
    <s v="LIT_833"/>
    <m/>
  </r>
  <r>
    <s v="LIT_857_Z_Bois-des-Singes-III-IHS"/>
    <s v="LIT_857"/>
    <s v="Yaounde"/>
    <s v="ESCO"/>
    <s v="Grid-Gen"/>
    <s v="LITTORAL"/>
    <s v="Yaounde"/>
    <s v="ZTE"/>
    <n v="0"/>
    <n v="0"/>
    <n v="0"/>
    <n v="0"/>
    <n v="0"/>
    <n v="0"/>
    <n v="0"/>
    <n v="0"/>
    <n v="0"/>
    <n v="0"/>
    <n v="0"/>
    <n v="0"/>
    <n v="0"/>
    <n v="0"/>
    <n v="0"/>
    <n v="0"/>
    <n v="0"/>
    <n v="0"/>
    <n v="0"/>
    <n v="0"/>
    <n v="0"/>
    <n v="0"/>
    <n v="0"/>
    <n v="0"/>
    <m/>
    <n v="0"/>
    <n v="0"/>
    <n v="0"/>
    <n v="0"/>
    <n v="0"/>
    <x v="0"/>
    <m/>
    <x v="6"/>
    <x v="3"/>
    <s v="No root cause"/>
    <s v="No root cause"/>
    <s v=""/>
    <s v="LIT_857"/>
    <m/>
  </r>
  <r>
    <s v="Emana"/>
    <s v="CTR_023"/>
    <s v="Yaounde"/>
    <m/>
    <m/>
    <s v="CENTRE"/>
    <s v="Yaounde"/>
    <s v="ZTE"/>
    <n v="0"/>
    <n v="0"/>
    <n v="0"/>
    <n v="0"/>
    <n v="0"/>
    <n v="0"/>
    <n v="0"/>
    <n v="0"/>
    <n v="0"/>
    <n v="0"/>
    <n v="0"/>
    <n v="0"/>
    <n v="0"/>
    <n v="0"/>
    <n v="0"/>
    <n v="0"/>
    <n v="0"/>
    <n v="0"/>
    <n v="0"/>
    <n v="0"/>
    <n v="0"/>
    <n v="0"/>
    <n v="0"/>
    <n v="0"/>
    <m/>
    <n v="0"/>
    <n v="0"/>
    <n v="0"/>
    <n v="0"/>
    <n v="0"/>
    <x v="0"/>
    <m/>
    <x v="6"/>
    <x v="3"/>
    <s v="No root cause"/>
    <s v="No root cause"/>
    <s v=""/>
    <s v="CTR_023"/>
    <m/>
  </r>
  <r>
    <s v="Mabanda"/>
    <s v="LIT_094"/>
    <s v="LITTORAL"/>
    <m/>
    <m/>
    <s v="LITTORAL"/>
    <m/>
    <s v="ZTE"/>
    <n v="0"/>
    <n v="0"/>
    <n v="0"/>
    <n v="0"/>
    <n v="0"/>
    <n v="0"/>
    <n v="0"/>
    <n v="0"/>
    <n v="0"/>
    <n v="0"/>
    <n v="0"/>
    <n v="0"/>
    <n v="0"/>
    <n v="0"/>
    <n v="0"/>
    <n v="0"/>
    <n v="0"/>
    <n v="0"/>
    <n v="0"/>
    <n v="0"/>
    <n v="0"/>
    <n v="0"/>
    <n v="0"/>
    <n v="0"/>
    <m/>
    <n v="0"/>
    <n v="0"/>
    <n v="0"/>
    <n v="0"/>
    <n v="0"/>
    <x v="0"/>
    <m/>
    <x v="6"/>
    <x v="3"/>
    <s v="No root cause"/>
    <s v="No root cause"/>
    <s v=""/>
    <s v="LIT_094"/>
    <m/>
  </r>
  <r>
    <s v="Manjo-new"/>
    <s v="LIT_555"/>
    <s v="LITTORAL"/>
    <m/>
    <m/>
    <s v="LITTORAL"/>
    <m/>
    <s v="ZTE"/>
    <n v="0"/>
    <n v="0"/>
    <n v="0"/>
    <n v="0"/>
    <n v="0"/>
    <n v="0"/>
    <n v="0"/>
    <n v="0"/>
    <n v="0"/>
    <n v="0"/>
    <n v="0"/>
    <n v="0"/>
    <n v="0"/>
    <n v="0"/>
    <n v="0"/>
    <n v="0"/>
    <n v="0"/>
    <n v="0"/>
    <n v="0"/>
    <n v="0"/>
    <n v="0"/>
    <n v="0"/>
    <n v="0"/>
    <n v="0"/>
    <m/>
    <n v="0"/>
    <n v="0"/>
    <n v="0"/>
    <n v="0"/>
    <n v="0"/>
    <x v="0"/>
    <m/>
    <x v="6"/>
    <x v="3"/>
    <s v="No root cause"/>
    <s v="No root cause"/>
    <s v=""/>
    <s v="LIT_555"/>
    <m/>
  </r>
  <r>
    <s v="Olembe-staduim"/>
    <s v="CTR_853"/>
    <s v="CENTRE"/>
    <m/>
    <m/>
    <s v="CENTRE"/>
    <m/>
    <s v="ZTE"/>
    <n v="0"/>
    <n v="0"/>
    <n v="0"/>
    <n v="0"/>
    <n v="0"/>
    <n v="0"/>
    <n v="0"/>
    <n v="0"/>
    <n v="0"/>
    <n v="0"/>
    <n v="0"/>
    <n v="0"/>
    <n v="0"/>
    <n v="0"/>
    <n v="0"/>
    <n v="0"/>
    <n v="0"/>
    <n v="0"/>
    <n v="0"/>
    <n v="0"/>
    <n v="0"/>
    <n v="0"/>
    <n v="0"/>
    <n v="0"/>
    <m/>
    <n v="0"/>
    <n v="0"/>
    <n v="0"/>
    <n v="0"/>
    <n v="0"/>
    <x v="0"/>
    <m/>
    <x v="6"/>
    <x v="3"/>
    <s v="No root cause"/>
    <s v="No root cause"/>
    <s v=""/>
    <s v="CTR_853"/>
    <m/>
  </r>
  <r>
    <s v="Labogenie"/>
    <s v="CTR_015"/>
    <s v="Yaounde"/>
    <s v="IHS"/>
    <s v="GridOnly"/>
    <s v="CENTRE"/>
    <s v="Yaounde"/>
    <s v="ZTE"/>
    <n v="0"/>
    <n v="0"/>
    <n v="0"/>
    <n v="0"/>
    <n v="0"/>
    <n v="0"/>
    <n v="0"/>
    <n v="0"/>
    <n v="0"/>
    <n v="0"/>
    <n v="0"/>
    <n v="0"/>
    <n v="0"/>
    <n v="0"/>
    <n v="0"/>
    <n v="0"/>
    <n v="0"/>
    <n v="0"/>
    <n v="0"/>
    <n v="0"/>
    <n v="0"/>
    <n v="0"/>
    <n v="0"/>
    <n v="0"/>
    <m/>
    <n v="0"/>
    <n v="0"/>
    <n v="0"/>
    <n v="0"/>
    <n v="0"/>
    <x v="0"/>
    <m/>
    <x v="6"/>
    <x v="3"/>
    <s v="No root cause"/>
    <s v="No root cause"/>
    <s v=""/>
    <s v="CTR_015"/>
    <m/>
  </r>
  <r>
    <s v="Ndisamba"/>
    <s v="CTR_008"/>
    <s v="Yaounde"/>
    <s v="IHS"/>
    <s v="Grid-Gen"/>
    <s v="CENTRE"/>
    <s v="Yaounde"/>
    <s v="ZTE"/>
    <n v="0"/>
    <n v="0"/>
    <n v="0"/>
    <n v="0"/>
    <n v="0"/>
    <n v="0"/>
    <n v="0"/>
    <n v="0"/>
    <n v="0"/>
    <n v="0"/>
    <n v="0"/>
    <n v="0"/>
    <n v="0"/>
    <n v="0"/>
    <n v="0"/>
    <n v="0"/>
    <n v="0"/>
    <n v="0"/>
    <n v="0"/>
    <n v="0"/>
    <n v="0"/>
    <n v="0"/>
    <n v="0"/>
    <n v="0"/>
    <m/>
    <n v="0"/>
    <n v="0"/>
    <n v="0"/>
    <n v="0"/>
    <n v="0"/>
    <x v="0"/>
    <m/>
    <x v="6"/>
    <x v="3"/>
    <s v="No root cause"/>
    <s v="No root cause"/>
    <s v=""/>
    <s v="CTR_008"/>
    <m/>
  </r>
  <r>
    <s v="Foumban"/>
    <s v="OST_004"/>
    <s v="OUEST"/>
    <s v="IHS"/>
    <s v="Grid-Gen"/>
    <s v="OUEST"/>
    <s v="Foumban"/>
    <s v="Huawei"/>
    <n v="0"/>
    <n v="0"/>
    <n v="0"/>
    <n v="0"/>
    <n v="0"/>
    <n v="0"/>
    <n v="0"/>
    <n v="0"/>
    <n v="0"/>
    <n v="0"/>
    <n v="0"/>
    <n v="0"/>
    <n v="0"/>
    <n v="0"/>
    <n v="0"/>
    <n v="0"/>
    <n v="0"/>
    <n v="0"/>
    <n v="0"/>
    <n v="0"/>
    <n v="0"/>
    <n v="0"/>
    <n v="0"/>
    <n v="0"/>
    <m/>
    <n v="0"/>
    <n v="0"/>
    <n v="0"/>
    <n v="0"/>
    <n v="0"/>
    <x v="0"/>
    <m/>
    <x v="6"/>
    <x v="3"/>
    <s v="No root cause"/>
    <s v="No root cause"/>
    <s v=""/>
    <s v="OST_004"/>
    <m/>
  </r>
  <r>
    <s v="Zingui"/>
    <s v="SUD_136"/>
    <s v="CENTRE"/>
    <m/>
    <m/>
    <s v="SUD"/>
    <m/>
    <s v="ZTE"/>
    <n v="0"/>
    <n v="0"/>
    <n v="0"/>
    <n v="0"/>
    <n v="0"/>
    <n v="0"/>
    <n v="0"/>
    <n v="0"/>
    <n v="0"/>
    <n v="0"/>
    <n v="0"/>
    <n v="0"/>
    <n v="0"/>
    <n v="0"/>
    <n v="0"/>
    <n v="0"/>
    <n v="0"/>
    <n v="0"/>
    <n v="0"/>
    <n v="0"/>
    <n v="0"/>
    <n v="0"/>
    <n v="0"/>
    <n v="0"/>
    <m/>
    <n v="0"/>
    <n v="0"/>
    <n v="0"/>
    <n v="0"/>
    <n v="0"/>
    <x v="0"/>
    <m/>
    <x v="6"/>
    <x v="3"/>
    <s v="No root cause"/>
    <s v="No root cause"/>
    <s v=""/>
    <s v="SUD_136"/>
    <m/>
  </r>
  <r>
    <s v="Bonantone"/>
    <s v="LIT_085"/>
    <s v="Douala"/>
    <s v="IHS"/>
    <s v="Grid-Gen"/>
    <s v="LITTORAL"/>
    <s v="Douala"/>
    <s v="ZTE"/>
    <n v="0"/>
    <n v="0"/>
    <n v="0"/>
    <n v="0"/>
    <n v="0"/>
    <n v="0"/>
    <n v="0"/>
    <n v="0"/>
    <n v="0"/>
    <n v="0"/>
    <n v="0"/>
    <n v="0"/>
    <n v="0"/>
    <n v="0"/>
    <n v="0"/>
    <n v="0"/>
    <n v="0"/>
    <n v="0"/>
    <n v="0"/>
    <n v="0"/>
    <n v="0"/>
    <n v="0"/>
    <n v="0"/>
    <n v="0"/>
    <m/>
    <n v="0"/>
    <n v="0"/>
    <n v="0"/>
    <n v="0"/>
    <n v="0"/>
    <x v="0"/>
    <m/>
    <x v="6"/>
    <x v="3"/>
    <s v="No root cause"/>
    <s v="No root cause"/>
    <s v=""/>
    <s v="LIT_085"/>
    <m/>
  </r>
  <r>
    <s v="Newb-Q-Haoussa"/>
    <s v="LIT_395"/>
    <s v="Douala"/>
    <s v="CAMUSAT"/>
    <s v="Grid-Gen"/>
    <s v="LITTORAL"/>
    <s v="Douala"/>
    <s v="ZTE"/>
    <n v="0"/>
    <n v="0"/>
    <n v="0"/>
    <n v="0"/>
    <n v="0"/>
    <n v="0"/>
    <n v="0"/>
    <n v="0"/>
    <n v="0"/>
    <n v="0"/>
    <n v="0"/>
    <n v="0"/>
    <n v="0"/>
    <n v="0"/>
    <n v="0"/>
    <n v="0"/>
    <n v="0"/>
    <n v="0"/>
    <n v="0"/>
    <n v="0"/>
    <m/>
    <n v="0"/>
    <n v="0"/>
    <n v="0"/>
    <m/>
    <n v="0"/>
    <n v="0"/>
    <n v="0"/>
    <n v="0"/>
    <n v="0"/>
    <x v="0"/>
    <m/>
    <x v="6"/>
    <x v="3"/>
    <s v="No root cause"/>
    <s v="No root cause"/>
    <s v=""/>
    <s v="LIT_395"/>
    <m/>
  </r>
  <r>
    <s v="Minisite-SOUDANAISE"/>
    <s v="LIT_665"/>
    <s v="Douala"/>
    <m/>
    <m/>
    <s v="LITTORAL"/>
    <s v="Douala"/>
    <s v="ZTE"/>
    <n v="0"/>
    <n v="0"/>
    <n v="0"/>
    <n v="0"/>
    <n v="0"/>
    <n v="0"/>
    <n v="0"/>
    <n v="0"/>
    <n v="0"/>
    <n v="0"/>
    <n v="0"/>
    <n v="0"/>
    <n v="0"/>
    <n v="0"/>
    <n v="0"/>
    <n v="0"/>
    <n v="0"/>
    <n v="0"/>
    <n v="0"/>
    <n v="0"/>
    <m/>
    <n v="0"/>
    <n v="0"/>
    <n v="0"/>
    <m/>
    <n v="0"/>
    <n v="0"/>
    <n v="0"/>
    <n v="0"/>
    <n v="0"/>
    <x v="0"/>
    <m/>
    <x v="6"/>
    <x v="3"/>
    <s v="No root cause"/>
    <s v="No root cause"/>
    <s v=""/>
    <s v="LIT_665"/>
    <m/>
  </r>
  <r>
    <s v="Beka"/>
    <s v="NRD_020"/>
    <s v="NORD"/>
    <s v="IHS"/>
    <s v="Solar-Gen"/>
    <s v="NORD"/>
    <s v="Beka"/>
    <s v="Huawei"/>
    <n v="0"/>
    <n v="0"/>
    <n v="0"/>
    <n v="0"/>
    <n v="0"/>
    <n v="0"/>
    <n v="0"/>
    <n v="0"/>
    <n v="0"/>
    <n v="0"/>
    <n v="0"/>
    <n v="0"/>
    <n v="0"/>
    <n v="0"/>
    <n v="0"/>
    <n v="0"/>
    <n v="0"/>
    <n v="0"/>
    <n v="0"/>
    <n v="0"/>
    <m/>
    <n v="0"/>
    <n v="0"/>
    <n v="0"/>
    <m/>
    <n v="0"/>
    <n v="0"/>
    <n v="0"/>
    <n v="0"/>
    <n v="0"/>
    <x v="0"/>
    <m/>
    <x v="6"/>
    <x v="3"/>
    <s v="No root cause"/>
    <s v="No root cause"/>
    <s v=""/>
    <s v="NRD_020"/>
    <m/>
  </r>
  <r>
    <s v="Nkong-Zem"/>
    <s v="OST_073"/>
    <s v="OUEST"/>
    <s v="IHS"/>
    <s v="Grid-Gen"/>
    <s v="OUEST"/>
    <s v="Nkong-Zem"/>
    <s v="Huawei"/>
    <n v="0"/>
    <n v="0"/>
    <n v="0"/>
    <n v="0"/>
    <n v="0"/>
    <n v="0"/>
    <n v="0"/>
    <n v="0"/>
    <n v="0"/>
    <n v="0"/>
    <n v="0"/>
    <n v="0"/>
    <n v="0"/>
    <n v="0"/>
    <n v="0"/>
    <n v="0"/>
    <n v="0"/>
    <n v="0"/>
    <n v="0"/>
    <n v="0"/>
    <m/>
    <n v="0"/>
    <n v="0"/>
    <n v="0"/>
    <m/>
    <n v="0"/>
    <n v="0"/>
    <n v="0"/>
    <n v="0"/>
    <n v="0"/>
    <x v="0"/>
    <m/>
    <x v="6"/>
    <x v="3"/>
    <s v="No root cause"/>
    <s v="No root cause"/>
    <s v=""/>
    <s v="OST_073"/>
    <m/>
  </r>
  <r>
    <s v="Hopital-Mbouo"/>
    <s v="OST_296"/>
    <s v="Bafoussam"/>
    <s v="CAMUSAT"/>
    <s v="Good Grid + GE"/>
    <s v="OUEST"/>
    <s v="Bafoussam"/>
    <s v="Huawei"/>
    <n v="0"/>
    <n v="0"/>
    <n v="0"/>
    <n v="0"/>
    <n v="0"/>
    <n v="0"/>
    <n v="0"/>
    <n v="0"/>
    <n v="0"/>
    <n v="0"/>
    <n v="0"/>
    <n v="0"/>
    <n v="0"/>
    <n v="0"/>
    <n v="0"/>
    <n v="0"/>
    <n v="0"/>
    <n v="0"/>
    <n v="0"/>
    <n v="0"/>
    <m/>
    <n v="0"/>
    <n v="0"/>
    <n v="0"/>
    <m/>
    <n v="0"/>
    <n v="0"/>
    <n v="0"/>
    <n v="0"/>
    <n v="0"/>
    <x v="0"/>
    <m/>
    <x v="6"/>
    <x v="3"/>
    <s v="No root cause"/>
    <s v="No root cause"/>
    <s v=""/>
    <s v="OST_296"/>
    <m/>
  </r>
  <r>
    <s v="Bfsam-Banengo"/>
    <s v="OST_003"/>
    <s v="Bafoussam"/>
    <s v="OCM/Strategique"/>
    <m/>
    <s v="OUEST"/>
    <s v="Bafoussam"/>
    <s v="Huawei"/>
    <n v="0"/>
    <n v="0"/>
    <n v="0"/>
    <n v="0"/>
    <n v="0"/>
    <n v="0"/>
    <n v="0"/>
    <n v="0"/>
    <n v="0"/>
    <n v="0"/>
    <n v="0"/>
    <n v="0"/>
    <n v="0"/>
    <n v="0"/>
    <n v="0"/>
    <n v="0"/>
    <n v="0"/>
    <n v="0"/>
    <n v="0"/>
    <n v="0"/>
    <m/>
    <n v="0"/>
    <n v="0"/>
    <n v="0"/>
    <m/>
    <n v="0"/>
    <n v="0"/>
    <n v="0"/>
    <n v="0"/>
    <n v="0"/>
    <x v="0"/>
    <m/>
    <x v="6"/>
    <x v="3"/>
    <s v="No root cause"/>
    <s v="No root cause"/>
    <s v=""/>
    <s v="OST_003"/>
    <m/>
  </r>
  <r>
    <s v="Banekane"/>
    <s v="OST_052"/>
    <s v="OUEST"/>
    <s v="IHS"/>
    <s v="Grid-Gen"/>
    <s v="OUEST"/>
    <s v="Banekane"/>
    <s v="Huawei"/>
    <n v="0"/>
    <n v="0"/>
    <n v="0"/>
    <n v="0"/>
    <n v="0"/>
    <n v="0"/>
    <n v="0"/>
    <n v="0"/>
    <n v="0"/>
    <n v="0"/>
    <n v="0"/>
    <n v="0"/>
    <n v="0"/>
    <n v="0"/>
    <n v="0"/>
    <n v="0"/>
    <n v="0"/>
    <n v="0"/>
    <n v="0"/>
    <n v="0"/>
    <m/>
    <n v="0"/>
    <n v="0"/>
    <n v="0"/>
    <m/>
    <n v="0"/>
    <n v="0"/>
    <n v="0"/>
    <n v="0"/>
    <n v="0"/>
    <x v="0"/>
    <m/>
    <x v="6"/>
    <x v="3"/>
    <s v="No root cause"/>
    <s v="No root cause"/>
    <s v=""/>
    <s v="OST_052"/>
    <m/>
  </r>
  <r>
    <s v="Koloko"/>
    <s v="LIT_079"/>
    <s v="Douala"/>
    <s v="IHS"/>
    <s v="Grid-Gen"/>
    <s v="LITTORAL"/>
    <s v="Douala"/>
    <s v="ZTE"/>
    <n v="0"/>
    <n v="0"/>
    <n v="0"/>
    <n v="0"/>
    <n v="0"/>
    <n v="0"/>
    <n v="0"/>
    <n v="0"/>
    <n v="0"/>
    <n v="0"/>
    <n v="0"/>
    <n v="0"/>
    <n v="0"/>
    <n v="0"/>
    <n v="0"/>
    <n v="0"/>
    <n v="0"/>
    <n v="0"/>
    <n v="0"/>
    <n v="0"/>
    <m/>
    <n v="0"/>
    <n v="0"/>
    <n v="0"/>
    <m/>
    <n v="0"/>
    <n v="0"/>
    <n v="0"/>
    <n v="0"/>
    <n v="0"/>
    <x v="0"/>
    <m/>
    <x v="6"/>
    <x v="3"/>
    <s v="No root cause"/>
    <s v="No root cause"/>
    <s v=""/>
    <s v="LIT_079"/>
    <m/>
  </r>
  <r>
    <s v="Bfsam-Bamendzi"/>
    <s v="OST_024"/>
    <s v="Bafoussam"/>
    <s v="IHS"/>
    <s v="Grid-Gen"/>
    <s v="OUEST"/>
    <s v="Bafoussam"/>
    <s v="Huawei"/>
    <n v="0"/>
    <n v="0"/>
    <n v="0"/>
    <n v="0"/>
    <n v="0"/>
    <n v="0"/>
    <n v="0"/>
    <n v="0"/>
    <n v="0"/>
    <n v="0"/>
    <n v="0"/>
    <n v="0"/>
    <n v="0"/>
    <n v="0"/>
    <n v="0"/>
    <n v="0"/>
    <n v="0"/>
    <n v="0"/>
    <n v="0"/>
    <n v="0"/>
    <m/>
    <n v="0"/>
    <n v="0"/>
    <n v="0"/>
    <m/>
    <n v="0"/>
    <n v="0"/>
    <n v="0"/>
    <n v="0"/>
    <n v="0"/>
    <x v="0"/>
    <m/>
    <x v="6"/>
    <x v="3"/>
    <s v="No root cause"/>
    <s v="No root cause"/>
    <s v=""/>
    <s v="OST_024"/>
    <m/>
  </r>
  <r>
    <s v="Bangourain"/>
    <s v="OST_090"/>
    <s v="NORD-OUEST"/>
    <s v="IHS"/>
    <s v="Grid-Gen"/>
    <s v="OUEST"/>
    <s v="Bangourain"/>
    <s v="NOKIA"/>
    <n v="0"/>
    <n v="0"/>
    <n v="0"/>
    <n v="0"/>
    <n v="0"/>
    <n v="0"/>
    <n v="0"/>
    <n v="0"/>
    <n v="0"/>
    <n v="0"/>
    <n v="0"/>
    <n v="0"/>
    <n v="0"/>
    <n v="0"/>
    <n v="0"/>
    <n v="0"/>
    <n v="0"/>
    <n v="0"/>
    <n v="0"/>
    <n v="0"/>
    <m/>
    <n v="0"/>
    <n v="0"/>
    <n v="0"/>
    <m/>
    <n v="0"/>
    <n v="0"/>
    <n v="0"/>
    <n v="0"/>
    <n v="0"/>
    <x v="0"/>
    <m/>
    <x v="6"/>
    <x v="3"/>
    <s v="No root cause"/>
    <s v="No root cause"/>
    <s v=""/>
    <s v="OST_090"/>
    <m/>
  </r>
  <r>
    <s v="Kekem"/>
    <s v="OST_103"/>
    <s v="OUEST"/>
    <s v="IHS"/>
    <s v="Grid-Gen"/>
    <s v="OUEST"/>
    <s v="Kekem"/>
    <s v="Huawei"/>
    <n v="0"/>
    <n v="0"/>
    <n v="0"/>
    <n v="0"/>
    <n v="0"/>
    <n v="0"/>
    <n v="0"/>
    <n v="0"/>
    <n v="0"/>
    <n v="0"/>
    <n v="0"/>
    <n v="0"/>
    <n v="0"/>
    <n v="0"/>
    <n v="0"/>
    <n v="0"/>
    <n v="0"/>
    <n v="0"/>
    <n v="0"/>
    <n v="0"/>
    <m/>
    <n v="0"/>
    <n v="0"/>
    <n v="0"/>
    <m/>
    <n v="0"/>
    <n v="0"/>
    <n v="0"/>
    <n v="0"/>
    <n v="0"/>
    <x v="0"/>
    <m/>
    <x v="6"/>
    <x v="3"/>
    <s v="No root cause"/>
    <s v="No root cause"/>
    <s v=""/>
    <s v="OST_103"/>
    <m/>
  </r>
  <r>
    <s v="Camp-Bertaud"/>
    <s v="LIT_281"/>
    <s v="Douala"/>
    <s v="IHS"/>
    <m/>
    <s v="LITTORAL"/>
    <s v="Douala"/>
    <s v="ZTE"/>
    <n v="0"/>
    <n v="0"/>
    <n v="0"/>
    <n v="0"/>
    <n v="0"/>
    <n v="0"/>
    <n v="0"/>
    <n v="0"/>
    <n v="0"/>
    <n v="0"/>
    <n v="0"/>
    <n v="0"/>
    <n v="0"/>
    <n v="0"/>
    <n v="0"/>
    <n v="0"/>
    <n v="0"/>
    <n v="0"/>
    <n v="0"/>
    <n v="0"/>
    <m/>
    <n v="0"/>
    <n v="0"/>
    <n v="0"/>
    <m/>
    <n v="0"/>
    <n v="0"/>
    <n v="0"/>
    <n v="0"/>
    <n v="0"/>
    <x v="0"/>
    <m/>
    <x v="6"/>
    <x v="3"/>
    <s v="No root cause"/>
    <s v="No root cause"/>
    <s v=""/>
    <s v="LIT_281"/>
    <m/>
  </r>
  <r>
    <s v="Bfsam-Q-Haoussa"/>
    <s v="OST_100"/>
    <s v="Bafoussam"/>
    <s v="IHS"/>
    <s v="Grid-Gen"/>
    <s v="OUEST"/>
    <s v="Bafoussam"/>
    <s v="Huawei"/>
    <n v="0"/>
    <n v="0"/>
    <n v="0"/>
    <n v="0"/>
    <n v="0"/>
    <n v="0"/>
    <n v="0"/>
    <n v="0"/>
    <n v="0"/>
    <n v="0"/>
    <n v="0"/>
    <n v="0"/>
    <n v="0"/>
    <n v="0"/>
    <n v="0"/>
    <n v="0"/>
    <n v="0"/>
    <n v="0"/>
    <n v="0"/>
    <n v="0"/>
    <m/>
    <n v="0"/>
    <n v="0"/>
    <n v="0"/>
    <m/>
    <n v="0"/>
    <n v="0"/>
    <n v="0"/>
    <n v="0"/>
    <n v="0"/>
    <x v="0"/>
    <m/>
    <x v="6"/>
    <x v="3"/>
    <s v="No root cause"/>
    <s v="No root cause"/>
    <s v=""/>
    <s v="OST_100"/>
    <m/>
  </r>
  <r>
    <s v="Ebolowa-Ville"/>
    <s v="CTR_392"/>
    <s v="CENTRE"/>
    <s v="IHS"/>
    <s v="Grid-Gen"/>
    <s v="CENTRE"/>
    <s v="Ebolowa"/>
    <s v="ZTE"/>
    <n v="0"/>
    <n v="0"/>
    <n v="0"/>
    <n v="0"/>
    <n v="0"/>
    <n v="0"/>
    <n v="0"/>
    <n v="0"/>
    <n v="0"/>
    <n v="0"/>
    <n v="0"/>
    <n v="0"/>
    <n v="0"/>
    <n v="0"/>
    <n v="0"/>
    <n v="0"/>
    <n v="0"/>
    <n v="0"/>
    <n v="0"/>
    <n v="0"/>
    <m/>
    <n v="0"/>
    <n v="0"/>
    <n v="0"/>
    <m/>
    <n v="0"/>
    <n v="0"/>
    <n v="0"/>
    <n v="0"/>
    <n v="0"/>
    <x v="0"/>
    <m/>
    <x v="6"/>
    <x v="3"/>
    <s v="No root cause"/>
    <s v="No root cause"/>
    <s v=""/>
    <s v="CTR_392"/>
    <m/>
  </r>
  <r>
    <s v="Ekoumdoum-MTN-IHS"/>
    <s v="CTR_465"/>
    <s v="Yaounde"/>
    <s v="CAMUSAT"/>
    <s v="Grid-Gen"/>
    <s v="CENTRE"/>
    <s v="Yaounde"/>
    <s v="ZTE"/>
    <n v="0"/>
    <n v="0"/>
    <n v="0"/>
    <n v="0"/>
    <n v="0"/>
    <n v="0"/>
    <n v="0"/>
    <n v="0"/>
    <n v="0"/>
    <n v="0"/>
    <n v="0"/>
    <n v="0"/>
    <n v="0"/>
    <n v="0"/>
    <n v="0"/>
    <n v="0"/>
    <n v="0"/>
    <n v="0"/>
    <n v="0"/>
    <n v="0"/>
    <m/>
    <n v="0"/>
    <n v="0"/>
    <n v="0"/>
    <m/>
    <n v="0"/>
    <n v="0"/>
    <n v="0"/>
    <n v="0"/>
    <n v="0"/>
    <x v="0"/>
    <m/>
    <x v="6"/>
    <x v="3"/>
    <s v="No root cause"/>
    <s v="No root cause"/>
    <s v=""/>
    <s v="CTR_465"/>
    <m/>
  </r>
  <r>
    <s v="Santa-Barbara-Dla-IHS"/>
    <s v="LIT_171"/>
    <s v="Douala"/>
    <s v="IHS"/>
    <s v="Grid-Gen (LL)"/>
    <s v="LITTORAL"/>
    <s v="Douala"/>
    <s v="ZTE"/>
    <n v="0"/>
    <n v="0"/>
    <n v="0"/>
    <n v="0"/>
    <n v="0"/>
    <n v="0"/>
    <n v="0"/>
    <n v="0"/>
    <n v="0"/>
    <n v="0"/>
    <n v="0"/>
    <n v="0"/>
    <n v="0"/>
    <n v="0"/>
    <n v="0"/>
    <n v="0"/>
    <n v="0"/>
    <n v="0"/>
    <n v="0"/>
    <n v="0"/>
    <m/>
    <n v="0"/>
    <n v="0"/>
    <n v="0"/>
    <m/>
    <n v="0"/>
    <n v="0"/>
    <n v="0"/>
    <n v="0"/>
    <n v="0"/>
    <x v="0"/>
    <m/>
    <x v="6"/>
    <x v="3"/>
    <s v="No root cause"/>
    <s v="No root cause"/>
    <s v=""/>
    <s v="LIT_171"/>
    <m/>
  </r>
  <r>
    <s v="Bberi-Q-Princes"/>
    <s v="LIT_535"/>
    <s v="Douala"/>
    <s v="IHS"/>
    <s v="Grid-Gen (LL)"/>
    <s v="LITTORAL"/>
    <s v="Douala"/>
    <s v="ZTE"/>
    <n v="0"/>
    <n v="0"/>
    <n v="0"/>
    <n v="0"/>
    <n v="0"/>
    <n v="0"/>
    <n v="1.979693693230913E-3"/>
    <n v="0"/>
    <n v="0"/>
    <n v="0"/>
    <n v="0"/>
    <n v="0"/>
    <n v="0"/>
    <n v="0"/>
    <n v="0"/>
    <n v="0"/>
    <n v="0"/>
    <n v="0"/>
    <n v="0"/>
    <n v="0"/>
    <m/>
    <n v="0"/>
    <n v="0"/>
    <n v="0"/>
    <m/>
    <n v="0"/>
    <n v="0"/>
    <n v="0"/>
    <n v="0"/>
    <n v="0"/>
    <x v="0"/>
    <m/>
    <x v="6"/>
    <x v="3"/>
    <s v="No root cause"/>
    <s v="No root cause"/>
    <s v=""/>
    <s v="LIT_535"/>
    <m/>
  </r>
  <r>
    <s v="Logbaba"/>
    <s v="LIT_058"/>
    <s v="Douala"/>
    <s v="IHS"/>
    <s v="Grid-Gen"/>
    <s v="LITTORAL"/>
    <s v="Douala"/>
    <s v="ZTE"/>
    <n v="0"/>
    <n v="0"/>
    <n v="0"/>
    <n v="0"/>
    <n v="0"/>
    <n v="0"/>
    <n v="0"/>
    <n v="0"/>
    <n v="0"/>
    <n v="0"/>
    <n v="0"/>
    <n v="0"/>
    <n v="0"/>
    <n v="0"/>
    <n v="0"/>
    <n v="0"/>
    <n v="0"/>
    <n v="0"/>
    <n v="0"/>
    <n v="0"/>
    <m/>
    <n v="0"/>
    <n v="0"/>
    <n v="0"/>
    <m/>
    <n v="0"/>
    <n v="0"/>
    <n v="0"/>
    <n v="0"/>
    <n v="0"/>
    <x v="0"/>
    <m/>
    <x v="6"/>
    <x v="3"/>
    <s v="No root cause"/>
    <s v="No root cause"/>
    <s v=""/>
    <s v="LIT_058"/>
    <m/>
  </r>
  <r>
    <s v="Dschang-Lycee-Technique-IHS"/>
    <s v="OST_267"/>
    <s v="OUEST"/>
    <s v="IHS"/>
    <s v="Grid-Gen"/>
    <s v="OUEST"/>
    <s v="Dschang"/>
    <s v="Huawei"/>
    <n v="0"/>
    <n v="0"/>
    <n v="0"/>
    <n v="0"/>
    <n v="0"/>
    <n v="0"/>
    <n v="0"/>
    <n v="0"/>
    <n v="0"/>
    <n v="0"/>
    <n v="0"/>
    <n v="0"/>
    <n v="0"/>
    <n v="0"/>
    <n v="0"/>
    <n v="0"/>
    <n v="0"/>
    <n v="0"/>
    <n v="0"/>
    <n v="0"/>
    <m/>
    <n v="0"/>
    <n v="0"/>
    <n v="0"/>
    <m/>
    <n v="0"/>
    <n v="0"/>
    <n v="0"/>
    <n v="0"/>
    <n v="0"/>
    <x v="0"/>
    <m/>
    <x v="6"/>
    <x v="3"/>
    <s v="No root cause"/>
    <s v="No root cause"/>
    <s v=""/>
    <s v="OST_267"/>
    <m/>
  </r>
  <r>
    <s v="Dschang-Universite"/>
    <s v="OST_106"/>
    <s v="OUEST"/>
    <s v="IHS"/>
    <s v="Grid-Gen"/>
    <s v="OUEST"/>
    <s v="Dschang"/>
    <s v="Huawei"/>
    <n v="0"/>
    <n v="0"/>
    <n v="0"/>
    <n v="0"/>
    <n v="0"/>
    <n v="0"/>
    <n v="0"/>
    <n v="0"/>
    <n v="0"/>
    <n v="0"/>
    <n v="0"/>
    <n v="0"/>
    <n v="0"/>
    <n v="0"/>
    <n v="0"/>
    <n v="0"/>
    <n v="0"/>
    <n v="0"/>
    <n v="0"/>
    <n v="0"/>
    <m/>
    <n v="0"/>
    <n v="0"/>
    <n v="0"/>
    <m/>
    <n v="0"/>
    <n v="0"/>
    <n v="0"/>
    <n v="0"/>
    <n v="0"/>
    <x v="0"/>
    <m/>
    <x v="6"/>
    <x v="3"/>
    <s v="No root cause"/>
    <s v="No root cause"/>
    <s v=""/>
    <s v="OST_106"/>
    <m/>
  </r>
  <r>
    <s v="Dschang-Meka"/>
    <s v="OST_074"/>
    <s v="OUEST"/>
    <s v="IHS"/>
    <s v="Grid-Gen"/>
    <s v="OUEST"/>
    <s v="Dschang"/>
    <s v="Huawei"/>
    <n v="0"/>
    <n v="0"/>
    <n v="0"/>
    <n v="0"/>
    <n v="0"/>
    <n v="0"/>
    <n v="0"/>
    <n v="0"/>
    <n v="0"/>
    <n v="0"/>
    <n v="0"/>
    <n v="0"/>
    <n v="0"/>
    <n v="0"/>
    <n v="0"/>
    <n v="0"/>
    <n v="0"/>
    <n v="0"/>
    <n v="0"/>
    <n v="0"/>
    <m/>
    <n v="0"/>
    <n v="0"/>
    <n v="0"/>
    <m/>
    <n v="0"/>
    <n v="0"/>
    <n v="0"/>
    <n v="0"/>
    <n v="0"/>
    <x v="0"/>
    <m/>
    <x v="6"/>
    <x v="3"/>
    <s v="No root cause"/>
    <s v="No root cause"/>
    <s v=""/>
    <s v="OST_074"/>
    <m/>
  </r>
  <r>
    <s v="Dschang"/>
    <s v="OST_011"/>
    <s v="OUEST"/>
    <s v="CAMUSAT"/>
    <s v="Medium Grid + Solar + GE"/>
    <s v="OUEST"/>
    <s v="Dschang"/>
    <s v="Huawei"/>
    <n v="0"/>
    <n v="0"/>
    <n v="0"/>
    <n v="0"/>
    <n v="0"/>
    <n v="0"/>
    <n v="0"/>
    <n v="0"/>
    <n v="0"/>
    <n v="0"/>
    <n v="0"/>
    <n v="0"/>
    <n v="0"/>
    <n v="0"/>
    <n v="0"/>
    <n v="0"/>
    <n v="0"/>
    <n v="0"/>
    <n v="0"/>
    <n v="0"/>
    <m/>
    <n v="0"/>
    <n v="0"/>
    <n v="0"/>
    <m/>
    <n v="0"/>
    <n v="0"/>
    <n v="0"/>
    <n v="0"/>
    <n v="0"/>
    <x v="0"/>
    <m/>
    <x v="6"/>
    <x v="3"/>
    <s v="No root cause"/>
    <s v="No root cause"/>
    <s v=""/>
    <s v="OST_011"/>
    <m/>
  </r>
  <r>
    <s v="Mbouda"/>
    <s v="OST_141"/>
    <s v="OUEST"/>
    <s v="CAMUSAT"/>
    <e v="#N/A"/>
    <s v="OUEST"/>
    <s v="Mbouda"/>
    <s v="Huawei"/>
    <n v="0"/>
    <n v="0"/>
    <n v="0"/>
    <n v="0"/>
    <n v="0"/>
    <n v="0"/>
    <n v="0"/>
    <n v="0"/>
    <n v="0"/>
    <n v="0"/>
    <n v="0"/>
    <n v="0"/>
    <n v="0"/>
    <n v="0"/>
    <n v="0"/>
    <n v="0"/>
    <n v="0"/>
    <n v="0"/>
    <n v="0"/>
    <n v="0"/>
    <m/>
    <n v="0"/>
    <n v="0"/>
    <n v="0"/>
    <m/>
    <n v="0"/>
    <n v="0"/>
    <n v="0"/>
    <n v="0"/>
    <n v="0"/>
    <x v="0"/>
    <m/>
    <x v="6"/>
    <x v="3"/>
    <s v="No root cause"/>
    <s v="No root cause"/>
    <s v=""/>
    <s v="OST_141"/>
    <m/>
  </r>
  <r>
    <s v="PK10-Bassang"/>
    <s v="LIT_452"/>
    <s v="Douala"/>
    <s v="IHS"/>
    <s v="Grid-Gen"/>
    <s v="LITTORAL"/>
    <s v="Douala"/>
    <s v="ZTE"/>
    <n v="0"/>
    <n v="0"/>
    <n v="0"/>
    <n v="0"/>
    <n v="0"/>
    <n v="0"/>
    <n v="0"/>
    <n v="0"/>
    <n v="0"/>
    <n v="0"/>
    <n v="0"/>
    <n v="0"/>
    <n v="0"/>
    <n v="0"/>
    <n v="0"/>
    <n v="0"/>
    <n v="0"/>
    <n v="0"/>
    <n v="0"/>
    <n v="0"/>
    <m/>
    <n v="0"/>
    <n v="0"/>
    <n v="0"/>
    <m/>
    <n v="0"/>
    <n v="0"/>
    <n v="0"/>
    <n v="0"/>
    <n v="0"/>
    <x v="0"/>
    <m/>
    <x v="6"/>
    <x v="3"/>
    <s v="No root cause"/>
    <s v="No root cause"/>
    <s v=""/>
    <s v="LIT_452"/>
    <m/>
  </r>
  <r>
    <s v="Bfsam-Njinkwo"/>
    <s v="OST_076"/>
    <s v="Bafoussam"/>
    <s v="IHS"/>
    <s v="Grid-Gen"/>
    <s v="OUEST"/>
    <s v="Bafoussam"/>
    <s v="Huawei"/>
    <n v="0"/>
    <n v="0"/>
    <n v="0"/>
    <n v="0"/>
    <n v="0"/>
    <n v="0"/>
    <n v="0"/>
    <n v="0"/>
    <n v="0"/>
    <n v="0"/>
    <n v="0"/>
    <n v="0"/>
    <n v="0"/>
    <n v="0"/>
    <n v="0"/>
    <n v="0"/>
    <n v="0"/>
    <n v="0"/>
    <n v="0"/>
    <n v="0"/>
    <m/>
    <n v="0"/>
    <n v="0"/>
    <n v="0"/>
    <m/>
    <n v="0"/>
    <n v="0"/>
    <n v="0"/>
    <n v="0"/>
    <n v="0"/>
    <x v="0"/>
    <m/>
    <x v="6"/>
    <x v="3"/>
    <s v="No root cause"/>
    <s v="No root cause"/>
    <s v=""/>
    <s v="OST_076"/>
    <m/>
  </r>
  <r>
    <s v="Bfsam-Marche-New"/>
    <s v="OST_223"/>
    <s v="Bafoussam"/>
    <s v="IHS"/>
    <s v="Grid-Gen"/>
    <s v="OUEST"/>
    <s v="Bafoussam"/>
    <s v="Huawei"/>
    <n v="0"/>
    <n v="0"/>
    <n v="0"/>
    <n v="0"/>
    <n v="0"/>
    <n v="0"/>
    <n v="0"/>
    <n v="0"/>
    <n v="0"/>
    <n v="0"/>
    <n v="0"/>
    <n v="0"/>
    <n v="0"/>
    <n v="0"/>
    <n v="0"/>
    <n v="0"/>
    <n v="0"/>
    <n v="0"/>
    <n v="0"/>
    <n v="0"/>
    <m/>
    <n v="0"/>
    <n v="0"/>
    <n v="0"/>
    <m/>
    <n v="0"/>
    <n v="0"/>
    <n v="0"/>
    <n v="0"/>
    <n v="0"/>
    <x v="0"/>
    <m/>
    <x v="6"/>
    <x v="3"/>
    <s v="No root cause"/>
    <s v="No root cause"/>
    <s v=""/>
    <s v="OST_223"/>
    <m/>
  </r>
  <r>
    <s v="Newb-Mairie"/>
    <s v="LIT_090"/>
    <s v="Douala"/>
    <s v="IHS"/>
    <s v="Grid-Gen"/>
    <s v="LITTORAL"/>
    <s v="Douala"/>
    <s v="ZTE"/>
    <n v="0"/>
    <n v="0"/>
    <n v="0"/>
    <n v="0"/>
    <n v="0"/>
    <n v="0"/>
    <n v="0"/>
    <n v="0"/>
    <n v="0"/>
    <n v="0"/>
    <n v="0"/>
    <n v="0"/>
    <n v="0"/>
    <n v="0"/>
    <n v="0"/>
    <n v="0"/>
    <n v="0"/>
    <n v="0"/>
    <n v="0"/>
    <n v="0"/>
    <m/>
    <n v="0"/>
    <n v="0"/>
    <n v="0"/>
    <m/>
    <n v="0"/>
    <n v="0"/>
    <n v="0"/>
    <n v="0"/>
    <n v="0"/>
    <x v="0"/>
    <m/>
    <x v="6"/>
    <x v="3"/>
    <s v="No root cause"/>
    <s v="No root cause"/>
    <s v=""/>
    <s v="LIT_090"/>
    <m/>
  </r>
  <r>
    <s v="Bfsam-Leproserie-IHS"/>
    <s v="OST_166"/>
    <s v="Bafoussam"/>
    <s v="IHS"/>
    <s v="Grid-Gen"/>
    <s v="OUEST"/>
    <s v="Bafoussam"/>
    <s v="Huawei"/>
    <n v="0"/>
    <n v="0"/>
    <n v="0"/>
    <n v="0"/>
    <n v="0"/>
    <n v="0"/>
    <n v="0"/>
    <n v="0"/>
    <n v="0.63350198183390272"/>
    <n v="0"/>
    <n v="0"/>
    <n v="0"/>
    <n v="0"/>
    <n v="0"/>
    <n v="0"/>
    <n v="0"/>
    <n v="0"/>
    <n v="0"/>
    <n v="0"/>
    <n v="0"/>
    <m/>
    <n v="0"/>
    <n v="0"/>
    <n v="0"/>
    <m/>
    <n v="0"/>
    <n v="0"/>
    <n v="0"/>
    <n v="0"/>
    <n v="0"/>
    <x v="0"/>
    <m/>
    <x v="6"/>
    <x v="3"/>
    <s v="No root cause"/>
    <s v="No root cause"/>
    <s v=""/>
    <s v="OST_166"/>
    <m/>
  </r>
  <r>
    <s v="Bmouang-Terminus"/>
    <s v="LIT_044"/>
    <s v="Douala"/>
    <s v="IHS"/>
    <s v="Grid-Gen"/>
    <s v="LITTORAL"/>
    <s v="Douala"/>
    <s v="ZTE"/>
    <n v="1.0344345424090672E-3"/>
    <n v="0"/>
    <n v="0"/>
    <n v="0"/>
    <n v="0"/>
    <n v="0"/>
    <n v="0"/>
    <n v="0"/>
    <n v="0"/>
    <n v="0"/>
    <n v="0"/>
    <n v="0"/>
    <n v="0"/>
    <n v="0"/>
    <n v="0"/>
    <n v="0"/>
    <n v="0"/>
    <n v="0"/>
    <n v="0"/>
    <n v="0"/>
    <m/>
    <n v="0"/>
    <n v="0"/>
    <n v="0"/>
    <m/>
    <n v="0"/>
    <n v="0"/>
    <n v="0"/>
    <n v="0"/>
    <n v="0"/>
    <x v="0"/>
    <m/>
    <x v="6"/>
    <x v="3"/>
    <s v="No root cause"/>
    <s v="No root cause"/>
    <s v=""/>
    <s v="LIT_044"/>
    <m/>
  </r>
  <r>
    <s v="Deido-Lycee"/>
    <s v="LIT_004"/>
    <s v="Douala"/>
    <m/>
    <m/>
    <s v="LITTORAL"/>
    <s v="Douala"/>
    <s v="ZTE"/>
    <n v="0"/>
    <n v="0"/>
    <n v="0"/>
    <n v="0"/>
    <n v="0"/>
    <n v="0"/>
    <n v="0"/>
    <n v="0"/>
    <n v="0"/>
    <n v="0"/>
    <n v="0"/>
    <n v="0"/>
    <n v="0"/>
    <n v="0"/>
    <n v="0"/>
    <n v="0"/>
    <n v="0"/>
    <n v="0"/>
    <n v="0"/>
    <n v="0"/>
    <m/>
    <n v="0"/>
    <n v="0"/>
    <n v="0"/>
    <m/>
    <n v="0"/>
    <n v="0"/>
    <n v="0"/>
    <n v="0"/>
    <n v="0"/>
    <x v="0"/>
    <m/>
    <x v="6"/>
    <x v="3"/>
    <s v="No root cause"/>
    <s v="No root cause"/>
    <s v=""/>
    <s v="LIT_004"/>
    <m/>
  </r>
  <r>
    <s v="Bonateki-MRS"/>
    <s v="LIT_396"/>
    <s v="Douala"/>
    <s v="IHS"/>
    <s v="Grid-Gen"/>
    <s v="LITTORAL"/>
    <s v="Douala"/>
    <s v="ZTE"/>
    <n v="0"/>
    <n v="0"/>
    <n v="0"/>
    <n v="0"/>
    <n v="0"/>
    <n v="0"/>
    <n v="0"/>
    <n v="0"/>
    <n v="0"/>
    <n v="0"/>
    <n v="0"/>
    <n v="0"/>
    <n v="0"/>
    <n v="0"/>
    <n v="0"/>
    <n v="0"/>
    <n v="0"/>
    <n v="0"/>
    <n v="0"/>
    <n v="0"/>
    <m/>
    <n v="0"/>
    <n v="0"/>
    <n v="0"/>
    <m/>
    <n v="0"/>
    <n v="0"/>
    <n v="0"/>
    <n v="0"/>
    <n v="0"/>
    <x v="0"/>
    <m/>
    <x v="6"/>
    <x v="3"/>
    <s v="No root cause"/>
    <s v="No root cause"/>
    <s v=""/>
    <s v="LIT_396"/>
    <m/>
  </r>
  <r>
    <s v="Deido-Bonateki"/>
    <s v="LIT_414"/>
    <s v="Douala"/>
    <s v="IHS"/>
    <s v="Grid-Gen"/>
    <s v="LITTORAL"/>
    <s v="Douala"/>
    <s v="ZTE"/>
    <n v="0.15958828078405901"/>
    <n v="0"/>
    <n v="0"/>
    <n v="0"/>
    <n v="0"/>
    <n v="0"/>
    <n v="0"/>
    <n v="0"/>
    <n v="1.2432119691923991"/>
    <n v="0"/>
    <n v="0"/>
    <n v="0"/>
    <n v="0"/>
    <n v="0"/>
    <n v="0"/>
    <n v="0"/>
    <n v="0"/>
    <n v="0"/>
    <n v="0"/>
    <n v="0"/>
    <m/>
    <n v="0"/>
    <n v="0"/>
    <n v="0"/>
    <m/>
    <n v="0"/>
    <n v="0"/>
    <n v="0"/>
    <n v="0"/>
    <n v="0"/>
    <x v="0"/>
    <m/>
    <x v="6"/>
    <x v="3"/>
    <s v="No root cause"/>
    <s v="No root cause"/>
    <s v=""/>
    <s v="LIT_414"/>
    <m/>
  </r>
  <r>
    <s v="Batoufam-Chefferie"/>
    <s v="OST_277"/>
    <s v="OUEST"/>
    <s v="CAMUSAT"/>
    <s v="Good Grid + GE"/>
    <s v="OUEST"/>
    <s v="Batoufam"/>
    <s v="Huawei"/>
    <n v="0"/>
    <n v="0"/>
    <n v="0"/>
    <n v="0"/>
    <n v="0"/>
    <n v="0"/>
    <n v="0"/>
    <n v="0"/>
    <n v="0"/>
    <n v="0"/>
    <n v="0"/>
    <n v="0"/>
    <n v="0"/>
    <n v="0"/>
    <n v="0"/>
    <n v="0"/>
    <n v="0"/>
    <n v="0"/>
    <n v="0"/>
    <n v="0"/>
    <m/>
    <n v="0"/>
    <n v="0"/>
    <n v="0"/>
    <m/>
    <n v="0"/>
    <n v="0"/>
    <n v="0"/>
    <n v="0"/>
    <n v="0"/>
    <x v="0"/>
    <m/>
    <x v="6"/>
    <x v="3"/>
    <s v="No root cause"/>
    <s v="No root cause"/>
    <s v=""/>
    <s v="OST_277"/>
    <m/>
  </r>
  <r>
    <s v="Garoua-Djamboutou-CICAM"/>
    <s v="NRD_047"/>
    <s v="Garoua"/>
    <s v="IHS"/>
    <s v="Grid-Gen"/>
    <s v="NORD"/>
    <s v="Garoua"/>
    <s v="Huawei"/>
    <n v="0"/>
    <n v="0"/>
    <n v="0"/>
    <n v="0"/>
    <n v="0"/>
    <n v="0"/>
    <n v="0"/>
    <n v="0"/>
    <n v="0"/>
    <n v="0"/>
    <n v="0"/>
    <n v="0"/>
    <n v="0"/>
    <n v="0"/>
    <n v="0"/>
    <n v="0"/>
    <n v="0"/>
    <n v="0"/>
    <n v="0"/>
    <n v="0"/>
    <m/>
    <n v="0"/>
    <n v="0"/>
    <n v="0"/>
    <m/>
    <n v="0"/>
    <n v="0"/>
    <n v="0"/>
    <n v="0"/>
    <n v="0"/>
    <x v="0"/>
    <m/>
    <x v="6"/>
    <x v="3"/>
    <s v="No root cause"/>
    <s v="No root cause"/>
    <s v=""/>
    <s v="NRD_047"/>
    <m/>
  </r>
  <r>
    <s v="Plateau"/>
    <s v="NRD_002"/>
    <s v="Garoua"/>
    <s v="CAMUSAT"/>
    <s v="Good Grid + Solar + GE"/>
    <s v="NORD"/>
    <s v="Garoua"/>
    <s v="Huawei"/>
    <n v="0"/>
    <n v="0"/>
    <n v="0"/>
    <n v="0"/>
    <n v="0"/>
    <n v="0"/>
    <n v="0"/>
    <n v="0"/>
    <n v="0"/>
    <n v="0"/>
    <n v="0"/>
    <n v="0"/>
    <n v="0"/>
    <n v="0"/>
    <n v="0"/>
    <n v="0"/>
    <n v="0"/>
    <n v="0"/>
    <n v="0"/>
    <n v="0"/>
    <m/>
    <n v="0"/>
    <n v="0"/>
    <n v="0"/>
    <m/>
    <n v="0"/>
    <n v="0"/>
    <n v="0"/>
    <n v="0"/>
    <n v="0"/>
    <x v="0"/>
    <m/>
    <x v="6"/>
    <x v="3"/>
    <s v="No root cause"/>
    <s v="No root cause"/>
    <s v=""/>
    <s v="NRD_002"/>
    <m/>
  </r>
  <r>
    <s v="Garoua-Orange"/>
    <s v="NRD_001"/>
    <s v="Garoua"/>
    <s v="OCM/Strategique"/>
    <m/>
    <s v="NORD"/>
    <s v="Garoua"/>
    <s v="Huawei"/>
    <n v="0"/>
    <n v="0"/>
    <n v="0"/>
    <n v="0"/>
    <n v="0"/>
    <n v="0"/>
    <n v="0"/>
    <n v="0"/>
    <n v="0"/>
    <n v="0"/>
    <n v="0"/>
    <n v="0"/>
    <n v="0"/>
    <n v="0"/>
    <n v="0"/>
    <n v="0"/>
    <n v="0"/>
    <n v="0"/>
    <n v="0"/>
    <n v="0"/>
    <m/>
    <n v="0"/>
    <n v="0"/>
    <n v="0"/>
    <m/>
    <n v="0"/>
    <n v="0"/>
    <n v="0"/>
    <n v="0"/>
    <n v="0"/>
    <x v="0"/>
    <m/>
    <x v="6"/>
    <x v="3"/>
    <s v="No root cause"/>
    <s v="No root cause"/>
    <s v=""/>
    <s v="NRD_001"/>
    <m/>
  </r>
  <r>
    <s v="Gra-Plateau-MTN"/>
    <s v="NRD_035"/>
    <s v="Garoua"/>
    <s v="IHS"/>
    <s v="Grid-Gen"/>
    <s v="NORD"/>
    <s v="Garoua"/>
    <s v="Huawei"/>
    <n v="0"/>
    <n v="0"/>
    <n v="0"/>
    <n v="0"/>
    <n v="0"/>
    <n v="0"/>
    <n v="0"/>
    <n v="0"/>
    <n v="0"/>
    <n v="0"/>
    <n v="0"/>
    <n v="0"/>
    <n v="0"/>
    <n v="0"/>
    <n v="0"/>
    <n v="0"/>
    <n v="0"/>
    <n v="0"/>
    <n v="0"/>
    <n v="0"/>
    <m/>
    <n v="0"/>
    <n v="0"/>
    <n v="0"/>
    <m/>
    <n v="0"/>
    <n v="0"/>
    <n v="0"/>
    <n v="0"/>
    <n v="0"/>
    <x v="0"/>
    <m/>
    <x v="6"/>
    <x v="3"/>
    <s v="No root cause"/>
    <s v="No root cause"/>
    <s v=""/>
    <s v="NRD_035"/>
    <m/>
  </r>
  <r>
    <s v="Zokok"/>
    <s v="EXN_009"/>
    <s v="Maroua"/>
    <s v="OCM/Strategique"/>
    <m/>
    <s v="EXTREME-NORD"/>
    <s v="Maroua"/>
    <s v="Huawei"/>
    <n v="0"/>
    <n v="0"/>
    <n v="0"/>
    <n v="0"/>
    <n v="0"/>
    <n v="0"/>
    <n v="0"/>
    <n v="0"/>
    <n v="0"/>
    <n v="0"/>
    <n v="0"/>
    <n v="0"/>
    <n v="0"/>
    <n v="0"/>
    <n v="0"/>
    <n v="0"/>
    <n v="0"/>
    <n v="0"/>
    <n v="0"/>
    <n v="0"/>
    <m/>
    <n v="0"/>
    <n v="0"/>
    <n v="0"/>
    <m/>
    <n v="0"/>
    <n v="0"/>
    <n v="0"/>
    <n v="0"/>
    <n v="0"/>
    <x v="0"/>
    <m/>
    <x v="6"/>
    <x v="3"/>
    <s v="No root cause"/>
    <s v="No root cause"/>
    <s v=""/>
    <s v="EXN_009"/>
    <m/>
  </r>
  <r>
    <s v="Ngd-Baladji"/>
    <s v="ADM_035"/>
    <s v="Ngaoundere"/>
    <s v="IHS"/>
    <s v="Grid-Gen"/>
    <s v="ADAMAOUA"/>
    <s v="Ngaoundere"/>
    <s v="Huawei"/>
    <n v="0"/>
    <n v="0"/>
    <n v="0"/>
    <n v="0"/>
    <n v="0"/>
    <n v="0"/>
    <n v="0"/>
    <n v="0"/>
    <n v="0"/>
    <n v="0"/>
    <n v="0"/>
    <n v="0"/>
    <n v="0"/>
    <n v="0"/>
    <n v="0"/>
    <n v="0"/>
    <n v="0"/>
    <n v="0"/>
    <n v="0"/>
    <n v="0"/>
    <m/>
    <n v="0"/>
    <n v="0"/>
    <n v="0"/>
    <m/>
    <n v="0"/>
    <n v="0"/>
    <n v="0"/>
    <n v="0"/>
    <n v="0"/>
    <x v="0"/>
    <m/>
    <x v="6"/>
    <x v="3"/>
    <s v="No root cause"/>
    <s v="No root cause"/>
    <s v=""/>
    <s v="ADM_035"/>
    <m/>
  </r>
  <r>
    <s v="Ngd-Gadamadanga"/>
    <s v="ADM_087"/>
    <s v="Ngaoundere"/>
    <s v="IHS"/>
    <s v="Grid-Gen"/>
    <s v="ADAMAOUA"/>
    <s v="Ngaoundere"/>
    <s v="Huawei"/>
    <n v="0"/>
    <n v="0"/>
    <n v="0"/>
    <n v="0"/>
    <n v="0"/>
    <n v="0"/>
    <n v="0"/>
    <n v="0"/>
    <n v="0"/>
    <n v="0"/>
    <n v="0"/>
    <n v="0"/>
    <n v="0"/>
    <n v="0"/>
    <n v="0"/>
    <n v="0"/>
    <n v="0"/>
    <n v="0"/>
    <n v="0"/>
    <n v="0"/>
    <m/>
    <n v="0"/>
    <n v="0"/>
    <n v="0"/>
    <m/>
    <n v="0"/>
    <n v="0"/>
    <n v="0"/>
    <n v="0"/>
    <n v="0"/>
    <x v="0"/>
    <m/>
    <x v="6"/>
    <x v="3"/>
    <s v="No root cause"/>
    <s v="No root cause"/>
    <s v=""/>
    <s v="ADM_087"/>
    <m/>
  </r>
  <r>
    <s v="Ngd-Bamyangal-II-IHS"/>
    <s v="ADM_085"/>
    <s v="Ngaoundere"/>
    <s v="IHS"/>
    <s v="Grid-Gen"/>
    <s v="ADAMAOUA"/>
    <s v="Ngaoundere"/>
    <s v="Huawei"/>
    <n v="0"/>
    <n v="0"/>
    <n v="0"/>
    <n v="0"/>
    <n v="0"/>
    <n v="0"/>
    <n v="0"/>
    <n v="0"/>
    <n v="0"/>
    <n v="0"/>
    <n v="0"/>
    <n v="0"/>
    <n v="0"/>
    <n v="0"/>
    <n v="0"/>
    <n v="0"/>
    <n v="0"/>
    <n v="0"/>
    <n v="0"/>
    <n v="0"/>
    <m/>
    <n v="0"/>
    <n v="0"/>
    <n v="0"/>
    <m/>
    <n v="0"/>
    <n v="0"/>
    <n v="0"/>
    <n v="0"/>
    <n v="0"/>
    <x v="0"/>
    <m/>
    <x v="6"/>
    <x v="3"/>
    <s v="No root cause"/>
    <s v="No root cause"/>
    <s v=""/>
    <s v="ADM_085"/>
    <m/>
  </r>
  <r>
    <s v="Boko-Douala"/>
    <s v="LIT_240"/>
    <s v="Douala"/>
    <s v="IHS"/>
    <s v="Grid-Gen"/>
    <s v="LITTORAL"/>
    <s v="Douala"/>
    <s v="ZTE"/>
    <n v="0"/>
    <n v="0"/>
    <n v="0"/>
    <n v="0"/>
    <n v="0"/>
    <n v="0"/>
    <n v="0"/>
    <n v="0"/>
    <n v="0"/>
    <n v="0"/>
    <n v="0"/>
    <n v="0"/>
    <n v="0"/>
    <n v="0"/>
    <n v="0"/>
    <n v="0"/>
    <n v="0"/>
    <n v="0"/>
    <n v="0"/>
    <n v="0"/>
    <m/>
    <n v="0"/>
    <n v="0"/>
    <n v="0"/>
    <m/>
    <n v="0"/>
    <n v="0"/>
    <n v="0"/>
    <n v="0"/>
    <n v="0"/>
    <x v="0"/>
    <m/>
    <x v="6"/>
    <x v="3"/>
    <s v="No root cause"/>
    <s v="No root cause"/>
    <s v=""/>
    <s v="LIT_240"/>
    <m/>
  </r>
  <r>
    <s v="Koupa-Kagnam"/>
    <s v="OST_114"/>
    <s v="OUEST"/>
    <s v="IHS"/>
    <s v="Grid-Gen"/>
    <s v="OUEST"/>
    <s v="Koupa-Kagnam"/>
    <s v="Huawei"/>
    <n v="0"/>
    <n v="0"/>
    <n v="0"/>
    <n v="0"/>
    <n v="0"/>
    <n v="0"/>
    <n v="0"/>
    <n v="0"/>
    <n v="0"/>
    <n v="0"/>
    <n v="0"/>
    <n v="0"/>
    <n v="0"/>
    <n v="0"/>
    <n v="0"/>
    <n v="0"/>
    <n v="0"/>
    <n v="0"/>
    <n v="0"/>
    <n v="0"/>
    <m/>
    <n v="0"/>
    <n v="0"/>
    <n v="0"/>
    <m/>
    <n v="0"/>
    <n v="0"/>
    <n v="0"/>
    <n v="0"/>
    <n v="0"/>
    <x v="0"/>
    <m/>
    <x v="6"/>
    <x v="3"/>
    <s v="No root cause"/>
    <s v="No root cause"/>
    <s v=""/>
    <s v="OST_114"/>
    <m/>
  </r>
  <r>
    <s v="Rey-Bouba"/>
    <s v="NRD_023"/>
    <s v="NORD"/>
    <s v="IHS"/>
    <s v="Grid-Gen"/>
    <s v="NORD"/>
    <s v="Rey-bouba"/>
    <s v="Huawei"/>
    <n v="0"/>
    <n v="0"/>
    <n v="0"/>
    <n v="0"/>
    <n v="0"/>
    <n v="0"/>
    <n v="0"/>
    <n v="0"/>
    <n v="0"/>
    <n v="0"/>
    <n v="0"/>
    <n v="0"/>
    <n v="0"/>
    <n v="0"/>
    <n v="0"/>
    <n v="0"/>
    <n v="0"/>
    <n v="0"/>
    <n v="0"/>
    <n v="0"/>
    <m/>
    <n v="0"/>
    <n v="0"/>
    <n v="0"/>
    <m/>
    <n v="0"/>
    <n v="0"/>
    <n v="0"/>
    <n v="0"/>
    <n v="0"/>
    <x v="0"/>
    <m/>
    <x v="6"/>
    <x v="3"/>
    <s v="No root cause"/>
    <s v="No root cause"/>
    <s v=""/>
    <s v="NRD_023"/>
    <m/>
  </r>
  <r>
    <s v="Tchollire"/>
    <s v="NRD_008"/>
    <s v="NORD"/>
    <s v="IHS"/>
    <s v="Grid-Hybrid-Gen"/>
    <s v="NORD"/>
    <s v="Tchollire"/>
    <s v="Huawei"/>
    <n v="0"/>
    <n v="0"/>
    <n v="0"/>
    <n v="0"/>
    <n v="0"/>
    <n v="0"/>
    <n v="0"/>
    <n v="0"/>
    <n v="0"/>
    <n v="0"/>
    <n v="0"/>
    <n v="0"/>
    <n v="0"/>
    <n v="0"/>
    <n v="0"/>
    <n v="0"/>
    <n v="0"/>
    <n v="0"/>
    <n v="0"/>
    <n v="0"/>
    <m/>
    <n v="0"/>
    <n v="0"/>
    <n v="0"/>
    <m/>
    <n v="0"/>
    <n v="0"/>
    <n v="0"/>
    <n v="0"/>
    <n v="0"/>
    <x v="0"/>
    <m/>
    <x v="6"/>
    <x v="3"/>
    <s v="No root cause"/>
    <s v="No root cause"/>
    <s v=""/>
    <s v="NRD_008"/>
    <m/>
  </r>
  <r>
    <s v="Gouna"/>
    <s v="NRD_031"/>
    <s v="NORD"/>
    <s v="IHS"/>
    <s v="Solar-Gen"/>
    <s v="NORD"/>
    <s v="Gouna"/>
    <s v="Huawei"/>
    <n v="0"/>
    <n v="0"/>
    <n v="0"/>
    <n v="0"/>
    <n v="0"/>
    <n v="0"/>
    <n v="0"/>
    <n v="0"/>
    <n v="0"/>
    <n v="0"/>
    <n v="0"/>
    <n v="0"/>
    <n v="0"/>
    <n v="0"/>
    <n v="0"/>
    <n v="0"/>
    <n v="0"/>
    <n v="0"/>
    <n v="0"/>
    <n v="0"/>
    <m/>
    <n v="0"/>
    <n v="0"/>
    <n v="0"/>
    <m/>
    <n v="0"/>
    <n v="0"/>
    <n v="0"/>
    <n v="0"/>
    <n v="0"/>
    <x v="0"/>
    <m/>
    <x v="6"/>
    <x v="3"/>
    <s v="No root cause"/>
    <s v="No root cause"/>
    <s v=""/>
    <s v="NRD_031"/>
    <m/>
  </r>
  <r>
    <s v="Pitchoumba"/>
    <s v="NRD_171"/>
    <s v="NORD"/>
    <s v="CAMUSAT"/>
    <s v="Hybrid Solar - S3"/>
    <s v="NORD"/>
    <s v="PITCHOUMBA"/>
    <s v="Huawei"/>
    <n v="0"/>
    <n v="0"/>
    <n v="0"/>
    <n v="0"/>
    <n v="0"/>
    <n v="0"/>
    <n v="0"/>
    <n v="0"/>
    <n v="0"/>
    <n v="0"/>
    <n v="0"/>
    <n v="0"/>
    <n v="0"/>
    <n v="0"/>
    <n v="0"/>
    <n v="0"/>
    <n v="0"/>
    <n v="0"/>
    <n v="0"/>
    <n v="0"/>
    <m/>
    <n v="0"/>
    <n v="0"/>
    <n v="0"/>
    <m/>
    <n v="0"/>
    <n v="0"/>
    <n v="0"/>
    <n v="0"/>
    <n v="0"/>
    <x v="0"/>
    <m/>
    <x v="6"/>
    <x v="3"/>
    <s v="No root cause"/>
    <s v="No root cause"/>
    <s v=""/>
    <s v="NRD_171"/>
    <m/>
  </r>
  <r>
    <s v="Lagdo-Marche"/>
    <s v="NRD_077"/>
    <s v="NORD"/>
    <s v="IHS"/>
    <s v="Grid-Gen"/>
    <s v="NORD"/>
    <s v="Lagdo"/>
    <s v="Huawei"/>
    <n v="0"/>
    <n v="0"/>
    <n v="0"/>
    <n v="0"/>
    <n v="0"/>
    <n v="0"/>
    <n v="0"/>
    <n v="0"/>
    <n v="0"/>
    <n v="0"/>
    <n v="0"/>
    <n v="0"/>
    <n v="0"/>
    <n v="0"/>
    <n v="0"/>
    <n v="0"/>
    <n v="0"/>
    <n v="0"/>
    <n v="0"/>
    <n v="0"/>
    <m/>
    <n v="0"/>
    <n v="0"/>
    <n v="0"/>
    <m/>
    <n v="0"/>
    <n v="0"/>
    <n v="0"/>
    <n v="0"/>
    <n v="0"/>
    <x v="0"/>
    <m/>
    <x v="6"/>
    <x v="3"/>
    <s v="No root cause"/>
    <s v="No root cause"/>
    <s v=""/>
    <s v="NRD_077"/>
    <m/>
  </r>
  <r>
    <s v="Lagdo"/>
    <s v="NRD_012"/>
    <s v="NORD"/>
    <s v="IHS"/>
    <s v="Grid-Gen"/>
    <s v="NORD"/>
    <s v="Lagdo"/>
    <s v="Huawei"/>
    <n v="0"/>
    <n v="0"/>
    <n v="0"/>
    <n v="0"/>
    <n v="0"/>
    <n v="0"/>
    <n v="0"/>
    <n v="0"/>
    <n v="0"/>
    <n v="0"/>
    <n v="0"/>
    <n v="0"/>
    <n v="0"/>
    <n v="0"/>
    <n v="0"/>
    <n v="0"/>
    <n v="0"/>
    <n v="0"/>
    <n v="0"/>
    <n v="0"/>
    <m/>
    <n v="0"/>
    <n v="0"/>
    <n v="0"/>
    <m/>
    <n v="0"/>
    <n v="0"/>
    <n v="0"/>
    <n v="0"/>
    <n v="0"/>
    <x v="0"/>
    <m/>
    <x v="6"/>
    <x v="3"/>
    <s v="No root cause"/>
    <s v="No root cause"/>
    <s v=""/>
    <s v="NRD_012"/>
    <m/>
  </r>
  <r>
    <s v="Djarako"/>
    <s v="NRD_030"/>
    <s v="NORD"/>
    <s v="IHS"/>
    <s v="Gen Only"/>
    <s v="NORD"/>
    <s v="Djarako"/>
    <s v="Huawei"/>
    <n v="0"/>
    <n v="0"/>
    <n v="0"/>
    <n v="0"/>
    <n v="0"/>
    <n v="0"/>
    <n v="0"/>
    <n v="0"/>
    <n v="0"/>
    <n v="0"/>
    <n v="0"/>
    <n v="0"/>
    <n v="0"/>
    <n v="0"/>
    <n v="0"/>
    <n v="0"/>
    <n v="0"/>
    <n v="0"/>
    <n v="0"/>
    <n v="0"/>
    <m/>
    <n v="0"/>
    <n v="0"/>
    <n v="0"/>
    <m/>
    <n v="0"/>
    <n v="0"/>
    <n v="0"/>
    <n v="0"/>
    <n v="0"/>
    <x v="0"/>
    <m/>
    <x v="6"/>
    <x v="3"/>
    <s v="No root cause"/>
    <s v="No root cause"/>
    <s v=""/>
    <s v="NRD_030"/>
    <m/>
  </r>
  <r>
    <s v="Bonawon"/>
    <s v="LIT_400"/>
    <s v="Douala"/>
    <s v="IHS"/>
    <s v="Grid-Gen"/>
    <s v="LITTORAL"/>
    <s v="Douala"/>
    <s v="ZTE"/>
    <n v="0"/>
    <n v="0"/>
    <n v="0"/>
    <n v="0"/>
    <n v="0"/>
    <n v="0"/>
    <n v="0"/>
    <n v="0"/>
    <n v="0"/>
    <n v="0"/>
    <n v="0"/>
    <n v="0"/>
    <n v="0"/>
    <n v="0"/>
    <n v="0"/>
    <n v="0"/>
    <n v="0"/>
    <n v="0"/>
    <n v="0"/>
    <n v="0"/>
    <m/>
    <n v="0"/>
    <n v="0"/>
    <n v="0"/>
    <m/>
    <n v="0"/>
    <n v="0"/>
    <n v="0"/>
    <n v="0"/>
    <n v="0"/>
    <x v="0"/>
    <m/>
    <x v="6"/>
    <x v="3"/>
    <s v="No root cause"/>
    <s v="No root cause"/>
    <s v=""/>
    <s v="LIT_400"/>
    <m/>
  </r>
  <r>
    <s v="Oyak"/>
    <s v="LIT_222"/>
    <s v="Douala"/>
    <s v="IHS"/>
    <s v="Grid-Gen"/>
    <s v="LITTORAL"/>
    <s v="Douala"/>
    <s v="ZTE"/>
    <n v="0"/>
    <n v="0"/>
    <n v="0"/>
    <n v="0"/>
    <n v="0"/>
    <n v="0"/>
    <n v="0"/>
    <n v="0"/>
    <n v="0"/>
    <n v="0"/>
    <n v="0"/>
    <n v="0"/>
    <n v="0"/>
    <n v="0"/>
    <n v="0"/>
    <n v="0"/>
    <n v="0"/>
    <n v="0"/>
    <n v="0"/>
    <n v="0"/>
    <m/>
    <n v="0"/>
    <n v="0"/>
    <n v="0"/>
    <m/>
    <n v="0"/>
    <n v="0"/>
    <n v="0"/>
    <n v="0"/>
    <n v="0"/>
    <x v="0"/>
    <m/>
    <x v="6"/>
    <x v="3"/>
    <s v="No root cause"/>
    <s v="No root cause"/>
    <s v=""/>
    <s v="LIT_222"/>
    <m/>
  </r>
  <r>
    <s v="Bfsam-Eveche-Carrefour"/>
    <s v="OST_066"/>
    <s v="Bafoussam"/>
    <s v="IHS"/>
    <s v="Grid-Gen"/>
    <s v="OUEST"/>
    <s v="Bafoussam"/>
    <s v="Huawei"/>
    <n v="0"/>
    <n v="0"/>
    <n v="0"/>
    <n v="0"/>
    <n v="0"/>
    <n v="0"/>
    <n v="0"/>
    <n v="0"/>
    <n v="0"/>
    <n v="0"/>
    <n v="0"/>
    <n v="0"/>
    <n v="0"/>
    <n v="0"/>
    <n v="0"/>
    <n v="0"/>
    <n v="0"/>
    <n v="0"/>
    <n v="0"/>
    <n v="0"/>
    <m/>
    <n v="0"/>
    <n v="0"/>
    <n v="0"/>
    <m/>
    <n v="0"/>
    <n v="0"/>
    <n v="0"/>
    <n v="0"/>
    <n v="0"/>
    <x v="0"/>
    <m/>
    <x v="6"/>
    <x v="3"/>
    <s v="No root cause"/>
    <s v="No root cause"/>
    <s v=""/>
    <s v="OST_066"/>
    <m/>
  </r>
  <r>
    <s v="Bilongue"/>
    <s v="LIT_425"/>
    <s v="Douala"/>
    <s v="IHS"/>
    <s v="Grid-Gen"/>
    <s v="LITTORAL"/>
    <s v="Douala"/>
    <s v="ZTE"/>
    <n v="0"/>
    <n v="0"/>
    <n v="0"/>
    <n v="0"/>
    <n v="0"/>
    <n v="0"/>
    <n v="0"/>
    <n v="0"/>
    <n v="0.4585755336968832"/>
    <n v="0"/>
    <n v="0"/>
    <n v="0"/>
    <n v="0"/>
    <n v="0"/>
    <n v="0"/>
    <n v="0"/>
    <n v="0"/>
    <n v="0"/>
    <n v="0"/>
    <n v="0"/>
    <m/>
    <n v="0"/>
    <n v="0"/>
    <n v="0"/>
    <m/>
    <n v="0"/>
    <n v="0"/>
    <n v="0"/>
    <n v="0"/>
    <n v="0"/>
    <x v="0"/>
    <m/>
    <x v="6"/>
    <x v="3"/>
    <s v="No root cause"/>
    <s v="No root cause"/>
    <s v=""/>
    <s v="LIT_425"/>
    <m/>
  </r>
  <r>
    <s v="Ferme-Suisse"/>
    <s v="LIT_006"/>
    <s v="LITTORAL"/>
    <s v="IHS"/>
    <s v="Grid-Gen"/>
    <s v="LITTORAL"/>
    <s v="Ferme-Suisse"/>
    <s v="ZTE"/>
    <n v="0"/>
    <n v="0"/>
    <n v="0"/>
    <n v="0"/>
    <n v="0"/>
    <n v="0"/>
    <n v="0"/>
    <n v="0"/>
    <n v="0"/>
    <n v="0"/>
    <n v="0"/>
    <n v="0"/>
    <n v="0"/>
    <n v="0"/>
    <n v="0"/>
    <n v="0"/>
    <n v="0"/>
    <n v="0"/>
    <n v="0"/>
    <n v="0"/>
    <m/>
    <n v="0"/>
    <n v="0"/>
    <n v="0"/>
    <m/>
    <n v="0"/>
    <n v="0"/>
    <n v="0"/>
    <n v="0"/>
    <n v="0"/>
    <x v="0"/>
    <m/>
    <x v="6"/>
    <x v="3"/>
    <s v="No root cause"/>
    <s v="No root cause"/>
    <s v=""/>
    <s v="LIT_006"/>
    <m/>
  </r>
  <r>
    <s v="Kompigna"/>
    <s v="LIT_111"/>
    <s v="LITTORAL"/>
    <s v="IHS"/>
    <s v="Grid-Gen"/>
    <s v="LITTORAL"/>
    <s v="Kompigna"/>
    <s v="ZTE"/>
    <n v="0"/>
    <n v="0"/>
    <n v="0"/>
    <n v="0"/>
    <n v="0"/>
    <n v="0"/>
    <n v="0"/>
    <n v="0"/>
    <n v="0"/>
    <n v="0"/>
    <n v="0"/>
    <n v="0"/>
    <n v="0"/>
    <n v="0"/>
    <n v="0"/>
    <n v="0"/>
    <n v="0"/>
    <n v="0"/>
    <n v="0"/>
    <n v="0"/>
    <m/>
    <n v="0"/>
    <n v="0"/>
    <n v="0"/>
    <m/>
    <n v="0"/>
    <n v="0"/>
    <n v="0"/>
    <n v="0"/>
    <n v="0"/>
    <x v="0"/>
    <m/>
    <x v="6"/>
    <x v="3"/>
    <s v="No root cause"/>
    <s v="No root cause"/>
    <s v=""/>
    <s v="LIT_111"/>
    <m/>
  </r>
  <r>
    <s v="Kopongo"/>
    <s v="LIT_509"/>
    <s v="LITTORAL"/>
    <s v="IHS"/>
    <s v="Grid-Gen"/>
    <s v="LITTORAL"/>
    <s v="Kopongo"/>
    <s v="ZTE"/>
    <n v="0"/>
    <n v="0"/>
    <n v="0"/>
    <n v="0"/>
    <n v="0"/>
    <n v="0"/>
    <n v="0"/>
    <n v="0"/>
    <n v="0"/>
    <n v="0"/>
    <n v="0"/>
    <n v="0"/>
    <n v="0"/>
    <n v="0"/>
    <n v="0"/>
    <n v="0"/>
    <n v="0"/>
    <n v="0"/>
    <n v="0"/>
    <n v="0"/>
    <m/>
    <n v="0"/>
    <n v="0"/>
    <n v="0"/>
    <m/>
    <n v="0"/>
    <n v="0"/>
    <n v="0"/>
    <n v="0"/>
    <n v="0"/>
    <x v="0"/>
    <m/>
    <x v="6"/>
    <x v="3"/>
    <s v="No root cause"/>
    <s v="No root cause"/>
    <s v=""/>
    <s v="LIT_509"/>
    <m/>
  </r>
  <r>
    <s v="Bagofit"/>
    <s v="EST_082"/>
    <s v="CENTRE"/>
    <s v="IHS"/>
    <s v="GenOnly"/>
    <s v="EST"/>
    <s v="Bagofit"/>
    <s v="ZTE"/>
    <n v="0"/>
    <n v="0"/>
    <n v="0"/>
    <n v="0"/>
    <n v="0"/>
    <n v="0"/>
    <n v="0"/>
    <n v="0"/>
    <n v="0"/>
    <n v="0"/>
    <n v="0"/>
    <n v="0"/>
    <n v="0"/>
    <n v="0"/>
    <n v="0"/>
    <n v="0"/>
    <n v="0"/>
    <n v="0"/>
    <n v="0"/>
    <n v="0"/>
    <m/>
    <n v="0"/>
    <n v="0"/>
    <n v="0"/>
    <m/>
    <n v="0"/>
    <n v="0"/>
    <n v="0"/>
    <n v="0"/>
    <n v="0"/>
    <x v="0"/>
    <m/>
    <x v="6"/>
    <x v="3"/>
    <s v="No root cause"/>
    <s v="No root cause"/>
    <s v=""/>
    <s v="EST_082"/>
    <m/>
  </r>
  <r>
    <s v="Ntoumba"/>
    <s v="CTR_355"/>
    <s v="CENTRE"/>
    <s v="IHS"/>
    <s v="Grid-Gen"/>
    <s v="CENTRE"/>
    <s v="Ntoumba"/>
    <s v="ZTE"/>
    <n v="0"/>
    <n v="0"/>
    <n v="0"/>
    <n v="0"/>
    <n v="0"/>
    <n v="0"/>
    <n v="0"/>
    <n v="0"/>
    <n v="0"/>
    <n v="0"/>
    <n v="0"/>
    <n v="0"/>
    <n v="0"/>
    <n v="0"/>
    <n v="0"/>
    <n v="0"/>
    <n v="0"/>
    <n v="0"/>
    <n v="0"/>
    <n v="0"/>
    <m/>
    <n v="0"/>
    <n v="0"/>
    <n v="0"/>
    <m/>
    <n v="0"/>
    <n v="0"/>
    <n v="0"/>
    <n v="0"/>
    <n v="0"/>
    <x v="0"/>
    <m/>
    <x v="6"/>
    <x v="3"/>
    <s v="No root cause"/>
    <s v="No root cause"/>
    <s v=""/>
    <s v="CTR_355"/>
    <m/>
  </r>
  <r>
    <s v="Meyo-Centre"/>
    <s v="CTR_145"/>
    <s v="CENTRE"/>
    <s v="IHS"/>
    <s v="Solar-Gen-Lithium"/>
    <s v="CENTRE"/>
    <s v="Meyo"/>
    <s v="ZTE"/>
    <n v="0"/>
    <n v="0"/>
    <n v="0"/>
    <n v="0"/>
    <n v="0"/>
    <n v="0"/>
    <n v="0"/>
    <n v="0"/>
    <n v="0"/>
    <n v="0"/>
    <n v="0"/>
    <n v="0"/>
    <n v="0"/>
    <n v="0"/>
    <n v="0"/>
    <n v="0"/>
    <n v="0"/>
    <n v="0"/>
    <n v="0"/>
    <n v="0"/>
    <m/>
    <n v="0"/>
    <n v="0"/>
    <n v="0"/>
    <m/>
    <n v="0"/>
    <n v="0"/>
    <n v="0"/>
    <n v="0"/>
    <n v="0"/>
    <x v="0"/>
    <m/>
    <x v="6"/>
    <x v="3"/>
    <s v="No root cause"/>
    <s v="No root cause"/>
    <s v=""/>
    <s v="CTR_145"/>
    <m/>
  </r>
  <r>
    <s v="Mengang-MTN"/>
    <s v="CTR_306"/>
    <s v="CENTRE"/>
    <s v="IHS"/>
    <s v="Grid-Gen"/>
    <s v="CENTRE"/>
    <s v="Mengang"/>
    <s v="ZTE"/>
    <n v="0"/>
    <n v="0"/>
    <n v="0"/>
    <n v="0"/>
    <n v="0"/>
    <n v="0"/>
    <n v="0"/>
    <n v="0"/>
    <n v="0"/>
    <n v="0"/>
    <n v="0"/>
    <n v="0"/>
    <n v="0"/>
    <n v="0"/>
    <n v="0"/>
    <n v="0"/>
    <n v="0"/>
    <n v="0"/>
    <n v="0"/>
    <n v="0"/>
    <m/>
    <n v="0"/>
    <n v="0"/>
    <n v="0"/>
    <m/>
    <n v="0"/>
    <n v="0"/>
    <n v="0"/>
    <n v="0"/>
    <n v="0"/>
    <x v="0"/>
    <m/>
    <x v="6"/>
    <x v="3"/>
    <s v="No root cause"/>
    <s v="No root cause"/>
    <s v=""/>
    <s v="CTR_306"/>
    <m/>
  </r>
  <r>
    <s v="Missole"/>
    <s v="LIT_227"/>
    <s v="LITTORAL"/>
    <s v="IHS"/>
    <s v="Hybrid-Gen"/>
    <s v="LITTORAL"/>
    <s v="Missole"/>
    <s v="ZTE"/>
    <n v="0"/>
    <n v="0"/>
    <n v="0"/>
    <n v="0"/>
    <n v="0"/>
    <n v="0"/>
    <n v="0"/>
    <n v="0"/>
    <n v="0"/>
    <n v="0"/>
    <n v="0"/>
    <n v="0"/>
    <n v="0"/>
    <n v="0"/>
    <n v="0"/>
    <n v="0"/>
    <n v="0"/>
    <n v="0"/>
    <n v="0"/>
    <n v="0"/>
    <m/>
    <n v="0"/>
    <n v="0"/>
    <n v="0"/>
    <m/>
    <n v="0"/>
    <n v="0"/>
    <n v="0"/>
    <n v="0"/>
    <n v="0"/>
    <x v="0"/>
    <m/>
    <x v="6"/>
    <x v="3"/>
    <s v="No root cause"/>
    <s v="No root cause"/>
    <s v=""/>
    <s v="LIT_227"/>
    <m/>
  </r>
  <r>
    <s v="Ndokohok-IHS"/>
    <s v="OST_025"/>
    <s v="CENTRE"/>
    <s v="IHS"/>
    <s v="Grid-Gen"/>
    <s v="OUEST"/>
    <s v="Makenene"/>
    <s v="ZTE"/>
    <n v="0"/>
    <n v="0"/>
    <n v="0"/>
    <n v="0"/>
    <n v="0"/>
    <n v="0"/>
    <n v="0"/>
    <n v="0"/>
    <n v="0"/>
    <n v="0"/>
    <n v="0"/>
    <n v="0"/>
    <n v="0"/>
    <n v="0"/>
    <n v="0"/>
    <n v="0"/>
    <n v="0"/>
    <n v="0"/>
    <n v="0"/>
    <n v="0"/>
    <m/>
    <n v="0"/>
    <n v="0"/>
    <n v="0"/>
    <m/>
    <n v="0"/>
    <n v="0"/>
    <n v="0"/>
    <n v="0"/>
    <n v="0"/>
    <x v="0"/>
    <m/>
    <x v="6"/>
    <x v="3"/>
    <s v="No root cause"/>
    <s v="No root cause"/>
    <s v=""/>
    <s v="OST_025"/>
    <m/>
  </r>
  <r>
    <s v="Dibombari"/>
    <s v="LIT_187"/>
    <s v="LITTORAL"/>
    <s v="IHS"/>
    <s v="Grid-Gen"/>
    <s v="LITTORAL"/>
    <s v="Dibombari"/>
    <s v="ZTE"/>
    <n v="0"/>
    <n v="0"/>
    <n v="0"/>
    <n v="0"/>
    <n v="0"/>
    <n v="0"/>
    <n v="0"/>
    <n v="0"/>
    <n v="0"/>
    <n v="0"/>
    <n v="0"/>
    <n v="0"/>
    <n v="0"/>
    <n v="0"/>
    <n v="0"/>
    <n v="0"/>
    <n v="0"/>
    <n v="0"/>
    <n v="0"/>
    <n v="0"/>
    <m/>
    <n v="0"/>
    <n v="0"/>
    <n v="0"/>
    <m/>
    <n v="0"/>
    <n v="0"/>
    <n v="0"/>
    <n v="0"/>
    <n v="0"/>
    <x v="0"/>
    <m/>
    <x v="6"/>
    <x v="3"/>
    <s v="No root cause"/>
    <s v="No root cause"/>
    <s v=""/>
    <s v="LIT_187"/>
    <m/>
  </r>
  <r>
    <s v="Sud-Cameroun-Hevea-Camtel"/>
    <s v="SUD_055"/>
    <s v="LITTORAL"/>
    <s v="CAMUSAT"/>
    <s v="Good Grid no GE - 8h"/>
    <s v="SUD"/>
    <s v="Niete"/>
    <s v="ZTE"/>
    <n v="0"/>
    <n v="0"/>
    <n v="0"/>
    <n v="0"/>
    <n v="0"/>
    <n v="0"/>
    <n v="0"/>
    <n v="0"/>
    <n v="0"/>
    <n v="0"/>
    <n v="0"/>
    <n v="0"/>
    <n v="0"/>
    <n v="0"/>
    <n v="0"/>
    <n v="0"/>
    <n v="0"/>
    <n v="0"/>
    <n v="0"/>
    <n v="0"/>
    <m/>
    <n v="0"/>
    <n v="0"/>
    <n v="0"/>
    <m/>
    <n v="0"/>
    <n v="0"/>
    <n v="0"/>
    <n v="0"/>
    <n v="0"/>
    <x v="0"/>
    <m/>
    <x v="6"/>
    <x v="3"/>
    <s v="No root cause"/>
    <s v="No root cause"/>
    <s v=""/>
    <s v="SUD_055"/>
    <m/>
  </r>
  <r>
    <s v="Bonalea"/>
    <s v="LIT_296"/>
    <s v="LITTORAL"/>
    <s v="IHS"/>
    <s v="Grid-Gen"/>
    <s v="LITTORAL"/>
    <s v="Bonalea"/>
    <s v="ZTE"/>
    <n v="0"/>
    <n v="0"/>
    <n v="0"/>
    <n v="0"/>
    <n v="0"/>
    <n v="0"/>
    <n v="0"/>
    <n v="0"/>
    <n v="0"/>
    <n v="0"/>
    <n v="0"/>
    <n v="0"/>
    <n v="0"/>
    <n v="0"/>
    <n v="0"/>
    <n v="0"/>
    <n v="0"/>
    <n v="0"/>
    <n v="0"/>
    <n v="0"/>
    <m/>
    <n v="0"/>
    <n v="0"/>
    <n v="0"/>
    <m/>
    <n v="0"/>
    <n v="0"/>
    <n v="0"/>
    <n v="0"/>
    <n v="0"/>
    <x v="0"/>
    <m/>
    <x v="6"/>
    <x v="3"/>
    <s v="No root cause"/>
    <s v="No root cause"/>
    <s v=""/>
    <s v="LIT_296"/>
    <m/>
  </r>
  <r>
    <s v="Bare"/>
    <s v="LIT_112"/>
    <s v="LITTORAL"/>
    <s v="IHS"/>
    <s v="Grid-Gen"/>
    <s v="LITTORAL"/>
    <s v="Bare"/>
    <s v="ZTE"/>
    <n v="0"/>
    <n v="0"/>
    <n v="0"/>
    <n v="0"/>
    <n v="0"/>
    <n v="0"/>
    <n v="0"/>
    <n v="0"/>
    <n v="0"/>
    <n v="0"/>
    <n v="0"/>
    <n v="0"/>
    <n v="0"/>
    <n v="0"/>
    <n v="0"/>
    <n v="0"/>
    <n v="0"/>
    <n v="0"/>
    <n v="0"/>
    <n v="0"/>
    <m/>
    <n v="0"/>
    <n v="0"/>
    <n v="0"/>
    <m/>
    <n v="0"/>
    <n v="0"/>
    <n v="0"/>
    <n v="0"/>
    <n v="0"/>
    <x v="0"/>
    <m/>
    <x v="12"/>
    <x v="6"/>
    <s v="BSS Hardware issue"/>
    <s v="ACTIVE"/>
    <s v="(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Feedback PM : VSWR correction Plan date  review  : 10/05/2026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m/>
  </r>
  <r>
    <s v="Kola-IHS"/>
    <s v="LIT_764"/>
    <s v="LITTORAL"/>
    <s v="IHS"/>
    <s v="Grid-Gen"/>
    <s v="LITTORAL"/>
    <s v="Baaba"/>
    <s v="ZTE"/>
    <n v="0"/>
    <n v="0"/>
    <n v="0"/>
    <n v="0"/>
    <n v="0"/>
    <n v="0"/>
    <n v="0"/>
    <n v="0"/>
    <n v="0"/>
    <n v="0"/>
    <n v="0"/>
    <n v="0"/>
    <n v="0"/>
    <n v="0"/>
    <n v="0"/>
    <n v="0"/>
    <n v="0"/>
    <n v="0"/>
    <n v="0"/>
    <n v="0"/>
    <m/>
    <n v="0"/>
    <n v="0"/>
    <n v="0"/>
    <m/>
    <n v="0"/>
    <n v="0"/>
    <n v="0"/>
    <n v="0"/>
    <n v="0"/>
    <x v="0"/>
    <m/>
    <x v="6"/>
    <x v="3"/>
    <s v="No root cause"/>
    <s v="No root cause"/>
    <s v=""/>
    <s v="LIT_764"/>
    <m/>
  </r>
  <r>
    <s v="Ndoulou-IHS"/>
    <s v="LIT_431"/>
    <s v="LITTORAL"/>
    <s v="IHS"/>
    <s v="Grid-Gen"/>
    <s v="LITTORAL"/>
    <s v="Ndoulou"/>
    <s v="ZTE"/>
    <n v="0"/>
    <n v="0"/>
    <n v="0"/>
    <n v="0"/>
    <n v="0"/>
    <n v="0"/>
    <n v="0"/>
    <n v="0"/>
    <n v="0"/>
    <n v="0"/>
    <n v="0"/>
    <n v="0"/>
    <n v="0"/>
    <n v="0"/>
    <n v="0"/>
    <n v="0"/>
    <n v="0"/>
    <n v="0"/>
    <n v="0"/>
    <n v="0"/>
    <m/>
    <n v="0"/>
    <n v="0"/>
    <n v="0"/>
    <m/>
    <n v="0"/>
    <n v="0"/>
    <n v="0"/>
    <n v="0"/>
    <n v="0"/>
    <x v="0"/>
    <m/>
    <x v="6"/>
    <x v="3"/>
    <s v="No root cause"/>
    <s v="No root cause"/>
    <s v=""/>
    <s v="LIT_431"/>
    <m/>
  </r>
  <r>
    <s v="Manengole"/>
    <s v="LIT_356"/>
    <s v="LITTORAL"/>
    <s v="IHS"/>
    <s v="Grid-Gen"/>
    <s v="LITTORAL"/>
    <s v="Manengole"/>
    <s v="ZTE"/>
    <n v="0"/>
    <n v="0"/>
    <n v="0"/>
    <n v="0"/>
    <n v="0"/>
    <n v="0"/>
    <n v="0"/>
    <n v="0"/>
    <n v="0"/>
    <n v="0"/>
    <n v="0"/>
    <n v="0"/>
    <n v="0"/>
    <n v="0"/>
    <n v="0"/>
    <n v="0"/>
    <n v="0"/>
    <n v="0"/>
    <n v="0"/>
    <n v="0"/>
    <m/>
    <n v="0"/>
    <n v="0"/>
    <n v="0"/>
    <m/>
    <n v="0"/>
    <n v="0"/>
    <n v="0"/>
    <n v="0"/>
    <n v="0"/>
    <x v="0"/>
    <m/>
    <x v="6"/>
    <x v="3"/>
    <s v="No root cause"/>
    <s v="No root cause"/>
    <s v=""/>
    <s v="LIT_356"/>
    <m/>
  </r>
  <r>
    <s v="Logbadjeck-IHS"/>
    <s v="LIT_503"/>
    <s v="LITTORAL"/>
    <s v="IHS"/>
    <s v="Grid-Gen"/>
    <s v="LITTORAL"/>
    <s v="Logbadjeck"/>
    <s v="ZTE"/>
    <n v="0"/>
    <n v="0"/>
    <n v="0"/>
    <n v="0"/>
    <n v="0"/>
    <n v="0"/>
    <n v="0"/>
    <n v="0"/>
    <n v="0"/>
    <n v="0"/>
    <n v="0"/>
    <n v="0"/>
    <n v="0"/>
    <n v="0"/>
    <n v="0"/>
    <n v="0"/>
    <n v="0"/>
    <n v="0"/>
    <n v="0"/>
    <n v="0"/>
    <m/>
    <n v="0"/>
    <n v="0"/>
    <n v="0"/>
    <m/>
    <n v="0"/>
    <n v="0"/>
    <n v="0"/>
    <n v="0"/>
    <n v="0"/>
    <x v="0"/>
    <m/>
    <x v="6"/>
    <x v="3"/>
    <s v="No root cause"/>
    <s v="No root cause"/>
    <s v=""/>
    <s v="LIT_503"/>
    <m/>
  </r>
  <r>
    <s v="Dizangue-KM14-IHS"/>
    <s v="LIT_496"/>
    <s v="LITTORAL"/>
    <s v="IHS"/>
    <s v="Grid-Gen"/>
    <s v="LITTORAL"/>
    <s v="Dizangue"/>
    <s v="ZTE"/>
    <n v="0"/>
    <n v="0"/>
    <n v="0"/>
    <n v="0"/>
    <n v="0"/>
    <n v="0"/>
    <n v="0"/>
    <n v="0"/>
    <n v="0"/>
    <n v="0"/>
    <n v="0"/>
    <n v="0"/>
    <n v="0"/>
    <n v="0"/>
    <n v="0"/>
    <n v="0"/>
    <n v="0"/>
    <n v="0"/>
    <n v="0"/>
    <n v="0"/>
    <m/>
    <n v="0"/>
    <n v="0"/>
    <n v="0"/>
    <m/>
    <n v="0"/>
    <n v="0"/>
    <n v="0"/>
    <n v="0"/>
    <n v="0"/>
    <x v="0"/>
    <m/>
    <x v="6"/>
    <x v="3"/>
    <s v="No root cause"/>
    <s v="No root cause"/>
    <s v=""/>
    <s v="LIT_496"/>
    <m/>
  </r>
  <r>
    <s v="Meyo-Nkoulou"/>
    <s v="SUD_117"/>
    <s v="CENTRE"/>
    <m/>
    <m/>
    <s v="SUD"/>
    <s v="Kyé-Ossi"/>
    <s v="ZTE"/>
    <n v="0"/>
    <n v="0"/>
    <n v="0"/>
    <n v="0"/>
    <n v="0"/>
    <n v="0"/>
    <n v="0"/>
    <n v="0"/>
    <n v="0"/>
    <n v="0"/>
    <n v="0"/>
    <n v="0"/>
    <n v="0"/>
    <n v="0"/>
    <n v="0"/>
    <n v="0"/>
    <n v="0"/>
    <n v="0"/>
    <n v="0"/>
    <n v="0"/>
    <m/>
    <n v="0"/>
    <n v="0"/>
    <n v="0"/>
    <m/>
    <n v="0"/>
    <n v="0"/>
    <n v="0"/>
    <n v="0"/>
    <n v="0"/>
    <x v="0"/>
    <m/>
    <x v="6"/>
    <x v="3"/>
    <s v="No root cause"/>
    <s v="No root cause"/>
    <s v=""/>
    <s v="SUD_117"/>
    <m/>
  </r>
  <r>
    <s v="Mbongo-IHS"/>
    <s v="LIT_480"/>
    <s v="LITTORAL"/>
    <s v="IHS"/>
    <s v="Grid-Gen"/>
    <s v="LITTORAL"/>
    <s v="Mbongo"/>
    <s v="ZTE"/>
    <n v="0"/>
    <n v="0"/>
    <n v="0"/>
    <n v="0"/>
    <n v="0"/>
    <n v="0"/>
    <n v="0"/>
    <n v="0"/>
    <n v="0"/>
    <n v="0"/>
    <n v="0"/>
    <n v="0"/>
    <n v="0"/>
    <n v="0"/>
    <n v="0"/>
    <n v="0"/>
    <n v="0"/>
    <n v="0"/>
    <n v="0"/>
    <n v="0"/>
    <m/>
    <n v="0"/>
    <n v="0"/>
    <n v="0"/>
    <m/>
    <n v="0"/>
    <n v="0"/>
    <n v="0"/>
    <n v="0"/>
    <n v="0"/>
    <x v="0"/>
    <m/>
    <x v="6"/>
    <x v="3"/>
    <s v="No root cause"/>
    <s v="No root cause"/>
    <s v=""/>
    <s v="LIT_480"/>
    <m/>
  </r>
  <r>
    <s v="Apouh"/>
    <s v="LIT_512"/>
    <s v="LITTORAL"/>
    <s v="IHS"/>
    <s v="Grid-Gen"/>
    <s v="LITTORAL"/>
    <s v="Apouh"/>
    <s v="ZTE"/>
    <n v="0"/>
    <n v="0"/>
    <n v="0"/>
    <n v="0"/>
    <n v="0"/>
    <n v="0"/>
    <n v="0"/>
    <n v="0"/>
    <n v="0"/>
    <n v="0"/>
    <n v="0"/>
    <n v="0"/>
    <n v="0"/>
    <n v="0"/>
    <n v="0"/>
    <n v="0"/>
    <n v="0"/>
    <n v="0"/>
    <n v="0"/>
    <n v="0"/>
    <m/>
    <n v="0"/>
    <n v="0"/>
    <n v="0"/>
    <m/>
    <n v="0"/>
    <n v="0"/>
    <n v="0"/>
    <n v="0"/>
    <n v="0"/>
    <x v="0"/>
    <m/>
    <x v="6"/>
    <x v="3"/>
    <s v="No root cause"/>
    <s v="No root cause"/>
    <s v=""/>
    <s v="LIT_512"/>
    <m/>
  </r>
  <r>
    <s v="Ndokok"/>
    <s v="CTR_059"/>
    <s v="LITTORAL"/>
    <s v="IHS"/>
    <s v="Grid-Gen"/>
    <s v="CENTRE"/>
    <s v="Ndokok"/>
    <s v="ZTE"/>
    <n v="0"/>
    <n v="0"/>
    <n v="0"/>
    <n v="0"/>
    <n v="0"/>
    <n v="0"/>
    <n v="0"/>
    <n v="0"/>
    <n v="0"/>
    <n v="0"/>
    <n v="0"/>
    <n v="0"/>
    <n v="0"/>
    <n v="0"/>
    <n v="0"/>
    <n v="0"/>
    <n v="0"/>
    <n v="0"/>
    <n v="0"/>
    <n v="0"/>
    <m/>
    <n v="0"/>
    <n v="0"/>
    <n v="0"/>
    <m/>
    <n v="0"/>
    <n v="0"/>
    <n v="0"/>
    <n v="0"/>
    <n v="0"/>
    <x v="0"/>
    <m/>
    <x v="6"/>
    <x v="3"/>
    <s v="No root cause"/>
    <s v="No root cause"/>
    <s v=""/>
    <s v="CTR_059"/>
    <m/>
  </r>
  <r>
    <s v="MISSOLE-II-PK35-IHS"/>
    <s v="LIT_750"/>
    <s v="LITTORAL"/>
    <m/>
    <m/>
    <s v="LITTORAL"/>
    <s v="Missole"/>
    <s v="ZTE"/>
    <n v="0"/>
    <n v="0"/>
    <n v="0"/>
    <n v="0"/>
    <n v="0"/>
    <n v="0"/>
    <n v="0"/>
    <n v="0"/>
    <n v="0"/>
    <n v="0"/>
    <n v="0"/>
    <n v="0"/>
    <n v="0"/>
    <n v="0"/>
    <n v="0"/>
    <n v="0"/>
    <n v="0"/>
    <n v="0"/>
    <n v="0"/>
    <n v="0"/>
    <m/>
    <n v="0"/>
    <n v="0"/>
    <n v="0"/>
    <m/>
    <n v="0"/>
    <n v="0"/>
    <n v="0"/>
    <n v="0"/>
    <n v="0"/>
    <x v="0"/>
    <m/>
    <x v="6"/>
    <x v="3"/>
    <s v="No root cause"/>
    <s v="No root cause"/>
    <s v=""/>
    <s v="LIT_750"/>
    <m/>
  </r>
  <r>
    <s v="Yembon"/>
    <s v="SUD_243"/>
    <s v="CENTRE"/>
    <s v="CAMUSAT"/>
    <s v="HGB"/>
    <s v="SUD"/>
    <s v="Yembon"/>
    <s v="ZTE"/>
    <n v="0"/>
    <n v="0"/>
    <n v="0"/>
    <n v="0"/>
    <n v="0"/>
    <n v="0"/>
    <n v="0"/>
    <n v="0"/>
    <n v="0"/>
    <n v="0"/>
    <n v="0"/>
    <n v="0"/>
    <n v="0"/>
    <n v="0"/>
    <n v="0"/>
    <n v="0"/>
    <n v="0"/>
    <n v="0"/>
    <n v="0"/>
    <n v="0"/>
    <m/>
    <n v="0"/>
    <n v="0"/>
    <n v="0"/>
    <m/>
    <n v="0"/>
    <n v="0"/>
    <n v="0"/>
    <n v="0"/>
    <n v="0"/>
    <x v="0"/>
    <m/>
    <x v="6"/>
    <x v="3"/>
    <s v="No root cause"/>
    <s v="No root cause"/>
    <s v=""/>
    <s v="SUD_243"/>
    <m/>
  </r>
  <r>
    <s v="Mbomela-IHS"/>
    <s v="SUD_105"/>
    <s v="CENTRE"/>
    <s v="IHS"/>
    <s v="Gen-Lithium"/>
    <s v="SUD"/>
    <s v="Mbomela"/>
    <s v="ZTE"/>
    <n v="0"/>
    <n v="0"/>
    <n v="0"/>
    <n v="0"/>
    <n v="0"/>
    <n v="0"/>
    <n v="0"/>
    <n v="0"/>
    <n v="0"/>
    <n v="0"/>
    <n v="0"/>
    <n v="0"/>
    <n v="0"/>
    <n v="0"/>
    <n v="0"/>
    <n v="0"/>
    <n v="0"/>
    <n v="0"/>
    <n v="0"/>
    <n v="0"/>
    <m/>
    <n v="0"/>
    <n v="0"/>
    <n v="0"/>
    <m/>
    <n v="0"/>
    <n v="0"/>
    <n v="0"/>
    <n v="0"/>
    <n v="0"/>
    <x v="0"/>
    <m/>
    <x v="6"/>
    <x v="3"/>
    <s v="No root cause"/>
    <s v="No root cause"/>
    <s v=""/>
    <s v="SUD_105"/>
    <m/>
  </r>
  <r>
    <s v="Mekoto"/>
    <s v="SUD_126"/>
    <s v="CENTRE"/>
    <s v="CAMUSAT"/>
    <s v="Hybrid Solar S3"/>
    <s v="SUD"/>
    <s v="Ekombitié"/>
    <s v="ZTE"/>
    <n v="0"/>
    <n v="0"/>
    <n v="0"/>
    <n v="0"/>
    <n v="0"/>
    <n v="0"/>
    <n v="0"/>
    <n v="0"/>
    <n v="0"/>
    <n v="0"/>
    <n v="0"/>
    <n v="0"/>
    <n v="0"/>
    <n v="0"/>
    <n v="0"/>
    <n v="0"/>
    <n v="0"/>
    <n v="0"/>
    <n v="0"/>
    <n v="0"/>
    <m/>
    <n v="0"/>
    <n v="0"/>
    <n v="0"/>
    <m/>
    <n v="0"/>
    <n v="0"/>
    <n v="0"/>
    <n v="0"/>
    <n v="0"/>
    <x v="0"/>
    <m/>
    <x v="6"/>
    <x v="3"/>
    <s v="No root cause"/>
    <s v="No root cause"/>
    <s v=""/>
    <s v="SUD_126"/>
    <m/>
  </r>
  <r>
    <s v="Avobengon"/>
    <s v="SUD_244"/>
    <s v="CENTRE"/>
    <s v="IHS"/>
    <s v="Gen-Lithium"/>
    <s v="SUD"/>
    <s v="Avobengon"/>
    <s v="ZTE"/>
    <n v="0"/>
    <n v="0"/>
    <n v="0"/>
    <n v="0"/>
    <n v="0"/>
    <n v="0"/>
    <n v="0"/>
    <n v="0"/>
    <n v="0"/>
    <n v="0"/>
    <n v="0"/>
    <n v="0"/>
    <n v="0"/>
    <n v="0"/>
    <n v="0"/>
    <n v="0"/>
    <n v="0"/>
    <n v="0"/>
    <n v="0"/>
    <n v="0"/>
    <m/>
    <n v="0"/>
    <n v="0"/>
    <n v="0"/>
    <m/>
    <n v="0"/>
    <n v="0"/>
    <n v="0"/>
    <n v="0"/>
    <n v="0"/>
    <x v="0"/>
    <m/>
    <x v="6"/>
    <x v="3"/>
    <s v="No root cause"/>
    <s v="No root cause"/>
    <s v=""/>
    <s v="SUD_244"/>
    <m/>
  </r>
  <r>
    <s v="Koungoulou-MTN"/>
    <s v="SUD_248"/>
    <s v="CENTRE"/>
    <s v="IHS"/>
    <s v="Gen-Lithium"/>
    <s v="SUD"/>
    <s v="Koungoulou"/>
    <s v="ZTE"/>
    <n v="0"/>
    <n v="0"/>
    <n v="0"/>
    <n v="0"/>
    <n v="0"/>
    <n v="0"/>
    <n v="0"/>
    <n v="0"/>
    <n v="0"/>
    <n v="0"/>
    <n v="0"/>
    <n v="0"/>
    <n v="0"/>
    <n v="0"/>
    <n v="0"/>
    <n v="0"/>
    <n v="0"/>
    <n v="0"/>
    <n v="0"/>
    <n v="0"/>
    <m/>
    <n v="0"/>
    <n v="0"/>
    <n v="0"/>
    <m/>
    <n v="0"/>
    <n v="0"/>
    <n v="0"/>
    <n v="0"/>
    <n v="0"/>
    <x v="0"/>
    <m/>
    <x v="6"/>
    <x v="3"/>
    <s v="No root cause"/>
    <s v="No root cause"/>
    <s v=""/>
    <s v="SUD_248"/>
    <m/>
  </r>
  <r>
    <s v="Bikoula-MTN"/>
    <s v="SUD_232"/>
    <s v="CENTRE"/>
    <s v="IHS"/>
    <s v="Gen-Lithium"/>
    <s v="SUD"/>
    <s v="Bikoula"/>
    <s v="ZTE"/>
    <n v="0"/>
    <n v="0"/>
    <n v="0"/>
    <n v="0"/>
    <n v="0"/>
    <n v="0"/>
    <n v="0"/>
    <n v="0"/>
    <n v="0"/>
    <n v="0"/>
    <n v="0"/>
    <n v="0"/>
    <n v="0"/>
    <n v="0"/>
    <n v="0"/>
    <n v="0"/>
    <n v="0"/>
    <n v="0"/>
    <n v="0"/>
    <n v="0"/>
    <m/>
    <n v="0"/>
    <n v="0"/>
    <n v="0"/>
    <m/>
    <n v="0"/>
    <n v="0"/>
    <n v="0"/>
    <n v="0"/>
    <n v="0"/>
    <x v="0"/>
    <m/>
    <x v="6"/>
    <x v="3"/>
    <s v="No root cause"/>
    <s v="No root cause"/>
    <s v=""/>
    <s v="SUD_232"/>
    <m/>
  </r>
  <r>
    <s v="Ngoulemakong-MTN"/>
    <s v="EST_067"/>
    <s v="CENTRE"/>
    <s v="IHS"/>
    <s v="Grid-Hybrid-Gen"/>
    <s v="EST"/>
    <s v="Ngoulemakong"/>
    <s v="ZTE"/>
    <n v="0"/>
    <n v="0"/>
    <n v="0"/>
    <n v="0"/>
    <n v="0"/>
    <n v="0"/>
    <n v="0"/>
    <n v="0"/>
    <n v="0"/>
    <n v="0"/>
    <n v="0"/>
    <n v="0"/>
    <n v="0"/>
    <n v="0"/>
    <n v="0"/>
    <n v="0"/>
    <n v="0"/>
    <n v="0"/>
    <n v="0"/>
    <n v="0"/>
    <m/>
    <n v="0"/>
    <n v="0"/>
    <n v="0"/>
    <m/>
    <n v="0"/>
    <n v="0"/>
    <n v="0"/>
    <n v="0"/>
    <n v="0"/>
    <x v="0"/>
    <m/>
    <x v="6"/>
    <x v="3"/>
    <s v="No root cause"/>
    <s v="No root cause"/>
    <s v=""/>
    <s v="EST_067"/>
    <m/>
  </r>
  <r>
    <s v="Motcheboum"/>
    <s v="EST_062"/>
    <s v="CENTRE"/>
    <s v="IHS"/>
    <s v="Grid-Gen"/>
    <s v="EST"/>
    <s v="Motcheboum"/>
    <s v="ZTE"/>
    <n v="0"/>
    <n v="0"/>
    <n v="0"/>
    <n v="0"/>
    <n v="0"/>
    <n v="0"/>
    <n v="0"/>
    <n v="0"/>
    <n v="0"/>
    <n v="0"/>
    <n v="0"/>
    <n v="0"/>
    <n v="0"/>
    <n v="0"/>
    <n v="0"/>
    <n v="0"/>
    <n v="0"/>
    <n v="0"/>
    <n v="0"/>
    <n v="0"/>
    <m/>
    <n v="0"/>
    <n v="0"/>
    <n v="0"/>
    <m/>
    <n v="0"/>
    <n v="0"/>
    <n v="0"/>
    <n v="0"/>
    <n v="0"/>
    <x v="0"/>
    <m/>
    <x v="6"/>
    <x v="3"/>
    <s v="No root cause"/>
    <s v="No root cause"/>
    <s v=""/>
    <s v="EST_062"/>
    <m/>
  </r>
  <r>
    <s v="Nkoum"/>
    <s v="EST_022"/>
    <s v="CENTRE"/>
    <s v="IHS"/>
    <s v="Grid-Gen"/>
    <s v="EST"/>
    <s v="Nkoum"/>
    <s v="ZTE"/>
    <n v="0"/>
    <n v="0"/>
    <n v="0"/>
    <n v="0"/>
    <n v="0"/>
    <n v="0"/>
    <n v="0"/>
    <n v="0"/>
    <n v="0"/>
    <n v="0"/>
    <n v="0"/>
    <n v="0"/>
    <n v="0"/>
    <n v="0"/>
    <n v="0"/>
    <n v="0"/>
    <n v="0"/>
    <n v="0"/>
    <n v="0"/>
    <n v="0"/>
    <m/>
    <n v="0"/>
    <n v="0"/>
    <n v="0"/>
    <m/>
    <n v="0"/>
    <n v="0"/>
    <n v="0"/>
    <n v="0"/>
    <n v="0"/>
    <x v="0"/>
    <m/>
    <x v="6"/>
    <x v="3"/>
    <s v="No root cause"/>
    <s v="No root cause"/>
    <s v=""/>
    <s v="EST_022"/>
    <m/>
  </r>
  <r>
    <s v="Messok"/>
    <s v="SUD_106"/>
    <s v="CENTRE"/>
    <s v="CAMUSAT"/>
    <s v="Hybrid Solar - S3"/>
    <s v="SUD"/>
    <s v="Messok"/>
    <s v="ZTE"/>
    <n v="0"/>
    <n v="0"/>
    <n v="0"/>
    <n v="0"/>
    <n v="0"/>
    <n v="0"/>
    <n v="0"/>
    <n v="0"/>
    <n v="0"/>
    <n v="0"/>
    <n v="0"/>
    <n v="0"/>
    <n v="0"/>
    <n v="0"/>
    <n v="0"/>
    <n v="0"/>
    <n v="0"/>
    <n v="0"/>
    <n v="0"/>
    <n v="0"/>
    <m/>
    <n v="0"/>
    <n v="0"/>
    <n v="0"/>
    <m/>
    <n v="0"/>
    <n v="0"/>
    <n v="0"/>
    <n v="0"/>
    <n v="0"/>
    <x v="0"/>
    <m/>
    <x v="6"/>
    <x v="3"/>
    <s v="No root cause"/>
    <s v="No root cause"/>
    <s v=""/>
    <s v="SUD_106"/>
    <m/>
  </r>
  <r>
    <s v="Ndonkol-MTN-IHS"/>
    <s v="SUD_062"/>
    <s v="LITTORAL"/>
    <s v="IHS"/>
    <s v="Grid-Gen"/>
    <s v="SUD"/>
    <s v="Ndonkol"/>
    <s v="ZTE"/>
    <n v="0"/>
    <n v="0"/>
    <n v="0"/>
    <n v="0"/>
    <n v="0"/>
    <n v="0"/>
    <n v="0"/>
    <n v="0"/>
    <n v="0"/>
    <n v="0"/>
    <n v="0"/>
    <n v="0"/>
    <n v="0"/>
    <n v="0"/>
    <n v="0"/>
    <n v="0"/>
    <n v="0"/>
    <n v="0"/>
    <n v="0"/>
    <n v="0"/>
    <m/>
    <n v="0"/>
    <n v="0"/>
    <n v="0"/>
    <m/>
    <n v="0"/>
    <n v="0"/>
    <n v="0"/>
    <n v="0"/>
    <n v="0"/>
    <x v="0"/>
    <m/>
    <x v="6"/>
    <x v="3"/>
    <s v="No root cause"/>
    <s v="No root cause"/>
    <s v=""/>
    <s v="SUD_062"/>
    <m/>
  </r>
  <r>
    <s v="Adouma"/>
    <s v="EST_134"/>
    <s v="CENTRE"/>
    <s v="CAMUSAT"/>
    <s v="Hybrid Solar - S3"/>
    <s v="EST"/>
    <s v="Adouma"/>
    <s v="ZTE"/>
    <n v="0"/>
    <n v="0"/>
    <n v="0"/>
    <n v="0"/>
    <n v="0"/>
    <n v="0"/>
    <n v="0"/>
    <n v="0"/>
    <n v="0"/>
    <n v="0"/>
    <n v="0"/>
    <n v="0"/>
    <n v="0"/>
    <n v="0"/>
    <n v="0"/>
    <n v="0"/>
    <n v="0"/>
    <n v="0"/>
    <n v="0"/>
    <n v="0"/>
    <m/>
    <n v="0"/>
    <n v="0"/>
    <n v="0"/>
    <m/>
    <n v="0"/>
    <n v="0"/>
    <n v="0"/>
    <n v="0"/>
    <n v="0"/>
    <x v="0"/>
    <m/>
    <x v="6"/>
    <x v="3"/>
    <s v="No root cause"/>
    <s v="No root cause"/>
    <s v=""/>
    <s v="EST_134"/>
    <m/>
  </r>
  <r>
    <s v="GADJI"/>
    <s v="EST_147"/>
    <s v="CENTRE"/>
    <m/>
    <m/>
    <s v="EST"/>
    <s v="Gadji"/>
    <s v="ZTE"/>
    <n v="0"/>
    <n v="0"/>
    <n v="0"/>
    <n v="0"/>
    <n v="0"/>
    <n v="0"/>
    <n v="0"/>
    <n v="0"/>
    <n v="0"/>
    <n v="0"/>
    <n v="0"/>
    <n v="0"/>
    <n v="0"/>
    <n v="0"/>
    <n v="0"/>
    <n v="0"/>
    <n v="0"/>
    <n v="0"/>
    <n v="0"/>
    <n v="0"/>
    <m/>
    <n v="0"/>
    <n v="0"/>
    <n v="0"/>
    <m/>
    <n v="0"/>
    <n v="0"/>
    <n v="0"/>
    <n v="0"/>
    <n v="0"/>
    <x v="0"/>
    <m/>
    <x v="6"/>
    <x v="3"/>
    <s v="No root cause"/>
    <s v="No root cause"/>
    <s v=""/>
    <s v="EST_147"/>
    <m/>
  </r>
  <r>
    <s v="Badongoue-MTN-IHS"/>
    <s v="EST_089"/>
    <s v="CENTRE"/>
    <s v="IHS"/>
    <s v="Grid-Gen-Lithium"/>
    <s v="EST"/>
    <s v="Badongoue"/>
    <s v="ZTE"/>
    <n v="0"/>
    <n v="0"/>
    <n v="0"/>
    <n v="0"/>
    <n v="0"/>
    <n v="0"/>
    <n v="0"/>
    <n v="0"/>
    <n v="0"/>
    <n v="0"/>
    <n v="0"/>
    <n v="0"/>
    <n v="0"/>
    <n v="0"/>
    <n v="0"/>
    <n v="0"/>
    <n v="0"/>
    <n v="0"/>
    <n v="0"/>
    <n v="0"/>
    <m/>
    <n v="0"/>
    <n v="0"/>
    <n v="0"/>
    <m/>
    <n v="0"/>
    <n v="0"/>
    <n v="0"/>
    <n v="0"/>
    <n v="0"/>
    <x v="0"/>
    <m/>
    <x v="6"/>
    <x v="3"/>
    <s v="No root cause"/>
    <s v="No root cause"/>
    <s v=""/>
    <s v="EST_089"/>
    <m/>
  </r>
  <r>
    <s v="Dimako"/>
    <s v="EST_019"/>
    <s v="CENTRE"/>
    <s v="IHS"/>
    <s v="Grid-Gen"/>
    <s v="EST"/>
    <s v="Dimako"/>
    <s v="ZTE"/>
    <n v="0"/>
    <n v="0"/>
    <n v="0"/>
    <n v="0"/>
    <n v="0"/>
    <n v="0"/>
    <n v="0"/>
    <n v="0"/>
    <n v="0"/>
    <n v="0"/>
    <n v="0"/>
    <n v="0"/>
    <n v="0"/>
    <n v="0"/>
    <n v="0"/>
    <n v="0"/>
    <n v="0"/>
    <n v="0"/>
    <n v="0"/>
    <n v="0"/>
    <m/>
    <n v="0"/>
    <n v="0"/>
    <n v="0"/>
    <m/>
    <n v="0"/>
    <n v="0"/>
    <n v="0"/>
    <n v="0"/>
    <n v="0"/>
    <x v="0"/>
    <m/>
    <x v="6"/>
    <x v="3"/>
    <s v="No root cause"/>
    <s v="No root cause"/>
    <s v=""/>
    <s v="EST_019"/>
    <m/>
  </r>
  <r>
    <s v="Atok"/>
    <s v="EST_017"/>
    <s v="CENTRE"/>
    <s v="IHS"/>
    <s v="Grid-Gen-Lithium"/>
    <s v="EST"/>
    <s v="Atok"/>
    <s v="ZTE"/>
    <n v="0"/>
    <n v="0"/>
    <n v="0"/>
    <n v="0"/>
    <n v="0"/>
    <n v="0"/>
    <n v="0"/>
    <n v="0"/>
    <n v="0"/>
    <n v="0"/>
    <n v="0"/>
    <n v="0"/>
    <n v="0"/>
    <n v="0"/>
    <n v="0"/>
    <n v="0"/>
    <n v="0"/>
    <n v="0"/>
    <n v="0"/>
    <n v="0"/>
    <m/>
    <n v="0"/>
    <n v="0"/>
    <n v="0"/>
    <m/>
    <n v="0"/>
    <n v="0"/>
    <n v="0"/>
    <n v="0"/>
    <n v="0"/>
    <x v="0"/>
    <m/>
    <x v="6"/>
    <x v="3"/>
    <s v="No root cause"/>
    <s v="No root cause"/>
    <s v=""/>
    <s v="EST_017"/>
    <m/>
  </r>
  <r>
    <s v="Bigoens-IHS"/>
    <s v="EST_029"/>
    <s v="CENTRE"/>
    <s v="IHS"/>
    <s v="Gen-Lithium"/>
    <s v="EST"/>
    <s v="Bigoens"/>
    <s v="ZTE"/>
    <n v="0"/>
    <n v="0"/>
    <n v="0"/>
    <n v="0"/>
    <n v="0"/>
    <n v="0"/>
    <n v="0"/>
    <n v="0"/>
    <n v="0"/>
    <n v="0"/>
    <n v="0"/>
    <n v="0"/>
    <n v="0"/>
    <n v="0"/>
    <n v="0"/>
    <n v="0"/>
    <n v="0"/>
    <n v="0"/>
    <n v="0"/>
    <n v="0"/>
    <m/>
    <n v="0"/>
    <n v="0"/>
    <n v="0"/>
    <m/>
    <n v="0"/>
    <n v="0"/>
    <n v="0"/>
    <n v="0"/>
    <n v="0"/>
    <x v="0"/>
    <m/>
    <x v="6"/>
    <x v="3"/>
    <s v="No root cause"/>
    <s v="No root cause"/>
    <s v=""/>
    <s v="EST_029"/>
    <m/>
  </r>
  <r>
    <s v="Andom-MTN"/>
    <s v="CTR_305"/>
    <s v="CENTRE"/>
    <s v="IHS"/>
    <s v="Hybrid-Gen"/>
    <s v="CENTRE"/>
    <s v="Andom"/>
    <s v="ZTE"/>
    <n v="0"/>
    <n v="0"/>
    <n v="0"/>
    <n v="0"/>
    <n v="0"/>
    <n v="0"/>
    <n v="0"/>
    <n v="0"/>
    <n v="0"/>
    <n v="0"/>
    <n v="0"/>
    <n v="0"/>
    <n v="0"/>
    <n v="0"/>
    <n v="0"/>
    <n v="0"/>
    <n v="0"/>
    <n v="0"/>
    <n v="0"/>
    <n v="0"/>
    <m/>
    <n v="0"/>
    <n v="0"/>
    <n v="0"/>
    <m/>
    <n v="0"/>
    <n v="0"/>
    <n v="0"/>
    <n v="0"/>
    <n v="0"/>
    <x v="0"/>
    <m/>
    <x v="6"/>
    <x v="3"/>
    <s v="No root cause"/>
    <s v="No root cause"/>
    <s v=""/>
    <s v="CTR_305"/>
    <m/>
  </r>
  <r>
    <s v="Nyazanga"/>
    <s v="SUD_249"/>
    <s v="CENTRE"/>
    <s v="IHS"/>
    <s v="Grid-Gen-Lithium"/>
    <s v="SUD"/>
    <s v="Nyazanga"/>
    <s v="ZTE"/>
    <n v="0"/>
    <n v="0"/>
    <n v="0"/>
    <n v="0"/>
    <n v="0"/>
    <n v="0"/>
    <n v="0"/>
    <n v="0"/>
    <n v="0"/>
    <n v="0"/>
    <n v="0"/>
    <n v="0"/>
    <n v="0"/>
    <n v="0"/>
    <n v="0"/>
    <n v="0"/>
    <n v="0"/>
    <n v="0"/>
    <n v="0"/>
    <n v="0"/>
    <m/>
    <n v="0"/>
    <n v="0"/>
    <n v="0"/>
    <m/>
    <n v="0"/>
    <n v="0"/>
    <n v="0"/>
    <n v="0"/>
    <n v="0"/>
    <x v="0"/>
    <m/>
    <x v="6"/>
    <x v="3"/>
    <s v="No root cause"/>
    <s v="No root cause"/>
    <s v=""/>
    <s v="SUD_249"/>
    <m/>
  </r>
  <r>
    <s v="Melane"/>
    <s v="SUD_256"/>
    <s v="CENTRE"/>
    <s v="IHS"/>
    <s v="Grid-Gen"/>
    <s v="SUD"/>
    <s v="Melane"/>
    <s v="ZTE"/>
    <n v="0"/>
    <n v="0"/>
    <n v="0"/>
    <n v="0"/>
    <n v="0"/>
    <n v="0"/>
    <n v="0"/>
    <n v="0"/>
    <n v="0"/>
    <n v="0"/>
    <n v="0"/>
    <n v="0"/>
    <n v="0"/>
    <n v="0"/>
    <n v="0"/>
    <n v="0"/>
    <n v="0"/>
    <n v="0"/>
    <n v="0"/>
    <n v="0"/>
    <m/>
    <n v="0"/>
    <n v="0"/>
    <n v="0"/>
    <m/>
    <n v="0"/>
    <n v="0"/>
    <n v="0"/>
    <n v="0"/>
    <n v="0"/>
    <x v="0"/>
    <m/>
    <x v="6"/>
    <x v="3"/>
    <s v="No root cause"/>
    <s v="No root cause"/>
    <s v=""/>
    <s v="SUD_256"/>
    <m/>
  </r>
  <r>
    <s v="Kpwang-MTN"/>
    <s v="SUD_239"/>
    <s v="CENTRE"/>
    <s v="IHS"/>
    <s v="Grid-Gen"/>
    <s v="SUD"/>
    <s v="Kpwang"/>
    <s v="ZTE"/>
    <n v="0"/>
    <n v="0"/>
    <n v="0"/>
    <n v="0"/>
    <n v="0"/>
    <n v="0"/>
    <n v="0"/>
    <n v="0"/>
    <n v="0"/>
    <n v="0"/>
    <n v="0"/>
    <n v="0"/>
    <n v="0"/>
    <n v="0"/>
    <n v="0"/>
    <n v="0"/>
    <n v="0"/>
    <n v="0"/>
    <n v="0"/>
    <n v="0"/>
    <m/>
    <n v="0"/>
    <n v="0"/>
    <n v="0"/>
    <m/>
    <n v="0"/>
    <n v="0"/>
    <n v="0"/>
    <n v="0"/>
    <n v="0"/>
    <x v="0"/>
    <m/>
    <x v="6"/>
    <x v="3"/>
    <s v="No root cause"/>
    <s v="No root cause"/>
    <s v=""/>
    <s v="SUD_239"/>
    <m/>
  </r>
  <r>
    <s v="Ebanga-Ngoulou-New"/>
    <s v="SUD_019"/>
    <s v="CENTRE"/>
    <s v="CAMUSAT"/>
    <s v="Medium Grid + GE"/>
    <s v="SUD"/>
    <s v="Ebanga-Ngoulou"/>
    <s v="ZTE"/>
    <n v="0"/>
    <n v="0"/>
    <n v="0"/>
    <n v="0"/>
    <n v="0"/>
    <n v="0"/>
    <n v="0"/>
    <n v="0"/>
    <n v="0"/>
    <n v="0"/>
    <n v="0"/>
    <n v="0"/>
    <n v="0"/>
    <n v="0"/>
    <n v="0"/>
    <n v="0"/>
    <n v="0"/>
    <n v="0"/>
    <n v="0"/>
    <n v="0"/>
    <m/>
    <n v="0"/>
    <n v="0"/>
    <n v="0"/>
    <m/>
    <n v="0"/>
    <n v="0"/>
    <n v="0"/>
    <n v="0"/>
    <n v="0"/>
    <x v="0"/>
    <m/>
    <x v="6"/>
    <x v="3"/>
    <s v="No root cause"/>
    <s v="No root cause"/>
    <s v=""/>
    <s v="SUD_019"/>
    <m/>
  </r>
  <r>
    <s v="EMINEMVOM-IHS"/>
    <s v="SUD_107"/>
    <s v="CENTRE"/>
    <s v="IHS"/>
    <s v="Hybrid-Gen-Lithium"/>
    <s v="SUD"/>
    <s v="Eminevom"/>
    <s v="ZTE"/>
    <n v="0"/>
    <n v="0"/>
    <n v="0"/>
    <n v="0"/>
    <n v="0"/>
    <n v="0"/>
    <n v="0"/>
    <n v="0"/>
    <n v="0"/>
    <n v="0"/>
    <n v="0"/>
    <n v="0"/>
    <n v="0"/>
    <n v="0"/>
    <n v="0"/>
    <n v="0"/>
    <n v="0"/>
    <n v="0"/>
    <n v="0"/>
    <n v="0"/>
    <m/>
    <n v="0"/>
    <n v="0"/>
    <n v="0"/>
    <m/>
    <n v="0"/>
    <n v="0"/>
    <n v="0"/>
    <n v="0"/>
    <n v="0"/>
    <x v="0"/>
    <m/>
    <x v="6"/>
    <x v="3"/>
    <s v="No root cause"/>
    <s v="No root cause"/>
    <s v=""/>
    <s v="SUD_107"/>
    <m/>
  </r>
  <r>
    <s v="Evelessi-IHS"/>
    <s v="SUD_138"/>
    <s v="CENTRE"/>
    <s v="IHS"/>
    <s v="Gen-Lithium"/>
    <s v="SUD"/>
    <s v="Sangmelima"/>
    <s v="ZTE"/>
    <n v="0"/>
    <n v="0"/>
    <n v="0"/>
    <n v="0"/>
    <n v="0"/>
    <n v="0"/>
    <n v="0"/>
    <n v="0"/>
    <n v="0"/>
    <n v="0"/>
    <n v="0"/>
    <n v="0"/>
    <n v="0"/>
    <n v="0"/>
    <n v="0"/>
    <n v="0"/>
    <n v="0"/>
    <n v="0"/>
    <n v="0"/>
    <n v="0"/>
    <m/>
    <n v="0"/>
    <n v="0"/>
    <n v="0"/>
    <m/>
    <n v="0"/>
    <n v="0"/>
    <n v="0"/>
    <n v="0"/>
    <n v="0"/>
    <x v="0"/>
    <m/>
    <x v="6"/>
    <x v="3"/>
    <s v="No root cause"/>
    <s v="No root cause"/>
    <s v=""/>
    <s v="SUD_138"/>
    <m/>
  </r>
  <r>
    <s v="Olounou-MTN"/>
    <s v="CTR_298"/>
    <s v="CENTRE"/>
    <s v="IHS"/>
    <s v="Grid-Gen-Lithium"/>
    <s v="CENTRE"/>
    <s v="Olounou"/>
    <s v="ZTE"/>
    <n v="0"/>
    <n v="0"/>
    <n v="0"/>
    <n v="0"/>
    <n v="0"/>
    <n v="0"/>
    <n v="0"/>
    <n v="0"/>
    <n v="0"/>
    <n v="0"/>
    <n v="0"/>
    <n v="0"/>
    <n v="0"/>
    <n v="0"/>
    <n v="0"/>
    <n v="0"/>
    <n v="0"/>
    <n v="0"/>
    <n v="0"/>
    <n v="0"/>
    <m/>
    <n v="0"/>
    <n v="0"/>
    <n v="0"/>
    <m/>
    <n v="0"/>
    <n v="0"/>
    <n v="0"/>
    <n v="0"/>
    <n v="0"/>
    <x v="0"/>
    <m/>
    <x v="6"/>
    <x v="3"/>
    <s v="No root cause"/>
    <s v="No root cause"/>
    <s v=""/>
    <s v="CTR_298"/>
    <m/>
  </r>
  <r>
    <s v="Koundou-MTN"/>
    <s v="CTR_823"/>
    <s v="CENTRE"/>
    <s v="CAMUSAT"/>
    <s v="HGB"/>
    <s v="CENTRE"/>
    <s v="Koundou"/>
    <s v="ZTE"/>
    <n v="0"/>
    <n v="0"/>
    <n v="0"/>
    <n v="0"/>
    <n v="0"/>
    <n v="0"/>
    <n v="0"/>
    <n v="0"/>
    <n v="0"/>
    <n v="0"/>
    <n v="0"/>
    <n v="0"/>
    <n v="0"/>
    <n v="0"/>
    <n v="0"/>
    <n v="0"/>
    <n v="0"/>
    <n v="0"/>
    <n v="0"/>
    <n v="0"/>
    <m/>
    <n v="0"/>
    <n v="0"/>
    <n v="0"/>
    <m/>
    <n v="0"/>
    <n v="0"/>
    <n v="0"/>
    <n v="0"/>
    <n v="0"/>
    <x v="0"/>
    <m/>
    <x v="6"/>
    <x v="3"/>
    <s v="No root cause"/>
    <s v="No root cause"/>
    <s v=""/>
    <s v="CTR_823"/>
    <m/>
  </r>
  <r>
    <s v="Mvoutessi-MTN"/>
    <s v="SUD_237"/>
    <s v="CENTRE"/>
    <s v="IHS"/>
    <s v="Gen Only"/>
    <s v="SUD"/>
    <s v="Mvoutessi"/>
    <s v="ZTE"/>
    <n v="0"/>
    <n v="0"/>
    <n v="0"/>
    <n v="0"/>
    <n v="0"/>
    <n v="0"/>
    <n v="0"/>
    <n v="0"/>
    <n v="0"/>
    <n v="0"/>
    <n v="0"/>
    <n v="0"/>
    <n v="0"/>
    <n v="0"/>
    <n v="0"/>
    <n v="0"/>
    <n v="0"/>
    <n v="0"/>
    <n v="0"/>
    <n v="0"/>
    <m/>
    <n v="0"/>
    <n v="0"/>
    <n v="0"/>
    <m/>
    <n v="0"/>
    <n v="0"/>
    <n v="0"/>
    <n v="0"/>
    <n v="0"/>
    <x v="0"/>
    <m/>
    <x v="6"/>
    <x v="3"/>
    <s v="No root cause"/>
    <s v="No root cause"/>
    <s v=""/>
    <s v="SUD_237"/>
    <m/>
  </r>
  <r>
    <s v="Nkout"/>
    <s v="SUD_012"/>
    <s v="CENTRE"/>
    <s v="IHS"/>
    <s v="Grid-Gen"/>
    <s v="SUD"/>
    <s v="Nkout"/>
    <s v="ZTE"/>
    <n v="0"/>
    <n v="0"/>
    <n v="0"/>
    <n v="0"/>
    <n v="0"/>
    <n v="0"/>
    <n v="0"/>
    <n v="0"/>
    <n v="0"/>
    <n v="0"/>
    <n v="0"/>
    <n v="0"/>
    <n v="0"/>
    <n v="0"/>
    <n v="0"/>
    <n v="0"/>
    <n v="0"/>
    <n v="0"/>
    <n v="0"/>
    <n v="0"/>
    <m/>
    <n v="0"/>
    <n v="0"/>
    <n v="0"/>
    <m/>
    <n v="0"/>
    <n v="0"/>
    <n v="0"/>
    <n v="0"/>
    <n v="0"/>
    <x v="0"/>
    <m/>
    <x v="6"/>
    <x v="3"/>
    <s v="No root cause"/>
    <s v="No root cause"/>
    <s v=""/>
    <s v="SUD_012"/>
    <m/>
  </r>
  <r>
    <s v="Nguinda"/>
    <s v="CTR_353"/>
    <s v="CENTRE"/>
    <s v="IHS"/>
    <s v="Grid-Gen"/>
    <s v="CENTRE"/>
    <s v="Nguinda"/>
    <s v="ZTE"/>
    <n v="0"/>
    <n v="0"/>
    <n v="0"/>
    <n v="0"/>
    <n v="0"/>
    <n v="0"/>
    <n v="0"/>
    <n v="0"/>
    <n v="0"/>
    <n v="0"/>
    <n v="0"/>
    <n v="0"/>
    <n v="0"/>
    <n v="0"/>
    <n v="0"/>
    <n v="0"/>
    <n v="0"/>
    <n v="0"/>
    <n v="0"/>
    <n v="0"/>
    <m/>
    <n v="0"/>
    <n v="0"/>
    <n v="0"/>
    <m/>
    <n v="0"/>
    <n v="0"/>
    <n v="0"/>
    <n v="0"/>
    <n v="0"/>
    <x v="0"/>
    <m/>
    <x v="6"/>
    <x v="3"/>
    <s v="No root cause"/>
    <s v="No root cause"/>
    <s v=""/>
    <s v="CTR_353"/>
    <m/>
  </r>
  <r>
    <s v="Ayoumgong-MTN"/>
    <s v="CTR_349"/>
    <s v="CENTRE"/>
    <s v="IHS"/>
    <s v="Grid-Gen"/>
    <s v="CENTRE"/>
    <s v="Ayoumgong"/>
    <s v="ZTE"/>
    <n v="0"/>
    <n v="0"/>
    <n v="0"/>
    <n v="0"/>
    <n v="0"/>
    <n v="0"/>
    <n v="0"/>
    <n v="0"/>
    <n v="0"/>
    <n v="0"/>
    <n v="0"/>
    <n v="0"/>
    <n v="0"/>
    <n v="0"/>
    <n v="0"/>
    <n v="0"/>
    <n v="0"/>
    <n v="0"/>
    <n v="0"/>
    <n v="0"/>
    <m/>
    <n v="0"/>
    <n v="0"/>
    <n v="0"/>
    <m/>
    <n v="0"/>
    <n v="0"/>
    <n v="0"/>
    <n v="0"/>
    <n v="0"/>
    <x v="0"/>
    <m/>
    <x v="6"/>
    <x v="3"/>
    <s v="No root cause"/>
    <s v="No root cause"/>
    <s v=""/>
    <s v="CTR_349"/>
    <m/>
  </r>
  <r>
    <s v="Essa-Mintsang-IHS"/>
    <s v="CTR_147"/>
    <s v="CENTRE"/>
    <s v="IHS"/>
    <s v="Grid-Hybrid-Gen"/>
    <s v="CENTRE"/>
    <s v="Essa-Mintsang"/>
    <s v="ZTE"/>
    <n v="0"/>
    <n v="0"/>
    <n v="0"/>
    <n v="0"/>
    <n v="0"/>
    <n v="0"/>
    <n v="0"/>
    <n v="0"/>
    <n v="0"/>
    <n v="0"/>
    <n v="0"/>
    <n v="0"/>
    <n v="0"/>
    <n v="0"/>
    <n v="0"/>
    <n v="0"/>
    <n v="0"/>
    <n v="0"/>
    <n v="0"/>
    <n v="0"/>
    <m/>
    <n v="0"/>
    <n v="0"/>
    <n v="0"/>
    <m/>
    <n v="0"/>
    <n v="0"/>
    <n v="0"/>
    <n v="0"/>
    <n v="0"/>
    <x v="0"/>
    <m/>
    <x v="6"/>
    <x v="3"/>
    <s v="No root cause"/>
    <s v="No root cause"/>
    <s v=""/>
    <s v="CTR_147"/>
    <m/>
  </r>
  <r>
    <s v="Nkototououtou"/>
    <s v="SUD_119"/>
    <s v="CENTRE"/>
    <s v="CAMUSAT"/>
    <s v="Hybrid Solar - S3"/>
    <s v="SUD"/>
    <s v="Sangmelima"/>
    <s v="ZTE"/>
    <n v="0"/>
    <n v="0"/>
    <n v="0"/>
    <n v="0"/>
    <n v="0"/>
    <n v="0"/>
    <n v="0"/>
    <n v="0"/>
    <n v="0"/>
    <n v="0"/>
    <n v="0"/>
    <n v="0"/>
    <n v="0"/>
    <n v="0"/>
    <n v="0"/>
    <n v="0"/>
    <n v="0"/>
    <n v="0"/>
    <n v="0"/>
    <n v="0"/>
    <m/>
    <n v="0"/>
    <n v="0"/>
    <n v="0"/>
    <m/>
    <n v="0"/>
    <n v="0"/>
    <n v="0"/>
    <n v="0"/>
    <n v="0"/>
    <x v="0"/>
    <m/>
    <x v="6"/>
    <x v="3"/>
    <s v="No root cause"/>
    <s v="No root cause"/>
    <s v=""/>
    <s v="SUD_119"/>
    <m/>
  </r>
  <r>
    <s v="Mekouda"/>
    <s v="CTR_146"/>
    <s v="CENTRE"/>
    <s v="IHS"/>
    <s v="Grid-Gen"/>
    <s v="CENTRE"/>
    <s v="Mekouda"/>
    <s v="ZTE"/>
    <n v="0"/>
    <n v="0"/>
    <n v="0"/>
    <n v="0"/>
    <n v="0"/>
    <n v="0"/>
    <n v="0"/>
    <n v="0"/>
    <n v="0"/>
    <n v="0"/>
    <n v="0"/>
    <n v="0"/>
    <n v="0"/>
    <n v="0"/>
    <n v="0"/>
    <n v="0"/>
    <n v="0"/>
    <n v="0"/>
    <n v="0"/>
    <n v="0"/>
    <m/>
    <n v="0"/>
    <n v="0"/>
    <n v="0"/>
    <m/>
    <n v="0"/>
    <n v="0"/>
    <n v="0"/>
    <n v="0"/>
    <n v="0"/>
    <x v="0"/>
    <m/>
    <x v="6"/>
    <x v="3"/>
    <s v="No root cause"/>
    <s v="No root cause"/>
    <s v=""/>
    <s v="CTR_146"/>
    <m/>
  </r>
  <r>
    <s v="Kamkop-IHS"/>
    <s v="OST_146"/>
    <s v="OUEST"/>
    <s v="IHS"/>
    <s v="Grid-Gen"/>
    <s v="OUEST"/>
    <s v="Kamkop"/>
    <s v="Huawei"/>
    <n v="0"/>
    <n v="0"/>
    <n v="0"/>
    <n v="0"/>
    <n v="0"/>
    <n v="0"/>
    <n v="0"/>
    <n v="0"/>
    <n v="0"/>
    <n v="0"/>
    <n v="0"/>
    <n v="0"/>
    <n v="0"/>
    <n v="0"/>
    <n v="0"/>
    <n v="0"/>
    <n v="0"/>
    <n v="0"/>
    <n v="0"/>
    <n v="0"/>
    <m/>
    <n v="0"/>
    <n v="0"/>
    <n v="0"/>
    <m/>
    <n v="0"/>
    <n v="0"/>
    <n v="0"/>
    <n v="0"/>
    <n v="0"/>
    <x v="0"/>
    <m/>
    <x v="6"/>
    <x v="3"/>
    <s v="No root cause"/>
    <s v="No root cause"/>
    <s v=""/>
    <s v="OST_146"/>
    <m/>
  </r>
  <r>
    <s v="Kake"/>
    <s v="LIT_769"/>
    <s v="LITTORAL"/>
    <s v="CAMUSAT"/>
    <s v="Hybrid Solar - S3"/>
    <s v="LITTORAL"/>
    <s v="Kake"/>
    <s v="ZTE"/>
    <n v="0"/>
    <n v="0"/>
    <n v="0"/>
    <n v="0"/>
    <n v="0"/>
    <n v="0"/>
    <n v="0"/>
    <n v="0"/>
    <n v="0"/>
    <n v="0"/>
    <n v="0"/>
    <n v="0"/>
    <n v="0"/>
    <n v="0"/>
    <n v="0"/>
    <n v="0"/>
    <n v="0"/>
    <n v="0"/>
    <n v="0"/>
    <n v="0"/>
    <m/>
    <n v="0"/>
    <n v="0"/>
    <n v="0"/>
    <m/>
    <n v="0"/>
    <n v="0"/>
    <n v="0"/>
    <n v="0"/>
    <n v="0"/>
    <x v="0"/>
    <m/>
    <x v="6"/>
    <x v="3"/>
    <s v="No root cause"/>
    <s v="No root cause"/>
    <s v=""/>
    <s v="LIT_769"/>
    <m/>
  </r>
  <r>
    <s v="Mokom-IHS"/>
    <s v="SUD_113"/>
    <s v="CENTRE"/>
    <s v="IHS"/>
    <s v="Gen-Lithium"/>
    <s v="SUD"/>
    <s v="Mintom"/>
    <s v="ZTE"/>
    <n v="0"/>
    <n v="0"/>
    <n v="0"/>
    <n v="0"/>
    <n v="0"/>
    <n v="0"/>
    <n v="0"/>
    <n v="0"/>
    <n v="0"/>
    <n v="0"/>
    <n v="0"/>
    <n v="0"/>
    <n v="0"/>
    <n v="0"/>
    <n v="0"/>
    <n v="0"/>
    <n v="0"/>
    <n v="0"/>
    <n v="0"/>
    <n v="0"/>
    <m/>
    <n v="0"/>
    <n v="0"/>
    <n v="0"/>
    <m/>
    <n v="0"/>
    <n v="0"/>
    <n v="0"/>
    <n v="0"/>
    <n v="0"/>
    <x v="0"/>
    <m/>
    <x v="7"/>
    <x v="4"/>
    <s v="SPARE-ISSUE"/>
    <s v="SPARE-ISSUE"/>
    <s v="(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
    <s v="SUD_113"/>
    <m/>
  </r>
  <r>
    <s v="Akom-Centre-Hill-IHS"/>
    <s v="SUD_112"/>
    <s v="CENTRE"/>
    <s v="IHS"/>
    <s v="Hybrid-Gen"/>
    <s v="SUD"/>
    <s v="Akom"/>
    <s v="ZTE"/>
    <n v="0"/>
    <n v="0"/>
    <n v="0"/>
    <n v="0"/>
    <n v="0"/>
    <n v="0"/>
    <n v="0"/>
    <n v="0"/>
    <n v="0"/>
    <n v="0"/>
    <n v="0"/>
    <n v="0"/>
    <n v="0"/>
    <n v="0"/>
    <n v="0"/>
    <n v="0"/>
    <n v="0"/>
    <n v="0"/>
    <n v="0"/>
    <n v="0"/>
    <m/>
    <n v="0"/>
    <n v="0"/>
    <n v="0"/>
    <m/>
    <n v="0"/>
    <n v="0"/>
    <n v="0"/>
    <n v="0"/>
    <n v="0"/>
    <x v="0"/>
    <m/>
    <x v="6"/>
    <x v="3"/>
    <s v="No root cause"/>
    <s v="No root cause"/>
    <s v=""/>
    <s v="SUD_112"/>
    <m/>
  </r>
  <r>
    <s v="Ndoungue"/>
    <s v="LIT_109"/>
    <s v="LITTORAL"/>
    <s v="IHS"/>
    <s v="Grid-Gen"/>
    <s v="LITTORAL"/>
    <s v="Ndoungue"/>
    <s v="ZTE"/>
    <n v="0"/>
    <n v="0"/>
    <n v="0"/>
    <n v="0"/>
    <n v="0"/>
    <n v="0"/>
    <n v="0"/>
    <n v="0"/>
    <n v="0"/>
    <n v="0"/>
    <n v="0"/>
    <n v="0"/>
    <n v="0"/>
    <n v="0"/>
    <n v="0"/>
    <n v="0"/>
    <n v="0"/>
    <n v="0"/>
    <n v="0"/>
    <n v="0"/>
    <m/>
    <n v="0"/>
    <n v="0"/>
    <n v="0"/>
    <m/>
    <n v="0"/>
    <n v="0"/>
    <n v="0"/>
    <n v="0"/>
    <n v="0"/>
    <x v="0"/>
    <m/>
    <x v="6"/>
    <x v="3"/>
    <s v="No root cause"/>
    <s v="No root cause"/>
    <s v=""/>
    <s v="LIT_109"/>
    <m/>
  </r>
  <r>
    <s v="Wasse"/>
    <s v="EST_153"/>
    <s v="CENTRE"/>
    <s v="ESCO"/>
    <s v="Hybrid Solar - S3"/>
    <s v="EST"/>
    <s v="Wasse"/>
    <s v="ZTE"/>
    <n v="0"/>
    <n v="0"/>
    <n v="0"/>
    <n v="0"/>
    <n v="0"/>
    <n v="0"/>
    <n v="0"/>
    <n v="0"/>
    <n v="0"/>
    <n v="0"/>
    <n v="0"/>
    <n v="0"/>
    <n v="0"/>
    <n v="0"/>
    <n v="0"/>
    <n v="0"/>
    <n v="0"/>
    <n v="0"/>
    <n v="0"/>
    <n v="0"/>
    <m/>
    <n v="0"/>
    <n v="0"/>
    <n v="0"/>
    <m/>
    <n v="0"/>
    <n v="0"/>
    <n v="0"/>
    <n v="0"/>
    <n v="0"/>
    <x v="0"/>
    <m/>
    <x v="6"/>
    <x v="3"/>
    <s v="No root cause"/>
    <s v="No root cause"/>
    <s v=""/>
    <s v="EST_153"/>
    <m/>
  </r>
  <r>
    <s v="Paki-IHS"/>
    <s v="EST_155"/>
    <s v="CENTRE"/>
    <m/>
    <m/>
    <s v="EST"/>
    <s v="Doumé"/>
    <s v="ZTE"/>
    <n v="0"/>
    <n v="0"/>
    <n v="0"/>
    <n v="0"/>
    <n v="0"/>
    <n v="0"/>
    <n v="0"/>
    <n v="0"/>
    <n v="0"/>
    <n v="0"/>
    <n v="0"/>
    <n v="0"/>
    <n v="0"/>
    <n v="0"/>
    <n v="0"/>
    <n v="0"/>
    <n v="0"/>
    <n v="0"/>
    <n v="0"/>
    <n v="0"/>
    <m/>
    <n v="0"/>
    <n v="0"/>
    <n v="0"/>
    <m/>
    <n v="0"/>
    <n v="0"/>
    <n v="0"/>
    <n v="0"/>
    <n v="0"/>
    <x v="0"/>
    <m/>
    <x v="6"/>
    <x v="3"/>
    <s v="No root cause"/>
    <s v="No root cause"/>
    <s v=""/>
    <s v="EST_155"/>
    <m/>
  </r>
  <r>
    <s v="Nintyaminyoumin"/>
    <s v="SUD_130"/>
    <s v="CENTRE"/>
    <m/>
    <m/>
    <s v="SUD"/>
    <s v="Sangmelima"/>
    <s v="ZTE"/>
    <n v="0"/>
    <n v="0"/>
    <n v="0"/>
    <n v="0"/>
    <n v="0"/>
    <n v="0"/>
    <n v="0"/>
    <n v="0"/>
    <n v="0"/>
    <n v="0"/>
    <n v="0"/>
    <n v="0"/>
    <n v="0"/>
    <n v="0"/>
    <n v="0"/>
    <n v="0"/>
    <n v="0"/>
    <n v="0"/>
    <n v="0"/>
    <n v="0"/>
    <m/>
    <n v="0"/>
    <n v="0"/>
    <n v="0"/>
    <m/>
    <n v="0"/>
    <n v="0"/>
    <n v="0"/>
    <n v="0"/>
    <n v="0"/>
    <x v="0"/>
    <m/>
    <x v="6"/>
    <x v="3"/>
    <s v="No root cause"/>
    <s v="No root cause"/>
    <s v=""/>
    <s v="SUD_130"/>
    <m/>
  </r>
  <r>
    <s v="Loum-RoundAbout"/>
    <s v="LIT_768"/>
    <s v="LITTORAL"/>
    <s v="MTN sharing"/>
    <m/>
    <s v="LITTORAL"/>
    <s v="Loum"/>
    <s v="ZTE"/>
    <n v="0"/>
    <n v="0"/>
    <n v="0"/>
    <n v="0"/>
    <n v="0"/>
    <n v="0"/>
    <n v="0"/>
    <n v="0"/>
    <n v="0"/>
    <n v="0"/>
    <n v="0"/>
    <n v="0"/>
    <n v="0"/>
    <n v="0"/>
    <n v="0"/>
    <n v="0"/>
    <n v="0"/>
    <n v="0"/>
    <n v="0"/>
    <n v="0"/>
    <m/>
    <n v="0"/>
    <n v="0"/>
    <n v="0"/>
    <m/>
    <n v="0"/>
    <n v="0"/>
    <n v="0"/>
    <n v="0"/>
    <n v="0"/>
    <x v="0"/>
    <m/>
    <x v="6"/>
    <x v="3"/>
    <s v="No root cause"/>
    <s v="No root cause"/>
    <s v=""/>
    <s v="LIT_768"/>
    <m/>
  </r>
  <r>
    <s v="Ouro-Be-IHS"/>
    <s v="NRD_124"/>
    <s v="NORD"/>
    <s v="IHS"/>
    <s v="Grid-Hybrid-Gen"/>
    <s v="NORD"/>
    <s v="Ouro-Be"/>
    <s v="Huawei"/>
    <n v="0"/>
    <n v="0"/>
    <n v="0"/>
    <n v="0"/>
    <n v="0"/>
    <n v="0"/>
    <n v="0"/>
    <n v="0"/>
    <n v="0"/>
    <n v="0"/>
    <n v="0"/>
    <n v="0"/>
    <n v="0"/>
    <n v="0"/>
    <n v="0"/>
    <n v="0"/>
    <n v="0"/>
    <n v="0"/>
    <n v="0"/>
    <n v="0"/>
    <m/>
    <n v="0"/>
    <n v="0"/>
    <n v="0"/>
    <m/>
    <n v="0"/>
    <n v="0"/>
    <n v="0"/>
    <n v="0"/>
    <n v="0"/>
    <x v="0"/>
    <m/>
    <x v="6"/>
    <x v="3"/>
    <s v="No root cause"/>
    <s v="No root cause"/>
    <s v=""/>
    <s v="NRD_124"/>
    <m/>
  </r>
  <r>
    <s v="Petit-Zambi"/>
    <s v="SUD_135"/>
    <s v="CENTRE"/>
    <s v="CAMUSAT"/>
    <s v="Hybrid Solar - S3"/>
    <s v="SUD"/>
    <s v="Bipindi"/>
    <s v="ZTE"/>
    <n v="0"/>
    <n v="0"/>
    <n v="0"/>
    <n v="0"/>
    <n v="0"/>
    <n v="0"/>
    <n v="0"/>
    <n v="0"/>
    <n v="0"/>
    <n v="0"/>
    <n v="0"/>
    <n v="0"/>
    <n v="0"/>
    <n v="0"/>
    <n v="0"/>
    <n v="0"/>
    <n v="0"/>
    <n v="0"/>
    <n v="0"/>
    <n v="0"/>
    <m/>
    <n v="0"/>
    <n v="0"/>
    <n v="0"/>
    <m/>
    <n v="0"/>
    <n v="0"/>
    <n v="0"/>
    <n v="0"/>
    <n v="0"/>
    <x v="0"/>
    <m/>
    <x v="6"/>
    <x v="3"/>
    <s v="No root cause"/>
    <s v="No root cause"/>
    <s v=""/>
    <s v="SUD_135"/>
    <m/>
  </r>
  <r>
    <s v="Campo-Maan"/>
    <s v="SUD_085"/>
    <s v="CENTRE"/>
    <s v="CAMUSAT"/>
    <s v="Hybrid Solar - S3"/>
    <s v="SUD"/>
    <s v="Campo"/>
    <s v="NOKIA"/>
    <n v="0"/>
    <n v="0"/>
    <n v="0"/>
    <n v="0"/>
    <n v="0"/>
    <n v="0"/>
    <n v="0"/>
    <n v="0"/>
    <n v="0"/>
    <n v="0"/>
    <n v="0"/>
    <n v="0"/>
    <n v="0"/>
    <n v="0"/>
    <n v="0"/>
    <n v="0"/>
    <n v="0"/>
    <n v="0"/>
    <n v="0"/>
    <n v="0"/>
    <m/>
    <n v="0"/>
    <n v="0"/>
    <n v="0"/>
    <m/>
    <n v="0"/>
    <n v="0"/>
    <n v="0"/>
    <n v="0"/>
    <n v="0"/>
    <x v="0"/>
    <m/>
    <x v="6"/>
    <x v="3"/>
    <s v="No root cause"/>
    <s v="No root cause"/>
    <s v=""/>
    <s v="SUD_085"/>
    <m/>
  </r>
  <r>
    <s v="Bato"/>
    <s v="OST_273"/>
    <s v="OUEST"/>
    <s v="CAMUSAT"/>
    <s v="Bad Grid + GE"/>
    <s v="OUEST"/>
    <s v="Bato"/>
    <s v="Huawei"/>
    <n v="0"/>
    <n v="0"/>
    <n v="0"/>
    <n v="0"/>
    <n v="0"/>
    <n v="0"/>
    <n v="0"/>
    <n v="0"/>
    <n v="0"/>
    <n v="0"/>
    <n v="0"/>
    <n v="0"/>
    <n v="0"/>
    <n v="0"/>
    <n v="0"/>
    <n v="0"/>
    <n v="0"/>
    <n v="0"/>
    <n v="0"/>
    <n v="0"/>
    <m/>
    <n v="0"/>
    <n v="0"/>
    <n v="0"/>
    <m/>
    <n v="0"/>
    <n v="0"/>
    <n v="0"/>
    <n v="0"/>
    <n v="0"/>
    <x v="0"/>
    <m/>
    <x v="6"/>
    <x v="3"/>
    <s v="No root cause"/>
    <s v="No root cause"/>
    <s v=""/>
    <s v="OST_273"/>
    <m/>
  </r>
  <r>
    <s v="Ambam-FH"/>
    <s v="SUD_020"/>
    <s v="CENTRE"/>
    <s v="IHS"/>
    <s v="Solar-Gen"/>
    <s v="SUD"/>
    <s v="Ambam"/>
    <s v="ZTE"/>
    <n v="0"/>
    <n v="0"/>
    <n v="0"/>
    <n v="0"/>
    <n v="0"/>
    <n v="0"/>
    <n v="0"/>
    <n v="0"/>
    <n v="0"/>
    <n v="0"/>
    <n v="0"/>
    <n v="0"/>
    <n v="0"/>
    <n v="0"/>
    <n v="0"/>
    <n v="0"/>
    <n v="0"/>
    <n v="0"/>
    <n v="0"/>
    <n v="0"/>
    <m/>
    <n v="0"/>
    <n v="0"/>
    <n v="0"/>
    <m/>
    <n v="0"/>
    <n v="0"/>
    <n v="0"/>
    <n v="0"/>
    <n v="0"/>
    <x v="0"/>
    <m/>
    <x v="6"/>
    <x v="3"/>
    <s v="No root cause"/>
    <s v="No root cause"/>
    <s v=""/>
    <s v="SUD_020"/>
    <m/>
  </r>
  <r>
    <s v="Ntui"/>
    <s v="CTR_114"/>
    <s v="CENTRE"/>
    <s v="CAMUSAT"/>
    <s v="Medium Grid + Solar + GE"/>
    <s v="CENTRE"/>
    <s v="Ntui"/>
    <s v="ZTE"/>
    <n v="0"/>
    <n v="0"/>
    <n v="0"/>
    <n v="0"/>
    <n v="0"/>
    <n v="0"/>
    <n v="0"/>
    <n v="0"/>
    <n v="0"/>
    <n v="0"/>
    <n v="0"/>
    <n v="0"/>
    <n v="0"/>
    <n v="0"/>
    <n v="0"/>
    <n v="0"/>
    <n v="0"/>
    <n v="0"/>
    <n v="0"/>
    <n v="0"/>
    <m/>
    <n v="0"/>
    <n v="0"/>
    <n v="0"/>
    <m/>
    <n v="0"/>
    <n v="0"/>
    <n v="0"/>
    <n v="0"/>
    <n v="0"/>
    <x v="0"/>
    <m/>
    <x v="6"/>
    <x v="3"/>
    <s v="No root cause"/>
    <s v="No root cause"/>
    <s v=""/>
    <s v="CTR_114"/>
    <m/>
  </r>
  <r>
    <s v="Figuil"/>
    <s v="NRD_005"/>
    <s v="NORD"/>
    <s v="IHS"/>
    <s v="Grid Only"/>
    <s v="NORD"/>
    <s v="Figuil"/>
    <s v="Huawei"/>
    <n v="0"/>
    <n v="0"/>
    <n v="0"/>
    <n v="0"/>
    <n v="0"/>
    <n v="0"/>
    <n v="0"/>
    <n v="0"/>
    <n v="0"/>
    <n v="0"/>
    <n v="0"/>
    <n v="0"/>
    <n v="0"/>
    <n v="0"/>
    <n v="0"/>
    <n v="0"/>
    <n v="0"/>
    <n v="0"/>
    <n v="0"/>
    <n v="0"/>
    <m/>
    <n v="0"/>
    <n v="0"/>
    <n v="0"/>
    <m/>
    <n v="0"/>
    <n v="0"/>
    <n v="0"/>
    <n v="0"/>
    <n v="0"/>
    <x v="0"/>
    <m/>
    <x v="6"/>
    <x v="3"/>
    <s v="No root cause"/>
    <s v="No root cause"/>
    <s v=""/>
    <s v="NRD_005"/>
    <m/>
  </r>
  <r>
    <s v="Lagdo-MTN-IHS"/>
    <s v="NRD_090"/>
    <s v="NORD"/>
    <s v="IHS"/>
    <s v="Grid Only"/>
    <s v="NORD"/>
    <s v="Lagdo"/>
    <s v="Huawei"/>
    <n v="0"/>
    <n v="0"/>
    <n v="0"/>
    <n v="0"/>
    <n v="0"/>
    <n v="0"/>
    <n v="0"/>
    <n v="0"/>
    <n v="0"/>
    <n v="0"/>
    <n v="0"/>
    <n v="0"/>
    <n v="0"/>
    <n v="0"/>
    <n v="0"/>
    <n v="0"/>
    <n v="0"/>
    <n v="0"/>
    <n v="0"/>
    <n v="0"/>
    <m/>
    <n v="0"/>
    <n v="0"/>
    <n v="0"/>
    <m/>
    <n v="0"/>
    <n v="0"/>
    <n v="0"/>
    <n v="0"/>
    <n v="0"/>
    <x v="0"/>
    <m/>
    <x v="6"/>
    <x v="3"/>
    <s v="No root cause"/>
    <s v="No root cause"/>
    <s v=""/>
    <s v="NRD_090"/>
    <m/>
  </r>
  <r>
    <s v="Crf-Figuil"/>
    <s v="NRD_074"/>
    <s v="NORD"/>
    <s v="IHS"/>
    <s v="Grid-Gen"/>
    <s v="NORD"/>
    <s v="Figuil"/>
    <s v="Huawei"/>
    <n v="0"/>
    <n v="0"/>
    <n v="0"/>
    <n v="0"/>
    <n v="0"/>
    <n v="0"/>
    <n v="0"/>
    <n v="0"/>
    <n v="0"/>
    <n v="0"/>
    <n v="0"/>
    <n v="0"/>
    <n v="0"/>
    <n v="0"/>
    <n v="0"/>
    <n v="0"/>
    <n v="0"/>
    <n v="0"/>
    <n v="0"/>
    <n v="0"/>
    <m/>
    <n v="0"/>
    <n v="0"/>
    <n v="0"/>
    <m/>
    <n v="0"/>
    <n v="0"/>
    <n v="0"/>
    <n v="0"/>
    <n v="0"/>
    <x v="0"/>
    <m/>
    <x v="6"/>
    <x v="3"/>
    <s v="No root cause"/>
    <s v="No root cause"/>
    <s v=""/>
    <s v="NRD_074"/>
    <m/>
  </r>
  <r>
    <s v="Bamena"/>
    <s v="OST_260"/>
    <s v="OUEST"/>
    <s v="CAMUSAT"/>
    <s v="HGB"/>
    <s v="OUEST"/>
    <s v="Bamena"/>
    <s v="Huawei"/>
    <n v="0"/>
    <n v="0"/>
    <n v="0"/>
    <n v="0"/>
    <n v="0"/>
    <n v="0"/>
    <n v="0"/>
    <n v="0"/>
    <n v="0"/>
    <n v="0"/>
    <n v="0"/>
    <n v="0"/>
    <n v="0"/>
    <n v="0"/>
    <n v="0"/>
    <n v="0"/>
    <n v="0"/>
    <n v="0"/>
    <n v="0"/>
    <n v="0"/>
    <m/>
    <n v="0"/>
    <n v="0"/>
    <n v="0"/>
    <m/>
    <n v="0"/>
    <n v="0"/>
    <n v="0"/>
    <n v="0"/>
    <n v="0"/>
    <x v="0"/>
    <m/>
    <x v="6"/>
    <x v="3"/>
    <s v="No root cause"/>
    <s v="No root cause"/>
    <s v=""/>
    <s v="OST_260"/>
    <m/>
  </r>
  <r>
    <s v="Padarme-IHS"/>
    <s v="NRD_164"/>
    <s v="NORD"/>
    <s v="IHS"/>
    <s v="Hybrid-Gen"/>
    <s v="NORD"/>
    <s v="Padarme"/>
    <s v="Huawei"/>
    <n v="0"/>
    <n v="0"/>
    <n v="0"/>
    <n v="0"/>
    <n v="0"/>
    <n v="0"/>
    <n v="0"/>
    <n v="0"/>
    <n v="0"/>
    <n v="0"/>
    <n v="0"/>
    <n v="0"/>
    <n v="0"/>
    <n v="0"/>
    <n v="0"/>
    <n v="0"/>
    <n v="0"/>
    <n v="0"/>
    <n v="0"/>
    <n v="0"/>
    <m/>
    <n v="0"/>
    <n v="0"/>
    <n v="0"/>
    <m/>
    <n v="0"/>
    <n v="0"/>
    <n v="0"/>
    <n v="0"/>
    <n v="0"/>
    <x v="0"/>
    <m/>
    <x v="6"/>
    <x v="3"/>
    <s v="No root cause"/>
    <s v="No root cause"/>
    <s v=""/>
    <s v="NRD_164"/>
    <m/>
  </r>
  <r>
    <s v="Ndokoa-IHS"/>
    <s v="CTR_757"/>
    <s v="CENTRE"/>
    <s v="IHS"/>
    <s v="Solar-Gen-Lithium"/>
    <s v="CENTRE"/>
    <s v="Ndokoa"/>
    <s v="ZTE"/>
    <n v="0"/>
    <n v="0"/>
    <n v="0"/>
    <n v="0"/>
    <n v="0"/>
    <n v="0"/>
    <n v="0"/>
    <n v="0"/>
    <n v="0"/>
    <n v="0"/>
    <n v="0"/>
    <n v="0"/>
    <n v="0"/>
    <n v="0"/>
    <n v="0"/>
    <n v="0"/>
    <n v="0"/>
    <n v="0"/>
    <n v="0"/>
    <n v="0"/>
    <m/>
    <n v="0"/>
    <n v="0"/>
    <n v="0"/>
    <m/>
    <n v="0"/>
    <n v="0"/>
    <n v="0"/>
    <n v="0"/>
    <n v="0"/>
    <x v="0"/>
    <m/>
    <x v="7"/>
    <x v="4"/>
    <s v="SPARE-ISSUE"/>
    <s v="SPARE-ISSUE"/>
    <s v="(05-10-2026 ocm ran 18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10-2026 ocm ran 12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m/>
  </r>
  <r>
    <s v="Bibemi"/>
    <s v="NRD_021"/>
    <s v="NORD"/>
    <s v="IHS"/>
    <s v="Solar-Grid-Gen"/>
    <s v="NORD"/>
    <s v="Bibemi"/>
    <s v="Huawei"/>
    <n v="0"/>
    <n v="0"/>
    <n v="0"/>
    <n v="0"/>
    <n v="0"/>
    <n v="0"/>
    <n v="0"/>
    <n v="0"/>
    <n v="0"/>
    <n v="0"/>
    <n v="0"/>
    <n v="0"/>
    <n v="0"/>
    <n v="0"/>
    <n v="0"/>
    <n v="0"/>
    <n v="0"/>
    <n v="0"/>
    <n v="0"/>
    <n v="0"/>
    <m/>
    <n v="0"/>
    <n v="0"/>
    <n v="0"/>
    <m/>
    <n v="0"/>
    <n v="0"/>
    <n v="0"/>
    <n v="0"/>
    <n v="0"/>
    <x v="0"/>
    <m/>
    <x v="6"/>
    <x v="3"/>
    <s v="No root cause"/>
    <s v="No root cause"/>
    <s v=""/>
    <s v="NRD_021"/>
    <m/>
  </r>
  <r>
    <s v="Boula-Ibi-IHS"/>
    <s v="NRD_105"/>
    <s v="NORD"/>
    <s v="IHS"/>
    <s v="Hybrid-Gen"/>
    <s v="NORD"/>
    <s v="Boula-Ibi"/>
    <s v="Huawei"/>
    <n v="0"/>
    <n v="0"/>
    <n v="0"/>
    <n v="0"/>
    <n v="0"/>
    <n v="0"/>
    <n v="0"/>
    <n v="0"/>
    <n v="0"/>
    <n v="0"/>
    <n v="0"/>
    <n v="0"/>
    <n v="0"/>
    <n v="0"/>
    <n v="0"/>
    <n v="0"/>
    <n v="0"/>
    <n v="0"/>
    <n v="0"/>
    <n v="0"/>
    <m/>
    <n v="0"/>
    <n v="0"/>
    <n v="0"/>
    <m/>
    <n v="0"/>
    <n v="0"/>
    <n v="0"/>
    <n v="0"/>
    <n v="0"/>
    <x v="0"/>
    <m/>
    <x v="6"/>
    <x v="3"/>
    <s v="No root cause"/>
    <s v="No root cause"/>
    <s v=""/>
    <s v="NRD_105"/>
    <m/>
  </r>
  <r>
    <s v="Adoumri-Houla-IHS"/>
    <s v="NRD_126"/>
    <s v="NORD"/>
    <s v="IHS"/>
    <s v="Grid-Gen"/>
    <s v="NORD"/>
    <s v="Adoumri"/>
    <s v="Huawei"/>
    <n v="0"/>
    <n v="0"/>
    <n v="0"/>
    <n v="0"/>
    <n v="0"/>
    <n v="0"/>
    <n v="0"/>
    <n v="0"/>
    <n v="0"/>
    <n v="0"/>
    <n v="0"/>
    <n v="0"/>
    <n v="0"/>
    <n v="0"/>
    <n v="0"/>
    <n v="0"/>
    <n v="0"/>
    <n v="0"/>
    <n v="0"/>
    <n v="0"/>
    <m/>
    <n v="0"/>
    <n v="0"/>
    <n v="0"/>
    <m/>
    <n v="0"/>
    <n v="0"/>
    <n v="0"/>
    <n v="0"/>
    <n v="0"/>
    <x v="0"/>
    <m/>
    <x v="6"/>
    <x v="3"/>
    <s v="No root cause"/>
    <s v="No root cause"/>
    <s v=""/>
    <s v="NRD_126"/>
    <m/>
  </r>
  <r>
    <s v="Poli-New"/>
    <s v="ADM_152"/>
    <s v="ADAMAOUA"/>
    <s v="IHS"/>
    <s v="Hybrid-Gen"/>
    <s v="ADAMAOUA"/>
    <s v="Poli"/>
    <s v="Huawei"/>
    <n v="0"/>
    <n v="0"/>
    <n v="0"/>
    <n v="0"/>
    <n v="0"/>
    <n v="0"/>
    <n v="0"/>
    <n v="0"/>
    <n v="0"/>
    <n v="0"/>
    <n v="0"/>
    <n v="0"/>
    <n v="0"/>
    <n v="0"/>
    <n v="0"/>
    <n v="0"/>
    <n v="0"/>
    <n v="0"/>
    <n v="0"/>
    <n v="0"/>
    <m/>
    <n v="0"/>
    <n v="0"/>
    <n v="0"/>
    <m/>
    <n v="0"/>
    <n v="0"/>
    <n v="0"/>
    <n v="0"/>
    <n v="0"/>
    <x v="0"/>
    <m/>
    <x v="6"/>
    <x v="3"/>
    <s v="No root cause"/>
    <s v="No root cause"/>
    <s v=""/>
    <s v="ADM_152"/>
    <m/>
  </r>
  <r>
    <s v="Badjouma"/>
    <s v="NRD_026"/>
    <s v="NORD"/>
    <s v="IHS"/>
    <s v="Solar-Gen"/>
    <s v="NORD"/>
    <s v="Badjouma"/>
    <s v="Huawei"/>
    <n v="0"/>
    <n v="0"/>
    <n v="0"/>
    <n v="0"/>
    <n v="0"/>
    <n v="0"/>
    <n v="0"/>
    <n v="0"/>
    <n v="0"/>
    <n v="0"/>
    <n v="0"/>
    <n v="0"/>
    <n v="0"/>
    <n v="0"/>
    <n v="0"/>
    <n v="0"/>
    <n v="0"/>
    <n v="0"/>
    <n v="0"/>
    <n v="0"/>
    <m/>
    <n v="0"/>
    <n v="0"/>
    <n v="0"/>
    <m/>
    <n v="0"/>
    <n v="0"/>
    <n v="0"/>
    <n v="0"/>
    <n v="0"/>
    <x v="0"/>
    <m/>
    <x v="6"/>
    <x v="3"/>
    <s v="No root cause"/>
    <s v="No root cause"/>
    <s v=""/>
    <s v="NRD_026"/>
    <m/>
  </r>
  <r>
    <s v="Tiko-Long-Street-IHS"/>
    <s v="LIT_174"/>
    <s v="SUD-OUEST"/>
    <s v="IHS"/>
    <s v="Grid-Gen"/>
    <s v="LITTORAL"/>
    <s v="Tiko"/>
    <s v="Huawei"/>
    <n v="0"/>
    <n v="0"/>
    <n v="0"/>
    <n v="0"/>
    <n v="0"/>
    <n v="0"/>
    <n v="0"/>
    <n v="0"/>
    <n v="0"/>
    <n v="0"/>
    <n v="0"/>
    <n v="0"/>
    <n v="0"/>
    <n v="0"/>
    <n v="0"/>
    <n v="0"/>
    <n v="0"/>
    <n v="0"/>
    <n v="0"/>
    <n v="0"/>
    <m/>
    <n v="0"/>
    <n v="0"/>
    <n v="0"/>
    <m/>
    <n v="0"/>
    <n v="0"/>
    <n v="0"/>
    <n v="0"/>
    <n v="0"/>
    <x v="0"/>
    <m/>
    <x v="6"/>
    <x v="3"/>
    <s v="No root cause"/>
    <s v="No root cause"/>
    <s v=""/>
    <s v="LIT_174"/>
    <m/>
  </r>
  <r>
    <s v="Melong"/>
    <s v="LIT_063"/>
    <s v="LITTORAL"/>
    <s v="IHS"/>
    <s v="Grid-Gen"/>
    <s v="LITTORAL"/>
    <s v="Melong"/>
    <s v="ZTE"/>
    <n v="0"/>
    <n v="0"/>
    <n v="0"/>
    <n v="0"/>
    <n v="0"/>
    <n v="0"/>
    <n v="0"/>
    <n v="0"/>
    <n v="0"/>
    <n v="0"/>
    <n v="0"/>
    <n v="0"/>
    <n v="0"/>
    <n v="0"/>
    <n v="0"/>
    <n v="0"/>
    <n v="0"/>
    <n v="0"/>
    <n v="0"/>
    <n v="0"/>
    <m/>
    <n v="0"/>
    <n v="0"/>
    <n v="0"/>
    <m/>
    <n v="0"/>
    <n v="0"/>
    <n v="0"/>
    <n v="0"/>
    <n v="0"/>
    <x v="0"/>
    <m/>
    <x v="6"/>
    <x v="3"/>
    <s v="No root cause"/>
    <s v="No root cause"/>
    <s v=""/>
    <s v="LIT_063"/>
    <m/>
  </r>
  <r>
    <s v="Baliama"/>
    <s v="CTR_352"/>
    <s v="CENTRE"/>
    <s v="IHS"/>
    <s v="Grid-Gen"/>
    <s v="CENTRE"/>
    <s v="Baliama"/>
    <s v="ZTE"/>
    <n v="0"/>
    <n v="0"/>
    <n v="0"/>
    <n v="0"/>
    <n v="0"/>
    <n v="0"/>
    <n v="0"/>
    <n v="0"/>
    <n v="0"/>
    <n v="0"/>
    <n v="0"/>
    <n v="0"/>
    <n v="0"/>
    <n v="0"/>
    <n v="0"/>
    <n v="0"/>
    <n v="0"/>
    <n v="0"/>
    <n v="0"/>
    <n v="0"/>
    <m/>
    <n v="0"/>
    <n v="0"/>
    <n v="0"/>
    <m/>
    <n v="0"/>
    <n v="0"/>
    <n v="0"/>
    <n v="0"/>
    <n v="0"/>
    <x v="0"/>
    <m/>
    <x v="6"/>
    <x v="3"/>
    <s v="No root cause"/>
    <s v="No root cause"/>
    <s v=""/>
    <s v="CTR_352"/>
    <m/>
  </r>
  <r>
    <s v="Deuk"/>
    <s v="CTR_277"/>
    <s v="CENTRE"/>
    <s v="IHS"/>
    <s v="Solar-Gen"/>
    <s v="CENTRE"/>
    <s v="Deuk"/>
    <s v="ZTE"/>
    <n v="0"/>
    <n v="0"/>
    <n v="0"/>
    <n v="0"/>
    <n v="0"/>
    <n v="0"/>
    <n v="0"/>
    <n v="0"/>
    <n v="0"/>
    <n v="0"/>
    <n v="0"/>
    <n v="0"/>
    <n v="0"/>
    <n v="0"/>
    <n v="0"/>
    <n v="0"/>
    <n v="0"/>
    <n v="0"/>
    <n v="0"/>
    <n v="0"/>
    <m/>
    <n v="0"/>
    <n v="0"/>
    <n v="0"/>
    <m/>
    <n v="0"/>
    <n v="0"/>
    <n v="0"/>
    <n v="0"/>
    <n v="0"/>
    <x v="0"/>
    <m/>
    <x v="6"/>
    <x v="3"/>
    <s v="No root cause"/>
    <s v="No root cause"/>
    <s v=""/>
    <s v="CTR_277"/>
    <m/>
  </r>
  <r>
    <s v="Ngoro"/>
    <s v="CTR_278"/>
    <s v="CENTRE"/>
    <s v="IHS"/>
    <s v="SolarAER-Gen-Lithium"/>
    <s v="CENTRE"/>
    <s v="Ngoro"/>
    <s v="ZTE"/>
    <n v="0"/>
    <n v="0"/>
    <n v="0"/>
    <n v="0"/>
    <n v="0"/>
    <n v="0"/>
    <n v="0"/>
    <n v="0"/>
    <n v="0"/>
    <n v="0"/>
    <n v="0"/>
    <n v="0"/>
    <n v="0"/>
    <n v="0"/>
    <n v="0"/>
    <n v="0"/>
    <n v="0"/>
    <n v="0"/>
    <n v="0"/>
    <n v="0"/>
    <m/>
    <n v="0"/>
    <n v="0"/>
    <n v="0"/>
    <m/>
    <n v="0"/>
    <n v="0"/>
    <n v="0"/>
    <n v="0"/>
    <n v="0"/>
    <x v="0"/>
    <m/>
    <x v="6"/>
    <x v="3"/>
    <s v="No root cause"/>
    <s v="No root cause"/>
    <s v=""/>
    <s v="CTR_278"/>
    <m/>
  </r>
  <r>
    <s v="Manoka-IHS"/>
    <s v="LIT_497"/>
    <s v="LITTORAL"/>
    <s v="IHS"/>
    <s v="Solar-Gen-Lithium"/>
    <s v="LITTORAL"/>
    <s v="Manoka"/>
    <s v="ZTE"/>
    <n v="0"/>
    <n v="0"/>
    <n v="0"/>
    <n v="0"/>
    <n v="0"/>
    <n v="0"/>
    <n v="0"/>
    <n v="0"/>
    <n v="0"/>
    <n v="0"/>
    <n v="0"/>
    <n v="0"/>
    <n v="0"/>
    <n v="0"/>
    <n v="0"/>
    <n v="0"/>
    <n v="0"/>
    <n v="0"/>
    <n v="0"/>
    <n v="0"/>
    <m/>
    <n v="0"/>
    <n v="0"/>
    <n v="0"/>
    <m/>
    <n v="0"/>
    <n v="0"/>
    <n v="0"/>
    <n v="0"/>
    <n v="0"/>
    <x v="0"/>
    <m/>
    <x v="6"/>
    <x v="3"/>
    <s v="No root cause"/>
    <s v="No root cause"/>
    <s v=""/>
    <s v="LIT_497"/>
    <m/>
  </r>
  <r>
    <s v="Dikoum-Camtel"/>
    <s v="SUD_098"/>
    <s v="CENTRE"/>
    <s v="CAMUSAT"/>
    <s v="Good Grid no GE - 12h"/>
    <s v="SUD"/>
    <s v="Dikoum"/>
    <s v="NOKIA"/>
    <n v="0"/>
    <n v="0"/>
    <n v="0"/>
    <n v="0"/>
    <n v="0"/>
    <n v="0"/>
    <n v="0"/>
    <n v="0"/>
    <n v="0"/>
    <n v="0"/>
    <n v="0"/>
    <n v="0"/>
    <n v="0"/>
    <n v="0"/>
    <n v="0"/>
    <n v="0"/>
    <n v="0"/>
    <n v="0"/>
    <n v="0"/>
    <n v="0"/>
    <m/>
    <n v="0"/>
    <n v="0"/>
    <n v="0"/>
    <m/>
    <n v="0"/>
    <n v="0"/>
    <n v="0"/>
    <n v="0"/>
    <n v="0"/>
    <x v="0"/>
    <m/>
    <x v="6"/>
    <x v="3"/>
    <s v="No root cause"/>
    <s v="No root cause"/>
    <s v=""/>
    <s v="SUD_098"/>
    <m/>
  </r>
  <r>
    <s v="Ndandouck-IHS"/>
    <s v="CTR_141"/>
    <s v="CENTRE"/>
    <s v="IHS"/>
    <s v="Solar-Gen"/>
    <s v="CENTRE"/>
    <s v="Ndandouck"/>
    <s v="ZTE"/>
    <n v="0"/>
    <n v="0"/>
    <n v="0"/>
    <n v="0"/>
    <n v="0"/>
    <n v="0"/>
    <n v="0"/>
    <n v="0"/>
    <n v="0"/>
    <n v="0"/>
    <n v="0"/>
    <n v="0"/>
    <n v="0"/>
    <n v="0"/>
    <n v="0"/>
    <n v="0"/>
    <n v="0"/>
    <n v="0"/>
    <n v="0"/>
    <n v="0"/>
    <m/>
    <n v="0"/>
    <n v="0"/>
    <n v="0"/>
    <m/>
    <n v="0"/>
    <n v="0"/>
    <n v="0"/>
    <n v="0"/>
    <n v="0"/>
    <x v="0"/>
    <m/>
    <x v="6"/>
    <x v="3"/>
    <s v="No root cause"/>
    <s v="No root cause"/>
    <s v=""/>
    <s v="CTR_141"/>
    <m/>
  </r>
  <r>
    <s v="Melong-Carrefour-MTN"/>
    <s v="LIT_679"/>
    <s v="LITTORAL"/>
    <s v="MTN sharing"/>
    <s v="MTN sharing"/>
    <s v="LITTORAL"/>
    <s v="Melong"/>
    <s v="ZTE"/>
    <n v="0"/>
    <n v="0"/>
    <n v="0"/>
    <n v="0"/>
    <n v="0"/>
    <n v="0"/>
    <n v="0"/>
    <n v="0"/>
    <n v="0"/>
    <n v="0"/>
    <n v="0"/>
    <n v="0"/>
    <n v="0"/>
    <n v="0"/>
    <n v="0"/>
    <n v="0"/>
    <n v="0"/>
    <n v="0"/>
    <n v="0"/>
    <n v="0"/>
    <m/>
    <n v="0"/>
    <n v="0"/>
    <n v="0"/>
    <m/>
    <n v="0"/>
    <n v="0"/>
    <n v="0"/>
    <n v="0"/>
    <n v="0"/>
    <x v="0"/>
    <m/>
    <x v="6"/>
    <x v="3"/>
    <s v="No root cause"/>
    <s v="No root cause"/>
    <s v=""/>
    <s v="LIT_679"/>
    <m/>
  </r>
  <r>
    <s v="Kobdombo"/>
    <s v="EST_057"/>
    <s v="CENTRE"/>
    <s v="IHS"/>
    <s v="Grid-Gen"/>
    <s v="EST"/>
    <s v="Kobdombo"/>
    <s v="ZTE"/>
    <n v="0"/>
    <n v="0"/>
    <n v="0"/>
    <n v="0"/>
    <n v="0"/>
    <n v="0"/>
    <n v="0"/>
    <n v="0"/>
    <n v="0"/>
    <n v="0"/>
    <n v="0"/>
    <n v="0"/>
    <n v="0"/>
    <n v="0"/>
    <n v="0"/>
    <n v="0"/>
    <n v="0"/>
    <n v="0"/>
    <n v="0"/>
    <n v="0"/>
    <m/>
    <n v="0"/>
    <n v="0"/>
    <n v="0"/>
    <m/>
    <n v="0"/>
    <n v="0"/>
    <n v="0"/>
    <n v="0"/>
    <n v="0"/>
    <x v="0"/>
    <m/>
    <x v="6"/>
    <x v="3"/>
    <s v="No root cause"/>
    <s v="No root cause"/>
    <s v=""/>
    <s v="EST_057"/>
    <m/>
  </r>
  <r>
    <s v="Penja"/>
    <s v="LIT_208"/>
    <s v="LITTORAL"/>
    <s v="IHS"/>
    <s v="Grid-Gen"/>
    <s v="LITTORAL"/>
    <s v="Penja"/>
    <s v="ZTE"/>
    <n v="0"/>
    <n v="0"/>
    <n v="0"/>
    <n v="0"/>
    <n v="0"/>
    <n v="0"/>
    <n v="0"/>
    <n v="0"/>
    <n v="0"/>
    <n v="0"/>
    <n v="0"/>
    <n v="0"/>
    <n v="0"/>
    <n v="0"/>
    <n v="0"/>
    <n v="0"/>
    <n v="0"/>
    <n v="0"/>
    <n v="0"/>
    <n v="0"/>
    <m/>
    <n v="0"/>
    <n v="0"/>
    <n v="0"/>
    <m/>
    <n v="0"/>
    <n v="0"/>
    <n v="0"/>
    <n v="0"/>
    <n v="0"/>
    <x v="0"/>
    <m/>
    <x v="6"/>
    <x v="3"/>
    <s v="No root cause"/>
    <s v="No root cause"/>
    <s v=""/>
    <s v="LIT_208"/>
    <m/>
  </r>
  <r>
    <s v="Okola"/>
    <s v="CTR_191"/>
    <s v="CENTRE"/>
    <s v="IHS"/>
    <s v="Grid-Gen"/>
    <s v="CENTRE"/>
    <s v="Okola"/>
    <s v="ZTE"/>
    <n v="0"/>
    <n v="0"/>
    <n v="0"/>
    <n v="0"/>
    <n v="0"/>
    <n v="0"/>
    <n v="0"/>
    <n v="0"/>
    <n v="0"/>
    <n v="0"/>
    <n v="0"/>
    <n v="0"/>
    <n v="0"/>
    <n v="0"/>
    <n v="0"/>
    <n v="0"/>
    <n v="0"/>
    <n v="0"/>
    <n v="0"/>
    <n v="0"/>
    <m/>
    <n v="0"/>
    <n v="0"/>
    <n v="0"/>
    <m/>
    <n v="0"/>
    <n v="0"/>
    <n v="0"/>
    <n v="0"/>
    <n v="0"/>
    <x v="0"/>
    <m/>
    <x v="6"/>
    <x v="3"/>
    <s v="No root cause"/>
    <s v="No root cause"/>
    <s v=""/>
    <s v="CTR_191"/>
    <m/>
  </r>
  <r>
    <s v="Lom-Pangar-MTN"/>
    <s v="EST_083"/>
    <s v="CENTRE"/>
    <s v="IHS"/>
    <s v="Grid-Gen-Lithium"/>
    <s v="EST"/>
    <s v="Lom-Pangar"/>
    <s v="NOKIA"/>
    <n v="0"/>
    <n v="0"/>
    <n v="0"/>
    <n v="0"/>
    <n v="0"/>
    <n v="0"/>
    <n v="0"/>
    <n v="0"/>
    <n v="0"/>
    <n v="0"/>
    <n v="0"/>
    <n v="0"/>
    <n v="0"/>
    <n v="0"/>
    <n v="0"/>
    <n v="0"/>
    <n v="0"/>
    <n v="0"/>
    <n v="0"/>
    <n v="0"/>
    <m/>
    <n v="0"/>
    <n v="0"/>
    <n v="0"/>
    <m/>
    <n v="0"/>
    <n v="0"/>
    <n v="0"/>
    <n v="0"/>
    <n v="0"/>
    <x v="0"/>
    <m/>
    <x v="6"/>
    <x v="3"/>
    <s v="No root cause"/>
    <s v="No root cause"/>
    <s v=""/>
    <s v="EST_083"/>
    <m/>
  </r>
  <r>
    <s v="Penka-Michel-IHS"/>
    <s v="OST_210"/>
    <s v="OUEST"/>
    <s v="IHS"/>
    <s v="Grid-Gen"/>
    <s v="OUEST"/>
    <s v="Penka-Michel"/>
    <s v="Huawei"/>
    <n v="0"/>
    <n v="0"/>
    <n v="0"/>
    <n v="0"/>
    <n v="0"/>
    <n v="0"/>
    <n v="0"/>
    <n v="0"/>
    <n v="0"/>
    <n v="0"/>
    <n v="0"/>
    <n v="0"/>
    <n v="0"/>
    <n v="0"/>
    <n v="0"/>
    <n v="0"/>
    <n v="0"/>
    <n v="0"/>
    <n v="0"/>
    <n v="0"/>
    <m/>
    <n v="0"/>
    <n v="0"/>
    <n v="0"/>
    <m/>
    <n v="0"/>
    <n v="0"/>
    <n v="0"/>
    <n v="0"/>
    <n v="0"/>
    <x v="0"/>
    <m/>
    <x v="6"/>
    <x v="3"/>
    <s v="No root cause"/>
    <s v="No root cause"/>
    <s v=""/>
    <s v="OST_210"/>
    <m/>
  </r>
  <r>
    <s v="Minta"/>
    <s v="CTR_233"/>
    <s v="CENTRE"/>
    <s v="IHS"/>
    <s v="Grid-Hybrid-Gen"/>
    <s v="CENTRE"/>
    <s v="Minta"/>
    <s v="ZTE"/>
    <n v="0"/>
    <n v="0"/>
    <n v="0"/>
    <n v="0"/>
    <n v="0"/>
    <n v="0"/>
    <n v="0"/>
    <n v="0"/>
    <n v="0"/>
    <n v="0"/>
    <n v="0"/>
    <n v="0"/>
    <n v="0"/>
    <n v="0"/>
    <n v="0"/>
    <n v="0"/>
    <n v="0"/>
    <n v="0"/>
    <n v="0"/>
    <n v="0"/>
    <m/>
    <n v="0"/>
    <n v="0"/>
    <n v="0"/>
    <m/>
    <n v="0"/>
    <n v="0"/>
    <n v="0"/>
    <n v="0"/>
    <n v="0"/>
    <x v="0"/>
    <m/>
    <x v="6"/>
    <x v="3"/>
    <s v="No root cause"/>
    <s v="No root cause"/>
    <s v=""/>
    <s v="CTR_233"/>
    <m/>
  </r>
  <r>
    <s v="Lendi-Entree"/>
    <s v="LIT_297"/>
    <s v="Douala"/>
    <s v="IHS"/>
    <s v="Grid-Gen"/>
    <s v="LITTORAL"/>
    <s v="Douala"/>
    <s v="ZTE"/>
    <n v="0"/>
    <n v="0"/>
    <n v="0"/>
    <n v="0"/>
    <n v="0"/>
    <n v="0"/>
    <n v="0"/>
    <n v="0"/>
    <n v="0"/>
    <n v="0"/>
    <n v="0"/>
    <n v="0"/>
    <n v="0"/>
    <n v="0"/>
    <n v="0"/>
    <n v="0"/>
    <n v="0"/>
    <n v="0"/>
    <n v="0"/>
    <n v="0"/>
    <m/>
    <n v="0"/>
    <n v="0"/>
    <n v="0"/>
    <m/>
    <n v="0"/>
    <n v="0"/>
    <n v="0"/>
    <n v="0"/>
    <n v="0"/>
    <x v="0"/>
    <m/>
    <x v="6"/>
    <x v="3"/>
    <s v="No root cause"/>
    <s v="No root cause"/>
    <s v=""/>
    <s v="LIT_297"/>
    <m/>
  </r>
  <r>
    <s v="Mbitom-camrail"/>
    <s v="EST_105"/>
    <s v="CENTRE"/>
    <s v="CAMUSAT"/>
    <s v="Hybrid solar - S1"/>
    <s v="EST"/>
    <s v="Betare-Oya"/>
    <s v="NOKIA"/>
    <n v="0"/>
    <n v="0"/>
    <n v="0"/>
    <n v="0"/>
    <n v="0"/>
    <n v="0"/>
    <n v="0"/>
    <n v="0"/>
    <n v="0"/>
    <n v="0"/>
    <n v="0"/>
    <n v="0"/>
    <n v="0"/>
    <n v="0"/>
    <n v="0"/>
    <n v="0"/>
    <n v="0"/>
    <n v="0"/>
    <n v="0"/>
    <n v="0"/>
    <m/>
    <n v="0"/>
    <n v="0"/>
    <n v="0"/>
    <m/>
    <n v="0"/>
    <n v="0"/>
    <n v="0"/>
    <n v="0"/>
    <n v="0"/>
    <x v="0"/>
    <m/>
    <x v="6"/>
    <x v="3"/>
    <s v="No root cause"/>
    <s v="No root cause"/>
    <s v=""/>
    <s v="EST_105"/>
    <m/>
  </r>
  <r>
    <s v="Bembaran-Camtel"/>
    <s v="ADM_185"/>
    <s v="ADAMAOUA"/>
    <s v="CAMUSAT"/>
    <s v="Hibrid solar - s3"/>
    <s v="ADAMAOUA"/>
    <s v="Bembaran"/>
    <s v="Huawei"/>
    <n v="0"/>
    <n v="0"/>
    <n v="0"/>
    <n v="0"/>
    <n v="0"/>
    <n v="0"/>
    <n v="0"/>
    <n v="0"/>
    <n v="0"/>
    <n v="0"/>
    <n v="0"/>
    <n v="0"/>
    <n v="0"/>
    <n v="0"/>
    <n v="0"/>
    <n v="0"/>
    <n v="0"/>
    <n v="0"/>
    <n v="0"/>
    <n v="0"/>
    <m/>
    <n v="0"/>
    <n v="0"/>
    <n v="0"/>
    <m/>
    <n v="0"/>
    <n v="0"/>
    <n v="0"/>
    <n v="0"/>
    <n v="0"/>
    <x v="0"/>
    <m/>
    <x v="6"/>
    <x v="3"/>
    <s v="No root cause"/>
    <s v="No root cause"/>
    <s v=""/>
    <s v="ADM_185"/>
    <m/>
  </r>
  <r>
    <s v="Mbargue-Camrail"/>
    <s v="CTR_457"/>
    <s v="CENTRE"/>
    <s v="IHS"/>
    <e v="#N/A"/>
    <s v="CENTRE"/>
    <s v="Minta"/>
    <s v="NOKIA"/>
    <n v="0"/>
    <n v="0"/>
    <n v="0"/>
    <n v="0"/>
    <n v="0"/>
    <n v="0"/>
    <n v="0"/>
    <n v="0"/>
    <n v="0"/>
    <n v="0"/>
    <n v="0"/>
    <n v="0"/>
    <n v="0"/>
    <n v="0"/>
    <n v="0"/>
    <n v="0"/>
    <n v="0"/>
    <n v="0"/>
    <n v="0"/>
    <n v="0"/>
    <m/>
    <n v="0"/>
    <n v="0"/>
    <n v="0"/>
    <m/>
    <n v="0"/>
    <n v="0"/>
    <n v="0"/>
    <n v="0"/>
    <n v="0"/>
    <x v="0"/>
    <m/>
    <x v="6"/>
    <x v="3"/>
    <s v="No root cause"/>
    <s v="No root cause"/>
    <s v="(05-10-2026 cells zte): 09/05/2026 : Need BO TX analysis..;..;(05-10-2026 ocm ran 12h) Power status check Ongoing"/>
    <s v="CTR_457"/>
    <m/>
  </r>
  <r>
    <s v="Mbandjock"/>
    <s v="CTR_030"/>
    <s v="CENTRE"/>
    <s v="CAMUSAT"/>
    <s v="Medium Grid + Solar + GE"/>
    <s v="CENTRE"/>
    <s v="Mbandjock"/>
    <s v="ZTE"/>
    <n v="0"/>
    <n v="0"/>
    <n v="0"/>
    <n v="0"/>
    <n v="0"/>
    <n v="0"/>
    <n v="0"/>
    <n v="0"/>
    <n v="0"/>
    <n v="0"/>
    <n v="0"/>
    <n v="0"/>
    <n v="0"/>
    <n v="0"/>
    <n v="0"/>
    <n v="0"/>
    <n v="0"/>
    <n v="0"/>
    <n v="0"/>
    <n v="0"/>
    <m/>
    <n v="0"/>
    <n v="0"/>
    <n v="0"/>
    <m/>
    <n v="0"/>
    <n v="0"/>
    <n v="0"/>
    <n v="0"/>
    <n v="0"/>
    <x v="0"/>
    <m/>
    <x v="6"/>
    <x v="3"/>
    <s v="No root cause"/>
    <s v="No root cause"/>
    <s v=""/>
    <s v="CTR_030"/>
    <m/>
  </r>
  <r>
    <s v="Pella"/>
    <s v="CTR_894"/>
    <s v="CENTRE"/>
    <s v="CAMUSAT"/>
    <s v="HGB"/>
    <s v="CENTRE"/>
    <s v="Pella"/>
    <s v="ZTE"/>
    <n v="0"/>
    <n v="0"/>
    <n v="0"/>
    <n v="0"/>
    <n v="0"/>
    <n v="0"/>
    <n v="0"/>
    <n v="0"/>
    <n v="0"/>
    <n v="0"/>
    <n v="0"/>
    <n v="0"/>
    <n v="0"/>
    <n v="0"/>
    <n v="0"/>
    <n v="0"/>
    <n v="0"/>
    <n v="0"/>
    <n v="0"/>
    <n v="0"/>
    <m/>
    <n v="0"/>
    <n v="0"/>
    <n v="0"/>
    <m/>
    <n v="0"/>
    <n v="0"/>
    <n v="0"/>
    <n v="0"/>
    <n v="0"/>
    <x v="0"/>
    <m/>
    <x v="6"/>
    <x v="3"/>
    <s v="No root cause"/>
    <s v="No root cause"/>
    <s v=""/>
    <s v="CTR_894"/>
    <m/>
  </r>
  <r>
    <s v="MENGUE-BIBEY-IHS"/>
    <s v="CTR_870"/>
    <s v="CENTRE"/>
    <s v="IHS"/>
    <s v="Hybrid Gen"/>
    <s v="CENTRE"/>
    <s v="Mengue Bibey"/>
    <s v="ZTE"/>
    <n v="0"/>
    <n v="0"/>
    <n v="0"/>
    <n v="0"/>
    <n v="0"/>
    <n v="0"/>
    <n v="0"/>
    <n v="0"/>
    <n v="0"/>
    <n v="0"/>
    <n v="0"/>
    <n v="0"/>
    <n v="0"/>
    <n v="0"/>
    <n v="0"/>
    <n v="0"/>
    <n v="0"/>
    <n v="0"/>
    <n v="0"/>
    <n v="0"/>
    <m/>
    <n v="0"/>
    <n v="0"/>
    <n v="0"/>
    <m/>
    <n v="0"/>
    <n v="0"/>
    <n v="0"/>
    <n v="0"/>
    <n v="0"/>
    <x v="0"/>
    <m/>
    <x v="6"/>
    <x v="3"/>
    <s v="No root cause"/>
    <s v="No root cause"/>
    <s v=""/>
    <s v="CTR_870"/>
    <m/>
  </r>
  <r>
    <s v="Yabassi-Greenfil"/>
    <s v="LIT_586"/>
    <s v="LITTORAL"/>
    <s v="CAMUSAT"/>
    <s v="Hybrid Solar - S3"/>
    <s v="LITTORAL"/>
    <s v="Yabassi"/>
    <s v="ZTE"/>
    <n v="0"/>
    <n v="0"/>
    <n v="0"/>
    <n v="0"/>
    <n v="0"/>
    <n v="0"/>
    <n v="0"/>
    <n v="0"/>
    <n v="0"/>
    <n v="0"/>
    <n v="0"/>
    <n v="0"/>
    <n v="0"/>
    <n v="0"/>
    <n v="0"/>
    <n v="0"/>
    <n v="0"/>
    <n v="0"/>
    <n v="0"/>
    <n v="0"/>
    <m/>
    <n v="0"/>
    <n v="0"/>
    <n v="0"/>
    <m/>
    <n v="0"/>
    <n v="0"/>
    <n v="0"/>
    <n v="0"/>
    <n v="0"/>
    <x v="0"/>
    <m/>
    <x v="6"/>
    <x v="3"/>
    <s v="No root cause"/>
    <s v="No root cause"/>
    <s v=""/>
    <s v="LIT_586"/>
    <m/>
  </r>
  <r>
    <s v="Ebebda-MTN"/>
    <s v="CTR_822"/>
    <s v="CENTRE"/>
    <s v="CAMUSAT"/>
    <s v="Hybrid Solar 3"/>
    <s v="CENTRE"/>
    <s v="Ebebda"/>
    <s v="ZTE"/>
    <n v="0"/>
    <n v="0"/>
    <n v="0"/>
    <n v="0"/>
    <n v="0"/>
    <n v="0"/>
    <n v="0"/>
    <n v="0"/>
    <n v="0"/>
    <n v="0"/>
    <n v="0"/>
    <n v="0"/>
    <n v="0"/>
    <n v="0"/>
    <n v="0"/>
    <n v="0"/>
    <n v="0"/>
    <n v="0"/>
    <n v="0"/>
    <n v="0"/>
    <m/>
    <n v="0"/>
    <n v="0"/>
    <n v="0"/>
    <m/>
    <n v="0"/>
    <n v="0"/>
    <n v="0"/>
    <n v="0"/>
    <n v="0"/>
    <x v="0"/>
    <m/>
    <x v="6"/>
    <x v="3"/>
    <s v="No root cause"/>
    <s v="No root cause"/>
    <s v=""/>
    <s v="CTR_822"/>
    <m/>
  </r>
  <r>
    <s v="Bipindi-IHS"/>
    <s v="SUD_040"/>
    <s v="CENTRE"/>
    <s v="IHS"/>
    <s v="Solar-Gen-Hybrid"/>
    <s v="SUD"/>
    <s v="Bipindi"/>
    <s v="ZTE"/>
    <n v="0"/>
    <n v="0"/>
    <n v="0"/>
    <n v="0"/>
    <n v="0"/>
    <n v="0"/>
    <n v="0"/>
    <n v="0"/>
    <n v="0"/>
    <n v="0"/>
    <n v="0"/>
    <n v="0"/>
    <n v="0"/>
    <n v="0"/>
    <n v="0"/>
    <n v="0"/>
    <n v="0"/>
    <n v="0"/>
    <n v="0"/>
    <n v="0"/>
    <m/>
    <n v="0"/>
    <n v="0"/>
    <n v="0"/>
    <m/>
    <n v="0"/>
    <n v="0"/>
    <n v="0"/>
    <n v="0"/>
    <n v="0"/>
    <x v="0"/>
    <m/>
    <x v="6"/>
    <x v="3"/>
    <s v="No root cause"/>
    <s v="No root cause"/>
    <s v=""/>
    <s v="SUD_040"/>
    <m/>
  </r>
  <r>
    <s v="Ndogkeng"/>
    <s v="LIT_117"/>
    <s v="LITTORAL"/>
    <s v="IHS"/>
    <s v="Grid-Gen"/>
    <s v="LITTORAL"/>
    <s v="Ndogkeng"/>
    <s v="ZTE"/>
    <n v="0"/>
    <n v="0"/>
    <n v="0"/>
    <n v="0"/>
    <n v="0"/>
    <n v="0"/>
    <n v="0"/>
    <n v="0"/>
    <n v="0"/>
    <n v="0"/>
    <n v="0"/>
    <n v="0"/>
    <n v="0"/>
    <n v="0"/>
    <n v="0"/>
    <n v="0"/>
    <n v="0"/>
    <n v="0"/>
    <n v="0"/>
    <n v="0"/>
    <m/>
    <n v="0"/>
    <n v="0"/>
    <n v="0"/>
    <m/>
    <n v="0"/>
    <n v="0"/>
    <n v="0"/>
    <n v="0"/>
    <n v="0"/>
    <x v="0"/>
    <m/>
    <x v="6"/>
    <x v="3"/>
    <s v="No root cause"/>
    <s v="No root cause"/>
    <s v=""/>
    <s v="LIT_117"/>
    <m/>
  </r>
  <r>
    <s v="Yabassi"/>
    <s v="LIT_110"/>
    <s v="LITTORAL"/>
    <s v="IHS"/>
    <s v="Gen-Lithium"/>
    <s v="LITTORAL"/>
    <s v="Yabassi"/>
    <s v="ZTE"/>
    <n v="0"/>
    <n v="0"/>
    <n v="0"/>
    <n v="0"/>
    <n v="0"/>
    <n v="0"/>
    <n v="0"/>
    <n v="0"/>
    <n v="0"/>
    <n v="0"/>
    <n v="0"/>
    <n v="0"/>
    <n v="0"/>
    <n v="0"/>
    <n v="0"/>
    <n v="0"/>
    <n v="0"/>
    <n v="0"/>
    <n v="0"/>
    <n v="0"/>
    <m/>
    <n v="0"/>
    <n v="0"/>
    <n v="0"/>
    <m/>
    <n v="0"/>
    <n v="0"/>
    <n v="0"/>
    <n v="0"/>
    <n v="0"/>
    <x v="0"/>
    <m/>
    <x v="6"/>
    <x v="3"/>
    <s v="No root cause"/>
    <s v="No root cause"/>
    <s v=""/>
    <s v="LIT_110"/>
    <m/>
  </r>
  <r>
    <s v="Esse-IHS"/>
    <s v="CTR_134"/>
    <s v="CENTRE"/>
    <s v="IHS"/>
    <s v="Grid-Gen"/>
    <s v="CENTRE"/>
    <s v="Esse"/>
    <s v="ZTE"/>
    <n v="0"/>
    <n v="0"/>
    <n v="0"/>
    <n v="0"/>
    <n v="0"/>
    <n v="0"/>
    <n v="0"/>
    <n v="0"/>
    <n v="0"/>
    <n v="0"/>
    <n v="0"/>
    <n v="0"/>
    <n v="0"/>
    <n v="0"/>
    <n v="0"/>
    <n v="0"/>
    <n v="0"/>
    <n v="0"/>
    <n v="0"/>
    <n v="0"/>
    <m/>
    <n v="0"/>
    <n v="0"/>
    <n v="0"/>
    <m/>
    <n v="0"/>
    <n v="0"/>
    <n v="0"/>
    <n v="0"/>
    <n v="0"/>
    <x v="0"/>
    <m/>
    <x v="6"/>
    <x v="3"/>
    <s v="No root cause"/>
    <s v="No root cause"/>
    <s v=""/>
    <s v="CTR_134"/>
    <m/>
  </r>
  <r>
    <s v="Obala-ville-IHS"/>
    <s v="CTR_627"/>
    <s v="CENTRE"/>
    <s v="IHS"/>
    <s v="Grid-Gen"/>
    <s v="CENTRE"/>
    <s v="Obala"/>
    <s v="ZTE"/>
    <n v="0"/>
    <n v="0"/>
    <n v="0"/>
    <n v="0"/>
    <n v="0"/>
    <n v="0"/>
    <n v="0"/>
    <n v="0"/>
    <n v="0"/>
    <n v="0"/>
    <n v="0"/>
    <n v="0"/>
    <n v="0"/>
    <n v="0"/>
    <n v="0"/>
    <n v="0"/>
    <n v="0"/>
    <n v="0"/>
    <n v="0"/>
    <n v="0"/>
    <m/>
    <n v="0"/>
    <n v="0"/>
    <n v="0"/>
    <m/>
    <n v="0"/>
    <n v="0"/>
    <n v="0"/>
    <n v="0"/>
    <n v="0"/>
    <x v="0"/>
    <m/>
    <x v="6"/>
    <x v="3"/>
    <s v="No root cause"/>
    <s v="No root cause"/>
    <s v=""/>
    <s v="CTR_627"/>
    <m/>
  </r>
  <r>
    <s v="Kolomine-IHS"/>
    <s v="EST_125"/>
    <s v="CENTRE"/>
    <s v="IHS"/>
    <s v="Hybrid-Gen"/>
    <s v="EST"/>
    <s v="Kolomine"/>
    <s v="ZTE"/>
    <n v="0"/>
    <n v="0"/>
    <n v="0"/>
    <n v="0"/>
    <n v="0"/>
    <n v="0"/>
    <n v="0"/>
    <n v="0"/>
    <n v="0"/>
    <n v="0"/>
    <n v="0"/>
    <n v="0"/>
    <n v="0"/>
    <n v="0"/>
    <n v="0"/>
    <n v="0"/>
    <n v="0"/>
    <n v="0"/>
    <n v="0"/>
    <n v="0"/>
    <m/>
    <n v="0"/>
    <n v="0"/>
    <n v="0"/>
    <m/>
    <n v="0"/>
    <n v="0"/>
    <n v="0"/>
    <n v="0"/>
    <n v="0"/>
    <x v="0"/>
    <m/>
    <x v="6"/>
    <x v="3"/>
    <s v="No root cause"/>
    <s v="No root cause"/>
    <s v=""/>
    <s v="EST_125"/>
    <m/>
  </r>
  <r>
    <s v="Missole-Entree"/>
    <s v="LIT_306"/>
    <s v="LITTORAL"/>
    <s v="IHS"/>
    <s v="Hybrid-Gen"/>
    <s v="LITTORAL"/>
    <s v="Missole"/>
    <s v="ZTE"/>
    <n v="0"/>
    <n v="0"/>
    <n v="0"/>
    <n v="0"/>
    <n v="0"/>
    <n v="0"/>
    <n v="0"/>
    <n v="0"/>
    <n v="0"/>
    <n v="0"/>
    <n v="0"/>
    <n v="0"/>
    <n v="0"/>
    <n v="0"/>
    <n v="0"/>
    <n v="0"/>
    <n v="0"/>
    <n v="0"/>
    <n v="0"/>
    <n v="0"/>
    <m/>
    <n v="0"/>
    <n v="0"/>
    <n v="0"/>
    <m/>
    <n v="0"/>
    <n v="0"/>
    <n v="0"/>
    <n v="0"/>
    <n v="0"/>
    <x v="0"/>
    <m/>
    <x v="6"/>
    <x v="3"/>
    <s v="No root cause"/>
    <s v="No root cause"/>
    <s v=""/>
    <s v="LIT_306"/>
    <m/>
  </r>
  <r>
    <s v="Baigon"/>
    <s v="OST_070"/>
    <s v="OUEST"/>
    <s v="IHS"/>
    <s v="Grid-Gen"/>
    <s v="OUEST"/>
    <s v="Baigon"/>
    <s v="Huawei"/>
    <n v="0"/>
    <n v="0"/>
    <n v="0"/>
    <n v="0"/>
    <n v="0"/>
    <n v="0"/>
    <n v="0"/>
    <n v="0"/>
    <n v="0"/>
    <n v="0"/>
    <n v="0"/>
    <n v="0"/>
    <n v="0"/>
    <n v="0"/>
    <n v="0"/>
    <n v="0"/>
    <n v="0"/>
    <n v="0"/>
    <n v="0"/>
    <n v="0"/>
    <m/>
    <n v="0"/>
    <n v="0"/>
    <n v="0"/>
    <m/>
    <n v="0"/>
    <n v="0"/>
    <n v="0"/>
    <n v="0"/>
    <n v="0"/>
    <x v="0"/>
    <m/>
    <x v="6"/>
    <x v="3"/>
    <s v="No root cause"/>
    <s v="No root cause"/>
    <s v=""/>
    <s v="OST_070"/>
    <m/>
  </r>
  <r>
    <s v="Bangangte-Ville"/>
    <s v="OST_018"/>
    <s v="OUEST"/>
    <s v="IHS"/>
    <s v="Grid Only"/>
    <s v="OUEST"/>
    <s v="Bangangte"/>
    <s v="Huawei"/>
    <n v="0"/>
    <n v="0"/>
    <n v="0"/>
    <n v="0"/>
    <n v="0"/>
    <n v="0"/>
    <n v="0"/>
    <n v="0"/>
    <n v="0"/>
    <n v="0"/>
    <n v="0"/>
    <n v="0"/>
    <n v="0"/>
    <n v="0"/>
    <n v="0"/>
    <n v="0"/>
    <n v="0"/>
    <n v="0"/>
    <n v="0"/>
    <n v="0"/>
    <m/>
    <n v="0"/>
    <n v="0"/>
    <n v="0"/>
    <m/>
    <n v="0"/>
    <n v="0"/>
    <n v="0"/>
    <n v="0"/>
    <n v="0"/>
    <x v="0"/>
    <m/>
    <x v="6"/>
    <x v="3"/>
    <s v="No root cause"/>
    <s v="No root cause"/>
    <s v=""/>
    <s v="OST_018"/>
    <m/>
  </r>
  <r>
    <s v="Kenzou"/>
    <s v="EST_016"/>
    <s v="CENTRE"/>
    <s v="IHS"/>
    <s v="Solar-Gen"/>
    <s v="EST"/>
    <s v="Kenzou"/>
    <s v="ZTE"/>
    <n v="0"/>
    <n v="0"/>
    <n v="0"/>
    <n v="0"/>
    <n v="0"/>
    <n v="0"/>
    <n v="0"/>
    <n v="0"/>
    <n v="0"/>
    <n v="0"/>
    <n v="0"/>
    <n v="0"/>
    <n v="0"/>
    <n v="0"/>
    <n v="0"/>
    <n v="0"/>
    <n v="0"/>
    <n v="0"/>
    <n v="0"/>
    <n v="0"/>
    <m/>
    <n v="0"/>
    <n v="0"/>
    <n v="0"/>
    <m/>
    <n v="0"/>
    <n v="0"/>
    <n v="0"/>
    <n v="0"/>
    <n v="0"/>
    <x v="0"/>
    <m/>
    <x v="6"/>
    <x v="3"/>
    <s v="No root cause"/>
    <s v="No root cause"/>
    <s v=""/>
    <s v="EST_016"/>
    <m/>
  </r>
  <r>
    <s v="Nkoundja"/>
    <s v="OST_006"/>
    <s v="OUEST"/>
    <s v="IHS"/>
    <s v="Grid-Gen"/>
    <s v="OUEST"/>
    <s v="Nkoundja"/>
    <s v="Huawei"/>
    <n v="0"/>
    <n v="0"/>
    <n v="0"/>
    <n v="0"/>
    <n v="0"/>
    <n v="0"/>
    <n v="0"/>
    <n v="0"/>
    <n v="0"/>
    <n v="0"/>
    <n v="0"/>
    <n v="0"/>
    <n v="0"/>
    <n v="0"/>
    <n v="0"/>
    <n v="0"/>
    <n v="0"/>
    <n v="0"/>
    <n v="0"/>
    <n v="0"/>
    <m/>
    <n v="0"/>
    <n v="0"/>
    <n v="0"/>
    <m/>
    <n v="0"/>
    <n v="0"/>
    <n v="0"/>
    <n v="0"/>
    <n v="0"/>
    <x v="0"/>
    <m/>
    <x v="6"/>
    <x v="3"/>
    <s v="No root cause"/>
    <s v="No root cause"/>
    <s v=""/>
    <s v="OST_006"/>
    <m/>
  </r>
  <r>
    <s v="Mbanga"/>
    <s v="LIT_031"/>
    <s v="LITTORAL"/>
    <s v="IHS"/>
    <s v="Grid-Gen"/>
    <s v="LITTORAL"/>
    <s v="Mbanga"/>
    <s v="ZTE"/>
    <n v="0"/>
    <n v="0"/>
    <n v="0"/>
    <n v="0"/>
    <n v="0"/>
    <n v="0"/>
    <n v="0"/>
    <n v="0"/>
    <n v="0"/>
    <n v="0"/>
    <n v="0"/>
    <n v="0"/>
    <n v="0"/>
    <n v="0"/>
    <n v="0"/>
    <n v="0"/>
    <n v="0"/>
    <n v="0"/>
    <n v="0"/>
    <n v="0"/>
    <m/>
    <n v="0"/>
    <n v="0"/>
    <n v="0"/>
    <m/>
    <n v="0"/>
    <n v="0"/>
    <n v="0"/>
    <n v="0"/>
    <n v="0"/>
    <x v="0"/>
    <m/>
    <x v="6"/>
    <x v="3"/>
    <s v="No root cause"/>
    <s v="No root cause"/>
    <s v=""/>
    <s v="LIT_031"/>
    <m/>
  </r>
  <r>
    <s v="Mbanga2-IHS"/>
    <s v="LIT_430"/>
    <s v="LITTORAL"/>
    <s v="IHS"/>
    <s v="Grid-Gen"/>
    <s v="LITTORAL"/>
    <s v="Mbanga"/>
    <s v="ZTE"/>
    <n v="0"/>
    <n v="0"/>
    <n v="0"/>
    <n v="0"/>
    <n v="0"/>
    <n v="0"/>
    <n v="0"/>
    <n v="0"/>
    <n v="0"/>
    <n v="0"/>
    <n v="0"/>
    <n v="0"/>
    <n v="0"/>
    <n v="0"/>
    <n v="0"/>
    <n v="0"/>
    <n v="0"/>
    <n v="0"/>
    <n v="0"/>
    <n v="0"/>
    <m/>
    <n v="0"/>
    <n v="0"/>
    <n v="0"/>
    <m/>
    <n v="0"/>
    <n v="0"/>
    <n v="0"/>
    <n v="0"/>
    <n v="0"/>
    <x v="0"/>
    <m/>
    <x v="6"/>
    <x v="3"/>
    <s v="No root cause"/>
    <s v="No root cause"/>
    <s v=""/>
    <s v="LIT_430"/>
    <m/>
  </r>
  <r>
    <s v="Mbankomo-IHS"/>
    <s v="CTR_528"/>
    <s v="CENTRE"/>
    <s v="IHS"/>
    <s v="Grid-Gen"/>
    <s v="CENTRE"/>
    <s v="Mbankomo"/>
    <s v="ZTE"/>
    <n v="0"/>
    <n v="0"/>
    <n v="0"/>
    <n v="0"/>
    <n v="0"/>
    <n v="0"/>
    <n v="0"/>
    <n v="0"/>
    <n v="0"/>
    <n v="0"/>
    <n v="0"/>
    <n v="0"/>
    <n v="0"/>
    <n v="0"/>
    <n v="0"/>
    <n v="0"/>
    <n v="0"/>
    <n v="0"/>
    <n v="0"/>
    <n v="0"/>
    <m/>
    <n v="0"/>
    <n v="0"/>
    <n v="0"/>
    <m/>
    <n v="0"/>
    <n v="0"/>
    <n v="0"/>
    <n v="0"/>
    <n v="0"/>
    <x v="0"/>
    <m/>
    <x v="6"/>
    <x v="3"/>
    <s v="No root cause"/>
    <s v="No root cause"/>
    <s v=""/>
    <s v="CTR_528"/>
    <m/>
  </r>
  <r>
    <s v="Akok"/>
    <s v="CTR_663"/>
    <s v="CENTRE"/>
    <s v="CAMUSAT"/>
    <s v="Good Grid + Solar + GE"/>
    <s v="CENTRE"/>
    <s v="Akok"/>
    <s v="ZTE"/>
    <n v="0"/>
    <n v="0"/>
    <n v="0"/>
    <n v="0"/>
    <n v="0"/>
    <n v="0"/>
    <n v="0"/>
    <n v="0"/>
    <n v="0"/>
    <n v="0"/>
    <n v="0"/>
    <n v="0"/>
    <n v="0"/>
    <n v="0"/>
    <n v="0"/>
    <n v="0"/>
    <n v="0"/>
    <n v="0"/>
    <n v="0"/>
    <n v="0"/>
    <m/>
    <n v="0"/>
    <n v="0"/>
    <n v="0"/>
    <m/>
    <n v="0"/>
    <n v="0"/>
    <n v="0"/>
    <n v="0"/>
    <n v="0"/>
    <x v="0"/>
    <m/>
    <x v="6"/>
    <x v="3"/>
    <s v="No root cause"/>
    <s v="No root cause"/>
    <s v=""/>
    <s v="CTR_663"/>
    <m/>
  </r>
  <r>
    <s v="Loum-Joli-IHS"/>
    <s v="LIT_521"/>
    <s v="LITTORAL"/>
    <s v="IHS"/>
    <s v="Grid-Gen"/>
    <s v="LITTORAL"/>
    <s v="Loum"/>
    <s v="ZTE"/>
    <n v="0"/>
    <n v="0"/>
    <n v="0"/>
    <n v="0"/>
    <n v="0"/>
    <n v="0"/>
    <n v="0"/>
    <n v="0"/>
    <n v="0"/>
    <n v="0"/>
    <n v="0"/>
    <n v="0"/>
    <n v="0"/>
    <n v="0"/>
    <n v="0"/>
    <n v="0"/>
    <n v="0"/>
    <n v="0"/>
    <n v="0"/>
    <n v="0"/>
    <m/>
    <n v="0"/>
    <n v="0"/>
    <n v="0"/>
    <m/>
    <n v="0"/>
    <n v="0"/>
    <n v="0"/>
    <n v="0"/>
    <n v="0"/>
    <x v="0"/>
    <m/>
    <x v="6"/>
    <x v="3"/>
    <s v="No root cause"/>
    <s v="No root cause"/>
    <s v=""/>
    <s v="LIT_521"/>
    <m/>
  </r>
  <r>
    <s v="Ngambe-Tikar-IHS"/>
    <s v="OST_031"/>
    <s v="OUEST"/>
    <s v="IHS"/>
    <s v="Grid-Gen"/>
    <s v="OUEST"/>
    <s v="Ngambe-Tikar"/>
    <s v="ZTE"/>
    <n v="0"/>
    <n v="0"/>
    <n v="0"/>
    <n v="0"/>
    <n v="0"/>
    <n v="0"/>
    <n v="0"/>
    <n v="0"/>
    <n v="0"/>
    <n v="0"/>
    <n v="0"/>
    <n v="0"/>
    <n v="0"/>
    <n v="0"/>
    <n v="0"/>
    <n v="0"/>
    <n v="0"/>
    <n v="0"/>
    <n v="0"/>
    <n v="0"/>
    <m/>
    <n v="0"/>
    <n v="0"/>
    <n v="0"/>
    <m/>
    <n v="0"/>
    <n v="0"/>
    <n v="0"/>
    <n v="0"/>
    <n v="0"/>
    <x v="0"/>
    <m/>
    <x v="6"/>
    <x v="3"/>
    <s v="No root cause"/>
    <s v="No root cause"/>
    <s v=""/>
    <s v="OST_031"/>
    <m/>
  </r>
  <r>
    <s v="Ndokayo"/>
    <s v="EST_054"/>
    <s v="CENTRE"/>
    <s v="IHS"/>
    <s v="Solar-Gen-Lithium"/>
    <s v="EST"/>
    <s v="Ndokayo"/>
    <s v="ZTE"/>
    <n v="0"/>
    <n v="0"/>
    <n v="0"/>
    <n v="0"/>
    <n v="0"/>
    <n v="0"/>
    <n v="0"/>
    <n v="0"/>
    <n v="0"/>
    <n v="0"/>
    <n v="0"/>
    <n v="0"/>
    <n v="0"/>
    <n v="0"/>
    <n v="0"/>
    <n v="0"/>
    <n v="0"/>
    <n v="0"/>
    <n v="0"/>
    <n v="0"/>
    <m/>
    <n v="0"/>
    <n v="0"/>
    <n v="0"/>
    <m/>
    <n v="0"/>
    <n v="0"/>
    <n v="0"/>
    <n v="0"/>
    <n v="0"/>
    <x v="0"/>
    <m/>
    <x v="6"/>
    <x v="3"/>
    <s v="No root cause"/>
    <s v="No root cause"/>
    <s v=""/>
    <s v="EST_054"/>
    <m/>
  </r>
  <r>
    <s v="Ouli-IHS"/>
    <s v="EST_114"/>
    <s v="CENTRE"/>
    <s v="IHS"/>
    <s v="Gen Only"/>
    <s v="EST"/>
    <s v="Ouli"/>
    <s v="ZTE"/>
    <n v="0"/>
    <n v="0"/>
    <n v="0"/>
    <n v="0"/>
    <n v="0"/>
    <n v="0"/>
    <n v="0"/>
    <n v="0"/>
    <n v="0"/>
    <n v="0"/>
    <n v="0"/>
    <n v="0"/>
    <n v="0"/>
    <n v="0"/>
    <n v="0"/>
    <n v="0"/>
    <n v="0"/>
    <n v="0"/>
    <n v="0"/>
    <n v="0"/>
    <m/>
    <n v="0"/>
    <n v="0"/>
    <n v="0"/>
    <m/>
    <n v="0"/>
    <n v="0"/>
    <n v="0"/>
    <n v="0"/>
    <n v="0"/>
    <x v="0"/>
    <m/>
    <x v="6"/>
    <x v="3"/>
    <s v="No root cause"/>
    <s v="No root cause"/>
    <s v=""/>
    <s v="EST_114"/>
    <m/>
  </r>
  <r>
    <s v="Pouma"/>
    <s v="LIT_069"/>
    <s v="LITTORAL"/>
    <s v="IHS"/>
    <s v="Grid-Gen"/>
    <s v="LITTORAL"/>
    <s v="Pouma"/>
    <s v="ZTE"/>
    <n v="0"/>
    <n v="0"/>
    <n v="0"/>
    <n v="0"/>
    <n v="0"/>
    <n v="0"/>
    <n v="0"/>
    <n v="0"/>
    <n v="0"/>
    <n v="0"/>
    <n v="0"/>
    <n v="0"/>
    <n v="0"/>
    <n v="0"/>
    <n v="0"/>
    <n v="0"/>
    <n v="0"/>
    <n v="0"/>
    <n v="0"/>
    <n v="0"/>
    <m/>
    <n v="0"/>
    <n v="0"/>
    <n v="0"/>
    <m/>
    <n v="0"/>
    <n v="0"/>
    <n v="0"/>
    <n v="0"/>
    <n v="0"/>
    <x v="0"/>
    <m/>
    <x v="6"/>
    <x v="3"/>
    <s v="No root cause"/>
    <s v="No root cause"/>
    <s v=""/>
    <s v="LIT_069"/>
    <m/>
  </r>
  <r>
    <s v="Kouoptamo"/>
    <s v="OST_058"/>
    <s v="OUEST"/>
    <s v="IHS"/>
    <s v="Grid-Gen"/>
    <s v="OUEST"/>
    <s v="Kouoptamo"/>
    <s v="Huawei"/>
    <n v="0"/>
    <n v="0"/>
    <n v="0"/>
    <n v="0"/>
    <n v="0"/>
    <n v="0"/>
    <n v="0"/>
    <n v="0"/>
    <n v="0"/>
    <n v="0"/>
    <n v="0"/>
    <n v="0"/>
    <n v="0"/>
    <n v="0"/>
    <n v="0"/>
    <n v="0"/>
    <n v="0"/>
    <n v="0"/>
    <n v="0"/>
    <n v="0"/>
    <m/>
    <n v="0"/>
    <n v="0"/>
    <n v="0"/>
    <m/>
    <n v="0"/>
    <n v="0"/>
    <n v="0"/>
    <n v="0"/>
    <n v="0"/>
    <x v="0"/>
    <m/>
    <x v="6"/>
    <x v="3"/>
    <s v="No root cause"/>
    <s v="No root cause"/>
    <s v=""/>
    <s v="OST_058"/>
    <m/>
  </r>
  <r>
    <s v="Gomala-IHS"/>
    <s v="EST_126"/>
    <s v="CENTRE"/>
    <s v="IHS"/>
    <s v="Solar-Gen-Lithium"/>
    <s v="EST"/>
    <s v="Gomala"/>
    <s v="ZTE"/>
    <n v="0"/>
    <n v="0"/>
    <n v="0"/>
    <n v="0"/>
    <n v="0"/>
    <n v="0"/>
    <n v="0"/>
    <n v="0"/>
    <n v="0"/>
    <n v="0"/>
    <n v="0"/>
    <n v="0"/>
    <n v="0"/>
    <n v="0"/>
    <n v="0"/>
    <n v="0"/>
    <n v="0"/>
    <n v="0"/>
    <n v="0"/>
    <n v="0"/>
    <m/>
    <n v="0"/>
    <n v="0"/>
    <n v="0"/>
    <m/>
    <n v="0"/>
    <n v="0"/>
    <n v="0"/>
    <n v="0"/>
    <n v="0"/>
    <x v="0"/>
    <m/>
    <x v="6"/>
    <x v="3"/>
    <s v="No root cause"/>
    <s v="No root cause"/>
    <s v=""/>
    <s v="EST_126"/>
    <m/>
  </r>
  <r>
    <s v="Njombe-Market-IHS"/>
    <s v="LIT_492"/>
    <s v="LITTORAL"/>
    <s v="IHS"/>
    <s v="Grid-Gen"/>
    <s v="LITTORAL"/>
    <s v="Njombe"/>
    <s v="ZTE"/>
    <n v="0"/>
    <n v="0"/>
    <n v="0"/>
    <n v="0"/>
    <n v="0"/>
    <n v="0"/>
    <n v="0"/>
    <n v="0"/>
    <n v="0"/>
    <n v="0"/>
    <n v="0"/>
    <n v="0"/>
    <n v="0"/>
    <n v="0"/>
    <n v="0"/>
    <n v="0"/>
    <n v="0"/>
    <n v="0"/>
    <n v="0"/>
    <n v="0"/>
    <m/>
    <n v="0"/>
    <n v="0"/>
    <n v="0"/>
    <m/>
    <n v="0"/>
    <n v="0"/>
    <n v="0"/>
    <n v="0"/>
    <n v="0"/>
    <x v="0"/>
    <m/>
    <x v="6"/>
    <x v="3"/>
    <s v="No root cause"/>
    <s v="No root cause"/>
    <s v=""/>
    <s v="LIT_492"/>
    <m/>
  </r>
  <r>
    <s v="Boumnyebel-MTN"/>
    <s v="CTR_286"/>
    <s v="CENTRE"/>
    <s v="IHS"/>
    <s v="Grid-Gen"/>
    <s v="CENTRE"/>
    <s v="Boumnyebel"/>
    <s v="ZTE"/>
    <n v="0"/>
    <n v="0"/>
    <n v="0"/>
    <n v="0"/>
    <n v="0"/>
    <n v="0"/>
    <n v="0"/>
    <n v="0"/>
    <n v="0"/>
    <n v="0"/>
    <n v="0"/>
    <n v="0"/>
    <n v="0"/>
    <n v="0"/>
    <n v="0"/>
    <n v="0"/>
    <n v="0"/>
    <n v="0"/>
    <n v="0"/>
    <n v="0"/>
    <m/>
    <n v="0"/>
    <n v="0"/>
    <n v="0"/>
    <m/>
    <n v="0"/>
    <n v="0"/>
    <n v="0"/>
    <n v="0"/>
    <n v="0"/>
    <x v="0"/>
    <m/>
    <x v="6"/>
    <x v="3"/>
    <s v="No root cause"/>
    <s v="No root cause"/>
    <s v=""/>
    <s v="CTR_286"/>
    <m/>
  </r>
  <r>
    <s v="Nkolnkoumou"/>
    <s v="CTR_676"/>
    <s v="Yaounde"/>
    <s v="IHS"/>
    <s v="Grid-Gen-Lithium"/>
    <s v="CENTRE"/>
    <s v="Yaounde"/>
    <s v="ZTE"/>
    <n v="0"/>
    <n v="0"/>
    <n v="0"/>
    <n v="0"/>
    <n v="0"/>
    <n v="0"/>
    <n v="0"/>
    <n v="0"/>
    <n v="0"/>
    <n v="0"/>
    <n v="0"/>
    <n v="0"/>
    <n v="0"/>
    <n v="0"/>
    <n v="0"/>
    <n v="0"/>
    <n v="0"/>
    <n v="0"/>
    <n v="0"/>
    <n v="0"/>
    <m/>
    <n v="0"/>
    <n v="0"/>
    <n v="0"/>
    <m/>
    <n v="0"/>
    <n v="0"/>
    <n v="0"/>
    <n v="0"/>
    <n v="0"/>
    <x v="0"/>
    <m/>
    <x v="6"/>
    <x v="3"/>
    <s v="No root cause"/>
    <s v="No root cause"/>
    <s v=""/>
    <s v="CTR_676"/>
    <m/>
  </r>
  <r>
    <s v="Mengbwa-Camtel"/>
    <s v="SUD_078"/>
    <s v="CENTRE"/>
    <s v="CAMUSAT"/>
    <s v="Bad Grid + GE"/>
    <s v="SUD"/>
    <s v="Mengbwa"/>
    <s v="NOKIA"/>
    <n v="0"/>
    <n v="0"/>
    <n v="0"/>
    <n v="0"/>
    <n v="0"/>
    <n v="0"/>
    <n v="0"/>
    <n v="0"/>
    <n v="0"/>
    <n v="0"/>
    <n v="0"/>
    <n v="0"/>
    <n v="0"/>
    <n v="0"/>
    <n v="0"/>
    <n v="0"/>
    <n v="0"/>
    <n v="0"/>
    <n v="0"/>
    <n v="0"/>
    <m/>
    <n v="0"/>
    <n v="0"/>
    <n v="0"/>
    <m/>
    <n v="0"/>
    <n v="0"/>
    <n v="0"/>
    <n v="0"/>
    <n v="0"/>
    <x v="0"/>
    <m/>
    <x v="6"/>
    <x v="3"/>
    <s v="No root cause"/>
    <s v="No root cause"/>
    <s v=""/>
    <s v="SUD_078"/>
    <m/>
  </r>
  <r>
    <s v="Awae-MTN-IHS"/>
    <s v="CTR_187"/>
    <s v="CENTRE"/>
    <s v="IHS"/>
    <s v="Grid-Gen"/>
    <s v="CENTRE"/>
    <s v="Awae"/>
    <s v="ZTE"/>
    <n v="0"/>
    <n v="0"/>
    <n v="0"/>
    <n v="0"/>
    <n v="0"/>
    <n v="0"/>
    <n v="0"/>
    <n v="0"/>
    <n v="0"/>
    <n v="0"/>
    <n v="0"/>
    <n v="0"/>
    <n v="0"/>
    <n v="0"/>
    <n v="0"/>
    <n v="0"/>
    <n v="0"/>
    <n v="0"/>
    <n v="0"/>
    <n v="0"/>
    <m/>
    <n v="0"/>
    <n v="0"/>
    <n v="0"/>
    <m/>
    <n v="0"/>
    <n v="0"/>
    <n v="0"/>
    <n v="0"/>
    <n v="0"/>
    <x v="0"/>
    <m/>
    <x v="6"/>
    <x v="3"/>
    <s v="No root cause"/>
    <s v="No root cause"/>
    <s v=""/>
    <s v="CTR_187"/>
    <m/>
  </r>
  <r>
    <s v="Obala-Carrefour-MTN-IHS"/>
    <s v="CTR_174"/>
    <s v="CENTRE"/>
    <s v="IHS"/>
    <s v="Hybrid-Gen"/>
    <s v="CENTRE"/>
    <s v="Obala"/>
    <s v="ZTE"/>
    <n v="0"/>
    <n v="0"/>
    <n v="0"/>
    <n v="0"/>
    <n v="0"/>
    <n v="0"/>
    <n v="0"/>
    <n v="0"/>
    <n v="0"/>
    <n v="0"/>
    <n v="0"/>
    <n v="0"/>
    <n v="0"/>
    <n v="0"/>
    <n v="0"/>
    <n v="0"/>
    <n v="0"/>
    <n v="0"/>
    <n v="0"/>
    <n v="0"/>
    <m/>
    <n v="0"/>
    <n v="0"/>
    <n v="0"/>
    <m/>
    <n v="0"/>
    <n v="0"/>
    <n v="0"/>
    <n v="0"/>
    <n v="0"/>
    <x v="0"/>
    <m/>
    <x v="6"/>
    <x v="3"/>
    <s v="No root cause"/>
    <s v="No root cause"/>
    <s v=""/>
    <s v="CTR_174"/>
    <m/>
  </r>
  <r>
    <s v="Nkoteng-Ville-IHS"/>
    <s v="CTR_506"/>
    <s v="CENTRE"/>
    <s v="IHS"/>
    <s v="Grid-Gen"/>
    <s v="CENTRE"/>
    <s v="Nkoteng"/>
    <s v="ZTE"/>
    <n v="0"/>
    <n v="0"/>
    <n v="0"/>
    <n v="0"/>
    <n v="0"/>
    <n v="0"/>
    <n v="0"/>
    <n v="0"/>
    <n v="0"/>
    <n v="0"/>
    <n v="0"/>
    <n v="0"/>
    <n v="0"/>
    <n v="0"/>
    <n v="0"/>
    <n v="0"/>
    <n v="0"/>
    <n v="0"/>
    <n v="0"/>
    <n v="0"/>
    <m/>
    <n v="0"/>
    <n v="0"/>
    <n v="0"/>
    <m/>
    <n v="0"/>
    <n v="0"/>
    <n v="0"/>
    <n v="0"/>
    <n v="0"/>
    <x v="0"/>
    <m/>
    <x v="6"/>
    <x v="3"/>
    <s v="No root cause"/>
    <s v="No root cause"/>
    <s v=""/>
    <s v="CTR_506"/>
    <m/>
  </r>
  <r>
    <s v="Botmakak"/>
    <s v="CTR_189"/>
    <s v="CENTRE"/>
    <s v="IHS"/>
    <s v="Grid-Gen"/>
    <s v="CENTRE"/>
    <s v="Botmakak"/>
    <s v="ZTE"/>
    <n v="0"/>
    <n v="0"/>
    <n v="0"/>
    <n v="0"/>
    <n v="0"/>
    <n v="0"/>
    <n v="0"/>
    <n v="0"/>
    <n v="0"/>
    <n v="0"/>
    <n v="0"/>
    <n v="0"/>
    <n v="0"/>
    <n v="0"/>
    <n v="0"/>
    <n v="0"/>
    <n v="0"/>
    <n v="0"/>
    <n v="0"/>
    <n v="0"/>
    <m/>
    <n v="0"/>
    <n v="0"/>
    <n v="0"/>
    <m/>
    <n v="0"/>
    <n v="0"/>
    <n v="0"/>
    <n v="0"/>
    <n v="0"/>
    <x v="0"/>
    <m/>
    <x v="6"/>
    <x v="3"/>
    <s v="No root cause"/>
    <s v="No root cause"/>
    <s v=""/>
    <s v="CTR_189"/>
    <m/>
  </r>
  <r>
    <s v="Djoum-Ville-IHS"/>
    <s v="SUD_064"/>
    <s v="CENTRE"/>
    <s v="IHS"/>
    <s v="Grid-Gen"/>
    <s v="SUD"/>
    <s v="Djoum"/>
    <s v="ZTE"/>
    <n v="0"/>
    <n v="0"/>
    <n v="0"/>
    <n v="0"/>
    <n v="0"/>
    <n v="0"/>
    <n v="0"/>
    <n v="0"/>
    <n v="0"/>
    <n v="0"/>
    <n v="0"/>
    <n v="0"/>
    <n v="0"/>
    <n v="0"/>
    <n v="0"/>
    <n v="0"/>
    <n v="0"/>
    <n v="0"/>
    <n v="0"/>
    <n v="0"/>
    <m/>
    <n v="0"/>
    <n v="0"/>
    <n v="0"/>
    <m/>
    <n v="0"/>
    <n v="0"/>
    <n v="0"/>
    <n v="0"/>
    <n v="0"/>
    <x v="0"/>
    <m/>
    <x v="6"/>
    <x v="3"/>
    <s v="No root cause"/>
    <s v="No root cause"/>
    <s v=""/>
    <s v="SUD_064"/>
    <m/>
  </r>
  <r>
    <s v="SANGLA"/>
    <s v="CTR_892"/>
    <s v="CENTRE"/>
    <s v="CAMUSAT"/>
    <s v="Hybrid Solar - S3"/>
    <s v="CENTRE"/>
    <s v="Sangla"/>
    <s v="ZTE"/>
    <n v="0"/>
    <n v="0"/>
    <n v="0"/>
    <n v="0"/>
    <n v="0"/>
    <n v="0"/>
    <n v="0"/>
    <n v="0"/>
    <n v="0"/>
    <n v="0"/>
    <n v="0"/>
    <n v="0"/>
    <n v="0"/>
    <n v="0"/>
    <n v="0"/>
    <n v="0"/>
    <n v="0"/>
    <n v="0"/>
    <n v="0"/>
    <n v="0"/>
    <m/>
    <n v="0"/>
    <n v="0"/>
    <n v="0"/>
    <m/>
    <n v="0"/>
    <n v="0"/>
    <n v="0"/>
    <n v="0"/>
    <n v="0"/>
    <x v="0"/>
    <m/>
    <x v="6"/>
    <x v="3"/>
    <s v="No root cause"/>
    <s v="No root cause"/>
    <s v=""/>
    <s v="CTR_892"/>
    <m/>
  </r>
  <r>
    <s v="Mbankomo-Dajoll"/>
    <s v="CTR_710"/>
    <s v="CENTRE"/>
    <s v="CAMUSAT"/>
    <s v="Good Grid + GE"/>
    <s v="CENTRE"/>
    <s v="Mbankomo"/>
    <s v="ZTE"/>
    <n v="0"/>
    <n v="0"/>
    <n v="0"/>
    <n v="0"/>
    <n v="0"/>
    <n v="0"/>
    <n v="0"/>
    <n v="0"/>
    <n v="0"/>
    <n v="0"/>
    <n v="0"/>
    <n v="0"/>
    <n v="0"/>
    <n v="0"/>
    <n v="0"/>
    <n v="0"/>
    <n v="0"/>
    <n v="0"/>
    <n v="0"/>
    <n v="0"/>
    <m/>
    <n v="0"/>
    <n v="0"/>
    <n v="0"/>
    <m/>
    <n v="0"/>
    <n v="0"/>
    <n v="0"/>
    <n v="0"/>
    <n v="0"/>
    <x v="0"/>
    <m/>
    <x v="6"/>
    <x v="3"/>
    <s v="No root cause"/>
    <s v="No root cause"/>
    <s v=""/>
    <s v="CTR_710"/>
    <m/>
  </r>
  <r>
    <s v="Oveng-Mission-Catholique"/>
    <s v="CTR_898"/>
    <s v="CENTRE"/>
    <s v="CAMUSAT"/>
    <s v="Medium Grid + GE"/>
    <s v="CENTRE"/>
    <s v="Mbankomo"/>
    <s v="NOKIA"/>
    <n v="0"/>
    <n v="0"/>
    <n v="0"/>
    <n v="0"/>
    <n v="0"/>
    <n v="0"/>
    <n v="0"/>
    <n v="0"/>
    <n v="0"/>
    <n v="0"/>
    <n v="0"/>
    <n v="0"/>
    <n v="0"/>
    <n v="0"/>
    <n v="0"/>
    <n v="0"/>
    <n v="0"/>
    <n v="0"/>
    <n v="0"/>
    <n v="0"/>
    <m/>
    <n v="0"/>
    <n v="0"/>
    <n v="0"/>
    <m/>
    <n v="0"/>
    <n v="0"/>
    <n v="0"/>
    <n v="0"/>
    <n v="0"/>
    <x v="0"/>
    <m/>
    <x v="6"/>
    <x v="3"/>
    <s v="No root cause"/>
    <s v="No root cause"/>
    <s v=""/>
    <s v="CTR_898"/>
    <m/>
  </r>
  <r>
    <s v="DZENG"/>
    <s v="CTR_856"/>
    <s v="CENTRE"/>
    <s v="IHS"/>
    <s v="Grid-Gen"/>
    <s v="CENTRE"/>
    <s v="Binguela"/>
    <s v="ZTE"/>
    <n v="0"/>
    <n v="0"/>
    <n v="0"/>
    <n v="0"/>
    <n v="0"/>
    <n v="0"/>
    <n v="0"/>
    <n v="0"/>
    <n v="0"/>
    <n v="0"/>
    <n v="0"/>
    <n v="0"/>
    <n v="0"/>
    <n v="0"/>
    <n v="0"/>
    <n v="0"/>
    <n v="0"/>
    <n v="0"/>
    <n v="0"/>
    <n v="0"/>
    <m/>
    <n v="0"/>
    <n v="0"/>
    <n v="0"/>
    <m/>
    <n v="0"/>
    <n v="0"/>
    <n v="0"/>
    <n v="0"/>
    <n v="0"/>
    <x v="0"/>
    <m/>
    <x v="6"/>
    <x v="3"/>
    <s v="No root cause"/>
    <s v="No root cause"/>
    <s v=""/>
    <s v="CTR_856"/>
    <m/>
  </r>
  <r>
    <s v="Essiezik"/>
    <s v="CTR_348"/>
    <s v="CENTRE"/>
    <s v="IHS"/>
    <s v="Gen-Lithium"/>
    <s v="CENTRE"/>
    <s v="Essiezik"/>
    <s v="ZTE"/>
    <n v="0"/>
    <n v="0"/>
    <n v="0"/>
    <n v="0"/>
    <n v="0"/>
    <n v="0"/>
    <n v="0"/>
    <n v="0"/>
    <n v="0"/>
    <n v="0"/>
    <n v="0"/>
    <n v="0"/>
    <n v="0"/>
    <n v="0"/>
    <n v="0"/>
    <n v="0"/>
    <n v="0"/>
    <n v="0"/>
    <n v="0"/>
    <n v="0"/>
    <m/>
    <n v="0"/>
    <n v="0"/>
    <n v="0"/>
    <m/>
    <n v="0"/>
    <n v="0"/>
    <n v="0"/>
    <n v="0"/>
    <n v="0"/>
    <x v="0"/>
    <m/>
    <x v="6"/>
    <x v="3"/>
    <s v="No root cause"/>
    <s v="No root cause"/>
    <s v=""/>
    <s v="CTR_348"/>
    <m/>
  </r>
  <r>
    <s v="Bangoulap"/>
    <s v="OST_314"/>
    <s v="OUEST"/>
    <m/>
    <m/>
    <s v="OUEST"/>
    <s v="Bangangté"/>
    <s v="Huawei"/>
    <n v="0"/>
    <n v="0"/>
    <n v="0"/>
    <n v="0"/>
    <n v="0"/>
    <n v="0"/>
    <n v="0"/>
    <n v="0"/>
    <n v="0"/>
    <n v="0"/>
    <n v="0"/>
    <n v="0"/>
    <n v="0"/>
    <n v="0"/>
    <n v="0"/>
    <n v="0"/>
    <n v="0"/>
    <n v="0"/>
    <n v="0"/>
    <n v="0"/>
    <m/>
    <n v="0"/>
    <n v="0"/>
    <n v="0"/>
    <m/>
    <n v="0"/>
    <n v="0"/>
    <n v="0"/>
    <n v="0"/>
    <n v="0"/>
    <x v="0"/>
    <m/>
    <x v="6"/>
    <x v="3"/>
    <s v="No root cause"/>
    <s v="No root cause"/>
    <s v=""/>
    <s v="OST_314"/>
    <m/>
  </r>
  <r>
    <s v="Nguila"/>
    <s v="CTR_299"/>
    <s v="CENTRE"/>
    <s v="IHS"/>
    <s v="Gen Only"/>
    <s v="CENTRE"/>
    <s v="Nguila"/>
    <s v="ZTE"/>
    <n v="0"/>
    <n v="0"/>
    <n v="0"/>
    <n v="0"/>
    <n v="0"/>
    <n v="0"/>
    <n v="0"/>
    <n v="0"/>
    <n v="0"/>
    <n v="0"/>
    <n v="0"/>
    <n v="0"/>
    <n v="0"/>
    <n v="0"/>
    <n v="0"/>
    <n v="0"/>
    <n v="0"/>
    <n v="0"/>
    <n v="0"/>
    <n v="0"/>
    <m/>
    <n v="0"/>
    <n v="0"/>
    <n v="0"/>
    <m/>
    <n v="0"/>
    <n v="0"/>
    <n v="0"/>
    <n v="0"/>
    <n v="0"/>
    <x v="0"/>
    <m/>
    <x v="6"/>
    <x v="3"/>
    <s v="No root cause"/>
    <s v="No root cause"/>
    <s v=""/>
    <s v="CTR_299"/>
    <m/>
  </r>
  <r>
    <s v="Talba"/>
    <s v="CTR_206"/>
    <s v="CENTRE"/>
    <s v="IHS"/>
    <s v="Grid-Gen"/>
    <s v="CENTRE"/>
    <s v="Talba"/>
    <s v="ZTE"/>
    <n v="0"/>
    <n v="0"/>
    <n v="0"/>
    <n v="0"/>
    <n v="0"/>
    <n v="0"/>
    <n v="0"/>
    <n v="0"/>
    <n v="0"/>
    <n v="0"/>
    <n v="0"/>
    <n v="0"/>
    <n v="0"/>
    <n v="0"/>
    <n v="0"/>
    <n v="0"/>
    <n v="0"/>
    <n v="0"/>
    <n v="0"/>
    <n v="0"/>
    <m/>
    <n v="0"/>
    <n v="0"/>
    <n v="0"/>
    <m/>
    <n v="0"/>
    <n v="0"/>
    <n v="0"/>
    <n v="0"/>
    <n v="0"/>
    <x v="0"/>
    <m/>
    <x v="6"/>
    <x v="3"/>
    <s v="No root cause"/>
    <s v="No root cause"/>
    <s v=""/>
    <s v="CTR_206"/>
    <m/>
  </r>
  <r>
    <s v="Batcham-II"/>
    <s v="OST_243"/>
    <s v="OUEST"/>
    <s v="CAMUSAT"/>
    <s v="HGB"/>
    <s v="OUEST"/>
    <s v="Batcham"/>
    <s v="Huawei"/>
    <n v="0"/>
    <n v="0"/>
    <n v="0"/>
    <n v="0"/>
    <n v="0"/>
    <n v="0"/>
    <n v="0"/>
    <n v="0"/>
    <n v="0"/>
    <n v="0"/>
    <n v="0"/>
    <n v="0"/>
    <n v="0"/>
    <n v="0"/>
    <n v="0"/>
    <n v="0"/>
    <n v="0"/>
    <n v="0"/>
    <n v="0"/>
    <n v="0"/>
    <m/>
    <n v="0"/>
    <n v="0"/>
    <n v="0"/>
    <m/>
    <n v="0"/>
    <n v="0"/>
    <n v="0"/>
    <n v="0"/>
    <n v="0"/>
    <x v="0"/>
    <m/>
    <x v="6"/>
    <x v="3"/>
    <s v="No root cause"/>
    <s v="No root cause"/>
    <s v=""/>
    <s v="OST_243"/>
    <m/>
  </r>
  <r>
    <s v="Badoumguia"/>
    <s v="OST_303"/>
    <s v="OUEST"/>
    <s v="CAMUSAT"/>
    <s v="Hybrid Solar - S3"/>
    <s v="OUEST"/>
    <s v="Badoumguia"/>
    <s v="Huawei"/>
    <n v="0"/>
    <n v="0"/>
    <n v="0"/>
    <n v="0"/>
    <n v="0"/>
    <n v="0"/>
    <n v="0"/>
    <n v="0"/>
    <n v="0"/>
    <n v="0"/>
    <n v="0"/>
    <n v="0"/>
    <n v="0"/>
    <n v="0"/>
    <n v="0"/>
    <n v="0"/>
    <n v="0"/>
    <n v="0"/>
    <n v="0"/>
    <n v="0"/>
    <m/>
    <n v="0"/>
    <n v="0"/>
    <n v="0"/>
    <m/>
    <n v="0"/>
    <n v="0"/>
    <n v="0"/>
    <n v="0"/>
    <n v="0"/>
    <x v="0"/>
    <m/>
    <x v="6"/>
    <x v="3"/>
    <s v="No root cause"/>
    <s v="No root cause"/>
    <s v=""/>
    <s v="OST_303"/>
    <m/>
  </r>
  <r>
    <s v="Gbiti-IHS"/>
    <s v="EST_101"/>
    <s v="CENTRE"/>
    <s v="IHS"/>
    <s v="Hybrid-Gen"/>
    <s v="EST"/>
    <s v="Gbiti"/>
    <s v="ZTE"/>
    <n v="0"/>
    <n v="0"/>
    <n v="0"/>
    <n v="0"/>
    <n v="0"/>
    <n v="0"/>
    <n v="0"/>
    <n v="0"/>
    <n v="0"/>
    <n v="0"/>
    <n v="0"/>
    <n v="0"/>
    <n v="0"/>
    <n v="0"/>
    <n v="0"/>
    <n v="0"/>
    <n v="0"/>
    <n v="0"/>
    <n v="0"/>
    <n v="0"/>
    <m/>
    <n v="0"/>
    <n v="0"/>
    <n v="0"/>
    <m/>
    <n v="0"/>
    <n v="0"/>
    <n v="0"/>
    <n v="0"/>
    <n v="0"/>
    <x v="0"/>
    <m/>
    <x v="6"/>
    <x v="3"/>
    <s v="No root cause"/>
    <s v="No root cause"/>
    <s v=""/>
    <s v="EST_101"/>
    <m/>
  </r>
  <r>
    <s v="Bangangte"/>
    <s v="OST_012"/>
    <s v="OUEST"/>
    <s v="IHS"/>
    <s v="Grid-Gen"/>
    <s v="OUEST"/>
    <s v="Bangangte"/>
    <s v="Huawei"/>
    <n v="0"/>
    <n v="0"/>
    <n v="0"/>
    <n v="0"/>
    <n v="0"/>
    <n v="0"/>
    <n v="0"/>
    <n v="0"/>
    <n v="0"/>
    <n v="0"/>
    <n v="0"/>
    <n v="0"/>
    <n v="0"/>
    <n v="0"/>
    <n v="0"/>
    <n v="0"/>
    <n v="0"/>
    <n v="0"/>
    <n v="0"/>
    <n v="0"/>
    <m/>
    <n v="0"/>
    <n v="0"/>
    <n v="0"/>
    <m/>
    <n v="0"/>
    <n v="0"/>
    <n v="0"/>
    <n v="0"/>
    <n v="0"/>
    <x v="0"/>
    <m/>
    <x v="6"/>
    <x v="3"/>
    <s v="No root cause"/>
    <s v="No root cause"/>
    <s v=""/>
    <s v="OST_012"/>
    <m/>
  </r>
  <r>
    <s v="Bambit-MTN"/>
    <s v="OST_048"/>
    <s v="OUEST"/>
    <s v="IHS"/>
    <s v="Grid-Gen"/>
    <s v="OUEST"/>
    <s v="Bambit"/>
    <s v="Huawei"/>
    <n v="0"/>
    <n v="0"/>
    <n v="0"/>
    <n v="0"/>
    <n v="0"/>
    <n v="0"/>
    <n v="0"/>
    <n v="0"/>
    <n v="0"/>
    <n v="0"/>
    <n v="0"/>
    <n v="0"/>
    <n v="0"/>
    <n v="0"/>
    <n v="0"/>
    <n v="0"/>
    <n v="0"/>
    <n v="0"/>
    <n v="0"/>
    <n v="0"/>
    <m/>
    <n v="0"/>
    <n v="0"/>
    <n v="0"/>
    <m/>
    <n v="0"/>
    <n v="0"/>
    <n v="0"/>
    <n v="0"/>
    <n v="0"/>
    <x v="0"/>
    <m/>
    <x v="6"/>
    <x v="3"/>
    <s v="No root cause"/>
    <s v="No root cause"/>
    <s v=""/>
    <s v="OST_048"/>
    <m/>
  </r>
  <r>
    <s v="Saa-IHS"/>
    <s v="CTR_829"/>
    <s v="CENTRE"/>
    <s v="IHS"/>
    <s v="Grid-Gen"/>
    <s v="CENTRE"/>
    <s v="Saa"/>
    <s v="ZTE"/>
    <n v="0"/>
    <n v="0"/>
    <n v="0"/>
    <n v="0"/>
    <n v="0"/>
    <n v="0"/>
    <n v="0"/>
    <n v="0"/>
    <n v="0"/>
    <n v="0"/>
    <n v="0"/>
    <n v="0"/>
    <n v="0"/>
    <n v="0"/>
    <n v="0"/>
    <n v="0"/>
    <n v="0"/>
    <n v="0"/>
    <n v="0"/>
    <n v="0"/>
    <m/>
    <n v="0"/>
    <n v="0"/>
    <n v="0"/>
    <m/>
    <n v="0"/>
    <n v="0"/>
    <n v="0"/>
    <n v="0"/>
    <n v="0"/>
    <x v="0"/>
    <m/>
    <x v="6"/>
    <x v="3"/>
    <s v="No root cause"/>
    <s v="No root cause"/>
    <s v=""/>
    <s v="CTR_829"/>
    <m/>
  </r>
  <r>
    <s v="Basseu-MTN"/>
    <s v="OST_322"/>
    <s v="OUEST"/>
    <m/>
    <m/>
    <s v="OUEST"/>
    <s v="Bandja"/>
    <s v="Huawei"/>
    <n v="0"/>
    <n v="0"/>
    <n v="0"/>
    <n v="0"/>
    <n v="0"/>
    <n v="0"/>
    <n v="0"/>
    <n v="0"/>
    <n v="0"/>
    <n v="0"/>
    <n v="0"/>
    <n v="0"/>
    <n v="0"/>
    <n v="0"/>
    <n v="0"/>
    <n v="0"/>
    <n v="0"/>
    <n v="0"/>
    <n v="0"/>
    <n v="0"/>
    <m/>
    <n v="0"/>
    <n v="0"/>
    <n v="0"/>
    <m/>
    <n v="0"/>
    <n v="0"/>
    <n v="0"/>
    <n v="0"/>
    <n v="0"/>
    <x v="0"/>
    <m/>
    <x v="6"/>
    <x v="3"/>
    <s v="No root cause"/>
    <s v="No root cause"/>
    <s v=""/>
    <s v="OST_322"/>
    <m/>
  </r>
  <r>
    <s v="Tchabal"/>
    <s v="ADM_016"/>
    <s v="ADAMAOUA"/>
    <s v="IHS"/>
    <s v="Solar-Grid-Gen"/>
    <s v="ADAMAOUA"/>
    <s v="Tchabal"/>
    <s v="Huawei"/>
    <n v="0"/>
    <n v="0"/>
    <n v="0"/>
    <n v="0"/>
    <n v="0"/>
    <n v="0"/>
    <n v="0"/>
    <n v="0"/>
    <n v="0"/>
    <n v="0"/>
    <n v="0"/>
    <n v="0"/>
    <n v="0"/>
    <n v="0"/>
    <n v="0"/>
    <n v="0"/>
    <n v="0"/>
    <n v="0"/>
    <n v="0"/>
    <n v="0"/>
    <m/>
    <n v="0"/>
    <n v="0"/>
    <n v="0"/>
    <m/>
    <n v="0"/>
    <n v="0"/>
    <n v="0"/>
    <n v="0"/>
    <n v="0"/>
    <x v="0"/>
    <m/>
    <x v="6"/>
    <x v="3"/>
    <s v="No root cause"/>
    <s v="No root cause"/>
    <s v=""/>
    <s v="ADM_016"/>
    <m/>
  </r>
  <r>
    <s v="Nkolbewae-IHS"/>
    <s v="CTR_440"/>
    <s v="CENTRE"/>
    <s v="IHS"/>
    <s v="Grid-Gen"/>
    <s v="CENTRE"/>
    <s v="Nkol-bewaa"/>
    <s v="ZTE"/>
    <n v="0"/>
    <n v="0"/>
    <n v="0"/>
    <n v="0"/>
    <n v="0"/>
    <n v="0"/>
    <n v="0"/>
    <n v="0"/>
    <n v="0"/>
    <n v="0"/>
    <n v="0"/>
    <n v="0"/>
    <n v="0"/>
    <n v="0"/>
    <n v="0"/>
    <n v="0"/>
    <n v="0"/>
    <n v="0"/>
    <n v="0"/>
    <n v="0"/>
    <m/>
    <n v="0"/>
    <n v="0"/>
    <n v="0"/>
    <m/>
    <n v="0"/>
    <n v="0"/>
    <n v="0"/>
    <n v="0"/>
    <n v="0"/>
    <x v="0"/>
    <m/>
    <x v="6"/>
    <x v="3"/>
    <s v="No root cause"/>
    <s v="No root cause"/>
    <s v=""/>
    <s v="CTR_440"/>
    <m/>
  </r>
  <r>
    <s v="Bangangte-Centre"/>
    <s v="OST_180"/>
    <s v="OUEST"/>
    <s v="IHS"/>
    <s v="Grid-Gen"/>
    <s v="OUEST"/>
    <s v="Bangangte"/>
    <s v="Huawei"/>
    <n v="0"/>
    <n v="0"/>
    <n v="0"/>
    <n v="0"/>
    <n v="0"/>
    <n v="0"/>
    <n v="0"/>
    <n v="0"/>
    <n v="0"/>
    <n v="0"/>
    <n v="0"/>
    <n v="0"/>
    <n v="0"/>
    <n v="0"/>
    <n v="0"/>
    <n v="0"/>
    <n v="0"/>
    <n v="0"/>
    <n v="0"/>
    <n v="0"/>
    <m/>
    <n v="0"/>
    <n v="0"/>
    <n v="0"/>
    <m/>
    <n v="0"/>
    <n v="0"/>
    <n v="0"/>
    <n v="0"/>
    <n v="0"/>
    <x v="0"/>
    <m/>
    <x v="6"/>
    <x v="3"/>
    <s v="No root cause"/>
    <s v="No root cause"/>
    <s v=""/>
    <s v="OST_180"/>
    <m/>
  </r>
  <r>
    <s v="Makenene"/>
    <s v="CTR_081"/>
    <s v="CENTRE"/>
    <s v="IHS"/>
    <s v="Grid-Gen"/>
    <s v="CENTRE"/>
    <s v="Makenene"/>
    <s v="ZTE"/>
    <n v="0"/>
    <n v="0"/>
    <n v="0"/>
    <n v="0"/>
    <n v="0"/>
    <n v="0"/>
    <n v="0"/>
    <n v="0"/>
    <n v="0"/>
    <n v="0"/>
    <n v="0"/>
    <n v="0"/>
    <n v="0"/>
    <n v="0"/>
    <n v="0"/>
    <n v="0"/>
    <n v="0"/>
    <n v="0"/>
    <n v="0"/>
    <n v="0"/>
    <m/>
    <n v="0"/>
    <n v="0"/>
    <n v="0"/>
    <m/>
    <n v="0"/>
    <n v="0"/>
    <n v="0"/>
    <n v="0"/>
    <n v="0"/>
    <x v="0"/>
    <m/>
    <x v="6"/>
    <x v="3"/>
    <s v="No root cause"/>
    <s v="No root cause"/>
    <s v=""/>
    <s v="CTR_081"/>
    <m/>
  </r>
  <r>
    <s v="Ngom"/>
    <s v="SUD_115"/>
    <s v="CENTRE"/>
    <m/>
    <m/>
    <s v="SUD"/>
    <s v="Ngom"/>
    <s v="ZTE"/>
    <n v="0"/>
    <n v="0"/>
    <n v="0"/>
    <n v="0"/>
    <n v="0"/>
    <n v="0"/>
    <n v="0"/>
    <n v="0"/>
    <n v="0"/>
    <n v="0"/>
    <n v="0"/>
    <n v="0"/>
    <n v="0"/>
    <n v="0"/>
    <n v="0"/>
    <n v="0"/>
    <n v="0"/>
    <n v="0"/>
    <n v="0"/>
    <n v="0"/>
    <m/>
    <n v="0"/>
    <n v="0"/>
    <n v="0"/>
    <m/>
    <n v="0"/>
    <n v="0"/>
    <n v="0"/>
    <n v="0"/>
    <n v="0"/>
    <x v="0"/>
    <m/>
    <x v="6"/>
    <x v="3"/>
    <s v="No root cause"/>
    <s v="No root cause"/>
    <s v=""/>
    <s v="SUD_115"/>
    <m/>
  </r>
  <r>
    <s v="Loum-PHP"/>
    <s v="LIT_593"/>
    <s v="LITTORAL"/>
    <s v="CAMUSAT"/>
    <s v="Medium Grid + GE"/>
    <s v="LITTORAL"/>
    <s v="Loum"/>
    <s v="ZTE"/>
    <n v="0"/>
    <n v="0"/>
    <n v="0"/>
    <n v="0"/>
    <n v="0"/>
    <n v="0"/>
    <n v="0"/>
    <n v="0"/>
    <n v="0"/>
    <n v="0"/>
    <n v="0"/>
    <n v="0"/>
    <n v="0"/>
    <n v="0"/>
    <n v="0"/>
    <n v="0"/>
    <n v="0"/>
    <n v="0"/>
    <n v="0"/>
    <n v="0"/>
    <m/>
    <n v="0"/>
    <n v="0"/>
    <n v="0"/>
    <m/>
    <n v="0"/>
    <n v="0"/>
    <n v="0"/>
    <n v="0"/>
    <n v="0"/>
    <x v="0"/>
    <m/>
    <x v="6"/>
    <x v="3"/>
    <s v="No root cause"/>
    <s v="No root cause"/>
    <s v=""/>
    <s v="LIT_593"/>
    <m/>
  </r>
  <r>
    <s v="Bafou-Dzinmezo"/>
    <s v="OST_254"/>
    <s v="OUEST"/>
    <s v="CAMUSAT"/>
    <s v="Hybrid Solar - S2"/>
    <s v="OUEST"/>
    <s v="Bafou"/>
    <s v="Huawei"/>
    <n v="0"/>
    <n v="0"/>
    <n v="0"/>
    <n v="0"/>
    <n v="0"/>
    <n v="0"/>
    <n v="0"/>
    <n v="0"/>
    <n v="0"/>
    <n v="0"/>
    <n v="0"/>
    <n v="0"/>
    <n v="0"/>
    <n v="0"/>
    <n v="0"/>
    <n v="0"/>
    <n v="0"/>
    <n v="0"/>
    <n v="0"/>
    <n v="0"/>
    <m/>
    <n v="0"/>
    <n v="0"/>
    <n v="0"/>
    <m/>
    <n v="0"/>
    <n v="0"/>
    <n v="0"/>
    <n v="0"/>
    <n v="0"/>
    <x v="0"/>
    <m/>
    <x v="6"/>
    <x v="3"/>
    <s v="No root cause"/>
    <s v="No root cause"/>
    <s v=""/>
    <s v="OST_254"/>
    <m/>
  </r>
  <r>
    <s v="Awae-Metet"/>
    <s v="CTR_880"/>
    <s v="CENTRE"/>
    <s v="CAMUSAT"/>
    <s v="Good Grid + GE"/>
    <s v="CENTRE"/>
    <s v="Ebolmadzom"/>
    <s v="ZTE"/>
    <n v="0"/>
    <n v="0"/>
    <n v="0"/>
    <n v="0"/>
    <n v="0"/>
    <n v="0"/>
    <n v="0"/>
    <n v="0"/>
    <n v="0"/>
    <n v="0"/>
    <n v="0"/>
    <n v="0"/>
    <n v="0"/>
    <n v="0"/>
    <n v="0"/>
    <n v="0"/>
    <n v="0"/>
    <n v="0"/>
    <n v="0"/>
    <n v="0"/>
    <m/>
    <n v="0"/>
    <n v="0"/>
    <n v="0"/>
    <m/>
    <n v="0"/>
    <n v="0"/>
    <n v="0"/>
    <n v="0"/>
    <n v="0"/>
    <x v="0"/>
    <m/>
    <x v="6"/>
    <x v="3"/>
    <s v="No root cause"/>
    <s v="No root cause"/>
    <s v=""/>
    <s v="CTR_880"/>
    <m/>
  </r>
  <r>
    <s v="Abouta-MTN"/>
    <s v="SUD_238"/>
    <s v="CENTRE"/>
    <s v="IHS"/>
    <s v="Solar-Grid-Gen-Lithium"/>
    <s v="SUD"/>
    <s v="Abouta"/>
    <s v="ZTE"/>
    <n v="0"/>
    <n v="0"/>
    <n v="0"/>
    <n v="0"/>
    <n v="0"/>
    <n v="0"/>
    <n v="0"/>
    <n v="0"/>
    <n v="0"/>
    <n v="0"/>
    <n v="0"/>
    <n v="0"/>
    <n v="0"/>
    <n v="0"/>
    <n v="0"/>
    <n v="0"/>
    <n v="0"/>
    <n v="0"/>
    <n v="0"/>
    <n v="0"/>
    <m/>
    <n v="0"/>
    <n v="0"/>
    <n v="0"/>
    <m/>
    <n v="0"/>
    <n v="0"/>
    <n v="0"/>
    <n v="0"/>
    <n v="0"/>
    <x v="0"/>
    <m/>
    <x v="6"/>
    <x v="3"/>
    <s v="No root cause"/>
    <s v="No root cause"/>
    <s v=""/>
    <s v="SUD_238"/>
    <m/>
  </r>
  <r>
    <s v="Tongo-Ngandima-IHS"/>
    <s v="EST_116"/>
    <s v="CENTRE"/>
    <s v="IHS"/>
    <s v="Hybrid-Gen"/>
    <s v="EST"/>
    <s v="Tongo-Ngandima"/>
    <s v="NOKIA"/>
    <n v="0"/>
    <n v="0"/>
    <n v="0"/>
    <n v="0"/>
    <n v="0"/>
    <n v="0"/>
    <n v="0"/>
    <n v="0"/>
    <n v="0"/>
    <n v="0"/>
    <n v="0"/>
    <n v="0"/>
    <n v="0"/>
    <n v="0"/>
    <n v="0"/>
    <n v="0"/>
    <n v="0"/>
    <n v="0"/>
    <n v="0"/>
    <n v="0"/>
    <m/>
    <n v="0"/>
    <n v="0"/>
    <n v="0"/>
    <m/>
    <n v="0"/>
    <n v="0"/>
    <n v="0"/>
    <n v="0"/>
    <n v="0"/>
    <x v="0"/>
    <m/>
    <x v="6"/>
    <x v="3"/>
    <s v="No root cause"/>
    <s v="No root cause"/>
    <s v=""/>
    <s v="EST_116"/>
    <m/>
  </r>
  <r>
    <s v="Dibang"/>
    <s v="CTR_204"/>
    <s v="CENTRE"/>
    <s v="IHS"/>
    <s v="Grid-Gen"/>
    <s v="CENTRE"/>
    <s v="Dibang"/>
    <s v="ZTE"/>
    <n v="0"/>
    <n v="0"/>
    <n v="0"/>
    <n v="0"/>
    <n v="0"/>
    <n v="0"/>
    <n v="0"/>
    <n v="0"/>
    <n v="0"/>
    <n v="0"/>
    <n v="0"/>
    <n v="0"/>
    <n v="0"/>
    <n v="0"/>
    <n v="0"/>
    <n v="0"/>
    <n v="0"/>
    <n v="0"/>
    <n v="0"/>
    <n v="0"/>
    <m/>
    <n v="0"/>
    <n v="0"/>
    <n v="0"/>
    <m/>
    <n v="0"/>
    <n v="0"/>
    <n v="0"/>
    <n v="0"/>
    <n v="0"/>
    <x v="0"/>
    <m/>
    <x v="6"/>
    <x v="3"/>
    <s v="No root cause"/>
    <s v="No root cause"/>
    <s v=""/>
    <s v="CTR_204"/>
    <m/>
  </r>
  <r>
    <s v="Mbandjock-II"/>
    <s v="CTR_510"/>
    <s v="CENTRE"/>
    <s v="CAMUSAT"/>
    <s v="Good Grid no GE - 8h"/>
    <s v="CENTRE"/>
    <s v="Mbandjock"/>
    <s v="ZTE"/>
    <n v="0"/>
    <n v="0"/>
    <n v="0"/>
    <n v="0"/>
    <n v="0"/>
    <n v="0"/>
    <n v="0"/>
    <n v="0"/>
    <n v="0"/>
    <n v="0"/>
    <n v="0"/>
    <n v="0"/>
    <n v="0"/>
    <n v="0"/>
    <n v="0"/>
    <n v="0"/>
    <n v="0"/>
    <n v="0"/>
    <n v="0"/>
    <n v="0"/>
    <m/>
    <n v="0"/>
    <n v="0"/>
    <n v="0"/>
    <m/>
    <n v="0"/>
    <n v="0"/>
    <n v="0"/>
    <n v="0"/>
    <n v="0"/>
    <x v="0"/>
    <m/>
    <x v="6"/>
    <x v="3"/>
    <s v="No root cause"/>
    <s v="No root cause"/>
    <s v=""/>
    <s v="CTR_510"/>
    <m/>
  </r>
  <r>
    <s v="Djohong"/>
    <s v="ADM_022"/>
    <s v="ADAMAOUA"/>
    <s v="IHS"/>
    <s v="Solar-Gen"/>
    <s v="ADAMAOUA"/>
    <s v="Djohong"/>
    <s v="Huawei"/>
    <n v="0"/>
    <n v="0"/>
    <n v="0"/>
    <n v="0"/>
    <n v="0"/>
    <n v="0"/>
    <n v="0"/>
    <n v="0"/>
    <n v="0"/>
    <n v="0"/>
    <n v="0"/>
    <n v="0"/>
    <n v="0"/>
    <n v="0"/>
    <n v="0"/>
    <n v="0"/>
    <n v="0"/>
    <n v="0"/>
    <n v="0"/>
    <n v="0"/>
    <m/>
    <n v="0"/>
    <n v="0"/>
    <n v="0"/>
    <m/>
    <n v="0"/>
    <n v="0"/>
    <n v="0"/>
    <n v="0"/>
    <n v="0"/>
    <x v="0"/>
    <m/>
    <x v="6"/>
    <x v="3"/>
    <s v="No root cause"/>
    <s v="No root cause"/>
    <s v=""/>
    <s v="ADM_022"/>
    <m/>
  </r>
  <r>
    <s v="Ke-Eke-MTN"/>
    <s v="SUD_255"/>
    <s v="CENTRE"/>
    <s v="IHS"/>
    <s v="Grid-Gen"/>
    <s v="SUD"/>
    <s v="Ke-Eke"/>
    <s v="ZTE"/>
    <n v="0"/>
    <n v="0"/>
    <n v="0"/>
    <n v="0"/>
    <n v="0"/>
    <n v="0"/>
    <n v="0"/>
    <n v="0"/>
    <n v="0"/>
    <n v="0"/>
    <n v="0"/>
    <n v="0"/>
    <n v="0"/>
    <n v="0"/>
    <n v="0"/>
    <n v="0"/>
    <n v="0"/>
    <n v="0"/>
    <n v="0"/>
    <n v="0"/>
    <m/>
    <n v="0"/>
    <n v="0"/>
    <n v="0"/>
    <m/>
    <n v="0"/>
    <n v="0"/>
    <n v="0"/>
    <n v="0"/>
    <n v="0"/>
    <x v="0"/>
    <m/>
    <x v="6"/>
    <x v="3"/>
    <s v="No root cause"/>
    <s v="No root cause"/>
    <s v=""/>
    <s v="SUD_255"/>
    <m/>
  </r>
  <r>
    <s v="Nkondjock-MTN"/>
    <s v="LIT_239"/>
    <s v="LITTORAL"/>
    <s v="IHS"/>
    <s v="Grid-Gen"/>
    <s v="LITTORAL"/>
    <s v="Nkondjock"/>
    <s v="ZTE"/>
    <n v="0"/>
    <n v="0"/>
    <n v="0"/>
    <n v="0"/>
    <n v="0"/>
    <n v="0"/>
    <n v="0"/>
    <n v="0"/>
    <n v="0"/>
    <n v="0"/>
    <n v="0"/>
    <n v="0"/>
    <n v="0"/>
    <n v="0"/>
    <n v="0"/>
    <n v="0"/>
    <n v="0"/>
    <n v="0"/>
    <n v="0"/>
    <n v="0"/>
    <m/>
    <n v="0"/>
    <n v="0"/>
    <n v="0"/>
    <m/>
    <n v="0"/>
    <n v="0"/>
    <n v="0"/>
    <n v="0"/>
    <n v="0"/>
    <x v="0"/>
    <m/>
    <x v="6"/>
    <x v="3"/>
    <s v="No root cause"/>
    <s v="No root cause"/>
    <s v=""/>
    <s v="LIT_239"/>
    <m/>
  </r>
  <r>
    <s v="Ekabita-Essele"/>
    <s v="CTR_437"/>
    <s v="CENTRE"/>
    <s v="IHS"/>
    <s v="Grid-Gen"/>
    <s v="CENTRE"/>
    <s v="Ekabita-Essele"/>
    <s v="ZTE"/>
    <n v="0"/>
    <n v="0"/>
    <n v="0"/>
    <n v="0"/>
    <n v="0"/>
    <n v="0"/>
    <n v="0"/>
    <n v="0"/>
    <n v="0"/>
    <n v="0"/>
    <n v="0"/>
    <n v="0"/>
    <n v="0"/>
    <n v="0"/>
    <n v="0"/>
    <n v="0"/>
    <n v="0"/>
    <n v="0"/>
    <n v="0"/>
    <n v="0"/>
    <m/>
    <n v="0"/>
    <n v="0"/>
    <n v="0"/>
    <m/>
    <n v="0"/>
    <n v="0"/>
    <n v="0"/>
    <n v="0"/>
    <n v="0"/>
    <x v="0"/>
    <m/>
    <x v="6"/>
    <x v="3"/>
    <s v="No root cause"/>
    <s v="No root cause"/>
    <s v=""/>
    <s v="CTR_437"/>
    <m/>
  </r>
  <r>
    <s v="Nkometou-Razel"/>
    <s v="CTR_825"/>
    <s v="CENTRE"/>
    <s v="CAMUSAT"/>
    <s v="Hybrid Solar - S3"/>
    <s v="CENTRE"/>
    <s v="Nkometou"/>
    <s v="ZTE"/>
    <n v="0"/>
    <n v="0"/>
    <n v="0"/>
    <n v="0"/>
    <n v="0"/>
    <n v="0"/>
    <n v="0"/>
    <n v="0"/>
    <n v="0"/>
    <n v="0"/>
    <n v="0"/>
    <n v="0"/>
    <n v="0"/>
    <n v="0"/>
    <n v="0"/>
    <n v="0"/>
    <n v="0"/>
    <n v="0"/>
    <n v="0"/>
    <n v="0"/>
    <m/>
    <n v="0"/>
    <n v="0"/>
    <n v="0"/>
    <m/>
    <n v="0"/>
    <n v="0"/>
    <n v="0"/>
    <n v="0"/>
    <n v="0"/>
    <x v="0"/>
    <m/>
    <x v="6"/>
    <x v="3"/>
    <s v="No root cause"/>
    <s v="No root cause"/>
    <s v=""/>
    <s v="CTR_825"/>
    <m/>
  </r>
  <r>
    <s v="Yegeassi"/>
    <s v="CTR_770"/>
    <s v="CENTRE"/>
    <s v="CAMUSAT"/>
    <s v="Hybrid Solar - S1"/>
    <s v="CENTRE"/>
    <s v="Yegeassi"/>
    <s v="ZTE"/>
    <n v="0"/>
    <n v="0"/>
    <n v="0"/>
    <n v="0"/>
    <n v="0"/>
    <n v="0"/>
    <n v="0"/>
    <n v="0"/>
    <n v="0"/>
    <n v="0"/>
    <n v="0"/>
    <n v="0"/>
    <n v="0"/>
    <n v="0"/>
    <n v="0"/>
    <n v="0"/>
    <n v="0"/>
    <n v="0"/>
    <n v="0"/>
    <n v="0"/>
    <m/>
    <n v="0"/>
    <n v="0"/>
    <n v="0"/>
    <m/>
    <n v="0"/>
    <n v="0"/>
    <n v="0"/>
    <n v="0"/>
    <n v="0"/>
    <x v="0"/>
    <m/>
    <x v="7"/>
    <x v="4"/>
    <s v="SPARE-ISSUE"/>
    <s v="SPARE-ISSUE"/>
    <s v="(05-10-2026 ocm ran 18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10-2026 ocm ran 12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m/>
  </r>
  <r>
    <s v="Abang-Minko-IHS"/>
    <s v="SUD_044"/>
    <s v="CENTRE"/>
    <s v="IHS"/>
    <s v="Solar-Grid-Gen"/>
    <s v="SUD"/>
    <s v="Abang-Minko"/>
    <s v="ZTE"/>
    <n v="0"/>
    <n v="0"/>
    <n v="0"/>
    <n v="0"/>
    <n v="0"/>
    <n v="0"/>
    <n v="0"/>
    <n v="0"/>
    <n v="0"/>
    <n v="0"/>
    <n v="0"/>
    <n v="0"/>
    <n v="0"/>
    <n v="0"/>
    <n v="0"/>
    <n v="0"/>
    <n v="0"/>
    <n v="0"/>
    <n v="0"/>
    <n v="0"/>
    <m/>
    <n v="0"/>
    <n v="0"/>
    <n v="0"/>
    <m/>
    <n v="0"/>
    <n v="0"/>
    <n v="0"/>
    <n v="0"/>
    <n v="0"/>
    <x v="0"/>
    <m/>
    <x v="6"/>
    <x v="3"/>
    <s v="No root cause"/>
    <s v="No root cause"/>
    <s v=""/>
    <s v="SUD_044"/>
    <m/>
  </r>
  <r>
    <s v="Bazou"/>
    <s v="OST_037"/>
    <s v="OUEST"/>
    <s v="IHS"/>
    <s v="Grid-Gen"/>
    <s v="OUEST"/>
    <s v="Bazou"/>
    <s v="Huawei"/>
    <n v="0"/>
    <n v="0"/>
    <n v="0"/>
    <n v="0"/>
    <n v="0"/>
    <n v="0"/>
    <n v="0"/>
    <n v="0"/>
    <n v="0"/>
    <n v="0"/>
    <n v="0"/>
    <n v="0"/>
    <n v="0"/>
    <n v="0"/>
    <n v="0"/>
    <n v="0"/>
    <n v="0"/>
    <n v="0"/>
    <n v="0"/>
    <n v="0"/>
    <m/>
    <n v="0"/>
    <n v="0"/>
    <n v="0"/>
    <m/>
    <n v="0"/>
    <n v="0"/>
    <n v="0"/>
    <n v="0"/>
    <n v="0"/>
    <x v="0"/>
    <m/>
    <x v="6"/>
    <x v="3"/>
    <s v="No root cause"/>
    <s v="No root cause"/>
    <s v=""/>
    <s v="OST_037"/>
    <m/>
  </r>
  <r>
    <s v="Efok"/>
    <s v="CTR_221"/>
    <s v="CENTRE"/>
    <s v="IHS"/>
    <s v="Grid-Gen"/>
    <s v="CENTRE"/>
    <s v="Efok"/>
    <s v="ZTE"/>
    <n v="0"/>
    <n v="0"/>
    <n v="0"/>
    <n v="0"/>
    <n v="0"/>
    <n v="0"/>
    <n v="0"/>
    <n v="0"/>
    <n v="0"/>
    <n v="0"/>
    <n v="0"/>
    <n v="0"/>
    <n v="0"/>
    <n v="0"/>
    <n v="0"/>
    <n v="0"/>
    <n v="0"/>
    <n v="0"/>
    <n v="0"/>
    <n v="0"/>
    <m/>
    <n v="0"/>
    <n v="0"/>
    <n v="0"/>
    <m/>
    <n v="0"/>
    <n v="0"/>
    <n v="0"/>
    <n v="0"/>
    <n v="0"/>
    <x v="0"/>
    <m/>
    <x v="6"/>
    <x v="3"/>
    <s v="No root cause"/>
    <s v="No root cause"/>
    <s v=""/>
    <s v="CTR_221"/>
    <m/>
  </r>
  <r>
    <s v="Mintom-MTN"/>
    <s v="SUD_246"/>
    <s v="CENTRE"/>
    <s v="IHS"/>
    <s v="Solar-Gen-Lithium"/>
    <s v="SUD"/>
    <s v="Mintom"/>
    <s v="ZTE"/>
    <n v="0"/>
    <n v="0"/>
    <n v="0"/>
    <n v="0"/>
    <n v="0"/>
    <n v="0"/>
    <n v="0"/>
    <n v="0"/>
    <n v="0"/>
    <n v="0"/>
    <n v="0"/>
    <n v="0"/>
    <n v="0"/>
    <n v="0"/>
    <n v="0"/>
    <n v="0"/>
    <n v="0"/>
    <n v="0"/>
    <n v="0"/>
    <n v="0"/>
    <m/>
    <n v="0"/>
    <n v="0"/>
    <n v="0"/>
    <m/>
    <n v="0"/>
    <n v="0"/>
    <n v="0"/>
    <n v="0"/>
    <n v="0"/>
    <x v="0"/>
    <m/>
    <x v="6"/>
    <x v="3"/>
    <s v="No root cause"/>
    <s v="No root cause"/>
    <s v=""/>
    <s v="SUD_246"/>
    <m/>
  </r>
  <r>
    <s v="BTS-Mobile-Mbandjock"/>
    <s v="CTR_636"/>
    <s v="CENTRE"/>
    <s v="CAMUSAT"/>
    <s v="HGB"/>
    <s v="CENTRE"/>
    <s v="Mbandjock"/>
    <s v="NOKIA"/>
    <n v="0"/>
    <n v="0"/>
    <n v="0"/>
    <n v="0"/>
    <n v="0"/>
    <n v="0"/>
    <n v="0"/>
    <n v="0"/>
    <n v="0"/>
    <n v="0"/>
    <n v="0"/>
    <n v="0"/>
    <n v="0"/>
    <n v="0"/>
    <n v="0"/>
    <n v="0"/>
    <n v="0"/>
    <n v="0"/>
    <n v="0"/>
    <n v="0"/>
    <m/>
    <n v="0"/>
    <n v="0"/>
    <n v="0"/>
    <m/>
    <n v="0"/>
    <n v="0"/>
    <n v="0"/>
    <n v="0"/>
    <n v="0"/>
    <x v="0"/>
    <m/>
    <x v="6"/>
    <x v="3"/>
    <s v="No root cause"/>
    <s v="No root cause"/>
    <s v=""/>
    <s v="CTR_636"/>
    <m/>
  </r>
  <r>
    <s v="Niete-V14"/>
    <s v="LIT_193"/>
    <s v="LITTORAL"/>
    <s v="IHS"/>
    <s v="Grid-Gen"/>
    <s v="LITTORAL"/>
    <s v="Niete"/>
    <s v="ZTE"/>
    <n v="0"/>
    <n v="0"/>
    <n v="0"/>
    <n v="0"/>
    <n v="0"/>
    <n v="0"/>
    <n v="0"/>
    <n v="0"/>
    <n v="0"/>
    <n v="0"/>
    <n v="0"/>
    <n v="0"/>
    <n v="0"/>
    <n v="0"/>
    <n v="0"/>
    <n v="0"/>
    <n v="0"/>
    <n v="0"/>
    <n v="0"/>
    <n v="0"/>
    <m/>
    <n v="0"/>
    <n v="0"/>
    <n v="0"/>
    <m/>
    <n v="0"/>
    <n v="0"/>
    <n v="0"/>
    <n v="0"/>
    <n v="0"/>
    <x v="0"/>
    <m/>
    <x v="6"/>
    <x v="3"/>
    <s v="No root cause"/>
    <s v="No root cause"/>
    <s v=""/>
    <s v="LIT_193"/>
    <m/>
  </r>
  <r>
    <s v="Niete-V15-IHS"/>
    <s v="LIT_495"/>
    <s v="LITTORAL"/>
    <s v="IHS"/>
    <s v="Grid-Gen"/>
    <s v="LITTORAL"/>
    <s v="Niete"/>
    <s v="ZTE"/>
    <n v="0"/>
    <n v="0"/>
    <n v="0"/>
    <n v="0"/>
    <n v="0"/>
    <n v="0"/>
    <n v="0"/>
    <n v="0"/>
    <n v="0"/>
    <n v="0"/>
    <n v="0"/>
    <n v="0"/>
    <n v="0"/>
    <n v="0"/>
    <n v="0"/>
    <n v="0"/>
    <n v="0"/>
    <n v="0"/>
    <n v="0"/>
    <n v="0"/>
    <m/>
    <n v="0"/>
    <n v="0"/>
    <n v="0"/>
    <m/>
    <n v="0"/>
    <n v="0"/>
    <n v="0"/>
    <n v="0"/>
    <n v="0"/>
    <x v="0"/>
    <m/>
    <x v="6"/>
    <x v="3"/>
    <s v="No root cause"/>
    <s v="No root cause"/>
    <s v=""/>
    <s v="LIT_495"/>
    <m/>
  </r>
  <r>
    <s v="Niete-V13"/>
    <s v="LIT_194"/>
    <s v="LITTORAL"/>
    <s v="IHS"/>
    <s v="Grid-Gen-Lithium"/>
    <s v="LITTORAL"/>
    <s v="Niete"/>
    <s v="NOKIA"/>
    <n v="0"/>
    <n v="0"/>
    <n v="0"/>
    <n v="0"/>
    <n v="0"/>
    <n v="0"/>
    <n v="0"/>
    <n v="0"/>
    <n v="0"/>
    <n v="0"/>
    <n v="0"/>
    <n v="0"/>
    <n v="0"/>
    <n v="0"/>
    <n v="0"/>
    <n v="0"/>
    <n v="0"/>
    <n v="0"/>
    <n v="0"/>
    <n v="0"/>
    <m/>
    <n v="0"/>
    <n v="0"/>
    <n v="0"/>
    <m/>
    <n v="0"/>
    <n v="0"/>
    <n v="0"/>
    <n v="0"/>
    <n v="0"/>
    <x v="0"/>
    <m/>
    <x v="6"/>
    <x v="3"/>
    <s v="No root cause"/>
    <s v="No root cause"/>
    <s v=""/>
    <s v="LIT_194"/>
    <m/>
  </r>
  <r>
    <s v="NR-Cite"/>
    <s v="LIT_404"/>
    <s v="Douala"/>
    <s v="IHS"/>
    <s v="Grid-Gen"/>
    <s v="LITTORAL"/>
    <s v="Douala"/>
    <s v="ZTE"/>
    <n v="0"/>
    <n v="0"/>
    <n v="0"/>
    <n v="0"/>
    <n v="0"/>
    <n v="0"/>
    <n v="0"/>
    <n v="0"/>
    <n v="0"/>
    <n v="0"/>
    <n v="0"/>
    <n v="0"/>
    <n v="0"/>
    <n v="0"/>
    <n v="0"/>
    <n v="0"/>
    <n v="0"/>
    <n v="0"/>
    <n v="0"/>
    <n v="0"/>
    <m/>
    <n v="0"/>
    <n v="0"/>
    <n v="0"/>
    <m/>
    <n v="0"/>
    <n v="0"/>
    <n v="0"/>
    <n v="0"/>
    <n v="0"/>
    <x v="0"/>
    <m/>
    <x v="6"/>
    <x v="3"/>
    <s v="No root cause"/>
    <s v="No root cause"/>
    <s v=""/>
    <s v="LIT_404"/>
    <m/>
  </r>
  <r>
    <s v="Bazou-IHS"/>
    <s v="OST_152"/>
    <s v="OUEST"/>
    <s v="IHS"/>
    <s v="Grid-Gen"/>
    <s v="OUEST"/>
    <s v="Bazou"/>
    <s v="Huawei"/>
    <n v="0"/>
    <n v="0"/>
    <n v="0"/>
    <n v="0"/>
    <n v="0"/>
    <n v="0"/>
    <n v="0"/>
    <n v="0"/>
    <n v="0"/>
    <n v="0"/>
    <n v="0"/>
    <n v="0"/>
    <n v="0"/>
    <n v="0"/>
    <n v="0"/>
    <n v="0"/>
    <n v="0"/>
    <n v="0"/>
    <n v="0"/>
    <n v="0"/>
    <m/>
    <n v="0"/>
    <n v="0"/>
    <n v="0"/>
    <m/>
    <n v="0"/>
    <n v="0"/>
    <n v="0"/>
    <n v="0"/>
    <n v="0"/>
    <x v="0"/>
    <m/>
    <x v="6"/>
    <x v="3"/>
    <s v="No root cause"/>
    <s v="No root cause"/>
    <s v=""/>
    <s v="OST_152"/>
    <m/>
  </r>
  <r>
    <s v="Babadjou"/>
    <s v="OST_060"/>
    <s v="OUEST"/>
    <s v="IHS"/>
    <s v="Grid-Gen"/>
    <s v="OUEST"/>
    <s v="Babadjou"/>
    <s v="Huawei"/>
    <n v="0"/>
    <n v="0"/>
    <n v="0"/>
    <n v="0"/>
    <n v="0"/>
    <n v="0"/>
    <n v="0"/>
    <n v="0"/>
    <n v="0"/>
    <n v="0"/>
    <n v="0"/>
    <n v="0"/>
    <n v="0"/>
    <n v="0"/>
    <n v="0"/>
    <n v="0"/>
    <n v="0"/>
    <n v="0"/>
    <n v="0"/>
    <n v="0"/>
    <m/>
    <n v="0"/>
    <n v="0"/>
    <n v="0"/>
    <m/>
    <n v="0"/>
    <n v="0"/>
    <n v="0"/>
    <n v="0"/>
    <n v="0"/>
    <x v="0"/>
    <m/>
    <x v="6"/>
    <x v="3"/>
    <s v="No root cause"/>
    <s v="No root cause"/>
    <s v=""/>
    <s v="OST_060"/>
    <m/>
  </r>
  <r>
    <s v="EDZENDOUAN"/>
    <s v="CTR_795"/>
    <s v="CENTRE"/>
    <s v="CAMUSAT"/>
    <s v="HGB"/>
    <s v="CENTRE"/>
    <s v="Edzendouan"/>
    <s v="ZTE"/>
    <n v="0"/>
    <n v="0"/>
    <n v="0"/>
    <n v="0"/>
    <n v="0"/>
    <n v="0"/>
    <n v="0"/>
    <n v="0"/>
    <n v="0"/>
    <n v="0"/>
    <n v="0"/>
    <n v="0"/>
    <n v="0"/>
    <n v="0"/>
    <n v="0"/>
    <n v="0"/>
    <n v="0"/>
    <n v="0"/>
    <n v="0"/>
    <n v="0"/>
    <m/>
    <n v="0"/>
    <n v="0"/>
    <n v="0"/>
    <m/>
    <n v="0"/>
    <n v="0"/>
    <n v="0"/>
    <n v="0"/>
    <n v="0"/>
    <x v="0"/>
    <m/>
    <x v="6"/>
    <x v="3"/>
    <s v="No root cause"/>
    <s v="No root cause"/>
    <s v=""/>
    <s v="CTR_795"/>
    <m/>
  </r>
  <r>
    <s v="Bangang"/>
    <s v="OST_311"/>
    <s v="OUEST"/>
    <s v="ESCO"/>
    <s v="Hybrid Solar - S3"/>
    <s v="OUEST"/>
    <s v="MBOUDA"/>
    <s v="Huawei"/>
    <n v="0"/>
    <n v="0"/>
    <n v="0"/>
    <n v="0"/>
    <n v="0"/>
    <n v="0"/>
    <n v="0"/>
    <n v="0"/>
    <n v="0"/>
    <n v="0"/>
    <n v="0"/>
    <n v="0"/>
    <n v="0"/>
    <n v="0"/>
    <n v="0"/>
    <n v="0"/>
    <n v="0"/>
    <n v="0"/>
    <n v="0"/>
    <n v="0"/>
    <m/>
    <n v="0"/>
    <n v="0"/>
    <n v="0"/>
    <m/>
    <n v="0"/>
    <n v="0"/>
    <n v="0"/>
    <n v="0"/>
    <n v="0"/>
    <x v="0"/>
    <m/>
    <x v="6"/>
    <x v="3"/>
    <s v="No root cause"/>
    <s v="No root cause"/>
    <s v=""/>
    <s v="OST_311"/>
    <m/>
  </r>
  <r>
    <s v="Mbongouen-MTN"/>
    <s v="SUD_214"/>
    <s v="CENTRE"/>
    <s v="IHS"/>
    <s v="Grid-Gen"/>
    <s v="SUD"/>
    <s v="Mbongouen"/>
    <s v="ZTE"/>
    <n v="0"/>
    <n v="0"/>
    <n v="0"/>
    <n v="0"/>
    <n v="0"/>
    <n v="0"/>
    <n v="0"/>
    <n v="0"/>
    <n v="0"/>
    <n v="0"/>
    <n v="0"/>
    <n v="0"/>
    <n v="0"/>
    <n v="0"/>
    <n v="0"/>
    <n v="0"/>
    <n v="0"/>
    <n v="0"/>
    <n v="0"/>
    <n v="0"/>
    <m/>
    <n v="0"/>
    <n v="0"/>
    <n v="0"/>
    <m/>
    <n v="0"/>
    <n v="0"/>
    <n v="0"/>
    <n v="0"/>
    <n v="0"/>
    <x v="0"/>
    <m/>
    <x v="6"/>
    <x v="3"/>
    <s v="No root cause"/>
    <s v="No root cause"/>
    <s v=""/>
    <s v="SUD_214"/>
    <m/>
  </r>
  <r>
    <s v="Kienke"/>
    <s v="LIT_195"/>
    <s v="LITTORAL"/>
    <s v="IHS"/>
    <s v="Grid-Gen"/>
    <s v="LITTORAL"/>
    <s v="Kiienke"/>
    <s v="ZTE"/>
    <n v="0"/>
    <n v="0"/>
    <n v="0"/>
    <n v="0"/>
    <n v="0"/>
    <n v="0"/>
    <n v="0"/>
    <n v="0"/>
    <n v="0"/>
    <n v="0"/>
    <n v="0"/>
    <n v="0"/>
    <n v="0"/>
    <n v="0"/>
    <n v="0"/>
    <n v="0"/>
    <n v="0"/>
    <n v="0"/>
    <n v="0"/>
    <n v="0"/>
    <m/>
    <n v="0"/>
    <n v="0"/>
    <n v="0"/>
    <m/>
    <n v="0"/>
    <n v="0"/>
    <n v="0"/>
    <n v="0"/>
    <n v="0"/>
    <x v="0"/>
    <m/>
    <x v="6"/>
    <x v="3"/>
    <s v="No root cause"/>
    <s v="No root cause"/>
    <s v=""/>
    <s v="LIT_195"/>
    <m/>
  </r>
  <r>
    <s v="Saa"/>
    <s v="CTR_192"/>
    <s v="CENTRE"/>
    <s v="IHS"/>
    <s v="Grid-Gen"/>
    <s v="CENTRE"/>
    <s v="Saa"/>
    <s v="ZTE"/>
    <n v="0"/>
    <n v="0"/>
    <n v="0"/>
    <n v="0"/>
    <n v="0"/>
    <n v="0"/>
    <n v="0"/>
    <n v="0"/>
    <n v="0"/>
    <n v="0"/>
    <n v="0"/>
    <n v="0"/>
    <n v="0"/>
    <n v="0"/>
    <n v="0"/>
    <n v="0"/>
    <n v="0"/>
    <n v="0"/>
    <n v="0"/>
    <n v="0"/>
    <m/>
    <n v="0"/>
    <n v="0"/>
    <n v="0"/>
    <m/>
    <n v="0"/>
    <n v="0"/>
    <n v="0"/>
    <n v="0"/>
    <n v="0"/>
    <x v="0"/>
    <m/>
    <x v="6"/>
    <x v="3"/>
    <s v="No root cause"/>
    <s v="No root cause"/>
    <s v=""/>
    <s v="CTR_192"/>
    <m/>
  </r>
  <r>
    <s v="BIAKOA-MTN-IHS"/>
    <s v="CTR_443"/>
    <s v="CENTRE"/>
    <s v="IHS"/>
    <s v="Solar-Grid-Gen-Lithium"/>
    <s v="CENTRE"/>
    <s v="Biakoa"/>
    <s v="ZTE"/>
    <n v="0"/>
    <n v="0"/>
    <n v="0"/>
    <n v="0"/>
    <n v="0"/>
    <n v="0"/>
    <n v="0"/>
    <n v="0"/>
    <n v="0"/>
    <n v="0"/>
    <n v="0"/>
    <n v="0"/>
    <n v="0"/>
    <n v="0"/>
    <n v="0"/>
    <n v="0"/>
    <n v="0"/>
    <n v="0"/>
    <n v="0"/>
    <n v="0"/>
    <m/>
    <n v="0"/>
    <n v="0"/>
    <n v="0"/>
    <m/>
    <n v="0"/>
    <n v="0"/>
    <n v="0"/>
    <n v="0"/>
    <n v="0"/>
    <x v="0"/>
    <m/>
    <x v="6"/>
    <x v="3"/>
    <s v="No root cause"/>
    <s v="No root cause"/>
    <s v=""/>
    <s v="CTR_443"/>
    <m/>
  </r>
  <r>
    <s v="Bihaing-IHS"/>
    <s v="LIT_517"/>
    <s v="LITTORAL"/>
    <s v="HIS"/>
    <s v="Grid-Gen"/>
    <s v="LITTORAL"/>
    <s v="Bihaing"/>
    <s v="ZTE"/>
    <n v="0"/>
    <n v="0"/>
    <n v="0"/>
    <n v="0"/>
    <n v="0"/>
    <n v="0"/>
    <n v="0"/>
    <n v="0"/>
    <n v="0"/>
    <n v="0"/>
    <n v="0"/>
    <n v="0"/>
    <n v="0"/>
    <n v="0"/>
    <n v="0"/>
    <n v="0"/>
    <n v="0"/>
    <n v="0"/>
    <n v="0"/>
    <n v="0"/>
    <m/>
    <n v="0"/>
    <n v="0"/>
    <n v="0"/>
    <m/>
    <n v="0"/>
    <n v="0"/>
    <n v="0"/>
    <n v="0"/>
    <n v="0"/>
    <x v="0"/>
    <m/>
    <x v="6"/>
    <x v="3"/>
    <s v="No root cause"/>
    <s v="No root cause"/>
    <s v=""/>
    <s v="LIT_517"/>
    <m/>
  </r>
  <r>
    <s v="Penja-PHP"/>
    <s v="LIT_594"/>
    <s v="LITTORAL"/>
    <s v="CAMUSAT"/>
    <s v="Good Grid + GE"/>
    <s v="LITTORAL"/>
    <s v="Penja"/>
    <s v="ZTE"/>
    <n v="0"/>
    <n v="0"/>
    <n v="0"/>
    <n v="0"/>
    <n v="0"/>
    <n v="0"/>
    <n v="0"/>
    <n v="0"/>
    <n v="0"/>
    <n v="0"/>
    <n v="0"/>
    <n v="0"/>
    <n v="0"/>
    <n v="0"/>
    <n v="0"/>
    <n v="0"/>
    <n v="0"/>
    <n v="0"/>
    <n v="0"/>
    <n v="0"/>
    <m/>
    <n v="0"/>
    <n v="0"/>
    <n v="0"/>
    <m/>
    <n v="0"/>
    <n v="0"/>
    <n v="0"/>
    <n v="0"/>
    <n v="0"/>
    <x v="0"/>
    <m/>
    <x v="6"/>
    <x v="3"/>
    <s v="No root cause"/>
    <s v="No root cause"/>
    <s v=""/>
    <s v="LIT_594"/>
    <m/>
  </r>
  <r>
    <s v="Bikok"/>
    <s v="CTR_260"/>
    <s v="CENTRE"/>
    <s v="IHS"/>
    <s v="Grid-Hybrid-Gen"/>
    <s v="CENTRE"/>
    <s v="Bikok"/>
    <s v="ZTE"/>
    <n v="0"/>
    <n v="0"/>
    <n v="0"/>
    <n v="0"/>
    <n v="0"/>
    <n v="0"/>
    <n v="0"/>
    <n v="0"/>
    <n v="0"/>
    <n v="0"/>
    <n v="0"/>
    <n v="0"/>
    <n v="0"/>
    <n v="0"/>
    <n v="0"/>
    <n v="0"/>
    <n v="0"/>
    <n v="0"/>
    <n v="0"/>
    <n v="0"/>
    <m/>
    <n v="0"/>
    <n v="0"/>
    <n v="0"/>
    <m/>
    <n v="0"/>
    <n v="0"/>
    <n v="0"/>
    <n v="0"/>
    <n v="0"/>
    <x v="0"/>
    <m/>
    <x v="6"/>
    <x v="3"/>
    <s v="No root cause"/>
    <s v="No root cause"/>
    <s v=""/>
    <s v="CTR_260"/>
    <m/>
  </r>
  <r>
    <s v="Mengue-Bibey-Camrail"/>
    <s v="CTR_455"/>
    <s v="CENTRE"/>
    <s v="CAMUSAT"/>
    <s v="Gen Only"/>
    <s v="CENTRE"/>
    <s v="Mengue-Bibey"/>
    <s v="NOKIA"/>
    <n v="0"/>
    <n v="0"/>
    <n v="0"/>
    <n v="0"/>
    <n v="0"/>
    <n v="0"/>
    <n v="0"/>
    <n v="0"/>
    <n v="0"/>
    <n v="0"/>
    <n v="0"/>
    <n v="0"/>
    <n v="0"/>
    <n v="0"/>
    <n v="0"/>
    <n v="0"/>
    <n v="0"/>
    <n v="0"/>
    <n v="0"/>
    <n v="0"/>
    <m/>
    <n v="0"/>
    <n v="0"/>
    <n v="0"/>
    <m/>
    <n v="0"/>
    <n v="0"/>
    <n v="0"/>
    <n v="0"/>
    <n v="0"/>
    <x v="0"/>
    <m/>
    <x v="10"/>
    <x v="0"/>
    <s v="AKTIVCO Defaut GE &amp; Power Cabinet"/>
    <s v="PASSIVE"/>
    <s v="(05-10-2026 cells zte): 09/05/2026 : Power issue || Mail sent to IHS..;..;(05-10-2026 ocm ran 12h) Power status check Ongoing"/>
    <s v="CTR_455"/>
    <m/>
  </r>
  <r>
    <s v="Botko"/>
    <s v="LIT_319"/>
    <s v="LITTORAL"/>
    <s v="IHS"/>
    <s v="Grid-Gen"/>
    <s v="LITTORAL"/>
    <s v="Botko"/>
    <s v="ZTE"/>
    <n v="0"/>
    <n v="0"/>
    <n v="0"/>
    <n v="0"/>
    <n v="0"/>
    <n v="0"/>
    <n v="0"/>
    <n v="0"/>
    <n v="0"/>
    <n v="0"/>
    <n v="0"/>
    <n v="0"/>
    <n v="0"/>
    <n v="0"/>
    <n v="0"/>
    <n v="0"/>
    <n v="0"/>
    <n v="0"/>
    <n v="0"/>
    <n v="0"/>
    <m/>
    <n v="0"/>
    <n v="0"/>
    <n v="0"/>
    <m/>
    <n v="0"/>
    <n v="0"/>
    <n v="0"/>
    <n v="0"/>
    <n v="0"/>
    <x v="0"/>
    <m/>
    <x v="6"/>
    <x v="3"/>
    <s v="No root cause"/>
    <s v="No root cause"/>
    <s v=""/>
    <s v="LIT_319"/>
    <m/>
  </r>
  <r>
    <s v="Belabo"/>
    <s v="EST_002"/>
    <s v="CENTRE"/>
    <s v="CAMUSAT"/>
    <s v="Good Grid + GE"/>
    <s v="EST"/>
    <s v="Belabo"/>
    <s v="NOKIA"/>
    <n v="0"/>
    <n v="0"/>
    <n v="0"/>
    <n v="0"/>
    <n v="0"/>
    <n v="0"/>
    <n v="0"/>
    <n v="0"/>
    <n v="0"/>
    <n v="0"/>
    <n v="0"/>
    <n v="0"/>
    <n v="0"/>
    <n v="0"/>
    <n v="0"/>
    <n v="0"/>
    <n v="0"/>
    <n v="0"/>
    <n v="0"/>
    <n v="0"/>
    <m/>
    <n v="0"/>
    <n v="0"/>
    <n v="0"/>
    <m/>
    <n v="0"/>
    <n v="0"/>
    <n v="0"/>
    <n v="0"/>
    <n v="0"/>
    <x v="0"/>
    <m/>
    <x v="6"/>
    <x v="3"/>
    <s v="No root cause"/>
    <s v="No root cause"/>
    <s v=""/>
    <s v="EST_002"/>
    <m/>
  </r>
  <r>
    <s v="Gado-Badzere"/>
    <s v="EST_055"/>
    <s v="CENTRE"/>
    <s v="IHS"/>
    <s v="Solar-Gen-Lithium"/>
    <s v="EST"/>
    <s v="Gado-Badzere"/>
    <s v="ZTE"/>
    <n v="0"/>
    <n v="0"/>
    <n v="0"/>
    <n v="0"/>
    <n v="0"/>
    <n v="0"/>
    <n v="0"/>
    <n v="0"/>
    <n v="0"/>
    <n v="0"/>
    <n v="0"/>
    <n v="0"/>
    <n v="0"/>
    <n v="0"/>
    <n v="0"/>
    <n v="0"/>
    <n v="0"/>
    <n v="0"/>
    <n v="0"/>
    <n v="0"/>
    <m/>
    <n v="0"/>
    <n v="0"/>
    <n v="0"/>
    <m/>
    <n v="0"/>
    <n v="0"/>
    <n v="0"/>
    <n v="0"/>
    <n v="0"/>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Angongo"/>
    <s v="CTR_358"/>
    <s v="CENTRE"/>
    <s v="IHS"/>
    <s v="Grid-Gen"/>
    <s v="CENTRE"/>
    <s v="Angongo"/>
    <s v="ZTE"/>
    <n v="0"/>
    <n v="0"/>
    <n v="0"/>
    <n v="0"/>
    <n v="0"/>
    <n v="0"/>
    <n v="0"/>
    <n v="0"/>
    <n v="0"/>
    <n v="0"/>
    <n v="0"/>
    <n v="0"/>
    <n v="0"/>
    <n v="0"/>
    <n v="0"/>
    <n v="0"/>
    <n v="0"/>
    <n v="0"/>
    <n v="0"/>
    <n v="0"/>
    <m/>
    <n v="0"/>
    <n v="0"/>
    <n v="0"/>
    <m/>
    <n v="0"/>
    <n v="0"/>
    <n v="0"/>
    <n v="0"/>
    <n v="0"/>
    <x v="0"/>
    <m/>
    <x v="6"/>
    <x v="3"/>
    <s v="No root cause"/>
    <s v="No root cause"/>
    <s v=""/>
    <s v="CTR_358"/>
    <m/>
  </r>
  <r>
    <s v="Ombessa"/>
    <s v="CTR_095"/>
    <s v="CENTRE"/>
    <s v="IHS"/>
    <s v="Grid-Gen"/>
    <s v="CENTRE"/>
    <s v="Ombessa"/>
    <s v="ZTE"/>
    <n v="0"/>
    <n v="0"/>
    <n v="0"/>
    <n v="0"/>
    <n v="0"/>
    <n v="0"/>
    <n v="0"/>
    <n v="0"/>
    <n v="0"/>
    <n v="0"/>
    <n v="0"/>
    <n v="0"/>
    <n v="0"/>
    <n v="0"/>
    <n v="0"/>
    <n v="0"/>
    <n v="0"/>
    <n v="0"/>
    <n v="0"/>
    <n v="0"/>
    <m/>
    <n v="0"/>
    <n v="0"/>
    <n v="0"/>
    <m/>
    <n v="0"/>
    <n v="0"/>
    <n v="0"/>
    <n v="0"/>
    <n v="0"/>
    <x v="0"/>
    <m/>
    <x v="6"/>
    <x v="3"/>
    <s v="No root cause"/>
    <s v="No root cause"/>
    <s v=""/>
    <s v="CTR_095"/>
    <m/>
  </r>
  <r>
    <s v="Nkongtock-IHS"/>
    <s v="CTR_733"/>
    <s v="CENTRE"/>
    <s v="IHS"/>
    <s v="Solar-Gen"/>
    <s v="CENTRE"/>
    <s v="Nkongtock"/>
    <s v="ZTE"/>
    <n v="0"/>
    <n v="0"/>
    <n v="0"/>
    <n v="0"/>
    <n v="0"/>
    <n v="0"/>
    <n v="0"/>
    <n v="0"/>
    <n v="0"/>
    <n v="0"/>
    <n v="0"/>
    <n v="0"/>
    <n v="0"/>
    <n v="0"/>
    <n v="0"/>
    <n v="0"/>
    <n v="0"/>
    <n v="0"/>
    <n v="0"/>
    <n v="0"/>
    <m/>
    <n v="0"/>
    <n v="0"/>
    <n v="0"/>
    <m/>
    <n v="0"/>
    <n v="0"/>
    <n v="0"/>
    <n v="0"/>
    <n v="0"/>
    <x v="0"/>
    <m/>
    <x v="6"/>
    <x v="3"/>
    <s v="No root cause"/>
    <s v="No root cause"/>
    <s v=""/>
    <s v="CTR_733"/>
    <m/>
  </r>
  <r>
    <s v="Ekali-MTN"/>
    <s v="CTR_309"/>
    <s v="CENTRE"/>
    <s v="IHS"/>
    <s v="Grid-Gen"/>
    <s v="CENTRE"/>
    <s v="Ekali"/>
    <s v="ZTE"/>
    <n v="0"/>
    <n v="0"/>
    <n v="0"/>
    <n v="0"/>
    <n v="0"/>
    <n v="0"/>
    <n v="0"/>
    <n v="0"/>
    <n v="0"/>
    <n v="0"/>
    <n v="0"/>
    <n v="0"/>
    <n v="0"/>
    <n v="0"/>
    <n v="0"/>
    <n v="0"/>
    <n v="0"/>
    <n v="0"/>
    <n v="0"/>
    <n v="0"/>
    <m/>
    <n v="0"/>
    <n v="0"/>
    <n v="0"/>
    <m/>
    <n v="0"/>
    <n v="0"/>
    <n v="0"/>
    <n v="0"/>
    <n v="0"/>
    <x v="0"/>
    <m/>
    <x v="6"/>
    <x v="3"/>
    <s v="No root cause"/>
    <s v="No root cause"/>
    <s v=""/>
    <s v="CTR_309"/>
    <m/>
  </r>
  <r>
    <s v="Niete-FH"/>
    <s v="SUD_005"/>
    <s v="LITTORAL"/>
    <s v="IHS"/>
    <s v="Grid-Gen-Lithium"/>
    <s v="SUD"/>
    <s v="Niete"/>
    <s v="ZTE"/>
    <n v="0"/>
    <n v="0"/>
    <n v="0"/>
    <n v="0"/>
    <n v="0"/>
    <n v="0"/>
    <n v="0"/>
    <n v="0"/>
    <n v="0"/>
    <n v="0"/>
    <n v="0"/>
    <n v="0"/>
    <n v="0"/>
    <n v="0"/>
    <n v="0"/>
    <n v="0"/>
    <n v="0"/>
    <n v="0"/>
    <n v="0"/>
    <n v="0"/>
    <m/>
    <n v="0"/>
    <n v="0"/>
    <n v="0"/>
    <m/>
    <n v="0"/>
    <n v="0"/>
    <n v="0"/>
    <n v="0"/>
    <n v="0"/>
    <x v="0"/>
    <m/>
    <x v="6"/>
    <x v="3"/>
    <s v="No root cause"/>
    <s v="No root cause"/>
    <s v=""/>
    <s v="SUD_005"/>
    <m/>
  </r>
  <r>
    <s v="Nkolafamba"/>
    <s v="CTR_780"/>
    <s v="CENTRE"/>
    <s v="CAMUSAT"/>
    <s v="HGB"/>
    <s v="CENTRE"/>
    <s v="Nkolafamba"/>
    <s v="ZTE"/>
    <n v="0"/>
    <n v="0"/>
    <n v="0"/>
    <n v="0"/>
    <n v="0"/>
    <n v="0"/>
    <n v="0"/>
    <n v="0"/>
    <n v="0"/>
    <n v="0"/>
    <n v="0"/>
    <n v="0"/>
    <n v="0"/>
    <n v="0"/>
    <n v="0"/>
    <n v="0"/>
    <n v="0"/>
    <n v="0"/>
    <n v="0"/>
    <n v="0"/>
    <m/>
    <n v="0"/>
    <n v="0"/>
    <n v="0"/>
    <m/>
    <n v="0"/>
    <n v="0"/>
    <n v="0"/>
    <n v="0"/>
    <n v="0"/>
    <x v="0"/>
    <m/>
    <x v="6"/>
    <x v="3"/>
    <s v="No root cause"/>
    <s v="No root cause"/>
    <s v=""/>
    <s v="CTR_780"/>
    <m/>
  </r>
  <r>
    <s v="Lolodorf"/>
    <s v="SUD_024"/>
    <s v="CENTRE"/>
    <s v="IHS"/>
    <s v="Solar-Gen"/>
    <s v="SUD"/>
    <s v="Lolodorf"/>
    <s v="ZTE"/>
    <n v="0"/>
    <n v="0"/>
    <n v="0"/>
    <n v="0"/>
    <n v="0"/>
    <n v="0"/>
    <n v="0"/>
    <n v="0"/>
    <n v="0"/>
    <n v="0"/>
    <n v="0"/>
    <n v="0"/>
    <n v="0"/>
    <n v="0"/>
    <n v="0"/>
    <n v="0"/>
    <n v="0"/>
    <n v="0"/>
    <n v="0"/>
    <n v="0"/>
    <m/>
    <n v="0"/>
    <n v="0"/>
    <n v="0"/>
    <m/>
    <n v="0"/>
    <n v="0"/>
    <n v="0"/>
    <n v="0"/>
    <n v="0"/>
    <x v="0"/>
    <m/>
    <x v="13"/>
    <x v="7"/>
    <s v="ACCESS-ISSUE"/>
    <s v="ACCESS-ISSUE"/>
    <s v="(05-10-2026 ocm ran 18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05-10-2026 ocm ran 12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s v="SUD_024"/>
    <m/>
  </r>
  <r>
    <s v="Poutkak"/>
    <s v="LIT_513"/>
    <s v="LITTORAL"/>
    <s v="IHS"/>
    <s v="Hybrid-Gen"/>
    <s v="LITTORAL"/>
    <s v="Poutkak"/>
    <s v="ZTE"/>
    <n v="0"/>
    <n v="0"/>
    <n v="0"/>
    <n v="0"/>
    <n v="0"/>
    <n v="0"/>
    <n v="0"/>
    <n v="0"/>
    <n v="0"/>
    <n v="0"/>
    <n v="0"/>
    <n v="0"/>
    <n v="0"/>
    <n v="0"/>
    <n v="0"/>
    <n v="0"/>
    <n v="0"/>
    <n v="0"/>
    <n v="0"/>
    <n v="0"/>
    <m/>
    <n v="0"/>
    <n v="0"/>
    <n v="0"/>
    <m/>
    <n v="0"/>
    <n v="0"/>
    <n v="0"/>
    <n v="0"/>
    <n v="0"/>
    <x v="0"/>
    <m/>
    <x v="6"/>
    <x v="3"/>
    <s v="No root cause"/>
    <s v="No root cause"/>
    <s v=""/>
    <s v="LIT_513"/>
    <m/>
  </r>
  <r>
    <s v="Akoeman"/>
    <s v="CTR_517"/>
    <s v="CENTRE"/>
    <s v="IHS"/>
    <s v="Grid-Hybrid-Gen"/>
    <s v="CENTRE"/>
    <s v="Akoeman"/>
    <s v="NOKIA"/>
    <n v="0"/>
    <n v="0"/>
    <n v="0"/>
    <n v="0"/>
    <n v="0"/>
    <n v="0"/>
    <n v="0"/>
    <n v="0"/>
    <n v="0"/>
    <n v="0"/>
    <n v="0"/>
    <n v="0"/>
    <n v="0"/>
    <n v="0"/>
    <n v="0"/>
    <n v="0"/>
    <n v="0"/>
    <n v="0"/>
    <n v="0"/>
    <n v="0"/>
    <m/>
    <n v="0"/>
    <n v="0"/>
    <n v="0"/>
    <m/>
    <n v="0"/>
    <n v="0"/>
    <n v="0"/>
    <n v="0"/>
    <n v="0"/>
    <x v="0"/>
    <m/>
    <x v="6"/>
    <x v="3"/>
    <s v="No root cause"/>
    <s v="No root cause"/>
    <s v=""/>
    <s v="CTR_517"/>
    <m/>
  </r>
  <r>
    <s v="Ngomo"/>
    <s v="CTR_083"/>
    <s v="CENTRE"/>
    <s v="IHS"/>
    <s v="Grid-Gen"/>
    <s v="CENTRE"/>
    <s v="Ngomo"/>
    <s v="ZTE"/>
    <n v="0"/>
    <n v="0"/>
    <n v="0"/>
    <n v="0"/>
    <n v="0"/>
    <n v="0"/>
    <n v="0"/>
    <n v="0"/>
    <n v="0"/>
    <n v="0"/>
    <n v="0"/>
    <n v="0"/>
    <n v="0"/>
    <n v="0"/>
    <n v="0"/>
    <n v="0"/>
    <n v="0"/>
    <n v="0"/>
    <n v="0"/>
    <n v="0"/>
    <m/>
    <n v="0"/>
    <n v="0"/>
    <n v="0"/>
    <m/>
    <n v="0"/>
    <n v="0"/>
    <n v="0"/>
    <n v="0"/>
    <n v="0"/>
    <x v="0"/>
    <m/>
    <x v="6"/>
    <x v="3"/>
    <s v="No root cause"/>
    <s v="No root cause"/>
    <s v=""/>
    <s v="CTR_083"/>
    <m/>
  </r>
  <r>
    <s v="MBPIKILIKI"/>
    <s v="SUD_110"/>
    <s v="CENTRE"/>
    <s v="IHS"/>
    <s v="Gen Only"/>
    <s v="SUD"/>
    <s v="Mbikiliki"/>
    <s v="ZTE"/>
    <n v="0"/>
    <n v="0"/>
    <n v="0"/>
    <n v="0"/>
    <n v="0"/>
    <n v="0"/>
    <n v="0"/>
    <n v="0"/>
    <n v="0"/>
    <n v="0"/>
    <n v="0"/>
    <n v="0"/>
    <n v="0"/>
    <n v="0"/>
    <n v="0"/>
    <n v="0"/>
    <n v="0"/>
    <n v="0"/>
    <n v="0"/>
    <n v="0"/>
    <m/>
    <n v="0"/>
    <n v="0"/>
    <n v="0"/>
    <m/>
    <n v="0"/>
    <n v="0"/>
    <n v="0"/>
    <n v="0"/>
    <n v="0"/>
    <x v="0"/>
    <m/>
    <x v="13"/>
    <x v="7"/>
    <s v="ACCESS-ISSUE"/>
    <s v="ACCESS-ISSUE"/>
    <s v="(05-10-2026 ocm ran 18h) Impacted by SUD_110_Z_MBPIKILIKI-IHS (TX issue)..;..;(05-10-2026 ocm ran 12h) Impacted by SUD_110_Z_MBPIKILIKI-IHS (TX issue) || impacted by SUD_024_Z_Lolodorf(SUD-024) , SUD_024_Z_Lolodorf(SUD-024): 10/05/2026 ODU recu MPT-MC(3DB20826AA) demande d'accès en cours "/>
    <s v="SUD_024"/>
    <s v="SUD_024_Z_Lolodorf(SUD-024)"/>
  </r>
  <r>
    <s v="Minkama-IHS"/>
    <s v="CTR_909"/>
    <s v="CENTRE"/>
    <m/>
    <m/>
    <s v="CENTRE"/>
    <s v="Obala"/>
    <s v="ZTE"/>
    <n v="0"/>
    <n v="0"/>
    <n v="0"/>
    <n v="0"/>
    <n v="0"/>
    <n v="0"/>
    <n v="0"/>
    <n v="0"/>
    <n v="0"/>
    <n v="0"/>
    <n v="0"/>
    <n v="0"/>
    <n v="0"/>
    <n v="0"/>
    <n v="0"/>
    <n v="0"/>
    <n v="0"/>
    <n v="0"/>
    <n v="0"/>
    <n v="0"/>
    <m/>
    <n v="0"/>
    <n v="0"/>
    <n v="0"/>
    <m/>
    <n v="0"/>
    <n v="0"/>
    <n v="0"/>
    <n v="0"/>
    <n v="0"/>
    <x v="0"/>
    <m/>
    <x v="6"/>
    <x v="3"/>
    <s v="No root cause"/>
    <s v="No root cause"/>
    <s v=""/>
    <s v="CTR_909"/>
    <m/>
  </r>
  <r>
    <s v="Nomale"/>
    <s v="CTR_297"/>
    <s v="CENTRE"/>
    <s v="IHS"/>
    <s v="Grid-Gen"/>
    <s v="CENTRE"/>
    <s v="Nomale"/>
    <s v="ZTE"/>
    <n v="0"/>
    <n v="0"/>
    <n v="0"/>
    <n v="0"/>
    <n v="0"/>
    <n v="0"/>
    <n v="0"/>
    <n v="0"/>
    <n v="0"/>
    <n v="0"/>
    <n v="0"/>
    <n v="0"/>
    <n v="0"/>
    <n v="0"/>
    <n v="0"/>
    <n v="0"/>
    <n v="0"/>
    <n v="0"/>
    <n v="0"/>
    <n v="0"/>
    <m/>
    <n v="0"/>
    <n v="0"/>
    <n v="0"/>
    <m/>
    <n v="0"/>
    <n v="0"/>
    <n v="0"/>
    <n v="0"/>
    <n v="0"/>
    <x v="0"/>
    <m/>
    <x v="6"/>
    <x v="3"/>
    <s v="No root cause"/>
    <s v="No root cause"/>
    <s v=""/>
    <s v="CTR_297"/>
    <m/>
  </r>
  <r>
    <s v="Tangui"/>
    <s v="LIT_233"/>
    <s v="LITTORAL"/>
    <s v="IHS"/>
    <s v="Grid-Gen"/>
    <s v="LITTORAL"/>
    <s v="Mbanga"/>
    <s v="ZTE"/>
    <n v="0"/>
    <n v="0"/>
    <n v="0"/>
    <n v="0"/>
    <n v="0"/>
    <n v="0"/>
    <n v="0"/>
    <n v="0"/>
    <n v="0"/>
    <n v="0"/>
    <n v="0"/>
    <n v="0"/>
    <n v="0"/>
    <n v="0"/>
    <n v="0"/>
    <n v="0"/>
    <n v="0"/>
    <n v="0"/>
    <n v="0"/>
    <n v="0"/>
    <m/>
    <n v="0"/>
    <n v="0"/>
    <n v="0"/>
    <m/>
    <n v="0"/>
    <n v="0"/>
    <n v="0"/>
    <n v="0"/>
    <n v="0"/>
    <x v="0"/>
    <m/>
    <x v="6"/>
    <x v="3"/>
    <s v="No root cause"/>
    <s v="No root cause"/>
    <s v=""/>
    <s v="LIT_233"/>
    <m/>
  </r>
  <r>
    <s v="Borongoue-IHS"/>
    <s v="EST_130"/>
    <s v="CENTRE"/>
    <s v="IHS"/>
    <s v="Solar-Gen"/>
    <s v="EST"/>
    <s v="Borongoue"/>
    <s v="NOKIA"/>
    <n v="0"/>
    <n v="0"/>
    <n v="0"/>
    <n v="0"/>
    <n v="0"/>
    <n v="0"/>
    <n v="0"/>
    <n v="0"/>
    <n v="0"/>
    <n v="0"/>
    <n v="0"/>
    <n v="0"/>
    <n v="0"/>
    <n v="0"/>
    <n v="0"/>
    <n v="0"/>
    <n v="0"/>
    <n v="0"/>
    <n v="0"/>
    <n v="0"/>
    <m/>
    <n v="0"/>
    <n v="0"/>
    <n v="0"/>
    <m/>
    <n v="0"/>
    <n v="0"/>
    <n v="0"/>
    <n v="0"/>
    <n v="0"/>
    <x v="0"/>
    <m/>
    <x v="6"/>
    <x v="3"/>
    <s v="No root cause"/>
    <s v="No root cause"/>
    <s v=""/>
    <s v="EST_130"/>
    <m/>
  </r>
  <r>
    <s v="Lounghe-Camrail"/>
    <s v="LIT_389"/>
    <s v="LITTORAL"/>
    <s v="CAMUSAT"/>
    <s v="Pure Solar"/>
    <s v="LITTORAL"/>
    <s v="Dibamba"/>
    <s v="ZTE"/>
    <n v="0"/>
    <n v="0"/>
    <n v="0"/>
    <n v="0"/>
    <n v="0"/>
    <n v="0"/>
    <n v="0"/>
    <n v="0"/>
    <n v="0"/>
    <n v="0"/>
    <n v="0"/>
    <n v="0"/>
    <n v="0"/>
    <n v="0"/>
    <n v="0"/>
    <n v="0"/>
    <n v="0"/>
    <n v="0"/>
    <n v="0"/>
    <n v="0"/>
    <m/>
    <n v="0"/>
    <n v="0"/>
    <n v="0"/>
    <m/>
    <n v="0"/>
    <n v="0"/>
    <n v="0"/>
    <n v="0"/>
    <n v="0"/>
    <x v="0"/>
    <m/>
    <x v="7"/>
    <x v="4"/>
    <s v="SPARE-ISSUE"/>
    <s v="SPARE-ISSUE"/>
    <s v="(05-10-2026 ocm ran 18h) 10/05/2026 ODU MPT-MC 3DB20859ABAA03  faulty and not available in our stock, request to OCM done..;..;(05-10-2026 ocm ran 12h) Power status check Ongoing"/>
    <s v="LIT_389"/>
    <m/>
  </r>
  <r>
    <s v="Bangoua"/>
    <s v="OST_183"/>
    <s v="OUEST"/>
    <s v="IHS"/>
    <s v="Grid-Gen"/>
    <s v="OUEST"/>
    <s v="Bangoua"/>
    <s v="Huawei"/>
    <n v="0"/>
    <n v="0"/>
    <n v="0"/>
    <n v="0"/>
    <n v="0"/>
    <n v="0"/>
    <n v="0"/>
    <n v="0"/>
    <n v="0"/>
    <n v="0"/>
    <n v="0"/>
    <n v="0"/>
    <n v="0"/>
    <n v="0"/>
    <n v="0"/>
    <n v="0"/>
    <n v="0"/>
    <n v="0"/>
    <n v="0"/>
    <n v="0"/>
    <m/>
    <n v="0"/>
    <n v="0"/>
    <n v="0"/>
    <m/>
    <n v="0"/>
    <n v="0"/>
    <n v="0"/>
    <n v="0"/>
    <n v="0"/>
    <x v="0"/>
    <m/>
    <x v="6"/>
    <x v="3"/>
    <s v="No root cause"/>
    <s v="No root cause"/>
    <s v=""/>
    <s v="OST_183"/>
    <m/>
  </r>
  <r>
    <s v="Batchingou"/>
    <s v="OST_033"/>
    <s v="OUEST"/>
    <s v="IHS"/>
    <s v="Grid-Gen"/>
    <s v="OUEST"/>
    <s v="Batchingou"/>
    <s v="Huawei"/>
    <n v="0"/>
    <n v="0"/>
    <n v="0"/>
    <n v="0"/>
    <n v="0"/>
    <n v="0"/>
    <n v="0"/>
    <n v="0"/>
    <n v="0"/>
    <n v="0"/>
    <n v="0"/>
    <n v="0"/>
    <n v="0"/>
    <n v="0"/>
    <n v="0"/>
    <n v="0"/>
    <n v="0"/>
    <n v="0"/>
    <n v="0"/>
    <n v="0"/>
    <m/>
    <n v="0"/>
    <n v="0"/>
    <n v="0"/>
    <m/>
    <n v="0"/>
    <n v="0"/>
    <n v="0"/>
    <n v="0"/>
    <n v="0"/>
    <x v="0"/>
    <m/>
    <x v="6"/>
    <x v="3"/>
    <s v="No root cause"/>
    <s v="No root cause"/>
    <s v=""/>
    <s v="OST_033"/>
    <m/>
  </r>
  <r>
    <s v="Niete-DG"/>
    <s v="SUD_011"/>
    <s v="LITTORAL"/>
    <s v="IHS"/>
    <s v="Grid-Gen"/>
    <s v="SUD"/>
    <s v="Niete"/>
    <s v="ZTE"/>
    <n v="0"/>
    <n v="0"/>
    <n v="0"/>
    <n v="0"/>
    <n v="0"/>
    <n v="0"/>
    <n v="0"/>
    <n v="0"/>
    <n v="0"/>
    <n v="0"/>
    <n v="0"/>
    <n v="0"/>
    <n v="0"/>
    <n v="0"/>
    <n v="0"/>
    <n v="0"/>
    <n v="0"/>
    <n v="0"/>
    <n v="0"/>
    <n v="0"/>
    <m/>
    <n v="0"/>
    <n v="0"/>
    <n v="0"/>
    <m/>
    <n v="0"/>
    <n v="0"/>
    <n v="0"/>
    <n v="0"/>
    <n v="0"/>
    <x v="0"/>
    <m/>
    <x v="6"/>
    <x v="3"/>
    <s v="No root cause"/>
    <s v="No root cause"/>
    <s v=""/>
    <s v="SUD_011"/>
    <m/>
  </r>
  <r>
    <s v="Adjap-IHS"/>
    <s v="SUD_070"/>
    <s v="CENTRE"/>
    <s v="IHS"/>
    <s v="Grid-Gen"/>
    <s v="SUD"/>
    <s v="Adjap"/>
    <s v="NOKIA"/>
    <n v="0"/>
    <n v="0"/>
    <n v="0"/>
    <n v="0"/>
    <n v="0"/>
    <n v="0"/>
    <n v="0"/>
    <n v="0"/>
    <n v="0"/>
    <n v="0"/>
    <n v="0"/>
    <n v="0"/>
    <n v="0"/>
    <n v="0"/>
    <n v="0"/>
    <n v="0"/>
    <n v="0"/>
    <n v="0"/>
    <n v="0"/>
    <n v="0"/>
    <m/>
    <n v="0"/>
    <n v="0"/>
    <n v="0"/>
    <m/>
    <n v="0"/>
    <n v="0"/>
    <n v="0"/>
    <n v="0"/>
    <n v="0"/>
    <x v="0"/>
    <m/>
    <x v="6"/>
    <x v="3"/>
    <s v="No root cause"/>
    <s v="No root cause"/>
    <s v=""/>
    <s v="SUD_070"/>
    <m/>
  </r>
  <r>
    <s v="Minka-MTN-IHS"/>
    <s v="CTR_186"/>
    <s v="CENTRE"/>
    <s v="IHS"/>
    <s v="Hybrid-Gen"/>
    <s v="CENTRE"/>
    <s v="Minka"/>
    <s v="ZTE"/>
    <n v="0"/>
    <n v="0"/>
    <n v="0"/>
    <n v="0"/>
    <n v="0"/>
    <n v="0"/>
    <n v="0"/>
    <n v="0"/>
    <n v="0"/>
    <n v="0"/>
    <n v="0"/>
    <n v="0"/>
    <n v="0"/>
    <n v="0"/>
    <n v="0"/>
    <n v="0"/>
    <n v="0"/>
    <n v="0"/>
    <n v="0"/>
    <n v="0"/>
    <m/>
    <n v="0"/>
    <n v="0"/>
    <n v="0"/>
    <m/>
    <n v="0"/>
    <n v="0"/>
    <n v="0"/>
    <n v="0"/>
    <n v="0"/>
    <x v="0"/>
    <m/>
    <x v="6"/>
    <x v="3"/>
    <s v="No root cause"/>
    <s v="No root cause"/>
    <s v=""/>
    <s v="CTR_186"/>
    <m/>
  </r>
  <r>
    <s v="Tonga"/>
    <s v="OST_053"/>
    <s v="OUEST"/>
    <s v="IHS"/>
    <s v="Grid-Gen"/>
    <s v="OUEST"/>
    <s v="Tonga"/>
    <s v="Huawei"/>
    <n v="0"/>
    <n v="0"/>
    <n v="0"/>
    <n v="0"/>
    <n v="0"/>
    <n v="0"/>
    <n v="0"/>
    <n v="0"/>
    <n v="0"/>
    <n v="0"/>
    <n v="0"/>
    <n v="0"/>
    <n v="0"/>
    <n v="0"/>
    <n v="0"/>
    <n v="0"/>
    <n v="0"/>
    <n v="0"/>
    <n v="0"/>
    <n v="0"/>
    <m/>
    <n v="0"/>
    <n v="0"/>
    <n v="0"/>
    <m/>
    <n v="0"/>
    <n v="0"/>
    <n v="0"/>
    <n v="0"/>
    <n v="0"/>
    <x v="0"/>
    <m/>
    <x v="6"/>
    <x v="3"/>
    <s v="No root cause"/>
    <s v="No root cause"/>
    <s v=""/>
    <s v="OST_053"/>
    <m/>
  </r>
  <r>
    <s v="Minisite-Bonapriso-Castel-Hall"/>
    <s v="LIT_628"/>
    <s v="Douala"/>
    <m/>
    <m/>
    <s v="LITTORAL"/>
    <s v="Douala"/>
    <s v="NOKIA"/>
    <n v="0"/>
    <n v="0"/>
    <n v="0"/>
    <n v="0"/>
    <n v="0"/>
    <n v="0"/>
    <n v="0"/>
    <n v="0"/>
    <n v="0"/>
    <n v="0"/>
    <n v="0"/>
    <n v="0"/>
    <n v="0"/>
    <n v="0"/>
    <n v="0"/>
    <n v="0"/>
    <n v="0"/>
    <n v="0"/>
    <n v="0"/>
    <n v="0"/>
    <m/>
    <n v="0"/>
    <n v="0"/>
    <n v="0"/>
    <m/>
    <n v="0"/>
    <n v="0"/>
    <n v="0"/>
    <n v="0"/>
    <n v="0"/>
    <x v="0"/>
    <m/>
    <x v="6"/>
    <x v="3"/>
    <s v="No root cause"/>
    <s v="No root cause"/>
    <s v=""/>
    <s v="LIT_628"/>
    <m/>
  </r>
  <r>
    <s v="Babette"/>
    <s v="OST_257"/>
    <s v="OUEST"/>
    <s v="CAMUSAT"/>
    <s v="Hybrid Solar - S3"/>
    <s v="OUEST"/>
    <s v="Babette"/>
    <s v="Huawei"/>
    <n v="0"/>
    <n v="0"/>
    <n v="0"/>
    <n v="0"/>
    <n v="0"/>
    <n v="0"/>
    <n v="0"/>
    <n v="0"/>
    <n v="0"/>
    <n v="0"/>
    <n v="0"/>
    <n v="0"/>
    <n v="0"/>
    <n v="0"/>
    <n v="0"/>
    <n v="0"/>
    <n v="0"/>
    <n v="0"/>
    <n v="0"/>
    <n v="0"/>
    <m/>
    <n v="0"/>
    <n v="0"/>
    <n v="0"/>
    <m/>
    <n v="0"/>
    <n v="0"/>
    <n v="0"/>
    <n v="0"/>
    <n v="0"/>
    <x v="0"/>
    <m/>
    <x v="6"/>
    <x v="3"/>
    <s v="No root cause"/>
    <s v="No root cause"/>
    <s v=""/>
    <s v="OST_257"/>
    <m/>
  </r>
  <r>
    <s v="Nkoteng-II"/>
    <s v="CTR_220"/>
    <s v="CENTRE"/>
    <s v="IHS"/>
    <s v="Grid-Gen"/>
    <s v="CENTRE"/>
    <s v="Nkoteng"/>
    <s v="ZTE"/>
    <n v="0"/>
    <n v="0"/>
    <n v="0"/>
    <n v="0"/>
    <n v="0"/>
    <n v="0"/>
    <n v="0"/>
    <n v="0"/>
    <n v="0"/>
    <n v="0"/>
    <n v="0"/>
    <n v="0"/>
    <n v="0"/>
    <n v="0"/>
    <n v="0"/>
    <n v="0"/>
    <n v="0"/>
    <n v="0"/>
    <n v="0"/>
    <n v="0"/>
    <m/>
    <n v="0"/>
    <n v="0"/>
    <n v="0"/>
    <m/>
    <n v="0"/>
    <n v="0"/>
    <n v="0"/>
    <n v="0"/>
    <n v="0"/>
    <x v="0"/>
    <m/>
    <x v="6"/>
    <x v="3"/>
    <s v="No root cause"/>
    <s v="No root cause"/>
    <s v=""/>
    <s v="CTR_220"/>
    <m/>
  </r>
  <r>
    <s v="Talla-Monatele-IHS"/>
    <s v="CTR_135"/>
    <s v="CENTRE"/>
    <s v="IHS"/>
    <s v="Grid-Gen"/>
    <s v="CENTRE"/>
    <s v="Monatele"/>
    <s v="ZTE"/>
    <n v="0"/>
    <n v="0"/>
    <n v="0"/>
    <n v="0"/>
    <n v="0"/>
    <n v="0"/>
    <n v="0"/>
    <n v="0"/>
    <n v="0"/>
    <n v="0"/>
    <n v="0"/>
    <n v="0"/>
    <n v="0"/>
    <n v="0"/>
    <n v="0"/>
    <n v="0"/>
    <n v="0"/>
    <n v="0"/>
    <n v="0"/>
    <n v="0"/>
    <m/>
    <n v="0"/>
    <n v="0"/>
    <n v="0"/>
    <m/>
    <n v="0"/>
    <n v="0"/>
    <n v="0"/>
    <n v="0"/>
    <n v="0"/>
    <x v="0"/>
    <m/>
    <x v="6"/>
    <x v="3"/>
    <s v="No root cause"/>
    <s v="No root cause"/>
    <s v=""/>
    <s v="CTR_135"/>
    <m/>
  </r>
  <r>
    <s v="Enganme-IHS"/>
    <s v="CTR_143"/>
    <s v="CENTRE"/>
    <s v="IHS"/>
    <s v="Solar-Gen"/>
    <s v="CENTRE"/>
    <s v="Enganme"/>
    <s v="ZTE"/>
    <n v="0"/>
    <n v="0"/>
    <n v="0"/>
    <n v="0"/>
    <n v="0"/>
    <n v="0"/>
    <n v="0"/>
    <n v="0"/>
    <n v="0"/>
    <n v="0"/>
    <n v="0"/>
    <n v="0"/>
    <n v="0"/>
    <n v="0"/>
    <n v="0"/>
    <n v="0"/>
    <n v="0"/>
    <n v="0"/>
    <n v="0"/>
    <n v="0"/>
    <m/>
    <n v="0"/>
    <n v="0"/>
    <n v="0"/>
    <m/>
    <n v="0"/>
    <n v="0"/>
    <n v="0"/>
    <n v="0"/>
    <n v="0"/>
    <x v="0"/>
    <m/>
    <x v="6"/>
    <x v="3"/>
    <s v="No root cause"/>
    <s v="No root cause"/>
    <s v=""/>
    <s v="CTR_143"/>
    <m/>
  </r>
  <r>
    <s v="Mfessang"/>
    <s v="OST_189"/>
    <s v="OUEST"/>
    <s v="IHS"/>
    <s v="Hybrid-Gen"/>
    <s v="OUEST"/>
    <s v="Mfessang"/>
    <s v="Huawei"/>
    <n v="0"/>
    <n v="0"/>
    <n v="0"/>
    <n v="0"/>
    <n v="0"/>
    <n v="0"/>
    <n v="0"/>
    <n v="0"/>
    <n v="0"/>
    <n v="0"/>
    <n v="0"/>
    <n v="0"/>
    <n v="0"/>
    <n v="0"/>
    <n v="0"/>
    <n v="0"/>
    <n v="0"/>
    <n v="0"/>
    <n v="0"/>
    <n v="0"/>
    <m/>
    <n v="0"/>
    <n v="0"/>
    <n v="0"/>
    <m/>
    <n v="0"/>
    <n v="0"/>
    <n v="0"/>
    <n v="0"/>
    <n v="0"/>
    <x v="0"/>
    <m/>
    <x v="6"/>
    <x v="3"/>
    <s v="No root cause"/>
    <s v="No root cause"/>
    <s v=""/>
    <s v="OST_189"/>
    <m/>
  </r>
  <r>
    <s v="Demdeng"/>
    <s v="OST_088"/>
    <s v="OUEST"/>
    <s v="IHS"/>
    <s v="Grid-Gen"/>
    <s v="OUEST"/>
    <s v="Demdeng"/>
    <s v="Huawei"/>
    <n v="0"/>
    <n v="0"/>
    <n v="0"/>
    <n v="0"/>
    <n v="0"/>
    <n v="0"/>
    <n v="0"/>
    <n v="0"/>
    <n v="0"/>
    <n v="0"/>
    <n v="0"/>
    <n v="0"/>
    <n v="0"/>
    <n v="0"/>
    <n v="0"/>
    <n v="0"/>
    <n v="0"/>
    <n v="0"/>
    <n v="0"/>
    <n v="0"/>
    <m/>
    <n v="0"/>
    <n v="0"/>
    <n v="0"/>
    <m/>
    <n v="0"/>
    <n v="0"/>
    <n v="0"/>
    <n v="0"/>
    <n v="0"/>
    <x v="0"/>
    <m/>
    <x v="6"/>
    <x v="3"/>
    <s v="No root cause"/>
    <s v="No root cause"/>
    <s v=""/>
    <s v="OST_088"/>
    <m/>
  </r>
  <r>
    <s v="Bayomen-Kalong-MTN"/>
    <s v="CTR_364"/>
    <s v="CENTRE"/>
    <s v="IHS"/>
    <s v="Grid-Gen"/>
    <s v="CENTRE"/>
    <s v="Bayomen-Kalong"/>
    <s v="ZTE"/>
    <n v="0"/>
    <n v="0"/>
    <n v="0"/>
    <n v="0"/>
    <n v="0"/>
    <n v="0"/>
    <n v="0"/>
    <n v="0"/>
    <n v="0"/>
    <n v="0"/>
    <n v="0"/>
    <n v="0"/>
    <n v="0"/>
    <n v="0"/>
    <n v="0"/>
    <n v="0"/>
    <n v="0"/>
    <n v="0"/>
    <n v="0"/>
    <n v="0"/>
    <m/>
    <n v="0"/>
    <n v="0"/>
    <n v="0"/>
    <m/>
    <n v="0"/>
    <n v="0"/>
    <n v="0"/>
    <n v="0"/>
    <n v="0"/>
    <x v="0"/>
    <m/>
    <x v="6"/>
    <x v="3"/>
    <s v="No root cause"/>
    <s v="No root cause"/>
    <s v=""/>
    <s v="CTR_364"/>
    <m/>
  </r>
  <r>
    <s v="Pouma-Makob"/>
    <s v="LIT_201"/>
    <s v="LITTORAL"/>
    <s v="IHS"/>
    <s v=""/>
    <s v="LITTORAL"/>
    <s v="Pouma"/>
    <s v="ZTE"/>
    <n v="0"/>
    <n v="0"/>
    <n v="0"/>
    <n v="0"/>
    <n v="0"/>
    <n v="0"/>
    <n v="0"/>
    <n v="0"/>
    <n v="0"/>
    <n v="0"/>
    <n v="0"/>
    <n v="0"/>
    <n v="0"/>
    <n v="0"/>
    <n v="0"/>
    <n v="0"/>
    <n v="0"/>
    <n v="0"/>
    <n v="0"/>
    <n v="0"/>
    <m/>
    <n v="0"/>
    <n v="0"/>
    <n v="0"/>
    <m/>
    <n v="0"/>
    <n v="0"/>
    <n v="0"/>
    <n v="0"/>
    <n v="0"/>
    <x v="0"/>
    <m/>
    <x v="6"/>
    <x v="3"/>
    <s v="No root cause"/>
    <s v="No root cause"/>
    <s v=""/>
    <s v="LIT_201"/>
    <m/>
  </r>
  <r>
    <s v="Zamakoe-MTN"/>
    <s v="CTR_366"/>
    <s v="CENTRE"/>
    <s v="IHS"/>
    <s v="Grid-Gen"/>
    <s v="CENTRE"/>
    <s v="Zamakoe"/>
    <s v="ZTE"/>
    <n v="0"/>
    <n v="0"/>
    <n v="0"/>
    <n v="0"/>
    <n v="0"/>
    <n v="0"/>
    <n v="0"/>
    <n v="0"/>
    <n v="0"/>
    <n v="0"/>
    <n v="0"/>
    <n v="0"/>
    <n v="0"/>
    <n v="0"/>
    <n v="0"/>
    <n v="0"/>
    <n v="0"/>
    <n v="0"/>
    <n v="0"/>
    <n v="0"/>
    <m/>
    <n v="0"/>
    <n v="0"/>
    <n v="0"/>
    <m/>
    <n v="0"/>
    <n v="0"/>
    <n v="0"/>
    <n v="0"/>
    <n v="0"/>
    <x v="0"/>
    <m/>
    <x v="7"/>
    <x v="4"/>
    <s v="SPARE-ISSUE"/>
    <s v="SPARE-ISSUE"/>
    <s v="(05-10-2026 ocm ran 18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10-2026 ocm ran 12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m/>
  </r>
  <r>
    <s v="Loum"/>
    <s v="LIT_029"/>
    <s v="LITTORAL"/>
    <s v="IHS"/>
    <s v="Grid-Gen"/>
    <s v="LITTORAL"/>
    <s v="Loum"/>
    <s v="ZTE"/>
    <n v="0"/>
    <n v="0"/>
    <n v="0"/>
    <n v="0"/>
    <n v="0"/>
    <n v="0"/>
    <n v="0"/>
    <n v="0"/>
    <n v="0"/>
    <n v="0"/>
    <n v="0"/>
    <n v="0"/>
    <n v="0"/>
    <n v="0"/>
    <n v="0"/>
    <n v="0"/>
    <n v="0"/>
    <n v="0"/>
    <n v="0"/>
    <n v="0"/>
    <m/>
    <n v="0"/>
    <n v="0"/>
    <n v="0"/>
    <m/>
    <n v="0"/>
    <n v="0"/>
    <n v="0"/>
    <n v="0"/>
    <n v="0"/>
    <x v="0"/>
    <m/>
    <x v="6"/>
    <x v="3"/>
    <s v="No root cause"/>
    <s v="No root cause"/>
    <s v=""/>
    <s v="LIT_029"/>
    <m/>
  </r>
  <r>
    <s v="DIDANGO-II"/>
    <s v="OST_316"/>
    <s v="OUEST"/>
    <m/>
    <m/>
    <s v="OUEST"/>
    <s v="Koutaba"/>
    <s v="Huawei"/>
    <n v="0"/>
    <n v="0"/>
    <n v="0"/>
    <n v="0"/>
    <n v="0"/>
    <n v="0"/>
    <n v="0"/>
    <n v="0"/>
    <n v="0"/>
    <n v="0"/>
    <n v="0"/>
    <n v="0"/>
    <n v="0"/>
    <n v="0"/>
    <n v="0"/>
    <n v="0"/>
    <n v="0"/>
    <n v="0"/>
    <n v="0"/>
    <n v="0"/>
    <m/>
    <n v="0"/>
    <n v="0"/>
    <n v="0"/>
    <m/>
    <n v="0"/>
    <n v="0"/>
    <n v="0"/>
    <n v="0"/>
    <n v="0"/>
    <x v="0"/>
    <m/>
    <x v="6"/>
    <x v="3"/>
    <s v="No root cause"/>
    <s v="No root cause"/>
    <s v=""/>
    <s v="OST_316"/>
    <m/>
  </r>
  <r>
    <s v="Sombo"/>
    <s v="CTR_013"/>
    <s v="CENTRE"/>
    <s v="IHS"/>
    <s v="Grid-Gen"/>
    <s v="CENTRE"/>
    <s v="Sombo"/>
    <s v="ZTE"/>
    <n v="0"/>
    <n v="0"/>
    <n v="0"/>
    <n v="0"/>
    <n v="0"/>
    <n v="0"/>
    <n v="0"/>
    <n v="0"/>
    <n v="0"/>
    <n v="0"/>
    <n v="0"/>
    <n v="0"/>
    <n v="0"/>
    <n v="0"/>
    <n v="0"/>
    <n v="0"/>
    <n v="0"/>
    <n v="0"/>
    <n v="0"/>
    <n v="0"/>
    <m/>
    <n v="0"/>
    <n v="0"/>
    <n v="0"/>
    <m/>
    <n v="0"/>
    <n v="0"/>
    <n v="0"/>
    <n v="0"/>
    <n v="0"/>
    <x v="0"/>
    <m/>
    <x v="6"/>
    <x v="3"/>
    <s v="No root cause"/>
    <s v="No root cause"/>
    <s v=""/>
    <s v="CTR_013"/>
    <m/>
  </r>
  <r>
    <s v="Akono"/>
    <s v="CTR_063"/>
    <s v="CENTRE"/>
    <s v="IHS"/>
    <s v="Grid-Gen"/>
    <s v="CENTRE"/>
    <s v="Akono"/>
    <s v="ZTE"/>
    <n v="0"/>
    <n v="0"/>
    <n v="0"/>
    <n v="0"/>
    <n v="0"/>
    <n v="0"/>
    <n v="0"/>
    <n v="0"/>
    <n v="0"/>
    <n v="0"/>
    <n v="0"/>
    <n v="0"/>
    <n v="0"/>
    <n v="0"/>
    <n v="0"/>
    <n v="0"/>
    <n v="0"/>
    <n v="0"/>
    <n v="0"/>
    <n v="0"/>
    <m/>
    <n v="0"/>
    <n v="0"/>
    <n v="0"/>
    <m/>
    <n v="0"/>
    <n v="0"/>
    <n v="0"/>
    <n v="0"/>
    <n v="0"/>
    <x v="0"/>
    <m/>
    <x v="6"/>
    <x v="3"/>
    <s v="No root cause"/>
    <s v="No root cause"/>
    <s v=""/>
    <s v="CTR_063"/>
    <m/>
  </r>
  <r>
    <s v="Balengou"/>
    <s v="OST_049"/>
    <s v="OUEST"/>
    <s v="IHS"/>
    <s v="Grid-Gen"/>
    <s v="OUEST"/>
    <s v="Balengou"/>
    <s v="Huawei"/>
    <n v="0"/>
    <n v="0"/>
    <n v="0"/>
    <n v="0"/>
    <n v="0"/>
    <n v="0"/>
    <n v="0"/>
    <n v="0"/>
    <n v="0"/>
    <n v="0"/>
    <n v="0"/>
    <n v="0"/>
    <n v="0"/>
    <n v="0"/>
    <n v="0"/>
    <n v="0"/>
    <n v="0"/>
    <n v="0"/>
    <n v="0"/>
    <n v="0"/>
    <m/>
    <n v="0"/>
    <n v="0"/>
    <n v="0"/>
    <m/>
    <n v="0"/>
    <n v="0"/>
    <n v="0"/>
    <n v="0"/>
    <n v="0"/>
    <x v="0"/>
    <m/>
    <x v="6"/>
    <x v="3"/>
    <s v="No root cause"/>
    <s v="No root cause"/>
    <s v=""/>
    <s v="OST_049"/>
    <m/>
  </r>
  <r>
    <s v="Bokito-MTN"/>
    <s v="CTR_193"/>
    <s v="CENTRE"/>
    <s v="IHS"/>
    <s v="Grid-Gen"/>
    <s v="CENTRE"/>
    <s v="Bokito"/>
    <s v="ZTE"/>
    <n v="0"/>
    <n v="0"/>
    <n v="0"/>
    <n v="0"/>
    <n v="0"/>
    <n v="0"/>
    <n v="0"/>
    <n v="0"/>
    <n v="0"/>
    <n v="0"/>
    <n v="0"/>
    <n v="0"/>
    <n v="0"/>
    <n v="0"/>
    <n v="0"/>
    <n v="0"/>
    <n v="0"/>
    <n v="0"/>
    <n v="0"/>
    <n v="0"/>
    <m/>
    <n v="0"/>
    <n v="0"/>
    <n v="0"/>
    <m/>
    <n v="0"/>
    <n v="0"/>
    <n v="0"/>
    <n v="0"/>
    <n v="0"/>
    <x v="0"/>
    <m/>
    <x v="6"/>
    <x v="3"/>
    <s v="No root cause"/>
    <s v="No root cause"/>
    <s v=""/>
    <s v="CTR_193"/>
    <m/>
  </r>
  <r>
    <s v="Bissiang"/>
    <s v="LIT_505"/>
    <s v="LITTORAL"/>
    <s v="IHS"/>
    <s v="Hybrid-Gen"/>
    <s v="LITTORAL"/>
    <s v="Bissiang"/>
    <s v="ZTE"/>
    <n v="0"/>
    <n v="0"/>
    <n v="0"/>
    <n v="0"/>
    <n v="0"/>
    <n v="0"/>
    <n v="0"/>
    <n v="0"/>
    <n v="0"/>
    <n v="0"/>
    <n v="0"/>
    <n v="0"/>
    <n v="0"/>
    <n v="0"/>
    <n v="0"/>
    <n v="0"/>
    <n v="0"/>
    <n v="0"/>
    <n v="0"/>
    <n v="0"/>
    <m/>
    <n v="0"/>
    <n v="0"/>
    <n v="0"/>
    <m/>
    <n v="0"/>
    <n v="0"/>
    <n v="0"/>
    <n v="0"/>
    <n v="0"/>
    <x v="0"/>
    <m/>
    <x v="6"/>
    <x v="3"/>
    <s v="No root cause"/>
    <s v="No root cause"/>
    <s v=""/>
    <s v="LIT_505"/>
    <m/>
  </r>
  <r>
    <s v="Afambassi-MTN"/>
    <s v="CTR_365"/>
    <s v="CENTRE"/>
    <s v="IHS"/>
    <m/>
    <s v="CENTRE"/>
    <s v="Afambassi"/>
    <s v="ZTE"/>
    <n v="0"/>
    <n v="0"/>
    <n v="0"/>
    <n v="0"/>
    <n v="0"/>
    <n v="0"/>
    <n v="0"/>
    <n v="0"/>
    <n v="0"/>
    <n v="0"/>
    <n v="0"/>
    <n v="0"/>
    <n v="0"/>
    <n v="0"/>
    <n v="0"/>
    <n v="0"/>
    <n v="0"/>
    <n v="0"/>
    <n v="0"/>
    <n v="0"/>
    <m/>
    <n v="0"/>
    <n v="0"/>
    <n v="0"/>
    <m/>
    <n v="0"/>
    <n v="0"/>
    <n v="0"/>
    <n v="0"/>
    <n v="0"/>
    <x v="0"/>
    <m/>
    <x v="6"/>
    <x v="3"/>
    <s v="No root cause"/>
    <s v="No root cause"/>
    <s v=""/>
    <s v="CTR_365"/>
    <m/>
  </r>
  <r>
    <s v="Ezezang-MTN"/>
    <s v="CTR_230"/>
    <s v="CENTRE"/>
    <s v="IHS"/>
    <s v=""/>
    <s v="CENTRE"/>
    <s v="Ezezang"/>
    <s v="ZTE"/>
    <n v="0"/>
    <n v="0"/>
    <n v="0"/>
    <n v="0"/>
    <n v="0"/>
    <n v="0"/>
    <n v="0"/>
    <n v="0"/>
    <n v="0"/>
    <n v="0"/>
    <n v="0"/>
    <n v="0"/>
    <n v="0"/>
    <n v="0"/>
    <n v="0"/>
    <n v="0"/>
    <n v="0"/>
    <n v="0"/>
    <n v="0"/>
    <n v="0"/>
    <m/>
    <n v="0"/>
    <n v="0"/>
    <n v="0"/>
    <m/>
    <n v="0"/>
    <n v="0"/>
    <n v="0"/>
    <n v="0"/>
    <n v="0"/>
    <x v="0"/>
    <m/>
    <x v="6"/>
    <x v="3"/>
    <s v="No root cause"/>
    <s v="No root cause"/>
    <s v=""/>
    <s v="CTR_230"/>
    <m/>
  </r>
  <r>
    <s v="Yop-IHS"/>
    <s v="CTR_673"/>
    <s v="CENTRE"/>
    <s v="IHS"/>
    <s v="Solar-Grid-Gen"/>
    <s v="CENTRE"/>
    <s v="Yop"/>
    <s v="ZTE"/>
    <n v="0"/>
    <n v="0"/>
    <n v="0"/>
    <n v="0"/>
    <n v="0"/>
    <n v="0"/>
    <n v="0"/>
    <n v="0"/>
    <n v="0"/>
    <n v="0"/>
    <n v="0"/>
    <n v="0"/>
    <n v="0"/>
    <n v="0"/>
    <n v="0"/>
    <n v="0"/>
    <n v="0"/>
    <n v="0"/>
    <n v="0"/>
    <n v="0"/>
    <m/>
    <n v="0"/>
    <n v="0"/>
    <n v="0"/>
    <m/>
    <n v="0"/>
    <n v="0"/>
    <n v="0"/>
    <n v="0"/>
    <n v="0"/>
    <x v="0"/>
    <m/>
    <x v="6"/>
    <x v="3"/>
    <s v="No root cause"/>
    <s v="No root cause"/>
    <s v=""/>
    <s v="CTR_673"/>
    <m/>
  </r>
  <r>
    <s v="Taete-MTN-IHS"/>
    <s v="CTR_184"/>
    <s v="CENTRE"/>
    <s v="IHS"/>
    <s v="Grid-Gen-Lithium"/>
    <s v="CENTRE"/>
    <s v="Taete"/>
    <s v="ZTE"/>
    <n v="0"/>
    <n v="0"/>
    <n v="0"/>
    <n v="0"/>
    <n v="0"/>
    <n v="0"/>
    <n v="0"/>
    <n v="0"/>
    <n v="0"/>
    <n v="0"/>
    <n v="0"/>
    <n v="0"/>
    <n v="0"/>
    <n v="0"/>
    <n v="0"/>
    <n v="0"/>
    <n v="0"/>
    <n v="0"/>
    <n v="0"/>
    <n v="0"/>
    <m/>
    <n v="0"/>
    <n v="0"/>
    <n v="0"/>
    <m/>
    <n v="0"/>
    <n v="0"/>
    <n v="0"/>
    <n v="0"/>
    <n v="0"/>
    <x v="0"/>
    <m/>
    <x v="6"/>
    <x v="3"/>
    <s v="No root cause"/>
    <s v="No root cause"/>
    <s v=""/>
    <s v="CTR_184"/>
    <m/>
  </r>
  <r>
    <s v="Sikoum"/>
    <s v="LIT_012"/>
    <s v="LITTORAL"/>
    <s v="IHS"/>
    <s v="Solar-Gen-Lithium"/>
    <s v="LITTORAL"/>
    <s v="Sikoum"/>
    <s v="ZTE"/>
    <n v="0"/>
    <n v="0"/>
    <n v="0"/>
    <n v="0"/>
    <n v="0"/>
    <n v="0"/>
    <n v="0"/>
    <n v="0"/>
    <n v="0"/>
    <n v="0"/>
    <n v="0"/>
    <n v="0"/>
    <n v="0"/>
    <n v="0"/>
    <n v="0"/>
    <n v="0"/>
    <n v="0"/>
    <n v="0"/>
    <n v="0"/>
    <n v="0"/>
    <m/>
    <n v="0"/>
    <n v="0"/>
    <n v="0"/>
    <m/>
    <n v="0"/>
    <n v="0"/>
    <n v="0"/>
    <n v="0"/>
    <n v="0"/>
    <x v="0"/>
    <m/>
    <x v="6"/>
    <x v="3"/>
    <s v="No root cause"/>
    <s v="No root cause"/>
    <s v=""/>
    <s v="LIT_012"/>
    <m/>
  </r>
  <r>
    <s v="Memiam-MTN"/>
    <s v="SUD_235"/>
    <s v="CENTRE"/>
    <s v="IHS"/>
    <s v="Grid-Gen"/>
    <s v="SUD"/>
    <s v="Memiam"/>
    <s v="ZTE"/>
    <n v="0"/>
    <n v="0"/>
    <n v="0"/>
    <n v="0"/>
    <n v="0"/>
    <n v="0"/>
    <n v="0"/>
    <n v="0"/>
    <n v="0"/>
    <n v="0"/>
    <n v="0"/>
    <n v="0"/>
    <n v="0"/>
    <n v="0"/>
    <n v="0"/>
    <n v="0"/>
    <n v="0"/>
    <n v="0"/>
    <n v="0"/>
    <n v="0"/>
    <m/>
    <n v="0"/>
    <n v="0"/>
    <n v="0"/>
    <m/>
    <n v="0"/>
    <n v="0"/>
    <n v="0"/>
    <n v="0"/>
    <n v="0"/>
    <x v="0"/>
    <m/>
    <x v="6"/>
    <x v="3"/>
    <s v="No root cause"/>
    <s v="No root cause"/>
    <s v=""/>
    <s v="SUD_235"/>
    <m/>
  </r>
  <r>
    <s v="Sikoum-II"/>
    <s v="LIT_388"/>
    <s v="LITTORAL"/>
    <s v="IHS"/>
    <s v="Gen-Lithium"/>
    <s v="LITTORAL"/>
    <s v="Sikoum"/>
    <s v="ZTE"/>
    <n v="0"/>
    <n v="0"/>
    <n v="0"/>
    <n v="0"/>
    <n v="0"/>
    <n v="0"/>
    <n v="0"/>
    <n v="0"/>
    <n v="0"/>
    <n v="0"/>
    <n v="0"/>
    <n v="0"/>
    <n v="0"/>
    <n v="0"/>
    <n v="0"/>
    <n v="0"/>
    <n v="0"/>
    <n v="0"/>
    <n v="0"/>
    <n v="0"/>
    <m/>
    <n v="0"/>
    <n v="0"/>
    <n v="0"/>
    <m/>
    <n v="0"/>
    <n v="0"/>
    <n v="0"/>
    <n v="0"/>
    <n v="0"/>
    <x v="0"/>
    <m/>
    <x v="6"/>
    <x v="3"/>
    <s v="No root cause"/>
    <s v="No root cause"/>
    <s v=""/>
    <s v="LIT_388"/>
    <m/>
  </r>
  <r>
    <s v="Nkongkarak-MTN-IHS"/>
    <s v="CTR_696"/>
    <s v="CENTRE"/>
    <s v="IHS"/>
    <s v="Hybrid-Gen"/>
    <s v="CENTRE"/>
    <s v="Nkongkarak"/>
    <s v="ZTE"/>
    <n v="0"/>
    <n v="0"/>
    <n v="0"/>
    <n v="0"/>
    <n v="0"/>
    <n v="0"/>
    <n v="0"/>
    <n v="0"/>
    <n v="0"/>
    <n v="0"/>
    <n v="0"/>
    <n v="0"/>
    <n v="0"/>
    <n v="0"/>
    <n v="0"/>
    <n v="0"/>
    <n v="0"/>
    <n v="0"/>
    <n v="0"/>
    <n v="0"/>
    <m/>
    <n v="0"/>
    <n v="0"/>
    <n v="0"/>
    <m/>
    <n v="0"/>
    <n v="0"/>
    <n v="0"/>
    <n v="0"/>
    <n v="0"/>
    <x v="0"/>
    <m/>
    <x v="6"/>
    <x v="3"/>
    <s v="No root cause"/>
    <s v="No root cause"/>
    <s v=""/>
    <s v="CTR_696"/>
    <m/>
  </r>
  <r>
    <s v="Metet"/>
    <s v="CTR_053"/>
    <s v="CENTRE"/>
    <s v="IHS"/>
    <s v="Grid-Gen"/>
    <s v="CENTRE"/>
    <s v="Metet"/>
    <s v="ZTE"/>
    <n v="0"/>
    <n v="0"/>
    <n v="0"/>
    <n v="0"/>
    <n v="0"/>
    <n v="0"/>
    <n v="0"/>
    <n v="0"/>
    <n v="0"/>
    <n v="0"/>
    <n v="0"/>
    <n v="0"/>
    <n v="0"/>
    <n v="0"/>
    <n v="0"/>
    <n v="0"/>
    <n v="0"/>
    <n v="0"/>
    <n v="0"/>
    <n v="0"/>
    <m/>
    <n v="0"/>
    <n v="0"/>
    <n v="0"/>
    <m/>
    <n v="0"/>
    <n v="0"/>
    <n v="0"/>
    <n v="0"/>
    <n v="0"/>
    <x v="0"/>
    <m/>
    <x v="6"/>
    <x v="3"/>
    <s v="No root cause"/>
    <s v="No root cause"/>
    <s v=""/>
    <s v="CTR_053"/>
    <m/>
  </r>
  <r>
    <s v="Yambassa"/>
    <s v="CTR_232"/>
    <s v="CENTRE"/>
    <s v="IHS"/>
    <s v="Grid-Gen"/>
    <s v="CENTRE"/>
    <s v="Yambassa"/>
    <s v="ZTE"/>
    <n v="0"/>
    <n v="0"/>
    <n v="0"/>
    <n v="0"/>
    <n v="0"/>
    <n v="0"/>
    <n v="0"/>
    <n v="0"/>
    <n v="0"/>
    <n v="0"/>
    <n v="0"/>
    <n v="0"/>
    <n v="0"/>
    <n v="0"/>
    <n v="0"/>
    <n v="0"/>
    <n v="0"/>
    <n v="0"/>
    <n v="0"/>
    <n v="0"/>
    <m/>
    <n v="0"/>
    <n v="0"/>
    <n v="0"/>
    <m/>
    <n v="0"/>
    <n v="0"/>
    <n v="0"/>
    <n v="0"/>
    <n v="0"/>
    <x v="0"/>
    <m/>
    <x v="6"/>
    <x v="3"/>
    <s v="No root cause"/>
    <s v="No root cause"/>
    <s v=""/>
    <s v="CTR_232"/>
    <m/>
  </r>
  <r>
    <s v="Sackbayeme"/>
    <s v="LIT_138"/>
    <s v="LITTORAL"/>
    <s v="IHS"/>
    <s v="Grid-Gen"/>
    <s v="LITTORAL"/>
    <s v="Sacbayeme"/>
    <s v="ZTE"/>
    <n v="0"/>
    <n v="0"/>
    <n v="0"/>
    <n v="0"/>
    <n v="0"/>
    <n v="0"/>
    <n v="0"/>
    <n v="0"/>
    <n v="0"/>
    <n v="0"/>
    <n v="0"/>
    <n v="0"/>
    <n v="0"/>
    <n v="0"/>
    <n v="0"/>
    <n v="0"/>
    <n v="0"/>
    <n v="0"/>
    <n v="0"/>
    <n v="0"/>
    <m/>
    <n v="0"/>
    <n v="0"/>
    <n v="0"/>
    <m/>
    <n v="0"/>
    <n v="0"/>
    <n v="0"/>
    <n v="0"/>
    <n v="0"/>
    <x v="0"/>
    <m/>
    <x v="6"/>
    <x v="3"/>
    <s v="No root cause"/>
    <s v="No root cause"/>
    <s v=""/>
    <s v="LIT_138"/>
    <m/>
  </r>
  <r>
    <s v="Bamoko"/>
    <s v="CTR_091"/>
    <s v="CENTRE"/>
    <s v="IHS"/>
    <s v="Solar-Gen"/>
    <s v="CENTRE"/>
    <s v="Bamoko"/>
    <s v="ZTE"/>
    <n v="0"/>
    <n v="0"/>
    <n v="0"/>
    <n v="0"/>
    <n v="0"/>
    <n v="0"/>
    <n v="0"/>
    <n v="0"/>
    <n v="0"/>
    <n v="0"/>
    <n v="0"/>
    <n v="0"/>
    <n v="0"/>
    <n v="0"/>
    <n v="0"/>
    <n v="0"/>
    <n v="0"/>
    <n v="0"/>
    <n v="0"/>
    <n v="0"/>
    <m/>
    <n v="0"/>
    <n v="0"/>
    <n v="0"/>
    <m/>
    <n v="0"/>
    <n v="0"/>
    <n v="0"/>
    <n v="0"/>
    <n v="0"/>
    <x v="0"/>
    <m/>
    <x v="6"/>
    <x v="3"/>
    <s v="No root cause"/>
    <s v="No root cause"/>
    <s v=""/>
    <s v="CTR_091"/>
    <m/>
  </r>
  <r>
    <s v="Penja-Market-MTN"/>
    <s v="LIT_767"/>
    <s v="LITTORAL"/>
    <m/>
    <m/>
    <s v="LITTORAL"/>
    <s v="Penja"/>
    <s v="ZTE"/>
    <n v="0"/>
    <n v="0"/>
    <n v="0"/>
    <n v="0"/>
    <n v="0"/>
    <n v="0"/>
    <n v="0"/>
    <n v="0"/>
    <n v="0"/>
    <n v="0"/>
    <n v="0"/>
    <n v="0"/>
    <n v="0"/>
    <n v="0"/>
    <n v="0"/>
    <n v="0"/>
    <n v="0"/>
    <n v="0"/>
    <n v="0"/>
    <n v="0"/>
    <m/>
    <n v="0"/>
    <n v="0"/>
    <n v="0"/>
    <m/>
    <n v="0"/>
    <n v="0"/>
    <n v="0"/>
    <n v="0"/>
    <n v="0"/>
    <x v="0"/>
    <m/>
    <x v="6"/>
    <x v="3"/>
    <s v="No root cause"/>
    <s v="No root cause"/>
    <s v=""/>
    <s v="LIT_767"/>
    <m/>
  </r>
  <r>
    <s v="Ngwei-II-IHS"/>
    <s v="LIT_664"/>
    <s v="LITTORAL"/>
    <s v="IHS"/>
    <s v="Solar-Gen"/>
    <s v="LITTORAL"/>
    <s v="Ngwei"/>
    <s v="ZTE"/>
    <n v="0"/>
    <n v="0"/>
    <n v="0"/>
    <n v="0"/>
    <n v="0"/>
    <n v="0"/>
    <n v="0"/>
    <n v="0"/>
    <n v="0"/>
    <n v="0"/>
    <n v="0"/>
    <n v="0"/>
    <n v="0"/>
    <n v="0"/>
    <n v="0"/>
    <n v="0"/>
    <n v="0"/>
    <n v="0"/>
    <n v="0"/>
    <n v="0"/>
    <m/>
    <n v="0"/>
    <n v="0"/>
    <n v="0"/>
    <m/>
    <n v="0"/>
    <n v="0"/>
    <n v="0"/>
    <n v="0"/>
    <n v="0"/>
    <x v="0"/>
    <m/>
    <x v="6"/>
    <x v="3"/>
    <s v="No root cause"/>
    <s v="No root cause"/>
    <s v=""/>
    <s v="LIT_664"/>
    <m/>
  </r>
  <r>
    <s v="Pama"/>
    <s v="SUD_004"/>
    <s v="LITTORAL"/>
    <s v="IHS"/>
    <s v="Grid-Gen"/>
    <s v="SUD"/>
    <s v="Pama"/>
    <s v="NOKIA"/>
    <n v="0"/>
    <n v="0"/>
    <n v="0"/>
    <n v="0"/>
    <n v="0"/>
    <n v="0"/>
    <n v="0"/>
    <n v="0"/>
    <n v="0"/>
    <n v="0"/>
    <n v="0"/>
    <n v="0"/>
    <n v="0"/>
    <n v="0"/>
    <n v="0"/>
    <n v="0"/>
    <n v="0"/>
    <n v="0"/>
    <n v="0"/>
    <n v="0"/>
    <m/>
    <n v="0"/>
    <n v="0"/>
    <n v="0"/>
    <m/>
    <n v="0"/>
    <n v="0"/>
    <n v="0"/>
    <n v="0"/>
    <n v="0"/>
    <x v="0"/>
    <m/>
    <x v="6"/>
    <x v="3"/>
    <s v="No root cause"/>
    <s v="No root cause"/>
    <s v=""/>
    <s v="SUD_004"/>
    <m/>
  </r>
  <r>
    <s v="Ntui-Ecole-Publique"/>
    <s v="CTR_826"/>
    <s v="CENTRE"/>
    <s v="CAMUSAT"/>
    <s v="HGB"/>
    <s v="CENTRE"/>
    <s v="Ntui"/>
    <s v="ZTE"/>
    <n v="0"/>
    <n v="0"/>
    <n v="0"/>
    <n v="0"/>
    <n v="0"/>
    <n v="0"/>
    <n v="0"/>
    <n v="0"/>
    <n v="0"/>
    <n v="0"/>
    <n v="0"/>
    <n v="0"/>
    <n v="0"/>
    <n v="0"/>
    <n v="0"/>
    <n v="0"/>
    <n v="0"/>
    <n v="0"/>
    <n v="0"/>
    <n v="0"/>
    <m/>
    <n v="0"/>
    <n v="0"/>
    <n v="0"/>
    <m/>
    <n v="0"/>
    <n v="0"/>
    <n v="0"/>
    <n v="0"/>
    <n v="0"/>
    <x v="0"/>
    <m/>
    <x v="6"/>
    <x v="3"/>
    <s v="No root cause"/>
    <s v="No root cause"/>
    <s v=""/>
    <s v="CTR_826"/>
    <m/>
  </r>
  <r>
    <s v="Mamb"/>
    <s v="CTR_356"/>
    <s v="CENTRE"/>
    <s v="IHS"/>
    <s v="Grid-Gen"/>
    <s v="CENTRE"/>
    <s v="Mamb"/>
    <s v="ZTE"/>
    <n v="0"/>
    <n v="0"/>
    <n v="0"/>
    <n v="0"/>
    <n v="0"/>
    <n v="0"/>
    <n v="0"/>
    <n v="0"/>
    <n v="0"/>
    <n v="0"/>
    <n v="0"/>
    <n v="0"/>
    <n v="0"/>
    <n v="0"/>
    <n v="0"/>
    <n v="0"/>
    <n v="0"/>
    <n v="0"/>
    <n v="0"/>
    <n v="0"/>
    <m/>
    <n v="0"/>
    <n v="0"/>
    <n v="0"/>
    <m/>
    <n v="0"/>
    <n v="0"/>
    <n v="0"/>
    <n v="0"/>
    <n v="0"/>
    <x v="0"/>
    <m/>
    <x v="6"/>
    <x v="3"/>
    <s v="No root cause"/>
    <s v="No root cause"/>
    <s v=""/>
    <s v="CTR_356"/>
    <m/>
  </r>
  <r>
    <s v="MONATELE-IHS"/>
    <s v="CTR_869"/>
    <s v="CENTRE"/>
    <s v="IHS"/>
    <s v="Grid-Gen"/>
    <s v="CENTRE"/>
    <s v="Monatele"/>
    <s v="ZTE"/>
    <n v="0"/>
    <n v="0"/>
    <n v="0"/>
    <n v="0"/>
    <n v="0"/>
    <n v="0"/>
    <n v="0"/>
    <n v="0"/>
    <n v="0"/>
    <n v="0"/>
    <n v="0"/>
    <n v="0"/>
    <n v="0"/>
    <n v="0"/>
    <n v="0"/>
    <n v="0"/>
    <n v="0"/>
    <n v="0"/>
    <n v="0"/>
    <n v="0"/>
    <m/>
    <n v="0"/>
    <n v="0"/>
    <n v="0"/>
    <m/>
    <n v="0"/>
    <n v="0"/>
    <n v="0"/>
    <n v="0"/>
    <n v="0"/>
    <x v="0"/>
    <m/>
    <x v="6"/>
    <x v="3"/>
    <s v="No root cause"/>
    <s v="No root cause"/>
    <s v=""/>
    <s v="CTR_869"/>
    <m/>
  </r>
  <r>
    <s v="Mbanga-Mouyouka-IHS"/>
    <s v="LIT_789"/>
    <s v="LITTORAL"/>
    <m/>
    <m/>
    <s v="LITTORAL"/>
    <s v="Mouyouka"/>
    <s v="ZTE"/>
    <n v="0"/>
    <n v="0"/>
    <n v="0"/>
    <n v="0"/>
    <n v="0"/>
    <n v="0"/>
    <n v="0"/>
    <n v="0"/>
    <n v="0"/>
    <n v="0"/>
    <n v="0"/>
    <n v="0"/>
    <n v="0"/>
    <n v="0"/>
    <n v="0"/>
    <n v="0"/>
    <n v="0"/>
    <n v="0"/>
    <n v="0"/>
    <n v="0"/>
    <m/>
    <n v="0"/>
    <n v="0"/>
    <n v="0"/>
    <m/>
    <n v="0"/>
    <n v="0"/>
    <n v="0"/>
    <n v="0"/>
    <n v="0"/>
    <x v="0"/>
    <m/>
    <x v="6"/>
    <x v="3"/>
    <s v="No root cause"/>
    <s v="No root cause"/>
    <s v=""/>
    <s v="LIT_789"/>
    <m/>
  </r>
  <r>
    <s v="Bidou-IHS"/>
    <s v="SUD_125"/>
    <s v="NORD-OUEST"/>
    <m/>
    <m/>
    <s v="SUD"/>
    <s v="Bamenda"/>
    <s v="ZTE"/>
    <n v="0"/>
    <n v="0"/>
    <n v="0"/>
    <n v="0"/>
    <n v="0"/>
    <n v="0"/>
    <n v="0"/>
    <n v="0"/>
    <n v="0"/>
    <n v="0"/>
    <n v="0"/>
    <n v="0"/>
    <n v="0"/>
    <n v="0"/>
    <n v="0"/>
    <n v="0"/>
    <n v="0"/>
    <n v="0"/>
    <n v="0"/>
    <n v="0"/>
    <m/>
    <n v="0"/>
    <n v="0"/>
    <n v="0"/>
    <m/>
    <n v="0"/>
    <n v="0"/>
    <n v="0"/>
    <n v="0"/>
    <n v="0"/>
    <x v="0"/>
    <m/>
    <x v="6"/>
    <x v="3"/>
    <s v="No root cause"/>
    <s v="No root cause"/>
    <s v=""/>
    <s v="SUD_125"/>
    <m/>
  </r>
  <r>
    <s v="Makoda-MTN"/>
    <s v="CTR_360"/>
    <s v="CENTRE"/>
    <s v="IHS"/>
    <s v="Gen-Lithium"/>
    <s v="CENTRE"/>
    <s v="Makoda"/>
    <s v="ZTE"/>
    <n v="0"/>
    <n v="0"/>
    <n v="0"/>
    <n v="0"/>
    <n v="0"/>
    <n v="0"/>
    <n v="0"/>
    <n v="0"/>
    <n v="0"/>
    <n v="0"/>
    <n v="0"/>
    <n v="0"/>
    <n v="0"/>
    <n v="0"/>
    <n v="0"/>
    <n v="0"/>
    <n v="0"/>
    <n v="0"/>
    <n v="0"/>
    <n v="0"/>
    <m/>
    <n v="0"/>
    <n v="0"/>
    <n v="0"/>
    <m/>
    <n v="0"/>
    <n v="0"/>
    <n v="0"/>
    <n v="0"/>
    <n v="0"/>
    <x v="0"/>
    <m/>
    <x v="6"/>
    <x v="3"/>
    <s v="No root cause"/>
    <s v="No root cause"/>
    <s v=""/>
    <s v="CTR_360"/>
    <m/>
  </r>
  <r>
    <s v="Manjo-Q2-MTN"/>
    <s v="LIT_772"/>
    <s v="LITTORAL"/>
    <m/>
    <m/>
    <s v="LITTORAL"/>
    <s v="Manjo"/>
    <s v="ZTE"/>
    <n v="0"/>
    <n v="0"/>
    <n v="0"/>
    <n v="0"/>
    <n v="0"/>
    <n v="0"/>
    <n v="0"/>
    <n v="0"/>
    <n v="0"/>
    <n v="0"/>
    <n v="0"/>
    <n v="0"/>
    <n v="0"/>
    <n v="0"/>
    <n v="0"/>
    <n v="0"/>
    <n v="0"/>
    <n v="0"/>
    <n v="0"/>
    <n v="0"/>
    <m/>
    <n v="0"/>
    <n v="0"/>
    <n v="0"/>
    <m/>
    <n v="0"/>
    <n v="0"/>
    <n v="0"/>
    <n v="0"/>
    <n v="0"/>
    <x v="0"/>
    <m/>
    <x v="6"/>
    <x v="3"/>
    <s v="No root cause"/>
    <s v="No root cause"/>
    <s v=""/>
    <s v="LIT_772"/>
    <m/>
  </r>
  <r>
    <s v="BISSIANG-Kribi"/>
    <s v="SUD_128"/>
    <s v="CENTRE"/>
    <s v="CAMUSAT"/>
    <s v="Hybrid Solar - S3"/>
    <s v="SUD"/>
    <s v="BISSIANG"/>
    <s v="ZTE"/>
    <n v="0"/>
    <n v="0"/>
    <n v="0"/>
    <n v="0"/>
    <n v="0"/>
    <n v="0"/>
    <n v="0"/>
    <n v="0"/>
    <n v="0"/>
    <n v="0"/>
    <n v="0"/>
    <n v="0"/>
    <n v="0"/>
    <n v="0"/>
    <n v="0"/>
    <n v="0"/>
    <n v="0"/>
    <n v="0"/>
    <n v="0"/>
    <n v="0"/>
    <m/>
    <n v="0"/>
    <n v="0"/>
    <n v="0"/>
    <m/>
    <n v="0"/>
    <n v="0"/>
    <n v="0"/>
    <n v="0"/>
    <n v="0"/>
    <x v="0"/>
    <m/>
    <x v="6"/>
    <x v="3"/>
    <s v="No root cause"/>
    <s v="No root cause"/>
    <s v=""/>
    <s v="SUD_128"/>
    <m/>
  </r>
  <r>
    <s v="Ndokoma"/>
    <s v="LIT_308"/>
    <s v="LITTORAL"/>
    <s v="IHS"/>
    <s v="Grid-Gen-Lithium"/>
    <s v="LITTORAL"/>
    <s v="Ndokoma"/>
    <s v="ZTE"/>
    <n v="0"/>
    <n v="0"/>
    <n v="0"/>
    <n v="0"/>
    <n v="0"/>
    <n v="0"/>
    <n v="0"/>
    <n v="0"/>
    <n v="0"/>
    <n v="0"/>
    <n v="0"/>
    <n v="0"/>
    <n v="0"/>
    <n v="0"/>
    <n v="0"/>
    <n v="0"/>
    <n v="0"/>
    <n v="0"/>
    <n v="0"/>
    <n v="0"/>
    <m/>
    <n v="0"/>
    <n v="0"/>
    <n v="0"/>
    <m/>
    <n v="0"/>
    <n v="0"/>
    <n v="0"/>
    <n v="0"/>
    <n v="0"/>
    <x v="0"/>
    <m/>
    <x v="6"/>
    <x v="3"/>
    <s v="No root cause"/>
    <s v="No root cause"/>
    <s v=""/>
    <s v="LIT_308"/>
    <m/>
  </r>
  <r>
    <s v="Ngwei"/>
    <s v="LIT_108"/>
    <s v="LITTORAL"/>
    <s v="IHS"/>
    <s v="Solar-Grid-Gen"/>
    <s v="LITTORAL"/>
    <s v="Ngwei"/>
    <s v="ZTE"/>
    <n v="0"/>
    <n v="0"/>
    <n v="0"/>
    <n v="0"/>
    <n v="0"/>
    <n v="0"/>
    <n v="0"/>
    <n v="0"/>
    <n v="0"/>
    <n v="0"/>
    <n v="0"/>
    <n v="0"/>
    <n v="0"/>
    <n v="0"/>
    <n v="0"/>
    <n v="0"/>
    <n v="0"/>
    <n v="0"/>
    <n v="0"/>
    <n v="0"/>
    <m/>
    <n v="0"/>
    <n v="0"/>
    <n v="0"/>
    <m/>
    <n v="0"/>
    <n v="0"/>
    <n v="0"/>
    <n v="0"/>
    <n v="0"/>
    <x v="0"/>
    <m/>
    <x v="6"/>
    <x v="3"/>
    <s v="No root cause"/>
    <s v="No root cause"/>
    <s v=""/>
    <s v="LIT_108"/>
    <m/>
  </r>
  <r>
    <s v="Essazok"/>
    <s v="CTR_749"/>
    <s v="CENTRE"/>
    <s v="CAMUSAT"/>
    <s v="Hybrid Solar - S3"/>
    <s v="CENTRE"/>
    <s v="Essazok"/>
    <s v="ZTE"/>
    <n v="0"/>
    <n v="0"/>
    <n v="0"/>
    <n v="0"/>
    <n v="0"/>
    <n v="0"/>
    <n v="0"/>
    <n v="0"/>
    <n v="0"/>
    <n v="0"/>
    <n v="0"/>
    <n v="0"/>
    <n v="0"/>
    <n v="0"/>
    <n v="0"/>
    <n v="0"/>
    <n v="0"/>
    <n v="0"/>
    <n v="0"/>
    <n v="0"/>
    <m/>
    <n v="0"/>
    <n v="0"/>
    <n v="0"/>
    <m/>
    <n v="0"/>
    <n v="0"/>
    <n v="0"/>
    <n v="0"/>
    <n v="0"/>
    <x v="0"/>
    <m/>
    <x v="6"/>
    <x v="3"/>
    <s v="No root cause"/>
    <s v="No root cause"/>
    <s v="(05-10-2026 ocm ran 12h) Power status check Ongoing"/>
    <s v="CTR_749"/>
    <m/>
  </r>
  <r>
    <s v="Nkometou-Edouma-IHS"/>
    <s v="CTR_695"/>
    <s v="Yaounde"/>
    <s v="IHS"/>
    <s v="Grid-Gen-Lithium"/>
    <s v="CENTRE"/>
    <s v="Yaounde"/>
    <s v="ZTE"/>
    <n v="0"/>
    <n v="0"/>
    <n v="0"/>
    <n v="0"/>
    <n v="0"/>
    <n v="0"/>
    <n v="0"/>
    <n v="0"/>
    <n v="0"/>
    <n v="0"/>
    <n v="0"/>
    <n v="0"/>
    <n v="0"/>
    <n v="0"/>
    <n v="0"/>
    <n v="0"/>
    <n v="0"/>
    <n v="0"/>
    <n v="0"/>
    <n v="0"/>
    <m/>
    <n v="0"/>
    <n v="0"/>
    <n v="0"/>
    <m/>
    <n v="0"/>
    <n v="0"/>
    <n v="0"/>
    <n v="0"/>
    <n v="0"/>
    <x v="0"/>
    <m/>
    <x v="6"/>
    <x v="3"/>
    <s v="No root cause"/>
    <s v="No root cause"/>
    <s v=""/>
    <s v="CTR_695"/>
    <m/>
  </r>
  <r>
    <s v="Njombe"/>
    <s v="LIT_039"/>
    <s v="LITTORAL"/>
    <s v="IHS"/>
    <s v="Grid-Gen"/>
    <s v="LITTORAL"/>
    <s v="Njombe"/>
    <s v="ZTE"/>
    <n v="0"/>
    <n v="0"/>
    <n v="0"/>
    <n v="0"/>
    <n v="0"/>
    <n v="0"/>
    <n v="0"/>
    <n v="0"/>
    <n v="0"/>
    <n v="0"/>
    <n v="0"/>
    <n v="0"/>
    <n v="0"/>
    <n v="0"/>
    <n v="0"/>
    <n v="0"/>
    <n v="0"/>
    <n v="0"/>
    <n v="0"/>
    <n v="0"/>
    <m/>
    <n v="0"/>
    <n v="0"/>
    <n v="0"/>
    <m/>
    <n v="0"/>
    <n v="0"/>
    <n v="0"/>
    <n v="0"/>
    <n v="0"/>
    <x v="0"/>
    <m/>
    <x v="6"/>
    <x v="3"/>
    <s v="No root cause"/>
    <s v="No root cause"/>
    <s v=""/>
    <s v="LIT_039"/>
    <m/>
  </r>
  <r>
    <s v="Edea-Ndokok"/>
    <s v="LIT_230"/>
    <s v="LITTORAL"/>
    <s v="IHS"/>
    <s v="Grid-Gen"/>
    <s v="LITTORAL"/>
    <s v="Edea"/>
    <s v="ZTE"/>
    <n v="0"/>
    <n v="0"/>
    <n v="0"/>
    <n v="0"/>
    <n v="0"/>
    <n v="0"/>
    <n v="0"/>
    <n v="0"/>
    <n v="0"/>
    <n v="0"/>
    <n v="0"/>
    <n v="0"/>
    <n v="0"/>
    <n v="0"/>
    <n v="0"/>
    <n v="0"/>
    <n v="0"/>
    <n v="0"/>
    <n v="0"/>
    <n v="0"/>
    <m/>
    <n v="0"/>
    <n v="0"/>
    <n v="0"/>
    <m/>
    <n v="0"/>
    <n v="0"/>
    <n v="0"/>
    <n v="0"/>
    <n v="0"/>
    <x v="0"/>
    <m/>
    <x v="6"/>
    <x v="3"/>
    <s v="No root cause"/>
    <s v="No root cause"/>
    <s v=""/>
    <s v="LIT_230"/>
    <m/>
  </r>
  <r>
    <s v="Mengueme"/>
    <s v="CTR_354"/>
    <s v="CENTRE"/>
    <s v="IHS"/>
    <s v="Grid-Gen"/>
    <s v="CENTRE"/>
    <s v="Mengueme"/>
    <s v="ZTE"/>
    <n v="0"/>
    <n v="0"/>
    <n v="0"/>
    <n v="0"/>
    <n v="0"/>
    <n v="0"/>
    <n v="0"/>
    <n v="0"/>
    <n v="0"/>
    <n v="0"/>
    <n v="0"/>
    <n v="0"/>
    <n v="0"/>
    <n v="0"/>
    <n v="0"/>
    <n v="0"/>
    <n v="0"/>
    <n v="0"/>
    <n v="0"/>
    <n v="0"/>
    <m/>
    <n v="0"/>
    <n v="0"/>
    <n v="0"/>
    <m/>
    <n v="0"/>
    <n v="0"/>
    <n v="0"/>
    <n v="0"/>
    <n v="0"/>
    <x v="0"/>
    <m/>
    <x v="6"/>
    <x v="3"/>
    <s v="No root cause"/>
    <s v="No root cause"/>
    <s v=""/>
    <s v="CTR_354"/>
    <m/>
  </r>
  <r>
    <s v="Mandoumba"/>
    <s v="CTR_066"/>
    <s v="CENTRE"/>
    <s v="IHS"/>
    <s v="Solar-Grid-Gen-Lithium"/>
    <s v="CENTRE"/>
    <s v="Mandoumba"/>
    <s v="ZTE"/>
    <n v="0"/>
    <n v="0"/>
    <n v="0"/>
    <n v="0"/>
    <n v="0"/>
    <n v="0"/>
    <n v="0"/>
    <n v="0"/>
    <n v="0"/>
    <n v="0"/>
    <n v="0"/>
    <n v="0"/>
    <n v="0"/>
    <n v="0"/>
    <n v="0"/>
    <n v="0"/>
    <n v="0"/>
    <n v="0"/>
    <n v="0"/>
    <n v="0"/>
    <m/>
    <n v="0"/>
    <n v="0"/>
    <n v="0"/>
    <m/>
    <n v="0"/>
    <n v="0"/>
    <n v="0"/>
    <n v="0"/>
    <n v="0"/>
    <x v="0"/>
    <m/>
    <x v="6"/>
    <x v="3"/>
    <s v="No root cause"/>
    <s v="No root cause"/>
    <s v=""/>
    <s v="CTR_066"/>
    <m/>
  </r>
  <r>
    <s v="Djoum-CIFAN"/>
    <s v="SUD_231"/>
    <s v="CENTRE"/>
    <s v="IHS"/>
    <s v="Grid-Gen-Lithium"/>
    <s v="SUD"/>
    <s v="Djoum"/>
    <s v="ZTE"/>
    <n v="0"/>
    <n v="0"/>
    <n v="0"/>
    <n v="0"/>
    <n v="0"/>
    <n v="0"/>
    <n v="0"/>
    <n v="0"/>
    <n v="0"/>
    <n v="0"/>
    <n v="0"/>
    <n v="0"/>
    <n v="0"/>
    <n v="0"/>
    <n v="0"/>
    <n v="0"/>
    <n v="0"/>
    <n v="0"/>
    <n v="0"/>
    <n v="0"/>
    <m/>
    <n v="0"/>
    <n v="0"/>
    <n v="0"/>
    <m/>
    <n v="0"/>
    <n v="0"/>
    <n v="0"/>
    <n v="0"/>
    <n v="0"/>
    <x v="0"/>
    <m/>
    <x v="6"/>
    <x v="3"/>
    <s v="No root cause"/>
    <s v="No root cause"/>
    <s v=""/>
    <s v="SUD_231"/>
    <m/>
  </r>
  <r>
    <s v="Avebe-MTN"/>
    <s v="SUD_236"/>
    <s v="CENTRE"/>
    <s v="IHS"/>
    <s v="Grid-Gen"/>
    <s v="SUD"/>
    <s v="Avebe"/>
    <s v="ZTE"/>
    <n v="0"/>
    <n v="0"/>
    <n v="0"/>
    <n v="0"/>
    <n v="0"/>
    <n v="0"/>
    <n v="0"/>
    <n v="0"/>
    <n v="0"/>
    <n v="0"/>
    <n v="0"/>
    <n v="0"/>
    <n v="0"/>
    <n v="0"/>
    <n v="0"/>
    <n v="0"/>
    <n v="0"/>
    <n v="0"/>
    <n v="0"/>
    <n v="0"/>
    <m/>
    <n v="0"/>
    <n v="0"/>
    <n v="0"/>
    <m/>
    <n v="0"/>
    <n v="0"/>
    <n v="0"/>
    <n v="0"/>
    <n v="0"/>
    <x v="0"/>
    <m/>
    <x v="6"/>
    <x v="3"/>
    <s v="No root cause"/>
    <s v="No root cause"/>
    <s v=""/>
    <s v="SUD_236"/>
    <m/>
  </r>
  <r>
    <s v="Goufan"/>
    <s v="CTR_231"/>
    <s v="CENTRE"/>
    <s v="IHS"/>
    <s v="Grid-Gen"/>
    <s v="CENTRE"/>
    <s v="Goufan"/>
    <s v="ZTE"/>
    <n v="0"/>
    <n v="0"/>
    <n v="0"/>
    <n v="0"/>
    <n v="0"/>
    <n v="0"/>
    <n v="0"/>
    <n v="0"/>
    <n v="0"/>
    <n v="0"/>
    <n v="0"/>
    <n v="0"/>
    <n v="0"/>
    <n v="0"/>
    <n v="0"/>
    <n v="0"/>
    <n v="0"/>
    <n v="0"/>
    <n v="0"/>
    <n v="0"/>
    <m/>
    <n v="0"/>
    <n v="0"/>
    <n v="0"/>
    <m/>
    <n v="0"/>
    <n v="0"/>
    <n v="0"/>
    <n v="0"/>
    <n v="0"/>
    <x v="0"/>
    <m/>
    <x v="6"/>
    <x v="3"/>
    <s v="No root cause"/>
    <s v="No root cause"/>
    <s v=""/>
    <s v="CTR_231"/>
    <m/>
  </r>
  <r>
    <s v="Mvoundou-Ngoke-MTN-IHS"/>
    <s v="CTR_183"/>
    <s v="CENTRE"/>
    <s v="IHS"/>
    <s v="Gen-Lithium"/>
    <s v="CENTRE"/>
    <s v="Mvoundou-Ngoke"/>
    <s v="ZTE"/>
    <n v="0"/>
    <n v="0"/>
    <n v="0"/>
    <n v="0"/>
    <n v="0"/>
    <n v="0"/>
    <n v="0"/>
    <n v="0"/>
    <n v="0"/>
    <n v="0"/>
    <n v="0"/>
    <n v="0"/>
    <n v="0"/>
    <n v="0"/>
    <n v="0"/>
    <n v="0"/>
    <n v="0"/>
    <n v="0"/>
    <n v="0"/>
    <n v="0"/>
    <m/>
    <n v="0"/>
    <n v="0"/>
    <n v="0"/>
    <m/>
    <n v="0"/>
    <n v="0"/>
    <n v="0"/>
    <n v="0"/>
    <n v="0"/>
    <x v="0"/>
    <m/>
    <x v="6"/>
    <x v="3"/>
    <s v="No root cause"/>
    <s v="No root cause"/>
    <s v=""/>
    <s v="CTR_183"/>
    <m/>
  </r>
  <r>
    <s v="Ebombe"/>
    <s v="CTR_003"/>
    <s v="LITTORAL"/>
    <s v="IHS"/>
    <s v="Solar-Gen-Lithium"/>
    <s v="CENTRE"/>
    <s v="Ebombe"/>
    <s v="ZTE"/>
    <n v="0"/>
    <n v="0"/>
    <n v="0"/>
    <n v="0"/>
    <n v="0"/>
    <n v="0"/>
    <n v="0"/>
    <n v="0"/>
    <n v="0"/>
    <n v="0"/>
    <n v="0"/>
    <n v="0"/>
    <n v="0"/>
    <n v="0"/>
    <n v="0"/>
    <n v="0"/>
    <n v="0"/>
    <n v="0"/>
    <n v="0"/>
    <n v="0"/>
    <m/>
    <n v="0"/>
    <n v="0"/>
    <n v="0"/>
    <m/>
    <n v="0"/>
    <n v="0"/>
    <n v="0"/>
    <n v="0"/>
    <n v="0"/>
    <x v="0"/>
    <m/>
    <x v="6"/>
    <x v="3"/>
    <s v="No root cause"/>
    <s v="No root cause"/>
    <s v=""/>
    <s v="CTR_003"/>
    <m/>
  </r>
  <r>
    <s v="Lobo"/>
    <s v="CTR_227"/>
    <s v="CENTRE"/>
    <s v="IHS"/>
    <s v="Grid-Gen-Lithium"/>
    <s v="CENTRE"/>
    <s v="Lobo"/>
    <s v="ZTE"/>
    <n v="0"/>
    <n v="0"/>
    <n v="0"/>
    <n v="0"/>
    <n v="0"/>
    <n v="0"/>
    <n v="0"/>
    <n v="0"/>
    <n v="0"/>
    <n v="0"/>
    <n v="0"/>
    <n v="0"/>
    <n v="0"/>
    <n v="0"/>
    <n v="0"/>
    <n v="0"/>
    <n v="0"/>
    <n v="0"/>
    <n v="0"/>
    <n v="0"/>
    <m/>
    <n v="0"/>
    <n v="0"/>
    <n v="0"/>
    <m/>
    <n v="0"/>
    <n v="0"/>
    <n v="0"/>
    <n v="0"/>
    <n v="0"/>
    <x v="0"/>
    <m/>
    <x v="6"/>
    <x v="3"/>
    <s v="No root cause"/>
    <s v="No root cause"/>
    <s v=""/>
    <s v="CTR_227"/>
    <m/>
  </r>
  <r>
    <s v="Campo"/>
    <s v="LIT_132"/>
    <s v="LITTORAL"/>
    <s v="IHS"/>
    <s v="Grid-Gen"/>
    <s v="LITTORAL"/>
    <s v="Campo"/>
    <s v="ZTE"/>
    <n v="0"/>
    <n v="0"/>
    <n v="0"/>
    <n v="0"/>
    <n v="0"/>
    <n v="0"/>
    <n v="0"/>
    <n v="0"/>
    <n v="0"/>
    <n v="0"/>
    <n v="0"/>
    <n v="0"/>
    <n v="0"/>
    <n v="0"/>
    <n v="0"/>
    <n v="0"/>
    <n v="0"/>
    <n v="0"/>
    <n v="0"/>
    <n v="0"/>
    <m/>
    <n v="0"/>
    <n v="0"/>
    <n v="0"/>
    <m/>
    <n v="0"/>
    <n v="0"/>
    <n v="0"/>
    <n v="0"/>
    <n v="0"/>
    <x v="0"/>
    <m/>
    <x v="6"/>
    <x v="3"/>
    <s v="No root cause"/>
    <s v="No root cause"/>
    <s v=""/>
    <s v="LIT_132"/>
    <m/>
  </r>
  <r>
    <s v="Nkenglikok"/>
    <s v="CTR_060"/>
    <s v="CENTRE"/>
    <s v="IHS"/>
    <s v="Solar-Grid-Gen"/>
    <s v="CENTRE"/>
    <s v="Nkeng-likok"/>
    <s v="ZTE"/>
    <n v="0"/>
    <n v="0"/>
    <n v="0"/>
    <n v="0"/>
    <n v="0"/>
    <n v="0"/>
    <n v="0"/>
    <n v="0"/>
    <n v="0"/>
    <n v="0"/>
    <n v="0"/>
    <n v="0"/>
    <n v="0"/>
    <n v="0"/>
    <n v="0"/>
    <n v="0"/>
    <n v="0"/>
    <n v="0"/>
    <n v="0"/>
    <n v="0"/>
    <m/>
    <n v="0"/>
    <n v="0"/>
    <n v="0"/>
    <m/>
    <n v="0"/>
    <n v="0"/>
    <n v="0"/>
    <n v="0"/>
    <n v="0"/>
    <x v="0"/>
    <m/>
    <x v="6"/>
    <x v="3"/>
    <s v="No root cause"/>
    <s v="No root cause"/>
    <s v=""/>
    <s v="CTR_060"/>
    <m/>
  </r>
  <r>
    <s v="Monatele"/>
    <s v="CTR_073"/>
    <s v="CENTRE"/>
    <s v="IHS"/>
    <s v="Grid-Gen"/>
    <s v="CENTRE"/>
    <s v="Monatele"/>
    <s v="ZTE"/>
    <n v="0"/>
    <n v="0"/>
    <n v="0"/>
    <n v="0"/>
    <n v="0"/>
    <n v="0"/>
    <n v="0"/>
    <n v="0"/>
    <n v="0"/>
    <n v="0"/>
    <n v="0"/>
    <n v="0"/>
    <n v="0"/>
    <n v="0"/>
    <n v="0"/>
    <n v="0"/>
    <n v="0"/>
    <n v="0"/>
    <n v="0"/>
    <n v="0"/>
    <m/>
    <n v="0"/>
    <n v="0"/>
    <n v="0"/>
    <m/>
    <n v="0"/>
    <n v="0"/>
    <n v="0"/>
    <n v="0"/>
    <n v="0"/>
    <x v="0"/>
    <m/>
    <x v="6"/>
    <x v="3"/>
    <s v="No root cause"/>
    <s v="No root cause"/>
    <s v=""/>
    <s v="CTR_073"/>
    <m/>
  </r>
  <r>
    <s v="Mbambou-IHS"/>
    <s v="LIT_143"/>
    <s v="LITTORAL"/>
    <s v="IHS"/>
    <s v="Gen-Lithium"/>
    <s v="LITTORAL"/>
    <s v="Mbambou"/>
    <s v="ZTE"/>
    <n v="0"/>
    <n v="0"/>
    <n v="0"/>
    <n v="0"/>
    <n v="0"/>
    <n v="0"/>
    <n v="0"/>
    <n v="0"/>
    <n v="0"/>
    <n v="0"/>
    <n v="0"/>
    <n v="0"/>
    <n v="0"/>
    <n v="0"/>
    <n v="0"/>
    <n v="0"/>
    <n v="0"/>
    <n v="0"/>
    <n v="0"/>
    <n v="0"/>
    <m/>
    <n v="0"/>
    <n v="0"/>
    <n v="0"/>
    <m/>
    <n v="0"/>
    <n v="0"/>
    <n v="0"/>
    <n v="0"/>
    <n v="0"/>
    <x v="0"/>
    <m/>
    <x v="6"/>
    <x v="3"/>
    <s v="No root cause"/>
    <s v="No root cause"/>
    <s v=""/>
    <s v="LIT_143"/>
    <m/>
  </r>
  <r>
    <s v="Mengong"/>
    <s v="SUD_017"/>
    <s v="CENTRE"/>
    <s v="IHS"/>
    <s v="GenOnly"/>
    <s v="SUD"/>
    <s v="Abiete"/>
    <s v="ZTE"/>
    <n v="0"/>
    <n v="0"/>
    <n v="0"/>
    <n v="0"/>
    <n v="0"/>
    <n v="0"/>
    <n v="0"/>
    <n v="0"/>
    <n v="0"/>
    <n v="0"/>
    <n v="0"/>
    <n v="0"/>
    <n v="0"/>
    <n v="0"/>
    <n v="0"/>
    <n v="0"/>
    <n v="0"/>
    <n v="0"/>
    <n v="0"/>
    <n v="0"/>
    <m/>
    <n v="0"/>
    <n v="0"/>
    <n v="0"/>
    <m/>
    <n v="0"/>
    <n v="0"/>
    <n v="0"/>
    <n v="0"/>
    <n v="0"/>
    <x v="0"/>
    <m/>
    <x v="6"/>
    <x v="3"/>
    <s v="No root cause"/>
    <s v="No root cause"/>
    <s v=""/>
    <s v="SUD_017"/>
    <m/>
  </r>
  <r>
    <s v="Minisite-Tsinga"/>
    <s v="CTR_690"/>
    <s v="Yaounde"/>
    <s v="CAMUSAT"/>
    <s v="Good Grid no GE - 8h"/>
    <s v="CENTRE"/>
    <s v="Yaounde"/>
    <s v="ZTE"/>
    <n v="0"/>
    <n v="0"/>
    <n v="0"/>
    <n v="0"/>
    <n v="0"/>
    <n v="0"/>
    <n v="0"/>
    <n v="0"/>
    <n v="0"/>
    <n v="0"/>
    <n v="0"/>
    <n v="0"/>
    <n v="0"/>
    <n v="0"/>
    <n v="0"/>
    <n v="0"/>
    <n v="0"/>
    <n v="0"/>
    <n v="0"/>
    <n v="0"/>
    <m/>
    <n v="0"/>
    <n v="0"/>
    <n v="0"/>
    <m/>
    <n v="0"/>
    <n v="0"/>
    <n v="0"/>
    <n v="0"/>
    <n v="0"/>
    <x v="0"/>
    <m/>
    <x v="6"/>
    <x v="3"/>
    <s v="No root cause"/>
    <s v="No root cause"/>
    <s v=""/>
    <s v="CTR_690"/>
    <m/>
  </r>
  <r>
    <s v="Olamze-IHS"/>
    <s v="SUD_038"/>
    <s v="CENTRE"/>
    <s v="IHS"/>
    <s v="Grid-Gen"/>
    <s v="SUD"/>
    <s v="Olamze"/>
    <s v="ZTE"/>
    <n v="0"/>
    <n v="0"/>
    <n v="0"/>
    <n v="0"/>
    <n v="0"/>
    <n v="0"/>
    <n v="0"/>
    <n v="0"/>
    <n v="0"/>
    <n v="0"/>
    <n v="0"/>
    <n v="0"/>
    <n v="0"/>
    <n v="0"/>
    <n v="0"/>
    <n v="0"/>
    <n v="0"/>
    <n v="0"/>
    <n v="0"/>
    <n v="0"/>
    <m/>
    <n v="0"/>
    <n v="0"/>
    <n v="0"/>
    <m/>
    <n v="0"/>
    <n v="0"/>
    <n v="0"/>
    <n v="0"/>
    <n v="0"/>
    <x v="0"/>
    <m/>
    <x v="6"/>
    <x v="3"/>
    <s v="No root cause"/>
    <s v="No root cause"/>
    <s v=""/>
    <s v="SUD_038"/>
    <m/>
  </r>
  <r>
    <s v="Mfou-Entree"/>
    <s v="CTR_653"/>
    <s v="CENTRE"/>
    <s v="CAMUSAT"/>
    <s v="Hybrid Solar - S1"/>
    <s v="CENTRE"/>
    <s v="Mfou"/>
    <s v="ZTE"/>
    <n v="0"/>
    <n v="0"/>
    <n v="0"/>
    <n v="0"/>
    <n v="0"/>
    <n v="0"/>
    <n v="0"/>
    <n v="0"/>
    <n v="0"/>
    <n v="0"/>
    <n v="0"/>
    <n v="0"/>
    <n v="0"/>
    <n v="0"/>
    <n v="0"/>
    <n v="0"/>
    <n v="0"/>
    <n v="0"/>
    <n v="0"/>
    <n v="0"/>
    <m/>
    <n v="0"/>
    <n v="0"/>
    <n v="0"/>
    <m/>
    <n v="0"/>
    <n v="0"/>
    <n v="0"/>
    <n v="0"/>
    <n v="0"/>
    <x v="0"/>
    <m/>
    <x v="6"/>
    <x v="3"/>
    <s v="No root cause"/>
    <s v="No root cause"/>
    <s v=""/>
    <s v="CTR_653"/>
    <m/>
  </r>
  <r>
    <s v="Boutourou"/>
    <s v="CTR_092"/>
    <s v="CENTRE"/>
    <s v="IHS"/>
    <s v="Grid-Gen-Lithium"/>
    <s v="CENTRE"/>
    <s v="Boutourou"/>
    <s v="ZTE"/>
    <n v="0"/>
    <n v="0"/>
    <n v="0"/>
    <n v="0"/>
    <n v="0"/>
    <n v="0"/>
    <n v="0"/>
    <n v="0"/>
    <n v="0"/>
    <n v="0"/>
    <n v="0"/>
    <n v="0"/>
    <n v="0"/>
    <n v="0"/>
    <n v="0"/>
    <n v="0"/>
    <n v="0"/>
    <n v="0"/>
    <n v="0"/>
    <n v="0"/>
    <m/>
    <n v="0"/>
    <n v="0"/>
    <n v="0"/>
    <m/>
    <n v="0"/>
    <n v="0"/>
    <n v="0"/>
    <n v="0"/>
    <n v="0"/>
    <x v="0"/>
    <m/>
    <x v="6"/>
    <x v="3"/>
    <s v="No root cause"/>
    <s v="No root cause"/>
    <s v=""/>
    <s v="CTR_092"/>
    <m/>
  </r>
  <r>
    <s v="Nkak"/>
    <s v="LIT_231"/>
    <s v="LITTORAL"/>
    <s v="IHS"/>
    <s v="Solar-Gen-Lithium"/>
    <s v="LITTORAL"/>
    <s v="Mapubbi"/>
    <s v="ZTE"/>
    <n v="0"/>
    <n v="0"/>
    <n v="0"/>
    <n v="0"/>
    <n v="0"/>
    <n v="0"/>
    <n v="0"/>
    <n v="0"/>
    <n v="0"/>
    <n v="0"/>
    <n v="0"/>
    <n v="0"/>
    <n v="0"/>
    <n v="0"/>
    <n v="0"/>
    <n v="0"/>
    <n v="0"/>
    <n v="0"/>
    <n v="0"/>
    <n v="0"/>
    <m/>
    <n v="0"/>
    <n v="0"/>
    <n v="0"/>
    <m/>
    <n v="0"/>
    <n v="0"/>
    <n v="0"/>
    <n v="0"/>
    <n v="0"/>
    <x v="0"/>
    <m/>
    <x v="6"/>
    <x v="3"/>
    <s v="No root cause"/>
    <s v="No root cause"/>
    <s v=""/>
    <s v="LIT_231"/>
    <m/>
  </r>
  <r>
    <s v="Ambassade-Gabon"/>
    <s v="CTR_745"/>
    <s v="Yaounde"/>
    <s v="CAMUSAT"/>
    <s v="Good Grid no GE - 8h"/>
    <s v="CENTRE"/>
    <s v="Yaounde"/>
    <s v="ZTE"/>
    <n v="0"/>
    <n v="0"/>
    <n v="0"/>
    <n v="0"/>
    <n v="0"/>
    <n v="0"/>
    <n v="0"/>
    <n v="0"/>
    <n v="0"/>
    <n v="0"/>
    <n v="0"/>
    <n v="0"/>
    <n v="0"/>
    <n v="0"/>
    <n v="0"/>
    <n v="0"/>
    <n v="0"/>
    <n v="0"/>
    <n v="0"/>
    <n v="0"/>
    <m/>
    <n v="0"/>
    <n v="0"/>
    <n v="0"/>
    <m/>
    <n v="0"/>
    <n v="0"/>
    <n v="0"/>
    <n v="0"/>
    <n v="0"/>
    <x v="0"/>
    <m/>
    <x v="6"/>
    <x v="3"/>
    <s v="No root cause"/>
    <s v="No root cause"/>
    <s v=""/>
    <s v="CTR_745"/>
    <m/>
  </r>
  <r>
    <s v="Dibamba-Camrail"/>
    <s v="LIT_385"/>
    <s v="Douala"/>
    <s v="CAMUSAT"/>
    <s v="Hybrid Solar - S3"/>
    <s v="LITTORAL"/>
    <s v="Douala"/>
    <s v="ZTE"/>
    <n v="0"/>
    <n v="0"/>
    <n v="0"/>
    <n v="0"/>
    <n v="0"/>
    <n v="0"/>
    <n v="0"/>
    <n v="0"/>
    <n v="0"/>
    <n v="0"/>
    <n v="0"/>
    <n v="0"/>
    <n v="0"/>
    <n v="0"/>
    <n v="0"/>
    <n v="0"/>
    <n v="0"/>
    <n v="0"/>
    <n v="0"/>
    <n v="0"/>
    <m/>
    <n v="0"/>
    <n v="0"/>
    <n v="0"/>
    <m/>
    <n v="0"/>
    <n v="0"/>
    <n v="0"/>
    <n v="0"/>
    <n v="0"/>
    <x v="0"/>
    <m/>
    <x v="6"/>
    <x v="3"/>
    <s v="No root cause"/>
    <s v="No root cause"/>
    <s v=""/>
    <s v="LIT_385"/>
    <m/>
  </r>
  <r>
    <s v="Campo-Beach-IHS"/>
    <s v="LIT_494"/>
    <s v="LITTORAL"/>
    <s v="IHS"/>
    <s v="Grid-Gen"/>
    <s v="LITTORAL"/>
    <s v="Campo"/>
    <s v="ZTE"/>
    <n v="0"/>
    <n v="0"/>
    <n v="0"/>
    <n v="0"/>
    <n v="0"/>
    <n v="0"/>
    <n v="0"/>
    <n v="0"/>
    <n v="0"/>
    <n v="0"/>
    <n v="0"/>
    <n v="0"/>
    <n v="0"/>
    <n v="0"/>
    <n v="0"/>
    <n v="0"/>
    <n v="0"/>
    <n v="0"/>
    <n v="0"/>
    <n v="0"/>
    <m/>
    <n v="0"/>
    <n v="0"/>
    <n v="0"/>
    <m/>
    <n v="0"/>
    <n v="0"/>
    <n v="0"/>
    <n v="0"/>
    <n v="0"/>
    <x v="0"/>
    <m/>
    <x v="6"/>
    <x v="3"/>
    <s v="No root cause"/>
    <s v="No root cause"/>
    <s v=""/>
    <s v="LIT_494"/>
    <m/>
  </r>
  <r>
    <s v="Abong-Mbang"/>
    <s v="EST_009"/>
    <s v="CENTRE"/>
    <s v="CAMUSAT"/>
    <s v="Bad Grid + Solar + GE"/>
    <s v="EST"/>
    <s v="Abong-Mbang"/>
    <s v="NOKIA"/>
    <n v="0"/>
    <n v="0"/>
    <n v="0"/>
    <n v="0"/>
    <n v="0"/>
    <n v="0"/>
    <n v="0"/>
    <n v="0"/>
    <n v="0"/>
    <n v="0"/>
    <n v="0"/>
    <n v="0"/>
    <n v="0"/>
    <n v="0"/>
    <n v="0"/>
    <n v="0"/>
    <n v="0"/>
    <n v="0"/>
    <n v="0"/>
    <n v="0"/>
    <m/>
    <n v="0"/>
    <n v="0"/>
    <n v="0"/>
    <m/>
    <n v="0"/>
    <n v="0"/>
    <n v="0"/>
    <n v="0"/>
    <n v="0"/>
    <x v="0"/>
    <m/>
    <x v="6"/>
    <x v="3"/>
    <s v="No root cause"/>
    <s v="No root cause"/>
    <s v=""/>
    <s v="EST_009"/>
    <m/>
  </r>
  <r>
    <s v="Fifinda-MTN"/>
    <s v="SUD_215"/>
    <s v="LITTORAL"/>
    <s v="IHS"/>
    <s v="Grid-Gen"/>
    <s v="SUD"/>
    <s v="Fifinda"/>
    <s v="ZTE"/>
    <n v="0"/>
    <n v="0"/>
    <n v="0"/>
    <n v="0"/>
    <n v="0"/>
    <n v="0"/>
    <n v="0"/>
    <n v="0"/>
    <n v="0"/>
    <n v="0"/>
    <n v="0"/>
    <n v="0"/>
    <n v="0"/>
    <n v="0"/>
    <n v="0"/>
    <n v="0"/>
    <n v="0"/>
    <n v="0"/>
    <n v="0"/>
    <n v="0"/>
    <m/>
    <n v="0"/>
    <n v="0"/>
    <n v="0"/>
    <m/>
    <n v="0"/>
    <n v="0"/>
    <n v="0"/>
    <n v="0"/>
    <n v="0"/>
    <x v="0"/>
    <m/>
    <x v="7"/>
    <x v="4"/>
    <s v="SPARE-ISSUE"/>
    <s v="SPARE-ISSUE"/>
    <s v="(05-10-2026 ocm ran 18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10-2026 ocm ran 12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m/>
  </r>
  <r>
    <s v="Dehane-PHP"/>
    <s v="LIT_591"/>
    <s v="LITTORAL"/>
    <s v="CAMUSAT"/>
    <s v="Good Grid + GE"/>
    <s v="LITTORAL"/>
    <s v="Dehane"/>
    <s v="ZTE"/>
    <n v="0"/>
    <n v="0"/>
    <n v="0"/>
    <n v="0"/>
    <n v="0"/>
    <n v="0"/>
    <n v="0"/>
    <n v="0"/>
    <n v="0"/>
    <n v="0"/>
    <n v="0"/>
    <n v="0"/>
    <n v="0"/>
    <n v="0"/>
    <n v="0"/>
    <n v="0"/>
    <n v="0"/>
    <n v="0"/>
    <n v="0"/>
    <n v="0"/>
    <m/>
    <n v="0"/>
    <n v="0"/>
    <n v="0"/>
    <m/>
    <n v="0"/>
    <n v="0"/>
    <n v="0"/>
    <n v="0"/>
    <n v="0"/>
    <x v="0"/>
    <m/>
    <x v="6"/>
    <x v="3"/>
    <s v="No root cause"/>
    <s v="No root cause"/>
    <s v=""/>
    <s v="LIT_591"/>
    <m/>
  </r>
  <r>
    <s v="Ndoussan"/>
    <s v="CTR_054"/>
    <s v="CENTRE"/>
    <s v="IHS"/>
    <s v="Gen-Lithium"/>
    <s v="CENTRE"/>
    <s v="Ndoussan"/>
    <s v="ZTE"/>
    <n v="0"/>
    <n v="0"/>
    <n v="0"/>
    <n v="0"/>
    <n v="0"/>
    <n v="0"/>
    <n v="0"/>
    <n v="0"/>
    <n v="0"/>
    <n v="0"/>
    <n v="0"/>
    <n v="0"/>
    <n v="0"/>
    <n v="0"/>
    <n v="0"/>
    <n v="0"/>
    <n v="0"/>
    <n v="0"/>
    <n v="0"/>
    <n v="0"/>
    <m/>
    <n v="0"/>
    <n v="0"/>
    <n v="0"/>
    <m/>
    <n v="0"/>
    <n v="0"/>
    <n v="0"/>
    <n v="0"/>
    <n v="0"/>
    <x v="0"/>
    <m/>
    <x v="6"/>
    <x v="3"/>
    <s v="No root cause"/>
    <s v="No root cause"/>
    <s v=""/>
    <s v="CTR_054"/>
    <m/>
  </r>
  <r>
    <s v="Nkog-Edzen"/>
    <s v="CTR_041"/>
    <s v="CENTRE"/>
    <m/>
    <m/>
    <s v="CENTRE"/>
    <s v="Nkog-Edzen"/>
    <s v="ZTE"/>
    <n v="0"/>
    <n v="0"/>
    <n v="0"/>
    <n v="0"/>
    <n v="0"/>
    <n v="0"/>
    <n v="0"/>
    <n v="0"/>
    <n v="0"/>
    <n v="0"/>
    <n v="0"/>
    <n v="0"/>
    <n v="0"/>
    <n v="0"/>
    <n v="0"/>
    <n v="0"/>
    <n v="0"/>
    <n v="0"/>
    <n v="0"/>
    <n v="0"/>
    <m/>
    <n v="0"/>
    <n v="0"/>
    <n v="0"/>
    <m/>
    <n v="0"/>
    <n v="0"/>
    <n v="0"/>
    <n v="0"/>
    <n v="0"/>
    <x v="0"/>
    <m/>
    <x v="6"/>
    <x v="3"/>
    <s v="No root cause"/>
    <s v="No root cause"/>
    <s v=""/>
    <s v="CTR_041"/>
    <m/>
  </r>
  <r>
    <s v="Nakong"/>
    <s v="NRD_157"/>
    <s v="NORD"/>
    <s v="CAMUSAT"/>
    <s v="Bad Grid + Solar + GE"/>
    <s v="NORD"/>
    <s v="Nakong"/>
    <s v="Huawei"/>
    <n v="0"/>
    <n v="0"/>
    <n v="0"/>
    <n v="0"/>
    <n v="0"/>
    <n v="0"/>
    <n v="0"/>
    <n v="0"/>
    <n v="0"/>
    <n v="0"/>
    <n v="0"/>
    <n v="0"/>
    <n v="0"/>
    <n v="0"/>
    <n v="0"/>
    <n v="0"/>
    <n v="0"/>
    <n v="0"/>
    <n v="0"/>
    <n v="0"/>
    <m/>
    <n v="0"/>
    <n v="0"/>
    <n v="0"/>
    <m/>
    <n v="0"/>
    <n v="0"/>
    <n v="0"/>
    <n v="0"/>
    <n v="0"/>
    <x v="0"/>
    <m/>
    <x v="6"/>
    <x v="3"/>
    <s v="No root cause"/>
    <s v="No root cause"/>
    <s v=""/>
    <s v="NRD_157"/>
    <m/>
  </r>
  <r>
    <s v="Balessing"/>
    <s v="OST_008"/>
    <s v="OUEST"/>
    <s v="OCM/Strategique"/>
    <s v="OCM/Stratégique"/>
    <s v="OUEST"/>
    <s v="Balessing"/>
    <s v="Huawei"/>
    <n v="0"/>
    <n v="0"/>
    <n v="0"/>
    <n v="0"/>
    <n v="0"/>
    <n v="0"/>
    <n v="0"/>
    <n v="0"/>
    <n v="0"/>
    <n v="0"/>
    <n v="0"/>
    <n v="0"/>
    <n v="0"/>
    <n v="0"/>
    <n v="0"/>
    <n v="0"/>
    <n v="0"/>
    <n v="0"/>
    <n v="0"/>
    <n v="0"/>
    <m/>
    <n v="0"/>
    <n v="0"/>
    <n v="0"/>
    <m/>
    <n v="0"/>
    <n v="0"/>
    <n v="0"/>
    <n v="0"/>
    <n v="0"/>
    <x v="0"/>
    <m/>
    <x v="6"/>
    <x v="3"/>
    <s v="No root cause"/>
    <s v="No root cause"/>
    <s v=""/>
    <s v="OST_008"/>
    <m/>
  </r>
  <r>
    <s v="Mbouda-SIK-IHS"/>
    <s v="OST_144"/>
    <s v="OUEST"/>
    <s v="IHS"/>
    <s v="Grid-Gen"/>
    <s v="OUEST"/>
    <s v="Mbouda"/>
    <s v="Huawei"/>
    <n v="0"/>
    <n v="0"/>
    <n v="0"/>
    <n v="0"/>
    <n v="0"/>
    <n v="0"/>
    <n v="0"/>
    <n v="0"/>
    <n v="0"/>
    <n v="0"/>
    <n v="0"/>
    <n v="0"/>
    <n v="0"/>
    <n v="0"/>
    <n v="0"/>
    <n v="0"/>
    <n v="0"/>
    <n v="0"/>
    <n v="0"/>
    <n v="0"/>
    <m/>
    <n v="0"/>
    <n v="0"/>
    <n v="0"/>
    <m/>
    <n v="0"/>
    <n v="0"/>
    <n v="0"/>
    <n v="0"/>
    <n v="0"/>
    <x v="0"/>
    <m/>
    <x v="6"/>
    <x v="3"/>
    <s v="No root cause"/>
    <s v="No root cause"/>
    <s v=""/>
    <s v="OST_144"/>
    <m/>
  </r>
  <r>
    <s v="Yenon"/>
    <s v="OST_013"/>
    <s v="OUEST"/>
    <s v="IHS"/>
    <s v="Grid-Gen"/>
    <s v="OUEST"/>
    <s v="Yenon"/>
    <s v="Huawei"/>
    <n v="0"/>
    <n v="0"/>
    <n v="0"/>
    <n v="0"/>
    <n v="0"/>
    <n v="0"/>
    <n v="0"/>
    <n v="0"/>
    <n v="0"/>
    <n v="0"/>
    <n v="0"/>
    <n v="0"/>
    <n v="0"/>
    <n v="0"/>
    <n v="0"/>
    <n v="0"/>
    <n v="0"/>
    <n v="0"/>
    <n v="0"/>
    <n v="0"/>
    <m/>
    <n v="0"/>
    <n v="0"/>
    <n v="0"/>
    <m/>
    <n v="0"/>
    <n v="0"/>
    <n v="0"/>
    <n v="0"/>
    <n v="0"/>
    <x v="0"/>
    <m/>
    <x v="6"/>
    <x v="3"/>
    <s v="No root cause"/>
    <s v="No root cause"/>
    <s v=""/>
    <s v="OST_013"/>
    <m/>
  </r>
  <r>
    <s v="Baham"/>
    <s v="OST_035"/>
    <s v="OUEST"/>
    <s v="IHS"/>
    <s v="Grid-Gen"/>
    <s v="OUEST"/>
    <s v="Baham"/>
    <s v="Huawei"/>
    <n v="0"/>
    <n v="0"/>
    <n v="0"/>
    <n v="0"/>
    <n v="0"/>
    <n v="0"/>
    <n v="0"/>
    <n v="0"/>
    <n v="0"/>
    <n v="0"/>
    <n v="0"/>
    <n v="0"/>
    <n v="0"/>
    <n v="0"/>
    <n v="0"/>
    <n v="0"/>
    <n v="0"/>
    <n v="0"/>
    <n v="0"/>
    <n v="0"/>
    <m/>
    <n v="0"/>
    <n v="0"/>
    <n v="0"/>
    <m/>
    <n v="0"/>
    <n v="0"/>
    <n v="0"/>
    <n v="0"/>
    <n v="0"/>
    <x v="0"/>
    <m/>
    <x v="6"/>
    <x v="3"/>
    <s v="No root cause"/>
    <s v="No root cause"/>
    <s v=""/>
    <s v="OST_035"/>
    <m/>
  </r>
  <r>
    <s v="Batcham"/>
    <s v="OST_040"/>
    <s v="OUEST"/>
    <s v="IHS"/>
    <s v="Grid-Gen"/>
    <s v="OUEST"/>
    <s v="Batcham"/>
    <s v="Huawei"/>
    <n v="0"/>
    <n v="0"/>
    <n v="0"/>
    <n v="0"/>
    <n v="0"/>
    <n v="0"/>
    <n v="0"/>
    <n v="0"/>
    <n v="0"/>
    <n v="0"/>
    <n v="0"/>
    <n v="0"/>
    <n v="0"/>
    <n v="0"/>
    <n v="0"/>
    <n v="0"/>
    <n v="0"/>
    <n v="0"/>
    <n v="0"/>
    <n v="0"/>
    <m/>
    <n v="0"/>
    <n v="0"/>
    <n v="0"/>
    <m/>
    <n v="0"/>
    <n v="0"/>
    <n v="0"/>
    <n v="0"/>
    <n v="0"/>
    <x v="0"/>
    <m/>
    <x v="6"/>
    <x v="3"/>
    <s v="No root cause"/>
    <s v="No root cause"/>
    <s v=""/>
    <s v="OST_040"/>
    <m/>
  </r>
  <r>
    <s v="Batie"/>
    <s v="OST_034"/>
    <s v="OUEST"/>
    <s v="IHS"/>
    <s v="Grid-Gen"/>
    <s v="OUEST"/>
    <s v="Batie"/>
    <s v="Huawei"/>
    <n v="0"/>
    <n v="0"/>
    <n v="0"/>
    <n v="0"/>
    <n v="0"/>
    <n v="0"/>
    <n v="0"/>
    <n v="0"/>
    <n v="0"/>
    <n v="0"/>
    <n v="0"/>
    <n v="0"/>
    <n v="0"/>
    <n v="0"/>
    <n v="0"/>
    <n v="0"/>
    <n v="0"/>
    <n v="0"/>
    <n v="0"/>
    <n v="0"/>
    <m/>
    <n v="0"/>
    <n v="0"/>
    <n v="0"/>
    <m/>
    <n v="0"/>
    <n v="0"/>
    <n v="0"/>
    <n v="0"/>
    <n v="0"/>
    <x v="0"/>
    <m/>
    <x v="6"/>
    <x v="3"/>
    <s v="No root cause"/>
    <s v="No root cause"/>
    <s v=""/>
    <s v="OST_034"/>
    <m/>
  </r>
  <r>
    <s v="Bafounda-IHS"/>
    <s v="OST_150"/>
    <s v="NORD-OUEST"/>
    <s v="IHS"/>
    <s v="Grid-Gen"/>
    <s v="OUEST"/>
    <s v="Bafounda"/>
    <s v="Huawei"/>
    <n v="0"/>
    <n v="0"/>
    <n v="0"/>
    <n v="0"/>
    <n v="0"/>
    <n v="0"/>
    <n v="0"/>
    <n v="0"/>
    <n v="0"/>
    <n v="0"/>
    <n v="0"/>
    <n v="0"/>
    <n v="0"/>
    <n v="0"/>
    <n v="0"/>
    <n v="0"/>
    <n v="0"/>
    <n v="0"/>
    <n v="0"/>
    <n v="0"/>
    <m/>
    <n v="0"/>
    <n v="0"/>
    <n v="0"/>
    <m/>
    <n v="0"/>
    <n v="0"/>
    <n v="0"/>
    <n v="0"/>
    <n v="0"/>
    <x v="0"/>
    <m/>
    <x v="6"/>
    <x v="3"/>
    <s v="No root cause"/>
    <s v="No root cause"/>
    <s v=""/>
    <s v="OST_150"/>
    <m/>
  </r>
  <r>
    <s v="Bameka-IHS"/>
    <s v="OST_162"/>
    <s v="OUEST"/>
    <s v="IHS"/>
    <s v="Grid-Gen"/>
    <s v="OUEST"/>
    <s v="Bameka"/>
    <s v="Huawei"/>
    <n v="0"/>
    <n v="0"/>
    <n v="0"/>
    <n v="0"/>
    <n v="0"/>
    <n v="0"/>
    <n v="0"/>
    <n v="0"/>
    <n v="0"/>
    <n v="0"/>
    <n v="0"/>
    <n v="0"/>
    <n v="0"/>
    <n v="0"/>
    <n v="0"/>
    <n v="0"/>
    <n v="0"/>
    <n v="0"/>
    <n v="0"/>
    <n v="0"/>
    <m/>
    <n v="0"/>
    <n v="0"/>
    <n v="0"/>
    <m/>
    <n v="0"/>
    <n v="0"/>
    <n v="0"/>
    <n v="0"/>
    <n v="0"/>
    <x v="0"/>
    <m/>
    <x v="6"/>
    <x v="3"/>
    <s v="No root cause"/>
    <s v="No root cause"/>
    <s v=""/>
    <s v="OST_162"/>
    <m/>
  </r>
  <r>
    <s v="Bamendjou-II"/>
    <s v="OST_298"/>
    <s v="OUEST"/>
    <s v="CAMUSAT"/>
    <s v="Hybrid Solar - S3"/>
    <s v="OUEST"/>
    <s v="Bamendjou"/>
    <s v="Huawei"/>
    <n v="0"/>
    <n v="0"/>
    <n v="0"/>
    <n v="0"/>
    <n v="0"/>
    <n v="0"/>
    <n v="0"/>
    <n v="0"/>
    <n v="0"/>
    <n v="0"/>
    <n v="0"/>
    <n v="0"/>
    <n v="0"/>
    <n v="0"/>
    <n v="0"/>
    <n v="0"/>
    <n v="0"/>
    <n v="0"/>
    <n v="0"/>
    <n v="0"/>
    <m/>
    <n v="0"/>
    <n v="0"/>
    <n v="0"/>
    <m/>
    <n v="0"/>
    <n v="0"/>
    <n v="0"/>
    <n v="0"/>
    <n v="0"/>
    <x v="0"/>
    <m/>
    <x v="6"/>
    <x v="3"/>
    <s v="No root cause"/>
    <s v="No root cause"/>
    <s v=""/>
    <s v="OST_298"/>
    <m/>
  </r>
  <r>
    <s v="Foumban-Kounga"/>
    <s v="OST_028"/>
    <s v="OUEST"/>
    <s v="IHS"/>
    <s v="Grid-Gen"/>
    <s v="OUEST"/>
    <s v="Foumban"/>
    <s v="Huawei"/>
    <n v="0"/>
    <n v="0"/>
    <n v="0"/>
    <n v="0"/>
    <n v="0"/>
    <n v="0"/>
    <n v="0"/>
    <n v="0"/>
    <n v="0"/>
    <n v="0"/>
    <n v="0"/>
    <n v="0"/>
    <n v="0"/>
    <n v="0"/>
    <n v="0"/>
    <n v="0"/>
    <n v="0"/>
    <n v="0"/>
    <n v="0"/>
    <n v="0"/>
    <m/>
    <n v="0"/>
    <n v="0"/>
    <n v="0"/>
    <m/>
    <n v="0"/>
    <n v="0"/>
    <n v="0"/>
    <n v="0"/>
    <n v="0"/>
    <x v="0"/>
    <m/>
    <x v="6"/>
    <x v="3"/>
    <s v="No root cause"/>
    <s v="No root cause"/>
    <s v=""/>
    <s v="OST_028"/>
    <m/>
  </r>
  <r>
    <s v="Bakassi"/>
    <s v="SUO_018"/>
    <s v="SUD-OUEST"/>
    <s v="IHS"/>
    <s v="Solar-Gen"/>
    <s v="SUD-OUEST"/>
    <s v="Bakassi"/>
    <s v="Huawei"/>
    <n v="0"/>
    <n v="0"/>
    <n v="0"/>
    <n v="0"/>
    <n v="0"/>
    <n v="0"/>
    <n v="0"/>
    <n v="0"/>
    <n v="0"/>
    <n v="0"/>
    <n v="0"/>
    <n v="0"/>
    <n v="0"/>
    <n v="0"/>
    <n v="0"/>
    <n v="0"/>
    <n v="0"/>
    <n v="0"/>
    <n v="0"/>
    <n v="0"/>
    <m/>
    <n v="0"/>
    <n v="0"/>
    <n v="0"/>
    <m/>
    <n v="0"/>
    <n v="0"/>
    <n v="0"/>
    <n v="0"/>
    <n v="0"/>
    <x v="0"/>
    <m/>
    <x v="6"/>
    <x v="3"/>
    <s v="No root cause"/>
    <s v="No root cause"/>
    <s v=""/>
    <s v="SUO_018"/>
    <m/>
  </r>
  <r>
    <s v="Botatango-MTN"/>
    <s v="CTR_223"/>
    <s v="CENTRE"/>
    <s v="IHS"/>
    <s v="Solar-Gen"/>
    <s v="CENTRE"/>
    <s v="Botatango"/>
    <s v="ZTE"/>
    <n v="0"/>
    <n v="0"/>
    <n v="0"/>
    <n v="0"/>
    <n v="0"/>
    <n v="0"/>
    <n v="0"/>
    <n v="0"/>
    <n v="0"/>
    <n v="0"/>
    <n v="0"/>
    <n v="0"/>
    <n v="0"/>
    <n v="0"/>
    <n v="0"/>
    <n v="0"/>
    <n v="0"/>
    <n v="0"/>
    <n v="0"/>
    <n v="0"/>
    <m/>
    <n v="0"/>
    <n v="0"/>
    <n v="0"/>
    <m/>
    <n v="0"/>
    <n v="0"/>
    <n v="0"/>
    <n v="0"/>
    <n v="0"/>
    <x v="0"/>
    <m/>
    <x v="6"/>
    <x v="3"/>
    <s v="No root cause"/>
    <s v="No root cause"/>
    <s v=""/>
    <s v="CTR_223"/>
    <m/>
  </r>
  <r>
    <s v="Foumbot-Mangoum"/>
    <s v="OST_136"/>
    <s v="OUEST"/>
    <s v="IHS"/>
    <s v="Grid-Gen"/>
    <s v="OUEST"/>
    <s v="Foumbot"/>
    <s v="Huawei"/>
    <n v="0"/>
    <n v="0"/>
    <n v="0"/>
    <n v="0"/>
    <n v="0"/>
    <n v="0"/>
    <n v="0"/>
    <n v="0"/>
    <n v="0"/>
    <n v="0"/>
    <n v="0"/>
    <n v="0"/>
    <n v="0"/>
    <n v="0"/>
    <n v="0"/>
    <n v="0"/>
    <n v="0"/>
    <n v="0"/>
    <n v="0"/>
    <n v="0"/>
    <m/>
    <n v="0"/>
    <n v="0"/>
    <n v="0"/>
    <m/>
    <n v="0"/>
    <n v="0"/>
    <n v="0"/>
    <n v="0"/>
    <n v="0"/>
    <x v="0"/>
    <m/>
    <x v="6"/>
    <x v="3"/>
    <s v="No root cause"/>
    <s v="No root cause"/>
    <s v=""/>
    <s v="OST_136"/>
    <m/>
  </r>
  <r>
    <s v="OZOM-I"/>
    <s v="CTR_743"/>
    <s v="CENTRE"/>
    <s v="CAMUSAT"/>
    <s v="Hybrid Solar - S1"/>
    <s v="CENTRE"/>
    <s v="Ozom"/>
    <s v="ZTE"/>
    <n v="0"/>
    <n v="0"/>
    <n v="0"/>
    <n v="0"/>
    <n v="0"/>
    <n v="0"/>
    <n v="0"/>
    <n v="0"/>
    <n v="0"/>
    <n v="0"/>
    <n v="0"/>
    <n v="0"/>
    <n v="0"/>
    <n v="0"/>
    <n v="0"/>
    <n v="0"/>
    <n v="0"/>
    <n v="0"/>
    <n v="0"/>
    <n v="0"/>
    <m/>
    <n v="0"/>
    <n v="0"/>
    <n v="0"/>
    <m/>
    <n v="0"/>
    <n v="0"/>
    <n v="0"/>
    <n v="0"/>
    <n v="0"/>
    <x v="0"/>
    <m/>
    <x v="6"/>
    <x v="3"/>
    <s v="No root cause"/>
    <s v="No root cause"/>
    <s v=""/>
    <s v="CTR_743"/>
    <m/>
  </r>
  <r>
    <s v="Loum-Nkombi-II-IHS"/>
    <s v="LIT_520"/>
    <s v="LITTORAL"/>
    <s v="IHS"/>
    <s v="Grid-Gen"/>
    <s v="LITTORAL"/>
    <s v="Loum"/>
    <s v="ZTE"/>
    <n v="0"/>
    <n v="0"/>
    <n v="0"/>
    <n v="0"/>
    <n v="0"/>
    <n v="0"/>
    <n v="0"/>
    <n v="0"/>
    <n v="0"/>
    <n v="0"/>
    <n v="0"/>
    <n v="0"/>
    <n v="0"/>
    <n v="0"/>
    <n v="0"/>
    <n v="0"/>
    <n v="0"/>
    <n v="0"/>
    <n v="0"/>
    <n v="0"/>
    <m/>
    <n v="0"/>
    <n v="0"/>
    <n v="0"/>
    <m/>
    <n v="0"/>
    <n v="0"/>
    <n v="0"/>
    <n v="0"/>
    <n v="0"/>
    <x v="0"/>
    <m/>
    <x v="6"/>
    <x v="3"/>
    <s v="No root cause"/>
    <s v="No root cause"/>
    <s v=""/>
    <s v="LIT_520"/>
    <m/>
  </r>
  <r>
    <s v="Ndikinimeki-New"/>
    <s v="CTR_544"/>
    <s v="CENTRE"/>
    <m/>
    <m/>
    <s v="CENTRE"/>
    <s v="Ndikinimeki"/>
    <s v="ZTE"/>
    <n v="0"/>
    <n v="0"/>
    <n v="0"/>
    <n v="0"/>
    <n v="0"/>
    <n v="0"/>
    <n v="0"/>
    <n v="0"/>
    <n v="0"/>
    <n v="0"/>
    <n v="0"/>
    <n v="0"/>
    <n v="0"/>
    <n v="0"/>
    <n v="0"/>
    <n v="0"/>
    <n v="0"/>
    <n v="0"/>
    <n v="0"/>
    <n v="0"/>
    <m/>
    <n v="0"/>
    <n v="0"/>
    <n v="0"/>
    <m/>
    <n v="0"/>
    <n v="0"/>
    <n v="0"/>
    <n v="0"/>
    <n v="0"/>
    <x v="0"/>
    <m/>
    <x v="6"/>
    <x v="3"/>
    <s v="No root cause"/>
    <s v="No root cause"/>
    <s v=""/>
    <s v="CTR_544"/>
    <m/>
  </r>
  <r>
    <s v="Madagascar"/>
    <s v="LIT_049"/>
    <s v="Douala"/>
    <s v="IHS"/>
    <s v="Grid-Gen"/>
    <s v="LITTORAL"/>
    <s v="Douala"/>
    <s v="ZTE"/>
    <n v="0"/>
    <n v="0"/>
    <n v="0"/>
    <n v="0"/>
    <n v="0"/>
    <n v="0"/>
    <n v="0"/>
    <n v="0"/>
    <n v="0"/>
    <n v="0"/>
    <n v="0"/>
    <n v="0"/>
    <n v="0"/>
    <n v="0"/>
    <n v="0"/>
    <n v="0"/>
    <n v="0"/>
    <n v="0"/>
    <n v="0"/>
    <n v="0"/>
    <m/>
    <n v="0"/>
    <n v="0"/>
    <n v="0"/>
    <m/>
    <n v="0"/>
    <n v="0"/>
    <n v="0"/>
    <n v="0"/>
    <n v="0"/>
    <x v="0"/>
    <m/>
    <x v="6"/>
    <x v="3"/>
    <s v="No root cause"/>
    <s v="No root cause"/>
    <s v=""/>
    <s v="LIT_049"/>
    <m/>
  </r>
  <r>
    <s v="Nyabi"/>
    <s v="EST_133"/>
    <s v="CENTRE"/>
    <s v="CAMUSAT"/>
    <s v="HGB"/>
    <s v="EST"/>
    <s v="Nyabi"/>
    <s v="ZTE"/>
    <n v="0"/>
    <n v="0"/>
    <n v="0"/>
    <n v="0"/>
    <n v="0"/>
    <n v="0"/>
    <n v="0"/>
    <n v="0"/>
    <n v="0"/>
    <n v="0"/>
    <n v="0"/>
    <n v="0"/>
    <n v="0"/>
    <n v="0"/>
    <n v="0"/>
    <n v="0"/>
    <n v="0"/>
    <n v="0"/>
    <n v="0"/>
    <n v="0"/>
    <m/>
    <n v="0"/>
    <n v="0"/>
    <n v="0"/>
    <m/>
    <n v="0"/>
    <n v="0"/>
    <n v="0"/>
    <n v="0"/>
    <n v="0"/>
    <x v="0"/>
    <m/>
    <x v="6"/>
    <x v="3"/>
    <s v="No root cause"/>
    <s v="No root cause"/>
    <s v=""/>
    <s v="EST_133"/>
    <m/>
  </r>
  <r>
    <s v="Njombe-SDH-IHS"/>
    <s v="LIT_787"/>
    <s v="LITTORAL"/>
    <s v="IHS"/>
    <s v="Gen Only"/>
    <s v="LITTORAL"/>
    <s v="Njombe-Penja"/>
    <s v="ZTE"/>
    <n v="0"/>
    <n v="0"/>
    <n v="0"/>
    <n v="0"/>
    <n v="0"/>
    <n v="0"/>
    <n v="0"/>
    <n v="0"/>
    <n v="0"/>
    <n v="0"/>
    <n v="0"/>
    <n v="0"/>
    <n v="0"/>
    <n v="0"/>
    <n v="0"/>
    <n v="0"/>
    <n v="0"/>
    <n v="0"/>
    <n v="0"/>
    <n v="0"/>
    <m/>
    <n v="0"/>
    <n v="0"/>
    <n v="0"/>
    <m/>
    <n v="0"/>
    <n v="0"/>
    <n v="0"/>
    <n v="0"/>
    <n v="0"/>
    <x v="0"/>
    <m/>
    <x v="6"/>
    <x v="3"/>
    <s v="No root cause"/>
    <s v="No root cause"/>
    <s v=""/>
    <s v="LIT_787"/>
    <m/>
  </r>
  <r>
    <s v="Gara-Guider-IHS"/>
    <s v="NRD_115"/>
    <s v="NORD"/>
    <s v="IHS"/>
    <s v="Hybrid-Gen"/>
    <s v="NORD"/>
    <s v="Guider"/>
    <s v="Huawei"/>
    <n v="0"/>
    <n v="0"/>
    <n v="0"/>
    <n v="0"/>
    <n v="0"/>
    <n v="0"/>
    <n v="0"/>
    <n v="0"/>
    <n v="0"/>
    <n v="0"/>
    <n v="0"/>
    <n v="0"/>
    <n v="0"/>
    <n v="0"/>
    <n v="0"/>
    <n v="0"/>
    <n v="0"/>
    <n v="0"/>
    <n v="0"/>
    <n v="0"/>
    <m/>
    <n v="0"/>
    <n v="0"/>
    <n v="0"/>
    <m/>
    <n v="0"/>
    <n v="0"/>
    <n v="0"/>
    <n v="0"/>
    <n v="0"/>
    <x v="0"/>
    <m/>
    <x v="6"/>
    <x v="3"/>
    <s v="No root cause"/>
    <s v="No root cause"/>
    <s v=""/>
    <s v="NRD_115"/>
    <m/>
  </r>
  <r>
    <s v="BIBA-MTN"/>
    <s v="CTR_304"/>
    <s v="CENTRE"/>
    <s v="IHS"/>
    <s v="Grid-Gen"/>
    <s v="CENTRE"/>
    <s v="Biba"/>
    <s v="ZTE"/>
    <n v="0"/>
    <n v="0"/>
    <n v="0"/>
    <n v="0"/>
    <n v="0"/>
    <n v="0"/>
    <n v="0"/>
    <n v="0"/>
    <n v="0"/>
    <n v="0"/>
    <n v="0"/>
    <n v="0"/>
    <n v="0"/>
    <n v="0"/>
    <n v="0"/>
    <n v="0"/>
    <n v="0"/>
    <n v="0"/>
    <n v="0"/>
    <n v="0"/>
    <m/>
    <n v="0"/>
    <n v="0"/>
    <n v="0"/>
    <m/>
    <n v="0"/>
    <n v="0"/>
    <n v="0"/>
    <n v="0"/>
    <n v="0"/>
    <x v="0"/>
    <m/>
    <x v="1"/>
    <x v="0"/>
    <s v="Defaut GE &amp; Power Cabinet"/>
    <s v="PASSIVE"/>
    <s v="(hourly IHS): 10/05/2026 14:47 0:25:03 53.5 FOUDA is managing"/>
    <s v="CTR_304"/>
    <m/>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5.3195796343380906"/>
    <n v="5.3195796343380906"/>
    <n v="33.875591054495438"/>
    <n v="0"/>
    <m/>
    <n v="0"/>
    <n v="0"/>
    <n v="0"/>
    <n v="0"/>
    <n v="0"/>
    <x v="2"/>
    <m/>
    <x v="6"/>
    <x v="3"/>
    <s v="No root cause"/>
    <s v="No root cause"/>
    <s v=""/>
    <s v="EXN_141"/>
    <m/>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9.2444204740991864"/>
    <n v="9.2964193124839536"/>
    <n v="9.2443134636292825"/>
    <n v="9.2444204740991864"/>
    <n v="3.9081650415343301"/>
    <n v="1.0701046990435794E-3"/>
    <n v="9.2445274845690903"/>
    <n v="9.2445274845690903"/>
    <n v="9.2445274845690903"/>
    <n v="9.2443669688642345"/>
    <n v="9.2443669688642345"/>
    <n v="5.5197427182942249"/>
    <n v="0"/>
    <m/>
    <n v="0"/>
    <n v="0"/>
    <n v="0"/>
    <n v="0"/>
    <n v="0"/>
    <x v="2"/>
    <m/>
    <x v="6"/>
    <x v="3"/>
    <s v="No root cause"/>
    <s v="No root cause"/>
    <s v=""/>
    <s v="NRO_089"/>
    <m/>
  </r>
  <r>
    <s v="Bagarao"/>
    <s v="EXN_202"/>
    <s v="EXTREME-NORD"/>
    <s v="CAMUSAT"/>
    <s v="Hybrid Solar - S3"/>
    <s v="EXTREME-NORD"/>
    <s v="Bagarao"/>
    <s v="NOKIA"/>
    <n v="0"/>
    <n v="0"/>
    <n v="0"/>
    <n v="0"/>
    <n v="0"/>
    <n v="0"/>
    <n v="2.138614970500615"/>
    <n v="1.5586892038831206"/>
    <n v="1.4050125567639238"/>
    <n v="0.20114205479180028"/>
    <n v="0"/>
    <n v="3.4875304917161487"/>
    <n v="0"/>
    <n v="1.9842991772053429"/>
    <n v="3.4875304917161487"/>
    <n v="0"/>
    <n v="2.8014369892229172"/>
    <n v="0"/>
    <n v="0"/>
    <n v="0.32098738507278862"/>
    <n v="1.6714321995930748"/>
    <n v="1.6714321995930748"/>
    <n v="3.5813874965826979"/>
    <n v="0"/>
    <m/>
    <n v="0"/>
    <n v="0"/>
    <n v="0"/>
    <n v="0"/>
    <n v="0"/>
    <x v="2"/>
    <m/>
    <x v="6"/>
    <x v="3"/>
    <s v="No root cause"/>
    <s v="No root cause"/>
    <s v=""/>
    <s v="EXN_202"/>
    <m/>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n v="0.58490139341899872"/>
    <n v="0"/>
    <m/>
    <n v="0"/>
    <n v="0"/>
    <n v="0"/>
    <n v="0"/>
    <n v="0"/>
    <x v="2"/>
    <m/>
    <x v="6"/>
    <x v="3"/>
    <s v="No root cause"/>
    <s v="No root cause"/>
    <s v=""/>
    <s v="NRO_068"/>
    <m/>
  </r>
  <r>
    <s v="Bokwai-IHS"/>
    <s v="SUO_197"/>
    <s v="SUD-OUEST"/>
    <s v="IHS"/>
    <s v="Grid-Gen"/>
    <s v="SUD-OUEST"/>
    <s v="Buea"/>
    <s v="Huawei"/>
    <n v="0"/>
    <n v="0"/>
    <n v="0"/>
    <n v="0"/>
    <n v="0"/>
    <n v="0"/>
    <n v="0"/>
    <n v="0"/>
    <n v="0"/>
    <n v="0"/>
    <n v="0"/>
    <n v="0"/>
    <n v="0"/>
    <n v="0"/>
    <n v="0"/>
    <n v="0"/>
    <n v="5.6052084135911855"/>
    <n v="0"/>
    <n v="0"/>
    <n v="0"/>
    <n v="0"/>
    <n v="0"/>
    <n v="0.25584419846304429"/>
    <n v="0"/>
    <m/>
    <n v="0"/>
    <n v="0"/>
    <n v="0"/>
    <n v="0"/>
    <n v="0"/>
    <x v="2"/>
    <m/>
    <x v="6"/>
    <x v="3"/>
    <s v="No root cause"/>
    <s v="No root cause"/>
    <s v=""/>
    <s v="SUO_197"/>
    <m/>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22746858886006741"/>
    <n v="0"/>
    <m/>
    <n v="0"/>
    <n v="0"/>
    <n v="0"/>
    <n v="0"/>
    <n v="0"/>
    <x v="2"/>
    <m/>
    <x v="6"/>
    <x v="3"/>
    <s v="No root cause"/>
    <s v="No root cause"/>
    <s v=""/>
    <s v="NRO_067"/>
    <m/>
  </r>
  <r>
    <s v="NRO_147_H_Bambili-Campus-two-IHS"/>
    <s v="NRO_147"/>
    <s v="NORD-OUEST"/>
    <s v="IHS"/>
    <s v="Hybrid Gen"/>
    <s v="NRO"/>
    <s v="Tubah"/>
    <s v="Huawei"/>
    <n v="0"/>
    <n v="0"/>
    <n v="0"/>
    <n v="0"/>
    <n v="0"/>
    <n v="8.9175391586979543E-5"/>
    <n v="0"/>
    <n v="0"/>
    <n v="0"/>
    <n v="0"/>
    <n v="0"/>
    <n v="0"/>
    <n v="0"/>
    <s v=""/>
    <n v="0"/>
    <n v="0"/>
    <n v="0"/>
    <n v="16.440410863132179"/>
    <n v="0"/>
    <n v="1.7792987532566855"/>
    <n v="0"/>
    <n v="0"/>
    <n v="0.18628739302520023"/>
    <n v="0"/>
    <m/>
    <n v="0"/>
    <n v="0"/>
    <n v="0"/>
    <n v="0"/>
    <n v="0"/>
    <x v="2"/>
    <m/>
    <x v="6"/>
    <x v="3"/>
    <s v="No root cause"/>
    <s v="No root cause"/>
    <s v=""/>
    <s v="NRO_147"/>
    <m/>
  </r>
  <r>
    <s v="Ekindi-MTN"/>
    <s v="SUO_045"/>
    <s v="SUD-OUEST"/>
    <s v="IHS"/>
    <s v="Grid-Gen"/>
    <s v="SUD-OUEST"/>
    <s v="Ekindi"/>
    <s v="NOKIA"/>
    <n v="0"/>
    <n v="9.693078972476326E-3"/>
    <n v="0"/>
    <n v="0"/>
    <n v="0"/>
    <n v="0"/>
    <n v="4.6892229631513273E-2"/>
    <n v="0"/>
    <n v="0"/>
    <n v="0"/>
    <n v="0"/>
    <n v="0.12118935716670509"/>
    <n v="0"/>
    <n v="0"/>
    <n v="0.12118935716670509"/>
    <n v="0"/>
    <n v="2.061735053490979E-2"/>
    <n v="0"/>
    <n v="0"/>
    <n v="0"/>
    <n v="0.35144021824428634"/>
    <n v="0.35144021824428634"/>
    <n v="9.3134778973441551E-2"/>
    <n v="0"/>
    <m/>
    <n v="0"/>
    <n v="0"/>
    <n v="0"/>
    <n v="0"/>
    <n v="0"/>
    <x v="2"/>
    <m/>
    <x v="6"/>
    <x v="3"/>
    <s v="No root cause"/>
    <s v="No root cause"/>
    <s v=""/>
    <s v="SUO_045"/>
    <m/>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0"/>
    <n v="0"/>
    <n v="3.5063763972000457E-2"/>
    <n v="0"/>
    <m/>
    <n v="0"/>
    <n v="0"/>
    <n v="0"/>
    <n v="0"/>
    <n v="0"/>
    <x v="2"/>
    <m/>
    <x v="6"/>
    <x v="3"/>
    <s v="No root cause"/>
    <s v="No root cause"/>
    <s v=""/>
    <s v="NRO_051"/>
    <m/>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3.08368504107773E-2"/>
    <n v="3.08368504107773E-2"/>
    <n v="4.0128926214141941E-3"/>
    <n v="0"/>
    <m/>
    <n v="0"/>
    <n v="0"/>
    <n v="0"/>
    <n v="0"/>
    <n v="0"/>
    <x v="2"/>
    <m/>
    <x v="7"/>
    <x v="4"/>
    <s v="SPARE-ISSUE"/>
    <s v="SPARE-ISSUE"/>
    <s v="(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
    <s v="NRO_230"/>
    <m/>
  </r>
  <r>
    <s v="Makalingai-MTN"/>
    <s v="EXN_029"/>
    <s v="EXTREME-NORD"/>
    <s v="IHS"/>
    <s v="Grid-Gen"/>
    <s v="EXTREME-NORD"/>
    <s v="Makalingai"/>
    <s v="NOKIA"/>
    <n v="0"/>
    <n v="0"/>
    <n v="0"/>
    <n v="1.7140465031664064E-2"/>
    <n v="0"/>
    <n v="0"/>
    <n v="0"/>
    <n v="0"/>
    <n v="0"/>
    <n v="5.7075553599091585E-3"/>
    <n v="0"/>
    <n v="0"/>
    <n v="0.8317615017804213"/>
    <n v="0.44588539602536847"/>
    <n v="0"/>
    <n v="0"/>
    <n v="0"/>
    <n v="0"/>
    <n v="0"/>
    <n v="0"/>
    <n v="0"/>
    <n v="0"/>
    <n v="3.6564026524416315E-3"/>
    <n v="0"/>
    <m/>
    <n v="0"/>
    <n v="0"/>
    <n v="0"/>
    <n v="0"/>
    <n v="0"/>
    <x v="2"/>
    <m/>
    <x v="6"/>
    <x v="3"/>
    <s v="No root cause"/>
    <s v="No root cause"/>
    <s v=""/>
    <s v="EXN_029"/>
    <m/>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3.2959224730547541E-2"/>
    <n v="3.2959224730547541E-2"/>
    <n v="2.6752617476092913E-3"/>
    <n v="0"/>
    <m/>
    <n v="0"/>
    <n v="0"/>
    <n v="0"/>
    <n v="0"/>
    <n v="0"/>
    <x v="2"/>
    <m/>
    <x v="1"/>
    <x v="0"/>
    <s v="Defaut GE &amp; Power Cabinet"/>
    <s v="PASSIVE"/>
    <s v="(hourly IHS): 10/05/2026 19:39 1:33:05 50.6 ETA ASAP"/>
    <s v="NRO_094"/>
    <m/>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2.5862360224589522E-3"/>
    <n v="0"/>
    <m/>
    <n v="0"/>
    <n v="0"/>
    <n v="0"/>
    <n v="0"/>
    <n v="0"/>
    <x v="2"/>
    <m/>
    <x v="6"/>
    <x v="3"/>
    <s v="No root cause"/>
    <s v="No root cause"/>
    <s v=""/>
    <s v="EXN_171"/>
    <m/>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14187804801488443"/>
    <n v="0.14187804801488443"/>
    <n v="2.675261747609386E-4"/>
    <n v="0"/>
    <m/>
    <n v="0"/>
    <n v="0"/>
    <n v="0"/>
    <n v="0"/>
    <n v="0"/>
    <x v="2"/>
    <m/>
    <x v="6"/>
    <x v="3"/>
    <s v="No root cause"/>
    <s v="No root cause"/>
    <s v="(05-10-2026 ticket): INC-20260510-00014803...Others"/>
    <s v="EXN_010"/>
    <m/>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5.3556956679308163"/>
    <n v="5.3556956679308163"/>
    <n v="0"/>
    <n v="0"/>
    <m/>
    <n v="0"/>
    <n v="0"/>
    <n v="0"/>
    <n v="0"/>
    <n v="0"/>
    <x v="2"/>
    <m/>
    <x v="6"/>
    <x v="3"/>
    <s v="No root cause"/>
    <s v="No root cause"/>
    <s v=""/>
    <s v="NRO_087"/>
    <m/>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5.3554994820693258"/>
    <n v="5.3554994820693258"/>
    <n v="0"/>
    <n v="0"/>
    <m/>
    <n v="0"/>
    <n v="0"/>
    <n v="0"/>
    <n v="0"/>
    <n v="0"/>
    <x v="2"/>
    <m/>
    <x v="6"/>
    <x v="3"/>
    <s v="No root cause"/>
    <s v="No root cause"/>
    <s v=""/>
    <s v="SUO_017"/>
    <m/>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2.9646002231524995"/>
    <n v="2.9646002231524995"/>
    <n v="0"/>
    <n v="0"/>
    <m/>
    <n v="0"/>
    <n v="0"/>
    <n v="0"/>
    <n v="0"/>
    <n v="0"/>
    <x v="2"/>
    <m/>
    <x v="6"/>
    <x v="3"/>
    <s v="No root cause"/>
    <s v="No root cause"/>
    <s v=""/>
    <s v="NRO_248"/>
    <m/>
  </r>
  <r>
    <s v="Muchemni-Fundong-IHS"/>
    <s v="NRO_041"/>
    <s v="NORD-OUEST"/>
    <s v="IHS"/>
    <s v="Grid-Gen"/>
    <s v="NORD-OUEST"/>
    <s v="Fundong"/>
    <s v="NOKIA"/>
    <n v="0.59935991812762679"/>
    <n v="0"/>
    <n v="0"/>
    <n v="5.1353068033237963E-2"/>
    <n v="2.4821841798304538E-2"/>
    <n v="0"/>
    <n v="0"/>
    <n v="2.0867041631353226E-2"/>
    <n v="0"/>
    <n v="0.36630234820623853"/>
    <n v="0.25348300068948926"/>
    <n v="2.7644371391963413E-3"/>
    <n v="2.7053307087621325E-3"/>
    <n v="0.96507392283260973"/>
    <n v="2.7644371391963413E-3"/>
    <n v="1.4268062653917818E-3"/>
    <n v="2.5860863560224117E-3"/>
    <n v="0.14815599558260784"/>
    <n v="2.7127154120759174E-2"/>
    <n v="0"/>
    <n v="2.2421368706714269"/>
    <n v="2.2421368706714269"/>
    <n v="0"/>
    <n v="0"/>
    <m/>
    <n v="0"/>
    <n v="0"/>
    <n v="0"/>
    <n v="0"/>
    <n v="0"/>
    <x v="2"/>
    <m/>
    <x v="6"/>
    <x v="3"/>
    <s v="No root cause"/>
    <s v="No root cause"/>
    <s v=""/>
    <s v="NRO_041"/>
    <m/>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3.6418338170206579"/>
    <n v="4.6228522998690194"/>
    <n v="4.6228522998690194"/>
    <n v="3.641833817020657"/>
    <n v="2.4199347664175468"/>
    <n v="2.5687684949762146"/>
    <n v="4.6969213801211644"/>
    <n v="4.6228522998690194"/>
    <n v="2.679114124525944"/>
    <n v="2.2015085622643982"/>
    <n v="2.2015085622643982"/>
    <n v="0"/>
    <n v="0"/>
    <m/>
    <n v="0"/>
    <n v="0"/>
    <n v="0"/>
    <n v="0"/>
    <n v="0"/>
    <x v="2"/>
    <m/>
    <x v="6"/>
    <x v="3"/>
    <s v="No root cause"/>
    <s v="No root cause"/>
    <s v=""/>
    <s v="NRO_033"/>
    <m/>
  </r>
  <r>
    <s v="Befang-MTN"/>
    <s v="NRO_239"/>
    <s v="NORD-OUEST"/>
    <s v="IHS"/>
    <s v="Gen Only"/>
    <s v="NORD-OUEST"/>
    <s v="Befang"/>
    <s v="NOKIA"/>
    <n v="0"/>
    <n v="0"/>
    <n v="0"/>
    <n v="0"/>
    <n v="0"/>
    <n v="0"/>
    <n v="0"/>
    <n v="0"/>
    <n v="0"/>
    <n v="0.94787402163984646"/>
    <n v="0"/>
    <n v="0"/>
    <n v="0.51284961349674174"/>
    <n v="0"/>
    <n v="0"/>
    <n v="0"/>
    <n v="0"/>
    <n v="2.7366857573344978"/>
    <n v="0"/>
    <n v="0"/>
    <n v="0.8898277274115165"/>
    <n v="0.8898277274115165"/>
    <n v="0"/>
    <n v="0"/>
    <m/>
    <n v="0"/>
    <n v="0"/>
    <n v="0"/>
    <n v="0"/>
    <n v="0"/>
    <x v="2"/>
    <m/>
    <x v="6"/>
    <x v="3"/>
    <s v="No root cause"/>
    <s v="No root cause"/>
    <s v=""/>
    <s v="NRO_239"/>
    <m/>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
    <n v="0"/>
    <m/>
    <n v="0"/>
    <n v="0"/>
    <n v="0"/>
    <n v="0"/>
    <n v="0"/>
    <x v="2"/>
    <m/>
    <x v="6"/>
    <x v="3"/>
    <s v="No root cause"/>
    <s v="No root cause"/>
    <s v=""/>
    <s v="NRO_065"/>
    <m/>
  </r>
  <r>
    <s v="Small-Ekombe-IHS"/>
    <s v="SUO_090"/>
    <s v="SUD-OUEST"/>
    <s v="IHS"/>
    <s v="Hybrid-Gen"/>
    <s v="SUD-OUEST"/>
    <s v="Mbongue"/>
    <s v="NOKIA"/>
    <n v="0"/>
    <n v="0"/>
    <n v="0"/>
    <n v="0"/>
    <n v="2.3896027242361423E-2"/>
    <n v="0"/>
    <n v="8.7550200241578502E-2"/>
    <n v="0"/>
    <n v="0"/>
    <n v="0"/>
    <n v="0"/>
    <n v="0"/>
    <n v="0"/>
    <n v="0"/>
    <n v="0"/>
    <n v="0"/>
    <n v="3.1871284953186474E-2"/>
    <n v="0"/>
    <n v="0"/>
    <n v="0"/>
    <n v="0.52736543076707942"/>
    <n v="0.52736543076707942"/>
    <n v="0"/>
    <n v="0"/>
    <m/>
    <n v="0"/>
    <n v="0"/>
    <n v="0"/>
    <n v="0"/>
    <n v="0"/>
    <x v="2"/>
    <m/>
    <x v="6"/>
    <x v="3"/>
    <s v="No root cause"/>
    <s v="No root cause"/>
    <s v=""/>
    <s v="SUO_090"/>
    <m/>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0.52709790459231853"/>
    <n v="0.52709790459231853"/>
    <n v="0"/>
    <n v="0"/>
    <m/>
    <n v="0"/>
    <n v="0"/>
    <n v="0"/>
    <n v="0"/>
    <n v="0"/>
    <x v="2"/>
    <m/>
    <x v="6"/>
    <x v="3"/>
    <s v="No root cause"/>
    <s v="No root cause"/>
    <s v=""/>
    <s v="SUO_096"/>
    <m/>
  </r>
  <r>
    <s v="Ikiliwindi-MTN"/>
    <s v="SUO_048"/>
    <s v="SUD-OUEST"/>
    <s v="IHS"/>
    <s v="Gen Only"/>
    <s v="SUD-OUEST"/>
    <s v="Ikiliwindi"/>
    <s v="NOKIA"/>
    <n v="0"/>
    <n v="0"/>
    <n v="0"/>
    <n v="0"/>
    <n v="0"/>
    <n v="0"/>
    <n v="7.1924478255654997E-2"/>
    <n v="0"/>
    <n v="0"/>
    <n v="0"/>
    <n v="0"/>
    <n v="0"/>
    <n v="0"/>
    <n v="0"/>
    <n v="0"/>
    <n v="0"/>
    <n v="2.9962931573225108E-2"/>
    <n v="0"/>
    <n v="0"/>
    <n v="6.242277411088403E-4"/>
    <n v="0.52622398575476614"/>
    <n v="0.52622398575476614"/>
    <n v="0"/>
    <n v="0"/>
    <m/>
    <n v="0"/>
    <n v="0"/>
    <n v="0"/>
    <n v="0"/>
    <n v="0"/>
    <x v="2"/>
    <m/>
    <x v="6"/>
    <x v="3"/>
    <s v="No root cause"/>
    <s v="No root cause"/>
    <s v=""/>
    <s v="SUO_048"/>
    <m/>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0.5255105826220704"/>
    <n v="0.5255105826220704"/>
    <n v="0"/>
    <n v="0"/>
    <m/>
    <n v="0"/>
    <n v="0"/>
    <n v="0"/>
    <n v="0"/>
    <n v="0"/>
    <x v="2"/>
    <m/>
    <x v="6"/>
    <x v="3"/>
    <s v="No root cause"/>
    <s v="No root cause"/>
    <s v=""/>
    <s v="SUO_101"/>
    <m/>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30908190724047108"/>
    <n v="0.30908190724047108"/>
    <n v="0"/>
    <n v="0"/>
    <m/>
    <n v="0"/>
    <n v="0"/>
    <n v="0"/>
    <n v="0"/>
    <n v="0"/>
    <x v="2"/>
    <m/>
    <x v="6"/>
    <x v="3"/>
    <s v="No root cause"/>
    <s v="No root cause"/>
    <s v=""/>
    <s v="EXN_069"/>
    <m/>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6.0639266279144729E-3"/>
    <n v="0.29014017048756729"/>
    <n v="1.2981261753316611"/>
    <n v="6.0639266279144729E-3"/>
    <n v="1.9618586149135714E-3"/>
    <n v="0"/>
    <n v="6.452731335233837E-2"/>
    <n v="6.0674936435780855E-2"/>
    <n v="0"/>
    <n v="3.2727368712421483E-2"/>
    <n v="3.2727368712421483E-2"/>
    <n v="0"/>
    <n v="0"/>
    <m/>
    <n v="0"/>
    <n v="0"/>
    <n v="0"/>
    <n v="0"/>
    <n v="0"/>
    <x v="2"/>
    <m/>
    <x v="6"/>
    <x v="3"/>
    <s v="No root cause"/>
    <s v="No root cause"/>
    <s v=""/>
    <s v="NRO_245"/>
    <m/>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6.0639266279144729E-3"/>
    <n v="0.70636255647862523"/>
    <n v="2.6752617476092913E-3"/>
    <n v="6.0639266279144729E-3"/>
    <n v="0"/>
    <n v="1.515981656978832E-3"/>
    <n v="8.2629917844495263E-2"/>
    <n v="4.0128926214141923E-3"/>
    <n v="0"/>
    <n v="1.5159816569788325E-3"/>
    <n v="1.5159816569788325E-3"/>
    <n v="0"/>
    <n v="0"/>
    <m/>
    <n v="0"/>
    <n v="0"/>
    <n v="0"/>
    <n v="0"/>
    <n v="0"/>
    <x v="2"/>
    <m/>
    <x v="13"/>
    <x v="7"/>
    <s v="ACCESS-ISSUE"/>
    <s v="ACCESS-ISSUE"/>
    <s v="(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
    <s v="NRO_024"/>
    <m/>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3.6000640636013164"/>
    <n v="2.8080250624667422"/>
    <n v="5.5825221939714567"/>
    <n v="3.6000640636013164"/>
    <n v="1.2970560706326177"/>
    <n v="3.9381636432641907"/>
    <n v="0.22729023807689339"/>
    <n v="4.4819551811615913E-2"/>
    <n v="2.4652715355003667"/>
    <n v="0"/>
    <n v="0"/>
    <n v="0"/>
    <n v="0"/>
    <m/>
    <n v="0"/>
    <n v="0"/>
    <n v="0"/>
    <n v="0"/>
    <n v="0"/>
    <x v="2"/>
    <m/>
    <x v="6"/>
    <x v="3"/>
    <s v="No root cause"/>
    <s v="No root cause"/>
    <s v=""/>
    <s v="NRO_030"/>
    <m/>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n v="0"/>
    <n v="0"/>
    <m/>
    <n v="0"/>
    <n v="0"/>
    <n v="0"/>
    <n v="0"/>
    <n v="0"/>
    <x v="2"/>
    <m/>
    <x v="6"/>
    <x v="3"/>
    <s v="No root cause"/>
    <s v="No root cause"/>
    <s v=""/>
    <s v="SUO_225"/>
    <m/>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6.1531020195015234E-3"/>
    <n v="4.7262957541099127E-3"/>
    <n v="1.2418029980053247"/>
    <n v="6.1531020195015234E-3"/>
    <n v="0"/>
    <n v="2.9427879223702718E-3"/>
    <n v="9.1155085280210421E-2"/>
    <n v="4.1912434045879516E-3"/>
    <n v="0"/>
    <n v="0"/>
    <n v="0"/>
    <n v="0"/>
    <n v="0"/>
    <m/>
    <n v="0"/>
    <n v="0"/>
    <n v="0"/>
    <n v="0"/>
    <n v="0"/>
    <x v="2"/>
    <m/>
    <x v="6"/>
    <x v="3"/>
    <s v="No root cause"/>
    <s v="No root cause"/>
    <s v=""/>
    <s v="NRO_246"/>
    <m/>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5.7072250615666127E-3"/>
    <n v="3.210314097131252E-3"/>
    <n v="1.2824848116473049"/>
    <n v="5.7072250615666127E-3"/>
    <n v="1.6051570485658825E-3"/>
    <n v="1.3376308738047311E-3"/>
    <n v="5.7428952182014728E-2"/>
    <n v="4.8154711456969632E-3"/>
    <n v="1.6943324401527621E-3"/>
    <n v="0"/>
    <n v="0"/>
    <n v="0"/>
    <n v="0"/>
    <m/>
    <n v="0"/>
    <n v="0"/>
    <n v="0"/>
    <n v="0"/>
    <n v="0"/>
    <x v="2"/>
    <m/>
    <x v="6"/>
    <x v="3"/>
    <s v="No root cause"/>
    <s v="No root cause"/>
    <s v=""/>
    <s v="NRO_021"/>
    <m/>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7.3123821101323244E-3"/>
    <n v="5.3505234952187534E-3"/>
    <n v="1.2825383168822571"/>
    <n v="7.3123821101323235E-3"/>
    <n v="0"/>
    <n v="2.2293847896745519E-3"/>
    <n v="7.5317535734363034E-2"/>
    <n v="6.3314528026756243E-3"/>
    <n v="0"/>
    <n v="0"/>
    <n v="0"/>
    <n v="0"/>
    <n v="0"/>
    <m/>
    <n v="0"/>
    <n v="0"/>
    <n v="0"/>
    <n v="0"/>
    <n v="0"/>
    <x v="2"/>
    <m/>
    <x v="6"/>
    <x v="3"/>
    <s v="No root cause"/>
    <s v="No root cause"/>
    <s v=""/>
    <s v="NRO_018"/>
    <m/>
  </r>
  <r>
    <s v="Nchum-IHS"/>
    <s v="NRO_088"/>
    <s v="NORD-OUEST"/>
    <s v="IHS"/>
    <s v="Hybrid-Gen"/>
    <s v="NORD-OUEST"/>
    <s v="Nchum"/>
    <s v="NOKIA"/>
    <n v="0"/>
    <n v="0"/>
    <n v="0"/>
    <n v="0"/>
    <n v="0"/>
    <n v="0"/>
    <n v="0.22508903247741516"/>
    <n v="0"/>
    <n v="0"/>
    <n v="0.28793583732688693"/>
    <n v="0"/>
    <n v="4.6215681742301671"/>
    <n v="4.6735670126149351"/>
    <n v="4.6214611637602614"/>
    <n v="4.6215681742301671"/>
    <n v="4.6215146689952142"/>
    <n v="2.2217157059980082"/>
    <n v="0.2330509683734123"/>
    <n v="0.11294955098406807"/>
    <n v="0"/>
    <n v="0"/>
    <n v="0"/>
    <n v="0"/>
    <n v="0"/>
    <m/>
    <n v="0"/>
    <n v="0"/>
    <n v="0"/>
    <n v="0"/>
    <n v="0"/>
    <x v="2"/>
    <m/>
    <x v="6"/>
    <x v="3"/>
    <s v="No root cause"/>
    <s v="No root cause"/>
    <s v=""/>
    <s v="NRO_088"/>
    <m/>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n v="0"/>
    <n v="0"/>
    <m/>
    <n v="0"/>
    <n v="0"/>
    <n v="0"/>
    <n v="0"/>
    <n v="0"/>
    <x v="2"/>
    <m/>
    <x v="6"/>
    <x v="3"/>
    <s v="No root cause"/>
    <s v="No root cause"/>
    <s v=""/>
    <s v="NRO_061"/>
    <m/>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15448744838528342"/>
    <n v="1.0685285424864597"/>
    <n v="0.85030519386016734"/>
    <n v="0.15448744838528342"/>
    <n v="0"/>
    <n v="8.9175391586982075E-4"/>
    <n v="4.0360782232266974E-2"/>
    <n v="3.6561910550661622E-3"/>
    <n v="0"/>
    <n v="0"/>
    <n v="0"/>
    <n v="0"/>
    <n v="0"/>
    <m/>
    <n v="0"/>
    <n v="0"/>
    <n v="0"/>
    <n v="0"/>
    <n v="0"/>
    <x v="2"/>
    <m/>
    <x v="12"/>
    <x v="6"/>
    <s v="BSS Hardware issue"/>
    <s v="ACTIVE"/>
    <s v="(05-10-2026 cells nokia): 09/05/2026 : Need BO RAN analysis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
    <s v="NRO_009"/>
    <m/>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m/>
    <n v="0"/>
    <n v="0"/>
    <n v="0"/>
    <n v="0"/>
    <n v="0"/>
    <x v="2"/>
    <m/>
    <x v="6"/>
    <x v="3"/>
    <s v="No root cause"/>
    <s v="No root cause"/>
    <s v=""/>
    <s v="NRO_034"/>
    <m/>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m/>
    <n v="0"/>
    <n v="0"/>
    <n v="0"/>
    <n v="0"/>
    <n v="0"/>
    <x v="2"/>
    <m/>
    <x v="6"/>
    <x v="3"/>
    <s v="No root cause"/>
    <s v="No root cause"/>
    <s v=""/>
    <s v="NRO_100"/>
    <m/>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m/>
    <n v="0"/>
    <n v="0"/>
    <n v="0"/>
    <n v="0"/>
    <n v="0"/>
    <x v="2"/>
    <m/>
    <x v="6"/>
    <x v="3"/>
    <s v="No root cause"/>
    <s v="No root cause"/>
    <s v=""/>
    <s v="EXN_231"/>
    <m/>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m/>
    <n v="0"/>
    <n v="0"/>
    <n v="0"/>
    <n v="0"/>
    <n v="0"/>
    <x v="2"/>
    <m/>
    <x v="6"/>
    <x v="3"/>
    <s v="No root cause"/>
    <s v="No root cause"/>
    <s v=""/>
    <s v="EXN_073"/>
    <m/>
  </r>
  <r>
    <s v="Kay-Kay"/>
    <s v="EXN_050"/>
    <s v="EXTREME-NORD"/>
    <s v="IHS"/>
    <s v="Solar-Gen"/>
    <s v="EXTREME-NORD"/>
    <s v="Kay-Kay"/>
    <s v="Huawei"/>
    <n v="0"/>
    <n v="0"/>
    <n v="0"/>
    <n v="0"/>
    <n v="0"/>
    <n v="0"/>
    <n v="0"/>
    <n v="0"/>
    <n v="0"/>
    <n v="0"/>
    <n v="0"/>
    <n v="0"/>
    <n v="0"/>
    <n v="2.4055061880587729"/>
    <n v="6.9653114860757981"/>
    <n v="0"/>
    <n v="4.1958448547939255"/>
    <n v="0"/>
    <n v="0"/>
    <n v="0"/>
    <n v="0"/>
    <n v="0"/>
    <n v="0"/>
    <n v="0"/>
    <m/>
    <n v="0"/>
    <n v="0"/>
    <n v="0"/>
    <n v="0"/>
    <n v="0"/>
    <x v="2"/>
    <m/>
    <x v="6"/>
    <x v="3"/>
    <s v="No root cause"/>
    <s v="No root cause"/>
    <s v=""/>
    <s v="EXN_050"/>
    <m/>
  </r>
  <r>
    <s v="Doreissou-IHS"/>
    <s v="EXN_118"/>
    <s v="EXTREME-NORD"/>
    <s v="IHS"/>
    <s v="Hybrid-Gen"/>
    <s v="EXTREME-NORD"/>
    <s v="Doreissou"/>
    <s v="Huawei"/>
    <n v="0"/>
    <n v="0"/>
    <n v="0"/>
    <n v="0"/>
    <n v="0"/>
    <n v="0"/>
    <n v="0"/>
    <n v="0"/>
    <n v="0"/>
    <n v="0"/>
    <n v="0"/>
    <n v="0"/>
    <n v="0"/>
    <n v="2.4066654681494035"/>
    <n v="6.9663815907748416"/>
    <n v="0"/>
    <n v="4.1937403155524748"/>
    <n v="0"/>
    <n v="0"/>
    <n v="0"/>
    <n v="0"/>
    <n v="0"/>
    <n v="0"/>
    <n v="0"/>
    <m/>
    <n v="0"/>
    <n v="0"/>
    <n v="0"/>
    <n v="0"/>
    <n v="0"/>
    <x v="2"/>
    <m/>
    <x v="6"/>
    <x v="3"/>
    <s v="No root cause"/>
    <s v="No root cause"/>
    <s v=""/>
    <s v="EXN_118"/>
    <m/>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m/>
    <n v="0"/>
    <n v="0"/>
    <n v="0"/>
    <n v="0"/>
    <n v="0"/>
    <x v="2"/>
    <m/>
    <x v="6"/>
    <x v="3"/>
    <s v="No root cause"/>
    <s v="No root cause"/>
    <s v=""/>
    <s v="EXN_098"/>
    <m/>
  </r>
  <r>
    <s v="Baligam"/>
    <s v="OST_283"/>
    <s v="OUEST"/>
    <s v="ESCO"/>
    <s v="Hybrid solar - S3"/>
    <s v="OUEST"/>
    <s v="Galim"/>
    <s v="Huawei"/>
    <n v="0"/>
    <n v="0"/>
    <n v="0"/>
    <n v="0"/>
    <n v="0"/>
    <n v="0"/>
    <n v="0"/>
    <n v="0"/>
    <n v="0"/>
    <n v="0"/>
    <n v="0"/>
    <n v="0"/>
    <n v="0"/>
    <n v="0"/>
    <n v="0"/>
    <n v="0"/>
    <n v="3.4671570599800816"/>
    <n v="0"/>
    <n v="0"/>
    <n v="0"/>
    <n v="0"/>
    <n v="0"/>
    <n v="0"/>
    <n v="0"/>
    <m/>
    <n v="0"/>
    <n v="0"/>
    <n v="0"/>
    <n v="0"/>
    <n v="0"/>
    <x v="2"/>
    <m/>
    <x v="10"/>
    <x v="0"/>
    <s v="AKTIVCO Defaut GE &amp; Power Cabinet"/>
    <s v="PASSIVE"/>
    <s v="(05-10-2026 cells huawei): 09/05/2026 : Power issue || Mail sent to camusat..;..;(05-10-2026 cells huawei): 09/05/2026 : Power issue || Mail sent to camusat..;..;(05-10-2026 ocm ran 18h) 10/05/2026 Besoin d'un fme sur site pour verifier le status du MPR et la chaine antennaire de L ODU 3/1  red zone escalade RM DENIS _x000a_09.05.2026 CAMUSAT: investigations ongoing / FME is trying to get level0..;..;(05-10-2026 ocm ran 12h) 10/05/2026 Besoin d'un fme sur site pour verifier le status du MPR et la chaine antennaire de L ODU 3/1  red zone escalade RM DENIS _x000a_09.05.2026 CAMUSAT: investigations ongoing / FME is trying to get level0"/>
    <s v="OST_283"/>
    <m/>
  </r>
  <r>
    <s v="Tekele"/>
    <s v="EXN_230"/>
    <s v="EXTREME-NORD"/>
    <s v="CAMUSAT"/>
    <s v="Hybrid Solar - S3"/>
    <s v="EXTREME-NORD"/>
    <s v="Tekele"/>
    <s v="Huawei"/>
    <n v="0"/>
    <n v="0"/>
    <n v="0"/>
    <n v="0"/>
    <n v="0"/>
    <n v="0"/>
    <n v="0"/>
    <n v="0"/>
    <n v="0"/>
    <n v="0"/>
    <n v="0"/>
    <n v="0"/>
    <n v="0"/>
    <n v="0"/>
    <n v="3.8969646123510053E-2"/>
    <n v="2.7380055531299847"/>
    <n v="3.0871807164279614"/>
    <n v="0"/>
    <n v="0"/>
    <n v="0"/>
    <n v="0"/>
    <n v="0"/>
    <n v="0"/>
    <n v="0"/>
    <m/>
    <n v="0"/>
    <n v="0"/>
    <n v="0"/>
    <n v="0"/>
    <n v="0"/>
    <x v="2"/>
    <m/>
    <x v="6"/>
    <x v="3"/>
    <s v="No root cause"/>
    <s v="No root cause"/>
    <s v=""/>
    <s v="EXN_230"/>
    <m/>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m/>
    <n v="0"/>
    <n v="0"/>
    <n v="0"/>
    <n v="0"/>
    <n v="0"/>
    <x v="2"/>
    <m/>
    <x v="6"/>
    <x v="3"/>
    <s v="No root cause"/>
    <s v="No root cause"/>
    <s v=""/>
    <s v="EXN_178"/>
    <m/>
  </r>
  <r>
    <s v="Ilor-MTN"/>
    <s v="SUO_046"/>
    <s v="SUD-OUEST"/>
    <s v="IHS"/>
    <s v="Gen Only"/>
    <s v="SUD-OUEST"/>
    <s v="Ilor"/>
    <s v="Huawei"/>
    <n v="0"/>
    <n v="0"/>
    <n v="0"/>
    <n v="0"/>
    <n v="0"/>
    <n v="0"/>
    <n v="0"/>
    <n v="0"/>
    <n v="0"/>
    <n v="0"/>
    <n v="0"/>
    <n v="0"/>
    <n v="0"/>
    <n v="2.1300969086815456"/>
    <n v="2.234004074958694"/>
    <n v="2.3368768066934336"/>
    <n v="1.8993109952544422"/>
    <n v="0"/>
    <n v="0"/>
    <n v="0"/>
    <n v="0"/>
    <n v="0"/>
    <n v="0"/>
    <n v="0"/>
    <m/>
    <n v="0"/>
    <n v="0"/>
    <n v="0"/>
    <n v="0"/>
    <n v="0"/>
    <x v="2"/>
    <m/>
    <x v="6"/>
    <x v="3"/>
    <s v="No root cause"/>
    <s v="No root cause"/>
    <s v="(05-10-2026 ocm ran 18h) Power status check Ongoing"/>
    <s v="SUO_046"/>
    <m/>
  </r>
  <r>
    <s v="Mile14-IHS"/>
    <s v="SUO_079"/>
    <s v="SUD-OUEST"/>
    <s v="IHS"/>
    <s v="Grid-Gen"/>
    <s v="SUD-OUEST"/>
    <s v="Buea"/>
    <s v="Huawei"/>
    <n v="0"/>
    <n v="0"/>
    <n v="0"/>
    <n v="0"/>
    <n v="0"/>
    <n v="0"/>
    <n v="0"/>
    <n v="0"/>
    <n v="0"/>
    <n v="0"/>
    <n v="0"/>
    <n v="0"/>
    <n v="0"/>
    <n v="0"/>
    <n v="0"/>
    <n v="0"/>
    <n v="1.7067278195832014"/>
    <n v="0"/>
    <n v="0"/>
    <n v="0"/>
    <n v="0"/>
    <n v="0"/>
    <n v="0"/>
    <n v="0"/>
    <m/>
    <n v="0"/>
    <n v="0"/>
    <n v="0"/>
    <n v="0"/>
    <n v="0"/>
    <x v="2"/>
    <m/>
    <x v="6"/>
    <x v="3"/>
    <s v="No root cause"/>
    <s v="No root cause"/>
    <s v=""/>
    <s v="SUO_079"/>
    <m/>
  </r>
  <r>
    <s v="Kumbo"/>
    <s v="NRO_037"/>
    <s v="NORD-OUEST"/>
    <s v="CAMUSAT"/>
    <s v="Medium Grid + Solar + GE"/>
    <s v="NORD-OUEST"/>
    <s v="Kumbo"/>
    <s v="Huawei"/>
    <n v="0"/>
    <n v="0"/>
    <n v="0"/>
    <n v="0"/>
    <n v="0"/>
    <n v="0"/>
    <n v="0"/>
    <n v="0"/>
    <n v="0"/>
    <n v="0"/>
    <n v="0"/>
    <n v="0"/>
    <n v="0"/>
    <n v="7.8193798814609359"/>
    <n v="0"/>
    <n v="0"/>
    <n v="1.5169625862861089"/>
    <n v="0"/>
    <n v="0"/>
    <n v="0"/>
    <n v="0"/>
    <n v="0"/>
    <n v="0"/>
    <n v="0"/>
    <m/>
    <n v="0"/>
    <n v="0"/>
    <n v="0"/>
    <n v="0"/>
    <n v="0"/>
    <x v="2"/>
    <m/>
    <x v="6"/>
    <x v="3"/>
    <s v="No root cause"/>
    <s v="No root cause"/>
    <s v=""/>
    <s v="NRO_037"/>
    <m/>
  </r>
  <r>
    <s v="NEW-Bonako"/>
    <s v="SUO_157"/>
    <s v="SUD-OUEST"/>
    <s v="IHS"/>
    <s v="Grid-Gen"/>
    <s v="SUD-OUEST"/>
    <s v="Tiko"/>
    <s v="Huawei"/>
    <n v="0"/>
    <n v="0"/>
    <n v="0"/>
    <n v="0"/>
    <n v="0"/>
    <n v="0"/>
    <n v="0"/>
    <n v="0"/>
    <n v="0"/>
    <n v="0"/>
    <n v="0"/>
    <n v="0"/>
    <n v="0"/>
    <n v="0.50170075306834683"/>
    <n v="0"/>
    <n v="0.4451457197238845"/>
    <n v="1.2484911523743487"/>
    <n v="0"/>
    <n v="0"/>
    <n v="0"/>
    <n v="0"/>
    <n v="0"/>
    <n v="0"/>
    <n v="0"/>
    <m/>
    <n v="0"/>
    <n v="0"/>
    <n v="0"/>
    <n v="0"/>
    <n v="0"/>
    <x v="2"/>
    <m/>
    <x v="6"/>
    <x v="3"/>
    <s v="No root cause"/>
    <s v="No root cause"/>
    <s v=""/>
    <s v="SUO_157"/>
    <m/>
  </r>
  <r>
    <s v="Wotutu-IHS"/>
    <s v="SUO_127"/>
    <s v="SUD-OUEST"/>
    <s v="IHS"/>
    <s v="Grid-Gen"/>
    <s v="SUD-OUEST"/>
    <s v="Wotutu"/>
    <s v="Huawei"/>
    <n v="0"/>
    <n v="0"/>
    <n v="0"/>
    <n v="0"/>
    <n v="0"/>
    <n v="0"/>
    <n v="0"/>
    <n v="0"/>
    <n v="0"/>
    <n v="0"/>
    <n v="0"/>
    <n v="0"/>
    <n v="0"/>
    <n v="0"/>
    <n v="0.63726518335887306"/>
    <n v="0"/>
    <n v="0.88634988713962437"/>
    <n v="0"/>
    <n v="0"/>
    <n v="0"/>
    <n v="0"/>
    <n v="0"/>
    <n v="0"/>
    <n v="0"/>
    <m/>
    <n v="0"/>
    <n v="0"/>
    <n v="0"/>
    <n v="0"/>
    <n v="0"/>
    <x v="2"/>
    <m/>
    <x v="6"/>
    <x v="3"/>
    <s v="No root cause"/>
    <s v="No root cause"/>
    <s v=""/>
    <s v="SUO_127"/>
    <m/>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m/>
    <n v="0"/>
    <n v="0"/>
    <n v="0"/>
    <n v="0"/>
    <n v="0"/>
    <x v="2"/>
    <m/>
    <x v="1"/>
    <x v="0"/>
    <s v="Defaut GE &amp; Power Cabinet"/>
    <s v="PASSIVE"/>
    <s v="(hourly IHS): 10/05/2026 14:09 1:03:03 46.3 Romaric is informed and managing with L0."/>
    <s v="EXN_218"/>
    <m/>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m/>
    <n v="0"/>
    <n v="0"/>
    <n v="0"/>
    <n v="0"/>
    <n v="0"/>
    <x v="2"/>
    <m/>
    <x v="6"/>
    <x v="3"/>
    <s v="No root cause"/>
    <s v="No root cause"/>
    <s v=""/>
    <s v="EXN_210"/>
    <m/>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m/>
    <n v="0"/>
    <n v="0"/>
    <n v="0"/>
    <n v="0"/>
    <n v="0"/>
    <x v="2"/>
    <m/>
    <x v="6"/>
    <x v="3"/>
    <s v="No root cause"/>
    <s v="No root cause"/>
    <s v=""/>
    <s v="EXN_038"/>
    <m/>
  </r>
  <r>
    <s v="Loe-MTN"/>
    <s v="SUO_043"/>
    <s v="SUD-OUEST"/>
    <s v="IHS"/>
    <s v="Gen Only"/>
    <s v="SUD-OUEST"/>
    <s v="Loe"/>
    <s v="Huawei"/>
    <n v="0"/>
    <n v="0"/>
    <n v="0"/>
    <n v="0"/>
    <n v="0"/>
    <n v="0"/>
    <n v="0"/>
    <n v="0"/>
    <n v="0"/>
    <n v="0"/>
    <n v="0"/>
    <n v="0"/>
    <n v="0"/>
    <n v="1.1776323862193345"/>
    <n v="1.3863206376111838"/>
    <n v="1.5889627974534359"/>
    <n v="0.71258271909323623"/>
    <n v="0"/>
    <n v="0"/>
    <n v="0"/>
    <n v="0"/>
    <n v="0"/>
    <n v="0"/>
    <n v="0"/>
    <m/>
    <n v="0"/>
    <n v="0"/>
    <n v="0"/>
    <n v="0"/>
    <n v="0"/>
    <x v="2"/>
    <m/>
    <x v="6"/>
    <x v="3"/>
    <s v="No root cause"/>
    <s v="No root cause"/>
    <s v="(05-10-2026 ocm ran 18h) Power status check Ongoing"/>
    <s v="SUO_043"/>
    <m/>
  </r>
  <r>
    <s v="Berore-IHS"/>
    <s v="NRO_086"/>
    <s v="NORD-OUEST"/>
    <s v="IHS"/>
    <s v="Gen Only"/>
    <s v="NORD-OUEST"/>
    <s v="Berore"/>
    <s v="Huawei"/>
    <n v="0"/>
    <n v="0"/>
    <n v="0"/>
    <n v="0"/>
    <n v="0"/>
    <n v="0"/>
    <n v="0"/>
    <n v="0"/>
    <n v="0"/>
    <n v="0"/>
    <n v="0"/>
    <n v="0"/>
    <n v="0"/>
    <n v="3.5137779547017547"/>
    <n v="1.3585157505143637"/>
    <n v="1.2956649345238604"/>
    <n v="0.65313840306135551"/>
    <n v="0"/>
    <n v="0"/>
    <n v="0"/>
    <n v="0"/>
    <n v="0"/>
    <n v="0"/>
    <n v="0"/>
    <m/>
    <n v="0"/>
    <n v="0"/>
    <n v="0"/>
    <n v="0"/>
    <n v="0"/>
    <x v="2"/>
    <m/>
    <x v="6"/>
    <x v="3"/>
    <s v="No root cause"/>
    <s v="No root cause"/>
    <s v=""/>
    <s v="NRO_086"/>
    <m/>
  </r>
  <r>
    <s v="Mutengene-Qter8"/>
    <s v="SUO_064"/>
    <s v="SUD-OUEST"/>
    <s v="IHS"/>
    <s v="Grid-Gen"/>
    <s v="SUD-OUEST"/>
    <s v="Mutengene"/>
    <s v="Huawei"/>
    <n v="0"/>
    <n v="0"/>
    <n v="0"/>
    <n v="0"/>
    <n v="0"/>
    <n v="0"/>
    <n v="0"/>
    <n v="0"/>
    <n v="0"/>
    <n v="0"/>
    <n v="0"/>
    <n v="0"/>
    <n v="0"/>
    <n v="0"/>
    <n v="7.8024722272160449"/>
    <n v="10.29308740900543"/>
    <n v="0.65287087688659462"/>
    <n v="0"/>
    <n v="0"/>
    <n v="0"/>
    <n v="0"/>
    <n v="0"/>
    <n v="0"/>
    <n v="0"/>
    <m/>
    <n v="0"/>
    <n v="0"/>
    <n v="0"/>
    <n v="0"/>
    <n v="0"/>
    <x v="2"/>
    <m/>
    <x v="6"/>
    <x v="3"/>
    <s v="No root cause"/>
    <s v="No root cause"/>
    <s v=""/>
    <s v="SUO_064"/>
    <m/>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m/>
    <n v="0"/>
    <n v="0"/>
    <n v="0"/>
    <n v="0"/>
    <n v="0"/>
    <x v="2"/>
    <m/>
    <x v="6"/>
    <x v="3"/>
    <s v="No root cause"/>
    <s v="No root cause"/>
    <s v=""/>
    <s v="SUO_164"/>
    <m/>
  </r>
  <r>
    <s v="Bonjongo"/>
    <s v="SUO_131"/>
    <s v="SUD-OUEST"/>
    <s v="IHS"/>
    <s v="Grid-Gen"/>
    <s v="SUD-OUEST"/>
    <s v="Bonjongo"/>
    <s v="NOKIA"/>
    <n v="0"/>
    <n v="0.65853529892792617"/>
    <n v="0"/>
    <n v="0"/>
    <n v="0.34235795956480369"/>
    <n v="6.8388598076999124E-2"/>
    <n v="0.16227141690168898"/>
    <n v="0.17326807194652988"/>
    <n v="3.5283456170889974E-2"/>
    <n v="0"/>
    <n v="0"/>
    <n v="4.2981290289441922"/>
    <n v="3.2000428650187351"/>
    <n v="2.7929554294258812"/>
    <n v="4.2981290289441914"/>
    <n v="1.0861562695294168E-2"/>
    <n v="0.33642308230103907"/>
    <n v="0"/>
    <n v="0"/>
    <n v="0"/>
    <n v="0"/>
    <n v="0"/>
    <n v="0"/>
    <n v="0"/>
    <m/>
    <n v="0"/>
    <n v="0"/>
    <n v="0"/>
    <n v="0"/>
    <n v="0"/>
    <x v="2"/>
    <m/>
    <x v="6"/>
    <x v="3"/>
    <s v="No root cause"/>
    <s v="No root cause"/>
    <s v=""/>
    <s v="SUO_131"/>
    <m/>
  </r>
  <r>
    <s v="Ndop-Kake-Hill"/>
    <s v="NRO_137"/>
    <s v="NORD-OUEST"/>
    <s v="IHS"/>
    <s v="Grid-Gen"/>
    <s v="NORD-OUEST"/>
    <s v="Ndop"/>
    <s v="Huawei"/>
    <n v="0"/>
    <n v="0"/>
    <n v="0"/>
    <n v="0"/>
    <n v="0"/>
    <n v="0"/>
    <n v="0"/>
    <n v="0"/>
    <n v="0"/>
    <n v="0"/>
    <n v="0"/>
    <n v="0"/>
    <n v="0"/>
    <n v="0"/>
    <n v="0"/>
    <n v="0"/>
    <n v="0.32750554314234098"/>
    <n v="0"/>
    <n v="0"/>
    <n v="0"/>
    <n v="0"/>
    <n v="0"/>
    <n v="0"/>
    <n v="0"/>
    <m/>
    <n v="0"/>
    <n v="0"/>
    <n v="0"/>
    <n v="0"/>
    <n v="0"/>
    <x v="2"/>
    <m/>
    <x v="6"/>
    <x v="3"/>
    <s v="No root cause"/>
    <s v="No root cause"/>
    <s v=""/>
    <s v="NRO_137"/>
    <m/>
  </r>
  <r>
    <s v="Mutengene"/>
    <s v="SUO_005"/>
    <s v="SUD-OUEST"/>
    <s v="IHS"/>
    <s v="Grid-Gen"/>
    <s v="SUD-OUEST"/>
    <s v="Mutengene"/>
    <s v="Huawei"/>
    <n v="0"/>
    <n v="0"/>
    <n v="0"/>
    <n v="0"/>
    <n v="0"/>
    <n v="0"/>
    <n v="0"/>
    <n v="0"/>
    <n v="0"/>
    <n v="0"/>
    <n v="0"/>
    <n v="0"/>
    <n v="0"/>
    <n v="0"/>
    <n v="4.0251988254530824"/>
    <n v="4.6363356190769709"/>
    <n v="0.2968113733581027"/>
    <n v="0"/>
    <n v="0"/>
    <n v="0"/>
    <n v="0"/>
    <n v="0"/>
    <n v="0"/>
    <n v="0"/>
    <m/>
    <n v="0"/>
    <n v="0"/>
    <n v="0"/>
    <n v="0"/>
    <n v="0"/>
    <x v="2"/>
    <m/>
    <x v="6"/>
    <x v="3"/>
    <s v="No root cause"/>
    <s v="No root cause"/>
    <s v=""/>
    <s v="SUO_005"/>
    <m/>
  </r>
  <r>
    <s v="Tinto"/>
    <s v="SUO_040"/>
    <s v="SUD-OUEST"/>
    <s v="IHS"/>
    <s v="Gen Only"/>
    <s v="SUD-OUEST"/>
    <s v="Tinto"/>
    <s v="Huawei"/>
    <n v="0"/>
    <n v="0"/>
    <n v="0"/>
    <n v="0"/>
    <n v="0"/>
    <n v="0"/>
    <n v="0"/>
    <n v="0"/>
    <n v="0"/>
    <n v="0"/>
    <n v="0"/>
    <n v="0"/>
    <n v="0"/>
    <n v="2.3405865029834523"/>
    <n v="2.9191564435997752"/>
    <n v="2.8668639939731699"/>
    <n v="0.25286574038403914"/>
    <n v="0"/>
    <n v="0"/>
    <n v="0"/>
    <n v="0"/>
    <n v="0"/>
    <n v="0"/>
    <n v="0"/>
    <m/>
    <n v="0"/>
    <n v="0"/>
    <n v="0"/>
    <n v="0"/>
    <n v="0"/>
    <x v="2"/>
    <m/>
    <x v="13"/>
    <x v="7"/>
    <s v="ACCESS-ISSUE"/>
    <s v="ACCESS-ISSUE"/>
    <s v="(05-10-2026 ocm ran 18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05-10-2026 ocm ran 12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s v="SUO_040"/>
    <m/>
  </r>
  <r>
    <s v="Logone-Birni"/>
    <s v="EXN_051"/>
    <s v="EXTREME-NORD"/>
    <s v="IHS"/>
    <s v="Solar-Gen"/>
    <s v="EXTREME-NORD"/>
    <s v="Logone-Birni"/>
    <s v="Huawei"/>
    <n v="0"/>
    <n v="0"/>
    <n v="0"/>
    <n v="0"/>
    <n v="0"/>
    <n v="0"/>
    <n v="0"/>
    <n v="0"/>
    <n v="0"/>
    <n v="0"/>
    <n v="0"/>
    <n v="0"/>
    <n v="0"/>
    <n v="0.96122154591605258"/>
    <n v="0"/>
    <n v="0"/>
    <n v="0.2127368141698984"/>
    <n v="0"/>
    <n v="0"/>
    <n v="0"/>
    <n v="0"/>
    <n v="0"/>
    <n v="0"/>
    <n v="0"/>
    <m/>
    <n v="0"/>
    <n v="0"/>
    <n v="0"/>
    <n v="0"/>
    <n v="0"/>
    <x v="2"/>
    <m/>
    <x v="1"/>
    <x v="0"/>
    <s v="Defaut GE &amp; Power Cabinet"/>
    <s v="PASSIVE"/>
    <s v="(hourly IHS): 10/05/2026 05:57 1:03:00 49 V FME is informed and is managing with level 0"/>
    <s v="EXN_051"/>
    <m/>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m/>
    <n v="0"/>
    <n v="0"/>
    <n v="0"/>
    <n v="0"/>
    <n v="0"/>
    <x v="2"/>
    <m/>
    <x v="6"/>
    <x v="3"/>
    <s v="No root cause"/>
    <s v="No root cause"/>
    <s v=""/>
    <s v="EXN_244"/>
    <m/>
  </r>
  <r>
    <s v="Akum-Ville-MTN"/>
    <s v="NRO_240"/>
    <s v="NORD-OUEST"/>
    <s v="IHS"/>
    <s v="Grid-Gen"/>
    <s v="NORD-OUEST"/>
    <s v="Akum"/>
    <s v="Huawei"/>
    <n v="0"/>
    <n v="0"/>
    <n v="0"/>
    <n v="0"/>
    <n v="0"/>
    <n v="0"/>
    <n v="0"/>
    <n v="0"/>
    <n v="0"/>
    <n v="0"/>
    <n v="0"/>
    <n v="0"/>
    <n v="0"/>
    <n v="0.11642739125596048"/>
    <n v="0"/>
    <n v="0"/>
    <n v="4.2518826708671846E-2"/>
    <n v="0"/>
    <n v="0"/>
    <n v="0"/>
    <n v="0"/>
    <n v="0"/>
    <n v="0"/>
    <n v="0"/>
    <m/>
    <n v="0"/>
    <n v="0"/>
    <n v="0"/>
    <n v="0"/>
    <n v="0"/>
    <x v="2"/>
    <m/>
    <x v="6"/>
    <x v="3"/>
    <s v="No root cause"/>
    <s v="No root cause"/>
    <s v=""/>
    <s v="NRO_240"/>
    <m/>
  </r>
  <r>
    <s v="Tokombere"/>
    <s v="EXN_015"/>
    <s v="EXTREME-NORD"/>
    <s v="IHS"/>
    <s v="Grid-Gen"/>
    <s v="EXTREME-NORD"/>
    <s v="Tokombere"/>
    <s v="Huawei"/>
    <n v="0"/>
    <n v="0"/>
    <n v="0"/>
    <n v="0"/>
    <n v="0"/>
    <n v="0"/>
    <n v="0"/>
    <n v="0"/>
    <n v="0"/>
    <n v="0"/>
    <n v="0"/>
    <n v="0"/>
    <n v="0"/>
    <n v="0.60015038538037246"/>
    <n v="2.43983871381976E-2"/>
    <n v="0"/>
    <n v="2.9249528440529294E-2"/>
    <n v="0"/>
    <n v="0"/>
    <n v="0"/>
    <n v="0"/>
    <n v="0"/>
    <n v="0"/>
    <n v="0"/>
    <m/>
    <n v="0"/>
    <n v="0"/>
    <n v="0"/>
    <n v="0"/>
    <n v="0"/>
    <x v="2"/>
    <m/>
    <x v="6"/>
    <x v="3"/>
    <s v="No root cause"/>
    <s v="No root cause"/>
    <s v=""/>
    <s v="EXN_015"/>
    <m/>
  </r>
  <r>
    <s v="Ekombe-Bondji-IHS"/>
    <s v="SUO_091"/>
    <s v="SUD-OUEST"/>
    <s v="IHS"/>
    <s v="Gen Only"/>
    <s v="SUD-OUEST"/>
    <s v="Mbongue"/>
    <s v="Huawei"/>
    <n v="0"/>
    <n v="0"/>
    <n v="0"/>
    <n v="0"/>
    <n v="0"/>
    <n v="0"/>
    <n v="0"/>
    <n v="0"/>
    <n v="0"/>
    <n v="0"/>
    <n v="0"/>
    <n v="0"/>
    <n v="0"/>
    <n v="0"/>
    <n v="0"/>
    <n v="0"/>
    <n v="2.0135803420339982E-2"/>
    <n v="0"/>
    <n v="0"/>
    <n v="0"/>
    <n v="0"/>
    <n v="0"/>
    <n v="0"/>
    <n v="0"/>
    <m/>
    <n v="0"/>
    <n v="0"/>
    <n v="0"/>
    <n v="0"/>
    <n v="0"/>
    <x v="2"/>
    <m/>
    <x v="6"/>
    <x v="3"/>
    <s v="No root cause"/>
    <s v="No root cause"/>
    <s v=""/>
    <s v="SUO_091"/>
    <m/>
  </r>
  <r>
    <s v="Bombanda-Ebulu-IHS"/>
    <s v="SUO_095"/>
    <s v="SUD-OUEST"/>
    <s v="IHS"/>
    <s v="Vandalized"/>
    <s v="SUD-OUEST"/>
    <s v="Mbongue"/>
    <s v="Huawei"/>
    <n v="0"/>
    <n v="0"/>
    <n v="0"/>
    <n v="0"/>
    <n v="0"/>
    <n v="0"/>
    <n v="0"/>
    <n v="0"/>
    <n v="0"/>
    <n v="0"/>
    <n v="0"/>
    <n v="0"/>
    <n v="0"/>
    <n v="0"/>
    <n v="0"/>
    <n v="2.4255706511658433E-2"/>
    <n v="2.0117968342022584E-2"/>
    <n v="0"/>
    <n v="0"/>
    <n v="0"/>
    <n v="0"/>
    <n v="0"/>
    <n v="0"/>
    <n v="0"/>
    <m/>
    <n v="0"/>
    <n v="0"/>
    <n v="0"/>
    <n v="0"/>
    <n v="0"/>
    <x v="2"/>
    <m/>
    <x v="6"/>
    <x v="3"/>
    <s v="No root cause"/>
    <s v="No root cause"/>
    <s v=""/>
    <s v="SUO_095"/>
    <m/>
  </r>
  <r>
    <s v="Ekondo-titi"/>
    <s v="SUO_019"/>
    <s v="SUD-OUEST"/>
    <s v="IHS"/>
    <s v="Grid-Gen"/>
    <s v="SUD-OUEST"/>
    <s v="Ekondo-Titi"/>
    <s v="Huawei"/>
    <n v="0"/>
    <n v="0"/>
    <n v="0"/>
    <n v="0"/>
    <n v="0"/>
    <n v="0"/>
    <n v="0"/>
    <n v="0"/>
    <n v="0"/>
    <n v="0"/>
    <n v="0"/>
    <n v="0"/>
    <n v="0"/>
    <n v="0"/>
    <n v="0.44029457842155273"/>
    <n v="0.15281095102344816"/>
    <n v="1.6497447443591214E-2"/>
    <n v="0"/>
    <n v="0"/>
    <n v="0"/>
    <n v="0"/>
    <n v="0"/>
    <n v="0"/>
    <n v="0"/>
    <m/>
    <n v="0"/>
    <n v="0"/>
    <n v="0"/>
    <n v="0"/>
    <n v="0"/>
    <x v="2"/>
    <m/>
    <x v="6"/>
    <x v="3"/>
    <s v="No root cause"/>
    <s v="No root cause"/>
    <s v=""/>
    <s v="SUO_019"/>
    <m/>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m/>
    <n v="0"/>
    <n v="0"/>
    <n v="0"/>
    <n v="0"/>
    <n v="0"/>
    <x v="2"/>
    <m/>
    <x v="6"/>
    <x v="3"/>
    <s v="No root cause"/>
    <s v="No root cause"/>
    <s v=""/>
    <s v="EXN_223"/>
    <m/>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m/>
    <n v="0"/>
    <n v="0"/>
    <n v="0"/>
    <n v="0"/>
    <n v="0"/>
    <x v="2"/>
    <m/>
    <x v="6"/>
    <x v="3"/>
    <s v="No root cause"/>
    <s v="No root cause"/>
    <s v=""/>
    <s v="EXN_022"/>
    <m/>
  </r>
  <r>
    <s v="Bai-Panya-IHS"/>
    <s v="SUO_093"/>
    <s v="SUD-OUEST"/>
    <s v="IHS"/>
    <s v="Gen Only"/>
    <s v="SUD-OUEST"/>
    <s v="Mbongue"/>
    <s v="Huawei"/>
    <n v="0"/>
    <n v="0"/>
    <n v="0"/>
    <n v="0"/>
    <n v="0"/>
    <n v="0"/>
    <n v="0"/>
    <n v="0"/>
    <n v="0"/>
    <n v="0"/>
    <n v="0"/>
    <n v="0"/>
    <n v="0"/>
    <n v="0"/>
    <n v="0"/>
    <n v="0.20456834830053106"/>
    <n v="1.211001817751182E-2"/>
    <n v="0"/>
    <n v="0"/>
    <n v="0"/>
    <n v="0"/>
    <n v="0"/>
    <n v="0"/>
    <n v="0"/>
    <m/>
    <n v="0"/>
    <n v="0"/>
    <n v="0"/>
    <n v="0"/>
    <n v="0"/>
    <x v="2"/>
    <m/>
    <x v="6"/>
    <x v="3"/>
    <s v="No root cause"/>
    <s v="No root cause"/>
    <s v=""/>
    <s v="SUO_093"/>
    <m/>
  </r>
  <r>
    <s v="Ekondo-Nege-MTN"/>
    <s v="SUO_047"/>
    <s v="SUD-OUEST"/>
    <s v="IHS"/>
    <s v="Hybrid-Gen"/>
    <s v="SUD-OUEST"/>
    <s v="Ekondo-Nege"/>
    <s v="Huawei"/>
    <n v="0"/>
    <n v="0"/>
    <n v="0"/>
    <n v="0"/>
    <n v="0"/>
    <n v="0"/>
    <n v="0"/>
    <n v="0"/>
    <n v="0"/>
    <n v="0"/>
    <n v="0"/>
    <n v="0"/>
    <n v="0"/>
    <n v="0"/>
    <n v="0"/>
    <n v="6.8504535817117684E-2"/>
    <n v="7.66908367648024E-3"/>
    <n v="0"/>
    <n v="0"/>
    <n v="0"/>
    <n v="0"/>
    <n v="0"/>
    <n v="0"/>
    <n v="0"/>
    <m/>
    <n v="0"/>
    <n v="0"/>
    <n v="0"/>
    <n v="0"/>
    <n v="0"/>
    <x v="2"/>
    <m/>
    <x v="6"/>
    <x v="3"/>
    <s v="No root cause"/>
    <s v="No root cause"/>
    <s v=""/>
    <s v="SUO_047"/>
    <m/>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m/>
    <n v="0"/>
    <n v="0"/>
    <n v="0"/>
    <n v="0"/>
    <n v="0"/>
    <x v="2"/>
    <m/>
    <x v="6"/>
    <x v="3"/>
    <s v="No root cause"/>
    <s v="No root cause"/>
    <s v=""/>
    <s v="EXN_259"/>
    <m/>
  </r>
  <r>
    <s v="Bogo-Marche"/>
    <s v="EXN_191"/>
    <s v="EXTREME-NORD"/>
    <s v="CAMUSAT"/>
    <s v="Bad Grid + GE"/>
    <s v="EXTREME-NORD"/>
    <s v="Bogo"/>
    <s v="Huawei"/>
    <n v="0"/>
    <n v="0"/>
    <n v="0"/>
    <n v="0"/>
    <n v="0"/>
    <n v="0"/>
    <n v="0"/>
    <n v="0"/>
    <n v="0"/>
    <n v="0"/>
    <n v="0"/>
    <n v="0"/>
    <n v="0"/>
    <n v="0"/>
    <n v="3.4600051935748046E-3"/>
    <n v="0"/>
    <n v="3.2103140971312624E-3"/>
    <n v="0"/>
    <n v="0"/>
    <n v="0"/>
    <n v="0"/>
    <n v="0"/>
    <n v="0"/>
    <n v="0"/>
    <m/>
    <n v="0"/>
    <n v="0"/>
    <n v="0"/>
    <n v="0"/>
    <n v="0"/>
    <x v="2"/>
    <m/>
    <x v="6"/>
    <x v="3"/>
    <s v="No root cause"/>
    <s v="No root cause"/>
    <s v=""/>
    <s v="EXN_191"/>
    <m/>
  </r>
  <r>
    <s v="Jakiri"/>
    <s v="NRO_019"/>
    <s v="NORD-OUEST"/>
    <s v="IHS"/>
    <s v="Grid-Gen"/>
    <s v="NORD-OUEST"/>
    <s v="Jakiri"/>
    <s v="Huawei"/>
    <n v="0"/>
    <n v="0"/>
    <n v="0"/>
    <n v="0"/>
    <n v="0"/>
    <n v="0"/>
    <n v="0"/>
    <n v="0"/>
    <n v="0"/>
    <n v="0"/>
    <n v="0"/>
    <n v="0"/>
    <n v="0"/>
    <n v="3.8344526628485323"/>
    <n v="0"/>
    <n v="0"/>
    <n v="1.159280090630734E-3"/>
    <n v="0"/>
    <n v="0"/>
    <n v="0"/>
    <n v="0"/>
    <n v="0"/>
    <n v="0"/>
    <n v="0"/>
    <m/>
    <n v="0"/>
    <n v="0"/>
    <n v="0"/>
    <n v="0"/>
    <n v="0"/>
    <x v="2"/>
    <m/>
    <x v="6"/>
    <x v="3"/>
    <s v="No root cause"/>
    <s v="No root cause"/>
    <s v=""/>
    <s v="NRO_019"/>
    <m/>
  </r>
  <r>
    <s v="Kumbo-II"/>
    <s v="NRO_020"/>
    <s v="NORD-OUEST"/>
    <m/>
    <m/>
    <s v="NORD-OUEST"/>
    <s v="Kumbo"/>
    <s v="Huawei"/>
    <n v="0"/>
    <n v="0"/>
    <n v="0"/>
    <n v="0"/>
    <n v="0"/>
    <n v="0"/>
    <n v="0"/>
    <n v="0"/>
    <n v="0"/>
    <n v="0"/>
    <n v="0"/>
    <n v="0"/>
    <n v="0"/>
    <n v="2.533811741474119"/>
    <n v="0"/>
    <n v="0"/>
    <n v="8.0257852428281581E-4"/>
    <n v="0"/>
    <n v="0"/>
    <n v="0"/>
    <n v="0"/>
    <n v="0"/>
    <n v="0"/>
    <n v="0"/>
    <m/>
    <n v="0"/>
    <n v="0"/>
    <n v="0"/>
    <n v="0"/>
    <n v="0"/>
    <x v="2"/>
    <m/>
    <x v="6"/>
    <x v="3"/>
    <s v="No root cause"/>
    <s v="No root cause"/>
    <s v=""/>
    <s v="NRO_020"/>
    <m/>
  </r>
  <r>
    <s v="MBIYEH-IHS"/>
    <s v="NRO_150"/>
    <s v="NORD-OUEST"/>
    <s v="IHS"/>
    <m/>
    <s v="NORD-OUEST"/>
    <s v="Ndu"/>
    <s v="Huawei"/>
    <n v="0"/>
    <n v="0"/>
    <n v="0"/>
    <n v="0"/>
    <n v="0"/>
    <n v="0"/>
    <n v="0"/>
    <n v="0"/>
    <n v="0"/>
    <n v="0"/>
    <n v="0"/>
    <n v="0"/>
    <n v="0"/>
    <n v="2.5372004063544242"/>
    <n v="0"/>
    <n v="4.3517591094446003E-3"/>
    <n v="5.3505234952187721E-4"/>
    <n v="0"/>
    <n v="0"/>
    <n v="0"/>
    <n v="0"/>
    <n v="0"/>
    <n v="0"/>
    <n v="0"/>
    <m/>
    <n v="0"/>
    <n v="0"/>
    <n v="0"/>
    <n v="0"/>
    <n v="0"/>
    <x v="2"/>
    <m/>
    <x v="6"/>
    <x v="3"/>
    <s v="No root cause"/>
    <s v="No root cause"/>
    <s v=""/>
    <s v="NRO_150"/>
    <m/>
  </r>
  <r>
    <s v="Ndop-Catholic-Church"/>
    <s v="NRO_136"/>
    <s v="NORD-OUEST"/>
    <s v="IHS"/>
    <s v="Grid-Gen"/>
    <s v="NORD-OUEST"/>
    <s v="Ndop"/>
    <s v="Huawei"/>
    <n v="0"/>
    <n v="0"/>
    <n v="0"/>
    <n v="0"/>
    <n v="0"/>
    <n v="0"/>
    <n v="0"/>
    <n v="0"/>
    <n v="0"/>
    <n v="0"/>
    <n v="0"/>
    <n v="0"/>
    <n v="0"/>
    <n v="8.0257852428281581E-4"/>
    <n v="0"/>
    <n v="0"/>
    <n v="3.5670156634791817E-4"/>
    <n v="0"/>
    <n v="0"/>
    <n v="0"/>
    <n v="0"/>
    <n v="0"/>
    <n v="0"/>
    <n v="0"/>
    <m/>
    <n v="0"/>
    <n v="0"/>
    <n v="0"/>
    <n v="0"/>
    <n v="0"/>
    <x v="2"/>
    <m/>
    <x v="6"/>
    <x v="3"/>
    <s v="No root cause"/>
    <s v="No root cause"/>
    <s v=""/>
    <s v="NRO_136"/>
    <m/>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m/>
    <n v="0"/>
    <n v="0"/>
    <n v="0"/>
    <n v="0"/>
    <n v="0"/>
    <x v="2"/>
    <m/>
    <x v="6"/>
    <x v="3"/>
    <s v="No root cause"/>
    <s v="No root cause"/>
    <s v=""/>
    <s v="NRO_138"/>
    <m/>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m/>
    <n v="0"/>
    <n v="0"/>
    <n v="0"/>
    <n v="0"/>
    <n v="0"/>
    <x v="2"/>
    <s v="site vandalise"/>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hourly IHS): 10/05/2026 12:07 1:53:00 42.2 V Fme is informed and managing with L0 (OCM Cable Vandalized)..;..;(05-10-2026 ocm ran 18h) 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05-10-2026 ocm ran 12h) Power status check Ongoing"/>
    <s v="EXN_007"/>
    <s v="EXN_007_H_Amchide -{ 10/05/2026 FME yaouba :de nouveau vandalisé et le comble c’est ces gars vise seulement les câbles qui alimentent directement les équipements de réseau   ETR=11/05/2026  } "/>
  </r>
  <r>
    <s v="Mindif"/>
    <s v="EXN_037"/>
    <s v="EXTREME-NORD"/>
    <s v="IHS"/>
    <s v="Grid-Gen"/>
    <s v="EXTREME-NORD"/>
    <s v="Mindif"/>
    <s v="Huawei"/>
    <n v="0"/>
    <n v="0"/>
    <n v="0"/>
    <n v="0"/>
    <n v="0"/>
    <n v="0"/>
    <n v="0"/>
    <n v="0"/>
    <n v="0"/>
    <n v="0"/>
    <n v="0"/>
    <n v="0"/>
    <n v="0"/>
    <n v="0"/>
    <n v="0"/>
    <n v="0"/>
    <n v="8.9175391586979543E-5"/>
    <n v="0"/>
    <n v="0"/>
    <n v="0"/>
    <n v="0"/>
    <n v="0"/>
    <n v="0"/>
    <n v="0"/>
    <m/>
    <n v="0"/>
    <n v="0"/>
    <n v="0"/>
    <n v="0"/>
    <n v="0"/>
    <x v="2"/>
    <m/>
    <x v="6"/>
    <x v="3"/>
    <s v="No root cause"/>
    <s v="No root cause"/>
    <s v=""/>
    <s v="EXN_037"/>
    <m/>
  </r>
  <r>
    <s v="Pette"/>
    <s v="EXN_039"/>
    <s v="EXTREME-NORD"/>
    <s v="CAMUSAT"/>
    <s v="Hybrid Solar - S3"/>
    <s v="EXTREME-NORD"/>
    <s v="Pette"/>
    <s v="Huawei"/>
    <n v="0"/>
    <n v="0"/>
    <n v="0"/>
    <n v="0"/>
    <n v="0"/>
    <n v="0"/>
    <n v="0"/>
    <n v="0"/>
    <n v="0"/>
    <n v="0"/>
    <n v="0"/>
    <n v="0"/>
    <n v="0"/>
    <n v="18.491409199476074"/>
    <n v="18.491409199476074"/>
    <n v="7.9690696937788417"/>
    <n v="0"/>
    <n v="0"/>
    <n v="0"/>
    <n v="0"/>
    <n v="0"/>
    <n v="0"/>
    <n v="0"/>
    <n v="0"/>
    <m/>
    <n v="0"/>
    <n v="0"/>
    <n v="0"/>
    <n v="0"/>
    <n v="0"/>
    <x v="2"/>
    <m/>
    <x v="6"/>
    <x v="3"/>
    <s v="No root cause"/>
    <s v="No root cause"/>
    <s v=""/>
    <s v="EXN_039"/>
    <m/>
  </r>
  <r>
    <s v="Bafut-Swie-Hill-IHS"/>
    <s v="NRO_102"/>
    <s v="NORD-OUEST"/>
    <s v="IHS"/>
    <s v="Gen Only"/>
    <s v="NORD-OUEST"/>
    <s v="Bafut"/>
    <s v="Huawei"/>
    <n v="0"/>
    <n v="0"/>
    <n v="0"/>
    <n v="0"/>
    <n v="0"/>
    <n v="0"/>
    <n v="0"/>
    <n v="0"/>
    <n v="0"/>
    <n v="0"/>
    <n v="0"/>
    <n v="0"/>
    <n v="0"/>
    <n v="0"/>
    <n v="2.3591528195118614"/>
    <n v="5.9808151629555439"/>
    <n v="0"/>
    <n v="0"/>
    <n v="0"/>
    <n v="0"/>
    <n v="0"/>
    <n v="0"/>
    <n v="0"/>
    <n v="0"/>
    <m/>
    <n v="0"/>
    <n v="0"/>
    <n v="0"/>
    <n v="0"/>
    <n v="0"/>
    <x v="2"/>
    <m/>
    <x v="6"/>
    <x v="3"/>
    <s v="No root cause"/>
    <s v="No root cause"/>
    <s v=""/>
    <s v="NRO_102"/>
    <m/>
  </r>
  <r>
    <s v="Muyuka-Beach-Bush-IHS"/>
    <s v="SUO_255"/>
    <s v="SUD-OUEST"/>
    <s v="HIS "/>
    <s v="Hybrid-Gen"/>
    <s v="SUD-OUEST"/>
    <s v="Muyuka"/>
    <s v="Huawei"/>
    <n v="0"/>
    <n v="0"/>
    <n v="0"/>
    <n v="0"/>
    <n v="0"/>
    <n v="0"/>
    <n v="0"/>
    <n v="0"/>
    <n v="0"/>
    <n v="0"/>
    <n v="0"/>
    <n v="0"/>
    <n v="0"/>
    <n v="0"/>
    <n v="0"/>
    <n v="4.8225338367105843"/>
    <n v="0"/>
    <n v="0"/>
    <n v="0"/>
    <n v="0"/>
    <n v="0"/>
    <n v="0"/>
    <n v="0"/>
    <n v="0"/>
    <m/>
    <n v="0"/>
    <n v="0"/>
    <n v="0"/>
    <n v="0"/>
    <n v="0"/>
    <x v="2"/>
    <m/>
    <x v="6"/>
    <x v="3"/>
    <s v="No root cause"/>
    <s v="No root cause"/>
    <s v=""/>
    <s v="SUO_255"/>
    <m/>
  </r>
  <r>
    <s v="Ouro-Zangui"/>
    <s v="EXN_199"/>
    <s v="EXTREME-NORD"/>
    <s v="IHS"/>
    <s v="Hybrid-Gen"/>
    <s v="EXTREME-NORD"/>
    <s v="Ouro Zangui"/>
    <s v="Huawei"/>
    <n v="0"/>
    <n v="0"/>
    <n v="0"/>
    <n v="0"/>
    <n v="0"/>
    <n v="0"/>
    <n v="0"/>
    <n v="0"/>
    <n v="0"/>
    <n v="0"/>
    <n v="0"/>
    <n v="0"/>
    <n v="0"/>
    <n v="4.8154711456968938E-3"/>
    <n v="9.7361692534664229E-2"/>
    <n v="1.3514708945789922"/>
    <n v="0"/>
    <n v="0"/>
    <n v="0"/>
    <n v="0"/>
    <n v="0"/>
    <n v="0"/>
    <n v="0"/>
    <n v="0"/>
    <m/>
    <n v="0"/>
    <n v="0"/>
    <n v="0"/>
    <n v="0"/>
    <n v="0"/>
    <x v="2"/>
    <m/>
    <x v="6"/>
    <x v="3"/>
    <s v="No root cause"/>
    <s v="No root cause"/>
    <s v=""/>
    <s v="EXN_199"/>
    <m/>
  </r>
  <r>
    <s v="Dargala-New"/>
    <s v="EXN_190"/>
    <s v="EXTREME-NORD"/>
    <s v="IHS"/>
    <s v="Grid-Gen"/>
    <s v="EXTREME-NORD"/>
    <s v="Dargala"/>
    <s v="Huawei"/>
    <n v="0"/>
    <n v="0"/>
    <n v="0"/>
    <n v="0"/>
    <n v="0"/>
    <n v="0"/>
    <n v="0"/>
    <n v="0"/>
    <n v="0"/>
    <n v="0"/>
    <n v="0"/>
    <n v="0"/>
    <n v="0"/>
    <n v="4.2804187961750159E-3"/>
    <n v="9.7736229179329559E-2"/>
    <n v="1.3514173893440402"/>
    <n v="0"/>
    <n v="0"/>
    <n v="0"/>
    <n v="0"/>
    <n v="0"/>
    <n v="0"/>
    <n v="0"/>
    <n v="0"/>
    <m/>
    <n v="0"/>
    <n v="0"/>
    <n v="0"/>
    <n v="0"/>
    <n v="0"/>
    <x v="2"/>
    <m/>
    <x v="6"/>
    <x v="3"/>
    <s v="No root cause"/>
    <s v="No root cause"/>
    <s v=""/>
    <s v="EXN_190"/>
    <m/>
  </r>
  <r>
    <s v="Gagadje"/>
    <s v="EXN_209"/>
    <s v="EXTREME-NORD"/>
    <s v="CAMUSAT"/>
    <s v="Hybrid Solar - S3"/>
    <s v="EXTREME-NORD"/>
    <s v="Mindif"/>
    <s v="Huawei"/>
    <n v="0"/>
    <n v="0"/>
    <n v="0"/>
    <n v="0"/>
    <n v="0"/>
    <n v="0"/>
    <n v="0"/>
    <n v="0"/>
    <n v="0"/>
    <n v="0"/>
    <n v="0"/>
    <n v="0"/>
    <n v="0"/>
    <n v="5.4878535982627201E-2"/>
    <n v="0.1089188232843368"/>
    <n v="1.3505613055848051"/>
    <n v="0"/>
    <n v="0"/>
    <n v="0"/>
    <n v="0"/>
    <n v="0"/>
    <n v="0"/>
    <n v="0"/>
    <n v="0"/>
    <m/>
    <n v="0"/>
    <n v="0"/>
    <n v="0"/>
    <n v="0"/>
    <n v="0"/>
    <x v="2"/>
    <m/>
    <x v="6"/>
    <x v="3"/>
    <s v="No root cause"/>
    <s v="No root cause"/>
    <s v=""/>
    <s v="EXN_209"/>
    <m/>
  </r>
  <r>
    <s v="Kar-Hay-Ville"/>
    <s v="EXN_192"/>
    <s v="EXTREME-NORD"/>
    <s v="CAMUSAT"/>
    <s v="Bad Grid + GE"/>
    <s v="EXTREME-NORD"/>
    <s v="Kar-Hay"/>
    <s v="Huawei"/>
    <n v="0"/>
    <n v="0"/>
    <n v="0"/>
    <n v="0"/>
    <n v="0"/>
    <n v="0"/>
    <n v="0"/>
    <n v="0"/>
    <n v="0"/>
    <n v="0"/>
    <n v="0"/>
    <n v="0"/>
    <n v="0"/>
    <n v="0.72453222156589114"/>
    <n v="5.4040287301709608E-2"/>
    <n v="1.0564608641309463"/>
    <n v="0"/>
    <n v="0"/>
    <n v="0"/>
    <n v="0"/>
    <n v="0"/>
    <n v="0"/>
    <n v="0"/>
    <n v="0"/>
    <m/>
    <n v="0"/>
    <n v="0"/>
    <n v="0"/>
    <n v="0"/>
    <n v="0"/>
    <x v="2"/>
    <m/>
    <x v="6"/>
    <x v="3"/>
    <s v="No root cause"/>
    <s v="No root cause"/>
    <s v=""/>
    <s v="EXN_192"/>
    <m/>
  </r>
  <r>
    <s v="Meri"/>
    <s v="EXN_023"/>
    <s v="EXTREME-NORD"/>
    <s v="IHS"/>
    <s v="Grid-Gen"/>
    <s v="EXTREME-NORD"/>
    <s v="Meri"/>
    <s v="Huawei"/>
    <n v="0"/>
    <n v="0"/>
    <n v="0"/>
    <n v="0"/>
    <n v="0"/>
    <n v="0"/>
    <n v="0"/>
    <n v="0"/>
    <n v="0"/>
    <n v="0"/>
    <n v="0"/>
    <n v="0"/>
    <n v="0"/>
    <n v="1.2785967645741125"/>
    <n v="6.6703192907060685E-2"/>
    <n v="4.940316693918665E-2"/>
    <n v="0"/>
    <n v="0"/>
    <n v="0"/>
    <n v="0"/>
    <n v="0"/>
    <n v="0"/>
    <n v="0"/>
    <n v="0"/>
    <m/>
    <n v="0"/>
    <n v="0"/>
    <n v="0"/>
    <n v="0"/>
    <n v="0"/>
    <x v="2"/>
    <m/>
    <x v="6"/>
    <x v="3"/>
    <s v="No root cause"/>
    <s v="No root cause"/>
    <s v=""/>
    <s v="EXN_023"/>
    <m/>
  </r>
  <r>
    <s v="Maga"/>
    <s v="EXN_014"/>
    <s v="EXTREME-NORD"/>
    <s v="IHS"/>
    <s v="Grid-Gen"/>
    <s v="EXTREME-NORD"/>
    <s v="Maga"/>
    <s v="Huawei"/>
    <n v="0"/>
    <n v="0"/>
    <n v="0"/>
    <n v="0"/>
    <n v="0"/>
    <n v="0"/>
    <n v="0"/>
    <n v="0"/>
    <n v="0"/>
    <n v="0"/>
    <n v="0"/>
    <n v="0"/>
    <n v="0"/>
    <n v="0"/>
    <n v="1.6479612365273816E-2"/>
    <n v="3.6026858201139732E-2"/>
    <n v="0"/>
    <n v="0"/>
    <n v="0"/>
    <n v="0"/>
    <n v="0"/>
    <n v="0"/>
    <n v="0"/>
    <n v="0"/>
    <m/>
    <n v="0"/>
    <n v="0"/>
    <n v="0"/>
    <n v="0"/>
    <n v="0"/>
    <x v="2"/>
    <m/>
    <x v="6"/>
    <x v="3"/>
    <s v="No root cause"/>
    <s v="No root cause"/>
    <s v=""/>
    <s v="EXN_014"/>
    <m/>
  </r>
  <r>
    <s v="Zouhaye"/>
    <s v="EXN_242"/>
    <s v="EXTREME-NORD"/>
    <s v="CAMUSAT"/>
    <s v="Hybrid Solar - S3"/>
    <s v="EXTREME-NORD"/>
    <s v="Zouhaye"/>
    <s v="Huawei"/>
    <n v="0"/>
    <n v="0"/>
    <n v="0"/>
    <n v="0"/>
    <n v="0"/>
    <n v="0"/>
    <n v="0"/>
    <n v="0"/>
    <n v="0"/>
    <n v="0"/>
    <n v="0"/>
    <n v="0"/>
    <n v="0"/>
    <n v="0.20374793469793084"/>
    <n v="0"/>
    <n v="1.4624764220264645E-2"/>
    <n v="0"/>
    <n v="0"/>
    <n v="0"/>
    <n v="0"/>
    <n v="0"/>
    <n v="0"/>
    <n v="0"/>
    <n v="0"/>
    <m/>
    <n v="0"/>
    <n v="0"/>
    <n v="0"/>
    <n v="0"/>
    <n v="0"/>
    <x v="2"/>
    <m/>
    <x v="6"/>
    <x v="3"/>
    <s v="No root cause"/>
    <s v="No root cause"/>
    <s v=""/>
    <s v="EXN_242"/>
    <m/>
  </r>
  <r>
    <s v="Hougno"/>
    <s v="EXN_245"/>
    <s v="EXTREME-NORD"/>
    <s v="CAMUSAT"/>
    <s v="HGB"/>
    <s v="EXTREME-NORD"/>
    <s v="Hougno"/>
    <s v="Huawei"/>
    <n v="0"/>
    <n v="0"/>
    <n v="0"/>
    <n v="0"/>
    <n v="0"/>
    <n v="0"/>
    <n v="0"/>
    <n v="0"/>
    <n v="0"/>
    <n v="0"/>
    <n v="0"/>
    <n v="0"/>
    <n v="0"/>
    <n v="0.2044791729089441"/>
    <n v="0"/>
    <n v="1.3822185695981827E-2"/>
    <n v="0"/>
    <n v="0"/>
    <n v="0"/>
    <n v="0"/>
    <n v="0"/>
    <n v="0"/>
    <n v="0"/>
    <n v="0"/>
    <m/>
    <n v="0"/>
    <n v="0"/>
    <n v="0"/>
    <n v="0"/>
    <n v="0"/>
    <x v="2"/>
    <m/>
    <x v="6"/>
    <x v="3"/>
    <s v="No root cause"/>
    <s v="No root cause"/>
    <s v=""/>
    <s v="EXN_245"/>
    <m/>
  </r>
  <r>
    <s v="Idenau-MTN"/>
    <s v="SUO_036"/>
    <s v="SUD-OUEST"/>
    <s v="IHS"/>
    <s v="Grid-Gen"/>
    <s v="SUD-OUEST"/>
    <s v="Idenau"/>
    <s v="Huawei"/>
    <n v="0"/>
    <n v="0"/>
    <n v="0"/>
    <n v="0"/>
    <n v="0"/>
    <n v="0"/>
    <n v="0"/>
    <n v="0"/>
    <n v="0"/>
    <n v="0"/>
    <n v="0"/>
    <n v="0"/>
    <n v="0"/>
    <n v="0"/>
    <n v="0"/>
    <n v="9.9163035444721249E-3"/>
    <n v="0"/>
    <n v="0"/>
    <n v="0"/>
    <n v="0"/>
    <n v="0"/>
    <n v="0"/>
    <n v="0"/>
    <n v="0"/>
    <m/>
    <n v="0"/>
    <n v="0"/>
    <n v="0"/>
    <n v="0"/>
    <n v="0"/>
    <x v="2"/>
    <m/>
    <x v="6"/>
    <x v="3"/>
    <s v="No root cause"/>
    <s v="No root cause"/>
    <s v=""/>
    <s v="SUO_036"/>
    <m/>
  </r>
  <r>
    <s v="Bogo"/>
    <s v="EXN_006"/>
    <s v="EXTREME-NORD"/>
    <s v="IHS"/>
    <s v="Grid-Hybrid-Gen"/>
    <s v="EXTREME-NORD"/>
    <s v="Bogo"/>
    <s v="Huawei"/>
    <n v="0"/>
    <n v="0"/>
    <n v="0"/>
    <n v="0"/>
    <n v="0"/>
    <n v="0"/>
    <n v="0"/>
    <n v="0"/>
    <n v="0"/>
    <n v="0"/>
    <n v="0"/>
    <n v="0"/>
    <n v="0"/>
    <n v="0"/>
    <n v="0"/>
    <n v="6.777329760610443E-3"/>
    <n v="0"/>
    <n v="0"/>
    <n v="0"/>
    <n v="0"/>
    <n v="0"/>
    <n v="0"/>
    <n v="0"/>
    <n v="0"/>
    <m/>
    <n v="0"/>
    <n v="0"/>
    <n v="0"/>
    <n v="0"/>
    <n v="0"/>
    <x v="2"/>
    <m/>
    <x v="6"/>
    <x v="3"/>
    <s v="No root cause"/>
    <s v="No root cause"/>
    <s v=""/>
    <s v="EXN_006"/>
    <m/>
  </r>
  <r>
    <s v="Zidim-IHS"/>
    <s v="EXN_154"/>
    <s v="EXTREME-NORD"/>
    <s v="IHS"/>
    <s v="Solar-Gen"/>
    <s v="EXTREME-NORD"/>
    <s v="Zidim"/>
    <s v="Huawei"/>
    <n v="0"/>
    <n v="0"/>
    <n v="0"/>
    <n v="0"/>
    <n v="0"/>
    <n v="0"/>
    <n v="0"/>
    <n v="0"/>
    <n v="0"/>
    <n v="0"/>
    <n v="0"/>
    <n v="0"/>
    <n v="0"/>
    <n v="2.675261747609386E-4"/>
    <n v="0"/>
    <n v="3.0319633139573037E-3"/>
    <n v="0"/>
    <n v="0"/>
    <n v="0"/>
    <n v="0"/>
    <n v="0"/>
    <n v="0"/>
    <n v="0"/>
    <n v="0"/>
    <m/>
    <n v="0"/>
    <n v="0"/>
    <n v="0"/>
    <n v="0"/>
    <n v="0"/>
    <x v="2"/>
    <m/>
    <x v="6"/>
    <x v="3"/>
    <s v="No root cause"/>
    <s v="No root cause"/>
    <s v=""/>
    <s v="EXN_154"/>
    <m/>
  </r>
  <r>
    <s v="Mamfe-Camtel"/>
    <s v="SUO_245"/>
    <s v="SUD-OUEST"/>
    <s v="ESCO"/>
    <s v="HGB"/>
    <s v="SUD-OUEST"/>
    <s v="Mamfe"/>
    <s v="NOKIA"/>
    <n v="0"/>
    <n v="0"/>
    <n v="0"/>
    <n v="0"/>
    <n v="18.542069805607813"/>
    <n v="18.542178018836168"/>
    <n v="18.542069805607813"/>
    <n v="18.542232125450344"/>
    <n v="18.542069805607813"/>
    <n v="18.542178018836168"/>
    <n v="13.304771466270058"/>
    <n v="2.2600254542237748"/>
    <n v="12.850081021405529"/>
    <n v="3.6650372539115894"/>
    <n v="2.2600254542237748"/>
    <n v="0"/>
    <n v="0"/>
    <n v="0"/>
    <n v="0"/>
    <n v="0"/>
    <n v="0"/>
    <n v="0"/>
    <n v="0"/>
    <n v="0"/>
    <m/>
    <n v="0"/>
    <n v="0"/>
    <n v="0"/>
    <n v="0"/>
    <n v="0"/>
    <x v="2"/>
    <m/>
    <x v="6"/>
    <x v="3"/>
    <s v="No root cause"/>
    <s v="No root cause"/>
    <s v=""/>
    <s v="SUO_245"/>
    <m/>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n v="0"/>
    <n v="0"/>
    <m/>
    <n v="0"/>
    <n v="0"/>
    <n v="0"/>
    <n v="0"/>
    <n v="0"/>
    <x v="2"/>
    <m/>
    <x v="6"/>
    <x v="3"/>
    <s v="No root cause"/>
    <s v="No root cause"/>
    <s v="(05-10-2026 ticket): INC-20260510-00015052...Auto TT closure RCA...Others"/>
    <s v="EXN_064"/>
    <m/>
  </r>
  <r>
    <s v="Kumbo-Bangam-IHS"/>
    <s v="NRO_052"/>
    <s v="NORD-OUEST"/>
    <s v="IHS"/>
    <s v="Grid-Gen"/>
    <s v="NORD-OUEST"/>
    <s v="Kumbo-Bangam"/>
    <s v="Huawei"/>
    <n v="0"/>
    <n v="0"/>
    <n v="0"/>
    <n v="0"/>
    <n v="0"/>
    <n v="0"/>
    <n v="0"/>
    <n v="0"/>
    <n v="0"/>
    <n v="0"/>
    <n v="0"/>
    <n v="0"/>
    <n v="0"/>
    <n v="8.0600999335108288"/>
    <n v="0.66597965944988058"/>
    <n v="0"/>
    <n v="0"/>
    <n v="0"/>
    <n v="0"/>
    <n v="0"/>
    <n v="0"/>
    <n v="0"/>
    <n v="0"/>
    <n v="0"/>
    <m/>
    <n v="0"/>
    <n v="0"/>
    <n v="0"/>
    <n v="0"/>
    <n v="0"/>
    <x v="2"/>
    <m/>
    <x v="6"/>
    <x v="3"/>
    <s v="No root cause"/>
    <s v="No root cause"/>
    <s v=""/>
    <s v="NRO_052"/>
    <m/>
  </r>
  <r>
    <s v="Magada-IHS"/>
    <s v="EXN_128"/>
    <s v="EXTREME-NORD"/>
    <s v="IHS"/>
    <s v="Gen Only"/>
    <s v="EXTREME-NORD"/>
    <s v="Magada"/>
    <s v="NOKIA"/>
    <n v="0"/>
    <n v="2.1403332599658708E-3"/>
    <n v="3.8023408028515511E-2"/>
    <n v="0"/>
    <n v="0"/>
    <n v="0"/>
    <n v="0"/>
    <n v="0.14857273970691828"/>
    <n v="0"/>
    <n v="0"/>
    <n v="0"/>
    <n v="0.4019074223636861"/>
    <n v="0.20079234285224226"/>
    <n v="2.4452712958094893E-2"/>
    <n v="0.40190742236368598"/>
    <n v="0"/>
    <n v="0"/>
    <n v="0"/>
    <n v="0"/>
    <n v="0"/>
    <n v="0"/>
    <n v="0"/>
    <n v="0"/>
    <n v="0"/>
    <m/>
    <n v="0"/>
    <n v="0"/>
    <n v="0"/>
    <n v="0"/>
    <n v="0"/>
    <x v="2"/>
    <m/>
    <x v="1"/>
    <x v="0"/>
    <s v="Defaut GE &amp; Power Cabinet"/>
    <s v="PASSIVE"/>
    <s v="(05-10-2026 ticket): INC-20260510-00014909...Grid Outage"/>
    <s v="EXN_128"/>
    <m/>
  </r>
  <r>
    <s v="Wina-IHS"/>
    <s v="EXN_127"/>
    <s v="EXTREME-NORD"/>
    <s v="IHS"/>
    <s v="Gen Only"/>
    <s v="EXTREME-NORD"/>
    <s v="Wina"/>
    <s v="Huawei"/>
    <n v="0"/>
    <n v="0"/>
    <n v="0"/>
    <n v="0"/>
    <n v="0"/>
    <n v="0"/>
    <n v="0"/>
    <n v="0"/>
    <n v="0"/>
    <n v="0"/>
    <n v="0"/>
    <n v="0"/>
    <n v="0"/>
    <n v="3.2727368712421483E-2"/>
    <n v="0.36586879660305965"/>
    <n v="0"/>
    <n v="0"/>
    <n v="0"/>
    <n v="0"/>
    <n v="0"/>
    <n v="0"/>
    <n v="0"/>
    <n v="0"/>
    <n v="0"/>
    <m/>
    <n v="0"/>
    <n v="0"/>
    <n v="0"/>
    <n v="0"/>
    <n v="0"/>
    <x v="2"/>
    <m/>
    <x v="6"/>
    <x v="3"/>
    <s v="No root cause"/>
    <s v="No root cause"/>
    <s v=""/>
    <s v="EXN_127"/>
    <m/>
  </r>
  <r>
    <s v="Tiko-Stadium-IHS"/>
    <s v="SUO_105"/>
    <s v="SUD-OUEST"/>
    <s v="IHS"/>
    <s v="Grid-Gen"/>
    <s v="SUD-OUEST"/>
    <s v="Tiko"/>
    <s v="Huawei"/>
    <n v="0"/>
    <n v="0"/>
    <n v="0"/>
    <n v="0"/>
    <n v="0"/>
    <n v="0"/>
    <n v="0"/>
    <n v="0"/>
    <n v="0"/>
    <n v="0"/>
    <n v="0"/>
    <n v="0"/>
    <n v="0"/>
    <n v="0"/>
    <n v="0.18405800823552576"/>
    <n v="0"/>
    <n v="0"/>
    <n v="0"/>
    <n v="0"/>
    <n v="0"/>
    <n v="0"/>
    <n v="0"/>
    <n v="0"/>
    <n v="0"/>
    <m/>
    <n v="0"/>
    <n v="0"/>
    <n v="0"/>
    <n v="0"/>
    <n v="0"/>
    <x v="2"/>
    <m/>
    <x v="6"/>
    <x v="3"/>
    <s v="No root cause"/>
    <s v="No root cause"/>
    <s v=""/>
    <s v="SUO_105"/>
    <m/>
  </r>
  <r>
    <s v="Balaza"/>
    <s v="EXN_036"/>
    <s v="EXTREME-NORD"/>
    <s v="IHS"/>
    <s v="Solar-Grid-Gen"/>
    <s v="EXTREME-NORD"/>
    <s v="Balaza"/>
    <s v="Huawei"/>
    <n v="0"/>
    <n v="0"/>
    <n v="0"/>
    <n v="0"/>
    <n v="0"/>
    <n v="0"/>
    <n v="0"/>
    <n v="0"/>
    <n v="0"/>
    <n v="0"/>
    <n v="0"/>
    <n v="0"/>
    <n v="0"/>
    <n v="0"/>
    <n v="0.1149470797556166"/>
    <n v="0"/>
    <n v="0"/>
    <n v="0"/>
    <n v="0"/>
    <n v="0"/>
    <n v="0"/>
    <n v="0"/>
    <n v="0"/>
    <n v="0"/>
    <m/>
    <n v="0"/>
    <n v="0"/>
    <n v="0"/>
    <n v="0"/>
    <n v="0"/>
    <x v="2"/>
    <m/>
    <x v="6"/>
    <x v="3"/>
    <s v="No root cause"/>
    <s v="No root cause"/>
    <s v=""/>
    <s v="EXN_036"/>
    <m/>
  </r>
  <r>
    <s v="Kolofata"/>
    <s v="EXN_104"/>
    <s v="EXTREME-NORD"/>
    <s v="IHS"/>
    <s v="Grid-Hybrid-Gen"/>
    <s v="EXTREME-NORD"/>
    <s v="Kolofata"/>
    <s v="Huawei"/>
    <n v="0"/>
    <n v="0"/>
    <n v="0"/>
    <n v="0"/>
    <n v="0"/>
    <n v="0"/>
    <n v="0"/>
    <n v="0"/>
    <n v="0"/>
    <n v="0"/>
    <n v="0"/>
    <n v="0"/>
    <n v="0"/>
    <n v="0.56537198266145017"/>
    <n v="7.5799082848932615E-3"/>
    <n v="0"/>
    <n v="0"/>
    <n v="0"/>
    <n v="0"/>
    <n v="0"/>
    <n v="0"/>
    <n v="0"/>
    <n v="0"/>
    <n v="0"/>
    <m/>
    <n v="0"/>
    <n v="0"/>
    <n v="0"/>
    <n v="0"/>
    <n v="0"/>
    <x v="2"/>
    <m/>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r>
  <r>
    <s v="Pouss-New"/>
    <s v="EXN_189"/>
    <s v="EXTREME-NORD"/>
    <s v="IHS"/>
    <s v="Grid-Hybrid-Gen"/>
    <s v="EXTREME-NORD"/>
    <s v="Pouss"/>
    <s v="Huawei"/>
    <n v="0"/>
    <n v="0"/>
    <n v="0"/>
    <n v="0"/>
    <n v="0"/>
    <n v="0"/>
    <n v="0"/>
    <n v="0"/>
    <n v="0"/>
    <n v="0"/>
    <n v="0"/>
    <n v="0"/>
    <n v="0"/>
    <n v="0"/>
    <n v="3.4778402718922017E-3"/>
    <n v="0"/>
    <n v="0"/>
    <n v="0"/>
    <n v="0"/>
    <n v="0"/>
    <n v="0"/>
    <n v="0"/>
    <n v="0"/>
    <n v="0"/>
    <m/>
    <n v="0"/>
    <n v="0"/>
    <n v="0"/>
    <n v="0"/>
    <n v="0"/>
    <x v="2"/>
    <m/>
    <x v="6"/>
    <x v="3"/>
    <s v="No root cause"/>
    <s v="No root cause"/>
    <s v=""/>
    <s v="EXN_189"/>
    <m/>
  </r>
  <r>
    <s v="Bogo-MTN"/>
    <s v="EXN_097"/>
    <s v="EXTREME-NORD"/>
    <s v="IHS"/>
    <s v="Grid-Gen"/>
    <s v="EXTREME-NORD"/>
    <s v="Bogo"/>
    <s v="Huawei"/>
    <n v="0"/>
    <n v="0"/>
    <n v="0"/>
    <n v="0"/>
    <n v="0"/>
    <n v="0"/>
    <n v="0"/>
    <n v="0"/>
    <n v="0"/>
    <n v="0"/>
    <n v="0"/>
    <n v="0"/>
    <n v="0"/>
    <n v="0"/>
    <n v="3.3886648803052215E-3"/>
    <n v="0"/>
    <n v="0"/>
    <n v="0"/>
    <n v="0"/>
    <n v="0"/>
    <n v="0"/>
    <n v="0"/>
    <n v="0"/>
    <n v="0"/>
    <m/>
    <n v="0"/>
    <n v="0"/>
    <n v="0"/>
    <n v="0"/>
    <n v="0"/>
    <x v="2"/>
    <m/>
    <x v="6"/>
    <x v="3"/>
    <s v="No root cause"/>
    <s v="No root cause"/>
    <s v=""/>
    <s v="EXN_097"/>
    <m/>
  </r>
  <r>
    <s v="Dziguilao"/>
    <s v="EXN_074"/>
    <s v="EXTREME-NORD"/>
    <s v="IHS"/>
    <s v="Gen-Solar AER"/>
    <s v="EXTREME-NORD"/>
    <s v="Dziguilao"/>
    <s v="Huawei"/>
    <n v="0"/>
    <n v="0"/>
    <n v="0"/>
    <n v="0"/>
    <n v="0"/>
    <n v="0"/>
    <n v="0"/>
    <n v="0"/>
    <n v="0"/>
    <n v="0"/>
    <n v="0"/>
    <n v="0"/>
    <n v="0"/>
    <n v="0"/>
    <n v="2.675261747609386E-4"/>
    <n v="0"/>
    <n v="0"/>
    <n v="0"/>
    <n v="0"/>
    <n v="0"/>
    <n v="0"/>
    <n v="0"/>
    <n v="0"/>
    <n v="0"/>
    <m/>
    <n v="0"/>
    <n v="0"/>
    <n v="0"/>
    <n v="0"/>
    <n v="0"/>
    <x v="2"/>
    <m/>
    <x v="6"/>
    <x v="3"/>
    <s v="No root cause"/>
    <s v="No root cause"/>
    <s v=""/>
    <s v="EXN_074"/>
    <m/>
  </r>
  <r>
    <s v="Tiko-Junction-IHS"/>
    <s v="SUO_205"/>
    <s v="SUD-OUEST"/>
    <s v="IHS"/>
    <s v="Grid-Gen"/>
    <s v="SUD-OUEST"/>
    <s v="Tiko"/>
    <s v="Huawei"/>
    <n v="0"/>
    <n v="0"/>
    <n v="0"/>
    <n v="0"/>
    <n v="0"/>
    <n v="0"/>
    <n v="0"/>
    <n v="0"/>
    <n v="0"/>
    <n v="0"/>
    <n v="0"/>
    <n v="0"/>
    <n v="0"/>
    <n v="6.9217938949813498E-2"/>
    <n v="8.9175391586979543E-5"/>
    <n v="0"/>
    <n v="0"/>
    <n v="0"/>
    <n v="0"/>
    <n v="0"/>
    <n v="0"/>
    <n v="0"/>
    <n v="0"/>
    <n v="0"/>
    <m/>
    <n v="0"/>
    <n v="0"/>
    <n v="0"/>
    <n v="0"/>
    <n v="0"/>
    <x v="2"/>
    <m/>
    <x v="6"/>
    <x v="3"/>
    <s v="No root cause"/>
    <s v="No root cause"/>
    <s v=""/>
    <s v="SUO_205"/>
    <m/>
  </r>
  <r>
    <s v="Belo"/>
    <s v="NRO_032"/>
    <s v="NORD-OUEST"/>
    <s v="IHS"/>
    <s v="Grid-Gen"/>
    <s v="NORD-OUEST"/>
    <s v="Belo"/>
    <s v="NOKIA"/>
    <n v="0"/>
    <n v="0"/>
    <n v="0"/>
    <n v="0"/>
    <n v="0"/>
    <n v="0"/>
    <n v="0"/>
    <n v="0"/>
    <n v="0"/>
    <n v="2.4744041952081322"/>
    <n v="0.12246308030734648"/>
    <n v="0"/>
    <n v="7.3299293438313221E-2"/>
    <n v="0"/>
    <n v="0"/>
    <n v="0"/>
    <n v="0"/>
    <n v="0.14171753231002795"/>
    <n v="0"/>
    <n v="0"/>
    <n v="0"/>
    <n v="0"/>
    <n v="0"/>
    <n v="0"/>
    <m/>
    <n v="0"/>
    <n v="0"/>
    <n v="0"/>
    <n v="0"/>
    <n v="0"/>
    <x v="2"/>
    <m/>
    <x v="6"/>
    <x v="3"/>
    <s v="No root cause"/>
    <s v="No root cause"/>
    <s v=""/>
    <s v="NRO_032"/>
    <m/>
  </r>
  <r>
    <s v="Aguli-MTN"/>
    <s v="NRO_256"/>
    <s v="NORD-OUEST"/>
    <s v="IHS"/>
    <s v="Hybrid-Gen"/>
    <s v="NORD-OUEST"/>
    <s v="Aguli"/>
    <s v="NOKIA"/>
    <n v="0"/>
    <n v="0"/>
    <n v="0"/>
    <n v="0"/>
    <n v="0"/>
    <n v="0"/>
    <n v="0"/>
    <n v="0"/>
    <n v="0.76308022689801902"/>
    <n v="0"/>
    <n v="0.17719483110427151"/>
    <n v="0"/>
    <n v="0"/>
    <n v="0"/>
    <n v="0"/>
    <n v="0"/>
    <n v="0"/>
    <n v="4.9742033427217218E-2"/>
    <n v="0"/>
    <n v="0"/>
    <n v="0"/>
    <n v="0"/>
    <n v="0"/>
    <n v="0"/>
    <m/>
    <n v="0"/>
    <n v="0"/>
    <n v="0"/>
    <n v="0"/>
    <n v="0"/>
    <x v="2"/>
    <m/>
    <x v="6"/>
    <x v="3"/>
    <s v="No root cause"/>
    <s v="No root cause"/>
    <s v=""/>
    <s v="NRO_256"/>
    <m/>
  </r>
  <r>
    <s v="Mokong-MTN-IHS"/>
    <s v="EXN_161"/>
    <s v="EXTREME-NORD"/>
    <s v="IHS"/>
    <s v="Hybrid-Gen"/>
    <s v="EXTREME-NORD"/>
    <s v="Mokong"/>
    <s v="NOKIA"/>
    <n v="0"/>
    <n v="0"/>
    <n v="0"/>
    <n v="3.745583204940658E-3"/>
    <n v="0"/>
    <n v="0"/>
    <n v="0"/>
    <n v="2.0662503352013832"/>
    <n v="0"/>
    <n v="2.9429582324530077E-3"/>
    <n v="0"/>
    <n v="0"/>
    <n v="0"/>
    <n v="0"/>
    <n v="0"/>
    <n v="0"/>
    <n v="0"/>
    <n v="0"/>
    <n v="0"/>
    <n v="0"/>
    <n v="0"/>
    <n v="0"/>
    <n v="0"/>
    <n v="0"/>
    <m/>
    <n v="0"/>
    <n v="0"/>
    <n v="0"/>
    <n v="0"/>
    <n v="0"/>
    <x v="2"/>
    <m/>
    <x v="6"/>
    <x v="3"/>
    <s v="No root cause"/>
    <s v="No root cause"/>
    <s v=""/>
    <s v="EXN_161"/>
    <m/>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m/>
    <n v="0"/>
    <n v="0"/>
    <n v="0"/>
    <n v="0"/>
    <n v="0"/>
    <x v="2"/>
    <m/>
    <x v="6"/>
    <x v="3"/>
    <s v="No root cause"/>
    <s v="No root cause"/>
    <s v="(05-10-2026 ticket): INC-20260510-00014809...Others"/>
    <s v="EXN_138"/>
    <m/>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m/>
    <n v="0"/>
    <n v="0"/>
    <n v="0"/>
    <n v="0"/>
    <n v="0"/>
    <x v="2"/>
    <m/>
    <x v="6"/>
    <x v="3"/>
    <s v="No root cause"/>
    <s v="No root cause"/>
    <s v=""/>
    <s v="EXN_188"/>
    <m/>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m/>
    <n v="0"/>
    <n v="0"/>
    <n v="0"/>
    <n v="0"/>
    <n v="0"/>
    <x v="2"/>
    <m/>
    <x v="1"/>
    <x v="0"/>
    <s v="Defaut GE &amp; Power Cabinet"/>
    <s v="PASSIVE"/>
    <s v="(05-10-2026 ticket): INC-20260510-00013477...Grid Outage"/>
    <s v="EXN_031"/>
    <m/>
  </r>
  <r>
    <s v="Kembong"/>
    <s v="NRO_026"/>
    <s v="NORD-OUEST"/>
    <s v="IHS"/>
    <s v="Grid-Gen"/>
    <s v="NORD-OUEST"/>
    <s v="Kembong"/>
    <s v="NOKIA"/>
    <n v="0"/>
    <n v="0"/>
    <n v="0"/>
    <n v="0"/>
    <n v="0"/>
    <n v="0"/>
    <n v="0"/>
    <n v="0"/>
    <n v="0"/>
    <n v="0"/>
    <n v="0"/>
    <n v="0"/>
    <n v="0"/>
    <n v="0"/>
    <n v="0"/>
    <n v="0"/>
    <n v="0"/>
    <n v="0"/>
    <n v="0"/>
    <n v="0"/>
    <n v="0"/>
    <n v="0"/>
    <n v="0"/>
    <n v="0"/>
    <m/>
    <n v="0"/>
    <n v="0"/>
    <n v="0"/>
    <n v="0"/>
    <n v="0"/>
    <x v="2"/>
    <m/>
    <x v="12"/>
    <x v="6"/>
    <s v="BSS Hardware issue"/>
    <s v="ACTIVE"/>
    <s v="(05-10-2026 cells nokia): 09/05/2026 : Need BO RAN analysis ..;..;(05-10-2026 cells nokia): 09/05/2026 : Need BO RAN analysis||Fme should check and clean jumper, port 1..;..;(05-10-2026 ticket): INC-20260510-00017010...Grid Outage"/>
    <s v="NRO_026"/>
    <m/>
  </r>
  <r>
    <s v="Mamfe-Brasserie"/>
    <s v="SUO_073"/>
    <s v="SUD-OUEST"/>
    <s v="IHS"/>
    <s v="Grid-Gen"/>
    <s v="SUD-OUEST"/>
    <s v="Mamfe"/>
    <s v="Huawei"/>
    <n v="0"/>
    <n v="0"/>
    <n v="0"/>
    <n v="0"/>
    <n v="0"/>
    <n v="0"/>
    <n v="0"/>
    <n v="0"/>
    <n v="0"/>
    <n v="0"/>
    <n v="0"/>
    <n v="0"/>
    <n v="0"/>
    <n v="0"/>
    <n v="0"/>
    <n v="0"/>
    <n v="0"/>
    <n v="0"/>
    <n v="0"/>
    <n v="0"/>
    <n v="0"/>
    <n v="0"/>
    <n v="0"/>
    <n v="0"/>
    <m/>
    <n v="0"/>
    <n v="0"/>
    <n v="0"/>
    <n v="0"/>
    <n v="0"/>
    <x v="2"/>
    <m/>
    <x v="6"/>
    <x v="3"/>
    <s v="No root cause"/>
    <s v="No root cause"/>
    <s v=""/>
    <s v="SUO_073"/>
    <m/>
  </r>
  <r>
    <s v="Guidiguis"/>
    <s v="EXN_018"/>
    <s v="EXTREME-NORD"/>
    <s v="IHS"/>
    <s v="Grid-Gen"/>
    <s v="EXTREME-NORD"/>
    <s v="Guidiguis"/>
    <s v="Huawei"/>
    <n v="0"/>
    <n v="0"/>
    <n v="0"/>
    <n v="0"/>
    <n v="0"/>
    <n v="0"/>
    <n v="0"/>
    <n v="0"/>
    <n v="0"/>
    <n v="0"/>
    <n v="0"/>
    <n v="0"/>
    <n v="0"/>
    <n v="0"/>
    <n v="0"/>
    <n v="0"/>
    <n v="0"/>
    <n v="0"/>
    <n v="0"/>
    <n v="0"/>
    <n v="0"/>
    <n v="0"/>
    <n v="0"/>
    <n v="0"/>
    <m/>
    <n v="0"/>
    <n v="0"/>
    <n v="0"/>
    <n v="0"/>
    <n v="0"/>
    <x v="2"/>
    <m/>
    <x v="6"/>
    <x v="3"/>
    <s v="No root cause"/>
    <s v="No root cause"/>
    <s v=""/>
    <s v="EXN_018"/>
    <m/>
  </r>
  <r>
    <s v="Ekata-IHS"/>
    <s v="SUO_266"/>
    <s v="SUD-OUEST"/>
    <m/>
    <m/>
    <s v="SUD-OUEST"/>
    <s v="Bavenga"/>
    <s v="Huawei"/>
    <n v="0"/>
    <n v="0"/>
    <n v="0"/>
    <n v="0"/>
    <n v="0"/>
    <n v="0"/>
    <n v="0"/>
    <n v="0"/>
    <n v="0"/>
    <n v="0"/>
    <n v="0"/>
    <n v="0"/>
    <n v="0"/>
    <n v="0"/>
    <n v="0"/>
    <n v="0"/>
    <n v="0"/>
    <n v="0"/>
    <n v="0"/>
    <n v="0"/>
    <n v="0"/>
    <n v="0"/>
    <n v="0"/>
    <n v="0"/>
    <m/>
    <n v="0"/>
    <n v="0"/>
    <n v="0"/>
    <n v="0"/>
    <n v="0"/>
    <x v="2"/>
    <m/>
    <x v="6"/>
    <x v="3"/>
    <s v="No root cause"/>
    <s v="No root cause"/>
    <s v=""/>
    <s v="SUO_266"/>
    <m/>
  </r>
  <r>
    <s v="Bambili"/>
    <s v="SUO_010"/>
    <s v="NORD-OUEST"/>
    <s v="IHS"/>
    <s v="Grid-Gen"/>
    <s v="SUD-OUEST"/>
    <s v="Bambili"/>
    <s v="Huawei"/>
    <n v="0"/>
    <n v="0"/>
    <n v="0"/>
    <n v="0"/>
    <n v="0"/>
    <n v="0"/>
    <n v="0"/>
    <n v="0"/>
    <n v="0"/>
    <n v="0"/>
    <n v="0"/>
    <n v="0"/>
    <n v="0"/>
    <n v="0"/>
    <n v="0"/>
    <n v="0"/>
    <n v="0"/>
    <n v="0"/>
    <n v="0"/>
    <n v="0"/>
    <n v="0"/>
    <n v="0"/>
    <n v="0"/>
    <n v="0"/>
    <m/>
    <n v="0"/>
    <n v="0"/>
    <n v="0"/>
    <n v="0"/>
    <n v="0"/>
    <x v="2"/>
    <m/>
    <x v="6"/>
    <x v="3"/>
    <s v="No root cause"/>
    <s v="No root cause"/>
    <s v=""/>
    <s v="SUO_010"/>
    <m/>
  </r>
  <r>
    <s v="Hina"/>
    <s v="EXN_047"/>
    <s v="EXTREME-NORD"/>
    <s v="IHS"/>
    <s v="Solar-Gen"/>
    <s v="EXTREME-NORD"/>
    <s v="Hina"/>
    <s v="Huawei"/>
    <n v="0"/>
    <n v="0"/>
    <n v="0"/>
    <n v="0"/>
    <n v="0"/>
    <n v="0"/>
    <n v="0"/>
    <n v="0"/>
    <n v="0"/>
    <n v="0"/>
    <n v="0"/>
    <n v="0"/>
    <n v="0"/>
    <n v="0"/>
    <n v="0"/>
    <n v="0"/>
    <n v="0"/>
    <n v="0"/>
    <n v="0"/>
    <n v="0"/>
    <n v="0"/>
    <n v="0"/>
    <n v="0"/>
    <n v="0"/>
    <m/>
    <n v="0"/>
    <n v="0"/>
    <n v="0"/>
    <n v="0"/>
    <n v="0"/>
    <x v="2"/>
    <m/>
    <x v="6"/>
    <x v="3"/>
    <s v="No root cause"/>
    <s v="No root cause"/>
    <s v=""/>
    <s v="EXN_047"/>
    <m/>
  </r>
  <r>
    <s v="Mile29-Mamfe-IHS"/>
    <s v="SUO_102"/>
    <s v="SUD-OUEST"/>
    <s v="IHS"/>
    <s v="Solar-Gen"/>
    <s v="SUD-OUEST"/>
    <s v="Mile29"/>
    <s v="NOKIA"/>
    <n v="0"/>
    <n v="0"/>
    <n v="0"/>
    <n v="0"/>
    <n v="0"/>
    <n v="0"/>
    <n v="0"/>
    <n v="0"/>
    <n v="0"/>
    <n v="0"/>
    <n v="0"/>
    <n v="0"/>
    <n v="0"/>
    <n v="0"/>
    <n v="0"/>
    <n v="0"/>
    <n v="0"/>
    <n v="0"/>
    <n v="0"/>
    <n v="0"/>
    <n v="0"/>
    <n v="0"/>
    <n v="0"/>
    <n v="0"/>
    <m/>
    <n v="0"/>
    <n v="0"/>
    <n v="0"/>
    <n v="0"/>
    <n v="0"/>
    <x v="2"/>
    <m/>
    <x v="6"/>
    <x v="3"/>
    <s v="No root cause"/>
    <s v="No root cause"/>
    <s v=""/>
    <s v="SUO_102"/>
    <m/>
  </r>
  <r>
    <s v="Elogbatindi"/>
    <s v="SUO_037"/>
    <s v="LITTORAL"/>
    <s v="IHS"/>
    <s v="Grid-Gen"/>
    <s v="SUD-OUEST"/>
    <s v="Elogbatindi"/>
    <s v="ZTE"/>
    <n v="0"/>
    <n v="0"/>
    <n v="0"/>
    <n v="0"/>
    <n v="0"/>
    <n v="0"/>
    <n v="0"/>
    <n v="0"/>
    <n v="0"/>
    <n v="0"/>
    <n v="0"/>
    <n v="0"/>
    <n v="0"/>
    <n v="0"/>
    <n v="0"/>
    <n v="0"/>
    <n v="0"/>
    <n v="0"/>
    <n v="0"/>
    <n v="0"/>
    <n v="0"/>
    <n v="0"/>
    <n v="0"/>
    <n v="0"/>
    <m/>
    <n v="0"/>
    <n v="0"/>
    <n v="0"/>
    <n v="0"/>
    <n v="0"/>
    <x v="2"/>
    <m/>
    <x v="6"/>
    <x v="3"/>
    <s v="No root cause"/>
    <s v="No root cause"/>
    <s v=""/>
    <s v="SUO_037"/>
    <m/>
  </r>
  <r>
    <s v="Mpenda-Mbocko-IHS"/>
    <s v="SUO_008"/>
    <s v="SUD-OUEST"/>
    <s v="IHS"/>
    <s v="Grid-Gen"/>
    <s v="SUD-OUEST"/>
    <s v="Mpenda-Mbocko"/>
    <s v="NOKIA"/>
    <n v="0"/>
    <n v="0"/>
    <n v="0"/>
    <n v="0"/>
    <n v="0"/>
    <n v="0"/>
    <n v="0"/>
    <n v="0"/>
    <n v="0"/>
    <n v="0"/>
    <n v="0"/>
    <n v="0"/>
    <n v="0"/>
    <n v="0"/>
    <n v="0"/>
    <n v="0"/>
    <n v="0"/>
    <n v="0"/>
    <n v="0"/>
    <n v="0"/>
    <n v="0"/>
    <n v="0"/>
    <n v="0"/>
    <n v="0"/>
    <m/>
    <n v="0"/>
    <n v="0"/>
    <n v="0"/>
    <n v="0"/>
    <n v="0"/>
    <x v="2"/>
    <m/>
    <x v="6"/>
    <x v="3"/>
    <s v="No root cause"/>
    <s v="No root cause"/>
    <s v=""/>
    <s v="SUO_008"/>
    <m/>
  </r>
  <r>
    <s v="Mamfe-Centre-IHS"/>
    <s v="SUO_106"/>
    <s v="SUD-OUEST"/>
    <s v="IHS"/>
    <s v="Grid - Gen"/>
    <s v="SUD-OUEST"/>
    <s v="Mamfe"/>
    <s v="NOKIA"/>
    <n v="0"/>
    <n v="0"/>
    <n v="0"/>
    <n v="0"/>
    <n v="0"/>
    <n v="0"/>
    <n v="0"/>
    <n v="0"/>
    <n v="0"/>
    <n v="0"/>
    <n v="0"/>
    <n v="0"/>
    <n v="0"/>
    <n v="0"/>
    <n v="0"/>
    <n v="0"/>
    <n v="0"/>
    <n v="0"/>
    <n v="0"/>
    <n v="0"/>
    <n v="0"/>
    <n v="0"/>
    <n v="0"/>
    <n v="0"/>
    <m/>
    <n v="0"/>
    <n v="0"/>
    <n v="0"/>
    <n v="0"/>
    <n v="0"/>
    <x v="2"/>
    <m/>
    <x v="6"/>
    <x v="3"/>
    <s v="No root cause"/>
    <s v="No root cause"/>
    <s v=""/>
    <s v="SUO_106"/>
    <m/>
  </r>
  <r>
    <s v="Datcheka"/>
    <s v="EXN_075"/>
    <s v="EXTREME-NORD"/>
    <s v="IHS"/>
    <s v="Gen-Solar AER"/>
    <s v="EXTREME-NORD"/>
    <s v="Datcheka"/>
    <s v="Huawei"/>
    <n v="0"/>
    <n v="0"/>
    <n v="0"/>
    <n v="0"/>
    <n v="0"/>
    <n v="0"/>
    <n v="0"/>
    <n v="0"/>
    <n v="0"/>
    <n v="0"/>
    <n v="0"/>
    <n v="0"/>
    <n v="0"/>
    <n v="0"/>
    <n v="0"/>
    <n v="0"/>
    <n v="0"/>
    <n v="0"/>
    <n v="0"/>
    <n v="0"/>
    <n v="0"/>
    <n v="0"/>
    <n v="0"/>
    <n v="0"/>
    <m/>
    <n v="0"/>
    <n v="0"/>
    <n v="0"/>
    <n v="0"/>
    <n v="0"/>
    <x v="2"/>
    <m/>
    <x v="6"/>
    <x v="3"/>
    <s v="No root cause"/>
    <s v="No root cause"/>
    <s v=""/>
    <s v="EXN_075"/>
    <m/>
  </r>
  <r>
    <s v="Minawao-IHS"/>
    <s v="EXN_155"/>
    <s v="EXTREME-NORD"/>
    <s v="IHS"/>
    <s v="Solar-Gen"/>
    <s v="EXTREME-NORD"/>
    <s v="Minawao"/>
    <s v="Huawei"/>
    <n v="0"/>
    <n v="0"/>
    <n v="0"/>
    <n v="0"/>
    <n v="0"/>
    <n v="0"/>
    <n v="0"/>
    <n v="0"/>
    <n v="0"/>
    <n v="0"/>
    <n v="0"/>
    <n v="0"/>
    <n v="0"/>
    <n v="0"/>
    <n v="0"/>
    <n v="0"/>
    <n v="0"/>
    <n v="0"/>
    <n v="0"/>
    <n v="0"/>
    <n v="0"/>
    <n v="0"/>
    <n v="0"/>
    <n v="0"/>
    <m/>
    <n v="0"/>
    <n v="0"/>
    <n v="0"/>
    <n v="0"/>
    <n v="0"/>
    <x v="2"/>
    <m/>
    <x v="6"/>
    <x v="3"/>
    <s v="No root cause"/>
    <s v="No root cause"/>
    <s v=""/>
    <s v="EXN_155"/>
    <m/>
  </r>
  <r>
    <s v="Kikai-IHS"/>
    <s v="NRO_053"/>
    <s v="NORD-OUEST"/>
    <s v="IHS"/>
    <s v="Gen Only"/>
    <s v="NORD-OUEST"/>
    <s v="Kikai"/>
    <s v="NOKIA"/>
    <n v="0"/>
    <n v="0"/>
    <n v="0"/>
    <n v="0"/>
    <n v="0"/>
    <n v="0"/>
    <n v="0"/>
    <n v="0"/>
    <n v="0"/>
    <n v="0"/>
    <n v="0"/>
    <n v="0"/>
    <n v="0"/>
    <n v="0"/>
    <n v="0"/>
    <n v="0"/>
    <n v="0"/>
    <n v="0"/>
    <n v="0"/>
    <n v="0"/>
    <n v="0"/>
    <n v="0"/>
    <n v="0"/>
    <n v="0"/>
    <m/>
    <n v="0"/>
    <n v="0"/>
    <n v="0"/>
    <n v="0"/>
    <n v="0"/>
    <x v="2"/>
    <m/>
    <x v="6"/>
    <x v="3"/>
    <s v="No root cause"/>
    <s v="No root cause"/>
    <s v=""/>
    <s v="NRO_053"/>
    <m/>
  </r>
  <r>
    <s v="Nkar-IHS"/>
    <s v="NRO_142"/>
    <s v="SUD-OUEST"/>
    <s v="IHS"/>
    <s v="Hybrid-Gen"/>
    <s v="NORD-OUEST"/>
    <s v="Buea"/>
    <s v="NOKIA"/>
    <n v="0"/>
    <n v="0"/>
    <n v="0"/>
    <n v="0"/>
    <n v="0"/>
    <n v="0"/>
    <n v="0"/>
    <n v="0"/>
    <n v="0"/>
    <n v="0"/>
    <n v="0"/>
    <n v="0"/>
    <n v="0"/>
    <n v="0"/>
    <n v="0"/>
    <n v="0"/>
    <n v="0"/>
    <n v="0"/>
    <n v="0"/>
    <n v="0"/>
    <n v="0"/>
    <n v="0"/>
    <n v="0"/>
    <n v="0"/>
    <m/>
    <n v="0"/>
    <n v="0"/>
    <n v="0"/>
    <n v="0"/>
    <n v="0"/>
    <x v="2"/>
    <m/>
    <x v="6"/>
    <x v="3"/>
    <s v="No root cause"/>
    <s v="No root cause"/>
    <s v=""/>
    <s v="NRO_142"/>
    <m/>
  </r>
  <r>
    <s v="Datcheka-IHS"/>
    <s v="EXN_265"/>
    <s v="EXTREME-NORD"/>
    <m/>
    <m/>
    <s v="EXTREME-NORD"/>
    <s v="Datcheka"/>
    <s v="Huawei"/>
    <n v="0"/>
    <n v="0"/>
    <n v="0"/>
    <n v="0"/>
    <n v="0"/>
    <n v="0"/>
    <n v="0"/>
    <n v="0"/>
    <n v="0"/>
    <n v="0"/>
    <n v="0"/>
    <n v="0"/>
    <n v="0"/>
    <n v="0"/>
    <n v="0"/>
    <n v="0"/>
    <n v="0"/>
    <n v="0"/>
    <n v="0"/>
    <n v="0"/>
    <n v="0"/>
    <n v="0"/>
    <n v="0"/>
    <n v="0"/>
    <m/>
    <n v="0"/>
    <n v="0"/>
    <n v="0"/>
    <n v="0"/>
    <n v="0"/>
    <x v="2"/>
    <m/>
    <x v="6"/>
    <x v="3"/>
    <s v="No root cause"/>
    <s v="No root cause"/>
    <s v=""/>
    <s v="EXN_265"/>
    <m/>
  </r>
  <r>
    <s v="Debunsha-MTN"/>
    <s v="SUO_035"/>
    <s v="SUD-OUEST"/>
    <s v="IHS"/>
    <s v="Grid-Gen"/>
    <s v="SUD-OUEST"/>
    <s v="Debunsha"/>
    <s v="Huawei"/>
    <n v="0"/>
    <n v="0"/>
    <n v="0"/>
    <n v="0"/>
    <n v="0"/>
    <n v="0"/>
    <n v="0"/>
    <n v="0"/>
    <n v="0"/>
    <n v="0"/>
    <n v="0"/>
    <n v="0"/>
    <n v="0"/>
    <n v="0"/>
    <n v="0"/>
    <n v="0"/>
    <n v="0"/>
    <n v="0"/>
    <n v="0"/>
    <n v="0"/>
    <n v="0"/>
    <n v="0"/>
    <n v="0"/>
    <n v="0"/>
    <m/>
    <n v="0"/>
    <n v="0"/>
    <n v="0"/>
    <n v="0"/>
    <n v="0"/>
    <x v="2"/>
    <m/>
    <x v="6"/>
    <x v="3"/>
    <s v="No root cause"/>
    <s v="No root cause"/>
    <s v=""/>
    <s v="SUO_035"/>
    <m/>
  </r>
  <r>
    <s v="Bamessing-IHS"/>
    <s v="NRO_038"/>
    <s v="NORD-OUEST"/>
    <s v="IHS"/>
    <s v="Grid-Gen"/>
    <s v="NORD-OUEST"/>
    <s v="Bamessing"/>
    <s v="Huawei"/>
    <n v="0"/>
    <n v="0"/>
    <n v="0"/>
    <n v="0"/>
    <n v="0"/>
    <n v="0"/>
    <n v="0"/>
    <n v="0"/>
    <n v="0"/>
    <n v="0"/>
    <n v="0"/>
    <n v="0"/>
    <n v="0"/>
    <n v="0"/>
    <n v="0"/>
    <n v="0"/>
    <n v="0"/>
    <n v="0"/>
    <n v="0"/>
    <n v="0"/>
    <n v="0"/>
    <n v="0"/>
    <n v="0"/>
    <n v="0"/>
    <m/>
    <n v="0"/>
    <n v="0"/>
    <n v="0"/>
    <n v="0"/>
    <n v="0"/>
    <x v="2"/>
    <m/>
    <x v="6"/>
    <x v="3"/>
    <s v="No root cause"/>
    <s v="No root cause"/>
    <s v=""/>
    <s v="NRO_038"/>
    <m/>
  </r>
  <r>
    <s v="Bakwele-IHS"/>
    <s v="SUO_249"/>
    <s v="SUD-OUEST"/>
    <s v="IHS"/>
    <s v="Hybrid Gen"/>
    <s v="SUD-OUEST"/>
    <s v="Pella"/>
    <s v="NOKIA"/>
    <n v="0"/>
    <n v="0"/>
    <n v="0"/>
    <n v="0"/>
    <n v="0"/>
    <n v="0"/>
    <n v="0"/>
    <n v="0"/>
    <n v="0"/>
    <n v="0"/>
    <n v="0"/>
    <n v="0"/>
    <n v="0"/>
    <n v="0"/>
    <n v="0"/>
    <n v="0"/>
    <n v="0"/>
    <n v="0"/>
    <n v="0"/>
    <n v="0"/>
    <n v="0"/>
    <n v="0"/>
    <n v="0"/>
    <n v="0"/>
    <m/>
    <n v="0"/>
    <n v="0"/>
    <n v="0"/>
    <n v="0"/>
    <n v="0"/>
    <x v="2"/>
    <m/>
    <x v="13"/>
    <x v="7"/>
    <s v="ACCESS-ISSUE"/>
    <s v="ACCESS-ISSUE"/>
    <s v="(05-10-2026 ocm ran 18h) 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10-2026 ocm ran 12h) 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SUO_249"/>
    <m/>
  </r>
  <r>
    <s v="Mamfe-Town-IHS"/>
    <s v="SUO_107"/>
    <s v="SUD-OUEST"/>
    <s v="IHS"/>
    <s v="Gen Only"/>
    <s v="SUD-OUEST"/>
    <s v="Mamfe"/>
    <s v="NOKIA"/>
    <n v="0"/>
    <n v="0"/>
    <n v="0"/>
    <n v="0"/>
    <n v="0"/>
    <n v="0"/>
    <n v="0"/>
    <n v="0"/>
    <n v="0"/>
    <n v="0"/>
    <n v="0"/>
    <n v="0"/>
    <n v="0"/>
    <n v="0"/>
    <n v="0"/>
    <n v="0"/>
    <n v="0"/>
    <n v="0"/>
    <n v="0"/>
    <n v="0"/>
    <n v="0"/>
    <n v="0"/>
    <n v="0"/>
    <n v="0"/>
    <m/>
    <n v="0"/>
    <n v="0"/>
    <n v="0"/>
    <n v="0"/>
    <n v="0"/>
    <x v="2"/>
    <m/>
    <x v="6"/>
    <x v="3"/>
    <s v="No root cause"/>
    <s v="No root cause"/>
    <s v=""/>
    <s v="SUO_107"/>
    <m/>
  </r>
  <r>
    <s v="Kumbe-MTN"/>
    <s v="SUO_088"/>
    <s v="SUD-OUEST"/>
    <s v="IHS"/>
    <s v="Gen Only"/>
    <s v="SUD-OUEST"/>
    <s v="Kumbe"/>
    <s v="Huawei"/>
    <n v="0"/>
    <n v="0"/>
    <n v="0"/>
    <n v="0"/>
    <n v="0"/>
    <n v="0"/>
    <n v="0"/>
    <n v="0"/>
    <n v="0"/>
    <n v="0"/>
    <n v="0"/>
    <n v="0"/>
    <n v="0"/>
    <n v="0"/>
    <n v="0"/>
    <n v="0"/>
    <n v="0"/>
    <n v="0"/>
    <n v="0"/>
    <n v="0"/>
    <n v="0"/>
    <n v="0"/>
    <n v="0"/>
    <n v="0"/>
    <m/>
    <n v="0"/>
    <n v="0"/>
    <n v="0"/>
    <n v="0"/>
    <n v="0"/>
    <x v="2"/>
    <m/>
    <x v="1"/>
    <x v="0"/>
    <s v="Defaut GE &amp; Power Cabinet"/>
    <s v="PASSIVE"/>
    <s v="(05-10-2026 ticket): INC-20260510-00005554...2026-05-10 09:44:18...Fme is informed and managing with L0...Grid Outage...user:OCM_NOC.IHS"/>
    <s v="SUO_088"/>
    <m/>
  </r>
  <r>
    <s v="Mutengene-Ombe-IHS"/>
    <s v="SUO_149"/>
    <s v="SUD-OUEST"/>
    <s v="IHS"/>
    <s v="Gen Only"/>
    <s v="SUD-OUEST"/>
    <s v="Mutengene"/>
    <s v="Huawei"/>
    <n v="0"/>
    <n v="0"/>
    <n v="0"/>
    <n v="0"/>
    <n v="0"/>
    <n v="0"/>
    <n v="0"/>
    <n v="0"/>
    <n v="0"/>
    <n v="0"/>
    <n v="0"/>
    <n v="0"/>
    <n v="0"/>
    <n v="0"/>
    <n v="0"/>
    <n v="0"/>
    <n v="0"/>
    <n v="0"/>
    <n v="0"/>
    <n v="0"/>
    <n v="0"/>
    <n v="0"/>
    <n v="0"/>
    <n v="0"/>
    <m/>
    <n v="0"/>
    <n v="0"/>
    <n v="0"/>
    <n v="0"/>
    <n v="0"/>
    <x v="2"/>
    <m/>
    <x v="6"/>
    <x v="3"/>
    <s v="No root cause"/>
    <s v="No root cause"/>
    <s v=""/>
    <s v="SUO_149"/>
    <m/>
  </r>
  <r>
    <s v="Makary"/>
    <s v="EXN_020"/>
    <s v="EXTREME-NORD"/>
    <s v="IHS"/>
    <s v="Solar-Gen"/>
    <s v="EXTREME-NORD"/>
    <s v="Makary"/>
    <s v="Huawei"/>
    <n v="0"/>
    <n v="0"/>
    <n v="0"/>
    <n v="0"/>
    <n v="0"/>
    <n v="0"/>
    <n v="0"/>
    <n v="0"/>
    <n v="0"/>
    <n v="0"/>
    <n v="0"/>
    <n v="0"/>
    <n v="0"/>
    <n v="0"/>
    <n v="0"/>
    <n v="0"/>
    <n v="0"/>
    <n v="0"/>
    <n v="0"/>
    <n v="0"/>
    <n v="0"/>
    <n v="0"/>
    <n v="0"/>
    <n v="0"/>
    <m/>
    <n v="0"/>
    <n v="0"/>
    <n v="0"/>
    <n v="0"/>
    <n v="0"/>
    <x v="2"/>
    <m/>
    <x v="6"/>
    <x v="3"/>
    <s v="No root cause"/>
    <s v="No root cause"/>
    <s v=""/>
    <s v="EXN_020"/>
    <m/>
  </r>
  <r>
    <s v="Goulourgou"/>
    <s v="EXN_200"/>
    <s v="EXTREME-NORD"/>
    <s v="IHS"/>
    <s v="Hybrid-Gen"/>
    <s v="EXTREME-NORD"/>
    <s v="Kalfou"/>
    <s v="NOKIA"/>
    <n v="0"/>
    <n v="0"/>
    <n v="0"/>
    <n v="0"/>
    <n v="0"/>
    <n v="0"/>
    <n v="0"/>
    <n v="0"/>
    <n v="0"/>
    <n v="0"/>
    <n v="0"/>
    <n v="0"/>
    <n v="0"/>
    <n v="0"/>
    <n v="0"/>
    <n v="0"/>
    <n v="0"/>
    <n v="0"/>
    <n v="0"/>
    <n v="0"/>
    <n v="0"/>
    <n v="0"/>
    <n v="0"/>
    <n v="0"/>
    <m/>
    <n v="0"/>
    <n v="0"/>
    <n v="0"/>
    <n v="0"/>
    <n v="0"/>
    <x v="2"/>
    <m/>
    <x v="6"/>
    <x v="3"/>
    <s v="No root cause"/>
    <s v="No root cause"/>
    <s v=""/>
    <s v="EXN_200"/>
    <m/>
  </r>
  <r>
    <s v="Lara"/>
    <s v="EXN_102"/>
    <s v="EXTREME-NORD"/>
    <s v="IHS"/>
    <s v="Grid-Gen"/>
    <s v="EXTREME-NORD"/>
    <s v="Lara"/>
    <s v="Huawei"/>
    <n v="0"/>
    <n v="0"/>
    <n v="0"/>
    <n v="0"/>
    <n v="0"/>
    <n v="0"/>
    <n v="0"/>
    <n v="0"/>
    <n v="0"/>
    <n v="0"/>
    <n v="0"/>
    <n v="0"/>
    <n v="0"/>
    <n v="0"/>
    <n v="0"/>
    <n v="0"/>
    <n v="0"/>
    <n v="0"/>
    <n v="0"/>
    <n v="0"/>
    <n v="0"/>
    <n v="0"/>
    <n v="0"/>
    <n v="0"/>
    <m/>
    <n v="0"/>
    <n v="0"/>
    <n v="0"/>
    <n v="0"/>
    <n v="0"/>
    <x v="2"/>
    <m/>
    <x v="6"/>
    <x v="3"/>
    <s v="No root cause"/>
    <s v="No root cause"/>
    <s v=""/>
    <s v="EXN_102"/>
    <m/>
  </r>
  <r>
    <s v="Waza"/>
    <s v="EXN_033"/>
    <s v="EXTREME-NORD"/>
    <s v="IHS"/>
    <s v="Grid-Hybrid-Gen"/>
    <s v="EXTREME-NORD"/>
    <s v="Waza"/>
    <s v="NOKIA"/>
    <n v="0"/>
    <n v="0"/>
    <n v="0"/>
    <n v="0"/>
    <n v="0"/>
    <n v="0"/>
    <n v="0"/>
    <n v="0"/>
    <n v="0"/>
    <n v="0"/>
    <n v="0"/>
    <n v="0"/>
    <n v="0"/>
    <n v="0"/>
    <n v="0"/>
    <n v="0"/>
    <n v="0"/>
    <n v="0"/>
    <n v="0"/>
    <n v="0"/>
    <n v="0"/>
    <n v="0"/>
    <n v="0"/>
    <n v="0"/>
    <m/>
    <n v="0"/>
    <n v="0"/>
    <n v="0"/>
    <n v="0"/>
    <n v="0"/>
    <x v="2"/>
    <m/>
    <x v="6"/>
    <x v="3"/>
    <s v="No root cause"/>
    <s v="No root cause"/>
    <s v=""/>
    <s v="EXN_033"/>
    <m/>
  </r>
  <r>
    <s v="Mayo-kaba-IHS"/>
    <s v="EXN_162"/>
    <s v="EXTREME-NORD"/>
    <s v="IHS"/>
    <s v="Hybrid-Gen"/>
    <s v="EXTREME-NORD"/>
    <s v="Mayo-Kaba "/>
    <s v="Huawei"/>
    <n v="0"/>
    <n v="0"/>
    <n v="0"/>
    <n v="0"/>
    <n v="0"/>
    <n v="0"/>
    <n v="0"/>
    <n v="0"/>
    <n v="0"/>
    <n v="0"/>
    <n v="0"/>
    <n v="0"/>
    <n v="0"/>
    <n v="0"/>
    <n v="0"/>
    <n v="0"/>
    <n v="0"/>
    <n v="0"/>
    <n v="0"/>
    <n v="0"/>
    <n v="0"/>
    <n v="0"/>
    <n v="0"/>
    <n v="0"/>
    <m/>
    <n v="0"/>
    <n v="0"/>
    <n v="0"/>
    <n v="0"/>
    <n v="0"/>
    <x v="2"/>
    <m/>
    <x v="6"/>
    <x v="3"/>
    <s v="No root cause"/>
    <s v="No root cause"/>
    <s v=""/>
    <s v="EXN_162"/>
    <m/>
  </r>
  <r>
    <s v="Doumo-IHS"/>
    <s v="EXN_165"/>
    <s v="EXTREME-NORD"/>
    <s v="IHS"/>
    <s v="Hybrid-Gen"/>
    <s v="EXTREME-NORD"/>
    <s v="Doumo"/>
    <s v="Huawei"/>
    <n v="0"/>
    <n v="0"/>
    <n v="0"/>
    <n v="0"/>
    <n v="0"/>
    <n v="0"/>
    <n v="0"/>
    <n v="0"/>
    <n v="0"/>
    <n v="0"/>
    <n v="0"/>
    <n v="0"/>
    <n v="0"/>
    <n v="0"/>
    <n v="0"/>
    <n v="0"/>
    <n v="0"/>
    <n v="0"/>
    <n v="0"/>
    <n v="0"/>
    <n v="0"/>
    <n v="0"/>
    <n v="0"/>
    <n v="0"/>
    <m/>
    <n v="0"/>
    <n v="0"/>
    <n v="0"/>
    <n v="0"/>
    <n v="0"/>
    <x v="2"/>
    <m/>
    <x v="6"/>
    <x v="3"/>
    <s v="No root cause"/>
    <s v="No root cause"/>
    <s v=""/>
    <s v="EXN_165"/>
    <m/>
  </r>
  <r>
    <s v="Maltam"/>
    <s v="EXN_035"/>
    <s v="EXTREME-NORD"/>
    <s v="IHS"/>
    <s v="Solar-Gen"/>
    <s v="EXTREME-NORD"/>
    <s v="Maltam"/>
    <s v="NOKIA"/>
    <n v="0"/>
    <n v="0"/>
    <n v="0"/>
    <n v="0"/>
    <n v="0"/>
    <n v="0"/>
    <n v="0"/>
    <n v="0"/>
    <n v="0"/>
    <n v="0"/>
    <n v="0"/>
    <n v="0"/>
    <n v="0"/>
    <n v="0"/>
    <n v="0"/>
    <n v="0"/>
    <n v="0"/>
    <n v="0"/>
    <n v="0"/>
    <n v="0"/>
    <n v="0"/>
    <n v="0"/>
    <n v="0"/>
    <n v="0"/>
    <m/>
    <n v="0"/>
    <n v="0"/>
    <n v="0"/>
    <n v="0"/>
    <n v="0"/>
    <x v="2"/>
    <m/>
    <x v="6"/>
    <x v="3"/>
    <s v="No root cause"/>
    <s v="No root cause"/>
    <s v=""/>
    <s v="EXN_035"/>
    <m/>
  </r>
  <r>
    <s v="Tiko"/>
    <s v="SUO_004"/>
    <s v="SUD-OUEST"/>
    <s v="IHS"/>
    <s v="Grid-Gen"/>
    <s v="SUD-OUEST"/>
    <s v="Tiko"/>
    <s v="Huawei"/>
    <n v="0"/>
    <n v="0"/>
    <n v="0"/>
    <n v="0"/>
    <n v="0"/>
    <n v="0"/>
    <n v="0"/>
    <n v="0"/>
    <n v="0"/>
    <n v="0"/>
    <n v="0"/>
    <n v="0"/>
    <n v="0"/>
    <n v="0"/>
    <n v="0"/>
    <n v="0"/>
    <n v="0"/>
    <n v="0"/>
    <n v="0"/>
    <n v="0"/>
    <n v="0"/>
    <n v="0"/>
    <n v="0"/>
    <n v="0"/>
    <m/>
    <n v="0"/>
    <n v="0"/>
    <n v="0"/>
    <n v="0"/>
    <n v="0"/>
    <x v="2"/>
    <m/>
    <x v="6"/>
    <x v="3"/>
    <s v="No root cause"/>
    <s v="No root cause"/>
    <s v=""/>
    <s v="SUO_004"/>
    <m/>
  </r>
  <r>
    <s v="Gazawa-MTN-IHS"/>
    <s v="EXN_130"/>
    <s v="EXTREME-NORD"/>
    <s v="IHS"/>
    <s v="Grid-Gen"/>
    <s v="EXTREME-NORD"/>
    <s v="Gazawa"/>
    <s v="Huawei"/>
    <n v="0"/>
    <n v="0"/>
    <n v="0"/>
    <n v="0"/>
    <n v="0"/>
    <n v="0"/>
    <n v="0"/>
    <n v="0"/>
    <n v="0"/>
    <n v="0"/>
    <n v="0"/>
    <n v="0"/>
    <n v="0"/>
    <n v="0"/>
    <n v="0"/>
    <n v="0"/>
    <n v="0"/>
    <n v="0"/>
    <n v="0"/>
    <n v="0"/>
    <n v="0"/>
    <n v="0"/>
    <n v="0"/>
    <n v="0"/>
    <m/>
    <n v="0"/>
    <n v="0"/>
    <n v="0"/>
    <n v="0"/>
    <n v="0"/>
    <x v="2"/>
    <m/>
    <x v="6"/>
    <x v="3"/>
    <s v="No root cause"/>
    <s v="No root cause"/>
    <s v=""/>
    <s v="EXN_130"/>
    <m/>
  </r>
  <r>
    <s v="Moutourwa-MTN"/>
    <s v="EXN_027"/>
    <s v="EXTREME-NORD"/>
    <s v="IHS"/>
    <s v="Grid-Gen"/>
    <s v="EXTREME-NORD"/>
    <s v="Moutourwa"/>
    <s v="Huawei"/>
    <n v="0"/>
    <n v="0"/>
    <n v="0"/>
    <n v="0"/>
    <n v="0"/>
    <n v="0"/>
    <n v="0"/>
    <n v="0"/>
    <n v="0"/>
    <n v="0"/>
    <n v="0"/>
    <n v="0"/>
    <n v="0"/>
    <n v="0"/>
    <n v="0"/>
    <n v="0"/>
    <n v="0"/>
    <n v="0"/>
    <n v="0"/>
    <n v="0"/>
    <n v="0"/>
    <n v="0"/>
    <n v="0"/>
    <n v="0"/>
    <m/>
    <n v="0"/>
    <n v="0"/>
    <n v="0"/>
    <n v="0"/>
    <n v="0"/>
    <x v="2"/>
    <m/>
    <x v="6"/>
    <x v="3"/>
    <s v="No root cause"/>
    <s v="No root cause"/>
    <s v=""/>
    <s v="EXN_027"/>
    <m/>
  </r>
  <r>
    <s v="Mouda-IHS"/>
    <s v="EXN_186"/>
    <s v="EXTREME-NORD"/>
    <s v="IHS"/>
    <s v="Hybrid-Gen"/>
    <s v="EXTREME-NORD"/>
    <s v="Mouda"/>
    <s v="Huawei"/>
    <n v="0"/>
    <n v="0"/>
    <n v="0"/>
    <n v="0"/>
    <n v="0"/>
    <n v="0"/>
    <n v="0"/>
    <n v="0"/>
    <n v="0"/>
    <n v="0"/>
    <n v="0"/>
    <n v="0"/>
    <n v="0"/>
    <n v="0"/>
    <n v="0"/>
    <n v="0"/>
    <n v="0"/>
    <n v="0"/>
    <n v="0"/>
    <n v="0"/>
    <n v="0"/>
    <n v="0"/>
    <n v="0"/>
    <n v="0"/>
    <m/>
    <n v="0"/>
    <n v="0"/>
    <n v="0"/>
    <n v="0"/>
    <n v="0"/>
    <x v="2"/>
    <m/>
    <x v="6"/>
    <x v="3"/>
    <s v="No root cause"/>
    <s v="No root cause"/>
    <s v=""/>
    <s v="EXN_186"/>
    <m/>
  </r>
  <r>
    <s v="Badjouma-Zagam"/>
    <s v="EXN_239"/>
    <s v="EXTREME-NORD"/>
    <s v="CAMUSAT"/>
    <s v="Hybrid Solar - S3"/>
    <s v="EXTREME-NORD"/>
    <s v="Badjouma"/>
    <s v="Huawei"/>
    <n v="0"/>
    <n v="0"/>
    <n v="0"/>
    <n v="0"/>
    <n v="0"/>
    <n v="0"/>
    <n v="0"/>
    <n v="0"/>
    <n v="0"/>
    <n v="0"/>
    <n v="0"/>
    <n v="0"/>
    <n v="0"/>
    <n v="0"/>
    <n v="0"/>
    <n v="0"/>
    <n v="0"/>
    <n v="0"/>
    <n v="0"/>
    <n v="0"/>
    <n v="0"/>
    <n v="0"/>
    <n v="0"/>
    <n v="0"/>
    <m/>
    <n v="0"/>
    <n v="0"/>
    <n v="0"/>
    <n v="0"/>
    <n v="0"/>
    <x v="2"/>
    <m/>
    <x v="6"/>
    <x v="3"/>
    <s v="No root cause"/>
    <s v="No root cause"/>
    <s v=""/>
    <s v="EXN_239"/>
    <m/>
  </r>
  <r>
    <s v="Gamdougoum-IHS"/>
    <s v="EXN_163"/>
    <s v="EXTREME-NORD"/>
    <s v="IHS"/>
    <s v="Solar-Gen"/>
    <s v="EXTREME-NORD"/>
    <s v="Gamdougoum"/>
    <s v="Huawei"/>
    <n v="0"/>
    <n v="0"/>
    <n v="0"/>
    <n v="0"/>
    <n v="0"/>
    <n v="0"/>
    <n v="0"/>
    <n v="0"/>
    <n v="0"/>
    <n v="0"/>
    <n v="0"/>
    <n v="0"/>
    <n v="0"/>
    <n v="0"/>
    <n v="0"/>
    <n v="0"/>
    <n v="0"/>
    <n v="0"/>
    <n v="0"/>
    <n v="0"/>
    <n v="0"/>
    <n v="0"/>
    <n v="0"/>
    <n v="0"/>
    <m/>
    <n v="0"/>
    <n v="0"/>
    <n v="0"/>
    <n v="0"/>
    <n v="0"/>
    <x v="2"/>
    <m/>
    <x v="6"/>
    <x v="3"/>
    <s v="No root cause"/>
    <s v="No root cause"/>
    <s v=""/>
    <s v="EXN_163"/>
    <m/>
  </r>
  <r>
    <s v="Tiko-Likomba-IHS"/>
    <s v="SUO_209"/>
    <s v="SUD-OUEST"/>
    <s v="IHS"/>
    <s v="Grid-Gen"/>
    <s v="SUD-OUEST"/>
    <s v="Tiko"/>
    <s v="Huawei"/>
    <n v="0"/>
    <n v="0"/>
    <n v="0"/>
    <n v="0"/>
    <n v="0"/>
    <n v="0"/>
    <n v="0"/>
    <n v="0"/>
    <n v="0"/>
    <n v="0"/>
    <n v="0"/>
    <n v="0"/>
    <n v="0"/>
    <n v="0"/>
    <n v="0"/>
    <n v="0"/>
    <n v="0"/>
    <n v="0"/>
    <n v="0"/>
    <n v="0"/>
    <n v="0"/>
    <n v="0"/>
    <n v="0"/>
    <n v="0"/>
    <m/>
    <n v="0"/>
    <n v="0"/>
    <n v="0"/>
    <n v="0"/>
    <n v="0"/>
    <x v="2"/>
    <m/>
    <x v="6"/>
    <x v="3"/>
    <s v="No root cause"/>
    <s v="No root cause"/>
    <s v=""/>
    <s v="SUO_209"/>
    <m/>
  </r>
  <r>
    <s v="Ngambe"/>
    <s v="SUO_029"/>
    <s v="LITTORAL"/>
    <s v="IHS"/>
    <s v="Grid-Hybrid-Gen"/>
    <s v="SUD-OUEST"/>
    <s v="Ngambe"/>
    <s v="ZTE"/>
    <n v="0"/>
    <n v="0"/>
    <n v="0"/>
    <n v="0"/>
    <n v="0"/>
    <n v="0"/>
    <n v="0"/>
    <n v="0"/>
    <n v="0"/>
    <n v="0"/>
    <n v="0"/>
    <n v="0"/>
    <n v="0"/>
    <n v="0"/>
    <n v="0"/>
    <n v="0"/>
    <n v="0"/>
    <n v="0"/>
    <n v="0"/>
    <n v="0"/>
    <n v="0"/>
    <n v="0"/>
    <n v="0"/>
    <n v="0"/>
    <m/>
    <n v="0"/>
    <n v="0"/>
    <n v="0"/>
    <n v="0"/>
    <n v="0"/>
    <x v="2"/>
    <m/>
    <x v="6"/>
    <x v="3"/>
    <s v="No root cause"/>
    <s v="No root cause"/>
    <s v=""/>
    <s v="SUO_029"/>
    <m/>
  </r>
  <r>
    <s v="Tiko-Market-IHS"/>
    <s v="SUO_104"/>
    <s v="SUD-OUEST"/>
    <s v="IHS"/>
    <s v="Grid-Gen"/>
    <s v="SUD-OUEST"/>
    <s v="Tiko"/>
    <s v="Huawei"/>
    <n v="0"/>
    <n v="0"/>
    <n v="0"/>
    <n v="0"/>
    <n v="0"/>
    <n v="0"/>
    <n v="0"/>
    <n v="0"/>
    <n v="0"/>
    <n v="0"/>
    <n v="0"/>
    <n v="0"/>
    <n v="0"/>
    <n v="0"/>
    <n v="0"/>
    <n v="0"/>
    <n v="0"/>
    <n v="0"/>
    <n v="0"/>
    <n v="0"/>
    <n v="0"/>
    <n v="0"/>
    <n v="0"/>
    <n v="0"/>
    <m/>
    <n v="0"/>
    <n v="0"/>
    <n v="0"/>
    <n v="0"/>
    <n v="0"/>
    <x v="2"/>
    <m/>
    <x v="6"/>
    <x v="3"/>
    <s v="No root cause"/>
    <s v="No root cause"/>
    <s v=""/>
    <s v="SUO_104"/>
    <m/>
  </r>
  <r>
    <s v="Santa-New"/>
    <s v="NRO_104"/>
    <s v="NORD-OUEST"/>
    <s v="IHS"/>
    <s v="Grid-Gen"/>
    <s v="NORD-OUEST"/>
    <s v="Santa"/>
    <s v="Huawei"/>
    <n v="0"/>
    <n v="0"/>
    <n v="0"/>
    <n v="0"/>
    <n v="0"/>
    <n v="0"/>
    <n v="0"/>
    <n v="0"/>
    <n v="0"/>
    <n v="0"/>
    <n v="0"/>
    <n v="0"/>
    <n v="0"/>
    <n v="0"/>
    <n v="0"/>
    <n v="0"/>
    <n v="0"/>
    <n v="0"/>
    <n v="0"/>
    <n v="0"/>
    <n v="0"/>
    <n v="0"/>
    <n v="0"/>
    <n v="0"/>
    <m/>
    <n v="0"/>
    <n v="0"/>
    <n v="0"/>
    <n v="0"/>
    <n v="0"/>
    <x v="2"/>
    <m/>
    <x v="6"/>
    <x v="3"/>
    <s v="No root cause"/>
    <s v="No root cause"/>
    <s v=""/>
    <s v="NRO_104"/>
    <m/>
  </r>
  <r>
    <s v="Akum"/>
    <s v="NRO_001"/>
    <s v="NORD-OUEST"/>
    <s v="CAMUSAT"/>
    <s v="Medium Grid + Solar + GE"/>
    <s v="NORD-OUEST"/>
    <s v="Akum"/>
    <s v="Huawei"/>
    <n v="0"/>
    <n v="0"/>
    <n v="0"/>
    <n v="0"/>
    <n v="0"/>
    <n v="0"/>
    <n v="0"/>
    <n v="0"/>
    <n v="0"/>
    <n v="0"/>
    <n v="0"/>
    <n v="0"/>
    <n v="0"/>
    <n v="0"/>
    <n v="0"/>
    <n v="0"/>
    <n v="0"/>
    <n v="0"/>
    <n v="0"/>
    <n v="0"/>
    <n v="0"/>
    <n v="0"/>
    <n v="0"/>
    <n v="0"/>
    <m/>
    <n v="0"/>
    <n v="0"/>
    <n v="0"/>
    <n v="0"/>
    <n v="0"/>
    <x v="2"/>
    <m/>
    <x v="6"/>
    <x v="3"/>
    <s v="No root cause"/>
    <s v="No root cause"/>
    <s v=""/>
    <s v="NRO_001"/>
    <m/>
  </r>
  <r>
    <s v="Ndom"/>
    <s v="SUO_028"/>
    <s v="CENTRE"/>
    <s v="IHS"/>
    <s v="Grid Gen"/>
    <s v="SUD-OUEST"/>
    <s v="Ndom"/>
    <s v="ZTE"/>
    <n v="0"/>
    <n v="0"/>
    <n v="0"/>
    <n v="0"/>
    <n v="0"/>
    <n v="0"/>
    <n v="0"/>
    <n v="0"/>
    <n v="0"/>
    <n v="0"/>
    <n v="0"/>
    <n v="0"/>
    <n v="0"/>
    <n v="0"/>
    <n v="0"/>
    <n v="0"/>
    <n v="0"/>
    <n v="0"/>
    <n v="0"/>
    <n v="0"/>
    <n v="0"/>
    <n v="0"/>
    <n v="0"/>
    <n v="0"/>
    <m/>
    <n v="0"/>
    <n v="0"/>
    <n v="0"/>
    <n v="0"/>
    <n v="0"/>
    <x v="2"/>
    <m/>
    <x v="6"/>
    <x v="3"/>
    <s v="No root cause"/>
    <s v="No root cause"/>
    <s v=""/>
    <s v="SUO_028"/>
    <m/>
  </r>
  <r>
    <s v="Sabga"/>
    <s v="NRO_048"/>
    <s v="NORD-OUEST"/>
    <s v="IHS"/>
    <s v="Grid-Gen"/>
    <s v="NORD-OUEST"/>
    <s v="Sabga"/>
    <s v="Huawei"/>
    <n v="0"/>
    <n v="0"/>
    <n v="0"/>
    <n v="0"/>
    <n v="0"/>
    <n v="0"/>
    <n v="0"/>
    <n v="0"/>
    <n v="0"/>
    <n v="0"/>
    <n v="0"/>
    <n v="0"/>
    <n v="0"/>
    <n v="0"/>
    <n v="0"/>
    <n v="0"/>
    <n v="0"/>
    <n v="0"/>
    <n v="0"/>
    <n v="0"/>
    <n v="0"/>
    <n v="0"/>
    <n v="0"/>
    <n v="0"/>
    <m/>
    <n v="0"/>
    <n v="0"/>
    <n v="0"/>
    <n v="0"/>
    <n v="0"/>
    <x v="2"/>
    <m/>
    <x v="6"/>
    <x v="3"/>
    <s v="No root cause"/>
    <s v="No root cause"/>
    <s v=""/>
    <s v="NRO_048"/>
    <m/>
  </r>
  <r>
    <s v="Mundemba"/>
    <s v="SUO_020"/>
    <s v="SUD-OUEST"/>
    <s v="IHS"/>
    <s v="Hybrid-Gen"/>
    <s v="SUD-OUEST"/>
    <s v="Mundemba"/>
    <s v="NOKIA"/>
    <n v="0"/>
    <n v="0"/>
    <n v="0"/>
    <n v="0"/>
    <n v="0"/>
    <n v="0"/>
    <n v="0"/>
    <n v="0"/>
    <n v="0"/>
    <n v="0"/>
    <n v="0"/>
    <n v="0"/>
    <n v="0"/>
    <n v="0"/>
    <n v="0"/>
    <n v="0"/>
    <n v="0"/>
    <n v="0"/>
    <n v="0"/>
    <n v="0"/>
    <n v="0"/>
    <n v="0"/>
    <n v="0"/>
    <n v="0"/>
    <m/>
    <n v="0"/>
    <n v="0"/>
    <n v="0"/>
    <n v="0"/>
    <n v="0"/>
    <x v="2"/>
    <m/>
    <x v="6"/>
    <x v="3"/>
    <s v="No root cause"/>
    <s v="No root cause"/>
    <s v=""/>
    <s v="SUO_020"/>
    <m/>
  </r>
  <r>
    <s v="Nguti"/>
    <s v="SUO_022"/>
    <s v="SUD-OUEST"/>
    <s v="CAMUSAT"/>
    <s v="HGB"/>
    <s v="SUD-OUEST"/>
    <s v="Nguti"/>
    <s v="NOKIA"/>
    <n v="0"/>
    <n v="0"/>
    <n v="0"/>
    <n v="0"/>
    <n v="0"/>
    <n v="0"/>
    <n v="0"/>
    <n v="0"/>
    <n v="0"/>
    <n v="0"/>
    <n v="0"/>
    <n v="0"/>
    <n v="0"/>
    <n v="0"/>
    <n v="0"/>
    <n v="0"/>
    <n v="0"/>
    <n v="0"/>
    <n v="0"/>
    <n v="0"/>
    <n v="0"/>
    <n v="0"/>
    <n v="0"/>
    <n v="0"/>
    <m/>
    <n v="0"/>
    <n v="0"/>
    <n v="0"/>
    <n v="0"/>
    <n v="0"/>
    <x v="2"/>
    <m/>
    <x v="6"/>
    <x v="3"/>
    <s v="No root cause"/>
    <s v="No root cause"/>
    <s v=""/>
    <s v="SUO_022"/>
    <m/>
  </r>
  <r>
    <s v="Konye"/>
    <s v="SUO_032"/>
    <s v="SUD-OUEST"/>
    <s v="IHS"/>
    <s v="Hybrid-Gen"/>
    <s v="SUD-OUEST"/>
    <s v="Konye"/>
    <s v="NOKIA"/>
    <n v="0"/>
    <n v="0"/>
    <n v="0"/>
    <n v="0"/>
    <n v="0"/>
    <n v="0"/>
    <n v="0"/>
    <n v="0"/>
    <n v="0"/>
    <n v="0"/>
    <n v="0"/>
    <n v="0"/>
    <n v="0"/>
    <n v="0"/>
    <n v="0"/>
    <n v="0"/>
    <n v="0"/>
    <n v="0"/>
    <n v="0"/>
    <n v="0"/>
    <n v="0"/>
    <n v="0"/>
    <n v="0"/>
    <n v="0"/>
    <m/>
    <n v="0"/>
    <n v="0"/>
    <n v="0"/>
    <n v="0"/>
    <n v="0"/>
    <x v="2"/>
    <m/>
    <x v="6"/>
    <x v="3"/>
    <s v="No root cause"/>
    <s v="No root cause"/>
    <s v=""/>
    <s v="SUO_032"/>
    <m/>
  </r>
  <r>
    <s v="Kurume"/>
    <s v="SUO_034"/>
    <s v="SUD-OUEST"/>
    <s v="CAMUSAT"/>
    <e v="#N/A"/>
    <s v="SUD-OUEST"/>
    <s v="Kurume"/>
    <s v="NOKIA"/>
    <n v="0"/>
    <n v="0"/>
    <n v="0"/>
    <n v="0"/>
    <n v="0"/>
    <n v="0"/>
    <n v="0"/>
    <n v="0"/>
    <n v="0"/>
    <n v="0"/>
    <n v="0"/>
    <n v="0"/>
    <n v="0"/>
    <n v="0"/>
    <n v="0"/>
    <n v="0"/>
    <n v="0"/>
    <n v="0"/>
    <n v="0"/>
    <n v="0"/>
    <n v="0"/>
    <n v="0"/>
    <n v="0"/>
    <n v="0"/>
    <m/>
    <n v="0"/>
    <n v="0"/>
    <n v="0"/>
    <n v="0"/>
    <n v="0"/>
    <x v="2"/>
    <m/>
    <x v="6"/>
    <x v="3"/>
    <s v="No root cause"/>
    <s v="No root cause"/>
    <s v=""/>
    <s v="SUO_034"/>
    <m/>
  </r>
  <r>
    <s v="Ekona-MTN"/>
    <s v="SUO_087"/>
    <s v="SUD-OUEST"/>
    <s v="IHS"/>
    <s v="Vandalized"/>
    <s v="SUD-OUEST"/>
    <s v="Ekona"/>
    <s v="NOKIA"/>
    <n v="0"/>
    <n v="0"/>
    <n v="0"/>
    <n v="0"/>
    <n v="0"/>
    <n v="0"/>
    <n v="0"/>
    <n v="0"/>
    <n v="0"/>
    <n v="0"/>
    <n v="0"/>
    <n v="0"/>
    <n v="0"/>
    <n v="0"/>
    <n v="0"/>
    <n v="0"/>
    <n v="0"/>
    <n v="0"/>
    <n v="0"/>
    <n v="0"/>
    <n v="0"/>
    <n v="0"/>
    <n v="0"/>
    <n v="0"/>
    <m/>
    <n v="0"/>
    <n v="0"/>
    <n v="0"/>
    <n v="0"/>
    <n v="0"/>
    <x v="2"/>
    <m/>
    <x v="9"/>
    <x v="5"/>
    <s v="Projet OCM (ZTE, NOKIA, autres projets)"/>
    <s v="PLANNED WORKS"/>
    <s v="(05-10-2026 ocm ran 18h) New site not yet transferred to MSP..;..;(05-10-2026 ocm ran 12h) New site not yet transferred to MSP"/>
    <s v="SUO_087"/>
    <m/>
  </r>
  <r>
    <s v="Munyengue-Trouble-IHS"/>
    <s v="SUO_098"/>
    <s v="SUD-OUEST"/>
    <s v="IHS"/>
    <s v="Gen Only"/>
    <s v="SUD-OUEST"/>
    <s v="Muyengue"/>
    <s v="NOKIA"/>
    <n v="0"/>
    <n v="0"/>
    <n v="0"/>
    <n v="0"/>
    <n v="0"/>
    <n v="0"/>
    <n v="0"/>
    <n v="0"/>
    <n v="0"/>
    <n v="0"/>
    <n v="0"/>
    <n v="0"/>
    <n v="0"/>
    <n v="0"/>
    <n v="0"/>
    <n v="0"/>
    <n v="0"/>
    <n v="0"/>
    <n v="0"/>
    <n v="0"/>
    <n v="0"/>
    <n v="0"/>
    <n v="0"/>
    <n v="0"/>
    <m/>
    <n v="0"/>
    <n v="0"/>
    <n v="0"/>
    <n v="0"/>
    <n v="0"/>
    <x v="2"/>
    <m/>
    <x v="6"/>
    <x v="3"/>
    <s v="No root cause"/>
    <s v="No root cause"/>
    <s v=""/>
    <s v="SUO_098"/>
    <m/>
  </r>
  <r>
    <s v="Muyengue-II-IHS"/>
    <s v="SUO_026"/>
    <s v="SUD-OUEST"/>
    <s v="IHS"/>
    <s v="Grid-Gen"/>
    <s v="SUD-OUEST"/>
    <s v="Muyengue"/>
    <s v="NOKIA"/>
    <n v="0"/>
    <n v="0"/>
    <n v="0"/>
    <n v="0"/>
    <n v="0"/>
    <n v="0"/>
    <n v="0"/>
    <n v="0"/>
    <n v="0"/>
    <n v="0"/>
    <n v="0"/>
    <n v="0"/>
    <n v="0"/>
    <n v="0"/>
    <n v="0"/>
    <n v="0"/>
    <n v="0"/>
    <n v="0"/>
    <n v="0"/>
    <n v="0"/>
    <n v="0"/>
    <n v="0"/>
    <n v="0"/>
    <n v="0"/>
    <m/>
    <n v="0"/>
    <n v="0"/>
    <n v="0"/>
    <n v="0"/>
    <n v="0"/>
    <x v="2"/>
    <m/>
    <x v="6"/>
    <x v="3"/>
    <s v="No root cause"/>
    <s v="No root cause"/>
    <s v=""/>
    <s v="SUO_026"/>
    <m/>
  </r>
  <r>
    <s v="Babensi-IHS"/>
    <s v="SUO_099"/>
    <s v="SUD-OUEST"/>
    <s v="IHS"/>
    <s v="Gen Only"/>
    <s v="SUD-OUEST"/>
    <s v="Babensi"/>
    <s v="NOKIA"/>
    <n v="0"/>
    <n v="0"/>
    <n v="0"/>
    <n v="0"/>
    <n v="0"/>
    <n v="0"/>
    <n v="0"/>
    <n v="0"/>
    <n v="0"/>
    <n v="0"/>
    <n v="0"/>
    <n v="0"/>
    <n v="0"/>
    <n v="0"/>
    <n v="0"/>
    <n v="0"/>
    <n v="0"/>
    <n v="0"/>
    <n v="0"/>
    <n v="0"/>
    <n v="0"/>
    <n v="0"/>
    <n v="0"/>
    <n v="0"/>
    <m/>
    <n v="0"/>
    <n v="0"/>
    <n v="0"/>
    <n v="0"/>
    <n v="0"/>
    <x v="2"/>
    <m/>
    <x v="6"/>
    <x v="3"/>
    <s v="No root cause"/>
    <s v="No root cause"/>
    <s v=""/>
    <s v="SUO_099"/>
    <m/>
  </r>
  <r>
    <s v="Ekona-II-IHS"/>
    <s v="SUO_128"/>
    <s v="SUD-OUEST"/>
    <s v="IHS"/>
    <s v="Vandalized"/>
    <s v="SUD-OUEST"/>
    <s v="Ekona"/>
    <s v="NOKIA"/>
    <n v="0"/>
    <n v="0"/>
    <n v="0"/>
    <n v="0"/>
    <n v="0"/>
    <n v="0"/>
    <n v="0"/>
    <n v="0"/>
    <n v="0"/>
    <n v="0"/>
    <n v="0"/>
    <n v="0"/>
    <n v="0"/>
    <n v="0"/>
    <n v="0"/>
    <n v="0"/>
    <n v="0"/>
    <n v="0"/>
    <n v="0"/>
    <n v="0"/>
    <n v="0"/>
    <n v="0"/>
    <n v="0"/>
    <n v="0"/>
    <m/>
    <n v="0"/>
    <n v="0"/>
    <n v="0"/>
    <n v="0"/>
    <n v="0"/>
    <x v="2"/>
    <m/>
    <x v="6"/>
    <x v="3"/>
    <s v="No root cause"/>
    <s v="No root cause"/>
    <s v=""/>
    <s v="SUO_128"/>
    <m/>
  </r>
  <r>
    <s v="Akwaya-IHS"/>
    <s v="SUO_092"/>
    <s v="SUD-OUEST"/>
    <s v="IHS"/>
    <s v="Solar-Gen"/>
    <s v="SUD-OUEST"/>
    <s v="Akwaya"/>
    <s v="NOKIA"/>
    <n v="0"/>
    <n v="0"/>
    <n v="0"/>
    <n v="0"/>
    <n v="0"/>
    <n v="0"/>
    <n v="0"/>
    <n v="0"/>
    <n v="0"/>
    <n v="0"/>
    <n v="0"/>
    <n v="0"/>
    <n v="0"/>
    <n v="0"/>
    <n v="0"/>
    <n v="0"/>
    <n v="0"/>
    <n v="0"/>
    <n v="0"/>
    <n v="0"/>
    <n v="0"/>
    <n v="0"/>
    <n v="0"/>
    <n v="0"/>
    <m/>
    <n v="0"/>
    <n v="0"/>
    <n v="0"/>
    <n v="0"/>
    <n v="0"/>
    <x v="2"/>
    <m/>
    <x v="6"/>
    <x v="3"/>
    <s v="No root cause"/>
    <s v="No root cause"/>
    <s v=""/>
    <s v="SUO_092"/>
    <m/>
  </r>
  <r>
    <s v="Njikwa-Town-IHS"/>
    <s v="NRO_022"/>
    <s v="NORD-OUEST"/>
    <m/>
    <m/>
    <s v="NORD-OUEST"/>
    <s v="Njikwa"/>
    <s v="NOKIA"/>
    <n v="0"/>
    <n v="0"/>
    <n v="0"/>
    <n v="0"/>
    <n v="0"/>
    <n v="0"/>
    <n v="0"/>
    <n v="0"/>
    <n v="0"/>
    <n v="0"/>
    <n v="0"/>
    <n v="0"/>
    <n v="0"/>
    <n v="0"/>
    <n v="0"/>
    <n v="0"/>
    <n v="0"/>
    <n v="0"/>
    <n v="0"/>
    <n v="0"/>
    <n v="0"/>
    <n v="0"/>
    <n v="0"/>
    <n v="0"/>
    <m/>
    <n v="0"/>
    <n v="0"/>
    <n v="0"/>
    <n v="0"/>
    <n v="0"/>
    <x v="2"/>
    <m/>
    <x v="6"/>
    <x v="3"/>
    <s v="No root cause"/>
    <s v="No root cause"/>
    <s v=""/>
    <s v="NRO_022"/>
    <m/>
  </r>
  <r>
    <s v="Bova-Bokombo-IHS"/>
    <s v="SUO_025"/>
    <s v="SUD-OUEST"/>
    <s v="IHS"/>
    <s v="Gen Only"/>
    <s v="SUD-OUEST"/>
    <s v="Bova-Bokombo"/>
    <s v="NOKIA"/>
    <n v="0"/>
    <n v="0"/>
    <n v="0"/>
    <n v="0"/>
    <n v="0"/>
    <n v="0"/>
    <n v="0"/>
    <n v="0"/>
    <n v="0"/>
    <n v="0"/>
    <n v="0"/>
    <n v="0"/>
    <n v="0"/>
    <n v="0"/>
    <n v="0"/>
    <n v="0"/>
    <n v="0"/>
    <n v="0"/>
    <n v="0"/>
    <n v="0"/>
    <n v="0"/>
    <n v="0"/>
    <n v="0"/>
    <n v="0"/>
    <m/>
    <n v="0"/>
    <n v="0"/>
    <n v="0"/>
    <n v="0"/>
    <n v="0"/>
    <x v="2"/>
    <m/>
    <x v="6"/>
    <x v="3"/>
    <s v="No root cause"/>
    <s v="No root cause"/>
    <s v=""/>
    <s v="SUO_025"/>
    <m/>
  </r>
  <r>
    <s v="Abuenshie"/>
    <s v="NRO_045"/>
    <s v="NORD-OUEST"/>
    <s v="IHS"/>
    <s v="Vandalized"/>
    <s v="NORD-OUEST"/>
    <s v="Abuenshie"/>
    <s v="NOKIA"/>
    <n v="0"/>
    <n v="0"/>
    <n v="0"/>
    <n v="0"/>
    <n v="0"/>
    <n v="0"/>
    <n v="0"/>
    <n v="0"/>
    <n v="0"/>
    <n v="0"/>
    <n v="0"/>
    <n v="0"/>
    <n v="0"/>
    <n v="0"/>
    <n v="0"/>
    <n v="0"/>
    <n v="0"/>
    <n v="0"/>
    <n v="0"/>
    <n v="0"/>
    <n v="0"/>
    <n v="0"/>
    <n v="0"/>
    <n v="0"/>
    <m/>
    <n v="0"/>
    <n v="0"/>
    <n v="0"/>
    <n v="0"/>
    <n v="0"/>
    <x v="2"/>
    <m/>
    <x v="6"/>
    <x v="3"/>
    <s v="No root cause"/>
    <s v="No root cause"/>
    <s v=""/>
    <s v="NRO_045"/>
    <m/>
  </r>
  <r>
    <s v="Tugi"/>
    <s v="NRO_076"/>
    <s v="NORD-OUEST"/>
    <m/>
    <m/>
    <s v="NORD-OUEST"/>
    <s v="Tugi"/>
    <s v="NOKIA"/>
    <n v="0"/>
    <n v="0"/>
    <n v="0"/>
    <n v="0"/>
    <n v="0"/>
    <n v="0"/>
    <n v="0"/>
    <n v="0"/>
    <n v="0"/>
    <n v="0"/>
    <n v="0"/>
    <n v="0"/>
    <n v="0"/>
    <n v="0"/>
    <n v="0"/>
    <n v="0"/>
    <n v="0"/>
    <n v="0"/>
    <n v="0"/>
    <n v="0"/>
    <n v="0"/>
    <n v="0"/>
    <n v="0"/>
    <n v="0"/>
    <m/>
    <n v="0"/>
    <n v="0"/>
    <n v="0"/>
    <n v="0"/>
    <n v="0"/>
    <x v="2"/>
    <m/>
    <x v="6"/>
    <x v="3"/>
    <s v="No root cause"/>
    <s v="No root cause"/>
    <s v=""/>
    <s v="NRO_076"/>
    <m/>
  </r>
  <r>
    <s v="Jikejem"/>
    <s v="NRO_071"/>
    <s v="NORD-OUEST"/>
    <s v="IHS"/>
    <s v="Hybrid-Gen"/>
    <s v="NORD-OUEST"/>
    <s v="Jikejem"/>
    <s v="NOKIA"/>
    <n v="0"/>
    <n v="0"/>
    <n v="0"/>
    <n v="0"/>
    <n v="0"/>
    <n v="0"/>
    <n v="0"/>
    <n v="0"/>
    <n v="0"/>
    <n v="0"/>
    <n v="0"/>
    <n v="0"/>
    <n v="0"/>
    <n v="0"/>
    <n v="0"/>
    <n v="0"/>
    <n v="0"/>
    <n v="0"/>
    <n v="0"/>
    <n v="0"/>
    <n v="0"/>
    <n v="0"/>
    <n v="0"/>
    <n v="0"/>
    <m/>
    <n v="0"/>
    <n v="0"/>
    <n v="0"/>
    <n v="0"/>
    <n v="0"/>
    <x v="2"/>
    <m/>
    <x v="6"/>
    <x v="3"/>
    <s v="No root cause"/>
    <s v="No root cause"/>
    <s v=""/>
    <s v="NRO_071"/>
    <m/>
  </r>
  <r>
    <s v="Bai-Kuke-IHS"/>
    <s v="SUO_153"/>
    <s v="SUD-OUEST"/>
    <s v="IHS"/>
    <s v="Vandalized"/>
    <s v="SUD-OUEST"/>
    <s v="Bai-Kuke"/>
    <s v="NOKIA"/>
    <n v="0"/>
    <n v="0"/>
    <n v="0"/>
    <n v="0"/>
    <n v="0"/>
    <n v="0"/>
    <n v="0"/>
    <n v="0"/>
    <n v="0"/>
    <n v="0"/>
    <n v="0"/>
    <n v="0"/>
    <n v="0"/>
    <n v="0"/>
    <n v="0"/>
    <n v="0"/>
    <n v="0"/>
    <n v="0"/>
    <n v="0"/>
    <n v="0"/>
    <n v="0"/>
    <n v="0"/>
    <n v="0"/>
    <n v="0"/>
    <m/>
    <n v="0"/>
    <n v="0"/>
    <n v="0"/>
    <n v="0"/>
    <n v="0"/>
    <x v="2"/>
    <m/>
    <x v="6"/>
    <x v="3"/>
    <s v="No root cause"/>
    <s v="No root cause"/>
    <s v=""/>
    <s v="SUO_153"/>
    <m/>
  </r>
  <r>
    <s v="Kwaja"/>
    <s v="NRO_096"/>
    <s v="NORD-OUEST"/>
    <s v="IHS"/>
    <s v="Vandalized"/>
    <s v="NORD-OUEST"/>
    <s v="Kwaja"/>
    <s v="NOKIA"/>
    <n v="0"/>
    <n v="0"/>
    <n v="0"/>
    <n v="0"/>
    <n v="0"/>
    <n v="0"/>
    <n v="0"/>
    <n v="0"/>
    <n v="0"/>
    <n v="0"/>
    <n v="0"/>
    <n v="0"/>
    <n v="0"/>
    <n v="0"/>
    <n v="0"/>
    <n v="0"/>
    <n v="0"/>
    <n v="0"/>
    <n v="0"/>
    <n v="0"/>
    <n v="0"/>
    <n v="0"/>
    <n v="0"/>
    <n v="0"/>
    <m/>
    <n v="0"/>
    <n v="0"/>
    <n v="0"/>
    <n v="0"/>
    <n v="0"/>
    <x v="2"/>
    <m/>
    <x v="6"/>
    <x v="3"/>
    <s v="No root cause"/>
    <s v="No root cause"/>
    <s v=""/>
    <s v="NRO_096"/>
    <m/>
  </r>
  <r>
    <s v="Jikejem-II"/>
    <s v="NRO_111"/>
    <s v="NORD-OUEST"/>
    <m/>
    <m/>
    <s v="NORD-OUEST"/>
    <s v="Jikejem"/>
    <s v="NOKIA"/>
    <n v="0"/>
    <n v="0"/>
    <n v="0"/>
    <n v="0"/>
    <n v="0"/>
    <n v="0"/>
    <n v="0"/>
    <n v="0"/>
    <n v="0"/>
    <n v="0"/>
    <n v="0"/>
    <n v="0"/>
    <n v="0"/>
    <n v="0"/>
    <n v="0"/>
    <n v="0"/>
    <n v="0"/>
    <n v="0"/>
    <n v="0"/>
    <n v="0"/>
    <n v="0"/>
    <n v="0"/>
    <n v="0"/>
    <n v="0"/>
    <m/>
    <n v="0"/>
    <n v="0"/>
    <n v="0"/>
    <n v="0"/>
    <n v="0"/>
    <x v="2"/>
    <m/>
    <x v="6"/>
    <x v="3"/>
    <s v="No root cause"/>
    <s v="No root cause"/>
    <s v=""/>
    <s v="NRO_111"/>
    <m/>
  </r>
  <r>
    <s v="Gossi-IHS"/>
    <s v="EXN_232"/>
    <s v="EXTREME-NORD"/>
    <s v="CAMUSAT"/>
    <s v="Hybrid Solar - S3"/>
    <s v="EXTREME-NORD"/>
    <s v="Gossi"/>
    <s v="NOKIA"/>
    <n v="0"/>
    <n v="0"/>
    <n v="0"/>
    <n v="0"/>
    <n v="0"/>
    <n v="0"/>
    <n v="0"/>
    <n v="0"/>
    <n v="0"/>
    <n v="0"/>
    <n v="0"/>
    <n v="0"/>
    <n v="0"/>
    <n v="0"/>
    <n v="0"/>
    <n v="0"/>
    <n v="0"/>
    <n v="0"/>
    <n v="0"/>
    <n v="0"/>
    <n v="0"/>
    <n v="0"/>
    <n v="0"/>
    <n v="0"/>
    <m/>
    <n v="0"/>
    <n v="0"/>
    <n v="0"/>
    <n v="0"/>
    <n v="0"/>
    <x v="2"/>
    <m/>
    <x v="6"/>
    <x v="3"/>
    <s v="No root cause"/>
    <s v="No root cause"/>
    <s v=""/>
    <s v="EXN_232"/>
    <m/>
  </r>
  <r>
    <s v="Mora"/>
    <s v="EXN_005"/>
    <s v="EXTREME-NORD"/>
    <s v="CAMUSAT"/>
    <s v="Bad Grid + Solar + GE"/>
    <s v="EXTREME-NORD"/>
    <s v="Mora"/>
    <s v="Huawei"/>
    <n v="0"/>
    <n v="0"/>
    <n v="0"/>
    <n v="0"/>
    <n v="0"/>
    <n v="0"/>
    <n v="0"/>
    <n v="0"/>
    <n v="0"/>
    <n v="0"/>
    <n v="0"/>
    <n v="0"/>
    <n v="0"/>
    <n v="0"/>
    <n v="0"/>
    <n v="0"/>
    <n v="0"/>
    <n v="0"/>
    <n v="0"/>
    <n v="0"/>
    <n v="0"/>
    <n v="0"/>
    <n v="0"/>
    <n v="0"/>
    <m/>
    <n v="0"/>
    <n v="0"/>
    <n v="0"/>
    <n v="0"/>
    <n v="0"/>
    <x v="2"/>
    <m/>
    <x v="6"/>
    <x v="3"/>
    <s v="No root cause"/>
    <s v="No root cause"/>
    <s v=""/>
    <s v="EXN_005"/>
    <m/>
  </r>
  <r>
    <s v="Balatchi-IHS"/>
    <s v="NRO_027"/>
    <s v="NORD-OUEST"/>
    <s v="IHS"/>
    <s v="Hybrid-Gen"/>
    <s v="NORD-OUEST"/>
    <s v="Balatchi"/>
    <s v="Huawei"/>
    <n v="0"/>
    <n v="0"/>
    <n v="0"/>
    <n v="0"/>
    <n v="0"/>
    <n v="0"/>
    <n v="0"/>
    <n v="0"/>
    <n v="0"/>
    <n v="0"/>
    <n v="0"/>
    <n v="0"/>
    <n v="0"/>
    <n v="0"/>
    <n v="0"/>
    <n v="0"/>
    <n v="0"/>
    <n v="0"/>
    <n v="0"/>
    <n v="0"/>
    <n v="0"/>
    <n v="0"/>
    <n v="0"/>
    <n v="0"/>
    <m/>
    <n v="0"/>
    <n v="0"/>
    <n v="0"/>
    <n v="0"/>
    <n v="0"/>
    <x v="2"/>
    <m/>
    <x v="6"/>
    <x v="3"/>
    <s v="No root cause"/>
    <s v="No root cause"/>
    <s v=""/>
    <s v="NRO_027"/>
    <m/>
  </r>
  <r>
    <s v="Mamfe"/>
    <s v="SUO_009"/>
    <s v="SUD-OUEST"/>
    <s v="CAMUSAT"/>
    <s v="Bad Grid + GE"/>
    <s v="SUD-OUEST"/>
    <s v="Mamfe"/>
    <s v="NOKIA"/>
    <n v="0"/>
    <n v="0"/>
    <n v="0"/>
    <n v="0"/>
    <n v="0"/>
    <n v="0"/>
    <n v="0"/>
    <n v="0"/>
    <n v="0"/>
    <n v="0"/>
    <n v="0"/>
    <n v="0"/>
    <n v="0"/>
    <n v="0"/>
    <n v="0"/>
    <n v="0"/>
    <n v="0"/>
    <n v="0"/>
    <n v="0"/>
    <n v="0"/>
    <n v="0"/>
    <n v="0"/>
    <n v="0"/>
    <n v="0"/>
    <m/>
    <n v="0"/>
    <n v="0"/>
    <n v="0"/>
    <n v="0"/>
    <n v="0"/>
    <x v="2"/>
    <m/>
    <x v="6"/>
    <x v="3"/>
    <s v="No root cause"/>
    <s v="No root cause"/>
    <s v=""/>
    <s v="SUO_009"/>
    <m/>
  </r>
  <r>
    <s v="Fotokol"/>
    <s v="EXN_013"/>
    <s v="EXTREME-NORD"/>
    <s v="IHS"/>
    <s v="Solar-Gen"/>
    <s v="EXTREME-NORD"/>
    <s v="Fotokol"/>
    <s v="NOKIA"/>
    <n v="0"/>
    <n v="0"/>
    <n v="0"/>
    <n v="0"/>
    <n v="0"/>
    <n v="0"/>
    <n v="0"/>
    <n v="0"/>
    <n v="0"/>
    <n v="0"/>
    <n v="0"/>
    <n v="0"/>
    <n v="0"/>
    <n v="0"/>
    <n v="0"/>
    <n v="0"/>
    <n v="0"/>
    <n v="0"/>
    <n v="0"/>
    <n v="0"/>
    <n v="0"/>
    <n v="0"/>
    <n v="0"/>
    <n v="0"/>
    <m/>
    <n v="0"/>
    <n v="0"/>
    <n v="0"/>
    <n v="0"/>
    <n v="0"/>
    <x v="2"/>
    <m/>
    <x v="6"/>
    <x v="3"/>
    <s v="No root cause"/>
    <s v="No root cause"/>
    <s v=""/>
    <s v="EXN_013"/>
    <m/>
  </r>
  <r>
    <s v="Bafut-MTN"/>
    <s v="NRO_036"/>
    <s v="NORD-OUEST"/>
    <s v="IHS"/>
    <s v="Grid-Gen"/>
    <s v="NORD-OUEST"/>
    <s v="Bafut"/>
    <s v="Huawei"/>
    <n v="0"/>
    <n v="0"/>
    <n v="0"/>
    <n v="0"/>
    <n v="0"/>
    <n v="0"/>
    <n v="0"/>
    <n v="0"/>
    <n v="0"/>
    <n v="0"/>
    <n v="0"/>
    <n v="0"/>
    <n v="0"/>
    <n v="0"/>
    <n v="0"/>
    <n v="0"/>
    <n v="0"/>
    <n v="0"/>
    <n v="0"/>
    <n v="0"/>
    <n v="0"/>
    <n v="0"/>
    <n v="0"/>
    <n v="0"/>
    <m/>
    <n v="0"/>
    <n v="0"/>
    <n v="0"/>
    <n v="0"/>
    <n v="0"/>
    <x v="2"/>
    <m/>
    <x v="6"/>
    <x v="3"/>
    <s v="No root cause"/>
    <s v="No root cause"/>
    <s v=""/>
    <s v="NRO_036"/>
    <m/>
  </r>
  <r>
    <s v="Mozogo"/>
    <s v="EXN_042"/>
    <s v="EXTREME-NORD"/>
    <s v="IHS"/>
    <s v="Solar-Gen"/>
    <s v="EXTREME-NORD"/>
    <s v="Mozogo"/>
    <s v="NOKIA"/>
    <n v="0"/>
    <n v="0"/>
    <n v="0"/>
    <n v="0"/>
    <n v="0"/>
    <n v="0"/>
    <n v="0"/>
    <n v="0"/>
    <n v="0"/>
    <n v="0"/>
    <n v="0"/>
    <n v="0"/>
    <n v="0"/>
    <n v="0"/>
    <n v="0"/>
    <n v="0"/>
    <n v="0"/>
    <n v="0"/>
    <n v="0"/>
    <n v="0"/>
    <n v="0"/>
    <n v="0"/>
    <n v="0"/>
    <n v="0"/>
    <m/>
    <n v="0"/>
    <n v="0"/>
    <n v="0"/>
    <n v="0"/>
    <n v="0"/>
    <x v="2"/>
    <m/>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r>
  <r>
    <s v="Maga-Ville"/>
    <s v="EXN_110"/>
    <s v="EXTREME-NORD"/>
    <s v="IHS"/>
    <s v="Hybrid-Gen"/>
    <s v="EXTREME-NORD"/>
    <s v="Maga"/>
    <s v="Huawei"/>
    <n v="0"/>
    <n v="0"/>
    <n v="0"/>
    <n v="0"/>
    <n v="0"/>
    <n v="0"/>
    <n v="0"/>
    <n v="0"/>
    <n v="0"/>
    <n v="0"/>
    <n v="0"/>
    <n v="0"/>
    <n v="0"/>
    <n v="3.4778402718922009E-3"/>
    <n v="0"/>
    <n v="0"/>
    <n v="0"/>
    <n v="0"/>
    <n v="0"/>
    <n v="0"/>
    <n v="0"/>
    <n v="0"/>
    <n v="0"/>
    <n v="0"/>
    <m/>
    <n v="0"/>
    <n v="0"/>
    <n v="0"/>
    <n v="0"/>
    <n v="0"/>
    <x v="2"/>
    <m/>
    <x v="6"/>
    <x v="3"/>
    <s v="No root cause"/>
    <s v="No root cause"/>
    <s v=""/>
    <s v="EXN_110"/>
    <m/>
  </r>
  <r>
    <s v="Guere-IHS"/>
    <s v="EXN_126"/>
    <s v="EXTREME-NORD"/>
    <s v="IHS"/>
    <s v="Gen Only"/>
    <s v="EXTREME-NORD"/>
    <s v="Guere"/>
    <s v="Huawei"/>
    <n v="0"/>
    <n v="0"/>
    <n v="0"/>
    <n v="0"/>
    <n v="0"/>
    <n v="0"/>
    <n v="0"/>
    <n v="0"/>
    <n v="0"/>
    <n v="0"/>
    <n v="0"/>
    <n v="0"/>
    <n v="0"/>
    <n v="4.0128926214140796E-3"/>
    <n v="0"/>
    <n v="0"/>
    <n v="0"/>
    <n v="0"/>
    <n v="0"/>
    <n v="0"/>
    <n v="0"/>
    <n v="0"/>
    <n v="0"/>
    <n v="0"/>
    <m/>
    <n v="0"/>
    <n v="0"/>
    <n v="0"/>
    <n v="0"/>
    <n v="0"/>
    <x v="2"/>
    <m/>
    <x v="6"/>
    <x v="3"/>
    <s v="No root cause"/>
    <s v="No root cause"/>
    <s v=""/>
    <s v="EXN_126"/>
    <m/>
  </r>
  <r>
    <s v="Gobo"/>
    <s v="EXN_048"/>
    <s v="EXTREME-NORD"/>
    <s v="IHS"/>
    <s v="Solar-Gen"/>
    <s v="EXTREME-NORD"/>
    <s v="Gobo"/>
    <s v="Huawei"/>
    <n v="0"/>
    <n v="0"/>
    <n v="0"/>
    <n v="0"/>
    <n v="0"/>
    <n v="0"/>
    <n v="0"/>
    <n v="0"/>
    <n v="0"/>
    <n v="0"/>
    <n v="0"/>
    <n v="0"/>
    <n v="0"/>
    <n v="1.298393701506422E-2"/>
    <n v="0"/>
    <n v="0"/>
    <n v="0"/>
    <n v="0"/>
    <n v="0"/>
    <n v="0"/>
    <m/>
    <n v="0"/>
    <n v="0"/>
    <n v="0"/>
    <m/>
    <n v="0"/>
    <n v="0"/>
    <n v="0"/>
    <n v="0"/>
    <n v="0"/>
    <x v="2"/>
    <m/>
    <x v="6"/>
    <x v="3"/>
    <s v="No root cause"/>
    <s v="No root cause"/>
    <s v=""/>
    <s v="EXN_048"/>
    <m/>
  </r>
  <r>
    <s v="Bougoudoum-IHS"/>
    <s v="EXN_135"/>
    <s v="EXTREME-NORD"/>
    <s v="IHS"/>
    <s v="Gen Only"/>
    <s v="EXTREME-NORD"/>
    <s v="Bougoudoum"/>
    <s v="Huawei"/>
    <n v="0"/>
    <n v="0"/>
    <n v="0"/>
    <n v="0"/>
    <n v="0"/>
    <n v="0"/>
    <n v="0"/>
    <n v="0"/>
    <n v="0"/>
    <n v="0"/>
    <n v="0"/>
    <n v="0"/>
    <n v="0"/>
    <n v="1.326929826814255E-2"/>
    <n v="0"/>
    <n v="0"/>
    <n v="0"/>
    <n v="0"/>
    <n v="0"/>
    <n v="0"/>
    <m/>
    <n v="0"/>
    <n v="0"/>
    <n v="0"/>
    <m/>
    <n v="0"/>
    <n v="0"/>
    <n v="0"/>
    <n v="0"/>
    <n v="0"/>
    <x v="2"/>
    <m/>
    <x v="6"/>
    <x v="3"/>
    <s v="No root cause"/>
    <s v="No root cause"/>
    <s v=""/>
    <s v="EXN_135"/>
    <m/>
  </r>
  <r>
    <s v="Kalfou"/>
    <s v="EXN_058"/>
    <s v="EXTREME-NORD"/>
    <s v="IHS"/>
    <s v="Grid-Gen"/>
    <s v="EXTREME-NORD"/>
    <s v="Kalfou"/>
    <s v="Huawei"/>
    <n v="0"/>
    <n v="0"/>
    <n v="0"/>
    <n v="0"/>
    <n v="0"/>
    <n v="0"/>
    <n v="0"/>
    <n v="0"/>
    <n v="0"/>
    <n v="0"/>
    <n v="0"/>
    <n v="0"/>
    <n v="0"/>
    <n v="1.3394143816364326E-2"/>
    <n v="0"/>
    <n v="0"/>
    <n v="0"/>
    <n v="0"/>
    <n v="0"/>
    <n v="0"/>
    <m/>
    <n v="0"/>
    <n v="0"/>
    <n v="0"/>
    <m/>
    <n v="0"/>
    <n v="0"/>
    <n v="0"/>
    <n v="0"/>
    <n v="0"/>
    <x v="2"/>
    <m/>
    <x v="6"/>
    <x v="3"/>
    <s v="No root cause"/>
    <s v="No root cause"/>
    <s v=""/>
    <s v="EXN_058"/>
    <m/>
  </r>
  <r>
    <s v="Godola-MTN"/>
    <s v="EXN_028"/>
    <s v="EXTREME-NORD"/>
    <s v="IHS"/>
    <s v="Grid-Gen"/>
    <s v="EXTREME-NORD"/>
    <s v="Godola"/>
    <s v="Huawei"/>
    <n v="0"/>
    <n v="0"/>
    <n v="0"/>
    <n v="0"/>
    <n v="0"/>
    <n v="0"/>
    <n v="0"/>
    <n v="0"/>
    <n v="0"/>
    <n v="0"/>
    <n v="0"/>
    <n v="0"/>
    <n v="0"/>
    <n v="0.561804966997971"/>
    <n v="0"/>
    <n v="0"/>
    <n v="0"/>
    <n v="0"/>
    <n v="0"/>
    <n v="0"/>
    <m/>
    <n v="0"/>
    <n v="0"/>
    <n v="0"/>
    <m/>
    <n v="0"/>
    <n v="0"/>
    <n v="0"/>
    <n v="0"/>
    <n v="0"/>
    <x v="2"/>
    <m/>
    <x v="6"/>
    <x v="3"/>
    <s v="No root cause"/>
    <s v="No root cause"/>
    <s v=""/>
    <s v="EXN_028"/>
    <m/>
  </r>
  <r>
    <s v="Doulek"/>
    <s v="EXN_272"/>
    <s v="EXTREME-NORD"/>
    <s v="ESCO"/>
    <s v="Hybrid Solar - S3"/>
    <s v="EXTREME-NORD"/>
    <s v="Doulek"/>
    <s v="Huawei"/>
    <n v="0"/>
    <n v="0"/>
    <n v="0"/>
    <n v="0"/>
    <n v="0"/>
    <n v="0"/>
    <n v="0"/>
    <n v="0"/>
    <n v="0"/>
    <n v="0"/>
    <n v="0"/>
    <n v="0"/>
    <n v="0"/>
    <n v="0.56617456118573306"/>
    <n v="0"/>
    <n v="0"/>
    <n v="0"/>
    <n v="0"/>
    <n v="0"/>
    <n v="0"/>
    <m/>
    <n v="0"/>
    <n v="0"/>
    <n v="0"/>
    <m/>
    <n v="0"/>
    <n v="0"/>
    <n v="0"/>
    <n v="0"/>
    <n v="0"/>
    <x v="2"/>
    <m/>
    <x v="6"/>
    <x v="3"/>
    <s v="No root cause"/>
    <s v="No root cause"/>
    <s v=""/>
    <s v="EXN_272"/>
    <m/>
  </r>
  <r>
    <s v="DOUBLE-IHS"/>
    <s v="EXN_109"/>
    <s v="EXTREME-NORD"/>
    <s v="IHS"/>
    <s v="Grid-Gen"/>
    <s v="EXTREME-NORD"/>
    <s v="Double(Djakaramani)"/>
    <s v="Huawei"/>
    <n v="0"/>
    <n v="0"/>
    <n v="0"/>
    <n v="0"/>
    <n v="0"/>
    <n v="0"/>
    <n v="0"/>
    <n v="0"/>
    <n v="0"/>
    <n v="0"/>
    <n v="0"/>
    <n v="0"/>
    <n v="0"/>
    <n v="0.56679878892684188"/>
    <n v="0"/>
    <n v="0"/>
    <n v="0"/>
    <n v="0"/>
    <n v="0"/>
    <n v="0"/>
    <m/>
    <n v="0"/>
    <n v="0"/>
    <n v="0"/>
    <m/>
    <n v="0"/>
    <n v="0"/>
    <n v="0"/>
    <n v="0"/>
    <n v="0"/>
    <x v="2"/>
    <m/>
    <x v="6"/>
    <x v="3"/>
    <s v="No root cause"/>
    <s v="No root cause"/>
    <s v=""/>
    <s v="EXN_109"/>
    <m/>
  </r>
  <r>
    <s v="Guendjen"/>
    <s v="EXN_205"/>
    <s v="EXTREME-NORD"/>
    <s v="CAMUSAT"/>
    <s v="Hybrid Solar - S3"/>
    <s v="EXTREME-NORD"/>
    <s v="Kalfou"/>
    <s v="Huawei"/>
    <n v="0"/>
    <n v="0"/>
    <n v="0"/>
    <n v="0"/>
    <n v="0"/>
    <n v="0"/>
    <n v="0"/>
    <n v="0"/>
    <n v="0"/>
    <n v="0"/>
    <n v="0"/>
    <n v="0"/>
    <n v="0"/>
    <n v="0.64454189531237061"/>
    <n v="0"/>
    <n v="0"/>
    <n v="0"/>
    <n v="0"/>
    <n v="0"/>
    <n v="0"/>
    <m/>
    <n v="0"/>
    <n v="0"/>
    <n v="0"/>
    <m/>
    <n v="0"/>
    <n v="0"/>
    <n v="0"/>
    <n v="0"/>
    <n v="0"/>
    <x v="2"/>
    <m/>
    <x v="1"/>
    <x v="0"/>
    <s v="Defaut GE &amp; Power Cabinet"/>
    <s v="PASSIVE"/>
    <s v="(05-10-2026  groupe whatsapp incident ) impacted by   EXN_096_H_Yagoua-Ville  Grid fluctuation and unstable || Action: Manuel start of Gen"/>
    <s v="EXN_096"/>
    <s v=" impacted by   EXN_096_H_Yagoua-Ville  Grid fluctuation and unstable || Action: Manuel start of Gen"/>
  </r>
  <r>
    <s v="Mbengwi"/>
    <s v="NRO_011"/>
    <s v="NORD-OUEST"/>
    <m/>
    <m/>
    <s v="NORD-OUEST"/>
    <s v="Mbengwi"/>
    <s v="Huawei"/>
    <n v="0"/>
    <n v="0"/>
    <n v="0"/>
    <n v="0"/>
    <n v="0"/>
    <n v="0"/>
    <n v="0"/>
    <n v="0"/>
    <n v="0"/>
    <n v="0"/>
    <n v="0"/>
    <n v="0"/>
    <n v="0"/>
    <n v="1.5709850385095012"/>
    <n v="0"/>
    <n v="0"/>
    <n v="0"/>
    <n v="0"/>
    <n v="0"/>
    <n v="0"/>
    <m/>
    <n v="0"/>
    <n v="0"/>
    <n v="0"/>
    <m/>
    <n v="0"/>
    <n v="0"/>
    <n v="0"/>
    <n v="0"/>
    <n v="0"/>
    <x v="2"/>
    <m/>
    <x v="6"/>
    <x v="3"/>
    <s v="No root cause"/>
    <s v="No root cause"/>
    <s v=""/>
    <s v="NRO_011"/>
    <m/>
  </r>
  <r>
    <s v="Mbengwi-Mile17-IHS"/>
    <s v="NRO_144"/>
    <s v="NORD-OUEST"/>
    <m/>
    <m/>
    <s v="NORD-OUEST"/>
    <s v="Mbengwi"/>
    <s v="Huawei"/>
    <n v="0"/>
    <n v="0"/>
    <n v="0"/>
    <n v="0"/>
    <n v="0"/>
    <n v="0"/>
    <n v="0"/>
    <n v="0"/>
    <n v="0"/>
    <n v="0"/>
    <n v="0"/>
    <n v="0"/>
    <n v="0"/>
    <n v="1.9143816364326425"/>
    <n v="0"/>
    <n v="0"/>
    <n v="0"/>
    <n v="0"/>
    <n v="0"/>
    <n v="0"/>
    <m/>
    <n v="0"/>
    <n v="0"/>
    <n v="0"/>
    <m/>
    <n v="0"/>
    <n v="0"/>
    <n v="0"/>
    <n v="0"/>
    <n v="0"/>
    <x v="2"/>
    <m/>
    <x v="6"/>
    <x v="3"/>
    <s v="No root cause"/>
    <s v="No root cause"/>
    <s v=""/>
    <s v="NRO_144"/>
    <m/>
  </r>
  <r>
    <s v="Wum-II-IHS"/>
    <s v="NRO_149"/>
    <s v="NORD-OUEST"/>
    <m/>
    <m/>
    <s v="NORD-OUEST"/>
    <s v="Wum"/>
    <s v="Huawei"/>
    <n v="0"/>
    <n v="0"/>
    <n v="0"/>
    <n v="0"/>
    <n v="0"/>
    <n v="0"/>
    <n v="0"/>
    <n v="0"/>
    <n v="0"/>
    <n v="0"/>
    <n v="0"/>
    <n v="0"/>
    <n v="0"/>
    <n v="1.9240482488806705"/>
    <n v="0"/>
    <n v="0"/>
    <n v="0"/>
    <n v="0"/>
    <n v="0"/>
    <n v="0"/>
    <m/>
    <n v="0"/>
    <n v="0"/>
    <n v="0"/>
    <m/>
    <n v="0"/>
    <n v="0"/>
    <n v="0"/>
    <n v="0"/>
    <n v="0"/>
    <x v="2"/>
    <m/>
    <x v="6"/>
    <x v="3"/>
    <s v="No root cause"/>
    <s v="No root cause"/>
    <s v=""/>
    <s v="NRO_149"/>
    <m/>
  </r>
  <r>
    <s v="Wum"/>
    <s v="NRO_007"/>
    <s v="NORD-OUEST"/>
    <s v="IHS"/>
    <s v="Grid-Gen"/>
    <s v="NORD-OUEST"/>
    <s v="Wum"/>
    <s v="Huawei"/>
    <n v="0"/>
    <n v="0"/>
    <n v="0"/>
    <n v="0"/>
    <n v="0"/>
    <n v="0"/>
    <n v="0"/>
    <n v="0"/>
    <n v="0"/>
    <n v="0"/>
    <n v="0"/>
    <n v="0"/>
    <n v="0"/>
    <n v="1.9251183535797147"/>
    <n v="0"/>
    <n v="0"/>
    <n v="0"/>
    <n v="0"/>
    <n v="0"/>
    <n v="0"/>
    <m/>
    <n v="0"/>
    <n v="0"/>
    <n v="0"/>
    <m/>
    <n v="0"/>
    <n v="0"/>
    <n v="0"/>
    <n v="0"/>
    <n v="0"/>
    <x v="2"/>
    <m/>
    <x v="6"/>
    <x v="3"/>
    <s v="No root cause"/>
    <s v="No root cause"/>
    <s v=""/>
    <s v="NRO_007"/>
    <m/>
  </r>
  <r>
    <s v="Akum-IHS"/>
    <s v="NRO_139"/>
    <s v="NORD-OUEST"/>
    <s v="IHS"/>
    <m/>
    <s v="NORD-OUEST"/>
    <s v="Akum"/>
    <s v="Huawei"/>
    <n v="0"/>
    <n v="0"/>
    <n v="0"/>
    <n v="0"/>
    <n v="0"/>
    <n v="0"/>
    <n v="0"/>
    <n v="0"/>
    <n v="0"/>
    <n v="0"/>
    <n v="0"/>
    <n v="0"/>
    <n v="0"/>
    <n v="2.5181882128680808"/>
    <n v="0"/>
    <n v="0"/>
    <n v="0"/>
    <n v="0"/>
    <n v="0"/>
    <n v="0"/>
    <m/>
    <n v="0"/>
    <n v="0"/>
    <n v="0"/>
    <m/>
    <n v="0"/>
    <n v="0"/>
    <n v="0"/>
    <n v="0"/>
    <n v="0"/>
    <x v="2"/>
    <m/>
    <x v="1"/>
    <x v="0"/>
    <s v="Defaut GE &amp; Power Cabinet"/>
    <s v="PASSIVE"/>
    <s v="(hourly IHS): 10/05/2026 00:38 4:37:37 0.3V FME Hans is unreachable, Cord Jackson is informed"/>
    <s v="NRO_139"/>
    <m/>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m/>
    <n v="0"/>
    <n v="0"/>
    <n v="0"/>
    <n v="0"/>
    <n v="0"/>
    <x v="2"/>
    <m/>
    <x v="6"/>
    <x v="3"/>
    <s v="No root cause"/>
    <s v="No root cause"/>
    <s v="(05-10-2026 ticket): INC-20260510-00014417...Auto TT closure RCA...Others"/>
    <s v="EXN_180"/>
    <m/>
  </r>
  <r>
    <s v="Bali-Njenka-IHS"/>
    <s v="NRO_151"/>
    <s v="NORD-OUEST"/>
    <m/>
    <m/>
    <s v="NORD-OUEST"/>
    <s v="Bali"/>
    <s v="Huawei"/>
    <n v="0"/>
    <n v="0"/>
    <n v="0"/>
    <n v="0"/>
    <n v="0"/>
    <n v="0"/>
    <n v="0"/>
    <n v="0"/>
    <n v="0"/>
    <n v="0"/>
    <n v="0"/>
    <n v="0"/>
    <n v="0"/>
    <n v="10.344113568071499"/>
    <n v="0"/>
    <n v="0"/>
    <n v="0"/>
    <n v="0"/>
    <n v="0"/>
    <n v="0"/>
    <m/>
    <n v="0"/>
    <n v="0"/>
    <n v="0"/>
    <m/>
    <n v="0"/>
    <n v="0"/>
    <n v="0"/>
    <n v="0"/>
    <n v="0"/>
    <x v="2"/>
    <m/>
    <x v="6"/>
    <x v="3"/>
    <s v="No root cause"/>
    <s v="No root cause"/>
    <s v=""/>
    <s v="NRO_151"/>
    <m/>
  </r>
  <r>
    <s v="Bali"/>
    <s v="NRO_017"/>
    <s v="NORD-OUEST"/>
    <s v="IHS"/>
    <s v="Grid-Gen"/>
    <s v="NORD-OUEST"/>
    <s v="Bali"/>
    <s v="Huawei"/>
    <n v="0"/>
    <n v="0"/>
    <n v="0"/>
    <n v="0"/>
    <n v="0"/>
    <n v="0"/>
    <n v="0"/>
    <n v="0"/>
    <n v="0"/>
    <n v="0"/>
    <n v="0"/>
    <n v="0"/>
    <n v="0"/>
    <n v="10.352870591525342"/>
    <n v="0"/>
    <n v="0"/>
    <n v="0"/>
    <n v="0"/>
    <n v="0"/>
    <n v="0"/>
    <m/>
    <n v="0"/>
    <n v="0"/>
    <n v="0"/>
    <m/>
    <n v="0"/>
    <n v="0"/>
    <n v="0"/>
    <n v="0"/>
    <n v="0"/>
    <x v="2"/>
    <m/>
    <x v="6"/>
    <x v="3"/>
    <s v="No root cause"/>
    <s v="No root cause"/>
    <s v=""/>
    <s v="NRO_017"/>
    <m/>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1.8355327551914351"/>
    <n v="1.8355327551914351"/>
    <n v="0"/>
    <n v="0"/>
    <m/>
    <n v="0"/>
    <n v="0"/>
    <n v="0"/>
    <n v="0"/>
    <n v="0"/>
    <x v="1"/>
    <m/>
    <x v="4"/>
    <x v="2"/>
    <s v="EXCLU"/>
    <s v="Exclu"/>
    <s v=""/>
    <s v="CTR_590"/>
    <m/>
  </r>
  <r>
    <s v="CTR_1050_Z_Nouvelle-Route-Nkomo"/>
    <s v="CTR_1050"/>
    <s v="Yaounde"/>
    <s v="ESCO"/>
    <s v="Good Grid + GE"/>
    <s v="CTR"/>
    <s v="Yaoundé"/>
    <s v="ZTE"/>
    <n v="0"/>
    <n v="5.4523974625677347"/>
    <n v="0.74275967160626866"/>
    <n v="0"/>
    <n v="0"/>
    <n v="0"/>
    <n v="0"/>
    <n v="2.924364286468454"/>
    <n v="9.2164550712975135"/>
    <n v="0"/>
    <n v="0"/>
    <n v="0"/>
    <n v="0"/>
    <n v="0"/>
    <n v="0"/>
    <n v="0"/>
    <n v="0"/>
    <n v="0"/>
    <n v="0"/>
    <n v="0"/>
    <n v="4.3927797895746482E-2"/>
    <n v="4.3927797895746482E-2"/>
    <n v="0"/>
    <n v="0"/>
    <m/>
    <n v="0"/>
    <n v="0"/>
    <n v="0"/>
    <n v="0"/>
    <n v="0"/>
    <x v="1"/>
    <m/>
    <x v="4"/>
    <x v="2"/>
    <s v="EXCLU"/>
    <s v="Exclu"/>
    <s v=""/>
    <s v="CTR_1050"/>
    <m/>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n v="0"/>
    <n v="0"/>
    <m/>
    <n v="0"/>
    <n v="0"/>
    <n v="0"/>
    <n v="0"/>
    <n v="0"/>
    <x v="1"/>
    <m/>
    <x v="4"/>
    <x v="2"/>
    <s v="EXCLU"/>
    <s v="Exclu"/>
    <s v=""/>
    <s v="LIT_041"/>
    <m/>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1.5409507666230065"/>
    <n v="1.1179918843259626"/>
    <n v="0"/>
    <n v="0"/>
    <n v="0"/>
    <n v="0"/>
    <m/>
    <n v="0"/>
    <n v="0"/>
    <n v="0"/>
    <n v="0"/>
    <n v="0"/>
    <x v="1"/>
    <m/>
    <x v="4"/>
    <x v="2"/>
    <s v="EXCLU"/>
    <s v="Exclu"/>
    <s v=""/>
    <s v="LIT_087"/>
    <m/>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1.5409507666230065"/>
    <n v="1.1109291933122738"/>
    <n v="0"/>
    <n v="0"/>
    <n v="0"/>
    <n v="0"/>
    <m/>
    <n v="0"/>
    <n v="0"/>
    <n v="0"/>
    <n v="0"/>
    <n v="0"/>
    <x v="1"/>
    <m/>
    <x v="4"/>
    <x v="2"/>
    <s v="EXCLU"/>
    <s v="Exclu"/>
    <s v=""/>
    <s v="LIT_025"/>
    <m/>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m/>
    <n v="0"/>
    <n v="0"/>
    <n v="0"/>
    <n v="0"/>
    <n v="0"/>
    <x v="1"/>
    <m/>
    <x v="4"/>
    <x v="2"/>
    <s v="EXCLU"/>
    <s v="Exclu"/>
    <s v=""/>
    <s v="NRD_167"/>
    <m/>
  </r>
  <r>
    <s v="Pouss-II"/>
    <s v="NRD_136"/>
    <s v="NORD"/>
    <s v="CAMUSAT"/>
    <s v="Hybrid Solar - S3"/>
    <s v="NORD"/>
    <s v="Pouss"/>
    <s v="Huawei"/>
    <n v="0"/>
    <n v="0"/>
    <n v="0"/>
    <n v="0"/>
    <n v="0"/>
    <n v="0"/>
    <n v="0"/>
    <n v="0"/>
    <n v="0"/>
    <n v="0"/>
    <n v="0"/>
    <n v="0"/>
    <n v="0"/>
    <n v="9.2242846706788448"/>
    <n v="2.2291350985780451"/>
    <n v="1.0978382458273053"/>
    <n v="5.3131411710655101"/>
    <n v="0"/>
    <n v="0"/>
    <n v="0"/>
    <n v="0"/>
    <n v="0"/>
    <n v="0"/>
    <n v="0"/>
    <m/>
    <n v="0"/>
    <n v="0"/>
    <n v="0"/>
    <n v="0"/>
    <n v="0"/>
    <x v="1"/>
    <m/>
    <x v="4"/>
    <x v="2"/>
    <s v="EXCLU"/>
    <s v="Exclu"/>
    <s v=""/>
    <s v="NRD_136"/>
    <m/>
  </r>
  <r>
    <s v="Taram-FH"/>
    <s v="OST_092"/>
    <s v="OUEST"/>
    <s v="IHS"/>
    <s v="Grid-Hybrid-Gen"/>
    <s v="OUEST"/>
    <s v="Taram"/>
    <s v="Huawei"/>
    <n v="0"/>
    <n v="0"/>
    <n v="0"/>
    <n v="0"/>
    <n v="0"/>
    <n v="0"/>
    <n v="0"/>
    <n v="0"/>
    <n v="0"/>
    <n v="0"/>
    <n v="0"/>
    <n v="0"/>
    <n v="0"/>
    <n v="4.62311982604378"/>
    <n v="4.6228522998690194"/>
    <n v="4.628381174147413"/>
    <n v="4.6228522998690194"/>
    <n v="0"/>
    <n v="0"/>
    <n v="0"/>
    <n v="0"/>
    <n v="0"/>
    <n v="0"/>
    <n v="0"/>
    <m/>
    <n v="0"/>
    <n v="0"/>
    <n v="0"/>
    <n v="0"/>
    <n v="0"/>
    <x v="1"/>
    <m/>
    <x v="4"/>
    <x v="2"/>
    <s v="EXCLU"/>
    <s v="Exclu"/>
    <s v=""/>
    <s v="OST_092"/>
    <m/>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m/>
    <n v="0"/>
    <n v="0"/>
    <n v="0"/>
    <n v="0"/>
    <n v="0"/>
    <x v="1"/>
    <m/>
    <x v="4"/>
    <x v="2"/>
    <s v="EXCLU"/>
    <s v="Exclu"/>
    <s v=""/>
    <s v="ADM_114"/>
    <m/>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m/>
    <n v="0"/>
    <n v="0"/>
    <n v="0"/>
    <n v="0"/>
    <n v="0"/>
    <x v="1"/>
    <s v="enquete suite a un deces"/>
    <x v="4"/>
    <x v="2"/>
    <s v="EXCLU"/>
    <s v="Exclu"/>
    <s v=""/>
    <s v="ADM_132"/>
    <m/>
  </r>
  <r>
    <s v="Ngong-II"/>
    <s v="NRD_032"/>
    <s v="NORD"/>
    <s v="IHS"/>
    <s v="Grid-Gen"/>
    <s v="NORD"/>
    <s v="Ngong"/>
    <s v="Huawei"/>
    <n v="0"/>
    <n v="0"/>
    <n v="0"/>
    <n v="0"/>
    <n v="0"/>
    <n v="0"/>
    <n v="0"/>
    <n v="0"/>
    <n v="0"/>
    <n v="0"/>
    <n v="21.494800717968918"/>
    <n v="0"/>
    <n v="0"/>
    <n v="0"/>
    <n v="0"/>
    <n v="0"/>
    <n v="0"/>
    <n v="0"/>
    <n v="0"/>
    <n v="0"/>
    <n v="0"/>
    <n v="0"/>
    <n v="0"/>
    <n v="0"/>
    <m/>
    <n v="0"/>
    <n v="0"/>
    <n v="0"/>
    <n v="0"/>
    <n v="0"/>
    <x v="1"/>
    <m/>
    <x v="4"/>
    <x v="2"/>
    <s v="EXCLU"/>
    <s v="Exclu"/>
    <s v=""/>
    <s v="NRD_032"/>
    <m/>
  </r>
  <r>
    <s v="Djoum"/>
    <s v="SUD_014"/>
    <s v="CENTRE"/>
    <s v="CAMUSAT"/>
    <s v="Medium Grid + Solar + GE"/>
    <s v="SUD"/>
    <s v="Djoum"/>
    <s v="ZTE"/>
    <n v="0"/>
    <n v="0"/>
    <n v="0"/>
    <n v="0"/>
    <n v="0"/>
    <n v="0"/>
    <n v="0"/>
    <n v="0"/>
    <n v="0"/>
    <n v="0"/>
    <n v="0"/>
    <n v="0"/>
    <n v="0"/>
    <n v="0"/>
    <n v="0"/>
    <n v="0"/>
    <n v="0"/>
    <n v="0"/>
    <n v="0"/>
    <n v="0"/>
    <n v="0"/>
    <n v="0"/>
    <n v="0"/>
    <n v="0"/>
    <m/>
    <n v="0"/>
    <n v="0"/>
    <n v="0"/>
    <n v="0"/>
    <n v="0"/>
    <x v="1"/>
    <m/>
    <x v="4"/>
    <x v="2"/>
    <s v="EXCLU"/>
    <s v="Exclu"/>
    <s v=""/>
    <s v="SUD_014"/>
    <m/>
  </r>
  <r>
    <s v="Toumbouroum"/>
    <s v="ADM_182"/>
    <s v="ADAMAOUA"/>
    <s v="ESCO"/>
    <s v="Hybrid solar - s3"/>
    <s v="ADAMAOUA"/>
    <s v="Toumbouroum"/>
    <s v="Huawei"/>
    <n v="0"/>
    <n v="0"/>
    <n v="0"/>
    <n v="0"/>
    <n v="0"/>
    <n v="0"/>
    <n v="0"/>
    <n v="0"/>
    <n v="0"/>
    <n v="0"/>
    <n v="0"/>
    <n v="0"/>
    <n v="0"/>
    <n v="0"/>
    <n v="0"/>
    <n v="0"/>
    <n v="0"/>
    <n v="0"/>
    <n v="0"/>
    <n v="0"/>
    <n v="0"/>
    <n v="0"/>
    <n v="0"/>
    <n v="0"/>
    <m/>
    <n v="0"/>
    <n v="0"/>
    <n v="0"/>
    <n v="0"/>
    <n v="0"/>
    <x v="1"/>
    <m/>
    <x v="4"/>
    <x v="2"/>
    <s v="EXCLU"/>
    <s v="Exclu"/>
    <s v=""/>
    <s v="ADM_182"/>
    <m/>
  </r>
  <r>
    <s v="Mbankomo-Okoa-Maria"/>
    <s v="CTR_541"/>
    <s v="CENTRE"/>
    <s v="IHS"/>
    <s v="Grid-Gen"/>
    <s v="CENTRE"/>
    <s v="Mbankomo"/>
    <s v="ZTE"/>
    <n v="0"/>
    <n v="0"/>
    <n v="0"/>
    <n v="0"/>
    <n v="0"/>
    <n v="0"/>
    <n v="0"/>
    <n v="0"/>
    <n v="0"/>
    <n v="0"/>
    <n v="0"/>
    <n v="0"/>
    <n v="0"/>
    <n v="0"/>
    <n v="0"/>
    <n v="0"/>
    <n v="0"/>
    <n v="0"/>
    <n v="0"/>
    <n v="0"/>
    <n v="0"/>
    <n v="0"/>
    <n v="0"/>
    <n v="0"/>
    <m/>
    <n v="0"/>
    <n v="0"/>
    <n v="0"/>
    <n v="0"/>
    <n v="0"/>
    <x v="1"/>
    <m/>
    <x v="4"/>
    <x v="2"/>
    <s v="EXCLU"/>
    <s v="Exclu"/>
    <s v=""/>
    <s v="CTR_541"/>
    <m/>
  </r>
  <r>
    <s v="Zoetele"/>
    <s v="CTR_111"/>
    <s v="CENTRE"/>
    <s v="IHS"/>
    <s v="Grid-Gen"/>
    <s v="CENTRE"/>
    <s v="Zoetele"/>
    <s v="ZTE"/>
    <n v="0"/>
    <n v="0"/>
    <n v="0"/>
    <n v="0"/>
    <n v="0"/>
    <n v="0"/>
    <n v="0"/>
    <n v="0"/>
    <n v="0"/>
    <n v="0"/>
    <n v="0"/>
    <n v="0"/>
    <n v="0"/>
    <n v="0"/>
    <n v="0"/>
    <n v="0"/>
    <n v="0"/>
    <n v="0"/>
    <n v="0"/>
    <n v="0"/>
    <n v="0"/>
    <n v="0"/>
    <n v="0"/>
    <n v="0"/>
    <m/>
    <n v="0"/>
    <n v="0"/>
    <n v="0"/>
    <n v="0"/>
    <n v="0"/>
    <x v="1"/>
    <m/>
    <x v="4"/>
    <x v="2"/>
    <s v="EXCLU"/>
    <s v="Exclu"/>
    <s v=""/>
    <s v="CTR_111"/>
    <m/>
  </r>
  <r>
    <s v="Endom"/>
    <s v="CTR_225"/>
    <s v="CENTRE"/>
    <s v="IHS"/>
    <s v="Grid-Hybrid-Gen"/>
    <s v="CENTRE"/>
    <s v="Endom"/>
    <s v="ZTE"/>
    <n v="0"/>
    <n v="0"/>
    <n v="0"/>
    <n v="0"/>
    <n v="0"/>
    <n v="0"/>
    <n v="0"/>
    <n v="0"/>
    <n v="0"/>
    <n v="0"/>
    <n v="0"/>
    <n v="0"/>
    <n v="0"/>
    <n v="0"/>
    <n v="0"/>
    <n v="0"/>
    <n v="0"/>
    <n v="0"/>
    <n v="0"/>
    <n v="0"/>
    <n v="0"/>
    <n v="0"/>
    <n v="0"/>
    <n v="0"/>
    <m/>
    <n v="0"/>
    <n v="0"/>
    <n v="0"/>
    <n v="0"/>
    <n v="0"/>
    <x v="1"/>
    <m/>
    <x v="4"/>
    <x v="2"/>
    <s v="EXCLU"/>
    <s v="Exclu"/>
    <s v=""/>
    <s v="CTR_225"/>
    <m/>
  </r>
  <r>
    <s v="Menganme-Camtel"/>
    <s v="CTR_142"/>
    <s v="CENTRE"/>
    <s v="CAMUSAT"/>
    <s v="Bad Grid + GE"/>
    <s v="CENTRE"/>
    <s v="Menganme"/>
    <s v="ZTE"/>
    <n v="0"/>
    <n v="0"/>
    <n v="0"/>
    <n v="0"/>
    <n v="0"/>
    <n v="0"/>
    <n v="0"/>
    <n v="0"/>
    <n v="0"/>
    <n v="0"/>
    <n v="0"/>
    <n v="0"/>
    <n v="0"/>
    <n v="0"/>
    <n v="0"/>
    <n v="0"/>
    <n v="0"/>
    <n v="0"/>
    <n v="0"/>
    <n v="0"/>
    <n v="0"/>
    <n v="0"/>
    <n v="0"/>
    <n v="0"/>
    <m/>
    <n v="0"/>
    <n v="0"/>
    <n v="0"/>
    <n v="0"/>
    <n v="0"/>
    <x v="1"/>
    <m/>
    <x v="4"/>
    <x v="2"/>
    <s v="EXCLU"/>
    <s v="Exclu"/>
    <s v=""/>
    <s v="CTR_142"/>
    <m/>
  </r>
  <r>
    <s v="Obokoue-I"/>
    <s v="CTR_906"/>
    <s v="CENTRE"/>
    <s v="CAMUSAT"/>
    <s v="Hybrid Solar - S3"/>
    <s v="CENTRE"/>
    <s v="Mbankomo"/>
    <s v="ZTE"/>
    <n v="0"/>
    <n v="0"/>
    <n v="0"/>
    <n v="0"/>
    <n v="0"/>
    <n v="0"/>
    <n v="0"/>
    <n v="0"/>
    <n v="0"/>
    <n v="0"/>
    <n v="0"/>
    <n v="0"/>
    <n v="0"/>
    <n v="0"/>
    <n v="0"/>
    <n v="0"/>
    <n v="0"/>
    <n v="0"/>
    <n v="0"/>
    <n v="0"/>
    <n v="0"/>
    <n v="0"/>
    <n v="0"/>
    <n v="0"/>
    <m/>
    <n v="0"/>
    <n v="0"/>
    <n v="0"/>
    <n v="0"/>
    <n v="0"/>
    <x v="1"/>
    <m/>
    <x v="4"/>
    <x v="2"/>
    <s v="EXCLU"/>
    <s v="Exclu"/>
    <s v=""/>
    <s v="CTR_906"/>
    <m/>
  </r>
  <r>
    <s v="Guidiguis-Ville"/>
    <s v="NRD_144"/>
    <s v="NORD"/>
    <s v="CAMUSAT"/>
    <s v="Good Grid + GE"/>
    <s v="NORD"/>
    <s v="Guidiguis"/>
    <s v="Huawei"/>
    <n v="0"/>
    <n v="0"/>
    <n v="0"/>
    <n v="0"/>
    <n v="0"/>
    <n v="0"/>
    <n v="0"/>
    <n v="0"/>
    <n v="0"/>
    <n v="0"/>
    <n v="0"/>
    <n v="0"/>
    <n v="0"/>
    <n v="0"/>
    <n v="0"/>
    <n v="0"/>
    <n v="0"/>
    <n v="0"/>
    <n v="0"/>
    <n v="0"/>
    <n v="0"/>
    <n v="0"/>
    <n v="0"/>
    <n v="0"/>
    <m/>
    <n v="0"/>
    <n v="0"/>
    <n v="0"/>
    <n v="0"/>
    <n v="0"/>
    <x v="1"/>
    <m/>
    <x v="4"/>
    <x v="2"/>
    <s v="EXCLU"/>
    <s v="Exclu"/>
    <s v=""/>
    <s v="NRD_144"/>
    <m/>
  </r>
  <r>
    <s v="Maga-Lycee"/>
    <s v="NRD_135"/>
    <s v="EXTREME-NORD"/>
    <s v="CAMUSAT"/>
    <s v="Bad Grid + Solar + GE"/>
    <s v="NORD"/>
    <s v="Maga"/>
    <s v="Huawei"/>
    <n v="0"/>
    <n v="0"/>
    <n v="0"/>
    <n v="0"/>
    <n v="0"/>
    <n v="0"/>
    <n v="0"/>
    <n v="0"/>
    <n v="0"/>
    <n v="0"/>
    <n v="0"/>
    <n v="0"/>
    <n v="0"/>
    <n v="0"/>
    <n v="0"/>
    <n v="0"/>
    <n v="0"/>
    <n v="0"/>
    <n v="0"/>
    <n v="0"/>
    <n v="0"/>
    <n v="0"/>
    <n v="0"/>
    <n v="0"/>
    <m/>
    <n v="0"/>
    <n v="0"/>
    <n v="0"/>
    <n v="0"/>
    <n v="0"/>
    <x v="1"/>
    <m/>
    <x v="4"/>
    <x v="2"/>
    <s v="EXCLU"/>
    <s v="Exclu"/>
    <s v=""/>
    <s v="NRD_135"/>
    <m/>
  </r>
  <r>
    <s v="Phacochere"/>
    <s v="ADM_160"/>
    <s v="ADAMAOUA"/>
    <s v="CAMUSAT"/>
    <s v="Hybrid Solar - S3"/>
    <s v="ADAMAOUA"/>
    <s v="Phacochere"/>
    <s v="Huawei"/>
    <n v="0"/>
    <n v="0"/>
    <n v="0"/>
    <n v="0"/>
    <n v="0"/>
    <n v="0"/>
    <n v="0"/>
    <n v="0"/>
    <n v="0"/>
    <n v="0"/>
    <n v="0"/>
    <n v="0"/>
    <n v="0"/>
    <n v="0"/>
    <n v="0"/>
    <n v="0"/>
    <n v="0"/>
    <n v="0"/>
    <n v="0"/>
    <n v="0"/>
    <n v="0"/>
    <n v="0"/>
    <n v="0"/>
    <n v="0"/>
    <m/>
    <n v="0"/>
    <n v="0"/>
    <n v="0"/>
    <n v="0"/>
    <n v="0"/>
    <x v="1"/>
    <m/>
    <x v="4"/>
    <x v="2"/>
    <s v="EXCLU"/>
    <s v="Exclu"/>
    <s v=""/>
    <s v="ADM_160"/>
    <m/>
  </r>
  <r>
    <s v="Guiwa-Yangamo"/>
    <s v="EST_123"/>
    <s v="CENTRE"/>
    <s v="CAMUSAT"/>
    <s v="Hybrid Solar - S2"/>
    <s v="EST"/>
    <s v="Guiwa-Yangamo"/>
    <s v="ZTE"/>
    <n v="0"/>
    <n v="0"/>
    <n v="0"/>
    <n v="0"/>
    <n v="0"/>
    <n v="0"/>
    <n v="0"/>
    <n v="0"/>
    <n v="0"/>
    <n v="0"/>
    <n v="0"/>
    <n v="0"/>
    <n v="0"/>
    <n v="0"/>
    <n v="0"/>
    <n v="0"/>
    <n v="0"/>
    <n v="0"/>
    <n v="0"/>
    <n v="0"/>
    <n v="0"/>
    <n v="0"/>
    <n v="0"/>
    <n v="0"/>
    <m/>
    <n v="0"/>
    <n v="0"/>
    <n v="0"/>
    <n v="0"/>
    <n v="0"/>
    <x v="1"/>
    <m/>
    <x v="4"/>
    <x v="2"/>
    <s v="EXCLU"/>
    <s v="Exclu"/>
    <s v=""/>
    <s v="EST_123"/>
    <m/>
  </r>
  <r>
    <s v="Mbankomo-MTN"/>
    <s v="CTR_222"/>
    <s v="CENTRE"/>
    <s v="IHS"/>
    <s v="Grid-Gen"/>
    <s v="CENTRE"/>
    <s v="Mbankomo"/>
    <s v="ZTE"/>
    <n v="0"/>
    <n v="0"/>
    <n v="0"/>
    <n v="0"/>
    <n v="0"/>
    <n v="0"/>
    <n v="0"/>
    <n v="0"/>
    <n v="0"/>
    <n v="0"/>
    <n v="0"/>
    <n v="0"/>
    <n v="0"/>
    <n v="0"/>
    <n v="0"/>
    <n v="0"/>
    <n v="0"/>
    <n v="0"/>
    <n v="0"/>
    <n v="0"/>
    <n v="0"/>
    <n v="0"/>
    <n v="0"/>
    <n v="0"/>
    <m/>
    <n v="0"/>
    <n v="0"/>
    <n v="0"/>
    <n v="0"/>
    <n v="0"/>
    <x v="1"/>
    <m/>
    <x v="4"/>
    <x v="2"/>
    <s v="EXCLU"/>
    <s v="Exclu"/>
    <s v=""/>
    <s v="CTR_222"/>
    <m/>
  </r>
  <r>
    <s v="Messamena"/>
    <s v="EST_046"/>
    <s v="CENTRE"/>
    <s v="IHS"/>
    <s v="Solar-Gen"/>
    <s v="EST"/>
    <s v="Messamena"/>
    <s v="ZTE"/>
    <n v="0"/>
    <n v="0"/>
    <n v="0"/>
    <n v="0"/>
    <n v="0"/>
    <n v="0"/>
    <n v="0"/>
    <n v="0"/>
    <n v="0"/>
    <n v="0"/>
    <n v="0"/>
    <n v="0"/>
    <n v="0"/>
    <n v="0"/>
    <n v="0"/>
    <n v="0"/>
    <n v="0"/>
    <n v="0"/>
    <n v="0"/>
    <n v="0"/>
    <n v="0"/>
    <n v="0"/>
    <n v="0"/>
    <n v="0"/>
    <m/>
    <n v="0"/>
    <n v="0"/>
    <n v="0"/>
    <n v="0"/>
    <n v="0"/>
    <x v="1"/>
    <m/>
    <x v="4"/>
    <x v="2"/>
    <s v="EXCLU"/>
    <s v="Exclu"/>
    <s v=""/>
    <s v="EST_046"/>
    <m/>
  </r>
  <r>
    <s v="Nji-Camtel"/>
    <s v="CTR_139"/>
    <s v="CENTRE"/>
    <s v="CAMUSAT"/>
    <s v="Hybrid Solar - S3"/>
    <s v="CENTRE"/>
    <s v="Nji"/>
    <s v="ZTE"/>
    <n v="0"/>
    <n v="0"/>
    <n v="0"/>
    <n v="0"/>
    <n v="0"/>
    <n v="0"/>
    <n v="0"/>
    <n v="0"/>
    <n v="0"/>
    <n v="0"/>
    <n v="0"/>
    <n v="0"/>
    <n v="0"/>
    <n v="0"/>
    <n v="0"/>
    <n v="0"/>
    <n v="0"/>
    <n v="0"/>
    <n v="0"/>
    <n v="0"/>
    <n v="0"/>
    <n v="0"/>
    <n v="0"/>
    <n v="0"/>
    <m/>
    <n v="0"/>
    <n v="0"/>
    <n v="0"/>
    <n v="0"/>
    <n v="0"/>
    <x v="1"/>
    <m/>
    <x v="4"/>
    <x v="2"/>
    <s v="EXCLU"/>
    <s v="Exclu"/>
    <s v=""/>
    <s v="CTR_139"/>
    <m/>
  </r>
  <r>
    <s v="Nguelemendouka-FH"/>
    <s v="EST_024"/>
    <s v="CENTRE"/>
    <s v="IHS"/>
    <s v="Hybrid-Gen-Lithium"/>
    <s v="EST"/>
    <s v="Nguelemendouka"/>
    <s v="ZTE"/>
    <n v="0"/>
    <n v="0"/>
    <n v="0"/>
    <n v="0"/>
    <n v="0"/>
    <n v="0"/>
    <n v="0"/>
    <n v="0"/>
    <n v="0"/>
    <n v="0"/>
    <n v="0"/>
    <n v="0"/>
    <n v="0"/>
    <n v="0"/>
    <n v="0"/>
    <n v="0"/>
    <n v="0"/>
    <n v="0"/>
    <n v="0"/>
    <n v="0"/>
    <n v="0"/>
    <n v="0"/>
    <n v="0"/>
    <n v="0"/>
    <m/>
    <n v="0"/>
    <n v="0"/>
    <n v="0"/>
    <n v="0"/>
    <n v="0"/>
    <x v="1"/>
    <m/>
    <x v="4"/>
    <x v="2"/>
    <s v="EXCLU"/>
    <s v="Exclu"/>
    <s v=""/>
    <s v="EST_024"/>
    <m/>
  </r>
  <r>
    <s v="Nguem-MTN"/>
    <s v="EST_077"/>
    <s v="CENTRE"/>
    <s v="IHS"/>
    <s v="Grid-Gen"/>
    <s v="EST"/>
    <s v="Nguem"/>
    <s v="ZTE"/>
    <n v="0"/>
    <n v="0"/>
    <n v="0"/>
    <n v="0"/>
    <n v="0"/>
    <n v="0"/>
    <n v="0"/>
    <n v="0"/>
    <n v="0"/>
    <n v="0"/>
    <n v="0"/>
    <n v="0"/>
    <n v="0"/>
    <n v="0"/>
    <n v="0"/>
    <n v="0"/>
    <n v="0"/>
    <n v="0"/>
    <n v="0"/>
    <n v="0"/>
    <n v="0"/>
    <n v="0"/>
    <n v="0"/>
    <n v="0"/>
    <m/>
    <n v="0"/>
    <n v="0"/>
    <n v="0"/>
    <n v="0"/>
    <n v="0"/>
    <x v="1"/>
    <m/>
    <x v="4"/>
    <x v="2"/>
    <s v="EXCLU"/>
    <s v="Exclu"/>
    <s v=""/>
    <s v="EST_077"/>
    <m/>
  </r>
  <r>
    <s v="Andom"/>
    <s v="EST_150"/>
    <s v="CENTRE"/>
    <s v="CAMUSAT"/>
    <m/>
    <s v="EST"/>
    <s v="Andom"/>
    <s v="ZTE"/>
    <n v="0"/>
    <n v="0"/>
    <n v="0"/>
    <n v="0"/>
    <n v="0"/>
    <n v="0"/>
    <n v="0"/>
    <n v="0"/>
    <n v="0"/>
    <n v="0"/>
    <n v="0"/>
    <n v="0"/>
    <n v="0"/>
    <n v="0"/>
    <n v="0"/>
    <n v="0"/>
    <n v="0"/>
    <n v="0"/>
    <n v="0"/>
    <n v="0"/>
    <n v="0"/>
    <n v="0"/>
    <n v="0"/>
    <n v="0"/>
    <m/>
    <n v="0"/>
    <n v="0"/>
    <n v="0"/>
    <n v="0"/>
    <n v="0"/>
    <x v="1"/>
    <m/>
    <x v="4"/>
    <x v="2"/>
    <s v="EXCLU"/>
    <s v="Exclu"/>
    <s v=""/>
    <s v="EST_150"/>
    <m/>
  </r>
  <r>
    <s v="Meba-CAMTEL"/>
    <s v="CTR_407"/>
    <s v="CENTRE"/>
    <s v="CAMUSAT"/>
    <s v="Hybrid Solar - S3"/>
    <s v="CENTRE"/>
    <s v="Meba"/>
    <s v="ZTE"/>
    <n v="0"/>
    <n v="0"/>
    <n v="0"/>
    <n v="0"/>
    <n v="0"/>
    <n v="0"/>
    <n v="0"/>
    <n v="0"/>
    <n v="0"/>
    <n v="0"/>
    <n v="0"/>
    <n v="0"/>
    <n v="0"/>
    <n v="0"/>
    <n v="0"/>
    <n v="0"/>
    <n v="0"/>
    <n v="0"/>
    <n v="0"/>
    <n v="0"/>
    <n v="0"/>
    <n v="0"/>
    <n v="0"/>
    <n v="0"/>
    <m/>
    <n v="0"/>
    <n v="0"/>
    <n v="0"/>
    <n v="0"/>
    <n v="0"/>
    <x v="1"/>
    <m/>
    <x v="4"/>
    <x v="2"/>
    <s v="EXCLU"/>
    <s v="Exclu"/>
    <s v=""/>
    <s v="CTR_407"/>
    <m/>
  </r>
  <r>
    <s v="Yoko"/>
    <s v="CTR_335"/>
    <s v="CENTRE"/>
    <s v="IHS"/>
    <s v="Grid-Gen"/>
    <s v="CENTRE"/>
    <s v="Yoko"/>
    <s v="ZTE"/>
    <n v="0"/>
    <n v="0"/>
    <n v="0"/>
    <n v="0"/>
    <n v="0"/>
    <n v="0"/>
    <n v="0"/>
    <n v="0"/>
    <n v="0"/>
    <n v="0"/>
    <n v="0"/>
    <n v="0"/>
    <n v="0"/>
    <n v="0"/>
    <n v="0"/>
    <n v="0"/>
    <n v="0"/>
    <n v="0"/>
    <n v="0"/>
    <n v="0"/>
    <n v="0"/>
    <n v="0"/>
    <n v="0"/>
    <n v="0"/>
    <m/>
    <n v="0"/>
    <n v="0"/>
    <n v="0"/>
    <n v="0"/>
    <n v="0"/>
    <x v="1"/>
    <m/>
    <x v="4"/>
    <x v="2"/>
    <s v="EXCLU"/>
    <s v="Exclu"/>
    <s v=""/>
    <s v="CTR_335"/>
    <m/>
  </r>
  <r>
    <s v="Abong-Mbang-II"/>
    <s v="EST_036"/>
    <s v="CENTRE"/>
    <s v="IHS"/>
    <s v="Grid-Gen"/>
    <s v="EST"/>
    <s v="Abong-Mbang"/>
    <s v="ZTE"/>
    <n v="0"/>
    <n v="0"/>
    <n v="0"/>
    <n v="0"/>
    <n v="0"/>
    <n v="0"/>
    <n v="0"/>
    <n v="0"/>
    <n v="0"/>
    <n v="0"/>
    <n v="0"/>
    <n v="0"/>
    <n v="0"/>
    <n v="0"/>
    <n v="0"/>
    <n v="0"/>
    <n v="0"/>
    <n v="0"/>
    <n v="0"/>
    <n v="0"/>
    <n v="0"/>
    <n v="0"/>
    <n v="0"/>
    <n v="0"/>
    <m/>
    <n v="0"/>
    <n v="0"/>
    <n v="0"/>
    <n v="0"/>
    <n v="0"/>
    <x v="1"/>
    <m/>
    <x v="4"/>
    <x v="2"/>
    <s v="EXCLU"/>
    <s v="Exclu"/>
    <s v=""/>
    <s v="EST_036"/>
    <m/>
  </r>
  <r>
    <s v="Eseka"/>
    <s v="CTR_067"/>
    <s v="CENTRE"/>
    <s v="IHS"/>
    <s v="Grid-Gen"/>
    <s v="CENTRE"/>
    <s v="Eseka"/>
    <s v="ZTE"/>
    <n v="0"/>
    <n v="0"/>
    <n v="0"/>
    <n v="0"/>
    <n v="0"/>
    <n v="0"/>
    <n v="0"/>
    <n v="0"/>
    <n v="0"/>
    <n v="0"/>
    <n v="0"/>
    <n v="0"/>
    <n v="0"/>
    <n v="0"/>
    <n v="0"/>
    <n v="0"/>
    <n v="0"/>
    <n v="0"/>
    <n v="0"/>
    <n v="0"/>
    <n v="0"/>
    <n v="0"/>
    <n v="0"/>
    <n v="0"/>
    <m/>
    <n v="0"/>
    <n v="0"/>
    <n v="0"/>
    <n v="0"/>
    <n v="0"/>
    <x v="1"/>
    <m/>
    <x v="4"/>
    <x v="2"/>
    <s v="EXCLU"/>
    <s v="Exclu"/>
    <s v=""/>
    <s v="CTR_067"/>
    <m/>
  </r>
  <r>
    <s v="Kette"/>
    <s v="EST_045"/>
    <s v="CENTRE"/>
    <s v="IHS"/>
    <s v="Solar-Gen-Lithium"/>
    <s v="EST"/>
    <s v="Kette"/>
    <s v="ZTE"/>
    <n v="0"/>
    <n v="0"/>
    <n v="0"/>
    <n v="0"/>
    <n v="0"/>
    <n v="0"/>
    <n v="0"/>
    <n v="0"/>
    <n v="0"/>
    <n v="0"/>
    <n v="0"/>
    <n v="0"/>
    <n v="0"/>
    <n v="0"/>
    <n v="0"/>
    <n v="0"/>
    <n v="0"/>
    <n v="0"/>
    <n v="0"/>
    <n v="0"/>
    <n v="0"/>
    <n v="0"/>
    <n v="0"/>
    <n v="0"/>
    <m/>
    <n v="0"/>
    <n v="0"/>
    <n v="0"/>
    <n v="0"/>
    <n v="0"/>
    <x v="1"/>
    <m/>
    <x v="4"/>
    <x v="2"/>
    <s v="EXCLU"/>
    <s v="Exclu"/>
    <s v=""/>
    <s v="EST_045"/>
    <m/>
  </r>
  <r>
    <s v="Eseka-Town-MTN-IHS"/>
    <s v="CTR_185"/>
    <s v="CENTRE"/>
    <s v="IHS"/>
    <s v="Grid-Gen"/>
    <s v="CENTRE"/>
    <s v="Eseka"/>
    <s v="ZTE"/>
    <n v="0"/>
    <n v="0"/>
    <n v="0"/>
    <n v="0"/>
    <n v="0"/>
    <n v="0"/>
    <n v="0"/>
    <n v="0"/>
    <n v="0"/>
    <n v="0"/>
    <n v="0"/>
    <n v="0"/>
    <n v="0"/>
    <n v="0"/>
    <n v="0"/>
    <n v="0"/>
    <n v="0"/>
    <n v="0"/>
    <n v="0"/>
    <n v="0"/>
    <n v="0"/>
    <n v="0"/>
    <n v="0"/>
    <n v="0"/>
    <m/>
    <n v="0"/>
    <n v="0"/>
    <n v="0"/>
    <n v="0"/>
    <n v="0"/>
    <x v="1"/>
    <m/>
    <x v="4"/>
    <x v="2"/>
    <s v="EXCLU"/>
    <s v="Exclu"/>
    <s v=""/>
    <s v="CTR_185"/>
    <m/>
  </r>
  <r>
    <s v="Biyouha"/>
    <s v="CTR_855"/>
    <s v="CENTRE"/>
    <s v="CAMUSAT"/>
    <s v="HGB"/>
    <s v="CENTRE"/>
    <s v="Biyouha"/>
    <s v="ZTE"/>
    <n v="0"/>
    <n v="0"/>
    <n v="0"/>
    <n v="0"/>
    <n v="0"/>
    <n v="0"/>
    <n v="0"/>
    <n v="0"/>
    <n v="0"/>
    <n v="0"/>
    <n v="0"/>
    <n v="0"/>
    <n v="0"/>
    <n v="0"/>
    <n v="0"/>
    <n v="0"/>
    <n v="0"/>
    <n v="0"/>
    <n v="0"/>
    <n v="0"/>
    <n v="0"/>
    <n v="0"/>
    <n v="0"/>
    <n v="0"/>
    <m/>
    <n v="0"/>
    <n v="0"/>
    <n v="0"/>
    <n v="0"/>
    <n v="0"/>
    <x v="1"/>
    <m/>
    <x v="4"/>
    <x v="2"/>
    <s v="EXCLU"/>
    <s v="Exclu"/>
    <s v="(05-10-2026 ocm ran 18h) Power status check Ongoing"/>
    <s v="CTR_855"/>
    <m/>
  </r>
  <r>
    <s v="Ngoumou-I"/>
    <s v="CTR_577"/>
    <s v="CENTRE"/>
    <s v="CAMUSAT"/>
    <s v="Medium Grid + GE"/>
    <s v="CENTRE"/>
    <s v="Ngoumou"/>
    <s v="ZTE"/>
    <n v="0"/>
    <n v="0"/>
    <n v="0"/>
    <n v="0"/>
    <n v="0"/>
    <n v="0"/>
    <n v="0"/>
    <n v="0"/>
    <n v="0"/>
    <n v="0"/>
    <n v="0"/>
    <n v="0"/>
    <n v="0"/>
    <n v="0"/>
    <n v="0"/>
    <n v="0"/>
    <n v="0"/>
    <n v="0"/>
    <n v="0"/>
    <n v="0"/>
    <n v="0"/>
    <n v="0"/>
    <n v="0"/>
    <n v="0"/>
    <m/>
    <n v="0"/>
    <n v="0"/>
    <n v="0"/>
    <n v="0"/>
    <n v="0"/>
    <x v="1"/>
    <m/>
    <x v="4"/>
    <x v="2"/>
    <s v="EXCLU"/>
    <s v="Exclu"/>
    <s v=""/>
    <s v="CTR_577"/>
    <m/>
  </r>
  <r>
    <s v="Zili-Nkoteng-IHS"/>
    <s v="CTR_910"/>
    <s v="CENTRE"/>
    <s v="IHS"/>
    <s v="Hybrid-Gen"/>
    <s v="CENTRE"/>
    <s v="Nkoteng"/>
    <s v="ZTE"/>
    <n v="0"/>
    <n v="0"/>
    <n v="0"/>
    <n v="0"/>
    <n v="0"/>
    <n v="0"/>
    <n v="0"/>
    <n v="0"/>
    <n v="0"/>
    <n v="0"/>
    <n v="0"/>
    <n v="0"/>
    <n v="0"/>
    <n v="0"/>
    <n v="0"/>
    <n v="0"/>
    <n v="0"/>
    <n v="0"/>
    <n v="0"/>
    <n v="0"/>
    <n v="0"/>
    <n v="0"/>
    <n v="0"/>
    <n v="0"/>
    <m/>
    <n v="0"/>
    <n v="0"/>
    <n v="0"/>
    <n v="0"/>
    <n v="0"/>
    <x v="1"/>
    <m/>
    <x v="4"/>
    <x v="2"/>
    <s v="EXCLU"/>
    <s v="Exclu"/>
    <s v=""/>
    <s v="CTR_910"/>
    <m/>
  </r>
  <r>
    <s v="Bouam"/>
    <s v="EST_003"/>
    <s v="CENTRE"/>
    <s v="IHS"/>
    <s v="Grid-Gen"/>
    <s v="EST"/>
    <s v="Bouam"/>
    <s v="ZTE"/>
    <n v="0"/>
    <n v="0"/>
    <n v="0"/>
    <n v="0"/>
    <n v="0"/>
    <n v="0"/>
    <n v="0"/>
    <n v="0"/>
    <n v="0"/>
    <n v="0"/>
    <n v="0"/>
    <n v="0"/>
    <n v="0"/>
    <n v="0"/>
    <n v="0"/>
    <n v="0"/>
    <n v="0"/>
    <n v="0"/>
    <n v="0"/>
    <n v="0"/>
    <n v="0"/>
    <n v="0"/>
    <n v="0"/>
    <n v="0"/>
    <m/>
    <n v="0"/>
    <n v="0"/>
    <n v="0"/>
    <n v="0"/>
    <n v="0"/>
    <x v="1"/>
    <m/>
    <x v="4"/>
    <x v="2"/>
    <s v="EXCLU"/>
    <s v="Exclu"/>
    <s v=""/>
    <s v="EST_003"/>
    <m/>
  </r>
  <r>
    <s v="Akonolinga"/>
    <s v="CTR_057"/>
    <s v="CENTRE"/>
    <s v="CAMUSAT"/>
    <s v="Medium Grid + Solar + GE"/>
    <s v="CENTRE"/>
    <s v="Akonolinga"/>
    <s v="NOKIA"/>
    <n v="0"/>
    <n v="0"/>
    <n v="0"/>
    <n v="0"/>
    <n v="0"/>
    <n v="0"/>
    <n v="0"/>
    <n v="0"/>
    <n v="0"/>
    <n v="0"/>
    <n v="0"/>
    <n v="0"/>
    <n v="0"/>
    <n v="0"/>
    <n v="0"/>
    <n v="0"/>
    <n v="0"/>
    <n v="0"/>
    <n v="0"/>
    <n v="0"/>
    <n v="0"/>
    <n v="0"/>
    <n v="0"/>
    <n v="0"/>
    <m/>
    <n v="0"/>
    <n v="0"/>
    <n v="0"/>
    <n v="0"/>
    <n v="0"/>
    <x v="1"/>
    <m/>
    <x v="4"/>
    <x v="2"/>
    <s v="EXCLU"/>
    <s v="Exclu"/>
    <s v=""/>
    <s v="CTR_057"/>
    <m/>
  </r>
  <r>
    <s v="Borongo-IHS"/>
    <s v="EST_154"/>
    <s v="CENTRE"/>
    <m/>
    <m/>
    <s v="EST"/>
    <s v="Nganha "/>
    <s v="ZTE"/>
    <n v="0"/>
    <n v="0"/>
    <n v="0"/>
    <n v="0"/>
    <n v="0"/>
    <n v="0"/>
    <n v="0"/>
    <n v="0"/>
    <n v="0"/>
    <n v="0"/>
    <n v="0"/>
    <n v="0"/>
    <n v="0"/>
    <n v="0"/>
    <n v="0"/>
    <n v="0"/>
    <n v="0"/>
    <n v="0"/>
    <n v="0"/>
    <n v="0"/>
    <n v="0"/>
    <n v="0"/>
    <n v="0"/>
    <n v="0"/>
    <m/>
    <n v="0"/>
    <n v="0"/>
    <n v="0"/>
    <n v="0"/>
    <n v="0"/>
    <x v="1"/>
    <m/>
    <x v="4"/>
    <x v="2"/>
    <s v="EXCLU"/>
    <s v="Exclu"/>
    <s v=""/>
    <s v="EST_154"/>
    <m/>
  </r>
  <r>
    <s v="Doume-MTN-IHS"/>
    <s v="EST_092"/>
    <s v="CENTRE"/>
    <s v="IHS"/>
    <s v="Grid-Gen"/>
    <s v="EST"/>
    <s v="Doume"/>
    <s v="ZTE"/>
    <n v="0"/>
    <n v="0"/>
    <n v="0"/>
    <n v="0"/>
    <n v="0"/>
    <n v="0"/>
    <n v="0"/>
    <n v="0"/>
    <n v="0"/>
    <n v="0"/>
    <n v="0"/>
    <n v="0"/>
    <n v="0"/>
    <n v="0"/>
    <n v="0"/>
    <n v="0"/>
    <n v="0"/>
    <n v="0"/>
    <n v="0"/>
    <n v="0"/>
    <n v="0"/>
    <n v="0"/>
    <n v="0"/>
    <n v="0"/>
    <m/>
    <n v="0"/>
    <n v="0"/>
    <n v="0"/>
    <n v="0"/>
    <n v="0"/>
    <x v="1"/>
    <m/>
    <x v="4"/>
    <x v="2"/>
    <s v="EXCLU"/>
    <s v="Exclu"/>
    <s v=""/>
    <s v="EST_092"/>
    <m/>
  </r>
  <r>
    <s v="Djoum-Caminex"/>
    <s v="SUD_252"/>
    <s v="CENTRE"/>
    <s v="IHS"/>
    <s v="Gen-Lithium"/>
    <s v="SUD"/>
    <s v="Djoum"/>
    <s v="ZTE"/>
    <n v="0"/>
    <n v="0"/>
    <n v="0"/>
    <n v="0"/>
    <n v="0"/>
    <n v="0"/>
    <n v="0"/>
    <n v="0"/>
    <n v="0"/>
    <n v="0"/>
    <n v="0"/>
    <n v="0"/>
    <n v="0"/>
    <n v="0"/>
    <n v="0"/>
    <n v="0"/>
    <n v="0"/>
    <n v="0"/>
    <n v="0"/>
    <n v="0"/>
    <n v="0"/>
    <n v="0"/>
    <n v="0"/>
    <n v="0"/>
    <m/>
    <n v="0"/>
    <n v="0"/>
    <n v="0"/>
    <n v="0"/>
    <n v="0"/>
    <x v="1"/>
    <m/>
    <x v="4"/>
    <x v="2"/>
    <s v="EXCLU"/>
    <s v="Exclu"/>
    <s v=""/>
    <s v="SUD_252"/>
    <m/>
  </r>
  <r>
    <s v="Minisite-Soa"/>
    <s v="CTR_689"/>
    <s v="Yaounde"/>
    <s v="CAMUSAT"/>
    <s v="Good Grid no GE - 8h"/>
    <s v="CENTRE"/>
    <s v="Yaounde"/>
    <s v="NOKIA"/>
    <n v="0"/>
    <n v="0"/>
    <n v="0"/>
    <n v="0"/>
    <n v="0"/>
    <n v="0"/>
    <n v="0"/>
    <n v="0"/>
    <n v="0"/>
    <n v="0"/>
    <n v="0"/>
    <n v="0"/>
    <n v="0"/>
    <n v="0"/>
    <n v="0"/>
    <n v="0"/>
    <n v="0"/>
    <n v="0"/>
    <n v="0"/>
    <n v="0"/>
    <n v="0"/>
    <n v="0"/>
    <n v="0"/>
    <n v="0"/>
    <m/>
    <n v="0"/>
    <n v="0"/>
    <n v="0"/>
    <n v="0"/>
    <n v="0"/>
    <x v="1"/>
    <m/>
    <x v="4"/>
    <x v="2"/>
    <s v="EXCLU"/>
    <s v="Exclu"/>
    <s v=""/>
    <s v="CTR_689"/>
    <m/>
  </r>
  <r>
    <s v="Ndemba"/>
    <s v="EST_075"/>
    <s v="CENTRE"/>
    <s v="IHS"/>
    <s v="Grid-Gen"/>
    <s v="EST"/>
    <s v="Ndemba"/>
    <s v="ZTE"/>
    <n v="0"/>
    <n v="0"/>
    <n v="0"/>
    <n v="0"/>
    <n v="0"/>
    <n v="0"/>
    <n v="0"/>
    <n v="0"/>
    <n v="0"/>
    <n v="0"/>
    <n v="0"/>
    <n v="0"/>
    <n v="0"/>
    <n v="0"/>
    <n v="0"/>
    <n v="0"/>
    <n v="0"/>
    <n v="0"/>
    <n v="0"/>
    <n v="0"/>
    <n v="0"/>
    <n v="0"/>
    <n v="0"/>
    <n v="0"/>
    <m/>
    <n v="0"/>
    <n v="0"/>
    <n v="0"/>
    <n v="0"/>
    <n v="0"/>
    <x v="1"/>
    <m/>
    <x v="4"/>
    <x v="2"/>
    <s v="EXCLU"/>
    <s v="Exclu"/>
    <s v=""/>
    <s v="EST_075"/>
    <m/>
  </r>
  <r>
    <s v="Afanoya-MTN-IHS"/>
    <s v="CTR_463"/>
    <s v="CENTRE"/>
    <s v="IHS"/>
    <s v="Grid-Gen"/>
    <s v="CENTRE"/>
    <s v="Afanoya"/>
    <s v="ZTE"/>
    <n v="0"/>
    <n v="0"/>
    <n v="0"/>
    <n v="0"/>
    <n v="0"/>
    <n v="0"/>
    <n v="0"/>
    <n v="0"/>
    <n v="0"/>
    <n v="0"/>
    <n v="0"/>
    <n v="0"/>
    <n v="0"/>
    <n v="0"/>
    <n v="0"/>
    <n v="0"/>
    <n v="0"/>
    <n v="0"/>
    <n v="0"/>
    <n v="0"/>
    <n v="0"/>
    <n v="0"/>
    <n v="0"/>
    <n v="0"/>
    <m/>
    <n v="0"/>
    <n v="0"/>
    <n v="0"/>
    <n v="0"/>
    <n v="0"/>
    <x v="1"/>
    <m/>
    <x v="4"/>
    <x v="2"/>
    <s v="EXCLU"/>
    <s v="Exclu"/>
    <s v=""/>
    <s v="CTR_463"/>
    <m/>
  </r>
  <r>
    <s v="Mom"/>
    <s v="CTR_202"/>
    <s v="CENTRE"/>
    <s v="IHS"/>
    <s v="Grid-Gen"/>
    <s v="CENTRE"/>
    <s v="Mom"/>
    <s v="ZTE"/>
    <n v="0"/>
    <n v="0"/>
    <n v="0"/>
    <n v="0"/>
    <n v="0"/>
    <n v="0"/>
    <n v="0"/>
    <n v="0"/>
    <n v="0"/>
    <n v="0"/>
    <n v="0"/>
    <n v="0"/>
    <n v="0"/>
    <n v="0"/>
    <n v="0"/>
    <n v="0"/>
    <n v="0"/>
    <n v="0"/>
    <n v="0"/>
    <n v="0"/>
    <n v="0"/>
    <n v="0"/>
    <n v="0"/>
    <n v="0"/>
    <m/>
    <n v="0"/>
    <n v="0"/>
    <n v="0"/>
    <n v="0"/>
    <n v="0"/>
    <x v="1"/>
    <m/>
    <x v="4"/>
    <x v="2"/>
    <s v="EXCLU"/>
    <s v="Exclu"/>
    <s v=""/>
    <s v="CTR_202"/>
    <m/>
  </r>
  <r>
    <s v="Bondjock"/>
    <s v="CTR_205"/>
    <s v="CENTRE"/>
    <s v="IHS"/>
    <s v="Grid-Gen"/>
    <s v="CENTRE"/>
    <s v="Bondjock"/>
    <s v="ZTE"/>
    <n v="0"/>
    <n v="0"/>
    <n v="0"/>
    <n v="0"/>
    <n v="0"/>
    <n v="0"/>
    <n v="0"/>
    <n v="0"/>
    <n v="0"/>
    <n v="0"/>
    <n v="0"/>
    <n v="0"/>
    <n v="0"/>
    <n v="0"/>
    <n v="0"/>
    <n v="0"/>
    <n v="0"/>
    <n v="0"/>
    <n v="0"/>
    <n v="0"/>
    <n v="0"/>
    <n v="0"/>
    <n v="0"/>
    <n v="0"/>
    <m/>
    <n v="0"/>
    <n v="0"/>
    <n v="0"/>
    <n v="0"/>
    <n v="0"/>
    <x v="1"/>
    <m/>
    <x v="4"/>
    <x v="2"/>
    <s v="EXCLU"/>
    <s v="Exclu"/>
    <s v="(hourly IHS): 10/05/2026 16:36 0:36:09 No com fme is on the wa ETA 05:30 PM"/>
    <s v="CTR_205"/>
    <m/>
  </r>
  <r>
    <s v="BTS-Mobile-Bachuo-Akagbe"/>
    <s v="SUO_168"/>
    <s v="SUD-OUEST"/>
    <m/>
    <m/>
    <s v="SUD-OUEST"/>
    <s v="Bachuo"/>
    <s v="NOKIA"/>
    <n v="0"/>
    <n v="0"/>
    <n v="0"/>
    <n v="0"/>
    <n v="0"/>
    <n v="0"/>
    <n v="0"/>
    <n v="0"/>
    <n v="0"/>
    <n v="0"/>
    <n v="0"/>
    <n v="0"/>
    <n v="0"/>
    <n v="0"/>
    <n v="0"/>
    <n v="0"/>
    <n v="0"/>
    <n v="0"/>
    <n v="0"/>
    <n v="0"/>
    <n v="0"/>
    <n v="0"/>
    <n v="0"/>
    <n v="0"/>
    <m/>
    <n v="0"/>
    <n v="0"/>
    <n v="0"/>
    <n v="0"/>
    <n v="0"/>
    <x v="1"/>
    <m/>
    <x v="4"/>
    <x v="2"/>
    <s v="EXCLU"/>
    <s v="Exclu"/>
    <s v=""/>
    <s v="SUO_168"/>
    <m/>
  </r>
  <r>
    <s v="Otele"/>
    <s v="CTR_201"/>
    <s v="CENTRE"/>
    <s v="IHS"/>
    <s v="Grid-Gen"/>
    <s v="CENTRE"/>
    <s v="Otele"/>
    <s v="ZTE"/>
    <n v="0"/>
    <n v="0"/>
    <n v="0"/>
    <n v="0"/>
    <n v="0"/>
    <n v="0"/>
    <n v="0"/>
    <n v="0"/>
    <n v="0"/>
    <n v="0"/>
    <n v="0"/>
    <n v="0"/>
    <n v="0"/>
    <n v="0"/>
    <n v="0"/>
    <n v="0"/>
    <n v="0"/>
    <n v="0"/>
    <n v="0"/>
    <n v="0"/>
    <n v="0"/>
    <n v="0"/>
    <n v="0"/>
    <n v="0"/>
    <m/>
    <n v="0"/>
    <n v="0"/>
    <n v="0"/>
    <n v="0"/>
    <n v="0"/>
    <x v="1"/>
    <m/>
    <x v="4"/>
    <x v="2"/>
    <s v="EXCLU"/>
    <s v="Exclu"/>
    <s v=""/>
    <s v="CTR_201"/>
    <m/>
  </r>
  <r>
    <s v="Carrefour-Mezzanine"/>
    <s v="LIT_734"/>
    <s v="Douala"/>
    <s v="OCM"/>
    <e v="#N/A"/>
    <s v="LITTORAL"/>
    <s v="Douala"/>
    <s v="ZTE"/>
    <n v="0"/>
    <n v="0"/>
    <n v="0"/>
    <n v="0"/>
    <n v="0"/>
    <n v="0"/>
    <n v="0"/>
    <n v="0"/>
    <n v="0"/>
    <n v="0"/>
    <n v="0"/>
    <n v="0"/>
    <n v="0"/>
    <n v="0"/>
    <n v="0"/>
    <n v="0"/>
    <n v="0"/>
    <n v="0"/>
    <n v="0"/>
    <n v="0"/>
    <n v="0"/>
    <n v="0"/>
    <n v="0"/>
    <n v="0"/>
    <m/>
    <n v="0"/>
    <n v="0"/>
    <n v="0"/>
    <n v="0"/>
    <n v="0"/>
    <x v="1"/>
    <m/>
    <x v="4"/>
    <x v="2"/>
    <s v="EXCLU"/>
    <s v="Exclu"/>
    <s v=""/>
    <s v="LIT_734"/>
    <m/>
  </r>
  <r>
    <s v="Doume"/>
    <s v="EST_020"/>
    <s v="CENTRE"/>
    <s v="IHS"/>
    <s v="Grid-Gen-Lithium"/>
    <s v="EST"/>
    <s v="Doume"/>
    <s v="ZTE"/>
    <n v="0"/>
    <n v="0"/>
    <n v="0"/>
    <n v="0"/>
    <n v="0"/>
    <n v="0"/>
    <n v="0"/>
    <n v="0"/>
    <n v="0"/>
    <n v="0"/>
    <n v="0"/>
    <n v="0"/>
    <n v="0"/>
    <n v="0"/>
    <n v="0"/>
    <n v="0"/>
    <n v="0"/>
    <n v="0"/>
    <n v="0"/>
    <n v="0"/>
    <n v="0"/>
    <n v="0"/>
    <n v="0"/>
    <n v="0"/>
    <m/>
    <n v="0"/>
    <n v="0"/>
    <n v="0"/>
    <n v="0"/>
    <n v="0"/>
    <x v="1"/>
    <m/>
    <x v="4"/>
    <x v="2"/>
    <s v="EXCLU"/>
    <s v="Exclu"/>
    <s v=""/>
    <s v="EST_020"/>
    <m/>
  </r>
  <r>
    <s v="Matomb"/>
    <s v="CTR_005"/>
    <s v="CENTRE"/>
    <s v="IHS"/>
    <s v="Grid-Gen"/>
    <s v="CENTRE"/>
    <s v="Matomb"/>
    <s v="ZTE"/>
    <n v="0"/>
    <n v="0"/>
    <n v="0"/>
    <n v="0"/>
    <n v="0"/>
    <n v="0"/>
    <n v="0"/>
    <n v="0"/>
    <n v="0"/>
    <n v="0"/>
    <n v="0"/>
    <n v="0"/>
    <n v="0"/>
    <n v="0"/>
    <n v="0"/>
    <n v="0"/>
    <n v="0"/>
    <n v="0"/>
    <n v="0"/>
    <n v="0"/>
    <n v="0"/>
    <n v="0"/>
    <n v="0"/>
    <n v="0"/>
    <m/>
    <n v="0"/>
    <n v="0"/>
    <n v="0"/>
    <n v="0"/>
    <n v="0"/>
    <x v="1"/>
    <m/>
    <x v="4"/>
    <x v="2"/>
    <s v="EXCLU"/>
    <s v="Exclu"/>
    <s v=""/>
    <s v="CTR_005"/>
    <m/>
  </r>
  <r>
    <s v="Mbakwa-Supe-MTN"/>
    <s v="SUO_049"/>
    <s v="SUD-OUEST"/>
    <s v="IHS"/>
    <s v="Vandalized"/>
    <s v="SUD-OUEST"/>
    <s v="Mbakwa"/>
    <s v="Huawei"/>
    <n v="0"/>
    <n v="0"/>
    <n v="0"/>
    <n v="0"/>
    <n v="0"/>
    <n v="0"/>
    <n v="0"/>
    <n v="0"/>
    <n v="0"/>
    <n v="0"/>
    <n v="0"/>
    <n v="0"/>
    <n v="0"/>
    <n v="0"/>
    <n v="0"/>
    <n v="0"/>
    <n v="0"/>
    <n v="0"/>
    <n v="0"/>
    <n v="0"/>
    <n v="0"/>
    <n v="0"/>
    <n v="0"/>
    <n v="0"/>
    <m/>
    <n v="0"/>
    <n v="0"/>
    <n v="0"/>
    <n v="0"/>
    <n v="0"/>
    <x v="1"/>
    <m/>
    <x v="4"/>
    <x v="2"/>
    <s v="EXCLU"/>
    <s v="Exclu"/>
    <s v=""/>
    <s v="SUO_049"/>
    <m/>
  </r>
  <r>
    <s v="Boumnyebel"/>
    <s v="CTR_058"/>
    <s v="CENTRE"/>
    <s v="IHS"/>
    <s v="Grid-Gen"/>
    <s v="CENTRE"/>
    <s v="Boumnyebel"/>
    <s v="ZTE"/>
    <n v="0"/>
    <n v="0"/>
    <n v="0"/>
    <n v="0"/>
    <n v="0"/>
    <n v="0"/>
    <n v="0"/>
    <n v="0"/>
    <n v="0"/>
    <n v="0"/>
    <n v="0"/>
    <n v="0"/>
    <n v="0"/>
    <n v="0"/>
    <n v="0"/>
    <n v="0"/>
    <n v="0"/>
    <n v="0"/>
    <n v="0"/>
    <n v="0"/>
    <n v="0"/>
    <n v="0"/>
    <n v="0"/>
    <n v="0"/>
    <m/>
    <n v="0"/>
    <n v="0"/>
    <n v="0"/>
    <n v="0"/>
    <n v="0"/>
    <x v="1"/>
    <m/>
    <x v="4"/>
    <x v="2"/>
    <s v="EXCLU"/>
    <s v="Exclu"/>
    <s v=""/>
    <s v="CTR_058"/>
    <m/>
  </r>
  <r>
    <s v="Loum-Camtel"/>
    <s v="LIT_086"/>
    <s v="LITTORAL"/>
    <s v="CAMUSAT"/>
    <s v="Medium Grid + Solar + GE"/>
    <s v="LITTORAL"/>
    <s v="Loum"/>
    <s v="ZTE"/>
    <n v="0"/>
    <n v="0"/>
    <n v="0"/>
    <n v="0"/>
    <n v="0"/>
    <n v="0"/>
    <n v="0"/>
    <n v="0"/>
    <n v="0"/>
    <n v="0"/>
    <n v="0"/>
    <n v="0"/>
    <n v="0"/>
    <n v="0"/>
    <n v="0"/>
    <n v="0"/>
    <n v="0"/>
    <n v="0"/>
    <n v="0"/>
    <n v="0"/>
    <n v="0"/>
    <n v="0"/>
    <n v="0"/>
    <n v="0"/>
    <m/>
    <n v="0"/>
    <n v="0"/>
    <n v="0"/>
    <n v="0"/>
    <n v="0"/>
    <x v="1"/>
    <m/>
    <x v="4"/>
    <x v="2"/>
    <s v="EXCLU"/>
    <s v="Exclu"/>
    <s v=""/>
    <s v="LIT_086"/>
    <m/>
  </r>
  <r>
    <s v="H-ville"/>
    <s v="CTR_077"/>
    <s v="Yaounde"/>
    <s v="IHS"/>
    <s v="Grid Only"/>
    <s v="CENTRE"/>
    <s v="Yaounde"/>
    <s v="NOKIA"/>
    <n v="0"/>
    <n v="0"/>
    <n v="0"/>
    <n v="0"/>
    <n v="0"/>
    <n v="0"/>
    <n v="0"/>
    <n v="0"/>
    <n v="0"/>
    <n v="0"/>
    <n v="0"/>
    <n v="0"/>
    <n v="0"/>
    <n v="0"/>
    <n v="0"/>
    <n v="0"/>
    <n v="0"/>
    <n v="0"/>
    <n v="0"/>
    <n v="0"/>
    <n v="0"/>
    <n v="0"/>
    <n v="0"/>
    <n v="0"/>
    <m/>
    <n v="0"/>
    <n v="0"/>
    <n v="0"/>
    <n v="0"/>
    <n v="0"/>
    <x v="1"/>
    <m/>
    <x v="4"/>
    <x v="2"/>
    <s v="EXCLU"/>
    <s v="Exclu"/>
    <s v=""/>
    <s v="CTR_077"/>
    <m/>
  </r>
  <r>
    <s v="Kotto-Logpom"/>
    <s v="LIT_612"/>
    <s v="Douala"/>
    <s v="CAMUSAT"/>
    <s v="Good Grid no GE - 8h"/>
    <s v="LITTORAL"/>
    <s v="Douala"/>
    <s v="ZTE"/>
    <n v="0"/>
    <n v="0"/>
    <n v="0"/>
    <n v="0"/>
    <n v="0"/>
    <n v="0"/>
    <n v="0"/>
    <n v="0"/>
    <n v="0"/>
    <n v="0"/>
    <n v="0"/>
    <n v="0"/>
    <n v="0"/>
    <n v="0"/>
    <n v="0"/>
    <n v="0"/>
    <n v="0"/>
    <n v="0"/>
    <n v="0"/>
    <n v="0"/>
    <n v="0"/>
    <n v="0"/>
    <n v="0"/>
    <n v="0"/>
    <m/>
    <n v="0"/>
    <n v="0"/>
    <n v="0"/>
    <n v="0"/>
    <n v="0"/>
    <x v="1"/>
    <m/>
    <x v="4"/>
    <x v="2"/>
    <s v="EXCLU"/>
    <s v="Exclu"/>
    <s v=""/>
    <s v="LIT_612"/>
    <m/>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m/>
    <n v="0"/>
    <n v="0"/>
    <n v="0"/>
    <n v="0"/>
    <n v="0"/>
    <x v="1"/>
    <s v="site vandalise"/>
    <x v="4"/>
    <x v="2"/>
    <s v="EXCLU"/>
    <s v="Exclu"/>
    <s v=""/>
    <s v="CTR_10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8FD8D-A25A-4F18-861B-12185DF59407}"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I25" firstHeaderRow="1" firstDataRow="1" firstDataCol="1" rowPageCount="1" colPageCount="1"/>
  <pivotFields count="47">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axis="axisRow" showAll="0">
      <items count="17">
        <item x="15"/>
        <item x="13"/>
        <item x="10"/>
        <item x="0"/>
        <item x="12"/>
        <item x="14"/>
        <item x="4"/>
        <item x="5"/>
        <item x="1"/>
        <item x="3"/>
        <item x="6"/>
        <item x="8"/>
        <item x="2"/>
        <item x="7"/>
        <item x="11"/>
        <item x="9"/>
        <item t="default"/>
      </items>
    </pivotField>
    <pivotField showAll="0"/>
    <pivotField showAll="0"/>
    <pivotField showAll="0"/>
    <pivotField showAll="0"/>
    <pivotField showAll="0"/>
    <pivotField showAll="0"/>
  </pivotFields>
  <rowFields count="1">
    <field x="40"/>
  </rowFields>
  <rowItems count="15">
    <i>
      <x v="1"/>
    </i>
    <i>
      <x v="2"/>
    </i>
    <i>
      <x v="3"/>
    </i>
    <i>
      <x v="4"/>
    </i>
    <i>
      <x v="5"/>
    </i>
    <i>
      <x v="7"/>
    </i>
    <i>
      <x v="8"/>
    </i>
    <i>
      <x v="9"/>
    </i>
    <i>
      <x v="10"/>
    </i>
    <i>
      <x v="11"/>
    </i>
    <i>
      <x v="12"/>
    </i>
    <i>
      <x v="13"/>
    </i>
    <i>
      <x v="14"/>
    </i>
    <i>
      <x v="15"/>
    </i>
    <i t="grand">
      <x/>
    </i>
  </rowItems>
  <colItems count="1">
    <i/>
  </colItems>
  <pageFields count="1">
    <pageField fld="38" hier="-1"/>
  </pageFields>
  <dataFields count="1">
    <dataField name="Sum of NUR  DU 05/10/2026" fld="37" baseField="0" baseItem="0" numFmtId="1"/>
  </dataFields>
  <formats count="24">
    <format dxfId="41">
      <pivotArea type="all" dataOnly="0" outline="0" fieldPosition="0"/>
    </format>
    <format dxfId="40">
      <pivotArea outline="0" collapsedLevelsAreSubtotals="1" fieldPosition="0"/>
    </format>
    <format dxfId="39">
      <pivotArea field="40" type="button" dataOnly="0" labelOnly="1" outline="0" axis="axisRow" fieldPosition="0"/>
    </format>
    <format dxfId="38">
      <pivotArea dataOnly="0" labelOnly="1" fieldPosition="0">
        <references count="1">
          <reference field="40" count="14">
            <x v="1"/>
            <x v="2"/>
            <x v="3"/>
            <x v="4"/>
            <x v="5"/>
            <x v="7"/>
            <x v="8"/>
            <x v="9"/>
            <x v="10"/>
            <x v="11"/>
            <x v="12"/>
            <x v="13"/>
            <x v="14"/>
            <x v="15"/>
          </reference>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40" type="button" dataOnly="0" labelOnly="1" outline="0" axis="axisRow" fieldPosition="0"/>
    </format>
    <format dxfId="32">
      <pivotArea dataOnly="0" labelOnly="1" fieldPosition="0">
        <references count="1">
          <reference field="40" count="14">
            <x v="1"/>
            <x v="2"/>
            <x v="3"/>
            <x v="4"/>
            <x v="5"/>
            <x v="7"/>
            <x v="8"/>
            <x v="9"/>
            <x v="10"/>
            <x v="11"/>
            <x v="12"/>
            <x v="13"/>
            <x v="14"/>
            <x v="15"/>
          </reference>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0" type="button" dataOnly="0" labelOnly="1" outline="0" axis="axisRow" fieldPosition="0"/>
    </format>
    <format dxfId="26">
      <pivotArea dataOnly="0" labelOnly="1" fieldPosition="0">
        <references count="1">
          <reference field="40" count="14">
            <x v="1"/>
            <x v="2"/>
            <x v="3"/>
            <x v="4"/>
            <x v="5"/>
            <x v="7"/>
            <x v="8"/>
            <x v="9"/>
            <x v="10"/>
            <x v="11"/>
            <x v="12"/>
            <x v="13"/>
            <x v="14"/>
            <x v="15"/>
          </reference>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40" type="button" dataOnly="0" labelOnly="1" outline="0" axis="axisRow" fieldPosition="0"/>
    </format>
    <format dxfId="20">
      <pivotArea dataOnly="0" labelOnly="1" fieldPosition="0">
        <references count="1">
          <reference field="40" count="14">
            <x v="1"/>
            <x v="2"/>
            <x v="3"/>
            <x v="4"/>
            <x v="5"/>
            <x v="7"/>
            <x v="8"/>
            <x v="9"/>
            <x v="10"/>
            <x v="11"/>
            <x v="12"/>
            <x v="13"/>
            <x v="14"/>
            <x v="15"/>
          </reference>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C4E9A-21F1-4E24-9D0A-F45284E380A3}"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20" firstHeaderRow="1" firstDataRow="1" firstDataCol="1" rowPageCount="1" colPageCount="1"/>
  <pivotFields count="47">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1">
        <item x="9"/>
        <item x="7"/>
        <item x="8"/>
        <item x="2"/>
        <item x="3"/>
        <item x="0"/>
        <item x="6"/>
        <item x="4"/>
        <item x="5"/>
        <item x="1"/>
        <item t="default"/>
      </items>
    </pivotField>
    <pivotField showAll="0"/>
    <pivotField showAll="0"/>
    <pivotField showAll="0"/>
    <pivotField showAll="0"/>
    <pivotField showAll="0"/>
  </pivotFields>
  <rowFields count="1">
    <field x="41"/>
  </rowFields>
  <rowItems count="9">
    <i>
      <x v="1"/>
    </i>
    <i>
      <x v="2"/>
    </i>
    <i>
      <x v="4"/>
    </i>
    <i>
      <x v="5"/>
    </i>
    <i>
      <x v="6"/>
    </i>
    <i>
      <x v="7"/>
    </i>
    <i>
      <x v="8"/>
    </i>
    <i>
      <x v="9"/>
    </i>
    <i t="grand">
      <x/>
    </i>
  </rowItems>
  <colItems count="1">
    <i/>
  </colItems>
  <pageFields count="1">
    <pageField fld="38" hier="-1"/>
  </pageFields>
  <dataFields count="1">
    <dataField name="Sum of NUR  DU 05/10/2026" fld="37" baseField="0" baseItem="0" numFmtId="1"/>
  </dataFields>
  <formats count="24">
    <format dxfId="65">
      <pivotArea type="all" dataOnly="0" outline="0" fieldPosition="0"/>
    </format>
    <format dxfId="64">
      <pivotArea outline="0" collapsedLevelsAreSubtotals="1" fieldPosition="0"/>
    </format>
    <format dxfId="63">
      <pivotArea field="41" type="button" dataOnly="0" labelOnly="1" outline="0" axis="axisRow" fieldPosition="0"/>
    </format>
    <format dxfId="62">
      <pivotArea dataOnly="0" labelOnly="1" fieldPosition="0">
        <references count="1">
          <reference field="41" count="8">
            <x v="1"/>
            <x v="2"/>
            <x v="4"/>
            <x v="5"/>
            <x v="6"/>
            <x v="7"/>
            <x v="8"/>
            <x v="9"/>
          </reference>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41" type="button" dataOnly="0" labelOnly="1" outline="0" axis="axisRow" fieldPosition="0"/>
    </format>
    <format dxfId="56">
      <pivotArea dataOnly="0" labelOnly="1" fieldPosition="0">
        <references count="1">
          <reference field="41" count="8">
            <x v="1"/>
            <x v="2"/>
            <x v="4"/>
            <x v="5"/>
            <x v="6"/>
            <x v="7"/>
            <x v="8"/>
            <x v="9"/>
          </reference>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41" type="button" dataOnly="0" labelOnly="1" outline="0" axis="axisRow" fieldPosition="0"/>
    </format>
    <format dxfId="50">
      <pivotArea dataOnly="0" labelOnly="1" fieldPosition="0">
        <references count="1">
          <reference field="41" count="8">
            <x v="1"/>
            <x v="2"/>
            <x v="4"/>
            <x v="5"/>
            <x v="6"/>
            <x v="7"/>
            <x v="8"/>
            <x v="9"/>
          </reference>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41" type="button" dataOnly="0" labelOnly="1" outline="0" axis="axisRow" fieldPosition="0"/>
    </format>
    <format dxfId="44">
      <pivotArea dataOnly="0" labelOnly="1" fieldPosition="0">
        <references count="1">
          <reference field="41" count="8">
            <x v="1"/>
            <x v="2"/>
            <x v="4"/>
            <x v="5"/>
            <x v="6"/>
            <x v="7"/>
            <x v="8"/>
            <x v="9"/>
          </reference>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207D11-0D8C-46E2-88C6-3E789E8686CD}"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18" firstHeaderRow="1" firstDataRow="1" firstDataCol="1" rowPageCount="1" colPageCount="1"/>
  <pivotFields count="48">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9">
        <item x="7"/>
        <item x="6"/>
        <item x="1"/>
        <item x="2"/>
        <item x="3"/>
        <item x="0"/>
        <item x="5"/>
        <item x="4"/>
        <item t="default"/>
      </items>
    </pivotField>
    <pivotField showAll="0"/>
    <pivotField showAll="0"/>
    <pivotField showAll="0"/>
    <pivotField showAll="0"/>
  </pivotFields>
  <rowFields count="1">
    <field x="43"/>
  </rowFields>
  <rowItems count="7">
    <i>
      <x v="1"/>
    </i>
    <i>
      <x v="2"/>
    </i>
    <i>
      <x v="4"/>
    </i>
    <i>
      <x v="5"/>
    </i>
    <i>
      <x v="6"/>
    </i>
    <i>
      <x v="7"/>
    </i>
    <i t="grand">
      <x/>
    </i>
  </rowItems>
  <colItems count="1">
    <i/>
  </colItems>
  <pageFields count="1">
    <pageField fld="38" hier="-1"/>
  </pageFields>
  <dataFields count="1">
    <dataField name="Sum of NUR  DU 05/10/2026" fld="37" baseField="0" baseItem="0" numFmtId="1"/>
  </dataFields>
  <formats count="24">
    <format dxfId="89">
      <pivotArea type="all" dataOnly="0" outline="0" fieldPosition="0"/>
    </format>
    <format dxfId="88">
      <pivotArea outline="0" collapsedLevelsAreSubtotals="1" fieldPosition="0"/>
    </format>
    <format dxfId="87">
      <pivotArea field="43" type="button" dataOnly="0" labelOnly="1" outline="0" axis="axisRow" fieldPosition="0"/>
    </format>
    <format dxfId="86">
      <pivotArea dataOnly="0" labelOnly="1" fieldPosition="0">
        <references count="1">
          <reference field="43" count="6">
            <x v="1"/>
            <x v="2"/>
            <x v="4"/>
            <x v="5"/>
            <x v="6"/>
            <x v="7"/>
          </reference>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43" type="button" dataOnly="0" labelOnly="1" outline="0" axis="axisRow" fieldPosition="0"/>
    </format>
    <format dxfId="80">
      <pivotArea dataOnly="0" labelOnly="1" fieldPosition="0">
        <references count="1">
          <reference field="43" count="6">
            <x v="1"/>
            <x v="2"/>
            <x v="4"/>
            <x v="5"/>
            <x v="6"/>
            <x v="7"/>
          </reference>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43" type="button" dataOnly="0" labelOnly="1" outline="0" axis="axisRow" fieldPosition="0"/>
    </format>
    <format dxfId="74">
      <pivotArea dataOnly="0" labelOnly="1" fieldPosition="0">
        <references count="1">
          <reference field="43" count="6">
            <x v="1"/>
            <x v="2"/>
            <x v="4"/>
            <x v="5"/>
            <x v="6"/>
            <x v="7"/>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43" type="button" dataOnly="0" labelOnly="1" outline="0" axis="axisRow" fieldPosition="0"/>
    </format>
    <format dxfId="68">
      <pivotArea dataOnly="0" labelOnly="1" fieldPosition="0">
        <references count="1">
          <reference field="43" count="6">
            <x v="1"/>
            <x v="2"/>
            <x v="4"/>
            <x v="5"/>
            <x v="6"/>
            <x v="7"/>
          </reference>
        </references>
      </pivotArea>
    </format>
    <format dxfId="67">
      <pivotArea dataOnly="0" labelOnly="1" grandRow="1" outline="0"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BT2458"/>
  <sheetViews>
    <sheetView zoomScale="70" zoomScaleNormal="70" workbookViewId="0">
      <pane xSplit="5" ySplit="2" topLeftCell="AJ6" activePane="bottomRight" state="frozen"/>
      <selection pane="topRight" activeCell="F1" sqref="F1"/>
      <selection pane="bottomLeft" activeCell="A3" sqref="A3"/>
      <selection pane="bottomRight" activeCell="AL3" sqref="AL3"/>
    </sheetView>
  </sheetViews>
  <sheetFormatPr defaultColWidth="8.90625" defaultRowHeight="14.5" x14ac:dyDescent="0.35"/>
  <cols>
    <col min="1" max="1" width="14.453125" style="29" customWidth="1"/>
    <col min="2" max="2" width="13.90625" style="29" customWidth="1"/>
    <col min="3" max="3" width="18.453125" style="29" customWidth="1"/>
    <col min="4" max="4" width="18.54296875" style="29" customWidth="1"/>
    <col min="5" max="5" width="18" style="29" customWidth="1"/>
    <col min="6" max="6" width="8.90625" style="29"/>
    <col min="7" max="7" width="12.90625" style="29" customWidth="1"/>
    <col min="8" max="8" width="12.90625" style="47" customWidth="1"/>
    <col min="9" max="11" width="12.90625" style="29" customWidth="1"/>
    <col min="12" max="18" width="14.453125" style="30" customWidth="1"/>
    <col min="19" max="34" width="13.36328125" style="31" customWidth="1"/>
    <col min="35" max="35" width="14.36328125" style="31" customWidth="1"/>
    <col min="36" max="38" width="13.36328125" style="31" customWidth="1"/>
    <col min="39" max="40" width="13.453125" style="22" customWidth="1"/>
    <col min="41" max="41" width="23.7265625" style="31" customWidth="1"/>
    <col min="42" max="42" width="17.7265625" style="31" customWidth="1"/>
    <col min="43" max="43" width="19.453125" style="69" customWidth="1"/>
    <col min="44" max="44" width="17.26953125" style="31" customWidth="1"/>
    <col min="45" max="46" width="42.1796875" style="22" customWidth="1"/>
    <col min="47" max="47" width="34.90625" style="22" customWidth="1"/>
    <col min="48" max="48" width="42.1796875" style="22" customWidth="1"/>
    <col min="49" max="51" width="23.453125" style="22" customWidth="1"/>
    <col min="52" max="52" width="18.453125" style="29" customWidth="1"/>
    <col min="53" max="55" width="18" style="22" customWidth="1"/>
    <col min="56" max="60" width="28.1796875" style="22" customWidth="1"/>
    <col min="61" max="61" width="22.54296875" style="22" customWidth="1"/>
    <col min="62" max="63" width="24.1796875" style="22" customWidth="1"/>
    <col min="64" max="64" width="18.08984375" style="22" customWidth="1"/>
    <col min="65" max="65" width="35" style="22" customWidth="1"/>
    <col min="66" max="66" width="25" style="22" customWidth="1"/>
    <col min="67" max="67" width="22.453125" style="22" customWidth="1"/>
    <col min="68" max="68" width="25" style="22" customWidth="1"/>
    <col min="69" max="69" width="29.54296875" style="22" customWidth="1"/>
    <col min="70" max="16384" width="8.90625" style="22"/>
  </cols>
  <sheetData>
    <row r="1" spans="1:72" s="20" customFormat="1" ht="13" customHeight="1" x14ac:dyDescent="0.35">
      <c r="A1" s="18"/>
      <c r="B1" s="111"/>
      <c r="C1" s="18"/>
      <c r="D1" s="18"/>
      <c r="E1" s="18"/>
      <c r="F1" s="18"/>
      <c r="G1" s="18"/>
      <c r="H1" s="112"/>
      <c r="I1" s="113">
        <f t="shared" ref="I1:AE1" si="0">SUBTOTAL(9,I3:I2458)</f>
        <v>2961.4907322854569</v>
      </c>
      <c r="J1" s="113">
        <f t="shared" si="0"/>
        <v>3313.6944108108169</v>
      </c>
      <c r="K1" s="113">
        <f t="shared" si="0"/>
        <v>3288.5808217134327</v>
      </c>
      <c r="L1" s="113">
        <f t="shared" si="0"/>
        <v>2931.936176121585</v>
      </c>
      <c r="M1" s="113">
        <f t="shared" si="0"/>
        <v>3209.9119874058156</v>
      </c>
      <c r="N1" s="113">
        <f t="shared" si="0"/>
        <v>2613.8487615817362</v>
      </c>
      <c r="O1" s="113">
        <f t="shared" si="0"/>
        <v>2422.1886090395155</v>
      </c>
      <c r="P1" s="113">
        <f t="shared" si="0"/>
        <v>2845.6172515031808</v>
      </c>
      <c r="Q1" s="113">
        <f t="shared" si="0"/>
        <v>3700.0174209332513</v>
      </c>
      <c r="R1" s="113">
        <f t="shared" si="0"/>
        <v>2721.2075241145012</v>
      </c>
      <c r="S1" s="113">
        <f t="shared" si="0"/>
        <v>2735.1020425969318</v>
      </c>
      <c r="T1" s="113">
        <f t="shared" si="0"/>
        <v>3039.2399747346089</v>
      </c>
      <c r="U1" s="113">
        <f t="shared" si="0"/>
        <v>2898.7683615708306</v>
      </c>
      <c r="V1" s="113">
        <f t="shared" si="0"/>
        <v>2818.6535745125952</v>
      </c>
      <c r="W1" s="113">
        <f t="shared" si="0"/>
        <v>3224.5483595028509</v>
      </c>
      <c r="X1" s="113">
        <f t="shared" si="0"/>
        <v>2912.9427793745676</v>
      </c>
      <c r="Y1" s="113">
        <f t="shared" si="0"/>
        <v>2722.6223071072513</v>
      </c>
      <c r="Z1" s="113">
        <f t="shared" si="0"/>
        <v>2436.7910894488978</v>
      </c>
      <c r="AA1" s="113">
        <f t="shared" si="0"/>
        <v>2267.0743661982251</v>
      </c>
      <c r="AB1" s="113">
        <f t="shared" si="0"/>
        <v>2662.6964119842924</v>
      </c>
      <c r="AC1" s="113">
        <f t="shared" si="0"/>
        <v>2421.9121216578278</v>
      </c>
      <c r="AD1" s="113">
        <f t="shared" si="0"/>
        <v>2428.5951216892172</v>
      </c>
      <c r="AE1" s="113">
        <f t="shared" si="0"/>
        <v>2363.0608261564043</v>
      </c>
      <c r="AF1" s="113">
        <f>SUBTOTAL(9,AF3:AF2458)</f>
        <v>2282.9193515576035</v>
      </c>
      <c r="AG1" s="113"/>
      <c r="AH1" s="113">
        <f>SUBTOTAL(9,AH3:AH2458)</f>
        <v>2395.9216259389373</v>
      </c>
      <c r="AI1" s="67"/>
      <c r="AJ1" s="112"/>
      <c r="AK1" s="112"/>
      <c r="AL1" s="113">
        <f>SUBTOTAL(9,AL3:AL2458)</f>
        <v>2395.9216259389373</v>
      </c>
      <c r="AM1" s="111"/>
      <c r="AN1" s="111"/>
      <c r="AO1" s="111"/>
      <c r="AP1" s="111"/>
      <c r="AQ1" s="67"/>
      <c r="AR1" s="111"/>
      <c r="AS1" s="114"/>
      <c r="AT1" s="114"/>
      <c r="AU1" s="111"/>
      <c r="AV1" s="111"/>
      <c r="AW1" s="114"/>
      <c r="AX1" s="111"/>
      <c r="AY1" s="114"/>
      <c r="AZ1" s="18"/>
      <c r="BA1" s="114"/>
      <c r="BB1" s="114"/>
      <c r="BC1" s="114"/>
      <c r="BD1" s="18"/>
      <c r="BE1" s="18"/>
      <c r="BF1" s="18"/>
      <c r="BG1" s="18"/>
      <c r="BH1" s="18"/>
      <c r="BI1" s="18"/>
      <c r="BJ1" s="18"/>
      <c r="BK1" s="18"/>
      <c r="BL1" s="18"/>
      <c r="BM1" s="9"/>
      <c r="BN1" s="9"/>
      <c r="BO1" s="9"/>
      <c r="BP1" s="9"/>
      <c r="BQ1" s="9"/>
      <c r="BR1" s="9"/>
      <c r="BS1" s="9"/>
    </row>
    <row r="2" spans="1:72" s="45" customFormat="1" x14ac:dyDescent="0.35">
      <c r="A2" s="36" t="s">
        <v>0</v>
      </c>
      <c r="B2" s="36" t="s">
        <v>1</v>
      </c>
      <c r="C2" s="36" t="s">
        <v>5365</v>
      </c>
      <c r="D2" s="36" t="s">
        <v>2</v>
      </c>
      <c r="E2" s="36" t="s">
        <v>5518</v>
      </c>
      <c r="F2" s="36" t="s">
        <v>3</v>
      </c>
      <c r="G2" s="36" t="s">
        <v>4</v>
      </c>
      <c r="H2" s="36" t="s">
        <v>5368</v>
      </c>
      <c r="I2" s="36" t="s">
        <v>5524</v>
      </c>
      <c r="J2" s="36" t="s">
        <v>5523</v>
      </c>
      <c r="K2" s="36" t="s">
        <v>5538</v>
      </c>
      <c r="L2" s="36" t="s">
        <v>5539</v>
      </c>
      <c r="M2" s="37" t="s">
        <v>5540</v>
      </c>
      <c r="N2" s="37" t="s">
        <v>5541</v>
      </c>
      <c r="O2" s="37" t="s">
        <v>5542</v>
      </c>
      <c r="P2" s="37" t="s">
        <v>5543</v>
      </c>
      <c r="Q2" s="37" t="s">
        <v>5548</v>
      </c>
      <c r="R2" s="37" t="s">
        <v>5557</v>
      </c>
      <c r="S2" s="37" t="s">
        <v>5558</v>
      </c>
      <c r="T2" s="38" t="s">
        <v>5561</v>
      </c>
      <c r="U2" s="38" t="s">
        <v>5570</v>
      </c>
      <c r="V2" s="38" t="s">
        <v>5571</v>
      </c>
      <c r="W2" s="38" t="s">
        <v>5572</v>
      </c>
      <c r="X2" s="38" t="s">
        <v>5586</v>
      </c>
      <c r="Y2" s="38" t="s">
        <v>5584</v>
      </c>
      <c r="Z2" s="38" t="s">
        <v>5588</v>
      </c>
      <c r="AA2" s="38" t="s">
        <v>5587</v>
      </c>
      <c r="AB2" s="38" t="s">
        <v>5590</v>
      </c>
      <c r="AC2" s="38" t="s">
        <v>5592</v>
      </c>
      <c r="AD2" s="38" t="s">
        <v>5593</v>
      </c>
      <c r="AE2" s="38" t="s">
        <v>5603</v>
      </c>
      <c r="AF2" s="38" t="s">
        <v>5611</v>
      </c>
      <c r="AG2" s="38" t="s">
        <v>6003</v>
      </c>
      <c r="AH2" s="38" t="s">
        <v>6002</v>
      </c>
      <c r="AI2" s="38" t="s">
        <v>5495</v>
      </c>
      <c r="AJ2" s="38" t="s">
        <v>5496</v>
      </c>
      <c r="AK2" s="38" t="s">
        <v>5497</v>
      </c>
      <c r="AL2" s="38" t="s">
        <v>6483</v>
      </c>
      <c r="AM2" s="36" t="s">
        <v>5367</v>
      </c>
      <c r="AN2" s="36" t="s">
        <v>5531</v>
      </c>
      <c r="AO2" s="15" t="s">
        <v>7</v>
      </c>
      <c r="AP2" s="15" t="s">
        <v>6</v>
      </c>
      <c r="AQ2" s="68" t="s">
        <v>8</v>
      </c>
      <c r="AR2" s="15" t="s">
        <v>5</v>
      </c>
      <c r="AS2" s="50" t="s">
        <v>6479</v>
      </c>
      <c r="AT2" s="50" t="s">
        <v>6478</v>
      </c>
      <c r="AU2" s="46" t="s">
        <v>6480</v>
      </c>
      <c r="AV2" s="50" t="s">
        <v>6481</v>
      </c>
      <c r="AW2" s="39" t="s">
        <v>6004</v>
      </c>
      <c r="AX2" s="39" t="s">
        <v>6005</v>
      </c>
      <c r="AY2" s="39" t="s">
        <v>6006</v>
      </c>
      <c r="AZ2" s="39" t="s">
        <v>5612</v>
      </c>
      <c r="BA2" s="40" t="s">
        <v>5616</v>
      </c>
      <c r="BB2" s="40" t="s">
        <v>5617</v>
      </c>
      <c r="BC2" s="40" t="s">
        <v>5618</v>
      </c>
      <c r="BD2" s="41" t="s">
        <v>5696</v>
      </c>
      <c r="BE2" s="41" t="s">
        <v>5697</v>
      </c>
      <c r="BF2" s="41" t="s">
        <v>5698</v>
      </c>
      <c r="BG2" s="42" t="s">
        <v>5699</v>
      </c>
      <c r="BH2" s="42" t="s">
        <v>5700</v>
      </c>
      <c r="BI2" s="42" t="s">
        <v>5701</v>
      </c>
      <c r="BJ2" s="43" t="s">
        <v>5613</v>
      </c>
      <c r="BK2" s="43" t="s">
        <v>5614</v>
      </c>
      <c r="BL2" s="41" t="s">
        <v>5615</v>
      </c>
      <c r="BM2" s="44" t="s">
        <v>5695</v>
      </c>
      <c r="BN2" s="45" t="s">
        <v>5573</v>
      </c>
      <c r="BO2" s="45" t="s">
        <v>5544</v>
      </c>
      <c r="BP2" s="45" t="s">
        <v>5546</v>
      </c>
      <c r="BQ2" s="45" t="s">
        <v>5545</v>
      </c>
      <c r="BR2" s="45" t="s">
        <v>5575</v>
      </c>
      <c r="BS2" s="45" t="s">
        <v>5576</v>
      </c>
      <c r="BT2" s="107"/>
    </row>
    <row r="3" spans="1:72" s="9" customFormat="1" ht="19.5" customHeight="1" x14ac:dyDescent="0.35">
      <c r="A3" s="1" t="s">
        <v>4725</v>
      </c>
      <c r="B3" s="1" t="s">
        <v>4726</v>
      </c>
      <c r="C3" s="3" t="str">
        <f>_xlfn.XLOOKUP(B3,'[1]daily break down'!$D:$D,'[1]daily break down'!$E:$E,"")</f>
        <v>Douala</v>
      </c>
      <c r="D3" s="1" t="s">
        <v>21</v>
      </c>
      <c r="E3" s="1" t="s">
        <v>125</v>
      </c>
      <c r="F3" s="3" t="s">
        <v>31</v>
      </c>
      <c r="G3" s="1" t="s">
        <v>32</v>
      </c>
      <c r="H3" s="34" t="str">
        <f>_xlfn.XLOOKUP(B3,[2]CALCULATION!$B:$B,[2]CALCULATION!$H:$H,"")</f>
        <v>ZTE</v>
      </c>
      <c r="I3" s="28">
        <v>12.964211418445181</v>
      </c>
      <c r="J3" s="28">
        <v>13.150623657018603</v>
      </c>
      <c r="K3" s="28">
        <v>12.904945453196474</v>
      </c>
      <c r="L3" s="28">
        <v>40.110645258865453</v>
      </c>
      <c r="M3" s="28">
        <v>3.3216228209101342</v>
      </c>
      <c r="N3" s="28">
        <v>6.3904512417494912</v>
      </c>
      <c r="O3" s="28">
        <v>5.6338515493689245</v>
      </c>
      <c r="P3" s="28">
        <v>15.940440112660621</v>
      </c>
      <c r="Q3" s="28">
        <v>12.639238456423907</v>
      </c>
      <c r="R3" s="28">
        <v>2.0669964015945985</v>
      </c>
      <c r="S3" s="93">
        <v>8.4491543319265041</v>
      </c>
      <c r="T3" s="93">
        <f>_xlfn.XLOOKUP(B3,'[3]Nur des jours'!$B:$B,'[3]Nur des jours'!$U:$U,"")</f>
        <v>49.477307359752089</v>
      </c>
      <c r="U3" s="93">
        <v>1.4785814977470741</v>
      </c>
      <c r="V3" s="93">
        <v>3.8880827433489444</v>
      </c>
      <c r="W3" s="93">
        <v>49.477307359752082</v>
      </c>
      <c r="X3" s="93">
        <v>0</v>
      </c>
      <c r="Y3" s="93">
        <v>0</v>
      </c>
      <c r="Z3" s="93">
        <v>0</v>
      </c>
      <c r="AA3" s="93">
        <v>0</v>
      </c>
      <c r="AB3" s="93">
        <v>0</v>
      </c>
      <c r="AC3" s="93">
        <f>_xlfn.XLOOKUP(B3,'[3]Nur des jours'!$B:$B,'[3]Nur des jours'!$N:$N,"")</f>
        <v>0</v>
      </c>
      <c r="AD3" s="93">
        <v>0</v>
      </c>
      <c r="AE3" s="93">
        <v>0</v>
      </c>
      <c r="AF3" s="93">
        <v>0</v>
      </c>
      <c r="AG3" s="93"/>
      <c r="AH3" s="93">
        <v>68.483383414233245</v>
      </c>
      <c r="AI3" s="93">
        <v>31.712738150905842</v>
      </c>
      <c r="AJ3" s="93">
        <v>26.982797311219237</v>
      </c>
      <c r="AK3" s="93">
        <v>105.26860114650431</v>
      </c>
      <c r="AL3" s="93">
        <v>68.483383414233245</v>
      </c>
      <c r="AM3" s="49" t="s">
        <v>5559</v>
      </c>
      <c r="AN3" s="49"/>
      <c r="AO3" s="48" t="str" cm="1">
        <f t="array" ref="AO3">IFERROR(_xlfn.IFS(
AQ3="MPR ISSUE","PDH",
AQ3="BSS Hardware Issue","BSS",
AQ3="Sites strategiques, MLL, Pylone, etc.","ENVTECH",
AQ3="AKTIVCO DEFAUT GE &amp; POWER Cabinet","AKTIVCO",
AQ3="AKTIVCO Coupure ENEO &amp; Baisse de tension","AKTIVCO GRID ONLY",
AQ3="Coupure ENEO &amp; Baisse de tension","IHS GRID ONLY",
AQ3="Defaut GE &amp; POWER Cabinet","IHS",
AQ3="Sharing","Partners",
AQ3="Sites strategiques &amp; DataCenter","SST &amp; DC",
AQ3="Exclu","Exclu",
AQ3="SAT","SAT",
AQ3="SPARE-ISSUE","SPARE-ISSUE",
AQ3="Fiber CAmtel","TRANS_FO_CAMTEL",
AQ3="Fiber AOF","Fiber AOF",
AQ3="Projet OCM (HUAWEI)","TRAVAUX-HUAWEI",
AQ3="Projet OCM (NOKIA)","TRAVAUX-NOKIA",
AQ3="ACCESS-ISSUE","ACCESS-ISSUE",
AQ3="Projet OCM (ZTE, NOKIA, autres projets)","TRAVAUX OCM",
AQ3="No root CAuse","No root cause",
AQ3="ODU HS","PDH",
AQ3="IP &amp; VLAN","PDH",
AQ3="Warehouse HUAWEI","SPARE-ISSUE",
AQ3="SPARE-HS","SPARE-ISSUE",
AQ3="Power Telco","BSS",AQ3="no impacts","no impacts"
),"")</f>
        <v>AKTIVCO GRID ONLY</v>
      </c>
      <c r="AP3" s="48" t="str" cm="1">
        <f t="array" ref="AP3">IFERROR(_xlfn.IFS(
AQ3="MPR ISSUE","TX ISSUE",
AQ3="BSS Hardware Issue","RAN ISSUE",
AQ3="Sites strategiques, MLL, Pylone, etc.","ENVTECH",
AQ3="AKTIVCO DEFAUT GE &amp; POWER Cabinet","POWER ISSUE",
AQ3="AKTIVCO Coupure ENEO &amp; Baisse de tension","POWER ISSUE",
AQ3="Coupure ENEO &amp; Baisse de tension","POWER ISSUE",
AQ3="Defaut GE &amp; POWER Cabinet","POWER ISSUE",
AQ3="Sharing","POWER ISSUE",
AQ3="Sites strategiques &amp; DataCenter","POWER ISSUE",
AQ3="Exclu","Exclu",
AQ3="SAT","TX ISSUE",
AQ3="SPARE-ISSUE","SPARE-ISSUE",
AQ3="Fiber CAmtel","TX ISSUE",
AQ3="Fiber AOF","TX ISSUE",
AQ3="Projet OCM (HUAWEI)","TRAVAUX-HUAWEI",
AQ3="Projet OCM (NOKIA)","TRAVAUX -NOKIA",
AQ3="ACCESS-ISSUE","ACCESS-ISSUE",
AQ3="Projet OCM (ZTE, NOKIA, autres projets)","TRAVAUX OCM",
AQ3="No root CAuse","No root cause",
AQ3="ODU HS","TX ISSUE",
AQ3="IP &amp; VLAN","TX ISSUE",
AQ3="Warehouse HUAWEI","SPARE-ISSUE",
AQ3="SPARE-HS","SPARE-ISSUE",
AQ3="Power Telco","RAN ISSUE",AQ3="no impacts","no impacts"
),"")</f>
        <v>POWER ISSUE</v>
      </c>
      <c r="AQ3" s="67" t="s">
        <v>5327</v>
      </c>
      <c r="AR3" s="48" t="str" cm="1">
        <f t="array" ref="AR3">IFERROR(_xlfn.IFS(
AQ3="MPR ISSUE","ACTIVE",
AQ3="BSS Hardware Issue","ACTIVE",
AQ3="Sites strategiques, MLL, Pylone, etc.","PASSIVE",
AQ3="AKTIVCO DEFAUT GE &amp; POWER Cabinet","PASSIVE",
AQ3="AKTIVCO Coupure ENEO &amp; Baisse de tension","PASSIVE",
AQ3="Coupure ENEO &amp; Baisse de tension","PASSIVE",
AQ3="Defaut GE &amp; POWER Cabinet","PASSIVE",
AQ3="Sharing","PASSIVE",
AQ3="Sites strategiques &amp; DataCenter","PASSIVE",
AQ3="Exclu","Exclu",
AQ3="SAT","ACTIVE",
AQ3="SPARE-ISSUE","SPARE-ISSUE",
AQ3="Fiber CAmtel","ACTIVE",
AQ3="Fiber AOF","ACTIVE",
AQ3="Projet OCM (HUAWEI)","PLANNED WORKS",
AQ3="Projet OCM (NOKIA)","PLANNED WORKS",
AQ3="ACCESS-ISSUE","ACCESS-ISSUE",
AQ3="Projet OCM (ZTE, NOKIA, autres projets)","PLANNED WORKS",
AQ3="No root CAuse","No root cause",
AQ3="ODU HS","ACTIVE",
AQ3="IP &amp; VLAN","ACTIVE",
AQ3="Warehouse HUAWEI","SPARE-ISSUE",
AQ3="SPARE-HS","SPARE-ISSUE",
AQ3="Power Telco","ACTIVE", AQ3="no impacts","no impacts"
),"")</f>
        <v>PASSIVE</v>
      </c>
      <c r="AS3" s="98" t="s">
        <v>6414</v>
      </c>
      <c r="AT3" s="98" t="s">
        <v>4726</v>
      </c>
      <c r="AV3" s="17" t="s">
        <v>5537</v>
      </c>
      <c r="AW3" s="7" t="s">
        <v>6082</v>
      </c>
      <c r="AX3" s="6" t="s">
        <v>6395</v>
      </c>
      <c r="AY3" s="7"/>
      <c r="AZ3" s="3" t="s">
        <v>5537</v>
      </c>
      <c r="BA3" s="18" t="s">
        <v>5537</v>
      </c>
      <c r="BB3" s="18" t="s">
        <v>5537</v>
      </c>
      <c r="BC3" s="18" t="s">
        <v>5537</v>
      </c>
      <c r="BD3" s="18" t="s">
        <v>5537</v>
      </c>
      <c r="BE3" s="18" t="s">
        <v>5537</v>
      </c>
      <c r="BF3" s="18" t="s">
        <v>5537</v>
      </c>
      <c r="BG3" s="18" t="s">
        <v>5537</v>
      </c>
      <c r="BH3" s="18" t="s">
        <v>5537</v>
      </c>
      <c r="BI3" s="18" t="s">
        <v>5537</v>
      </c>
      <c r="BJ3" s="18" t="s">
        <v>6131</v>
      </c>
      <c r="BK3" s="18" t="s">
        <v>6132</v>
      </c>
      <c r="BL3" s="9" t="s">
        <v>5537</v>
      </c>
      <c r="BM3" s="14" t="s">
        <v>6448</v>
      </c>
      <c r="BN3" s="14" t="s">
        <v>5537</v>
      </c>
      <c r="BO3" s="14" t="str">
        <f>_xlfn.XLOOKUP(B3,'[4]cell downs 18042026 17h'!$B:$B,'[4]cell downs 18042026 17h'!$B:$B,"")</f>
        <v/>
      </c>
      <c r="BP3" s="14" t="str">
        <f>_xlfn.XLOOKUP(B3,'[5]Cells Huawei 19042026 15h'!$B:$B,'[5]Cells Huawei 19042026 15h'!$B:$B,"")</f>
        <v/>
      </c>
      <c r="BQ3" s="9" t="str">
        <f>_xlfn.XLOOKUP(B3,'[6]cells down 19042026 9H40'!$B:$B,'[6]cells down 19042026 9H40'!$B:$B,"")</f>
        <v/>
      </c>
      <c r="BR3" s="9" t="s">
        <v>5537</v>
      </c>
      <c r="BS3" s="9" t="s">
        <v>302</v>
      </c>
      <c r="BT3" s="108"/>
    </row>
    <row r="4" spans="1:72" s="9" customFormat="1" ht="27" customHeight="1" x14ac:dyDescent="0.35">
      <c r="A4" s="1" t="s">
        <v>3331</v>
      </c>
      <c r="B4" s="1" t="s">
        <v>3332</v>
      </c>
      <c r="C4" s="3" t="str">
        <f>_xlfn.XLOOKUP(B4,'[1]daily break down'!$D:$D,'[1]daily break down'!$E:$E,"")</f>
        <v>Douala</v>
      </c>
      <c r="D4" s="1" t="s">
        <v>11</v>
      </c>
      <c r="E4" s="1" t="s">
        <v>12</v>
      </c>
      <c r="F4" s="3" t="s">
        <v>31</v>
      </c>
      <c r="G4" s="1" t="s">
        <v>32</v>
      </c>
      <c r="H4" s="34" t="str">
        <f>_xlfn.XLOOKUP(B4,[2]CALCULATION!$B:$B,[2]CALCULATION!$H:$H,"")</f>
        <v>ZTE</v>
      </c>
      <c r="I4" s="28">
        <v>0</v>
      </c>
      <c r="J4" s="28">
        <v>2.8409317900996749</v>
      </c>
      <c r="K4" s="28">
        <v>0</v>
      </c>
      <c r="L4" s="28">
        <v>1.7656727534221285E-3</v>
      </c>
      <c r="M4" s="28">
        <v>8.8658174315774427E-2</v>
      </c>
      <c r="N4" s="28">
        <v>0</v>
      </c>
      <c r="O4" s="28">
        <v>0</v>
      </c>
      <c r="P4" s="28">
        <v>0</v>
      </c>
      <c r="Q4" s="28">
        <v>4.1573567557850015E-2</v>
      </c>
      <c r="R4" s="28">
        <v>0</v>
      </c>
      <c r="S4" s="93">
        <v>0</v>
      </c>
      <c r="T4" s="93">
        <f>_xlfn.XLOOKUP(B4,'[3]Nur des jours'!$B:$B,'[3]Nur des jours'!$U:$U,"")</f>
        <v>0</v>
      </c>
      <c r="U4" s="93">
        <v>0</v>
      </c>
      <c r="V4" s="93">
        <v>0</v>
      </c>
      <c r="W4" s="93">
        <v>0</v>
      </c>
      <c r="X4" s="93">
        <v>0.33397967657155564</v>
      </c>
      <c r="Y4" s="93">
        <v>3.0046578090533704</v>
      </c>
      <c r="Z4" s="93">
        <v>0</v>
      </c>
      <c r="AA4" s="93">
        <v>0</v>
      </c>
      <c r="AB4" s="93">
        <v>0</v>
      </c>
      <c r="AC4" s="93">
        <f>_xlfn.XLOOKUP(B4,'[3]Nur des jours'!$B:$B,'[3]Nur des jours'!$N:$N,"")</f>
        <v>0.15518301643966245</v>
      </c>
      <c r="AD4" s="93">
        <v>0.15518301643966245</v>
      </c>
      <c r="AE4" s="93">
        <v>0</v>
      </c>
      <c r="AF4" s="93">
        <v>0</v>
      </c>
      <c r="AG4" s="93"/>
      <c r="AH4" s="93">
        <v>52.469712470001419</v>
      </c>
      <c r="AI4" s="93">
        <v>12.476319796650001</v>
      </c>
      <c r="AJ4" s="93">
        <v>19.236465994131468</v>
      </c>
      <c r="AK4" s="93">
        <v>84.815267627121273</v>
      </c>
      <c r="AL4" s="93">
        <v>52.469712470001419</v>
      </c>
      <c r="AM4" s="49" t="s">
        <v>5559</v>
      </c>
      <c r="AN4" s="49"/>
      <c r="AO4" s="48" t="str" cm="1">
        <f t="array" ref="AO4">IFERROR(_xlfn.IFS(
AQ4="MPR ISSUE","PDH",
AQ4="BSS Hardware Issue","BSS",
AQ4="Sites strategiques, MLL, Pylone, etc.","ENVTECH",
AQ4="AKTIVCO DEFAUT GE &amp; POWER Cabinet","AKTIVCO",
AQ4="AKTIVCO Coupure ENEO &amp; Baisse de tension","AKTIVCO GRID ONLY",
AQ4="Coupure ENEO &amp; Baisse de tension","IHS GRID ONLY",
AQ4="Defaut GE &amp; POWER Cabinet","IHS",
AQ4="Sharing","Partners",
AQ4="Sites strategiques &amp; DataCenter","SST &amp; DC",
AQ4="Exclu","Exclu",
AQ4="SAT","SAT",
AQ4="SPARE-ISSUE","SPARE-ISSUE",
AQ4="Fiber CAmtel","TRANS_FO_CAMTEL",
AQ4="Fiber AOF","Fiber AOF",
AQ4="Projet OCM (HUAWEI)","TRAVAUX-HUAWEI",
AQ4="Projet OCM (NOKIA)","TRAVAUX-NOKIA",
AQ4="ACCESS-ISSUE","ACCESS-ISSUE",
AQ4="Projet OCM (ZTE, NOKIA, autres projets)","TRAVAUX OCM",
AQ4="No root CAuse","No root cause",
AQ4="ODU HS","PDH",
AQ4="IP &amp; VLAN","PDH",
AQ4="Warehouse HUAWEI","SPARE-ISSUE",
AQ4="SPARE-HS","SPARE-ISSUE",
AQ4="Power Telco","BSS",AQ4="no impacts","no impacts"
),"")</f>
        <v>IHS</v>
      </c>
      <c r="AP4" s="48" t="str" cm="1">
        <f t="array" ref="AP4">IFERROR(_xlfn.IFS(
AQ4="MPR ISSUE","TX ISSUE",
AQ4="BSS Hardware Issue","RAN ISSUE",
AQ4="Sites strategiques, MLL, Pylone, etc.","ENVTECH",
AQ4="AKTIVCO DEFAUT GE &amp; POWER Cabinet","POWER ISSUE",
AQ4="AKTIVCO Coupure ENEO &amp; Baisse de tension","POWER ISSUE",
AQ4="Coupure ENEO &amp; Baisse de tension","POWER ISSUE",
AQ4="Defaut GE &amp; POWER Cabinet","POWER ISSUE",
AQ4="Sharing","POWER ISSUE",
AQ4="Sites strategiques &amp; DataCenter","POWER ISSUE",
AQ4="Exclu","Exclu",
AQ4="SAT","TX ISSUE",
AQ4="SPARE-ISSUE","SPARE-ISSUE",
AQ4="Fiber CAmtel","TX ISSUE",
AQ4="Fiber AOF","TX ISSUE",
AQ4="Projet OCM (HUAWEI)","TRAVAUX-HUAWEI",
AQ4="Projet OCM (NOKIA)","TRAVAUX -NOKIA",
AQ4="ACCESS-ISSUE","ACCESS-ISSUE",
AQ4="Projet OCM (ZTE, NOKIA, autres projets)","TRAVAUX OCM",
AQ4="No root CAuse","No root cause",
AQ4="ODU HS","TX ISSUE",
AQ4="IP &amp; VLAN","TX ISSUE",
AQ4="Warehouse HUAWEI","SPARE-ISSUE",
AQ4="SPARE-HS","SPARE-ISSUE",
AQ4="Power Telco","RAN ISSUE",AQ4="no impacts","no impacts"
),"")</f>
        <v>POWER ISSUE</v>
      </c>
      <c r="AQ4" s="67" t="s">
        <v>5330</v>
      </c>
      <c r="AR4" s="48" t="str" cm="1">
        <f t="array" ref="AR4">IFERROR(_xlfn.IFS(
AQ4="MPR ISSUE","ACTIVE",
AQ4="BSS Hardware Issue","ACTIVE",
AQ4="Sites strategiques, MLL, Pylone, etc.","PASSIVE",
AQ4="AKTIVCO DEFAUT GE &amp; POWER Cabinet","PASSIVE",
AQ4="AKTIVCO Coupure ENEO &amp; Baisse de tension","PASSIVE",
AQ4="Coupure ENEO &amp; Baisse de tension","PASSIVE",
AQ4="Defaut GE &amp; POWER Cabinet","PASSIVE",
AQ4="Sharing","PASSIVE",
AQ4="Sites strategiques &amp; DataCenter","PASSIVE",
AQ4="Exclu","Exclu",
AQ4="SAT","ACTIVE",
AQ4="SPARE-ISSUE","SPARE-ISSUE",
AQ4="Fiber CAmtel","ACTIVE",
AQ4="Fiber AOF","ACTIVE",
AQ4="Projet OCM (HUAWEI)","PLANNED WORKS",
AQ4="Projet OCM (NOKIA)","PLANNED WORKS",
AQ4="ACCESS-ISSUE","ACCESS-ISSUE",
AQ4="Projet OCM (ZTE, NOKIA, autres projets)","PLANNED WORKS",
AQ4="No root CAuse","No root cause",
AQ4="ODU HS","ACTIVE",
AQ4="IP &amp; VLAN","ACTIVE",
AQ4="Warehouse HUAWEI","SPARE-ISSUE",
AQ4="SPARE-HS","SPARE-ISSUE",
AQ4="Power Telco","ACTIVE", AQ4="no impacts","no impacts"
),"")</f>
        <v>PASSIVE</v>
      </c>
      <c r="AS4" s="92" t="s">
        <v>6061</v>
      </c>
      <c r="AT4" s="98" t="s">
        <v>3332</v>
      </c>
      <c r="AV4" s="17" t="s">
        <v>5537</v>
      </c>
      <c r="AW4" s="7" t="s">
        <v>6007</v>
      </c>
      <c r="AX4" s="6" t="s">
        <v>5537</v>
      </c>
      <c r="AY4" s="7"/>
      <c r="AZ4" s="3"/>
      <c r="BA4" s="18" t="s">
        <v>5537</v>
      </c>
      <c r="BB4" s="18" t="s">
        <v>5537</v>
      </c>
      <c r="BC4" s="18" t="s">
        <v>5537</v>
      </c>
      <c r="BD4" s="18" t="s">
        <v>5537</v>
      </c>
      <c r="BE4" s="18" t="s">
        <v>5537</v>
      </c>
      <c r="BF4" s="18" t="s">
        <v>5537</v>
      </c>
      <c r="BG4" s="18" t="s">
        <v>5537</v>
      </c>
      <c r="BH4" s="18" t="s">
        <v>5537</v>
      </c>
      <c r="BI4" s="18" t="s">
        <v>5537</v>
      </c>
      <c r="BJ4" s="18" t="s">
        <v>5537</v>
      </c>
      <c r="BK4" s="18" t="s">
        <v>5537</v>
      </c>
      <c r="BL4" s="9" t="s">
        <v>5870</v>
      </c>
      <c r="BM4" s="14" t="s">
        <v>6448</v>
      </c>
      <c r="BN4" s="14" t="s">
        <v>5537</v>
      </c>
      <c r="BO4" s="14" t="str">
        <f>_xlfn.XLOOKUP(B4,'[4]cell downs 18042026 17h'!$B:$B,'[4]cell downs 18042026 17h'!$B:$B,"")</f>
        <v/>
      </c>
      <c r="BP4" s="14" t="str">
        <f>_xlfn.XLOOKUP(B4,'[5]Cells Huawei 19042026 15h'!$B:$B,'[5]Cells Huawei 19042026 15h'!$B:$B,"")</f>
        <v/>
      </c>
      <c r="BQ4" s="9" t="str">
        <f>_xlfn.XLOOKUP(B4,'[6]cells down 19042026 9H40'!$B:$B,'[6]cells down 19042026 9H40'!$B:$B,"")</f>
        <v/>
      </c>
      <c r="BR4" s="9" t="s">
        <v>3332</v>
      </c>
      <c r="BS4" s="9" t="s">
        <v>302</v>
      </c>
      <c r="BT4" s="108"/>
    </row>
    <row r="5" spans="1:72" s="9" customFormat="1" ht="23.5" customHeight="1" x14ac:dyDescent="0.35">
      <c r="A5" s="1" t="s">
        <v>863</v>
      </c>
      <c r="B5" s="8" t="s">
        <v>864</v>
      </c>
      <c r="C5" s="3" t="str">
        <f>_xlfn.XLOOKUP(B5,'[1]daily break down'!$D:$D,'[1]daily break down'!$E:$E,"")</f>
        <v>Douala</v>
      </c>
      <c r="D5" s="1" t="s">
        <v>21</v>
      </c>
      <c r="E5" s="1" t="s">
        <v>30</v>
      </c>
      <c r="F5" s="3" t="s">
        <v>31</v>
      </c>
      <c r="G5" s="1" t="s">
        <v>32</v>
      </c>
      <c r="H5" s="34" t="str">
        <f>_xlfn.XLOOKUP(B5,[2]CALCULATION!$B:$B,[2]CALCULATION!$H:$H,"")</f>
        <v>ZTE</v>
      </c>
      <c r="I5" s="28">
        <v>0</v>
      </c>
      <c r="J5" s="28">
        <v>0</v>
      </c>
      <c r="K5" s="28">
        <v>0</v>
      </c>
      <c r="L5" s="28">
        <v>0</v>
      </c>
      <c r="M5" s="28">
        <v>0</v>
      </c>
      <c r="N5" s="28">
        <v>0</v>
      </c>
      <c r="O5" s="28">
        <v>0</v>
      </c>
      <c r="P5" s="28">
        <v>0</v>
      </c>
      <c r="Q5" s="28">
        <v>0</v>
      </c>
      <c r="R5" s="28">
        <v>0</v>
      </c>
      <c r="S5" s="93">
        <v>13.732653602828499</v>
      </c>
      <c r="T5" s="93">
        <f>_xlfn.XLOOKUP(B5,'[3]Nur des jours'!$B:$B,'[3]Nur des jours'!$U:$U,"")</f>
        <v>63.555051892943879</v>
      </c>
      <c r="U5" s="93">
        <v>48.377382409761644</v>
      </c>
      <c r="V5" s="93">
        <v>36.683563619864536</v>
      </c>
      <c r="W5" s="93">
        <v>63.555051892943879</v>
      </c>
      <c r="X5" s="93">
        <v>0</v>
      </c>
      <c r="Y5" s="93">
        <v>0</v>
      </c>
      <c r="Z5" s="93">
        <v>61.323081016913328</v>
      </c>
      <c r="AA5" s="93">
        <v>0</v>
      </c>
      <c r="AB5" s="93">
        <v>46.912658767867178</v>
      </c>
      <c r="AC5" s="93">
        <f>_xlfn.XLOOKUP(B5,'[3]Nur des jours'!$B:$B,'[3]Nur des jours'!$N:$N,"")</f>
        <v>13.866755556697001</v>
      </c>
      <c r="AD5" s="93">
        <v>13.866755556697001</v>
      </c>
      <c r="AE5" s="93">
        <v>13.866149164034208</v>
      </c>
      <c r="AF5" s="93">
        <v>13.86750462998633</v>
      </c>
      <c r="AG5" s="93"/>
      <c r="AH5" s="93">
        <v>46.235603524782199</v>
      </c>
      <c r="AI5" s="93">
        <v>21.344530972107322</v>
      </c>
      <c r="AJ5" s="93">
        <v>19.552248130807754</v>
      </c>
      <c r="AK5" s="93">
        <v>70.229136707181738</v>
      </c>
      <c r="AL5" s="93">
        <v>46.235603524782199</v>
      </c>
      <c r="AM5" s="49" t="s">
        <v>5559</v>
      </c>
      <c r="AN5" s="49"/>
      <c r="AO5" s="48" t="str" cm="1">
        <f t="array" ref="AO5">IFERROR(_xlfn.IFS(
AQ5="MPR ISSUE","PDH",
AQ5="BSS Hardware Issue","BSS",
AQ5="Sites strategiques, MLL, Pylone, etc.","ENVTECH",
AQ5="AKTIVCO DEFAUT GE &amp; POWER Cabinet","AKTIVCO",
AQ5="AKTIVCO Coupure ENEO &amp; Baisse de tension","AKTIVCO GRID ONLY",
AQ5="Coupure ENEO &amp; Baisse de tension","IHS GRID ONLY",
AQ5="Defaut GE &amp; POWER Cabinet","IHS",
AQ5="Sharing","Partners",
AQ5="Sites strategiques &amp; DataCenter","SST &amp; DC",
AQ5="Exclu","Exclu",
AQ5="SAT","SAT",
AQ5="SPARE-ISSUE","SPARE-ISSUE",
AQ5="Fiber CAmtel","TRANS_FO_CAMTEL",
AQ5="Fiber AOF","Fiber AOF",
AQ5="Projet OCM (HUAWEI)","TRAVAUX-HUAWEI",
AQ5="Projet OCM (NOKIA)","TRAVAUX-NOKIA",
AQ5="ACCESS-ISSUE","ACCESS-ISSUE",
AQ5="Projet OCM (ZTE, NOKIA, autres projets)","TRAVAUX OCM",
AQ5="No root CAuse","No root cause",
AQ5="ODU HS","PDH",
AQ5="IP &amp; VLAN","PDH",
AQ5="Warehouse HUAWEI","SPARE-ISSUE",
AQ5="SPARE-HS","SPARE-ISSUE",
AQ5="Power Telco","BSS",AQ5="no impacts","no impacts"
),"")</f>
        <v>AKTIVCO GRID ONLY</v>
      </c>
      <c r="AP5" s="48" t="str" cm="1">
        <f t="array" ref="AP5">IFERROR(_xlfn.IFS(
AQ5="MPR ISSUE","TX ISSUE",
AQ5="BSS Hardware Issue","RAN ISSUE",
AQ5="Sites strategiques, MLL, Pylone, etc.","ENVTECH",
AQ5="AKTIVCO DEFAUT GE &amp; POWER Cabinet","POWER ISSUE",
AQ5="AKTIVCO Coupure ENEO &amp; Baisse de tension","POWER ISSUE",
AQ5="Coupure ENEO &amp; Baisse de tension","POWER ISSUE",
AQ5="Defaut GE &amp; POWER Cabinet","POWER ISSUE",
AQ5="Sharing","POWER ISSUE",
AQ5="Sites strategiques &amp; DataCenter","POWER ISSUE",
AQ5="Exclu","Exclu",
AQ5="SAT","TX ISSUE",
AQ5="SPARE-ISSUE","SPARE-ISSUE",
AQ5="Fiber CAmtel","TX ISSUE",
AQ5="Fiber AOF","TX ISSUE",
AQ5="Projet OCM (HUAWEI)","TRAVAUX-HUAWEI",
AQ5="Projet OCM (NOKIA)","TRAVAUX -NOKIA",
AQ5="ACCESS-ISSUE","ACCESS-ISSUE",
AQ5="Projet OCM (ZTE, NOKIA, autres projets)","TRAVAUX OCM",
AQ5="No root CAuse","No root cause",
AQ5="ODU HS","TX ISSUE",
AQ5="IP &amp; VLAN","TX ISSUE",
AQ5="Warehouse HUAWEI","SPARE-ISSUE",
AQ5="SPARE-HS","SPARE-ISSUE",
AQ5="Power Telco","RAN ISSUE",AQ5="no impacts","no impacts"
),"")</f>
        <v>POWER ISSUE</v>
      </c>
      <c r="AQ5" s="67" t="s">
        <v>5327</v>
      </c>
      <c r="AR5" s="48" t="str" cm="1">
        <f t="array" ref="AR5">IFERROR(_xlfn.IFS(
AQ5="MPR ISSUE","ACTIVE",
AQ5="BSS Hardware Issue","ACTIVE",
AQ5="Sites strategiques, MLL, Pylone, etc.","PASSIVE",
AQ5="AKTIVCO DEFAUT GE &amp; POWER Cabinet","PASSIVE",
AQ5="AKTIVCO Coupure ENEO &amp; Baisse de tension","PASSIVE",
AQ5="Coupure ENEO &amp; Baisse de tension","PASSIVE",
AQ5="Defaut GE &amp; POWER Cabinet","PASSIVE",
AQ5="Sharing","PASSIVE",
AQ5="Sites strategiques &amp; DataCenter","PASSIVE",
AQ5="Exclu","Exclu",
AQ5="SAT","ACTIVE",
AQ5="SPARE-ISSUE","SPARE-ISSUE",
AQ5="Fiber CAmtel","ACTIVE",
AQ5="Fiber AOF","ACTIVE",
AQ5="Projet OCM (HUAWEI)","PLANNED WORKS",
AQ5="Projet OCM (NOKIA)","PLANNED WORKS",
AQ5="ACCESS-ISSUE","ACCESS-ISSUE",
AQ5="Projet OCM (ZTE, NOKIA, autres projets)","PLANNED WORKS",
AQ5="No root CAuse","No root cause",
AQ5="ODU HS","ACTIVE",
AQ5="IP &amp; VLAN","ACTIVE",
AQ5="Warehouse HUAWEI","SPARE-ISSUE",
AQ5="SPARE-HS","SPARE-ISSUE",
AQ5="Power Telco","ACTIVE", AQ5="no impacts","no impacts"
),"")</f>
        <v>PASSIVE</v>
      </c>
      <c r="AS5" s="92" t="s">
        <v>6415</v>
      </c>
      <c r="AT5" s="98" t="s">
        <v>864</v>
      </c>
      <c r="AV5" s="17" t="s">
        <v>5537</v>
      </c>
      <c r="AW5" s="7" t="s">
        <v>6007</v>
      </c>
      <c r="AX5" s="6" t="s">
        <v>6396</v>
      </c>
      <c r="AY5" s="7"/>
      <c r="AZ5" s="3" t="s">
        <v>5537</v>
      </c>
      <c r="BA5" s="18" t="s">
        <v>5537</v>
      </c>
      <c r="BB5" s="18" t="s">
        <v>5537</v>
      </c>
      <c r="BC5" s="18" t="s">
        <v>5537</v>
      </c>
      <c r="BD5" s="18" t="s">
        <v>5537</v>
      </c>
      <c r="BE5" s="18" t="s">
        <v>5537</v>
      </c>
      <c r="BF5" s="18" t="s">
        <v>5537</v>
      </c>
      <c r="BG5" s="18" t="s">
        <v>5537</v>
      </c>
      <c r="BH5" s="18" t="s">
        <v>5537</v>
      </c>
      <c r="BI5" s="18" t="s">
        <v>5537</v>
      </c>
      <c r="BJ5" s="18" t="s">
        <v>5537</v>
      </c>
      <c r="BK5" s="18" t="s">
        <v>5537</v>
      </c>
      <c r="BL5" s="9" t="s">
        <v>5712</v>
      </c>
      <c r="BM5" s="14" t="s">
        <v>6448</v>
      </c>
      <c r="BN5" s="14" t="s">
        <v>5537</v>
      </c>
      <c r="BO5" s="14" t="str">
        <f>_xlfn.XLOOKUP(B5,'[4]cell downs 18042026 17h'!$B:$B,'[4]cell downs 18042026 17h'!$B:$B,"")</f>
        <v/>
      </c>
      <c r="BP5" s="14" t="str">
        <f>_xlfn.XLOOKUP(B5,'[5]Cells Huawei 19042026 15h'!$B:$B,'[5]Cells Huawei 19042026 15h'!$B:$B,"")</f>
        <v/>
      </c>
      <c r="BQ5" s="9" t="str">
        <f>_xlfn.XLOOKUP(B5,'[6]cells down 19042026 9H40'!$B:$B,'[6]cells down 19042026 9H40'!$B:$B,"")</f>
        <v/>
      </c>
      <c r="BR5" s="9" t="s">
        <v>5537</v>
      </c>
      <c r="BS5" s="9" t="s">
        <v>5537</v>
      </c>
      <c r="BT5" s="108"/>
    </row>
    <row r="6" spans="1:72" s="9" customFormat="1" ht="20" customHeight="1" x14ac:dyDescent="0.35">
      <c r="A6" s="1" t="s">
        <v>2159</v>
      </c>
      <c r="B6" s="8" t="s">
        <v>2160</v>
      </c>
      <c r="C6" s="3" t="str">
        <f>_xlfn.XLOOKUP(B6,'[1]daily break down'!$D:$D,'[1]daily break down'!$E:$E,"")</f>
        <v>CENTRE</v>
      </c>
      <c r="D6" s="1" t="s">
        <v>11</v>
      </c>
      <c r="E6" s="1" t="s">
        <v>12</v>
      </c>
      <c r="F6" s="3" t="s">
        <v>226</v>
      </c>
      <c r="G6" s="1" t="s">
        <v>489</v>
      </c>
      <c r="H6" s="34" t="str">
        <f>_xlfn.XLOOKUP(B6,[2]CALCULATION!$B:$B,[2]CALCULATION!$H:$H,"")</f>
        <v>ZTE</v>
      </c>
      <c r="I6" s="28">
        <v>0</v>
      </c>
      <c r="J6" s="28">
        <v>0</v>
      </c>
      <c r="K6" s="28">
        <v>0</v>
      </c>
      <c r="L6" s="28">
        <v>1.4246660559935846</v>
      </c>
      <c r="M6" s="28">
        <v>0</v>
      </c>
      <c r="N6" s="28">
        <v>0</v>
      </c>
      <c r="O6" s="28">
        <v>0</v>
      </c>
      <c r="P6" s="28">
        <v>0</v>
      </c>
      <c r="Q6" s="28">
        <v>0</v>
      </c>
      <c r="R6" s="28">
        <v>4.7084606757925203E-3</v>
      </c>
      <c r="S6" s="93">
        <v>0</v>
      </c>
      <c r="T6" s="93">
        <f>_xlfn.XLOOKUP(B6,'[3]Nur des jours'!$B:$B,'[3]Nur des jours'!$U:$U,"")</f>
        <v>0</v>
      </c>
      <c r="U6" s="93">
        <v>2.0229437581506313</v>
      </c>
      <c r="V6" s="93">
        <v>0</v>
      </c>
      <c r="W6" s="93">
        <v>0</v>
      </c>
      <c r="X6" s="93">
        <v>0</v>
      </c>
      <c r="Y6" s="93">
        <v>0</v>
      </c>
      <c r="Z6" s="93">
        <v>0</v>
      </c>
      <c r="AA6" s="93">
        <v>0</v>
      </c>
      <c r="AB6" s="93">
        <v>2.6850710406839546</v>
      </c>
      <c r="AC6" s="93">
        <f>_xlfn.XLOOKUP(B6,'[3]Nur des jours'!$B:$B,'[3]Nur des jours'!$N:$N,"")</f>
        <v>0</v>
      </c>
      <c r="AD6" s="93">
        <v>0</v>
      </c>
      <c r="AE6" s="93">
        <v>5.3023687837617767E-2</v>
      </c>
      <c r="AF6" s="93">
        <v>12.394648192379144</v>
      </c>
      <c r="AG6" s="93"/>
      <c r="AH6" s="93">
        <v>41.605670698821172</v>
      </c>
      <c r="AI6" s="93">
        <v>0</v>
      </c>
      <c r="AJ6" s="93">
        <v>55.081244836133287</v>
      </c>
      <c r="AK6" s="93">
        <v>44.323621535370265</v>
      </c>
      <c r="AL6" s="93">
        <v>41.605670698821172</v>
      </c>
      <c r="AM6" s="49" t="s">
        <v>5559</v>
      </c>
      <c r="AN6" s="49"/>
      <c r="AO6" s="48" t="str" cm="1">
        <f t="array" ref="AO6">IFERROR(_xlfn.IFS(
AQ6="MPR ISSUE","PDH",
AQ6="BSS Hardware Issue","BSS",
AQ6="Sites strategiques, MLL, Pylone, etc.","ENVTECH",
AQ6="AKTIVCO DEFAUT GE &amp; POWER Cabinet","AKTIVCO",
AQ6="AKTIVCO Coupure ENEO &amp; Baisse de tension","AKTIVCO GRID ONLY",
AQ6="Coupure ENEO &amp; Baisse de tension","IHS GRID ONLY",
AQ6="Defaut GE &amp; POWER Cabinet","IHS",
AQ6="Sharing","Partners",
AQ6="Sites strategiques &amp; DataCenter","SST &amp; DC",
AQ6="Exclu","Exclu",
AQ6="SAT","SAT",
AQ6="SPARE-ISSUE","SPARE-ISSUE",
AQ6="Fiber CAmtel","TRANS_FO_CAMTEL",
AQ6="Fiber AOF","Fiber AOF",
AQ6="Projet OCM (HUAWEI)","TRAVAUX-HUAWEI",
AQ6="Projet OCM (NOKIA)","TRAVAUX-NOKIA",
AQ6="ACCESS-ISSUE","ACCESS-ISSUE",
AQ6="Projet OCM (ZTE, NOKIA, autres projets)","TRAVAUX OCM",
AQ6="No root CAuse","No root cause",
AQ6="ODU HS","PDH",
AQ6="IP &amp; VLAN","PDH",
AQ6="Warehouse HUAWEI","SPARE-ISSUE",
AQ6="SPARE-HS","SPARE-ISSUE",
AQ6="Power Telco","BSS",AQ6="no impacts","no impacts"
),"")</f>
        <v>PDH</v>
      </c>
      <c r="AP6" s="48" t="str" cm="1">
        <f t="array" ref="AP6">IFERROR(_xlfn.IFS(
AQ6="MPR ISSUE","TX ISSUE",
AQ6="BSS Hardware Issue","RAN ISSUE",
AQ6="Sites strategiques, MLL, Pylone, etc.","ENVTECH",
AQ6="AKTIVCO DEFAUT GE &amp; POWER Cabinet","POWER ISSUE",
AQ6="AKTIVCO Coupure ENEO &amp; Baisse de tension","POWER ISSUE",
AQ6="Coupure ENEO &amp; Baisse de tension","POWER ISSUE",
AQ6="Defaut GE &amp; POWER Cabinet","POWER ISSUE",
AQ6="Sharing","POWER ISSUE",
AQ6="Sites strategiques &amp; DataCenter","POWER ISSUE",
AQ6="Exclu","Exclu",
AQ6="SAT","TX ISSUE",
AQ6="SPARE-ISSUE","SPARE-ISSUE",
AQ6="Fiber CAmtel","TX ISSUE",
AQ6="Fiber AOF","TX ISSUE",
AQ6="Projet OCM (HUAWEI)","TRAVAUX-HUAWEI",
AQ6="Projet OCM (NOKIA)","TRAVAUX -NOKIA",
AQ6="ACCESS-ISSUE","ACCESS-ISSUE",
AQ6="Projet OCM (ZTE, NOKIA, autres projets)","TRAVAUX OCM",
AQ6="No root CAuse","No root cause",
AQ6="ODU HS","TX ISSUE",
AQ6="IP &amp; VLAN","TX ISSUE",
AQ6="Warehouse HUAWEI","SPARE-ISSUE",
AQ6="SPARE-HS","SPARE-ISSUE",
AQ6="Power Telco","RAN ISSUE",AQ6="no impacts","no impacts"
),"")</f>
        <v>TX ISSUE</v>
      </c>
      <c r="AQ6" s="67" t="s">
        <v>5990</v>
      </c>
      <c r="AR6" s="48" t="str" cm="1">
        <f t="array" ref="AR6">IFERROR(_xlfn.IFS(
AQ6="MPR ISSUE","ACTIVE",
AQ6="BSS Hardware Issue","ACTIVE",
AQ6="Sites strategiques, MLL, Pylone, etc.","PASSIVE",
AQ6="AKTIVCO DEFAUT GE &amp; POWER Cabinet","PASSIVE",
AQ6="AKTIVCO Coupure ENEO &amp; Baisse de tension","PASSIVE",
AQ6="Coupure ENEO &amp; Baisse de tension","PASSIVE",
AQ6="Defaut GE &amp; POWER Cabinet","PASSIVE",
AQ6="Sharing","PASSIVE",
AQ6="Sites strategiques &amp; DataCenter","PASSIVE",
AQ6="Exclu","Exclu",
AQ6="SAT","ACTIVE",
AQ6="SPARE-ISSUE","SPARE-ISSUE",
AQ6="Fiber CAmtel","ACTIVE",
AQ6="Fiber AOF","ACTIVE",
AQ6="Projet OCM (HUAWEI)","PLANNED WORKS",
AQ6="Projet OCM (NOKIA)","PLANNED WORKS",
AQ6="ACCESS-ISSUE","ACCESS-ISSUE",
AQ6="Projet OCM (ZTE, NOKIA, autres projets)","PLANNED WORKS",
AQ6="No root CAuse","No root cause",
AQ6="ODU HS","ACTIVE",
AQ6="IP &amp; VLAN","ACTIVE",
AQ6="Warehouse HUAWEI","SPARE-ISSUE",
AQ6="SPARE-HS","SPARE-ISSUE",
AQ6="Power Telco","ACTIVE", AQ6="no impacts","no impacts"
),"")</f>
        <v>ACTIVE</v>
      </c>
      <c r="AS6" s="92" t="s">
        <v>6020</v>
      </c>
      <c r="AT6" s="98" t="s">
        <v>2160</v>
      </c>
      <c r="AV6" s="17" t="s">
        <v>5537</v>
      </c>
      <c r="AW6" s="7" t="s">
        <v>6083</v>
      </c>
      <c r="AX6" s="6" t="s">
        <v>5537</v>
      </c>
      <c r="AY6" s="7"/>
      <c r="AZ6" s="3" t="s">
        <v>5537</v>
      </c>
      <c r="BA6" s="18" t="s">
        <v>5537</v>
      </c>
      <c r="BB6" s="18" t="s">
        <v>5537</v>
      </c>
      <c r="BC6" s="18" t="s">
        <v>5537</v>
      </c>
      <c r="BD6" s="18" t="s">
        <v>6133</v>
      </c>
      <c r="BE6" s="18" t="s">
        <v>6133</v>
      </c>
      <c r="BF6" s="18" t="s">
        <v>6134</v>
      </c>
      <c r="BG6" s="18" t="s">
        <v>5537</v>
      </c>
      <c r="BH6" s="18" t="s">
        <v>5537</v>
      </c>
      <c r="BI6" s="18" t="s">
        <v>5537</v>
      </c>
      <c r="BJ6" s="18" t="s">
        <v>5537</v>
      </c>
      <c r="BK6" s="18" t="s">
        <v>5537</v>
      </c>
      <c r="BL6" s="9" t="s">
        <v>5537</v>
      </c>
      <c r="BM6" s="14" t="s">
        <v>6449</v>
      </c>
      <c r="BN6" s="14" t="s">
        <v>5537</v>
      </c>
      <c r="BO6" s="14" t="str">
        <f>_xlfn.XLOOKUP(B6,'[4]cell downs 18042026 17h'!$B:$B,'[4]cell downs 18042026 17h'!$B:$B,"")</f>
        <v/>
      </c>
      <c r="BP6" s="14" t="str">
        <f>_xlfn.XLOOKUP(B6,'[5]Cells Huawei 19042026 15h'!$B:$B,'[5]Cells Huawei 19042026 15h'!$B:$B,"")</f>
        <v/>
      </c>
      <c r="BQ6" s="9" t="str">
        <f>_xlfn.XLOOKUP(B6,'[6]cells down 19042026 9H40'!$B:$B,'[6]cells down 19042026 9H40'!$B:$B,"")</f>
        <v/>
      </c>
      <c r="BR6" s="9" t="s">
        <v>2160</v>
      </c>
      <c r="BS6" s="9" t="s">
        <v>5537</v>
      </c>
      <c r="BT6" s="108"/>
    </row>
    <row r="7" spans="1:72" s="9" customFormat="1" x14ac:dyDescent="0.35">
      <c r="A7" s="1" t="s">
        <v>1656</v>
      </c>
      <c r="B7" s="8" t="s">
        <v>1657</v>
      </c>
      <c r="C7" s="3" t="str">
        <f>_xlfn.XLOOKUP(B7,'[1]daily break down'!$D:$D,'[1]daily break down'!$E:$E,"")</f>
        <v>Yaounde</v>
      </c>
      <c r="D7" s="1" t="s">
        <v>11</v>
      </c>
      <c r="E7" s="1" t="s">
        <v>145</v>
      </c>
      <c r="F7" s="3" t="s">
        <v>37</v>
      </c>
      <c r="G7" s="1" t="s">
        <v>38</v>
      </c>
      <c r="H7" s="34" t="str">
        <f>_xlfn.XLOOKUP(B7,[2]CALCULATION!$B:$B,[2]CALCULATION!$H:$H,"")</f>
        <v>ZTE</v>
      </c>
      <c r="I7" s="28">
        <v>0</v>
      </c>
      <c r="J7" s="28">
        <v>0</v>
      </c>
      <c r="K7" s="28">
        <v>0</v>
      </c>
      <c r="L7" s="28">
        <v>0</v>
      </c>
      <c r="M7" s="28">
        <v>0</v>
      </c>
      <c r="N7" s="28">
        <v>0</v>
      </c>
      <c r="O7" s="28">
        <v>0</v>
      </c>
      <c r="P7" s="28">
        <v>0</v>
      </c>
      <c r="Q7" s="28">
        <v>0</v>
      </c>
      <c r="R7" s="28">
        <v>0</v>
      </c>
      <c r="S7" s="93">
        <v>0</v>
      </c>
      <c r="T7" s="93">
        <f>_xlfn.XLOOKUP(B7,'[3]Nur des jours'!$B:$B,'[3]Nur des jours'!$U:$U,"")</f>
        <v>0</v>
      </c>
      <c r="U7" s="93">
        <v>17.399670550433317</v>
      </c>
      <c r="V7" s="93">
        <v>0</v>
      </c>
      <c r="W7" s="93">
        <v>0</v>
      </c>
      <c r="X7" s="93">
        <v>0</v>
      </c>
      <c r="Y7" s="93">
        <v>0</v>
      </c>
      <c r="Z7" s="93">
        <v>0</v>
      </c>
      <c r="AA7" s="93">
        <v>0</v>
      </c>
      <c r="AB7" s="93">
        <v>0</v>
      </c>
      <c r="AC7" s="93">
        <f>_xlfn.XLOOKUP(B7,'[3]Nur des jours'!$B:$B,'[3]Nur des jours'!$N:$N,"")</f>
        <v>0</v>
      </c>
      <c r="AD7" s="93">
        <v>0</v>
      </c>
      <c r="AE7" s="93">
        <v>1.727773211997728</v>
      </c>
      <c r="AF7" s="93">
        <v>28.234195266998253</v>
      </c>
      <c r="AG7" s="93"/>
      <c r="AH7" s="93">
        <v>40.459463720597086</v>
      </c>
      <c r="AI7" s="93">
        <v>21.784288334951981</v>
      </c>
      <c r="AJ7" s="93">
        <v>18.527656225030682</v>
      </c>
      <c r="AK7" s="93">
        <v>59.69205069527893</v>
      </c>
      <c r="AL7" s="93">
        <v>40.459463720597086</v>
      </c>
      <c r="AM7" s="49" t="s">
        <v>5559</v>
      </c>
      <c r="AN7" s="49"/>
      <c r="AO7" s="48" t="str" cm="1">
        <f t="array" ref="AO7">IFERROR(_xlfn.IFS(
AQ7="MPR ISSUE","PDH",
AQ7="BSS Hardware Issue","BSS",
AQ7="Sites strategiques, MLL, Pylone, etc.","ENVTECH",
AQ7="AKTIVCO DEFAUT GE &amp; POWER Cabinet","AKTIVCO",
AQ7="AKTIVCO Coupure ENEO &amp; Baisse de tension","AKTIVCO GRID ONLY",
AQ7="Coupure ENEO &amp; Baisse de tension","IHS GRID ONLY",
AQ7="Defaut GE &amp; POWER Cabinet","IHS",
AQ7="Sharing","Partners",
AQ7="Sites strategiques &amp; DataCenter","SST &amp; DC",
AQ7="Exclu","Exclu",
AQ7="SAT","SAT",
AQ7="SPARE-ISSUE","SPARE-ISSUE",
AQ7="Fiber CAmtel","TRANS_FO_CAMTEL",
AQ7="Fiber AOF","Fiber AOF",
AQ7="Projet OCM (HUAWEI)","TRAVAUX-HUAWEI",
AQ7="Projet OCM (NOKIA)","TRAVAUX-NOKIA",
AQ7="ACCESS-ISSUE","ACCESS-ISSUE",
AQ7="Projet OCM (ZTE, NOKIA, autres projets)","TRAVAUX OCM",
AQ7="No root CAuse","No root cause",
AQ7="ODU HS","PDH",
AQ7="IP &amp; VLAN","PDH",
AQ7="Warehouse HUAWEI","SPARE-ISSUE",
AQ7="SPARE-HS","SPARE-ISSUE",
AQ7="Power Telco","BSS",AQ7="no impacts","no impacts"
),"")</f>
        <v>IHS GRID ONLY</v>
      </c>
      <c r="AP7" s="48" t="str" cm="1">
        <f t="array" ref="AP7">IFERROR(_xlfn.IFS(
AQ7="MPR ISSUE","TX ISSUE",
AQ7="BSS Hardware Issue","RAN ISSUE",
AQ7="Sites strategiques, MLL, Pylone, etc.","ENVTECH",
AQ7="AKTIVCO DEFAUT GE &amp; POWER Cabinet","POWER ISSUE",
AQ7="AKTIVCO Coupure ENEO &amp; Baisse de tension","POWER ISSUE",
AQ7="Coupure ENEO &amp; Baisse de tension","POWER ISSUE",
AQ7="Defaut GE &amp; POWER Cabinet","POWER ISSUE",
AQ7="Sharing","POWER ISSUE",
AQ7="Sites strategiques &amp; DataCenter","POWER ISSUE",
AQ7="Exclu","Exclu",
AQ7="SAT","TX ISSUE",
AQ7="SPARE-ISSUE","SPARE-ISSUE",
AQ7="Fiber CAmtel","TX ISSUE",
AQ7="Fiber AOF","TX ISSUE",
AQ7="Projet OCM (HUAWEI)","TRAVAUX-HUAWEI",
AQ7="Projet OCM (NOKIA)","TRAVAUX -NOKIA",
AQ7="ACCESS-ISSUE","ACCESS-ISSUE",
AQ7="Projet OCM (ZTE, NOKIA, autres projets)","TRAVAUX OCM",
AQ7="No root CAuse","No root cause",
AQ7="ODU HS","TX ISSUE",
AQ7="IP &amp; VLAN","TX ISSUE",
AQ7="Warehouse HUAWEI","SPARE-ISSUE",
AQ7="SPARE-HS","SPARE-ISSUE",
AQ7="Power Telco","RAN ISSUE",AQ7="no impacts","no impacts"
),"")</f>
        <v>POWER ISSUE</v>
      </c>
      <c r="AQ7" s="67" t="s">
        <v>5329</v>
      </c>
      <c r="AR7" s="48" t="str" cm="1">
        <f t="array" ref="AR7">IFERROR(_xlfn.IFS(
AQ7="MPR ISSUE","ACTIVE",
AQ7="BSS Hardware Issue","ACTIVE",
AQ7="Sites strategiques, MLL, Pylone, etc.","PASSIVE",
AQ7="AKTIVCO DEFAUT GE &amp; POWER Cabinet","PASSIVE",
AQ7="AKTIVCO Coupure ENEO &amp; Baisse de tension","PASSIVE",
AQ7="Coupure ENEO &amp; Baisse de tension","PASSIVE",
AQ7="Defaut GE &amp; POWER Cabinet","PASSIVE",
AQ7="Sharing","PASSIVE",
AQ7="Sites strategiques &amp; DataCenter","PASSIVE",
AQ7="Exclu","Exclu",
AQ7="SAT","ACTIVE",
AQ7="SPARE-ISSUE","SPARE-ISSUE",
AQ7="Fiber CAmtel","ACTIVE",
AQ7="Fiber AOF","ACTIVE",
AQ7="Projet OCM (HUAWEI)","PLANNED WORKS",
AQ7="Projet OCM (NOKIA)","PLANNED WORKS",
AQ7="ACCESS-ISSUE","ACCESS-ISSUE",
AQ7="Projet OCM (ZTE, NOKIA, autres projets)","PLANNED WORKS",
AQ7="No root CAuse","No root cause",
AQ7="ODU HS","ACTIVE",
AQ7="IP &amp; VLAN","ACTIVE",
AQ7="Warehouse HUAWEI","SPARE-ISSUE",
AQ7="SPARE-HS","SPARE-ISSUE",
AQ7="Power Telco","ACTIVE", AQ7="no impacts","no impacts"
),"")</f>
        <v>PASSIVE</v>
      </c>
      <c r="AS7" s="92" t="s">
        <v>6008</v>
      </c>
      <c r="AT7" s="98" t="s">
        <v>1657</v>
      </c>
      <c r="AV7" s="17" t="s">
        <v>5537</v>
      </c>
      <c r="AW7" s="7" t="s">
        <v>6007</v>
      </c>
      <c r="AX7" s="6" t="s">
        <v>5537</v>
      </c>
      <c r="AY7" s="7"/>
      <c r="AZ7" s="3" t="s">
        <v>5537</v>
      </c>
      <c r="BA7" s="18" t="s">
        <v>5537</v>
      </c>
      <c r="BB7" s="18" t="s">
        <v>5537</v>
      </c>
      <c r="BC7" s="18" t="s">
        <v>5537</v>
      </c>
      <c r="BD7" s="18" t="s">
        <v>5537</v>
      </c>
      <c r="BE7" s="18" t="s">
        <v>5537</v>
      </c>
      <c r="BF7" s="18" t="s">
        <v>5537</v>
      </c>
      <c r="BG7" s="18" t="s">
        <v>5537</v>
      </c>
      <c r="BH7" s="18" t="s">
        <v>5537</v>
      </c>
      <c r="BI7" s="18" t="s">
        <v>5537</v>
      </c>
      <c r="BJ7" s="18" t="s">
        <v>5537</v>
      </c>
      <c r="BK7" s="18" t="s">
        <v>5704</v>
      </c>
      <c r="BL7" s="9" t="s">
        <v>5537</v>
      </c>
      <c r="BM7" s="14" t="s">
        <v>6448</v>
      </c>
      <c r="BN7" s="14" t="s">
        <v>5537</v>
      </c>
      <c r="BO7" s="14" t="str">
        <f>_xlfn.XLOOKUP(B7,'[4]cell downs 18042026 17h'!$B:$B,'[4]cell downs 18042026 17h'!$B:$B,"")</f>
        <v/>
      </c>
      <c r="BP7" s="14" t="str">
        <f>_xlfn.XLOOKUP(B7,'[5]Cells Huawei 19042026 15h'!$B:$B,'[5]Cells Huawei 19042026 15h'!$B:$B,"")</f>
        <v/>
      </c>
      <c r="BQ7" s="9" t="str">
        <f>_xlfn.XLOOKUP(B7,'[6]cells down 19042026 9H40'!$B:$B,'[6]cells down 19042026 9H40'!$B:$B,"")</f>
        <v/>
      </c>
      <c r="BR7" s="9" t="s">
        <v>1657</v>
      </c>
      <c r="BS7" s="9" t="s">
        <v>12</v>
      </c>
      <c r="BT7" s="108"/>
    </row>
    <row r="8" spans="1:72" s="9" customFormat="1" ht="28.5" customHeight="1" x14ac:dyDescent="0.35">
      <c r="A8" s="1" t="s">
        <v>708</v>
      </c>
      <c r="B8" s="8" t="s">
        <v>709</v>
      </c>
      <c r="C8" s="3" t="str">
        <f>_xlfn.XLOOKUP(B8,'[1]daily break down'!$D:$D,'[1]daily break down'!$E:$E,"")</f>
        <v>Yaounde</v>
      </c>
      <c r="D8" s="1" t="s">
        <v>21</v>
      </c>
      <c r="E8" s="1" t="s">
        <v>710</v>
      </c>
      <c r="F8" s="3" t="s">
        <v>37</v>
      </c>
      <c r="G8" s="1" t="s">
        <v>708</v>
      </c>
      <c r="H8" s="34" t="str">
        <f>_xlfn.XLOOKUP(B8,[2]CALCULATION!$B:$B,[2]CALCULATION!$H:$H,"")</f>
        <v>ZTE</v>
      </c>
      <c r="I8" s="28">
        <v>0</v>
      </c>
      <c r="J8" s="28">
        <v>0</v>
      </c>
      <c r="K8" s="28">
        <v>0</v>
      </c>
      <c r="L8" s="28">
        <v>0</v>
      </c>
      <c r="M8" s="28">
        <v>8.6248298533528516</v>
      </c>
      <c r="N8" s="28">
        <v>8.5509212888055615</v>
      </c>
      <c r="O8" s="28">
        <v>0</v>
      </c>
      <c r="P8" s="28">
        <v>4.9264410029877332</v>
      </c>
      <c r="Q8" s="28">
        <v>33.859289792913337</v>
      </c>
      <c r="R8" s="28">
        <v>36.982818398952162</v>
      </c>
      <c r="S8" s="93">
        <v>36.982604378012347</v>
      </c>
      <c r="T8" s="93">
        <f>_xlfn.XLOOKUP(B8,'[3]Nur des jours'!$B:$B,'[3]Nur des jours'!$U:$U,"")</f>
        <v>36.982818398952162</v>
      </c>
      <c r="U8" s="93">
        <v>36.982818398952162</v>
      </c>
      <c r="V8" s="93">
        <v>36.982729223560575</v>
      </c>
      <c r="W8" s="93">
        <v>36.982818398952162</v>
      </c>
      <c r="X8" s="93">
        <v>36.982818398952162</v>
      </c>
      <c r="Y8" s="93">
        <v>36.982818398952162</v>
      </c>
      <c r="Z8" s="93">
        <v>36.982818398952162</v>
      </c>
      <c r="AA8" s="93">
        <v>36.982818398952162</v>
      </c>
      <c r="AB8" s="93">
        <v>36.982818398952162</v>
      </c>
      <c r="AC8" s="93">
        <f>_xlfn.XLOOKUP(B8,'[3]Nur des jours'!$B:$B,'[3]Nur des jours'!$N:$N,"")</f>
        <v>36.982586542934037</v>
      </c>
      <c r="AD8" s="93">
        <v>36.982586542934037</v>
      </c>
      <c r="AE8" s="93">
        <v>36.982818398952162</v>
      </c>
      <c r="AF8" s="93">
        <v>36.982818398952162</v>
      </c>
      <c r="AG8" s="93"/>
      <c r="AH8" s="93">
        <v>36.982818398952162</v>
      </c>
      <c r="AI8" s="93">
        <v>32.372936225315634</v>
      </c>
      <c r="AJ8" s="93">
        <v>27.540622418066651</v>
      </c>
      <c r="AK8" s="93">
        <v>44.323621535370265</v>
      </c>
      <c r="AL8" s="93">
        <v>36.982818398952162</v>
      </c>
      <c r="AM8" s="49" t="s">
        <v>5600</v>
      </c>
      <c r="AN8" s="49" t="s">
        <v>5536</v>
      </c>
      <c r="AO8" s="48" t="str" cm="1">
        <f t="array" ref="AO8">IFERROR(_xlfn.IFS(
AQ8="MPR ISSUE","PDH",
AQ8="BSS Hardware Issue","BSS",
AQ8="Sites strategiques, MLL, Pylone, etc.","ENVTECH",
AQ8="AKTIVCO DEFAUT GE &amp; POWER Cabinet","AKTIVCO",
AQ8="AKTIVCO Coupure ENEO &amp; Baisse de tension","AKTIVCO GRID ONLY",
AQ8="Coupure ENEO &amp; Baisse de tension","IHS GRID ONLY",
AQ8="Defaut GE &amp; POWER Cabinet","IHS",
AQ8="Sharing","Partners",
AQ8="Sites strategiques &amp; DataCenter","SST &amp; DC",
AQ8="Exclu","Exclu",
AQ8="SAT","SAT",
AQ8="SPARE-ISSUE","SPARE-ISSUE",
AQ8="Fiber CAmtel","TRANS_FO_CAMTEL",
AQ8="Fiber AOF","Fiber AOF",
AQ8="Projet OCM (HUAWEI)","TRAVAUX-HUAWEI",
AQ8="Projet OCM (NOKIA)","TRAVAUX-NOKIA",
AQ8="ACCESS-ISSUE","ACCESS-ISSUE",
AQ8="Projet OCM (ZTE, NOKIA, autres projets)","TRAVAUX OCM",
AQ8="No root CAuse","No root cause",
AQ8="ODU HS","PDH",
AQ8="IP &amp; VLAN","PDH",
AQ8="Warehouse HUAWEI","SPARE-ISSUE",
AQ8="SPARE-HS","SPARE-ISSUE",
AQ8="Power Telco","BSS",AQ8="no impacts","no impacts"
),"")</f>
        <v>Exclu</v>
      </c>
      <c r="AP8" s="48" t="str" cm="1">
        <f t="array" ref="AP8">IFERROR(_xlfn.IFS(
AQ8="MPR ISSUE","TX ISSUE",
AQ8="BSS Hardware Issue","RAN ISSUE",
AQ8="Sites strategiques, MLL, Pylone, etc.","ENVTECH",
AQ8="AKTIVCO DEFAUT GE &amp; POWER Cabinet","POWER ISSUE",
AQ8="AKTIVCO Coupure ENEO &amp; Baisse de tension","POWER ISSUE",
AQ8="Coupure ENEO &amp; Baisse de tension","POWER ISSUE",
AQ8="Defaut GE &amp; POWER Cabinet","POWER ISSUE",
AQ8="Sharing","POWER ISSUE",
AQ8="Sites strategiques &amp; DataCenter","POWER ISSUE",
AQ8="Exclu","Exclu",
AQ8="SAT","TX ISSUE",
AQ8="SPARE-ISSUE","SPARE-ISSUE",
AQ8="Fiber CAmtel","TX ISSUE",
AQ8="Fiber AOF","TX ISSUE",
AQ8="Projet OCM (HUAWEI)","TRAVAUX-HUAWEI",
AQ8="Projet OCM (NOKIA)","TRAVAUX -NOKIA",
AQ8="ACCESS-ISSUE","ACCESS-ISSUE",
AQ8="Projet OCM (ZTE, NOKIA, autres projets)","TRAVAUX OCM",
AQ8="No root CAuse","No root cause",
AQ8="ODU HS","TX ISSUE",
AQ8="IP &amp; VLAN","TX ISSUE",
AQ8="Warehouse HUAWEI","SPARE-ISSUE",
AQ8="SPARE-HS","SPARE-ISSUE",
AQ8="Power Telco","RAN ISSUE",AQ8="no impacts","no impacts"
),"")</f>
        <v>Exclu</v>
      </c>
      <c r="AQ8" s="67" t="s">
        <v>5598</v>
      </c>
      <c r="AR8" s="48" t="str" cm="1">
        <f t="array" ref="AR8">IFERROR(_xlfn.IFS(
AQ8="MPR ISSUE","ACTIVE",
AQ8="BSS Hardware Issue","ACTIVE",
AQ8="Sites strategiques, MLL, Pylone, etc.","PASSIVE",
AQ8="AKTIVCO DEFAUT GE &amp; POWER Cabinet","PASSIVE",
AQ8="AKTIVCO Coupure ENEO &amp; Baisse de tension","PASSIVE",
AQ8="Coupure ENEO &amp; Baisse de tension","PASSIVE",
AQ8="Defaut GE &amp; POWER Cabinet","PASSIVE",
AQ8="Sharing","PASSIVE",
AQ8="Sites strategiques &amp; DataCenter","PASSIVE",
AQ8="Exclu","Exclu",
AQ8="SAT","ACTIVE",
AQ8="SPARE-ISSUE","SPARE-ISSUE",
AQ8="Fiber CAmtel","ACTIVE",
AQ8="Fiber AOF","ACTIVE",
AQ8="Projet OCM (HUAWEI)","PLANNED WORKS",
AQ8="Projet OCM (NOKIA)","PLANNED WORKS",
AQ8="ACCESS-ISSUE","ACCESS-ISSUE",
AQ8="Projet OCM (ZTE, NOKIA, autres projets)","PLANNED WORKS",
AQ8="No root CAuse","No root cause",
AQ8="ODU HS","ACTIVE",
AQ8="IP &amp; VLAN","ACTIVE",
AQ8="Warehouse HUAWEI","SPARE-ISSUE",
AQ8="SPARE-HS","SPARE-ISSUE",
AQ8="Power Telco","ACTIVE", AQ8="no impacts","no impacts"
),"")</f>
        <v>Exclu</v>
      </c>
      <c r="AS8" s="92" t="s">
        <v>5537</v>
      </c>
      <c r="AT8" s="98" t="s">
        <v>709</v>
      </c>
      <c r="AV8" s="17" t="s">
        <v>5537</v>
      </c>
      <c r="AW8" s="7" t="s">
        <v>5537</v>
      </c>
      <c r="AX8" s="6" t="s">
        <v>5537</v>
      </c>
      <c r="AY8" s="7"/>
      <c r="AZ8" s="3" t="s">
        <v>5537</v>
      </c>
      <c r="BA8" s="18" t="s">
        <v>5537</v>
      </c>
      <c r="BB8" s="18" t="s">
        <v>5537</v>
      </c>
      <c r="BC8" s="18" t="s">
        <v>5537</v>
      </c>
      <c r="BD8" s="18" t="s">
        <v>5537</v>
      </c>
      <c r="BE8" s="18" t="s">
        <v>5537</v>
      </c>
      <c r="BF8" s="18" t="s">
        <v>5537</v>
      </c>
      <c r="BG8" s="18" t="s">
        <v>5537</v>
      </c>
      <c r="BH8" s="18" t="s">
        <v>5537</v>
      </c>
      <c r="BI8" s="18" t="s">
        <v>5537</v>
      </c>
      <c r="BJ8" s="18" t="s">
        <v>5537</v>
      </c>
      <c r="BK8" s="18" t="s">
        <v>5537</v>
      </c>
      <c r="BL8" s="9" t="s">
        <v>5537</v>
      </c>
      <c r="BM8" s="14" t="s">
        <v>5537</v>
      </c>
      <c r="BN8" s="14" t="s">
        <v>5537</v>
      </c>
      <c r="BO8" s="14" t="str">
        <f>_xlfn.XLOOKUP(B8,'[4]cell downs 18042026 17h'!$B:$B,'[4]cell downs 18042026 17h'!$B:$B,"")</f>
        <v/>
      </c>
      <c r="BP8" s="14" t="str">
        <f>_xlfn.XLOOKUP(B8,'[5]Cells Huawei 19042026 15h'!$B:$B,'[5]Cells Huawei 19042026 15h'!$B:$B,"")</f>
        <v/>
      </c>
      <c r="BQ8" s="9" t="str">
        <f>_xlfn.XLOOKUP(B8,'[6]cells down 19042026 9H40'!$B:$B,'[6]cells down 19042026 9H40'!$B:$B,"")</f>
        <v/>
      </c>
      <c r="BR8" s="9" t="s">
        <v>5537</v>
      </c>
      <c r="BS8" s="9" t="s">
        <v>5537</v>
      </c>
      <c r="BT8" s="108"/>
    </row>
    <row r="9" spans="1:72" s="9" customFormat="1" x14ac:dyDescent="0.35">
      <c r="A9" s="1" t="s">
        <v>2526</v>
      </c>
      <c r="B9" s="8" t="s">
        <v>2527</v>
      </c>
      <c r="C9" s="3" t="str">
        <f>_xlfn.XLOOKUP(B9,'[1]daily break down'!$D:$D,'[1]daily break down'!$E:$E,"")</f>
        <v>SUD-OUEST</v>
      </c>
      <c r="D9" s="1" t="s">
        <v>11</v>
      </c>
      <c r="E9" s="1" t="s">
        <v>12</v>
      </c>
      <c r="F9" s="3" t="s">
        <v>13</v>
      </c>
      <c r="G9" s="1" t="s">
        <v>63</v>
      </c>
      <c r="H9" s="32" t="str">
        <f>_xlfn.XLOOKUP(B9,[2]CALCULATION!$B:$B,[2]CALCULATION!$H:$H,"")</f>
        <v>Huawei</v>
      </c>
      <c r="I9" s="28">
        <v>0</v>
      </c>
      <c r="J9" s="28">
        <v>0</v>
      </c>
      <c r="K9" s="28">
        <v>0</v>
      </c>
      <c r="L9" s="28">
        <v>0</v>
      </c>
      <c r="M9" s="28">
        <v>0</v>
      </c>
      <c r="N9" s="28">
        <v>8.5060839019156305</v>
      </c>
      <c r="O9" s="28">
        <v>13.868556899607057</v>
      </c>
      <c r="P9" s="28">
        <v>13.868556899607057</v>
      </c>
      <c r="Q9" s="28">
        <v>13.868289373432297</v>
      </c>
      <c r="R9" s="28">
        <v>13.868556899607057</v>
      </c>
      <c r="S9" s="93">
        <v>13.868556899607057</v>
      </c>
      <c r="T9" s="93">
        <f>_xlfn.XLOOKUP(B9,'[3]Nur des jours'!$B:$B,'[3]Nur des jours'!$U:$U,"")</f>
        <v>13.868556899607057</v>
      </c>
      <c r="U9" s="93">
        <v>13.868556899607057</v>
      </c>
      <c r="V9" s="93">
        <v>13.868289373432297</v>
      </c>
      <c r="W9" s="93">
        <v>13.868556899607057</v>
      </c>
      <c r="X9" s="93">
        <v>13.868289373432297</v>
      </c>
      <c r="Y9" s="93">
        <v>13.868556899607057</v>
      </c>
      <c r="Z9" s="93">
        <v>13.868556899607057</v>
      </c>
      <c r="AA9" s="93">
        <v>13.868556899607057</v>
      </c>
      <c r="AB9" s="93">
        <v>13.868289373432297</v>
      </c>
      <c r="AC9" s="93">
        <f>_xlfn.XLOOKUP(B9,'[3]Nur des jours'!$B:$B,'[3]Nur des jours'!$N:$N,"")</f>
        <v>13.868289373432297</v>
      </c>
      <c r="AD9" s="93">
        <v>13.868289373432297</v>
      </c>
      <c r="AE9" s="93">
        <v>13.868556899607057</v>
      </c>
      <c r="AF9" s="93">
        <v>13.868556899607057</v>
      </c>
      <c r="AG9" s="93"/>
      <c r="AH9" s="93">
        <v>35.702884003504238</v>
      </c>
      <c r="AI9" s="93">
        <v>15.603205720018064</v>
      </c>
      <c r="AJ9" s="93">
        <v>13.27623754296847</v>
      </c>
      <c r="AK9" s="93">
        <v>55.644100197650523</v>
      </c>
      <c r="AL9" s="93">
        <v>35.702884003504238</v>
      </c>
      <c r="AM9" s="49" t="s">
        <v>5601</v>
      </c>
      <c r="AN9" s="49"/>
      <c r="AO9" s="48" t="str" cm="1">
        <f t="array" ref="AO9">IFERROR(_xlfn.IFS(
AQ9="MPR ISSUE","PDH",
AQ9="BSS Hardware Issue","BSS",
AQ9="Sites strategiques, MLL, Pylone, etc.","ENVTECH",
AQ9="AKTIVCO DEFAUT GE &amp; POWER Cabinet","AKTIVCO",
AQ9="AKTIVCO Coupure ENEO &amp; Baisse de tension","AKTIVCO GRID ONLY",
AQ9="Coupure ENEO &amp; Baisse de tension","IHS GRID ONLY",
AQ9="Defaut GE &amp; POWER Cabinet","IHS",
AQ9="Sharing","Partners",
AQ9="Sites strategiques &amp; DataCenter","SST &amp; DC",
AQ9="Exclu","Exclu",
AQ9="SAT","SAT",
AQ9="SPARE-ISSUE","SPARE-ISSUE",
AQ9="Fiber CAmtel","TRANS_FO_CAMTEL",
AQ9="Fiber AOF","Fiber AOF",
AQ9="Projet OCM (HUAWEI)","TRAVAUX-HUAWEI",
AQ9="Projet OCM (NOKIA)","TRAVAUX-NOKIA",
AQ9="ACCESS-ISSUE","ACCESS-ISSUE",
AQ9="Projet OCM (ZTE, NOKIA, autres projets)","TRAVAUX OCM",
AQ9="No root CAuse","No root cause",
AQ9="ODU HS","PDH",
AQ9="IP &amp; VLAN","PDH",
AQ9="Warehouse HUAWEI","SPARE-ISSUE",
AQ9="SPARE-HS","SPARE-ISSUE",
AQ9="Power Telco","BSS",AQ9="no impacts","no impacts"
),"")</f>
        <v>PDH</v>
      </c>
      <c r="AP9" s="48" t="str" cm="1">
        <f t="array" ref="AP9">IFERROR(_xlfn.IFS(
AQ9="MPR ISSUE","TX ISSUE",
AQ9="BSS Hardware Issue","RAN ISSUE",
AQ9="Sites strategiques, MLL, Pylone, etc.","ENVTECH",
AQ9="AKTIVCO DEFAUT GE &amp; POWER Cabinet","POWER ISSUE",
AQ9="AKTIVCO Coupure ENEO &amp; Baisse de tension","POWER ISSUE",
AQ9="Coupure ENEO &amp; Baisse de tension","POWER ISSUE",
AQ9="Defaut GE &amp; POWER Cabinet","POWER ISSUE",
AQ9="Sharing","POWER ISSUE",
AQ9="Sites strategiques &amp; DataCenter","POWER ISSUE",
AQ9="Exclu","Exclu",
AQ9="SAT","TX ISSUE",
AQ9="SPARE-ISSUE","SPARE-ISSUE",
AQ9="Fiber CAmtel","TX ISSUE",
AQ9="Fiber AOF","TX ISSUE",
AQ9="Projet OCM (HUAWEI)","TRAVAUX-HUAWEI",
AQ9="Projet OCM (NOKIA)","TRAVAUX -NOKIA",
AQ9="ACCESS-ISSUE","ACCESS-ISSUE",
AQ9="Projet OCM (ZTE, NOKIA, autres projets)","TRAVAUX OCM",
AQ9="No root CAuse","No root cause",
AQ9="ODU HS","TX ISSUE",
AQ9="IP &amp; VLAN","TX ISSUE",
AQ9="Warehouse HUAWEI","SPARE-ISSUE",
AQ9="SPARE-HS","SPARE-ISSUE",
AQ9="Power Telco","RAN ISSUE",AQ9="no impacts","no impacts"
),"")</f>
        <v>TX ISSUE</v>
      </c>
      <c r="AQ9" s="67" t="s">
        <v>5990</v>
      </c>
      <c r="AR9" s="48" t="str" cm="1">
        <f t="array" ref="AR9">IFERROR(_xlfn.IFS(
AQ9="MPR ISSUE","ACTIVE",
AQ9="BSS Hardware Issue","ACTIVE",
AQ9="Sites strategiques, MLL, Pylone, etc.","PASSIVE",
AQ9="AKTIVCO DEFAUT GE &amp; POWER Cabinet","PASSIVE",
AQ9="AKTIVCO Coupure ENEO &amp; Baisse de tension","PASSIVE",
AQ9="Coupure ENEO &amp; Baisse de tension","PASSIVE",
AQ9="Defaut GE &amp; POWER Cabinet","PASSIVE",
AQ9="Sharing","PASSIVE",
AQ9="Sites strategiques &amp; DataCenter","PASSIVE",
AQ9="Exclu","Exclu",
AQ9="SAT","ACTIVE",
AQ9="SPARE-ISSUE","SPARE-ISSUE",
AQ9="Fiber CAmtel","ACTIVE",
AQ9="Fiber AOF","ACTIVE",
AQ9="Projet OCM (HUAWEI)","PLANNED WORKS",
AQ9="Projet OCM (NOKIA)","PLANNED WORKS",
AQ9="ACCESS-ISSUE","ACCESS-ISSUE",
AQ9="Projet OCM (ZTE, NOKIA, autres projets)","PLANNED WORKS",
AQ9="No root CAuse","No root cause",
AQ9="ODU HS","ACTIVE",
AQ9="IP &amp; VLAN","ACTIVE",
AQ9="Warehouse HUAWEI","SPARE-ISSUE",
AQ9="SPARE-HS","SPARE-ISSUE",
AQ9="Power Telco","ACTIVE", AQ9="no impacts","no impacts"
),"")</f>
        <v>ACTIVE</v>
      </c>
      <c r="AS9" s="92" t="s">
        <v>5711</v>
      </c>
      <c r="AT9" s="98" t="s">
        <v>2527</v>
      </c>
      <c r="AV9" s="17" t="s">
        <v>5537</v>
      </c>
      <c r="AW9" s="7" t="s">
        <v>5537</v>
      </c>
      <c r="AX9" s="6" t="s">
        <v>5537</v>
      </c>
      <c r="AY9" s="7"/>
      <c r="AZ9" s="3" t="s">
        <v>5537</v>
      </c>
      <c r="BA9" s="18" t="s">
        <v>5537</v>
      </c>
      <c r="BB9" s="18" t="s">
        <v>5537</v>
      </c>
      <c r="BC9" s="18" t="s">
        <v>5537</v>
      </c>
      <c r="BD9" s="18" t="s">
        <v>5537</v>
      </c>
      <c r="BE9" s="18" t="s">
        <v>5537</v>
      </c>
      <c r="BF9" s="18" t="s">
        <v>5537</v>
      </c>
      <c r="BG9" s="18" t="s">
        <v>5537</v>
      </c>
      <c r="BH9" s="18" t="s">
        <v>5537</v>
      </c>
      <c r="BI9" s="18" t="s">
        <v>5537</v>
      </c>
      <c r="BJ9" s="18" t="s">
        <v>5537</v>
      </c>
      <c r="BK9" s="18" t="s">
        <v>5711</v>
      </c>
      <c r="BL9" s="9" t="s">
        <v>5537</v>
      </c>
      <c r="BM9" s="14" t="s">
        <v>5537</v>
      </c>
      <c r="BN9" s="14" t="s">
        <v>5537</v>
      </c>
      <c r="BO9" s="14" t="str">
        <f>_xlfn.XLOOKUP(B9,'[4]cell downs 18042026 17h'!$B:$B,'[4]cell downs 18042026 17h'!$B:$B,"")</f>
        <v/>
      </c>
      <c r="BP9" s="14" t="str">
        <f>_xlfn.XLOOKUP(B9,'[5]Cells Huawei 19042026 15h'!$B:$B,'[5]Cells Huawei 19042026 15h'!$B:$B,"")</f>
        <v/>
      </c>
      <c r="BQ9" s="9" t="str">
        <f>_xlfn.XLOOKUP(B9,'[6]cells down 19042026 9H40'!$B:$B,'[6]cells down 19042026 9H40'!$B:$B,"")</f>
        <v/>
      </c>
      <c r="BR9" s="9" t="s">
        <v>2527</v>
      </c>
      <c r="BS9" s="9" t="s">
        <v>5537</v>
      </c>
      <c r="BT9" s="108"/>
    </row>
    <row r="10" spans="1:72" s="9" customFormat="1" ht="19.5" customHeight="1" x14ac:dyDescent="0.35">
      <c r="A10" s="1" t="s">
        <v>324</v>
      </c>
      <c r="B10" s="8" t="s">
        <v>325</v>
      </c>
      <c r="C10" s="3" t="str">
        <f>_xlfn.XLOOKUP(B10,'[1]daily break down'!$D:$D,'[1]daily break down'!$E:$E,"")</f>
        <v>Yaounde</v>
      </c>
      <c r="D10" s="1" t="s">
        <v>5499</v>
      </c>
      <c r="E10" s="1" t="s">
        <v>5532</v>
      </c>
      <c r="F10" s="3" t="s">
        <v>37</v>
      </c>
      <c r="G10" s="1" t="s">
        <v>38</v>
      </c>
      <c r="H10" s="34" t="str">
        <f>_xlfn.XLOOKUP(B10,[2]CALCULATION!$B:$B,[2]CALCULATION!$H:$H,"")</f>
        <v>ZTE</v>
      </c>
      <c r="I10" s="28">
        <v>0</v>
      </c>
      <c r="J10" s="28">
        <v>0</v>
      </c>
      <c r="K10" s="28">
        <v>3.0910509284228387</v>
      </c>
      <c r="L10" s="28">
        <v>18.092117466106206</v>
      </c>
      <c r="M10" s="28">
        <v>0</v>
      </c>
      <c r="N10" s="28">
        <v>0</v>
      </c>
      <c r="O10" s="28">
        <v>0</v>
      </c>
      <c r="P10" s="28">
        <v>0</v>
      </c>
      <c r="Q10" s="28">
        <v>0</v>
      </c>
      <c r="R10" s="28">
        <v>0</v>
      </c>
      <c r="S10" s="93">
        <v>0</v>
      </c>
      <c r="T10" s="93">
        <f>_xlfn.XLOOKUP(B10,'[3]Nur des jours'!$B:$B,'[3]Nur des jours'!$U:$U,"")</f>
        <v>11.798153998053836</v>
      </c>
      <c r="U10" s="93">
        <v>0</v>
      </c>
      <c r="V10" s="93">
        <v>0.73207645969414992</v>
      </c>
      <c r="W10" s="93">
        <v>11.798153998053838</v>
      </c>
      <c r="X10" s="93">
        <v>9.0663015469433521</v>
      </c>
      <c r="Y10" s="93">
        <v>12.327606132984052</v>
      </c>
      <c r="Z10" s="93">
        <v>12.327606132984052</v>
      </c>
      <c r="AA10" s="93">
        <v>12.327606132984052</v>
      </c>
      <c r="AB10" s="93">
        <v>12.327606132984052</v>
      </c>
      <c r="AC10" s="93">
        <f>_xlfn.XLOOKUP(B10,'[3]Nur des jours'!$B:$B,'[3]Nur des jours'!$N:$N,"")</f>
        <v>6.3447756061786418</v>
      </c>
      <c r="AD10" s="93">
        <v>6.3447756061786418</v>
      </c>
      <c r="AE10" s="93">
        <v>1.0146911107116057</v>
      </c>
      <c r="AF10" s="93">
        <v>9.2164729063758273</v>
      </c>
      <c r="AG10" s="93"/>
      <c r="AH10" s="93">
        <v>33.131743443111823</v>
      </c>
      <c r="AI10" s="93">
        <v>11.013043095971767</v>
      </c>
      <c r="AJ10" s="93">
        <v>13.282240803642161</v>
      </c>
      <c r="AK10" s="93">
        <v>51.966778624851457</v>
      </c>
      <c r="AL10" s="93">
        <v>33.131743443111823</v>
      </c>
      <c r="AM10" s="49" t="s">
        <v>5559</v>
      </c>
      <c r="AN10" s="49"/>
      <c r="AO10" s="48" t="str" cm="1">
        <f t="array" ref="AO10">IFERROR(_xlfn.IFS(
AQ10="MPR ISSUE","PDH",
AQ10="BSS Hardware Issue","BSS",
AQ10="Sites strategiques, MLL, Pylone, etc.","ENVTECH",
AQ10="AKTIVCO DEFAUT GE &amp; POWER Cabinet","AKTIVCO",
AQ10="AKTIVCO Coupure ENEO &amp; Baisse de tension","AKTIVCO GRID ONLY",
AQ10="Coupure ENEO &amp; Baisse de tension","IHS GRID ONLY",
AQ10="Defaut GE &amp; POWER Cabinet","IHS",
AQ10="Sharing","Partners",
AQ10="Sites strategiques &amp; DataCenter","SST &amp; DC",
AQ10="Exclu","Exclu",
AQ10="SAT","SAT",
AQ10="SPARE-ISSUE","SPARE-ISSUE",
AQ10="Fiber CAmtel","TRANS_FO_CAMTEL",
AQ10="Fiber AOF","Fiber AOF",
AQ10="Projet OCM (HUAWEI)","TRAVAUX-HUAWEI",
AQ10="Projet OCM (NOKIA)","TRAVAUX-NOKIA",
AQ10="ACCESS-ISSUE","ACCESS-ISSUE",
AQ10="Projet OCM (ZTE, NOKIA, autres projets)","TRAVAUX OCM",
AQ10="No root CAuse","No root cause",
AQ10="ODU HS","PDH",
AQ10="IP &amp; VLAN","PDH",
AQ10="Warehouse HUAWEI","SPARE-ISSUE",
AQ10="SPARE-HS","SPARE-ISSUE",
AQ10="Power Telco","BSS",AQ10="no impacts","no impacts"
),"")</f>
        <v>AKTIVCO GRID ONLY</v>
      </c>
      <c r="AP10" s="48" t="str" cm="1">
        <f t="array" ref="AP10">IFERROR(_xlfn.IFS(
AQ10="MPR ISSUE","TX ISSUE",
AQ10="BSS Hardware Issue","RAN ISSUE",
AQ10="Sites strategiques, MLL, Pylone, etc.","ENVTECH",
AQ10="AKTIVCO DEFAUT GE &amp; POWER Cabinet","POWER ISSUE",
AQ10="AKTIVCO Coupure ENEO &amp; Baisse de tension","POWER ISSUE",
AQ10="Coupure ENEO &amp; Baisse de tension","POWER ISSUE",
AQ10="Defaut GE &amp; POWER Cabinet","POWER ISSUE",
AQ10="Sharing","POWER ISSUE",
AQ10="Sites strategiques &amp; DataCenter","POWER ISSUE",
AQ10="Exclu","Exclu",
AQ10="SAT","TX ISSUE",
AQ10="SPARE-ISSUE","SPARE-ISSUE",
AQ10="Fiber CAmtel","TX ISSUE",
AQ10="Fiber AOF","TX ISSUE",
AQ10="Projet OCM (HUAWEI)","TRAVAUX-HUAWEI",
AQ10="Projet OCM (NOKIA)","TRAVAUX -NOKIA",
AQ10="ACCESS-ISSUE","ACCESS-ISSUE",
AQ10="Projet OCM (ZTE, NOKIA, autres projets)","TRAVAUX OCM",
AQ10="No root CAuse","No root cause",
AQ10="ODU HS","TX ISSUE",
AQ10="IP &amp; VLAN","TX ISSUE",
AQ10="Warehouse HUAWEI","SPARE-ISSUE",
AQ10="SPARE-HS","SPARE-ISSUE",
AQ10="Power Telco","RAN ISSUE",AQ10="no impacts","no impacts"
),"")</f>
        <v>POWER ISSUE</v>
      </c>
      <c r="AQ10" s="67" t="s">
        <v>5327</v>
      </c>
      <c r="AR10" s="48" t="str" cm="1">
        <f t="array" ref="AR10">IFERROR(_xlfn.IFS(
AQ10="MPR ISSUE","ACTIVE",
AQ10="BSS Hardware Issue","ACTIVE",
AQ10="Sites strategiques, MLL, Pylone, etc.","PASSIVE",
AQ10="AKTIVCO DEFAUT GE &amp; POWER Cabinet","PASSIVE",
AQ10="AKTIVCO Coupure ENEO &amp; Baisse de tension","PASSIVE",
AQ10="Coupure ENEO &amp; Baisse de tension","PASSIVE",
AQ10="Defaut GE &amp; POWER Cabinet","PASSIVE",
AQ10="Sharing","PASSIVE",
AQ10="Sites strategiques &amp; DataCenter","PASSIVE",
AQ10="Exclu","Exclu",
AQ10="SAT","ACTIVE",
AQ10="SPARE-ISSUE","SPARE-ISSUE",
AQ10="Fiber CAmtel","ACTIVE",
AQ10="Fiber AOF","ACTIVE",
AQ10="Projet OCM (HUAWEI)","PLANNED WORKS",
AQ10="Projet OCM (NOKIA)","PLANNED WORKS",
AQ10="ACCESS-ISSUE","ACCESS-ISSUE",
AQ10="Projet OCM (ZTE, NOKIA, autres projets)","PLANNED WORKS",
AQ10="No root CAuse","No root cause",
AQ10="ODU HS","ACTIVE",
AQ10="IP &amp; VLAN","ACTIVE",
AQ10="Warehouse HUAWEI","SPARE-ISSUE",
AQ10="SPARE-HS","SPARE-ISSUE",
AQ10="Power Telco","ACTIVE", AQ10="no impacts","no impacts"
),"")</f>
        <v>PASSIVE</v>
      </c>
      <c r="AS10" s="92" t="s">
        <v>6027</v>
      </c>
      <c r="AT10" s="98" t="s">
        <v>325</v>
      </c>
      <c r="AV10" s="17" t="s">
        <v>5537</v>
      </c>
      <c r="AW10" s="7" t="s">
        <v>6084</v>
      </c>
      <c r="AX10" s="6" t="s">
        <v>5537</v>
      </c>
      <c r="AY10" s="7"/>
      <c r="AZ10" s="3" t="s">
        <v>5537</v>
      </c>
      <c r="BA10" s="18" t="s">
        <v>5537</v>
      </c>
      <c r="BB10" s="18" t="s">
        <v>5537</v>
      </c>
      <c r="BC10" s="18" t="s">
        <v>5537</v>
      </c>
      <c r="BD10" s="18" t="s">
        <v>5537</v>
      </c>
      <c r="BE10" s="18" t="s">
        <v>5537</v>
      </c>
      <c r="BF10" s="18" t="s">
        <v>6135</v>
      </c>
      <c r="BG10" s="18" t="s">
        <v>5537</v>
      </c>
      <c r="BH10" s="18" t="s">
        <v>5537</v>
      </c>
      <c r="BI10" s="18" t="s">
        <v>5537</v>
      </c>
      <c r="BJ10" s="18" t="s">
        <v>5537</v>
      </c>
      <c r="BK10" s="18" t="s">
        <v>5537</v>
      </c>
      <c r="BL10" s="9" t="s">
        <v>6136</v>
      </c>
      <c r="BM10" s="14" t="s">
        <v>6450</v>
      </c>
      <c r="BN10" s="14" t="s">
        <v>5537</v>
      </c>
      <c r="BO10" s="14" t="str">
        <f>_xlfn.XLOOKUP(B10,'[4]cell downs 18042026 17h'!$B:$B,'[4]cell downs 18042026 17h'!$B:$B,"")</f>
        <v/>
      </c>
      <c r="BP10" s="14" t="str">
        <f>_xlfn.XLOOKUP(B10,'[5]Cells Huawei 19042026 15h'!$B:$B,'[5]Cells Huawei 19042026 15h'!$B:$B,"")</f>
        <v/>
      </c>
      <c r="BQ10" s="9" t="str">
        <f>_xlfn.XLOOKUP(B10,'[6]cells down 19042026 9H40'!$B:$B,'[6]cells down 19042026 9H40'!$B:$B,"")</f>
        <v/>
      </c>
      <c r="BR10" s="9" t="s">
        <v>5537</v>
      </c>
      <c r="BS10" s="9" t="s">
        <v>5537</v>
      </c>
      <c r="BT10" s="108"/>
    </row>
    <row r="11" spans="1:72" s="9" customFormat="1" ht="19" customHeight="1" x14ac:dyDescent="0.35">
      <c r="A11" s="1" t="s">
        <v>162</v>
      </c>
      <c r="B11" s="1" t="s">
        <v>163</v>
      </c>
      <c r="C11" s="3" t="str">
        <f>_xlfn.XLOOKUP(B11,'[1]daily break down'!$D:$D,'[1]daily break down'!$E:$E,"")</f>
        <v>Douala</v>
      </c>
      <c r="D11" s="1" t="s">
        <v>21</v>
      </c>
      <c r="E11" s="1" t="s">
        <v>30</v>
      </c>
      <c r="F11" s="3" t="s">
        <v>31</v>
      </c>
      <c r="G11" s="1" t="s">
        <v>32</v>
      </c>
      <c r="H11" s="34" t="str">
        <f>_xlfn.XLOOKUP(B11,[2]CALCULATION!$B:$B,[2]CALCULATION!$H:$H,"")</f>
        <v>ZTE</v>
      </c>
      <c r="I11" s="28">
        <v>33.805463526551428</v>
      </c>
      <c r="J11" s="28">
        <v>13.868556899607057</v>
      </c>
      <c r="K11" s="28">
        <v>26.730270122962168</v>
      </c>
      <c r="L11" s="28">
        <v>22.349671691878328</v>
      </c>
      <c r="M11" s="28">
        <v>13.868556899607057</v>
      </c>
      <c r="N11" s="28">
        <v>13.868556899607057</v>
      </c>
      <c r="O11" s="28">
        <v>59.033734693935777</v>
      </c>
      <c r="P11" s="28">
        <v>28.947901596025492</v>
      </c>
      <c r="Q11" s="28">
        <v>9.9759975516004467</v>
      </c>
      <c r="R11" s="28">
        <v>13.868556899607057</v>
      </c>
      <c r="S11" s="93">
        <v>13.868556899607057</v>
      </c>
      <c r="T11" s="93">
        <f>_xlfn.XLOOKUP(B11,'[3]Nur des jours'!$B:$B,'[3]Nur des jours'!$U:$U,"")</f>
        <v>0</v>
      </c>
      <c r="U11" s="93">
        <v>0</v>
      </c>
      <c r="V11" s="93">
        <v>0</v>
      </c>
      <c r="W11" s="93">
        <v>0</v>
      </c>
      <c r="X11" s="93">
        <v>1.3828427973392945</v>
      </c>
      <c r="Y11" s="93">
        <v>0</v>
      </c>
      <c r="Z11" s="93">
        <v>13.530475155022494</v>
      </c>
      <c r="AA11" s="93">
        <v>23.861997157801934</v>
      </c>
      <c r="AB11" s="93">
        <v>0</v>
      </c>
      <c r="AC11" s="93">
        <f>_xlfn.XLOOKUP(B11,'[3]Nur des jours'!$B:$B,'[3]Nur des jours'!$N:$N,"")</f>
        <v>38.278697354415847</v>
      </c>
      <c r="AD11" s="93">
        <v>38.278697354415847</v>
      </c>
      <c r="AE11" s="93">
        <v>0</v>
      </c>
      <c r="AF11" s="93">
        <v>0</v>
      </c>
      <c r="AG11" s="93"/>
      <c r="AH11" s="93">
        <v>31.805741040370052</v>
      </c>
      <c r="AI11" s="93">
        <v>14.84196711549145</v>
      </c>
      <c r="AJ11" s="93">
        <v>12.675061456388914</v>
      </c>
      <c r="AK11" s="93">
        <v>48.766448988436458</v>
      </c>
      <c r="AL11" s="93">
        <v>31.805741040370052</v>
      </c>
      <c r="AM11" s="49" t="s">
        <v>5559</v>
      </c>
      <c r="AN11" s="49"/>
      <c r="AO11" s="48" t="str" cm="1">
        <f t="array" ref="AO11">IFERROR(_xlfn.IFS(
AQ11="MPR ISSUE","PDH",
AQ11="BSS Hardware Issue","BSS",
AQ11="Sites strategiques, MLL, Pylone, etc.","ENVTECH",
AQ11="AKTIVCO DEFAUT GE &amp; POWER Cabinet","AKTIVCO",
AQ11="AKTIVCO Coupure ENEO &amp; Baisse de tension","AKTIVCO GRID ONLY",
AQ11="Coupure ENEO &amp; Baisse de tension","IHS GRID ONLY",
AQ11="Defaut GE &amp; POWER Cabinet","IHS",
AQ11="Sharing","Partners",
AQ11="Sites strategiques &amp; DataCenter","SST &amp; DC",
AQ11="Exclu","Exclu",
AQ11="SAT","SAT",
AQ11="SPARE-ISSUE","SPARE-ISSUE",
AQ11="Fiber CAmtel","TRANS_FO_CAMTEL",
AQ11="Fiber AOF","Fiber AOF",
AQ11="Projet OCM (HUAWEI)","TRAVAUX-HUAWEI",
AQ11="Projet OCM (NOKIA)","TRAVAUX-NOKIA",
AQ11="ACCESS-ISSUE","ACCESS-ISSUE",
AQ11="Projet OCM (ZTE, NOKIA, autres projets)","TRAVAUX OCM",
AQ11="No root CAuse","No root cause",
AQ11="ODU HS","PDH",
AQ11="IP &amp; VLAN","PDH",
AQ11="Warehouse HUAWEI","SPARE-ISSUE",
AQ11="SPARE-HS","SPARE-ISSUE",
AQ11="Power Telco","BSS",AQ11="no impacts","no impacts"
),"")</f>
        <v>AKTIVCO GRID ONLY</v>
      </c>
      <c r="AP11" s="48" t="str" cm="1">
        <f t="array" ref="AP11">IFERROR(_xlfn.IFS(
AQ11="MPR ISSUE","TX ISSUE",
AQ11="BSS Hardware Issue","RAN ISSUE",
AQ11="Sites strategiques, MLL, Pylone, etc.","ENVTECH",
AQ11="AKTIVCO DEFAUT GE &amp; POWER Cabinet","POWER ISSUE",
AQ11="AKTIVCO Coupure ENEO &amp; Baisse de tension","POWER ISSUE",
AQ11="Coupure ENEO &amp; Baisse de tension","POWER ISSUE",
AQ11="Defaut GE &amp; POWER Cabinet","POWER ISSUE",
AQ11="Sharing","POWER ISSUE",
AQ11="Sites strategiques &amp; DataCenter","POWER ISSUE",
AQ11="Exclu","Exclu",
AQ11="SAT","TX ISSUE",
AQ11="SPARE-ISSUE","SPARE-ISSUE",
AQ11="Fiber CAmtel","TX ISSUE",
AQ11="Fiber AOF","TX ISSUE",
AQ11="Projet OCM (HUAWEI)","TRAVAUX-HUAWEI",
AQ11="Projet OCM (NOKIA)","TRAVAUX -NOKIA",
AQ11="ACCESS-ISSUE","ACCESS-ISSUE",
AQ11="Projet OCM (ZTE, NOKIA, autres projets)","TRAVAUX OCM",
AQ11="No root CAuse","No root cause",
AQ11="ODU HS","TX ISSUE",
AQ11="IP &amp; VLAN","TX ISSUE",
AQ11="Warehouse HUAWEI","SPARE-ISSUE",
AQ11="SPARE-HS","SPARE-ISSUE",
AQ11="Power Telco","RAN ISSUE",AQ11="no impacts","no impacts"
),"")</f>
        <v>POWER ISSUE</v>
      </c>
      <c r="AQ11" s="67" t="s">
        <v>5327</v>
      </c>
      <c r="AR11" s="48" t="str" cm="1">
        <f t="array" ref="AR11">IFERROR(_xlfn.IFS(
AQ11="MPR ISSUE","ACTIVE",
AQ11="BSS Hardware Issue","ACTIVE",
AQ11="Sites strategiques, MLL, Pylone, etc.","PASSIVE",
AQ11="AKTIVCO DEFAUT GE &amp; POWER Cabinet","PASSIVE",
AQ11="AKTIVCO Coupure ENEO &amp; Baisse de tension","PASSIVE",
AQ11="Coupure ENEO &amp; Baisse de tension","PASSIVE",
AQ11="Defaut GE &amp; POWER Cabinet","PASSIVE",
AQ11="Sharing","PASSIVE",
AQ11="Sites strategiques &amp; DataCenter","PASSIVE",
AQ11="Exclu","Exclu",
AQ11="SAT","ACTIVE",
AQ11="SPARE-ISSUE","SPARE-ISSUE",
AQ11="Fiber CAmtel","ACTIVE",
AQ11="Fiber AOF","ACTIVE",
AQ11="Projet OCM (HUAWEI)","PLANNED WORKS",
AQ11="Projet OCM (NOKIA)","PLANNED WORKS",
AQ11="ACCESS-ISSUE","ACCESS-ISSUE",
AQ11="Projet OCM (ZTE, NOKIA, autres projets)","PLANNED WORKS",
AQ11="No root CAuse","No root cause",
AQ11="ODU HS","ACTIVE",
AQ11="IP &amp; VLAN","ACTIVE",
AQ11="Warehouse HUAWEI","SPARE-ISSUE",
AQ11="SPARE-HS","SPARE-ISSUE",
AQ11="Power Telco","ACTIVE", AQ11="no impacts","no impacts"
),"")</f>
        <v>PASSIVE</v>
      </c>
      <c r="AS11" s="92" t="s">
        <v>6416</v>
      </c>
      <c r="AT11" s="98" t="s">
        <v>163</v>
      </c>
      <c r="AV11" s="17" t="s">
        <v>5537</v>
      </c>
      <c r="AW11" s="7" t="s">
        <v>6007</v>
      </c>
      <c r="AX11" s="6" t="s">
        <v>6397</v>
      </c>
      <c r="AY11" s="7"/>
      <c r="AZ11" s="3" t="s">
        <v>5537</v>
      </c>
      <c r="BA11" s="18" t="s">
        <v>5537</v>
      </c>
      <c r="BB11" s="18" t="s">
        <v>5537</v>
      </c>
      <c r="BC11" s="18" t="s">
        <v>5537</v>
      </c>
      <c r="BD11" s="18" t="s">
        <v>5537</v>
      </c>
      <c r="BE11" s="18" t="s">
        <v>5537</v>
      </c>
      <c r="BF11" s="18" t="s">
        <v>5537</v>
      </c>
      <c r="BG11" s="18" t="s">
        <v>5537</v>
      </c>
      <c r="BH11" s="18" t="s">
        <v>5537</v>
      </c>
      <c r="BI11" s="18" t="s">
        <v>5537</v>
      </c>
      <c r="BJ11" s="18" t="s">
        <v>5537</v>
      </c>
      <c r="BK11" s="18" t="s">
        <v>5537</v>
      </c>
      <c r="BL11" s="9" t="s">
        <v>5537</v>
      </c>
      <c r="BM11" s="14" t="s">
        <v>6448</v>
      </c>
      <c r="BN11" s="14" t="s">
        <v>5537</v>
      </c>
      <c r="BO11" s="14" t="str">
        <f>_xlfn.XLOOKUP(B11,'[4]cell downs 18042026 17h'!$B:$B,'[4]cell downs 18042026 17h'!$B:$B,"")</f>
        <v/>
      </c>
      <c r="BP11" s="14" t="str">
        <f>_xlfn.XLOOKUP(B11,'[5]Cells Huawei 19042026 15h'!$B:$B,'[5]Cells Huawei 19042026 15h'!$B:$B,"")</f>
        <v/>
      </c>
      <c r="BQ11" s="9" t="str">
        <f>_xlfn.XLOOKUP(B11,'[6]cells down 19042026 9H40'!$B:$B,'[6]cells down 19042026 9H40'!$B:$B,"")</f>
        <v>LIT_618</v>
      </c>
      <c r="BR11" s="9" t="s">
        <v>5537</v>
      </c>
      <c r="BS11" s="9" t="s">
        <v>5537</v>
      </c>
      <c r="BT11" s="108"/>
    </row>
    <row r="12" spans="1:72" s="9" customFormat="1" ht="34.5" customHeight="1" x14ac:dyDescent="0.35">
      <c r="A12" s="1" t="s">
        <v>2376</v>
      </c>
      <c r="B12" s="8" t="s">
        <v>2377</v>
      </c>
      <c r="C12" s="3" t="str">
        <f>_xlfn.XLOOKUP(B12,'[1]daily break down'!$D:$D,'[1]daily break down'!$E:$E,"")</f>
        <v>Yaounde</v>
      </c>
      <c r="D12" s="1" t="s">
        <v>11</v>
      </c>
      <c r="E12" s="1" t="s">
        <v>12</v>
      </c>
      <c r="F12" s="3" t="s">
        <v>37</v>
      </c>
      <c r="G12" s="1" t="s">
        <v>38</v>
      </c>
      <c r="H12" s="34" t="str">
        <f>_xlfn.XLOOKUP(B12,[2]CALCULATION!$B:$B,[2]CALCULATION!$H:$H,"")</f>
        <v>ZTE</v>
      </c>
      <c r="I12" s="28">
        <v>0</v>
      </c>
      <c r="J12" s="28">
        <v>0</v>
      </c>
      <c r="K12" s="28">
        <v>16.036856546044461</v>
      </c>
      <c r="L12" s="28">
        <v>13.868556899607057</v>
      </c>
      <c r="M12" s="28">
        <v>21.059321610693054</v>
      </c>
      <c r="N12" s="28">
        <v>0</v>
      </c>
      <c r="O12" s="28">
        <v>0</v>
      </c>
      <c r="P12" s="28">
        <v>0</v>
      </c>
      <c r="Q12" s="28">
        <v>0</v>
      </c>
      <c r="R12" s="28">
        <v>0</v>
      </c>
      <c r="S12" s="93">
        <v>0</v>
      </c>
      <c r="T12" s="93">
        <f>_xlfn.XLOOKUP(B12,'[3]Nur des jours'!$B:$B,'[3]Nur des jours'!$U:$U,"")</f>
        <v>0</v>
      </c>
      <c r="U12" s="93">
        <v>0</v>
      </c>
      <c r="V12" s="93">
        <v>0</v>
      </c>
      <c r="W12" s="93">
        <v>0</v>
      </c>
      <c r="X12" s="93">
        <v>1.1111253791737731E-2</v>
      </c>
      <c r="Y12" s="93">
        <v>7.5717933242588451</v>
      </c>
      <c r="Z12" s="93">
        <v>0</v>
      </c>
      <c r="AA12" s="93">
        <v>0</v>
      </c>
      <c r="AB12" s="93">
        <v>0</v>
      </c>
      <c r="AC12" s="93">
        <f>_xlfn.XLOOKUP(B12,'[3]Nur des jours'!$B:$B,'[3]Nur des jours'!$N:$N,"")</f>
        <v>0</v>
      </c>
      <c r="AD12" s="93">
        <v>0</v>
      </c>
      <c r="AE12" s="93">
        <v>0</v>
      </c>
      <c r="AF12" s="93">
        <v>0</v>
      </c>
      <c r="AG12" s="93"/>
      <c r="AH12" s="93">
        <v>30.381556531491032</v>
      </c>
      <c r="AI12" s="93">
        <v>26.509837775619584</v>
      </c>
      <c r="AJ12" s="93">
        <v>22.563547436172058</v>
      </c>
      <c r="AK12" s="93">
        <v>36.474646888481757</v>
      </c>
      <c r="AL12" s="93">
        <v>30.381556531491032</v>
      </c>
      <c r="AM12" s="49" t="s">
        <v>5559</v>
      </c>
      <c r="AN12" s="49"/>
      <c r="AO12" s="48" t="str" cm="1">
        <f t="array" ref="AO12">IFERROR(_xlfn.IFS(
AQ12="MPR ISSUE","PDH",
AQ12="BSS Hardware Issue","BSS",
AQ12="Sites strategiques, MLL, Pylone, etc.","ENVTECH",
AQ12="AKTIVCO DEFAUT GE &amp; POWER Cabinet","AKTIVCO",
AQ12="AKTIVCO Coupure ENEO &amp; Baisse de tension","AKTIVCO GRID ONLY",
AQ12="Coupure ENEO &amp; Baisse de tension","IHS GRID ONLY",
AQ12="Defaut GE &amp; POWER Cabinet","IHS",
AQ12="Sharing","Partners",
AQ12="Sites strategiques &amp; DataCenter","SST &amp; DC",
AQ12="Exclu","Exclu",
AQ12="SAT","SAT",
AQ12="SPARE-ISSUE","SPARE-ISSUE",
AQ12="Fiber CAmtel","TRANS_FO_CAMTEL",
AQ12="Fiber AOF","Fiber AOF",
AQ12="Projet OCM (HUAWEI)","TRAVAUX-HUAWEI",
AQ12="Projet OCM (NOKIA)","TRAVAUX-NOKIA",
AQ12="ACCESS-ISSUE","ACCESS-ISSUE",
AQ12="Projet OCM (ZTE, NOKIA, autres projets)","TRAVAUX OCM",
AQ12="No root CAuse","No root cause",
AQ12="ODU HS","PDH",
AQ12="IP &amp; VLAN","PDH",
AQ12="Warehouse HUAWEI","SPARE-ISSUE",
AQ12="SPARE-HS","SPARE-ISSUE",
AQ12="Power Telco","BSS",AQ12="no impacts","no impacts"
),"")</f>
        <v>Fiber AOF</v>
      </c>
      <c r="AP12" s="48" t="str" cm="1">
        <f t="array" ref="AP12">IFERROR(_xlfn.IFS(
AQ12="MPR ISSUE","TX ISSUE",
AQ12="BSS Hardware Issue","RAN ISSUE",
AQ12="Sites strategiques, MLL, Pylone, etc.","ENVTECH",
AQ12="AKTIVCO DEFAUT GE &amp; POWER Cabinet","POWER ISSUE",
AQ12="AKTIVCO Coupure ENEO &amp; Baisse de tension","POWER ISSUE",
AQ12="Coupure ENEO &amp; Baisse de tension","POWER ISSUE",
AQ12="Defaut GE &amp; POWER Cabinet","POWER ISSUE",
AQ12="Sharing","POWER ISSUE",
AQ12="Sites strategiques &amp; DataCenter","POWER ISSUE",
AQ12="Exclu","Exclu",
AQ12="SAT","TX ISSUE",
AQ12="SPARE-ISSUE","SPARE-ISSUE",
AQ12="Fiber CAmtel","TX ISSUE",
AQ12="Fiber AOF","TX ISSUE",
AQ12="Projet OCM (HUAWEI)","TRAVAUX-HUAWEI",
AQ12="Projet OCM (NOKIA)","TRAVAUX -NOKIA",
AQ12="ACCESS-ISSUE","ACCESS-ISSUE",
AQ12="Projet OCM (ZTE, NOKIA, autres projets)","TRAVAUX OCM",
AQ12="No root CAuse","No root cause",
AQ12="ODU HS","TX ISSUE",
AQ12="IP &amp; VLAN","TX ISSUE",
AQ12="Warehouse HUAWEI","SPARE-ISSUE",
AQ12="SPARE-HS","SPARE-ISSUE",
AQ12="Power Telco","RAN ISSUE",AQ12="no impacts","no impacts"
),"")</f>
        <v>TX ISSUE</v>
      </c>
      <c r="AQ12" s="67" t="s">
        <v>5995</v>
      </c>
      <c r="AR12" s="48" t="str" cm="1">
        <f t="array" ref="AR12">IFERROR(_xlfn.IFS(
AQ12="MPR ISSUE","ACTIVE",
AQ12="BSS Hardware Issue","ACTIVE",
AQ12="Sites strategiques, MLL, Pylone, etc.","PASSIVE",
AQ12="AKTIVCO DEFAUT GE &amp; POWER Cabinet","PASSIVE",
AQ12="AKTIVCO Coupure ENEO &amp; Baisse de tension","PASSIVE",
AQ12="Coupure ENEO &amp; Baisse de tension","PASSIVE",
AQ12="Defaut GE &amp; POWER Cabinet","PASSIVE",
AQ12="Sharing","PASSIVE",
AQ12="Sites strategiques &amp; DataCenter","PASSIVE",
AQ12="Exclu","Exclu",
AQ12="SAT","ACTIVE",
AQ12="SPARE-ISSUE","SPARE-ISSUE",
AQ12="Fiber CAmtel","ACTIVE",
AQ12="Fiber AOF","ACTIVE",
AQ12="Projet OCM (HUAWEI)","PLANNED WORKS",
AQ12="Projet OCM (NOKIA)","PLANNED WORKS",
AQ12="ACCESS-ISSUE","ACCESS-ISSUE",
AQ12="Projet OCM (ZTE, NOKIA, autres projets)","PLANNED WORKS",
AQ12="No root CAuse","No root cause",
AQ12="ODU HS","ACTIVE",
AQ12="IP &amp; VLAN","ACTIVE",
AQ12="Warehouse HUAWEI","SPARE-ISSUE",
AQ12="SPARE-HS","SPARE-ISSUE",
AQ12="Power Telco","ACTIVE", AQ12="no impacts","no impacts"
),"")</f>
        <v>ACTIVE</v>
      </c>
      <c r="AS12" s="92" t="s">
        <v>6066</v>
      </c>
      <c r="AT12" s="98" t="s">
        <v>2377</v>
      </c>
      <c r="AV12" s="17" t="s">
        <v>5537</v>
      </c>
      <c r="AW12" s="7" t="s">
        <v>6085</v>
      </c>
      <c r="AX12" s="6" t="s">
        <v>5537</v>
      </c>
      <c r="AY12" s="7"/>
      <c r="AZ12" s="3" t="s">
        <v>5537</v>
      </c>
      <c r="BA12" s="18" t="s">
        <v>5537</v>
      </c>
      <c r="BB12" s="18" t="s">
        <v>5537</v>
      </c>
      <c r="BC12" s="18" t="s">
        <v>5537</v>
      </c>
      <c r="BD12" s="18" t="s">
        <v>5537</v>
      </c>
      <c r="BE12" s="18" t="s">
        <v>5537</v>
      </c>
      <c r="BF12" s="18" t="s">
        <v>5537</v>
      </c>
      <c r="BG12" s="18" t="s">
        <v>5537</v>
      </c>
      <c r="BH12" s="18" t="s">
        <v>5537</v>
      </c>
      <c r="BI12" s="18" t="s">
        <v>5537</v>
      </c>
      <c r="BJ12" s="18" t="s">
        <v>6137</v>
      </c>
      <c r="BK12" s="18" t="s">
        <v>6138</v>
      </c>
      <c r="BL12" s="9" t="s">
        <v>6139</v>
      </c>
      <c r="BM12" s="14" t="s">
        <v>6448</v>
      </c>
      <c r="BN12" s="14" t="s">
        <v>5537</v>
      </c>
      <c r="BO12" s="14" t="str">
        <f>_xlfn.XLOOKUP(B12,'[4]cell downs 18042026 17h'!$B:$B,'[4]cell downs 18042026 17h'!$B:$B,"")</f>
        <v/>
      </c>
      <c r="BP12" s="14" t="str">
        <f>_xlfn.XLOOKUP(B12,'[5]Cells Huawei 19042026 15h'!$B:$B,'[5]Cells Huawei 19042026 15h'!$B:$B,"")</f>
        <v/>
      </c>
      <c r="BQ12" s="9" t="str">
        <f>_xlfn.XLOOKUP(B12,'[6]cells down 19042026 9H40'!$B:$B,'[6]cells down 19042026 9H40'!$B:$B,"")</f>
        <v/>
      </c>
      <c r="BR12" s="9" t="s">
        <v>2377</v>
      </c>
      <c r="BS12" s="9" t="s">
        <v>302</v>
      </c>
      <c r="BT12" s="108"/>
    </row>
    <row r="13" spans="1:72" s="9" customFormat="1" ht="25.5" customHeight="1" x14ac:dyDescent="0.35">
      <c r="A13" s="1" t="s">
        <v>266</v>
      </c>
      <c r="B13" s="8" t="s">
        <v>267</v>
      </c>
      <c r="C13" s="3" t="str">
        <f>_xlfn.XLOOKUP(B13,'[1]daily break down'!$D:$D,'[1]daily break down'!$E:$E,"")</f>
        <v>Douala</v>
      </c>
      <c r="D13" s="1" t="s">
        <v>11</v>
      </c>
      <c r="E13" s="1" t="s">
        <v>145</v>
      </c>
      <c r="F13" s="3" t="s">
        <v>31</v>
      </c>
      <c r="G13" s="1" t="s">
        <v>32</v>
      </c>
      <c r="H13" s="34" t="str">
        <f>_xlfn.XLOOKUP(B13,[2]CALCULATION!$B:$B,[2]CALCULATION!$H:$H,"")</f>
        <v>ZTE</v>
      </c>
      <c r="I13" s="28">
        <v>46.520768591999044</v>
      </c>
      <c r="J13" s="28">
        <v>0</v>
      </c>
      <c r="K13" s="28">
        <v>0</v>
      </c>
      <c r="L13" s="28">
        <v>0</v>
      </c>
      <c r="M13" s="28">
        <v>0</v>
      </c>
      <c r="N13" s="28">
        <v>34.123391632637336</v>
      </c>
      <c r="O13" s="28">
        <v>0</v>
      </c>
      <c r="P13" s="28">
        <v>14.623319578920938</v>
      </c>
      <c r="Q13" s="28">
        <v>0</v>
      </c>
      <c r="R13" s="28">
        <v>0</v>
      </c>
      <c r="S13" s="93">
        <v>4.2804187961750177E-4</v>
      </c>
      <c r="T13" s="93">
        <f>_xlfn.XLOOKUP(B13,'[3]Nur des jours'!$B:$B,'[3]Nur des jours'!$U:$U,"")</f>
        <v>42.139010880824571</v>
      </c>
      <c r="U13" s="93">
        <v>9.2910592038991737</v>
      </c>
      <c r="V13" s="93">
        <v>0</v>
      </c>
      <c r="W13" s="93">
        <v>42.139010880824571</v>
      </c>
      <c r="X13" s="93">
        <v>32.837357640404882</v>
      </c>
      <c r="Y13" s="93">
        <v>0</v>
      </c>
      <c r="Z13" s="93">
        <v>0</v>
      </c>
      <c r="AA13" s="93">
        <v>0</v>
      </c>
      <c r="AB13" s="93">
        <v>21.889062959253266</v>
      </c>
      <c r="AC13" s="93">
        <f>_xlfn.XLOOKUP(B13,'[3]Nur des jours'!$B:$B,'[3]Nur des jours'!$N:$N,"")</f>
        <v>13.868556899607057</v>
      </c>
      <c r="AD13" s="93">
        <v>13.868556899607057</v>
      </c>
      <c r="AE13" s="93">
        <v>13.868556899607057</v>
      </c>
      <c r="AF13" s="93">
        <v>31.262217028647417</v>
      </c>
      <c r="AG13" s="93"/>
      <c r="AH13" s="93">
        <v>30.218401235043505</v>
      </c>
      <c r="AI13" s="93">
        <v>17.645748154542801</v>
      </c>
      <c r="AJ13" s="93">
        <v>14.984138641533303</v>
      </c>
      <c r="AK13" s="93">
        <v>43.468339801298853</v>
      </c>
      <c r="AL13" s="93">
        <v>30.218401235043505</v>
      </c>
      <c r="AM13" s="49" t="s">
        <v>5559</v>
      </c>
      <c r="AN13" s="49"/>
      <c r="AO13" s="48" t="str" cm="1">
        <f t="array" ref="AO13">IFERROR(_xlfn.IFS(
AQ13="MPR ISSUE","PDH",
AQ13="BSS Hardware Issue","BSS",
AQ13="Sites strategiques, MLL, Pylone, etc.","ENVTECH",
AQ13="AKTIVCO DEFAUT GE &amp; POWER Cabinet","AKTIVCO",
AQ13="AKTIVCO Coupure ENEO &amp; Baisse de tension","AKTIVCO GRID ONLY",
AQ13="Coupure ENEO &amp; Baisse de tension","IHS GRID ONLY",
AQ13="Defaut GE &amp; POWER Cabinet","IHS",
AQ13="Sharing","Partners",
AQ13="Sites strategiques &amp; DataCenter","SST &amp; DC",
AQ13="Exclu","Exclu",
AQ13="SAT","SAT",
AQ13="SPARE-ISSUE","SPARE-ISSUE",
AQ13="Fiber CAmtel","TRANS_FO_CAMTEL",
AQ13="Fiber AOF","Fiber AOF",
AQ13="Projet OCM (HUAWEI)","TRAVAUX-HUAWEI",
AQ13="Projet OCM (NOKIA)","TRAVAUX-NOKIA",
AQ13="ACCESS-ISSUE","ACCESS-ISSUE",
AQ13="Projet OCM (ZTE, NOKIA, autres projets)","TRAVAUX OCM",
AQ13="No root CAuse","No root cause",
AQ13="ODU HS","PDH",
AQ13="IP &amp; VLAN","PDH",
AQ13="Warehouse HUAWEI","SPARE-ISSUE",
AQ13="SPARE-HS","SPARE-ISSUE",
AQ13="Power Telco","BSS",AQ13="no impacts","no impacts"
),"")</f>
        <v>PDH</v>
      </c>
      <c r="AP13" s="48" t="str" cm="1">
        <f t="array" ref="AP13">IFERROR(_xlfn.IFS(
AQ13="MPR ISSUE","TX ISSUE",
AQ13="BSS Hardware Issue","RAN ISSUE",
AQ13="Sites strategiques, MLL, Pylone, etc.","ENVTECH",
AQ13="AKTIVCO DEFAUT GE &amp; POWER Cabinet","POWER ISSUE",
AQ13="AKTIVCO Coupure ENEO &amp; Baisse de tension","POWER ISSUE",
AQ13="Coupure ENEO &amp; Baisse de tension","POWER ISSUE",
AQ13="Defaut GE &amp; POWER Cabinet","POWER ISSUE",
AQ13="Sharing","POWER ISSUE",
AQ13="Sites strategiques &amp; DataCenter","POWER ISSUE",
AQ13="Exclu","Exclu",
AQ13="SAT","TX ISSUE",
AQ13="SPARE-ISSUE","SPARE-ISSUE",
AQ13="Fiber CAmtel","TX ISSUE",
AQ13="Fiber AOF","TX ISSUE",
AQ13="Projet OCM (HUAWEI)","TRAVAUX-HUAWEI",
AQ13="Projet OCM (NOKIA)","TRAVAUX -NOKIA",
AQ13="ACCESS-ISSUE","ACCESS-ISSUE",
AQ13="Projet OCM (ZTE, NOKIA, autres projets)","TRAVAUX OCM",
AQ13="No root CAuse","No root cause",
AQ13="ODU HS","TX ISSUE",
AQ13="IP &amp; VLAN","TX ISSUE",
AQ13="Warehouse HUAWEI","SPARE-ISSUE",
AQ13="SPARE-HS","SPARE-ISSUE",
AQ13="Power Telco","RAN ISSUE",AQ13="no impacts","no impacts"
),"")</f>
        <v>TX ISSUE</v>
      </c>
      <c r="AQ13" s="67" t="s">
        <v>5990</v>
      </c>
      <c r="AR13" s="48" t="str" cm="1">
        <f t="array" ref="AR13">IFERROR(_xlfn.IFS(
AQ13="MPR ISSUE","ACTIVE",
AQ13="BSS Hardware Issue","ACTIVE",
AQ13="Sites strategiques, MLL, Pylone, etc.","PASSIVE",
AQ13="AKTIVCO DEFAUT GE &amp; POWER Cabinet","PASSIVE",
AQ13="AKTIVCO Coupure ENEO &amp; Baisse de tension","PASSIVE",
AQ13="Coupure ENEO &amp; Baisse de tension","PASSIVE",
AQ13="Defaut GE &amp; POWER Cabinet","PASSIVE",
AQ13="Sharing","PASSIVE",
AQ13="Sites strategiques &amp; DataCenter","PASSIVE",
AQ13="Exclu","Exclu",
AQ13="SAT","ACTIVE",
AQ13="SPARE-ISSUE","SPARE-ISSUE",
AQ13="Fiber CAmtel","ACTIVE",
AQ13="Fiber AOF","ACTIVE",
AQ13="Projet OCM (HUAWEI)","PLANNED WORKS",
AQ13="Projet OCM (NOKIA)","PLANNED WORKS",
AQ13="ACCESS-ISSUE","ACCESS-ISSUE",
AQ13="Projet OCM (ZTE, NOKIA, autres projets)","PLANNED WORKS",
AQ13="No root CAuse","No root cause",
AQ13="ODU HS","ACTIVE",
AQ13="IP &amp; VLAN","ACTIVE",
AQ13="Warehouse HUAWEI","SPARE-ISSUE",
AQ13="SPARE-HS","SPARE-ISSUE",
AQ13="Power Telco","ACTIVE", AQ13="no impacts","no impacts"
),"")</f>
        <v>ACTIVE</v>
      </c>
      <c r="AS13" s="92" t="s">
        <v>6076</v>
      </c>
      <c r="AT13" s="98" t="s">
        <v>267</v>
      </c>
      <c r="AV13" s="17" t="s">
        <v>5537</v>
      </c>
      <c r="AW13" s="7" t="s">
        <v>6007</v>
      </c>
      <c r="AX13" s="6" t="s">
        <v>5537</v>
      </c>
      <c r="AY13" s="7"/>
      <c r="AZ13" s="3" t="s">
        <v>5537</v>
      </c>
      <c r="BA13" s="18" t="s">
        <v>5537</v>
      </c>
      <c r="BB13" s="18" t="s">
        <v>5537</v>
      </c>
      <c r="BC13" s="18" t="s">
        <v>5537</v>
      </c>
      <c r="BD13" s="18" t="s">
        <v>5537</v>
      </c>
      <c r="BE13" s="18" t="s">
        <v>5537</v>
      </c>
      <c r="BF13" s="18" t="s">
        <v>5537</v>
      </c>
      <c r="BG13" s="18" t="s">
        <v>5537</v>
      </c>
      <c r="BH13" s="18" t="s">
        <v>5537</v>
      </c>
      <c r="BI13" s="18" t="s">
        <v>5537</v>
      </c>
      <c r="BJ13" s="18" t="s">
        <v>5537</v>
      </c>
      <c r="BK13" s="18" t="s">
        <v>5537</v>
      </c>
      <c r="BL13" s="9" t="s">
        <v>5537</v>
      </c>
      <c r="BM13" s="14" t="s">
        <v>6448</v>
      </c>
      <c r="BN13" s="14" t="s">
        <v>5537</v>
      </c>
      <c r="BO13" s="14" t="str">
        <f>_xlfn.XLOOKUP(B13,'[4]cell downs 18042026 17h'!$B:$B,'[4]cell downs 18042026 17h'!$B:$B,"")</f>
        <v/>
      </c>
      <c r="BP13" s="14" t="str">
        <f>_xlfn.XLOOKUP(B13,'[5]Cells Huawei 19042026 15h'!$B:$B,'[5]Cells Huawei 19042026 15h'!$B:$B,"")</f>
        <v/>
      </c>
      <c r="BQ13" s="9" t="str">
        <f>_xlfn.XLOOKUP(B13,'[6]cells down 19042026 9H40'!$B:$B,'[6]cells down 19042026 9H40'!$B:$B,"")</f>
        <v/>
      </c>
      <c r="BR13" s="9" t="s">
        <v>267</v>
      </c>
      <c r="BS13" s="9" t="s">
        <v>12</v>
      </c>
      <c r="BT13" s="108"/>
    </row>
    <row r="14" spans="1:72" s="9" customFormat="1" ht="18.5" customHeight="1" x14ac:dyDescent="0.35">
      <c r="A14" s="1" t="s">
        <v>908</v>
      </c>
      <c r="B14" s="8" t="s">
        <v>909</v>
      </c>
      <c r="C14" s="3" t="str">
        <f>_xlfn.XLOOKUP(B14,'[1]daily break down'!$D:$D,'[1]daily break down'!$E:$E,"")</f>
        <v>Yaounde</v>
      </c>
      <c r="D14" s="1" t="s">
        <v>11</v>
      </c>
      <c r="E14" s="1" t="s">
        <v>12</v>
      </c>
      <c r="F14" s="3" t="s">
        <v>37</v>
      </c>
      <c r="G14" s="1" t="s">
        <v>38</v>
      </c>
      <c r="H14" s="34" t="str">
        <f>_xlfn.XLOOKUP(B14,[2]CALCULATION!$B:$B,[2]CALCULATION!$H:$H,"")</f>
        <v>ZTE</v>
      </c>
      <c r="I14" s="28">
        <v>0</v>
      </c>
      <c r="J14" s="28">
        <v>0</v>
      </c>
      <c r="K14" s="28">
        <v>15.787272460070835</v>
      </c>
      <c r="L14" s="28">
        <v>3.5955517887870124E-2</v>
      </c>
      <c r="M14" s="28">
        <v>0</v>
      </c>
      <c r="N14" s="28">
        <v>0</v>
      </c>
      <c r="O14" s="28">
        <v>7.7065373409467647E-2</v>
      </c>
      <c r="P14" s="28">
        <v>3.2398489868248732</v>
      </c>
      <c r="Q14" s="28">
        <v>3.748006038244116</v>
      </c>
      <c r="R14" s="28">
        <v>7.7238730370712814</v>
      </c>
      <c r="S14" s="93">
        <v>0</v>
      </c>
      <c r="T14" s="93">
        <f>_xlfn.XLOOKUP(B14,'[3]Nur des jours'!$B:$B,'[3]Nur des jours'!$U:$U,"")</f>
        <v>0</v>
      </c>
      <c r="U14" s="93">
        <v>20.20464682264512</v>
      </c>
      <c r="V14" s="93">
        <v>30.134576366951745</v>
      </c>
      <c r="W14" s="93">
        <v>0</v>
      </c>
      <c r="X14" s="93">
        <v>0</v>
      </c>
      <c r="Y14" s="93">
        <v>1.2578902386476183</v>
      </c>
      <c r="Z14" s="93">
        <v>3.6900777038691802E-2</v>
      </c>
      <c r="AA14" s="93">
        <v>0</v>
      </c>
      <c r="AB14" s="93">
        <v>1.2322077258705675</v>
      </c>
      <c r="AC14" s="93">
        <f>_xlfn.XLOOKUP(B14,'[3]Nur des jours'!$B:$B,'[3]Nur des jours'!$N:$N,"")</f>
        <v>0</v>
      </c>
      <c r="AD14" s="93">
        <v>0</v>
      </c>
      <c r="AE14" s="93">
        <v>0</v>
      </c>
      <c r="AF14" s="93">
        <v>3.1507627706294805</v>
      </c>
      <c r="AG14" s="93"/>
      <c r="AH14" s="93">
        <v>29.150918292512401</v>
      </c>
      <c r="AI14" s="93">
        <v>12.920573400637066</v>
      </c>
      <c r="AJ14" s="93">
        <v>11.538001383831276</v>
      </c>
      <c r="AK14" s="93">
        <v>44.9337211376615</v>
      </c>
      <c r="AL14" s="93">
        <v>29.150918292512401</v>
      </c>
      <c r="AM14" s="49" t="s">
        <v>5559</v>
      </c>
      <c r="AN14" s="49"/>
      <c r="AO14" s="48" t="str" cm="1">
        <f t="array" ref="AO14">IFERROR(_xlfn.IFS(
AQ14="MPR ISSUE","PDH",
AQ14="BSS Hardware Issue","BSS",
AQ14="Sites strategiques, MLL, Pylone, etc.","ENVTECH",
AQ14="AKTIVCO DEFAUT GE &amp; POWER Cabinet","AKTIVCO",
AQ14="AKTIVCO Coupure ENEO &amp; Baisse de tension","AKTIVCO GRID ONLY",
AQ14="Coupure ENEO &amp; Baisse de tension","IHS GRID ONLY",
AQ14="Defaut GE &amp; POWER Cabinet","IHS",
AQ14="Sharing","Partners",
AQ14="Sites strategiques &amp; DataCenter","SST &amp; DC",
AQ14="Exclu","Exclu",
AQ14="SAT","SAT",
AQ14="SPARE-ISSUE","SPARE-ISSUE",
AQ14="Fiber CAmtel","TRANS_FO_CAMTEL",
AQ14="Fiber AOF","Fiber AOF",
AQ14="Projet OCM (HUAWEI)","TRAVAUX-HUAWEI",
AQ14="Projet OCM (NOKIA)","TRAVAUX-NOKIA",
AQ14="ACCESS-ISSUE","ACCESS-ISSUE",
AQ14="Projet OCM (ZTE, NOKIA, autres projets)","TRAVAUX OCM",
AQ14="No root CAuse","No root cause",
AQ14="ODU HS","PDH",
AQ14="IP &amp; VLAN","PDH",
AQ14="Warehouse HUAWEI","SPARE-ISSUE",
AQ14="SPARE-HS","SPARE-ISSUE",
AQ14="Power Telco","BSS",AQ14="no impacts","no impacts"
),"")</f>
        <v>IHS</v>
      </c>
      <c r="AP14" s="48" t="str" cm="1">
        <f t="array" ref="AP14">IFERROR(_xlfn.IFS(
AQ14="MPR ISSUE","TX ISSUE",
AQ14="BSS Hardware Issue","RAN ISSUE",
AQ14="Sites strategiques, MLL, Pylone, etc.","ENVTECH",
AQ14="AKTIVCO DEFAUT GE &amp; POWER Cabinet","POWER ISSUE",
AQ14="AKTIVCO Coupure ENEO &amp; Baisse de tension","POWER ISSUE",
AQ14="Coupure ENEO &amp; Baisse de tension","POWER ISSUE",
AQ14="Defaut GE &amp; POWER Cabinet","POWER ISSUE",
AQ14="Sharing","POWER ISSUE",
AQ14="Sites strategiques &amp; DataCenter","POWER ISSUE",
AQ14="Exclu","Exclu",
AQ14="SAT","TX ISSUE",
AQ14="SPARE-ISSUE","SPARE-ISSUE",
AQ14="Fiber CAmtel","TX ISSUE",
AQ14="Fiber AOF","TX ISSUE",
AQ14="Projet OCM (HUAWEI)","TRAVAUX-HUAWEI",
AQ14="Projet OCM (NOKIA)","TRAVAUX -NOKIA",
AQ14="ACCESS-ISSUE","ACCESS-ISSUE",
AQ14="Projet OCM (ZTE, NOKIA, autres projets)","TRAVAUX OCM",
AQ14="No root CAuse","No root cause",
AQ14="ODU HS","TX ISSUE",
AQ14="IP &amp; VLAN","TX ISSUE",
AQ14="Warehouse HUAWEI","SPARE-ISSUE",
AQ14="SPARE-HS","SPARE-ISSUE",
AQ14="Power Telco","RAN ISSUE",AQ14="no impacts","no impacts"
),"")</f>
        <v>POWER ISSUE</v>
      </c>
      <c r="AQ14" s="67" t="s">
        <v>5330</v>
      </c>
      <c r="AR14" s="48" t="str" cm="1">
        <f t="array" ref="AR14">IFERROR(_xlfn.IFS(
AQ14="MPR ISSUE","ACTIVE",
AQ14="BSS Hardware Issue","ACTIVE",
AQ14="Sites strategiques, MLL, Pylone, etc.","PASSIVE",
AQ14="AKTIVCO DEFAUT GE &amp; POWER Cabinet","PASSIVE",
AQ14="AKTIVCO Coupure ENEO &amp; Baisse de tension","PASSIVE",
AQ14="Coupure ENEO &amp; Baisse de tension","PASSIVE",
AQ14="Defaut GE &amp; POWER Cabinet","PASSIVE",
AQ14="Sharing","PASSIVE",
AQ14="Sites strategiques &amp; DataCenter","PASSIVE",
AQ14="Exclu","Exclu",
AQ14="SAT","ACTIVE",
AQ14="SPARE-ISSUE","SPARE-ISSUE",
AQ14="Fiber CAmtel","ACTIVE",
AQ14="Fiber AOF","ACTIVE",
AQ14="Projet OCM (HUAWEI)","PLANNED WORKS",
AQ14="Projet OCM (NOKIA)","PLANNED WORKS",
AQ14="ACCESS-ISSUE","ACCESS-ISSUE",
AQ14="Projet OCM (ZTE, NOKIA, autres projets)","PLANNED WORKS",
AQ14="No root CAuse","No root cause",
AQ14="ODU HS","ACTIVE",
AQ14="IP &amp; VLAN","ACTIVE",
AQ14="Warehouse HUAWEI","SPARE-ISSUE",
AQ14="SPARE-HS","SPARE-ISSUE",
AQ14="Power Telco","ACTIVE", AQ14="no impacts","no impacts"
),"")</f>
        <v>PASSIVE</v>
      </c>
      <c r="AS14" s="92" t="s">
        <v>6037</v>
      </c>
      <c r="AT14" s="98" t="s">
        <v>909</v>
      </c>
      <c r="AV14" s="17" t="s">
        <v>5537</v>
      </c>
      <c r="AW14" s="7" t="s">
        <v>6007</v>
      </c>
      <c r="AX14" s="6" t="s">
        <v>5537</v>
      </c>
      <c r="AY14" s="7"/>
      <c r="AZ14" s="3" t="s">
        <v>6140</v>
      </c>
      <c r="BA14" s="18" t="s">
        <v>5537</v>
      </c>
      <c r="BB14" s="18" t="s">
        <v>5537</v>
      </c>
      <c r="BC14" s="18" t="s">
        <v>5537</v>
      </c>
      <c r="BD14" s="18" t="s">
        <v>5537</v>
      </c>
      <c r="BE14" s="18" t="s">
        <v>5537</v>
      </c>
      <c r="BF14" s="18" t="s">
        <v>5537</v>
      </c>
      <c r="BG14" s="18" t="s">
        <v>5537</v>
      </c>
      <c r="BH14" s="18" t="s">
        <v>5537</v>
      </c>
      <c r="BI14" s="18" t="s">
        <v>5537</v>
      </c>
      <c r="BJ14" s="18" t="s">
        <v>5537</v>
      </c>
      <c r="BK14" s="18" t="s">
        <v>5537</v>
      </c>
      <c r="BL14" s="9" t="s">
        <v>6141</v>
      </c>
      <c r="BM14" s="14" t="s">
        <v>6448</v>
      </c>
      <c r="BN14" s="14" t="s">
        <v>5537</v>
      </c>
      <c r="BO14" s="14" t="str">
        <f>_xlfn.XLOOKUP(B14,'[4]cell downs 18042026 17h'!$B:$B,'[4]cell downs 18042026 17h'!$B:$B,"")</f>
        <v/>
      </c>
      <c r="BP14" s="14" t="str">
        <f>_xlfn.XLOOKUP(B14,'[5]Cells Huawei 19042026 15h'!$B:$B,'[5]Cells Huawei 19042026 15h'!$B:$B,"")</f>
        <v/>
      </c>
      <c r="BQ14" s="9" t="str">
        <f>_xlfn.XLOOKUP(B14,'[6]cells down 19042026 9H40'!$B:$B,'[6]cells down 19042026 9H40'!$B:$B,"")</f>
        <v/>
      </c>
      <c r="BR14" s="9" t="s">
        <v>909</v>
      </c>
      <c r="BS14" s="9" t="s">
        <v>594</v>
      </c>
      <c r="BT14" s="108"/>
    </row>
    <row r="15" spans="1:72" s="9" customFormat="1" ht="38.5" customHeight="1" x14ac:dyDescent="0.35">
      <c r="A15" s="1" t="s">
        <v>118</v>
      </c>
      <c r="B15" s="1" t="s">
        <v>119</v>
      </c>
      <c r="C15" s="3" t="str">
        <f>_xlfn.XLOOKUP(B15,'[1]daily break down'!$D:$D,'[1]daily break down'!$E:$E,"")</f>
        <v>Douala</v>
      </c>
      <c r="D15" s="1" t="s">
        <v>21</v>
      </c>
      <c r="E15" s="1" t="s">
        <v>30</v>
      </c>
      <c r="F15" s="3" t="s">
        <v>31</v>
      </c>
      <c r="G15" s="1" t="s">
        <v>32</v>
      </c>
      <c r="H15" s="34" t="str">
        <f>_xlfn.XLOOKUP(B15,[2]CALCULATION!$B:$B,[2]CALCULATION!$H:$H,"")</f>
        <v>ZTE</v>
      </c>
      <c r="I15" s="28">
        <v>28.954821606412636</v>
      </c>
      <c r="J15" s="28">
        <v>31.4269596470652</v>
      </c>
      <c r="K15" s="28">
        <v>27.418953837110092</v>
      </c>
      <c r="L15" s="28">
        <v>25.985637768132563</v>
      </c>
      <c r="M15" s="28">
        <v>39.527634383748101</v>
      </c>
      <c r="N15" s="28">
        <v>35.308372071123436</v>
      </c>
      <c r="O15" s="28">
        <v>29.162225732165645</v>
      </c>
      <c r="P15" s="28">
        <v>28.579464548144728</v>
      </c>
      <c r="Q15" s="28">
        <v>25.403768338027525</v>
      </c>
      <c r="R15" s="28">
        <v>29.19416835743209</v>
      </c>
      <c r="S15" s="93">
        <v>26.396236941155653</v>
      </c>
      <c r="T15" s="93">
        <f>_xlfn.XLOOKUP(B15,'[3]Nur des jours'!$B:$B,'[3]Nur des jours'!$U:$U,"")</f>
        <v>22.973542731420842</v>
      </c>
      <c r="U15" s="93">
        <v>29.444626362243277</v>
      </c>
      <c r="V15" s="93">
        <v>26.883259424768784</v>
      </c>
      <c r="W15" s="93">
        <v>22.973542731420842</v>
      </c>
      <c r="X15" s="93">
        <v>26.516124337605191</v>
      </c>
      <c r="Y15" s="93">
        <v>25.787953760062553</v>
      </c>
      <c r="Z15" s="93">
        <v>27.385102858463672</v>
      </c>
      <c r="AA15" s="93">
        <v>29.138665593708357</v>
      </c>
      <c r="AB15" s="93">
        <v>25.896355366075689</v>
      </c>
      <c r="AC15" s="93">
        <f>_xlfn.XLOOKUP(B15,'[3]Nur des jours'!$B:$B,'[3]Nur des jours'!$N:$N,"")</f>
        <v>13.868556899607057</v>
      </c>
      <c r="AD15" s="93">
        <v>13.868556899607057</v>
      </c>
      <c r="AE15" s="93">
        <v>32.027645084795097</v>
      </c>
      <c r="AF15" s="93">
        <v>25.264886583169968</v>
      </c>
      <c r="AG15" s="93"/>
      <c r="AH15" s="93">
        <v>28.87814860472616</v>
      </c>
      <c r="AI15" s="93">
        <v>9.1050132089573115</v>
      </c>
      <c r="AJ15" s="93">
        <v>15.76365938370207</v>
      </c>
      <c r="AK15" s="93">
        <v>42.735187428726533</v>
      </c>
      <c r="AL15" s="93">
        <v>28.87814860472616</v>
      </c>
      <c r="AM15" s="49" t="s">
        <v>5559</v>
      </c>
      <c r="AN15" s="49"/>
      <c r="AO15" s="48" t="str" cm="1">
        <f t="array" ref="AO15">IFERROR(_xlfn.IFS(
AQ15="MPR ISSUE","PDH",
AQ15="BSS Hardware Issue","BSS",
AQ15="Sites strategiques, MLL, Pylone, etc.","ENVTECH",
AQ15="AKTIVCO DEFAUT GE &amp; POWER Cabinet","AKTIVCO",
AQ15="AKTIVCO Coupure ENEO &amp; Baisse de tension","AKTIVCO GRID ONLY",
AQ15="Coupure ENEO &amp; Baisse de tension","IHS GRID ONLY",
AQ15="Defaut GE &amp; POWER Cabinet","IHS",
AQ15="Sharing","Partners",
AQ15="Sites strategiques &amp; DataCenter","SST &amp; DC",
AQ15="Exclu","Exclu",
AQ15="SAT","SAT",
AQ15="SPARE-ISSUE","SPARE-ISSUE",
AQ15="Fiber CAmtel","TRANS_FO_CAMTEL",
AQ15="Fiber AOF","Fiber AOF",
AQ15="Projet OCM (HUAWEI)","TRAVAUX-HUAWEI",
AQ15="Projet OCM (NOKIA)","TRAVAUX-NOKIA",
AQ15="ACCESS-ISSUE","ACCESS-ISSUE",
AQ15="Projet OCM (ZTE, NOKIA, autres projets)","TRAVAUX OCM",
AQ15="No root CAuse","No root cause",
AQ15="ODU HS","PDH",
AQ15="IP &amp; VLAN","PDH",
AQ15="Warehouse HUAWEI","SPARE-ISSUE",
AQ15="SPARE-HS","SPARE-ISSUE",
AQ15="Power Telco","BSS",AQ15="no impacts","no impacts"
),"")</f>
        <v>AKTIVCO GRID ONLY</v>
      </c>
      <c r="AP15" s="48" t="str" cm="1">
        <f t="array" ref="AP15">IFERROR(_xlfn.IFS(
AQ15="MPR ISSUE","TX ISSUE",
AQ15="BSS Hardware Issue","RAN ISSUE",
AQ15="Sites strategiques, MLL, Pylone, etc.","ENVTECH",
AQ15="AKTIVCO DEFAUT GE &amp; POWER Cabinet","POWER ISSUE",
AQ15="AKTIVCO Coupure ENEO &amp; Baisse de tension","POWER ISSUE",
AQ15="Coupure ENEO &amp; Baisse de tension","POWER ISSUE",
AQ15="Defaut GE &amp; POWER Cabinet","POWER ISSUE",
AQ15="Sharing","POWER ISSUE",
AQ15="Sites strategiques &amp; DataCenter","POWER ISSUE",
AQ15="Exclu","Exclu",
AQ15="SAT","TX ISSUE",
AQ15="SPARE-ISSUE","SPARE-ISSUE",
AQ15="Fiber CAmtel","TX ISSUE",
AQ15="Fiber AOF","TX ISSUE",
AQ15="Projet OCM (HUAWEI)","TRAVAUX-HUAWEI",
AQ15="Projet OCM (NOKIA)","TRAVAUX -NOKIA",
AQ15="ACCESS-ISSUE","ACCESS-ISSUE",
AQ15="Projet OCM (ZTE, NOKIA, autres projets)","TRAVAUX OCM",
AQ15="No root CAuse","No root cause",
AQ15="ODU HS","TX ISSUE",
AQ15="IP &amp; VLAN","TX ISSUE",
AQ15="Warehouse HUAWEI","SPARE-ISSUE",
AQ15="SPARE-HS","SPARE-ISSUE",
AQ15="Power Telco","RAN ISSUE",AQ15="no impacts","no impacts"
),"")</f>
        <v>POWER ISSUE</v>
      </c>
      <c r="AQ15" s="67" t="s">
        <v>5327</v>
      </c>
      <c r="AR15" s="48" t="str" cm="1">
        <f t="array" ref="AR15">IFERROR(_xlfn.IFS(
AQ15="MPR ISSUE","ACTIVE",
AQ15="BSS Hardware Issue","ACTIVE",
AQ15="Sites strategiques, MLL, Pylone, etc.","PASSIVE",
AQ15="AKTIVCO DEFAUT GE &amp; POWER Cabinet","PASSIVE",
AQ15="AKTIVCO Coupure ENEO &amp; Baisse de tension","PASSIVE",
AQ15="Coupure ENEO &amp; Baisse de tension","PASSIVE",
AQ15="Defaut GE &amp; POWER Cabinet","PASSIVE",
AQ15="Sharing","PASSIVE",
AQ15="Sites strategiques &amp; DataCenter","PASSIVE",
AQ15="Exclu","Exclu",
AQ15="SAT","ACTIVE",
AQ15="SPARE-ISSUE","SPARE-ISSUE",
AQ15="Fiber CAmtel","ACTIVE",
AQ15="Fiber AOF","ACTIVE",
AQ15="Projet OCM (HUAWEI)","PLANNED WORKS",
AQ15="Projet OCM (NOKIA)","PLANNED WORKS",
AQ15="ACCESS-ISSUE","ACCESS-ISSUE",
AQ15="Projet OCM (ZTE, NOKIA, autres projets)","PLANNED WORKS",
AQ15="No root CAuse","No root cause",
AQ15="ODU HS","ACTIVE",
AQ15="IP &amp; VLAN","ACTIVE",
AQ15="Warehouse HUAWEI","SPARE-ISSUE",
AQ15="SPARE-HS","SPARE-ISSUE",
AQ15="Power Telco","ACTIVE", AQ15="no impacts","no impacts"
),"")</f>
        <v>PASSIVE</v>
      </c>
      <c r="AS15" s="98" t="s">
        <v>6417</v>
      </c>
      <c r="AT15" s="98" t="s">
        <v>119</v>
      </c>
      <c r="AV15" s="17" t="s">
        <v>5537</v>
      </c>
      <c r="AW15" s="7" t="s">
        <v>6086</v>
      </c>
      <c r="AX15" s="6" t="s">
        <v>6398</v>
      </c>
      <c r="AY15" s="7"/>
      <c r="AZ15" s="3" t="s">
        <v>5537</v>
      </c>
      <c r="BA15" s="18" t="s">
        <v>5537</v>
      </c>
      <c r="BB15" s="18" t="s">
        <v>5537</v>
      </c>
      <c r="BC15" s="18" t="s">
        <v>5537</v>
      </c>
      <c r="BD15" s="18" t="s">
        <v>6142</v>
      </c>
      <c r="BE15" s="18" t="s">
        <v>5537</v>
      </c>
      <c r="BF15" s="18" t="s">
        <v>6143</v>
      </c>
      <c r="BG15" s="18" t="s">
        <v>5537</v>
      </c>
      <c r="BH15" s="18" t="s">
        <v>5537</v>
      </c>
      <c r="BI15" s="18" t="s">
        <v>5537</v>
      </c>
      <c r="BJ15" s="18" t="s">
        <v>5537</v>
      </c>
      <c r="BK15" s="18" t="s">
        <v>5537</v>
      </c>
      <c r="BL15" s="9" t="s">
        <v>5537</v>
      </c>
      <c r="BM15" s="14" t="s">
        <v>6451</v>
      </c>
      <c r="BN15" s="14" t="s">
        <v>5537</v>
      </c>
      <c r="BO15" s="14" t="str">
        <f>_xlfn.XLOOKUP(B15,'[4]cell downs 18042026 17h'!$B:$B,'[4]cell downs 18042026 17h'!$B:$B,"")</f>
        <v/>
      </c>
      <c r="BP15" s="14" t="str">
        <f>_xlfn.XLOOKUP(B15,'[5]Cells Huawei 19042026 15h'!$B:$B,'[5]Cells Huawei 19042026 15h'!$B:$B,"")</f>
        <v/>
      </c>
      <c r="BQ15" s="9" t="str">
        <f>_xlfn.XLOOKUP(B15,'[6]cells down 19042026 9H40'!$B:$B,'[6]cells down 19042026 9H40'!$B:$B,"")</f>
        <v>LIT_613</v>
      </c>
      <c r="BR15" s="9" t="s">
        <v>5537</v>
      </c>
      <c r="BS15" s="9" t="s">
        <v>12</v>
      </c>
      <c r="BT15" s="108"/>
    </row>
    <row r="16" spans="1:72" s="9" customFormat="1" ht="17.5" customHeight="1" x14ac:dyDescent="0.35">
      <c r="A16" s="1" t="s">
        <v>569</v>
      </c>
      <c r="B16" s="8" t="s">
        <v>570</v>
      </c>
      <c r="C16" s="3" t="str">
        <f>_xlfn.XLOOKUP(B16,'[1]daily break down'!$D:$D,'[1]daily break down'!$E:$E,"")</f>
        <v>Douala</v>
      </c>
      <c r="D16" s="1" t="s">
        <v>21</v>
      </c>
      <c r="E16" s="1" t="s">
        <v>30</v>
      </c>
      <c r="F16" s="3" t="s">
        <v>31</v>
      </c>
      <c r="G16" s="1" t="s">
        <v>32</v>
      </c>
      <c r="H16" s="34" t="str">
        <f>_xlfn.XLOOKUP(B16,[2]CALCULATION!$B:$B,[2]CALCULATION!$H:$H,"")</f>
        <v>ZTE</v>
      </c>
      <c r="I16" s="28">
        <v>0</v>
      </c>
      <c r="J16" s="28">
        <v>0</v>
      </c>
      <c r="K16" s="28">
        <v>0</v>
      </c>
      <c r="L16" s="28">
        <v>2.1402093980875015E-3</v>
      </c>
      <c r="M16" s="28">
        <v>0</v>
      </c>
      <c r="N16" s="28">
        <v>6.3239620697822421</v>
      </c>
      <c r="O16" s="28">
        <v>0</v>
      </c>
      <c r="P16" s="28">
        <v>0</v>
      </c>
      <c r="Q16" s="28">
        <v>0</v>
      </c>
      <c r="R16" s="28">
        <v>0</v>
      </c>
      <c r="S16" s="93">
        <v>0</v>
      </c>
      <c r="T16" s="93">
        <f>_xlfn.XLOOKUP(B16,'[3]Nur des jours'!$B:$B,'[3]Nur des jours'!$U:$U,"")</f>
        <v>0</v>
      </c>
      <c r="U16" s="93">
        <v>0</v>
      </c>
      <c r="V16" s="93">
        <v>0</v>
      </c>
      <c r="W16" s="93">
        <v>0</v>
      </c>
      <c r="X16" s="93">
        <v>0</v>
      </c>
      <c r="Y16" s="93">
        <v>0</v>
      </c>
      <c r="Z16" s="93">
        <v>0</v>
      </c>
      <c r="AA16" s="93">
        <v>0</v>
      </c>
      <c r="AB16" s="93">
        <v>0</v>
      </c>
      <c r="AC16" s="93">
        <f>_xlfn.XLOOKUP(B16,'[3]Nur des jours'!$B:$B,'[3]Nur des jours'!$N:$N,"")</f>
        <v>13.868556899607057</v>
      </c>
      <c r="AD16" s="93">
        <v>13.868556899607057</v>
      </c>
      <c r="AE16" s="93">
        <v>27.981222516144314</v>
      </c>
      <c r="AF16" s="93">
        <v>7.690646286165971</v>
      </c>
      <c r="AG16" s="93"/>
      <c r="AH16" s="93">
        <v>28.287593491480539</v>
      </c>
      <c r="AI16" s="93">
        <v>14.169654169114621</v>
      </c>
      <c r="AJ16" s="93">
        <v>16.425346212824412</v>
      </c>
      <c r="AK16" s="93">
        <v>39.789923818091474</v>
      </c>
      <c r="AL16" s="93">
        <v>28.287593491480539</v>
      </c>
      <c r="AM16" s="49" t="s">
        <v>5559</v>
      </c>
      <c r="AN16" s="49"/>
      <c r="AO16" s="48" t="str" cm="1">
        <f t="array" ref="AO16">IFERROR(_xlfn.IFS(
AQ16="MPR ISSUE","PDH",
AQ16="BSS Hardware Issue","BSS",
AQ16="Sites strategiques, MLL, Pylone, etc.","ENVTECH",
AQ16="AKTIVCO DEFAUT GE &amp; POWER Cabinet","AKTIVCO",
AQ16="AKTIVCO Coupure ENEO &amp; Baisse de tension","AKTIVCO GRID ONLY",
AQ16="Coupure ENEO &amp; Baisse de tension","IHS GRID ONLY",
AQ16="Defaut GE &amp; POWER Cabinet","IHS",
AQ16="Sharing","Partners",
AQ16="Sites strategiques &amp; DataCenter","SST &amp; DC",
AQ16="Exclu","Exclu",
AQ16="SAT","SAT",
AQ16="SPARE-ISSUE","SPARE-ISSUE",
AQ16="Fiber CAmtel","TRANS_FO_CAMTEL",
AQ16="Fiber AOF","Fiber AOF",
AQ16="Projet OCM (HUAWEI)","TRAVAUX-HUAWEI",
AQ16="Projet OCM (NOKIA)","TRAVAUX-NOKIA",
AQ16="ACCESS-ISSUE","ACCESS-ISSUE",
AQ16="Projet OCM (ZTE, NOKIA, autres projets)","TRAVAUX OCM",
AQ16="No root CAuse","No root cause",
AQ16="ODU HS","PDH",
AQ16="IP &amp; VLAN","PDH",
AQ16="Warehouse HUAWEI","SPARE-ISSUE",
AQ16="SPARE-HS","SPARE-ISSUE",
AQ16="Power Telco","BSS",AQ16="no impacts","no impacts"
),"")</f>
        <v>AKTIVCO GRID ONLY</v>
      </c>
      <c r="AP16" s="48" t="str" cm="1">
        <f t="array" ref="AP16">IFERROR(_xlfn.IFS(
AQ16="MPR ISSUE","TX ISSUE",
AQ16="BSS Hardware Issue","RAN ISSUE",
AQ16="Sites strategiques, MLL, Pylone, etc.","ENVTECH",
AQ16="AKTIVCO DEFAUT GE &amp; POWER Cabinet","POWER ISSUE",
AQ16="AKTIVCO Coupure ENEO &amp; Baisse de tension","POWER ISSUE",
AQ16="Coupure ENEO &amp; Baisse de tension","POWER ISSUE",
AQ16="Defaut GE &amp; POWER Cabinet","POWER ISSUE",
AQ16="Sharing","POWER ISSUE",
AQ16="Sites strategiques &amp; DataCenter","POWER ISSUE",
AQ16="Exclu","Exclu",
AQ16="SAT","TX ISSUE",
AQ16="SPARE-ISSUE","SPARE-ISSUE",
AQ16="Fiber CAmtel","TX ISSUE",
AQ16="Fiber AOF","TX ISSUE",
AQ16="Projet OCM (HUAWEI)","TRAVAUX-HUAWEI",
AQ16="Projet OCM (NOKIA)","TRAVAUX -NOKIA",
AQ16="ACCESS-ISSUE","ACCESS-ISSUE",
AQ16="Projet OCM (ZTE, NOKIA, autres projets)","TRAVAUX OCM",
AQ16="No root CAuse","No root cause",
AQ16="ODU HS","TX ISSUE",
AQ16="IP &amp; VLAN","TX ISSUE",
AQ16="Warehouse HUAWEI","SPARE-ISSUE",
AQ16="SPARE-HS","SPARE-ISSUE",
AQ16="Power Telco","RAN ISSUE",AQ16="no impacts","no impacts"
),"")</f>
        <v>POWER ISSUE</v>
      </c>
      <c r="AQ16" s="67" t="s">
        <v>5327</v>
      </c>
      <c r="AR16" s="48" t="str" cm="1">
        <f t="array" ref="AR16">IFERROR(_xlfn.IFS(
AQ16="MPR ISSUE","ACTIVE",
AQ16="BSS Hardware Issue","ACTIVE",
AQ16="Sites strategiques, MLL, Pylone, etc.","PASSIVE",
AQ16="AKTIVCO DEFAUT GE &amp; POWER Cabinet","PASSIVE",
AQ16="AKTIVCO Coupure ENEO &amp; Baisse de tension","PASSIVE",
AQ16="Coupure ENEO &amp; Baisse de tension","PASSIVE",
AQ16="Defaut GE &amp; POWER Cabinet","PASSIVE",
AQ16="Sharing","PASSIVE",
AQ16="Sites strategiques &amp; DataCenter","PASSIVE",
AQ16="Exclu","Exclu",
AQ16="SAT","ACTIVE",
AQ16="SPARE-ISSUE","SPARE-ISSUE",
AQ16="Fiber CAmtel","ACTIVE",
AQ16="Fiber AOF","ACTIVE",
AQ16="Projet OCM (HUAWEI)","PLANNED WORKS",
AQ16="Projet OCM (NOKIA)","PLANNED WORKS",
AQ16="ACCESS-ISSUE","ACCESS-ISSUE",
AQ16="Projet OCM (ZTE, NOKIA, autres projets)","PLANNED WORKS",
AQ16="No root CAuse","No root cause",
AQ16="ODU HS","ACTIVE",
AQ16="IP &amp; VLAN","ACTIVE",
AQ16="Warehouse HUAWEI","SPARE-ISSUE",
AQ16="SPARE-HS","SPARE-ISSUE",
AQ16="Power Telco","ACTIVE", AQ16="no impacts","no impacts"
),"")</f>
        <v>PASSIVE</v>
      </c>
      <c r="AS16" s="92" t="s">
        <v>6418</v>
      </c>
      <c r="AT16" s="98" t="s">
        <v>570</v>
      </c>
      <c r="AV16" s="17" t="s">
        <v>5537</v>
      </c>
      <c r="AW16" s="7" t="s">
        <v>6087</v>
      </c>
      <c r="AX16" s="6" t="s">
        <v>6397</v>
      </c>
      <c r="AY16" s="7"/>
      <c r="AZ16" s="3" t="s">
        <v>5537</v>
      </c>
      <c r="BA16" s="18" t="s">
        <v>5537</v>
      </c>
      <c r="BB16" s="18" t="s">
        <v>5537</v>
      </c>
      <c r="BC16" s="18" t="s">
        <v>5537</v>
      </c>
      <c r="BD16" s="18" t="s">
        <v>6144</v>
      </c>
      <c r="BE16" s="18" t="s">
        <v>6144</v>
      </c>
      <c r="BF16" s="18" t="s">
        <v>6144</v>
      </c>
      <c r="BG16" s="18" t="s">
        <v>5537</v>
      </c>
      <c r="BH16" s="18" t="s">
        <v>5537</v>
      </c>
      <c r="BI16" s="18" t="s">
        <v>5537</v>
      </c>
      <c r="BJ16" s="18" t="s">
        <v>5537</v>
      </c>
      <c r="BK16" s="18" t="s">
        <v>5537</v>
      </c>
      <c r="BL16" s="9" t="s">
        <v>5537</v>
      </c>
      <c r="BM16" s="14" t="s">
        <v>6452</v>
      </c>
      <c r="BN16" s="14" t="s">
        <v>5537</v>
      </c>
      <c r="BO16" s="14" t="str">
        <f>_xlfn.XLOOKUP(B16,'[4]cell downs 18042026 17h'!$B:$B,'[4]cell downs 18042026 17h'!$B:$B,"")</f>
        <v/>
      </c>
      <c r="BP16" s="14" t="str">
        <f>_xlfn.XLOOKUP(B16,'[5]Cells Huawei 19042026 15h'!$B:$B,'[5]Cells Huawei 19042026 15h'!$B:$B,"")</f>
        <v/>
      </c>
      <c r="BQ16" s="9" t="str">
        <f>_xlfn.XLOOKUP(B16,'[6]cells down 19042026 9H40'!$B:$B,'[6]cells down 19042026 9H40'!$B:$B,"")</f>
        <v/>
      </c>
      <c r="BR16" s="9" t="s">
        <v>5537</v>
      </c>
      <c r="BS16" s="9" t="s">
        <v>5537</v>
      </c>
      <c r="BT16" s="108"/>
    </row>
    <row r="17" spans="1:72" s="9" customFormat="1" ht="21" customHeight="1" x14ac:dyDescent="0.35">
      <c r="A17" s="1" t="s">
        <v>1780</v>
      </c>
      <c r="B17" s="1" t="s">
        <v>1781</v>
      </c>
      <c r="C17" s="3" t="str">
        <f>_xlfn.XLOOKUP(B17,'[1]daily break down'!$D:$D,'[1]daily break down'!$E:$E,"")</f>
        <v>CENTRE</v>
      </c>
      <c r="D17" s="1" t="s">
        <v>21</v>
      </c>
      <c r="E17" s="1" t="s">
        <v>22</v>
      </c>
      <c r="F17" s="3" t="s">
        <v>226</v>
      </c>
      <c r="G17" s="1" t="s">
        <v>489</v>
      </c>
      <c r="H17" s="34" t="str">
        <f>_xlfn.XLOOKUP(B17,[2]CALCULATION!$B:$B,[2]CALCULATION!$H:$H,"")</f>
        <v>ZTE</v>
      </c>
      <c r="I17" s="28">
        <v>0</v>
      </c>
      <c r="J17" s="28">
        <v>2.0912342730279394</v>
      </c>
      <c r="K17" s="28">
        <v>2.3098923331992136</v>
      </c>
      <c r="L17" s="28">
        <v>0.99844335436445741</v>
      </c>
      <c r="M17" s="28">
        <v>0</v>
      </c>
      <c r="N17" s="28">
        <v>0</v>
      </c>
      <c r="O17" s="28">
        <v>0</v>
      </c>
      <c r="P17" s="28">
        <v>0</v>
      </c>
      <c r="Q17" s="28">
        <v>0</v>
      </c>
      <c r="R17" s="28">
        <v>4.726295754109917E-3</v>
      </c>
      <c r="S17" s="93">
        <v>2.9491907154862704</v>
      </c>
      <c r="T17" s="93">
        <f>_xlfn.XLOOKUP(B17,'[3]Nur des jours'!$B:$B,'[3]Nur des jours'!$U:$U,"")</f>
        <v>0</v>
      </c>
      <c r="U17" s="93">
        <v>9.0890591068763484</v>
      </c>
      <c r="V17" s="93">
        <v>0</v>
      </c>
      <c r="W17" s="93">
        <v>0</v>
      </c>
      <c r="X17" s="93">
        <v>0.40920803691433166</v>
      </c>
      <c r="Y17" s="93">
        <v>0</v>
      </c>
      <c r="Z17" s="93">
        <v>3.3369966584197264</v>
      </c>
      <c r="AA17" s="93">
        <v>0</v>
      </c>
      <c r="AB17" s="93">
        <v>1.9483574606272815</v>
      </c>
      <c r="AC17" s="93">
        <f>_xlfn.XLOOKUP(B17,'[3]Nur des jours'!$B:$B,'[3]Nur des jours'!$N:$N,"")</f>
        <v>0.9392843995856559</v>
      </c>
      <c r="AD17" s="93">
        <v>0.9392843995856559</v>
      </c>
      <c r="AE17" s="93">
        <v>4.2929033509972035E-2</v>
      </c>
      <c r="AF17" s="93">
        <v>8.5172843310989563</v>
      </c>
      <c r="AG17" s="93"/>
      <c r="AH17" s="93">
        <v>27.737113799214121</v>
      </c>
      <c r="AI17" s="93">
        <v>0</v>
      </c>
      <c r="AJ17" s="93">
        <v>13.770311209033324</v>
      </c>
      <c r="AK17" s="93">
        <v>44.323621535370265</v>
      </c>
      <c r="AL17" s="93">
        <v>27.737113799214121</v>
      </c>
      <c r="AM17" s="49" t="s">
        <v>5559</v>
      </c>
      <c r="AN17" s="49"/>
      <c r="AO17" s="48" t="str" cm="1">
        <f t="array" ref="AO17">IFERROR(_xlfn.IFS(
AQ17="MPR ISSUE","PDH",
AQ17="BSS Hardware Issue","BSS",
AQ17="Sites strategiques, MLL, Pylone, etc.","ENVTECH",
AQ17="AKTIVCO DEFAUT GE &amp; POWER Cabinet","AKTIVCO",
AQ17="AKTIVCO Coupure ENEO &amp; Baisse de tension","AKTIVCO GRID ONLY",
AQ17="Coupure ENEO &amp; Baisse de tension","IHS GRID ONLY",
AQ17="Defaut GE &amp; POWER Cabinet","IHS",
AQ17="Sharing","Partners",
AQ17="Sites strategiques &amp; DataCenter","SST &amp; DC",
AQ17="Exclu","Exclu",
AQ17="SAT","SAT",
AQ17="SPARE-ISSUE","SPARE-ISSUE",
AQ17="Fiber CAmtel","TRANS_FO_CAMTEL",
AQ17="Fiber AOF","Fiber AOF",
AQ17="Projet OCM (HUAWEI)","TRAVAUX-HUAWEI",
AQ17="Projet OCM (NOKIA)","TRAVAUX-NOKIA",
AQ17="ACCESS-ISSUE","ACCESS-ISSUE",
AQ17="Projet OCM (ZTE, NOKIA, autres projets)","TRAVAUX OCM",
AQ17="No root CAuse","No root cause",
AQ17="ODU HS","PDH",
AQ17="IP &amp; VLAN","PDH",
AQ17="Warehouse HUAWEI","SPARE-ISSUE",
AQ17="SPARE-HS","SPARE-ISSUE",
AQ17="Power Telco","BSS",AQ17="no impacts","no impacts"
),"")</f>
        <v>No root cause</v>
      </c>
      <c r="AP17" s="48" t="str" cm="1">
        <f t="array" ref="AP17">IFERROR(_xlfn.IFS(
AQ17="MPR ISSUE","TX ISSUE",
AQ17="BSS Hardware Issue","RAN ISSUE",
AQ17="Sites strategiques, MLL, Pylone, etc.","ENVTECH",
AQ17="AKTIVCO DEFAUT GE &amp; POWER Cabinet","POWER ISSUE",
AQ17="AKTIVCO Coupure ENEO &amp; Baisse de tension","POWER ISSUE",
AQ17="Coupure ENEO &amp; Baisse de tension","POWER ISSUE",
AQ17="Defaut GE &amp; POWER Cabinet","POWER ISSUE",
AQ17="Sharing","POWER ISSUE",
AQ17="Sites strategiques &amp; DataCenter","POWER ISSUE",
AQ17="Exclu","Exclu",
AQ17="SAT","TX ISSUE",
AQ17="SPARE-ISSUE","SPARE-ISSUE",
AQ17="Fiber CAmtel","TX ISSUE",
AQ17="Fiber AOF","TX ISSUE",
AQ17="Projet OCM (HUAWEI)","TRAVAUX-HUAWEI",
AQ17="Projet OCM (NOKIA)","TRAVAUX -NOKIA",
AQ17="ACCESS-ISSUE","ACCESS-ISSUE",
AQ17="Projet OCM (ZTE, NOKIA, autres projets)","TRAVAUX OCM",
AQ17="No root CAuse","No root cause",
AQ17="ODU HS","TX ISSUE",
AQ17="IP &amp; VLAN","TX ISSUE",
AQ17="Warehouse HUAWEI","SPARE-ISSUE",
AQ17="SPARE-HS","SPARE-ISSUE",
AQ17="Power Telco","RAN ISSUE",AQ17="no impacts","no impacts"
),"")</f>
        <v>No root cause</v>
      </c>
      <c r="AQ17" s="67" t="s">
        <v>5344</v>
      </c>
      <c r="AR17" s="48" t="str" cm="1">
        <f t="array" ref="AR17">IFERROR(_xlfn.IFS(
AQ17="MPR ISSUE","ACTIVE",
AQ17="BSS Hardware Issue","ACTIVE",
AQ17="Sites strategiques, MLL, Pylone, etc.","PASSIVE",
AQ17="AKTIVCO DEFAUT GE &amp; POWER Cabinet","PASSIVE",
AQ17="AKTIVCO Coupure ENEO &amp; Baisse de tension","PASSIVE",
AQ17="Coupure ENEO &amp; Baisse de tension","PASSIVE",
AQ17="Defaut GE &amp; POWER Cabinet","PASSIVE",
AQ17="Sharing","PASSIVE",
AQ17="Sites strategiques &amp; DataCenter","PASSIVE",
AQ17="Exclu","Exclu",
AQ17="SAT","ACTIVE",
AQ17="SPARE-ISSUE","SPARE-ISSUE",
AQ17="Fiber CAmtel","ACTIVE",
AQ17="Fiber AOF","ACTIVE",
AQ17="Projet OCM (HUAWEI)","PLANNED WORKS",
AQ17="Projet OCM (NOKIA)","PLANNED WORKS",
AQ17="ACCESS-ISSUE","ACCESS-ISSUE",
AQ17="Projet OCM (ZTE, NOKIA, autres projets)","PLANNED WORKS",
AQ17="No root CAuse","No root cause",
AQ17="ODU HS","ACTIVE",
AQ17="IP &amp; VLAN","ACTIVE",
AQ17="Warehouse HUAWEI","SPARE-ISSUE",
AQ17="SPARE-HS","SPARE-ISSUE",
AQ17="Power Telco","ACTIVE", AQ17="no impacts","no impacts"
),"")</f>
        <v>No root cause</v>
      </c>
      <c r="AS17" s="92" t="s">
        <v>6088</v>
      </c>
      <c r="AT17" s="98" t="s">
        <v>1781</v>
      </c>
      <c r="AV17" s="17" t="s">
        <v>5537</v>
      </c>
      <c r="AW17" s="7" t="s">
        <v>6088</v>
      </c>
      <c r="AX17" s="6" t="s">
        <v>6399</v>
      </c>
      <c r="AY17" s="7"/>
      <c r="AZ17" s="3" t="s">
        <v>5537</v>
      </c>
      <c r="BA17" s="18" t="s">
        <v>5537</v>
      </c>
      <c r="BB17" s="18" t="s">
        <v>5537</v>
      </c>
      <c r="BC17" s="18" t="s">
        <v>5537</v>
      </c>
      <c r="BD17" s="18"/>
      <c r="BE17" s="18" t="s">
        <v>6133</v>
      </c>
      <c r="BF17" s="18" t="s">
        <v>5537</v>
      </c>
      <c r="BG17" s="18" t="s">
        <v>5537</v>
      </c>
      <c r="BH17" s="18" t="s">
        <v>5537</v>
      </c>
      <c r="BI17" s="18" t="s">
        <v>5537</v>
      </c>
      <c r="BJ17" s="18" t="s">
        <v>5537</v>
      </c>
      <c r="BK17" s="18" t="s">
        <v>5537</v>
      </c>
      <c r="BL17" s="9" t="s">
        <v>5537</v>
      </c>
      <c r="BM17" s="14" t="s">
        <v>6453</v>
      </c>
      <c r="BN17" s="14" t="s">
        <v>5537</v>
      </c>
      <c r="BO17" s="14" t="str">
        <f>_xlfn.XLOOKUP(B17,'[4]cell downs 18042026 17h'!$B:$B,'[4]cell downs 18042026 17h'!$B:$B,"")</f>
        <v/>
      </c>
      <c r="BP17" s="14" t="str">
        <f>_xlfn.XLOOKUP(B17,'[5]Cells Huawei 19042026 15h'!$B:$B,'[5]Cells Huawei 19042026 15h'!$B:$B,"")</f>
        <v/>
      </c>
      <c r="BQ17" s="9" t="str">
        <f>_xlfn.XLOOKUP(B17,'[6]cells down 19042026 9H40'!$B:$B,'[6]cells down 19042026 9H40'!$B:$B,"")</f>
        <v/>
      </c>
      <c r="BR17" s="9" t="s">
        <v>5537</v>
      </c>
      <c r="BS17" s="9" t="s">
        <v>5537</v>
      </c>
      <c r="BT17" s="108"/>
    </row>
    <row r="18" spans="1:72" s="9" customFormat="1" ht="22.5" customHeight="1" x14ac:dyDescent="0.35">
      <c r="A18" s="1" t="s">
        <v>4864</v>
      </c>
      <c r="B18" s="1" t="s">
        <v>4865</v>
      </c>
      <c r="C18" s="3" t="str">
        <f>_xlfn.XLOOKUP(B18,'[1]daily break down'!$D:$D,'[1]daily break down'!$E:$E,"")</f>
        <v>SUD-OUEST</v>
      </c>
      <c r="D18" s="1" t="s">
        <v>11</v>
      </c>
      <c r="E18" s="1" t="s">
        <v>5506</v>
      </c>
      <c r="F18" s="3" t="s">
        <v>13</v>
      </c>
      <c r="G18" s="1" t="s">
        <v>1431</v>
      </c>
      <c r="H18" s="32" t="str">
        <f>_xlfn.XLOOKUP(B18,[2]CALCULATION!$B:$B,[2]CALCULATION!$H:$H,"")</f>
        <v>Huawei</v>
      </c>
      <c r="I18" s="28">
        <v>27.737113799214111</v>
      </c>
      <c r="J18" s="28">
        <v>27.736578746864588</v>
      </c>
      <c r="K18" s="28">
        <v>27.737113799214111</v>
      </c>
      <c r="L18" s="28">
        <v>27.737113799214111</v>
      </c>
      <c r="M18" s="28">
        <v>37.30204846575522</v>
      </c>
      <c r="N18" s="28">
        <v>22.918521514811676</v>
      </c>
      <c r="O18" s="28">
        <v>0</v>
      </c>
      <c r="P18" s="28">
        <v>7.3658873450845094E-3</v>
      </c>
      <c r="Q18" s="28">
        <v>0</v>
      </c>
      <c r="R18" s="28">
        <v>0</v>
      </c>
      <c r="S18" s="93">
        <v>0</v>
      </c>
      <c r="T18" s="93">
        <f>_xlfn.XLOOKUP(B18,'[3]Nur des jours'!$B:$B,'[3]Nur des jours'!$U:$U,"")</f>
        <v>20.969361475660108</v>
      </c>
      <c r="U18" s="93">
        <v>0</v>
      </c>
      <c r="V18" s="93">
        <v>0</v>
      </c>
      <c r="W18" s="93">
        <v>20.969361475660108</v>
      </c>
      <c r="X18" s="93">
        <v>22.72583132867053</v>
      </c>
      <c r="Y18" s="93">
        <v>1.3598890515448032</v>
      </c>
      <c r="Z18" s="93">
        <v>27.737113799214111</v>
      </c>
      <c r="AA18" s="93">
        <v>27.736578746864588</v>
      </c>
      <c r="AB18" s="93">
        <v>27.737113799214111</v>
      </c>
      <c r="AC18" s="93">
        <f>_xlfn.XLOOKUP(B18,'[3]Nur des jours'!$B:$B,'[3]Nur des jours'!$N:$N,"")</f>
        <v>27.736578746864588</v>
      </c>
      <c r="AD18" s="93">
        <v>27.736578746864588</v>
      </c>
      <c r="AE18" s="93">
        <v>27.737113799214111</v>
      </c>
      <c r="AF18" s="93">
        <v>27.737113799214111</v>
      </c>
      <c r="AG18" s="93"/>
      <c r="AH18" s="93">
        <v>27.737113799214111</v>
      </c>
      <c r="AI18" s="93">
        <v>64.745872450631268</v>
      </c>
      <c r="AJ18" s="93">
        <v>55.081244836133287</v>
      </c>
      <c r="AK18" s="93">
        <v>0</v>
      </c>
      <c r="AL18" s="93">
        <v>27.737113799214111</v>
      </c>
      <c r="AM18" s="49" t="s">
        <v>5601</v>
      </c>
      <c r="AN18" s="49"/>
      <c r="AO18" s="48" t="str" cm="1">
        <f t="array" ref="AO18">IFERROR(_xlfn.IFS(
AQ18="MPR ISSUE","PDH",
AQ18="BSS Hardware Issue","BSS",
AQ18="Sites strategiques, MLL, Pylone, etc.","ENVTECH",
AQ18="AKTIVCO DEFAUT GE &amp; POWER Cabinet","AKTIVCO",
AQ18="AKTIVCO Coupure ENEO &amp; Baisse de tension","AKTIVCO GRID ONLY",
AQ18="Coupure ENEO &amp; Baisse de tension","IHS GRID ONLY",
AQ18="Defaut GE &amp; POWER Cabinet","IHS",
AQ18="Sharing","Partners",
AQ18="Sites strategiques &amp; DataCenter","SST &amp; DC",
AQ18="Exclu","Exclu",
AQ18="SAT","SAT",
AQ18="SPARE-ISSUE","SPARE-ISSUE",
AQ18="Fiber CAmtel","TRANS_FO_CAMTEL",
AQ18="Fiber AOF","Fiber AOF",
AQ18="Projet OCM (HUAWEI)","TRAVAUX-HUAWEI",
AQ18="Projet OCM (NOKIA)","TRAVAUX-NOKIA",
AQ18="ACCESS-ISSUE","ACCESS-ISSUE",
AQ18="Projet OCM (ZTE, NOKIA, autres projets)","TRAVAUX OCM",
AQ18="No root CAuse","No root cause",
AQ18="ODU HS","PDH",
AQ18="IP &amp; VLAN","PDH",
AQ18="Warehouse HUAWEI","SPARE-ISSUE",
AQ18="SPARE-HS","SPARE-ISSUE",
AQ18="Power Telco","BSS",AQ18="no impacts","no impacts"
),"")</f>
        <v>SPARE-ISSUE</v>
      </c>
      <c r="AP18" s="48" t="str" cm="1">
        <f t="array" ref="AP18">IFERROR(_xlfn.IFS(
AQ18="MPR ISSUE","TX ISSUE",
AQ18="BSS Hardware Issue","RAN ISSUE",
AQ18="Sites strategiques, MLL, Pylone, etc.","ENVTECH",
AQ18="AKTIVCO DEFAUT GE &amp; POWER Cabinet","POWER ISSUE",
AQ18="AKTIVCO Coupure ENEO &amp; Baisse de tension","POWER ISSUE",
AQ18="Coupure ENEO &amp; Baisse de tension","POWER ISSUE",
AQ18="Defaut GE &amp; POWER Cabinet","POWER ISSUE",
AQ18="Sharing","POWER ISSUE",
AQ18="Sites strategiques &amp; DataCenter","POWER ISSUE",
AQ18="Exclu","Exclu",
AQ18="SAT","TX ISSUE",
AQ18="SPARE-ISSUE","SPARE-ISSUE",
AQ18="Fiber CAmtel","TX ISSUE",
AQ18="Fiber AOF","TX ISSUE",
AQ18="Projet OCM (HUAWEI)","TRAVAUX-HUAWEI",
AQ18="Projet OCM (NOKIA)","TRAVAUX -NOKIA",
AQ18="ACCESS-ISSUE","ACCESS-ISSUE",
AQ18="Projet OCM (ZTE, NOKIA, autres projets)","TRAVAUX OCM",
AQ18="No root CAuse","No root cause",
AQ18="ODU HS","TX ISSUE",
AQ18="IP &amp; VLAN","TX ISSUE",
AQ18="Warehouse HUAWEI","SPARE-ISSUE",
AQ18="SPARE-HS","SPARE-ISSUE",
AQ18="Power Telco","RAN ISSUE",AQ18="no impacts","no impacts"
),"")</f>
        <v>SPARE-ISSUE</v>
      </c>
      <c r="AQ18" s="67" t="s">
        <v>5354</v>
      </c>
      <c r="AR18" s="48" t="str" cm="1">
        <f t="array" ref="AR18">IFERROR(_xlfn.IFS(
AQ18="MPR ISSUE","ACTIVE",
AQ18="BSS Hardware Issue","ACTIVE",
AQ18="Sites strategiques, MLL, Pylone, etc.","PASSIVE",
AQ18="AKTIVCO DEFAUT GE &amp; POWER Cabinet","PASSIVE",
AQ18="AKTIVCO Coupure ENEO &amp; Baisse de tension","PASSIVE",
AQ18="Coupure ENEO &amp; Baisse de tension","PASSIVE",
AQ18="Defaut GE &amp; POWER Cabinet","PASSIVE",
AQ18="Sharing","PASSIVE",
AQ18="Sites strategiques &amp; DataCenter","PASSIVE",
AQ18="Exclu","Exclu",
AQ18="SAT","ACTIVE",
AQ18="SPARE-ISSUE","SPARE-ISSUE",
AQ18="Fiber CAmtel","ACTIVE",
AQ18="Fiber AOF","ACTIVE",
AQ18="Projet OCM (HUAWEI)","PLANNED WORKS",
AQ18="Projet OCM (NOKIA)","PLANNED WORKS",
AQ18="ACCESS-ISSUE","ACCESS-ISSUE",
AQ18="Projet OCM (ZTE, NOKIA, autres projets)","PLANNED WORKS",
AQ18="No root CAuse","No root cause",
AQ18="ODU HS","ACTIVE",
AQ18="IP &amp; VLAN","ACTIVE",
AQ18="Warehouse HUAWEI","SPARE-ISSUE",
AQ18="SPARE-HS","SPARE-ISSUE",
AQ18="Power Telco","ACTIVE", AQ18="no impacts","no impacts"
),"")</f>
        <v>SPARE-ISSUE</v>
      </c>
      <c r="AS18" s="92" t="s">
        <v>5705</v>
      </c>
      <c r="AT18" s="98" t="s">
        <v>4865</v>
      </c>
      <c r="AV18" s="17" t="s">
        <v>5537</v>
      </c>
      <c r="AW18" s="7" t="s">
        <v>5537</v>
      </c>
      <c r="AX18" s="6" t="s">
        <v>5537</v>
      </c>
      <c r="AY18" s="7"/>
      <c r="AZ18" s="3" t="s">
        <v>5537</v>
      </c>
      <c r="BA18" s="18" t="s">
        <v>5537</v>
      </c>
      <c r="BB18" s="18" t="s">
        <v>5537</v>
      </c>
      <c r="BC18" s="18" t="s">
        <v>5537</v>
      </c>
      <c r="BD18" s="18" t="s">
        <v>5537</v>
      </c>
      <c r="BE18" s="18" t="s">
        <v>5537</v>
      </c>
      <c r="BF18" s="18" t="s">
        <v>5537</v>
      </c>
      <c r="BG18" s="18" t="s">
        <v>5537</v>
      </c>
      <c r="BH18" s="18" t="s">
        <v>5537</v>
      </c>
      <c r="BI18" s="18" t="s">
        <v>5537</v>
      </c>
      <c r="BJ18" s="18" t="s">
        <v>6145</v>
      </c>
      <c r="BK18" s="18" t="s">
        <v>6146</v>
      </c>
      <c r="BL18" s="9" t="s">
        <v>5537</v>
      </c>
      <c r="BM18" s="14" t="s">
        <v>5537</v>
      </c>
      <c r="BN18" s="14" t="s">
        <v>5537</v>
      </c>
      <c r="BO18" s="14" t="str">
        <f>_xlfn.XLOOKUP(B18,'[4]cell downs 18042026 17h'!$B:$B,'[4]cell downs 18042026 17h'!$B:$B,"")</f>
        <v/>
      </c>
      <c r="BP18" s="14" t="str">
        <f>_xlfn.XLOOKUP(B18,'[5]Cells Huawei 19042026 15h'!$B:$B,'[5]Cells Huawei 19042026 15h'!$B:$B,"")</f>
        <v>SUO_211</v>
      </c>
      <c r="BQ18" s="9" t="str">
        <f>_xlfn.XLOOKUP(B18,'[6]cells down 19042026 9H40'!$B:$B,'[6]cells down 19042026 9H40'!$B:$B,"")</f>
        <v/>
      </c>
      <c r="BR18" s="9" t="s">
        <v>4865</v>
      </c>
      <c r="BS18" s="9" t="s">
        <v>5537</v>
      </c>
      <c r="BT18" s="108"/>
    </row>
    <row r="19" spans="1:72" s="9" customFormat="1" ht="22" customHeight="1" x14ac:dyDescent="0.35">
      <c r="A19" s="1" t="s">
        <v>2963</v>
      </c>
      <c r="B19" s="8" t="s">
        <v>2964</v>
      </c>
      <c r="C19" s="3" t="str">
        <f>_xlfn.XLOOKUP(B19,'[1]daily break down'!$D:$D,'[1]daily break down'!$E:$E,"")</f>
        <v>Ngaoundere</v>
      </c>
      <c r="D19" s="1" t="s">
        <v>11</v>
      </c>
      <c r="E19" s="1" t="s">
        <v>12</v>
      </c>
      <c r="F19" s="3" t="s">
        <v>90</v>
      </c>
      <c r="G19" s="1" t="s">
        <v>91</v>
      </c>
      <c r="H19" s="32" t="str">
        <f>_xlfn.XLOOKUP(B19,[2]CALCULATION!$B:$B,[2]CALCULATION!$H:$H,"")</f>
        <v>Huawei</v>
      </c>
      <c r="I19" s="28">
        <v>0.55335113987552542</v>
      </c>
      <c r="J19" s="28">
        <v>5.0622907945313376</v>
      </c>
      <c r="K19" s="28">
        <v>0.79194881760564773</v>
      </c>
      <c r="L19" s="28">
        <v>1.0171880216760407</v>
      </c>
      <c r="M19" s="28">
        <v>1.6637631159165946</v>
      </c>
      <c r="N19" s="28">
        <v>0</v>
      </c>
      <c r="O19" s="28">
        <v>0</v>
      </c>
      <c r="P19" s="28">
        <v>0</v>
      </c>
      <c r="Q19" s="28">
        <v>0</v>
      </c>
      <c r="R19" s="28">
        <v>0</v>
      </c>
      <c r="S19" s="93">
        <v>0</v>
      </c>
      <c r="T19" s="93">
        <f>_xlfn.XLOOKUP(B19,'[3]Nur des jours'!$B:$B,'[3]Nur des jours'!$U:$U,"")</f>
        <v>2.8911375355631455</v>
      </c>
      <c r="U19" s="93">
        <v>2.7436771080349174</v>
      </c>
      <c r="V19" s="93">
        <v>5.6142329632197887</v>
      </c>
      <c r="W19" s="93">
        <v>2.8911375355631455</v>
      </c>
      <c r="X19" s="93">
        <v>1.5271642510836594</v>
      </c>
      <c r="Y19" s="93">
        <v>0.60361039057394716</v>
      </c>
      <c r="Z19" s="93">
        <v>0.31050871350586279</v>
      </c>
      <c r="AA19" s="93">
        <v>0.17754820464967627</v>
      </c>
      <c r="AB19" s="93">
        <v>1.4702703512511666</v>
      </c>
      <c r="AC19" s="93">
        <f>_xlfn.XLOOKUP(B19,'[3]Nur des jours'!$B:$B,'[3]Nur des jours'!$N:$N,"")</f>
        <v>2.8846990722905663</v>
      </c>
      <c r="AD19" s="93">
        <v>2.8846990722905663</v>
      </c>
      <c r="AE19" s="93">
        <v>9.5863545956002993E-2</v>
      </c>
      <c r="AF19" s="93">
        <v>21.091050215019703</v>
      </c>
      <c r="AG19" s="93"/>
      <c r="AH19" s="93">
        <v>27.674726695259874</v>
      </c>
      <c r="AI19" s="93">
        <v>32.371062791506304</v>
      </c>
      <c r="AJ19" s="93">
        <v>0.17834465558921633</v>
      </c>
      <c r="AK19" s="93">
        <v>44.089691310600251</v>
      </c>
      <c r="AL19" s="93">
        <v>27.674726695259874</v>
      </c>
      <c r="AM19" s="49" t="s">
        <v>5559</v>
      </c>
      <c r="AN19" s="49"/>
      <c r="AO19" s="48" t="str" cm="1">
        <f t="array" ref="AO19">IFERROR(_xlfn.IFS(
AQ19="MPR ISSUE","PDH",
AQ19="BSS Hardware Issue","BSS",
AQ19="Sites strategiques, MLL, Pylone, etc.","ENVTECH",
AQ19="AKTIVCO DEFAUT GE &amp; POWER Cabinet","AKTIVCO",
AQ19="AKTIVCO Coupure ENEO &amp; Baisse de tension","AKTIVCO GRID ONLY",
AQ19="Coupure ENEO &amp; Baisse de tension","IHS GRID ONLY",
AQ19="Defaut GE &amp; POWER Cabinet","IHS",
AQ19="Sharing","Partners",
AQ19="Sites strategiques &amp; DataCenter","SST &amp; DC",
AQ19="Exclu","Exclu",
AQ19="SAT","SAT",
AQ19="SPARE-ISSUE","SPARE-ISSUE",
AQ19="Fiber CAmtel","TRANS_FO_CAMTEL",
AQ19="Fiber AOF","Fiber AOF",
AQ19="Projet OCM (HUAWEI)","TRAVAUX-HUAWEI",
AQ19="Projet OCM (NOKIA)","TRAVAUX-NOKIA",
AQ19="ACCESS-ISSUE","ACCESS-ISSUE",
AQ19="Projet OCM (ZTE, NOKIA, autres projets)","TRAVAUX OCM",
AQ19="No root CAuse","No root cause",
AQ19="ODU HS","PDH",
AQ19="IP &amp; VLAN","PDH",
AQ19="Warehouse HUAWEI","SPARE-ISSUE",
AQ19="SPARE-HS","SPARE-ISSUE",
AQ19="Power Telco","BSS",AQ19="no impacts","no impacts"
),"")</f>
        <v>IHS</v>
      </c>
      <c r="AP19" s="48" t="str" cm="1">
        <f t="array" ref="AP19">IFERROR(_xlfn.IFS(
AQ19="MPR ISSUE","TX ISSUE",
AQ19="BSS Hardware Issue","RAN ISSUE",
AQ19="Sites strategiques, MLL, Pylone, etc.","ENVTECH",
AQ19="AKTIVCO DEFAUT GE &amp; POWER Cabinet","POWER ISSUE",
AQ19="AKTIVCO Coupure ENEO &amp; Baisse de tension","POWER ISSUE",
AQ19="Coupure ENEO &amp; Baisse de tension","POWER ISSUE",
AQ19="Defaut GE &amp; POWER Cabinet","POWER ISSUE",
AQ19="Sharing","POWER ISSUE",
AQ19="Sites strategiques &amp; DataCenter","POWER ISSUE",
AQ19="Exclu","Exclu",
AQ19="SAT","TX ISSUE",
AQ19="SPARE-ISSUE","SPARE-ISSUE",
AQ19="Fiber CAmtel","TX ISSUE",
AQ19="Fiber AOF","TX ISSUE",
AQ19="Projet OCM (HUAWEI)","TRAVAUX-HUAWEI",
AQ19="Projet OCM (NOKIA)","TRAVAUX -NOKIA",
AQ19="ACCESS-ISSUE","ACCESS-ISSUE",
AQ19="Projet OCM (ZTE, NOKIA, autres projets)","TRAVAUX OCM",
AQ19="No root CAuse","No root cause",
AQ19="ODU HS","TX ISSUE",
AQ19="IP &amp; VLAN","TX ISSUE",
AQ19="Warehouse HUAWEI","SPARE-ISSUE",
AQ19="SPARE-HS","SPARE-ISSUE",
AQ19="Power Telco","RAN ISSUE",AQ19="no impacts","no impacts"
),"")</f>
        <v>POWER ISSUE</v>
      </c>
      <c r="AQ19" s="67" t="s">
        <v>5330</v>
      </c>
      <c r="AR19" s="48" t="str" cm="1">
        <f t="array" ref="AR19">IFERROR(_xlfn.IFS(
AQ19="MPR ISSUE","ACTIVE",
AQ19="BSS Hardware Issue","ACTIVE",
AQ19="Sites strategiques, MLL, Pylone, etc.","PASSIVE",
AQ19="AKTIVCO DEFAUT GE &amp; POWER Cabinet","PASSIVE",
AQ19="AKTIVCO Coupure ENEO &amp; Baisse de tension","PASSIVE",
AQ19="Coupure ENEO &amp; Baisse de tension","PASSIVE",
AQ19="Defaut GE &amp; POWER Cabinet","PASSIVE",
AQ19="Sharing","PASSIVE",
AQ19="Sites strategiques &amp; DataCenter","PASSIVE",
AQ19="Exclu","Exclu",
AQ19="SAT","ACTIVE",
AQ19="SPARE-ISSUE","SPARE-ISSUE",
AQ19="Fiber CAmtel","ACTIVE",
AQ19="Fiber AOF","ACTIVE",
AQ19="Projet OCM (HUAWEI)","PLANNED WORKS",
AQ19="Projet OCM (NOKIA)","PLANNED WORKS",
AQ19="ACCESS-ISSUE","ACCESS-ISSUE",
AQ19="Projet OCM (ZTE, NOKIA, autres projets)","PLANNED WORKS",
AQ19="No root CAuse","No root cause",
AQ19="ODU HS","ACTIVE",
AQ19="IP &amp; VLAN","ACTIVE",
AQ19="Warehouse HUAWEI","SPARE-ISSUE",
AQ19="SPARE-HS","SPARE-ISSUE",
AQ19="Power Telco","ACTIVE", AQ19="no impacts","no impacts"
),"")</f>
        <v>PASSIVE</v>
      </c>
      <c r="AS19" s="92" t="s">
        <v>6013</v>
      </c>
      <c r="AT19" s="98" t="s">
        <v>2964</v>
      </c>
      <c r="AV19" s="17" t="s">
        <v>5537</v>
      </c>
      <c r="AW19" s="7" t="s">
        <v>6089</v>
      </c>
      <c r="AX19" s="6" t="s">
        <v>5537</v>
      </c>
      <c r="AY19" s="7"/>
      <c r="AZ19" s="3" t="s">
        <v>5537</v>
      </c>
      <c r="BA19" s="18" t="s">
        <v>6147</v>
      </c>
      <c r="BB19" s="18" t="s">
        <v>6147</v>
      </c>
      <c r="BC19" s="18" t="s">
        <v>6147</v>
      </c>
      <c r="BD19" s="18" t="s">
        <v>5537</v>
      </c>
      <c r="BE19" s="18" t="s">
        <v>5537</v>
      </c>
      <c r="BF19" s="18" t="s">
        <v>5537</v>
      </c>
      <c r="BG19" s="18" t="s">
        <v>5537</v>
      </c>
      <c r="BH19" s="18" t="s">
        <v>5537</v>
      </c>
      <c r="BI19" s="18" t="s">
        <v>5537</v>
      </c>
      <c r="BJ19" s="18" t="s">
        <v>5537</v>
      </c>
      <c r="BK19" s="18" t="s">
        <v>5537</v>
      </c>
      <c r="BL19" s="9" t="s">
        <v>5537</v>
      </c>
      <c r="BM19" s="14" t="s">
        <v>6454</v>
      </c>
      <c r="BN19" s="14" t="s">
        <v>5537</v>
      </c>
      <c r="BO19" s="14" t="str">
        <f>_xlfn.XLOOKUP(B19,'[4]cell downs 18042026 17h'!$B:$B,'[4]cell downs 18042026 17h'!$B:$B,"")</f>
        <v/>
      </c>
      <c r="BP19" s="14" t="str">
        <f>_xlfn.XLOOKUP(B19,'[5]Cells Huawei 19042026 15h'!$B:$B,'[5]Cells Huawei 19042026 15h'!$B:$B,"")</f>
        <v/>
      </c>
      <c r="BQ19" s="9" t="str">
        <f>_xlfn.XLOOKUP(B19,'[6]cells down 19042026 9H40'!$B:$B,'[6]cells down 19042026 9H40'!$B:$B,"")</f>
        <v/>
      </c>
      <c r="BR19" s="9" t="s">
        <v>2964</v>
      </c>
      <c r="BS19" s="9" t="s">
        <v>5537</v>
      </c>
      <c r="BT19" s="108"/>
    </row>
    <row r="20" spans="1:72" s="9" customFormat="1" ht="22.5" customHeight="1" x14ac:dyDescent="0.35">
      <c r="A20" s="1" t="s">
        <v>209</v>
      </c>
      <c r="B20" s="1" t="s">
        <v>210</v>
      </c>
      <c r="C20" s="3" t="str">
        <f>_xlfn.XLOOKUP(B20,'[1]daily break down'!$D:$D,'[1]daily break down'!$E:$E,"")</f>
        <v>Douala</v>
      </c>
      <c r="D20" s="1" t="s">
        <v>11</v>
      </c>
      <c r="E20" s="1" t="s">
        <v>12</v>
      </c>
      <c r="F20" s="3" t="s">
        <v>31</v>
      </c>
      <c r="G20" s="1" t="s">
        <v>32</v>
      </c>
      <c r="H20" s="34" t="str">
        <f>_xlfn.XLOOKUP(B20,[2]CALCULATION!$B:$B,[2]CALCULATION!$H:$H,"")</f>
        <v>ZTE</v>
      </c>
      <c r="I20" s="28">
        <v>42.644581845887807</v>
      </c>
      <c r="J20" s="28">
        <v>0</v>
      </c>
      <c r="K20" s="28">
        <v>0</v>
      </c>
      <c r="L20" s="28">
        <v>0</v>
      </c>
      <c r="M20" s="28">
        <v>0</v>
      </c>
      <c r="N20" s="28">
        <v>31.277894062488397</v>
      </c>
      <c r="O20" s="28">
        <v>0</v>
      </c>
      <c r="P20" s="28">
        <v>13.395160415828419</v>
      </c>
      <c r="Q20" s="28">
        <v>0</v>
      </c>
      <c r="R20" s="28">
        <v>0</v>
      </c>
      <c r="S20" s="93">
        <v>0</v>
      </c>
      <c r="T20" s="93">
        <f>_xlfn.XLOOKUP(B20,'[3]Nur des jours'!$B:$B,'[3]Nur des jours'!$U:$U,"")</f>
        <v>0.48238536325060732</v>
      </c>
      <c r="U20" s="93">
        <v>8.5157148442070234</v>
      </c>
      <c r="V20" s="93">
        <v>0</v>
      </c>
      <c r="W20" s="93">
        <v>0.48238536325060732</v>
      </c>
      <c r="X20" s="93">
        <v>0</v>
      </c>
      <c r="Y20" s="93">
        <v>0</v>
      </c>
      <c r="Z20" s="93">
        <v>0</v>
      </c>
      <c r="AA20" s="93">
        <v>0</v>
      </c>
      <c r="AB20" s="93">
        <v>9.4497914009239992</v>
      </c>
      <c r="AC20" s="93">
        <f>_xlfn.XLOOKUP(B20,'[3]Nur des jours'!$B:$B,'[3]Nur des jours'!$N:$N,"")</f>
        <v>13.868556899607057</v>
      </c>
      <c r="AD20" s="93">
        <v>13.868556899607057</v>
      </c>
      <c r="AE20" s="93">
        <v>13.868556899607057</v>
      </c>
      <c r="AF20" s="93">
        <v>28.657956727819588</v>
      </c>
      <c r="AG20" s="93"/>
      <c r="AH20" s="93">
        <v>27.414174036121029</v>
      </c>
      <c r="AI20" s="93">
        <v>17.387588975616385</v>
      </c>
      <c r="AJ20" s="93">
        <v>14.830497669247322</v>
      </c>
      <c r="AK20" s="93">
        <v>38.260587873494913</v>
      </c>
      <c r="AL20" s="93">
        <v>27.414174036121029</v>
      </c>
      <c r="AM20" s="49" t="s">
        <v>5559</v>
      </c>
      <c r="AN20" s="49"/>
      <c r="AO20" s="48" t="str" cm="1">
        <f t="array" ref="AO20">IFERROR(_xlfn.IFS(
AQ20="MPR ISSUE","PDH",
AQ20="BSS Hardware Issue","BSS",
AQ20="Sites strategiques, MLL, Pylone, etc.","ENVTECH",
AQ20="AKTIVCO DEFAUT GE &amp; POWER Cabinet","AKTIVCO",
AQ20="AKTIVCO Coupure ENEO &amp; Baisse de tension","AKTIVCO GRID ONLY",
AQ20="Coupure ENEO &amp; Baisse de tension","IHS GRID ONLY",
AQ20="Defaut GE &amp; POWER Cabinet","IHS",
AQ20="Sharing","Partners",
AQ20="Sites strategiques &amp; DataCenter","SST &amp; DC",
AQ20="Exclu","Exclu",
AQ20="SAT","SAT",
AQ20="SPARE-ISSUE","SPARE-ISSUE",
AQ20="Fiber CAmtel","TRANS_FO_CAMTEL",
AQ20="Fiber AOF","Fiber AOF",
AQ20="Projet OCM (HUAWEI)","TRAVAUX-HUAWEI",
AQ20="Projet OCM (NOKIA)","TRAVAUX-NOKIA",
AQ20="ACCESS-ISSUE","ACCESS-ISSUE",
AQ20="Projet OCM (ZTE, NOKIA, autres projets)","TRAVAUX OCM",
AQ20="No root CAuse","No root cause",
AQ20="ODU HS","PDH",
AQ20="IP &amp; VLAN","PDH",
AQ20="Warehouse HUAWEI","SPARE-ISSUE",
AQ20="SPARE-HS","SPARE-ISSUE",
AQ20="Power Telco","BSS",AQ20="no impacts","no impacts"
),"")</f>
        <v>PDH</v>
      </c>
      <c r="AP20" s="48" t="str" cm="1">
        <f t="array" ref="AP20">IFERROR(_xlfn.IFS(
AQ20="MPR ISSUE","TX ISSUE",
AQ20="BSS Hardware Issue","RAN ISSUE",
AQ20="Sites strategiques, MLL, Pylone, etc.","ENVTECH",
AQ20="AKTIVCO DEFAUT GE &amp; POWER Cabinet","POWER ISSUE",
AQ20="AKTIVCO Coupure ENEO &amp; Baisse de tension","POWER ISSUE",
AQ20="Coupure ENEO &amp; Baisse de tension","POWER ISSUE",
AQ20="Defaut GE &amp; POWER Cabinet","POWER ISSUE",
AQ20="Sharing","POWER ISSUE",
AQ20="Sites strategiques &amp; DataCenter","POWER ISSUE",
AQ20="Exclu","Exclu",
AQ20="SAT","TX ISSUE",
AQ20="SPARE-ISSUE","SPARE-ISSUE",
AQ20="Fiber CAmtel","TX ISSUE",
AQ20="Fiber AOF","TX ISSUE",
AQ20="Projet OCM (HUAWEI)","TRAVAUX-HUAWEI",
AQ20="Projet OCM (NOKIA)","TRAVAUX -NOKIA",
AQ20="ACCESS-ISSUE","ACCESS-ISSUE",
AQ20="Projet OCM (ZTE, NOKIA, autres projets)","TRAVAUX OCM",
AQ20="No root CAuse","No root cause",
AQ20="ODU HS","TX ISSUE",
AQ20="IP &amp; VLAN","TX ISSUE",
AQ20="Warehouse HUAWEI","SPARE-ISSUE",
AQ20="SPARE-HS","SPARE-ISSUE",
AQ20="Power Telco","RAN ISSUE",AQ20="no impacts","no impacts"
),"")</f>
        <v>TX ISSUE</v>
      </c>
      <c r="AQ20" s="67" t="s">
        <v>5990</v>
      </c>
      <c r="AR20" s="48" t="str" cm="1">
        <f t="array" ref="AR20">IFERROR(_xlfn.IFS(
AQ20="MPR ISSUE","ACTIVE",
AQ20="BSS Hardware Issue","ACTIVE",
AQ20="Sites strategiques, MLL, Pylone, etc.","PASSIVE",
AQ20="AKTIVCO DEFAUT GE &amp; POWER Cabinet","PASSIVE",
AQ20="AKTIVCO Coupure ENEO &amp; Baisse de tension","PASSIVE",
AQ20="Coupure ENEO &amp; Baisse de tension","PASSIVE",
AQ20="Defaut GE &amp; POWER Cabinet","PASSIVE",
AQ20="Sharing","PASSIVE",
AQ20="Sites strategiques &amp; DataCenter","PASSIVE",
AQ20="Exclu","Exclu",
AQ20="SAT","ACTIVE",
AQ20="SPARE-ISSUE","SPARE-ISSUE",
AQ20="Fiber CAmtel","ACTIVE",
AQ20="Fiber AOF","ACTIVE",
AQ20="Projet OCM (HUAWEI)","PLANNED WORKS",
AQ20="Projet OCM (NOKIA)","PLANNED WORKS",
AQ20="ACCESS-ISSUE","ACCESS-ISSUE",
AQ20="Projet OCM (ZTE, NOKIA, autres projets)","PLANNED WORKS",
AQ20="No root CAuse","No root cause",
AQ20="ODU HS","ACTIVE",
AQ20="IP &amp; VLAN","ACTIVE",
AQ20="Warehouse HUAWEI","SPARE-ISSUE",
AQ20="SPARE-HS","SPARE-ISSUE",
AQ20="Power Telco","ACTIVE", AQ20="no impacts","no impacts"
),"")</f>
        <v>ACTIVE</v>
      </c>
      <c r="AS20" s="98" t="s">
        <v>6077</v>
      </c>
      <c r="AT20" s="129" t="s">
        <v>267</v>
      </c>
      <c r="AU20" s="9" t="s">
        <v>6078</v>
      </c>
      <c r="AV20" s="17" t="s">
        <v>5537</v>
      </c>
      <c r="AW20" s="7" t="s">
        <v>6007</v>
      </c>
      <c r="AX20" s="6" t="s">
        <v>5537</v>
      </c>
      <c r="AY20" s="7"/>
      <c r="AZ20" s="3" t="s">
        <v>5537</v>
      </c>
      <c r="BA20" s="18" t="s">
        <v>5537</v>
      </c>
      <c r="BB20" s="18" t="s">
        <v>5537</v>
      </c>
      <c r="BC20" s="18" t="s">
        <v>5537</v>
      </c>
      <c r="BD20" s="18" t="s">
        <v>5537</v>
      </c>
      <c r="BE20" s="18" t="s">
        <v>5537</v>
      </c>
      <c r="BF20" s="18" t="s">
        <v>5537</v>
      </c>
      <c r="BG20" s="18" t="s">
        <v>5537</v>
      </c>
      <c r="BH20" s="18" t="s">
        <v>5537</v>
      </c>
      <c r="BI20" s="18" t="s">
        <v>5537</v>
      </c>
      <c r="BJ20" s="18" t="s">
        <v>5537</v>
      </c>
      <c r="BK20" s="18" t="s">
        <v>5537</v>
      </c>
      <c r="BL20" s="9" t="s">
        <v>5537</v>
      </c>
      <c r="BM20" s="14" t="s">
        <v>6448</v>
      </c>
      <c r="BN20" s="14" t="s">
        <v>5537</v>
      </c>
      <c r="BO20" s="14" t="str">
        <f>_xlfn.XLOOKUP(B20,'[4]cell downs 18042026 17h'!$B:$B,'[4]cell downs 18042026 17h'!$B:$B,"")</f>
        <v/>
      </c>
      <c r="BP20" s="14" t="str">
        <f>_xlfn.XLOOKUP(B20,'[5]Cells Huawei 19042026 15h'!$B:$B,'[5]Cells Huawei 19042026 15h'!$B:$B,"")</f>
        <v/>
      </c>
      <c r="BQ20" s="9" t="str">
        <f>_xlfn.XLOOKUP(B20,'[6]cells down 19042026 9H40'!$B:$B,'[6]cells down 19042026 9H40'!$B:$B,"")</f>
        <v/>
      </c>
      <c r="BR20" s="9" t="s">
        <v>210</v>
      </c>
      <c r="BS20" s="9" t="s">
        <v>5537</v>
      </c>
      <c r="BT20" s="108"/>
    </row>
    <row r="21" spans="1:72" s="9" customFormat="1" ht="35" customHeight="1" x14ac:dyDescent="0.35">
      <c r="A21" s="1" t="s">
        <v>191</v>
      </c>
      <c r="B21" s="8" t="s">
        <v>192</v>
      </c>
      <c r="C21" s="3" t="str">
        <f>_xlfn.XLOOKUP(B21,'[1]daily break down'!$D:$D,'[1]daily break down'!$E:$E,"")</f>
        <v>Douala</v>
      </c>
      <c r="D21" s="1" t="s">
        <v>11</v>
      </c>
      <c r="E21" s="1" t="s">
        <v>12</v>
      </c>
      <c r="F21" s="3" t="s">
        <v>31</v>
      </c>
      <c r="G21" s="1" t="s">
        <v>32</v>
      </c>
      <c r="H21" s="34" t="str">
        <f>_xlfn.XLOOKUP(B21,[2]CALCULATION!$B:$B,[2]CALCULATION!$H:$H,"")</f>
        <v>ZTE</v>
      </c>
      <c r="I21" s="28">
        <v>42.642602152194577</v>
      </c>
      <c r="J21" s="28">
        <v>0</v>
      </c>
      <c r="K21" s="28">
        <v>0</v>
      </c>
      <c r="L21" s="28">
        <v>0</v>
      </c>
      <c r="M21" s="28">
        <v>0</v>
      </c>
      <c r="N21" s="28">
        <v>31.27787622741009</v>
      </c>
      <c r="O21" s="28">
        <v>0</v>
      </c>
      <c r="P21" s="28">
        <v>13.385993185573279</v>
      </c>
      <c r="Q21" s="28">
        <v>0</v>
      </c>
      <c r="R21" s="28">
        <v>0</v>
      </c>
      <c r="S21" s="93">
        <v>0</v>
      </c>
      <c r="T21" s="93">
        <f>_xlfn.XLOOKUP(B21,'[3]Nur des jours'!$B:$B,'[3]Nur des jours'!$U:$U,"")</f>
        <v>0.48160061980464214</v>
      </c>
      <c r="U21" s="93">
        <v>8.516499587652989</v>
      </c>
      <c r="V21" s="93">
        <v>0</v>
      </c>
      <c r="W21" s="93">
        <v>0.48160061980464208</v>
      </c>
      <c r="X21" s="93">
        <v>0</v>
      </c>
      <c r="Y21" s="93">
        <v>0</v>
      </c>
      <c r="Z21" s="93">
        <v>0</v>
      </c>
      <c r="AA21" s="93">
        <v>0</v>
      </c>
      <c r="AB21" s="93">
        <v>9.4494168642793337</v>
      </c>
      <c r="AC21" s="93">
        <f>_xlfn.XLOOKUP(B21,'[3]Nur des jours'!$B:$B,'[3]Nur des jours'!$N:$N,"")</f>
        <v>13.868556899607057</v>
      </c>
      <c r="AD21" s="93">
        <v>13.868556899607057</v>
      </c>
      <c r="AE21" s="93">
        <v>13.868556899607057</v>
      </c>
      <c r="AF21" s="93">
        <v>28.655905693813079</v>
      </c>
      <c r="AG21" s="93"/>
      <c r="AH21" s="93">
        <v>27.413638983771502</v>
      </c>
      <c r="AI21" s="93">
        <v>17.387339184441807</v>
      </c>
      <c r="AJ21" s="93">
        <v>14.830816426451239</v>
      </c>
      <c r="AK21" s="93">
        <v>38.259425062436115</v>
      </c>
      <c r="AL21" s="93">
        <v>27.413638983771502</v>
      </c>
      <c r="AM21" s="49" t="s">
        <v>5559</v>
      </c>
      <c r="AN21" s="49"/>
      <c r="AO21" s="48" t="str" cm="1">
        <f t="array" ref="AO21">IFERROR(_xlfn.IFS(
AQ21="MPR ISSUE","PDH",
AQ21="BSS Hardware Issue","BSS",
AQ21="Sites strategiques, MLL, Pylone, etc.","ENVTECH",
AQ21="AKTIVCO DEFAUT GE &amp; POWER Cabinet","AKTIVCO",
AQ21="AKTIVCO Coupure ENEO &amp; Baisse de tension","AKTIVCO GRID ONLY",
AQ21="Coupure ENEO &amp; Baisse de tension","IHS GRID ONLY",
AQ21="Defaut GE &amp; POWER Cabinet","IHS",
AQ21="Sharing","Partners",
AQ21="Sites strategiques &amp; DataCenter","SST &amp; DC",
AQ21="Exclu","Exclu",
AQ21="SAT","SAT",
AQ21="SPARE-ISSUE","SPARE-ISSUE",
AQ21="Fiber CAmtel","TRANS_FO_CAMTEL",
AQ21="Fiber AOF","Fiber AOF",
AQ21="Projet OCM (HUAWEI)","TRAVAUX-HUAWEI",
AQ21="Projet OCM (NOKIA)","TRAVAUX-NOKIA",
AQ21="ACCESS-ISSUE","ACCESS-ISSUE",
AQ21="Projet OCM (ZTE, NOKIA, autres projets)","TRAVAUX OCM",
AQ21="No root CAuse","No root cause",
AQ21="ODU HS","PDH",
AQ21="IP &amp; VLAN","PDH",
AQ21="Warehouse HUAWEI","SPARE-ISSUE",
AQ21="SPARE-HS","SPARE-ISSUE",
AQ21="Power Telco","BSS",AQ21="no impacts","no impacts"
),"")</f>
        <v>PDH</v>
      </c>
      <c r="AP21" s="48" t="str" cm="1">
        <f t="array" ref="AP21">IFERROR(_xlfn.IFS(
AQ21="MPR ISSUE","TX ISSUE",
AQ21="BSS Hardware Issue","RAN ISSUE",
AQ21="Sites strategiques, MLL, Pylone, etc.","ENVTECH",
AQ21="AKTIVCO DEFAUT GE &amp; POWER Cabinet","POWER ISSUE",
AQ21="AKTIVCO Coupure ENEO &amp; Baisse de tension","POWER ISSUE",
AQ21="Coupure ENEO &amp; Baisse de tension","POWER ISSUE",
AQ21="Defaut GE &amp; POWER Cabinet","POWER ISSUE",
AQ21="Sharing","POWER ISSUE",
AQ21="Sites strategiques &amp; DataCenter","POWER ISSUE",
AQ21="Exclu","Exclu",
AQ21="SAT","TX ISSUE",
AQ21="SPARE-ISSUE","SPARE-ISSUE",
AQ21="Fiber CAmtel","TX ISSUE",
AQ21="Fiber AOF","TX ISSUE",
AQ21="Projet OCM (HUAWEI)","TRAVAUX-HUAWEI",
AQ21="Projet OCM (NOKIA)","TRAVAUX -NOKIA",
AQ21="ACCESS-ISSUE","ACCESS-ISSUE",
AQ21="Projet OCM (ZTE, NOKIA, autres projets)","TRAVAUX OCM",
AQ21="No root CAuse","No root cause",
AQ21="ODU HS","TX ISSUE",
AQ21="IP &amp; VLAN","TX ISSUE",
AQ21="Warehouse HUAWEI","SPARE-ISSUE",
AQ21="SPARE-HS","SPARE-ISSUE",
AQ21="Power Telco","RAN ISSUE",AQ21="no impacts","no impacts"
),"")</f>
        <v>TX ISSUE</v>
      </c>
      <c r="AQ21" s="67" t="s">
        <v>5990</v>
      </c>
      <c r="AR21" s="48" t="str" cm="1">
        <f t="array" ref="AR21">IFERROR(_xlfn.IFS(
AQ21="MPR ISSUE","ACTIVE",
AQ21="BSS Hardware Issue","ACTIVE",
AQ21="Sites strategiques, MLL, Pylone, etc.","PASSIVE",
AQ21="AKTIVCO DEFAUT GE &amp; POWER Cabinet","PASSIVE",
AQ21="AKTIVCO Coupure ENEO &amp; Baisse de tension","PASSIVE",
AQ21="Coupure ENEO &amp; Baisse de tension","PASSIVE",
AQ21="Defaut GE &amp; POWER Cabinet","PASSIVE",
AQ21="Sharing","PASSIVE",
AQ21="Sites strategiques &amp; DataCenter","PASSIVE",
AQ21="Exclu","Exclu",
AQ21="SAT","ACTIVE",
AQ21="SPARE-ISSUE","SPARE-ISSUE",
AQ21="Fiber CAmtel","ACTIVE",
AQ21="Fiber AOF","ACTIVE",
AQ21="Projet OCM (HUAWEI)","PLANNED WORKS",
AQ21="Projet OCM (NOKIA)","PLANNED WORKS",
AQ21="ACCESS-ISSUE","ACCESS-ISSUE",
AQ21="Projet OCM (ZTE, NOKIA, autres projets)","PLANNED WORKS",
AQ21="No root CAuse","No root cause",
AQ21="ODU HS","ACTIVE",
AQ21="IP &amp; VLAN","ACTIVE",
AQ21="Warehouse HUAWEI","SPARE-ISSUE",
AQ21="SPARE-HS","SPARE-ISSUE",
AQ21="Power Telco","ACTIVE", AQ21="no impacts","no impacts"
),"")</f>
        <v>ACTIVE</v>
      </c>
      <c r="AS21" s="98" t="s">
        <v>6079</v>
      </c>
      <c r="AT21" s="129" t="s">
        <v>267</v>
      </c>
      <c r="AU21" s="9" t="s">
        <v>6078</v>
      </c>
      <c r="AV21" s="17" t="s">
        <v>5537</v>
      </c>
      <c r="AW21" s="7" t="s">
        <v>6007</v>
      </c>
      <c r="AX21" s="6" t="s">
        <v>5537</v>
      </c>
      <c r="AY21" s="7"/>
      <c r="AZ21" s="3" t="s">
        <v>5537</v>
      </c>
      <c r="BA21" s="18" t="s">
        <v>5537</v>
      </c>
      <c r="BB21" s="18" t="s">
        <v>5537</v>
      </c>
      <c r="BC21" s="18" t="s">
        <v>5537</v>
      </c>
      <c r="BD21" s="18" t="s">
        <v>5537</v>
      </c>
      <c r="BE21" s="18" t="s">
        <v>5537</v>
      </c>
      <c r="BF21" s="18" t="s">
        <v>5537</v>
      </c>
      <c r="BG21" s="18" t="s">
        <v>5537</v>
      </c>
      <c r="BH21" s="18" t="s">
        <v>5537</v>
      </c>
      <c r="BI21" s="18" t="s">
        <v>5537</v>
      </c>
      <c r="BJ21" s="18" t="s">
        <v>5537</v>
      </c>
      <c r="BK21" s="18" t="s">
        <v>5537</v>
      </c>
      <c r="BL21" s="9" t="s">
        <v>5537</v>
      </c>
      <c r="BM21" s="14" t="s">
        <v>6448</v>
      </c>
      <c r="BN21" s="14" t="s">
        <v>5537</v>
      </c>
      <c r="BO21" s="14" t="str">
        <f>_xlfn.XLOOKUP(B21,'[4]cell downs 18042026 17h'!$B:$B,'[4]cell downs 18042026 17h'!$B:$B,"")</f>
        <v/>
      </c>
      <c r="BP21" s="14" t="str">
        <f>_xlfn.XLOOKUP(B21,'[5]Cells Huawei 19042026 15h'!$B:$B,'[5]Cells Huawei 19042026 15h'!$B:$B,"")</f>
        <v/>
      </c>
      <c r="BQ21" s="9" t="str">
        <f>_xlfn.XLOOKUP(B21,'[6]cells down 19042026 9H40'!$B:$B,'[6]cells down 19042026 9H40'!$B:$B,"")</f>
        <v/>
      </c>
      <c r="BR21" s="9" t="s">
        <v>192</v>
      </c>
      <c r="BS21" s="9" t="s">
        <v>5537</v>
      </c>
      <c r="BT21" s="108"/>
    </row>
    <row r="22" spans="1:72" s="9" customFormat="1" ht="23" customHeight="1" x14ac:dyDescent="0.35">
      <c r="A22" s="1" t="s">
        <v>462</v>
      </c>
      <c r="B22" s="8" t="s">
        <v>463</v>
      </c>
      <c r="C22" s="3" t="str">
        <f>_xlfn.XLOOKUP(B22,'[1]daily break down'!$D:$D,'[1]daily break down'!$E:$E,"")</f>
        <v>Douala</v>
      </c>
      <c r="D22" s="1" t="s">
        <v>5490</v>
      </c>
      <c r="E22" s="1"/>
      <c r="F22" s="3" t="s">
        <v>31</v>
      </c>
      <c r="G22" s="1" t="s">
        <v>32</v>
      </c>
      <c r="H22" s="34" t="str">
        <f>_xlfn.XLOOKUP(B22,[2]CALCULATION!$B:$B,[2]CALCULATION!$H:$H,"")</f>
        <v>ZTE</v>
      </c>
      <c r="I22" s="28">
        <v>3.0822225646557264</v>
      </c>
      <c r="J22" s="28">
        <v>4.159389954713169</v>
      </c>
      <c r="K22" s="28">
        <v>0.75237277881934761</v>
      </c>
      <c r="L22" s="28">
        <v>7.6864550427613834</v>
      </c>
      <c r="M22" s="28">
        <v>8.1582642045697735</v>
      </c>
      <c r="N22" s="28">
        <v>1.0884034893974031</v>
      </c>
      <c r="O22" s="28">
        <v>0.69551454914348854</v>
      </c>
      <c r="P22" s="28">
        <v>8.6973829519480201</v>
      </c>
      <c r="Q22" s="28">
        <v>8.66388867486795</v>
      </c>
      <c r="R22" s="28">
        <v>7.6120292609428901</v>
      </c>
      <c r="S22" s="93">
        <v>4.2819704479886314</v>
      </c>
      <c r="T22" s="93">
        <f>_xlfn.XLOOKUP(B22,'[3]Nur des jours'!$B:$B,'[3]Nur des jours'!$U:$U,"")</f>
        <v>32.698582896017214</v>
      </c>
      <c r="U22" s="93">
        <v>23.491723096854464</v>
      </c>
      <c r="V22" s="93">
        <v>13.868556899607057</v>
      </c>
      <c r="W22" s="93">
        <v>32.698582896017214</v>
      </c>
      <c r="X22" s="93">
        <v>19.294237414855338</v>
      </c>
      <c r="Y22" s="93">
        <v>3.7225197113285549</v>
      </c>
      <c r="Z22" s="93">
        <v>13.868556899607057</v>
      </c>
      <c r="AA22" s="93">
        <v>13.868556899607057</v>
      </c>
      <c r="AB22" s="93">
        <v>28.385008689250157</v>
      </c>
      <c r="AC22" s="93">
        <f>_xlfn.XLOOKUP(B22,'[3]Nur des jours'!$B:$B,'[3]Nur des jours'!$N:$N,"")</f>
        <v>28.081116789800049</v>
      </c>
      <c r="AD22" s="93">
        <v>28.081116789800049</v>
      </c>
      <c r="AE22" s="93">
        <v>4.5677419078682657</v>
      </c>
      <c r="AF22" s="93">
        <v>33.764193155324982</v>
      </c>
      <c r="AG22" s="93"/>
      <c r="AH22" s="93">
        <v>25.806894613235624</v>
      </c>
      <c r="AI22" s="93">
        <v>22.356934602672165</v>
      </c>
      <c r="AJ22" s="93">
        <v>19.332943174515741</v>
      </c>
      <c r="AK22" s="93">
        <v>30.919248654422404</v>
      </c>
      <c r="AL22" s="93">
        <v>25.806894613235624</v>
      </c>
      <c r="AM22" s="49" t="s">
        <v>5559</v>
      </c>
      <c r="AN22" s="49"/>
      <c r="AO22" s="48" t="str" cm="1">
        <f t="array" ref="AO22">IFERROR(_xlfn.IFS(
AQ22="MPR ISSUE","PDH",
AQ22="BSS Hardware Issue","BSS",
AQ22="Sites strategiques, MLL, Pylone, etc.","ENVTECH",
AQ22="AKTIVCO DEFAUT GE &amp; POWER Cabinet","AKTIVCO",
AQ22="AKTIVCO Coupure ENEO &amp; Baisse de tension","AKTIVCO GRID ONLY",
AQ22="Coupure ENEO &amp; Baisse de tension","IHS GRID ONLY",
AQ22="Defaut GE &amp; POWER Cabinet","IHS",
AQ22="Sharing","Partners",
AQ22="Sites strategiques &amp; DataCenter","SST &amp; DC",
AQ22="Exclu","Exclu",
AQ22="SAT","SAT",
AQ22="SPARE-ISSUE","SPARE-ISSUE",
AQ22="Fiber CAmtel","TRANS_FO_CAMTEL",
AQ22="Fiber AOF","Fiber AOF",
AQ22="Projet OCM (HUAWEI)","TRAVAUX-HUAWEI",
AQ22="Projet OCM (NOKIA)","TRAVAUX-NOKIA",
AQ22="ACCESS-ISSUE","ACCESS-ISSUE",
AQ22="Projet OCM (ZTE, NOKIA, autres projets)","TRAVAUX OCM",
AQ22="No root CAuse","No root cause",
AQ22="ODU HS","PDH",
AQ22="IP &amp; VLAN","PDH",
AQ22="Warehouse HUAWEI","SPARE-ISSUE",
AQ22="SPARE-HS","SPARE-ISSUE",
AQ22="Power Telco","BSS",AQ22="no impacts","no impacts"
),"")</f>
        <v>Partners</v>
      </c>
      <c r="AP22" s="48" t="str" cm="1">
        <f t="array" ref="AP22">IFERROR(_xlfn.IFS(
AQ22="MPR ISSUE","TX ISSUE",
AQ22="BSS Hardware Issue","RAN ISSUE",
AQ22="Sites strategiques, MLL, Pylone, etc.","ENVTECH",
AQ22="AKTIVCO DEFAUT GE &amp; POWER Cabinet","POWER ISSUE",
AQ22="AKTIVCO Coupure ENEO &amp; Baisse de tension","POWER ISSUE",
AQ22="Coupure ENEO &amp; Baisse de tension","POWER ISSUE",
AQ22="Defaut GE &amp; POWER Cabinet","POWER ISSUE",
AQ22="Sharing","POWER ISSUE",
AQ22="Sites strategiques &amp; DataCenter","POWER ISSUE",
AQ22="Exclu","Exclu",
AQ22="SAT","TX ISSUE",
AQ22="SPARE-ISSUE","SPARE-ISSUE",
AQ22="Fiber CAmtel","TX ISSUE",
AQ22="Fiber AOF","TX ISSUE",
AQ22="Projet OCM (HUAWEI)","TRAVAUX-HUAWEI",
AQ22="Projet OCM (NOKIA)","TRAVAUX -NOKIA",
AQ22="ACCESS-ISSUE","ACCESS-ISSUE",
AQ22="Projet OCM (ZTE, NOKIA, autres projets)","TRAVAUX OCM",
AQ22="No root CAuse","No root cause",
AQ22="ODU HS","TX ISSUE",
AQ22="IP &amp; VLAN","TX ISSUE",
AQ22="Warehouse HUAWEI","SPARE-ISSUE",
AQ22="SPARE-HS","SPARE-ISSUE",
AQ22="Power Telco","RAN ISSUE",AQ22="no impacts","no impacts"
),"")</f>
        <v>POWER ISSUE</v>
      </c>
      <c r="AQ22" s="67" t="s">
        <v>5331</v>
      </c>
      <c r="AR22" s="48" t="str" cm="1">
        <f t="array" ref="AR22">IFERROR(_xlfn.IFS(
AQ22="MPR ISSUE","ACTIVE",
AQ22="BSS Hardware Issue","ACTIVE",
AQ22="Sites strategiques, MLL, Pylone, etc.","PASSIVE",
AQ22="AKTIVCO DEFAUT GE &amp; POWER Cabinet","PASSIVE",
AQ22="AKTIVCO Coupure ENEO &amp; Baisse de tension","PASSIVE",
AQ22="Coupure ENEO &amp; Baisse de tension","PASSIVE",
AQ22="Defaut GE &amp; POWER Cabinet","PASSIVE",
AQ22="Sharing","PASSIVE",
AQ22="Sites strategiques &amp; DataCenter","PASSIVE",
AQ22="Exclu","Exclu",
AQ22="SAT","ACTIVE",
AQ22="SPARE-ISSUE","SPARE-ISSUE",
AQ22="Fiber CAmtel","ACTIVE",
AQ22="Fiber AOF","ACTIVE",
AQ22="Projet OCM (HUAWEI)","PLANNED WORKS",
AQ22="Projet OCM (NOKIA)","PLANNED WORKS",
AQ22="ACCESS-ISSUE","ACCESS-ISSUE",
AQ22="Projet OCM (ZTE, NOKIA, autres projets)","PLANNED WORKS",
AQ22="No root CAuse","No root cause",
AQ22="ODU HS","ACTIVE",
AQ22="IP &amp; VLAN","ACTIVE",
AQ22="Warehouse HUAWEI","SPARE-ISSUE",
AQ22="SPARE-HS","SPARE-ISSUE",
AQ22="Power Telco","ACTIVE", AQ22="no impacts","no impacts"
),"")</f>
        <v>PASSIVE</v>
      </c>
      <c r="AS22" s="92" t="s">
        <v>6467</v>
      </c>
      <c r="AT22" s="98" t="s">
        <v>463</v>
      </c>
      <c r="AV22" s="17" t="s">
        <v>5537</v>
      </c>
      <c r="AW22" s="7" t="s">
        <v>6019</v>
      </c>
      <c r="AX22" s="6" t="s">
        <v>5537</v>
      </c>
      <c r="AY22" s="7"/>
      <c r="AZ22" s="3" t="s">
        <v>5537</v>
      </c>
      <c r="BA22" s="18" t="s">
        <v>5537</v>
      </c>
      <c r="BB22" s="18" t="s">
        <v>5537</v>
      </c>
      <c r="BC22" s="18" t="s">
        <v>5537</v>
      </c>
      <c r="BD22" s="18" t="s">
        <v>5537</v>
      </c>
      <c r="BE22" s="18" t="s">
        <v>5537</v>
      </c>
      <c r="BF22" s="18" t="s">
        <v>5537</v>
      </c>
      <c r="BG22" s="18" t="s">
        <v>5537</v>
      </c>
      <c r="BH22" s="18" t="s">
        <v>5537</v>
      </c>
      <c r="BI22" s="18" t="s">
        <v>5537</v>
      </c>
      <c r="BJ22" s="18" t="s">
        <v>5537</v>
      </c>
      <c r="BK22" s="18" t="s">
        <v>5537</v>
      </c>
      <c r="BL22" s="9" t="s">
        <v>5703</v>
      </c>
      <c r="BM22" s="14" t="s">
        <v>6455</v>
      </c>
      <c r="BN22" s="14" t="s">
        <v>5537</v>
      </c>
      <c r="BO22" s="14" t="str">
        <f>_xlfn.XLOOKUP(B22,'[4]cell downs 18042026 17h'!$B:$B,'[4]cell downs 18042026 17h'!$B:$B,"")</f>
        <v/>
      </c>
      <c r="BP22" s="14" t="str">
        <f>_xlfn.XLOOKUP(B22,'[5]Cells Huawei 19042026 15h'!$B:$B,'[5]Cells Huawei 19042026 15h'!$B:$B,"")</f>
        <v/>
      </c>
      <c r="BQ22" s="9" t="str">
        <f>_xlfn.XLOOKUP(B22,'[6]cells down 19042026 9H40'!$B:$B,'[6]cells down 19042026 9H40'!$B:$B,"")</f>
        <v/>
      </c>
      <c r="BR22" s="9" t="s">
        <v>5537</v>
      </c>
      <c r="BS22" s="9" t="s">
        <v>5537</v>
      </c>
      <c r="BT22" s="108"/>
    </row>
    <row r="23" spans="1:72" s="9" customFormat="1" x14ac:dyDescent="0.35">
      <c r="A23" s="1" t="s">
        <v>1101</v>
      </c>
      <c r="B23" s="8" t="s">
        <v>1102</v>
      </c>
      <c r="C23" s="3" t="str">
        <f>_xlfn.XLOOKUP(B23,'[1]daily break down'!$D:$D,'[1]daily break down'!$E:$E,"")</f>
        <v>NORD</v>
      </c>
      <c r="D23" s="1" t="s">
        <v>11</v>
      </c>
      <c r="E23" s="1" t="s">
        <v>96</v>
      </c>
      <c r="F23" s="3" t="s">
        <v>23</v>
      </c>
      <c r="G23" s="1" t="s">
        <v>1103</v>
      </c>
      <c r="H23" s="33" t="str">
        <f>_xlfn.XLOOKUP(B23,[2]CALCULATION!$B:$B,[2]CALCULATION!$H:$H,"")</f>
        <v>NOKIA</v>
      </c>
      <c r="I23" s="28">
        <v>0.29923406865715341</v>
      </c>
      <c r="J23" s="28">
        <v>6.3268667508917076E-2</v>
      </c>
      <c r="K23" s="28">
        <v>0.24717704909056684</v>
      </c>
      <c r="L23" s="28">
        <v>0.3698126929717987</v>
      </c>
      <c r="M23" s="28">
        <v>0.14120022745932487</v>
      </c>
      <c r="N23" s="28">
        <v>9.4379970659681595E-2</v>
      </c>
      <c r="O23" s="28">
        <v>0</v>
      </c>
      <c r="P23" s="28">
        <v>1.3022133100670621</v>
      </c>
      <c r="Q23" s="28">
        <v>1.779638623989632</v>
      </c>
      <c r="R23" s="28">
        <v>0.24257798688567117</v>
      </c>
      <c r="S23" s="93">
        <v>0.34528606721701388</v>
      </c>
      <c r="T23" s="93">
        <f>_xlfn.XLOOKUP(B23,'[3]Nur des jours'!$B:$B,'[3]Nur des jours'!$U:$U,"")</f>
        <v>0</v>
      </c>
      <c r="U23" s="93">
        <v>0</v>
      </c>
      <c r="V23" s="93">
        <v>0</v>
      </c>
      <c r="W23" s="93">
        <v>0</v>
      </c>
      <c r="X23" s="93">
        <v>4.8119041300334155E-2</v>
      </c>
      <c r="Y23" s="93">
        <v>0.13519185479227014</v>
      </c>
      <c r="Z23" s="93">
        <v>0.65445654323640046</v>
      </c>
      <c r="AA23" s="93">
        <v>0.4347040622149746</v>
      </c>
      <c r="AB23" s="93">
        <v>0.61571687662355767</v>
      </c>
      <c r="AC23" s="93">
        <f>_xlfn.XLOOKUP(B23,'[3]Nur des jours'!$B:$B,'[3]Nur des jours'!$N:$N,"")</f>
        <v>9.6204057211514762</v>
      </c>
      <c r="AD23" s="93">
        <v>9.6204057211514762</v>
      </c>
      <c r="AE23" s="93">
        <v>23.049907382063182</v>
      </c>
      <c r="AF23" s="93">
        <v>25.362653101368508</v>
      </c>
      <c r="AG23" s="93"/>
      <c r="AH23" s="93">
        <v>25.548954317485538</v>
      </c>
      <c r="AI23" s="93">
        <v>60.146467553125589</v>
      </c>
      <c r="AJ23" s="93">
        <v>38.722740982664313</v>
      </c>
      <c r="AK23" s="93">
        <v>7.5943632341494123</v>
      </c>
      <c r="AL23" s="93">
        <v>25.548954317485538</v>
      </c>
      <c r="AM23" s="49" t="s">
        <v>5559</v>
      </c>
      <c r="AN23" s="49"/>
      <c r="AO23" s="48" t="str" cm="1">
        <f t="array" ref="AO23">IFERROR(_xlfn.IFS(
AQ23="MPR ISSUE","PDH",
AQ23="BSS Hardware Issue","BSS",
AQ23="Sites strategiques, MLL, Pylone, etc.","ENVTECH",
AQ23="AKTIVCO DEFAUT GE &amp; POWER Cabinet","AKTIVCO",
AQ23="AKTIVCO Coupure ENEO &amp; Baisse de tension","AKTIVCO GRID ONLY",
AQ23="Coupure ENEO &amp; Baisse de tension","IHS GRID ONLY",
AQ23="Defaut GE &amp; POWER Cabinet","IHS",
AQ23="Sharing","Partners",
AQ23="Sites strategiques &amp; DataCenter","SST &amp; DC",
AQ23="Exclu","Exclu",
AQ23="SAT","SAT",
AQ23="SPARE-ISSUE","SPARE-ISSUE",
AQ23="Fiber CAmtel","TRANS_FO_CAMTEL",
AQ23="Fiber AOF","Fiber AOF",
AQ23="Projet OCM (HUAWEI)","TRAVAUX-HUAWEI",
AQ23="Projet OCM (NOKIA)","TRAVAUX-NOKIA",
AQ23="ACCESS-ISSUE","ACCESS-ISSUE",
AQ23="Projet OCM (ZTE, NOKIA, autres projets)","TRAVAUX OCM",
AQ23="No root CAuse","No root cause",
AQ23="ODU HS","PDH",
AQ23="IP &amp; VLAN","PDH",
AQ23="Warehouse HUAWEI","SPARE-ISSUE",
AQ23="SPARE-HS","SPARE-ISSUE",
AQ23="Power Telco","BSS",AQ23="no impacts","no impacts"
),"")</f>
        <v>PDH</v>
      </c>
      <c r="AP23" s="48" t="str" cm="1">
        <f t="array" ref="AP23">IFERROR(_xlfn.IFS(
AQ23="MPR ISSUE","TX ISSUE",
AQ23="BSS Hardware Issue","RAN ISSUE",
AQ23="Sites strategiques, MLL, Pylone, etc.","ENVTECH",
AQ23="AKTIVCO DEFAUT GE &amp; POWER Cabinet","POWER ISSUE",
AQ23="AKTIVCO Coupure ENEO &amp; Baisse de tension","POWER ISSUE",
AQ23="Coupure ENEO &amp; Baisse de tension","POWER ISSUE",
AQ23="Defaut GE &amp; POWER Cabinet","POWER ISSUE",
AQ23="Sharing","POWER ISSUE",
AQ23="Sites strategiques &amp; DataCenter","POWER ISSUE",
AQ23="Exclu","Exclu",
AQ23="SAT","TX ISSUE",
AQ23="SPARE-ISSUE","SPARE-ISSUE",
AQ23="Fiber CAmtel","TX ISSUE",
AQ23="Fiber AOF","TX ISSUE",
AQ23="Projet OCM (HUAWEI)","TRAVAUX-HUAWEI",
AQ23="Projet OCM (NOKIA)","TRAVAUX -NOKIA",
AQ23="ACCESS-ISSUE","ACCESS-ISSUE",
AQ23="Projet OCM (ZTE, NOKIA, autres projets)","TRAVAUX OCM",
AQ23="No root CAuse","No root cause",
AQ23="ODU HS","TX ISSUE",
AQ23="IP &amp; VLAN","TX ISSUE",
AQ23="Warehouse HUAWEI","SPARE-ISSUE",
AQ23="SPARE-HS","SPARE-ISSUE",
AQ23="Power Telco","RAN ISSUE",AQ23="no impacts","no impacts"
),"")</f>
        <v>TX ISSUE</v>
      </c>
      <c r="AQ23" s="67" t="s">
        <v>5990</v>
      </c>
      <c r="AR23" s="48" t="str" cm="1">
        <f t="array" ref="AR23">IFERROR(_xlfn.IFS(
AQ23="MPR ISSUE","ACTIVE",
AQ23="BSS Hardware Issue","ACTIVE",
AQ23="Sites strategiques, MLL, Pylone, etc.","PASSIVE",
AQ23="AKTIVCO DEFAUT GE &amp; POWER Cabinet","PASSIVE",
AQ23="AKTIVCO Coupure ENEO &amp; Baisse de tension","PASSIVE",
AQ23="Coupure ENEO &amp; Baisse de tension","PASSIVE",
AQ23="Defaut GE &amp; POWER Cabinet","PASSIVE",
AQ23="Sharing","PASSIVE",
AQ23="Sites strategiques &amp; DataCenter","PASSIVE",
AQ23="Exclu","Exclu",
AQ23="SAT","ACTIVE",
AQ23="SPARE-ISSUE","SPARE-ISSUE",
AQ23="Fiber CAmtel","ACTIVE",
AQ23="Fiber AOF","ACTIVE",
AQ23="Projet OCM (HUAWEI)","PLANNED WORKS",
AQ23="Projet OCM (NOKIA)","PLANNED WORKS",
AQ23="ACCESS-ISSUE","ACCESS-ISSUE",
AQ23="Projet OCM (ZTE, NOKIA, autres projets)","PLANNED WORKS",
AQ23="No root CAuse","No root cause",
AQ23="ODU HS","ACTIVE",
AQ23="IP &amp; VLAN","ACTIVE",
AQ23="Warehouse HUAWEI","SPARE-ISSUE",
AQ23="SPARE-HS","SPARE-ISSUE",
AQ23="Power Telco","ACTIVE", AQ23="no impacts","no impacts"
),"")</f>
        <v>ACTIVE</v>
      </c>
      <c r="AS23" s="92" t="s">
        <v>6009</v>
      </c>
      <c r="AT23" s="98" t="s">
        <v>1102</v>
      </c>
      <c r="AV23" s="17" t="s">
        <v>5537</v>
      </c>
      <c r="AW23" s="7" t="s">
        <v>6090</v>
      </c>
      <c r="AX23" s="6" t="s">
        <v>5537</v>
      </c>
      <c r="AY23" s="7"/>
      <c r="AZ23" s="3" t="s">
        <v>5537</v>
      </c>
      <c r="BA23" s="18" t="s">
        <v>5537</v>
      </c>
      <c r="BB23" s="18" t="s">
        <v>5537</v>
      </c>
      <c r="BC23" s="18" t="s">
        <v>5537</v>
      </c>
      <c r="BD23" s="18" t="s">
        <v>5537</v>
      </c>
      <c r="BE23" s="18" t="s">
        <v>5537</v>
      </c>
      <c r="BF23" s="18" t="s">
        <v>5537</v>
      </c>
      <c r="BG23" s="18" t="s">
        <v>6148</v>
      </c>
      <c r="BH23" s="18" t="s">
        <v>6148</v>
      </c>
      <c r="BI23" s="18" t="s">
        <v>5537</v>
      </c>
      <c r="BJ23" s="18" t="s">
        <v>6149</v>
      </c>
      <c r="BK23" s="18" t="s">
        <v>6150</v>
      </c>
      <c r="BL23" s="9" t="s">
        <v>6151</v>
      </c>
      <c r="BM23" s="14" t="s">
        <v>6456</v>
      </c>
      <c r="BN23" s="14" t="s">
        <v>5537</v>
      </c>
      <c r="BO23" s="14" t="str">
        <f>_xlfn.XLOOKUP(B23,'[4]cell downs 18042026 17h'!$B:$B,'[4]cell downs 18042026 17h'!$B:$B,"")</f>
        <v/>
      </c>
      <c r="BP23" s="14" t="str">
        <f>_xlfn.XLOOKUP(B23,'[5]Cells Huawei 19042026 15h'!$B:$B,'[5]Cells Huawei 19042026 15h'!$B:$B,"")</f>
        <v/>
      </c>
      <c r="BQ23" s="9" t="str">
        <f>_xlfn.XLOOKUP(B23,'[6]cells down 19042026 9H40'!$B:$B,'[6]cells down 19042026 9H40'!$B:$B,"")</f>
        <v/>
      </c>
      <c r="BR23" s="9" t="s">
        <v>1102</v>
      </c>
      <c r="BS23" s="9" t="s">
        <v>5537</v>
      </c>
      <c r="BT23" s="108"/>
    </row>
    <row r="24" spans="1:72" s="9" customFormat="1" ht="29.5" customHeight="1" x14ac:dyDescent="0.35">
      <c r="A24" s="1" t="s">
        <v>2399</v>
      </c>
      <c r="B24" s="1" t="s">
        <v>2400</v>
      </c>
      <c r="C24" s="3" t="str">
        <f>_xlfn.XLOOKUP(B24,'[1]daily break down'!$D:$D,'[1]daily break down'!$E:$E,"")</f>
        <v>Douala</v>
      </c>
      <c r="D24" s="1" t="s">
        <v>21</v>
      </c>
      <c r="E24" s="1" t="s">
        <v>125</v>
      </c>
      <c r="F24" s="3" t="s">
        <v>31</v>
      </c>
      <c r="G24" s="1" t="s">
        <v>32</v>
      </c>
      <c r="H24" s="34" t="str">
        <f>_xlfn.XLOOKUP(B24,[2]CALCULATION!$B:$B,[2]CALCULATION!$H:$H,"")</f>
        <v>ZTE</v>
      </c>
      <c r="I24" s="28">
        <v>1.5409507666230065</v>
      </c>
      <c r="J24" s="28">
        <v>2.1633593297434888</v>
      </c>
      <c r="K24" s="28">
        <v>1.5409507666230065</v>
      </c>
      <c r="L24" s="28">
        <v>1.1619196822217084</v>
      </c>
      <c r="M24" s="28">
        <v>0</v>
      </c>
      <c r="N24" s="28">
        <v>0</v>
      </c>
      <c r="O24" s="28">
        <v>0</v>
      </c>
      <c r="P24" s="28">
        <v>0</v>
      </c>
      <c r="Q24" s="28">
        <v>0</v>
      </c>
      <c r="R24" s="28">
        <v>0</v>
      </c>
      <c r="S24" s="93">
        <v>0</v>
      </c>
      <c r="T24" s="93">
        <f>_xlfn.XLOOKUP(B24,'[3]Nur des jours'!$B:$B,'[3]Nur des jours'!$U:$U,"")</f>
        <v>0</v>
      </c>
      <c r="U24" s="93">
        <v>0</v>
      </c>
      <c r="V24" s="93">
        <v>2.3363952595789436E-3</v>
      </c>
      <c r="W24" s="93">
        <v>0</v>
      </c>
      <c r="X24" s="93">
        <v>0</v>
      </c>
      <c r="Y24" s="93">
        <v>0</v>
      </c>
      <c r="Z24" s="93">
        <v>13.868556899607057</v>
      </c>
      <c r="AA24" s="93">
        <v>13.868556899607057</v>
      </c>
      <c r="AB24" s="93">
        <v>13.868556899607057</v>
      </c>
      <c r="AC24" s="93">
        <f>_xlfn.XLOOKUP(B24,'[3]Nur des jours'!$B:$B,'[3]Nur des jours'!$N:$N,"")</f>
        <v>13.868556899607057</v>
      </c>
      <c r="AD24" s="93">
        <v>13.868556899607057</v>
      </c>
      <c r="AE24" s="93">
        <v>13.868556899607057</v>
      </c>
      <c r="AF24" s="93">
        <v>9.533741114563977</v>
      </c>
      <c r="AG24" s="93"/>
      <c r="AH24" s="93">
        <v>24.945906207463345</v>
      </c>
      <c r="AI24" s="93">
        <v>12.314954697872578</v>
      </c>
      <c r="AJ24" s="93">
        <v>10.509743770209207</v>
      </c>
      <c r="AK24" s="93">
        <v>37.698026723313362</v>
      </c>
      <c r="AL24" s="93">
        <v>24.945906207463345</v>
      </c>
      <c r="AM24" s="49" t="s">
        <v>5559</v>
      </c>
      <c r="AN24" s="49"/>
      <c r="AO24" s="48" t="str" cm="1">
        <f t="array" ref="AO24">IFERROR(_xlfn.IFS(
AQ24="MPR ISSUE","PDH",
AQ24="BSS Hardware Issue","BSS",
AQ24="Sites strategiques, MLL, Pylone, etc.","ENVTECH",
AQ24="AKTIVCO DEFAUT GE &amp; POWER Cabinet","AKTIVCO",
AQ24="AKTIVCO Coupure ENEO &amp; Baisse de tension","AKTIVCO GRID ONLY",
AQ24="Coupure ENEO &amp; Baisse de tension","IHS GRID ONLY",
AQ24="Defaut GE &amp; POWER Cabinet","IHS",
AQ24="Sharing","Partners",
AQ24="Sites strategiques &amp; DataCenter","SST &amp; DC",
AQ24="Exclu","Exclu",
AQ24="SAT","SAT",
AQ24="SPARE-ISSUE","SPARE-ISSUE",
AQ24="Fiber CAmtel","TRANS_FO_CAMTEL",
AQ24="Fiber AOF","Fiber AOF",
AQ24="Projet OCM (HUAWEI)","TRAVAUX-HUAWEI",
AQ24="Projet OCM (NOKIA)","TRAVAUX-NOKIA",
AQ24="ACCESS-ISSUE","ACCESS-ISSUE",
AQ24="Projet OCM (ZTE, NOKIA, autres projets)","TRAVAUX OCM",
AQ24="No root CAuse","No root cause",
AQ24="ODU HS","PDH",
AQ24="IP &amp; VLAN","PDH",
AQ24="Warehouse HUAWEI","SPARE-ISSUE",
AQ24="SPARE-HS","SPARE-ISSUE",
AQ24="Power Telco","BSS",AQ24="no impacts","no impacts"
),"")</f>
        <v>AKTIVCO GRID ONLY</v>
      </c>
      <c r="AP24" s="48" t="str" cm="1">
        <f t="array" ref="AP24">IFERROR(_xlfn.IFS(
AQ24="MPR ISSUE","TX ISSUE",
AQ24="BSS Hardware Issue","RAN ISSUE",
AQ24="Sites strategiques, MLL, Pylone, etc.","ENVTECH",
AQ24="AKTIVCO DEFAUT GE &amp; POWER Cabinet","POWER ISSUE",
AQ24="AKTIVCO Coupure ENEO &amp; Baisse de tension","POWER ISSUE",
AQ24="Coupure ENEO &amp; Baisse de tension","POWER ISSUE",
AQ24="Defaut GE &amp; POWER Cabinet","POWER ISSUE",
AQ24="Sharing","POWER ISSUE",
AQ24="Sites strategiques &amp; DataCenter","POWER ISSUE",
AQ24="Exclu","Exclu",
AQ24="SAT","TX ISSUE",
AQ24="SPARE-ISSUE","SPARE-ISSUE",
AQ24="Fiber CAmtel","TX ISSUE",
AQ24="Fiber AOF","TX ISSUE",
AQ24="Projet OCM (HUAWEI)","TRAVAUX-HUAWEI",
AQ24="Projet OCM (NOKIA)","TRAVAUX -NOKIA",
AQ24="ACCESS-ISSUE","ACCESS-ISSUE",
AQ24="Projet OCM (ZTE, NOKIA, autres projets)","TRAVAUX OCM",
AQ24="No root CAuse","No root cause",
AQ24="ODU HS","TX ISSUE",
AQ24="IP &amp; VLAN","TX ISSUE",
AQ24="Warehouse HUAWEI","SPARE-ISSUE",
AQ24="SPARE-HS","SPARE-ISSUE",
AQ24="Power Telco","RAN ISSUE",AQ24="no impacts","no impacts"
),"")</f>
        <v>POWER ISSUE</v>
      </c>
      <c r="AQ24" s="67" t="s">
        <v>5327</v>
      </c>
      <c r="AR24" s="48" t="str" cm="1">
        <f t="array" ref="AR24">IFERROR(_xlfn.IFS(
AQ24="MPR ISSUE","ACTIVE",
AQ24="BSS Hardware Issue","ACTIVE",
AQ24="Sites strategiques, MLL, Pylone, etc.","PASSIVE",
AQ24="AKTIVCO DEFAUT GE &amp; POWER Cabinet","PASSIVE",
AQ24="AKTIVCO Coupure ENEO &amp; Baisse de tension","PASSIVE",
AQ24="Coupure ENEO &amp; Baisse de tension","PASSIVE",
AQ24="Defaut GE &amp; POWER Cabinet","PASSIVE",
AQ24="Sharing","PASSIVE",
AQ24="Sites strategiques &amp; DataCenter","PASSIVE",
AQ24="Exclu","Exclu",
AQ24="SAT","ACTIVE",
AQ24="SPARE-ISSUE","SPARE-ISSUE",
AQ24="Fiber CAmtel","ACTIVE",
AQ24="Fiber AOF","ACTIVE",
AQ24="Projet OCM (HUAWEI)","PLANNED WORKS",
AQ24="Projet OCM (NOKIA)","PLANNED WORKS",
AQ24="ACCESS-ISSUE","ACCESS-ISSUE",
AQ24="Projet OCM (ZTE, NOKIA, autres projets)","PLANNED WORKS",
AQ24="No root CAuse","No root cause",
AQ24="ODU HS","ACTIVE",
AQ24="IP &amp; VLAN","ACTIVE",
AQ24="Warehouse HUAWEI","SPARE-ISSUE",
AQ24="SPARE-HS","SPARE-ISSUE",
AQ24="Power Telco","ACTIVE", AQ24="no impacts","no impacts"
),"")</f>
        <v>PASSIVE</v>
      </c>
      <c r="AS24" s="98" t="s">
        <v>6419</v>
      </c>
      <c r="AT24" s="98" t="s">
        <v>2400</v>
      </c>
      <c r="AV24" s="17" t="s">
        <v>5537</v>
      </c>
      <c r="AW24" s="7" t="s">
        <v>6091</v>
      </c>
      <c r="AX24" s="6" t="s">
        <v>6397</v>
      </c>
      <c r="AY24" s="7"/>
      <c r="AZ24" s="3" t="s">
        <v>5537</v>
      </c>
      <c r="BA24" s="18" t="s">
        <v>5537</v>
      </c>
      <c r="BB24" s="18" t="s">
        <v>5537</v>
      </c>
      <c r="BC24" s="18" t="s">
        <v>5537</v>
      </c>
      <c r="BD24" s="18" t="s">
        <v>5537</v>
      </c>
      <c r="BE24" s="18" t="s">
        <v>5537</v>
      </c>
      <c r="BF24" s="18" t="s">
        <v>5537</v>
      </c>
      <c r="BG24" s="18" t="s">
        <v>5537</v>
      </c>
      <c r="BH24" s="18" t="s">
        <v>5537</v>
      </c>
      <c r="BI24" s="18" t="s">
        <v>5537</v>
      </c>
      <c r="BJ24" s="18" t="s">
        <v>6152</v>
      </c>
      <c r="BK24" s="18" t="s">
        <v>5537</v>
      </c>
      <c r="BL24" s="9" t="s">
        <v>6153</v>
      </c>
      <c r="BM24" s="14" t="s">
        <v>6448</v>
      </c>
      <c r="BN24" s="14" t="s">
        <v>5537</v>
      </c>
      <c r="BO24" s="14" t="str">
        <f>_xlfn.XLOOKUP(B24,'[4]cell downs 18042026 17h'!$B:$B,'[4]cell downs 18042026 17h'!$B:$B,"")</f>
        <v/>
      </c>
      <c r="BP24" s="14" t="str">
        <f>_xlfn.XLOOKUP(B24,'[5]Cells Huawei 19042026 15h'!$B:$B,'[5]Cells Huawei 19042026 15h'!$B:$B,"")</f>
        <v/>
      </c>
      <c r="BQ24" s="9" t="str">
        <f>_xlfn.XLOOKUP(B24,'[6]cells down 19042026 9H40'!$B:$B,'[6]cells down 19042026 9H40'!$B:$B,"")</f>
        <v/>
      </c>
      <c r="BR24" s="9" t="s">
        <v>5537</v>
      </c>
      <c r="BS24" s="9" t="s">
        <v>594</v>
      </c>
      <c r="BT24" s="108"/>
    </row>
    <row r="25" spans="1:72" s="9" customFormat="1" ht="30.5" customHeight="1" x14ac:dyDescent="0.35">
      <c r="A25" s="1" t="s">
        <v>950</v>
      </c>
      <c r="B25" s="8" t="s">
        <v>951</v>
      </c>
      <c r="C25" s="3" t="str">
        <f>_xlfn.XLOOKUP(B25,'[1]daily break down'!$D:$D,'[1]daily break down'!$E:$E,"")</f>
        <v>SUD-OUEST</v>
      </c>
      <c r="D25" s="1" t="s">
        <v>11</v>
      </c>
      <c r="E25" s="1" t="s">
        <v>12</v>
      </c>
      <c r="F25" s="3" t="s">
        <v>13</v>
      </c>
      <c r="G25" s="1" t="s">
        <v>106</v>
      </c>
      <c r="H25" s="32" t="str">
        <f>_xlfn.XLOOKUP(B25,[2]CALCULATION!$B:$B,[2]CALCULATION!$H:$H,"")</f>
        <v>Huawei</v>
      </c>
      <c r="I25" s="28">
        <v>0</v>
      </c>
      <c r="J25" s="28">
        <v>0.20010957872118212</v>
      </c>
      <c r="K25" s="28">
        <v>0.165598702177021</v>
      </c>
      <c r="L25" s="28">
        <v>0.83714290606192909</v>
      </c>
      <c r="M25" s="28">
        <v>3.0176774162250704</v>
      </c>
      <c r="N25" s="28">
        <v>1.9886469025462783</v>
      </c>
      <c r="O25" s="28">
        <v>1.8726832233265705E-3</v>
      </c>
      <c r="P25" s="28">
        <v>0</v>
      </c>
      <c r="Q25" s="28">
        <v>1.3376308738046931E-3</v>
      </c>
      <c r="R25" s="28">
        <v>3.0141282356399082E-3</v>
      </c>
      <c r="S25" s="93">
        <v>2.6520939808750881</v>
      </c>
      <c r="T25" s="93">
        <f>_xlfn.XLOOKUP(B25,'[3]Nur des jours'!$B:$B,'[3]Nur des jours'!$U:$U,"")</f>
        <v>8.9175391586979538E-4</v>
      </c>
      <c r="U25" s="93">
        <v>5.3505234952187721E-4</v>
      </c>
      <c r="V25" s="93">
        <v>1.3269298268142552E-2</v>
      </c>
      <c r="W25" s="93">
        <v>8.9175391586979538E-4</v>
      </c>
      <c r="X25" s="93">
        <v>0</v>
      </c>
      <c r="Y25" s="93">
        <v>0.46817080583164256</v>
      </c>
      <c r="Z25" s="93">
        <v>4.5479449709359566E-3</v>
      </c>
      <c r="AA25" s="93">
        <v>1.0701046990437544E-3</v>
      </c>
      <c r="AB25" s="93">
        <v>1.3376308738046931E-3</v>
      </c>
      <c r="AC25" s="93">
        <f>_xlfn.XLOOKUP(B25,'[3]Nur des jours'!$B:$B,'[3]Nur des jours'!$N:$N,"")</f>
        <v>2.9161601504424528</v>
      </c>
      <c r="AD25" s="93">
        <v>2.9161601504424528</v>
      </c>
      <c r="AE25" s="93">
        <v>28.831099668124864</v>
      </c>
      <c r="AF25" s="93">
        <v>31.559902320843069</v>
      </c>
      <c r="AG25" s="93"/>
      <c r="AH25" s="93">
        <v>24.765147688716532</v>
      </c>
      <c r="AI25" s="93">
        <v>15.804912093489841</v>
      </c>
      <c r="AJ25" s="93">
        <v>26.911820707147982</v>
      </c>
      <c r="AK25" s="93">
        <v>25.836806718366617</v>
      </c>
      <c r="AL25" s="93">
        <v>24.765147688716532</v>
      </c>
      <c r="AM25" s="49" t="s">
        <v>5559</v>
      </c>
      <c r="AN25" s="49"/>
      <c r="AO25" s="48" t="str" cm="1">
        <f t="array" ref="AO25">IFERROR(_xlfn.IFS(
AQ25="MPR ISSUE","PDH",
AQ25="BSS Hardware Issue","BSS",
AQ25="Sites strategiques, MLL, Pylone, etc.","ENVTECH",
AQ25="AKTIVCO DEFAUT GE &amp; POWER Cabinet","AKTIVCO",
AQ25="AKTIVCO Coupure ENEO &amp; Baisse de tension","AKTIVCO GRID ONLY",
AQ25="Coupure ENEO &amp; Baisse de tension","IHS GRID ONLY",
AQ25="Defaut GE &amp; POWER Cabinet","IHS",
AQ25="Sharing","Partners",
AQ25="Sites strategiques &amp; DataCenter","SST &amp; DC",
AQ25="Exclu","Exclu",
AQ25="SAT","SAT",
AQ25="SPARE-ISSUE","SPARE-ISSUE",
AQ25="Fiber CAmtel","TRANS_FO_CAMTEL",
AQ25="Fiber AOF","Fiber AOF",
AQ25="Projet OCM (HUAWEI)","TRAVAUX-HUAWEI",
AQ25="Projet OCM (NOKIA)","TRAVAUX-NOKIA",
AQ25="ACCESS-ISSUE","ACCESS-ISSUE",
AQ25="Projet OCM (ZTE, NOKIA, autres projets)","TRAVAUX OCM",
AQ25="No root CAuse","No root cause",
AQ25="ODU HS","PDH",
AQ25="IP &amp; VLAN","PDH",
AQ25="Warehouse HUAWEI","SPARE-ISSUE",
AQ25="SPARE-HS","SPARE-ISSUE",
AQ25="Power Telco","BSS",AQ25="no impacts","no impacts"
),"")</f>
        <v>No root cause</v>
      </c>
      <c r="AP25" s="48" t="str" cm="1">
        <f t="array" ref="AP25">IFERROR(_xlfn.IFS(
AQ25="MPR ISSUE","TX ISSUE",
AQ25="BSS Hardware Issue","RAN ISSUE",
AQ25="Sites strategiques, MLL, Pylone, etc.","ENVTECH",
AQ25="AKTIVCO DEFAUT GE &amp; POWER Cabinet","POWER ISSUE",
AQ25="AKTIVCO Coupure ENEO &amp; Baisse de tension","POWER ISSUE",
AQ25="Coupure ENEO &amp; Baisse de tension","POWER ISSUE",
AQ25="Defaut GE &amp; POWER Cabinet","POWER ISSUE",
AQ25="Sharing","POWER ISSUE",
AQ25="Sites strategiques &amp; DataCenter","POWER ISSUE",
AQ25="Exclu","Exclu",
AQ25="SAT","TX ISSUE",
AQ25="SPARE-ISSUE","SPARE-ISSUE",
AQ25="Fiber CAmtel","TX ISSUE",
AQ25="Fiber AOF","TX ISSUE",
AQ25="Projet OCM (HUAWEI)","TRAVAUX-HUAWEI",
AQ25="Projet OCM (NOKIA)","TRAVAUX -NOKIA",
AQ25="ACCESS-ISSUE","ACCESS-ISSUE",
AQ25="Projet OCM (ZTE, NOKIA, autres projets)","TRAVAUX OCM",
AQ25="No root CAuse","No root cause",
AQ25="ODU HS","TX ISSUE",
AQ25="IP &amp; VLAN","TX ISSUE",
AQ25="Warehouse HUAWEI","SPARE-ISSUE",
AQ25="SPARE-HS","SPARE-ISSUE",
AQ25="Power Telco","RAN ISSUE",AQ25="no impacts","no impacts"
),"")</f>
        <v>No root cause</v>
      </c>
      <c r="AQ25" s="67" t="s">
        <v>5344</v>
      </c>
      <c r="AR25" s="48" t="str" cm="1">
        <f t="array" ref="AR25">IFERROR(_xlfn.IFS(
AQ25="MPR ISSUE","ACTIVE",
AQ25="BSS Hardware Issue","ACTIVE",
AQ25="Sites strategiques, MLL, Pylone, etc.","PASSIVE",
AQ25="AKTIVCO DEFAUT GE &amp; POWER Cabinet","PASSIVE",
AQ25="AKTIVCO Coupure ENEO &amp; Baisse de tension","PASSIVE",
AQ25="Coupure ENEO &amp; Baisse de tension","PASSIVE",
AQ25="Defaut GE &amp; POWER Cabinet","PASSIVE",
AQ25="Sharing","PASSIVE",
AQ25="Sites strategiques &amp; DataCenter","PASSIVE",
AQ25="Exclu","Exclu",
AQ25="SAT","ACTIVE",
AQ25="SPARE-ISSUE","SPARE-ISSUE",
AQ25="Fiber CAmtel","ACTIVE",
AQ25="Fiber AOF","ACTIVE",
AQ25="Projet OCM (HUAWEI)","PLANNED WORKS",
AQ25="Projet OCM (NOKIA)","PLANNED WORKS",
AQ25="ACCESS-ISSUE","ACCESS-ISSUE",
AQ25="Projet OCM (ZTE, NOKIA, autres projets)","PLANNED WORKS",
AQ25="No root CAuse","No root cause",
AQ25="ODU HS","ACTIVE",
AQ25="IP &amp; VLAN","ACTIVE",
AQ25="Warehouse HUAWEI","SPARE-ISSUE",
AQ25="SPARE-HS","SPARE-ISSUE",
AQ25="Power Telco","ACTIVE", AQ25="no impacts","no impacts"
),"")</f>
        <v>No root cause</v>
      </c>
      <c r="AS25" s="92" t="s">
        <v>6080</v>
      </c>
      <c r="AT25" s="98" t="s">
        <v>951</v>
      </c>
      <c r="AV25" s="17" t="s">
        <v>5537</v>
      </c>
      <c r="AW25" s="7" t="s">
        <v>6007</v>
      </c>
      <c r="AX25" s="6" t="s">
        <v>5537</v>
      </c>
      <c r="AY25" s="7"/>
      <c r="AZ25" s="3" t="s">
        <v>5537</v>
      </c>
      <c r="BA25" s="18" t="s">
        <v>5537</v>
      </c>
      <c r="BB25" s="18" t="s">
        <v>5537</v>
      </c>
      <c r="BC25" s="18" t="s">
        <v>5537</v>
      </c>
      <c r="BD25" s="18" t="s">
        <v>5537</v>
      </c>
      <c r="BE25" s="18" t="s">
        <v>5537</v>
      </c>
      <c r="BF25" s="18" t="s">
        <v>5537</v>
      </c>
      <c r="BG25" s="18" t="s">
        <v>5537</v>
      </c>
      <c r="BH25" s="18" t="s">
        <v>5537</v>
      </c>
      <c r="BI25" s="18" t="s">
        <v>5537</v>
      </c>
      <c r="BJ25" s="18" t="s">
        <v>5537</v>
      </c>
      <c r="BK25" s="18" t="s">
        <v>5537</v>
      </c>
      <c r="BL25" s="9" t="s">
        <v>5537</v>
      </c>
      <c r="BM25" s="14" t="s">
        <v>6448</v>
      </c>
      <c r="BN25" s="14" t="s">
        <v>5537</v>
      </c>
      <c r="BO25" s="14" t="str">
        <f>_xlfn.XLOOKUP(B25,'[4]cell downs 18042026 17h'!$B:$B,'[4]cell downs 18042026 17h'!$B:$B,"")</f>
        <v/>
      </c>
      <c r="BP25" s="14" t="str">
        <f>_xlfn.XLOOKUP(B25,'[5]Cells Huawei 19042026 15h'!$B:$B,'[5]Cells Huawei 19042026 15h'!$B:$B,"")</f>
        <v/>
      </c>
      <c r="BQ25" s="9" t="str">
        <f>_xlfn.XLOOKUP(B25,'[6]cells down 19042026 9H40'!$B:$B,'[6]cells down 19042026 9H40'!$B:$B,"")</f>
        <v/>
      </c>
      <c r="BR25" s="9" t="s">
        <v>951</v>
      </c>
      <c r="BS25" s="9" t="s">
        <v>12</v>
      </c>
      <c r="BT25" s="108"/>
    </row>
    <row r="26" spans="1:72" s="9" customFormat="1" ht="22" customHeight="1" x14ac:dyDescent="0.35">
      <c r="A26" s="1" t="s">
        <v>1945</v>
      </c>
      <c r="B26" s="8" t="s">
        <v>1946</v>
      </c>
      <c r="C26" s="3" t="str">
        <f>_xlfn.XLOOKUP(B26,'[1]daily break down'!$D:$D,'[1]daily break down'!$E:$E,"")</f>
        <v>Douala</v>
      </c>
      <c r="D26" s="1" t="s">
        <v>11</v>
      </c>
      <c r="E26" s="1" t="s">
        <v>12</v>
      </c>
      <c r="F26" s="3" t="s">
        <v>31</v>
      </c>
      <c r="G26" s="1" t="s">
        <v>32</v>
      </c>
      <c r="H26" s="34" t="str">
        <f>_xlfn.XLOOKUP(B26,[2]CALCULATION!$B:$B,[2]CALCULATION!$H:$H,"")</f>
        <v>ZTE</v>
      </c>
      <c r="I26" s="28">
        <v>0</v>
      </c>
      <c r="J26" s="28">
        <v>0.64675344502372778</v>
      </c>
      <c r="K26" s="28">
        <v>0</v>
      </c>
      <c r="L26" s="28">
        <v>0</v>
      </c>
      <c r="M26" s="28">
        <v>0</v>
      </c>
      <c r="N26" s="28">
        <v>0</v>
      </c>
      <c r="O26" s="28">
        <v>0</v>
      </c>
      <c r="P26" s="28">
        <v>0</v>
      </c>
      <c r="Q26" s="28">
        <v>3.2588433452328984</v>
      </c>
      <c r="R26" s="28">
        <v>0</v>
      </c>
      <c r="S26" s="93">
        <v>0</v>
      </c>
      <c r="T26" s="93">
        <f>_xlfn.XLOOKUP(B26,'[3]Nur des jours'!$B:$B,'[3]Nur des jours'!$U:$U,"")</f>
        <v>0</v>
      </c>
      <c r="U26" s="93">
        <v>0</v>
      </c>
      <c r="V26" s="93">
        <v>0</v>
      </c>
      <c r="W26" s="93">
        <v>0</v>
      </c>
      <c r="X26" s="93">
        <v>0</v>
      </c>
      <c r="Y26" s="93">
        <v>0</v>
      </c>
      <c r="Z26" s="93">
        <v>13.868556899607057</v>
      </c>
      <c r="AA26" s="93">
        <v>13.868556899607057</v>
      </c>
      <c r="AB26" s="93">
        <v>13.868556899607057</v>
      </c>
      <c r="AC26" s="93">
        <f>_xlfn.XLOOKUP(B26,'[3]Nur des jours'!$B:$B,'[3]Nur des jours'!$N:$N,"")</f>
        <v>13.868556899607057</v>
      </c>
      <c r="AD26" s="93">
        <v>13.868556899607057</v>
      </c>
      <c r="AE26" s="93">
        <v>63.178981431543285</v>
      </c>
      <c r="AF26" s="93">
        <v>9.8580720137658275</v>
      </c>
      <c r="AG26" s="93"/>
      <c r="AH26" s="93">
        <v>23.828092673920555</v>
      </c>
      <c r="AI26" s="93">
        <v>12.20055033991583</v>
      </c>
      <c r="AJ26" s="93">
        <v>10.38383467466365</v>
      </c>
      <c r="AK26" s="93">
        <v>35.666903606520066</v>
      </c>
      <c r="AL26" s="93">
        <v>23.828092673920555</v>
      </c>
      <c r="AM26" s="49" t="s">
        <v>5559</v>
      </c>
      <c r="AN26" s="49"/>
      <c r="AO26" s="48" t="str" cm="1">
        <f t="array" ref="AO26">IFERROR(_xlfn.IFS(
AQ26="MPR ISSUE","PDH",
AQ26="BSS Hardware Issue","BSS",
AQ26="Sites strategiques, MLL, Pylone, etc.","ENVTECH",
AQ26="AKTIVCO DEFAUT GE &amp; POWER Cabinet","AKTIVCO",
AQ26="AKTIVCO Coupure ENEO &amp; Baisse de tension","AKTIVCO GRID ONLY",
AQ26="Coupure ENEO &amp; Baisse de tension","IHS GRID ONLY",
AQ26="Defaut GE &amp; POWER Cabinet","IHS",
AQ26="Sharing","Partners",
AQ26="Sites strategiques &amp; DataCenter","SST &amp; DC",
AQ26="Exclu","Exclu",
AQ26="SAT","SAT",
AQ26="SPARE-ISSUE","SPARE-ISSUE",
AQ26="Fiber CAmtel","TRANS_FO_CAMTEL",
AQ26="Fiber AOF","Fiber AOF",
AQ26="Projet OCM (HUAWEI)","TRAVAUX-HUAWEI",
AQ26="Projet OCM (NOKIA)","TRAVAUX-NOKIA",
AQ26="ACCESS-ISSUE","ACCESS-ISSUE",
AQ26="Projet OCM (ZTE, NOKIA, autres projets)","TRAVAUX OCM",
AQ26="No root CAuse","No root cause",
AQ26="ODU HS","PDH",
AQ26="IP &amp; VLAN","PDH",
AQ26="Warehouse HUAWEI","SPARE-ISSUE",
AQ26="SPARE-HS","SPARE-ISSUE",
AQ26="Power Telco","BSS",AQ26="no impacts","no impacts"
),"")</f>
        <v>AKTIVCO GRID ONLY</v>
      </c>
      <c r="AP26" s="48" t="str" cm="1">
        <f t="array" ref="AP26">IFERROR(_xlfn.IFS(
AQ26="MPR ISSUE","TX ISSUE",
AQ26="BSS Hardware Issue","RAN ISSUE",
AQ26="Sites strategiques, MLL, Pylone, etc.","ENVTECH",
AQ26="AKTIVCO DEFAUT GE &amp; POWER Cabinet","POWER ISSUE",
AQ26="AKTIVCO Coupure ENEO &amp; Baisse de tension","POWER ISSUE",
AQ26="Coupure ENEO &amp; Baisse de tension","POWER ISSUE",
AQ26="Defaut GE &amp; POWER Cabinet","POWER ISSUE",
AQ26="Sharing","POWER ISSUE",
AQ26="Sites strategiques &amp; DataCenter","POWER ISSUE",
AQ26="Exclu","Exclu",
AQ26="SAT","TX ISSUE",
AQ26="SPARE-ISSUE","SPARE-ISSUE",
AQ26="Fiber CAmtel","TX ISSUE",
AQ26="Fiber AOF","TX ISSUE",
AQ26="Projet OCM (HUAWEI)","TRAVAUX-HUAWEI",
AQ26="Projet OCM (NOKIA)","TRAVAUX -NOKIA",
AQ26="ACCESS-ISSUE","ACCESS-ISSUE",
AQ26="Projet OCM (ZTE, NOKIA, autres projets)","TRAVAUX OCM",
AQ26="No root CAuse","No root cause",
AQ26="ODU HS","TX ISSUE",
AQ26="IP &amp; VLAN","TX ISSUE",
AQ26="Warehouse HUAWEI","SPARE-ISSUE",
AQ26="SPARE-HS","SPARE-ISSUE",
AQ26="Power Telco","RAN ISSUE",AQ26="no impacts","no impacts"
),"")</f>
        <v>POWER ISSUE</v>
      </c>
      <c r="AQ26" s="67" t="s">
        <v>5327</v>
      </c>
      <c r="AR26" s="48" t="str" cm="1">
        <f t="array" ref="AR26">IFERROR(_xlfn.IFS(
AQ26="MPR ISSUE","ACTIVE",
AQ26="BSS Hardware Issue","ACTIVE",
AQ26="Sites strategiques, MLL, Pylone, etc.","PASSIVE",
AQ26="AKTIVCO DEFAUT GE &amp; POWER Cabinet","PASSIVE",
AQ26="AKTIVCO Coupure ENEO &amp; Baisse de tension","PASSIVE",
AQ26="Coupure ENEO &amp; Baisse de tension","PASSIVE",
AQ26="Defaut GE &amp; POWER Cabinet","PASSIVE",
AQ26="Sharing","PASSIVE",
AQ26="Sites strategiques &amp; DataCenter","PASSIVE",
AQ26="Exclu","Exclu",
AQ26="SAT","ACTIVE",
AQ26="SPARE-ISSUE","SPARE-ISSUE",
AQ26="Fiber CAmtel","ACTIVE",
AQ26="Fiber AOF","ACTIVE",
AQ26="Projet OCM (HUAWEI)","PLANNED WORKS",
AQ26="Projet OCM (NOKIA)","PLANNED WORKS",
AQ26="ACCESS-ISSUE","ACCESS-ISSUE",
AQ26="Projet OCM (ZTE, NOKIA, autres projets)","PLANNED WORKS",
AQ26="No root CAuse","No root cause",
AQ26="ODU HS","ACTIVE",
AQ26="IP &amp; VLAN","ACTIVE",
AQ26="Warehouse HUAWEI","SPARE-ISSUE",
AQ26="SPARE-HS","SPARE-ISSUE",
AQ26="Power Telco","ACTIVE", AQ26="no impacts","no impacts"
),"")</f>
        <v>PASSIVE</v>
      </c>
      <c r="AS26" s="92" t="s">
        <v>6473</v>
      </c>
      <c r="AT26" s="129" t="s">
        <v>2400</v>
      </c>
      <c r="AU26" s="9" t="s">
        <v>6474</v>
      </c>
      <c r="AV26" s="17" t="s">
        <v>5537</v>
      </c>
      <c r="AW26" s="7" t="s">
        <v>6092</v>
      </c>
      <c r="AX26" s="6" t="s">
        <v>5537</v>
      </c>
      <c r="AY26" s="7"/>
      <c r="AZ26" s="3" t="s">
        <v>5537</v>
      </c>
      <c r="BA26" s="18" t="s">
        <v>5537</v>
      </c>
      <c r="BB26" s="18" t="s">
        <v>5537</v>
      </c>
      <c r="BC26" s="18" t="s">
        <v>5537</v>
      </c>
      <c r="BD26" s="18" t="s">
        <v>5537</v>
      </c>
      <c r="BE26" s="18" t="s">
        <v>5537</v>
      </c>
      <c r="BF26" s="18" t="s">
        <v>5537</v>
      </c>
      <c r="BG26" s="18" t="s">
        <v>5537</v>
      </c>
      <c r="BH26" s="18" t="s">
        <v>5537</v>
      </c>
      <c r="BI26" s="18" t="s">
        <v>5537</v>
      </c>
      <c r="BJ26" s="18" t="s">
        <v>6154</v>
      </c>
      <c r="BK26" s="18" t="s">
        <v>5537</v>
      </c>
      <c r="BL26" s="9" t="s">
        <v>6155</v>
      </c>
      <c r="BM26" s="14" t="s">
        <v>6448</v>
      </c>
      <c r="BN26" s="14" t="s">
        <v>5537</v>
      </c>
      <c r="BO26" s="14" t="str">
        <f>_xlfn.XLOOKUP(B26,'[4]cell downs 18042026 17h'!$B:$B,'[4]cell downs 18042026 17h'!$B:$B,"")</f>
        <v/>
      </c>
      <c r="BP26" s="14" t="str">
        <f>_xlfn.XLOOKUP(B26,'[5]Cells Huawei 19042026 15h'!$B:$B,'[5]Cells Huawei 19042026 15h'!$B:$B,"")</f>
        <v/>
      </c>
      <c r="BQ26" s="9" t="str">
        <f>_xlfn.XLOOKUP(B26,'[6]cells down 19042026 9H40'!$B:$B,'[6]cells down 19042026 9H40'!$B:$B,"")</f>
        <v/>
      </c>
      <c r="BR26" s="9" t="s">
        <v>1946</v>
      </c>
      <c r="BS26" s="9" t="s">
        <v>5537</v>
      </c>
      <c r="BT26" s="108"/>
    </row>
    <row r="27" spans="1:72" s="9" customFormat="1" ht="16" customHeight="1" x14ac:dyDescent="0.35">
      <c r="A27" s="1" t="s">
        <v>2358</v>
      </c>
      <c r="B27" s="1" t="s">
        <v>2359</v>
      </c>
      <c r="C27" s="3" t="str">
        <f>_xlfn.XLOOKUP(B27,'[1]daily break down'!$D:$D,'[1]daily break down'!$E:$E,"")</f>
        <v>Garoua</v>
      </c>
      <c r="D27" s="1" t="s">
        <v>11</v>
      </c>
      <c r="E27" s="1" t="s">
        <v>12</v>
      </c>
      <c r="F27" s="3" t="s">
        <v>23</v>
      </c>
      <c r="G27" s="1" t="s">
        <v>24</v>
      </c>
      <c r="H27" s="32" t="str">
        <f>_xlfn.XLOOKUP(B27,[2]CALCULATION!$B:$B,[2]CALCULATION!$H:$H,"")</f>
        <v>Huawei</v>
      </c>
      <c r="I27" s="28">
        <v>14.98792208496346</v>
      </c>
      <c r="J27" s="28">
        <v>11.24460667231682</v>
      </c>
      <c r="K27" s="28">
        <v>2.5760987121646655</v>
      </c>
      <c r="L27" s="28">
        <v>19.570146076425452</v>
      </c>
      <c r="M27" s="28">
        <v>14.593570668287521</v>
      </c>
      <c r="N27" s="28">
        <v>7.9761858900274811</v>
      </c>
      <c r="O27" s="28">
        <v>12.924421358719071</v>
      </c>
      <c r="P27" s="28">
        <v>1.5379723085440014</v>
      </c>
      <c r="Q27" s="28">
        <v>1.0223780294664029</v>
      </c>
      <c r="R27" s="28">
        <v>0.73323573978478052</v>
      </c>
      <c r="S27" s="93">
        <v>0.84031755000242547</v>
      </c>
      <c r="T27" s="93">
        <f>_xlfn.XLOOKUP(B27,'[3]Nur des jours'!$B:$B,'[3]Nur des jours'!$U:$U,"")</f>
        <v>21.898907922484469</v>
      </c>
      <c r="U27" s="93">
        <v>16.325035741496947</v>
      </c>
      <c r="V27" s="93">
        <v>21.860277142848989</v>
      </c>
      <c r="W27" s="93">
        <v>21.898907922484469</v>
      </c>
      <c r="X27" s="93">
        <v>18.943760290840189</v>
      </c>
      <c r="Y27" s="93">
        <v>24.689205925241062</v>
      </c>
      <c r="Z27" s="93">
        <v>23.163040438543174</v>
      </c>
      <c r="AA27" s="93">
        <v>17.687528714476091</v>
      </c>
      <c r="AB27" s="93">
        <v>20.34991353554032</v>
      </c>
      <c r="AC27" s="93">
        <f>_xlfn.XLOOKUP(B27,'[3]Nur des jours'!$B:$B,'[3]Nur des jours'!$N:$N,"")</f>
        <v>5.6079015104171122</v>
      </c>
      <c r="AD27" s="93">
        <v>5.6079015104171122</v>
      </c>
      <c r="AE27" s="93">
        <v>12.963676366095658</v>
      </c>
      <c r="AF27" s="93">
        <v>22.933003598405403</v>
      </c>
      <c r="AG27" s="93"/>
      <c r="AH27" s="93">
        <v>23.335808842203789</v>
      </c>
      <c r="AI27" s="93">
        <v>18.402740309101592</v>
      </c>
      <c r="AJ27" s="93">
        <v>34.377273801387915</v>
      </c>
      <c r="AK27" s="93">
        <v>17.578625179756905</v>
      </c>
      <c r="AL27" s="93">
        <v>23.335808842203789</v>
      </c>
      <c r="AM27" s="49" t="s">
        <v>5559</v>
      </c>
      <c r="AN27" s="49"/>
      <c r="AO27" s="48" t="str" cm="1">
        <f t="array" ref="AO27">IFERROR(_xlfn.IFS(
AQ27="MPR ISSUE","PDH",
AQ27="BSS Hardware Issue","BSS",
AQ27="Sites strategiques, MLL, Pylone, etc.","ENVTECH",
AQ27="AKTIVCO DEFAUT GE &amp; POWER Cabinet","AKTIVCO",
AQ27="AKTIVCO Coupure ENEO &amp; Baisse de tension","AKTIVCO GRID ONLY",
AQ27="Coupure ENEO &amp; Baisse de tension","IHS GRID ONLY",
AQ27="Defaut GE &amp; POWER Cabinet","IHS",
AQ27="Sharing","Partners",
AQ27="Sites strategiques &amp; DataCenter","SST &amp; DC",
AQ27="Exclu","Exclu",
AQ27="SAT","SAT",
AQ27="SPARE-ISSUE","SPARE-ISSUE",
AQ27="Fiber CAmtel","TRANS_FO_CAMTEL",
AQ27="Fiber AOF","Fiber AOF",
AQ27="Projet OCM (HUAWEI)","TRAVAUX-HUAWEI",
AQ27="Projet OCM (NOKIA)","TRAVAUX-NOKIA",
AQ27="ACCESS-ISSUE","ACCESS-ISSUE",
AQ27="Projet OCM (ZTE, NOKIA, autres projets)","TRAVAUX OCM",
AQ27="No root CAuse","No root cause",
AQ27="ODU HS","PDH",
AQ27="IP &amp; VLAN","PDH",
AQ27="Warehouse HUAWEI","SPARE-ISSUE",
AQ27="SPARE-HS","SPARE-ISSUE",
AQ27="Power Telco","BSS",AQ27="no impacts","no impacts"
),"")</f>
        <v>IHS</v>
      </c>
      <c r="AP27" s="48" t="str" cm="1">
        <f t="array" ref="AP27">IFERROR(_xlfn.IFS(
AQ27="MPR ISSUE","TX ISSUE",
AQ27="BSS Hardware Issue","RAN ISSUE",
AQ27="Sites strategiques, MLL, Pylone, etc.","ENVTECH",
AQ27="AKTIVCO DEFAUT GE &amp; POWER Cabinet","POWER ISSUE",
AQ27="AKTIVCO Coupure ENEO &amp; Baisse de tension","POWER ISSUE",
AQ27="Coupure ENEO &amp; Baisse de tension","POWER ISSUE",
AQ27="Defaut GE &amp; POWER Cabinet","POWER ISSUE",
AQ27="Sharing","POWER ISSUE",
AQ27="Sites strategiques &amp; DataCenter","POWER ISSUE",
AQ27="Exclu","Exclu",
AQ27="SAT","TX ISSUE",
AQ27="SPARE-ISSUE","SPARE-ISSUE",
AQ27="Fiber CAmtel","TX ISSUE",
AQ27="Fiber AOF","TX ISSUE",
AQ27="Projet OCM (HUAWEI)","TRAVAUX-HUAWEI",
AQ27="Projet OCM (NOKIA)","TRAVAUX -NOKIA",
AQ27="ACCESS-ISSUE","ACCESS-ISSUE",
AQ27="Projet OCM (ZTE, NOKIA, autres projets)","TRAVAUX OCM",
AQ27="No root CAuse","No root cause",
AQ27="ODU HS","TX ISSUE",
AQ27="IP &amp; VLAN","TX ISSUE",
AQ27="Warehouse HUAWEI","SPARE-ISSUE",
AQ27="SPARE-HS","SPARE-ISSUE",
AQ27="Power Telco","RAN ISSUE",AQ27="no impacts","no impacts"
),"")</f>
        <v>POWER ISSUE</v>
      </c>
      <c r="AQ27" s="67" t="s">
        <v>5330</v>
      </c>
      <c r="AR27" s="48" t="str" cm="1">
        <f t="array" ref="AR27">IFERROR(_xlfn.IFS(
AQ27="MPR ISSUE","ACTIVE",
AQ27="BSS Hardware Issue","ACTIVE",
AQ27="Sites strategiques, MLL, Pylone, etc.","PASSIVE",
AQ27="AKTIVCO DEFAUT GE &amp; POWER Cabinet","PASSIVE",
AQ27="AKTIVCO Coupure ENEO &amp; Baisse de tension","PASSIVE",
AQ27="Coupure ENEO &amp; Baisse de tension","PASSIVE",
AQ27="Defaut GE &amp; POWER Cabinet","PASSIVE",
AQ27="Sharing","PASSIVE",
AQ27="Sites strategiques &amp; DataCenter","PASSIVE",
AQ27="Exclu","Exclu",
AQ27="SAT","ACTIVE",
AQ27="SPARE-ISSUE","SPARE-ISSUE",
AQ27="Fiber CAmtel","ACTIVE",
AQ27="Fiber AOF","ACTIVE",
AQ27="Projet OCM (HUAWEI)","PLANNED WORKS",
AQ27="Projet OCM (NOKIA)","PLANNED WORKS",
AQ27="ACCESS-ISSUE","ACCESS-ISSUE",
AQ27="Projet OCM (ZTE, NOKIA, autres projets)","PLANNED WORKS",
AQ27="No root CAuse","No root cause",
AQ27="ODU HS","ACTIVE",
AQ27="IP &amp; VLAN","ACTIVE",
AQ27="Warehouse HUAWEI","SPARE-ISSUE",
AQ27="SPARE-HS","SPARE-ISSUE",
AQ27="Power Telco","ACTIVE", AQ27="no impacts","no impacts"
),"")</f>
        <v>PASSIVE</v>
      </c>
      <c r="AS27" s="92" t="s">
        <v>6012</v>
      </c>
      <c r="AT27" s="98" t="s">
        <v>2359</v>
      </c>
      <c r="AV27" s="17" t="s">
        <v>5537</v>
      </c>
      <c r="AW27" s="7" t="s">
        <v>6093</v>
      </c>
      <c r="AX27" s="6" t="s">
        <v>5537</v>
      </c>
      <c r="AY27" s="7"/>
      <c r="AZ27" s="3" t="s">
        <v>5537</v>
      </c>
      <c r="BA27" s="18" t="s">
        <v>6156</v>
      </c>
      <c r="BB27" s="18" t="s">
        <v>6157</v>
      </c>
      <c r="BC27" s="18" t="s">
        <v>6157</v>
      </c>
      <c r="BD27" s="18" t="s">
        <v>5537</v>
      </c>
      <c r="BE27" s="18" t="s">
        <v>5537</v>
      </c>
      <c r="BF27" s="18" t="s">
        <v>5537</v>
      </c>
      <c r="BG27" s="18" t="s">
        <v>5537</v>
      </c>
      <c r="BH27" s="18" t="s">
        <v>5537</v>
      </c>
      <c r="BI27" s="18" t="s">
        <v>5537</v>
      </c>
      <c r="BJ27" s="18" t="s">
        <v>5710</v>
      </c>
      <c r="BK27" s="18" t="s">
        <v>5752</v>
      </c>
      <c r="BL27" s="9" t="s">
        <v>5537</v>
      </c>
      <c r="BM27" s="14" t="s">
        <v>6457</v>
      </c>
      <c r="BN27" s="14" t="s">
        <v>5537</v>
      </c>
      <c r="BO27" s="14" t="str">
        <f>_xlfn.XLOOKUP(B27,'[4]cell downs 18042026 17h'!$B:$B,'[4]cell downs 18042026 17h'!$B:$B,"")</f>
        <v/>
      </c>
      <c r="BP27" s="14" t="str">
        <f>_xlfn.XLOOKUP(B27,'[5]Cells Huawei 19042026 15h'!$B:$B,'[5]Cells Huawei 19042026 15h'!$B:$B,"")</f>
        <v>NRD_060</v>
      </c>
      <c r="BQ27" s="9" t="str">
        <f>_xlfn.XLOOKUP(B27,'[6]cells down 19042026 9H40'!$B:$B,'[6]cells down 19042026 9H40'!$B:$B,"")</f>
        <v/>
      </c>
      <c r="BR27" s="9" t="s">
        <v>2359</v>
      </c>
      <c r="BS27" s="9" t="s">
        <v>12</v>
      </c>
      <c r="BT27" s="108"/>
    </row>
    <row r="28" spans="1:72" s="9" customFormat="1" ht="21" customHeight="1" x14ac:dyDescent="0.35">
      <c r="A28" s="1" t="s">
        <v>537</v>
      </c>
      <c r="B28" s="8" t="s">
        <v>538</v>
      </c>
      <c r="C28" s="3" t="str">
        <f>_xlfn.XLOOKUP(B28,'[1]daily break down'!$D:$D,'[1]daily break down'!$E:$E,"")</f>
        <v>SUD-OUEST</v>
      </c>
      <c r="D28" s="1" t="s">
        <v>11</v>
      </c>
      <c r="E28" s="1" t="s">
        <v>12</v>
      </c>
      <c r="F28" s="3" t="s">
        <v>13</v>
      </c>
      <c r="G28" s="1" t="s">
        <v>14</v>
      </c>
      <c r="H28" s="32" t="str">
        <f>_xlfn.XLOOKUP(B28,[2]CALCULATION!$B:$B,[2]CALCULATION!$H:$H,"")</f>
        <v>Huawei</v>
      </c>
      <c r="I28" s="28">
        <v>0.77484497749926529</v>
      </c>
      <c r="J28" s="28">
        <v>6.0728441670733074E-2</v>
      </c>
      <c r="K28" s="28">
        <v>3.5627887499179591</v>
      </c>
      <c r="L28" s="28">
        <v>0.14482083593725473</v>
      </c>
      <c r="M28" s="28">
        <v>1.3247539472595331</v>
      </c>
      <c r="N28" s="28">
        <v>0</v>
      </c>
      <c r="O28" s="28">
        <v>1.0472757987974879</v>
      </c>
      <c r="P28" s="28">
        <v>12.334633153841105</v>
      </c>
      <c r="Q28" s="28">
        <v>23.114261499345094</v>
      </c>
      <c r="R28" s="28">
        <v>23.113993973170334</v>
      </c>
      <c r="S28" s="93">
        <v>23.114261499345094</v>
      </c>
      <c r="T28" s="93">
        <f>_xlfn.XLOOKUP(B28,'[3]Nur des jours'!$B:$B,'[3]Nur des jours'!$U:$U,"")</f>
        <v>23.114261499345094</v>
      </c>
      <c r="U28" s="93">
        <v>23.114261499345094</v>
      </c>
      <c r="V28" s="93">
        <v>23.113993973170334</v>
      </c>
      <c r="W28" s="93">
        <v>23.114261499345094</v>
      </c>
      <c r="X28" s="93">
        <v>23.114261499345094</v>
      </c>
      <c r="Y28" s="93">
        <v>23.113993973170334</v>
      </c>
      <c r="Z28" s="93">
        <v>23.113993973170334</v>
      </c>
      <c r="AA28" s="93">
        <v>23.114261499345094</v>
      </c>
      <c r="AB28" s="93">
        <v>23.114261499345094</v>
      </c>
      <c r="AC28" s="93">
        <f>_xlfn.XLOOKUP(B28,'[3]Nur des jours'!$B:$B,'[3]Nur des jours'!$N:$N,"")</f>
        <v>23.114261499345094</v>
      </c>
      <c r="AD28" s="93">
        <v>23.114261499345094</v>
      </c>
      <c r="AE28" s="93">
        <v>23.113993973170334</v>
      </c>
      <c r="AF28" s="93">
        <v>23.114261499345094</v>
      </c>
      <c r="AG28" s="93"/>
      <c r="AH28" s="93">
        <v>23.114261499345094</v>
      </c>
      <c r="AI28" s="93">
        <v>32.372936225315634</v>
      </c>
      <c r="AJ28" s="93">
        <v>55.081244836133287</v>
      </c>
      <c r="AK28" s="93">
        <v>0</v>
      </c>
      <c r="AL28" s="93">
        <v>23.114261499345094</v>
      </c>
      <c r="AM28" s="49" t="s">
        <v>5559</v>
      </c>
      <c r="AN28" s="49"/>
      <c r="AO28" s="48" t="str" cm="1">
        <f t="array" ref="AO28">IFERROR(_xlfn.IFS(
AQ28="MPR ISSUE","PDH",
AQ28="BSS Hardware Issue","BSS",
AQ28="Sites strategiques, MLL, Pylone, etc.","ENVTECH",
AQ28="AKTIVCO DEFAUT GE &amp; POWER Cabinet","AKTIVCO",
AQ28="AKTIVCO Coupure ENEO &amp; Baisse de tension","AKTIVCO GRID ONLY",
AQ28="Coupure ENEO &amp; Baisse de tension","IHS GRID ONLY",
AQ28="Defaut GE &amp; POWER Cabinet","IHS",
AQ28="Sharing","Partners",
AQ28="Sites strategiques &amp; DataCenter","SST &amp; DC",
AQ28="Exclu","Exclu",
AQ28="SAT","SAT",
AQ28="SPARE-ISSUE","SPARE-ISSUE",
AQ28="Fiber CAmtel","TRANS_FO_CAMTEL",
AQ28="Fiber AOF","Fiber AOF",
AQ28="Projet OCM (HUAWEI)","TRAVAUX-HUAWEI",
AQ28="Projet OCM (NOKIA)","TRAVAUX-NOKIA",
AQ28="ACCESS-ISSUE","ACCESS-ISSUE",
AQ28="Projet OCM (ZTE, NOKIA, autres projets)","TRAVAUX OCM",
AQ28="No root CAuse","No root cause",
AQ28="ODU HS","PDH",
AQ28="IP &amp; VLAN","PDH",
AQ28="Warehouse HUAWEI","SPARE-ISSUE",
AQ28="SPARE-HS","SPARE-ISSUE",
AQ28="Power Telco","BSS",AQ28="no impacts","no impacts"
),"")</f>
        <v>SPARE-ISSUE</v>
      </c>
      <c r="AP28" s="48" t="str" cm="1">
        <f t="array" ref="AP28">IFERROR(_xlfn.IFS(
AQ28="MPR ISSUE","TX ISSUE",
AQ28="BSS Hardware Issue","RAN ISSUE",
AQ28="Sites strategiques, MLL, Pylone, etc.","ENVTECH",
AQ28="AKTIVCO DEFAUT GE &amp; POWER Cabinet","POWER ISSUE",
AQ28="AKTIVCO Coupure ENEO &amp; Baisse de tension","POWER ISSUE",
AQ28="Coupure ENEO &amp; Baisse de tension","POWER ISSUE",
AQ28="Defaut GE &amp; POWER Cabinet","POWER ISSUE",
AQ28="Sharing","POWER ISSUE",
AQ28="Sites strategiques &amp; DataCenter","POWER ISSUE",
AQ28="Exclu","Exclu",
AQ28="SAT","TX ISSUE",
AQ28="SPARE-ISSUE","SPARE-ISSUE",
AQ28="Fiber CAmtel","TX ISSUE",
AQ28="Fiber AOF","TX ISSUE",
AQ28="Projet OCM (HUAWEI)","TRAVAUX-HUAWEI",
AQ28="Projet OCM (NOKIA)","TRAVAUX -NOKIA",
AQ28="ACCESS-ISSUE","ACCESS-ISSUE",
AQ28="Projet OCM (ZTE, NOKIA, autres projets)","TRAVAUX OCM",
AQ28="No root CAuse","No root cause",
AQ28="ODU HS","TX ISSUE",
AQ28="IP &amp; VLAN","TX ISSUE",
AQ28="Warehouse HUAWEI","SPARE-ISSUE",
AQ28="SPARE-HS","SPARE-ISSUE",
AQ28="Power Telco","RAN ISSUE",AQ28="no impacts","no impacts"
),"")</f>
        <v>SPARE-ISSUE</v>
      </c>
      <c r="AQ28" s="67" t="s">
        <v>5336</v>
      </c>
      <c r="AR28" s="48" t="str" cm="1">
        <f t="array" ref="AR28">IFERROR(_xlfn.IFS(
AQ28="MPR ISSUE","ACTIVE",
AQ28="BSS Hardware Issue","ACTIVE",
AQ28="Sites strategiques, MLL, Pylone, etc.","PASSIVE",
AQ28="AKTIVCO DEFAUT GE &amp; POWER Cabinet","PASSIVE",
AQ28="AKTIVCO Coupure ENEO &amp; Baisse de tension","PASSIVE",
AQ28="Coupure ENEO &amp; Baisse de tension","PASSIVE",
AQ28="Defaut GE &amp; POWER Cabinet","PASSIVE",
AQ28="Sharing","PASSIVE",
AQ28="Sites strategiques &amp; DataCenter","PASSIVE",
AQ28="Exclu","Exclu",
AQ28="SAT","ACTIVE",
AQ28="SPARE-ISSUE","SPARE-ISSUE",
AQ28="Fiber CAmtel","ACTIVE",
AQ28="Fiber AOF","ACTIVE",
AQ28="Projet OCM (HUAWEI)","PLANNED WORKS",
AQ28="Projet OCM (NOKIA)","PLANNED WORKS",
AQ28="ACCESS-ISSUE","ACCESS-ISSUE",
AQ28="Projet OCM (ZTE, NOKIA, autres projets)","PLANNED WORKS",
AQ28="No root CAuse","No root cause",
AQ28="ODU HS","ACTIVE",
AQ28="IP &amp; VLAN","ACTIVE",
AQ28="Warehouse HUAWEI","SPARE-ISSUE",
AQ28="SPARE-HS","SPARE-ISSUE",
AQ28="Power Telco","ACTIVE", AQ28="no impacts","no impacts"
),"")</f>
        <v>SPARE-ISSUE</v>
      </c>
      <c r="AS28" s="92" t="s">
        <v>6010</v>
      </c>
      <c r="AT28" s="98" t="s">
        <v>538</v>
      </c>
      <c r="AV28" s="17" t="s">
        <v>5537</v>
      </c>
      <c r="AW28" s="7" t="s">
        <v>6094</v>
      </c>
      <c r="AX28" s="6" t="s">
        <v>5537</v>
      </c>
      <c r="AY28" s="7"/>
      <c r="AZ28" s="3" t="s">
        <v>5537</v>
      </c>
      <c r="BA28" s="18" t="s">
        <v>5537</v>
      </c>
      <c r="BB28" s="18" t="s">
        <v>5537</v>
      </c>
      <c r="BC28" s="18" t="s">
        <v>5537</v>
      </c>
      <c r="BD28" s="18" t="s">
        <v>5537</v>
      </c>
      <c r="BE28" s="18" t="s">
        <v>5537</v>
      </c>
      <c r="BF28" s="18" t="s">
        <v>5537</v>
      </c>
      <c r="BG28" s="18" t="s">
        <v>5537</v>
      </c>
      <c r="BH28" s="18" t="s">
        <v>5537</v>
      </c>
      <c r="BI28" s="18" t="s">
        <v>5537</v>
      </c>
      <c r="BJ28" s="18" t="s">
        <v>6158</v>
      </c>
      <c r="BK28" s="18" t="s">
        <v>6159</v>
      </c>
      <c r="BL28" s="9" t="s">
        <v>5537</v>
      </c>
      <c r="BM28" s="14" t="s">
        <v>6448</v>
      </c>
      <c r="BN28" s="14" t="s">
        <v>5537</v>
      </c>
      <c r="BO28" s="14" t="str">
        <f>_xlfn.XLOOKUP(B28,'[4]cell downs 18042026 17h'!$B:$B,'[4]cell downs 18042026 17h'!$B:$B,"")</f>
        <v/>
      </c>
      <c r="BP28" s="14" t="str">
        <f>_xlfn.XLOOKUP(B28,'[5]Cells Huawei 19042026 15h'!$B:$B,'[5]Cells Huawei 19042026 15h'!$B:$B,"")</f>
        <v/>
      </c>
      <c r="BQ28" s="9" t="str">
        <f>_xlfn.XLOOKUP(B28,'[6]cells down 19042026 9H40'!$B:$B,'[6]cells down 19042026 9H40'!$B:$B,"")</f>
        <v/>
      </c>
      <c r="BR28" s="9" t="s">
        <v>538</v>
      </c>
      <c r="BS28" s="9" t="s">
        <v>5537</v>
      </c>
      <c r="BT28" s="108"/>
    </row>
    <row r="29" spans="1:72" s="9" customFormat="1" ht="31.5" customHeight="1" x14ac:dyDescent="0.35">
      <c r="A29" s="1" t="s">
        <v>1642</v>
      </c>
      <c r="B29" s="8" t="s">
        <v>1643</v>
      </c>
      <c r="C29" s="3" t="str">
        <f>_xlfn.XLOOKUP(B29,'[1]daily break down'!$D:$D,'[1]daily break down'!$E:$E,"")</f>
        <v>OUEST</v>
      </c>
      <c r="D29" s="1" t="s">
        <v>11</v>
      </c>
      <c r="E29" s="1" t="s">
        <v>12</v>
      </c>
      <c r="F29" s="3" t="s">
        <v>102</v>
      </c>
      <c r="G29" s="1" t="s">
        <v>1475</v>
      </c>
      <c r="H29" s="32" t="str">
        <f>_xlfn.XLOOKUP(B29,[2]CALCULATION!$B:$B,[2]CALCULATION!$H:$H,"")</f>
        <v>Huawei</v>
      </c>
      <c r="I29" s="28">
        <v>0</v>
      </c>
      <c r="J29" s="28">
        <v>0</v>
      </c>
      <c r="K29" s="28">
        <v>0</v>
      </c>
      <c r="L29" s="28">
        <v>0</v>
      </c>
      <c r="M29" s="28">
        <v>0</v>
      </c>
      <c r="N29" s="28">
        <v>0</v>
      </c>
      <c r="O29" s="28">
        <v>6.5929685560435241</v>
      </c>
      <c r="P29" s="28">
        <v>0</v>
      </c>
      <c r="Q29" s="28">
        <v>0</v>
      </c>
      <c r="R29" s="28">
        <v>0</v>
      </c>
      <c r="S29" s="93">
        <v>0</v>
      </c>
      <c r="T29" s="93">
        <f>_xlfn.XLOOKUP(B29,'[3]Nur des jours'!$B:$B,'[3]Nur des jours'!$U:$U,"")</f>
        <v>3.3494277080069509E-2</v>
      </c>
      <c r="U29" s="93">
        <v>0</v>
      </c>
      <c r="V29" s="93">
        <v>0</v>
      </c>
      <c r="W29" s="93">
        <v>3.3494277080069509E-2</v>
      </c>
      <c r="X29" s="93">
        <v>0</v>
      </c>
      <c r="Y29" s="93">
        <v>0</v>
      </c>
      <c r="Z29" s="93">
        <v>0</v>
      </c>
      <c r="AA29" s="93">
        <v>0</v>
      </c>
      <c r="AB29" s="93">
        <v>0.11146923948372443</v>
      </c>
      <c r="AC29" s="93">
        <f>_xlfn.XLOOKUP(B29,'[3]Nur des jours'!$B:$B,'[3]Nur des jours'!$N:$N,"")</f>
        <v>0</v>
      </c>
      <c r="AD29" s="93">
        <v>0</v>
      </c>
      <c r="AE29" s="93">
        <v>11.766603744510363</v>
      </c>
      <c r="AF29" s="93">
        <v>23.113993973170334</v>
      </c>
      <c r="AG29" s="93"/>
      <c r="AH29" s="93">
        <v>23.114261499345094</v>
      </c>
      <c r="AI29" s="93">
        <v>32.372936225315634</v>
      </c>
      <c r="AJ29" s="93">
        <v>55.081244836133287</v>
      </c>
      <c r="AK29" s="93">
        <v>0</v>
      </c>
      <c r="AL29" s="93">
        <v>23.114261499345094</v>
      </c>
      <c r="AM29" s="49" t="s">
        <v>5559</v>
      </c>
      <c r="AN29" s="49"/>
      <c r="AO29" s="48" t="str" cm="1">
        <f t="array" ref="AO29">IFERROR(_xlfn.IFS(
AQ29="MPR ISSUE","PDH",
AQ29="BSS Hardware Issue","BSS",
AQ29="Sites strategiques, MLL, Pylone, etc.","ENVTECH",
AQ29="AKTIVCO DEFAUT GE &amp; POWER Cabinet","AKTIVCO",
AQ29="AKTIVCO Coupure ENEO &amp; Baisse de tension","AKTIVCO GRID ONLY",
AQ29="Coupure ENEO &amp; Baisse de tension","IHS GRID ONLY",
AQ29="Defaut GE &amp; POWER Cabinet","IHS",
AQ29="Sharing","Partners",
AQ29="Sites strategiques &amp; DataCenter","SST &amp; DC",
AQ29="Exclu","Exclu",
AQ29="SAT","SAT",
AQ29="SPARE-ISSUE","SPARE-ISSUE",
AQ29="Fiber CAmtel","TRANS_FO_CAMTEL",
AQ29="Fiber AOF","Fiber AOF",
AQ29="Projet OCM (HUAWEI)","TRAVAUX-HUAWEI",
AQ29="Projet OCM (NOKIA)","TRAVAUX-NOKIA",
AQ29="ACCESS-ISSUE","ACCESS-ISSUE",
AQ29="Projet OCM (ZTE, NOKIA, autres projets)","TRAVAUX OCM",
AQ29="No root CAuse","No root cause",
AQ29="ODU HS","PDH",
AQ29="IP &amp; VLAN","PDH",
AQ29="Warehouse HUAWEI","SPARE-ISSUE",
AQ29="SPARE-HS","SPARE-ISSUE",
AQ29="Power Telco","BSS",AQ29="no impacts","no impacts"
),"")</f>
        <v>PDH</v>
      </c>
      <c r="AP29" s="48" t="str" cm="1">
        <f t="array" ref="AP29">IFERROR(_xlfn.IFS(
AQ29="MPR ISSUE","TX ISSUE",
AQ29="BSS Hardware Issue","RAN ISSUE",
AQ29="Sites strategiques, MLL, Pylone, etc.","ENVTECH",
AQ29="AKTIVCO DEFAUT GE &amp; POWER Cabinet","POWER ISSUE",
AQ29="AKTIVCO Coupure ENEO &amp; Baisse de tension","POWER ISSUE",
AQ29="Coupure ENEO &amp; Baisse de tension","POWER ISSUE",
AQ29="Defaut GE &amp; POWER Cabinet","POWER ISSUE",
AQ29="Sharing","POWER ISSUE",
AQ29="Sites strategiques &amp; DataCenter","POWER ISSUE",
AQ29="Exclu","Exclu",
AQ29="SAT","TX ISSUE",
AQ29="SPARE-ISSUE","SPARE-ISSUE",
AQ29="Fiber CAmtel","TX ISSUE",
AQ29="Fiber AOF","TX ISSUE",
AQ29="Projet OCM (HUAWEI)","TRAVAUX-HUAWEI",
AQ29="Projet OCM (NOKIA)","TRAVAUX -NOKIA",
AQ29="ACCESS-ISSUE","ACCESS-ISSUE",
AQ29="Projet OCM (ZTE, NOKIA, autres projets)","TRAVAUX OCM",
AQ29="No root CAuse","No root cause",
AQ29="ODU HS","TX ISSUE",
AQ29="IP &amp; VLAN","TX ISSUE",
AQ29="Warehouse HUAWEI","SPARE-ISSUE",
AQ29="SPARE-HS","SPARE-ISSUE",
AQ29="Power Telco","RAN ISSUE",AQ29="no impacts","no impacts"
),"")</f>
        <v>TX ISSUE</v>
      </c>
      <c r="AQ29" s="67" t="s">
        <v>5352</v>
      </c>
      <c r="AR29" s="48" t="str" cm="1">
        <f t="array" ref="AR29">IFERROR(_xlfn.IFS(
AQ29="MPR ISSUE","ACTIVE",
AQ29="BSS Hardware Issue","ACTIVE",
AQ29="Sites strategiques, MLL, Pylone, etc.","PASSIVE",
AQ29="AKTIVCO DEFAUT GE &amp; POWER Cabinet","PASSIVE",
AQ29="AKTIVCO Coupure ENEO &amp; Baisse de tension","PASSIVE",
AQ29="Coupure ENEO &amp; Baisse de tension","PASSIVE",
AQ29="Defaut GE &amp; POWER Cabinet","PASSIVE",
AQ29="Sharing","PASSIVE",
AQ29="Sites strategiques &amp; DataCenter","PASSIVE",
AQ29="Exclu","Exclu",
AQ29="SAT","ACTIVE",
AQ29="SPARE-ISSUE","SPARE-ISSUE",
AQ29="Fiber CAmtel","ACTIVE",
AQ29="Fiber AOF","ACTIVE",
AQ29="Projet OCM (HUAWEI)","PLANNED WORKS",
AQ29="Projet OCM (NOKIA)","PLANNED WORKS",
AQ29="ACCESS-ISSUE","ACCESS-ISSUE",
AQ29="Projet OCM (ZTE, NOKIA, autres projets)","PLANNED WORKS",
AQ29="No root CAuse","No root cause",
AQ29="ODU HS","ACTIVE",
AQ29="IP &amp; VLAN","ACTIVE",
AQ29="Warehouse HUAWEI","SPARE-ISSUE",
AQ29="SPARE-HS","SPARE-ISSUE",
AQ29="Power Telco","ACTIVE", AQ29="no impacts","no impacts"
),"")</f>
        <v>ACTIVE</v>
      </c>
      <c r="AS29" s="92" t="s">
        <v>6011</v>
      </c>
      <c r="AT29" s="98" t="s">
        <v>1643</v>
      </c>
      <c r="AV29" s="17" t="s">
        <v>5537</v>
      </c>
      <c r="AW29" s="7" t="s">
        <v>6095</v>
      </c>
      <c r="AX29" s="6" t="s">
        <v>5537</v>
      </c>
      <c r="AY29" s="7"/>
      <c r="AZ29" s="3" t="s">
        <v>5537</v>
      </c>
      <c r="BA29" s="18" t="s">
        <v>5537</v>
      </c>
      <c r="BB29" s="18" t="s">
        <v>5537</v>
      </c>
      <c r="BC29" s="18" t="s">
        <v>5537</v>
      </c>
      <c r="BD29" s="18" t="s">
        <v>5537</v>
      </c>
      <c r="BE29" s="18" t="s">
        <v>5537</v>
      </c>
      <c r="BF29" s="18" t="s">
        <v>5537</v>
      </c>
      <c r="BG29" s="18" t="s">
        <v>5537</v>
      </c>
      <c r="BH29" s="18" t="s">
        <v>5537</v>
      </c>
      <c r="BI29" s="18" t="s">
        <v>5537</v>
      </c>
      <c r="BJ29" s="18" t="s">
        <v>6160</v>
      </c>
      <c r="BK29" s="18" t="s">
        <v>6161</v>
      </c>
      <c r="BL29" s="9" t="s">
        <v>5537</v>
      </c>
      <c r="BM29" s="14" t="s">
        <v>6448</v>
      </c>
      <c r="BN29" s="14" t="s">
        <v>5537</v>
      </c>
      <c r="BO29" s="14" t="str">
        <f>_xlfn.XLOOKUP(B29,'[4]cell downs 18042026 17h'!$B:$B,'[4]cell downs 18042026 17h'!$B:$B,"")</f>
        <v/>
      </c>
      <c r="BP29" s="14" t="str">
        <f>_xlfn.XLOOKUP(B29,'[5]Cells Huawei 19042026 15h'!$B:$B,'[5]Cells Huawei 19042026 15h'!$B:$B,"")</f>
        <v/>
      </c>
      <c r="BQ29" s="9" t="str">
        <f>_xlfn.XLOOKUP(B29,'[6]cells down 19042026 9H40'!$B:$B,'[6]cells down 19042026 9H40'!$B:$B,"")</f>
        <v/>
      </c>
      <c r="BR29" s="9" t="s">
        <v>1643</v>
      </c>
      <c r="BS29" s="9" t="s">
        <v>12</v>
      </c>
      <c r="BT29" s="108"/>
    </row>
    <row r="30" spans="1:72" s="9" customFormat="1" ht="17" customHeight="1" x14ac:dyDescent="0.35">
      <c r="A30" s="19" t="s">
        <v>5374</v>
      </c>
      <c r="B30" s="19" t="s">
        <v>5375</v>
      </c>
      <c r="C30" s="3" t="str">
        <f>_xlfn.XLOOKUP(B30,'[1]daily break down'!$D:$D,'[1]daily break down'!$E:$E,"")</f>
        <v>OUEST</v>
      </c>
      <c r="D30" s="19" t="s">
        <v>357</v>
      </c>
      <c r="E30" s="19" t="s">
        <v>987</v>
      </c>
      <c r="F30" s="19" t="s">
        <v>5376</v>
      </c>
      <c r="G30" s="19" t="s">
        <v>5377</v>
      </c>
      <c r="H30" s="32" t="str">
        <f>_xlfn.XLOOKUP(B30,[2]CALCULATION!$B:$B,[2]CALCULATION!$H:$H,"")</f>
        <v>Huawei</v>
      </c>
      <c r="I30" s="28">
        <v>23.113993973170334</v>
      </c>
      <c r="J30" s="28">
        <v>23.114261499345094</v>
      </c>
      <c r="K30" s="28">
        <v>23.114261499345094</v>
      </c>
      <c r="L30" s="28">
        <v>23.113993973170334</v>
      </c>
      <c r="M30" s="28">
        <v>23.114261499345094</v>
      </c>
      <c r="N30" s="28">
        <v>23.114261499345094</v>
      </c>
      <c r="O30" s="28">
        <v>23.114261499345094</v>
      </c>
      <c r="P30" s="28">
        <v>23.114261499345094</v>
      </c>
      <c r="Q30" s="28">
        <v>23.113993973170334</v>
      </c>
      <c r="R30" s="28">
        <v>23.114261499345094</v>
      </c>
      <c r="S30" s="93">
        <v>23.114261499345094</v>
      </c>
      <c r="T30" s="93">
        <f>_xlfn.XLOOKUP(B30,'[3]Nur des jours'!$B:$B,'[3]Nur des jours'!$U:$U,"")</f>
        <v>23.114261499345094</v>
      </c>
      <c r="U30" s="93">
        <v>23.114261499345094</v>
      </c>
      <c r="V30" s="93">
        <v>23.113993973170334</v>
      </c>
      <c r="W30" s="93">
        <v>23.114261499345094</v>
      </c>
      <c r="X30" s="93">
        <v>23.114261499345094</v>
      </c>
      <c r="Y30" s="93">
        <v>23.114261499345094</v>
      </c>
      <c r="Z30" s="93">
        <v>23.114261499345094</v>
      </c>
      <c r="AA30" s="93">
        <v>23.113993973170334</v>
      </c>
      <c r="AB30" s="93">
        <v>23.114261499345094</v>
      </c>
      <c r="AC30" s="93">
        <f>_xlfn.XLOOKUP(B30,'[3]Nur des jours'!$B:$B,'[3]Nur des jours'!$N:$N,"")</f>
        <v>23.113993973170334</v>
      </c>
      <c r="AD30" s="93">
        <v>23.113993973170334</v>
      </c>
      <c r="AE30" s="93">
        <v>23.114261499345094</v>
      </c>
      <c r="AF30" s="93">
        <v>23.113993973170334</v>
      </c>
      <c r="AG30" s="93"/>
      <c r="AH30" s="93">
        <v>23.114261499345094</v>
      </c>
      <c r="AI30" s="93">
        <v>32.372936225315634</v>
      </c>
      <c r="AJ30" s="93">
        <v>55.081244836133287</v>
      </c>
      <c r="AK30" s="93">
        <v>0</v>
      </c>
      <c r="AL30" s="93">
        <v>23.114261499345094</v>
      </c>
      <c r="AM30" s="49" t="s">
        <v>5598</v>
      </c>
      <c r="AN30" s="49"/>
      <c r="AO30" s="48" t="str" cm="1">
        <f t="array" ref="AO30">IFERROR(_xlfn.IFS(
AQ30="MPR ISSUE","PDH",
AQ30="BSS Hardware Issue","BSS",
AQ30="Sites strategiques, MLL, Pylone, etc.","ENVTECH",
AQ30="AKTIVCO DEFAUT GE &amp; POWER Cabinet","AKTIVCO",
AQ30="AKTIVCO Coupure ENEO &amp; Baisse de tension","AKTIVCO GRID ONLY",
AQ30="Coupure ENEO &amp; Baisse de tension","IHS GRID ONLY",
AQ30="Defaut GE &amp; POWER Cabinet","IHS",
AQ30="Sharing","Partners",
AQ30="Sites strategiques &amp; DataCenter","SST &amp; DC",
AQ30="Exclu","Exclu",
AQ30="SAT","SAT",
AQ30="SPARE-ISSUE","SPARE-ISSUE",
AQ30="Fiber CAmtel","TRANS_FO_CAMTEL",
AQ30="Fiber AOF","Fiber AOF",
AQ30="Projet OCM (HUAWEI)","TRAVAUX-HUAWEI",
AQ30="Projet OCM (NOKIA)","TRAVAUX-NOKIA",
AQ30="ACCESS-ISSUE","ACCESS-ISSUE",
AQ30="Projet OCM (ZTE, NOKIA, autres projets)","TRAVAUX OCM",
AQ30="No root CAuse","No root cause",
AQ30="ODU HS","PDH",
AQ30="IP &amp; VLAN","PDH",
AQ30="Warehouse HUAWEI","SPARE-ISSUE",
AQ30="SPARE-HS","SPARE-ISSUE",
AQ30="Power Telco","BSS",AQ30="no impacts","no impacts"
),"")</f>
        <v>Exclu</v>
      </c>
      <c r="AP30" s="48" t="str" cm="1">
        <f t="array" ref="AP30">IFERROR(_xlfn.IFS(
AQ30="MPR ISSUE","TX ISSUE",
AQ30="BSS Hardware Issue","RAN ISSUE",
AQ30="Sites strategiques, MLL, Pylone, etc.","ENVTECH",
AQ30="AKTIVCO DEFAUT GE &amp; POWER Cabinet","POWER ISSUE",
AQ30="AKTIVCO Coupure ENEO &amp; Baisse de tension","POWER ISSUE",
AQ30="Coupure ENEO &amp; Baisse de tension","POWER ISSUE",
AQ30="Defaut GE &amp; POWER Cabinet","POWER ISSUE",
AQ30="Sharing","POWER ISSUE",
AQ30="Sites strategiques &amp; DataCenter","POWER ISSUE",
AQ30="Exclu","Exclu",
AQ30="SAT","TX ISSUE",
AQ30="SPARE-ISSUE","SPARE-ISSUE",
AQ30="Fiber CAmtel","TX ISSUE",
AQ30="Fiber AOF","TX ISSUE",
AQ30="Projet OCM (HUAWEI)","TRAVAUX-HUAWEI",
AQ30="Projet OCM (NOKIA)","TRAVAUX -NOKIA",
AQ30="ACCESS-ISSUE","ACCESS-ISSUE",
AQ30="Projet OCM (ZTE, NOKIA, autres projets)","TRAVAUX OCM",
AQ30="No root CAuse","No root cause",
AQ30="ODU HS","TX ISSUE",
AQ30="IP &amp; VLAN","TX ISSUE",
AQ30="Warehouse HUAWEI","SPARE-ISSUE",
AQ30="SPARE-HS","SPARE-ISSUE",
AQ30="Power Telco","RAN ISSUE",AQ30="no impacts","no impacts"
),"")</f>
        <v>Exclu</v>
      </c>
      <c r="AQ30" s="67" t="s">
        <v>5598</v>
      </c>
      <c r="AR30" s="48" t="str" cm="1">
        <f t="array" ref="AR30">IFERROR(_xlfn.IFS(
AQ30="MPR ISSUE","ACTIVE",
AQ30="BSS Hardware Issue","ACTIVE",
AQ30="Sites strategiques, MLL, Pylone, etc.","PASSIVE",
AQ30="AKTIVCO DEFAUT GE &amp; POWER Cabinet","PASSIVE",
AQ30="AKTIVCO Coupure ENEO &amp; Baisse de tension","PASSIVE",
AQ30="Coupure ENEO &amp; Baisse de tension","PASSIVE",
AQ30="Defaut GE &amp; POWER Cabinet","PASSIVE",
AQ30="Sharing","PASSIVE",
AQ30="Sites strategiques &amp; DataCenter","PASSIVE",
AQ30="Exclu","Exclu",
AQ30="SAT","ACTIVE",
AQ30="SPARE-ISSUE","SPARE-ISSUE",
AQ30="Fiber CAmtel","ACTIVE",
AQ30="Fiber AOF","ACTIVE",
AQ30="Projet OCM (HUAWEI)","PLANNED WORKS",
AQ30="Projet OCM (NOKIA)","PLANNED WORKS",
AQ30="ACCESS-ISSUE","ACCESS-ISSUE",
AQ30="Projet OCM (ZTE, NOKIA, autres projets)","PLANNED WORKS",
AQ30="No root CAuse","No root cause",
AQ30="ODU HS","ACTIVE",
AQ30="IP &amp; VLAN","ACTIVE",
AQ30="Warehouse HUAWEI","SPARE-ISSUE",
AQ30="SPARE-HS","SPARE-ISSUE",
AQ30="Power Telco","ACTIVE", AQ30="no impacts","no impacts"
),"")</f>
        <v>Exclu</v>
      </c>
      <c r="AS30" s="92" t="s">
        <v>6007</v>
      </c>
      <c r="AT30" s="98" t="s">
        <v>5375</v>
      </c>
      <c r="AV30" s="17" t="s">
        <v>5537</v>
      </c>
      <c r="AW30" s="7" t="s">
        <v>6007</v>
      </c>
      <c r="AX30" s="6" t="s">
        <v>6400</v>
      </c>
      <c r="AY30" s="7"/>
      <c r="AZ30" s="3" t="s">
        <v>5537</v>
      </c>
      <c r="BA30" s="18" t="s">
        <v>5537</v>
      </c>
      <c r="BB30" s="18" t="s">
        <v>5537</v>
      </c>
      <c r="BC30" s="18" t="s">
        <v>5537</v>
      </c>
      <c r="BD30" s="18" t="s">
        <v>5537</v>
      </c>
      <c r="BE30" s="18" t="s">
        <v>5537</v>
      </c>
      <c r="BF30" s="18" t="s">
        <v>5537</v>
      </c>
      <c r="BG30" s="18" t="s">
        <v>5537</v>
      </c>
      <c r="BH30" s="18" t="s">
        <v>5537</v>
      </c>
      <c r="BI30" s="18" t="s">
        <v>5537</v>
      </c>
      <c r="BJ30" s="18" t="s">
        <v>5537</v>
      </c>
      <c r="BK30" s="18" t="s">
        <v>5537</v>
      </c>
      <c r="BL30" s="9" t="s">
        <v>5537</v>
      </c>
      <c r="BM30" s="14" t="s">
        <v>6448</v>
      </c>
      <c r="BN30" s="14" t="s">
        <v>5537</v>
      </c>
      <c r="BO30" s="14" t="str">
        <f>_xlfn.XLOOKUP(B30,'[4]cell downs 18042026 17h'!$B:$B,'[4]cell downs 18042026 17h'!$B:$B,"")</f>
        <v/>
      </c>
      <c r="BP30" s="14" t="str">
        <f>_xlfn.XLOOKUP(B30,'[5]Cells Huawei 19042026 15h'!$B:$B,'[5]Cells Huawei 19042026 15h'!$B:$B,"")</f>
        <v/>
      </c>
      <c r="BQ30" s="9" t="str">
        <f>_xlfn.XLOOKUP(B30,'[6]cells down 19042026 9H40'!$B:$B,'[6]cells down 19042026 9H40'!$B:$B,"")</f>
        <v/>
      </c>
      <c r="BR30" s="9" t="s">
        <v>5537</v>
      </c>
      <c r="BS30" s="9" t="s">
        <v>12</v>
      </c>
      <c r="BT30" s="108"/>
    </row>
    <row r="31" spans="1:72" s="9" customFormat="1" x14ac:dyDescent="0.35">
      <c r="A31" s="1" t="s">
        <v>5585</v>
      </c>
      <c r="B31" s="8" t="s">
        <v>972</v>
      </c>
      <c r="C31" s="3" t="str">
        <f>_xlfn.XLOOKUP(B31,'[1]daily break down'!$D:$D,'[1]daily break down'!$E:$E,"")</f>
        <v>EXTREME-NORD</v>
      </c>
      <c r="D31" s="1" t="s">
        <v>11</v>
      </c>
      <c r="E31" s="1" t="s">
        <v>12</v>
      </c>
      <c r="F31" s="3" t="s">
        <v>55</v>
      </c>
      <c r="G31" s="1" t="s">
        <v>973</v>
      </c>
      <c r="H31" s="33" t="str">
        <f>_xlfn.XLOOKUP(B31,[2]CALCULATION!$B:$B,[2]CALCULATION!$H:$H,"")</f>
        <v>NOKIA</v>
      </c>
      <c r="I31" s="28">
        <v>15.903667082885152</v>
      </c>
      <c r="J31" s="28">
        <v>3.0737402174271398</v>
      </c>
      <c r="K31" s="28">
        <v>0.17469681274573265</v>
      </c>
      <c r="L31" s="28">
        <v>0</v>
      </c>
      <c r="M31" s="28">
        <v>0</v>
      </c>
      <c r="N31" s="28">
        <v>0</v>
      </c>
      <c r="O31" s="28">
        <v>13.968480603866711</v>
      </c>
      <c r="P31" s="28">
        <v>13.49893199931083</v>
      </c>
      <c r="Q31" s="28">
        <v>9.6659110355023365</v>
      </c>
      <c r="R31" s="28">
        <v>7.8209222103247216</v>
      </c>
      <c r="S31" s="93">
        <v>0</v>
      </c>
      <c r="T31" s="93">
        <f>_xlfn.XLOOKUP(B31,'[3]Nur des jours'!$B:$B,'[3]Nur des jours'!$U:$U,"")</f>
        <v>23.113405415585859</v>
      </c>
      <c r="U31" s="93">
        <v>13.788672457605864</v>
      </c>
      <c r="V31" s="93">
        <v>13.16416467728264</v>
      </c>
      <c r="W31" s="93">
        <v>23.113405415585859</v>
      </c>
      <c r="X31" s="93">
        <v>23.113565931290715</v>
      </c>
      <c r="Y31" s="93">
        <v>23.113458920820811</v>
      </c>
      <c r="Z31" s="93">
        <v>23.113084384176148</v>
      </c>
      <c r="AA31" s="93">
        <v>18.91987435951615</v>
      </c>
      <c r="AB31" s="93">
        <v>23.113191394646048</v>
      </c>
      <c r="AC31" s="93">
        <f>_xlfn.XLOOKUP(B31,'[3]Nur des jours'!$B:$B,'[3]Nur des jours'!$N:$N,"")</f>
        <v>13.994543892841142</v>
      </c>
      <c r="AD31" s="93">
        <v>13.994543892841142</v>
      </c>
      <c r="AE31" s="93">
        <v>23.053780250889591</v>
      </c>
      <c r="AF31" s="93">
        <v>23.080908782973751</v>
      </c>
      <c r="AG31" s="93"/>
      <c r="AH31" s="93">
        <v>23.113405415585859</v>
      </c>
      <c r="AI31" s="93">
        <v>32.366941237125765</v>
      </c>
      <c r="AJ31" s="93">
        <v>55.081244836133287</v>
      </c>
      <c r="AK31" s="93">
        <v>0</v>
      </c>
      <c r="AL31" s="93">
        <v>23.113405415585859</v>
      </c>
      <c r="AM31" s="49" t="s">
        <v>5601</v>
      </c>
      <c r="AN31" s="49"/>
      <c r="AO31" s="48" t="str" cm="1">
        <f t="array" ref="AO31">IFERROR(_xlfn.IFS(
AQ31="MPR ISSUE","PDH",
AQ31="BSS Hardware Issue","BSS",
AQ31="Sites strategiques, MLL, Pylone, etc.","ENVTECH",
AQ31="AKTIVCO DEFAUT GE &amp; POWER Cabinet","AKTIVCO",
AQ31="AKTIVCO Coupure ENEO &amp; Baisse de tension","AKTIVCO GRID ONLY",
AQ31="Coupure ENEO &amp; Baisse de tension","IHS GRID ONLY",
AQ31="Defaut GE &amp; POWER Cabinet","IHS",
AQ31="Sharing","Partners",
AQ31="Sites strategiques &amp; DataCenter","SST &amp; DC",
AQ31="Exclu","Exclu",
AQ31="SAT","SAT",
AQ31="SPARE-ISSUE","SPARE-ISSUE",
AQ31="Fiber CAmtel","TRANS_FO_CAMTEL",
AQ31="Fiber AOF","Fiber AOF",
AQ31="Projet OCM (HUAWEI)","TRAVAUX-HUAWEI",
AQ31="Projet OCM (NOKIA)","TRAVAUX-NOKIA",
AQ31="ACCESS-ISSUE","ACCESS-ISSUE",
AQ31="Projet OCM (ZTE, NOKIA, autres projets)","TRAVAUX OCM",
AQ31="No root CAuse","No root cause",
AQ31="ODU HS","PDH",
AQ31="IP &amp; VLAN","PDH",
AQ31="Warehouse HUAWEI","SPARE-ISSUE",
AQ31="SPARE-HS","SPARE-ISSUE",
AQ31="Power Telco","BSS",AQ31="no impacts","no impacts"
),"")</f>
        <v>No root cause</v>
      </c>
      <c r="AP31" s="48" t="str" cm="1">
        <f t="array" ref="AP31">IFERROR(_xlfn.IFS(
AQ31="MPR ISSUE","TX ISSUE",
AQ31="BSS Hardware Issue","RAN ISSUE",
AQ31="Sites strategiques, MLL, Pylone, etc.","ENVTECH",
AQ31="AKTIVCO DEFAUT GE &amp; POWER Cabinet","POWER ISSUE",
AQ31="AKTIVCO Coupure ENEO &amp; Baisse de tension","POWER ISSUE",
AQ31="Coupure ENEO &amp; Baisse de tension","POWER ISSUE",
AQ31="Defaut GE &amp; POWER Cabinet","POWER ISSUE",
AQ31="Sharing","POWER ISSUE",
AQ31="Sites strategiques &amp; DataCenter","POWER ISSUE",
AQ31="Exclu","Exclu",
AQ31="SAT","TX ISSUE",
AQ31="SPARE-ISSUE","SPARE-ISSUE",
AQ31="Fiber CAmtel","TX ISSUE",
AQ31="Fiber AOF","TX ISSUE",
AQ31="Projet OCM (HUAWEI)","TRAVAUX-HUAWEI",
AQ31="Projet OCM (NOKIA)","TRAVAUX -NOKIA",
AQ31="ACCESS-ISSUE","ACCESS-ISSUE",
AQ31="Projet OCM (ZTE, NOKIA, autres projets)","TRAVAUX OCM",
AQ31="No root CAuse","No root cause",
AQ31="ODU HS","TX ISSUE",
AQ31="IP &amp; VLAN","TX ISSUE",
AQ31="Warehouse HUAWEI","SPARE-ISSUE",
AQ31="SPARE-HS","SPARE-ISSUE",
AQ31="Power Telco","RAN ISSUE",AQ31="no impacts","no impacts"
),"")</f>
        <v>No root cause</v>
      </c>
      <c r="AQ31" s="67" t="s">
        <v>5344</v>
      </c>
      <c r="AR31" s="48" t="str" cm="1">
        <f t="array" ref="AR31">IFERROR(_xlfn.IFS(
AQ31="MPR ISSUE","ACTIVE",
AQ31="BSS Hardware Issue","ACTIVE",
AQ31="Sites strategiques, MLL, Pylone, etc.","PASSIVE",
AQ31="AKTIVCO DEFAUT GE &amp; POWER Cabinet","PASSIVE",
AQ31="AKTIVCO Coupure ENEO &amp; Baisse de tension","PASSIVE",
AQ31="Coupure ENEO &amp; Baisse de tension","PASSIVE",
AQ31="Defaut GE &amp; POWER Cabinet","PASSIVE",
AQ31="Sharing","PASSIVE",
AQ31="Sites strategiques &amp; DataCenter","PASSIVE",
AQ31="Exclu","Exclu",
AQ31="SAT","ACTIVE",
AQ31="SPARE-ISSUE","SPARE-ISSUE",
AQ31="Fiber CAmtel","ACTIVE",
AQ31="Fiber AOF","ACTIVE",
AQ31="Projet OCM (HUAWEI)","PLANNED WORKS",
AQ31="Projet OCM (NOKIA)","PLANNED WORKS",
AQ31="ACCESS-ISSUE","ACCESS-ISSUE",
AQ31="Projet OCM (ZTE, NOKIA, autres projets)","PLANNED WORKS",
AQ31="No root CAuse","No root cause",
AQ31="ODU HS","ACTIVE",
AQ31="IP &amp; VLAN","ACTIVE",
AQ31="Warehouse HUAWEI","SPARE-ISSUE",
AQ31="SPARE-HS","SPARE-ISSUE",
AQ31="Power Telco","ACTIVE", AQ31="no impacts","no impacts"
),"")</f>
        <v>No root cause</v>
      </c>
      <c r="AS31" s="92" t="s">
        <v>5707</v>
      </c>
      <c r="AT31" s="98" t="s">
        <v>972</v>
      </c>
      <c r="AV31" s="17" t="s">
        <v>5537</v>
      </c>
      <c r="AW31" s="7" t="s">
        <v>5537</v>
      </c>
      <c r="AX31" s="6" t="s">
        <v>5537</v>
      </c>
      <c r="AY31" s="7"/>
      <c r="AZ31" s="3" t="s">
        <v>5537</v>
      </c>
      <c r="BA31" s="18" t="s">
        <v>5537</v>
      </c>
      <c r="BB31" s="18" t="s">
        <v>5537</v>
      </c>
      <c r="BC31" s="18" t="s">
        <v>5537</v>
      </c>
      <c r="BD31" s="18" t="s">
        <v>5537</v>
      </c>
      <c r="BE31" s="18" t="s">
        <v>5537</v>
      </c>
      <c r="BF31" s="18" t="s">
        <v>5537</v>
      </c>
      <c r="BG31" s="18" t="s">
        <v>6162</v>
      </c>
      <c r="BH31" s="18" t="s">
        <v>6162</v>
      </c>
      <c r="BI31" s="18" t="s">
        <v>6162</v>
      </c>
      <c r="BJ31" s="18" t="s">
        <v>5537</v>
      </c>
      <c r="BK31" s="18" t="s">
        <v>5537</v>
      </c>
      <c r="BL31" s="9" t="s">
        <v>6163</v>
      </c>
      <c r="BM31" s="14" t="s">
        <v>5537</v>
      </c>
      <c r="BN31" s="14" t="s">
        <v>5537</v>
      </c>
      <c r="BO31" s="14" t="str">
        <f>_xlfn.XLOOKUP(B31,'[4]cell downs 18042026 17h'!$B:$B,'[4]cell downs 18042026 17h'!$B:$B,"")</f>
        <v>EXN_174</v>
      </c>
      <c r="BP31" s="14" t="str">
        <f>_xlfn.XLOOKUP(B31,'[5]Cells Huawei 19042026 15h'!$B:$B,'[5]Cells Huawei 19042026 15h'!$B:$B,"")</f>
        <v/>
      </c>
      <c r="BQ31" s="9" t="str">
        <f>_xlfn.XLOOKUP(B31,'[6]cells down 19042026 9H40'!$B:$B,'[6]cells down 19042026 9H40'!$B:$B,"")</f>
        <v/>
      </c>
      <c r="BR31" s="9" t="s">
        <v>972</v>
      </c>
      <c r="BS31" s="9" t="s">
        <v>1713</v>
      </c>
      <c r="BT31" s="108"/>
    </row>
    <row r="32" spans="1:72" s="9" customFormat="1" ht="31" customHeight="1" x14ac:dyDescent="0.35">
      <c r="A32" s="1" t="s">
        <v>3269</v>
      </c>
      <c r="B32" s="8" t="s">
        <v>3270</v>
      </c>
      <c r="C32" s="3" t="str">
        <f>_xlfn.XLOOKUP(B32,'[1]daily break down'!$D:$D,'[1]daily break down'!$E:$E,"")</f>
        <v>LITTORAL</v>
      </c>
      <c r="D32" s="1" t="s">
        <v>11</v>
      </c>
      <c r="E32" s="1" t="s">
        <v>12</v>
      </c>
      <c r="F32" s="3" t="s">
        <v>31</v>
      </c>
      <c r="G32" s="1" t="s">
        <v>354</v>
      </c>
      <c r="H32" s="34" t="str">
        <f>_xlfn.XLOOKUP(B32,[2]CALCULATION!$B:$B,[2]CALCULATION!$H:$H,"")</f>
        <v>ZTE</v>
      </c>
      <c r="I32" s="28">
        <v>0</v>
      </c>
      <c r="J32" s="28">
        <v>0</v>
      </c>
      <c r="K32" s="28">
        <v>0</v>
      </c>
      <c r="L32" s="28">
        <v>0</v>
      </c>
      <c r="M32" s="28">
        <v>0</v>
      </c>
      <c r="N32" s="28">
        <v>0</v>
      </c>
      <c r="O32" s="28">
        <v>0</v>
      </c>
      <c r="P32" s="28">
        <v>0</v>
      </c>
      <c r="Q32" s="28">
        <v>4.2804187961750177E-4</v>
      </c>
      <c r="R32" s="28">
        <v>0</v>
      </c>
      <c r="S32" s="93">
        <v>0</v>
      </c>
      <c r="T32" s="93">
        <f>_xlfn.XLOOKUP(B32,'[3]Nur des jours'!$B:$B,'[3]Nur des jours'!$U:$U,"")</f>
        <v>0</v>
      </c>
      <c r="U32" s="93">
        <v>0</v>
      </c>
      <c r="V32" s="93">
        <v>0</v>
      </c>
      <c r="W32" s="93">
        <v>0</v>
      </c>
      <c r="X32" s="93">
        <v>0</v>
      </c>
      <c r="Y32" s="93">
        <v>0</v>
      </c>
      <c r="Z32" s="93">
        <v>0</v>
      </c>
      <c r="AA32" s="93">
        <v>0</v>
      </c>
      <c r="AB32" s="93">
        <v>0</v>
      </c>
      <c r="AC32" s="93">
        <f>_xlfn.XLOOKUP(B32,'[3]Nur des jours'!$B:$B,'[3]Nur des jours'!$N:$N,"")</f>
        <v>13.19749424283672</v>
      </c>
      <c r="AD32" s="93">
        <v>13.19749424283672</v>
      </c>
      <c r="AE32" s="93">
        <v>23.114261499345094</v>
      </c>
      <c r="AF32" s="93">
        <v>23.114261499345094</v>
      </c>
      <c r="AG32" s="93"/>
      <c r="AH32" s="93">
        <v>21.835094012264825</v>
      </c>
      <c r="AI32" s="93">
        <v>13.87839765955661</v>
      </c>
      <c r="AJ32" s="93">
        <v>23.619483800333892</v>
      </c>
      <c r="AK32" s="93">
        <v>22.865174656957052</v>
      </c>
      <c r="AL32" s="93">
        <v>21.835094012264825</v>
      </c>
      <c r="AM32" s="49" t="s">
        <v>5559</v>
      </c>
      <c r="AN32" s="49"/>
      <c r="AO32" s="48" t="str" cm="1">
        <f t="array" ref="AO32">IFERROR(_xlfn.IFS(
AQ32="MPR ISSUE","PDH",
AQ32="BSS Hardware Issue","BSS",
AQ32="Sites strategiques, MLL, Pylone, etc.","ENVTECH",
AQ32="AKTIVCO DEFAUT GE &amp; POWER Cabinet","AKTIVCO",
AQ32="AKTIVCO Coupure ENEO &amp; Baisse de tension","AKTIVCO GRID ONLY",
AQ32="Coupure ENEO &amp; Baisse de tension","IHS GRID ONLY",
AQ32="Defaut GE &amp; POWER Cabinet","IHS",
AQ32="Sharing","Partners",
AQ32="Sites strategiques &amp; DataCenter","SST &amp; DC",
AQ32="Exclu","Exclu",
AQ32="SAT","SAT",
AQ32="SPARE-ISSUE","SPARE-ISSUE",
AQ32="Fiber CAmtel","TRANS_FO_CAMTEL",
AQ32="Fiber AOF","Fiber AOF",
AQ32="Projet OCM (HUAWEI)","TRAVAUX-HUAWEI",
AQ32="Projet OCM (NOKIA)","TRAVAUX-NOKIA",
AQ32="ACCESS-ISSUE","ACCESS-ISSUE",
AQ32="Projet OCM (ZTE, NOKIA, autres projets)","TRAVAUX OCM",
AQ32="No root CAuse","No root cause",
AQ32="ODU HS","PDH",
AQ32="IP &amp; VLAN","PDH",
AQ32="Warehouse HUAWEI","SPARE-ISSUE",
AQ32="SPARE-HS","SPARE-ISSUE",
AQ32="Power Telco","BSS",AQ32="no impacts","no impacts"
),"")</f>
        <v>SPARE-ISSUE</v>
      </c>
      <c r="AP32" s="48" t="str" cm="1">
        <f t="array" ref="AP32">IFERROR(_xlfn.IFS(
AQ32="MPR ISSUE","TX ISSUE",
AQ32="BSS Hardware Issue","RAN ISSUE",
AQ32="Sites strategiques, MLL, Pylone, etc.","ENVTECH",
AQ32="AKTIVCO DEFAUT GE &amp; POWER Cabinet","POWER ISSUE",
AQ32="AKTIVCO Coupure ENEO &amp; Baisse de tension","POWER ISSUE",
AQ32="Coupure ENEO &amp; Baisse de tension","POWER ISSUE",
AQ32="Defaut GE &amp; POWER Cabinet","POWER ISSUE",
AQ32="Sharing","POWER ISSUE",
AQ32="Sites strategiques &amp; DataCenter","POWER ISSUE",
AQ32="Exclu","Exclu",
AQ32="SAT","TX ISSUE",
AQ32="SPARE-ISSUE","SPARE-ISSUE",
AQ32="Fiber CAmtel","TX ISSUE",
AQ32="Fiber AOF","TX ISSUE",
AQ32="Projet OCM (HUAWEI)","TRAVAUX-HUAWEI",
AQ32="Projet OCM (NOKIA)","TRAVAUX -NOKIA",
AQ32="ACCESS-ISSUE","ACCESS-ISSUE",
AQ32="Projet OCM (ZTE, NOKIA, autres projets)","TRAVAUX OCM",
AQ32="No root CAuse","No root cause",
AQ32="ODU HS","TX ISSUE",
AQ32="IP &amp; VLAN","TX ISSUE",
AQ32="Warehouse HUAWEI","SPARE-ISSUE",
AQ32="SPARE-HS","SPARE-ISSUE",
AQ32="Power Telco","RAN ISSUE",AQ32="no impacts","no impacts"
),"")</f>
        <v>SPARE-ISSUE</v>
      </c>
      <c r="AQ32" s="67" t="s">
        <v>5354</v>
      </c>
      <c r="AR32" s="48" t="str" cm="1">
        <f t="array" ref="AR32">IFERROR(_xlfn.IFS(
AQ32="MPR ISSUE","ACTIVE",
AQ32="BSS Hardware Issue","ACTIVE",
AQ32="Sites strategiques, MLL, Pylone, etc.","PASSIVE",
AQ32="AKTIVCO DEFAUT GE &amp; POWER Cabinet","PASSIVE",
AQ32="AKTIVCO Coupure ENEO &amp; Baisse de tension","PASSIVE",
AQ32="Coupure ENEO &amp; Baisse de tension","PASSIVE",
AQ32="Defaut GE &amp; POWER Cabinet","PASSIVE",
AQ32="Sharing","PASSIVE",
AQ32="Sites strategiques &amp; DataCenter","PASSIVE",
AQ32="Exclu","Exclu",
AQ32="SAT","ACTIVE",
AQ32="SPARE-ISSUE","SPARE-ISSUE",
AQ32="Fiber CAmtel","ACTIVE",
AQ32="Fiber AOF","ACTIVE",
AQ32="Projet OCM (HUAWEI)","PLANNED WORKS",
AQ32="Projet OCM (NOKIA)","PLANNED WORKS",
AQ32="ACCESS-ISSUE","ACCESS-ISSUE",
AQ32="Projet OCM (ZTE, NOKIA, autres projets)","PLANNED WORKS",
AQ32="No root CAuse","No root cause",
AQ32="ODU HS","ACTIVE",
AQ32="IP &amp; VLAN","ACTIVE",
AQ32="Warehouse HUAWEI","SPARE-ISSUE",
AQ32="SPARE-HS","SPARE-ISSUE",
AQ32="Power Telco","ACTIVE", AQ32="no impacts","no impacts"
),"")</f>
        <v>SPARE-ISSUE</v>
      </c>
      <c r="AS32" s="92" t="s">
        <v>6081</v>
      </c>
      <c r="AT32" s="98" t="s">
        <v>3270</v>
      </c>
      <c r="AV32" s="17" t="s">
        <v>5537</v>
      </c>
      <c r="AW32" s="7" t="s">
        <v>6007</v>
      </c>
      <c r="AX32" s="6" t="s">
        <v>5537</v>
      </c>
      <c r="AY32" s="7"/>
      <c r="AZ32" s="3" t="s">
        <v>5537</v>
      </c>
      <c r="BA32" s="18" t="s">
        <v>5537</v>
      </c>
      <c r="BB32" s="18" t="s">
        <v>5537</v>
      </c>
      <c r="BC32" s="18" t="s">
        <v>5537</v>
      </c>
      <c r="BD32" s="18" t="s">
        <v>5537</v>
      </c>
      <c r="BE32" s="18" t="s">
        <v>5537</v>
      </c>
      <c r="BF32" s="18" t="s">
        <v>5537</v>
      </c>
      <c r="BG32" s="18" t="s">
        <v>5537</v>
      </c>
      <c r="BH32" s="18" t="s">
        <v>5537</v>
      </c>
      <c r="BI32" s="18" t="s">
        <v>5537</v>
      </c>
      <c r="BJ32" s="18" t="s">
        <v>5537</v>
      </c>
      <c r="BK32" s="18" t="s">
        <v>5537</v>
      </c>
      <c r="BL32" s="9" t="s">
        <v>5537</v>
      </c>
      <c r="BM32" s="14" t="s">
        <v>6448</v>
      </c>
      <c r="BN32" s="14" t="s">
        <v>5537</v>
      </c>
      <c r="BO32" s="14" t="str">
        <f>_xlfn.XLOOKUP(B32,'[4]cell downs 18042026 17h'!$B:$B,'[4]cell downs 18042026 17h'!$B:$B,"")</f>
        <v/>
      </c>
      <c r="BP32" s="14" t="str">
        <f>_xlfn.XLOOKUP(B32,'[5]Cells Huawei 19042026 15h'!$B:$B,'[5]Cells Huawei 19042026 15h'!$B:$B,"")</f>
        <v/>
      </c>
      <c r="BQ32" s="9" t="str">
        <f>_xlfn.XLOOKUP(B32,'[6]cells down 19042026 9H40'!$B:$B,'[6]cells down 19042026 9H40'!$B:$B,"")</f>
        <v/>
      </c>
      <c r="BR32" s="9" t="s">
        <v>3270</v>
      </c>
      <c r="BS32" s="9" t="s">
        <v>12</v>
      </c>
      <c r="BT32" s="108"/>
    </row>
    <row r="33" spans="1:72" s="9" customFormat="1" ht="28.5" customHeight="1" x14ac:dyDescent="0.35">
      <c r="A33" s="1" t="s">
        <v>193</v>
      </c>
      <c r="B33" s="8" t="s">
        <v>194</v>
      </c>
      <c r="C33" s="3" t="str">
        <f>_xlfn.XLOOKUP(B33,'[1]daily break down'!$D:$D,'[1]daily break down'!$E:$E,"")</f>
        <v>Douala</v>
      </c>
      <c r="D33" s="1" t="s">
        <v>11</v>
      </c>
      <c r="E33" s="1" t="s">
        <v>195</v>
      </c>
      <c r="F33" s="3" t="s">
        <v>31</v>
      </c>
      <c r="G33" s="1" t="s">
        <v>32</v>
      </c>
      <c r="H33" s="34" t="str">
        <f>_xlfn.XLOOKUP(B33,[2]CALCULATION!$B:$B,[2]CALCULATION!$H:$H,"")</f>
        <v>ZTE</v>
      </c>
      <c r="I33" s="28">
        <v>0</v>
      </c>
      <c r="J33" s="28">
        <v>0</v>
      </c>
      <c r="K33" s="28">
        <v>0</v>
      </c>
      <c r="L33" s="28">
        <v>0</v>
      </c>
      <c r="M33" s="28">
        <v>0</v>
      </c>
      <c r="N33" s="28">
        <v>0</v>
      </c>
      <c r="O33" s="28">
        <v>0</v>
      </c>
      <c r="P33" s="28">
        <v>0</v>
      </c>
      <c r="Q33" s="28">
        <v>0</v>
      </c>
      <c r="R33" s="28">
        <v>0.32286842277981803</v>
      </c>
      <c r="S33" s="93">
        <v>0</v>
      </c>
      <c r="T33" s="93">
        <f>_xlfn.XLOOKUP(B33,'[3]Nur des jours'!$B:$B,'[3]Nur des jours'!$U:$U,"")</f>
        <v>0</v>
      </c>
      <c r="U33" s="93">
        <v>0</v>
      </c>
      <c r="V33" s="93">
        <v>0</v>
      </c>
      <c r="W33" s="93">
        <v>0</v>
      </c>
      <c r="X33" s="93">
        <v>0</v>
      </c>
      <c r="Y33" s="93">
        <v>0</v>
      </c>
      <c r="Z33" s="93">
        <v>0</v>
      </c>
      <c r="AA33" s="93">
        <v>0.67081296567389526</v>
      </c>
      <c r="AB33" s="93">
        <v>0</v>
      </c>
      <c r="AC33" s="93">
        <f>_xlfn.XLOOKUP(B33,'[3]Nur des jours'!$B:$B,'[3]Nur des jours'!$N:$N,"")</f>
        <v>0</v>
      </c>
      <c r="AD33" s="93">
        <v>0</v>
      </c>
      <c r="AE33" s="93">
        <v>0.48980475583064365</v>
      </c>
      <c r="AF33" s="93">
        <v>0</v>
      </c>
      <c r="AG33" s="93"/>
      <c r="AH33" s="93">
        <v>21.722411987455519</v>
      </c>
      <c r="AI33" s="93">
        <v>8.327038595733967</v>
      </c>
      <c r="AJ33" s="93">
        <v>4.9444554946941803</v>
      </c>
      <c r="AK33" s="93">
        <v>36.1913997946886</v>
      </c>
      <c r="AL33" s="93">
        <v>21.722411987455519</v>
      </c>
      <c r="AM33" s="49" t="s">
        <v>5559</v>
      </c>
      <c r="AN33" s="49"/>
      <c r="AO33" s="48" t="str" cm="1">
        <f t="array" ref="AO33">IFERROR(_xlfn.IFS(
AQ33="MPR ISSUE","PDH",
AQ33="BSS Hardware Issue","BSS",
AQ33="Sites strategiques, MLL, Pylone, etc.","ENVTECH",
AQ33="AKTIVCO DEFAUT GE &amp; POWER Cabinet","AKTIVCO",
AQ33="AKTIVCO Coupure ENEO &amp; Baisse de tension","AKTIVCO GRID ONLY",
AQ33="Coupure ENEO &amp; Baisse de tension","IHS GRID ONLY",
AQ33="Defaut GE &amp; POWER Cabinet","IHS",
AQ33="Sharing","Partners",
AQ33="Sites strategiques &amp; DataCenter","SST &amp; DC",
AQ33="Exclu","Exclu",
AQ33="SAT","SAT",
AQ33="SPARE-ISSUE","SPARE-ISSUE",
AQ33="Fiber CAmtel","TRANS_FO_CAMTEL",
AQ33="Fiber AOF","Fiber AOF",
AQ33="Projet OCM (HUAWEI)","TRAVAUX-HUAWEI",
AQ33="Projet OCM (NOKIA)","TRAVAUX-NOKIA",
AQ33="ACCESS-ISSUE","ACCESS-ISSUE",
AQ33="Projet OCM (ZTE, NOKIA, autres projets)","TRAVAUX OCM",
AQ33="No root CAuse","No root cause",
AQ33="ODU HS","PDH",
AQ33="IP &amp; VLAN","PDH",
AQ33="Warehouse HUAWEI","SPARE-ISSUE",
AQ33="SPARE-HS","SPARE-ISSUE",
AQ33="Power Telco","BSS",AQ33="no impacts","no impacts"
),"")</f>
        <v>No root cause</v>
      </c>
      <c r="AP33" s="48" t="str" cm="1">
        <f t="array" ref="AP33">IFERROR(_xlfn.IFS(
AQ33="MPR ISSUE","TX ISSUE",
AQ33="BSS Hardware Issue","RAN ISSUE",
AQ33="Sites strategiques, MLL, Pylone, etc.","ENVTECH",
AQ33="AKTIVCO DEFAUT GE &amp; POWER Cabinet","POWER ISSUE",
AQ33="AKTIVCO Coupure ENEO &amp; Baisse de tension","POWER ISSUE",
AQ33="Coupure ENEO &amp; Baisse de tension","POWER ISSUE",
AQ33="Defaut GE &amp; POWER Cabinet","POWER ISSUE",
AQ33="Sharing","POWER ISSUE",
AQ33="Sites strategiques &amp; DataCenter","POWER ISSUE",
AQ33="Exclu","Exclu",
AQ33="SAT","TX ISSUE",
AQ33="SPARE-ISSUE","SPARE-ISSUE",
AQ33="Fiber CAmtel","TX ISSUE",
AQ33="Fiber AOF","TX ISSUE",
AQ33="Projet OCM (HUAWEI)","TRAVAUX-HUAWEI",
AQ33="Projet OCM (NOKIA)","TRAVAUX -NOKIA",
AQ33="ACCESS-ISSUE","ACCESS-ISSUE",
AQ33="Projet OCM (ZTE, NOKIA, autres projets)","TRAVAUX OCM",
AQ33="No root CAuse","No root cause",
AQ33="ODU HS","TX ISSUE",
AQ33="IP &amp; VLAN","TX ISSUE",
AQ33="Warehouse HUAWEI","SPARE-ISSUE",
AQ33="SPARE-HS","SPARE-ISSUE",
AQ33="Power Telco","RAN ISSUE",AQ33="no impacts","no impacts"
),"")</f>
        <v>No root cause</v>
      </c>
      <c r="AQ33" s="67" t="s">
        <v>5344</v>
      </c>
      <c r="AR33" s="48" t="str" cm="1">
        <f t="array" ref="AR33">IFERROR(_xlfn.IFS(
AQ33="MPR ISSUE","ACTIVE",
AQ33="BSS Hardware Issue","ACTIVE",
AQ33="Sites strategiques, MLL, Pylone, etc.","PASSIVE",
AQ33="AKTIVCO DEFAUT GE &amp; POWER Cabinet","PASSIVE",
AQ33="AKTIVCO Coupure ENEO &amp; Baisse de tension","PASSIVE",
AQ33="Coupure ENEO &amp; Baisse de tension","PASSIVE",
AQ33="Defaut GE &amp; POWER Cabinet","PASSIVE",
AQ33="Sharing","PASSIVE",
AQ33="Sites strategiques &amp; DataCenter","PASSIVE",
AQ33="Exclu","Exclu",
AQ33="SAT","ACTIVE",
AQ33="SPARE-ISSUE","SPARE-ISSUE",
AQ33="Fiber CAmtel","ACTIVE",
AQ33="Fiber AOF","ACTIVE",
AQ33="Projet OCM (HUAWEI)","PLANNED WORKS",
AQ33="Projet OCM (NOKIA)","PLANNED WORKS",
AQ33="ACCESS-ISSUE","ACCESS-ISSUE",
AQ33="Projet OCM (ZTE, NOKIA, autres projets)","PLANNED WORKS",
AQ33="No root CAuse","No root cause",
AQ33="ODU HS","ACTIVE",
AQ33="IP &amp; VLAN","ACTIVE",
AQ33="Warehouse HUAWEI","SPARE-ISSUE",
AQ33="SPARE-HS","SPARE-ISSUE",
AQ33="Power Telco","ACTIVE", AQ33="no impacts","no impacts"
),"")</f>
        <v>No root cause</v>
      </c>
      <c r="AS33" s="92" t="s">
        <v>6007</v>
      </c>
      <c r="AT33" s="98" t="s">
        <v>194</v>
      </c>
      <c r="AV33" s="17" t="s">
        <v>5537</v>
      </c>
      <c r="AW33" s="7" t="s">
        <v>6007</v>
      </c>
      <c r="AX33" s="6" t="s">
        <v>5537</v>
      </c>
      <c r="AY33" s="7"/>
      <c r="AZ33" s="3" t="s">
        <v>5537</v>
      </c>
      <c r="BA33" s="18" t="s">
        <v>5537</v>
      </c>
      <c r="BB33" s="18" t="s">
        <v>5537</v>
      </c>
      <c r="BC33" s="18" t="s">
        <v>5537</v>
      </c>
      <c r="BD33" s="18" t="s">
        <v>5537</v>
      </c>
      <c r="BE33" s="18" t="s">
        <v>5537</v>
      </c>
      <c r="BF33" s="18" t="s">
        <v>5537</v>
      </c>
      <c r="BG33" s="18" t="s">
        <v>5537</v>
      </c>
      <c r="BH33" s="18" t="s">
        <v>5537</v>
      </c>
      <c r="BI33" s="18" t="s">
        <v>5537</v>
      </c>
      <c r="BJ33" s="18" t="s">
        <v>5537</v>
      </c>
      <c r="BK33" s="18" t="s">
        <v>5537</v>
      </c>
      <c r="BL33" s="9" t="s">
        <v>5537</v>
      </c>
      <c r="BM33" s="14" t="s">
        <v>6453</v>
      </c>
      <c r="BN33" s="14" t="s">
        <v>5537</v>
      </c>
      <c r="BO33" s="14" t="str">
        <f>_xlfn.XLOOKUP(B33,'[4]cell downs 18042026 17h'!$B:$B,'[4]cell downs 18042026 17h'!$B:$B,"")</f>
        <v/>
      </c>
      <c r="BP33" s="14" t="str">
        <f>_xlfn.XLOOKUP(B33,'[5]Cells Huawei 19042026 15h'!$B:$B,'[5]Cells Huawei 19042026 15h'!$B:$B,"")</f>
        <v/>
      </c>
      <c r="BQ33" s="9" t="str">
        <f>_xlfn.XLOOKUP(B33,'[6]cells down 19042026 9H40'!$B:$B,'[6]cells down 19042026 9H40'!$B:$B,"")</f>
        <v/>
      </c>
      <c r="BR33" s="9" t="s">
        <v>194</v>
      </c>
      <c r="BS33" s="9" t="s">
        <v>5537</v>
      </c>
      <c r="BT33" s="108"/>
    </row>
    <row r="34" spans="1:72" s="9" customFormat="1" ht="145" x14ac:dyDescent="0.35">
      <c r="A34" s="1" t="s">
        <v>358</v>
      </c>
      <c r="B34" s="1" t="s">
        <v>359</v>
      </c>
      <c r="C34" s="3" t="str">
        <f>_xlfn.XLOOKUP(B34,'[1]daily break down'!$D:$D,'[1]daily break down'!$E:$E,"")</f>
        <v>ADAMAOUA</v>
      </c>
      <c r="D34" s="1" t="s">
        <v>11</v>
      </c>
      <c r="E34" s="1" t="s">
        <v>96</v>
      </c>
      <c r="F34" s="3" t="s">
        <v>90</v>
      </c>
      <c r="G34" s="1" t="s">
        <v>358</v>
      </c>
      <c r="H34" s="33" t="str">
        <f>_xlfn.XLOOKUP(B34,[2]CALCULATION!$B:$B,[2]CALCULATION!$H:$H,"")</f>
        <v>NOKIA</v>
      </c>
      <c r="I34" s="28">
        <v>15.927259794209284</v>
      </c>
      <c r="J34" s="28">
        <v>13.16420688192124</v>
      </c>
      <c r="K34" s="28">
        <v>19.063676967619067</v>
      </c>
      <c r="L34" s="28">
        <v>11.608613471280727</v>
      </c>
      <c r="M34" s="28">
        <v>4.6783619361473292</v>
      </c>
      <c r="N34" s="28">
        <v>0.49776258332135365</v>
      </c>
      <c r="O34" s="28">
        <v>5.1030203632367996</v>
      </c>
      <c r="P34" s="28">
        <v>7.0765152238142859</v>
      </c>
      <c r="Q34" s="28">
        <v>6.7234368204745447</v>
      </c>
      <c r="R34" s="28">
        <v>14.918096229250185</v>
      </c>
      <c r="S34" s="93">
        <v>10.729919080646033</v>
      </c>
      <c r="T34" s="93">
        <f>_xlfn.XLOOKUP(B34,'[3]Nur des jours'!$B:$B,'[3]Nur des jours'!$U:$U,"")</f>
        <v>13.362161504254907</v>
      </c>
      <c r="U34" s="93">
        <v>1.8878298562388596</v>
      </c>
      <c r="V34" s="93">
        <v>4.2159553812722237</v>
      </c>
      <c r="W34" s="93">
        <v>13.362161504254907</v>
      </c>
      <c r="X34" s="93">
        <v>8.9171713640163883</v>
      </c>
      <c r="Y34" s="93">
        <v>6.4778860114509973</v>
      </c>
      <c r="Z34" s="93">
        <v>15.591217365410856</v>
      </c>
      <c r="AA34" s="93">
        <v>22.559886800629506</v>
      </c>
      <c r="AB34" s="93">
        <v>14.042100183069872</v>
      </c>
      <c r="AC34" s="93">
        <f>_xlfn.XLOOKUP(B34,'[3]Nur des jours'!$B:$B,'[3]Nur des jours'!$N:$N,"")</f>
        <v>9.7041969660398504</v>
      </c>
      <c r="AD34" s="93">
        <v>9.7041969660398504</v>
      </c>
      <c r="AE34" s="93">
        <v>21.096349469245684</v>
      </c>
      <c r="AF34" s="93">
        <v>15.837409519268974</v>
      </c>
      <c r="AG34" s="93"/>
      <c r="AH34" s="93">
        <v>21.253629825941257</v>
      </c>
      <c r="AI34" s="93">
        <v>29.434267951992133</v>
      </c>
      <c r="AJ34" s="93">
        <v>50.788898670859581</v>
      </c>
      <c r="AK34" s="93">
        <v>0</v>
      </c>
      <c r="AL34" s="93">
        <v>21.253629825941257</v>
      </c>
      <c r="AM34" s="49" t="s">
        <v>5559</v>
      </c>
      <c r="AN34" s="49"/>
      <c r="AO34" s="48" t="str" cm="1">
        <f t="array" ref="AO34">IFERROR(_xlfn.IFS(
AQ34="MPR ISSUE","PDH",
AQ34="BSS Hardware Issue","BSS",
AQ34="Sites strategiques, MLL, Pylone, etc.","ENVTECH",
AQ34="AKTIVCO DEFAUT GE &amp; POWER Cabinet","AKTIVCO",
AQ34="AKTIVCO Coupure ENEO &amp; Baisse de tension","AKTIVCO GRID ONLY",
AQ34="Coupure ENEO &amp; Baisse de tension","IHS GRID ONLY",
AQ34="Defaut GE &amp; POWER Cabinet","IHS",
AQ34="Sharing","Partners",
AQ34="Sites strategiques &amp; DataCenter","SST &amp; DC",
AQ34="Exclu","Exclu",
AQ34="SAT","SAT",
AQ34="SPARE-ISSUE","SPARE-ISSUE",
AQ34="Fiber CAmtel","TRANS_FO_CAMTEL",
AQ34="Fiber AOF","Fiber AOF",
AQ34="Projet OCM (HUAWEI)","TRAVAUX-HUAWEI",
AQ34="Projet OCM (NOKIA)","TRAVAUX-NOKIA",
AQ34="ACCESS-ISSUE","ACCESS-ISSUE",
AQ34="Projet OCM (ZTE, NOKIA, autres projets)","TRAVAUX OCM",
AQ34="No root CAuse","No root cause",
AQ34="ODU HS","PDH",
AQ34="IP &amp; VLAN","PDH",
AQ34="Warehouse HUAWEI","SPARE-ISSUE",
AQ34="SPARE-HS","SPARE-ISSUE",
AQ34="Power Telco","BSS",AQ34="no impacts","no impacts"
),"")</f>
        <v>TRAVAUX OCM</v>
      </c>
      <c r="AP34" s="48" t="str" cm="1">
        <f t="array" ref="AP34">IFERROR(_xlfn.IFS(
AQ34="MPR ISSUE","TX ISSUE",
AQ34="BSS Hardware Issue","RAN ISSUE",
AQ34="Sites strategiques, MLL, Pylone, etc.","ENVTECH",
AQ34="AKTIVCO DEFAUT GE &amp; POWER Cabinet","POWER ISSUE",
AQ34="AKTIVCO Coupure ENEO &amp; Baisse de tension","POWER ISSUE",
AQ34="Coupure ENEO &amp; Baisse de tension","POWER ISSUE",
AQ34="Defaut GE &amp; POWER Cabinet","POWER ISSUE",
AQ34="Sharing","POWER ISSUE",
AQ34="Sites strategiques &amp; DataCenter","POWER ISSUE",
AQ34="Exclu","Exclu",
AQ34="SAT","TX ISSUE",
AQ34="SPARE-ISSUE","SPARE-ISSUE",
AQ34="Fiber CAmtel","TX ISSUE",
AQ34="Fiber AOF","TX ISSUE",
AQ34="Projet OCM (HUAWEI)","TRAVAUX-HUAWEI",
AQ34="Projet OCM (NOKIA)","TRAVAUX -NOKIA",
AQ34="ACCESS-ISSUE","ACCESS-ISSUE",
AQ34="Projet OCM (ZTE, NOKIA, autres projets)","TRAVAUX OCM",
AQ34="No root CAuse","No root cause",
AQ34="ODU HS","TX ISSUE",
AQ34="IP &amp; VLAN","TX ISSUE",
AQ34="Warehouse HUAWEI","SPARE-ISSUE",
AQ34="SPARE-HS","SPARE-ISSUE",
AQ34="Power Telco","RAN ISSUE",AQ34="no impacts","no impacts"
),"")</f>
        <v>TRAVAUX OCM</v>
      </c>
      <c r="AQ34" s="67" t="s">
        <v>5341</v>
      </c>
      <c r="AR34" s="48" t="str" cm="1">
        <f t="array" ref="AR34">IFERROR(_xlfn.IFS(
AQ34="MPR ISSUE","ACTIVE",
AQ34="BSS Hardware Issue","ACTIVE",
AQ34="Sites strategiques, MLL, Pylone, etc.","PASSIVE",
AQ34="AKTIVCO DEFAUT GE &amp; POWER Cabinet","PASSIVE",
AQ34="AKTIVCO Coupure ENEO &amp; Baisse de tension","PASSIVE",
AQ34="Coupure ENEO &amp; Baisse de tension","PASSIVE",
AQ34="Defaut GE &amp; POWER Cabinet","PASSIVE",
AQ34="Sharing","PASSIVE",
AQ34="Sites strategiques &amp; DataCenter","PASSIVE",
AQ34="Exclu","Exclu",
AQ34="SAT","ACTIVE",
AQ34="SPARE-ISSUE","SPARE-ISSUE",
AQ34="Fiber CAmtel","ACTIVE",
AQ34="Fiber AOF","ACTIVE",
AQ34="Projet OCM (HUAWEI)","PLANNED WORKS",
AQ34="Projet OCM (NOKIA)","PLANNED WORKS",
AQ34="ACCESS-ISSUE","ACCESS-ISSUE",
AQ34="Projet OCM (ZTE, NOKIA, autres projets)","PLANNED WORKS",
AQ34="No root CAuse","No root cause",
AQ34="ODU HS","ACTIVE",
AQ34="IP &amp; VLAN","ACTIVE",
AQ34="Warehouse HUAWEI","SPARE-ISSUE",
AQ34="SPARE-HS","SPARE-ISSUE",
AQ34="Power Telco","ACTIVE", AQ34="no impacts","no impacts"
),"")</f>
        <v>PLANNED WORKS</v>
      </c>
      <c r="AS34" s="98" t="s">
        <v>6015</v>
      </c>
      <c r="AT34" s="98" t="s">
        <v>359</v>
      </c>
      <c r="AV34" s="17" t="s">
        <v>5537</v>
      </c>
      <c r="AW34" s="7" t="s">
        <v>6096</v>
      </c>
      <c r="AX34" s="6" t="s">
        <v>5537</v>
      </c>
      <c r="AY34" s="7"/>
      <c r="AZ34" s="3" t="s">
        <v>5537</v>
      </c>
      <c r="BA34" s="18" t="s">
        <v>5537</v>
      </c>
      <c r="BB34" s="18" t="s">
        <v>5537</v>
      </c>
      <c r="BC34" s="18" t="s">
        <v>5537</v>
      </c>
      <c r="BD34" s="18" t="s">
        <v>5537</v>
      </c>
      <c r="BE34" s="18" t="s">
        <v>5537</v>
      </c>
      <c r="BF34" s="18" t="s">
        <v>5537</v>
      </c>
      <c r="BG34" s="18" t="s">
        <v>5537</v>
      </c>
      <c r="BH34" s="18" t="s">
        <v>5537</v>
      </c>
      <c r="BI34" s="18" t="s">
        <v>5537</v>
      </c>
      <c r="BJ34" s="18" t="s">
        <v>6164</v>
      </c>
      <c r="BK34" s="18" t="s">
        <v>5537</v>
      </c>
      <c r="BL34" s="9" t="s">
        <v>6165</v>
      </c>
      <c r="BM34" s="14" t="s">
        <v>6448</v>
      </c>
      <c r="BN34" s="14" t="s">
        <v>5537</v>
      </c>
      <c r="BO34" s="14" t="str">
        <f>_xlfn.XLOOKUP(B34,'[4]cell downs 18042026 17h'!$B:$B,'[4]cell downs 18042026 17h'!$B:$B,"")</f>
        <v/>
      </c>
      <c r="BP34" s="14" t="str">
        <f>_xlfn.XLOOKUP(B34,'[5]Cells Huawei 19042026 15h'!$B:$B,'[5]Cells Huawei 19042026 15h'!$B:$B,"")</f>
        <v/>
      </c>
      <c r="BQ34" s="9" t="str">
        <f>_xlfn.XLOOKUP(B34,'[6]cells down 19042026 9H40'!$B:$B,'[6]cells down 19042026 9H40'!$B:$B,"")</f>
        <v/>
      </c>
      <c r="BR34" s="9" t="s">
        <v>359</v>
      </c>
      <c r="BS34" s="9" t="s">
        <v>5537</v>
      </c>
      <c r="BT34" s="108"/>
    </row>
    <row r="35" spans="1:72" s="9" customFormat="1" ht="24.5" customHeight="1" x14ac:dyDescent="0.35">
      <c r="A35" s="1" t="s">
        <v>200</v>
      </c>
      <c r="B35" s="8" t="s">
        <v>201</v>
      </c>
      <c r="C35" s="3" t="str">
        <f>_xlfn.XLOOKUP(B35,'[1]daily break down'!$D:$D,'[1]daily break down'!$E:$E,"")</f>
        <v>Douala</v>
      </c>
      <c r="D35" s="1" t="s">
        <v>21</v>
      </c>
      <c r="E35" s="1" t="s">
        <v>22</v>
      </c>
      <c r="F35" s="3" t="s">
        <v>31</v>
      </c>
      <c r="G35" s="1" t="s">
        <v>32</v>
      </c>
      <c r="H35" s="34" t="str">
        <f>_xlfn.XLOOKUP(B35,[2]CALCULATION!$B:$B,[2]CALCULATION!$H:$H,"")</f>
        <v>ZTE</v>
      </c>
      <c r="I35" s="28">
        <v>0</v>
      </c>
      <c r="J35" s="28">
        <v>0</v>
      </c>
      <c r="K35" s="28">
        <v>0</v>
      </c>
      <c r="L35" s="28">
        <v>0</v>
      </c>
      <c r="M35" s="28">
        <v>0</v>
      </c>
      <c r="N35" s="28">
        <v>0</v>
      </c>
      <c r="O35" s="28">
        <v>0</v>
      </c>
      <c r="P35" s="28">
        <v>0</v>
      </c>
      <c r="Q35" s="28">
        <v>0</v>
      </c>
      <c r="R35" s="28">
        <v>0</v>
      </c>
      <c r="S35" s="93">
        <v>0</v>
      </c>
      <c r="T35" s="93">
        <f>_xlfn.XLOOKUP(B35,'[3]Nur des jours'!$B:$B,'[3]Nur des jours'!$U:$U,"")</f>
        <v>0</v>
      </c>
      <c r="U35" s="93">
        <v>18.707766534544408</v>
      </c>
      <c r="V35" s="93">
        <v>0</v>
      </c>
      <c r="W35" s="93">
        <v>0</v>
      </c>
      <c r="X35" s="93">
        <v>0</v>
      </c>
      <c r="Y35" s="93">
        <v>2.9696297152380056</v>
      </c>
      <c r="Z35" s="93">
        <v>0</v>
      </c>
      <c r="AA35" s="93">
        <v>0</v>
      </c>
      <c r="AB35" s="93">
        <v>20.069242908059454</v>
      </c>
      <c r="AC35" s="93">
        <f>_xlfn.XLOOKUP(B35,'[3]Nur des jours'!$B:$B,'[3]Nur des jours'!$N:$N,"")</f>
        <v>25.797959238998608</v>
      </c>
      <c r="AD35" s="93">
        <v>25.797959238998608</v>
      </c>
      <c r="AE35" s="93">
        <v>12.715483416230775</v>
      </c>
      <c r="AF35" s="93">
        <v>16.502138069188696</v>
      </c>
      <c r="AG35" s="93"/>
      <c r="AH35" s="93">
        <v>20.53882268507817</v>
      </c>
      <c r="AI35" s="93">
        <v>8.5755808144391299</v>
      </c>
      <c r="AJ35" s="93">
        <v>7.6120814080398214</v>
      </c>
      <c r="AK35" s="93">
        <v>32.13640403005688</v>
      </c>
      <c r="AL35" s="93">
        <v>20.53882268507817</v>
      </c>
      <c r="AM35" s="49" t="s">
        <v>5559</v>
      </c>
      <c r="AN35" s="49"/>
      <c r="AO35" s="48" t="str" cm="1">
        <f t="array" ref="AO35">IFERROR(_xlfn.IFS(
AQ35="MPR ISSUE","PDH",
AQ35="BSS Hardware Issue","BSS",
AQ35="Sites strategiques, MLL, Pylone, etc.","ENVTECH",
AQ35="AKTIVCO DEFAUT GE &amp; POWER Cabinet","AKTIVCO",
AQ35="AKTIVCO Coupure ENEO &amp; Baisse de tension","AKTIVCO GRID ONLY",
AQ35="Coupure ENEO &amp; Baisse de tension","IHS GRID ONLY",
AQ35="Defaut GE &amp; POWER Cabinet","IHS",
AQ35="Sharing","Partners",
AQ35="Sites strategiques &amp; DataCenter","SST &amp; DC",
AQ35="Exclu","Exclu",
AQ35="SAT","SAT",
AQ35="SPARE-ISSUE","SPARE-ISSUE",
AQ35="Fiber CAmtel","TRANS_FO_CAMTEL",
AQ35="Fiber AOF","Fiber AOF",
AQ35="Projet OCM (HUAWEI)","TRAVAUX-HUAWEI",
AQ35="Projet OCM (NOKIA)","TRAVAUX-NOKIA",
AQ35="ACCESS-ISSUE","ACCESS-ISSUE",
AQ35="Projet OCM (ZTE, NOKIA, autres projets)","TRAVAUX OCM",
AQ35="No root CAuse","No root cause",
AQ35="ODU HS","PDH",
AQ35="IP &amp; VLAN","PDH",
AQ35="Warehouse HUAWEI","SPARE-ISSUE",
AQ35="SPARE-HS","SPARE-ISSUE",
AQ35="Power Telco","BSS",AQ35="no impacts","no impacts"
),"")</f>
        <v>AKTIVCO</v>
      </c>
      <c r="AP35" s="48" t="str" cm="1">
        <f t="array" ref="AP35">IFERROR(_xlfn.IFS(
AQ35="MPR ISSUE","TX ISSUE",
AQ35="BSS Hardware Issue","RAN ISSUE",
AQ35="Sites strategiques, MLL, Pylone, etc.","ENVTECH",
AQ35="AKTIVCO DEFAUT GE &amp; POWER Cabinet","POWER ISSUE",
AQ35="AKTIVCO Coupure ENEO &amp; Baisse de tension","POWER ISSUE",
AQ35="Coupure ENEO &amp; Baisse de tension","POWER ISSUE",
AQ35="Defaut GE &amp; POWER Cabinet","POWER ISSUE",
AQ35="Sharing","POWER ISSUE",
AQ35="Sites strategiques &amp; DataCenter","POWER ISSUE",
AQ35="Exclu","Exclu",
AQ35="SAT","TX ISSUE",
AQ35="SPARE-ISSUE","SPARE-ISSUE",
AQ35="Fiber CAmtel","TX ISSUE",
AQ35="Fiber AOF","TX ISSUE",
AQ35="Projet OCM (HUAWEI)","TRAVAUX-HUAWEI",
AQ35="Projet OCM (NOKIA)","TRAVAUX -NOKIA",
AQ35="ACCESS-ISSUE","ACCESS-ISSUE",
AQ35="Projet OCM (ZTE, NOKIA, autres projets)","TRAVAUX OCM",
AQ35="No root CAuse","No root cause",
AQ35="ODU HS","TX ISSUE",
AQ35="IP &amp; VLAN","TX ISSUE",
AQ35="Warehouse HUAWEI","SPARE-ISSUE",
AQ35="SPARE-HS","SPARE-ISSUE",
AQ35="Power Telco","RAN ISSUE",AQ35="no impacts","no impacts"
),"")</f>
        <v>POWER ISSUE</v>
      </c>
      <c r="AQ35" s="67" t="s">
        <v>5325</v>
      </c>
      <c r="AR35" s="48" t="str" cm="1">
        <f t="array" ref="AR35">IFERROR(_xlfn.IFS(
AQ35="MPR ISSUE","ACTIVE",
AQ35="BSS Hardware Issue","ACTIVE",
AQ35="Sites strategiques, MLL, Pylone, etc.","PASSIVE",
AQ35="AKTIVCO DEFAUT GE &amp; POWER Cabinet","PASSIVE",
AQ35="AKTIVCO Coupure ENEO &amp; Baisse de tension","PASSIVE",
AQ35="Coupure ENEO &amp; Baisse de tension","PASSIVE",
AQ35="Defaut GE &amp; POWER Cabinet","PASSIVE",
AQ35="Sharing","PASSIVE",
AQ35="Sites strategiques &amp; DataCenter","PASSIVE",
AQ35="Exclu","Exclu",
AQ35="SAT","ACTIVE",
AQ35="SPARE-ISSUE","SPARE-ISSUE",
AQ35="Fiber CAmtel","ACTIVE",
AQ35="Fiber AOF","ACTIVE",
AQ35="Projet OCM (HUAWEI)","PLANNED WORKS",
AQ35="Projet OCM (NOKIA)","PLANNED WORKS",
AQ35="ACCESS-ISSUE","ACCESS-ISSUE",
AQ35="Projet OCM (ZTE, NOKIA, autres projets)","PLANNED WORKS",
AQ35="No root CAuse","No root cause",
AQ35="ODU HS","ACTIVE",
AQ35="IP &amp; VLAN","ACTIVE",
AQ35="Warehouse HUAWEI","SPARE-ISSUE",
AQ35="SPARE-HS","SPARE-ISSUE",
AQ35="Power Telco","ACTIVE", AQ35="no impacts","no impacts"
),"")</f>
        <v>PASSIVE</v>
      </c>
      <c r="AS35" s="92" t="s">
        <v>6420</v>
      </c>
      <c r="AT35" s="98" t="s">
        <v>201</v>
      </c>
      <c r="AV35" s="17" t="s">
        <v>5537</v>
      </c>
      <c r="AW35" s="7" t="s">
        <v>6007</v>
      </c>
      <c r="AX35" s="6" t="s">
        <v>6401</v>
      </c>
      <c r="AY35" s="7"/>
      <c r="AZ35" s="3" t="s">
        <v>5537</v>
      </c>
      <c r="BA35" s="18" t="s">
        <v>5537</v>
      </c>
      <c r="BB35" s="18" t="s">
        <v>5537</v>
      </c>
      <c r="BC35" s="18" t="s">
        <v>5537</v>
      </c>
      <c r="BD35" s="18" t="s">
        <v>5537</v>
      </c>
      <c r="BE35" s="18" t="s">
        <v>5537</v>
      </c>
      <c r="BF35" s="18" t="s">
        <v>5537</v>
      </c>
      <c r="BG35" s="18" t="s">
        <v>5537</v>
      </c>
      <c r="BH35" s="18" t="s">
        <v>5537</v>
      </c>
      <c r="BI35" s="18" t="s">
        <v>5537</v>
      </c>
      <c r="BJ35" s="18" t="s">
        <v>5537</v>
      </c>
      <c r="BK35" s="18" t="s">
        <v>5537</v>
      </c>
      <c r="BL35" s="9" t="s">
        <v>5708</v>
      </c>
      <c r="BM35" s="14" t="s">
        <v>6448</v>
      </c>
      <c r="BN35" s="14" t="s">
        <v>5537</v>
      </c>
      <c r="BO35" s="14" t="str">
        <f>_xlfn.XLOOKUP(B35,'[4]cell downs 18042026 17h'!$B:$B,'[4]cell downs 18042026 17h'!$B:$B,"")</f>
        <v/>
      </c>
      <c r="BP35" s="14" t="str">
        <f>_xlfn.XLOOKUP(B35,'[5]Cells Huawei 19042026 15h'!$B:$B,'[5]Cells Huawei 19042026 15h'!$B:$B,"")</f>
        <v/>
      </c>
      <c r="BQ35" s="9" t="str">
        <f>_xlfn.XLOOKUP(B35,'[6]cells down 19042026 9H40'!$B:$B,'[6]cells down 19042026 9H40'!$B:$B,"")</f>
        <v/>
      </c>
      <c r="BR35" s="9" t="s">
        <v>5537</v>
      </c>
      <c r="BS35" s="9" t="s">
        <v>5537</v>
      </c>
      <c r="BT35" s="108"/>
    </row>
    <row r="36" spans="1:72" s="9" customFormat="1" ht="24" customHeight="1" x14ac:dyDescent="0.35">
      <c r="A36" s="1" t="s">
        <v>94</v>
      </c>
      <c r="B36" s="8" t="s">
        <v>95</v>
      </c>
      <c r="C36" s="3" t="str">
        <f>_xlfn.XLOOKUP(B36,'[1]daily break down'!$D:$D,'[1]daily break down'!$E:$E,"")</f>
        <v>EXTREME-NORD</v>
      </c>
      <c r="D36" s="1" t="s">
        <v>11</v>
      </c>
      <c r="E36" s="1" t="s">
        <v>96</v>
      </c>
      <c r="F36" s="3" t="s">
        <v>55</v>
      </c>
      <c r="G36" s="1" t="s">
        <v>94</v>
      </c>
      <c r="H36" s="33" t="str">
        <f>_xlfn.XLOOKUP(B36,[2]CALCULATION!$B:$B,[2]CALCULATION!$H:$H,"")</f>
        <v>NOKIA</v>
      </c>
      <c r="I36" s="28">
        <v>0</v>
      </c>
      <c r="J36" s="28">
        <v>0</v>
      </c>
      <c r="K36" s="28">
        <v>0</v>
      </c>
      <c r="L36" s="28">
        <v>0</v>
      </c>
      <c r="M36" s="28">
        <v>18.542502658521219</v>
      </c>
      <c r="N36" s="28">
        <v>18.542502658521219</v>
      </c>
      <c r="O36" s="28">
        <v>18.542610871749567</v>
      </c>
      <c r="P36" s="28">
        <v>18.542556765135394</v>
      </c>
      <c r="Q36" s="28">
        <v>18.542340338678692</v>
      </c>
      <c r="R36" s="28">
        <v>18.542664978363742</v>
      </c>
      <c r="S36" s="93">
        <v>18.542827298206269</v>
      </c>
      <c r="T36" s="93">
        <f>_xlfn.XLOOKUP(B36,'[3]Nur des jours'!$B:$B,'[3]Nur des jours'!$U:$U,"")</f>
        <v>18.490553115716843</v>
      </c>
      <c r="U36" s="93">
        <v>18.542664978363742</v>
      </c>
      <c r="V36" s="93">
        <v>18.490606620951795</v>
      </c>
      <c r="W36" s="93">
        <v>18.490553115716843</v>
      </c>
      <c r="X36" s="93">
        <v>18.490713631421698</v>
      </c>
      <c r="Y36" s="93">
        <v>18.490606620951795</v>
      </c>
      <c r="Z36" s="93">
        <v>18.490232084307127</v>
      </c>
      <c r="AA36" s="93">
        <v>18.490285589542079</v>
      </c>
      <c r="AB36" s="93">
        <v>18.490339094777031</v>
      </c>
      <c r="AC36" s="93">
        <f>_xlfn.XLOOKUP(B36,'[3]Nur des jours'!$B:$B,'[3]Nur des jours'!$N:$N,"")</f>
        <v>18.490713631421698</v>
      </c>
      <c r="AD36" s="93">
        <v>18.490713631421698</v>
      </c>
      <c r="AE36" s="93">
        <v>18.490339094777031</v>
      </c>
      <c r="AF36" s="93">
        <v>18.490820641891602</v>
      </c>
      <c r="AG36" s="93"/>
      <c r="AH36" s="93">
        <v>18.490553115716843</v>
      </c>
      <c r="AI36" s="93">
        <v>32.366941237125765</v>
      </c>
      <c r="AJ36" s="93">
        <v>41.310933627099971</v>
      </c>
      <c r="AK36" s="93">
        <v>0</v>
      </c>
      <c r="AL36" s="93">
        <v>18.490553115716843</v>
      </c>
      <c r="AM36" s="49" t="s">
        <v>5598</v>
      </c>
      <c r="AN36" s="49"/>
      <c r="AO36" s="48" t="str" cm="1">
        <f t="array" ref="AO36">IFERROR(_xlfn.IFS(
AQ36="MPR ISSUE","PDH",
AQ36="BSS Hardware Issue","BSS",
AQ36="Sites strategiques, MLL, Pylone, etc.","ENVTECH",
AQ36="AKTIVCO DEFAUT GE &amp; POWER Cabinet","AKTIVCO",
AQ36="AKTIVCO Coupure ENEO &amp; Baisse de tension","AKTIVCO GRID ONLY",
AQ36="Coupure ENEO &amp; Baisse de tension","IHS GRID ONLY",
AQ36="Defaut GE &amp; POWER Cabinet","IHS",
AQ36="Sharing","Partners",
AQ36="Sites strategiques &amp; DataCenter","SST &amp; DC",
AQ36="Exclu","Exclu",
AQ36="SAT","SAT",
AQ36="SPARE-ISSUE","SPARE-ISSUE",
AQ36="Fiber CAmtel","TRANS_FO_CAMTEL",
AQ36="Fiber AOF","Fiber AOF",
AQ36="Projet OCM (HUAWEI)","TRAVAUX-HUAWEI",
AQ36="Projet OCM (NOKIA)","TRAVAUX-NOKIA",
AQ36="ACCESS-ISSUE","ACCESS-ISSUE",
AQ36="Projet OCM (ZTE, NOKIA, autres projets)","TRAVAUX OCM",
AQ36="No root CAuse","No root cause",
AQ36="ODU HS","PDH",
AQ36="IP &amp; VLAN","PDH",
AQ36="Warehouse HUAWEI","SPARE-ISSUE",
AQ36="SPARE-HS","SPARE-ISSUE",
AQ36="Power Telco","BSS",AQ36="no impacts","no impacts"
),"")</f>
        <v>Exclu</v>
      </c>
      <c r="AP36" s="48" t="str" cm="1">
        <f t="array" ref="AP36">IFERROR(_xlfn.IFS(
AQ36="MPR ISSUE","TX ISSUE",
AQ36="BSS Hardware Issue","RAN ISSUE",
AQ36="Sites strategiques, MLL, Pylone, etc.","ENVTECH",
AQ36="AKTIVCO DEFAUT GE &amp; POWER Cabinet","POWER ISSUE",
AQ36="AKTIVCO Coupure ENEO &amp; Baisse de tension","POWER ISSUE",
AQ36="Coupure ENEO &amp; Baisse de tension","POWER ISSUE",
AQ36="Defaut GE &amp; POWER Cabinet","POWER ISSUE",
AQ36="Sharing","POWER ISSUE",
AQ36="Sites strategiques &amp; DataCenter","POWER ISSUE",
AQ36="Exclu","Exclu",
AQ36="SAT","TX ISSUE",
AQ36="SPARE-ISSUE","SPARE-ISSUE",
AQ36="Fiber CAmtel","TX ISSUE",
AQ36="Fiber AOF","TX ISSUE",
AQ36="Projet OCM (HUAWEI)","TRAVAUX-HUAWEI",
AQ36="Projet OCM (NOKIA)","TRAVAUX -NOKIA",
AQ36="ACCESS-ISSUE","ACCESS-ISSUE",
AQ36="Projet OCM (ZTE, NOKIA, autres projets)","TRAVAUX OCM",
AQ36="No root CAuse","No root cause",
AQ36="ODU HS","TX ISSUE",
AQ36="IP &amp; VLAN","TX ISSUE",
AQ36="Warehouse HUAWEI","SPARE-ISSUE",
AQ36="SPARE-HS","SPARE-ISSUE",
AQ36="Power Telco","RAN ISSUE",AQ36="no impacts","no impacts"
),"")</f>
        <v>Exclu</v>
      </c>
      <c r="AQ36" s="67" t="s">
        <v>5598</v>
      </c>
      <c r="AR36" s="48" t="str" cm="1">
        <f t="array" ref="AR36">IFERROR(_xlfn.IFS(
AQ36="MPR ISSUE","ACTIVE",
AQ36="BSS Hardware Issue","ACTIVE",
AQ36="Sites strategiques, MLL, Pylone, etc.","PASSIVE",
AQ36="AKTIVCO DEFAUT GE &amp; POWER Cabinet","PASSIVE",
AQ36="AKTIVCO Coupure ENEO &amp; Baisse de tension","PASSIVE",
AQ36="Coupure ENEO &amp; Baisse de tension","PASSIVE",
AQ36="Defaut GE &amp; POWER Cabinet","PASSIVE",
AQ36="Sharing","PASSIVE",
AQ36="Sites strategiques &amp; DataCenter","PASSIVE",
AQ36="Exclu","Exclu",
AQ36="SAT","ACTIVE",
AQ36="SPARE-ISSUE","SPARE-ISSUE",
AQ36="Fiber CAmtel","ACTIVE",
AQ36="Fiber AOF","ACTIVE",
AQ36="Projet OCM (HUAWEI)","PLANNED WORKS",
AQ36="Projet OCM (NOKIA)","PLANNED WORKS",
AQ36="ACCESS-ISSUE","ACCESS-ISSUE",
AQ36="Projet OCM (ZTE, NOKIA, autres projets)","PLANNED WORKS",
AQ36="No root CAuse","No root cause",
AQ36="ODU HS","ACTIVE",
AQ36="IP &amp; VLAN","ACTIVE",
AQ36="Warehouse HUAWEI","SPARE-ISSUE",
AQ36="SPARE-HS","SPARE-ISSUE",
AQ36="Power Telco","ACTIVE", AQ36="no impacts","no impacts"
),"")</f>
        <v>Exclu</v>
      </c>
      <c r="AS36" s="92" t="s">
        <v>5537</v>
      </c>
      <c r="AT36" s="98" t="s">
        <v>95</v>
      </c>
      <c r="AV36" s="17" t="s">
        <v>5537</v>
      </c>
      <c r="AW36" s="7" t="s">
        <v>5537</v>
      </c>
      <c r="AX36" s="6" t="s">
        <v>5537</v>
      </c>
      <c r="AY36" s="7"/>
      <c r="AZ36" s="3" t="s">
        <v>5537</v>
      </c>
      <c r="BA36" s="18" t="s">
        <v>5537</v>
      </c>
      <c r="BB36" s="18" t="s">
        <v>5537</v>
      </c>
      <c r="BC36" s="18" t="s">
        <v>5537</v>
      </c>
      <c r="BD36" s="18" t="s">
        <v>5537</v>
      </c>
      <c r="BE36" s="18" t="s">
        <v>5537</v>
      </c>
      <c r="BF36" s="18" t="s">
        <v>5537</v>
      </c>
      <c r="BG36" s="18" t="s">
        <v>5537</v>
      </c>
      <c r="BH36" s="18" t="s">
        <v>5537</v>
      </c>
      <c r="BI36" s="18" t="s">
        <v>5537</v>
      </c>
      <c r="BJ36" s="18" t="s">
        <v>5537</v>
      </c>
      <c r="BK36" s="18" t="s">
        <v>5537</v>
      </c>
      <c r="BL36" s="9" t="s">
        <v>5537</v>
      </c>
      <c r="BM36" s="14" t="s">
        <v>5537</v>
      </c>
      <c r="BN36" s="14" t="s">
        <v>5537</v>
      </c>
      <c r="BO36" s="14" t="str">
        <f>_xlfn.XLOOKUP(B36,'[4]cell downs 18042026 17h'!$B:$B,'[4]cell downs 18042026 17h'!$B:$B,"")</f>
        <v/>
      </c>
      <c r="BP36" s="14" t="str">
        <f>_xlfn.XLOOKUP(B36,'[5]Cells Huawei 19042026 15h'!$B:$B,'[5]Cells Huawei 19042026 15h'!$B:$B,"")</f>
        <v/>
      </c>
      <c r="BQ36" s="9" t="str">
        <f>_xlfn.XLOOKUP(B36,'[6]cells down 19042026 9H40'!$B:$B,'[6]cells down 19042026 9H40'!$B:$B,"")</f>
        <v/>
      </c>
      <c r="BR36" s="9" t="s">
        <v>95</v>
      </c>
      <c r="BS36" s="9" t="s">
        <v>5537</v>
      </c>
      <c r="BT36" s="108"/>
    </row>
    <row r="37" spans="1:72" s="9" customFormat="1" ht="25" customHeight="1" x14ac:dyDescent="0.35">
      <c r="A37" s="1" t="s">
        <v>378</v>
      </c>
      <c r="B37" s="1" t="s">
        <v>379</v>
      </c>
      <c r="C37" s="3" t="str">
        <f>_xlfn.XLOOKUP(B37,'[1]daily break down'!$D:$D,'[1]daily break down'!$E:$E,"")</f>
        <v>Yaounde</v>
      </c>
      <c r="D37" s="1" t="s">
        <v>21</v>
      </c>
      <c r="E37" s="1" t="s">
        <v>30</v>
      </c>
      <c r="F37" s="3" t="s">
        <v>37</v>
      </c>
      <c r="G37" s="1" t="s">
        <v>38</v>
      </c>
      <c r="H37" s="34" t="str">
        <f>_xlfn.XLOOKUP(B37,[2]CALCULATION!$B:$B,[2]CALCULATION!$H:$H,"")</f>
        <v>ZTE</v>
      </c>
      <c r="I37" s="28">
        <v>0</v>
      </c>
      <c r="J37" s="28">
        <v>3.1900356130843841</v>
      </c>
      <c r="K37" s="28">
        <v>2.0046271327186655</v>
      </c>
      <c r="L37" s="28">
        <v>37.933178382172933</v>
      </c>
      <c r="M37" s="28">
        <v>35.534289008169893</v>
      </c>
      <c r="N37" s="28">
        <v>0.95608504336064248</v>
      </c>
      <c r="O37" s="28">
        <v>20.565200765909605</v>
      </c>
      <c r="P37" s="28">
        <v>0.7031836328199681</v>
      </c>
      <c r="Q37" s="28">
        <v>14.397170785856362</v>
      </c>
      <c r="R37" s="28">
        <v>0</v>
      </c>
      <c r="S37" s="93">
        <v>12.162025265885347</v>
      </c>
      <c r="T37" s="93">
        <f>_xlfn.XLOOKUP(B37,'[3]Nur des jours'!$B:$B,'[3]Nur des jours'!$U:$U,"")</f>
        <v>0.23117828515008551</v>
      </c>
      <c r="U37" s="93">
        <v>8.3387016919068699</v>
      </c>
      <c r="V37" s="93">
        <v>24.489702739182665</v>
      </c>
      <c r="W37" s="93">
        <v>0.23117828515008551</v>
      </c>
      <c r="X37" s="93">
        <v>7.1934578079119191</v>
      </c>
      <c r="Y37" s="93">
        <v>26.510541958091846</v>
      </c>
      <c r="Z37" s="93">
        <v>8.4547010412832098</v>
      </c>
      <c r="AA37" s="93">
        <v>0</v>
      </c>
      <c r="AB37" s="93">
        <v>5.8780851118473425</v>
      </c>
      <c r="AC37" s="93">
        <f>_xlfn.XLOOKUP(B37,'[3]Nur des jours'!$B:$B,'[3]Nur des jours'!$N:$N,"")</f>
        <v>17.503042664360944</v>
      </c>
      <c r="AD37" s="93">
        <v>17.503042664360944</v>
      </c>
      <c r="AE37" s="93">
        <v>14.428150316893673</v>
      </c>
      <c r="AF37" s="93">
        <v>15.591015258266202</v>
      </c>
      <c r="AG37" s="93"/>
      <c r="AH37" s="93">
        <v>18.421745383568329</v>
      </c>
      <c r="AI37" s="93">
        <v>21.351400229408217</v>
      </c>
      <c r="AJ37" s="93">
        <v>18.305907463508678</v>
      </c>
      <c r="AK37" s="93">
        <v>17.694085477830527</v>
      </c>
      <c r="AL37" s="93">
        <v>18.421745383568329</v>
      </c>
      <c r="AM37" s="49" t="s">
        <v>5559</v>
      </c>
      <c r="AN37" s="49"/>
      <c r="AO37" s="48" t="str" cm="1">
        <f t="array" ref="AO37">IFERROR(_xlfn.IFS(
AQ37="MPR ISSUE","PDH",
AQ37="BSS Hardware Issue","BSS",
AQ37="Sites strategiques, MLL, Pylone, etc.","ENVTECH",
AQ37="AKTIVCO DEFAUT GE &amp; POWER Cabinet","AKTIVCO",
AQ37="AKTIVCO Coupure ENEO &amp; Baisse de tension","AKTIVCO GRID ONLY",
AQ37="Coupure ENEO &amp; Baisse de tension","IHS GRID ONLY",
AQ37="Defaut GE &amp; POWER Cabinet","IHS",
AQ37="Sharing","Partners",
AQ37="Sites strategiques &amp; DataCenter","SST &amp; DC",
AQ37="Exclu","Exclu",
AQ37="SAT","SAT",
AQ37="SPARE-ISSUE","SPARE-ISSUE",
AQ37="Fiber CAmtel","TRANS_FO_CAMTEL",
AQ37="Fiber AOF","Fiber AOF",
AQ37="Projet OCM (HUAWEI)","TRAVAUX-HUAWEI",
AQ37="Projet OCM (NOKIA)","TRAVAUX-NOKIA",
AQ37="ACCESS-ISSUE","ACCESS-ISSUE",
AQ37="Projet OCM (ZTE, NOKIA, autres projets)","TRAVAUX OCM",
AQ37="No root CAuse","No root cause",
AQ37="ODU HS","PDH",
AQ37="IP &amp; VLAN","PDH",
AQ37="Warehouse HUAWEI","SPARE-ISSUE",
AQ37="SPARE-HS","SPARE-ISSUE",
AQ37="Power Telco","BSS",AQ37="no impacts","no impacts"
),"")</f>
        <v>AKTIVCO GRID ONLY</v>
      </c>
      <c r="AP37" s="48" t="str" cm="1">
        <f t="array" ref="AP37">IFERROR(_xlfn.IFS(
AQ37="MPR ISSUE","TX ISSUE",
AQ37="BSS Hardware Issue","RAN ISSUE",
AQ37="Sites strategiques, MLL, Pylone, etc.","ENVTECH",
AQ37="AKTIVCO DEFAUT GE &amp; POWER Cabinet","POWER ISSUE",
AQ37="AKTIVCO Coupure ENEO &amp; Baisse de tension","POWER ISSUE",
AQ37="Coupure ENEO &amp; Baisse de tension","POWER ISSUE",
AQ37="Defaut GE &amp; POWER Cabinet","POWER ISSUE",
AQ37="Sharing","POWER ISSUE",
AQ37="Sites strategiques &amp; DataCenter","POWER ISSUE",
AQ37="Exclu","Exclu",
AQ37="SAT","TX ISSUE",
AQ37="SPARE-ISSUE","SPARE-ISSUE",
AQ37="Fiber CAmtel","TX ISSUE",
AQ37="Fiber AOF","TX ISSUE",
AQ37="Projet OCM (HUAWEI)","TRAVAUX-HUAWEI",
AQ37="Projet OCM (NOKIA)","TRAVAUX -NOKIA",
AQ37="ACCESS-ISSUE","ACCESS-ISSUE",
AQ37="Projet OCM (ZTE, NOKIA, autres projets)","TRAVAUX OCM",
AQ37="No root CAuse","No root cause",
AQ37="ODU HS","TX ISSUE",
AQ37="IP &amp; VLAN","TX ISSUE",
AQ37="Warehouse HUAWEI","SPARE-ISSUE",
AQ37="SPARE-HS","SPARE-ISSUE",
AQ37="Power Telco","RAN ISSUE",AQ37="no impacts","no impacts"
),"")</f>
        <v>POWER ISSUE</v>
      </c>
      <c r="AQ37" s="67" t="s">
        <v>5327</v>
      </c>
      <c r="AR37" s="48" t="str" cm="1">
        <f t="array" ref="AR37">IFERROR(_xlfn.IFS(
AQ37="MPR ISSUE","ACTIVE",
AQ37="BSS Hardware Issue","ACTIVE",
AQ37="Sites strategiques, MLL, Pylone, etc.","PASSIVE",
AQ37="AKTIVCO DEFAUT GE &amp; POWER Cabinet","PASSIVE",
AQ37="AKTIVCO Coupure ENEO &amp; Baisse de tension","PASSIVE",
AQ37="Coupure ENEO &amp; Baisse de tension","PASSIVE",
AQ37="Defaut GE &amp; POWER Cabinet","PASSIVE",
AQ37="Sharing","PASSIVE",
AQ37="Sites strategiques &amp; DataCenter","PASSIVE",
AQ37="Exclu","Exclu",
AQ37="SAT","ACTIVE",
AQ37="SPARE-ISSUE","SPARE-ISSUE",
AQ37="Fiber CAmtel","ACTIVE",
AQ37="Fiber AOF","ACTIVE",
AQ37="Projet OCM (HUAWEI)","PLANNED WORKS",
AQ37="Projet OCM (NOKIA)","PLANNED WORKS",
AQ37="ACCESS-ISSUE","ACCESS-ISSUE",
AQ37="Projet OCM (ZTE, NOKIA, autres projets)","PLANNED WORKS",
AQ37="No root CAuse","No root cause",
AQ37="ODU HS","ACTIVE",
AQ37="IP &amp; VLAN","ACTIVE",
AQ37="Warehouse HUAWEI","SPARE-ISSUE",
AQ37="SPARE-HS","SPARE-ISSUE",
AQ37="Power Telco","ACTIVE", AQ37="no impacts","no impacts"
),"")</f>
        <v>PASSIVE</v>
      </c>
      <c r="AS37" s="98" t="s">
        <v>6422</v>
      </c>
      <c r="AT37" s="98" t="s">
        <v>379</v>
      </c>
      <c r="AV37" s="17" t="s">
        <v>5537</v>
      </c>
      <c r="AW37" s="7" t="s">
        <v>6097</v>
      </c>
      <c r="AX37" s="6" t="s">
        <v>6395</v>
      </c>
      <c r="AY37" s="7"/>
      <c r="AZ37" s="3" t="s">
        <v>5537</v>
      </c>
      <c r="BA37" s="18" t="s">
        <v>5537</v>
      </c>
      <c r="BB37" s="18" t="s">
        <v>5537</v>
      </c>
      <c r="BC37" s="18" t="s">
        <v>5537</v>
      </c>
      <c r="BD37" s="18" t="s">
        <v>6166</v>
      </c>
      <c r="BE37" s="18" t="s">
        <v>6166</v>
      </c>
      <c r="BF37" s="18" t="s">
        <v>6166</v>
      </c>
      <c r="BG37" s="18" t="s">
        <v>5537</v>
      </c>
      <c r="BH37" s="18" t="s">
        <v>5537</v>
      </c>
      <c r="BI37" s="18" t="s">
        <v>5537</v>
      </c>
      <c r="BJ37" s="18" t="s">
        <v>5537</v>
      </c>
      <c r="BK37" s="18" t="s">
        <v>5537</v>
      </c>
      <c r="BL37" s="9" t="s">
        <v>5537</v>
      </c>
      <c r="BM37" s="14" t="s">
        <v>6458</v>
      </c>
      <c r="BN37" s="14" t="s">
        <v>5537</v>
      </c>
      <c r="BO37" s="14" t="str">
        <f>_xlfn.XLOOKUP(B37,'[4]cell downs 18042026 17h'!$B:$B,'[4]cell downs 18042026 17h'!$B:$B,"")</f>
        <v/>
      </c>
      <c r="BP37" s="14" t="str">
        <f>_xlfn.XLOOKUP(B37,'[5]Cells Huawei 19042026 15h'!$B:$B,'[5]Cells Huawei 19042026 15h'!$B:$B,"")</f>
        <v/>
      </c>
      <c r="BQ37" s="9" t="str">
        <f>_xlfn.XLOOKUP(B37,'[6]cells down 19042026 9H40'!$B:$B,'[6]cells down 19042026 9H40'!$B:$B,"")</f>
        <v/>
      </c>
      <c r="BR37" s="9" t="s">
        <v>5537</v>
      </c>
      <c r="BS37" s="9" t="s">
        <v>5537</v>
      </c>
      <c r="BT37" s="108"/>
    </row>
    <row r="38" spans="1:72" s="9" customFormat="1" ht="19" customHeight="1" x14ac:dyDescent="0.35">
      <c r="A38" s="1" t="s">
        <v>164</v>
      </c>
      <c r="B38" s="1" t="s">
        <v>165</v>
      </c>
      <c r="C38" s="3" t="str">
        <f>_xlfn.XLOOKUP(B38,'[1]daily break down'!$D:$D,'[1]daily break down'!$E:$E,"")</f>
        <v>Douala</v>
      </c>
      <c r="D38" s="1" t="s">
        <v>11</v>
      </c>
      <c r="E38" s="1" t="s">
        <v>12</v>
      </c>
      <c r="F38" s="3" t="s">
        <v>31</v>
      </c>
      <c r="G38" s="1" t="s">
        <v>32</v>
      </c>
      <c r="H38" s="34" t="str">
        <f>_xlfn.XLOOKUP(B38,[2]CALCULATION!$B:$B,[2]CALCULATION!$H:$H,"")</f>
        <v>ZTE</v>
      </c>
      <c r="I38" s="28">
        <v>12.442802903836112</v>
      </c>
      <c r="J38" s="28">
        <v>24.172595046699371</v>
      </c>
      <c r="K38" s="28">
        <v>10.089928031891974</v>
      </c>
      <c r="L38" s="28">
        <v>1.2955935942105905</v>
      </c>
      <c r="M38" s="28">
        <v>19.172120633616128</v>
      </c>
      <c r="N38" s="28">
        <v>0</v>
      </c>
      <c r="O38" s="28">
        <v>0</v>
      </c>
      <c r="P38" s="28">
        <v>0</v>
      </c>
      <c r="Q38" s="28">
        <v>0</v>
      </c>
      <c r="R38" s="28">
        <v>0</v>
      </c>
      <c r="S38" s="93">
        <v>0</v>
      </c>
      <c r="T38" s="93">
        <f>_xlfn.XLOOKUP(B38,'[3]Nur des jours'!$B:$B,'[3]Nur des jours'!$U:$U,"")</f>
        <v>0</v>
      </c>
      <c r="U38" s="93">
        <v>0.18619821763361358</v>
      </c>
      <c r="V38" s="93">
        <v>8.3610847151951773E-2</v>
      </c>
      <c r="W38" s="93">
        <v>0</v>
      </c>
      <c r="X38" s="93">
        <v>0.36276549297583316</v>
      </c>
      <c r="Y38" s="93">
        <v>0</v>
      </c>
      <c r="Z38" s="93">
        <v>0</v>
      </c>
      <c r="AA38" s="93">
        <v>0</v>
      </c>
      <c r="AB38" s="93">
        <v>0</v>
      </c>
      <c r="AC38" s="93">
        <f>_xlfn.XLOOKUP(B38,'[3]Nur des jours'!$B:$B,'[3]Nur des jours'!$N:$N,"")</f>
        <v>0</v>
      </c>
      <c r="AD38" s="93">
        <v>0</v>
      </c>
      <c r="AE38" s="93">
        <v>9.3772026321721977</v>
      </c>
      <c r="AF38" s="93">
        <v>0</v>
      </c>
      <c r="AG38" s="93"/>
      <c r="AH38" s="93">
        <v>17.724358151201518</v>
      </c>
      <c r="AI38" s="93">
        <v>7.472378091915159</v>
      </c>
      <c r="AJ38" s="93">
        <v>6.5840362992203616</v>
      </c>
      <c r="AK38" s="93">
        <v>27.703323669689432</v>
      </c>
      <c r="AL38" s="93">
        <v>17.724358151201518</v>
      </c>
      <c r="AM38" s="49" t="s">
        <v>5559</v>
      </c>
      <c r="AN38" s="49"/>
      <c r="AO38" s="48" t="str" cm="1">
        <f t="array" ref="AO38">IFERROR(_xlfn.IFS(
AQ38="MPR ISSUE","PDH",
AQ38="BSS Hardware Issue","BSS",
AQ38="Sites strategiques, MLL, Pylone, etc.","ENVTECH",
AQ38="AKTIVCO DEFAUT GE &amp; POWER Cabinet","AKTIVCO",
AQ38="AKTIVCO Coupure ENEO &amp; Baisse de tension","AKTIVCO GRID ONLY",
AQ38="Coupure ENEO &amp; Baisse de tension","IHS GRID ONLY",
AQ38="Defaut GE &amp; POWER Cabinet","IHS",
AQ38="Sharing","Partners",
AQ38="Sites strategiques &amp; DataCenter","SST &amp; DC",
AQ38="Exclu","Exclu",
AQ38="SAT","SAT",
AQ38="SPARE-ISSUE","SPARE-ISSUE",
AQ38="Fiber CAmtel","TRANS_FO_CAMTEL",
AQ38="Fiber AOF","Fiber AOF",
AQ38="Projet OCM (HUAWEI)","TRAVAUX-HUAWEI",
AQ38="Projet OCM (NOKIA)","TRAVAUX-NOKIA",
AQ38="ACCESS-ISSUE","ACCESS-ISSUE",
AQ38="Projet OCM (ZTE, NOKIA, autres projets)","TRAVAUX OCM",
AQ38="No root CAuse","No root cause",
AQ38="ODU HS","PDH",
AQ38="IP &amp; VLAN","PDH",
AQ38="Warehouse HUAWEI","SPARE-ISSUE",
AQ38="SPARE-HS","SPARE-ISSUE",
AQ38="Power Telco","BSS",AQ38="no impacts","no impacts"
),"")</f>
        <v>IHS</v>
      </c>
      <c r="AP38" s="48" t="str" cm="1">
        <f t="array" ref="AP38">IFERROR(_xlfn.IFS(
AQ38="MPR ISSUE","TX ISSUE",
AQ38="BSS Hardware Issue","RAN ISSUE",
AQ38="Sites strategiques, MLL, Pylone, etc.","ENVTECH",
AQ38="AKTIVCO DEFAUT GE &amp; POWER Cabinet","POWER ISSUE",
AQ38="AKTIVCO Coupure ENEO &amp; Baisse de tension","POWER ISSUE",
AQ38="Coupure ENEO &amp; Baisse de tension","POWER ISSUE",
AQ38="Defaut GE &amp; POWER Cabinet","POWER ISSUE",
AQ38="Sharing","POWER ISSUE",
AQ38="Sites strategiques &amp; DataCenter","POWER ISSUE",
AQ38="Exclu","Exclu",
AQ38="SAT","TX ISSUE",
AQ38="SPARE-ISSUE","SPARE-ISSUE",
AQ38="Fiber CAmtel","TX ISSUE",
AQ38="Fiber AOF","TX ISSUE",
AQ38="Projet OCM (HUAWEI)","TRAVAUX-HUAWEI",
AQ38="Projet OCM (NOKIA)","TRAVAUX -NOKIA",
AQ38="ACCESS-ISSUE","ACCESS-ISSUE",
AQ38="Projet OCM (ZTE, NOKIA, autres projets)","TRAVAUX OCM",
AQ38="No root CAuse","No root cause",
AQ38="ODU HS","TX ISSUE",
AQ38="IP &amp; VLAN","TX ISSUE",
AQ38="Warehouse HUAWEI","SPARE-ISSUE",
AQ38="SPARE-HS","SPARE-ISSUE",
AQ38="Power Telco","RAN ISSUE",AQ38="no impacts","no impacts"
),"")</f>
        <v>POWER ISSUE</v>
      </c>
      <c r="AQ38" s="67" t="s">
        <v>5330</v>
      </c>
      <c r="AR38" s="48" t="str" cm="1">
        <f t="array" ref="AR38">IFERROR(_xlfn.IFS(
AQ38="MPR ISSUE","ACTIVE",
AQ38="BSS Hardware Issue","ACTIVE",
AQ38="Sites strategiques, MLL, Pylone, etc.","PASSIVE",
AQ38="AKTIVCO DEFAUT GE &amp; POWER Cabinet","PASSIVE",
AQ38="AKTIVCO Coupure ENEO &amp; Baisse de tension","PASSIVE",
AQ38="Coupure ENEO &amp; Baisse de tension","PASSIVE",
AQ38="Defaut GE &amp; POWER Cabinet","PASSIVE",
AQ38="Sharing","PASSIVE",
AQ38="Sites strategiques &amp; DataCenter","PASSIVE",
AQ38="Exclu","Exclu",
AQ38="SAT","ACTIVE",
AQ38="SPARE-ISSUE","SPARE-ISSUE",
AQ38="Fiber CAmtel","ACTIVE",
AQ38="Fiber AOF","ACTIVE",
AQ38="Projet OCM (HUAWEI)","PLANNED WORKS",
AQ38="Projet OCM (NOKIA)","PLANNED WORKS",
AQ38="ACCESS-ISSUE","ACCESS-ISSUE",
AQ38="Projet OCM (ZTE, NOKIA, autres projets)","PLANNED WORKS",
AQ38="No root CAuse","No root cause",
AQ38="ODU HS","ACTIVE",
AQ38="IP &amp; VLAN","ACTIVE",
AQ38="Warehouse HUAWEI","SPARE-ISSUE",
AQ38="SPARE-HS","SPARE-ISSUE",
AQ38="Power Telco","ACTIVE", AQ38="no impacts","no impacts"
),"")</f>
        <v>PASSIVE</v>
      </c>
      <c r="AS38" s="92" t="s">
        <v>6052</v>
      </c>
      <c r="AT38" s="98" t="s">
        <v>165</v>
      </c>
      <c r="AV38" s="17" t="s">
        <v>5537</v>
      </c>
      <c r="AW38" s="7" t="s">
        <v>6019</v>
      </c>
      <c r="AX38" s="6" t="s">
        <v>5537</v>
      </c>
      <c r="AY38" s="7"/>
      <c r="AZ38" s="3" t="s">
        <v>6167</v>
      </c>
      <c r="BA38" s="18" t="s">
        <v>5537</v>
      </c>
      <c r="BB38" s="18" t="s">
        <v>5537</v>
      </c>
      <c r="BC38" s="18" t="s">
        <v>5537</v>
      </c>
      <c r="BD38" s="18" t="s">
        <v>5537</v>
      </c>
      <c r="BE38" s="18" t="s">
        <v>5537</v>
      </c>
      <c r="BF38" s="18" t="s">
        <v>5537</v>
      </c>
      <c r="BG38" s="18" t="s">
        <v>5537</v>
      </c>
      <c r="BH38" s="18" t="s">
        <v>5537</v>
      </c>
      <c r="BI38" s="18" t="s">
        <v>5537</v>
      </c>
      <c r="BJ38" s="18" t="s">
        <v>5537</v>
      </c>
      <c r="BK38" s="18" t="s">
        <v>5537</v>
      </c>
      <c r="BL38" s="9" t="s">
        <v>6168</v>
      </c>
      <c r="BM38" s="14" t="s">
        <v>6448</v>
      </c>
      <c r="BN38" s="14" t="s">
        <v>5537</v>
      </c>
      <c r="BO38" s="14" t="str">
        <f>_xlfn.XLOOKUP(B38,'[4]cell downs 18042026 17h'!$B:$B,'[4]cell downs 18042026 17h'!$B:$B,"")</f>
        <v/>
      </c>
      <c r="BP38" s="14" t="str">
        <f>_xlfn.XLOOKUP(B38,'[5]Cells Huawei 19042026 15h'!$B:$B,'[5]Cells Huawei 19042026 15h'!$B:$B,"")</f>
        <v/>
      </c>
      <c r="BQ38" s="9" t="str">
        <f>_xlfn.XLOOKUP(B38,'[6]cells down 19042026 9H40'!$B:$B,'[6]cells down 19042026 9H40'!$B:$B,"")</f>
        <v/>
      </c>
      <c r="BR38" s="9" t="s">
        <v>165</v>
      </c>
      <c r="BS38" s="9" t="s">
        <v>12</v>
      </c>
      <c r="BT38" s="108"/>
    </row>
    <row r="39" spans="1:72" s="9" customFormat="1" ht="32" customHeight="1" x14ac:dyDescent="0.35">
      <c r="A39" s="1" t="s">
        <v>1267</v>
      </c>
      <c r="B39" s="8" t="s">
        <v>1268</v>
      </c>
      <c r="C39" s="3" t="str">
        <f>_xlfn.XLOOKUP(B39,'[1]daily break down'!$D:$D,'[1]daily break down'!$E:$E,"")</f>
        <v>Bafoussam</v>
      </c>
      <c r="D39" s="1" t="s">
        <v>21</v>
      </c>
      <c r="E39" s="1" t="s">
        <v>36</v>
      </c>
      <c r="F39" s="3" t="s">
        <v>102</v>
      </c>
      <c r="G39" s="1" t="s">
        <v>299</v>
      </c>
      <c r="H39" s="32" t="str">
        <f>_xlfn.XLOOKUP(B39,[2]CALCULATION!$B:$B,[2]CALCULATION!$H:$H,"")</f>
        <v>Huawei</v>
      </c>
      <c r="I39" s="28">
        <v>0.91620580824294517</v>
      </c>
      <c r="J39" s="28">
        <v>2.7666665239860402</v>
      </c>
      <c r="K39" s="28">
        <v>3.8097510793789411</v>
      </c>
      <c r="L39" s="28">
        <v>0</v>
      </c>
      <c r="M39" s="28">
        <v>0</v>
      </c>
      <c r="N39" s="28">
        <v>0</v>
      </c>
      <c r="O39" s="28">
        <v>0</v>
      </c>
      <c r="P39" s="28">
        <v>0</v>
      </c>
      <c r="Q39" s="28">
        <v>2.9998780080643086</v>
      </c>
      <c r="R39" s="28">
        <v>13.530225463926062</v>
      </c>
      <c r="S39" s="93">
        <v>8.9175391586979543E-5</v>
      </c>
      <c r="T39" s="93">
        <f>_xlfn.XLOOKUP(B39,'[3]Nur des jours'!$B:$B,'[3]Nur des jours'!$U:$U,"")</f>
        <v>0</v>
      </c>
      <c r="U39" s="93">
        <v>0</v>
      </c>
      <c r="V39" s="93">
        <v>0</v>
      </c>
      <c r="W39" s="93">
        <v>0</v>
      </c>
      <c r="X39" s="93">
        <v>1.5516518136134437E-2</v>
      </c>
      <c r="Y39" s="93">
        <v>0</v>
      </c>
      <c r="Z39" s="93">
        <v>0</v>
      </c>
      <c r="AA39" s="93">
        <v>0</v>
      </c>
      <c r="AB39" s="93">
        <v>6.8932577696735178E-2</v>
      </c>
      <c r="AC39" s="93">
        <f>_xlfn.XLOOKUP(B39,'[3]Nur des jours'!$B:$B,'[3]Nur des jours'!$N:$N,"")</f>
        <v>6.8795960996823915</v>
      </c>
      <c r="AD39" s="93">
        <v>6.8795960996823915</v>
      </c>
      <c r="AE39" s="93">
        <v>0</v>
      </c>
      <c r="AF39" s="93">
        <v>0</v>
      </c>
      <c r="AG39" s="93"/>
      <c r="AH39" s="93">
        <v>17.455601356036674</v>
      </c>
      <c r="AI39" s="93">
        <v>30.89542142768645</v>
      </c>
      <c r="AJ39" s="93">
        <v>38.752003920288601</v>
      </c>
      <c r="AK39" s="93">
        <v>6.5664624496844806E-2</v>
      </c>
      <c r="AL39" s="93">
        <v>17.455601356036674</v>
      </c>
      <c r="AM39" s="49" t="s">
        <v>5559</v>
      </c>
      <c r="AN39" s="49"/>
      <c r="AO39" s="48" t="str" cm="1">
        <f t="array" ref="AO39">IFERROR(_xlfn.IFS(
AQ39="MPR ISSUE","PDH",
AQ39="BSS Hardware Issue","BSS",
AQ39="Sites strategiques, MLL, Pylone, etc.","ENVTECH",
AQ39="AKTIVCO DEFAUT GE &amp; POWER Cabinet","AKTIVCO",
AQ39="AKTIVCO Coupure ENEO &amp; Baisse de tension","AKTIVCO GRID ONLY",
AQ39="Coupure ENEO &amp; Baisse de tension","IHS GRID ONLY",
AQ39="Defaut GE &amp; POWER Cabinet","IHS",
AQ39="Sharing","Partners",
AQ39="Sites strategiques &amp; DataCenter","SST &amp; DC",
AQ39="Exclu","Exclu",
AQ39="SAT","SAT",
AQ39="SPARE-ISSUE","SPARE-ISSUE",
AQ39="Fiber CAmtel","TRANS_FO_CAMTEL",
AQ39="Fiber AOF","Fiber AOF",
AQ39="Projet OCM (HUAWEI)","TRAVAUX-HUAWEI",
AQ39="Projet OCM (NOKIA)","TRAVAUX-NOKIA",
AQ39="ACCESS-ISSUE","ACCESS-ISSUE",
AQ39="Projet OCM (ZTE, NOKIA, autres projets)","TRAVAUX OCM",
AQ39="No root CAuse","No root cause",
AQ39="ODU HS","PDH",
AQ39="IP &amp; VLAN","PDH",
AQ39="Warehouse HUAWEI","SPARE-ISSUE",
AQ39="SPARE-HS","SPARE-ISSUE",
AQ39="Power Telco","BSS",AQ39="no impacts","no impacts"
),"")</f>
        <v>AKTIVCO</v>
      </c>
      <c r="AP39" s="48" t="str" cm="1">
        <f t="array" ref="AP39">IFERROR(_xlfn.IFS(
AQ39="MPR ISSUE","TX ISSUE",
AQ39="BSS Hardware Issue","RAN ISSUE",
AQ39="Sites strategiques, MLL, Pylone, etc.","ENVTECH",
AQ39="AKTIVCO DEFAUT GE &amp; POWER Cabinet","POWER ISSUE",
AQ39="AKTIVCO Coupure ENEO &amp; Baisse de tension","POWER ISSUE",
AQ39="Coupure ENEO &amp; Baisse de tension","POWER ISSUE",
AQ39="Defaut GE &amp; POWER Cabinet","POWER ISSUE",
AQ39="Sharing","POWER ISSUE",
AQ39="Sites strategiques &amp; DataCenter","POWER ISSUE",
AQ39="Exclu","Exclu",
AQ39="SAT","TX ISSUE",
AQ39="SPARE-ISSUE","SPARE-ISSUE",
AQ39="Fiber CAmtel","TX ISSUE",
AQ39="Fiber AOF","TX ISSUE",
AQ39="Projet OCM (HUAWEI)","TRAVAUX-HUAWEI",
AQ39="Projet OCM (NOKIA)","TRAVAUX -NOKIA",
AQ39="ACCESS-ISSUE","ACCESS-ISSUE",
AQ39="Projet OCM (ZTE, NOKIA, autres projets)","TRAVAUX OCM",
AQ39="No root CAuse","No root cause",
AQ39="ODU HS","TX ISSUE",
AQ39="IP &amp; VLAN","TX ISSUE",
AQ39="Warehouse HUAWEI","SPARE-ISSUE",
AQ39="SPARE-HS","SPARE-ISSUE",
AQ39="Power Telco","RAN ISSUE",AQ39="no impacts","no impacts"
),"")</f>
        <v>POWER ISSUE</v>
      </c>
      <c r="AQ39" s="67" t="s">
        <v>5325</v>
      </c>
      <c r="AR39" s="48" t="str" cm="1">
        <f t="array" ref="AR39">IFERROR(_xlfn.IFS(
AQ39="MPR ISSUE","ACTIVE",
AQ39="BSS Hardware Issue","ACTIVE",
AQ39="Sites strategiques, MLL, Pylone, etc.","PASSIVE",
AQ39="AKTIVCO DEFAUT GE &amp; POWER Cabinet","PASSIVE",
AQ39="AKTIVCO Coupure ENEO &amp; Baisse de tension","PASSIVE",
AQ39="Coupure ENEO &amp; Baisse de tension","PASSIVE",
AQ39="Defaut GE &amp; POWER Cabinet","PASSIVE",
AQ39="Sharing","PASSIVE",
AQ39="Sites strategiques &amp; DataCenter","PASSIVE",
AQ39="Exclu","Exclu",
AQ39="SAT","ACTIVE",
AQ39="SPARE-ISSUE","SPARE-ISSUE",
AQ39="Fiber CAmtel","ACTIVE",
AQ39="Fiber AOF","ACTIVE",
AQ39="Projet OCM (HUAWEI)","PLANNED WORKS",
AQ39="Projet OCM (NOKIA)","PLANNED WORKS",
AQ39="ACCESS-ISSUE","ACCESS-ISSUE",
AQ39="Projet OCM (ZTE, NOKIA, autres projets)","PLANNED WORKS",
AQ39="No root CAuse","No root cause",
AQ39="ODU HS","ACTIVE",
AQ39="IP &amp; VLAN","ACTIVE",
AQ39="Warehouse HUAWEI","SPARE-ISSUE",
AQ39="SPARE-HS","SPARE-ISSUE",
AQ39="Power Telco","ACTIVE", AQ39="no impacts","no impacts"
),"")</f>
        <v>PASSIVE</v>
      </c>
      <c r="AS39" s="92" t="s">
        <v>6059</v>
      </c>
      <c r="AT39" s="98" t="s">
        <v>1268</v>
      </c>
      <c r="AV39" s="17" t="s">
        <v>5537</v>
      </c>
      <c r="AW39" s="7" t="s">
        <v>6098</v>
      </c>
      <c r="AX39" s="6" t="s">
        <v>6402</v>
      </c>
      <c r="AY39" s="7"/>
      <c r="AZ39" s="3" t="s">
        <v>5537</v>
      </c>
      <c r="BA39" s="18" t="s">
        <v>5537</v>
      </c>
      <c r="BB39" s="18" t="s">
        <v>5537</v>
      </c>
      <c r="BC39" s="18" t="s">
        <v>5537</v>
      </c>
      <c r="BD39" s="18" t="s">
        <v>5537</v>
      </c>
      <c r="BE39" s="18" t="s">
        <v>5537</v>
      </c>
      <c r="BF39" s="18" t="s">
        <v>5537</v>
      </c>
      <c r="BG39" s="18" t="s">
        <v>5537</v>
      </c>
      <c r="BH39" s="18" t="s">
        <v>5537</v>
      </c>
      <c r="BI39" s="18" t="s">
        <v>5537</v>
      </c>
      <c r="BJ39" s="18" t="s">
        <v>6169</v>
      </c>
      <c r="BK39" s="18" t="s">
        <v>6170</v>
      </c>
      <c r="BL39" s="9" t="s">
        <v>5537</v>
      </c>
      <c r="BM39" s="14" t="s">
        <v>6448</v>
      </c>
      <c r="BN39" s="14" t="s">
        <v>5537</v>
      </c>
      <c r="BO39" s="14" t="str">
        <f>_xlfn.XLOOKUP(B39,'[4]cell downs 18042026 17h'!$B:$B,'[4]cell downs 18042026 17h'!$B:$B,"")</f>
        <v/>
      </c>
      <c r="BP39" s="14" t="str">
        <f>_xlfn.XLOOKUP(B39,'[5]Cells Huawei 19042026 15h'!$B:$B,'[5]Cells Huawei 19042026 15h'!$B:$B,"")</f>
        <v/>
      </c>
      <c r="BQ39" s="9" t="str">
        <f>_xlfn.XLOOKUP(B39,'[6]cells down 19042026 9H40'!$B:$B,'[6]cells down 19042026 9H40'!$B:$B,"")</f>
        <v/>
      </c>
      <c r="BR39" s="9" t="s">
        <v>5537</v>
      </c>
      <c r="BS39" s="9" t="s">
        <v>12</v>
      </c>
      <c r="BT39" s="108"/>
    </row>
    <row r="40" spans="1:72" s="9" customFormat="1" ht="32" customHeight="1" x14ac:dyDescent="0.35">
      <c r="A40" s="1" t="s">
        <v>274</v>
      </c>
      <c r="B40" s="8" t="s">
        <v>275</v>
      </c>
      <c r="C40" s="3" t="str">
        <f>_xlfn.XLOOKUP(B40,'[1]daily break down'!$D:$D,'[1]daily break down'!$E:$E,"")</f>
        <v>Garoua</v>
      </c>
      <c r="D40" s="1" t="s">
        <v>21</v>
      </c>
      <c r="E40" s="1" t="s">
        <v>89</v>
      </c>
      <c r="F40" s="3" t="s">
        <v>23</v>
      </c>
      <c r="G40" s="1" t="s">
        <v>24</v>
      </c>
      <c r="H40" s="32" t="str">
        <f>_xlfn.XLOOKUP(B40,[2]CALCULATION!$B:$B,[2]CALCULATION!$H:$H,"")</f>
        <v>Huawei</v>
      </c>
      <c r="I40" s="28">
        <v>3.0291453715831564</v>
      </c>
      <c r="J40" s="28">
        <v>2.7602280607134611</v>
      </c>
      <c r="K40" s="28">
        <v>8.1076304172266873</v>
      </c>
      <c r="L40" s="28">
        <v>4.4933339611280898</v>
      </c>
      <c r="M40" s="28">
        <v>3.6705126229550293</v>
      </c>
      <c r="N40" s="28">
        <v>3.1779791001418247</v>
      </c>
      <c r="O40" s="28">
        <v>2.5667174609697132</v>
      </c>
      <c r="P40" s="28">
        <v>3.5901477600568428</v>
      </c>
      <c r="Q40" s="28">
        <v>2.5879233690890984</v>
      </c>
      <c r="R40" s="28">
        <v>0.15851817608501481</v>
      </c>
      <c r="S40" s="93">
        <v>0.31924790188138685</v>
      </c>
      <c r="T40" s="93">
        <f>_xlfn.XLOOKUP(B40,'[3]Nur des jours'!$B:$B,'[3]Nur des jours'!$U:$U,"")</f>
        <v>0.47798009890621029</v>
      </c>
      <c r="U40" s="93">
        <v>4.7293277174238728</v>
      </c>
      <c r="V40" s="93">
        <v>3.4440427984807367</v>
      </c>
      <c r="W40" s="93">
        <v>0.47798009890621029</v>
      </c>
      <c r="X40" s="93">
        <v>7.6120470960212083</v>
      </c>
      <c r="Y40" s="93">
        <v>15.478297563300259</v>
      </c>
      <c r="Z40" s="93">
        <v>8.2526831091820672</v>
      </c>
      <c r="AA40" s="93">
        <v>19.308683828292427</v>
      </c>
      <c r="AB40" s="93">
        <v>4.7959417349393458</v>
      </c>
      <c r="AC40" s="93">
        <f>_xlfn.XLOOKUP(B40,'[3]Nur des jours'!$B:$B,'[3]Nur des jours'!$N:$N,"")</f>
        <v>4.6352120091429754</v>
      </c>
      <c r="AD40" s="93">
        <v>4.6352120091429754</v>
      </c>
      <c r="AE40" s="93">
        <v>12.526199730048255</v>
      </c>
      <c r="AF40" s="93">
        <v>9.4924707433375257</v>
      </c>
      <c r="AG40" s="93"/>
      <c r="AH40" s="93">
        <v>15.834232221280534</v>
      </c>
      <c r="AI40" s="93">
        <v>18.416478823703383</v>
      </c>
      <c r="AJ40" s="93">
        <v>15.714145764694281</v>
      </c>
      <c r="AK40" s="93">
        <v>15.204438600292871</v>
      </c>
      <c r="AL40" s="93">
        <v>15.834232221280534</v>
      </c>
      <c r="AM40" s="49" t="s">
        <v>5559</v>
      </c>
      <c r="AN40" s="49"/>
      <c r="AO40" s="48" t="str" cm="1">
        <f t="array" ref="AO40">IFERROR(_xlfn.IFS(
AQ40="MPR ISSUE","PDH",
AQ40="BSS Hardware Issue","BSS",
AQ40="Sites strategiques, MLL, Pylone, etc.","ENVTECH",
AQ40="AKTIVCO DEFAUT GE &amp; POWER Cabinet","AKTIVCO",
AQ40="AKTIVCO Coupure ENEO &amp; Baisse de tension","AKTIVCO GRID ONLY",
AQ40="Coupure ENEO &amp; Baisse de tension","IHS GRID ONLY",
AQ40="Defaut GE &amp; POWER Cabinet","IHS",
AQ40="Sharing","Partners",
AQ40="Sites strategiques &amp; DataCenter","SST &amp; DC",
AQ40="Exclu","Exclu",
AQ40="SAT","SAT",
AQ40="SPARE-ISSUE","SPARE-ISSUE",
AQ40="Fiber CAmtel","TRANS_FO_CAMTEL",
AQ40="Fiber AOF","Fiber AOF",
AQ40="Projet OCM (HUAWEI)","TRAVAUX-HUAWEI",
AQ40="Projet OCM (NOKIA)","TRAVAUX-NOKIA",
AQ40="ACCESS-ISSUE","ACCESS-ISSUE",
AQ40="Projet OCM (ZTE, NOKIA, autres projets)","TRAVAUX OCM",
AQ40="No root CAuse","No root cause",
AQ40="ODU HS","PDH",
AQ40="IP &amp; VLAN","PDH",
AQ40="Warehouse HUAWEI","SPARE-ISSUE",
AQ40="SPARE-HS","SPARE-ISSUE",
AQ40="Power Telco","BSS",AQ40="no impacts","no impacts"
),"")</f>
        <v>PDH</v>
      </c>
      <c r="AP40" s="48" t="str" cm="1">
        <f t="array" ref="AP40">IFERROR(_xlfn.IFS(
AQ40="MPR ISSUE","TX ISSUE",
AQ40="BSS Hardware Issue","RAN ISSUE",
AQ40="Sites strategiques, MLL, Pylone, etc.","ENVTECH",
AQ40="AKTIVCO DEFAUT GE &amp; POWER Cabinet","POWER ISSUE",
AQ40="AKTIVCO Coupure ENEO &amp; Baisse de tension","POWER ISSUE",
AQ40="Coupure ENEO &amp; Baisse de tension","POWER ISSUE",
AQ40="Defaut GE &amp; POWER Cabinet","POWER ISSUE",
AQ40="Sharing","POWER ISSUE",
AQ40="Sites strategiques &amp; DataCenter","POWER ISSUE",
AQ40="Exclu","Exclu",
AQ40="SAT","TX ISSUE",
AQ40="SPARE-ISSUE","SPARE-ISSUE",
AQ40="Fiber CAmtel","TX ISSUE",
AQ40="Fiber AOF","TX ISSUE",
AQ40="Projet OCM (HUAWEI)","TRAVAUX-HUAWEI",
AQ40="Projet OCM (NOKIA)","TRAVAUX -NOKIA",
AQ40="ACCESS-ISSUE","ACCESS-ISSUE",
AQ40="Projet OCM (ZTE, NOKIA, autres projets)","TRAVAUX OCM",
AQ40="No root CAuse","No root cause",
AQ40="ODU HS","TX ISSUE",
AQ40="IP &amp; VLAN","TX ISSUE",
AQ40="Warehouse HUAWEI","SPARE-ISSUE",
AQ40="SPARE-HS","SPARE-ISSUE",
AQ40="Power Telco","RAN ISSUE",AQ40="no impacts","no impacts"
),"")</f>
        <v>TX ISSUE</v>
      </c>
      <c r="AQ40" s="67" t="s">
        <v>5990</v>
      </c>
      <c r="AR40" s="48" t="str" cm="1">
        <f t="array" ref="AR40">IFERROR(_xlfn.IFS(
AQ40="MPR ISSUE","ACTIVE",
AQ40="BSS Hardware Issue","ACTIVE",
AQ40="Sites strategiques, MLL, Pylone, etc.","PASSIVE",
AQ40="AKTIVCO DEFAUT GE &amp; POWER Cabinet","PASSIVE",
AQ40="AKTIVCO Coupure ENEO &amp; Baisse de tension","PASSIVE",
AQ40="Coupure ENEO &amp; Baisse de tension","PASSIVE",
AQ40="Defaut GE &amp; POWER Cabinet","PASSIVE",
AQ40="Sharing","PASSIVE",
AQ40="Sites strategiques &amp; DataCenter","PASSIVE",
AQ40="Exclu","Exclu",
AQ40="SAT","ACTIVE",
AQ40="SPARE-ISSUE","SPARE-ISSUE",
AQ40="Fiber CAmtel","ACTIVE",
AQ40="Fiber AOF","ACTIVE",
AQ40="Projet OCM (HUAWEI)","PLANNED WORKS",
AQ40="Projet OCM (NOKIA)","PLANNED WORKS",
AQ40="ACCESS-ISSUE","ACCESS-ISSUE",
AQ40="Projet OCM (ZTE, NOKIA, autres projets)","PLANNED WORKS",
AQ40="No root CAuse","No root cause",
AQ40="ODU HS","ACTIVE",
AQ40="IP &amp; VLAN","ACTIVE",
AQ40="Warehouse HUAWEI","SPARE-ISSUE",
AQ40="SPARE-HS","SPARE-ISSUE",
AQ40="Power Telco","ACTIVE", AQ40="no impacts","no impacts"
),"")</f>
        <v>ACTIVE</v>
      </c>
      <c r="AS40" s="92" t="s">
        <v>6394</v>
      </c>
      <c r="AT40" s="98" t="s">
        <v>275</v>
      </c>
      <c r="AV40" s="17" t="s">
        <v>5537</v>
      </c>
      <c r="AW40" s="7" t="s">
        <v>6007</v>
      </c>
      <c r="AX40" s="6" t="s">
        <v>6399</v>
      </c>
      <c r="AY40" s="7"/>
      <c r="AZ40" s="3" t="s">
        <v>5537</v>
      </c>
      <c r="BA40" s="18" t="s">
        <v>5537</v>
      </c>
      <c r="BB40" s="18" t="s">
        <v>5537</v>
      </c>
      <c r="BC40" s="18" t="s">
        <v>5537</v>
      </c>
      <c r="BD40" s="18" t="s">
        <v>5537</v>
      </c>
      <c r="BE40" s="18" t="s">
        <v>5537</v>
      </c>
      <c r="BF40" s="18" t="s">
        <v>5537</v>
      </c>
      <c r="BG40" s="18" t="s">
        <v>5537</v>
      </c>
      <c r="BH40" s="18" t="s">
        <v>5537</v>
      </c>
      <c r="BI40" s="18" t="s">
        <v>5537</v>
      </c>
      <c r="BJ40" s="18" t="s">
        <v>5537</v>
      </c>
      <c r="BK40" s="18" t="s">
        <v>5537</v>
      </c>
      <c r="BL40" s="9" t="s">
        <v>5537</v>
      </c>
      <c r="BM40" s="14" t="s">
        <v>6448</v>
      </c>
      <c r="BN40" s="14" t="s">
        <v>5537</v>
      </c>
      <c r="BO40" s="14" t="str">
        <f>_xlfn.XLOOKUP(B40,'[4]cell downs 18042026 17h'!$B:$B,'[4]cell downs 18042026 17h'!$B:$B,"")</f>
        <v/>
      </c>
      <c r="BP40" s="14" t="str">
        <f>_xlfn.XLOOKUP(B40,'[5]Cells Huawei 19042026 15h'!$B:$B,'[5]Cells Huawei 19042026 15h'!$B:$B,"")</f>
        <v/>
      </c>
      <c r="BQ40" s="9" t="str">
        <f>_xlfn.XLOOKUP(B40,'[6]cells down 19042026 9H40'!$B:$B,'[6]cells down 19042026 9H40'!$B:$B,"")</f>
        <v/>
      </c>
      <c r="BR40" s="9" t="s">
        <v>5537</v>
      </c>
      <c r="BS40" s="9" t="s">
        <v>12</v>
      </c>
      <c r="BT40" s="108"/>
    </row>
    <row r="41" spans="1:72" s="9" customFormat="1" ht="24" customHeight="1" x14ac:dyDescent="0.35">
      <c r="A41" s="1" t="s">
        <v>2847</v>
      </c>
      <c r="B41" s="8" t="s">
        <v>2848</v>
      </c>
      <c r="C41" s="3" t="str">
        <f>_xlfn.XLOOKUP(B41,'[1]daily break down'!$D:$D,'[1]daily break down'!$E:$E,"")</f>
        <v>Bafoussam</v>
      </c>
      <c r="D41" s="1" t="s">
        <v>21</v>
      </c>
      <c r="E41" s="1" t="s">
        <v>36</v>
      </c>
      <c r="F41" s="3" t="s">
        <v>102</v>
      </c>
      <c r="G41" s="1" t="s">
        <v>299</v>
      </c>
      <c r="H41" s="32" t="str">
        <f>_xlfn.XLOOKUP(B41,[2]CALCULATION!$B:$B,[2]CALCULATION!$H:$H,"")</f>
        <v>Huawei</v>
      </c>
      <c r="I41" s="28">
        <v>0.46809946551837295</v>
      </c>
      <c r="J41" s="28">
        <v>0.79803057931187982</v>
      </c>
      <c r="K41" s="28">
        <v>0.43656704705321703</v>
      </c>
      <c r="L41" s="28">
        <v>0</v>
      </c>
      <c r="M41" s="28">
        <v>0</v>
      </c>
      <c r="N41" s="28">
        <v>0</v>
      </c>
      <c r="O41" s="28">
        <v>0</v>
      </c>
      <c r="P41" s="28">
        <v>0.1358141213869698</v>
      </c>
      <c r="Q41" s="28">
        <v>0.35358042764237391</v>
      </c>
      <c r="R41" s="28">
        <v>0.14687186994375528</v>
      </c>
      <c r="S41" s="93">
        <v>0.56469424968538917</v>
      </c>
      <c r="T41" s="93">
        <f>_xlfn.XLOOKUP(B41,'[3]Nur des jours'!$B:$B,'[3]Nur des jours'!$U:$U,"")</f>
        <v>0.15079558717358238</v>
      </c>
      <c r="U41" s="93">
        <v>0</v>
      </c>
      <c r="V41" s="93">
        <v>0.24350232426740637</v>
      </c>
      <c r="W41" s="93">
        <v>0.15079558717358238</v>
      </c>
      <c r="X41" s="93">
        <v>0.14530238305182441</v>
      </c>
      <c r="Y41" s="93">
        <v>1.7988103289359163</v>
      </c>
      <c r="Z41" s="93">
        <v>0</v>
      </c>
      <c r="AA41" s="93">
        <v>0.29352971894770186</v>
      </c>
      <c r="AB41" s="93">
        <v>0.14524887781687223</v>
      </c>
      <c r="AC41" s="93">
        <f>_xlfn.XLOOKUP(B41,'[3]Nur des jours'!$B:$B,'[3]Nur des jours'!$N:$N,"")</f>
        <v>0</v>
      </c>
      <c r="AD41" s="93">
        <v>0</v>
      </c>
      <c r="AE41" s="93">
        <v>4.5927645227475722</v>
      </c>
      <c r="AF41" s="93">
        <v>17.768268114018941</v>
      </c>
      <c r="AG41" s="93"/>
      <c r="AH41" s="93">
        <v>15.556450876487089</v>
      </c>
      <c r="AI41" s="93">
        <v>10.964583608103625</v>
      </c>
      <c r="AJ41" s="93">
        <v>14.052358208295509</v>
      </c>
      <c r="AK41" s="93">
        <v>17.78211711504661</v>
      </c>
      <c r="AL41" s="93">
        <v>15.556450876487089</v>
      </c>
      <c r="AM41" s="49" t="s">
        <v>5559</v>
      </c>
      <c r="AN41" s="49"/>
      <c r="AO41" s="48" t="str" cm="1">
        <f t="array" ref="AO41">IFERROR(_xlfn.IFS(
AQ41="MPR ISSUE","PDH",
AQ41="BSS Hardware Issue","BSS",
AQ41="Sites strategiques, MLL, Pylone, etc.","ENVTECH",
AQ41="AKTIVCO DEFAUT GE &amp; POWER Cabinet","AKTIVCO",
AQ41="AKTIVCO Coupure ENEO &amp; Baisse de tension","AKTIVCO GRID ONLY",
AQ41="Coupure ENEO &amp; Baisse de tension","IHS GRID ONLY",
AQ41="Defaut GE &amp; POWER Cabinet","IHS",
AQ41="Sharing","Partners",
AQ41="Sites strategiques &amp; DataCenter","SST &amp; DC",
AQ41="Exclu","Exclu",
AQ41="SAT","SAT",
AQ41="SPARE-ISSUE","SPARE-ISSUE",
AQ41="Fiber CAmtel","TRANS_FO_CAMTEL",
AQ41="Fiber AOF","Fiber AOF",
AQ41="Projet OCM (HUAWEI)","TRAVAUX-HUAWEI",
AQ41="Projet OCM (NOKIA)","TRAVAUX-NOKIA",
AQ41="ACCESS-ISSUE","ACCESS-ISSUE",
AQ41="Projet OCM (ZTE, NOKIA, autres projets)","TRAVAUX OCM",
AQ41="No root CAuse","No root cause",
AQ41="ODU HS","PDH",
AQ41="IP &amp; VLAN","PDH",
AQ41="Warehouse HUAWEI","SPARE-ISSUE",
AQ41="SPARE-HS","SPARE-ISSUE",
AQ41="Power Telco","BSS",AQ41="no impacts","no impacts"
),"")</f>
        <v>SPARE-ISSUE</v>
      </c>
      <c r="AP41" s="48" t="str" cm="1">
        <f t="array" ref="AP41">IFERROR(_xlfn.IFS(
AQ41="MPR ISSUE","TX ISSUE",
AQ41="BSS Hardware Issue","RAN ISSUE",
AQ41="Sites strategiques, MLL, Pylone, etc.","ENVTECH",
AQ41="AKTIVCO DEFAUT GE &amp; POWER Cabinet","POWER ISSUE",
AQ41="AKTIVCO Coupure ENEO &amp; Baisse de tension","POWER ISSUE",
AQ41="Coupure ENEO &amp; Baisse de tension","POWER ISSUE",
AQ41="Defaut GE &amp; POWER Cabinet","POWER ISSUE",
AQ41="Sharing","POWER ISSUE",
AQ41="Sites strategiques &amp; DataCenter","POWER ISSUE",
AQ41="Exclu","Exclu",
AQ41="SAT","TX ISSUE",
AQ41="SPARE-ISSUE","SPARE-ISSUE",
AQ41="Fiber CAmtel","TX ISSUE",
AQ41="Fiber AOF","TX ISSUE",
AQ41="Projet OCM (HUAWEI)","TRAVAUX-HUAWEI",
AQ41="Projet OCM (NOKIA)","TRAVAUX -NOKIA",
AQ41="ACCESS-ISSUE","ACCESS-ISSUE",
AQ41="Projet OCM (ZTE, NOKIA, autres projets)","TRAVAUX OCM",
AQ41="No root CAuse","No root cause",
AQ41="ODU HS","TX ISSUE",
AQ41="IP &amp; VLAN","TX ISSUE",
AQ41="Warehouse HUAWEI","SPARE-ISSUE",
AQ41="SPARE-HS","SPARE-ISSUE",
AQ41="Power Telco","RAN ISSUE",AQ41="no impacts","no impacts"
),"")</f>
        <v>SPARE-ISSUE</v>
      </c>
      <c r="AQ41" s="67" t="s">
        <v>5354</v>
      </c>
      <c r="AR41" s="48" t="str" cm="1">
        <f t="array" ref="AR41">IFERROR(_xlfn.IFS(
AQ41="MPR ISSUE","ACTIVE",
AQ41="BSS Hardware Issue","ACTIVE",
AQ41="Sites strategiques, MLL, Pylone, etc.","PASSIVE",
AQ41="AKTIVCO DEFAUT GE &amp; POWER Cabinet","PASSIVE",
AQ41="AKTIVCO Coupure ENEO &amp; Baisse de tension","PASSIVE",
AQ41="Coupure ENEO &amp; Baisse de tension","PASSIVE",
AQ41="Defaut GE &amp; POWER Cabinet","PASSIVE",
AQ41="Sharing","PASSIVE",
AQ41="Sites strategiques &amp; DataCenter","PASSIVE",
AQ41="Exclu","Exclu",
AQ41="SAT","ACTIVE",
AQ41="SPARE-ISSUE","SPARE-ISSUE",
AQ41="Fiber CAmtel","ACTIVE",
AQ41="Fiber AOF","ACTIVE",
AQ41="Projet OCM (HUAWEI)","PLANNED WORKS",
AQ41="Projet OCM (NOKIA)","PLANNED WORKS",
AQ41="ACCESS-ISSUE","ACCESS-ISSUE",
AQ41="Projet OCM (ZTE, NOKIA, autres projets)","PLANNED WORKS",
AQ41="No root CAuse","No root cause",
AQ41="ODU HS","ACTIVE",
AQ41="IP &amp; VLAN","ACTIVE",
AQ41="Warehouse HUAWEI","SPARE-ISSUE",
AQ41="SPARE-HS","SPARE-ISSUE",
AQ41="Power Telco","ACTIVE", AQ41="no impacts","no impacts"
),"")</f>
        <v>SPARE-ISSUE</v>
      </c>
      <c r="AS41" s="92" t="s">
        <v>6014</v>
      </c>
      <c r="AT41" s="98" t="s">
        <v>2848</v>
      </c>
      <c r="AV41" s="17" t="s">
        <v>5537</v>
      </c>
      <c r="AW41" s="7" t="s">
        <v>6099</v>
      </c>
      <c r="AX41" s="6" t="s">
        <v>6399</v>
      </c>
      <c r="AY41" s="7"/>
      <c r="AZ41" s="3" t="s">
        <v>5537</v>
      </c>
      <c r="BA41" s="18" t="s">
        <v>6171</v>
      </c>
      <c r="BB41" s="18" t="s">
        <v>6171</v>
      </c>
      <c r="BC41" s="18" t="s">
        <v>6171</v>
      </c>
      <c r="BD41" s="18" t="s">
        <v>5537</v>
      </c>
      <c r="BE41" s="18" t="s">
        <v>5537</v>
      </c>
      <c r="BF41" s="18" t="s">
        <v>5537</v>
      </c>
      <c r="BG41" s="18" t="s">
        <v>5537</v>
      </c>
      <c r="BH41" s="18" t="s">
        <v>5537</v>
      </c>
      <c r="BI41" s="18" t="s">
        <v>5537</v>
      </c>
      <c r="BJ41" s="18" t="s">
        <v>5537</v>
      </c>
      <c r="BK41" s="18" t="s">
        <v>5537</v>
      </c>
      <c r="BL41" s="9" t="s">
        <v>5537</v>
      </c>
      <c r="BM41" s="14" t="s">
        <v>6459</v>
      </c>
      <c r="BN41" s="14" t="s">
        <v>5537</v>
      </c>
      <c r="BO41" s="14" t="str">
        <f>_xlfn.XLOOKUP(B41,'[4]cell downs 18042026 17h'!$B:$B,'[4]cell downs 18042026 17h'!$B:$B,"")</f>
        <v/>
      </c>
      <c r="BP41" s="14" t="str">
        <f>_xlfn.XLOOKUP(B41,'[5]Cells Huawei 19042026 15h'!$B:$B,'[5]Cells Huawei 19042026 15h'!$B:$B,"")</f>
        <v/>
      </c>
      <c r="BQ41" s="9" t="str">
        <f>_xlfn.XLOOKUP(B41,'[6]cells down 19042026 9H40'!$B:$B,'[6]cells down 19042026 9H40'!$B:$B,"")</f>
        <v/>
      </c>
      <c r="BR41" s="9" t="s">
        <v>5537</v>
      </c>
      <c r="BS41" s="9" t="s">
        <v>5537</v>
      </c>
      <c r="BT41" s="108"/>
    </row>
    <row r="42" spans="1:72" s="9" customFormat="1" ht="18.5" customHeight="1" x14ac:dyDescent="0.35">
      <c r="A42" s="1" t="s">
        <v>183</v>
      </c>
      <c r="B42" s="1" t="s">
        <v>184</v>
      </c>
      <c r="C42" s="3" t="str">
        <f>_xlfn.XLOOKUP(B42,'[1]daily break down'!$D:$D,'[1]daily break down'!$E:$E,"")</f>
        <v>EXTREME-NORD</v>
      </c>
      <c r="D42" s="1" t="s">
        <v>18</v>
      </c>
      <c r="E42" s="1"/>
      <c r="F42" s="3" t="s">
        <v>55</v>
      </c>
      <c r="G42" s="1" t="s">
        <v>185</v>
      </c>
      <c r="H42" s="32" t="str">
        <f>_xlfn.XLOOKUP(B42,[2]CALCULATION!$B:$B,[2]CALCULATION!$H:$H,"")</f>
        <v>Huawei</v>
      </c>
      <c r="I42" s="28">
        <v>16.611217408177886</v>
      </c>
      <c r="J42" s="28">
        <v>11.780960982555868</v>
      </c>
      <c r="K42" s="28">
        <v>12.691887607616863</v>
      </c>
      <c r="L42" s="28">
        <v>11.596082560717742</v>
      </c>
      <c r="M42" s="28">
        <v>13.690027765649926</v>
      </c>
      <c r="N42" s="28">
        <v>13.326192167975048</v>
      </c>
      <c r="O42" s="28">
        <v>10.481211815097321</v>
      </c>
      <c r="P42" s="28">
        <v>12.864352814946081</v>
      </c>
      <c r="Q42" s="28">
        <v>7.0784215527647234</v>
      </c>
      <c r="R42" s="28">
        <v>11.380117597372394</v>
      </c>
      <c r="S42" s="93">
        <v>8.2046889134299565</v>
      </c>
      <c r="T42" s="93">
        <f>_xlfn.XLOOKUP(B42,'[3]Nur des jours'!$B:$B,'[3]Nur des jours'!$U:$U,"")</f>
        <v>11.59048234612608</v>
      </c>
      <c r="U42" s="93">
        <v>8.4947586271840851</v>
      </c>
      <c r="V42" s="93">
        <v>11.950394226571131</v>
      </c>
      <c r="W42" s="93">
        <v>11.59048234612608</v>
      </c>
      <c r="X42" s="93">
        <v>12.9258838351411</v>
      </c>
      <c r="Y42" s="93">
        <v>8.1269101368877941</v>
      </c>
      <c r="Z42" s="93">
        <v>6.4586169110785798</v>
      </c>
      <c r="AA42" s="93">
        <v>5.5432315164382349</v>
      </c>
      <c r="AB42" s="93">
        <v>6.0493910390859318</v>
      </c>
      <c r="AC42" s="93">
        <f>_xlfn.XLOOKUP(B42,'[3]Nur des jours'!$B:$B,'[3]Nur des jours'!$N:$N,"")</f>
        <v>7.6512307630845271</v>
      </c>
      <c r="AD42" s="93">
        <v>7.6512307630845271</v>
      </c>
      <c r="AE42" s="93">
        <v>12.17590095681628</v>
      </c>
      <c r="AF42" s="93">
        <v>15.169179985903154</v>
      </c>
      <c r="AG42" s="93"/>
      <c r="AH42" s="93">
        <v>15.159263682358681</v>
      </c>
      <c r="AI42" s="93">
        <v>23.803849981415535</v>
      </c>
      <c r="AJ42" s="93">
        <v>34.304331527892529</v>
      </c>
      <c r="AK42" s="93">
        <v>0.46734744466113765</v>
      </c>
      <c r="AL42" s="93">
        <v>15.159263682358681</v>
      </c>
      <c r="AM42" s="49" t="s">
        <v>5601</v>
      </c>
      <c r="AN42" s="49"/>
      <c r="AO42" s="48" t="str" cm="1">
        <f t="array" ref="AO42">IFERROR(_xlfn.IFS(
AQ42="MPR ISSUE","PDH",
AQ42="BSS Hardware Issue","BSS",
AQ42="Sites strategiques, MLL, Pylone, etc.","ENVTECH",
AQ42="AKTIVCO DEFAUT GE &amp; POWER Cabinet","AKTIVCO",
AQ42="AKTIVCO Coupure ENEO &amp; Baisse de tension","AKTIVCO GRID ONLY",
AQ42="Coupure ENEO &amp; Baisse de tension","IHS GRID ONLY",
AQ42="Defaut GE &amp; POWER Cabinet","IHS",
AQ42="Sharing","Partners",
AQ42="Sites strategiques &amp; DataCenter","SST &amp; DC",
AQ42="Exclu","Exclu",
AQ42="SAT","SAT",
AQ42="SPARE-ISSUE","SPARE-ISSUE",
AQ42="Fiber CAmtel","TRANS_FO_CAMTEL",
AQ42="Fiber AOF","Fiber AOF",
AQ42="Projet OCM (HUAWEI)","TRAVAUX-HUAWEI",
AQ42="Projet OCM (NOKIA)","TRAVAUX-NOKIA",
AQ42="ACCESS-ISSUE","ACCESS-ISSUE",
AQ42="Projet OCM (ZTE, NOKIA, autres projets)","TRAVAUX OCM",
AQ42="No root CAuse","No root cause",
AQ42="ODU HS","PDH",
AQ42="IP &amp; VLAN","PDH",
AQ42="Warehouse HUAWEI","SPARE-ISSUE",
AQ42="SPARE-HS","SPARE-ISSUE",
AQ42="Power Telco","BSS",AQ42="no impacts","no impacts"
),"")</f>
        <v>Partners</v>
      </c>
      <c r="AP42" s="48" t="str" cm="1">
        <f t="array" ref="AP42">IFERROR(_xlfn.IFS(
AQ42="MPR ISSUE","TX ISSUE",
AQ42="BSS Hardware Issue","RAN ISSUE",
AQ42="Sites strategiques, MLL, Pylone, etc.","ENVTECH",
AQ42="AKTIVCO DEFAUT GE &amp; POWER Cabinet","POWER ISSUE",
AQ42="AKTIVCO Coupure ENEO &amp; Baisse de tension","POWER ISSUE",
AQ42="Coupure ENEO &amp; Baisse de tension","POWER ISSUE",
AQ42="Defaut GE &amp; POWER Cabinet","POWER ISSUE",
AQ42="Sharing","POWER ISSUE",
AQ42="Sites strategiques &amp; DataCenter","POWER ISSUE",
AQ42="Exclu","Exclu",
AQ42="SAT","TX ISSUE",
AQ42="SPARE-ISSUE","SPARE-ISSUE",
AQ42="Fiber CAmtel","TX ISSUE",
AQ42="Fiber AOF","TX ISSUE",
AQ42="Projet OCM (HUAWEI)","TRAVAUX-HUAWEI",
AQ42="Projet OCM (NOKIA)","TRAVAUX -NOKIA",
AQ42="ACCESS-ISSUE","ACCESS-ISSUE",
AQ42="Projet OCM (ZTE, NOKIA, autres projets)","TRAVAUX OCM",
AQ42="No root CAuse","No root cause",
AQ42="ODU HS","TX ISSUE",
AQ42="IP &amp; VLAN","TX ISSUE",
AQ42="Warehouse HUAWEI","SPARE-ISSUE",
AQ42="SPARE-HS","SPARE-ISSUE",
AQ42="Power Telco","RAN ISSUE",AQ42="no impacts","no impacts"
),"")</f>
        <v>POWER ISSUE</v>
      </c>
      <c r="AQ42" s="67" t="s">
        <v>5331</v>
      </c>
      <c r="AR42" s="48" t="str" cm="1">
        <f t="array" ref="AR42">IFERROR(_xlfn.IFS(
AQ42="MPR ISSUE","ACTIVE",
AQ42="BSS Hardware Issue","ACTIVE",
AQ42="Sites strategiques, MLL, Pylone, etc.","PASSIVE",
AQ42="AKTIVCO DEFAUT GE &amp; POWER Cabinet","PASSIVE",
AQ42="AKTIVCO Coupure ENEO &amp; Baisse de tension","PASSIVE",
AQ42="Coupure ENEO &amp; Baisse de tension","PASSIVE",
AQ42="Defaut GE &amp; POWER Cabinet","PASSIVE",
AQ42="Sharing","PASSIVE",
AQ42="Sites strategiques &amp; DataCenter","PASSIVE",
AQ42="Exclu","Exclu",
AQ42="SAT","ACTIVE",
AQ42="SPARE-ISSUE","SPARE-ISSUE",
AQ42="Fiber CAmtel","ACTIVE",
AQ42="Fiber AOF","ACTIVE",
AQ42="Projet OCM (HUAWEI)","PLANNED WORKS",
AQ42="Projet OCM (NOKIA)","PLANNED WORKS",
AQ42="ACCESS-ISSUE","ACCESS-ISSUE",
AQ42="Projet OCM (ZTE, NOKIA, autres projets)","PLANNED WORKS",
AQ42="No root CAuse","No root cause",
AQ42="ODU HS","ACTIVE",
AQ42="IP &amp; VLAN","ACTIVE",
AQ42="Warehouse HUAWEI","SPARE-ISSUE",
AQ42="SPARE-HS","SPARE-ISSUE",
AQ42="Power Telco","ACTIVE", AQ42="no impacts","no impacts"
),"")</f>
        <v>PASSIVE</v>
      </c>
      <c r="AS42" s="92" t="s">
        <v>5709</v>
      </c>
      <c r="AT42" s="98" t="s">
        <v>184</v>
      </c>
      <c r="AV42" s="17" t="s">
        <v>5537</v>
      </c>
      <c r="AW42" s="7" t="s">
        <v>5537</v>
      </c>
      <c r="AX42" s="6" t="s">
        <v>5537</v>
      </c>
      <c r="AY42" s="7"/>
      <c r="AZ42" s="3" t="s">
        <v>5537</v>
      </c>
      <c r="BA42" s="18" t="s">
        <v>5537</v>
      </c>
      <c r="BB42" s="18" t="s">
        <v>5537</v>
      </c>
      <c r="BC42" s="18" t="s">
        <v>5537</v>
      </c>
      <c r="BD42" s="18" t="s">
        <v>5537</v>
      </c>
      <c r="BE42" s="18" t="s">
        <v>5537</v>
      </c>
      <c r="BF42" s="18" t="s">
        <v>5537</v>
      </c>
      <c r="BG42" s="18" t="s">
        <v>5537</v>
      </c>
      <c r="BH42" s="18" t="s">
        <v>5537</v>
      </c>
      <c r="BI42" s="18" t="s">
        <v>5537</v>
      </c>
      <c r="BJ42" s="18" t="s">
        <v>6172</v>
      </c>
      <c r="BK42" s="18" t="s">
        <v>6173</v>
      </c>
      <c r="BL42" s="9" t="s">
        <v>5537</v>
      </c>
      <c r="BM42" s="14" t="s">
        <v>5537</v>
      </c>
      <c r="BN42" s="14" t="s">
        <v>5537</v>
      </c>
      <c r="BO42" s="14" t="str">
        <f>_xlfn.XLOOKUP(B42,'[4]cell downs 18042026 17h'!$B:$B,'[4]cell downs 18042026 17h'!$B:$B,"")</f>
        <v/>
      </c>
      <c r="BP42" s="14" t="str">
        <f>_xlfn.XLOOKUP(B42,'[5]Cells Huawei 19042026 15h'!$B:$B,'[5]Cells Huawei 19042026 15h'!$B:$B,"")</f>
        <v>EXN_246</v>
      </c>
      <c r="BQ42" s="9" t="str">
        <f>_xlfn.XLOOKUP(B42,'[6]cells down 19042026 9H40'!$B:$B,'[6]cells down 19042026 9H40'!$B:$B,"")</f>
        <v/>
      </c>
      <c r="BR42" s="9" t="s">
        <v>5537</v>
      </c>
      <c r="BS42" s="9" t="s">
        <v>5537</v>
      </c>
      <c r="BT42" s="108"/>
    </row>
    <row r="43" spans="1:72" s="9" customFormat="1" x14ac:dyDescent="0.35">
      <c r="A43" s="1" t="s">
        <v>160</v>
      </c>
      <c r="B43" s="1" t="s">
        <v>161</v>
      </c>
      <c r="C43" s="3" t="str">
        <f>_xlfn.XLOOKUP(B43,'[1]daily break down'!$D:$D,'[1]daily break down'!$E:$E,"")</f>
        <v>SUD-OUEST</v>
      </c>
      <c r="D43" s="1" t="s">
        <v>11</v>
      </c>
      <c r="E43" s="1" t="s">
        <v>12</v>
      </c>
      <c r="F43" s="3" t="s">
        <v>13</v>
      </c>
      <c r="G43" s="1" t="s">
        <v>106</v>
      </c>
      <c r="H43" s="32" t="str">
        <f>_xlfn.XLOOKUP(B43,[2]CALCULATION!$B:$B,[2]CALCULATION!$H:$H,"")</f>
        <v>Huawei</v>
      </c>
      <c r="I43" s="28">
        <v>14.575646414578534</v>
      </c>
      <c r="J43" s="28">
        <v>14.485614939232319</v>
      </c>
      <c r="K43" s="28">
        <v>15.2840557253455</v>
      </c>
      <c r="L43" s="28">
        <v>23.342479161494495</v>
      </c>
      <c r="M43" s="28">
        <v>34.213690634158318</v>
      </c>
      <c r="N43" s="28">
        <v>34.282409190915246</v>
      </c>
      <c r="O43" s="28">
        <v>34.147790019775535</v>
      </c>
      <c r="P43" s="28">
        <v>34.26812329318301</v>
      </c>
      <c r="Q43" s="28">
        <v>34.223945804190819</v>
      </c>
      <c r="R43" s="28">
        <v>34.188971215610408</v>
      </c>
      <c r="S43" s="93">
        <v>34.212477848832727</v>
      </c>
      <c r="T43" s="93">
        <f>_xlfn.XLOOKUP(B43,'[3]Nur des jours'!$B:$B,'[3]Nur des jours'!$U:$U,"")</f>
        <v>14.887492758958203</v>
      </c>
      <c r="U43" s="93">
        <v>15.181325674237298</v>
      </c>
      <c r="V43" s="93">
        <v>15.53945404685061</v>
      </c>
      <c r="W43" s="93">
        <v>14.887492758958201</v>
      </c>
      <c r="X43" s="93">
        <v>14.586971689310081</v>
      </c>
      <c r="Y43" s="93">
        <v>14.608569969152446</v>
      </c>
      <c r="Z43" s="93">
        <v>15.039732987475494</v>
      </c>
      <c r="AA43" s="93">
        <v>15.118225167150353</v>
      </c>
      <c r="AB43" s="93">
        <v>14.978237637437115</v>
      </c>
      <c r="AC43" s="93">
        <f>_xlfn.XLOOKUP(B43,'[3]Nur des jours'!$B:$B,'[3]Nur des jours'!$N:$N,"")</f>
        <v>15.034739165546627</v>
      </c>
      <c r="AD43" s="93">
        <v>15.034739165546627</v>
      </c>
      <c r="AE43" s="93">
        <v>14.839801759537487</v>
      </c>
      <c r="AF43" s="93">
        <v>15.133634674816586</v>
      </c>
      <c r="AG43" s="93"/>
      <c r="AH43" s="93">
        <v>14.995537663404988</v>
      </c>
      <c r="AI43" s="93">
        <v>8.7988941245119072</v>
      </c>
      <c r="AJ43" s="93">
        <v>15.036255444373044</v>
      </c>
      <c r="AK43" s="93">
        <v>16.666160501852836</v>
      </c>
      <c r="AL43" s="93">
        <v>14.995537663404988</v>
      </c>
      <c r="AM43" s="49" t="s">
        <v>5602</v>
      </c>
      <c r="AN43" s="49"/>
      <c r="AO43" s="48" t="str" cm="1">
        <f t="array" ref="AO43">IFERROR(_xlfn.IFS(
AQ43="MPR ISSUE","PDH",
AQ43="BSS Hardware Issue","BSS",
AQ43="Sites strategiques, MLL, Pylone, etc.","ENVTECH",
AQ43="AKTIVCO DEFAUT GE &amp; POWER Cabinet","AKTIVCO",
AQ43="AKTIVCO Coupure ENEO &amp; Baisse de tension","AKTIVCO GRID ONLY",
AQ43="Coupure ENEO &amp; Baisse de tension","IHS GRID ONLY",
AQ43="Defaut GE &amp; POWER Cabinet","IHS",
AQ43="Sharing","Partners",
AQ43="Sites strategiques &amp; DataCenter","SST &amp; DC",
AQ43="Exclu","Exclu",
AQ43="SAT","SAT",
AQ43="SPARE-ISSUE","SPARE-ISSUE",
AQ43="Fiber CAmtel","TRANS_FO_CAMTEL",
AQ43="Fiber AOF","Fiber AOF",
AQ43="Projet OCM (HUAWEI)","TRAVAUX-HUAWEI",
AQ43="Projet OCM (NOKIA)","TRAVAUX-NOKIA",
AQ43="ACCESS-ISSUE","ACCESS-ISSUE",
AQ43="Projet OCM (ZTE, NOKIA, autres projets)","TRAVAUX OCM",
AQ43="No root CAuse","No root cause",
AQ43="ODU HS","PDH",
AQ43="IP &amp; VLAN","PDH",
AQ43="Warehouse HUAWEI","SPARE-ISSUE",
AQ43="SPARE-HS","SPARE-ISSUE",
AQ43="Power Telco","BSS",AQ43="no impacts","no impacts"
),"")</f>
        <v>IHS</v>
      </c>
      <c r="AP43" s="48" t="str" cm="1">
        <f t="array" ref="AP43">IFERROR(_xlfn.IFS(
AQ43="MPR ISSUE","TX ISSUE",
AQ43="BSS Hardware Issue","RAN ISSUE",
AQ43="Sites strategiques, MLL, Pylone, etc.","ENVTECH",
AQ43="AKTIVCO DEFAUT GE &amp; POWER Cabinet","POWER ISSUE",
AQ43="AKTIVCO Coupure ENEO &amp; Baisse de tension","POWER ISSUE",
AQ43="Coupure ENEO &amp; Baisse de tension","POWER ISSUE",
AQ43="Defaut GE &amp; POWER Cabinet","POWER ISSUE",
AQ43="Sharing","POWER ISSUE",
AQ43="Sites strategiques &amp; DataCenter","POWER ISSUE",
AQ43="Exclu","Exclu",
AQ43="SAT","TX ISSUE",
AQ43="SPARE-ISSUE","SPARE-ISSUE",
AQ43="Fiber CAmtel","TX ISSUE",
AQ43="Fiber AOF","TX ISSUE",
AQ43="Projet OCM (HUAWEI)","TRAVAUX-HUAWEI",
AQ43="Projet OCM (NOKIA)","TRAVAUX -NOKIA",
AQ43="ACCESS-ISSUE","ACCESS-ISSUE",
AQ43="Projet OCM (ZTE, NOKIA, autres projets)","TRAVAUX OCM",
AQ43="No root CAuse","No root cause",
AQ43="ODU HS","TX ISSUE",
AQ43="IP &amp; VLAN","TX ISSUE",
AQ43="Warehouse HUAWEI","SPARE-ISSUE",
AQ43="SPARE-HS","SPARE-ISSUE",
AQ43="Power Telco","RAN ISSUE",AQ43="no impacts","no impacts"
),"")</f>
        <v>POWER ISSUE</v>
      </c>
      <c r="AQ43" s="67" t="s">
        <v>5330</v>
      </c>
      <c r="AR43" s="48" t="str" cm="1">
        <f t="array" ref="AR43">IFERROR(_xlfn.IFS(
AQ43="MPR ISSUE","ACTIVE",
AQ43="BSS Hardware Issue","ACTIVE",
AQ43="Sites strategiques, MLL, Pylone, etc.","PASSIVE",
AQ43="AKTIVCO DEFAUT GE &amp; POWER Cabinet","PASSIVE",
AQ43="AKTIVCO Coupure ENEO &amp; Baisse de tension","PASSIVE",
AQ43="Coupure ENEO &amp; Baisse de tension","PASSIVE",
AQ43="Defaut GE &amp; POWER Cabinet","PASSIVE",
AQ43="Sharing","PASSIVE",
AQ43="Sites strategiques &amp; DataCenter","PASSIVE",
AQ43="Exclu","Exclu",
AQ43="SAT","ACTIVE",
AQ43="SPARE-ISSUE","SPARE-ISSUE",
AQ43="Fiber CAmtel","ACTIVE",
AQ43="Fiber AOF","ACTIVE",
AQ43="Projet OCM (HUAWEI)","PLANNED WORKS",
AQ43="Projet OCM (NOKIA)","PLANNED WORKS",
AQ43="ACCESS-ISSUE","ACCESS-ISSUE",
AQ43="Projet OCM (ZTE, NOKIA, autres projets)","PLANNED WORKS",
AQ43="No root CAuse","No root cause",
AQ43="ODU HS","ACTIVE",
AQ43="IP &amp; VLAN","ACTIVE",
AQ43="Warehouse HUAWEI","SPARE-ISSUE",
AQ43="SPARE-HS","SPARE-ISSUE",
AQ43="Power Telco","ACTIVE", AQ43="no impacts","no impacts"
),"")</f>
        <v>PASSIVE</v>
      </c>
      <c r="AS43" s="92" t="s">
        <v>6016</v>
      </c>
      <c r="AT43" s="98" t="s">
        <v>161</v>
      </c>
      <c r="AV43" s="17" t="s">
        <v>5537</v>
      </c>
      <c r="AW43" s="7" t="s">
        <v>6100</v>
      </c>
      <c r="AX43" s="6" t="s">
        <v>5537</v>
      </c>
      <c r="AY43" s="7"/>
      <c r="AZ43" s="3" t="s">
        <v>5537</v>
      </c>
      <c r="BA43" s="18" t="s">
        <v>5537</v>
      </c>
      <c r="BB43" s="18" t="s">
        <v>5537</v>
      </c>
      <c r="BC43" s="18" t="s">
        <v>5537</v>
      </c>
      <c r="BD43" s="18" t="s">
        <v>5537</v>
      </c>
      <c r="BE43" s="18" t="s">
        <v>5537</v>
      </c>
      <c r="BF43" s="18" t="s">
        <v>5537</v>
      </c>
      <c r="BG43" s="18" t="s">
        <v>5537</v>
      </c>
      <c r="BH43" s="18" t="s">
        <v>5537</v>
      </c>
      <c r="BI43" s="18" t="s">
        <v>5537</v>
      </c>
      <c r="BJ43" s="18" t="s">
        <v>5710</v>
      </c>
      <c r="BK43" s="18" t="s">
        <v>5537</v>
      </c>
      <c r="BL43" s="9" t="s">
        <v>5537</v>
      </c>
      <c r="BM43" s="14" t="s">
        <v>6448</v>
      </c>
      <c r="BN43" s="14" t="s">
        <v>5537</v>
      </c>
      <c r="BO43" s="14" t="str">
        <f>_xlfn.XLOOKUP(B43,'[4]cell downs 18042026 17h'!$B:$B,'[4]cell downs 18042026 17h'!$B:$B,"")</f>
        <v/>
      </c>
      <c r="BP43" s="14" t="str">
        <f>_xlfn.XLOOKUP(B43,'[5]Cells Huawei 19042026 15h'!$B:$B,'[5]Cells Huawei 19042026 15h'!$B:$B,"")</f>
        <v>SUO_054</v>
      </c>
      <c r="BQ43" s="9" t="str">
        <f>_xlfn.XLOOKUP(B43,'[6]cells down 19042026 9H40'!$B:$B,'[6]cells down 19042026 9H40'!$B:$B,"")</f>
        <v/>
      </c>
      <c r="BR43" s="9" t="s">
        <v>161</v>
      </c>
      <c r="BS43" s="9" t="s">
        <v>594</v>
      </c>
      <c r="BT43" s="108"/>
    </row>
    <row r="44" spans="1:72" s="9" customFormat="1" x14ac:dyDescent="0.35">
      <c r="A44" s="1" t="s">
        <v>1905</v>
      </c>
      <c r="B44" s="1" t="s">
        <v>1906</v>
      </c>
      <c r="C44" s="3" t="str">
        <f>_xlfn.XLOOKUP(B44,'[1]daily break down'!$D:$D,'[1]daily break down'!$E:$E,"")</f>
        <v>Douala</v>
      </c>
      <c r="D44" s="1" t="s">
        <v>11</v>
      </c>
      <c r="E44" s="1" t="s">
        <v>12</v>
      </c>
      <c r="F44" s="3" t="s">
        <v>31</v>
      </c>
      <c r="G44" s="1" t="s">
        <v>32</v>
      </c>
      <c r="H44" s="34" t="str">
        <f>_xlfn.XLOOKUP(B44,[2]CALCULATION!$B:$B,[2]CALCULATION!$H:$H,"")</f>
        <v>ZTE</v>
      </c>
      <c r="I44" s="28">
        <v>0</v>
      </c>
      <c r="J44" s="28">
        <v>17.909575439527671</v>
      </c>
      <c r="K44" s="28">
        <v>22.486769938904157</v>
      </c>
      <c r="L44" s="28">
        <v>0</v>
      </c>
      <c r="M44" s="28">
        <v>0</v>
      </c>
      <c r="N44" s="28">
        <v>0</v>
      </c>
      <c r="O44" s="28">
        <v>0</v>
      </c>
      <c r="P44" s="28">
        <v>0</v>
      </c>
      <c r="Q44" s="28">
        <v>0</v>
      </c>
      <c r="R44" s="28">
        <v>0</v>
      </c>
      <c r="S44" s="93">
        <v>0</v>
      </c>
      <c r="T44" s="93">
        <f>_xlfn.XLOOKUP(B44,'[3]Nur des jours'!$B:$B,'[3]Nur des jours'!$U:$U,"")</f>
        <v>0</v>
      </c>
      <c r="U44" s="93">
        <v>0</v>
      </c>
      <c r="V44" s="93">
        <v>0</v>
      </c>
      <c r="W44" s="93">
        <v>0</v>
      </c>
      <c r="X44" s="93">
        <v>0</v>
      </c>
      <c r="Y44" s="93">
        <v>0</v>
      </c>
      <c r="Z44" s="93">
        <v>0</v>
      </c>
      <c r="AA44" s="93">
        <v>0</v>
      </c>
      <c r="AB44" s="93">
        <v>0</v>
      </c>
      <c r="AC44" s="93">
        <f>_xlfn.XLOOKUP(B44,'[3]Nur des jours'!$B:$B,'[3]Nur des jours'!$N:$N,"")</f>
        <v>0</v>
      </c>
      <c r="AD44" s="93">
        <v>0</v>
      </c>
      <c r="AE44" s="93">
        <v>0</v>
      </c>
      <c r="AF44" s="93">
        <v>0</v>
      </c>
      <c r="AG44" s="93"/>
      <c r="AH44" s="93">
        <v>14.879074601992395</v>
      </c>
      <c r="AI44" s="93">
        <v>6.933953215112167</v>
      </c>
      <c r="AJ44" s="93">
        <v>5.9011521160378209</v>
      </c>
      <c r="AK44" s="93">
        <v>22.834291763248387</v>
      </c>
      <c r="AL44" s="93">
        <v>14.879074601992395</v>
      </c>
      <c r="AM44" s="49" t="s">
        <v>5559</v>
      </c>
      <c r="AN44" s="49"/>
      <c r="AO44" s="48" t="str" cm="1">
        <f t="array" ref="AO44">IFERROR(_xlfn.IFS(
AQ44="MPR ISSUE","PDH",
AQ44="BSS Hardware Issue","BSS",
AQ44="Sites strategiques, MLL, Pylone, etc.","ENVTECH",
AQ44="AKTIVCO DEFAUT GE &amp; POWER Cabinet","AKTIVCO",
AQ44="AKTIVCO Coupure ENEO &amp; Baisse de tension","AKTIVCO GRID ONLY",
AQ44="Coupure ENEO &amp; Baisse de tension","IHS GRID ONLY",
AQ44="Defaut GE &amp; POWER Cabinet","IHS",
AQ44="Sharing","Partners",
AQ44="Sites strategiques &amp; DataCenter","SST &amp; DC",
AQ44="Exclu","Exclu",
AQ44="SAT","SAT",
AQ44="SPARE-ISSUE","SPARE-ISSUE",
AQ44="Fiber CAmtel","TRANS_FO_CAMTEL",
AQ44="Fiber AOF","Fiber AOF",
AQ44="Projet OCM (HUAWEI)","TRAVAUX-HUAWEI",
AQ44="Projet OCM (NOKIA)","TRAVAUX-NOKIA",
AQ44="ACCESS-ISSUE","ACCESS-ISSUE",
AQ44="Projet OCM (ZTE, NOKIA, autres projets)","TRAVAUX OCM",
AQ44="No root CAuse","No root cause",
AQ44="ODU HS","PDH",
AQ44="IP &amp; VLAN","PDH",
AQ44="Warehouse HUAWEI","SPARE-ISSUE",
AQ44="SPARE-HS","SPARE-ISSUE",
AQ44="Power Telco","BSS",AQ44="no impacts","no impacts"
),"")</f>
        <v>PDH</v>
      </c>
      <c r="AP44" s="48" t="str" cm="1">
        <f t="array" ref="AP44">IFERROR(_xlfn.IFS(
AQ44="MPR ISSUE","TX ISSUE",
AQ44="BSS Hardware Issue","RAN ISSUE",
AQ44="Sites strategiques, MLL, Pylone, etc.","ENVTECH",
AQ44="AKTIVCO DEFAUT GE &amp; POWER Cabinet","POWER ISSUE",
AQ44="AKTIVCO Coupure ENEO &amp; Baisse de tension","POWER ISSUE",
AQ44="Coupure ENEO &amp; Baisse de tension","POWER ISSUE",
AQ44="Defaut GE &amp; POWER Cabinet","POWER ISSUE",
AQ44="Sharing","POWER ISSUE",
AQ44="Sites strategiques &amp; DataCenter","POWER ISSUE",
AQ44="Exclu","Exclu",
AQ44="SAT","TX ISSUE",
AQ44="SPARE-ISSUE","SPARE-ISSUE",
AQ44="Fiber CAmtel","TX ISSUE",
AQ44="Fiber AOF","TX ISSUE",
AQ44="Projet OCM (HUAWEI)","TRAVAUX-HUAWEI",
AQ44="Projet OCM (NOKIA)","TRAVAUX -NOKIA",
AQ44="ACCESS-ISSUE","ACCESS-ISSUE",
AQ44="Projet OCM (ZTE, NOKIA, autres projets)","TRAVAUX OCM",
AQ44="No root CAuse","No root cause",
AQ44="ODU HS","TX ISSUE",
AQ44="IP &amp; VLAN","TX ISSUE",
AQ44="Warehouse HUAWEI","SPARE-ISSUE",
AQ44="SPARE-HS","SPARE-ISSUE",
AQ44="Power Telco","RAN ISSUE",AQ44="no impacts","no impacts"
),"")</f>
        <v>TX ISSUE</v>
      </c>
      <c r="AQ44" s="67" t="s">
        <v>5352</v>
      </c>
      <c r="AR44" s="48" t="str" cm="1">
        <f t="array" ref="AR44">IFERROR(_xlfn.IFS(
AQ44="MPR ISSUE","ACTIVE",
AQ44="BSS Hardware Issue","ACTIVE",
AQ44="Sites strategiques, MLL, Pylone, etc.","PASSIVE",
AQ44="AKTIVCO DEFAUT GE &amp; POWER Cabinet","PASSIVE",
AQ44="AKTIVCO Coupure ENEO &amp; Baisse de tension","PASSIVE",
AQ44="Coupure ENEO &amp; Baisse de tension","PASSIVE",
AQ44="Defaut GE &amp; POWER Cabinet","PASSIVE",
AQ44="Sharing","PASSIVE",
AQ44="Sites strategiques &amp; DataCenter","PASSIVE",
AQ44="Exclu","Exclu",
AQ44="SAT","ACTIVE",
AQ44="SPARE-ISSUE","SPARE-ISSUE",
AQ44="Fiber CAmtel","ACTIVE",
AQ44="Fiber AOF","ACTIVE",
AQ44="Projet OCM (HUAWEI)","PLANNED WORKS",
AQ44="Projet OCM (NOKIA)","PLANNED WORKS",
AQ44="ACCESS-ISSUE","ACCESS-ISSUE",
AQ44="Projet OCM (ZTE, NOKIA, autres projets)","PLANNED WORKS",
AQ44="No root CAuse","No root cause",
AQ44="ODU HS","ACTIVE",
AQ44="IP &amp; VLAN","ACTIVE",
AQ44="Warehouse HUAWEI","SPARE-ISSUE",
AQ44="SPARE-HS","SPARE-ISSUE",
AQ44="Power Telco","ACTIVE", AQ44="no impacts","no impacts"
),"")</f>
        <v>ACTIVE</v>
      </c>
      <c r="AS44" s="92" t="s">
        <v>6070</v>
      </c>
      <c r="AT44" s="98" t="s">
        <v>1906</v>
      </c>
      <c r="AV44" s="17" t="s">
        <v>5537</v>
      </c>
      <c r="AW44" s="7" t="s">
        <v>6101</v>
      </c>
      <c r="AX44" s="6" t="s">
        <v>5537</v>
      </c>
      <c r="AY44" s="7"/>
      <c r="AZ44" s="3" t="s">
        <v>5537</v>
      </c>
      <c r="BA44" s="18" t="s">
        <v>5537</v>
      </c>
      <c r="BB44" s="18" t="s">
        <v>5537</v>
      </c>
      <c r="BC44" s="18" t="s">
        <v>5537</v>
      </c>
      <c r="BD44" s="18" t="s">
        <v>5537</v>
      </c>
      <c r="BE44" s="18" t="s">
        <v>5537</v>
      </c>
      <c r="BF44" s="18" t="s">
        <v>5537</v>
      </c>
      <c r="BG44" s="18" t="s">
        <v>5537</v>
      </c>
      <c r="BH44" s="18" t="s">
        <v>5537</v>
      </c>
      <c r="BI44" s="18" t="s">
        <v>5537</v>
      </c>
      <c r="BJ44" s="18" t="s">
        <v>5537</v>
      </c>
      <c r="BK44" s="18" t="s">
        <v>5752</v>
      </c>
      <c r="BL44" s="9" t="s">
        <v>6174</v>
      </c>
      <c r="BM44" s="14" t="s">
        <v>6448</v>
      </c>
      <c r="BN44" s="14" t="s">
        <v>5537</v>
      </c>
      <c r="BO44" s="14" t="str">
        <f>_xlfn.XLOOKUP(B44,'[4]cell downs 18042026 17h'!$B:$B,'[4]cell downs 18042026 17h'!$B:$B,"")</f>
        <v/>
      </c>
      <c r="BP44" s="14" t="str">
        <f>_xlfn.XLOOKUP(B44,'[5]Cells Huawei 19042026 15h'!$B:$B,'[5]Cells Huawei 19042026 15h'!$B:$B,"")</f>
        <v/>
      </c>
      <c r="BQ44" s="9" t="str">
        <f>_xlfn.XLOOKUP(B44,'[6]cells down 19042026 9H40'!$B:$B,'[6]cells down 19042026 9H40'!$B:$B,"")</f>
        <v/>
      </c>
      <c r="BR44" s="9" t="s">
        <v>1906</v>
      </c>
      <c r="BS44" s="9" t="s">
        <v>12</v>
      </c>
      <c r="BT44" s="108"/>
    </row>
    <row r="45" spans="1:72" s="9" customFormat="1" ht="29" customHeight="1" x14ac:dyDescent="0.35">
      <c r="A45" s="19" t="s">
        <v>5386</v>
      </c>
      <c r="B45" s="19" t="s">
        <v>5387</v>
      </c>
      <c r="C45" s="3" t="str">
        <f>_xlfn.XLOOKUP(B45,'[1]daily break down'!$D:$D,'[1]daily break down'!$E:$E,"")</f>
        <v>Yaounde</v>
      </c>
      <c r="D45" s="19" t="s">
        <v>357</v>
      </c>
      <c r="E45" s="19" t="s">
        <v>22</v>
      </c>
      <c r="F45" s="19" t="s">
        <v>5388</v>
      </c>
      <c r="G45" s="19" t="s">
        <v>115</v>
      </c>
      <c r="H45" s="34" t="str">
        <f>_xlfn.XLOOKUP(B45,[2]CALCULATION!$B:$B,[2]CALCULATION!$H:$H,"")</f>
        <v>ZTE</v>
      </c>
      <c r="I45" s="28">
        <v>36.503340153467285</v>
      </c>
      <c r="J45" s="28">
        <v>36.777393966892383</v>
      </c>
      <c r="K45" s="28">
        <v>30.438593111950073</v>
      </c>
      <c r="L45" s="28">
        <v>0</v>
      </c>
      <c r="M45" s="28">
        <v>9.9727872375033169</v>
      </c>
      <c r="N45" s="28">
        <v>0</v>
      </c>
      <c r="O45" s="28">
        <v>0</v>
      </c>
      <c r="P45" s="28">
        <v>0</v>
      </c>
      <c r="Q45" s="28">
        <v>0</v>
      </c>
      <c r="R45" s="28">
        <v>0</v>
      </c>
      <c r="S45" s="93">
        <v>0</v>
      </c>
      <c r="T45" s="93">
        <f>_xlfn.XLOOKUP(B45,'[3]Nur des jours'!$B:$B,'[3]Nur des jours'!$U:$U,"")</f>
        <v>0</v>
      </c>
      <c r="U45" s="93">
        <v>0</v>
      </c>
      <c r="V45" s="93" t="s">
        <v>5537</v>
      </c>
      <c r="W45" s="93">
        <v>0</v>
      </c>
      <c r="X45" s="93">
        <v>0</v>
      </c>
      <c r="Y45" s="93">
        <v>0</v>
      </c>
      <c r="Z45" s="93">
        <v>0</v>
      </c>
      <c r="AA45" s="93">
        <v>0</v>
      </c>
      <c r="AB45" s="93">
        <v>0</v>
      </c>
      <c r="AC45" s="93">
        <f>_xlfn.XLOOKUP(B45,'[3]Nur des jours'!$B:$B,'[3]Nur des jours'!$N:$N,"")</f>
        <v>0</v>
      </c>
      <c r="AD45" s="93">
        <v>0</v>
      </c>
      <c r="AE45" s="93">
        <v>0</v>
      </c>
      <c r="AF45" s="93">
        <v>24.179657737713061</v>
      </c>
      <c r="AG45" s="93"/>
      <c r="AH45" s="93">
        <v>14.781160022029889</v>
      </c>
      <c r="AI45" s="93">
        <v>12.861123101087491</v>
      </c>
      <c r="AJ45" s="93">
        <v>11.073625263930966</v>
      </c>
      <c r="AK45" s="93">
        <v>17.693675073927423</v>
      </c>
      <c r="AL45" s="93">
        <v>14.781160022029889</v>
      </c>
      <c r="AM45" s="49" t="s">
        <v>5559</v>
      </c>
      <c r="AN45" s="49"/>
      <c r="AO45" s="48" t="str" cm="1">
        <f t="array" ref="AO45">IFERROR(_xlfn.IFS(
AQ45="MPR ISSUE","PDH",
AQ45="BSS Hardware Issue","BSS",
AQ45="Sites strategiques, MLL, Pylone, etc.","ENVTECH",
AQ45="AKTIVCO DEFAUT GE &amp; POWER Cabinet","AKTIVCO",
AQ45="AKTIVCO Coupure ENEO &amp; Baisse de tension","AKTIVCO GRID ONLY",
AQ45="Coupure ENEO &amp; Baisse de tension","IHS GRID ONLY",
AQ45="Defaut GE &amp; POWER Cabinet","IHS",
AQ45="Sharing","Partners",
AQ45="Sites strategiques &amp; DataCenter","SST &amp; DC",
AQ45="Exclu","Exclu",
AQ45="SAT","SAT",
AQ45="SPARE-ISSUE","SPARE-ISSUE",
AQ45="Fiber CAmtel","TRANS_FO_CAMTEL",
AQ45="Fiber AOF","Fiber AOF",
AQ45="Projet OCM (HUAWEI)","TRAVAUX-HUAWEI",
AQ45="Projet OCM (NOKIA)","TRAVAUX-NOKIA",
AQ45="ACCESS-ISSUE","ACCESS-ISSUE",
AQ45="Projet OCM (ZTE, NOKIA, autres projets)","TRAVAUX OCM",
AQ45="No root CAuse","No root cause",
AQ45="ODU HS","PDH",
AQ45="IP &amp; VLAN","PDH",
AQ45="Warehouse HUAWEI","SPARE-ISSUE",
AQ45="SPARE-HS","SPARE-ISSUE",
AQ45="Power Telco","BSS",AQ45="no impacts","no impacts"
),"")</f>
        <v>AKTIVCO</v>
      </c>
      <c r="AP45" s="48" t="str" cm="1">
        <f t="array" ref="AP45">IFERROR(_xlfn.IFS(
AQ45="MPR ISSUE","TX ISSUE",
AQ45="BSS Hardware Issue","RAN ISSUE",
AQ45="Sites strategiques, MLL, Pylone, etc.","ENVTECH",
AQ45="AKTIVCO DEFAUT GE &amp; POWER Cabinet","POWER ISSUE",
AQ45="AKTIVCO Coupure ENEO &amp; Baisse de tension","POWER ISSUE",
AQ45="Coupure ENEO &amp; Baisse de tension","POWER ISSUE",
AQ45="Defaut GE &amp; POWER Cabinet","POWER ISSUE",
AQ45="Sharing","POWER ISSUE",
AQ45="Sites strategiques &amp; DataCenter","POWER ISSUE",
AQ45="Exclu","Exclu",
AQ45="SAT","TX ISSUE",
AQ45="SPARE-ISSUE","SPARE-ISSUE",
AQ45="Fiber CAmtel","TX ISSUE",
AQ45="Fiber AOF","TX ISSUE",
AQ45="Projet OCM (HUAWEI)","TRAVAUX-HUAWEI",
AQ45="Projet OCM (NOKIA)","TRAVAUX -NOKIA",
AQ45="ACCESS-ISSUE","ACCESS-ISSUE",
AQ45="Projet OCM (ZTE, NOKIA, autres projets)","TRAVAUX OCM",
AQ45="No root CAuse","No root cause",
AQ45="ODU HS","TX ISSUE",
AQ45="IP &amp; VLAN","TX ISSUE",
AQ45="Warehouse HUAWEI","SPARE-ISSUE",
AQ45="SPARE-HS","SPARE-ISSUE",
AQ45="Power Telco","RAN ISSUE",AQ45="no impacts","no impacts"
),"")</f>
        <v>POWER ISSUE</v>
      </c>
      <c r="AQ45" s="67" t="s">
        <v>5325</v>
      </c>
      <c r="AR45" s="48" t="str" cm="1">
        <f t="array" ref="AR45">IFERROR(_xlfn.IFS(
AQ45="MPR ISSUE","ACTIVE",
AQ45="BSS Hardware Issue","ACTIVE",
AQ45="Sites strategiques, MLL, Pylone, etc.","PASSIVE",
AQ45="AKTIVCO DEFAUT GE &amp; POWER Cabinet","PASSIVE",
AQ45="AKTIVCO Coupure ENEO &amp; Baisse de tension","PASSIVE",
AQ45="Coupure ENEO &amp; Baisse de tension","PASSIVE",
AQ45="Defaut GE &amp; POWER Cabinet","PASSIVE",
AQ45="Sharing","PASSIVE",
AQ45="Sites strategiques &amp; DataCenter","PASSIVE",
AQ45="Exclu","Exclu",
AQ45="SAT","ACTIVE",
AQ45="SPARE-ISSUE","SPARE-ISSUE",
AQ45="Fiber CAmtel","ACTIVE",
AQ45="Fiber AOF","ACTIVE",
AQ45="Projet OCM (HUAWEI)","PLANNED WORKS",
AQ45="Projet OCM (NOKIA)","PLANNED WORKS",
AQ45="ACCESS-ISSUE","ACCESS-ISSUE",
AQ45="Projet OCM (ZTE, NOKIA, autres projets)","PLANNED WORKS",
AQ45="No root CAuse","No root cause",
AQ45="ODU HS","ACTIVE",
AQ45="IP &amp; VLAN","ACTIVE",
AQ45="Warehouse HUAWEI","SPARE-ISSUE",
AQ45="SPARE-HS","SPARE-ISSUE",
AQ45="Power Telco","ACTIVE", AQ45="no impacts","no impacts"
),"")</f>
        <v>PASSIVE</v>
      </c>
      <c r="AS45" s="92" t="s">
        <v>6421</v>
      </c>
      <c r="AT45" s="98" t="s">
        <v>5387</v>
      </c>
      <c r="AV45" s="17" t="s">
        <v>5537</v>
      </c>
      <c r="AW45" s="7" t="s">
        <v>6007</v>
      </c>
      <c r="AX45" s="6" t="s">
        <v>6403</v>
      </c>
      <c r="AY45" s="7"/>
      <c r="AZ45" s="3" t="s">
        <v>5537</v>
      </c>
      <c r="BA45" s="18" t="s">
        <v>5537</v>
      </c>
      <c r="BB45" s="18" t="s">
        <v>5537</v>
      </c>
      <c r="BC45" s="18" t="s">
        <v>5537</v>
      </c>
      <c r="BD45" s="18" t="s">
        <v>5537</v>
      </c>
      <c r="BE45" s="18" t="s">
        <v>5537</v>
      </c>
      <c r="BF45" s="18" t="s">
        <v>5537</v>
      </c>
      <c r="BG45" s="18" t="s">
        <v>5537</v>
      </c>
      <c r="BH45" s="18" t="s">
        <v>5537</v>
      </c>
      <c r="BI45" s="18" t="s">
        <v>5537</v>
      </c>
      <c r="BJ45" s="18" t="s">
        <v>5537</v>
      </c>
      <c r="BK45" s="18" t="s">
        <v>5537</v>
      </c>
      <c r="BL45" s="9" t="s">
        <v>5537</v>
      </c>
      <c r="BM45" s="14" t="s">
        <v>6448</v>
      </c>
      <c r="BN45" s="14" t="s">
        <v>5537</v>
      </c>
      <c r="BO45" s="14" t="str">
        <f>_xlfn.XLOOKUP(B45,'[4]cell downs 18042026 17h'!$B:$B,'[4]cell downs 18042026 17h'!$B:$B,"")</f>
        <v/>
      </c>
      <c r="BP45" s="14" t="str">
        <f>_xlfn.XLOOKUP(B45,'[5]Cells Huawei 19042026 15h'!$B:$B,'[5]Cells Huawei 19042026 15h'!$B:$B,"")</f>
        <v/>
      </c>
      <c r="BQ45" s="9" t="str">
        <f>_xlfn.XLOOKUP(B45,'[6]cells down 19042026 9H40'!$B:$B,'[6]cells down 19042026 9H40'!$B:$B,"")</f>
        <v/>
      </c>
      <c r="BR45" s="9" t="s">
        <v>5537</v>
      </c>
      <c r="BS45" s="9" t="s">
        <v>12</v>
      </c>
      <c r="BT45" s="108"/>
    </row>
    <row r="46" spans="1:72" s="9" customFormat="1" x14ac:dyDescent="0.35">
      <c r="A46" s="1" t="s">
        <v>1901</v>
      </c>
      <c r="B46" s="8" t="s">
        <v>1902</v>
      </c>
      <c r="C46" s="3" t="str">
        <f>_xlfn.XLOOKUP(B46,'[1]daily break down'!$D:$D,'[1]daily break down'!$E:$E,"")</f>
        <v>Douala</v>
      </c>
      <c r="D46" s="1" t="s">
        <v>11</v>
      </c>
      <c r="E46" s="1" t="s">
        <v>12</v>
      </c>
      <c r="F46" s="3" t="s">
        <v>31</v>
      </c>
      <c r="G46" s="1" t="s">
        <v>32</v>
      </c>
      <c r="H46" s="34" t="str">
        <f>_xlfn.XLOOKUP(B46,[2]CALCULATION!$B:$B,[2]CALCULATION!$H:$H,"")</f>
        <v>ZTE</v>
      </c>
      <c r="I46" s="28">
        <v>2.1231947333727135</v>
      </c>
      <c r="J46" s="28">
        <v>1.2589246731900239</v>
      </c>
      <c r="K46" s="28">
        <v>0.94543750160515683</v>
      </c>
      <c r="L46" s="28">
        <v>0.18025913655392029</v>
      </c>
      <c r="M46" s="28">
        <v>0.26196163032591058</v>
      </c>
      <c r="N46" s="28">
        <v>0.93956976083873356</v>
      </c>
      <c r="O46" s="28">
        <v>0.3437176293328536</v>
      </c>
      <c r="P46" s="28">
        <v>0.3937806941697844</v>
      </c>
      <c r="Q46" s="28">
        <v>0.81814854765390266</v>
      </c>
      <c r="R46" s="28">
        <v>1.3511498631692798</v>
      </c>
      <c r="S46" s="93">
        <v>1.9287567095564633</v>
      </c>
      <c r="T46" s="93">
        <f>_xlfn.XLOOKUP(B46,'[3]Nur des jours'!$B:$B,'[3]Nur des jours'!$U:$U,"")</f>
        <v>1.3015505103686014</v>
      </c>
      <c r="U46" s="93">
        <v>2.7832353117429012</v>
      </c>
      <c r="V46" s="93">
        <v>1.6454643255629462</v>
      </c>
      <c r="W46" s="93">
        <v>1.3015505103686014</v>
      </c>
      <c r="X46" s="93">
        <v>1.9100120422448805</v>
      </c>
      <c r="Y46" s="93">
        <v>0.41848227763937734</v>
      </c>
      <c r="Z46" s="93">
        <v>0.47378885550162314</v>
      </c>
      <c r="AA46" s="93">
        <v>0.30836850410777561</v>
      </c>
      <c r="AB46" s="93">
        <v>0.66546244217867667</v>
      </c>
      <c r="AC46" s="93">
        <f>_xlfn.XLOOKUP(B46,'[3]Nur des jours'!$B:$B,'[3]Nur des jours'!$N:$N,"")</f>
        <v>1.2317618489126314</v>
      </c>
      <c r="AD46" s="93">
        <v>1.2317618489126314</v>
      </c>
      <c r="AE46" s="93">
        <v>0.41438020962637601</v>
      </c>
      <c r="AF46" s="93">
        <v>0.28075980287244662</v>
      </c>
      <c r="AG46" s="93"/>
      <c r="AH46" s="93">
        <v>14.756886480439912</v>
      </c>
      <c r="AI46" s="93">
        <v>6.9182163711137488</v>
      </c>
      <c r="AJ46" s="93">
        <v>5.8848954986382696</v>
      </c>
      <c r="AK46" s="93">
        <v>22.614759875412318</v>
      </c>
      <c r="AL46" s="93">
        <v>14.756886480439912</v>
      </c>
      <c r="AM46" s="49" t="s">
        <v>5559</v>
      </c>
      <c r="AN46" s="49"/>
      <c r="AO46" s="48" t="str" cm="1">
        <f t="array" ref="AO46">IFERROR(_xlfn.IFS(
AQ46="MPR ISSUE","PDH",
AQ46="BSS Hardware Issue","BSS",
AQ46="Sites strategiques, MLL, Pylone, etc.","ENVTECH",
AQ46="AKTIVCO DEFAUT GE &amp; POWER Cabinet","AKTIVCO",
AQ46="AKTIVCO Coupure ENEO &amp; Baisse de tension","AKTIVCO GRID ONLY",
AQ46="Coupure ENEO &amp; Baisse de tension","IHS GRID ONLY",
AQ46="Defaut GE &amp; POWER Cabinet","IHS",
AQ46="Sharing","Partners",
AQ46="Sites strategiques &amp; DataCenter","SST &amp; DC",
AQ46="Exclu","Exclu",
AQ46="SAT","SAT",
AQ46="SPARE-ISSUE","SPARE-ISSUE",
AQ46="Fiber CAmtel","TRANS_FO_CAMTEL",
AQ46="Fiber AOF","Fiber AOF",
AQ46="Projet OCM (HUAWEI)","TRAVAUX-HUAWEI",
AQ46="Projet OCM (NOKIA)","TRAVAUX-NOKIA",
AQ46="ACCESS-ISSUE","ACCESS-ISSUE",
AQ46="Projet OCM (ZTE, NOKIA, autres projets)","TRAVAUX OCM",
AQ46="No root CAuse","No root cause",
AQ46="ODU HS","PDH",
AQ46="IP &amp; VLAN","PDH",
AQ46="Warehouse HUAWEI","SPARE-ISSUE",
AQ46="SPARE-HS","SPARE-ISSUE",
AQ46="Power Telco","BSS",AQ46="no impacts","no impacts"
),"")</f>
        <v>PDH</v>
      </c>
      <c r="AP46" s="48" t="str" cm="1">
        <f t="array" ref="AP46">IFERROR(_xlfn.IFS(
AQ46="MPR ISSUE","TX ISSUE",
AQ46="BSS Hardware Issue","RAN ISSUE",
AQ46="Sites strategiques, MLL, Pylone, etc.","ENVTECH",
AQ46="AKTIVCO DEFAUT GE &amp; POWER Cabinet","POWER ISSUE",
AQ46="AKTIVCO Coupure ENEO &amp; Baisse de tension","POWER ISSUE",
AQ46="Coupure ENEO &amp; Baisse de tension","POWER ISSUE",
AQ46="Defaut GE &amp; POWER Cabinet","POWER ISSUE",
AQ46="Sharing","POWER ISSUE",
AQ46="Sites strategiques &amp; DataCenter","POWER ISSUE",
AQ46="Exclu","Exclu",
AQ46="SAT","TX ISSUE",
AQ46="SPARE-ISSUE","SPARE-ISSUE",
AQ46="Fiber CAmtel","TX ISSUE",
AQ46="Fiber AOF","TX ISSUE",
AQ46="Projet OCM (HUAWEI)","TRAVAUX-HUAWEI",
AQ46="Projet OCM (NOKIA)","TRAVAUX -NOKIA",
AQ46="ACCESS-ISSUE","ACCESS-ISSUE",
AQ46="Projet OCM (ZTE, NOKIA, autres projets)","TRAVAUX OCM",
AQ46="No root CAuse","No root cause",
AQ46="ODU HS","TX ISSUE",
AQ46="IP &amp; VLAN","TX ISSUE",
AQ46="Warehouse HUAWEI","SPARE-ISSUE",
AQ46="SPARE-HS","SPARE-ISSUE",
AQ46="Power Telco","RAN ISSUE",AQ46="no impacts","no impacts"
),"")</f>
        <v>TX ISSUE</v>
      </c>
      <c r="AQ46" s="67" t="s">
        <v>5352</v>
      </c>
      <c r="AR46" s="48" t="str" cm="1">
        <f t="array" ref="AR46">IFERROR(_xlfn.IFS(
AQ46="MPR ISSUE","ACTIVE",
AQ46="BSS Hardware Issue","ACTIVE",
AQ46="Sites strategiques, MLL, Pylone, etc.","PASSIVE",
AQ46="AKTIVCO DEFAUT GE &amp; POWER Cabinet","PASSIVE",
AQ46="AKTIVCO Coupure ENEO &amp; Baisse de tension","PASSIVE",
AQ46="Coupure ENEO &amp; Baisse de tension","PASSIVE",
AQ46="Defaut GE &amp; POWER Cabinet","PASSIVE",
AQ46="Sharing","PASSIVE",
AQ46="Sites strategiques &amp; DataCenter","PASSIVE",
AQ46="Exclu","Exclu",
AQ46="SAT","ACTIVE",
AQ46="SPARE-ISSUE","SPARE-ISSUE",
AQ46="Fiber CAmtel","ACTIVE",
AQ46="Fiber AOF","ACTIVE",
AQ46="Projet OCM (HUAWEI)","PLANNED WORKS",
AQ46="Projet OCM (NOKIA)","PLANNED WORKS",
AQ46="ACCESS-ISSUE","ACCESS-ISSUE",
AQ46="Projet OCM (ZTE, NOKIA, autres projets)","PLANNED WORKS",
AQ46="No root CAuse","No root cause",
AQ46="ODU HS","ACTIVE",
AQ46="IP &amp; VLAN","ACTIVE",
AQ46="Warehouse HUAWEI","SPARE-ISSUE",
AQ46="SPARE-HS","SPARE-ISSUE",
AQ46="Power Telco","ACTIVE", AQ46="no impacts","no impacts"
),"")</f>
        <v>ACTIVE</v>
      </c>
      <c r="AS46" s="92" t="s">
        <v>6042</v>
      </c>
      <c r="AT46" s="129" t="s">
        <v>1906</v>
      </c>
      <c r="AU46" s="9" t="s">
        <v>5998</v>
      </c>
      <c r="AV46" s="17" t="s">
        <v>5537</v>
      </c>
      <c r="AW46" s="7" t="s">
        <v>6102</v>
      </c>
      <c r="AX46" s="6" t="s">
        <v>5537</v>
      </c>
      <c r="AY46" s="7"/>
      <c r="AZ46" s="3" t="s">
        <v>5537</v>
      </c>
      <c r="BA46" s="18" t="s">
        <v>5537</v>
      </c>
      <c r="BB46" s="18" t="s">
        <v>5537</v>
      </c>
      <c r="BC46" s="18" t="s">
        <v>5537</v>
      </c>
      <c r="BD46" s="18" t="s">
        <v>5537</v>
      </c>
      <c r="BE46" s="18" t="s">
        <v>5537</v>
      </c>
      <c r="BF46" s="18" t="s">
        <v>5537</v>
      </c>
      <c r="BG46" s="18" t="s">
        <v>5537</v>
      </c>
      <c r="BH46" s="18" t="s">
        <v>5537</v>
      </c>
      <c r="BI46" s="18" t="s">
        <v>5537</v>
      </c>
      <c r="BJ46" s="18" t="s">
        <v>5537</v>
      </c>
      <c r="BK46" s="18" t="s">
        <v>5752</v>
      </c>
      <c r="BL46" s="9" t="s">
        <v>6175</v>
      </c>
      <c r="BM46" s="14" t="s">
        <v>6448</v>
      </c>
      <c r="BN46" s="14" t="s">
        <v>5537</v>
      </c>
      <c r="BO46" s="14" t="str">
        <f>_xlfn.XLOOKUP(B46,'[4]cell downs 18042026 17h'!$B:$B,'[4]cell downs 18042026 17h'!$B:$B,"")</f>
        <v/>
      </c>
      <c r="BP46" s="14" t="str">
        <f>_xlfn.XLOOKUP(B46,'[5]Cells Huawei 19042026 15h'!$B:$B,'[5]Cells Huawei 19042026 15h'!$B:$B,"")</f>
        <v/>
      </c>
      <c r="BQ46" s="9" t="str">
        <f>_xlfn.XLOOKUP(B46,'[6]cells down 19042026 9H40'!$B:$B,'[6]cells down 19042026 9H40'!$B:$B,"")</f>
        <v/>
      </c>
      <c r="BR46" s="9" t="s">
        <v>1902</v>
      </c>
      <c r="BS46" s="9" t="s">
        <v>302</v>
      </c>
      <c r="BT46" s="108"/>
    </row>
    <row r="47" spans="1:72" s="9" customFormat="1" ht="24.5" customHeight="1" x14ac:dyDescent="0.35">
      <c r="A47" s="1" t="s">
        <v>1505</v>
      </c>
      <c r="B47" s="8" t="s">
        <v>1506</v>
      </c>
      <c r="C47" s="3" t="str">
        <f>_xlfn.XLOOKUP(B47,'[1]daily break down'!$D:$D,'[1]daily break down'!$E:$E,"")</f>
        <v>ADAMAOUA</v>
      </c>
      <c r="D47" s="1" t="s">
        <v>11</v>
      </c>
      <c r="E47" s="1" t="s">
        <v>154</v>
      </c>
      <c r="F47" s="3" t="s">
        <v>90</v>
      </c>
      <c r="G47" s="1" t="s">
        <v>1505</v>
      </c>
      <c r="H47" s="33" t="str">
        <f>_xlfn.XLOOKUP(B47,[2]CALCULATION!$B:$B,[2]CALCULATION!$H:$H,"")</f>
        <v>NOKIA</v>
      </c>
      <c r="I47" s="28">
        <v>0</v>
      </c>
      <c r="J47" s="28">
        <v>8.9175391587001892E-5</v>
      </c>
      <c r="K47" s="28">
        <v>0</v>
      </c>
      <c r="L47" s="28">
        <v>5.3505234952351672E-5</v>
      </c>
      <c r="M47" s="28">
        <v>5.3505234952120087E-5</v>
      </c>
      <c r="N47" s="28">
        <v>8.9175391587001892E-5</v>
      </c>
      <c r="O47" s="28">
        <v>9.0146338777817442E-2</v>
      </c>
      <c r="P47" s="28">
        <v>5.3505234952235873E-5</v>
      </c>
      <c r="Q47" s="28">
        <v>0.14072980153912296</v>
      </c>
      <c r="R47" s="28">
        <v>7.1340313269589948E-5</v>
      </c>
      <c r="S47" s="93">
        <v>5.3505234952062184E-5</v>
      </c>
      <c r="T47" s="93">
        <f>_xlfn.XLOOKUP(B47,'[3]Nur des jours'!$B:$B,'[3]Nur des jours'!$U:$U,"")</f>
        <v>0.18597905223815153</v>
      </c>
      <c r="U47" s="93">
        <v>3.5670156634823915E-5</v>
      </c>
      <c r="V47" s="93">
        <v>5.3505234952120087E-5</v>
      </c>
      <c r="W47" s="93">
        <v>0.18597905223815148</v>
      </c>
      <c r="X47" s="93">
        <v>5.3505234952293776E-5</v>
      </c>
      <c r="Y47" s="93">
        <v>4.552612752935965</v>
      </c>
      <c r="Z47" s="93">
        <v>5.3505234952235873E-5</v>
      </c>
      <c r="AA47" s="93">
        <v>7.1340313269532038E-5</v>
      </c>
      <c r="AB47" s="93">
        <v>8.9175391587001892E-5</v>
      </c>
      <c r="AC47" s="93">
        <f>_xlfn.XLOOKUP(B47,'[3]Nur des jours'!$B:$B,'[3]Nur des jours'!$N:$N,"")</f>
        <v>7.1340313269474141E-5</v>
      </c>
      <c r="AD47" s="93">
        <v>7.1340313269474141E-5</v>
      </c>
      <c r="AE47" s="93">
        <v>2.3595738181455812</v>
      </c>
      <c r="AF47" s="93">
        <v>3.5670156634766019E-5</v>
      </c>
      <c r="AG47" s="93"/>
      <c r="AH47" s="93">
        <v>14.479504389079569</v>
      </c>
      <c r="AI47" s="93">
        <v>31.569108225523458</v>
      </c>
      <c r="AJ47" s="93">
        <v>26.972778408942744</v>
      </c>
      <c r="AK47" s="93">
        <v>1.7572117778549159</v>
      </c>
      <c r="AL47" s="93">
        <v>14.479504389079569</v>
      </c>
      <c r="AM47" s="49" t="s">
        <v>5559</v>
      </c>
      <c r="AN47" s="49"/>
      <c r="AO47" s="48" t="str" cm="1">
        <f t="array" ref="AO47">IFERROR(_xlfn.IFS(
AQ47="MPR ISSUE","PDH",
AQ47="BSS Hardware Issue","BSS",
AQ47="Sites strategiques, MLL, Pylone, etc.","ENVTECH",
AQ47="AKTIVCO DEFAUT GE &amp; POWER Cabinet","AKTIVCO",
AQ47="AKTIVCO Coupure ENEO &amp; Baisse de tension","AKTIVCO GRID ONLY",
AQ47="Coupure ENEO &amp; Baisse de tension","IHS GRID ONLY",
AQ47="Defaut GE &amp; POWER Cabinet","IHS",
AQ47="Sharing","Partners",
AQ47="Sites strategiques &amp; DataCenter","SST &amp; DC",
AQ47="Exclu","Exclu",
AQ47="SAT","SAT",
AQ47="SPARE-ISSUE","SPARE-ISSUE",
AQ47="Fiber CAmtel","TRANS_FO_CAMTEL",
AQ47="Fiber AOF","Fiber AOF",
AQ47="Projet OCM (HUAWEI)","TRAVAUX-HUAWEI",
AQ47="Projet OCM (NOKIA)","TRAVAUX-NOKIA",
AQ47="ACCESS-ISSUE","ACCESS-ISSUE",
AQ47="Projet OCM (ZTE, NOKIA, autres projets)","TRAVAUX OCM",
AQ47="No root CAuse","No root cause",
AQ47="ODU HS","PDH",
AQ47="IP &amp; VLAN","PDH",
AQ47="Warehouse HUAWEI","SPARE-ISSUE",
AQ47="SPARE-HS","SPARE-ISSUE",
AQ47="Power Telco","BSS",AQ47="no impacts","no impacts"
),"")</f>
        <v>PDH</v>
      </c>
      <c r="AP47" s="48" t="str" cm="1">
        <f t="array" ref="AP47">IFERROR(_xlfn.IFS(
AQ47="MPR ISSUE","TX ISSUE",
AQ47="BSS Hardware Issue","RAN ISSUE",
AQ47="Sites strategiques, MLL, Pylone, etc.","ENVTECH",
AQ47="AKTIVCO DEFAUT GE &amp; POWER Cabinet","POWER ISSUE",
AQ47="AKTIVCO Coupure ENEO &amp; Baisse de tension","POWER ISSUE",
AQ47="Coupure ENEO &amp; Baisse de tension","POWER ISSUE",
AQ47="Defaut GE &amp; POWER Cabinet","POWER ISSUE",
AQ47="Sharing","POWER ISSUE",
AQ47="Sites strategiques &amp; DataCenter","POWER ISSUE",
AQ47="Exclu","Exclu",
AQ47="SAT","TX ISSUE",
AQ47="SPARE-ISSUE","SPARE-ISSUE",
AQ47="Fiber CAmtel","TX ISSUE",
AQ47="Fiber AOF","TX ISSUE",
AQ47="Projet OCM (HUAWEI)","TRAVAUX-HUAWEI",
AQ47="Projet OCM (NOKIA)","TRAVAUX -NOKIA",
AQ47="ACCESS-ISSUE","ACCESS-ISSUE",
AQ47="Projet OCM (ZTE, NOKIA, autres projets)","TRAVAUX OCM",
AQ47="No root CAuse","No root cause",
AQ47="ODU HS","TX ISSUE",
AQ47="IP &amp; VLAN","TX ISSUE",
AQ47="Warehouse HUAWEI","SPARE-ISSUE",
AQ47="SPARE-HS","SPARE-ISSUE",
AQ47="Power Telco","RAN ISSUE",AQ47="no impacts","no impacts"
),"")</f>
        <v>TX ISSUE</v>
      </c>
      <c r="AQ47" s="67" t="s">
        <v>5352</v>
      </c>
      <c r="AR47" s="48" t="str" cm="1">
        <f t="array" ref="AR47">IFERROR(_xlfn.IFS(
AQ47="MPR ISSUE","ACTIVE",
AQ47="BSS Hardware Issue","ACTIVE",
AQ47="Sites strategiques, MLL, Pylone, etc.","PASSIVE",
AQ47="AKTIVCO DEFAUT GE &amp; POWER Cabinet","PASSIVE",
AQ47="AKTIVCO Coupure ENEO &amp; Baisse de tension","PASSIVE",
AQ47="Coupure ENEO &amp; Baisse de tension","PASSIVE",
AQ47="Defaut GE &amp; POWER Cabinet","PASSIVE",
AQ47="Sharing","PASSIVE",
AQ47="Sites strategiques &amp; DataCenter","PASSIVE",
AQ47="Exclu","Exclu",
AQ47="SAT","ACTIVE",
AQ47="SPARE-ISSUE","SPARE-ISSUE",
AQ47="Fiber CAmtel","ACTIVE",
AQ47="Fiber AOF","ACTIVE",
AQ47="Projet OCM (HUAWEI)","PLANNED WORKS",
AQ47="Projet OCM (NOKIA)","PLANNED WORKS",
AQ47="ACCESS-ISSUE","ACCESS-ISSUE",
AQ47="Projet OCM (ZTE, NOKIA, autres projets)","PLANNED WORKS",
AQ47="No root CAuse","No root cause",
AQ47="ODU HS","ACTIVE",
AQ47="IP &amp; VLAN","ACTIVE",
AQ47="Warehouse HUAWEI","SPARE-ISSUE",
AQ47="SPARE-HS","SPARE-ISSUE",
AQ47="Power Telco","ACTIVE", AQ47="no impacts","no impacts"
),"")</f>
        <v>ACTIVE</v>
      </c>
      <c r="AS47" s="92" t="s">
        <v>6051</v>
      </c>
      <c r="AT47" s="129" t="s">
        <v>1506</v>
      </c>
      <c r="AU47" s="9" t="s">
        <v>5992</v>
      </c>
      <c r="AV47" s="17" t="s">
        <v>5689</v>
      </c>
      <c r="AW47" s="7" t="s">
        <v>6007</v>
      </c>
      <c r="AX47" s="6" t="s">
        <v>5537</v>
      </c>
      <c r="AY47" s="7"/>
      <c r="AZ47" s="3" t="s">
        <v>5537</v>
      </c>
      <c r="BA47" s="18" t="s">
        <v>5537</v>
      </c>
      <c r="BB47" s="18" t="s">
        <v>5537</v>
      </c>
      <c r="BC47" s="18" t="s">
        <v>5537</v>
      </c>
      <c r="BD47" s="18" t="s">
        <v>5537</v>
      </c>
      <c r="BE47" s="18" t="s">
        <v>5537</v>
      </c>
      <c r="BF47" s="18" t="s">
        <v>5537</v>
      </c>
      <c r="BG47" s="18" t="s">
        <v>5537</v>
      </c>
      <c r="BH47" s="18" t="s">
        <v>5537</v>
      </c>
      <c r="BI47" s="18" t="s">
        <v>5537</v>
      </c>
      <c r="BJ47" s="18" t="s">
        <v>5537</v>
      </c>
      <c r="BK47" s="18" t="s">
        <v>5537</v>
      </c>
      <c r="BL47" s="9" t="s">
        <v>6176</v>
      </c>
      <c r="BM47" s="14" t="s">
        <v>6448</v>
      </c>
      <c r="BN47" s="14" t="s">
        <v>5537</v>
      </c>
      <c r="BO47" s="14" t="str">
        <f>_xlfn.XLOOKUP(B47,'[4]cell downs 18042026 17h'!$B:$B,'[4]cell downs 18042026 17h'!$B:$B,"")</f>
        <v/>
      </c>
      <c r="BP47" s="14" t="str">
        <f>_xlfn.XLOOKUP(B47,'[5]Cells Huawei 19042026 15h'!$B:$B,'[5]Cells Huawei 19042026 15h'!$B:$B,"")</f>
        <v/>
      </c>
      <c r="BQ47" s="9" t="str">
        <f>_xlfn.XLOOKUP(B47,'[6]cells down 19042026 9H40'!$B:$B,'[6]cells down 19042026 9H40'!$B:$B,"")</f>
        <v/>
      </c>
      <c r="BR47" s="9" t="s">
        <v>1506</v>
      </c>
      <c r="BS47" s="9" t="s">
        <v>5537</v>
      </c>
      <c r="BT47" s="108"/>
    </row>
    <row r="48" spans="1:72" s="9" customFormat="1" x14ac:dyDescent="0.35">
      <c r="A48" s="1" t="s">
        <v>306</v>
      </c>
      <c r="B48" s="8" t="s">
        <v>307</v>
      </c>
      <c r="C48" s="3" t="str">
        <f>_xlfn.XLOOKUP(B48,'[1]daily break down'!$D:$D,'[1]daily break down'!$E:$E,"")</f>
        <v>Yaounde</v>
      </c>
      <c r="D48" s="1" t="s">
        <v>21</v>
      </c>
      <c r="E48" s="1" t="s">
        <v>36</v>
      </c>
      <c r="F48" s="3" t="s">
        <v>37</v>
      </c>
      <c r="G48" s="1" t="s">
        <v>38</v>
      </c>
      <c r="H48" s="34" t="str">
        <f>_xlfn.XLOOKUP(B48,[2]CALCULATION!$B:$B,[2]CALCULATION!$H:$H,"")</f>
        <v>ZTE</v>
      </c>
      <c r="I48" s="28">
        <v>0</v>
      </c>
      <c r="J48" s="28">
        <v>0</v>
      </c>
      <c r="K48" s="28">
        <v>17.747383237309279</v>
      </c>
      <c r="L48" s="28">
        <v>2.0039672348209212</v>
      </c>
      <c r="M48" s="28">
        <v>3.492482871190786</v>
      </c>
      <c r="N48" s="28">
        <v>0.71684530281109249</v>
      </c>
      <c r="O48" s="28">
        <v>1.4686116889676488</v>
      </c>
      <c r="P48" s="28">
        <v>17.352318417500644</v>
      </c>
      <c r="Q48" s="28">
        <v>6.2770914839641234</v>
      </c>
      <c r="R48" s="28">
        <v>31.937274742960852</v>
      </c>
      <c r="S48" s="93">
        <v>6.2940883136006009</v>
      </c>
      <c r="T48" s="93">
        <f>_xlfn.XLOOKUP(B48,'[3]Nur des jours'!$B:$B,'[3]Nur des jours'!$U:$U,"")</f>
        <v>0</v>
      </c>
      <c r="U48" s="93">
        <v>43.2320336555062</v>
      </c>
      <c r="V48" s="93">
        <v>12.966369462921584</v>
      </c>
      <c r="W48" s="93">
        <v>0</v>
      </c>
      <c r="X48" s="93">
        <v>24.664165475283429</v>
      </c>
      <c r="Y48" s="93">
        <v>0</v>
      </c>
      <c r="Z48" s="93">
        <v>0</v>
      </c>
      <c r="AA48" s="93">
        <v>7.9529289479015972</v>
      </c>
      <c r="AB48" s="93">
        <v>0</v>
      </c>
      <c r="AC48" s="93">
        <f>_xlfn.XLOOKUP(B48,'[3]Nur des jours'!$B:$B,'[3]Nur des jours'!$N:$N,"")</f>
        <v>32.976007539244321</v>
      </c>
      <c r="AD48" s="93">
        <v>32.976007539244321</v>
      </c>
      <c r="AE48" s="93">
        <v>19.308023930394679</v>
      </c>
      <c r="AF48" s="93">
        <v>0</v>
      </c>
      <c r="AG48" s="93"/>
      <c r="AH48" s="93">
        <v>14.345306378109376</v>
      </c>
      <c r="AI48" s="93">
        <v>6.3906574104049021</v>
      </c>
      <c r="AJ48" s="93">
        <v>5.5175809473294084</v>
      </c>
      <c r="AK48" s="93">
        <v>22.206442192147836</v>
      </c>
      <c r="AL48" s="93">
        <v>14.345306378109376</v>
      </c>
      <c r="AM48" s="49" t="s">
        <v>5559</v>
      </c>
      <c r="AN48" s="49"/>
      <c r="AO48" s="48" t="str" cm="1">
        <f t="array" ref="AO48">IFERROR(_xlfn.IFS(
AQ48="MPR ISSUE","PDH",
AQ48="BSS Hardware Issue","BSS",
AQ48="Sites strategiques, MLL, Pylone, etc.","ENVTECH",
AQ48="AKTIVCO DEFAUT GE &amp; POWER Cabinet","AKTIVCO",
AQ48="AKTIVCO Coupure ENEO &amp; Baisse de tension","AKTIVCO GRID ONLY",
AQ48="Coupure ENEO &amp; Baisse de tension","IHS GRID ONLY",
AQ48="Defaut GE &amp; POWER Cabinet","IHS",
AQ48="Sharing","Partners",
AQ48="Sites strategiques &amp; DataCenter","SST &amp; DC",
AQ48="Exclu","Exclu",
AQ48="SAT","SAT",
AQ48="SPARE-ISSUE","SPARE-ISSUE",
AQ48="Fiber CAmtel","TRANS_FO_CAMTEL",
AQ48="Fiber AOF","Fiber AOF",
AQ48="Projet OCM (HUAWEI)","TRAVAUX-HUAWEI",
AQ48="Projet OCM (NOKIA)","TRAVAUX-NOKIA",
AQ48="ACCESS-ISSUE","ACCESS-ISSUE",
AQ48="Projet OCM (ZTE, NOKIA, autres projets)","TRAVAUX OCM",
AQ48="No root CAuse","No root cause",
AQ48="ODU HS","PDH",
AQ48="IP &amp; VLAN","PDH",
AQ48="Warehouse HUAWEI","SPARE-ISSUE",
AQ48="SPARE-HS","SPARE-ISSUE",
AQ48="Power Telco","BSS",AQ48="no impacts","no impacts"
),"")</f>
        <v>AKTIVCO</v>
      </c>
      <c r="AP48" s="48" t="str" cm="1">
        <f t="array" ref="AP48">IFERROR(_xlfn.IFS(
AQ48="MPR ISSUE","TX ISSUE",
AQ48="BSS Hardware Issue","RAN ISSUE",
AQ48="Sites strategiques, MLL, Pylone, etc.","ENVTECH",
AQ48="AKTIVCO DEFAUT GE &amp; POWER Cabinet","POWER ISSUE",
AQ48="AKTIVCO Coupure ENEO &amp; Baisse de tension","POWER ISSUE",
AQ48="Coupure ENEO &amp; Baisse de tension","POWER ISSUE",
AQ48="Defaut GE &amp; POWER Cabinet","POWER ISSUE",
AQ48="Sharing","POWER ISSUE",
AQ48="Sites strategiques &amp; DataCenter","POWER ISSUE",
AQ48="Exclu","Exclu",
AQ48="SAT","TX ISSUE",
AQ48="SPARE-ISSUE","SPARE-ISSUE",
AQ48="Fiber CAmtel","TX ISSUE",
AQ48="Fiber AOF","TX ISSUE",
AQ48="Projet OCM (HUAWEI)","TRAVAUX-HUAWEI",
AQ48="Projet OCM (NOKIA)","TRAVAUX -NOKIA",
AQ48="ACCESS-ISSUE","ACCESS-ISSUE",
AQ48="Projet OCM (ZTE, NOKIA, autres projets)","TRAVAUX OCM",
AQ48="No root CAuse","No root cause",
AQ48="ODU HS","TX ISSUE",
AQ48="IP &amp; VLAN","TX ISSUE",
AQ48="Warehouse HUAWEI","SPARE-ISSUE",
AQ48="SPARE-HS","SPARE-ISSUE",
AQ48="Power Telco","RAN ISSUE",AQ48="no impacts","no impacts"
),"")</f>
        <v>POWER ISSUE</v>
      </c>
      <c r="AQ48" s="67" t="s">
        <v>5325</v>
      </c>
      <c r="AR48" s="48" t="str" cm="1">
        <f t="array" ref="AR48">IFERROR(_xlfn.IFS(
AQ48="MPR ISSUE","ACTIVE",
AQ48="BSS Hardware Issue","ACTIVE",
AQ48="Sites strategiques, MLL, Pylone, etc.","PASSIVE",
AQ48="AKTIVCO DEFAUT GE &amp; POWER Cabinet","PASSIVE",
AQ48="AKTIVCO Coupure ENEO &amp; Baisse de tension","PASSIVE",
AQ48="Coupure ENEO &amp; Baisse de tension","PASSIVE",
AQ48="Defaut GE &amp; POWER Cabinet","PASSIVE",
AQ48="Sharing","PASSIVE",
AQ48="Sites strategiques &amp; DataCenter","PASSIVE",
AQ48="Exclu","Exclu",
AQ48="SAT","ACTIVE",
AQ48="SPARE-ISSUE","SPARE-ISSUE",
AQ48="Fiber CAmtel","ACTIVE",
AQ48="Fiber AOF","ACTIVE",
AQ48="Projet OCM (HUAWEI)","PLANNED WORKS",
AQ48="Projet OCM (NOKIA)","PLANNED WORKS",
AQ48="ACCESS-ISSUE","ACCESS-ISSUE",
AQ48="Projet OCM (ZTE, NOKIA, autres projets)","PLANNED WORKS",
AQ48="No root CAuse","No root cause",
AQ48="ODU HS","ACTIVE",
AQ48="IP &amp; VLAN","ACTIVE",
AQ48="Warehouse HUAWEI","SPARE-ISSUE",
AQ48="SPARE-HS","SPARE-ISSUE",
AQ48="Power Telco","ACTIVE", AQ48="no impacts","no impacts"
),"")</f>
        <v>PASSIVE</v>
      </c>
      <c r="AS48" s="92" t="s">
        <v>6423</v>
      </c>
      <c r="AT48" s="98" t="s">
        <v>307</v>
      </c>
      <c r="AV48" s="17" t="s">
        <v>5537</v>
      </c>
      <c r="AW48" s="7" t="s">
        <v>6019</v>
      </c>
      <c r="AX48" s="6" t="s">
        <v>6404</v>
      </c>
      <c r="AY48" s="7"/>
      <c r="AZ48" s="3" t="s">
        <v>5537</v>
      </c>
      <c r="BA48" s="18" t="s">
        <v>5537</v>
      </c>
      <c r="BB48" s="18" t="s">
        <v>5537</v>
      </c>
      <c r="BC48" s="18" t="s">
        <v>5537</v>
      </c>
      <c r="BD48" s="18" t="s">
        <v>5537</v>
      </c>
      <c r="BE48" s="18" t="s">
        <v>5537</v>
      </c>
      <c r="BF48" s="18" t="s">
        <v>5537</v>
      </c>
      <c r="BG48" s="18" t="s">
        <v>5537</v>
      </c>
      <c r="BH48" s="18" t="s">
        <v>5537</v>
      </c>
      <c r="BI48" s="18" t="s">
        <v>5537</v>
      </c>
      <c r="BJ48" s="18" t="s">
        <v>5537</v>
      </c>
      <c r="BK48" s="18" t="s">
        <v>5537</v>
      </c>
      <c r="BL48" s="9" t="s">
        <v>5831</v>
      </c>
      <c r="BM48" s="14" t="s">
        <v>6448</v>
      </c>
      <c r="BN48" s="14" t="s">
        <v>5537</v>
      </c>
      <c r="BO48" s="14" t="str">
        <f>_xlfn.XLOOKUP(B48,'[4]cell downs 18042026 17h'!$B:$B,'[4]cell downs 18042026 17h'!$B:$B,"")</f>
        <v/>
      </c>
      <c r="BP48" s="14" t="str">
        <f>_xlfn.XLOOKUP(B48,'[5]Cells Huawei 19042026 15h'!$B:$B,'[5]Cells Huawei 19042026 15h'!$B:$B,"")</f>
        <v/>
      </c>
      <c r="BQ48" s="9" t="str">
        <f>_xlfn.XLOOKUP(B48,'[6]cells down 19042026 9H40'!$B:$B,'[6]cells down 19042026 9H40'!$B:$B,"")</f>
        <v/>
      </c>
      <c r="BR48" s="9" t="s">
        <v>5537</v>
      </c>
      <c r="BS48" s="9" t="s">
        <v>5537</v>
      </c>
      <c r="BT48" s="108"/>
    </row>
    <row r="49" spans="1:72" s="9" customFormat="1" ht="28.5" customHeight="1" x14ac:dyDescent="0.35">
      <c r="A49" s="1" t="s">
        <v>1196</v>
      </c>
      <c r="B49" s="8" t="s">
        <v>1197</v>
      </c>
      <c r="C49" s="3" t="str">
        <f>_xlfn.XLOOKUP(B49,'[1]daily break down'!$D:$D,'[1]daily break down'!$E:$E,"")</f>
        <v>Yaounde</v>
      </c>
      <c r="D49" s="1" t="s">
        <v>11</v>
      </c>
      <c r="E49" s="1" t="s">
        <v>145</v>
      </c>
      <c r="F49" s="3" t="s">
        <v>37</v>
      </c>
      <c r="G49" s="1" t="s">
        <v>38</v>
      </c>
      <c r="H49" s="34" t="str">
        <f>_xlfn.XLOOKUP(B49,[2]CALCULATION!$B:$B,[2]CALCULATION!$H:$H,"")</f>
        <v>ZTE</v>
      </c>
      <c r="I49" s="28">
        <v>0</v>
      </c>
      <c r="J49" s="28">
        <v>0</v>
      </c>
      <c r="K49" s="28">
        <v>0</v>
      </c>
      <c r="L49" s="28">
        <v>0</v>
      </c>
      <c r="M49" s="28">
        <v>0</v>
      </c>
      <c r="N49" s="28">
        <v>0</v>
      </c>
      <c r="O49" s="28">
        <v>0</v>
      </c>
      <c r="P49" s="28">
        <v>0</v>
      </c>
      <c r="Q49" s="28">
        <v>0</v>
      </c>
      <c r="R49" s="28">
        <v>0</v>
      </c>
      <c r="S49" s="93">
        <v>4.3822749284456624</v>
      </c>
      <c r="T49" s="93">
        <f>_xlfn.XLOOKUP(B49,'[3]Nur des jours'!$B:$B,'[3]Nur des jours'!$U:$U,"")</f>
        <v>0</v>
      </c>
      <c r="U49" s="93">
        <v>13.077589011308868</v>
      </c>
      <c r="V49" s="93">
        <v>0</v>
      </c>
      <c r="W49" s="93">
        <v>0</v>
      </c>
      <c r="X49" s="93">
        <v>0</v>
      </c>
      <c r="Y49" s="93">
        <v>0</v>
      </c>
      <c r="Z49" s="93">
        <v>0</v>
      </c>
      <c r="AA49" s="93">
        <v>0</v>
      </c>
      <c r="AB49" s="93">
        <v>5.869524274254987E-2</v>
      </c>
      <c r="AC49" s="93">
        <f>_xlfn.XLOOKUP(B49,'[3]Nur des jours'!$B:$B,'[3]Nur des jours'!$N:$N,"")</f>
        <v>0</v>
      </c>
      <c r="AD49" s="93">
        <v>0</v>
      </c>
      <c r="AE49" s="93">
        <v>0</v>
      </c>
      <c r="AF49" s="93">
        <v>0</v>
      </c>
      <c r="AG49" s="93"/>
      <c r="AH49" s="93">
        <v>14.267670282193748</v>
      </c>
      <c r="AI49" s="93">
        <v>7.2511880068262933</v>
      </c>
      <c r="AJ49" s="93">
        <v>6.3698845843916079</v>
      </c>
      <c r="AK49" s="93">
        <v>21.273252117136945</v>
      </c>
      <c r="AL49" s="93">
        <v>14.267670282193748</v>
      </c>
      <c r="AM49" s="49" t="s">
        <v>5559</v>
      </c>
      <c r="AN49" s="49"/>
      <c r="AO49" s="48" t="str" cm="1">
        <f t="array" ref="AO49">IFERROR(_xlfn.IFS(
AQ49="MPR ISSUE","PDH",
AQ49="BSS Hardware Issue","BSS",
AQ49="Sites strategiques, MLL, Pylone, etc.","ENVTECH",
AQ49="AKTIVCO DEFAUT GE &amp; POWER Cabinet","AKTIVCO",
AQ49="AKTIVCO Coupure ENEO &amp; Baisse de tension","AKTIVCO GRID ONLY",
AQ49="Coupure ENEO &amp; Baisse de tension","IHS GRID ONLY",
AQ49="Defaut GE &amp; POWER Cabinet","IHS",
AQ49="Sharing","Partners",
AQ49="Sites strategiques &amp; DataCenter","SST &amp; DC",
AQ49="Exclu","Exclu",
AQ49="SAT","SAT",
AQ49="SPARE-ISSUE","SPARE-ISSUE",
AQ49="Fiber CAmtel","TRANS_FO_CAMTEL",
AQ49="Fiber AOF","Fiber AOF",
AQ49="Projet OCM (HUAWEI)","TRAVAUX-HUAWEI",
AQ49="Projet OCM (NOKIA)","TRAVAUX-NOKIA",
AQ49="ACCESS-ISSUE","ACCESS-ISSUE",
AQ49="Projet OCM (ZTE, NOKIA, autres projets)","TRAVAUX OCM",
AQ49="No root CAuse","No root cause",
AQ49="ODU HS","PDH",
AQ49="IP &amp; VLAN","PDH",
AQ49="Warehouse HUAWEI","SPARE-ISSUE",
AQ49="SPARE-HS","SPARE-ISSUE",
AQ49="Power Telco","BSS",AQ49="no impacts","no impacts"
),"")</f>
        <v>IHS GRID ONLY</v>
      </c>
      <c r="AP49" s="48" t="str" cm="1">
        <f t="array" ref="AP49">IFERROR(_xlfn.IFS(
AQ49="MPR ISSUE","TX ISSUE",
AQ49="BSS Hardware Issue","RAN ISSUE",
AQ49="Sites strategiques, MLL, Pylone, etc.","ENVTECH",
AQ49="AKTIVCO DEFAUT GE &amp; POWER Cabinet","POWER ISSUE",
AQ49="AKTIVCO Coupure ENEO &amp; Baisse de tension","POWER ISSUE",
AQ49="Coupure ENEO &amp; Baisse de tension","POWER ISSUE",
AQ49="Defaut GE &amp; POWER Cabinet","POWER ISSUE",
AQ49="Sharing","POWER ISSUE",
AQ49="Sites strategiques &amp; DataCenter","POWER ISSUE",
AQ49="Exclu","Exclu",
AQ49="SAT","TX ISSUE",
AQ49="SPARE-ISSUE","SPARE-ISSUE",
AQ49="Fiber CAmtel","TX ISSUE",
AQ49="Fiber AOF","TX ISSUE",
AQ49="Projet OCM (HUAWEI)","TRAVAUX-HUAWEI",
AQ49="Projet OCM (NOKIA)","TRAVAUX -NOKIA",
AQ49="ACCESS-ISSUE","ACCESS-ISSUE",
AQ49="Projet OCM (ZTE, NOKIA, autres projets)","TRAVAUX OCM",
AQ49="No root CAuse","No root cause",
AQ49="ODU HS","TX ISSUE",
AQ49="IP &amp; VLAN","TX ISSUE",
AQ49="Warehouse HUAWEI","SPARE-ISSUE",
AQ49="SPARE-HS","SPARE-ISSUE",
AQ49="Power Telco","RAN ISSUE",AQ49="no impacts","no impacts"
),"")</f>
        <v>POWER ISSUE</v>
      </c>
      <c r="AQ49" s="67" t="s">
        <v>5329</v>
      </c>
      <c r="AR49" s="48" t="str" cm="1">
        <f t="array" ref="AR49">IFERROR(_xlfn.IFS(
AQ49="MPR ISSUE","ACTIVE",
AQ49="BSS Hardware Issue","ACTIVE",
AQ49="Sites strategiques, MLL, Pylone, etc.","PASSIVE",
AQ49="AKTIVCO DEFAUT GE &amp; POWER Cabinet","PASSIVE",
AQ49="AKTIVCO Coupure ENEO &amp; Baisse de tension","PASSIVE",
AQ49="Coupure ENEO &amp; Baisse de tension","PASSIVE",
AQ49="Defaut GE &amp; POWER Cabinet","PASSIVE",
AQ49="Sharing","PASSIVE",
AQ49="Sites strategiques &amp; DataCenter","PASSIVE",
AQ49="Exclu","Exclu",
AQ49="SAT","ACTIVE",
AQ49="SPARE-ISSUE","SPARE-ISSUE",
AQ49="Fiber CAmtel","ACTIVE",
AQ49="Fiber AOF","ACTIVE",
AQ49="Projet OCM (HUAWEI)","PLANNED WORKS",
AQ49="Projet OCM (NOKIA)","PLANNED WORKS",
AQ49="ACCESS-ISSUE","ACCESS-ISSUE",
AQ49="Projet OCM (ZTE, NOKIA, autres projets)","PLANNED WORKS",
AQ49="No root CAuse","No root cause",
AQ49="ODU HS","ACTIVE",
AQ49="IP &amp; VLAN","ACTIVE",
AQ49="Warehouse HUAWEI","SPARE-ISSUE",
AQ49="SPARE-HS","SPARE-ISSUE",
AQ49="Power Telco","ACTIVE", AQ49="no impacts","no impacts"
),"")</f>
        <v>PASSIVE</v>
      </c>
      <c r="AS49" s="92" t="s">
        <v>6065</v>
      </c>
      <c r="AT49" s="98" t="s">
        <v>1197</v>
      </c>
      <c r="AV49" s="17" t="s">
        <v>5537</v>
      </c>
      <c r="AW49" s="7" t="s">
        <v>6103</v>
      </c>
      <c r="AX49" s="6" t="s">
        <v>5537</v>
      </c>
      <c r="AY49" s="7"/>
      <c r="AZ49" s="3" t="s">
        <v>6177</v>
      </c>
      <c r="BA49" s="18" t="s">
        <v>5537</v>
      </c>
      <c r="BB49" s="18" t="s">
        <v>5537</v>
      </c>
      <c r="BC49" s="18" t="s">
        <v>5537</v>
      </c>
      <c r="BD49" s="18" t="s">
        <v>5537</v>
      </c>
      <c r="BE49" s="18" t="s">
        <v>5537</v>
      </c>
      <c r="BF49" s="18" t="s">
        <v>5537</v>
      </c>
      <c r="BG49" s="18" t="s">
        <v>5537</v>
      </c>
      <c r="BH49" s="18" t="s">
        <v>5537</v>
      </c>
      <c r="BI49" s="18" t="s">
        <v>5537</v>
      </c>
      <c r="BJ49" s="18" t="s">
        <v>6178</v>
      </c>
      <c r="BK49" s="18" t="s">
        <v>5537</v>
      </c>
      <c r="BL49" s="9" t="s">
        <v>6179</v>
      </c>
      <c r="BM49" s="14" t="s">
        <v>6448</v>
      </c>
      <c r="BN49" s="14" t="s">
        <v>5537</v>
      </c>
      <c r="BO49" s="14" t="str">
        <f>_xlfn.XLOOKUP(B49,'[4]cell downs 18042026 17h'!$B:$B,'[4]cell downs 18042026 17h'!$B:$B,"")</f>
        <v/>
      </c>
      <c r="BP49" s="14" t="str">
        <f>_xlfn.XLOOKUP(B49,'[5]Cells Huawei 19042026 15h'!$B:$B,'[5]Cells Huawei 19042026 15h'!$B:$B,"")</f>
        <v/>
      </c>
      <c r="BQ49" s="9" t="str">
        <f>_xlfn.XLOOKUP(B49,'[6]cells down 19042026 9H40'!$B:$B,'[6]cells down 19042026 9H40'!$B:$B,"")</f>
        <v/>
      </c>
      <c r="BR49" s="9" t="s">
        <v>1197</v>
      </c>
      <c r="BS49" s="9" t="s">
        <v>5537</v>
      </c>
      <c r="BT49" s="108"/>
    </row>
    <row r="50" spans="1:72" s="9" customFormat="1" ht="32.5" customHeight="1" x14ac:dyDescent="0.35">
      <c r="A50" s="1" t="s">
        <v>399</v>
      </c>
      <c r="B50" s="8" t="s">
        <v>400</v>
      </c>
      <c r="C50" s="3" t="str">
        <f>_xlfn.XLOOKUP(B50,'[1]daily break down'!$D:$D,'[1]daily break down'!$E:$E,"")</f>
        <v>Douala</v>
      </c>
      <c r="D50" s="1" t="s">
        <v>21</v>
      </c>
      <c r="E50" s="1" t="s">
        <v>5491</v>
      </c>
      <c r="F50" s="3" t="s">
        <v>31</v>
      </c>
      <c r="G50" s="1" t="s">
        <v>32</v>
      </c>
      <c r="H50" s="34" t="str">
        <f>_xlfn.XLOOKUP(B50,[2]CALCULATION!$B:$B,[2]CALCULATION!$H:$H,"")</f>
        <v>ZTE</v>
      </c>
      <c r="I50" s="28">
        <v>0</v>
      </c>
      <c r="J50" s="28">
        <v>0</v>
      </c>
      <c r="K50" s="28">
        <v>0</v>
      </c>
      <c r="L50" s="28">
        <v>0</v>
      </c>
      <c r="M50" s="28">
        <v>0</v>
      </c>
      <c r="N50" s="28">
        <v>0</v>
      </c>
      <c r="O50" s="28">
        <v>0.23062539772224599</v>
      </c>
      <c r="P50" s="28">
        <v>3.5359469570502764</v>
      </c>
      <c r="Q50" s="28">
        <v>0.11619553523783435</v>
      </c>
      <c r="R50" s="28">
        <v>29.782440580653081</v>
      </c>
      <c r="S50" s="93">
        <v>0</v>
      </c>
      <c r="T50" s="93">
        <f>_xlfn.XLOOKUP(B50,'[3]Nur des jours'!$B:$B,'[3]Nur des jours'!$U:$U,"")</f>
        <v>4.4848622989273261</v>
      </c>
      <c r="U50" s="93">
        <v>0</v>
      </c>
      <c r="V50" s="93">
        <v>0</v>
      </c>
      <c r="W50" s="93">
        <v>4.4848622989273261</v>
      </c>
      <c r="X50" s="93">
        <v>7.3005396181295712</v>
      </c>
      <c r="Y50" s="93">
        <v>3.0113816335790284</v>
      </c>
      <c r="Z50" s="93">
        <v>1.4239883230175248</v>
      </c>
      <c r="AA50" s="93">
        <v>36.445340478779109</v>
      </c>
      <c r="AB50" s="93">
        <v>68.566798075523707</v>
      </c>
      <c r="AC50" s="93">
        <f>_xlfn.XLOOKUP(B50,'[3]Nur des jours'!$B:$B,'[3]Nur des jours'!$N:$N,"")</f>
        <v>0</v>
      </c>
      <c r="AD50" s="93">
        <v>0</v>
      </c>
      <c r="AE50" s="93">
        <v>0.12404296969748844</v>
      </c>
      <c r="AF50" s="93">
        <v>0</v>
      </c>
      <c r="AG50" s="93"/>
      <c r="AH50" s="93">
        <v>13.927573173759319</v>
      </c>
      <c r="AI50" s="93">
        <v>6.4925722096327476</v>
      </c>
      <c r="AJ50" s="93">
        <v>5.5290030804696189</v>
      </c>
      <c r="AK50" s="93">
        <v>21.370141638595037</v>
      </c>
      <c r="AL50" s="93">
        <v>13.927573173759319</v>
      </c>
      <c r="AM50" s="49" t="s">
        <v>5559</v>
      </c>
      <c r="AN50" s="49"/>
      <c r="AO50" s="48" t="str" cm="1">
        <f t="array" ref="AO50">IFERROR(_xlfn.IFS(
AQ50="MPR ISSUE","PDH",
AQ50="BSS Hardware Issue","BSS",
AQ50="Sites strategiques, MLL, Pylone, etc.","ENVTECH",
AQ50="AKTIVCO DEFAUT GE &amp; POWER Cabinet","AKTIVCO",
AQ50="AKTIVCO Coupure ENEO &amp; Baisse de tension","AKTIVCO GRID ONLY",
AQ50="Coupure ENEO &amp; Baisse de tension","IHS GRID ONLY",
AQ50="Defaut GE &amp; POWER Cabinet","IHS",
AQ50="Sharing","Partners",
AQ50="Sites strategiques &amp; DataCenter","SST &amp; DC",
AQ50="Exclu","Exclu",
AQ50="SAT","SAT",
AQ50="SPARE-ISSUE","SPARE-ISSUE",
AQ50="Fiber CAmtel","TRANS_FO_CAMTEL",
AQ50="Fiber AOF","Fiber AOF",
AQ50="Projet OCM (HUAWEI)","TRAVAUX-HUAWEI",
AQ50="Projet OCM (NOKIA)","TRAVAUX-NOKIA",
AQ50="ACCESS-ISSUE","ACCESS-ISSUE",
AQ50="Projet OCM (ZTE, NOKIA, autres projets)","TRAVAUX OCM",
AQ50="No root CAuse","No root cause",
AQ50="ODU HS","PDH",
AQ50="IP &amp; VLAN","PDH",
AQ50="Warehouse HUAWEI","SPARE-ISSUE",
AQ50="SPARE-HS","SPARE-ISSUE",
AQ50="Power Telco","BSS",AQ50="no impacts","no impacts"
),"")</f>
        <v>AKTIVCO GRID ONLY</v>
      </c>
      <c r="AP50" s="48" t="str" cm="1">
        <f t="array" ref="AP50">IFERROR(_xlfn.IFS(
AQ50="MPR ISSUE","TX ISSUE",
AQ50="BSS Hardware Issue","RAN ISSUE",
AQ50="Sites strategiques, MLL, Pylone, etc.","ENVTECH",
AQ50="AKTIVCO DEFAUT GE &amp; POWER Cabinet","POWER ISSUE",
AQ50="AKTIVCO Coupure ENEO &amp; Baisse de tension","POWER ISSUE",
AQ50="Coupure ENEO &amp; Baisse de tension","POWER ISSUE",
AQ50="Defaut GE &amp; POWER Cabinet","POWER ISSUE",
AQ50="Sharing","POWER ISSUE",
AQ50="Sites strategiques &amp; DataCenter","POWER ISSUE",
AQ50="Exclu","Exclu",
AQ50="SAT","TX ISSUE",
AQ50="SPARE-ISSUE","SPARE-ISSUE",
AQ50="Fiber CAmtel","TX ISSUE",
AQ50="Fiber AOF","TX ISSUE",
AQ50="Projet OCM (HUAWEI)","TRAVAUX-HUAWEI",
AQ50="Projet OCM (NOKIA)","TRAVAUX -NOKIA",
AQ50="ACCESS-ISSUE","ACCESS-ISSUE",
AQ50="Projet OCM (ZTE, NOKIA, autres projets)","TRAVAUX OCM",
AQ50="No root CAuse","No root cause",
AQ50="ODU HS","TX ISSUE",
AQ50="IP &amp; VLAN","TX ISSUE",
AQ50="Warehouse HUAWEI","SPARE-ISSUE",
AQ50="SPARE-HS","SPARE-ISSUE",
AQ50="Power Telco","RAN ISSUE",AQ50="no impacts","no impacts"
),"")</f>
        <v>POWER ISSUE</v>
      </c>
      <c r="AQ50" s="67" t="s">
        <v>5327</v>
      </c>
      <c r="AR50" s="48" t="str" cm="1">
        <f t="array" ref="AR50">IFERROR(_xlfn.IFS(
AQ50="MPR ISSUE","ACTIVE",
AQ50="BSS Hardware Issue","ACTIVE",
AQ50="Sites strategiques, MLL, Pylone, etc.","PASSIVE",
AQ50="AKTIVCO DEFAUT GE &amp; POWER Cabinet","PASSIVE",
AQ50="AKTIVCO Coupure ENEO &amp; Baisse de tension","PASSIVE",
AQ50="Coupure ENEO &amp; Baisse de tension","PASSIVE",
AQ50="Defaut GE &amp; POWER Cabinet","PASSIVE",
AQ50="Sharing","PASSIVE",
AQ50="Sites strategiques &amp; DataCenter","PASSIVE",
AQ50="Exclu","Exclu",
AQ50="SAT","ACTIVE",
AQ50="SPARE-ISSUE","SPARE-ISSUE",
AQ50="Fiber CAmtel","ACTIVE",
AQ50="Fiber AOF","ACTIVE",
AQ50="Projet OCM (HUAWEI)","PLANNED WORKS",
AQ50="Projet OCM (NOKIA)","PLANNED WORKS",
AQ50="ACCESS-ISSUE","ACCESS-ISSUE",
AQ50="Projet OCM (ZTE, NOKIA, autres projets)","PLANNED WORKS",
AQ50="No root CAuse","No root cause",
AQ50="ODU HS","ACTIVE",
AQ50="IP &amp; VLAN","ACTIVE",
AQ50="Warehouse HUAWEI","SPARE-ISSUE",
AQ50="SPARE-HS","SPARE-ISSUE",
AQ50="Power Telco","ACTIVE", AQ50="no impacts","no impacts"
),"")</f>
        <v>PASSIVE</v>
      </c>
      <c r="AS50" s="92" t="s">
        <v>6424</v>
      </c>
      <c r="AT50" s="129" t="s">
        <v>327</v>
      </c>
      <c r="AU50" s="9" t="s">
        <v>6443</v>
      </c>
      <c r="AV50" s="17" t="s">
        <v>5537</v>
      </c>
      <c r="AW50" s="7" t="s">
        <v>6007</v>
      </c>
      <c r="AX50" s="6" t="s">
        <v>6405</v>
      </c>
      <c r="AY50" s="7"/>
      <c r="AZ50" s="3" t="s">
        <v>5537</v>
      </c>
      <c r="BA50" s="18" t="s">
        <v>5537</v>
      </c>
      <c r="BB50" s="18" t="s">
        <v>5537</v>
      </c>
      <c r="BC50" s="18" t="s">
        <v>5537</v>
      </c>
      <c r="BD50" s="18" t="s">
        <v>5537</v>
      </c>
      <c r="BE50" s="18" t="s">
        <v>5537</v>
      </c>
      <c r="BF50" s="18" t="s">
        <v>5537</v>
      </c>
      <c r="BG50" s="18" t="s">
        <v>5537</v>
      </c>
      <c r="BH50" s="18" t="s">
        <v>5537</v>
      </c>
      <c r="BI50" s="18" t="s">
        <v>5537</v>
      </c>
      <c r="BJ50" s="18" t="s">
        <v>5537</v>
      </c>
      <c r="BK50" s="18" t="s">
        <v>5537</v>
      </c>
      <c r="BL50" s="9" t="s">
        <v>5537</v>
      </c>
      <c r="BM50" s="14" t="s">
        <v>6448</v>
      </c>
      <c r="BN50" s="14" t="s">
        <v>5537</v>
      </c>
      <c r="BO50" s="14" t="str">
        <f>_xlfn.XLOOKUP(B50,'[4]cell downs 18042026 17h'!$B:$B,'[4]cell downs 18042026 17h'!$B:$B,"")</f>
        <v/>
      </c>
      <c r="BP50" s="14" t="str">
        <f>_xlfn.XLOOKUP(B50,'[5]Cells Huawei 19042026 15h'!$B:$B,'[5]Cells Huawei 19042026 15h'!$B:$B,"")</f>
        <v/>
      </c>
      <c r="BQ50" s="9" t="str">
        <f>_xlfn.XLOOKUP(B50,'[6]cells down 19042026 9H40'!$B:$B,'[6]cells down 19042026 9H40'!$B:$B,"")</f>
        <v/>
      </c>
      <c r="BR50" s="9" t="s">
        <v>5537</v>
      </c>
      <c r="BS50" s="9" t="s">
        <v>5537</v>
      </c>
      <c r="BT50" s="108"/>
    </row>
    <row r="51" spans="1:72" s="9" customFormat="1" x14ac:dyDescent="0.35">
      <c r="A51" s="8" t="s">
        <v>3450</v>
      </c>
      <c r="B51" s="8" t="s">
        <v>3451</v>
      </c>
      <c r="C51" s="25" t="str">
        <f>_xlfn.XLOOKUP(B51,'[1]daily break down'!$D:$D,'[1]daily break down'!$E:$E,"")</f>
        <v>Yaounde</v>
      </c>
      <c r="D51" s="8" t="s">
        <v>11</v>
      </c>
      <c r="E51" s="8" t="s">
        <v>12</v>
      </c>
      <c r="F51" s="119" t="s">
        <v>37</v>
      </c>
      <c r="G51" s="118" t="s">
        <v>38</v>
      </c>
      <c r="H51" s="120" t="str">
        <f>_xlfn.XLOOKUP(B51,[2]CALCULATION!$B:$B,[2]CALCULATION!$H:$H,"")</f>
        <v>ZTE</v>
      </c>
      <c r="I51" s="28">
        <v>0</v>
      </c>
      <c r="J51" s="28">
        <v>0</v>
      </c>
      <c r="K51" s="28">
        <v>0</v>
      </c>
      <c r="L51" s="28">
        <v>0</v>
      </c>
      <c r="M51" s="28">
        <v>0</v>
      </c>
      <c r="N51" s="28">
        <v>0</v>
      </c>
      <c r="O51" s="28">
        <v>0</v>
      </c>
      <c r="P51" s="28">
        <v>0</v>
      </c>
      <c r="Q51" s="28">
        <v>0</v>
      </c>
      <c r="R51" s="28">
        <v>0</v>
      </c>
      <c r="S51" s="93">
        <v>3.1333557341916993</v>
      </c>
      <c r="T51" s="93">
        <f>_xlfn.XLOOKUP(B51,'[3]Nur des jours'!$B:$B,'[3]Nur des jours'!$U:$U,"")</f>
        <v>0</v>
      </c>
      <c r="U51" s="93">
        <v>0</v>
      </c>
      <c r="V51" s="93">
        <v>0</v>
      </c>
      <c r="W51" s="93">
        <v>0</v>
      </c>
      <c r="X51" s="93">
        <v>1.9887004077812309</v>
      </c>
      <c r="Y51" s="93">
        <v>0</v>
      </c>
      <c r="Z51" s="93">
        <v>0</v>
      </c>
      <c r="AA51" s="93">
        <v>0</v>
      </c>
      <c r="AB51" s="93">
        <v>0</v>
      </c>
      <c r="AC51" s="93">
        <f>_xlfn.XLOOKUP(B51,'[3]Nur des jours'!$B:$B,'[3]Nur des jours'!$N:$N,"")</f>
        <v>13.868556899607057</v>
      </c>
      <c r="AD51" s="93">
        <v>13.868556899607057</v>
      </c>
      <c r="AE51" s="93">
        <v>13.868556899607057</v>
      </c>
      <c r="AF51" s="93">
        <v>13.868556899607057</v>
      </c>
      <c r="AG51" s="93"/>
      <c r="AH51" s="93">
        <v>13.868556899607057</v>
      </c>
      <c r="AI51" s="93">
        <v>32.372936225315634</v>
      </c>
      <c r="AJ51" s="93">
        <v>27.540622418066651</v>
      </c>
      <c r="AK51" s="93">
        <v>0</v>
      </c>
      <c r="AL51" s="93">
        <v>13.868556899607057</v>
      </c>
      <c r="AM51" s="49" t="s">
        <v>5559</v>
      </c>
      <c r="AN51" s="49"/>
      <c r="AO51" s="48" t="str" cm="1">
        <f t="array" ref="AO51">IFERROR(_xlfn.IFS(
AQ51="MPR ISSUE","PDH",
AQ51="BSS Hardware Issue","BSS",
AQ51="Sites strategiques, MLL, Pylone, etc.","ENVTECH",
AQ51="AKTIVCO DEFAUT GE &amp; POWER Cabinet","AKTIVCO",
AQ51="AKTIVCO Coupure ENEO &amp; Baisse de tension","AKTIVCO GRID ONLY",
AQ51="Coupure ENEO &amp; Baisse de tension","IHS GRID ONLY",
AQ51="Defaut GE &amp; POWER Cabinet","IHS",
AQ51="Sharing","Partners",
AQ51="Sites strategiques &amp; DataCenter","SST &amp; DC",
AQ51="Exclu","Exclu",
AQ51="SAT","SAT",
AQ51="SPARE-ISSUE","SPARE-ISSUE",
AQ51="Fiber CAmtel","TRANS_FO_CAMTEL",
AQ51="Fiber AOF","Fiber AOF",
AQ51="Projet OCM (HUAWEI)","TRAVAUX-HUAWEI",
AQ51="Projet OCM (NOKIA)","TRAVAUX-NOKIA",
AQ51="ACCESS-ISSUE","ACCESS-ISSUE",
AQ51="Projet OCM (ZTE, NOKIA, autres projets)","TRAVAUX OCM",
AQ51="No root CAuse","No root cause",
AQ51="ODU HS","PDH",
AQ51="IP &amp; VLAN","PDH",
AQ51="Warehouse HUAWEI","SPARE-ISSUE",
AQ51="SPARE-HS","SPARE-ISSUE",
AQ51="Power Telco","BSS",AQ51="no impacts","no impacts"
),"")</f>
        <v>IHS GRID ONLY</v>
      </c>
      <c r="AP51" s="48" t="str" cm="1">
        <f t="array" ref="AP51">IFERROR(_xlfn.IFS(
AQ51="MPR ISSUE","TX ISSUE",
AQ51="BSS Hardware Issue","RAN ISSUE",
AQ51="Sites strategiques, MLL, Pylone, etc.","ENVTECH",
AQ51="AKTIVCO DEFAUT GE &amp; POWER Cabinet","POWER ISSUE",
AQ51="AKTIVCO Coupure ENEO &amp; Baisse de tension","POWER ISSUE",
AQ51="Coupure ENEO &amp; Baisse de tension","POWER ISSUE",
AQ51="Defaut GE &amp; POWER Cabinet","POWER ISSUE",
AQ51="Sharing","POWER ISSUE",
AQ51="Sites strategiques &amp; DataCenter","POWER ISSUE",
AQ51="Exclu","Exclu",
AQ51="SAT","TX ISSUE",
AQ51="SPARE-ISSUE","SPARE-ISSUE",
AQ51="Fiber CAmtel","TX ISSUE",
AQ51="Fiber AOF","TX ISSUE",
AQ51="Projet OCM (HUAWEI)","TRAVAUX-HUAWEI",
AQ51="Projet OCM (NOKIA)","TRAVAUX -NOKIA",
AQ51="ACCESS-ISSUE","ACCESS-ISSUE",
AQ51="Projet OCM (ZTE, NOKIA, autres projets)","TRAVAUX OCM",
AQ51="No root CAuse","No root cause",
AQ51="ODU HS","TX ISSUE",
AQ51="IP &amp; VLAN","TX ISSUE",
AQ51="Warehouse HUAWEI","SPARE-ISSUE",
AQ51="SPARE-HS","SPARE-ISSUE",
AQ51="Power Telco","RAN ISSUE",AQ51="no impacts","no impacts"
),"")</f>
        <v>POWER ISSUE</v>
      </c>
      <c r="AQ51" s="67" t="s">
        <v>5329</v>
      </c>
      <c r="AR51" s="48" t="str" cm="1">
        <f t="array" ref="AR51">IFERROR(_xlfn.IFS(
AQ51="MPR ISSUE","ACTIVE",
AQ51="BSS Hardware Issue","ACTIVE",
AQ51="Sites strategiques, MLL, Pylone, etc.","PASSIVE",
AQ51="AKTIVCO DEFAUT GE &amp; POWER Cabinet","PASSIVE",
AQ51="AKTIVCO Coupure ENEO &amp; Baisse de tension","PASSIVE",
AQ51="Coupure ENEO &amp; Baisse de tension","PASSIVE",
AQ51="Defaut GE &amp; POWER Cabinet","PASSIVE",
AQ51="Sharing","PASSIVE",
AQ51="Sites strategiques &amp; DataCenter","PASSIVE",
AQ51="Exclu","Exclu",
AQ51="SAT","ACTIVE",
AQ51="SPARE-ISSUE","SPARE-ISSUE",
AQ51="Fiber CAmtel","ACTIVE",
AQ51="Fiber AOF","ACTIVE",
AQ51="Projet OCM (HUAWEI)","PLANNED WORKS",
AQ51="Projet OCM (NOKIA)","PLANNED WORKS",
AQ51="ACCESS-ISSUE","ACCESS-ISSUE",
AQ51="Projet OCM (ZTE, NOKIA, autres projets)","PLANNED WORKS",
AQ51="No root CAuse","No root cause",
AQ51="ODU HS","ACTIVE",
AQ51="IP &amp; VLAN","ACTIVE",
AQ51="Warehouse HUAWEI","SPARE-ISSUE",
AQ51="SPARE-HS","SPARE-ISSUE",
AQ51="Power Telco","ACTIVE", AQ51="no impacts","no impacts"
),"")</f>
        <v>PASSIVE</v>
      </c>
      <c r="AS51" s="92" t="s">
        <v>6017</v>
      </c>
      <c r="AT51" s="129" t="s">
        <v>746</v>
      </c>
      <c r="AU51" s="9" t="s">
        <v>5996</v>
      </c>
      <c r="AV51" s="17" t="s">
        <v>5537</v>
      </c>
      <c r="AW51" s="7" t="s">
        <v>6104</v>
      </c>
      <c r="AX51" s="6" t="s">
        <v>5537</v>
      </c>
      <c r="AY51" s="7"/>
      <c r="AZ51" s="3" t="s">
        <v>5537</v>
      </c>
      <c r="BA51" s="18" t="s">
        <v>5537</v>
      </c>
      <c r="BB51" s="18" t="s">
        <v>5537</v>
      </c>
      <c r="BC51" s="18" t="s">
        <v>5537</v>
      </c>
      <c r="BD51" s="18" t="s">
        <v>5537</v>
      </c>
      <c r="BE51" s="18" t="s">
        <v>5537</v>
      </c>
      <c r="BF51" s="18" t="s">
        <v>5537</v>
      </c>
      <c r="BG51" s="18" t="s">
        <v>5537</v>
      </c>
      <c r="BH51" s="18" t="s">
        <v>5537</v>
      </c>
      <c r="BI51" s="18" t="s">
        <v>5537</v>
      </c>
      <c r="BJ51" s="18" t="s">
        <v>6180</v>
      </c>
      <c r="BK51" s="18" t="s">
        <v>6181</v>
      </c>
      <c r="BL51" s="9" t="s">
        <v>5537</v>
      </c>
      <c r="BM51" s="14" t="s">
        <v>6448</v>
      </c>
      <c r="BN51" s="14" t="s">
        <v>5537</v>
      </c>
      <c r="BO51" s="14" t="str">
        <f>_xlfn.XLOOKUP(B51,'[4]cell downs 18042026 17h'!$B:$B,'[4]cell downs 18042026 17h'!$B:$B,"")</f>
        <v/>
      </c>
      <c r="BP51" s="14" t="str">
        <f>_xlfn.XLOOKUP(B51,'[5]Cells Huawei 19042026 15h'!$B:$B,'[5]Cells Huawei 19042026 15h'!$B:$B,"")</f>
        <v/>
      </c>
      <c r="BQ51" s="9" t="str">
        <f>_xlfn.XLOOKUP(B51,'[6]cells down 19042026 9H40'!$B:$B,'[6]cells down 19042026 9H40'!$B:$B,"")</f>
        <v/>
      </c>
      <c r="BR51" s="9" t="s">
        <v>3451</v>
      </c>
      <c r="BS51" s="9" t="s">
        <v>5537</v>
      </c>
      <c r="BT51" s="108"/>
    </row>
    <row r="52" spans="1:72" s="9" customFormat="1" ht="32.5" customHeight="1" x14ac:dyDescent="0.35">
      <c r="A52" s="8" t="s">
        <v>47</v>
      </c>
      <c r="B52" s="8" t="s">
        <v>48</v>
      </c>
      <c r="C52" s="25" t="str">
        <f>_xlfn.XLOOKUP(B52,'[1]daily break down'!$D:$D,'[1]daily break down'!$E:$E,"")</f>
        <v>Yaounde</v>
      </c>
      <c r="D52" s="8" t="s">
        <v>21</v>
      </c>
      <c r="E52" s="8" t="s">
        <v>30</v>
      </c>
      <c r="F52" s="119" t="s">
        <v>37</v>
      </c>
      <c r="G52" s="118" t="s">
        <v>38</v>
      </c>
      <c r="H52" s="120" t="str">
        <f>_xlfn.XLOOKUP(B52,[2]CALCULATION!$B:$B,[2]CALCULATION!$H:$H,"")</f>
        <v>ZTE</v>
      </c>
      <c r="I52" s="28">
        <v>22.13276146938216</v>
      </c>
      <c r="J52" s="28">
        <v>0.41286422796939709</v>
      </c>
      <c r="K52" s="28">
        <v>0</v>
      </c>
      <c r="L52" s="28">
        <v>0</v>
      </c>
      <c r="M52" s="28">
        <v>0</v>
      </c>
      <c r="N52" s="28">
        <v>0</v>
      </c>
      <c r="O52" s="28">
        <v>0</v>
      </c>
      <c r="P52" s="28">
        <v>0</v>
      </c>
      <c r="Q52" s="28">
        <v>0</v>
      </c>
      <c r="R52" s="28">
        <v>0</v>
      </c>
      <c r="S52" s="93">
        <v>2.2890431266461775</v>
      </c>
      <c r="T52" s="93">
        <f>_xlfn.XLOOKUP(B52,'[3]Nur des jours'!$B:$B,'[3]Nur des jours'!$U:$U,"")</f>
        <v>0</v>
      </c>
      <c r="U52" s="93">
        <v>0</v>
      </c>
      <c r="V52" s="93">
        <v>0</v>
      </c>
      <c r="W52" s="93">
        <v>0</v>
      </c>
      <c r="X52" s="93">
        <v>1.442215773057903</v>
      </c>
      <c r="Y52" s="93">
        <v>0</v>
      </c>
      <c r="Z52" s="93">
        <v>0</v>
      </c>
      <c r="AA52" s="93">
        <v>0</v>
      </c>
      <c r="AB52" s="93">
        <v>0</v>
      </c>
      <c r="AC52" s="93">
        <f>_xlfn.XLOOKUP(B52,'[3]Nur des jours'!$B:$B,'[3]Nur des jours'!$N:$N,"")</f>
        <v>13.868556899607057</v>
      </c>
      <c r="AD52" s="93">
        <v>13.868556899607057</v>
      </c>
      <c r="AE52" s="93">
        <v>13.868556899607057</v>
      </c>
      <c r="AF52" s="93">
        <v>13.868556899607057</v>
      </c>
      <c r="AG52" s="93"/>
      <c r="AH52" s="93">
        <v>13.868556899607057</v>
      </c>
      <c r="AI52" s="93">
        <v>32.372936225315634</v>
      </c>
      <c r="AJ52" s="93">
        <v>27.540622418066651</v>
      </c>
      <c r="AK52" s="93">
        <v>0</v>
      </c>
      <c r="AL52" s="93">
        <v>13.868556899607057</v>
      </c>
      <c r="AM52" s="49" t="s">
        <v>5559</v>
      </c>
      <c r="AN52" s="49"/>
      <c r="AO52" s="48" t="str" cm="1">
        <f t="array" ref="AO52">IFERROR(_xlfn.IFS(
AQ52="MPR ISSUE","PDH",
AQ52="BSS Hardware Issue","BSS",
AQ52="Sites strategiques, MLL, Pylone, etc.","ENVTECH",
AQ52="AKTIVCO DEFAUT GE &amp; POWER Cabinet","AKTIVCO",
AQ52="AKTIVCO Coupure ENEO &amp; Baisse de tension","AKTIVCO GRID ONLY",
AQ52="Coupure ENEO &amp; Baisse de tension","IHS GRID ONLY",
AQ52="Defaut GE &amp; POWER Cabinet","IHS",
AQ52="Sharing","Partners",
AQ52="Sites strategiques &amp; DataCenter","SST &amp; DC",
AQ52="Exclu","Exclu",
AQ52="SAT","SAT",
AQ52="SPARE-ISSUE","SPARE-ISSUE",
AQ52="Fiber CAmtel","TRANS_FO_CAMTEL",
AQ52="Fiber AOF","Fiber AOF",
AQ52="Projet OCM (HUAWEI)","TRAVAUX-HUAWEI",
AQ52="Projet OCM (NOKIA)","TRAVAUX-NOKIA",
AQ52="ACCESS-ISSUE","ACCESS-ISSUE",
AQ52="Projet OCM (ZTE, NOKIA, autres projets)","TRAVAUX OCM",
AQ52="No root CAuse","No root cause",
AQ52="ODU HS","PDH",
AQ52="IP &amp; VLAN","PDH",
AQ52="Warehouse HUAWEI","SPARE-ISSUE",
AQ52="SPARE-HS","SPARE-ISSUE",
AQ52="Power Telco","BSS",AQ52="no impacts","no impacts"
),"")</f>
        <v>AKTIVCO GRID ONLY</v>
      </c>
      <c r="AP52" s="48" t="str" cm="1">
        <f t="array" ref="AP52">IFERROR(_xlfn.IFS(
AQ52="MPR ISSUE","TX ISSUE",
AQ52="BSS Hardware Issue","RAN ISSUE",
AQ52="Sites strategiques, MLL, Pylone, etc.","ENVTECH",
AQ52="AKTIVCO DEFAUT GE &amp; POWER Cabinet","POWER ISSUE",
AQ52="AKTIVCO Coupure ENEO &amp; Baisse de tension","POWER ISSUE",
AQ52="Coupure ENEO &amp; Baisse de tension","POWER ISSUE",
AQ52="Defaut GE &amp; POWER Cabinet","POWER ISSUE",
AQ52="Sharing","POWER ISSUE",
AQ52="Sites strategiques &amp; DataCenter","POWER ISSUE",
AQ52="Exclu","Exclu",
AQ52="SAT","TX ISSUE",
AQ52="SPARE-ISSUE","SPARE-ISSUE",
AQ52="Fiber CAmtel","TX ISSUE",
AQ52="Fiber AOF","TX ISSUE",
AQ52="Projet OCM (HUAWEI)","TRAVAUX-HUAWEI",
AQ52="Projet OCM (NOKIA)","TRAVAUX -NOKIA",
AQ52="ACCESS-ISSUE","ACCESS-ISSUE",
AQ52="Projet OCM (ZTE, NOKIA, autres projets)","TRAVAUX OCM",
AQ52="No root CAuse","No root cause",
AQ52="ODU HS","TX ISSUE",
AQ52="IP &amp; VLAN","TX ISSUE",
AQ52="Warehouse HUAWEI","SPARE-ISSUE",
AQ52="SPARE-HS","SPARE-ISSUE",
AQ52="Power Telco","RAN ISSUE",AQ52="no impacts","no impacts"
),"")</f>
        <v>POWER ISSUE</v>
      </c>
      <c r="AQ52" s="67" t="s">
        <v>5327</v>
      </c>
      <c r="AR52" s="48" t="str" cm="1">
        <f t="array" ref="AR52">IFERROR(_xlfn.IFS(
AQ52="MPR ISSUE","ACTIVE",
AQ52="BSS Hardware Issue","ACTIVE",
AQ52="Sites strategiques, MLL, Pylone, etc.","PASSIVE",
AQ52="AKTIVCO DEFAUT GE &amp; POWER Cabinet","PASSIVE",
AQ52="AKTIVCO Coupure ENEO &amp; Baisse de tension","PASSIVE",
AQ52="Coupure ENEO &amp; Baisse de tension","PASSIVE",
AQ52="Defaut GE &amp; POWER Cabinet","PASSIVE",
AQ52="Sharing","PASSIVE",
AQ52="Sites strategiques &amp; DataCenter","PASSIVE",
AQ52="Exclu","Exclu",
AQ52="SAT","ACTIVE",
AQ52="SPARE-ISSUE","SPARE-ISSUE",
AQ52="Fiber CAmtel","ACTIVE",
AQ52="Fiber AOF","ACTIVE",
AQ52="Projet OCM (HUAWEI)","PLANNED WORKS",
AQ52="Projet OCM (NOKIA)","PLANNED WORKS",
AQ52="ACCESS-ISSUE","ACCESS-ISSUE",
AQ52="Projet OCM (ZTE, NOKIA, autres projets)","PLANNED WORKS",
AQ52="No root CAuse","No root cause",
AQ52="ODU HS","ACTIVE",
AQ52="IP &amp; VLAN","ACTIVE",
AQ52="Warehouse HUAWEI","SPARE-ISSUE",
AQ52="SPARE-HS","SPARE-ISSUE",
AQ52="Power Telco","ACTIVE", AQ52="no impacts","no impacts"
),"")</f>
        <v>PASSIVE</v>
      </c>
      <c r="AS52" s="92" t="s">
        <v>6425</v>
      </c>
      <c r="AT52" s="129" t="s">
        <v>746</v>
      </c>
      <c r="AU52" s="9" t="s">
        <v>5997</v>
      </c>
      <c r="AV52" s="17" t="s">
        <v>5537</v>
      </c>
      <c r="AW52" s="7" t="s">
        <v>6105</v>
      </c>
      <c r="AX52" s="6" t="s">
        <v>6397</v>
      </c>
      <c r="AY52" s="7"/>
      <c r="AZ52" s="3" t="s">
        <v>5537</v>
      </c>
      <c r="BA52" s="18" t="s">
        <v>5537</v>
      </c>
      <c r="BB52" s="18" t="s">
        <v>5537</v>
      </c>
      <c r="BC52" s="18" t="s">
        <v>5537</v>
      </c>
      <c r="BD52" s="18" t="s">
        <v>5537</v>
      </c>
      <c r="BE52" s="18" t="s">
        <v>5537</v>
      </c>
      <c r="BF52" s="18" t="s">
        <v>5537</v>
      </c>
      <c r="BG52" s="18" t="s">
        <v>5537</v>
      </c>
      <c r="BH52" s="18" t="s">
        <v>5537</v>
      </c>
      <c r="BI52" s="18" t="s">
        <v>5537</v>
      </c>
      <c r="BJ52" s="18" t="s">
        <v>6182</v>
      </c>
      <c r="BK52" s="18" t="s">
        <v>6183</v>
      </c>
      <c r="BL52" s="9" t="s">
        <v>5537</v>
      </c>
      <c r="BM52" s="14" t="s">
        <v>6448</v>
      </c>
      <c r="BN52" s="14" t="s">
        <v>5537</v>
      </c>
      <c r="BO52" s="14" t="str">
        <f>_xlfn.XLOOKUP(B52,'[4]cell downs 18042026 17h'!$B:$B,'[4]cell downs 18042026 17h'!$B:$B,"")</f>
        <v/>
      </c>
      <c r="BP52" s="14" t="str">
        <f>_xlfn.XLOOKUP(B52,'[5]Cells Huawei 19042026 15h'!$B:$B,'[5]Cells Huawei 19042026 15h'!$B:$B,"")</f>
        <v/>
      </c>
      <c r="BQ52" s="9" t="str">
        <f>_xlfn.XLOOKUP(B52,'[6]cells down 19042026 9H40'!$B:$B,'[6]cells down 19042026 9H40'!$B:$B,"")</f>
        <v/>
      </c>
      <c r="BR52" s="9" t="s">
        <v>5537</v>
      </c>
      <c r="BS52" s="9" t="s">
        <v>5459</v>
      </c>
      <c r="BT52" s="108"/>
    </row>
    <row r="53" spans="1:72" s="9" customFormat="1" ht="15.5" customHeight="1" x14ac:dyDescent="0.35">
      <c r="A53" s="8" t="s">
        <v>745</v>
      </c>
      <c r="B53" s="8" t="s">
        <v>746</v>
      </c>
      <c r="C53" s="25" t="str">
        <f>_xlfn.XLOOKUP(B53,'[1]daily break down'!$D:$D,'[1]daily break down'!$E:$E,"")</f>
        <v>Yaounde</v>
      </c>
      <c r="D53" s="8" t="s">
        <v>11</v>
      </c>
      <c r="E53" s="8" t="s">
        <v>145</v>
      </c>
      <c r="F53" s="119" t="s">
        <v>37</v>
      </c>
      <c r="G53" s="118" t="s">
        <v>38</v>
      </c>
      <c r="H53" s="120" t="str">
        <f>_xlfn.XLOOKUP(B53,[2]CALCULATION!$B:$B,[2]CALCULATION!$H:$H,"")</f>
        <v>ZTE</v>
      </c>
      <c r="I53" s="28">
        <v>1.9369786806607827</v>
      </c>
      <c r="J53" s="28">
        <v>0</v>
      </c>
      <c r="K53" s="28">
        <v>0</v>
      </c>
      <c r="L53" s="28">
        <v>0</v>
      </c>
      <c r="M53" s="28">
        <v>0</v>
      </c>
      <c r="N53" s="28">
        <v>0</v>
      </c>
      <c r="O53" s="28">
        <v>0</v>
      </c>
      <c r="P53" s="28">
        <v>0</v>
      </c>
      <c r="Q53" s="28">
        <v>0</v>
      </c>
      <c r="R53" s="28">
        <v>0</v>
      </c>
      <c r="S53" s="93">
        <v>5.4716415120722077</v>
      </c>
      <c r="T53" s="93">
        <f>_xlfn.XLOOKUP(B53,'[3]Nur des jours'!$B:$B,'[3]Nur des jours'!$U:$U,"")</f>
        <v>0</v>
      </c>
      <c r="U53" s="93">
        <v>0</v>
      </c>
      <c r="V53" s="93">
        <v>0</v>
      </c>
      <c r="W53" s="93">
        <v>0</v>
      </c>
      <c r="X53" s="93">
        <v>1.1005670128098672</v>
      </c>
      <c r="Y53" s="93">
        <v>0</v>
      </c>
      <c r="Z53" s="93">
        <v>0</v>
      </c>
      <c r="AA53" s="93">
        <v>0</v>
      </c>
      <c r="AB53" s="93">
        <v>0</v>
      </c>
      <c r="AC53" s="93">
        <f>_xlfn.XLOOKUP(B53,'[3]Nur des jours'!$B:$B,'[3]Nur des jours'!$N:$N,"")</f>
        <v>13.868556899607057</v>
      </c>
      <c r="AD53" s="93">
        <v>13.868556899607057</v>
      </c>
      <c r="AE53" s="93">
        <v>13.868556899607057</v>
      </c>
      <c r="AF53" s="93">
        <v>13.868556899607057</v>
      </c>
      <c r="AG53" s="93"/>
      <c r="AH53" s="93">
        <v>13.868556899607057</v>
      </c>
      <c r="AI53" s="93">
        <v>32.372936225315634</v>
      </c>
      <c r="AJ53" s="93">
        <v>27.540622418066651</v>
      </c>
      <c r="AK53" s="93">
        <v>0</v>
      </c>
      <c r="AL53" s="93">
        <v>13.868556899607057</v>
      </c>
      <c r="AM53" s="49" t="s">
        <v>5559</v>
      </c>
      <c r="AN53" s="49"/>
      <c r="AO53" s="48" t="str" cm="1">
        <f t="array" ref="AO53">IFERROR(_xlfn.IFS(
AQ53="MPR ISSUE","PDH",
AQ53="BSS Hardware Issue","BSS",
AQ53="Sites strategiques, MLL, Pylone, etc.","ENVTECH",
AQ53="AKTIVCO DEFAUT GE &amp; POWER Cabinet","AKTIVCO",
AQ53="AKTIVCO Coupure ENEO &amp; Baisse de tension","AKTIVCO GRID ONLY",
AQ53="Coupure ENEO &amp; Baisse de tension","IHS GRID ONLY",
AQ53="Defaut GE &amp; POWER Cabinet","IHS",
AQ53="Sharing","Partners",
AQ53="Sites strategiques &amp; DataCenter","SST &amp; DC",
AQ53="Exclu","Exclu",
AQ53="SAT","SAT",
AQ53="SPARE-ISSUE","SPARE-ISSUE",
AQ53="Fiber CAmtel","TRANS_FO_CAMTEL",
AQ53="Fiber AOF","Fiber AOF",
AQ53="Projet OCM (HUAWEI)","TRAVAUX-HUAWEI",
AQ53="Projet OCM (NOKIA)","TRAVAUX-NOKIA",
AQ53="ACCESS-ISSUE","ACCESS-ISSUE",
AQ53="Projet OCM (ZTE, NOKIA, autres projets)","TRAVAUX OCM",
AQ53="No root CAuse","No root cause",
AQ53="ODU HS","PDH",
AQ53="IP &amp; VLAN","PDH",
AQ53="Warehouse HUAWEI","SPARE-ISSUE",
AQ53="SPARE-HS","SPARE-ISSUE",
AQ53="Power Telco","BSS",AQ53="no impacts","no impacts"
),"")</f>
        <v>SPARE-ISSUE</v>
      </c>
      <c r="AP53" s="48" t="str" cm="1">
        <f t="array" ref="AP53">IFERROR(_xlfn.IFS(
AQ53="MPR ISSUE","TX ISSUE",
AQ53="BSS Hardware Issue","RAN ISSUE",
AQ53="Sites strategiques, MLL, Pylone, etc.","ENVTECH",
AQ53="AKTIVCO DEFAUT GE &amp; POWER Cabinet","POWER ISSUE",
AQ53="AKTIVCO Coupure ENEO &amp; Baisse de tension","POWER ISSUE",
AQ53="Coupure ENEO &amp; Baisse de tension","POWER ISSUE",
AQ53="Defaut GE &amp; POWER Cabinet","POWER ISSUE",
AQ53="Sharing","POWER ISSUE",
AQ53="Sites strategiques &amp; DataCenter","POWER ISSUE",
AQ53="Exclu","Exclu",
AQ53="SAT","TX ISSUE",
AQ53="SPARE-ISSUE","SPARE-ISSUE",
AQ53="Fiber CAmtel","TX ISSUE",
AQ53="Fiber AOF","TX ISSUE",
AQ53="Projet OCM (HUAWEI)","TRAVAUX-HUAWEI",
AQ53="Projet OCM (NOKIA)","TRAVAUX -NOKIA",
AQ53="ACCESS-ISSUE","ACCESS-ISSUE",
AQ53="Projet OCM (ZTE, NOKIA, autres projets)","TRAVAUX OCM",
AQ53="No root CAuse","No root cause",
AQ53="ODU HS","TX ISSUE",
AQ53="IP &amp; VLAN","TX ISSUE",
AQ53="Warehouse HUAWEI","SPARE-ISSUE",
AQ53="SPARE-HS","SPARE-ISSUE",
AQ53="Power Telco","RAN ISSUE",AQ53="no impacts","no impacts"
),"")</f>
        <v>SPARE-ISSUE</v>
      </c>
      <c r="AQ53" s="67" t="s">
        <v>5336</v>
      </c>
      <c r="AR53" s="48" t="str" cm="1">
        <f t="array" ref="AR53">IFERROR(_xlfn.IFS(
AQ53="MPR ISSUE","ACTIVE",
AQ53="BSS Hardware Issue","ACTIVE",
AQ53="Sites strategiques, MLL, Pylone, etc.","PASSIVE",
AQ53="AKTIVCO DEFAUT GE &amp; POWER Cabinet","PASSIVE",
AQ53="AKTIVCO Coupure ENEO &amp; Baisse de tension","PASSIVE",
AQ53="Coupure ENEO &amp; Baisse de tension","PASSIVE",
AQ53="Defaut GE &amp; POWER Cabinet","PASSIVE",
AQ53="Sharing","PASSIVE",
AQ53="Sites strategiques &amp; DataCenter","PASSIVE",
AQ53="Exclu","Exclu",
AQ53="SAT","ACTIVE",
AQ53="SPARE-ISSUE","SPARE-ISSUE",
AQ53="Fiber CAmtel","ACTIVE",
AQ53="Fiber AOF","ACTIVE",
AQ53="Projet OCM (HUAWEI)","PLANNED WORKS",
AQ53="Projet OCM (NOKIA)","PLANNED WORKS",
AQ53="ACCESS-ISSUE","ACCESS-ISSUE",
AQ53="Projet OCM (ZTE, NOKIA, autres projets)","PLANNED WORKS",
AQ53="No root CAuse","No root cause",
AQ53="ODU HS","ACTIVE",
AQ53="IP &amp; VLAN","ACTIVE",
AQ53="Warehouse HUAWEI","SPARE-ISSUE",
AQ53="SPARE-HS","SPARE-ISSUE",
AQ53="Power Telco","ACTIVE", AQ53="no impacts","no impacts"
),"")</f>
        <v>SPARE-ISSUE</v>
      </c>
      <c r="AS53" s="92" t="s">
        <v>6018</v>
      </c>
      <c r="AT53" s="98" t="s">
        <v>746</v>
      </c>
      <c r="AV53" s="17" t="s">
        <v>5537</v>
      </c>
      <c r="AW53" s="7" t="s">
        <v>6106</v>
      </c>
      <c r="AX53" s="6" t="s">
        <v>5537</v>
      </c>
      <c r="AY53" s="7"/>
      <c r="AZ53" s="3" t="s">
        <v>5537</v>
      </c>
      <c r="BA53" s="18" t="s">
        <v>5537</v>
      </c>
      <c r="BB53" s="18" t="s">
        <v>5537</v>
      </c>
      <c r="BC53" s="18" t="s">
        <v>5537</v>
      </c>
      <c r="BD53" s="18" t="s">
        <v>5537</v>
      </c>
      <c r="BE53" s="18" t="s">
        <v>5537</v>
      </c>
      <c r="BF53" s="18" t="s">
        <v>5537</v>
      </c>
      <c r="BG53" s="18" t="s">
        <v>5537</v>
      </c>
      <c r="BH53" s="18" t="s">
        <v>5537</v>
      </c>
      <c r="BI53" s="18" t="s">
        <v>5537</v>
      </c>
      <c r="BJ53" s="18" t="s">
        <v>6184</v>
      </c>
      <c r="BK53" s="18" t="s">
        <v>6185</v>
      </c>
      <c r="BL53" s="9" t="s">
        <v>5537</v>
      </c>
      <c r="BM53" s="14" t="s">
        <v>6448</v>
      </c>
      <c r="BN53" s="14" t="s">
        <v>5537</v>
      </c>
      <c r="BO53" s="14" t="str">
        <f>_xlfn.XLOOKUP(B53,'[4]cell downs 18042026 17h'!$B:$B,'[4]cell downs 18042026 17h'!$B:$B,"")</f>
        <v/>
      </c>
      <c r="BP53" s="14" t="str">
        <f>_xlfn.XLOOKUP(B53,'[5]Cells Huawei 19042026 15h'!$B:$B,'[5]Cells Huawei 19042026 15h'!$B:$B,"")</f>
        <v/>
      </c>
      <c r="BQ53" s="9" t="str">
        <f>_xlfn.XLOOKUP(B53,'[6]cells down 19042026 9H40'!$B:$B,'[6]cells down 19042026 9H40'!$B:$B,"")</f>
        <v/>
      </c>
      <c r="BR53" s="9" t="s">
        <v>746</v>
      </c>
      <c r="BS53" s="9" t="s">
        <v>594</v>
      </c>
      <c r="BT53" s="108"/>
    </row>
    <row r="54" spans="1:72" s="9" customFormat="1" ht="34.5" customHeight="1" x14ac:dyDescent="0.35">
      <c r="A54" s="1" t="s">
        <v>1449</v>
      </c>
      <c r="B54" s="8" t="s">
        <v>1450</v>
      </c>
      <c r="C54" s="3" t="str">
        <f>_xlfn.XLOOKUP(B54,'[1]daily break down'!$D:$D,'[1]daily break down'!$E:$E,"")</f>
        <v>Douala</v>
      </c>
      <c r="D54" s="1" t="s">
        <v>21</v>
      </c>
      <c r="E54" s="1" t="s">
        <v>30</v>
      </c>
      <c r="F54" s="3" t="s">
        <v>31</v>
      </c>
      <c r="G54" s="1" t="s">
        <v>32</v>
      </c>
      <c r="H54" s="34" t="str">
        <f>_xlfn.XLOOKUP(B54,[2]CALCULATION!$B:$B,[2]CALCULATION!$H:$H,"")</f>
        <v>ZTE</v>
      </c>
      <c r="I54" s="28">
        <v>6.8514345110192263</v>
      </c>
      <c r="J54" s="28">
        <v>1.1615808157336778</v>
      </c>
      <c r="K54" s="28">
        <v>10.532523335416474</v>
      </c>
      <c r="L54" s="28">
        <v>0</v>
      </c>
      <c r="M54" s="28">
        <v>0</v>
      </c>
      <c r="N54" s="28">
        <v>2.3130848122180243</v>
      </c>
      <c r="O54" s="28">
        <v>0</v>
      </c>
      <c r="P54" s="28">
        <v>2.7501690765424511E-2</v>
      </c>
      <c r="Q54" s="28">
        <v>7.9679639189231581</v>
      </c>
      <c r="R54" s="28">
        <v>0</v>
      </c>
      <c r="S54" s="93">
        <v>0</v>
      </c>
      <c r="T54" s="93">
        <f>_xlfn.XLOOKUP(B54,'[3]Nur des jours'!$B:$B,'[3]Nur des jours'!$U:$U,"")</f>
        <v>58.592120319718745</v>
      </c>
      <c r="U54" s="93">
        <v>17.27926593671258</v>
      </c>
      <c r="V54" s="93">
        <v>58.181681662400514</v>
      </c>
      <c r="W54" s="93">
        <v>58.592120319718752</v>
      </c>
      <c r="X54" s="93">
        <v>37.108876732499517</v>
      </c>
      <c r="Y54" s="93">
        <v>0</v>
      </c>
      <c r="Z54" s="93">
        <v>0</v>
      </c>
      <c r="AA54" s="93">
        <v>0</v>
      </c>
      <c r="AB54" s="93">
        <v>0</v>
      </c>
      <c r="AC54" s="93">
        <f>_xlfn.XLOOKUP(B54,'[3]Nur des jours'!$B:$B,'[3]Nur des jours'!$N:$N,"")</f>
        <v>0</v>
      </c>
      <c r="AD54" s="93">
        <v>0</v>
      </c>
      <c r="AE54" s="93">
        <v>2.7501690765424681E-2</v>
      </c>
      <c r="AF54" s="93">
        <v>12.426269786235887</v>
      </c>
      <c r="AG54" s="93"/>
      <c r="AH54" s="93">
        <v>13.868556899607057</v>
      </c>
      <c r="AI54" s="93">
        <v>32.372936225315634</v>
      </c>
      <c r="AJ54" s="93">
        <v>27.540622418066651</v>
      </c>
      <c r="AK54" s="93">
        <v>0</v>
      </c>
      <c r="AL54" s="93">
        <v>13.868556899607057</v>
      </c>
      <c r="AM54" s="49" t="s">
        <v>5559</v>
      </c>
      <c r="AN54" s="49"/>
      <c r="AO54" s="48" t="str" cm="1">
        <f t="array" ref="AO54">IFERROR(_xlfn.IFS(
AQ54="MPR ISSUE","PDH",
AQ54="BSS Hardware Issue","BSS",
AQ54="Sites strategiques, MLL, Pylone, etc.","ENVTECH",
AQ54="AKTIVCO DEFAUT GE &amp; POWER Cabinet","AKTIVCO",
AQ54="AKTIVCO Coupure ENEO &amp; Baisse de tension","AKTIVCO GRID ONLY",
AQ54="Coupure ENEO &amp; Baisse de tension","IHS GRID ONLY",
AQ54="Defaut GE &amp; POWER Cabinet","IHS",
AQ54="Sharing","Partners",
AQ54="Sites strategiques &amp; DataCenter","SST &amp; DC",
AQ54="Exclu","Exclu",
AQ54="SAT","SAT",
AQ54="SPARE-ISSUE","SPARE-ISSUE",
AQ54="Fiber CAmtel","TRANS_FO_CAMTEL",
AQ54="Fiber AOF","Fiber AOF",
AQ54="Projet OCM (HUAWEI)","TRAVAUX-HUAWEI",
AQ54="Projet OCM (NOKIA)","TRAVAUX-NOKIA",
AQ54="ACCESS-ISSUE","ACCESS-ISSUE",
AQ54="Projet OCM (ZTE, NOKIA, autres projets)","TRAVAUX OCM",
AQ54="No root CAuse","No root cause",
AQ54="ODU HS","PDH",
AQ54="IP &amp; VLAN","PDH",
AQ54="Warehouse HUAWEI","SPARE-ISSUE",
AQ54="SPARE-HS","SPARE-ISSUE",
AQ54="Power Telco","BSS",AQ54="no impacts","no impacts"
),"")</f>
        <v>AKTIVCO GRID ONLY</v>
      </c>
      <c r="AP54" s="48" t="str" cm="1">
        <f t="array" ref="AP54">IFERROR(_xlfn.IFS(
AQ54="MPR ISSUE","TX ISSUE",
AQ54="BSS Hardware Issue","RAN ISSUE",
AQ54="Sites strategiques, MLL, Pylone, etc.","ENVTECH",
AQ54="AKTIVCO DEFAUT GE &amp; POWER Cabinet","POWER ISSUE",
AQ54="AKTIVCO Coupure ENEO &amp; Baisse de tension","POWER ISSUE",
AQ54="Coupure ENEO &amp; Baisse de tension","POWER ISSUE",
AQ54="Defaut GE &amp; POWER Cabinet","POWER ISSUE",
AQ54="Sharing","POWER ISSUE",
AQ54="Sites strategiques &amp; DataCenter","POWER ISSUE",
AQ54="Exclu","Exclu",
AQ54="SAT","TX ISSUE",
AQ54="SPARE-ISSUE","SPARE-ISSUE",
AQ54="Fiber CAmtel","TX ISSUE",
AQ54="Fiber AOF","TX ISSUE",
AQ54="Projet OCM (HUAWEI)","TRAVAUX-HUAWEI",
AQ54="Projet OCM (NOKIA)","TRAVAUX -NOKIA",
AQ54="ACCESS-ISSUE","ACCESS-ISSUE",
AQ54="Projet OCM (ZTE, NOKIA, autres projets)","TRAVAUX OCM",
AQ54="No root CAuse","No root cause",
AQ54="ODU HS","TX ISSUE",
AQ54="IP &amp; VLAN","TX ISSUE",
AQ54="Warehouse HUAWEI","SPARE-ISSUE",
AQ54="SPARE-HS","SPARE-ISSUE",
AQ54="Power Telco","RAN ISSUE",AQ54="no impacts","no impacts"
),"")</f>
        <v>POWER ISSUE</v>
      </c>
      <c r="AQ54" s="67" t="s">
        <v>5327</v>
      </c>
      <c r="AR54" s="48" t="str" cm="1">
        <f t="array" ref="AR54">IFERROR(_xlfn.IFS(
AQ54="MPR ISSUE","ACTIVE",
AQ54="BSS Hardware Issue","ACTIVE",
AQ54="Sites strategiques, MLL, Pylone, etc.","PASSIVE",
AQ54="AKTIVCO DEFAUT GE &amp; POWER Cabinet","PASSIVE",
AQ54="AKTIVCO Coupure ENEO &amp; Baisse de tension","PASSIVE",
AQ54="Coupure ENEO &amp; Baisse de tension","PASSIVE",
AQ54="Defaut GE &amp; POWER Cabinet","PASSIVE",
AQ54="Sharing","PASSIVE",
AQ54="Sites strategiques &amp; DataCenter","PASSIVE",
AQ54="Exclu","Exclu",
AQ54="SAT","ACTIVE",
AQ54="SPARE-ISSUE","SPARE-ISSUE",
AQ54="Fiber CAmtel","ACTIVE",
AQ54="Fiber AOF","ACTIVE",
AQ54="Projet OCM (HUAWEI)","PLANNED WORKS",
AQ54="Projet OCM (NOKIA)","PLANNED WORKS",
AQ54="ACCESS-ISSUE","ACCESS-ISSUE",
AQ54="Projet OCM (ZTE, NOKIA, autres projets)","PLANNED WORKS",
AQ54="No root CAuse","No root cause",
AQ54="ODU HS","ACTIVE",
AQ54="IP &amp; VLAN","ACTIVE",
AQ54="Warehouse HUAWEI","SPARE-ISSUE",
AQ54="SPARE-HS","SPARE-ISSUE",
AQ54="Power Telco","ACTIVE", AQ54="no impacts","no impacts"
),"")</f>
        <v>PASSIVE</v>
      </c>
      <c r="AS54" s="98" t="s">
        <v>6426</v>
      </c>
      <c r="AT54" s="98" t="s">
        <v>1450</v>
      </c>
      <c r="AV54" s="17" t="s">
        <v>5537</v>
      </c>
      <c r="AW54" s="7" t="s">
        <v>6107</v>
      </c>
      <c r="AX54" s="6" t="s">
        <v>6395</v>
      </c>
      <c r="AY54" s="7"/>
      <c r="AZ54" s="3" t="s">
        <v>5537</v>
      </c>
      <c r="BA54" s="18" t="s">
        <v>5537</v>
      </c>
      <c r="BB54" s="18" t="s">
        <v>5537</v>
      </c>
      <c r="BC54" s="18" t="s">
        <v>5537</v>
      </c>
      <c r="BD54" s="18" t="s">
        <v>5537</v>
      </c>
      <c r="BE54" s="18" t="s">
        <v>5537</v>
      </c>
      <c r="BF54" s="18" t="s">
        <v>5537</v>
      </c>
      <c r="BG54" s="18" t="s">
        <v>5537</v>
      </c>
      <c r="BH54" s="18" t="s">
        <v>5537</v>
      </c>
      <c r="BI54" s="18" t="s">
        <v>5537</v>
      </c>
      <c r="BJ54" s="18" t="s">
        <v>6186</v>
      </c>
      <c r="BK54" s="18" t="s">
        <v>6187</v>
      </c>
      <c r="BL54" s="9" t="s">
        <v>5537</v>
      </c>
      <c r="BM54" s="14" t="s">
        <v>6448</v>
      </c>
      <c r="BN54" s="14" t="s">
        <v>5537</v>
      </c>
      <c r="BO54" s="14" t="str">
        <f>_xlfn.XLOOKUP(B54,'[4]cell downs 18042026 17h'!$B:$B,'[4]cell downs 18042026 17h'!$B:$B,"")</f>
        <v/>
      </c>
      <c r="BP54" s="14" t="str">
        <f>_xlfn.XLOOKUP(B54,'[5]Cells Huawei 19042026 15h'!$B:$B,'[5]Cells Huawei 19042026 15h'!$B:$B,"")</f>
        <v/>
      </c>
      <c r="BQ54" s="9" t="str">
        <f>_xlfn.XLOOKUP(B54,'[6]cells down 19042026 9H40'!$B:$B,'[6]cells down 19042026 9H40'!$B:$B,"")</f>
        <v/>
      </c>
      <c r="BR54" s="9" t="s">
        <v>5537</v>
      </c>
      <c r="BS54" s="9" t="s">
        <v>5537</v>
      </c>
      <c r="BT54" s="108"/>
    </row>
    <row r="55" spans="1:72" s="9" customFormat="1" ht="32" customHeight="1" x14ac:dyDescent="0.35">
      <c r="A55" s="1" t="s">
        <v>2326</v>
      </c>
      <c r="B55" s="8" t="s">
        <v>2327</v>
      </c>
      <c r="C55" s="3" t="str">
        <f>_xlfn.XLOOKUP(B55,'[1]daily break down'!$D:$D,'[1]daily break down'!$E:$E,"")</f>
        <v>Yaounde</v>
      </c>
      <c r="D55" s="1" t="s">
        <v>21</v>
      </c>
      <c r="E55" s="1" t="s">
        <v>30</v>
      </c>
      <c r="F55" s="3" t="s">
        <v>37</v>
      </c>
      <c r="G55" s="1" t="s">
        <v>38</v>
      </c>
      <c r="H55" s="34" t="str">
        <f>_xlfn.XLOOKUP(B55,[2]CALCULATION!$B:$B,[2]CALCULATION!$H:$H,"")</f>
        <v>ZTE</v>
      </c>
      <c r="I55" s="28">
        <v>0</v>
      </c>
      <c r="J55" s="28">
        <v>0</v>
      </c>
      <c r="K55" s="28">
        <v>0</v>
      </c>
      <c r="L55" s="28">
        <v>0</v>
      </c>
      <c r="M55" s="28">
        <v>0</v>
      </c>
      <c r="N55" s="28">
        <v>0</v>
      </c>
      <c r="O55" s="28">
        <v>0</v>
      </c>
      <c r="P55" s="28">
        <v>0</v>
      </c>
      <c r="Q55" s="28">
        <v>0</v>
      </c>
      <c r="R55" s="28">
        <v>0</v>
      </c>
      <c r="S55" s="93">
        <v>10.694465846538424</v>
      </c>
      <c r="T55" s="93">
        <f>_xlfn.XLOOKUP(B55,'[3]Nur des jours'!$B:$B,'[3]Nur des jours'!$U:$U,"")</f>
        <v>0</v>
      </c>
      <c r="U55" s="93">
        <v>3.4511589947293775</v>
      </c>
      <c r="V55" s="93">
        <v>0</v>
      </c>
      <c r="W55" s="93">
        <v>0</v>
      </c>
      <c r="X55" s="93">
        <v>0</v>
      </c>
      <c r="Y55" s="93">
        <v>0</v>
      </c>
      <c r="Z55" s="93">
        <v>0</v>
      </c>
      <c r="AA55" s="93">
        <v>0</v>
      </c>
      <c r="AB55" s="93">
        <v>0</v>
      </c>
      <c r="AC55" s="93">
        <f>_xlfn.XLOOKUP(B55,'[3]Nur des jours'!$B:$B,'[3]Nur des jours'!$N:$N,"")</f>
        <v>0</v>
      </c>
      <c r="AD55" s="93">
        <v>0</v>
      </c>
      <c r="AE55" s="93">
        <v>0</v>
      </c>
      <c r="AF55" s="93">
        <v>1.8600916580344891</v>
      </c>
      <c r="AG55" s="93"/>
      <c r="AH55" s="93">
        <v>13.868556899607057</v>
      </c>
      <c r="AI55" s="93">
        <v>32.372936225315634</v>
      </c>
      <c r="AJ55" s="93">
        <v>27.540622418066651</v>
      </c>
      <c r="AK55" s="93">
        <v>0</v>
      </c>
      <c r="AL55" s="93">
        <v>13.868556899607057</v>
      </c>
      <c r="AM55" s="49" t="s">
        <v>5559</v>
      </c>
      <c r="AN55" s="49"/>
      <c r="AO55" s="48" t="str" cm="1">
        <f t="array" ref="AO55">IFERROR(_xlfn.IFS(
AQ55="MPR ISSUE","PDH",
AQ55="BSS Hardware Issue","BSS",
AQ55="Sites strategiques, MLL, Pylone, etc.","ENVTECH",
AQ55="AKTIVCO DEFAUT GE &amp; POWER Cabinet","AKTIVCO",
AQ55="AKTIVCO Coupure ENEO &amp; Baisse de tension","AKTIVCO GRID ONLY",
AQ55="Coupure ENEO &amp; Baisse de tension","IHS GRID ONLY",
AQ55="Defaut GE &amp; POWER Cabinet","IHS",
AQ55="Sharing","Partners",
AQ55="Sites strategiques &amp; DataCenter","SST &amp; DC",
AQ55="Exclu","Exclu",
AQ55="SAT","SAT",
AQ55="SPARE-ISSUE","SPARE-ISSUE",
AQ55="Fiber CAmtel","TRANS_FO_CAMTEL",
AQ55="Fiber AOF","Fiber AOF",
AQ55="Projet OCM (HUAWEI)","TRAVAUX-HUAWEI",
AQ55="Projet OCM (NOKIA)","TRAVAUX-NOKIA",
AQ55="ACCESS-ISSUE","ACCESS-ISSUE",
AQ55="Projet OCM (ZTE, NOKIA, autres projets)","TRAVAUX OCM",
AQ55="No root CAuse","No root cause",
AQ55="ODU HS","PDH",
AQ55="IP &amp; VLAN","PDH",
AQ55="Warehouse HUAWEI","SPARE-ISSUE",
AQ55="SPARE-HS","SPARE-ISSUE",
AQ55="Power Telco","BSS",AQ55="no impacts","no impacts"
),"")</f>
        <v>AKTIVCO GRID ONLY</v>
      </c>
      <c r="AP55" s="48" t="str" cm="1">
        <f t="array" ref="AP55">IFERROR(_xlfn.IFS(
AQ55="MPR ISSUE","TX ISSUE",
AQ55="BSS Hardware Issue","RAN ISSUE",
AQ55="Sites strategiques, MLL, Pylone, etc.","ENVTECH",
AQ55="AKTIVCO DEFAUT GE &amp; POWER Cabinet","POWER ISSUE",
AQ55="AKTIVCO Coupure ENEO &amp; Baisse de tension","POWER ISSUE",
AQ55="Coupure ENEO &amp; Baisse de tension","POWER ISSUE",
AQ55="Defaut GE &amp; POWER Cabinet","POWER ISSUE",
AQ55="Sharing","POWER ISSUE",
AQ55="Sites strategiques &amp; DataCenter","POWER ISSUE",
AQ55="Exclu","Exclu",
AQ55="SAT","TX ISSUE",
AQ55="SPARE-ISSUE","SPARE-ISSUE",
AQ55="Fiber CAmtel","TX ISSUE",
AQ55="Fiber AOF","TX ISSUE",
AQ55="Projet OCM (HUAWEI)","TRAVAUX-HUAWEI",
AQ55="Projet OCM (NOKIA)","TRAVAUX -NOKIA",
AQ55="ACCESS-ISSUE","ACCESS-ISSUE",
AQ55="Projet OCM (ZTE, NOKIA, autres projets)","TRAVAUX OCM",
AQ55="No root CAuse","No root cause",
AQ55="ODU HS","TX ISSUE",
AQ55="IP &amp; VLAN","TX ISSUE",
AQ55="Warehouse HUAWEI","SPARE-ISSUE",
AQ55="SPARE-HS","SPARE-ISSUE",
AQ55="Power Telco","RAN ISSUE",AQ55="no impacts","no impacts"
),"")</f>
        <v>POWER ISSUE</v>
      </c>
      <c r="AQ55" s="67" t="s">
        <v>5327</v>
      </c>
      <c r="AR55" s="48" t="str" cm="1">
        <f t="array" ref="AR55">IFERROR(_xlfn.IFS(
AQ55="MPR ISSUE","ACTIVE",
AQ55="BSS Hardware Issue","ACTIVE",
AQ55="Sites strategiques, MLL, Pylone, etc.","PASSIVE",
AQ55="AKTIVCO DEFAUT GE &amp; POWER Cabinet","PASSIVE",
AQ55="AKTIVCO Coupure ENEO &amp; Baisse de tension","PASSIVE",
AQ55="Coupure ENEO &amp; Baisse de tension","PASSIVE",
AQ55="Defaut GE &amp; POWER Cabinet","PASSIVE",
AQ55="Sharing","PASSIVE",
AQ55="Sites strategiques &amp; DataCenter","PASSIVE",
AQ55="Exclu","Exclu",
AQ55="SAT","ACTIVE",
AQ55="SPARE-ISSUE","SPARE-ISSUE",
AQ55="Fiber CAmtel","ACTIVE",
AQ55="Fiber AOF","ACTIVE",
AQ55="Projet OCM (HUAWEI)","PLANNED WORKS",
AQ55="Projet OCM (NOKIA)","PLANNED WORKS",
AQ55="ACCESS-ISSUE","ACCESS-ISSUE",
AQ55="Projet OCM (ZTE, NOKIA, autres projets)","PLANNED WORKS",
AQ55="No root CAuse","No root cause",
AQ55="ODU HS","ACTIVE",
AQ55="IP &amp; VLAN","ACTIVE",
AQ55="Warehouse HUAWEI","SPARE-ISSUE",
AQ55="SPARE-HS","SPARE-ISSUE",
AQ55="Power Telco","ACTIVE", AQ55="no impacts","no impacts"
),"")</f>
        <v>PASSIVE</v>
      </c>
      <c r="AS55" s="98" t="s">
        <v>6427</v>
      </c>
      <c r="AT55" s="98" t="s">
        <v>2327</v>
      </c>
      <c r="AV55" s="17" t="s">
        <v>5537</v>
      </c>
      <c r="AW55" s="7" t="s">
        <v>6108</v>
      </c>
      <c r="AX55" s="6" t="s">
        <v>6397</v>
      </c>
      <c r="AY55" s="7"/>
      <c r="AZ55" s="3" t="s">
        <v>5537</v>
      </c>
      <c r="BA55" s="18" t="s">
        <v>5537</v>
      </c>
      <c r="BB55" s="18" t="s">
        <v>5537</v>
      </c>
      <c r="BC55" s="18" t="s">
        <v>5537</v>
      </c>
      <c r="BD55" s="18" t="s">
        <v>5537</v>
      </c>
      <c r="BE55" s="18" t="s">
        <v>5537</v>
      </c>
      <c r="BF55" s="18" t="s">
        <v>5537</v>
      </c>
      <c r="BG55" s="18" t="s">
        <v>5537</v>
      </c>
      <c r="BH55" s="18" t="s">
        <v>5537</v>
      </c>
      <c r="BI55" s="18" t="s">
        <v>5537</v>
      </c>
      <c r="BJ55" s="18" t="s">
        <v>6188</v>
      </c>
      <c r="BK55" s="18" t="s">
        <v>6189</v>
      </c>
      <c r="BL55" s="9" t="s">
        <v>5537</v>
      </c>
      <c r="BM55" s="14" t="s">
        <v>6448</v>
      </c>
      <c r="BN55" s="14" t="s">
        <v>5537</v>
      </c>
      <c r="BO55" s="14" t="str">
        <f>_xlfn.XLOOKUP(B55,'[4]cell downs 18042026 17h'!$B:$B,'[4]cell downs 18042026 17h'!$B:$B,"")</f>
        <v/>
      </c>
      <c r="BP55" s="14" t="str">
        <f>_xlfn.XLOOKUP(B55,'[5]Cells Huawei 19042026 15h'!$B:$B,'[5]Cells Huawei 19042026 15h'!$B:$B,"")</f>
        <v/>
      </c>
      <c r="BQ55" s="9" t="str">
        <f>_xlfn.XLOOKUP(B55,'[6]cells down 19042026 9H40'!$B:$B,'[6]cells down 19042026 9H40'!$B:$B,"")</f>
        <v/>
      </c>
      <c r="BR55" s="9" t="s">
        <v>5537</v>
      </c>
      <c r="BS55" s="9" t="s">
        <v>12</v>
      </c>
      <c r="BT55" s="108"/>
    </row>
    <row r="56" spans="1:72" s="9" customFormat="1" ht="19" customHeight="1" x14ac:dyDescent="0.35">
      <c r="A56" s="1" t="s">
        <v>3401</v>
      </c>
      <c r="B56" s="8" t="s">
        <v>3402</v>
      </c>
      <c r="C56" s="3" t="str">
        <f>_xlfn.XLOOKUP(B56,'[1]daily break down'!$D:$D,'[1]daily break down'!$E:$E,"")</f>
        <v>Douala</v>
      </c>
      <c r="D56" s="1" t="s">
        <v>11</v>
      </c>
      <c r="E56" s="1" t="s">
        <v>145</v>
      </c>
      <c r="F56" s="3" t="s">
        <v>31</v>
      </c>
      <c r="G56" s="1" t="s">
        <v>32</v>
      </c>
      <c r="H56" s="34" t="str">
        <f>_xlfn.XLOOKUP(B56,[2]CALCULATION!$B:$B,[2]CALCULATION!$H:$H,"")</f>
        <v>ZTE</v>
      </c>
      <c r="I56" s="28">
        <v>0</v>
      </c>
      <c r="J56" s="28">
        <v>0</v>
      </c>
      <c r="K56" s="28">
        <v>0</v>
      </c>
      <c r="L56" s="28">
        <v>0</v>
      </c>
      <c r="M56" s="28">
        <v>0</v>
      </c>
      <c r="N56" s="28">
        <v>0</v>
      </c>
      <c r="O56" s="28">
        <v>0</v>
      </c>
      <c r="P56" s="28">
        <v>0</v>
      </c>
      <c r="Q56" s="28">
        <v>0</v>
      </c>
      <c r="R56" s="28">
        <v>0</v>
      </c>
      <c r="S56" s="93">
        <v>0</v>
      </c>
      <c r="T56" s="93">
        <f>_xlfn.XLOOKUP(B56,'[3]Nur des jours'!$B:$B,'[3]Nur des jours'!$U:$U,"")</f>
        <v>0</v>
      </c>
      <c r="U56" s="93">
        <v>0</v>
      </c>
      <c r="V56" s="93">
        <v>0</v>
      </c>
      <c r="W56" s="93">
        <v>0</v>
      </c>
      <c r="X56" s="93">
        <v>0</v>
      </c>
      <c r="Y56" s="93">
        <v>0</v>
      </c>
      <c r="Z56" s="93">
        <v>0</v>
      </c>
      <c r="AA56" s="93">
        <v>0</v>
      </c>
      <c r="AB56" s="93">
        <v>0</v>
      </c>
      <c r="AC56" s="93">
        <f>_xlfn.XLOOKUP(B56,'[3]Nur des jours'!$B:$B,'[3]Nur des jours'!$N:$N,"")</f>
        <v>0</v>
      </c>
      <c r="AD56" s="93">
        <v>0</v>
      </c>
      <c r="AE56" s="93">
        <v>0</v>
      </c>
      <c r="AF56" s="93">
        <v>0</v>
      </c>
      <c r="AG56" s="93"/>
      <c r="AH56" s="93">
        <v>13.868556899607057</v>
      </c>
      <c r="AI56" s="93">
        <v>32.372936225315634</v>
      </c>
      <c r="AJ56" s="93">
        <v>27.540622418066651</v>
      </c>
      <c r="AK56" s="93">
        <v>0</v>
      </c>
      <c r="AL56" s="93">
        <v>13.868556899607057</v>
      </c>
      <c r="AM56" s="49" t="s">
        <v>5559</v>
      </c>
      <c r="AN56" s="49"/>
      <c r="AO56" s="48" t="str" cm="1">
        <f t="array" ref="AO56">IFERROR(_xlfn.IFS(
AQ56="MPR ISSUE","PDH",
AQ56="BSS Hardware Issue","BSS",
AQ56="Sites strategiques, MLL, Pylone, etc.","ENVTECH",
AQ56="AKTIVCO DEFAUT GE &amp; POWER Cabinet","AKTIVCO",
AQ56="AKTIVCO Coupure ENEO &amp; Baisse de tension","AKTIVCO GRID ONLY",
AQ56="Coupure ENEO &amp; Baisse de tension","IHS GRID ONLY",
AQ56="Defaut GE &amp; POWER Cabinet","IHS",
AQ56="Sharing","Partners",
AQ56="Sites strategiques &amp; DataCenter","SST &amp; DC",
AQ56="Exclu","Exclu",
AQ56="SAT","SAT",
AQ56="SPARE-ISSUE","SPARE-ISSUE",
AQ56="Fiber CAmtel","TRANS_FO_CAMTEL",
AQ56="Fiber AOF","Fiber AOF",
AQ56="Projet OCM (HUAWEI)","TRAVAUX-HUAWEI",
AQ56="Projet OCM (NOKIA)","TRAVAUX-NOKIA",
AQ56="ACCESS-ISSUE","ACCESS-ISSUE",
AQ56="Projet OCM (ZTE, NOKIA, autres projets)","TRAVAUX OCM",
AQ56="No root CAuse","No root cause",
AQ56="ODU HS","PDH",
AQ56="IP &amp; VLAN","PDH",
AQ56="Warehouse HUAWEI","SPARE-ISSUE",
AQ56="SPARE-HS","SPARE-ISSUE",
AQ56="Power Telco","BSS",AQ56="no impacts","no impacts"
),"")</f>
        <v>IHS GRID ONLY</v>
      </c>
      <c r="AP56" s="48" t="str" cm="1">
        <f t="array" ref="AP56">IFERROR(_xlfn.IFS(
AQ56="MPR ISSUE","TX ISSUE",
AQ56="BSS Hardware Issue","RAN ISSUE",
AQ56="Sites strategiques, MLL, Pylone, etc.","ENVTECH",
AQ56="AKTIVCO DEFAUT GE &amp; POWER Cabinet","POWER ISSUE",
AQ56="AKTIVCO Coupure ENEO &amp; Baisse de tension","POWER ISSUE",
AQ56="Coupure ENEO &amp; Baisse de tension","POWER ISSUE",
AQ56="Defaut GE &amp; POWER Cabinet","POWER ISSUE",
AQ56="Sharing","POWER ISSUE",
AQ56="Sites strategiques &amp; DataCenter","POWER ISSUE",
AQ56="Exclu","Exclu",
AQ56="SAT","TX ISSUE",
AQ56="SPARE-ISSUE","SPARE-ISSUE",
AQ56="Fiber CAmtel","TX ISSUE",
AQ56="Fiber AOF","TX ISSUE",
AQ56="Projet OCM (HUAWEI)","TRAVAUX-HUAWEI",
AQ56="Projet OCM (NOKIA)","TRAVAUX -NOKIA",
AQ56="ACCESS-ISSUE","ACCESS-ISSUE",
AQ56="Projet OCM (ZTE, NOKIA, autres projets)","TRAVAUX OCM",
AQ56="No root CAuse","No root cause",
AQ56="ODU HS","TX ISSUE",
AQ56="IP &amp; VLAN","TX ISSUE",
AQ56="Warehouse HUAWEI","SPARE-ISSUE",
AQ56="SPARE-HS","SPARE-ISSUE",
AQ56="Power Telco","RAN ISSUE",AQ56="no impacts","no impacts"
),"")</f>
        <v>POWER ISSUE</v>
      </c>
      <c r="AQ56" s="67" t="s">
        <v>5329</v>
      </c>
      <c r="AR56" s="48" t="str" cm="1">
        <f t="array" ref="AR56">IFERROR(_xlfn.IFS(
AQ56="MPR ISSUE","ACTIVE",
AQ56="BSS Hardware Issue","ACTIVE",
AQ56="Sites strategiques, MLL, Pylone, etc.","PASSIVE",
AQ56="AKTIVCO DEFAUT GE &amp; POWER Cabinet","PASSIVE",
AQ56="AKTIVCO Coupure ENEO &amp; Baisse de tension","PASSIVE",
AQ56="Coupure ENEO &amp; Baisse de tension","PASSIVE",
AQ56="Defaut GE &amp; POWER Cabinet","PASSIVE",
AQ56="Sharing","PASSIVE",
AQ56="Sites strategiques &amp; DataCenter","PASSIVE",
AQ56="Exclu","Exclu",
AQ56="SAT","ACTIVE",
AQ56="SPARE-ISSUE","SPARE-ISSUE",
AQ56="Fiber CAmtel","ACTIVE",
AQ56="Fiber AOF","ACTIVE",
AQ56="Projet OCM (HUAWEI)","PLANNED WORKS",
AQ56="Projet OCM (NOKIA)","PLANNED WORKS",
AQ56="ACCESS-ISSUE","ACCESS-ISSUE",
AQ56="Projet OCM (ZTE, NOKIA, autres projets)","PLANNED WORKS",
AQ56="No root CAuse","No root cause",
AQ56="ODU HS","ACTIVE",
AQ56="IP &amp; VLAN","ACTIVE",
AQ56="Warehouse HUAWEI","SPARE-ISSUE",
AQ56="SPARE-HS","SPARE-ISSUE",
AQ56="Power Telco","ACTIVE", AQ56="no impacts","no impacts"
),"")</f>
        <v>PASSIVE</v>
      </c>
      <c r="AS56" s="92" t="s">
        <v>6071</v>
      </c>
      <c r="AT56" s="98" t="s">
        <v>3402</v>
      </c>
      <c r="AV56" s="17" t="s">
        <v>5537</v>
      </c>
      <c r="AW56" s="7" t="s">
        <v>6109</v>
      </c>
      <c r="AX56" s="6" t="s">
        <v>5537</v>
      </c>
      <c r="AY56" s="7"/>
      <c r="AZ56" s="3"/>
      <c r="BA56" s="18" t="s">
        <v>5537</v>
      </c>
      <c r="BB56" s="18" t="s">
        <v>5537</v>
      </c>
      <c r="BC56" s="18" t="s">
        <v>5537</v>
      </c>
      <c r="BD56" s="18" t="s">
        <v>5537</v>
      </c>
      <c r="BE56" s="18" t="s">
        <v>5537</v>
      </c>
      <c r="BF56" s="18" t="s">
        <v>5537</v>
      </c>
      <c r="BG56" s="18" t="s">
        <v>5537</v>
      </c>
      <c r="BH56" s="18" t="s">
        <v>5537</v>
      </c>
      <c r="BI56" s="18" t="s">
        <v>5537</v>
      </c>
      <c r="BJ56" s="18" t="s">
        <v>6190</v>
      </c>
      <c r="BK56" s="18" t="s">
        <v>6191</v>
      </c>
      <c r="BL56" s="9" t="s">
        <v>5537</v>
      </c>
      <c r="BM56" s="14" t="s">
        <v>6448</v>
      </c>
      <c r="BN56" s="14" t="s">
        <v>5537</v>
      </c>
      <c r="BO56" s="14" t="str">
        <f>_xlfn.XLOOKUP(B56,'[4]cell downs 18042026 17h'!$B:$B,'[4]cell downs 18042026 17h'!$B:$B,"")</f>
        <v/>
      </c>
      <c r="BP56" s="14" t="str">
        <f>_xlfn.XLOOKUP(B56,'[5]Cells Huawei 19042026 15h'!$B:$B,'[5]Cells Huawei 19042026 15h'!$B:$B,"")</f>
        <v/>
      </c>
      <c r="BQ56" s="9" t="str">
        <f>_xlfn.XLOOKUP(B56,'[6]cells down 19042026 9H40'!$B:$B,'[6]cells down 19042026 9H40'!$B:$B,"")</f>
        <v/>
      </c>
      <c r="BR56" s="9" t="s">
        <v>3402</v>
      </c>
      <c r="BS56" s="9" t="s">
        <v>12</v>
      </c>
      <c r="BT56" s="108"/>
    </row>
    <row r="57" spans="1:72" s="9" customFormat="1" ht="30" customHeight="1" x14ac:dyDescent="0.35">
      <c r="A57" s="1" t="s">
        <v>152</v>
      </c>
      <c r="B57" s="8" t="s">
        <v>153</v>
      </c>
      <c r="C57" s="3" t="str">
        <f>_xlfn.XLOOKUP(B57,'[1]daily break down'!$D:$D,'[1]daily break down'!$E:$E,"")</f>
        <v>NORD-OUEST</v>
      </c>
      <c r="D57" s="1" t="s">
        <v>11</v>
      </c>
      <c r="E57" s="1" t="s">
        <v>154</v>
      </c>
      <c r="F57" s="3" t="s">
        <v>51</v>
      </c>
      <c r="G57" s="1" t="s">
        <v>155</v>
      </c>
      <c r="H57" s="33" t="str">
        <f>_xlfn.XLOOKUP(B57,[2]CALCULATION!$B:$B,[2]CALCULATION!$H:$H,"")</f>
        <v>NOKIA</v>
      </c>
      <c r="I57" s="28">
        <v>13.970094538327237</v>
      </c>
      <c r="J57" s="28">
        <v>13.969878111870537</v>
      </c>
      <c r="K57" s="28">
        <v>13.969769898642186</v>
      </c>
      <c r="L57" s="28">
        <v>13.969986325098887</v>
      </c>
      <c r="M57" s="28">
        <v>13.969878111870537</v>
      </c>
      <c r="N57" s="28">
        <v>13.970094538327237</v>
      </c>
      <c r="O57" s="28">
        <v>13.969878111870537</v>
      </c>
      <c r="P57" s="28">
        <v>13.970202751555588</v>
      </c>
      <c r="Q57" s="28">
        <v>13.969878111870537</v>
      </c>
      <c r="R57" s="28">
        <v>13.970094538327237</v>
      </c>
      <c r="S57" s="93">
        <v>13.970094538327237</v>
      </c>
      <c r="T57" s="93">
        <f>_xlfn.XLOOKUP(B57,'[3]Nur des jours'!$B:$B,'[3]Nur des jours'!$U:$U,"")</f>
        <v>13.865988648329351</v>
      </c>
      <c r="U57" s="93">
        <v>13.969986325098887</v>
      </c>
      <c r="V57" s="93">
        <v>13.865774627389543</v>
      </c>
      <c r="W57" s="93">
        <v>13.865988648329351</v>
      </c>
      <c r="X57" s="93">
        <v>13.865881637859449</v>
      </c>
      <c r="Y57" s="93">
        <v>13.866095658799258</v>
      </c>
      <c r="Z57" s="93">
        <v>13.866202669269162</v>
      </c>
      <c r="AA57" s="93">
        <v>13.866202669269162</v>
      </c>
      <c r="AB57" s="93">
        <v>13.866202669269162</v>
      </c>
      <c r="AC57" s="93">
        <f>_xlfn.XLOOKUP(B57,'[3]Nur des jours'!$B:$B,'[3]Nur des jours'!$N:$N,"")</f>
        <v>13.865881637859449</v>
      </c>
      <c r="AD57" s="93">
        <v>13.865881637859449</v>
      </c>
      <c r="AE57" s="93">
        <v>13.865988648329351</v>
      </c>
      <c r="AF57" s="93">
        <v>13.865667616919639</v>
      </c>
      <c r="AG57" s="93"/>
      <c r="AH57" s="93">
        <v>13.866095658799258</v>
      </c>
      <c r="AI57" s="93">
        <v>64.728636859585393</v>
      </c>
      <c r="AJ57" s="93">
        <v>13.770311209033324</v>
      </c>
      <c r="AK57" s="93">
        <v>0</v>
      </c>
      <c r="AL57" s="93">
        <v>13.866095658799258</v>
      </c>
      <c r="AM57" s="49" t="s">
        <v>5598</v>
      </c>
      <c r="AN57" s="49" t="s">
        <v>5547</v>
      </c>
      <c r="AO57" s="48" t="str" cm="1">
        <f t="array" ref="AO57">IFERROR(_xlfn.IFS(
AQ57="MPR ISSUE","PDH",
AQ57="BSS Hardware Issue","BSS",
AQ57="Sites strategiques, MLL, Pylone, etc.","ENVTECH",
AQ57="AKTIVCO DEFAUT GE &amp; POWER Cabinet","AKTIVCO",
AQ57="AKTIVCO Coupure ENEO &amp; Baisse de tension","AKTIVCO GRID ONLY",
AQ57="Coupure ENEO &amp; Baisse de tension","IHS GRID ONLY",
AQ57="Defaut GE &amp; POWER Cabinet","IHS",
AQ57="Sharing","Partners",
AQ57="Sites strategiques &amp; DataCenter","SST &amp; DC",
AQ57="Exclu","Exclu",
AQ57="SAT","SAT",
AQ57="SPARE-ISSUE","SPARE-ISSUE",
AQ57="Fiber CAmtel","TRANS_FO_CAMTEL",
AQ57="Fiber AOF","Fiber AOF",
AQ57="Projet OCM (HUAWEI)","TRAVAUX-HUAWEI",
AQ57="Projet OCM (NOKIA)","TRAVAUX-NOKIA",
AQ57="ACCESS-ISSUE","ACCESS-ISSUE",
AQ57="Projet OCM (ZTE, NOKIA, autres projets)","TRAVAUX OCM",
AQ57="No root CAuse","No root cause",
AQ57="ODU HS","PDH",
AQ57="IP &amp; VLAN","PDH",
AQ57="Warehouse HUAWEI","SPARE-ISSUE",
AQ57="SPARE-HS","SPARE-ISSUE",
AQ57="Power Telco","BSS",AQ57="no impacts","no impacts"
),"")</f>
        <v>Exclu</v>
      </c>
      <c r="AP57" s="48" t="str" cm="1">
        <f t="array" ref="AP57">IFERROR(_xlfn.IFS(
AQ57="MPR ISSUE","TX ISSUE",
AQ57="BSS Hardware Issue","RAN ISSUE",
AQ57="Sites strategiques, MLL, Pylone, etc.","ENVTECH",
AQ57="AKTIVCO DEFAUT GE &amp; POWER Cabinet","POWER ISSUE",
AQ57="AKTIVCO Coupure ENEO &amp; Baisse de tension","POWER ISSUE",
AQ57="Coupure ENEO &amp; Baisse de tension","POWER ISSUE",
AQ57="Defaut GE &amp; POWER Cabinet","POWER ISSUE",
AQ57="Sharing","POWER ISSUE",
AQ57="Sites strategiques &amp; DataCenter","POWER ISSUE",
AQ57="Exclu","Exclu",
AQ57="SAT","TX ISSUE",
AQ57="SPARE-ISSUE","SPARE-ISSUE",
AQ57="Fiber CAmtel","TX ISSUE",
AQ57="Fiber AOF","TX ISSUE",
AQ57="Projet OCM (HUAWEI)","TRAVAUX-HUAWEI",
AQ57="Projet OCM (NOKIA)","TRAVAUX -NOKIA",
AQ57="ACCESS-ISSUE","ACCESS-ISSUE",
AQ57="Projet OCM (ZTE, NOKIA, autres projets)","TRAVAUX OCM",
AQ57="No root CAuse","No root cause",
AQ57="ODU HS","TX ISSUE",
AQ57="IP &amp; VLAN","TX ISSUE",
AQ57="Warehouse HUAWEI","SPARE-ISSUE",
AQ57="SPARE-HS","SPARE-ISSUE",
AQ57="Power Telco","RAN ISSUE",AQ57="no impacts","no impacts"
),"")</f>
        <v>Exclu</v>
      </c>
      <c r="AQ57" s="67" t="s">
        <v>5598</v>
      </c>
      <c r="AR57" s="48" t="str" cm="1">
        <f t="array" ref="AR57">IFERROR(_xlfn.IFS(
AQ57="MPR ISSUE","ACTIVE",
AQ57="BSS Hardware Issue","ACTIVE",
AQ57="Sites strategiques, MLL, Pylone, etc.","PASSIVE",
AQ57="AKTIVCO DEFAUT GE &amp; POWER Cabinet","PASSIVE",
AQ57="AKTIVCO Coupure ENEO &amp; Baisse de tension","PASSIVE",
AQ57="Coupure ENEO &amp; Baisse de tension","PASSIVE",
AQ57="Defaut GE &amp; POWER Cabinet","PASSIVE",
AQ57="Sharing","PASSIVE",
AQ57="Sites strategiques &amp; DataCenter","PASSIVE",
AQ57="Exclu","Exclu",
AQ57="SAT","ACTIVE",
AQ57="SPARE-ISSUE","SPARE-ISSUE",
AQ57="Fiber CAmtel","ACTIVE",
AQ57="Fiber AOF","ACTIVE",
AQ57="Projet OCM (HUAWEI)","PLANNED WORKS",
AQ57="Projet OCM (NOKIA)","PLANNED WORKS",
AQ57="ACCESS-ISSUE","ACCESS-ISSUE",
AQ57="Projet OCM (ZTE, NOKIA, autres projets)","PLANNED WORKS",
AQ57="No root CAuse","No root cause",
AQ57="ODU HS","ACTIVE",
AQ57="IP &amp; VLAN","ACTIVE",
AQ57="Warehouse HUAWEI","SPARE-ISSUE",
AQ57="SPARE-HS","SPARE-ISSUE",
AQ57="Power Telco","ACTIVE", AQ57="no impacts","no impacts"
),"")</f>
        <v>Exclu</v>
      </c>
      <c r="AS57" s="92" t="s">
        <v>5537</v>
      </c>
      <c r="AT57" s="98" t="s">
        <v>153</v>
      </c>
      <c r="AV57" s="17" t="s">
        <v>5537</v>
      </c>
      <c r="AW57" s="7" t="s">
        <v>5537</v>
      </c>
      <c r="AX57" s="6" t="s">
        <v>5537</v>
      </c>
      <c r="AY57" s="7"/>
      <c r="AZ57" s="3" t="s">
        <v>5537</v>
      </c>
      <c r="BA57" s="18" t="s">
        <v>5537</v>
      </c>
      <c r="BB57" s="18" t="s">
        <v>5537</v>
      </c>
      <c r="BC57" s="18" t="s">
        <v>5537</v>
      </c>
      <c r="BD57" s="18" t="s">
        <v>5537</v>
      </c>
      <c r="BE57" s="18" t="s">
        <v>5537</v>
      </c>
      <c r="BF57" s="18" t="s">
        <v>5537</v>
      </c>
      <c r="BG57" s="18" t="s">
        <v>5537</v>
      </c>
      <c r="BH57" s="18" t="s">
        <v>5537</v>
      </c>
      <c r="BI57" s="18" t="s">
        <v>5537</v>
      </c>
      <c r="BJ57" s="18" t="s">
        <v>5537</v>
      </c>
      <c r="BK57" s="18" t="s">
        <v>5537</v>
      </c>
      <c r="BL57" s="9" t="s">
        <v>5537</v>
      </c>
      <c r="BM57" s="14" t="s">
        <v>5537</v>
      </c>
      <c r="BN57" s="14" t="s">
        <v>5537</v>
      </c>
      <c r="BO57" s="14" t="str">
        <f>_xlfn.XLOOKUP(B57,'[4]cell downs 18042026 17h'!$B:$B,'[4]cell downs 18042026 17h'!$B:$B,"")</f>
        <v/>
      </c>
      <c r="BP57" s="14" t="str">
        <f>_xlfn.XLOOKUP(B57,'[5]Cells Huawei 19042026 15h'!$B:$B,'[5]Cells Huawei 19042026 15h'!$B:$B,"")</f>
        <v/>
      </c>
      <c r="BQ57" s="9" t="str">
        <f>_xlfn.XLOOKUP(B57,'[6]cells down 19042026 9H40'!$B:$B,'[6]cells down 19042026 9H40'!$B:$B,"")</f>
        <v/>
      </c>
      <c r="BR57" s="9" t="s">
        <v>153</v>
      </c>
      <c r="BS57" s="9" t="s">
        <v>12</v>
      </c>
      <c r="BT57" s="108"/>
    </row>
    <row r="58" spans="1:72" s="9" customFormat="1" ht="18.5" customHeight="1" x14ac:dyDescent="0.35">
      <c r="A58" s="1" t="s">
        <v>3347</v>
      </c>
      <c r="B58" s="8" t="s">
        <v>3348</v>
      </c>
      <c r="C58" s="3" t="str">
        <f>_xlfn.XLOOKUP(B58,'[1]daily break down'!$D:$D,'[1]daily break down'!$E:$E,"")</f>
        <v>LITTORAL</v>
      </c>
      <c r="D58" s="8" t="s">
        <v>21</v>
      </c>
      <c r="E58" s="1" t="s">
        <v>12</v>
      </c>
      <c r="F58" s="3" t="s">
        <v>31</v>
      </c>
      <c r="G58" s="1" t="s">
        <v>484</v>
      </c>
      <c r="H58" s="34" t="str">
        <f>_xlfn.XLOOKUP(B58,[2]CALCULATION!$B:$B,[2]CALCULATION!$H:$H,"")</f>
        <v>ZTE</v>
      </c>
      <c r="I58" s="28">
        <v>34.507969426395341</v>
      </c>
      <c r="J58" s="28">
        <v>0</v>
      </c>
      <c r="K58" s="28">
        <v>0</v>
      </c>
      <c r="L58" s="28">
        <v>37.870398906495673</v>
      </c>
      <c r="M58" s="28">
        <v>12.220131951043422</v>
      </c>
      <c r="N58" s="28">
        <v>2.9388285349838621</v>
      </c>
      <c r="O58" s="28">
        <v>0</v>
      </c>
      <c r="P58" s="28">
        <v>0</v>
      </c>
      <c r="Q58" s="28">
        <v>0</v>
      </c>
      <c r="R58" s="28">
        <v>0</v>
      </c>
      <c r="S58" s="93">
        <v>0</v>
      </c>
      <c r="T58" s="93">
        <f>_xlfn.XLOOKUP(B58,'[3]Nur des jours'!$B:$B,'[3]Nur des jours'!$U:$U,"")</f>
        <v>6.2561531020195025</v>
      </c>
      <c r="U58" s="93">
        <v>0</v>
      </c>
      <c r="V58" s="93">
        <v>0</v>
      </c>
      <c r="W58" s="93">
        <v>6.2561531020195025</v>
      </c>
      <c r="X58" s="93">
        <v>25.068290514877308</v>
      </c>
      <c r="Y58" s="93">
        <v>0</v>
      </c>
      <c r="Z58" s="93">
        <v>0</v>
      </c>
      <c r="AA58" s="93">
        <v>0</v>
      </c>
      <c r="AB58" s="93">
        <v>0</v>
      </c>
      <c r="AC58" s="93">
        <f>_xlfn.XLOOKUP(B58,'[3]Nur des jours'!$B:$B,'[3]Nur des jours'!$N:$N,"")</f>
        <v>0</v>
      </c>
      <c r="AD58" s="93">
        <v>0</v>
      </c>
      <c r="AE58" s="93">
        <v>0</v>
      </c>
      <c r="AF58" s="93">
        <v>0</v>
      </c>
      <c r="AG58" s="93"/>
      <c r="AH58" s="93">
        <v>13.846173876318725</v>
      </c>
      <c r="AI58" s="93">
        <v>7.910137125363196</v>
      </c>
      <c r="AJ58" s="93">
        <v>14.635630765255293</v>
      </c>
      <c r="AK58" s="93">
        <v>14.963428908194288</v>
      </c>
      <c r="AL58" s="93">
        <v>13.846173876318725</v>
      </c>
      <c r="AM58" s="49" t="s">
        <v>5559</v>
      </c>
      <c r="AN58" s="49"/>
      <c r="AO58" s="48" t="str" cm="1">
        <f t="array" ref="AO58">IFERROR(_xlfn.IFS(
AQ58="MPR ISSUE","PDH",
AQ58="BSS Hardware Issue","BSS",
AQ58="Sites strategiques, MLL, Pylone, etc.","ENVTECH",
AQ58="AKTIVCO DEFAUT GE &amp; POWER Cabinet","AKTIVCO",
AQ58="AKTIVCO Coupure ENEO &amp; Baisse de tension","AKTIVCO GRID ONLY",
AQ58="Coupure ENEO &amp; Baisse de tension","IHS GRID ONLY",
AQ58="Defaut GE &amp; POWER Cabinet","IHS",
AQ58="Sharing","Partners",
AQ58="Sites strategiques &amp; DataCenter","SST &amp; DC",
AQ58="Exclu","Exclu",
AQ58="SAT","SAT",
AQ58="SPARE-ISSUE","SPARE-ISSUE",
AQ58="Fiber CAmtel","TRANS_FO_CAMTEL",
AQ58="Fiber AOF","Fiber AOF",
AQ58="Projet OCM (HUAWEI)","TRAVAUX-HUAWEI",
AQ58="Projet OCM (NOKIA)","TRAVAUX-NOKIA",
AQ58="ACCESS-ISSUE","ACCESS-ISSUE",
AQ58="Projet OCM (ZTE, NOKIA, autres projets)","TRAVAUX OCM",
AQ58="No root CAuse","No root cause",
AQ58="ODU HS","PDH",
AQ58="IP &amp; VLAN","PDH",
AQ58="Warehouse HUAWEI","SPARE-ISSUE",
AQ58="SPARE-HS","SPARE-ISSUE",
AQ58="Power Telco","BSS",AQ58="no impacts","no impacts"
),"")</f>
        <v>AKTIVCO</v>
      </c>
      <c r="AP58" s="48" t="str" cm="1">
        <f t="array" ref="AP58">IFERROR(_xlfn.IFS(
AQ58="MPR ISSUE","TX ISSUE",
AQ58="BSS Hardware Issue","RAN ISSUE",
AQ58="Sites strategiques, MLL, Pylone, etc.","ENVTECH",
AQ58="AKTIVCO DEFAUT GE &amp; POWER Cabinet","POWER ISSUE",
AQ58="AKTIVCO Coupure ENEO &amp; Baisse de tension","POWER ISSUE",
AQ58="Coupure ENEO &amp; Baisse de tension","POWER ISSUE",
AQ58="Defaut GE &amp; POWER Cabinet","POWER ISSUE",
AQ58="Sharing","POWER ISSUE",
AQ58="Sites strategiques &amp; DataCenter","POWER ISSUE",
AQ58="Exclu","Exclu",
AQ58="SAT","TX ISSUE",
AQ58="SPARE-ISSUE","SPARE-ISSUE",
AQ58="Fiber CAmtel","TX ISSUE",
AQ58="Fiber AOF","TX ISSUE",
AQ58="Projet OCM (HUAWEI)","TRAVAUX-HUAWEI",
AQ58="Projet OCM (NOKIA)","TRAVAUX -NOKIA",
AQ58="ACCESS-ISSUE","ACCESS-ISSUE",
AQ58="Projet OCM (ZTE, NOKIA, autres projets)","TRAVAUX OCM",
AQ58="No root CAuse","No root cause",
AQ58="ODU HS","TX ISSUE",
AQ58="IP &amp; VLAN","TX ISSUE",
AQ58="Warehouse HUAWEI","SPARE-ISSUE",
AQ58="SPARE-HS","SPARE-ISSUE",
AQ58="Power Telco","RAN ISSUE",AQ58="no impacts","no impacts"
),"")</f>
        <v>POWER ISSUE</v>
      </c>
      <c r="AQ58" s="67" t="s">
        <v>5325</v>
      </c>
      <c r="AR58" s="48" t="str" cm="1">
        <f t="array" ref="AR58">IFERROR(_xlfn.IFS(
AQ58="MPR ISSUE","ACTIVE",
AQ58="BSS Hardware Issue","ACTIVE",
AQ58="Sites strategiques, MLL, Pylone, etc.","PASSIVE",
AQ58="AKTIVCO DEFAUT GE &amp; POWER Cabinet","PASSIVE",
AQ58="AKTIVCO Coupure ENEO &amp; Baisse de tension","PASSIVE",
AQ58="Coupure ENEO &amp; Baisse de tension","PASSIVE",
AQ58="Defaut GE &amp; POWER Cabinet","PASSIVE",
AQ58="Sharing","PASSIVE",
AQ58="Sites strategiques &amp; DataCenter","PASSIVE",
AQ58="Exclu","Exclu",
AQ58="SAT","ACTIVE",
AQ58="SPARE-ISSUE","SPARE-ISSUE",
AQ58="Fiber CAmtel","ACTIVE",
AQ58="Fiber AOF","ACTIVE",
AQ58="Projet OCM (HUAWEI)","PLANNED WORKS",
AQ58="Projet OCM (NOKIA)","PLANNED WORKS",
AQ58="ACCESS-ISSUE","ACCESS-ISSUE",
AQ58="Projet OCM (ZTE, NOKIA, autres projets)","PLANNED WORKS",
AQ58="No root CAuse","No root cause",
AQ58="ODU HS","ACTIVE",
AQ58="IP &amp; VLAN","ACTIVE",
AQ58="Warehouse HUAWEI","SPARE-ISSUE",
AQ58="SPARE-HS","SPARE-ISSUE",
AQ58="Power Telco","ACTIVE", AQ58="no impacts","no impacts"
),"")</f>
        <v>PASSIVE</v>
      </c>
      <c r="AS58" s="92" t="s">
        <v>6067</v>
      </c>
      <c r="AT58" s="98" t="s">
        <v>3348</v>
      </c>
      <c r="AV58" s="17" t="s">
        <v>5537</v>
      </c>
      <c r="AW58" s="7" t="s">
        <v>6110</v>
      </c>
      <c r="AX58" s="6" t="s">
        <v>5537</v>
      </c>
      <c r="AY58" s="7"/>
      <c r="AZ58" s="3" t="s">
        <v>5537</v>
      </c>
      <c r="BA58" s="18" t="s">
        <v>5537</v>
      </c>
      <c r="BB58" s="18" t="s">
        <v>5537</v>
      </c>
      <c r="BC58" s="18" t="s">
        <v>5537</v>
      </c>
      <c r="BD58" s="18" t="s">
        <v>5537</v>
      </c>
      <c r="BE58" s="18" t="s">
        <v>5537</v>
      </c>
      <c r="BF58" s="18" t="s">
        <v>5537</v>
      </c>
      <c r="BG58" s="18" t="s">
        <v>5537</v>
      </c>
      <c r="BH58" s="18" t="s">
        <v>5537</v>
      </c>
      <c r="BI58" s="18" t="s">
        <v>5537</v>
      </c>
      <c r="BJ58" s="18" t="s">
        <v>6192</v>
      </c>
      <c r="BK58" s="18" t="s">
        <v>5537</v>
      </c>
      <c r="BL58" s="9" t="s">
        <v>6193</v>
      </c>
      <c r="BM58" s="14" t="s">
        <v>6448</v>
      </c>
      <c r="BN58" s="14" t="s">
        <v>5537</v>
      </c>
      <c r="BO58" s="14" t="str">
        <f>_xlfn.XLOOKUP(B58,'[4]cell downs 18042026 17h'!$B:$B,'[4]cell downs 18042026 17h'!$B:$B,"")</f>
        <v/>
      </c>
      <c r="BP58" s="14" t="str">
        <f>_xlfn.XLOOKUP(B58,'[5]Cells Huawei 19042026 15h'!$B:$B,'[5]Cells Huawei 19042026 15h'!$B:$B,"")</f>
        <v/>
      </c>
      <c r="BQ58" s="9" t="str">
        <f>_xlfn.XLOOKUP(B58,'[6]cells down 19042026 9H40'!$B:$B,'[6]cells down 19042026 9H40'!$B:$B,"")</f>
        <v/>
      </c>
      <c r="BR58" s="9" t="s">
        <v>5537</v>
      </c>
      <c r="BS58" s="9" t="s">
        <v>5574</v>
      </c>
      <c r="BT58" s="108"/>
    </row>
    <row r="59" spans="1:72" s="9" customFormat="1" ht="27" customHeight="1" x14ac:dyDescent="0.35">
      <c r="A59" s="1" t="s">
        <v>444</v>
      </c>
      <c r="B59" s="8" t="s">
        <v>445</v>
      </c>
      <c r="C59" s="3" t="str">
        <f>_xlfn.XLOOKUP(B59,'[1]daily break down'!$D:$D,'[1]daily break down'!$E:$E,"")</f>
        <v>Yaounde</v>
      </c>
      <c r="D59" s="1" t="s">
        <v>21</v>
      </c>
      <c r="E59" s="1" t="s">
        <v>36</v>
      </c>
      <c r="F59" s="3" t="s">
        <v>37</v>
      </c>
      <c r="G59" s="1" t="s">
        <v>38</v>
      </c>
      <c r="H59" s="34" t="str">
        <f>_xlfn.XLOOKUP(B59,[2]CALCULATION!$B:$B,[2]CALCULATION!$H:$H,"")</f>
        <v>ZTE</v>
      </c>
      <c r="I59" s="28">
        <v>3.509087329104279</v>
      </c>
      <c r="J59" s="28">
        <v>1.3809701141159645</v>
      </c>
      <c r="K59" s="28">
        <v>6.2663369317387323</v>
      </c>
      <c r="L59" s="28">
        <v>5.6414136225754987</v>
      </c>
      <c r="M59" s="28">
        <v>22.084606757925194</v>
      </c>
      <c r="N59" s="28">
        <v>17.864238670444848</v>
      </c>
      <c r="O59" s="28">
        <v>12.382484668966681</v>
      </c>
      <c r="P59" s="28">
        <v>12.046667979328427</v>
      </c>
      <c r="Q59" s="28">
        <v>33.366167712515654</v>
      </c>
      <c r="R59" s="28">
        <v>33.624901193666126</v>
      </c>
      <c r="S59" s="93">
        <v>22.248011745469174</v>
      </c>
      <c r="T59" s="93">
        <f>_xlfn.XLOOKUP(B59,'[3]Nur des jours'!$B:$B,'[3]Nur des jours'!$U:$U,"")</f>
        <v>0</v>
      </c>
      <c r="U59" s="93">
        <v>0</v>
      </c>
      <c r="V59" s="93">
        <v>0</v>
      </c>
      <c r="W59" s="93">
        <v>0</v>
      </c>
      <c r="X59" s="93">
        <v>21.697335867341263</v>
      </c>
      <c r="Y59" s="93">
        <v>27.601692049550127</v>
      </c>
      <c r="Z59" s="93">
        <v>4.2000360981985141</v>
      </c>
      <c r="AA59" s="93">
        <v>25.945027294803857</v>
      </c>
      <c r="AB59" s="93">
        <v>34.71847685577557</v>
      </c>
      <c r="AC59" s="93">
        <f>_xlfn.XLOOKUP(B59,'[3]Nur des jours'!$B:$B,'[3]Nur des jours'!$N:$N,"")</f>
        <v>44.11613632277782</v>
      </c>
      <c r="AD59" s="93">
        <v>44.11613632277782</v>
      </c>
      <c r="AE59" s="93">
        <v>35.032730935728082</v>
      </c>
      <c r="AF59" s="93">
        <v>30.580078788241966</v>
      </c>
      <c r="AG59" s="93"/>
      <c r="AH59" s="93">
        <v>13.306074199633025</v>
      </c>
      <c r="AI59" s="93">
        <v>4.0596061692425129</v>
      </c>
      <c r="AJ59" s="93">
        <v>4.8736913954255368</v>
      </c>
      <c r="AK59" s="93">
        <v>21.266446252410439</v>
      </c>
      <c r="AL59" s="93">
        <v>13.306074199633025</v>
      </c>
      <c r="AM59" s="49" t="s">
        <v>5559</v>
      </c>
      <c r="AN59" s="49"/>
      <c r="AO59" s="48" t="str" cm="1">
        <f t="array" ref="AO59">IFERROR(_xlfn.IFS(
AQ59="MPR ISSUE","PDH",
AQ59="BSS Hardware Issue","BSS",
AQ59="Sites strategiques, MLL, Pylone, etc.","ENVTECH",
AQ59="AKTIVCO DEFAUT GE &amp; POWER Cabinet","AKTIVCO",
AQ59="AKTIVCO Coupure ENEO &amp; Baisse de tension","AKTIVCO GRID ONLY",
AQ59="Coupure ENEO &amp; Baisse de tension","IHS GRID ONLY",
AQ59="Defaut GE &amp; POWER Cabinet","IHS",
AQ59="Sharing","Partners",
AQ59="Sites strategiques &amp; DataCenter","SST &amp; DC",
AQ59="Exclu","Exclu",
AQ59="SAT","SAT",
AQ59="SPARE-ISSUE","SPARE-ISSUE",
AQ59="Fiber CAmtel","TRANS_FO_CAMTEL",
AQ59="Fiber AOF","Fiber AOF",
AQ59="Projet OCM (HUAWEI)","TRAVAUX-HUAWEI",
AQ59="Projet OCM (NOKIA)","TRAVAUX-NOKIA",
AQ59="ACCESS-ISSUE","ACCESS-ISSUE",
AQ59="Projet OCM (ZTE, NOKIA, autres projets)","TRAVAUX OCM",
AQ59="No root CAuse","No root cause",
AQ59="ODU HS","PDH",
AQ59="IP &amp; VLAN","PDH",
AQ59="Warehouse HUAWEI","SPARE-ISSUE",
AQ59="SPARE-HS","SPARE-ISSUE",
AQ59="Power Telco","BSS",AQ59="no impacts","no impacts"
),"")</f>
        <v>AKTIVCO</v>
      </c>
      <c r="AP59" s="48" t="str" cm="1">
        <f t="array" ref="AP59">IFERROR(_xlfn.IFS(
AQ59="MPR ISSUE","TX ISSUE",
AQ59="BSS Hardware Issue","RAN ISSUE",
AQ59="Sites strategiques, MLL, Pylone, etc.","ENVTECH",
AQ59="AKTIVCO DEFAUT GE &amp; POWER Cabinet","POWER ISSUE",
AQ59="AKTIVCO Coupure ENEO &amp; Baisse de tension","POWER ISSUE",
AQ59="Coupure ENEO &amp; Baisse de tension","POWER ISSUE",
AQ59="Defaut GE &amp; POWER Cabinet","POWER ISSUE",
AQ59="Sharing","POWER ISSUE",
AQ59="Sites strategiques &amp; DataCenter","POWER ISSUE",
AQ59="Exclu","Exclu",
AQ59="SAT","TX ISSUE",
AQ59="SPARE-ISSUE","SPARE-ISSUE",
AQ59="Fiber CAmtel","TX ISSUE",
AQ59="Fiber AOF","TX ISSUE",
AQ59="Projet OCM (HUAWEI)","TRAVAUX-HUAWEI",
AQ59="Projet OCM (NOKIA)","TRAVAUX -NOKIA",
AQ59="ACCESS-ISSUE","ACCESS-ISSUE",
AQ59="Projet OCM (ZTE, NOKIA, autres projets)","TRAVAUX OCM",
AQ59="No root CAuse","No root cause",
AQ59="ODU HS","TX ISSUE",
AQ59="IP &amp; VLAN","TX ISSUE",
AQ59="Warehouse HUAWEI","SPARE-ISSUE",
AQ59="SPARE-HS","SPARE-ISSUE",
AQ59="Power Telco","RAN ISSUE",AQ59="no impacts","no impacts"
),"")</f>
        <v>POWER ISSUE</v>
      </c>
      <c r="AQ59" s="67" t="s">
        <v>5325</v>
      </c>
      <c r="AR59" s="48" t="str" cm="1">
        <f t="array" ref="AR59">IFERROR(_xlfn.IFS(
AQ59="MPR ISSUE","ACTIVE",
AQ59="BSS Hardware Issue","ACTIVE",
AQ59="Sites strategiques, MLL, Pylone, etc.","PASSIVE",
AQ59="AKTIVCO DEFAUT GE &amp; POWER Cabinet","PASSIVE",
AQ59="AKTIVCO Coupure ENEO &amp; Baisse de tension","PASSIVE",
AQ59="Coupure ENEO &amp; Baisse de tension","PASSIVE",
AQ59="Defaut GE &amp; POWER Cabinet","PASSIVE",
AQ59="Sharing","PASSIVE",
AQ59="Sites strategiques &amp; DataCenter","PASSIVE",
AQ59="Exclu","Exclu",
AQ59="SAT","ACTIVE",
AQ59="SPARE-ISSUE","SPARE-ISSUE",
AQ59="Fiber CAmtel","ACTIVE",
AQ59="Fiber AOF","ACTIVE",
AQ59="Projet OCM (HUAWEI)","PLANNED WORKS",
AQ59="Projet OCM (NOKIA)","PLANNED WORKS",
AQ59="ACCESS-ISSUE","ACCESS-ISSUE",
AQ59="Projet OCM (ZTE, NOKIA, autres projets)","PLANNED WORKS",
AQ59="No root CAuse","No root cause",
AQ59="ODU HS","ACTIVE",
AQ59="IP &amp; VLAN","ACTIVE",
AQ59="Warehouse HUAWEI","SPARE-ISSUE",
AQ59="SPARE-HS","SPARE-ISSUE",
AQ59="Power Telco","ACTIVE", AQ59="no impacts","no impacts"
),"")</f>
        <v>PASSIVE</v>
      </c>
      <c r="AS59" s="98" t="s">
        <v>6428</v>
      </c>
      <c r="AT59" s="98" t="s">
        <v>445</v>
      </c>
      <c r="AV59" s="17" t="s">
        <v>5537</v>
      </c>
      <c r="AW59" s="7" t="s">
        <v>6111</v>
      </c>
      <c r="AX59" s="6" t="s">
        <v>6395</v>
      </c>
      <c r="AY59" s="7"/>
      <c r="AZ59" s="3" t="s">
        <v>5537</v>
      </c>
      <c r="BA59" s="18" t="s">
        <v>5537</v>
      </c>
      <c r="BB59" s="18" t="s">
        <v>5537</v>
      </c>
      <c r="BC59" s="18" t="s">
        <v>5537</v>
      </c>
      <c r="BD59" s="18" t="s">
        <v>6194</v>
      </c>
      <c r="BE59" s="18" t="s">
        <v>6195</v>
      </c>
      <c r="BF59" s="18" t="s">
        <v>6196</v>
      </c>
      <c r="BG59" s="18" t="s">
        <v>5537</v>
      </c>
      <c r="BH59" s="18" t="s">
        <v>5537</v>
      </c>
      <c r="BI59" s="18" t="s">
        <v>5537</v>
      </c>
      <c r="BJ59" s="18" t="s">
        <v>5537</v>
      </c>
      <c r="BK59" s="18" t="s">
        <v>5537</v>
      </c>
      <c r="BL59" s="9" t="s">
        <v>5537</v>
      </c>
      <c r="BM59" s="14" t="s">
        <v>6460</v>
      </c>
      <c r="BN59" s="14" t="s">
        <v>5537</v>
      </c>
      <c r="BO59" s="14" t="str">
        <f>_xlfn.XLOOKUP(B59,'[4]cell downs 18042026 17h'!$B:$B,'[4]cell downs 18042026 17h'!$B:$B,"")</f>
        <v/>
      </c>
      <c r="BP59" s="14" t="str">
        <f>_xlfn.XLOOKUP(B59,'[5]Cells Huawei 19042026 15h'!$B:$B,'[5]Cells Huawei 19042026 15h'!$B:$B,"")</f>
        <v/>
      </c>
      <c r="BQ59" s="9" t="str">
        <f>_xlfn.XLOOKUP(B59,'[6]cells down 19042026 9H40'!$B:$B,'[6]cells down 19042026 9H40'!$B:$B,"")</f>
        <v/>
      </c>
      <c r="BR59" s="9" t="s">
        <v>5537</v>
      </c>
      <c r="BS59" s="9" t="s">
        <v>5537</v>
      </c>
      <c r="BT59" s="108"/>
    </row>
    <row r="60" spans="1:72" s="9" customFormat="1" ht="38.5" customHeight="1" x14ac:dyDescent="0.35">
      <c r="A60" s="1" t="s">
        <v>9</v>
      </c>
      <c r="B60" s="8" t="s">
        <v>10</v>
      </c>
      <c r="C60" s="3" t="str">
        <f>_xlfn.XLOOKUP(B60,'[1]daily break down'!$D:$D,'[1]daily break down'!$E:$E,"")</f>
        <v>SUD-OUEST</v>
      </c>
      <c r="D60" s="1" t="s">
        <v>11</v>
      </c>
      <c r="E60" s="1" t="s">
        <v>12</v>
      </c>
      <c r="F60" s="3" t="s">
        <v>13</v>
      </c>
      <c r="G60" s="1" t="s">
        <v>14</v>
      </c>
      <c r="H60" s="32" t="str">
        <f>_xlfn.XLOOKUP(B60,[2]CALCULATION!$B:$B,[2]CALCULATION!$H:$H,"")</f>
        <v>Huawei</v>
      </c>
      <c r="I60" s="28">
        <v>0</v>
      </c>
      <c r="J60" s="28">
        <v>0</v>
      </c>
      <c r="K60" s="28">
        <v>2.3331849454817322</v>
      </c>
      <c r="L60" s="28">
        <v>0.32343914528597473</v>
      </c>
      <c r="M60" s="28">
        <v>2.675261747609386E-4</v>
      </c>
      <c r="N60" s="28">
        <v>0.44008055748174402</v>
      </c>
      <c r="O60" s="28">
        <v>9.179803985355262</v>
      </c>
      <c r="P60" s="28">
        <v>9.2576005969757418</v>
      </c>
      <c r="Q60" s="28">
        <v>6.1407779803842679</v>
      </c>
      <c r="R60" s="28">
        <v>14.258610062408508</v>
      </c>
      <c r="S60" s="93">
        <v>10.044591262809154</v>
      </c>
      <c r="T60" s="93">
        <f>_xlfn.XLOOKUP(B60,'[3]Nur des jours'!$B:$B,'[3]Nur des jours'!$U:$U,"")</f>
        <v>12.645516403991634</v>
      </c>
      <c r="U60" s="93">
        <v>12.416157296829921</v>
      </c>
      <c r="V60" s="93">
        <v>10.333020149358083</v>
      </c>
      <c r="W60" s="93">
        <v>12.645516403991634</v>
      </c>
      <c r="X60" s="93">
        <v>11.397150097165509</v>
      </c>
      <c r="Y60" s="93">
        <v>18.822570933673482</v>
      </c>
      <c r="Z60" s="93">
        <v>16.765080628822062</v>
      </c>
      <c r="AA60" s="93">
        <v>13.295123461546146</v>
      </c>
      <c r="AB60" s="93">
        <v>14.572685791577848</v>
      </c>
      <c r="AC60" s="93">
        <f>_xlfn.XLOOKUP(B60,'[3]Nur des jours'!$B:$B,'[3]Nur des jours'!$N:$N,"")</f>
        <v>15.416106645207499</v>
      </c>
      <c r="AD60" s="93">
        <v>15.416106645207499</v>
      </c>
      <c r="AE60" s="93">
        <v>13.679950946400597</v>
      </c>
      <c r="AF60" s="93">
        <v>1.2954687486623693</v>
      </c>
      <c r="AG60" s="93"/>
      <c r="AH60" s="93">
        <v>13.145790350794586</v>
      </c>
      <c r="AI60" s="93">
        <v>9.2672525768457561</v>
      </c>
      <c r="AJ60" s="93">
        <v>11.826689158174975</v>
      </c>
      <c r="AK60" s="93">
        <v>15.057035198427549</v>
      </c>
      <c r="AL60" s="93">
        <v>13.145790350794586</v>
      </c>
      <c r="AM60" s="49" t="s">
        <v>5559</v>
      </c>
      <c r="AN60" s="49"/>
      <c r="AO60" s="48" t="str" cm="1">
        <f t="array" ref="AO60">IFERROR(_xlfn.IFS(
AQ60="MPR ISSUE","PDH",
AQ60="BSS Hardware Issue","BSS",
AQ60="Sites strategiques, MLL, Pylone, etc.","ENVTECH",
AQ60="AKTIVCO DEFAUT GE &amp; POWER Cabinet","AKTIVCO",
AQ60="AKTIVCO Coupure ENEO &amp; Baisse de tension","AKTIVCO GRID ONLY",
AQ60="Coupure ENEO &amp; Baisse de tension","IHS GRID ONLY",
AQ60="Defaut GE &amp; POWER Cabinet","IHS",
AQ60="Sharing","Partners",
AQ60="Sites strategiques &amp; DataCenter","SST &amp; DC",
AQ60="Exclu","Exclu",
AQ60="SAT","SAT",
AQ60="SPARE-ISSUE","SPARE-ISSUE",
AQ60="Fiber CAmtel","TRANS_FO_CAMTEL",
AQ60="Fiber AOF","Fiber AOF",
AQ60="Projet OCM (HUAWEI)","TRAVAUX-HUAWEI",
AQ60="Projet OCM (NOKIA)","TRAVAUX-NOKIA",
AQ60="ACCESS-ISSUE","ACCESS-ISSUE",
AQ60="Projet OCM (ZTE, NOKIA, autres projets)","TRAVAUX OCM",
AQ60="No root CAuse","No root cause",
AQ60="ODU HS","PDH",
AQ60="IP &amp; VLAN","PDH",
AQ60="Warehouse HUAWEI","SPARE-ISSUE",
AQ60="SPARE-HS","SPARE-ISSUE",
AQ60="Power Telco","BSS",AQ60="no impacts","no impacts"
),"")</f>
        <v>No root cause</v>
      </c>
      <c r="AP60" s="48" t="str" cm="1">
        <f t="array" ref="AP60">IFERROR(_xlfn.IFS(
AQ60="MPR ISSUE","TX ISSUE",
AQ60="BSS Hardware Issue","RAN ISSUE",
AQ60="Sites strategiques, MLL, Pylone, etc.","ENVTECH",
AQ60="AKTIVCO DEFAUT GE &amp; POWER Cabinet","POWER ISSUE",
AQ60="AKTIVCO Coupure ENEO &amp; Baisse de tension","POWER ISSUE",
AQ60="Coupure ENEO &amp; Baisse de tension","POWER ISSUE",
AQ60="Defaut GE &amp; POWER Cabinet","POWER ISSUE",
AQ60="Sharing","POWER ISSUE",
AQ60="Sites strategiques &amp; DataCenter","POWER ISSUE",
AQ60="Exclu","Exclu",
AQ60="SAT","TX ISSUE",
AQ60="SPARE-ISSUE","SPARE-ISSUE",
AQ60="Fiber CAmtel","TX ISSUE",
AQ60="Fiber AOF","TX ISSUE",
AQ60="Projet OCM (HUAWEI)","TRAVAUX-HUAWEI",
AQ60="Projet OCM (NOKIA)","TRAVAUX -NOKIA",
AQ60="ACCESS-ISSUE","ACCESS-ISSUE",
AQ60="Projet OCM (ZTE, NOKIA, autres projets)","TRAVAUX OCM",
AQ60="No root CAuse","No root cause",
AQ60="ODU HS","TX ISSUE",
AQ60="IP &amp; VLAN","TX ISSUE",
AQ60="Warehouse HUAWEI","SPARE-ISSUE",
AQ60="SPARE-HS","SPARE-ISSUE",
AQ60="Power Telco","RAN ISSUE",AQ60="no impacts","no impacts"
),"")</f>
        <v>No root cause</v>
      </c>
      <c r="AQ60" s="67" t="s">
        <v>5344</v>
      </c>
      <c r="AR60" s="48" t="str" cm="1">
        <f t="array" ref="AR60">IFERROR(_xlfn.IFS(
AQ60="MPR ISSUE","ACTIVE",
AQ60="BSS Hardware Issue","ACTIVE",
AQ60="Sites strategiques, MLL, Pylone, etc.","PASSIVE",
AQ60="AKTIVCO DEFAUT GE &amp; POWER Cabinet","PASSIVE",
AQ60="AKTIVCO Coupure ENEO &amp; Baisse de tension","PASSIVE",
AQ60="Coupure ENEO &amp; Baisse de tension","PASSIVE",
AQ60="Defaut GE &amp; POWER Cabinet","PASSIVE",
AQ60="Sharing","PASSIVE",
AQ60="Sites strategiques &amp; DataCenter","PASSIVE",
AQ60="Exclu","Exclu",
AQ60="SAT","ACTIVE",
AQ60="SPARE-ISSUE","SPARE-ISSUE",
AQ60="Fiber CAmtel","ACTIVE",
AQ60="Fiber AOF","ACTIVE",
AQ60="Projet OCM (HUAWEI)","PLANNED WORKS",
AQ60="Projet OCM (NOKIA)","PLANNED WORKS",
AQ60="ACCESS-ISSUE","ACCESS-ISSUE",
AQ60="Projet OCM (ZTE, NOKIA, autres projets)","PLANNED WORKS",
AQ60="No root CAuse","No root cause",
AQ60="ODU HS","ACTIVE",
AQ60="IP &amp; VLAN","ACTIVE",
AQ60="Warehouse HUAWEI","SPARE-ISSUE",
AQ60="SPARE-HS","SPARE-ISSUE",
AQ60="Power Telco","ACTIVE", AQ60="no impacts","no impacts"
),"")</f>
        <v>No root cause</v>
      </c>
      <c r="AS60" s="92" t="s">
        <v>6468</v>
      </c>
      <c r="AT60" s="98" t="s">
        <v>10</v>
      </c>
      <c r="AV60" s="17" t="s">
        <v>5537</v>
      </c>
      <c r="AW60" s="7" t="s">
        <v>6007</v>
      </c>
      <c r="AX60" s="6" t="s">
        <v>5537</v>
      </c>
      <c r="AY60" s="7"/>
      <c r="AZ60" s="3" t="s">
        <v>5537</v>
      </c>
      <c r="BA60" s="18" t="s">
        <v>5537</v>
      </c>
      <c r="BB60" s="18" t="s">
        <v>5537</v>
      </c>
      <c r="BC60" s="18" t="s">
        <v>5537</v>
      </c>
      <c r="BD60" s="18" t="s">
        <v>5537</v>
      </c>
      <c r="BE60" s="18" t="s">
        <v>5537</v>
      </c>
      <c r="BF60" s="18" t="s">
        <v>5537</v>
      </c>
      <c r="BG60" s="18" t="s">
        <v>5537</v>
      </c>
      <c r="BH60" s="18" t="s">
        <v>5537</v>
      </c>
      <c r="BI60" s="18" t="s">
        <v>5537</v>
      </c>
      <c r="BJ60" s="18" t="s">
        <v>5537</v>
      </c>
      <c r="BK60" s="18" t="s">
        <v>5537</v>
      </c>
      <c r="BL60" s="9" t="s">
        <v>5537</v>
      </c>
      <c r="BM60" s="14" t="s">
        <v>6448</v>
      </c>
      <c r="BN60" s="14" t="s">
        <v>5537</v>
      </c>
      <c r="BO60" s="14" t="str">
        <f>_xlfn.XLOOKUP(B60,'[4]cell downs 18042026 17h'!$B:$B,'[4]cell downs 18042026 17h'!$B:$B,"")</f>
        <v/>
      </c>
      <c r="BP60" s="14" t="str">
        <f>_xlfn.XLOOKUP(B60,'[5]Cells Huawei 19042026 15h'!$B:$B,'[5]Cells Huawei 19042026 15h'!$B:$B,"")</f>
        <v>SUO_186</v>
      </c>
      <c r="BQ60" s="9" t="str">
        <f>_xlfn.XLOOKUP(B60,'[6]cells down 19042026 9H40'!$B:$B,'[6]cells down 19042026 9H40'!$B:$B,"")</f>
        <v/>
      </c>
      <c r="BR60" s="9" t="s">
        <v>10</v>
      </c>
      <c r="BS60" s="9" t="s">
        <v>302</v>
      </c>
      <c r="BT60" s="108"/>
    </row>
    <row r="61" spans="1:72" s="9" customFormat="1" x14ac:dyDescent="0.35">
      <c r="A61" s="1" t="s">
        <v>1747</v>
      </c>
      <c r="B61" s="8" t="s">
        <v>1748</v>
      </c>
      <c r="C61" s="3" t="str">
        <f>_xlfn.XLOOKUP(B61,'[1]daily break down'!$D:$D,'[1]daily break down'!$E:$E,"")</f>
        <v>Garoua</v>
      </c>
      <c r="D61" s="1" t="s">
        <v>11</v>
      </c>
      <c r="E61" s="1" t="s">
        <v>12</v>
      </c>
      <c r="F61" s="3" t="s">
        <v>23</v>
      </c>
      <c r="G61" s="1" t="s">
        <v>24</v>
      </c>
      <c r="H61" s="32" t="str">
        <f>_xlfn.XLOOKUP(B61,[2]CALCULATION!$B:$B,[2]CALCULATION!$H:$H,"")</f>
        <v>Huawei</v>
      </c>
      <c r="I61" s="28">
        <v>0</v>
      </c>
      <c r="J61" s="28">
        <v>0</v>
      </c>
      <c r="K61" s="28">
        <v>4.5486583740686521</v>
      </c>
      <c r="L61" s="28">
        <v>9.7823621063084811</v>
      </c>
      <c r="M61" s="28">
        <v>0</v>
      </c>
      <c r="N61" s="28">
        <v>1.7544366540822351</v>
      </c>
      <c r="O61" s="28">
        <v>2.3004575767693112</v>
      </c>
      <c r="P61" s="28">
        <v>1.7597515074208194</v>
      </c>
      <c r="Q61" s="28">
        <v>0.3270418311060887</v>
      </c>
      <c r="R61" s="28">
        <v>0.50774684461794395</v>
      </c>
      <c r="S61" s="93">
        <v>2.4660027737113799</v>
      </c>
      <c r="T61" s="93">
        <f>_xlfn.XLOOKUP(B61,'[3]Nur des jours'!$B:$B,'[3]Nur des jours'!$U:$U,"")</f>
        <v>1.5462121147266381</v>
      </c>
      <c r="U61" s="93">
        <v>0</v>
      </c>
      <c r="V61" s="93">
        <v>3.0125230785913431</v>
      </c>
      <c r="W61" s="93">
        <v>1.5462121147266381</v>
      </c>
      <c r="X61" s="93">
        <v>6.2621991935690984</v>
      </c>
      <c r="Y61" s="93">
        <v>6.1742900925426554</v>
      </c>
      <c r="Z61" s="93">
        <v>9.269157727725414</v>
      </c>
      <c r="AA61" s="93">
        <v>13.831977153978078</v>
      </c>
      <c r="AB61" s="93">
        <v>10.458115388676292</v>
      </c>
      <c r="AC61" s="93">
        <f>_xlfn.XLOOKUP(B61,'[3]Nur des jours'!$B:$B,'[3]Nur des jours'!$N:$N,"")</f>
        <v>2.8697532766605889</v>
      </c>
      <c r="AD61" s="93">
        <v>2.8697532766605889</v>
      </c>
      <c r="AE61" s="93">
        <v>0</v>
      </c>
      <c r="AF61" s="93">
        <v>0</v>
      </c>
      <c r="AG61" s="93"/>
      <c r="AH61" s="93">
        <v>12.973271638230418</v>
      </c>
      <c r="AI61" s="93">
        <v>22.143987626344376</v>
      </c>
      <c r="AJ61" s="93">
        <v>28.088991061197984</v>
      </c>
      <c r="AK61" s="93">
        <v>0.73120295403257396</v>
      </c>
      <c r="AL61" s="93">
        <v>12.973271638230418</v>
      </c>
      <c r="AM61" s="49" t="s">
        <v>5559</v>
      </c>
      <c r="AN61" s="49"/>
      <c r="AO61" s="48" t="str" cm="1">
        <f t="array" ref="AO61">IFERROR(_xlfn.IFS(
AQ61="MPR ISSUE","PDH",
AQ61="BSS Hardware Issue","BSS",
AQ61="Sites strategiques, MLL, Pylone, etc.","ENVTECH",
AQ61="AKTIVCO DEFAUT GE &amp; POWER Cabinet","AKTIVCO",
AQ61="AKTIVCO Coupure ENEO &amp; Baisse de tension","AKTIVCO GRID ONLY",
AQ61="Coupure ENEO &amp; Baisse de tension","IHS GRID ONLY",
AQ61="Defaut GE &amp; POWER Cabinet","IHS",
AQ61="Sharing","Partners",
AQ61="Sites strategiques &amp; DataCenter","SST &amp; DC",
AQ61="Exclu","Exclu",
AQ61="SAT","SAT",
AQ61="SPARE-ISSUE","SPARE-ISSUE",
AQ61="Fiber CAmtel","TRANS_FO_CAMTEL",
AQ61="Fiber AOF","Fiber AOF",
AQ61="Projet OCM (HUAWEI)","TRAVAUX-HUAWEI",
AQ61="Projet OCM (NOKIA)","TRAVAUX-NOKIA",
AQ61="ACCESS-ISSUE","ACCESS-ISSUE",
AQ61="Projet OCM (ZTE, NOKIA, autres projets)","TRAVAUX OCM",
AQ61="No root CAuse","No root cause",
AQ61="ODU HS","PDH",
AQ61="IP &amp; VLAN","PDH",
AQ61="Warehouse HUAWEI","SPARE-ISSUE",
AQ61="SPARE-HS","SPARE-ISSUE",
AQ61="Power Telco","BSS",AQ61="no impacts","no impacts"
),"")</f>
        <v>IHS</v>
      </c>
      <c r="AP61" s="48" t="str" cm="1">
        <f t="array" ref="AP61">IFERROR(_xlfn.IFS(
AQ61="MPR ISSUE","TX ISSUE",
AQ61="BSS Hardware Issue","RAN ISSUE",
AQ61="Sites strategiques, MLL, Pylone, etc.","ENVTECH",
AQ61="AKTIVCO DEFAUT GE &amp; POWER Cabinet","POWER ISSUE",
AQ61="AKTIVCO Coupure ENEO &amp; Baisse de tension","POWER ISSUE",
AQ61="Coupure ENEO &amp; Baisse de tension","POWER ISSUE",
AQ61="Defaut GE &amp; POWER Cabinet","POWER ISSUE",
AQ61="Sharing","POWER ISSUE",
AQ61="Sites strategiques &amp; DataCenter","POWER ISSUE",
AQ61="Exclu","Exclu",
AQ61="SAT","TX ISSUE",
AQ61="SPARE-ISSUE","SPARE-ISSUE",
AQ61="Fiber CAmtel","TX ISSUE",
AQ61="Fiber AOF","TX ISSUE",
AQ61="Projet OCM (HUAWEI)","TRAVAUX-HUAWEI",
AQ61="Projet OCM (NOKIA)","TRAVAUX -NOKIA",
AQ61="ACCESS-ISSUE","ACCESS-ISSUE",
AQ61="Projet OCM (ZTE, NOKIA, autres projets)","TRAVAUX OCM",
AQ61="No root CAuse","No root cause",
AQ61="ODU HS","TX ISSUE",
AQ61="IP &amp; VLAN","TX ISSUE",
AQ61="Warehouse HUAWEI","SPARE-ISSUE",
AQ61="SPARE-HS","SPARE-ISSUE",
AQ61="Power Telco","RAN ISSUE",AQ61="no impacts","no impacts"
),"")</f>
        <v>POWER ISSUE</v>
      </c>
      <c r="AQ61" s="67" t="s">
        <v>5330</v>
      </c>
      <c r="AR61" s="48" t="str" cm="1">
        <f t="array" ref="AR61">IFERROR(_xlfn.IFS(
AQ61="MPR ISSUE","ACTIVE",
AQ61="BSS Hardware Issue","ACTIVE",
AQ61="Sites strategiques, MLL, Pylone, etc.","PASSIVE",
AQ61="AKTIVCO DEFAUT GE &amp; POWER Cabinet","PASSIVE",
AQ61="AKTIVCO Coupure ENEO &amp; Baisse de tension","PASSIVE",
AQ61="Coupure ENEO &amp; Baisse de tension","PASSIVE",
AQ61="Defaut GE &amp; POWER Cabinet","PASSIVE",
AQ61="Sharing","PASSIVE",
AQ61="Sites strategiques &amp; DataCenter","PASSIVE",
AQ61="Exclu","Exclu",
AQ61="SAT","ACTIVE",
AQ61="SPARE-ISSUE","SPARE-ISSUE",
AQ61="Fiber CAmtel","ACTIVE",
AQ61="Fiber AOF","ACTIVE",
AQ61="Projet OCM (HUAWEI)","PLANNED WORKS",
AQ61="Projet OCM (NOKIA)","PLANNED WORKS",
AQ61="ACCESS-ISSUE","ACCESS-ISSUE",
AQ61="Projet OCM (ZTE, NOKIA, autres projets)","PLANNED WORKS",
AQ61="No root CAuse","No root cause",
AQ61="ODU HS","ACTIVE",
AQ61="IP &amp; VLAN","ACTIVE",
AQ61="Warehouse HUAWEI","SPARE-ISSUE",
AQ61="SPARE-HS","SPARE-ISSUE",
AQ61="Power Telco","ACTIVE", AQ61="no impacts","no impacts"
),"")</f>
        <v>PASSIVE</v>
      </c>
      <c r="AS61" s="92" t="s">
        <v>6060</v>
      </c>
      <c r="AT61" s="98" t="s">
        <v>1748</v>
      </c>
      <c r="AV61" s="17" t="s">
        <v>5537</v>
      </c>
      <c r="AW61" s="7" t="s">
        <v>6112</v>
      </c>
      <c r="AX61" s="6" t="s">
        <v>5537</v>
      </c>
      <c r="AY61" s="7"/>
      <c r="AZ61" s="3" t="s">
        <v>6197</v>
      </c>
      <c r="BA61" s="18" t="s">
        <v>5537</v>
      </c>
      <c r="BB61" s="18" t="s">
        <v>5537</v>
      </c>
      <c r="BC61" s="18" t="s">
        <v>6198</v>
      </c>
      <c r="BD61" s="18" t="s">
        <v>5537</v>
      </c>
      <c r="BE61" s="18" t="s">
        <v>5537</v>
      </c>
      <c r="BF61" s="18" t="s">
        <v>5537</v>
      </c>
      <c r="BG61" s="18" t="s">
        <v>5537</v>
      </c>
      <c r="BH61" s="18" t="s">
        <v>5537</v>
      </c>
      <c r="BI61" s="18" t="s">
        <v>5537</v>
      </c>
      <c r="BJ61" s="18" t="s">
        <v>5710</v>
      </c>
      <c r="BK61" s="18" t="s">
        <v>5752</v>
      </c>
      <c r="BL61" s="9" t="s">
        <v>6199</v>
      </c>
      <c r="BM61" s="14" t="s">
        <v>6461</v>
      </c>
      <c r="BN61" s="14" t="s">
        <v>5537</v>
      </c>
      <c r="BO61" s="14" t="str">
        <f>_xlfn.XLOOKUP(B61,'[4]cell downs 18042026 17h'!$B:$B,'[4]cell downs 18042026 17h'!$B:$B,"")</f>
        <v/>
      </c>
      <c r="BP61" s="14" t="str">
        <f>_xlfn.XLOOKUP(B61,'[5]Cells Huawei 19042026 15h'!$B:$B,'[5]Cells Huawei 19042026 15h'!$B:$B,"")</f>
        <v/>
      </c>
      <c r="BQ61" s="9" t="str">
        <f>_xlfn.XLOOKUP(B61,'[6]cells down 19042026 9H40'!$B:$B,'[6]cells down 19042026 9H40'!$B:$B,"")</f>
        <v/>
      </c>
      <c r="BR61" s="9" t="s">
        <v>1748</v>
      </c>
      <c r="BS61" s="9" t="s">
        <v>5537</v>
      </c>
      <c r="BT61" s="108"/>
    </row>
    <row r="62" spans="1:72" s="9" customFormat="1" x14ac:dyDescent="0.35">
      <c r="A62" s="1" t="s">
        <v>1219</v>
      </c>
      <c r="B62" s="1" t="s">
        <v>1220</v>
      </c>
      <c r="C62" s="3" t="str">
        <f>_xlfn.XLOOKUP(B62,'[1]daily break down'!$D:$D,'[1]daily break down'!$E:$E,"")</f>
        <v>Yaounde</v>
      </c>
      <c r="D62" s="1" t="s">
        <v>11</v>
      </c>
      <c r="E62" s="1" t="s">
        <v>12</v>
      </c>
      <c r="F62" s="3" t="s">
        <v>37</v>
      </c>
      <c r="G62" s="1" t="s">
        <v>38</v>
      </c>
      <c r="H62" s="34" t="str">
        <f>_xlfn.XLOOKUP(B62,[2]CALCULATION!$B:$B,[2]CALCULATION!$H:$H,"")</f>
        <v>ZTE</v>
      </c>
      <c r="I62" s="28">
        <v>1.4550035242114749</v>
      </c>
      <c r="J62" s="28">
        <v>3.5397636638102017</v>
      </c>
      <c r="K62" s="28">
        <v>1.857844438166498</v>
      </c>
      <c r="L62" s="28">
        <v>10.480997794157519</v>
      </c>
      <c r="M62" s="28">
        <v>0</v>
      </c>
      <c r="N62" s="28">
        <v>2.9731253905882165</v>
      </c>
      <c r="O62" s="28">
        <v>13.985840374622249</v>
      </c>
      <c r="P62" s="28">
        <v>0</v>
      </c>
      <c r="Q62" s="28">
        <v>0</v>
      </c>
      <c r="R62" s="28">
        <v>7.8080367716510697</v>
      </c>
      <c r="S62" s="93">
        <v>2.384104094077895</v>
      </c>
      <c r="T62" s="93">
        <f>_xlfn.XLOOKUP(B62,'[3]Nur des jours'!$B:$B,'[3]Nur des jours'!$U:$U,"")</f>
        <v>0</v>
      </c>
      <c r="U62" s="93">
        <v>0</v>
      </c>
      <c r="V62" s="93">
        <v>0</v>
      </c>
      <c r="W62" s="93">
        <v>0</v>
      </c>
      <c r="X62" s="93">
        <v>0</v>
      </c>
      <c r="Y62" s="93">
        <v>0</v>
      </c>
      <c r="Z62" s="93">
        <v>10.645526391635491</v>
      </c>
      <c r="AA62" s="93">
        <v>0</v>
      </c>
      <c r="AB62" s="93">
        <v>8.6130943718200044</v>
      </c>
      <c r="AC62" s="93">
        <f>_xlfn.XLOOKUP(B62,'[3]Nur des jours'!$B:$B,'[3]Nur des jours'!$N:$N,"")</f>
        <v>0.12290152468517541</v>
      </c>
      <c r="AD62" s="93">
        <v>0.12290152468517541</v>
      </c>
      <c r="AE62" s="93">
        <v>0</v>
      </c>
      <c r="AF62" s="93">
        <v>0</v>
      </c>
      <c r="AG62" s="93"/>
      <c r="AH62" s="93">
        <v>12.710222068127143</v>
      </c>
      <c r="AI62" s="93">
        <v>6.7398654724650182</v>
      </c>
      <c r="AJ62" s="93">
        <v>5.7135635015351358</v>
      </c>
      <c r="AK62" s="93">
        <v>18.849235663770852</v>
      </c>
      <c r="AL62" s="93">
        <v>12.710222068127143</v>
      </c>
      <c r="AM62" s="49" t="s">
        <v>5559</v>
      </c>
      <c r="AN62" s="49"/>
      <c r="AO62" s="48" t="str" cm="1">
        <f t="array" ref="AO62">IFERROR(_xlfn.IFS(
AQ62="MPR ISSUE","PDH",
AQ62="BSS Hardware Issue","BSS",
AQ62="Sites strategiques, MLL, Pylone, etc.","ENVTECH",
AQ62="AKTIVCO DEFAUT GE &amp; POWER Cabinet","AKTIVCO",
AQ62="AKTIVCO Coupure ENEO &amp; Baisse de tension","AKTIVCO GRID ONLY",
AQ62="Coupure ENEO &amp; Baisse de tension","IHS GRID ONLY",
AQ62="Defaut GE &amp; POWER Cabinet","IHS",
AQ62="Sharing","Partners",
AQ62="Sites strategiques &amp; DataCenter","SST &amp; DC",
AQ62="Exclu","Exclu",
AQ62="SAT","SAT",
AQ62="SPARE-ISSUE","SPARE-ISSUE",
AQ62="Fiber CAmtel","TRANS_FO_CAMTEL",
AQ62="Fiber AOF","Fiber AOF",
AQ62="Projet OCM (HUAWEI)","TRAVAUX-HUAWEI",
AQ62="Projet OCM (NOKIA)","TRAVAUX-NOKIA",
AQ62="ACCESS-ISSUE","ACCESS-ISSUE",
AQ62="Projet OCM (ZTE, NOKIA, autres projets)","TRAVAUX OCM",
AQ62="No root CAuse","No root cause",
AQ62="ODU HS","PDH",
AQ62="IP &amp; VLAN","PDH",
AQ62="Warehouse HUAWEI","SPARE-ISSUE",
AQ62="SPARE-HS","SPARE-ISSUE",
AQ62="Power Telco","BSS",AQ62="no impacts","no impacts"
),"")</f>
        <v>AKTIVCO</v>
      </c>
      <c r="AP62" s="48" t="str" cm="1">
        <f t="array" ref="AP62">IFERROR(_xlfn.IFS(
AQ62="MPR ISSUE","TX ISSUE",
AQ62="BSS Hardware Issue","RAN ISSUE",
AQ62="Sites strategiques, MLL, Pylone, etc.","ENVTECH",
AQ62="AKTIVCO DEFAUT GE &amp; POWER Cabinet","POWER ISSUE",
AQ62="AKTIVCO Coupure ENEO &amp; Baisse de tension","POWER ISSUE",
AQ62="Coupure ENEO &amp; Baisse de tension","POWER ISSUE",
AQ62="Defaut GE &amp; POWER Cabinet","POWER ISSUE",
AQ62="Sharing","POWER ISSUE",
AQ62="Sites strategiques &amp; DataCenter","POWER ISSUE",
AQ62="Exclu","Exclu",
AQ62="SAT","TX ISSUE",
AQ62="SPARE-ISSUE","SPARE-ISSUE",
AQ62="Fiber CAmtel","TX ISSUE",
AQ62="Fiber AOF","TX ISSUE",
AQ62="Projet OCM (HUAWEI)","TRAVAUX-HUAWEI",
AQ62="Projet OCM (NOKIA)","TRAVAUX -NOKIA",
AQ62="ACCESS-ISSUE","ACCESS-ISSUE",
AQ62="Projet OCM (ZTE, NOKIA, autres projets)","TRAVAUX OCM",
AQ62="No root CAuse","No root cause",
AQ62="ODU HS","TX ISSUE",
AQ62="IP &amp; VLAN","TX ISSUE",
AQ62="Warehouse HUAWEI","SPARE-ISSUE",
AQ62="SPARE-HS","SPARE-ISSUE",
AQ62="Power Telco","RAN ISSUE",AQ62="no impacts","no impacts"
),"")</f>
        <v>POWER ISSUE</v>
      </c>
      <c r="AQ62" s="67" t="s">
        <v>5325</v>
      </c>
      <c r="AR62" s="48" t="str" cm="1">
        <f t="array" ref="AR62">IFERROR(_xlfn.IFS(
AQ62="MPR ISSUE","ACTIVE",
AQ62="BSS Hardware Issue","ACTIVE",
AQ62="Sites strategiques, MLL, Pylone, etc.","PASSIVE",
AQ62="AKTIVCO DEFAUT GE &amp; POWER Cabinet","PASSIVE",
AQ62="AKTIVCO Coupure ENEO &amp; Baisse de tension","PASSIVE",
AQ62="Coupure ENEO &amp; Baisse de tension","PASSIVE",
AQ62="Defaut GE &amp; POWER Cabinet","PASSIVE",
AQ62="Sharing","PASSIVE",
AQ62="Sites strategiques &amp; DataCenter","PASSIVE",
AQ62="Exclu","Exclu",
AQ62="SAT","ACTIVE",
AQ62="SPARE-ISSUE","SPARE-ISSUE",
AQ62="Fiber CAmtel","ACTIVE",
AQ62="Fiber AOF","ACTIVE",
AQ62="Projet OCM (HUAWEI)","PLANNED WORKS",
AQ62="Projet OCM (NOKIA)","PLANNED WORKS",
AQ62="ACCESS-ISSUE","ACCESS-ISSUE",
AQ62="Projet OCM (ZTE, NOKIA, autres projets)","PLANNED WORKS",
AQ62="No root CAuse","No root cause",
AQ62="ODU HS","ACTIVE",
AQ62="IP &amp; VLAN","ACTIVE",
AQ62="Warehouse HUAWEI","SPARE-ISSUE",
AQ62="SPARE-HS","SPARE-ISSUE",
AQ62="Power Telco","ACTIVE", AQ62="no impacts","no impacts"
),"")</f>
        <v>PASSIVE</v>
      </c>
      <c r="AS62" s="92" t="s">
        <v>6062</v>
      </c>
      <c r="AT62" s="129" t="s">
        <v>986</v>
      </c>
      <c r="AU62" s="9" t="s">
        <v>5991</v>
      </c>
      <c r="AV62" s="17" t="s">
        <v>5690</v>
      </c>
      <c r="AW62" s="7" t="s">
        <v>6063</v>
      </c>
      <c r="AX62" s="6" t="s">
        <v>5537</v>
      </c>
      <c r="AY62" s="7"/>
      <c r="AZ62" s="3" t="s">
        <v>5537</v>
      </c>
      <c r="BA62" s="18" t="s">
        <v>5537</v>
      </c>
      <c r="BB62" s="18" t="s">
        <v>5537</v>
      </c>
      <c r="BC62" s="18" t="s">
        <v>5537</v>
      </c>
      <c r="BD62" s="18" t="s">
        <v>5537</v>
      </c>
      <c r="BE62" s="18" t="s">
        <v>5537</v>
      </c>
      <c r="BF62" s="18" t="s">
        <v>5537</v>
      </c>
      <c r="BG62" s="18" t="s">
        <v>5537</v>
      </c>
      <c r="BH62" s="18" t="s">
        <v>5537</v>
      </c>
      <c r="BI62" s="18" t="s">
        <v>5537</v>
      </c>
      <c r="BJ62" s="18" t="s">
        <v>5537</v>
      </c>
      <c r="BK62" s="18" t="s">
        <v>5537</v>
      </c>
      <c r="BL62" s="9" t="s">
        <v>5537</v>
      </c>
      <c r="BM62" s="14" t="s">
        <v>6448</v>
      </c>
      <c r="BN62" s="14" t="s">
        <v>5537</v>
      </c>
      <c r="BO62" s="14" t="str">
        <f>_xlfn.XLOOKUP(B62,'[4]cell downs 18042026 17h'!$B:$B,'[4]cell downs 18042026 17h'!$B:$B,"")</f>
        <v/>
      </c>
      <c r="BP62" s="14" t="str">
        <f>_xlfn.XLOOKUP(B62,'[5]Cells Huawei 19042026 15h'!$B:$B,'[5]Cells Huawei 19042026 15h'!$B:$B,"")</f>
        <v/>
      </c>
      <c r="BQ62" s="9" t="str">
        <f>_xlfn.XLOOKUP(B62,'[6]cells down 19042026 9H40'!$B:$B,'[6]cells down 19042026 9H40'!$B:$B,"")</f>
        <v/>
      </c>
      <c r="BR62" s="9" t="s">
        <v>1220</v>
      </c>
      <c r="BS62" s="9" t="s">
        <v>302</v>
      </c>
      <c r="BT62" s="108"/>
    </row>
    <row r="63" spans="1:72" s="9" customFormat="1" ht="21" customHeight="1" x14ac:dyDescent="0.35">
      <c r="A63" s="1" t="s">
        <v>360</v>
      </c>
      <c r="B63" s="1" t="s">
        <v>361</v>
      </c>
      <c r="C63" s="3" t="str">
        <f>_xlfn.XLOOKUP(B63,'[1]daily break down'!$D:$D,'[1]daily break down'!$E:$E,"")</f>
        <v>Douala</v>
      </c>
      <c r="D63" s="1" t="s">
        <v>21</v>
      </c>
      <c r="E63" s="1" t="s">
        <v>30</v>
      </c>
      <c r="F63" s="3" t="s">
        <v>31</v>
      </c>
      <c r="G63" s="1" t="s">
        <v>32</v>
      </c>
      <c r="H63" s="34" t="str">
        <f>_xlfn.XLOOKUP(B63,[2]CALCULATION!$B:$B,[2]CALCULATION!$H:$H,"")</f>
        <v>ZTE</v>
      </c>
      <c r="I63" s="28">
        <v>0.63885250532912241</v>
      </c>
      <c r="J63" s="28">
        <v>27.294607671081206</v>
      </c>
      <c r="K63" s="28">
        <v>23.485516489600013</v>
      </c>
      <c r="L63" s="28">
        <v>25.480601855418868</v>
      </c>
      <c r="M63" s="28">
        <v>26.219544820265213</v>
      </c>
      <c r="N63" s="28">
        <v>25.705930234880842</v>
      </c>
      <c r="O63" s="28">
        <v>14.979361247371113</v>
      </c>
      <c r="P63" s="28">
        <v>8.3714290606192918</v>
      </c>
      <c r="Q63" s="28">
        <v>2.3898826594527338</v>
      </c>
      <c r="R63" s="28">
        <v>6.77798965850819</v>
      </c>
      <c r="S63" s="93">
        <v>4.3317124814158481</v>
      </c>
      <c r="T63" s="93">
        <f>_xlfn.XLOOKUP(B63,'[3]Nur des jours'!$B:$B,'[3]Nur des jours'!$U:$U,"")</f>
        <v>0</v>
      </c>
      <c r="U63" s="93">
        <v>0</v>
      </c>
      <c r="V63" s="93">
        <v>3.9102874158541012</v>
      </c>
      <c r="W63" s="93">
        <v>0</v>
      </c>
      <c r="X63" s="93">
        <v>3.6435638196174445</v>
      </c>
      <c r="Y63" s="93">
        <v>0</v>
      </c>
      <c r="Z63" s="93">
        <v>0</v>
      </c>
      <c r="AA63" s="93">
        <v>0</v>
      </c>
      <c r="AB63" s="93">
        <v>0</v>
      </c>
      <c r="AC63" s="93">
        <f>_xlfn.XLOOKUP(B63,'[3]Nur des jours'!$B:$B,'[3]Nur des jours'!$N:$N,"")</f>
        <v>1.5977019858289594</v>
      </c>
      <c r="AD63" s="93">
        <v>1.5977019858289594</v>
      </c>
      <c r="AE63" s="93">
        <v>9.0947306617812842</v>
      </c>
      <c r="AF63" s="93">
        <v>13.270065176510204</v>
      </c>
      <c r="AG63" s="93"/>
      <c r="AH63" s="93">
        <v>12.6858771862239</v>
      </c>
      <c r="AI63" s="93">
        <v>24.090860041005719</v>
      </c>
      <c r="AJ63" s="93">
        <v>27.540622418066651</v>
      </c>
      <c r="AK63" s="93">
        <v>0</v>
      </c>
      <c r="AL63" s="93">
        <v>12.6858771862239</v>
      </c>
      <c r="AM63" s="49" t="s">
        <v>5559</v>
      </c>
      <c r="AN63" s="49"/>
      <c r="AO63" s="48" t="str" cm="1">
        <f t="array" ref="AO63">IFERROR(_xlfn.IFS(
AQ63="MPR ISSUE","PDH",
AQ63="BSS Hardware Issue","BSS",
AQ63="Sites strategiques, MLL, Pylone, etc.","ENVTECH",
AQ63="AKTIVCO DEFAUT GE &amp; POWER Cabinet","AKTIVCO",
AQ63="AKTIVCO Coupure ENEO &amp; Baisse de tension","AKTIVCO GRID ONLY",
AQ63="Coupure ENEO &amp; Baisse de tension","IHS GRID ONLY",
AQ63="Defaut GE &amp; POWER Cabinet","IHS",
AQ63="Sharing","Partners",
AQ63="Sites strategiques &amp; DataCenter","SST &amp; DC",
AQ63="Exclu","Exclu",
AQ63="SAT","SAT",
AQ63="SPARE-ISSUE","SPARE-ISSUE",
AQ63="Fiber CAmtel","TRANS_FO_CAMTEL",
AQ63="Fiber AOF","Fiber AOF",
AQ63="Projet OCM (HUAWEI)","TRAVAUX-HUAWEI",
AQ63="Projet OCM (NOKIA)","TRAVAUX-NOKIA",
AQ63="ACCESS-ISSUE","ACCESS-ISSUE",
AQ63="Projet OCM (ZTE, NOKIA, autres projets)","TRAVAUX OCM",
AQ63="No root CAuse","No root cause",
AQ63="ODU HS","PDH",
AQ63="IP &amp; VLAN","PDH",
AQ63="Warehouse HUAWEI","SPARE-ISSUE",
AQ63="SPARE-HS","SPARE-ISSUE",
AQ63="Power Telco","BSS",AQ63="no impacts","no impacts"
),"")</f>
        <v>AKTIVCO GRID ONLY</v>
      </c>
      <c r="AP63" s="48" t="str" cm="1">
        <f t="array" ref="AP63">IFERROR(_xlfn.IFS(
AQ63="MPR ISSUE","TX ISSUE",
AQ63="BSS Hardware Issue","RAN ISSUE",
AQ63="Sites strategiques, MLL, Pylone, etc.","ENVTECH",
AQ63="AKTIVCO DEFAUT GE &amp; POWER Cabinet","POWER ISSUE",
AQ63="AKTIVCO Coupure ENEO &amp; Baisse de tension","POWER ISSUE",
AQ63="Coupure ENEO &amp; Baisse de tension","POWER ISSUE",
AQ63="Defaut GE &amp; POWER Cabinet","POWER ISSUE",
AQ63="Sharing","POWER ISSUE",
AQ63="Sites strategiques &amp; DataCenter","POWER ISSUE",
AQ63="Exclu","Exclu",
AQ63="SAT","TX ISSUE",
AQ63="SPARE-ISSUE","SPARE-ISSUE",
AQ63="Fiber CAmtel","TX ISSUE",
AQ63="Fiber AOF","TX ISSUE",
AQ63="Projet OCM (HUAWEI)","TRAVAUX-HUAWEI",
AQ63="Projet OCM (NOKIA)","TRAVAUX -NOKIA",
AQ63="ACCESS-ISSUE","ACCESS-ISSUE",
AQ63="Projet OCM (ZTE, NOKIA, autres projets)","TRAVAUX OCM",
AQ63="No root CAuse","No root cause",
AQ63="ODU HS","TX ISSUE",
AQ63="IP &amp; VLAN","TX ISSUE",
AQ63="Warehouse HUAWEI","SPARE-ISSUE",
AQ63="SPARE-HS","SPARE-ISSUE",
AQ63="Power Telco","RAN ISSUE",AQ63="no impacts","no impacts"
),"")</f>
        <v>POWER ISSUE</v>
      </c>
      <c r="AQ63" s="67" t="s">
        <v>5327</v>
      </c>
      <c r="AR63" s="48" t="str" cm="1">
        <f t="array" ref="AR63">IFERROR(_xlfn.IFS(
AQ63="MPR ISSUE","ACTIVE",
AQ63="BSS Hardware Issue","ACTIVE",
AQ63="Sites strategiques, MLL, Pylone, etc.","PASSIVE",
AQ63="AKTIVCO DEFAUT GE &amp; POWER Cabinet","PASSIVE",
AQ63="AKTIVCO Coupure ENEO &amp; Baisse de tension","PASSIVE",
AQ63="Coupure ENEO &amp; Baisse de tension","PASSIVE",
AQ63="Defaut GE &amp; POWER Cabinet","PASSIVE",
AQ63="Sharing","PASSIVE",
AQ63="Sites strategiques &amp; DataCenter","PASSIVE",
AQ63="Exclu","Exclu",
AQ63="SAT","ACTIVE",
AQ63="SPARE-ISSUE","SPARE-ISSUE",
AQ63="Fiber CAmtel","ACTIVE",
AQ63="Fiber AOF","ACTIVE",
AQ63="Projet OCM (HUAWEI)","PLANNED WORKS",
AQ63="Projet OCM (NOKIA)","PLANNED WORKS",
AQ63="ACCESS-ISSUE","ACCESS-ISSUE",
AQ63="Projet OCM (ZTE, NOKIA, autres projets)","PLANNED WORKS",
AQ63="No root CAuse","No root cause",
AQ63="ODU HS","ACTIVE",
AQ63="IP &amp; VLAN","ACTIVE",
AQ63="Warehouse HUAWEI","SPARE-ISSUE",
AQ63="SPARE-HS","SPARE-ISSUE",
AQ63="Power Telco","ACTIVE", AQ63="no impacts","no impacts"
),"")</f>
        <v>PASSIVE</v>
      </c>
      <c r="AS63" s="92" t="s">
        <v>6429</v>
      </c>
      <c r="AT63" s="98" t="s">
        <v>361</v>
      </c>
      <c r="AV63" s="17" t="s">
        <v>5537</v>
      </c>
      <c r="AW63" s="7" t="s">
        <v>6019</v>
      </c>
      <c r="AX63" s="6" t="s">
        <v>6406</v>
      </c>
      <c r="AY63" s="7"/>
      <c r="AZ63" s="3" t="s">
        <v>5537</v>
      </c>
      <c r="BA63" s="18" t="s">
        <v>5537</v>
      </c>
      <c r="BB63" s="18" t="s">
        <v>5537</v>
      </c>
      <c r="BC63" s="18" t="s">
        <v>5537</v>
      </c>
      <c r="BD63" s="18" t="s">
        <v>5537</v>
      </c>
      <c r="BE63" s="18" t="s">
        <v>5537</v>
      </c>
      <c r="BF63" s="18" t="s">
        <v>5537</v>
      </c>
      <c r="BG63" s="18" t="s">
        <v>5537</v>
      </c>
      <c r="BH63" s="18" t="s">
        <v>5537</v>
      </c>
      <c r="BI63" s="18" t="s">
        <v>5537</v>
      </c>
      <c r="BJ63" s="18" t="s">
        <v>5537</v>
      </c>
      <c r="BK63" s="18" t="s">
        <v>5537</v>
      </c>
      <c r="BL63" s="9" t="s">
        <v>5537</v>
      </c>
      <c r="BM63" s="14" t="s">
        <v>6448</v>
      </c>
      <c r="BN63" s="14" t="s">
        <v>5537</v>
      </c>
      <c r="BO63" s="14" t="str">
        <f>_xlfn.XLOOKUP(B63,'[4]cell downs 18042026 17h'!$B:$B,'[4]cell downs 18042026 17h'!$B:$B,"")</f>
        <v/>
      </c>
      <c r="BP63" s="14" t="str">
        <f>_xlfn.XLOOKUP(B63,'[5]Cells Huawei 19042026 15h'!$B:$B,'[5]Cells Huawei 19042026 15h'!$B:$B,"")</f>
        <v/>
      </c>
      <c r="BQ63" s="9" t="str">
        <f>_xlfn.XLOOKUP(B63,'[6]cells down 19042026 9H40'!$B:$B,'[6]cells down 19042026 9H40'!$B:$B,"")</f>
        <v/>
      </c>
      <c r="BR63" s="9" t="s">
        <v>5537</v>
      </c>
      <c r="BS63" s="9" t="s">
        <v>302</v>
      </c>
      <c r="BT63" s="108"/>
    </row>
    <row r="64" spans="1:72" s="9" customFormat="1" ht="39.5" customHeight="1" x14ac:dyDescent="0.35">
      <c r="A64" s="1" t="s">
        <v>985</v>
      </c>
      <c r="B64" s="8" t="s">
        <v>986</v>
      </c>
      <c r="C64" s="3" t="str">
        <f>_xlfn.XLOOKUP(B64,'[1]daily break down'!$D:$D,'[1]daily break down'!$E:$E,"")</f>
        <v>Yaounde</v>
      </c>
      <c r="D64" s="1" t="s">
        <v>21</v>
      </c>
      <c r="E64" s="1" t="s">
        <v>987</v>
      </c>
      <c r="F64" s="3" t="s">
        <v>37</v>
      </c>
      <c r="G64" s="1" t="s">
        <v>38</v>
      </c>
      <c r="H64" s="34" t="str">
        <f>_xlfn.XLOOKUP(B64,[2]CALCULATION!$B:$B,[2]CALCULATION!$H:$H,"")</f>
        <v>ZTE</v>
      </c>
      <c r="I64" s="28">
        <v>5.3505234952196076E-5</v>
      </c>
      <c r="J64" s="28">
        <v>0</v>
      </c>
      <c r="K64" s="28">
        <v>0</v>
      </c>
      <c r="L64" s="28">
        <v>0</v>
      </c>
      <c r="M64" s="28">
        <v>0</v>
      </c>
      <c r="N64" s="28">
        <v>4.6284168443040485</v>
      </c>
      <c r="O64" s="28">
        <v>0</v>
      </c>
      <c r="P64" s="28">
        <v>9.4221113593754051</v>
      </c>
      <c r="Q64" s="28">
        <v>19.545283977251003</v>
      </c>
      <c r="R64" s="28">
        <v>0</v>
      </c>
      <c r="S64" s="93">
        <v>0</v>
      </c>
      <c r="T64" s="93">
        <f>_xlfn.XLOOKUP(B64,'[3]Nur des jours'!$B:$B,'[3]Nur des jours'!$U:$U,"")</f>
        <v>0</v>
      </c>
      <c r="U64" s="93">
        <v>0</v>
      </c>
      <c r="V64" s="93">
        <v>0</v>
      </c>
      <c r="W64" s="93">
        <v>0</v>
      </c>
      <c r="X64" s="93">
        <v>0</v>
      </c>
      <c r="Y64" s="93">
        <v>7.2519925349496184</v>
      </c>
      <c r="Z64" s="93">
        <v>0</v>
      </c>
      <c r="AA64" s="93">
        <v>0</v>
      </c>
      <c r="AB64" s="93">
        <v>0.17266139319070975</v>
      </c>
      <c r="AC64" s="93">
        <f>_xlfn.XLOOKUP(B64,'[3]Nur des jours'!$B:$B,'[3]Nur des jours'!$N:$N,"")</f>
        <v>1.9190544269517974E-2</v>
      </c>
      <c r="AD64" s="93">
        <v>1.9190544269517974E-2</v>
      </c>
      <c r="AE64" s="93">
        <v>0</v>
      </c>
      <c r="AF64" s="93">
        <v>0</v>
      </c>
      <c r="AG64" s="93"/>
      <c r="AH64" s="93">
        <v>12.549206981077699</v>
      </c>
      <c r="AI64" s="93">
        <v>7.6286224716137312</v>
      </c>
      <c r="AJ64" s="93">
        <v>6.5953521799592663</v>
      </c>
      <c r="AK64" s="93">
        <v>17.729448614148108</v>
      </c>
      <c r="AL64" s="93">
        <v>12.549206981077699</v>
      </c>
      <c r="AM64" s="49" t="s">
        <v>5559</v>
      </c>
      <c r="AN64" s="49"/>
      <c r="AO64" s="48" t="str" cm="1">
        <f t="array" ref="AO64">IFERROR(_xlfn.IFS(
AQ64="MPR ISSUE","PDH",
AQ64="BSS Hardware Issue","BSS",
AQ64="Sites strategiques, MLL, Pylone, etc.","ENVTECH",
AQ64="AKTIVCO DEFAUT GE &amp; POWER Cabinet","AKTIVCO",
AQ64="AKTIVCO Coupure ENEO &amp; Baisse de tension","AKTIVCO GRID ONLY",
AQ64="Coupure ENEO &amp; Baisse de tension","IHS GRID ONLY",
AQ64="Defaut GE &amp; POWER Cabinet","IHS",
AQ64="Sharing","Partners",
AQ64="Sites strategiques &amp; DataCenter","SST &amp; DC",
AQ64="Exclu","Exclu",
AQ64="SAT","SAT",
AQ64="SPARE-ISSUE","SPARE-ISSUE",
AQ64="Fiber CAmtel","TRANS_FO_CAMTEL",
AQ64="Fiber AOF","Fiber AOF",
AQ64="Projet OCM (HUAWEI)","TRAVAUX-HUAWEI",
AQ64="Projet OCM (NOKIA)","TRAVAUX-NOKIA",
AQ64="ACCESS-ISSUE","ACCESS-ISSUE",
AQ64="Projet OCM (ZTE, NOKIA, autres projets)","TRAVAUX OCM",
AQ64="No root CAuse","No root cause",
AQ64="ODU HS","PDH",
AQ64="IP &amp; VLAN","PDH",
AQ64="Warehouse HUAWEI","SPARE-ISSUE",
AQ64="SPARE-HS","SPARE-ISSUE",
AQ64="Power Telco","BSS",AQ64="no impacts","no impacts"
),"")</f>
        <v>AKTIVCO</v>
      </c>
      <c r="AP64" s="48" t="str" cm="1">
        <f t="array" ref="AP64">IFERROR(_xlfn.IFS(
AQ64="MPR ISSUE","TX ISSUE",
AQ64="BSS Hardware Issue","RAN ISSUE",
AQ64="Sites strategiques, MLL, Pylone, etc.","ENVTECH",
AQ64="AKTIVCO DEFAUT GE &amp; POWER Cabinet","POWER ISSUE",
AQ64="AKTIVCO Coupure ENEO &amp; Baisse de tension","POWER ISSUE",
AQ64="Coupure ENEO &amp; Baisse de tension","POWER ISSUE",
AQ64="Defaut GE &amp; POWER Cabinet","POWER ISSUE",
AQ64="Sharing","POWER ISSUE",
AQ64="Sites strategiques &amp; DataCenter","POWER ISSUE",
AQ64="Exclu","Exclu",
AQ64="SAT","TX ISSUE",
AQ64="SPARE-ISSUE","SPARE-ISSUE",
AQ64="Fiber CAmtel","TX ISSUE",
AQ64="Fiber AOF","TX ISSUE",
AQ64="Projet OCM (HUAWEI)","TRAVAUX-HUAWEI",
AQ64="Projet OCM (NOKIA)","TRAVAUX -NOKIA",
AQ64="ACCESS-ISSUE","ACCESS-ISSUE",
AQ64="Projet OCM (ZTE, NOKIA, autres projets)","TRAVAUX OCM",
AQ64="No root CAuse","No root cause",
AQ64="ODU HS","TX ISSUE",
AQ64="IP &amp; VLAN","TX ISSUE",
AQ64="Warehouse HUAWEI","SPARE-ISSUE",
AQ64="SPARE-HS","SPARE-ISSUE",
AQ64="Power Telco","RAN ISSUE",AQ64="no impacts","no impacts"
),"")</f>
        <v>POWER ISSUE</v>
      </c>
      <c r="AQ64" s="67" t="s">
        <v>5325</v>
      </c>
      <c r="AR64" s="48" t="str" cm="1">
        <f t="array" ref="AR64">IFERROR(_xlfn.IFS(
AQ64="MPR ISSUE","ACTIVE",
AQ64="BSS Hardware Issue","ACTIVE",
AQ64="Sites strategiques, MLL, Pylone, etc.","PASSIVE",
AQ64="AKTIVCO DEFAUT GE &amp; POWER Cabinet","PASSIVE",
AQ64="AKTIVCO Coupure ENEO &amp; Baisse de tension","PASSIVE",
AQ64="Coupure ENEO &amp; Baisse de tension","PASSIVE",
AQ64="Defaut GE &amp; POWER Cabinet","PASSIVE",
AQ64="Sharing","PASSIVE",
AQ64="Sites strategiques &amp; DataCenter","PASSIVE",
AQ64="Exclu","Exclu",
AQ64="SAT","ACTIVE",
AQ64="SPARE-ISSUE","SPARE-ISSUE",
AQ64="Fiber CAmtel","ACTIVE",
AQ64="Fiber AOF","ACTIVE",
AQ64="Projet OCM (HUAWEI)","PLANNED WORKS",
AQ64="Projet OCM (NOKIA)","PLANNED WORKS",
AQ64="ACCESS-ISSUE","ACCESS-ISSUE",
AQ64="Projet OCM (ZTE, NOKIA, autres projets)","PLANNED WORKS",
AQ64="No root CAuse","No root cause",
AQ64="ODU HS","ACTIVE",
AQ64="IP &amp; VLAN","ACTIVE",
AQ64="Warehouse HUAWEI","SPARE-ISSUE",
AQ64="SPARE-HS","SPARE-ISSUE",
AQ64="Power Telco","ACTIVE", AQ64="no impacts","no impacts"
),"")</f>
        <v>PASSIVE</v>
      </c>
      <c r="AS64" s="98" t="s">
        <v>6430</v>
      </c>
      <c r="AT64" s="129" t="s">
        <v>986</v>
      </c>
      <c r="AU64" s="9" t="s">
        <v>5991</v>
      </c>
      <c r="AV64" s="17" t="s">
        <v>5690</v>
      </c>
      <c r="AW64" s="7" t="s">
        <v>6113</v>
      </c>
      <c r="AX64" s="6" t="s">
        <v>6407</v>
      </c>
      <c r="AY64" s="7"/>
      <c r="AZ64" s="3" t="s">
        <v>5537</v>
      </c>
      <c r="BA64" s="18" t="s">
        <v>5537</v>
      </c>
      <c r="BB64" s="18" t="s">
        <v>5537</v>
      </c>
      <c r="BC64" s="18" t="s">
        <v>5537</v>
      </c>
      <c r="BD64" s="18" t="s">
        <v>5537</v>
      </c>
      <c r="BE64" s="18" t="s">
        <v>5537</v>
      </c>
      <c r="BF64" s="18" t="s">
        <v>5537</v>
      </c>
      <c r="BG64" s="18" t="s">
        <v>5537</v>
      </c>
      <c r="BH64" s="18" t="s">
        <v>5537</v>
      </c>
      <c r="BI64" s="18" t="s">
        <v>5537</v>
      </c>
      <c r="BJ64" s="18" t="s">
        <v>5537</v>
      </c>
      <c r="BK64" s="18" t="s">
        <v>5537</v>
      </c>
      <c r="BL64" s="9" t="s">
        <v>6200</v>
      </c>
      <c r="BM64" s="14" t="s">
        <v>6448</v>
      </c>
      <c r="BN64" s="14" t="s">
        <v>5537</v>
      </c>
      <c r="BO64" s="14" t="str">
        <f>_xlfn.XLOOKUP(B64,'[4]cell downs 18042026 17h'!$B:$B,'[4]cell downs 18042026 17h'!$B:$B,"")</f>
        <v/>
      </c>
      <c r="BP64" s="14" t="str">
        <f>_xlfn.XLOOKUP(B64,'[5]Cells Huawei 19042026 15h'!$B:$B,'[5]Cells Huawei 19042026 15h'!$B:$B,"")</f>
        <v/>
      </c>
      <c r="BQ64" s="9" t="str">
        <f>_xlfn.XLOOKUP(B64,'[6]cells down 19042026 9H40'!$B:$B,'[6]cells down 19042026 9H40'!$B:$B,"")</f>
        <v/>
      </c>
      <c r="BR64" s="9" t="s">
        <v>5537</v>
      </c>
      <c r="BS64" s="9" t="s">
        <v>302</v>
      </c>
      <c r="BT64" s="108"/>
    </row>
    <row r="65" spans="1:72" s="9" customFormat="1" x14ac:dyDescent="0.35">
      <c r="A65" s="1" t="s">
        <v>1236</v>
      </c>
      <c r="B65" s="1" t="s">
        <v>1237</v>
      </c>
      <c r="C65" s="3" t="str">
        <f>_xlfn.XLOOKUP(B65,'[1]daily break down'!$D:$D,'[1]daily break down'!$E:$E,"")</f>
        <v>Yaounde</v>
      </c>
      <c r="D65" s="1" t="s">
        <v>21</v>
      </c>
      <c r="E65" s="1" t="s">
        <v>125</v>
      </c>
      <c r="F65" s="3" t="s">
        <v>37</v>
      </c>
      <c r="G65" s="1" t="s">
        <v>38</v>
      </c>
      <c r="H65" s="34" t="str">
        <f>_xlfn.XLOOKUP(B65,[2]CALCULATION!$B:$B,[2]CALCULATION!$H:$H,"")</f>
        <v>ZTE</v>
      </c>
      <c r="I65" s="28">
        <v>13.868556899607057</v>
      </c>
      <c r="J65" s="28">
        <v>13.868556899607057</v>
      </c>
      <c r="K65" s="28">
        <v>37.547601824029122</v>
      </c>
      <c r="L65" s="28">
        <v>0</v>
      </c>
      <c r="M65" s="28">
        <v>0</v>
      </c>
      <c r="N65" s="28">
        <v>0</v>
      </c>
      <c r="O65" s="28">
        <v>0</v>
      </c>
      <c r="P65" s="28">
        <v>0</v>
      </c>
      <c r="Q65" s="28">
        <v>53.665322615164676</v>
      </c>
      <c r="R65" s="28">
        <v>42.695322643700806</v>
      </c>
      <c r="S65" s="93">
        <v>3.7213069260029727</v>
      </c>
      <c r="T65" s="93">
        <f>_xlfn.XLOOKUP(B65,'[3]Nur des jours'!$B:$B,'[3]Nur des jours'!$U:$U,"")</f>
        <v>0</v>
      </c>
      <c r="U65" s="93">
        <v>40.030458746750448</v>
      </c>
      <c r="V65" s="93">
        <v>0</v>
      </c>
      <c r="W65" s="93">
        <v>0</v>
      </c>
      <c r="X65" s="93">
        <v>0</v>
      </c>
      <c r="Y65" s="93">
        <v>0</v>
      </c>
      <c r="Z65" s="93">
        <v>0</v>
      </c>
      <c r="AA65" s="93">
        <v>0</v>
      </c>
      <c r="AB65" s="93">
        <v>2.2293847896744497E-2</v>
      </c>
      <c r="AC65" s="93">
        <f>_xlfn.XLOOKUP(B65,'[3]Nur des jours'!$B:$B,'[3]Nur des jours'!$N:$N,"")</f>
        <v>0</v>
      </c>
      <c r="AD65" s="93">
        <v>0</v>
      </c>
      <c r="AE65" s="93">
        <v>0</v>
      </c>
      <c r="AF65" s="93">
        <v>0</v>
      </c>
      <c r="AG65" s="93"/>
      <c r="AH65" s="93">
        <v>12.533440771845115</v>
      </c>
      <c r="AI65" s="93">
        <v>7.3160088166292976</v>
      </c>
      <c r="AJ65" s="93">
        <v>6.2525288071510428</v>
      </c>
      <c r="AK65" s="93">
        <v>18.005513639636916</v>
      </c>
      <c r="AL65" s="93">
        <v>12.533440771845115</v>
      </c>
      <c r="AM65" s="49" t="s">
        <v>5559</v>
      </c>
      <c r="AN65" s="49"/>
      <c r="AO65" s="48" t="str" cm="1">
        <f t="array" ref="AO65">IFERROR(_xlfn.IFS(
AQ65="MPR ISSUE","PDH",
AQ65="BSS Hardware Issue","BSS",
AQ65="Sites strategiques, MLL, Pylone, etc.","ENVTECH",
AQ65="AKTIVCO DEFAUT GE &amp; POWER Cabinet","AKTIVCO",
AQ65="AKTIVCO Coupure ENEO &amp; Baisse de tension","AKTIVCO GRID ONLY",
AQ65="Coupure ENEO &amp; Baisse de tension","IHS GRID ONLY",
AQ65="Defaut GE &amp; POWER Cabinet","IHS",
AQ65="Sharing","Partners",
AQ65="Sites strategiques &amp; DataCenter","SST &amp; DC",
AQ65="Exclu","Exclu",
AQ65="SAT","SAT",
AQ65="SPARE-ISSUE","SPARE-ISSUE",
AQ65="Fiber CAmtel","TRANS_FO_CAMTEL",
AQ65="Fiber AOF","Fiber AOF",
AQ65="Projet OCM (HUAWEI)","TRAVAUX-HUAWEI",
AQ65="Projet OCM (NOKIA)","TRAVAUX-NOKIA",
AQ65="ACCESS-ISSUE","ACCESS-ISSUE",
AQ65="Projet OCM (ZTE, NOKIA, autres projets)","TRAVAUX OCM",
AQ65="No root CAuse","No root cause",
AQ65="ODU HS","PDH",
AQ65="IP &amp; VLAN","PDH",
AQ65="Warehouse HUAWEI","SPARE-ISSUE",
AQ65="SPARE-HS","SPARE-ISSUE",
AQ65="Power Telco","BSS",AQ65="no impacts","no impacts"
),"")</f>
        <v>AKTIVCO GRID ONLY</v>
      </c>
      <c r="AP65" s="48" t="str" cm="1">
        <f t="array" ref="AP65">IFERROR(_xlfn.IFS(
AQ65="MPR ISSUE","TX ISSUE",
AQ65="BSS Hardware Issue","RAN ISSUE",
AQ65="Sites strategiques, MLL, Pylone, etc.","ENVTECH",
AQ65="AKTIVCO DEFAUT GE &amp; POWER Cabinet","POWER ISSUE",
AQ65="AKTIVCO Coupure ENEO &amp; Baisse de tension","POWER ISSUE",
AQ65="Coupure ENEO &amp; Baisse de tension","POWER ISSUE",
AQ65="Defaut GE &amp; POWER Cabinet","POWER ISSUE",
AQ65="Sharing","POWER ISSUE",
AQ65="Sites strategiques &amp; DataCenter","POWER ISSUE",
AQ65="Exclu","Exclu",
AQ65="SAT","TX ISSUE",
AQ65="SPARE-ISSUE","SPARE-ISSUE",
AQ65="Fiber CAmtel","TX ISSUE",
AQ65="Fiber AOF","TX ISSUE",
AQ65="Projet OCM (HUAWEI)","TRAVAUX-HUAWEI",
AQ65="Projet OCM (NOKIA)","TRAVAUX -NOKIA",
AQ65="ACCESS-ISSUE","ACCESS-ISSUE",
AQ65="Projet OCM (ZTE, NOKIA, autres projets)","TRAVAUX OCM",
AQ65="No root CAuse","No root cause",
AQ65="ODU HS","TX ISSUE",
AQ65="IP &amp; VLAN","TX ISSUE",
AQ65="Warehouse HUAWEI","SPARE-ISSUE",
AQ65="SPARE-HS","SPARE-ISSUE",
AQ65="Power Telco","RAN ISSUE",AQ65="no impacts","no impacts"
),"")</f>
        <v>POWER ISSUE</v>
      </c>
      <c r="AQ65" s="67" t="s">
        <v>5327</v>
      </c>
      <c r="AR65" s="48" t="str" cm="1">
        <f t="array" ref="AR65">IFERROR(_xlfn.IFS(
AQ65="MPR ISSUE","ACTIVE",
AQ65="BSS Hardware Issue","ACTIVE",
AQ65="Sites strategiques, MLL, Pylone, etc.","PASSIVE",
AQ65="AKTIVCO DEFAUT GE &amp; POWER Cabinet","PASSIVE",
AQ65="AKTIVCO Coupure ENEO &amp; Baisse de tension","PASSIVE",
AQ65="Coupure ENEO &amp; Baisse de tension","PASSIVE",
AQ65="Defaut GE &amp; POWER Cabinet","PASSIVE",
AQ65="Sharing","PASSIVE",
AQ65="Sites strategiques &amp; DataCenter","PASSIVE",
AQ65="Exclu","Exclu",
AQ65="SAT","ACTIVE",
AQ65="SPARE-ISSUE","SPARE-ISSUE",
AQ65="Fiber CAmtel","ACTIVE",
AQ65="Fiber AOF","ACTIVE",
AQ65="Projet OCM (HUAWEI)","PLANNED WORKS",
AQ65="Projet OCM (NOKIA)","PLANNED WORKS",
AQ65="ACCESS-ISSUE","ACCESS-ISSUE",
AQ65="Projet OCM (ZTE, NOKIA, autres projets)","PLANNED WORKS",
AQ65="No root CAuse","No root cause",
AQ65="ODU HS","ACTIVE",
AQ65="IP &amp; VLAN","ACTIVE",
AQ65="Warehouse HUAWEI","SPARE-ISSUE",
AQ65="SPARE-HS","SPARE-ISSUE",
AQ65="Power Telco","ACTIVE", AQ65="no impacts","no impacts"
),"")</f>
        <v>PASSIVE</v>
      </c>
      <c r="AS65" s="92" t="s">
        <v>6431</v>
      </c>
      <c r="AT65" s="98" t="s">
        <v>1237</v>
      </c>
      <c r="AV65" s="17" t="s">
        <v>5537</v>
      </c>
      <c r="AW65" s="7" t="s">
        <v>6114</v>
      </c>
      <c r="AX65" s="6" t="s">
        <v>6397</v>
      </c>
      <c r="AY65" s="7"/>
      <c r="AZ65" s="3" t="s">
        <v>5537</v>
      </c>
      <c r="BA65" s="18" t="s">
        <v>5537</v>
      </c>
      <c r="BB65" s="18" t="s">
        <v>5537</v>
      </c>
      <c r="BC65" s="18" t="s">
        <v>5537</v>
      </c>
      <c r="BD65" s="18" t="s">
        <v>5537</v>
      </c>
      <c r="BE65" s="18" t="s">
        <v>5537</v>
      </c>
      <c r="BF65" s="18" t="s">
        <v>5537</v>
      </c>
      <c r="BG65" s="18" t="s">
        <v>5537</v>
      </c>
      <c r="BH65" s="18" t="s">
        <v>5537</v>
      </c>
      <c r="BI65" s="18" t="s">
        <v>5537</v>
      </c>
      <c r="BJ65" s="18" t="s">
        <v>6201</v>
      </c>
      <c r="BK65" s="18" t="s">
        <v>5537</v>
      </c>
      <c r="BL65" s="9" t="s">
        <v>6202</v>
      </c>
      <c r="BM65" s="14" t="s">
        <v>6448</v>
      </c>
      <c r="BN65" s="14" t="s">
        <v>5537</v>
      </c>
      <c r="BO65" s="14" t="str">
        <f>_xlfn.XLOOKUP(B65,'[4]cell downs 18042026 17h'!$B:$B,'[4]cell downs 18042026 17h'!$B:$B,"")</f>
        <v/>
      </c>
      <c r="BP65" s="14" t="str">
        <f>_xlfn.XLOOKUP(B65,'[5]Cells Huawei 19042026 15h'!$B:$B,'[5]Cells Huawei 19042026 15h'!$B:$B,"")</f>
        <v/>
      </c>
      <c r="BQ65" s="9" t="str">
        <f>_xlfn.XLOOKUP(B65,'[6]cells down 19042026 9H40'!$B:$B,'[6]cells down 19042026 9H40'!$B:$B,"")</f>
        <v/>
      </c>
      <c r="BR65" s="9" t="s">
        <v>5537</v>
      </c>
      <c r="BS65" s="9" t="s">
        <v>12</v>
      </c>
      <c r="BT65" s="108"/>
    </row>
    <row r="66" spans="1:72" s="9" customFormat="1" ht="24" customHeight="1" x14ac:dyDescent="0.35">
      <c r="A66" s="1" t="s">
        <v>1079</v>
      </c>
      <c r="B66" s="1" t="s">
        <v>1080</v>
      </c>
      <c r="C66" s="3" t="str">
        <f>_xlfn.XLOOKUP(B66,'[1]daily break down'!$D:$D,'[1]daily break down'!$E:$E,"")</f>
        <v>CENTRE</v>
      </c>
      <c r="D66" s="1" t="s">
        <v>11</v>
      </c>
      <c r="E66" s="1" t="s">
        <v>66</v>
      </c>
      <c r="F66" s="3" t="s">
        <v>37</v>
      </c>
      <c r="G66" s="1" t="s">
        <v>1081</v>
      </c>
      <c r="H66" s="33" t="str">
        <f>_xlfn.XLOOKUP(B66,[2]CALCULATION!$B:$B,[2]CALCULATION!$H:$H,"")</f>
        <v>NOKIA</v>
      </c>
      <c r="I66" s="28">
        <v>12.361524154709677</v>
      </c>
      <c r="J66" s="28">
        <v>12.361560225785796</v>
      </c>
      <c r="K66" s="28">
        <v>12.361343799329093</v>
      </c>
      <c r="L66" s="28">
        <v>12.361235586100744</v>
      </c>
      <c r="M66" s="28">
        <v>12.361235586100744</v>
      </c>
      <c r="N66" s="28">
        <v>12.361235586100744</v>
      </c>
      <c r="O66" s="28">
        <v>12.361307728252978</v>
      </c>
      <c r="P66" s="28">
        <v>12.361235586100744</v>
      </c>
      <c r="Q66" s="28">
        <v>12.361271657176861</v>
      </c>
      <c r="R66" s="28">
        <v>12.361560225785796</v>
      </c>
      <c r="S66" s="93">
        <v>12.361560225785796</v>
      </c>
      <c r="T66" s="93">
        <f>_xlfn.XLOOKUP(B66,'[3]Nur des jours'!$B:$B,'[3]Nur des jours'!$U:$U,"")</f>
        <v>12.326964070164625</v>
      </c>
      <c r="U66" s="93">
        <v>12.36137987040521</v>
      </c>
      <c r="V66" s="93">
        <v>12.32692840000799</v>
      </c>
      <c r="W66" s="93">
        <v>12.326964070164625</v>
      </c>
      <c r="X66" s="93">
        <v>12.326785719381451</v>
      </c>
      <c r="Y66" s="93">
        <v>12.326785719381451</v>
      </c>
      <c r="Z66" s="93">
        <v>12.32678571938145</v>
      </c>
      <c r="AA66" s="93">
        <v>12.326714379068182</v>
      </c>
      <c r="AB66" s="93">
        <v>12.326643038754911</v>
      </c>
      <c r="AC66" s="93">
        <f>_xlfn.XLOOKUP(B66,'[3]Nur des jours'!$B:$B,'[3]Nur des jours'!$N:$N,"")</f>
        <v>12.326714379068182</v>
      </c>
      <c r="AD66" s="93">
        <v>12.326714379068182</v>
      </c>
      <c r="AE66" s="93">
        <v>12.326892729851355</v>
      </c>
      <c r="AF66" s="93">
        <v>12.326607368598276</v>
      </c>
      <c r="AG66" s="93"/>
      <c r="AH66" s="93">
        <v>12.326678708911547</v>
      </c>
      <c r="AI66" s="93">
        <v>21.575462913004728</v>
      </c>
      <c r="AJ66" s="93">
        <v>27.540622418066651</v>
      </c>
      <c r="AK66" s="93">
        <v>0</v>
      </c>
      <c r="AL66" s="93">
        <v>12.326678708911547</v>
      </c>
      <c r="AM66" s="49" t="s">
        <v>5559</v>
      </c>
      <c r="AN66" s="49"/>
      <c r="AO66" s="48" t="str" cm="1">
        <f t="array" ref="AO66">IFERROR(_xlfn.IFS(
AQ66="MPR ISSUE","PDH",
AQ66="BSS Hardware Issue","BSS",
AQ66="Sites strategiques, MLL, Pylone, etc.","ENVTECH",
AQ66="AKTIVCO DEFAUT GE &amp; POWER Cabinet","AKTIVCO",
AQ66="AKTIVCO Coupure ENEO &amp; Baisse de tension","AKTIVCO GRID ONLY",
AQ66="Coupure ENEO &amp; Baisse de tension","IHS GRID ONLY",
AQ66="Defaut GE &amp; POWER Cabinet","IHS",
AQ66="Sharing","Partners",
AQ66="Sites strategiques &amp; DataCenter","SST &amp; DC",
AQ66="Exclu","Exclu",
AQ66="SAT","SAT",
AQ66="SPARE-ISSUE","SPARE-ISSUE",
AQ66="Fiber CAmtel","TRANS_FO_CAMTEL",
AQ66="Fiber AOF","Fiber AOF",
AQ66="Projet OCM (HUAWEI)","TRAVAUX-HUAWEI",
AQ66="Projet OCM (NOKIA)","TRAVAUX-NOKIA",
AQ66="ACCESS-ISSUE","ACCESS-ISSUE",
AQ66="Projet OCM (ZTE, NOKIA, autres projets)","TRAVAUX OCM",
AQ66="No root CAuse","No root cause",
AQ66="ODU HS","PDH",
AQ66="IP &amp; VLAN","PDH",
AQ66="Warehouse HUAWEI","SPARE-ISSUE",
AQ66="SPARE-HS","SPARE-ISSUE",
AQ66="Power Telco","BSS",AQ66="no impacts","no impacts"
),"")</f>
        <v>SPARE-ISSUE</v>
      </c>
      <c r="AP66" s="48" t="str" cm="1">
        <f t="array" ref="AP66">IFERROR(_xlfn.IFS(
AQ66="MPR ISSUE","TX ISSUE",
AQ66="BSS Hardware Issue","RAN ISSUE",
AQ66="Sites strategiques, MLL, Pylone, etc.","ENVTECH",
AQ66="AKTIVCO DEFAUT GE &amp; POWER Cabinet","POWER ISSUE",
AQ66="AKTIVCO Coupure ENEO &amp; Baisse de tension","POWER ISSUE",
AQ66="Coupure ENEO &amp; Baisse de tension","POWER ISSUE",
AQ66="Defaut GE &amp; POWER Cabinet","POWER ISSUE",
AQ66="Sharing","POWER ISSUE",
AQ66="Sites strategiques &amp; DataCenter","POWER ISSUE",
AQ66="Exclu","Exclu",
AQ66="SAT","TX ISSUE",
AQ66="SPARE-ISSUE","SPARE-ISSUE",
AQ66="Fiber CAmtel","TX ISSUE",
AQ66="Fiber AOF","TX ISSUE",
AQ66="Projet OCM (HUAWEI)","TRAVAUX-HUAWEI",
AQ66="Projet OCM (NOKIA)","TRAVAUX -NOKIA",
AQ66="ACCESS-ISSUE","ACCESS-ISSUE",
AQ66="Projet OCM (ZTE, NOKIA, autres projets)","TRAVAUX OCM",
AQ66="No root CAuse","No root cause",
AQ66="ODU HS","TX ISSUE",
AQ66="IP &amp; VLAN","TX ISSUE",
AQ66="Warehouse HUAWEI","SPARE-ISSUE",
AQ66="SPARE-HS","SPARE-ISSUE",
AQ66="Power Telco","RAN ISSUE",AQ66="no impacts","no impacts"
),"")</f>
        <v>SPARE-ISSUE</v>
      </c>
      <c r="AQ66" s="67" t="s">
        <v>5354</v>
      </c>
      <c r="AR66" s="48" t="str" cm="1">
        <f t="array" ref="AR66">IFERROR(_xlfn.IFS(
AQ66="MPR ISSUE","ACTIVE",
AQ66="BSS Hardware Issue","ACTIVE",
AQ66="Sites strategiques, MLL, Pylone, etc.","PASSIVE",
AQ66="AKTIVCO DEFAUT GE &amp; POWER Cabinet","PASSIVE",
AQ66="AKTIVCO Coupure ENEO &amp; Baisse de tension","PASSIVE",
AQ66="Coupure ENEO &amp; Baisse de tension","PASSIVE",
AQ66="Defaut GE &amp; POWER Cabinet","PASSIVE",
AQ66="Sharing","PASSIVE",
AQ66="Sites strategiques &amp; DataCenter","PASSIVE",
AQ66="Exclu","Exclu",
AQ66="SAT","ACTIVE",
AQ66="SPARE-ISSUE","SPARE-ISSUE",
AQ66="Fiber CAmtel","ACTIVE",
AQ66="Fiber AOF","ACTIVE",
AQ66="Projet OCM (HUAWEI)","PLANNED WORKS",
AQ66="Projet OCM (NOKIA)","PLANNED WORKS",
AQ66="ACCESS-ISSUE","ACCESS-ISSUE",
AQ66="Projet OCM (ZTE, NOKIA, autres projets)","PLANNED WORKS",
AQ66="No root CAuse","No root cause",
AQ66="ODU HS","ACTIVE",
AQ66="IP &amp; VLAN","ACTIVE",
AQ66="Warehouse HUAWEI","SPARE-ISSUE",
AQ66="SPARE-HS","SPARE-ISSUE",
AQ66="Power Telco","ACTIVE", AQ66="no impacts","no impacts"
),"")</f>
        <v>SPARE-ISSUE</v>
      </c>
      <c r="AS66" s="92" t="s">
        <v>6021</v>
      </c>
      <c r="AT66" s="98" t="s">
        <v>1080</v>
      </c>
      <c r="AV66" s="17" t="s">
        <v>5537</v>
      </c>
      <c r="AW66" s="7" t="s">
        <v>6115</v>
      </c>
      <c r="AX66" s="6" t="s">
        <v>5537</v>
      </c>
      <c r="AY66" s="7"/>
      <c r="AZ66" s="3" t="s">
        <v>5537</v>
      </c>
      <c r="BA66" s="18" t="s">
        <v>5537</v>
      </c>
      <c r="BB66" s="18" t="s">
        <v>5537</v>
      </c>
      <c r="BC66" s="18" t="s">
        <v>5537</v>
      </c>
      <c r="BD66" s="18" t="s">
        <v>5537</v>
      </c>
      <c r="BE66" s="18" t="s">
        <v>5537</v>
      </c>
      <c r="BF66" s="18" t="s">
        <v>5537</v>
      </c>
      <c r="BG66" s="18" t="s">
        <v>5537</v>
      </c>
      <c r="BH66" s="18" t="s">
        <v>5537</v>
      </c>
      <c r="BI66" s="18" t="s">
        <v>5537</v>
      </c>
      <c r="BJ66" s="18" t="s">
        <v>6203</v>
      </c>
      <c r="BK66" s="18" t="s">
        <v>6204</v>
      </c>
      <c r="BL66" s="9" t="s">
        <v>5537</v>
      </c>
      <c r="BM66" s="14" t="s">
        <v>6448</v>
      </c>
      <c r="BN66" s="14" t="s">
        <v>5537</v>
      </c>
      <c r="BO66" s="14" t="str">
        <f>_xlfn.XLOOKUP(B66,'[4]cell downs 18042026 17h'!$B:$B,'[4]cell downs 18042026 17h'!$B:$B,"")</f>
        <v/>
      </c>
      <c r="BP66" s="14" t="str">
        <f>_xlfn.XLOOKUP(B66,'[5]Cells Huawei 19042026 15h'!$B:$B,'[5]Cells Huawei 19042026 15h'!$B:$B,"")</f>
        <v/>
      </c>
      <c r="BQ66" s="9" t="str">
        <f>_xlfn.XLOOKUP(B66,'[6]cells down 19042026 9H40'!$B:$B,'[6]cells down 19042026 9H40'!$B:$B,"")</f>
        <v/>
      </c>
      <c r="BR66" s="9" t="s">
        <v>1080</v>
      </c>
      <c r="BS66" s="9" t="s">
        <v>154</v>
      </c>
      <c r="BT66" s="108"/>
    </row>
    <row r="67" spans="1:72" s="9" customFormat="1" x14ac:dyDescent="0.35">
      <c r="A67" s="1" t="s">
        <v>284</v>
      </c>
      <c r="B67" s="1" t="s">
        <v>285</v>
      </c>
      <c r="C67" s="3" t="str">
        <f>_xlfn.XLOOKUP(B67,'[1]daily break down'!$D:$D,'[1]daily break down'!$E:$E,"")</f>
        <v>Douala</v>
      </c>
      <c r="D67" s="1" t="s">
        <v>11</v>
      </c>
      <c r="E67" s="1" t="s">
        <v>145</v>
      </c>
      <c r="F67" s="3" t="s">
        <v>31</v>
      </c>
      <c r="G67" s="1" t="s">
        <v>32</v>
      </c>
      <c r="H67" s="34" t="str">
        <f>_xlfn.XLOOKUP(B67,[2]CALCULATION!$B:$B,[2]CALCULATION!$H:$H,"")</f>
        <v>ZTE</v>
      </c>
      <c r="I67" s="28">
        <v>0</v>
      </c>
      <c r="J67" s="28">
        <v>7.9493440971598046</v>
      </c>
      <c r="K67" s="28">
        <v>2.0538519488746791</v>
      </c>
      <c r="L67" s="28">
        <v>0</v>
      </c>
      <c r="M67" s="28">
        <v>0</v>
      </c>
      <c r="N67" s="28">
        <v>0</v>
      </c>
      <c r="O67" s="28">
        <v>1.3462987218669489</v>
      </c>
      <c r="P67" s="28">
        <v>5.1192917048337367</v>
      </c>
      <c r="Q67" s="28">
        <v>2.6352219967868309</v>
      </c>
      <c r="R67" s="28">
        <v>1.5926546586651382</v>
      </c>
      <c r="S67" s="93">
        <v>2.8345111619054144</v>
      </c>
      <c r="T67" s="93">
        <f>_xlfn.XLOOKUP(B67,'[3]Nur des jours'!$B:$B,'[3]Nur des jours'!$U:$U,"")</f>
        <v>0.76387640433406667</v>
      </c>
      <c r="U67" s="93">
        <v>0.14210990403301055</v>
      </c>
      <c r="V67" s="93">
        <v>1.3004269004346078</v>
      </c>
      <c r="W67" s="93">
        <v>0.76387640433406645</v>
      </c>
      <c r="X67" s="93">
        <v>4.5016451076239976</v>
      </c>
      <c r="Y67" s="93">
        <v>0</v>
      </c>
      <c r="Z67" s="93">
        <v>0</v>
      </c>
      <c r="AA67" s="93">
        <v>1.7110795786926458</v>
      </c>
      <c r="AB67" s="93">
        <v>12.85188609520222</v>
      </c>
      <c r="AC67" s="93">
        <f>_xlfn.XLOOKUP(B67,'[3]Nur des jours'!$B:$B,'[3]Nur des jours'!$N:$N,"")</f>
        <v>6.3680147132262075</v>
      </c>
      <c r="AD67" s="93">
        <v>6.3680147132262075</v>
      </c>
      <c r="AE67" s="93">
        <v>14.985746205408738</v>
      </c>
      <c r="AF67" s="93">
        <v>11.488519203385525</v>
      </c>
      <c r="AG67" s="93"/>
      <c r="AH67" s="93">
        <v>12.250522924496266</v>
      </c>
      <c r="AI67" s="93">
        <v>7.4717536139787137</v>
      </c>
      <c r="AJ67" s="93">
        <v>11.291070803200151</v>
      </c>
      <c r="AK67" s="93">
        <v>14.176753026591987</v>
      </c>
      <c r="AL67" s="93">
        <v>12.250522924496266</v>
      </c>
      <c r="AM67" s="49" t="s">
        <v>5559</v>
      </c>
      <c r="AN67" s="49"/>
      <c r="AO67" s="48" t="str" cm="1">
        <f t="array" ref="AO67">IFERROR(_xlfn.IFS(
AQ67="MPR ISSUE","PDH",
AQ67="BSS Hardware Issue","BSS",
AQ67="Sites strategiques, MLL, Pylone, etc.","ENVTECH",
AQ67="AKTIVCO DEFAUT GE &amp; POWER Cabinet","AKTIVCO",
AQ67="AKTIVCO Coupure ENEO &amp; Baisse de tension","AKTIVCO GRID ONLY",
AQ67="Coupure ENEO &amp; Baisse de tension","IHS GRID ONLY",
AQ67="Defaut GE &amp; POWER Cabinet","IHS",
AQ67="Sharing","Partners",
AQ67="Sites strategiques &amp; DataCenter","SST &amp; DC",
AQ67="Exclu","Exclu",
AQ67="SAT","SAT",
AQ67="SPARE-ISSUE","SPARE-ISSUE",
AQ67="Fiber CAmtel","TRANS_FO_CAMTEL",
AQ67="Fiber AOF","Fiber AOF",
AQ67="Projet OCM (HUAWEI)","TRAVAUX-HUAWEI",
AQ67="Projet OCM (NOKIA)","TRAVAUX-NOKIA",
AQ67="ACCESS-ISSUE","ACCESS-ISSUE",
AQ67="Projet OCM (ZTE, NOKIA, autres projets)","TRAVAUX OCM",
AQ67="No root CAuse","No root cause",
AQ67="ODU HS","PDH",
AQ67="IP &amp; VLAN","PDH",
AQ67="Warehouse HUAWEI","SPARE-ISSUE",
AQ67="SPARE-HS","SPARE-ISSUE",
AQ67="Power Telco","BSS",AQ67="no impacts","no impacts"
),"")</f>
        <v>IHS GRID ONLY</v>
      </c>
      <c r="AP67" s="48" t="str" cm="1">
        <f t="array" ref="AP67">IFERROR(_xlfn.IFS(
AQ67="MPR ISSUE","TX ISSUE",
AQ67="BSS Hardware Issue","RAN ISSUE",
AQ67="Sites strategiques, MLL, Pylone, etc.","ENVTECH",
AQ67="AKTIVCO DEFAUT GE &amp; POWER Cabinet","POWER ISSUE",
AQ67="AKTIVCO Coupure ENEO &amp; Baisse de tension","POWER ISSUE",
AQ67="Coupure ENEO &amp; Baisse de tension","POWER ISSUE",
AQ67="Defaut GE &amp; POWER Cabinet","POWER ISSUE",
AQ67="Sharing","POWER ISSUE",
AQ67="Sites strategiques &amp; DataCenter","POWER ISSUE",
AQ67="Exclu","Exclu",
AQ67="SAT","TX ISSUE",
AQ67="SPARE-ISSUE","SPARE-ISSUE",
AQ67="Fiber CAmtel","TX ISSUE",
AQ67="Fiber AOF","TX ISSUE",
AQ67="Projet OCM (HUAWEI)","TRAVAUX-HUAWEI",
AQ67="Projet OCM (NOKIA)","TRAVAUX -NOKIA",
AQ67="ACCESS-ISSUE","ACCESS-ISSUE",
AQ67="Projet OCM (ZTE, NOKIA, autres projets)","TRAVAUX OCM",
AQ67="No root CAuse","No root cause",
AQ67="ODU HS","TX ISSUE",
AQ67="IP &amp; VLAN","TX ISSUE",
AQ67="Warehouse HUAWEI","SPARE-ISSUE",
AQ67="SPARE-HS","SPARE-ISSUE",
AQ67="Power Telco","RAN ISSUE",AQ67="no impacts","no impacts"
),"")</f>
        <v>POWER ISSUE</v>
      </c>
      <c r="AQ67" s="67" t="s">
        <v>5329</v>
      </c>
      <c r="AR67" s="48" t="str" cm="1">
        <f t="array" ref="AR67">IFERROR(_xlfn.IFS(
AQ67="MPR ISSUE","ACTIVE",
AQ67="BSS Hardware Issue","ACTIVE",
AQ67="Sites strategiques, MLL, Pylone, etc.","PASSIVE",
AQ67="AKTIVCO DEFAUT GE &amp; POWER Cabinet","PASSIVE",
AQ67="AKTIVCO Coupure ENEO &amp; Baisse de tension","PASSIVE",
AQ67="Coupure ENEO &amp; Baisse de tension","PASSIVE",
AQ67="Defaut GE &amp; POWER Cabinet","PASSIVE",
AQ67="Sharing","PASSIVE",
AQ67="Sites strategiques &amp; DataCenter","PASSIVE",
AQ67="Exclu","Exclu",
AQ67="SAT","ACTIVE",
AQ67="SPARE-ISSUE","SPARE-ISSUE",
AQ67="Fiber CAmtel","ACTIVE",
AQ67="Fiber AOF","ACTIVE",
AQ67="Projet OCM (HUAWEI)","PLANNED WORKS",
AQ67="Projet OCM (NOKIA)","PLANNED WORKS",
AQ67="ACCESS-ISSUE","ACCESS-ISSUE",
AQ67="Projet OCM (ZTE, NOKIA, autres projets)","PLANNED WORKS",
AQ67="No root CAuse","No root cause",
AQ67="ODU HS","ACTIVE",
AQ67="IP &amp; VLAN","ACTIVE",
AQ67="Warehouse HUAWEI","SPARE-ISSUE",
AQ67="SPARE-HS","SPARE-ISSUE",
AQ67="Power Telco","ACTIVE", AQ67="no impacts","no impacts"
),"")</f>
        <v>PASSIVE</v>
      </c>
      <c r="AS67" s="92" t="s">
        <v>6022</v>
      </c>
      <c r="AT67" s="98" t="s">
        <v>285</v>
      </c>
      <c r="AV67" s="17" t="s">
        <v>5537</v>
      </c>
      <c r="AW67" s="7" t="s">
        <v>6116</v>
      </c>
      <c r="AX67" s="6" t="s">
        <v>5537</v>
      </c>
      <c r="AY67" s="7"/>
      <c r="AZ67" s="3" t="s">
        <v>5537</v>
      </c>
      <c r="BA67" s="18" t="s">
        <v>5537</v>
      </c>
      <c r="BB67" s="18" t="s">
        <v>5537</v>
      </c>
      <c r="BC67" s="18" t="s">
        <v>5537</v>
      </c>
      <c r="BD67" s="18" t="s">
        <v>5537</v>
      </c>
      <c r="BE67" s="18" t="s">
        <v>5779</v>
      </c>
      <c r="BF67" s="18" t="s">
        <v>5779</v>
      </c>
      <c r="BG67" s="18" t="s">
        <v>5537</v>
      </c>
      <c r="BH67" s="18" t="s">
        <v>5537</v>
      </c>
      <c r="BI67" s="18" t="s">
        <v>5537</v>
      </c>
      <c r="BJ67" s="18" t="s">
        <v>5537</v>
      </c>
      <c r="BK67" s="18" t="s">
        <v>5537</v>
      </c>
      <c r="BL67" s="9" t="s">
        <v>5537</v>
      </c>
      <c r="BM67" s="14" t="s">
        <v>6448</v>
      </c>
      <c r="BN67" s="14" t="s">
        <v>5537</v>
      </c>
      <c r="BO67" s="14" t="str">
        <f>_xlfn.XLOOKUP(B67,'[4]cell downs 18042026 17h'!$B:$B,'[4]cell downs 18042026 17h'!$B:$B,"")</f>
        <v/>
      </c>
      <c r="BP67" s="14" t="str">
        <f>_xlfn.XLOOKUP(B67,'[5]Cells Huawei 19042026 15h'!$B:$B,'[5]Cells Huawei 19042026 15h'!$B:$B,"")</f>
        <v/>
      </c>
      <c r="BQ67" s="9" t="str">
        <f>_xlfn.XLOOKUP(B67,'[6]cells down 19042026 9H40'!$B:$B,'[6]cells down 19042026 9H40'!$B:$B,"")</f>
        <v/>
      </c>
      <c r="BR67" s="9" t="s">
        <v>5537</v>
      </c>
      <c r="BS67" s="9" t="s">
        <v>318</v>
      </c>
      <c r="BT67" s="108"/>
    </row>
    <row r="68" spans="1:72" s="9" customFormat="1" ht="30" customHeight="1" x14ac:dyDescent="0.35">
      <c r="A68" s="1" t="s">
        <v>1062</v>
      </c>
      <c r="B68" s="8" t="s">
        <v>1063</v>
      </c>
      <c r="C68" s="3" t="str">
        <f>_xlfn.XLOOKUP(B68,'[1]daily break down'!$D:$D,'[1]daily break down'!$E:$E,"")</f>
        <v>Garoua</v>
      </c>
      <c r="D68" s="1" t="s">
        <v>11</v>
      </c>
      <c r="E68" s="1" t="s">
        <v>12</v>
      </c>
      <c r="F68" s="3" t="s">
        <v>23</v>
      </c>
      <c r="G68" s="1" t="s">
        <v>24</v>
      </c>
      <c r="H68" s="32" t="str">
        <f>_xlfn.XLOOKUP(B68,[2]CALCULATION!$B:$B,[2]CALCULATION!$H:$H,"")</f>
        <v>Huawei</v>
      </c>
      <c r="I68" s="28">
        <v>4.2620665005864176</v>
      </c>
      <c r="J68" s="28">
        <v>6.134892404539527</v>
      </c>
      <c r="K68" s="28">
        <v>6.044325876843792</v>
      </c>
      <c r="L68" s="28">
        <v>0</v>
      </c>
      <c r="M68" s="28">
        <v>2.660405127370995</v>
      </c>
      <c r="N68" s="28">
        <v>2.2338435592538373</v>
      </c>
      <c r="O68" s="28">
        <v>3.2214610210796359</v>
      </c>
      <c r="P68" s="28">
        <v>2.97877911041483</v>
      </c>
      <c r="Q68" s="28">
        <v>0.6498032434160026</v>
      </c>
      <c r="R68" s="28">
        <v>3.7279772452936788</v>
      </c>
      <c r="S68" s="93">
        <v>0.52265697009128709</v>
      </c>
      <c r="T68" s="93">
        <f>_xlfn.XLOOKUP(B68,'[3]Nur des jours'!$B:$B,'[3]Nur des jours'!$U:$U,"")</f>
        <v>3.1681698070672568</v>
      </c>
      <c r="U68" s="93">
        <v>7.6166307111487788</v>
      </c>
      <c r="V68" s="93">
        <v>3.7337736457468331</v>
      </c>
      <c r="W68" s="93">
        <v>3.1681698070672564</v>
      </c>
      <c r="X68" s="93">
        <v>1.4060105640735892</v>
      </c>
      <c r="Y68" s="93">
        <v>3.9464747897600962</v>
      </c>
      <c r="Z68" s="93">
        <v>1.1821981662685876</v>
      </c>
      <c r="AA68" s="93">
        <v>4.6988118984228082</v>
      </c>
      <c r="AB68" s="93">
        <v>5.1231440817502918</v>
      </c>
      <c r="AC68" s="93">
        <f>_xlfn.XLOOKUP(B68,'[3]Nur des jours'!$B:$B,'[3]Nur des jours'!$N:$N,"")</f>
        <v>0.95676277633670337</v>
      </c>
      <c r="AD68" s="93">
        <v>0.95676277633670337</v>
      </c>
      <c r="AE68" s="93">
        <v>2.2722424828711909</v>
      </c>
      <c r="AF68" s="93">
        <v>8.256089609140691</v>
      </c>
      <c r="AG68" s="93"/>
      <c r="AH68" s="93">
        <v>12.209002862173369</v>
      </c>
      <c r="AI68" s="93">
        <v>11.90317394658066</v>
      </c>
      <c r="AJ68" s="93">
        <v>15.582711544280901</v>
      </c>
      <c r="AK68" s="93">
        <v>10.120902253828795</v>
      </c>
      <c r="AL68" s="93">
        <v>12.209002862173369</v>
      </c>
      <c r="AM68" s="49" t="s">
        <v>5559</v>
      </c>
      <c r="AN68" s="49"/>
      <c r="AO68" s="48" t="str" cm="1">
        <f t="array" ref="AO68">IFERROR(_xlfn.IFS(
AQ68="MPR ISSUE","PDH",
AQ68="BSS Hardware Issue","BSS",
AQ68="Sites strategiques, MLL, Pylone, etc.","ENVTECH",
AQ68="AKTIVCO DEFAUT GE &amp; POWER Cabinet","AKTIVCO",
AQ68="AKTIVCO Coupure ENEO &amp; Baisse de tension","AKTIVCO GRID ONLY",
AQ68="Coupure ENEO &amp; Baisse de tension","IHS GRID ONLY",
AQ68="Defaut GE &amp; POWER Cabinet","IHS",
AQ68="Sharing","Partners",
AQ68="Sites strategiques &amp; DataCenter","SST &amp; DC",
AQ68="Exclu","Exclu",
AQ68="SAT","SAT",
AQ68="SPARE-ISSUE","SPARE-ISSUE",
AQ68="Fiber CAmtel","TRANS_FO_CAMTEL",
AQ68="Fiber AOF","Fiber AOF",
AQ68="Projet OCM (HUAWEI)","TRAVAUX-HUAWEI",
AQ68="Projet OCM (NOKIA)","TRAVAUX-NOKIA",
AQ68="ACCESS-ISSUE","ACCESS-ISSUE",
AQ68="Projet OCM (ZTE, NOKIA, autres projets)","TRAVAUX OCM",
AQ68="No root CAuse","No root cause",
AQ68="ODU HS","PDH",
AQ68="IP &amp; VLAN","PDH",
AQ68="Warehouse HUAWEI","SPARE-ISSUE",
AQ68="SPARE-HS","SPARE-ISSUE",
AQ68="Power Telco","BSS",AQ68="no impacts","no impacts"
),"")</f>
        <v>IHS</v>
      </c>
      <c r="AP68" s="48" t="str" cm="1">
        <f t="array" ref="AP68">IFERROR(_xlfn.IFS(
AQ68="MPR ISSUE","TX ISSUE",
AQ68="BSS Hardware Issue","RAN ISSUE",
AQ68="Sites strategiques, MLL, Pylone, etc.","ENVTECH",
AQ68="AKTIVCO DEFAUT GE &amp; POWER Cabinet","POWER ISSUE",
AQ68="AKTIVCO Coupure ENEO &amp; Baisse de tension","POWER ISSUE",
AQ68="Coupure ENEO &amp; Baisse de tension","POWER ISSUE",
AQ68="Defaut GE &amp; POWER Cabinet","POWER ISSUE",
AQ68="Sharing","POWER ISSUE",
AQ68="Sites strategiques &amp; DataCenter","POWER ISSUE",
AQ68="Exclu","Exclu",
AQ68="SAT","TX ISSUE",
AQ68="SPARE-ISSUE","SPARE-ISSUE",
AQ68="Fiber CAmtel","TX ISSUE",
AQ68="Fiber AOF","TX ISSUE",
AQ68="Projet OCM (HUAWEI)","TRAVAUX-HUAWEI",
AQ68="Projet OCM (NOKIA)","TRAVAUX -NOKIA",
AQ68="ACCESS-ISSUE","ACCESS-ISSUE",
AQ68="Projet OCM (ZTE, NOKIA, autres projets)","TRAVAUX OCM",
AQ68="No root CAuse","No root cause",
AQ68="ODU HS","TX ISSUE",
AQ68="IP &amp; VLAN","TX ISSUE",
AQ68="Warehouse HUAWEI","SPARE-ISSUE",
AQ68="SPARE-HS","SPARE-ISSUE",
AQ68="Power Telco","RAN ISSUE",AQ68="no impacts","no impacts"
),"")</f>
        <v>POWER ISSUE</v>
      </c>
      <c r="AQ68" s="67" t="s">
        <v>5330</v>
      </c>
      <c r="AR68" s="48" t="str" cm="1">
        <f t="array" ref="AR68">IFERROR(_xlfn.IFS(
AQ68="MPR ISSUE","ACTIVE",
AQ68="BSS Hardware Issue","ACTIVE",
AQ68="Sites strategiques, MLL, Pylone, etc.","PASSIVE",
AQ68="AKTIVCO DEFAUT GE &amp; POWER Cabinet","PASSIVE",
AQ68="AKTIVCO Coupure ENEO &amp; Baisse de tension","PASSIVE",
AQ68="Coupure ENEO &amp; Baisse de tension","PASSIVE",
AQ68="Defaut GE &amp; POWER Cabinet","PASSIVE",
AQ68="Sharing","PASSIVE",
AQ68="Sites strategiques &amp; DataCenter","PASSIVE",
AQ68="Exclu","Exclu",
AQ68="SAT","ACTIVE",
AQ68="SPARE-ISSUE","SPARE-ISSUE",
AQ68="Fiber CAmtel","ACTIVE",
AQ68="Fiber AOF","ACTIVE",
AQ68="Projet OCM (HUAWEI)","PLANNED WORKS",
AQ68="Projet OCM (NOKIA)","PLANNED WORKS",
AQ68="ACCESS-ISSUE","ACCESS-ISSUE",
AQ68="Projet OCM (ZTE, NOKIA, autres projets)","PLANNED WORKS",
AQ68="No root CAuse","No root cause",
AQ68="ODU HS","ACTIVE",
AQ68="IP &amp; VLAN","ACTIVE",
AQ68="Warehouse HUAWEI","SPARE-ISSUE",
AQ68="SPARE-HS","SPARE-ISSUE",
AQ68="Power Telco","ACTIVE", AQ68="no impacts","no impacts"
),"")</f>
        <v>PASSIVE</v>
      </c>
      <c r="AS68" s="92" t="s">
        <v>6029</v>
      </c>
      <c r="AT68" s="98" t="s">
        <v>1063</v>
      </c>
      <c r="AV68" s="17" t="s">
        <v>5537</v>
      </c>
      <c r="AW68" s="7" t="s">
        <v>6019</v>
      </c>
      <c r="AX68" s="6" t="s">
        <v>5537</v>
      </c>
      <c r="AY68" s="7"/>
      <c r="AZ68" s="3" t="s">
        <v>6205</v>
      </c>
      <c r="BA68" s="18" t="s">
        <v>5537</v>
      </c>
      <c r="BB68" s="18" t="s">
        <v>5537</v>
      </c>
      <c r="BC68" s="18" t="s">
        <v>5537</v>
      </c>
      <c r="BD68" s="18" t="s">
        <v>5537</v>
      </c>
      <c r="BE68" s="18" t="s">
        <v>5537</v>
      </c>
      <c r="BF68" s="18" t="s">
        <v>5537</v>
      </c>
      <c r="BG68" s="18" t="s">
        <v>5537</v>
      </c>
      <c r="BH68" s="18" t="s">
        <v>5537</v>
      </c>
      <c r="BI68" s="18" t="s">
        <v>5537</v>
      </c>
      <c r="BJ68" s="18" t="s">
        <v>5710</v>
      </c>
      <c r="BK68" s="18" t="s">
        <v>5752</v>
      </c>
      <c r="BL68" s="9" t="s">
        <v>5537</v>
      </c>
      <c r="BM68" s="14" t="s">
        <v>6448</v>
      </c>
      <c r="BN68" s="14" t="s">
        <v>5537</v>
      </c>
      <c r="BO68" s="14" t="str">
        <f>_xlfn.XLOOKUP(B68,'[4]cell downs 18042026 17h'!$B:$B,'[4]cell downs 18042026 17h'!$B:$B,"")</f>
        <v/>
      </c>
      <c r="BP68" s="14" t="str">
        <f>_xlfn.XLOOKUP(B68,'[5]Cells Huawei 19042026 15h'!$B:$B,'[5]Cells Huawei 19042026 15h'!$B:$B,"")</f>
        <v/>
      </c>
      <c r="BQ68" s="9" t="str">
        <f>_xlfn.XLOOKUP(B68,'[6]cells down 19042026 9H40'!$B:$B,'[6]cells down 19042026 9H40'!$B:$B,"")</f>
        <v/>
      </c>
      <c r="BR68" s="9" t="s">
        <v>1063</v>
      </c>
      <c r="BS68" s="9" t="s">
        <v>5537</v>
      </c>
      <c r="BT68" s="108"/>
    </row>
    <row r="69" spans="1:72" s="9" customFormat="1" ht="21.5" customHeight="1" x14ac:dyDescent="0.35">
      <c r="A69" s="1" t="s">
        <v>207</v>
      </c>
      <c r="B69" s="1" t="s">
        <v>208</v>
      </c>
      <c r="C69" s="3" t="str">
        <f>_xlfn.XLOOKUP(B69,'[1]daily break down'!$D:$D,'[1]daily break down'!$E:$E,"")</f>
        <v>NORD-OUEST</v>
      </c>
      <c r="D69" s="1" t="s">
        <v>11</v>
      </c>
      <c r="E69" s="1" t="s">
        <v>96</v>
      </c>
      <c r="F69" s="3" t="s">
        <v>51</v>
      </c>
      <c r="G69" s="1" t="s">
        <v>207</v>
      </c>
      <c r="H69" s="33" t="str">
        <f>_xlfn.XLOOKUP(B69,[2]CALCULATION!$B:$B,[2]CALCULATION!$H:$H,"")</f>
        <v>NOKIA</v>
      </c>
      <c r="I69" s="28">
        <v>12.777151908991488</v>
      </c>
      <c r="J69" s="28">
        <v>8.9200176332048482</v>
      </c>
      <c r="K69" s="28">
        <v>6.3442361943163057</v>
      </c>
      <c r="L69" s="28">
        <v>6.5170346844539724</v>
      </c>
      <c r="M69" s="28">
        <v>6.7094378044611354</v>
      </c>
      <c r="N69" s="28">
        <v>6.8227009834679757</v>
      </c>
      <c r="O69" s="28">
        <v>5.5740465770697849</v>
      </c>
      <c r="P69" s="28">
        <v>8.4872369047717839</v>
      </c>
      <c r="Q69" s="28">
        <v>9.2376646694330962</v>
      </c>
      <c r="R69" s="28">
        <v>9.2730013934011861</v>
      </c>
      <c r="S69" s="93">
        <v>9.1546710611782736</v>
      </c>
      <c r="T69" s="93">
        <f>_xlfn.XLOOKUP(B69,'[3]Nur des jours'!$B:$B,'[3]Nur des jours'!$U:$U,"")</f>
        <v>13.85325440241073</v>
      </c>
      <c r="U69" s="93">
        <v>10.653821542222548</v>
      </c>
      <c r="V69" s="93">
        <v>11.613864133800183</v>
      </c>
      <c r="W69" s="93">
        <v>13.85325440241073</v>
      </c>
      <c r="X69" s="93">
        <v>12.335150371112311</v>
      </c>
      <c r="Y69" s="93">
        <v>11.672238345133021</v>
      </c>
      <c r="Z69" s="93">
        <v>12.164325990988292</v>
      </c>
      <c r="AA69" s="93">
        <v>11.301429231836043</v>
      </c>
      <c r="AB69" s="93">
        <v>12.286371431914233</v>
      </c>
      <c r="AC69" s="93">
        <f>_xlfn.XLOOKUP(B69,'[3]Nur des jours'!$B:$B,'[3]Nur des jours'!$N:$N,"")</f>
        <v>11.769136325631434</v>
      </c>
      <c r="AD69" s="93">
        <v>11.769136325631434</v>
      </c>
      <c r="AE69" s="93">
        <v>11.748590315409793</v>
      </c>
      <c r="AF69" s="93">
        <v>12.513197957954873</v>
      </c>
      <c r="AG69" s="93"/>
      <c r="AH69" s="93">
        <v>12.150432464979041</v>
      </c>
      <c r="AI69" s="93">
        <v>52.714180944730202</v>
      </c>
      <c r="AJ69" s="93">
        <v>13.770311209033324</v>
      </c>
      <c r="AK69" s="93">
        <v>0</v>
      </c>
      <c r="AL69" s="93">
        <v>12.150432464979041</v>
      </c>
      <c r="AM69" s="49" t="s">
        <v>5601</v>
      </c>
      <c r="AN69" s="49"/>
      <c r="AO69" s="48" t="str" cm="1">
        <f t="array" ref="AO69">IFERROR(_xlfn.IFS(
AQ69="MPR ISSUE","PDH",
AQ69="BSS Hardware Issue","BSS",
AQ69="Sites strategiques, MLL, Pylone, etc.","ENVTECH",
AQ69="AKTIVCO DEFAUT GE &amp; POWER Cabinet","AKTIVCO",
AQ69="AKTIVCO Coupure ENEO &amp; Baisse de tension","AKTIVCO GRID ONLY",
AQ69="Coupure ENEO &amp; Baisse de tension","IHS GRID ONLY",
AQ69="Defaut GE &amp; POWER Cabinet","IHS",
AQ69="Sharing","Partners",
AQ69="Sites strategiques &amp; DataCenter","SST &amp; DC",
AQ69="Exclu","Exclu",
AQ69="SAT","SAT",
AQ69="SPARE-ISSUE","SPARE-ISSUE",
AQ69="Fiber CAmtel","TRANS_FO_CAMTEL",
AQ69="Fiber AOF","Fiber AOF",
AQ69="Projet OCM (HUAWEI)","TRAVAUX-HUAWEI",
AQ69="Projet OCM (NOKIA)","TRAVAUX-NOKIA",
AQ69="ACCESS-ISSUE","ACCESS-ISSUE",
AQ69="Projet OCM (ZTE, NOKIA, autres projets)","TRAVAUX OCM",
AQ69="No root CAuse","No root cause",
AQ69="ODU HS","PDH",
AQ69="IP &amp; VLAN","PDH",
AQ69="Warehouse HUAWEI","SPARE-ISSUE",
AQ69="SPARE-HS","SPARE-ISSUE",
AQ69="Power Telco","BSS",AQ69="no impacts","no impacts"
),"")</f>
        <v>IHS</v>
      </c>
      <c r="AP69" s="48" t="str" cm="1">
        <f t="array" ref="AP69">IFERROR(_xlfn.IFS(
AQ69="MPR ISSUE","TX ISSUE",
AQ69="BSS Hardware Issue","RAN ISSUE",
AQ69="Sites strategiques, MLL, Pylone, etc.","ENVTECH",
AQ69="AKTIVCO DEFAUT GE &amp; POWER Cabinet","POWER ISSUE",
AQ69="AKTIVCO Coupure ENEO &amp; Baisse de tension","POWER ISSUE",
AQ69="Coupure ENEO &amp; Baisse de tension","POWER ISSUE",
AQ69="Defaut GE &amp; POWER Cabinet","POWER ISSUE",
AQ69="Sharing","POWER ISSUE",
AQ69="Sites strategiques &amp; DataCenter","POWER ISSUE",
AQ69="Exclu","Exclu",
AQ69="SAT","TX ISSUE",
AQ69="SPARE-ISSUE","SPARE-ISSUE",
AQ69="Fiber CAmtel","TX ISSUE",
AQ69="Fiber AOF","TX ISSUE",
AQ69="Projet OCM (HUAWEI)","TRAVAUX-HUAWEI",
AQ69="Projet OCM (NOKIA)","TRAVAUX -NOKIA",
AQ69="ACCESS-ISSUE","ACCESS-ISSUE",
AQ69="Projet OCM (ZTE, NOKIA, autres projets)","TRAVAUX OCM",
AQ69="No root CAuse","No root cause",
AQ69="ODU HS","TX ISSUE",
AQ69="IP &amp; VLAN","TX ISSUE",
AQ69="Warehouse HUAWEI","SPARE-ISSUE",
AQ69="SPARE-HS","SPARE-ISSUE",
AQ69="Power Telco","RAN ISSUE",AQ69="no impacts","no impacts"
),"")</f>
        <v>POWER ISSUE</v>
      </c>
      <c r="AQ69" s="67" t="s">
        <v>5330</v>
      </c>
      <c r="AR69" s="48" t="str" cm="1">
        <f t="array" ref="AR69">IFERROR(_xlfn.IFS(
AQ69="MPR ISSUE","ACTIVE",
AQ69="BSS Hardware Issue","ACTIVE",
AQ69="Sites strategiques, MLL, Pylone, etc.","PASSIVE",
AQ69="AKTIVCO DEFAUT GE &amp; POWER Cabinet","PASSIVE",
AQ69="AKTIVCO Coupure ENEO &amp; Baisse de tension","PASSIVE",
AQ69="Coupure ENEO &amp; Baisse de tension","PASSIVE",
AQ69="Defaut GE &amp; POWER Cabinet","PASSIVE",
AQ69="Sharing","PASSIVE",
AQ69="Sites strategiques &amp; DataCenter","PASSIVE",
AQ69="Exclu","Exclu",
AQ69="SAT","ACTIVE",
AQ69="SPARE-ISSUE","SPARE-ISSUE",
AQ69="Fiber CAmtel","ACTIVE",
AQ69="Fiber AOF","ACTIVE",
AQ69="Projet OCM (HUAWEI)","PLANNED WORKS",
AQ69="Projet OCM (NOKIA)","PLANNED WORKS",
AQ69="ACCESS-ISSUE","ACCESS-ISSUE",
AQ69="Projet OCM (ZTE, NOKIA, autres projets)","PLANNED WORKS",
AQ69="No root CAuse","No root cause",
AQ69="ODU HS","ACTIVE",
AQ69="IP &amp; VLAN","ACTIVE",
AQ69="Warehouse HUAWEI","SPARE-ISSUE",
AQ69="SPARE-HS","SPARE-ISSUE",
AQ69="Power Telco","ACTIVE", AQ69="no impacts","no impacts"
),"")</f>
        <v>PASSIVE</v>
      </c>
      <c r="AS69" s="92" t="s">
        <v>5714</v>
      </c>
      <c r="AT69" s="98" t="s">
        <v>208</v>
      </c>
      <c r="AV69" s="17" t="s">
        <v>5537</v>
      </c>
      <c r="AW69" s="7" t="s">
        <v>5537</v>
      </c>
      <c r="AX69" s="6" t="s">
        <v>5537</v>
      </c>
      <c r="AY69" s="7"/>
      <c r="AZ69" s="3" t="s">
        <v>5537</v>
      </c>
      <c r="BA69" s="18" t="s">
        <v>5537</v>
      </c>
      <c r="BB69" s="18" t="s">
        <v>5537</v>
      </c>
      <c r="BC69" s="18" t="s">
        <v>5537</v>
      </c>
      <c r="BD69" s="18" t="s">
        <v>5537</v>
      </c>
      <c r="BE69" s="18" t="s">
        <v>5537</v>
      </c>
      <c r="BF69" s="18" t="s">
        <v>5537</v>
      </c>
      <c r="BG69" s="18" t="s">
        <v>6206</v>
      </c>
      <c r="BH69" s="18" t="s">
        <v>6206</v>
      </c>
      <c r="BI69" s="18" t="s">
        <v>6206</v>
      </c>
      <c r="BJ69" s="18" t="s">
        <v>5537</v>
      </c>
      <c r="BK69" s="18" t="s">
        <v>5537</v>
      </c>
      <c r="BL69" s="9" t="s">
        <v>5537</v>
      </c>
      <c r="BM69" s="14" t="s">
        <v>5537</v>
      </c>
      <c r="BN69" s="14" t="s">
        <v>5537</v>
      </c>
      <c r="BO69" s="14" t="str">
        <f>_xlfn.XLOOKUP(B69,'[4]cell downs 18042026 17h'!$B:$B,'[4]cell downs 18042026 17h'!$B:$B,"")</f>
        <v>NRO_046</v>
      </c>
      <c r="BP69" s="14" t="str">
        <f>_xlfn.XLOOKUP(B69,'[5]Cells Huawei 19042026 15h'!$B:$B,'[5]Cells Huawei 19042026 15h'!$B:$B,"")</f>
        <v/>
      </c>
      <c r="BQ69" s="9" t="str">
        <f>_xlfn.XLOOKUP(B69,'[6]cells down 19042026 9H40'!$B:$B,'[6]cells down 19042026 9H40'!$B:$B,"")</f>
        <v/>
      </c>
      <c r="BR69" s="9" t="s">
        <v>208</v>
      </c>
      <c r="BS69" s="9" t="s">
        <v>594</v>
      </c>
      <c r="BT69" s="108"/>
    </row>
    <row r="70" spans="1:72" s="9" customFormat="1" x14ac:dyDescent="0.35">
      <c r="A70" s="1" t="s">
        <v>148</v>
      </c>
      <c r="B70" s="1" t="s">
        <v>149</v>
      </c>
      <c r="C70" s="3" t="str">
        <f>_xlfn.XLOOKUP(B70,'[1]daily break down'!$D:$D,'[1]daily break down'!$E:$E,"")</f>
        <v>Yaounde</v>
      </c>
      <c r="D70" s="1" t="s">
        <v>21</v>
      </c>
      <c r="E70" s="1" t="s">
        <v>30</v>
      </c>
      <c r="F70" s="3" t="s">
        <v>37</v>
      </c>
      <c r="G70" s="1" t="s">
        <v>38</v>
      </c>
      <c r="H70" s="34" t="str">
        <f>_xlfn.XLOOKUP(B70,[2]CALCULATION!$B:$B,[2]CALCULATION!$H:$H,"")</f>
        <v>ZTE</v>
      </c>
      <c r="I70" s="28">
        <v>7.154416821475146</v>
      </c>
      <c r="J70" s="28">
        <v>31.325424546204271</v>
      </c>
      <c r="K70" s="28">
        <v>5.6956144255820655</v>
      </c>
      <c r="L70" s="28">
        <v>5.0869388727659786</v>
      </c>
      <c r="M70" s="28">
        <v>1.7700423476099565</v>
      </c>
      <c r="N70" s="28">
        <v>7.3568449603775896</v>
      </c>
      <c r="O70" s="28">
        <v>8.398556214740049</v>
      </c>
      <c r="P70" s="28">
        <v>22.669668667049052</v>
      </c>
      <c r="Q70" s="28">
        <v>0</v>
      </c>
      <c r="R70" s="28">
        <v>0</v>
      </c>
      <c r="S70" s="93">
        <v>3.5662309200332181</v>
      </c>
      <c r="T70" s="93">
        <f>_xlfn.XLOOKUP(B70,'[3]Nur des jours'!$B:$B,'[3]Nur des jours'!$U:$U,"")</f>
        <v>0.15908889859117217</v>
      </c>
      <c r="U70" s="93">
        <v>4.4601785505360514</v>
      </c>
      <c r="V70" s="93">
        <v>0</v>
      </c>
      <c r="W70" s="93">
        <v>0.15908889859117217</v>
      </c>
      <c r="X70" s="93">
        <v>0</v>
      </c>
      <c r="Y70" s="93">
        <v>0</v>
      </c>
      <c r="Z70" s="93">
        <v>0</v>
      </c>
      <c r="AA70" s="93">
        <v>1.0764718220030667</v>
      </c>
      <c r="AB70" s="93">
        <v>0</v>
      </c>
      <c r="AC70" s="93">
        <f>_xlfn.XLOOKUP(B70,'[3]Nur des jours'!$B:$B,'[3]Nur des jours'!$N:$N,"")</f>
        <v>11.740297003992206</v>
      </c>
      <c r="AD70" s="93">
        <v>11.740297003992206</v>
      </c>
      <c r="AE70" s="93">
        <v>26.225305550561732</v>
      </c>
      <c r="AF70" s="93">
        <v>8.7736814169898398</v>
      </c>
      <c r="AG70" s="93"/>
      <c r="AH70" s="93">
        <v>12.016865563460062</v>
      </c>
      <c r="AI70" s="93">
        <v>2.3320504058607003</v>
      </c>
      <c r="AJ70" s="93">
        <v>4.039503792785716</v>
      </c>
      <c r="AK70" s="93">
        <v>19.80434814727262</v>
      </c>
      <c r="AL70" s="93">
        <v>12.016865563460062</v>
      </c>
      <c r="AM70" s="49" t="s">
        <v>5559</v>
      </c>
      <c r="AN70" s="49"/>
      <c r="AO70" s="48" t="str" cm="1">
        <f t="array" ref="AO70">IFERROR(_xlfn.IFS(
AQ70="MPR ISSUE","PDH",
AQ70="BSS Hardware Issue","BSS",
AQ70="Sites strategiques, MLL, Pylone, etc.","ENVTECH",
AQ70="AKTIVCO DEFAUT GE &amp; POWER Cabinet","AKTIVCO",
AQ70="AKTIVCO Coupure ENEO &amp; Baisse de tension","AKTIVCO GRID ONLY",
AQ70="Coupure ENEO &amp; Baisse de tension","IHS GRID ONLY",
AQ70="Defaut GE &amp; POWER Cabinet","IHS",
AQ70="Sharing","Partners",
AQ70="Sites strategiques &amp; DataCenter","SST &amp; DC",
AQ70="Exclu","Exclu",
AQ70="SAT","SAT",
AQ70="SPARE-ISSUE","SPARE-ISSUE",
AQ70="Fiber CAmtel","TRANS_FO_CAMTEL",
AQ70="Fiber AOF","Fiber AOF",
AQ70="Projet OCM (HUAWEI)","TRAVAUX-HUAWEI",
AQ70="Projet OCM (NOKIA)","TRAVAUX-NOKIA",
AQ70="ACCESS-ISSUE","ACCESS-ISSUE",
AQ70="Projet OCM (ZTE, NOKIA, autres projets)","TRAVAUX OCM",
AQ70="No root CAuse","No root cause",
AQ70="ODU HS","PDH",
AQ70="IP &amp; VLAN","PDH",
AQ70="Warehouse HUAWEI","SPARE-ISSUE",
AQ70="SPARE-HS","SPARE-ISSUE",
AQ70="Power Telco","BSS",AQ70="no impacts","no impacts"
),"")</f>
        <v>AKTIVCO GRID ONLY</v>
      </c>
      <c r="AP70" s="48" t="str" cm="1">
        <f t="array" ref="AP70">IFERROR(_xlfn.IFS(
AQ70="MPR ISSUE","TX ISSUE",
AQ70="BSS Hardware Issue","RAN ISSUE",
AQ70="Sites strategiques, MLL, Pylone, etc.","ENVTECH",
AQ70="AKTIVCO DEFAUT GE &amp; POWER Cabinet","POWER ISSUE",
AQ70="AKTIVCO Coupure ENEO &amp; Baisse de tension","POWER ISSUE",
AQ70="Coupure ENEO &amp; Baisse de tension","POWER ISSUE",
AQ70="Defaut GE &amp; POWER Cabinet","POWER ISSUE",
AQ70="Sharing","POWER ISSUE",
AQ70="Sites strategiques &amp; DataCenter","POWER ISSUE",
AQ70="Exclu","Exclu",
AQ70="SAT","TX ISSUE",
AQ70="SPARE-ISSUE","SPARE-ISSUE",
AQ70="Fiber CAmtel","TX ISSUE",
AQ70="Fiber AOF","TX ISSUE",
AQ70="Projet OCM (HUAWEI)","TRAVAUX-HUAWEI",
AQ70="Projet OCM (NOKIA)","TRAVAUX -NOKIA",
AQ70="ACCESS-ISSUE","ACCESS-ISSUE",
AQ70="Projet OCM (ZTE, NOKIA, autres projets)","TRAVAUX OCM",
AQ70="No root CAuse","No root cause",
AQ70="ODU HS","TX ISSUE",
AQ70="IP &amp; VLAN","TX ISSUE",
AQ70="Warehouse HUAWEI","SPARE-ISSUE",
AQ70="SPARE-HS","SPARE-ISSUE",
AQ70="Power Telco","RAN ISSUE",AQ70="no impacts","no impacts"
),"")</f>
        <v>POWER ISSUE</v>
      </c>
      <c r="AQ70" s="67" t="s">
        <v>5327</v>
      </c>
      <c r="AR70" s="48" t="str" cm="1">
        <f t="array" ref="AR70">IFERROR(_xlfn.IFS(
AQ70="MPR ISSUE","ACTIVE",
AQ70="BSS Hardware Issue","ACTIVE",
AQ70="Sites strategiques, MLL, Pylone, etc.","PASSIVE",
AQ70="AKTIVCO DEFAUT GE &amp; POWER Cabinet","PASSIVE",
AQ70="AKTIVCO Coupure ENEO &amp; Baisse de tension","PASSIVE",
AQ70="Coupure ENEO &amp; Baisse de tension","PASSIVE",
AQ70="Defaut GE &amp; POWER Cabinet","PASSIVE",
AQ70="Sharing","PASSIVE",
AQ70="Sites strategiques &amp; DataCenter","PASSIVE",
AQ70="Exclu","Exclu",
AQ70="SAT","ACTIVE",
AQ70="SPARE-ISSUE","SPARE-ISSUE",
AQ70="Fiber CAmtel","ACTIVE",
AQ70="Fiber AOF","ACTIVE",
AQ70="Projet OCM (HUAWEI)","PLANNED WORKS",
AQ70="Projet OCM (NOKIA)","PLANNED WORKS",
AQ70="ACCESS-ISSUE","ACCESS-ISSUE",
AQ70="Projet OCM (ZTE, NOKIA, autres projets)","PLANNED WORKS",
AQ70="No root CAuse","No root cause",
AQ70="ODU HS","ACTIVE",
AQ70="IP &amp; VLAN","ACTIVE",
AQ70="Warehouse HUAWEI","SPARE-ISSUE",
AQ70="SPARE-HS","SPARE-ISSUE",
AQ70="Power Telco","ACTIVE", AQ70="no impacts","no impacts"
),"")</f>
        <v>PASSIVE</v>
      </c>
      <c r="AS70" s="92" t="s">
        <v>6432</v>
      </c>
      <c r="AT70" s="98" t="s">
        <v>149</v>
      </c>
      <c r="AV70" s="17" t="s">
        <v>5537</v>
      </c>
      <c r="AW70" s="7" t="s">
        <v>6007</v>
      </c>
      <c r="AX70" s="6" t="s">
        <v>6397</v>
      </c>
      <c r="AY70" s="7"/>
      <c r="AZ70" s="3" t="s">
        <v>5537</v>
      </c>
      <c r="BA70" s="18" t="s">
        <v>5537</v>
      </c>
      <c r="BB70" s="18" t="s">
        <v>5537</v>
      </c>
      <c r="BC70" s="18" t="s">
        <v>5537</v>
      </c>
      <c r="BD70" s="18" t="s">
        <v>5537</v>
      </c>
      <c r="BE70" s="18" t="s">
        <v>5537</v>
      </c>
      <c r="BF70" s="18" t="s">
        <v>5537</v>
      </c>
      <c r="BG70" s="18" t="s">
        <v>5537</v>
      </c>
      <c r="BH70" s="18" t="s">
        <v>5537</v>
      </c>
      <c r="BI70" s="18" t="s">
        <v>5537</v>
      </c>
      <c r="BJ70" s="18" t="s">
        <v>5537</v>
      </c>
      <c r="BK70" s="18" t="s">
        <v>5537</v>
      </c>
      <c r="BL70" s="9" t="s">
        <v>5537</v>
      </c>
      <c r="BM70" s="14" t="s">
        <v>6448</v>
      </c>
      <c r="BN70" s="14" t="s">
        <v>5537</v>
      </c>
      <c r="BO70" s="14" t="str">
        <f>_xlfn.XLOOKUP(B70,'[4]cell downs 18042026 17h'!$B:$B,'[4]cell downs 18042026 17h'!$B:$B,"")</f>
        <v/>
      </c>
      <c r="BP70" s="14" t="str">
        <f>_xlfn.XLOOKUP(B70,'[5]Cells Huawei 19042026 15h'!$B:$B,'[5]Cells Huawei 19042026 15h'!$B:$B,"")</f>
        <v/>
      </c>
      <c r="BQ70" s="9" t="str">
        <f>_xlfn.XLOOKUP(B70,'[6]cells down 19042026 9H40'!$B:$B,'[6]cells down 19042026 9H40'!$B:$B,"")</f>
        <v/>
      </c>
      <c r="BR70" s="9" t="s">
        <v>5537</v>
      </c>
      <c r="BS70" s="9" t="s">
        <v>12</v>
      </c>
      <c r="BT70" s="108"/>
    </row>
    <row r="71" spans="1:72" s="9" customFormat="1" ht="26.5" customHeight="1" x14ac:dyDescent="0.35">
      <c r="A71" s="1" t="s">
        <v>1224</v>
      </c>
      <c r="B71" s="8" t="s">
        <v>1225</v>
      </c>
      <c r="C71" s="3" t="str">
        <f>_xlfn.XLOOKUP(B71,'[1]daily break down'!$D:$D,'[1]daily break down'!$E:$E,"")</f>
        <v>OUEST</v>
      </c>
      <c r="D71" s="1" t="s">
        <v>21</v>
      </c>
      <c r="E71" s="1" t="s">
        <v>22</v>
      </c>
      <c r="F71" s="3" t="s">
        <v>102</v>
      </c>
      <c r="G71" s="1" t="s">
        <v>103</v>
      </c>
      <c r="H71" s="33" t="str">
        <f>_xlfn.XLOOKUP(B71,[2]CALCULATION!$B:$B,[2]CALCULATION!$H:$H,"")</f>
        <v>NOKIA</v>
      </c>
      <c r="I71" s="28">
        <v>5.525333147336596E-2</v>
      </c>
      <c r="J71" s="28">
        <v>4.1038515208327894E-2</v>
      </c>
      <c r="K71" s="28">
        <v>0.98496752417673428</v>
      </c>
      <c r="L71" s="28">
        <v>0</v>
      </c>
      <c r="M71" s="28">
        <v>5.5253531933106864E-2</v>
      </c>
      <c r="N71" s="28">
        <v>0</v>
      </c>
      <c r="O71" s="28">
        <v>0</v>
      </c>
      <c r="P71" s="28">
        <v>1.1888178743402145</v>
      </c>
      <c r="Q71" s="28">
        <v>0</v>
      </c>
      <c r="R71" s="28">
        <v>5.4737717880089923E-2</v>
      </c>
      <c r="S71" s="93">
        <v>0</v>
      </c>
      <c r="T71" s="93">
        <f>_xlfn.XLOOKUP(B71,'[3]Nur des jours'!$B:$B,'[3]Nur des jours'!$U:$U,"")</f>
        <v>5.9729677284958954E-2</v>
      </c>
      <c r="U71" s="93">
        <v>5.9196292838330763E-2</v>
      </c>
      <c r="V71" s="93">
        <v>0</v>
      </c>
      <c r="W71" s="93">
        <v>5.9729677284958954E-2</v>
      </c>
      <c r="X71" s="93">
        <v>0</v>
      </c>
      <c r="Y71" s="93">
        <v>2.4077355728483103E-3</v>
      </c>
      <c r="Z71" s="93">
        <v>5.8338541176201832E-2</v>
      </c>
      <c r="AA71" s="93">
        <v>0</v>
      </c>
      <c r="AB71" s="93">
        <v>5.523523754897483E-2</v>
      </c>
      <c r="AC71" s="93">
        <f>_xlfn.XLOOKUP(B71,'[3]Nur des jours'!$B:$B,'[3]Nur des jours'!$N:$N,"")</f>
        <v>5.5948640681670922E-2</v>
      </c>
      <c r="AD71" s="93">
        <v>5.5948640681670922E-2</v>
      </c>
      <c r="AE71" s="93">
        <v>0</v>
      </c>
      <c r="AF71" s="93">
        <v>4.7739689184523151</v>
      </c>
      <c r="AG71" s="93"/>
      <c r="AH71" s="93">
        <v>11.932808839350177</v>
      </c>
      <c r="AI71" s="93">
        <v>20.879045118281116</v>
      </c>
      <c r="AJ71" s="93">
        <v>17.780276834256455</v>
      </c>
      <c r="AK71" s="93">
        <v>5.7187047871700081</v>
      </c>
      <c r="AL71" s="93">
        <v>11.932808839350177</v>
      </c>
      <c r="AM71" s="49" t="s">
        <v>5559</v>
      </c>
      <c r="AN71" s="49"/>
      <c r="AO71" s="48" t="str" cm="1">
        <f t="array" ref="AO71">IFERROR(_xlfn.IFS(
AQ71="MPR ISSUE","PDH",
AQ71="BSS Hardware Issue","BSS",
AQ71="Sites strategiques, MLL, Pylone, etc.","ENVTECH",
AQ71="AKTIVCO DEFAUT GE &amp; POWER Cabinet","AKTIVCO",
AQ71="AKTIVCO Coupure ENEO &amp; Baisse de tension","AKTIVCO GRID ONLY",
AQ71="Coupure ENEO &amp; Baisse de tension","IHS GRID ONLY",
AQ71="Defaut GE &amp; POWER Cabinet","IHS",
AQ71="Sharing","Partners",
AQ71="Sites strategiques &amp; DataCenter","SST &amp; DC",
AQ71="Exclu","Exclu",
AQ71="SAT","SAT",
AQ71="SPARE-ISSUE","SPARE-ISSUE",
AQ71="Fiber CAmtel","TRANS_FO_CAMTEL",
AQ71="Fiber AOF","Fiber AOF",
AQ71="Projet OCM (HUAWEI)","TRAVAUX-HUAWEI",
AQ71="Projet OCM (NOKIA)","TRAVAUX-NOKIA",
AQ71="ACCESS-ISSUE","ACCESS-ISSUE",
AQ71="Projet OCM (ZTE, NOKIA, autres projets)","TRAVAUX OCM",
AQ71="No root CAuse","No root cause",
AQ71="ODU HS","PDH",
AQ71="IP &amp; VLAN","PDH",
AQ71="Warehouse HUAWEI","SPARE-ISSUE",
AQ71="SPARE-HS","SPARE-ISSUE",
AQ71="Power Telco","BSS",AQ71="no impacts","no impacts"
),"")</f>
        <v>PDH</v>
      </c>
      <c r="AP71" s="48" t="str" cm="1">
        <f t="array" ref="AP71">IFERROR(_xlfn.IFS(
AQ71="MPR ISSUE","TX ISSUE",
AQ71="BSS Hardware Issue","RAN ISSUE",
AQ71="Sites strategiques, MLL, Pylone, etc.","ENVTECH",
AQ71="AKTIVCO DEFAUT GE &amp; POWER Cabinet","POWER ISSUE",
AQ71="AKTIVCO Coupure ENEO &amp; Baisse de tension","POWER ISSUE",
AQ71="Coupure ENEO &amp; Baisse de tension","POWER ISSUE",
AQ71="Defaut GE &amp; POWER Cabinet","POWER ISSUE",
AQ71="Sharing","POWER ISSUE",
AQ71="Sites strategiques &amp; DataCenter","POWER ISSUE",
AQ71="Exclu","Exclu",
AQ71="SAT","TX ISSUE",
AQ71="SPARE-ISSUE","SPARE-ISSUE",
AQ71="Fiber CAmtel","TX ISSUE",
AQ71="Fiber AOF","TX ISSUE",
AQ71="Projet OCM (HUAWEI)","TRAVAUX-HUAWEI",
AQ71="Projet OCM (NOKIA)","TRAVAUX -NOKIA",
AQ71="ACCESS-ISSUE","ACCESS-ISSUE",
AQ71="Projet OCM (ZTE, NOKIA, autres projets)","TRAVAUX OCM",
AQ71="No root CAuse","No root cause",
AQ71="ODU HS","TX ISSUE",
AQ71="IP &amp; VLAN","TX ISSUE",
AQ71="Warehouse HUAWEI","SPARE-ISSUE",
AQ71="SPARE-HS","SPARE-ISSUE",
AQ71="Power Telco","RAN ISSUE",AQ71="no impacts","no impacts"
),"")</f>
        <v>TX ISSUE</v>
      </c>
      <c r="AQ71" s="67" t="s">
        <v>5352</v>
      </c>
      <c r="AR71" s="48" t="str" cm="1">
        <f t="array" ref="AR71">IFERROR(_xlfn.IFS(
AQ71="MPR ISSUE","ACTIVE",
AQ71="BSS Hardware Issue","ACTIVE",
AQ71="Sites strategiques, MLL, Pylone, etc.","PASSIVE",
AQ71="AKTIVCO DEFAUT GE &amp; POWER Cabinet","PASSIVE",
AQ71="AKTIVCO Coupure ENEO &amp; Baisse de tension","PASSIVE",
AQ71="Coupure ENEO &amp; Baisse de tension","PASSIVE",
AQ71="Defaut GE &amp; POWER Cabinet","PASSIVE",
AQ71="Sharing","PASSIVE",
AQ71="Sites strategiques &amp; DataCenter","PASSIVE",
AQ71="Exclu","Exclu",
AQ71="SAT","ACTIVE",
AQ71="SPARE-ISSUE","SPARE-ISSUE",
AQ71="Fiber CAmtel","ACTIVE",
AQ71="Fiber AOF","ACTIVE",
AQ71="Projet OCM (HUAWEI)","PLANNED WORKS",
AQ71="Projet OCM (NOKIA)","PLANNED WORKS",
AQ71="ACCESS-ISSUE","ACCESS-ISSUE",
AQ71="Projet OCM (ZTE, NOKIA, autres projets)","PLANNED WORKS",
AQ71="No root CAuse","No root cause",
AQ71="ODU HS","ACTIVE",
AQ71="IP &amp; VLAN","ACTIVE",
AQ71="Warehouse HUAWEI","SPARE-ISSUE",
AQ71="SPARE-HS","SPARE-ISSUE",
AQ71="Power Telco","ACTIVE", AQ71="no impacts","no impacts"
),"")</f>
        <v>ACTIVE</v>
      </c>
      <c r="AS71" s="92" t="s">
        <v>6033</v>
      </c>
      <c r="AT71" s="129" t="s">
        <v>2792</v>
      </c>
      <c r="AU71" s="9" t="s">
        <v>5993</v>
      </c>
      <c r="AV71" s="17" t="s">
        <v>5687</v>
      </c>
      <c r="AW71" s="7" t="s">
        <v>6007</v>
      </c>
      <c r="AX71" s="6" t="s">
        <v>6399</v>
      </c>
      <c r="AY71" s="7"/>
      <c r="AZ71" s="3" t="s">
        <v>5537</v>
      </c>
      <c r="BA71" s="18" t="s">
        <v>5537</v>
      </c>
      <c r="BB71" s="18" t="s">
        <v>5537</v>
      </c>
      <c r="BC71" s="18" t="s">
        <v>5537</v>
      </c>
      <c r="BD71" s="18" t="s">
        <v>5537</v>
      </c>
      <c r="BE71" s="18" t="s">
        <v>5537</v>
      </c>
      <c r="BF71" s="18" t="s">
        <v>5537</v>
      </c>
      <c r="BG71" s="18" t="s">
        <v>5537</v>
      </c>
      <c r="BH71" s="18" t="s">
        <v>5537</v>
      </c>
      <c r="BI71" s="18" t="s">
        <v>5537</v>
      </c>
      <c r="BJ71" s="18" t="s">
        <v>5537</v>
      </c>
      <c r="BK71" s="18" t="s">
        <v>6207</v>
      </c>
      <c r="BL71" s="9" t="s">
        <v>5537</v>
      </c>
      <c r="BM71" s="14" t="s">
        <v>6448</v>
      </c>
      <c r="BN71" s="14" t="s">
        <v>5537</v>
      </c>
      <c r="BO71" s="14" t="str">
        <f>_xlfn.XLOOKUP(B71,'[4]cell downs 18042026 17h'!$B:$B,'[4]cell downs 18042026 17h'!$B:$B,"")</f>
        <v/>
      </c>
      <c r="BP71" s="14" t="str">
        <f>_xlfn.XLOOKUP(B71,'[5]Cells Huawei 19042026 15h'!$B:$B,'[5]Cells Huawei 19042026 15h'!$B:$B,"")</f>
        <v/>
      </c>
      <c r="BQ71" s="9" t="str">
        <f>_xlfn.XLOOKUP(B71,'[6]cells down 19042026 9H40'!$B:$B,'[6]cells down 19042026 9H40'!$B:$B,"")</f>
        <v/>
      </c>
      <c r="BR71" s="9" t="s">
        <v>5537</v>
      </c>
      <c r="BS71" s="9" t="s">
        <v>5537</v>
      </c>
      <c r="BT71" s="108"/>
    </row>
    <row r="72" spans="1:72" s="9" customFormat="1" ht="46.5" customHeight="1" x14ac:dyDescent="0.35">
      <c r="A72" s="19" t="s">
        <v>5404</v>
      </c>
      <c r="B72" s="26" t="s">
        <v>5405</v>
      </c>
      <c r="C72" s="3" t="str">
        <f>_xlfn.XLOOKUP(B72,'[1]daily break down'!$D:$D,'[1]daily break down'!$E:$E,"")</f>
        <v>Yaounde</v>
      </c>
      <c r="D72" s="19" t="s">
        <v>357</v>
      </c>
      <c r="E72" s="19" t="s">
        <v>89</v>
      </c>
      <c r="F72" s="19" t="s">
        <v>5388</v>
      </c>
      <c r="G72" s="19" t="s">
        <v>115</v>
      </c>
      <c r="H72" s="34" t="str">
        <f>_xlfn.XLOOKUP(B72,[2]CALCULATION!$B:$B,[2]CALCULATION!$H:$H,"")</f>
        <v>ZTE</v>
      </c>
      <c r="I72" s="28">
        <v>0</v>
      </c>
      <c r="J72" s="28">
        <v>0</v>
      </c>
      <c r="K72" s="28">
        <v>0</v>
      </c>
      <c r="L72" s="28">
        <v>0</v>
      </c>
      <c r="M72" s="28">
        <v>0</v>
      </c>
      <c r="N72" s="28">
        <v>0</v>
      </c>
      <c r="O72" s="28">
        <v>0</v>
      </c>
      <c r="P72" s="28">
        <v>0</v>
      </c>
      <c r="Q72" s="28">
        <v>0</v>
      </c>
      <c r="R72" s="28">
        <v>0.13513638841090894</v>
      </c>
      <c r="S72" s="93">
        <v>0</v>
      </c>
      <c r="T72" s="93">
        <f>_xlfn.XLOOKUP(B72,'[3]Nur des jours'!$B:$B,'[3]Nur des jours'!$U:$U,"")</f>
        <v>0</v>
      </c>
      <c r="U72" s="93">
        <v>0</v>
      </c>
      <c r="V72" s="93">
        <v>0</v>
      </c>
      <c r="W72" s="93">
        <v>0</v>
      </c>
      <c r="X72" s="93">
        <v>0</v>
      </c>
      <c r="Y72" s="93">
        <v>0</v>
      </c>
      <c r="Z72" s="93">
        <v>0</v>
      </c>
      <c r="AA72" s="93">
        <v>0</v>
      </c>
      <c r="AB72" s="93">
        <v>7.773615070498499</v>
      </c>
      <c r="AC72" s="93">
        <f>_xlfn.XLOOKUP(B72,'[3]Nur des jours'!$B:$B,'[3]Nur des jours'!$N:$N,"")</f>
        <v>8.699951203225785E-2</v>
      </c>
      <c r="AD72" s="93">
        <v>8.699951203225785E-2</v>
      </c>
      <c r="AE72" s="93">
        <v>0</v>
      </c>
      <c r="AF72" s="93">
        <v>0</v>
      </c>
      <c r="AG72" s="93"/>
      <c r="AH72" s="93">
        <v>11.821874652215973</v>
      </c>
      <c r="AI72" s="93">
        <v>6.795194217634057</v>
      </c>
      <c r="AJ72" s="93">
        <v>5.779705621347043</v>
      </c>
      <c r="AK72" s="93">
        <v>17.088021513919809</v>
      </c>
      <c r="AL72" s="93">
        <v>11.821874652215973</v>
      </c>
      <c r="AM72" s="49" t="s">
        <v>5559</v>
      </c>
      <c r="AN72" s="49"/>
      <c r="AO72" s="48" t="str" cm="1">
        <f t="array" ref="AO72">IFERROR(_xlfn.IFS(
AQ72="MPR ISSUE","PDH",
AQ72="BSS Hardware Issue","BSS",
AQ72="Sites strategiques, MLL, Pylone, etc.","ENVTECH",
AQ72="AKTIVCO DEFAUT GE &amp; POWER Cabinet","AKTIVCO",
AQ72="AKTIVCO Coupure ENEO &amp; Baisse de tension","AKTIVCO GRID ONLY",
AQ72="Coupure ENEO &amp; Baisse de tension","IHS GRID ONLY",
AQ72="Defaut GE &amp; POWER Cabinet","IHS",
AQ72="Sharing","Partners",
AQ72="Sites strategiques &amp; DataCenter","SST &amp; DC",
AQ72="Exclu","Exclu",
AQ72="SAT","SAT",
AQ72="SPARE-ISSUE","SPARE-ISSUE",
AQ72="Fiber CAmtel","TRANS_FO_CAMTEL",
AQ72="Fiber AOF","Fiber AOF",
AQ72="Projet OCM (HUAWEI)","TRAVAUX-HUAWEI",
AQ72="Projet OCM (NOKIA)","TRAVAUX-NOKIA",
AQ72="ACCESS-ISSUE","ACCESS-ISSUE",
AQ72="Projet OCM (ZTE, NOKIA, autres projets)","TRAVAUX OCM",
AQ72="No root CAuse","No root cause",
AQ72="ODU HS","PDH",
AQ72="IP &amp; VLAN","PDH",
AQ72="Warehouse HUAWEI","SPARE-ISSUE",
AQ72="SPARE-HS","SPARE-ISSUE",
AQ72="Power Telco","BSS",AQ72="no impacts","no impacts"
),"")</f>
        <v>AKTIVCO</v>
      </c>
      <c r="AP72" s="48" t="str" cm="1">
        <f t="array" ref="AP72">IFERROR(_xlfn.IFS(
AQ72="MPR ISSUE","TX ISSUE",
AQ72="BSS Hardware Issue","RAN ISSUE",
AQ72="Sites strategiques, MLL, Pylone, etc.","ENVTECH",
AQ72="AKTIVCO DEFAUT GE &amp; POWER Cabinet","POWER ISSUE",
AQ72="AKTIVCO Coupure ENEO &amp; Baisse de tension","POWER ISSUE",
AQ72="Coupure ENEO &amp; Baisse de tension","POWER ISSUE",
AQ72="Defaut GE &amp; POWER Cabinet","POWER ISSUE",
AQ72="Sharing","POWER ISSUE",
AQ72="Sites strategiques &amp; DataCenter","POWER ISSUE",
AQ72="Exclu","Exclu",
AQ72="SAT","TX ISSUE",
AQ72="SPARE-ISSUE","SPARE-ISSUE",
AQ72="Fiber CAmtel","TX ISSUE",
AQ72="Fiber AOF","TX ISSUE",
AQ72="Projet OCM (HUAWEI)","TRAVAUX-HUAWEI",
AQ72="Projet OCM (NOKIA)","TRAVAUX -NOKIA",
AQ72="ACCESS-ISSUE","ACCESS-ISSUE",
AQ72="Projet OCM (ZTE, NOKIA, autres projets)","TRAVAUX OCM",
AQ72="No root CAuse","No root cause",
AQ72="ODU HS","TX ISSUE",
AQ72="IP &amp; VLAN","TX ISSUE",
AQ72="Warehouse HUAWEI","SPARE-ISSUE",
AQ72="SPARE-HS","SPARE-ISSUE",
AQ72="Power Telco","RAN ISSUE",AQ72="no impacts","no impacts"
),"")</f>
        <v>POWER ISSUE</v>
      </c>
      <c r="AQ72" s="67" t="s">
        <v>5325</v>
      </c>
      <c r="AR72" s="48" t="str" cm="1">
        <f t="array" ref="AR72">IFERROR(_xlfn.IFS(
AQ72="MPR ISSUE","ACTIVE",
AQ72="BSS Hardware Issue","ACTIVE",
AQ72="Sites strategiques, MLL, Pylone, etc.","PASSIVE",
AQ72="AKTIVCO DEFAUT GE &amp; POWER Cabinet","PASSIVE",
AQ72="AKTIVCO Coupure ENEO &amp; Baisse de tension","PASSIVE",
AQ72="Coupure ENEO &amp; Baisse de tension","PASSIVE",
AQ72="Defaut GE &amp; POWER Cabinet","PASSIVE",
AQ72="Sharing","PASSIVE",
AQ72="Sites strategiques &amp; DataCenter","PASSIVE",
AQ72="Exclu","Exclu",
AQ72="SAT","ACTIVE",
AQ72="SPARE-ISSUE","SPARE-ISSUE",
AQ72="Fiber CAmtel","ACTIVE",
AQ72="Fiber AOF","ACTIVE",
AQ72="Projet OCM (HUAWEI)","PLANNED WORKS",
AQ72="Projet OCM (NOKIA)","PLANNED WORKS",
AQ72="ACCESS-ISSUE","ACCESS-ISSUE",
AQ72="Projet OCM (ZTE, NOKIA, autres projets)","PLANNED WORKS",
AQ72="No root CAuse","No root cause",
AQ72="ODU HS","ACTIVE",
AQ72="IP &amp; VLAN","ACTIVE",
AQ72="Warehouse HUAWEI","SPARE-ISSUE",
AQ72="SPARE-HS","SPARE-ISSUE",
AQ72="Power Telco","ACTIVE", AQ72="no impacts","no impacts"
),"")</f>
        <v>PASSIVE</v>
      </c>
      <c r="AS72" s="92" t="s">
        <v>6433</v>
      </c>
      <c r="AT72" s="129" t="s">
        <v>986</v>
      </c>
      <c r="AU72" s="9" t="s">
        <v>6391</v>
      </c>
      <c r="AV72" s="17" t="s">
        <v>5537</v>
      </c>
      <c r="AW72" s="7" t="s">
        <v>6063</v>
      </c>
      <c r="AX72" s="6" t="s">
        <v>6408</v>
      </c>
      <c r="AY72" s="7"/>
      <c r="AZ72" s="3" t="s">
        <v>5537</v>
      </c>
      <c r="BA72" s="18" t="s">
        <v>5537</v>
      </c>
      <c r="BB72" s="18" t="s">
        <v>5537</v>
      </c>
      <c r="BC72" s="18" t="s">
        <v>5537</v>
      </c>
      <c r="BD72" s="18" t="s">
        <v>5537</v>
      </c>
      <c r="BE72" s="18" t="s">
        <v>5537</v>
      </c>
      <c r="BF72" s="18" t="s">
        <v>5537</v>
      </c>
      <c r="BG72" s="18" t="s">
        <v>5537</v>
      </c>
      <c r="BH72" s="18" t="s">
        <v>5537</v>
      </c>
      <c r="BI72" s="18" t="s">
        <v>5537</v>
      </c>
      <c r="BJ72" s="18" t="s">
        <v>5537</v>
      </c>
      <c r="BK72" s="18" t="s">
        <v>5537</v>
      </c>
      <c r="BL72" s="9" t="s">
        <v>5537</v>
      </c>
      <c r="BM72" s="14" t="s">
        <v>6448</v>
      </c>
      <c r="BN72" s="14" t="s">
        <v>5537</v>
      </c>
      <c r="BO72" s="14" t="str">
        <f>_xlfn.XLOOKUP(B72,'[4]cell downs 18042026 17h'!$B:$B,'[4]cell downs 18042026 17h'!$B:$B,"")</f>
        <v/>
      </c>
      <c r="BP72" s="14" t="str">
        <f>_xlfn.XLOOKUP(B72,'[5]Cells Huawei 19042026 15h'!$B:$B,'[5]Cells Huawei 19042026 15h'!$B:$B,"")</f>
        <v/>
      </c>
      <c r="BQ72" s="9" t="str">
        <f>_xlfn.XLOOKUP(B72,'[6]cells down 19042026 9H40'!$B:$B,'[6]cells down 19042026 9H40'!$B:$B,"")</f>
        <v/>
      </c>
      <c r="BR72" s="9" t="s">
        <v>5537</v>
      </c>
      <c r="BS72" s="9" t="s">
        <v>5537</v>
      </c>
      <c r="BT72" s="108"/>
    </row>
    <row r="73" spans="1:72" s="9" customFormat="1" ht="30" customHeight="1" x14ac:dyDescent="0.35">
      <c r="A73" s="1" t="s">
        <v>1177</v>
      </c>
      <c r="B73" s="8" t="s">
        <v>1178</v>
      </c>
      <c r="C73" s="3" t="str">
        <f>_xlfn.XLOOKUP(B73,'[1]daily break down'!$D:$D,'[1]daily break down'!$E:$E,"")</f>
        <v>Yaounde</v>
      </c>
      <c r="D73" s="1" t="s">
        <v>21</v>
      </c>
      <c r="E73" s="1" t="s">
        <v>563</v>
      </c>
      <c r="F73" s="3" t="s">
        <v>37</v>
      </c>
      <c r="G73" s="1" t="s">
        <v>38</v>
      </c>
      <c r="H73" s="34" t="str">
        <f>_xlfn.XLOOKUP(B73,[2]CALCULATION!$B:$B,[2]CALCULATION!$H:$H,"")</f>
        <v>ZTE</v>
      </c>
      <c r="I73" s="28">
        <v>0</v>
      </c>
      <c r="J73" s="28">
        <v>0</v>
      </c>
      <c r="K73" s="28">
        <v>0</v>
      </c>
      <c r="L73" s="28">
        <v>0</v>
      </c>
      <c r="M73" s="28">
        <v>0</v>
      </c>
      <c r="N73" s="28">
        <v>0</v>
      </c>
      <c r="O73" s="28">
        <v>0</v>
      </c>
      <c r="P73" s="28">
        <v>0</v>
      </c>
      <c r="Q73" s="28">
        <v>6.4206281942625276E-4</v>
      </c>
      <c r="R73" s="28">
        <v>0.13344205597075612</v>
      </c>
      <c r="S73" s="93">
        <v>0</v>
      </c>
      <c r="T73" s="93">
        <f>_xlfn.XLOOKUP(B73,'[3]Nur des jours'!$B:$B,'[3]Nur des jours'!$U:$U,"")</f>
        <v>0</v>
      </c>
      <c r="U73" s="93">
        <v>0</v>
      </c>
      <c r="V73" s="93">
        <v>0</v>
      </c>
      <c r="W73" s="93">
        <v>0</v>
      </c>
      <c r="X73" s="93">
        <v>0</v>
      </c>
      <c r="Y73" s="93">
        <v>0</v>
      </c>
      <c r="Z73" s="93">
        <v>0</v>
      </c>
      <c r="AA73" s="93">
        <v>0</v>
      </c>
      <c r="AB73" s="93">
        <v>9.102667271632523</v>
      </c>
      <c r="AC73" s="93">
        <f>_xlfn.XLOOKUP(B73,'[3]Nur des jours'!$B:$B,'[3]Nur des jours'!$N:$N,"")</f>
        <v>2.3774159397088469E-2</v>
      </c>
      <c r="AD73" s="93">
        <v>2.3774159397088469E-2</v>
      </c>
      <c r="AE73" s="93">
        <v>0</v>
      </c>
      <c r="AF73" s="93">
        <v>0</v>
      </c>
      <c r="AG73" s="93"/>
      <c r="AH73" s="93">
        <v>11.743560823324287</v>
      </c>
      <c r="AI73" s="93">
        <v>6.743737235670979</v>
      </c>
      <c r="AJ73" s="93">
        <v>5.7181854809918695</v>
      </c>
      <c r="AK73" s="93">
        <v>16.991542396364807</v>
      </c>
      <c r="AL73" s="93">
        <v>11.743560823324287</v>
      </c>
      <c r="AM73" s="49" t="s">
        <v>5559</v>
      </c>
      <c r="AN73" s="49"/>
      <c r="AO73" s="48" t="str" cm="1">
        <f t="array" ref="AO73">IFERROR(_xlfn.IFS(
AQ73="MPR ISSUE","PDH",
AQ73="BSS Hardware Issue","BSS",
AQ73="Sites strategiques, MLL, Pylone, etc.","ENVTECH",
AQ73="AKTIVCO DEFAUT GE &amp; POWER Cabinet","AKTIVCO",
AQ73="AKTIVCO Coupure ENEO &amp; Baisse de tension","AKTIVCO GRID ONLY",
AQ73="Coupure ENEO &amp; Baisse de tension","IHS GRID ONLY",
AQ73="Defaut GE &amp; POWER Cabinet","IHS",
AQ73="Sharing","Partners",
AQ73="Sites strategiques &amp; DataCenter","SST &amp; DC",
AQ73="Exclu","Exclu",
AQ73="SAT","SAT",
AQ73="SPARE-ISSUE","SPARE-ISSUE",
AQ73="Fiber CAmtel","TRANS_FO_CAMTEL",
AQ73="Fiber AOF","Fiber AOF",
AQ73="Projet OCM (HUAWEI)","TRAVAUX-HUAWEI",
AQ73="Projet OCM (NOKIA)","TRAVAUX-NOKIA",
AQ73="ACCESS-ISSUE","ACCESS-ISSUE",
AQ73="Projet OCM (ZTE, NOKIA, autres projets)","TRAVAUX OCM",
AQ73="No root CAuse","No root cause",
AQ73="ODU HS","PDH",
AQ73="IP &amp; VLAN","PDH",
AQ73="Warehouse HUAWEI","SPARE-ISSUE",
AQ73="SPARE-HS","SPARE-ISSUE",
AQ73="Power Telco","BSS",AQ73="no impacts","no impacts"
),"")</f>
        <v>AKTIVCO</v>
      </c>
      <c r="AP73" s="48" t="str" cm="1">
        <f t="array" ref="AP73">IFERROR(_xlfn.IFS(
AQ73="MPR ISSUE","TX ISSUE",
AQ73="BSS Hardware Issue","RAN ISSUE",
AQ73="Sites strategiques, MLL, Pylone, etc.","ENVTECH",
AQ73="AKTIVCO DEFAUT GE &amp; POWER Cabinet","POWER ISSUE",
AQ73="AKTIVCO Coupure ENEO &amp; Baisse de tension","POWER ISSUE",
AQ73="Coupure ENEO &amp; Baisse de tension","POWER ISSUE",
AQ73="Defaut GE &amp; POWER Cabinet","POWER ISSUE",
AQ73="Sharing","POWER ISSUE",
AQ73="Sites strategiques &amp; DataCenter","POWER ISSUE",
AQ73="Exclu","Exclu",
AQ73="SAT","TX ISSUE",
AQ73="SPARE-ISSUE","SPARE-ISSUE",
AQ73="Fiber CAmtel","TX ISSUE",
AQ73="Fiber AOF","TX ISSUE",
AQ73="Projet OCM (HUAWEI)","TRAVAUX-HUAWEI",
AQ73="Projet OCM (NOKIA)","TRAVAUX -NOKIA",
AQ73="ACCESS-ISSUE","ACCESS-ISSUE",
AQ73="Projet OCM (ZTE, NOKIA, autres projets)","TRAVAUX OCM",
AQ73="No root CAuse","No root cause",
AQ73="ODU HS","TX ISSUE",
AQ73="IP &amp; VLAN","TX ISSUE",
AQ73="Warehouse HUAWEI","SPARE-ISSUE",
AQ73="SPARE-HS","SPARE-ISSUE",
AQ73="Power Telco","RAN ISSUE",AQ73="no impacts","no impacts"
),"")</f>
        <v>POWER ISSUE</v>
      </c>
      <c r="AQ73" s="67" t="s">
        <v>5325</v>
      </c>
      <c r="AR73" s="48" t="str" cm="1">
        <f t="array" ref="AR73">IFERROR(_xlfn.IFS(
AQ73="MPR ISSUE","ACTIVE",
AQ73="BSS Hardware Issue","ACTIVE",
AQ73="Sites strategiques, MLL, Pylone, etc.","PASSIVE",
AQ73="AKTIVCO DEFAUT GE &amp; POWER Cabinet","PASSIVE",
AQ73="AKTIVCO Coupure ENEO &amp; Baisse de tension","PASSIVE",
AQ73="Coupure ENEO &amp; Baisse de tension","PASSIVE",
AQ73="Defaut GE &amp; POWER Cabinet","PASSIVE",
AQ73="Sharing","PASSIVE",
AQ73="Sites strategiques &amp; DataCenter","PASSIVE",
AQ73="Exclu","Exclu",
AQ73="SAT","ACTIVE",
AQ73="SPARE-ISSUE","SPARE-ISSUE",
AQ73="Fiber CAmtel","ACTIVE",
AQ73="Fiber AOF","ACTIVE",
AQ73="Projet OCM (HUAWEI)","PLANNED WORKS",
AQ73="Projet OCM (NOKIA)","PLANNED WORKS",
AQ73="ACCESS-ISSUE","ACCESS-ISSUE",
AQ73="Projet OCM (ZTE, NOKIA, autres projets)","PLANNED WORKS",
AQ73="No root CAuse","No root cause",
AQ73="ODU HS","ACTIVE",
AQ73="IP &amp; VLAN","ACTIVE",
AQ73="Warehouse HUAWEI","SPARE-ISSUE",
AQ73="SPARE-HS","SPARE-ISSUE",
AQ73="Power Telco","ACTIVE", AQ73="no impacts","no impacts"
),"")</f>
        <v>PASSIVE</v>
      </c>
      <c r="AS73" s="92" t="s">
        <v>6434</v>
      </c>
      <c r="AT73" s="129" t="s">
        <v>986</v>
      </c>
      <c r="AU73" s="9" t="s">
        <v>5991</v>
      </c>
      <c r="AV73" s="17" t="s">
        <v>5690</v>
      </c>
      <c r="AW73" s="7" t="s">
        <v>6063</v>
      </c>
      <c r="AX73" s="6" t="s">
        <v>6408</v>
      </c>
      <c r="AY73" s="7"/>
      <c r="AZ73" s="3" t="s">
        <v>5537</v>
      </c>
      <c r="BA73" s="18" t="s">
        <v>5537</v>
      </c>
      <c r="BB73" s="18" t="s">
        <v>5537</v>
      </c>
      <c r="BC73" s="18" t="s">
        <v>5537</v>
      </c>
      <c r="BD73" s="18" t="s">
        <v>5537</v>
      </c>
      <c r="BE73" s="18" t="s">
        <v>5537</v>
      </c>
      <c r="BF73" s="18" t="s">
        <v>5537</v>
      </c>
      <c r="BG73" s="18" t="s">
        <v>5537</v>
      </c>
      <c r="BH73" s="18" t="s">
        <v>5537</v>
      </c>
      <c r="BI73" s="18" t="s">
        <v>5537</v>
      </c>
      <c r="BJ73" s="18" t="s">
        <v>5537</v>
      </c>
      <c r="BK73" s="18" t="s">
        <v>5537</v>
      </c>
      <c r="BL73" s="9" t="s">
        <v>6208</v>
      </c>
      <c r="BM73" s="14" t="s">
        <v>6448</v>
      </c>
      <c r="BN73" s="14" t="s">
        <v>5537</v>
      </c>
      <c r="BO73" s="14" t="str">
        <f>_xlfn.XLOOKUP(B73,'[4]cell downs 18042026 17h'!$B:$B,'[4]cell downs 18042026 17h'!$B:$B,"")</f>
        <v/>
      </c>
      <c r="BP73" s="14" t="str">
        <f>_xlfn.XLOOKUP(B73,'[5]Cells Huawei 19042026 15h'!$B:$B,'[5]Cells Huawei 19042026 15h'!$B:$B,"")</f>
        <v/>
      </c>
      <c r="BQ73" s="9" t="str">
        <f>_xlfn.XLOOKUP(B73,'[6]cells down 19042026 9H40'!$B:$B,'[6]cells down 19042026 9H40'!$B:$B,"")</f>
        <v/>
      </c>
      <c r="BR73" s="9" t="s">
        <v>5537</v>
      </c>
      <c r="BS73" s="9" t="s">
        <v>12</v>
      </c>
      <c r="BT73" s="108"/>
    </row>
    <row r="74" spans="1:72" s="9" customFormat="1" ht="35.5" customHeight="1" x14ac:dyDescent="0.35">
      <c r="A74" s="1" t="s">
        <v>2364</v>
      </c>
      <c r="B74" s="8" t="s">
        <v>2365</v>
      </c>
      <c r="C74" s="3" t="str">
        <f>_xlfn.XLOOKUP(B74,'[1]daily break down'!$D:$D,'[1]daily break down'!$E:$E,"")</f>
        <v>LITTORAL</v>
      </c>
      <c r="D74" s="1" t="s">
        <v>11</v>
      </c>
      <c r="E74" s="1" t="s">
        <v>12</v>
      </c>
      <c r="F74" s="3" t="s">
        <v>31</v>
      </c>
      <c r="G74" s="1" t="s">
        <v>484</v>
      </c>
      <c r="H74" s="34" t="str">
        <f>_xlfn.XLOOKUP(B74,[2]CALCULATION!$B:$B,[2]CALCULATION!$H:$H,"")</f>
        <v>ZTE</v>
      </c>
      <c r="I74" s="28">
        <v>34.712573444852524</v>
      </c>
      <c r="J74" s="28">
        <v>0</v>
      </c>
      <c r="K74" s="28">
        <v>4.6890917807398269</v>
      </c>
      <c r="L74" s="28">
        <v>31.989852553840535</v>
      </c>
      <c r="M74" s="28">
        <v>5.0959990925512155</v>
      </c>
      <c r="N74" s="28">
        <v>2.4286382846364352</v>
      </c>
      <c r="O74" s="28">
        <v>0</v>
      </c>
      <c r="P74" s="28">
        <v>0</v>
      </c>
      <c r="Q74" s="28">
        <v>0.18917667571261898</v>
      </c>
      <c r="R74" s="28">
        <v>0</v>
      </c>
      <c r="S74" s="93">
        <v>0</v>
      </c>
      <c r="T74" s="93">
        <f>_xlfn.XLOOKUP(B74,'[3]Nur des jours'!$B:$B,'[3]Nur des jours'!$U:$U,"")</f>
        <v>6.2567951648389286</v>
      </c>
      <c r="U74" s="93">
        <v>0</v>
      </c>
      <c r="V74" s="93">
        <v>0</v>
      </c>
      <c r="W74" s="93">
        <v>6.2567951648389286</v>
      </c>
      <c r="X74" s="93">
        <v>22.6619282430593</v>
      </c>
      <c r="Y74" s="93">
        <v>0</v>
      </c>
      <c r="Z74" s="93">
        <v>0</v>
      </c>
      <c r="AA74" s="93">
        <v>0</v>
      </c>
      <c r="AB74" s="93">
        <v>0</v>
      </c>
      <c r="AC74" s="93">
        <f>_xlfn.XLOOKUP(B74,'[3]Nur des jours'!$B:$B,'[3]Nur des jours'!$N:$N,"")</f>
        <v>0</v>
      </c>
      <c r="AD74" s="93">
        <v>0</v>
      </c>
      <c r="AE74" s="93">
        <v>0</v>
      </c>
      <c r="AF74" s="93">
        <v>0.49893631592915122</v>
      </c>
      <c r="AG74" s="93"/>
      <c r="AH74" s="93">
        <v>11.22370396052883</v>
      </c>
      <c r="AI74" s="93">
        <v>7.0760843934470783</v>
      </c>
      <c r="AJ74" s="93">
        <v>12.21036657928469</v>
      </c>
      <c r="AK74" s="93">
        <v>11.724281902610606</v>
      </c>
      <c r="AL74" s="93">
        <v>11.22370396052883</v>
      </c>
      <c r="AM74" s="49" t="s">
        <v>5559</v>
      </c>
      <c r="AN74" s="49"/>
      <c r="AO74" s="48" t="str" cm="1">
        <f t="array" ref="AO74">IFERROR(_xlfn.IFS(
AQ74="MPR ISSUE","PDH",
AQ74="BSS Hardware Issue","BSS",
AQ74="Sites strategiques, MLL, Pylone, etc.","ENVTECH",
AQ74="AKTIVCO DEFAUT GE &amp; POWER Cabinet","AKTIVCO",
AQ74="AKTIVCO Coupure ENEO &amp; Baisse de tension","AKTIVCO GRID ONLY",
AQ74="Coupure ENEO &amp; Baisse de tension","IHS GRID ONLY",
AQ74="Defaut GE &amp; POWER Cabinet","IHS",
AQ74="Sharing","Partners",
AQ74="Sites strategiques &amp; DataCenter","SST &amp; DC",
AQ74="Exclu","Exclu",
AQ74="SAT","SAT",
AQ74="SPARE-ISSUE","SPARE-ISSUE",
AQ74="Fiber CAmtel","TRANS_FO_CAMTEL",
AQ74="Fiber AOF","Fiber AOF",
AQ74="Projet OCM (HUAWEI)","TRAVAUX-HUAWEI",
AQ74="Projet OCM (NOKIA)","TRAVAUX-NOKIA",
AQ74="ACCESS-ISSUE","ACCESS-ISSUE",
AQ74="Projet OCM (ZTE, NOKIA, autres projets)","TRAVAUX OCM",
AQ74="No root CAuse","No root cause",
AQ74="ODU HS","PDH",
AQ74="IP &amp; VLAN","PDH",
AQ74="Warehouse HUAWEI","SPARE-ISSUE",
AQ74="SPARE-HS","SPARE-ISSUE",
AQ74="Power Telco","BSS",AQ74="no impacts","no impacts"
),"")</f>
        <v>AKTIVCO</v>
      </c>
      <c r="AP74" s="48" t="str" cm="1">
        <f t="array" ref="AP74">IFERROR(_xlfn.IFS(
AQ74="MPR ISSUE","TX ISSUE",
AQ74="BSS Hardware Issue","RAN ISSUE",
AQ74="Sites strategiques, MLL, Pylone, etc.","ENVTECH",
AQ74="AKTIVCO DEFAUT GE &amp; POWER Cabinet","POWER ISSUE",
AQ74="AKTIVCO Coupure ENEO &amp; Baisse de tension","POWER ISSUE",
AQ74="Coupure ENEO &amp; Baisse de tension","POWER ISSUE",
AQ74="Defaut GE &amp; POWER Cabinet","POWER ISSUE",
AQ74="Sharing","POWER ISSUE",
AQ74="Sites strategiques &amp; DataCenter","POWER ISSUE",
AQ74="Exclu","Exclu",
AQ74="SAT","TX ISSUE",
AQ74="SPARE-ISSUE","SPARE-ISSUE",
AQ74="Fiber CAmtel","TX ISSUE",
AQ74="Fiber AOF","TX ISSUE",
AQ74="Projet OCM (HUAWEI)","TRAVAUX-HUAWEI",
AQ74="Projet OCM (NOKIA)","TRAVAUX -NOKIA",
AQ74="ACCESS-ISSUE","ACCESS-ISSUE",
AQ74="Projet OCM (ZTE, NOKIA, autres projets)","TRAVAUX OCM",
AQ74="No root CAuse","No root cause",
AQ74="ODU HS","TX ISSUE",
AQ74="IP &amp; VLAN","TX ISSUE",
AQ74="Warehouse HUAWEI","SPARE-ISSUE",
AQ74="SPARE-HS","SPARE-ISSUE",
AQ74="Power Telco","RAN ISSUE",AQ74="no impacts","no impacts"
),"")</f>
        <v>POWER ISSUE</v>
      </c>
      <c r="AQ74" s="67" t="s">
        <v>5325</v>
      </c>
      <c r="AR74" s="48" t="str" cm="1">
        <f t="array" ref="AR74">IFERROR(_xlfn.IFS(
AQ74="MPR ISSUE","ACTIVE",
AQ74="BSS Hardware Issue","ACTIVE",
AQ74="Sites strategiques, MLL, Pylone, etc.","PASSIVE",
AQ74="AKTIVCO DEFAUT GE &amp; POWER Cabinet","PASSIVE",
AQ74="AKTIVCO Coupure ENEO &amp; Baisse de tension","PASSIVE",
AQ74="Coupure ENEO &amp; Baisse de tension","PASSIVE",
AQ74="Defaut GE &amp; POWER Cabinet","PASSIVE",
AQ74="Sharing","PASSIVE",
AQ74="Sites strategiques &amp; DataCenter","PASSIVE",
AQ74="Exclu","Exclu",
AQ74="SAT","ACTIVE",
AQ74="SPARE-ISSUE","SPARE-ISSUE",
AQ74="Fiber CAmtel","ACTIVE",
AQ74="Fiber AOF","ACTIVE",
AQ74="Projet OCM (HUAWEI)","PLANNED WORKS",
AQ74="Projet OCM (NOKIA)","PLANNED WORKS",
AQ74="ACCESS-ISSUE","ACCESS-ISSUE",
AQ74="Projet OCM (ZTE, NOKIA, autres projets)","PLANNED WORKS",
AQ74="No root CAuse","No root cause",
AQ74="ODU HS","ACTIVE",
AQ74="IP &amp; VLAN","ACTIVE",
AQ74="Warehouse HUAWEI","SPARE-ISSUE",
AQ74="SPARE-HS","SPARE-ISSUE",
AQ74="Power Telco","ACTIVE", AQ74="no impacts","no impacts"
),"")</f>
        <v>PASSIVE</v>
      </c>
      <c r="AS74" s="92" t="s">
        <v>6041</v>
      </c>
      <c r="AT74" s="129" t="s">
        <v>3348</v>
      </c>
      <c r="AU74" s="9" t="s">
        <v>6476</v>
      </c>
      <c r="AV74" s="17" t="s">
        <v>5537</v>
      </c>
      <c r="AW74" s="7" t="s">
        <v>6117</v>
      </c>
      <c r="AX74" s="6" t="s">
        <v>5537</v>
      </c>
      <c r="AY74" s="7"/>
      <c r="AZ74" s="3" t="s">
        <v>5537</v>
      </c>
      <c r="BA74" s="18" t="s">
        <v>5537</v>
      </c>
      <c r="BB74" s="18" t="s">
        <v>5537</v>
      </c>
      <c r="BC74" s="18" t="s">
        <v>5537</v>
      </c>
      <c r="BD74" s="18" t="s">
        <v>5537</v>
      </c>
      <c r="BE74" s="18" t="s">
        <v>5537</v>
      </c>
      <c r="BF74" s="18" t="s">
        <v>5537</v>
      </c>
      <c r="BG74" s="18" t="s">
        <v>5537</v>
      </c>
      <c r="BH74" s="18" t="s">
        <v>5537</v>
      </c>
      <c r="BI74" s="18" t="s">
        <v>5537</v>
      </c>
      <c r="BJ74" s="18" t="s">
        <v>6209</v>
      </c>
      <c r="BK74" s="18" t="s">
        <v>5537</v>
      </c>
      <c r="BL74" s="9" t="s">
        <v>6210</v>
      </c>
      <c r="BM74" s="14" t="s">
        <v>6448</v>
      </c>
      <c r="BN74" s="14" t="s">
        <v>5537</v>
      </c>
      <c r="BO74" s="14" t="str">
        <f>_xlfn.XLOOKUP(B74,'[4]cell downs 18042026 17h'!$B:$B,'[4]cell downs 18042026 17h'!$B:$B,"")</f>
        <v/>
      </c>
      <c r="BP74" s="14" t="str">
        <f>_xlfn.XLOOKUP(B74,'[5]Cells Huawei 19042026 15h'!$B:$B,'[5]Cells Huawei 19042026 15h'!$B:$B,"")</f>
        <v/>
      </c>
      <c r="BQ74" s="9" t="str">
        <f>_xlfn.XLOOKUP(B74,'[6]cells down 19042026 9H40'!$B:$B,'[6]cells down 19042026 9H40'!$B:$B,"")</f>
        <v/>
      </c>
      <c r="BR74" s="9" t="s">
        <v>2365</v>
      </c>
      <c r="BS74" s="9" t="s">
        <v>5537</v>
      </c>
      <c r="BT74" s="108"/>
    </row>
    <row r="75" spans="1:72" s="9" customFormat="1" ht="29.5" customHeight="1" x14ac:dyDescent="0.35">
      <c r="A75" s="1" t="s">
        <v>2393</v>
      </c>
      <c r="B75" s="1" t="s">
        <v>2394</v>
      </c>
      <c r="C75" s="3" t="str">
        <f>_xlfn.XLOOKUP(B75,'[1]daily break down'!$D:$D,'[1]daily break down'!$E:$E,"")</f>
        <v>LITTORAL</v>
      </c>
      <c r="D75" s="1" t="s">
        <v>11</v>
      </c>
      <c r="E75" s="1" t="s">
        <v>83</v>
      </c>
      <c r="F75" s="3" t="s">
        <v>31</v>
      </c>
      <c r="G75" s="1" t="s">
        <v>484</v>
      </c>
      <c r="H75" s="34" t="str">
        <f>_xlfn.XLOOKUP(B75,[2]CALCULATION!$B:$B,[2]CALCULATION!$H:$H,"")</f>
        <v>ZTE</v>
      </c>
      <c r="I75" s="28">
        <v>50.851161277619418</v>
      </c>
      <c r="J75" s="28">
        <v>50.851375298559219</v>
      </c>
      <c r="K75" s="28">
        <v>50.851375298559219</v>
      </c>
      <c r="L75" s="28">
        <v>50.851072102227825</v>
      </c>
      <c r="M75" s="28">
        <v>50.851375298559219</v>
      </c>
      <c r="N75" s="28">
        <v>50.851375298559219</v>
      </c>
      <c r="O75" s="28">
        <v>32.277550202178446</v>
      </c>
      <c r="P75" s="28">
        <v>3.3850443594067916</v>
      </c>
      <c r="Q75" s="28">
        <v>0</v>
      </c>
      <c r="R75" s="28">
        <v>0</v>
      </c>
      <c r="S75" s="93">
        <v>0</v>
      </c>
      <c r="T75" s="93">
        <f>_xlfn.XLOOKUP(B75,'[3]Nur des jours'!$B:$B,'[3]Nur des jours'!$U:$U,"")</f>
        <v>6.2559390810796947</v>
      </c>
      <c r="U75" s="93">
        <v>5.2967685691701405</v>
      </c>
      <c r="V75" s="93">
        <v>0</v>
      </c>
      <c r="W75" s="93">
        <v>6.2559390810796947</v>
      </c>
      <c r="X75" s="93">
        <v>22.619873128386882</v>
      </c>
      <c r="Y75" s="93">
        <v>0</v>
      </c>
      <c r="Z75" s="93">
        <v>0</v>
      </c>
      <c r="AA75" s="93">
        <v>0</v>
      </c>
      <c r="AB75" s="93">
        <v>0</v>
      </c>
      <c r="AC75" s="93">
        <f>_xlfn.XLOOKUP(B75,'[3]Nur des jours'!$B:$B,'[3]Nur des jours'!$N:$N,"")</f>
        <v>1.1224684889836283</v>
      </c>
      <c r="AD75" s="93">
        <v>1.1224684889836283</v>
      </c>
      <c r="AE75" s="93">
        <v>0</v>
      </c>
      <c r="AF75" s="93">
        <v>0</v>
      </c>
      <c r="AG75" s="93"/>
      <c r="AH75" s="93">
        <v>10.910305964335549</v>
      </c>
      <c r="AI75" s="93">
        <v>6.8866177875296248</v>
      </c>
      <c r="AJ75" s="93">
        <v>11.776856781963271</v>
      </c>
      <c r="AK75" s="93">
        <v>11.454270334692591</v>
      </c>
      <c r="AL75" s="93">
        <v>10.910305964335549</v>
      </c>
      <c r="AM75" s="49" t="s">
        <v>5598</v>
      </c>
      <c r="AN75" s="49"/>
      <c r="AO75" s="48" t="str" cm="1">
        <f t="array" ref="AO75">IFERROR(_xlfn.IFS(
AQ75="MPR ISSUE","PDH",
AQ75="BSS Hardware Issue","BSS",
AQ75="Sites strategiques, MLL, Pylone, etc.","ENVTECH",
AQ75="AKTIVCO DEFAUT GE &amp; POWER Cabinet","AKTIVCO",
AQ75="AKTIVCO Coupure ENEO &amp; Baisse de tension","AKTIVCO GRID ONLY",
AQ75="Coupure ENEO &amp; Baisse de tension","IHS GRID ONLY",
AQ75="Defaut GE &amp; POWER Cabinet","IHS",
AQ75="Sharing","Partners",
AQ75="Sites strategiques &amp; DataCenter","SST &amp; DC",
AQ75="Exclu","Exclu",
AQ75="SAT","SAT",
AQ75="SPARE-ISSUE","SPARE-ISSUE",
AQ75="Fiber CAmtel","TRANS_FO_CAMTEL",
AQ75="Fiber AOF","Fiber AOF",
AQ75="Projet OCM (HUAWEI)","TRAVAUX-HUAWEI",
AQ75="Projet OCM (NOKIA)","TRAVAUX-NOKIA",
AQ75="ACCESS-ISSUE","ACCESS-ISSUE",
AQ75="Projet OCM (ZTE, NOKIA, autres projets)","TRAVAUX OCM",
AQ75="No root CAuse","No root cause",
AQ75="ODU HS","PDH",
AQ75="IP &amp; VLAN","PDH",
AQ75="Warehouse HUAWEI","SPARE-ISSUE",
AQ75="SPARE-HS","SPARE-ISSUE",
AQ75="Power Telco","BSS",AQ75="no impacts","no impacts"
),"")</f>
        <v>AKTIVCO</v>
      </c>
      <c r="AP75" s="48" t="str" cm="1">
        <f t="array" ref="AP75">IFERROR(_xlfn.IFS(
AQ75="MPR ISSUE","TX ISSUE",
AQ75="BSS Hardware Issue","RAN ISSUE",
AQ75="Sites strategiques, MLL, Pylone, etc.","ENVTECH",
AQ75="AKTIVCO DEFAUT GE &amp; POWER Cabinet","POWER ISSUE",
AQ75="AKTIVCO Coupure ENEO &amp; Baisse de tension","POWER ISSUE",
AQ75="Coupure ENEO &amp; Baisse de tension","POWER ISSUE",
AQ75="Defaut GE &amp; POWER Cabinet","POWER ISSUE",
AQ75="Sharing","POWER ISSUE",
AQ75="Sites strategiques &amp; DataCenter","POWER ISSUE",
AQ75="Exclu","Exclu",
AQ75="SAT","TX ISSUE",
AQ75="SPARE-ISSUE","SPARE-ISSUE",
AQ75="Fiber CAmtel","TX ISSUE",
AQ75="Fiber AOF","TX ISSUE",
AQ75="Projet OCM (HUAWEI)","TRAVAUX-HUAWEI",
AQ75="Projet OCM (NOKIA)","TRAVAUX -NOKIA",
AQ75="ACCESS-ISSUE","ACCESS-ISSUE",
AQ75="Projet OCM (ZTE, NOKIA, autres projets)","TRAVAUX OCM",
AQ75="No root CAuse","No root cause",
AQ75="ODU HS","TX ISSUE",
AQ75="IP &amp; VLAN","TX ISSUE",
AQ75="Warehouse HUAWEI","SPARE-ISSUE",
AQ75="SPARE-HS","SPARE-ISSUE",
AQ75="Power Telco","RAN ISSUE",AQ75="no impacts","no impacts"
),"")</f>
        <v>POWER ISSUE</v>
      </c>
      <c r="AQ75" s="67" t="s">
        <v>5325</v>
      </c>
      <c r="AR75" s="48" t="str" cm="1">
        <f t="array" ref="AR75">IFERROR(_xlfn.IFS(
AQ75="MPR ISSUE","ACTIVE",
AQ75="BSS Hardware Issue","ACTIVE",
AQ75="Sites strategiques, MLL, Pylone, etc.","PASSIVE",
AQ75="AKTIVCO DEFAUT GE &amp; POWER Cabinet","PASSIVE",
AQ75="AKTIVCO Coupure ENEO &amp; Baisse de tension","PASSIVE",
AQ75="Coupure ENEO &amp; Baisse de tension","PASSIVE",
AQ75="Defaut GE &amp; POWER Cabinet","PASSIVE",
AQ75="Sharing","PASSIVE",
AQ75="Sites strategiques &amp; DataCenter","PASSIVE",
AQ75="Exclu","Exclu",
AQ75="SAT","ACTIVE",
AQ75="SPARE-ISSUE","SPARE-ISSUE",
AQ75="Fiber CAmtel","ACTIVE",
AQ75="Fiber AOF","ACTIVE",
AQ75="Projet OCM (HUAWEI)","PLANNED WORKS",
AQ75="Projet OCM (NOKIA)","PLANNED WORKS",
AQ75="ACCESS-ISSUE","ACCESS-ISSUE",
AQ75="Projet OCM (ZTE, NOKIA, autres projets)","PLANNED WORKS",
AQ75="No root CAuse","No root cause",
AQ75="ODU HS","ACTIVE",
AQ75="IP &amp; VLAN","ACTIVE",
AQ75="Warehouse HUAWEI","SPARE-ISSUE",
AQ75="SPARE-HS","SPARE-ISSUE",
AQ75="Power Telco","ACTIVE", AQ75="no impacts","no impacts"
),"")</f>
        <v>PASSIVE</v>
      </c>
      <c r="AS75" s="92" t="s">
        <v>6475</v>
      </c>
      <c r="AT75" s="129" t="s">
        <v>3348</v>
      </c>
      <c r="AU75" s="9" t="s">
        <v>6476</v>
      </c>
      <c r="AV75" s="17" t="s">
        <v>5537</v>
      </c>
      <c r="AW75" s="7" t="s">
        <v>6117</v>
      </c>
      <c r="AX75" s="6" t="s">
        <v>5537</v>
      </c>
      <c r="AY75" s="7"/>
      <c r="AZ75" s="3" t="s">
        <v>5537</v>
      </c>
      <c r="BA75" s="18" t="s">
        <v>5537</v>
      </c>
      <c r="BB75" s="18" t="s">
        <v>5537</v>
      </c>
      <c r="BC75" s="18" t="s">
        <v>5537</v>
      </c>
      <c r="BD75" s="18" t="s">
        <v>5537</v>
      </c>
      <c r="BE75" s="18" t="s">
        <v>5537</v>
      </c>
      <c r="BF75" s="18" t="s">
        <v>5537</v>
      </c>
      <c r="BG75" s="18" t="s">
        <v>5537</v>
      </c>
      <c r="BH75" s="18" t="s">
        <v>5537</v>
      </c>
      <c r="BI75" s="18" t="s">
        <v>5537</v>
      </c>
      <c r="BJ75" s="18" t="s">
        <v>6209</v>
      </c>
      <c r="BK75" s="18" t="s">
        <v>5537</v>
      </c>
      <c r="BL75" s="9" t="s">
        <v>6211</v>
      </c>
      <c r="BM75" s="14" t="s">
        <v>6448</v>
      </c>
      <c r="BN75" s="14" t="s">
        <v>5537</v>
      </c>
      <c r="BO75" s="14" t="str">
        <f>_xlfn.XLOOKUP(B75,'[4]cell downs 18042026 17h'!$B:$B,'[4]cell downs 18042026 17h'!$B:$B,"")</f>
        <v/>
      </c>
      <c r="BP75" s="14" t="str">
        <f>_xlfn.XLOOKUP(B75,'[5]Cells Huawei 19042026 15h'!$B:$B,'[5]Cells Huawei 19042026 15h'!$B:$B,"")</f>
        <v/>
      </c>
      <c r="BQ75" s="9" t="str">
        <f>_xlfn.XLOOKUP(B75,'[6]cells down 19042026 9H40'!$B:$B,'[6]cells down 19042026 9H40'!$B:$B,"")</f>
        <v/>
      </c>
      <c r="BR75" s="9" t="s">
        <v>2394</v>
      </c>
      <c r="BS75" s="9" t="s">
        <v>5537</v>
      </c>
      <c r="BT75" s="108"/>
    </row>
    <row r="76" spans="1:72" s="9" customFormat="1" x14ac:dyDescent="0.35">
      <c r="A76" s="1" t="s">
        <v>3663</v>
      </c>
      <c r="B76" s="8" t="s">
        <v>3664</v>
      </c>
      <c r="C76" s="3" t="str">
        <f>_xlfn.XLOOKUP(B76,'[1]daily break down'!$D:$D,'[1]daily break down'!$E:$E,"")</f>
        <v>LITTORAL</v>
      </c>
      <c r="D76" s="1" t="s">
        <v>11</v>
      </c>
      <c r="E76" s="1" t="s">
        <v>12</v>
      </c>
      <c r="F76" s="3" t="s">
        <v>31</v>
      </c>
      <c r="G76" s="1" t="s">
        <v>484</v>
      </c>
      <c r="H76" s="34" t="str">
        <f>_xlfn.XLOOKUP(B76,[2]CALCULATION!$B:$B,[2]CALCULATION!$H:$H,"")</f>
        <v>ZTE</v>
      </c>
      <c r="I76" s="28">
        <v>16.1305977176807</v>
      </c>
      <c r="J76" s="28">
        <v>35.310030733406947</v>
      </c>
      <c r="K76" s="28">
        <v>0</v>
      </c>
      <c r="L76" s="28">
        <v>0</v>
      </c>
      <c r="M76" s="28">
        <v>0</v>
      </c>
      <c r="N76" s="28">
        <v>1.9391545602155045</v>
      </c>
      <c r="O76" s="28">
        <v>0</v>
      </c>
      <c r="P76" s="28">
        <v>6.3421538496659741E-2</v>
      </c>
      <c r="Q76" s="28">
        <v>0</v>
      </c>
      <c r="R76" s="28">
        <v>0</v>
      </c>
      <c r="S76" s="93">
        <v>0</v>
      </c>
      <c r="T76" s="93">
        <f>_xlfn.XLOOKUP(B76,'[3]Nur des jours'!$B:$B,'[3]Nur des jours'!$U:$U,"")</f>
        <v>0</v>
      </c>
      <c r="U76" s="93">
        <v>0</v>
      </c>
      <c r="V76" s="93">
        <v>0</v>
      </c>
      <c r="W76" s="93">
        <v>0</v>
      </c>
      <c r="X76" s="93">
        <v>0</v>
      </c>
      <c r="Y76" s="93">
        <v>0</v>
      </c>
      <c r="Z76" s="93">
        <v>0</v>
      </c>
      <c r="AA76" s="93">
        <v>0</v>
      </c>
      <c r="AB76" s="93">
        <v>0</v>
      </c>
      <c r="AC76" s="93">
        <f>_xlfn.XLOOKUP(B76,'[3]Nur des jours'!$B:$B,'[3]Nur des jours'!$N:$N,"")</f>
        <v>0</v>
      </c>
      <c r="AD76" s="93">
        <v>0</v>
      </c>
      <c r="AE76" s="93">
        <v>1.4027110745848714</v>
      </c>
      <c r="AF76" s="93">
        <v>0</v>
      </c>
      <c r="AG76" s="93"/>
      <c r="AH76" s="93">
        <v>10.677362006432045</v>
      </c>
      <c r="AI76" s="93">
        <v>6.7790826868737746</v>
      </c>
      <c r="AJ76" s="93">
        <v>11.538585772038452</v>
      </c>
      <c r="AK76" s="93">
        <v>11.190414825321156</v>
      </c>
      <c r="AL76" s="93">
        <v>10.677362006432045</v>
      </c>
      <c r="AM76" s="49" t="s">
        <v>5559</v>
      </c>
      <c r="AN76" s="49"/>
      <c r="AO76" s="48" t="str" cm="1">
        <f t="array" ref="AO76">IFERROR(_xlfn.IFS(
AQ76="MPR ISSUE","PDH",
AQ76="BSS Hardware Issue","BSS",
AQ76="Sites strategiques, MLL, Pylone, etc.","ENVTECH",
AQ76="AKTIVCO DEFAUT GE &amp; POWER Cabinet","AKTIVCO",
AQ76="AKTIVCO Coupure ENEO &amp; Baisse de tension","AKTIVCO GRID ONLY",
AQ76="Coupure ENEO &amp; Baisse de tension","IHS GRID ONLY",
AQ76="Defaut GE &amp; POWER Cabinet","IHS",
AQ76="Sharing","Partners",
AQ76="Sites strategiques &amp; DataCenter","SST &amp; DC",
AQ76="Exclu","Exclu",
AQ76="SAT","SAT",
AQ76="SPARE-ISSUE","SPARE-ISSUE",
AQ76="Fiber CAmtel","TRANS_FO_CAMTEL",
AQ76="Fiber AOF","Fiber AOF",
AQ76="Projet OCM (HUAWEI)","TRAVAUX-HUAWEI",
AQ76="Projet OCM (NOKIA)","TRAVAUX-NOKIA",
AQ76="ACCESS-ISSUE","ACCESS-ISSUE",
AQ76="Projet OCM (ZTE, NOKIA, autres projets)","TRAVAUX OCM",
AQ76="No root CAuse","No root cause",
AQ76="ODU HS","PDH",
AQ76="IP &amp; VLAN","PDH",
AQ76="Warehouse HUAWEI","SPARE-ISSUE",
AQ76="SPARE-HS","SPARE-ISSUE",
AQ76="Power Telco","BSS",AQ76="no impacts","no impacts"
),"")</f>
        <v>IHS</v>
      </c>
      <c r="AP76" s="48" t="str" cm="1">
        <f t="array" ref="AP76">IFERROR(_xlfn.IFS(
AQ76="MPR ISSUE","TX ISSUE",
AQ76="BSS Hardware Issue","RAN ISSUE",
AQ76="Sites strategiques, MLL, Pylone, etc.","ENVTECH",
AQ76="AKTIVCO DEFAUT GE &amp; POWER Cabinet","POWER ISSUE",
AQ76="AKTIVCO Coupure ENEO &amp; Baisse de tension","POWER ISSUE",
AQ76="Coupure ENEO &amp; Baisse de tension","POWER ISSUE",
AQ76="Defaut GE &amp; POWER Cabinet","POWER ISSUE",
AQ76="Sharing","POWER ISSUE",
AQ76="Sites strategiques &amp; DataCenter","POWER ISSUE",
AQ76="Exclu","Exclu",
AQ76="SAT","TX ISSUE",
AQ76="SPARE-ISSUE","SPARE-ISSUE",
AQ76="Fiber CAmtel","TX ISSUE",
AQ76="Fiber AOF","TX ISSUE",
AQ76="Projet OCM (HUAWEI)","TRAVAUX-HUAWEI",
AQ76="Projet OCM (NOKIA)","TRAVAUX -NOKIA",
AQ76="ACCESS-ISSUE","ACCESS-ISSUE",
AQ76="Projet OCM (ZTE, NOKIA, autres projets)","TRAVAUX OCM",
AQ76="No root CAuse","No root cause",
AQ76="ODU HS","TX ISSUE",
AQ76="IP &amp; VLAN","TX ISSUE",
AQ76="Warehouse HUAWEI","SPARE-ISSUE",
AQ76="SPARE-HS","SPARE-ISSUE",
AQ76="Power Telco","RAN ISSUE",AQ76="no impacts","no impacts"
),"")</f>
        <v>POWER ISSUE</v>
      </c>
      <c r="AQ76" s="67" t="s">
        <v>5330</v>
      </c>
      <c r="AR76" s="48" t="str" cm="1">
        <f t="array" ref="AR76">IFERROR(_xlfn.IFS(
AQ76="MPR ISSUE","ACTIVE",
AQ76="BSS Hardware Issue","ACTIVE",
AQ76="Sites strategiques, MLL, Pylone, etc.","PASSIVE",
AQ76="AKTIVCO DEFAUT GE &amp; POWER Cabinet","PASSIVE",
AQ76="AKTIVCO Coupure ENEO &amp; Baisse de tension","PASSIVE",
AQ76="Coupure ENEO &amp; Baisse de tension","PASSIVE",
AQ76="Defaut GE &amp; POWER Cabinet","PASSIVE",
AQ76="Sharing","PASSIVE",
AQ76="Sites strategiques &amp; DataCenter","PASSIVE",
AQ76="Exclu","Exclu",
AQ76="SAT","ACTIVE",
AQ76="SPARE-ISSUE","SPARE-ISSUE",
AQ76="Fiber CAmtel","ACTIVE",
AQ76="Fiber AOF","ACTIVE",
AQ76="Projet OCM (HUAWEI)","PLANNED WORKS",
AQ76="Projet OCM (NOKIA)","PLANNED WORKS",
AQ76="ACCESS-ISSUE","ACCESS-ISSUE",
AQ76="Projet OCM (ZTE, NOKIA, autres projets)","PLANNED WORKS",
AQ76="No root CAuse","No root cause",
AQ76="ODU HS","ACTIVE",
AQ76="IP &amp; VLAN","ACTIVE",
AQ76="Warehouse HUAWEI","SPARE-ISSUE",
AQ76="SPARE-HS","SPARE-ISSUE",
AQ76="Power Telco","ACTIVE", AQ76="no impacts","no impacts"
),"")</f>
        <v>PASSIVE</v>
      </c>
      <c r="AS76" s="92" t="s">
        <v>6054</v>
      </c>
      <c r="AT76" s="98" t="s">
        <v>3664</v>
      </c>
      <c r="AV76" s="17" t="s">
        <v>5537</v>
      </c>
      <c r="AW76" s="7" t="s">
        <v>6007</v>
      </c>
      <c r="AX76" s="6" t="s">
        <v>5537</v>
      </c>
      <c r="AY76" s="7"/>
      <c r="AZ76" s="3" t="s">
        <v>5537</v>
      </c>
      <c r="BA76" s="18" t="s">
        <v>5537</v>
      </c>
      <c r="BB76" s="18" t="s">
        <v>5537</v>
      </c>
      <c r="BC76" s="18" t="s">
        <v>5537</v>
      </c>
      <c r="BD76" s="18" t="s">
        <v>5537</v>
      </c>
      <c r="BE76" s="18" t="s">
        <v>5537</v>
      </c>
      <c r="BF76" s="18" t="s">
        <v>5537</v>
      </c>
      <c r="BG76" s="18" t="s">
        <v>5537</v>
      </c>
      <c r="BH76" s="18" t="s">
        <v>5537</v>
      </c>
      <c r="BI76" s="18" t="s">
        <v>5537</v>
      </c>
      <c r="BJ76" s="18" t="s">
        <v>5537</v>
      </c>
      <c r="BK76" s="18" t="s">
        <v>5537</v>
      </c>
      <c r="BL76" s="9" t="s">
        <v>5837</v>
      </c>
      <c r="BM76" s="14" t="s">
        <v>6448</v>
      </c>
      <c r="BN76" s="14" t="s">
        <v>5537</v>
      </c>
      <c r="BO76" s="14" t="str">
        <f>_xlfn.XLOOKUP(B76,'[4]cell downs 18042026 17h'!$B:$B,'[4]cell downs 18042026 17h'!$B:$B,"")</f>
        <v/>
      </c>
      <c r="BP76" s="14" t="str">
        <f>_xlfn.XLOOKUP(B76,'[5]Cells Huawei 19042026 15h'!$B:$B,'[5]Cells Huawei 19042026 15h'!$B:$B,"")</f>
        <v/>
      </c>
      <c r="BQ76" s="9" t="str">
        <f>_xlfn.XLOOKUP(B76,'[6]cells down 19042026 9H40'!$B:$B,'[6]cells down 19042026 9H40'!$B:$B,"")</f>
        <v/>
      </c>
      <c r="BR76" s="9" t="s">
        <v>5537</v>
      </c>
      <c r="BS76" s="9" t="s">
        <v>12</v>
      </c>
      <c r="BT76" s="108"/>
    </row>
    <row r="77" spans="1:72" s="9" customFormat="1" x14ac:dyDescent="0.35">
      <c r="A77" s="1" t="s">
        <v>1602</v>
      </c>
      <c r="B77" s="8" t="s">
        <v>1603</v>
      </c>
      <c r="C77" s="3" t="str">
        <f>_xlfn.XLOOKUP(B77,'[1]daily break down'!$D:$D,'[1]daily break down'!$E:$E,"")</f>
        <v>Maroua</v>
      </c>
      <c r="D77" s="1" t="s">
        <v>21</v>
      </c>
      <c r="E77" s="1" t="s">
        <v>22</v>
      </c>
      <c r="F77" s="3" t="s">
        <v>55</v>
      </c>
      <c r="G77" s="1" t="s">
        <v>84</v>
      </c>
      <c r="H77" s="32" t="str">
        <f>_xlfn.XLOOKUP(B77,[2]CALCULATION!$B:$B,[2]CALCULATION!$H:$H,"")</f>
        <v>Huawei</v>
      </c>
      <c r="I77" s="28">
        <v>2.4969109644354268E-4</v>
      </c>
      <c r="J77" s="28">
        <v>0.11530378132196452</v>
      </c>
      <c r="K77" s="28">
        <v>1.0243755582379515</v>
      </c>
      <c r="L77" s="28">
        <v>9.9486563765398799</v>
      </c>
      <c r="M77" s="28">
        <v>5.0742938022389454</v>
      </c>
      <c r="N77" s="28">
        <v>0.51571912462582004</v>
      </c>
      <c r="O77" s="28">
        <v>20.000131979579546</v>
      </c>
      <c r="P77" s="28">
        <v>2.8464071591431166</v>
      </c>
      <c r="Q77" s="28">
        <v>3.1160735433021438</v>
      </c>
      <c r="R77" s="28">
        <v>2.6063113348343334</v>
      </c>
      <c r="S77" s="93">
        <v>3.3976715948555078</v>
      </c>
      <c r="T77" s="93">
        <f>_xlfn.XLOOKUP(B77,'[3]Nur des jours'!$B:$B,'[3]Nur des jours'!$U:$U,"")</f>
        <v>1.9664065598844858</v>
      </c>
      <c r="U77" s="93">
        <v>1.1839816741003271</v>
      </c>
      <c r="V77" s="93">
        <v>13.37136842135301</v>
      </c>
      <c r="W77" s="93">
        <v>1.9664065598844855</v>
      </c>
      <c r="X77" s="93">
        <v>2.001737850031247</v>
      </c>
      <c r="Y77" s="93">
        <v>0</v>
      </c>
      <c r="Z77" s="93">
        <v>0.36763446935648175</v>
      </c>
      <c r="AA77" s="93">
        <v>0</v>
      </c>
      <c r="AB77" s="93">
        <v>15.990770703672311</v>
      </c>
      <c r="AC77" s="93">
        <f>_xlfn.XLOOKUP(B77,'[3]Nur des jours'!$B:$B,'[3]Nur des jours'!$N:$N,"")</f>
        <v>0</v>
      </c>
      <c r="AD77" s="93">
        <v>0</v>
      </c>
      <c r="AE77" s="93">
        <v>4.0824494268519224E-2</v>
      </c>
      <c r="AF77" s="93">
        <v>14.724266122197395</v>
      </c>
      <c r="AG77" s="93"/>
      <c r="AH77" s="93">
        <v>10.291428746721914</v>
      </c>
      <c r="AI77" s="93">
        <v>7.5180898768629421</v>
      </c>
      <c r="AJ77" s="93">
        <v>9.5950168473807516</v>
      </c>
      <c r="AK77" s="93">
        <v>11.499175361757363</v>
      </c>
      <c r="AL77" s="93">
        <v>10.291428746721914</v>
      </c>
      <c r="AM77" s="49" t="s">
        <v>5559</v>
      </c>
      <c r="AN77" s="49"/>
      <c r="AO77" s="48" t="str" cm="1">
        <f t="array" ref="AO77">IFERROR(_xlfn.IFS(
AQ77="MPR ISSUE","PDH",
AQ77="BSS Hardware Issue","BSS",
AQ77="Sites strategiques, MLL, Pylone, etc.","ENVTECH",
AQ77="AKTIVCO DEFAUT GE &amp; POWER Cabinet","AKTIVCO",
AQ77="AKTIVCO Coupure ENEO &amp; Baisse de tension","AKTIVCO GRID ONLY",
AQ77="Coupure ENEO &amp; Baisse de tension","IHS GRID ONLY",
AQ77="Defaut GE &amp; POWER Cabinet","IHS",
AQ77="Sharing","Partners",
AQ77="Sites strategiques &amp; DataCenter","SST &amp; DC",
AQ77="Exclu","Exclu",
AQ77="SAT","SAT",
AQ77="SPARE-ISSUE","SPARE-ISSUE",
AQ77="Fiber CAmtel","TRANS_FO_CAMTEL",
AQ77="Fiber AOF","Fiber AOF",
AQ77="Projet OCM (HUAWEI)","TRAVAUX-HUAWEI",
AQ77="Projet OCM (NOKIA)","TRAVAUX-NOKIA",
AQ77="ACCESS-ISSUE","ACCESS-ISSUE",
AQ77="Projet OCM (ZTE, NOKIA, autres projets)","TRAVAUX OCM",
AQ77="No root CAuse","No root cause",
AQ77="ODU HS","PDH",
AQ77="IP &amp; VLAN","PDH",
AQ77="Warehouse HUAWEI","SPARE-ISSUE",
AQ77="SPARE-HS","SPARE-ISSUE",
AQ77="Power Telco","BSS",AQ77="no impacts","no impacts"
),"")</f>
        <v>AKTIVCO</v>
      </c>
      <c r="AP77" s="48" t="str" cm="1">
        <f t="array" ref="AP77">IFERROR(_xlfn.IFS(
AQ77="MPR ISSUE","TX ISSUE",
AQ77="BSS Hardware Issue","RAN ISSUE",
AQ77="Sites strategiques, MLL, Pylone, etc.","ENVTECH",
AQ77="AKTIVCO DEFAUT GE &amp; POWER Cabinet","POWER ISSUE",
AQ77="AKTIVCO Coupure ENEO &amp; Baisse de tension","POWER ISSUE",
AQ77="Coupure ENEO &amp; Baisse de tension","POWER ISSUE",
AQ77="Defaut GE &amp; POWER Cabinet","POWER ISSUE",
AQ77="Sharing","POWER ISSUE",
AQ77="Sites strategiques &amp; DataCenter","POWER ISSUE",
AQ77="Exclu","Exclu",
AQ77="SAT","TX ISSUE",
AQ77="SPARE-ISSUE","SPARE-ISSUE",
AQ77="Fiber CAmtel","TX ISSUE",
AQ77="Fiber AOF","TX ISSUE",
AQ77="Projet OCM (HUAWEI)","TRAVAUX-HUAWEI",
AQ77="Projet OCM (NOKIA)","TRAVAUX -NOKIA",
AQ77="ACCESS-ISSUE","ACCESS-ISSUE",
AQ77="Projet OCM (ZTE, NOKIA, autres projets)","TRAVAUX OCM",
AQ77="No root CAuse","No root cause",
AQ77="ODU HS","TX ISSUE",
AQ77="IP &amp; VLAN","TX ISSUE",
AQ77="Warehouse HUAWEI","SPARE-ISSUE",
AQ77="SPARE-HS","SPARE-ISSUE",
AQ77="Power Telco","RAN ISSUE",AQ77="no impacts","no impacts"
),"")</f>
        <v>POWER ISSUE</v>
      </c>
      <c r="AQ77" s="67" t="s">
        <v>5325</v>
      </c>
      <c r="AR77" s="48" t="str" cm="1">
        <f t="array" ref="AR77">IFERROR(_xlfn.IFS(
AQ77="MPR ISSUE","ACTIVE",
AQ77="BSS Hardware Issue","ACTIVE",
AQ77="Sites strategiques, MLL, Pylone, etc.","PASSIVE",
AQ77="AKTIVCO DEFAUT GE &amp; POWER Cabinet","PASSIVE",
AQ77="AKTIVCO Coupure ENEO &amp; Baisse de tension","PASSIVE",
AQ77="Coupure ENEO &amp; Baisse de tension","PASSIVE",
AQ77="Defaut GE &amp; POWER Cabinet","PASSIVE",
AQ77="Sharing","PASSIVE",
AQ77="Sites strategiques &amp; DataCenter","PASSIVE",
AQ77="Exclu","Exclu",
AQ77="SAT","ACTIVE",
AQ77="SPARE-ISSUE","SPARE-ISSUE",
AQ77="Fiber CAmtel","ACTIVE",
AQ77="Fiber AOF","ACTIVE",
AQ77="Projet OCM (HUAWEI)","PLANNED WORKS",
AQ77="Projet OCM (NOKIA)","PLANNED WORKS",
AQ77="ACCESS-ISSUE","ACCESS-ISSUE",
AQ77="Projet OCM (ZTE, NOKIA, autres projets)","PLANNED WORKS",
AQ77="No root CAuse","No root cause",
AQ77="ODU HS","ACTIVE",
AQ77="IP &amp; VLAN","ACTIVE",
AQ77="Warehouse HUAWEI","SPARE-ISSUE",
AQ77="SPARE-HS","SPARE-ISSUE",
AQ77="Power Telco","ACTIVE", AQ77="no impacts","no impacts"
),"")</f>
        <v>PASSIVE</v>
      </c>
      <c r="AS77" s="92" t="s">
        <v>6444</v>
      </c>
      <c r="AT77" s="98" t="s">
        <v>1603</v>
      </c>
      <c r="AV77" s="17" t="s">
        <v>5537</v>
      </c>
      <c r="AW77" s="7" t="s">
        <v>6007</v>
      </c>
      <c r="AX77" s="6" t="s">
        <v>6399</v>
      </c>
      <c r="AY77" s="7"/>
      <c r="AZ77" s="3" t="s">
        <v>5537</v>
      </c>
      <c r="BA77" s="18" t="s">
        <v>5537</v>
      </c>
      <c r="BB77" s="18" t="s">
        <v>5537</v>
      </c>
      <c r="BC77" s="18" t="s">
        <v>5537</v>
      </c>
      <c r="BD77" s="18" t="s">
        <v>5537</v>
      </c>
      <c r="BE77" s="18" t="s">
        <v>5537</v>
      </c>
      <c r="BF77" s="18" t="s">
        <v>5537</v>
      </c>
      <c r="BG77" s="18" t="s">
        <v>5537</v>
      </c>
      <c r="BH77" s="18" t="s">
        <v>5537</v>
      </c>
      <c r="BI77" s="18" t="s">
        <v>5537</v>
      </c>
      <c r="BJ77" s="18" t="s">
        <v>5537</v>
      </c>
      <c r="BK77" s="18" t="s">
        <v>5537</v>
      </c>
      <c r="BL77" s="9" t="s">
        <v>5537</v>
      </c>
      <c r="BM77" s="14" t="s">
        <v>6448</v>
      </c>
      <c r="BN77" s="14" t="s">
        <v>5537</v>
      </c>
      <c r="BO77" s="14" t="str">
        <f>_xlfn.XLOOKUP(B77,'[4]cell downs 18042026 17h'!$B:$B,'[4]cell downs 18042026 17h'!$B:$B,"")</f>
        <v/>
      </c>
      <c r="BP77" s="14" t="str">
        <f>_xlfn.XLOOKUP(B77,'[5]Cells Huawei 19042026 15h'!$B:$B,'[5]Cells Huawei 19042026 15h'!$B:$B,"")</f>
        <v/>
      </c>
      <c r="BQ77" s="9" t="str">
        <f>_xlfn.XLOOKUP(B77,'[6]cells down 19042026 9H40'!$B:$B,'[6]cells down 19042026 9H40'!$B:$B,"")</f>
        <v/>
      </c>
      <c r="BR77" s="9" t="s">
        <v>5537</v>
      </c>
      <c r="BS77" s="9" t="s">
        <v>5537</v>
      </c>
      <c r="BT77" s="108"/>
    </row>
    <row r="78" spans="1:72" s="9" customFormat="1" ht="27.5" customHeight="1" x14ac:dyDescent="0.35">
      <c r="A78" s="1" t="s">
        <v>2179</v>
      </c>
      <c r="B78" s="8" t="s">
        <v>2180</v>
      </c>
      <c r="C78" s="3" t="str">
        <f>_xlfn.XLOOKUP(B78,'[1]daily break down'!$D:$D,'[1]daily break down'!$E:$E,"")</f>
        <v>CENTRE</v>
      </c>
      <c r="D78" s="1" t="s">
        <v>1484</v>
      </c>
      <c r="E78" s="1" t="s">
        <v>5504</v>
      </c>
      <c r="F78" s="3" t="s">
        <v>226</v>
      </c>
      <c r="G78" s="1" t="s">
        <v>489</v>
      </c>
      <c r="H78" s="34" t="str">
        <f>_xlfn.XLOOKUP(B78,[2]CALCULATION!$B:$B,[2]CALCULATION!$H:$H,"")</f>
        <v>ZTE</v>
      </c>
      <c r="I78" s="28">
        <v>0</v>
      </c>
      <c r="J78" s="28">
        <v>0</v>
      </c>
      <c r="K78" s="28">
        <v>0</v>
      </c>
      <c r="L78" s="28">
        <v>0</v>
      </c>
      <c r="M78" s="28">
        <v>0</v>
      </c>
      <c r="N78" s="28">
        <v>0</v>
      </c>
      <c r="O78" s="28">
        <v>0</v>
      </c>
      <c r="P78" s="28">
        <v>0</v>
      </c>
      <c r="Q78" s="28">
        <v>0</v>
      </c>
      <c r="R78" s="28">
        <v>0</v>
      </c>
      <c r="S78" s="93">
        <v>0</v>
      </c>
      <c r="T78" s="93">
        <f>_xlfn.XLOOKUP(B78,'[3]Nur des jours'!$B:$B,'[3]Nur des jours'!$U:$U,"")</f>
        <v>0</v>
      </c>
      <c r="U78" s="93">
        <v>0</v>
      </c>
      <c r="V78" s="93">
        <v>0</v>
      </c>
      <c r="W78" s="93">
        <v>0</v>
      </c>
      <c r="X78" s="93">
        <v>0</v>
      </c>
      <c r="Y78" s="93">
        <v>0</v>
      </c>
      <c r="Z78" s="93">
        <v>0</v>
      </c>
      <c r="AA78" s="93">
        <v>0</v>
      </c>
      <c r="AB78" s="93">
        <v>0</v>
      </c>
      <c r="AC78" s="93">
        <f>_xlfn.XLOOKUP(B78,'[3]Nur des jours'!$B:$B,'[3]Nur des jours'!$N:$N,"")</f>
        <v>0</v>
      </c>
      <c r="AD78" s="93">
        <v>0</v>
      </c>
      <c r="AE78" s="93">
        <v>9.0406011990879984E-2</v>
      </c>
      <c r="AF78" s="93">
        <v>0</v>
      </c>
      <c r="AG78" s="93"/>
      <c r="AH78" s="93">
        <v>9.7523278344219904</v>
      </c>
      <c r="AI78" s="93">
        <v>9.6604238856316123</v>
      </c>
      <c r="AJ78" s="93">
        <v>4.1416123504391207</v>
      </c>
      <c r="AK78" s="93">
        <v>13.389427338809769</v>
      </c>
      <c r="AL78" s="93">
        <v>9.7523278344219904</v>
      </c>
      <c r="AM78" s="49" t="s">
        <v>5559</v>
      </c>
      <c r="AN78" s="49"/>
      <c r="AO78" s="48" t="str" cm="1">
        <f t="array" ref="AO78">IFERROR(_xlfn.IFS(
AQ78="MPR ISSUE","PDH",
AQ78="BSS Hardware Issue","BSS",
AQ78="Sites strategiques, MLL, Pylone, etc.","ENVTECH",
AQ78="AKTIVCO DEFAUT GE &amp; POWER Cabinet","AKTIVCO",
AQ78="AKTIVCO Coupure ENEO &amp; Baisse de tension","AKTIVCO GRID ONLY",
AQ78="Coupure ENEO &amp; Baisse de tension","IHS GRID ONLY",
AQ78="Defaut GE &amp; POWER Cabinet","IHS",
AQ78="Sharing","Partners",
AQ78="Sites strategiques &amp; DataCenter","SST &amp; DC",
AQ78="Exclu","Exclu",
AQ78="SAT","SAT",
AQ78="SPARE-ISSUE","SPARE-ISSUE",
AQ78="Fiber CAmtel","TRANS_FO_CAMTEL",
AQ78="Fiber AOF","Fiber AOF",
AQ78="Projet OCM (HUAWEI)","TRAVAUX-HUAWEI",
AQ78="Projet OCM (NOKIA)","TRAVAUX-NOKIA",
AQ78="ACCESS-ISSUE","ACCESS-ISSUE",
AQ78="Projet OCM (ZTE, NOKIA, autres projets)","TRAVAUX OCM",
AQ78="No root CAuse","No root cause",
AQ78="ODU HS","PDH",
AQ78="IP &amp; VLAN","PDH",
AQ78="Warehouse HUAWEI","SPARE-ISSUE",
AQ78="SPARE-HS","SPARE-ISSUE",
AQ78="Power Telco","BSS",AQ78="no impacts","no impacts"
),"")</f>
        <v>SST &amp; DC</v>
      </c>
      <c r="AP78" s="48" t="str" cm="1">
        <f t="array" ref="AP78">IFERROR(_xlfn.IFS(
AQ78="MPR ISSUE","TX ISSUE",
AQ78="BSS Hardware Issue","RAN ISSUE",
AQ78="Sites strategiques, MLL, Pylone, etc.","ENVTECH",
AQ78="AKTIVCO DEFAUT GE &amp; POWER Cabinet","POWER ISSUE",
AQ78="AKTIVCO Coupure ENEO &amp; Baisse de tension","POWER ISSUE",
AQ78="Coupure ENEO &amp; Baisse de tension","POWER ISSUE",
AQ78="Defaut GE &amp; POWER Cabinet","POWER ISSUE",
AQ78="Sharing","POWER ISSUE",
AQ78="Sites strategiques &amp; DataCenter","POWER ISSUE",
AQ78="Exclu","Exclu",
AQ78="SAT","TX ISSUE",
AQ78="SPARE-ISSUE","SPARE-ISSUE",
AQ78="Fiber CAmtel","TX ISSUE",
AQ78="Fiber AOF","TX ISSUE",
AQ78="Projet OCM (HUAWEI)","TRAVAUX-HUAWEI",
AQ78="Projet OCM (NOKIA)","TRAVAUX -NOKIA",
AQ78="ACCESS-ISSUE","ACCESS-ISSUE",
AQ78="Projet OCM (ZTE, NOKIA, autres projets)","TRAVAUX OCM",
AQ78="No root CAuse","No root cause",
AQ78="ODU HS","TX ISSUE",
AQ78="IP &amp; VLAN","TX ISSUE",
AQ78="Warehouse HUAWEI","SPARE-ISSUE",
AQ78="SPARE-HS","SPARE-ISSUE",
AQ78="Power Telco","RAN ISSUE",AQ78="no impacts","no impacts"
),"")</f>
        <v>POWER ISSUE</v>
      </c>
      <c r="AQ78" s="67" t="s">
        <v>5333</v>
      </c>
      <c r="AR78" s="48" t="str" cm="1">
        <f t="array" ref="AR78">IFERROR(_xlfn.IFS(
AQ78="MPR ISSUE","ACTIVE",
AQ78="BSS Hardware Issue","ACTIVE",
AQ78="Sites strategiques, MLL, Pylone, etc.","PASSIVE",
AQ78="AKTIVCO DEFAUT GE &amp; POWER Cabinet","PASSIVE",
AQ78="AKTIVCO Coupure ENEO &amp; Baisse de tension","PASSIVE",
AQ78="Coupure ENEO &amp; Baisse de tension","PASSIVE",
AQ78="Defaut GE &amp; POWER Cabinet","PASSIVE",
AQ78="Sharing","PASSIVE",
AQ78="Sites strategiques &amp; DataCenter","PASSIVE",
AQ78="Exclu","Exclu",
AQ78="SAT","ACTIVE",
AQ78="SPARE-ISSUE","SPARE-ISSUE",
AQ78="Fiber CAmtel","ACTIVE",
AQ78="Fiber AOF","ACTIVE",
AQ78="Projet OCM (HUAWEI)","PLANNED WORKS",
AQ78="Projet OCM (NOKIA)","PLANNED WORKS",
AQ78="ACCESS-ISSUE","ACCESS-ISSUE",
AQ78="Projet OCM (ZTE, NOKIA, autres projets)","PLANNED WORKS",
AQ78="No root CAuse","No root cause",
AQ78="ODU HS","ACTIVE",
AQ78="IP &amp; VLAN","ACTIVE",
AQ78="Warehouse HUAWEI","SPARE-ISSUE",
AQ78="SPARE-HS","SPARE-ISSUE",
AQ78="Power Telco","ACTIVE", AQ78="no impacts","no impacts"
),"")</f>
        <v>PASSIVE</v>
      </c>
      <c r="AS78" s="98" t="s">
        <v>6447</v>
      </c>
      <c r="AT78" s="98" t="s">
        <v>2180</v>
      </c>
      <c r="AV78" s="17" t="s">
        <v>5537</v>
      </c>
      <c r="AW78" s="7" t="s">
        <v>6007</v>
      </c>
      <c r="AX78" s="6" t="s">
        <v>5537</v>
      </c>
      <c r="AY78" s="7"/>
      <c r="AZ78" s="3" t="s">
        <v>5537</v>
      </c>
      <c r="BA78" s="18" t="s">
        <v>5537</v>
      </c>
      <c r="BB78" s="18" t="s">
        <v>5537</v>
      </c>
      <c r="BC78" s="18" t="s">
        <v>5537</v>
      </c>
      <c r="BD78" s="18" t="s">
        <v>5537</v>
      </c>
      <c r="BE78" s="18" t="s">
        <v>5537</v>
      </c>
      <c r="BF78" s="18" t="s">
        <v>5537</v>
      </c>
      <c r="BG78" s="18" t="s">
        <v>5537</v>
      </c>
      <c r="BH78" s="18" t="s">
        <v>5537</v>
      </c>
      <c r="BI78" s="18" t="s">
        <v>5537</v>
      </c>
      <c r="BJ78" s="18" t="s">
        <v>5537</v>
      </c>
      <c r="BK78" s="18" t="s">
        <v>5537</v>
      </c>
      <c r="BL78" s="9" t="s">
        <v>5537</v>
      </c>
      <c r="BM78" s="14" t="s">
        <v>6448</v>
      </c>
      <c r="BN78" s="14" t="s">
        <v>5537</v>
      </c>
      <c r="BO78" s="14" t="str">
        <f>_xlfn.XLOOKUP(B78,'[4]cell downs 18042026 17h'!$B:$B,'[4]cell downs 18042026 17h'!$B:$B,"")</f>
        <v/>
      </c>
      <c r="BP78" s="14" t="str">
        <f>_xlfn.XLOOKUP(B78,'[5]Cells Huawei 19042026 15h'!$B:$B,'[5]Cells Huawei 19042026 15h'!$B:$B,"")</f>
        <v/>
      </c>
      <c r="BQ78" s="9" t="str">
        <f>_xlfn.XLOOKUP(B78,'[6]cells down 19042026 9H40'!$B:$B,'[6]cells down 19042026 9H40'!$B:$B,"")</f>
        <v/>
      </c>
      <c r="BR78" s="9" t="s">
        <v>5537</v>
      </c>
      <c r="BS78" s="9" t="s">
        <v>5459</v>
      </c>
      <c r="BT78" s="108"/>
    </row>
    <row r="79" spans="1:72" s="9" customFormat="1" x14ac:dyDescent="0.35">
      <c r="A79" s="1" t="s">
        <v>887</v>
      </c>
      <c r="B79" s="8" t="s">
        <v>888</v>
      </c>
      <c r="C79" s="3" t="str">
        <f>_xlfn.XLOOKUP(B79,'[1]daily break down'!$D:$D,'[1]daily break down'!$E:$E,"")</f>
        <v>NORD</v>
      </c>
      <c r="D79" s="1" t="s">
        <v>11</v>
      </c>
      <c r="E79" s="1" t="s">
        <v>12</v>
      </c>
      <c r="F79" s="3" t="s">
        <v>23</v>
      </c>
      <c r="G79" s="1" t="s">
        <v>24</v>
      </c>
      <c r="H79" s="32" t="str">
        <f>_xlfn.XLOOKUP(B79,[2]CALCULATION!$B:$B,[2]CALCULATION!$H:$H,"")</f>
        <v>Huawei</v>
      </c>
      <c r="I79" s="28">
        <v>3.6377139139293386</v>
      </c>
      <c r="J79" s="28">
        <v>3.6732770600942257</v>
      </c>
      <c r="K79" s="28">
        <v>4.7661036489143429</v>
      </c>
      <c r="L79" s="28">
        <v>0.24571387397876343</v>
      </c>
      <c r="M79" s="28">
        <v>0.843313843159748</v>
      </c>
      <c r="N79" s="28">
        <v>2.4093764000536475</v>
      </c>
      <c r="O79" s="28">
        <v>3.1415242000610673</v>
      </c>
      <c r="P79" s="28">
        <v>1.6145382997605817</v>
      </c>
      <c r="Q79" s="28">
        <v>0.45987749441405346</v>
      </c>
      <c r="R79" s="28">
        <v>0.82187607902223814</v>
      </c>
      <c r="S79" s="93">
        <v>0.90227661207705889</v>
      </c>
      <c r="T79" s="93">
        <f>_xlfn.XLOOKUP(B79,'[3]Nur des jours'!$B:$B,'[3]Nur des jours'!$U:$U,"")</f>
        <v>5.7767105266912653</v>
      </c>
      <c r="U79" s="93">
        <v>2.576615929435869</v>
      </c>
      <c r="V79" s="93">
        <v>10.570440711919254</v>
      </c>
      <c r="W79" s="93">
        <v>5.7767105266912653</v>
      </c>
      <c r="X79" s="93">
        <v>2.6658983314927531</v>
      </c>
      <c r="Y79" s="93">
        <v>5.5761372359338299</v>
      </c>
      <c r="Z79" s="93">
        <v>0.3234569803642921</v>
      </c>
      <c r="AA79" s="93">
        <v>1.7044805997152093</v>
      </c>
      <c r="AB79" s="93">
        <v>4.741580416227924</v>
      </c>
      <c r="AC79" s="93">
        <f>_xlfn.XLOOKUP(B79,'[3]Nur des jours'!$B:$B,'[3]Nur des jours'!$N:$N,"")</f>
        <v>0.48029865908747171</v>
      </c>
      <c r="AD79" s="93">
        <v>0.48029865908747171</v>
      </c>
      <c r="AE79" s="93">
        <v>2.076145796771423</v>
      </c>
      <c r="AF79" s="93">
        <v>10.30651722297843</v>
      </c>
      <c r="AG79" s="93"/>
      <c r="AH79" s="93">
        <v>9.6647219297269391</v>
      </c>
      <c r="AI79" s="93">
        <v>9.1916907465358957</v>
      </c>
      <c r="AJ79" s="93">
        <v>11.711352176559192</v>
      </c>
      <c r="AK79" s="93">
        <v>8.4767216170132649</v>
      </c>
      <c r="AL79" s="93">
        <v>9.6647219297269391</v>
      </c>
      <c r="AM79" s="49" t="s">
        <v>5559</v>
      </c>
      <c r="AN79" s="49"/>
      <c r="AO79" s="48" t="str" cm="1">
        <f t="array" ref="AO79">IFERROR(_xlfn.IFS(
AQ79="MPR ISSUE","PDH",
AQ79="BSS Hardware Issue","BSS",
AQ79="Sites strategiques, MLL, Pylone, etc.","ENVTECH",
AQ79="AKTIVCO DEFAUT GE &amp; POWER Cabinet","AKTIVCO",
AQ79="AKTIVCO Coupure ENEO &amp; Baisse de tension","AKTIVCO GRID ONLY",
AQ79="Coupure ENEO &amp; Baisse de tension","IHS GRID ONLY",
AQ79="Defaut GE &amp; POWER Cabinet","IHS",
AQ79="Sharing","Partners",
AQ79="Sites strategiques &amp; DataCenter","SST &amp; DC",
AQ79="Exclu","Exclu",
AQ79="SAT","SAT",
AQ79="SPARE-ISSUE","SPARE-ISSUE",
AQ79="Fiber CAmtel","TRANS_FO_CAMTEL",
AQ79="Fiber AOF","Fiber AOF",
AQ79="Projet OCM (HUAWEI)","TRAVAUX-HUAWEI",
AQ79="Projet OCM (NOKIA)","TRAVAUX-NOKIA",
AQ79="ACCESS-ISSUE","ACCESS-ISSUE",
AQ79="Projet OCM (ZTE, NOKIA, autres projets)","TRAVAUX OCM",
AQ79="No root CAuse","No root cause",
AQ79="ODU HS","PDH",
AQ79="IP &amp; VLAN","PDH",
AQ79="Warehouse HUAWEI","SPARE-ISSUE",
AQ79="SPARE-HS","SPARE-ISSUE",
AQ79="Power Telco","BSS",AQ79="no impacts","no impacts"
),"")</f>
        <v>No root cause</v>
      </c>
      <c r="AP79" s="48" t="str" cm="1">
        <f t="array" ref="AP79">IFERROR(_xlfn.IFS(
AQ79="MPR ISSUE","TX ISSUE",
AQ79="BSS Hardware Issue","RAN ISSUE",
AQ79="Sites strategiques, MLL, Pylone, etc.","ENVTECH",
AQ79="AKTIVCO DEFAUT GE &amp; POWER Cabinet","POWER ISSUE",
AQ79="AKTIVCO Coupure ENEO &amp; Baisse de tension","POWER ISSUE",
AQ79="Coupure ENEO &amp; Baisse de tension","POWER ISSUE",
AQ79="Defaut GE &amp; POWER Cabinet","POWER ISSUE",
AQ79="Sharing","POWER ISSUE",
AQ79="Sites strategiques &amp; DataCenter","POWER ISSUE",
AQ79="Exclu","Exclu",
AQ79="SAT","TX ISSUE",
AQ79="SPARE-ISSUE","SPARE-ISSUE",
AQ79="Fiber CAmtel","TX ISSUE",
AQ79="Fiber AOF","TX ISSUE",
AQ79="Projet OCM (HUAWEI)","TRAVAUX-HUAWEI",
AQ79="Projet OCM (NOKIA)","TRAVAUX -NOKIA",
AQ79="ACCESS-ISSUE","ACCESS-ISSUE",
AQ79="Projet OCM (ZTE, NOKIA, autres projets)","TRAVAUX OCM",
AQ79="No root CAuse","No root cause",
AQ79="ODU HS","TX ISSUE",
AQ79="IP &amp; VLAN","TX ISSUE",
AQ79="Warehouse HUAWEI","SPARE-ISSUE",
AQ79="SPARE-HS","SPARE-ISSUE",
AQ79="Power Telco","RAN ISSUE",AQ79="no impacts","no impacts"
),"")</f>
        <v>No root cause</v>
      </c>
      <c r="AQ79" s="67" t="s">
        <v>5344</v>
      </c>
      <c r="AR79" s="48" t="str" cm="1">
        <f t="array" ref="AR79">IFERROR(_xlfn.IFS(
AQ79="MPR ISSUE","ACTIVE",
AQ79="BSS Hardware Issue","ACTIVE",
AQ79="Sites strategiques, MLL, Pylone, etc.","PASSIVE",
AQ79="AKTIVCO DEFAUT GE &amp; POWER Cabinet","PASSIVE",
AQ79="AKTIVCO Coupure ENEO &amp; Baisse de tension","PASSIVE",
AQ79="Coupure ENEO &amp; Baisse de tension","PASSIVE",
AQ79="Defaut GE &amp; POWER Cabinet","PASSIVE",
AQ79="Sharing","PASSIVE",
AQ79="Sites strategiques &amp; DataCenter","PASSIVE",
AQ79="Exclu","Exclu",
AQ79="SAT","ACTIVE",
AQ79="SPARE-ISSUE","SPARE-ISSUE",
AQ79="Fiber CAmtel","ACTIVE",
AQ79="Fiber AOF","ACTIVE",
AQ79="Projet OCM (HUAWEI)","PLANNED WORKS",
AQ79="Projet OCM (NOKIA)","PLANNED WORKS",
AQ79="ACCESS-ISSUE","ACCESS-ISSUE",
AQ79="Projet OCM (ZTE, NOKIA, autres projets)","PLANNED WORKS",
AQ79="No root CAuse","No root cause",
AQ79="ODU HS","ACTIVE",
AQ79="IP &amp; VLAN","ACTIVE",
AQ79="Warehouse HUAWEI","SPARE-ISSUE",
AQ79="SPARE-HS","SPARE-ISSUE",
AQ79="Power Telco","ACTIVE", AQ79="no impacts","no impacts"
),"")</f>
        <v>No root cause</v>
      </c>
      <c r="AS79" s="92" t="s">
        <v>6023</v>
      </c>
      <c r="AT79" s="98" t="s">
        <v>888</v>
      </c>
      <c r="AV79" s="17" t="s">
        <v>5537</v>
      </c>
      <c r="AW79" s="7" t="s">
        <v>6019</v>
      </c>
      <c r="AX79" s="6" t="s">
        <v>5537</v>
      </c>
      <c r="AY79" s="7"/>
      <c r="AZ79" s="3" t="s">
        <v>5537</v>
      </c>
      <c r="BA79" s="18" t="s">
        <v>5537</v>
      </c>
      <c r="BB79" s="18" t="s">
        <v>5537</v>
      </c>
      <c r="BC79" s="18" t="s">
        <v>5537</v>
      </c>
      <c r="BD79" s="18" t="s">
        <v>5537</v>
      </c>
      <c r="BE79" s="18" t="s">
        <v>5537</v>
      </c>
      <c r="BF79" s="18" t="s">
        <v>5537</v>
      </c>
      <c r="BG79" s="18" t="s">
        <v>5537</v>
      </c>
      <c r="BH79" s="18" t="s">
        <v>5537</v>
      </c>
      <c r="BI79" s="18" t="s">
        <v>5537</v>
      </c>
      <c r="BJ79" s="18" t="s">
        <v>5710</v>
      </c>
      <c r="BK79" s="18" t="s">
        <v>5537</v>
      </c>
      <c r="BL79" s="9" t="s">
        <v>5537</v>
      </c>
      <c r="BM79" s="14" t="s">
        <v>6448</v>
      </c>
      <c r="BN79" s="14" t="s">
        <v>5537</v>
      </c>
      <c r="BO79" s="14" t="str">
        <f>_xlfn.XLOOKUP(B79,'[4]cell downs 18042026 17h'!$B:$B,'[4]cell downs 18042026 17h'!$B:$B,"")</f>
        <v/>
      </c>
      <c r="BP79" s="14" t="str">
        <f>_xlfn.XLOOKUP(B79,'[5]Cells Huawei 19042026 15h'!$B:$B,'[5]Cells Huawei 19042026 15h'!$B:$B,"")</f>
        <v/>
      </c>
      <c r="BQ79" s="9" t="str">
        <f>_xlfn.XLOOKUP(B79,'[6]cells down 19042026 9H40'!$B:$B,'[6]cells down 19042026 9H40'!$B:$B,"")</f>
        <v/>
      </c>
      <c r="BR79" s="9" t="s">
        <v>888</v>
      </c>
      <c r="BS79" s="9" t="s">
        <v>318</v>
      </c>
      <c r="BT79" s="108"/>
    </row>
    <row r="80" spans="1:72" s="9" customFormat="1" ht="23.5" customHeight="1" x14ac:dyDescent="0.35">
      <c r="A80" s="1" t="s">
        <v>384</v>
      </c>
      <c r="B80" s="1" t="s">
        <v>385</v>
      </c>
      <c r="C80" s="3" t="str">
        <f>_xlfn.XLOOKUP(B80,'[1]daily break down'!$D:$D,'[1]daily break down'!$E:$E,"")</f>
        <v>NORD</v>
      </c>
      <c r="D80" s="1" t="s">
        <v>11</v>
      </c>
      <c r="E80" s="1" t="s">
        <v>154</v>
      </c>
      <c r="F80" s="3" t="s">
        <v>23</v>
      </c>
      <c r="G80" s="1" t="s">
        <v>386</v>
      </c>
      <c r="H80" s="33" t="str">
        <f>_xlfn.XLOOKUP(B80,[2]CALCULATION!$B:$B,[2]CALCULATION!$H:$H,"")</f>
        <v>NOKIA</v>
      </c>
      <c r="I80" s="28">
        <v>4.6228522998690194</v>
      </c>
      <c r="J80" s="28">
        <v>4.6228522998690194</v>
      </c>
      <c r="K80" s="28">
        <v>4.6228522998690194</v>
      </c>
      <c r="L80" s="28">
        <v>4.6228522998690194</v>
      </c>
      <c r="M80" s="28">
        <v>9.2457045997380387</v>
      </c>
      <c r="N80" s="28">
        <v>9.2457045997380387</v>
      </c>
      <c r="O80" s="28">
        <v>9.2457045997380387</v>
      </c>
      <c r="P80" s="28">
        <v>9.2457045997380387</v>
      </c>
      <c r="Q80" s="28">
        <v>9.2457045997380387</v>
      </c>
      <c r="R80" s="28">
        <v>9.2457045997380387</v>
      </c>
      <c r="S80" s="93">
        <v>9.2457045997380387</v>
      </c>
      <c r="T80" s="93">
        <f>_xlfn.XLOOKUP(B80,'[3]Nur des jours'!$B:$B,'[3]Nur des jours'!$U:$U,"")</f>
        <v>9.2457045997380387</v>
      </c>
      <c r="U80" s="93">
        <v>9.2457045997380387</v>
      </c>
      <c r="V80" s="93">
        <v>9.2457045997380387</v>
      </c>
      <c r="W80" s="93">
        <v>9.2457045997380387</v>
      </c>
      <c r="X80" s="93">
        <v>9.2457045997380387</v>
      </c>
      <c r="Y80" s="93">
        <v>9.2457045997380387</v>
      </c>
      <c r="Z80" s="93">
        <v>9.2457045997380387</v>
      </c>
      <c r="AA80" s="93">
        <v>9.2457045997380387</v>
      </c>
      <c r="AB80" s="93">
        <v>9.2457045997380387</v>
      </c>
      <c r="AC80" s="93">
        <f>_xlfn.XLOOKUP(B80,'[3]Nur des jours'!$B:$B,'[3]Nur des jours'!$N:$N,"")</f>
        <v>13.868556899607057</v>
      </c>
      <c r="AD80" s="93">
        <v>13.868556899607057</v>
      </c>
      <c r="AE80" s="93">
        <v>13.868556899607057</v>
      </c>
      <c r="AF80" s="93">
        <v>12.963715461429688</v>
      </c>
      <c r="AG80" s="93"/>
      <c r="AH80" s="93">
        <v>9.3669971707883501</v>
      </c>
      <c r="AI80" s="93">
        <v>0</v>
      </c>
      <c r="AJ80" s="93">
        <v>27.90192239962866</v>
      </c>
      <c r="AK80" s="93">
        <v>0</v>
      </c>
      <c r="AL80" s="93">
        <v>9.3669971707883501</v>
      </c>
      <c r="AM80" s="49" t="s">
        <v>5598</v>
      </c>
      <c r="AN80" s="49"/>
      <c r="AO80" s="48" t="str" cm="1">
        <f t="array" ref="AO80">IFERROR(_xlfn.IFS(
AQ80="MPR ISSUE","PDH",
AQ80="BSS Hardware Issue","BSS",
AQ80="Sites strategiques, MLL, Pylone, etc.","ENVTECH",
AQ80="AKTIVCO DEFAUT GE &amp; POWER Cabinet","AKTIVCO",
AQ80="AKTIVCO Coupure ENEO &amp; Baisse de tension","AKTIVCO GRID ONLY",
AQ80="Coupure ENEO &amp; Baisse de tension","IHS GRID ONLY",
AQ80="Defaut GE &amp; POWER Cabinet","IHS",
AQ80="Sharing","Partners",
AQ80="Sites strategiques &amp; DataCenter","SST &amp; DC",
AQ80="Exclu","Exclu",
AQ80="SAT","SAT",
AQ80="SPARE-ISSUE","SPARE-ISSUE",
AQ80="Fiber CAmtel","TRANS_FO_CAMTEL",
AQ80="Fiber AOF","Fiber AOF",
AQ80="Projet OCM (HUAWEI)","TRAVAUX-HUAWEI",
AQ80="Projet OCM (NOKIA)","TRAVAUX-NOKIA",
AQ80="ACCESS-ISSUE","ACCESS-ISSUE",
AQ80="Projet OCM (ZTE, NOKIA, autres projets)","TRAVAUX OCM",
AQ80="No root CAuse","No root cause",
AQ80="ODU HS","PDH",
AQ80="IP &amp; VLAN","PDH",
AQ80="Warehouse HUAWEI","SPARE-ISSUE",
AQ80="SPARE-HS","SPARE-ISSUE",
AQ80="Power Telco","BSS",AQ80="no impacts","no impacts"
),"")</f>
        <v>Exclu</v>
      </c>
      <c r="AP80" s="48" t="str" cm="1">
        <f t="array" ref="AP80">IFERROR(_xlfn.IFS(
AQ80="MPR ISSUE","TX ISSUE",
AQ80="BSS Hardware Issue","RAN ISSUE",
AQ80="Sites strategiques, MLL, Pylone, etc.","ENVTECH",
AQ80="AKTIVCO DEFAUT GE &amp; POWER Cabinet","POWER ISSUE",
AQ80="AKTIVCO Coupure ENEO &amp; Baisse de tension","POWER ISSUE",
AQ80="Coupure ENEO &amp; Baisse de tension","POWER ISSUE",
AQ80="Defaut GE &amp; POWER Cabinet","POWER ISSUE",
AQ80="Sharing","POWER ISSUE",
AQ80="Sites strategiques &amp; DataCenter","POWER ISSUE",
AQ80="Exclu","Exclu",
AQ80="SAT","TX ISSUE",
AQ80="SPARE-ISSUE","SPARE-ISSUE",
AQ80="Fiber CAmtel","TX ISSUE",
AQ80="Fiber AOF","TX ISSUE",
AQ80="Projet OCM (HUAWEI)","TRAVAUX-HUAWEI",
AQ80="Projet OCM (NOKIA)","TRAVAUX -NOKIA",
AQ80="ACCESS-ISSUE","ACCESS-ISSUE",
AQ80="Projet OCM (ZTE, NOKIA, autres projets)","TRAVAUX OCM",
AQ80="No root CAuse","No root cause",
AQ80="ODU HS","TX ISSUE",
AQ80="IP &amp; VLAN","TX ISSUE",
AQ80="Warehouse HUAWEI","SPARE-ISSUE",
AQ80="SPARE-HS","SPARE-ISSUE",
AQ80="Power Telco","RAN ISSUE",AQ80="no impacts","no impacts"
),"")</f>
        <v>Exclu</v>
      </c>
      <c r="AQ80" s="67" t="s">
        <v>5598</v>
      </c>
      <c r="AR80" s="48" t="str" cm="1">
        <f t="array" ref="AR80">IFERROR(_xlfn.IFS(
AQ80="MPR ISSUE","ACTIVE",
AQ80="BSS Hardware Issue","ACTIVE",
AQ80="Sites strategiques, MLL, Pylone, etc.","PASSIVE",
AQ80="AKTIVCO DEFAUT GE &amp; POWER Cabinet","PASSIVE",
AQ80="AKTIVCO Coupure ENEO &amp; Baisse de tension","PASSIVE",
AQ80="Coupure ENEO &amp; Baisse de tension","PASSIVE",
AQ80="Defaut GE &amp; POWER Cabinet","PASSIVE",
AQ80="Sharing","PASSIVE",
AQ80="Sites strategiques &amp; DataCenter","PASSIVE",
AQ80="Exclu","Exclu",
AQ80="SAT","ACTIVE",
AQ80="SPARE-ISSUE","SPARE-ISSUE",
AQ80="Fiber CAmtel","ACTIVE",
AQ80="Fiber AOF","ACTIVE",
AQ80="Projet OCM (HUAWEI)","PLANNED WORKS",
AQ80="Projet OCM (NOKIA)","PLANNED WORKS",
AQ80="ACCESS-ISSUE","ACCESS-ISSUE",
AQ80="Projet OCM (ZTE, NOKIA, autres projets)","PLANNED WORKS",
AQ80="No root CAuse","No root cause",
AQ80="ODU HS","ACTIVE",
AQ80="IP &amp; VLAN","ACTIVE",
AQ80="Warehouse HUAWEI","SPARE-ISSUE",
AQ80="SPARE-HS","SPARE-ISSUE",
AQ80="Power Telco","ACTIVE", AQ80="no impacts","no impacts"
),"")</f>
        <v>Exclu</v>
      </c>
      <c r="AS80" s="92" t="s">
        <v>5713</v>
      </c>
      <c r="AT80" s="98" t="s">
        <v>385</v>
      </c>
      <c r="AV80" s="17" t="s">
        <v>5537</v>
      </c>
      <c r="AW80" s="7" t="s">
        <v>5537</v>
      </c>
      <c r="AX80" s="6" t="s">
        <v>5537</v>
      </c>
      <c r="AY80" s="7"/>
      <c r="AZ80" s="3" t="s">
        <v>5713</v>
      </c>
      <c r="BA80" s="18" t="s">
        <v>5537</v>
      </c>
      <c r="BB80" s="18" t="s">
        <v>5537</v>
      </c>
      <c r="BC80" s="18" t="s">
        <v>5537</v>
      </c>
      <c r="BD80" s="18" t="s">
        <v>5537</v>
      </c>
      <c r="BE80" s="18" t="s">
        <v>5537</v>
      </c>
      <c r="BF80" s="18" t="s">
        <v>5537</v>
      </c>
      <c r="BG80" s="18" t="s">
        <v>5537</v>
      </c>
      <c r="BH80" s="18" t="s">
        <v>5537</v>
      </c>
      <c r="BI80" s="18" t="s">
        <v>5537</v>
      </c>
      <c r="BJ80" s="18" t="s">
        <v>5537</v>
      </c>
      <c r="BK80" s="18" t="s">
        <v>5537</v>
      </c>
      <c r="BL80" s="9" t="s">
        <v>5537</v>
      </c>
      <c r="BM80" s="14" t="s">
        <v>5537</v>
      </c>
      <c r="BN80" s="14" t="s">
        <v>5537</v>
      </c>
      <c r="BO80" s="14" t="str">
        <f>_xlfn.XLOOKUP(B80,'[4]cell downs 18042026 17h'!$B:$B,'[4]cell downs 18042026 17h'!$B:$B,"")</f>
        <v>NRD_110</v>
      </c>
      <c r="BP80" s="14" t="str">
        <f>_xlfn.XLOOKUP(B80,'[5]Cells Huawei 19042026 15h'!$B:$B,'[5]Cells Huawei 19042026 15h'!$B:$B,"")</f>
        <v/>
      </c>
      <c r="BQ80" s="9" t="str">
        <f>_xlfn.XLOOKUP(B80,'[6]cells down 19042026 9H40'!$B:$B,'[6]cells down 19042026 9H40'!$B:$B,"")</f>
        <v/>
      </c>
      <c r="BR80" s="9" t="s">
        <v>385</v>
      </c>
      <c r="BS80" s="9" t="s">
        <v>1129</v>
      </c>
      <c r="BT80" s="108"/>
    </row>
    <row r="81" spans="1:72" s="9" customFormat="1" ht="17.5" customHeight="1" x14ac:dyDescent="0.35">
      <c r="A81" s="1" t="s">
        <v>1117</v>
      </c>
      <c r="B81" s="8" t="s">
        <v>1118</v>
      </c>
      <c r="C81" s="3" t="str">
        <f>_xlfn.XLOOKUP(B81,'[1]daily break down'!$D:$D,'[1]daily break down'!$E:$E,"")</f>
        <v>EXTREME-NORD</v>
      </c>
      <c r="D81" s="1" t="s">
        <v>11</v>
      </c>
      <c r="E81" s="1" t="s">
        <v>83</v>
      </c>
      <c r="F81" s="3" t="s">
        <v>55</v>
      </c>
      <c r="G81" s="1" t="s">
        <v>1117</v>
      </c>
      <c r="H81" s="33" t="str">
        <f>_xlfn.XLOOKUP(B81,[2]CALCULATION!$B:$B,[2]CALCULATION!$H:$H,"")</f>
        <v>NOKIA</v>
      </c>
      <c r="I81" s="28">
        <v>0</v>
      </c>
      <c r="J81" s="28">
        <v>0</v>
      </c>
      <c r="K81" s="28">
        <v>0</v>
      </c>
      <c r="L81" s="28">
        <v>0</v>
      </c>
      <c r="M81" s="28">
        <v>0</v>
      </c>
      <c r="N81" s="28">
        <v>4.815749834923679E-3</v>
      </c>
      <c r="O81" s="28">
        <v>0</v>
      </c>
      <c r="P81" s="28">
        <v>0</v>
      </c>
      <c r="Q81" s="28">
        <v>0</v>
      </c>
      <c r="R81" s="28">
        <v>2.9429582324530077E-3</v>
      </c>
      <c r="S81" s="93">
        <v>0</v>
      </c>
      <c r="T81" s="93">
        <f>_xlfn.XLOOKUP(B81,'[3]Nur des jours'!$B:$B,'[3]Nur des jours'!$U:$U,"")</f>
        <v>5.4917540281116915E-2</v>
      </c>
      <c r="U81" s="93">
        <v>0</v>
      </c>
      <c r="V81" s="93">
        <v>1.689687742539673</v>
      </c>
      <c r="W81" s="93">
        <v>5.4917540281116915E-2</v>
      </c>
      <c r="X81" s="93">
        <v>0</v>
      </c>
      <c r="Y81" s="93">
        <v>0</v>
      </c>
      <c r="Z81" s="93">
        <v>0</v>
      </c>
      <c r="AA81" s="93">
        <v>0</v>
      </c>
      <c r="AB81" s="93">
        <v>0</v>
      </c>
      <c r="AC81" s="93">
        <f>_xlfn.XLOOKUP(B81,'[3]Nur des jours'!$B:$B,'[3]Nur des jours'!$N:$N,"")</f>
        <v>0</v>
      </c>
      <c r="AD81" s="93">
        <v>0</v>
      </c>
      <c r="AE81" s="93">
        <v>0</v>
      </c>
      <c r="AF81" s="93">
        <v>0</v>
      </c>
      <c r="AG81" s="93"/>
      <c r="AH81" s="93">
        <v>9.2815551818424691</v>
      </c>
      <c r="AI81" s="93">
        <v>0</v>
      </c>
      <c r="AJ81" s="93">
        <v>27.647412261345224</v>
      </c>
      <c r="AK81" s="93">
        <v>0</v>
      </c>
      <c r="AL81" s="93">
        <v>9.2815551818424691</v>
      </c>
      <c r="AM81" s="49" t="s">
        <v>5601</v>
      </c>
      <c r="AN81" s="49"/>
      <c r="AO81" s="48" t="str" cm="1">
        <f t="array" ref="AO81">IFERROR(_xlfn.IFS(
AQ81="MPR ISSUE","PDH",
AQ81="BSS Hardware Issue","BSS",
AQ81="Sites strategiques, MLL, Pylone, etc.","ENVTECH",
AQ81="AKTIVCO DEFAUT GE &amp; POWER Cabinet","AKTIVCO",
AQ81="AKTIVCO Coupure ENEO &amp; Baisse de tension","AKTIVCO GRID ONLY",
AQ81="Coupure ENEO &amp; Baisse de tension","IHS GRID ONLY",
AQ81="Defaut GE &amp; POWER Cabinet","IHS",
AQ81="Sharing","Partners",
AQ81="Sites strategiques &amp; DataCenter","SST &amp; DC",
AQ81="Exclu","Exclu",
AQ81="SAT","SAT",
AQ81="SPARE-ISSUE","SPARE-ISSUE",
AQ81="Fiber CAmtel","TRANS_FO_CAMTEL",
AQ81="Fiber AOF","Fiber AOF",
AQ81="Projet OCM (HUAWEI)","TRAVAUX-HUAWEI",
AQ81="Projet OCM (NOKIA)","TRAVAUX-NOKIA",
AQ81="ACCESS-ISSUE","ACCESS-ISSUE",
AQ81="Projet OCM (ZTE, NOKIA, autres projets)","TRAVAUX OCM",
AQ81="No root CAuse","No root cause",
AQ81="ODU HS","PDH",
AQ81="IP &amp; VLAN","PDH",
AQ81="Warehouse HUAWEI","SPARE-ISSUE",
AQ81="SPARE-HS","SPARE-ISSUE",
AQ81="Power Telco","BSS",AQ81="no impacts","no impacts"
),"")</f>
        <v>No root cause</v>
      </c>
      <c r="AP81" s="48" t="str" cm="1">
        <f t="array" ref="AP81">IFERROR(_xlfn.IFS(
AQ81="MPR ISSUE","TX ISSUE",
AQ81="BSS Hardware Issue","RAN ISSUE",
AQ81="Sites strategiques, MLL, Pylone, etc.","ENVTECH",
AQ81="AKTIVCO DEFAUT GE &amp; POWER Cabinet","POWER ISSUE",
AQ81="AKTIVCO Coupure ENEO &amp; Baisse de tension","POWER ISSUE",
AQ81="Coupure ENEO &amp; Baisse de tension","POWER ISSUE",
AQ81="Defaut GE &amp; POWER Cabinet","POWER ISSUE",
AQ81="Sharing","POWER ISSUE",
AQ81="Sites strategiques &amp; DataCenter","POWER ISSUE",
AQ81="Exclu","Exclu",
AQ81="SAT","TX ISSUE",
AQ81="SPARE-ISSUE","SPARE-ISSUE",
AQ81="Fiber CAmtel","TX ISSUE",
AQ81="Fiber AOF","TX ISSUE",
AQ81="Projet OCM (HUAWEI)","TRAVAUX-HUAWEI",
AQ81="Projet OCM (NOKIA)","TRAVAUX -NOKIA",
AQ81="ACCESS-ISSUE","ACCESS-ISSUE",
AQ81="Projet OCM (ZTE, NOKIA, autres projets)","TRAVAUX OCM",
AQ81="No root CAuse","No root cause",
AQ81="ODU HS","TX ISSUE",
AQ81="IP &amp; VLAN","TX ISSUE",
AQ81="Warehouse HUAWEI","SPARE-ISSUE",
AQ81="SPARE-HS","SPARE-ISSUE",
AQ81="Power Telco","RAN ISSUE",AQ81="no impacts","no impacts"
),"")</f>
        <v>No root cause</v>
      </c>
      <c r="AQ81" s="67" t="s">
        <v>5344</v>
      </c>
      <c r="AR81" s="48" t="str" cm="1">
        <f t="array" ref="AR81">IFERROR(_xlfn.IFS(
AQ81="MPR ISSUE","ACTIVE",
AQ81="BSS Hardware Issue","ACTIVE",
AQ81="Sites strategiques, MLL, Pylone, etc.","PASSIVE",
AQ81="AKTIVCO DEFAUT GE &amp; POWER Cabinet","PASSIVE",
AQ81="AKTIVCO Coupure ENEO &amp; Baisse de tension","PASSIVE",
AQ81="Coupure ENEO &amp; Baisse de tension","PASSIVE",
AQ81="Defaut GE &amp; POWER Cabinet","PASSIVE",
AQ81="Sharing","PASSIVE",
AQ81="Sites strategiques &amp; DataCenter","PASSIVE",
AQ81="Exclu","Exclu",
AQ81="SAT","ACTIVE",
AQ81="SPARE-ISSUE","SPARE-ISSUE",
AQ81="Fiber CAmtel","ACTIVE",
AQ81="Fiber AOF","ACTIVE",
AQ81="Projet OCM (HUAWEI)","PLANNED WORKS",
AQ81="Projet OCM (NOKIA)","PLANNED WORKS",
AQ81="ACCESS-ISSUE","ACCESS-ISSUE",
AQ81="Projet OCM (ZTE, NOKIA, autres projets)","PLANNED WORKS",
AQ81="No root CAuse","No root cause",
AQ81="ODU HS","ACTIVE",
AQ81="IP &amp; VLAN","ACTIVE",
AQ81="Warehouse HUAWEI","SPARE-ISSUE",
AQ81="SPARE-HS","SPARE-ISSUE",
AQ81="Power Telco","ACTIVE", AQ81="no impacts","no impacts"
),"")</f>
        <v>No root cause</v>
      </c>
      <c r="AS81" s="92" t="s">
        <v>5871</v>
      </c>
      <c r="AT81" s="98" t="s">
        <v>1118</v>
      </c>
      <c r="AV81" s="17" t="s">
        <v>5537</v>
      </c>
      <c r="AW81" s="7" t="s">
        <v>5537</v>
      </c>
      <c r="AX81" s="6" t="s">
        <v>5537</v>
      </c>
      <c r="AY81" s="7"/>
      <c r="AZ81" s="3" t="s">
        <v>5537</v>
      </c>
      <c r="BA81" s="18" t="s">
        <v>5537</v>
      </c>
      <c r="BB81" s="18" t="s">
        <v>5537</v>
      </c>
      <c r="BC81" s="18" t="s">
        <v>5537</v>
      </c>
      <c r="BD81" s="18" t="s">
        <v>5537</v>
      </c>
      <c r="BE81" s="18" t="s">
        <v>5537</v>
      </c>
      <c r="BF81" s="18" t="s">
        <v>5537</v>
      </c>
      <c r="BG81" s="18" t="s">
        <v>5537</v>
      </c>
      <c r="BH81" s="18" t="s">
        <v>5537</v>
      </c>
      <c r="BI81" s="18" t="s">
        <v>5871</v>
      </c>
      <c r="BJ81" s="18" t="s">
        <v>5537</v>
      </c>
      <c r="BK81" s="18" t="s">
        <v>5537</v>
      </c>
      <c r="BL81" s="9" t="s">
        <v>5537</v>
      </c>
      <c r="BM81" s="14" t="s">
        <v>5537</v>
      </c>
      <c r="BN81" s="14" t="s">
        <v>5537</v>
      </c>
      <c r="BO81" s="14" t="str">
        <f>_xlfn.XLOOKUP(B81,'[4]cell downs 18042026 17h'!$B:$B,'[4]cell downs 18042026 17h'!$B:$B,"")</f>
        <v/>
      </c>
      <c r="BP81" s="14" t="str">
        <f>_xlfn.XLOOKUP(B81,'[5]Cells Huawei 19042026 15h'!$B:$B,'[5]Cells Huawei 19042026 15h'!$B:$B,"")</f>
        <v/>
      </c>
      <c r="BQ81" s="9" t="str">
        <f>_xlfn.XLOOKUP(B81,'[6]cells down 19042026 9H40'!$B:$B,'[6]cells down 19042026 9H40'!$B:$B,"")</f>
        <v/>
      </c>
      <c r="BR81" s="9" t="s">
        <v>1118</v>
      </c>
      <c r="BS81" s="9" t="s">
        <v>302</v>
      </c>
      <c r="BT81" s="108"/>
    </row>
    <row r="82" spans="1:72" s="9" customFormat="1" ht="46.5" customHeight="1" x14ac:dyDescent="0.35">
      <c r="A82" s="16" t="s">
        <v>4823</v>
      </c>
      <c r="B82" s="8" t="s">
        <v>4824</v>
      </c>
      <c r="C82" s="3" t="str">
        <f>_xlfn.XLOOKUP(B82,'[1]daily break down'!$D:$D,'[1]daily break down'!$E:$E,"")</f>
        <v>Yaounde</v>
      </c>
      <c r="D82" s="1" t="s">
        <v>11</v>
      </c>
      <c r="E82" s="1" t="s">
        <v>12</v>
      </c>
      <c r="F82" s="3" t="s">
        <v>37</v>
      </c>
      <c r="G82" s="1" t="s">
        <v>38</v>
      </c>
      <c r="H82" s="34" t="str">
        <f>_xlfn.XLOOKUP(B82,[2]CALCULATION!$B:$B,[2]CALCULATION!$H:$H,"")</f>
        <v>ZTE</v>
      </c>
      <c r="I82" s="28">
        <v>6.3583837709348137</v>
      </c>
      <c r="J82" s="28">
        <v>9.2457045997380387</v>
      </c>
      <c r="K82" s="28">
        <v>9.2457045997380387</v>
      </c>
      <c r="L82" s="28">
        <v>9.2457045997380387</v>
      </c>
      <c r="M82" s="28">
        <v>9.2457045997380387</v>
      </c>
      <c r="N82" s="28">
        <v>8.9328594909725965</v>
      </c>
      <c r="O82" s="28">
        <v>9.2457045997380387</v>
      </c>
      <c r="P82" s="28">
        <v>7.4642656370832672</v>
      </c>
      <c r="Q82" s="28">
        <v>4.6431842891508497</v>
      </c>
      <c r="R82" s="28">
        <v>9.2457045997380387</v>
      </c>
      <c r="S82" s="93">
        <v>9.2457045997380387</v>
      </c>
      <c r="T82" s="93">
        <f>_xlfn.XLOOKUP(B82,'[3]Nur des jours'!$B:$B,'[3]Nur des jours'!$U:$U,"")</f>
        <v>9.2733846412866363</v>
      </c>
      <c r="U82" s="93">
        <v>9.2457045997380387</v>
      </c>
      <c r="V82" s="93">
        <v>9.2457045997380387</v>
      </c>
      <c r="W82" s="93">
        <v>9.2733846412866363</v>
      </c>
      <c r="X82" s="93">
        <v>9.2457045997380387</v>
      </c>
      <c r="Y82" s="93">
        <v>5.822189976400626</v>
      </c>
      <c r="Z82" s="93">
        <v>9.2457045997380387</v>
      </c>
      <c r="AA82" s="93">
        <v>9.2457045997380387</v>
      </c>
      <c r="AB82" s="93">
        <v>9.2457045997380387</v>
      </c>
      <c r="AC82" s="93">
        <f>_xlfn.XLOOKUP(B82,'[3]Nur des jours'!$B:$B,'[3]Nur des jours'!$N:$N,"")</f>
        <v>9.2457045997380387</v>
      </c>
      <c r="AD82" s="93">
        <v>9.2457045997380387</v>
      </c>
      <c r="AE82" s="93">
        <v>9.2457045997380387</v>
      </c>
      <c r="AF82" s="93">
        <v>19.343480066089668</v>
      </c>
      <c r="AG82" s="93"/>
      <c r="AH82" s="93">
        <v>9.2457045997380387</v>
      </c>
      <c r="AI82" s="93">
        <v>0</v>
      </c>
      <c r="AJ82" s="93">
        <v>0</v>
      </c>
      <c r="AK82" s="93">
        <v>17.729448614148101</v>
      </c>
      <c r="AL82" s="93">
        <v>9.2457045997380387</v>
      </c>
      <c r="AM82" s="49" t="s">
        <v>5559</v>
      </c>
      <c r="AN82" s="49"/>
      <c r="AO82" s="48" t="str" cm="1">
        <f t="array" ref="AO82">IFERROR(_xlfn.IFS(
AQ82="MPR ISSUE","PDH",
AQ82="BSS Hardware Issue","BSS",
AQ82="Sites strategiques, MLL, Pylone, etc.","ENVTECH",
AQ82="AKTIVCO DEFAUT GE &amp; POWER Cabinet","AKTIVCO",
AQ82="AKTIVCO Coupure ENEO &amp; Baisse de tension","AKTIVCO GRID ONLY",
AQ82="Coupure ENEO &amp; Baisse de tension","IHS GRID ONLY",
AQ82="Defaut GE &amp; POWER Cabinet","IHS",
AQ82="Sharing","Partners",
AQ82="Sites strategiques &amp; DataCenter","SST &amp; DC",
AQ82="Exclu","Exclu",
AQ82="SAT","SAT",
AQ82="SPARE-ISSUE","SPARE-ISSUE",
AQ82="Fiber CAmtel","TRANS_FO_CAMTEL",
AQ82="Fiber AOF","Fiber AOF",
AQ82="Projet OCM (HUAWEI)","TRAVAUX-HUAWEI",
AQ82="Projet OCM (NOKIA)","TRAVAUX-NOKIA",
AQ82="ACCESS-ISSUE","ACCESS-ISSUE",
AQ82="Projet OCM (ZTE, NOKIA, autres projets)","TRAVAUX OCM",
AQ82="No root CAuse","No root cause",
AQ82="ODU HS","PDH",
AQ82="IP &amp; VLAN","PDH",
AQ82="Warehouse HUAWEI","SPARE-ISSUE",
AQ82="SPARE-HS","SPARE-ISSUE",
AQ82="Power Telco","BSS",AQ82="no impacts","no impacts"
),"")</f>
        <v>BSS</v>
      </c>
      <c r="AP82" s="48" t="str" cm="1">
        <f t="array" ref="AP82">IFERROR(_xlfn.IFS(
AQ82="MPR ISSUE","TX ISSUE",
AQ82="BSS Hardware Issue","RAN ISSUE",
AQ82="Sites strategiques, MLL, Pylone, etc.","ENVTECH",
AQ82="AKTIVCO DEFAUT GE &amp; POWER Cabinet","POWER ISSUE",
AQ82="AKTIVCO Coupure ENEO &amp; Baisse de tension","POWER ISSUE",
AQ82="Coupure ENEO &amp; Baisse de tension","POWER ISSUE",
AQ82="Defaut GE &amp; POWER Cabinet","POWER ISSUE",
AQ82="Sharing","POWER ISSUE",
AQ82="Sites strategiques &amp; DataCenter","POWER ISSUE",
AQ82="Exclu","Exclu",
AQ82="SAT","TX ISSUE",
AQ82="SPARE-ISSUE","SPARE-ISSUE",
AQ82="Fiber CAmtel","TX ISSUE",
AQ82="Fiber AOF","TX ISSUE",
AQ82="Projet OCM (HUAWEI)","TRAVAUX-HUAWEI",
AQ82="Projet OCM (NOKIA)","TRAVAUX -NOKIA",
AQ82="ACCESS-ISSUE","ACCESS-ISSUE",
AQ82="Projet OCM (ZTE, NOKIA, autres projets)","TRAVAUX OCM",
AQ82="No root CAuse","No root cause",
AQ82="ODU HS","TX ISSUE",
AQ82="IP &amp; VLAN","TX ISSUE",
AQ82="Warehouse HUAWEI","SPARE-ISSUE",
AQ82="SPARE-HS","SPARE-ISSUE",
AQ82="Power Telco","RAN ISSUE",AQ82="no impacts","no impacts"
),"")</f>
        <v>RAN ISSUE</v>
      </c>
      <c r="AQ82" s="67" t="s">
        <v>5320</v>
      </c>
      <c r="AR82" s="48" t="str" cm="1">
        <f t="array" ref="AR82">IFERROR(_xlfn.IFS(
AQ82="MPR ISSUE","ACTIVE",
AQ82="BSS Hardware Issue","ACTIVE",
AQ82="Sites strategiques, MLL, Pylone, etc.","PASSIVE",
AQ82="AKTIVCO DEFAUT GE &amp; POWER Cabinet","PASSIVE",
AQ82="AKTIVCO Coupure ENEO &amp; Baisse de tension","PASSIVE",
AQ82="Coupure ENEO &amp; Baisse de tension","PASSIVE",
AQ82="Defaut GE &amp; POWER Cabinet","PASSIVE",
AQ82="Sharing","PASSIVE",
AQ82="Sites strategiques &amp; DataCenter","PASSIVE",
AQ82="Exclu","Exclu",
AQ82="SAT","ACTIVE",
AQ82="SPARE-ISSUE","SPARE-ISSUE",
AQ82="Fiber CAmtel","ACTIVE",
AQ82="Fiber AOF","ACTIVE",
AQ82="Projet OCM (HUAWEI)","PLANNED WORKS",
AQ82="Projet OCM (NOKIA)","PLANNED WORKS",
AQ82="ACCESS-ISSUE","ACCESS-ISSUE",
AQ82="Projet OCM (ZTE, NOKIA, autres projets)","PLANNED WORKS",
AQ82="No root CAuse","No root cause",
AQ82="ODU HS","ACTIVE",
AQ82="IP &amp; VLAN","ACTIVE",
AQ82="Warehouse HUAWEI","SPARE-ISSUE",
AQ82="SPARE-HS","SPARE-ISSUE",
AQ82="Power Telco","ACTIVE", AQ82="no impacts","no impacts"
),"")</f>
        <v>ACTIVE</v>
      </c>
      <c r="AS82" s="92" t="s">
        <v>6074</v>
      </c>
      <c r="AT82" s="98" t="s">
        <v>4824</v>
      </c>
      <c r="AV82" s="17" t="s">
        <v>5537</v>
      </c>
      <c r="AW82" s="7" t="s">
        <v>6007</v>
      </c>
      <c r="AX82" s="6" t="s">
        <v>5537</v>
      </c>
      <c r="AY82" s="7"/>
      <c r="AZ82" s="3" t="s">
        <v>5537</v>
      </c>
      <c r="BA82" s="18" t="s">
        <v>5537</v>
      </c>
      <c r="BB82" s="18" t="s">
        <v>5537</v>
      </c>
      <c r="BC82" s="18" t="s">
        <v>5537</v>
      </c>
      <c r="BD82" s="18" t="s">
        <v>5537</v>
      </c>
      <c r="BE82" s="18" t="s">
        <v>5537</v>
      </c>
      <c r="BF82" s="18" t="s">
        <v>5537</v>
      </c>
      <c r="BG82" s="18" t="s">
        <v>5537</v>
      </c>
      <c r="BH82" s="18" t="s">
        <v>5537</v>
      </c>
      <c r="BI82" s="18" t="s">
        <v>5537</v>
      </c>
      <c r="BJ82" s="18" t="s">
        <v>5537</v>
      </c>
      <c r="BK82" s="18" t="s">
        <v>5537</v>
      </c>
      <c r="BL82" s="9" t="s">
        <v>5537</v>
      </c>
      <c r="BM82" s="14" t="s">
        <v>6462</v>
      </c>
      <c r="BN82" s="14" t="s">
        <v>4824</v>
      </c>
      <c r="BO82" s="14" t="str">
        <f>_xlfn.XLOOKUP(B82,'[4]cell downs 18042026 17h'!$B:$B,'[4]cell downs 18042026 17h'!$B:$B,"")</f>
        <v/>
      </c>
      <c r="BP82" s="14" t="str">
        <f>_xlfn.XLOOKUP(B82,'[5]Cells Huawei 19042026 15h'!$B:$B,'[5]Cells Huawei 19042026 15h'!$B:$B,"")</f>
        <v/>
      </c>
      <c r="BQ82" s="9" t="str">
        <f>_xlfn.XLOOKUP(B82,'[6]cells down 19042026 9H40'!$B:$B,'[6]cells down 19042026 9H40'!$B:$B,"")</f>
        <v>CTR_002</v>
      </c>
      <c r="BR82" s="9" t="s">
        <v>4824</v>
      </c>
      <c r="BS82" s="9" t="s">
        <v>318</v>
      </c>
      <c r="BT82" s="108"/>
    </row>
    <row r="83" spans="1:72" s="9" customFormat="1" x14ac:dyDescent="0.35">
      <c r="A83" s="1" t="s">
        <v>2036</v>
      </c>
      <c r="B83" s="8" t="s">
        <v>2037</v>
      </c>
      <c r="C83" s="3" t="str">
        <f>_xlfn.XLOOKUP(B83,'[1]daily break down'!$D:$D,'[1]daily break down'!$E:$E,"")</f>
        <v>Yaounde</v>
      </c>
      <c r="D83" s="1" t="s">
        <v>21</v>
      </c>
      <c r="E83" s="1" t="s">
        <v>30</v>
      </c>
      <c r="F83" s="3" t="s">
        <v>37</v>
      </c>
      <c r="G83" s="1" t="s">
        <v>38</v>
      </c>
      <c r="H83" s="34" t="str">
        <f>_xlfn.XLOOKUP(B83,[2]CALCULATION!$B:$B,[2]CALCULATION!$H:$H,"")</f>
        <v>ZTE</v>
      </c>
      <c r="I83" s="28">
        <v>3.4843679105563679</v>
      </c>
      <c r="J83" s="28">
        <v>9.195320503491395</v>
      </c>
      <c r="K83" s="28">
        <v>9.1744534618600397</v>
      </c>
      <c r="L83" s="28">
        <v>9.227762510950738</v>
      </c>
      <c r="M83" s="28">
        <v>13.025207386290678</v>
      </c>
      <c r="N83" s="28">
        <v>24.07815830700876</v>
      </c>
      <c r="O83" s="28">
        <v>0</v>
      </c>
      <c r="P83" s="28">
        <v>2.9564852625180862</v>
      </c>
      <c r="Q83" s="28">
        <v>2.8731241064625768</v>
      </c>
      <c r="R83" s="28">
        <v>3.2196775132478965</v>
      </c>
      <c r="S83" s="93">
        <v>0.76334135198454478</v>
      </c>
      <c r="T83" s="93">
        <f>_xlfn.XLOOKUP(B83,'[3]Nur des jours'!$B:$B,'[3]Nur des jours'!$U:$U,"")</f>
        <v>2.9626918697725384</v>
      </c>
      <c r="U83" s="93">
        <v>16.532974919599468</v>
      </c>
      <c r="V83" s="93">
        <v>17.700887188135827</v>
      </c>
      <c r="W83" s="93">
        <v>2.9626918697725384</v>
      </c>
      <c r="X83" s="93">
        <v>6.7759742946583232</v>
      </c>
      <c r="Y83" s="93">
        <v>4.5641035518915176</v>
      </c>
      <c r="Z83" s="93">
        <v>22.417337979014537</v>
      </c>
      <c r="AA83" s="93">
        <v>35.749219536972838</v>
      </c>
      <c r="AB83" s="93">
        <v>6.4995840859736385</v>
      </c>
      <c r="AC83" s="93">
        <f>_xlfn.XLOOKUP(B83,'[3]Nur des jours'!$B:$B,'[3]Nur des jours'!$N:$N,"")</f>
        <v>8.430088633205207</v>
      </c>
      <c r="AD83" s="93">
        <v>8.430088633205207</v>
      </c>
      <c r="AE83" s="93">
        <v>9.2457045997380387</v>
      </c>
      <c r="AF83" s="93">
        <v>10.207318517377077</v>
      </c>
      <c r="AG83" s="93"/>
      <c r="AH83" s="93">
        <v>9.2457045997380387</v>
      </c>
      <c r="AI83" s="93">
        <v>0</v>
      </c>
      <c r="AJ83" s="93">
        <v>0</v>
      </c>
      <c r="AK83" s="93">
        <v>17.729448614148101</v>
      </c>
      <c r="AL83" s="93">
        <v>9.2457045997380387</v>
      </c>
      <c r="AM83" s="49" t="s">
        <v>5559</v>
      </c>
      <c r="AN83" s="49"/>
      <c r="AO83" s="48" t="str" cm="1">
        <f t="array" ref="AO83">IFERROR(_xlfn.IFS(
AQ83="MPR ISSUE","PDH",
AQ83="BSS Hardware Issue","BSS",
AQ83="Sites strategiques, MLL, Pylone, etc.","ENVTECH",
AQ83="AKTIVCO DEFAUT GE &amp; POWER Cabinet","AKTIVCO",
AQ83="AKTIVCO Coupure ENEO &amp; Baisse de tension","AKTIVCO GRID ONLY",
AQ83="Coupure ENEO &amp; Baisse de tension","IHS GRID ONLY",
AQ83="Defaut GE &amp; POWER Cabinet","IHS",
AQ83="Sharing","Partners",
AQ83="Sites strategiques &amp; DataCenter","SST &amp; DC",
AQ83="Exclu","Exclu",
AQ83="SAT","SAT",
AQ83="SPARE-ISSUE","SPARE-ISSUE",
AQ83="Fiber CAmtel","TRANS_FO_CAMTEL",
AQ83="Fiber AOF","Fiber AOF",
AQ83="Projet OCM (HUAWEI)","TRAVAUX-HUAWEI",
AQ83="Projet OCM (NOKIA)","TRAVAUX-NOKIA",
AQ83="ACCESS-ISSUE","ACCESS-ISSUE",
AQ83="Projet OCM (ZTE, NOKIA, autres projets)","TRAVAUX OCM",
AQ83="No root CAuse","No root cause",
AQ83="ODU HS","PDH",
AQ83="IP &amp; VLAN","PDH",
AQ83="Warehouse HUAWEI","SPARE-ISSUE",
AQ83="SPARE-HS","SPARE-ISSUE",
AQ83="Power Telco","BSS",AQ83="no impacts","no impacts"
),"")</f>
        <v>AKTIVCO GRID ONLY</v>
      </c>
      <c r="AP83" s="48" t="str" cm="1">
        <f t="array" ref="AP83">IFERROR(_xlfn.IFS(
AQ83="MPR ISSUE","TX ISSUE",
AQ83="BSS Hardware Issue","RAN ISSUE",
AQ83="Sites strategiques, MLL, Pylone, etc.","ENVTECH",
AQ83="AKTIVCO DEFAUT GE &amp; POWER Cabinet","POWER ISSUE",
AQ83="AKTIVCO Coupure ENEO &amp; Baisse de tension","POWER ISSUE",
AQ83="Coupure ENEO &amp; Baisse de tension","POWER ISSUE",
AQ83="Defaut GE &amp; POWER Cabinet","POWER ISSUE",
AQ83="Sharing","POWER ISSUE",
AQ83="Sites strategiques &amp; DataCenter","POWER ISSUE",
AQ83="Exclu","Exclu",
AQ83="SAT","TX ISSUE",
AQ83="SPARE-ISSUE","SPARE-ISSUE",
AQ83="Fiber CAmtel","TX ISSUE",
AQ83="Fiber AOF","TX ISSUE",
AQ83="Projet OCM (HUAWEI)","TRAVAUX-HUAWEI",
AQ83="Projet OCM (NOKIA)","TRAVAUX -NOKIA",
AQ83="ACCESS-ISSUE","ACCESS-ISSUE",
AQ83="Projet OCM (ZTE, NOKIA, autres projets)","TRAVAUX OCM",
AQ83="No root CAuse","No root cause",
AQ83="ODU HS","TX ISSUE",
AQ83="IP &amp; VLAN","TX ISSUE",
AQ83="Warehouse HUAWEI","SPARE-ISSUE",
AQ83="SPARE-HS","SPARE-ISSUE",
AQ83="Power Telco","RAN ISSUE",AQ83="no impacts","no impacts"
),"")</f>
        <v>POWER ISSUE</v>
      </c>
      <c r="AQ83" s="67" t="s">
        <v>5327</v>
      </c>
      <c r="AR83" s="48" t="str" cm="1">
        <f t="array" ref="AR83">IFERROR(_xlfn.IFS(
AQ83="MPR ISSUE","ACTIVE",
AQ83="BSS Hardware Issue","ACTIVE",
AQ83="Sites strategiques, MLL, Pylone, etc.","PASSIVE",
AQ83="AKTIVCO DEFAUT GE &amp; POWER Cabinet","PASSIVE",
AQ83="AKTIVCO Coupure ENEO &amp; Baisse de tension","PASSIVE",
AQ83="Coupure ENEO &amp; Baisse de tension","PASSIVE",
AQ83="Defaut GE &amp; POWER Cabinet","PASSIVE",
AQ83="Sharing","PASSIVE",
AQ83="Sites strategiques &amp; DataCenter","PASSIVE",
AQ83="Exclu","Exclu",
AQ83="SAT","ACTIVE",
AQ83="SPARE-ISSUE","SPARE-ISSUE",
AQ83="Fiber CAmtel","ACTIVE",
AQ83="Fiber AOF","ACTIVE",
AQ83="Projet OCM (HUAWEI)","PLANNED WORKS",
AQ83="Projet OCM (NOKIA)","PLANNED WORKS",
AQ83="ACCESS-ISSUE","ACCESS-ISSUE",
AQ83="Projet OCM (ZTE, NOKIA, autres projets)","PLANNED WORKS",
AQ83="No root CAuse","No root cause",
AQ83="ODU HS","ACTIVE",
AQ83="IP &amp; VLAN","ACTIVE",
AQ83="Warehouse HUAWEI","SPARE-ISSUE",
AQ83="SPARE-HS","SPARE-ISSUE",
AQ83="Power Telco","ACTIVE", AQ83="no impacts","no impacts"
),"")</f>
        <v>PASSIVE</v>
      </c>
      <c r="AS83" s="92" t="s">
        <v>6397</v>
      </c>
      <c r="AT83" s="98" t="s">
        <v>2037</v>
      </c>
      <c r="AV83" s="17" t="s">
        <v>5537</v>
      </c>
      <c r="AW83" s="7" t="s">
        <v>6007</v>
      </c>
      <c r="AX83" s="6" t="s">
        <v>6397</v>
      </c>
      <c r="AY83" s="7"/>
      <c r="AZ83" s="3" t="s">
        <v>5537</v>
      </c>
      <c r="BA83" s="18" t="s">
        <v>5537</v>
      </c>
      <c r="BB83" s="18" t="s">
        <v>5537</v>
      </c>
      <c r="BC83" s="18" t="s">
        <v>5537</v>
      </c>
      <c r="BD83" s="18" t="s">
        <v>5537</v>
      </c>
      <c r="BE83" s="18" t="s">
        <v>5537</v>
      </c>
      <c r="BF83" s="18" t="s">
        <v>5537</v>
      </c>
      <c r="BG83" s="18" t="s">
        <v>5537</v>
      </c>
      <c r="BH83" s="18" t="s">
        <v>5537</v>
      </c>
      <c r="BI83" s="18" t="s">
        <v>5537</v>
      </c>
      <c r="BJ83" s="18" t="s">
        <v>5537</v>
      </c>
      <c r="BK83" s="18" t="s">
        <v>5537</v>
      </c>
      <c r="BL83" s="9" t="s">
        <v>5537</v>
      </c>
      <c r="BM83" s="14" t="s">
        <v>6462</v>
      </c>
      <c r="BN83" s="14" t="s">
        <v>5537</v>
      </c>
      <c r="BO83" s="14" t="str">
        <f>_xlfn.XLOOKUP(B83,'[4]cell downs 18042026 17h'!$B:$B,'[4]cell downs 18042026 17h'!$B:$B,"")</f>
        <v/>
      </c>
      <c r="BP83" s="14" t="str">
        <f>_xlfn.XLOOKUP(B83,'[5]Cells Huawei 19042026 15h'!$B:$B,'[5]Cells Huawei 19042026 15h'!$B:$B,"")</f>
        <v/>
      </c>
      <c r="BQ83" s="9" t="str">
        <f>_xlfn.XLOOKUP(B83,'[6]cells down 19042026 9H40'!$B:$B,'[6]cells down 19042026 9H40'!$B:$B,"")</f>
        <v/>
      </c>
      <c r="BR83" s="9" t="s">
        <v>5537</v>
      </c>
      <c r="BS83" s="9" t="s">
        <v>5537</v>
      </c>
      <c r="BT83" s="108"/>
    </row>
    <row r="84" spans="1:72" s="9" customFormat="1" ht="15" customHeight="1" x14ac:dyDescent="0.35">
      <c r="A84" s="1" t="s">
        <v>1965</v>
      </c>
      <c r="B84" s="8" t="s">
        <v>1966</v>
      </c>
      <c r="C84" s="3" t="str">
        <f>_xlfn.XLOOKUP(B84,'[1]daily break down'!$D:$D,'[1]daily break down'!$E:$E,"")</f>
        <v>Douala</v>
      </c>
      <c r="D84" s="1" t="s">
        <v>5522</v>
      </c>
      <c r="E84" s="1"/>
      <c r="F84" s="3" t="s">
        <v>31</v>
      </c>
      <c r="G84" s="1" t="s">
        <v>32</v>
      </c>
      <c r="H84" s="34" t="str">
        <f>_xlfn.XLOOKUP(B84,[2]CALCULATION!$B:$B,[2]CALCULATION!$H:$H,"")</f>
        <v>ZTE</v>
      </c>
      <c r="I84" s="28">
        <v>9.2457045997380387</v>
      </c>
      <c r="J84" s="28">
        <v>9.2457045997380387</v>
      </c>
      <c r="K84" s="28">
        <v>9.2457045997380387</v>
      </c>
      <c r="L84" s="28">
        <v>9.2457045997380387</v>
      </c>
      <c r="M84" s="28">
        <v>9.2457045997380387</v>
      </c>
      <c r="N84" s="28">
        <v>9.2457045997380387</v>
      </c>
      <c r="O84" s="28">
        <v>9.2457045997380387</v>
      </c>
      <c r="P84" s="28">
        <v>9.2457045997380387</v>
      </c>
      <c r="Q84" s="28">
        <v>9.2457045997380387</v>
      </c>
      <c r="R84" s="28">
        <v>9.2457045997380387</v>
      </c>
      <c r="S84" s="93">
        <v>9.2457045997380387</v>
      </c>
      <c r="T84" s="93">
        <f>_xlfn.XLOOKUP(B84,'[3]Nur des jours'!$B:$B,'[3]Nur des jours'!$U:$U,"")</f>
        <v>20.494698701320942</v>
      </c>
      <c r="U84" s="93">
        <v>9.2457045997380387</v>
      </c>
      <c r="V84" s="93">
        <v>9.2457045997380387</v>
      </c>
      <c r="W84" s="93">
        <v>20.494698701320942</v>
      </c>
      <c r="X84" s="93">
        <v>0.71957406979365524</v>
      </c>
      <c r="Y84" s="93">
        <v>8.2347053502381318</v>
      </c>
      <c r="Z84" s="93">
        <v>9.2457045997380387</v>
      </c>
      <c r="AA84" s="93">
        <v>9.2457045997380387</v>
      </c>
      <c r="AB84" s="93">
        <v>9.2457045997380387</v>
      </c>
      <c r="AC84" s="93">
        <f>_xlfn.XLOOKUP(B84,'[3]Nur des jours'!$B:$B,'[3]Nur des jours'!$N:$N,"")</f>
        <v>9.2457045997380387</v>
      </c>
      <c r="AD84" s="93">
        <v>9.2457045997380387</v>
      </c>
      <c r="AE84" s="93">
        <v>9.2457045997380387</v>
      </c>
      <c r="AF84" s="93">
        <v>9.2457045997380387</v>
      </c>
      <c r="AG84" s="93"/>
      <c r="AH84" s="93">
        <v>9.2457045997380387</v>
      </c>
      <c r="AI84" s="93">
        <v>0</v>
      </c>
      <c r="AJ84" s="93">
        <v>27.540622418066651</v>
      </c>
      <c r="AK84" s="93">
        <v>0</v>
      </c>
      <c r="AL84" s="93">
        <v>9.2457045997380387</v>
      </c>
      <c r="AM84" s="49" t="s">
        <v>5559</v>
      </c>
      <c r="AN84" s="49"/>
      <c r="AO84" s="48" t="str" cm="1">
        <f t="array" ref="AO84">IFERROR(_xlfn.IFS(
AQ84="MPR ISSUE","PDH",
AQ84="BSS Hardware Issue","BSS",
AQ84="Sites strategiques, MLL, Pylone, etc.","ENVTECH",
AQ84="AKTIVCO DEFAUT GE &amp; POWER Cabinet","AKTIVCO",
AQ84="AKTIVCO Coupure ENEO &amp; Baisse de tension","AKTIVCO GRID ONLY",
AQ84="Coupure ENEO &amp; Baisse de tension","IHS GRID ONLY",
AQ84="Defaut GE &amp; POWER Cabinet","IHS",
AQ84="Sharing","Partners",
AQ84="Sites strategiques &amp; DataCenter","SST &amp; DC",
AQ84="Exclu","Exclu",
AQ84="SAT","SAT",
AQ84="SPARE-ISSUE","SPARE-ISSUE",
AQ84="Fiber CAmtel","TRANS_FO_CAMTEL",
AQ84="Fiber AOF","Fiber AOF",
AQ84="Projet OCM (HUAWEI)","TRAVAUX-HUAWEI",
AQ84="Projet OCM (NOKIA)","TRAVAUX-NOKIA",
AQ84="ACCESS-ISSUE","ACCESS-ISSUE",
AQ84="Projet OCM (ZTE, NOKIA, autres projets)","TRAVAUX OCM",
AQ84="No root CAuse","No root cause",
AQ84="ODU HS","PDH",
AQ84="IP &amp; VLAN","PDH",
AQ84="Warehouse HUAWEI","SPARE-ISSUE",
AQ84="SPARE-HS","SPARE-ISSUE",
AQ84="Power Telco","BSS",AQ84="no impacts","no impacts"
),"")</f>
        <v>No root cause</v>
      </c>
      <c r="AP84" s="48" t="str" cm="1">
        <f t="array" ref="AP84">IFERROR(_xlfn.IFS(
AQ84="MPR ISSUE","TX ISSUE",
AQ84="BSS Hardware Issue","RAN ISSUE",
AQ84="Sites strategiques, MLL, Pylone, etc.","ENVTECH",
AQ84="AKTIVCO DEFAUT GE &amp; POWER Cabinet","POWER ISSUE",
AQ84="AKTIVCO Coupure ENEO &amp; Baisse de tension","POWER ISSUE",
AQ84="Coupure ENEO &amp; Baisse de tension","POWER ISSUE",
AQ84="Defaut GE &amp; POWER Cabinet","POWER ISSUE",
AQ84="Sharing","POWER ISSUE",
AQ84="Sites strategiques &amp; DataCenter","POWER ISSUE",
AQ84="Exclu","Exclu",
AQ84="SAT","TX ISSUE",
AQ84="SPARE-ISSUE","SPARE-ISSUE",
AQ84="Fiber CAmtel","TX ISSUE",
AQ84="Fiber AOF","TX ISSUE",
AQ84="Projet OCM (HUAWEI)","TRAVAUX-HUAWEI",
AQ84="Projet OCM (NOKIA)","TRAVAUX -NOKIA",
AQ84="ACCESS-ISSUE","ACCESS-ISSUE",
AQ84="Projet OCM (ZTE, NOKIA, autres projets)","TRAVAUX OCM",
AQ84="No root CAuse","No root cause",
AQ84="ODU HS","TX ISSUE",
AQ84="IP &amp; VLAN","TX ISSUE",
AQ84="Warehouse HUAWEI","SPARE-ISSUE",
AQ84="SPARE-HS","SPARE-ISSUE",
AQ84="Power Telco","RAN ISSUE",AQ84="no impacts","no impacts"
),"")</f>
        <v>No root cause</v>
      </c>
      <c r="AQ84" s="67" t="s">
        <v>5344</v>
      </c>
      <c r="AR84" s="48" t="str" cm="1">
        <f t="array" ref="AR84">IFERROR(_xlfn.IFS(
AQ84="MPR ISSUE","ACTIVE",
AQ84="BSS Hardware Issue","ACTIVE",
AQ84="Sites strategiques, MLL, Pylone, etc.","PASSIVE",
AQ84="AKTIVCO DEFAUT GE &amp; POWER Cabinet","PASSIVE",
AQ84="AKTIVCO Coupure ENEO &amp; Baisse de tension","PASSIVE",
AQ84="Coupure ENEO &amp; Baisse de tension","PASSIVE",
AQ84="Defaut GE &amp; POWER Cabinet","PASSIVE",
AQ84="Sharing","PASSIVE",
AQ84="Sites strategiques &amp; DataCenter","PASSIVE",
AQ84="Exclu","Exclu",
AQ84="SAT","ACTIVE",
AQ84="SPARE-ISSUE","SPARE-ISSUE",
AQ84="Fiber CAmtel","ACTIVE",
AQ84="Fiber AOF","ACTIVE",
AQ84="Projet OCM (HUAWEI)","PLANNED WORKS",
AQ84="Projet OCM (NOKIA)","PLANNED WORKS",
AQ84="ACCESS-ISSUE","ACCESS-ISSUE",
AQ84="Projet OCM (ZTE, NOKIA, autres projets)","PLANNED WORKS",
AQ84="No root CAuse","No root cause",
AQ84="ODU HS","ACTIVE",
AQ84="IP &amp; VLAN","ACTIVE",
AQ84="Warehouse HUAWEI","SPARE-ISSUE",
AQ84="SPARE-HS","SPARE-ISSUE",
AQ84="Power Telco","ACTIVE", AQ84="no impacts","no impacts"
),"")</f>
        <v>No root cause</v>
      </c>
      <c r="AS84" s="92" t="s">
        <v>6007</v>
      </c>
      <c r="AT84" s="98" t="s">
        <v>1966</v>
      </c>
      <c r="AV84" s="17" t="s">
        <v>5537</v>
      </c>
      <c r="AW84" s="7" t="s">
        <v>6007</v>
      </c>
      <c r="AX84" s="6" t="s">
        <v>5537</v>
      </c>
      <c r="AY84" s="7"/>
      <c r="AZ84" s="3" t="s">
        <v>5537</v>
      </c>
      <c r="BA84" s="18" t="s">
        <v>5537</v>
      </c>
      <c r="BB84" s="18" t="s">
        <v>5537</v>
      </c>
      <c r="BC84" s="18" t="s">
        <v>5537</v>
      </c>
      <c r="BD84" s="18" t="s">
        <v>5537</v>
      </c>
      <c r="BE84" s="18" t="s">
        <v>5537</v>
      </c>
      <c r="BF84" s="18" t="s">
        <v>5537</v>
      </c>
      <c r="BG84" s="18" t="s">
        <v>5537</v>
      </c>
      <c r="BH84" s="18" t="s">
        <v>5537</v>
      </c>
      <c r="BI84" s="18" t="s">
        <v>5537</v>
      </c>
      <c r="BJ84" s="18" t="s">
        <v>5537</v>
      </c>
      <c r="BK84" s="18" t="s">
        <v>5537</v>
      </c>
      <c r="BL84" s="9" t="s">
        <v>5537</v>
      </c>
      <c r="BM84" s="14" t="s">
        <v>6448</v>
      </c>
      <c r="BN84" s="14" t="s">
        <v>5537</v>
      </c>
      <c r="BO84" s="14" t="str">
        <f>_xlfn.XLOOKUP(B84,'[4]cell downs 18042026 17h'!$B:$B,'[4]cell downs 18042026 17h'!$B:$B,"")</f>
        <v/>
      </c>
      <c r="BP84" s="14" t="str">
        <f>_xlfn.XLOOKUP(B84,'[5]Cells Huawei 19042026 15h'!$B:$B,'[5]Cells Huawei 19042026 15h'!$B:$B,"")</f>
        <v/>
      </c>
      <c r="BQ84" s="9" t="str">
        <f>_xlfn.XLOOKUP(B84,'[6]cells down 19042026 9H40'!$B:$B,'[6]cells down 19042026 9H40'!$B:$B,"")</f>
        <v>LIT_780</v>
      </c>
      <c r="BR84" s="9" t="s">
        <v>5537</v>
      </c>
      <c r="BS84" s="9" t="s">
        <v>5537</v>
      </c>
      <c r="BT84" s="108"/>
    </row>
    <row r="85" spans="1:72" s="9" customFormat="1" x14ac:dyDescent="0.35">
      <c r="A85" s="16" t="s">
        <v>4584</v>
      </c>
      <c r="B85" s="8" t="s">
        <v>4585</v>
      </c>
      <c r="C85" s="3" t="str">
        <f>_xlfn.XLOOKUP(B85,'[1]daily break down'!$D:$D,'[1]daily break down'!$E:$E,"")</f>
        <v>Yaounde</v>
      </c>
      <c r="D85" s="1" t="s">
        <v>11</v>
      </c>
      <c r="E85" s="1" t="s">
        <v>12</v>
      </c>
      <c r="F85" s="3" t="s">
        <v>37</v>
      </c>
      <c r="G85" s="1" t="s">
        <v>38</v>
      </c>
      <c r="H85" s="34" t="str">
        <f>_xlfn.XLOOKUP(B85,[2]CALCULATION!$B:$B,[2]CALCULATION!$H:$H,"")</f>
        <v>ZTE</v>
      </c>
      <c r="I85" s="28">
        <v>4.7437206256260112</v>
      </c>
      <c r="J85" s="28">
        <v>8.7577546920524032</v>
      </c>
      <c r="K85" s="28">
        <v>9.2457045997380387</v>
      </c>
      <c r="L85" s="28">
        <v>9.2457045997380387</v>
      </c>
      <c r="M85" s="28">
        <v>9.2457045997380387</v>
      </c>
      <c r="N85" s="28">
        <v>8.8979740777837701</v>
      </c>
      <c r="O85" s="28">
        <v>9.2457045997380387</v>
      </c>
      <c r="P85" s="28">
        <v>7.5139006600405791</v>
      </c>
      <c r="Q85" s="28">
        <v>4.6433983100906602</v>
      </c>
      <c r="R85" s="28">
        <v>9.2602580236450329</v>
      </c>
      <c r="S85" s="93">
        <v>9.2457045997380387</v>
      </c>
      <c r="T85" s="93">
        <f>_xlfn.XLOOKUP(B85,'[3]Nur des jours'!$B:$B,'[3]Nur des jours'!$U:$U,"")</f>
        <v>10.219464205711219</v>
      </c>
      <c r="U85" s="93">
        <v>9.2457045997380387</v>
      </c>
      <c r="V85" s="93">
        <v>9.2457045997380387</v>
      </c>
      <c r="W85" s="93">
        <v>10.219464205711221</v>
      </c>
      <c r="X85" s="93">
        <v>9.2457045997380387</v>
      </c>
      <c r="Y85" s="93">
        <v>5.5444978069987707</v>
      </c>
      <c r="Z85" s="93">
        <v>9.2457045997380387</v>
      </c>
      <c r="AA85" s="93">
        <v>9.2457045997380387</v>
      </c>
      <c r="AB85" s="93">
        <v>9.2457045997380387</v>
      </c>
      <c r="AC85" s="93">
        <f>_xlfn.XLOOKUP(B85,'[3]Nur des jours'!$B:$B,'[3]Nur des jours'!$N:$N,"")</f>
        <v>9.2457045997380387</v>
      </c>
      <c r="AD85" s="93">
        <v>9.2457045997380387</v>
      </c>
      <c r="AE85" s="93">
        <v>9.2457045997380387</v>
      </c>
      <c r="AF85" s="93">
        <v>8.279007684778545</v>
      </c>
      <c r="AG85" s="93"/>
      <c r="AH85" s="93">
        <v>9.2457045997380387</v>
      </c>
      <c r="AI85" s="93">
        <v>0</v>
      </c>
      <c r="AJ85" s="93">
        <v>0</v>
      </c>
      <c r="AK85" s="93">
        <v>17.729448614148101</v>
      </c>
      <c r="AL85" s="93">
        <v>9.2457045997380387</v>
      </c>
      <c r="AM85" s="49" t="s">
        <v>5559</v>
      </c>
      <c r="AN85" s="49"/>
      <c r="AO85" s="48" t="str" cm="1">
        <f t="array" ref="AO85">IFERROR(_xlfn.IFS(
AQ85="MPR ISSUE","PDH",
AQ85="BSS Hardware Issue","BSS",
AQ85="Sites strategiques, MLL, Pylone, etc.","ENVTECH",
AQ85="AKTIVCO DEFAUT GE &amp; POWER Cabinet","AKTIVCO",
AQ85="AKTIVCO Coupure ENEO &amp; Baisse de tension","AKTIVCO GRID ONLY",
AQ85="Coupure ENEO &amp; Baisse de tension","IHS GRID ONLY",
AQ85="Defaut GE &amp; POWER Cabinet","IHS",
AQ85="Sharing","Partners",
AQ85="Sites strategiques &amp; DataCenter","SST &amp; DC",
AQ85="Exclu","Exclu",
AQ85="SAT","SAT",
AQ85="SPARE-ISSUE","SPARE-ISSUE",
AQ85="Fiber CAmtel","TRANS_FO_CAMTEL",
AQ85="Fiber AOF","Fiber AOF",
AQ85="Projet OCM (HUAWEI)","TRAVAUX-HUAWEI",
AQ85="Projet OCM (NOKIA)","TRAVAUX-NOKIA",
AQ85="ACCESS-ISSUE","ACCESS-ISSUE",
AQ85="Projet OCM (ZTE, NOKIA, autres projets)","TRAVAUX OCM",
AQ85="No root CAuse","No root cause",
AQ85="ODU HS","PDH",
AQ85="IP &amp; VLAN","PDH",
AQ85="Warehouse HUAWEI","SPARE-ISSUE",
AQ85="SPARE-HS","SPARE-ISSUE",
AQ85="Power Telco","BSS",AQ85="no impacts","no impacts"
),"")</f>
        <v>BSS</v>
      </c>
      <c r="AP85" s="48" t="str" cm="1">
        <f t="array" ref="AP85">IFERROR(_xlfn.IFS(
AQ85="MPR ISSUE","TX ISSUE",
AQ85="BSS Hardware Issue","RAN ISSUE",
AQ85="Sites strategiques, MLL, Pylone, etc.","ENVTECH",
AQ85="AKTIVCO DEFAUT GE &amp; POWER Cabinet","POWER ISSUE",
AQ85="AKTIVCO Coupure ENEO &amp; Baisse de tension","POWER ISSUE",
AQ85="Coupure ENEO &amp; Baisse de tension","POWER ISSUE",
AQ85="Defaut GE &amp; POWER Cabinet","POWER ISSUE",
AQ85="Sharing","POWER ISSUE",
AQ85="Sites strategiques &amp; DataCenter","POWER ISSUE",
AQ85="Exclu","Exclu",
AQ85="SAT","TX ISSUE",
AQ85="SPARE-ISSUE","SPARE-ISSUE",
AQ85="Fiber CAmtel","TX ISSUE",
AQ85="Fiber AOF","TX ISSUE",
AQ85="Projet OCM (HUAWEI)","TRAVAUX-HUAWEI",
AQ85="Projet OCM (NOKIA)","TRAVAUX -NOKIA",
AQ85="ACCESS-ISSUE","ACCESS-ISSUE",
AQ85="Projet OCM (ZTE, NOKIA, autres projets)","TRAVAUX OCM",
AQ85="No root CAuse","No root cause",
AQ85="ODU HS","TX ISSUE",
AQ85="IP &amp; VLAN","TX ISSUE",
AQ85="Warehouse HUAWEI","SPARE-ISSUE",
AQ85="SPARE-HS","SPARE-ISSUE",
AQ85="Power Telco","RAN ISSUE",AQ85="no impacts","no impacts"
),"")</f>
        <v>RAN ISSUE</v>
      </c>
      <c r="AQ85" s="67" t="s">
        <v>5320</v>
      </c>
      <c r="AR85" s="48" t="str" cm="1">
        <f t="array" ref="AR85">IFERROR(_xlfn.IFS(
AQ85="MPR ISSUE","ACTIVE",
AQ85="BSS Hardware Issue","ACTIVE",
AQ85="Sites strategiques, MLL, Pylone, etc.","PASSIVE",
AQ85="AKTIVCO DEFAUT GE &amp; POWER Cabinet","PASSIVE",
AQ85="AKTIVCO Coupure ENEO &amp; Baisse de tension","PASSIVE",
AQ85="Coupure ENEO &amp; Baisse de tension","PASSIVE",
AQ85="Defaut GE &amp; POWER Cabinet","PASSIVE",
AQ85="Sharing","PASSIVE",
AQ85="Sites strategiques &amp; DataCenter","PASSIVE",
AQ85="Exclu","Exclu",
AQ85="SAT","ACTIVE",
AQ85="SPARE-ISSUE","SPARE-ISSUE",
AQ85="Fiber CAmtel","ACTIVE",
AQ85="Fiber AOF","ACTIVE",
AQ85="Projet OCM (HUAWEI)","PLANNED WORKS",
AQ85="Projet OCM (NOKIA)","PLANNED WORKS",
AQ85="ACCESS-ISSUE","ACCESS-ISSUE",
AQ85="Projet OCM (ZTE, NOKIA, autres projets)","PLANNED WORKS",
AQ85="No root CAuse","No root cause",
AQ85="ODU HS","ACTIVE",
AQ85="IP &amp; VLAN","ACTIVE",
AQ85="Warehouse HUAWEI","SPARE-ISSUE",
AQ85="SPARE-HS","SPARE-ISSUE",
AQ85="Power Telco","ACTIVE", AQ85="no impacts","no impacts"
),"")</f>
        <v>ACTIVE</v>
      </c>
      <c r="AS85" s="92" t="s">
        <v>6074</v>
      </c>
      <c r="AT85" s="98" t="s">
        <v>4585</v>
      </c>
      <c r="AV85" s="17" t="s">
        <v>5537</v>
      </c>
      <c r="AW85" s="7" t="s">
        <v>6007</v>
      </c>
      <c r="AX85" s="6" t="s">
        <v>5537</v>
      </c>
      <c r="AY85" s="7"/>
      <c r="AZ85" s="3" t="s">
        <v>5537</v>
      </c>
      <c r="BA85" s="18" t="s">
        <v>5537</v>
      </c>
      <c r="BB85" s="18" t="s">
        <v>5537</v>
      </c>
      <c r="BC85" s="18" t="s">
        <v>5537</v>
      </c>
      <c r="BD85" s="18" t="s">
        <v>5537</v>
      </c>
      <c r="BE85" s="18" t="s">
        <v>5537</v>
      </c>
      <c r="BF85" s="18" t="s">
        <v>5537</v>
      </c>
      <c r="BG85" s="18" t="s">
        <v>5537</v>
      </c>
      <c r="BH85" s="18" t="s">
        <v>5537</v>
      </c>
      <c r="BI85" s="18" t="s">
        <v>5537</v>
      </c>
      <c r="BJ85" s="18" t="s">
        <v>5537</v>
      </c>
      <c r="BK85" s="18" t="s">
        <v>5537</v>
      </c>
      <c r="BL85" s="9" t="s">
        <v>5537</v>
      </c>
      <c r="BM85" s="14" t="s">
        <v>6448</v>
      </c>
      <c r="BN85" s="14" t="s">
        <v>4585</v>
      </c>
      <c r="BO85" s="14" t="str">
        <f>_xlfn.XLOOKUP(B85,'[4]cell downs 18042026 17h'!$B:$B,'[4]cell downs 18042026 17h'!$B:$B,"")</f>
        <v/>
      </c>
      <c r="BP85" s="14" t="str">
        <f>_xlfn.XLOOKUP(B85,'[5]Cells Huawei 19042026 15h'!$B:$B,'[5]Cells Huawei 19042026 15h'!$B:$B,"")</f>
        <v/>
      </c>
      <c r="BQ85" s="9" t="str">
        <f>_xlfn.XLOOKUP(B85,'[6]cells down 19042026 9H40'!$B:$B,'[6]cells down 19042026 9H40'!$B:$B,"")</f>
        <v>CTR_200</v>
      </c>
      <c r="BR85" s="9" t="s">
        <v>4585</v>
      </c>
      <c r="BS85" s="9" t="s">
        <v>12</v>
      </c>
      <c r="BT85" s="108"/>
    </row>
    <row r="86" spans="1:72" s="9" customFormat="1" ht="18" customHeight="1" x14ac:dyDescent="0.35">
      <c r="A86" s="16" t="s">
        <v>4807</v>
      </c>
      <c r="B86" s="8" t="s">
        <v>4808</v>
      </c>
      <c r="C86" s="3" t="str">
        <f>_xlfn.XLOOKUP(B86,'[1]daily break down'!$D:$D,'[1]daily break down'!$E:$E,"")</f>
        <v>Yaounde</v>
      </c>
      <c r="D86" s="1" t="s">
        <v>11</v>
      </c>
      <c r="E86" s="1" t="s">
        <v>145</v>
      </c>
      <c r="F86" s="3" t="s">
        <v>37</v>
      </c>
      <c r="G86" s="1" t="s">
        <v>38</v>
      </c>
      <c r="H86" s="34" t="str">
        <f>_xlfn.XLOOKUP(B86,[2]CALCULATION!$B:$B,[2]CALCULATION!$H:$H,"")</f>
        <v>ZTE</v>
      </c>
      <c r="I86" s="28">
        <v>11.589911623619923</v>
      </c>
      <c r="J86" s="28">
        <v>8.7859876210288412</v>
      </c>
      <c r="K86" s="28">
        <v>9.2457045997380387</v>
      </c>
      <c r="L86" s="28">
        <v>9.2457045997380387</v>
      </c>
      <c r="M86" s="28">
        <v>12.673802838203024</v>
      </c>
      <c r="N86" s="28">
        <v>5.6496534287581364</v>
      </c>
      <c r="O86" s="28">
        <v>9.2457045997380387</v>
      </c>
      <c r="P86" s="28">
        <v>9.2457045997380387</v>
      </c>
      <c r="Q86" s="28">
        <v>6.7088608949499626</v>
      </c>
      <c r="R86" s="28">
        <v>10.536268701863124</v>
      </c>
      <c r="S86" s="93">
        <v>9.2457045997380387</v>
      </c>
      <c r="T86" s="93">
        <f>_xlfn.XLOOKUP(B86,'[3]Nur des jours'!$B:$B,'[3]Nur des jours'!$U:$U,"")</f>
        <v>13.868556899607057</v>
      </c>
      <c r="U86" s="93">
        <v>13.868556899607057</v>
      </c>
      <c r="V86" s="93">
        <v>13.868556899607057</v>
      </c>
      <c r="W86" s="93">
        <v>13.868556899607057</v>
      </c>
      <c r="X86" s="93">
        <v>13.868556899607057</v>
      </c>
      <c r="Y86" s="93">
        <v>48.050126557715743</v>
      </c>
      <c r="Z86" s="93">
        <v>9.2457045997380387</v>
      </c>
      <c r="AA86" s="93">
        <v>9.2457045997380387</v>
      </c>
      <c r="AB86" s="93">
        <v>15.111269486606572</v>
      </c>
      <c r="AC86" s="93">
        <f>_xlfn.XLOOKUP(B86,'[3]Nur des jours'!$B:$B,'[3]Nur des jours'!$N:$N,"")</f>
        <v>9.2457045997380387</v>
      </c>
      <c r="AD86" s="93">
        <v>9.2457045997380387</v>
      </c>
      <c r="AE86" s="93">
        <v>9.2457045997380387</v>
      </c>
      <c r="AF86" s="93">
        <v>8.2342773083585143</v>
      </c>
      <c r="AG86" s="93"/>
      <c r="AH86" s="93">
        <v>9.2457045997380387</v>
      </c>
      <c r="AI86" s="93">
        <v>0</v>
      </c>
      <c r="AJ86" s="93">
        <v>0</v>
      </c>
      <c r="AK86" s="93">
        <v>17.729448614148101</v>
      </c>
      <c r="AL86" s="93">
        <v>9.2457045997380387</v>
      </c>
      <c r="AM86" s="49" t="s">
        <v>5559</v>
      </c>
      <c r="AN86" s="49"/>
      <c r="AO86" s="48" t="str" cm="1">
        <f t="array" ref="AO86">IFERROR(_xlfn.IFS(
AQ86="MPR ISSUE","PDH",
AQ86="BSS Hardware Issue","BSS",
AQ86="Sites strategiques, MLL, Pylone, etc.","ENVTECH",
AQ86="AKTIVCO DEFAUT GE &amp; POWER Cabinet","AKTIVCO",
AQ86="AKTIVCO Coupure ENEO &amp; Baisse de tension","AKTIVCO GRID ONLY",
AQ86="Coupure ENEO &amp; Baisse de tension","IHS GRID ONLY",
AQ86="Defaut GE &amp; POWER Cabinet","IHS",
AQ86="Sharing","Partners",
AQ86="Sites strategiques &amp; DataCenter","SST &amp; DC",
AQ86="Exclu","Exclu",
AQ86="SAT","SAT",
AQ86="SPARE-ISSUE","SPARE-ISSUE",
AQ86="Fiber CAmtel","TRANS_FO_CAMTEL",
AQ86="Fiber AOF","Fiber AOF",
AQ86="Projet OCM (HUAWEI)","TRAVAUX-HUAWEI",
AQ86="Projet OCM (NOKIA)","TRAVAUX-NOKIA",
AQ86="ACCESS-ISSUE","ACCESS-ISSUE",
AQ86="Projet OCM (ZTE, NOKIA, autres projets)","TRAVAUX OCM",
AQ86="No root CAuse","No root cause",
AQ86="ODU HS","PDH",
AQ86="IP &amp; VLAN","PDH",
AQ86="Warehouse HUAWEI","SPARE-ISSUE",
AQ86="SPARE-HS","SPARE-ISSUE",
AQ86="Power Telco","BSS",AQ86="no impacts","no impacts"
),"")</f>
        <v>BSS</v>
      </c>
      <c r="AP86" s="48" t="str" cm="1">
        <f t="array" ref="AP86">IFERROR(_xlfn.IFS(
AQ86="MPR ISSUE","TX ISSUE",
AQ86="BSS Hardware Issue","RAN ISSUE",
AQ86="Sites strategiques, MLL, Pylone, etc.","ENVTECH",
AQ86="AKTIVCO DEFAUT GE &amp; POWER Cabinet","POWER ISSUE",
AQ86="AKTIVCO Coupure ENEO &amp; Baisse de tension","POWER ISSUE",
AQ86="Coupure ENEO &amp; Baisse de tension","POWER ISSUE",
AQ86="Defaut GE &amp; POWER Cabinet","POWER ISSUE",
AQ86="Sharing","POWER ISSUE",
AQ86="Sites strategiques &amp; DataCenter","POWER ISSUE",
AQ86="Exclu","Exclu",
AQ86="SAT","TX ISSUE",
AQ86="SPARE-ISSUE","SPARE-ISSUE",
AQ86="Fiber CAmtel","TX ISSUE",
AQ86="Fiber AOF","TX ISSUE",
AQ86="Projet OCM (HUAWEI)","TRAVAUX-HUAWEI",
AQ86="Projet OCM (NOKIA)","TRAVAUX -NOKIA",
AQ86="ACCESS-ISSUE","ACCESS-ISSUE",
AQ86="Projet OCM (ZTE, NOKIA, autres projets)","TRAVAUX OCM",
AQ86="No root CAuse","No root cause",
AQ86="ODU HS","TX ISSUE",
AQ86="IP &amp; VLAN","TX ISSUE",
AQ86="Warehouse HUAWEI","SPARE-ISSUE",
AQ86="SPARE-HS","SPARE-ISSUE",
AQ86="Power Telco","RAN ISSUE",AQ86="no impacts","no impacts"
),"")</f>
        <v>RAN ISSUE</v>
      </c>
      <c r="AQ86" s="67" t="s">
        <v>5320</v>
      </c>
      <c r="AR86" s="48" t="str" cm="1">
        <f t="array" ref="AR86">IFERROR(_xlfn.IFS(
AQ86="MPR ISSUE","ACTIVE",
AQ86="BSS Hardware Issue","ACTIVE",
AQ86="Sites strategiques, MLL, Pylone, etc.","PASSIVE",
AQ86="AKTIVCO DEFAUT GE &amp; POWER Cabinet","PASSIVE",
AQ86="AKTIVCO Coupure ENEO &amp; Baisse de tension","PASSIVE",
AQ86="Coupure ENEO &amp; Baisse de tension","PASSIVE",
AQ86="Defaut GE &amp; POWER Cabinet","PASSIVE",
AQ86="Sharing","PASSIVE",
AQ86="Sites strategiques &amp; DataCenter","PASSIVE",
AQ86="Exclu","Exclu",
AQ86="SAT","ACTIVE",
AQ86="SPARE-ISSUE","SPARE-ISSUE",
AQ86="Fiber CAmtel","ACTIVE",
AQ86="Fiber AOF","ACTIVE",
AQ86="Projet OCM (HUAWEI)","PLANNED WORKS",
AQ86="Projet OCM (NOKIA)","PLANNED WORKS",
AQ86="ACCESS-ISSUE","ACCESS-ISSUE",
AQ86="Projet OCM (ZTE, NOKIA, autres projets)","PLANNED WORKS",
AQ86="No root CAuse","No root cause",
AQ86="ODU HS","ACTIVE",
AQ86="IP &amp; VLAN","ACTIVE",
AQ86="Warehouse HUAWEI","SPARE-ISSUE",
AQ86="SPARE-HS","SPARE-ISSUE",
AQ86="Power Telco","ACTIVE", AQ86="no impacts","no impacts"
),"")</f>
        <v>ACTIVE</v>
      </c>
      <c r="AS86" s="92" t="s">
        <v>6075</v>
      </c>
      <c r="AT86" s="98" t="s">
        <v>4808</v>
      </c>
      <c r="AV86" s="17" t="s">
        <v>5537</v>
      </c>
      <c r="AW86" s="7" t="s">
        <v>6007</v>
      </c>
      <c r="AX86" s="6" t="s">
        <v>5537</v>
      </c>
      <c r="AY86" s="7"/>
      <c r="AZ86" s="3" t="s">
        <v>5537</v>
      </c>
      <c r="BA86" s="18" t="s">
        <v>5537</v>
      </c>
      <c r="BB86" s="18" t="s">
        <v>5537</v>
      </c>
      <c r="BC86" s="18" t="s">
        <v>5537</v>
      </c>
      <c r="BD86" s="18" t="s">
        <v>5537</v>
      </c>
      <c r="BE86" s="18" t="s">
        <v>5537</v>
      </c>
      <c r="BF86" s="18" t="s">
        <v>5537</v>
      </c>
      <c r="BG86" s="18" t="s">
        <v>5537</v>
      </c>
      <c r="BH86" s="18" t="s">
        <v>5537</v>
      </c>
      <c r="BI86" s="18" t="s">
        <v>5537</v>
      </c>
      <c r="BJ86" s="18" t="s">
        <v>5537</v>
      </c>
      <c r="BK86" s="18" t="s">
        <v>5537</v>
      </c>
      <c r="BL86" s="9" t="s">
        <v>5537</v>
      </c>
      <c r="BM86" s="14" t="s">
        <v>6462</v>
      </c>
      <c r="BN86" s="14" t="s">
        <v>5537</v>
      </c>
      <c r="BO86" s="14" t="str">
        <f>_xlfn.XLOOKUP(B86,'[4]cell downs 18042026 17h'!$B:$B,'[4]cell downs 18042026 17h'!$B:$B,"")</f>
        <v/>
      </c>
      <c r="BP86" s="14" t="str">
        <f>_xlfn.XLOOKUP(B86,'[5]Cells Huawei 19042026 15h'!$B:$B,'[5]Cells Huawei 19042026 15h'!$B:$B,"")</f>
        <v/>
      </c>
      <c r="BQ86" s="9" t="str">
        <f>_xlfn.XLOOKUP(B86,'[6]cells down 19042026 9H40'!$B:$B,'[6]cells down 19042026 9H40'!$B:$B,"")</f>
        <v>CTR_197</v>
      </c>
      <c r="BR86" s="9" t="s">
        <v>4808</v>
      </c>
      <c r="BS86" s="9" t="s">
        <v>5537</v>
      </c>
      <c r="BT86" s="108"/>
    </row>
    <row r="87" spans="1:72" s="9" customFormat="1" x14ac:dyDescent="0.35">
      <c r="A87" s="1" t="s">
        <v>4813</v>
      </c>
      <c r="B87" s="1" t="s">
        <v>4814</v>
      </c>
      <c r="C87" s="3" t="str">
        <f>_xlfn.XLOOKUP(B87,'[1]daily break down'!$D:$D,'[1]daily break down'!$E:$E,"")</f>
        <v>Yaounde</v>
      </c>
      <c r="D87" s="1" t="s">
        <v>21</v>
      </c>
      <c r="E87" s="1" t="s">
        <v>30</v>
      </c>
      <c r="F87" s="3" t="s">
        <v>37</v>
      </c>
      <c r="G87" s="1" t="s">
        <v>38</v>
      </c>
      <c r="H87" s="34" t="str">
        <f>_xlfn.XLOOKUP(B87,[2]CALCULATION!$B:$B,[2]CALCULATION!$H:$H,"")</f>
        <v>ZTE</v>
      </c>
      <c r="I87" s="28">
        <v>8.5508499484922922</v>
      </c>
      <c r="J87" s="28">
        <v>9.2457045997380387</v>
      </c>
      <c r="K87" s="28">
        <v>9.3482384649847479</v>
      </c>
      <c r="L87" s="28">
        <v>9.2457045997380387</v>
      </c>
      <c r="M87" s="28">
        <v>9.2457045997380387</v>
      </c>
      <c r="N87" s="28">
        <v>5.5966119058422015</v>
      </c>
      <c r="O87" s="28">
        <v>9.2457045997380387</v>
      </c>
      <c r="P87" s="28">
        <v>9.108035630206059</v>
      </c>
      <c r="Q87" s="28">
        <v>3.4929287481487177</v>
      </c>
      <c r="R87" s="28">
        <v>11.2783149703367</v>
      </c>
      <c r="S87" s="93">
        <v>9.2457045997380387</v>
      </c>
      <c r="T87" s="93">
        <f>_xlfn.XLOOKUP(B87,'[3]Nur des jours'!$B:$B,'[3]Nur des jours'!$U:$U,"")</f>
        <v>9.2457045997380387</v>
      </c>
      <c r="U87" s="93">
        <v>12.643893411864749</v>
      </c>
      <c r="V87" s="93">
        <v>9.2457045997380387</v>
      </c>
      <c r="W87" s="93">
        <v>9.2457045997380387</v>
      </c>
      <c r="X87" s="93">
        <v>6.3121374128578074</v>
      </c>
      <c r="Y87" s="93">
        <v>4.8036999940074141</v>
      </c>
      <c r="Z87" s="93">
        <v>8.5103821557901203</v>
      </c>
      <c r="AA87" s="93">
        <v>5.9889479586682759</v>
      </c>
      <c r="AB87" s="93">
        <v>9.2457045997380387</v>
      </c>
      <c r="AC87" s="93">
        <f>_xlfn.XLOOKUP(B87,'[3]Nur des jours'!$B:$B,'[3]Nur des jours'!$N:$N,"")</f>
        <v>9.2457045997380387</v>
      </c>
      <c r="AD87" s="93">
        <v>9.2457045997380387</v>
      </c>
      <c r="AE87" s="93">
        <v>9.2457045997380387</v>
      </c>
      <c r="AF87" s="93">
        <v>8.2321370989604272</v>
      </c>
      <c r="AG87" s="93"/>
      <c r="AH87" s="93">
        <v>9.2457045997380387</v>
      </c>
      <c r="AI87" s="93">
        <v>0</v>
      </c>
      <c r="AJ87" s="93">
        <v>0</v>
      </c>
      <c r="AK87" s="93">
        <v>17.729448614148101</v>
      </c>
      <c r="AL87" s="93">
        <v>9.2457045997380387</v>
      </c>
      <c r="AM87" s="49" t="s">
        <v>5559</v>
      </c>
      <c r="AN87" s="49"/>
      <c r="AO87" s="48" t="str" cm="1">
        <f t="array" ref="AO87">IFERROR(_xlfn.IFS(
AQ87="MPR ISSUE","PDH",
AQ87="BSS Hardware Issue","BSS",
AQ87="Sites strategiques, MLL, Pylone, etc.","ENVTECH",
AQ87="AKTIVCO DEFAUT GE &amp; POWER Cabinet","AKTIVCO",
AQ87="AKTIVCO Coupure ENEO &amp; Baisse de tension","AKTIVCO GRID ONLY",
AQ87="Coupure ENEO &amp; Baisse de tension","IHS GRID ONLY",
AQ87="Defaut GE &amp; POWER Cabinet","IHS",
AQ87="Sharing","Partners",
AQ87="Sites strategiques &amp; DataCenter","SST &amp; DC",
AQ87="Exclu","Exclu",
AQ87="SAT","SAT",
AQ87="SPARE-ISSUE","SPARE-ISSUE",
AQ87="Fiber CAmtel","TRANS_FO_CAMTEL",
AQ87="Fiber AOF","Fiber AOF",
AQ87="Projet OCM (HUAWEI)","TRAVAUX-HUAWEI",
AQ87="Projet OCM (NOKIA)","TRAVAUX-NOKIA",
AQ87="ACCESS-ISSUE","ACCESS-ISSUE",
AQ87="Projet OCM (ZTE, NOKIA, autres projets)","TRAVAUX OCM",
AQ87="No root CAuse","No root cause",
AQ87="ODU HS","PDH",
AQ87="IP &amp; VLAN","PDH",
AQ87="Warehouse HUAWEI","SPARE-ISSUE",
AQ87="SPARE-HS","SPARE-ISSUE",
AQ87="Power Telco","BSS",AQ87="no impacts","no impacts"
),"")</f>
        <v>AKTIVCO GRID ONLY</v>
      </c>
      <c r="AP87" s="48" t="str" cm="1">
        <f t="array" ref="AP87">IFERROR(_xlfn.IFS(
AQ87="MPR ISSUE","TX ISSUE",
AQ87="BSS Hardware Issue","RAN ISSUE",
AQ87="Sites strategiques, MLL, Pylone, etc.","ENVTECH",
AQ87="AKTIVCO DEFAUT GE &amp; POWER Cabinet","POWER ISSUE",
AQ87="AKTIVCO Coupure ENEO &amp; Baisse de tension","POWER ISSUE",
AQ87="Coupure ENEO &amp; Baisse de tension","POWER ISSUE",
AQ87="Defaut GE &amp; POWER Cabinet","POWER ISSUE",
AQ87="Sharing","POWER ISSUE",
AQ87="Sites strategiques &amp; DataCenter","POWER ISSUE",
AQ87="Exclu","Exclu",
AQ87="SAT","TX ISSUE",
AQ87="SPARE-ISSUE","SPARE-ISSUE",
AQ87="Fiber CAmtel","TX ISSUE",
AQ87="Fiber AOF","TX ISSUE",
AQ87="Projet OCM (HUAWEI)","TRAVAUX-HUAWEI",
AQ87="Projet OCM (NOKIA)","TRAVAUX -NOKIA",
AQ87="ACCESS-ISSUE","ACCESS-ISSUE",
AQ87="Projet OCM (ZTE, NOKIA, autres projets)","TRAVAUX OCM",
AQ87="No root CAuse","No root cause",
AQ87="ODU HS","TX ISSUE",
AQ87="IP &amp; VLAN","TX ISSUE",
AQ87="Warehouse HUAWEI","SPARE-ISSUE",
AQ87="SPARE-HS","SPARE-ISSUE",
AQ87="Power Telco","RAN ISSUE",AQ87="no impacts","no impacts"
),"")</f>
        <v>POWER ISSUE</v>
      </c>
      <c r="AQ87" s="67" t="s">
        <v>5327</v>
      </c>
      <c r="AR87" s="48" t="str" cm="1">
        <f t="array" ref="AR87">IFERROR(_xlfn.IFS(
AQ87="MPR ISSUE","ACTIVE",
AQ87="BSS Hardware Issue","ACTIVE",
AQ87="Sites strategiques, MLL, Pylone, etc.","PASSIVE",
AQ87="AKTIVCO DEFAUT GE &amp; POWER Cabinet","PASSIVE",
AQ87="AKTIVCO Coupure ENEO &amp; Baisse de tension","PASSIVE",
AQ87="Coupure ENEO &amp; Baisse de tension","PASSIVE",
AQ87="Defaut GE &amp; POWER Cabinet","PASSIVE",
AQ87="Sharing","PASSIVE",
AQ87="Sites strategiques &amp; DataCenter","PASSIVE",
AQ87="Exclu","Exclu",
AQ87="SAT","ACTIVE",
AQ87="SPARE-ISSUE","SPARE-ISSUE",
AQ87="Fiber CAmtel","ACTIVE",
AQ87="Fiber AOF","ACTIVE",
AQ87="Projet OCM (HUAWEI)","PLANNED WORKS",
AQ87="Projet OCM (NOKIA)","PLANNED WORKS",
AQ87="ACCESS-ISSUE","ACCESS-ISSUE",
AQ87="Projet OCM (ZTE, NOKIA, autres projets)","PLANNED WORKS",
AQ87="No root CAuse","No root cause",
AQ87="ODU HS","ACTIVE",
AQ87="IP &amp; VLAN","ACTIVE",
AQ87="Warehouse HUAWEI","SPARE-ISSUE",
AQ87="SPARE-HS","SPARE-ISSUE",
AQ87="Power Telco","ACTIVE", AQ87="no impacts","no impacts"
),"")</f>
        <v>PASSIVE</v>
      </c>
      <c r="AS87" s="92" t="s">
        <v>6397</v>
      </c>
      <c r="AT87" s="98" t="s">
        <v>4814</v>
      </c>
      <c r="AV87" s="17" t="s">
        <v>5537</v>
      </c>
      <c r="AW87" s="7" t="s">
        <v>6007</v>
      </c>
      <c r="AX87" s="6" t="s">
        <v>6397</v>
      </c>
      <c r="AY87" s="7"/>
      <c r="AZ87" s="3" t="s">
        <v>5537</v>
      </c>
      <c r="BA87" s="18" t="s">
        <v>5537</v>
      </c>
      <c r="BB87" s="18" t="s">
        <v>5537</v>
      </c>
      <c r="BC87" s="18" t="s">
        <v>5537</v>
      </c>
      <c r="BD87" s="18" t="s">
        <v>5537</v>
      </c>
      <c r="BE87" s="18" t="s">
        <v>5537</v>
      </c>
      <c r="BF87" s="18" t="s">
        <v>5537</v>
      </c>
      <c r="BG87" s="18" t="s">
        <v>5537</v>
      </c>
      <c r="BH87" s="18" t="s">
        <v>5537</v>
      </c>
      <c r="BI87" s="18" t="s">
        <v>5537</v>
      </c>
      <c r="BJ87" s="18" t="s">
        <v>5537</v>
      </c>
      <c r="BK87" s="18" t="s">
        <v>5537</v>
      </c>
      <c r="BL87" s="9" t="s">
        <v>5537</v>
      </c>
      <c r="BM87" s="14" t="s">
        <v>6462</v>
      </c>
      <c r="BN87" s="14" t="s">
        <v>5537</v>
      </c>
      <c r="BO87" s="14" t="str">
        <f>_xlfn.XLOOKUP(B87,'[4]cell downs 18042026 17h'!$B:$B,'[4]cell downs 18042026 17h'!$B:$B,"")</f>
        <v/>
      </c>
      <c r="BP87" s="14" t="str">
        <f>_xlfn.XLOOKUP(B87,'[5]Cells Huawei 19042026 15h'!$B:$B,'[5]Cells Huawei 19042026 15h'!$B:$B,"")</f>
        <v/>
      </c>
      <c r="BQ87" s="9" t="str">
        <f>_xlfn.XLOOKUP(B87,'[6]cells down 19042026 9H40'!$B:$B,'[6]cells down 19042026 9H40'!$B:$B,"")</f>
        <v>CTR_682</v>
      </c>
      <c r="BR87" s="9" t="s">
        <v>5537</v>
      </c>
      <c r="BS87" s="9" t="s">
        <v>5537</v>
      </c>
      <c r="BT87" s="108"/>
    </row>
    <row r="88" spans="1:72" s="9" customFormat="1" ht="19.5" customHeight="1" x14ac:dyDescent="0.35">
      <c r="A88" s="91" t="s">
        <v>2315</v>
      </c>
      <c r="B88" s="8" t="s">
        <v>2316</v>
      </c>
      <c r="C88" s="3" t="str">
        <f>_xlfn.XLOOKUP(B88,'[1]daily break down'!$D:$D,'[1]daily break down'!$E:$E,"")</f>
        <v>Yaounde</v>
      </c>
      <c r="D88" s="1" t="s">
        <v>11</v>
      </c>
      <c r="E88" s="1" t="s">
        <v>12</v>
      </c>
      <c r="F88" s="3" t="s">
        <v>37</v>
      </c>
      <c r="G88" s="1" t="s">
        <v>38</v>
      </c>
      <c r="H88" s="34" t="str">
        <f>_xlfn.XLOOKUP(B88,[2]CALCULATION!$B:$B,[2]CALCULATION!$H:$H,"")</f>
        <v>ZTE</v>
      </c>
      <c r="I88" s="28">
        <v>6.3365179649176859</v>
      </c>
      <c r="J88" s="28">
        <v>9.2457045997380387</v>
      </c>
      <c r="K88" s="28">
        <v>9.2457045997380387</v>
      </c>
      <c r="L88" s="28">
        <v>9.2457045997380387</v>
      </c>
      <c r="M88" s="28">
        <v>9.2457045997380387</v>
      </c>
      <c r="N88" s="28">
        <v>7.6719194539327065</v>
      </c>
      <c r="O88" s="28">
        <v>9.2457045997380387</v>
      </c>
      <c r="P88" s="28">
        <v>7.4759654484594771</v>
      </c>
      <c r="Q88" s="28">
        <v>4.6432912996207545</v>
      </c>
      <c r="R88" s="28">
        <v>9.2457045997380387</v>
      </c>
      <c r="S88" s="93">
        <v>10.629189459896756</v>
      </c>
      <c r="T88" s="93">
        <f>_xlfn.XLOOKUP(B88,'[3]Nur des jours'!$B:$B,'[3]Nur des jours'!$U:$U,"")</f>
        <v>9.2457045997380387</v>
      </c>
      <c r="U88" s="93">
        <v>9.2457045997380387</v>
      </c>
      <c r="V88" s="93">
        <v>9.2457045997380387</v>
      </c>
      <c r="W88" s="93">
        <v>9.2457045997380387</v>
      </c>
      <c r="X88" s="93">
        <v>9.2457045997380387</v>
      </c>
      <c r="Y88" s="93">
        <v>5.7927620971769214</v>
      </c>
      <c r="Z88" s="93">
        <v>9.2457045997380387</v>
      </c>
      <c r="AA88" s="93">
        <v>9.2457045997380387</v>
      </c>
      <c r="AB88" s="93">
        <v>9.2457045997380387</v>
      </c>
      <c r="AC88" s="93">
        <f>_xlfn.XLOOKUP(B88,'[3]Nur des jours'!$B:$B,'[3]Nur des jours'!$N:$N,"")</f>
        <v>9.2457045997380387</v>
      </c>
      <c r="AD88" s="93">
        <v>9.2457045997380387</v>
      </c>
      <c r="AE88" s="93">
        <v>9.3455810383154567</v>
      </c>
      <c r="AF88" s="93">
        <v>8.1788637200263672</v>
      </c>
      <c r="AG88" s="93"/>
      <c r="AH88" s="93">
        <v>9.2457045997380387</v>
      </c>
      <c r="AI88" s="93">
        <v>0</v>
      </c>
      <c r="AJ88" s="93">
        <v>0</v>
      </c>
      <c r="AK88" s="93">
        <v>17.729448614148101</v>
      </c>
      <c r="AL88" s="93">
        <v>9.2457045997380387</v>
      </c>
      <c r="AM88" s="49" t="s">
        <v>5559</v>
      </c>
      <c r="AN88" s="49"/>
      <c r="AO88" s="48" t="str" cm="1">
        <f t="array" ref="AO88">IFERROR(_xlfn.IFS(
AQ88="MPR ISSUE","PDH",
AQ88="BSS Hardware Issue","BSS",
AQ88="Sites strategiques, MLL, Pylone, etc.","ENVTECH",
AQ88="AKTIVCO DEFAUT GE &amp; POWER Cabinet","AKTIVCO",
AQ88="AKTIVCO Coupure ENEO &amp; Baisse de tension","AKTIVCO GRID ONLY",
AQ88="Coupure ENEO &amp; Baisse de tension","IHS GRID ONLY",
AQ88="Defaut GE &amp; POWER Cabinet","IHS",
AQ88="Sharing","Partners",
AQ88="Sites strategiques &amp; DataCenter","SST &amp; DC",
AQ88="Exclu","Exclu",
AQ88="SAT","SAT",
AQ88="SPARE-ISSUE","SPARE-ISSUE",
AQ88="Fiber CAmtel","TRANS_FO_CAMTEL",
AQ88="Fiber AOF","Fiber AOF",
AQ88="Projet OCM (HUAWEI)","TRAVAUX-HUAWEI",
AQ88="Projet OCM (NOKIA)","TRAVAUX-NOKIA",
AQ88="ACCESS-ISSUE","ACCESS-ISSUE",
AQ88="Projet OCM (ZTE, NOKIA, autres projets)","TRAVAUX OCM",
AQ88="No root CAuse","No root cause",
AQ88="ODU HS","PDH",
AQ88="IP &amp; VLAN","PDH",
AQ88="Warehouse HUAWEI","SPARE-ISSUE",
AQ88="SPARE-HS","SPARE-ISSUE",
AQ88="Power Telco","BSS",AQ88="no impacts","no impacts"
),"")</f>
        <v>BSS</v>
      </c>
      <c r="AP88" s="48" t="str" cm="1">
        <f t="array" ref="AP88">IFERROR(_xlfn.IFS(
AQ88="MPR ISSUE","TX ISSUE",
AQ88="BSS Hardware Issue","RAN ISSUE",
AQ88="Sites strategiques, MLL, Pylone, etc.","ENVTECH",
AQ88="AKTIVCO DEFAUT GE &amp; POWER Cabinet","POWER ISSUE",
AQ88="AKTIVCO Coupure ENEO &amp; Baisse de tension","POWER ISSUE",
AQ88="Coupure ENEO &amp; Baisse de tension","POWER ISSUE",
AQ88="Defaut GE &amp; POWER Cabinet","POWER ISSUE",
AQ88="Sharing","POWER ISSUE",
AQ88="Sites strategiques &amp; DataCenter","POWER ISSUE",
AQ88="Exclu","Exclu",
AQ88="SAT","TX ISSUE",
AQ88="SPARE-ISSUE","SPARE-ISSUE",
AQ88="Fiber CAmtel","TX ISSUE",
AQ88="Fiber AOF","TX ISSUE",
AQ88="Projet OCM (HUAWEI)","TRAVAUX-HUAWEI",
AQ88="Projet OCM (NOKIA)","TRAVAUX -NOKIA",
AQ88="ACCESS-ISSUE","ACCESS-ISSUE",
AQ88="Projet OCM (ZTE, NOKIA, autres projets)","TRAVAUX OCM",
AQ88="No root CAuse","No root cause",
AQ88="ODU HS","TX ISSUE",
AQ88="IP &amp; VLAN","TX ISSUE",
AQ88="Warehouse HUAWEI","SPARE-ISSUE",
AQ88="SPARE-HS","SPARE-ISSUE",
AQ88="Power Telco","RAN ISSUE",AQ88="no impacts","no impacts"
),"")</f>
        <v>RAN ISSUE</v>
      </c>
      <c r="AQ88" s="67" t="s">
        <v>5320</v>
      </c>
      <c r="AR88" s="48" t="str" cm="1">
        <f t="array" ref="AR88">IFERROR(_xlfn.IFS(
AQ88="MPR ISSUE","ACTIVE",
AQ88="BSS Hardware Issue","ACTIVE",
AQ88="Sites strategiques, MLL, Pylone, etc.","PASSIVE",
AQ88="AKTIVCO DEFAUT GE &amp; POWER Cabinet","PASSIVE",
AQ88="AKTIVCO Coupure ENEO &amp; Baisse de tension","PASSIVE",
AQ88="Coupure ENEO &amp; Baisse de tension","PASSIVE",
AQ88="Defaut GE &amp; POWER Cabinet","PASSIVE",
AQ88="Sharing","PASSIVE",
AQ88="Sites strategiques &amp; DataCenter","PASSIVE",
AQ88="Exclu","Exclu",
AQ88="SAT","ACTIVE",
AQ88="SPARE-ISSUE","SPARE-ISSUE",
AQ88="Fiber CAmtel","ACTIVE",
AQ88="Fiber AOF","ACTIVE",
AQ88="Projet OCM (HUAWEI)","PLANNED WORKS",
AQ88="Projet OCM (NOKIA)","PLANNED WORKS",
AQ88="ACCESS-ISSUE","ACCESS-ISSUE",
AQ88="Projet OCM (ZTE, NOKIA, autres projets)","PLANNED WORKS",
AQ88="No root CAuse","No root cause",
AQ88="ODU HS","ACTIVE",
AQ88="IP &amp; VLAN","ACTIVE",
AQ88="Warehouse HUAWEI","SPARE-ISSUE",
AQ88="SPARE-HS","SPARE-ISSUE",
AQ88="Power Telco","ACTIVE", AQ88="no impacts","no impacts"
),"")</f>
        <v>ACTIVE</v>
      </c>
      <c r="AS88" s="92" t="s">
        <v>6074</v>
      </c>
      <c r="AT88" s="98" t="s">
        <v>2316</v>
      </c>
      <c r="AV88" s="17" t="s">
        <v>5537</v>
      </c>
      <c r="AW88" s="7" t="s">
        <v>6007</v>
      </c>
      <c r="AX88" s="6" t="s">
        <v>5537</v>
      </c>
      <c r="AY88" s="7"/>
      <c r="AZ88" s="3" t="s">
        <v>5537</v>
      </c>
      <c r="BA88" s="18" t="s">
        <v>5537</v>
      </c>
      <c r="BB88" s="18" t="s">
        <v>5537</v>
      </c>
      <c r="BC88" s="18" t="s">
        <v>5537</v>
      </c>
      <c r="BD88" s="18" t="s">
        <v>5537</v>
      </c>
      <c r="BE88" s="18" t="s">
        <v>5537</v>
      </c>
      <c r="BF88" s="18" t="s">
        <v>5537</v>
      </c>
      <c r="BG88" s="18" t="s">
        <v>5537</v>
      </c>
      <c r="BH88" s="18" t="s">
        <v>5537</v>
      </c>
      <c r="BI88" s="18" t="s">
        <v>5537</v>
      </c>
      <c r="BJ88" s="18" t="s">
        <v>5537</v>
      </c>
      <c r="BK88" s="18" t="s">
        <v>5537</v>
      </c>
      <c r="BL88" s="9" t="s">
        <v>5537</v>
      </c>
      <c r="BM88" s="14" t="s">
        <v>6462</v>
      </c>
      <c r="BN88" s="14" t="s">
        <v>2316</v>
      </c>
      <c r="BO88" s="14" t="str">
        <f>_xlfn.XLOOKUP(B88,'[4]cell downs 18042026 17h'!$B:$B,'[4]cell downs 18042026 17h'!$B:$B,"")</f>
        <v/>
      </c>
      <c r="BP88" s="14" t="str">
        <f>_xlfn.XLOOKUP(B88,'[5]Cells Huawei 19042026 15h'!$B:$B,'[5]Cells Huawei 19042026 15h'!$B:$B,"")</f>
        <v/>
      </c>
      <c r="BQ88" s="9" t="str">
        <f>_xlfn.XLOOKUP(B88,'[6]cells down 19042026 9H40'!$B:$B,'[6]cells down 19042026 9H40'!$B:$B,"")</f>
        <v>CTR_049</v>
      </c>
      <c r="BR88" s="9" t="s">
        <v>2316</v>
      </c>
      <c r="BS88" s="9" t="s">
        <v>302</v>
      </c>
      <c r="BT88" s="108"/>
    </row>
    <row r="89" spans="1:72" s="9" customFormat="1" ht="34" customHeight="1" x14ac:dyDescent="0.35">
      <c r="A89" s="16" t="s">
        <v>362</v>
      </c>
      <c r="B89" s="8" t="s">
        <v>363</v>
      </c>
      <c r="C89" s="3" t="str">
        <f>_xlfn.XLOOKUP(B89,'[1]daily break down'!$D:$D,'[1]daily break down'!$E:$E,"")</f>
        <v>Yaounde</v>
      </c>
      <c r="D89" s="1" t="s">
        <v>11</v>
      </c>
      <c r="E89" s="1" t="s">
        <v>12</v>
      </c>
      <c r="F89" s="3" t="s">
        <v>37</v>
      </c>
      <c r="G89" s="1" t="s">
        <v>38</v>
      </c>
      <c r="H89" s="34" t="str">
        <f>_xlfn.XLOOKUP(B89,[2]CALCULATION!$B:$B,[2]CALCULATION!$H:$H,"")</f>
        <v>ZTE</v>
      </c>
      <c r="I89" s="28">
        <v>5.3618130997936841</v>
      </c>
      <c r="J89" s="28">
        <v>9.2457045997380387</v>
      </c>
      <c r="K89" s="28">
        <v>9.2457045997380387</v>
      </c>
      <c r="L89" s="28">
        <v>9.2457045997380387</v>
      </c>
      <c r="M89" s="28">
        <v>9.2457045997380387</v>
      </c>
      <c r="N89" s="28">
        <v>5.3657903222584622</v>
      </c>
      <c r="O89" s="28">
        <v>9.2457045997380387</v>
      </c>
      <c r="P89" s="28">
        <v>7.4164676271926444</v>
      </c>
      <c r="Q89" s="28">
        <v>3.3923389064386056</v>
      </c>
      <c r="R89" s="28">
        <v>9.2457045997380387</v>
      </c>
      <c r="S89" s="93">
        <v>9.2457045997380387</v>
      </c>
      <c r="T89" s="93">
        <f>_xlfn.XLOOKUP(B89,'[3]Nur des jours'!$B:$B,'[3]Nur des jours'!$U:$U,"")</f>
        <v>9.2457045997380387</v>
      </c>
      <c r="U89" s="93">
        <v>9.2457045997380387</v>
      </c>
      <c r="V89" s="93">
        <v>9.2457045997380387</v>
      </c>
      <c r="W89" s="93">
        <v>9.2457045997380387</v>
      </c>
      <c r="X89" s="93">
        <v>9.2457045997380387</v>
      </c>
      <c r="Y89" s="93">
        <v>4.7534050731523569</v>
      </c>
      <c r="Z89" s="93">
        <v>9.2457045997380387</v>
      </c>
      <c r="AA89" s="93">
        <v>9.2457045997380387</v>
      </c>
      <c r="AB89" s="93">
        <v>9.2457045997380387</v>
      </c>
      <c r="AC89" s="93">
        <f>_xlfn.XLOOKUP(B89,'[3]Nur des jours'!$B:$B,'[3]Nur des jours'!$N:$N,"")</f>
        <v>9.2457045997380387</v>
      </c>
      <c r="AD89" s="93">
        <v>9.2457045997380387</v>
      </c>
      <c r="AE89" s="93">
        <v>9.3517519754132739</v>
      </c>
      <c r="AF89" s="93">
        <v>8.1531633721710008</v>
      </c>
      <c r="AG89" s="93"/>
      <c r="AH89" s="93">
        <v>9.2457045997380387</v>
      </c>
      <c r="AI89" s="93">
        <v>0</v>
      </c>
      <c r="AJ89" s="93">
        <v>0</v>
      </c>
      <c r="AK89" s="93">
        <v>17.729448614148101</v>
      </c>
      <c r="AL89" s="93">
        <v>9.2457045997380387</v>
      </c>
      <c r="AM89" s="49" t="s">
        <v>5559</v>
      </c>
      <c r="AN89" s="49"/>
      <c r="AO89" s="48" t="str" cm="1">
        <f t="array" ref="AO89">IFERROR(_xlfn.IFS(
AQ89="MPR ISSUE","PDH",
AQ89="BSS Hardware Issue","BSS",
AQ89="Sites strategiques, MLL, Pylone, etc.","ENVTECH",
AQ89="AKTIVCO DEFAUT GE &amp; POWER Cabinet","AKTIVCO",
AQ89="AKTIVCO Coupure ENEO &amp; Baisse de tension","AKTIVCO GRID ONLY",
AQ89="Coupure ENEO &amp; Baisse de tension","IHS GRID ONLY",
AQ89="Defaut GE &amp; POWER Cabinet","IHS",
AQ89="Sharing","Partners",
AQ89="Sites strategiques &amp; DataCenter","SST &amp; DC",
AQ89="Exclu","Exclu",
AQ89="SAT","SAT",
AQ89="SPARE-ISSUE","SPARE-ISSUE",
AQ89="Fiber CAmtel","TRANS_FO_CAMTEL",
AQ89="Fiber AOF","Fiber AOF",
AQ89="Projet OCM (HUAWEI)","TRAVAUX-HUAWEI",
AQ89="Projet OCM (NOKIA)","TRAVAUX-NOKIA",
AQ89="ACCESS-ISSUE","ACCESS-ISSUE",
AQ89="Projet OCM (ZTE, NOKIA, autres projets)","TRAVAUX OCM",
AQ89="No root CAuse","No root cause",
AQ89="ODU HS","PDH",
AQ89="IP &amp; VLAN","PDH",
AQ89="Warehouse HUAWEI","SPARE-ISSUE",
AQ89="SPARE-HS","SPARE-ISSUE",
AQ89="Power Telco","BSS",AQ89="no impacts","no impacts"
),"")</f>
        <v>BSS</v>
      </c>
      <c r="AP89" s="48" t="str" cm="1">
        <f t="array" ref="AP89">IFERROR(_xlfn.IFS(
AQ89="MPR ISSUE","TX ISSUE",
AQ89="BSS Hardware Issue","RAN ISSUE",
AQ89="Sites strategiques, MLL, Pylone, etc.","ENVTECH",
AQ89="AKTIVCO DEFAUT GE &amp; POWER Cabinet","POWER ISSUE",
AQ89="AKTIVCO Coupure ENEO &amp; Baisse de tension","POWER ISSUE",
AQ89="Coupure ENEO &amp; Baisse de tension","POWER ISSUE",
AQ89="Defaut GE &amp; POWER Cabinet","POWER ISSUE",
AQ89="Sharing","POWER ISSUE",
AQ89="Sites strategiques &amp; DataCenter","POWER ISSUE",
AQ89="Exclu","Exclu",
AQ89="SAT","TX ISSUE",
AQ89="SPARE-ISSUE","SPARE-ISSUE",
AQ89="Fiber CAmtel","TX ISSUE",
AQ89="Fiber AOF","TX ISSUE",
AQ89="Projet OCM (HUAWEI)","TRAVAUX-HUAWEI",
AQ89="Projet OCM (NOKIA)","TRAVAUX -NOKIA",
AQ89="ACCESS-ISSUE","ACCESS-ISSUE",
AQ89="Projet OCM (ZTE, NOKIA, autres projets)","TRAVAUX OCM",
AQ89="No root CAuse","No root cause",
AQ89="ODU HS","TX ISSUE",
AQ89="IP &amp; VLAN","TX ISSUE",
AQ89="Warehouse HUAWEI","SPARE-ISSUE",
AQ89="SPARE-HS","SPARE-ISSUE",
AQ89="Power Telco","RAN ISSUE",AQ89="no impacts","no impacts"
),"")</f>
        <v>RAN ISSUE</v>
      </c>
      <c r="AQ89" s="67" t="s">
        <v>5320</v>
      </c>
      <c r="AR89" s="48" t="str" cm="1">
        <f t="array" ref="AR89">IFERROR(_xlfn.IFS(
AQ89="MPR ISSUE","ACTIVE",
AQ89="BSS Hardware Issue","ACTIVE",
AQ89="Sites strategiques, MLL, Pylone, etc.","PASSIVE",
AQ89="AKTIVCO DEFAUT GE &amp; POWER Cabinet","PASSIVE",
AQ89="AKTIVCO Coupure ENEO &amp; Baisse de tension","PASSIVE",
AQ89="Coupure ENEO &amp; Baisse de tension","PASSIVE",
AQ89="Defaut GE &amp; POWER Cabinet","PASSIVE",
AQ89="Sharing","PASSIVE",
AQ89="Sites strategiques &amp; DataCenter","PASSIVE",
AQ89="Exclu","Exclu",
AQ89="SAT","ACTIVE",
AQ89="SPARE-ISSUE","SPARE-ISSUE",
AQ89="Fiber CAmtel","ACTIVE",
AQ89="Fiber AOF","ACTIVE",
AQ89="Projet OCM (HUAWEI)","PLANNED WORKS",
AQ89="Projet OCM (NOKIA)","PLANNED WORKS",
AQ89="ACCESS-ISSUE","ACCESS-ISSUE",
AQ89="Projet OCM (ZTE, NOKIA, autres projets)","PLANNED WORKS",
AQ89="No root CAuse","No root cause",
AQ89="ODU HS","ACTIVE",
AQ89="IP &amp; VLAN","ACTIVE",
AQ89="Warehouse HUAWEI","SPARE-ISSUE",
AQ89="SPARE-HS","SPARE-ISSUE",
AQ89="Power Telco","ACTIVE", AQ89="no impacts","no impacts"
),"")</f>
        <v>ACTIVE</v>
      </c>
      <c r="AS89" s="92" t="s">
        <v>6074</v>
      </c>
      <c r="AT89" s="98" t="s">
        <v>363</v>
      </c>
      <c r="AV89" s="17" t="s">
        <v>5537</v>
      </c>
      <c r="AW89" s="7" t="s">
        <v>6007</v>
      </c>
      <c r="AX89" s="6" t="s">
        <v>5537</v>
      </c>
      <c r="AY89" s="7"/>
      <c r="AZ89" s="3" t="s">
        <v>5537</v>
      </c>
      <c r="BA89" s="18" t="s">
        <v>5537</v>
      </c>
      <c r="BB89" s="18" t="s">
        <v>5537</v>
      </c>
      <c r="BC89" s="18" t="s">
        <v>5537</v>
      </c>
      <c r="BD89" s="18" t="s">
        <v>5537</v>
      </c>
      <c r="BE89" s="18" t="s">
        <v>5537</v>
      </c>
      <c r="BF89" s="18" t="s">
        <v>5537</v>
      </c>
      <c r="BG89" s="18" t="s">
        <v>5537</v>
      </c>
      <c r="BH89" s="18" t="s">
        <v>5537</v>
      </c>
      <c r="BI89" s="18" t="s">
        <v>5537</v>
      </c>
      <c r="BJ89" s="18" t="s">
        <v>5537</v>
      </c>
      <c r="BK89" s="18" t="s">
        <v>5537</v>
      </c>
      <c r="BL89" s="9" t="s">
        <v>5537</v>
      </c>
      <c r="BM89" s="14" t="s">
        <v>6462</v>
      </c>
      <c r="BN89" s="14" t="s">
        <v>363</v>
      </c>
      <c r="BO89" s="14" t="str">
        <f>_xlfn.XLOOKUP(B89,'[4]cell downs 18042026 17h'!$B:$B,'[4]cell downs 18042026 17h'!$B:$B,"")</f>
        <v/>
      </c>
      <c r="BP89" s="14" t="str">
        <f>_xlfn.XLOOKUP(B89,'[5]Cells Huawei 19042026 15h'!$B:$B,'[5]Cells Huawei 19042026 15h'!$B:$B,"")</f>
        <v/>
      </c>
      <c r="BQ89" s="9" t="str">
        <f>_xlfn.XLOOKUP(B89,'[6]cells down 19042026 9H40'!$B:$B,'[6]cells down 19042026 9H40'!$B:$B,"")</f>
        <v>CTR_086</v>
      </c>
      <c r="BR89" s="9" t="s">
        <v>363</v>
      </c>
      <c r="BS89" s="9" t="s">
        <v>594</v>
      </c>
      <c r="BT89" s="108"/>
    </row>
    <row r="90" spans="1:72" s="9" customFormat="1" x14ac:dyDescent="0.35">
      <c r="A90" s="91" t="s">
        <v>3024</v>
      </c>
      <c r="B90" s="8" t="s">
        <v>3025</v>
      </c>
      <c r="C90" s="3" t="str">
        <f>_xlfn.XLOOKUP(B90,'[1]daily break down'!$D:$D,'[1]daily break down'!$E:$E,"")</f>
        <v>Yaounde</v>
      </c>
      <c r="D90" s="1" t="s">
        <v>21</v>
      </c>
      <c r="E90" s="1" t="s">
        <v>30</v>
      </c>
      <c r="F90" s="3" t="s">
        <v>37</v>
      </c>
      <c r="G90" s="1" t="s">
        <v>38</v>
      </c>
      <c r="H90" s="34" t="str">
        <f>_xlfn.XLOOKUP(B90,[2]CALCULATION!$B:$B,[2]CALCULATION!$H:$H,"")</f>
        <v>ZTE</v>
      </c>
      <c r="I90" s="28">
        <v>4.5219235916708751</v>
      </c>
      <c r="J90" s="28">
        <v>8.7858806105589355</v>
      </c>
      <c r="K90" s="28">
        <v>9.2845494003133293</v>
      </c>
      <c r="L90" s="28">
        <v>9.2457045997380387</v>
      </c>
      <c r="M90" s="28">
        <v>9.2457045997380387</v>
      </c>
      <c r="N90" s="28">
        <v>5.2919352629461267</v>
      </c>
      <c r="O90" s="28">
        <v>9.2457045997380387</v>
      </c>
      <c r="P90" s="28">
        <v>7.3693830204347188</v>
      </c>
      <c r="Q90" s="28">
        <v>3.3922318959687017</v>
      </c>
      <c r="R90" s="28">
        <v>9.2457045997380387</v>
      </c>
      <c r="S90" s="93">
        <v>9.424198063538535</v>
      </c>
      <c r="T90" s="93">
        <f>_xlfn.XLOOKUP(B90,'[3]Nur des jours'!$B:$B,'[3]Nur des jours'!$U:$U,"")</f>
        <v>9.2457045997380387</v>
      </c>
      <c r="U90" s="93">
        <v>9.7790804518980803</v>
      </c>
      <c r="V90" s="93">
        <v>9.2457045997380387</v>
      </c>
      <c r="W90" s="93">
        <v>9.2457045997380387</v>
      </c>
      <c r="X90" s="93">
        <v>9.2457045997380387</v>
      </c>
      <c r="Y90" s="93">
        <v>4.6000590697793875</v>
      </c>
      <c r="Z90" s="93">
        <v>9.2457045997380387</v>
      </c>
      <c r="AA90" s="93">
        <v>9.2457045997380387</v>
      </c>
      <c r="AB90" s="93">
        <v>9.2457045997380387</v>
      </c>
      <c r="AC90" s="93">
        <f>_xlfn.XLOOKUP(B90,'[3]Nur des jours'!$B:$B,'[3]Nur des jours'!$N:$N,"")</f>
        <v>9.3412114441276923</v>
      </c>
      <c r="AD90" s="93">
        <v>9.3412114441276923</v>
      </c>
      <c r="AE90" s="93">
        <v>9.4431924219465628</v>
      </c>
      <c r="AF90" s="93">
        <v>8.1306198331778123</v>
      </c>
      <c r="AG90" s="93"/>
      <c r="AH90" s="93">
        <v>9.2457045997380387</v>
      </c>
      <c r="AI90" s="93">
        <v>0</v>
      </c>
      <c r="AJ90" s="93">
        <v>0</v>
      </c>
      <c r="AK90" s="93">
        <v>17.729448614148101</v>
      </c>
      <c r="AL90" s="93">
        <v>9.2457045997380387</v>
      </c>
      <c r="AM90" s="49" t="s">
        <v>5559</v>
      </c>
      <c r="AN90" s="49"/>
      <c r="AO90" s="48" t="str" cm="1">
        <f t="array" ref="AO90">IFERROR(_xlfn.IFS(
AQ90="MPR ISSUE","PDH",
AQ90="BSS Hardware Issue","BSS",
AQ90="Sites strategiques, MLL, Pylone, etc.","ENVTECH",
AQ90="AKTIVCO DEFAUT GE &amp; POWER Cabinet","AKTIVCO",
AQ90="AKTIVCO Coupure ENEO &amp; Baisse de tension","AKTIVCO GRID ONLY",
AQ90="Coupure ENEO &amp; Baisse de tension","IHS GRID ONLY",
AQ90="Defaut GE &amp; POWER Cabinet","IHS",
AQ90="Sharing","Partners",
AQ90="Sites strategiques &amp; DataCenter","SST &amp; DC",
AQ90="Exclu","Exclu",
AQ90="SAT","SAT",
AQ90="SPARE-ISSUE","SPARE-ISSUE",
AQ90="Fiber CAmtel","TRANS_FO_CAMTEL",
AQ90="Fiber AOF","Fiber AOF",
AQ90="Projet OCM (HUAWEI)","TRAVAUX-HUAWEI",
AQ90="Projet OCM (NOKIA)","TRAVAUX-NOKIA",
AQ90="ACCESS-ISSUE","ACCESS-ISSUE",
AQ90="Projet OCM (ZTE, NOKIA, autres projets)","TRAVAUX OCM",
AQ90="No root CAuse","No root cause",
AQ90="ODU HS","PDH",
AQ90="IP &amp; VLAN","PDH",
AQ90="Warehouse HUAWEI","SPARE-ISSUE",
AQ90="SPARE-HS","SPARE-ISSUE",
AQ90="Power Telco","BSS",AQ90="no impacts","no impacts"
),"")</f>
        <v>BSS</v>
      </c>
      <c r="AP90" s="48" t="str" cm="1">
        <f t="array" ref="AP90">IFERROR(_xlfn.IFS(
AQ90="MPR ISSUE","TX ISSUE",
AQ90="BSS Hardware Issue","RAN ISSUE",
AQ90="Sites strategiques, MLL, Pylone, etc.","ENVTECH",
AQ90="AKTIVCO DEFAUT GE &amp; POWER Cabinet","POWER ISSUE",
AQ90="AKTIVCO Coupure ENEO &amp; Baisse de tension","POWER ISSUE",
AQ90="Coupure ENEO &amp; Baisse de tension","POWER ISSUE",
AQ90="Defaut GE &amp; POWER Cabinet","POWER ISSUE",
AQ90="Sharing","POWER ISSUE",
AQ90="Sites strategiques &amp; DataCenter","POWER ISSUE",
AQ90="Exclu","Exclu",
AQ90="SAT","TX ISSUE",
AQ90="SPARE-ISSUE","SPARE-ISSUE",
AQ90="Fiber CAmtel","TX ISSUE",
AQ90="Fiber AOF","TX ISSUE",
AQ90="Projet OCM (HUAWEI)","TRAVAUX-HUAWEI",
AQ90="Projet OCM (NOKIA)","TRAVAUX -NOKIA",
AQ90="ACCESS-ISSUE","ACCESS-ISSUE",
AQ90="Projet OCM (ZTE, NOKIA, autres projets)","TRAVAUX OCM",
AQ90="No root CAuse","No root cause",
AQ90="ODU HS","TX ISSUE",
AQ90="IP &amp; VLAN","TX ISSUE",
AQ90="Warehouse HUAWEI","SPARE-ISSUE",
AQ90="SPARE-HS","SPARE-ISSUE",
AQ90="Power Telco","RAN ISSUE",AQ90="no impacts","no impacts"
),"")</f>
        <v>RAN ISSUE</v>
      </c>
      <c r="AQ90" s="67" t="s">
        <v>5320</v>
      </c>
      <c r="AR90" s="48" t="str" cm="1">
        <f t="array" ref="AR90">IFERROR(_xlfn.IFS(
AQ90="MPR ISSUE","ACTIVE",
AQ90="BSS Hardware Issue","ACTIVE",
AQ90="Sites strategiques, MLL, Pylone, etc.","PASSIVE",
AQ90="AKTIVCO DEFAUT GE &amp; POWER Cabinet","PASSIVE",
AQ90="AKTIVCO Coupure ENEO &amp; Baisse de tension","PASSIVE",
AQ90="Coupure ENEO &amp; Baisse de tension","PASSIVE",
AQ90="Defaut GE &amp; POWER Cabinet","PASSIVE",
AQ90="Sharing","PASSIVE",
AQ90="Sites strategiques &amp; DataCenter","PASSIVE",
AQ90="Exclu","Exclu",
AQ90="SAT","ACTIVE",
AQ90="SPARE-ISSUE","SPARE-ISSUE",
AQ90="Fiber CAmtel","ACTIVE",
AQ90="Fiber AOF","ACTIVE",
AQ90="Projet OCM (HUAWEI)","PLANNED WORKS",
AQ90="Projet OCM (NOKIA)","PLANNED WORKS",
AQ90="ACCESS-ISSUE","ACCESS-ISSUE",
AQ90="Projet OCM (ZTE, NOKIA, autres projets)","PLANNED WORKS",
AQ90="No root CAuse","No root cause",
AQ90="ODU HS","ACTIVE",
AQ90="IP &amp; VLAN","ACTIVE",
AQ90="Warehouse HUAWEI","SPARE-ISSUE",
AQ90="SPARE-HS","SPARE-ISSUE",
AQ90="Power Telco","ACTIVE", AQ90="no impacts","no impacts"
),"")</f>
        <v>ACTIVE</v>
      </c>
      <c r="AS90" s="92" t="s">
        <v>6074</v>
      </c>
      <c r="AT90" s="98" t="s">
        <v>3025</v>
      </c>
      <c r="AV90" s="17" t="s">
        <v>5537</v>
      </c>
      <c r="AW90" s="7" t="s">
        <v>6007</v>
      </c>
      <c r="AX90" s="6" t="s">
        <v>6399</v>
      </c>
      <c r="AY90" s="7"/>
      <c r="AZ90" s="3" t="s">
        <v>5537</v>
      </c>
      <c r="BA90" s="18" t="s">
        <v>5537</v>
      </c>
      <c r="BB90" s="18" t="s">
        <v>5537</v>
      </c>
      <c r="BC90" s="18" t="s">
        <v>5537</v>
      </c>
      <c r="BD90" s="18" t="s">
        <v>5537</v>
      </c>
      <c r="BE90" s="18" t="s">
        <v>5537</v>
      </c>
      <c r="BF90" s="18" t="s">
        <v>5537</v>
      </c>
      <c r="BG90" s="18" t="s">
        <v>5537</v>
      </c>
      <c r="BH90" s="18" t="s">
        <v>5537</v>
      </c>
      <c r="BI90" s="18" t="s">
        <v>5537</v>
      </c>
      <c r="BJ90" s="18" t="s">
        <v>5537</v>
      </c>
      <c r="BK90" s="18" t="s">
        <v>5537</v>
      </c>
      <c r="BL90" s="9" t="s">
        <v>5537</v>
      </c>
      <c r="BM90" s="14" t="s">
        <v>6462</v>
      </c>
      <c r="BN90" s="14" t="s">
        <v>3025</v>
      </c>
      <c r="BO90" s="14" t="str">
        <f>_xlfn.XLOOKUP(B90,'[4]cell downs 18042026 17h'!$B:$B,'[4]cell downs 18042026 17h'!$B:$B,"")</f>
        <v/>
      </c>
      <c r="BP90" s="14" t="str">
        <f>_xlfn.XLOOKUP(B90,'[5]Cells Huawei 19042026 15h'!$B:$B,'[5]Cells Huawei 19042026 15h'!$B:$B,"")</f>
        <v/>
      </c>
      <c r="BQ90" s="9" t="str">
        <f>_xlfn.XLOOKUP(B90,'[6]cells down 19042026 9H40'!$B:$B,'[6]cells down 19042026 9H40'!$B:$B,"")</f>
        <v>CTR_824</v>
      </c>
      <c r="BR90" s="9" t="s">
        <v>5537</v>
      </c>
      <c r="BS90" s="9" t="s">
        <v>5537</v>
      </c>
      <c r="BT90" s="108"/>
    </row>
    <row r="91" spans="1:72" s="9" customFormat="1" x14ac:dyDescent="0.35">
      <c r="A91" s="16" t="s">
        <v>286</v>
      </c>
      <c r="B91" s="8" t="s">
        <v>287</v>
      </c>
      <c r="C91" s="3" t="str">
        <f>_xlfn.XLOOKUP(B91,'[1]daily break down'!$D:$D,'[1]daily break down'!$E:$E,"")</f>
        <v>Yaounde</v>
      </c>
      <c r="D91" s="1" t="s">
        <v>11</v>
      </c>
      <c r="E91" s="1" t="s">
        <v>145</v>
      </c>
      <c r="F91" s="3" t="s">
        <v>37</v>
      </c>
      <c r="G91" s="1" t="s">
        <v>38</v>
      </c>
      <c r="H91" s="34" t="str">
        <f>_xlfn.XLOOKUP(B91,[2]CALCULATION!$B:$B,[2]CALCULATION!$H:$H,"")</f>
        <v>ZTE</v>
      </c>
      <c r="I91" s="28">
        <v>47.726473391489982</v>
      </c>
      <c r="J91" s="28">
        <v>8.7857736000890299</v>
      </c>
      <c r="K91" s="28">
        <v>4.9374630813878824</v>
      </c>
      <c r="L91" s="28">
        <v>12.555859465290082</v>
      </c>
      <c r="M91" s="28">
        <v>0.43934931927073034</v>
      </c>
      <c r="N91" s="28">
        <v>9.0583292669354787</v>
      </c>
      <c r="O91" s="28">
        <v>9.2457045997380387</v>
      </c>
      <c r="P91" s="28">
        <v>7.4160930905479789</v>
      </c>
      <c r="Q91" s="28">
        <v>3.3923389064386056</v>
      </c>
      <c r="R91" s="28">
        <v>9.2457045997380387</v>
      </c>
      <c r="S91" s="93">
        <v>9.2457045997380387</v>
      </c>
      <c r="T91" s="93">
        <f>_xlfn.XLOOKUP(B91,'[3]Nur des jours'!$B:$B,'[3]Nur des jours'!$U:$U,"")</f>
        <v>9.2457045997380387</v>
      </c>
      <c r="U91" s="93">
        <v>0</v>
      </c>
      <c r="V91" s="93">
        <v>6.1939800190050587</v>
      </c>
      <c r="W91" s="93">
        <v>9.2457045997380387</v>
      </c>
      <c r="X91" s="93">
        <v>9.2457045997380387</v>
      </c>
      <c r="Y91" s="93">
        <v>4.665032260089661</v>
      </c>
      <c r="Z91" s="93">
        <v>0</v>
      </c>
      <c r="AA91" s="93">
        <v>0</v>
      </c>
      <c r="AB91" s="93">
        <v>0</v>
      </c>
      <c r="AC91" s="93">
        <f>_xlfn.XLOOKUP(B91,'[3]Nur des jours'!$B:$B,'[3]Nur des jours'!$N:$N,"")</f>
        <v>5.2379484808793677</v>
      </c>
      <c r="AD91" s="93">
        <v>5.2379484808793677</v>
      </c>
      <c r="AE91" s="93">
        <v>9.1476830093056307</v>
      </c>
      <c r="AF91" s="93">
        <v>8.1302274614548296</v>
      </c>
      <c r="AG91" s="93"/>
      <c r="AH91" s="93">
        <v>9.2457045997380387</v>
      </c>
      <c r="AI91" s="93">
        <v>0</v>
      </c>
      <c r="AJ91" s="93">
        <v>0</v>
      </c>
      <c r="AK91" s="93">
        <v>17.729448614148101</v>
      </c>
      <c r="AL91" s="93">
        <v>9.2457045997380387</v>
      </c>
      <c r="AM91" s="49" t="s">
        <v>5559</v>
      </c>
      <c r="AN91" s="49"/>
      <c r="AO91" s="48" t="str" cm="1">
        <f t="array" ref="AO91">IFERROR(_xlfn.IFS(
AQ91="MPR ISSUE","PDH",
AQ91="BSS Hardware Issue","BSS",
AQ91="Sites strategiques, MLL, Pylone, etc.","ENVTECH",
AQ91="AKTIVCO DEFAUT GE &amp; POWER Cabinet","AKTIVCO",
AQ91="AKTIVCO Coupure ENEO &amp; Baisse de tension","AKTIVCO GRID ONLY",
AQ91="Coupure ENEO &amp; Baisse de tension","IHS GRID ONLY",
AQ91="Defaut GE &amp; POWER Cabinet","IHS",
AQ91="Sharing","Partners",
AQ91="Sites strategiques &amp; DataCenter","SST &amp; DC",
AQ91="Exclu","Exclu",
AQ91="SAT","SAT",
AQ91="SPARE-ISSUE","SPARE-ISSUE",
AQ91="Fiber CAmtel","TRANS_FO_CAMTEL",
AQ91="Fiber AOF","Fiber AOF",
AQ91="Projet OCM (HUAWEI)","TRAVAUX-HUAWEI",
AQ91="Projet OCM (NOKIA)","TRAVAUX-NOKIA",
AQ91="ACCESS-ISSUE","ACCESS-ISSUE",
AQ91="Projet OCM (ZTE, NOKIA, autres projets)","TRAVAUX OCM",
AQ91="No root CAuse","No root cause",
AQ91="ODU HS","PDH",
AQ91="IP &amp; VLAN","PDH",
AQ91="Warehouse HUAWEI","SPARE-ISSUE",
AQ91="SPARE-HS","SPARE-ISSUE",
AQ91="Power Telco","BSS",AQ91="no impacts","no impacts"
),"")</f>
        <v>BSS</v>
      </c>
      <c r="AP91" s="48" t="str" cm="1">
        <f t="array" ref="AP91">IFERROR(_xlfn.IFS(
AQ91="MPR ISSUE","TX ISSUE",
AQ91="BSS Hardware Issue","RAN ISSUE",
AQ91="Sites strategiques, MLL, Pylone, etc.","ENVTECH",
AQ91="AKTIVCO DEFAUT GE &amp; POWER Cabinet","POWER ISSUE",
AQ91="AKTIVCO Coupure ENEO &amp; Baisse de tension","POWER ISSUE",
AQ91="Coupure ENEO &amp; Baisse de tension","POWER ISSUE",
AQ91="Defaut GE &amp; POWER Cabinet","POWER ISSUE",
AQ91="Sharing","POWER ISSUE",
AQ91="Sites strategiques &amp; DataCenter","POWER ISSUE",
AQ91="Exclu","Exclu",
AQ91="SAT","TX ISSUE",
AQ91="SPARE-ISSUE","SPARE-ISSUE",
AQ91="Fiber CAmtel","TX ISSUE",
AQ91="Fiber AOF","TX ISSUE",
AQ91="Projet OCM (HUAWEI)","TRAVAUX-HUAWEI",
AQ91="Projet OCM (NOKIA)","TRAVAUX -NOKIA",
AQ91="ACCESS-ISSUE","ACCESS-ISSUE",
AQ91="Projet OCM (ZTE, NOKIA, autres projets)","TRAVAUX OCM",
AQ91="No root CAuse","No root cause",
AQ91="ODU HS","TX ISSUE",
AQ91="IP &amp; VLAN","TX ISSUE",
AQ91="Warehouse HUAWEI","SPARE-ISSUE",
AQ91="SPARE-HS","SPARE-ISSUE",
AQ91="Power Telco","RAN ISSUE",AQ91="no impacts","no impacts"
),"")</f>
        <v>RAN ISSUE</v>
      </c>
      <c r="AQ91" s="67" t="s">
        <v>5320</v>
      </c>
      <c r="AR91" s="48" t="str" cm="1">
        <f t="array" ref="AR91">IFERROR(_xlfn.IFS(
AQ91="MPR ISSUE","ACTIVE",
AQ91="BSS Hardware Issue","ACTIVE",
AQ91="Sites strategiques, MLL, Pylone, etc.","PASSIVE",
AQ91="AKTIVCO DEFAUT GE &amp; POWER Cabinet","PASSIVE",
AQ91="AKTIVCO Coupure ENEO &amp; Baisse de tension","PASSIVE",
AQ91="Coupure ENEO &amp; Baisse de tension","PASSIVE",
AQ91="Defaut GE &amp; POWER Cabinet","PASSIVE",
AQ91="Sharing","PASSIVE",
AQ91="Sites strategiques &amp; DataCenter","PASSIVE",
AQ91="Exclu","Exclu",
AQ91="SAT","ACTIVE",
AQ91="SPARE-ISSUE","SPARE-ISSUE",
AQ91="Fiber CAmtel","ACTIVE",
AQ91="Fiber AOF","ACTIVE",
AQ91="Projet OCM (HUAWEI)","PLANNED WORKS",
AQ91="Projet OCM (NOKIA)","PLANNED WORKS",
AQ91="ACCESS-ISSUE","ACCESS-ISSUE",
AQ91="Projet OCM (ZTE, NOKIA, autres projets)","PLANNED WORKS",
AQ91="No root CAuse","No root cause",
AQ91="ODU HS","ACTIVE",
AQ91="IP &amp; VLAN","ACTIVE",
AQ91="Warehouse HUAWEI","SPARE-ISSUE",
AQ91="SPARE-HS","SPARE-ISSUE",
AQ91="Power Telco","ACTIVE", AQ91="no impacts","no impacts"
),"")</f>
        <v>ACTIVE</v>
      </c>
      <c r="AS91" s="92" t="s">
        <v>6075</v>
      </c>
      <c r="AT91" s="98" t="s">
        <v>287</v>
      </c>
      <c r="AV91" s="17" t="s">
        <v>5537</v>
      </c>
      <c r="AW91" s="7" t="s">
        <v>6007</v>
      </c>
      <c r="AX91" s="6" t="s">
        <v>5537</v>
      </c>
      <c r="AY91" s="7"/>
      <c r="AZ91" s="3" t="s">
        <v>5537</v>
      </c>
      <c r="BA91" s="18" t="s">
        <v>5537</v>
      </c>
      <c r="BB91" s="18" t="s">
        <v>5537</v>
      </c>
      <c r="BC91" s="18" t="s">
        <v>5537</v>
      </c>
      <c r="BD91" s="18" t="s">
        <v>5537</v>
      </c>
      <c r="BE91" s="18" t="s">
        <v>5537</v>
      </c>
      <c r="BF91" s="18" t="s">
        <v>5537</v>
      </c>
      <c r="BG91" s="18" t="s">
        <v>5537</v>
      </c>
      <c r="BH91" s="18" t="s">
        <v>5537</v>
      </c>
      <c r="BI91" s="18" t="s">
        <v>5537</v>
      </c>
      <c r="BJ91" s="18" t="s">
        <v>5537</v>
      </c>
      <c r="BK91" s="18" t="s">
        <v>5537</v>
      </c>
      <c r="BL91" s="9" t="s">
        <v>5537</v>
      </c>
      <c r="BM91" s="14" t="s">
        <v>6462</v>
      </c>
      <c r="BN91" s="14" t="s">
        <v>5537</v>
      </c>
      <c r="BO91" s="14" t="str">
        <f>_xlfn.XLOOKUP(B91,'[4]cell downs 18042026 17h'!$B:$B,'[4]cell downs 18042026 17h'!$B:$B,"")</f>
        <v/>
      </c>
      <c r="BP91" s="14" t="str">
        <f>_xlfn.XLOOKUP(B91,'[5]Cells Huawei 19042026 15h'!$B:$B,'[5]Cells Huawei 19042026 15h'!$B:$B,"")</f>
        <v/>
      </c>
      <c r="BQ91" s="9" t="str">
        <f>_xlfn.XLOOKUP(B91,'[6]cells down 19042026 9H40'!$B:$B,'[6]cells down 19042026 9H40'!$B:$B,"")</f>
        <v>CTR_093</v>
      </c>
      <c r="BR91" s="9" t="s">
        <v>287</v>
      </c>
      <c r="BS91" s="9" t="s">
        <v>302</v>
      </c>
      <c r="BT91" s="108"/>
    </row>
    <row r="92" spans="1:72" s="9" customFormat="1" ht="21.5" customHeight="1" x14ac:dyDescent="0.35">
      <c r="A92" s="91" t="s">
        <v>531</v>
      </c>
      <c r="B92" s="1" t="s">
        <v>532</v>
      </c>
      <c r="C92" s="3" t="str">
        <f>_xlfn.XLOOKUP(B92,'[1]daily break down'!$D:$D,'[1]daily break down'!$E:$E,"")</f>
        <v>Yaounde</v>
      </c>
      <c r="D92" s="1" t="s">
        <v>21</v>
      </c>
      <c r="E92" s="1" t="s">
        <v>30</v>
      </c>
      <c r="F92" s="3" t="s">
        <v>37</v>
      </c>
      <c r="G92" s="1" t="s">
        <v>38</v>
      </c>
      <c r="H92" s="34" t="str">
        <f>_xlfn.XLOOKUP(B92,[2]CALCULATION!$B:$B,[2]CALCULATION!$H:$H,"")</f>
        <v>ZTE</v>
      </c>
      <c r="I92" s="28">
        <v>4.8262970382355546</v>
      </c>
      <c r="J92" s="28">
        <v>8.7860946314987469</v>
      </c>
      <c r="K92" s="28">
        <v>9.2746152616905366</v>
      </c>
      <c r="L92" s="28">
        <v>9.2457045997380387</v>
      </c>
      <c r="M92" s="28">
        <v>9.0272605605065728</v>
      </c>
      <c r="N92" s="28">
        <v>5.5054211504053567</v>
      </c>
      <c r="O92" s="28">
        <v>9.2457045997380387</v>
      </c>
      <c r="P92" s="28">
        <v>7.5392443063295982</v>
      </c>
      <c r="Q92" s="28">
        <v>3.3920178750288921</v>
      </c>
      <c r="R92" s="28">
        <v>11.865891625503309</v>
      </c>
      <c r="S92" s="93">
        <v>9.2457045997380387</v>
      </c>
      <c r="T92" s="93">
        <f>_xlfn.XLOOKUP(B92,'[3]Nur des jours'!$B:$B,'[3]Nur des jours'!$U:$U,"")</f>
        <v>15.875823623916698</v>
      </c>
      <c r="U92" s="93">
        <v>22.248350611957211</v>
      </c>
      <c r="V92" s="93">
        <v>46.970783288103576</v>
      </c>
      <c r="W92" s="93">
        <v>15.875823623916698</v>
      </c>
      <c r="X92" s="93">
        <v>17.063764685403491</v>
      </c>
      <c r="Y92" s="93">
        <v>4.4939938590258333</v>
      </c>
      <c r="Z92" s="93">
        <v>8.836764088998466</v>
      </c>
      <c r="AA92" s="93">
        <v>8.3322632286342895</v>
      </c>
      <c r="AB92" s="93">
        <v>9.2457045997380387</v>
      </c>
      <c r="AC92" s="93">
        <f>_xlfn.XLOOKUP(B92,'[3]Nur des jours'!$B:$B,'[3]Nur des jours'!$N:$N,"")</f>
        <v>7.13583266986842</v>
      </c>
      <c r="AD92" s="93">
        <v>7.13583266986842</v>
      </c>
      <c r="AE92" s="93">
        <v>6.6188115845254316</v>
      </c>
      <c r="AF92" s="93">
        <v>6.3228206247699275</v>
      </c>
      <c r="AG92" s="93"/>
      <c r="AH92" s="93">
        <v>9.2457045997380387</v>
      </c>
      <c r="AI92" s="93">
        <v>0</v>
      </c>
      <c r="AJ92" s="93">
        <v>0</v>
      </c>
      <c r="AK92" s="93">
        <v>17.729448614148101</v>
      </c>
      <c r="AL92" s="93">
        <v>9.2457045997380387</v>
      </c>
      <c r="AM92" s="49" t="s">
        <v>5559</v>
      </c>
      <c r="AN92" s="49"/>
      <c r="AO92" s="48" t="str" cm="1">
        <f t="array" ref="AO92">IFERROR(_xlfn.IFS(
AQ92="MPR ISSUE","PDH",
AQ92="BSS Hardware Issue","BSS",
AQ92="Sites strategiques, MLL, Pylone, etc.","ENVTECH",
AQ92="AKTIVCO DEFAUT GE &amp; POWER Cabinet","AKTIVCO",
AQ92="AKTIVCO Coupure ENEO &amp; Baisse de tension","AKTIVCO GRID ONLY",
AQ92="Coupure ENEO &amp; Baisse de tension","IHS GRID ONLY",
AQ92="Defaut GE &amp; POWER Cabinet","IHS",
AQ92="Sharing","Partners",
AQ92="Sites strategiques &amp; DataCenter","SST &amp; DC",
AQ92="Exclu","Exclu",
AQ92="SAT","SAT",
AQ92="SPARE-ISSUE","SPARE-ISSUE",
AQ92="Fiber CAmtel","TRANS_FO_CAMTEL",
AQ92="Fiber AOF","Fiber AOF",
AQ92="Projet OCM (HUAWEI)","TRAVAUX-HUAWEI",
AQ92="Projet OCM (NOKIA)","TRAVAUX-NOKIA",
AQ92="ACCESS-ISSUE","ACCESS-ISSUE",
AQ92="Projet OCM (ZTE, NOKIA, autres projets)","TRAVAUX OCM",
AQ92="No root CAuse","No root cause",
AQ92="ODU HS","PDH",
AQ92="IP &amp; VLAN","PDH",
AQ92="Warehouse HUAWEI","SPARE-ISSUE",
AQ92="SPARE-HS","SPARE-ISSUE",
AQ92="Power Telco","BSS",AQ92="no impacts","no impacts"
),"")</f>
        <v>AKTIVCO GRID ONLY</v>
      </c>
      <c r="AP92" s="48" t="str" cm="1">
        <f t="array" ref="AP92">IFERROR(_xlfn.IFS(
AQ92="MPR ISSUE","TX ISSUE",
AQ92="BSS Hardware Issue","RAN ISSUE",
AQ92="Sites strategiques, MLL, Pylone, etc.","ENVTECH",
AQ92="AKTIVCO DEFAUT GE &amp; POWER Cabinet","POWER ISSUE",
AQ92="AKTIVCO Coupure ENEO &amp; Baisse de tension","POWER ISSUE",
AQ92="Coupure ENEO &amp; Baisse de tension","POWER ISSUE",
AQ92="Defaut GE &amp; POWER Cabinet","POWER ISSUE",
AQ92="Sharing","POWER ISSUE",
AQ92="Sites strategiques &amp; DataCenter","POWER ISSUE",
AQ92="Exclu","Exclu",
AQ92="SAT","TX ISSUE",
AQ92="SPARE-ISSUE","SPARE-ISSUE",
AQ92="Fiber CAmtel","TX ISSUE",
AQ92="Fiber AOF","TX ISSUE",
AQ92="Projet OCM (HUAWEI)","TRAVAUX-HUAWEI",
AQ92="Projet OCM (NOKIA)","TRAVAUX -NOKIA",
AQ92="ACCESS-ISSUE","ACCESS-ISSUE",
AQ92="Projet OCM (ZTE, NOKIA, autres projets)","TRAVAUX OCM",
AQ92="No root CAuse","No root cause",
AQ92="ODU HS","TX ISSUE",
AQ92="IP &amp; VLAN","TX ISSUE",
AQ92="Warehouse HUAWEI","SPARE-ISSUE",
AQ92="SPARE-HS","SPARE-ISSUE",
AQ92="Power Telco","RAN ISSUE",AQ92="no impacts","no impacts"
),"")</f>
        <v>POWER ISSUE</v>
      </c>
      <c r="AQ92" s="67" t="s">
        <v>5327</v>
      </c>
      <c r="AR92" s="48" t="str" cm="1">
        <f t="array" ref="AR92">IFERROR(_xlfn.IFS(
AQ92="MPR ISSUE","ACTIVE",
AQ92="BSS Hardware Issue","ACTIVE",
AQ92="Sites strategiques, MLL, Pylone, etc.","PASSIVE",
AQ92="AKTIVCO DEFAUT GE &amp; POWER Cabinet","PASSIVE",
AQ92="AKTIVCO Coupure ENEO &amp; Baisse de tension","PASSIVE",
AQ92="Coupure ENEO &amp; Baisse de tension","PASSIVE",
AQ92="Defaut GE &amp; POWER Cabinet","PASSIVE",
AQ92="Sharing","PASSIVE",
AQ92="Sites strategiques &amp; DataCenter","PASSIVE",
AQ92="Exclu","Exclu",
AQ92="SAT","ACTIVE",
AQ92="SPARE-ISSUE","SPARE-ISSUE",
AQ92="Fiber CAmtel","ACTIVE",
AQ92="Fiber AOF","ACTIVE",
AQ92="Projet OCM (HUAWEI)","PLANNED WORKS",
AQ92="Projet OCM (NOKIA)","PLANNED WORKS",
AQ92="ACCESS-ISSUE","ACCESS-ISSUE",
AQ92="Projet OCM (ZTE, NOKIA, autres projets)","PLANNED WORKS",
AQ92="No root CAuse","No root cause",
AQ92="ODU HS","ACTIVE",
AQ92="IP &amp; VLAN","ACTIVE",
AQ92="Warehouse HUAWEI","SPARE-ISSUE",
AQ92="SPARE-HS","SPARE-ISSUE",
AQ92="Power Telco","ACTIVE", AQ92="no impacts","no impacts"
),"")</f>
        <v>PASSIVE</v>
      </c>
      <c r="AS92" s="92" t="s">
        <v>6435</v>
      </c>
      <c r="AT92" s="98" t="s">
        <v>532</v>
      </c>
      <c r="AV92" s="17" t="s">
        <v>5537</v>
      </c>
      <c r="AW92" s="7" t="s">
        <v>6007</v>
      </c>
      <c r="AX92" s="6" t="s">
        <v>6397</v>
      </c>
      <c r="AY92" s="7"/>
      <c r="AZ92" s="3" t="s">
        <v>5537</v>
      </c>
      <c r="BA92" s="18" t="s">
        <v>5537</v>
      </c>
      <c r="BB92" s="18" t="s">
        <v>5537</v>
      </c>
      <c r="BC92" s="18" t="s">
        <v>5537</v>
      </c>
      <c r="BD92" s="18" t="s">
        <v>5537</v>
      </c>
      <c r="BE92" s="18" t="s">
        <v>5537</v>
      </c>
      <c r="BF92" s="18" t="s">
        <v>5537</v>
      </c>
      <c r="BG92" s="18" t="s">
        <v>5537</v>
      </c>
      <c r="BH92" s="18" t="s">
        <v>5537</v>
      </c>
      <c r="BI92" s="18" t="s">
        <v>5537</v>
      </c>
      <c r="BJ92" s="18" t="s">
        <v>5537</v>
      </c>
      <c r="BK92" s="18" t="s">
        <v>5537</v>
      </c>
      <c r="BL92" s="9" t="s">
        <v>5537</v>
      </c>
      <c r="BM92" s="14" t="s">
        <v>6462</v>
      </c>
      <c r="BN92" s="14" t="s">
        <v>532</v>
      </c>
      <c r="BO92" s="14" t="str">
        <f>_xlfn.XLOOKUP(B92,'[4]cell downs 18042026 17h'!$B:$B,'[4]cell downs 18042026 17h'!$B:$B,"")</f>
        <v/>
      </c>
      <c r="BP92" s="14" t="str">
        <f>_xlfn.XLOOKUP(B92,'[5]Cells Huawei 19042026 15h'!$B:$B,'[5]Cells Huawei 19042026 15h'!$B:$B,"")</f>
        <v/>
      </c>
      <c r="BQ92" s="9" t="str">
        <f>_xlfn.XLOOKUP(B92,'[6]cells down 19042026 9H40'!$B:$B,'[6]cells down 19042026 9H40'!$B:$B,"")</f>
        <v>CTR_917</v>
      </c>
      <c r="BR92" s="9" t="s">
        <v>5537</v>
      </c>
      <c r="BS92" s="9" t="s">
        <v>5537</v>
      </c>
      <c r="BT92" s="108"/>
    </row>
    <row r="93" spans="1:72" s="9" customFormat="1" x14ac:dyDescent="0.35">
      <c r="A93" s="16" t="s">
        <v>3275</v>
      </c>
      <c r="B93" s="8" t="s">
        <v>3276</v>
      </c>
      <c r="C93" s="3" t="str">
        <f>_xlfn.XLOOKUP(B93,'[1]daily break down'!$D:$D,'[1]daily break down'!$E:$E,"")</f>
        <v>Yaounde</v>
      </c>
      <c r="D93" s="1" t="s">
        <v>11</v>
      </c>
      <c r="E93" s="1" t="s">
        <v>302</v>
      </c>
      <c r="F93" s="3" t="s">
        <v>37</v>
      </c>
      <c r="G93" s="1" t="s">
        <v>38</v>
      </c>
      <c r="H93" s="34" t="str">
        <f>_xlfn.XLOOKUP(B93,[2]CALCULATION!$B:$B,[2]CALCULATION!$H:$H,"")</f>
        <v>ZTE</v>
      </c>
      <c r="I93" s="28">
        <v>7.0748188669446082</v>
      </c>
      <c r="J93" s="28">
        <v>8.7857736000890299</v>
      </c>
      <c r="K93" s="28">
        <v>9.2457045997380387</v>
      </c>
      <c r="L93" s="28">
        <v>9.2457045997380387</v>
      </c>
      <c r="M93" s="28">
        <v>9.2457045997380387</v>
      </c>
      <c r="N93" s="28">
        <v>5.4987865012712831</v>
      </c>
      <c r="O93" s="28">
        <v>9.2457045997380387</v>
      </c>
      <c r="P93" s="28">
        <v>9.2457045997380387</v>
      </c>
      <c r="Q93" s="28">
        <v>6.4778787956613666</v>
      </c>
      <c r="R93" s="28">
        <v>9.2457045997380387</v>
      </c>
      <c r="S93" s="93">
        <v>9.2457045997380387</v>
      </c>
      <c r="T93" s="93">
        <f>_xlfn.XLOOKUP(B93,'[3]Nur des jours'!$B:$B,'[3]Nur des jours'!$U:$U,"")</f>
        <v>9.2457045997380387</v>
      </c>
      <c r="U93" s="93">
        <v>14.169256320038357</v>
      </c>
      <c r="V93" s="93">
        <v>9.2457045997380387</v>
      </c>
      <c r="W93" s="93">
        <v>9.2457045997380387</v>
      </c>
      <c r="X93" s="93">
        <v>9.2457045997380387</v>
      </c>
      <c r="Y93" s="93">
        <v>6.5584041742644112</v>
      </c>
      <c r="Z93" s="93">
        <v>9.2457045997380387</v>
      </c>
      <c r="AA93" s="93">
        <v>9.2457045997380387</v>
      </c>
      <c r="AB93" s="93">
        <v>9.2457045997380387</v>
      </c>
      <c r="AC93" s="93">
        <f>_xlfn.XLOOKUP(B93,'[3]Nur des jours'!$B:$B,'[3]Nur des jours'!$N:$N,"")</f>
        <v>9.2457045997380387</v>
      </c>
      <c r="AD93" s="93">
        <v>9.2457045997380387</v>
      </c>
      <c r="AE93" s="93">
        <v>9.6649359506667469</v>
      </c>
      <c r="AF93" s="93">
        <v>6.0262946126649037</v>
      </c>
      <c r="AG93" s="93"/>
      <c r="AH93" s="93">
        <v>9.2457045997380387</v>
      </c>
      <c r="AI93" s="93">
        <v>0</v>
      </c>
      <c r="AJ93" s="93">
        <v>0</v>
      </c>
      <c r="AK93" s="93">
        <v>17.729448614148101</v>
      </c>
      <c r="AL93" s="93">
        <v>9.2457045997380387</v>
      </c>
      <c r="AM93" s="49" t="s">
        <v>5559</v>
      </c>
      <c r="AN93" s="49"/>
      <c r="AO93" s="48" t="str" cm="1">
        <f t="array" ref="AO93">IFERROR(_xlfn.IFS(
AQ93="MPR ISSUE","PDH",
AQ93="BSS Hardware Issue","BSS",
AQ93="Sites strategiques, MLL, Pylone, etc.","ENVTECH",
AQ93="AKTIVCO DEFAUT GE &amp; POWER Cabinet","AKTIVCO",
AQ93="AKTIVCO Coupure ENEO &amp; Baisse de tension","AKTIVCO GRID ONLY",
AQ93="Coupure ENEO &amp; Baisse de tension","IHS GRID ONLY",
AQ93="Defaut GE &amp; POWER Cabinet","IHS",
AQ93="Sharing","Partners",
AQ93="Sites strategiques &amp; DataCenter","SST &amp; DC",
AQ93="Exclu","Exclu",
AQ93="SAT","SAT",
AQ93="SPARE-ISSUE","SPARE-ISSUE",
AQ93="Fiber CAmtel","TRANS_FO_CAMTEL",
AQ93="Fiber AOF","Fiber AOF",
AQ93="Projet OCM (HUAWEI)","TRAVAUX-HUAWEI",
AQ93="Projet OCM (NOKIA)","TRAVAUX-NOKIA",
AQ93="ACCESS-ISSUE","ACCESS-ISSUE",
AQ93="Projet OCM (ZTE, NOKIA, autres projets)","TRAVAUX OCM",
AQ93="No root CAuse","No root cause",
AQ93="ODU HS","PDH",
AQ93="IP &amp; VLAN","PDH",
AQ93="Warehouse HUAWEI","SPARE-ISSUE",
AQ93="SPARE-HS","SPARE-ISSUE",
AQ93="Power Telco","BSS",AQ93="no impacts","no impacts"
),"")</f>
        <v>BSS</v>
      </c>
      <c r="AP93" s="48" t="str" cm="1">
        <f t="array" ref="AP93">IFERROR(_xlfn.IFS(
AQ93="MPR ISSUE","TX ISSUE",
AQ93="BSS Hardware Issue","RAN ISSUE",
AQ93="Sites strategiques, MLL, Pylone, etc.","ENVTECH",
AQ93="AKTIVCO DEFAUT GE &amp; POWER Cabinet","POWER ISSUE",
AQ93="AKTIVCO Coupure ENEO &amp; Baisse de tension","POWER ISSUE",
AQ93="Coupure ENEO &amp; Baisse de tension","POWER ISSUE",
AQ93="Defaut GE &amp; POWER Cabinet","POWER ISSUE",
AQ93="Sharing","POWER ISSUE",
AQ93="Sites strategiques &amp; DataCenter","POWER ISSUE",
AQ93="Exclu","Exclu",
AQ93="SAT","TX ISSUE",
AQ93="SPARE-ISSUE","SPARE-ISSUE",
AQ93="Fiber CAmtel","TX ISSUE",
AQ93="Fiber AOF","TX ISSUE",
AQ93="Projet OCM (HUAWEI)","TRAVAUX-HUAWEI",
AQ93="Projet OCM (NOKIA)","TRAVAUX -NOKIA",
AQ93="ACCESS-ISSUE","ACCESS-ISSUE",
AQ93="Projet OCM (ZTE, NOKIA, autres projets)","TRAVAUX OCM",
AQ93="No root CAuse","No root cause",
AQ93="ODU HS","TX ISSUE",
AQ93="IP &amp; VLAN","TX ISSUE",
AQ93="Warehouse HUAWEI","SPARE-ISSUE",
AQ93="SPARE-HS","SPARE-ISSUE",
AQ93="Power Telco","RAN ISSUE",AQ93="no impacts","no impacts"
),"")</f>
        <v>RAN ISSUE</v>
      </c>
      <c r="AQ93" s="67" t="s">
        <v>5320</v>
      </c>
      <c r="AR93" s="48" t="str" cm="1">
        <f t="array" ref="AR93">IFERROR(_xlfn.IFS(
AQ93="MPR ISSUE","ACTIVE",
AQ93="BSS Hardware Issue","ACTIVE",
AQ93="Sites strategiques, MLL, Pylone, etc.","PASSIVE",
AQ93="AKTIVCO DEFAUT GE &amp; POWER Cabinet","PASSIVE",
AQ93="AKTIVCO Coupure ENEO &amp; Baisse de tension","PASSIVE",
AQ93="Coupure ENEO &amp; Baisse de tension","PASSIVE",
AQ93="Defaut GE &amp; POWER Cabinet","PASSIVE",
AQ93="Sharing","PASSIVE",
AQ93="Sites strategiques &amp; DataCenter","PASSIVE",
AQ93="Exclu","Exclu",
AQ93="SAT","ACTIVE",
AQ93="SPARE-ISSUE","SPARE-ISSUE",
AQ93="Fiber CAmtel","ACTIVE",
AQ93="Fiber AOF","ACTIVE",
AQ93="Projet OCM (HUAWEI)","PLANNED WORKS",
AQ93="Projet OCM (NOKIA)","PLANNED WORKS",
AQ93="ACCESS-ISSUE","ACCESS-ISSUE",
AQ93="Projet OCM (ZTE, NOKIA, autres projets)","PLANNED WORKS",
AQ93="No root CAuse","No root cause",
AQ93="ODU HS","ACTIVE",
AQ93="IP &amp; VLAN","ACTIVE",
AQ93="Warehouse HUAWEI","SPARE-ISSUE",
AQ93="SPARE-HS","SPARE-ISSUE",
AQ93="Power Telco","ACTIVE", AQ93="no impacts","no impacts"
),"")</f>
        <v>ACTIVE</v>
      </c>
      <c r="AS93" s="92" t="s">
        <v>6074</v>
      </c>
      <c r="AT93" s="98" t="s">
        <v>3276</v>
      </c>
      <c r="AV93" s="17" t="s">
        <v>5537</v>
      </c>
      <c r="AW93" s="7" t="s">
        <v>6007</v>
      </c>
      <c r="AX93" s="6" t="s">
        <v>5537</v>
      </c>
      <c r="AY93" s="7"/>
      <c r="AZ93" s="3" t="s">
        <v>5537</v>
      </c>
      <c r="BA93" s="18" t="s">
        <v>5537</v>
      </c>
      <c r="BB93" s="18" t="s">
        <v>5537</v>
      </c>
      <c r="BC93" s="18" t="s">
        <v>5537</v>
      </c>
      <c r="BD93" s="18" t="s">
        <v>5537</v>
      </c>
      <c r="BE93" s="18" t="s">
        <v>5537</v>
      </c>
      <c r="BF93" s="18" t="s">
        <v>5537</v>
      </c>
      <c r="BG93" s="18" t="s">
        <v>5537</v>
      </c>
      <c r="BH93" s="18" t="s">
        <v>5537</v>
      </c>
      <c r="BI93" s="18" t="s">
        <v>5537</v>
      </c>
      <c r="BJ93" s="18" t="s">
        <v>5537</v>
      </c>
      <c r="BK93" s="18" t="s">
        <v>5537</v>
      </c>
      <c r="BL93" s="9" t="s">
        <v>5537</v>
      </c>
      <c r="BM93" s="14" t="s">
        <v>6462</v>
      </c>
      <c r="BN93" s="14" t="s">
        <v>3276</v>
      </c>
      <c r="BO93" s="14" t="str">
        <f>_xlfn.XLOOKUP(B93,'[4]cell downs 18042026 17h'!$B:$B,'[4]cell downs 18042026 17h'!$B:$B,"")</f>
        <v/>
      </c>
      <c r="BP93" s="14" t="str">
        <f>_xlfn.XLOOKUP(B93,'[5]Cells Huawei 19042026 15h'!$B:$B,'[5]Cells Huawei 19042026 15h'!$B:$B,"")</f>
        <v/>
      </c>
      <c r="BQ93" s="9" t="str">
        <f>_xlfn.XLOOKUP(B93,'[6]cells down 19042026 9H40'!$B:$B,'[6]cells down 19042026 9H40'!$B:$B,"")</f>
        <v>CTR_323</v>
      </c>
      <c r="BR93" s="9" t="s">
        <v>3276</v>
      </c>
      <c r="BS93" s="9" t="s">
        <v>5537</v>
      </c>
      <c r="BT93" s="108"/>
    </row>
    <row r="94" spans="1:72" s="9" customFormat="1" ht="20" customHeight="1" x14ac:dyDescent="0.35">
      <c r="A94" s="91" t="s">
        <v>3205</v>
      </c>
      <c r="B94" s="8" t="s">
        <v>3206</v>
      </c>
      <c r="C94" s="3" t="str">
        <f>_xlfn.XLOOKUP(B94,'[1]daily break down'!$D:$D,'[1]daily break down'!$E:$E,"")</f>
        <v>Yaounde</v>
      </c>
      <c r="D94" s="1"/>
      <c r="E94" s="1"/>
      <c r="F94" s="3" t="s">
        <v>37</v>
      </c>
      <c r="G94" s="1" t="s">
        <v>38</v>
      </c>
      <c r="H94" s="34" t="str">
        <f>_xlfn.XLOOKUP(B94,[2]CALCULATION!$B:$B,[2]CALCULATION!$H:$H,"")</f>
        <v>ZTE</v>
      </c>
      <c r="I94" s="28">
        <v>0</v>
      </c>
      <c r="J94" s="28">
        <v>0</v>
      </c>
      <c r="K94" s="28">
        <v>0</v>
      </c>
      <c r="L94" s="28">
        <v>0</v>
      </c>
      <c r="M94" s="28">
        <v>4.8743269041442668E-2</v>
      </c>
      <c r="N94" s="28">
        <v>0</v>
      </c>
      <c r="O94" s="28">
        <v>0</v>
      </c>
      <c r="P94" s="28">
        <v>5.2203274235017923E-2</v>
      </c>
      <c r="Q94" s="28">
        <v>0</v>
      </c>
      <c r="R94" s="28">
        <v>0</v>
      </c>
      <c r="S94" s="93">
        <v>0</v>
      </c>
      <c r="T94" s="93">
        <f>_xlfn.XLOOKUP(B94,'[3]Nur des jours'!$B:$B,'[3]Nur des jours'!$U:$U,"")</f>
        <v>0</v>
      </c>
      <c r="U94" s="93">
        <v>0</v>
      </c>
      <c r="V94" s="93">
        <v>9.2457045997380387</v>
      </c>
      <c r="W94" s="93">
        <v>9.2457045997380387</v>
      </c>
      <c r="X94" s="93">
        <v>9.2457045997380387</v>
      </c>
      <c r="Y94" s="93">
        <v>4.5449486777786348</v>
      </c>
      <c r="Z94" s="93">
        <v>0</v>
      </c>
      <c r="AA94" s="93">
        <v>0</v>
      </c>
      <c r="AB94" s="93">
        <v>0</v>
      </c>
      <c r="AC94" s="93">
        <f>_xlfn.XLOOKUP(B94,'[3]Nur des jours'!$B:$B,'[3]Nur des jours'!$N:$N,"")</f>
        <v>0</v>
      </c>
      <c r="AD94" s="93">
        <v>0</v>
      </c>
      <c r="AE94" s="93">
        <v>5.7552727625537541</v>
      </c>
      <c r="AF94" s="93">
        <v>4.7763053137118936</v>
      </c>
      <c r="AG94" s="93"/>
      <c r="AH94" s="93">
        <v>9.2457045997380387</v>
      </c>
      <c r="AI94" s="93">
        <v>0</v>
      </c>
      <c r="AJ94" s="93">
        <v>0</v>
      </c>
      <c r="AK94" s="93">
        <v>17.729448614148101</v>
      </c>
      <c r="AL94" s="93">
        <v>9.2457045997380387</v>
      </c>
      <c r="AM94" s="49" t="s">
        <v>5559</v>
      </c>
      <c r="AN94" s="49"/>
      <c r="AO94" s="48" t="str" cm="1">
        <f t="array" ref="AO94">IFERROR(_xlfn.IFS(
AQ94="MPR ISSUE","PDH",
AQ94="BSS Hardware Issue","BSS",
AQ94="Sites strategiques, MLL, Pylone, etc.","ENVTECH",
AQ94="AKTIVCO DEFAUT GE &amp; POWER Cabinet","AKTIVCO",
AQ94="AKTIVCO Coupure ENEO &amp; Baisse de tension","AKTIVCO GRID ONLY",
AQ94="Coupure ENEO &amp; Baisse de tension","IHS GRID ONLY",
AQ94="Defaut GE &amp; POWER Cabinet","IHS",
AQ94="Sharing","Partners",
AQ94="Sites strategiques &amp; DataCenter","SST &amp; DC",
AQ94="Exclu","Exclu",
AQ94="SAT","SAT",
AQ94="SPARE-ISSUE","SPARE-ISSUE",
AQ94="Fiber CAmtel","TRANS_FO_CAMTEL",
AQ94="Fiber AOF","Fiber AOF",
AQ94="Projet OCM (HUAWEI)","TRAVAUX-HUAWEI",
AQ94="Projet OCM (NOKIA)","TRAVAUX-NOKIA",
AQ94="ACCESS-ISSUE","ACCESS-ISSUE",
AQ94="Projet OCM (ZTE, NOKIA, autres projets)","TRAVAUX OCM",
AQ94="No root CAuse","No root cause",
AQ94="ODU HS","PDH",
AQ94="IP &amp; VLAN","PDH",
AQ94="Warehouse HUAWEI","SPARE-ISSUE",
AQ94="SPARE-HS","SPARE-ISSUE",
AQ94="Power Telco","BSS",AQ94="no impacts","no impacts"
),"")</f>
        <v>BSS</v>
      </c>
      <c r="AP94" s="48" t="str" cm="1">
        <f t="array" ref="AP94">IFERROR(_xlfn.IFS(
AQ94="MPR ISSUE","TX ISSUE",
AQ94="BSS Hardware Issue","RAN ISSUE",
AQ94="Sites strategiques, MLL, Pylone, etc.","ENVTECH",
AQ94="AKTIVCO DEFAUT GE &amp; POWER Cabinet","POWER ISSUE",
AQ94="AKTIVCO Coupure ENEO &amp; Baisse de tension","POWER ISSUE",
AQ94="Coupure ENEO &amp; Baisse de tension","POWER ISSUE",
AQ94="Defaut GE &amp; POWER Cabinet","POWER ISSUE",
AQ94="Sharing","POWER ISSUE",
AQ94="Sites strategiques &amp; DataCenter","POWER ISSUE",
AQ94="Exclu","Exclu",
AQ94="SAT","TX ISSUE",
AQ94="SPARE-ISSUE","SPARE-ISSUE",
AQ94="Fiber CAmtel","TX ISSUE",
AQ94="Fiber AOF","TX ISSUE",
AQ94="Projet OCM (HUAWEI)","TRAVAUX-HUAWEI",
AQ94="Projet OCM (NOKIA)","TRAVAUX -NOKIA",
AQ94="ACCESS-ISSUE","ACCESS-ISSUE",
AQ94="Projet OCM (ZTE, NOKIA, autres projets)","TRAVAUX OCM",
AQ94="No root CAuse","No root cause",
AQ94="ODU HS","TX ISSUE",
AQ94="IP &amp; VLAN","TX ISSUE",
AQ94="Warehouse HUAWEI","SPARE-ISSUE",
AQ94="SPARE-HS","SPARE-ISSUE",
AQ94="Power Telco","RAN ISSUE",AQ94="no impacts","no impacts"
),"")</f>
        <v>RAN ISSUE</v>
      </c>
      <c r="AQ94" s="67" t="s">
        <v>5320</v>
      </c>
      <c r="AR94" s="48" t="str" cm="1">
        <f t="array" ref="AR94">IFERROR(_xlfn.IFS(
AQ94="MPR ISSUE","ACTIVE",
AQ94="BSS Hardware Issue","ACTIVE",
AQ94="Sites strategiques, MLL, Pylone, etc.","PASSIVE",
AQ94="AKTIVCO DEFAUT GE &amp; POWER Cabinet","PASSIVE",
AQ94="AKTIVCO Coupure ENEO &amp; Baisse de tension","PASSIVE",
AQ94="Coupure ENEO &amp; Baisse de tension","PASSIVE",
AQ94="Defaut GE &amp; POWER Cabinet","PASSIVE",
AQ94="Sharing","PASSIVE",
AQ94="Sites strategiques &amp; DataCenter","PASSIVE",
AQ94="Exclu","Exclu",
AQ94="SAT","ACTIVE",
AQ94="SPARE-ISSUE","SPARE-ISSUE",
AQ94="Fiber CAmtel","ACTIVE",
AQ94="Fiber AOF","ACTIVE",
AQ94="Projet OCM (HUAWEI)","PLANNED WORKS",
AQ94="Projet OCM (NOKIA)","PLANNED WORKS",
AQ94="ACCESS-ISSUE","ACCESS-ISSUE",
AQ94="Projet OCM (ZTE, NOKIA, autres projets)","PLANNED WORKS",
AQ94="No root CAuse","No root cause",
AQ94="ODU HS","ACTIVE",
AQ94="IP &amp; VLAN","ACTIVE",
AQ94="Warehouse HUAWEI","SPARE-ISSUE",
AQ94="SPARE-HS","SPARE-ISSUE",
AQ94="Power Telco","ACTIVE", AQ94="no impacts","no impacts"
),"")</f>
        <v>ACTIVE</v>
      </c>
      <c r="AS94" s="92" t="s">
        <v>6074</v>
      </c>
      <c r="AT94" s="98" t="s">
        <v>3206</v>
      </c>
      <c r="AV94" s="17" t="s">
        <v>5537</v>
      </c>
      <c r="AW94" s="7" t="s">
        <v>6007</v>
      </c>
      <c r="AX94" s="6" t="s">
        <v>5537</v>
      </c>
      <c r="AY94" s="7"/>
      <c r="AZ94" s="3" t="s">
        <v>5537</v>
      </c>
      <c r="BA94" s="18" t="s">
        <v>5537</v>
      </c>
      <c r="BB94" s="18" t="s">
        <v>5537</v>
      </c>
      <c r="BC94" s="18" t="s">
        <v>5537</v>
      </c>
      <c r="BD94" s="18" t="s">
        <v>5537</v>
      </c>
      <c r="BE94" s="18" t="s">
        <v>5537</v>
      </c>
      <c r="BF94" s="18" t="s">
        <v>5537</v>
      </c>
      <c r="BG94" s="18" t="s">
        <v>5537</v>
      </c>
      <c r="BH94" s="18" t="s">
        <v>5537</v>
      </c>
      <c r="BI94" s="18" t="s">
        <v>5537</v>
      </c>
      <c r="BJ94" s="18" t="s">
        <v>5537</v>
      </c>
      <c r="BK94" s="18" t="s">
        <v>5537</v>
      </c>
      <c r="BL94" s="9" t="s">
        <v>5537</v>
      </c>
      <c r="BM94" s="14" t="s">
        <v>6462</v>
      </c>
      <c r="BN94" s="14" t="s">
        <v>3206</v>
      </c>
      <c r="BO94" s="14" t="str">
        <f>_xlfn.XLOOKUP(B94,'[4]cell downs 18042026 17h'!$B:$B,'[4]cell downs 18042026 17h'!$B:$B,"")</f>
        <v/>
      </c>
      <c r="BP94" s="14" t="str">
        <f>_xlfn.XLOOKUP(B94,'[5]Cells Huawei 19042026 15h'!$B:$B,'[5]Cells Huawei 19042026 15h'!$B:$B,"")</f>
        <v/>
      </c>
      <c r="BQ94" s="9" t="str">
        <f>_xlfn.XLOOKUP(B94,'[6]cells down 19042026 9H40'!$B:$B,'[6]cells down 19042026 9H40'!$B:$B,"")</f>
        <v>CTR_064</v>
      </c>
      <c r="BR94" s="9" t="s">
        <v>5537</v>
      </c>
      <c r="BS94" s="9" t="s">
        <v>5537</v>
      </c>
      <c r="BT94" s="108"/>
    </row>
    <row r="95" spans="1:72" s="9" customFormat="1" ht="20.5" customHeight="1" x14ac:dyDescent="0.35">
      <c r="A95" s="16" t="s">
        <v>2395</v>
      </c>
      <c r="B95" s="8" t="s">
        <v>2396</v>
      </c>
      <c r="C95" s="3" t="str">
        <f>_xlfn.XLOOKUP(B95,'[1]daily break down'!$D:$D,'[1]daily break down'!$E:$E,"")</f>
        <v>Yaounde</v>
      </c>
      <c r="D95" s="1" t="s">
        <v>11</v>
      </c>
      <c r="E95" s="1" t="s">
        <v>12</v>
      </c>
      <c r="F95" s="3" t="s">
        <v>37</v>
      </c>
      <c r="G95" s="1" t="s">
        <v>38</v>
      </c>
      <c r="H95" s="34" t="str">
        <f>_xlfn.XLOOKUP(B95,[2]CALCULATION!$B:$B,[2]CALCULATION!$H:$H,"")</f>
        <v>ZTE</v>
      </c>
      <c r="I95" s="28">
        <v>4.7798723293753733</v>
      </c>
      <c r="J95" s="28">
        <v>7.9920769448082796</v>
      </c>
      <c r="K95" s="28">
        <v>9.2457045997380387</v>
      </c>
      <c r="L95" s="28">
        <v>10.066011191868347</v>
      </c>
      <c r="M95" s="28">
        <v>9.2457045997380387</v>
      </c>
      <c r="N95" s="28">
        <v>5.4270003110437646</v>
      </c>
      <c r="O95" s="28">
        <v>9.2457045997380387</v>
      </c>
      <c r="P95" s="28">
        <v>7.5113324087628728</v>
      </c>
      <c r="Q95" s="28">
        <v>4.3686132584545394</v>
      </c>
      <c r="R95" s="28">
        <v>9.370603653194765</v>
      </c>
      <c r="S95" s="93">
        <v>9.2457045997380387</v>
      </c>
      <c r="T95" s="93">
        <f>_xlfn.XLOOKUP(B95,'[3]Nur des jours'!$B:$B,'[3]Nur des jours'!$U:$U,"")</f>
        <v>9.3755796400453164</v>
      </c>
      <c r="U95" s="93">
        <v>9.2457045997380387</v>
      </c>
      <c r="V95" s="93">
        <v>9.2457045997380387</v>
      </c>
      <c r="W95" s="93">
        <v>9.3755796400453164</v>
      </c>
      <c r="X95" s="93">
        <v>9.2457045997380387</v>
      </c>
      <c r="Y95" s="93">
        <v>4.8933926028655979</v>
      </c>
      <c r="Z95" s="93">
        <v>3.9362196197275936</v>
      </c>
      <c r="AA95" s="93">
        <v>6.0641406488544174</v>
      </c>
      <c r="AB95" s="93">
        <v>8.0088062482699964</v>
      </c>
      <c r="AC95" s="93">
        <f>_xlfn.XLOOKUP(B95,'[3]Nur des jours'!$B:$B,'[3]Nur des jours'!$N:$N,"")</f>
        <v>9.2457045997380387</v>
      </c>
      <c r="AD95" s="93">
        <v>9.2457045997380387</v>
      </c>
      <c r="AE95" s="93">
        <v>3.8189718148690335</v>
      </c>
      <c r="AF95" s="93">
        <v>1.5469968581726037</v>
      </c>
      <c r="AG95" s="93"/>
      <c r="AH95" s="93">
        <v>9.2457045997380387</v>
      </c>
      <c r="AI95" s="93">
        <v>0</v>
      </c>
      <c r="AJ95" s="93">
        <v>0</v>
      </c>
      <c r="AK95" s="93">
        <v>17.729448614148101</v>
      </c>
      <c r="AL95" s="93">
        <v>9.2457045997380387</v>
      </c>
      <c r="AM95" s="49" t="s">
        <v>5559</v>
      </c>
      <c r="AN95" s="49"/>
      <c r="AO95" s="48" t="str" cm="1">
        <f t="array" ref="AO95">IFERROR(_xlfn.IFS(
AQ95="MPR ISSUE","PDH",
AQ95="BSS Hardware Issue","BSS",
AQ95="Sites strategiques, MLL, Pylone, etc.","ENVTECH",
AQ95="AKTIVCO DEFAUT GE &amp; POWER Cabinet","AKTIVCO",
AQ95="AKTIVCO Coupure ENEO &amp; Baisse de tension","AKTIVCO GRID ONLY",
AQ95="Coupure ENEO &amp; Baisse de tension","IHS GRID ONLY",
AQ95="Defaut GE &amp; POWER Cabinet","IHS",
AQ95="Sharing","Partners",
AQ95="Sites strategiques &amp; DataCenter","SST &amp; DC",
AQ95="Exclu","Exclu",
AQ95="SAT","SAT",
AQ95="SPARE-ISSUE","SPARE-ISSUE",
AQ95="Fiber CAmtel","TRANS_FO_CAMTEL",
AQ95="Fiber AOF","Fiber AOF",
AQ95="Projet OCM (HUAWEI)","TRAVAUX-HUAWEI",
AQ95="Projet OCM (NOKIA)","TRAVAUX-NOKIA",
AQ95="ACCESS-ISSUE","ACCESS-ISSUE",
AQ95="Projet OCM (ZTE, NOKIA, autres projets)","TRAVAUX OCM",
AQ95="No root CAuse","No root cause",
AQ95="ODU HS","PDH",
AQ95="IP &amp; VLAN","PDH",
AQ95="Warehouse HUAWEI","SPARE-ISSUE",
AQ95="SPARE-HS","SPARE-ISSUE",
AQ95="Power Telco","BSS",AQ95="no impacts","no impacts"
),"")</f>
        <v>BSS</v>
      </c>
      <c r="AP95" s="48" t="str" cm="1">
        <f t="array" ref="AP95">IFERROR(_xlfn.IFS(
AQ95="MPR ISSUE","TX ISSUE",
AQ95="BSS Hardware Issue","RAN ISSUE",
AQ95="Sites strategiques, MLL, Pylone, etc.","ENVTECH",
AQ95="AKTIVCO DEFAUT GE &amp; POWER Cabinet","POWER ISSUE",
AQ95="AKTIVCO Coupure ENEO &amp; Baisse de tension","POWER ISSUE",
AQ95="Coupure ENEO &amp; Baisse de tension","POWER ISSUE",
AQ95="Defaut GE &amp; POWER Cabinet","POWER ISSUE",
AQ95="Sharing","POWER ISSUE",
AQ95="Sites strategiques &amp; DataCenter","POWER ISSUE",
AQ95="Exclu","Exclu",
AQ95="SAT","TX ISSUE",
AQ95="SPARE-ISSUE","SPARE-ISSUE",
AQ95="Fiber CAmtel","TX ISSUE",
AQ95="Fiber AOF","TX ISSUE",
AQ95="Projet OCM (HUAWEI)","TRAVAUX-HUAWEI",
AQ95="Projet OCM (NOKIA)","TRAVAUX -NOKIA",
AQ95="ACCESS-ISSUE","ACCESS-ISSUE",
AQ95="Projet OCM (ZTE, NOKIA, autres projets)","TRAVAUX OCM",
AQ95="No root CAuse","No root cause",
AQ95="ODU HS","TX ISSUE",
AQ95="IP &amp; VLAN","TX ISSUE",
AQ95="Warehouse HUAWEI","SPARE-ISSUE",
AQ95="SPARE-HS","SPARE-ISSUE",
AQ95="Power Telco","RAN ISSUE",AQ95="no impacts","no impacts"
),"")</f>
        <v>RAN ISSUE</v>
      </c>
      <c r="AQ95" s="67" t="s">
        <v>5320</v>
      </c>
      <c r="AR95" s="48" t="str" cm="1">
        <f t="array" ref="AR95">IFERROR(_xlfn.IFS(
AQ95="MPR ISSUE","ACTIVE",
AQ95="BSS Hardware Issue","ACTIVE",
AQ95="Sites strategiques, MLL, Pylone, etc.","PASSIVE",
AQ95="AKTIVCO DEFAUT GE &amp; POWER Cabinet","PASSIVE",
AQ95="AKTIVCO Coupure ENEO &amp; Baisse de tension","PASSIVE",
AQ95="Coupure ENEO &amp; Baisse de tension","PASSIVE",
AQ95="Defaut GE &amp; POWER Cabinet","PASSIVE",
AQ95="Sharing","PASSIVE",
AQ95="Sites strategiques &amp; DataCenter","PASSIVE",
AQ95="Exclu","Exclu",
AQ95="SAT","ACTIVE",
AQ95="SPARE-ISSUE","SPARE-ISSUE",
AQ95="Fiber CAmtel","ACTIVE",
AQ95="Fiber AOF","ACTIVE",
AQ95="Projet OCM (HUAWEI)","PLANNED WORKS",
AQ95="Projet OCM (NOKIA)","PLANNED WORKS",
AQ95="ACCESS-ISSUE","ACCESS-ISSUE",
AQ95="Projet OCM (ZTE, NOKIA, autres projets)","PLANNED WORKS",
AQ95="No root CAuse","No root cause",
AQ95="ODU HS","ACTIVE",
AQ95="IP &amp; VLAN","ACTIVE",
AQ95="Warehouse HUAWEI","SPARE-ISSUE",
AQ95="SPARE-HS","SPARE-ISSUE",
AQ95="Power Telco","ACTIVE", AQ95="no impacts","no impacts"
),"")</f>
        <v>ACTIVE</v>
      </c>
      <c r="AS95" s="92" t="s">
        <v>6074</v>
      </c>
      <c r="AT95" s="98" t="s">
        <v>2396</v>
      </c>
      <c r="AV95" s="17" t="s">
        <v>5537</v>
      </c>
      <c r="AW95" s="7" t="s">
        <v>6007</v>
      </c>
      <c r="AX95" s="6" t="s">
        <v>5537</v>
      </c>
      <c r="AY95" s="7"/>
      <c r="AZ95" s="3" t="s">
        <v>5537</v>
      </c>
      <c r="BA95" s="18" t="s">
        <v>5537</v>
      </c>
      <c r="BB95" s="18" t="s">
        <v>5537</v>
      </c>
      <c r="BC95" s="18" t="s">
        <v>5537</v>
      </c>
      <c r="BD95" s="18" t="s">
        <v>5537</v>
      </c>
      <c r="BE95" s="18" t="s">
        <v>5537</v>
      </c>
      <c r="BF95" s="18" t="s">
        <v>5537</v>
      </c>
      <c r="BG95" s="18" t="s">
        <v>5537</v>
      </c>
      <c r="BH95" s="18" t="s">
        <v>5537</v>
      </c>
      <c r="BI95" s="18" t="s">
        <v>5537</v>
      </c>
      <c r="BJ95" s="18" t="s">
        <v>5537</v>
      </c>
      <c r="BK95" s="18" t="s">
        <v>5537</v>
      </c>
      <c r="BL95" s="9" t="s">
        <v>5537</v>
      </c>
      <c r="BM95" s="14" t="s">
        <v>6462</v>
      </c>
      <c r="BN95" s="14" t="s">
        <v>2396</v>
      </c>
      <c r="BO95" s="14" t="str">
        <f>_xlfn.XLOOKUP(B95,'[4]cell downs 18042026 17h'!$B:$B,'[4]cell downs 18042026 17h'!$B:$B,"")</f>
        <v/>
      </c>
      <c r="BP95" s="14" t="str">
        <f>_xlfn.XLOOKUP(B95,'[5]Cells Huawei 19042026 15h'!$B:$B,'[5]Cells Huawei 19042026 15h'!$B:$B,"")</f>
        <v/>
      </c>
      <c r="BQ95" s="9" t="str">
        <f>_xlfn.XLOOKUP(B95,'[6]cells down 19042026 9H40'!$B:$B,'[6]cells down 19042026 9H40'!$B:$B,"")</f>
        <v>CTR_011</v>
      </c>
      <c r="BR95" s="9" t="s">
        <v>2396</v>
      </c>
      <c r="BS95" s="9" t="s">
        <v>5537</v>
      </c>
      <c r="BT95" s="108"/>
    </row>
    <row r="96" spans="1:72" s="9" customFormat="1" ht="27.5" customHeight="1" x14ac:dyDescent="0.35">
      <c r="A96" s="1" t="s">
        <v>1818</v>
      </c>
      <c r="B96" s="8" t="s">
        <v>1819</v>
      </c>
      <c r="C96" s="3" t="str">
        <f>_xlfn.XLOOKUP(B96,'[1]daily break down'!$D:$D,'[1]daily break down'!$E:$E,"")</f>
        <v>LITTORAL</v>
      </c>
      <c r="D96" s="1" t="s">
        <v>11</v>
      </c>
      <c r="E96" s="1" t="s">
        <v>237</v>
      </c>
      <c r="F96" s="3" t="s">
        <v>31</v>
      </c>
      <c r="G96" s="1" t="s">
        <v>1820</v>
      </c>
      <c r="H96" s="33" t="str">
        <f>_xlfn.XLOOKUP(B96,[2]CALCULATION!$B:$B,[2]CALCULATION!$H:$H,"")</f>
        <v>NOKIA</v>
      </c>
      <c r="I96" s="28">
        <v>0</v>
      </c>
      <c r="J96" s="28">
        <v>0</v>
      </c>
      <c r="K96" s="28">
        <v>0</v>
      </c>
      <c r="L96" s="28">
        <v>0</v>
      </c>
      <c r="M96" s="28">
        <v>0</v>
      </c>
      <c r="N96" s="28">
        <v>0.99509095518137713</v>
      </c>
      <c r="O96" s="28">
        <v>0</v>
      </c>
      <c r="P96" s="28">
        <v>0</v>
      </c>
      <c r="Q96" s="28">
        <v>7.2101826740124768E-3</v>
      </c>
      <c r="R96" s="28">
        <v>1.945774552425614</v>
      </c>
      <c r="S96" s="93">
        <v>9.2972309116965803</v>
      </c>
      <c r="T96" s="93">
        <f>_xlfn.XLOOKUP(B96,'[3]Nur des jours'!$B:$B,'[3]Nur des jours'!$U:$U,"")</f>
        <v>9.2451160421535636</v>
      </c>
      <c r="U96" s="93">
        <v>9.2971226984682325</v>
      </c>
      <c r="V96" s="93">
        <v>9.2449555264487078</v>
      </c>
      <c r="W96" s="93">
        <v>9.2451160421535636</v>
      </c>
      <c r="X96" s="93">
        <v>9.2451160421535636</v>
      </c>
      <c r="Y96" s="93">
        <v>9.2452230526234693</v>
      </c>
      <c r="Z96" s="93">
        <v>9.2453300630933732</v>
      </c>
      <c r="AA96" s="93">
        <v>9.2453300630933732</v>
      </c>
      <c r="AB96" s="93">
        <v>9.2450625369186117</v>
      </c>
      <c r="AC96" s="93">
        <f>_xlfn.XLOOKUP(B96,'[3]Nur des jours'!$B:$B,'[3]Nur des jours'!$N:$N,"")</f>
        <v>9.2451695473885156</v>
      </c>
      <c r="AD96" s="93">
        <v>9.2451695473885156</v>
      </c>
      <c r="AE96" s="93">
        <v>9.2451160421535636</v>
      </c>
      <c r="AF96" s="93">
        <v>9.2451160421535636</v>
      </c>
      <c r="AG96" s="93"/>
      <c r="AH96" s="93">
        <v>9.2450625369186117</v>
      </c>
      <c r="AI96" s="93">
        <v>32.368439984173229</v>
      </c>
      <c r="AJ96" s="93">
        <v>13.770311209033324</v>
      </c>
      <c r="AK96" s="93">
        <v>0</v>
      </c>
      <c r="AL96" s="93">
        <v>9.2450625369186117</v>
      </c>
      <c r="AM96" s="49" t="s">
        <v>5559</v>
      </c>
      <c r="AN96" s="49"/>
      <c r="AO96" s="48" t="str" cm="1">
        <f t="array" ref="AO96">IFERROR(_xlfn.IFS(
AQ96="MPR ISSUE","PDH",
AQ96="BSS Hardware Issue","BSS",
AQ96="Sites strategiques, MLL, Pylone, etc.","ENVTECH",
AQ96="AKTIVCO DEFAUT GE &amp; POWER Cabinet","AKTIVCO",
AQ96="AKTIVCO Coupure ENEO &amp; Baisse de tension","AKTIVCO GRID ONLY",
AQ96="Coupure ENEO &amp; Baisse de tension","IHS GRID ONLY",
AQ96="Defaut GE &amp; POWER Cabinet","IHS",
AQ96="Sharing","Partners",
AQ96="Sites strategiques &amp; DataCenter","SST &amp; DC",
AQ96="Exclu","Exclu",
AQ96="SAT","SAT",
AQ96="SPARE-ISSUE","SPARE-ISSUE",
AQ96="Fiber CAmtel","TRANS_FO_CAMTEL",
AQ96="Fiber AOF","Fiber AOF",
AQ96="Projet OCM (HUAWEI)","TRAVAUX-HUAWEI",
AQ96="Projet OCM (NOKIA)","TRAVAUX-NOKIA",
AQ96="ACCESS-ISSUE","ACCESS-ISSUE",
AQ96="Projet OCM (ZTE, NOKIA, autres projets)","TRAVAUX OCM",
AQ96="No root CAuse","No root cause",
AQ96="ODU HS","PDH",
AQ96="IP &amp; VLAN","PDH",
AQ96="Warehouse HUAWEI","SPARE-ISSUE",
AQ96="SPARE-HS","SPARE-ISSUE",
AQ96="Power Telco","BSS",AQ96="no impacts","no impacts"
),"")</f>
        <v>BSS</v>
      </c>
      <c r="AP96" s="48" t="str" cm="1">
        <f t="array" ref="AP96">IFERROR(_xlfn.IFS(
AQ96="MPR ISSUE","TX ISSUE",
AQ96="BSS Hardware Issue","RAN ISSUE",
AQ96="Sites strategiques, MLL, Pylone, etc.","ENVTECH",
AQ96="AKTIVCO DEFAUT GE &amp; POWER Cabinet","POWER ISSUE",
AQ96="AKTIVCO Coupure ENEO &amp; Baisse de tension","POWER ISSUE",
AQ96="Coupure ENEO &amp; Baisse de tension","POWER ISSUE",
AQ96="Defaut GE &amp; POWER Cabinet","POWER ISSUE",
AQ96="Sharing","POWER ISSUE",
AQ96="Sites strategiques &amp; DataCenter","POWER ISSUE",
AQ96="Exclu","Exclu",
AQ96="SAT","TX ISSUE",
AQ96="SPARE-ISSUE","SPARE-ISSUE",
AQ96="Fiber CAmtel","TX ISSUE",
AQ96="Fiber AOF","TX ISSUE",
AQ96="Projet OCM (HUAWEI)","TRAVAUX-HUAWEI",
AQ96="Projet OCM (NOKIA)","TRAVAUX -NOKIA",
AQ96="ACCESS-ISSUE","ACCESS-ISSUE",
AQ96="Projet OCM (ZTE, NOKIA, autres projets)","TRAVAUX OCM",
AQ96="No root CAuse","No root cause",
AQ96="ODU HS","TX ISSUE",
AQ96="IP &amp; VLAN","TX ISSUE",
AQ96="Warehouse HUAWEI","SPARE-ISSUE",
AQ96="SPARE-HS","SPARE-ISSUE",
AQ96="Power Telco","RAN ISSUE",AQ96="no impacts","no impacts"
),"")</f>
        <v>RAN ISSUE</v>
      </c>
      <c r="AQ96" s="67" t="s">
        <v>5320</v>
      </c>
      <c r="AR96" s="48" t="str" cm="1">
        <f t="array" ref="AR96">IFERROR(_xlfn.IFS(
AQ96="MPR ISSUE","ACTIVE",
AQ96="BSS Hardware Issue","ACTIVE",
AQ96="Sites strategiques, MLL, Pylone, etc.","PASSIVE",
AQ96="AKTIVCO DEFAUT GE &amp; POWER Cabinet","PASSIVE",
AQ96="AKTIVCO Coupure ENEO &amp; Baisse de tension","PASSIVE",
AQ96="Coupure ENEO &amp; Baisse de tension","PASSIVE",
AQ96="Defaut GE &amp; POWER Cabinet","PASSIVE",
AQ96="Sharing","PASSIVE",
AQ96="Sites strategiques &amp; DataCenter","PASSIVE",
AQ96="Exclu","Exclu",
AQ96="SAT","ACTIVE",
AQ96="SPARE-ISSUE","SPARE-ISSUE",
AQ96="Fiber CAmtel","ACTIVE",
AQ96="Fiber AOF","ACTIVE",
AQ96="Projet OCM (HUAWEI)","PLANNED WORKS",
AQ96="Projet OCM (NOKIA)","PLANNED WORKS",
AQ96="ACCESS-ISSUE","ACCESS-ISSUE",
AQ96="Projet OCM (ZTE, NOKIA, autres projets)","PLANNED WORKS",
AQ96="No root CAuse","No root cause",
AQ96="ODU HS","ACTIVE",
AQ96="IP &amp; VLAN","ACTIVE",
AQ96="Warehouse HUAWEI","SPARE-ISSUE",
AQ96="SPARE-HS","SPARE-ISSUE",
AQ96="Power Telco","ACTIVE", AQ96="no impacts","no impacts"
),"")</f>
        <v>ACTIVE</v>
      </c>
      <c r="AS96" s="92" t="s">
        <v>6025</v>
      </c>
      <c r="AT96" s="98" t="s">
        <v>1819</v>
      </c>
      <c r="AV96" s="17" t="s">
        <v>5537</v>
      </c>
      <c r="AW96" s="7" t="s">
        <v>6118</v>
      </c>
      <c r="AX96" s="6" t="s">
        <v>5537</v>
      </c>
      <c r="AY96" s="7"/>
      <c r="AZ96" s="3" t="s">
        <v>5537</v>
      </c>
      <c r="BA96" s="18" t="s">
        <v>5537</v>
      </c>
      <c r="BB96" s="18" t="s">
        <v>5537</v>
      </c>
      <c r="BC96" s="18" t="s">
        <v>5537</v>
      </c>
      <c r="BD96" s="18" t="s">
        <v>5537</v>
      </c>
      <c r="BE96" s="18" t="s">
        <v>5537</v>
      </c>
      <c r="BF96" s="18" t="s">
        <v>5537</v>
      </c>
      <c r="BG96" s="18" t="s">
        <v>5537</v>
      </c>
      <c r="BH96" s="18" t="s">
        <v>5537</v>
      </c>
      <c r="BI96" s="18" t="s">
        <v>5537</v>
      </c>
      <c r="BJ96" s="18" t="s">
        <v>6212</v>
      </c>
      <c r="BK96" s="18" t="s">
        <v>6213</v>
      </c>
      <c r="BL96" s="9" t="s">
        <v>6214</v>
      </c>
      <c r="BM96" s="14" t="s">
        <v>6448</v>
      </c>
      <c r="BN96" s="14" t="s">
        <v>5537</v>
      </c>
      <c r="BO96" s="14" t="str">
        <f>_xlfn.XLOOKUP(B96,'[4]cell downs 18042026 17h'!$B:$B,'[4]cell downs 18042026 17h'!$B:$B,"")</f>
        <v/>
      </c>
      <c r="BP96" s="14" t="str">
        <f>_xlfn.XLOOKUP(B96,'[5]Cells Huawei 19042026 15h'!$B:$B,'[5]Cells Huawei 19042026 15h'!$B:$B,"")</f>
        <v/>
      </c>
      <c r="BQ96" s="9" t="str">
        <f>_xlfn.XLOOKUP(B96,'[6]cells down 19042026 9H40'!$B:$B,'[6]cells down 19042026 9H40'!$B:$B,"")</f>
        <v/>
      </c>
      <c r="BR96" s="9" t="s">
        <v>1819</v>
      </c>
      <c r="BS96" s="9" t="s">
        <v>594</v>
      </c>
      <c r="BT96" s="108"/>
    </row>
    <row r="97" spans="1:72" s="9" customFormat="1" x14ac:dyDescent="0.35">
      <c r="A97" s="1" t="s">
        <v>215</v>
      </c>
      <c r="B97" s="8" t="s">
        <v>216</v>
      </c>
      <c r="C97" s="3" t="str">
        <f>_xlfn.XLOOKUP(B97,'[1]daily break down'!$D:$D,'[1]daily break down'!$E:$E,"")</f>
        <v>EXTREME-NORD</v>
      </c>
      <c r="D97" s="1" t="s">
        <v>11</v>
      </c>
      <c r="E97" s="1" t="s">
        <v>66</v>
      </c>
      <c r="F97" s="3" t="s">
        <v>55</v>
      </c>
      <c r="G97" s="1" t="s">
        <v>217</v>
      </c>
      <c r="H97" s="33" t="str">
        <f>_xlfn.XLOOKUP(B97,[2]CALCULATION!$B:$B,[2]CALCULATION!$H:$H,"")</f>
        <v>NOKIA</v>
      </c>
      <c r="I97" s="28">
        <v>9.2965275257123032</v>
      </c>
      <c r="J97" s="28">
        <v>9.2968521653973557</v>
      </c>
      <c r="K97" s="28">
        <v>9.2966357389406529</v>
      </c>
      <c r="L97" s="28">
        <v>9.2969062720115296</v>
      </c>
      <c r="M97" s="28">
        <v>9.29679805878318</v>
      </c>
      <c r="N97" s="28">
        <v>9.29679805878318</v>
      </c>
      <c r="O97" s="28">
        <v>9.2969062720115296</v>
      </c>
      <c r="P97" s="28">
        <v>9.2968521653973557</v>
      </c>
      <c r="Q97" s="28">
        <v>9.2966357389406529</v>
      </c>
      <c r="R97" s="28">
        <v>9.2969603786257053</v>
      </c>
      <c r="S97" s="93">
        <v>9.2971226984682325</v>
      </c>
      <c r="T97" s="93">
        <f>_xlfn.XLOOKUP(B97,'[3]Nur des jours'!$B:$B,'[3]Nur des jours'!$U:$U,"")</f>
        <v>9.2448485159788039</v>
      </c>
      <c r="U97" s="93">
        <v>9.2969603786257053</v>
      </c>
      <c r="V97" s="93">
        <v>9.2449020212137576</v>
      </c>
      <c r="W97" s="93">
        <v>9.2448485159788039</v>
      </c>
      <c r="X97" s="93">
        <v>9.2450090316836597</v>
      </c>
      <c r="Y97" s="93">
        <v>9.2449020212137576</v>
      </c>
      <c r="Z97" s="93">
        <v>9.2445274845690903</v>
      </c>
      <c r="AA97" s="93">
        <v>9.2445809898040405</v>
      </c>
      <c r="AB97" s="93">
        <v>9.2446344950389943</v>
      </c>
      <c r="AC97" s="93">
        <f>_xlfn.XLOOKUP(B97,'[3]Nur des jours'!$B:$B,'[3]Nur des jours'!$N:$N,"")</f>
        <v>9.2450090316836597</v>
      </c>
      <c r="AD97" s="93">
        <v>9.2450090316836597</v>
      </c>
      <c r="AE97" s="93">
        <v>9.2446344950389943</v>
      </c>
      <c r="AF97" s="93">
        <v>9.2451160421535636</v>
      </c>
      <c r="AG97" s="93"/>
      <c r="AH97" s="93">
        <v>9.2448485159788039</v>
      </c>
      <c r="AI97" s="93">
        <v>32.366941237125765</v>
      </c>
      <c r="AJ97" s="93">
        <v>13.770311209033324</v>
      </c>
      <c r="AK97" s="93">
        <v>0</v>
      </c>
      <c r="AL97" s="93">
        <v>9.2448485159788039</v>
      </c>
      <c r="AM97" s="49" t="s">
        <v>5601</v>
      </c>
      <c r="AN97" s="49"/>
      <c r="AO97" s="48" t="str" cm="1">
        <f t="array" ref="AO97">IFERROR(_xlfn.IFS(
AQ97="MPR ISSUE","PDH",
AQ97="BSS Hardware Issue","BSS",
AQ97="Sites strategiques, MLL, Pylone, etc.","ENVTECH",
AQ97="AKTIVCO DEFAUT GE &amp; POWER Cabinet","AKTIVCO",
AQ97="AKTIVCO Coupure ENEO &amp; Baisse de tension","AKTIVCO GRID ONLY",
AQ97="Coupure ENEO &amp; Baisse de tension","IHS GRID ONLY",
AQ97="Defaut GE &amp; POWER Cabinet","IHS",
AQ97="Sharing","Partners",
AQ97="Sites strategiques &amp; DataCenter","SST &amp; DC",
AQ97="Exclu","Exclu",
AQ97="SAT","SAT",
AQ97="SPARE-ISSUE","SPARE-ISSUE",
AQ97="Fiber CAmtel","TRANS_FO_CAMTEL",
AQ97="Fiber AOF","Fiber AOF",
AQ97="Projet OCM (HUAWEI)","TRAVAUX-HUAWEI",
AQ97="Projet OCM (NOKIA)","TRAVAUX-NOKIA",
AQ97="ACCESS-ISSUE","ACCESS-ISSUE",
AQ97="Projet OCM (ZTE, NOKIA, autres projets)","TRAVAUX OCM",
AQ97="No root CAuse","No root cause",
AQ97="ODU HS","PDH",
AQ97="IP &amp; VLAN","PDH",
AQ97="Warehouse HUAWEI","SPARE-ISSUE",
AQ97="SPARE-HS","SPARE-ISSUE",
AQ97="Power Telco","BSS",AQ97="no impacts","no impacts"
),"")</f>
        <v>No root cause</v>
      </c>
      <c r="AP97" s="48" t="str" cm="1">
        <f t="array" ref="AP97">IFERROR(_xlfn.IFS(
AQ97="MPR ISSUE","TX ISSUE",
AQ97="BSS Hardware Issue","RAN ISSUE",
AQ97="Sites strategiques, MLL, Pylone, etc.","ENVTECH",
AQ97="AKTIVCO DEFAUT GE &amp; POWER Cabinet","POWER ISSUE",
AQ97="AKTIVCO Coupure ENEO &amp; Baisse de tension","POWER ISSUE",
AQ97="Coupure ENEO &amp; Baisse de tension","POWER ISSUE",
AQ97="Defaut GE &amp; POWER Cabinet","POWER ISSUE",
AQ97="Sharing","POWER ISSUE",
AQ97="Sites strategiques &amp; DataCenter","POWER ISSUE",
AQ97="Exclu","Exclu",
AQ97="SAT","TX ISSUE",
AQ97="SPARE-ISSUE","SPARE-ISSUE",
AQ97="Fiber CAmtel","TX ISSUE",
AQ97="Fiber AOF","TX ISSUE",
AQ97="Projet OCM (HUAWEI)","TRAVAUX-HUAWEI",
AQ97="Projet OCM (NOKIA)","TRAVAUX -NOKIA",
AQ97="ACCESS-ISSUE","ACCESS-ISSUE",
AQ97="Projet OCM (ZTE, NOKIA, autres projets)","TRAVAUX OCM",
AQ97="No root CAuse","No root cause",
AQ97="ODU HS","TX ISSUE",
AQ97="IP &amp; VLAN","TX ISSUE",
AQ97="Warehouse HUAWEI","SPARE-ISSUE",
AQ97="SPARE-HS","SPARE-ISSUE",
AQ97="Power Telco","RAN ISSUE",AQ97="no impacts","no impacts"
),"")</f>
        <v>No root cause</v>
      </c>
      <c r="AQ97" s="67" t="s">
        <v>5344</v>
      </c>
      <c r="AR97" s="48" t="str" cm="1">
        <f t="array" ref="AR97">IFERROR(_xlfn.IFS(
AQ97="MPR ISSUE","ACTIVE",
AQ97="BSS Hardware Issue","ACTIVE",
AQ97="Sites strategiques, MLL, Pylone, etc.","PASSIVE",
AQ97="AKTIVCO DEFAUT GE &amp; POWER Cabinet","PASSIVE",
AQ97="AKTIVCO Coupure ENEO &amp; Baisse de tension","PASSIVE",
AQ97="Coupure ENEO &amp; Baisse de tension","PASSIVE",
AQ97="Defaut GE &amp; POWER Cabinet","PASSIVE",
AQ97="Sharing","PASSIVE",
AQ97="Sites strategiques &amp; DataCenter","PASSIVE",
AQ97="Exclu","Exclu",
AQ97="SAT","ACTIVE",
AQ97="SPARE-ISSUE","SPARE-ISSUE",
AQ97="Fiber CAmtel","ACTIVE",
AQ97="Fiber AOF","ACTIVE",
AQ97="Projet OCM (HUAWEI)","PLANNED WORKS",
AQ97="Projet OCM (NOKIA)","PLANNED WORKS",
AQ97="ACCESS-ISSUE","ACCESS-ISSUE",
AQ97="Projet OCM (ZTE, NOKIA, autres projets)","PLANNED WORKS",
AQ97="No root CAuse","No root cause",
AQ97="ODU HS","ACTIVE",
AQ97="IP &amp; VLAN","ACTIVE",
AQ97="Warehouse HUAWEI","SPARE-ISSUE",
AQ97="SPARE-HS","SPARE-ISSUE",
AQ97="Power Telco","ACTIVE", AQ97="no impacts","no impacts"
),"")</f>
        <v>No root cause</v>
      </c>
      <c r="AS97" s="92" t="s">
        <v>5537</v>
      </c>
      <c r="AT97" s="98" t="s">
        <v>216</v>
      </c>
      <c r="AV97" s="17" t="s">
        <v>5537</v>
      </c>
      <c r="AW97" s="7" t="s">
        <v>5537</v>
      </c>
      <c r="AX97" s="6" t="s">
        <v>5537</v>
      </c>
      <c r="AY97" s="7"/>
      <c r="AZ97" s="3" t="s">
        <v>5537</v>
      </c>
      <c r="BA97" s="18" t="s">
        <v>5537</v>
      </c>
      <c r="BB97" s="18" t="s">
        <v>5537</v>
      </c>
      <c r="BC97" s="18" t="s">
        <v>5537</v>
      </c>
      <c r="BD97" s="18" t="s">
        <v>5537</v>
      </c>
      <c r="BE97" s="18" t="s">
        <v>5537</v>
      </c>
      <c r="BF97" s="18" t="s">
        <v>5537</v>
      </c>
      <c r="BG97" s="18" t="s">
        <v>5537</v>
      </c>
      <c r="BH97" s="18" t="s">
        <v>5537</v>
      </c>
      <c r="BI97" s="18" t="s">
        <v>5537</v>
      </c>
      <c r="BJ97" s="18" t="s">
        <v>5537</v>
      </c>
      <c r="BK97" s="18" t="s">
        <v>5537</v>
      </c>
      <c r="BL97" s="9" t="s">
        <v>5537</v>
      </c>
      <c r="BM97" s="14" t="s">
        <v>5537</v>
      </c>
      <c r="BN97" s="14" t="s">
        <v>5537</v>
      </c>
      <c r="BO97" s="14" t="str">
        <f>_xlfn.XLOOKUP(B97,'[4]cell downs 18042026 17h'!$B:$B,'[4]cell downs 18042026 17h'!$B:$B,"")</f>
        <v/>
      </c>
      <c r="BP97" s="14" t="str">
        <f>_xlfn.XLOOKUP(B97,'[5]Cells Huawei 19042026 15h'!$B:$B,'[5]Cells Huawei 19042026 15h'!$B:$B,"")</f>
        <v/>
      </c>
      <c r="BQ97" s="9" t="str">
        <f>_xlfn.XLOOKUP(B97,'[6]cells down 19042026 9H40'!$B:$B,'[6]cells down 19042026 9H40'!$B:$B,"")</f>
        <v/>
      </c>
      <c r="BR97" s="9" t="s">
        <v>216</v>
      </c>
      <c r="BS97" s="9" t="s">
        <v>5537</v>
      </c>
      <c r="BT97" s="108"/>
    </row>
    <row r="98" spans="1:72" s="9" customFormat="1" x14ac:dyDescent="0.35">
      <c r="A98" s="1" t="s">
        <v>523</v>
      </c>
      <c r="B98" s="8" t="s">
        <v>524</v>
      </c>
      <c r="C98" s="3" t="str">
        <f>_xlfn.XLOOKUP(B98,'[1]daily break down'!$D:$D,'[1]daily break down'!$E:$E,"")</f>
        <v>EXTREME-NORD</v>
      </c>
      <c r="D98" s="1" t="s">
        <v>11</v>
      </c>
      <c r="E98" s="1" t="s">
        <v>66</v>
      </c>
      <c r="F98" s="3" t="s">
        <v>55</v>
      </c>
      <c r="G98" s="1" t="s">
        <v>525</v>
      </c>
      <c r="H98" s="33" t="str">
        <f>_xlfn.XLOOKUP(B98,[2]CALCULATION!$B:$B,[2]CALCULATION!$H:$H,"")</f>
        <v>NOKIA</v>
      </c>
      <c r="I98" s="28">
        <v>2.4901790712443788</v>
      </c>
      <c r="J98" s="28">
        <v>4.8274254897642219</v>
      </c>
      <c r="K98" s="28">
        <v>4.8653608673517548</v>
      </c>
      <c r="L98" s="28">
        <v>4.888332815707372</v>
      </c>
      <c r="M98" s="28">
        <v>2.7439439178781884</v>
      </c>
      <c r="N98" s="28">
        <v>0.23327024903386703</v>
      </c>
      <c r="O98" s="28">
        <v>0</v>
      </c>
      <c r="P98" s="28">
        <v>0</v>
      </c>
      <c r="Q98" s="28">
        <v>0.53698311546861111</v>
      </c>
      <c r="R98" s="28">
        <v>1.2307613428294597</v>
      </c>
      <c r="S98" s="93">
        <v>1.9271355488142046</v>
      </c>
      <c r="T98" s="93">
        <f>_xlfn.XLOOKUP(B98,'[3]Nur des jours'!$B:$B,'[3]Nur des jours'!$U:$U,"")</f>
        <v>2.8768179020958984</v>
      </c>
      <c r="U98" s="93">
        <v>4.6760319855599528</v>
      </c>
      <c r="V98" s="93">
        <v>4.6233874605976846</v>
      </c>
      <c r="W98" s="93">
        <v>2.8768179020958984</v>
      </c>
      <c r="X98" s="93">
        <v>2.1664971175498637</v>
      </c>
      <c r="Y98" s="93">
        <v>1.8424609084649113</v>
      </c>
      <c r="Z98" s="93">
        <v>3.8441756056145251</v>
      </c>
      <c r="AA98" s="93">
        <v>9.9257954930922321E-2</v>
      </c>
      <c r="AB98" s="93">
        <v>1.8034384290571397</v>
      </c>
      <c r="AC98" s="93">
        <f>_xlfn.XLOOKUP(B98,'[3]Nur des jours'!$B:$B,'[3]Nur des jours'!$N:$N,"")</f>
        <v>3.7326322007345194</v>
      </c>
      <c r="AD98" s="93">
        <v>3.7326322007345194</v>
      </c>
      <c r="AE98" s="93">
        <v>9.2445274845690903</v>
      </c>
      <c r="AF98" s="93">
        <v>9.2445274845690903</v>
      </c>
      <c r="AG98" s="93"/>
      <c r="AH98" s="93">
        <v>9.2445809898040405</v>
      </c>
      <c r="AI98" s="93">
        <v>32.365067803316428</v>
      </c>
      <c r="AJ98" s="93">
        <v>13.770311209033324</v>
      </c>
      <c r="AK98" s="93">
        <v>0</v>
      </c>
      <c r="AL98" s="93">
        <v>9.2445809898040405</v>
      </c>
      <c r="AM98" s="49" t="s">
        <v>5601</v>
      </c>
      <c r="AN98" s="49"/>
      <c r="AO98" s="48" t="str" cm="1">
        <f t="array" ref="AO98">IFERROR(_xlfn.IFS(
AQ98="MPR ISSUE","PDH",
AQ98="BSS Hardware Issue","BSS",
AQ98="Sites strategiques, MLL, Pylone, etc.","ENVTECH",
AQ98="AKTIVCO DEFAUT GE &amp; POWER Cabinet","AKTIVCO",
AQ98="AKTIVCO Coupure ENEO &amp; Baisse de tension","AKTIVCO GRID ONLY",
AQ98="Coupure ENEO &amp; Baisse de tension","IHS GRID ONLY",
AQ98="Defaut GE &amp; POWER Cabinet","IHS",
AQ98="Sharing","Partners",
AQ98="Sites strategiques &amp; DataCenter","SST &amp; DC",
AQ98="Exclu","Exclu",
AQ98="SAT","SAT",
AQ98="SPARE-ISSUE","SPARE-ISSUE",
AQ98="Fiber CAmtel","TRANS_FO_CAMTEL",
AQ98="Fiber AOF","Fiber AOF",
AQ98="Projet OCM (HUAWEI)","TRAVAUX-HUAWEI",
AQ98="Projet OCM (NOKIA)","TRAVAUX-NOKIA",
AQ98="ACCESS-ISSUE","ACCESS-ISSUE",
AQ98="Projet OCM (ZTE, NOKIA, autres projets)","TRAVAUX OCM",
AQ98="No root CAuse","No root cause",
AQ98="ODU HS","PDH",
AQ98="IP &amp; VLAN","PDH",
AQ98="Warehouse HUAWEI","SPARE-ISSUE",
AQ98="SPARE-HS","SPARE-ISSUE",
AQ98="Power Telco","BSS",AQ98="no impacts","no impacts"
),"")</f>
        <v>BSS</v>
      </c>
      <c r="AP98" s="48" t="str" cm="1">
        <f t="array" ref="AP98">IFERROR(_xlfn.IFS(
AQ98="MPR ISSUE","TX ISSUE",
AQ98="BSS Hardware Issue","RAN ISSUE",
AQ98="Sites strategiques, MLL, Pylone, etc.","ENVTECH",
AQ98="AKTIVCO DEFAUT GE &amp; POWER Cabinet","POWER ISSUE",
AQ98="AKTIVCO Coupure ENEO &amp; Baisse de tension","POWER ISSUE",
AQ98="Coupure ENEO &amp; Baisse de tension","POWER ISSUE",
AQ98="Defaut GE &amp; POWER Cabinet","POWER ISSUE",
AQ98="Sharing","POWER ISSUE",
AQ98="Sites strategiques &amp; DataCenter","POWER ISSUE",
AQ98="Exclu","Exclu",
AQ98="SAT","TX ISSUE",
AQ98="SPARE-ISSUE","SPARE-ISSUE",
AQ98="Fiber CAmtel","TX ISSUE",
AQ98="Fiber AOF","TX ISSUE",
AQ98="Projet OCM (HUAWEI)","TRAVAUX-HUAWEI",
AQ98="Projet OCM (NOKIA)","TRAVAUX -NOKIA",
AQ98="ACCESS-ISSUE","ACCESS-ISSUE",
AQ98="Projet OCM (ZTE, NOKIA, autres projets)","TRAVAUX OCM",
AQ98="No root CAuse","No root cause",
AQ98="ODU HS","TX ISSUE",
AQ98="IP &amp; VLAN","TX ISSUE",
AQ98="Warehouse HUAWEI","SPARE-ISSUE",
AQ98="SPARE-HS","SPARE-ISSUE",
AQ98="Power Telco","RAN ISSUE",AQ98="no impacts","no impacts"
),"")</f>
        <v>RAN ISSUE</v>
      </c>
      <c r="AQ98" s="67" t="s">
        <v>5320</v>
      </c>
      <c r="AR98" s="48" t="str" cm="1">
        <f t="array" ref="AR98">IFERROR(_xlfn.IFS(
AQ98="MPR ISSUE","ACTIVE",
AQ98="BSS Hardware Issue","ACTIVE",
AQ98="Sites strategiques, MLL, Pylone, etc.","PASSIVE",
AQ98="AKTIVCO DEFAUT GE &amp; POWER Cabinet","PASSIVE",
AQ98="AKTIVCO Coupure ENEO &amp; Baisse de tension","PASSIVE",
AQ98="Coupure ENEO &amp; Baisse de tension","PASSIVE",
AQ98="Defaut GE &amp; POWER Cabinet","PASSIVE",
AQ98="Sharing","PASSIVE",
AQ98="Sites strategiques &amp; DataCenter","PASSIVE",
AQ98="Exclu","Exclu",
AQ98="SAT","ACTIVE",
AQ98="SPARE-ISSUE","SPARE-ISSUE",
AQ98="Fiber CAmtel","ACTIVE",
AQ98="Fiber AOF","ACTIVE",
AQ98="Projet OCM (HUAWEI)","PLANNED WORKS",
AQ98="Projet OCM (NOKIA)","PLANNED WORKS",
AQ98="ACCESS-ISSUE","ACCESS-ISSUE",
AQ98="Projet OCM (ZTE, NOKIA, autres projets)","PLANNED WORKS",
AQ98="No root CAuse","No root cause",
AQ98="ODU HS","ACTIVE",
AQ98="IP &amp; VLAN","ACTIVE",
AQ98="Warehouse HUAWEI","SPARE-ISSUE",
AQ98="SPARE-HS","SPARE-ISSUE",
AQ98="Power Telco","ACTIVE", AQ98="no impacts","no impacts"
),"")</f>
        <v>ACTIVE</v>
      </c>
      <c r="AS98" s="92" t="s">
        <v>5715</v>
      </c>
      <c r="AT98" s="98" t="s">
        <v>524</v>
      </c>
      <c r="AV98" s="17" t="s">
        <v>5537</v>
      </c>
      <c r="AW98" s="7" t="s">
        <v>5537</v>
      </c>
      <c r="AX98" s="6" t="s">
        <v>5537</v>
      </c>
      <c r="AY98" s="7"/>
      <c r="AZ98" s="3" t="s">
        <v>5537</v>
      </c>
      <c r="BA98" s="18" t="s">
        <v>5537</v>
      </c>
      <c r="BB98" s="18" t="s">
        <v>5537</v>
      </c>
      <c r="BC98" s="18" t="s">
        <v>5537</v>
      </c>
      <c r="BD98" s="18" t="s">
        <v>5537</v>
      </c>
      <c r="BE98" s="18" t="s">
        <v>5537</v>
      </c>
      <c r="BF98" s="18" t="s">
        <v>5537</v>
      </c>
      <c r="BG98" s="18" t="s">
        <v>5537</v>
      </c>
      <c r="BH98" s="18" t="s">
        <v>5537</v>
      </c>
      <c r="BI98" s="18" t="s">
        <v>5537</v>
      </c>
      <c r="BJ98" s="18" t="s">
        <v>6215</v>
      </c>
      <c r="BK98" s="18" t="s">
        <v>6216</v>
      </c>
      <c r="BL98" s="9" t="s">
        <v>5537</v>
      </c>
      <c r="BM98" s="14" t="s">
        <v>5537</v>
      </c>
      <c r="BN98" s="14" t="s">
        <v>5537</v>
      </c>
      <c r="BO98" s="14" t="str">
        <f>_xlfn.XLOOKUP(B98,'[4]cell downs 18042026 17h'!$B:$B,'[4]cell downs 18042026 17h'!$B:$B,"")</f>
        <v/>
      </c>
      <c r="BP98" s="14" t="str">
        <f>_xlfn.XLOOKUP(B98,'[5]Cells Huawei 19042026 15h'!$B:$B,'[5]Cells Huawei 19042026 15h'!$B:$B,"")</f>
        <v/>
      </c>
      <c r="BQ98" s="9" t="str">
        <f>_xlfn.XLOOKUP(B98,'[6]cells down 19042026 9H40'!$B:$B,'[6]cells down 19042026 9H40'!$B:$B,"")</f>
        <v/>
      </c>
      <c r="BR98" s="9" t="s">
        <v>524</v>
      </c>
      <c r="BS98" s="9" t="s">
        <v>12</v>
      </c>
      <c r="BT98" s="108"/>
    </row>
    <row r="99" spans="1:72" s="9" customFormat="1" ht="21" customHeight="1" x14ac:dyDescent="0.35">
      <c r="A99" s="1" t="s">
        <v>974</v>
      </c>
      <c r="B99" s="1" t="s">
        <v>975</v>
      </c>
      <c r="C99" s="3" t="str">
        <f>_xlfn.XLOOKUP(B99,'[1]daily break down'!$D:$D,'[1]daily break down'!$E:$E,"")</f>
        <v>SUD-OUEST</v>
      </c>
      <c r="D99" s="1" t="s">
        <v>11</v>
      </c>
      <c r="E99" s="1" t="s">
        <v>12</v>
      </c>
      <c r="F99" s="3" t="s">
        <v>13</v>
      </c>
      <c r="G99" s="1" t="s">
        <v>976</v>
      </c>
      <c r="H99" s="33" t="str">
        <f>_xlfn.XLOOKUP(B99,[2]CALCULATION!$B:$B,[2]CALCULATION!$H:$H,"")</f>
        <v>NOKIA</v>
      </c>
      <c r="I99" s="28">
        <v>2.5128928080167969</v>
      </c>
      <c r="J99" s="28">
        <v>3.2227142078009838</v>
      </c>
      <c r="K99" s="28">
        <v>2.1879960226433246</v>
      </c>
      <c r="L99" s="28">
        <v>0.802309246518085</v>
      </c>
      <c r="M99" s="28">
        <v>7.6155889510678532E-2</v>
      </c>
      <c r="N99" s="28">
        <v>1.4297314770817988</v>
      </c>
      <c r="O99" s="28">
        <v>4.774107410832614</v>
      </c>
      <c r="P99" s="28">
        <v>9.2965275257123032</v>
      </c>
      <c r="Q99" s="28">
        <v>9.2963652058697779</v>
      </c>
      <c r="R99" s="28">
        <v>9.2359972589307837</v>
      </c>
      <c r="S99" s="93">
        <v>7.1620036952494868</v>
      </c>
      <c r="T99" s="93">
        <f>_xlfn.XLOOKUP(B99,'[3]Nur des jours'!$B:$B,'[3]Nur des jours'!$U:$U,"")</f>
        <v>9.2444204740991864</v>
      </c>
      <c r="U99" s="93">
        <v>6.8521218290848447</v>
      </c>
      <c r="V99" s="93">
        <v>7.8960707182257375</v>
      </c>
      <c r="W99" s="93">
        <v>9.2444204740991864</v>
      </c>
      <c r="X99" s="93">
        <v>9.2443669688642345</v>
      </c>
      <c r="Y99" s="93">
        <v>9.2444739793341402</v>
      </c>
      <c r="Z99" s="93">
        <v>9.2445274845690903</v>
      </c>
      <c r="AA99" s="93">
        <v>9.2445274845690903</v>
      </c>
      <c r="AB99" s="93">
        <v>9.2445274845690903</v>
      </c>
      <c r="AC99" s="93">
        <f>_xlfn.XLOOKUP(B99,'[3]Nur des jours'!$B:$B,'[3]Nur des jours'!$N:$N,"")</f>
        <v>9.2443669688642345</v>
      </c>
      <c r="AD99" s="93">
        <v>9.2443669688642345</v>
      </c>
      <c r="AE99" s="93">
        <v>9.2444204740991864</v>
      </c>
      <c r="AF99" s="93">
        <v>9.2442599583943288</v>
      </c>
      <c r="AG99" s="93"/>
      <c r="AH99" s="93">
        <v>9.2444739793341402</v>
      </c>
      <c r="AI99" s="93">
        <v>32.364318429792696</v>
      </c>
      <c r="AJ99" s="93">
        <v>13.770311209033324</v>
      </c>
      <c r="AK99" s="93">
        <v>0</v>
      </c>
      <c r="AL99" s="93">
        <v>9.2444739793341402</v>
      </c>
      <c r="AM99" s="49" t="s">
        <v>5601</v>
      </c>
      <c r="AN99" s="49"/>
      <c r="AO99" s="48" t="str" cm="1">
        <f t="array" ref="AO99">IFERROR(_xlfn.IFS(
AQ99="MPR ISSUE","PDH",
AQ99="BSS Hardware Issue","BSS",
AQ99="Sites strategiques, MLL, Pylone, etc.","ENVTECH",
AQ99="AKTIVCO DEFAUT GE &amp; POWER Cabinet","AKTIVCO",
AQ99="AKTIVCO Coupure ENEO &amp; Baisse de tension","AKTIVCO GRID ONLY",
AQ99="Coupure ENEO &amp; Baisse de tension","IHS GRID ONLY",
AQ99="Defaut GE &amp; POWER Cabinet","IHS",
AQ99="Sharing","Partners",
AQ99="Sites strategiques &amp; DataCenter","SST &amp; DC",
AQ99="Exclu","Exclu",
AQ99="SAT","SAT",
AQ99="SPARE-ISSUE","SPARE-ISSUE",
AQ99="Fiber CAmtel","TRANS_FO_CAMTEL",
AQ99="Fiber AOF","Fiber AOF",
AQ99="Projet OCM (HUAWEI)","TRAVAUX-HUAWEI",
AQ99="Projet OCM (NOKIA)","TRAVAUX-NOKIA",
AQ99="ACCESS-ISSUE","ACCESS-ISSUE",
AQ99="Projet OCM (ZTE, NOKIA, autres projets)","TRAVAUX OCM",
AQ99="No root CAuse","No root cause",
AQ99="ODU HS","PDH",
AQ99="IP &amp; VLAN","PDH",
AQ99="Warehouse HUAWEI","SPARE-ISSUE",
AQ99="SPARE-HS","SPARE-ISSUE",
AQ99="Power Telco","BSS",AQ99="no impacts","no impacts"
),"")</f>
        <v>ACCESS-ISSUE</v>
      </c>
      <c r="AP99" s="48" t="str" cm="1">
        <f t="array" ref="AP99">IFERROR(_xlfn.IFS(
AQ99="MPR ISSUE","TX ISSUE",
AQ99="BSS Hardware Issue","RAN ISSUE",
AQ99="Sites strategiques, MLL, Pylone, etc.","ENVTECH",
AQ99="AKTIVCO DEFAUT GE &amp; POWER Cabinet","POWER ISSUE",
AQ99="AKTIVCO Coupure ENEO &amp; Baisse de tension","POWER ISSUE",
AQ99="Coupure ENEO &amp; Baisse de tension","POWER ISSUE",
AQ99="Defaut GE &amp; POWER Cabinet","POWER ISSUE",
AQ99="Sharing","POWER ISSUE",
AQ99="Sites strategiques &amp; DataCenter","POWER ISSUE",
AQ99="Exclu","Exclu",
AQ99="SAT","TX ISSUE",
AQ99="SPARE-ISSUE","SPARE-ISSUE",
AQ99="Fiber CAmtel","TX ISSUE",
AQ99="Fiber AOF","TX ISSUE",
AQ99="Projet OCM (HUAWEI)","TRAVAUX-HUAWEI",
AQ99="Projet OCM (NOKIA)","TRAVAUX -NOKIA",
AQ99="ACCESS-ISSUE","ACCESS-ISSUE",
AQ99="Projet OCM (ZTE, NOKIA, autres projets)","TRAVAUX OCM",
AQ99="No root CAuse","No root cause",
AQ99="ODU HS","TX ISSUE",
AQ99="IP &amp; VLAN","TX ISSUE",
AQ99="Warehouse HUAWEI","SPARE-ISSUE",
AQ99="SPARE-HS","SPARE-ISSUE",
AQ99="Power Telco","RAN ISSUE",AQ99="no impacts","no impacts"
),"")</f>
        <v>ACCESS-ISSUE</v>
      </c>
      <c r="AQ99" s="67" t="s">
        <v>25</v>
      </c>
      <c r="AR99" s="48" t="str" cm="1">
        <f t="array" ref="AR99">IFERROR(_xlfn.IFS(
AQ99="MPR ISSUE","ACTIVE",
AQ99="BSS Hardware Issue","ACTIVE",
AQ99="Sites strategiques, MLL, Pylone, etc.","PASSIVE",
AQ99="AKTIVCO DEFAUT GE &amp; POWER Cabinet","PASSIVE",
AQ99="AKTIVCO Coupure ENEO &amp; Baisse de tension","PASSIVE",
AQ99="Coupure ENEO &amp; Baisse de tension","PASSIVE",
AQ99="Defaut GE &amp; POWER Cabinet","PASSIVE",
AQ99="Sharing","PASSIVE",
AQ99="Sites strategiques &amp; DataCenter","PASSIVE",
AQ99="Exclu","Exclu",
AQ99="SAT","ACTIVE",
AQ99="SPARE-ISSUE","SPARE-ISSUE",
AQ99="Fiber CAmtel","ACTIVE",
AQ99="Fiber AOF","ACTIVE",
AQ99="Projet OCM (HUAWEI)","PLANNED WORKS",
AQ99="Projet OCM (NOKIA)","PLANNED WORKS",
AQ99="ACCESS-ISSUE","ACCESS-ISSUE",
AQ99="Projet OCM (ZTE, NOKIA, autres projets)","PLANNED WORKS",
AQ99="No root CAuse","No root cause",
AQ99="ODU HS","ACTIVE",
AQ99="IP &amp; VLAN","ACTIVE",
AQ99="Warehouse HUAWEI","SPARE-ISSUE",
AQ99="SPARE-HS","SPARE-ISSUE",
AQ99="Power Telco","ACTIVE", AQ99="no impacts","no impacts"
),"")</f>
        <v>ACCESS-ISSUE</v>
      </c>
      <c r="AS99" s="92" t="s">
        <v>5716</v>
      </c>
      <c r="AT99" s="92" t="s">
        <v>975</v>
      </c>
      <c r="AV99" s="17" t="s">
        <v>5537</v>
      </c>
      <c r="AW99" s="7" t="s">
        <v>5537</v>
      </c>
      <c r="AX99" s="6" t="s">
        <v>5537</v>
      </c>
      <c r="AY99" s="7"/>
      <c r="AZ99" s="3" t="s">
        <v>5537</v>
      </c>
      <c r="BA99" s="18" t="s">
        <v>5537</v>
      </c>
      <c r="BB99" s="18" t="s">
        <v>5537</v>
      </c>
      <c r="BC99" s="18" t="s">
        <v>5537</v>
      </c>
      <c r="BD99" s="18" t="s">
        <v>5537</v>
      </c>
      <c r="BE99" s="18" t="s">
        <v>5537</v>
      </c>
      <c r="BF99" s="18" t="s">
        <v>5537</v>
      </c>
      <c r="BG99" s="18" t="s">
        <v>5537</v>
      </c>
      <c r="BH99" s="18" t="s">
        <v>5537</v>
      </c>
      <c r="BI99" s="18" t="s">
        <v>5537</v>
      </c>
      <c r="BJ99" s="18" t="s">
        <v>6217</v>
      </c>
      <c r="BK99" s="18" t="s">
        <v>6218</v>
      </c>
      <c r="BL99" s="9" t="s">
        <v>5537</v>
      </c>
      <c r="BM99" s="14" t="s">
        <v>5537</v>
      </c>
      <c r="BN99" s="14" t="s">
        <v>5537</v>
      </c>
      <c r="BO99" s="14" t="str">
        <f>_xlfn.XLOOKUP(B99,'[4]cell downs 18042026 17h'!$B:$B,'[4]cell downs 18042026 17h'!$B:$B,"")</f>
        <v/>
      </c>
      <c r="BP99" s="14" t="str">
        <f>_xlfn.XLOOKUP(B99,'[5]Cells Huawei 19042026 15h'!$B:$B,'[5]Cells Huawei 19042026 15h'!$B:$B,"")</f>
        <v/>
      </c>
      <c r="BQ99" s="9" t="str">
        <f>_xlfn.XLOOKUP(B99,'[6]cells down 19042026 9H40'!$B:$B,'[6]cells down 19042026 9H40'!$B:$B,"")</f>
        <v/>
      </c>
      <c r="BR99" s="9" t="s">
        <v>975</v>
      </c>
      <c r="BS99" s="9" t="s">
        <v>12</v>
      </c>
      <c r="BT99" s="108"/>
    </row>
    <row r="100" spans="1:72" s="9" customFormat="1" ht="34.5" customHeight="1" x14ac:dyDescent="0.35">
      <c r="A100" s="1" t="s">
        <v>239</v>
      </c>
      <c r="B100" s="8" t="s">
        <v>240</v>
      </c>
      <c r="C100" s="3" t="str">
        <f>_xlfn.XLOOKUP(B100,'[1]daily break down'!$D:$D,'[1]daily break down'!$E:$E,"")</f>
        <v>NORD-OUEST</v>
      </c>
      <c r="D100" s="1" t="s">
        <v>11</v>
      </c>
      <c r="E100" s="1" t="s">
        <v>96</v>
      </c>
      <c r="F100" s="3" t="s">
        <v>51</v>
      </c>
      <c r="G100" s="1" t="s">
        <v>239</v>
      </c>
      <c r="H100" s="33" t="str">
        <f>_xlfn.XLOOKUP(B100,[2]CALCULATION!$B:$B,[2]CALCULATION!$H:$H,"")</f>
        <v>NOKIA</v>
      </c>
      <c r="I100" s="28">
        <v>9.2964734190981293</v>
      </c>
      <c r="J100" s="28">
        <v>9.2963652058697779</v>
      </c>
      <c r="K100" s="28">
        <v>9.2963110992556022</v>
      </c>
      <c r="L100" s="28">
        <v>9.2964193124839536</v>
      </c>
      <c r="M100" s="28">
        <v>9.2963652058697779</v>
      </c>
      <c r="N100" s="28">
        <v>9.2964734190981293</v>
      </c>
      <c r="O100" s="28">
        <v>9.2963652058697779</v>
      </c>
      <c r="P100" s="28">
        <v>9.2965275257123032</v>
      </c>
      <c r="Q100" s="28">
        <v>9.2963652058697779</v>
      </c>
      <c r="R100" s="28">
        <v>9.2964734190981293</v>
      </c>
      <c r="S100" s="93">
        <v>9.2964734190981293</v>
      </c>
      <c r="T100" s="93">
        <f>_xlfn.XLOOKUP(B100,'[3]Nur des jours'!$B:$B,'[3]Nur des jours'!$U:$U,"")</f>
        <v>9.2444204740991864</v>
      </c>
      <c r="U100" s="93">
        <v>9.2964193124839536</v>
      </c>
      <c r="V100" s="93">
        <v>9.2443134636292825</v>
      </c>
      <c r="W100" s="93">
        <v>9.2444204740991864</v>
      </c>
      <c r="X100" s="93">
        <v>9.2443669688642345</v>
      </c>
      <c r="Y100" s="93">
        <v>9.2444739793341402</v>
      </c>
      <c r="Z100" s="93">
        <v>9.2445274845690903</v>
      </c>
      <c r="AA100" s="93">
        <v>9.2445274845690903</v>
      </c>
      <c r="AB100" s="93">
        <v>9.2445274845690903</v>
      </c>
      <c r="AC100" s="93">
        <f>_xlfn.XLOOKUP(B100,'[3]Nur des jours'!$B:$B,'[3]Nur des jours'!$N:$N,"")</f>
        <v>9.2443669688642345</v>
      </c>
      <c r="AD100" s="93">
        <v>9.2443669688642345</v>
      </c>
      <c r="AE100" s="93">
        <v>9.2444204740991864</v>
      </c>
      <c r="AF100" s="93">
        <v>9.2442599583943288</v>
      </c>
      <c r="AG100" s="93"/>
      <c r="AH100" s="93">
        <v>9.2444739793341402</v>
      </c>
      <c r="AI100" s="93">
        <v>32.364318429792696</v>
      </c>
      <c r="AJ100" s="93">
        <v>13.770311209033324</v>
      </c>
      <c r="AK100" s="93">
        <v>0</v>
      </c>
      <c r="AL100" s="93">
        <v>9.2444739793341402</v>
      </c>
      <c r="AM100" s="49" t="s">
        <v>5601</v>
      </c>
      <c r="AN100" s="49"/>
      <c r="AO100" s="48" t="str" cm="1">
        <f t="array" ref="AO100">IFERROR(_xlfn.IFS(
AQ100="MPR ISSUE","PDH",
AQ100="BSS Hardware Issue","BSS",
AQ100="Sites strategiques, MLL, Pylone, etc.","ENVTECH",
AQ100="AKTIVCO DEFAUT GE &amp; POWER Cabinet","AKTIVCO",
AQ100="AKTIVCO Coupure ENEO &amp; Baisse de tension","AKTIVCO GRID ONLY",
AQ100="Coupure ENEO &amp; Baisse de tension","IHS GRID ONLY",
AQ100="Defaut GE &amp; POWER Cabinet","IHS",
AQ100="Sharing","Partners",
AQ100="Sites strategiques &amp; DataCenter","SST &amp; DC",
AQ100="Exclu","Exclu",
AQ100="SAT","SAT",
AQ100="SPARE-ISSUE","SPARE-ISSUE",
AQ100="Fiber CAmtel","TRANS_FO_CAMTEL",
AQ100="Fiber AOF","Fiber AOF",
AQ100="Projet OCM (HUAWEI)","TRAVAUX-HUAWEI",
AQ100="Projet OCM (NOKIA)","TRAVAUX-NOKIA",
AQ100="ACCESS-ISSUE","ACCESS-ISSUE",
AQ100="Projet OCM (ZTE, NOKIA, autres projets)","TRAVAUX OCM",
AQ100="No root CAuse","No root cause",
AQ100="ODU HS","PDH",
AQ100="IP &amp; VLAN","PDH",
AQ100="Warehouse HUAWEI","SPARE-ISSUE",
AQ100="SPARE-HS","SPARE-ISSUE",
AQ100="Power Telco","BSS",AQ100="no impacts","no impacts"
),"")</f>
        <v>SPARE-ISSUE</v>
      </c>
      <c r="AP100" s="48" t="str" cm="1">
        <f t="array" ref="AP100">IFERROR(_xlfn.IFS(
AQ100="MPR ISSUE","TX ISSUE",
AQ100="BSS Hardware Issue","RAN ISSUE",
AQ100="Sites strategiques, MLL, Pylone, etc.","ENVTECH",
AQ100="AKTIVCO DEFAUT GE &amp; POWER Cabinet","POWER ISSUE",
AQ100="AKTIVCO Coupure ENEO &amp; Baisse de tension","POWER ISSUE",
AQ100="Coupure ENEO &amp; Baisse de tension","POWER ISSUE",
AQ100="Defaut GE &amp; POWER Cabinet","POWER ISSUE",
AQ100="Sharing","POWER ISSUE",
AQ100="Sites strategiques &amp; DataCenter","POWER ISSUE",
AQ100="Exclu","Exclu",
AQ100="SAT","TX ISSUE",
AQ100="SPARE-ISSUE","SPARE-ISSUE",
AQ100="Fiber CAmtel","TX ISSUE",
AQ100="Fiber AOF","TX ISSUE",
AQ100="Projet OCM (HUAWEI)","TRAVAUX-HUAWEI",
AQ100="Projet OCM (NOKIA)","TRAVAUX -NOKIA",
AQ100="ACCESS-ISSUE","ACCESS-ISSUE",
AQ100="Projet OCM (ZTE, NOKIA, autres projets)","TRAVAUX OCM",
AQ100="No root CAuse","No root cause",
AQ100="ODU HS","TX ISSUE",
AQ100="IP &amp; VLAN","TX ISSUE",
AQ100="Warehouse HUAWEI","SPARE-ISSUE",
AQ100="SPARE-HS","SPARE-ISSUE",
AQ100="Power Telco","RAN ISSUE",AQ100="no impacts","no impacts"
),"")</f>
        <v>SPARE-ISSUE</v>
      </c>
      <c r="AQ100" s="67" t="s">
        <v>5336</v>
      </c>
      <c r="AR100" s="48" t="str" cm="1">
        <f t="array" ref="AR100">IFERROR(_xlfn.IFS(
AQ100="MPR ISSUE","ACTIVE",
AQ100="BSS Hardware Issue","ACTIVE",
AQ100="Sites strategiques, MLL, Pylone, etc.","PASSIVE",
AQ100="AKTIVCO DEFAUT GE &amp; POWER Cabinet","PASSIVE",
AQ100="AKTIVCO Coupure ENEO &amp; Baisse de tension","PASSIVE",
AQ100="Coupure ENEO &amp; Baisse de tension","PASSIVE",
AQ100="Defaut GE &amp; POWER Cabinet","PASSIVE",
AQ100="Sharing","PASSIVE",
AQ100="Sites strategiques &amp; DataCenter","PASSIVE",
AQ100="Exclu","Exclu",
AQ100="SAT","ACTIVE",
AQ100="SPARE-ISSUE","SPARE-ISSUE",
AQ100="Fiber CAmtel","ACTIVE",
AQ100="Fiber AOF","ACTIVE",
AQ100="Projet OCM (HUAWEI)","PLANNED WORKS",
AQ100="Projet OCM (NOKIA)","PLANNED WORKS",
AQ100="ACCESS-ISSUE","ACCESS-ISSUE",
AQ100="Projet OCM (ZTE, NOKIA, autres projets)","PLANNED WORKS",
AQ100="No root CAuse","No root cause",
AQ100="ODU HS","ACTIVE",
AQ100="IP &amp; VLAN","ACTIVE",
AQ100="Warehouse HUAWEI","SPARE-ISSUE",
AQ100="SPARE-HS","SPARE-ISSUE",
AQ100="Power Telco","ACTIVE", AQ100="no impacts","no impacts"
),"")</f>
        <v>SPARE-ISSUE</v>
      </c>
      <c r="AS100" s="92" t="s">
        <v>5717</v>
      </c>
      <c r="AT100" s="98" t="s">
        <v>240</v>
      </c>
      <c r="AV100" s="17" t="s">
        <v>5537</v>
      </c>
      <c r="AW100" s="7" t="s">
        <v>5537</v>
      </c>
      <c r="AX100" s="6" t="s">
        <v>5537</v>
      </c>
      <c r="AY100" s="7"/>
      <c r="AZ100" s="3" t="s">
        <v>5537</v>
      </c>
      <c r="BA100" s="18" t="s">
        <v>5537</v>
      </c>
      <c r="BB100" s="18" t="s">
        <v>5537</v>
      </c>
      <c r="BC100" s="18" t="s">
        <v>5537</v>
      </c>
      <c r="BD100" s="18" t="s">
        <v>5537</v>
      </c>
      <c r="BE100" s="18" t="s">
        <v>5537</v>
      </c>
      <c r="BF100" s="18" t="s">
        <v>5537</v>
      </c>
      <c r="BG100" s="18" t="s">
        <v>5537</v>
      </c>
      <c r="BH100" s="18" t="s">
        <v>5537</v>
      </c>
      <c r="BI100" s="18" t="s">
        <v>5537</v>
      </c>
      <c r="BJ100" s="18" t="s">
        <v>6219</v>
      </c>
      <c r="BK100" s="18" t="s">
        <v>6220</v>
      </c>
      <c r="BL100" s="9" t="s">
        <v>5537</v>
      </c>
      <c r="BM100" s="14" t="s">
        <v>5537</v>
      </c>
      <c r="BN100" s="14" t="s">
        <v>5537</v>
      </c>
      <c r="BO100" s="14" t="str">
        <f>_xlfn.XLOOKUP(B100,'[4]cell downs 18042026 17h'!$B:$B,'[4]cell downs 18042026 17h'!$B:$B,"")</f>
        <v/>
      </c>
      <c r="BP100" s="14" t="str">
        <f>_xlfn.XLOOKUP(B100,'[5]Cells Huawei 19042026 15h'!$B:$B,'[5]Cells Huawei 19042026 15h'!$B:$B,"")</f>
        <v/>
      </c>
      <c r="BQ100" s="9" t="str">
        <f>_xlfn.XLOOKUP(B100,'[6]cells down 19042026 9H40'!$B:$B,'[6]cells down 19042026 9H40'!$B:$B,"")</f>
        <v/>
      </c>
      <c r="BR100" s="9" t="s">
        <v>240</v>
      </c>
      <c r="BS100" s="9" t="s">
        <v>12</v>
      </c>
      <c r="BT100" s="108"/>
    </row>
    <row r="101" spans="1:72" s="9" customFormat="1" x14ac:dyDescent="0.35">
      <c r="A101" s="1" t="s">
        <v>1051</v>
      </c>
      <c r="B101" s="1" t="s">
        <v>1052</v>
      </c>
      <c r="C101" s="3" t="str">
        <f>_xlfn.XLOOKUP(B101,'[1]daily break down'!$D:$D,'[1]daily break down'!$E:$E,"")</f>
        <v>NORD-OUEST</v>
      </c>
      <c r="D101" s="1" t="s">
        <v>11</v>
      </c>
      <c r="E101" s="1" t="s">
        <v>237</v>
      </c>
      <c r="F101" s="3" t="s">
        <v>51</v>
      </c>
      <c r="G101" s="1" t="s">
        <v>1053</v>
      </c>
      <c r="H101" s="33" t="str">
        <f>_xlfn.XLOOKUP(B101,[2]CALCULATION!$B:$B,[2]CALCULATION!$H:$H,"")</f>
        <v>NOKIA</v>
      </c>
      <c r="I101" s="28">
        <v>9.2964734190981293</v>
      </c>
      <c r="J101" s="28">
        <v>9.2963652058697779</v>
      </c>
      <c r="K101" s="28">
        <v>9.2963110992556022</v>
      </c>
      <c r="L101" s="28">
        <v>9.2964193124839536</v>
      </c>
      <c r="M101" s="28">
        <v>9.2963652058697779</v>
      </c>
      <c r="N101" s="28">
        <v>9.2964734190981293</v>
      </c>
      <c r="O101" s="28">
        <v>9.2963652058697779</v>
      </c>
      <c r="P101" s="28">
        <v>9.2965275257123032</v>
      </c>
      <c r="Q101" s="28">
        <v>9.2963652058697779</v>
      </c>
      <c r="R101" s="28">
        <v>9.2964734190981293</v>
      </c>
      <c r="S101" s="93">
        <v>9.2964734190981293</v>
      </c>
      <c r="T101" s="93">
        <f>_xlfn.XLOOKUP(B101,'[3]Nur des jours'!$B:$B,'[3]Nur des jours'!$U:$U,"")</f>
        <v>9.2444204740991864</v>
      </c>
      <c r="U101" s="93">
        <v>9.2964193124839536</v>
      </c>
      <c r="V101" s="93">
        <v>9.2443134636292825</v>
      </c>
      <c r="W101" s="93">
        <v>9.2444204740991864</v>
      </c>
      <c r="X101" s="93">
        <v>9.2443669688642345</v>
      </c>
      <c r="Y101" s="93">
        <v>9.2444739793341402</v>
      </c>
      <c r="Z101" s="93">
        <v>9.2445274845690903</v>
      </c>
      <c r="AA101" s="93">
        <v>9.2445274845690903</v>
      </c>
      <c r="AB101" s="93">
        <v>9.2445274845690903</v>
      </c>
      <c r="AC101" s="93">
        <f>_xlfn.XLOOKUP(B101,'[3]Nur des jours'!$B:$B,'[3]Nur des jours'!$N:$N,"")</f>
        <v>9.2443669688642345</v>
      </c>
      <c r="AD101" s="93">
        <v>9.2443669688642345</v>
      </c>
      <c r="AE101" s="93">
        <v>9.2444204740991864</v>
      </c>
      <c r="AF101" s="93">
        <v>9.2442599583943288</v>
      </c>
      <c r="AG101" s="93"/>
      <c r="AH101" s="93">
        <v>9.2444739793341402</v>
      </c>
      <c r="AI101" s="93">
        <v>32.364318429792696</v>
      </c>
      <c r="AJ101" s="93">
        <v>13.770311209033324</v>
      </c>
      <c r="AK101" s="93">
        <v>0</v>
      </c>
      <c r="AL101" s="93">
        <v>9.2444739793341402</v>
      </c>
      <c r="AM101" s="49" t="s">
        <v>5601</v>
      </c>
      <c r="AN101" s="49"/>
      <c r="AO101" s="48" t="str" cm="1">
        <f t="array" ref="AO101">IFERROR(_xlfn.IFS(
AQ101="MPR ISSUE","PDH",
AQ101="BSS Hardware Issue","BSS",
AQ101="Sites strategiques, MLL, Pylone, etc.","ENVTECH",
AQ101="AKTIVCO DEFAUT GE &amp; POWER Cabinet","AKTIVCO",
AQ101="AKTIVCO Coupure ENEO &amp; Baisse de tension","AKTIVCO GRID ONLY",
AQ101="Coupure ENEO &amp; Baisse de tension","IHS GRID ONLY",
AQ101="Defaut GE &amp; POWER Cabinet","IHS",
AQ101="Sharing","Partners",
AQ101="Sites strategiques &amp; DataCenter","SST &amp; DC",
AQ101="Exclu","Exclu",
AQ101="SAT","SAT",
AQ101="SPARE-ISSUE","SPARE-ISSUE",
AQ101="Fiber CAmtel","TRANS_FO_CAMTEL",
AQ101="Fiber AOF","Fiber AOF",
AQ101="Projet OCM (HUAWEI)","TRAVAUX-HUAWEI",
AQ101="Projet OCM (NOKIA)","TRAVAUX-NOKIA",
AQ101="ACCESS-ISSUE","ACCESS-ISSUE",
AQ101="Projet OCM (ZTE, NOKIA, autres projets)","TRAVAUX OCM",
AQ101="No root CAuse","No root cause",
AQ101="ODU HS","PDH",
AQ101="IP &amp; VLAN","PDH",
AQ101="Warehouse HUAWEI","SPARE-ISSUE",
AQ101="SPARE-HS","SPARE-ISSUE",
AQ101="Power Telco","BSS",AQ101="no impacts","no impacts"
),"")</f>
        <v>ACCESS-ISSUE</v>
      </c>
      <c r="AP101" s="48" t="str" cm="1">
        <f t="array" ref="AP101">IFERROR(_xlfn.IFS(
AQ101="MPR ISSUE","TX ISSUE",
AQ101="BSS Hardware Issue","RAN ISSUE",
AQ101="Sites strategiques, MLL, Pylone, etc.","ENVTECH",
AQ101="AKTIVCO DEFAUT GE &amp; POWER Cabinet","POWER ISSUE",
AQ101="AKTIVCO Coupure ENEO &amp; Baisse de tension","POWER ISSUE",
AQ101="Coupure ENEO &amp; Baisse de tension","POWER ISSUE",
AQ101="Defaut GE &amp; POWER Cabinet","POWER ISSUE",
AQ101="Sharing","POWER ISSUE",
AQ101="Sites strategiques &amp; DataCenter","POWER ISSUE",
AQ101="Exclu","Exclu",
AQ101="SAT","TX ISSUE",
AQ101="SPARE-ISSUE","SPARE-ISSUE",
AQ101="Fiber CAmtel","TX ISSUE",
AQ101="Fiber AOF","TX ISSUE",
AQ101="Projet OCM (HUAWEI)","TRAVAUX-HUAWEI",
AQ101="Projet OCM (NOKIA)","TRAVAUX -NOKIA",
AQ101="ACCESS-ISSUE","ACCESS-ISSUE",
AQ101="Projet OCM (ZTE, NOKIA, autres projets)","TRAVAUX OCM",
AQ101="No root CAuse","No root cause",
AQ101="ODU HS","TX ISSUE",
AQ101="IP &amp; VLAN","TX ISSUE",
AQ101="Warehouse HUAWEI","SPARE-ISSUE",
AQ101="SPARE-HS","SPARE-ISSUE",
AQ101="Power Telco","RAN ISSUE",AQ101="no impacts","no impacts"
),"")</f>
        <v>ACCESS-ISSUE</v>
      </c>
      <c r="AQ101" s="67" t="s">
        <v>25</v>
      </c>
      <c r="AR101" s="48" t="str" cm="1">
        <f t="array" ref="AR101">IFERROR(_xlfn.IFS(
AQ101="MPR ISSUE","ACTIVE",
AQ101="BSS Hardware Issue","ACTIVE",
AQ101="Sites strategiques, MLL, Pylone, etc.","PASSIVE",
AQ101="AKTIVCO DEFAUT GE &amp; POWER Cabinet","PASSIVE",
AQ101="AKTIVCO Coupure ENEO &amp; Baisse de tension","PASSIVE",
AQ101="Coupure ENEO &amp; Baisse de tension","PASSIVE",
AQ101="Defaut GE &amp; POWER Cabinet","PASSIVE",
AQ101="Sharing","PASSIVE",
AQ101="Sites strategiques &amp; DataCenter","PASSIVE",
AQ101="Exclu","Exclu",
AQ101="SAT","ACTIVE",
AQ101="SPARE-ISSUE","SPARE-ISSUE",
AQ101="Fiber CAmtel","ACTIVE",
AQ101="Fiber AOF","ACTIVE",
AQ101="Projet OCM (HUAWEI)","PLANNED WORKS",
AQ101="Projet OCM (NOKIA)","PLANNED WORKS",
AQ101="ACCESS-ISSUE","ACCESS-ISSUE",
AQ101="Projet OCM (ZTE, NOKIA, autres projets)","PLANNED WORKS",
AQ101="No root CAuse","No root cause",
AQ101="ODU HS","ACTIVE",
AQ101="IP &amp; VLAN","ACTIVE",
AQ101="Warehouse HUAWEI","SPARE-ISSUE",
AQ101="SPARE-HS","SPARE-ISSUE",
AQ101="Power Telco","ACTIVE", AQ101="no impacts","no impacts"
),"")</f>
        <v>ACCESS-ISSUE</v>
      </c>
      <c r="AS101" s="92" t="s">
        <v>5718</v>
      </c>
      <c r="AT101" s="92" t="s">
        <v>1052</v>
      </c>
      <c r="AV101" s="17" t="s">
        <v>5537</v>
      </c>
      <c r="AW101" s="7" t="s">
        <v>5537</v>
      </c>
      <c r="AX101" s="6" t="s">
        <v>5537</v>
      </c>
      <c r="AY101" s="7"/>
      <c r="AZ101" s="3" t="s">
        <v>5537</v>
      </c>
      <c r="BA101" s="18" t="s">
        <v>5537</v>
      </c>
      <c r="BB101" s="18" t="s">
        <v>5537</v>
      </c>
      <c r="BC101" s="18" t="s">
        <v>5537</v>
      </c>
      <c r="BD101" s="18" t="s">
        <v>5537</v>
      </c>
      <c r="BE101" s="18" t="s">
        <v>5537</v>
      </c>
      <c r="BF101" s="18" t="s">
        <v>5537</v>
      </c>
      <c r="BG101" s="18" t="s">
        <v>5537</v>
      </c>
      <c r="BH101" s="18" t="s">
        <v>5537</v>
      </c>
      <c r="BI101" s="18" t="s">
        <v>5537</v>
      </c>
      <c r="BJ101" s="18" t="s">
        <v>6221</v>
      </c>
      <c r="BK101" s="18" t="s">
        <v>6222</v>
      </c>
      <c r="BL101" s="9" t="s">
        <v>5537</v>
      </c>
      <c r="BM101" s="14" t="s">
        <v>5537</v>
      </c>
      <c r="BN101" s="14" t="s">
        <v>5537</v>
      </c>
      <c r="BO101" s="14" t="str">
        <f>_xlfn.XLOOKUP(B101,'[4]cell downs 18042026 17h'!$B:$B,'[4]cell downs 18042026 17h'!$B:$B,"")</f>
        <v/>
      </c>
      <c r="BP101" s="14" t="str">
        <f>_xlfn.XLOOKUP(B101,'[5]Cells Huawei 19042026 15h'!$B:$B,'[5]Cells Huawei 19042026 15h'!$B:$B,"")</f>
        <v/>
      </c>
      <c r="BQ101" s="9" t="str">
        <f>_xlfn.XLOOKUP(B101,'[6]cells down 19042026 9H40'!$B:$B,'[6]cells down 19042026 9H40'!$B:$B,"")</f>
        <v/>
      </c>
      <c r="BR101" s="9" t="s">
        <v>1052</v>
      </c>
      <c r="BS101" s="9" t="s">
        <v>1129</v>
      </c>
      <c r="BT101" s="108"/>
    </row>
    <row r="102" spans="1:72" s="9" customFormat="1" ht="21" customHeight="1" x14ac:dyDescent="0.35">
      <c r="A102" s="1" t="s">
        <v>241</v>
      </c>
      <c r="B102" s="8" t="s">
        <v>242</v>
      </c>
      <c r="C102" s="3" t="str">
        <f>_xlfn.XLOOKUP(B102,'[1]daily break down'!$D:$D,'[1]daily break down'!$E:$E,"")</f>
        <v>SUD-OUEST</v>
      </c>
      <c r="D102" s="1" t="s">
        <v>11</v>
      </c>
      <c r="E102" s="1" t="s">
        <v>66</v>
      </c>
      <c r="F102" s="3" t="s">
        <v>13</v>
      </c>
      <c r="G102" s="1" t="s">
        <v>241</v>
      </c>
      <c r="H102" s="33" t="str">
        <f>_xlfn.XLOOKUP(B102,[2]CALCULATION!$B:$B,[2]CALCULATION!$H:$H,"")</f>
        <v>NOKIA</v>
      </c>
      <c r="I102" s="28">
        <v>9.2964734190981293</v>
      </c>
      <c r="J102" s="28">
        <v>9.2963652058697779</v>
      </c>
      <c r="K102" s="28">
        <v>9.2963110992556022</v>
      </c>
      <c r="L102" s="28">
        <v>9.2964193124839536</v>
      </c>
      <c r="M102" s="28">
        <v>9.2963652058697779</v>
      </c>
      <c r="N102" s="28">
        <v>9.2964734190981293</v>
      </c>
      <c r="O102" s="28">
        <v>9.2963652058697779</v>
      </c>
      <c r="P102" s="28">
        <v>9.2965275257123032</v>
      </c>
      <c r="Q102" s="28">
        <v>9.2963652058697779</v>
      </c>
      <c r="R102" s="28">
        <v>9.2964734190981293</v>
      </c>
      <c r="S102" s="93">
        <v>9.2964734190981293</v>
      </c>
      <c r="T102" s="93">
        <f>_xlfn.XLOOKUP(B102,'[3]Nur des jours'!$B:$B,'[3]Nur des jours'!$U:$U,"")</f>
        <v>9.2444204740991864</v>
      </c>
      <c r="U102" s="93">
        <v>9.2964193124839536</v>
      </c>
      <c r="V102" s="93">
        <v>9.2443134636292825</v>
      </c>
      <c r="W102" s="93">
        <v>9.2444204740991864</v>
      </c>
      <c r="X102" s="93">
        <v>9.2443669688642345</v>
      </c>
      <c r="Y102" s="93">
        <v>9.2444739793341402</v>
      </c>
      <c r="Z102" s="93">
        <v>9.2445274845690903</v>
      </c>
      <c r="AA102" s="93">
        <v>9.2445274845690903</v>
      </c>
      <c r="AB102" s="93">
        <v>9.2445274845690903</v>
      </c>
      <c r="AC102" s="93">
        <f>_xlfn.XLOOKUP(B102,'[3]Nur des jours'!$B:$B,'[3]Nur des jours'!$N:$N,"")</f>
        <v>9.2443669688642345</v>
      </c>
      <c r="AD102" s="93">
        <v>9.2443669688642345</v>
      </c>
      <c r="AE102" s="93">
        <v>9.2444204740991864</v>
      </c>
      <c r="AF102" s="93">
        <v>9.2442599583943288</v>
      </c>
      <c r="AG102" s="93"/>
      <c r="AH102" s="93">
        <v>9.2444739793341402</v>
      </c>
      <c r="AI102" s="93">
        <v>32.364318429792696</v>
      </c>
      <c r="AJ102" s="93">
        <v>13.770311209033324</v>
      </c>
      <c r="AK102" s="93">
        <v>0</v>
      </c>
      <c r="AL102" s="93">
        <v>9.2444739793341402</v>
      </c>
      <c r="AM102" s="49" t="s">
        <v>5598</v>
      </c>
      <c r="AN102" s="49"/>
      <c r="AO102" s="48" t="str" cm="1">
        <f t="array" ref="AO102">IFERROR(_xlfn.IFS(
AQ102="MPR ISSUE","PDH",
AQ102="BSS Hardware Issue","BSS",
AQ102="Sites strategiques, MLL, Pylone, etc.","ENVTECH",
AQ102="AKTIVCO DEFAUT GE &amp; POWER Cabinet","AKTIVCO",
AQ102="AKTIVCO Coupure ENEO &amp; Baisse de tension","AKTIVCO GRID ONLY",
AQ102="Coupure ENEO &amp; Baisse de tension","IHS GRID ONLY",
AQ102="Defaut GE &amp; POWER Cabinet","IHS",
AQ102="Sharing","Partners",
AQ102="Sites strategiques &amp; DataCenter","SST &amp; DC",
AQ102="Exclu","Exclu",
AQ102="SAT","SAT",
AQ102="SPARE-ISSUE","SPARE-ISSUE",
AQ102="Fiber CAmtel","TRANS_FO_CAMTEL",
AQ102="Fiber AOF","Fiber AOF",
AQ102="Projet OCM (HUAWEI)","TRAVAUX-HUAWEI",
AQ102="Projet OCM (NOKIA)","TRAVAUX-NOKIA",
AQ102="ACCESS-ISSUE","ACCESS-ISSUE",
AQ102="Projet OCM (ZTE, NOKIA, autres projets)","TRAVAUX OCM",
AQ102="No root CAuse","No root cause",
AQ102="ODU HS","PDH",
AQ102="IP &amp; VLAN","PDH",
AQ102="Warehouse HUAWEI","SPARE-ISSUE",
AQ102="SPARE-HS","SPARE-ISSUE",
AQ102="Power Telco","BSS",AQ102="no impacts","no impacts"
),"")</f>
        <v>Exclu</v>
      </c>
      <c r="AP102" s="48" t="str" cm="1">
        <f t="array" ref="AP102">IFERROR(_xlfn.IFS(
AQ102="MPR ISSUE","TX ISSUE",
AQ102="BSS Hardware Issue","RAN ISSUE",
AQ102="Sites strategiques, MLL, Pylone, etc.","ENVTECH",
AQ102="AKTIVCO DEFAUT GE &amp; POWER Cabinet","POWER ISSUE",
AQ102="AKTIVCO Coupure ENEO &amp; Baisse de tension","POWER ISSUE",
AQ102="Coupure ENEO &amp; Baisse de tension","POWER ISSUE",
AQ102="Defaut GE &amp; POWER Cabinet","POWER ISSUE",
AQ102="Sharing","POWER ISSUE",
AQ102="Sites strategiques &amp; DataCenter","POWER ISSUE",
AQ102="Exclu","Exclu",
AQ102="SAT","TX ISSUE",
AQ102="SPARE-ISSUE","SPARE-ISSUE",
AQ102="Fiber CAmtel","TX ISSUE",
AQ102="Fiber AOF","TX ISSUE",
AQ102="Projet OCM (HUAWEI)","TRAVAUX-HUAWEI",
AQ102="Projet OCM (NOKIA)","TRAVAUX -NOKIA",
AQ102="ACCESS-ISSUE","ACCESS-ISSUE",
AQ102="Projet OCM (ZTE, NOKIA, autres projets)","TRAVAUX OCM",
AQ102="No root CAuse","No root cause",
AQ102="ODU HS","TX ISSUE",
AQ102="IP &amp; VLAN","TX ISSUE",
AQ102="Warehouse HUAWEI","SPARE-ISSUE",
AQ102="SPARE-HS","SPARE-ISSUE",
AQ102="Power Telco","RAN ISSUE",AQ102="no impacts","no impacts"
),"")</f>
        <v>Exclu</v>
      </c>
      <c r="AQ102" s="67" t="s">
        <v>5598</v>
      </c>
      <c r="AR102" s="48" t="str" cm="1">
        <f t="array" ref="AR102">IFERROR(_xlfn.IFS(
AQ102="MPR ISSUE","ACTIVE",
AQ102="BSS Hardware Issue","ACTIVE",
AQ102="Sites strategiques, MLL, Pylone, etc.","PASSIVE",
AQ102="AKTIVCO DEFAUT GE &amp; POWER Cabinet","PASSIVE",
AQ102="AKTIVCO Coupure ENEO &amp; Baisse de tension","PASSIVE",
AQ102="Coupure ENEO &amp; Baisse de tension","PASSIVE",
AQ102="Defaut GE &amp; POWER Cabinet","PASSIVE",
AQ102="Sharing","PASSIVE",
AQ102="Sites strategiques &amp; DataCenter","PASSIVE",
AQ102="Exclu","Exclu",
AQ102="SAT","ACTIVE",
AQ102="SPARE-ISSUE","SPARE-ISSUE",
AQ102="Fiber CAmtel","ACTIVE",
AQ102="Fiber AOF","ACTIVE",
AQ102="Projet OCM (HUAWEI)","PLANNED WORKS",
AQ102="Projet OCM (NOKIA)","PLANNED WORKS",
AQ102="ACCESS-ISSUE","ACCESS-ISSUE",
AQ102="Projet OCM (ZTE, NOKIA, autres projets)","PLANNED WORKS",
AQ102="No root CAuse","No root cause",
AQ102="ODU HS","ACTIVE",
AQ102="IP &amp; VLAN","ACTIVE",
AQ102="Warehouse HUAWEI","SPARE-ISSUE",
AQ102="SPARE-HS","SPARE-ISSUE",
AQ102="Power Telco","ACTIVE", AQ102="no impacts","no impacts"
),"")</f>
        <v>Exclu</v>
      </c>
      <c r="AS102" s="92" t="s">
        <v>5537</v>
      </c>
      <c r="AT102" s="98" t="s">
        <v>242</v>
      </c>
      <c r="AV102" s="17" t="s">
        <v>5537</v>
      </c>
      <c r="AW102" s="7" t="s">
        <v>5537</v>
      </c>
      <c r="AX102" s="6" t="s">
        <v>5537</v>
      </c>
      <c r="AY102" s="7"/>
      <c r="AZ102" s="3" t="s">
        <v>5537</v>
      </c>
      <c r="BA102" s="18" t="s">
        <v>5537</v>
      </c>
      <c r="BB102" s="18" t="s">
        <v>5537</v>
      </c>
      <c r="BC102" s="18" t="s">
        <v>5537</v>
      </c>
      <c r="BD102" s="18" t="s">
        <v>5537</v>
      </c>
      <c r="BE102" s="18" t="s">
        <v>5537</v>
      </c>
      <c r="BF102" s="18" t="s">
        <v>5537</v>
      </c>
      <c r="BG102" s="18" t="s">
        <v>5537</v>
      </c>
      <c r="BH102" s="18" t="s">
        <v>5537</v>
      </c>
      <c r="BI102" s="18" t="s">
        <v>5537</v>
      </c>
      <c r="BJ102" s="18" t="s">
        <v>5537</v>
      </c>
      <c r="BK102" s="18" t="s">
        <v>5537</v>
      </c>
      <c r="BL102" s="9" t="s">
        <v>5537</v>
      </c>
      <c r="BM102" s="14" t="s">
        <v>5537</v>
      </c>
      <c r="BN102" s="14" t="s">
        <v>5537</v>
      </c>
      <c r="BO102" s="14" t="str">
        <f>_xlfn.XLOOKUP(B102,'[4]cell downs 18042026 17h'!$B:$B,'[4]cell downs 18042026 17h'!$B:$B,"")</f>
        <v/>
      </c>
      <c r="BP102" s="14" t="str">
        <f>_xlfn.XLOOKUP(B102,'[5]Cells Huawei 19042026 15h'!$B:$B,'[5]Cells Huawei 19042026 15h'!$B:$B,"")</f>
        <v/>
      </c>
      <c r="BQ102" s="9" t="str">
        <f>_xlfn.XLOOKUP(B102,'[6]cells down 19042026 9H40'!$B:$B,'[6]cells down 19042026 9H40'!$B:$B,"")</f>
        <v/>
      </c>
      <c r="BR102" s="9" t="s">
        <v>242</v>
      </c>
      <c r="BS102" s="9" t="s">
        <v>12</v>
      </c>
      <c r="BT102" s="108"/>
    </row>
    <row r="103" spans="1:72" s="9" customFormat="1" ht="22.5" customHeight="1" x14ac:dyDescent="0.35">
      <c r="A103" s="1" t="s">
        <v>2023</v>
      </c>
      <c r="B103" s="8" t="s">
        <v>2024</v>
      </c>
      <c r="C103" s="3" t="str">
        <f>_xlfn.XLOOKUP(B103,'[1]daily break down'!$D:$D,'[1]daily break down'!$E:$E,"")</f>
        <v>ADAMAOUA</v>
      </c>
      <c r="D103" s="1" t="s">
        <v>11</v>
      </c>
      <c r="E103" s="1" t="s">
        <v>66</v>
      </c>
      <c r="F103" s="3" t="s">
        <v>90</v>
      </c>
      <c r="G103" s="1" t="s">
        <v>2025</v>
      </c>
      <c r="H103" s="33" t="str">
        <f>_xlfn.XLOOKUP(B103,[2]CALCULATION!$B:$B,[2]CALCULATION!$H:$H,"")</f>
        <v>NOKIA</v>
      </c>
      <c r="I103" s="28">
        <v>1.3554659521220729E-3</v>
      </c>
      <c r="J103" s="28">
        <v>1.3921533188815878</v>
      </c>
      <c r="K103" s="28">
        <v>1.8716489772744451</v>
      </c>
      <c r="L103" s="28">
        <v>6.6453034586840459E-2</v>
      </c>
      <c r="M103" s="28">
        <v>0</v>
      </c>
      <c r="N103" s="28">
        <v>1.9386470613869979</v>
      </c>
      <c r="O103" s="28">
        <v>0.76923880815261925</v>
      </c>
      <c r="P103" s="28">
        <v>4.1780541270288865</v>
      </c>
      <c r="Q103" s="28">
        <v>2.2617708540502344</v>
      </c>
      <c r="R103" s="28">
        <v>0.62584536561960458</v>
      </c>
      <c r="S103" s="93">
        <v>1.822164131109844</v>
      </c>
      <c r="T103" s="93">
        <f>_xlfn.XLOOKUP(B103,'[3]Nur des jours'!$B:$B,'[3]Nur des jours'!$U:$U,"")</f>
        <v>5.1945182132270693</v>
      </c>
      <c r="U103" s="93">
        <v>0.60942976521179115</v>
      </c>
      <c r="V103" s="93">
        <v>8.9190876114083977E-4</v>
      </c>
      <c r="W103" s="93">
        <v>6.9182785326033827</v>
      </c>
      <c r="X103" s="93">
        <v>5.6409828058686244</v>
      </c>
      <c r="Y103" s="93">
        <v>3.4201329048159672</v>
      </c>
      <c r="Z103" s="93">
        <v>8.0308346325309916</v>
      </c>
      <c r="AA103" s="93">
        <v>8.0388315974561237</v>
      </c>
      <c r="AB103" s="93">
        <v>4.0565582910412123</v>
      </c>
      <c r="AC103" s="93">
        <f>_xlfn.XLOOKUP(B103,'[3]Nur des jours'!$B:$B,'[3]Nur des jours'!$N:$N,"")</f>
        <v>6.1543681707013791</v>
      </c>
      <c r="AD103" s="93">
        <v>6.1543681707013791</v>
      </c>
      <c r="AE103" s="93">
        <v>6.1630896633593295</v>
      </c>
      <c r="AF103" s="93">
        <v>9.2437070709664901</v>
      </c>
      <c r="AG103" s="93"/>
      <c r="AH103" s="93">
        <v>9.2280300371254995</v>
      </c>
      <c r="AI103" s="93">
        <v>43.040143440084094</v>
      </c>
      <c r="AJ103" s="93">
        <v>9.1802074726888829</v>
      </c>
      <c r="AK103" s="93">
        <v>0</v>
      </c>
      <c r="AL103" s="93">
        <v>9.2280300371254995</v>
      </c>
      <c r="AM103" s="49" t="s">
        <v>5559</v>
      </c>
      <c r="AN103" s="49"/>
      <c r="AO103" s="48" t="str" cm="1">
        <f t="array" ref="AO103">IFERROR(_xlfn.IFS(
AQ103="MPR ISSUE","PDH",
AQ103="BSS Hardware Issue","BSS",
AQ103="Sites strategiques, MLL, Pylone, etc.","ENVTECH",
AQ103="AKTIVCO DEFAUT GE &amp; POWER Cabinet","AKTIVCO",
AQ103="AKTIVCO Coupure ENEO &amp; Baisse de tension","AKTIVCO GRID ONLY",
AQ103="Coupure ENEO &amp; Baisse de tension","IHS GRID ONLY",
AQ103="Defaut GE &amp; POWER Cabinet","IHS",
AQ103="Sharing","Partners",
AQ103="Sites strategiques &amp; DataCenter","SST &amp; DC",
AQ103="Exclu","Exclu",
AQ103="SAT","SAT",
AQ103="SPARE-ISSUE","SPARE-ISSUE",
AQ103="Fiber CAmtel","TRANS_FO_CAMTEL",
AQ103="Fiber AOF","Fiber AOF",
AQ103="Projet OCM (HUAWEI)","TRAVAUX-HUAWEI",
AQ103="Projet OCM (NOKIA)","TRAVAUX-NOKIA",
AQ103="ACCESS-ISSUE","ACCESS-ISSUE",
AQ103="Projet OCM (ZTE, NOKIA, autres projets)","TRAVAUX OCM",
AQ103="No root CAuse","No root cause",
AQ103="ODU HS","PDH",
AQ103="IP &amp; VLAN","PDH",
AQ103="Warehouse HUAWEI","SPARE-ISSUE",
AQ103="SPARE-HS","SPARE-ISSUE",
AQ103="Power Telco","BSS",AQ103="no impacts","no impacts"
),"")</f>
        <v>SPARE-ISSUE</v>
      </c>
      <c r="AP103" s="48" t="str" cm="1">
        <f t="array" ref="AP103">IFERROR(_xlfn.IFS(
AQ103="MPR ISSUE","TX ISSUE",
AQ103="BSS Hardware Issue","RAN ISSUE",
AQ103="Sites strategiques, MLL, Pylone, etc.","ENVTECH",
AQ103="AKTIVCO DEFAUT GE &amp; POWER Cabinet","POWER ISSUE",
AQ103="AKTIVCO Coupure ENEO &amp; Baisse de tension","POWER ISSUE",
AQ103="Coupure ENEO &amp; Baisse de tension","POWER ISSUE",
AQ103="Defaut GE &amp; POWER Cabinet","POWER ISSUE",
AQ103="Sharing","POWER ISSUE",
AQ103="Sites strategiques &amp; DataCenter","POWER ISSUE",
AQ103="Exclu","Exclu",
AQ103="SAT","TX ISSUE",
AQ103="SPARE-ISSUE","SPARE-ISSUE",
AQ103="Fiber CAmtel","TX ISSUE",
AQ103="Fiber AOF","TX ISSUE",
AQ103="Projet OCM (HUAWEI)","TRAVAUX-HUAWEI",
AQ103="Projet OCM (NOKIA)","TRAVAUX -NOKIA",
AQ103="ACCESS-ISSUE","ACCESS-ISSUE",
AQ103="Projet OCM (ZTE, NOKIA, autres projets)","TRAVAUX OCM",
AQ103="No root CAuse","No root cause",
AQ103="ODU HS","TX ISSUE",
AQ103="IP &amp; VLAN","TX ISSUE",
AQ103="Warehouse HUAWEI","SPARE-ISSUE",
AQ103="SPARE-HS","SPARE-ISSUE",
AQ103="Power Telco","RAN ISSUE",AQ103="no impacts","no impacts"
),"")</f>
        <v>SPARE-ISSUE</v>
      </c>
      <c r="AQ103" s="67" t="s">
        <v>5354</v>
      </c>
      <c r="AR103" s="48" t="str" cm="1">
        <f t="array" ref="AR103">IFERROR(_xlfn.IFS(
AQ103="MPR ISSUE","ACTIVE",
AQ103="BSS Hardware Issue","ACTIVE",
AQ103="Sites strategiques, MLL, Pylone, etc.","PASSIVE",
AQ103="AKTIVCO DEFAUT GE &amp; POWER Cabinet","PASSIVE",
AQ103="AKTIVCO Coupure ENEO &amp; Baisse de tension","PASSIVE",
AQ103="Coupure ENEO &amp; Baisse de tension","PASSIVE",
AQ103="Defaut GE &amp; POWER Cabinet","PASSIVE",
AQ103="Sharing","PASSIVE",
AQ103="Sites strategiques &amp; DataCenter","PASSIVE",
AQ103="Exclu","Exclu",
AQ103="SAT","ACTIVE",
AQ103="SPARE-ISSUE","SPARE-ISSUE",
AQ103="Fiber CAmtel","ACTIVE",
AQ103="Fiber AOF","ACTIVE",
AQ103="Projet OCM (HUAWEI)","PLANNED WORKS",
AQ103="Projet OCM (NOKIA)","PLANNED WORKS",
AQ103="ACCESS-ISSUE","ACCESS-ISSUE",
AQ103="Projet OCM (ZTE, NOKIA, autres projets)","PLANNED WORKS",
AQ103="No root CAuse","No root cause",
AQ103="ODU HS","ACTIVE",
AQ103="IP &amp; VLAN","ACTIVE",
AQ103="Warehouse HUAWEI","SPARE-ISSUE",
AQ103="SPARE-HS","SPARE-ISSUE",
AQ103="Power Telco","ACTIVE", AQ103="no impacts","no impacts"
),"")</f>
        <v>SPARE-ISSUE</v>
      </c>
      <c r="AS103" s="92" t="s">
        <v>6026</v>
      </c>
      <c r="AT103" s="98" t="s">
        <v>2024</v>
      </c>
      <c r="AV103" s="17" t="s">
        <v>5537</v>
      </c>
      <c r="AW103" s="7" t="s">
        <v>6119</v>
      </c>
      <c r="AX103" s="6" t="s">
        <v>5537</v>
      </c>
      <c r="AY103" s="7"/>
      <c r="AZ103" s="3" t="s">
        <v>5537</v>
      </c>
      <c r="BA103" s="18" t="s">
        <v>5537</v>
      </c>
      <c r="BB103" s="18" t="s">
        <v>5537</v>
      </c>
      <c r="BC103" s="18" t="s">
        <v>5537</v>
      </c>
      <c r="BD103" s="18" t="s">
        <v>5537</v>
      </c>
      <c r="BE103" s="18" t="s">
        <v>5537</v>
      </c>
      <c r="BF103" s="18" t="s">
        <v>5537</v>
      </c>
      <c r="BG103" s="18" t="s">
        <v>5537</v>
      </c>
      <c r="BH103" s="18" t="s">
        <v>5537</v>
      </c>
      <c r="BI103" s="18" t="s">
        <v>5537</v>
      </c>
      <c r="BJ103" s="18" t="s">
        <v>6223</v>
      </c>
      <c r="BK103" s="18" t="s">
        <v>6224</v>
      </c>
      <c r="BL103" s="9" t="s">
        <v>5537</v>
      </c>
      <c r="BM103" s="14" t="s">
        <v>6448</v>
      </c>
      <c r="BN103" s="14" t="s">
        <v>5537</v>
      </c>
      <c r="BO103" s="14" t="str">
        <f>_xlfn.XLOOKUP(B103,'[4]cell downs 18042026 17h'!$B:$B,'[4]cell downs 18042026 17h'!$B:$B,"")</f>
        <v/>
      </c>
      <c r="BP103" s="14" t="str">
        <f>_xlfn.XLOOKUP(B103,'[5]Cells Huawei 19042026 15h'!$B:$B,'[5]Cells Huawei 19042026 15h'!$B:$B,"")</f>
        <v/>
      </c>
      <c r="BQ103" s="9" t="str">
        <f>_xlfn.XLOOKUP(B103,'[6]cells down 19042026 9H40'!$B:$B,'[6]cells down 19042026 9H40'!$B:$B,"")</f>
        <v/>
      </c>
      <c r="BR103" s="9" t="s">
        <v>2024</v>
      </c>
      <c r="BS103" s="9" t="s">
        <v>302</v>
      </c>
      <c r="BT103" s="108"/>
    </row>
    <row r="104" spans="1:72" s="9" customFormat="1" ht="30.5" customHeight="1" x14ac:dyDescent="0.35">
      <c r="A104" s="1" t="s">
        <v>643</v>
      </c>
      <c r="B104" s="1" t="s">
        <v>644</v>
      </c>
      <c r="C104" s="3" t="str">
        <f>_xlfn.XLOOKUP(B104,'[1]daily break down'!$D:$D,'[1]daily break down'!$E:$E,"")</f>
        <v>Yaounde</v>
      </c>
      <c r="D104" s="1" t="s">
        <v>11</v>
      </c>
      <c r="E104" s="1" t="s">
        <v>12</v>
      </c>
      <c r="F104" s="3" t="s">
        <v>37</v>
      </c>
      <c r="G104" s="1" t="s">
        <v>38</v>
      </c>
      <c r="H104" s="34" t="str">
        <f>_xlfn.XLOOKUP(B104,[2]CALCULATION!$B:$B,[2]CALCULATION!$H:$H,"")</f>
        <v>ZTE</v>
      </c>
      <c r="I104" s="28">
        <v>4.3638512925437958</v>
      </c>
      <c r="J104" s="28">
        <v>13.934903390947767</v>
      </c>
      <c r="K104" s="28">
        <v>0</v>
      </c>
      <c r="L104" s="28">
        <v>0</v>
      </c>
      <c r="M104" s="28">
        <v>0</v>
      </c>
      <c r="N104" s="28">
        <v>0</v>
      </c>
      <c r="O104" s="28">
        <v>0</v>
      </c>
      <c r="P104" s="28">
        <v>0</v>
      </c>
      <c r="Q104" s="28">
        <v>0</v>
      </c>
      <c r="R104" s="28">
        <v>0</v>
      </c>
      <c r="S104" s="93">
        <v>5.2243046459665603</v>
      </c>
      <c r="T104" s="93">
        <f>_xlfn.XLOOKUP(B104,'[3]Nur des jours'!$B:$B,'[3]Nur des jours'!$U:$U,"")</f>
        <v>35.558865746091257</v>
      </c>
      <c r="U104" s="93">
        <v>9.7253076907711318</v>
      </c>
      <c r="V104" s="93">
        <v>3.4415102173596646</v>
      </c>
      <c r="W104" s="93">
        <v>35.558865746091257</v>
      </c>
      <c r="X104" s="93">
        <v>13.868556899607057</v>
      </c>
      <c r="Y104" s="93">
        <v>28.43162958397183</v>
      </c>
      <c r="Z104" s="93">
        <v>0</v>
      </c>
      <c r="AA104" s="93">
        <v>0</v>
      </c>
      <c r="AB104" s="93">
        <v>0</v>
      </c>
      <c r="AC104" s="93">
        <f>_xlfn.XLOOKUP(B104,'[3]Nur des jours'!$B:$B,'[3]Nur des jours'!$N:$N,"")</f>
        <v>0</v>
      </c>
      <c r="AD104" s="93">
        <v>0</v>
      </c>
      <c r="AE104" s="93">
        <v>0</v>
      </c>
      <c r="AF104" s="93">
        <v>0.13174772353060413</v>
      </c>
      <c r="AG104" s="93"/>
      <c r="AH104" s="93">
        <v>9.1611841635918996</v>
      </c>
      <c r="AI104" s="93">
        <v>7.0316215643721855E-2</v>
      </c>
      <c r="AJ104" s="93">
        <v>0.13579056886685623</v>
      </c>
      <c r="AK104" s="93">
        <v>17.460702458264659</v>
      </c>
      <c r="AL104" s="93">
        <v>9.1611841635918996</v>
      </c>
      <c r="AM104" s="49" t="s">
        <v>5559</v>
      </c>
      <c r="AN104" s="49"/>
      <c r="AO104" s="48" t="str" cm="1">
        <f t="array" ref="AO104">IFERROR(_xlfn.IFS(
AQ104="MPR ISSUE","PDH",
AQ104="BSS Hardware Issue","BSS",
AQ104="Sites strategiques, MLL, Pylone, etc.","ENVTECH",
AQ104="AKTIVCO DEFAUT GE &amp; POWER Cabinet","AKTIVCO",
AQ104="AKTIVCO Coupure ENEO &amp; Baisse de tension","AKTIVCO GRID ONLY",
AQ104="Coupure ENEO &amp; Baisse de tension","IHS GRID ONLY",
AQ104="Defaut GE &amp; POWER Cabinet","IHS",
AQ104="Sharing","Partners",
AQ104="Sites strategiques &amp; DataCenter","SST &amp; DC",
AQ104="Exclu","Exclu",
AQ104="SAT","SAT",
AQ104="SPARE-ISSUE","SPARE-ISSUE",
AQ104="Fiber CAmtel","TRANS_FO_CAMTEL",
AQ104="Fiber AOF","Fiber AOF",
AQ104="Projet OCM (HUAWEI)","TRAVAUX-HUAWEI",
AQ104="Projet OCM (NOKIA)","TRAVAUX-NOKIA",
AQ104="ACCESS-ISSUE","ACCESS-ISSUE",
AQ104="Projet OCM (ZTE, NOKIA, autres projets)","TRAVAUX OCM",
AQ104="No root CAuse","No root cause",
AQ104="ODU HS","PDH",
AQ104="IP &amp; VLAN","PDH",
AQ104="Warehouse HUAWEI","SPARE-ISSUE",
AQ104="SPARE-HS","SPARE-ISSUE",
AQ104="Power Telco","BSS",AQ104="no impacts","no impacts"
),"")</f>
        <v>BSS</v>
      </c>
      <c r="AP104" s="48" t="str" cm="1">
        <f t="array" ref="AP104">IFERROR(_xlfn.IFS(
AQ104="MPR ISSUE","TX ISSUE",
AQ104="BSS Hardware Issue","RAN ISSUE",
AQ104="Sites strategiques, MLL, Pylone, etc.","ENVTECH",
AQ104="AKTIVCO DEFAUT GE &amp; POWER Cabinet","POWER ISSUE",
AQ104="AKTIVCO Coupure ENEO &amp; Baisse de tension","POWER ISSUE",
AQ104="Coupure ENEO &amp; Baisse de tension","POWER ISSUE",
AQ104="Defaut GE &amp; POWER Cabinet","POWER ISSUE",
AQ104="Sharing","POWER ISSUE",
AQ104="Sites strategiques &amp; DataCenter","POWER ISSUE",
AQ104="Exclu","Exclu",
AQ104="SAT","TX ISSUE",
AQ104="SPARE-ISSUE","SPARE-ISSUE",
AQ104="Fiber CAmtel","TX ISSUE",
AQ104="Fiber AOF","TX ISSUE",
AQ104="Projet OCM (HUAWEI)","TRAVAUX-HUAWEI",
AQ104="Projet OCM (NOKIA)","TRAVAUX -NOKIA",
AQ104="ACCESS-ISSUE","ACCESS-ISSUE",
AQ104="Projet OCM (ZTE, NOKIA, autres projets)","TRAVAUX OCM",
AQ104="No root CAuse","No root cause",
AQ104="ODU HS","TX ISSUE",
AQ104="IP &amp; VLAN","TX ISSUE",
AQ104="Warehouse HUAWEI","SPARE-ISSUE",
AQ104="SPARE-HS","SPARE-ISSUE",
AQ104="Power Telco","RAN ISSUE",AQ104="no impacts","no impacts"
),"")</f>
        <v>RAN ISSUE</v>
      </c>
      <c r="AQ104" s="67" t="s">
        <v>5320</v>
      </c>
      <c r="AR104" s="48" t="str" cm="1">
        <f t="array" ref="AR104">IFERROR(_xlfn.IFS(
AQ104="MPR ISSUE","ACTIVE",
AQ104="BSS Hardware Issue","ACTIVE",
AQ104="Sites strategiques, MLL, Pylone, etc.","PASSIVE",
AQ104="AKTIVCO DEFAUT GE &amp; POWER Cabinet","PASSIVE",
AQ104="AKTIVCO Coupure ENEO &amp; Baisse de tension","PASSIVE",
AQ104="Coupure ENEO &amp; Baisse de tension","PASSIVE",
AQ104="Defaut GE &amp; POWER Cabinet","PASSIVE",
AQ104="Sharing","PASSIVE",
AQ104="Sites strategiques &amp; DataCenter","PASSIVE",
AQ104="Exclu","Exclu",
AQ104="SAT","ACTIVE",
AQ104="SPARE-ISSUE","SPARE-ISSUE",
AQ104="Fiber CAmtel","ACTIVE",
AQ104="Fiber AOF","ACTIVE",
AQ104="Projet OCM (HUAWEI)","PLANNED WORKS",
AQ104="Projet OCM (NOKIA)","PLANNED WORKS",
AQ104="ACCESS-ISSUE","ACCESS-ISSUE",
AQ104="Projet OCM (ZTE, NOKIA, autres projets)","PLANNED WORKS",
AQ104="No root CAuse","No root cause",
AQ104="ODU HS","ACTIVE",
AQ104="IP &amp; VLAN","ACTIVE",
AQ104="Warehouse HUAWEI","SPARE-ISSUE",
AQ104="SPARE-HS","SPARE-ISSUE",
AQ104="Power Telco","ACTIVE", AQ104="no impacts","no impacts"
),"")</f>
        <v>ACTIVE</v>
      </c>
      <c r="AS104" s="92" t="s">
        <v>6466</v>
      </c>
      <c r="AT104" s="98" t="s">
        <v>644</v>
      </c>
      <c r="AV104" s="17" t="s">
        <v>5537</v>
      </c>
      <c r="AW104" s="7" t="s">
        <v>6007</v>
      </c>
      <c r="AX104" s="6" t="s">
        <v>5537</v>
      </c>
      <c r="AY104" s="7"/>
      <c r="AZ104" s="3" t="s">
        <v>5537</v>
      </c>
      <c r="BA104" s="18" t="s">
        <v>5537</v>
      </c>
      <c r="BB104" s="18" t="s">
        <v>5537</v>
      </c>
      <c r="BC104" s="18" t="s">
        <v>5537</v>
      </c>
      <c r="BD104" s="18" t="s">
        <v>5537</v>
      </c>
      <c r="BE104" s="18" t="s">
        <v>5537</v>
      </c>
      <c r="BF104" s="18" t="s">
        <v>5537</v>
      </c>
      <c r="BG104" s="18" t="s">
        <v>5537</v>
      </c>
      <c r="BH104" s="18" t="s">
        <v>5537</v>
      </c>
      <c r="BI104" s="18" t="s">
        <v>5537</v>
      </c>
      <c r="BJ104" s="18" t="s">
        <v>5537</v>
      </c>
      <c r="BK104" s="18" t="s">
        <v>5537</v>
      </c>
      <c r="BL104" s="9" t="s">
        <v>5537</v>
      </c>
      <c r="BM104" s="14" t="s">
        <v>6462</v>
      </c>
      <c r="BN104" s="14" t="s">
        <v>5537</v>
      </c>
      <c r="BO104" s="14" t="str">
        <f>_xlfn.XLOOKUP(B104,'[4]cell downs 18042026 17h'!$B:$B,'[4]cell downs 18042026 17h'!$B:$B,"")</f>
        <v/>
      </c>
      <c r="BP104" s="14" t="str">
        <f>_xlfn.XLOOKUP(B104,'[5]Cells Huawei 19042026 15h'!$B:$B,'[5]Cells Huawei 19042026 15h'!$B:$B,"")</f>
        <v/>
      </c>
      <c r="BQ104" s="9" t="str">
        <f>_xlfn.XLOOKUP(B104,'[6]cells down 19042026 9H40'!$B:$B,'[6]cells down 19042026 9H40'!$B:$B,"")</f>
        <v/>
      </c>
      <c r="BR104" s="9" t="s">
        <v>644</v>
      </c>
      <c r="BS104" s="9" t="s">
        <v>302</v>
      </c>
      <c r="BT104" s="108"/>
    </row>
    <row r="105" spans="1:72" s="9" customFormat="1" x14ac:dyDescent="0.35">
      <c r="A105" s="1" t="s">
        <v>1658</v>
      </c>
      <c r="B105" s="8" t="s">
        <v>1659</v>
      </c>
      <c r="C105" s="3" t="str">
        <f>_xlfn.XLOOKUP(B105,'[1]daily break down'!$D:$D,'[1]daily break down'!$E:$E,"")</f>
        <v>LITTORAL</v>
      </c>
      <c r="D105" s="1" t="s">
        <v>21</v>
      </c>
      <c r="E105" s="1" t="s">
        <v>36</v>
      </c>
      <c r="F105" s="3" t="s">
        <v>31</v>
      </c>
      <c r="G105" s="1" t="s">
        <v>1658</v>
      </c>
      <c r="H105" s="34" t="str">
        <f>_xlfn.XLOOKUP(B105,[2]CALCULATION!$B:$B,[2]CALCULATION!$H:$H,"")</f>
        <v>ZTE</v>
      </c>
      <c r="I105" s="28">
        <v>0</v>
      </c>
      <c r="J105" s="28">
        <v>0</v>
      </c>
      <c r="K105" s="28">
        <v>0.39278192978400944</v>
      </c>
      <c r="L105" s="28">
        <v>14.078012059366557</v>
      </c>
      <c r="M105" s="28">
        <v>15.543698795490155</v>
      </c>
      <c r="N105" s="28">
        <v>16.075166294270229</v>
      </c>
      <c r="O105" s="28">
        <v>0</v>
      </c>
      <c r="P105" s="28">
        <v>0.74350874489560148</v>
      </c>
      <c r="Q105" s="28">
        <v>14.916439091067337</v>
      </c>
      <c r="R105" s="28">
        <v>18.077902908687253</v>
      </c>
      <c r="S105" s="93">
        <v>0</v>
      </c>
      <c r="T105" s="93">
        <f>_xlfn.XLOOKUP(B105,'[3]Nur des jours'!$B:$B,'[3]Nur des jours'!$U:$U,"")</f>
        <v>0</v>
      </c>
      <c r="U105" s="93">
        <v>0</v>
      </c>
      <c r="V105" s="93">
        <v>0</v>
      </c>
      <c r="W105" s="93">
        <v>0</v>
      </c>
      <c r="X105" s="93">
        <v>17.996878147891319</v>
      </c>
      <c r="Y105" s="93">
        <v>19.828273164913121</v>
      </c>
      <c r="Z105" s="93">
        <v>0</v>
      </c>
      <c r="AA105" s="93">
        <v>0</v>
      </c>
      <c r="AB105" s="93">
        <v>0.71968108026356037</v>
      </c>
      <c r="AC105" s="93">
        <f>_xlfn.XLOOKUP(B105,'[3]Nur des jours'!$B:$B,'[3]Nur des jours'!$N:$N,"")</f>
        <v>4.062527644371392</v>
      </c>
      <c r="AD105" s="93">
        <v>4.062527644371392</v>
      </c>
      <c r="AE105" s="93">
        <v>17.763488313029882</v>
      </c>
      <c r="AF105" s="93">
        <v>5.098799199847047</v>
      </c>
      <c r="AG105" s="93"/>
      <c r="AH105" s="93">
        <v>9.0978339654085065</v>
      </c>
      <c r="AI105" s="93">
        <v>7.0037698484067326</v>
      </c>
      <c r="AJ105" s="93">
        <v>6.0474616726338022</v>
      </c>
      <c r="AK105" s="93">
        <v>11.634950653034686</v>
      </c>
      <c r="AL105" s="93">
        <v>9.0978339654085065</v>
      </c>
      <c r="AM105" s="49" t="s">
        <v>5559</v>
      </c>
      <c r="AN105" s="49"/>
      <c r="AO105" s="48" t="str" cm="1">
        <f t="array" ref="AO105">IFERROR(_xlfn.IFS(
AQ105="MPR ISSUE","PDH",
AQ105="BSS Hardware Issue","BSS",
AQ105="Sites strategiques, MLL, Pylone, etc.","ENVTECH",
AQ105="AKTIVCO DEFAUT GE &amp; POWER Cabinet","AKTIVCO",
AQ105="AKTIVCO Coupure ENEO &amp; Baisse de tension","AKTIVCO GRID ONLY",
AQ105="Coupure ENEO &amp; Baisse de tension","IHS GRID ONLY",
AQ105="Defaut GE &amp; POWER Cabinet","IHS",
AQ105="Sharing","Partners",
AQ105="Sites strategiques &amp; DataCenter","SST &amp; DC",
AQ105="Exclu","Exclu",
AQ105="SAT","SAT",
AQ105="SPARE-ISSUE","SPARE-ISSUE",
AQ105="Fiber CAmtel","TRANS_FO_CAMTEL",
AQ105="Fiber AOF","Fiber AOF",
AQ105="Projet OCM (HUAWEI)","TRAVAUX-HUAWEI",
AQ105="Projet OCM (NOKIA)","TRAVAUX-NOKIA",
AQ105="ACCESS-ISSUE","ACCESS-ISSUE",
AQ105="Projet OCM (ZTE, NOKIA, autres projets)","TRAVAUX OCM",
AQ105="No root CAuse","No root cause",
AQ105="ODU HS","PDH",
AQ105="IP &amp; VLAN","PDH",
AQ105="Warehouse HUAWEI","SPARE-ISSUE",
AQ105="SPARE-HS","SPARE-ISSUE",
AQ105="Power Telco","BSS",AQ105="no impacts","no impacts"
),"")</f>
        <v>AKTIVCO</v>
      </c>
      <c r="AP105" s="48" t="str" cm="1">
        <f t="array" ref="AP105">IFERROR(_xlfn.IFS(
AQ105="MPR ISSUE","TX ISSUE",
AQ105="BSS Hardware Issue","RAN ISSUE",
AQ105="Sites strategiques, MLL, Pylone, etc.","ENVTECH",
AQ105="AKTIVCO DEFAUT GE &amp; POWER Cabinet","POWER ISSUE",
AQ105="AKTIVCO Coupure ENEO &amp; Baisse de tension","POWER ISSUE",
AQ105="Coupure ENEO &amp; Baisse de tension","POWER ISSUE",
AQ105="Defaut GE &amp; POWER Cabinet","POWER ISSUE",
AQ105="Sharing","POWER ISSUE",
AQ105="Sites strategiques &amp; DataCenter","POWER ISSUE",
AQ105="Exclu","Exclu",
AQ105="SAT","TX ISSUE",
AQ105="SPARE-ISSUE","SPARE-ISSUE",
AQ105="Fiber CAmtel","TX ISSUE",
AQ105="Fiber AOF","TX ISSUE",
AQ105="Projet OCM (HUAWEI)","TRAVAUX-HUAWEI",
AQ105="Projet OCM (NOKIA)","TRAVAUX -NOKIA",
AQ105="ACCESS-ISSUE","ACCESS-ISSUE",
AQ105="Projet OCM (ZTE, NOKIA, autres projets)","TRAVAUX OCM",
AQ105="No root CAuse","No root cause",
AQ105="ODU HS","TX ISSUE",
AQ105="IP &amp; VLAN","TX ISSUE",
AQ105="Warehouse HUAWEI","SPARE-ISSUE",
AQ105="SPARE-HS","SPARE-ISSUE",
AQ105="Power Telco","RAN ISSUE",AQ105="no impacts","no impacts"
),"")</f>
        <v>POWER ISSUE</v>
      </c>
      <c r="AQ105" s="67" t="s">
        <v>5325</v>
      </c>
      <c r="AR105" s="48" t="str" cm="1">
        <f t="array" ref="AR105">IFERROR(_xlfn.IFS(
AQ105="MPR ISSUE","ACTIVE",
AQ105="BSS Hardware Issue","ACTIVE",
AQ105="Sites strategiques, MLL, Pylone, etc.","PASSIVE",
AQ105="AKTIVCO DEFAUT GE &amp; POWER Cabinet","PASSIVE",
AQ105="AKTIVCO Coupure ENEO &amp; Baisse de tension","PASSIVE",
AQ105="Coupure ENEO &amp; Baisse de tension","PASSIVE",
AQ105="Defaut GE &amp; POWER Cabinet","PASSIVE",
AQ105="Sharing","PASSIVE",
AQ105="Sites strategiques &amp; DataCenter","PASSIVE",
AQ105="Exclu","Exclu",
AQ105="SAT","ACTIVE",
AQ105="SPARE-ISSUE","SPARE-ISSUE",
AQ105="Fiber CAmtel","ACTIVE",
AQ105="Fiber AOF","ACTIVE",
AQ105="Projet OCM (HUAWEI)","PLANNED WORKS",
AQ105="Projet OCM (NOKIA)","PLANNED WORKS",
AQ105="ACCESS-ISSUE","ACCESS-ISSUE",
AQ105="Projet OCM (ZTE, NOKIA, autres projets)","PLANNED WORKS",
AQ105="No root CAuse","No root cause",
AQ105="ODU HS","ACTIVE",
AQ105="IP &amp; VLAN","ACTIVE",
AQ105="Warehouse HUAWEI","SPARE-ISSUE",
AQ105="SPARE-HS","SPARE-ISSUE",
AQ105="Power Telco","ACTIVE", AQ105="no impacts","no impacts"
),"")</f>
        <v>PASSIVE</v>
      </c>
      <c r="AS105" s="92" t="s">
        <v>6445</v>
      </c>
      <c r="AT105" s="98" t="s">
        <v>1659</v>
      </c>
      <c r="AV105" s="17" t="s">
        <v>5537</v>
      </c>
      <c r="AW105" s="7" t="s">
        <v>6007</v>
      </c>
      <c r="AX105" s="6" t="s">
        <v>6399</v>
      </c>
      <c r="AY105" s="7"/>
      <c r="AZ105" s="3" t="s">
        <v>5537</v>
      </c>
      <c r="BA105" s="18" t="s">
        <v>5537</v>
      </c>
      <c r="BB105" s="18" t="s">
        <v>5537</v>
      </c>
      <c r="BC105" s="18" t="s">
        <v>5537</v>
      </c>
      <c r="BD105" s="18" t="s">
        <v>5537</v>
      </c>
      <c r="BE105" s="18" t="s">
        <v>5537</v>
      </c>
      <c r="BF105" s="18" t="s">
        <v>5537</v>
      </c>
      <c r="BG105" s="18" t="s">
        <v>5537</v>
      </c>
      <c r="BH105" s="18" t="s">
        <v>5537</v>
      </c>
      <c r="BI105" s="18" t="s">
        <v>5537</v>
      </c>
      <c r="BJ105" s="18" t="s">
        <v>5537</v>
      </c>
      <c r="BK105" s="18" t="s">
        <v>5537</v>
      </c>
      <c r="BL105" s="9" t="s">
        <v>5537</v>
      </c>
      <c r="BM105" s="14" t="s">
        <v>6448</v>
      </c>
      <c r="BN105" s="14" t="s">
        <v>5537</v>
      </c>
      <c r="BO105" s="14" t="str">
        <f>_xlfn.XLOOKUP(B105,'[4]cell downs 18042026 17h'!$B:$B,'[4]cell downs 18042026 17h'!$B:$B,"")</f>
        <v/>
      </c>
      <c r="BP105" s="14" t="str">
        <f>_xlfn.XLOOKUP(B105,'[5]Cells Huawei 19042026 15h'!$B:$B,'[5]Cells Huawei 19042026 15h'!$B:$B,"")</f>
        <v/>
      </c>
      <c r="BQ105" s="9" t="str">
        <f>_xlfn.XLOOKUP(B105,'[6]cells down 19042026 9H40'!$B:$B,'[6]cells down 19042026 9H40'!$B:$B,"")</f>
        <v/>
      </c>
      <c r="BR105" s="9" t="s">
        <v>5537</v>
      </c>
      <c r="BS105" s="9" t="s">
        <v>5537</v>
      </c>
      <c r="BT105" s="108"/>
    </row>
    <row r="106" spans="1:72" s="9" customFormat="1" ht="30" customHeight="1" x14ac:dyDescent="0.35">
      <c r="A106" s="1" t="s">
        <v>126</v>
      </c>
      <c r="B106" s="1" t="s">
        <v>127</v>
      </c>
      <c r="C106" s="3" t="str">
        <f>_xlfn.XLOOKUP(B106,'[1]daily break down'!$D:$D,'[1]daily break down'!$E:$E,"")</f>
        <v>Yaounde</v>
      </c>
      <c r="D106" s="1" t="s">
        <v>21</v>
      </c>
      <c r="E106" s="1" t="s">
        <v>30</v>
      </c>
      <c r="F106" s="3" t="s">
        <v>37</v>
      </c>
      <c r="G106" s="1" t="s">
        <v>38</v>
      </c>
      <c r="H106" s="34" t="str">
        <f>_xlfn.XLOOKUP(B106,[2]CALCULATION!$B:$B,[2]CALCULATION!$H:$H,"")</f>
        <v>ZTE</v>
      </c>
      <c r="I106" s="28">
        <v>67.128149318129317</v>
      </c>
      <c r="J106" s="28">
        <v>13.868556899607057</v>
      </c>
      <c r="K106" s="28">
        <v>36.80441411054322</v>
      </c>
      <c r="L106" s="28">
        <v>38.957429094862633</v>
      </c>
      <c r="M106" s="28">
        <v>49.231629155929944</v>
      </c>
      <c r="N106" s="28">
        <v>1.5045672068555187</v>
      </c>
      <c r="O106" s="28">
        <v>9.2821773348971099</v>
      </c>
      <c r="P106" s="28">
        <v>19.285159359991788</v>
      </c>
      <c r="Q106" s="28">
        <v>46.030963836168389</v>
      </c>
      <c r="R106" s="28">
        <v>9.3119084104522116</v>
      </c>
      <c r="S106" s="93">
        <v>12.948694900309047</v>
      </c>
      <c r="T106" s="93">
        <f>_xlfn.XLOOKUP(B106,'[3]Nur des jours'!$B:$B,'[3]Nur des jours'!$U:$U,"")</f>
        <v>57.190300999049718</v>
      </c>
      <c r="U106" s="93">
        <v>13.868556899607057</v>
      </c>
      <c r="V106" s="93">
        <v>13.868556899607057</v>
      </c>
      <c r="W106" s="93">
        <v>57.190300999049718</v>
      </c>
      <c r="X106" s="93">
        <v>36.73847782600383</v>
      </c>
      <c r="Y106" s="93">
        <v>4.410686208205278</v>
      </c>
      <c r="Z106" s="93">
        <v>13.868556899607057</v>
      </c>
      <c r="AA106" s="93">
        <v>13.868556899607057</v>
      </c>
      <c r="AB106" s="93">
        <v>40.563870269067138</v>
      </c>
      <c r="AC106" s="93">
        <f>_xlfn.XLOOKUP(B106,'[3]Nur des jours'!$B:$B,'[3]Nur des jours'!$N:$N,"")</f>
        <v>0</v>
      </c>
      <c r="AD106" s="93">
        <v>0</v>
      </c>
      <c r="AE106" s="93">
        <v>0.95273204863697214</v>
      </c>
      <c r="AF106" s="93">
        <v>6.2424557618717413</v>
      </c>
      <c r="AG106" s="93"/>
      <c r="AH106" s="93">
        <v>8.9334837187137026</v>
      </c>
      <c r="AI106" s="93">
        <v>8.3430252309069614E-2</v>
      </c>
      <c r="AJ106" s="93">
        <v>0.11916206806273866</v>
      </c>
      <c r="AK106" s="93">
        <v>17.031180573339721</v>
      </c>
      <c r="AL106" s="93">
        <v>8.9334837187137026</v>
      </c>
      <c r="AM106" s="49" t="s">
        <v>5559</v>
      </c>
      <c r="AN106" s="49"/>
      <c r="AO106" s="48" t="str" cm="1">
        <f t="array" ref="AO106">IFERROR(_xlfn.IFS(
AQ106="MPR ISSUE","PDH",
AQ106="BSS Hardware Issue","BSS",
AQ106="Sites strategiques, MLL, Pylone, etc.","ENVTECH",
AQ106="AKTIVCO DEFAUT GE &amp; POWER Cabinet","AKTIVCO",
AQ106="AKTIVCO Coupure ENEO &amp; Baisse de tension","AKTIVCO GRID ONLY",
AQ106="Coupure ENEO &amp; Baisse de tension","IHS GRID ONLY",
AQ106="Defaut GE &amp; POWER Cabinet","IHS",
AQ106="Sharing","Partners",
AQ106="Sites strategiques &amp; DataCenter","SST &amp; DC",
AQ106="Exclu","Exclu",
AQ106="SAT","SAT",
AQ106="SPARE-ISSUE","SPARE-ISSUE",
AQ106="Fiber CAmtel","TRANS_FO_CAMTEL",
AQ106="Fiber AOF","Fiber AOF",
AQ106="Projet OCM (HUAWEI)","TRAVAUX-HUAWEI",
AQ106="Projet OCM (NOKIA)","TRAVAUX-NOKIA",
AQ106="ACCESS-ISSUE","ACCESS-ISSUE",
AQ106="Projet OCM (ZTE, NOKIA, autres projets)","TRAVAUX OCM",
AQ106="No root CAuse","No root cause",
AQ106="ODU HS","PDH",
AQ106="IP &amp; VLAN","PDH",
AQ106="Warehouse HUAWEI","SPARE-ISSUE",
AQ106="SPARE-HS","SPARE-ISSUE",
AQ106="Power Telco","BSS",AQ106="no impacts","no impacts"
),"")</f>
        <v>AKTIVCO GRID ONLY</v>
      </c>
      <c r="AP106" s="48" t="str" cm="1">
        <f t="array" ref="AP106">IFERROR(_xlfn.IFS(
AQ106="MPR ISSUE","TX ISSUE",
AQ106="BSS Hardware Issue","RAN ISSUE",
AQ106="Sites strategiques, MLL, Pylone, etc.","ENVTECH",
AQ106="AKTIVCO DEFAUT GE &amp; POWER Cabinet","POWER ISSUE",
AQ106="AKTIVCO Coupure ENEO &amp; Baisse de tension","POWER ISSUE",
AQ106="Coupure ENEO &amp; Baisse de tension","POWER ISSUE",
AQ106="Defaut GE &amp; POWER Cabinet","POWER ISSUE",
AQ106="Sharing","POWER ISSUE",
AQ106="Sites strategiques &amp; DataCenter","POWER ISSUE",
AQ106="Exclu","Exclu",
AQ106="SAT","TX ISSUE",
AQ106="SPARE-ISSUE","SPARE-ISSUE",
AQ106="Fiber CAmtel","TX ISSUE",
AQ106="Fiber AOF","TX ISSUE",
AQ106="Projet OCM (HUAWEI)","TRAVAUX-HUAWEI",
AQ106="Projet OCM (NOKIA)","TRAVAUX -NOKIA",
AQ106="ACCESS-ISSUE","ACCESS-ISSUE",
AQ106="Projet OCM (ZTE, NOKIA, autres projets)","TRAVAUX OCM",
AQ106="No root CAuse","No root cause",
AQ106="ODU HS","TX ISSUE",
AQ106="IP &amp; VLAN","TX ISSUE",
AQ106="Warehouse HUAWEI","SPARE-ISSUE",
AQ106="SPARE-HS","SPARE-ISSUE",
AQ106="Power Telco","RAN ISSUE",AQ106="no impacts","no impacts"
),"")</f>
        <v>POWER ISSUE</v>
      </c>
      <c r="AQ106" s="67" t="s">
        <v>5327</v>
      </c>
      <c r="AR106" s="48" t="str" cm="1">
        <f t="array" ref="AR106">IFERROR(_xlfn.IFS(
AQ106="MPR ISSUE","ACTIVE",
AQ106="BSS Hardware Issue","ACTIVE",
AQ106="Sites strategiques, MLL, Pylone, etc.","PASSIVE",
AQ106="AKTIVCO DEFAUT GE &amp; POWER Cabinet","PASSIVE",
AQ106="AKTIVCO Coupure ENEO &amp; Baisse de tension","PASSIVE",
AQ106="Coupure ENEO &amp; Baisse de tension","PASSIVE",
AQ106="Defaut GE &amp; POWER Cabinet","PASSIVE",
AQ106="Sharing","PASSIVE",
AQ106="Sites strategiques &amp; DataCenter","PASSIVE",
AQ106="Exclu","Exclu",
AQ106="SAT","ACTIVE",
AQ106="SPARE-ISSUE","SPARE-ISSUE",
AQ106="Fiber CAmtel","ACTIVE",
AQ106="Fiber AOF","ACTIVE",
AQ106="Projet OCM (HUAWEI)","PLANNED WORKS",
AQ106="Projet OCM (NOKIA)","PLANNED WORKS",
AQ106="ACCESS-ISSUE","ACCESS-ISSUE",
AQ106="Projet OCM (ZTE, NOKIA, autres projets)","PLANNED WORKS",
AQ106="No root CAuse","No root cause",
AQ106="ODU HS","ACTIVE",
AQ106="IP &amp; VLAN","ACTIVE",
AQ106="Warehouse HUAWEI","SPARE-ISSUE",
AQ106="SPARE-HS","SPARE-ISSUE",
AQ106="Power Telco","ACTIVE", AQ106="no impacts","no impacts"
),"")</f>
        <v>PASSIVE</v>
      </c>
      <c r="AS106" s="92" t="s">
        <v>6397</v>
      </c>
      <c r="AT106" s="98" t="s">
        <v>127</v>
      </c>
      <c r="AV106" s="17" t="s">
        <v>5537</v>
      </c>
      <c r="AW106" s="7" t="s">
        <v>6007</v>
      </c>
      <c r="AX106" s="6" t="s">
        <v>6397</v>
      </c>
      <c r="AY106" s="7"/>
      <c r="AZ106" s="3" t="s">
        <v>5537</v>
      </c>
      <c r="BA106" s="18" t="s">
        <v>5537</v>
      </c>
      <c r="BB106" s="18" t="s">
        <v>5537</v>
      </c>
      <c r="BC106" s="18" t="s">
        <v>5537</v>
      </c>
      <c r="BD106" s="18" t="s">
        <v>5537</v>
      </c>
      <c r="BE106" s="18" t="s">
        <v>5537</v>
      </c>
      <c r="BF106" s="18" t="s">
        <v>5537</v>
      </c>
      <c r="BG106" s="18" t="s">
        <v>5537</v>
      </c>
      <c r="BH106" s="18" t="s">
        <v>5537</v>
      </c>
      <c r="BI106" s="18" t="s">
        <v>5537</v>
      </c>
      <c r="BJ106" s="18" t="s">
        <v>5537</v>
      </c>
      <c r="BK106" s="18" t="s">
        <v>5537</v>
      </c>
      <c r="BL106" s="9" t="s">
        <v>5537</v>
      </c>
      <c r="BM106" s="14" t="s">
        <v>6462</v>
      </c>
      <c r="BN106" s="14" t="s">
        <v>5537</v>
      </c>
      <c r="BO106" s="14" t="str">
        <f>_xlfn.XLOOKUP(B106,'[4]cell downs 18042026 17h'!$B:$B,'[4]cell downs 18042026 17h'!$B:$B,"")</f>
        <v/>
      </c>
      <c r="BP106" s="14" t="str">
        <f>_xlfn.XLOOKUP(B106,'[5]Cells Huawei 19042026 15h'!$B:$B,'[5]Cells Huawei 19042026 15h'!$B:$B,"")</f>
        <v/>
      </c>
      <c r="BQ106" s="9" t="str">
        <f>_xlfn.XLOOKUP(B106,'[6]cells down 19042026 9H40'!$B:$B,'[6]cells down 19042026 9H40'!$B:$B,"")</f>
        <v>CTR_868</v>
      </c>
      <c r="BR106" s="9" t="s">
        <v>5537</v>
      </c>
      <c r="BS106" s="9" t="s">
        <v>12</v>
      </c>
      <c r="BT106" s="108"/>
    </row>
    <row r="107" spans="1:72" s="9" customFormat="1" x14ac:dyDescent="0.35">
      <c r="A107" s="91" t="s">
        <v>703</v>
      </c>
      <c r="B107" s="1" t="s">
        <v>704</v>
      </c>
      <c r="C107" s="3" t="str">
        <f>_xlfn.XLOOKUP(B107,'[1]daily break down'!$D:$D,'[1]daily break down'!$E:$E,"")</f>
        <v>Yaounde</v>
      </c>
      <c r="D107" s="1" t="s">
        <v>11</v>
      </c>
      <c r="E107" s="1" t="s">
        <v>705</v>
      </c>
      <c r="F107" s="3" t="s">
        <v>37</v>
      </c>
      <c r="G107" s="1" t="s">
        <v>38</v>
      </c>
      <c r="H107" s="34" t="str">
        <f>_xlfn.XLOOKUP(B107,[2]CALCULATION!$B:$B,[2]CALCULATION!$H:$H,"")</f>
        <v>ZTE</v>
      </c>
      <c r="I107" s="28">
        <v>13.861761734768127</v>
      </c>
      <c r="J107" s="28">
        <v>3.0296625888543613</v>
      </c>
      <c r="K107" s="28">
        <v>3.9166545388134097</v>
      </c>
      <c r="L107" s="28">
        <v>0.45700604680495283</v>
      </c>
      <c r="M107" s="28">
        <v>0.66053996056307418</v>
      </c>
      <c r="N107" s="28">
        <v>0.48946588934261331</v>
      </c>
      <c r="O107" s="28">
        <v>7.2308758022218216</v>
      </c>
      <c r="P107" s="28">
        <v>15.230247294061916</v>
      </c>
      <c r="Q107" s="28">
        <v>4.4518495689618272</v>
      </c>
      <c r="R107" s="28">
        <v>11.584150893323402</v>
      </c>
      <c r="S107" s="93">
        <v>13.349021068221317</v>
      </c>
      <c r="T107" s="93">
        <f>_xlfn.XLOOKUP(B107,'[3]Nur des jours'!$B:$B,'[3]Nur des jours'!$U:$U,"")</f>
        <v>9.2457045997380387</v>
      </c>
      <c r="U107" s="93">
        <v>0.31767841498945631</v>
      </c>
      <c r="V107" s="93">
        <v>2.428923645889514</v>
      </c>
      <c r="W107" s="93">
        <v>9.2457045997380387</v>
      </c>
      <c r="X107" s="93">
        <v>4.8917517756603965</v>
      </c>
      <c r="Y107" s="93">
        <v>3.8859068637942213</v>
      </c>
      <c r="Z107" s="93">
        <v>8.7917305162470445</v>
      </c>
      <c r="AA107" s="93">
        <v>2.1611834501887661</v>
      </c>
      <c r="AB107" s="93">
        <v>7.0594093592783764</v>
      </c>
      <c r="AC107" s="93">
        <f>_xlfn.XLOOKUP(B107,'[3]Nur des jours'!$B:$B,'[3]Nur des jours'!$N:$N,"")</f>
        <v>4.7698490153609985</v>
      </c>
      <c r="AD107" s="93">
        <v>4.7698490153609985</v>
      </c>
      <c r="AE107" s="93">
        <v>4.8708133937157729</v>
      </c>
      <c r="AF107" s="93">
        <v>6.9571608552847479</v>
      </c>
      <c r="AG107" s="93"/>
      <c r="AH107" s="93">
        <v>8.5356187916092363</v>
      </c>
      <c r="AI107" s="93">
        <v>3.9734282140130848</v>
      </c>
      <c r="AJ107" s="93">
        <v>3.3649072969049096</v>
      </c>
      <c r="AK107" s="93">
        <v>13.113567515272495</v>
      </c>
      <c r="AL107" s="93">
        <v>8.5356187916092363</v>
      </c>
      <c r="AM107" s="49" t="s">
        <v>5559</v>
      </c>
      <c r="AN107" s="49"/>
      <c r="AO107" s="48" t="str" cm="1">
        <f t="array" ref="AO107">IFERROR(_xlfn.IFS(
AQ107="MPR ISSUE","PDH",
AQ107="BSS Hardware Issue","BSS",
AQ107="Sites strategiques, MLL, Pylone, etc.","ENVTECH",
AQ107="AKTIVCO DEFAUT GE &amp; POWER Cabinet","AKTIVCO",
AQ107="AKTIVCO Coupure ENEO &amp; Baisse de tension","AKTIVCO GRID ONLY",
AQ107="Coupure ENEO &amp; Baisse de tension","IHS GRID ONLY",
AQ107="Defaut GE &amp; POWER Cabinet","IHS",
AQ107="Sharing","Partners",
AQ107="Sites strategiques &amp; DataCenter","SST &amp; DC",
AQ107="Exclu","Exclu",
AQ107="SAT","SAT",
AQ107="SPARE-ISSUE","SPARE-ISSUE",
AQ107="Fiber CAmtel","TRANS_FO_CAMTEL",
AQ107="Fiber AOF","Fiber AOF",
AQ107="Projet OCM (HUAWEI)","TRAVAUX-HUAWEI",
AQ107="Projet OCM (NOKIA)","TRAVAUX-NOKIA",
AQ107="ACCESS-ISSUE","ACCESS-ISSUE",
AQ107="Projet OCM (ZTE, NOKIA, autres projets)","TRAVAUX OCM",
AQ107="No root CAuse","No root cause",
AQ107="ODU HS","PDH",
AQ107="IP &amp; VLAN","PDH",
AQ107="Warehouse HUAWEI","SPARE-ISSUE",
AQ107="SPARE-HS","SPARE-ISSUE",
AQ107="Power Telco","BSS",AQ107="no impacts","no impacts"
),"")</f>
        <v>BSS</v>
      </c>
      <c r="AP107" s="48" t="str" cm="1">
        <f t="array" ref="AP107">IFERROR(_xlfn.IFS(
AQ107="MPR ISSUE","TX ISSUE",
AQ107="BSS Hardware Issue","RAN ISSUE",
AQ107="Sites strategiques, MLL, Pylone, etc.","ENVTECH",
AQ107="AKTIVCO DEFAUT GE &amp; POWER Cabinet","POWER ISSUE",
AQ107="AKTIVCO Coupure ENEO &amp; Baisse de tension","POWER ISSUE",
AQ107="Coupure ENEO &amp; Baisse de tension","POWER ISSUE",
AQ107="Defaut GE &amp; POWER Cabinet","POWER ISSUE",
AQ107="Sharing","POWER ISSUE",
AQ107="Sites strategiques &amp; DataCenter","POWER ISSUE",
AQ107="Exclu","Exclu",
AQ107="SAT","TX ISSUE",
AQ107="SPARE-ISSUE","SPARE-ISSUE",
AQ107="Fiber CAmtel","TX ISSUE",
AQ107="Fiber AOF","TX ISSUE",
AQ107="Projet OCM (HUAWEI)","TRAVAUX-HUAWEI",
AQ107="Projet OCM (NOKIA)","TRAVAUX -NOKIA",
AQ107="ACCESS-ISSUE","ACCESS-ISSUE",
AQ107="Projet OCM (ZTE, NOKIA, autres projets)","TRAVAUX OCM",
AQ107="No root CAuse","No root cause",
AQ107="ODU HS","TX ISSUE",
AQ107="IP &amp; VLAN","TX ISSUE",
AQ107="Warehouse HUAWEI","SPARE-ISSUE",
AQ107="SPARE-HS","SPARE-ISSUE",
AQ107="Power Telco","RAN ISSUE",AQ107="no impacts","no impacts"
),"")</f>
        <v>RAN ISSUE</v>
      </c>
      <c r="AQ107" s="67" t="s">
        <v>5320</v>
      </c>
      <c r="AR107" s="48" t="str" cm="1">
        <f t="array" ref="AR107">IFERROR(_xlfn.IFS(
AQ107="MPR ISSUE","ACTIVE",
AQ107="BSS Hardware Issue","ACTIVE",
AQ107="Sites strategiques, MLL, Pylone, etc.","PASSIVE",
AQ107="AKTIVCO DEFAUT GE &amp; POWER Cabinet","PASSIVE",
AQ107="AKTIVCO Coupure ENEO &amp; Baisse de tension","PASSIVE",
AQ107="Coupure ENEO &amp; Baisse de tension","PASSIVE",
AQ107="Defaut GE &amp; POWER Cabinet","PASSIVE",
AQ107="Sharing","PASSIVE",
AQ107="Sites strategiques &amp; DataCenter","PASSIVE",
AQ107="Exclu","Exclu",
AQ107="SAT","ACTIVE",
AQ107="SPARE-ISSUE","SPARE-ISSUE",
AQ107="Fiber CAmtel","ACTIVE",
AQ107="Fiber AOF","ACTIVE",
AQ107="Projet OCM (HUAWEI)","PLANNED WORKS",
AQ107="Projet OCM (NOKIA)","PLANNED WORKS",
AQ107="ACCESS-ISSUE","ACCESS-ISSUE",
AQ107="Projet OCM (ZTE, NOKIA, autres projets)","PLANNED WORKS",
AQ107="No root CAuse","No root cause",
AQ107="ODU HS","ACTIVE",
AQ107="IP &amp; VLAN","ACTIVE",
AQ107="Warehouse HUAWEI","SPARE-ISSUE",
AQ107="SPARE-HS","SPARE-ISSUE",
AQ107="Power Telco","ACTIVE", AQ107="no impacts","no impacts"
),"")</f>
        <v>ACTIVE</v>
      </c>
      <c r="AS107" s="92" t="s">
        <v>6074</v>
      </c>
      <c r="AT107" s="98" t="s">
        <v>704</v>
      </c>
      <c r="AV107" s="17" t="s">
        <v>5537</v>
      </c>
      <c r="AW107" s="7" t="s">
        <v>6007</v>
      </c>
      <c r="AX107" s="6" t="s">
        <v>5537</v>
      </c>
      <c r="AY107" s="7"/>
      <c r="AZ107" s="3" t="s">
        <v>5537</v>
      </c>
      <c r="BA107" s="18" t="s">
        <v>5537</v>
      </c>
      <c r="BB107" s="18" t="s">
        <v>5537</v>
      </c>
      <c r="BC107" s="18" t="s">
        <v>5537</v>
      </c>
      <c r="BD107" s="18" t="s">
        <v>5537</v>
      </c>
      <c r="BE107" s="18" t="s">
        <v>5537</v>
      </c>
      <c r="BF107" s="18" t="s">
        <v>5537</v>
      </c>
      <c r="BG107" s="18" t="s">
        <v>5537</v>
      </c>
      <c r="BH107" s="18" t="s">
        <v>5537</v>
      </c>
      <c r="BI107" s="18" t="s">
        <v>5537</v>
      </c>
      <c r="BJ107" s="18" t="s">
        <v>5537</v>
      </c>
      <c r="BK107" s="18" t="s">
        <v>5537</v>
      </c>
      <c r="BL107" s="9" t="s">
        <v>5537</v>
      </c>
      <c r="BM107" s="14" t="s">
        <v>6448</v>
      </c>
      <c r="BN107" s="14" t="s">
        <v>704</v>
      </c>
      <c r="BO107" s="14" t="str">
        <f>_xlfn.XLOOKUP(B107,'[4]cell downs 18042026 17h'!$B:$B,'[4]cell downs 18042026 17h'!$B:$B,"")</f>
        <v/>
      </c>
      <c r="BP107" s="14" t="str">
        <f>_xlfn.XLOOKUP(B107,'[5]Cells Huawei 19042026 15h'!$B:$B,'[5]Cells Huawei 19042026 15h'!$B:$B,"")</f>
        <v/>
      </c>
      <c r="BQ107" s="9" t="str">
        <f>_xlfn.XLOOKUP(B107,'[6]cells down 19042026 9H40'!$B:$B,'[6]cells down 19042026 9H40'!$B:$B,"")</f>
        <v>CTR_675</v>
      </c>
      <c r="BR107" s="9" t="s">
        <v>704</v>
      </c>
      <c r="BS107" s="9" t="s">
        <v>12</v>
      </c>
      <c r="BT107" s="108"/>
    </row>
    <row r="108" spans="1:72" s="9" customFormat="1" x14ac:dyDescent="0.35">
      <c r="A108" s="1" t="s">
        <v>503</v>
      </c>
      <c r="B108" s="8" t="s">
        <v>504</v>
      </c>
      <c r="C108" s="3" t="str">
        <f>_xlfn.XLOOKUP(B108,'[1]daily break down'!$D:$D,'[1]daily break down'!$E:$E,"")</f>
        <v>CENTRE</v>
      </c>
      <c r="D108" s="1" t="s">
        <v>11</v>
      </c>
      <c r="E108" s="1" t="s">
        <v>12</v>
      </c>
      <c r="F108" s="3" t="s">
        <v>37</v>
      </c>
      <c r="G108" s="1" t="s">
        <v>505</v>
      </c>
      <c r="H108" s="34" t="str">
        <f>_xlfn.XLOOKUP(B108,[2]CALCULATION!$B:$B,[2]CALCULATION!$H:$H,"")</f>
        <v>ZTE</v>
      </c>
      <c r="I108" s="28">
        <v>0.16272725456792039</v>
      </c>
      <c r="J108" s="28">
        <v>5.5431423410466099E-2</v>
      </c>
      <c r="K108" s="28">
        <v>0.25447089743260459</v>
      </c>
      <c r="L108" s="28">
        <v>0</v>
      </c>
      <c r="M108" s="28">
        <v>9.9965613969003803E-2</v>
      </c>
      <c r="N108" s="28">
        <v>1.4759062359994628</v>
      </c>
      <c r="O108" s="28">
        <v>0.12819854294544125</v>
      </c>
      <c r="P108" s="28">
        <v>1.974236159265822</v>
      </c>
      <c r="Q108" s="28">
        <v>6.807988260238047</v>
      </c>
      <c r="R108" s="28">
        <v>0.5335898730998504</v>
      </c>
      <c r="S108" s="93">
        <v>1.7531525284433831</v>
      </c>
      <c r="T108" s="93">
        <f>_xlfn.XLOOKUP(B108,'[3]Nur des jours'!$B:$B,'[3]Nur des jours'!$U:$U,"")</f>
        <v>0</v>
      </c>
      <c r="U108" s="93">
        <v>2.3459726966353061</v>
      </c>
      <c r="V108" s="93">
        <v>8.4181569658108524E-2</v>
      </c>
      <c r="W108" s="93">
        <v>0</v>
      </c>
      <c r="X108" s="93">
        <v>1.6504403124134996</v>
      </c>
      <c r="Y108" s="93">
        <v>2.0295427371280668</v>
      </c>
      <c r="Z108" s="93">
        <v>1.4622980712432903</v>
      </c>
      <c r="AA108" s="93">
        <v>0</v>
      </c>
      <c r="AB108" s="93">
        <v>0.11152274471867687</v>
      </c>
      <c r="AC108" s="93">
        <f>_xlfn.XLOOKUP(B108,'[3]Nur des jours'!$B:$B,'[3]Nur des jours'!$N:$N,"")</f>
        <v>10.690613469621868</v>
      </c>
      <c r="AD108" s="93">
        <v>10.690613469621868</v>
      </c>
      <c r="AE108" s="93">
        <v>3.051029012678601</v>
      </c>
      <c r="AF108" s="93">
        <v>3.8542674348591599</v>
      </c>
      <c r="AG108" s="93"/>
      <c r="AH108" s="93">
        <v>7.9581367907702756</v>
      </c>
      <c r="AI108" s="93">
        <v>8.2930669959913508E-2</v>
      </c>
      <c r="AJ108" s="93">
        <v>0.12038397067773712</v>
      </c>
      <c r="AK108" s="93">
        <v>15.160217579733271</v>
      </c>
      <c r="AL108" s="93">
        <v>7.9581367907702756</v>
      </c>
      <c r="AM108" s="49" t="s">
        <v>5559</v>
      </c>
      <c r="AN108" s="49"/>
      <c r="AO108" s="48" t="str" cm="1">
        <f t="array" ref="AO108">IFERROR(_xlfn.IFS(
AQ108="MPR ISSUE","PDH",
AQ108="BSS Hardware Issue","BSS",
AQ108="Sites strategiques, MLL, Pylone, etc.","ENVTECH",
AQ108="AKTIVCO DEFAUT GE &amp; POWER Cabinet","AKTIVCO",
AQ108="AKTIVCO Coupure ENEO &amp; Baisse de tension","AKTIVCO GRID ONLY",
AQ108="Coupure ENEO &amp; Baisse de tension","IHS GRID ONLY",
AQ108="Defaut GE &amp; POWER Cabinet","IHS",
AQ108="Sharing","Partners",
AQ108="Sites strategiques &amp; DataCenter","SST &amp; DC",
AQ108="Exclu","Exclu",
AQ108="SAT","SAT",
AQ108="SPARE-ISSUE","SPARE-ISSUE",
AQ108="Fiber CAmtel","TRANS_FO_CAMTEL",
AQ108="Fiber AOF","Fiber AOF",
AQ108="Projet OCM (HUAWEI)","TRAVAUX-HUAWEI",
AQ108="Projet OCM (NOKIA)","TRAVAUX-NOKIA",
AQ108="ACCESS-ISSUE","ACCESS-ISSUE",
AQ108="Projet OCM (ZTE, NOKIA, autres projets)","TRAVAUX OCM",
AQ108="No root CAuse","No root cause",
AQ108="ODU HS","PDH",
AQ108="IP &amp; VLAN","PDH",
AQ108="Warehouse HUAWEI","SPARE-ISSUE",
AQ108="SPARE-HS","SPARE-ISSUE",
AQ108="Power Telco","BSS",AQ108="no impacts","no impacts"
),"")</f>
        <v>No root cause</v>
      </c>
      <c r="AP108" s="48" t="str" cm="1">
        <f t="array" ref="AP108">IFERROR(_xlfn.IFS(
AQ108="MPR ISSUE","TX ISSUE",
AQ108="BSS Hardware Issue","RAN ISSUE",
AQ108="Sites strategiques, MLL, Pylone, etc.","ENVTECH",
AQ108="AKTIVCO DEFAUT GE &amp; POWER Cabinet","POWER ISSUE",
AQ108="AKTIVCO Coupure ENEO &amp; Baisse de tension","POWER ISSUE",
AQ108="Coupure ENEO &amp; Baisse de tension","POWER ISSUE",
AQ108="Defaut GE &amp; POWER Cabinet","POWER ISSUE",
AQ108="Sharing","POWER ISSUE",
AQ108="Sites strategiques &amp; DataCenter","POWER ISSUE",
AQ108="Exclu","Exclu",
AQ108="SAT","TX ISSUE",
AQ108="SPARE-ISSUE","SPARE-ISSUE",
AQ108="Fiber CAmtel","TX ISSUE",
AQ108="Fiber AOF","TX ISSUE",
AQ108="Projet OCM (HUAWEI)","TRAVAUX-HUAWEI",
AQ108="Projet OCM (NOKIA)","TRAVAUX -NOKIA",
AQ108="ACCESS-ISSUE","ACCESS-ISSUE",
AQ108="Projet OCM (ZTE, NOKIA, autres projets)","TRAVAUX OCM",
AQ108="No root CAuse","No root cause",
AQ108="ODU HS","TX ISSUE",
AQ108="IP &amp; VLAN","TX ISSUE",
AQ108="Warehouse HUAWEI","SPARE-ISSUE",
AQ108="SPARE-HS","SPARE-ISSUE",
AQ108="Power Telco","RAN ISSUE",AQ108="no impacts","no impacts"
),"")</f>
        <v>No root cause</v>
      </c>
      <c r="AQ108" s="67" t="s">
        <v>5344</v>
      </c>
      <c r="AR108" s="48" t="str" cm="1">
        <f t="array" ref="AR108">IFERROR(_xlfn.IFS(
AQ108="MPR ISSUE","ACTIVE",
AQ108="BSS Hardware Issue","ACTIVE",
AQ108="Sites strategiques, MLL, Pylone, etc.","PASSIVE",
AQ108="AKTIVCO DEFAUT GE &amp; POWER Cabinet","PASSIVE",
AQ108="AKTIVCO Coupure ENEO &amp; Baisse de tension","PASSIVE",
AQ108="Coupure ENEO &amp; Baisse de tension","PASSIVE",
AQ108="Defaut GE &amp; POWER Cabinet","PASSIVE",
AQ108="Sharing","PASSIVE",
AQ108="Sites strategiques &amp; DataCenter","PASSIVE",
AQ108="Exclu","Exclu",
AQ108="SAT","ACTIVE",
AQ108="SPARE-ISSUE","SPARE-ISSUE",
AQ108="Fiber CAmtel","ACTIVE",
AQ108="Fiber AOF","ACTIVE",
AQ108="Projet OCM (HUAWEI)","PLANNED WORKS",
AQ108="Projet OCM (NOKIA)","PLANNED WORKS",
AQ108="ACCESS-ISSUE","ACCESS-ISSUE",
AQ108="Projet OCM (ZTE, NOKIA, autres projets)","PLANNED WORKS",
AQ108="No root CAuse","No root cause",
AQ108="ODU HS","ACTIVE",
AQ108="IP &amp; VLAN","ACTIVE",
AQ108="Warehouse HUAWEI","SPARE-ISSUE",
AQ108="SPARE-HS","SPARE-ISSUE",
AQ108="Power Telco","ACTIVE", AQ108="no impacts","no impacts"
),"")</f>
        <v>No root cause</v>
      </c>
      <c r="AS108" s="92" t="s">
        <v>6007</v>
      </c>
      <c r="AT108" s="98" t="s">
        <v>504</v>
      </c>
      <c r="AV108" s="17" t="s">
        <v>5537</v>
      </c>
      <c r="AW108" s="7" t="s">
        <v>6007</v>
      </c>
      <c r="AX108" s="6" t="s">
        <v>5537</v>
      </c>
      <c r="AY108" s="7"/>
      <c r="AZ108" s="3" t="s">
        <v>5537</v>
      </c>
      <c r="BA108" s="18" t="s">
        <v>5537</v>
      </c>
      <c r="BB108" s="18" t="s">
        <v>5537</v>
      </c>
      <c r="BC108" s="18" t="s">
        <v>5537</v>
      </c>
      <c r="BD108" s="18" t="s">
        <v>5537</v>
      </c>
      <c r="BE108" s="18" t="s">
        <v>5537</v>
      </c>
      <c r="BF108" s="18" t="s">
        <v>5537</v>
      </c>
      <c r="BG108" s="18" t="s">
        <v>5537</v>
      </c>
      <c r="BH108" s="18" t="s">
        <v>5537</v>
      </c>
      <c r="BI108" s="18" t="s">
        <v>5537</v>
      </c>
      <c r="BJ108" s="18" t="s">
        <v>5537</v>
      </c>
      <c r="BK108" s="18" t="s">
        <v>5537</v>
      </c>
      <c r="BL108" s="9" t="s">
        <v>5537</v>
      </c>
      <c r="BM108" s="14" t="s">
        <v>6448</v>
      </c>
      <c r="BN108" s="14" t="s">
        <v>5537</v>
      </c>
      <c r="BO108" s="14" t="str">
        <f>_xlfn.XLOOKUP(B108,'[4]cell downs 18042026 17h'!$B:$B,'[4]cell downs 18042026 17h'!$B:$B,"")</f>
        <v/>
      </c>
      <c r="BP108" s="14" t="str">
        <f>_xlfn.XLOOKUP(B108,'[5]Cells Huawei 19042026 15h'!$B:$B,'[5]Cells Huawei 19042026 15h'!$B:$B,"")</f>
        <v/>
      </c>
      <c r="BQ108" s="9" t="str">
        <f>_xlfn.XLOOKUP(B108,'[6]cells down 19042026 9H40'!$B:$B,'[6]cells down 19042026 9H40'!$B:$B,"")</f>
        <v/>
      </c>
      <c r="BR108" s="9" t="s">
        <v>504</v>
      </c>
      <c r="BS108" s="9" t="s">
        <v>5537</v>
      </c>
      <c r="BT108" s="108"/>
    </row>
    <row r="109" spans="1:72" s="9" customFormat="1" x14ac:dyDescent="0.35">
      <c r="A109" s="1" t="s">
        <v>1170</v>
      </c>
      <c r="B109" s="8" t="s">
        <v>1171</v>
      </c>
      <c r="C109" s="3" t="str">
        <f>_xlfn.XLOOKUP(B109,'[1]daily break down'!$D:$D,'[1]daily break down'!$E:$E,"")</f>
        <v>Yaounde</v>
      </c>
      <c r="D109" s="1" t="s">
        <v>11</v>
      </c>
      <c r="E109" s="1" t="s">
        <v>12</v>
      </c>
      <c r="F109" s="3" t="s">
        <v>37</v>
      </c>
      <c r="G109" s="1" t="s">
        <v>38</v>
      </c>
      <c r="H109" s="34" t="str">
        <f>_xlfn.XLOOKUP(B109,[2]CALCULATION!$B:$B,[2]CALCULATION!$H:$H,"")</f>
        <v>ZTE</v>
      </c>
      <c r="I109" s="28">
        <v>0</v>
      </c>
      <c r="J109" s="28">
        <v>0</v>
      </c>
      <c r="K109" s="28">
        <v>0</v>
      </c>
      <c r="L109" s="28">
        <v>0</v>
      </c>
      <c r="M109" s="28">
        <v>0</v>
      </c>
      <c r="N109" s="28">
        <v>0</v>
      </c>
      <c r="O109" s="28">
        <v>0</v>
      </c>
      <c r="P109" s="28">
        <v>0</v>
      </c>
      <c r="Q109" s="28">
        <v>1.0701046990437546E-3</v>
      </c>
      <c r="R109" s="28">
        <v>2.6651670932817404</v>
      </c>
      <c r="S109" s="93">
        <v>0</v>
      </c>
      <c r="T109" s="93">
        <f>_xlfn.XLOOKUP(B109,'[3]Nur des jours'!$B:$B,'[3]Nur des jours'!$U:$U,"")</f>
        <v>0</v>
      </c>
      <c r="U109" s="93">
        <v>0</v>
      </c>
      <c r="V109" s="93">
        <v>0</v>
      </c>
      <c r="W109" s="93">
        <v>0</v>
      </c>
      <c r="X109" s="93">
        <v>0</v>
      </c>
      <c r="Y109" s="93">
        <v>0</v>
      </c>
      <c r="Z109" s="93">
        <v>0</v>
      </c>
      <c r="AA109" s="93">
        <v>0</v>
      </c>
      <c r="AB109" s="93">
        <v>4.5509947693282315</v>
      </c>
      <c r="AC109" s="93">
        <f>_xlfn.XLOOKUP(B109,'[3]Nur des jours'!$B:$B,'[3]Nur des jours'!$N:$N,"")</f>
        <v>0</v>
      </c>
      <c r="AD109" s="93">
        <v>0</v>
      </c>
      <c r="AE109" s="93">
        <v>0</v>
      </c>
      <c r="AF109" s="93">
        <v>0</v>
      </c>
      <c r="AG109" s="93"/>
      <c r="AH109" s="93">
        <v>7.7790547693853025</v>
      </c>
      <c r="AI109" s="93">
        <v>6.7689661443033629</v>
      </c>
      <c r="AJ109" s="93">
        <v>5.7304576333425121</v>
      </c>
      <c r="AK109" s="93">
        <v>9.3744459547308079</v>
      </c>
      <c r="AL109" s="93">
        <v>7.7790547693853025</v>
      </c>
      <c r="AM109" s="49" t="s">
        <v>5559</v>
      </c>
      <c r="AN109" s="49"/>
      <c r="AO109" s="48" t="str" cm="1">
        <f t="array" ref="AO109">IFERROR(_xlfn.IFS(
AQ109="MPR ISSUE","PDH",
AQ109="BSS Hardware Issue","BSS",
AQ109="Sites strategiques, MLL, Pylone, etc.","ENVTECH",
AQ109="AKTIVCO DEFAUT GE &amp; POWER Cabinet","AKTIVCO",
AQ109="AKTIVCO Coupure ENEO &amp; Baisse de tension","AKTIVCO GRID ONLY",
AQ109="Coupure ENEO &amp; Baisse de tension","IHS GRID ONLY",
AQ109="Defaut GE &amp; POWER Cabinet","IHS",
AQ109="Sharing","Partners",
AQ109="Sites strategiques &amp; DataCenter","SST &amp; DC",
AQ109="Exclu","Exclu",
AQ109="SAT","SAT",
AQ109="SPARE-ISSUE","SPARE-ISSUE",
AQ109="Fiber CAmtel","TRANS_FO_CAMTEL",
AQ109="Fiber AOF","Fiber AOF",
AQ109="Projet OCM (HUAWEI)","TRAVAUX-HUAWEI",
AQ109="Projet OCM (NOKIA)","TRAVAUX-NOKIA",
AQ109="ACCESS-ISSUE","ACCESS-ISSUE",
AQ109="Projet OCM (ZTE, NOKIA, autres projets)","TRAVAUX OCM",
AQ109="No root CAuse","No root cause",
AQ109="ODU HS","PDH",
AQ109="IP &amp; VLAN","PDH",
AQ109="Warehouse HUAWEI","SPARE-ISSUE",
AQ109="SPARE-HS","SPARE-ISSUE",
AQ109="Power Telco","BSS",AQ109="no impacts","no impacts"
),"")</f>
        <v>AKTIVCO</v>
      </c>
      <c r="AP109" s="48" t="str" cm="1">
        <f t="array" ref="AP109">IFERROR(_xlfn.IFS(
AQ109="MPR ISSUE","TX ISSUE",
AQ109="BSS Hardware Issue","RAN ISSUE",
AQ109="Sites strategiques, MLL, Pylone, etc.","ENVTECH",
AQ109="AKTIVCO DEFAUT GE &amp; POWER Cabinet","POWER ISSUE",
AQ109="AKTIVCO Coupure ENEO &amp; Baisse de tension","POWER ISSUE",
AQ109="Coupure ENEO &amp; Baisse de tension","POWER ISSUE",
AQ109="Defaut GE &amp; POWER Cabinet","POWER ISSUE",
AQ109="Sharing","POWER ISSUE",
AQ109="Sites strategiques &amp; DataCenter","POWER ISSUE",
AQ109="Exclu","Exclu",
AQ109="SAT","TX ISSUE",
AQ109="SPARE-ISSUE","SPARE-ISSUE",
AQ109="Fiber CAmtel","TX ISSUE",
AQ109="Fiber AOF","TX ISSUE",
AQ109="Projet OCM (HUAWEI)","TRAVAUX-HUAWEI",
AQ109="Projet OCM (NOKIA)","TRAVAUX -NOKIA",
AQ109="ACCESS-ISSUE","ACCESS-ISSUE",
AQ109="Projet OCM (ZTE, NOKIA, autres projets)","TRAVAUX OCM",
AQ109="No root CAuse","No root cause",
AQ109="ODU HS","TX ISSUE",
AQ109="IP &amp; VLAN","TX ISSUE",
AQ109="Warehouse HUAWEI","SPARE-ISSUE",
AQ109="SPARE-HS","SPARE-ISSUE",
AQ109="Power Telco","RAN ISSUE",AQ109="no impacts","no impacts"
),"")</f>
        <v>POWER ISSUE</v>
      </c>
      <c r="AQ109" s="67" t="s">
        <v>5325</v>
      </c>
      <c r="AR109" s="48" t="str" cm="1">
        <f t="array" ref="AR109">IFERROR(_xlfn.IFS(
AQ109="MPR ISSUE","ACTIVE",
AQ109="BSS Hardware Issue","ACTIVE",
AQ109="Sites strategiques, MLL, Pylone, etc.","PASSIVE",
AQ109="AKTIVCO DEFAUT GE &amp; POWER Cabinet","PASSIVE",
AQ109="AKTIVCO Coupure ENEO &amp; Baisse de tension","PASSIVE",
AQ109="Coupure ENEO &amp; Baisse de tension","PASSIVE",
AQ109="Defaut GE &amp; POWER Cabinet","PASSIVE",
AQ109="Sharing","PASSIVE",
AQ109="Sites strategiques &amp; DataCenter","PASSIVE",
AQ109="Exclu","Exclu",
AQ109="SAT","ACTIVE",
AQ109="SPARE-ISSUE","SPARE-ISSUE",
AQ109="Fiber CAmtel","ACTIVE",
AQ109="Fiber AOF","ACTIVE",
AQ109="Projet OCM (HUAWEI)","PLANNED WORKS",
AQ109="Projet OCM (NOKIA)","PLANNED WORKS",
AQ109="ACCESS-ISSUE","ACCESS-ISSUE",
AQ109="Projet OCM (ZTE, NOKIA, autres projets)","PLANNED WORKS",
AQ109="No root CAuse","No root cause",
AQ109="ODU HS","ACTIVE",
AQ109="IP &amp; VLAN","ACTIVE",
AQ109="Warehouse HUAWEI","SPARE-ISSUE",
AQ109="SPARE-HS","SPARE-ISSUE",
AQ109="Power Telco","ACTIVE", AQ109="no impacts","no impacts"
),"")</f>
        <v>PASSIVE</v>
      </c>
      <c r="AS109" s="92" t="s">
        <v>6062</v>
      </c>
      <c r="AT109" s="129" t="s">
        <v>986</v>
      </c>
      <c r="AU109" s="9" t="s">
        <v>5991</v>
      </c>
      <c r="AV109" s="17" t="s">
        <v>5690</v>
      </c>
      <c r="AW109" s="7" t="s">
        <v>6063</v>
      </c>
      <c r="AX109" s="6" t="s">
        <v>5537</v>
      </c>
      <c r="AY109" s="7"/>
      <c r="AZ109" s="3" t="s">
        <v>5537</v>
      </c>
      <c r="BA109" s="18" t="s">
        <v>5537</v>
      </c>
      <c r="BB109" s="18" t="s">
        <v>5537</v>
      </c>
      <c r="BC109" s="18" t="s">
        <v>5537</v>
      </c>
      <c r="BD109" s="18" t="s">
        <v>5537</v>
      </c>
      <c r="BE109" s="18" t="s">
        <v>5537</v>
      </c>
      <c r="BF109" s="18" t="s">
        <v>5537</v>
      </c>
      <c r="BG109" s="18" t="s">
        <v>5537</v>
      </c>
      <c r="BH109" s="18" t="s">
        <v>5537</v>
      </c>
      <c r="BI109" s="18" t="s">
        <v>5537</v>
      </c>
      <c r="BJ109" s="18" t="s">
        <v>5537</v>
      </c>
      <c r="BK109" s="18" t="s">
        <v>5537</v>
      </c>
      <c r="BL109" s="9" t="s">
        <v>5537</v>
      </c>
      <c r="BM109" s="14" t="s">
        <v>6448</v>
      </c>
      <c r="BN109" s="14" t="s">
        <v>5537</v>
      </c>
      <c r="BO109" s="14" t="str">
        <f>_xlfn.XLOOKUP(B109,'[4]cell downs 18042026 17h'!$B:$B,'[4]cell downs 18042026 17h'!$B:$B,"")</f>
        <v/>
      </c>
      <c r="BP109" s="14" t="str">
        <f>_xlfn.XLOOKUP(B109,'[5]Cells Huawei 19042026 15h'!$B:$B,'[5]Cells Huawei 19042026 15h'!$B:$B,"")</f>
        <v/>
      </c>
      <c r="BQ109" s="9" t="str">
        <f>_xlfn.XLOOKUP(B109,'[6]cells down 19042026 9H40'!$B:$B,'[6]cells down 19042026 9H40'!$B:$B,"")</f>
        <v/>
      </c>
      <c r="BR109" s="9" t="s">
        <v>1171</v>
      </c>
      <c r="BS109" s="9" t="s">
        <v>302</v>
      </c>
      <c r="BT109" s="108"/>
    </row>
    <row r="110" spans="1:72" s="9" customFormat="1" x14ac:dyDescent="0.35">
      <c r="A110" s="1" t="s">
        <v>326</v>
      </c>
      <c r="B110" s="8" t="s">
        <v>327</v>
      </c>
      <c r="C110" s="3" t="str">
        <f>_xlfn.XLOOKUP(B110,'[1]daily break down'!$D:$D,'[1]daily break down'!$E:$E,"")</f>
        <v>Douala</v>
      </c>
      <c r="D110" s="1" t="s">
        <v>21</v>
      </c>
      <c r="E110" s="1" t="s">
        <v>125</v>
      </c>
      <c r="F110" s="3" t="s">
        <v>31</v>
      </c>
      <c r="G110" s="1" t="s">
        <v>32</v>
      </c>
      <c r="H110" s="34" t="str">
        <f>_xlfn.XLOOKUP(B110,[2]CALCULATION!$B:$B,[2]CALCULATION!$H:$H,"")</f>
        <v>ZTE</v>
      </c>
      <c r="I110" s="28">
        <v>0</v>
      </c>
      <c r="J110" s="28">
        <v>0</v>
      </c>
      <c r="K110" s="28">
        <v>0</v>
      </c>
      <c r="L110" s="28">
        <v>0</v>
      </c>
      <c r="M110" s="28">
        <v>0</v>
      </c>
      <c r="N110" s="28">
        <v>0</v>
      </c>
      <c r="O110" s="28">
        <v>0.11084501174261581</v>
      </c>
      <c r="P110" s="28">
        <v>1.8771776630625534</v>
      </c>
      <c r="Q110" s="28">
        <v>0.44414695533811016</v>
      </c>
      <c r="R110" s="28">
        <v>16.078768980090342</v>
      </c>
      <c r="S110" s="93">
        <v>0</v>
      </c>
      <c r="T110" s="93">
        <f>_xlfn.XLOOKUP(B110,'[3]Nur des jours'!$B:$B,'[3]Nur des jours'!$U:$U,"")</f>
        <v>2.5879412041674152</v>
      </c>
      <c r="U110" s="93">
        <v>0</v>
      </c>
      <c r="V110" s="93">
        <v>0</v>
      </c>
      <c r="W110" s="93">
        <v>2.5879412041674152</v>
      </c>
      <c r="X110" s="93">
        <v>3.8850329449566678</v>
      </c>
      <c r="Y110" s="93">
        <v>1.799488061911978</v>
      </c>
      <c r="Z110" s="93">
        <v>0.69499733187228385</v>
      </c>
      <c r="AA110" s="93">
        <v>19.366077110317807</v>
      </c>
      <c r="AB110" s="93">
        <v>36.497026535742918</v>
      </c>
      <c r="AC110" s="93">
        <f>_xlfn.XLOOKUP(B110,'[3]Nur des jours'!$B:$B,'[3]Nur des jours'!$N:$N,"")</f>
        <v>0</v>
      </c>
      <c r="AD110" s="93">
        <v>0</v>
      </c>
      <c r="AE110" s="93">
        <v>0</v>
      </c>
      <c r="AF110" s="93">
        <v>0</v>
      </c>
      <c r="AG110" s="93"/>
      <c r="AH110" s="93">
        <v>7.613687923226407</v>
      </c>
      <c r="AI110" s="93">
        <v>6.4419894967806917</v>
      </c>
      <c r="AJ110" s="93">
        <v>5.5898857064169638</v>
      </c>
      <c r="AK110" s="93">
        <v>9.2373710510936426</v>
      </c>
      <c r="AL110" s="93">
        <v>7.613687923226407</v>
      </c>
      <c r="AM110" s="49" t="s">
        <v>5559</v>
      </c>
      <c r="AN110" s="49"/>
      <c r="AO110" s="48" t="str" cm="1">
        <f t="array" ref="AO110">IFERROR(_xlfn.IFS(
AQ110="MPR ISSUE","PDH",
AQ110="BSS Hardware Issue","BSS",
AQ110="Sites strategiques, MLL, Pylone, etc.","ENVTECH",
AQ110="AKTIVCO DEFAUT GE &amp; POWER Cabinet","AKTIVCO",
AQ110="AKTIVCO Coupure ENEO &amp; Baisse de tension","AKTIVCO GRID ONLY",
AQ110="Coupure ENEO &amp; Baisse de tension","IHS GRID ONLY",
AQ110="Defaut GE &amp; POWER Cabinet","IHS",
AQ110="Sharing","Partners",
AQ110="Sites strategiques &amp; DataCenter","SST &amp; DC",
AQ110="Exclu","Exclu",
AQ110="SAT","SAT",
AQ110="SPARE-ISSUE","SPARE-ISSUE",
AQ110="Fiber CAmtel","TRANS_FO_CAMTEL",
AQ110="Fiber AOF","Fiber AOF",
AQ110="Projet OCM (HUAWEI)","TRAVAUX-HUAWEI",
AQ110="Projet OCM (NOKIA)","TRAVAUX-NOKIA",
AQ110="ACCESS-ISSUE","ACCESS-ISSUE",
AQ110="Projet OCM (ZTE, NOKIA, autres projets)","TRAVAUX OCM",
AQ110="No root CAuse","No root cause",
AQ110="ODU HS","PDH",
AQ110="IP &amp; VLAN","PDH",
AQ110="Warehouse HUAWEI","SPARE-ISSUE",
AQ110="SPARE-HS","SPARE-ISSUE",
AQ110="Power Telco","BSS",AQ110="no impacts","no impacts"
),"")</f>
        <v>AKTIVCO GRID ONLY</v>
      </c>
      <c r="AP110" s="48" t="str" cm="1">
        <f t="array" ref="AP110">IFERROR(_xlfn.IFS(
AQ110="MPR ISSUE","TX ISSUE",
AQ110="BSS Hardware Issue","RAN ISSUE",
AQ110="Sites strategiques, MLL, Pylone, etc.","ENVTECH",
AQ110="AKTIVCO DEFAUT GE &amp; POWER Cabinet","POWER ISSUE",
AQ110="AKTIVCO Coupure ENEO &amp; Baisse de tension","POWER ISSUE",
AQ110="Coupure ENEO &amp; Baisse de tension","POWER ISSUE",
AQ110="Defaut GE &amp; POWER Cabinet","POWER ISSUE",
AQ110="Sharing","POWER ISSUE",
AQ110="Sites strategiques &amp; DataCenter","POWER ISSUE",
AQ110="Exclu","Exclu",
AQ110="SAT","TX ISSUE",
AQ110="SPARE-ISSUE","SPARE-ISSUE",
AQ110="Fiber CAmtel","TX ISSUE",
AQ110="Fiber AOF","TX ISSUE",
AQ110="Projet OCM (HUAWEI)","TRAVAUX-HUAWEI",
AQ110="Projet OCM (NOKIA)","TRAVAUX -NOKIA",
AQ110="ACCESS-ISSUE","ACCESS-ISSUE",
AQ110="Projet OCM (ZTE, NOKIA, autres projets)","TRAVAUX OCM",
AQ110="No root CAuse","No root cause",
AQ110="ODU HS","TX ISSUE",
AQ110="IP &amp; VLAN","TX ISSUE",
AQ110="Warehouse HUAWEI","SPARE-ISSUE",
AQ110="SPARE-HS","SPARE-ISSUE",
AQ110="Power Telco","RAN ISSUE",AQ110="no impacts","no impacts"
),"")</f>
        <v>POWER ISSUE</v>
      </c>
      <c r="AQ110" s="67" t="s">
        <v>5327</v>
      </c>
      <c r="AR110" s="48" t="str" cm="1">
        <f t="array" ref="AR110">IFERROR(_xlfn.IFS(
AQ110="MPR ISSUE","ACTIVE",
AQ110="BSS Hardware Issue","ACTIVE",
AQ110="Sites strategiques, MLL, Pylone, etc.","PASSIVE",
AQ110="AKTIVCO DEFAUT GE &amp; POWER Cabinet","PASSIVE",
AQ110="AKTIVCO Coupure ENEO &amp; Baisse de tension","PASSIVE",
AQ110="Coupure ENEO &amp; Baisse de tension","PASSIVE",
AQ110="Defaut GE &amp; POWER Cabinet","PASSIVE",
AQ110="Sharing","PASSIVE",
AQ110="Sites strategiques &amp; DataCenter","PASSIVE",
AQ110="Exclu","Exclu",
AQ110="SAT","ACTIVE",
AQ110="SPARE-ISSUE","SPARE-ISSUE",
AQ110="Fiber CAmtel","ACTIVE",
AQ110="Fiber AOF","ACTIVE",
AQ110="Projet OCM (HUAWEI)","PLANNED WORKS",
AQ110="Projet OCM (NOKIA)","PLANNED WORKS",
AQ110="ACCESS-ISSUE","ACCESS-ISSUE",
AQ110="Projet OCM (ZTE, NOKIA, autres projets)","PLANNED WORKS",
AQ110="No root CAuse","No root cause",
AQ110="ODU HS","ACTIVE",
AQ110="IP &amp; VLAN","ACTIVE",
AQ110="Warehouse HUAWEI","SPARE-ISSUE",
AQ110="SPARE-HS","SPARE-ISSUE",
AQ110="Power Telco","ACTIVE", AQ110="no impacts","no impacts"
),"")</f>
        <v>PASSIVE</v>
      </c>
      <c r="AS110" s="92" t="s">
        <v>6436</v>
      </c>
      <c r="AT110" s="98" t="s">
        <v>327</v>
      </c>
      <c r="AV110" s="17" t="s">
        <v>5537</v>
      </c>
      <c r="AW110" s="7" t="s">
        <v>6007</v>
      </c>
      <c r="AX110" s="6" t="s">
        <v>6397</v>
      </c>
      <c r="AY110" s="7"/>
      <c r="AZ110" s="3" t="s">
        <v>5537</v>
      </c>
      <c r="BA110" s="18" t="s">
        <v>5537</v>
      </c>
      <c r="BB110" s="18" t="s">
        <v>5537</v>
      </c>
      <c r="BC110" s="18" t="s">
        <v>5537</v>
      </c>
      <c r="BD110" s="18" t="s">
        <v>5537</v>
      </c>
      <c r="BE110" s="18" t="s">
        <v>5537</v>
      </c>
      <c r="BF110" s="18" t="s">
        <v>5537</v>
      </c>
      <c r="BG110" s="18" t="s">
        <v>5537</v>
      </c>
      <c r="BH110" s="18" t="s">
        <v>5537</v>
      </c>
      <c r="BI110" s="18" t="s">
        <v>5537</v>
      </c>
      <c r="BJ110" s="18" t="s">
        <v>5537</v>
      </c>
      <c r="BK110" s="18" t="s">
        <v>5537</v>
      </c>
      <c r="BL110" s="9" t="s">
        <v>5878</v>
      </c>
      <c r="BM110" s="14" t="s">
        <v>6448</v>
      </c>
      <c r="BN110" s="14" t="s">
        <v>5537</v>
      </c>
      <c r="BO110" s="14" t="str">
        <f>_xlfn.XLOOKUP(B110,'[4]cell downs 18042026 17h'!$B:$B,'[4]cell downs 18042026 17h'!$B:$B,"")</f>
        <v/>
      </c>
      <c r="BP110" s="14" t="str">
        <f>_xlfn.XLOOKUP(B110,'[5]Cells Huawei 19042026 15h'!$B:$B,'[5]Cells Huawei 19042026 15h'!$B:$B,"")</f>
        <v/>
      </c>
      <c r="BQ110" s="9" t="str">
        <f>_xlfn.XLOOKUP(B110,'[6]cells down 19042026 9H40'!$B:$B,'[6]cells down 19042026 9H40'!$B:$B,"")</f>
        <v/>
      </c>
      <c r="BR110" s="9" t="s">
        <v>5537</v>
      </c>
      <c r="BS110" s="9" t="s">
        <v>302</v>
      </c>
      <c r="BT110" s="108"/>
    </row>
    <row r="111" spans="1:72" s="9" customFormat="1" ht="46" customHeight="1" x14ac:dyDescent="0.35">
      <c r="A111" s="1" t="s">
        <v>730</v>
      </c>
      <c r="B111" s="8" t="s">
        <v>731</v>
      </c>
      <c r="C111" s="3" t="str">
        <f>_xlfn.XLOOKUP(B111,'[1]daily break down'!$D:$D,'[1]daily break down'!$E:$E,"")</f>
        <v>NORD</v>
      </c>
      <c r="D111" s="1" t="s">
        <v>21</v>
      </c>
      <c r="E111" s="1" t="s">
        <v>36</v>
      </c>
      <c r="F111" s="3" t="s">
        <v>23</v>
      </c>
      <c r="G111" s="1" t="s">
        <v>732</v>
      </c>
      <c r="H111" s="32" t="str">
        <f>_xlfn.XLOOKUP(B111,[2]CALCULATION!$B:$B,[2]CALCULATION!$H:$H,"")</f>
        <v>Huawei</v>
      </c>
      <c r="I111" s="28">
        <v>7.7049856891331574</v>
      </c>
      <c r="J111" s="28">
        <v>3.9461002531154308</v>
      </c>
      <c r="K111" s="28">
        <v>1.9372640419138611</v>
      </c>
      <c r="L111" s="28">
        <v>1.1259998344904734</v>
      </c>
      <c r="M111" s="28">
        <v>0.46269543678820196</v>
      </c>
      <c r="N111" s="28">
        <v>0.31528851449492484</v>
      </c>
      <c r="O111" s="28">
        <v>0.30934943341523202</v>
      </c>
      <c r="P111" s="28">
        <v>2.2081432113984696</v>
      </c>
      <c r="Q111" s="28">
        <v>0.95077019002205854</v>
      </c>
      <c r="R111" s="28">
        <v>2.4147625937055017</v>
      </c>
      <c r="S111" s="93">
        <v>0.73516192824305915</v>
      </c>
      <c r="T111" s="93">
        <f>_xlfn.XLOOKUP(B111,'[3]Nur des jours'!$B:$B,'[3]Nur des jours'!$U:$U,"")</f>
        <v>0.7656599121658062</v>
      </c>
      <c r="U111" s="93">
        <v>2.2558877160541391</v>
      </c>
      <c r="V111" s="93">
        <v>0.29998601729859914</v>
      </c>
      <c r="W111" s="93">
        <v>0.7656599121658062</v>
      </c>
      <c r="X111" s="93">
        <v>1.2810223352252783</v>
      </c>
      <c r="Y111" s="93">
        <v>1.8390105954633267</v>
      </c>
      <c r="Z111" s="93">
        <v>4.4314105692100911</v>
      </c>
      <c r="AA111" s="93">
        <v>1.3342957141593401</v>
      </c>
      <c r="AB111" s="93">
        <v>4.289389840568667</v>
      </c>
      <c r="AC111" s="93">
        <f>_xlfn.XLOOKUP(B111,'[3]Nur des jours'!$B:$B,'[3]Nur des jours'!$N:$N,"")</f>
        <v>5.6152138925272439</v>
      </c>
      <c r="AD111" s="93">
        <v>5.6152138925272439</v>
      </c>
      <c r="AE111" s="93">
        <v>8.9134549257632703</v>
      </c>
      <c r="AF111" s="93">
        <v>16.649313135463839</v>
      </c>
      <c r="AG111" s="93"/>
      <c r="AH111" s="93">
        <v>7.5757170414886739</v>
      </c>
      <c r="AI111" s="93">
        <v>10.515583971799575</v>
      </c>
      <c r="AJ111" s="93">
        <v>17.885466711547682</v>
      </c>
      <c r="AK111" s="93">
        <v>0.13372327176180376</v>
      </c>
      <c r="AL111" s="93">
        <v>7.5757170414886739</v>
      </c>
      <c r="AM111" s="49" t="s">
        <v>5559</v>
      </c>
      <c r="AN111" s="49"/>
      <c r="AO111" s="48" t="str" cm="1">
        <f t="array" ref="AO111">IFERROR(_xlfn.IFS(
AQ111="MPR ISSUE","PDH",
AQ111="BSS Hardware Issue","BSS",
AQ111="Sites strategiques, MLL, Pylone, etc.","ENVTECH",
AQ111="AKTIVCO DEFAUT GE &amp; POWER Cabinet","AKTIVCO",
AQ111="AKTIVCO Coupure ENEO &amp; Baisse de tension","AKTIVCO GRID ONLY",
AQ111="Coupure ENEO &amp; Baisse de tension","IHS GRID ONLY",
AQ111="Defaut GE &amp; POWER Cabinet","IHS",
AQ111="Sharing","Partners",
AQ111="Sites strategiques &amp; DataCenter","SST &amp; DC",
AQ111="Exclu","Exclu",
AQ111="SAT","SAT",
AQ111="SPARE-ISSUE","SPARE-ISSUE",
AQ111="Fiber CAmtel","TRANS_FO_CAMTEL",
AQ111="Fiber AOF","Fiber AOF",
AQ111="Projet OCM (HUAWEI)","TRAVAUX-HUAWEI",
AQ111="Projet OCM (NOKIA)","TRAVAUX-NOKIA",
AQ111="ACCESS-ISSUE","ACCESS-ISSUE",
AQ111="Projet OCM (ZTE, NOKIA, autres projets)","TRAVAUX OCM",
AQ111="No root CAuse","No root cause",
AQ111="ODU HS","PDH",
AQ111="IP &amp; VLAN","PDH",
AQ111="Warehouse HUAWEI","SPARE-ISSUE",
AQ111="SPARE-HS","SPARE-ISSUE",
AQ111="Power Telco","BSS",AQ111="no impacts","no impacts"
),"")</f>
        <v>AKTIVCO</v>
      </c>
      <c r="AP111" s="48" t="str" cm="1">
        <f t="array" ref="AP111">IFERROR(_xlfn.IFS(
AQ111="MPR ISSUE","TX ISSUE",
AQ111="BSS Hardware Issue","RAN ISSUE",
AQ111="Sites strategiques, MLL, Pylone, etc.","ENVTECH",
AQ111="AKTIVCO DEFAUT GE &amp; POWER Cabinet","POWER ISSUE",
AQ111="AKTIVCO Coupure ENEO &amp; Baisse de tension","POWER ISSUE",
AQ111="Coupure ENEO &amp; Baisse de tension","POWER ISSUE",
AQ111="Defaut GE &amp; POWER Cabinet","POWER ISSUE",
AQ111="Sharing","POWER ISSUE",
AQ111="Sites strategiques &amp; DataCenter","POWER ISSUE",
AQ111="Exclu","Exclu",
AQ111="SAT","TX ISSUE",
AQ111="SPARE-ISSUE","SPARE-ISSUE",
AQ111="Fiber CAmtel","TX ISSUE",
AQ111="Fiber AOF","TX ISSUE",
AQ111="Projet OCM (HUAWEI)","TRAVAUX-HUAWEI",
AQ111="Projet OCM (NOKIA)","TRAVAUX -NOKIA",
AQ111="ACCESS-ISSUE","ACCESS-ISSUE",
AQ111="Projet OCM (ZTE, NOKIA, autres projets)","TRAVAUX OCM",
AQ111="No root CAuse","No root cause",
AQ111="ODU HS","TX ISSUE",
AQ111="IP &amp; VLAN","TX ISSUE",
AQ111="Warehouse HUAWEI","SPARE-ISSUE",
AQ111="SPARE-HS","SPARE-ISSUE",
AQ111="Power Telco","RAN ISSUE",AQ111="no impacts","no impacts"
),"")</f>
        <v>POWER ISSUE</v>
      </c>
      <c r="AQ111" s="67" t="s">
        <v>5325</v>
      </c>
      <c r="AR111" s="48" t="str" cm="1">
        <f t="array" ref="AR111">IFERROR(_xlfn.IFS(
AQ111="MPR ISSUE","ACTIVE",
AQ111="BSS Hardware Issue","ACTIVE",
AQ111="Sites strategiques, MLL, Pylone, etc.","PASSIVE",
AQ111="AKTIVCO DEFAUT GE &amp; POWER Cabinet","PASSIVE",
AQ111="AKTIVCO Coupure ENEO &amp; Baisse de tension","PASSIVE",
AQ111="Coupure ENEO &amp; Baisse de tension","PASSIVE",
AQ111="Defaut GE &amp; POWER Cabinet","PASSIVE",
AQ111="Sharing","PASSIVE",
AQ111="Sites strategiques &amp; DataCenter","PASSIVE",
AQ111="Exclu","Exclu",
AQ111="SAT","ACTIVE",
AQ111="SPARE-ISSUE","SPARE-ISSUE",
AQ111="Fiber CAmtel","ACTIVE",
AQ111="Fiber AOF","ACTIVE",
AQ111="Projet OCM (HUAWEI)","PLANNED WORKS",
AQ111="Projet OCM (NOKIA)","PLANNED WORKS",
AQ111="ACCESS-ISSUE","ACCESS-ISSUE",
AQ111="Projet OCM (ZTE, NOKIA, autres projets)","PLANNED WORKS",
AQ111="No root CAuse","No root cause",
AQ111="ODU HS","ACTIVE",
AQ111="IP &amp; VLAN","ACTIVE",
AQ111="Warehouse HUAWEI","SPARE-ISSUE",
AQ111="SPARE-HS","SPARE-ISSUE",
AQ111="Power Telco","ACTIVE", AQ111="no impacts","no impacts"
),"")</f>
        <v>PASSIVE</v>
      </c>
      <c r="AS111" s="92" t="s">
        <v>6409</v>
      </c>
      <c r="AT111" s="98" t="s">
        <v>731</v>
      </c>
      <c r="AV111" s="17" t="s">
        <v>5537</v>
      </c>
      <c r="AW111" s="7" t="s">
        <v>6007</v>
      </c>
      <c r="AX111" s="6" t="s">
        <v>6409</v>
      </c>
      <c r="AY111" s="7"/>
      <c r="AZ111" s="3" t="s">
        <v>5537</v>
      </c>
      <c r="BA111" s="18" t="s">
        <v>5537</v>
      </c>
      <c r="BB111" s="18" t="s">
        <v>5537</v>
      </c>
      <c r="BC111" s="18" t="s">
        <v>5537</v>
      </c>
      <c r="BD111" s="18" t="s">
        <v>5537</v>
      </c>
      <c r="BE111" s="18" t="s">
        <v>5537</v>
      </c>
      <c r="BF111" s="18" t="s">
        <v>5537</v>
      </c>
      <c r="BG111" s="18" t="s">
        <v>5537</v>
      </c>
      <c r="BH111" s="18" t="s">
        <v>5537</v>
      </c>
      <c r="BI111" s="18" t="s">
        <v>5537</v>
      </c>
      <c r="BJ111" s="18" t="s">
        <v>5537</v>
      </c>
      <c r="BK111" s="18" t="s">
        <v>5537</v>
      </c>
      <c r="BL111" s="9" t="s">
        <v>5537</v>
      </c>
      <c r="BM111" s="14" t="s">
        <v>6448</v>
      </c>
      <c r="BN111" s="14" t="s">
        <v>5537</v>
      </c>
      <c r="BO111" s="14" t="str">
        <f>_xlfn.XLOOKUP(B111,'[4]cell downs 18042026 17h'!$B:$B,'[4]cell downs 18042026 17h'!$B:$B,"")</f>
        <v/>
      </c>
      <c r="BP111" s="14" t="str">
        <f>_xlfn.XLOOKUP(B111,'[5]Cells Huawei 19042026 15h'!$B:$B,'[5]Cells Huawei 19042026 15h'!$B:$B,"")</f>
        <v/>
      </c>
      <c r="BQ111" s="9" t="str">
        <f>_xlfn.XLOOKUP(B111,'[6]cells down 19042026 9H40'!$B:$B,'[6]cells down 19042026 9H40'!$B:$B,"")</f>
        <v/>
      </c>
      <c r="BR111" s="9" t="s">
        <v>5537</v>
      </c>
      <c r="BS111" s="9" t="s">
        <v>12</v>
      </c>
      <c r="BT111" s="108"/>
    </row>
    <row r="112" spans="1:72" s="9" customFormat="1" ht="32.5" customHeight="1" x14ac:dyDescent="0.35">
      <c r="A112" s="1" t="s">
        <v>4193</v>
      </c>
      <c r="B112" s="8" t="s">
        <v>4194</v>
      </c>
      <c r="C112" s="3" t="str">
        <f>_xlfn.XLOOKUP(B112,'[1]daily break down'!$D:$D,'[1]daily break down'!$E:$E,"")</f>
        <v>Douala</v>
      </c>
      <c r="D112" s="1" t="s">
        <v>21</v>
      </c>
      <c r="E112" s="1" t="s">
        <v>22</v>
      </c>
      <c r="F112" s="3" t="s">
        <v>31</v>
      </c>
      <c r="G112" s="1" t="s">
        <v>32</v>
      </c>
      <c r="H112" s="34" t="str">
        <f>_xlfn.XLOOKUP(B112,[2]CALCULATION!$B:$B,[2]CALCULATION!$H:$H,"")</f>
        <v>ZTE</v>
      </c>
      <c r="I112" s="28">
        <v>2.0533347316034725</v>
      </c>
      <c r="J112" s="28">
        <v>22.951552079855492</v>
      </c>
      <c r="K112" s="28">
        <v>28.48340481632723</v>
      </c>
      <c r="L112" s="28">
        <v>27.774139421801038</v>
      </c>
      <c r="M112" s="28">
        <v>20.065925583492426</v>
      </c>
      <c r="N112" s="28">
        <v>2.9322295560064267</v>
      </c>
      <c r="O112" s="28">
        <v>6.2190918092759256E-2</v>
      </c>
      <c r="P112" s="28">
        <v>8.0218615255983305</v>
      </c>
      <c r="Q112" s="28">
        <v>6.6035090873291047</v>
      </c>
      <c r="R112" s="28">
        <v>1.156961530449472</v>
      </c>
      <c r="S112" s="93">
        <v>0.36362157673506712</v>
      </c>
      <c r="T112" s="93">
        <f>_xlfn.XLOOKUP(B112,'[3]Nur des jours'!$B:$B,'[3]Nur des jours'!$U:$U,"")</f>
        <v>0</v>
      </c>
      <c r="U112" s="93">
        <v>1.0206301917912985</v>
      </c>
      <c r="V112" s="93">
        <v>2.0140083839136156</v>
      </c>
      <c r="W112" s="93">
        <v>0</v>
      </c>
      <c r="X112" s="93">
        <v>4.3879464833505972</v>
      </c>
      <c r="Y112" s="93">
        <v>0</v>
      </c>
      <c r="Z112" s="93">
        <v>10.231966595611715</v>
      </c>
      <c r="AA112" s="93">
        <v>3.7063076251380416</v>
      </c>
      <c r="AB112" s="93">
        <v>8.9601649958765375</v>
      </c>
      <c r="AC112" s="93">
        <f>_xlfn.XLOOKUP(B112,'[3]Nur des jours'!$B:$B,'[3]Nur des jours'!$N:$N,"")</f>
        <v>2.040511310293267</v>
      </c>
      <c r="AD112" s="93">
        <v>2.040511310293267</v>
      </c>
      <c r="AE112" s="93">
        <v>2.1614153062068935</v>
      </c>
      <c r="AF112" s="93">
        <v>0</v>
      </c>
      <c r="AG112" s="93"/>
      <c r="AH112" s="93">
        <v>7.3044098301244444</v>
      </c>
      <c r="AI112" s="93">
        <v>2.50140882222462</v>
      </c>
      <c r="AJ112" s="93">
        <v>2.1312106653610381</v>
      </c>
      <c r="AK112" s="93">
        <v>11.949901448342731</v>
      </c>
      <c r="AL112" s="93">
        <v>7.3044098301244444</v>
      </c>
      <c r="AM112" s="49" t="s">
        <v>5559</v>
      </c>
      <c r="AN112" s="49"/>
      <c r="AO112" s="48" t="str" cm="1">
        <f t="array" ref="AO112">IFERROR(_xlfn.IFS(
AQ112="MPR ISSUE","PDH",
AQ112="BSS Hardware Issue","BSS",
AQ112="Sites strategiques, MLL, Pylone, etc.","ENVTECH",
AQ112="AKTIVCO DEFAUT GE &amp; POWER Cabinet","AKTIVCO",
AQ112="AKTIVCO Coupure ENEO &amp; Baisse de tension","AKTIVCO GRID ONLY",
AQ112="Coupure ENEO &amp; Baisse de tension","IHS GRID ONLY",
AQ112="Defaut GE &amp; POWER Cabinet","IHS",
AQ112="Sharing","Partners",
AQ112="Sites strategiques &amp; DataCenter","SST &amp; DC",
AQ112="Exclu","Exclu",
AQ112="SAT","SAT",
AQ112="SPARE-ISSUE","SPARE-ISSUE",
AQ112="Fiber CAmtel","TRANS_FO_CAMTEL",
AQ112="Fiber AOF","Fiber AOF",
AQ112="Projet OCM (HUAWEI)","TRAVAUX-HUAWEI",
AQ112="Projet OCM (NOKIA)","TRAVAUX-NOKIA",
AQ112="ACCESS-ISSUE","ACCESS-ISSUE",
AQ112="Projet OCM (ZTE, NOKIA, autres projets)","TRAVAUX OCM",
AQ112="No root CAuse","No root cause",
AQ112="ODU HS","PDH",
AQ112="IP &amp; VLAN","PDH",
AQ112="Warehouse HUAWEI","SPARE-ISSUE",
AQ112="SPARE-HS","SPARE-ISSUE",
AQ112="Power Telco","BSS",AQ112="no impacts","no impacts"
),"")</f>
        <v>PDH</v>
      </c>
      <c r="AP112" s="48" t="str" cm="1">
        <f t="array" ref="AP112">IFERROR(_xlfn.IFS(
AQ112="MPR ISSUE","TX ISSUE",
AQ112="BSS Hardware Issue","RAN ISSUE",
AQ112="Sites strategiques, MLL, Pylone, etc.","ENVTECH",
AQ112="AKTIVCO DEFAUT GE &amp; POWER Cabinet","POWER ISSUE",
AQ112="AKTIVCO Coupure ENEO &amp; Baisse de tension","POWER ISSUE",
AQ112="Coupure ENEO &amp; Baisse de tension","POWER ISSUE",
AQ112="Defaut GE &amp; POWER Cabinet","POWER ISSUE",
AQ112="Sharing","POWER ISSUE",
AQ112="Sites strategiques &amp; DataCenter","POWER ISSUE",
AQ112="Exclu","Exclu",
AQ112="SAT","TX ISSUE",
AQ112="SPARE-ISSUE","SPARE-ISSUE",
AQ112="Fiber CAmtel","TX ISSUE",
AQ112="Fiber AOF","TX ISSUE",
AQ112="Projet OCM (HUAWEI)","TRAVAUX-HUAWEI",
AQ112="Projet OCM (NOKIA)","TRAVAUX -NOKIA",
AQ112="ACCESS-ISSUE","ACCESS-ISSUE",
AQ112="Projet OCM (ZTE, NOKIA, autres projets)","TRAVAUX OCM",
AQ112="No root CAuse","No root cause",
AQ112="ODU HS","TX ISSUE",
AQ112="IP &amp; VLAN","TX ISSUE",
AQ112="Warehouse HUAWEI","SPARE-ISSUE",
AQ112="SPARE-HS","SPARE-ISSUE",
AQ112="Power Telco","RAN ISSUE",AQ112="no impacts","no impacts"
),"")</f>
        <v>TX ISSUE</v>
      </c>
      <c r="AQ112" s="67" t="s">
        <v>5990</v>
      </c>
      <c r="AR112" s="48" t="str" cm="1">
        <f t="array" ref="AR112">IFERROR(_xlfn.IFS(
AQ112="MPR ISSUE","ACTIVE",
AQ112="BSS Hardware Issue","ACTIVE",
AQ112="Sites strategiques, MLL, Pylone, etc.","PASSIVE",
AQ112="AKTIVCO DEFAUT GE &amp; POWER Cabinet","PASSIVE",
AQ112="AKTIVCO Coupure ENEO &amp; Baisse de tension","PASSIVE",
AQ112="Coupure ENEO &amp; Baisse de tension","PASSIVE",
AQ112="Defaut GE &amp; POWER Cabinet","PASSIVE",
AQ112="Sharing","PASSIVE",
AQ112="Sites strategiques &amp; DataCenter","PASSIVE",
AQ112="Exclu","Exclu",
AQ112="SAT","ACTIVE",
AQ112="SPARE-ISSUE","SPARE-ISSUE",
AQ112="Fiber CAmtel","ACTIVE",
AQ112="Fiber AOF","ACTIVE",
AQ112="Projet OCM (HUAWEI)","PLANNED WORKS",
AQ112="Projet OCM (NOKIA)","PLANNED WORKS",
AQ112="ACCESS-ISSUE","ACCESS-ISSUE",
AQ112="Projet OCM (ZTE, NOKIA, autres projets)","PLANNED WORKS",
AQ112="No root CAuse","No root cause",
AQ112="ODU HS","ACTIVE",
AQ112="IP &amp; VLAN","ACTIVE",
AQ112="Warehouse HUAWEI","SPARE-ISSUE",
AQ112="SPARE-HS","SPARE-ISSUE",
AQ112="Power Telco","ACTIVE", AQ112="no impacts","no impacts"
),"")</f>
        <v>ACTIVE</v>
      </c>
      <c r="AS112" s="92" t="s">
        <v>6053</v>
      </c>
      <c r="AT112" s="129" t="s">
        <v>4194</v>
      </c>
      <c r="AU112" s="9" t="s">
        <v>5989</v>
      </c>
      <c r="AV112" s="17" t="s">
        <v>5691</v>
      </c>
      <c r="AW112" s="7" t="s">
        <v>6019</v>
      </c>
      <c r="AX112" s="6" t="s">
        <v>6399</v>
      </c>
      <c r="AY112" s="7"/>
      <c r="AZ112" s="3" t="s">
        <v>5537</v>
      </c>
      <c r="BA112" s="18" t="s">
        <v>5537</v>
      </c>
      <c r="BB112" s="18" t="s">
        <v>5537</v>
      </c>
      <c r="BC112" s="18" t="s">
        <v>5537</v>
      </c>
      <c r="BD112" s="18" t="s">
        <v>5537</v>
      </c>
      <c r="BE112" s="18" t="s">
        <v>5537</v>
      </c>
      <c r="BF112" s="18" t="s">
        <v>5537</v>
      </c>
      <c r="BG112" s="18" t="s">
        <v>5537</v>
      </c>
      <c r="BH112" s="18" t="s">
        <v>5537</v>
      </c>
      <c r="BI112" s="18" t="s">
        <v>5537</v>
      </c>
      <c r="BJ112" s="18" t="s">
        <v>5710</v>
      </c>
      <c r="BK112" s="18" t="s">
        <v>5537</v>
      </c>
      <c r="BL112" s="9" t="s">
        <v>6225</v>
      </c>
      <c r="BM112" s="14" t="s">
        <v>6448</v>
      </c>
      <c r="BN112" s="14" t="s">
        <v>5537</v>
      </c>
      <c r="BO112" s="14" t="str">
        <f>_xlfn.XLOOKUP(B112,'[4]cell downs 18042026 17h'!$B:$B,'[4]cell downs 18042026 17h'!$B:$B,"")</f>
        <v/>
      </c>
      <c r="BP112" s="14" t="str">
        <f>_xlfn.XLOOKUP(B112,'[5]Cells Huawei 19042026 15h'!$B:$B,'[5]Cells Huawei 19042026 15h'!$B:$B,"")</f>
        <v/>
      </c>
      <c r="BQ112" s="9" t="str">
        <f>_xlfn.XLOOKUP(B112,'[6]cells down 19042026 9H40'!$B:$B,'[6]cells down 19042026 9H40'!$B:$B,"")</f>
        <v/>
      </c>
      <c r="BR112" s="9" t="s">
        <v>5537</v>
      </c>
      <c r="BS112" s="9" t="s">
        <v>12</v>
      </c>
      <c r="BT112" s="108"/>
    </row>
    <row r="113" spans="1:72" s="9" customFormat="1" ht="26.5" customHeight="1" x14ac:dyDescent="0.35">
      <c r="A113" s="1" t="s">
        <v>919</v>
      </c>
      <c r="B113" s="8" t="s">
        <v>920</v>
      </c>
      <c r="C113" s="3" t="str">
        <f>_xlfn.XLOOKUP(B113,'[1]daily break down'!$D:$D,'[1]daily break down'!$E:$E,"")</f>
        <v>Garoua</v>
      </c>
      <c r="D113" s="1" t="s">
        <v>11</v>
      </c>
      <c r="E113" s="1" t="s">
        <v>12</v>
      </c>
      <c r="F113" s="3" t="s">
        <v>23</v>
      </c>
      <c r="G113" s="1" t="s">
        <v>24</v>
      </c>
      <c r="H113" s="32" t="str">
        <f>_xlfn.XLOOKUP(B113,[2]CALCULATION!$B:$B,[2]CALCULATION!$H:$H,"")</f>
        <v>Huawei</v>
      </c>
      <c r="I113" s="28">
        <v>2.0918585007690487</v>
      </c>
      <c r="J113" s="28">
        <v>0.62476279345837848</v>
      </c>
      <c r="K113" s="28">
        <v>3.2947631929641332</v>
      </c>
      <c r="L113" s="28">
        <v>3.0005022358054174</v>
      </c>
      <c r="M113" s="28">
        <v>0</v>
      </c>
      <c r="N113" s="28">
        <v>0.92655015366703486</v>
      </c>
      <c r="O113" s="28">
        <v>0</v>
      </c>
      <c r="P113" s="28">
        <v>0.12190276029940103</v>
      </c>
      <c r="Q113" s="28">
        <v>0.24191500229715807</v>
      </c>
      <c r="R113" s="28">
        <v>14.443880855969613</v>
      </c>
      <c r="S113" s="93">
        <v>2.3216099796537422</v>
      </c>
      <c r="T113" s="93">
        <f>_xlfn.XLOOKUP(B113,'[3]Nur des jours'!$B:$B,'[3]Nur des jours'!$U:$U,"")</f>
        <v>5.0979787862444468</v>
      </c>
      <c r="U113" s="93">
        <v>2.573958502766577</v>
      </c>
      <c r="V113" s="93">
        <v>9.2099274326333411</v>
      </c>
      <c r="W113" s="93">
        <v>5.0979787862444468</v>
      </c>
      <c r="X113" s="93">
        <v>0</v>
      </c>
      <c r="Y113" s="93">
        <v>0</v>
      </c>
      <c r="Z113" s="93">
        <v>0</v>
      </c>
      <c r="AA113" s="93">
        <v>9.9876438577417084E-2</v>
      </c>
      <c r="AB113" s="93">
        <v>4.3065471859100022</v>
      </c>
      <c r="AC113" s="93">
        <f>_xlfn.XLOOKUP(B113,'[3]Nur des jours'!$B:$B,'[3]Nur des jours'!$N:$N,"")</f>
        <v>4.4056388810414537</v>
      </c>
      <c r="AD113" s="93">
        <v>4.4056388810414537</v>
      </c>
      <c r="AE113" s="93">
        <v>5.2367000253971518</v>
      </c>
      <c r="AF113" s="93">
        <v>9.6010328650555152</v>
      </c>
      <c r="AG113" s="93"/>
      <c r="AH113" s="93">
        <v>7.1717703526779735</v>
      </c>
      <c r="AI113" s="93">
        <v>6.6194661263183976</v>
      </c>
      <c r="AJ113" s="93">
        <v>8.4359625277531283</v>
      </c>
      <c r="AK113" s="93">
        <v>6.5091769048760373</v>
      </c>
      <c r="AL113" s="93">
        <v>7.1717703526779735</v>
      </c>
      <c r="AM113" s="49" t="s">
        <v>5559</v>
      </c>
      <c r="AN113" s="49"/>
      <c r="AO113" s="48" t="str" cm="1">
        <f t="array" ref="AO113">IFERROR(_xlfn.IFS(
AQ113="MPR ISSUE","PDH",
AQ113="BSS Hardware Issue","BSS",
AQ113="Sites strategiques, MLL, Pylone, etc.","ENVTECH",
AQ113="AKTIVCO DEFAUT GE &amp; POWER Cabinet","AKTIVCO",
AQ113="AKTIVCO Coupure ENEO &amp; Baisse de tension","AKTIVCO GRID ONLY",
AQ113="Coupure ENEO &amp; Baisse de tension","IHS GRID ONLY",
AQ113="Defaut GE &amp; POWER Cabinet","IHS",
AQ113="Sharing","Partners",
AQ113="Sites strategiques &amp; DataCenter","SST &amp; DC",
AQ113="Exclu","Exclu",
AQ113="SAT","SAT",
AQ113="SPARE-ISSUE","SPARE-ISSUE",
AQ113="Fiber CAmtel","TRANS_FO_CAMTEL",
AQ113="Fiber AOF","Fiber AOF",
AQ113="Projet OCM (HUAWEI)","TRAVAUX-HUAWEI",
AQ113="Projet OCM (NOKIA)","TRAVAUX-NOKIA",
AQ113="ACCESS-ISSUE","ACCESS-ISSUE",
AQ113="Projet OCM (ZTE, NOKIA, autres projets)","TRAVAUX OCM",
AQ113="No root CAuse","No root cause",
AQ113="ODU HS","PDH",
AQ113="IP &amp; VLAN","PDH",
AQ113="Warehouse HUAWEI","SPARE-ISSUE",
AQ113="SPARE-HS","SPARE-ISSUE",
AQ113="Power Telco","BSS",AQ113="no impacts","no impacts"
),"")</f>
        <v>IHS</v>
      </c>
      <c r="AP113" s="48" t="str" cm="1">
        <f t="array" ref="AP113">IFERROR(_xlfn.IFS(
AQ113="MPR ISSUE","TX ISSUE",
AQ113="BSS Hardware Issue","RAN ISSUE",
AQ113="Sites strategiques, MLL, Pylone, etc.","ENVTECH",
AQ113="AKTIVCO DEFAUT GE &amp; POWER Cabinet","POWER ISSUE",
AQ113="AKTIVCO Coupure ENEO &amp; Baisse de tension","POWER ISSUE",
AQ113="Coupure ENEO &amp; Baisse de tension","POWER ISSUE",
AQ113="Defaut GE &amp; POWER Cabinet","POWER ISSUE",
AQ113="Sharing","POWER ISSUE",
AQ113="Sites strategiques &amp; DataCenter","POWER ISSUE",
AQ113="Exclu","Exclu",
AQ113="SAT","TX ISSUE",
AQ113="SPARE-ISSUE","SPARE-ISSUE",
AQ113="Fiber CAmtel","TX ISSUE",
AQ113="Fiber AOF","TX ISSUE",
AQ113="Projet OCM (HUAWEI)","TRAVAUX-HUAWEI",
AQ113="Projet OCM (NOKIA)","TRAVAUX -NOKIA",
AQ113="ACCESS-ISSUE","ACCESS-ISSUE",
AQ113="Projet OCM (ZTE, NOKIA, autres projets)","TRAVAUX OCM",
AQ113="No root CAuse","No root cause",
AQ113="ODU HS","TX ISSUE",
AQ113="IP &amp; VLAN","TX ISSUE",
AQ113="Warehouse HUAWEI","SPARE-ISSUE",
AQ113="SPARE-HS","SPARE-ISSUE",
AQ113="Power Telco","RAN ISSUE",AQ113="no impacts","no impacts"
),"")</f>
        <v>POWER ISSUE</v>
      </c>
      <c r="AQ113" s="67" t="s">
        <v>5330</v>
      </c>
      <c r="AR113" s="48" t="str" cm="1">
        <f t="array" ref="AR113">IFERROR(_xlfn.IFS(
AQ113="MPR ISSUE","ACTIVE",
AQ113="BSS Hardware Issue","ACTIVE",
AQ113="Sites strategiques, MLL, Pylone, etc.","PASSIVE",
AQ113="AKTIVCO DEFAUT GE &amp; POWER Cabinet","PASSIVE",
AQ113="AKTIVCO Coupure ENEO &amp; Baisse de tension","PASSIVE",
AQ113="Coupure ENEO &amp; Baisse de tension","PASSIVE",
AQ113="Defaut GE &amp; POWER Cabinet","PASSIVE",
AQ113="Sharing","PASSIVE",
AQ113="Sites strategiques &amp; DataCenter","PASSIVE",
AQ113="Exclu","Exclu",
AQ113="SAT","ACTIVE",
AQ113="SPARE-ISSUE","SPARE-ISSUE",
AQ113="Fiber CAmtel","ACTIVE",
AQ113="Fiber AOF","ACTIVE",
AQ113="Projet OCM (HUAWEI)","PLANNED WORKS",
AQ113="Projet OCM (NOKIA)","PLANNED WORKS",
AQ113="ACCESS-ISSUE","ACCESS-ISSUE",
AQ113="Projet OCM (ZTE, NOKIA, autres projets)","PLANNED WORKS",
AQ113="No root CAuse","No root cause",
AQ113="ODU HS","ACTIVE",
AQ113="IP &amp; VLAN","ACTIVE",
AQ113="Warehouse HUAWEI","SPARE-ISSUE",
AQ113="SPARE-HS","SPARE-ISSUE",
AQ113="Power Telco","ACTIVE", AQ113="no impacts","no impacts"
),"")</f>
        <v>PASSIVE</v>
      </c>
      <c r="AS113" s="92" t="s">
        <v>6024</v>
      </c>
      <c r="AT113" s="98" t="s">
        <v>920</v>
      </c>
      <c r="AV113" s="17" t="s">
        <v>5537</v>
      </c>
      <c r="AW113" s="7" t="s">
        <v>6019</v>
      </c>
      <c r="AX113" s="6" t="s">
        <v>5537</v>
      </c>
      <c r="AY113" s="7"/>
      <c r="AZ113" s="3" t="s">
        <v>6226</v>
      </c>
      <c r="BA113" s="18" t="s">
        <v>5537</v>
      </c>
      <c r="BB113" s="18" t="s">
        <v>5537</v>
      </c>
      <c r="BC113" s="18" t="s">
        <v>5537</v>
      </c>
      <c r="BD113" s="18" t="s">
        <v>5537</v>
      </c>
      <c r="BE113" s="18" t="s">
        <v>5537</v>
      </c>
      <c r="BF113" s="18" t="s">
        <v>5537</v>
      </c>
      <c r="BG113" s="18" t="s">
        <v>5537</v>
      </c>
      <c r="BH113" s="18" t="s">
        <v>5537</v>
      </c>
      <c r="BI113" s="18" t="s">
        <v>5537</v>
      </c>
      <c r="BJ113" s="18" t="s">
        <v>5710</v>
      </c>
      <c r="BK113" s="18" t="s">
        <v>5537</v>
      </c>
      <c r="BL113" s="9" t="s">
        <v>5537</v>
      </c>
      <c r="BM113" s="14" t="s">
        <v>6448</v>
      </c>
      <c r="BN113" s="14" t="s">
        <v>5537</v>
      </c>
      <c r="BO113" s="14" t="str">
        <f>_xlfn.XLOOKUP(B113,'[4]cell downs 18042026 17h'!$B:$B,'[4]cell downs 18042026 17h'!$B:$B,"")</f>
        <v/>
      </c>
      <c r="BP113" s="14" t="str">
        <f>_xlfn.XLOOKUP(B113,'[5]Cells Huawei 19042026 15h'!$B:$B,'[5]Cells Huawei 19042026 15h'!$B:$B,"")</f>
        <v/>
      </c>
      <c r="BQ113" s="9" t="str">
        <f>_xlfn.XLOOKUP(B113,'[6]cells down 19042026 9H40'!$B:$B,'[6]cells down 19042026 9H40'!$B:$B,"")</f>
        <v/>
      </c>
      <c r="BR113" s="9" t="s">
        <v>920</v>
      </c>
      <c r="BS113" s="9" t="s">
        <v>12</v>
      </c>
      <c r="BT113" s="108"/>
    </row>
    <row r="114" spans="1:72" s="9" customFormat="1" x14ac:dyDescent="0.35">
      <c r="A114" s="1" t="s">
        <v>636</v>
      </c>
      <c r="B114" s="1" t="s">
        <v>637</v>
      </c>
      <c r="C114" s="3" t="str">
        <f>_xlfn.XLOOKUP(B114,'[1]daily break down'!$D:$D,'[1]daily break down'!$E:$E,"")</f>
        <v>Douala</v>
      </c>
      <c r="D114" s="1" t="s">
        <v>11</v>
      </c>
      <c r="E114" s="1" t="s">
        <v>12</v>
      </c>
      <c r="F114" s="3" t="s">
        <v>31</v>
      </c>
      <c r="G114" s="1" t="s">
        <v>32</v>
      </c>
      <c r="H114" s="34" t="str">
        <f>_xlfn.XLOOKUP(B114,[2]CALCULATION!$B:$B,[2]CALCULATION!$H:$H,"")</f>
        <v>ZTE</v>
      </c>
      <c r="I114" s="28">
        <v>0</v>
      </c>
      <c r="J114" s="28">
        <v>1.4447840243356067</v>
      </c>
      <c r="K114" s="28">
        <v>0</v>
      </c>
      <c r="L114" s="28">
        <v>0</v>
      </c>
      <c r="M114" s="28">
        <v>0</v>
      </c>
      <c r="N114" s="28">
        <v>0</v>
      </c>
      <c r="O114" s="28">
        <v>0</v>
      </c>
      <c r="P114" s="28">
        <v>1.5408437561531017</v>
      </c>
      <c r="Q114" s="28">
        <v>0</v>
      </c>
      <c r="R114" s="28">
        <v>0</v>
      </c>
      <c r="S114" s="93">
        <v>0</v>
      </c>
      <c r="T114" s="93">
        <f>_xlfn.XLOOKUP(B114,'[3]Nur des jours'!$B:$B,'[3]Nur des jours'!$U:$U,"")</f>
        <v>0</v>
      </c>
      <c r="U114" s="93">
        <v>0.44489602862744065</v>
      </c>
      <c r="V114" s="93">
        <v>1.9620191306184063</v>
      </c>
      <c r="W114" s="93">
        <v>0</v>
      </c>
      <c r="X114" s="93">
        <v>0</v>
      </c>
      <c r="Y114" s="93">
        <v>0.29452848333347581</v>
      </c>
      <c r="Z114" s="93">
        <v>3.234480628251335</v>
      </c>
      <c r="AA114" s="93">
        <v>5.6243276175474337</v>
      </c>
      <c r="AB114" s="93">
        <v>1.3526480097479401</v>
      </c>
      <c r="AC114" s="93">
        <f>_xlfn.XLOOKUP(B114,'[3]Nur des jours'!$B:$B,'[3]Nur des jours'!$N:$N,"")</f>
        <v>3.0267911412452597</v>
      </c>
      <c r="AD114" s="93">
        <v>3.0267911412452597</v>
      </c>
      <c r="AE114" s="93">
        <v>4.075226220133378</v>
      </c>
      <c r="AF114" s="93">
        <v>5.6093639868391385</v>
      </c>
      <c r="AG114" s="93"/>
      <c r="AH114" s="93">
        <v>7.1099361361515623</v>
      </c>
      <c r="AI114" s="93">
        <v>4.38458448736856</v>
      </c>
      <c r="AJ114" s="93">
        <v>4.6046603153231267</v>
      </c>
      <c r="AK114" s="93">
        <v>9.4690098540713166</v>
      </c>
      <c r="AL114" s="93">
        <v>7.1099361361515623</v>
      </c>
      <c r="AM114" s="49" t="s">
        <v>5559</v>
      </c>
      <c r="AN114" s="49"/>
      <c r="AO114" s="48" t="str" cm="1">
        <f t="array" ref="AO114">IFERROR(_xlfn.IFS(
AQ114="MPR ISSUE","PDH",
AQ114="BSS Hardware Issue","BSS",
AQ114="Sites strategiques, MLL, Pylone, etc.","ENVTECH",
AQ114="AKTIVCO DEFAUT GE &amp; POWER Cabinet","AKTIVCO",
AQ114="AKTIVCO Coupure ENEO &amp; Baisse de tension","AKTIVCO GRID ONLY",
AQ114="Coupure ENEO &amp; Baisse de tension","IHS GRID ONLY",
AQ114="Defaut GE &amp; POWER Cabinet","IHS",
AQ114="Sharing","Partners",
AQ114="Sites strategiques &amp; DataCenter","SST &amp; DC",
AQ114="Exclu","Exclu",
AQ114="SAT","SAT",
AQ114="SPARE-ISSUE","SPARE-ISSUE",
AQ114="Fiber CAmtel","TRANS_FO_CAMTEL",
AQ114="Fiber AOF","Fiber AOF",
AQ114="Projet OCM (HUAWEI)","TRAVAUX-HUAWEI",
AQ114="Projet OCM (NOKIA)","TRAVAUX-NOKIA",
AQ114="ACCESS-ISSUE","ACCESS-ISSUE",
AQ114="Projet OCM (ZTE, NOKIA, autres projets)","TRAVAUX OCM",
AQ114="No root CAuse","No root cause",
AQ114="ODU HS","PDH",
AQ114="IP &amp; VLAN","PDH",
AQ114="Warehouse HUAWEI","SPARE-ISSUE",
AQ114="SPARE-HS","SPARE-ISSUE",
AQ114="Power Telco","BSS",AQ114="no impacts","no impacts"
),"")</f>
        <v>No root cause</v>
      </c>
      <c r="AP114" s="48" t="str" cm="1">
        <f t="array" ref="AP114">IFERROR(_xlfn.IFS(
AQ114="MPR ISSUE","TX ISSUE",
AQ114="BSS Hardware Issue","RAN ISSUE",
AQ114="Sites strategiques, MLL, Pylone, etc.","ENVTECH",
AQ114="AKTIVCO DEFAUT GE &amp; POWER Cabinet","POWER ISSUE",
AQ114="AKTIVCO Coupure ENEO &amp; Baisse de tension","POWER ISSUE",
AQ114="Coupure ENEO &amp; Baisse de tension","POWER ISSUE",
AQ114="Defaut GE &amp; POWER Cabinet","POWER ISSUE",
AQ114="Sharing","POWER ISSUE",
AQ114="Sites strategiques &amp; DataCenter","POWER ISSUE",
AQ114="Exclu","Exclu",
AQ114="SAT","TX ISSUE",
AQ114="SPARE-ISSUE","SPARE-ISSUE",
AQ114="Fiber CAmtel","TX ISSUE",
AQ114="Fiber AOF","TX ISSUE",
AQ114="Projet OCM (HUAWEI)","TRAVAUX-HUAWEI",
AQ114="Projet OCM (NOKIA)","TRAVAUX -NOKIA",
AQ114="ACCESS-ISSUE","ACCESS-ISSUE",
AQ114="Projet OCM (ZTE, NOKIA, autres projets)","TRAVAUX OCM",
AQ114="No root CAuse","No root cause",
AQ114="ODU HS","TX ISSUE",
AQ114="IP &amp; VLAN","TX ISSUE",
AQ114="Warehouse HUAWEI","SPARE-ISSUE",
AQ114="SPARE-HS","SPARE-ISSUE",
AQ114="Power Telco","RAN ISSUE",AQ114="no impacts","no impacts"
),"")</f>
        <v>No root cause</v>
      </c>
      <c r="AQ114" s="67" t="s">
        <v>5344</v>
      </c>
      <c r="AR114" s="48" t="str" cm="1">
        <f t="array" ref="AR114">IFERROR(_xlfn.IFS(
AQ114="MPR ISSUE","ACTIVE",
AQ114="BSS Hardware Issue","ACTIVE",
AQ114="Sites strategiques, MLL, Pylone, etc.","PASSIVE",
AQ114="AKTIVCO DEFAUT GE &amp; POWER Cabinet","PASSIVE",
AQ114="AKTIVCO Coupure ENEO &amp; Baisse de tension","PASSIVE",
AQ114="Coupure ENEO &amp; Baisse de tension","PASSIVE",
AQ114="Defaut GE &amp; POWER Cabinet","PASSIVE",
AQ114="Sharing","PASSIVE",
AQ114="Sites strategiques &amp; DataCenter","PASSIVE",
AQ114="Exclu","Exclu",
AQ114="SAT","ACTIVE",
AQ114="SPARE-ISSUE","SPARE-ISSUE",
AQ114="Fiber CAmtel","ACTIVE",
AQ114="Fiber AOF","ACTIVE",
AQ114="Projet OCM (HUAWEI)","PLANNED WORKS",
AQ114="Projet OCM (NOKIA)","PLANNED WORKS",
AQ114="ACCESS-ISSUE","ACCESS-ISSUE",
AQ114="Projet OCM (ZTE, NOKIA, autres projets)","PLANNED WORKS",
AQ114="No root CAuse","No root cause",
AQ114="ODU HS","ACTIVE",
AQ114="IP &amp; VLAN","ACTIVE",
AQ114="Warehouse HUAWEI","SPARE-ISSUE",
AQ114="SPARE-HS","SPARE-ISSUE",
AQ114="Power Telco","ACTIVE", AQ114="no impacts","no impacts"
),"")</f>
        <v>No root cause</v>
      </c>
      <c r="AS114" s="92" t="s">
        <v>6007</v>
      </c>
      <c r="AT114" s="98" t="s">
        <v>637</v>
      </c>
      <c r="AV114" s="17" t="s">
        <v>5537</v>
      </c>
      <c r="AW114" s="7" t="s">
        <v>6007</v>
      </c>
      <c r="AX114" s="6" t="s">
        <v>5537</v>
      </c>
      <c r="AY114" s="7"/>
      <c r="AZ114" s="3" t="s">
        <v>5537</v>
      </c>
      <c r="BA114" s="18" t="s">
        <v>5537</v>
      </c>
      <c r="BB114" s="18" t="s">
        <v>5537</v>
      </c>
      <c r="BC114" s="18" t="s">
        <v>5537</v>
      </c>
      <c r="BD114" s="18" t="s">
        <v>5537</v>
      </c>
      <c r="BE114" s="18" t="s">
        <v>5537</v>
      </c>
      <c r="BF114" s="18" t="s">
        <v>5537</v>
      </c>
      <c r="BG114" s="18" t="s">
        <v>5537</v>
      </c>
      <c r="BH114" s="18" t="s">
        <v>5537</v>
      </c>
      <c r="BI114" s="18" t="s">
        <v>5537</v>
      </c>
      <c r="BJ114" s="18" t="s">
        <v>5537</v>
      </c>
      <c r="BK114" s="18" t="s">
        <v>5537</v>
      </c>
      <c r="BL114" s="9" t="s">
        <v>5537</v>
      </c>
      <c r="BM114" s="14" t="s">
        <v>6448</v>
      </c>
      <c r="BN114" s="14" t="s">
        <v>5537</v>
      </c>
      <c r="BO114" s="14" t="str">
        <f>_xlfn.XLOOKUP(B114,'[4]cell downs 18042026 17h'!$B:$B,'[4]cell downs 18042026 17h'!$B:$B,"")</f>
        <v/>
      </c>
      <c r="BP114" s="14" t="str">
        <f>_xlfn.XLOOKUP(B114,'[5]Cells Huawei 19042026 15h'!$B:$B,'[5]Cells Huawei 19042026 15h'!$B:$B,"")</f>
        <v/>
      </c>
      <c r="BQ114" s="9" t="str">
        <f>_xlfn.XLOOKUP(B114,'[6]cells down 19042026 9H40'!$B:$B,'[6]cells down 19042026 9H40'!$B:$B,"")</f>
        <v/>
      </c>
      <c r="BR114" s="9" t="s">
        <v>637</v>
      </c>
      <c r="BS114" s="9" t="s">
        <v>66</v>
      </c>
      <c r="BT114" s="108"/>
    </row>
    <row r="115" spans="1:72" s="9" customFormat="1" ht="35.5" customHeight="1" x14ac:dyDescent="0.35">
      <c r="A115" s="1" t="s">
        <v>2360</v>
      </c>
      <c r="B115" s="8" t="s">
        <v>2361</v>
      </c>
      <c r="C115" s="3" t="str">
        <f>_xlfn.XLOOKUP(B115,'[1]daily break down'!$D:$D,'[1]daily break down'!$E:$E,"")</f>
        <v>Yaounde</v>
      </c>
      <c r="D115" s="1" t="s">
        <v>21</v>
      </c>
      <c r="E115" s="1" t="s">
        <v>30</v>
      </c>
      <c r="F115" s="3" t="s">
        <v>37</v>
      </c>
      <c r="G115" s="1" t="s">
        <v>38</v>
      </c>
      <c r="H115" s="34" t="str">
        <f>_xlfn.XLOOKUP(B115,[2]CALCULATION!$B:$B,[2]CALCULATION!$H:$H,"")</f>
        <v>ZTE</v>
      </c>
      <c r="I115" s="28">
        <v>0.35992971552336611</v>
      </c>
      <c r="J115" s="28">
        <v>0</v>
      </c>
      <c r="K115" s="28">
        <v>0</v>
      </c>
      <c r="L115" s="28">
        <v>0</v>
      </c>
      <c r="M115" s="28">
        <v>1.8993109952544425</v>
      </c>
      <c r="N115" s="28">
        <v>0.53728173431155268</v>
      </c>
      <c r="O115" s="28">
        <v>8.3974504398843699</v>
      </c>
      <c r="P115" s="28">
        <v>17.828211812243708</v>
      </c>
      <c r="Q115" s="28">
        <v>7.0889620840503031</v>
      </c>
      <c r="R115" s="28">
        <v>7.2796725764982178</v>
      </c>
      <c r="S115" s="93">
        <v>18.090958186015584</v>
      </c>
      <c r="T115" s="93">
        <f>_xlfn.XLOOKUP(B115,'[3]Nur des jours'!$B:$B,'[3]Nur des jours'!$U:$U,"")</f>
        <v>1.5381149891705399</v>
      </c>
      <c r="U115" s="93">
        <v>7.0065996923805685</v>
      </c>
      <c r="V115" s="93">
        <v>0</v>
      </c>
      <c r="W115" s="93">
        <v>1.5381149891705399</v>
      </c>
      <c r="X115" s="93">
        <v>17.804616003629793</v>
      </c>
      <c r="Y115" s="93">
        <v>22.854243892555782</v>
      </c>
      <c r="Z115" s="93">
        <v>7.1104355183444472</v>
      </c>
      <c r="AA115" s="93">
        <v>11.523743483062383</v>
      </c>
      <c r="AB115" s="93">
        <v>9.6702151338486964</v>
      </c>
      <c r="AC115" s="93">
        <f>_xlfn.XLOOKUP(B115,'[3]Nur des jours'!$B:$B,'[3]Nur des jours'!$N:$N,"")</f>
        <v>23.575244768614827</v>
      </c>
      <c r="AD115" s="93">
        <v>23.575244768614827</v>
      </c>
      <c r="AE115" s="93">
        <v>13.868556899607057</v>
      </c>
      <c r="AF115" s="93">
        <v>29.969066840166313</v>
      </c>
      <c r="AG115" s="93"/>
      <c r="AH115" s="93">
        <v>7.0428762416781518</v>
      </c>
      <c r="AI115" s="93">
        <v>6.9885325867574704</v>
      </c>
      <c r="AJ115" s="93">
        <v>5.957253383926477</v>
      </c>
      <c r="AK115" s="93">
        <v>7.7566337686897917</v>
      </c>
      <c r="AL115" s="93">
        <v>7.0428762416781518</v>
      </c>
      <c r="AM115" s="49" t="s">
        <v>5559</v>
      </c>
      <c r="AN115" s="49"/>
      <c r="AO115" s="48" t="str" cm="1">
        <f t="array" ref="AO115">IFERROR(_xlfn.IFS(
AQ115="MPR ISSUE","PDH",
AQ115="BSS Hardware Issue","BSS",
AQ115="Sites strategiques, MLL, Pylone, etc.","ENVTECH",
AQ115="AKTIVCO DEFAUT GE &amp; POWER Cabinet","AKTIVCO",
AQ115="AKTIVCO Coupure ENEO &amp; Baisse de tension","AKTIVCO GRID ONLY",
AQ115="Coupure ENEO &amp; Baisse de tension","IHS GRID ONLY",
AQ115="Defaut GE &amp; POWER Cabinet","IHS",
AQ115="Sharing","Partners",
AQ115="Sites strategiques &amp; DataCenter","SST &amp; DC",
AQ115="Exclu","Exclu",
AQ115="SAT","SAT",
AQ115="SPARE-ISSUE","SPARE-ISSUE",
AQ115="Fiber CAmtel","TRANS_FO_CAMTEL",
AQ115="Fiber AOF","Fiber AOF",
AQ115="Projet OCM (HUAWEI)","TRAVAUX-HUAWEI",
AQ115="Projet OCM (NOKIA)","TRAVAUX-NOKIA",
AQ115="ACCESS-ISSUE","ACCESS-ISSUE",
AQ115="Projet OCM (ZTE, NOKIA, autres projets)","TRAVAUX OCM",
AQ115="No root CAuse","No root cause",
AQ115="ODU HS","PDH",
AQ115="IP &amp; VLAN","PDH",
AQ115="Warehouse HUAWEI","SPARE-ISSUE",
AQ115="SPARE-HS","SPARE-ISSUE",
AQ115="Power Telco","BSS",AQ115="no impacts","no impacts"
),"")</f>
        <v>AKTIVCO GRID ONLY</v>
      </c>
      <c r="AP115" s="48" t="str" cm="1">
        <f t="array" ref="AP115">IFERROR(_xlfn.IFS(
AQ115="MPR ISSUE","TX ISSUE",
AQ115="BSS Hardware Issue","RAN ISSUE",
AQ115="Sites strategiques, MLL, Pylone, etc.","ENVTECH",
AQ115="AKTIVCO DEFAUT GE &amp; POWER Cabinet","POWER ISSUE",
AQ115="AKTIVCO Coupure ENEO &amp; Baisse de tension","POWER ISSUE",
AQ115="Coupure ENEO &amp; Baisse de tension","POWER ISSUE",
AQ115="Defaut GE &amp; POWER Cabinet","POWER ISSUE",
AQ115="Sharing","POWER ISSUE",
AQ115="Sites strategiques &amp; DataCenter","POWER ISSUE",
AQ115="Exclu","Exclu",
AQ115="SAT","TX ISSUE",
AQ115="SPARE-ISSUE","SPARE-ISSUE",
AQ115="Fiber CAmtel","TX ISSUE",
AQ115="Fiber AOF","TX ISSUE",
AQ115="Projet OCM (HUAWEI)","TRAVAUX-HUAWEI",
AQ115="Projet OCM (NOKIA)","TRAVAUX -NOKIA",
AQ115="ACCESS-ISSUE","ACCESS-ISSUE",
AQ115="Projet OCM (ZTE, NOKIA, autres projets)","TRAVAUX OCM",
AQ115="No root CAuse","No root cause",
AQ115="ODU HS","TX ISSUE",
AQ115="IP &amp; VLAN","TX ISSUE",
AQ115="Warehouse HUAWEI","SPARE-ISSUE",
AQ115="SPARE-HS","SPARE-ISSUE",
AQ115="Power Telco","RAN ISSUE",AQ115="no impacts","no impacts"
),"")</f>
        <v>POWER ISSUE</v>
      </c>
      <c r="AQ115" s="67" t="s">
        <v>5327</v>
      </c>
      <c r="AR115" s="48" t="str" cm="1">
        <f t="array" ref="AR115">IFERROR(_xlfn.IFS(
AQ115="MPR ISSUE","ACTIVE",
AQ115="BSS Hardware Issue","ACTIVE",
AQ115="Sites strategiques, MLL, Pylone, etc.","PASSIVE",
AQ115="AKTIVCO DEFAUT GE &amp; POWER Cabinet","PASSIVE",
AQ115="AKTIVCO Coupure ENEO &amp; Baisse de tension","PASSIVE",
AQ115="Coupure ENEO &amp; Baisse de tension","PASSIVE",
AQ115="Defaut GE &amp; POWER Cabinet","PASSIVE",
AQ115="Sharing","PASSIVE",
AQ115="Sites strategiques &amp; DataCenter","PASSIVE",
AQ115="Exclu","Exclu",
AQ115="SAT","ACTIVE",
AQ115="SPARE-ISSUE","SPARE-ISSUE",
AQ115="Fiber CAmtel","ACTIVE",
AQ115="Fiber AOF","ACTIVE",
AQ115="Projet OCM (HUAWEI)","PLANNED WORKS",
AQ115="Projet OCM (NOKIA)","PLANNED WORKS",
AQ115="ACCESS-ISSUE","ACCESS-ISSUE",
AQ115="Projet OCM (ZTE, NOKIA, autres projets)","PLANNED WORKS",
AQ115="No root CAuse","No root cause",
AQ115="ODU HS","ACTIVE",
AQ115="IP &amp; VLAN","ACTIVE",
AQ115="Warehouse HUAWEI","SPARE-ISSUE",
AQ115="SPARE-HS","SPARE-ISSUE",
AQ115="Power Telco","ACTIVE", AQ115="no impacts","no impacts"
),"")</f>
        <v>PASSIVE</v>
      </c>
      <c r="AS115" s="92" t="s">
        <v>6437</v>
      </c>
      <c r="AT115" s="98" t="s">
        <v>2361</v>
      </c>
      <c r="AV115" s="17" t="s">
        <v>5537</v>
      </c>
      <c r="AW115" s="7" t="s">
        <v>6019</v>
      </c>
      <c r="AX115" s="6" t="s">
        <v>6397</v>
      </c>
      <c r="AY115" s="7"/>
      <c r="AZ115" s="3" t="s">
        <v>5537</v>
      </c>
      <c r="BA115" s="18" t="s">
        <v>5537</v>
      </c>
      <c r="BB115" s="18" t="s">
        <v>5537</v>
      </c>
      <c r="BC115" s="18" t="s">
        <v>5537</v>
      </c>
      <c r="BD115" s="18" t="s">
        <v>5537</v>
      </c>
      <c r="BE115" s="18" t="s">
        <v>5537</v>
      </c>
      <c r="BF115" s="18" t="s">
        <v>5537</v>
      </c>
      <c r="BG115" s="18" t="s">
        <v>5537</v>
      </c>
      <c r="BH115" s="18" t="s">
        <v>5537</v>
      </c>
      <c r="BI115" s="18" t="s">
        <v>5537</v>
      </c>
      <c r="BJ115" s="18" t="s">
        <v>5710</v>
      </c>
      <c r="BK115" s="18" t="s">
        <v>5537</v>
      </c>
      <c r="BL115" s="9" t="s">
        <v>6227</v>
      </c>
      <c r="BM115" s="14" t="s">
        <v>6448</v>
      </c>
      <c r="BN115" s="14" t="s">
        <v>5537</v>
      </c>
      <c r="BO115" s="14" t="str">
        <f>_xlfn.XLOOKUP(B115,'[4]cell downs 18042026 17h'!$B:$B,'[4]cell downs 18042026 17h'!$B:$B,"")</f>
        <v/>
      </c>
      <c r="BP115" s="14" t="str">
        <f>_xlfn.XLOOKUP(B115,'[5]Cells Huawei 19042026 15h'!$B:$B,'[5]Cells Huawei 19042026 15h'!$B:$B,"")</f>
        <v/>
      </c>
      <c r="BQ115" s="9" t="str">
        <f>_xlfn.XLOOKUP(B115,'[6]cells down 19042026 9H40'!$B:$B,'[6]cells down 19042026 9H40'!$B:$B,"")</f>
        <v/>
      </c>
      <c r="BR115" s="9" t="s">
        <v>5537</v>
      </c>
      <c r="BS115" s="9" t="s">
        <v>12</v>
      </c>
      <c r="BT115" s="108"/>
    </row>
    <row r="116" spans="1:72" s="9" customFormat="1" ht="32" customHeight="1" x14ac:dyDescent="0.35">
      <c r="A116" s="1" t="s">
        <v>432</v>
      </c>
      <c r="B116" s="1" t="s">
        <v>433</v>
      </c>
      <c r="C116" s="3" t="str">
        <f>_xlfn.XLOOKUP(B116,'[1]daily break down'!$D:$D,'[1]daily break down'!$E:$E,"")</f>
        <v>EXTREME-NORD</v>
      </c>
      <c r="D116" s="1" t="s">
        <v>11</v>
      </c>
      <c r="E116" s="1" t="s">
        <v>154</v>
      </c>
      <c r="F116" s="3" t="s">
        <v>55</v>
      </c>
      <c r="G116" s="1" t="s">
        <v>434</v>
      </c>
      <c r="H116" s="33" t="str">
        <f>_xlfn.XLOOKUP(B116,[2]CALCULATION!$B:$B,[2]CALCULATION!$H:$H,"")</f>
        <v>NOKIA</v>
      </c>
      <c r="I116" s="28">
        <v>9.2052247835506815</v>
      </c>
      <c r="J116" s="28">
        <v>9.2698141931154936</v>
      </c>
      <c r="K116" s="28">
        <v>6.1977571592937695</v>
      </c>
      <c r="L116" s="28">
        <v>6.1145881311730639</v>
      </c>
      <c r="M116" s="28">
        <v>6.19786537252212</v>
      </c>
      <c r="N116" s="28">
        <v>6.5668712517623673</v>
      </c>
      <c r="O116" s="28">
        <v>9.1709585902950064</v>
      </c>
      <c r="P116" s="28">
        <v>8.892683488307819</v>
      </c>
      <c r="Q116" s="28">
        <v>6.1977571592937695</v>
      </c>
      <c r="R116" s="28">
        <v>6.1979735857504705</v>
      </c>
      <c r="S116" s="93">
        <v>6.1980817989788211</v>
      </c>
      <c r="T116" s="93">
        <f>_xlfn.XLOOKUP(B116,'[3]Nur des jours'!$B:$B,'[3]Nur des jours'!$U:$U,"")</f>
        <v>8.4012610589574876</v>
      </c>
      <c r="U116" s="93">
        <v>9.1584616909373242</v>
      </c>
      <c r="V116" s="93">
        <v>9.0566245748942453</v>
      </c>
      <c r="W116" s="93">
        <v>8.4012610589574876</v>
      </c>
      <c r="X116" s="93">
        <v>6.3430655566982939</v>
      </c>
      <c r="Y116" s="93">
        <v>5.4652432280671697</v>
      </c>
      <c r="Z116" s="93">
        <v>9.2449198562920731</v>
      </c>
      <c r="AA116" s="93">
        <v>7.6448417708744927</v>
      </c>
      <c r="AB116" s="93">
        <v>4.2424643672170355</v>
      </c>
      <c r="AC116" s="93">
        <f>_xlfn.XLOOKUP(B116,'[3]Nur des jours'!$B:$B,'[3]Nur des jours'!$N:$N,"")</f>
        <v>7.4414806385682413</v>
      </c>
      <c r="AD116" s="93">
        <v>7.4414806385682413</v>
      </c>
      <c r="AE116" s="93">
        <v>7.4330120904063062</v>
      </c>
      <c r="AF116" s="93">
        <v>6.8612068662377581</v>
      </c>
      <c r="AG116" s="93"/>
      <c r="AH116" s="93">
        <v>6.9567666327681232</v>
      </c>
      <c r="AI116" s="93">
        <v>15.567735373227983</v>
      </c>
      <c r="AJ116" s="93">
        <v>7.1581072561801804</v>
      </c>
      <c r="AK116" s="93">
        <v>4.4691992862904755</v>
      </c>
      <c r="AL116" s="93">
        <v>6.9567666327681232</v>
      </c>
      <c r="AM116" s="49" t="s">
        <v>5601</v>
      </c>
      <c r="AN116" s="49"/>
      <c r="AO116" s="48" t="str" cm="1">
        <f t="array" ref="AO116">IFERROR(_xlfn.IFS(
AQ116="MPR ISSUE","PDH",
AQ116="BSS Hardware Issue","BSS",
AQ116="Sites strategiques, MLL, Pylone, etc.","ENVTECH",
AQ116="AKTIVCO DEFAUT GE &amp; POWER Cabinet","AKTIVCO",
AQ116="AKTIVCO Coupure ENEO &amp; Baisse de tension","AKTIVCO GRID ONLY",
AQ116="Coupure ENEO &amp; Baisse de tension","IHS GRID ONLY",
AQ116="Defaut GE &amp; POWER Cabinet","IHS",
AQ116="Sharing","Partners",
AQ116="Sites strategiques &amp; DataCenter","SST &amp; DC",
AQ116="Exclu","Exclu",
AQ116="SAT","SAT",
AQ116="SPARE-ISSUE","SPARE-ISSUE",
AQ116="Fiber CAmtel","TRANS_FO_CAMTEL",
AQ116="Fiber AOF","Fiber AOF",
AQ116="Projet OCM (HUAWEI)","TRAVAUX-HUAWEI",
AQ116="Projet OCM (NOKIA)","TRAVAUX-NOKIA",
AQ116="ACCESS-ISSUE","ACCESS-ISSUE",
AQ116="Projet OCM (ZTE, NOKIA, autres projets)","TRAVAUX OCM",
AQ116="No root CAuse","No root cause",
AQ116="ODU HS","PDH",
AQ116="IP &amp; VLAN","PDH",
AQ116="Warehouse HUAWEI","SPARE-ISSUE",
AQ116="SPARE-HS","SPARE-ISSUE",
AQ116="Power Telco","BSS",AQ116="no impacts","no impacts"
),"")</f>
        <v>SPARE-ISSUE</v>
      </c>
      <c r="AP116" s="48" t="str" cm="1">
        <f t="array" ref="AP116">IFERROR(_xlfn.IFS(
AQ116="MPR ISSUE","TX ISSUE",
AQ116="BSS Hardware Issue","RAN ISSUE",
AQ116="Sites strategiques, MLL, Pylone, etc.","ENVTECH",
AQ116="AKTIVCO DEFAUT GE &amp; POWER Cabinet","POWER ISSUE",
AQ116="AKTIVCO Coupure ENEO &amp; Baisse de tension","POWER ISSUE",
AQ116="Coupure ENEO &amp; Baisse de tension","POWER ISSUE",
AQ116="Defaut GE &amp; POWER Cabinet","POWER ISSUE",
AQ116="Sharing","POWER ISSUE",
AQ116="Sites strategiques &amp; DataCenter","POWER ISSUE",
AQ116="Exclu","Exclu",
AQ116="SAT","TX ISSUE",
AQ116="SPARE-ISSUE","SPARE-ISSUE",
AQ116="Fiber CAmtel","TX ISSUE",
AQ116="Fiber AOF","TX ISSUE",
AQ116="Projet OCM (HUAWEI)","TRAVAUX-HUAWEI",
AQ116="Projet OCM (NOKIA)","TRAVAUX -NOKIA",
AQ116="ACCESS-ISSUE","ACCESS-ISSUE",
AQ116="Projet OCM (ZTE, NOKIA, autres projets)","TRAVAUX OCM",
AQ116="No root CAuse","No root cause",
AQ116="ODU HS","TX ISSUE",
AQ116="IP &amp; VLAN","TX ISSUE",
AQ116="Warehouse HUAWEI","SPARE-ISSUE",
AQ116="SPARE-HS","SPARE-ISSUE",
AQ116="Power Telco","RAN ISSUE",AQ116="no impacts","no impacts"
),"")</f>
        <v>SPARE-ISSUE</v>
      </c>
      <c r="AQ116" s="67" t="s">
        <v>5354</v>
      </c>
      <c r="AR116" s="48" t="str" cm="1">
        <f t="array" ref="AR116">IFERROR(_xlfn.IFS(
AQ116="MPR ISSUE","ACTIVE",
AQ116="BSS Hardware Issue","ACTIVE",
AQ116="Sites strategiques, MLL, Pylone, etc.","PASSIVE",
AQ116="AKTIVCO DEFAUT GE &amp; POWER Cabinet","PASSIVE",
AQ116="AKTIVCO Coupure ENEO &amp; Baisse de tension","PASSIVE",
AQ116="Coupure ENEO &amp; Baisse de tension","PASSIVE",
AQ116="Defaut GE &amp; POWER Cabinet","PASSIVE",
AQ116="Sharing","PASSIVE",
AQ116="Sites strategiques &amp; DataCenter","PASSIVE",
AQ116="Exclu","Exclu",
AQ116="SAT","ACTIVE",
AQ116="SPARE-ISSUE","SPARE-ISSUE",
AQ116="Fiber CAmtel","ACTIVE",
AQ116="Fiber AOF","ACTIVE",
AQ116="Projet OCM (HUAWEI)","PLANNED WORKS",
AQ116="Projet OCM (NOKIA)","PLANNED WORKS",
AQ116="ACCESS-ISSUE","ACCESS-ISSUE",
AQ116="Projet OCM (ZTE, NOKIA, autres projets)","PLANNED WORKS",
AQ116="No root CAuse","No root cause",
AQ116="ODU HS","ACTIVE",
AQ116="IP &amp; VLAN","ACTIVE",
AQ116="Warehouse HUAWEI","SPARE-ISSUE",
AQ116="SPARE-HS","SPARE-ISSUE",
AQ116="Power Telco","ACTIVE", AQ116="no impacts","no impacts"
),"")</f>
        <v>SPARE-ISSUE</v>
      </c>
      <c r="AS116" s="92" t="s">
        <v>5719</v>
      </c>
      <c r="AT116" s="98" t="s">
        <v>433</v>
      </c>
      <c r="AV116" s="17" t="s">
        <v>5537</v>
      </c>
      <c r="AW116" s="7" t="s">
        <v>5537</v>
      </c>
      <c r="AX116" s="6" t="s">
        <v>5537</v>
      </c>
      <c r="AY116" s="7"/>
      <c r="AZ116" s="3" t="s">
        <v>5537</v>
      </c>
      <c r="BA116" s="18" t="s">
        <v>5537</v>
      </c>
      <c r="BB116" s="18" t="s">
        <v>5537</v>
      </c>
      <c r="BC116" s="18" t="s">
        <v>5537</v>
      </c>
      <c r="BD116" s="18" t="s">
        <v>5537</v>
      </c>
      <c r="BE116" s="18" t="s">
        <v>5537</v>
      </c>
      <c r="BF116" s="18" t="s">
        <v>5537</v>
      </c>
      <c r="BG116" s="18" t="s">
        <v>5537</v>
      </c>
      <c r="BH116" s="18" t="s">
        <v>5537</v>
      </c>
      <c r="BI116" s="18" t="s">
        <v>5537</v>
      </c>
      <c r="BJ116" s="18" t="s">
        <v>6228</v>
      </c>
      <c r="BK116" s="18" t="s">
        <v>6229</v>
      </c>
      <c r="BL116" s="9" t="s">
        <v>6230</v>
      </c>
      <c r="BM116" s="14" t="s">
        <v>5537</v>
      </c>
      <c r="BN116" s="14" t="s">
        <v>5537</v>
      </c>
      <c r="BO116" s="14" t="str">
        <f>_xlfn.XLOOKUP(B116,'[4]cell downs 18042026 17h'!$B:$B,'[4]cell downs 18042026 17h'!$B:$B,"")</f>
        <v/>
      </c>
      <c r="BP116" s="14" t="str">
        <f>_xlfn.XLOOKUP(B116,'[5]Cells Huawei 19042026 15h'!$B:$B,'[5]Cells Huawei 19042026 15h'!$B:$B,"")</f>
        <v/>
      </c>
      <c r="BQ116" s="9" t="str">
        <f>_xlfn.XLOOKUP(B116,'[6]cells down 19042026 9H40'!$B:$B,'[6]cells down 19042026 9H40'!$B:$B,"")</f>
        <v/>
      </c>
      <c r="BR116" s="9" t="s">
        <v>433</v>
      </c>
      <c r="BS116" s="9" t="s">
        <v>594</v>
      </c>
      <c r="BT116" s="108"/>
    </row>
    <row r="117" spans="1:72" s="9" customFormat="1" x14ac:dyDescent="0.35">
      <c r="A117" s="19" t="s">
        <v>5442</v>
      </c>
      <c r="B117" s="26" t="s">
        <v>5443</v>
      </c>
      <c r="C117" s="3" t="str">
        <f>_xlfn.XLOOKUP(B117,'[1]daily break down'!$D:$D,'[1]daily break down'!$E:$E,"")</f>
        <v>Douala</v>
      </c>
      <c r="D117" s="19" t="s">
        <v>357</v>
      </c>
      <c r="E117" s="19" t="s">
        <v>710</v>
      </c>
      <c r="F117" s="19" t="s">
        <v>5371</v>
      </c>
      <c r="G117" s="19" t="s">
        <v>32</v>
      </c>
      <c r="H117" s="34" t="str">
        <f>_xlfn.XLOOKUP(B117,[2]CALCULATION!$B:$B,[2]CALCULATION!$H:$H,"")</f>
        <v>ZTE</v>
      </c>
      <c r="I117" s="28">
        <v>0</v>
      </c>
      <c r="J117" s="28">
        <v>18.876022663390717</v>
      </c>
      <c r="K117" s="28">
        <v>0</v>
      </c>
      <c r="L117" s="28">
        <v>1.3554659521220727E-3</v>
      </c>
      <c r="M117" s="28">
        <v>0</v>
      </c>
      <c r="N117" s="28">
        <v>0</v>
      </c>
      <c r="O117" s="28">
        <v>27.886215053947545</v>
      </c>
      <c r="P117" s="28">
        <v>0</v>
      </c>
      <c r="Q117" s="28">
        <v>0</v>
      </c>
      <c r="R117" s="28">
        <v>1.5338167352961737E-3</v>
      </c>
      <c r="S117" s="93">
        <v>0</v>
      </c>
      <c r="T117" s="93">
        <f>_xlfn.XLOOKUP(B117,'[3]Nur des jours'!$B:$B,'[3]Nur des jours'!$U:$U,"")</f>
        <v>0</v>
      </c>
      <c r="U117" s="93">
        <v>0</v>
      </c>
      <c r="V117" s="93" t="s">
        <v>5537</v>
      </c>
      <c r="W117" s="93">
        <v>0</v>
      </c>
      <c r="X117" s="93">
        <v>7.8105871878504605</v>
      </c>
      <c r="Y117" s="93">
        <v>20.469890107381442</v>
      </c>
      <c r="Z117" s="93">
        <v>0</v>
      </c>
      <c r="AA117" s="93">
        <v>0</v>
      </c>
      <c r="AB117" s="93">
        <v>0</v>
      </c>
      <c r="AC117" s="93">
        <f>_xlfn.XLOOKUP(B117,'[3]Nur des jours'!$B:$B,'[3]Nur des jours'!$N:$N,"")</f>
        <v>0</v>
      </c>
      <c r="AD117" s="93">
        <v>0</v>
      </c>
      <c r="AE117" s="93">
        <v>0</v>
      </c>
      <c r="AF117" s="93">
        <v>0</v>
      </c>
      <c r="AG117" s="93"/>
      <c r="AH117" s="93">
        <v>6.9084354213216228</v>
      </c>
      <c r="AI117" s="93">
        <v>4.8832925674136423</v>
      </c>
      <c r="AJ117" s="93">
        <v>4.1572314534308479</v>
      </c>
      <c r="AK117" s="93">
        <v>9.2340878198688028</v>
      </c>
      <c r="AL117" s="93">
        <v>6.9084354213216228</v>
      </c>
      <c r="AM117" s="49" t="s">
        <v>5598</v>
      </c>
      <c r="AN117" s="49"/>
      <c r="AO117" s="48" t="str" cm="1">
        <f t="array" ref="AO117">IFERROR(_xlfn.IFS(
AQ117="MPR ISSUE","PDH",
AQ117="BSS Hardware Issue","BSS",
AQ117="Sites strategiques, MLL, Pylone, etc.","ENVTECH",
AQ117="AKTIVCO DEFAUT GE &amp; POWER Cabinet","AKTIVCO",
AQ117="AKTIVCO Coupure ENEO &amp; Baisse de tension","AKTIVCO GRID ONLY",
AQ117="Coupure ENEO &amp; Baisse de tension","IHS GRID ONLY",
AQ117="Defaut GE &amp; POWER Cabinet","IHS",
AQ117="Sharing","Partners",
AQ117="Sites strategiques &amp; DataCenter","SST &amp; DC",
AQ117="Exclu","Exclu",
AQ117="SAT","SAT",
AQ117="SPARE-ISSUE","SPARE-ISSUE",
AQ117="Fiber CAmtel","TRANS_FO_CAMTEL",
AQ117="Fiber AOF","Fiber AOF",
AQ117="Projet OCM (HUAWEI)","TRAVAUX-HUAWEI",
AQ117="Projet OCM (NOKIA)","TRAVAUX-NOKIA",
AQ117="ACCESS-ISSUE","ACCESS-ISSUE",
AQ117="Projet OCM (ZTE, NOKIA, autres projets)","TRAVAUX OCM",
AQ117="No root CAuse","No root cause",
AQ117="ODU HS","PDH",
AQ117="IP &amp; VLAN","PDH",
AQ117="Warehouse HUAWEI","SPARE-ISSUE",
AQ117="SPARE-HS","SPARE-ISSUE",
AQ117="Power Telco","BSS",AQ117="no impacts","no impacts"
),"")</f>
        <v>Exclu</v>
      </c>
      <c r="AP117" s="48" t="str" cm="1">
        <f t="array" ref="AP117">IFERROR(_xlfn.IFS(
AQ117="MPR ISSUE","TX ISSUE",
AQ117="BSS Hardware Issue","RAN ISSUE",
AQ117="Sites strategiques, MLL, Pylone, etc.","ENVTECH",
AQ117="AKTIVCO DEFAUT GE &amp; POWER Cabinet","POWER ISSUE",
AQ117="AKTIVCO Coupure ENEO &amp; Baisse de tension","POWER ISSUE",
AQ117="Coupure ENEO &amp; Baisse de tension","POWER ISSUE",
AQ117="Defaut GE &amp; POWER Cabinet","POWER ISSUE",
AQ117="Sharing","POWER ISSUE",
AQ117="Sites strategiques &amp; DataCenter","POWER ISSUE",
AQ117="Exclu","Exclu",
AQ117="SAT","TX ISSUE",
AQ117="SPARE-ISSUE","SPARE-ISSUE",
AQ117="Fiber CAmtel","TX ISSUE",
AQ117="Fiber AOF","TX ISSUE",
AQ117="Projet OCM (HUAWEI)","TRAVAUX-HUAWEI",
AQ117="Projet OCM (NOKIA)","TRAVAUX -NOKIA",
AQ117="ACCESS-ISSUE","ACCESS-ISSUE",
AQ117="Projet OCM (ZTE, NOKIA, autres projets)","TRAVAUX OCM",
AQ117="No root CAuse","No root cause",
AQ117="ODU HS","TX ISSUE",
AQ117="IP &amp; VLAN","TX ISSUE",
AQ117="Warehouse HUAWEI","SPARE-ISSUE",
AQ117="SPARE-HS","SPARE-ISSUE",
AQ117="Power Telco","RAN ISSUE",AQ117="no impacts","no impacts"
),"")</f>
        <v>Exclu</v>
      </c>
      <c r="AQ117" s="67" t="s">
        <v>5598</v>
      </c>
      <c r="AR117" s="48" t="str" cm="1">
        <f t="array" ref="AR117">IFERROR(_xlfn.IFS(
AQ117="MPR ISSUE","ACTIVE",
AQ117="BSS Hardware Issue","ACTIVE",
AQ117="Sites strategiques, MLL, Pylone, etc.","PASSIVE",
AQ117="AKTIVCO DEFAUT GE &amp; POWER Cabinet","PASSIVE",
AQ117="AKTIVCO Coupure ENEO &amp; Baisse de tension","PASSIVE",
AQ117="Coupure ENEO &amp; Baisse de tension","PASSIVE",
AQ117="Defaut GE &amp; POWER Cabinet","PASSIVE",
AQ117="Sharing","PASSIVE",
AQ117="Sites strategiques &amp; DataCenter","PASSIVE",
AQ117="Exclu","Exclu",
AQ117="SAT","ACTIVE",
AQ117="SPARE-ISSUE","SPARE-ISSUE",
AQ117="Fiber CAmtel","ACTIVE",
AQ117="Fiber AOF","ACTIVE",
AQ117="Projet OCM (HUAWEI)","PLANNED WORKS",
AQ117="Projet OCM (NOKIA)","PLANNED WORKS",
AQ117="ACCESS-ISSUE","ACCESS-ISSUE",
AQ117="Projet OCM (ZTE, NOKIA, autres projets)","PLANNED WORKS",
AQ117="No root CAuse","No root cause",
AQ117="ODU HS","ACTIVE",
AQ117="IP &amp; VLAN","ACTIVE",
AQ117="Warehouse HUAWEI","SPARE-ISSUE",
AQ117="SPARE-HS","SPARE-ISSUE",
AQ117="Power Telco","ACTIVE", AQ117="no impacts","no impacts"
),"")</f>
        <v>Exclu</v>
      </c>
      <c r="AS117" s="92" t="s">
        <v>5537</v>
      </c>
      <c r="AT117" s="98" t="s">
        <v>5443</v>
      </c>
      <c r="AV117" s="17" t="s">
        <v>5537</v>
      </c>
      <c r="AW117" s="7" t="s">
        <v>5537</v>
      </c>
      <c r="AX117" s="6" t="s">
        <v>5537</v>
      </c>
      <c r="AY117" s="7"/>
      <c r="AZ117" s="3" t="s">
        <v>5537</v>
      </c>
      <c r="BA117" s="18" t="s">
        <v>5537</v>
      </c>
      <c r="BB117" s="18" t="s">
        <v>5537</v>
      </c>
      <c r="BC117" s="18" t="s">
        <v>5537</v>
      </c>
      <c r="BD117" s="18" t="s">
        <v>5537</v>
      </c>
      <c r="BE117" s="18" t="s">
        <v>5537</v>
      </c>
      <c r="BF117" s="18" t="s">
        <v>5537</v>
      </c>
      <c r="BG117" s="18" t="s">
        <v>5537</v>
      </c>
      <c r="BH117" s="18" t="s">
        <v>5537</v>
      </c>
      <c r="BI117" s="18" t="s">
        <v>5537</v>
      </c>
      <c r="BJ117" s="18" t="s">
        <v>5537</v>
      </c>
      <c r="BK117" s="18" t="s">
        <v>5537</v>
      </c>
      <c r="BL117" s="9" t="s">
        <v>5537</v>
      </c>
      <c r="BM117" s="14" t="s">
        <v>5537</v>
      </c>
      <c r="BN117" s="14" t="s">
        <v>5537</v>
      </c>
      <c r="BO117" s="14" t="str">
        <f>_xlfn.XLOOKUP(B117,'[4]cell downs 18042026 17h'!$B:$B,'[4]cell downs 18042026 17h'!$B:$B,"")</f>
        <v/>
      </c>
      <c r="BP117" s="14" t="str">
        <f>_xlfn.XLOOKUP(B117,'[5]Cells Huawei 19042026 15h'!$B:$B,'[5]Cells Huawei 19042026 15h'!$B:$B,"")</f>
        <v/>
      </c>
      <c r="BQ117" s="9" t="str">
        <f>_xlfn.XLOOKUP(B117,'[6]cells down 19042026 9H40'!$B:$B,'[6]cells down 19042026 9H40'!$B:$B,"")</f>
        <v/>
      </c>
      <c r="BR117" s="9" t="s">
        <v>5537</v>
      </c>
      <c r="BS117" s="9" t="s">
        <v>5459</v>
      </c>
      <c r="BT117" s="108"/>
    </row>
    <row r="118" spans="1:72" s="9" customFormat="1" x14ac:dyDescent="0.35">
      <c r="A118" s="1" t="s">
        <v>2031</v>
      </c>
      <c r="B118" s="8" t="s">
        <v>2032</v>
      </c>
      <c r="C118" s="3" t="str">
        <f>_xlfn.XLOOKUP(B118,'[1]daily break down'!$D:$D,'[1]daily break down'!$E:$E,"")</f>
        <v>Douala</v>
      </c>
      <c r="D118" s="1" t="s">
        <v>11</v>
      </c>
      <c r="E118" s="1" t="s">
        <v>12</v>
      </c>
      <c r="F118" s="3" t="s">
        <v>31</v>
      </c>
      <c r="G118" s="1" t="s">
        <v>32</v>
      </c>
      <c r="H118" s="34" t="str">
        <f>_xlfn.XLOOKUP(B118,[2]CALCULATION!$B:$B,[2]CALCULATION!$H:$H,"")</f>
        <v>ZTE</v>
      </c>
      <c r="I118" s="28">
        <v>10.57204586896782</v>
      </c>
      <c r="J118" s="28">
        <v>16.435845083082928</v>
      </c>
      <c r="K118" s="28">
        <v>0</v>
      </c>
      <c r="L118" s="28">
        <v>1.6854149009939198E-2</v>
      </c>
      <c r="M118" s="28">
        <v>0</v>
      </c>
      <c r="N118" s="28">
        <v>0</v>
      </c>
      <c r="O118" s="28">
        <v>1.9743431697357278E-2</v>
      </c>
      <c r="P118" s="28">
        <v>3.521268687595061</v>
      </c>
      <c r="Q118" s="28">
        <v>0</v>
      </c>
      <c r="R118" s="28">
        <v>0</v>
      </c>
      <c r="S118" s="93">
        <v>23.779777446758718</v>
      </c>
      <c r="T118" s="93">
        <f>_xlfn.XLOOKUP(B118,'[3]Nur des jours'!$B:$B,'[3]Nur des jours'!$U:$U,"")</f>
        <v>0</v>
      </c>
      <c r="U118" s="93">
        <v>0</v>
      </c>
      <c r="V118" s="93">
        <v>0</v>
      </c>
      <c r="W118" s="93">
        <v>0</v>
      </c>
      <c r="X118" s="93">
        <v>8.3518104744701507</v>
      </c>
      <c r="Y118" s="93">
        <v>0</v>
      </c>
      <c r="Z118" s="93">
        <v>0</v>
      </c>
      <c r="AA118" s="93">
        <v>0</v>
      </c>
      <c r="AB118" s="93">
        <v>0</v>
      </c>
      <c r="AC118" s="93">
        <f>_xlfn.XLOOKUP(B118,'[3]Nur des jours'!$B:$B,'[3]Nur des jours'!$N:$N,"")</f>
        <v>3.6356807150011545</v>
      </c>
      <c r="AD118" s="93">
        <v>3.6356807150011545</v>
      </c>
      <c r="AE118" s="93">
        <v>0</v>
      </c>
      <c r="AF118" s="93">
        <v>5.0366261168326161E-2</v>
      </c>
      <c r="AG118" s="93"/>
      <c r="AH118" s="93">
        <v>6.7860332788293327</v>
      </c>
      <c r="AI118" s="93">
        <v>4.0190151033735795</v>
      </c>
      <c r="AJ118" s="93">
        <v>3.5732682558625819</v>
      </c>
      <c r="AK118" s="93">
        <v>9.6119672136529868</v>
      </c>
      <c r="AL118" s="93">
        <v>6.7860332788293327</v>
      </c>
      <c r="AM118" s="49" t="s">
        <v>5559</v>
      </c>
      <c r="AN118" s="49"/>
      <c r="AO118" s="48" t="str" cm="1">
        <f t="array" ref="AO118">IFERROR(_xlfn.IFS(
AQ118="MPR ISSUE","PDH",
AQ118="BSS Hardware Issue","BSS",
AQ118="Sites strategiques, MLL, Pylone, etc.","ENVTECH",
AQ118="AKTIVCO DEFAUT GE &amp; POWER Cabinet","AKTIVCO",
AQ118="AKTIVCO Coupure ENEO &amp; Baisse de tension","AKTIVCO GRID ONLY",
AQ118="Coupure ENEO &amp; Baisse de tension","IHS GRID ONLY",
AQ118="Defaut GE &amp; POWER Cabinet","IHS",
AQ118="Sharing","Partners",
AQ118="Sites strategiques &amp; DataCenter","SST &amp; DC",
AQ118="Exclu","Exclu",
AQ118="SAT","SAT",
AQ118="SPARE-ISSUE","SPARE-ISSUE",
AQ118="Fiber CAmtel","TRANS_FO_CAMTEL",
AQ118="Fiber AOF","Fiber AOF",
AQ118="Projet OCM (HUAWEI)","TRAVAUX-HUAWEI",
AQ118="Projet OCM (NOKIA)","TRAVAUX-NOKIA",
AQ118="ACCESS-ISSUE","ACCESS-ISSUE",
AQ118="Projet OCM (ZTE, NOKIA, autres projets)","TRAVAUX OCM",
AQ118="No root CAuse","No root cause",
AQ118="ODU HS","PDH",
AQ118="IP &amp; VLAN","PDH",
AQ118="Warehouse HUAWEI","SPARE-ISSUE",
AQ118="SPARE-HS","SPARE-ISSUE",
AQ118="Power Telco","BSS",AQ118="no impacts","no impacts"
),"")</f>
        <v>IHS</v>
      </c>
      <c r="AP118" s="48" t="str" cm="1">
        <f t="array" ref="AP118">IFERROR(_xlfn.IFS(
AQ118="MPR ISSUE","TX ISSUE",
AQ118="BSS Hardware Issue","RAN ISSUE",
AQ118="Sites strategiques, MLL, Pylone, etc.","ENVTECH",
AQ118="AKTIVCO DEFAUT GE &amp; POWER Cabinet","POWER ISSUE",
AQ118="AKTIVCO Coupure ENEO &amp; Baisse de tension","POWER ISSUE",
AQ118="Coupure ENEO &amp; Baisse de tension","POWER ISSUE",
AQ118="Defaut GE &amp; POWER Cabinet","POWER ISSUE",
AQ118="Sharing","POWER ISSUE",
AQ118="Sites strategiques &amp; DataCenter","POWER ISSUE",
AQ118="Exclu","Exclu",
AQ118="SAT","TX ISSUE",
AQ118="SPARE-ISSUE","SPARE-ISSUE",
AQ118="Fiber CAmtel","TX ISSUE",
AQ118="Fiber AOF","TX ISSUE",
AQ118="Projet OCM (HUAWEI)","TRAVAUX-HUAWEI",
AQ118="Projet OCM (NOKIA)","TRAVAUX -NOKIA",
AQ118="ACCESS-ISSUE","ACCESS-ISSUE",
AQ118="Projet OCM (ZTE, NOKIA, autres projets)","TRAVAUX OCM",
AQ118="No root CAuse","No root cause",
AQ118="ODU HS","TX ISSUE",
AQ118="IP &amp; VLAN","TX ISSUE",
AQ118="Warehouse HUAWEI","SPARE-ISSUE",
AQ118="SPARE-HS","SPARE-ISSUE",
AQ118="Power Telco","RAN ISSUE",AQ118="no impacts","no impacts"
),"")</f>
        <v>POWER ISSUE</v>
      </c>
      <c r="AQ118" s="67" t="s">
        <v>5330</v>
      </c>
      <c r="AR118" s="48" t="str" cm="1">
        <f t="array" ref="AR118">IFERROR(_xlfn.IFS(
AQ118="MPR ISSUE","ACTIVE",
AQ118="BSS Hardware Issue","ACTIVE",
AQ118="Sites strategiques, MLL, Pylone, etc.","PASSIVE",
AQ118="AKTIVCO DEFAUT GE &amp; POWER Cabinet","PASSIVE",
AQ118="AKTIVCO Coupure ENEO &amp; Baisse de tension","PASSIVE",
AQ118="Coupure ENEO &amp; Baisse de tension","PASSIVE",
AQ118="Defaut GE &amp; POWER Cabinet","PASSIVE",
AQ118="Sharing","PASSIVE",
AQ118="Sites strategiques &amp; DataCenter","PASSIVE",
AQ118="Exclu","Exclu",
AQ118="SAT","ACTIVE",
AQ118="SPARE-ISSUE","SPARE-ISSUE",
AQ118="Fiber CAmtel","ACTIVE",
AQ118="Fiber AOF","ACTIVE",
AQ118="Projet OCM (HUAWEI)","PLANNED WORKS",
AQ118="Projet OCM (NOKIA)","PLANNED WORKS",
AQ118="ACCESS-ISSUE","ACCESS-ISSUE",
AQ118="Projet OCM (ZTE, NOKIA, autres projets)","PLANNED WORKS",
AQ118="No root CAuse","No root cause",
AQ118="ODU HS","ACTIVE",
AQ118="IP &amp; VLAN","ACTIVE",
AQ118="Warehouse HUAWEI","SPARE-ISSUE",
AQ118="SPARE-HS","SPARE-ISSUE",
AQ118="Power Telco","ACTIVE", AQ118="no impacts","no impacts"
),"")</f>
        <v>PASSIVE</v>
      </c>
      <c r="AS118" s="92" t="s">
        <v>6043</v>
      </c>
      <c r="AT118" s="98" t="s">
        <v>2032</v>
      </c>
      <c r="AV118" s="17" t="s">
        <v>5537</v>
      </c>
      <c r="AW118" s="7" t="s">
        <v>6019</v>
      </c>
      <c r="AX118" s="6" t="s">
        <v>5537</v>
      </c>
      <c r="AY118" s="7"/>
      <c r="AZ118" s="3" t="s">
        <v>5537</v>
      </c>
      <c r="BA118" s="18" t="s">
        <v>5537</v>
      </c>
      <c r="BB118" s="18" t="s">
        <v>5537</v>
      </c>
      <c r="BC118" s="18" t="s">
        <v>5537</v>
      </c>
      <c r="BD118" s="18" t="s">
        <v>5537</v>
      </c>
      <c r="BE118" s="18" t="s">
        <v>5537</v>
      </c>
      <c r="BF118" s="18" t="s">
        <v>5537</v>
      </c>
      <c r="BG118" s="18" t="s">
        <v>5537</v>
      </c>
      <c r="BH118" s="18" t="s">
        <v>5537</v>
      </c>
      <c r="BI118" s="18" t="s">
        <v>5537</v>
      </c>
      <c r="BJ118" s="18" t="s">
        <v>5537</v>
      </c>
      <c r="BK118" s="18" t="s">
        <v>5537</v>
      </c>
      <c r="BL118" s="9" t="s">
        <v>5792</v>
      </c>
      <c r="BM118" s="14" t="s">
        <v>6448</v>
      </c>
      <c r="BN118" s="14" t="s">
        <v>5537</v>
      </c>
      <c r="BO118" s="14" t="str">
        <f>_xlfn.XLOOKUP(B118,'[4]cell downs 18042026 17h'!$B:$B,'[4]cell downs 18042026 17h'!$B:$B,"")</f>
        <v/>
      </c>
      <c r="BP118" s="14" t="str">
        <f>_xlfn.XLOOKUP(B118,'[5]Cells Huawei 19042026 15h'!$B:$B,'[5]Cells Huawei 19042026 15h'!$B:$B,"")</f>
        <v/>
      </c>
      <c r="BQ118" s="9" t="str">
        <f>_xlfn.XLOOKUP(B118,'[6]cells down 19042026 9H40'!$B:$B,'[6]cells down 19042026 9H40'!$B:$B,"")</f>
        <v/>
      </c>
      <c r="BR118" s="9" t="s">
        <v>5537</v>
      </c>
      <c r="BS118" s="9" t="s">
        <v>66</v>
      </c>
      <c r="BT118" s="108"/>
    </row>
    <row r="119" spans="1:72" s="9" customFormat="1" x14ac:dyDescent="0.35">
      <c r="A119" s="1" t="s">
        <v>276</v>
      </c>
      <c r="B119" s="8" t="s">
        <v>277</v>
      </c>
      <c r="C119" s="3" t="str">
        <f>_xlfn.XLOOKUP(B119,'[1]daily break down'!$D:$D,'[1]daily break down'!$E:$E,"")</f>
        <v>Douala</v>
      </c>
      <c r="D119" s="1" t="s">
        <v>21</v>
      </c>
      <c r="E119" s="1" t="s">
        <v>125</v>
      </c>
      <c r="F119" s="3" t="s">
        <v>31</v>
      </c>
      <c r="G119" s="1" t="s">
        <v>32</v>
      </c>
      <c r="H119" s="34" t="str">
        <f>_xlfn.XLOOKUP(B119,[2]CALCULATION!$B:$B,[2]CALCULATION!$H:$H,"")</f>
        <v>ZTE</v>
      </c>
      <c r="I119" s="28">
        <v>0</v>
      </c>
      <c r="J119" s="28">
        <v>0</v>
      </c>
      <c r="K119" s="28">
        <v>0</v>
      </c>
      <c r="L119" s="28">
        <v>19.676425308118823</v>
      </c>
      <c r="M119" s="28">
        <v>13.86805751741417</v>
      </c>
      <c r="N119" s="28">
        <v>13.709967383208772</v>
      </c>
      <c r="O119" s="28">
        <v>13.621077352874872</v>
      </c>
      <c r="P119" s="28">
        <v>12.901592458472802</v>
      </c>
      <c r="Q119" s="28">
        <v>12.210162142264</v>
      </c>
      <c r="R119" s="28">
        <v>12.980477009870645</v>
      </c>
      <c r="S119" s="93">
        <v>45.540695368301499</v>
      </c>
      <c r="T119" s="93">
        <f>_xlfn.XLOOKUP(B119,'[3]Nur des jours'!$B:$B,'[3]Nur des jours'!$U:$U,"")</f>
        <v>6.0577378557384733</v>
      </c>
      <c r="U119" s="93">
        <v>28.765288229133677</v>
      </c>
      <c r="V119" s="93">
        <v>9.7999831636860666</v>
      </c>
      <c r="W119" s="93">
        <v>6.0577378557384733</v>
      </c>
      <c r="X119" s="93">
        <v>6.0941035804276424</v>
      </c>
      <c r="Y119" s="93">
        <v>4.3903363838451286</v>
      </c>
      <c r="Z119" s="93">
        <v>10.854624849828641</v>
      </c>
      <c r="AA119" s="93">
        <v>11.763464770726502</v>
      </c>
      <c r="AB119" s="93">
        <v>17.312189491286492</v>
      </c>
      <c r="AC119" s="93">
        <f>_xlfn.XLOOKUP(B119,'[3]Nur des jours'!$B:$B,'[3]Nur des jours'!$N:$N,"")</f>
        <v>7.0809184637291578</v>
      </c>
      <c r="AD119" s="93">
        <v>7.0809184637291578</v>
      </c>
      <c r="AE119" s="93">
        <v>8.1911877591436877</v>
      </c>
      <c r="AF119" s="93">
        <v>53.650769191257673</v>
      </c>
      <c r="AG119" s="93"/>
      <c r="AH119" s="93">
        <v>6.7112686305228104</v>
      </c>
      <c r="AI119" s="93">
        <v>1.8730591225735285</v>
      </c>
      <c r="AJ119" s="93">
        <v>3.2314542808667484</v>
      </c>
      <c r="AK119" s="93">
        <v>10.276274331479403</v>
      </c>
      <c r="AL119" s="93">
        <v>6.7112686305228104</v>
      </c>
      <c r="AM119" s="49" t="s">
        <v>5559</v>
      </c>
      <c r="AN119" s="49"/>
      <c r="AO119" s="48" t="str" cm="1">
        <f t="array" ref="AO119">IFERROR(_xlfn.IFS(
AQ119="MPR ISSUE","PDH",
AQ119="BSS Hardware Issue","BSS",
AQ119="Sites strategiques, MLL, Pylone, etc.","ENVTECH",
AQ119="AKTIVCO DEFAUT GE &amp; POWER Cabinet","AKTIVCO",
AQ119="AKTIVCO Coupure ENEO &amp; Baisse de tension","AKTIVCO GRID ONLY",
AQ119="Coupure ENEO &amp; Baisse de tension","IHS GRID ONLY",
AQ119="Defaut GE &amp; POWER Cabinet","IHS",
AQ119="Sharing","Partners",
AQ119="Sites strategiques &amp; DataCenter","SST &amp; DC",
AQ119="Exclu","Exclu",
AQ119="SAT","SAT",
AQ119="SPARE-ISSUE","SPARE-ISSUE",
AQ119="Fiber CAmtel","TRANS_FO_CAMTEL",
AQ119="Fiber AOF","Fiber AOF",
AQ119="Projet OCM (HUAWEI)","TRAVAUX-HUAWEI",
AQ119="Projet OCM (NOKIA)","TRAVAUX-NOKIA",
AQ119="ACCESS-ISSUE","ACCESS-ISSUE",
AQ119="Projet OCM (ZTE, NOKIA, autres projets)","TRAVAUX OCM",
AQ119="No root CAuse","No root cause",
AQ119="ODU HS","PDH",
AQ119="IP &amp; VLAN","PDH",
AQ119="Warehouse HUAWEI","SPARE-ISSUE",
AQ119="SPARE-HS","SPARE-ISSUE",
AQ119="Power Telco","BSS",AQ119="no impacts","no impacts"
),"")</f>
        <v>AKTIVCO GRID ONLY</v>
      </c>
      <c r="AP119" s="48" t="str" cm="1">
        <f t="array" ref="AP119">IFERROR(_xlfn.IFS(
AQ119="MPR ISSUE","TX ISSUE",
AQ119="BSS Hardware Issue","RAN ISSUE",
AQ119="Sites strategiques, MLL, Pylone, etc.","ENVTECH",
AQ119="AKTIVCO DEFAUT GE &amp; POWER Cabinet","POWER ISSUE",
AQ119="AKTIVCO Coupure ENEO &amp; Baisse de tension","POWER ISSUE",
AQ119="Coupure ENEO &amp; Baisse de tension","POWER ISSUE",
AQ119="Defaut GE &amp; POWER Cabinet","POWER ISSUE",
AQ119="Sharing","POWER ISSUE",
AQ119="Sites strategiques &amp; DataCenter","POWER ISSUE",
AQ119="Exclu","Exclu",
AQ119="SAT","TX ISSUE",
AQ119="SPARE-ISSUE","SPARE-ISSUE",
AQ119="Fiber CAmtel","TX ISSUE",
AQ119="Fiber AOF","TX ISSUE",
AQ119="Projet OCM (HUAWEI)","TRAVAUX-HUAWEI",
AQ119="Projet OCM (NOKIA)","TRAVAUX -NOKIA",
AQ119="ACCESS-ISSUE","ACCESS-ISSUE",
AQ119="Projet OCM (ZTE, NOKIA, autres projets)","TRAVAUX OCM",
AQ119="No root CAuse","No root cause",
AQ119="ODU HS","TX ISSUE",
AQ119="IP &amp; VLAN","TX ISSUE",
AQ119="Warehouse HUAWEI","SPARE-ISSUE",
AQ119="SPARE-HS","SPARE-ISSUE",
AQ119="Power Telco","RAN ISSUE",AQ119="no impacts","no impacts"
),"")</f>
        <v>POWER ISSUE</v>
      </c>
      <c r="AQ119" s="67" t="s">
        <v>5327</v>
      </c>
      <c r="AR119" s="48" t="str" cm="1">
        <f t="array" ref="AR119">IFERROR(_xlfn.IFS(
AQ119="MPR ISSUE","ACTIVE",
AQ119="BSS Hardware Issue","ACTIVE",
AQ119="Sites strategiques, MLL, Pylone, etc.","PASSIVE",
AQ119="AKTIVCO DEFAUT GE &amp; POWER Cabinet","PASSIVE",
AQ119="AKTIVCO Coupure ENEO &amp; Baisse de tension","PASSIVE",
AQ119="Coupure ENEO &amp; Baisse de tension","PASSIVE",
AQ119="Defaut GE &amp; POWER Cabinet","PASSIVE",
AQ119="Sharing","PASSIVE",
AQ119="Sites strategiques &amp; DataCenter","PASSIVE",
AQ119="Exclu","Exclu",
AQ119="SAT","ACTIVE",
AQ119="SPARE-ISSUE","SPARE-ISSUE",
AQ119="Fiber CAmtel","ACTIVE",
AQ119="Fiber AOF","ACTIVE",
AQ119="Projet OCM (HUAWEI)","PLANNED WORKS",
AQ119="Projet OCM (NOKIA)","PLANNED WORKS",
AQ119="ACCESS-ISSUE","ACCESS-ISSUE",
AQ119="Projet OCM (ZTE, NOKIA, autres projets)","PLANNED WORKS",
AQ119="No root CAuse","No root cause",
AQ119="ODU HS","ACTIVE",
AQ119="IP &amp; VLAN","ACTIVE",
AQ119="Warehouse HUAWEI","SPARE-ISSUE",
AQ119="SPARE-HS","SPARE-ISSUE",
AQ119="Power Telco","ACTIVE", AQ119="no impacts","no impacts"
),"")</f>
        <v>PASSIVE</v>
      </c>
      <c r="AS119" s="92" t="s">
        <v>6395</v>
      </c>
      <c r="AT119" s="98" t="s">
        <v>277</v>
      </c>
      <c r="AV119" s="17" t="s">
        <v>5537</v>
      </c>
      <c r="AW119" s="7" t="s">
        <v>6007</v>
      </c>
      <c r="AX119" s="6" t="s">
        <v>6395</v>
      </c>
      <c r="AY119" s="7"/>
      <c r="AZ119" s="3" t="s">
        <v>5537</v>
      </c>
      <c r="BA119" s="18" t="s">
        <v>5537</v>
      </c>
      <c r="BB119" s="18" t="s">
        <v>5537</v>
      </c>
      <c r="BC119" s="18" t="s">
        <v>5537</v>
      </c>
      <c r="BD119" s="18" t="s">
        <v>5537</v>
      </c>
      <c r="BE119" s="18" t="s">
        <v>5537</v>
      </c>
      <c r="BF119" s="18" t="s">
        <v>5537</v>
      </c>
      <c r="BG119" s="18" t="s">
        <v>5537</v>
      </c>
      <c r="BH119" s="18" t="s">
        <v>5537</v>
      </c>
      <c r="BI119" s="18" t="s">
        <v>5537</v>
      </c>
      <c r="BJ119" s="18" t="s">
        <v>5537</v>
      </c>
      <c r="BK119" s="18" t="s">
        <v>5537</v>
      </c>
      <c r="BL119" s="9" t="s">
        <v>5537</v>
      </c>
      <c r="BM119" s="14" t="s">
        <v>6448</v>
      </c>
      <c r="BN119" s="14" t="s">
        <v>5537</v>
      </c>
      <c r="BO119" s="14" t="str">
        <f>_xlfn.XLOOKUP(B119,'[4]cell downs 18042026 17h'!$B:$B,'[4]cell downs 18042026 17h'!$B:$B,"")</f>
        <v/>
      </c>
      <c r="BP119" s="14" t="str">
        <f>_xlfn.XLOOKUP(B119,'[5]Cells Huawei 19042026 15h'!$B:$B,'[5]Cells Huawei 19042026 15h'!$B:$B,"")</f>
        <v/>
      </c>
      <c r="BQ119" s="9" t="str">
        <f>_xlfn.XLOOKUP(B119,'[6]cells down 19042026 9H40'!$B:$B,'[6]cells down 19042026 9H40'!$B:$B,"")</f>
        <v>LIT_654</v>
      </c>
      <c r="BR119" s="9" t="s">
        <v>5537</v>
      </c>
      <c r="BS119" s="9" t="s">
        <v>594</v>
      </c>
      <c r="BT119" s="108"/>
    </row>
    <row r="120" spans="1:72" s="9" customFormat="1" ht="19.5" customHeight="1" x14ac:dyDescent="0.35">
      <c r="A120" s="1" t="s">
        <v>16</v>
      </c>
      <c r="B120" s="8" t="s">
        <v>17</v>
      </c>
      <c r="C120" s="3" t="str">
        <f>_xlfn.XLOOKUP(B120,'[1]daily break down'!$D:$D,'[1]daily break down'!$E:$E,"")</f>
        <v>SUD-OUEST</v>
      </c>
      <c r="D120" s="1" t="s">
        <v>18</v>
      </c>
      <c r="E120" s="1"/>
      <c r="F120" s="3" t="s">
        <v>13</v>
      </c>
      <c r="G120" s="1" t="s">
        <v>14</v>
      </c>
      <c r="H120" s="32" t="str">
        <f>_xlfn.XLOOKUP(B120,[2]CALCULATION!$B:$B,[2]CALCULATION!$H:$H,"")</f>
        <v>Huawei</v>
      </c>
      <c r="I120" s="28">
        <v>0</v>
      </c>
      <c r="J120" s="28">
        <v>0</v>
      </c>
      <c r="K120" s="28">
        <v>1.2820746048460048</v>
      </c>
      <c r="L120" s="28">
        <v>0.27644371391963662</v>
      </c>
      <c r="M120" s="28">
        <v>0</v>
      </c>
      <c r="N120" s="28">
        <v>0.34163092516971866</v>
      </c>
      <c r="O120" s="28">
        <v>4.6449321268259558</v>
      </c>
      <c r="P120" s="28">
        <v>4.7368184503171795</v>
      </c>
      <c r="Q120" s="28">
        <v>7.5930170674565458</v>
      </c>
      <c r="R120" s="28">
        <v>7.7830498269283996</v>
      </c>
      <c r="S120" s="93">
        <v>5.3052580664492215</v>
      </c>
      <c r="T120" s="93">
        <f>_xlfn.XLOOKUP(B120,'[3]Nur des jours'!$B:$B,'[3]Nur des jours'!$U:$U,"")</f>
        <v>6.4626298036999943</v>
      </c>
      <c r="U120" s="93">
        <v>6.2400480262988927</v>
      </c>
      <c r="V120" s="93">
        <v>5.3320998593169016</v>
      </c>
      <c r="W120" s="93">
        <v>6.4626298036999943</v>
      </c>
      <c r="X120" s="93">
        <v>6.3579378939768807</v>
      </c>
      <c r="Y120" s="93">
        <v>11.18179152648295</v>
      </c>
      <c r="Z120" s="93">
        <v>9.6661309009140126</v>
      </c>
      <c r="AA120" s="93">
        <v>8.0570858052751877</v>
      </c>
      <c r="AB120" s="93">
        <v>8.6886259284941758</v>
      </c>
      <c r="AC120" s="93">
        <f>_xlfn.XLOOKUP(B120,'[3]Nur des jours'!$B:$B,'[3]Nur des jours'!$N:$N,"")</f>
        <v>10.0192119463635</v>
      </c>
      <c r="AD120" s="93">
        <v>10.0192119463635</v>
      </c>
      <c r="AE120" s="93">
        <v>8.1323141656179612</v>
      </c>
      <c r="AF120" s="93">
        <v>1.5187817642744834</v>
      </c>
      <c r="AG120" s="93"/>
      <c r="AH120" s="93">
        <v>6.6489171967251934</v>
      </c>
      <c r="AI120" s="93">
        <v>9.2628812312906401</v>
      </c>
      <c r="AJ120" s="93">
        <v>15.762543733488373</v>
      </c>
      <c r="AK120" s="93">
        <v>6.617762937572641E-2</v>
      </c>
      <c r="AL120" s="93">
        <v>6.6489171967251934</v>
      </c>
      <c r="AM120" s="49" t="s">
        <v>5559</v>
      </c>
      <c r="AN120" s="49"/>
      <c r="AO120" s="48" t="str" cm="1">
        <f t="array" ref="AO120">IFERROR(_xlfn.IFS(
AQ120="MPR ISSUE","PDH",
AQ120="BSS Hardware Issue","BSS",
AQ120="Sites strategiques, MLL, Pylone, etc.","ENVTECH",
AQ120="AKTIVCO DEFAUT GE &amp; POWER Cabinet","AKTIVCO",
AQ120="AKTIVCO Coupure ENEO &amp; Baisse de tension","AKTIVCO GRID ONLY",
AQ120="Coupure ENEO &amp; Baisse de tension","IHS GRID ONLY",
AQ120="Defaut GE &amp; POWER Cabinet","IHS",
AQ120="Sharing","Partners",
AQ120="Sites strategiques &amp; DataCenter","SST &amp; DC",
AQ120="Exclu","Exclu",
AQ120="SAT","SAT",
AQ120="SPARE-ISSUE","SPARE-ISSUE",
AQ120="Fiber CAmtel","TRANS_FO_CAMTEL",
AQ120="Fiber AOF","Fiber AOF",
AQ120="Projet OCM (HUAWEI)","TRAVAUX-HUAWEI",
AQ120="Projet OCM (NOKIA)","TRAVAUX-NOKIA",
AQ120="ACCESS-ISSUE","ACCESS-ISSUE",
AQ120="Projet OCM (ZTE, NOKIA, autres projets)","TRAVAUX OCM",
AQ120="No root CAuse","No root cause",
AQ120="ODU HS","PDH",
AQ120="IP &amp; VLAN","PDH",
AQ120="Warehouse HUAWEI","SPARE-ISSUE",
AQ120="SPARE-HS","SPARE-ISSUE",
AQ120="Power Telco","BSS",AQ120="no impacts","no impacts"
),"")</f>
        <v>No root cause</v>
      </c>
      <c r="AP120" s="48" t="str" cm="1">
        <f t="array" ref="AP120">IFERROR(_xlfn.IFS(
AQ120="MPR ISSUE","TX ISSUE",
AQ120="BSS Hardware Issue","RAN ISSUE",
AQ120="Sites strategiques, MLL, Pylone, etc.","ENVTECH",
AQ120="AKTIVCO DEFAUT GE &amp; POWER Cabinet","POWER ISSUE",
AQ120="AKTIVCO Coupure ENEO &amp; Baisse de tension","POWER ISSUE",
AQ120="Coupure ENEO &amp; Baisse de tension","POWER ISSUE",
AQ120="Defaut GE &amp; POWER Cabinet","POWER ISSUE",
AQ120="Sharing","POWER ISSUE",
AQ120="Sites strategiques &amp; DataCenter","POWER ISSUE",
AQ120="Exclu","Exclu",
AQ120="SAT","TX ISSUE",
AQ120="SPARE-ISSUE","SPARE-ISSUE",
AQ120="Fiber CAmtel","TX ISSUE",
AQ120="Fiber AOF","TX ISSUE",
AQ120="Projet OCM (HUAWEI)","TRAVAUX-HUAWEI",
AQ120="Projet OCM (NOKIA)","TRAVAUX -NOKIA",
AQ120="ACCESS-ISSUE","ACCESS-ISSUE",
AQ120="Projet OCM (ZTE, NOKIA, autres projets)","TRAVAUX OCM",
AQ120="No root CAuse","No root cause",
AQ120="ODU HS","TX ISSUE",
AQ120="IP &amp; VLAN","TX ISSUE",
AQ120="Warehouse HUAWEI","SPARE-ISSUE",
AQ120="SPARE-HS","SPARE-ISSUE",
AQ120="Power Telco","RAN ISSUE",AQ120="no impacts","no impacts"
),"")</f>
        <v>No root cause</v>
      </c>
      <c r="AQ120" s="67" t="s">
        <v>5344</v>
      </c>
      <c r="AR120" s="48" t="str" cm="1">
        <f t="array" ref="AR120">IFERROR(_xlfn.IFS(
AQ120="MPR ISSUE","ACTIVE",
AQ120="BSS Hardware Issue","ACTIVE",
AQ120="Sites strategiques, MLL, Pylone, etc.","PASSIVE",
AQ120="AKTIVCO DEFAUT GE &amp; POWER Cabinet","PASSIVE",
AQ120="AKTIVCO Coupure ENEO &amp; Baisse de tension","PASSIVE",
AQ120="Coupure ENEO &amp; Baisse de tension","PASSIVE",
AQ120="Defaut GE &amp; POWER Cabinet","PASSIVE",
AQ120="Sharing","PASSIVE",
AQ120="Sites strategiques &amp; DataCenter","PASSIVE",
AQ120="Exclu","Exclu",
AQ120="SAT","ACTIVE",
AQ120="SPARE-ISSUE","SPARE-ISSUE",
AQ120="Fiber CAmtel","ACTIVE",
AQ120="Fiber AOF","ACTIVE",
AQ120="Projet OCM (HUAWEI)","PLANNED WORKS",
AQ120="Projet OCM (NOKIA)","PLANNED WORKS",
AQ120="ACCESS-ISSUE","ACCESS-ISSUE",
AQ120="Projet OCM (ZTE, NOKIA, autres projets)","PLANNED WORKS",
AQ120="No root CAuse","No root cause",
AQ120="ODU HS","ACTIVE",
AQ120="IP &amp; VLAN","ACTIVE",
AQ120="Warehouse HUAWEI","SPARE-ISSUE",
AQ120="SPARE-HS","SPARE-ISSUE",
AQ120="Power Telco","ACTIVE", AQ120="no impacts","no impacts"
),"")</f>
        <v>No root cause</v>
      </c>
      <c r="AS120" s="92" t="s">
        <v>6007</v>
      </c>
      <c r="AT120" s="98" t="s">
        <v>17</v>
      </c>
      <c r="AV120" s="17" t="s">
        <v>5537</v>
      </c>
      <c r="AW120" s="7" t="s">
        <v>6007</v>
      </c>
      <c r="AX120" s="6" t="s">
        <v>5537</v>
      </c>
      <c r="AY120" s="7"/>
      <c r="AZ120" s="3" t="s">
        <v>5537</v>
      </c>
      <c r="BA120" s="18" t="s">
        <v>5537</v>
      </c>
      <c r="BB120" s="18" t="s">
        <v>5537</v>
      </c>
      <c r="BC120" s="18" t="s">
        <v>5537</v>
      </c>
      <c r="BD120" s="18" t="s">
        <v>5537</v>
      </c>
      <c r="BE120" s="18" t="s">
        <v>5537</v>
      </c>
      <c r="BF120" s="18" t="s">
        <v>5537</v>
      </c>
      <c r="BG120" s="18" t="s">
        <v>5537</v>
      </c>
      <c r="BH120" s="18" t="s">
        <v>5537</v>
      </c>
      <c r="BI120" s="18" t="s">
        <v>5537</v>
      </c>
      <c r="BJ120" s="18" t="s">
        <v>5537</v>
      </c>
      <c r="BK120" s="18" t="s">
        <v>5537</v>
      </c>
      <c r="BL120" s="9" t="s">
        <v>5537</v>
      </c>
      <c r="BM120" s="14" t="s">
        <v>6448</v>
      </c>
      <c r="BN120" s="14" t="s">
        <v>5537</v>
      </c>
      <c r="BO120" s="14" t="str">
        <f>_xlfn.XLOOKUP(B120,'[4]cell downs 18042026 17h'!$B:$B,'[4]cell downs 18042026 17h'!$B:$B,"")</f>
        <v/>
      </c>
      <c r="BP120" s="14" t="str">
        <f>_xlfn.XLOOKUP(B120,'[5]Cells Huawei 19042026 15h'!$B:$B,'[5]Cells Huawei 19042026 15h'!$B:$B,"")</f>
        <v>SUO_170</v>
      </c>
      <c r="BQ120" s="9" t="str">
        <f>_xlfn.XLOOKUP(B120,'[6]cells down 19042026 9H40'!$B:$B,'[6]cells down 19042026 9H40'!$B:$B,"")</f>
        <v/>
      </c>
      <c r="BR120" s="9" t="s">
        <v>5537</v>
      </c>
      <c r="BS120" s="9" t="s">
        <v>12</v>
      </c>
      <c r="BT120" s="108"/>
    </row>
    <row r="121" spans="1:72" s="9" customFormat="1" x14ac:dyDescent="0.35">
      <c r="A121" s="16" t="s">
        <v>2707</v>
      </c>
      <c r="B121" s="8" t="s">
        <v>2708</v>
      </c>
      <c r="C121" s="3" t="str">
        <f>_xlfn.XLOOKUP(B121,'[1]daily break down'!$D:$D,'[1]daily break down'!$E:$E,"")</f>
        <v>Yaounde</v>
      </c>
      <c r="D121" s="1" t="s">
        <v>11</v>
      </c>
      <c r="E121" s="1" t="s">
        <v>145</v>
      </c>
      <c r="F121" s="3" t="s">
        <v>37</v>
      </c>
      <c r="G121" s="1" t="s">
        <v>38</v>
      </c>
      <c r="H121" s="34" t="str">
        <f>_xlfn.XLOOKUP(B121,[2]CALCULATION!$B:$B,[2]CALCULATION!$H:$H,"")</f>
        <v>ZTE</v>
      </c>
      <c r="I121" s="28">
        <v>7.4555621188643766</v>
      </c>
      <c r="J121" s="28">
        <v>8.8780166251466035</v>
      </c>
      <c r="K121" s="28">
        <v>9.2457045997380387</v>
      </c>
      <c r="L121" s="28">
        <v>9.2457045997380387</v>
      </c>
      <c r="M121" s="28">
        <v>7.0594093592783791</v>
      </c>
      <c r="N121" s="28">
        <v>5.358745466323092</v>
      </c>
      <c r="O121" s="28">
        <v>9.2457045997380387</v>
      </c>
      <c r="P121" s="28">
        <v>24.310816903659187</v>
      </c>
      <c r="Q121" s="28">
        <v>7.3723079732787715</v>
      </c>
      <c r="R121" s="28">
        <v>9.2457045997380387</v>
      </c>
      <c r="S121" s="93">
        <v>9.2457045997380387</v>
      </c>
      <c r="T121" s="93">
        <f>_xlfn.XLOOKUP(B121,'[3]Nur des jours'!$B:$B,'[3]Nur des jours'!$U:$U,"")</f>
        <v>9.2457045997380387</v>
      </c>
      <c r="U121" s="93">
        <v>9.2457045997380387</v>
      </c>
      <c r="V121" s="93">
        <v>9.2457045997380387</v>
      </c>
      <c r="W121" s="93">
        <v>9.2457045997380387</v>
      </c>
      <c r="X121" s="93">
        <v>9.2457045997380387</v>
      </c>
      <c r="Y121" s="93">
        <v>5.8382058767296465</v>
      </c>
      <c r="Z121" s="93">
        <v>5.9491400638638492</v>
      </c>
      <c r="AA121" s="93">
        <v>9.2457045997380387</v>
      </c>
      <c r="AB121" s="93">
        <v>9.383337899113382</v>
      </c>
      <c r="AC121" s="93">
        <f>_xlfn.XLOOKUP(B121,'[3]Nur des jours'!$B:$B,'[3]Nur des jours'!$N:$N,"")</f>
        <v>9.2457045997380387</v>
      </c>
      <c r="AD121" s="93">
        <v>9.2457045997380387</v>
      </c>
      <c r="AE121" s="93">
        <v>9.2457045997380387</v>
      </c>
      <c r="AF121" s="93">
        <v>8.1970554999101104</v>
      </c>
      <c r="AG121" s="93"/>
      <c r="AH121" s="93">
        <v>6.6384836759095167</v>
      </c>
      <c r="AI121" s="93">
        <v>0</v>
      </c>
      <c r="AJ121" s="93">
        <v>10.03298924555695</v>
      </c>
      <c r="AK121" s="93">
        <v>6.271074240424455</v>
      </c>
      <c r="AL121" s="93">
        <v>6.6384836759095167</v>
      </c>
      <c r="AM121" s="49" t="s">
        <v>5559</v>
      </c>
      <c r="AN121" s="49"/>
      <c r="AO121" s="48" t="str" cm="1">
        <f t="array" ref="AO121">IFERROR(_xlfn.IFS(
AQ121="MPR ISSUE","PDH",
AQ121="BSS Hardware Issue","BSS",
AQ121="Sites strategiques, MLL, Pylone, etc.","ENVTECH",
AQ121="AKTIVCO DEFAUT GE &amp; POWER Cabinet","AKTIVCO",
AQ121="AKTIVCO Coupure ENEO &amp; Baisse de tension","AKTIVCO GRID ONLY",
AQ121="Coupure ENEO &amp; Baisse de tension","IHS GRID ONLY",
AQ121="Defaut GE &amp; POWER Cabinet","IHS",
AQ121="Sharing","Partners",
AQ121="Sites strategiques &amp; DataCenter","SST &amp; DC",
AQ121="Exclu","Exclu",
AQ121="SAT","SAT",
AQ121="SPARE-ISSUE","SPARE-ISSUE",
AQ121="Fiber CAmtel","TRANS_FO_CAMTEL",
AQ121="Fiber AOF","Fiber AOF",
AQ121="Projet OCM (HUAWEI)","TRAVAUX-HUAWEI",
AQ121="Projet OCM (NOKIA)","TRAVAUX-NOKIA",
AQ121="ACCESS-ISSUE","ACCESS-ISSUE",
AQ121="Projet OCM (ZTE, NOKIA, autres projets)","TRAVAUX OCM",
AQ121="No root CAuse","No root cause",
AQ121="ODU HS","PDH",
AQ121="IP &amp; VLAN","PDH",
AQ121="Warehouse HUAWEI","SPARE-ISSUE",
AQ121="SPARE-HS","SPARE-ISSUE",
AQ121="Power Telco","BSS",AQ121="no impacts","no impacts"
),"")</f>
        <v>BSS</v>
      </c>
      <c r="AP121" s="48" t="str" cm="1">
        <f t="array" ref="AP121">IFERROR(_xlfn.IFS(
AQ121="MPR ISSUE","TX ISSUE",
AQ121="BSS Hardware Issue","RAN ISSUE",
AQ121="Sites strategiques, MLL, Pylone, etc.","ENVTECH",
AQ121="AKTIVCO DEFAUT GE &amp; POWER Cabinet","POWER ISSUE",
AQ121="AKTIVCO Coupure ENEO &amp; Baisse de tension","POWER ISSUE",
AQ121="Coupure ENEO &amp; Baisse de tension","POWER ISSUE",
AQ121="Defaut GE &amp; POWER Cabinet","POWER ISSUE",
AQ121="Sharing","POWER ISSUE",
AQ121="Sites strategiques &amp; DataCenter","POWER ISSUE",
AQ121="Exclu","Exclu",
AQ121="SAT","TX ISSUE",
AQ121="SPARE-ISSUE","SPARE-ISSUE",
AQ121="Fiber CAmtel","TX ISSUE",
AQ121="Fiber AOF","TX ISSUE",
AQ121="Projet OCM (HUAWEI)","TRAVAUX-HUAWEI",
AQ121="Projet OCM (NOKIA)","TRAVAUX -NOKIA",
AQ121="ACCESS-ISSUE","ACCESS-ISSUE",
AQ121="Projet OCM (ZTE, NOKIA, autres projets)","TRAVAUX OCM",
AQ121="No root CAuse","No root cause",
AQ121="ODU HS","TX ISSUE",
AQ121="IP &amp; VLAN","TX ISSUE",
AQ121="Warehouse HUAWEI","SPARE-ISSUE",
AQ121="SPARE-HS","SPARE-ISSUE",
AQ121="Power Telco","RAN ISSUE",AQ121="no impacts","no impacts"
),"")</f>
        <v>RAN ISSUE</v>
      </c>
      <c r="AQ121" s="67" t="s">
        <v>5320</v>
      </c>
      <c r="AR121" s="48" t="str" cm="1">
        <f t="array" ref="AR121">IFERROR(_xlfn.IFS(
AQ121="MPR ISSUE","ACTIVE",
AQ121="BSS Hardware Issue","ACTIVE",
AQ121="Sites strategiques, MLL, Pylone, etc.","PASSIVE",
AQ121="AKTIVCO DEFAUT GE &amp; POWER Cabinet","PASSIVE",
AQ121="AKTIVCO Coupure ENEO &amp; Baisse de tension","PASSIVE",
AQ121="Coupure ENEO &amp; Baisse de tension","PASSIVE",
AQ121="Defaut GE &amp; POWER Cabinet","PASSIVE",
AQ121="Sharing","PASSIVE",
AQ121="Sites strategiques &amp; DataCenter","PASSIVE",
AQ121="Exclu","Exclu",
AQ121="SAT","ACTIVE",
AQ121="SPARE-ISSUE","SPARE-ISSUE",
AQ121="Fiber CAmtel","ACTIVE",
AQ121="Fiber AOF","ACTIVE",
AQ121="Projet OCM (HUAWEI)","PLANNED WORKS",
AQ121="Projet OCM (NOKIA)","PLANNED WORKS",
AQ121="ACCESS-ISSUE","ACCESS-ISSUE",
AQ121="Projet OCM (ZTE, NOKIA, autres projets)","PLANNED WORKS",
AQ121="No root CAuse","No root cause",
AQ121="ODU HS","ACTIVE",
AQ121="IP &amp; VLAN","ACTIVE",
AQ121="Warehouse HUAWEI","SPARE-ISSUE",
AQ121="SPARE-HS","SPARE-ISSUE",
AQ121="Power Telco","ACTIVE", AQ121="no impacts","no impacts"
),"")</f>
        <v>ACTIVE</v>
      </c>
      <c r="AS121" s="92" t="s">
        <v>6074</v>
      </c>
      <c r="AT121" s="98" t="s">
        <v>2708</v>
      </c>
      <c r="AV121" s="17" t="s">
        <v>5537</v>
      </c>
      <c r="AW121" s="7" t="s">
        <v>6007</v>
      </c>
      <c r="AX121" s="6" t="s">
        <v>5537</v>
      </c>
      <c r="AY121" s="7"/>
      <c r="AZ121" s="3" t="s">
        <v>5537</v>
      </c>
      <c r="BA121" s="18" t="s">
        <v>5537</v>
      </c>
      <c r="BB121" s="18" t="s">
        <v>5537</v>
      </c>
      <c r="BC121" s="18" t="s">
        <v>5537</v>
      </c>
      <c r="BD121" s="18" t="s">
        <v>5537</v>
      </c>
      <c r="BE121" s="18" t="s">
        <v>5537</v>
      </c>
      <c r="BF121" s="18" t="s">
        <v>5537</v>
      </c>
      <c r="BG121" s="18" t="s">
        <v>5537</v>
      </c>
      <c r="BH121" s="18" t="s">
        <v>5537</v>
      </c>
      <c r="BI121" s="18" t="s">
        <v>5537</v>
      </c>
      <c r="BJ121" s="18" t="s">
        <v>5537</v>
      </c>
      <c r="BK121" s="18" t="s">
        <v>5537</v>
      </c>
      <c r="BL121" s="9" t="s">
        <v>5537</v>
      </c>
      <c r="BM121" s="14" t="s">
        <v>6462</v>
      </c>
      <c r="BN121" s="14" t="s">
        <v>2708</v>
      </c>
      <c r="BO121" s="14" t="str">
        <f>_xlfn.XLOOKUP(B121,'[4]cell downs 18042026 17h'!$B:$B,'[4]cell downs 18042026 17h'!$B:$B,"")</f>
        <v/>
      </c>
      <c r="BP121" s="14" t="str">
        <f>_xlfn.XLOOKUP(B121,'[5]Cells Huawei 19042026 15h'!$B:$B,'[5]Cells Huawei 19042026 15h'!$B:$B,"")</f>
        <v/>
      </c>
      <c r="BQ121" s="9" t="str">
        <f>_xlfn.XLOOKUP(B121,'[6]cells down 19042026 9H40'!$B:$B,'[6]cells down 19042026 9H40'!$B:$B,"")</f>
        <v>CTR_075</v>
      </c>
      <c r="BR121" s="9" t="s">
        <v>2708</v>
      </c>
      <c r="BS121" s="9" t="s">
        <v>12</v>
      </c>
      <c r="BT121" s="108"/>
    </row>
    <row r="122" spans="1:72" s="9" customFormat="1" ht="23" customHeight="1" x14ac:dyDescent="0.35">
      <c r="A122" s="16" t="s">
        <v>1164</v>
      </c>
      <c r="B122" s="8" t="s">
        <v>1165</v>
      </c>
      <c r="C122" s="3" t="str">
        <f>_xlfn.XLOOKUP(B122,'[1]daily break down'!$D:$D,'[1]daily break down'!$E:$E,"")</f>
        <v>Yaounde</v>
      </c>
      <c r="D122" s="1" t="s">
        <v>11</v>
      </c>
      <c r="E122" s="1" t="s">
        <v>12</v>
      </c>
      <c r="F122" s="3" t="s">
        <v>37</v>
      </c>
      <c r="G122" s="1" t="s">
        <v>38</v>
      </c>
      <c r="H122" s="34" t="str">
        <f>_xlfn.XLOOKUP(B122,[2]CALCULATION!$B:$B,[2]CALCULATION!$H:$H,"")</f>
        <v>ZTE</v>
      </c>
      <c r="I122" s="28">
        <v>0</v>
      </c>
      <c r="J122" s="28">
        <v>0</v>
      </c>
      <c r="K122" s="28">
        <v>0</v>
      </c>
      <c r="L122" s="28">
        <v>0</v>
      </c>
      <c r="M122" s="28">
        <v>4.5035891311605933</v>
      </c>
      <c r="N122" s="28">
        <v>6.1638030664920258</v>
      </c>
      <c r="O122" s="28">
        <v>6.1638030664920258</v>
      </c>
      <c r="P122" s="28">
        <v>6.1638030664920258</v>
      </c>
      <c r="Q122" s="28">
        <v>6.1638030664920258</v>
      </c>
      <c r="R122" s="28">
        <v>6.1638030664920258</v>
      </c>
      <c r="S122" s="93">
        <v>6.1638030664920258</v>
      </c>
      <c r="T122" s="93">
        <f>_xlfn.XLOOKUP(B122,'[3]Nur des jours'!$B:$B,'[3]Nur des jours'!$U:$U,"")</f>
        <v>6.1638030664920258</v>
      </c>
      <c r="U122" s="93">
        <v>6.1638030664920258</v>
      </c>
      <c r="V122" s="93">
        <v>6.1638030664920258</v>
      </c>
      <c r="W122" s="93">
        <v>6.1638030664920258</v>
      </c>
      <c r="X122" s="93">
        <v>6.1638030664920258</v>
      </c>
      <c r="Y122" s="93">
        <v>6.1638030664920258</v>
      </c>
      <c r="Z122" s="93">
        <v>6.1638030664920258</v>
      </c>
      <c r="AA122" s="93">
        <v>6.1638030664920258</v>
      </c>
      <c r="AB122" s="93">
        <v>6.2338949242793937</v>
      </c>
      <c r="AC122" s="93">
        <f>_xlfn.XLOOKUP(B122,'[3]Nur des jours'!$B:$B,'[3]Nur des jours'!$N:$N,"")</f>
        <v>6.1638030664920258</v>
      </c>
      <c r="AD122" s="93">
        <v>6.1638030664920258</v>
      </c>
      <c r="AE122" s="93">
        <v>6.1638030664920258</v>
      </c>
      <c r="AF122" s="93">
        <v>6.1638030664920258</v>
      </c>
      <c r="AG122" s="93"/>
      <c r="AH122" s="93">
        <v>6.1638030664920258</v>
      </c>
      <c r="AI122" s="93">
        <v>0</v>
      </c>
      <c r="AJ122" s="93">
        <v>0</v>
      </c>
      <c r="AK122" s="93">
        <v>11.819632409432067</v>
      </c>
      <c r="AL122" s="93">
        <v>6.1638030664920258</v>
      </c>
      <c r="AM122" s="49" t="s">
        <v>5559</v>
      </c>
      <c r="AN122" s="49"/>
      <c r="AO122" s="48" t="str" cm="1">
        <f t="array" ref="AO122">IFERROR(_xlfn.IFS(
AQ122="MPR ISSUE","PDH",
AQ122="BSS Hardware Issue","BSS",
AQ122="Sites strategiques, MLL, Pylone, etc.","ENVTECH",
AQ122="AKTIVCO DEFAUT GE &amp; POWER Cabinet","AKTIVCO",
AQ122="AKTIVCO Coupure ENEO &amp; Baisse de tension","AKTIVCO GRID ONLY",
AQ122="Coupure ENEO &amp; Baisse de tension","IHS GRID ONLY",
AQ122="Defaut GE &amp; POWER Cabinet","IHS",
AQ122="Sharing","Partners",
AQ122="Sites strategiques &amp; DataCenter","SST &amp; DC",
AQ122="Exclu","Exclu",
AQ122="SAT","SAT",
AQ122="SPARE-ISSUE","SPARE-ISSUE",
AQ122="Fiber CAmtel","TRANS_FO_CAMTEL",
AQ122="Fiber AOF","Fiber AOF",
AQ122="Projet OCM (HUAWEI)","TRAVAUX-HUAWEI",
AQ122="Projet OCM (NOKIA)","TRAVAUX-NOKIA",
AQ122="ACCESS-ISSUE","ACCESS-ISSUE",
AQ122="Projet OCM (ZTE, NOKIA, autres projets)","TRAVAUX OCM",
AQ122="No root CAuse","No root cause",
AQ122="ODU HS","PDH",
AQ122="IP &amp; VLAN","PDH",
AQ122="Warehouse HUAWEI","SPARE-ISSUE",
AQ122="SPARE-HS","SPARE-ISSUE",
AQ122="Power Telco","BSS",AQ122="no impacts","no impacts"
),"")</f>
        <v>BSS</v>
      </c>
      <c r="AP122" s="48" t="str" cm="1">
        <f t="array" ref="AP122">IFERROR(_xlfn.IFS(
AQ122="MPR ISSUE","TX ISSUE",
AQ122="BSS Hardware Issue","RAN ISSUE",
AQ122="Sites strategiques, MLL, Pylone, etc.","ENVTECH",
AQ122="AKTIVCO DEFAUT GE &amp; POWER Cabinet","POWER ISSUE",
AQ122="AKTIVCO Coupure ENEO &amp; Baisse de tension","POWER ISSUE",
AQ122="Coupure ENEO &amp; Baisse de tension","POWER ISSUE",
AQ122="Defaut GE &amp; POWER Cabinet","POWER ISSUE",
AQ122="Sharing","POWER ISSUE",
AQ122="Sites strategiques &amp; DataCenter","POWER ISSUE",
AQ122="Exclu","Exclu",
AQ122="SAT","TX ISSUE",
AQ122="SPARE-ISSUE","SPARE-ISSUE",
AQ122="Fiber CAmtel","TX ISSUE",
AQ122="Fiber AOF","TX ISSUE",
AQ122="Projet OCM (HUAWEI)","TRAVAUX-HUAWEI",
AQ122="Projet OCM (NOKIA)","TRAVAUX -NOKIA",
AQ122="ACCESS-ISSUE","ACCESS-ISSUE",
AQ122="Projet OCM (ZTE, NOKIA, autres projets)","TRAVAUX OCM",
AQ122="No root CAuse","No root cause",
AQ122="ODU HS","TX ISSUE",
AQ122="IP &amp; VLAN","TX ISSUE",
AQ122="Warehouse HUAWEI","SPARE-ISSUE",
AQ122="SPARE-HS","SPARE-ISSUE",
AQ122="Power Telco","RAN ISSUE",AQ122="no impacts","no impacts"
),"")</f>
        <v>RAN ISSUE</v>
      </c>
      <c r="AQ122" s="67" t="s">
        <v>5320</v>
      </c>
      <c r="AR122" s="48" t="str" cm="1">
        <f t="array" ref="AR122">IFERROR(_xlfn.IFS(
AQ122="MPR ISSUE","ACTIVE",
AQ122="BSS Hardware Issue","ACTIVE",
AQ122="Sites strategiques, MLL, Pylone, etc.","PASSIVE",
AQ122="AKTIVCO DEFAUT GE &amp; POWER Cabinet","PASSIVE",
AQ122="AKTIVCO Coupure ENEO &amp; Baisse de tension","PASSIVE",
AQ122="Coupure ENEO &amp; Baisse de tension","PASSIVE",
AQ122="Defaut GE &amp; POWER Cabinet","PASSIVE",
AQ122="Sharing","PASSIVE",
AQ122="Sites strategiques &amp; DataCenter","PASSIVE",
AQ122="Exclu","Exclu",
AQ122="SAT","ACTIVE",
AQ122="SPARE-ISSUE","SPARE-ISSUE",
AQ122="Fiber CAmtel","ACTIVE",
AQ122="Fiber AOF","ACTIVE",
AQ122="Projet OCM (HUAWEI)","PLANNED WORKS",
AQ122="Projet OCM (NOKIA)","PLANNED WORKS",
AQ122="ACCESS-ISSUE","ACCESS-ISSUE",
AQ122="Projet OCM (ZTE, NOKIA, autres projets)","PLANNED WORKS",
AQ122="No root CAuse","No root cause",
AQ122="ODU HS","ACTIVE",
AQ122="IP &amp; VLAN","ACTIVE",
AQ122="Warehouse HUAWEI","SPARE-ISSUE",
AQ122="SPARE-HS","SPARE-ISSUE",
AQ122="Power Telco","ACTIVE", AQ122="no impacts","no impacts"
),"")</f>
        <v>ACTIVE</v>
      </c>
      <c r="AS122" s="92" t="s">
        <v>6075</v>
      </c>
      <c r="AT122" s="98" t="s">
        <v>1165</v>
      </c>
      <c r="AV122" s="17" t="s">
        <v>5537</v>
      </c>
      <c r="AW122" s="7" t="s">
        <v>6007</v>
      </c>
      <c r="AX122" s="6" t="s">
        <v>5537</v>
      </c>
      <c r="AY122" s="7"/>
      <c r="AZ122" s="3" t="s">
        <v>5537</v>
      </c>
      <c r="BA122" s="18" t="s">
        <v>5537</v>
      </c>
      <c r="BB122" s="18" t="s">
        <v>5537</v>
      </c>
      <c r="BC122" s="18" t="s">
        <v>5537</v>
      </c>
      <c r="BD122" s="18" t="s">
        <v>5537</v>
      </c>
      <c r="BE122" s="18" t="s">
        <v>5537</v>
      </c>
      <c r="BF122" s="18" t="s">
        <v>5537</v>
      </c>
      <c r="BG122" s="18" t="s">
        <v>5537</v>
      </c>
      <c r="BH122" s="18" t="s">
        <v>5537</v>
      </c>
      <c r="BI122" s="18" t="s">
        <v>5537</v>
      </c>
      <c r="BJ122" s="18" t="s">
        <v>5537</v>
      </c>
      <c r="BK122" s="18" t="s">
        <v>5537</v>
      </c>
      <c r="BL122" s="9" t="s">
        <v>5537</v>
      </c>
      <c r="BM122" s="14" t="s">
        <v>6448</v>
      </c>
      <c r="BN122" s="14" t="s">
        <v>5537</v>
      </c>
      <c r="BO122" s="14" t="str">
        <f>_xlfn.XLOOKUP(B122,'[4]cell downs 18042026 17h'!$B:$B,'[4]cell downs 18042026 17h'!$B:$B,"")</f>
        <v/>
      </c>
      <c r="BP122" s="14" t="str">
        <f>_xlfn.XLOOKUP(B122,'[5]Cells Huawei 19042026 15h'!$B:$B,'[5]Cells Huawei 19042026 15h'!$B:$B,"")</f>
        <v/>
      </c>
      <c r="BQ122" s="9" t="str">
        <f>_xlfn.XLOOKUP(B122,'[6]cells down 19042026 9H40'!$B:$B,'[6]cells down 19042026 9H40'!$B:$B,"")</f>
        <v>CTR_262</v>
      </c>
      <c r="BR122" s="9" t="s">
        <v>1165</v>
      </c>
      <c r="BS122" s="9" t="s">
        <v>5537</v>
      </c>
      <c r="BT122" s="108"/>
    </row>
    <row r="123" spans="1:72" s="9" customFormat="1" x14ac:dyDescent="0.35">
      <c r="A123" s="1" t="s">
        <v>2482</v>
      </c>
      <c r="B123" s="8" t="s">
        <v>2483</v>
      </c>
      <c r="C123" s="3" t="str">
        <f>_xlfn.XLOOKUP(B123,'[1]daily break down'!$D:$D,'[1]daily break down'!$E:$E,"")</f>
        <v>CENTRE</v>
      </c>
      <c r="D123" s="1" t="s">
        <v>21</v>
      </c>
      <c r="E123" s="1" t="s">
        <v>122</v>
      </c>
      <c r="F123" s="3" t="s">
        <v>226</v>
      </c>
      <c r="G123" s="1" t="s">
        <v>2482</v>
      </c>
      <c r="H123" s="33" t="str">
        <f>_xlfn.XLOOKUP(B123,[2]CALCULATION!$B:$B,[2]CALCULATION!$H:$H,"")</f>
        <v>NOKIA</v>
      </c>
      <c r="I123" s="28">
        <v>0</v>
      </c>
      <c r="J123" s="28">
        <v>0</v>
      </c>
      <c r="K123" s="28">
        <v>0</v>
      </c>
      <c r="L123" s="28">
        <v>0</v>
      </c>
      <c r="M123" s="28">
        <v>0</v>
      </c>
      <c r="N123" s="28">
        <v>0</v>
      </c>
      <c r="O123" s="28">
        <v>0</v>
      </c>
      <c r="P123" s="28">
        <v>0</v>
      </c>
      <c r="Q123" s="28">
        <v>0</v>
      </c>
      <c r="R123" s="28">
        <v>0</v>
      </c>
      <c r="S123" s="93">
        <v>0</v>
      </c>
      <c r="T123" s="93">
        <f>_xlfn.XLOOKUP(B123,'[3]Nur des jours'!$B:$B,'[3]Nur des jours'!$U:$U,"")</f>
        <v>0</v>
      </c>
      <c r="U123" s="93">
        <v>0</v>
      </c>
      <c r="V123" s="93">
        <v>0</v>
      </c>
      <c r="W123" s="93">
        <v>0</v>
      </c>
      <c r="X123" s="93">
        <v>0</v>
      </c>
      <c r="Y123" s="93">
        <v>0</v>
      </c>
      <c r="Z123" s="93">
        <v>7.0448559353714687E-3</v>
      </c>
      <c r="AA123" s="93">
        <v>1.6076361244517499</v>
      </c>
      <c r="AB123" s="93">
        <v>4.3260232853453022</v>
      </c>
      <c r="AC123" s="93">
        <f>_xlfn.XLOOKUP(B123,'[3]Nur des jours'!$B:$B,'[3]Nur des jours'!$N:$N,"")</f>
        <v>6.163410694769043</v>
      </c>
      <c r="AD123" s="93">
        <v>6.163410694769043</v>
      </c>
      <c r="AE123" s="93">
        <v>4.9735720859774117</v>
      </c>
      <c r="AF123" s="93">
        <v>5.8806028818852187</v>
      </c>
      <c r="AG123" s="93"/>
      <c r="AH123" s="93">
        <v>6.1635177052389469</v>
      </c>
      <c r="AI123" s="93">
        <v>10.788980412375254</v>
      </c>
      <c r="AJ123" s="93">
        <v>4.5901037363444415</v>
      </c>
      <c r="AK123" s="93">
        <v>5.9098162047160336</v>
      </c>
      <c r="AL123" s="93">
        <v>6.1635177052389469</v>
      </c>
      <c r="AM123" s="49" t="s">
        <v>5559</v>
      </c>
      <c r="AN123" s="49"/>
      <c r="AO123" s="48" t="str" cm="1">
        <f t="array" ref="AO123">IFERROR(_xlfn.IFS(
AQ123="MPR ISSUE","PDH",
AQ123="BSS Hardware Issue","BSS",
AQ123="Sites strategiques, MLL, Pylone, etc.","ENVTECH",
AQ123="AKTIVCO DEFAUT GE &amp; POWER Cabinet","AKTIVCO",
AQ123="AKTIVCO Coupure ENEO &amp; Baisse de tension","AKTIVCO GRID ONLY",
AQ123="Coupure ENEO &amp; Baisse de tension","IHS GRID ONLY",
AQ123="Defaut GE &amp; POWER Cabinet","IHS",
AQ123="Sharing","Partners",
AQ123="Sites strategiques &amp; DataCenter","SST &amp; DC",
AQ123="Exclu","Exclu",
AQ123="SAT","SAT",
AQ123="SPARE-ISSUE","SPARE-ISSUE",
AQ123="Fiber CAmtel","TRANS_FO_CAMTEL",
AQ123="Fiber AOF","Fiber AOF",
AQ123="Projet OCM (HUAWEI)","TRAVAUX-HUAWEI",
AQ123="Projet OCM (NOKIA)","TRAVAUX-NOKIA",
AQ123="ACCESS-ISSUE","ACCESS-ISSUE",
AQ123="Projet OCM (ZTE, NOKIA, autres projets)","TRAVAUX OCM",
AQ123="No root CAuse","No root cause",
AQ123="ODU HS","PDH",
AQ123="IP &amp; VLAN","PDH",
AQ123="Warehouse HUAWEI","SPARE-ISSUE",
AQ123="SPARE-HS","SPARE-ISSUE",
AQ123="Power Telco","BSS",AQ123="no impacts","no impacts"
),"")</f>
        <v>ENVTECH</v>
      </c>
      <c r="AP123" s="48" t="str" cm="1">
        <f t="array" ref="AP123">IFERROR(_xlfn.IFS(
AQ123="MPR ISSUE","TX ISSUE",
AQ123="BSS Hardware Issue","RAN ISSUE",
AQ123="Sites strategiques, MLL, Pylone, etc.","ENVTECH",
AQ123="AKTIVCO DEFAUT GE &amp; POWER Cabinet","POWER ISSUE",
AQ123="AKTIVCO Coupure ENEO &amp; Baisse de tension","POWER ISSUE",
AQ123="Coupure ENEO &amp; Baisse de tension","POWER ISSUE",
AQ123="Defaut GE &amp; POWER Cabinet","POWER ISSUE",
AQ123="Sharing","POWER ISSUE",
AQ123="Sites strategiques &amp; DataCenter","POWER ISSUE",
AQ123="Exclu","Exclu",
AQ123="SAT","TX ISSUE",
AQ123="SPARE-ISSUE","SPARE-ISSUE",
AQ123="Fiber CAmtel","TX ISSUE",
AQ123="Fiber AOF","TX ISSUE",
AQ123="Projet OCM (HUAWEI)","TRAVAUX-HUAWEI",
AQ123="Projet OCM (NOKIA)","TRAVAUX -NOKIA",
AQ123="ACCESS-ISSUE","ACCESS-ISSUE",
AQ123="Projet OCM (ZTE, NOKIA, autres projets)","TRAVAUX OCM",
AQ123="No root CAuse","No root cause",
AQ123="ODU HS","TX ISSUE",
AQ123="IP &amp; VLAN","TX ISSUE",
AQ123="Warehouse HUAWEI","SPARE-ISSUE",
AQ123="SPARE-HS","SPARE-ISSUE",
AQ123="Power Telco","RAN ISSUE",AQ123="no impacts","no impacts"
),"")</f>
        <v>ENVTECH</v>
      </c>
      <c r="AQ123" s="67" t="s">
        <v>5323</v>
      </c>
      <c r="AR123" s="48" t="str" cm="1">
        <f t="array" ref="AR123">IFERROR(_xlfn.IFS(
AQ123="MPR ISSUE","ACTIVE",
AQ123="BSS Hardware Issue","ACTIVE",
AQ123="Sites strategiques, MLL, Pylone, etc.","PASSIVE",
AQ123="AKTIVCO DEFAUT GE &amp; POWER Cabinet","PASSIVE",
AQ123="AKTIVCO Coupure ENEO &amp; Baisse de tension","PASSIVE",
AQ123="Coupure ENEO &amp; Baisse de tension","PASSIVE",
AQ123="Defaut GE &amp; POWER Cabinet","PASSIVE",
AQ123="Sharing","PASSIVE",
AQ123="Sites strategiques &amp; DataCenter","PASSIVE",
AQ123="Exclu","Exclu",
AQ123="SAT","ACTIVE",
AQ123="SPARE-ISSUE","SPARE-ISSUE",
AQ123="Fiber CAmtel","ACTIVE",
AQ123="Fiber AOF","ACTIVE",
AQ123="Projet OCM (HUAWEI)","PLANNED WORKS",
AQ123="Projet OCM (NOKIA)","PLANNED WORKS",
AQ123="ACCESS-ISSUE","ACCESS-ISSUE",
AQ123="Projet OCM (ZTE, NOKIA, autres projets)","PLANNED WORKS",
AQ123="No root CAuse","No root cause",
AQ123="ODU HS","ACTIVE",
AQ123="IP &amp; VLAN","ACTIVE",
AQ123="Warehouse HUAWEI","SPARE-ISSUE",
AQ123="SPARE-HS","SPARE-ISSUE",
AQ123="Power Telco","ACTIVE", AQ123="no impacts","no impacts"
),"")</f>
        <v>PASSIVE</v>
      </c>
      <c r="AS123" s="92" t="s">
        <v>6031</v>
      </c>
      <c r="AT123" s="98" t="s">
        <v>2483</v>
      </c>
      <c r="AV123" s="17" t="s">
        <v>5537</v>
      </c>
      <c r="AW123" s="7" t="s">
        <v>6120</v>
      </c>
      <c r="AX123" s="6" t="s">
        <v>6399</v>
      </c>
      <c r="AY123" s="7"/>
      <c r="AZ123" s="3" t="s">
        <v>5537</v>
      </c>
      <c r="BA123" s="18" t="s">
        <v>5537</v>
      </c>
      <c r="BB123" s="18" t="s">
        <v>5537</v>
      </c>
      <c r="BC123" s="18" t="s">
        <v>5537</v>
      </c>
      <c r="BD123" s="18" t="s">
        <v>5537</v>
      </c>
      <c r="BE123" s="18" t="s">
        <v>5537</v>
      </c>
      <c r="BF123" s="18" t="s">
        <v>5537</v>
      </c>
      <c r="BG123" s="18" t="s">
        <v>6231</v>
      </c>
      <c r="BH123" s="18" t="s">
        <v>6232</v>
      </c>
      <c r="BI123" s="18" t="s">
        <v>5537</v>
      </c>
      <c r="BJ123" s="18" t="s">
        <v>5537</v>
      </c>
      <c r="BK123" s="18" t="s">
        <v>5537</v>
      </c>
      <c r="BL123" s="9" t="s">
        <v>5537</v>
      </c>
      <c r="BM123" s="14" t="s">
        <v>6463</v>
      </c>
      <c r="BN123" s="14" t="s">
        <v>5537</v>
      </c>
      <c r="BO123" s="14" t="str">
        <f>_xlfn.XLOOKUP(B123,'[4]cell downs 18042026 17h'!$B:$B,'[4]cell downs 18042026 17h'!$B:$B,"")</f>
        <v/>
      </c>
      <c r="BP123" s="14" t="str">
        <f>_xlfn.XLOOKUP(B123,'[5]Cells Huawei 19042026 15h'!$B:$B,'[5]Cells Huawei 19042026 15h'!$B:$B,"")</f>
        <v/>
      </c>
      <c r="BQ123" s="9" t="str">
        <f>_xlfn.XLOOKUP(B123,'[6]cells down 19042026 9H40'!$B:$B,'[6]cells down 19042026 9H40'!$B:$B,"")</f>
        <v/>
      </c>
      <c r="BR123" s="9" t="s">
        <v>5537</v>
      </c>
      <c r="BS123" s="9" t="s">
        <v>318</v>
      </c>
      <c r="BT123" s="108"/>
    </row>
    <row r="124" spans="1:72" s="9" customFormat="1" x14ac:dyDescent="0.35">
      <c r="A124" s="3" t="s">
        <v>573</v>
      </c>
      <c r="B124" s="25" t="s">
        <v>574</v>
      </c>
      <c r="C124" s="3" t="str">
        <f>_xlfn.XLOOKUP(B124,'[1]daily break down'!$D:$D,'[1]daily break down'!$E:$E,"")</f>
        <v>CENTRE</v>
      </c>
      <c r="D124" s="3" t="s">
        <v>11</v>
      </c>
      <c r="E124" s="3" t="s">
        <v>12</v>
      </c>
      <c r="F124" s="3" t="s">
        <v>226</v>
      </c>
      <c r="G124" s="3" t="s">
        <v>575</v>
      </c>
      <c r="H124" s="33" t="str">
        <f>_xlfn.XLOOKUP(B124,[2]CALCULATION!$B:$B,[2]CALCULATION!$H:$H,"")</f>
        <v>NOKIA</v>
      </c>
      <c r="I124" s="28">
        <v>0</v>
      </c>
      <c r="J124" s="28">
        <v>0</v>
      </c>
      <c r="K124" s="28">
        <v>0</v>
      </c>
      <c r="L124" s="28">
        <v>0</v>
      </c>
      <c r="M124" s="28">
        <v>0</v>
      </c>
      <c r="N124" s="28">
        <v>0.37895974408802824</v>
      </c>
      <c r="O124" s="28">
        <v>0</v>
      </c>
      <c r="P124" s="28">
        <v>0</v>
      </c>
      <c r="Q124" s="28">
        <v>2.1924840126357958</v>
      </c>
      <c r="R124" s="28">
        <v>0</v>
      </c>
      <c r="S124" s="93">
        <v>0</v>
      </c>
      <c r="T124" s="93">
        <f>_xlfn.XLOOKUP(B124,'[3]Nur des jours'!$B:$B,'[3]Nur des jours'!$U:$U,"")</f>
        <v>0</v>
      </c>
      <c r="U124" s="93">
        <v>0.38095727285957653</v>
      </c>
      <c r="V124" s="93">
        <v>0</v>
      </c>
      <c r="W124" s="93">
        <v>0</v>
      </c>
      <c r="X124" s="93">
        <v>1.0101074955840346</v>
      </c>
      <c r="Y124" s="93">
        <v>1.6675263174415651</v>
      </c>
      <c r="Z124" s="93">
        <v>2.9619963017181599</v>
      </c>
      <c r="AA124" s="93">
        <v>9.7888005695810598</v>
      </c>
      <c r="AB124" s="93">
        <v>5.1851388139815606</v>
      </c>
      <c r="AC124" s="93">
        <f>_xlfn.XLOOKUP(B124,'[3]Nur des jours'!$B:$B,'[3]Nur des jours'!$N:$N,"")</f>
        <v>0</v>
      </c>
      <c r="AD124" s="93">
        <v>0</v>
      </c>
      <c r="AE124" s="93">
        <v>1.9352308429856777</v>
      </c>
      <c r="AF124" s="93">
        <v>2.3766133611845914</v>
      </c>
      <c r="AG124" s="93"/>
      <c r="AH124" s="93">
        <v>5.8766404705036335</v>
      </c>
      <c r="AI124" s="93">
        <v>10.018249743214673</v>
      </c>
      <c r="AJ124" s="93">
        <v>4.3794583507587275</v>
      </c>
      <c r="AK124" s="93">
        <v>5.7063584697515903</v>
      </c>
      <c r="AL124" s="93">
        <v>5.8766404705036335</v>
      </c>
      <c r="AM124" s="49" t="s">
        <v>5559</v>
      </c>
      <c r="AN124" s="49"/>
      <c r="AO124" s="48" t="str" cm="1">
        <f t="array" ref="AO124">IFERROR(_xlfn.IFS(
AQ124="MPR ISSUE","PDH",
AQ124="BSS Hardware Issue","BSS",
AQ124="Sites strategiques, MLL, Pylone, etc.","ENVTECH",
AQ124="AKTIVCO DEFAUT GE &amp; POWER Cabinet","AKTIVCO",
AQ124="AKTIVCO Coupure ENEO &amp; Baisse de tension","AKTIVCO GRID ONLY",
AQ124="Coupure ENEO &amp; Baisse de tension","IHS GRID ONLY",
AQ124="Defaut GE &amp; POWER Cabinet","IHS",
AQ124="Sharing","Partners",
AQ124="Sites strategiques &amp; DataCenter","SST &amp; DC",
AQ124="Exclu","Exclu",
AQ124="SAT","SAT",
AQ124="SPARE-ISSUE","SPARE-ISSUE",
AQ124="Fiber CAmtel","TRANS_FO_CAMTEL",
AQ124="Fiber AOF","Fiber AOF",
AQ124="Projet OCM (HUAWEI)","TRAVAUX-HUAWEI",
AQ124="Projet OCM (NOKIA)","TRAVAUX-NOKIA",
AQ124="ACCESS-ISSUE","ACCESS-ISSUE",
AQ124="Projet OCM (ZTE, NOKIA, autres projets)","TRAVAUX OCM",
AQ124="No root CAuse","No root cause",
AQ124="ODU HS","PDH",
AQ124="IP &amp; VLAN","PDH",
AQ124="Warehouse HUAWEI","SPARE-ISSUE",
AQ124="SPARE-HS","SPARE-ISSUE",
AQ124="Power Telco","BSS",AQ124="no impacts","no impacts"
),"")</f>
        <v>No root cause</v>
      </c>
      <c r="AP124" s="48" t="str" cm="1">
        <f t="array" ref="AP124">IFERROR(_xlfn.IFS(
AQ124="MPR ISSUE","TX ISSUE",
AQ124="BSS Hardware Issue","RAN ISSUE",
AQ124="Sites strategiques, MLL, Pylone, etc.","ENVTECH",
AQ124="AKTIVCO DEFAUT GE &amp; POWER Cabinet","POWER ISSUE",
AQ124="AKTIVCO Coupure ENEO &amp; Baisse de tension","POWER ISSUE",
AQ124="Coupure ENEO &amp; Baisse de tension","POWER ISSUE",
AQ124="Defaut GE &amp; POWER Cabinet","POWER ISSUE",
AQ124="Sharing","POWER ISSUE",
AQ124="Sites strategiques &amp; DataCenter","POWER ISSUE",
AQ124="Exclu","Exclu",
AQ124="SAT","TX ISSUE",
AQ124="SPARE-ISSUE","SPARE-ISSUE",
AQ124="Fiber CAmtel","TX ISSUE",
AQ124="Fiber AOF","TX ISSUE",
AQ124="Projet OCM (HUAWEI)","TRAVAUX-HUAWEI",
AQ124="Projet OCM (NOKIA)","TRAVAUX -NOKIA",
AQ124="ACCESS-ISSUE","ACCESS-ISSUE",
AQ124="Projet OCM (ZTE, NOKIA, autres projets)","TRAVAUX OCM",
AQ124="No root CAuse","No root cause",
AQ124="ODU HS","TX ISSUE",
AQ124="IP &amp; VLAN","TX ISSUE",
AQ124="Warehouse HUAWEI","SPARE-ISSUE",
AQ124="SPARE-HS","SPARE-ISSUE",
AQ124="Power Telco","RAN ISSUE",AQ124="no impacts","no impacts"
),"")</f>
        <v>No root cause</v>
      </c>
      <c r="AQ124" s="67" t="s">
        <v>5344</v>
      </c>
      <c r="AR124" s="48" t="str" cm="1">
        <f t="array" ref="AR124">IFERROR(_xlfn.IFS(
AQ124="MPR ISSUE","ACTIVE",
AQ124="BSS Hardware Issue","ACTIVE",
AQ124="Sites strategiques, MLL, Pylone, etc.","PASSIVE",
AQ124="AKTIVCO DEFAUT GE &amp; POWER Cabinet","PASSIVE",
AQ124="AKTIVCO Coupure ENEO &amp; Baisse de tension","PASSIVE",
AQ124="Coupure ENEO &amp; Baisse de tension","PASSIVE",
AQ124="Defaut GE &amp; POWER Cabinet","PASSIVE",
AQ124="Sharing","PASSIVE",
AQ124="Sites strategiques &amp; DataCenter","PASSIVE",
AQ124="Exclu","Exclu",
AQ124="SAT","ACTIVE",
AQ124="SPARE-ISSUE","SPARE-ISSUE",
AQ124="Fiber CAmtel","ACTIVE",
AQ124="Fiber AOF","ACTIVE",
AQ124="Projet OCM (HUAWEI)","PLANNED WORKS",
AQ124="Projet OCM (NOKIA)","PLANNED WORKS",
AQ124="ACCESS-ISSUE","ACCESS-ISSUE",
AQ124="Projet OCM (ZTE, NOKIA, autres projets)","PLANNED WORKS",
AQ124="No root CAuse","No root cause",
AQ124="ODU HS","ACTIVE",
AQ124="IP &amp; VLAN","ACTIVE",
AQ124="Warehouse HUAWEI","SPARE-ISSUE",
AQ124="SPARE-HS","SPARE-ISSUE",
AQ124="Power Telco","ACTIVE", AQ124="no impacts","no impacts"
),"")</f>
        <v>No root cause</v>
      </c>
      <c r="AS124" s="92" t="s">
        <v>6040</v>
      </c>
      <c r="AT124" s="98" t="s">
        <v>574</v>
      </c>
      <c r="AV124" s="17" t="s">
        <v>5537</v>
      </c>
      <c r="AW124" s="7" t="s">
        <v>6007</v>
      </c>
      <c r="AX124" s="6" t="s">
        <v>5537</v>
      </c>
      <c r="AY124" s="7"/>
      <c r="AZ124" s="3" t="s">
        <v>5537</v>
      </c>
      <c r="BA124" s="18" t="s">
        <v>5537</v>
      </c>
      <c r="BB124" s="18" t="s">
        <v>5537</v>
      </c>
      <c r="BC124" s="18" t="s">
        <v>5537</v>
      </c>
      <c r="BD124" s="18" t="s">
        <v>5537</v>
      </c>
      <c r="BE124" s="18" t="s">
        <v>5537</v>
      </c>
      <c r="BF124" s="18" t="s">
        <v>5537</v>
      </c>
      <c r="BG124" s="18" t="s">
        <v>5537</v>
      </c>
      <c r="BH124" s="18" t="s">
        <v>5537</v>
      </c>
      <c r="BI124" s="18" t="s">
        <v>5537</v>
      </c>
      <c r="BJ124" s="18" t="s">
        <v>5537</v>
      </c>
      <c r="BK124" s="18" t="s">
        <v>5537</v>
      </c>
      <c r="BL124" s="9" t="s">
        <v>5733</v>
      </c>
      <c r="BM124" s="14" t="s">
        <v>6448</v>
      </c>
      <c r="BN124" s="14" t="s">
        <v>5537</v>
      </c>
      <c r="BO124" s="14" t="str">
        <f>_xlfn.XLOOKUP(B124,'[4]cell downs 18042026 17h'!$B:$B,'[4]cell downs 18042026 17h'!$B:$B,"")</f>
        <v/>
      </c>
      <c r="BP124" s="14" t="str">
        <f>_xlfn.XLOOKUP(B124,'[5]Cells Huawei 19042026 15h'!$B:$B,'[5]Cells Huawei 19042026 15h'!$B:$B,"")</f>
        <v/>
      </c>
      <c r="BQ124" s="9" t="str">
        <f>_xlfn.XLOOKUP(B124,'[6]cells down 19042026 9H40'!$B:$B,'[6]cells down 19042026 9H40'!$B:$B,"")</f>
        <v/>
      </c>
      <c r="BR124" s="9" t="s">
        <v>574</v>
      </c>
      <c r="BS124" s="9" t="s">
        <v>5459</v>
      </c>
      <c r="BT124" s="108"/>
    </row>
    <row r="125" spans="1:72" s="9" customFormat="1" ht="21.5" customHeight="1" x14ac:dyDescent="0.35">
      <c r="A125" s="3" t="s">
        <v>111</v>
      </c>
      <c r="B125" s="25" t="s">
        <v>112</v>
      </c>
      <c r="C125" s="3" t="str">
        <f>_xlfn.XLOOKUP(B125,'[1]daily break down'!$D:$D,'[1]daily break down'!$E:$E,"")</f>
        <v>Yaounde</v>
      </c>
      <c r="D125" s="3" t="s">
        <v>113</v>
      </c>
      <c r="E125" s="3" t="s">
        <v>114</v>
      </c>
      <c r="F125" s="3" t="s">
        <v>37</v>
      </c>
      <c r="G125" s="3" t="s">
        <v>115</v>
      </c>
      <c r="H125" s="34" t="str">
        <f>_xlfn.XLOOKUP(B125,[2]CALCULATION!$B:$B,[2]CALCULATION!$H:$H,"")</f>
        <v>ZTE</v>
      </c>
      <c r="I125" s="28">
        <v>0</v>
      </c>
      <c r="J125" s="28">
        <v>0</v>
      </c>
      <c r="K125" s="28">
        <v>0</v>
      </c>
      <c r="L125" s="28">
        <v>27.364467672850438</v>
      </c>
      <c r="M125" s="28">
        <v>0</v>
      </c>
      <c r="N125" s="28">
        <v>0</v>
      </c>
      <c r="O125" s="28">
        <v>0</v>
      </c>
      <c r="P125" s="28">
        <v>4.9707255024498247</v>
      </c>
      <c r="Q125" s="28">
        <v>0.15421992221052261</v>
      </c>
      <c r="R125" s="28">
        <v>0</v>
      </c>
      <c r="S125" s="93">
        <v>0</v>
      </c>
      <c r="T125" s="93">
        <f>_xlfn.XLOOKUP(B125,'[3]Nur des jours'!$B:$B,'[3]Nur des jours'!$U:$U,"")</f>
        <v>20.548364451977982</v>
      </c>
      <c r="U125" s="93">
        <v>9.054530395253872</v>
      </c>
      <c r="V125" s="93">
        <v>8.5472472626721814</v>
      </c>
      <c r="W125" s="93">
        <v>20.548364451977985</v>
      </c>
      <c r="X125" s="93">
        <v>14.843689806610676</v>
      </c>
      <c r="Y125" s="93">
        <v>6.960121478285429</v>
      </c>
      <c r="Z125" s="93">
        <v>10.639016588049639</v>
      </c>
      <c r="AA125" s="93">
        <v>0</v>
      </c>
      <c r="AB125" s="93">
        <v>0</v>
      </c>
      <c r="AC125" s="93">
        <f>_xlfn.XLOOKUP(B125,'[3]Nur des jours'!$B:$B,'[3]Nur des jours'!$N:$N,"")</f>
        <v>0.68632948381002878</v>
      </c>
      <c r="AD125" s="93">
        <v>0.68632948381002878</v>
      </c>
      <c r="AE125" s="93">
        <v>0.73760533397254291</v>
      </c>
      <c r="AF125" s="93">
        <v>6.2676388924559063</v>
      </c>
      <c r="AG125" s="93"/>
      <c r="AH125" s="93">
        <v>5.6291787588497684</v>
      </c>
      <c r="AI125" s="93">
        <v>2.0906272356310125</v>
      </c>
      <c r="AJ125" s="93">
        <v>1.9714070537994155</v>
      </c>
      <c r="AK125" s="93">
        <v>8.9528585452659133</v>
      </c>
      <c r="AL125" s="93">
        <v>5.6291787588497684</v>
      </c>
      <c r="AM125" s="49" t="s">
        <v>5559</v>
      </c>
      <c r="AN125" s="49"/>
      <c r="AO125" s="48" t="str" cm="1">
        <f t="array" ref="AO125">IFERROR(_xlfn.IFS(
AQ125="MPR ISSUE","PDH",
AQ125="BSS Hardware Issue","BSS",
AQ125="Sites strategiques, MLL, Pylone, etc.","ENVTECH",
AQ125="AKTIVCO DEFAUT GE &amp; POWER Cabinet","AKTIVCO",
AQ125="AKTIVCO Coupure ENEO &amp; Baisse de tension","AKTIVCO GRID ONLY",
AQ125="Coupure ENEO &amp; Baisse de tension","IHS GRID ONLY",
AQ125="Defaut GE &amp; POWER Cabinet","IHS",
AQ125="Sharing","Partners",
AQ125="Sites strategiques &amp; DataCenter","SST &amp; DC",
AQ125="Exclu","Exclu",
AQ125="SAT","SAT",
AQ125="SPARE-ISSUE","SPARE-ISSUE",
AQ125="Fiber CAmtel","TRANS_FO_CAMTEL",
AQ125="Fiber AOF","Fiber AOF",
AQ125="Projet OCM (HUAWEI)","TRAVAUX-HUAWEI",
AQ125="Projet OCM (NOKIA)","TRAVAUX-NOKIA",
AQ125="ACCESS-ISSUE","ACCESS-ISSUE",
AQ125="Projet OCM (ZTE, NOKIA, autres projets)","TRAVAUX OCM",
AQ125="No root CAuse","No root cause",
AQ125="ODU HS","PDH",
AQ125="IP &amp; VLAN","PDH",
AQ125="Warehouse HUAWEI","SPARE-ISSUE",
AQ125="SPARE-HS","SPARE-ISSUE",
AQ125="Power Telco","BSS",AQ125="no impacts","no impacts"
),"")</f>
        <v>IHS GRID ONLY</v>
      </c>
      <c r="AP125" s="48" t="str" cm="1">
        <f t="array" ref="AP125">IFERROR(_xlfn.IFS(
AQ125="MPR ISSUE","TX ISSUE",
AQ125="BSS Hardware Issue","RAN ISSUE",
AQ125="Sites strategiques, MLL, Pylone, etc.","ENVTECH",
AQ125="AKTIVCO DEFAUT GE &amp; POWER Cabinet","POWER ISSUE",
AQ125="AKTIVCO Coupure ENEO &amp; Baisse de tension","POWER ISSUE",
AQ125="Coupure ENEO &amp; Baisse de tension","POWER ISSUE",
AQ125="Defaut GE &amp; POWER Cabinet","POWER ISSUE",
AQ125="Sharing","POWER ISSUE",
AQ125="Sites strategiques &amp; DataCenter","POWER ISSUE",
AQ125="Exclu","Exclu",
AQ125="SAT","TX ISSUE",
AQ125="SPARE-ISSUE","SPARE-ISSUE",
AQ125="Fiber CAmtel","TX ISSUE",
AQ125="Fiber AOF","TX ISSUE",
AQ125="Projet OCM (HUAWEI)","TRAVAUX-HUAWEI",
AQ125="Projet OCM (NOKIA)","TRAVAUX -NOKIA",
AQ125="ACCESS-ISSUE","ACCESS-ISSUE",
AQ125="Projet OCM (ZTE, NOKIA, autres projets)","TRAVAUX OCM",
AQ125="No root CAuse","No root cause",
AQ125="ODU HS","TX ISSUE",
AQ125="IP &amp; VLAN","TX ISSUE",
AQ125="Warehouse HUAWEI","SPARE-ISSUE",
AQ125="SPARE-HS","SPARE-ISSUE",
AQ125="Power Telco","RAN ISSUE",AQ125="no impacts","no impacts"
),"")</f>
        <v>POWER ISSUE</v>
      </c>
      <c r="AQ125" s="67" t="s">
        <v>5329</v>
      </c>
      <c r="AR125" s="48" t="str" cm="1">
        <f t="array" ref="AR125">IFERROR(_xlfn.IFS(
AQ125="MPR ISSUE","ACTIVE",
AQ125="BSS Hardware Issue","ACTIVE",
AQ125="Sites strategiques, MLL, Pylone, etc.","PASSIVE",
AQ125="AKTIVCO DEFAUT GE &amp; POWER Cabinet","PASSIVE",
AQ125="AKTIVCO Coupure ENEO &amp; Baisse de tension","PASSIVE",
AQ125="Coupure ENEO &amp; Baisse de tension","PASSIVE",
AQ125="Defaut GE &amp; POWER Cabinet","PASSIVE",
AQ125="Sharing","PASSIVE",
AQ125="Sites strategiques &amp; DataCenter","PASSIVE",
AQ125="Exclu","Exclu",
AQ125="SAT","ACTIVE",
AQ125="SPARE-ISSUE","SPARE-ISSUE",
AQ125="Fiber CAmtel","ACTIVE",
AQ125="Fiber AOF","ACTIVE",
AQ125="Projet OCM (HUAWEI)","PLANNED WORKS",
AQ125="Projet OCM (NOKIA)","PLANNED WORKS",
AQ125="ACCESS-ISSUE","ACCESS-ISSUE",
AQ125="Projet OCM (ZTE, NOKIA, autres projets)","PLANNED WORKS",
AQ125="No root CAuse","No root cause",
AQ125="ODU HS","ACTIVE",
AQ125="IP &amp; VLAN","ACTIVE",
AQ125="Warehouse HUAWEI","SPARE-ISSUE",
AQ125="SPARE-HS","SPARE-ISSUE",
AQ125="Power Telco","ACTIVE", AQ125="no impacts","no impacts"
),"")</f>
        <v>PASSIVE</v>
      </c>
      <c r="AS125" s="92" t="s">
        <v>6030</v>
      </c>
      <c r="AT125" s="98" t="s">
        <v>112</v>
      </c>
      <c r="AV125" s="17" t="s">
        <v>5537</v>
      </c>
      <c r="AW125" s="7" t="s">
        <v>6007</v>
      </c>
      <c r="AX125" s="6" t="s">
        <v>5537</v>
      </c>
      <c r="AY125" s="7"/>
      <c r="AZ125" s="3" t="s">
        <v>5537</v>
      </c>
      <c r="BA125" s="18" t="s">
        <v>5537</v>
      </c>
      <c r="BB125" s="18" t="s">
        <v>5537</v>
      </c>
      <c r="BC125" s="18" t="s">
        <v>5537</v>
      </c>
      <c r="BD125" s="18" t="s">
        <v>5537</v>
      </c>
      <c r="BE125" s="18" t="s">
        <v>5537</v>
      </c>
      <c r="BF125" s="18" t="s">
        <v>5537</v>
      </c>
      <c r="BG125" s="18" t="s">
        <v>5537</v>
      </c>
      <c r="BH125" s="18" t="s">
        <v>5537</v>
      </c>
      <c r="BI125" s="18" t="s">
        <v>5537</v>
      </c>
      <c r="BJ125" s="18" t="s">
        <v>5537</v>
      </c>
      <c r="BK125" s="18" t="s">
        <v>5537</v>
      </c>
      <c r="BL125" s="9" t="s">
        <v>5720</v>
      </c>
      <c r="BM125" s="14" t="s">
        <v>6448</v>
      </c>
      <c r="BN125" s="14" t="s">
        <v>5537</v>
      </c>
      <c r="BO125" s="14" t="str">
        <f>_xlfn.XLOOKUP(B125,'[4]cell downs 18042026 17h'!$B:$B,'[4]cell downs 18042026 17h'!$B:$B,"")</f>
        <v/>
      </c>
      <c r="BP125" s="14" t="str">
        <f>_xlfn.XLOOKUP(B125,'[5]Cells Huawei 19042026 15h'!$B:$B,'[5]Cells Huawei 19042026 15h'!$B:$B,"")</f>
        <v/>
      </c>
      <c r="BQ125" s="9" t="str">
        <f>_xlfn.XLOOKUP(B125,'[6]cells down 19042026 9H40'!$B:$B,'[6]cells down 19042026 9H40'!$B:$B,"")</f>
        <v/>
      </c>
      <c r="BR125" s="9" t="s">
        <v>5537</v>
      </c>
      <c r="BS125" s="9" t="s">
        <v>5537</v>
      </c>
      <c r="BT125" s="108"/>
    </row>
    <row r="126" spans="1:72" s="9" customFormat="1" ht="17.5" customHeight="1" x14ac:dyDescent="0.35">
      <c r="A126" s="1" t="s">
        <v>991</v>
      </c>
      <c r="B126" s="8" t="s">
        <v>992</v>
      </c>
      <c r="C126" s="3" t="str">
        <f>_xlfn.XLOOKUP(B126,'[1]daily break down'!$D:$D,'[1]daily break down'!$E:$E,"")</f>
        <v>SUD-OUEST</v>
      </c>
      <c r="D126" s="1" t="s">
        <v>357</v>
      </c>
      <c r="E126" s="1" t="s">
        <v>5501</v>
      </c>
      <c r="F126" s="3" t="s">
        <v>13</v>
      </c>
      <c r="G126" s="1" t="s">
        <v>63</v>
      </c>
      <c r="H126" s="32" t="str">
        <f>_xlfn.XLOOKUP(B126,[2]CALCULATION!$B:$B,[2]CALCULATION!$H:$H,"")</f>
        <v>Huawei</v>
      </c>
      <c r="I126" s="28">
        <v>8.8394215156677589</v>
      </c>
      <c r="J126" s="28">
        <v>3.5605593651282841</v>
      </c>
      <c r="K126" s="28">
        <v>2.118753798871682</v>
      </c>
      <c r="L126" s="28">
        <v>3.4243350369400141E-2</v>
      </c>
      <c r="M126" s="28">
        <v>2.3832123401620282</v>
      </c>
      <c r="N126" s="28">
        <v>0</v>
      </c>
      <c r="O126" s="28">
        <v>1.4834148039710873</v>
      </c>
      <c r="P126" s="28">
        <v>0</v>
      </c>
      <c r="Q126" s="28">
        <v>0</v>
      </c>
      <c r="R126" s="28">
        <v>0.65757933756238718</v>
      </c>
      <c r="S126" s="93">
        <v>1.0740284162735816</v>
      </c>
      <c r="T126" s="93">
        <f>_xlfn.XLOOKUP(B126,'[3]Nur des jours'!$B:$B,'[3]Nur des jours'!$U:$U,"")</f>
        <v>0</v>
      </c>
      <c r="U126" s="93">
        <v>0.60129183039268552</v>
      </c>
      <c r="V126" s="93">
        <v>0.13768680461029642</v>
      </c>
      <c r="W126" s="93">
        <v>0</v>
      </c>
      <c r="X126" s="93">
        <v>4.5051942882091591</v>
      </c>
      <c r="Y126" s="93">
        <v>11.502448399551412</v>
      </c>
      <c r="Z126" s="93">
        <v>0</v>
      </c>
      <c r="AA126" s="93">
        <v>6.819420545439498</v>
      </c>
      <c r="AB126" s="93">
        <v>3.4808900702844765</v>
      </c>
      <c r="AC126" s="93">
        <f>_xlfn.XLOOKUP(B126,'[3]Nur des jours'!$B:$B,'[3]Nur des jours'!$N:$N,"")</f>
        <v>1.3194390939209495</v>
      </c>
      <c r="AD126" s="93">
        <v>1.3194390939209495</v>
      </c>
      <c r="AE126" s="93">
        <v>0.10772387303707129</v>
      </c>
      <c r="AF126" s="93">
        <v>0.4889486720714088</v>
      </c>
      <c r="AG126" s="93"/>
      <c r="AH126" s="93">
        <v>5.6242562772341635</v>
      </c>
      <c r="AI126" s="93">
        <v>12.739974381417138</v>
      </c>
      <c r="AJ126" s="93">
        <v>10.841888776686352</v>
      </c>
      <c r="AK126" s="93">
        <v>0.31686601352253507</v>
      </c>
      <c r="AL126" s="93">
        <v>5.6242562772341635</v>
      </c>
      <c r="AM126" s="49" t="s">
        <v>5559</v>
      </c>
      <c r="AN126" s="49"/>
      <c r="AO126" s="48" t="str" cm="1">
        <f t="array" ref="AO126">IFERROR(_xlfn.IFS(
AQ126="MPR ISSUE","PDH",
AQ126="BSS Hardware Issue","BSS",
AQ126="Sites strategiques, MLL, Pylone, etc.","ENVTECH",
AQ126="AKTIVCO DEFAUT GE &amp; POWER Cabinet","AKTIVCO",
AQ126="AKTIVCO Coupure ENEO &amp; Baisse de tension","AKTIVCO GRID ONLY",
AQ126="Coupure ENEO &amp; Baisse de tension","IHS GRID ONLY",
AQ126="Defaut GE &amp; POWER Cabinet","IHS",
AQ126="Sharing","Partners",
AQ126="Sites strategiques &amp; DataCenter","SST &amp; DC",
AQ126="Exclu","Exclu",
AQ126="SAT","SAT",
AQ126="SPARE-ISSUE","SPARE-ISSUE",
AQ126="Fiber CAmtel","TRANS_FO_CAMTEL",
AQ126="Fiber AOF","Fiber AOF",
AQ126="Projet OCM (HUAWEI)","TRAVAUX-HUAWEI",
AQ126="Projet OCM (NOKIA)","TRAVAUX-NOKIA",
AQ126="ACCESS-ISSUE","ACCESS-ISSUE",
AQ126="Projet OCM (ZTE, NOKIA, autres projets)","TRAVAUX OCM",
AQ126="No root CAuse","No root cause",
AQ126="ODU HS","PDH",
AQ126="IP &amp; VLAN","PDH",
AQ126="Warehouse HUAWEI","SPARE-ISSUE",
AQ126="SPARE-HS","SPARE-ISSUE",
AQ126="Power Telco","BSS",AQ126="no impacts","no impacts"
),"")</f>
        <v>AKTIVCO</v>
      </c>
      <c r="AP126" s="48" t="str" cm="1">
        <f t="array" ref="AP126">IFERROR(_xlfn.IFS(
AQ126="MPR ISSUE","TX ISSUE",
AQ126="BSS Hardware Issue","RAN ISSUE",
AQ126="Sites strategiques, MLL, Pylone, etc.","ENVTECH",
AQ126="AKTIVCO DEFAUT GE &amp; POWER Cabinet","POWER ISSUE",
AQ126="AKTIVCO Coupure ENEO &amp; Baisse de tension","POWER ISSUE",
AQ126="Coupure ENEO &amp; Baisse de tension","POWER ISSUE",
AQ126="Defaut GE &amp; POWER Cabinet","POWER ISSUE",
AQ126="Sharing","POWER ISSUE",
AQ126="Sites strategiques &amp; DataCenter","POWER ISSUE",
AQ126="Exclu","Exclu",
AQ126="SAT","TX ISSUE",
AQ126="SPARE-ISSUE","SPARE-ISSUE",
AQ126="Fiber CAmtel","TX ISSUE",
AQ126="Fiber AOF","TX ISSUE",
AQ126="Projet OCM (HUAWEI)","TRAVAUX-HUAWEI",
AQ126="Projet OCM (NOKIA)","TRAVAUX -NOKIA",
AQ126="ACCESS-ISSUE","ACCESS-ISSUE",
AQ126="Projet OCM (ZTE, NOKIA, autres projets)","TRAVAUX OCM",
AQ126="No root CAuse","No root cause",
AQ126="ODU HS","TX ISSUE",
AQ126="IP &amp; VLAN","TX ISSUE",
AQ126="Warehouse HUAWEI","SPARE-ISSUE",
AQ126="SPARE-HS","SPARE-ISSUE",
AQ126="Power Telco","RAN ISSUE",AQ126="no impacts","no impacts"
),"")</f>
        <v>POWER ISSUE</v>
      </c>
      <c r="AQ126" s="67" t="s">
        <v>5325</v>
      </c>
      <c r="AR126" s="48" t="str" cm="1">
        <f t="array" ref="AR126">IFERROR(_xlfn.IFS(
AQ126="MPR ISSUE","ACTIVE",
AQ126="BSS Hardware Issue","ACTIVE",
AQ126="Sites strategiques, MLL, Pylone, etc.","PASSIVE",
AQ126="AKTIVCO DEFAUT GE &amp; POWER Cabinet","PASSIVE",
AQ126="AKTIVCO Coupure ENEO &amp; Baisse de tension","PASSIVE",
AQ126="Coupure ENEO &amp; Baisse de tension","PASSIVE",
AQ126="Defaut GE &amp; POWER Cabinet","PASSIVE",
AQ126="Sharing","PASSIVE",
AQ126="Sites strategiques &amp; DataCenter","PASSIVE",
AQ126="Exclu","Exclu",
AQ126="SAT","ACTIVE",
AQ126="SPARE-ISSUE","SPARE-ISSUE",
AQ126="Fiber CAmtel","ACTIVE",
AQ126="Fiber AOF","ACTIVE",
AQ126="Projet OCM (HUAWEI)","PLANNED WORKS",
AQ126="Projet OCM (NOKIA)","PLANNED WORKS",
AQ126="ACCESS-ISSUE","ACCESS-ISSUE",
AQ126="Projet OCM (ZTE, NOKIA, autres projets)","PLANNED WORKS",
AQ126="No root CAuse","No root cause",
AQ126="ODU HS","ACTIVE",
AQ126="IP &amp; VLAN","ACTIVE",
AQ126="Warehouse HUAWEI","SPARE-ISSUE",
AQ126="SPARE-HS","SPARE-ISSUE",
AQ126="Power Telco","ACTIVE", AQ126="no impacts","no impacts"
),"")</f>
        <v>PASSIVE</v>
      </c>
      <c r="AS126" s="92" t="s">
        <v>6438</v>
      </c>
      <c r="AT126" s="98" t="s">
        <v>992</v>
      </c>
      <c r="AV126" s="17" t="s">
        <v>5537</v>
      </c>
      <c r="AW126" s="7" t="s">
        <v>6007</v>
      </c>
      <c r="AX126" s="6" t="s">
        <v>6410</v>
      </c>
      <c r="AY126" s="7"/>
      <c r="AZ126" s="3" t="s">
        <v>5537</v>
      </c>
      <c r="BA126" s="18" t="s">
        <v>5537</v>
      </c>
      <c r="BB126" s="18" t="s">
        <v>5537</v>
      </c>
      <c r="BC126" s="18" t="s">
        <v>5537</v>
      </c>
      <c r="BD126" s="18" t="s">
        <v>5537</v>
      </c>
      <c r="BE126" s="18" t="s">
        <v>5537</v>
      </c>
      <c r="BF126" s="18" t="s">
        <v>5537</v>
      </c>
      <c r="BG126" s="18" t="s">
        <v>5537</v>
      </c>
      <c r="BH126" s="18" t="s">
        <v>5537</v>
      </c>
      <c r="BI126" s="18" t="s">
        <v>5537</v>
      </c>
      <c r="BJ126" s="18" t="s">
        <v>5537</v>
      </c>
      <c r="BK126" s="18" t="s">
        <v>5752</v>
      </c>
      <c r="BL126" s="9" t="s">
        <v>5537</v>
      </c>
      <c r="BM126" s="14" t="s">
        <v>6448</v>
      </c>
      <c r="BN126" s="14" t="s">
        <v>5537</v>
      </c>
      <c r="BO126" s="14" t="str">
        <f>_xlfn.XLOOKUP(B126,'[4]cell downs 18042026 17h'!$B:$B,'[4]cell downs 18042026 17h'!$B:$B,"")</f>
        <v/>
      </c>
      <c r="BP126" s="14" t="str">
        <f>_xlfn.XLOOKUP(B126,'[5]Cells Huawei 19042026 15h'!$B:$B,'[5]Cells Huawei 19042026 15h'!$B:$B,"")</f>
        <v/>
      </c>
      <c r="BQ126" s="9" t="str">
        <f>_xlfn.XLOOKUP(B126,'[6]cells down 19042026 9H40'!$B:$B,'[6]cells down 19042026 9H40'!$B:$B,"")</f>
        <v/>
      </c>
      <c r="BR126" s="9" t="s">
        <v>5537</v>
      </c>
      <c r="BS126" s="9" t="s">
        <v>5537</v>
      </c>
      <c r="BT126" s="108"/>
    </row>
    <row r="127" spans="1:72" s="9" customFormat="1" ht="26.5" customHeight="1" x14ac:dyDescent="0.35">
      <c r="A127" s="1" t="s">
        <v>2420</v>
      </c>
      <c r="B127" s="8" t="s">
        <v>2421</v>
      </c>
      <c r="C127" s="3" t="str">
        <f>_xlfn.XLOOKUP(B127,'[1]daily break down'!$D:$D,'[1]daily break down'!$E:$E,"")</f>
        <v>Douala</v>
      </c>
      <c r="D127" s="1" t="s">
        <v>11</v>
      </c>
      <c r="E127" s="1" t="s">
        <v>12</v>
      </c>
      <c r="F127" s="3" t="s">
        <v>31</v>
      </c>
      <c r="G127" s="1" t="s">
        <v>32</v>
      </c>
      <c r="H127" s="34" t="str">
        <f>_xlfn.XLOOKUP(B127,[2]CALCULATION!$B:$B,[2]CALCULATION!$H:$H,"")</f>
        <v>ZTE</v>
      </c>
      <c r="I127" s="28">
        <v>0.21480568325471711</v>
      </c>
      <c r="J127" s="28">
        <v>0.3226008966050572</v>
      </c>
      <c r="K127" s="28">
        <v>2.8892826874181376E-3</v>
      </c>
      <c r="L127" s="28">
        <v>2.1161677125156593</v>
      </c>
      <c r="M127" s="28">
        <v>0.81176358961627493</v>
      </c>
      <c r="N127" s="28">
        <v>0.97377744105149866</v>
      </c>
      <c r="O127" s="28">
        <v>3.686510688205745E-2</v>
      </c>
      <c r="P127" s="28">
        <v>3.1233324201773236</v>
      </c>
      <c r="Q127" s="28">
        <v>1.9342677487565385</v>
      </c>
      <c r="R127" s="28">
        <v>0.1219919356909883</v>
      </c>
      <c r="S127" s="93">
        <v>0.10697479974774028</v>
      </c>
      <c r="T127" s="93">
        <f>_xlfn.XLOOKUP(B127,'[3]Nur des jours'!$B:$B,'[3]Nur des jours'!$U:$U,"")</f>
        <v>0</v>
      </c>
      <c r="U127" s="93">
        <v>0.30904623708383588</v>
      </c>
      <c r="V127" s="93">
        <v>1.2065787183284673</v>
      </c>
      <c r="W127" s="93">
        <v>0</v>
      </c>
      <c r="X127" s="93">
        <v>0.39838214437567288</v>
      </c>
      <c r="Y127" s="93">
        <v>0</v>
      </c>
      <c r="Z127" s="93">
        <v>5.7569849300722256</v>
      </c>
      <c r="AA127" s="93">
        <v>1.999330114458399</v>
      </c>
      <c r="AB127" s="93">
        <v>3.4870788424606145</v>
      </c>
      <c r="AC127" s="93">
        <f>_xlfn.XLOOKUP(B127,'[3]Nur des jours'!$B:$B,'[3]Nur des jours'!$N:$N,"")</f>
        <v>0.19695276985900334</v>
      </c>
      <c r="AD127" s="93">
        <v>0.19695276985900334</v>
      </c>
      <c r="AE127" s="93">
        <v>0.19818339026290291</v>
      </c>
      <c r="AF127" s="93">
        <v>0</v>
      </c>
      <c r="AG127" s="93"/>
      <c r="AH127" s="93">
        <v>5.3804507566353621</v>
      </c>
      <c r="AI127" s="93">
        <v>2.5111506780331641</v>
      </c>
      <c r="AJ127" s="93">
        <v>2.1299356365453845</v>
      </c>
      <c r="AK127" s="93">
        <v>8.2586945434885859</v>
      </c>
      <c r="AL127" s="93">
        <v>5.3804507566353621</v>
      </c>
      <c r="AM127" s="49" t="s">
        <v>5559</v>
      </c>
      <c r="AN127" s="49"/>
      <c r="AO127" s="48" t="str" cm="1">
        <f t="array" ref="AO127">IFERROR(_xlfn.IFS(
AQ127="MPR ISSUE","PDH",
AQ127="BSS Hardware Issue","BSS",
AQ127="Sites strategiques, MLL, Pylone, etc.","ENVTECH",
AQ127="AKTIVCO DEFAUT GE &amp; POWER Cabinet","AKTIVCO",
AQ127="AKTIVCO Coupure ENEO &amp; Baisse de tension","AKTIVCO GRID ONLY",
AQ127="Coupure ENEO &amp; Baisse de tension","IHS GRID ONLY",
AQ127="Defaut GE &amp; POWER Cabinet","IHS",
AQ127="Sharing","Partners",
AQ127="Sites strategiques &amp; DataCenter","SST &amp; DC",
AQ127="Exclu","Exclu",
AQ127="SAT","SAT",
AQ127="SPARE-ISSUE","SPARE-ISSUE",
AQ127="Fiber CAmtel","TRANS_FO_CAMTEL",
AQ127="Fiber AOF","Fiber AOF",
AQ127="Projet OCM (HUAWEI)","TRAVAUX-HUAWEI",
AQ127="Projet OCM (NOKIA)","TRAVAUX-NOKIA",
AQ127="ACCESS-ISSUE","ACCESS-ISSUE",
AQ127="Projet OCM (ZTE, NOKIA, autres projets)","TRAVAUX OCM",
AQ127="No root CAuse","No root cause",
AQ127="ODU HS","PDH",
AQ127="IP &amp; VLAN","PDH",
AQ127="Warehouse HUAWEI","SPARE-ISSUE",
AQ127="SPARE-HS","SPARE-ISSUE",
AQ127="Power Telco","BSS",AQ127="no impacts","no impacts"
),"")</f>
        <v>PDH</v>
      </c>
      <c r="AP127" s="48" t="str" cm="1">
        <f t="array" ref="AP127">IFERROR(_xlfn.IFS(
AQ127="MPR ISSUE","TX ISSUE",
AQ127="BSS Hardware Issue","RAN ISSUE",
AQ127="Sites strategiques, MLL, Pylone, etc.","ENVTECH",
AQ127="AKTIVCO DEFAUT GE &amp; POWER Cabinet","POWER ISSUE",
AQ127="AKTIVCO Coupure ENEO &amp; Baisse de tension","POWER ISSUE",
AQ127="Coupure ENEO &amp; Baisse de tension","POWER ISSUE",
AQ127="Defaut GE &amp; POWER Cabinet","POWER ISSUE",
AQ127="Sharing","POWER ISSUE",
AQ127="Sites strategiques &amp; DataCenter","POWER ISSUE",
AQ127="Exclu","Exclu",
AQ127="SAT","TX ISSUE",
AQ127="SPARE-ISSUE","SPARE-ISSUE",
AQ127="Fiber CAmtel","TX ISSUE",
AQ127="Fiber AOF","TX ISSUE",
AQ127="Projet OCM (HUAWEI)","TRAVAUX-HUAWEI",
AQ127="Projet OCM (NOKIA)","TRAVAUX -NOKIA",
AQ127="ACCESS-ISSUE","ACCESS-ISSUE",
AQ127="Projet OCM (ZTE, NOKIA, autres projets)","TRAVAUX OCM",
AQ127="No root CAuse","No root cause",
AQ127="ODU HS","TX ISSUE",
AQ127="IP &amp; VLAN","TX ISSUE",
AQ127="Warehouse HUAWEI","SPARE-ISSUE",
AQ127="SPARE-HS","SPARE-ISSUE",
AQ127="Power Telco","RAN ISSUE",AQ127="no impacts","no impacts"
),"")</f>
        <v>TX ISSUE</v>
      </c>
      <c r="AQ127" s="67" t="s">
        <v>5990</v>
      </c>
      <c r="AR127" s="48" t="str" cm="1">
        <f t="array" ref="AR127">IFERROR(_xlfn.IFS(
AQ127="MPR ISSUE","ACTIVE",
AQ127="BSS Hardware Issue","ACTIVE",
AQ127="Sites strategiques, MLL, Pylone, etc.","PASSIVE",
AQ127="AKTIVCO DEFAUT GE &amp; POWER Cabinet","PASSIVE",
AQ127="AKTIVCO Coupure ENEO &amp; Baisse de tension","PASSIVE",
AQ127="Coupure ENEO &amp; Baisse de tension","PASSIVE",
AQ127="Defaut GE &amp; POWER Cabinet","PASSIVE",
AQ127="Sharing","PASSIVE",
AQ127="Sites strategiques &amp; DataCenter","PASSIVE",
AQ127="Exclu","Exclu",
AQ127="SAT","ACTIVE",
AQ127="SPARE-ISSUE","SPARE-ISSUE",
AQ127="Fiber CAmtel","ACTIVE",
AQ127="Fiber AOF","ACTIVE",
AQ127="Projet OCM (HUAWEI)","PLANNED WORKS",
AQ127="Projet OCM (NOKIA)","PLANNED WORKS",
AQ127="ACCESS-ISSUE","ACCESS-ISSUE",
AQ127="Projet OCM (ZTE, NOKIA, autres projets)","PLANNED WORKS",
AQ127="No root CAuse","No root cause",
AQ127="ODU HS","ACTIVE",
AQ127="IP &amp; VLAN","ACTIVE",
AQ127="Warehouse HUAWEI","SPARE-ISSUE",
AQ127="SPARE-HS","SPARE-ISSUE",
AQ127="Power Telco","ACTIVE", AQ127="no impacts","no impacts"
),"")</f>
        <v>ACTIVE</v>
      </c>
      <c r="AS127" s="92" t="s">
        <v>6055</v>
      </c>
      <c r="AT127" s="129" t="s">
        <v>4194</v>
      </c>
      <c r="AU127" s="9" t="s">
        <v>5989</v>
      </c>
      <c r="AV127" s="17" t="s">
        <v>5691</v>
      </c>
      <c r="AW127" s="7" t="s">
        <v>6019</v>
      </c>
      <c r="AX127" s="6" t="s">
        <v>5537</v>
      </c>
      <c r="AY127" s="7"/>
      <c r="AZ127" s="3" t="s">
        <v>5537</v>
      </c>
      <c r="BA127" s="18" t="s">
        <v>5537</v>
      </c>
      <c r="BB127" s="18" t="s">
        <v>5537</v>
      </c>
      <c r="BC127" s="18" t="s">
        <v>5537</v>
      </c>
      <c r="BD127" s="18" t="s">
        <v>5537</v>
      </c>
      <c r="BE127" s="18" t="s">
        <v>5537</v>
      </c>
      <c r="BF127" s="18" t="s">
        <v>5537</v>
      </c>
      <c r="BG127" s="18" t="s">
        <v>5537</v>
      </c>
      <c r="BH127" s="18" t="s">
        <v>5537</v>
      </c>
      <c r="BI127" s="18" t="s">
        <v>5537</v>
      </c>
      <c r="BJ127" s="18" t="s">
        <v>5710</v>
      </c>
      <c r="BK127" s="18" t="s">
        <v>5537</v>
      </c>
      <c r="BL127" s="9" t="s">
        <v>6233</v>
      </c>
      <c r="BM127" s="14" t="s">
        <v>6448</v>
      </c>
      <c r="BN127" s="14" t="s">
        <v>5537</v>
      </c>
      <c r="BO127" s="14" t="str">
        <f>_xlfn.XLOOKUP(B127,'[4]cell downs 18042026 17h'!$B:$B,'[4]cell downs 18042026 17h'!$B:$B,"")</f>
        <v/>
      </c>
      <c r="BP127" s="14" t="str">
        <f>_xlfn.XLOOKUP(B127,'[5]Cells Huawei 19042026 15h'!$B:$B,'[5]Cells Huawei 19042026 15h'!$B:$B,"")</f>
        <v/>
      </c>
      <c r="BQ127" s="9" t="str">
        <f>_xlfn.XLOOKUP(B127,'[6]cells down 19042026 9H40'!$B:$B,'[6]cells down 19042026 9H40'!$B:$B,"")</f>
        <v/>
      </c>
      <c r="BR127" s="9" t="s">
        <v>2421</v>
      </c>
      <c r="BS127" s="9" t="s">
        <v>5537</v>
      </c>
      <c r="BT127" s="108"/>
    </row>
    <row r="128" spans="1:72" s="9" customFormat="1" x14ac:dyDescent="0.35">
      <c r="A128" s="1" t="s">
        <v>2864</v>
      </c>
      <c r="B128" s="8" t="s">
        <v>2865</v>
      </c>
      <c r="C128" s="3" t="str">
        <f>_xlfn.XLOOKUP(B128,'[1]daily break down'!$D:$D,'[1]daily break down'!$E:$E,"")</f>
        <v>Douala</v>
      </c>
      <c r="D128" s="1" t="s">
        <v>11</v>
      </c>
      <c r="E128" s="1" t="s">
        <v>12</v>
      </c>
      <c r="F128" s="3" t="s">
        <v>31</v>
      </c>
      <c r="G128" s="1" t="s">
        <v>32</v>
      </c>
      <c r="H128" s="34" t="str">
        <f>_xlfn.XLOOKUP(B128,[2]CALCULATION!$B:$B,[2]CALCULATION!$H:$H,"")</f>
        <v>ZTE</v>
      </c>
      <c r="I128" s="28">
        <v>0.21742743976737325</v>
      </c>
      <c r="J128" s="28">
        <v>0.32734502743748489</v>
      </c>
      <c r="K128" s="28">
        <v>3.3708298019878261E-3</v>
      </c>
      <c r="L128" s="28">
        <v>2.2293847896745515E-3</v>
      </c>
      <c r="M128" s="28">
        <v>0.81144255820656186</v>
      </c>
      <c r="N128" s="28">
        <v>4.7672450939266566</v>
      </c>
      <c r="O128" s="28">
        <v>0</v>
      </c>
      <c r="P128" s="28">
        <v>3.1185347841099436</v>
      </c>
      <c r="Q128" s="28">
        <v>1.9288993901830023</v>
      </c>
      <c r="R128" s="28">
        <v>0.12208111108257538</v>
      </c>
      <c r="S128" s="93">
        <v>0.10676077880793225</v>
      </c>
      <c r="T128" s="93">
        <f>_xlfn.XLOOKUP(B128,'[3]Nur des jours'!$B:$B,'[3]Nur des jours'!$U:$U,"")</f>
        <v>0</v>
      </c>
      <c r="U128" s="93">
        <v>0.30952778419840549</v>
      </c>
      <c r="V128" s="93">
        <v>1.202744176490228</v>
      </c>
      <c r="W128" s="93">
        <v>0</v>
      </c>
      <c r="X128" s="93">
        <v>0.39479729363387556</v>
      </c>
      <c r="Y128" s="93">
        <v>0</v>
      </c>
      <c r="Z128" s="93">
        <v>5.7502967757032017</v>
      </c>
      <c r="AA128" s="93">
        <v>2.0001326929826813</v>
      </c>
      <c r="AB128" s="93">
        <v>3.4848137875143044</v>
      </c>
      <c r="AC128" s="93">
        <f>_xlfn.XLOOKUP(B128,'[3]Nur des jours'!$B:$B,'[3]Nur des jours'!$N:$N,"")</f>
        <v>0.19345709450879331</v>
      </c>
      <c r="AD128" s="93">
        <v>0.19345709450879331</v>
      </c>
      <c r="AE128" s="93">
        <v>0.1966852436842417</v>
      </c>
      <c r="AF128" s="93">
        <v>0</v>
      </c>
      <c r="AG128" s="93"/>
      <c r="AH128" s="93">
        <v>5.3799692095207927</v>
      </c>
      <c r="AI128" s="93">
        <v>2.5081531839382274</v>
      </c>
      <c r="AJ128" s="93">
        <v>2.1296168793414729</v>
      </c>
      <c r="AK128" s="93">
        <v>8.2587971444643635</v>
      </c>
      <c r="AL128" s="93">
        <v>5.3799692095207927</v>
      </c>
      <c r="AM128" s="49" t="s">
        <v>5559</v>
      </c>
      <c r="AN128" s="49"/>
      <c r="AO128" s="48" t="str" cm="1">
        <f t="array" ref="AO128">IFERROR(_xlfn.IFS(
AQ128="MPR ISSUE","PDH",
AQ128="BSS Hardware Issue","BSS",
AQ128="Sites strategiques, MLL, Pylone, etc.","ENVTECH",
AQ128="AKTIVCO DEFAUT GE &amp; POWER Cabinet","AKTIVCO",
AQ128="AKTIVCO Coupure ENEO &amp; Baisse de tension","AKTIVCO GRID ONLY",
AQ128="Coupure ENEO &amp; Baisse de tension","IHS GRID ONLY",
AQ128="Defaut GE &amp; POWER Cabinet","IHS",
AQ128="Sharing","Partners",
AQ128="Sites strategiques &amp; DataCenter","SST &amp; DC",
AQ128="Exclu","Exclu",
AQ128="SAT","SAT",
AQ128="SPARE-ISSUE","SPARE-ISSUE",
AQ128="Fiber CAmtel","TRANS_FO_CAMTEL",
AQ128="Fiber AOF","Fiber AOF",
AQ128="Projet OCM (HUAWEI)","TRAVAUX-HUAWEI",
AQ128="Projet OCM (NOKIA)","TRAVAUX-NOKIA",
AQ128="ACCESS-ISSUE","ACCESS-ISSUE",
AQ128="Projet OCM (ZTE, NOKIA, autres projets)","TRAVAUX OCM",
AQ128="No root CAuse","No root cause",
AQ128="ODU HS","PDH",
AQ128="IP &amp; VLAN","PDH",
AQ128="Warehouse HUAWEI","SPARE-ISSUE",
AQ128="SPARE-HS","SPARE-ISSUE",
AQ128="Power Telco","BSS",AQ128="no impacts","no impacts"
),"")</f>
        <v>PDH</v>
      </c>
      <c r="AP128" s="48" t="str" cm="1">
        <f t="array" ref="AP128">IFERROR(_xlfn.IFS(
AQ128="MPR ISSUE","TX ISSUE",
AQ128="BSS Hardware Issue","RAN ISSUE",
AQ128="Sites strategiques, MLL, Pylone, etc.","ENVTECH",
AQ128="AKTIVCO DEFAUT GE &amp; POWER Cabinet","POWER ISSUE",
AQ128="AKTIVCO Coupure ENEO &amp; Baisse de tension","POWER ISSUE",
AQ128="Coupure ENEO &amp; Baisse de tension","POWER ISSUE",
AQ128="Defaut GE &amp; POWER Cabinet","POWER ISSUE",
AQ128="Sharing","POWER ISSUE",
AQ128="Sites strategiques &amp; DataCenter","POWER ISSUE",
AQ128="Exclu","Exclu",
AQ128="SAT","TX ISSUE",
AQ128="SPARE-ISSUE","SPARE-ISSUE",
AQ128="Fiber CAmtel","TX ISSUE",
AQ128="Fiber AOF","TX ISSUE",
AQ128="Projet OCM (HUAWEI)","TRAVAUX-HUAWEI",
AQ128="Projet OCM (NOKIA)","TRAVAUX -NOKIA",
AQ128="ACCESS-ISSUE","ACCESS-ISSUE",
AQ128="Projet OCM (ZTE, NOKIA, autres projets)","TRAVAUX OCM",
AQ128="No root CAuse","No root cause",
AQ128="ODU HS","TX ISSUE",
AQ128="IP &amp; VLAN","TX ISSUE",
AQ128="Warehouse HUAWEI","SPARE-ISSUE",
AQ128="SPARE-HS","SPARE-ISSUE",
AQ128="Power Telco","RAN ISSUE",AQ128="no impacts","no impacts"
),"")</f>
        <v>TX ISSUE</v>
      </c>
      <c r="AQ128" s="67" t="s">
        <v>5990</v>
      </c>
      <c r="AR128" s="48" t="str" cm="1">
        <f t="array" ref="AR128">IFERROR(_xlfn.IFS(
AQ128="MPR ISSUE","ACTIVE",
AQ128="BSS Hardware Issue","ACTIVE",
AQ128="Sites strategiques, MLL, Pylone, etc.","PASSIVE",
AQ128="AKTIVCO DEFAUT GE &amp; POWER Cabinet","PASSIVE",
AQ128="AKTIVCO Coupure ENEO &amp; Baisse de tension","PASSIVE",
AQ128="Coupure ENEO &amp; Baisse de tension","PASSIVE",
AQ128="Defaut GE &amp; POWER Cabinet","PASSIVE",
AQ128="Sharing","PASSIVE",
AQ128="Sites strategiques &amp; DataCenter","PASSIVE",
AQ128="Exclu","Exclu",
AQ128="SAT","ACTIVE",
AQ128="SPARE-ISSUE","SPARE-ISSUE",
AQ128="Fiber CAmtel","ACTIVE",
AQ128="Fiber AOF","ACTIVE",
AQ128="Projet OCM (HUAWEI)","PLANNED WORKS",
AQ128="Projet OCM (NOKIA)","PLANNED WORKS",
AQ128="ACCESS-ISSUE","ACCESS-ISSUE",
AQ128="Projet OCM (ZTE, NOKIA, autres projets)","PLANNED WORKS",
AQ128="No root CAuse","No root cause",
AQ128="ODU HS","ACTIVE",
AQ128="IP &amp; VLAN","ACTIVE",
AQ128="Warehouse HUAWEI","SPARE-ISSUE",
AQ128="SPARE-HS","SPARE-ISSUE",
AQ128="Power Telco","ACTIVE", AQ128="no impacts","no impacts"
),"")</f>
        <v>ACTIVE</v>
      </c>
      <c r="AS128" s="92" t="s">
        <v>6056</v>
      </c>
      <c r="AT128" s="129" t="s">
        <v>4194</v>
      </c>
      <c r="AU128" s="9" t="s">
        <v>5989</v>
      </c>
      <c r="AV128" s="17" t="s">
        <v>5691</v>
      </c>
      <c r="AW128" s="7" t="s">
        <v>6019</v>
      </c>
      <c r="AX128" s="6" t="s">
        <v>5537</v>
      </c>
      <c r="AY128" s="7"/>
      <c r="AZ128" s="3" t="s">
        <v>5537</v>
      </c>
      <c r="BA128" s="18" t="s">
        <v>5537</v>
      </c>
      <c r="BB128" s="18" t="s">
        <v>5537</v>
      </c>
      <c r="BC128" s="18" t="s">
        <v>5537</v>
      </c>
      <c r="BD128" s="18" t="s">
        <v>5537</v>
      </c>
      <c r="BE128" s="18" t="s">
        <v>5537</v>
      </c>
      <c r="BF128" s="18" t="s">
        <v>5537</v>
      </c>
      <c r="BG128" s="18" t="s">
        <v>5537</v>
      </c>
      <c r="BH128" s="18" t="s">
        <v>5537</v>
      </c>
      <c r="BI128" s="18" t="s">
        <v>5537</v>
      </c>
      <c r="BJ128" s="18" t="s">
        <v>5710</v>
      </c>
      <c r="BK128" s="18" t="s">
        <v>5537</v>
      </c>
      <c r="BL128" s="9" t="s">
        <v>6234</v>
      </c>
      <c r="BM128" s="14" t="s">
        <v>6448</v>
      </c>
      <c r="BN128" s="14" t="s">
        <v>5537</v>
      </c>
      <c r="BO128" s="14" t="str">
        <f>_xlfn.XLOOKUP(B128,'[4]cell downs 18042026 17h'!$B:$B,'[4]cell downs 18042026 17h'!$B:$B,"")</f>
        <v/>
      </c>
      <c r="BP128" s="14" t="str">
        <f>_xlfn.XLOOKUP(B128,'[5]Cells Huawei 19042026 15h'!$B:$B,'[5]Cells Huawei 19042026 15h'!$B:$B,"")</f>
        <v/>
      </c>
      <c r="BQ128" s="9" t="str">
        <f>_xlfn.XLOOKUP(B128,'[6]cells down 19042026 9H40'!$B:$B,'[6]cells down 19042026 9H40'!$B:$B,"")</f>
        <v/>
      </c>
      <c r="BR128" s="9" t="s">
        <v>2865</v>
      </c>
      <c r="BS128" s="9" t="s">
        <v>12</v>
      </c>
      <c r="BT128" s="108"/>
    </row>
    <row r="129" spans="1:72" s="9" customFormat="1" ht="30.5" customHeight="1" x14ac:dyDescent="0.35">
      <c r="A129" s="1" t="s">
        <v>2339</v>
      </c>
      <c r="B129" s="8" t="s">
        <v>2340</v>
      </c>
      <c r="C129" s="3" t="str">
        <f>_xlfn.XLOOKUP(B129,'[1]daily break down'!$D:$D,'[1]daily break down'!$E:$E,"")</f>
        <v>Yaounde</v>
      </c>
      <c r="D129" s="1" t="s">
        <v>11</v>
      </c>
      <c r="E129" s="1" t="s">
        <v>12</v>
      </c>
      <c r="F129" s="3" t="s">
        <v>37</v>
      </c>
      <c r="G129" s="1" t="s">
        <v>38</v>
      </c>
      <c r="H129" s="34" t="str">
        <f>_xlfn.XLOOKUP(B129,[2]CALCULATION!$B:$B,[2]CALCULATION!$H:$H,"")</f>
        <v>ZTE</v>
      </c>
      <c r="I129" s="28">
        <v>0</v>
      </c>
      <c r="J129" s="28">
        <v>0</v>
      </c>
      <c r="K129" s="28">
        <v>0</v>
      </c>
      <c r="L129" s="28">
        <v>1.1129088870055419E-2</v>
      </c>
      <c r="M129" s="28">
        <v>0</v>
      </c>
      <c r="N129" s="28">
        <v>0</v>
      </c>
      <c r="O129" s="28">
        <v>1.1396615044815888E-2</v>
      </c>
      <c r="P129" s="28">
        <v>0</v>
      </c>
      <c r="Q129" s="28">
        <v>0</v>
      </c>
      <c r="R129" s="28">
        <v>0</v>
      </c>
      <c r="S129" s="93">
        <v>0</v>
      </c>
      <c r="T129" s="93">
        <f>_xlfn.XLOOKUP(B129,'[3]Nur des jours'!$B:$B,'[3]Nur des jours'!$U:$U,"")</f>
        <v>0</v>
      </c>
      <c r="U129" s="93">
        <v>0.14854836730559065</v>
      </c>
      <c r="V129" s="93">
        <v>0</v>
      </c>
      <c r="W129" s="93">
        <v>0</v>
      </c>
      <c r="X129" s="93">
        <v>0</v>
      </c>
      <c r="Y129" s="93">
        <v>10.039151563922346</v>
      </c>
      <c r="Z129" s="93">
        <v>0</v>
      </c>
      <c r="AA129" s="93">
        <v>0</v>
      </c>
      <c r="AB129" s="93">
        <v>0.44011622763837899</v>
      </c>
      <c r="AC129" s="93">
        <f>_xlfn.XLOOKUP(B129,'[3]Nur des jours'!$B:$B,'[3]Nur des jours'!$N:$N,"")</f>
        <v>0</v>
      </c>
      <c r="AD129" s="93">
        <v>0</v>
      </c>
      <c r="AE129" s="93">
        <v>0</v>
      </c>
      <c r="AF129" s="93">
        <v>0</v>
      </c>
      <c r="AG129" s="93"/>
      <c r="AH129" s="93">
        <v>5.3359344011551428</v>
      </c>
      <c r="AI129" s="93">
        <v>5.0788790571082574</v>
      </c>
      <c r="AJ129" s="93">
        <v>4.340198088476801</v>
      </c>
      <c r="AK129" s="93">
        <v>6.0473357125815603</v>
      </c>
      <c r="AL129" s="93">
        <v>5.3359344011551428</v>
      </c>
      <c r="AM129" s="49" t="s">
        <v>5559</v>
      </c>
      <c r="AN129" s="49"/>
      <c r="AO129" s="48" t="str" cm="1">
        <f t="array" ref="AO129">IFERROR(_xlfn.IFS(
AQ129="MPR ISSUE","PDH",
AQ129="BSS Hardware Issue","BSS",
AQ129="Sites strategiques, MLL, Pylone, etc.","ENVTECH",
AQ129="AKTIVCO DEFAUT GE &amp; POWER Cabinet","AKTIVCO",
AQ129="AKTIVCO Coupure ENEO &amp; Baisse de tension","AKTIVCO GRID ONLY",
AQ129="Coupure ENEO &amp; Baisse de tension","IHS GRID ONLY",
AQ129="Defaut GE &amp; POWER Cabinet","IHS",
AQ129="Sharing","Partners",
AQ129="Sites strategiques &amp; DataCenter","SST &amp; DC",
AQ129="Exclu","Exclu",
AQ129="SAT","SAT",
AQ129="SPARE-ISSUE","SPARE-ISSUE",
AQ129="Fiber CAmtel","TRANS_FO_CAMTEL",
AQ129="Fiber AOF","Fiber AOF",
AQ129="Projet OCM (HUAWEI)","TRAVAUX-HUAWEI",
AQ129="Projet OCM (NOKIA)","TRAVAUX-NOKIA",
AQ129="ACCESS-ISSUE","ACCESS-ISSUE",
AQ129="Projet OCM (ZTE, NOKIA, autres projets)","TRAVAUX OCM",
AQ129="No root CAuse","No root cause",
AQ129="ODU HS","PDH",
AQ129="IP &amp; VLAN","PDH",
AQ129="Warehouse HUAWEI","SPARE-ISSUE",
AQ129="SPARE-HS","SPARE-ISSUE",
AQ129="Power Telco","BSS",AQ129="no impacts","no impacts"
),"")</f>
        <v>No root cause</v>
      </c>
      <c r="AP129" s="48" t="str" cm="1">
        <f t="array" ref="AP129">IFERROR(_xlfn.IFS(
AQ129="MPR ISSUE","TX ISSUE",
AQ129="BSS Hardware Issue","RAN ISSUE",
AQ129="Sites strategiques, MLL, Pylone, etc.","ENVTECH",
AQ129="AKTIVCO DEFAUT GE &amp; POWER Cabinet","POWER ISSUE",
AQ129="AKTIVCO Coupure ENEO &amp; Baisse de tension","POWER ISSUE",
AQ129="Coupure ENEO &amp; Baisse de tension","POWER ISSUE",
AQ129="Defaut GE &amp; POWER Cabinet","POWER ISSUE",
AQ129="Sharing","POWER ISSUE",
AQ129="Sites strategiques &amp; DataCenter","POWER ISSUE",
AQ129="Exclu","Exclu",
AQ129="SAT","TX ISSUE",
AQ129="SPARE-ISSUE","SPARE-ISSUE",
AQ129="Fiber CAmtel","TX ISSUE",
AQ129="Fiber AOF","TX ISSUE",
AQ129="Projet OCM (HUAWEI)","TRAVAUX-HUAWEI",
AQ129="Projet OCM (NOKIA)","TRAVAUX -NOKIA",
AQ129="ACCESS-ISSUE","ACCESS-ISSUE",
AQ129="Projet OCM (ZTE, NOKIA, autres projets)","TRAVAUX OCM",
AQ129="No root CAuse","No root cause",
AQ129="ODU HS","TX ISSUE",
AQ129="IP &amp; VLAN","TX ISSUE",
AQ129="Warehouse HUAWEI","SPARE-ISSUE",
AQ129="SPARE-HS","SPARE-ISSUE",
AQ129="Power Telco","RAN ISSUE",AQ129="no impacts","no impacts"
),"")</f>
        <v>No root cause</v>
      </c>
      <c r="AQ129" s="67" t="s">
        <v>5344</v>
      </c>
      <c r="AR129" s="48" t="str" cm="1">
        <f t="array" ref="AR129">IFERROR(_xlfn.IFS(
AQ129="MPR ISSUE","ACTIVE",
AQ129="BSS Hardware Issue","ACTIVE",
AQ129="Sites strategiques, MLL, Pylone, etc.","PASSIVE",
AQ129="AKTIVCO DEFAUT GE &amp; POWER Cabinet","PASSIVE",
AQ129="AKTIVCO Coupure ENEO &amp; Baisse de tension","PASSIVE",
AQ129="Coupure ENEO &amp; Baisse de tension","PASSIVE",
AQ129="Defaut GE &amp; POWER Cabinet","PASSIVE",
AQ129="Sharing","PASSIVE",
AQ129="Sites strategiques &amp; DataCenter","PASSIVE",
AQ129="Exclu","Exclu",
AQ129="SAT","ACTIVE",
AQ129="SPARE-ISSUE","SPARE-ISSUE",
AQ129="Fiber CAmtel","ACTIVE",
AQ129="Fiber AOF","ACTIVE",
AQ129="Projet OCM (HUAWEI)","PLANNED WORKS",
AQ129="Projet OCM (NOKIA)","PLANNED WORKS",
AQ129="ACCESS-ISSUE","ACCESS-ISSUE",
AQ129="Projet OCM (ZTE, NOKIA, autres projets)","PLANNED WORKS",
AQ129="No root CAuse","No root cause",
AQ129="ODU HS","ACTIVE",
AQ129="IP &amp; VLAN","ACTIVE",
AQ129="Warehouse HUAWEI","SPARE-ISSUE",
AQ129="SPARE-HS","SPARE-ISSUE",
AQ129="Power Telco","ACTIVE", AQ129="no impacts","no impacts"
),"")</f>
        <v>No root cause</v>
      </c>
      <c r="AS129" s="92" t="s">
        <v>6469</v>
      </c>
      <c r="AT129" s="129" t="s">
        <v>5029</v>
      </c>
      <c r="AU129" s="9" t="s">
        <v>6477</v>
      </c>
      <c r="AV129" s="17" t="s">
        <v>5537</v>
      </c>
      <c r="AW129" s="7" t="s">
        <v>6007</v>
      </c>
      <c r="AX129" s="6" t="s">
        <v>5537</v>
      </c>
      <c r="AY129" s="7"/>
      <c r="AZ129" s="3" t="s">
        <v>5537</v>
      </c>
      <c r="BA129" s="18" t="s">
        <v>5537</v>
      </c>
      <c r="BB129" s="18" t="s">
        <v>5537</v>
      </c>
      <c r="BC129" s="18" t="s">
        <v>5537</v>
      </c>
      <c r="BD129" s="18" t="s">
        <v>5537</v>
      </c>
      <c r="BE129" s="18" t="s">
        <v>5537</v>
      </c>
      <c r="BF129" s="18" t="s">
        <v>5537</v>
      </c>
      <c r="BG129" s="18" t="s">
        <v>5537</v>
      </c>
      <c r="BH129" s="18" t="s">
        <v>5537</v>
      </c>
      <c r="BI129" s="18" t="s">
        <v>5537</v>
      </c>
      <c r="BJ129" s="18" t="s">
        <v>5537</v>
      </c>
      <c r="BK129" s="18" t="s">
        <v>5752</v>
      </c>
      <c r="BL129" s="9" t="s">
        <v>6235</v>
      </c>
      <c r="BM129" s="14" t="s">
        <v>6448</v>
      </c>
      <c r="BN129" s="14" t="s">
        <v>5537</v>
      </c>
      <c r="BO129" s="14" t="str">
        <f>_xlfn.XLOOKUP(B129,'[4]cell downs 18042026 17h'!$B:$B,'[4]cell downs 18042026 17h'!$B:$B,"")</f>
        <v/>
      </c>
      <c r="BP129" s="14" t="str">
        <f>_xlfn.XLOOKUP(B129,'[5]Cells Huawei 19042026 15h'!$B:$B,'[5]Cells Huawei 19042026 15h'!$B:$B,"")</f>
        <v/>
      </c>
      <c r="BQ129" s="9" t="str">
        <f>_xlfn.XLOOKUP(B129,'[6]cells down 19042026 9H40'!$B:$B,'[6]cells down 19042026 9H40'!$B:$B,"")</f>
        <v/>
      </c>
      <c r="BR129" s="9" t="s">
        <v>2340</v>
      </c>
      <c r="BS129" s="9" t="s">
        <v>5537</v>
      </c>
      <c r="BT129" s="108"/>
    </row>
    <row r="130" spans="1:72" s="9" customFormat="1" ht="33" customHeight="1" x14ac:dyDescent="0.35">
      <c r="A130" s="1" t="s">
        <v>1600</v>
      </c>
      <c r="B130" s="8" t="s">
        <v>1601</v>
      </c>
      <c r="C130" s="3" t="str">
        <f>_xlfn.XLOOKUP(B130,'[1]daily break down'!$D:$D,'[1]daily break down'!$E:$E,"")</f>
        <v>Yaounde</v>
      </c>
      <c r="D130" s="1" t="s">
        <v>11</v>
      </c>
      <c r="E130" s="1" t="s">
        <v>12</v>
      </c>
      <c r="F130" s="3" t="s">
        <v>37</v>
      </c>
      <c r="G130" s="1" t="s">
        <v>38</v>
      </c>
      <c r="H130" s="34" t="str">
        <f>_xlfn.XLOOKUP(B130,[2]CALCULATION!$B:$B,[2]CALCULATION!$H:$H,"")</f>
        <v>ZTE</v>
      </c>
      <c r="I130" s="28">
        <v>0.52194356695859134</v>
      </c>
      <c r="J130" s="28">
        <v>0</v>
      </c>
      <c r="K130" s="28">
        <v>0</v>
      </c>
      <c r="L130" s="28">
        <v>0</v>
      </c>
      <c r="M130" s="28">
        <v>0</v>
      </c>
      <c r="N130" s="28">
        <v>0.30061024503970812</v>
      </c>
      <c r="O130" s="28">
        <v>0</v>
      </c>
      <c r="P130" s="28">
        <v>0</v>
      </c>
      <c r="Q130" s="28">
        <v>0.77224105606492599</v>
      </c>
      <c r="R130" s="28">
        <v>0</v>
      </c>
      <c r="S130" s="93">
        <v>0.10799139921183183</v>
      </c>
      <c r="T130" s="93">
        <f>_xlfn.XLOOKUP(B130,'[3]Nur des jours'!$B:$B,'[3]Nur des jours'!$U:$U,"")</f>
        <v>0</v>
      </c>
      <c r="U130" s="93">
        <v>0</v>
      </c>
      <c r="V130" s="93">
        <v>0</v>
      </c>
      <c r="W130" s="93">
        <v>0</v>
      </c>
      <c r="X130" s="93">
        <v>0</v>
      </c>
      <c r="Y130" s="93">
        <v>0.30241158794976497</v>
      </c>
      <c r="Z130" s="93">
        <v>0</v>
      </c>
      <c r="AA130" s="93">
        <v>0</v>
      </c>
      <c r="AB130" s="93">
        <v>0</v>
      </c>
      <c r="AC130" s="93">
        <f>_xlfn.XLOOKUP(B130,'[3]Nur des jours'!$B:$B,'[3]Nur des jours'!$N:$N,"")</f>
        <v>4.6381904672219809</v>
      </c>
      <c r="AD130" s="93">
        <v>4.6381904672219809</v>
      </c>
      <c r="AE130" s="93">
        <v>0</v>
      </c>
      <c r="AF130" s="93">
        <v>0</v>
      </c>
      <c r="AG130" s="93"/>
      <c r="AH130" s="93">
        <v>5.1868509815000294</v>
      </c>
      <c r="AI130" s="93">
        <v>0</v>
      </c>
      <c r="AJ130" s="93">
        <v>0</v>
      </c>
      <c r="AK130" s="93">
        <v>9.9462411927322396</v>
      </c>
      <c r="AL130" s="93">
        <v>5.1868509815000294</v>
      </c>
      <c r="AM130" s="49" t="s">
        <v>5559</v>
      </c>
      <c r="AN130" s="49"/>
      <c r="AO130" s="48" t="str" cm="1">
        <f t="array" ref="AO130">IFERROR(_xlfn.IFS(
AQ130="MPR ISSUE","PDH",
AQ130="BSS Hardware Issue","BSS",
AQ130="Sites strategiques, MLL, Pylone, etc.","ENVTECH",
AQ130="AKTIVCO DEFAUT GE &amp; POWER Cabinet","AKTIVCO",
AQ130="AKTIVCO Coupure ENEO &amp; Baisse de tension","AKTIVCO GRID ONLY",
AQ130="Coupure ENEO &amp; Baisse de tension","IHS GRID ONLY",
AQ130="Defaut GE &amp; POWER Cabinet","IHS",
AQ130="Sharing","Partners",
AQ130="Sites strategiques &amp; DataCenter","SST &amp; DC",
AQ130="Exclu","Exclu",
AQ130="SAT","SAT",
AQ130="SPARE-ISSUE","SPARE-ISSUE",
AQ130="Fiber CAmtel","TRANS_FO_CAMTEL",
AQ130="Fiber AOF","Fiber AOF",
AQ130="Projet OCM (HUAWEI)","TRAVAUX-HUAWEI",
AQ130="Projet OCM (NOKIA)","TRAVAUX-NOKIA",
AQ130="ACCESS-ISSUE","ACCESS-ISSUE",
AQ130="Projet OCM (ZTE, NOKIA, autres projets)","TRAVAUX OCM",
AQ130="No root CAuse","No root cause",
AQ130="ODU HS","PDH",
AQ130="IP &amp; VLAN","PDH",
AQ130="Warehouse HUAWEI","SPARE-ISSUE",
AQ130="SPARE-HS","SPARE-ISSUE",
AQ130="Power Telco","BSS",AQ130="no impacts","no impacts"
),"")</f>
        <v>No root cause</v>
      </c>
      <c r="AP130" s="48" t="str" cm="1">
        <f t="array" ref="AP130">IFERROR(_xlfn.IFS(
AQ130="MPR ISSUE","TX ISSUE",
AQ130="BSS Hardware Issue","RAN ISSUE",
AQ130="Sites strategiques, MLL, Pylone, etc.","ENVTECH",
AQ130="AKTIVCO DEFAUT GE &amp; POWER Cabinet","POWER ISSUE",
AQ130="AKTIVCO Coupure ENEO &amp; Baisse de tension","POWER ISSUE",
AQ130="Coupure ENEO &amp; Baisse de tension","POWER ISSUE",
AQ130="Defaut GE &amp; POWER Cabinet","POWER ISSUE",
AQ130="Sharing","POWER ISSUE",
AQ130="Sites strategiques &amp; DataCenter","POWER ISSUE",
AQ130="Exclu","Exclu",
AQ130="SAT","TX ISSUE",
AQ130="SPARE-ISSUE","SPARE-ISSUE",
AQ130="Fiber CAmtel","TX ISSUE",
AQ130="Fiber AOF","TX ISSUE",
AQ130="Projet OCM (HUAWEI)","TRAVAUX-HUAWEI",
AQ130="Projet OCM (NOKIA)","TRAVAUX -NOKIA",
AQ130="ACCESS-ISSUE","ACCESS-ISSUE",
AQ130="Projet OCM (ZTE, NOKIA, autres projets)","TRAVAUX OCM",
AQ130="No root CAuse","No root cause",
AQ130="ODU HS","TX ISSUE",
AQ130="IP &amp; VLAN","TX ISSUE",
AQ130="Warehouse HUAWEI","SPARE-ISSUE",
AQ130="SPARE-HS","SPARE-ISSUE",
AQ130="Power Telco","RAN ISSUE",AQ130="no impacts","no impacts"
),"")</f>
        <v>No root cause</v>
      </c>
      <c r="AQ130" s="67" t="s">
        <v>5344</v>
      </c>
      <c r="AR130" s="48" t="str" cm="1">
        <f t="array" ref="AR130">IFERROR(_xlfn.IFS(
AQ130="MPR ISSUE","ACTIVE",
AQ130="BSS Hardware Issue","ACTIVE",
AQ130="Sites strategiques, MLL, Pylone, etc.","PASSIVE",
AQ130="AKTIVCO DEFAUT GE &amp; POWER Cabinet","PASSIVE",
AQ130="AKTIVCO Coupure ENEO &amp; Baisse de tension","PASSIVE",
AQ130="Coupure ENEO &amp; Baisse de tension","PASSIVE",
AQ130="Defaut GE &amp; POWER Cabinet","PASSIVE",
AQ130="Sharing","PASSIVE",
AQ130="Sites strategiques &amp; DataCenter","PASSIVE",
AQ130="Exclu","Exclu",
AQ130="SAT","ACTIVE",
AQ130="SPARE-ISSUE","SPARE-ISSUE",
AQ130="Fiber CAmtel","ACTIVE",
AQ130="Fiber AOF","ACTIVE",
AQ130="Projet OCM (HUAWEI)","PLANNED WORKS",
AQ130="Projet OCM (NOKIA)","PLANNED WORKS",
AQ130="ACCESS-ISSUE","ACCESS-ISSUE",
AQ130="Projet OCM (ZTE, NOKIA, autres projets)","PLANNED WORKS",
AQ130="No root CAuse","No root cause",
AQ130="ODU HS","ACTIVE",
AQ130="IP &amp; VLAN","ACTIVE",
AQ130="Warehouse HUAWEI","SPARE-ISSUE",
AQ130="SPARE-HS","SPARE-ISSUE",
AQ130="Power Telco","ACTIVE", AQ130="no impacts","no impacts"
),"")</f>
        <v>No root cause</v>
      </c>
      <c r="AS130" s="92" t="s">
        <v>6007</v>
      </c>
      <c r="AT130" s="98" t="s">
        <v>1601</v>
      </c>
      <c r="AV130" s="17" t="s">
        <v>5537</v>
      </c>
      <c r="AW130" s="7" t="s">
        <v>6007</v>
      </c>
      <c r="AX130" s="6" t="s">
        <v>5537</v>
      </c>
      <c r="AY130" s="7"/>
      <c r="AZ130" s="3" t="s">
        <v>5537</v>
      </c>
      <c r="BA130" s="18" t="s">
        <v>5537</v>
      </c>
      <c r="BB130" s="18" t="s">
        <v>5537</v>
      </c>
      <c r="BC130" s="18" t="s">
        <v>5537</v>
      </c>
      <c r="BD130" s="18" t="s">
        <v>5537</v>
      </c>
      <c r="BE130" s="18" t="s">
        <v>5537</v>
      </c>
      <c r="BF130" s="18" t="s">
        <v>5537</v>
      </c>
      <c r="BG130" s="18" t="s">
        <v>5537</v>
      </c>
      <c r="BH130" s="18" t="s">
        <v>5537</v>
      </c>
      <c r="BI130" s="18" t="s">
        <v>5537</v>
      </c>
      <c r="BJ130" s="18" t="s">
        <v>5537</v>
      </c>
      <c r="BK130" s="18" t="s">
        <v>5537</v>
      </c>
      <c r="BL130" s="9" t="s">
        <v>5537</v>
      </c>
      <c r="BM130" s="14" t="s">
        <v>6448</v>
      </c>
      <c r="BN130" s="14" t="s">
        <v>5537</v>
      </c>
      <c r="BO130" s="14" t="str">
        <f>_xlfn.XLOOKUP(B130,'[4]cell downs 18042026 17h'!$B:$B,'[4]cell downs 18042026 17h'!$B:$B,"")</f>
        <v/>
      </c>
      <c r="BP130" s="14" t="str">
        <f>_xlfn.XLOOKUP(B130,'[5]Cells Huawei 19042026 15h'!$B:$B,'[5]Cells Huawei 19042026 15h'!$B:$B,"")</f>
        <v/>
      </c>
      <c r="BQ130" s="9" t="str">
        <f>_xlfn.XLOOKUP(B130,'[6]cells down 19042026 9H40'!$B:$B,'[6]cells down 19042026 9H40'!$B:$B,"")</f>
        <v/>
      </c>
      <c r="BR130" s="9" t="s">
        <v>5537</v>
      </c>
      <c r="BS130" s="9" t="s">
        <v>5537</v>
      </c>
      <c r="BT130" s="108"/>
    </row>
    <row r="131" spans="1:72" s="9" customFormat="1" x14ac:dyDescent="0.35">
      <c r="A131" s="91" t="s">
        <v>2766</v>
      </c>
      <c r="B131" s="8" t="s">
        <v>2767</v>
      </c>
      <c r="C131" s="3" t="str">
        <f>_xlfn.XLOOKUP(B131,'[1]daily break down'!$D:$D,'[1]daily break down'!$E:$E,"")</f>
        <v>Yaounde</v>
      </c>
      <c r="D131" s="1" t="s">
        <v>357</v>
      </c>
      <c r="E131" s="1"/>
      <c r="F131" s="3" t="s">
        <v>37</v>
      </c>
      <c r="G131" s="1" t="s">
        <v>38</v>
      </c>
      <c r="H131" s="34" t="str">
        <f>_xlfn.XLOOKUP(B131,[2]CALCULATION!$B:$B,[2]CALCULATION!$H:$H,"")</f>
        <v>ZTE</v>
      </c>
      <c r="I131" s="28">
        <v>6.2907888241118846</v>
      </c>
      <c r="J131" s="28">
        <v>5.095731566376454</v>
      </c>
      <c r="K131" s="28">
        <v>0</v>
      </c>
      <c r="L131" s="28">
        <v>0</v>
      </c>
      <c r="M131" s="28">
        <v>0</v>
      </c>
      <c r="N131" s="28">
        <v>0</v>
      </c>
      <c r="O131" s="28">
        <v>9.2457045997380387</v>
      </c>
      <c r="P131" s="28">
        <v>7.4489809749652576</v>
      </c>
      <c r="Q131" s="28">
        <v>2.5207921343024204</v>
      </c>
      <c r="R131" s="28">
        <v>6.7872460641549175</v>
      </c>
      <c r="S131" s="93">
        <v>9.2457045997380387</v>
      </c>
      <c r="T131" s="93">
        <f>_xlfn.XLOOKUP(B131,'[3]Nur des jours'!$B:$B,'[3]Nur des jours'!$U:$U,"")</f>
        <v>9.2457045997380387</v>
      </c>
      <c r="U131" s="93">
        <v>3.4146862595703023</v>
      </c>
      <c r="V131" s="93">
        <v>9.2457045997380387</v>
      </c>
      <c r="W131" s="93">
        <v>9.2457045997380387</v>
      </c>
      <c r="X131" s="93">
        <v>7.0899251782794428</v>
      </c>
      <c r="Y131" s="93">
        <v>9.4093592783784619</v>
      </c>
      <c r="Z131" s="93">
        <v>0</v>
      </c>
      <c r="AA131" s="93">
        <v>0</v>
      </c>
      <c r="AB131" s="93">
        <v>0</v>
      </c>
      <c r="AC131" s="93">
        <f>_xlfn.XLOOKUP(B131,'[3]Nur des jours'!$B:$B,'[3]Nur des jours'!$N:$N,"")</f>
        <v>0</v>
      </c>
      <c r="AD131" s="93">
        <v>0</v>
      </c>
      <c r="AE131" s="93">
        <v>4.3588931407715449E-2</v>
      </c>
      <c r="AF131" s="93">
        <v>0</v>
      </c>
      <c r="AG131" s="93"/>
      <c r="AH131" s="93">
        <v>5.1751511701238178</v>
      </c>
      <c r="AI131" s="93">
        <v>0</v>
      </c>
      <c r="AJ131" s="93">
        <v>10.184027034010969</v>
      </c>
      <c r="AK131" s="93">
        <v>3.3677744288819289</v>
      </c>
      <c r="AL131" s="93">
        <v>5.1751511701238178</v>
      </c>
      <c r="AM131" s="49" t="s">
        <v>5559</v>
      </c>
      <c r="AN131" s="49"/>
      <c r="AO131" s="48" t="str" cm="1">
        <f t="array" ref="AO131">IFERROR(_xlfn.IFS(
AQ131="MPR ISSUE","PDH",
AQ131="BSS Hardware Issue","BSS",
AQ131="Sites strategiques, MLL, Pylone, etc.","ENVTECH",
AQ131="AKTIVCO DEFAUT GE &amp; POWER Cabinet","AKTIVCO",
AQ131="AKTIVCO Coupure ENEO &amp; Baisse de tension","AKTIVCO GRID ONLY",
AQ131="Coupure ENEO &amp; Baisse de tension","IHS GRID ONLY",
AQ131="Defaut GE &amp; POWER Cabinet","IHS",
AQ131="Sharing","Partners",
AQ131="Sites strategiques &amp; DataCenter","SST &amp; DC",
AQ131="Exclu","Exclu",
AQ131="SAT","SAT",
AQ131="SPARE-ISSUE","SPARE-ISSUE",
AQ131="Fiber CAmtel","TRANS_FO_CAMTEL",
AQ131="Fiber AOF","Fiber AOF",
AQ131="Projet OCM (HUAWEI)","TRAVAUX-HUAWEI",
AQ131="Projet OCM (NOKIA)","TRAVAUX-NOKIA",
AQ131="ACCESS-ISSUE","ACCESS-ISSUE",
AQ131="Projet OCM (ZTE, NOKIA, autres projets)","TRAVAUX OCM",
AQ131="No root CAuse","No root cause",
AQ131="ODU HS","PDH",
AQ131="IP &amp; VLAN","PDH",
AQ131="Warehouse HUAWEI","SPARE-ISSUE",
AQ131="SPARE-HS","SPARE-ISSUE",
AQ131="Power Telco","BSS",AQ131="no impacts","no impacts"
),"")</f>
        <v>BSS</v>
      </c>
      <c r="AP131" s="48" t="str" cm="1">
        <f t="array" ref="AP131">IFERROR(_xlfn.IFS(
AQ131="MPR ISSUE","TX ISSUE",
AQ131="BSS Hardware Issue","RAN ISSUE",
AQ131="Sites strategiques, MLL, Pylone, etc.","ENVTECH",
AQ131="AKTIVCO DEFAUT GE &amp; POWER Cabinet","POWER ISSUE",
AQ131="AKTIVCO Coupure ENEO &amp; Baisse de tension","POWER ISSUE",
AQ131="Coupure ENEO &amp; Baisse de tension","POWER ISSUE",
AQ131="Defaut GE &amp; POWER Cabinet","POWER ISSUE",
AQ131="Sharing","POWER ISSUE",
AQ131="Sites strategiques &amp; DataCenter","POWER ISSUE",
AQ131="Exclu","Exclu",
AQ131="SAT","TX ISSUE",
AQ131="SPARE-ISSUE","SPARE-ISSUE",
AQ131="Fiber CAmtel","TX ISSUE",
AQ131="Fiber AOF","TX ISSUE",
AQ131="Projet OCM (HUAWEI)","TRAVAUX-HUAWEI",
AQ131="Projet OCM (NOKIA)","TRAVAUX -NOKIA",
AQ131="ACCESS-ISSUE","ACCESS-ISSUE",
AQ131="Projet OCM (ZTE, NOKIA, autres projets)","TRAVAUX OCM",
AQ131="No root CAuse","No root cause",
AQ131="ODU HS","TX ISSUE",
AQ131="IP &amp; VLAN","TX ISSUE",
AQ131="Warehouse HUAWEI","SPARE-ISSUE",
AQ131="SPARE-HS","SPARE-ISSUE",
AQ131="Power Telco","RAN ISSUE",AQ131="no impacts","no impacts"
),"")</f>
        <v>RAN ISSUE</v>
      </c>
      <c r="AQ131" s="67" t="s">
        <v>5320</v>
      </c>
      <c r="AR131" s="48" t="str" cm="1">
        <f t="array" ref="AR131">IFERROR(_xlfn.IFS(
AQ131="MPR ISSUE","ACTIVE",
AQ131="BSS Hardware Issue","ACTIVE",
AQ131="Sites strategiques, MLL, Pylone, etc.","PASSIVE",
AQ131="AKTIVCO DEFAUT GE &amp; POWER Cabinet","PASSIVE",
AQ131="AKTIVCO Coupure ENEO &amp; Baisse de tension","PASSIVE",
AQ131="Coupure ENEO &amp; Baisse de tension","PASSIVE",
AQ131="Defaut GE &amp; POWER Cabinet","PASSIVE",
AQ131="Sharing","PASSIVE",
AQ131="Sites strategiques &amp; DataCenter","PASSIVE",
AQ131="Exclu","Exclu",
AQ131="SAT","ACTIVE",
AQ131="SPARE-ISSUE","SPARE-ISSUE",
AQ131="Fiber CAmtel","ACTIVE",
AQ131="Fiber AOF","ACTIVE",
AQ131="Projet OCM (HUAWEI)","PLANNED WORKS",
AQ131="Projet OCM (NOKIA)","PLANNED WORKS",
AQ131="ACCESS-ISSUE","ACCESS-ISSUE",
AQ131="Projet OCM (ZTE, NOKIA, autres projets)","PLANNED WORKS",
AQ131="No root CAuse","No root cause",
AQ131="ODU HS","ACTIVE",
AQ131="IP &amp; VLAN","ACTIVE",
AQ131="Warehouse HUAWEI","SPARE-ISSUE",
AQ131="SPARE-HS","SPARE-ISSUE",
AQ131="Power Telco","ACTIVE", AQ131="no impacts","no impacts"
),"")</f>
        <v>ACTIVE</v>
      </c>
      <c r="AS131" s="92" t="s">
        <v>6074</v>
      </c>
      <c r="AT131" s="98" t="s">
        <v>2767</v>
      </c>
      <c r="AV131" s="17" t="s">
        <v>5537</v>
      </c>
      <c r="AW131" s="7" t="s">
        <v>6007</v>
      </c>
      <c r="AX131" s="6" t="s">
        <v>5537</v>
      </c>
      <c r="AY131" s="7"/>
      <c r="AZ131" s="3" t="s">
        <v>5537</v>
      </c>
      <c r="BA131" s="18" t="s">
        <v>5537</v>
      </c>
      <c r="BB131" s="18" t="s">
        <v>5537</v>
      </c>
      <c r="BC131" s="18" t="s">
        <v>5537</v>
      </c>
      <c r="BD131" s="18" t="s">
        <v>5537</v>
      </c>
      <c r="BE131" s="18" t="s">
        <v>5537</v>
      </c>
      <c r="BF131" s="18" t="s">
        <v>5537</v>
      </c>
      <c r="BG131" s="18" t="s">
        <v>5537</v>
      </c>
      <c r="BH131" s="18" t="s">
        <v>5537</v>
      </c>
      <c r="BI131" s="18" t="s">
        <v>5537</v>
      </c>
      <c r="BJ131" s="18" t="s">
        <v>5537</v>
      </c>
      <c r="BK131" s="18" t="s">
        <v>5537</v>
      </c>
      <c r="BL131" s="9" t="s">
        <v>5537</v>
      </c>
      <c r="BM131" s="14" t="s">
        <v>6462</v>
      </c>
      <c r="BN131" s="14" t="s">
        <v>2767</v>
      </c>
      <c r="BO131" s="14" t="str">
        <f>_xlfn.XLOOKUP(B131,'[4]cell downs 18042026 17h'!$B:$B,'[4]cell downs 18042026 17h'!$B:$B,"")</f>
        <v/>
      </c>
      <c r="BP131" s="14" t="str">
        <f>_xlfn.XLOOKUP(B131,'[5]Cells Huawei 19042026 15h'!$B:$B,'[5]Cells Huawei 19042026 15h'!$B:$B,"")</f>
        <v/>
      </c>
      <c r="BQ131" s="9" t="str">
        <f>_xlfn.XLOOKUP(B131,'[6]cells down 19042026 9H40'!$B:$B,'[6]cells down 19042026 9H40'!$B:$B,"")</f>
        <v>CTR_937</v>
      </c>
      <c r="BR131" s="9" t="s">
        <v>2767</v>
      </c>
      <c r="BS131" s="9" t="s">
        <v>5537</v>
      </c>
      <c r="BT131" s="108"/>
    </row>
    <row r="132" spans="1:72" s="9" customFormat="1" ht="25" customHeight="1" x14ac:dyDescent="0.35">
      <c r="A132" s="1" t="s">
        <v>130</v>
      </c>
      <c r="B132" s="8" t="s">
        <v>131</v>
      </c>
      <c r="C132" s="3" t="str">
        <f>_xlfn.XLOOKUP(B132,'[1]daily break down'!$D:$D,'[1]daily break down'!$E:$E,"")</f>
        <v>Douala</v>
      </c>
      <c r="D132" s="1" t="s">
        <v>11</v>
      </c>
      <c r="E132" s="1" t="s">
        <v>12</v>
      </c>
      <c r="F132" s="3" t="s">
        <v>31</v>
      </c>
      <c r="G132" s="1" t="s">
        <v>32</v>
      </c>
      <c r="H132" s="34" t="str">
        <f>_xlfn.XLOOKUP(B132,[2]CALCULATION!$B:$B,[2]CALCULATION!$H:$H,"")</f>
        <v>ZTE</v>
      </c>
      <c r="I132" s="28">
        <v>13.868556899607057</v>
      </c>
      <c r="J132" s="28">
        <v>13.868556899607057</v>
      </c>
      <c r="K132" s="28">
        <v>13.868556899607057</v>
      </c>
      <c r="L132" s="28">
        <v>13.868556899607057</v>
      </c>
      <c r="M132" s="28">
        <v>51.126945093641304</v>
      </c>
      <c r="N132" s="28">
        <v>0</v>
      </c>
      <c r="O132" s="28">
        <v>0</v>
      </c>
      <c r="P132" s="28">
        <v>1.7710411119957321</v>
      </c>
      <c r="Q132" s="28">
        <v>1.1486325488752502</v>
      </c>
      <c r="R132" s="28">
        <v>0</v>
      </c>
      <c r="S132" s="93">
        <v>10.849220821098468</v>
      </c>
      <c r="T132" s="93">
        <f>_xlfn.XLOOKUP(B132,'[3]Nur des jours'!$B:$B,'[3]Nur des jours'!$U:$U,"")</f>
        <v>0</v>
      </c>
      <c r="U132" s="93">
        <v>0</v>
      </c>
      <c r="V132" s="93">
        <v>0</v>
      </c>
      <c r="W132" s="93">
        <v>0</v>
      </c>
      <c r="X132" s="93">
        <v>0</v>
      </c>
      <c r="Y132" s="93">
        <v>1.1490427556765503</v>
      </c>
      <c r="Z132" s="93">
        <v>2.0634115508528028</v>
      </c>
      <c r="AA132" s="93">
        <v>13.315277100044804</v>
      </c>
      <c r="AB132" s="93">
        <v>9.7105045757676951</v>
      </c>
      <c r="AC132" s="93">
        <f>_xlfn.XLOOKUP(B132,'[3]Nur des jours'!$B:$B,'[3]Nur des jours'!$N:$N,"")</f>
        <v>2.2001887664689104</v>
      </c>
      <c r="AD132" s="93">
        <v>2.2001887664689104</v>
      </c>
      <c r="AE132" s="93">
        <v>0.74379410614867936</v>
      </c>
      <c r="AF132" s="93">
        <v>0</v>
      </c>
      <c r="AG132" s="93"/>
      <c r="AH132" s="93">
        <v>5.0688005981171864</v>
      </c>
      <c r="AI132" s="93">
        <v>1.1241851811885266</v>
      </c>
      <c r="AJ132" s="93">
        <v>1.2380529799973481</v>
      </c>
      <c r="AK132" s="93">
        <v>8.6150277323597457</v>
      </c>
      <c r="AL132" s="93">
        <v>5.0688005981171864</v>
      </c>
      <c r="AM132" s="49" t="s">
        <v>5559</v>
      </c>
      <c r="AN132" s="49"/>
      <c r="AO132" s="48" t="str" cm="1">
        <f t="array" ref="AO132">IFERROR(_xlfn.IFS(
AQ132="MPR ISSUE","PDH",
AQ132="BSS Hardware Issue","BSS",
AQ132="Sites strategiques, MLL, Pylone, etc.","ENVTECH",
AQ132="AKTIVCO DEFAUT GE &amp; POWER Cabinet","AKTIVCO",
AQ132="AKTIVCO Coupure ENEO &amp; Baisse de tension","AKTIVCO GRID ONLY",
AQ132="Coupure ENEO &amp; Baisse de tension","IHS GRID ONLY",
AQ132="Defaut GE &amp; POWER Cabinet","IHS",
AQ132="Sharing","Partners",
AQ132="Sites strategiques &amp; DataCenter","SST &amp; DC",
AQ132="Exclu","Exclu",
AQ132="SAT","SAT",
AQ132="SPARE-ISSUE","SPARE-ISSUE",
AQ132="Fiber CAmtel","TRANS_FO_CAMTEL",
AQ132="Fiber AOF","Fiber AOF",
AQ132="Projet OCM (HUAWEI)","TRAVAUX-HUAWEI",
AQ132="Projet OCM (NOKIA)","TRAVAUX-NOKIA",
AQ132="ACCESS-ISSUE","ACCESS-ISSUE",
AQ132="Projet OCM (ZTE, NOKIA, autres projets)","TRAVAUX OCM",
AQ132="No root CAuse","No root cause",
AQ132="ODU HS","PDH",
AQ132="IP &amp; VLAN","PDH",
AQ132="Warehouse HUAWEI","SPARE-ISSUE",
AQ132="SPARE-HS","SPARE-ISSUE",
AQ132="Power Telco","BSS",AQ132="no impacts","no impacts"
),"")</f>
        <v>No root cause</v>
      </c>
      <c r="AP132" s="48" t="str" cm="1">
        <f t="array" ref="AP132">IFERROR(_xlfn.IFS(
AQ132="MPR ISSUE","TX ISSUE",
AQ132="BSS Hardware Issue","RAN ISSUE",
AQ132="Sites strategiques, MLL, Pylone, etc.","ENVTECH",
AQ132="AKTIVCO DEFAUT GE &amp; POWER Cabinet","POWER ISSUE",
AQ132="AKTIVCO Coupure ENEO &amp; Baisse de tension","POWER ISSUE",
AQ132="Coupure ENEO &amp; Baisse de tension","POWER ISSUE",
AQ132="Defaut GE &amp; POWER Cabinet","POWER ISSUE",
AQ132="Sharing","POWER ISSUE",
AQ132="Sites strategiques &amp; DataCenter","POWER ISSUE",
AQ132="Exclu","Exclu",
AQ132="SAT","TX ISSUE",
AQ132="SPARE-ISSUE","SPARE-ISSUE",
AQ132="Fiber CAmtel","TX ISSUE",
AQ132="Fiber AOF","TX ISSUE",
AQ132="Projet OCM (HUAWEI)","TRAVAUX-HUAWEI",
AQ132="Projet OCM (NOKIA)","TRAVAUX -NOKIA",
AQ132="ACCESS-ISSUE","ACCESS-ISSUE",
AQ132="Projet OCM (ZTE, NOKIA, autres projets)","TRAVAUX OCM",
AQ132="No root CAuse","No root cause",
AQ132="ODU HS","TX ISSUE",
AQ132="IP &amp; VLAN","TX ISSUE",
AQ132="Warehouse HUAWEI","SPARE-ISSUE",
AQ132="SPARE-HS","SPARE-ISSUE",
AQ132="Power Telco","RAN ISSUE",AQ132="no impacts","no impacts"
),"")</f>
        <v>No root cause</v>
      </c>
      <c r="AQ132" s="67" t="s">
        <v>5344</v>
      </c>
      <c r="AR132" s="48" t="str" cm="1">
        <f t="array" ref="AR132">IFERROR(_xlfn.IFS(
AQ132="MPR ISSUE","ACTIVE",
AQ132="BSS Hardware Issue","ACTIVE",
AQ132="Sites strategiques, MLL, Pylone, etc.","PASSIVE",
AQ132="AKTIVCO DEFAUT GE &amp; POWER Cabinet","PASSIVE",
AQ132="AKTIVCO Coupure ENEO &amp; Baisse de tension","PASSIVE",
AQ132="Coupure ENEO &amp; Baisse de tension","PASSIVE",
AQ132="Defaut GE &amp; POWER Cabinet","PASSIVE",
AQ132="Sharing","PASSIVE",
AQ132="Sites strategiques &amp; DataCenter","PASSIVE",
AQ132="Exclu","Exclu",
AQ132="SAT","ACTIVE",
AQ132="SPARE-ISSUE","SPARE-ISSUE",
AQ132="Fiber CAmtel","ACTIVE",
AQ132="Fiber AOF","ACTIVE",
AQ132="Projet OCM (HUAWEI)","PLANNED WORKS",
AQ132="Projet OCM (NOKIA)","PLANNED WORKS",
AQ132="ACCESS-ISSUE","ACCESS-ISSUE",
AQ132="Projet OCM (ZTE, NOKIA, autres projets)","PLANNED WORKS",
AQ132="No root CAuse","No root cause",
AQ132="ODU HS","ACTIVE",
AQ132="IP &amp; VLAN","ACTIVE",
AQ132="Warehouse HUAWEI","SPARE-ISSUE",
AQ132="SPARE-HS","SPARE-ISSUE",
AQ132="Power Telco","ACTIVE", AQ132="no impacts","no impacts"
),"")</f>
        <v>No root cause</v>
      </c>
      <c r="AS132" s="92" t="s">
        <v>6007</v>
      </c>
      <c r="AT132" s="98" t="s">
        <v>131</v>
      </c>
      <c r="AV132" s="17" t="s">
        <v>5537</v>
      </c>
      <c r="AW132" s="7" t="s">
        <v>6007</v>
      </c>
      <c r="AX132" s="6" t="s">
        <v>5537</v>
      </c>
      <c r="AY132" s="7"/>
      <c r="AZ132" s="3" t="s">
        <v>5537</v>
      </c>
      <c r="BA132" s="18" t="s">
        <v>5537</v>
      </c>
      <c r="BB132" s="18" t="s">
        <v>5537</v>
      </c>
      <c r="BC132" s="18" t="s">
        <v>5537</v>
      </c>
      <c r="BD132" s="18" t="s">
        <v>5537</v>
      </c>
      <c r="BE132" s="18" t="s">
        <v>5537</v>
      </c>
      <c r="BF132" s="18" t="s">
        <v>5537</v>
      </c>
      <c r="BG132" s="18" t="s">
        <v>5537</v>
      </c>
      <c r="BH132" s="18" t="s">
        <v>5537</v>
      </c>
      <c r="BI132" s="18" t="s">
        <v>5537</v>
      </c>
      <c r="BJ132" s="18" t="s">
        <v>5537</v>
      </c>
      <c r="BK132" s="18" t="s">
        <v>5537</v>
      </c>
      <c r="BL132" s="9" t="s">
        <v>5537</v>
      </c>
      <c r="BM132" s="14" t="s">
        <v>6448</v>
      </c>
      <c r="BN132" s="14" t="s">
        <v>5537</v>
      </c>
      <c r="BO132" s="14" t="str">
        <f>_xlfn.XLOOKUP(B132,'[4]cell downs 18042026 17h'!$B:$B,'[4]cell downs 18042026 17h'!$B:$B,"")</f>
        <v/>
      </c>
      <c r="BP132" s="14" t="str">
        <f>_xlfn.XLOOKUP(B132,'[5]Cells Huawei 19042026 15h'!$B:$B,'[5]Cells Huawei 19042026 15h'!$B:$B,"")</f>
        <v/>
      </c>
      <c r="BQ132" s="9" t="str">
        <f>_xlfn.XLOOKUP(B132,'[6]cells down 19042026 9H40'!$B:$B,'[6]cells down 19042026 9H40'!$B:$B,"")</f>
        <v/>
      </c>
      <c r="BR132" s="9" t="s">
        <v>5537</v>
      </c>
      <c r="BS132" s="9" t="s">
        <v>5537</v>
      </c>
      <c r="BT132" s="108"/>
    </row>
    <row r="133" spans="1:72" s="9" customFormat="1" x14ac:dyDescent="0.35">
      <c r="A133" s="1" t="s">
        <v>2587</v>
      </c>
      <c r="B133" s="1" t="s">
        <v>2588</v>
      </c>
      <c r="C133" s="3" t="str">
        <f>_xlfn.XLOOKUP(B133,'[1]daily break down'!$D:$D,'[1]daily break down'!$E:$E,"")</f>
        <v>Maroua</v>
      </c>
      <c r="D133" s="1" t="s">
        <v>21</v>
      </c>
      <c r="E133" s="1" t="s">
        <v>22</v>
      </c>
      <c r="F133" s="3" t="s">
        <v>55</v>
      </c>
      <c r="G133" s="1" t="s">
        <v>84</v>
      </c>
      <c r="H133" s="32" t="str">
        <f>_xlfn.XLOOKUP(B133,[2]CALCULATION!$B:$B,[2]CALCULATION!$H:$H,"")</f>
        <v>Huawei</v>
      </c>
      <c r="I133" s="28">
        <v>2.2477370852630885</v>
      </c>
      <c r="J133" s="28">
        <v>3.1242598442498282</v>
      </c>
      <c r="K133" s="28">
        <v>4.3380260991402073</v>
      </c>
      <c r="L133" s="28">
        <v>1.5098285549591506</v>
      </c>
      <c r="M133" s="28">
        <v>3.9588701691906869</v>
      </c>
      <c r="N133" s="28">
        <v>0</v>
      </c>
      <c r="O133" s="28">
        <v>4.9046465372838757E-3</v>
      </c>
      <c r="P133" s="28">
        <v>0</v>
      </c>
      <c r="Q133" s="28">
        <v>4.5662259262112865</v>
      </c>
      <c r="R133" s="28">
        <v>0</v>
      </c>
      <c r="S133" s="93">
        <v>2.5986779213144882</v>
      </c>
      <c r="T133" s="93">
        <f>_xlfn.XLOOKUP(B133,'[3]Nur des jours'!$B:$B,'[3]Nur des jours'!$U:$U,"")</f>
        <v>20.140832912425484</v>
      </c>
      <c r="U133" s="93">
        <v>18.491409199476077</v>
      </c>
      <c r="V133" s="93">
        <v>18.491141673301318</v>
      </c>
      <c r="W133" s="93">
        <v>20.140832912425484</v>
      </c>
      <c r="X133" s="93">
        <v>2.0020767165192774</v>
      </c>
      <c r="Y133" s="93">
        <v>5.6570193161032201</v>
      </c>
      <c r="Z133" s="93">
        <v>0.38998182248817892</v>
      </c>
      <c r="AA133" s="93">
        <v>7.00501237041032</v>
      </c>
      <c r="AB133" s="93">
        <v>0.84413425676234821</v>
      </c>
      <c r="AC133" s="93">
        <f>_xlfn.XLOOKUP(B133,'[3]Nur des jours'!$B:$B,'[3]Nur des jours'!$N:$N,"")</f>
        <v>6.1180560906079045</v>
      </c>
      <c r="AD133" s="93">
        <v>6.1180560906079045</v>
      </c>
      <c r="AE133" s="93">
        <v>2.675261747609386E-4</v>
      </c>
      <c r="AF133" s="93">
        <v>0</v>
      </c>
      <c r="AG133" s="93"/>
      <c r="AH133" s="93">
        <v>5.0185413474187648</v>
      </c>
      <c r="AI133" s="93">
        <v>8.7333239411851693</v>
      </c>
      <c r="AJ133" s="93">
        <v>11.140883033956566</v>
      </c>
      <c r="AK133" s="93">
        <v>6.0021570829147199E-2</v>
      </c>
      <c r="AL133" s="93">
        <v>5.0185413474187648</v>
      </c>
      <c r="AM133" s="49" t="s">
        <v>5559</v>
      </c>
      <c r="AN133" s="49"/>
      <c r="AO133" s="48" t="str" cm="1">
        <f t="array" ref="AO133">IFERROR(_xlfn.IFS(
AQ133="MPR ISSUE","PDH",
AQ133="BSS Hardware Issue","BSS",
AQ133="Sites strategiques, MLL, Pylone, etc.","ENVTECH",
AQ133="AKTIVCO DEFAUT GE &amp; POWER Cabinet","AKTIVCO",
AQ133="AKTIVCO Coupure ENEO &amp; Baisse de tension","AKTIVCO GRID ONLY",
AQ133="Coupure ENEO &amp; Baisse de tension","IHS GRID ONLY",
AQ133="Defaut GE &amp; POWER Cabinet","IHS",
AQ133="Sharing","Partners",
AQ133="Sites strategiques &amp; DataCenter","SST &amp; DC",
AQ133="Exclu","Exclu",
AQ133="SAT","SAT",
AQ133="SPARE-ISSUE","SPARE-ISSUE",
AQ133="Fiber CAmtel","TRANS_FO_CAMTEL",
AQ133="Fiber AOF","Fiber AOF",
AQ133="Projet OCM (HUAWEI)","TRAVAUX-HUAWEI",
AQ133="Projet OCM (NOKIA)","TRAVAUX-NOKIA",
AQ133="ACCESS-ISSUE","ACCESS-ISSUE",
AQ133="Projet OCM (ZTE, NOKIA, autres projets)","TRAVAUX OCM",
AQ133="No root CAuse","No root cause",
AQ133="ODU HS","PDH",
AQ133="IP &amp; VLAN","PDH",
AQ133="Warehouse HUAWEI","SPARE-ISSUE",
AQ133="SPARE-HS","SPARE-ISSUE",
AQ133="Power Telco","BSS",AQ133="no impacts","no impacts"
),"")</f>
        <v>AKTIVCO</v>
      </c>
      <c r="AP133" s="48" t="str" cm="1">
        <f t="array" ref="AP133">IFERROR(_xlfn.IFS(
AQ133="MPR ISSUE","TX ISSUE",
AQ133="BSS Hardware Issue","RAN ISSUE",
AQ133="Sites strategiques, MLL, Pylone, etc.","ENVTECH",
AQ133="AKTIVCO DEFAUT GE &amp; POWER Cabinet","POWER ISSUE",
AQ133="AKTIVCO Coupure ENEO &amp; Baisse de tension","POWER ISSUE",
AQ133="Coupure ENEO &amp; Baisse de tension","POWER ISSUE",
AQ133="Defaut GE &amp; POWER Cabinet","POWER ISSUE",
AQ133="Sharing","POWER ISSUE",
AQ133="Sites strategiques &amp; DataCenter","POWER ISSUE",
AQ133="Exclu","Exclu",
AQ133="SAT","TX ISSUE",
AQ133="SPARE-ISSUE","SPARE-ISSUE",
AQ133="Fiber CAmtel","TX ISSUE",
AQ133="Fiber AOF","TX ISSUE",
AQ133="Projet OCM (HUAWEI)","TRAVAUX-HUAWEI",
AQ133="Projet OCM (NOKIA)","TRAVAUX -NOKIA",
AQ133="ACCESS-ISSUE","ACCESS-ISSUE",
AQ133="Projet OCM (ZTE, NOKIA, autres projets)","TRAVAUX OCM",
AQ133="No root CAuse","No root cause",
AQ133="ODU HS","TX ISSUE",
AQ133="IP &amp; VLAN","TX ISSUE",
AQ133="Warehouse HUAWEI","SPARE-ISSUE",
AQ133="SPARE-HS","SPARE-ISSUE",
AQ133="Power Telco","RAN ISSUE",AQ133="no impacts","no impacts"
),"")</f>
        <v>POWER ISSUE</v>
      </c>
      <c r="AQ133" s="67" t="s">
        <v>5325</v>
      </c>
      <c r="AR133" s="48" t="str" cm="1">
        <f t="array" ref="AR133">IFERROR(_xlfn.IFS(
AQ133="MPR ISSUE","ACTIVE",
AQ133="BSS Hardware Issue","ACTIVE",
AQ133="Sites strategiques, MLL, Pylone, etc.","PASSIVE",
AQ133="AKTIVCO DEFAUT GE &amp; POWER Cabinet","PASSIVE",
AQ133="AKTIVCO Coupure ENEO &amp; Baisse de tension","PASSIVE",
AQ133="Coupure ENEO &amp; Baisse de tension","PASSIVE",
AQ133="Defaut GE &amp; POWER Cabinet","PASSIVE",
AQ133="Sharing","PASSIVE",
AQ133="Sites strategiques &amp; DataCenter","PASSIVE",
AQ133="Exclu","Exclu",
AQ133="SAT","ACTIVE",
AQ133="SPARE-ISSUE","SPARE-ISSUE",
AQ133="Fiber CAmtel","ACTIVE",
AQ133="Fiber AOF","ACTIVE",
AQ133="Projet OCM (HUAWEI)","PLANNED WORKS",
AQ133="Projet OCM (NOKIA)","PLANNED WORKS",
AQ133="ACCESS-ISSUE","ACCESS-ISSUE",
AQ133="Projet OCM (ZTE, NOKIA, autres projets)","PLANNED WORKS",
AQ133="No root CAuse","No root cause",
AQ133="ODU HS","ACTIVE",
AQ133="IP &amp; VLAN","ACTIVE",
AQ133="Warehouse HUAWEI","SPARE-ISSUE",
AQ133="SPARE-HS","SPARE-ISSUE",
AQ133="Power Telco","ACTIVE", AQ133="no impacts","no impacts"
),"")</f>
        <v>PASSIVE</v>
      </c>
      <c r="AS133" s="92" t="s">
        <v>6411</v>
      </c>
      <c r="AT133" s="98" t="s">
        <v>2588</v>
      </c>
      <c r="AV133" s="17" t="s">
        <v>5537</v>
      </c>
      <c r="AW133" s="7" t="s">
        <v>6007</v>
      </c>
      <c r="AX133" s="6" t="s">
        <v>6411</v>
      </c>
      <c r="AY133" s="7"/>
      <c r="AZ133" s="3" t="s">
        <v>5537</v>
      </c>
      <c r="BA133" s="18" t="s">
        <v>5537</v>
      </c>
      <c r="BB133" s="18" t="s">
        <v>5537</v>
      </c>
      <c r="BC133" s="18" t="s">
        <v>5537</v>
      </c>
      <c r="BD133" s="18" t="s">
        <v>5537</v>
      </c>
      <c r="BE133" s="18" t="s">
        <v>5537</v>
      </c>
      <c r="BF133" s="18" t="s">
        <v>5537</v>
      </c>
      <c r="BG133" s="18" t="s">
        <v>5537</v>
      </c>
      <c r="BH133" s="18" t="s">
        <v>5537</v>
      </c>
      <c r="BI133" s="18" t="s">
        <v>5537</v>
      </c>
      <c r="BJ133" s="18" t="s">
        <v>5537</v>
      </c>
      <c r="BK133" s="18" t="s">
        <v>5537</v>
      </c>
      <c r="BL133" s="9" t="s">
        <v>5537</v>
      </c>
      <c r="BM133" s="14" t="s">
        <v>6448</v>
      </c>
      <c r="BN133" s="14" t="s">
        <v>5537</v>
      </c>
      <c r="BO133" s="14" t="str">
        <f>_xlfn.XLOOKUP(B133,'[4]cell downs 18042026 17h'!$B:$B,'[4]cell downs 18042026 17h'!$B:$B,"")</f>
        <v/>
      </c>
      <c r="BP133" s="14" t="str">
        <f>_xlfn.XLOOKUP(B133,'[5]Cells Huawei 19042026 15h'!$B:$B,'[5]Cells Huawei 19042026 15h'!$B:$B,"")</f>
        <v/>
      </c>
      <c r="BQ133" s="9" t="str">
        <f>_xlfn.XLOOKUP(B133,'[6]cells down 19042026 9H40'!$B:$B,'[6]cells down 19042026 9H40'!$B:$B,"")</f>
        <v/>
      </c>
      <c r="BR133" s="9" t="s">
        <v>5537</v>
      </c>
      <c r="BS133" s="9" t="s">
        <v>5537</v>
      </c>
      <c r="BT133" s="108"/>
    </row>
    <row r="134" spans="1:72" s="9" customFormat="1" x14ac:dyDescent="0.35">
      <c r="A134" s="1" t="s">
        <v>4719</v>
      </c>
      <c r="B134" s="8" t="s">
        <v>4720</v>
      </c>
      <c r="C134" s="3" t="str">
        <f>_xlfn.XLOOKUP(B134,'[1]daily break down'!$D:$D,'[1]daily break down'!$E:$E,"")</f>
        <v>OUEST</v>
      </c>
      <c r="D134" s="1" t="s">
        <v>21</v>
      </c>
      <c r="E134" s="1" t="s">
        <v>188</v>
      </c>
      <c r="F134" s="3" t="s">
        <v>102</v>
      </c>
      <c r="G134" s="1" t="s">
        <v>1365</v>
      </c>
      <c r="H134" s="32" t="str">
        <f>_xlfn.XLOOKUP(B134,[2]CALCULATION!$B:$B,[2]CALCULATION!$H:$H,"")</f>
        <v>Huawei</v>
      </c>
      <c r="I134" s="28">
        <v>0</v>
      </c>
      <c r="J134" s="28">
        <v>0</v>
      </c>
      <c r="K134" s="28">
        <v>0.1982368954978555</v>
      </c>
      <c r="L134" s="28">
        <v>0</v>
      </c>
      <c r="M134" s="28">
        <v>0.21241578276018522</v>
      </c>
      <c r="N134" s="28">
        <v>0</v>
      </c>
      <c r="O134" s="28">
        <v>0.2138425890255769</v>
      </c>
      <c r="P134" s="28">
        <v>0</v>
      </c>
      <c r="Q134" s="28">
        <v>0.18735749772424398</v>
      </c>
      <c r="R134" s="28">
        <v>0</v>
      </c>
      <c r="S134" s="93">
        <v>0</v>
      </c>
      <c r="T134" s="93">
        <f>_xlfn.XLOOKUP(B134,'[3]Nur des jours'!$B:$B,'[3]Nur des jours'!$U:$U,"")</f>
        <v>0</v>
      </c>
      <c r="U134" s="93">
        <v>0</v>
      </c>
      <c r="V134" s="93">
        <v>0</v>
      </c>
      <c r="W134" s="93">
        <v>0</v>
      </c>
      <c r="X134" s="93">
        <v>0</v>
      </c>
      <c r="Y134" s="93">
        <v>0</v>
      </c>
      <c r="Z134" s="93">
        <v>0</v>
      </c>
      <c r="AA134" s="93">
        <v>1.6352091555304435</v>
      </c>
      <c r="AB134" s="93">
        <v>6.3156687583646534</v>
      </c>
      <c r="AC134" s="93">
        <f>_xlfn.XLOOKUP(B134,'[3]Nur des jours'!$B:$B,'[3]Nur des jours'!$N:$N,"")</f>
        <v>8.9175391586979543E-5</v>
      </c>
      <c r="AD134" s="93">
        <v>8.9175391586979543E-5</v>
      </c>
      <c r="AE134" s="93">
        <v>3.027379698829733</v>
      </c>
      <c r="AF134" s="93">
        <v>0</v>
      </c>
      <c r="AG134" s="93"/>
      <c r="AH134" s="93">
        <v>4.9058414875311405</v>
      </c>
      <c r="AI134" s="93">
        <v>11.268704363152406</v>
      </c>
      <c r="AJ134" s="93">
        <v>9.5761039199485918</v>
      </c>
      <c r="AK134" s="93">
        <v>0.15697949293776967</v>
      </c>
      <c r="AL134" s="93">
        <v>4.9058414875311405</v>
      </c>
      <c r="AM134" s="49" t="s">
        <v>5559</v>
      </c>
      <c r="AN134" s="49"/>
      <c r="AO134" s="48" t="str" cm="1">
        <f t="array" ref="AO134">IFERROR(_xlfn.IFS(
AQ134="MPR ISSUE","PDH",
AQ134="BSS Hardware Issue","BSS",
AQ134="Sites strategiques, MLL, Pylone, etc.","ENVTECH",
AQ134="AKTIVCO DEFAUT GE &amp; POWER Cabinet","AKTIVCO",
AQ134="AKTIVCO Coupure ENEO &amp; Baisse de tension","AKTIVCO GRID ONLY",
AQ134="Coupure ENEO &amp; Baisse de tension","IHS GRID ONLY",
AQ134="Defaut GE &amp; POWER Cabinet","IHS",
AQ134="Sharing","Partners",
AQ134="Sites strategiques &amp; DataCenter","SST &amp; DC",
AQ134="Exclu","Exclu",
AQ134="SAT","SAT",
AQ134="SPARE-ISSUE","SPARE-ISSUE",
AQ134="Fiber CAmtel","TRANS_FO_CAMTEL",
AQ134="Fiber AOF","Fiber AOF",
AQ134="Projet OCM (HUAWEI)","TRAVAUX-HUAWEI",
AQ134="Projet OCM (NOKIA)","TRAVAUX-NOKIA",
AQ134="ACCESS-ISSUE","ACCESS-ISSUE",
AQ134="Projet OCM (ZTE, NOKIA, autres projets)","TRAVAUX OCM",
AQ134="No root CAuse","No root cause",
AQ134="ODU HS","PDH",
AQ134="IP &amp; VLAN","PDH",
AQ134="Warehouse HUAWEI","SPARE-ISSUE",
AQ134="SPARE-HS","SPARE-ISSUE",
AQ134="Power Telco","BSS",AQ134="no impacts","no impacts"
),"")</f>
        <v>AKTIVCO</v>
      </c>
      <c r="AP134" s="48" t="str" cm="1">
        <f t="array" ref="AP134">IFERROR(_xlfn.IFS(
AQ134="MPR ISSUE","TX ISSUE",
AQ134="BSS Hardware Issue","RAN ISSUE",
AQ134="Sites strategiques, MLL, Pylone, etc.","ENVTECH",
AQ134="AKTIVCO DEFAUT GE &amp; POWER Cabinet","POWER ISSUE",
AQ134="AKTIVCO Coupure ENEO &amp; Baisse de tension","POWER ISSUE",
AQ134="Coupure ENEO &amp; Baisse de tension","POWER ISSUE",
AQ134="Defaut GE &amp; POWER Cabinet","POWER ISSUE",
AQ134="Sharing","POWER ISSUE",
AQ134="Sites strategiques &amp; DataCenter","POWER ISSUE",
AQ134="Exclu","Exclu",
AQ134="SAT","TX ISSUE",
AQ134="SPARE-ISSUE","SPARE-ISSUE",
AQ134="Fiber CAmtel","TX ISSUE",
AQ134="Fiber AOF","TX ISSUE",
AQ134="Projet OCM (HUAWEI)","TRAVAUX-HUAWEI",
AQ134="Projet OCM (NOKIA)","TRAVAUX -NOKIA",
AQ134="ACCESS-ISSUE","ACCESS-ISSUE",
AQ134="Projet OCM (ZTE, NOKIA, autres projets)","TRAVAUX OCM",
AQ134="No root CAuse","No root cause",
AQ134="ODU HS","TX ISSUE",
AQ134="IP &amp; VLAN","TX ISSUE",
AQ134="Warehouse HUAWEI","SPARE-ISSUE",
AQ134="SPARE-HS","SPARE-ISSUE",
AQ134="Power Telco","RAN ISSUE",AQ134="no impacts","no impacts"
),"")</f>
        <v>POWER ISSUE</v>
      </c>
      <c r="AQ134" s="67" t="s">
        <v>5325</v>
      </c>
      <c r="AR134" s="48" t="str" cm="1">
        <f t="array" ref="AR134">IFERROR(_xlfn.IFS(
AQ134="MPR ISSUE","ACTIVE",
AQ134="BSS Hardware Issue","ACTIVE",
AQ134="Sites strategiques, MLL, Pylone, etc.","PASSIVE",
AQ134="AKTIVCO DEFAUT GE &amp; POWER Cabinet","PASSIVE",
AQ134="AKTIVCO Coupure ENEO &amp; Baisse de tension","PASSIVE",
AQ134="Coupure ENEO &amp; Baisse de tension","PASSIVE",
AQ134="Defaut GE &amp; POWER Cabinet","PASSIVE",
AQ134="Sharing","PASSIVE",
AQ134="Sites strategiques &amp; DataCenter","PASSIVE",
AQ134="Exclu","Exclu",
AQ134="SAT","ACTIVE",
AQ134="SPARE-ISSUE","SPARE-ISSUE",
AQ134="Fiber CAmtel","ACTIVE",
AQ134="Fiber AOF","ACTIVE",
AQ134="Projet OCM (HUAWEI)","PLANNED WORKS",
AQ134="Projet OCM (NOKIA)","PLANNED WORKS",
AQ134="ACCESS-ISSUE","ACCESS-ISSUE",
AQ134="Projet OCM (ZTE, NOKIA, autres projets)","PLANNED WORKS",
AQ134="No root CAuse","No root cause",
AQ134="ODU HS","ACTIVE",
AQ134="IP &amp; VLAN","ACTIVE",
AQ134="Warehouse HUAWEI","SPARE-ISSUE",
AQ134="SPARE-HS","SPARE-ISSUE",
AQ134="Power Telco","ACTIVE", AQ134="no impacts","no impacts"
),"")</f>
        <v>PASSIVE</v>
      </c>
      <c r="AS134" s="92" t="s">
        <v>6412</v>
      </c>
      <c r="AT134" s="98" t="s">
        <v>4720</v>
      </c>
      <c r="AV134" s="17" t="s">
        <v>5537</v>
      </c>
      <c r="AW134" s="7" t="s">
        <v>6007</v>
      </c>
      <c r="AX134" s="6" t="s">
        <v>6412</v>
      </c>
      <c r="AY134" s="7"/>
      <c r="AZ134" s="3" t="s">
        <v>5537</v>
      </c>
      <c r="BA134" s="18" t="s">
        <v>5537</v>
      </c>
      <c r="BB134" s="18" t="s">
        <v>5537</v>
      </c>
      <c r="BC134" s="18" t="s">
        <v>5537</v>
      </c>
      <c r="BD134" s="18" t="s">
        <v>5537</v>
      </c>
      <c r="BE134" s="18" t="s">
        <v>5537</v>
      </c>
      <c r="BF134" s="18" t="s">
        <v>5537</v>
      </c>
      <c r="BG134" s="18" t="s">
        <v>5537</v>
      </c>
      <c r="BH134" s="18" t="s">
        <v>5537</v>
      </c>
      <c r="BI134" s="18" t="s">
        <v>5537</v>
      </c>
      <c r="BJ134" s="18" t="s">
        <v>5537</v>
      </c>
      <c r="BK134" s="18" t="s">
        <v>5537</v>
      </c>
      <c r="BL134" s="9" t="s">
        <v>5537</v>
      </c>
      <c r="BM134" s="14" t="s">
        <v>6448</v>
      </c>
      <c r="BN134" s="14" t="s">
        <v>5537</v>
      </c>
      <c r="BO134" s="14" t="str">
        <f>_xlfn.XLOOKUP(B134,'[4]cell downs 18042026 17h'!$B:$B,'[4]cell downs 18042026 17h'!$B:$B,"")</f>
        <v/>
      </c>
      <c r="BP134" s="14" t="str">
        <f>_xlfn.XLOOKUP(B134,'[5]Cells Huawei 19042026 15h'!$B:$B,'[5]Cells Huawei 19042026 15h'!$B:$B,"")</f>
        <v/>
      </c>
      <c r="BQ134" s="9" t="str">
        <f>_xlfn.XLOOKUP(B134,'[6]cells down 19042026 9H40'!$B:$B,'[6]cells down 19042026 9H40'!$B:$B,"")</f>
        <v/>
      </c>
      <c r="BR134" s="9" t="s">
        <v>5537</v>
      </c>
      <c r="BS134" s="9" t="s">
        <v>5537</v>
      </c>
      <c r="BT134" s="108"/>
    </row>
    <row r="135" spans="1:72" s="9" customFormat="1" x14ac:dyDescent="0.35">
      <c r="A135" s="3" t="s">
        <v>2062</v>
      </c>
      <c r="B135" s="25" t="s">
        <v>2063</v>
      </c>
      <c r="C135" s="3" t="str">
        <f>_xlfn.XLOOKUP(B135,'[1]daily break down'!$D:$D,'[1]daily break down'!$E:$E,"")</f>
        <v>LITTORAL</v>
      </c>
      <c r="D135" s="3" t="s">
        <v>11</v>
      </c>
      <c r="E135" s="3" t="s">
        <v>96</v>
      </c>
      <c r="F135" s="3" t="s">
        <v>31</v>
      </c>
      <c r="G135" s="3" t="s">
        <v>2064</v>
      </c>
      <c r="H135" s="33" t="str">
        <f>_xlfn.XLOOKUP(B135,[2]CALCULATION!$B:$B,[2]CALCULATION!$H:$H,"")</f>
        <v>NOKIA</v>
      </c>
      <c r="I135" s="28">
        <v>0</v>
      </c>
      <c r="J135" s="28">
        <v>0</v>
      </c>
      <c r="K135" s="28">
        <v>0</v>
      </c>
      <c r="L135" s="28">
        <v>0</v>
      </c>
      <c r="M135" s="28">
        <v>3.1407109232144901</v>
      </c>
      <c r="N135" s="28">
        <v>1.0531151735374513</v>
      </c>
      <c r="O135" s="28">
        <v>6.2353738111532296E-2</v>
      </c>
      <c r="P135" s="28">
        <v>3.6060977227545345E-2</v>
      </c>
      <c r="Q135" s="28">
        <v>0.20585205939642395</v>
      </c>
      <c r="R135" s="28">
        <v>6.482468978853726</v>
      </c>
      <c r="S135" s="93">
        <v>5.5979681424939098</v>
      </c>
      <c r="T135" s="93">
        <f>_xlfn.XLOOKUP(B135,'[3]Nur des jours'!$B:$B,'[3]Nur des jours'!$U:$U,"")</f>
        <v>4.7076045920332845</v>
      </c>
      <c r="U135" s="93">
        <v>4.7922494416687869</v>
      </c>
      <c r="V135" s="93">
        <v>4.9152397026425287</v>
      </c>
      <c r="W135" s="93">
        <v>4.7076045920332836</v>
      </c>
      <c r="X135" s="93">
        <v>4.9729216747089708</v>
      </c>
      <c r="Y135" s="93">
        <v>5.0760059697574142</v>
      </c>
      <c r="Z135" s="93">
        <v>4.7777321199772844</v>
      </c>
      <c r="AA135" s="93">
        <v>5.2237330481697963</v>
      </c>
      <c r="AB135" s="93">
        <v>5.5517566838739505</v>
      </c>
      <c r="AC135" s="93">
        <f>_xlfn.XLOOKUP(B135,'[3]Nur des jours'!$B:$B,'[3]Nur des jours'!$N:$N,"")</f>
        <v>4.7671380834567527</v>
      </c>
      <c r="AD135" s="93">
        <v>4.7671380834567527</v>
      </c>
      <c r="AE135" s="93">
        <v>5.0537192552726866</v>
      </c>
      <c r="AF135" s="93">
        <v>4.9856744937162683</v>
      </c>
      <c r="AG135" s="93"/>
      <c r="AH135" s="93">
        <v>4.8844010613954252</v>
      </c>
      <c r="AI135" s="93">
        <v>32.368439984173229</v>
      </c>
      <c r="AJ135" s="93">
        <v>0.78100034636568405</v>
      </c>
      <c r="AK135" s="93">
        <v>0</v>
      </c>
      <c r="AL135" s="93">
        <v>4.8844010613954252</v>
      </c>
      <c r="AM135" s="49" t="s">
        <v>5559</v>
      </c>
      <c r="AN135" s="49"/>
      <c r="AO135" s="48" t="str" cm="1">
        <f t="array" ref="AO135">IFERROR(_xlfn.IFS(
AQ135="MPR ISSUE","PDH",
AQ135="BSS Hardware Issue","BSS",
AQ135="Sites strategiques, MLL, Pylone, etc.","ENVTECH",
AQ135="AKTIVCO DEFAUT GE &amp; POWER Cabinet","AKTIVCO",
AQ135="AKTIVCO Coupure ENEO &amp; Baisse de tension","AKTIVCO GRID ONLY",
AQ135="Coupure ENEO &amp; Baisse de tension","IHS GRID ONLY",
AQ135="Defaut GE &amp; POWER Cabinet","IHS",
AQ135="Sharing","Partners",
AQ135="Sites strategiques &amp; DataCenter","SST &amp; DC",
AQ135="Exclu","Exclu",
AQ135="SAT","SAT",
AQ135="SPARE-ISSUE","SPARE-ISSUE",
AQ135="Fiber CAmtel","TRANS_FO_CAMTEL",
AQ135="Fiber AOF","Fiber AOF",
AQ135="Projet OCM (HUAWEI)","TRAVAUX-HUAWEI",
AQ135="Projet OCM (NOKIA)","TRAVAUX-NOKIA",
AQ135="ACCESS-ISSUE","ACCESS-ISSUE",
AQ135="Projet OCM (ZTE, NOKIA, autres projets)","TRAVAUX OCM",
AQ135="No root CAuse","No root cause",
AQ135="ODU HS","PDH",
AQ135="IP &amp; VLAN","PDH",
AQ135="Warehouse HUAWEI","SPARE-ISSUE",
AQ135="SPARE-HS","SPARE-ISSUE",
AQ135="Power Telco","BSS",AQ135="no impacts","no impacts"
),"")</f>
        <v>No root cause</v>
      </c>
      <c r="AP135" s="48" t="str" cm="1">
        <f t="array" ref="AP135">IFERROR(_xlfn.IFS(
AQ135="MPR ISSUE","TX ISSUE",
AQ135="BSS Hardware Issue","RAN ISSUE",
AQ135="Sites strategiques, MLL, Pylone, etc.","ENVTECH",
AQ135="AKTIVCO DEFAUT GE &amp; POWER Cabinet","POWER ISSUE",
AQ135="AKTIVCO Coupure ENEO &amp; Baisse de tension","POWER ISSUE",
AQ135="Coupure ENEO &amp; Baisse de tension","POWER ISSUE",
AQ135="Defaut GE &amp; POWER Cabinet","POWER ISSUE",
AQ135="Sharing","POWER ISSUE",
AQ135="Sites strategiques &amp; DataCenter","POWER ISSUE",
AQ135="Exclu","Exclu",
AQ135="SAT","TX ISSUE",
AQ135="SPARE-ISSUE","SPARE-ISSUE",
AQ135="Fiber CAmtel","TX ISSUE",
AQ135="Fiber AOF","TX ISSUE",
AQ135="Projet OCM (HUAWEI)","TRAVAUX-HUAWEI",
AQ135="Projet OCM (NOKIA)","TRAVAUX -NOKIA",
AQ135="ACCESS-ISSUE","ACCESS-ISSUE",
AQ135="Projet OCM (ZTE, NOKIA, autres projets)","TRAVAUX OCM",
AQ135="No root CAuse","No root cause",
AQ135="ODU HS","TX ISSUE",
AQ135="IP &amp; VLAN","TX ISSUE",
AQ135="Warehouse HUAWEI","SPARE-ISSUE",
AQ135="SPARE-HS","SPARE-ISSUE",
AQ135="Power Telco","RAN ISSUE",AQ135="no impacts","no impacts"
),"")</f>
        <v>No root cause</v>
      </c>
      <c r="AQ135" s="67" t="s">
        <v>5344</v>
      </c>
      <c r="AR135" s="48" t="str" cm="1">
        <f t="array" ref="AR135">IFERROR(_xlfn.IFS(
AQ135="MPR ISSUE","ACTIVE",
AQ135="BSS Hardware Issue","ACTIVE",
AQ135="Sites strategiques, MLL, Pylone, etc.","PASSIVE",
AQ135="AKTIVCO DEFAUT GE &amp; POWER Cabinet","PASSIVE",
AQ135="AKTIVCO Coupure ENEO &amp; Baisse de tension","PASSIVE",
AQ135="Coupure ENEO &amp; Baisse de tension","PASSIVE",
AQ135="Defaut GE &amp; POWER Cabinet","PASSIVE",
AQ135="Sharing","PASSIVE",
AQ135="Sites strategiques &amp; DataCenter","PASSIVE",
AQ135="Exclu","Exclu",
AQ135="SAT","ACTIVE",
AQ135="SPARE-ISSUE","SPARE-ISSUE",
AQ135="Fiber CAmtel","ACTIVE",
AQ135="Fiber AOF","ACTIVE",
AQ135="Projet OCM (HUAWEI)","PLANNED WORKS",
AQ135="Projet OCM (NOKIA)","PLANNED WORKS",
AQ135="ACCESS-ISSUE","ACCESS-ISSUE",
AQ135="Projet OCM (ZTE, NOKIA, autres projets)","PLANNED WORKS",
AQ135="No root CAuse","No root cause",
AQ135="ODU HS","ACTIVE",
AQ135="IP &amp; VLAN","ACTIVE",
AQ135="Warehouse HUAWEI","SPARE-ISSUE",
AQ135="SPARE-HS","SPARE-ISSUE",
AQ135="Power Telco","ACTIVE", AQ135="no impacts","no impacts"
),"")</f>
        <v>No root cause</v>
      </c>
      <c r="AS135" s="92" t="s">
        <v>6032</v>
      </c>
      <c r="AT135" s="98" t="s">
        <v>2063</v>
      </c>
      <c r="AV135" s="17" t="s">
        <v>5537</v>
      </c>
      <c r="AW135" s="7" t="s">
        <v>6007</v>
      </c>
      <c r="AX135" s="6" t="s">
        <v>5537</v>
      </c>
      <c r="AY135" s="7"/>
      <c r="AZ135" s="3" t="s">
        <v>5537</v>
      </c>
      <c r="BA135" s="18" t="s">
        <v>5537</v>
      </c>
      <c r="BB135" s="18" t="s">
        <v>5537</v>
      </c>
      <c r="BC135" s="18" t="s">
        <v>5537</v>
      </c>
      <c r="BD135" s="18" t="s">
        <v>5537</v>
      </c>
      <c r="BE135" s="18" t="s">
        <v>5537</v>
      </c>
      <c r="BF135" s="18" t="s">
        <v>5537</v>
      </c>
      <c r="BG135" s="18" t="s">
        <v>5537</v>
      </c>
      <c r="BH135" s="18" t="s">
        <v>5537</v>
      </c>
      <c r="BI135" s="18" t="s">
        <v>5537</v>
      </c>
      <c r="BJ135" s="18" t="s">
        <v>5537</v>
      </c>
      <c r="BK135" s="18" t="s">
        <v>5537</v>
      </c>
      <c r="BL135" s="9" t="s">
        <v>5722</v>
      </c>
      <c r="BM135" s="14" t="s">
        <v>6448</v>
      </c>
      <c r="BN135" s="14" t="s">
        <v>5537</v>
      </c>
      <c r="BO135" s="14" t="str">
        <f>_xlfn.XLOOKUP(B135,'[4]cell downs 18042026 17h'!$B:$B,'[4]cell downs 18042026 17h'!$B:$B,"")</f>
        <v/>
      </c>
      <c r="BP135" s="14" t="str">
        <f>_xlfn.XLOOKUP(B135,'[5]Cells Huawei 19042026 15h'!$B:$B,'[5]Cells Huawei 19042026 15h'!$B:$B,"")</f>
        <v/>
      </c>
      <c r="BQ135" s="9" t="str">
        <f>_xlfn.XLOOKUP(B135,'[6]cells down 19042026 9H40'!$B:$B,'[6]cells down 19042026 9H40'!$B:$B,"")</f>
        <v/>
      </c>
      <c r="BR135" s="9" t="s">
        <v>2063</v>
      </c>
      <c r="BS135" s="9" t="s">
        <v>12</v>
      </c>
      <c r="BT135" s="108"/>
    </row>
    <row r="136" spans="1:72" s="9" customFormat="1" ht="22.5" customHeight="1" x14ac:dyDescent="0.35">
      <c r="A136" s="1" t="s">
        <v>5048</v>
      </c>
      <c r="B136" s="8" t="s">
        <v>5049</v>
      </c>
      <c r="C136" s="3" t="str">
        <f>_xlfn.XLOOKUP(B136,'[1]daily break down'!$D:$D,'[1]daily break down'!$E:$E,"")</f>
        <v>Yaounde</v>
      </c>
      <c r="D136" s="1" t="s">
        <v>21</v>
      </c>
      <c r="E136" s="1" t="s">
        <v>36</v>
      </c>
      <c r="F136" s="3" t="s">
        <v>37</v>
      </c>
      <c r="G136" s="1" t="s">
        <v>38</v>
      </c>
      <c r="H136" s="33" t="str">
        <f>_xlfn.XLOOKUP(B136,[2]CALCULATION!$B:$B,[2]CALCULATION!$H:$H,"")</f>
        <v>NOKIA</v>
      </c>
      <c r="I136" s="28">
        <v>0</v>
      </c>
      <c r="J136" s="28">
        <v>0</v>
      </c>
      <c r="K136" s="28">
        <v>0</v>
      </c>
      <c r="L136" s="28">
        <v>0</v>
      </c>
      <c r="M136" s="28">
        <v>5.6483860251546583</v>
      </c>
      <c r="N136" s="28">
        <v>3.0819728735592831</v>
      </c>
      <c r="O136" s="28">
        <v>3.0819907086375999</v>
      </c>
      <c r="P136" s="28">
        <v>3.0819907086375999</v>
      </c>
      <c r="Q136" s="28">
        <v>3.0819907086375999</v>
      </c>
      <c r="R136" s="28">
        <v>4.361809019620118</v>
      </c>
      <c r="S136" s="93">
        <v>3.0820620489508697</v>
      </c>
      <c r="T136" s="93">
        <f>_xlfn.XLOOKUP(B136,'[3]Nur des jours'!$B:$B,'[3]Nur des jours'!$U:$U,"")</f>
        <v>11.21894966234774</v>
      </c>
      <c r="U136" s="93">
        <v>17.736089136137718</v>
      </c>
      <c r="V136" s="93">
        <v>3.0819907086375999</v>
      </c>
      <c r="W136" s="93">
        <v>11.21894966234774</v>
      </c>
      <c r="X136" s="93">
        <v>7.2096743856306569</v>
      </c>
      <c r="Y136" s="93">
        <v>3.0821512243424563</v>
      </c>
      <c r="Z136" s="93">
        <v>3.0820085437159177</v>
      </c>
      <c r="AA136" s="93">
        <v>3.0819907086375999</v>
      </c>
      <c r="AB136" s="93">
        <v>3.0819907086375999</v>
      </c>
      <c r="AC136" s="93">
        <f>_xlfn.XLOOKUP(B136,'[3]Nur des jours'!$B:$B,'[3]Nur des jours'!$N:$N,"")</f>
        <v>8.0193197508349048</v>
      </c>
      <c r="AD136" s="93">
        <v>8.0193197508349048</v>
      </c>
      <c r="AE136" s="93">
        <v>3.2195705027779917</v>
      </c>
      <c r="AF136" s="93">
        <v>5.9266024824926946</v>
      </c>
      <c r="AG136" s="93"/>
      <c r="AH136" s="93">
        <v>4.7519166622147377</v>
      </c>
      <c r="AI136" s="93">
        <v>0</v>
      </c>
      <c r="AJ136" s="93">
        <v>4.9195393065883275</v>
      </c>
      <c r="AK136" s="93">
        <v>5.9452322103035318</v>
      </c>
      <c r="AL136" s="93">
        <v>4.7519166622147377</v>
      </c>
      <c r="AM136" s="49" t="s">
        <v>5598</v>
      </c>
      <c r="AN136" s="49"/>
      <c r="AO136" s="48" t="str" cm="1">
        <f t="array" ref="AO136">IFERROR(_xlfn.IFS(
AQ136="MPR ISSUE","PDH",
AQ136="BSS Hardware Issue","BSS",
AQ136="Sites strategiques, MLL, Pylone, etc.","ENVTECH",
AQ136="AKTIVCO DEFAUT GE &amp; POWER Cabinet","AKTIVCO",
AQ136="AKTIVCO Coupure ENEO &amp; Baisse de tension","AKTIVCO GRID ONLY",
AQ136="Coupure ENEO &amp; Baisse de tension","IHS GRID ONLY",
AQ136="Defaut GE &amp; POWER Cabinet","IHS",
AQ136="Sharing","Partners",
AQ136="Sites strategiques &amp; DataCenter","SST &amp; DC",
AQ136="Exclu","Exclu",
AQ136="SAT","SAT",
AQ136="SPARE-ISSUE","SPARE-ISSUE",
AQ136="Fiber CAmtel","TRANS_FO_CAMTEL",
AQ136="Fiber AOF","Fiber AOF",
AQ136="Projet OCM (HUAWEI)","TRAVAUX-HUAWEI",
AQ136="Projet OCM (NOKIA)","TRAVAUX-NOKIA",
AQ136="ACCESS-ISSUE","ACCESS-ISSUE",
AQ136="Projet OCM (ZTE, NOKIA, autres projets)","TRAVAUX OCM",
AQ136="No root CAuse","No root cause",
AQ136="ODU HS","PDH",
AQ136="IP &amp; VLAN","PDH",
AQ136="Warehouse HUAWEI","SPARE-ISSUE",
AQ136="SPARE-HS","SPARE-ISSUE",
AQ136="Power Telco","BSS",AQ136="no impacts","no impacts"
),"")</f>
        <v>Exclu</v>
      </c>
      <c r="AP136" s="48" t="str" cm="1">
        <f t="array" ref="AP136">IFERROR(_xlfn.IFS(
AQ136="MPR ISSUE","TX ISSUE",
AQ136="BSS Hardware Issue","RAN ISSUE",
AQ136="Sites strategiques, MLL, Pylone, etc.","ENVTECH",
AQ136="AKTIVCO DEFAUT GE &amp; POWER Cabinet","POWER ISSUE",
AQ136="AKTIVCO Coupure ENEO &amp; Baisse de tension","POWER ISSUE",
AQ136="Coupure ENEO &amp; Baisse de tension","POWER ISSUE",
AQ136="Defaut GE &amp; POWER Cabinet","POWER ISSUE",
AQ136="Sharing","POWER ISSUE",
AQ136="Sites strategiques &amp; DataCenter","POWER ISSUE",
AQ136="Exclu","Exclu",
AQ136="SAT","TX ISSUE",
AQ136="SPARE-ISSUE","SPARE-ISSUE",
AQ136="Fiber CAmtel","TX ISSUE",
AQ136="Fiber AOF","TX ISSUE",
AQ136="Projet OCM (HUAWEI)","TRAVAUX-HUAWEI",
AQ136="Projet OCM (NOKIA)","TRAVAUX -NOKIA",
AQ136="ACCESS-ISSUE","ACCESS-ISSUE",
AQ136="Projet OCM (ZTE, NOKIA, autres projets)","TRAVAUX OCM",
AQ136="No root CAuse","No root cause",
AQ136="ODU HS","TX ISSUE",
AQ136="IP &amp; VLAN","TX ISSUE",
AQ136="Warehouse HUAWEI","SPARE-ISSUE",
AQ136="SPARE-HS","SPARE-ISSUE",
AQ136="Power Telco","RAN ISSUE",AQ136="no impacts","no impacts"
),"")</f>
        <v>Exclu</v>
      </c>
      <c r="AQ136" s="67" t="s">
        <v>5598</v>
      </c>
      <c r="AR136" s="48" t="str" cm="1">
        <f t="array" ref="AR136">IFERROR(_xlfn.IFS(
AQ136="MPR ISSUE","ACTIVE",
AQ136="BSS Hardware Issue","ACTIVE",
AQ136="Sites strategiques, MLL, Pylone, etc.","PASSIVE",
AQ136="AKTIVCO DEFAUT GE &amp; POWER Cabinet","PASSIVE",
AQ136="AKTIVCO Coupure ENEO &amp; Baisse de tension","PASSIVE",
AQ136="Coupure ENEO &amp; Baisse de tension","PASSIVE",
AQ136="Defaut GE &amp; POWER Cabinet","PASSIVE",
AQ136="Sharing","PASSIVE",
AQ136="Sites strategiques &amp; DataCenter","PASSIVE",
AQ136="Exclu","Exclu",
AQ136="SAT","ACTIVE",
AQ136="SPARE-ISSUE","SPARE-ISSUE",
AQ136="Fiber CAmtel","ACTIVE",
AQ136="Fiber AOF","ACTIVE",
AQ136="Projet OCM (HUAWEI)","PLANNED WORKS",
AQ136="Projet OCM (NOKIA)","PLANNED WORKS",
AQ136="ACCESS-ISSUE","ACCESS-ISSUE",
AQ136="Projet OCM (ZTE, NOKIA, autres projets)","PLANNED WORKS",
AQ136="No root CAuse","No root cause",
AQ136="ODU HS","ACTIVE",
AQ136="IP &amp; VLAN","ACTIVE",
AQ136="Warehouse HUAWEI","SPARE-ISSUE",
AQ136="SPARE-HS","SPARE-ISSUE",
AQ136="Power Telco","ACTIVE", AQ136="no impacts","no impacts"
),"")</f>
        <v>Exclu</v>
      </c>
      <c r="AS136" s="92" t="s">
        <v>5721</v>
      </c>
      <c r="AT136" s="98" t="s">
        <v>5049</v>
      </c>
      <c r="AV136" s="17" t="s">
        <v>5537</v>
      </c>
      <c r="AW136" s="7" t="s">
        <v>5537</v>
      </c>
      <c r="AX136" s="6" t="s">
        <v>5537</v>
      </c>
      <c r="AY136" s="7"/>
      <c r="AZ136" s="3" t="s">
        <v>5537</v>
      </c>
      <c r="BA136" s="18" t="s">
        <v>5537</v>
      </c>
      <c r="BB136" s="18" t="s">
        <v>5537</v>
      </c>
      <c r="BC136" s="18" t="s">
        <v>5537</v>
      </c>
      <c r="BD136" s="18" t="s">
        <v>5537</v>
      </c>
      <c r="BE136" s="18" t="s">
        <v>5537</v>
      </c>
      <c r="BF136" s="18" t="s">
        <v>5537</v>
      </c>
      <c r="BG136" s="18" t="s">
        <v>5537</v>
      </c>
      <c r="BH136" s="18" t="s">
        <v>5537</v>
      </c>
      <c r="BI136" s="18" t="s">
        <v>5537</v>
      </c>
      <c r="BJ136" s="18" t="s">
        <v>5537</v>
      </c>
      <c r="BK136" s="18" t="s">
        <v>5537</v>
      </c>
      <c r="BL136" s="9" t="s">
        <v>5721</v>
      </c>
      <c r="BM136" s="14" t="s">
        <v>5537</v>
      </c>
      <c r="BN136" s="14" t="s">
        <v>5537</v>
      </c>
      <c r="BO136" s="14" t="str">
        <f>_xlfn.XLOOKUP(B136,'[4]cell downs 18042026 17h'!$B:$B,'[4]cell downs 18042026 17h'!$B:$B,"")</f>
        <v/>
      </c>
      <c r="BP136" s="14" t="str">
        <f>_xlfn.XLOOKUP(B136,'[5]Cells Huawei 19042026 15h'!$B:$B,'[5]Cells Huawei 19042026 15h'!$B:$B,"")</f>
        <v/>
      </c>
      <c r="BQ136" s="9" t="str">
        <f>_xlfn.XLOOKUP(B136,'[6]cells down 19042026 9H40'!$B:$B,'[6]cells down 19042026 9H40'!$B:$B,"")</f>
        <v/>
      </c>
      <c r="BR136" s="9" t="s">
        <v>5537</v>
      </c>
      <c r="BS136" s="9" t="s">
        <v>5537</v>
      </c>
      <c r="BT136" s="108"/>
    </row>
    <row r="137" spans="1:72" s="9" customFormat="1" ht="27" customHeight="1" x14ac:dyDescent="0.35">
      <c r="A137" s="19" t="s">
        <v>5395</v>
      </c>
      <c r="B137" s="26" t="s">
        <v>5396</v>
      </c>
      <c r="C137" s="3" t="str">
        <f>_xlfn.XLOOKUP(B137,'[1]daily break down'!$D:$D,'[1]daily break down'!$E:$E,"")</f>
        <v>CENTRE</v>
      </c>
      <c r="D137" s="19" t="s">
        <v>357</v>
      </c>
      <c r="E137" s="19" t="s">
        <v>3524</v>
      </c>
      <c r="F137" s="19" t="s">
        <v>5388</v>
      </c>
      <c r="G137" s="19" t="s">
        <v>5395</v>
      </c>
      <c r="H137" s="33" t="str">
        <f>_xlfn.XLOOKUP(B137,[2]CALCULATION!$B:$B,[2]CALCULATION!$H:$H,"")</f>
        <v>NOKIA</v>
      </c>
      <c r="I137" s="28">
        <v>10.054175537599367</v>
      </c>
      <c r="J137" s="28">
        <v>2.3017879346523182</v>
      </c>
      <c r="K137" s="28">
        <v>0.48469966706824119</v>
      </c>
      <c r="L137" s="28">
        <v>5.6279259827789554</v>
      </c>
      <c r="M137" s="28">
        <v>7.4110105019318482</v>
      </c>
      <c r="N137" s="28">
        <v>5.2911462261585234</v>
      </c>
      <c r="O137" s="28">
        <v>5.4345733998050418</v>
      </c>
      <c r="P137" s="28">
        <v>2.5959144864739967</v>
      </c>
      <c r="Q137" s="28">
        <v>5.6154106077581131E-2</v>
      </c>
      <c r="R137" s="28">
        <v>0</v>
      </c>
      <c r="S137" s="93">
        <v>0.7787178519108946</v>
      </c>
      <c r="T137" s="93">
        <f>_xlfn.XLOOKUP(B137,'[3]Nur des jours'!$B:$B,'[3]Nur des jours'!$U:$U,"")</f>
        <v>5.8057734727740131</v>
      </c>
      <c r="U137" s="93">
        <v>6.7847277896314813</v>
      </c>
      <c r="V137" s="93" t="s">
        <v>5537</v>
      </c>
      <c r="W137" s="93">
        <v>5.8057734727740131</v>
      </c>
      <c r="X137" s="93">
        <v>4.6215681742301671</v>
      </c>
      <c r="Y137" s="93">
        <v>4.6216216794651199</v>
      </c>
      <c r="Z137" s="93">
        <v>4.6214076585253103</v>
      </c>
      <c r="AA137" s="93">
        <v>4.6217821951699758</v>
      </c>
      <c r="AB137" s="93">
        <v>4.6218357004049269</v>
      </c>
      <c r="AC137" s="93">
        <f>_xlfn.XLOOKUP(B137,'[3]Nur des jours'!$B:$B,'[3]Nur des jours'!$N:$N,"")</f>
        <v>4.621675184700071</v>
      </c>
      <c r="AD137" s="93">
        <v>4.621675184700071</v>
      </c>
      <c r="AE137" s="93">
        <v>4.6218357004049269</v>
      </c>
      <c r="AF137" s="93">
        <v>4.6217821951699758</v>
      </c>
      <c r="AG137" s="93"/>
      <c r="AH137" s="93">
        <v>4.7356811210921697</v>
      </c>
      <c r="AI137" s="93">
        <v>18.432215667701801</v>
      </c>
      <c r="AJ137" s="93">
        <v>0</v>
      </c>
      <c r="AK137" s="93">
        <v>4.0337652550287739</v>
      </c>
      <c r="AL137" s="93">
        <v>4.7356811210921697</v>
      </c>
      <c r="AM137" s="49" t="s">
        <v>5559</v>
      </c>
      <c r="AN137" s="49"/>
      <c r="AO137" s="48" t="str" cm="1">
        <f t="array" ref="AO137">IFERROR(_xlfn.IFS(
AQ137="MPR ISSUE","PDH",
AQ137="BSS Hardware Issue","BSS",
AQ137="Sites strategiques, MLL, Pylone, etc.","ENVTECH",
AQ137="AKTIVCO DEFAUT GE &amp; POWER Cabinet","AKTIVCO",
AQ137="AKTIVCO Coupure ENEO &amp; Baisse de tension","AKTIVCO GRID ONLY",
AQ137="Coupure ENEO &amp; Baisse de tension","IHS GRID ONLY",
AQ137="Defaut GE &amp; POWER Cabinet","IHS",
AQ137="Sharing","Partners",
AQ137="Sites strategiques &amp; DataCenter","SST &amp; DC",
AQ137="Exclu","Exclu",
AQ137="SAT","SAT",
AQ137="SPARE-ISSUE","SPARE-ISSUE",
AQ137="Fiber CAmtel","TRANS_FO_CAMTEL",
AQ137="Fiber AOF","Fiber AOF",
AQ137="Projet OCM (HUAWEI)","TRAVAUX-HUAWEI",
AQ137="Projet OCM (NOKIA)","TRAVAUX-NOKIA",
AQ137="ACCESS-ISSUE","ACCESS-ISSUE",
AQ137="Projet OCM (ZTE, NOKIA, autres projets)","TRAVAUX OCM",
AQ137="No root CAuse","No root cause",
AQ137="ODU HS","PDH",
AQ137="IP &amp; VLAN","PDH",
AQ137="Warehouse HUAWEI","SPARE-ISSUE",
AQ137="SPARE-HS","SPARE-ISSUE",
AQ137="Power Telco","BSS",AQ137="no impacts","no impacts"
),"")</f>
        <v>SPARE-ISSUE</v>
      </c>
      <c r="AP137" s="48" t="str" cm="1">
        <f t="array" ref="AP137">IFERROR(_xlfn.IFS(
AQ137="MPR ISSUE","TX ISSUE",
AQ137="BSS Hardware Issue","RAN ISSUE",
AQ137="Sites strategiques, MLL, Pylone, etc.","ENVTECH",
AQ137="AKTIVCO DEFAUT GE &amp; POWER Cabinet","POWER ISSUE",
AQ137="AKTIVCO Coupure ENEO &amp; Baisse de tension","POWER ISSUE",
AQ137="Coupure ENEO &amp; Baisse de tension","POWER ISSUE",
AQ137="Defaut GE &amp; POWER Cabinet","POWER ISSUE",
AQ137="Sharing","POWER ISSUE",
AQ137="Sites strategiques &amp; DataCenter","POWER ISSUE",
AQ137="Exclu","Exclu",
AQ137="SAT","TX ISSUE",
AQ137="SPARE-ISSUE","SPARE-ISSUE",
AQ137="Fiber CAmtel","TX ISSUE",
AQ137="Fiber AOF","TX ISSUE",
AQ137="Projet OCM (HUAWEI)","TRAVAUX-HUAWEI",
AQ137="Projet OCM (NOKIA)","TRAVAUX -NOKIA",
AQ137="ACCESS-ISSUE","ACCESS-ISSUE",
AQ137="Projet OCM (ZTE, NOKIA, autres projets)","TRAVAUX OCM",
AQ137="No root CAuse","No root cause",
AQ137="ODU HS","TX ISSUE",
AQ137="IP &amp; VLAN","TX ISSUE",
AQ137="Warehouse HUAWEI","SPARE-ISSUE",
AQ137="SPARE-HS","SPARE-ISSUE",
AQ137="Power Telco","RAN ISSUE",AQ137="no impacts","no impacts"
),"")</f>
        <v>SPARE-ISSUE</v>
      </c>
      <c r="AQ137" s="67" t="s">
        <v>5336</v>
      </c>
      <c r="AR137" s="48" t="str" cm="1">
        <f t="array" ref="AR137">IFERROR(_xlfn.IFS(
AQ137="MPR ISSUE","ACTIVE",
AQ137="BSS Hardware Issue","ACTIVE",
AQ137="Sites strategiques, MLL, Pylone, etc.","PASSIVE",
AQ137="AKTIVCO DEFAUT GE &amp; POWER Cabinet","PASSIVE",
AQ137="AKTIVCO Coupure ENEO &amp; Baisse de tension","PASSIVE",
AQ137="Coupure ENEO &amp; Baisse de tension","PASSIVE",
AQ137="Defaut GE &amp; POWER Cabinet","PASSIVE",
AQ137="Sharing","PASSIVE",
AQ137="Sites strategiques &amp; DataCenter","PASSIVE",
AQ137="Exclu","Exclu",
AQ137="SAT","ACTIVE",
AQ137="SPARE-ISSUE","SPARE-ISSUE",
AQ137="Fiber CAmtel","ACTIVE",
AQ137="Fiber AOF","ACTIVE",
AQ137="Projet OCM (HUAWEI)","PLANNED WORKS",
AQ137="Projet OCM (NOKIA)","PLANNED WORKS",
AQ137="ACCESS-ISSUE","ACCESS-ISSUE",
AQ137="Projet OCM (ZTE, NOKIA, autres projets)","PLANNED WORKS",
AQ137="No root CAuse","No root cause",
AQ137="ODU HS","ACTIVE",
AQ137="IP &amp; VLAN","ACTIVE",
AQ137="Warehouse HUAWEI","SPARE-ISSUE",
AQ137="SPARE-HS","SPARE-ISSUE",
AQ137="Power Telco","ACTIVE", AQ137="no impacts","no impacts"
),"")</f>
        <v>SPARE-ISSUE</v>
      </c>
      <c r="AS137" s="92" t="s">
        <v>6034</v>
      </c>
      <c r="AT137" s="98" t="s">
        <v>5396</v>
      </c>
      <c r="AV137" s="17" t="s">
        <v>5537</v>
      </c>
      <c r="AW137" s="7" t="s">
        <v>6121</v>
      </c>
      <c r="AX137" s="6" t="s">
        <v>6399</v>
      </c>
      <c r="AY137" s="7"/>
      <c r="AZ137" s="3" t="s">
        <v>5537</v>
      </c>
      <c r="BA137" s="18" t="s">
        <v>5537</v>
      </c>
      <c r="BB137" s="18" t="s">
        <v>5537</v>
      </c>
      <c r="BC137" s="18" t="s">
        <v>5537</v>
      </c>
      <c r="BD137" s="18" t="s">
        <v>5537</v>
      </c>
      <c r="BE137" s="18" t="s">
        <v>5537</v>
      </c>
      <c r="BF137" s="18" t="s">
        <v>5537</v>
      </c>
      <c r="BG137" s="18" t="s">
        <v>5537</v>
      </c>
      <c r="BH137" s="18" t="s">
        <v>5537</v>
      </c>
      <c r="BI137" s="18" t="s">
        <v>5537</v>
      </c>
      <c r="BJ137" s="18" t="s">
        <v>6236</v>
      </c>
      <c r="BK137" s="18" t="s">
        <v>6237</v>
      </c>
      <c r="BL137" s="9" t="s">
        <v>6238</v>
      </c>
      <c r="BM137" s="14" t="s">
        <v>6448</v>
      </c>
      <c r="BN137" s="14" t="s">
        <v>5537</v>
      </c>
      <c r="BO137" s="14" t="str">
        <f>_xlfn.XLOOKUP(B137,'[4]cell downs 18042026 17h'!$B:$B,'[4]cell downs 18042026 17h'!$B:$B,"")</f>
        <v/>
      </c>
      <c r="BP137" s="14" t="str">
        <f>_xlfn.XLOOKUP(B137,'[5]Cells Huawei 19042026 15h'!$B:$B,'[5]Cells Huawei 19042026 15h'!$B:$B,"")</f>
        <v/>
      </c>
      <c r="BQ137" s="9" t="str">
        <f>_xlfn.XLOOKUP(B137,'[6]cells down 19042026 9H40'!$B:$B,'[6]cells down 19042026 9H40'!$B:$B,"")</f>
        <v/>
      </c>
      <c r="BR137" s="9" t="s">
        <v>5537</v>
      </c>
      <c r="BS137" s="9" t="s">
        <v>5537</v>
      </c>
      <c r="BT137" s="108"/>
    </row>
    <row r="138" spans="1:72" s="9" customFormat="1" ht="27.5" customHeight="1" x14ac:dyDescent="0.35">
      <c r="A138" s="1" t="s">
        <v>554</v>
      </c>
      <c r="B138" s="1" t="s">
        <v>555</v>
      </c>
      <c r="C138" s="3" t="str">
        <f>_xlfn.XLOOKUP(B138,'[1]daily break down'!$D:$D,'[1]daily break down'!$E:$E,"")</f>
        <v>NGAOUNDERE</v>
      </c>
      <c r="D138" s="1" t="s">
        <v>11</v>
      </c>
      <c r="E138" s="1" t="s">
        <v>66</v>
      </c>
      <c r="F138" s="3" t="s">
        <v>90</v>
      </c>
      <c r="G138" s="1" t="s">
        <v>554</v>
      </c>
      <c r="H138" s="33" t="str">
        <f>_xlfn.XLOOKUP(B138,[2]CALCULATION!$B:$B,[2]CALCULATION!$H:$H,"")</f>
        <v>NOKIA</v>
      </c>
      <c r="I138" s="28">
        <v>9.2513236249332245</v>
      </c>
      <c r="J138" s="28">
        <v>9.4853174359718988</v>
      </c>
      <c r="K138" s="28">
        <v>9.8285571753140903</v>
      </c>
      <c r="L138" s="28">
        <v>4.3311258293502179</v>
      </c>
      <c r="M138" s="28">
        <v>0.18861983891998182</v>
      </c>
      <c r="N138" s="28">
        <v>7.7596062219251697E-3</v>
      </c>
      <c r="O138" s="28">
        <v>0.10442139866642042</v>
      </c>
      <c r="P138" s="28">
        <v>0.15819802111669609</v>
      </c>
      <c r="Q138" s="28">
        <v>6.2460578417842215E-2</v>
      </c>
      <c r="R138" s="28">
        <v>0.21467540549097525</v>
      </c>
      <c r="S138" s="93">
        <v>0.27380315256765925</v>
      </c>
      <c r="T138" s="93">
        <f>_xlfn.XLOOKUP(B138,'[3]Nur des jours'!$B:$B,'[3]Nur des jours'!$U:$U,"")</f>
        <v>5.6368447889778052E-3</v>
      </c>
      <c r="U138" s="93">
        <v>1.596516682442076E-2</v>
      </c>
      <c r="V138" s="93">
        <v>1.534083069162231E-2</v>
      </c>
      <c r="W138" s="93">
        <v>5.6368447889778052E-3</v>
      </c>
      <c r="X138" s="93">
        <v>7.0529685888112606E-2</v>
      </c>
      <c r="Y138" s="93">
        <v>8.1407194549417597E-2</v>
      </c>
      <c r="Z138" s="93">
        <v>0.49540607292063599</v>
      </c>
      <c r="AA138" s="93">
        <v>0.28150035397132728</v>
      </c>
      <c r="AB138" s="93">
        <v>1.3824585797682845E-2</v>
      </c>
      <c r="AC138" s="93">
        <f>_xlfn.XLOOKUP(B138,'[3]Nur des jours'!$B:$B,'[3]Nur des jours'!$N:$N,"")</f>
        <v>1.9550064019798724E-2</v>
      </c>
      <c r="AD138" s="93">
        <v>1.9550064019798724E-2</v>
      </c>
      <c r="AE138" s="93">
        <v>0.17512080671238417</v>
      </c>
      <c r="AF138" s="93" t="s">
        <v>5537</v>
      </c>
      <c r="AG138" s="93"/>
      <c r="AH138" s="93">
        <v>4.6698527995438734</v>
      </c>
      <c r="AI138" s="93">
        <v>32.380804647314847</v>
      </c>
      <c r="AJ138" s="93">
        <v>0.13043991981393255</v>
      </c>
      <c r="AK138" s="93">
        <v>4.0014380552761226E-3</v>
      </c>
      <c r="AL138" s="93">
        <v>4.6698527995438734</v>
      </c>
      <c r="AM138" s="49" t="s">
        <v>5559</v>
      </c>
      <c r="AN138" s="49"/>
      <c r="AO138" s="48" t="str" cm="1">
        <f t="array" ref="AO138">IFERROR(_xlfn.IFS(
AQ138="MPR ISSUE","PDH",
AQ138="BSS Hardware Issue","BSS",
AQ138="Sites strategiques, MLL, Pylone, etc.","ENVTECH",
AQ138="AKTIVCO DEFAUT GE &amp; POWER Cabinet","AKTIVCO",
AQ138="AKTIVCO Coupure ENEO &amp; Baisse de tension","AKTIVCO GRID ONLY",
AQ138="Coupure ENEO &amp; Baisse de tension","IHS GRID ONLY",
AQ138="Defaut GE &amp; POWER Cabinet","IHS",
AQ138="Sharing","Partners",
AQ138="Sites strategiques &amp; DataCenter","SST &amp; DC",
AQ138="Exclu","Exclu",
AQ138="SAT","SAT",
AQ138="SPARE-ISSUE","SPARE-ISSUE",
AQ138="Fiber CAmtel","TRANS_FO_CAMTEL",
AQ138="Fiber AOF","Fiber AOF",
AQ138="Projet OCM (HUAWEI)","TRAVAUX-HUAWEI",
AQ138="Projet OCM (NOKIA)","TRAVAUX-NOKIA",
AQ138="ACCESS-ISSUE","ACCESS-ISSUE",
AQ138="Projet OCM (ZTE, NOKIA, autres projets)","TRAVAUX OCM",
AQ138="No root CAuse","No root cause",
AQ138="ODU HS","PDH",
AQ138="IP &amp; VLAN","PDH",
AQ138="Warehouse HUAWEI","SPARE-ISSUE",
AQ138="SPARE-HS","SPARE-ISSUE",
AQ138="Power Telco","BSS",AQ138="no impacts","no impacts"
),"")</f>
        <v>IHS</v>
      </c>
      <c r="AP138" s="48" t="str" cm="1">
        <f t="array" ref="AP138">IFERROR(_xlfn.IFS(
AQ138="MPR ISSUE","TX ISSUE",
AQ138="BSS Hardware Issue","RAN ISSUE",
AQ138="Sites strategiques, MLL, Pylone, etc.","ENVTECH",
AQ138="AKTIVCO DEFAUT GE &amp; POWER Cabinet","POWER ISSUE",
AQ138="AKTIVCO Coupure ENEO &amp; Baisse de tension","POWER ISSUE",
AQ138="Coupure ENEO &amp; Baisse de tension","POWER ISSUE",
AQ138="Defaut GE &amp; POWER Cabinet","POWER ISSUE",
AQ138="Sharing","POWER ISSUE",
AQ138="Sites strategiques &amp; DataCenter","POWER ISSUE",
AQ138="Exclu","Exclu",
AQ138="SAT","TX ISSUE",
AQ138="SPARE-ISSUE","SPARE-ISSUE",
AQ138="Fiber CAmtel","TX ISSUE",
AQ138="Fiber AOF","TX ISSUE",
AQ138="Projet OCM (HUAWEI)","TRAVAUX-HUAWEI",
AQ138="Projet OCM (NOKIA)","TRAVAUX -NOKIA",
AQ138="ACCESS-ISSUE","ACCESS-ISSUE",
AQ138="Projet OCM (ZTE, NOKIA, autres projets)","TRAVAUX OCM",
AQ138="No root CAuse","No root cause",
AQ138="ODU HS","TX ISSUE",
AQ138="IP &amp; VLAN","TX ISSUE",
AQ138="Warehouse HUAWEI","SPARE-ISSUE",
AQ138="SPARE-HS","SPARE-ISSUE",
AQ138="Power Telco","RAN ISSUE",AQ138="no impacts","no impacts"
),"")</f>
        <v>POWER ISSUE</v>
      </c>
      <c r="AQ138" s="67" t="s">
        <v>5330</v>
      </c>
      <c r="AR138" s="48" t="str" cm="1">
        <f t="array" ref="AR138">IFERROR(_xlfn.IFS(
AQ138="MPR ISSUE","ACTIVE",
AQ138="BSS Hardware Issue","ACTIVE",
AQ138="Sites strategiques, MLL, Pylone, etc.","PASSIVE",
AQ138="AKTIVCO DEFAUT GE &amp; POWER Cabinet","PASSIVE",
AQ138="AKTIVCO Coupure ENEO &amp; Baisse de tension","PASSIVE",
AQ138="Coupure ENEO &amp; Baisse de tension","PASSIVE",
AQ138="Defaut GE &amp; POWER Cabinet","PASSIVE",
AQ138="Sharing","PASSIVE",
AQ138="Sites strategiques &amp; DataCenter","PASSIVE",
AQ138="Exclu","Exclu",
AQ138="SAT","ACTIVE",
AQ138="SPARE-ISSUE","SPARE-ISSUE",
AQ138="Fiber CAmtel","ACTIVE",
AQ138="Fiber AOF","ACTIVE",
AQ138="Projet OCM (HUAWEI)","PLANNED WORKS",
AQ138="Projet OCM (NOKIA)","PLANNED WORKS",
AQ138="ACCESS-ISSUE","ACCESS-ISSUE",
AQ138="Projet OCM (ZTE, NOKIA, autres projets)","PLANNED WORKS",
AQ138="No root CAuse","No root cause",
AQ138="ODU HS","ACTIVE",
AQ138="IP &amp; VLAN","ACTIVE",
AQ138="Warehouse HUAWEI","SPARE-ISSUE",
AQ138="SPARE-HS","SPARE-ISSUE",
AQ138="Power Telco","ACTIVE", AQ138="no impacts","no impacts"
),"")</f>
        <v>PASSIVE</v>
      </c>
      <c r="AS138" s="92" t="s">
        <v>6045</v>
      </c>
      <c r="AT138" s="98" t="s">
        <v>555</v>
      </c>
      <c r="AV138" s="17" t="s">
        <v>5537</v>
      </c>
      <c r="AW138" s="7" t="s">
        <v>6122</v>
      </c>
      <c r="AX138" s="6" t="s">
        <v>5537</v>
      </c>
      <c r="AY138" s="7"/>
      <c r="AZ138" s="3" t="s">
        <v>5537</v>
      </c>
      <c r="BA138" s="18" t="s">
        <v>5537</v>
      </c>
      <c r="BB138" s="18" t="s">
        <v>5537</v>
      </c>
      <c r="BC138" s="18" t="s">
        <v>5537</v>
      </c>
      <c r="BD138" s="18" t="s">
        <v>5537</v>
      </c>
      <c r="BE138" s="18" t="s">
        <v>5537</v>
      </c>
      <c r="BF138" s="18" t="s">
        <v>5537</v>
      </c>
      <c r="BG138" s="18" t="s">
        <v>5871</v>
      </c>
      <c r="BH138" s="18" t="s">
        <v>5871</v>
      </c>
      <c r="BI138" s="18" t="s">
        <v>5537</v>
      </c>
      <c r="BJ138" s="18" t="s">
        <v>5537</v>
      </c>
      <c r="BK138" s="18" t="s">
        <v>5537</v>
      </c>
      <c r="BL138" s="9" t="s">
        <v>6239</v>
      </c>
      <c r="BM138" s="14" t="s">
        <v>6448</v>
      </c>
      <c r="BN138" s="14" t="s">
        <v>5537</v>
      </c>
      <c r="BO138" s="14" t="str">
        <f>_xlfn.XLOOKUP(B138,'[4]cell downs 18042026 17h'!$B:$B,'[4]cell downs 18042026 17h'!$B:$B,"")</f>
        <v/>
      </c>
      <c r="BP138" s="14" t="str">
        <f>_xlfn.XLOOKUP(B138,'[5]Cells Huawei 19042026 15h'!$B:$B,'[5]Cells Huawei 19042026 15h'!$B:$B,"")</f>
        <v/>
      </c>
      <c r="BQ138" s="9" t="str">
        <f>_xlfn.XLOOKUP(B138,'[6]cells down 19042026 9H40'!$B:$B,'[6]cells down 19042026 9H40'!$B:$B,"")</f>
        <v/>
      </c>
      <c r="BR138" s="9" t="s">
        <v>555</v>
      </c>
      <c r="BS138" s="9" t="s">
        <v>5537</v>
      </c>
      <c r="BT138" s="108"/>
    </row>
    <row r="139" spans="1:72" s="9" customFormat="1" x14ac:dyDescent="0.35">
      <c r="A139" s="1" t="s">
        <v>549</v>
      </c>
      <c r="B139" s="1" t="s">
        <v>550</v>
      </c>
      <c r="C139" s="3" t="str">
        <f>_xlfn.XLOOKUP(B139,'[1]daily break down'!$D:$D,'[1]daily break down'!$E:$E,"")</f>
        <v>Douala</v>
      </c>
      <c r="D139" s="1" t="s">
        <v>21</v>
      </c>
      <c r="E139" s="1" t="s">
        <v>36</v>
      </c>
      <c r="F139" s="3" t="s">
        <v>31</v>
      </c>
      <c r="G139" s="1" t="s">
        <v>32</v>
      </c>
      <c r="H139" s="34" t="str">
        <f>_xlfn.XLOOKUP(B139,[2]CALCULATION!$B:$B,[2]CALCULATION!$H:$H,"")</f>
        <v>ZTE</v>
      </c>
      <c r="I139" s="28">
        <v>4.6228522998690194</v>
      </c>
      <c r="J139" s="28">
        <v>4.6228522998690194</v>
      </c>
      <c r="K139" s="28">
        <v>4.6228522998690194</v>
      </c>
      <c r="L139" s="28">
        <v>4.6228522998690194</v>
      </c>
      <c r="M139" s="28">
        <v>4.6228522998690194</v>
      </c>
      <c r="N139" s="28">
        <v>4.6228522998690194</v>
      </c>
      <c r="O139" s="28">
        <v>4.6228522998690194</v>
      </c>
      <c r="P139" s="28">
        <v>4.6228522998690194</v>
      </c>
      <c r="Q139" s="28">
        <v>4.6228522998690194</v>
      </c>
      <c r="R139" s="28">
        <v>4.6228522998690194</v>
      </c>
      <c r="S139" s="93">
        <v>4.6228522998690194</v>
      </c>
      <c r="T139" s="93">
        <f>_xlfn.XLOOKUP(B139,'[3]Nur des jours'!$B:$B,'[3]Nur des jours'!$U:$U,"")</f>
        <v>4.6228522998690194</v>
      </c>
      <c r="U139" s="93">
        <v>4.6228522998690194</v>
      </c>
      <c r="V139" s="93">
        <v>4.6228522998690194</v>
      </c>
      <c r="W139" s="93">
        <v>4.6228522998690194</v>
      </c>
      <c r="X139" s="93">
        <v>4.6228522998690194</v>
      </c>
      <c r="Y139" s="93">
        <v>4.6228522998690194</v>
      </c>
      <c r="Z139" s="93">
        <v>4.6228522998690194</v>
      </c>
      <c r="AA139" s="93">
        <v>4.6228522998690194</v>
      </c>
      <c r="AB139" s="93">
        <v>4.6228522998690194</v>
      </c>
      <c r="AC139" s="93">
        <f>_xlfn.XLOOKUP(B139,'[3]Nur des jours'!$B:$B,'[3]Nur des jours'!$N:$N,"")</f>
        <v>4.6228522998690194</v>
      </c>
      <c r="AD139" s="93">
        <v>4.6228522998690194</v>
      </c>
      <c r="AE139" s="93">
        <v>4.6228522998690194</v>
      </c>
      <c r="AF139" s="93">
        <v>4.6228522998690194</v>
      </c>
      <c r="AG139" s="93"/>
      <c r="AH139" s="93">
        <v>4.6228522998690194</v>
      </c>
      <c r="AI139" s="93">
        <v>10.790978741771879</v>
      </c>
      <c r="AJ139" s="93">
        <v>9.1802074726888829</v>
      </c>
      <c r="AK139" s="93">
        <v>0</v>
      </c>
      <c r="AL139" s="93">
        <v>4.6228522998690194</v>
      </c>
      <c r="AM139" s="49" t="s">
        <v>5559</v>
      </c>
      <c r="AN139" s="49"/>
      <c r="AO139" s="48" t="str" cm="1">
        <f t="array" ref="AO139">IFERROR(_xlfn.IFS(
AQ139="MPR ISSUE","PDH",
AQ139="BSS Hardware Issue","BSS",
AQ139="Sites strategiques, MLL, Pylone, etc.","ENVTECH",
AQ139="AKTIVCO DEFAUT GE &amp; POWER Cabinet","AKTIVCO",
AQ139="AKTIVCO Coupure ENEO &amp; Baisse de tension","AKTIVCO GRID ONLY",
AQ139="Coupure ENEO &amp; Baisse de tension","IHS GRID ONLY",
AQ139="Defaut GE &amp; POWER Cabinet","IHS",
AQ139="Sharing","Partners",
AQ139="Sites strategiques &amp; DataCenter","SST &amp; DC",
AQ139="Exclu","Exclu",
AQ139="SAT","SAT",
AQ139="SPARE-ISSUE","SPARE-ISSUE",
AQ139="Fiber CAmtel","TRANS_FO_CAMTEL",
AQ139="Fiber AOF","Fiber AOF",
AQ139="Projet OCM (HUAWEI)","TRAVAUX-HUAWEI",
AQ139="Projet OCM (NOKIA)","TRAVAUX-NOKIA",
AQ139="ACCESS-ISSUE","ACCESS-ISSUE",
AQ139="Projet OCM (ZTE, NOKIA, autres projets)","TRAVAUX OCM",
AQ139="No root CAuse","No root cause",
AQ139="ODU HS","PDH",
AQ139="IP &amp; VLAN","PDH",
AQ139="Warehouse HUAWEI","SPARE-ISSUE",
AQ139="SPARE-HS","SPARE-ISSUE",
AQ139="Power Telco","BSS",AQ139="no impacts","no impacts"
),"")</f>
        <v>No root cause</v>
      </c>
      <c r="AP139" s="48" t="str" cm="1">
        <f t="array" ref="AP139">IFERROR(_xlfn.IFS(
AQ139="MPR ISSUE","TX ISSUE",
AQ139="BSS Hardware Issue","RAN ISSUE",
AQ139="Sites strategiques, MLL, Pylone, etc.","ENVTECH",
AQ139="AKTIVCO DEFAUT GE &amp; POWER Cabinet","POWER ISSUE",
AQ139="AKTIVCO Coupure ENEO &amp; Baisse de tension","POWER ISSUE",
AQ139="Coupure ENEO &amp; Baisse de tension","POWER ISSUE",
AQ139="Defaut GE &amp; POWER Cabinet","POWER ISSUE",
AQ139="Sharing","POWER ISSUE",
AQ139="Sites strategiques &amp; DataCenter","POWER ISSUE",
AQ139="Exclu","Exclu",
AQ139="SAT","TX ISSUE",
AQ139="SPARE-ISSUE","SPARE-ISSUE",
AQ139="Fiber CAmtel","TX ISSUE",
AQ139="Fiber AOF","TX ISSUE",
AQ139="Projet OCM (HUAWEI)","TRAVAUX-HUAWEI",
AQ139="Projet OCM (NOKIA)","TRAVAUX -NOKIA",
AQ139="ACCESS-ISSUE","ACCESS-ISSUE",
AQ139="Projet OCM (ZTE, NOKIA, autres projets)","TRAVAUX OCM",
AQ139="No root CAuse","No root cause",
AQ139="ODU HS","TX ISSUE",
AQ139="IP &amp; VLAN","TX ISSUE",
AQ139="Warehouse HUAWEI","SPARE-ISSUE",
AQ139="SPARE-HS","SPARE-ISSUE",
AQ139="Power Telco","RAN ISSUE",AQ139="no impacts","no impacts"
),"")</f>
        <v>No root cause</v>
      </c>
      <c r="AQ139" s="67" t="s">
        <v>5344</v>
      </c>
      <c r="AR139" s="48" t="str" cm="1">
        <f t="array" ref="AR139">IFERROR(_xlfn.IFS(
AQ139="MPR ISSUE","ACTIVE",
AQ139="BSS Hardware Issue","ACTIVE",
AQ139="Sites strategiques, MLL, Pylone, etc.","PASSIVE",
AQ139="AKTIVCO DEFAUT GE &amp; POWER Cabinet","PASSIVE",
AQ139="AKTIVCO Coupure ENEO &amp; Baisse de tension","PASSIVE",
AQ139="Coupure ENEO &amp; Baisse de tension","PASSIVE",
AQ139="Defaut GE &amp; POWER Cabinet","PASSIVE",
AQ139="Sharing","PASSIVE",
AQ139="Sites strategiques &amp; DataCenter","PASSIVE",
AQ139="Exclu","Exclu",
AQ139="SAT","ACTIVE",
AQ139="SPARE-ISSUE","SPARE-ISSUE",
AQ139="Fiber CAmtel","ACTIVE",
AQ139="Fiber AOF","ACTIVE",
AQ139="Projet OCM (HUAWEI)","PLANNED WORKS",
AQ139="Projet OCM (NOKIA)","PLANNED WORKS",
AQ139="ACCESS-ISSUE","ACCESS-ISSUE",
AQ139="Projet OCM (ZTE, NOKIA, autres projets)","PLANNED WORKS",
AQ139="No root CAuse","No root cause",
AQ139="ODU HS","ACTIVE",
AQ139="IP &amp; VLAN","ACTIVE",
AQ139="Warehouse HUAWEI","SPARE-ISSUE",
AQ139="SPARE-HS","SPARE-ISSUE",
AQ139="Power Telco","ACTIVE", AQ139="no impacts","no impacts"
),"")</f>
        <v>No root cause</v>
      </c>
      <c r="AS139" s="92" t="s">
        <v>6007</v>
      </c>
      <c r="AT139" s="98" t="s">
        <v>550</v>
      </c>
      <c r="AV139" s="17" t="s">
        <v>5537</v>
      </c>
      <c r="AW139" s="7" t="s">
        <v>6007</v>
      </c>
      <c r="AX139" s="6" t="s">
        <v>6400</v>
      </c>
      <c r="AY139" s="7"/>
      <c r="AZ139" s="3" t="s">
        <v>5537</v>
      </c>
      <c r="BA139" s="18" t="s">
        <v>5537</v>
      </c>
      <c r="BB139" s="18" t="s">
        <v>5537</v>
      </c>
      <c r="BC139" s="18" t="s">
        <v>5537</v>
      </c>
      <c r="BD139" s="18" t="s">
        <v>5537</v>
      </c>
      <c r="BE139" s="18" t="s">
        <v>5537</v>
      </c>
      <c r="BF139" s="18" t="s">
        <v>5537</v>
      </c>
      <c r="BG139" s="18" t="s">
        <v>5537</v>
      </c>
      <c r="BH139" s="18" t="s">
        <v>5537</v>
      </c>
      <c r="BI139" s="18" t="s">
        <v>5537</v>
      </c>
      <c r="BJ139" s="18" t="s">
        <v>5537</v>
      </c>
      <c r="BK139" s="18" t="s">
        <v>5537</v>
      </c>
      <c r="BL139" s="9" t="s">
        <v>5537</v>
      </c>
      <c r="BM139" s="14" t="s">
        <v>6448</v>
      </c>
      <c r="BN139" s="14" t="s">
        <v>5537</v>
      </c>
      <c r="BO139" s="14" t="str">
        <f>_xlfn.XLOOKUP(B139,'[4]cell downs 18042026 17h'!$B:$B,'[4]cell downs 18042026 17h'!$B:$B,"")</f>
        <v/>
      </c>
      <c r="BP139" s="14" t="str">
        <f>_xlfn.XLOOKUP(B139,'[5]Cells Huawei 19042026 15h'!$B:$B,'[5]Cells Huawei 19042026 15h'!$B:$B,"")</f>
        <v/>
      </c>
      <c r="BQ139" s="9" t="str">
        <f>_xlfn.XLOOKUP(B139,'[6]cells down 19042026 9H40'!$B:$B,'[6]cells down 19042026 9H40'!$B:$B,"")</f>
        <v>LIT_756</v>
      </c>
      <c r="BR139" s="9" t="s">
        <v>5537</v>
      </c>
      <c r="BS139" s="9" t="s">
        <v>5537</v>
      </c>
      <c r="BT139" s="108"/>
    </row>
    <row r="140" spans="1:72" s="9" customFormat="1" x14ac:dyDescent="0.35">
      <c r="A140" s="1" t="s">
        <v>3216</v>
      </c>
      <c r="B140" s="8" t="s">
        <v>3217</v>
      </c>
      <c r="C140" s="3" t="str">
        <f>_xlfn.XLOOKUP(B140,'[1]daily break down'!$D:$D,'[1]daily break down'!$E:$E,"")</f>
        <v>EXTREME-NORD</v>
      </c>
      <c r="D140" s="1" t="s">
        <v>21</v>
      </c>
      <c r="E140" s="1" t="s">
        <v>80</v>
      </c>
      <c r="F140" s="3" t="s">
        <v>55</v>
      </c>
      <c r="G140" s="1" t="s">
        <v>3218</v>
      </c>
      <c r="H140" s="33" t="str">
        <f>_xlfn.XLOOKUP(B140,[2]CALCULATION!$B:$B,[2]CALCULATION!$H:$H,"")</f>
        <v>NOKIA</v>
      </c>
      <c r="I140" s="28">
        <v>0</v>
      </c>
      <c r="J140" s="28">
        <v>0</v>
      </c>
      <c r="K140" s="28">
        <v>0</v>
      </c>
      <c r="L140" s="28">
        <v>0</v>
      </c>
      <c r="M140" s="28">
        <v>4.6228522998690194</v>
      </c>
      <c r="N140" s="28">
        <v>4.6228522998690194</v>
      </c>
      <c r="O140" s="28">
        <v>4.6228522998690194</v>
      </c>
      <c r="P140" s="28">
        <v>4.6228522998690194</v>
      </c>
      <c r="Q140" s="28">
        <v>4.6228522998690194</v>
      </c>
      <c r="R140" s="28">
        <v>4.6228522998690194</v>
      </c>
      <c r="S140" s="93">
        <v>4.6228522998690194</v>
      </c>
      <c r="T140" s="93">
        <f>_xlfn.XLOOKUP(B140,'[3]Nur des jours'!$B:$B,'[3]Nur des jours'!$U:$U,"")</f>
        <v>4.6228522998690194</v>
      </c>
      <c r="U140" s="93">
        <v>4.6228522998690194</v>
      </c>
      <c r="V140" s="93">
        <v>4.6228522998690194</v>
      </c>
      <c r="W140" s="93">
        <v>4.6228522998690194</v>
      </c>
      <c r="X140" s="93">
        <v>4.6228522998690194</v>
      </c>
      <c r="Y140" s="93">
        <v>4.6228522998690194</v>
      </c>
      <c r="Z140" s="93">
        <v>4.6228522998690194</v>
      </c>
      <c r="AA140" s="93">
        <v>4.6228522998690194</v>
      </c>
      <c r="AB140" s="93">
        <v>4.6228522998690194</v>
      </c>
      <c r="AC140" s="93">
        <f>_xlfn.XLOOKUP(B140,'[3]Nur des jours'!$B:$B,'[3]Nur des jours'!$N:$N,"")</f>
        <v>4.6228522998690194</v>
      </c>
      <c r="AD140" s="93">
        <v>4.6228522998690194</v>
      </c>
      <c r="AE140" s="93">
        <v>4.6228522998690194</v>
      </c>
      <c r="AF140" s="93">
        <v>4.6228522998690194</v>
      </c>
      <c r="AG140" s="93"/>
      <c r="AH140" s="93">
        <v>4.6228522998690194</v>
      </c>
      <c r="AI140" s="93">
        <v>0</v>
      </c>
      <c r="AJ140" s="93">
        <v>13.770311209033324</v>
      </c>
      <c r="AK140" s="93">
        <v>0</v>
      </c>
      <c r="AL140" s="93">
        <v>4.6228522998690194</v>
      </c>
      <c r="AM140" s="49" t="s">
        <v>5601</v>
      </c>
      <c r="AN140" s="49"/>
      <c r="AO140" s="48" t="str" cm="1">
        <f t="array" ref="AO140">IFERROR(_xlfn.IFS(
AQ140="MPR ISSUE","PDH",
AQ140="BSS Hardware Issue","BSS",
AQ140="Sites strategiques, MLL, Pylone, etc.","ENVTECH",
AQ140="AKTIVCO DEFAUT GE &amp; POWER Cabinet","AKTIVCO",
AQ140="AKTIVCO Coupure ENEO &amp; Baisse de tension","AKTIVCO GRID ONLY",
AQ140="Coupure ENEO &amp; Baisse de tension","IHS GRID ONLY",
AQ140="Defaut GE &amp; POWER Cabinet","IHS",
AQ140="Sharing","Partners",
AQ140="Sites strategiques &amp; DataCenter","SST &amp; DC",
AQ140="Exclu","Exclu",
AQ140="SAT","SAT",
AQ140="SPARE-ISSUE","SPARE-ISSUE",
AQ140="Fiber CAmtel","TRANS_FO_CAMTEL",
AQ140="Fiber AOF","Fiber AOF",
AQ140="Projet OCM (HUAWEI)","TRAVAUX-HUAWEI",
AQ140="Projet OCM (NOKIA)","TRAVAUX-NOKIA",
AQ140="ACCESS-ISSUE","ACCESS-ISSUE",
AQ140="Projet OCM (ZTE, NOKIA, autres projets)","TRAVAUX OCM",
AQ140="No root CAuse","No root cause",
AQ140="ODU HS","PDH",
AQ140="IP &amp; VLAN","PDH",
AQ140="Warehouse HUAWEI","SPARE-ISSUE",
AQ140="SPARE-HS","SPARE-ISSUE",
AQ140="Power Telco","BSS",AQ140="no impacts","no impacts"
),"")</f>
        <v>No root cause</v>
      </c>
      <c r="AP140" s="48" t="str" cm="1">
        <f t="array" ref="AP140">IFERROR(_xlfn.IFS(
AQ140="MPR ISSUE","TX ISSUE",
AQ140="BSS Hardware Issue","RAN ISSUE",
AQ140="Sites strategiques, MLL, Pylone, etc.","ENVTECH",
AQ140="AKTIVCO DEFAUT GE &amp; POWER Cabinet","POWER ISSUE",
AQ140="AKTIVCO Coupure ENEO &amp; Baisse de tension","POWER ISSUE",
AQ140="Coupure ENEO &amp; Baisse de tension","POWER ISSUE",
AQ140="Defaut GE &amp; POWER Cabinet","POWER ISSUE",
AQ140="Sharing","POWER ISSUE",
AQ140="Sites strategiques &amp; DataCenter","POWER ISSUE",
AQ140="Exclu","Exclu",
AQ140="SAT","TX ISSUE",
AQ140="SPARE-ISSUE","SPARE-ISSUE",
AQ140="Fiber CAmtel","TX ISSUE",
AQ140="Fiber AOF","TX ISSUE",
AQ140="Projet OCM (HUAWEI)","TRAVAUX-HUAWEI",
AQ140="Projet OCM (NOKIA)","TRAVAUX -NOKIA",
AQ140="ACCESS-ISSUE","ACCESS-ISSUE",
AQ140="Projet OCM (ZTE, NOKIA, autres projets)","TRAVAUX OCM",
AQ140="No root CAuse","No root cause",
AQ140="ODU HS","TX ISSUE",
AQ140="IP &amp; VLAN","TX ISSUE",
AQ140="Warehouse HUAWEI","SPARE-ISSUE",
AQ140="SPARE-HS","SPARE-ISSUE",
AQ140="Power Telco","RAN ISSUE",AQ140="no impacts","no impacts"
),"")</f>
        <v>No root cause</v>
      </c>
      <c r="AQ140" s="67" t="s">
        <v>5344</v>
      </c>
      <c r="AR140" s="48" t="str" cm="1">
        <f t="array" ref="AR140">IFERROR(_xlfn.IFS(
AQ140="MPR ISSUE","ACTIVE",
AQ140="BSS Hardware Issue","ACTIVE",
AQ140="Sites strategiques, MLL, Pylone, etc.","PASSIVE",
AQ140="AKTIVCO DEFAUT GE &amp; POWER Cabinet","PASSIVE",
AQ140="AKTIVCO Coupure ENEO &amp; Baisse de tension","PASSIVE",
AQ140="Coupure ENEO &amp; Baisse de tension","PASSIVE",
AQ140="Defaut GE &amp; POWER Cabinet","PASSIVE",
AQ140="Sharing","PASSIVE",
AQ140="Sites strategiques &amp; DataCenter","PASSIVE",
AQ140="Exclu","Exclu",
AQ140="SAT","ACTIVE",
AQ140="SPARE-ISSUE","SPARE-ISSUE",
AQ140="Fiber CAmtel","ACTIVE",
AQ140="Fiber AOF","ACTIVE",
AQ140="Projet OCM (HUAWEI)","PLANNED WORKS",
AQ140="Projet OCM (NOKIA)","PLANNED WORKS",
AQ140="ACCESS-ISSUE","ACCESS-ISSUE",
AQ140="Projet OCM (ZTE, NOKIA, autres projets)","PLANNED WORKS",
AQ140="No root CAuse","No root cause",
AQ140="ODU HS","ACTIVE",
AQ140="IP &amp; VLAN","ACTIVE",
AQ140="Warehouse HUAWEI","SPARE-ISSUE",
AQ140="SPARE-HS","SPARE-ISSUE",
AQ140="Power Telco","ACTIVE", AQ140="no impacts","no impacts"
),"")</f>
        <v>No root cause</v>
      </c>
      <c r="AS140" s="92" t="s">
        <v>5537</v>
      </c>
      <c r="AT140" s="98" t="s">
        <v>3217</v>
      </c>
      <c r="AV140" s="17" t="s">
        <v>5537</v>
      </c>
      <c r="AW140" s="7" t="s">
        <v>5537</v>
      </c>
      <c r="AX140" s="6" t="s">
        <v>5537</v>
      </c>
      <c r="AY140" s="7"/>
      <c r="AZ140" s="3" t="s">
        <v>5537</v>
      </c>
      <c r="BA140" s="18" t="s">
        <v>5537</v>
      </c>
      <c r="BB140" s="18" t="s">
        <v>5537</v>
      </c>
      <c r="BC140" s="18" t="s">
        <v>5537</v>
      </c>
      <c r="BD140" s="18" t="s">
        <v>5537</v>
      </c>
      <c r="BE140" s="18" t="s">
        <v>5537</v>
      </c>
      <c r="BF140" s="18" t="s">
        <v>5537</v>
      </c>
      <c r="BG140" s="18" t="s">
        <v>5537</v>
      </c>
      <c r="BH140" s="18" t="s">
        <v>5537</v>
      </c>
      <c r="BI140" s="18" t="s">
        <v>5537</v>
      </c>
      <c r="BJ140" s="18" t="s">
        <v>5537</v>
      </c>
      <c r="BK140" s="18" t="s">
        <v>5537</v>
      </c>
      <c r="BL140" s="9" t="s">
        <v>5537</v>
      </c>
      <c r="BM140" s="14" t="s">
        <v>5537</v>
      </c>
      <c r="BN140" s="14" t="s">
        <v>5537</v>
      </c>
      <c r="BO140" s="14" t="str">
        <f>_xlfn.XLOOKUP(B140,'[4]cell downs 18042026 17h'!$B:$B,'[4]cell downs 18042026 17h'!$B:$B,"")</f>
        <v/>
      </c>
      <c r="BP140" s="14" t="str">
        <f>_xlfn.XLOOKUP(B140,'[5]Cells Huawei 19042026 15h'!$B:$B,'[5]Cells Huawei 19042026 15h'!$B:$B,"")</f>
        <v>EXN_243</v>
      </c>
      <c r="BQ140" s="9" t="str">
        <f>_xlfn.XLOOKUP(B140,'[6]cells down 19042026 9H40'!$B:$B,'[6]cells down 19042026 9H40'!$B:$B,"")</f>
        <v/>
      </c>
      <c r="BR140" s="9" t="s">
        <v>5537</v>
      </c>
      <c r="BS140" s="9" t="s">
        <v>5537</v>
      </c>
      <c r="BT140" s="108"/>
    </row>
    <row r="141" spans="1:72" s="9" customFormat="1" x14ac:dyDescent="0.35">
      <c r="A141" s="2" t="s">
        <v>107</v>
      </c>
      <c r="B141" s="8" t="s">
        <v>108</v>
      </c>
      <c r="C141" s="3" t="str">
        <f>_xlfn.XLOOKUP(B141,'[1]daily break down'!$D:$D,'[1]daily break down'!$E:$E,"")</f>
        <v>Douala</v>
      </c>
      <c r="D141" s="1"/>
      <c r="E141" s="1"/>
      <c r="F141" s="3" t="s">
        <v>31</v>
      </c>
      <c r="G141" s="1" t="s">
        <v>32</v>
      </c>
      <c r="H141" s="34" t="str">
        <f>_xlfn.XLOOKUP(B141,[2]CALCULATION!$B:$B,[2]CALCULATION!$H:$H,"")</f>
        <v>ZTE</v>
      </c>
      <c r="I141" s="28">
        <v>0</v>
      </c>
      <c r="J141" s="28">
        <v>0</v>
      </c>
      <c r="K141" s="28">
        <v>0</v>
      </c>
      <c r="L141" s="28">
        <v>0</v>
      </c>
      <c r="M141" s="28">
        <v>0</v>
      </c>
      <c r="N141" s="28">
        <v>0</v>
      </c>
      <c r="O141" s="28">
        <v>0</v>
      </c>
      <c r="P141" s="28">
        <v>0</v>
      </c>
      <c r="Q141" s="28">
        <v>0</v>
      </c>
      <c r="R141" s="28">
        <v>0</v>
      </c>
      <c r="S141" s="93">
        <v>0</v>
      </c>
      <c r="T141" s="93">
        <f>_xlfn.XLOOKUP(B141,'[3]Nur des jours'!$B:$B,'[3]Nur des jours'!$U:$U,"")</f>
        <v>0</v>
      </c>
      <c r="U141" s="93">
        <v>0</v>
      </c>
      <c r="V141" s="93">
        <v>0</v>
      </c>
      <c r="W141" s="93">
        <v>0</v>
      </c>
      <c r="X141" s="93">
        <v>0</v>
      </c>
      <c r="Y141" s="93">
        <v>0</v>
      </c>
      <c r="Z141" s="93">
        <v>1.8548481450091792E-3</v>
      </c>
      <c r="AA141" s="93">
        <v>0</v>
      </c>
      <c r="AB141" s="93">
        <v>0</v>
      </c>
      <c r="AC141" s="93">
        <f>_xlfn.XLOOKUP(B141,'[3]Nur des jours'!$B:$B,'[3]Nur des jours'!$N:$N,"")</f>
        <v>0</v>
      </c>
      <c r="AD141" s="93">
        <v>0</v>
      </c>
      <c r="AE141" s="93">
        <v>0</v>
      </c>
      <c r="AF141" s="93">
        <v>3.3406350143964749</v>
      </c>
      <c r="AG141" s="93"/>
      <c r="AH141" s="93">
        <v>4.6228522998690194</v>
      </c>
      <c r="AI141" s="93">
        <v>0</v>
      </c>
      <c r="AJ141" s="93">
        <v>0</v>
      </c>
      <c r="AK141" s="93">
        <v>8.8647243070740505</v>
      </c>
      <c r="AL141" s="93">
        <v>4.6228522998690194</v>
      </c>
      <c r="AM141" s="49" t="s">
        <v>5559</v>
      </c>
      <c r="AN141" s="49"/>
      <c r="AO141" s="48" t="str" cm="1">
        <f t="array" ref="AO141">IFERROR(_xlfn.IFS(
AQ141="MPR ISSUE","PDH",
AQ141="BSS Hardware Issue","BSS",
AQ141="Sites strategiques, MLL, Pylone, etc.","ENVTECH",
AQ141="AKTIVCO DEFAUT GE &amp; POWER Cabinet","AKTIVCO",
AQ141="AKTIVCO Coupure ENEO &amp; Baisse de tension","AKTIVCO GRID ONLY",
AQ141="Coupure ENEO &amp; Baisse de tension","IHS GRID ONLY",
AQ141="Defaut GE &amp; POWER Cabinet","IHS",
AQ141="Sharing","Partners",
AQ141="Sites strategiques &amp; DataCenter","SST &amp; DC",
AQ141="Exclu","Exclu",
AQ141="SAT","SAT",
AQ141="SPARE-ISSUE","SPARE-ISSUE",
AQ141="Fiber CAmtel","TRANS_FO_CAMTEL",
AQ141="Fiber AOF","Fiber AOF",
AQ141="Projet OCM (HUAWEI)","TRAVAUX-HUAWEI",
AQ141="Projet OCM (NOKIA)","TRAVAUX-NOKIA",
AQ141="ACCESS-ISSUE","ACCESS-ISSUE",
AQ141="Projet OCM (ZTE, NOKIA, autres projets)","TRAVAUX OCM",
AQ141="No root CAuse","No root cause",
AQ141="ODU HS","PDH",
AQ141="IP &amp; VLAN","PDH",
AQ141="Warehouse HUAWEI","SPARE-ISSUE",
AQ141="SPARE-HS","SPARE-ISSUE",
AQ141="Power Telco","BSS",AQ141="no impacts","no impacts"
),"")</f>
        <v>ACCESS-ISSUE</v>
      </c>
      <c r="AP141" s="48" t="str" cm="1">
        <f t="array" ref="AP141">IFERROR(_xlfn.IFS(
AQ141="MPR ISSUE","TX ISSUE",
AQ141="BSS Hardware Issue","RAN ISSUE",
AQ141="Sites strategiques, MLL, Pylone, etc.","ENVTECH",
AQ141="AKTIVCO DEFAUT GE &amp; POWER Cabinet","POWER ISSUE",
AQ141="AKTIVCO Coupure ENEO &amp; Baisse de tension","POWER ISSUE",
AQ141="Coupure ENEO &amp; Baisse de tension","POWER ISSUE",
AQ141="Defaut GE &amp; POWER Cabinet","POWER ISSUE",
AQ141="Sharing","POWER ISSUE",
AQ141="Sites strategiques &amp; DataCenter","POWER ISSUE",
AQ141="Exclu","Exclu",
AQ141="SAT","TX ISSUE",
AQ141="SPARE-ISSUE","SPARE-ISSUE",
AQ141="Fiber CAmtel","TX ISSUE",
AQ141="Fiber AOF","TX ISSUE",
AQ141="Projet OCM (HUAWEI)","TRAVAUX-HUAWEI",
AQ141="Projet OCM (NOKIA)","TRAVAUX -NOKIA",
AQ141="ACCESS-ISSUE","ACCESS-ISSUE",
AQ141="Projet OCM (ZTE, NOKIA, autres projets)","TRAVAUX OCM",
AQ141="No root CAuse","No root cause",
AQ141="ODU HS","TX ISSUE",
AQ141="IP &amp; VLAN","TX ISSUE",
AQ141="Warehouse HUAWEI","SPARE-ISSUE",
AQ141="SPARE-HS","SPARE-ISSUE",
AQ141="Power Telco","RAN ISSUE",AQ141="no impacts","no impacts"
),"")</f>
        <v>ACCESS-ISSUE</v>
      </c>
      <c r="AQ141" s="67" t="s">
        <v>25</v>
      </c>
      <c r="AR141" s="48" t="str" cm="1">
        <f t="array" ref="AR141">IFERROR(_xlfn.IFS(
AQ141="MPR ISSUE","ACTIVE",
AQ141="BSS Hardware Issue","ACTIVE",
AQ141="Sites strategiques, MLL, Pylone, etc.","PASSIVE",
AQ141="AKTIVCO DEFAUT GE &amp; POWER Cabinet","PASSIVE",
AQ141="AKTIVCO Coupure ENEO &amp; Baisse de tension","PASSIVE",
AQ141="Coupure ENEO &amp; Baisse de tension","PASSIVE",
AQ141="Defaut GE &amp; POWER Cabinet","PASSIVE",
AQ141="Sharing","PASSIVE",
AQ141="Sites strategiques &amp; DataCenter","PASSIVE",
AQ141="Exclu","Exclu",
AQ141="SAT","ACTIVE",
AQ141="SPARE-ISSUE","SPARE-ISSUE",
AQ141="Fiber CAmtel","ACTIVE",
AQ141="Fiber AOF","ACTIVE",
AQ141="Projet OCM (HUAWEI)","PLANNED WORKS",
AQ141="Projet OCM (NOKIA)","PLANNED WORKS",
AQ141="ACCESS-ISSUE","ACCESS-ISSUE",
AQ141="Projet OCM (ZTE, NOKIA, autres projets)","PLANNED WORKS",
AQ141="No root CAuse","No root cause",
AQ141="ODU HS","ACTIVE",
AQ141="IP &amp; VLAN","ACTIVE",
AQ141="Warehouse HUAWEI","SPARE-ISSUE",
AQ141="SPARE-HS","SPARE-ISSUE",
AQ141="Power Telco","ACTIVE", AQ141="no impacts","no impacts"
),"")</f>
        <v>ACCESS-ISSUE</v>
      </c>
      <c r="AS141" s="92" t="s">
        <v>6036</v>
      </c>
      <c r="AT141" s="92" t="s">
        <v>108</v>
      </c>
      <c r="AV141" s="17" t="s">
        <v>5537</v>
      </c>
      <c r="AW141" s="7" t="s">
        <v>6123</v>
      </c>
      <c r="AX141" s="6" t="s">
        <v>5537</v>
      </c>
      <c r="AY141" s="7"/>
      <c r="AZ141" s="3" t="s">
        <v>5537</v>
      </c>
      <c r="BA141" s="18" t="s">
        <v>5537</v>
      </c>
      <c r="BB141" s="18" t="s">
        <v>5537</v>
      </c>
      <c r="BC141" s="18" t="s">
        <v>5537</v>
      </c>
      <c r="BD141" s="18" t="s">
        <v>6240</v>
      </c>
      <c r="BE141" s="18" t="s">
        <v>6241</v>
      </c>
      <c r="BF141" s="18" t="s">
        <v>6241</v>
      </c>
      <c r="BG141" s="18" t="s">
        <v>5537</v>
      </c>
      <c r="BH141" s="18" t="s">
        <v>5537</v>
      </c>
      <c r="BI141" s="18" t="s">
        <v>5537</v>
      </c>
      <c r="BJ141" s="18" t="s">
        <v>5537</v>
      </c>
      <c r="BK141" s="18" t="s">
        <v>5537</v>
      </c>
      <c r="BL141" s="9" t="s">
        <v>5537</v>
      </c>
      <c r="BM141" s="14" t="s">
        <v>6464</v>
      </c>
      <c r="BN141" s="14" t="s">
        <v>5537</v>
      </c>
      <c r="BO141" s="14" t="str">
        <f>_xlfn.XLOOKUP(B141,'[4]cell downs 18042026 17h'!$B:$B,'[4]cell downs 18042026 17h'!$B:$B,"")</f>
        <v/>
      </c>
      <c r="BP141" s="14" t="str">
        <f>_xlfn.XLOOKUP(B141,'[5]Cells Huawei 19042026 15h'!$B:$B,'[5]Cells Huawei 19042026 15h'!$B:$B,"")</f>
        <v/>
      </c>
      <c r="BQ141" s="9" t="str">
        <f>_xlfn.XLOOKUP(B141,'[6]cells down 19042026 9H40'!$B:$B,'[6]cells down 19042026 9H40'!$B:$B,"")</f>
        <v/>
      </c>
      <c r="BR141" s="9" t="s">
        <v>5537</v>
      </c>
      <c r="BS141" s="9" t="s">
        <v>5537</v>
      </c>
      <c r="BT141" s="108"/>
    </row>
    <row r="142" spans="1:72" s="9" customFormat="1" x14ac:dyDescent="0.35">
      <c r="A142" s="1" t="s">
        <v>387</v>
      </c>
      <c r="B142" s="1" t="s">
        <v>388</v>
      </c>
      <c r="C142" s="3" t="str">
        <f>_xlfn.XLOOKUP(B142,'[1]daily break down'!$D:$D,'[1]daily break down'!$E:$E,"")</f>
        <v>CENTRE</v>
      </c>
      <c r="D142" s="1" t="s">
        <v>11</v>
      </c>
      <c r="E142" s="1" t="s">
        <v>12</v>
      </c>
      <c r="F142" s="3" t="s">
        <v>37</v>
      </c>
      <c r="G142" s="1" t="s">
        <v>389</v>
      </c>
      <c r="H142" s="33" t="str">
        <f>_xlfn.XLOOKUP(B142,[2]CALCULATION!$B:$B,[2]CALCULATION!$H:$H,"")</f>
        <v>NOKIA</v>
      </c>
      <c r="I142" s="28">
        <v>0</v>
      </c>
      <c r="J142" s="28">
        <v>0</v>
      </c>
      <c r="K142" s="28">
        <v>0</v>
      </c>
      <c r="L142" s="28">
        <v>0</v>
      </c>
      <c r="M142" s="28">
        <v>0</v>
      </c>
      <c r="N142" s="28">
        <v>0</v>
      </c>
      <c r="O142" s="28">
        <v>0</v>
      </c>
      <c r="P142" s="28">
        <v>0</v>
      </c>
      <c r="Q142" s="28">
        <v>1.4814390961181438</v>
      </c>
      <c r="R142" s="28">
        <v>4.6738916522999867</v>
      </c>
      <c r="S142" s="93">
        <v>4.6738916522999867</v>
      </c>
      <c r="T142" s="93">
        <f>_xlfn.XLOOKUP(B142,'[3]Nur des jours'!$B:$B,'[3]Nur des jours'!$U:$U,"")</f>
        <v>0</v>
      </c>
      <c r="U142" s="93">
        <v>0</v>
      </c>
      <c r="V142" s="93">
        <v>0</v>
      </c>
      <c r="W142" s="93">
        <v>0</v>
      </c>
      <c r="X142" s="93">
        <v>0</v>
      </c>
      <c r="Y142" s="93">
        <v>0</v>
      </c>
      <c r="Z142" s="93">
        <v>4.6214076585253103</v>
      </c>
      <c r="AA142" s="93">
        <v>4.6217821951699758</v>
      </c>
      <c r="AB142" s="93">
        <v>4.6218357004049269</v>
      </c>
      <c r="AC142" s="93">
        <f>_xlfn.XLOOKUP(B142,'[3]Nur des jours'!$B:$B,'[3]Nur des jours'!$N:$N,"")</f>
        <v>4.621675184700071</v>
      </c>
      <c r="AD142" s="93">
        <v>4.621675184700071</v>
      </c>
      <c r="AE142" s="93">
        <v>4.6218357004049269</v>
      </c>
      <c r="AF142" s="93">
        <v>4.6217821951699758</v>
      </c>
      <c r="AG142" s="93"/>
      <c r="AH142" s="93">
        <v>4.6219962161097845</v>
      </c>
      <c r="AI142" s="93">
        <v>32.366941237125765</v>
      </c>
      <c r="AJ142" s="93">
        <v>0</v>
      </c>
      <c r="AK142" s="93">
        <v>0</v>
      </c>
      <c r="AL142" s="93">
        <v>4.6219962161097845</v>
      </c>
      <c r="AM142" s="49" t="s">
        <v>5559</v>
      </c>
      <c r="AN142" s="49"/>
      <c r="AO142" s="48" t="str" cm="1">
        <f t="array" ref="AO142">IFERROR(_xlfn.IFS(
AQ142="MPR ISSUE","PDH",
AQ142="BSS Hardware Issue","BSS",
AQ142="Sites strategiques, MLL, Pylone, etc.","ENVTECH",
AQ142="AKTIVCO DEFAUT GE &amp; POWER Cabinet","AKTIVCO",
AQ142="AKTIVCO Coupure ENEO &amp; Baisse de tension","AKTIVCO GRID ONLY",
AQ142="Coupure ENEO &amp; Baisse de tension","IHS GRID ONLY",
AQ142="Defaut GE &amp; POWER Cabinet","IHS",
AQ142="Sharing","Partners",
AQ142="Sites strategiques &amp; DataCenter","SST &amp; DC",
AQ142="Exclu","Exclu",
AQ142="SAT","SAT",
AQ142="SPARE-ISSUE","SPARE-ISSUE",
AQ142="Fiber CAmtel","TRANS_FO_CAMTEL",
AQ142="Fiber AOF","Fiber AOF",
AQ142="Projet OCM (HUAWEI)","TRAVAUX-HUAWEI",
AQ142="Projet OCM (NOKIA)","TRAVAUX-NOKIA",
AQ142="ACCESS-ISSUE","ACCESS-ISSUE",
AQ142="Projet OCM (ZTE, NOKIA, autres projets)","TRAVAUX OCM",
AQ142="No root CAuse","No root cause",
AQ142="ODU HS","PDH",
AQ142="IP &amp; VLAN","PDH",
AQ142="Warehouse HUAWEI","SPARE-ISSUE",
AQ142="SPARE-HS","SPARE-ISSUE",
AQ142="Power Telco","BSS",AQ142="no impacts","no impacts"
),"")</f>
        <v>ENVTECH</v>
      </c>
      <c r="AP142" s="48" t="str" cm="1">
        <f t="array" ref="AP142">IFERROR(_xlfn.IFS(
AQ142="MPR ISSUE","TX ISSUE",
AQ142="BSS Hardware Issue","RAN ISSUE",
AQ142="Sites strategiques, MLL, Pylone, etc.","ENVTECH",
AQ142="AKTIVCO DEFAUT GE &amp; POWER Cabinet","POWER ISSUE",
AQ142="AKTIVCO Coupure ENEO &amp; Baisse de tension","POWER ISSUE",
AQ142="Coupure ENEO &amp; Baisse de tension","POWER ISSUE",
AQ142="Defaut GE &amp; POWER Cabinet","POWER ISSUE",
AQ142="Sharing","POWER ISSUE",
AQ142="Sites strategiques &amp; DataCenter","POWER ISSUE",
AQ142="Exclu","Exclu",
AQ142="SAT","TX ISSUE",
AQ142="SPARE-ISSUE","SPARE-ISSUE",
AQ142="Fiber CAmtel","TX ISSUE",
AQ142="Fiber AOF","TX ISSUE",
AQ142="Projet OCM (HUAWEI)","TRAVAUX-HUAWEI",
AQ142="Projet OCM (NOKIA)","TRAVAUX -NOKIA",
AQ142="ACCESS-ISSUE","ACCESS-ISSUE",
AQ142="Projet OCM (ZTE, NOKIA, autres projets)","TRAVAUX OCM",
AQ142="No root CAuse","No root cause",
AQ142="ODU HS","TX ISSUE",
AQ142="IP &amp; VLAN","TX ISSUE",
AQ142="Warehouse HUAWEI","SPARE-ISSUE",
AQ142="SPARE-HS","SPARE-ISSUE",
AQ142="Power Telco","RAN ISSUE",AQ142="no impacts","no impacts"
),"")</f>
        <v>ENVTECH</v>
      </c>
      <c r="AQ142" s="67" t="s">
        <v>5323</v>
      </c>
      <c r="AR142" s="48" t="str" cm="1">
        <f t="array" ref="AR142">IFERROR(_xlfn.IFS(
AQ142="MPR ISSUE","ACTIVE",
AQ142="BSS Hardware Issue","ACTIVE",
AQ142="Sites strategiques, MLL, Pylone, etc.","PASSIVE",
AQ142="AKTIVCO DEFAUT GE &amp; POWER Cabinet","PASSIVE",
AQ142="AKTIVCO Coupure ENEO &amp; Baisse de tension","PASSIVE",
AQ142="Coupure ENEO &amp; Baisse de tension","PASSIVE",
AQ142="Defaut GE &amp; POWER Cabinet","PASSIVE",
AQ142="Sharing","PASSIVE",
AQ142="Sites strategiques &amp; DataCenter","PASSIVE",
AQ142="Exclu","Exclu",
AQ142="SAT","ACTIVE",
AQ142="SPARE-ISSUE","SPARE-ISSUE",
AQ142="Fiber CAmtel","ACTIVE",
AQ142="Fiber AOF","ACTIVE",
AQ142="Projet OCM (HUAWEI)","PLANNED WORKS",
AQ142="Projet OCM (NOKIA)","PLANNED WORKS",
AQ142="ACCESS-ISSUE","ACCESS-ISSUE",
AQ142="Projet OCM (ZTE, NOKIA, autres projets)","PLANNED WORKS",
AQ142="No root CAuse","No root cause",
AQ142="ODU HS","ACTIVE",
AQ142="IP &amp; VLAN","ACTIVE",
AQ142="Warehouse HUAWEI","SPARE-ISSUE",
AQ142="SPARE-HS","SPARE-ISSUE",
AQ142="Power Telco","ACTIVE", AQ142="no impacts","no impacts"
),"")</f>
        <v>PASSIVE</v>
      </c>
      <c r="AS142" s="92" t="s">
        <v>6035</v>
      </c>
      <c r="AT142" s="98" t="s">
        <v>388</v>
      </c>
      <c r="AV142" s="17" t="s">
        <v>5537</v>
      </c>
      <c r="AW142" s="7" t="s">
        <v>6124</v>
      </c>
      <c r="AX142" s="6" t="s">
        <v>5537</v>
      </c>
      <c r="AY142" s="7"/>
      <c r="AZ142" s="3" t="s">
        <v>5537</v>
      </c>
      <c r="BA142" s="18" t="s">
        <v>5537</v>
      </c>
      <c r="BB142" s="18" t="s">
        <v>5537</v>
      </c>
      <c r="BC142" s="18" t="s">
        <v>5537</v>
      </c>
      <c r="BD142" s="18" t="s">
        <v>5537</v>
      </c>
      <c r="BE142" s="18" t="s">
        <v>5537</v>
      </c>
      <c r="BF142" s="18" t="s">
        <v>5537</v>
      </c>
      <c r="BG142" s="18" t="s">
        <v>5537</v>
      </c>
      <c r="BH142" s="18" t="s">
        <v>5537</v>
      </c>
      <c r="BI142" s="18" t="s">
        <v>5537</v>
      </c>
      <c r="BJ142" s="18" t="s">
        <v>6242</v>
      </c>
      <c r="BK142" s="18" t="s">
        <v>6243</v>
      </c>
      <c r="BL142" s="9" t="s">
        <v>5537</v>
      </c>
      <c r="BM142" s="14" t="s">
        <v>6448</v>
      </c>
      <c r="BN142" s="14" t="s">
        <v>5537</v>
      </c>
      <c r="BO142" s="14" t="str">
        <f>_xlfn.XLOOKUP(B142,'[4]cell downs 18042026 17h'!$B:$B,'[4]cell downs 18042026 17h'!$B:$B,"")</f>
        <v/>
      </c>
      <c r="BP142" s="14" t="str">
        <f>_xlfn.XLOOKUP(B142,'[5]Cells Huawei 19042026 15h'!$B:$B,'[5]Cells Huawei 19042026 15h'!$B:$B,"")</f>
        <v/>
      </c>
      <c r="BQ142" s="9" t="str">
        <f>_xlfn.XLOOKUP(B142,'[6]cells down 19042026 9H40'!$B:$B,'[6]cells down 19042026 9H40'!$B:$B,"")</f>
        <v/>
      </c>
      <c r="BR142" s="9" t="s">
        <v>388</v>
      </c>
      <c r="BS142" s="9" t="s">
        <v>5537</v>
      </c>
      <c r="BT142" s="108"/>
    </row>
    <row r="143" spans="1:72" s="9" customFormat="1" ht="30.5" customHeight="1" x14ac:dyDescent="0.35">
      <c r="A143" s="1" t="s">
        <v>2571</v>
      </c>
      <c r="B143" s="8" t="s">
        <v>2572</v>
      </c>
      <c r="C143" s="3" t="str">
        <f>_xlfn.XLOOKUP(B143,'[1]daily break down'!$D:$D,'[1]daily break down'!$E:$E,"")</f>
        <v>LITTORAL</v>
      </c>
      <c r="D143" s="1" t="s">
        <v>21</v>
      </c>
      <c r="E143" s="1" t="s">
        <v>122</v>
      </c>
      <c r="F143" s="3" t="s">
        <v>31</v>
      </c>
      <c r="G143" s="1" t="s">
        <v>2571</v>
      </c>
      <c r="H143" s="33" t="str">
        <f>_xlfn.XLOOKUP(B143,[2]CALCULATION!$B:$B,[2]CALCULATION!$H:$H,"")</f>
        <v>NOKIA</v>
      </c>
      <c r="I143" s="28">
        <v>0</v>
      </c>
      <c r="J143" s="28">
        <v>0</v>
      </c>
      <c r="K143" s="28">
        <v>0</v>
      </c>
      <c r="L143" s="28">
        <v>0</v>
      </c>
      <c r="M143" s="28">
        <v>0</v>
      </c>
      <c r="N143" s="28">
        <v>0</v>
      </c>
      <c r="O143" s="28">
        <v>0</v>
      </c>
      <c r="P143" s="28">
        <v>0</v>
      </c>
      <c r="Q143" s="28">
        <v>0</v>
      </c>
      <c r="R143" s="28">
        <v>0</v>
      </c>
      <c r="S143" s="93">
        <v>0</v>
      </c>
      <c r="T143" s="93">
        <f>_xlfn.XLOOKUP(B143,'[3]Nur des jours'!$B:$B,'[3]Nur des jours'!$U:$U,"")</f>
        <v>0</v>
      </c>
      <c r="U143" s="93">
        <v>0</v>
      </c>
      <c r="V143" s="93">
        <v>0</v>
      </c>
      <c r="W143" s="93">
        <v>0</v>
      </c>
      <c r="X143" s="93">
        <v>0</v>
      </c>
      <c r="Y143" s="93">
        <v>0</v>
      </c>
      <c r="Z143" s="93">
        <v>0</v>
      </c>
      <c r="AA143" s="93">
        <v>0</v>
      </c>
      <c r="AB143" s="93">
        <v>0</v>
      </c>
      <c r="AC143" s="93">
        <f>_xlfn.XLOOKUP(B143,'[3]Nur des jours'!$B:$B,'[3]Nur des jours'!$N:$N,"")</f>
        <v>3.2097433746251065</v>
      </c>
      <c r="AD143" s="93">
        <v>3.2097433746251065</v>
      </c>
      <c r="AE143" s="93">
        <v>8.3098623702676395</v>
      </c>
      <c r="AF143" s="93">
        <v>4.6217821951699758</v>
      </c>
      <c r="AG143" s="93"/>
      <c r="AH143" s="93">
        <v>4.6219962161097845</v>
      </c>
      <c r="AI143" s="93">
        <v>32.366941237125765</v>
      </c>
      <c r="AJ143" s="93">
        <v>0</v>
      </c>
      <c r="AK143" s="93">
        <v>0</v>
      </c>
      <c r="AL143" s="93">
        <v>4.6219962161097845</v>
      </c>
      <c r="AM143" s="49" t="s">
        <v>5598</v>
      </c>
      <c r="AN143" s="49"/>
      <c r="AO143" s="48" t="str" cm="1">
        <f t="array" ref="AO143">IFERROR(_xlfn.IFS(
AQ143="MPR ISSUE","PDH",
AQ143="BSS Hardware Issue","BSS",
AQ143="Sites strategiques, MLL, Pylone, etc.","ENVTECH",
AQ143="AKTIVCO DEFAUT GE &amp; POWER Cabinet","AKTIVCO",
AQ143="AKTIVCO Coupure ENEO &amp; Baisse de tension","AKTIVCO GRID ONLY",
AQ143="Coupure ENEO &amp; Baisse de tension","IHS GRID ONLY",
AQ143="Defaut GE &amp; POWER Cabinet","IHS",
AQ143="Sharing","Partners",
AQ143="Sites strategiques &amp; DataCenter","SST &amp; DC",
AQ143="Exclu","Exclu",
AQ143="SAT","SAT",
AQ143="SPARE-ISSUE","SPARE-ISSUE",
AQ143="Fiber CAmtel","TRANS_FO_CAMTEL",
AQ143="Fiber AOF","Fiber AOF",
AQ143="Projet OCM (HUAWEI)","TRAVAUX-HUAWEI",
AQ143="Projet OCM (NOKIA)","TRAVAUX-NOKIA",
AQ143="ACCESS-ISSUE","ACCESS-ISSUE",
AQ143="Projet OCM (ZTE, NOKIA, autres projets)","TRAVAUX OCM",
AQ143="No root CAuse","No root cause",
AQ143="ODU HS","PDH",
AQ143="IP &amp; VLAN","PDH",
AQ143="Warehouse HUAWEI","SPARE-ISSUE",
AQ143="SPARE-HS","SPARE-ISSUE",
AQ143="Power Telco","BSS",AQ143="no impacts","no impacts"
),"")</f>
        <v>Exclu</v>
      </c>
      <c r="AP143" s="48" t="str" cm="1">
        <f t="array" ref="AP143">IFERROR(_xlfn.IFS(
AQ143="MPR ISSUE","TX ISSUE",
AQ143="BSS Hardware Issue","RAN ISSUE",
AQ143="Sites strategiques, MLL, Pylone, etc.","ENVTECH",
AQ143="AKTIVCO DEFAUT GE &amp; POWER Cabinet","POWER ISSUE",
AQ143="AKTIVCO Coupure ENEO &amp; Baisse de tension","POWER ISSUE",
AQ143="Coupure ENEO &amp; Baisse de tension","POWER ISSUE",
AQ143="Defaut GE &amp; POWER Cabinet","POWER ISSUE",
AQ143="Sharing","POWER ISSUE",
AQ143="Sites strategiques &amp; DataCenter","POWER ISSUE",
AQ143="Exclu","Exclu",
AQ143="SAT","TX ISSUE",
AQ143="SPARE-ISSUE","SPARE-ISSUE",
AQ143="Fiber CAmtel","TX ISSUE",
AQ143="Fiber AOF","TX ISSUE",
AQ143="Projet OCM (HUAWEI)","TRAVAUX-HUAWEI",
AQ143="Projet OCM (NOKIA)","TRAVAUX -NOKIA",
AQ143="ACCESS-ISSUE","ACCESS-ISSUE",
AQ143="Projet OCM (ZTE, NOKIA, autres projets)","TRAVAUX OCM",
AQ143="No root CAuse","No root cause",
AQ143="ODU HS","TX ISSUE",
AQ143="IP &amp; VLAN","TX ISSUE",
AQ143="Warehouse HUAWEI","SPARE-ISSUE",
AQ143="SPARE-HS","SPARE-ISSUE",
AQ143="Power Telco","RAN ISSUE",AQ143="no impacts","no impacts"
),"")</f>
        <v>Exclu</v>
      </c>
      <c r="AQ143" s="67" t="s">
        <v>5598</v>
      </c>
      <c r="AR143" s="48" t="str" cm="1">
        <f t="array" ref="AR143">IFERROR(_xlfn.IFS(
AQ143="MPR ISSUE","ACTIVE",
AQ143="BSS Hardware Issue","ACTIVE",
AQ143="Sites strategiques, MLL, Pylone, etc.","PASSIVE",
AQ143="AKTIVCO DEFAUT GE &amp; POWER Cabinet","PASSIVE",
AQ143="AKTIVCO Coupure ENEO &amp; Baisse de tension","PASSIVE",
AQ143="Coupure ENEO &amp; Baisse de tension","PASSIVE",
AQ143="Defaut GE &amp; POWER Cabinet","PASSIVE",
AQ143="Sharing","PASSIVE",
AQ143="Sites strategiques &amp; DataCenter","PASSIVE",
AQ143="Exclu","Exclu",
AQ143="SAT","ACTIVE",
AQ143="SPARE-ISSUE","SPARE-ISSUE",
AQ143="Fiber CAmtel","ACTIVE",
AQ143="Fiber AOF","ACTIVE",
AQ143="Projet OCM (HUAWEI)","PLANNED WORKS",
AQ143="Projet OCM (NOKIA)","PLANNED WORKS",
AQ143="ACCESS-ISSUE","ACCESS-ISSUE",
AQ143="Projet OCM (ZTE, NOKIA, autres projets)","PLANNED WORKS",
AQ143="No root CAuse","No root cause",
AQ143="ODU HS","ACTIVE",
AQ143="IP &amp; VLAN","ACTIVE",
AQ143="Warehouse HUAWEI","SPARE-ISSUE",
AQ143="SPARE-HS","SPARE-ISSUE",
AQ143="Power Telco","ACTIVE", AQ143="no impacts","no impacts"
),"")</f>
        <v>Exclu</v>
      </c>
      <c r="AS143" s="92" t="s">
        <v>5537</v>
      </c>
      <c r="AT143" s="98" t="s">
        <v>2572</v>
      </c>
      <c r="AV143" s="17" t="s">
        <v>5537</v>
      </c>
      <c r="AW143" s="7" t="s">
        <v>5537</v>
      </c>
      <c r="AX143" s="6" t="s">
        <v>5537</v>
      </c>
      <c r="AY143" s="7"/>
      <c r="AZ143" s="3" t="s">
        <v>5537</v>
      </c>
      <c r="BA143" s="18" t="s">
        <v>5537</v>
      </c>
      <c r="BB143" s="18" t="s">
        <v>5537</v>
      </c>
      <c r="BC143" s="18" t="s">
        <v>5537</v>
      </c>
      <c r="BD143" s="18" t="s">
        <v>5537</v>
      </c>
      <c r="BE143" s="18" t="s">
        <v>5537</v>
      </c>
      <c r="BF143" s="18" t="s">
        <v>5537</v>
      </c>
      <c r="BG143" s="18" t="s">
        <v>5537</v>
      </c>
      <c r="BH143" s="18" t="s">
        <v>5537</v>
      </c>
      <c r="BI143" s="18" t="s">
        <v>5537</v>
      </c>
      <c r="BJ143" s="18" t="s">
        <v>5537</v>
      </c>
      <c r="BK143" s="18" t="s">
        <v>5537</v>
      </c>
      <c r="BL143" s="9" t="s">
        <v>5537</v>
      </c>
      <c r="BM143" s="14" t="s">
        <v>5537</v>
      </c>
      <c r="BN143" s="14" t="s">
        <v>5537</v>
      </c>
      <c r="BO143" s="14" t="str">
        <f>_xlfn.XLOOKUP(B143,'[4]cell downs 18042026 17h'!$B:$B,'[4]cell downs 18042026 17h'!$B:$B,"")</f>
        <v/>
      </c>
      <c r="BP143" s="14" t="str">
        <f>_xlfn.XLOOKUP(B143,'[5]Cells Huawei 19042026 15h'!$B:$B,'[5]Cells Huawei 19042026 15h'!$B:$B,"")</f>
        <v/>
      </c>
      <c r="BQ143" s="9" t="str">
        <f>_xlfn.XLOOKUP(B143,'[6]cells down 19042026 9H40'!$B:$B,'[6]cells down 19042026 9H40'!$B:$B,"")</f>
        <v/>
      </c>
      <c r="BR143" s="9" t="s">
        <v>5537</v>
      </c>
      <c r="BS143" s="9" t="s">
        <v>12</v>
      </c>
      <c r="BT143" s="108"/>
    </row>
    <row r="144" spans="1:72" s="9" customFormat="1" x14ac:dyDescent="0.35">
      <c r="A144" s="1" t="s">
        <v>390</v>
      </c>
      <c r="B144" s="8" t="s">
        <v>391</v>
      </c>
      <c r="C144" s="3" t="str">
        <f>_xlfn.XLOOKUP(B144,'[1]daily break down'!$D:$D,'[1]daily break down'!$E:$E,"")</f>
        <v>CENTRE</v>
      </c>
      <c r="D144" s="1" t="s">
        <v>11</v>
      </c>
      <c r="E144" s="1" t="s">
        <v>12</v>
      </c>
      <c r="F144" s="3" t="s">
        <v>69</v>
      </c>
      <c r="G144" s="1" t="s">
        <v>390</v>
      </c>
      <c r="H144" s="34" t="str">
        <f>_xlfn.XLOOKUP(B144,[2]CALCULATION!$B:$B,[2]CALCULATION!$H:$H,"")</f>
        <v>ZTE</v>
      </c>
      <c r="I144" s="28">
        <v>4.6737834390716344</v>
      </c>
      <c r="J144" s="28">
        <v>4.6739457589141615</v>
      </c>
      <c r="K144" s="28">
        <v>4.6738375456858101</v>
      </c>
      <c r="L144" s="28">
        <v>4.6735129060007585</v>
      </c>
      <c r="M144" s="28">
        <v>0</v>
      </c>
      <c r="N144" s="28">
        <v>0</v>
      </c>
      <c r="O144" s="28">
        <v>0</v>
      </c>
      <c r="P144" s="28">
        <v>0</v>
      </c>
      <c r="Q144" s="28">
        <v>0</v>
      </c>
      <c r="R144" s="28">
        <v>0</v>
      </c>
      <c r="S144" s="93">
        <v>0</v>
      </c>
      <c r="T144" s="93">
        <f>_xlfn.XLOOKUP(B144,'[3]Nur des jours'!$B:$B,'[3]Nur des jours'!$U:$U,"")</f>
        <v>0</v>
      </c>
      <c r="U144" s="93">
        <v>0</v>
      </c>
      <c r="V144" s="93">
        <v>4.6216216794651199</v>
      </c>
      <c r="W144" s="93">
        <v>4.6217286899350229</v>
      </c>
      <c r="X144" s="93">
        <v>4.6215681742301671</v>
      </c>
      <c r="Y144" s="93">
        <v>5.1042388987338523</v>
      </c>
      <c r="Z144" s="93">
        <v>0</v>
      </c>
      <c r="AA144" s="93">
        <v>0</v>
      </c>
      <c r="AB144" s="93">
        <v>0</v>
      </c>
      <c r="AC144" s="93">
        <f>_xlfn.XLOOKUP(B144,'[3]Nur des jours'!$B:$B,'[3]Nur des jours'!$N:$N,"")</f>
        <v>0</v>
      </c>
      <c r="AD144" s="93">
        <v>0</v>
      </c>
      <c r="AE144" s="93">
        <v>0</v>
      </c>
      <c r="AF144" s="93">
        <v>4.6217821951699758</v>
      </c>
      <c r="AG144" s="93"/>
      <c r="AH144" s="93">
        <v>4.6219962161097845</v>
      </c>
      <c r="AI144" s="93">
        <v>32.366941237125765</v>
      </c>
      <c r="AJ144" s="93">
        <v>0</v>
      </c>
      <c r="AK144" s="93">
        <v>0</v>
      </c>
      <c r="AL144" s="93">
        <v>4.6219962161097845</v>
      </c>
      <c r="AM144" s="49" t="s">
        <v>5598</v>
      </c>
      <c r="AN144" s="49"/>
      <c r="AO144" s="48" t="str" cm="1">
        <f t="array" ref="AO144">IFERROR(_xlfn.IFS(
AQ144="MPR ISSUE","PDH",
AQ144="BSS Hardware Issue","BSS",
AQ144="Sites strategiques, MLL, Pylone, etc.","ENVTECH",
AQ144="AKTIVCO DEFAUT GE &amp; POWER Cabinet","AKTIVCO",
AQ144="AKTIVCO Coupure ENEO &amp; Baisse de tension","AKTIVCO GRID ONLY",
AQ144="Coupure ENEO &amp; Baisse de tension","IHS GRID ONLY",
AQ144="Defaut GE &amp; POWER Cabinet","IHS",
AQ144="Sharing","Partners",
AQ144="Sites strategiques &amp; DataCenter","SST &amp; DC",
AQ144="Exclu","Exclu",
AQ144="SAT","SAT",
AQ144="SPARE-ISSUE","SPARE-ISSUE",
AQ144="Fiber CAmtel","TRANS_FO_CAMTEL",
AQ144="Fiber AOF","Fiber AOF",
AQ144="Projet OCM (HUAWEI)","TRAVAUX-HUAWEI",
AQ144="Projet OCM (NOKIA)","TRAVAUX-NOKIA",
AQ144="ACCESS-ISSUE","ACCESS-ISSUE",
AQ144="Projet OCM (ZTE, NOKIA, autres projets)","TRAVAUX OCM",
AQ144="No root CAuse","No root cause",
AQ144="ODU HS","PDH",
AQ144="IP &amp; VLAN","PDH",
AQ144="Warehouse HUAWEI","SPARE-ISSUE",
AQ144="SPARE-HS","SPARE-ISSUE",
AQ144="Power Telco","BSS",AQ144="no impacts","no impacts"
),"")</f>
        <v>Exclu</v>
      </c>
      <c r="AP144" s="48" t="str" cm="1">
        <f t="array" ref="AP144">IFERROR(_xlfn.IFS(
AQ144="MPR ISSUE","TX ISSUE",
AQ144="BSS Hardware Issue","RAN ISSUE",
AQ144="Sites strategiques, MLL, Pylone, etc.","ENVTECH",
AQ144="AKTIVCO DEFAUT GE &amp; POWER Cabinet","POWER ISSUE",
AQ144="AKTIVCO Coupure ENEO &amp; Baisse de tension","POWER ISSUE",
AQ144="Coupure ENEO &amp; Baisse de tension","POWER ISSUE",
AQ144="Defaut GE &amp; POWER Cabinet","POWER ISSUE",
AQ144="Sharing","POWER ISSUE",
AQ144="Sites strategiques &amp; DataCenter","POWER ISSUE",
AQ144="Exclu","Exclu",
AQ144="SAT","TX ISSUE",
AQ144="SPARE-ISSUE","SPARE-ISSUE",
AQ144="Fiber CAmtel","TX ISSUE",
AQ144="Fiber AOF","TX ISSUE",
AQ144="Projet OCM (HUAWEI)","TRAVAUX-HUAWEI",
AQ144="Projet OCM (NOKIA)","TRAVAUX -NOKIA",
AQ144="ACCESS-ISSUE","ACCESS-ISSUE",
AQ144="Projet OCM (ZTE, NOKIA, autres projets)","TRAVAUX OCM",
AQ144="No root CAuse","No root cause",
AQ144="ODU HS","TX ISSUE",
AQ144="IP &amp; VLAN","TX ISSUE",
AQ144="Warehouse HUAWEI","SPARE-ISSUE",
AQ144="SPARE-HS","SPARE-ISSUE",
AQ144="Power Telco","RAN ISSUE",AQ144="no impacts","no impacts"
),"")</f>
        <v>Exclu</v>
      </c>
      <c r="AQ144" s="67" t="s">
        <v>5598</v>
      </c>
      <c r="AR144" s="48" t="str" cm="1">
        <f t="array" ref="AR144">IFERROR(_xlfn.IFS(
AQ144="MPR ISSUE","ACTIVE",
AQ144="BSS Hardware Issue","ACTIVE",
AQ144="Sites strategiques, MLL, Pylone, etc.","PASSIVE",
AQ144="AKTIVCO DEFAUT GE &amp; POWER Cabinet","PASSIVE",
AQ144="AKTIVCO Coupure ENEO &amp; Baisse de tension","PASSIVE",
AQ144="Coupure ENEO &amp; Baisse de tension","PASSIVE",
AQ144="Defaut GE &amp; POWER Cabinet","PASSIVE",
AQ144="Sharing","PASSIVE",
AQ144="Sites strategiques &amp; DataCenter","PASSIVE",
AQ144="Exclu","Exclu",
AQ144="SAT","ACTIVE",
AQ144="SPARE-ISSUE","SPARE-ISSUE",
AQ144="Fiber CAmtel","ACTIVE",
AQ144="Fiber AOF","ACTIVE",
AQ144="Projet OCM (HUAWEI)","PLANNED WORKS",
AQ144="Projet OCM (NOKIA)","PLANNED WORKS",
AQ144="ACCESS-ISSUE","ACCESS-ISSUE",
AQ144="Projet OCM (ZTE, NOKIA, autres projets)","PLANNED WORKS",
AQ144="No root CAuse","No root cause",
AQ144="ODU HS","ACTIVE",
AQ144="IP &amp; VLAN","ACTIVE",
AQ144="Warehouse HUAWEI","SPARE-ISSUE",
AQ144="SPARE-HS","SPARE-ISSUE",
AQ144="Power Telco","ACTIVE", AQ144="no impacts","no impacts"
),"")</f>
        <v>Exclu</v>
      </c>
      <c r="AS144" s="92" t="s">
        <v>5537</v>
      </c>
      <c r="AT144" s="98" t="s">
        <v>391</v>
      </c>
      <c r="AV144" s="17" t="s">
        <v>5537</v>
      </c>
      <c r="AW144" s="7" t="s">
        <v>5537</v>
      </c>
      <c r="AX144" s="6" t="s">
        <v>5537</v>
      </c>
      <c r="AY144" s="7"/>
      <c r="AZ144" s="3" t="s">
        <v>5537</v>
      </c>
      <c r="BA144" s="18" t="s">
        <v>5537</v>
      </c>
      <c r="BB144" s="18" t="s">
        <v>5537</v>
      </c>
      <c r="BC144" s="18" t="s">
        <v>5537</v>
      </c>
      <c r="BD144" s="18" t="s">
        <v>5537</v>
      </c>
      <c r="BE144" s="18" t="s">
        <v>5537</v>
      </c>
      <c r="BF144" s="18" t="s">
        <v>5537</v>
      </c>
      <c r="BG144" s="18" t="s">
        <v>5537</v>
      </c>
      <c r="BH144" s="18" t="s">
        <v>5537</v>
      </c>
      <c r="BI144" s="18" t="s">
        <v>5537</v>
      </c>
      <c r="BJ144" s="18" t="s">
        <v>5537</v>
      </c>
      <c r="BK144" s="18" t="s">
        <v>5537</v>
      </c>
      <c r="BL144" s="9" t="s">
        <v>5537</v>
      </c>
      <c r="BM144" s="14" t="s">
        <v>5537</v>
      </c>
      <c r="BN144" s="14" t="s">
        <v>5537</v>
      </c>
      <c r="BO144" s="14" t="str">
        <f>_xlfn.XLOOKUP(B144,'[4]cell downs 18042026 17h'!$B:$B,'[4]cell downs 18042026 17h'!$B:$B,"")</f>
        <v/>
      </c>
      <c r="BP144" s="14" t="str">
        <f>_xlfn.XLOOKUP(B144,'[5]Cells Huawei 19042026 15h'!$B:$B,'[5]Cells Huawei 19042026 15h'!$B:$B,"")</f>
        <v/>
      </c>
      <c r="BQ144" s="9" t="str">
        <f>_xlfn.XLOOKUP(B144,'[6]cells down 19042026 9H40'!$B:$B,'[6]cells down 19042026 9H40'!$B:$B,"")</f>
        <v/>
      </c>
      <c r="BR144" s="9" t="s">
        <v>391</v>
      </c>
      <c r="BS144" s="9" t="s">
        <v>5504</v>
      </c>
      <c r="BT144" s="108"/>
    </row>
    <row r="145" spans="1:72" s="9" customFormat="1" x14ac:dyDescent="0.35">
      <c r="A145" s="1" t="s">
        <v>392</v>
      </c>
      <c r="B145" s="1" t="s">
        <v>393</v>
      </c>
      <c r="C145" s="3" t="str">
        <f>_xlfn.XLOOKUP(B145,'[1]daily break down'!$D:$D,'[1]daily break down'!$E:$E,"")</f>
        <v>NORD-OUEST</v>
      </c>
      <c r="D145" s="1" t="s">
        <v>11</v>
      </c>
      <c r="E145" s="1" t="s">
        <v>12</v>
      </c>
      <c r="F145" s="3" t="s">
        <v>102</v>
      </c>
      <c r="G145" s="1" t="s">
        <v>392</v>
      </c>
      <c r="H145" s="33" t="str">
        <f>_xlfn.XLOOKUP(B145,[2]CALCULATION!$B:$B,[2]CALCULATION!$H:$H,"")</f>
        <v>NOKIA</v>
      </c>
      <c r="I145" s="28">
        <v>4.6736211192291091</v>
      </c>
      <c r="J145" s="28">
        <v>6.5919781292260078</v>
      </c>
      <c r="K145" s="28">
        <v>16.29830935505376</v>
      </c>
      <c r="L145" s="28">
        <v>4.6735670126149351</v>
      </c>
      <c r="M145" s="28">
        <v>4.6735129060007585</v>
      </c>
      <c r="N145" s="28">
        <v>4.6736211192291091</v>
      </c>
      <c r="O145" s="28">
        <v>4.6735129060007585</v>
      </c>
      <c r="P145" s="28">
        <v>6.6716553003860462</v>
      </c>
      <c r="Q145" s="28">
        <v>4.6798443588034342</v>
      </c>
      <c r="R145" s="28">
        <v>5.3655007513508242</v>
      </c>
      <c r="S145" s="93">
        <v>4.7597135995885358</v>
      </c>
      <c r="T145" s="93">
        <f>_xlfn.XLOOKUP(B145,'[3]Nur des jours'!$B:$B,'[3]Nur des jours'!$U:$U,"")</f>
        <v>4.6215681742301671</v>
      </c>
      <c r="U145" s="93">
        <v>4.6735670126149351</v>
      </c>
      <c r="V145" s="93">
        <v>4.6214611637602614</v>
      </c>
      <c r="W145" s="93">
        <v>4.6215681742301671</v>
      </c>
      <c r="X145" s="93">
        <v>4.6215146689952142</v>
      </c>
      <c r="Y145" s="93">
        <v>4.6216216794651199</v>
      </c>
      <c r="Z145" s="93">
        <v>4.621675184700071</v>
      </c>
      <c r="AA145" s="93">
        <v>4.621675184700071</v>
      </c>
      <c r="AB145" s="93">
        <v>4.621675184700071</v>
      </c>
      <c r="AC145" s="93">
        <f>_xlfn.XLOOKUP(B145,'[3]Nur des jours'!$B:$B,'[3]Nur des jours'!$N:$N,"")</f>
        <v>10.555708937229085</v>
      </c>
      <c r="AD145" s="93">
        <v>10.555708937229085</v>
      </c>
      <c r="AE145" s="93">
        <v>4.6215681742301671</v>
      </c>
      <c r="AF145" s="93">
        <v>4.6214076585253103</v>
      </c>
      <c r="AG145" s="93"/>
      <c r="AH145" s="93">
        <v>4.6216216794651199</v>
      </c>
      <c r="AI145" s="93">
        <v>32.364318429792696</v>
      </c>
      <c r="AJ145" s="93">
        <v>0</v>
      </c>
      <c r="AK145" s="93">
        <v>0</v>
      </c>
      <c r="AL145" s="93">
        <v>4.6216216794651199</v>
      </c>
      <c r="AM145" s="49" t="s">
        <v>5559</v>
      </c>
      <c r="AN145" s="49"/>
      <c r="AO145" s="48" t="str" cm="1">
        <f t="array" ref="AO145">IFERROR(_xlfn.IFS(
AQ145="MPR ISSUE","PDH",
AQ145="BSS Hardware Issue","BSS",
AQ145="Sites strategiques, MLL, Pylone, etc.","ENVTECH",
AQ145="AKTIVCO DEFAUT GE &amp; POWER Cabinet","AKTIVCO",
AQ145="AKTIVCO Coupure ENEO &amp; Baisse de tension","AKTIVCO GRID ONLY",
AQ145="Coupure ENEO &amp; Baisse de tension","IHS GRID ONLY",
AQ145="Defaut GE &amp; POWER Cabinet","IHS",
AQ145="Sharing","Partners",
AQ145="Sites strategiques &amp; DataCenter","SST &amp; DC",
AQ145="Exclu","Exclu",
AQ145="SAT","SAT",
AQ145="SPARE-ISSUE","SPARE-ISSUE",
AQ145="Fiber CAmtel","TRANS_FO_CAMTEL",
AQ145="Fiber AOF","Fiber AOF",
AQ145="Projet OCM (HUAWEI)","TRAVAUX-HUAWEI",
AQ145="Projet OCM (NOKIA)","TRAVAUX-NOKIA",
AQ145="ACCESS-ISSUE","ACCESS-ISSUE",
AQ145="Projet OCM (ZTE, NOKIA, autres projets)","TRAVAUX OCM",
AQ145="No root CAuse","No root cause",
AQ145="ODU HS","PDH",
AQ145="IP &amp; VLAN","PDH",
AQ145="Warehouse HUAWEI","SPARE-ISSUE",
AQ145="SPARE-HS","SPARE-ISSUE",
AQ145="Power Telco","BSS",AQ145="no impacts","no impacts"
),"")</f>
        <v>No root cause</v>
      </c>
      <c r="AP145" s="48" t="str" cm="1">
        <f t="array" ref="AP145">IFERROR(_xlfn.IFS(
AQ145="MPR ISSUE","TX ISSUE",
AQ145="BSS Hardware Issue","RAN ISSUE",
AQ145="Sites strategiques, MLL, Pylone, etc.","ENVTECH",
AQ145="AKTIVCO DEFAUT GE &amp; POWER Cabinet","POWER ISSUE",
AQ145="AKTIVCO Coupure ENEO &amp; Baisse de tension","POWER ISSUE",
AQ145="Coupure ENEO &amp; Baisse de tension","POWER ISSUE",
AQ145="Defaut GE &amp; POWER Cabinet","POWER ISSUE",
AQ145="Sharing","POWER ISSUE",
AQ145="Sites strategiques &amp; DataCenter","POWER ISSUE",
AQ145="Exclu","Exclu",
AQ145="SAT","TX ISSUE",
AQ145="SPARE-ISSUE","SPARE-ISSUE",
AQ145="Fiber CAmtel","TX ISSUE",
AQ145="Fiber AOF","TX ISSUE",
AQ145="Projet OCM (HUAWEI)","TRAVAUX-HUAWEI",
AQ145="Projet OCM (NOKIA)","TRAVAUX -NOKIA",
AQ145="ACCESS-ISSUE","ACCESS-ISSUE",
AQ145="Projet OCM (ZTE, NOKIA, autres projets)","TRAVAUX OCM",
AQ145="No root CAuse","No root cause",
AQ145="ODU HS","TX ISSUE",
AQ145="IP &amp; VLAN","TX ISSUE",
AQ145="Warehouse HUAWEI","SPARE-ISSUE",
AQ145="SPARE-HS","SPARE-ISSUE",
AQ145="Power Telco","RAN ISSUE",AQ145="no impacts","no impacts"
),"")</f>
        <v>No root cause</v>
      </c>
      <c r="AQ145" s="67" t="s">
        <v>5344</v>
      </c>
      <c r="AR145" s="48" t="str" cm="1">
        <f t="array" ref="AR145">IFERROR(_xlfn.IFS(
AQ145="MPR ISSUE","ACTIVE",
AQ145="BSS Hardware Issue","ACTIVE",
AQ145="Sites strategiques, MLL, Pylone, etc.","PASSIVE",
AQ145="AKTIVCO DEFAUT GE &amp; POWER Cabinet","PASSIVE",
AQ145="AKTIVCO Coupure ENEO &amp; Baisse de tension","PASSIVE",
AQ145="Coupure ENEO &amp; Baisse de tension","PASSIVE",
AQ145="Defaut GE &amp; POWER Cabinet","PASSIVE",
AQ145="Sharing","PASSIVE",
AQ145="Sites strategiques &amp; DataCenter","PASSIVE",
AQ145="Exclu","Exclu",
AQ145="SAT","ACTIVE",
AQ145="SPARE-ISSUE","SPARE-ISSUE",
AQ145="Fiber CAmtel","ACTIVE",
AQ145="Fiber AOF","ACTIVE",
AQ145="Projet OCM (HUAWEI)","PLANNED WORKS",
AQ145="Projet OCM (NOKIA)","PLANNED WORKS",
AQ145="ACCESS-ISSUE","ACCESS-ISSUE",
AQ145="Projet OCM (ZTE, NOKIA, autres projets)","PLANNED WORKS",
AQ145="No root CAuse","No root cause",
AQ145="ODU HS","ACTIVE",
AQ145="IP &amp; VLAN","ACTIVE",
AQ145="Warehouse HUAWEI","SPARE-ISSUE",
AQ145="SPARE-HS","SPARE-ISSUE",
AQ145="Power Telco","ACTIVE", AQ145="no impacts","no impacts"
),"")</f>
        <v>No root cause</v>
      </c>
      <c r="AS145" s="92" t="s">
        <v>6007</v>
      </c>
      <c r="AT145" s="98" t="s">
        <v>393</v>
      </c>
      <c r="AV145" s="17" t="s">
        <v>5537</v>
      </c>
      <c r="AW145" s="7" t="s">
        <v>6007</v>
      </c>
      <c r="AX145" s="6" t="s">
        <v>5537</v>
      </c>
      <c r="AY145" s="7"/>
      <c r="AZ145" s="3" t="s">
        <v>5537</v>
      </c>
      <c r="BA145" s="18" t="s">
        <v>5537</v>
      </c>
      <c r="BB145" s="18" t="s">
        <v>5537</v>
      </c>
      <c r="BC145" s="18" t="s">
        <v>5537</v>
      </c>
      <c r="BD145" s="18" t="s">
        <v>5537</v>
      </c>
      <c r="BE145" s="18" t="s">
        <v>5537</v>
      </c>
      <c r="BF145" s="18" t="s">
        <v>5537</v>
      </c>
      <c r="BG145" s="18" t="s">
        <v>5537</v>
      </c>
      <c r="BH145" s="18" t="s">
        <v>5537</v>
      </c>
      <c r="BI145" s="18" t="s">
        <v>5537</v>
      </c>
      <c r="BJ145" s="18" t="s">
        <v>5537</v>
      </c>
      <c r="BK145" s="18" t="s">
        <v>5537</v>
      </c>
      <c r="BL145" s="9" t="s">
        <v>5537</v>
      </c>
      <c r="BM145" s="14" t="s">
        <v>6448</v>
      </c>
      <c r="BN145" s="14" t="s">
        <v>5537</v>
      </c>
      <c r="BO145" s="14" t="str">
        <f>_xlfn.XLOOKUP(B145,'[4]cell downs 18042026 17h'!$B:$B,'[4]cell downs 18042026 17h'!$B:$B,"")</f>
        <v/>
      </c>
      <c r="BP145" s="14" t="str">
        <f>_xlfn.XLOOKUP(B145,'[5]Cells Huawei 19042026 15h'!$B:$B,'[5]Cells Huawei 19042026 15h'!$B:$B,"")</f>
        <v/>
      </c>
      <c r="BQ145" s="9" t="str">
        <f>_xlfn.XLOOKUP(B145,'[6]cells down 19042026 9H40'!$B:$B,'[6]cells down 19042026 9H40'!$B:$B,"")</f>
        <v/>
      </c>
      <c r="BR145" s="9" t="s">
        <v>393</v>
      </c>
      <c r="BS145" s="9" t="s">
        <v>5537</v>
      </c>
      <c r="BT145" s="108"/>
    </row>
    <row r="146" spans="1:72" s="9" customFormat="1" ht="17.5" customHeight="1" x14ac:dyDescent="0.35">
      <c r="A146" s="1" t="s">
        <v>1234</v>
      </c>
      <c r="B146" s="8" t="s">
        <v>1235</v>
      </c>
      <c r="C146" s="3" t="str">
        <f>_xlfn.XLOOKUP(B146,'[1]daily break down'!$D:$D,'[1]daily break down'!$E:$E,"")</f>
        <v>OUEST</v>
      </c>
      <c r="D146" s="1" t="s">
        <v>21</v>
      </c>
      <c r="E146" s="1" t="s">
        <v>122</v>
      </c>
      <c r="F146" s="3" t="s">
        <v>102</v>
      </c>
      <c r="G146" s="1" t="s">
        <v>1234</v>
      </c>
      <c r="H146" s="33" t="str">
        <f>_xlfn.XLOOKUP(B146,[2]CALCULATION!$B:$B,[2]CALCULATION!$H:$H,"")</f>
        <v>NOKIA</v>
      </c>
      <c r="I146" s="28">
        <v>0</v>
      </c>
      <c r="J146" s="28">
        <v>1.7653738154006539E-2</v>
      </c>
      <c r="K146" s="28">
        <v>1.5287085150800165E-2</v>
      </c>
      <c r="L146" s="28">
        <v>2.1402093980876723E-3</v>
      </c>
      <c r="M146" s="28">
        <v>7.7001549363382169E-3</v>
      </c>
      <c r="N146" s="28">
        <v>1.4621774840049048E-2</v>
      </c>
      <c r="O146" s="28">
        <v>2.5434047793585598E-2</v>
      </c>
      <c r="P146" s="28">
        <v>9.9746256518421436E-3</v>
      </c>
      <c r="Q146" s="28">
        <v>1.0953550361888461E-2</v>
      </c>
      <c r="R146" s="28">
        <v>5.941692894959323E-3</v>
      </c>
      <c r="S146" s="93">
        <v>9.7063063960668064E-2</v>
      </c>
      <c r="T146" s="93">
        <f>_xlfn.XLOOKUP(B146,'[3]Nur des jours'!$B:$B,'[3]Nur des jours'!$U:$U,"")</f>
        <v>4.6213541532903575</v>
      </c>
      <c r="U146" s="93">
        <v>4.6782552326955162</v>
      </c>
      <c r="V146" s="93">
        <v>4.626811687255481</v>
      </c>
      <c r="W146" s="93">
        <v>4.6213541532903575</v>
      </c>
      <c r="X146" s="93">
        <v>4.9373739059962958</v>
      </c>
      <c r="Y146" s="93">
        <v>4.6267403469422108</v>
      </c>
      <c r="Z146" s="93">
        <v>4.7669775677518951</v>
      </c>
      <c r="AA146" s="93">
        <v>4.6810124902620469</v>
      </c>
      <c r="AB146" s="93">
        <v>4.6249390040321536</v>
      </c>
      <c r="AC146" s="93">
        <f>_xlfn.XLOOKUP(B146,'[3]Nur des jours'!$B:$B,'[3]Nur des jours'!$N:$N,"")</f>
        <v>4.6303965379972771</v>
      </c>
      <c r="AD146" s="93">
        <v>4.6303965379972771</v>
      </c>
      <c r="AE146" s="93">
        <v>4.626758182020529</v>
      </c>
      <c r="AF146" s="93">
        <v>4.6265441610807212</v>
      </c>
      <c r="AG146" s="93"/>
      <c r="AH146" s="93">
        <v>4.6215146689952142</v>
      </c>
      <c r="AI146" s="93">
        <v>32.363569056268958</v>
      </c>
      <c r="AJ146" s="93">
        <v>0</v>
      </c>
      <c r="AK146" s="93">
        <v>0</v>
      </c>
      <c r="AL146" s="93">
        <v>4.6215146689952142</v>
      </c>
      <c r="AM146" s="49" t="s">
        <v>5559</v>
      </c>
      <c r="AN146" s="49"/>
      <c r="AO146" s="48" t="str" cm="1">
        <f t="array" ref="AO146">IFERROR(_xlfn.IFS(
AQ146="MPR ISSUE","PDH",
AQ146="BSS Hardware Issue","BSS",
AQ146="Sites strategiques, MLL, Pylone, etc.","ENVTECH",
AQ146="AKTIVCO DEFAUT GE &amp; POWER Cabinet","AKTIVCO",
AQ146="AKTIVCO Coupure ENEO &amp; Baisse de tension","AKTIVCO GRID ONLY",
AQ146="Coupure ENEO &amp; Baisse de tension","IHS GRID ONLY",
AQ146="Defaut GE &amp; POWER Cabinet","IHS",
AQ146="Sharing","Partners",
AQ146="Sites strategiques &amp; DataCenter","SST &amp; DC",
AQ146="Exclu","Exclu",
AQ146="SAT","SAT",
AQ146="SPARE-ISSUE","SPARE-ISSUE",
AQ146="Fiber CAmtel","TRANS_FO_CAMTEL",
AQ146="Fiber AOF","Fiber AOF",
AQ146="Projet OCM (HUAWEI)","TRAVAUX-HUAWEI",
AQ146="Projet OCM (NOKIA)","TRAVAUX-NOKIA",
AQ146="ACCESS-ISSUE","ACCESS-ISSUE",
AQ146="Projet OCM (ZTE, NOKIA, autres projets)","TRAVAUX OCM",
AQ146="No root CAuse","No root cause",
AQ146="ODU HS","PDH",
AQ146="IP &amp; VLAN","PDH",
AQ146="Warehouse HUAWEI","SPARE-ISSUE",
AQ146="SPARE-HS","SPARE-ISSUE",
AQ146="Power Telco","BSS",AQ146="no impacts","no impacts"
),"")</f>
        <v>No root cause</v>
      </c>
      <c r="AP146" s="48" t="str" cm="1">
        <f t="array" ref="AP146">IFERROR(_xlfn.IFS(
AQ146="MPR ISSUE","TX ISSUE",
AQ146="BSS Hardware Issue","RAN ISSUE",
AQ146="Sites strategiques, MLL, Pylone, etc.","ENVTECH",
AQ146="AKTIVCO DEFAUT GE &amp; POWER Cabinet","POWER ISSUE",
AQ146="AKTIVCO Coupure ENEO &amp; Baisse de tension","POWER ISSUE",
AQ146="Coupure ENEO &amp; Baisse de tension","POWER ISSUE",
AQ146="Defaut GE &amp; POWER Cabinet","POWER ISSUE",
AQ146="Sharing","POWER ISSUE",
AQ146="Sites strategiques &amp; DataCenter","POWER ISSUE",
AQ146="Exclu","Exclu",
AQ146="SAT","TX ISSUE",
AQ146="SPARE-ISSUE","SPARE-ISSUE",
AQ146="Fiber CAmtel","TX ISSUE",
AQ146="Fiber AOF","TX ISSUE",
AQ146="Projet OCM (HUAWEI)","TRAVAUX-HUAWEI",
AQ146="Projet OCM (NOKIA)","TRAVAUX -NOKIA",
AQ146="ACCESS-ISSUE","ACCESS-ISSUE",
AQ146="Projet OCM (ZTE, NOKIA, autres projets)","TRAVAUX OCM",
AQ146="No root CAuse","No root cause",
AQ146="ODU HS","TX ISSUE",
AQ146="IP &amp; VLAN","TX ISSUE",
AQ146="Warehouse HUAWEI","SPARE-ISSUE",
AQ146="SPARE-HS","SPARE-ISSUE",
AQ146="Power Telco","RAN ISSUE",AQ146="no impacts","no impacts"
),"")</f>
        <v>No root cause</v>
      </c>
      <c r="AQ146" s="67" t="s">
        <v>5344</v>
      </c>
      <c r="AR146" s="48" t="str" cm="1">
        <f t="array" ref="AR146">IFERROR(_xlfn.IFS(
AQ146="MPR ISSUE","ACTIVE",
AQ146="BSS Hardware Issue","ACTIVE",
AQ146="Sites strategiques, MLL, Pylone, etc.","PASSIVE",
AQ146="AKTIVCO DEFAUT GE &amp; POWER Cabinet","PASSIVE",
AQ146="AKTIVCO Coupure ENEO &amp; Baisse de tension","PASSIVE",
AQ146="Coupure ENEO &amp; Baisse de tension","PASSIVE",
AQ146="Defaut GE &amp; POWER Cabinet","PASSIVE",
AQ146="Sharing","PASSIVE",
AQ146="Sites strategiques &amp; DataCenter","PASSIVE",
AQ146="Exclu","Exclu",
AQ146="SAT","ACTIVE",
AQ146="SPARE-ISSUE","SPARE-ISSUE",
AQ146="Fiber CAmtel","ACTIVE",
AQ146="Fiber AOF","ACTIVE",
AQ146="Projet OCM (HUAWEI)","PLANNED WORKS",
AQ146="Projet OCM (NOKIA)","PLANNED WORKS",
AQ146="ACCESS-ISSUE","ACCESS-ISSUE",
AQ146="Projet OCM (ZTE, NOKIA, autres projets)","PLANNED WORKS",
AQ146="No root CAuse","No root cause",
AQ146="ODU HS","ACTIVE",
AQ146="IP &amp; VLAN","ACTIVE",
AQ146="Warehouse HUAWEI","SPARE-ISSUE",
AQ146="SPARE-HS","SPARE-ISSUE",
AQ146="Power Telco","ACTIVE", AQ146="no impacts","no impacts"
),"")</f>
        <v>No root cause</v>
      </c>
      <c r="AS146" s="92" t="s">
        <v>6007</v>
      </c>
      <c r="AT146" s="98" t="s">
        <v>1235</v>
      </c>
      <c r="AV146" s="17" t="s">
        <v>5537</v>
      </c>
      <c r="AW146" s="7" t="s">
        <v>6007</v>
      </c>
      <c r="AX146" s="6" t="s">
        <v>6399</v>
      </c>
      <c r="AY146" s="7"/>
      <c r="AZ146" s="3" t="s">
        <v>5537</v>
      </c>
      <c r="BA146" s="18" t="s">
        <v>5537</v>
      </c>
      <c r="BB146" s="18" t="s">
        <v>5537</v>
      </c>
      <c r="BC146" s="18" t="s">
        <v>5537</v>
      </c>
      <c r="BD146" s="18" t="s">
        <v>5537</v>
      </c>
      <c r="BE146" s="18" t="s">
        <v>5537</v>
      </c>
      <c r="BF146" s="18" t="s">
        <v>5537</v>
      </c>
      <c r="BG146" s="18" t="s">
        <v>5537</v>
      </c>
      <c r="BH146" s="18" t="s">
        <v>5537</v>
      </c>
      <c r="BI146" s="18" t="s">
        <v>5537</v>
      </c>
      <c r="BJ146" s="18" t="s">
        <v>5537</v>
      </c>
      <c r="BK146" s="18" t="s">
        <v>5537</v>
      </c>
      <c r="BL146" s="9" t="s">
        <v>5537</v>
      </c>
      <c r="BM146" s="14" t="s">
        <v>6448</v>
      </c>
      <c r="BN146" s="14" t="s">
        <v>5537</v>
      </c>
      <c r="BO146" s="14" t="str">
        <f>_xlfn.XLOOKUP(B146,'[4]cell downs 18042026 17h'!$B:$B,'[4]cell downs 18042026 17h'!$B:$B,"")</f>
        <v/>
      </c>
      <c r="BP146" s="14" t="str">
        <f>_xlfn.XLOOKUP(B146,'[5]Cells Huawei 19042026 15h'!$B:$B,'[5]Cells Huawei 19042026 15h'!$B:$B,"")</f>
        <v/>
      </c>
      <c r="BQ146" s="9" t="str">
        <f>_xlfn.XLOOKUP(B146,'[6]cells down 19042026 9H40'!$B:$B,'[6]cells down 19042026 9H40'!$B:$B,"")</f>
        <v/>
      </c>
      <c r="BR146" s="9" t="s">
        <v>5537</v>
      </c>
      <c r="BS146" s="9" t="s">
        <v>5537</v>
      </c>
      <c r="BT146" s="108"/>
    </row>
    <row r="147" spans="1:72" s="9" customFormat="1" ht="24" customHeight="1" x14ac:dyDescent="0.35">
      <c r="A147" s="1" t="s">
        <v>1025</v>
      </c>
      <c r="B147" s="8" t="s">
        <v>1026</v>
      </c>
      <c r="C147" s="3" t="str">
        <f>_xlfn.XLOOKUP(B147,'[1]daily break down'!$D:$D,'[1]daily break down'!$E:$E,"")</f>
        <v>ADAMAOUA</v>
      </c>
      <c r="D147" s="1" t="s">
        <v>11</v>
      </c>
      <c r="E147" s="1" t="s">
        <v>66</v>
      </c>
      <c r="F147" s="3" t="s">
        <v>90</v>
      </c>
      <c r="G147" s="1" t="s">
        <v>1025</v>
      </c>
      <c r="H147" s="33" t="str">
        <f>_xlfn.XLOOKUP(B147,[2]CALCULATION!$B:$B,[2]CALCULATION!$H:$H,"")</f>
        <v>NOKIA</v>
      </c>
      <c r="I147" s="28">
        <v>4.0341906800548985E-2</v>
      </c>
      <c r="J147" s="28">
        <v>8.1337371174915005E-2</v>
      </c>
      <c r="K147" s="28">
        <v>9.054351920832325E-2</v>
      </c>
      <c r="L147" s="28">
        <v>1.8193885657546861E-2</v>
      </c>
      <c r="M147" s="28">
        <v>0.18957023338579909</v>
      </c>
      <c r="N147" s="28">
        <v>9.6326146203208618E-3</v>
      </c>
      <c r="O147" s="28">
        <v>0.10769295214660166</v>
      </c>
      <c r="P147" s="28">
        <v>0.1816426628437785</v>
      </c>
      <c r="Q147" s="28">
        <v>3.592377473302923</v>
      </c>
      <c r="R147" s="28">
        <v>2.3167625440062394</v>
      </c>
      <c r="S147" s="93">
        <v>0.28905118856812884</v>
      </c>
      <c r="T147" s="93">
        <f>_xlfn.XLOOKUP(B147,'[3]Nur des jours'!$B:$B,'[3]Nur des jours'!$U:$U,"")</f>
        <v>3.6907172148385722E-2</v>
      </c>
      <c r="U147" s="93">
        <v>0.11362917616934116</v>
      </c>
      <c r="V147" s="93">
        <v>2.4884254435828985E-2</v>
      </c>
      <c r="W147" s="93">
        <v>3.6907172148385722E-2</v>
      </c>
      <c r="X147" s="93">
        <v>0.17454654455525967</v>
      </c>
      <c r="Y147" s="93">
        <v>0.21898095591804997</v>
      </c>
      <c r="Z147" s="93">
        <v>8.9369257866310808E-2</v>
      </c>
      <c r="AA147" s="93">
        <v>9.1682913999794433E-2</v>
      </c>
      <c r="AB147" s="93">
        <v>6.2611995032085976E-2</v>
      </c>
      <c r="AC147" s="93">
        <f>_xlfn.XLOOKUP(B147,'[3]Nur des jours'!$B:$B,'[3]Nur des jours'!$N:$N,"")</f>
        <v>9.9447826867202271E-2</v>
      </c>
      <c r="AD147" s="93">
        <v>9.9447826867202271E-2</v>
      </c>
      <c r="AE147" s="93">
        <v>0.10774257834581222</v>
      </c>
      <c r="AF147" s="93">
        <v>3.2822242409982529E-2</v>
      </c>
      <c r="AG147" s="93"/>
      <c r="AH147" s="93">
        <v>4.5269697296918459</v>
      </c>
      <c r="AI147" s="93">
        <v>7.4667577904871525</v>
      </c>
      <c r="AJ147" s="93">
        <v>10.308604432383543</v>
      </c>
      <c r="AK147" s="93">
        <v>0</v>
      </c>
      <c r="AL147" s="93">
        <v>4.5269697296918459</v>
      </c>
      <c r="AM147" s="49" t="s">
        <v>5559</v>
      </c>
      <c r="AN147" s="49"/>
      <c r="AO147" s="48" t="str" cm="1">
        <f t="array" ref="AO147">IFERROR(_xlfn.IFS(
AQ147="MPR ISSUE","PDH",
AQ147="BSS Hardware Issue","BSS",
AQ147="Sites strategiques, MLL, Pylone, etc.","ENVTECH",
AQ147="AKTIVCO DEFAUT GE &amp; POWER Cabinet","AKTIVCO",
AQ147="AKTIVCO Coupure ENEO &amp; Baisse de tension","AKTIVCO GRID ONLY",
AQ147="Coupure ENEO &amp; Baisse de tension","IHS GRID ONLY",
AQ147="Defaut GE &amp; POWER Cabinet","IHS",
AQ147="Sharing","Partners",
AQ147="Sites strategiques &amp; DataCenter","SST &amp; DC",
AQ147="Exclu","Exclu",
AQ147="SAT","SAT",
AQ147="SPARE-ISSUE","SPARE-ISSUE",
AQ147="Fiber CAmtel","TRANS_FO_CAMTEL",
AQ147="Fiber AOF","Fiber AOF",
AQ147="Projet OCM (HUAWEI)","TRAVAUX-HUAWEI",
AQ147="Projet OCM (NOKIA)","TRAVAUX-NOKIA",
AQ147="ACCESS-ISSUE","ACCESS-ISSUE",
AQ147="Projet OCM (ZTE, NOKIA, autres projets)","TRAVAUX OCM",
AQ147="No root CAuse","No root cause",
AQ147="ODU HS","PDH",
AQ147="IP &amp; VLAN","PDH",
AQ147="Warehouse HUAWEI","SPARE-ISSUE",
AQ147="SPARE-HS","SPARE-ISSUE",
AQ147="Power Telco","BSS",AQ147="no impacts","no impacts"
),"")</f>
        <v>No root cause</v>
      </c>
      <c r="AP147" s="48" t="str" cm="1">
        <f t="array" ref="AP147">IFERROR(_xlfn.IFS(
AQ147="MPR ISSUE","TX ISSUE",
AQ147="BSS Hardware Issue","RAN ISSUE",
AQ147="Sites strategiques, MLL, Pylone, etc.","ENVTECH",
AQ147="AKTIVCO DEFAUT GE &amp; POWER Cabinet","POWER ISSUE",
AQ147="AKTIVCO Coupure ENEO &amp; Baisse de tension","POWER ISSUE",
AQ147="Coupure ENEO &amp; Baisse de tension","POWER ISSUE",
AQ147="Defaut GE &amp; POWER Cabinet","POWER ISSUE",
AQ147="Sharing","POWER ISSUE",
AQ147="Sites strategiques &amp; DataCenter","POWER ISSUE",
AQ147="Exclu","Exclu",
AQ147="SAT","TX ISSUE",
AQ147="SPARE-ISSUE","SPARE-ISSUE",
AQ147="Fiber CAmtel","TX ISSUE",
AQ147="Fiber AOF","TX ISSUE",
AQ147="Projet OCM (HUAWEI)","TRAVAUX-HUAWEI",
AQ147="Projet OCM (NOKIA)","TRAVAUX -NOKIA",
AQ147="ACCESS-ISSUE","ACCESS-ISSUE",
AQ147="Projet OCM (ZTE, NOKIA, autres projets)","TRAVAUX OCM",
AQ147="No root CAuse","No root cause",
AQ147="ODU HS","TX ISSUE",
AQ147="IP &amp; VLAN","TX ISSUE",
AQ147="Warehouse HUAWEI","SPARE-ISSUE",
AQ147="SPARE-HS","SPARE-ISSUE",
AQ147="Power Telco","RAN ISSUE",AQ147="no impacts","no impacts"
),"")</f>
        <v>No root cause</v>
      </c>
      <c r="AQ147" s="67" t="s">
        <v>5344</v>
      </c>
      <c r="AR147" s="48" t="str" cm="1">
        <f t="array" ref="AR147">IFERROR(_xlfn.IFS(
AQ147="MPR ISSUE","ACTIVE",
AQ147="BSS Hardware Issue","ACTIVE",
AQ147="Sites strategiques, MLL, Pylone, etc.","PASSIVE",
AQ147="AKTIVCO DEFAUT GE &amp; POWER Cabinet","PASSIVE",
AQ147="AKTIVCO Coupure ENEO &amp; Baisse de tension","PASSIVE",
AQ147="Coupure ENEO &amp; Baisse de tension","PASSIVE",
AQ147="Defaut GE &amp; POWER Cabinet","PASSIVE",
AQ147="Sharing","PASSIVE",
AQ147="Sites strategiques &amp; DataCenter","PASSIVE",
AQ147="Exclu","Exclu",
AQ147="SAT","ACTIVE",
AQ147="SPARE-ISSUE","SPARE-ISSUE",
AQ147="Fiber CAmtel","ACTIVE",
AQ147="Fiber AOF","ACTIVE",
AQ147="Projet OCM (HUAWEI)","PLANNED WORKS",
AQ147="Projet OCM (NOKIA)","PLANNED WORKS",
AQ147="ACCESS-ISSUE","ACCESS-ISSUE",
AQ147="Projet OCM (ZTE, NOKIA, autres projets)","PLANNED WORKS",
AQ147="No root CAuse","No root cause",
AQ147="ODU HS","ACTIVE",
AQ147="IP &amp; VLAN","ACTIVE",
AQ147="Warehouse HUAWEI","SPARE-ISSUE",
AQ147="SPARE-HS","SPARE-ISSUE",
AQ147="Power Telco","ACTIVE", AQ147="no impacts","no impacts"
),"")</f>
        <v>No root cause</v>
      </c>
      <c r="AS147" s="98" t="s">
        <v>6044</v>
      </c>
      <c r="AT147" s="129" t="s">
        <v>4270</v>
      </c>
      <c r="AU147" s="9" t="s">
        <v>5983</v>
      </c>
      <c r="AV147" s="17" t="s">
        <v>5694</v>
      </c>
      <c r="AW147" s="7" t="s">
        <v>6125</v>
      </c>
      <c r="AX147" s="6" t="s">
        <v>5537</v>
      </c>
      <c r="AY147" s="7"/>
      <c r="AZ147" s="3" t="s">
        <v>5537</v>
      </c>
      <c r="BA147" s="18" t="s">
        <v>5537</v>
      </c>
      <c r="BB147" s="18" t="s">
        <v>5537</v>
      </c>
      <c r="BC147" s="18" t="s">
        <v>5537</v>
      </c>
      <c r="BD147" s="18" t="s">
        <v>5537</v>
      </c>
      <c r="BE147" s="18" t="s">
        <v>5537</v>
      </c>
      <c r="BF147" s="18" t="s">
        <v>5537</v>
      </c>
      <c r="BG147" s="18" t="s">
        <v>5537</v>
      </c>
      <c r="BH147" s="18" t="s">
        <v>5537</v>
      </c>
      <c r="BI147" s="18" t="s">
        <v>5537</v>
      </c>
      <c r="BJ147" s="18" t="s">
        <v>5710</v>
      </c>
      <c r="BK147" s="18" t="s">
        <v>6244</v>
      </c>
      <c r="BL147" s="9" t="s">
        <v>6245</v>
      </c>
      <c r="BM147" s="14" t="s">
        <v>6448</v>
      </c>
      <c r="BN147" s="14" t="s">
        <v>5537</v>
      </c>
      <c r="BO147" s="14" t="str">
        <f>_xlfn.XLOOKUP(B147,'[4]cell downs 18042026 17h'!$B:$B,'[4]cell downs 18042026 17h'!$B:$B,"")</f>
        <v/>
      </c>
      <c r="BP147" s="14" t="str">
        <f>_xlfn.XLOOKUP(B147,'[5]Cells Huawei 19042026 15h'!$B:$B,'[5]Cells Huawei 19042026 15h'!$B:$B,"")</f>
        <v/>
      </c>
      <c r="BQ147" s="9" t="str">
        <f>_xlfn.XLOOKUP(B147,'[6]cells down 19042026 9H40'!$B:$B,'[6]cells down 19042026 9H40'!$B:$B,"")</f>
        <v/>
      </c>
      <c r="BR147" s="9" t="s">
        <v>1026</v>
      </c>
      <c r="BS147" s="9" t="s">
        <v>5537</v>
      </c>
      <c r="BT147" s="108"/>
    </row>
    <row r="148" spans="1:72" s="9" customFormat="1" x14ac:dyDescent="0.35">
      <c r="A148" s="1" t="s">
        <v>3765</v>
      </c>
      <c r="B148" s="8" t="s">
        <v>3766</v>
      </c>
      <c r="C148" s="3" t="str">
        <f>_xlfn.XLOOKUP(B148,'[1]daily break down'!$D:$D,'[1]daily break down'!$E:$E,"")</f>
        <v>Garoua</v>
      </c>
      <c r="D148" s="1" t="s">
        <v>21</v>
      </c>
      <c r="E148" s="1" t="s">
        <v>22</v>
      </c>
      <c r="F148" s="3" t="s">
        <v>23</v>
      </c>
      <c r="G148" s="1" t="s">
        <v>24</v>
      </c>
      <c r="H148" s="32" t="str">
        <f>_xlfn.XLOOKUP(B148,[2]CALCULATION!$B:$B,[2]CALCULATION!$H:$H,"")</f>
        <v>Huawei</v>
      </c>
      <c r="I148" s="28">
        <v>0</v>
      </c>
      <c r="J148" s="28">
        <v>0</v>
      </c>
      <c r="K148" s="28">
        <v>0</v>
      </c>
      <c r="L148" s="28">
        <v>1.5567526460122192</v>
      </c>
      <c r="M148" s="28">
        <v>0</v>
      </c>
      <c r="N148" s="28">
        <v>8.1223086866819045</v>
      </c>
      <c r="O148" s="28">
        <v>4.1915109307627993</v>
      </c>
      <c r="P148" s="28">
        <v>0</v>
      </c>
      <c r="Q148" s="28">
        <v>0.86669563083385415</v>
      </c>
      <c r="R148" s="28">
        <v>0</v>
      </c>
      <c r="S148" s="93">
        <v>1.4492071237583217</v>
      </c>
      <c r="T148" s="93">
        <f>_xlfn.XLOOKUP(B148,'[3]Nur des jours'!$B:$B,'[3]Nur des jours'!$U:$U,"")</f>
        <v>0.3333376137521295</v>
      </c>
      <c r="U148" s="93">
        <v>0</v>
      </c>
      <c r="V148" s="93">
        <v>1.9723991461991308</v>
      </c>
      <c r="W148" s="93">
        <v>0.3333376137521295</v>
      </c>
      <c r="X148" s="93">
        <v>0</v>
      </c>
      <c r="Y148" s="93">
        <v>0</v>
      </c>
      <c r="Z148" s="93">
        <v>0.55966475759988354</v>
      </c>
      <c r="AA148" s="93">
        <v>1.3278572508867601</v>
      </c>
      <c r="AB148" s="93">
        <v>1.5944560015751941</v>
      </c>
      <c r="AC148" s="93">
        <f>_xlfn.XLOOKUP(B148,'[3]Nur des jours'!$B:$B,'[3]Nur des jours'!$N:$N,"")</f>
        <v>0</v>
      </c>
      <c r="AD148" s="93">
        <v>0</v>
      </c>
      <c r="AE148" s="93">
        <v>5.0753282367813526</v>
      </c>
      <c r="AF148" s="93">
        <v>1.8673862050663033</v>
      </c>
      <c r="AG148" s="93"/>
      <c r="AH148" s="93">
        <v>4.3306245416384863</v>
      </c>
      <c r="AI148" s="93">
        <v>7.3857005543365748</v>
      </c>
      <c r="AJ148" s="93">
        <v>9.4237911026789192</v>
      </c>
      <c r="AK148" s="93">
        <v>0.21529104750397812</v>
      </c>
      <c r="AL148" s="93">
        <v>4.3306245416384863</v>
      </c>
      <c r="AM148" s="49" t="s">
        <v>5559</v>
      </c>
      <c r="AN148" s="49"/>
      <c r="AO148" s="48" t="str" cm="1">
        <f t="array" ref="AO148">IFERROR(_xlfn.IFS(
AQ148="MPR ISSUE","PDH",
AQ148="BSS Hardware Issue","BSS",
AQ148="Sites strategiques, MLL, Pylone, etc.","ENVTECH",
AQ148="AKTIVCO DEFAUT GE &amp; POWER Cabinet","AKTIVCO",
AQ148="AKTIVCO Coupure ENEO &amp; Baisse de tension","AKTIVCO GRID ONLY",
AQ148="Coupure ENEO &amp; Baisse de tension","IHS GRID ONLY",
AQ148="Defaut GE &amp; POWER Cabinet","IHS",
AQ148="Sharing","Partners",
AQ148="Sites strategiques &amp; DataCenter","SST &amp; DC",
AQ148="Exclu","Exclu",
AQ148="SAT","SAT",
AQ148="SPARE-ISSUE","SPARE-ISSUE",
AQ148="Fiber CAmtel","TRANS_FO_CAMTEL",
AQ148="Fiber AOF","Fiber AOF",
AQ148="Projet OCM (HUAWEI)","TRAVAUX-HUAWEI",
AQ148="Projet OCM (NOKIA)","TRAVAUX-NOKIA",
AQ148="ACCESS-ISSUE","ACCESS-ISSUE",
AQ148="Projet OCM (ZTE, NOKIA, autres projets)","TRAVAUX OCM",
AQ148="No root CAuse","No root cause",
AQ148="ODU HS","PDH",
AQ148="IP &amp; VLAN","PDH",
AQ148="Warehouse HUAWEI","SPARE-ISSUE",
AQ148="SPARE-HS","SPARE-ISSUE",
AQ148="Power Telco","BSS",AQ148="no impacts","no impacts"
),"")</f>
        <v>AKTIVCO</v>
      </c>
      <c r="AP148" s="48" t="str" cm="1">
        <f t="array" ref="AP148">IFERROR(_xlfn.IFS(
AQ148="MPR ISSUE","TX ISSUE",
AQ148="BSS Hardware Issue","RAN ISSUE",
AQ148="Sites strategiques, MLL, Pylone, etc.","ENVTECH",
AQ148="AKTIVCO DEFAUT GE &amp; POWER Cabinet","POWER ISSUE",
AQ148="AKTIVCO Coupure ENEO &amp; Baisse de tension","POWER ISSUE",
AQ148="Coupure ENEO &amp; Baisse de tension","POWER ISSUE",
AQ148="Defaut GE &amp; POWER Cabinet","POWER ISSUE",
AQ148="Sharing","POWER ISSUE",
AQ148="Sites strategiques &amp; DataCenter","POWER ISSUE",
AQ148="Exclu","Exclu",
AQ148="SAT","TX ISSUE",
AQ148="SPARE-ISSUE","SPARE-ISSUE",
AQ148="Fiber CAmtel","TX ISSUE",
AQ148="Fiber AOF","TX ISSUE",
AQ148="Projet OCM (HUAWEI)","TRAVAUX-HUAWEI",
AQ148="Projet OCM (NOKIA)","TRAVAUX -NOKIA",
AQ148="ACCESS-ISSUE","ACCESS-ISSUE",
AQ148="Projet OCM (ZTE, NOKIA, autres projets)","TRAVAUX OCM",
AQ148="No root CAuse","No root cause",
AQ148="ODU HS","TX ISSUE",
AQ148="IP &amp; VLAN","TX ISSUE",
AQ148="Warehouse HUAWEI","SPARE-ISSUE",
AQ148="SPARE-HS","SPARE-ISSUE",
AQ148="Power Telco","RAN ISSUE",AQ148="no impacts","no impacts"
),"")</f>
        <v>POWER ISSUE</v>
      </c>
      <c r="AQ148" s="67" t="s">
        <v>5325</v>
      </c>
      <c r="AR148" s="48" t="str" cm="1">
        <f t="array" ref="AR148">IFERROR(_xlfn.IFS(
AQ148="MPR ISSUE","ACTIVE",
AQ148="BSS Hardware Issue","ACTIVE",
AQ148="Sites strategiques, MLL, Pylone, etc.","PASSIVE",
AQ148="AKTIVCO DEFAUT GE &amp; POWER Cabinet","PASSIVE",
AQ148="AKTIVCO Coupure ENEO &amp; Baisse de tension","PASSIVE",
AQ148="Coupure ENEO &amp; Baisse de tension","PASSIVE",
AQ148="Defaut GE &amp; POWER Cabinet","PASSIVE",
AQ148="Sharing","PASSIVE",
AQ148="Sites strategiques &amp; DataCenter","PASSIVE",
AQ148="Exclu","Exclu",
AQ148="SAT","ACTIVE",
AQ148="SPARE-ISSUE","SPARE-ISSUE",
AQ148="Fiber CAmtel","ACTIVE",
AQ148="Fiber AOF","ACTIVE",
AQ148="Projet OCM (HUAWEI)","PLANNED WORKS",
AQ148="Projet OCM (NOKIA)","PLANNED WORKS",
AQ148="ACCESS-ISSUE","ACCESS-ISSUE",
AQ148="Projet OCM (ZTE, NOKIA, autres projets)","PLANNED WORKS",
AQ148="No root CAuse","No root cause",
AQ148="ODU HS","ACTIVE",
AQ148="IP &amp; VLAN","ACTIVE",
AQ148="Warehouse HUAWEI","SPARE-ISSUE",
AQ148="SPARE-HS","SPARE-ISSUE",
AQ148="Power Telco","ACTIVE", AQ148="no impacts","no impacts"
),"")</f>
        <v>PASSIVE</v>
      </c>
      <c r="AS148" s="92" t="s">
        <v>6439</v>
      </c>
      <c r="AT148" s="98" t="s">
        <v>3766</v>
      </c>
      <c r="AV148" s="17" t="s">
        <v>5537</v>
      </c>
      <c r="AW148" s="7" t="s">
        <v>6019</v>
      </c>
      <c r="AX148" s="6" t="s">
        <v>6413</v>
      </c>
      <c r="AY148" s="7"/>
      <c r="AZ148" s="3" t="s">
        <v>5537</v>
      </c>
      <c r="BA148" s="18" t="s">
        <v>5537</v>
      </c>
      <c r="BB148" s="18" t="s">
        <v>5537</v>
      </c>
      <c r="BC148" s="18" t="s">
        <v>5537</v>
      </c>
      <c r="BD148" s="18" t="s">
        <v>5537</v>
      </c>
      <c r="BE148" s="18" t="s">
        <v>5537</v>
      </c>
      <c r="BF148" s="18" t="s">
        <v>5537</v>
      </c>
      <c r="BG148" s="18" t="s">
        <v>5537</v>
      </c>
      <c r="BH148" s="18" t="s">
        <v>5537</v>
      </c>
      <c r="BI148" s="18" t="s">
        <v>5537</v>
      </c>
      <c r="BJ148" s="18" t="s">
        <v>5710</v>
      </c>
      <c r="BK148" s="18" t="s">
        <v>5537</v>
      </c>
      <c r="BL148" s="9" t="s">
        <v>6246</v>
      </c>
      <c r="BM148" s="14" t="s">
        <v>6448</v>
      </c>
      <c r="BN148" s="14" t="s">
        <v>5537</v>
      </c>
      <c r="BO148" s="14" t="str">
        <f>_xlfn.XLOOKUP(B148,'[4]cell downs 18042026 17h'!$B:$B,'[4]cell downs 18042026 17h'!$B:$B,"")</f>
        <v/>
      </c>
      <c r="BP148" s="14" t="str">
        <f>_xlfn.XLOOKUP(B148,'[5]Cells Huawei 19042026 15h'!$B:$B,'[5]Cells Huawei 19042026 15h'!$B:$B,"")</f>
        <v/>
      </c>
      <c r="BQ148" s="9" t="str">
        <f>_xlfn.XLOOKUP(B148,'[6]cells down 19042026 9H40'!$B:$B,'[6]cells down 19042026 9H40'!$B:$B,"")</f>
        <v/>
      </c>
      <c r="BR148" s="9" t="s">
        <v>5537</v>
      </c>
      <c r="BS148" s="9" t="s">
        <v>594</v>
      </c>
      <c r="BT148" s="108"/>
    </row>
    <row r="149" spans="1:72" s="9" customFormat="1" x14ac:dyDescent="0.35">
      <c r="A149" s="1" t="s">
        <v>771</v>
      </c>
      <c r="B149" s="8" t="s">
        <v>772</v>
      </c>
      <c r="C149" s="3" t="str">
        <f>_xlfn.XLOOKUP(B149,'[1]daily break down'!$D:$D,'[1]daily break down'!$E:$E,"")</f>
        <v>LITTORAL</v>
      </c>
      <c r="D149" s="1" t="s">
        <v>11</v>
      </c>
      <c r="E149" s="1" t="s">
        <v>12</v>
      </c>
      <c r="F149" s="3" t="s">
        <v>31</v>
      </c>
      <c r="G149" s="1" t="s">
        <v>773</v>
      </c>
      <c r="H149" s="34" t="str">
        <f>_xlfn.XLOOKUP(B149,[2]CALCULATION!$B:$B,[2]CALCULATION!$H:$H,"")</f>
        <v>ZTE</v>
      </c>
      <c r="I149" s="28">
        <v>0</v>
      </c>
      <c r="J149" s="28">
        <v>0</v>
      </c>
      <c r="K149" s="28">
        <v>0</v>
      </c>
      <c r="L149" s="28">
        <v>0</v>
      </c>
      <c r="M149" s="28">
        <v>1.7882341274937013</v>
      </c>
      <c r="N149" s="28">
        <v>0</v>
      </c>
      <c r="O149" s="28">
        <v>1.8224061375498317</v>
      </c>
      <c r="P149" s="28">
        <v>0</v>
      </c>
      <c r="Q149" s="28">
        <v>9.1172920358527976E-2</v>
      </c>
      <c r="R149" s="28">
        <v>4.857472755134367</v>
      </c>
      <c r="S149" s="93">
        <v>0</v>
      </c>
      <c r="T149" s="93">
        <f>_xlfn.XLOOKUP(B149,'[3]Nur des jours'!$B:$B,'[3]Nur des jours'!$U:$U,"")</f>
        <v>1.1533231744727253</v>
      </c>
      <c r="U149" s="93">
        <v>0</v>
      </c>
      <c r="V149" s="93">
        <v>0</v>
      </c>
      <c r="W149" s="93">
        <v>1.1533231744727253</v>
      </c>
      <c r="X149" s="93">
        <v>0</v>
      </c>
      <c r="Y149" s="93">
        <v>0</v>
      </c>
      <c r="Z149" s="93">
        <v>0</v>
      </c>
      <c r="AA149" s="93">
        <v>0</v>
      </c>
      <c r="AB149" s="93">
        <v>0</v>
      </c>
      <c r="AC149" s="93">
        <f>_xlfn.XLOOKUP(B149,'[3]Nur des jours'!$B:$B,'[3]Nur des jours'!$N:$N,"")</f>
        <v>0</v>
      </c>
      <c r="AD149" s="93">
        <v>0</v>
      </c>
      <c r="AE149" s="93">
        <v>0</v>
      </c>
      <c r="AF149" s="93">
        <v>0</v>
      </c>
      <c r="AG149" s="93"/>
      <c r="AH149" s="93">
        <v>4.2673813539249998</v>
      </c>
      <c r="AI149" s="93">
        <v>2.0481627359527437</v>
      </c>
      <c r="AJ149" s="93">
        <v>1.7993844160878048</v>
      </c>
      <c r="AK149" s="93">
        <v>6.4638614739081577</v>
      </c>
      <c r="AL149" s="93">
        <v>4.2673813539249998</v>
      </c>
      <c r="AM149" s="49" t="s">
        <v>5559</v>
      </c>
      <c r="AN149" s="49"/>
      <c r="AO149" s="48" t="str" cm="1">
        <f t="array" ref="AO149">IFERROR(_xlfn.IFS(
AQ149="MPR ISSUE","PDH",
AQ149="BSS Hardware Issue","BSS",
AQ149="Sites strategiques, MLL, Pylone, etc.","ENVTECH",
AQ149="AKTIVCO DEFAUT GE &amp; POWER Cabinet","AKTIVCO",
AQ149="AKTIVCO Coupure ENEO &amp; Baisse de tension","AKTIVCO GRID ONLY",
AQ149="Coupure ENEO &amp; Baisse de tension","IHS GRID ONLY",
AQ149="Defaut GE &amp; POWER Cabinet","IHS",
AQ149="Sharing","Partners",
AQ149="Sites strategiques &amp; DataCenter","SST &amp; DC",
AQ149="Exclu","Exclu",
AQ149="SAT","SAT",
AQ149="SPARE-ISSUE","SPARE-ISSUE",
AQ149="Fiber CAmtel","TRANS_FO_CAMTEL",
AQ149="Fiber AOF","Fiber AOF",
AQ149="Projet OCM (HUAWEI)","TRAVAUX-HUAWEI",
AQ149="Projet OCM (NOKIA)","TRAVAUX-NOKIA",
AQ149="ACCESS-ISSUE","ACCESS-ISSUE",
AQ149="Projet OCM (ZTE, NOKIA, autres projets)","TRAVAUX OCM",
AQ149="No root CAuse","No root cause",
AQ149="ODU HS","PDH",
AQ149="IP &amp; VLAN","PDH",
AQ149="Warehouse HUAWEI","SPARE-ISSUE",
AQ149="SPARE-HS","SPARE-ISSUE",
AQ149="Power Telco","BSS",AQ149="no impacts","no impacts"
),"")</f>
        <v>IHS</v>
      </c>
      <c r="AP149" s="48" t="str" cm="1">
        <f t="array" ref="AP149">IFERROR(_xlfn.IFS(
AQ149="MPR ISSUE","TX ISSUE",
AQ149="BSS Hardware Issue","RAN ISSUE",
AQ149="Sites strategiques, MLL, Pylone, etc.","ENVTECH",
AQ149="AKTIVCO DEFAUT GE &amp; POWER Cabinet","POWER ISSUE",
AQ149="AKTIVCO Coupure ENEO &amp; Baisse de tension","POWER ISSUE",
AQ149="Coupure ENEO &amp; Baisse de tension","POWER ISSUE",
AQ149="Defaut GE &amp; POWER Cabinet","POWER ISSUE",
AQ149="Sharing","POWER ISSUE",
AQ149="Sites strategiques &amp; DataCenter","POWER ISSUE",
AQ149="Exclu","Exclu",
AQ149="SAT","TX ISSUE",
AQ149="SPARE-ISSUE","SPARE-ISSUE",
AQ149="Fiber CAmtel","TX ISSUE",
AQ149="Fiber AOF","TX ISSUE",
AQ149="Projet OCM (HUAWEI)","TRAVAUX-HUAWEI",
AQ149="Projet OCM (NOKIA)","TRAVAUX -NOKIA",
AQ149="ACCESS-ISSUE","ACCESS-ISSUE",
AQ149="Projet OCM (ZTE, NOKIA, autres projets)","TRAVAUX OCM",
AQ149="No root CAuse","No root cause",
AQ149="ODU HS","TX ISSUE",
AQ149="IP &amp; VLAN","TX ISSUE",
AQ149="Warehouse HUAWEI","SPARE-ISSUE",
AQ149="SPARE-HS","SPARE-ISSUE",
AQ149="Power Telco","RAN ISSUE",AQ149="no impacts","no impacts"
),"")</f>
        <v>POWER ISSUE</v>
      </c>
      <c r="AQ149" s="67" t="s">
        <v>5330</v>
      </c>
      <c r="AR149" s="48" t="str" cm="1">
        <f t="array" ref="AR149">IFERROR(_xlfn.IFS(
AQ149="MPR ISSUE","ACTIVE",
AQ149="BSS Hardware Issue","ACTIVE",
AQ149="Sites strategiques, MLL, Pylone, etc.","PASSIVE",
AQ149="AKTIVCO DEFAUT GE &amp; POWER Cabinet","PASSIVE",
AQ149="AKTIVCO Coupure ENEO &amp; Baisse de tension","PASSIVE",
AQ149="Coupure ENEO &amp; Baisse de tension","PASSIVE",
AQ149="Defaut GE &amp; POWER Cabinet","PASSIVE",
AQ149="Sharing","PASSIVE",
AQ149="Sites strategiques &amp; DataCenter","PASSIVE",
AQ149="Exclu","Exclu",
AQ149="SAT","ACTIVE",
AQ149="SPARE-ISSUE","SPARE-ISSUE",
AQ149="Fiber CAmtel","ACTIVE",
AQ149="Fiber AOF","ACTIVE",
AQ149="Projet OCM (HUAWEI)","PLANNED WORKS",
AQ149="Projet OCM (NOKIA)","PLANNED WORKS",
AQ149="ACCESS-ISSUE","ACCESS-ISSUE",
AQ149="Projet OCM (ZTE, NOKIA, autres projets)","PLANNED WORKS",
AQ149="No root CAuse","No root cause",
AQ149="ODU HS","ACTIVE",
AQ149="IP &amp; VLAN","ACTIVE",
AQ149="Warehouse HUAWEI","SPARE-ISSUE",
AQ149="SPARE-HS","SPARE-ISSUE",
AQ149="Power Telco","ACTIVE", AQ149="no impacts","no impacts"
),"")</f>
        <v>PASSIVE</v>
      </c>
      <c r="AS149" s="92" t="s">
        <v>6068</v>
      </c>
      <c r="AT149" s="98" t="s">
        <v>772</v>
      </c>
      <c r="AV149" s="17" t="s">
        <v>5537</v>
      </c>
      <c r="AW149" s="7" t="s">
        <v>6007</v>
      </c>
      <c r="AX149" s="6" t="s">
        <v>5537</v>
      </c>
      <c r="AY149" s="7"/>
      <c r="AZ149" s="3" t="s">
        <v>6247</v>
      </c>
      <c r="BA149" s="18" t="s">
        <v>5537</v>
      </c>
      <c r="BB149" s="18" t="s">
        <v>5537</v>
      </c>
      <c r="BC149" s="18" t="s">
        <v>5537</v>
      </c>
      <c r="BD149" s="18" t="s">
        <v>5537</v>
      </c>
      <c r="BE149" s="18" t="s">
        <v>5537</v>
      </c>
      <c r="BF149" s="18" t="s">
        <v>5537</v>
      </c>
      <c r="BG149" s="18" t="s">
        <v>5537</v>
      </c>
      <c r="BH149" s="18" t="s">
        <v>5537</v>
      </c>
      <c r="BI149" s="18" t="s">
        <v>5537</v>
      </c>
      <c r="BJ149" s="18" t="s">
        <v>5537</v>
      </c>
      <c r="BK149" s="18" t="s">
        <v>5537</v>
      </c>
      <c r="BL149" s="9" t="s">
        <v>6248</v>
      </c>
      <c r="BM149" s="14" t="s">
        <v>6448</v>
      </c>
      <c r="BN149" s="14" t="s">
        <v>5537</v>
      </c>
      <c r="BO149" s="14" t="str">
        <f>_xlfn.XLOOKUP(B149,'[4]cell downs 18042026 17h'!$B:$B,'[4]cell downs 18042026 17h'!$B:$B,"")</f>
        <v/>
      </c>
      <c r="BP149" s="14" t="str">
        <f>_xlfn.XLOOKUP(B149,'[5]Cells Huawei 19042026 15h'!$B:$B,'[5]Cells Huawei 19042026 15h'!$B:$B,"")</f>
        <v/>
      </c>
      <c r="BQ149" s="9" t="str">
        <f>_xlfn.XLOOKUP(B149,'[6]cells down 19042026 9H40'!$B:$B,'[6]cells down 19042026 9H40'!$B:$B,"")</f>
        <v/>
      </c>
      <c r="BR149" s="9" t="s">
        <v>772</v>
      </c>
      <c r="BS149" s="9" t="s">
        <v>5537</v>
      </c>
      <c r="BT149" s="108"/>
    </row>
    <row r="150" spans="1:72" s="9" customFormat="1" ht="38.5" customHeight="1" x14ac:dyDescent="0.35">
      <c r="A150" s="1" t="s">
        <v>1636</v>
      </c>
      <c r="B150" s="1" t="s">
        <v>1637</v>
      </c>
      <c r="C150" s="3" t="str">
        <f>_xlfn.XLOOKUP(B150,'[1]daily break down'!$D:$D,'[1]daily break down'!$E:$E,"")</f>
        <v>Douala</v>
      </c>
      <c r="D150" s="1" t="s">
        <v>21</v>
      </c>
      <c r="E150" s="1" t="s">
        <v>30</v>
      </c>
      <c r="F150" s="3" t="s">
        <v>31</v>
      </c>
      <c r="G150" s="1" t="s">
        <v>32</v>
      </c>
      <c r="H150" s="34" t="str">
        <f>_xlfn.XLOOKUP(B150,[2]CALCULATION!$B:$B,[2]CALCULATION!$H:$H,"")</f>
        <v>ZTE</v>
      </c>
      <c r="I150" s="28">
        <v>13.868556899607057</v>
      </c>
      <c r="J150" s="28">
        <v>13.868556899607057</v>
      </c>
      <c r="K150" s="28">
        <v>13.868556899607057</v>
      </c>
      <c r="L150" s="28">
        <v>13.868556899607057</v>
      </c>
      <c r="M150" s="28">
        <v>17.112632799993154</v>
      </c>
      <c r="N150" s="28">
        <v>0.55370784144187368</v>
      </c>
      <c r="O150" s="28">
        <v>0.47801576906284549</v>
      </c>
      <c r="P150" s="28">
        <v>6.0238868770920542</v>
      </c>
      <c r="Q150" s="28">
        <v>3.8312066785947674</v>
      </c>
      <c r="R150" s="28">
        <v>1.4139650090031481</v>
      </c>
      <c r="S150" s="93">
        <v>1.6922635710677936</v>
      </c>
      <c r="T150" s="93">
        <f>_xlfn.XLOOKUP(B150,'[3]Nur des jours'!$B:$B,'[3]Nur des jours'!$U:$U,"")</f>
        <v>2.0240852031629442</v>
      </c>
      <c r="U150" s="93">
        <v>0</v>
      </c>
      <c r="V150" s="93">
        <v>0.34710629421315908</v>
      </c>
      <c r="W150" s="93">
        <v>2.0240852031629442</v>
      </c>
      <c r="X150" s="93">
        <v>1.3820758889716434</v>
      </c>
      <c r="Y150" s="93">
        <v>15.174798035573136</v>
      </c>
      <c r="Z150" s="93">
        <v>25.836643523869043</v>
      </c>
      <c r="AA150" s="93">
        <v>1.4810605736331917</v>
      </c>
      <c r="AB150" s="93">
        <v>0</v>
      </c>
      <c r="AC150" s="93">
        <f>_xlfn.XLOOKUP(B150,'[3]Nur des jours'!$B:$B,'[3]Nur des jours'!$N:$N,"")</f>
        <v>2.5835002696663842</v>
      </c>
      <c r="AD150" s="93">
        <v>2.5835002696663842</v>
      </c>
      <c r="AE150" s="93">
        <v>4.0942740837763569</v>
      </c>
      <c r="AF150" s="93">
        <v>0</v>
      </c>
      <c r="AG150" s="93"/>
      <c r="AH150" s="93">
        <v>4.207134459368838</v>
      </c>
      <c r="AI150" s="93">
        <v>3.5603985068482746</v>
      </c>
      <c r="AJ150" s="93">
        <v>3.2649237872775929</v>
      </c>
      <c r="AK150" s="93">
        <v>4.9907850643622762</v>
      </c>
      <c r="AL150" s="93">
        <v>4.207134459368838</v>
      </c>
      <c r="AM150" s="49" t="s">
        <v>5559</v>
      </c>
      <c r="AN150" s="49"/>
      <c r="AO150" s="48" t="str" cm="1">
        <f t="array" ref="AO150">IFERROR(_xlfn.IFS(
AQ150="MPR ISSUE","PDH",
AQ150="BSS Hardware Issue","BSS",
AQ150="Sites strategiques, MLL, Pylone, etc.","ENVTECH",
AQ150="AKTIVCO DEFAUT GE &amp; POWER Cabinet","AKTIVCO",
AQ150="AKTIVCO Coupure ENEO &amp; Baisse de tension","AKTIVCO GRID ONLY",
AQ150="Coupure ENEO &amp; Baisse de tension","IHS GRID ONLY",
AQ150="Defaut GE &amp; POWER Cabinet","IHS",
AQ150="Sharing","Partners",
AQ150="Sites strategiques &amp; DataCenter","SST &amp; DC",
AQ150="Exclu","Exclu",
AQ150="SAT","SAT",
AQ150="SPARE-ISSUE","SPARE-ISSUE",
AQ150="Fiber CAmtel","TRANS_FO_CAMTEL",
AQ150="Fiber AOF","Fiber AOF",
AQ150="Projet OCM (HUAWEI)","TRAVAUX-HUAWEI",
AQ150="Projet OCM (NOKIA)","TRAVAUX-NOKIA",
AQ150="ACCESS-ISSUE","ACCESS-ISSUE",
AQ150="Projet OCM (ZTE, NOKIA, autres projets)","TRAVAUX OCM",
AQ150="No root CAuse","No root cause",
AQ150="ODU HS","PDH",
AQ150="IP &amp; VLAN","PDH",
AQ150="Warehouse HUAWEI","SPARE-ISSUE",
AQ150="SPARE-HS","SPARE-ISSUE",
AQ150="Power Telco","BSS",AQ150="no impacts","no impacts"
),"")</f>
        <v>AKTIVCO GRID ONLY</v>
      </c>
      <c r="AP150" s="48" t="str" cm="1">
        <f t="array" ref="AP150">IFERROR(_xlfn.IFS(
AQ150="MPR ISSUE","TX ISSUE",
AQ150="BSS Hardware Issue","RAN ISSUE",
AQ150="Sites strategiques, MLL, Pylone, etc.","ENVTECH",
AQ150="AKTIVCO DEFAUT GE &amp; POWER Cabinet","POWER ISSUE",
AQ150="AKTIVCO Coupure ENEO &amp; Baisse de tension","POWER ISSUE",
AQ150="Coupure ENEO &amp; Baisse de tension","POWER ISSUE",
AQ150="Defaut GE &amp; POWER Cabinet","POWER ISSUE",
AQ150="Sharing","POWER ISSUE",
AQ150="Sites strategiques &amp; DataCenter","POWER ISSUE",
AQ150="Exclu","Exclu",
AQ150="SAT","TX ISSUE",
AQ150="SPARE-ISSUE","SPARE-ISSUE",
AQ150="Fiber CAmtel","TX ISSUE",
AQ150="Fiber AOF","TX ISSUE",
AQ150="Projet OCM (HUAWEI)","TRAVAUX-HUAWEI",
AQ150="Projet OCM (NOKIA)","TRAVAUX -NOKIA",
AQ150="ACCESS-ISSUE","ACCESS-ISSUE",
AQ150="Projet OCM (ZTE, NOKIA, autres projets)","TRAVAUX OCM",
AQ150="No root CAuse","No root cause",
AQ150="ODU HS","TX ISSUE",
AQ150="IP &amp; VLAN","TX ISSUE",
AQ150="Warehouse HUAWEI","SPARE-ISSUE",
AQ150="SPARE-HS","SPARE-ISSUE",
AQ150="Power Telco","RAN ISSUE",AQ150="no impacts","no impacts"
),"")</f>
        <v>POWER ISSUE</v>
      </c>
      <c r="AQ150" s="67" t="s">
        <v>5327</v>
      </c>
      <c r="AR150" s="48" t="str" cm="1">
        <f t="array" ref="AR150">IFERROR(_xlfn.IFS(
AQ150="MPR ISSUE","ACTIVE",
AQ150="BSS Hardware Issue","ACTIVE",
AQ150="Sites strategiques, MLL, Pylone, etc.","PASSIVE",
AQ150="AKTIVCO DEFAUT GE &amp; POWER Cabinet","PASSIVE",
AQ150="AKTIVCO Coupure ENEO &amp; Baisse de tension","PASSIVE",
AQ150="Coupure ENEO &amp; Baisse de tension","PASSIVE",
AQ150="Defaut GE &amp; POWER Cabinet","PASSIVE",
AQ150="Sharing","PASSIVE",
AQ150="Sites strategiques &amp; DataCenter","PASSIVE",
AQ150="Exclu","Exclu",
AQ150="SAT","ACTIVE",
AQ150="SPARE-ISSUE","SPARE-ISSUE",
AQ150="Fiber CAmtel","ACTIVE",
AQ150="Fiber AOF","ACTIVE",
AQ150="Projet OCM (HUAWEI)","PLANNED WORKS",
AQ150="Projet OCM (NOKIA)","PLANNED WORKS",
AQ150="ACCESS-ISSUE","ACCESS-ISSUE",
AQ150="Projet OCM (ZTE, NOKIA, autres projets)","PLANNED WORKS",
AQ150="No root CAuse","No root cause",
AQ150="ODU HS","ACTIVE",
AQ150="IP &amp; VLAN","ACTIVE",
AQ150="Warehouse HUAWEI","SPARE-ISSUE",
AQ150="SPARE-HS","SPARE-ISSUE",
AQ150="Power Telco","ACTIVE", AQ150="no impacts","no impacts"
),"")</f>
        <v>PASSIVE</v>
      </c>
      <c r="AS150" s="92" t="s">
        <v>6440</v>
      </c>
      <c r="AT150" s="129" t="s">
        <v>1629</v>
      </c>
      <c r="AU150" s="9" t="s">
        <v>5999</v>
      </c>
      <c r="AV150" s="17" t="s">
        <v>5537</v>
      </c>
      <c r="AW150" s="7" t="s">
        <v>6019</v>
      </c>
      <c r="AX150" s="6" t="s">
        <v>6397</v>
      </c>
      <c r="AY150" s="7"/>
      <c r="AZ150" s="3" t="s">
        <v>5537</v>
      </c>
      <c r="BA150" s="18" t="s">
        <v>5537</v>
      </c>
      <c r="BB150" s="18" t="s">
        <v>5537</v>
      </c>
      <c r="BC150" s="18" t="s">
        <v>5537</v>
      </c>
      <c r="BD150" s="18" t="s">
        <v>5537</v>
      </c>
      <c r="BE150" s="18" t="s">
        <v>5537</v>
      </c>
      <c r="BF150" s="18" t="s">
        <v>5537</v>
      </c>
      <c r="BG150" s="18" t="s">
        <v>5537</v>
      </c>
      <c r="BH150" s="18" t="s">
        <v>5537</v>
      </c>
      <c r="BI150" s="18" t="s">
        <v>5537</v>
      </c>
      <c r="BJ150" s="18" t="s">
        <v>5537</v>
      </c>
      <c r="BK150" s="18" t="s">
        <v>5537</v>
      </c>
      <c r="BL150" s="9" t="s">
        <v>5834</v>
      </c>
      <c r="BM150" s="14" t="s">
        <v>6448</v>
      </c>
      <c r="BN150" s="14" t="s">
        <v>5537</v>
      </c>
      <c r="BO150" s="14" t="str">
        <f>_xlfn.XLOOKUP(B150,'[4]cell downs 18042026 17h'!$B:$B,'[4]cell downs 18042026 17h'!$B:$B,"")</f>
        <v/>
      </c>
      <c r="BP150" s="14" t="str">
        <f>_xlfn.XLOOKUP(B150,'[5]Cells Huawei 19042026 15h'!$B:$B,'[5]Cells Huawei 19042026 15h'!$B:$B,"")</f>
        <v/>
      </c>
      <c r="BQ150" s="9" t="str">
        <f>_xlfn.XLOOKUP(B150,'[6]cells down 19042026 9H40'!$B:$B,'[6]cells down 19042026 9H40'!$B:$B,"")</f>
        <v/>
      </c>
      <c r="BR150" s="9" t="s">
        <v>5537</v>
      </c>
      <c r="BS150" s="9" t="s">
        <v>302</v>
      </c>
      <c r="BT150" s="108"/>
    </row>
    <row r="151" spans="1:72" s="9" customFormat="1" x14ac:dyDescent="0.35">
      <c r="A151" s="1" t="s">
        <v>1557</v>
      </c>
      <c r="B151" s="8" t="s">
        <v>1558</v>
      </c>
      <c r="C151" s="3" t="str">
        <f>_xlfn.XLOOKUP(B151,'[1]daily break down'!$D:$D,'[1]daily break down'!$E:$E,"")</f>
        <v>Maroua</v>
      </c>
      <c r="D151" s="1" t="s">
        <v>11</v>
      </c>
      <c r="E151" s="1" t="s">
        <v>12</v>
      </c>
      <c r="F151" s="3" t="s">
        <v>55</v>
      </c>
      <c r="G151" s="1" t="s">
        <v>84</v>
      </c>
      <c r="H151" s="32" t="str">
        <f>_xlfn.XLOOKUP(B151,[2]CALCULATION!$B:$B,[2]CALCULATION!$H:$H,"")</f>
        <v>Huawei</v>
      </c>
      <c r="I151" s="28">
        <v>3.049495195943305</v>
      </c>
      <c r="J151" s="28">
        <v>1.5487982010826613</v>
      </c>
      <c r="K151" s="28">
        <v>1.5409507666230065</v>
      </c>
      <c r="L151" s="28">
        <v>1.9409023978906097</v>
      </c>
      <c r="M151" s="28">
        <v>1.7827409233719427</v>
      </c>
      <c r="N151" s="28">
        <v>1.5409507666230065</v>
      </c>
      <c r="O151" s="28">
        <v>1.5409507666230065</v>
      </c>
      <c r="P151" s="28">
        <v>2.6094324735398771</v>
      </c>
      <c r="Q151" s="28">
        <v>1.93993930366147</v>
      </c>
      <c r="R151" s="28">
        <v>0.40102173596664697</v>
      </c>
      <c r="S151" s="93">
        <v>0</v>
      </c>
      <c r="T151" s="93">
        <f>_xlfn.XLOOKUP(B151,'[3]Nur des jours'!$B:$B,'[3]Nur des jours'!$U:$U,"")</f>
        <v>1.2312803017980611</v>
      </c>
      <c r="U151" s="93">
        <v>0.55713217647881341</v>
      </c>
      <c r="V151" s="93">
        <v>0</v>
      </c>
      <c r="W151" s="93">
        <v>1.2312803017980611</v>
      </c>
      <c r="X151" s="93">
        <v>0</v>
      </c>
      <c r="Y151" s="93">
        <v>0.29914776861768155</v>
      </c>
      <c r="Z151" s="93">
        <v>1.9861321565035257</v>
      </c>
      <c r="AA151" s="93">
        <v>0</v>
      </c>
      <c r="AB151" s="93">
        <v>0</v>
      </c>
      <c r="AC151" s="93">
        <f>_xlfn.XLOOKUP(B151,'[3]Nur des jours'!$B:$B,'[3]Nur des jours'!$N:$N,"")</f>
        <v>0</v>
      </c>
      <c r="AD151" s="93">
        <v>0</v>
      </c>
      <c r="AE151" s="93">
        <v>0</v>
      </c>
      <c r="AF151" s="93">
        <v>0</v>
      </c>
      <c r="AG151" s="93"/>
      <c r="AH151" s="93">
        <v>3.9529845933459469</v>
      </c>
      <c r="AI151" s="93">
        <v>5.0863727923455997</v>
      </c>
      <c r="AJ151" s="93">
        <v>6.5345758064132262</v>
      </c>
      <c r="AK151" s="93">
        <v>1.9807118373618577</v>
      </c>
      <c r="AL151" s="93">
        <v>3.9529845933459469</v>
      </c>
      <c r="AM151" s="49" t="s">
        <v>5559</v>
      </c>
      <c r="AN151" s="49"/>
      <c r="AO151" s="48" t="str" cm="1">
        <f t="array" ref="AO151">IFERROR(_xlfn.IFS(
AQ151="MPR ISSUE","PDH",
AQ151="BSS Hardware Issue","BSS",
AQ151="Sites strategiques, MLL, Pylone, etc.","ENVTECH",
AQ151="AKTIVCO DEFAUT GE &amp; POWER Cabinet","AKTIVCO",
AQ151="AKTIVCO Coupure ENEO &amp; Baisse de tension","AKTIVCO GRID ONLY",
AQ151="Coupure ENEO &amp; Baisse de tension","IHS GRID ONLY",
AQ151="Defaut GE &amp; POWER Cabinet","IHS",
AQ151="Sharing","Partners",
AQ151="Sites strategiques &amp; DataCenter","SST &amp; DC",
AQ151="Exclu","Exclu",
AQ151="SAT","SAT",
AQ151="SPARE-ISSUE","SPARE-ISSUE",
AQ151="Fiber CAmtel","TRANS_FO_CAMTEL",
AQ151="Fiber AOF","Fiber AOF",
AQ151="Projet OCM (HUAWEI)","TRAVAUX-HUAWEI",
AQ151="Projet OCM (NOKIA)","TRAVAUX-NOKIA",
AQ151="ACCESS-ISSUE","ACCESS-ISSUE",
AQ151="Projet OCM (ZTE, NOKIA, autres projets)","TRAVAUX OCM",
AQ151="No root CAuse","No root cause",
AQ151="ODU HS","PDH",
AQ151="IP &amp; VLAN","PDH",
AQ151="Warehouse HUAWEI","SPARE-ISSUE",
AQ151="SPARE-HS","SPARE-ISSUE",
AQ151="Power Telco","BSS",AQ151="no impacts","no impacts"
),"")</f>
        <v>IHS</v>
      </c>
      <c r="AP151" s="48" t="str" cm="1">
        <f t="array" ref="AP151">IFERROR(_xlfn.IFS(
AQ151="MPR ISSUE","TX ISSUE",
AQ151="BSS Hardware Issue","RAN ISSUE",
AQ151="Sites strategiques, MLL, Pylone, etc.","ENVTECH",
AQ151="AKTIVCO DEFAUT GE &amp; POWER Cabinet","POWER ISSUE",
AQ151="AKTIVCO Coupure ENEO &amp; Baisse de tension","POWER ISSUE",
AQ151="Coupure ENEO &amp; Baisse de tension","POWER ISSUE",
AQ151="Defaut GE &amp; POWER Cabinet","POWER ISSUE",
AQ151="Sharing","POWER ISSUE",
AQ151="Sites strategiques &amp; DataCenter","POWER ISSUE",
AQ151="Exclu","Exclu",
AQ151="SAT","TX ISSUE",
AQ151="SPARE-ISSUE","SPARE-ISSUE",
AQ151="Fiber CAmtel","TX ISSUE",
AQ151="Fiber AOF","TX ISSUE",
AQ151="Projet OCM (HUAWEI)","TRAVAUX-HUAWEI",
AQ151="Projet OCM (NOKIA)","TRAVAUX -NOKIA",
AQ151="ACCESS-ISSUE","ACCESS-ISSUE",
AQ151="Projet OCM (ZTE, NOKIA, autres projets)","TRAVAUX OCM",
AQ151="No root CAuse","No root cause",
AQ151="ODU HS","TX ISSUE",
AQ151="IP &amp; VLAN","TX ISSUE",
AQ151="Warehouse HUAWEI","SPARE-ISSUE",
AQ151="SPARE-HS","SPARE-ISSUE",
AQ151="Power Telco","RAN ISSUE",AQ151="no impacts","no impacts"
),"")</f>
        <v>POWER ISSUE</v>
      </c>
      <c r="AQ151" s="67" t="s">
        <v>5330</v>
      </c>
      <c r="AR151" s="48" t="str" cm="1">
        <f t="array" ref="AR151">IFERROR(_xlfn.IFS(
AQ151="MPR ISSUE","ACTIVE",
AQ151="BSS Hardware Issue","ACTIVE",
AQ151="Sites strategiques, MLL, Pylone, etc.","PASSIVE",
AQ151="AKTIVCO DEFAUT GE &amp; POWER Cabinet","PASSIVE",
AQ151="AKTIVCO Coupure ENEO &amp; Baisse de tension","PASSIVE",
AQ151="Coupure ENEO &amp; Baisse de tension","PASSIVE",
AQ151="Defaut GE &amp; POWER Cabinet","PASSIVE",
AQ151="Sharing","PASSIVE",
AQ151="Sites strategiques &amp; DataCenter","PASSIVE",
AQ151="Exclu","Exclu",
AQ151="SAT","ACTIVE",
AQ151="SPARE-ISSUE","SPARE-ISSUE",
AQ151="Fiber CAmtel","ACTIVE",
AQ151="Fiber AOF","ACTIVE",
AQ151="Projet OCM (HUAWEI)","PLANNED WORKS",
AQ151="Projet OCM (NOKIA)","PLANNED WORKS",
AQ151="ACCESS-ISSUE","ACCESS-ISSUE",
AQ151="Projet OCM (ZTE, NOKIA, autres projets)","PLANNED WORKS",
AQ151="No root CAuse","No root cause",
AQ151="ODU HS","ACTIVE",
AQ151="IP &amp; VLAN","ACTIVE",
AQ151="Warehouse HUAWEI","SPARE-ISSUE",
AQ151="SPARE-HS","SPARE-ISSUE",
AQ151="Power Telco","ACTIVE", AQ151="no impacts","no impacts"
),"")</f>
        <v>PASSIVE</v>
      </c>
      <c r="AS151" s="92" t="s">
        <v>6064</v>
      </c>
      <c r="AT151" s="98" t="s">
        <v>1558</v>
      </c>
      <c r="AV151" s="17" t="s">
        <v>5537</v>
      </c>
      <c r="AW151" s="7" t="s">
        <v>6019</v>
      </c>
      <c r="AX151" s="6" t="s">
        <v>5537</v>
      </c>
      <c r="AY151" s="7"/>
      <c r="AZ151" s="3" t="s">
        <v>5882</v>
      </c>
      <c r="BA151" s="18" t="s">
        <v>5537</v>
      </c>
      <c r="BB151" s="18" t="s">
        <v>5537</v>
      </c>
      <c r="BC151" s="18" t="s">
        <v>5537</v>
      </c>
      <c r="BD151" s="18" t="s">
        <v>5537</v>
      </c>
      <c r="BE151" s="18" t="s">
        <v>5537</v>
      </c>
      <c r="BF151" s="18" t="s">
        <v>5537</v>
      </c>
      <c r="BG151" s="18" t="s">
        <v>5537</v>
      </c>
      <c r="BH151" s="18" t="s">
        <v>5537</v>
      </c>
      <c r="BI151" s="18" t="s">
        <v>5537</v>
      </c>
      <c r="BJ151" s="18" t="s">
        <v>5537</v>
      </c>
      <c r="BK151" s="18" t="s">
        <v>5537</v>
      </c>
      <c r="BL151" s="9" t="s">
        <v>5537</v>
      </c>
      <c r="BM151" s="14" t="s">
        <v>6448</v>
      </c>
      <c r="BN151" s="14" t="s">
        <v>5537</v>
      </c>
      <c r="BO151" s="14" t="str">
        <f>_xlfn.XLOOKUP(B151,'[4]cell downs 18042026 17h'!$B:$B,'[4]cell downs 18042026 17h'!$B:$B,"")</f>
        <v/>
      </c>
      <c r="BP151" s="14" t="str">
        <f>_xlfn.XLOOKUP(B151,'[5]Cells Huawei 19042026 15h'!$B:$B,'[5]Cells Huawei 19042026 15h'!$B:$B,"")</f>
        <v/>
      </c>
      <c r="BQ151" s="9" t="str">
        <f>_xlfn.XLOOKUP(B151,'[6]cells down 19042026 9H40'!$B:$B,'[6]cells down 19042026 9H40'!$B:$B,"")</f>
        <v/>
      </c>
      <c r="BR151" s="9" t="s">
        <v>1558</v>
      </c>
      <c r="BS151" s="9" t="s">
        <v>5537</v>
      </c>
      <c r="BT151" s="108"/>
    </row>
    <row r="152" spans="1:72" s="9" customFormat="1" x14ac:dyDescent="0.35">
      <c r="A152" s="1" t="s">
        <v>1873</v>
      </c>
      <c r="B152" s="8" t="s">
        <v>1874</v>
      </c>
      <c r="C152" s="3" t="str">
        <f>_xlfn.XLOOKUP(B152,'[1]daily break down'!$D:$D,'[1]daily break down'!$E:$E,"")</f>
        <v>EXTREME-NORD</v>
      </c>
      <c r="D152" s="1" t="s">
        <v>11</v>
      </c>
      <c r="E152" s="1" t="s">
        <v>12</v>
      </c>
      <c r="F152" s="3" t="s">
        <v>55</v>
      </c>
      <c r="G152" s="1" t="s">
        <v>1875</v>
      </c>
      <c r="H152" s="33" t="str">
        <f>_xlfn.XLOOKUP(B152,[2]CALCULATION!$B:$B,[2]CALCULATION!$H:$H,"")</f>
        <v>NOKIA</v>
      </c>
      <c r="I152" s="28">
        <v>4.6876895332991761</v>
      </c>
      <c r="J152" s="28">
        <v>1.8823301070117275</v>
      </c>
      <c r="K152" s="28">
        <v>1.362283766148592</v>
      </c>
      <c r="L152" s="28">
        <v>0.30649760972556783</v>
      </c>
      <c r="M152" s="28">
        <v>2.3236044235416293</v>
      </c>
      <c r="N152" s="28">
        <v>7.7729756139394382E-2</v>
      </c>
      <c r="O152" s="28">
        <v>8.8744708454262859</v>
      </c>
      <c r="P152" s="28">
        <v>3.7355210727714008</v>
      </c>
      <c r="Q152" s="28">
        <v>3.7353992506790616</v>
      </c>
      <c r="R152" s="28">
        <v>8.9425082683423099E-2</v>
      </c>
      <c r="S152" s="93">
        <v>0.2283569324336959</v>
      </c>
      <c r="T152" s="93">
        <f>_xlfn.XLOOKUP(B152,'[3]Nur des jours'!$B:$B,'[3]Nur des jours'!$U:$U,"")</f>
        <v>4.9913417229006471</v>
      </c>
      <c r="U152" s="93">
        <v>2.3851016535055876</v>
      </c>
      <c r="V152" s="93">
        <v>3.9357413250195168</v>
      </c>
      <c r="W152" s="93">
        <v>4.9913417229006471</v>
      </c>
      <c r="X152" s="93">
        <v>0.27593266393779775</v>
      </c>
      <c r="Y152" s="93">
        <v>1.1990304237236893</v>
      </c>
      <c r="Z152" s="93">
        <v>1.0100442362261528</v>
      </c>
      <c r="AA152" s="93">
        <v>4.8036473420521211E-2</v>
      </c>
      <c r="AB152" s="93">
        <v>1.5412982105461215</v>
      </c>
      <c r="AC152" s="93">
        <f>_xlfn.XLOOKUP(B152,'[3]Nur des jours'!$B:$B,'[3]Nur des jours'!$N:$N,"")</f>
        <v>4.3655634600622664</v>
      </c>
      <c r="AD152" s="93">
        <v>4.3655634600622664</v>
      </c>
      <c r="AE152" s="93">
        <v>1.5050645912574632</v>
      </c>
      <c r="AF152" s="93">
        <v>2.5970672615345864</v>
      </c>
      <c r="AG152" s="93"/>
      <c r="AH152" s="93">
        <v>3.9406992017118134</v>
      </c>
      <c r="AI152" s="93">
        <v>1.1908794248008665</v>
      </c>
      <c r="AJ152" s="93">
        <v>11.231033639889979</v>
      </c>
      <c r="AK152" s="93">
        <v>4.8744716078819028E-4</v>
      </c>
      <c r="AL152" s="93">
        <v>3.9406992017118134</v>
      </c>
      <c r="AM152" s="49" t="s">
        <v>5601</v>
      </c>
      <c r="AN152" s="49"/>
      <c r="AO152" s="48" t="str" cm="1">
        <f t="array" ref="AO152">IFERROR(_xlfn.IFS(
AQ152="MPR ISSUE","PDH",
AQ152="BSS Hardware Issue","BSS",
AQ152="Sites strategiques, MLL, Pylone, etc.","ENVTECH",
AQ152="AKTIVCO DEFAUT GE &amp; POWER Cabinet","AKTIVCO",
AQ152="AKTIVCO Coupure ENEO &amp; Baisse de tension","AKTIVCO GRID ONLY",
AQ152="Coupure ENEO &amp; Baisse de tension","IHS GRID ONLY",
AQ152="Defaut GE &amp; POWER Cabinet","IHS",
AQ152="Sharing","Partners",
AQ152="Sites strategiques &amp; DataCenter","SST &amp; DC",
AQ152="Exclu","Exclu",
AQ152="SAT","SAT",
AQ152="SPARE-ISSUE","SPARE-ISSUE",
AQ152="Fiber CAmtel","TRANS_FO_CAMTEL",
AQ152="Fiber AOF","Fiber AOF",
AQ152="Projet OCM (HUAWEI)","TRAVAUX-HUAWEI",
AQ152="Projet OCM (NOKIA)","TRAVAUX-NOKIA",
AQ152="ACCESS-ISSUE","ACCESS-ISSUE",
AQ152="Projet OCM (ZTE, NOKIA, autres projets)","TRAVAUX OCM",
AQ152="No root CAuse","No root cause",
AQ152="ODU HS","PDH",
AQ152="IP &amp; VLAN","PDH",
AQ152="Warehouse HUAWEI","SPARE-ISSUE",
AQ152="SPARE-HS","SPARE-ISSUE",
AQ152="Power Telco","BSS",AQ152="no impacts","no impacts"
),"")</f>
        <v>IHS</v>
      </c>
      <c r="AP152" s="48" t="str" cm="1">
        <f t="array" ref="AP152">IFERROR(_xlfn.IFS(
AQ152="MPR ISSUE","TX ISSUE",
AQ152="BSS Hardware Issue","RAN ISSUE",
AQ152="Sites strategiques, MLL, Pylone, etc.","ENVTECH",
AQ152="AKTIVCO DEFAUT GE &amp; POWER Cabinet","POWER ISSUE",
AQ152="AKTIVCO Coupure ENEO &amp; Baisse de tension","POWER ISSUE",
AQ152="Coupure ENEO &amp; Baisse de tension","POWER ISSUE",
AQ152="Defaut GE &amp; POWER Cabinet","POWER ISSUE",
AQ152="Sharing","POWER ISSUE",
AQ152="Sites strategiques &amp; DataCenter","POWER ISSUE",
AQ152="Exclu","Exclu",
AQ152="SAT","TX ISSUE",
AQ152="SPARE-ISSUE","SPARE-ISSUE",
AQ152="Fiber CAmtel","TX ISSUE",
AQ152="Fiber AOF","TX ISSUE",
AQ152="Projet OCM (HUAWEI)","TRAVAUX-HUAWEI",
AQ152="Projet OCM (NOKIA)","TRAVAUX -NOKIA",
AQ152="ACCESS-ISSUE","ACCESS-ISSUE",
AQ152="Projet OCM (ZTE, NOKIA, autres projets)","TRAVAUX OCM",
AQ152="No root CAuse","No root cause",
AQ152="ODU HS","TX ISSUE",
AQ152="IP &amp; VLAN","TX ISSUE",
AQ152="Warehouse HUAWEI","SPARE-ISSUE",
AQ152="SPARE-HS","SPARE-ISSUE",
AQ152="Power Telco","RAN ISSUE",AQ152="no impacts","no impacts"
),"")</f>
        <v>POWER ISSUE</v>
      </c>
      <c r="AQ152" s="67" t="s">
        <v>5330</v>
      </c>
      <c r="AR152" s="48" t="str" cm="1">
        <f t="array" ref="AR152">IFERROR(_xlfn.IFS(
AQ152="MPR ISSUE","ACTIVE",
AQ152="BSS Hardware Issue","ACTIVE",
AQ152="Sites strategiques, MLL, Pylone, etc.","PASSIVE",
AQ152="AKTIVCO DEFAUT GE &amp; POWER Cabinet","PASSIVE",
AQ152="AKTIVCO Coupure ENEO &amp; Baisse de tension","PASSIVE",
AQ152="Coupure ENEO &amp; Baisse de tension","PASSIVE",
AQ152="Defaut GE &amp; POWER Cabinet","PASSIVE",
AQ152="Sharing","PASSIVE",
AQ152="Sites strategiques &amp; DataCenter","PASSIVE",
AQ152="Exclu","Exclu",
AQ152="SAT","ACTIVE",
AQ152="SPARE-ISSUE","SPARE-ISSUE",
AQ152="Fiber CAmtel","ACTIVE",
AQ152="Fiber AOF","ACTIVE",
AQ152="Projet OCM (HUAWEI)","PLANNED WORKS",
AQ152="Projet OCM (NOKIA)","PLANNED WORKS",
AQ152="ACCESS-ISSUE","ACCESS-ISSUE",
AQ152="Projet OCM (ZTE, NOKIA, autres projets)","PLANNED WORKS",
AQ152="No root CAuse","No root cause",
AQ152="ODU HS","ACTIVE",
AQ152="IP &amp; VLAN","ACTIVE",
AQ152="Warehouse HUAWEI","SPARE-ISSUE",
AQ152="SPARE-HS","SPARE-ISSUE",
AQ152="Power Telco","ACTIVE", AQ152="no impacts","no impacts"
),"")</f>
        <v>PASSIVE</v>
      </c>
      <c r="AS152" s="92" t="s">
        <v>5732</v>
      </c>
      <c r="AT152" s="98" t="s">
        <v>1874</v>
      </c>
      <c r="AV152" s="17" t="s">
        <v>5537</v>
      </c>
      <c r="AW152" s="7" t="s">
        <v>5537</v>
      </c>
      <c r="AX152" s="6" t="s">
        <v>5537</v>
      </c>
      <c r="AY152" s="7"/>
      <c r="AZ152" s="3" t="s">
        <v>5537</v>
      </c>
      <c r="BA152" s="18" t="s">
        <v>5537</v>
      </c>
      <c r="BB152" s="18" t="s">
        <v>5537</v>
      </c>
      <c r="BC152" s="18" t="s">
        <v>5537</v>
      </c>
      <c r="BD152" s="18" t="s">
        <v>5537</v>
      </c>
      <c r="BE152" s="18" t="s">
        <v>5537</v>
      </c>
      <c r="BF152" s="18" t="s">
        <v>5537</v>
      </c>
      <c r="BG152" s="18" t="s">
        <v>5537</v>
      </c>
      <c r="BH152" s="18" t="s">
        <v>5537</v>
      </c>
      <c r="BI152" s="18" t="s">
        <v>5871</v>
      </c>
      <c r="BJ152" s="18" t="s">
        <v>5710</v>
      </c>
      <c r="BK152" s="18" t="s">
        <v>5537</v>
      </c>
      <c r="BL152" s="9" t="s">
        <v>6249</v>
      </c>
      <c r="BM152" s="14" t="s">
        <v>5537</v>
      </c>
      <c r="BN152" s="14" t="s">
        <v>5537</v>
      </c>
      <c r="BO152" s="14" t="str">
        <f>_xlfn.XLOOKUP(B152,'[4]cell downs 18042026 17h'!$B:$B,'[4]cell downs 18042026 17h'!$B:$B,"")</f>
        <v/>
      </c>
      <c r="BP152" s="14" t="str">
        <f>_xlfn.XLOOKUP(B152,'[5]Cells Huawei 19042026 15h'!$B:$B,'[5]Cells Huawei 19042026 15h'!$B:$B,"")</f>
        <v/>
      </c>
      <c r="BQ152" s="9" t="str">
        <f>_xlfn.XLOOKUP(B152,'[6]cells down 19042026 9H40'!$B:$B,'[6]cells down 19042026 9H40'!$B:$B,"")</f>
        <v/>
      </c>
      <c r="BR152" s="9" t="s">
        <v>1874</v>
      </c>
      <c r="BS152" s="9" t="s">
        <v>5459</v>
      </c>
      <c r="BT152" s="108"/>
    </row>
    <row r="153" spans="1:72" s="9" customFormat="1" x14ac:dyDescent="0.35">
      <c r="A153" s="1" t="s">
        <v>1628</v>
      </c>
      <c r="B153" s="1" t="s">
        <v>1629</v>
      </c>
      <c r="C153" s="3" t="str">
        <f>_xlfn.XLOOKUP(B153,'[1]daily break down'!$D:$D,'[1]daily break down'!$E:$E,"")</f>
        <v>Douala</v>
      </c>
      <c r="D153" s="1" t="s">
        <v>21</v>
      </c>
      <c r="E153" s="1" t="s">
        <v>30</v>
      </c>
      <c r="F153" s="3" t="s">
        <v>31</v>
      </c>
      <c r="G153" s="1" t="s">
        <v>32</v>
      </c>
      <c r="H153" s="34" t="str">
        <f>_xlfn.XLOOKUP(B153,[2]CALCULATION!$B:$B,[2]CALCULATION!$H:$H,"")</f>
        <v>ZTE</v>
      </c>
      <c r="I153" s="28">
        <v>11.803807717880451</v>
      </c>
      <c r="J153" s="28">
        <v>11.495867255652296</v>
      </c>
      <c r="K153" s="28">
        <v>34.0139555920818</v>
      </c>
      <c r="L153" s="28">
        <v>0</v>
      </c>
      <c r="M153" s="28">
        <v>9.9608377350306618</v>
      </c>
      <c r="N153" s="28">
        <v>0.32340347512933976</v>
      </c>
      <c r="O153" s="28">
        <v>26.663138888175482</v>
      </c>
      <c r="P153" s="28">
        <v>6.7139617273487371</v>
      </c>
      <c r="Q153" s="28">
        <v>3.9261963057132179</v>
      </c>
      <c r="R153" s="28">
        <v>0.81135338281497393</v>
      </c>
      <c r="S153" s="93">
        <v>1.0646471650786318</v>
      </c>
      <c r="T153" s="93">
        <f>_xlfn.XLOOKUP(B153,'[3]Nur des jours'!$B:$B,'[3]Nur des jours'!$U:$U,"")</f>
        <v>2.1525156021265119</v>
      </c>
      <c r="U153" s="93">
        <v>0</v>
      </c>
      <c r="V153" s="93">
        <v>0.28136619553523801</v>
      </c>
      <c r="W153" s="93">
        <v>2.1525156021265119</v>
      </c>
      <c r="X153" s="93">
        <v>1.5634586354595605</v>
      </c>
      <c r="Y153" s="93">
        <v>17.97046439690326</v>
      </c>
      <c r="Z153" s="93">
        <v>29.527666486889082</v>
      </c>
      <c r="AA153" s="93">
        <v>1.9482504501573774</v>
      </c>
      <c r="AB153" s="93">
        <v>1.7844174207337791</v>
      </c>
      <c r="AC153" s="93">
        <f>_xlfn.XLOOKUP(B153,'[3]Nur des jours'!$B:$B,'[3]Nur des jours'!$N:$N,"")</f>
        <v>2.7663276574980102</v>
      </c>
      <c r="AD153" s="93">
        <v>2.7663276574980102</v>
      </c>
      <c r="AE153" s="93">
        <v>4.5505667274486132</v>
      </c>
      <c r="AF153" s="93">
        <v>0</v>
      </c>
      <c r="AG153" s="93"/>
      <c r="AH153" s="93">
        <v>3.890044601963857</v>
      </c>
      <c r="AI153" s="93">
        <v>3.3936628978174239</v>
      </c>
      <c r="AJ153" s="93">
        <v>2.8864527338317854</v>
      </c>
      <c r="AK153" s="93">
        <v>4.6720380329505096</v>
      </c>
      <c r="AL153" s="93">
        <v>3.890044601963857</v>
      </c>
      <c r="AM153" s="49" t="s">
        <v>5559</v>
      </c>
      <c r="AN153" s="49"/>
      <c r="AO153" s="48" t="str" cm="1">
        <f t="array" ref="AO153">IFERROR(_xlfn.IFS(
AQ153="MPR ISSUE","PDH",
AQ153="BSS Hardware Issue","BSS",
AQ153="Sites strategiques, MLL, Pylone, etc.","ENVTECH",
AQ153="AKTIVCO DEFAUT GE &amp; POWER Cabinet","AKTIVCO",
AQ153="AKTIVCO Coupure ENEO &amp; Baisse de tension","AKTIVCO GRID ONLY",
AQ153="Coupure ENEO &amp; Baisse de tension","IHS GRID ONLY",
AQ153="Defaut GE &amp; POWER Cabinet","IHS",
AQ153="Sharing","Partners",
AQ153="Sites strategiques &amp; DataCenter","SST &amp; DC",
AQ153="Exclu","Exclu",
AQ153="SAT","SAT",
AQ153="SPARE-ISSUE","SPARE-ISSUE",
AQ153="Fiber CAmtel","TRANS_FO_CAMTEL",
AQ153="Fiber AOF","Fiber AOF",
AQ153="Projet OCM (HUAWEI)","TRAVAUX-HUAWEI",
AQ153="Projet OCM (NOKIA)","TRAVAUX-NOKIA",
AQ153="ACCESS-ISSUE","ACCESS-ISSUE",
AQ153="Projet OCM (ZTE, NOKIA, autres projets)","TRAVAUX OCM",
AQ153="No root CAuse","No root cause",
AQ153="ODU HS","PDH",
AQ153="IP &amp; VLAN","PDH",
AQ153="Warehouse HUAWEI","SPARE-ISSUE",
AQ153="SPARE-HS","SPARE-ISSUE",
AQ153="Power Telco","BSS",AQ153="no impacts","no impacts"
),"")</f>
        <v>AKTIVCO GRID ONLY</v>
      </c>
      <c r="AP153" s="48" t="str" cm="1">
        <f t="array" ref="AP153">IFERROR(_xlfn.IFS(
AQ153="MPR ISSUE","TX ISSUE",
AQ153="BSS Hardware Issue","RAN ISSUE",
AQ153="Sites strategiques, MLL, Pylone, etc.","ENVTECH",
AQ153="AKTIVCO DEFAUT GE &amp; POWER Cabinet","POWER ISSUE",
AQ153="AKTIVCO Coupure ENEO &amp; Baisse de tension","POWER ISSUE",
AQ153="Coupure ENEO &amp; Baisse de tension","POWER ISSUE",
AQ153="Defaut GE &amp; POWER Cabinet","POWER ISSUE",
AQ153="Sharing","POWER ISSUE",
AQ153="Sites strategiques &amp; DataCenter","POWER ISSUE",
AQ153="Exclu","Exclu",
AQ153="SAT","TX ISSUE",
AQ153="SPARE-ISSUE","SPARE-ISSUE",
AQ153="Fiber CAmtel","TX ISSUE",
AQ153="Fiber AOF","TX ISSUE",
AQ153="Projet OCM (HUAWEI)","TRAVAUX-HUAWEI",
AQ153="Projet OCM (NOKIA)","TRAVAUX -NOKIA",
AQ153="ACCESS-ISSUE","ACCESS-ISSUE",
AQ153="Projet OCM (ZTE, NOKIA, autres projets)","TRAVAUX OCM",
AQ153="No root CAuse","No root cause",
AQ153="ODU HS","TX ISSUE",
AQ153="IP &amp; VLAN","TX ISSUE",
AQ153="Warehouse HUAWEI","SPARE-ISSUE",
AQ153="SPARE-HS","SPARE-ISSUE",
AQ153="Power Telco","RAN ISSUE",AQ153="no impacts","no impacts"
),"")</f>
        <v>POWER ISSUE</v>
      </c>
      <c r="AQ153" s="67" t="s">
        <v>5327</v>
      </c>
      <c r="AR153" s="48" t="str" cm="1">
        <f t="array" ref="AR153">IFERROR(_xlfn.IFS(
AQ153="MPR ISSUE","ACTIVE",
AQ153="BSS Hardware Issue","ACTIVE",
AQ153="Sites strategiques, MLL, Pylone, etc.","PASSIVE",
AQ153="AKTIVCO DEFAUT GE &amp; POWER Cabinet","PASSIVE",
AQ153="AKTIVCO Coupure ENEO &amp; Baisse de tension","PASSIVE",
AQ153="Coupure ENEO &amp; Baisse de tension","PASSIVE",
AQ153="Defaut GE &amp; POWER Cabinet","PASSIVE",
AQ153="Sharing","PASSIVE",
AQ153="Sites strategiques &amp; DataCenter","PASSIVE",
AQ153="Exclu","Exclu",
AQ153="SAT","ACTIVE",
AQ153="SPARE-ISSUE","SPARE-ISSUE",
AQ153="Fiber CAmtel","ACTIVE",
AQ153="Fiber AOF","ACTIVE",
AQ153="Projet OCM (HUAWEI)","PLANNED WORKS",
AQ153="Projet OCM (NOKIA)","PLANNED WORKS",
AQ153="ACCESS-ISSUE","ACCESS-ISSUE",
AQ153="Projet OCM (ZTE, NOKIA, autres projets)","PLANNED WORKS",
AQ153="No root CAuse","No root cause",
AQ153="ODU HS","ACTIVE",
AQ153="IP &amp; VLAN","ACTIVE",
AQ153="Warehouse HUAWEI","SPARE-ISSUE",
AQ153="SPARE-HS","SPARE-ISSUE",
AQ153="Power Telco","ACTIVE", AQ153="no impacts","no impacts"
),"")</f>
        <v>PASSIVE</v>
      </c>
      <c r="AS153" s="92" t="s">
        <v>6441</v>
      </c>
      <c r="AT153" s="98" t="s">
        <v>1629</v>
      </c>
      <c r="AV153" s="17" t="s">
        <v>5537</v>
      </c>
      <c r="AW153" s="7" t="s">
        <v>6019</v>
      </c>
      <c r="AX153" s="6" t="s">
        <v>6397</v>
      </c>
      <c r="AY153" s="7"/>
      <c r="AZ153" s="3" t="s">
        <v>5537</v>
      </c>
      <c r="BA153" s="18" t="s">
        <v>5537</v>
      </c>
      <c r="BB153" s="18" t="s">
        <v>5537</v>
      </c>
      <c r="BC153" s="18" t="s">
        <v>5537</v>
      </c>
      <c r="BD153" s="18" t="s">
        <v>5537</v>
      </c>
      <c r="BE153" s="18" t="s">
        <v>5537</v>
      </c>
      <c r="BF153" s="18" t="s">
        <v>5537</v>
      </c>
      <c r="BG153" s="18" t="s">
        <v>5537</v>
      </c>
      <c r="BH153" s="18" t="s">
        <v>5537</v>
      </c>
      <c r="BI153" s="18" t="s">
        <v>5537</v>
      </c>
      <c r="BJ153" s="18" t="s">
        <v>5537</v>
      </c>
      <c r="BK153" s="18" t="s">
        <v>5537</v>
      </c>
      <c r="BL153" s="9" t="s">
        <v>5833</v>
      </c>
      <c r="BM153" s="14" t="s">
        <v>6448</v>
      </c>
      <c r="BN153" s="14" t="s">
        <v>5537</v>
      </c>
      <c r="BO153" s="14" t="str">
        <f>_xlfn.XLOOKUP(B153,'[4]cell downs 18042026 17h'!$B:$B,'[4]cell downs 18042026 17h'!$B:$B,"")</f>
        <v/>
      </c>
      <c r="BP153" s="14" t="str">
        <f>_xlfn.XLOOKUP(B153,'[5]Cells Huawei 19042026 15h'!$B:$B,'[5]Cells Huawei 19042026 15h'!$B:$B,"")</f>
        <v/>
      </c>
      <c r="BQ153" s="9" t="str">
        <f>_xlfn.XLOOKUP(B153,'[6]cells down 19042026 9H40'!$B:$B,'[6]cells down 19042026 9H40'!$B:$B,"")</f>
        <v/>
      </c>
      <c r="BR153" s="9" t="s">
        <v>5537</v>
      </c>
      <c r="BS153" s="9" t="s">
        <v>5459</v>
      </c>
      <c r="BT153" s="108"/>
    </row>
    <row r="154" spans="1:72" s="9" customFormat="1" ht="24" customHeight="1" x14ac:dyDescent="0.35">
      <c r="A154" s="16" t="s">
        <v>3030</v>
      </c>
      <c r="B154" s="8" t="s">
        <v>3031</v>
      </c>
      <c r="C154" s="3" t="str">
        <f>_xlfn.XLOOKUP(B154,'[1]daily break down'!$D:$D,'[1]daily break down'!$E:$E,"")</f>
        <v>Yaounde</v>
      </c>
      <c r="D154" s="1" t="s">
        <v>11</v>
      </c>
      <c r="E154" s="1" t="s">
        <v>12</v>
      </c>
      <c r="F154" s="3" t="s">
        <v>37</v>
      </c>
      <c r="G154" s="1" t="s">
        <v>38</v>
      </c>
      <c r="H154" s="34" t="str">
        <f>_xlfn.XLOOKUP(B154,[2]CALCULATION!$B:$B,[2]CALCULATION!$H:$H,"")</f>
        <v>ZTE</v>
      </c>
      <c r="I154" s="28">
        <v>5.7591608096269482</v>
      </c>
      <c r="J154" s="28">
        <v>0</v>
      </c>
      <c r="K154" s="28">
        <v>9.0566527695736171E-2</v>
      </c>
      <c r="L154" s="28">
        <v>0</v>
      </c>
      <c r="M154" s="28">
        <v>0</v>
      </c>
      <c r="N154" s="28">
        <v>0.32948523683557179</v>
      </c>
      <c r="O154" s="28">
        <v>6.3307572346211689</v>
      </c>
      <c r="P154" s="28">
        <v>5.3269455216831743</v>
      </c>
      <c r="Q154" s="28">
        <v>9.2457045997380387</v>
      </c>
      <c r="R154" s="28">
        <v>9.2457045997380387</v>
      </c>
      <c r="S154" s="93">
        <v>9.579505925526421</v>
      </c>
      <c r="T154" s="93">
        <f>_xlfn.XLOOKUP(B154,'[3]Nur des jours'!$B:$B,'[3]Nur des jours'!$U:$U,"")</f>
        <v>1.8646396030054249</v>
      </c>
      <c r="U154" s="93">
        <v>10.239047121703722</v>
      </c>
      <c r="V154" s="93">
        <v>9.2457045997380387</v>
      </c>
      <c r="W154" s="93">
        <v>1.8646396030054246</v>
      </c>
      <c r="X154" s="93">
        <v>0</v>
      </c>
      <c r="Y154" s="93">
        <v>0</v>
      </c>
      <c r="Z154" s="93">
        <v>4.3411294027674332</v>
      </c>
      <c r="AA154" s="93">
        <v>0</v>
      </c>
      <c r="AB154" s="93">
        <v>2.2828900246267478E-3</v>
      </c>
      <c r="AC154" s="93">
        <f>_xlfn.XLOOKUP(B154,'[3]Nur des jours'!$B:$B,'[3]Nur des jours'!$N:$N,"")</f>
        <v>0.21662486124309077</v>
      </c>
      <c r="AD154" s="93">
        <v>0.21662486124309077</v>
      </c>
      <c r="AE154" s="93">
        <v>0.43312487693795931</v>
      </c>
      <c r="AF154" s="93">
        <v>0</v>
      </c>
      <c r="AG154" s="93"/>
      <c r="AH154" s="93">
        <v>3.8034731318112156</v>
      </c>
      <c r="AI154" s="93">
        <v>0</v>
      </c>
      <c r="AJ154" s="93">
        <v>0</v>
      </c>
      <c r="AK154" s="93">
        <v>7.293492964035484</v>
      </c>
      <c r="AL154" s="93">
        <v>3.8034731318112156</v>
      </c>
      <c r="AM154" s="49" t="s">
        <v>5559</v>
      </c>
      <c r="AN154" s="49"/>
      <c r="AO154" s="48" t="str" cm="1">
        <f t="array" ref="AO154">IFERROR(_xlfn.IFS(
AQ154="MPR ISSUE","PDH",
AQ154="BSS Hardware Issue","BSS",
AQ154="Sites strategiques, MLL, Pylone, etc.","ENVTECH",
AQ154="AKTIVCO DEFAUT GE &amp; POWER Cabinet","AKTIVCO",
AQ154="AKTIVCO Coupure ENEO &amp; Baisse de tension","AKTIVCO GRID ONLY",
AQ154="Coupure ENEO &amp; Baisse de tension","IHS GRID ONLY",
AQ154="Defaut GE &amp; POWER Cabinet","IHS",
AQ154="Sharing","Partners",
AQ154="Sites strategiques &amp; DataCenter","SST &amp; DC",
AQ154="Exclu","Exclu",
AQ154="SAT","SAT",
AQ154="SPARE-ISSUE","SPARE-ISSUE",
AQ154="Fiber CAmtel","TRANS_FO_CAMTEL",
AQ154="Fiber AOF","Fiber AOF",
AQ154="Projet OCM (HUAWEI)","TRAVAUX-HUAWEI",
AQ154="Projet OCM (NOKIA)","TRAVAUX-NOKIA",
AQ154="ACCESS-ISSUE","ACCESS-ISSUE",
AQ154="Projet OCM (ZTE, NOKIA, autres projets)","TRAVAUX OCM",
AQ154="No root CAuse","No root cause",
AQ154="ODU HS","PDH",
AQ154="IP &amp; VLAN","PDH",
AQ154="Warehouse HUAWEI","SPARE-ISSUE",
AQ154="SPARE-HS","SPARE-ISSUE",
AQ154="Power Telco","BSS",AQ154="no impacts","no impacts"
),"")</f>
        <v>BSS</v>
      </c>
      <c r="AP154" s="48" t="str" cm="1">
        <f t="array" ref="AP154">IFERROR(_xlfn.IFS(
AQ154="MPR ISSUE","TX ISSUE",
AQ154="BSS Hardware Issue","RAN ISSUE",
AQ154="Sites strategiques, MLL, Pylone, etc.","ENVTECH",
AQ154="AKTIVCO DEFAUT GE &amp; POWER Cabinet","POWER ISSUE",
AQ154="AKTIVCO Coupure ENEO &amp; Baisse de tension","POWER ISSUE",
AQ154="Coupure ENEO &amp; Baisse de tension","POWER ISSUE",
AQ154="Defaut GE &amp; POWER Cabinet","POWER ISSUE",
AQ154="Sharing","POWER ISSUE",
AQ154="Sites strategiques &amp; DataCenter","POWER ISSUE",
AQ154="Exclu","Exclu",
AQ154="SAT","TX ISSUE",
AQ154="SPARE-ISSUE","SPARE-ISSUE",
AQ154="Fiber CAmtel","TX ISSUE",
AQ154="Fiber AOF","TX ISSUE",
AQ154="Projet OCM (HUAWEI)","TRAVAUX-HUAWEI",
AQ154="Projet OCM (NOKIA)","TRAVAUX -NOKIA",
AQ154="ACCESS-ISSUE","ACCESS-ISSUE",
AQ154="Projet OCM (ZTE, NOKIA, autres projets)","TRAVAUX OCM",
AQ154="No root CAuse","No root cause",
AQ154="ODU HS","TX ISSUE",
AQ154="IP &amp; VLAN","TX ISSUE",
AQ154="Warehouse HUAWEI","SPARE-ISSUE",
AQ154="SPARE-HS","SPARE-ISSUE",
AQ154="Power Telco","RAN ISSUE",AQ154="no impacts","no impacts"
),"")</f>
        <v>RAN ISSUE</v>
      </c>
      <c r="AQ154" s="67" t="s">
        <v>5320</v>
      </c>
      <c r="AR154" s="48" t="str" cm="1">
        <f t="array" ref="AR154">IFERROR(_xlfn.IFS(
AQ154="MPR ISSUE","ACTIVE",
AQ154="BSS Hardware Issue","ACTIVE",
AQ154="Sites strategiques, MLL, Pylone, etc.","PASSIVE",
AQ154="AKTIVCO DEFAUT GE &amp; POWER Cabinet","PASSIVE",
AQ154="AKTIVCO Coupure ENEO &amp; Baisse de tension","PASSIVE",
AQ154="Coupure ENEO &amp; Baisse de tension","PASSIVE",
AQ154="Defaut GE &amp; POWER Cabinet","PASSIVE",
AQ154="Sharing","PASSIVE",
AQ154="Sites strategiques &amp; DataCenter","PASSIVE",
AQ154="Exclu","Exclu",
AQ154="SAT","ACTIVE",
AQ154="SPARE-ISSUE","SPARE-ISSUE",
AQ154="Fiber CAmtel","ACTIVE",
AQ154="Fiber AOF","ACTIVE",
AQ154="Projet OCM (HUAWEI)","PLANNED WORKS",
AQ154="Projet OCM (NOKIA)","PLANNED WORKS",
AQ154="ACCESS-ISSUE","ACCESS-ISSUE",
AQ154="Projet OCM (ZTE, NOKIA, autres projets)","PLANNED WORKS",
AQ154="No root CAuse","No root cause",
AQ154="ODU HS","ACTIVE",
AQ154="IP &amp; VLAN","ACTIVE",
AQ154="Warehouse HUAWEI","SPARE-ISSUE",
AQ154="SPARE-HS","SPARE-ISSUE",
AQ154="Power Telco","ACTIVE", AQ154="no impacts","no impacts"
),"")</f>
        <v>ACTIVE</v>
      </c>
      <c r="AS154" s="92" t="s">
        <v>6074</v>
      </c>
      <c r="AT154" s="98" t="s">
        <v>3031</v>
      </c>
      <c r="AV154" s="17" t="s">
        <v>5537</v>
      </c>
      <c r="AW154" s="7" t="s">
        <v>6007</v>
      </c>
      <c r="AX154" s="6" t="s">
        <v>5537</v>
      </c>
      <c r="AY154" s="7"/>
      <c r="AZ154" s="3" t="s">
        <v>5537</v>
      </c>
      <c r="BA154" s="18" t="s">
        <v>5537</v>
      </c>
      <c r="BB154" s="18" t="s">
        <v>5537</v>
      </c>
      <c r="BC154" s="18" t="s">
        <v>5537</v>
      </c>
      <c r="BD154" s="18" t="s">
        <v>5537</v>
      </c>
      <c r="BE154" s="18" t="s">
        <v>5537</v>
      </c>
      <c r="BF154" s="18" t="s">
        <v>5537</v>
      </c>
      <c r="BG154" s="18" t="s">
        <v>5537</v>
      </c>
      <c r="BH154" s="18" t="s">
        <v>5537</v>
      </c>
      <c r="BI154" s="18" t="s">
        <v>5537</v>
      </c>
      <c r="BJ154" s="18" t="s">
        <v>5537</v>
      </c>
      <c r="BK154" s="18" t="s">
        <v>5537</v>
      </c>
      <c r="BL154" s="9" t="s">
        <v>5537</v>
      </c>
      <c r="BM154" s="14" t="s">
        <v>6462</v>
      </c>
      <c r="BN154" s="14" t="s">
        <v>3031</v>
      </c>
      <c r="BO154" s="14" t="str">
        <f>_xlfn.XLOOKUP(B154,'[4]cell downs 18042026 17h'!$B:$B,'[4]cell downs 18042026 17h'!$B:$B,"")</f>
        <v/>
      </c>
      <c r="BP154" s="14" t="str">
        <f>_xlfn.XLOOKUP(B154,'[5]Cells Huawei 19042026 15h'!$B:$B,'[5]Cells Huawei 19042026 15h'!$B:$B,"")</f>
        <v/>
      </c>
      <c r="BQ154" s="9" t="str">
        <f>_xlfn.XLOOKUP(B154,'[6]cells down 19042026 9H40'!$B:$B,'[6]cells down 19042026 9H40'!$B:$B,"")</f>
        <v>CTR_020</v>
      </c>
      <c r="BR154" s="9" t="s">
        <v>3031</v>
      </c>
      <c r="BS154" s="9" t="s">
        <v>5537</v>
      </c>
      <c r="BT154" s="108"/>
    </row>
    <row r="155" spans="1:72" s="9" customFormat="1" x14ac:dyDescent="0.35">
      <c r="A155" s="1" t="s">
        <v>4844</v>
      </c>
      <c r="B155" s="8" t="s">
        <v>4845</v>
      </c>
      <c r="C155" s="3" t="str">
        <f>_xlfn.XLOOKUP(B155,'[1]daily break down'!$D:$D,'[1]daily break down'!$E:$E,"")</f>
        <v>Yaounde</v>
      </c>
      <c r="D155" s="1" t="s">
        <v>11</v>
      </c>
      <c r="E155" s="1" t="s">
        <v>302</v>
      </c>
      <c r="F155" s="3" t="s">
        <v>37</v>
      </c>
      <c r="G155" s="1" t="s">
        <v>38</v>
      </c>
      <c r="H155" s="34" t="str">
        <f>_xlfn.XLOOKUP(B155,[2]CALCULATION!$B:$B,[2]CALCULATION!$H:$H,"")</f>
        <v>ZTE</v>
      </c>
      <c r="I155" s="28">
        <v>0</v>
      </c>
      <c r="J155" s="28">
        <v>0</v>
      </c>
      <c r="K155" s="28">
        <v>0</v>
      </c>
      <c r="L155" s="28">
        <v>0</v>
      </c>
      <c r="M155" s="28">
        <v>0</v>
      </c>
      <c r="N155" s="28">
        <v>0</v>
      </c>
      <c r="O155" s="28">
        <v>0</v>
      </c>
      <c r="P155" s="28">
        <v>0</v>
      </c>
      <c r="Q155" s="28">
        <v>0</v>
      </c>
      <c r="R155" s="28">
        <v>0</v>
      </c>
      <c r="S155" s="93">
        <v>0</v>
      </c>
      <c r="T155" s="93">
        <f>_xlfn.XLOOKUP(B155,'[3]Nur des jours'!$B:$B,'[3]Nur des jours'!$U:$U,"")</f>
        <v>1.1646306141259522E-2</v>
      </c>
      <c r="U155" s="93">
        <v>1.09329030085638E-2</v>
      </c>
      <c r="V155" s="93">
        <v>1.2859091466842516E-2</v>
      </c>
      <c r="W155" s="93">
        <v>1.1646306141259522E-2</v>
      </c>
      <c r="X155" s="93">
        <v>0</v>
      </c>
      <c r="Y155" s="93">
        <v>0</v>
      </c>
      <c r="Z155" s="93">
        <v>0</v>
      </c>
      <c r="AA155" s="93">
        <v>0</v>
      </c>
      <c r="AB155" s="93">
        <v>0</v>
      </c>
      <c r="AC155" s="93">
        <f>_xlfn.XLOOKUP(B155,'[3]Nur des jours'!$B:$B,'[3]Nur des jours'!$N:$N,"")</f>
        <v>0</v>
      </c>
      <c r="AD155" s="93">
        <v>0</v>
      </c>
      <c r="AE155" s="93">
        <v>0</v>
      </c>
      <c r="AF155" s="93">
        <v>0</v>
      </c>
      <c r="AG155" s="93"/>
      <c r="AH155" s="93">
        <v>3.7858699095119457</v>
      </c>
      <c r="AI155" s="93">
        <v>3.208442741867799</v>
      </c>
      <c r="AJ155" s="93">
        <v>2.7403556820384152</v>
      </c>
      <c r="AK155" s="93">
        <v>4.6170439099343987</v>
      </c>
      <c r="AL155" s="93">
        <v>3.7858699095119457</v>
      </c>
      <c r="AM155" s="49" t="s">
        <v>5559</v>
      </c>
      <c r="AN155" s="49"/>
      <c r="AO155" s="48" t="str" cm="1">
        <f t="array" ref="AO155">IFERROR(_xlfn.IFS(
AQ155="MPR ISSUE","PDH",
AQ155="BSS Hardware Issue","BSS",
AQ155="Sites strategiques, MLL, Pylone, etc.","ENVTECH",
AQ155="AKTIVCO DEFAUT GE &amp; POWER Cabinet","AKTIVCO",
AQ155="AKTIVCO Coupure ENEO &amp; Baisse de tension","AKTIVCO GRID ONLY",
AQ155="Coupure ENEO &amp; Baisse de tension","IHS GRID ONLY",
AQ155="Defaut GE &amp; POWER Cabinet","IHS",
AQ155="Sharing","Partners",
AQ155="Sites strategiques &amp; DataCenter","SST &amp; DC",
AQ155="Exclu","Exclu",
AQ155="SAT","SAT",
AQ155="SPARE-ISSUE","SPARE-ISSUE",
AQ155="Fiber CAmtel","TRANS_FO_CAMTEL",
AQ155="Fiber AOF","Fiber AOF",
AQ155="Projet OCM (HUAWEI)","TRAVAUX-HUAWEI",
AQ155="Projet OCM (NOKIA)","TRAVAUX-NOKIA",
AQ155="ACCESS-ISSUE","ACCESS-ISSUE",
AQ155="Projet OCM (ZTE, NOKIA, autres projets)","TRAVAUX OCM",
AQ155="No root CAuse","No root cause",
AQ155="ODU HS","PDH",
AQ155="IP &amp; VLAN","PDH",
AQ155="Warehouse HUAWEI","SPARE-ISSUE",
AQ155="SPARE-HS","SPARE-ISSUE",
AQ155="Power Telco","BSS",AQ155="no impacts","no impacts"
),"")</f>
        <v>IHS</v>
      </c>
      <c r="AP155" s="48" t="str" cm="1">
        <f t="array" ref="AP155">IFERROR(_xlfn.IFS(
AQ155="MPR ISSUE","TX ISSUE",
AQ155="BSS Hardware Issue","RAN ISSUE",
AQ155="Sites strategiques, MLL, Pylone, etc.","ENVTECH",
AQ155="AKTIVCO DEFAUT GE &amp; POWER Cabinet","POWER ISSUE",
AQ155="AKTIVCO Coupure ENEO &amp; Baisse de tension","POWER ISSUE",
AQ155="Coupure ENEO &amp; Baisse de tension","POWER ISSUE",
AQ155="Defaut GE &amp; POWER Cabinet","POWER ISSUE",
AQ155="Sharing","POWER ISSUE",
AQ155="Sites strategiques &amp; DataCenter","POWER ISSUE",
AQ155="Exclu","Exclu",
AQ155="SAT","TX ISSUE",
AQ155="SPARE-ISSUE","SPARE-ISSUE",
AQ155="Fiber CAmtel","TX ISSUE",
AQ155="Fiber AOF","TX ISSUE",
AQ155="Projet OCM (HUAWEI)","TRAVAUX-HUAWEI",
AQ155="Projet OCM (NOKIA)","TRAVAUX -NOKIA",
AQ155="ACCESS-ISSUE","ACCESS-ISSUE",
AQ155="Projet OCM (ZTE, NOKIA, autres projets)","TRAVAUX OCM",
AQ155="No root CAuse","No root cause",
AQ155="ODU HS","TX ISSUE",
AQ155="IP &amp; VLAN","TX ISSUE",
AQ155="Warehouse HUAWEI","SPARE-ISSUE",
AQ155="SPARE-HS","SPARE-ISSUE",
AQ155="Power Telco","RAN ISSUE",AQ155="no impacts","no impacts"
),"")</f>
        <v>POWER ISSUE</v>
      </c>
      <c r="AQ155" s="67" t="s">
        <v>5330</v>
      </c>
      <c r="AR155" s="48" t="str" cm="1">
        <f t="array" ref="AR155">IFERROR(_xlfn.IFS(
AQ155="MPR ISSUE","ACTIVE",
AQ155="BSS Hardware Issue","ACTIVE",
AQ155="Sites strategiques, MLL, Pylone, etc.","PASSIVE",
AQ155="AKTIVCO DEFAUT GE &amp; POWER Cabinet","PASSIVE",
AQ155="AKTIVCO Coupure ENEO &amp; Baisse de tension","PASSIVE",
AQ155="Coupure ENEO &amp; Baisse de tension","PASSIVE",
AQ155="Defaut GE &amp; POWER Cabinet","PASSIVE",
AQ155="Sharing","PASSIVE",
AQ155="Sites strategiques &amp; DataCenter","PASSIVE",
AQ155="Exclu","Exclu",
AQ155="SAT","ACTIVE",
AQ155="SPARE-ISSUE","SPARE-ISSUE",
AQ155="Fiber CAmtel","ACTIVE",
AQ155="Fiber AOF","ACTIVE",
AQ155="Projet OCM (HUAWEI)","PLANNED WORKS",
AQ155="Projet OCM (NOKIA)","PLANNED WORKS",
AQ155="ACCESS-ISSUE","ACCESS-ISSUE",
AQ155="Projet OCM (ZTE, NOKIA, autres projets)","PLANNED WORKS",
AQ155="No root CAuse","No root cause",
AQ155="ODU HS","ACTIVE",
AQ155="IP &amp; VLAN","ACTIVE",
AQ155="Warehouse HUAWEI","SPARE-ISSUE",
AQ155="SPARE-HS","SPARE-ISSUE",
AQ155="Power Telco","ACTIVE", AQ155="no impacts","no impacts"
),"")</f>
        <v>PASSIVE</v>
      </c>
      <c r="AS155" s="92" t="s">
        <v>6069</v>
      </c>
      <c r="AT155" s="98" t="s">
        <v>4845</v>
      </c>
      <c r="AV155" s="17" t="s">
        <v>5537</v>
      </c>
      <c r="AW155" s="7" t="s">
        <v>6126</v>
      </c>
      <c r="AX155" s="6" t="s">
        <v>5537</v>
      </c>
      <c r="AY155" s="7"/>
      <c r="AZ155" s="3" t="s">
        <v>6250</v>
      </c>
      <c r="BA155" s="18" t="s">
        <v>5537</v>
      </c>
      <c r="BB155" s="18" t="s">
        <v>5537</v>
      </c>
      <c r="BC155" s="18" t="s">
        <v>5537</v>
      </c>
      <c r="BD155" s="18" t="s">
        <v>5537</v>
      </c>
      <c r="BE155" s="18" t="s">
        <v>5537</v>
      </c>
      <c r="BF155" s="18" t="s">
        <v>5537</v>
      </c>
      <c r="BG155" s="18" t="s">
        <v>5537</v>
      </c>
      <c r="BH155" s="18" t="s">
        <v>5537</v>
      </c>
      <c r="BI155" s="18" t="s">
        <v>5537</v>
      </c>
      <c r="BJ155" s="18" t="s">
        <v>5537</v>
      </c>
      <c r="BK155" s="18" t="s">
        <v>5537</v>
      </c>
      <c r="BL155" s="9" t="s">
        <v>6251</v>
      </c>
      <c r="BM155" s="14" t="s">
        <v>6448</v>
      </c>
      <c r="BN155" s="14" t="s">
        <v>5537</v>
      </c>
      <c r="BO155" s="14" t="str">
        <f>_xlfn.XLOOKUP(B155,'[4]cell downs 18042026 17h'!$B:$B,'[4]cell downs 18042026 17h'!$B:$B,"")</f>
        <v/>
      </c>
      <c r="BP155" s="14" t="str">
        <f>_xlfn.XLOOKUP(B155,'[5]Cells Huawei 19042026 15h'!$B:$B,'[5]Cells Huawei 19042026 15h'!$B:$B,"")</f>
        <v/>
      </c>
      <c r="BQ155" s="9" t="str">
        <f>_xlfn.XLOOKUP(B155,'[6]cells down 19042026 9H40'!$B:$B,'[6]cells down 19042026 9H40'!$B:$B,"")</f>
        <v/>
      </c>
      <c r="BR155" s="9" t="s">
        <v>4845</v>
      </c>
      <c r="BS155" s="9" t="s">
        <v>12</v>
      </c>
      <c r="BT155" s="108"/>
    </row>
    <row r="156" spans="1:72" s="9" customFormat="1" x14ac:dyDescent="0.35">
      <c r="A156" s="1" t="s">
        <v>1185</v>
      </c>
      <c r="B156" s="8" t="s">
        <v>1186</v>
      </c>
      <c r="C156" s="3" t="str">
        <f>_xlfn.XLOOKUP(B156,'[1]daily break down'!$D:$D,'[1]daily break down'!$E:$E,"")</f>
        <v>EXTREME-NORD</v>
      </c>
      <c r="D156" s="1" t="s">
        <v>11</v>
      </c>
      <c r="E156" s="1" t="s">
        <v>12</v>
      </c>
      <c r="F156" s="3" t="s">
        <v>55</v>
      </c>
      <c r="G156" s="1" t="s">
        <v>719</v>
      </c>
      <c r="H156" s="33" t="str">
        <f>_xlfn.XLOOKUP(B156,[2]CALCULATION!$B:$B,[2]CALCULATION!$H:$H,"")</f>
        <v>NOKIA</v>
      </c>
      <c r="I156" s="28">
        <v>0</v>
      </c>
      <c r="J156" s="28">
        <v>6.4209997798979528E-3</v>
      </c>
      <c r="K156" s="28">
        <v>3.216728224980548E-2</v>
      </c>
      <c r="L156" s="28">
        <v>0.94280848877149148</v>
      </c>
      <c r="M156" s="28">
        <v>0</v>
      </c>
      <c r="N156" s="28">
        <v>0</v>
      </c>
      <c r="O156" s="28">
        <v>4.4587695793489321E-3</v>
      </c>
      <c r="P156" s="28">
        <v>1.006185238012516</v>
      </c>
      <c r="Q156" s="28">
        <v>3.5992422331570517</v>
      </c>
      <c r="R156" s="28">
        <v>4.6228522998690194</v>
      </c>
      <c r="S156" s="93">
        <v>3.3754610370080509</v>
      </c>
      <c r="T156" s="93">
        <f>_xlfn.XLOOKUP(B156,'[3]Nur des jours'!$B:$B,'[3]Nur des jours'!$U:$U,"")</f>
        <v>0.36884913542709874</v>
      </c>
      <c r="U156" s="93">
        <v>0.14649293399488114</v>
      </c>
      <c r="V156" s="93">
        <v>3.2675096935342242E-2</v>
      </c>
      <c r="W156" s="93">
        <v>0.36884913542709874</v>
      </c>
      <c r="X156" s="93">
        <v>0</v>
      </c>
      <c r="Y156" s="93">
        <v>0.67357076794513449</v>
      </c>
      <c r="Z156" s="93">
        <v>8.0693967965757949</v>
      </c>
      <c r="AA156" s="93">
        <v>5.5738749668476038</v>
      </c>
      <c r="AB156" s="93">
        <v>0.92147785594851217</v>
      </c>
      <c r="AC156" s="93">
        <f>_xlfn.XLOOKUP(B156,'[3]Nur des jours'!$B:$B,'[3]Nur des jours'!$N:$N,"")</f>
        <v>11.988008406742514</v>
      </c>
      <c r="AD156" s="93">
        <v>11.988008406742514</v>
      </c>
      <c r="AE156" s="93">
        <v>13.493233278885418</v>
      </c>
      <c r="AF156" s="93">
        <v>2.0585685823700848</v>
      </c>
      <c r="AG156" s="93"/>
      <c r="AH156" s="93">
        <v>3.7513806004173738</v>
      </c>
      <c r="AI156" s="93">
        <v>13.3936778852879</v>
      </c>
      <c r="AJ156" s="93">
        <v>5.477216152626573</v>
      </c>
      <c r="AK156" s="93">
        <v>0</v>
      </c>
      <c r="AL156" s="93">
        <v>3.7513806004173738</v>
      </c>
      <c r="AM156" s="49" t="s">
        <v>5601</v>
      </c>
      <c r="AN156" s="49"/>
      <c r="AO156" s="48" t="str" cm="1">
        <f t="array" ref="AO156">IFERROR(_xlfn.IFS(
AQ156="MPR ISSUE","PDH",
AQ156="BSS Hardware Issue","BSS",
AQ156="Sites strategiques, MLL, Pylone, etc.","ENVTECH",
AQ156="AKTIVCO DEFAUT GE &amp; POWER Cabinet","AKTIVCO",
AQ156="AKTIVCO Coupure ENEO &amp; Baisse de tension","AKTIVCO GRID ONLY",
AQ156="Coupure ENEO &amp; Baisse de tension","IHS GRID ONLY",
AQ156="Defaut GE &amp; POWER Cabinet","IHS",
AQ156="Sharing","Partners",
AQ156="Sites strategiques &amp; DataCenter","SST &amp; DC",
AQ156="Exclu","Exclu",
AQ156="SAT","SAT",
AQ156="SPARE-ISSUE","SPARE-ISSUE",
AQ156="Fiber CAmtel","TRANS_FO_CAMTEL",
AQ156="Fiber AOF","Fiber AOF",
AQ156="Projet OCM (HUAWEI)","TRAVAUX-HUAWEI",
AQ156="Projet OCM (NOKIA)","TRAVAUX-NOKIA",
AQ156="ACCESS-ISSUE","ACCESS-ISSUE",
AQ156="Projet OCM (ZTE, NOKIA, autres projets)","TRAVAUX OCM",
AQ156="No root CAuse","No root cause",
AQ156="ODU HS","PDH",
AQ156="IP &amp; VLAN","PDH",
AQ156="Warehouse HUAWEI","SPARE-ISSUE",
AQ156="SPARE-HS","SPARE-ISSUE",
AQ156="Power Telco","BSS",AQ156="no impacts","no impacts"
),"")</f>
        <v>No root cause</v>
      </c>
      <c r="AP156" s="48" t="str" cm="1">
        <f t="array" ref="AP156">IFERROR(_xlfn.IFS(
AQ156="MPR ISSUE","TX ISSUE",
AQ156="BSS Hardware Issue","RAN ISSUE",
AQ156="Sites strategiques, MLL, Pylone, etc.","ENVTECH",
AQ156="AKTIVCO DEFAUT GE &amp; POWER Cabinet","POWER ISSUE",
AQ156="AKTIVCO Coupure ENEO &amp; Baisse de tension","POWER ISSUE",
AQ156="Coupure ENEO &amp; Baisse de tension","POWER ISSUE",
AQ156="Defaut GE &amp; POWER Cabinet","POWER ISSUE",
AQ156="Sharing","POWER ISSUE",
AQ156="Sites strategiques &amp; DataCenter","POWER ISSUE",
AQ156="Exclu","Exclu",
AQ156="SAT","TX ISSUE",
AQ156="SPARE-ISSUE","SPARE-ISSUE",
AQ156="Fiber CAmtel","TX ISSUE",
AQ156="Fiber AOF","TX ISSUE",
AQ156="Projet OCM (HUAWEI)","TRAVAUX-HUAWEI",
AQ156="Projet OCM (NOKIA)","TRAVAUX -NOKIA",
AQ156="ACCESS-ISSUE","ACCESS-ISSUE",
AQ156="Projet OCM (ZTE, NOKIA, autres projets)","TRAVAUX OCM",
AQ156="No root CAuse","No root cause",
AQ156="ODU HS","TX ISSUE",
AQ156="IP &amp; VLAN","TX ISSUE",
AQ156="Warehouse HUAWEI","SPARE-ISSUE",
AQ156="SPARE-HS","SPARE-ISSUE",
AQ156="Power Telco","RAN ISSUE",AQ156="no impacts","no impacts"
),"")</f>
        <v>No root cause</v>
      </c>
      <c r="AQ156" s="67" t="s">
        <v>5344</v>
      </c>
      <c r="AR156" s="48" t="str" cm="1">
        <f t="array" ref="AR156">IFERROR(_xlfn.IFS(
AQ156="MPR ISSUE","ACTIVE",
AQ156="BSS Hardware Issue","ACTIVE",
AQ156="Sites strategiques, MLL, Pylone, etc.","PASSIVE",
AQ156="AKTIVCO DEFAUT GE &amp; POWER Cabinet","PASSIVE",
AQ156="AKTIVCO Coupure ENEO &amp; Baisse de tension","PASSIVE",
AQ156="Coupure ENEO &amp; Baisse de tension","PASSIVE",
AQ156="Defaut GE &amp; POWER Cabinet","PASSIVE",
AQ156="Sharing","PASSIVE",
AQ156="Sites strategiques &amp; DataCenter","PASSIVE",
AQ156="Exclu","Exclu",
AQ156="SAT","ACTIVE",
AQ156="SPARE-ISSUE","SPARE-ISSUE",
AQ156="Fiber CAmtel","ACTIVE",
AQ156="Fiber AOF","ACTIVE",
AQ156="Projet OCM (HUAWEI)","PLANNED WORKS",
AQ156="Projet OCM (NOKIA)","PLANNED WORKS",
AQ156="ACCESS-ISSUE","ACCESS-ISSUE",
AQ156="Projet OCM (ZTE, NOKIA, autres projets)","PLANNED WORKS",
AQ156="No root CAuse","No root cause",
AQ156="ODU HS","ACTIVE",
AQ156="IP &amp; VLAN","ACTIVE",
AQ156="Warehouse HUAWEI","SPARE-ISSUE",
AQ156="SPARE-HS","SPARE-ISSUE",
AQ156="Power Telco","ACTIVE", AQ156="no impacts","no impacts"
),"")</f>
        <v>No root cause</v>
      </c>
      <c r="AS156" s="92" t="s">
        <v>5735</v>
      </c>
      <c r="AT156" s="98" t="s">
        <v>1186</v>
      </c>
      <c r="AV156" s="17" t="s">
        <v>5537</v>
      </c>
      <c r="AW156" s="7" t="s">
        <v>5537</v>
      </c>
      <c r="AX156" s="6" t="s">
        <v>5537</v>
      </c>
      <c r="AY156" s="7"/>
      <c r="AZ156" s="3" t="s">
        <v>5537</v>
      </c>
      <c r="BA156" s="18" t="s">
        <v>5537</v>
      </c>
      <c r="BB156" s="18" t="s">
        <v>5537</v>
      </c>
      <c r="BC156" s="18" t="s">
        <v>5537</v>
      </c>
      <c r="BD156" s="18" t="s">
        <v>5537</v>
      </c>
      <c r="BE156" s="18" t="s">
        <v>5537</v>
      </c>
      <c r="BF156" s="18" t="s">
        <v>5537</v>
      </c>
      <c r="BG156" s="18" t="s">
        <v>5537</v>
      </c>
      <c r="BH156" s="18" t="s">
        <v>5537</v>
      </c>
      <c r="BI156" s="18" t="s">
        <v>5537</v>
      </c>
      <c r="BJ156" s="18" t="s">
        <v>5710</v>
      </c>
      <c r="BK156" s="18" t="s">
        <v>5537</v>
      </c>
      <c r="BL156" s="9" t="s">
        <v>6252</v>
      </c>
      <c r="BM156" s="14" t="s">
        <v>5537</v>
      </c>
      <c r="BN156" s="14" t="s">
        <v>5537</v>
      </c>
      <c r="BO156" s="14" t="str">
        <f>_xlfn.XLOOKUP(B156,'[4]cell downs 18042026 17h'!$B:$B,'[4]cell downs 18042026 17h'!$B:$B,"")</f>
        <v/>
      </c>
      <c r="BP156" s="14" t="str">
        <f>_xlfn.XLOOKUP(B156,'[5]Cells Huawei 19042026 15h'!$B:$B,'[5]Cells Huawei 19042026 15h'!$B:$B,"")</f>
        <v/>
      </c>
      <c r="BQ156" s="9" t="str">
        <f>_xlfn.XLOOKUP(B156,'[6]cells down 19042026 9H40'!$B:$B,'[6]cells down 19042026 9H40'!$B:$B,"")</f>
        <v/>
      </c>
      <c r="BR156" s="9" t="s">
        <v>1186</v>
      </c>
      <c r="BS156" s="9" t="s">
        <v>5537</v>
      </c>
      <c r="BT156" s="108"/>
    </row>
    <row r="157" spans="1:72" s="9" customFormat="1" x14ac:dyDescent="0.35">
      <c r="A157" s="1" t="s">
        <v>1106</v>
      </c>
      <c r="B157" s="8" t="s">
        <v>1107</v>
      </c>
      <c r="C157" s="3" t="str">
        <f>_xlfn.XLOOKUP(B157,'[1]daily break down'!$D:$D,'[1]daily break down'!$E:$E,"")</f>
        <v>ADAMAOUA</v>
      </c>
      <c r="D157" s="1" t="s">
        <v>11</v>
      </c>
      <c r="E157" s="1" t="s">
        <v>96</v>
      </c>
      <c r="F157" s="3" t="s">
        <v>90</v>
      </c>
      <c r="G157" s="1" t="s">
        <v>1108</v>
      </c>
      <c r="H157" s="33" t="str">
        <f>_xlfn.XLOOKUP(B157,[2]CALCULATION!$B:$B,[2]CALCULATION!$H:$H,"")</f>
        <v>NOKIA</v>
      </c>
      <c r="I157" s="28">
        <v>3.3893152269289656E-2</v>
      </c>
      <c r="J157" s="28">
        <v>4.5894904842926826E-2</v>
      </c>
      <c r="K157" s="28">
        <v>6.5604850194216122E-2</v>
      </c>
      <c r="L157" s="28">
        <v>1.1237399964955362E-2</v>
      </c>
      <c r="M157" s="28">
        <v>0.17061234044803908</v>
      </c>
      <c r="N157" s="28">
        <v>1.4270540178254463E-3</v>
      </c>
      <c r="O157" s="28">
        <v>5.5080963815997572E-2</v>
      </c>
      <c r="P157" s="28">
        <v>0.10856293673796956</v>
      </c>
      <c r="Q157" s="28">
        <v>3.5539770734575464</v>
      </c>
      <c r="R157" s="28">
        <v>4.3791075964461124</v>
      </c>
      <c r="S157" s="93">
        <v>0.66773461010259039</v>
      </c>
      <c r="T157" s="93">
        <f>_xlfn.XLOOKUP(B157,'[3]Nur des jours'!$B:$B,'[3]Nur des jours'!$U:$U,"")</f>
        <v>2.0424611530298415E-2</v>
      </c>
      <c r="U157" s="93">
        <v>8.6283189962236329E-2</v>
      </c>
      <c r="V157" s="93">
        <v>1.4181256394976778E-2</v>
      </c>
      <c r="W157" s="93">
        <v>2.0424611530298412E-2</v>
      </c>
      <c r="X157" s="93">
        <v>0.10315746121911201</v>
      </c>
      <c r="Y157" s="93">
        <v>0.16441279799048905</v>
      </c>
      <c r="Z157" s="93">
        <v>6.7356797688287978E-2</v>
      </c>
      <c r="AA157" s="93">
        <v>0.24029798891628826</v>
      </c>
      <c r="AB157" s="93">
        <v>3.9208005643019489E-2</v>
      </c>
      <c r="AC157" s="93">
        <f>_xlfn.XLOOKUP(B157,'[3]Nur des jours'!$B:$B,'[3]Nur des jours'!$N:$N,"")</f>
        <v>4.9893369904406945E-2</v>
      </c>
      <c r="AD157" s="93">
        <v>4.9893369904406945E-2</v>
      </c>
      <c r="AE157" s="93">
        <v>4.8270083571509047E-2</v>
      </c>
      <c r="AF157" s="93">
        <v>1.596516682442076E-2</v>
      </c>
      <c r="AG157" s="93"/>
      <c r="AH157" s="93">
        <v>3.7179147453062118</v>
      </c>
      <c r="AI157" s="93">
        <v>4.6221358943922883</v>
      </c>
      <c r="AJ157" s="93">
        <v>9.108636007679852</v>
      </c>
      <c r="AK157" s="93">
        <v>0</v>
      </c>
      <c r="AL157" s="93">
        <v>3.7179147453062118</v>
      </c>
      <c r="AM157" s="49" t="s">
        <v>5559</v>
      </c>
      <c r="AN157" s="49"/>
      <c r="AO157" s="48" t="str" cm="1">
        <f t="array" ref="AO157">IFERROR(_xlfn.IFS(
AQ157="MPR ISSUE","PDH",
AQ157="BSS Hardware Issue","BSS",
AQ157="Sites strategiques, MLL, Pylone, etc.","ENVTECH",
AQ157="AKTIVCO DEFAUT GE &amp; POWER Cabinet","AKTIVCO",
AQ157="AKTIVCO Coupure ENEO &amp; Baisse de tension","AKTIVCO GRID ONLY",
AQ157="Coupure ENEO &amp; Baisse de tension","IHS GRID ONLY",
AQ157="Defaut GE &amp; POWER Cabinet","IHS",
AQ157="Sharing","Partners",
AQ157="Sites strategiques &amp; DataCenter","SST &amp; DC",
AQ157="Exclu","Exclu",
AQ157="SAT","SAT",
AQ157="SPARE-ISSUE","SPARE-ISSUE",
AQ157="Fiber CAmtel","TRANS_FO_CAMTEL",
AQ157="Fiber AOF","Fiber AOF",
AQ157="Projet OCM (HUAWEI)","TRAVAUX-HUAWEI",
AQ157="Projet OCM (NOKIA)","TRAVAUX-NOKIA",
AQ157="ACCESS-ISSUE","ACCESS-ISSUE",
AQ157="Projet OCM (ZTE, NOKIA, autres projets)","TRAVAUX OCM",
AQ157="No root CAuse","No root cause",
AQ157="ODU HS","PDH",
AQ157="IP &amp; VLAN","PDH",
AQ157="Warehouse HUAWEI","SPARE-ISSUE",
AQ157="SPARE-HS","SPARE-ISSUE",
AQ157="Power Telco","BSS",AQ157="no impacts","no impacts"
),"")</f>
        <v>No root cause</v>
      </c>
      <c r="AP157" s="48" t="str" cm="1">
        <f t="array" ref="AP157">IFERROR(_xlfn.IFS(
AQ157="MPR ISSUE","TX ISSUE",
AQ157="BSS Hardware Issue","RAN ISSUE",
AQ157="Sites strategiques, MLL, Pylone, etc.","ENVTECH",
AQ157="AKTIVCO DEFAUT GE &amp; POWER Cabinet","POWER ISSUE",
AQ157="AKTIVCO Coupure ENEO &amp; Baisse de tension","POWER ISSUE",
AQ157="Coupure ENEO &amp; Baisse de tension","POWER ISSUE",
AQ157="Defaut GE &amp; POWER Cabinet","POWER ISSUE",
AQ157="Sharing","POWER ISSUE",
AQ157="Sites strategiques &amp; DataCenter","POWER ISSUE",
AQ157="Exclu","Exclu",
AQ157="SAT","TX ISSUE",
AQ157="SPARE-ISSUE","SPARE-ISSUE",
AQ157="Fiber CAmtel","TX ISSUE",
AQ157="Fiber AOF","TX ISSUE",
AQ157="Projet OCM (HUAWEI)","TRAVAUX-HUAWEI",
AQ157="Projet OCM (NOKIA)","TRAVAUX -NOKIA",
AQ157="ACCESS-ISSUE","ACCESS-ISSUE",
AQ157="Projet OCM (ZTE, NOKIA, autres projets)","TRAVAUX OCM",
AQ157="No root CAuse","No root cause",
AQ157="ODU HS","TX ISSUE",
AQ157="IP &amp; VLAN","TX ISSUE",
AQ157="Warehouse HUAWEI","SPARE-ISSUE",
AQ157="SPARE-HS","SPARE-ISSUE",
AQ157="Power Telco","RAN ISSUE",AQ157="no impacts","no impacts"
),"")</f>
        <v>No root cause</v>
      </c>
      <c r="AQ157" s="67" t="s">
        <v>5344</v>
      </c>
      <c r="AR157" s="48" t="str" cm="1">
        <f t="array" ref="AR157">IFERROR(_xlfn.IFS(
AQ157="MPR ISSUE","ACTIVE",
AQ157="BSS Hardware Issue","ACTIVE",
AQ157="Sites strategiques, MLL, Pylone, etc.","PASSIVE",
AQ157="AKTIVCO DEFAUT GE &amp; POWER Cabinet","PASSIVE",
AQ157="AKTIVCO Coupure ENEO &amp; Baisse de tension","PASSIVE",
AQ157="Coupure ENEO &amp; Baisse de tension","PASSIVE",
AQ157="Defaut GE &amp; POWER Cabinet","PASSIVE",
AQ157="Sharing","PASSIVE",
AQ157="Sites strategiques &amp; DataCenter","PASSIVE",
AQ157="Exclu","Exclu",
AQ157="SAT","ACTIVE",
AQ157="SPARE-ISSUE","SPARE-ISSUE",
AQ157="Fiber CAmtel","ACTIVE",
AQ157="Fiber AOF","ACTIVE",
AQ157="Projet OCM (HUAWEI)","PLANNED WORKS",
AQ157="Projet OCM (NOKIA)","PLANNED WORKS",
AQ157="ACCESS-ISSUE","ACCESS-ISSUE",
AQ157="Projet OCM (ZTE, NOKIA, autres projets)","PLANNED WORKS",
AQ157="No root CAuse","No root cause",
AQ157="ODU HS","ACTIVE",
AQ157="IP &amp; VLAN","ACTIVE",
AQ157="Warehouse HUAWEI","SPARE-ISSUE",
AQ157="SPARE-HS","SPARE-ISSUE",
AQ157="Power Telco","ACTIVE", AQ157="no impacts","no impacts"
),"")</f>
        <v>No root cause</v>
      </c>
      <c r="AS157" s="92" t="s">
        <v>6046</v>
      </c>
      <c r="AT157" s="129" t="s">
        <v>4270</v>
      </c>
      <c r="AU157" s="9" t="s">
        <v>5983</v>
      </c>
      <c r="AV157" s="17" t="s">
        <v>5694</v>
      </c>
      <c r="AW157" s="7" t="s">
        <v>6127</v>
      </c>
      <c r="AX157" s="6" t="s">
        <v>5537</v>
      </c>
      <c r="AY157" s="7"/>
      <c r="AZ157" s="3" t="s">
        <v>5537</v>
      </c>
      <c r="BA157" s="18" t="s">
        <v>5537</v>
      </c>
      <c r="BB157" s="18" t="s">
        <v>5537</v>
      </c>
      <c r="BC157" s="18" t="s">
        <v>5537</v>
      </c>
      <c r="BD157" s="18" t="s">
        <v>5537</v>
      </c>
      <c r="BE157" s="18" t="s">
        <v>5537</v>
      </c>
      <c r="BF157" s="18" t="s">
        <v>5537</v>
      </c>
      <c r="BG157" s="18" t="s">
        <v>5537</v>
      </c>
      <c r="BH157" s="18" t="s">
        <v>5537</v>
      </c>
      <c r="BI157" s="18" t="s">
        <v>5537</v>
      </c>
      <c r="BJ157" s="18" t="s">
        <v>6253</v>
      </c>
      <c r="BK157" s="18" t="s">
        <v>6254</v>
      </c>
      <c r="BL157" s="9" t="s">
        <v>6255</v>
      </c>
      <c r="BM157" s="14" t="s">
        <v>6448</v>
      </c>
      <c r="BN157" s="14" t="s">
        <v>5537</v>
      </c>
      <c r="BO157" s="14" t="str">
        <f>_xlfn.XLOOKUP(B157,'[4]cell downs 18042026 17h'!$B:$B,'[4]cell downs 18042026 17h'!$B:$B,"")</f>
        <v/>
      </c>
      <c r="BP157" s="14" t="str">
        <f>_xlfn.XLOOKUP(B157,'[5]Cells Huawei 19042026 15h'!$B:$B,'[5]Cells Huawei 19042026 15h'!$B:$B,"")</f>
        <v/>
      </c>
      <c r="BQ157" s="9" t="str">
        <f>_xlfn.XLOOKUP(B157,'[6]cells down 19042026 9H40'!$B:$B,'[6]cells down 19042026 9H40'!$B:$B,"")</f>
        <v/>
      </c>
      <c r="BR157" s="9" t="s">
        <v>1107</v>
      </c>
      <c r="BS157" s="9" t="s">
        <v>5537</v>
      </c>
      <c r="BT157" s="108"/>
    </row>
    <row r="158" spans="1:72" s="9" customFormat="1" x14ac:dyDescent="0.35">
      <c r="A158" s="1" t="s">
        <v>1623</v>
      </c>
      <c r="B158" s="8" t="s">
        <v>1624</v>
      </c>
      <c r="C158" s="3" t="str">
        <f>_xlfn.XLOOKUP(B158,'[1]daily break down'!$D:$D,'[1]daily break down'!$E:$E,"")</f>
        <v>EXTREME-NORD</v>
      </c>
      <c r="D158" s="1" t="s">
        <v>11</v>
      </c>
      <c r="E158" s="1" t="s">
        <v>12</v>
      </c>
      <c r="F158" s="3" t="s">
        <v>55</v>
      </c>
      <c r="G158" s="1" t="s">
        <v>1625</v>
      </c>
      <c r="H158" s="32" t="str">
        <f>_xlfn.XLOOKUP(B158,[2]CALCULATION!$B:$B,[2]CALCULATION!$H:$H,"")</f>
        <v>Huawei</v>
      </c>
      <c r="I158" s="28">
        <v>0</v>
      </c>
      <c r="J158" s="28">
        <v>0</v>
      </c>
      <c r="K158" s="28">
        <v>1.9974752663133892</v>
      </c>
      <c r="L158" s="28">
        <v>0</v>
      </c>
      <c r="M158" s="28">
        <v>1.1213270439713157</v>
      </c>
      <c r="N158" s="28">
        <v>0</v>
      </c>
      <c r="O158" s="28">
        <v>0</v>
      </c>
      <c r="P158" s="28">
        <v>0</v>
      </c>
      <c r="Q158" s="28">
        <v>0</v>
      </c>
      <c r="R158" s="28">
        <v>0</v>
      </c>
      <c r="S158" s="93">
        <v>0</v>
      </c>
      <c r="T158" s="93">
        <f>_xlfn.XLOOKUP(B158,'[3]Nur des jours'!$B:$B,'[3]Nur des jours'!$U:$U,"")</f>
        <v>2.9687736314787707</v>
      </c>
      <c r="U158" s="93">
        <v>1.3516849155188011</v>
      </c>
      <c r="V158" s="93">
        <v>3.871478285435447</v>
      </c>
      <c r="W158" s="93">
        <v>2.9687736314787707</v>
      </c>
      <c r="X158" s="93">
        <v>0.27198494434028758</v>
      </c>
      <c r="Y158" s="93">
        <v>4.2982538744924137E-2</v>
      </c>
      <c r="Z158" s="93">
        <v>1.4235602811379067</v>
      </c>
      <c r="AA158" s="93">
        <v>1.0372524847831113</v>
      </c>
      <c r="AB158" s="93">
        <v>0</v>
      </c>
      <c r="AC158" s="93">
        <f>_xlfn.XLOOKUP(B158,'[3]Nur des jours'!$B:$B,'[3]Nur des jours'!$N:$N,"")</f>
        <v>0</v>
      </c>
      <c r="AD158" s="93">
        <v>0</v>
      </c>
      <c r="AE158" s="93">
        <v>1.8892698461617488</v>
      </c>
      <c r="AF158" s="93">
        <v>0.31662614536872957</v>
      </c>
      <c r="AG158" s="93"/>
      <c r="AH158" s="93">
        <v>3.7176150647912727</v>
      </c>
      <c r="AI158" s="93">
        <v>4.1989896446570665</v>
      </c>
      <c r="AJ158" s="93">
        <v>7.1236391192440953</v>
      </c>
      <c r="AK158" s="93">
        <v>1.3931502494161323</v>
      </c>
      <c r="AL158" s="93">
        <v>3.7176150647912727</v>
      </c>
      <c r="AM158" s="49" t="s">
        <v>5601</v>
      </c>
      <c r="AN158" s="49"/>
      <c r="AO158" s="48" t="str" cm="1">
        <f t="array" ref="AO158">IFERROR(_xlfn.IFS(
AQ158="MPR ISSUE","PDH",
AQ158="BSS Hardware Issue","BSS",
AQ158="Sites strategiques, MLL, Pylone, etc.","ENVTECH",
AQ158="AKTIVCO DEFAUT GE &amp; POWER Cabinet","AKTIVCO",
AQ158="AKTIVCO Coupure ENEO &amp; Baisse de tension","AKTIVCO GRID ONLY",
AQ158="Coupure ENEO &amp; Baisse de tension","IHS GRID ONLY",
AQ158="Defaut GE &amp; POWER Cabinet","IHS",
AQ158="Sharing","Partners",
AQ158="Sites strategiques &amp; DataCenter","SST &amp; DC",
AQ158="Exclu","Exclu",
AQ158="SAT","SAT",
AQ158="SPARE-ISSUE","SPARE-ISSUE",
AQ158="Fiber CAmtel","TRANS_FO_CAMTEL",
AQ158="Fiber AOF","Fiber AOF",
AQ158="Projet OCM (HUAWEI)","TRAVAUX-HUAWEI",
AQ158="Projet OCM (NOKIA)","TRAVAUX-NOKIA",
AQ158="ACCESS-ISSUE","ACCESS-ISSUE",
AQ158="Projet OCM (ZTE, NOKIA, autres projets)","TRAVAUX OCM",
AQ158="No root CAuse","No root cause",
AQ158="ODU HS","PDH",
AQ158="IP &amp; VLAN","PDH",
AQ158="Warehouse HUAWEI","SPARE-ISSUE",
AQ158="SPARE-HS","SPARE-ISSUE",
AQ158="Power Telco","BSS",AQ158="no impacts","no impacts"
),"")</f>
        <v>No root cause</v>
      </c>
      <c r="AP158" s="48" t="str" cm="1">
        <f t="array" ref="AP158">IFERROR(_xlfn.IFS(
AQ158="MPR ISSUE","TX ISSUE",
AQ158="BSS Hardware Issue","RAN ISSUE",
AQ158="Sites strategiques, MLL, Pylone, etc.","ENVTECH",
AQ158="AKTIVCO DEFAUT GE &amp; POWER Cabinet","POWER ISSUE",
AQ158="AKTIVCO Coupure ENEO &amp; Baisse de tension","POWER ISSUE",
AQ158="Coupure ENEO &amp; Baisse de tension","POWER ISSUE",
AQ158="Defaut GE &amp; POWER Cabinet","POWER ISSUE",
AQ158="Sharing","POWER ISSUE",
AQ158="Sites strategiques &amp; DataCenter","POWER ISSUE",
AQ158="Exclu","Exclu",
AQ158="SAT","TX ISSUE",
AQ158="SPARE-ISSUE","SPARE-ISSUE",
AQ158="Fiber CAmtel","TX ISSUE",
AQ158="Fiber AOF","TX ISSUE",
AQ158="Projet OCM (HUAWEI)","TRAVAUX-HUAWEI",
AQ158="Projet OCM (NOKIA)","TRAVAUX -NOKIA",
AQ158="ACCESS-ISSUE","ACCESS-ISSUE",
AQ158="Projet OCM (ZTE, NOKIA, autres projets)","TRAVAUX OCM",
AQ158="No root CAuse","No root cause",
AQ158="ODU HS","TX ISSUE",
AQ158="IP &amp; VLAN","TX ISSUE",
AQ158="Warehouse HUAWEI","SPARE-ISSUE",
AQ158="SPARE-HS","SPARE-ISSUE",
AQ158="Power Telco","RAN ISSUE",AQ158="no impacts","no impacts"
),"")</f>
        <v>No root cause</v>
      </c>
      <c r="AQ158" s="67" t="s">
        <v>5344</v>
      </c>
      <c r="AR158" s="48" t="str" cm="1">
        <f t="array" ref="AR158">IFERROR(_xlfn.IFS(
AQ158="MPR ISSUE","ACTIVE",
AQ158="BSS Hardware Issue","ACTIVE",
AQ158="Sites strategiques, MLL, Pylone, etc.","PASSIVE",
AQ158="AKTIVCO DEFAUT GE &amp; POWER Cabinet","PASSIVE",
AQ158="AKTIVCO Coupure ENEO &amp; Baisse de tension","PASSIVE",
AQ158="Coupure ENEO &amp; Baisse de tension","PASSIVE",
AQ158="Defaut GE &amp; POWER Cabinet","PASSIVE",
AQ158="Sharing","PASSIVE",
AQ158="Sites strategiques &amp; DataCenter","PASSIVE",
AQ158="Exclu","Exclu",
AQ158="SAT","ACTIVE",
AQ158="SPARE-ISSUE","SPARE-ISSUE",
AQ158="Fiber CAmtel","ACTIVE",
AQ158="Fiber AOF","ACTIVE",
AQ158="Projet OCM (HUAWEI)","PLANNED WORKS",
AQ158="Projet OCM (NOKIA)","PLANNED WORKS",
AQ158="ACCESS-ISSUE","ACCESS-ISSUE",
AQ158="Projet OCM (ZTE, NOKIA, autres projets)","PLANNED WORKS",
AQ158="No root CAuse","No root cause",
AQ158="ODU HS","ACTIVE",
AQ158="IP &amp; VLAN","ACTIVE",
AQ158="Warehouse HUAWEI","SPARE-ISSUE",
AQ158="SPARE-HS","SPARE-ISSUE",
AQ158="Power Telco","ACTIVE", AQ158="no impacts","no impacts"
),"")</f>
        <v>No root cause</v>
      </c>
      <c r="AS158" s="92" t="s">
        <v>5537</v>
      </c>
      <c r="AT158" s="98" t="s">
        <v>1624</v>
      </c>
      <c r="AV158" s="17" t="s">
        <v>5537</v>
      </c>
      <c r="AW158" s="7" t="s">
        <v>5537</v>
      </c>
      <c r="AX158" s="6" t="s">
        <v>5537</v>
      </c>
      <c r="AY158" s="7"/>
      <c r="AZ158" s="3" t="s">
        <v>5537</v>
      </c>
      <c r="BA158" s="18" t="s">
        <v>5537</v>
      </c>
      <c r="BB158" s="18" t="s">
        <v>5537</v>
      </c>
      <c r="BC158" s="18" t="s">
        <v>5537</v>
      </c>
      <c r="BD158" s="18" t="s">
        <v>5537</v>
      </c>
      <c r="BE158" s="18" t="s">
        <v>5537</v>
      </c>
      <c r="BF158" s="18" t="s">
        <v>5537</v>
      </c>
      <c r="BG158" s="18" t="s">
        <v>5537</v>
      </c>
      <c r="BH158" s="18" t="s">
        <v>5537</v>
      </c>
      <c r="BI158" s="18" t="s">
        <v>5537</v>
      </c>
      <c r="BJ158" s="18" t="s">
        <v>5537</v>
      </c>
      <c r="BK158" s="18" t="s">
        <v>5537</v>
      </c>
      <c r="BL158" s="9" t="s">
        <v>5537</v>
      </c>
      <c r="BM158" s="14" t="s">
        <v>5537</v>
      </c>
      <c r="BN158" s="14" t="s">
        <v>5537</v>
      </c>
      <c r="BO158" s="14" t="str">
        <f>_xlfn.XLOOKUP(B158,'[4]cell downs 18042026 17h'!$B:$B,'[4]cell downs 18042026 17h'!$B:$B,"")</f>
        <v/>
      </c>
      <c r="BP158" s="14" t="str">
        <f>_xlfn.XLOOKUP(B158,'[5]Cells Huawei 19042026 15h'!$B:$B,'[5]Cells Huawei 19042026 15h'!$B:$B,"")</f>
        <v/>
      </c>
      <c r="BQ158" s="9" t="str">
        <f>_xlfn.XLOOKUP(B158,'[6]cells down 19042026 9H40'!$B:$B,'[6]cells down 19042026 9H40'!$B:$B,"")</f>
        <v/>
      </c>
      <c r="BR158" s="9" t="s">
        <v>1624</v>
      </c>
      <c r="BS158" s="9" t="s">
        <v>12</v>
      </c>
      <c r="BT158" s="108"/>
    </row>
    <row r="159" spans="1:72" s="9" customFormat="1" x14ac:dyDescent="0.35">
      <c r="A159" s="3" t="s">
        <v>3214</v>
      </c>
      <c r="B159" s="25" t="s">
        <v>3215</v>
      </c>
      <c r="C159" s="3" t="str">
        <f>_xlfn.XLOOKUP(B159,'[1]daily break down'!$D:$D,'[1]daily break down'!$E:$E,"")</f>
        <v>Douala</v>
      </c>
      <c r="D159" s="1" t="s">
        <v>21</v>
      </c>
      <c r="E159" s="3" t="s">
        <v>5486</v>
      </c>
      <c r="F159" s="3" t="s">
        <v>31</v>
      </c>
      <c r="G159" s="3" t="s">
        <v>32</v>
      </c>
      <c r="H159" s="34" t="str">
        <f>_xlfn.XLOOKUP(B159,[2]CALCULATION!$B:$B,[2]CALCULATION!$H:$H,"")</f>
        <v>ZTE</v>
      </c>
      <c r="I159" s="28">
        <v>0.13053493820502016</v>
      </c>
      <c r="J159" s="28">
        <v>0.28627084207252207</v>
      </c>
      <c r="K159" s="28">
        <v>0</v>
      </c>
      <c r="L159" s="28">
        <v>1.8726832233265207E-3</v>
      </c>
      <c r="M159" s="28">
        <v>0.52961265063507135</v>
      </c>
      <c r="N159" s="28">
        <v>8.6977396535143665</v>
      </c>
      <c r="O159" s="28">
        <v>0</v>
      </c>
      <c r="P159" s="28">
        <v>2.0655695953292073</v>
      </c>
      <c r="Q159" s="28">
        <v>1.2633299375344214</v>
      </c>
      <c r="R159" s="28">
        <v>7.3355677119449361E-2</v>
      </c>
      <c r="S159" s="93">
        <v>6.4348962569164669E-2</v>
      </c>
      <c r="T159" s="93">
        <f>_xlfn.XLOOKUP(B159,'[3]Nur des jours'!$B:$B,'[3]Nur des jours'!$U:$U,"")</f>
        <v>0</v>
      </c>
      <c r="U159" s="93">
        <v>0.20524608127659161</v>
      </c>
      <c r="V159" s="93">
        <v>0.7867053045803335</v>
      </c>
      <c r="W159" s="93">
        <v>0</v>
      </c>
      <c r="X159" s="93">
        <v>0.23931108086281822</v>
      </c>
      <c r="Y159" s="93">
        <v>0</v>
      </c>
      <c r="Z159" s="93">
        <v>3.8162608829647895</v>
      </c>
      <c r="AA159" s="93">
        <v>1.7633363581626158</v>
      </c>
      <c r="AB159" s="93">
        <v>2.4085916566076824</v>
      </c>
      <c r="AC159" s="93">
        <f>_xlfn.XLOOKUP(B159,'[3]Nur des jours'!$B:$B,'[3]Nur des jours'!$N:$N,"")</f>
        <v>0.12011925246766152</v>
      </c>
      <c r="AD159" s="93">
        <v>0.12011925246766152</v>
      </c>
      <c r="AE159" s="93">
        <v>0.12029760325083573</v>
      </c>
      <c r="AF159" s="93">
        <v>0</v>
      </c>
      <c r="AG159" s="93"/>
      <c r="AH159" s="93">
        <v>3.6846915102173603</v>
      </c>
      <c r="AI159" s="93">
        <v>2.5778449216455042</v>
      </c>
      <c r="AJ159" s="93">
        <v>2.1904995052888205</v>
      </c>
      <c r="AK159" s="93">
        <v>4.9496762734012316</v>
      </c>
      <c r="AL159" s="93">
        <v>3.6846915102173603</v>
      </c>
      <c r="AM159" s="49" t="s">
        <v>5559</v>
      </c>
      <c r="AN159" s="49"/>
      <c r="AO159" s="48" t="str" cm="1">
        <f t="array" ref="AO159">IFERROR(_xlfn.IFS(
AQ159="MPR ISSUE","PDH",
AQ159="BSS Hardware Issue","BSS",
AQ159="Sites strategiques, MLL, Pylone, etc.","ENVTECH",
AQ159="AKTIVCO DEFAUT GE &amp; POWER Cabinet","AKTIVCO",
AQ159="AKTIVCO Coupure ENEO &amp; Baisse de tension","AKTIVCO GRID ONLY",
AQ159="Coupure ENEO &amp; Baisse de tension","IHS GRID ONLY",
AQ159="Defaut GE &amp; POWER Cabinet","IHS",
AQ159="Sharing","Partners",
AQ159="Sites strategiques &amp; DataCenter","SST &amp; DC",
AQ159="Exclu","Exclu",
AQ159="SAT","SAT",
AQ159="SPARE-ISSUE","SPARE-ISSUE",
AQ159="Fiber CAmtel","TRANS_FO_CAMTEL",
AQ159="Fiber AOF","Fiber AOF",
AQ159="Projet OCM (HUAWEI)","TRAVAUX-HUAWEI",
AQ159="Projet OCM (NOKIA)","TRAVAUX-NOKIA",
AQ159="ACCESS-ISSUE","ACCESS-ISSUE",
AQ159="Projet OCM (ZTE, NOKIA, autres projets)","TRAVAUX OCM",
AQ159="No root CAuse","No root cause",
AQ159="ODU HS","PDH",
AQ159="IP &amp; VLAN","PDH",
AQ159="Warehouse HUAWEI","SPARE-ISSUE",
AQ159="SPARE-HS","SPARE-ISSUE",
AQ159="Power Telco","BSS",AQ159="no impacts","no impacts"
),"")</f>
        <v>PDH</v>
      </c>
      <c r="AP159" s="48" t="str" cm="1">
        <f t="array" ref="AP159">IFERROR(_xlfn.IFS(
AQ159="MPR ISSUE","TX ISSUE",
AQ159="BSS Hardware Issue","RAN ISSUE",
AQ159="Sites strategiques, MLL, Pylone, etc.","ENVTECH",
AQ159="AKTIVCO DEFAUT GE &amp; POWER Cabinet","POWER ISSUE",
AQ159="AKTIVCO Coupure ENEO &amp; Baisse de tension","POWER ISSUE",
AQ159="Coupure ENEO &amp; Baisse de tension","POWER ISSUE",
AQ159="Defaut GE &amp; POWER Cabinet","POWER ISSUE",
AQ159="Sharing","POWER ISSUE",
AQ159="Sites strategiques &amp; DataCenter","POWER ISSUE",
AQ159="Exclu","Exclu",
AQ159="SAT","TX ISSUE",
AQ159="SPARE-ISSUE","SPARE-ISSUE",
AQ159="Fiber CAmtel","TX ISSUE",
AQ159="Fiber AOF","TX ISSUE",
AQ159="Projet OCM (HUAWEI)","TRAVAUX-HUAWEI",
AQ159="Projet OCM (NOKIA)","TRAVAUX -NOKIA",
AQ159="ACCESS-ISSUE","ACCESS-ISSUE",
AQ159="Projet OCM (ZTE, NOKIA, autres projets)","TRAVAUX OCM",
AQ159="No root CAuse","No root cause",
AQ159="ODU HS","TX ISSUE",
AQ159="IP &amp; VLAN","TX ISSUE",
AQ159="Warehouse HUAWEI","SPARE-ISSUE",
AQ159="SPARE-HS","SPARE-ISSUE",
AQ159="Power Telco","RAN ISSUE",AQ159="no impacts","no impacts"
),"")</f>
        <v>TX ISSUE</v>
      </c>
      <c r="AQ159" s="67" t="s">
        <v>5990</v>
      </c>
      <c r="AR159" s="48" t="str" cm="1">
        <f t="array" ref="AR159">IFERROR(_xlfn.IFS(
AQ159="MPR ISSUE","ACTIVE",
AQ159="BSS Hardware Issue","ACTIVE",
AQ159="Sites strategiques, MLL, Pylone, etc.","PASSIVE",
AQ159="AKTIVCO DEFAUT GE &amp; POWER Cabinet","PASSIVE",
AQ159="AKTIVCO Coupure ENEO &amp; Baisse de tension","PASSIVE",
AQ159="Coupure ENEO &amp; Baisse de tension","PASSIVE",
AQ159="Defaut GE &amp; POWER Cabinet","PASSIVE",
AQ159="Sharing","PASSIVE",
AQ159="Sites strategiques &amp; DataCenter","PASSIVE",
AQ159="Exclu","Exclu",
AQ159="SAT","ACTIVE",
AQ159="SPARE-ISSUE","SPARE-ISSUE",
AQ159="Fiber CAmtel","ACTIVE",
AQ159="Fiber AOF","ACTIVE",
AQ159="Projet OCM (HUAWEI)","PLANNED WORKS",
AQ159="Projet OCM (NOKIA)","PLANNED WORKS",
AQ159="ACCESS-ISSUE","ACCESS-ISSUE",
AQ159="Projet OCM (ZTE, NOKIA, autres projets)","PLANNED WORKS",
AQ159="No root CAuse","No root cause",
AQ159="ODU HS","ACTIVE",
AQ159="IP &amp; VLAN","ACTIVE",
AQ159="Warehouse HUAWEI","SPARE-ISSUE",
AQ159="SPARE-HS","SPARE-ISSUE",
AQ159="Power Telco","ACTIVE", AQ159="no impacts","no impacts"
),"")</f>
        <v>ACTIVE</v>
      </c>
      <c r="AS159" s="92" t="s">
        <v>6057</v>
      </c>
      <c r="AT159" s="129" t="s">
        <v>4194</v>
      </c>
      <c r="AU159" s="9" t="s">
        <v>5989</v>
      </c>
      <c r="AV159" s="17" t="s">
        <v>5691</v>
      </c>
      <c r="AW159" s="7" t="s">
        <v>6019</v>
      </c>
      <c r="AX159" s="6" t="s">
        <v>6399</v>
      </c>
      <c r="AY159" s="7"/>
      <c r="AZ159" s="3" t="s">
        <v>5537</v>
      </c>
      <c r="BA159" s="18" t="s">
        <v>5537</v>
      </c>
      <c r="BB159" s="18" t="s">
        <v>5537</v>
      </c>
      <c r="BC159" s="18" t="s">
        <v>5537</v>
      </c>
      <c r="BD159" s="18" t="s">
        <v>5537</v>
      </c>
      <c r="BE159" s="18" t="s">
        <v>5537</v>
      </c>
      <c r="BF159" s="18" t="s">
        <v>5537</v>
      </c>
      <c r="BG159" s="18" t="s">
        <v>5537</v>
      </c>
      <c r="BH159" s="18" t="s">
        <v>5537</v>
      </c>
      <c r="BI159" s="18" t="s">
        <v>5537</v>
      </c>
      <c r="BJ159" s="18" t="s">
        <v>5710</v>
      </c>
      <c r="BK159" s="18" t="s">
        <v>5537</v>
      </c>
      <c r="BL159" s="9" t="s">
        <v>5537</v>
      </c>
      <c r="BM159" s="14" t="s">
        <v>6448</v>
      </c>
      <c r="BN159" s="14" t="s">
        <v>5537</v>
      </c>
      <c r="BO159" s="14" t="str">
        <f>_xlfn.XLOOKUP(B159,'[4]cell downs 18042026 17h'!$B:$B,'[4]cell downs 18042026 17h'!$B:$B,"")</f>
        <v/>
      </c>
      <c r="BP159" s="14" t="str">
        <f>_xlfn.XLOOKUP(B159,'[5]Cells Huawei 19042026 15h'!$B:$B,'[5]Cells Huawei 19042026 15h'!$B:$B,"")</f>
        <v/>
      </c>
      <c r="BQ159" s="9" t="str">
        <f>_xlfn.XLOOKUP(B159,'[6]cells down 19042026 9H40'!$B:$B,'[6]cells down 19042026 9H40'!$B:$B,"")</f>
        <v/>
      </c>
      <c r="BR159" s="9" t="s">
        <v>5537</v>
      </c>
      <c r="BS159" s="9" t="s">
        <v>5537</v>
      </c>
      <c r="BT159" s="108"/>
    </row>
    <row r="160" spans="1:72" s="9" customFormat="1" ht="33.5" customHeight="1" x14ac:dyDescent="0.35">
      <c r="A160" s="1" t="s">
        <v>1735</v>
      </c>
      <c r="B160" s="1" t="s">
        <v>1736</v>
      </c>
      <c r="C160" s="3" t="str">
        <f>_xlfn.XLOOKUP(B160,'[1]daily break down'!$D:$D,'[1]daily break down'!$E:$E,"")</f>
        <v>NORD-OUEST</v>
      </c>
      <c r="D160" s="1" t="s">
        <v>11</v>
      </c>
      <c r="E160" s="1" t="s">
        <v>96</v>
      </c>
      <c r="F160" s="3" t="s">
        <v>51</v>
      </c>
      <c r="G160" s="1" t="s">
        <v>1735</v>
      </c>
      <c r="H160" s="33" t="str">
        <f>_xlfn.XLOOKUP(B160,[2]CALCULATION!$B:$B,[2]CALCULATION!$H:$H,"")</f>
        <v>NOKIA</v>
      </c>
      <c r="I160" s="28">
        <v>0.59502237998252805</v>
      </c>
      <c r="J160" s="28">
        <v>6.2240288777435824</v>
      </c>
      <c r="K160" s="28">
        <v>4.5784042310968864</v>
      </c>
      <c r="L160" s="28">
        <v>3.8701689563631367</v>
      </c>
      <c r="M160" s="28">
        <v>9.2900347320112751</v>
      </c>
      <c r="N160" s="28">
        <v>9.2964734190981293</v>
      </c>
      <c r="O160" s="28">
        <v>9.2963652058697779</v>
      </c>
      <c r="P160" s="28">
        <v>9.2965275257123032</v>
      </c>
      <c r="Q160" s="28">
        <v>9.2963652058697779</v>
      </c>
      <c r="R160" s="28">
        <v>9.2964734190981293</v>
      </c>
      <c r="S160" s="93">
        <v>4.6285769123803551</v>
      </c>
      <c r="T160" s="93">
        <f>_xlfn.XLOOKUP(B160,'[3]Nur des jours'!$B:$B,'[3]Nur des jours'!$U:$U,"")</f>
        <v>0</v>
      </c>
      <c r="U160" s="93">
        <v>4.2940535617442016E-2</v>
      </c>
      <c r="V160" s="93">
        <v>0.96152474224744811</v>
      </c>
      <c r="W160" s="93">
        <v>0</v>
      </c>
      <c r="X160" s="93">
        <v>0</v>
      </c>
      <c r="Y160" s="93">
        <v>0</v>
      </c>
      <c r="Z160" s="93">
        <v>0.1554148724577879</v>
      </c>
      <c r="AA160" s="93">
        <v>1.4589094063629852E-2</v>
      </c>
      <c r="AB160" s="93">
        <v>0</v>
      </c>
      <c r="AC160" s="93">
        <f>_xlfn.XLOOKUP(B160,'[3]Nur des jours'!$B:$B,'[3]Nur des jours'!$N:$N,"")</f>
        <v>2.2278331378608747</v>
      </c>
      <c r="AD160" s="93">
        <v>2.2278331378608747</v>
      </c>
      <c r="AE160" s="93">
        <v>0</v>
      </c>
      <c r="AF160" s="93">
        <v>0</v>
      </c>
      <c r="AG160" s="93"/>
      <c r="AH160" s="93">
        <v>3.623338840805518</v>
      </c>
      <c r="AI160" s="93">
        <v>12.348801402027906</v>
      </c>
      <c r="AJ160" s="93">
        <v>5.5402658350078724</v>
      </c>
      <c r="AK160" s="93">
        <v>0</v>
      </c>
      <c r="AL160" s="93">
        <v>3.623338840805518</v>
      </c>
      <c r="AM160" s="49" t="s">
        <v>5601</v>
      </c>
      <c r="AN160" s="49"/>
      <c r="AO160" s="48" t="str" cm="1">
        <f t="array" ref="AO160">IFERROR(_xlfn.IFS(
AQ160="MPR ISSUE","PDH",
AQ160="BSS Hardware Issue","BSS",
AQ160="Sites strategiques, MLL, Pylone, etc.","ENVTECH",
AQ160="AKTIVCO DEFAUT GE &amp; POWER Cabinet","AKTIVCO",
AQ160="AKTIVCO Coupure ENEO &amp; Baisse de tension","AKTIVCO GRID ONLY",
AQ160="Coupure ENEO &amp; Baisse de tension","IHS GRID ONLY",
AQ160="Defaut GE &amp; POWER Cabinet","IHS",
AQ160="Sharing","Partners",
AQ160="Sites strategiques &amp; DataCenter","SST &amp; DC",
AQ160="Exclu","Exclu",
AQ160="SAT","SAT",
AQ160="SPARE-ISSUE","SPARE-ISSUE",
AQ160="Fiber CAmtel","TRANS_FO_CAMTEL",
AQ160="Fiber AOF","Fiber AOF",
AQ160="Projet OCM (HUAWEI)","TRAVAUX-HUAWEI",
AQ160="Projet OCM (NOKIA)","TRAVAUX-NOKIA",
AQ160="ACCESS-ISSUE","ACCESS-ISSUE",
AQ160="Projet OCM (ZTE, NOKIA, autres projets)","TRAVAUX OCM",
AQ160="No root CAuse","No root cause",
AQ160="ODU HS","PDH",
AQ160="IP &amp; VLAN","PDH",
AQ160="Warehouse HUAWEI","SPARE-ISSUE",
AQ160="SPARE-HS","SPARE-ISSUE",
AQ160="Power Telco","BSS",AQ160="no impacts","no impacts"
),"")</f>
        <v>IHS</v>
      </c>
      <c r="AP160" s="48" t="str" cm="1">
        <f t="array" ref="AP160">IFERROR(_xlfn.IFS(
AQ160="MPR ISSUE","TX ISSUE",
AQ160="BSS Hardware Issue","RAN ISSUE",
AQ160="Sites strategiques, MLL, Pylone, etc.","ENVTECH",
AQ160="AKTIVCO DEFAUT GE &amp; POWER Cabinet","POWER ISSUE",
AQ160="AKTIVCO Coupure ENEO &amp; Baisse de tension","POWER ISSUE",
AQ160="Coupure ENEO &amp; Baisse de tension","POWER ISSUE",
AQ160="Defaut GE &amp; POWER Cabinet","POWER ISSUE",
AQ160="Sharing","POWER ISSUE",
AQ160="Sites strategiques &amp; DataCenter","POWER ISSUE",
AQ160="Exclu","Exclu",
AQ160="SAT","TX ISSUE",
AQ160="SPARE-ISSUE","SPARE-ISSUE",
AQ160="Fiber CAmtel","TX ISSUE",
AQ160="Fiber AOF","TX ISSUE",
AQ160="Projet OCM (HUAWEI)","TRAVAUX-HUAWEI",
AQ160="Projet OCM (NOKIA)","TRAVAUX -NOKIA",
AQ160="ACCESS-ISSUE","ACCESS-ISSUE",
AQ160="Projet OCM (ZTE, NOKIA, autres projets)","TRAVAUX OCM",
AQ160="No root CAuse","No root cause",
AQ160="ODU HS","TX ISSUE",
AQ160="IP &amp; VLAN","TX ISSUE",
AQ160="Warehouse HUAWEI","SPARE-ISSUE",
AQ160="SPARE-HS","SPARE-ISSUE",
AQ160="Power Telco","RAN ISSUE",AQ160="no impacts","no impacts"
),"")</f>
        <v>POWER ISSUE</v>
      </c>
      <c r="AQ160" s="67" t="s">
        <v>5330</v>
      </c>
      <c r="AR160" s="48" t="str" cm="1">
        <f t="array" ref="AR160">IFERROR(_xlfn.IFS(
AQ160="MPR ISSUE","ACTIVE",
AQ160="BSS Hardware Issue","ACTIVE",
AQ160="Sites strategiques, MLL, Pylone, etc.","PASSIVE",
AQ160="AKTIVCO DEFAUT GE &amp; POWER Cabinet","PASSIVE",
AQ160="AKTIVCO Coupure ENEO &amp; Baisse de tension","PASSIVE",
AQ160="Coupure ENEO &amp; Baisse de tension","PASSIVE",
AQ160="Defaut GE &amp; POWER Cabinet","PASSIVE",
AQ160="Sharing","PASSIVE",
AQ160="Sites strategiques &amp; DataCenter","PASSIVE",
AQ160="Exclu","Exclu",
AQ160="SAT","ACTIVE",
AQ160="SPARE-ISSUE","SPARE-ISSUE",
AQ160="Fiber CAmtel","ACTIVE",
AQ160="Fiber AOF","ACTIVE",
AQ160="Projet OCM (HUAWEI)","PLANNED WORKS",
AQ160="Projet OCM (NOKIA)","PLANNED WORKS",
AQ160="ACCESS-ISSUE","ACCESS-ISSUE",
AQ160="Projet OCM (ZTE, NOKIA, autres projets)","PLANNED WORKS",
AQ160="No root CAuse","No root cause",
AQ160="ODU HS","ACTIVE",
AQ160="IP &amp; VLAN","ACTIVE",
AQ160="Warehouse HUAWEI","SPARE-ISSUE",
AQ160="SPARE-HS","SPARE-ISSUE",
AQ160="Power Telco","ACTIVE", AQ160="no impacts","no impacts"
),"")</f>
        <v>PASSIVE</v>
      </c>
      <c r="AS160" s="92" t="s">
        <v>5949</v>
      </c>
      <c r="AT160" s="98" t="s">
        <v>1736</v>
      </c>
      <c r="AV160" s="17" t="s">
        <v>5537</v>
      </c>
      <c r="AW160" s="7" t="s">
        <v>5537</v>
      </c>
      <c r="AX160" s="6" t="s">
        <v>5537</v>
      </c>
      <c r="AY160" s="7"/>
      <c r="AZ160" s="3" t="s">
        <v>6256</v>
      </c>
      <c r="BA160" s="18" t="s">
        <v>5537</v>
      </c>
      <c r="BB160" s="18" t="s">
        <v>5537</v>
      </c>
      <c r="BC160" s="18" t="s">
        <v>5537</v>
      </c>
      <c r="BD160" s="18" t="s">
        <v>5537</v>
      </c>
      <c r="BE160" s="18" t="s">
        <v>5537</v>
      </c>
      <c r="BF160" s="18" t="s">
        <v>5537</v>
      </c>
      <c r="BG160" s="18" t="s">
        <v>6257</v>
      </c>
      <c r="BH160" s="18" t="s">
        <v>6257</v>
      </c>
      <c r="BI160" s="18" t="s">
        <v>6257</v>
      </c>
      <c r="BJ160" s="18" t="s">
        <v>5537</v>
      </c>
      <c r="BK160" s="18" t="s">
        <v>5752</v>
      </c>
      <c r="BL160" s="9" t="s">
        <v>6258</v>
      </c>
      <c r="BM160" s="14" t="s">
        <v>5537</v>
      </c>
      <c r="BN160" s="14" t="s">
        <v>5537</v>
      </c>
      <c r="BO160" s="14" t="str">
        <f>_xlfn.XLOOKUP(B160,'[4]cell downs 18042026 17h'!$B:$B,'[4]cell downs 18042026 17h'!$B:$B,"")</f>
        <v/>
      </c>
      <c r="BP160" s="14" t="str">
        <f>_xlfn.XLOOKUP(B160,'[5]Cells Huawei 19042026 15h'!$B:$B,'[5]Cells Huawei 19042026 15h'!$B:$B,"")</f>
        <v/>
      </c>
      <c r="BQ160" s="9" t="str">
        <f>_xlfn.XLOOKUP(B160,'[6]cells down 19042026 9H40'!$B:$B,'[6]cells down 19042026 9H40'!$B:$B,"")</f>
        <v/>
      </c>
      <c r="BR160" s="9" t="s">
        <v>1736</v>
      </c>
      <c r="BS160" s="9" t="s">
        <v>5537</v>
      </c>
      <c r="BT160" s="108"/>
    </row>
    <row r="161" spans="1:72" s="9" customFormat="1" x14ac:dyDescent="0.35">
      <c r="A161" s="19" t="s">
        <v>5393</v>
      </c>
      <c r="B161" s="26" t="s">
        <v>5394</v>
      </c>
      <c r="C161" s="3" t="str">
        <f>_xlfn.XLOOKUP(B161,'[1]daily break down'!$D:$D,'[1]daily break down'!$E:$E,"")</f>
        <v>OUEST</v>
      </c>
      <c r="D161" s="19" t="s">
        <v>357</v>
      </c>
      <c r="E161" s="19" t="s">
        <v>188</v>
      </c>
      <c r="F161" s="19" t="s">
        <v>5376</v>
      </c>
      <c r="G161" s="19" t="s">
        <v>856</v>
      </c>
      <c r="H161" s="32" t="str">
        <f>_xlfn.XLOOKUP(B161,[2]CALCULATION!$B:$B,[2]CALCULATION!$H:$H,"")</f>
        <v>Huawei</v>
      </c>
      <c r="I161" s="28">
        <v>9.230954989969554</v>
      </c>
      <c r="J161" s="28">
        <v>8.990217102841342</v>
      </c>
      <c r="K161" s="28">
        <v>8.9163977136856403</v>
      </c>
      <c r="L161" s="28">
        <v>9.2493786258714223</v>
      </c>
      <c r="M161" s="28">
        <v>8.940671255275614</v>
      </c>
      <c r="N161" s="28">
        <v>9.2457045997380387</v>
      </c>
      <c r="O161" s="28">
        <v>8.5061017369939478</v>
      </c>
      <c r="P161" s="28">
        <v>9.2819633139573039</v>
      </c>
      <c r="Q161" s="28">
        <v>8.9893075138471552</v>
      </c>
      <c r="R161" s="28">
        <v>0.18462873074168246</v>
      </c>
      <c r="S161" s="93">
        <v>0.26310307533822441</v>
      </c>
      <c r="T161" s="93">
        <f>_xlfn.XLOOKUP(B161,'[3]Nur des jours'!$B:$B,'[3]Nur des jours'!$U:$U,"")</f>
        <v>1.6651007467903993</v>
      </c>
      <c r="U161" s="93">
        <v>0.36909694577850827</v>
      </c>
      <c r="V161" s="93" t="s">
        <v>5537</v>
      </c>
      <c r="W161" s="93">
        <v>2.4970358099836489</v>
      </c>
      <c r="X161" s="93">
        <v>3.915459588566145</v>
      </c>
      <c r="Y161" s="93">
        <v>0.63439373574977242</v>
      </c>
      <c r="Z161" s="93">
        <v>0.31972944899595646</v>
      </c>
      <c r="AA161" s="93">
        <v>0.99616046433983096</v>
      </c>
      <c r="AB161" s="93">
        <v>5.1138520059469279</v>
      </c>
      <c r="AC161" s="93">
        <f>_xlfn.XLOOKUP(B161,'[3]Nur des jours'!$B:$B,'[3]Nur des jours'!$N:$N,"")</f>
        <v>5.7972565369129043</v>
      </c>
      <c r="AD161" s="93">
        <v>5.7972565369129043</v>
      </c>
      <c r="AE161" s="93">
        <v>3.9612065644502654</v>
      </c>
      <c r="AF161" s="93">
        <v>6.5471324047678161</v>
      </c>
      <c r="AG161" s="93"/>
      <c r="AH161" s="93">
        <v>3.5363749989298956</v>
      </c>
      <c r="AI161" s="93">
        <v>10.083445239779543</v>
      </c>
      <c r="AJ161" s="93">
        <v>5.7674865951970515</v>
      </c>
      <c r="AK161" s="93">
        <v>0.30728992245007847</v>
      </c>
      <c r="AL161" s="93">
        <v>3.5363749989298956</v>
      </c>
      <c r="AM161" s="49" t="s">
        <v>5598</v>
      </c>
      <c r="AN161" s="49"/>
      <c r="AO161" s="48" t="str" cm="1">
        <f t="array" ref="AO161">IFERROR(_xlfn.IFS(
AQ161="MPR ISSUE","PDH",
AQ161="BSS Hardware Issue","BSS",
AQ161="Sites strategiques, MLL, Pylone, etc.","ENVTECH",
AQ161="AKTIVCO DEFAUT GE &amp; POWER Cabinet","AKTIVCO",
AQ161="AKTIVCO Coupure ENEO &amp; Baisse de tension","AKTIVCO GRID ONLY",
AQ161="Coupure ENEO &amp; Baisse de tension","IHS GRID ONLY",
AQ161="Defaut GE &amp; POWER Cabinet","IHS",
AQ161="Sharing","Partners",
AQ161="Sites strategiques &amp; DataCenter","SST &amp; DC",
AQ161="Exclu","Exclu",
AQ161="SAT","SAT",
AQ161="SPARE-ISSUE","SPARE-ISSUE",
AQ161="Fiber CAmtel","TRANS_FO_CAMTEL",
AQ161="Fiber AOF","Fiber AOF",
AQ161="Projet OCM (HUAWEI)","TRAVAUX-HUAWEI",
AQ161="Projet OCM (NOKIA)","TRAVAUX-NOKIA",
AQ161="ACCESS-ISSUE","ACCESS-ISSUE",
AQ161="Projet OCM (ZTE, NOKIA, autres projets)","TRAVAUX OCM",
AQ161="No root CAuse","No root cause",
AQ161="ODU HS","PDH",
AQ161="IP &amp; VLAN","PDH",
AQ161="Warehouse HUAWEI","SPARE-ISSUE",
AQ161="SPARE-HS","SPARE-ISSUE",
AQ161="Power Telco","BSS",AQ161="no impacts","no impacts"
),"")</f>
        <v>Exclu</v>
      </c>
      <c r="AP161" s="48" t="str" cm="1">
        <f t="array" ref="AP161">IFERROR(_xlfn.IFS(
AQ161="MPR ISSUE","TX ISSUE",
AQ161="BSS Hardware Issue","RAN ISSUE",
AQ161="Sites strategiques, MLL, Pylone, etc.","ENVTECH",
AQ161="AKTIVCO DEFAUT GE &amp; POWER Cabinet","POWER ISSUE",
AQ161="AKTIVCO Coupure ENEO &amp; Baisse de tension","POWER ISSUE",
AQ161="Coupure ENEO &amp; Baisse de tension","POWER ISSUE",
AQ161="Defaut GE &amp; POWER Cabinet","POWER ISSUE",
AQ161="Sharing","POWER ISSUE",
AQ161="Sites strategiques &amp; DataCenter","POWER ISSUE",
AQ161="Exclu","Exclu",
AQ161="SAT","TX ISSUE",
AQ161="SPARE-ISSUE","SPARE-ISSUE",
AQ161="Fiber CAmtel","TX ISSUE",
AQ161="Fiber AOF","TX ISSUE",
AQ161="Projet OCM (HUAWEI)","TRAVAUX-HUAWEI",
AQ161="Projet OCM (NOKIA)","TRAVAUX -NOKIA",
AQ161="ACCESS-ISSUE","ACCESS-ISSUE",
AQ161="Projet OCM (ZTE, NOKIA, autres projets)","TRAVAUX OCM",
AQ161="No root CAuse","No root cause",
AQ161="ODU HS","TX ISSUE",
AQ161="IP &amp; VLAN","TX ISSUE",
AQ161="Warehouse HUAWEI","SPARE-ISSUE",
AQ161="SPARE-HS","SPARE-ISSUE",
AQ161="Power Telco","RAN ISSUE",AQ161="no impacts","no impacts"
),"")</f>
        <v>Exclu</v>
      </c>
      <c r="AQ161" s="67" t="s">
        <v>5598</v>
      </c>
      <c r="AR161" s="48" t="str" cm="1">
        <f t="array" ref="AR161">IFERROR(_xlfn.IFS(
AQ161="MPR ISSUE","ACTIVE",
AQ161="BSS Hardware Issue","ACTIVE",
AQ161="Sites strategiques, MLL, Pylone, etc.","PASSIVE",
AQ161="AKTIVCO DEFAUT GE &amp; POWER Cabinet","PASSIVE",
AQ161="AKTIVCO Coupure ENEO &amp; Baisse de tension","PASSIVE",
AQ161="Coupure ENEO &amp; Baisse de tension","PASSIVE",
AQ161="Defaut GE &amp; POWER Cabinet","PASSIVE",
AQ161="Sharing","PASSIVE",
AQ161="Sites strategiques &amp; DataCenter","PASSIVE",
AQ161="Exclu","Exclu",
AQ161="SAT","ACTIVE",
AQ161="SPARE-ISSUE","SPARE-ISSUE",
AQ161="Fiber CAmtel","ACTIVE",
AQ161="Fiber AOF","ACTIVE",
AQ161="Projet OCM (HUAWEI)","PLANNED WORKS",
AQ161="Projet OCM (NOKIA)","PLANNED WORKS",
AQ161="ACCESS-ISSUE","ACCESS-ISSUE",
AQ161="Projet OCM (ZTE, NOKIA, autres projets)","PLANNED WORKS",
AQ161="No root CAuse","No root cause",
AQ161="ODU HS","ACTIVE",
AQ161="IP &amp; VLAN","ACTIVE",
AQ161="Warehouse HUAWEI","SPARE-ISSUE",
AQ161="SPARE-HS","SPARE-ISSUE",
AQ161="Power Telco","ACTIVE", AQ161="no impacts","no impacts"
),"")</f>
        <v>Exclu</v>
      </c>
      <c r="AS161" s="92" t="s">
        <v>5710</v>
      </c>
      <c r="AT161" s="98" t="s">
        <v>5394</v>
      </c>
      <c r="AV161" s="17" t="s">
        <v>5537</v>
      </c>
      <c r="AW161" s="7" t="s">
        <v>5537</v>
      </c>
      <c r="AX161" s="6" t="s">
        <v>5537</v>
      </c>
      <c r="AY161" s="7"/>
      <c r="AZ161" s="3" t="s">
        <v>5537</v>
      </c>
      <c r="BA161" s="18" t="s">
        <v>5537</v>
      </c>
      <c r="BB161" s="18" t="s">
        <v>5537</v>
      </c>
      <c r="BC161" s="18" t="s">
        <v>5537</v>
      </c>
      <c r="BD161" s="18" t="s">
        <v>5537</v>
      </c>
      <c r="BE161" s="18" t="s">
        <v>5537</v>
      </c>
      <c r="BF161" s="18" t="s">
        <v>5537</v>
      </c>
      <c r="BG161" s="18" t="s">
        <v>5537</v>
      </c>
      <c r="BH161" s="18" t="s">
        <v>5537</v>
      </c>
      <c r="BI161" s="18" t="s">
        <v>5537</v>
      </c>
      <c r="BJ161" s="18" t="s">
        <v>5710</v>
      </c>
      <c r="BK161" s="18" t="s">
        <v>5537</v>
      </c>
      <c r="BL161" s="9" t="s">
        <v>5537</v>
      </c>
      <c r="BM161" s="14" t="s">
        <v>5537</v>
      </c>
      <c r="BN161" s="14" t="s">
        <v>5537</v>
      </c>
      <c r="BO161" s="14" t="str">
        <f>_xlfn.XLOOKUP(B161,'[4]cell downs 18042026 17h'!$B:$B,'[4]cell downs 18042026 17h'!$B:$B,"")</f>
        <v/>
      </c>
      <c r="BP161" s="14" t="str">
        <f>_xlfn.XLOOKUP(B161,'[5]Cells Huawei 19042026 15h'!$B:$B,'[5]Cells Huawei 19042026 15h'!$B:$B,"")</f>
        <v>OST_342</v>
      </c>
      <c r="BQ161" s="9" t="str">
        <f>_xlfn.XLOOKUP(B161,'[6]cells down 19042026 9H40'!$B:$B,'[6]cells down 19042026 9H40'!$B:$B,"")</f>
        <v/>
      </c>
      <c r="BR161" s="9" t="s">
        <v>5537</v>
      </c>
      <c r="BS161" s="9" t="s">
        <v>5459</v>
      </c>
      <c r="BT161" s="108"/>
    </row>
    <row r="162" spans="1:72" s="9" customFormat="1" x14ac:dyDescent="0.35">
      <c r="A162" s="1" t="s">
        <v>308</v>
      </c>
      <c r="B162" s="1" t="s">
        <v>309</v>
      </c>
      <c r="C162" s="3" t="str">
        <f>_xlfn.XLOOKUP(B162,'[1]daily break down'!$D:$D,'[1]daily break down'!$E:$E,"")</f>
        <v>EXTREME-NORD</v>
      </c>
      <c r="D162" s="1" t="s">
        <v>11</v>
      </c>
      <c r="E162" s="1" t="s">
        <v>96</v>
      </c>
      <c r="F162" s="3" t="s">
        <v>55</v>
      </c>
      <c r="G162" s="1" t="s">
        <v>310</v>
      </c>
      <c r="H162" s="33" t="str">
        <f>_xlfn.XLOOKUP(B162,[2]CALCULATION!$B:$B,[2]CALCULATION!$H:$H,"")</f>
        <v>NOKIA</v>
      </c>
      <c r="I162" s="28">
        <v>1.5407937940344452</v>
      </c>
      <c r="J162" s="28">
        <v>3.3846662080757461</v>
      </c>
      <c r="K162" s="28">
        <v>1.4341662265240254</v>
      </c>
      <c r="L162" s="28">
        <v>3.7923885461167317E-2</v>
      </c>
      <c r="M162" s="28">
        <v>5.4556600599937291E-2</v>
      </c>
      <c r="N162" s="28">
        <v>5.0592295987120312E-2</v>
      </c>
      <c r="O162" s="28">
        <v>0.14752638267544663</v>
      </c>
      <c r="P162" s="28">
        <v>8.6474163491169473E-2</v>
      </c>
      <c r="Q162" s="28">
        <v>6.6118066492716926E-2</v>
      </c>
      <c r="R162" s="28">
        <v>5.2348984316667797E-2</v>
      </c>
      <c r="S162" s="93">
        <v>2.827425894843222</v>
      </c>
      <c r="T162" s="93">
        <f>_xlfn.XLOOKUP(B162,'[3]Nur des jours'!$B:$B,'[3]Nur des jours'!$U:$U,"")</f>
        <v>0.43537808793886928</v>
      </c>
      <c r="U162" s="93">
        <v>2.3265844095354342E-3</v>
      </c>
      <c r="V162" s="93">
        <v>0.51209957191440525</v>
      </c>
      <c r="W162" s="93">
        <v>0.43537808793886928</v>
      </c>
      <c r="X162" s="93">
        <v>1.8103652157212324E-2</v>
      </c>
      <c r="Y162" s="93">
        <v>6.1284595955616972E-2</v>
      </c>
      <c r="Z162" s="93">
        <v>1.2627689608937303E-2</v>
      </c>
      <c r="AA162" s="93">
        <v>2.3722026964623142E-2</v>
      </c>
      <c r="AB162" s="93">
        <v>1.8727916024701579E-3</v>
      </c>
      <c r="AC162" s="93">
        <f>_xlfn.XLOOKUP(B162,'[3]Nur des jours'!$B:$B,'[3]Nur des jours'!$N:$N,"")</f>
        <v>4.2410389432502082</v>
      </c>
      <c r="AD162" s="93">
        <v>4.2410389432502082</v>
      </c>
      <c r="AE162" s="93">
        <v>6.0642775699035556E-3</v>
      </c>
      <c r="AF162" s="93">
        <v>0.81618706475335379</v>
      </c>
      <c r="AG162" s="93"/>
      <c r="AH162" s="93">
        <v>3.503646295605733</v>
      </c>
      <c r="AI162" s="93">
        <v>0.57914083825921536</v>
      </c>
      <c r="AJ162" s="93">
        <v>10.190132571614152</v>
      </c>
      <c r="AK162" s="93">
        <v>0</v>
      </c>
      <c r="AL162" s="93">
        <v>3.503646295605733</v>
      </c>
      <c r="AM162" s="49" t="s">
        <v>5601</v>
      </c>
      <c r="AN162" s="49"/>
      <c r="AO162" s="48" t="str" cm="1">
        <f t="array" ref="AO162">IFERROR(_xlfn.IFS(
AQ162="MPR ISSUE","PDH",
AQ162="BSS Hardware Issue","BSS",
AQ162="Sites strategiques, MLL, Pylone, etc.","ENVTECH",
AQ162="AKTIVCO DEFAUT GE &amp; POWER Cabinet","AKTIVCO",
AQ162="AKTIVCO Coupure ENEO &amp; Baisse de tension","AKTIVCO GRID ONLY",
AQ162="Coupure ENEO &amp; Baisse de tension","IHS GRID ONLY",
AQ162="Defaut GE &amp; POWER Cabinet","IHS",
AQ162="Sharing","Partners",
AQ162="Sites strategiques &amp; DataCenter","SST &amp; DC",
AQ162="Exclu","Exclu",
AQ162="SAT","SAT",
AQ162="SPARE-ISSUE","SPARE-ISSUE",
AQ162="Fiber CAmtel","TRANS_FO_CAMTEL",
AQ162="Fiber AOF","Fiber AOF",
AQ162="Projet OCM (HUAWEI)","TRAVAUX-HUAWEI",
AQ162="Projet OCM (NOKIA)","TRAVAUX-NOKIA",
AQ162="ACCESS-ISSUE","ACCESS-ISSUE",
AQ162="Projet OCM (ZTE, NOKIA, autres projets)","TRAVAUX OCM",
AQ162="No root CAuse","No root cause",
AQ162="ODU HS","PDH",
AQ162="IP &amp; VLAN","PDH",
AQ162="Warehouse HUAWEI","SPARE-ISSUE",
AQ162="SPARE-HS","SPARE-ISSUE",
AQ162="Power Telco","BSS",AQ162="no impacts","no impacts"
),"")</f>
        <v>No root cause</v>
      </c>
      <c r="AP162" s="48" t="str" cm="1">
        <f t="array" ref="AP162">IFERROR(_xlfn.IFS(
AQ162="MPR ISSUE","TX ISSUE",
AQ162="BSS Hardware Issue","RAN ISSUE",
AQ162="Sites strategiques, MLL, Pylone, etc.","ENVTECH",
AQ162="AKTIVCO DEFAUT GE &amp; POWER Cabinet","POWER ISSUE",
AQ162="AKTIVCO Coupure ENEO &amp; Baisse de tension","POWER ISSUE",
AQ162="Coupure ENEO &amp; Baisse de tension","POWER ISSUE",
AQ162="Defaut GE &amp; POWER Cabinet","POWER ISSUE",
AQ162="Sharing","POWER ISSUE",
AQ162="Sites strategiques &amp; DataCenter","POWER ISSUE",
AQ162="Exclu","Exclu",
AQ162="SAT","TX ISSUE",
AQ162="SPARE-ISSUE","SPARE-ISSUE",
AQ162="Fiber CAmtel","TX ISSUE",
AQ162="Fiber AOF","TX ISSUE",
AQ162="Projet OCM (HUAWEI)","TRAVAUX-HUAWEI",
AQ162="Projet OCM (NOKIA)","TRAVAUX -NOKIA",
AQ162="ACCESS-ISSUE","ACCESS-ISSUE",
AQ162="Projet OCM (ZTE, NOKIA, autres projets)","TRAVAUX OCM",
AQ162="No root CAuse","No root cause",
AQ162="ODU HS","TX ISSUE",
AQ162="IP &amp; VLAN","TX ISSUE",
AQ162="Warehouse HUAWEI","SPARE-ISSUE",
AQ162="SPARE-HS","SPARE-ISSUE",
AQ162="Power Telco","RAN ISSUE",AQ162="no impacts","no impacts"
),"")</f>
        <v>No root cause</v>
      </c>
      <c r="AQ162" s="67" t="s">
        <v>5344</v>
      </c>
      <c r="AR162" s="48" t="str" cm="1">
        <f t="array" ref="AR162">IFERROR(_xlfn.IFS(
AQ162="MPR ISSUE","ACTIVE",
AQ162="BSS Hardware Issue","ACTIVE",
AQ162="Sites strategiques, MLL, Pylone, etc.","PASSIVE",
AQ162="AKTIVCO DEFAUT GE &amp; POWER Cabinet","PASSIVE",
AQ162="AKTIVCO Coupure ENEO &amp; Baisse de tension","PASSIVE",
AQ162="Coupure ENEO &amp; Baisse de tension","PASSIVE",
AQ162="Defaut GE &amp; POWER Cabinet","PASSIVE",
AQ162="Sharing","PASSIVE",
AQ162="Sites strategiques &amp; DataCenter","PASSIVE",
AQ162="Exclu","Exclu",
AQ162="SAT","ACTIVE",
AQ162="SPARE-ISSUE","SPARE-ISSUE",
AQ162="Fiber CAmtel","ACTIVE",
AQ162="Fiber AOF","ACTIVE",
AQ162="Projet OCM (HUAWEI)","PLANNED WORKS",
AQ162="Projet OCM (NOKIA)","PLANNED WORKS",
AQ162="ACCESS-ISSUE","ACCESS-ISSUE",
AQ162="Projet OCM (ZTE, NOKIA, autres projets)","PLANNED WORKS",
AQ162="No root CAuse","No root cause",
AQ162="ODU HS","ACTIVE",
AQ162="IP &amp; VLAN","ACTIVE",
AQ162="Warehouse HUAWEI","SPARE-ISSUE",
AQ162="SPARE-HS","SPARE-ISSUE",
AQ162="Power Telco","ACTIVE", AQ162="no impacts","no impacts"
),"")</f>
        <v>No root cause</v>
      </c>
      <c r="AS162" s="92" t="s">
        <v>5749</v>
      </c>
      <c r="AT162" s="98" t="s">
        <v>309</v>
      </c>
      <c r="AV162" s="17" t="s">
        <v>5537</v>
      </c>
      <c r="AW162" s="7" t="s">
        <v>5537</v>
      </c>
      <c r="AX162" s="6" t="s">
        <v>5537</v>
      </c>
      <c r="AY162" s="7"/>
      <c r="AZ162" s="3" t="s">
        <v>5537</v>
      </c>
      <c r="BA162" s="18" t="s">
        <v>5537</v>
      </c>
      <c r="BB162" s="18" t="s">
        <v>5537</v>
      </c>
      <c r="BC162" s="18" t="s">
        <v>5537</v>
      </c>
      <c r="BD162" s="18" t="s">
        <v>5537</v>
      </c>
      <c r="BE162" s="18" t="s">
        <v>5537</v>
      </c>
      <c r="BF162" s="18" t="s">
        <v>5537</v>
      </c>
      <c r="BG162" s="18" t="s">
        <v>5537</v>
      </c>
      <c r="BH162" s="18" t="s">
        <v>5537</v>
      </c>
      <c r="BI162" s="18" t="s">
        <v>5871</v>
      </c>
      <c r="BJ162" s="18" t="s">
        <v>5537</v>
      </c>
      <c r="BK162" s="18" t="s">
        <v>5537</v>
      </c>
      <c r="BL162" s="9" t="s">
        <v>6259</v>
      </c>
      <c r="BM162" s="14" t="s">
        <v>5537</v>
      </c>
      <c r="BN162" s="14" t="s">
        <v>5537</v>
      </c>
      <c r="BO162" s="14" t="str">
        <f>_xlfn.XLOOKUP(B162,'[4]cell downs 18042026 17h'!$B:$B,'[4]cell downs 18042026 17h'!$B:$B,"")</f>
        <v/>
      </c>
      <c r="BP162" s="14" t="str">
        <f>_xlfn.XLOOKUP(B162,'[5]Cells Huawei 19042026 15h'!$B:$B,'[5]Cells Huawei 19042026 15h'!$B:$B,"")</f>
        <v/>
      </c>
      <c r="BQ162" s="9" t="str">
        <f>_xlfn.XLOOKUP(B162,'[6]cells down 19042026 9H40'!$B:$B,'[6]cells down 19042026 9H40'!$B:$B,"")</f>
        <v/>
      </c>
      <c r="BR162" s="9" t="s">
        <v>309</v>
      </c>
      <c r="BS162" s="9" t="s">
        <v>5537</v>
      </c>
      <c r="BT162" s="108"/>
    </row>
    <row r="163" spans="1:72" s="9" customFormat="1" x14ac:dyDescent="0.35">
      <c r="A163" s="1" t="s">
        <v>1524</v>
      </c>
      <c r="B163" s="1" t="s">
        <v>1525</v>
      </c>
      <c r="C163" s="3" t="str">
        <f>_xlfn.XLOOKUP(B163,'[1]daily break down'!$D:$D,'[1]daily break down'!$E:$E,"")</f>
        <v>NORD-OUEST</v>
      </c>
      <c r="D163" s="1" t="s">
        <v>11</v>
      </c>
      <c r="E163" s="1" t="s">
        <v>154</v>
      </c>
      <c r="F163" s="3" t="s">
        <v>51</v>
      </c>
      <c r="G163" s="1" t="s">
        <v>1526</v>
      </c>
      <c r="H163" s="33" t="str">
        <f>_xlfn.XLOOKUP(B163,[2]CALCULATION!$B:$B,[2]CALCULATION!$H:$H,"")</f>
        <v>NOKIA</v>
      </c>
      <c r="I163" s="28">
        <v>0.31976237304876037</v>
      </c>
      <c r="J163" s="28">
        <v>1.3879171982454188</v>
      </c>
      <c r="K163" s="28">
        <v>0.56167770620180169</v>
      </c>
      <c r="L163" s="28">
        <v>3.1211387055442015E-3</v>
      </c>
      <c r="M163" s="28">
        <v>4.1053780061909633</v>
      </c>
      <c r="N163" s="28">
        <v>9.2964734190981293</v>
      </c>
      <c r="O163" s="28">
        <v>9.2963652058697779</v>
      </c>
      <c r="P163" s="28">
        <v>6.0962713734753367</v>
      </c>
      <c r="Q163" s="28">
        <v>1.026059937754652</v>
      </c>
      <c r="R163" s="28">
        <v>0</v>
      </c>
      <c r="S163" s="93">
        <v>0.77677018506716056</v>
      </c>
      <c r="T163" s="93">
        <f>_xlfn.XLOOKUP(B163,'[3]Nur des jours'!$B:$B,'[3]Nur des jours'!$U:$U,"")</f>
        <v>6.3314528026754543E-3</v>
      </c>
      <c r="U163" s="93">
        <v>1.4022587050667971E-2</v>
      </c>
      <c r="V163" s="93">
        <v>8.9175391586978642E-3</v>
      </c>
      <c r="W163" s="93">
        <v>6.3314528026754543E-3</v>
      </c>
      <c r="X163" s="93">
        <v>0</v>
      </c>
      <c r="Y163" s="93">
        <v>1.3162287798238217E-2</v>
      </c>
      <c r="Z163" s="93">
        <v>8.3575176995317066E-2</v>
      </c>
      <c r="AA163" s="93">
        <v>0.18782120976049627</v>
      </c>
      <c r="AB163" s="93">
        <v>0</v>
      </c>
      <c r="AC163" s="93">
        <f>_xlfn.XLOOKUP(B163,'[3]Nur des jours'!$B:$B,'[3]Nur des jours'!$N:$N,"")</f>
        <v>0.38170634614890725</v>
      </c>
      <c r="AD163" s="93">
        <v>0.38170634614890725</v>
      </c>
      <c r="AE163" s="93">
        <v>0</v>
      </c>
      <c r="AF163" s="93">
        <v>0</v>
      </c>
      <c r="AG163" s="93"/>
      <c r="AH163" s="93">
        <v>3.4663901516124334</v>
      </c>
      <c r="AI163" s="93">
        <v>12.125238300780547</v>
      </c>
      <c r="AJ163" s="93">
        <v>5.1678511684364068</v>
      </c>
      <c r="AK163" s="93">
        <v>0</v>
      </c>
      <c r="AL163" s="93">
        <v>3.4663901516124334</v>
      </c>
      <c r="AM163" s="49" t="s">
        <v>5601</v>
      </c>
      <c r="AN163" s="49"/>
      <c r="AO163" s="48" t="str" cm="1">
        <f t="array" ref="AO163">IFERROR(_xlfn.IFS(
AQ163="MPR ISSUE","PDH",
AQ163="BSS Hardware Issue","BSS",
AQ163="Sites strategiques, MLL, Pylone, etc.","ENVTECH",
AQ163="AKTIVCO DEFAUT GE &amp; POWER Cabinet","AKTIVCO",
AQ163="AKTIVCO Coupure ENEO &amp; Baisse de tension","AKTIVCO GRID ONLY",
AQ163="Coupure ENEO &amp; Baisse de tension","IHS GRID ONLY",
AQ163="Defaut GE &amp; POWER Cabinet","IHS",
AQ163="Sharing","Partners",
AQ163="Sites strategiques &amp; DataCenter","SST &amp; DC",
AQ163="Exclu","Exclu",
AQ163="SAT","SAT",
AQ163="SPARE-ISSUE","SPARE-ISSUE",
AQ163="Fiber CAmtel","TRANS_FO_CAMTEL",
AQ163="Fiber AOF","Fiber AOF",
AQ163="Projet OCM (HUAWEI)","TRAVAUX-HUAWEI",
AQ163="Projet OCM (NOKIA)","TRAVAUX-NOKIA",
AQ163="ACCESS-ISSUE","ACCESS-ISSUE",
AQ163="Projet OCM (ZTE, NOKIA, autres projets)","TRAVAUX OCM",
AQ163="No root CAuse","No root cause",
AQ163="ODU HS","PDH",
AQ163="IP &amp; VLAN","PDH",
AQ163="Warehouse HUAWEI","SPARE-ISSUE",
AQ163="SPARE-HS","SPARE-ISSUE",
AQ163="Power Telco","BSS",AQ163="no impacts","no impacts"
),"")</f>
        <v>IHS</v>
      </c>
      <c r="AP163" s="48" t="str" cm="1">
        <f t="array" ref="AP163">IFERROR(_xlfn.IFS(
AQ163="MPR ISSUE","TX ISSUE",
AQ163="BSS Hardware Issue","RAN ISSUE",
AQ163="Sites strategiques, MLL, Pylone, etc.","ENVTECH",
AQ163="AKTIVCO DEFAUT GE &amp; POWER Cabinet","POWER ISSUE",
AQ163="AKTIVCO Coupure ENEO &amp; Baisse de tension","POWER ISSUE",
AQ163="Coupure ENEO &amp; Baisse de tension","POWER ISSUE",
AQ163="Defaut GE &amp; POWER Cabinet","POWER ISSUE",
AQ163="Sharing","POWER ISSUE",
AQ163="Sites strategiques &amp; DataCenter","POWER ISSUE",
AQ163="Exclu","Exclu",
AQ163="SAT","TX ISSUE",
AQ163="SPARE-ISSUE","SPARE-ISSUE",
AQ163="Fiber CAmtel","TX ISSUE",
AQ163="Fiber AOF","TX ISSUE",
AQ163="Projet OCM (HUAWEI)","TRAVAUX-HUAWEI",
AQ163="Projet OCM (NOKIA)","TRAVAUX -NOKIA",
AQ163="ACCESS-ISSUE","ACCESS-ISSUE",
AQ163="Projet OCM (ZTE, NOKIA, autres projets)","TRAVAUX OCM",
AQ163="No root CAuse","No root cause",
AQ163="ODU HS","TX ISSUE",
AQ163="IP &amp; VLAN","TX ISSUE",
AQ163="Warehouse HUAWEI","SPARE-ISSUE",
AQ163="SPARE-HS","SPARE-ISSUE",
AQ163="Power Telco","RAN ISSUE",AQ163="no impacts","no impacts"
),"")</f>
        <v>POWER ISSUE</v>
      </c>
      <c r="AQ163" s="67" t="s">
        <v>5330</v>
      </c>
      <c r="AR163" s="48" t="str" cm="1">
        <f t="array" ref="AR163">IFERROR(_xlfn.IFS(
AQ163="MPR ISSUE","ACTIVE",
AQ163="BSS Hardware Issue","ACTIVE",
AQ163="Sites strategiques, MLL, Pylone, etc.","PASSIVE",
AQ163="AKTIVCO DEFAUT GE &amp; POWER Cabinet","PASSIVE",
AQ163="AKTIVCO Coupure ENEO &amp; Baisse de tension","PASSIVE",
AQ163="Coupure ENEO &amp; Baisse de tension","PASSIVE",
AQ163="Defaut GE &amp; POWER Cabinet","PASSIVE",
AQ163="Sharing","PASSIVE",
AQ163="Sites strategiques &amp; DataCenter","PASSIVE",
AQ163="Exclu","Exclu",
AQ163="SAT","ACTIVE",
AQ163="SPARE-ISSUE","SPARE-ISSUE",
AQ163="Fiber CAmtel","ACTIVE",
AQ163="Fiber AOF","ACTIVE",
AQ163="Projet OCM (HUAWEI)","PLANNED WORKS",
AQ163="Projet OCM (NOKIA)","PLANNED WORKS",
AQ163="ACCESS-ISSUE","ACCESS-ISSUE",
AQ163="Projet OCM (ZTE, NOKIA, autres projets)","PLANNED WORKS",
AQ163="No root CAuse","No root cause",
AQ163="ODU HS","ACTIVE",
AQ163="IP &amp; VLAN","ACTIVE",
AQ163="Warehouse HUAWEI","SPARE-ISSUE",
AQ163="SPARE-HS","SPARE-ISSUE",
AQ163="Power Telco","ACTIVE", AQ163="no impacts","no impacts"
),"")</f>
        <v>PASSIVE</v>
      </c>
      <c r="AS163" s="92" t="s">
        <v>5952</v>
      </c>
      <c r="AT163" s="98" t="s">
        <v>1525</v>
      </c>
      <c r="AV163" s="17" t="s">
        <v>5537</v>
      </c>
      <c r="AW163" s="7" t="s">
        <v>5537</v>
      </c>
      <c r="AX163" s="6" t="s">
        <v>5537</v>
      </c>
      <c r="AY163" s="7"/>
      <c r="AZ163" s="3" t="s">
        <v>5952</v>
      </c>
      <c r="BA163" s="18" t="s">
        <v>5537</v>
      </c>
      <c r="BB163" s="18" t="s">
        <v>5537</v>
      </c>
      <c r="BC163" s="18" t="s">
        <v>5537</v>
      </c>
      <c r="BD163" s="18" t="s">
        <v>5537</v>
      </c>
      <c r="BE163" s="18" t="s">
        <v>5537</v>
      </c>
      <c r="BF163" s="18" t="s">
        <v>5537</v>
      </c>
      <c r="BG163" s="18" t="s">
        <v>5537</v>
      </c>
      <c r="BH163" s="18" t="s">
        <v>5537</v>
      </c>
      <c r="BI163" s="18" t="s">
        <v>5537</v>
      </c>
      <c r="BJ163" s="18" t="s">
        <v>5537</v>
      </c>
      <c r="BK163" s="18" t="s">
        <v>5537</v>
      </c>
      <c r="BL163" s="9" t="s">
        <v>5537</v>
      </c>
      <c r="BM163" s="14" t="s">
        <v>5537</v>
      </c>
      <c r="BN163" s="14" t="s">
        <v>5537</v>
      </c>
      <c r="BO163" s="14" t="str">
        <f>_xlfn.XLOOKUP(B163,'[4]cell downs 18042026 17h'!$B:$B,'[4]cell downs 18042026 17h'!$B:$B,"")</f>
        <v/>
      </c>
      <c r="BP163" s="14" t="str">
        <f>_xlfn.XLOOKUP(B163,'[5]Cells Huawei 19042026 15h'!$B:$B,'[5]Cells Huawei 19042026 15h'!$B:$B,"")</f>
        <v/>
      </c>
      <c r="BQ163" s="9" t="str">
        <f>_xlfn.XLOOKUP(B163,'[6]cells down 19042026 9H40'!$B:$B,'[6]cells down 19042026 9H40'!$B:$B,"")</f>
        <v/>
      </c>
      <c r="BR163" s="9" t="s">
        <v>1525</v>
      </c>
      <c r="BS163" s="9" t="s">
        <v>5537</v>
      </c>
      <c r="BT163" s="108"/>
    </row>
    <row r="164" spans="1:72" s="9" customFormat="1" ht="24.5" customHeight="1" x14ac:dyDescent="0.35">
      <c r="A164" s="1" t="s">
        <v>960</v>
      </c>
      <c r="B164" s="1" t="s">
        <v>961</v>
      </c>
      <c r="C164" s="3" t="str">
        <f>_xlfn.XLOOKUP(B164,'[1]daily break down'!$D:$D,'[1]daily break down'!$E:$E,"")</f>
        <v>NORD-OUEST</v>
      </c>
      <c r="D164" s="1" t="s">
        <v>11</v>
      </c>
      <c r="E164" s="1" t="s">
        <v>12</v>
      </c>
      <c r="F164" s="3" t="s">
        <v>51</v>
      </c>
      <c r="G164" s="1" t="s">
        <v>962</v>
      </c>
      <c r="H164" s="33" t="str">
        <f>_xlfn.XLOOKUP(B164,[2]CALCULATION!$B:$B,[2]CALCULATION!$H:$H,"")</f>
        <v>NOKIA</v>
      </c>
      <c r="I164" s="28">
        <v>4.1879014993750889</v>
      </c>
      <c r="J164" s="28">
        <v>6.074679926780064</v>
      </c>
      <c r="K164" s="28">
        <v>1.2948998575408368</v>
      </c>
      <c r="L164" s="28">
        <v>0.12483479929798823</v>
      </c>
      <c r="M164" s="28">
        <v>7.4849423859802702</v>
      </c>
      <c r="N164" s="28">
        <v>8.5608375923498566E-3</v>
      </c>
      <c r="O164" s="28">
        <v>0.45682791205120832</v>
      </c>
      <c r="P164" s="28">
        <v>0.15275690863423819</v>
      </c>
      <c r="Q164" s="28">
        <v>2.3758508804471457</v>
      </c>
      <c r="R164" s="28">
        <v>4.7714492251410014</v>
      </c>
      <c r="S164" s="93">
        <v>8.978152863440803</v>
      </c>
      <c r="T164" s="93">
        <f>_xlfn.XLOOKUP(B164,'[3]Nur des jours'!$B:$B,'[3]Nur des jours'!$U:$U,"")</f>
        <v>2.0272992176152842</v>
      </c>
      <c r="U164" s="93">
        <v>1.7121531651633077</v>
      </c>
      <c r="V164" s="93">
        <v>1.8838614699778493</v>
      </c>
      <c r="W164" s="93">
        <v>0.9703924765264027</v>
      </c>
      <c r="X164" s="93">
        <v>9.4775606178641975E-2</v>
      </c>
      <c r="Y164" s="93">
        <v>6.5454737424843956E-3</v>
      </c>
      <c r="Z164" s="93">
        <v>0.9299388185473404</v>
      </c>
      <c r="AA164" s="93">
        <v>5.8621321533081598</v>
      </c>
      <c r="AB164" s="93">
        <v>3.7082694837529568</v>
      </c>
      <c r="AC164" s="93">
        <f>_xlfn.XLOOKUP(B164,'[3]Nur des jours'!$B:$B,'[3]Nur des jours'!$N:$N,"")</f>
        <v>4.1260918634945902</v>
      </c>
      <c r="AD164" s="93">
        <v>4.1260918634945902</v>
      </c>
      <c r="AE164" s="93">
        <v>1.6833638669874127</v>
      </c>
      <c r="AF164" s="93">
        <v>3.3786950715257977</v>
      </c>
      <c r="AG164" s="93"/>
      <c r="AH164" s="93">
        <v>3.3897884902392192</v>
      </c>
      <c r="AI164" s="93">
        <v>0</v>
      </c>
      <c r="AJ164" s="93">
        <v>0</v>
      </c>
      <c r="AK164" s="93">
        <v>6.5002164196582388</v>
      </c>
      <c r="AL164" s="93">
        <v>3.3897884902392192</v>
      </c>
      <c r="AM164" s="49" t="s">
        <v>5601</v>
      </c>
      <c r="AN164" s="49"/>
      <c r="AO164" s="48" t="str" cm="1">
        <f t="array" ref="AO164">IFERROR(_xlfn.IFS(
AQ164="MPR ISSUE","PDH",
AQ164="BSS Hardware Issue","BSS",
AQ164="Sites strategiques, MLL, Pylone, etc.","ENVTECH",
AQ164="AKTIVCO DEFAUT GE &amp; POWER Cabinet","AKTIVCO",
AQ164="AKTIVCO Coupure ENEO &amp; Baisse de tension","AKTIVCO GRID ONLY",
AQ164="Coupure ENEO &amp; Baisse de tension","IHS GRID ONLY",
AQ164="Defaut GE &amp; POWER Cabinet","IHS",
AQ164="Sharing","Partners",
AQ164="Sites strategiques &amp; DataCenter","SST &amp; DC",
AQ164="Exclu","Exclu",
AQ164="SAT","SAT",
AQ164="SPARE-ISSUE","SPARE-ISSUE",
AQ164="Fiber CAmtel","TRANS_FO_CAMTEL",
AQ164="Fiber AOF","Fiber AOF",
AQ164="Projet OCM (HUAWEI)","TRAVAUX-HUAWEI",
AQ164="Projet OCM (NOKIA)","TRAVAUX-NOKIA",
AQ164="ACCESS-ISSUE","ACCESS-ISSUE",
AQ164="Projet OCM (ZTE, NOKIA, autres projets)","TRAVAUX OCM",
AQ164="No root CAuse","No root cause",
AQ164="ODU HS","PDH",
AQ164="IP &amp; VLAN","PDH",
AQ164="Warehouse HUAWEI","SPARE-ISSUE",
AQ164="SPARE-HS","SPARE-ISSUE",
AQ164="Power Telco","BSS",AQ164="no impacts","no impacts"
),"")</f>
        <v>No root cause</v>
      </c>
      <c r="AP164" s="48" t="str" cm="1">
        <f t="array" ref="AP164">IFERROR(_xlfn.IFS(
AQ164="MPR ISSUE","TX ISSUE",
AQ164="BSS Hardware Issue","RAN ISSUE",
AQ164="Sites strategiques, MLL, Pylone, etc.","ENVTECH",
AQ164="AKTIVCO DEFAUT GE &amp; POWER Cabinet","POWER ISSUE",
AQ164="AKTIVCO Coupure ENEO &amp; Baisse de tension","POWER ISSUE",
AQ164="Coupure ENEO &amp; Baisse de tension","POWER ISSUE",
AQ164="Defaut GE &amp; POWER Cabinet","POWER ISSUE",
AQ164="Sharing","POWER ISSUE",
AQ164="Sites strategiques &amp; DataCenter","POWER ISSUE",
AQ164="Exclu","Exclu",
AQ164="SAT","TX ISSUE",
AQ164="SPARE-ISSUE","SPARE-ISSUE",
AQ164="Fiber CAmtel","TX ISSUE",
AQ164="Fiber AOF","TX ISSUE",
AQ164="Projet OCM (HUAWEI)","TRAVAUX-HUAWEI",
AQ164="Projet OCM (NOKIA)","TRAVAUX -NOKIA",
AQ164="ACCESS-ISSUE","ACCESS-ISSUE",
AQ164="Projet OCM (ZTE, NOKIA, autres projets)","TRAVAUX OCM",
AQ164="No root CAuse","No root cause",
AQ164="ODU HS","TX ISSUE",
AQ164="IP &amp; VLAN","TX ISSUE",
AQ164="Warehouse HUAWEI","SPARE-ISSUE",
AQ164="SPARE-HS","SPARE-ISSUE",
AQ164="Power Telco","RAN ISSUE",AQ164="no impacts","no impacts"
),"")</f>
        <v>No root cause</v>
      </c>
      <c r="AQ164" s="67" t="s">
        <v>5344</v>
      </c>
      <c r="AR164" s="48" t="str" cm="1">
        <f t="array" ref="AR164">IFERROR(_xlfn.IFS(
AQ164="MPR ISSUE","ACTIVE",
AQ164="BSS Hardware Issue","ACTIVE",
AQ164="Sites strategiques, MLL, Pylone, etc.","PASSIVE",
AQ164="AKTIVCO DEFAUT GE &amp; POWER Cabinet","PASSIVE",
AQ164="AKTIVCO Coupure ENEO &amp; Baisse de tension","PASSIVE",
AQ164="Coupure ENEO &amp; Baisse de tension","PASSIVE",
AQ164="Defaut GE &amp; POWER Cabinet","PASSIVE",
AQ164="Sharing","PASSIVE",
AQ164="Sites strategiques &amp; DataCenter","PASSIVE",
AQ164="Exclu","Exclu",
AQ164="SAT","ACTIVE",
AQ164="SPARE-ISSUE","SPARE-ISSUE",
AQ164="Fiber CAmtel","ACTIVE",
AQ164="Fiber AOF","ACTIVE",
AQ164="Projet OCM (HUAWEI)","PLANNED WORKS",
AQ164="Projet OCM (NOKIA)","PLANNED WORKS",
AQ164="ACCESS-ISSUE","ACCESS-ISSUE",
AQ164="Projet OCM (ZTE, NOKIA, autres projets)","PLANNED WORKS",
AQ164="No root CAuse","No root cause",
AQ164="ODU HS","ACTIVE",
AQ164="IP &amp; VLAN","ACTIVE",
AQ164="Warehouse HUAWEI","SPARE-ISSUE",
AQ164="SPARE-HS","SPARE-ISSUE",
AQ164="Power Telco","ACTIVE", AQ164="no impacts","no impacts"
),"")</f>
        <v>No root cause</v>
      </c>
      <c r="AS164" s="92" t="s">
        <v>5537</v>
      </c>
      <c r="AT164" s="98" t="s">
        <v>961</v>
      </c>
      <c r="AV164" s="17" t="s">
        <v>5537</v>
      </c>
      <c r="AW164" s="7" t="s">
        <v>5537</v>
      </c>
      <c r="AX164" s="6" t="s">
        <v>5537</v>
      </c>
      <c r="AY164" s="7"/>
      <c r="AZ164" s="3" t="s">
        <v>5537</v>
      </c>
      <c r="BA164" s="18" t="s">
        <v>5537</v>
      </c>
      <c r="BB164" s="18" t="s">
        <v>5537</v>
      </c>
      <c r="BC164" s="18" t="s">
        <v>5537</v>
      </c>
      <c r="BD164" s="18" t="s">
        <v>5537</v>
      </c>
      <c r="BE164" s="18" t="s">
        <v>5537</v>
      </c>
      <c r="BF164" s="18" t="s">
        <v>5537</v>
      </c>
      <c r="BG164" s="18" t="s">
        <v>5537</v>
      </c>
      <c r="BH164" s="18" t="s">
        <v>5537</v>
      </c>
      <c r="BI164" s="18" t="s">
        <v>5537</v>
      </c>
      <c r="BJ164" s="18" t="s">
        <v>5537</v>
      </c>
      <c r="BK164" s="18" t="s">
        <v>5537</v>
      </c>
      <c r="BL164" s="9" t="s">
        <v>5537</v>
      </c>
      <c r="BM164" s="14" t="s">
        <v>5537</v>
      </c>
      <c r="BN164" s="14" t="s">
        <v>5537</v>
      </c>
      <c r="BO164" s="14" t="str">
        <f>_xlfn.XLOOKUP(B164,'[4]cell downs 18042026 17h'!$B:$B,'[4]cell downs 18042026 17h'!$B:$B,"")</f>
        <v/>
      </c>
      <c r="BP164" s="14" t="str">
        <f>_xlfn.XLOOKUP(B164,'[5]Cells Huawei 19042026 15h'!$B:$B,'[5]Cells Huawei 19042026 15h'!$B:$B,"")</f>
        <v/>
      </c>
      <c r="BQ164" s="9" t="str">
        <f>_xlfn.XLOOKUP(B164,'[6]cells down 19042026 9H40'!$B:$B,'[6]cells down 19042026 9H40'!$B:$B,"")</f>
        <v/>
      </c>
      <c r="BR164" s="9" t="s">
        <v>961</v>
      </c>
      <c r="BS164" s="9" t="s">
        <v>12</v>
      </c>
      <c r="BT164" s="108"/>
    </row>
    <row r="165" spans="1:72" s="9" customFormat="1" ht="21" customHeight="1" x14ac:dyDescent="0.35">
      <c r="A165" s="1" t="s">
        <v>3744</v>
      </c>
      <c r="B165" s="8" t="s">
        <v>3745</v>
      </c>
      <c r="C165" s="3" t="str">
        <f>_xlfn.XLOOKUP(B165,'[1]daily break down'!$D:$D,'[1]daily break down'!$E:$E,"")</f>
        <v>NORD</v>
      </c>
      <c r="D165" s="1" t="s">
        <v>21</v>
      </c>
      <c r="E165" s="1" t="s">
        <v>36</v>
      </c>
      <c r="F165" s="3" t="s">
        <v>23</v>
      </c>
      <c r="G165" s="1" t="s">
        <v>2918</v>
      </c>
      <c r="H165" s="32" t="str">
        <f>_xlfn.XLOOKUP(B165,[2]CALCULATION!$B:$B,[2]CALCULATION!$H:$H,"")</f>
        <v>Huawei</v>
      </c>
      <c r="I165" s="28">
        <v>0</v>
      </c>
      <c r="J165" s="28">
        <v>0</v>
      </c>
      <c r="K165" s="28">
        <v>6.6218970530743402</v>
      </c>
      <c r="L165" s="28">
        <v>0</v>
      </c>
      <c r="M165" s="28">
        <v>0</v>
      </c>
      <c r="N165" s="28">
        <v>0</v>
      </c>
      <c r="O165" s="28">
        <v>0</v>
      </c>
      <c r="P165" s="28">
        <v>0</v>
      </c>
      <c r="Q165" s="28">
        <v>0</v>
      </c>
      <c r="R165" s="28">
        <v>0</v>
      </c>
      <c r="S165" s="93">
        <v>1.802858891713965</v>
      </c>
      <c r="T165" s="93">
        <f>_xlfn.XLOOKUP(B165,'[3]Nur des jours'!$B:$B,'[3]Nur des jours'!$U:$U,"")</f>
        <v>0</v>
      </c>
      <c r="U165" s="93">
        <v>0</v>
      </c>
      <c r="V165" s="93">
        <v>0</v>
      </c>
      <c r="W165" s="93">
        <v>0</v>
      </c>
      <c r="X165" s="93">
        <v>7.0448559353713846E-3</v>
      </c>
      <c r="Y165" s="93">
        <v>0.75683154839869549</v>
      </c>
      <c r="Z165" s="93">
        <v>0.96238082600668295</v>
      </c>
      <c r="AA165" s="93">
        <v>2.4258560124189223</v>
      </c>
      <c r="AB165" s="93">
        <v>0</v>
      </c>
      <c r="AC165" s="93">
        <f>_xlfn.XLOOKUP(B165,'[3]Nur des jours'!$B:$B,'[3]Nur des jours'!$N:$N,"")</f>
        <v>0</v>
      </c>
      <c r="AD165" s="93">
        <v>0</v>
      </c>
      <c r="AE165" s="93">
        <v>1.5618178082543595</v>
      </c>
      <c r="AF165" s="93">
        <v>0.69005701517836515</v>
      </c>
      <c r="AG165" s="93"/>
      <c r="AH165" s="93">
        <v>3.3544215299358209</v>
      </c>
      <c r="AI165" s="93">
        <v>4.6217612076304206</v>
      </c>
      <c r="AJ165" s="93">
        <v>7.8701153646072379</v>
      </c>
      <c r="AK165" s="93">
        <v>0.10037795463449975</v>
      </c>
      <c r="AL165" s="93">
        <v>3.3544215299358209</v>
      </c>
      <c r="AM165" s="49" t="s">
        <v>5559</v>
      </c>
      <c r="AN165" s="49"/>
      <c r="AO165" s="48" t="str" cm="1">
        <f t="array" ref="AO165">IFERROR(_xlfn.IFS(
AQ165="MPR ISSUE","PDH",
AQ165="BSS Hardware Issue","BSS",
AQ165="Sites strategiques, MLL, Pylone, etc.","ENVTECH",
AQ165="AKTIVCO DEFAUT GE &amp; POWER Cabinet","AKTIVCO",
AQ165="AKTIVCO Coupure ENEO &amp; Baisse de tension","AKTIVCO GRID ONLY",
AQ165="Coupure ENEO &amp; Baisse de tension","IHS GRID ONLY",
AQ165="Defaut GE &amp; POWER Cabinet","IHS",
AQ165="Sharing","Partners",
AQ165="Sites strategiques &amp; DataCenter","SST &amp; DC",
AQ165="Exclu","Exclu",
AQ165="SAT","SAT",
AQ165="SPARE-ISSUE","SPARE-ISSUE",
AQ165="Fiber CAmtel","TRANS_FO_CAMTEL",
AQ165="Fiber AOF","Fiber AOF",
AQ165="Projet OCM (HUAWEI)","TRAVAUX-HUAWEI",
AQ165="Projet OCM (NOKIA)","TRAVAUX-NOKIA",
AQ165="ACCESS-ISSUE","ACCESS-ISSUE",
AQ165="Projet OCM (ZTE, NOKIA, autres projets)","TRAVAUX OCM",
AQ165="No root CAuse","No root cause",
AQ165="ODU HS","PDH",
AQ165="IP &amp; VLAN","PDH",
AQ165="Warehouse HUAWEI","SPARE-ISSUE",
AQ165="SPARE-HS","SPARE-ISSUE",
AQ165="Power Telco","BSS",AQ165="no impacts","no impacts"
),"")</f>
        <v>AKTIVCO</v>
      </c>
      <c r="AP165" s="48" t="str" cm="1">
        <f t="array" ref="AP165">IFERROR(_xlfn.IFS(
AQ165="MPR ISSUE","TX ISSUE",
AQ165="BSS Hardware Issue","RAN ISSUE",
AQ165="Sites strategiques, MLL, Pylone, etc.","ENVTECH",
AQ165="AKTIVCO DEFAUT GE &amp; POWER Cabinet","POWER ISSUE",
AQ165="AKTIVCO Coupure ENEO &amp; Baisse de tension","POWER ISSUE",
AQ165="Coupure ENEO &amp; Baisse de tension","POWER ISSUE",
AQ165="Defaut GE &amp; POWER Cabinet","POWER ISSUE",
AQ165="Sharing","POWER ISSUE",
AQ165="Sites strategiques &amp; DataCenter","POWER ISSUE",
AQ165="Exclu","Exclu",
AQ165="SAT","TX ISSUE",
AQ165="SPARE-ISSUE","SPARE-ISSUE",
AQ165="Fiber CAmtel","TX ISSUE",
AQ165="Fiber AOF","TX ISSUE",
AQ165="Projet OCM (HUAWEI)","TRAVAUX-HUAWEI",
AQ165="Projet OCM (NOKIA)","TRAVAUX -NOKIA",
AQ165="ACCESS-ISSUE","ACCESS-ISSUE",
AQ165="Projet OCM (ZTE, NOKIA, autres projets)","TRAVAUX OCM",
AQ165="No root CAuse","No root cause",
AQ165="ODU HS","TX ISSUE",
AQ165="IP &amp; VLAN","TX ISSUE",
AQ165="Warehouse HUAWEI","SPARE-ISSUE",
AQ165="SPARE-HS","SPARE-ISSUE",
AQ165="Power Telco","RAN ISSUE",AQ165="no impacts","no impacts"
),"")</f>
        <v>POWER ISSUE</v>
      </c>
      <c r="AQ165" s="67" t="s">
        <v>5325</v>
      </c>
      <c r="AR165" s="48" t="str" cm="1">
        <f t="array" ref="AR165">IFERROR(_xlfn.IFS(
AQ165="MPR ISSUE","ACTIVE",
AQ165="BSS Hardware Issue","ACTIVE",
AQ165="Sites strategiques, MLL, Pylone, etc.","PASSIVE",
AQ165="AKTIVCO DEFAUT GE &amp; POWER Cabinet","PASSIVE",
AQ165="AKTIVCO Coupure ENEO &amp; Baisse de tension","PASSIVE",
AQ165="Coupure ENEO &amp; Baisse de tension","PASSIVE",
AQ165="Defaut GE &amp; POWER Cabinet","PASSIVE",
AQ165="Sharing","PASSIVE",
AQ165="Sites strategiques &amp; DataCenter","PASSIVE",
AQ165="Exclu","Exclu",
AQ165="SAT","ACTIVE",
AQ165="SPARE-ISSUE","SPARE-ISSUE",
AQ165="Fiber CAmtel","ACTIVE",
AQ165="Fiber AOF","ACTIVE",
AQ165="Projet OCM (HUAWEI)","PLANNED WORKS",
AQ165="Projet OCM (NOKIA)","PLANNED WORKS",
AQ165="ACCESS-ISSUE","ACCESS-ISSUE",
AQ165="Projet OCM (ZTE, NOKIA, autres projets)","PLANNED WORKS",
AQ165="No root CAuse","No root cause",
AQ165="ODU HS","ACTIVE",
AQ165="IP &amp; VLAN","ACTIVE",
AQ165="Warehouse HUAWEI","SPARE-ISSUE",
AQ165="SPARE-HS","SPARE-ISSUE",
AQ165="Power Telco","ACTIVE", AQ165="no impacts","no impacts"
),"")</f>
        <v>PASSIVE</v>
      </c>
      <c r="AS165" s="92" t="s">
        <v>6442</v>
      </c>
      <c r="AT165" s="98" t="s">
        <v>3745</v>
      </c>
      <c r="AV165" s="17" t="s">
        <v>5537</v>
      </c>
      <c r="AW165" s="7" t="s">
        <v>6007</v>
      </c>
      <c r="AX165" s="6" t="s">
        <v>6413</v>
      </c>
      <c r="AY165" s="7"/>
      <c r="AZ165" s="3" t="s">
        <v>5537</v>
      </c>
      <c r="BA165" s="18" t="s">
        <v>5537</v>
      </c>
      <c r="BB165" s="18" t="s">
        <v>5537</v>
      </c>
      <c r="BC165" s="18" t="s">
        <v>5537</v>
      </c>
      <c r="BD165" s="18" t="s">
        <v>5537</v>
      </c>
      <c r="BE165" s="18" t="s">
        <v>5537</v>
      </c>
      <c r="BF165" s="18" t="s">
        <v>5537</v>
      </c>
      <c r="BG165" s="18" t="s">
        <v>5537</v>
      </c>
      <c r="BH165" s="18" t="s">
        <v>5537</v>
      </c>
      <c r="BI165" s="18" t="s">
        <v>5537</v>
      </c>
      <c r="BJ165" s="18" t="s">
        <v>5537</v>
      </c>
      <c r="BK165" s="18" t="s">
        <v>5752</v>
      </c>
      <c r="BL165" s="9" t="s">
        <v>5537</v>
      </c>
      <c r="BM165" s="14" t="s">
        <v>6448</v>
      </c>
      <c r="BN165" s="14" t="s">
        <v>5537</v>
      </c>
      <c r="BO165" s="14" t="str">
        <f>_xlfn.XLOOKUP(B165,'[4]cell downs 18042026 17h'!$B:$B,'[4]cell downs 18042026 17h'!$B:$B,"")</f>
        <v/>
      </c>
      <c r="BP165" s="14" t="str">
        <f>_xlfn.XLOOKUP(B165,'[5]Cells Huawei 19042026 15h'!$B:$B,'[5]Cells Huawei 19042026 15h'!$B:$B,"")</f>
        <v/>
      </c>
      <c r="BQ165" s="9" t="str">
        <f>_xlfn.XLOOKUP(B165,'[6]cells down 19042026 9H40'!$B:$B,'[6]cells down 19042026 9H40'!$B:$B,"")</f>
        <v/>
      </c>
      <c r="BR165" s="9" t="s">
        <v>5537</v>
      </c>
      <c r="BS165" s="9" t="s">
        <v>66</v>
      </c>
      <c r="BT165" s="108"/>
    </row>
    <row r="166" spans="1:72" s="9" customFormat="1" ht="17" customHeight="1" x14ac:dyDescent="0.35">
      <c r="A166" s="1" t="s">
        <v>1686</v>
      </c>
      <c r="B166" s="8" t="s">
        <v>1687</v>
      </c>
      <c r="C166" s="3" t="str">
        <f>_xlfn.XLOOKUP(B166,'[1]daily break down'!$D:$D,'[1]daily break down'!$E:$E,"")</f>
        <v>NORD-OUEST</v>
      </c>
      <c r="D166" s="1" t="s">
        <v>11</v>
      </c>
      <c r="E166" s="1" t="s">
        <v>12</v>
      </c>
      <c r="F166" s="3" t="s">
        <v>51</v>
      </c>
      <c r="G166" s="1" t="s">
        <v>52</v>
      </c>
      <c r="H166" s="32" t="str">
        <f>_xlfn.XLOOKUP(B166,[2]CALCULATION!$B:$B,[2]CALCULATION!$H:$H,"")</f>
        <v>Huawei</v>
      </c>
      <c r="I166" s="28">
        <v>0</v>
      </c>
      <c r="J166" s="28">
        <v>0</v>
      </c>
      <c r="K166" s="28">
        <v>0.90241929270359811</v>
      </c>
      <c r="L166" s="28">
        <v>1.4098629409901466</v>
      </c>
      <c r="M166" s="28">
        <v>0</v>
      </c>
      <c r="N166" s="28">
        <v>7.7582590680672185E-3</v>
      </c>
      <c r="O166" s="28">
        <v>0</v>
      </c>
      <c r="P166" s="28">
        <v>0</v>
      </c>
      <c r="Q166" s="28">
        <v>0</v>
      </c>
      <c r="R166" s="28">
        <v>0</v>
      </c>
      <c r="S166" s="93">
        <v>11.653386667351532</v>
      </c>
      <c r="T166" s="93">
        <f>_xlfn.XLOOKUP(B166,'[3]Nur des jours'!$B:$B,'[3]Nur des jours'!$U:$U,"")</f>
        <v>23.114261499345094</v>
      </c>
      <c r="U166" s="93">
        <v>23.114261499345094</v>
      </c>
      <c r="V166" s="93">
        <v>23.113993973170334</v>
      </c>
      <c r="W166" s="93">
        <v>23.114261499345094</v>
      </c>
      <c r="X166" s="93">
        <v>23.114261499345094</v>
      </c>
      <c r="Y166" s="93">
        <v>23.113993973170334</v>
      </c>
      <c r="Z166" s="93">
        <v>19.149987301424236</v>
      </c>
      <c r="AA166" s="93">
        <v>4.6228522998690194</v>
      </c>
      <c r="AB166" s="93">
        <v>3.4781077980669632</v>
      </c>
      <c r="AC166" s="93">
        <f>_xlfn.XLOOKUP(B166,'[3]Nur des jours'!$B:$B,'[3]Nur des jours'!$N:$N,"")</f>
        <v>0</v>
      </c>
      <c r="AD166" s="93">
        <v>0</v>
      </c>
      <c r="AE166" s="93">
        <v>9.3357360750842524</v>
      </c>
      <c r="AF166" s="93">
        <v>8.3514002676688559</v>
      </c>
      <c r="AG166" s="93"/>
      <c r="AH166" s="93">
        <v>3.316254462336595</v>
      </c>
      <c r="AI166" s="93">
        <v>4.5056083114516259</v>
      </c>
      <c r="AJ166" s="93">
        <v>7.6711577431649971</v>
      </c>
      <c r="AK166" s="93">
        <v>0.1870757791654902</v>
      </c>
      <c r="AL166" s="93">
        <v>3.316254462336595</v>
      </c>
      <c r="AM166" s="49" t="s">
        <v>5559</v>
      </c>
      <c r="AN166" s="49"/>
      <c r="AO166" s="48" t="str" cm="1">
        <f t="array" ref="AO166">IFERROR(_xlfn.IFS(
AQ166="MPR ISSUE","PDH",
AQ166="BSS Hardware Issue","BSS",
AQ166="Sites strategiques, MLL, Pylone, etc.","ENVTECH",
AQ166="AKTIVCO DEFAUT GE &amp; POWER Cabinet","AKTIVCO",
AQ166="AKTIVCO Coupure ENEO &amp; Baisse de tension","AKTIVCO GRID ONLY",
AQ166="Coupure ENEO &amp; Baisse de tension","IHS GRID ONLY",
AQ166="Defaut GE &amp; POWER Cabinet","IHS",
AQ166="Sharing","Partners",
AQ166="Sites strategiques &amp; DataCenter","SST &amp; DC",
AQ166="Exclu","Exclu",
AQ166="SAT","SAT",
AQ166="SPARE-ISSUE","SPARE-ISSUE",
AQ166="Fiber CAmtel","TRANS_FO_CAMTEL",
AQ166="Fiber AOF","Fiber AOF",
AQ166="Projet OCM (HUAWEI)","TRAVAUX-HUAWEI",
AQ166="Projet OCM (NOKIA)","TRAVAUX-NOKIA",
AQ166="ACCESS-ISSUE","ACCESS-ISSUE",
AQ166="Projet OCM (ZTE, NOKIA, autres projets)","TRAVAUX OCM",
AQ166="No root CAuse","No root cause",
AQ166="ODU HS","PDH",
AQ166="IP &amp; VLAN","PDH",
AQ166="Warehouse HUAWEI","SPARE-ISSUE",
AQ166="SPARE-HS","SPARE-ISSUE",
AQ166="Power Telco","BSS",AQ166="no impacts","no impacts"
),"")</f>
        <v>IHS</v>
      </c>
      <c r="AP166" s="48" t="str" cm="1">
        <f t="array" ref="AP166">IFERROR(_xlfn.IFS(
AQ166="MPR ISSUE","TX ISSUE",
AQ166="BSS Hardware Issue","RAN ISSUE",
AQ166="Sites strategiques, MLL, Pylone, etc.","ENVTECH",
AQ166="AKTIVCO DEFAUT GE &amp; POWER Cabinet","POWER ISSUE",
AQ166="AKTIVCO Coupure ENEO &amp; Baisse de tension","POWER ISSUE",
AQ166="Coupure ENEO &amp; Baisse de tension","POWER ISSUE",
AQ166="Defaut GE &amp; POWER Cabinet","POWER ISSUE",
AQ166="Sharing","POWER ISSUE",
AQ166="Sites strategiques &amp; DataCenter","POWER ISSUE",
AQ166="Exclu","Exclu",
AQ166="SAT","TX ISSUE",
AQ166="SPARE-ISSUE","SPARE-ISSUE",
AQ166="Fiber CAmtel","TX ISSUE",
AQ166="Fiber AOF","TX ISSUE",
AQ166="Projet OCM (HUAWEI)","TRAVAUX-HUAWEI",
AQ166="Projet OCM (NOKIA)","TRAVAUX -NOKIA",
AQ166="ACCESS-ISSUE","ACCESS-ISSUE",
AQ166="Projet OCM (ZTE, NOKIA, autres projets)","TRAVAUX OCM",
AQ166="No root CAuse","No root cause",
AQ166="ODU HS","TX ISSUE",
AQ166="IP &amp; VLAN","TX ISSUE",
AQ166="Warehouse HUAWEI","SPARE-ISSUE",
AQ166="SPARE-HS","SPARE-ISSUE",
AQ166="Power Telco","RAN ISSUE",AQ166="no impacts","no impacts"
),"")</f>
        <v>POWER ISSUE</v>
      </c>
      <c r="AQ166" s="67" t="s">
        <v>5330</v>
      </c>
      <c r="AR166" s="48" t="str" cm="1">
        <f t="array" ref="AR166">IFERROR(_xlfn.IFS(
AQ166="MPR ISSUE","ACTIVE",
AQ166="BSS Hardware Issue","ACTIVE",
AQ166="Sites strategiques, MLL, Pylone, etc.","PASSIVE",
AQ166="AKTIVCO DEFAUT GE &amp; POWER Cabinet","PASSIVE",
AQ166="AKTIVCO Coupure ENEO &amp; Baisse de tension","PASSIVE",
AQ166="Coupure ENEO &amp; Baisse de tension","PASSIVE",
AQ166="Defaut GE &amp; POWER Cabinet","PASSIVE",
AQ166="Sharing","PASSIVE",
AQ166="Sites strategiques &amp; DataCenter","PASSIVE",
AQ166="Exclu","Exclu",
AQ166="SAT","ACTIVE",
AQ166="SPARE-ISSUE","SPARE-ISSUE",
AQ166="Fiber CAmtel","ACTIVE",
AQ166="Fiber AOF","ACTIVE",
AQ166="Projet OCM (HUAWEI)","PLANNED WORKS",
AQ166="Projet OCM (NOKIA)","PLANNED WORKS",
AQ166="ACCESS-ISSUE","ACCESS-ISSUE",
AQ166="Projet OCM (ZTE, NOKIA, autres projets)","PLANNED WORKS",
AQ166="No root CAuse","No root cause",
AQ166="ODU HS","ACTIVE",
AQ166="IP &amp; VLAN","ACTIVE",
AQ166="Warehouse HUAWEI","SPARE-ISSUE",
AQ166="SPARE-HS","SPARE-ISSUE",
AQ166="Power Telco","ACTIVE", AQ166="no impacts","no impacts"
),"")</f>
        <v>PASSIVE</v>
      </c>
      <c r="AS166" s="92" t="s">
        <v>6028</v>
      </c>
      <c r="AT166" s="98" t="s">
        <v>1687</v>
      </c>
      <c r="AV166" s="17" t="s">
        <v>5537</v>
      </c>
      <c r="AW166" s="7" t="s">
        <v>6019</v>
      </c>
      <c r="AX166" s="6" t="s">
        <v>5537</v>
      </c>
      <c r="AY166" s="7"/>
      <c r="AZ166" s="3" t="s">
        <v>6260</v>
      </c>
      <c r="BA166" s="18" t="s">
        <v>5537</v>
      </c>
      <c r="BB166" s="18" t="s">
        <v>5537</v>
      </c>
      <c r="BC166" s="18" t="s">
        <v>5537</v>
      </c>
      <c r="BD166" s="18" t="s">
        <v>5537</v>
      </c>
      <c r="BE166" s="18" t="s">
        <v>5537</v>
      </c>
      <c r="BF166" s="18" t="s">
        <v>5537</v>
      </c>
      <c r="BG166" s="18" t="s">
        <v>5537</v>
      </c>
      <c r="BH166" s="18" t="s">
        <v>5537</v>
      </c>
      <c r="BI166" s="18" t="s">
        <v>5537</v>
      </c>
      <c r="BJ166" s="18" t="s">
        <v>5710</v>
      </c>
      <c r="BK166" s="18" t="s">
        <v>5537</v>
      </c>
      <c r="BL166" s="9" t="s">
        <v>5537</v>
      </c>
      <c r="BM166" s="14" t="s">
        <v>6448</v>
      </c>
      <c r="BN166" s="14" t="s">
        <v>5537</v>
      </c>
      <c r="BO166" s="14" t="str">
        <f>_xlfn.XLOOKUP(B166,'[4]cell downs 18042026 17h'!$B:$B,'[4]cell downs 18042026 17h'!$B:$B,"")</f>
        <v/>
      </c>
      <c r="BP166" s="14" t="str">
        <f>_xlfn.XLOOKUP(B166,'[5]Cells Huawei 19042026 15h'!$B:$B,'[5]Cells Huawei 19042026 15h'!$B:$B,"")</f>
        <v/>
      </c>
      <c r="BQ166" s="9" t="str">
        <f>_xlfn.XLOOKUP(B166,'[6]cells down 19042026 9H40'!$B:$B,'[6]cells down 19042026 9H40'!$B:$B,"")</f>
        <v/>
      </c>
      <c r="BR166" s="9" t="s">
        <v>1687</v>
      </c>
      <c r="BS166" s="9" t="s">
        <v>5537</v>
      </c>
      <c r="BT166" s="108"/>
    </row>
    <row r="167" spans="1:72" s="9" customFormat="1" ht="30.5" customHeight="1" x14ac:dyDescent="0.35">
      <c r="A167" s="1" t="s">
        <v>917</v>
      </c>
      <c r="B167" s="8" t="s">
        <v>918</v>
      </c>
      <c r="C167" s="3" t="str">
        <f>_xlfn.XLOOKUP(B167,'[1]daily break down'!$D:$D,'[1]daily break down'!$E:$E,"")</f>
        <v>SUD-OUEST</v>
      </c>
      <c r="D167" s="1" t="s">
        <v>18</v>
      </c>
      <c r="E167" s="1"/>
      <c r="F167" s="3" t="s">
        <v>13</v>
      </c>
      <c r="G167" s="1" t="s">
        <v>63</v>
      </c>
      <c r="H167" s="32" t="str">
        <f>_xlfn.XLOOKUP(B167,[2]CALCULATION!$B:$B,[2]CALCULATION!$H:$H,"")</f>
        <v>Huawei</v>
      </c>
      <c r="I167" s="28">
        <v>2.292075089960135</v>
      </c>
      <c r="J167" s="28">
        <v>0.65599201559213893</v>
      </c>
      <c r="K167" s="28">
        <v>0.66906512799879014</v>
      </c>
      <c r="L167" s="28">
        <v>0.36042909771625381</v>
      </c>
      <c r="M167" s="28">
        <v>0.78991561867746474</v>
      </c>
      <c r="N167" s="28">
        <v>0</v>
      </c>
      <c r="O167" s="28">
        <v>0</v>
      </c>
      <c r="P167" s="28">
        <v>1.3757087660123333</v>
      </c>
      <c r="Q167" s="28">
        <v>0.89041628499599046</v>
      </c>
      <c r="R167" s="28">
        <v>1.7306981648417812</v>
      </c>
      <c r="S167" s="93">
        <v>5.0932881606469707</v>
      </c>
      <c r="T167" s="93">
        <f>_xlfn.XLOOKUP(B167,'[3]Nur des jours'!$B:$B,'[3]Nur des jours'!$U:$U,"")</f>
        <v>5.3505234952187721E-4</v>
      </c>
      <c r="U167" s="93">
        <v>0.67470101274708738</v>
      </c>
      <c r="V167" s="93">
        <v>0.17843995856554604</v>
      </c>
      <c r="W167" s="93">
        <v>5.3505234952187721E-4</v>
      </c>
      <c r="X167" s="93">
        <v>0.6888085596961474</v>
      </c>
      <c r="Y167" s="93">
        <v>0.56958106114435569</v>
      </c>
      <c r="Z167" s="93">
        <v>1.2756183064951074</v>
      </c>
      <c r="AA167" s="93">
        <v>0.39538585121834979</v>
      </c>
      <c r="AB167" s="93">
        <v>4.4041585695411101</v>
      </c>
      <c r="AC167" s="93">
        <f>_xlfn.XLOOKUP(B167,'[3]Nur des jours'!$B:$B,'[3]Nur des jours'!$N:$N,"")</f>
        <v>0.62481629869333077</v>
      </c>
      <c r="AD167" s="93">
        <v>0.62481629869333077</v>
      </c>
      <c r="AE167" s="93">
        <v>0.25850162513233627</v>
      </c>
      <c r="AF167" s="93">
        <v>0.49287238930123595</v>
      </c>
      <c r="AG167" s="93"/>
      <c r="AH167" s="93">
        <v>3.2768032690985156</v>
      </c>
      <c r="AI167" s="93">
        <v>3.3184757542694312</v>
      </c>
      <c r="AJ167" s="93">
        <v>3.2374044153397867</v>
      </c>
      <c r="AK167" s="93">
        <v>3.2907552963991713</v>
      </c>
      <c r="AL167" s="93">
        <v>3.2768032690985156</v>
      </c>
      <c r="AM167" s="49" t="s">
        <v>5559</v>
      </c>
      <c r="AN167" s="49"/>
      <c r="AO167" s="48" t="str" cm="1">
        <f t="array" ref="AO167">IFERROR(_xlfn.IFS(
AQ167="MPR ISSUE","PDH",
AQ167="BSS Hardware Issue","BSS",
AQ167="Sites strategiques, MLL, Pylone, etc.","ENVTECH",
AQ167="AKTIVCO DEFAUT GE &amp; POWER Cabinet","AKTIVCO",
AQ167="AKTIVCO Coupure ENEO &amp; Baisse de tension","AKTIVCO GRID ONLY",
AQ167="Coupure ENEO &amp; Baisse de tension","IHS GRID ONLY",
AQ167="Defaut GE &amp; POWER Cabinet","IHS",
AQ167="Sharing","Partners",
AQ167="Sites strategiques &amp; DataCenter","SST &amp; DC",
AQ167="Exclu","Exclu",
AQ167="SAT","SAT",
AQ167="SPARE-ISSUE","SPARE-ISSUE",
AQ167="Fiber CAmtel","TRANS_FO_CAMTEL",
AQ167="Fiber AOF","Fiber AOF",
AQ167="Projet OCM (HUAWEI)","TRAVAUX-HUAWEI",
AQ167="Projet OCM (NOKIA)","TRAVAUX-NOKIA",
AQ167="ACCESS-ISSUE","ACCESS-ISSUE",
AQ167="Projet OCM (ZTE, NOKIA, autres projets)","TRAVAUX OCM",
AQ167="No root CAuse","No root cause",
AQ167="ODU HS","PDH",
AQ167="IP &amp; VLAN","PDH",
AQ167="Warehouse HUAWEI","SPARE-ISSUE",
AQ167="SPARE-HS","SPARE-ISSUE",
AQ167="Power Telco","BSS",AQ167="no impacts","no impacts"
),"")</f>
        <v>No root cause</v>
      </c>
      <c r="AP167" s="48" t="str" cm="1">
        <f t="array" ref="AP167">IFERROR(_xlfn.IFS(
AQ167="MPR ISSUE","TX ISSUE",
AQ167="BSS Hardware Issue","RAN ISSUE",
AQ167="Sites strategiques, MLL, Pylone, etc.","ENVTECH",
AQ167="AKTIVCO DEFAUT GE &amp; POWER Cabinet","POWER ISSUE",
AQ167="AKTIVCO Coupure ENEO &amp; Baisse de tension","POWER ISSUE",
AQ167="Coupure ENEO &amp; Baisse de tension","POWER ISSUE",
AQ167="Defaut GE &amp; POWER Cabinet","POWER ISSUE",
AQ167="Sharing","POWER ISSUE",
AQ167="Sites strategiques &amp; DataCenter","POWER ISSUE",
AQ167="Exclu","Exclu",
AQ167="SAT","TX ISSUE",
AQ167="SPARE-ISSUE","SPARE-ISSUE",
AQ167="Fiber CAmtel","TX ISSUE",
AQ167="Fiber AOF","TX ISSUE",
AQ167="Projet OCM (HUAWEI)","TRAVAUX-HUAWEI",
AQ167="Projet OCM (NOKIA)","TRAVAUX -NOKIA",
AQ167="ACCESS-ISSUE","ACCESS-ISSUE",
AQ167="Projet OCM (ZTE, NOKIA, autres projets)","TRAVAUX OCM",
AQ167="No root CAuse","No root cause",
AQ167="ODU HS","TX ISSUE",
AQ167="IP &amp; VLAN","TX ISSUE",
AQ167="Warehouse HUAWEI","SPARE-ISSUE",
AQ167="SPARE-HS","SPARE-ISSUE",
AQ167="Power Telco","RAN ISSUE",AQ167="no impacts","no impacts"
),"")</f>
        <v>No root cause</v>
      </c>
      <c r="AQ167" s="67" t="s">
        <v>5344</v>
      </c>
      <c r="AR167" s="48" t="str" cm="1">
        <f t="array" ref="AR167">IFERROR(_xlfn.IFS(
AQ167="MPR ISSUE","ACTIVE",
AQ167="BSS Hardware Issue","ACTIVE",
AQ167="Sites strategiques, MLL, Pylone, etc.","PASSIVE",
AQ167="AKTIVCO DEFAUT GE &amp; POWER Cabinet","PASSIVE",
AQ167="AKTIVCO Coupure ENEO &amp; Baisse de tension","PASSIVE",
AQ167="Coupure ENEO &amp; Baisse de tension","PASSIVE",
AQ167="Defaut GE &amp; POWER Cabinet","PASSIVE",
AQ167="Sharing","PASSIVE",
AQ167="Sites strategiques &amp; DataCenter","PASSIVE",
AQ167="Exclu","Exclu",
AQ167="SAT","ACTIVE",
AQ167="SPARE-ISSUE","SPARE-ISSUE",
AQ167="Fiber CAmtel","ACTIVE",
AQ167="Fiber AOF","ACTIVE",
AQ167="Projet OCM (HUAWEI)","PLANNED WORKS",
AQ167="Projet OCM (NOKIA)","PLANNED WORKS",
AQ167="ACCESS-ISSUE","ACCESS-ISSUE",
AQ167="Projet OCM (ZTE, NOKIA, autres projets)","PLANNED WORKS",
AQ167="No root CAuse","No root cause",
AQ167="ODU HS","ACTIVE",
AQ167="IP &amp; VLAN","ACTIVE",
AQ167="Warehouse HUAWEI","SPARE-ISSUE",
AQ167="SPARE-HS","SPARE-ISSUE",
AQ167="Power Telco","ACTIVE", AQ167="no impacts","no impacts"
),"")</f>
        <v>No root cause</v>
      </c>
      <c r="AS167" s="92" t="s">
        <v>6007</v>
      </c>
      <c r="AT167" s="98" t="s">
        <v>918</v>
      </c>
      <c r="AV167" s="17" t="s">
        <v>5537</v>
      </c>
      <c r="AW167" s="7" t="s">
        <v>6007</v>
      </c>
      <c r="AX167" s="6" t="s">
        <v>5537</v>
      </c>
      <c r="AY167" s="7"/>
      <c r="AZ167" s="3" t="s">
        <v>5537</v>
      </c>
      <c r="BA167" s="18" t="s">
        <v>5537</v>
      </c>
      <c r="BB167" s="18" t="s">
        <v>5537</v>
      </c>
      <c r="BC167" s="18" t="s">
        <v>5537</v>
      </c>
      <c r="BD167" s="18" t="s">
        <v>5537</v>
      </c>
      <c r="BE167" s="18" t="s">
        <v>5537</v>
      </c>
      <c r="BF167" s="18" t="s">
        <v>5537</v>
      </c>
      <c r="BG167" s="18" t="s">
        <v>5537</v>
      </c>
      <c r="BH167" s="18" t="s">
        <v>5537</v>
      </c>
      <c r="BI167" s="18" t="s">
        <v>5537</v>
      </c>
      <c r="BJ167" s="18" t="s">
        <v>5537</v>
      </c>
      <c r="BK167" s="18" t="s">
        <v>5537</v>
      </c>
      <c r="BL167" s="9" t="s">
        <v>5537</v>
      </c>
      <c r="BM167" s="14" t="s">
        <v>6448</v>
      </c>
      <c r="BN167" s="14" t="s">
        <v>5537</v>
      </c>
      <c r="BO167" s="14" t="str">
        <f>_xlfn.XLOOKUP(B167,'[4]cell downs 18042026 17h'!$B:$B,'[4]cell downs 18042026 17h'!$B:$B,"")</f>
        <v/>
      </c>
      <c r="BP167" s="14" t="str">
        <f>_xlfn.XLOOKUP(B167,'[5]Cells Huawei 19042026 15h'!$B:$B,'[5]Cells Huawei 19042026 15h'!$B:$B,"")</f>
        <v/>
      </c>
      <c r="BQ167" s="9" t="str">
        <f>_xlfn.XLOOKUP(B167,'[6]cells down 19042026 9H40'!$B:$B,'[6]cells down 19042026 9H40'!$B:$B,"")</f>
        <v/>
      </c>
      <c r="BR167" s="9" t="s">
        <v>5537</v>
      </c>
      <c r="BS167" s="9" t="s">
        <v>1129</v>
      </c>
      <c r="BT167" s="108"/>
    </row>
    <row r="168" spans="1:72" s="9" customFormat="1" ht="20.5" customHeight="1" x14ac:dyDescent="0.35">
      <c r="A168" s="19" t="s">
        <v>5422</v>
      </c>
      <c r="B168" s="19" t="s">
        <v>5423</v>
      </c>
      <c r="C168" s="3" t="str">
        <f>_xlfn.XLOOKUP(B168,'[1]daily break down'!$D:$D,'[1]daily break down'!$E:$E,"")</f>
        <v>CENTRE</v>
      </c>
      <c r="D168" s="1" t="s">
        <v>11</v>
      </c>
      <c r="E168" s="1" t="str">
        <f>BS168</f>
        <v>Grid-Gen</v>
      </c>
      <c r="F168" s="19" t="s">
        <v>226</v>
      </c>
      <c r="G168" s="19" t="s">
        <v>1866</v>
      </c>
      <c r="H168" s="34" t="str">
        <f>_xlfn.XLOOKUP(B168,[2]CALCULATION!$B:$B,[2]CALCULATION!$H:$H,"")</f>
        <v>ZTE</v>
      </c>
      <c r="I168" s="28">
        <v>0</v>
      </c>
      <c r="J168" s="28">
        <v>4.0755294164647733</v>
      </c>
      <c r="K168" s="28">
        <v>0</v>
      </c>
      <c r="L168" s="28">
        <v>0</v>
      </c>
      <c r="M168" s="28">
        <v>0</v>
      </c>
      <c r="N168" s="28">
        <v>0</v>
      </c>
      <c r="O168" s="28">
        <v>0</v>
      </c>
      <c r="P168" s="28">
        <v>0</v>
      </c>
      <c r="Q168" s="28">
        <v>0</v>
      </c>
      <c r="R168" s="28">
        <v>5.8195860549662817E-2</v>
      </c>
      <c r="S168" s="93">
        <v>0</v>
      </c>
      <c r="T168" s="93">
        <f>_xlfn.XLOOKUP(B168,'[3]Nur des jours'!$B:$B,'[3]Nur des jours'!$U:$U,"")</f>
        <v>0</v>
      </c>
      <c r="U168" s="93">
        <v>0</v>
      </c>
      <c r="V168" s="93">
        <v>2.4613478182705402</v>
      </c>
      <c r="W168" s="93">
        <v>0</v>
      </c>
      <c r="X168" s="93">
        <v>0</v>
      </c>
      <c r="Y168" s="93">
        <v>0</v>
      </c>
      <c r="Z168" s="93">
        <v>0</v>
      </c>
      <c r="AA168" s="93">
        <v>0</v>
      </c>
      <c r="AB168" s="93">
        <v>0</v>
      </c>
      <c r="AC168" s="93">
        <f>_xlfn.XLOOKUP(B168,'[3]Nur des jours'!$B:$B,'[3]Nur des jours'!$N:$N,"")</f>
        <v>0.78201467898285804</v>
      </c>
      <c r="AD168" s="93">
        <v>0.78201467898285804</v>
      </c>
      <c r="AE168" s="93">
        <v>5.5655075292566645</v>
      </c>
      <c r="AF168" s="93">
        <v>5.3505234952187721E-4</v>
      </c>
      <c r="AG168" s="93"/>
      <c r="AH168" s="93">
        <v>3.266405418439474</v>
      </c>
      <c r="AI168" s="93">
        <v>1.9634835277707838</v>
      </c>
      <c r="AJ168" s="93">
        <v>3.4706284362026598</v>
      </c>
      <c r="AK168" s="93">
        <v>3.4917164076197231</v>
      </c>
      <c r="AL168" s="93">
        <v>3.266405418439474</v>
      </c>
      <c r="AM168" s="49" t="s">
        <v>5559</v>
      </c>
      <c r="AN168" s="49"/>
      <c r="AO168" s="48" t="str" cm="1">
        <f t="array" ref="AO168">IFERROR(_xlfn.IFS(
AQ168="MPR ISSUE","PDH",
AQ168="BSS Hardware Issue","BSS",
AQ168="Sites strategiques, MLL, Pylone, etc.","ENVTECH",
AQ168="AKTIVCO DEFAUT GE &amp; POWER Cabinet","AKTIVCO",
AQ168="AKTIVCO Coupure ENEO &amp; Baisse de tension","AKTIVCO GRID ONLY",
AQ168="Coupure ENEO &amp; Baisse de tension","IHS GRID ONLY",
AQ168="Defaut GE &amp; POWER Cabinet","IHS",
AQ168="Sharing","Partners",
AQ168="Sites strategiques &amp; DataCenter","SST &amp; DC",
AQ168="Exclu","Exclu",
AQ168="SAT","SAT",
AQ168="SPARE-ISSUE","SPARE-ISSUE",
AQ168="Fiber CAmtel","TRANS_FO_CAMTEL",
AQ168="Fiber AOF","Fiber AOF",
AQ168="Projet OCM (HUAWEI)","TRAVAUX-HUAWEI",
AQ168="Projet OCM (NOKIA)","TRAVAUX-NOKIA",
AQ168="ACCESS-ISSUE","ACCESS-ISSUE",
AQ168="Projet OCM (ZTE, NOKIA, autres projets)","TRAVAUX OCM",
AQ168="No root CAuse","No root cause",
AQ168="ODU HS","PDH",
AQ168="IP &amp; VLAN","PDH",
AQ168="Warehouse HUAWEI","SPARE-ISSUE",
AQ168="SPARE-HS","SPARE-ISSUE",
AQ168="Power Telco","BSS",AQ168="no impacts","no impacts"
),"")</f>
        <v>IHS GRID ONLY</v>
      </c>
      <c r="AP168" s="48" t="str" cm="1">
        <f t="array" ref="AP168">IFERROR(_xlfn.IFS(
AQ168="MPR ISSUE","TX ISSUE",
AQ168="BSS Hardware Issue","RAN ISSUE",
AQ168="Sites strategiques, MLL, Pylone, etc.","ENVTECH",
AQ168="AKTIVCO DEFAUT GE &amp; POWER Cabinet","POWER ISSUE",
AQ168="AKTIVCO Coupure ENEO &amp; Baisse de tension","POWER ISSUE",
AQ168="Coupure ENEO &amp; Baisse de tension","POWER ISSUE",
AQ168="Defaut GE &amp; POWER Cabinet","POWER ISSUE",
AQ168="Sharing","POWER ISSUE",
AQ168="Sites strategiques &amp; DataCenter","POWER ISSUE",
AQ168="Exclu","Exclu",
AQ168="SAT","TX ISSUE",
AQ168="SPARE-ISSUE","SPARE-ISSUE",
AQ168="Fiber CAmtel","TX ISSUE",
AQ168="Fiber AOF","TX ISSUE",
AQ168="Projet OCM (HUAWEI)","TRAVAUX-HUAWEI",
AQ168="Projet OCM (NOKIA)","TRAVAUX -NOKIA",
AQ168="ACCESS-ISSUE","ACCESS-ISSUE",
AQ168="Projet OCM (ZTE, NOKIA, autres projets)","TRAVAUX OCM",
AQ168="No root CAuse","No root cause",
AQ168="ODU HS","TX ISSUE",
AQ168="IP &amp; VLAN","TX ISSUE",
AQ168="Warehouse HUAWEI","SPARE-ISSUE",
AQ168="SPARE-HS","SPARE-ISSUE",
AQ168="Power Telco","RAN ISSUE",AQ168="no impacts","no impacts"
),"")</f>
        <v>POWER ISSUE</v>
      </c>
      <c r="AQ168" s="67" t="s">
        <v>5329</v>
      </c>
      <c r="AR168" s="48" t="str" cm="1">
        <f t="array" ref="AR168">IFERROR(_xlfn.IFS(
AQ168="MPR ISSUE","ACTIVE",
AQ168="BSS Hardware Issue","ACTIVE",
AQ168="Sites strategiques, MLL, Pylone, etc.","PASSIVE",
AQ168="AKTIVCO DEFAUT GE &amp; POWER Cabinet","PASSIVE",
AQ168="AKTIVCO Coupure ENEO &amp; Baisse de tension","PASSIVE",
AQ168="Coupure ENEO &amp; Baisse de tension","PASSIVE",
AQ168="Defaut GE &amp; POWER Cabinet","PASSIVE",
AQ168="Sharing","PASSIVE",
AQ168="Sites strategiques &amp; DataCenter","PASSIVE",
AQ168="Exclu","Exclu",
AQ168="SAT","ACTIVE",
AQ168="SPARE-ISSUE","SPARE-ISSUE",
AQ168="Fiber CAmtel","ACTIVE",
AQ168="Fiber AOF","ACTIVE",
AQ168="Projet OCM (HUAWEI)","PLANNED WORKS",
AQ168="Projet OCM (NOKIA)","PLANNED WORKS",
AQ168="ACCESS-ISSUE","ACCESS-ISSUE",
AQ168="Projet OCM (ZTE, NOKIA, autres projets)","PLANNED WORKS",
AQ168="No root CAuse","No root cause",
AQ168="ODU HS","ACTIVE",
AQ168="IP &amp; VLAN","ACTIVE",
AQ168="Warehouse HUAWEI","SPARE-ISSUE",
AQ168="SPARE-HS","SPARE-ISSUE",
AQ168="Power Telco","ACTIVE", AQ168="no impacts","no impacts"
),"")</f>
        <v>PASSIVE</v>
      </c>
      <c r="AS168" s="92" t="s">
        <v>6050</v>
      </c>
      <c r="AT168" s="98" t="s">
        <v>5423</v>
      </c>
      <c r="AV168" s="17" t="s">
        <v>5537</v>
      </c>
      <c r="AW168" s="7" t="s">
        <v>6007</v>
      </c>
      <c r="AX168" s="6" t="s">
        <v>5537</v>
      </c>
      <c r="AY168" s="7"/>
      <c r="AZ168" s="3" t="s">
        <v>5821</v>
      </c>
      <c r="BA168" s="18" t="s">
        <v>5537</v>
      </c>
      <c r="BB168" s="18" t="s">
        <v>5537</v>
      </c>
      <c r="BC168" s="18" t="s">
        <v>5537</v>
      </c>
      <c r="BD168" s="18" t="s">
        <v>5537</v>
      </c>
      <c r="BE168" s="18" t="s">
        <v>5537</v>
      </c>
      <c r="BF168" s="18" t="s">
        <v>5537</v>
      </c>
      <c r="BG168" s="18" t="s">
        <v>5537</v>
      </c>
      <c r="BH168" s="18" t="s">
        <v>5537</v>
      </c>
      <c r="BI168" s="18" t="s">
        <v>5537</v>
      </c>
      <c r="BJ168" s="18" t="s">
        <v>5537</v>
      </c>
      <c r="BK168" s="18" t="s">
        <v>5537</v>
      </c>
      <c r="BL168" s="9" t="s">
        <v>5537</v>
      </c>
      <c r="BM168" s="14" t="s">
        <v>6448</v>
      </c>
      <c r="BN168" s="14" t="s">
        <v>5537</v>
      </c>
      <c r="BO168" s="14" t="str">
        <f>_xlfn.XLOOKUP(B168,'[4]cell downs 18042026 17h'!$B:$B,'[4]cell downs 18042026 17h'!$B:$B,"")</f>
        <v/>
      </c>
      <c r="BP168" s="14" t="str">
        <f>_xlfn.XLOOKUP(B168,'[5]Cells Huawei 19042026 15h'!$B:$B,'[5]Cells Huawei 19042026 15h'!$B:$B,"")</f>
        <v/>
      </c>
      <c r="BQ168" s="9" t="str">
        <f>_xlfn.XLOOKUP(B168,'[6]cells down 19042026 9H40'!$B:$B,'[6]cells down 19042026 9H40'!$B:$B,"")</f>
        <v/>
      </c>
      <c r="BR168" s="9" t="s">
        <v>5423</v>
      </c>
      <c r="BS168" s="9" t="s">
        <v>12</v>
      </c>
      <c r="BT168" s="108"/>
    </row>
    <row r="169" spans="1:72" s="9" customFormat="1" x14ac:dyDescent="0.35">
      <c r="A169" s="1" t="s">
        <v>1076</v>
      </c>
      <c r="B169" s="8" t="s">
        <v>1077</v>
      </c>
      <c r="C169" s="3" t="str">
        <f>_xlfn.XLOOKUP(B169,'[1]daily break down'!$D:$D,'[1]daily break down'!$E:$E,"")</f>
        <v>CENTRE</v>
      </c>
      <c r="D169" s="1" t="s">
        <v>21</v>
      </c>
      <c r="E169" s="1" t="e">
        <v>#N/A</v>
      </c>
      <c r="F169" s="3" t="s">
        <v>69</v>
      </c>
      <c r="G169" s="1" t="s">
        <v>1078</v>
      </c>
      <c r="H169" s="33" t="str">
        <f>_xlfn.XLOOKUP(B169,[2]CALCULATION!$B:$B,[2]CALCULATION!$H:$H,"")</f>
        <v>NOKIA</v>
      </c>
      <c r="I169" s="28">
        <v>0</v>
      </c>
      <c r="J169" s="28">
        <v>0.7850319192100117</v>
      </c>
      <c r="K169" s="28">
        <v>8.1291932760271402E-3</v>
      </c>
      <c r="L169" s="28">
        <v>4.1869977451217052E-2</v>
      </c>
      <c r="M169" s="28">
        <v>0.3444023301622387</v>
      </c>
      <c r="N169" s="28">
        <v>1.8103217548646064E-2</v>
      </c>
      <c r="O169" s="28">
        <v>4.102068013000902E-3</v>
      </c>
      <c r="P169" s="28">
        <v>9.4307949172534586E-2</v>
      </c>
      <c r="Q169" s="28">
        <v>1.0877385469205452</v>
      </c>
      <c r="R169" s="28">
        <v>1.1109826070753053</v>
      </c>
      <c r="S169" s="93">
        <v>4.1139741538908668E-2</v>
      </c>
      <c r="T169" s="93">
        <f>_xlfn.XLOOKUP(B169,'[3]Nur des jours'!$B:$B,'[3]Nur des jours'!$U:$U,"")</f>
        <v>3.0815805018362994</v>
      </c>
      <c r="U169" s="93">
        <v>0.14848631625779557</v>
      </c>
      <c r="V169" s="93">
        <v>3.4361596938644476</v>
      </c>
      <c r="W169" s="93">
        <v>3.0815805018362994</v>
      </c>
      <c r="X169" s="93">
        <v>3.6674012066206982</v>
      </c>
      <c r="Y169" s="93">
        <v>3.2100164194077214</v>
      </c>
      <c r="Z169" s="93">
        <v>3.2341774319199388</v>
      </c>
      <c r="AA169" s="93">
        <v>3.0858787557107923</v>
      </c>
      <c r="AB169" s="93">
        <v>3.2362998062397095</v>
      </c>
      <c r="AC169" s="93">
        <f>_xlfn.XLOOKUP(B169,'[3]Nur des jours'!$B:$B,'[3]Nur des jours'!$N:$N,"")</f>
        <v>4.0100353884455853</v>
      </c>
      <c r="AD169" s="93">
        <v>4.0100353884455853</v>
      </c>
      <c r="AE169" s="93">
        <v>3.4071420214420449</v>
      </c>
      <c r="AF169" s="93">
        <v>3.0829716379450569</v>
      </c>
      <c r="AG169" s="93"/>
      <c r="AH169" s="93">
        <v>3.2620536593300291</v>
      </c>
      <c r="AI169" s="93">
        <v>0.40865836160969427</v>
      </c>
      <c r="AJ169" s="93">
        <v>0.19709820441942028</v>
      </c>
      <c r="AK169" s="93">
        <v>6.0164870191981477</v>
      </c>
      <c r="AL169" s="93">
        <v>3.2620536593300291</v>
      </c>
      <c r="AM169" s="49" t="s">
        <v>5598</v>
      </c>
      <c r="AN169" s="49"/>
      <c r="AO169" s="48" t="str" cm="1">
        <f t="array" ref="AO169">IFERROR(_xlfn.IFS(
AQ169="MPR ISSUE","PDH",
AQ169="BSS Hardware Issue","BSS",
AQ169="Sites strategiques, MLL, Pylone, etc.","ENVTECH",
AQ169="AKTIVCO DEFAUT GE &amp; POWER Cabinet","AKTIVCO",
AQ169="AKTIVCO Coupure ENEO &amp; Baisse de tension","AKTIVCO GRID ONLY",
AQ169="Coupure ENEO &amp; Baisse de tension","IHS GRID ONLY",
AQ169="Defaut GE &amp; POWER Cabinet","IHS",
AQ169="Sharing","Partners",
AQ169="Sites strategiques &amp; DataCenter","SST &amp; DC",
AQ169="Exclu","Exclu",
AQ169="SAT","SAT",
AQ169="SPARE-ISSUE","SPARE-ISSUE",
AQ169="Fiber CAmtel","TRANS_FO_CAMTEL",
AQ169="Fiber AOF","Fiber AOF",
AQ169="Projet OCM (HUAWEI)","TRAVAUX-HUAWEI",
AQ169="Projet OCM (NOKIA)","TRAVAUX-NOKIA",
AQ169="ACCESS-ISSUE","ACCESS-ISSUE",
AQ169="Projet OCM (ZTE, NOKIA, autres projets)","TRAVAUX OCM",
AQ169="No root CAuse","No root cause",
AQ169="ODU HS","PDH",
AQ169="IP &amp; VLAN","PDH",
AQ169="Warehouse HUAWEI","SPARE-ISSUE",
AQ169="SPARE-HS","SPARE-ISSUE",
AQ169="Power Telco","BSS",AQ169="no impacts","no impacts"
),"")</f>
        <v>Exclu</v>
      </c>
      <c r="AP169" s="48" t="str" cm="1">
        <f t="array" ref="AP169">IFERROR(_xlfn.IFS(
AQ169="MPR ISSUE","TX ISSUE",
AQ169="BSS Hardware Issue","RAN ISSUE",
AQ169="Sites strategiques, MLL, Pylone, etc.","ENVTECH",
AQ169="AKTIVCO DEFAUT GE &amp; POWER Cabinet","POWER ISSUE",
AQ169="AKTIVCO Coupure ENEO &amp; Baisse de tension","POWER ISSUE",
AQ169="Coupure ENEO &amp; Baisse de tension","POWER ISSUE",
AQ169="Defaut GE &amp; POWER Cabinet","POWER ISSUE",
AQ169="Sharing","POWER ISSUE",
AQ169="Sites strategiques &amp; DataCenter","POWER ISSUE",
AQ169="Exclu","Exclu",
AQ169="SAT","TX ISSUE",
AQ169="SPARE-ISSUE","SPARE-ISSUE",
AQ169="Fiber CAmtel","TX ISSUE",
AQ169="Fiber AOF","TX ISSUE",
AQ169="Projet OCM (HUAWEI)","TRAVAUX-HUAWEI",
AQ169="Projet OCM (NOKIA)","TRAVAUX -NOKIA",
AQ169="ACCESS-ISSUE","ACCESS-ISSUE",
AQ169="Projet OCM (ZTE, NOKIA, autres projets)","TRAVAUX OCM",
AQ169="No root CAuse","No root cause",
AQ169="ODU HS","TX ISSUE",
AQ169="IP &amp; VLAN","TX ISSUE",
AQ169="Warehouse HUAWEI","SPARE-ISSUE",
AQ169="SPARE-HS","SPARE-ISSUE",
AQ169="Power Telco","RAN ISSUE",AQ169="no impacts","no impacts"
),"")</f>
        <v>Exclu</v>
      </c>
      <c r="AQ169" s="67" t="s">
        <v>5598</v>
      </c>
      <c r="AR169" s="48" t="str" cm="1">
        <f t="array" ref="AR169">IFERROR(_xlfn.IFS(
AQ169="MPR ISSUE","ACTIVE",
AQ169="BSS Hardware Issue","ACTIVE",
AQ169="Sites strategiques, MLL, Pylone, etc.","PASSIVE",
AQ169="AKTIVCO DEFAUT GE &amp; POWER Cabinet","PASSIVE",
AQ169="AKTIVCO Coupure ENEO &amp; Baisse de tension","PASSIVE",
AQ169="Coupure ENEO &amp; Baisse de tension","PASSIVE",
AQ169="Defaut GE &amp; POWER Cabinet","PASSIVE",
AQ169="Sharing","PASSIVE",
AQ169="Sites strategiques &amp; DataCenter","PASSIVE",
AQ169="Exclu","Exclu",
AQ169="SAT","ACTIVE",
AQ169="SPARE-ISSUE","SPARE-ISSUE",
AQ169="Fiber CAmtel","ACTIVE",
AQ169="Fiber AOF","ACTIVE",
AQ169="Projet OCM (HUAWEI)","PLANNED WORKS",
AQ169="Projet OCM (NOKIA)","PLANNED WORKS",
AQ169="ACCESS-ISSUE","ACCESS-ISSUE",
AQ169="Projet OCM (ZTE, NOKIA, autres projets)","PLANNED WORKS",
AQ169="No root CAuse","No root cause",
AQ169="ODU HS","ACTIVE",
AQ169="IP &amp; VLAN","ACTIVE",
AQ169="Warehouse HUAWEI","SPARE-ISSUE",
AQ169="SPARE-HS","SPARE-ISSUE",
AQ169="Power Telco","ACTIVE", AQ169="no impacts","no impacts"
),"")</f>
        <v>Exclu</v>
      </c>
      <c r="AS169" s="92" t="s">
        <v>5727</v>
      </c>
      <c r="AT169" s="98" t="s">
        <v>1077</v>
      </c>
      <c r="AV169" s="17" t="s">
        <v>5537</v>
      </c>
      <c r="AW169" s="7" t="s">
        <v>5537</v>
      </c>
      <c r="AX169" s="6" t="s">
        <v>5537</v>
      </c>
      <c r="AY169" s="7"/>
      <c r="AZ169" s="3" t="s">
        <v>5537</v>
      </c>
      <c r="BA169" s="18" t="s">
        <v>5537</v>
      </c>
      <c r="BB169" s="18" t="s">
        <v>5537</v>
      </c>
      <c r="BC169" s="18" t="s">
        <v>5537</v>
      </c>
      <c r="BD169" s="18" t="s">
        <v>5537</v>
      </c>
      <c r="BE169" s="18" t="s">
        <v>5537</v>
      </c>
      <c r="BF169" s="18" t="s">
        <v>5537</v>
      </c>
      <c r="BG169" s="18" t="s">
        <v>6261</v>
      </c>
      <c r="BH169" s="18" t="s">
        <v>6261</v>
      </c>
      <c r="BI169" s="18" t="s">
        <v>6261</v>
      </c>
      <c r="BJ169" s="18" t="s">
        <v>5537</v>
      </c>
      <c r="BK169" s="18" t="s">
        <v>5537</v>
      </c>
      <c r="BL169" s="9" t="s">
        <v>6262</v>
      </c>
      <c r="BM169" s="14" t="s">
        <v>5537</v>
      </c>
      <c r="BN169" s="14" t="s">
        <v>5537</v>
      </c>
      <c r="BO169" s="14" t="str">
        <f>_xlfn.XLOOKUP(B169,'[4]cell downs 18042026 17h'!$B:$B,'[4]cell downs 18042026 17h'!$B:$B,"")</f>
        <v/>
      </c>
      <c r="BP169" s="14" t="str">
        <f>_xlfn.XLOOKUP(B169,'[5]Cells Huawei 19042026 15h'!$B:$B,'[5]Cells Huawei 19042026 15h'!$B:$B,"")</f>
        <v/>
      </c>
      <c r="BQ169" s="9" t="str">
        <f>_xlfn.XLOOKUP(B169,'[6]cells down 19042026 9H40'!$B:$B,'[6]cells down 19042026 9H40'!$B:$B,"")</f>
        <v/>
      </c>
      <c r="BR169" s="9" t="s">
        <v>5537</v>
      </c>
      <c r="BS169" s="9" t="s">
        <v>5537</v>
      </c>
      <c r="BT169" s="108"/>
    </row>
    <row r="170" spans="1:72" s="9" customFormat="1" x14ac:dyDescent="0.35">
      <c r="A170" s="1" t="s">
        <v>1986</v>
      </c>
      <c r="B170" s="8" t="s">
        <v>1987</v>
      </c>
      <c r="C170" s="3" t="str">
        <f>_xlfn.XLOOKUP(B170,'[1]daily break down'!$D:$D,'[1]daily break down'!$E:$E,"")</f>
        <v>EXTREME-NORD</v>
      </c>
      <c r="D170" s="1" t="s">
        <v>11</v>
      </c>
      <c r="E170" s="1" t="s">
        <v>12</v>
      </c>
      <c r="F170" s="3" t="s">
        <v>55</v>
      </c>
      <c r="G170" s="1" t="s">
        <v>560</v>
      </c>
      <c r="H170" s="32" t="str">
        <f>_xlfn.XLOOKUP(B170,[2]CALCULATION!$B:$B,[2]CALCULATION!$H:$H,"")</f>
        <v>Huawei</v>
      </c>
      <c r="I170" s="28">
        <v>0.30658499627603564</v>
      </c>
      <c r="J170" s="28">
        <v>0.27933299660705474</v>
      </c>
      <c r="K170" s="28">
        <v>0</v>
      </c>
      <c r="L170" s="28">
        <v>0</v>
      </c>
      <c r="M170" s="28">
        <v>0</v>
      </c>
      <c r="N170" s="28">
        <v>0</v>
      </c>
      <c r="O170" s="28">
        <v>4.745040421421499</v>
      </c>
      <c r="P170" s="28">
        <v>3.2768032690985152</v>
      </c>
      <c r="Q170" s="28">
        <v>3.9430147845665222</v>
      </c>
      <c r="R170" s="28">
        <v>0</v>
      </c>
      <c r="S170" s="93">
        <v>0.32156646206264822</v>
      </c>
      <c r="T170" s="93">
        <f>_xlfn.XLOOKUP(B170,'[3]Nur des jours'!$B:$B,'[3]Nur des jours'!$U:$U,"")</f>
        <v>0</v>
      </c>
      <c r="U170" s="93">
        <v>0</v>
      </c>
      <c r="V170" s="93">
        <v>1.3772069125909947</v>
      </c>
      <c r="W170" s="93">
        <v>0</v>
      </c>
      <c r="X170" s="93">
        <v>0</v>
      </c>
      <c r="Y170" s="93">
        <v>0</v>
      </c>
      <c r="Z170" s="93">
        <v>0</v>
      </c>
      <c r="AA170" s="93">
        <v>0.15311414735484385</v>
      </c>
      <c r="AB170" s="93">
        <v>0</v>
      </c>
      <c r="AC170" s="93">
        <f>_xlfn.XLOOKUP(B170,'[3]Nur des jours'!$B:$B,'[3]Nur des jours'!$N:$N,"")</f>
        <v>1.2091469696061732</v>
      </c>
      <c r="AD170" s="93">
        <v>1.2091469696061732</v>
      </c>
      <c r="AE170" s="93">
        <v>0.41314958922247619</v>
      </c>
      <c r="AF170" s="93">
        <v>0.81780968116587183</v>
      </c>
      <c r="AG170" s="93"/>
      <c r="AH170" s="93">
        <v>3.2531361201713307</v>
      </c>
      <c r="AI170" s="93">
        <v>3.0143549992206515</v>
      </c>
      <c r="AJ170" s="93">
        <v>4.8688037849655394</v>
      </c>
      <c r="AK170" s="93">
        <v>2.2784256687394802</v>
      </c>
      <c r="AL170" s="93">
        <v>3.2531361201713307</v>
      </c>
      <c r="AM170" s="49" t="s">
        <v>5601</v>
      </c>
      <c r="AN170" s="49"/>
      <c r="AO170" s="48" t="str" cm="1">
        <f t="array" ref="AO170">IFERROR(_xlfn.IFS(
AQ170="MPR ISSUE","PDH",
AQ170="BSS Hardware Issue","BSS",
AQ170="Sites strategiques, MLL, Pylone, etc.","ENVTECH",
AQ170="AKTIVCO DEFAUT GE &amp; POWER Cabinet","AKTIVCO",
AQ170="AKTIVCO Coupure ENEO &amp; Baisse de tension","AKTIVCO GRID ONLY",
AQ170="Coupure ENEO &amp; Baisse de tension","IHS GRID ONLY",
AQ170="Defaut GE &amp; POWER Cabinet","IHS",
AQ170="Sharing","Partners",
AQ170="Sites strategiques &amp; DataCenter","SST &amp; DC",
AQ170="Exclu","Exclu",
AQ170="SAT","SAT",
AQ170="SPARE-ISSUE","SPARE-ISSUE",
AQ170="Fiber CAmtel","TRANS_FO_CAMTEL",
AQ170="Fiber AOF","Fiber AOF",
AQ170="Projet OCM (HUAWEI)","TRAVAUX-HUAWEI",
AQ170="Projet OCM (NOKIA)","TRAVAUX-NOKIA",
AQ170="ACCESS-ISSUE","ACCESS-ISSUE",
AQ170="Projet OCM (ZTE, NOKIA, autres projets)","TRAVAUX OCM",
AQ170="No root CAuse","No root cause",
AQ170="ODU HS","PDH",
AQ170="IP &amp; VLAN","PDH",
AQ170="Warehouse HUAWEI","SPARE-ISSUE",
AQ170="SPARE-HS","SPARE-ISSUE",
AQ170="Power Telco","BSS",AQ170="no impacts","no impacts"
),"")</f>
        <v>IHS</v>
      </c>
      <c r="AP170" s="48" t="str" cm="1">
        <f t="array" ref="AP170">IFERROR(_xlfn.IFS(
AQ170="MPR ISSUE","TX ISSUE",
AQ170="BSS Hardware Issue","RAN ISSUE",
AQ170="Sites strategiques, MLL, Pylone, etc.","ENVTECH",
AQ170="AKTIVCO DEFAUT GE &amp; POWER Cabinet","POWER ISSUE",
AQ170="AKTIVCO Coupure ENEO &amp; Baisse de tension","POWER ISSUE",
AQ170="Coupure ENEO &amp; Baisse de tension","POWER ISSUE",
AQ170="Defaut GE &amp; POWER Cabinet","POWER ISSUE",
AQ170="Sharing","POWER ISSUE",
AQ170="Sites strategiques &amp; DataCenter","POWER ISSUE",
AQ170="Exclu","Exclu",
AQ170="SAT","TX ISSUE",
AQ170="SPARE-ISSUE","SPARE-ISSUE",
AQ170="Fiber CAmtel","TX ISSUE",
AQ170="Fiber AOF","TX ISSUE",
AQ170="Projet OCM (HUAWEI)","TRAVAUX-HUAWEI",
AQ170="Projet OCM (NOKIA)","TRAVAUX -NOKIA",
AQ170="ACCESS-ISSUE","ACCESS-ISSUE",
AQ170="Projet OCM (ZTE, NOKIA, autres projets)","TRAVAUX OCM",
AQ170="No root CAuse","No root cause",
AQ170="ODU HS","TX ISSUE",
AQ170="IP &amp; VLAN","TX ISSUE",
AQ170="Warehouse HUAWEI","SPARE-ISSUE",
AQ170="SPARE-HS","SPARE-ISSUE",
AQ170="Power Telco","RAN ISSUE",AQ170="no impacts","no impacts"
),"")</f>
        <v>POWER ISSUE</v>
      </c>
      <c r="AQ170" s="67" t="s">
        <v>5330</v>
      </c>
      <c r="AR170" s="48" t="str" cm="1">
        <f t="array" ref="AR170">IFERROR(_xlfn.IFS(
AQ170="MPR ISSUE","ACTIVE",
AQ170="BSS Hardware Issue","ACTIVE",
AQ170="Sites strategiques, MLL, Pylone, etc.","PASSIVE",
AQ170="AKTIVCO DEFAUT GE &amp; POWER Cabinet","PASSIVE",
AQ170="AKTIVCO Coupure ENEO &amp; Baisse de tension","PASSIVE",
AQ170="Coupure ENEO &amp; Baisse de tension","PASSIVE",
AQ170="Defaut GE &amp; POWER Cabinet","PASSIVE",
AQ170="Sharing","PASSIVE",
AQ170="Sites strategiques &amp; DataCenter","PASSIVE",
AQ170="Exclu","Exclu",
AQ170="SAT","ACTIVE",
AQ170="SPARE-ISSUE","SPARE-ISSUE",
AQ170="Fiber CAmtel","ACTIVE",
AQ170="Fiber AOF","ACTIVE",
AQ170="Projet OCM (HUAWEI)","PLANNED WORKS",
AQ170="Projet OCM (NOKIA)","PLANNED WORKS",
AQ170="ACCESS-ISSUE","ACCESS-ISSUE",
AQ170="Projet OCM (ZTE, NOKIA, autres projets)","PLANNED WORKS",
AQ170="No root CAuse","No root cause",
AQ170="ODU HS","ACTIVE",
AQ170="IP &amp; VLAN","ACTIVE",
AQ170="Warehouse HUAWEI","SPARE-ISSUE",
AQ170="SPARE-HS","SPARE-ISSUE",
AQ170="Power Telco","ACTIVE", AQ170="no impacts","no impacts"
),"")</f>
        <v>PASSIVE</v>
      </c>
      <c r="AS170" s="92" t="s">
        <v>5693</v>
      </c>
      <c r="AT170" s="129" t="s">
        <v>1987</v>
      </c>
      <c r="AU170" s="9" t="s">
        <v>5988</v>
      </c>
      <c r="AV170" s="17" t="s">
        <v>5693</v>
      </c>
      <c r="AW170" s="7" t="s">
        <v>5537</v>
      </c>
      <c r="AX170" s="6" t="s">
        <v>5537</v>
      </c>
      <c r="AY170" s="7"/>
      <c r="AZ170" s="3" t="s">
        <v>5537</v>
      </c>
      <c r="BA170" s="18" t="s">
        <v>5537</v>
      </c>
      <c r="BB170" s="18" t="s">
        <v>5537</v>
      </c>
      <c r="BC170" s="18" t="s">
        <v>5537</v>
      </c>
      <c r="BD170" s="18" t="s">
        <v>5537</v>
      </c>
      <c r="BE170" s="18" t="s">
        <v>5537</v>
      </c>
      <c r="BF170" s="18" t="s">
        <v>5537</v>
      </c>
      <c r="BG170" s="18" t="s">
        <v>5537</v>
      </c>
      <c r="BH170" s="18" t="s">
        <v>5537</v>
      </c>
      <c r="BI170" s="18" t="s">
        <v>5537</v>
      </c>
      <c r="BJ170" s="18" t="s">
        <v>5537</v>
      </c>
      <c r="BK170" s="18" t="s">
        <v>5537</v>
      </c>
      <c r="BL170" s="9" t="s">
        <v>5537</v>
      </c>
      <c r="BM170" s="14" t="s">
        <v>5537</v>
      </c>
      <c r="BN170" s="14" t="s">
        <v>5537</v>
      </c>
      <c r="BO170" s="14" t="str">
        <f>_xlfn.XLOOKUP(B170,'[4]cell downs 18042026 17h'!$B:$B,'[4]cell downs 18042026 17h'!$B:$B,"")</f>
        <v/>
      </c>
      <c r="BP170" s="14" t="str">
        <f>_xlfn.XLOOKUP(B170,'[5]Cells Huawei 19042026 15h'!$B:$B,'[5]Cells Huawei 19042026 15h'!$B:$B,"")</f>
        <v/>
      </c>
      <c r="BQ170" s="9" t="str">
        <f>_xlfn.XLOOKUP(B170,'[6]cells down 19042026 9H40'!$B:$B,'[6]cells down 19042026 9H40'!$B:$B,"")</f>
        <v/>
      </c>
      <c r="BR170" s="9" t="s">
        <v>1987</v>
      </c>
      <c r="BS170" s="9" t="s">
        <v>5537</v>
      </c>
      <c r="BT170" s="108"/>
    </row>
    <row r="171" spans="1:72" s="9" customFormat="1" x14ac:dyDescent="0.35">
      <c r="A171" s="1" t="s">
        <v>1980</v>
      </c>
      <c r="B171" s="8" t="s">
        <v>1981</v>
      </c>
      <c r="C171" s="3" t="str">
        <f>_xlfn.XLOOKUP(B171,'[1]daily break down'!$D:$D,'[1]daily break down'!$E:$E,"")</f>
        <v>EXTREME-NORD</v>
      </c>
      <c r="D171" s="1" t="s">
        <v>11</v>
      </c>
      <c r="E171" s="1" t="s">
        <v>12</v>
      </c>
      <c r="F171" s="3" t="s">
        <v>55</v>
      </c>
      <c r="G171" s="1" t="s">
        <v>560</v>
      </c>
      <c r="H171" s="32" t="str">
        <f>_xlfn.XLOOKUP(B171,[2]CALCULATION!$B:$B,[2]CALCULATION!$H:$H,"")</f>
        <v>Huawei</v>
      </c>
      <c r="I171" s="28">
        <v>0.24177232167061891</v>
      </c>
      <c r="J171" s="28">
        <v>0.21537640576087294</v>
      </c>
      <c r="K171" s="28">
        <v>0</v>
      </c>
      <c r="L171" s="28">
        <v>0</v>
      </c>
      <c r="M171" s="28">
        <v>0</v>
      </c>
      <c r="N171" s="28">
        <v>1.4929744059492116</v>
      </c>
      <c r="O171" s="28">
        <v>4.7060529402196716</v>
      </c>
      <c r="P171" s="28">
        <v>3.2046425422263316</v>
      </c>
      <c r="Q171" s="28">
        <v>4.9567963062839411</v>
      </c>
      <c r="R171" s="28">
        <v>0</v>
      </c>
      <c r="S171" s="93">
        <v>0.24846047603964241</v>
      </c>
      <c r="T171" s="93">
        <f>_xlfn.XLOOKUP(B171,'[3]Nur des jours'!$B:$B,'[3]Nur des jours'!$U:$U,"")</f>
        <v>0</v>
      </c>
      <c r="U171" s="93">
        <v>0</v>
      </c>
      <c r="V171" s="93">
        <v>1.103866502298585</v>
      </c>
      <c r="W171" s="93">
        <v>0</v>
      </c>
      <c r="X171" s="93">
        <v>0</v>
      </c>
      <c r="Y171" s="93">
        <v>0</v>
      </c>
      <c r="Z171" s="93">
        <v>0</v>
      </c>
      <c r="AA171" s="93">
        <v>0.1145903781892687</v>
      </c>
      <c r="AB171" s="93">
        <v>0</v>
      </c>
      <c r="AC171" s="93">
        <f>_xlfn.XLOOKUP(B171,'[3]Nur des jours'!$B:$B,'[3]Nur des jours'!$N:$N,"")</f>
        <v>1.5666332794000568</v>
      </c>
      <c r="AD171" s="93">
        <v>1.5666332794000568</v>
      </c>
      <c r="AE171" s="93">
        <v>0.36765230443479924</v>
      </c>
      <c r="AF171" s="93">
        <v>0.66052212548475731</v>
      </c>
      <c r="AG171" s="93"/>
      <c r="AH171" s="93">
        <v>3.2520838505506044</v>
      </c>
      <c r="AI171" s="93">
        <v>2.8507417798720271</v>
      </c>
      <c r="AJ171" s="93">
        <v>4.8252934266314425</v>
      </c>
      <c r="AK171" s="93">
        <v>2.3492203420251405</v>
      </c>
      <c r="AL171" s="93">
        <v>3.2520838505506044</v>
      </c>
      <c r="AM171" s="49" t="s">
        <v>5601</v>
      </c>
      <c r="AN171" s="49"/>
      <c r="AO171" s="48" t="str" cm="1">
        <f t="array" ref="AO171">IFERROR(_xlfn.IFS(
AQ171="MPR ISSUE","PDH",
AQ171="BSS Hardware Issue","BSS",
AQ171="Sites strategiques, MLL, Pylone, etc.","ENVTECH",
AQ171="AKTIVCO DEFAUT GE &amp; POWER Cabinet","AKTIVCO",
AQ171="AKTIVCO Coupure ENEO &amp; Baisse de tension","AKTIVCO GRID ONLY",
AQ171="Coupure ENEO &amp; Baisse de tension","IHS GRID ONLY",
AQ171="Defaut GE &amp; POWER Cabinet","IHS",
AQ171="Sharing","Partners",
AQ171="Sites strategiques &amp; DataCenter","SST &amp; DC",
AQ171="Exclu","Exclu",
AQ171="SAT","SAT",
AQ171="SPARE-ISSUE","SPARE-ISSUE",
AQ171="Fiber CAmtel","TRANS_FO_CAMTEL",
AQ171="Fiber AOF","Fiber AOF",
AQ171="Projet OCM (HUAWEI)","TRAVAUX-HUAWEI",
AQ171="Projet OCM (NOKIA)","TRAVAUX-NOKIA",
AQ171="ACCESS-ISSUE","ACCESS-ISSUE",
AQ171="Projet OCM (ZTE, NOKIA, autres projets)","TRAVAUX OCM",
AQ171="No root CAuse","No root cause",
AQ171="ODU HS","PDH",
AQ171="IP &amp; VLAN","PDH",
AQ171="Warehouse HUAWEI","SPARE-ISSUE",
AQ171="SPARE-HS","SPARE-ISSUE",
AQ171="Power Telco","BSS",AQ171="no impacts","no impacts"
),"")</f>
        <v>IHS</v>
      </c>
      <c r="AP171" s="48" t="str" cm="1">
        <f t="array" ref="AP171">IFERROR(_xlfn.IFS(
AQ171="MPR ISSUE","TX ISSUE",
AQ171="BSS Hardware Issue","RAN ISSUE",
AQ171="Sites strategiques, MLL, Pylone, etc.","ENVTECH",
AQ171="AKTIVCO DEFAUT GE &amp; POWER Cabinet","POWER ISSUE",
AQ171="AKTIVCO Coupure ENEO &amp; Baisse de tension","POWER ISSUE",
AQ171="Coupure ENEO &amp; Baisse de tension","POWER ISSUE",
AQ171="Defaut GE &amp; POWER Cabinet","POWER ISSUE",
AQ171="Sharing","POWER ISSUE",
AQ171="Sites strategiques &amp; DataCenter","POWER ISSUE",
AQ171="Exclu","Exclu",
AQ171="SAT","TX ISSUE",
AQ171="SPARE-ISSUE","SPARE-ISSUE",
AQ171="Fiber CAmtel","TX ISSUE",
AQ171="Fiber AOF","TX ISSUE",
AQ171="Projet OCM (HUAWEI)","TRAVAUX-HUAWEI",
AQ171="Projet OCM (NOKIA)","TRAVAUX -NOKIA",
AQ171="ACCESS-ISSUE","ACCESS-ISSUE",
AQ171="Projet OCM (ZTE, NOKIA, autres projets)","TRAVAUX OCM",
AQ171="No root CAuse","No root cause",
AQ171="ODU HS","TX ISSUE",
AQ171="IP &amp; VLAN","TX ISSUE",
AQ171="Warehouse HUAWEI","SPARE-ISSUE",
AQ171="SPARE-HS","SPARE-ISSUE",
AQ171="Power Telco","RAN ISSUE",AQ171="no impacts","no impacts"
),"")</f>
        <v>POWER ISSUE</v>
      </c>
      <c r="AQ171" s="67" t="s">
        <v>5330</v>
      </c>
      <c r="AR171" s="48" t="str" cm="1">
        <f t="array" ref="AR171">IFERROR(_xlfn.IFS(
AQ171="MPR ISSUE","ACTIVE",
AQ171="BSS Hardware Issue","ACTIVE",
AQ171="Sites strategiques, MLL, Pylone, etc.","PASSIVE",
AQ171="AKTIVCO DEFAUT GE &amp; POWER Cabinet","PASSIVE",
AQ171="AKTIVCO Coupure ENEO &amp; Baisse de tension","PASSIVE",
AQ171="Coupure ENEO &amp; Baisse de tension","PASSIVE",
AQ171="Defaut GE &amp; POWER Cabinet","PASSIVE",
AQ171="Sharing","PASSIVE",
AQ171="Sites strategiques &amp; DataCenter","PASSIVE",
AQ171="Exclu","Exclu",
AQ171="SAT","ACTIVE",
AQ171="SPARE-ISSUE","SPARE-ISSUE",
AQ171="Fiber CAmtel","ACTIVE",
AQ171="Fiber AOF","ACTIVE",
AQ171="Projet OCM (HUAWEI)","PLANNED WORKS",
AQ171="Projet OCM (NOKIA)","PLANNED WORKS",
AQ171="ACCESS-ISSUE","ACCESS-ISSUE",
AQ171="Projet OCM (ZTE, NOKIA, autres projets)","PLANNED WORKS",
AQ171="No root CAuse","No root cause",
AQ171="ODU HS","ACTIVE",
AQ171="IP &amp; VLAN","ACTIVE",
AQ171="Warehouse HUAWEI","SPARE-ISSUE",
AQ171="SPARE-HS","SPARE-ISSUE",
AQ171="Power Telco","ACTIVE", AQ171="no impacts","no impacts"
),"")</f>
        <v>PASSIVE</v>
      </c>
      <c r="AS171" s="92" t="s">
        <v>5693</v>
      </c>
      <c r="AT171" s="129" t="s">
        <v>1987</v>
      </c>
      <c r="AU171" s="9" t="s">
        <v>5988</v>
      </c>
      <c r="AV171" s="17" t="s">
        <v>5693</v>
      </c>
      <c r="AW171" s="7" t="s">
        <v>5537</v>
      </c>
      <c r="AX171" s="6" t="s">
        <v>5537</v>
      </c>
      <c r="AY171" s="7"/>
      <c r="AZ171" s="3" t="s">
        <v>5537</v>
      </c>
      <c r="BA171" s="18" t="s">
        <v>5537</v>
      </c>
      <c r="BB171" s="18" t="s">
        <v>5537</v>
      </c>
      <c r="BC171" s="18" t="s">
        <v>5537</v>
      </c>
      <c r="BD171" s="18" t="s">
        <v>5537</v>
      </c>
      <c r="BE171" s="18" t="s">
        <v>5537</v>
      </c>
      <c r="BF171" s="18" t="s">
        <v>5537</v>
      </c>
      <c r="BG171" s="18" t="s">
        <v>5537</v>
      </c>
      <c r="BH171" s="18" t="s">
        <v>5537</v>
      </c>
      <c r="BI171" s="18" t="s">
        <v>5537</v>
      </c>
      <c r="BJ171" s="18" t="s">
        <v>5537</v>
      </c>
      <c r="BK171" s="18" t="s">
        <v>5537</v>
      </c>
      <c r="BL171" s="9" t="s">
        <v>5537</v>
      </c>
      <c r="BM171" s="14" t="s">
        <v>5537</v>
      </c>
      <c r="BN171" s="14" t="s">
        <v>5537</v>
      </c>
      <c r="BO171" s="14" t="str">
        <f>_xlfn.XLOOKUP(B171,'[4]cell downs 18042026 17h'!$B:$B,'[4]cell downs 18042026 17h'!$B:$B,"")</f>
        <v/>
      </c>
      <c r="BP171" s="14" t="str">
        <f>_xlfn.XLOOKUP(B171,'[5]Cells Huawei 19042026 15h'!$B:$B,'[5]Cells Huawei 19042026 15h'!$B:$B,"")</f>
        <v/>
      </c>
      <c r="BQ171" s="9" t="str">
        <f>_xlfn.XLOOKUP(B171,'[6]cells down 19042026 9H40'!$B:$B,'[6]cells down 19042026 9H40'!$B:$B,"")</f>
        <v/>
      </c>
      <c r="BR171" s="9" t="s">
        <v>1981</v>
      </c>
      <c r="BS171" s="9" t="s">
        <v>12</v>
      </c>
      <c r="BT171" s="108"/>
    </row>
    <row r="172" spans="1:72" s="9" customFormat="1" ht="23" customHeight="1" x14ac:dyDescent="0.35">
      <c r="A172" s="1" t="s">
        <v>1166</v>
      </c>
      <c r="B172" s="8" t="s">
        <v>1167</v>
      </c>
      <c r="C172" s="3" t="str">
        <f>_xlfn.XLOOKUP(B172,'[1]daily break down'!$D:$D,'[1]daily break down'!$E:$E,"")</f>
        <v>NORD-OUEST</v>
      </c>
      <c r="D172" s="1" t="s">
        <v>11</v>
      </c>
      <c r="E172" s="1" t="s">
        <v>96</v>
      </c>
      <c r="F172" s="3" t="s">
        <v>51</v>
      </c>
      <c r="G172" s="1" t="s">
        <v>1166</v>
      </c>
      <c r="H172" s="33" t="str">
        <f>_xlfn.XLOOKUP(B172,[2]CALCULATION!$B:$B,[2]CALCULATION!$H:$H,"")</f>
        <v>NOKIA</v>
      </c>
      <c r="I172" s="28">
        <v>2.031342272008033</v>
      </c>
      <c r="J172" s="28">
        <v>2.7093603932927262</v>
      </c>
      <c r="K172" s="28">
        <v>8.2881579557503535</v>
      </c>
      <c r="L172" s="28">
        <v>8.9851513508972456</v>
      </c>
      <c r="M172" s="28">
        <v>8.7641810459996581</v>
      </c>
      <c r="N172" s="28">
        <v>9.1857913558242164</v>
      </c>
      <c r="O172" s="28">
        <v>7.3406066217458488</v>
      </c>
      <c r="P172" s="28">
        <v>0.30007972152336426</v>
      </c>
      <c r="Q172" s="28">
        <v>0.7338426734942517</v>
      </c>
      <c r="R172" s="28">
        <v>6.783522320113339</v>
      </c>
      <c r="S172" s="93">
        <v>9.2964734190981293</v>
      </c>
      <c r="T172" s="93">
        <f>_xlfn.XLOOKUP(B172,'[3]Nur des jours'!$B:$B,'[3]Nur des jours'!$U:$U,"")</f>
        <v>9.1392291821831861</v>
      </c>
      <c r="U172" s="93">
        <v>9.2294072889644276</v>
      </c>
      <c r="V172" s="93">
        <v>9.0813543530432348</v>
      </c>
      <c r="W172" s="93">
        <v>9.1392291821831861</v>
      </c>
      <c r="X172" s="93">
        <v>8.8873800412632367</v>
      </c>
      <c r="Y172" s="93">
        <v>6.5990503177497555</v>
      </c>
      <c r="Z172" s="93">
        <v>9.7272517143077317E-2</v>
      </c>
      <c r="AA172" s="93">
        <v>0.31400438885607251</v>
      </c>
      <c r="AB172" s="93">
        <v>1.2318866944608524</v>
      </c>
      <c r="AC172" s="93">
        <f>_xlfn.XLOOKUP(B172,'[3]Nur des jours'!$B:$B,'[3]Nur des jours'!$N:$N,"")</f>
        <v>0.80537863157864686</v>
      </c>
      <c r="AD172" s="93">
        <v>0.80537863157864686</v>
      </c>
      <c r="AE172" s="93">
        <v>4.4552025636854835E-2</v>
      </c>
      <c r="AF172" s="93">
        <v>0</v>
      </c>
      <c r="AG172" s="93"/>
      <c r="AH172" s="93">
        <v>3.2453243558683118</v>
      </c>
      <c r="AI172" s="93">
        <v>11.275948307215168</v>
      </c>
      <c r="AJ172" s="93">
        <v>4.8706100757877131</v>
      </c>
      <c r="AK172" s="93">
        <v>0</v>
      </c>
      <c r="AL172" s="93">
        <v>3.2453243558683118</v>
      </c>
      <c r="AM172" s="49" t="s">
        <v>5601</v>
      </c>
      <c r="AN172" s="49"/>
      <c r="AO172" s="48" t="str" cm="1">
        <f t="array" ref="AO172">IFERROR(_xlfn.IFS(
AQ172="MPR ISSUE","PDH",
AQ172="BSS Hardware Issue","BSS",
AQ172="Sites strategiques, MLL, Pylone, etc.","ENVTECH",
AQ172="AKTIVCO DEFAUT GE &amp; POWER Cabinet","AKTIVCO",
AQ172="AKTIVCO Coupure ENEO &amp; Baisse de tension","AKTIVCO GRID ONLY",
AQ172="Coupure ENEO &amp; Baisse de tension","IHS GRID ONLY",
AQ172="Defaut GE &amp; POWER Cabinet","IHS",
AQ172="Sharing","Partners",
AQ172="Sites strategiques &amp; DataCenter","SST &amp; DC",
AQ172="Exclu","Exclu",
AQ172="SAT","SAT",
AQ172="SPARE-ISSUE","SPARE-ISSUE",
AQ172="Fiber CAmtel","TRANS_FO_CAMTEL",
AQ172="Fiber AOF","Fiber AOF",
AQ172="Projet OCM (HUAWEI)","TRAVAUX-HUAWEI",
AQ172="Projet OCM (NOKIA)","TRAVAUX-NOKIA",
AQ172="ACCESS-ISSUE","ACCESS-ISSUE",
AQ172="Projet OCM (ZTE, NOKIA, autres projets)","TRAVAUX OCM",
AQ172="No root CAuse","No root cause",
AQ172="ODU HS","PDH",
AQ172="IP &amp; VLAN","PDH",
AQ172="Warehouse HUAWEI","SPARE-ISSUE",
AQ172="SPARE-HS","SPARE-ISSUE",
AQ172="Power Telco","BSS",AQ172="no impacts","no impacts"
),"")</f>
        <v>IHS</v>
      </c>
      <c r="AP172" s="48" t="str" cm="1">
        <f t="array" ref="AP172">IFERROR(_xlfn.IFS(
AQ172="MPR ISSUE","TX ISSUE",
AQ172="BSS Hardware Issue","RAN ISSUE",
AQ172="Sites strategiques, MLL, Pylone, etc.","ENVTECH",
AQ172="AKTIVCO DEFAUT GE &amp; POWER Cabinet","POWER ISSUE",
AQ172="AKTIVCO Coupure ENEO &amp; Baisse de tension","POWER ISSUE",
AQ172="Coupure ENEO &amp; Baisse de tension","POWER ISSUE",
AQ172="Defaut GE &amp; POWER Cabinet","POWER ISSUE",
AQ172="Sharing","POWER ISSUE",
AQ172="Sites strategiques &amp; DataCenter","POWER ISSUE",
AQ172="Exclu","Exclu",
AQ172="SAT","TX ISSUE",
AQ172="SPARE-ISSUE","SPARE-ISSUE",
AQ172="Fiber CAmtel","TX ISSUE",
AQ172="Fiber AOF","TX ISSUE",
AQ172="Projet OCM (HUAWEI)","TRAVAUX-HUAWEI",
AQ172="Projet OCM (NOKIA)","TRAVAUX -NOKIA",
AQ172="ACCESS-ISSUE","ACCESS-ISSUE",
AQ172="Projet OCM (ZTE, NOKIA, autres projets)","TRAVAUX OCM",
AQ172="No root CAuse","No root cause",
AQ172="ODU HS","TX ISSUE",
AQ172="IP &amp; VLAN","TX ISSUE",
AQ172="Warehouse HUAWEI","SPARE-ISSUE",
AQ172="SPARE-HS","SPARE-ISSUE",
AQ172="Power Telco","RAN ISSUE",AQ172="no impacts","no impacts"
),"")</f>
        <v>POWER ISSUE</v>
      </c>
      <c r="AQ172" s="67" t="s">
        <v>5330</v>
      </c>
      <c r="AR172" s="48" t="str" cm="1">
        <f t="array" ref="AR172">IFERROR(_xlfn.IFS(
AQ172="MPR ISSUE","ACTIVE",
AQ172="BSS Hardware Issue","ACTIVE",
AQ172="Sites strategiques, MLL, Pylone, etc.","PASSIVE",
AQ172="AKTIVCO DEFAUT GE &amp; POWER Cabinet","PASSIVE",
AQ172="AKTIVCO Coupure ENEO &amp; Baisse de tension","PASSIVE",
AQ172="Coupure ENEO &amp; Baisse de tension","PASSIVE",
AQ172="Defaut GE &amp; POWER Cabinet","PASSIVE",
AQ172="Sharing","PASSIVE",
AQ172="Sites strategiques &amp; DataCenter","PASSIVE",
AQ172="Exclu","Exclu",
AQ172="SAT","ACTIVE",
AQ172="SPARE-ISSUE","SPARE-ISSUE",
AQ172="Fiber CAmtel","ACTIVE",
AQ172="Fiber AOF","ACTIVE",
AQ172="Projet OCM (HUAWEI)","PLANNED WORKS",
AQ172="Projet OCM (NOKIA)","PLANNED WORKS",
AQ172="ACCESS-ISSUE","ACCESS-ISSUE",
AQ172="Projet OCM (ZTE, NOKIA, autres projets)","PLANNED WORKS",
AQ172="No root CAuse","No root cause",
AQ172="ODU HS","ACTIVE",
AQ172="IP &amp; VLAN","ACTIVE",
AQ172="Warehouse HUAWEI","SPARE-ISSUE",
AQ172="SPARE-HS","SPARE-ISSUE",
AQ172="Power Telco","ACTIVE", AQ172="no impacts","no impacts"
),"")</f>
        <v>PASSIVE</v>
      </c>
      <c r="AS172" s="92" t="s">
        <v>5943</v>
      </c>
      <c r="AT172" s="98" t="s">
        <v>1167</v>
      </c>
      <c r="AV172" s="17" t="s">
        <v>5537</v>
      </c>
      <c r="AW172" s="7" t="s">
        <v>5537</v>
      </c>
      <c r="AX172" s="6" t="s">
        <v>5537</v>
      </c>
      <c r="AY172" s="7"/>
      <c r="AZ172" s="3" t="s">
        <v>6263</v>
      </c>
      <c r="BA172" s="18" t="s">
        <v>5537</v>
      </c>
      <c r="BB172" s="18" t="s">
        <v>5537</v>
      </c>
      <c r="BC172" s="18" t="s">
        <v>5537</v>
      </c>
      <c r="BD172" s="18" t="s">
        <v>5537</v>
      </c>
      <c r="BE172" s="18" t="s">
        <v>5537</v>
      </c>
      <c r="BF172" s="18" t="s">
        <v>5537</v>
      </c>
      <c r="BG172" s="18" t="s">
        <v>6231</v>
      </c>
      <c r="BH172" s="18" t="s">
        <v>6231</v>
      </c>
      <c r="BI172" s="18" t="s">
        <v>5537</v>
      </c>
      <c r="BJ172" s="18" t="s">
        <v>5537</v>
      </c>
      <c r="BK172" s="18" t="s">
        <v>5537</v>
      </c>
      <c r="BL172" s="9" t="s">
        <v>6264</v>
      </c>
      <c r="BM172" s="14" t="s">
        <v>5537</v>
      </c>
      <c r="BN172" s="14" t="s">
        <v>5537</v>
      </c>
      <c r="BO172" s="14" t="str">
        <f>_xlfn.XLOOKUP(B172,'[4]cell downs 18042026 17h'!$B:$B,'[4]cell downs 18042026 17h'!$B:$B,"")</f>
        <v>NRO_050</v>
      </c>
      <c r="BP172" s="14" t="str">
        <f>_xlfn.XLOOKUP(B172,'[5]Cells Huawei 19042026 15h'!$B:$B,'[5]Cells Huawei 19042026 15h'!$B:$B,"")</f>
        <v/>
      </c>
      <c r="BQ172" s="9" t="str">
        <f>_xlfn.XLOOKUP(B172,'[6]cells down 19042026 9H40'!$B:$B,'[6]cells down 19042026 9H40'!$B:$B,"")</f>
        <v/>
      </c>
      <c r="BR172" s="9" t="s">
        <v>1167</v>
      </c>
      <c r="BS172" s="9" t="s">
        <v>5459</v>
      </c>
      <c r="BT172" s="108"/>
    </row>
    <row r="173" spans="1:72" s="9" customFormat="1" ht="25" customHeight="1" x14ac:dyDescent="0.35">
      <c r="A173" s="1" t="s">
        <v>1469</v>
      </c>
      <c r="B173" s="8" t="s">
        <v>1470</v>
      </c>
      <c r="C173" s="3" t="str">
        <f>_xlfn.XLOOKUP(B173,'[1]daily break down'!$D:$D,'[1]daily break down'!$E:$E,"")</f>
        <v>NORD</v>
      </c>
      <c r="D173" s="1" t="s">
        <v>11</v>
      </c>
      <c r="E173" s="1" t="s">
        <v>12</v>
      </c>
      <c r="F173" s="3" t="s">
        <v>23</v>
      </c>
      <c r="G173" s="1" t="s">
        <v>732</v>
      </c>
      <c r="H173" s="32" t="str">
        <f>_xlfn.XLOOKUP(B173,[2]CALCULATION!$B:$B,[2]CALCULATION!$H:$H,"")</f>
        <v>Huawei</v>
      </c>
      <c r="I173" s="28">
        <v>6.233716573496217</v>
      </c>
      <c r="J173" s="28">
        <v>3.3463065693014076</v>
      </c>
      <c r="K173" s="28">
        <v>5.3505234952187725E-3</v>
      </c>
      <c r="L173" s="28">
        <v>0.34409216597751924</v>
      </c>
      <c r="M173" s="28">
        <v>5.3505234952187721E-4</v>
      </c>
      <c r="N173" s="28">
        <v>0</v>
      </c>
      <c r="O173" s="28">
        <v>7.8474344596542005E-3</v>
      </c>
      <c r="P173" s="28">
        <v>0.33733267129522615</v>
      </c>
      <c r="Q173" s="28">
        <v>1.0846046177157971</v>
      </c>
      <c r="R173" s="28">
        <v>4.9902549132073745E-2</v>
      </c>
      <c r="S173" s="93">
        <v>2.9556113436805322</v>
      </c>
      <c r="T173" s="93">
        <f>_xlfn.XLOOKUP(B173,'[3]Nur des jours'!$B:$B,'[3]Nur des jours'!$U:$U,"")</f>
        <v>3.0926025802364508E-2</v>
      </c>
      <c r="U173" s="93">
        <v>1.6100795301812332</v>
      </c>
      <c r="V173" s="93">
        <v>1.1542684336235458</v>
      </c>
      <c r="W173" s="93">
        <v>3.0926025802364504E-2</v>
      </c>
      <c r="X173" s="93">
        <v>0.9403188341280645</v>
      </c>
      <c r="Y173" s="93">
        <v>0.3183383128871996</v>
      </c>
      <c r="Z173" s="93">
        <v>3.7639505982598669</v>
      </c>
      <c r="AA173" s="93">
        <v>0.48602371922735588</v>
      </c>
      <c r="AB173" s="93">
        <v>0.7123686981534274</v>
      </c>
      <c r="AC173" s="93">
        <f>_xlfn.XLOOKUP(B173,'[3]Nur des jours'!$B:$B,'[3]Nur des jours'!$N:$N,"")</f>
        <v>1.8985797570434289</v>
      </c>
      <c r="AD173" s="93">
        <v>1.8985797570434289</v>
      </c>
      <c r="AE173" s="93">
        <v>4.8640717341117981</v>
      </c>
      <c r="AF173" s="93">
        <v>1.0825892538659316</v>
      </c>
      <c r="AG173" s="93"/>
      <c r="AH173" s="93">
        <v>3.2309492827444903</v>
      </c>
      <c r="AI173" s="93">
        <v>3.4302573048931091</v>
      </c>
      <c r="AJ173" s="93">
        <v>6.2411066740108323</v>
      </c>
      <c r="AK173" s="93">
        <v>1.2385647792464769</v>
      </c>
      <c r="AL173" s="93">
        <v>3.2309492827444903</v>
      </c>
      <c r="AM173" s="49" t="s">
        <v>5559</v>
      </c>
      <c r="AN173" s="49"/>
      <c r="AO173" s="48" t="str" cm="1">
        <f t="array" ref="AO173">IFERROR(_xlfn.IFS(
AQ173="MPR ISSUE","PDH",
AQ173="BSS Hardware Issue","BSS",
AQ173="Sites strategiques, MLL, Pylone, etc.","ENVTECH",
AQ173="AKTIVCO DEFAUT GE &amp; POWER Cabinet","AKTIVCO",
AQ173="AKTIVCO Coupure ENEO &amp; Baisse de tension","AKTIVCO GRID ONLY",
AQ173="Coupure ENEO &amp; Baisse de tension","IHS GRID ONLY",
AQ173="Defaut GE &amp; POWER Cabinet","IHS",
AQ173="Sharing","Partners",
AQ173="Sites strategiques &amp; DataCenter","SST &amp; DC",
AQ173="Exclu","Exclu",
AQ173="SAT","SAT",
AQ173="SPARE-ISSUE","SPARE-ISSUE",
AQ173="Fiber CAmtel","TRANS_FO_CAMTEL",
AQ173="Fiber AOF","Fiber AOF",
AQ173="Projet OCM (HUAWEI)","TRAVAUX-HUAWEI",
AQ173="Projet OCM (NOKIA)","TRAVAUX-NOKIA",
AQ173="ACCESS-ISSUE","ACCESS-ISSUE",
AQ173="Projet OCM (ZTE, NOKIA, autres projets)","TRAVAUX OCM",
AQ173="No root CAuse","No root cause",
AQ173="ODU HS","PDH",
AQ173="IP &amp; VLAN","PDH",
AQ173="Warehouse HUAWEI","SPARE-ISSUE",
AQ173="SPARE-HS","SPARE-ISSUE",
AQ173="Power Telco","BSS",AQ173="no impacts","no impacts"
),"")</f>
        <v>No root cause</v>
      </c>
      <c r="AP173" s="48" t="str" cm="1">
        <f t="array" ref="AP173">IFERROR(_xlfn.IFS(
AQ173="MPR ISSUE","TX ISSUE",
AQ173="BSS Hardware Issue","RAN ISSUE",
AQ173="Sites strategiques, MLL, Pylone, etc.","ENVTECH",
AQ173="AKTIVCO DEFAUT GE &amp; POWER Cabinet","POWER ISSUE",
AQ173="AKTIVCO Coupure ENEO &amp; Baisse de tension","POWER ISSUE",
AQ173="Coupure ENEO &amp; Baisse de tension","POWER ISSUE",
AQ173="Defaut GE &amp; POWER Cabinet","POWER ISSUE",
AQ173="Sharing","POWER ISSUE",
AQ173="Sites strategiques &amp; DataCenter","POWER ISSUE",
AQ173="Exclu","Exclu",
AQ173="SAT","TX ISSUE",
AQ173="SPARE-ISSUE","SPARE-ISSUE",
AQ173="Fiber CAmtel","TX ISSUE",
AQ173="Fiber AOF","TX ISSUE",
AQ173="Projet OCM (HUAWEI)","TRAVAUX-HUAWEI",
AQ173="Projet OCM (NOKIA)","TRAVAUX -NOKIA",
AQ173="ACCESS-ISSUE","ACCESS-ISSUE",
AQ173="Projet OCM (ZTE, NOKIA, autres projets)","TRAVAUX OCM",
AQ173="No root CAuse","No root cause",
AQ173="ODU HS","TX ISSUE",
AQ173="IP &amp; VLAN","TX ISSUE",
AQ173="Warehouse HUAWEI","SPARE-ISSUE",
AQ173="SPARE-HS","SPARE-ISSUE",
AQ173="Power Telco","RAN ISSUE",AQ173="no impacts","no impacts"
),"")</f>
        <v>No root cause</v>
      </c>
      <c r="AQ173" s="67" t="s">
        <v>5344</v>
      </c>
      <c r="AR173" s="48" t="str" cm="1">
        <f t="array" ref="AR173">IFERROR(_xlfn.IFS(
AQ173="MPR ISSUE","ACTIVE",
AQ173="BSS Hardware Issue","ACTIVE",
AQ173="Sites strategiques, MLL, Pylone, etc.","PASSIVE",
AQ173="AKTIVCO DEFAUT GE &amp; POWER Cabinet","PASSIVE",
AQ173="AKTIVCO Coupure ENEO &amp; Baisse de tension","PASSIVE",
AQ173="Coupure ENEO &amp; Baisse de tension","PASSIVE",
AQ173="Defaut GE &amp; POWER Cabinet","PASSIVE",
AQ173="Sharing","PASSIVE",
AQ173="Sites strategiques &amp; DataCenter","PASSIVE",
AQ173="Exclu","Exclu",
AQ173="SAT","ACTIVE",
AQ173="SPARE-ISSUE","SPARE-ISSUE",
AQ173="Fiber CAmtel","ACTIVE",
AQ173="Fiber AOF","ACTIVE",
AQ173="Projet OCM (HUAWEI)","PLANNED WORKS",
AQ173="Projet OCM (NOKIA)","PLANNED WORKS",
AQ173="ACCESS-ISSUE","ACCESS-ISSUE",
AQ173="Projet OCM (ZTE, NOKIA, autres projets)","PLANNED WORKS",
AQ173="No root CAuse","No root cause",
AQ173="ODU HS","ACTIVE",
AQ173="IP &amp; VLAN","ACTIVE",
AQ173="Warehouse HUAWEI","SPARE-ISSUE",
AQ173="SPARE-HS","SPARE-ISSUE",
AQ173="Power Telco","ACTIVE", AQ173="no impacts","no impacts"
),"")</f>
        <v>No root cause</v>
      </c>
      <c r="AS173" s="92" t="s">
        <v>6007</v>
      </c>
      <c r="AT173" s="98" t="s">
        <v>1470</v>
      </c>
      <c r="AV173" s="17" t="s">
        <v>5537</v>
      </c>
      <c r="AW173" s="7" t="s">
        <v>6007</v>
      </c>
      <c r="AX173" s="6" t="s">
        <v>5537</v>
      </c>
      <c r="AY173" s="7"/>
      <c r="AZ173" s="3" t="s">
        <v>5537</v>
      </c>
      <c r="BA173" s="18" t="s">
        <v>5537</v>
      </c>
      <c r="BB173" s="18" t="s">
        <v>5537</v>
      </c>
      <c r="BC173" s="18" t="s">
        <v>5537</v>
      </c>
      <c r="BD173" s="18" t="s">
        <v>5537</v>
      </c>
      <c r="BE173" s="18" t="s">
        <v>5537</v>
      </c>
      <c r="BF173" s="18" t="s">
        <v>5537</v>
      </c>
      <c r="BG173" s="18" t="s">
        <v>5537</v>
      </c>
      <c r="BH173" s="18" t="s">
        <v>5537</v>
      </c>
      <c r="BI173" s="18" t="s">
        <v>5537</v>
      </c>
      <c r="BJ173" s="18" t="s">
        <v>5537</v>
      </c>
      <c r="BK173" s="18" t="s">
        <v>5537</v>
      </c>
      <c r="BL173" s="9" t="s">
        <v>5537</v>
      </c>
      <c r="BM173" s="14" t="s">
        <v>6448</v>
      </c>
      <c r="BN173" s="14" t="s">
        <v>5537</v>
      </c>
      <c r="BO173" s="14" t="str">
        <f>_xlfn.XLOOKUP(B173,'[4]cell downs 18042026 17h'!$B:$B,'[4]cell downs 18042026 17h'!$B:$B,"")</f>
        <v/>
      </c>
      <c r="BP173" s="14" t="str">
        <f>_xlfn.XLOOKUP(B173,'[5]Cells Huawei 19042026 15h'!$B:$B,'[5]Cells Huawei 19042026 15h'!$B:$B,"")</f>
        <v/>
      </c>
      <c r="BQ173" s="9" t="str">
        <f>_xlfn.XLOOKUP(B173,'[6]cells down 19042026 9H40'!$B:$B,'[6]cells down 19042026 9H40'!$B:$B,"")</f>
        <v/>
      </c>
      <c r="BR173" s="9" t="s">
        <v>1470</v>
      </c>
      <c r="BS173" s="9" t="s">
        <v>5537</v>
      </c>
      <c r="BT173" s="108"/>
    </row>
    <row r="174" spans="1:72" s="9" customFormat="1" x14ac:dyDescent="0.35">
      <c r="A174" s="1" t="s">
        <v>668</v>
      </c>
      <c r="B174" s="8" t="s">
        <v>669</v>
      </c>
      <c r="C174" s="3" t="str">
        <f>_xlfn.XLOOKUP(B174,'[1]daily break down'!$D:$D,'[1]daily break down'!$E:$E,"")</f>
        <v>Douala</v>
      </c>
      <c r="D174" s="1" t="s">
        <v>5490</v>
      </c>
      <c r="E174" s="1"/>
      <c r="F174" s="3" t="s">
        <v>31</v>
      </c>
      <c r="G174" s="1" t="s">
        <v>32</v>
      </c>
      <c r="H174" s="34" t="str">
        <f>_xlfn.XLOOKUP(B174,[2]CALCULATION!$B:$B,[2]CALCULATION!$H:$H,"")</f>
        <v>ZTE</v>
      </c>
      <c r="I174" s="28">
        <v>0.12036894356410451</v>
      </c>
      <c r="J174" s="28">
        <v>0.8580812880065517</v>
      </c>
      <c r="K174" s="28">
        <v>8.0257852428281592E-4</v>
      </c>
      <c r="L174" s="28">
        <v>0</v>
      </c>
      <c r="M174" s="28">
        <v>0.47901453344861988</v>
      </c>
      <c r="N174" s="28">
        <v>2.8460682926550862</v>
      </c>
      <c r="O174" s="28">
        <v>0</v>
      </c>
      <c r="P174" s="28">
        <v>2.143401877106323</v>
      </c>
      <c r="Q174" s="28">
        <v>1.1349708788841231</v>
      </c>
      <c r="R174" s="28">
        <v>6.7719792371152346E-2</v>
      </c>
      <c r="S174" s="93">
        <v>0.54502215830130107</v>
      </c>
      <c r="T174" s="93">
        <f>_xlfn.XLOOKUP(B174,'[3]Nur des jours'!$B:$B,'[3]Nur des jours'!$U:$U,"")</f>
        <v>0</v>
      </c>
      <c r="U174" s="93">
        <v>1.2405723776014246</v>
      </c>
      <c r="V174" s="93">
        <v>1.3367391198888234</v>
      </c>
      <c r="W174" s="93">
        <v>0</v>
      </c>
      <c r="X174" s="93">
        <v>1.0110170845782218</v>
      </c>
      <c r="Y174" s="93">
        <v>0</v>
      </c>
      <c r="Z174" s="93">
        <v>3.4387814503771055</v>
      </c>
      <c r="AA174" s="93">
        <v>1.1881550824265976</v>
      </c>
      <c r="AB174" s="93">
        <v>2.0814963202666417</v>
      </c>
      <c r="AC174" s="93">
        <f>_xlfn.XLOOKUP(B174,'[3]Nur des jours'!$B:$B,'[3]Nur des jours'!$N:$N,"")</f>
        <v>1.2103240847751211</v>
      </c>
      <c r="AD174" s="93">
        <v>1.2103240847751211</v>
      </c>
      <c r="AE174" s="93">
        <v>0.11000676306169829</v>
      </c>
      <c r="AF174" s="93">
        <v>0</v>
      </c>
      <c r="AG174" s="93"/>
      <c r="AH174" s="93">
        <v>3.2248318508816238</v>
      </c>
      <c r="AI174" s="93">
        <v>2.5071540192399153</v>
      </c>
      <c r="AJ174" s="93">
        <v>2.1315294225649497</v>
      </c>
      <c r="AK174" s="93">
        <v>4.1251748320627231</v>
      </c>
      <c r="AL174" s="93">
        <v>3.2248318508816238</v>
      </c>
      <c r="AM174" s="49" t="s">
        <v>5559</v>
      </c>
      <c r="AN174" s="49"/>
      <c r="AO174" s="48" t="str" cm="1">
        <f t="array" ref="AO174">IFERROR(_xlfn.IFS(
AQ174="MPR ISSUE","PDH",
AQ174="BSS Hardware Issue","BSS",
AQ174="Sites strategiques, MLL, Pylone, etc.","ENVTECH",
AQ174="AKTIVCO DEFAUT GE &amp; POWER Cabinet","AKTIVCO",
AQ174="AKTIVCO Coupure ENEO &amp; Baisse de tension","AKTIVCO GRID ONLY",
AQ174="Coupure ENEO &amp; Baisse de tension","IHS GRID ONLY",
AQ174="Defaut GE &amp; POWER Cabinet","IHS",
AQ174="Sharing","Partners",
AQ174="Sites strategiques &amp; DataCenter","SST &amp; DC",
AQ174="Exclu","Exclu",
AQ174="SAT","SAT",
AQ174="SPARE-ISSUE","SPARE-ISSUE",
AQ174="Fiber CAmtel","TRANS_FO_CAMTEL",
AQ174="Fiber AOF","Fiber AOF",
AQ174="Projet OCM (HUAWEI)","TRAVAUX-HUAWEI",
AQ174="Projet OCM (NOKIA)","TRAVAUX-NOKIA",
AQ174="ACCESS-ISSUE","ACCESS-ISSUE",
AQ174="Projet OCM (ZTE, NOKIA, autres projets)","TRAVAUX OCM",
AQ174="No root CAuse","No root cause",
AQ174="ODU HS","PDH",
AQ174="IP &amp; VLAN","PDH",
AQ174="Warehouse HUAWEI","SPARE-ISSUE",
AQ174="SPARE-HS","SPARE-ISSUE",
AQ174="Power Telco","BSS",AQ174="no impacts","no impacts"
),"")</f>
        <v>PDH</v>
      </c>
      <c r="AP174" s="48" t="str" cm="1">
        <f t="array" ref="AP174">IFERROR(_xlfn.IFS(
AQ174="MPR ISSUE","TX ISSUE",
AQ174="BSS Hardware Issue","RAN ISSUE",
AQ174="Sites strategiques, MLL, Pylone, etc.","ENVTECH",
AQ174="AKTIVCO DEFAUT GE &amp; POWER Cabinet","POWER ISSUE",
AQ174="AKTIVCO Coupure ENEO &amp; Baisse de tension","POWER ISSUE",
AQ174="Coupure ENEO &amp; Baisse de tension","POWER ISSUE",
AQ174="Defaut GE &amp; POWER Cabinet","POWER ISSUE",
AQ174="Sharing","POWER ISSUE",
AQ174="Sites strategiques &amp; DataCenter","POWER ISSUE",
AQ174="Exclu","Exclu",
AQ174="SAT","TX ISSUE",
AQ174="SPARE-ISSUE","SPARE-ISSUE",
AQ174="Fiber CAmtel","TX ISSUE",
AQ174="Fiber AOF","TX ISSUE",
AQ174="Projet OCM (HUAWEI)","TRAVAUX-HUAWEI",
AQ174="Projet OCM (NOKIA)","TRAVAUX -NOKIA",
AQ174="ACCESS-ISSUE","ACCESS-ISSUE",
AQ174="Projet OCM (ZTE, NOKIA, autres projets)","TRAVAUX OCM",
AQ174="No root CAuse","No root cause",
AQ174="ODU HS","TX ISSUE",
AQ174="IP &amp; VLAN","TX ISSUE",
AQ174="Warehouse HUAWEI","SPARE-ISSUE",
AQ174="SPARE-HS","SPARE-ISSUE",
AQ174="Power Telco","RAN ISSUE",AQ174="no impacts","no impacts"
),"")</f>
        <v>TX ISSUE</v>
      </c>
      <c r="AQ174" s="67" t="s">
        <v>5990</v>
      </c>
      <c r="AR174" s="48" t="str" cm="1">
        <f t="array" ref="AR174">IFERROR(_xlfn.IFS(
AQ174="MPR ISSUE","ACTIVE",
AQ174="BSS Hardware Issue","ACTIVE",
AQ174="Sites strategiques, MLL, Pylone, etc.","PASSIVE",
AQ174="AKTIVCO DEFAUT GE &amp; POWER Cabinet","PASSIVE",
AQ174="AKTIVCO Coupure ENEO &amp; Baisse de tension","PASSIVE",
AQ174="Coupure ENEO &amp; Baisse de tension","PASSIVE",
AQ174="Defaut GE &amp; POWER Cabinet","PASSIVE",
AQ174="Sharing","PASSIVE",
AQ174="Sites strategiques &amp; DataCenter","PASSIVE",
AQ174="Exclu","Exclu",
AQ174="SAT","ACTIVE",
AQ174="SPARE-ISSUE","SPARE-ISSUE",
AQ174="Fiber CAmtel","ACTIVE",
AQ174="Fiber AOF","ACTIVE",
AQ174="Projet OCM (HUAWEI)","PLANNED WORKS",
AQ174="Projet OCM (NOKIA)","PLANNED WORKS",
AQ174="ACCESS-ISSUE","ACCESS-ISSUE",
AQ174="Projet OCM (ZTE, NOKIA, autres projets)","PLANNED WORKS",
AQ174="No root CAuse","No root cause",
AQ174="ODU HS","ACTIVE",
AQ174="IP &amp; VLAN","ACTIVE",
AQ174="Warehouse HUAWEI","SPARE-ISSUE",
AQ174="SPARE-HS","SPARE-ISSUE",
AQ174="Power Telco","ACTIVE", AQ174="no impacts","no impacts"
),"")</f>
        <v>ACTIVE</v>
      </c>
      <c r="AS174" s="92" t="s">
        <v>6058</v>
      </c>
      <c r="AT174" s="129" t="s">
        <v>4194</v>
      </c>
      <c r="AU174" s="9" t="s">
        <v>5989</v>
      </c>
      <c r="AV174" s="17" t="s">
        <v>5691</v>
      </c>
      <c r="AW174" s="7" t="s">
        <v>6019</v>
      </c>
      <c r="AX174" s="6" t="s">
        <v>5537</v>
      </c>
      <c r="AY174" s="7"/>
      <c r="AZ174" s="3" t="s">
        <v>5537</v>
      </c>
      <c r="BA174" s="18" t="s">
        <v>5537</v>
      </c>
      <c r="BB174" s="18" t="s">
        <v>5537</v>
      </c>
      <c r="BC174" s="18" t="s">
        <v>5537</v>
      </c>
      <c r="BD174" s="18" t="s">
        <v>5537</v>
      </c>
      <c r="BE174" s="18" t="s">
        <v>5537</v>
      </c>
      <c r="BF174" s="18" t="s">
        <v>5537</v>
      </c>
      <c r="BG174" s="18" t="s">
        <v>5537</v>
      </c>
      <c r="BH174" s="18" t="s">
        <v>5537</v>
      </c>
      <c r="BI174" s="18" t="s">
        <v>5537</v>
      </c>
      <c r="BJ174" s="18" t="s">
        <v>5710</v>
      </c>
      <c r="BK174" s="18" t="s">
        <v>5537</v>
      </c>
      <c r="BL174" s="9" t="s">
        <v>6265</v>
      </c>
      <c r="BM174" s="14" t="s">
        <v>6448</v>
      </c>
      <c r="BN174" s="14" t="s">
        <v>5537</v>
      </c>
      <c r="BO174" s="14" t="str">
        <f>_xlfn.XLOOKUP(B174,'[4]cell downs 18042026 17h'!$B:$B,'[4]cell downs 18042026 17h'!$B:$B,"")</f>
        <v/>
      </c>
      <c r="BP174" s="14" t="str">
        <f>_xlfn.XLOOKUP(B174,'[5]Cells Huawei 19042026 15h'!$B:$B,'[5]Cells Huawei 19042026 15h'!$B:$B,"")</f>
        <v/>
      </c>
      <c r="BQ174" s="9" t="str">
        <f>_xlfn.XLOOKUP(B174,'[6]cells down 19042026 9H40'!$B:$B,'[6]cells down 19042026 9H40'!$B:$B,"")</f>
        <v/>
      </c>
      <c r="BR174" s="9" t="s">
        <v>5537</v>
      </c>
      <c r="BS174" s="9" t="s">
        <v>318</v>
      </c>
      <c r="BT174" s="108"/>
    </row>
    <row r="175" spans="1:72" s="9" customFormat="1" ht="32.5" customHeight="1" x14ac:dyDescent="0.35">
      <c r="A175" s="1" t="s">
        <v>1301</v>
      </c>
      <c r="B175" s="8" t="s">
        <v>1302</v>
      </c>
      <c r="C175" s="3" t="str">
        <f>_xlfn.XLOOKUP(B175,'[1]daily break down'!$D:$D,'[1]daily break down'!$E:$E,"")</f>
        <v>ADAMAOUA</v>
      </c>
      <c r="D175" s="1" t="s">
        <v>11</v>
      </c>
      <c r="E175" s="1" t="s">
        <v>1303</v>
      </c>
      <c r="F175" s="3" t="s">
        <v>90</v>
      </c>
      <c r="G175" s="1" t="s">
        <v>1301</v>
      </c>
      <c r="H175" s="33" t="str">
        <f>_xlfn.XLOOKUP(B175,[2]CALCULATION!$B:$B,[2]CALCULATION!$H:$H,"")</f>
        <v>NOKIA</v>
      </c>
      <c r="I175" s="28">
        <v>6.9568883368985165E-3</v>
      </c>
      <c r="J175" s="28">
        <v>6.5991701523201593E-2</v>
      </c>
      <c r="K175" s="28">
        <v>2.8692757950558079E-2</v>
      </c>
      <c r="L175" s="28">
        <v>6.5997428365610891E-3</v>
      </c>
      <c r="M175" s="28">
        <v>0.14676432388129301</v>
      </c>
      <c r="N175" s="28">
        <v>2.1405810267380839E-3</v>
      </c>
      <c r="O175" s="28">
        <v>2.4420129282503984E-2</v>
      </c>
      <c r="P175" s="28">
        <v>4.7586646202096516E-2</v>
      </c>
      <c r="Q175" s="28">
        <v>2.3289127764553426</v>
      </c>
      <c r="R175" s="28">
        <v>1.4958187996814463</v>
      </c>
      <c r="S175" s="93">
        <v>0.16595843922684309</v>
      </c>
      <c r="T175" s="93">
        <f>_xlfn.XLOOKUP(B175,'[3]Nur des jours'!$B:$B,'[3]Nur des jours'!$U:$U,"")</f>
        <v>1.5459454556853951</v>
      </c>
      <c r="U175" s="93">
        <v>0.45623974233386155</v>
      </c>
      <c r="V175" s="93">
        <v>1.5533120088651449</v>
      </c>
      <c r="W175" s="93">
        <v>1.5459454556853951</v>
      </c>
      <c r="X175" s="93">
        <v>1.5903263345655123</v>
      </c>
      <c r="Y175" s="93">
        <v>0.90344478957696328</v>
      </c>
      <c r="Z175" s="93">
        <v>2.6168464312114538E-2</v>
      </c>
      <c r="AA175" s="93">
        <v>2.2528274197601054E-2</v>
      </c>
      <c r="AB175" s="93">
        <v>1.6785121263918189E-2</v>
      </c>
      <c r="AC175" s="93">
        <f>_xlfn.XLOOKUP(B175,'[3]Nur des jours'!$B:$B,'[3]Nur des jours'!$N:$N,"")</f>
        <v>0.19396960758066398</v>
      </c>
      <c r="AD175" s="93">
        <v>0.19396960758066398</v>
      </c>
      <c r="AE175" s="93">
        <v>2.5865323104029909E-2</v>
      </c>
      <c r="AF175" s="93">
        <v>4.5487346818182152E-3</v>
      </c>
      <c r="AG175" s="93"/>
      <c r="AH175" s="93">
        <v>3.2042787202542518</v>
      </c>
      <c r="AI175" s="93">
        <v>6.6850363096451364</v>
      </c>
      <c r="AJ175" s="93">
        <v>4.4139160450889134</v>
      </c>
      <c r="AK175" s="93">
        <v>1.4724266033659688</v>
      </c>
      <c r="AL175" s="93">
        <v>3.2042787202542518</v>
      </c>
      <c r="AM175" s="49" t="s">
        <v>5559</v>
      </c>
      <c r="AN175" s="49"/>
      <c r="AO175" s="48" t="str" cm="1">
        <f t="array" ref="AO175">IFERROR(_xlfn.IFS(
AQ175="MPR ISSUE","PDH",
AQ175="BSS Hardware Issue","BSS",
AQ175="Sites strategiques, MLL, Pylone, etc.","ENVTECH",
AQ175="AKTIVCO DEFAUT GE &amp; POWER Cabinet","AKTIVCO",
AQ175="AKTIVCO Coupure ENEO &amp; Baisse de tension","AKTIVCO GRID ONLY",
AQ175="Coupure ENEO &amp; Baisse de tension","IHS GRID ONLY",
AQ175="Defaut GE &amp; POWER Cabinet","IHS",
AQ175="Sharing","Partners",
AQ175="Sites strategiques &amp; DataCenter","SST &amp; DC",
AQ175="Exclu","Exclu",
AQ175="SAT","SAT",
AQ175="SPARE-ISSUE","SPARE-ISSUE",
AQ175="Fiber CAmtel","TRANS_FO_CAMTEL",
AQ175="Fiber AOF","Fiber AOF",
AQ175="Projet OCM (HUAWEI)","TRAVAUX-HUAWEI",
AQ175="Projet OCM (NOKIA)","TRAVAUX-NOKIA",
AQ175="ACCESS-ISSUE","ACCESS-ISSUE",
AQ175="Projet OCM (ZTE, NOKIA, autres projets)","TRAVAUX OCM",
AQ175="No root CAuse","No root cause",
AQ175="ODU HS","PDH",
AQ175="IP &amp; VLAN","PDH",
AQ175="Warehouse HUAWEI","SPARE-ISSUE",
AQ175="SPARE-HS","SPARE-ISSUE",
AQ175="Power Telco","BSS",AQ175="no impacts","no impacts"
),"")</f>
        <v>No root cause</v>
      </c>
      <c r="AP175" s="48" t="str" cm="1">
        <f t="array" ref="AP175">IFERROR(_xlfn.IFS(
AQ175="MPR ISSUE","TX ISSUE",
AQ175="BSS Hardware Issue","RAN ISSUE",
AQ175="Sites strategiques, MLL, Pylone, etc.","ENVTECH",
AQ175="AKTIVCO DEFAUT GE &amp; POWER Cabinet","POWER ISSUE",
AQ175="AKTIVCO Coupure ENEO &amp; Baisse de tension","POWER ISSUE",
AQ175="Coupure ENEO &amp; Baisse de tension","POWER ISSUE",
AQ175="Defaut GE &amp; POWER Cabinet","POWER ISSUE",
AQ175="Sharing","POWER ISSUE",
AQ175="Sites strategiques &amp; DataCenter","POWER ISSUE",
AQ175="Exclu","Exclu",
AQ175="SAT","TX ISSUE",
AQ175="SPARE-ISSUE","SPARE-ISSUE",
AQ175="Fiber CAmtel","TX ISSUE",
AQ175="Fiber AOF","TX ISSUE",
AQ175="Projet OCM (HUAWEI)","TRAVAUX-HUAWEI",
AQ175="Projet OCM (NOKIA)","TRAVAUX -NOKIA",
AQ175="ACCESS-ISSUE","ACCESS-ISSUE",
AQ175="Projet OCM (ZTE, NOKIA, autres projets)","TRAVAUX OCM",
AQ175="No root CAuse","No root cause",
AQ175="ODU HS","TX ISSUE",
AQ175="IP &amp; VLAN","TX ISSUE",
AQ175="Warehouse HUAWEI","SPARE-ISSUE",
AQ175="SPARE-HS","SPARE-ISSUE",
AQ175="Power Telco","RAN ISSUE",AQ175="no impacts","no impacts"
),"")</f>
        <v>No root cause</v>
      </c>
      <c r="AQ175" s="67" t="s">
        <v>5344</v>
      </c>
      <c r="AR175" s="48" t="str" cm="1">
        <f t="array" ref="AR175">IFERROR(_xlfn.IFS(
AQ175="MPR ISSUE","ACTIVE",
AQ175="BSS Hardware Issue","ACTIVE",
AQ175="Sites strategiques, MLL, Pylone, etc.","PASSIVE",
AQ175="AKTIVCO DEFAUT GE &amp; POWER Cabinet","PASSIVE",
AQ175="AKTIVCO Coupure ENEO &amp; Baisse de tension","PASSIVE",
AQ175="Coupure ENEO &amp; Baisse de tension","PASSIVE",
AQ175="Defaut GE &amp; POWER Cabinet","PASSIVE",
AQ175="Sharing","PASSIVE",
AQ175="Sites strategiques &amp; DataCenter","PASSIVE",
AQ175="Exclu","Exclu",
AQ175="SAT","ACTIVE",
AQ175="SPARE-ISSUE","SPARE-ISSUE",
AQ175="Fiber CAmtel","ACTIVE",
AQ175="Fiber AOF","ACTIVE",
AQ175="Projet OCM (HUAWEI)","PLANNED WORKS",
AQ175="Projet OCM (NOKIA)","PLANNED WORKS",
AQ175="ACCESS-ISSUE","ACCESS-ISSUE",
AQ175="Projet OCM (ZTE, NOKIA, autres projets)","PLANNED WORKS",
AQ175="No root CAuse","No root cause",
AQ175="ODU HS","ACTIVE",
AQ175="IP &amp; VLAN","ACTIVE",
AQ175="Warehouse HUAWEI","SPARE-ISSUE",
AQ175="SPARE-HS","SPARE-ISSUE",
AQ175="Power Telco","ACTIVE", AQ175="no impacts","no impacts"
),"")</f>
        <v>No root cause</v>
      </c>
      <c r="AS175" s="92" t="s">
        <v>6048</v>
      </c>
      <c r="AT175" s="129" t="s">
        <v>4270</v>
      </c>
      <c r="AU175" s="9" t="s">
        <v>5983</v>
      </c>
      <c r="AV175" s="17" t="s">
        <v>5694</v>
      </c>
      <c r="AW175" s="7" t="s">
        <v>6125</v>
      </c>
      <c r="AX175" s="6" t="s">
        <v>5537</v>
      </c>
      <c r="AY175" s="7"/>
      <c r="AZ175" s="3" t="s">
        <v>5537</v>
      </c>
      <c r="BA175" s="18" t="s">
        <v>5537</v>
      </c>
      <c r="BB175" s="18" t="s">
        <v>5537</v>
      </c>
      <c r="BC175" s="18" t="s">
        <v>5537</v>
      </c>
      <c r="BD175" s="18" t="s">
        <v>5537</v>
      </c>
      <c r="BE175" s="18" t="s">
        <v>5537</v>
      </c>
      <c r="BF175" s="18" t="s">
        <v>5537</v>
      </c>
      <c r="BG175" s="18" t="s">
        <v>5537</v>
      </c>
      <c r="BH175" s="18" t="s">
        <v>5537</v>
      </c>
      <c r="BI175" s="18" t="s">
        <v>5537</v>
      </c>
      <c r="BJ175" s="18" t="s">
        <v>5710</v>
      </c>
      <c r="BK175" s="18" t="s">
        <v>5752</v>
      </c>
      <c r="BL175" s="9" t="s">
        <v>6266</v>
      </c>
      <c r="BM175" s="14" t="s">
        <v>6448</v>
      </c>
      <c r="BN175" s="14" t="s">
        <v>5537</v>
      </c>
      <c r="BO175" s="14" t="str">
        <f>_xlfn.XLOOKUP(B175,'[4]cell downs 18042026 17h'!$B:$B,'[4]cell downs 18042026 17h'!$B:$B,"")</f>
        <v/>
      </c>
      <c r="BP175" s="14" t="str">
        <f>_xlfn.XLOOKUP(B175,'[5]Cells Huawei 19042026 15h'!$B:$B,'[5]Cells Huawei 19042026 15h'!$B:$B,"")</f>
        <v/>
      </c>
      <c r="BQ175" s="9" t="str">
        <f>_xlfn.XLOOKUP(B175,'[6]cells down 19042026 9H40'!$B:$B,'[6]cells down 19042026 9H40'!$B:$B,"")</f>
        <v/>
      </c>
      <c r="BR175" s="9" t="s">
        <v>1302</v>
      </c>
      <c r="BS175" s="9" t="s">
        <v>5537</v>
      </c>
      <c r="BT175" s="108"/>
    </row>
    <row r="176" spans="1:72" s="9" customFormat="1" x14ac:dyDescent="0.35">
      <c r="A176" s="91" t="s">
        <v>4545</v>
      </c>
      <c r="B176" s="8" t="s">
        <v>4546</v>
      </c>
      <c r="C176" s="3" t="str">
        <f>_xlfn.XLOOKUP(B176,'[1]daily break down'!$D:$D,'[1]daily break down'!$E:$E,"")</f>
        <v>Yaounde</v>
      </c>
      <c r="D176" s="1" t="s">
        <v>11</v>
      </c>
      <c r="E176" s="1" t="s">
        <v>12</v>
      </c>
      <c r="F176" s="3" t="s">
        <v>37</v>
      </c>
      <c r="G176" s="1" t="s">
        <v>38</v>
      </c>
      <c r="H176" s="34" t="str">
        <f>_xlfn.XLOOKUP(B176,[2]CALCULATION!$B:$B,[2]CALCULATION!$H:$H,"")</f>
        <v>ZTE</v>
      </c>
      <c r="I176" s="28">
        <v>2.6742451481452942</v>
      </c>
      <c r="J176" s="28">
        <v>2.1616114920683799E-2</v>
      </c>
      <c r="K176" s="28">
        <v>0</v>
      </c>
      <c r="L176" s="28">
        <v>0</v>
      </c>
      <c r="M176" s="28">
        <v>0</v>
      </c>
      <c r="N176" s="28">
        <v>0</v>
      </c>
      <c r="O176" s="28">
        <v>0</v>
      </c>
      <c r="P176" s="28">
        <v>0</v>
      </c>
      <c r="Q176" s="28">
        <v>0</v>
      </c>
      <c r="R176" s="28">
        <v>0</v>
      </c>
      <c r="S176" s="93">
        <v>0</v>
      </c>
      <c r="T176" s="93">
        <f>_xlfn.XLOOKUP(B176,'[3]Nur des jours'!$B:$B,'[3]Nur des jours'!$U:$U,"")</f>
        <v>4.1991621793609619</v>
      </c>
      <c r="U176" s="93">
        <v>0.87333027996792534</v>
      </c>
      <c r="V176" s="93">
        <v>0</v>
      </c>
      <c r="W176" s="93">
        <v>4.1991621793609628</v>
      </c>
      <c r="X176" s="93">
        <v>0.25846595497570163</v>
      </c>
      <c r="Y176" s="93">
        <v>0.13599247217014401</v>
      </c>
      <c r="Z176" s="93">
        <v>0</v>
      </c>
      <c r="AA176" s="93">
        <v>0</v>
      </c>
      <c r="AB176" s="93">
        <v>0</v>
      </c>
      <c r="AC176" s="93">
        <f>_xlfn.XLOOKUP(B176,'[3]Nur des jours'!$B:$B,'[3]Nur des jours'!$N:$N,"")</f>
        <v>0</v>
      </c>
      <c r="AD176" s="93">
        <v>0</v>
      </c>
      <c r="AE176" s="93">
        <v>0</v>
      </c>
      <c r="AF176" s="93">
        <v>0.18124006586137767</v>
      </c>
      <c r="AG176" s="93"/>
      <c r="AH176" s="93">
        <v>3.1539195794916579</v>
      </c>
      <c r="AI176" s="93">
        <v>0</v>
      </c>
      <c r="AJ176" s="93">
        <v>0</v>
      </c>
      <c r="AK176" s="93">
        <v>6.047917118110961</v>
      </c>
      <c r="AL176" s="93">
        <v>3.1539195794916579</v>
      </c>
      <c r="AM176" s="49" t="s">
        <v>5559</v>
      </c>
      <c r="AN176" s="49"/>
      <c r="AO176" s="48" t="str" cm="1">
        <f t="array" ref="AO176">IFERROR(_xlfn.IFS(
AQ176="MPR ISSUE","PDH",
AQ176="BSS Hardware Issue","BSS",
AQ176="Sites strategiques, MLL, Pylone, etc.","ENVTECH",
AQ176="AKTIVCO DEFAUT GE &amp; POWER Cabinet","AKTIVCO",
AQ176="AKTIVCO Coupure ENEO &amp; Baisse de tension","AKTIVCO GRID ONLY",
AQ176="Coupure ENEO &amp; Baisse de tension","IHS GRID ONLY",
AQ176="Defaut GE &amp; POWER Cabinet","IHS",
AQ176="Sharing","Partners",
AQ176="Sites strategiques &amp; DataCenter","SST &amp; DC",
AQ176="Exclu","Exclu",
AQ176="SAT","SAT",
AQ176="SPARE-ISSUE","SPARE-ISSUE",
AQ176="Fiber CAmtel","TRANS_FO_CAMTEL",
AQ176="Fiber AOF","Fiber AOF",
AQ176="Projet OCM (HUAWEI)","TRAVAUX-HUAWEI",
AQ176="Projet OCM (NOKIA)","TRAVAUX-NOKIA",
AQ176="ACCESS-ISSUE","ACCESS-ISSUE",
AQ176="Projet OCM (ZTE, NOKIA, autres projets)","TRAVAUX OCM",
AQ176="No root CAuse","No root cause",
AQ176="ODU HS","PDH",
AQ176="IP &amp; VLAN","PDH",
AQ176="Warehouse HUAWEI","SPARE-ISSUE",
AQ176="SPARE-HS","SPARE-ISSUE",
AQ176="Power Telco","BSS",AQ176="no impacts","no impacts"
),"")</f>
        <v>BSS</v>
      </c>
      <c r="AP176" s="48" t="str" cm="1">
        <f t="array" ref="AP176">IFERROR(_xlfn.IFS(
AQ176="MPR ISSUE","TX ISSUE",
AQ176="BSS Hardware Issue","RAN ISSUE",
AQ176="Sites strategiques, MLL, Pylone, etc.","ENVTECH",
AQ176="AKTIVCO DEFAUT GE &amp; POWER Cabinet","POWER ISSUE",
AQ176="AKTIVCO Coupure ENEO &amp; Baisse de tension","POWER ISSUE",
AQ176="Coupure ENEO &amp; Baisse de tension","POWER ISSUE",
AQ176="Defaut GE &amp; POWER Cabinet","POWER ISSUE",
AQ176="Sharing","POWER ISSUE",
AQ176="Sites strategiques &amp; DataCenter","POWER ISSUE",
AQ176="Exclu","Exclu",
AQ176="SAT","TX ISSUE",
AQ176="SPARE-ISSUE","SPARE-ISSUE",
AQ176="Fiber CAmtel","TX ISSUE",
AQ176="Fiber AOF","TX ISSUE",
AQ176="Projet OCM (HUAWEI)","TRAVAUX-HUAWEI",
AQ176="Projet OCM (NOKIA)","TRAVAUX -NOKIA",
AQ176="ACCESS-ISSUE","ACCESS-ISSUE",
AQ176="Projet OCM (ZTE, NOKIA, autres projets)","TRAVAUX OCM",
AQ176="No root CAuse","No root cause",
AQ176="ODU HS","TX ISSUE",
AQ176="IP &amp; VLAN","TX ISSUE",
AQ176="Warehouse HUAWEI","SPARE-ISSUE",
AQ176="SPARE-HS","SPARE-ISSUE",
AQ176="Power Telco","RAN ISSUE",AQ176="no impacts","no impacts"
),"")</f>
        <v>RAN ISSUE</v>
      </c>
      <c r="AQ176" s="67" t="s">
        <v>5320</v>
      </c>
      <c r="AR176" s="48" t="str" cm="1">
        <f t="array" ref="AR176">IFERROR(_xlfn.IFS(
AQ176="MPR ISSUE","ACTIVE",
AQ176="BSS Hardware Issue","ACTIVE",
AQ176="Sites strategiques, MLL, Pylone, etc.","PASSIVE",
AQ176="AKTIVCO DEFAUT GE &amp; POWER Cabinet","PASSIVE",
AQ176="AKTIVCO Coupure ENEO &amp; Baisse de tension","PASSIVE",
AQ176="Coupure ENEO &amp; Baisse de tension","PASSIVE",
AQ176="Defaut GE &amp; POWER Cabinet","PASSIVE",
AQ176="Sharing","PASSIVE",
AQ176="Sites strategiques &amp; DataCenter","PASSIVE",
AQ176="Exclu","Exclu",
AQ176="SAT","ACTIVE",
AQ176="SPARE-ISSUE","SPARE-ISSUE",
AQ176="Fiber CAmtel","ACTIVE",
AQ176="Fiber AOF","ACTIVE",
AQ176="Projet OCM (HUAWEI)","PLANNED WORKS",
AQ176="Projet OCM (NOKIA)","PLANNED WORKS",
AQ176="ACCESS-ISSUE","ACCESS-ISSUE",
AQ176="Projet OCM (ZTE, NOKIA, autres projets)","PLANNED WORKS",
AQ176="No root CAuse","No root cause",
AQ176="ODU HS","ACTIVE",
AQ176="IP &amp; VLAN","ACTIVE",
AQ176="Warehouse HUAWEI","SPARE-ISSUE",
AQ176="SPARE-HS","SPARE-ISSUE",
AQ176="Power Telco","ACTIVE", AQ176="no impacts","no impacts"
),"")</f>
        <v>ACTIVE</v>
      </c>
      <c r="AS176" s="92" t="s">
        <v>6074</v>
      </c>
      <c r="AT176" s="98" t="s">
        <v>4546</v>
      </c>
      <c r="AV176" s="17" t="s">
        <v>5537</v>
      </c>
      <c r="AW176" s="7" t="s">
        <v>6007</v>
      </c>
      <c r="AX176" s="6" t="s">
        <v>5537</v>
      </c>
      <c r="AY176" s="7"/>
      <c r="AZ176" s="3" t="s">
        <v>5537</v>
      </c>
      <c r="BA176" s="18" t="s">
        <v>5537</v>
      </c>
      <c r="BB176" s="18" t="s">
        <v>5537</v>
      </c>
      <c r="BC176" s="18" t="s">
        <v>5537</v>
      </c>
      <c r="BD176" s="18" t="s">
        <v>5537</v>
      </c>
      <c r="BE176" s="18" t="s">
        <v>5537</v>
      </c>
      <c r="BF176" s="18" t="s">
        <v>5537</v>
      </c>
      <c r="BG176" s="18" t="s">
        <v>5537</v>
      </c>
      <c r="BH176" s="18" t="s">
        <v>5537</v>
      </c>
      <c r="BI176" s="18" t="s">
        <v>5537</v>
      </c>
      <c r="BJ176" s="18" t="s">
        <v>5537</v>
      </c>
      <c r="BK176" s="18" t="s">
        <v>5537</v>
      </c>
      <c r="BL176" s="9" t="s">
        <v>5537</v>
      </c>
      <c r="BM176" s="14" t="s">
        <v>6462</v>
      </c>
      <c r="BN176" s="14" t="s">
        <v>4546</v>
      </c>
      <c r="BO176" s="14" t="str">
        <f>_xlfn.XLOOKUP(B176,'[4]cell downs 18042026 17h'!$B:$B,'[4]cell downs 18042026 17h'!$B:$B,"")</f>
        <v/>
      </c>
      <c r="BP176" s="14" t="str">
        <f>_xlfn.XLOOKUP(B176,'[5]Cells Huawei 19042026 15h'!$B:$B,'[5]Cells Huawei 19042026 15h'!$B:$B,"")</f>
        <v/>
      </c>
      <c r="BQ176" s="9" t="str">
        <f>_xlfn.XLOOKUP(B176,'[6]cells down 19042026 9H40'!$B:$B,'[6]cells down 19042026 9H40'!$B:$B,"")</f>
        <v/>
      </c>
      <c r="BR176" s="9" t="s">
        <v>4546</v>
      </c>
      <c r="BS176" s="9" t="s">
        <v>5537</v>
      </c>
      <c r="BT176" s="108"/>
    </row>
    <row r="177" spans="1:72" s="9" customFormat="1" x14ac:dyDescent="0.35">
      <c r="A177" s="1" t="s">
        <v>180</v>
      </c>
      <c r="B177" s="8" t="s">
        <v>181</v>
      </c>
      <c r="C177" s="3" t="str">
        <f>_xlfn.XLOOKUP(B177,'[1]daily break down'!$D:$D,'[1]daily break down'!$E:$E,"")</f>
        <v>ADAMAOUA</v>
      </c>
      <c r="D177" s="1" t="s">
        <v>11</v>
      </c>
      <c r="E177" s="1" t="s">
        <v>66</v>
      </c>
      <c r="F177" s="3" t="s">
        <v>90</v>
      </c>
      <c r="G177" s="1" t="s">
        <v>182</v>
      </c>
      <c r="H177" s="33" t="str">
        <f>_xlfn.XLOOKUP(B177,[2]CALCULATION!$B:$B,[2]CALCULATION!$H:$H,"")</f>
        <v>NOKIA</v>
      </c>
      <c r="I177" s="28">
        <v>4.1512243145990134E-2</v>
      </c>
      <c r="J177" s="28">
        <v>8.0871063184374495E-2</v>
      </c>
      <c r="K177" s="28">
        <v>2.2859866522783903</v>
      </c>
      <c r="L177" s="28">
        <v>4.2624911589513613E-2</v>
      </c>
      <c r="M177" s="28">
        <v>1.1862386523173134E-2</v>
      </c>
      <c r="N177" s="28">
        <v>2.6577075619254754E-2</v>
      </c>
      <c r="O177" s="28">
        <v>3.1990701228378362</v>
      </c>
      <c r="P177" s="28">
        <v>3.0859146581084493</v>
      </c>
      <c r="Q177" s="28">
        <v>3.1306827829494313</v>
      </c>
      <c r="R177" s="28">
        <v>3.0865391903744066</v>
      </c>
      <c r="S177" s="93">
        <v>3.1399814525555763</v>
      </c>
      <c r="T177" s="93">
        <f>_xlfn.XLOOKUP(B177,'[3]Nur des jours'!$B:$B,'[3]Nur des jours'!$U:$U,"")</f>
        <v>11.461092693096091</v>
      </c>
      <c r="U177" s="93">
        <v>3.0819015332460129</v>
      </c>
      <c r="V177" s="93">
        <v>3.0819015332460129</v>
      </c>
      <c r="W177" s="93">
        <v>11.461092693096091</v>
      </c>
      <c r="X177" s="93">
        <v>5.3653378550857926</v>
      </c>
      <c r="Y177" s="93">
        <v>13.874050769563482</v>
      </c>
      <c r="Z177" s="93">
        <v>4.9087756412811906E-2</v>
      </c>
      <c r="AA177" s="93">
        <v>7.4915999766370228E-3</v>
      </c>
      <c r="AB177" s="93">
        <v>0.22837341481371765</v>
      </c>
      <c r="AC177" s="93">
        <f>_xlfn.XLOOKUP(B177,'[3]Nur des jours'!$B:$B,'[3]Nur des jours'!$N:$N,"")</f>
        <v>1.6220547369688791</v>
      </c>
      <c r="AD177" s="93">
        <v>1.6220547369688791</v>
      </c>
      <c r="AE177" s="93">
        <v>3.0819015332460129</v>
      </c>
      <c r="AF177" s="93">
        <v>3.0819015332460129</v>
      </c>
      <c r="AG177" s="93"/>
      <c r="AH177" s="93">
        <v>3.1398526574611214</v>
      </c>
      <c r="AI177" s="93">
        <v>0.10603635360838339</v>
      </c>
      <c r="AJ177" s="93">
        <v>9.3077251132401813</v>
      </c>
      <c r="AK177" s="93">
        <v>0</v>
      </c>
      <c r="AL177" s="93">
        <v>3.1398526574611214</v>
      </c>
      <c r="AM177" s="49" t="s">
        <v>5559</v>
      </c>
      <c r="AN177" s="49"/>
      <c r="AO177" s="48" t="str" cm="1">
        <f t="array" ref="AO177">IFERROR(_xlfn.IFS(
AQ177="MPR ISSUE","PDH",
AQ177="BSS Hardware Issue","BSS",
AQ177="Sites strategiques, MLL, Pylone, etc.","ENVTECH",
AQ177="AKTIVCO DEFAUT GE &amp; POWER Cabinet","AKTIVCO",
AQ177="AKTIVCO Coupure ENEO &amp; Baisse de tension","AKTIVCO GRID ONLY",
AQ177="Coupure ENEO &amp; Baisse de tension","IHS GRID ONLY",
AQ177="Defaut GE &amp; POWER Cabinet","IHS",
AQ177="Sharing","Partners",
AQ177="Sites strategiques &amp; DataCenter","SST &amp; DC",
AQ177="Exclu","Exclu",
AQ177="SAT","SAT",
AQ177="SPARE-ISSUE","SPARE-ISSUE",
AQ177="Fiber CAmtel","TRANS_FO_CAMTEL",
AQ177="Fiber AOF","Fiber AOF",
AQ177="Projet OCM (HUAWEI)","TRAVAUX-HUAWEI",
AQ177="Projet OCM (NOKIA)","TRAVAUX-NOKIA",
AQ177="ACCESS-ISSUE","ACCESS-ISSUE",
AQ177="Projet OCM (ZTE, NOKIA, autres projets)","TRAVAUX OCM",
AQ177="No root CAuse","No root cause",
AQ177="ODU HS","PDH",
AQ177="IP &amp; VLAN","PDH",
AQ177="Warehouse HUAWEI","SPARE-ISSUE",
AQ177="SPARE-HS","SPARE-ISSUE",
AQ177="Power Telco","BSS",AQ177="no impacts","no impacts"
),"")</f>
        <v>SPARE-ISSUE</v>
      </c>
      <c r="AP177" s="48" t="str" cm="1">
        <f t="array" ref="AP177">IFERROR(_xlfn.IFS(
AQ177="MPR ISSUE","TX ISSUE",
AQ177="BSS Hardware Issue","RAN ISSUE",
AQ177="Sites strategiques, MLL, Pylone, etc.","ENVTECH",
AQ177="AKTIVCO DEFAUT GE &amp; POWER Cabinet","POWER ISSUE",
AQ177="AKTIVCO Coupure ENEO &amp; Baisse de tension","POWER ISSUE",
AQ177="Coupure ENEO &amp; Baisse de tension","POWER ISSUE",
AQ177="Defaut GE &amp; POWER Cabinet","POWER ISSUE",
AQ177="Sharing","POWER ISSUE",
AQ177="Sites strategiques &amp; DataCenter","POWER ISSUE",
AQ177="Exclu","Exclu",
AQ177="SAT","TX ISSUE",
AQ177="SPARE-ISSUE","SPARE-ISSUE",
AQ177="Fiber CAmtel","TX ISSUE",
AQ177="Fiber AOF","TX ISSUE",
AQ177="Projet OCM (HUAWEI)","TRAVAUX-HUAWEI",
AQ177="Projet OCM (NOKIA)","TRAVAUX -NOKIA",
AQ177="ACCESS-ISSUE","ACCESS-ISSUE",
AQ177="Projet OCM (ZTE, NOKIA, autres projets)","TRAVAUX OCM",
AQ177="No root CAuse","No root cause",
AQ177="ODU HS","TX ISSUE",
AQ177="IP &amp; VLAN","TX ISSUE",
AQ177="Warehouse HUAWEI","SPARE-ISSUE",
AQ177="SPARE-HS","SPARE-ISSUE",
AQ177="Power Telco","RAN ISSUE",AQ177="no impacts","no impacts"
),"")</f>
        <v>SPARE-ISSUE</v>
      </c>
      <c r="AQ177" s="67" t="s">
        <v>5336</v>
      </c>
      <c r="AR177" s="48" t="str" cm="1">
        <f t="array" ref="AR177">IFERROR(_xlfn.IFS(
AQ177="MPR ISSUE","ACTIVE",
AQ177="BSS Hardware Issue","ACTIVE",
AQ177="Sites strategiques, MLL, Pylone, etc.","PASSIVE",
AQ177="AKTIVCO DEFAUT GE &amp; POWER Cabinet","PASSIVE",
AQ177="AKTIVCO Coupure ENEO &amp; Baisse de tension","PASSIVE",
AQ177="Coupure ENEO &amp; Baisse de tension","PASSIVE",
AQ177="Defaut GE &amp; POWER Cabinet","PASSIVE",
AQ177="Sharing","PASSIVE",
AQ177="Sites strategiques &amp; DataCenter","PASSIVE",
AQ177="Exclu","Exclu",
AQ177="SAT","ACTIVE",
AQ177="SPARE-ISSUE","SPARE-ISSUE",
AQ177="Fiber CAmtel","ACTIVE",
AQ177="Fiber AOF","ACTIVE",
AQ177="Projet OCM (HUAWEI)","PLANNED WORKS",
AQ177="Projet OCM (NOKIA)","PLANNED WORKS",
AQ177="ACCESS-ISSUE","ACCESS-ISSUE",
AQ177="Projet OCM (ZTE, NOKIA, autres projets)","PLANNED WORKS",
AQ177="No root CAuse","No root cause",
AQ177="ODU HS","ACTIVE",
AQ177="IP &amp; VLAN","ACTIVE",
AQ177="Warehouse HUAWEI","SPARE-ISSUE",
AQ177="SPARE-HS","SPARE-ISSUE",
AQ177="Power Telco","ACTIVE", AQ177="no impacts","no impacts"
),"")</f>
        <v>SPARE-ISSUE</v>
      </c>
      <c r="AS177" s="92" t="s">
        <v>6039</v>
      </c>
      <c r="AT177" s="98" t="s">
        <v>181</v>
      </c>
      <c r="AV177" s="17" t="s">
        <v>5537</v>
      </c>
      <c r="AW177" s="7" t="s">
        <v>6128</v>
      </c>
      <c r="AX177" s="6" t="s">
        <v>5537</v>
      </c>
      <c r="AY177" s="7"/>
      <c r="AZ177" s="3" t="s">
        <v>5537</v>
      </c>
      <c r="BA177" s="18" t="s">
        <v>5537</v>
      </c>
      <c r="BB177" s="18" t="s">
        <v>5537</v>
      </c>
      <c r="BC177" s="18" t="s">
        <v>5537</v>
      </c>
      <c r="BD177" s="18" t="s">
        <v>5537</v>
      </c>
      <c r="BE177" s="18" t="s">
        <v>5537</v>
      </c>
      <c r="BF177" s="18" t="s">
        <v>5537</v>
      </c>
      <c r="BG177" s="18" t="s">
        <v>6267</v>
      </c>
      <c r="BH177" s="18" t="s">
        <v>6267</v>
      </c>
      <c r="BI177" s="18" t="s">
        <v>5537</v>
      </c>
      <c r="BJ177" s="18" t="s">
        <v>5537</v>
      </c>
      <c r="BK177" s="18" t="s">
        <v>5537</v>
      </c>
      <c r="BL177" s="9" t="s">
        <v>6268</v>
      </c>
      <c r="BM177" s="14" t="s">
        <v>6465</v>
      </c>
      <c r="BN177" s="14" t="s">
        <v>5537</v>
      </c>
      <c r="BO177" s="14" t="str">
        <f>_xlfn.XLOOKUP(B177,'[4]cell downs 18042026 17h'!$B:$B,'[4]cell downs 18042026 17h'!$B:$B,"")</f>
        <v>ADM_141</v>
      </c>
      <c r="BP177" s="14" t="str">
        <f>_xlfn.XLOOKUP(B177,'[5]Cells Huawei 19042026 15h'!$B:$B,'[5]Cells Huawei 19042026 15h'!$B:$B,"")</f>
        <v/>
      </c>
      <c r="BQ177" s="9" t="str">
        <f>_xlfn.XLOOKUP(B177,'[6]cells down 19042026 9H40'!$B:$B,'[6]cells down 19042026 9H40'!$B:$B,"")</f>
        <v/>
      </c>
      <c r="BR177" s="9" t="s">
        <v>181</v>
      </c>
      <c r="BS177" s="9" t="s">
        <v>5537</v>
      </c>
      <c r="BT177" s="108"/>
    </row>
    <row r="178" spans="1:72" s="9" customFormat="1" ht="20.5" customHeight="1" x14ac:dyDescent="0.35">
      <c r="A178" s="1" t="s">
        <v>617</v>
      </c>
      <c r="B178" s="8" t="s">
        <v>618</v>
      </c>
      <c r="C178" s="3" t="str">
        <f>_xlfn.XLOOKUP(B178,'[1]daily break down'!$D:$D,'[1]daily break down'!$E:$E,"")</f>
        <v>CENTRE</v>
      </c>
      <c r="D178" s="1" t="s">
        <v>11</v>
      </c>
      <c r="E178" s="1" t="s">
        <v>96</v>
      </c>
      <c r="F178" s="3" t="s">
        <v>226</v>
      </c>
      <c r="G178" s="1" t="s">
        <v>619</v>
      </c>
      <c r="H178" s="33" t="str">
        <f>_xlfn.XLOOKUP(B178,[2]CALCULATION!$B:$B,[2]CALCULATION!$H:$H,"")</f>
        <v>NOKIA</v>
      </c>
      <c r="I178" s="28">
        <v>1.5826670148073954</v>
      </c>
      <c r="J178" s="28">
        <v>1.5925119780385979</v>
      </c>
      <c r="K178" s="28">
        <v>1.611524171524942</v>
      </c>
      <c r="L178" s="28">
        <v>1.5917272345926323</v>
      </c>
      <c r="M178" s="28">
        <v>1.5814363944034948</v>
      </c>
      <c r="N178" s="28">
        <v>1.6092234464219979</v>
      </c>
      <c r="O178" s="28">
        <v>1.6052640590355358</v>
      </c>
      <c r="P178" s="28">
        <v>1.5894086744113711</v>
      </c>
      <c r="Q178" s="28">
        <v>1.5990396167027647</v>
      </c>
      <c r="R178" s="28">
        <v>1.602232095721579</v>
      </c>
      <c r="S178" s="93">
        <v>2.1859563739716292</v>
      </c>
      <c r="T178" s="93">
        <f>_xlfn.XLOOKUP(B178,'[3]Nur des jours'!$B:$B,'[3]Nur des jours'!$U:$U,"")</f>
        <v>3.6714935522624867</v>
      </c>
      <c r="U178" s="93">
        <v>1.9106541050643062</v>
      </c>
      <c r="V178" s="93">
        <v>4.5243313272437238</v>
      </c>
      <c r="W178" s="93">
        <v>3.6714935522624867</v>
      </c>
      <c r="X178" s="93">
        <v>1.721263408411879</v>
      </c>
      <c r="Y178" s="93">
        <v>1.6846479926262654</v>
      </c>
      <c r="Z178" s="93">
        <v>4.6213541532903575</v>
      </c>
      <c r="AA178" s="93">
        <v>3.7963391004842575</v>
      </c>
      <c r="AB178" s="93">
        <v>1.6629962075489464</v>
      </c>
      <c r="AC178" s="93">
        <f>_xlfn.XLOOKUP(B178,'[3]Nur des jours'!$B:$B,'[3]Nur des jours'!$N:$N,"")</f>
        <v>2.6272318817006393</v>
      </c>
      <c r="AD178" s="93">
        <v>2.6272318817006393</v>
      </c>
      <c r="AE178" s="93">
        <v>3.1571477286671059</v>
      </c>
      <c r="AF178" s="93">
        <v>3.1412210037296719</v>
      </c>
      <c r="AG178" s="93"/>
      <c r="AH178" s="93">
        <v>3.1303059357994254</v>
      </c>
      <c r="AI178" s="93">
        <v>21.920924107446176</v>
      </c>
      <c r="AJ178" s="93">
        <v>0</v>
      </c>
      <c r="AK178" s="93">
        <v>0</v>
      </c>
      <c r="AL178" s="93">
        <v>3.1303059357994254</v>
      </c>
      <c r="AM178" s="49" t="s">
        <v>5559</v>
      </c>
      <c r="AN178" s="49"/>
      <c r="AO178" s="48" t="str" cm="1">
        <f t="array" ref="AO178">IFERROR(_xlfn.IFS(
AQ178="MPR ISSUE","PDH",
AQ178="BSS Hardware Issue","BSS",
AQ178="Sites strategiques, MLL, Pylone, etc.","ENVTECH",
AQ178="AKTIVCO DEFAUT GE &amp; POWER Cabinet","AKTIVCO",
AQ178="AKTIVCO Coupure ENEO &amp; Baisse de tension","AKTIVCO GRID ONLY",
AQ178="Coupure ENEO &amp; Baisse de tension","IHS GRID ONLY",
AQ178="Defaut GE &amp; POWER Cabinet","IHS",
AQ178="Sharing","Partners",
AQ178="Sites strategiques &amp; DataCenter","SST &amp; DC",
AQ178="Exclu","Exclu",
AQ178="SAT","SAT",
AQ178="SPARE-ISSUE","SPARE-ISSUE",
AQ178="Fiber CAmtel","TRANS_FO_CAMTEL",
AQ178="Fiber AOF","Fiber AOF",
AQ178="Projet OCM (HUAWEI)","TRAVAUX-HUAWEI",
AQ178="Projet OCM (NOKIA)","TRAVAUX-NOKIA",
AQ178="ACCESS-ISSUE","ACCESS-ISSUE",
AQ178="Projet OCM (ZTE, NOKIA, autres projets)","TRAVAUX OCM",
AQ178="No root CAuse","No root cause",
AQ178="ODU HS","PDH",
AQ178="IP &amp; VLAN","PDH",
AQ178="Warehouse HUAWEI","SPARE-ISSUE",
AQ178="SPARE-HS","SPARE-ISSUE",
AQ178="Power Telco","BSS",AQ178="no impacts","no impacts"
),"")</f>
        <v>No root cause</v>
      </c>
      <c r="AP178" s="48" t="str" cm="1">
        <f t="array" ref="AP178">IFERROR(_xlfn.IFS(
AQ178="MPR ISSUE","TX ISSUE",
AQ178="BSS Hardware Issue","RAN ISSUE",
AQ178="Sites strategiques, MLL, Pylone, etc.","ENVTECH",
AQ178="AKTIVCO DEFAUT GE &amp; POWER Cabinet","POWER ISSUE",
AQ178="AKTIVCO Coupure ENEO &amp; Baisse de tension","POWER ISSUE",
AQ178="Coupure ENEO &amp; Baisse de tension","POWER ISSUE",
AQ178="Defaut GE &amp; POWER Cabinet","POWER ISSUE",
AQ178="Sharing","POWER ISSUE",
AQ178="Sites strategiques &amp; DataCenter","POWER ISSUE",
AQ178="Exclu","Exclu",
AQ178="SAT","TX ISSUE",
AQ178="SPARE-ISSUE","SPARE-ISSUE",
AQ178="Fiber CAmtel","TX ISSUE",
AQ178="Fiber AOF","TX ISSUE",
AQ178="Projet OCM (HUAWEI)","TRAVAUX-HUAWEI",
AQ178="Projet OCM (NOKIA)","TRAVAUX -NOKIA",
AQ178="ACCESS-ISSUE","ACCESS-ISSUE",
AQ178="Projet OCM (ZTE, NOKIA, autres projets)","TRAVAUX OCM",
AQ178="No root CAuse","No root cause",
AQ178="ODU HS","TX ISSUE",
AQ178="IP &amp; VLAN","TX ISSUE",
AQ178="Warehouse HUAWEI","SPARE-ISSUE",
AQ178="SPARE-HS","SPARE-ISSUE",
AQ178="Power Telco","RAN ISSUE",AQ178="no impacts","no impacts"
),"")</f>
        <v>No root cause</v>
      </c>
      <c r="AQ178" s="67" t="s">
        <v>5344</v>
      </c>
      <c r="AR178" s="48" t="str" cm="1">
        <f t="array" ref="AR178">IFERROR(_xlfn.IFS(
AQ178="MPR ISSUE","ACTIVE",
AQ178="BSS Hardware Issue","ACTIVE",
AQ178="Sites strategiques, MLL, Pylone, etc.","PASSIVE",
AQ178="AKTIVCO DEFAUT GE &amp; POWER Cabinet","PASSIVE",
AQ178="AKTIVCO Coupure ENEO &amp; Baisse de tension","PASSIVE",
AQ178="Coupure ENEO &amp; Baisse de tension","PASSIVE",
AQ178="Defaut GE &amp; POWER Cabinet","PASSIVE",
AQ178="Sharing","PASSIVE",
AQ178="Sites strategiques &amp; DataCenter","PASSIVE",
AQ178="Exclu","Exclu",
AQ178="SAT","ACTIVE",
AQ178="SPARE-ISSUE","SPARE-ISSUE",
AQ178="Fiber CAmtel","ACTIVE",
AQ178="Fiber AOF","ACTIVE",
AQ178="Projet OCM (HUAWEI)","PLANNED WORKS",
AQ178="Projet OCM (NOKIA)","PLANNED WORKS",
AQ178="ACCESS-ISSUE","ACCESS-ISSUE",
AQ178="Projet OCM (ZTE, NOKIA, autres projets)","PLANNED WORKS",
AQ178="No root CAuse","No root cause",
AQ178="ODU HS","ACTIVE",
AQ178="IP &amp; VLAN","ACTIVE",
AQ178="Warehouse HUAWEI","SPARE-ISSUE",
AQ178="SPARE-HS","SPARE-ISSUE",
AQ178="Power Telco","ACTIVE", AQ178="no impacts","no impacts"
),"")</f>
        <v>No root cause</v>
      </c>
      <c r="AS178" s="92" t="s">
        <v>6007</v>
      </c>
      <c r="AT178" s="98" t="s">
        <v>618</v>
      </c>
      <c r="AV178" s="17" t="s">
        <v>5537</v>
      </c>
      <c r="AW178" s="7" t="s">
        <v>6007</v>
      </c>
      <c r="AX178" s="6" t="s">
        <v>5537</v>
      </c>
      <c r="AY178" s="7"/>
      <c r="AZ178" s="3" t="s">
        <v>5537</v>
      </c>
      <c r="BA178" s="18" t="s">
        <v>5537</v>
      </c>
      <c r="BB178" s="18" t="s">
        <v>5537</v>
      </c>
      <c r="BC178" s="18" t="s">
        <v>5537</v>
      </c>
      <c r="BD178" s="18" t="s">
        <v>5537</v>
      </c>
      <c r="BE178" s="18" t="s">
        <v>5537</v>
      </c>
      <c r="BF178" s="18" t="s">
        <v>5537</v>
      </c>
      <c r="BG178" s="18" t="s">
        <v>5537</v>
      </c>
      <c r="BH178" s="18" t="s">
        <v>5537</v>
      </c>
      <c r="BI178" s="18" t="s">
        <v>5537</v>
      </c>
      <c r="BJ178" s="18" t="s">
        <v>5537</v>
      </c>
      <c r="BK178" s="18" t="s">
        <v>5537</v>
      </c>
      <c r="BL178" s="9" t="s">
        <v>5537</v>
      </c>
      <c r="BM178" s="14" t="s">
        <v>6448</v>
      </c>
      <c r="BN178" s="14" t="s">
        <v>5537</v>
      </c>
      <c r="BO178" s="14" t="str">
        <f>_xlfn.XLOOKUP(B178,'[4]cell downs 18042026 17h'!$B:$B,'[4]cell downs 18042026 17h'!$B:$B,"")</f>
        <v/>
      </c>
      <c r="BP178" s="14" t="str">
        <f>_xlfn.XLOOKUP(B178,'[5]Cells Huawei 19042026 15h'!$B:$B,'[5]Cells Huawei 19042026 15h'!$B:$B,"")</f>
        <v/>
      </c>
      <c r="BQ178" s="9" t="str">
        <f>_xlfn.XLOOKUP(B178,'[6]cells down 19042026 9H40'!$B:$B,'[6]cells down 19042026 9H40'!$B:$B,"")</f>
        <v/>
      </c>
      <c r="BR178" s="9" t="s">
        <v>618</v>
      </c>
      <c r="BS178" s="9" t="s">
        <v>12</v>
      </c>
      <c r="BT178" s="108"/>
    </row>
    <row r="179" spans="1:72" s="9" customFormat="1" x14ac:dyDescent="0.35">
      <c r="A179" s="1" t="s">
        <v>1206</v>
      </c>
      <c r="B179" s="1" t="s">
        <v>1207</v>
      </c>
      <c r="C179" s="3" t="str">
        <f>_xlfn.XLOOKUP(B179,'[1]daily break down'!$D:$D,'[1]daily break down'!$E:$E,"")</f>
        <v>EXTREME-NORD</v>
      </c>
      <c r="D179" s="1" t="s">
        <v>11</v>
      </c>
      <c r="E179" s="1" t="s">
        <v>96</v>
      </c>
      <c r="F179" s="3" t="s">
        <v>55</v>
      </c>
      <c r="G179" s="1" t="s">
        <v>1208</v>
      </c>
      <c r="H179" s="33" t="str">
        <f>_xlfn.XLOOKUP(B179,[2]CALCULATION!$B:$B,[2]CALCULATION!$H:$H,"")</f>
        <v>NOKIA</v>
      </c>
      <c r="I179" s="28">
        <v>4.6736752258432848</v>
      </c>
      <c r="J179" s="28">
        <v>4.6739998655283364</v>
      </c>
      <c r="K179" s="28">
        <v>4.6737834390716344</v>
      </c>
      <c r="L179" s="28">
        <v>4.6740539721425112</v>
      </c>
      <c r="M179" s="28">
        <v>4.6739457589141615</v>
      </c>
      <c r="N179" s="28">
        <v>4.6754618283066369</v>
      </c>
      <c r="O179" s="28">
        <v>4.6791369694629692</v>
      </c>
      <c r="P179" s="28">
        <v>4.6739998655283364</v>
      </c>
      <c r="Q179" s="28">
        <v>4.6737834390716344</v>
      </c>
      <c r="R179" s="28">
        <v>4.6755349675966649</v>
      </c>
      <c r="S179" s="93">
        <v>4.6742703985992131</v>
      </c>
      <c r="T179" s="93">
        <f>_xlfn.XLOOKUP(B179,'[3]Nur des jours'!$B:$B,'[3]Nur des jours'!$U:$U,"")</f>
        <v>3.0813308107398565</v>
      </c>
      <c r="U179" s="93">
        <v>3.1160720525044576</v>
      </c>
      <c r="V179" s="93">
        <v>3.0813664808964911</v>
      </c>
      <c r="W179" s="93">
        <v>3.0813308107398565</v>
      </c>
      <c r="X179" s="93">
        <v>3.0814378212097608</v>
      </c>
      <c r="Y179" s="93">
        <v>3.0813664808964911</v>
      </c>
      <c r="Z179" s="93">
        <v>3.0811167898000473</v>
      </c>
      <c r="AA179" s="93">
        <v>3.0811524599566824</v>
      </c>
      <c r="AB179" s="93">
        <v>3.0811881301133166</v>
      </c>
      <c r="AC179" s="93">
        <f>_xlfn.XLOOKUP(B179,'[3]Nur des jours'!$B:$B,'[3]Nur des jours'!$N:$N,"")</f>
        <v>3.0822403997340437</v>
      </c>
      <c r="AD179" s="93">
        <v>3.0822403997340437</v>
      </c>
      <c r="AE179" s="93">
        <v>3.0811881301133166</v>
      </c>
      <c r="AF179" s="93">
        <v>3.0815091615230297</v>
      </c>
      <c r="AG179" s="93"/>
      <c r="AH179" s="93">
        <v>3.1177164761592779</v>
      </c>
      <c r="AI179" s="93">
        <v>21.577960824750509</v>
      </c>
      <c r="AJ179" s="93">
        <v>0.10838372153646239</v>
      </c>
      <c r="AK179" s="93">
        <v>0</v>
      </c>
      <c r="AL179" s="93">
        <v>3.1177164761592779</v>
      </c>
      <c r="AM179" s="49" t="s">
        <v>5601</v>
      </c>
      <c r="AN179" s="49"/>
      <c r="AO179" s="48" t="str" cm="1">
        <f t="array" ref="AO179">IFERROR(_xlfn.IFS(
AQ179="MPR ISSUE","PDH",
AQ179="BSS Hardware Issue","BSS",
AQ179="Sites strategiques, MLL, Pylone, etc.","ENVTECH",
AQ179="AKTIVCO DEFAUT GE &amp; POWER Cabinet","AKTIVCO",
AQ179="AKTIVCO Coupure ENEO &amp; Baisse de tension","AKTIVCO GRID ONLY",
AQ179="Coupure ENEO &amp; Baisse de tension","IHS GRID ONLY",
AQ179="Defaut GE &amp; POWER Cabinet","IHS",
AQ179="Sharing","Partners",
AQ179="Sites strategiques &amp; DataCenter","SST &amp; DC",
AQ179="Exclu","Exclu",
AQ179="SAT","SAT",
AQ179="SPARE-ISSUE","SPARE-ISSUE",
AQ179="Fiber CAmtel","TRANS_FO_CAMTEL",
AQ179="Fiber AOF","Fiber AOF",
AQ179="Projet OCM (HUAWEI)","TRAVAUX-HUAWEI",
AQ179="Projet OCM (NOKIA)","TRAVAUX-NOKIA",
AQ179="ACCESS-ISSUE","ACCESS-ISSUE",
AQ179="Projet OCM (ZTE, NOKIA, autres projets)","TRAVAUX OCM",
AQ179="No root CAuse","No root cause",
AQ179="ODU HS","PDH",
AQ179="IP &amp; VLAN","PDH",
AQ179="Warehouse HUAWEI","SPARE-ISSUE",
AQ179="SPARE-HS","SPARE-ISSUE",
AQ179="Power Telco","BSS",AQ179="no impacts","no impacts"
),"")</f>
        <v>ACCESS-ISSUE</v>
      </c>
      <c r="AP179" s="48" t="str" cm="1">
        <f t="array" ref="AP179">IFERROR(_xlfn.IFS(
AQ179="MPR ISSUE","TX ISSUE",
AQ179="BSS Hardware Issue","RAN ISSUE",
AQ179="Sites strategiques, MLL, Pylone, etc.","ENVTECH",
AQ179="AKTIVCO DEFAUT GE &amp; POWER Cabinet","POWER ISSUE",
AQ179="AKTIVCO Coupure ENEO &amp; Baisse de tension","POWER ISSUE",
AQ179="Coupure ENEO &amp; Baisse de tension","POWER ISSUE",
AQ179="Defaut GE &amp; POWER Cabinet","POWER ISSUE",
AQ179="Sharing","POWER ISSUE",
AQ179="Sites strategiques &amp; DataCenter","POWER ISSUE",
AQ179="Exclu","Exclu",
AQ179="SAT","TX ISSUE",
AQ179="SPARE-ISSUE","SPARE-ISSUE",
AQ179="Fiber CAmtel","TX ISSUE",
AQ179="Fiber AOF","TX ISSUE",
AQ179="Projet OCM (HUAWEI)","TRAVAUX-HUAWEI",
AQ179="Projet OCM (NOKIA)","TRAVAUX -NOKIA",
AQ179="ACCESS-ISSUE","ACCESS-ISSUE",
AQ179="Projet OCM (ZTE, NOKIA, autres projets)","TRAVAUX OCM",
AQ179="No root CAuse","No root cause",
AQ179="ODU HS","TX ISSUE",
AQ179="IP &amp; VLAN","TX ISSUE",
AQ179="Warehouse HUAWEI","SPARE-ISSUE",
AQ179="SPARE-HS","SPARE-ISSUE",
AQ179="Power Telco","RAN ISSUE",AQ179="no impacts","no impacts"
),"")</f>
        <v>ACCESS-ISSUE</v>
      </c>
      <c r="AQ179" s="67" t="s">
        <v>25</v>
      </c>
      <c r="AR179" s="48" t="str" cm="1">
        <f t="array" ref="AR179">IFERROR(_xlfn.IFS(
AQ179="MPR ISSUE","ACTIVE",
AQ179="BSS Hardware Issue","ACTIVE",
AQ179="Sites strategiques, MLL, Pylone, etc.","PASSIVE",
AQ179="AKTIVCO DEFAUT GE &amp; POWER Cabinet","PASSIVE",
AQ179="AKTIVCO Coupure ENEO &amp; Baisse de tension","PASSIVE",
AQ179="Coupure ENEO &amp; Baisse de tension","PASSIVE",
AQ179="Defaut GE &amp; POWER Cabinet","PASSIVE",
AQ179="Sharing","PASSIVE",
AQ179="Sites strategiques &amp; DataCenter","PASSIVE",
AQ179="Exclu","Exclu",
AQ179="SAT","ACTIVE",
AQ179="SPARE-ISSUE","SPARE-ISSUE",
AQ179="Fiber CAmtel","ACTIVE",
AQ179="Fiber AOF","ACTIVE",
AQ179="Projet OCM (HUAWEI)","PLANNED WORKS",
AQ179="Projet OCM (NOKIA)","PLANNED WORKS",
AQ179="ACCESS-ISSUE","ACCESS-ISSUE",
AQ179="Projet OCM (ZTE, NOKIA, autres projets)","PLANNED WORKS",
AQ179="No root CAuse","No root cause",
AQ179="ODU HS","ACTIVE",
AQ179="IP &amp; VLAN","ACTIVE",
AQ179="Warehouse HUAWEI","SPARE-ISSUE",
AQ179="SPARE-HS","SPARE-ISSUE",
AQ179="Power Telco","ACTIVE", AQ179="no impacts","no impacts"
),"")</f>
        <v>ACCESS-ISSUE</v>
      </c>
      <c r="AS179" s="92" t="s">
        <v>5728</v>
      </c>
      <c r="AT179" s="92" t="s">
        <v>1207</v>
      </c>
      <c r="AV179" s="17" t="s">
        <v>5537</v>
      </c>
      <c r="AW179" s="7" t="s">
        <v>5537</v>
      </c>
      <c r="AX179" s="6" t="s">
        <v>5537</v>
      </c>
      <c r="AY179" s="7"/>
      <c r="AZ179" s="3" t="s">
        <v>5537</v>
      </c>
      <c r="BA179" s="18" t="s">
        <v>5537</v>
      </c>
      <c r="BB179" s="18" t="s">
        <v>5537</v>
      </c>
      <c r="BC179" s="18" t="s">
        <v>5537</v>
      </c>
      <c r="BD179" s="18" t="s">
        <v>5537</v>
      </c>
      <c r="BE179" s="18" t="s">
        <v>5537</v>
      </c>
      <c r="BF179" s="18" t="s">
        <v>5537</v>
      </c>
      <c r="BG179" s="18" t="s">
        <v>6269</v>
      </c>
      <c r="BH179" s="18" t="s">
        <v>6269</v>
      </c>
      <c r="BI179" s="18" t="s">
        <v>6269</v>
      </c>
      <c r="BJ179" s="18" t="s">
        <v>5537</v>
      </c>
      <c r="BK179" s="18" t="s">
        <v>5537</v>
      </c>
      <c r="BL179" s="9" t="s">
        <v>5537</v>
      </c>
      <c r="BM179" s="14" t="s">
        <v>5537</v>
      </c>
      <c r="BN179" s="14" t="s">
        <v>5537</v>
      </c>
      <c r="BO179" s="14" t="str">
        <f>_xlfn.XLOOKUP(B179,'[4]cell downs 18042026 17h'!$B:$B,'[4]cell downs 18042026 17h'!$B:$B,"")</f>
        <v>EXN_172</v>
      </c>
      <c r="BP179" s="14" t="str">
        <f>_xlfn.XLOOKUP(B179,'[5]Cells Huawei 19042026 15h'!$B:$B,'[5]Cells Huawei 19042026 15h'!$B:$B,"")</f>
        <v/>
      </c>
      <c r="BQ179" s="9" t="str">
        <f>_xlfn.XLOOKUP(B179,'[6]cells down 19042026 9H40'!$B:$B,'[6]cells down 19042026 9H40'!$B:$B,"")</f>
        <v/>
      </c>
      <c r="BR179" s="9" t="s">
        <v>1207</v>
      </c>
      <c r="BS179" s="9" t="s">
        <v>5537</v>
      </c>
      <c r="BT179" s="108"/>
    </row>
    <row r="180" spans="1:72" s="9" customFormat="1" ht="30" customHeight="1" x14ac:dyDescent="0.35">
      <c r="A180" s="1" t="s">
        <v>1347</v>
      </c>
      <c r="B180" s="8" t="s">
        <v>1348</v>
      </c>
      <c r="C180" s="3" t="str">
        <f>_xlfn.XLOOKUP(B180,'[1]daily break down'!$D:$D,'[1]daily break down'!$E:$E,"")</f>
        <v>CENTRE</v>
      </c>
      <c r="D180" s="1" t="s">
        <v>357</v>
      </c>
      <c r="E180" s="1" t="s">
        <v>122</v>
      </c>
      <c r="F180" s="3" t="s">
        <v>69</v>
      </c>
      <c r="G180" s="1" t="s">
        <v>1349</v>
      </c>
      <c r="H180" s="33" t="str">
        <f>_xlfn.XLOOKUP(B180,[2]CALCULATION!$B:$B,[2]CALCULATION!$H:$H,"")</f>
        <v>NOKIA</v>
      </c>
      <c r="I180" s="28">
        <v>4.4587695793491038E-4</v>
      </c>
      <c r="J180" s="28">
        <v>0.58919964729349095</v>
      </c>
      <c r="K180" s="28">
        <v>7.6334135198458438E-3</v>
      </c>
      <c r="L180" s="28">
        <v>3.420768021276499E-2</v>
      </c>
      <c r="M180" s="28">
        <v>0.28693073997026541</v>
      </c>
      <c r="N180" s="28">
        <v>1.2769916075255298E-2</v>
      </c>
      <c r="O180" s="28">
        <v>3.0819015332460129</v>
      </c>
      <c r="P180" s="28">
        <v>3.0819015332460129</v>
      </c>
      <c r="Q180" s="28">
        <v>3.0819015332460129</v>
      </c>
      <c r="R180" s="28">
        <v>3.0819015332460129</v>
      </c>
      <c r="S180" s="93">
        <v>3.0819015332460129</v>
      </c>
      <c r="T180" s="93">
        <f>_xlfn.XLOOKUP(B180,'[3]Nur des jours'!$B:$B,'[3]Nur des jours'!$U:$U,"")</f>
        <v>3.0819015332460129</v>
      </c>
      <c r="U180" s="93">
        <v>3.0819015332460129</v>
      </c>
      <c r="V180" s="93">
        <v>3.0819015332460129</v>
      </c>
      <c r="W180" s="93">
        <v>3.0819015332460129</v>
      </c>
      <c r="X180" s="93">
        <v>3.0819015332460129</v>
      </c>
      <c r="Y180" s="93">
        <v>3.0819015332460129</v>
      </c>
      <c r="Z180" s="93">
        <v>3.0819015332460129</v>
      </c>
      <c r="AA180" s="93">
        <v>3.0819015332460129</v>
      </c>
      <c r="AB180" s="93">
        <v>3.0819015332460129</v>
      </c>
      <c r="AC180" s="93">
        <f>_xlfn.XLOOKUP(B180,'[3]Nur des jours'!$B:$B,'[3]Nur des jours'!$N:$N,"")</f>
        <v>3.0819015332460129</v>
      </c>
      <c r="AD180" s="93">
        <v>3.0819015332460129</v>
      </c>
      <c r="AE180" s="93">
        <v>3.0819015332460129</v>
      </c>
      <c r="AF180" s="93">
        <v>3.0819015332460129</v>
      </c>
      <c r="AG180" s="93"/>
      <c r="AH180" s="93">
        <v>3.0819015332460129</v>
      </c>
      <c r="AI180" s="93">
        <v>0</v>
      </c>
      <c r="AJ180" s="93">
        <v>9.1802074726888829</v>
      </c>
      <c r="AK180" s="93">
        <v>0</v>
      </c>
      <c r="AL180" s="93">
        <v>3.0819015332460129</v>
      </c>
      <c r="AM180" s="49" t="s">
        <v>5559</v>
      </c>
      <c r="AN180" s="49"/>
      <c r="AO180" s="48" t="str" cm="1">
        <f t="array" ref="AO180">IFERROR(_xlfn.IFS(
AQ180="MPR ISSUE","PDH",
AQ180="BSS Hardware Issue","BSS",
AQ180="Sites strategiques, MLL, Pylone, etc.","ENVTECH",
AQ180="AKTIVCO DEFAUT GE &amp; POWER Cabinet","AKTIVCO",
AQ180="AKTIVCO Coupure ENEO &amp; Baisse de tension","AKTIVCO GRID ONLY",
AQ180="Coupure ENEO &amp; Baisse de tension","IHS GRID ONLY",
AQ180="Defaut GE &amp; POWER Cabinet","IHS",
AQ180="Sharing","Partners",
AQ180="Sites strategiques &amp; DataCenter","SST &amp; DC",
AQ180="Exclu","Exclu",
AQ180="SAT","SAT",
AQ180="SPARE-ISSUE","SPARE-ISSUE",
AQ180="Fiber CAmtel","TRANS_FO_CAMTEL",
AQ180="Fiber AOF","Fiber AOF",
AQ180="Projet OCM (HUAWEI)","TRAVAUX-HUAWEI",
AQ180="Projet OCM (NOKIA)","TRAVAUX-NOKIA",
AQ180="ACCESS-ISSUE","ACCESS-ISSUE",
AQ180="Projet OCM (ZTE, NOKIA, autres projets)","TRAVAUX OCM",
AQ180="No root CAuse","No root cause",
AQ180="ODU HS","PDH",
AQ180="IP &amp; VLAN","PDH",
AQ180="Warehouse HUAWEI","SPARE-ISSUE",
AQ180="SPARE-HS","SPARE-ISSUE",
AQ180="Power Telco","BSS",AQ180="no impacts","no impacts"
),"")</f>
        <v>BSS</v>
      </c>
      <c r="AP180" s="48" t="str" cm="1">
        <f t="array" ref="AP180">IFERROR(_xlfn.IFS(
AQ180="MPR ISSUE","TX ISSUE",
AQ180="BSS Hardware Issue","RAN ISSUE",
AQ180="Sites strategiques, MLL, Pylone, etc.","ENVTECH",
AQ180="AKTIVCO DEFAUT GE &amp; POWER Cabinet","POWER ISSUE",
AQ180="AKTIVCO Coupure ENEO &amp; Baisse de tension","POWER ISSUE",
AQ180="Coupure ENEO &amp; Baisse de tension","POWER ISSUE",
AQ180="Defaut GE &amp; POWER Cabinet","POWER ISSUE",
AQ180="Sharing","POWER ISSUE",
AQ180="Sites strategiques &amp; DataCenter","POWER ISSUE",
AQ180="Exclu","Exclu",
AQ180="SAT","TX ISSUE",
AQ180="SPARE-ISSUE","SPARE-ISSUE",
AQ180="Fiber CAmtel","TX ISSUE",
AQ180="Fiber AOF","TX ISSUE",
AQ180="Projet OCM (HUAWEI)","TRAVAUX-HUAWEI",
AQ180="Projet OCM (NOKIA)","TRAVAUX -NOKIA",
AQ180="ACCESS-ISSUE","ACCESS-ISSUE",
AQ180="Projet OCM (ZTE, NOKIA, autres projets)","TRAVAUX OCM",
AQ180="No root CAuse","No root cause",
AQ180="ODU HS","TX ISSUE",
AQ180="IP &amp; VLAN","TX ISSUE",
AQ180="Warehouse HUAWEI","SPARE-ISSUE",
AQ180="SPARE-HS","SPARE-ISSUE",
AQ180="Power Telco","RAN ISSUE",AQ180="no impacts","no impacts"
),"")</f>
        <v>RAN ISSUE</v>
      </c>
      <c r="AQ180" s="67" t="s">
        <v>5320</v>
      </c>
      <c r="AR180" s="48" t="str" cm="1">
        <f t="array" ref="AR180">IFERROR(_xlfn.IFS(
AQ180="MPR ISSUE","ACTIVE",
AQ180="BSS Hardware Issue","ACTIVE",
AQ180="Sites strategiques, MLL, Pylone, etc.","PASSIVE",
AQ180="AKTIVCO DEFAUT GE &amp; POWER Cabinet","PASSIVE",
AQ180="AKTIVCO Coupure ENEO &amp; Baisse de tension","PASSIVE",
AQ180="Coupure ENEO &amp; Baisse de tension","PASSIVE",
AQ180="Defaut GE &amp; POWER Cabinet","PASSIVE",
AQ180="Sharing","PASSIVE",
AQ180="Sites strategiques &amp; DataCenter","PASSIVE",
AQ180="Exclu","Exclu",
AQ180="SAT","ACTIVE",
AQ180="SPARE-ISSUE","SPARE-ISSUE",
AQ180="Fiber CAmtel","ACTIVE",
AQ180="Fiber AOF","ACTIVE",
AQ180="Projet OCM (HUAWEI)","PLANNED WORKS",
AQ180="Projet OCM (NOKIA)","PLANNED WORKS",
AQ180="ACCESS-ISSUE","ACCESS-ISSUE",
AQ180="Projet OCM (ZTE, NOKIA, autres projets)","PLANNED WORKS",
AQ180="No root CAuse","No root cause",
AQ180="ODU HS","ACTIVE",
AQ180="IP &amp; VLAN","ACTIVE",
AQ180="Warehouse HUAWEI","SPARE-ISSUE",
AQ180="SPARE-HS","SPARE-ISSUE",
AQ180="Power Telco","ACTIVE", AQ180="no impacts","no impacts"
),"")</f>
        <v>ACTIVE</v>
      </c>
      <c r="AS180" s="92" t="s">
        <v>6038</v>
      </c>
      <c r="AT180" s="98" t="s">
        <v>1348</v>
      </c>
      <c r="AV180" s="17" t="s">
        <v>5537</v>
      </c>
      <c r="AW180" s="7" t="s">
        <v>6129</v>
      </c>
      <c r="AX180" s="6" t="s">
        <v>6399</v>
      </c>
      <c r="AY180" s="7"/>
      <c r="AZ180" s="3" t="s">
        <v>5537</v>
      </c>
      <c r="BA180" s="18" t="s">
        <v>5537</v>
      </c>
      <c r="BB180" s="18" t="s">
        <v>5537</v>
      </c>
      <c r="BC180" s="18" t="s">
        <v>5537</v>
      </c>
      <c r="BD180" s="18" t="s">
        <v>5537</v>
      </c>
      <c r="BE180" s="18" t="s">
        <v>5537</v>
      </c>
      <c r="BF180" s="18" t="s">
        <v>5537</v>
      </c>
      <c r="BG180" s="18" t="s">
        <v>5537</v>
      </c>
      <c r="BH180" s="18" t="s">
        <v>5537</v>
      </c>
      <c r="BI180" s="18" t="s">
        <v>5537</v>
      </c>
      <c r="BJ180" s="18" t="s">
        <v>6270</v>
      </c>
      <c r="BK180" s="18" t="s">
        <v>6271</v>
      </c>
      <c r="BL180" s="9" t="s">
        <v>5537</v>
      </c>
      <c r="BM180" s="14" t="s">
        <v>6448</v>
      </c>
      <c r="BN180" s="14" t="s">
        <v>5537</v>
      </c>
      <c r="BO180" s="14" t="str">
        <f>_xlfn.XLOOKUP(B180,'[4]cell downs 18042026 17h'!$B:$B,'[4]cell downs 18042026 17h'!$B:$B,"")</f>
        <v/>
      </c>
      <c r="BP180" s="14" t="str">
        <f>_xlfn.XLOOKUP(B180,'[5]Cells Huawei 19042026 15h'!$B:$B,'[5]Cells Huawei 19042026 15h'!$B:$B,"")</f>
        <v/>
      </c>
      <c r="BQ180" s="9" t="str">
        <f>_xlfn.XLOOKUP(B180,'[6]cells down 19042026 9H40'!$B:$B,'[6]cells down 19042026 9H40'!$B:$B,"")</f>
        <v/>
      </c>
      <c r="BR180" s="9" t="s">
        <v>5537</v>
      </c>
      <c r="BS180" s="9" t="s">
        <v>12</v>
      </c>
      <c r="BT180" s="108"/>
    </row>
    <row r="181" spans="1:72" s="9" customFormat="1" x14ac:dyDescent="0.35">
      <c r="A181" s="1" t="s">
        <v>1261</v>
      </c>
      <c r="B181" s="8" t="s">
        <v>1262</v>
      </c>
      <c r="C181" s="3" t="str">
        <f>_xlfn.XLOOKUP(B181,'[1]daily break down'!$D:$D,'[1]daily break down'!$E:$E,"")</f>
        <v>CENTRE</v>
      </c>
      <c r="D181" s="1" t="s">
        <v>21</v>
      </c>
      <c r="E181" s="1" t="s">
        <v>30</v>
      </c>
      <c r="F181" s="3" t="s">
        <v>69</v>
      </c>
      <c r="G181" s="1" t="s">
        <v>502</v>
      </c>
      <c r="H181" s="33" t="str">
        <f>_xlfn.XLOOKUP(B181,[2]CALCULATION!$B:$B,[2]CALCULATION!$H:$H,"")</f>
        <v>NOKIA</v>
      </c>
      <c r="I181" s="28">
        <v>0</v>
      </c>
      <c r="J181" s="28">
        <v>0</v>
      </c>
      <c r="K181" s="28">
        <v>0</v>
      </c>
      <c r="L181" s="28">
        <v>0</v>
      </c>
      <c r="M181" s="28">
        <v>0</v>
      </c>
      <c r="N181" s="28">
        <v>0</v>
      </c>
      <c r="O181" s="28">
        <v>0</v>
      </c>
      <c r="P181" s="28">
        <v>0</v>
      </c>
      <c r="Q181" s="28">
        <v>0</v>
      </c>
      <c r="R181" s="28">
        <v>0</v>
      </c>
      <c r="S181" s="93">
        <v>0</v>
      </c>
      <c r="T181" s="93">
        <f>_xlfn.XLOOKUP(B181,'[3]Nur des jours'!$B:$B,'[3]Nur des jours'!$U:$U,"")</f>
        <v>0</v>
      </c>
      <c r="U181" s="93">
        <v>0</v>
      </c>
      <c r="V181" s="93">
        <v>5.199226210667357E-2</v>
      </c>
      <c r="W181" s="93">
        <v>2.5593337385463138E-2</v>
      </c>
      <c r="X181" s="93">
        <v>2.1492513152158416E-2</v>
      </c>
      <c r="Y181" s="93">
        <v>5.8142355314710736E-2</v>
      </c>
      <c r="Z181" s="93">
        <v>0</v>
      </c>
      <c r="AA181" s="93">
        <v>0</v>
      </c>
      <c r="AB181" s="93">
        <v>0</v>
      </c>
      <c r="AC181" s="93">
        <f>_xlfn.XLOOKUP(B181,'[3]Nur des jours'!$B:$B,'[3]Nur des jours'!$N:$N,"")</f>
        <v>0</v>
      </c>
      <c r="AD181" s="93">
        <v>0</v>
      </c>
      <c r="AE181" s="93">
        <v>0</v>
      </c>
      <c r="AF181" s="93">
        <v>1.3644624532283043E-2</v>
      </c>
      <c r="AG181" s="93"/>
      <c r="AH181" s="93">
        <v>3.0819015332460129</v>
      </c>
      <c r="AI181" s="93">
        <v>0</v>
      </c>
      <c r="AJ181" s="93">
        <v>9.1802074726888829</v>
      </c>
      <c r="AK181" s="93">
        <v>0</v>
      </c>
      <c r="AL181" s="93">
        <v>3.0819015332460129</v>
      </c>
      <c r="AM181" s="49" t="s">
        <v>5559</v>
      </c>
      <c r="AN181" s="49"/>
      <c r="AO181" s="48" t="str" cm="1">
        <f t="array" ref="AO181">IFERROR(_xlfn.IFS(
AQ181="MPR ISSUE","PDH",
AQ181="BSS Hardware Issue","BSS",
AQ181="Sites strategiques, MLL, Pylone, etc.","ENVTECH",
AQ181="AKTIVCO DEFAUT GE &amp; POWER Cabinet","AKTIVCO",
AQ181="AKTIVCO Coupure ENEO &amp; Baisse de tension","AKTIVCO GRID ONLY",
AQ181="Coupure ENEO &amp; Baisse de tension","IHS GRID ONLY",
AQ181="Defaut GE &amp; POWER Cabinet","IHS",
AQ181="Sharing","Partners",
AQ181="Sites strategiques &amp; DataCenter","SST &amp; DC",
AQ181="Exclu","Exclu",
AQ181="SAT","SAT",
AQ181="SPARE-ISSUE","SPARE-ISSUE",
AQ181="Fiber CAmtel","TRANS_FO_CAMTEL",
AQ181="Fiber AOF","Fiber AOF",
AQ181="Projet OCM (HUAWEI)","TRAVAUX-HUAWEI",
AQ181="Projet OCM (NOKIA)","TRAVAUX-NOKIA",
AQ181="ACCESS-ISSUE","ACCESS-ISSUE",
AQ181="Projet OCM (ZTE, NOKIA, autres projets)","TRAVAUX OCM",
AQ181="No root CAuse","No root cause",
AQ181="ODU HS","PDH",
AQ181="IP &amp; VLAN","PDH",
AQ181="Warehouse HUAWEI","SPARE-ISSUE",
AQ181="SPARE-HS","SPARE-ISSUE",
AQ181="Power Telco","BSS",AQ181="no impacts","no impacts"
),"")</f>
        <v>SPARE-ISSUE</v>
      </c>
      <c r="AP181" s="48" t="str" cm="1">
        <f t="array" ref="AP181">IFERROR(_xlfn.IFS(
AQ181="MPR ISSUE","TX ISSUE",
AQ181="BSS Hardware Issue","RAN ISSUE",
AQ181="Sites strategiques, MLL, Pylone, etc.","ENVTECH",
AQ181="AKTIVCO DEFAUT GE &amp; POWER Cabinet","POWER ISSUE",
AQ181="AKTIVCO Coupure ENEO &amp; Baisse de tension","POWER ISSUE",
AQ181="Coupure ENEO &amp; Baisse de tension","POWER ISSUE",
AQ181="Defaut GE &amp; POWER Cabinet","POWER ISSUE",
AQ181="Sharing","POWER ISSUE",
AQ181="Sites strategiques &amp; DataCenter","POWER ISSUE",
AQ181="Exclu","Exclu",
AQ181="SAT","TX ISSUE",
AQ181="SPARE-ISSUE","SPARE-ISSUE",
AQ181="Fiber CAmtel","TX ISSUE",
AQ181="Fiber AOF","TX ISSUE",
AQ181="Projet OCM (HUAWEI)","TRAVAUX-HUAWEI",
AQ181="Projet OCM (NOKIA)","TRAVAUX -NOKIA",
AQ181="ACCESS-ISSUE","ACCESS-ISSUE",
AQ181="Projet OCM (ZTE, NOKIA, autres projets)","TRAVAUX OCM",
AQ181="No root CAuse","No root cause",
AQ181="ODU HS","TX ISSUE",
AQ181="IP &amp; VLAN","TX ISSUE",
AQ181="Warehouse HUAWEI","SPARE-ISSUE",
AQ181="SPARE-HS","SPARE-ISSUE",
AQ181="Power Telco","RAN ISSUE",AQ181="no impacts","no impacts"
),"")</f>
        <v>SPARE-ISSUE</v>
      </c>
      <c r="AQ181" s="67" t="s">
        <v>5354</v>
      </c>
      <c r="AR181" s="48" t="str" cm="1">
        <f t="array" ref="AR181">IFERROR(_xlfn.IFS(
AQ181="MPR ISSUE","ACTIVE",
AQ181="BSS Hardware Issue","ACTIVE",
AQ181="Sites strategiques, MLL, Pylone, etc.","PASSIVE",
AQ181="AKTIVCO DEFAUT GE &amp; POWER Cabinet","PASSIVE",
AQ181="AKTIVCO Coupure ENEO &amp; Baisse de tension","PASSIVE",
AQ181="Coupure ENEO &amp; Baisse de tension","PASSIVE",
AQ181="Defaut GE &amp; POWER Cabinet","PASSIVE",
AQ181="Sharing","PASSIVE",
AQ181="Sites strategiques &amp; DataCenter","PASSIVE",
AQ181="Exclu","Exclu",
AQ181="SAT","ACTIVE",
AQ181="SPARE-ISSUE","SPARE-ISSUE",
AQ181="Fiber CAmtel","ACTIVE",
AQ181="Fiber AOF","ACTIVE",
AQ181="Projet OCM (HUAWEI)","PLANNED WORKS",
AQ181="Projet OCM (NOKIA)","PLANNED WORKS",
AQ181="ACCESS-ISSUE","ACCESS-ISSUE",
AQ181="Projet OCM (ZTE, NOKIA, autres projets)","PLANNED WORKS",
AQ181="No root CAuse","No root cause",
AQ181="ODU HS","ACTIVE",
AQ181="IP &amp; VLAN","ACTIVE",
AQ181="Warehouse HUAWEI","SPARE-ISSUE",
AQ181="SPARE-HS","SPARE-ISSUE",
AQ181="Power Telco","ACTIVE", AQ181="no impacts","no impacts"
),"")</f>
        <v>SPARE-ISSUE</v>
      </c>
      <c r="AS181" s="92" t="s">
        <v>6047</v>
      </c>
      <c r="AT181" s="98" t="s">
        <v>1262</v>
      </c>
      <c r="AV181" s="17" t="s">
        <v>5537</v>
      </c>
      <c r="AW181" s="7" t="s">
        <v>6130</v>
      </c>
      <c r="AX181" s="6" t="s">
        <v>6399</v>
      </c>
      <c r="AY181" s="7"/>
      <c r="AZ181" s="3" t="s">
        <v>5537</v>
      </c>
      <c r="BA181" s="18" t="s">
        <v>5537</v>
      </c>
      <c r="BB181" s="18" t="s">
        <v>5537</v>
      </c>
      <c r="BC181" s="18" t="s">
        <v>5537</v>
      </c>
      <c r="BD181" s="18" t="s">
        <v>5537</v>
      </c>
      <c r="BE181" s="18" t="s">
        <v>5537</v>
      </c>
      <c r="BF181" s="18" t="s">
        <v>5537</v>
      </c>
      <c r="BG181" s="18" t="s">
        <v>5537</v>
      </c>
      <c r="BH181" s="18" t="s">
        <v>5537</v>
      </c>
      <c r="BI181" s="18" t="s">
        <v>5537</v>
      </c>
      <c r="BJ181" s="18" t="s">
        <v>6272</v>
      </c>
      <c r="BK181" s="18" t="s">
        <v>6273</v>
      </c>
      <c r="BL181" s="9" t="s">
        <v>5537</v>
      </c>
      <c r="BM181" s="14" t="s">
        <v>6448</v>
      </c>
      <c r="BN181" s="14" t="s">
        <v>5537</v>
      </c>
      <c r="BO181" s="14" t="str">
        <f>_xlfn.XLOOKUP(B181,'[4]cell downs 18042026 17h'!$B:$B,'[4]cell downs 18042026 17h'!$B:$B,"")</f>
        <v/>
      </c>
      <c r="BP181" s="14" t="str">
        <f>_xlfn.XLOOKUP(B181,'[5]Cells Huawei 19042026 15h'!$B:$B,'[5]Cells Huawei 19042026 15h'!$B:$B,"")</f>
        <v/>
      </c>
      <c r="BQ181" s="9" t="str">
        <f>_xlfn.XLOOKUP(B181,'[6]cells down 19042026 9H40'!$B:$B,'[6]cells down 19042026 9H40'!$B:$B,"")</f>
        <v/>
      </c>
      <c r="BR181" s="9" t="s">
        <v>5537</v>
      </c>
      <c r="BS181" s="9" t="s">
        <v>12</v>
      </c>
      <c r="BT181" s="108"/>
    </row>
    <row r="182" spans="1:72" s="9" customFormat="1" x14ac:dyDescent="0.35">
      <c r="A182" s="1" t="s">
        <v>474</v>
      </c>
      <c r="B182" s="8" t="s">
        <v>475</v>
      </c>
      <c r="C182" s="3" t="str">
        <f>_xlfn.XLOOKUP(B182,'[1]daily break down'!$D:$D,'[1]daily break down'!$E:$E,"")</f>
        <v>SUD-OUEST</v>
      </c>
      <c r="D182" s="1" t="s">
        <v>11</v>
      </c>
      <c r="E182" s="1" t="s">
        <v>12</v>
      </c>
      <c r="F182" s="3" t="s">
        <v>13</v>
      </c>
      <c r="G182" s="1" t="s">
        <v>474</v>
      </c>
      <c r="H182" s="33" t="str">
        <f>_xlfn.XLOOKUP(B182,[2]CALCULATION!$B:$B,[2]CALCULATION!$H:$H,"")</f>
        <v>NOKIA</v>
      </c>
      <c r="I182" s="28">
        <v>3.115747412819406</v>
      </c>
      <c r="J182" s="28">
        <v>3.1156752706671726</v>
      </c>
      <c r="K182" s="28">
        <v>3.115639199591056</v>
      </c>
      <c r="L182" s="28">
        <v>3.1157113417432898</v>
      </c>
      <c r="M182" s="28">
        <v>3.1156752706671726</v>
      </c>
      <c r="N182" s="28">
        <v>3.115747412819406</v>
      </c>
      <c r="O182" s="28">
        <v>3.1156752706671726</v>
      </c>
      <c r="P182" s="28">
        <v>3.1157834838955232</v>
      </c>
      <c r="Q182" s="28">
        <v>3.1156752706671726</v>
      </c>
      <c r="R182" s="28">
        <v>3.115747412819406</v>
      </c>
      <c r="S182" s="93">
        <v>3.115747412819406</v>
      </c>
      <c r="T182" s="93">
        <f>_xlfn.XLOOKUP(B182,'[3]Nur des jours'!$B:$B,'[3]Nur des jours'!$U:$U,"")</f>
        <v>3.0810454494867776</v>
      </c>
      <c r="U182" s="93">
        <v>3.1157113417432898</v>
      </c>
      <c r="V182" s="93">
        <v>3.0809741091735079</v>
      </c>
      <c r="W182" s="93">
        <v>3.0810454494867776</v>
      </c>
      <c r="X182" s="93">
        <v>3.081009779330143</v>
      </c>
      <c r="Y182" s="93">
        <v>3.0810811196434127</v>
      </c>
      <c r="Z182" s="93">
        <v>3.0811167898000473</v>
      </c>
      <c r="AA182" s="93">
        <v>3.0811167898000473</v>
      </c>
      <c r="AB182" s="93">
        <v>3.0811167898000473</v>
      </c>
      <c r="AC182" s="93">
        <f>_xlfn.XLOOKUP(B182,'[3]Nur des jours'!$B:$B,'[3]Nur des jours'!$N:$N,"")</f>
        <v>3.081009779330143</v>
      </c>
      <c r="AD182" s="93">
        <v>3.081009779330143</v>
      </c>
      <c r="AE182" s="93">
        <v>3.0810454494867776</v>
      </c>
      <c r="AF182" s="93">
        <v>3.0809384390168733</v>
      </c>
      <c r="AG182" s="93"/>
      <c r="AH182" s="93">
        <v>3.0810811196434127</v>
      </c>
      <c r="AI182" s="93">
        <v>21.576212286528463</v>
      </c>
      <c r="AJ182" s="93">
        <v>0</v>
      </c>
      <c r="AK182" s="93">
        <v>0</v>
      </c>
      <c r="AL182" s="93">
        <v>3.0810811196434127</v>
      </c>
      <c r="AM182" s="49" t="s">
        <v>5598</v>
      </c>
      <c r="AN182" s="49"/>
      <c r="AO182" s="48" t="str" cm="1">
        <f t="array" ref="AO182">IFERROR(_xlfn.IFS(
AQ182="MPR ISSUE","PDH",
AQ182="BSS Hardware Issue","BSS",
AQ182="Sites strategiques, MLL, Pylone, etc.","ENVTECH",
AQ182="AKTIVCO DEFAUT GE &amp; POWER Cabinet","AKTIVCO",
AQ182="AKTIVCO Coupure ENEO &amp; Baisse de tension","AKTIVCO GRID ONLY",
AQ182="Coupure ENEO &amp; Baisse de tension","IHS GRID ONLY",
AQ182="Defaut GE &amp; POWER Cabinet","IHS",
AQ182="Sharing","Partners",
AQ182="Sites strategiques &amp; DataCenter","SST &amp; DC",
AQ182="Exclu","Exclu",
AQ182="SAT","SAT",
AQ182="SPARE-ISSUE","SPARE-ISSUE",
AQ182="Fiber CAmtel","TRANS_FO_CAMTEL",
AQ182="Fiber AOF","Fiber AOF",
AQ182="Projet OCM (HUAWEI)","TRAVAUX-HUAWEI",
AQ182="Projet OCM (NOKIA)","TRAVAUX-NOKIA",
AQ182="ACCESS-ISSUE","ACCESS-ISSUE",
AQ182="Projet OCM (ZTE, NOKIA, autres projets)","TRAVAUX OCM",
AQ182="No root CAuse","No root cause",
AQ182="ODU HS","PDH",
AQ182="IP &amp; VLAN","PDH",
AQ182="Warehouse HUAWEI","SPARE-ISSUE",
AQ182="SPARE-HS","SPARE-ISSUE",
AQ182="Power Telco","BSS",AQ182="no impacts","no impacts"
),"")</f>
        <v>Exclu</v>
      </c>
      <c r="AP182" s="48" t="str" cm="1">
        <f t="array" ref="AP182">IFERROR(_xlfn.IFS(
AQ182="MPR ISSUE","TX ISSUE",
AQ182="BSS Hardware Issue","RAN ISSUE",
AQ182="Sites strategiques, MLL, Pylone, etc.","ENVTECH",
AQ182="AKTIVCO DEFAUT GE &amp; POWER Cabinet","POWER ISSUE",
AQ182="AKTIVCO Coupure ENEO &amp; Baisse de tension","POWER ISSUE",
AQ182="Coupure ENEO &amp; Baisse de tension","POWER ISSUE",
AQ182="Defaut GE &amp; POWER Cabinet","POWER ISSUE",
AQ182="Sharing","POWER ISSUE",
AQ182="Sites strategiques &amp; DataCenter","POWER ISSUE",
AQ182="Exclu","Exclu",
AQ182="SAT","TX ISSUE",
AQ182="SPARE-ISSUE","SPARE-ISSUE",
AQ182="Fiber CAmtel","TX ISSUE",
AQ182="Fiber AOF","TX ISSUE",
AQ182="Projet OCM (HUAWEI)","TRAVAUX-HUAWEI",
AQ182="Projet OCM (NOKIA)","TRAVAUX -NOKIA",
AQ182="ACCESS-ISSUE","ACCESS-ISSUE",
AQ182="Projet OCM (ZTE, NOKIA, autres projets)","TRAVAUX OCM",
AQ182="No root CAuse","No root cause",
AQ182="ODU HS","TX ISSUE",
AQ182="IP &amp; VLAN","TX ISSUE",
AQ182="Warehouse HUAWEI","SPARE-ISSUE",
AQ182="SPARE-HS","SPARE-ISSUE",
AQ182="Power Telco","RAN ISSUE",AQ182="no impacts","no impacts"
),"")</f>
        <v>Exclu</v>
      </c>
      <c r="AQ182" s="67" t="s">
        <v>5598</v>
      </c>
      <c r="AR182" s="48" t="str" cm="1">
        <f t="array" ref="AR182">IFERROR(_xlfn.IFS(
AQ182="MPR ISSUE","ACTIVE",
AQ182="BSS Hardware Issue","ACTIVE",
AQ182="Sites strategiques, MLL, Pylone, etc.","PASSIVE",
AQ182="AKTIVCO DEFAUT GE &amp; POWER Cabinet","PASSIVE",
AQ182="AKTIVCO Coupure ENEO &amp; Baisse de tension","PASSIVE",
AQ182="Coupure ENEO &amp; Baisse de tension","PASSIVE",
AQ182="Defaut GE &amp; POWER Cabinet","PASSIVE",
AQ182="Sharing","PASSIVE",
AQ182="Sites strategiques &amp; DataCenter","PASSIVE",
AQ182="Exclu","Exclu",
AQ182="SAT","ACTIVE",
AQ182="SPARE-ISSUE","SPARE-ISSUE",
AQ182="Fiber CAmtel","ACTIVE",
AQ182="Fiber AOF","ACTIVE",
AQ182="Projet OCM (HUAWEI)","PLANNED WORKS",
AQ182="Projet OCM (NOKIA)","PLANNED WORKS",
AQ182="ACCESS-ISSUE","ACCESS-ISSUE",
AQ182="Projet OCM (ZTE, NOKIA, autres projets)","PLANNED WORKS",
AQ182="No root CAuse","No root cause",
AQ182="ODU HS","ACTIVE",
AQ182="IP &amp; VLAN","ACTIVE",
AQ182="Warehouse HUAWEI","SPARE-ISSUE",
AQ182="SPARE-HS","SPARE-ISSUE",
AQ182="Power Telco","ACTIVE", AQ182="no impacts","no impacts"
),"")</f>
        <v>Exclu</v>
      </c>
      <c r="AS182" s="92" t="s">
        <v>5537</v>
      </c>
      <c r="AT182" s="98" t="s">
        <v>475</v>
      </c>
      <c r="AV182" s="17" t="s">
        <v>5537</v>
      </c>
      <c r="AW182" s="7" t="s">
        <v>5537</v>
      </c>
      <c r="AX182" s="6" t="s">
        <v>5537</v>
      </c>
      <c r="AY182" s="7"/>
      <c r="AZ182" s="3" t="s">
        <v>5537</v>
      </c>
      <c r="BA182" s="18" t="s">
        <v>5537</v>
      </c>
      <c r="BB182" s="18" t="s">
        <v>5537</v>
      </c>
      <c r="BC182" s="18" t="s">
        <v>5537</v>
      </c>
      <c r="BD182" s="18" t="s">
        <v>5537</v>
      </c>
      <c r="BE182" s="18" t="s">
        <v>5537</v>
      </c>
      <c r="BF182" s="18" t="s">
        <v>5537</v>
      </c>
      <c r="BG182" s="18" t="s">
        <v>5537</v>
      </c>
      <c r="BH182" s="18" t="s">
        <v>5537</v>
      </c>
      <c r="BI182" s="18" t="s">
        <v>5537</v>
      </c>
      <c r="BJ182" s="18" t="s">
        <v>5537</v>
      </c>
      <c r="BK182" s="18" t="s">
        <v>5537</v>
      </c>
      <c r="BL182" s="9" t="s">
        <v>5537</v>
      </c>
      <c r="BM182" s="14" t="s">
        <v>5537</v>
      </c>
      <c r="BN182" s="14" t="s">
        <v>5537</v>
      </c>
      <c r="BO182" s="14" t="str">
        <f>_xlfn.XLOOKUP(B182,'[4]cell downs 18042026 17h'!$B:$B,'[4]cell downs 18042026 17h'!$B:$B,"")</f>
        <v/>
      </c>
      <c r="BP182" s="14" t="str">
        <f>_xlfn.XLOOKUP(B182,'[5]Cells Huawei 19042026 15h'!$B:$B,'[5]Cells Huawei 19042026 15h'!$B:$B,"")</f>
        <v/>
      </c>
      <c r="BQ182" s="9" t="str">
        <f>_xlfn.XLOOKUP(B182,'[6]cells down 19042026 9H40'!$B:$B,'[6]cells down 19042026 9H40'!$B:$B,"")</f>
        <v/>
      </c>
      <c r="BR182" s="9" t="s">
        <v>475</v>
      </c>
      <c r="BS182" s="9" t="s">
        <v>594</v>
      </c>
      <c r="BT182" s="108"/>
    </row>
    <row r="183" spans="1:72" s="9" customFormat="1" ht="26.5" customHeight="1" x14ac:dyDescent="0.35">
      <c r="A183" s="1" t="s">
        <v>336</v>
      </c>
      <c r="B183" s="8" t="s">
        <v>337</v>
      </c>
      <c r="C183" s="3" t="str">
        <f>_xlfn.XLOOKUP(B183,'[1]daily break down'!$D:$D,'[1]daily break down'!$E:$E,"")</f>
        <v>SUD-OUEST</v>
      </c>
      <c r="D183" s="1" t="s">
        <v>11</v>
      </c>
      <c r="E183" s="1" t="s">
        <v>12</v>
      </c>
      <c r="F183" s="3" t="s">
        <v>13</v>
      </c>
      <c r="G183" s="1" t="s">
        <v>14</v>
      </c>
      <c r="H183" s="32" t="str">
        <f>_xlfn.XLOOKUP(B183,[2]CALCULATION!$B:$B,[2]CALCULATION!$H:$H,"")</f>
        <v>Huawei</v>
      </c>
      <c r="I183" s="28">
        <v>0</v>
      </c>
      <c r="J183" s="28">
        <v>1.2405010372881551</v>
      </c>
      <c r="K183" s="28">
        <v>18.533054107347194</v>
      </c>
      <c r="L183" s="28">
        <v>8.9175391586979543E-5</v>
      </c>
      <c r="M183" s="28">
        <v>0</v>
      </c>
      <c r="N183" s="28">
        <v>2.8479053057217789</v>
      </c>
      <c r="O183" s="28">
        <v>0</v>
      </c>
      <c r="P183" s="28">
        <v>0</v>
      </c>
      <c r="Q183" s="28">
        <v>0</v>
      </c>
      <c r="R183" s="28">
        <v>14.895144007556361</v>
      </c>
      <c r="S183" s="93">
        <v>3.5292944728378886</v>
      </c>
      <c r="T183" s="93">
        <f>_xlfn.XLOOKUP(B183,'[3]Nur des jours'!$B:$B,'[3]Nur des jours'!$U:$U,"")</f>
        <v>0</v>
      </c>
      <c r="U183" s="93">
        <v>0</v>
      </c>
      <c r="V183" s="93">
        <v>0</v>
      </c>
      <c r="W183" s="93">
        <v>0</v>
      </c>
      <c r="X183" s="93">
        <v>0</v>
      </c>
      <c r="Y183" s="93">
        <v>8.2661664283900222</v>
      </c>
      <c r="Z183" s="93">
        <v>0</v>
      </c>
      <c r="AA183" s="93">
        <v>0</v>
      </c>
      <c r="AB183" s="93">
        <v>0</v>
      </c>
      <c r="AC183" s="93">
        <f>_xlfn.XLOOKUP(B183,'[3]Nur des jours'!$B:$B,'[3]Nur des jours'!$N:$N,"")</f>
        <v>0</v>
      </c>
      <c r="AD183" s="93">
        <v>0</v>
      </c>
      <c r="AE183" s="93">
        <v>0</v>
      </c>
      <c r="AF183" s="93">
        <v>0</v>
      </c>
      <c r="AG183" s="93"/>
      <c r="AH183" s="93">
        <v>3.0773000830401243</v>
      </c>
      <c r="AI183" s="93">
        <v>1.7991209348984247</v>
      </c>
      <c r="AJ183" s="93">
        <v>2.3012676336485209</v>
      </c>
      <c r="AK183" s="93">
        <v>3.9268813462123537</v>
      </c>
      <c r="AL183" s="93">
        <v>3.0773000830401243</v>
      </c>
      <c r="AM183" s="49" t="s">
        <v>5559</v>
      </c>
      <c r="AN183" s="49"/>
      <c r="AO183" s="48" t="str" cm="1">
        <f t="array" ref="AO183">IFERROR(_xlfn.IFS(
AQ183="MPR ISSUE","PDH",
AQ183="BSS Hardware Issue","BSS",
AQ183="Sites strategiques, MLL, Pylone, etc.","ENVTECH",
AQ183="AKTIVCO DEFAUT GE &amp; POWER Cabinet","AKTIVCO",
AQ183="AKTIVCO Coupure ENEO &amp; Baisse de tension","AKTIVCO GRID ONLY",
AQ183="Coupure ENEO &amp; Baisse de tension","IHS GRID ONLY",
AQ183="Defaut GE &amp; POWER Cabinet","IHS",
AQ183="Sharing","Partners",
AQ183="Sites strategiques &amp; DataCenter","SST &amp; DC",
AQ183="Exclu","Exclu",
AQ183="SAT","SAT",
AQ183="SPARE-ISSUE","SPARE-ISSUE",
AQ183="Fiber CAmtel","TRANS_FO_CAMTEL",
AQ183="Fiber AOF","Fiber AOF",
AQ183="Projet OCM (HUAWEI)","TRAVAUX-HUAWEI",
AQ183="Projet OCM (NOKIA)","TRAVAUX-NOKIA",
AQ183="ACCESS-ISSUE","ACCESS-ISSUE",
AQ183="Projet OCM (ZTE, NOKIA, autres projets)","TRAVAUX OCM",
AQ183="No root CAuse","No root cause",
AQ183="ODU HS","PDH",
AQ183="IP &amp; VLAN","PDH",
AQ183="Warehouse HUAWEI","SPARE-ISSUE",
AQ183="SPARE-HS","SPARE-ISSUE",
AQ183="Power Telco","BSS",AQ183="no impacts","no impacts"
),"")</f>
        <v>No root cause</v>
      </c>
      <c r="AP183" s="48" t="str" cm="1">
        <f t="array" ref="AP183">IFERROR(_xlfn.IFS(
AQ183="MPR ISSUE","TX ISSUE",
AQ183="BSS Hardware Issue","RAN ISSUE",
AQ183="Sites strategiques, MLL, Pylone, etc.","ENVTECH",
AQ183="AKTIVCO DEFAUT GE &amp; POWER Cabinet","POWER ISSUE",
AQ183="AKTIVCO Coupure ENEO &amp; Baisse de tension","POWER ISSUE",
AQ183="Coupure ENEO &amp; Baisse de tension","POWER ISSUE",
AQ183="Defaut GE &amp; POWER Cabinet","POWER ISSUE",
AQ183="Sharing","POWER ISSUE",
AQ183="Sites strategiques &amp; DataCenter","POWER ISSUE",
AQ183="Exclu","Exclu",
AQ183="SAT","TX ISSUE",
AQ183="SPARE-ISSUE","SPARE-ISSUE",
AQ183="Fiber CAmtel","TX ISSUE",
AQ183="Fiber AOF","TX ISSUE",
AQ183="Projet OCM (HUAWEI)","TRAVAUX-HUAWEI",
AQ183="Projet OCM (NOKIA)","TRAVAUX -NOKIA",
AQ183="ACCESS-ISSUE","ACCESS-ISSUE",
AQ183="Projet OCM (ZTE, NOKIA, autres projets)","TRAVAUX OCM",
AQ183="No root CAuse","No root cause",
AQ183="ODU HS","TX ISSUE",
AQ183="IP &amp; VLAN","TX ISSUE",
AQ183="Warehouse HUAWEI","SPARE-ISSUE",
AQ183="SPARE-HS","SPARE-ISSUE",
AQ183="Power Telco","RAN ISSUE",AQ183="no impacts","no impacts"
),"")</f>
        <v>No root cause</v>
      </c>
      <c r="AQ183" s="67" t="s">
        <v>5344</v>
      </c>
      <c r="AR183" s="48" t="str" cm="1">
        <f t="array" ref="AR183">IFERROR(_xlfn.IFS(
AQ183="MPR ISSUE","ACTIVE",
AQ183="BSS Hardware Issue","ACTIVE",
AQ183="Sites strategiques, MLL, Pylone, etc.","PASSIVE",
AQ183="AKTIVCO DEFAUT GE &amp; POWER Cabinet","PASSIVE",
AQ183="AKTIVCO Coupure ENEO &amp; Baisse de tension","PASSIVE",
AQ183="Coupure ENEO &amp; Baisse de tension","PASSIVE",
AQ183="Defaut GE &amp; POWER Cabinet","PASSIVE",
AQ183="Sharing","PASSIVE",
AQ183="Sites strategiques &amp; DataCenter","PASSIVE",
AQ183="Exclu","Exclu",
AQ183="SAT","ACTIVE",
AQ183="SPARE-ISSUE","SPARE-ISSUE",
AQ183="Fiber CAmtel","ACTIVE",
AQ183="Fiber AOF","ACTIVE",
AQ183="Projet OCM (HUAWEI)","PLANNED WORKS",
AQ183="Projet OCM (NOKIA)","PLANNED WORKS",
AQ183="ACCESS-ISSUE","ACCESS-ISSUE",
AQ183="Projet OCM (ZTE, NOKIA, autres projets)","PLANNED WORKS",
AQ183="No root CAuse","No root cause",
AQ183="ODU HS","ACTIVE",
AQ183="IP &amp; VLAN","ACTIVE",
AQ183="Warehouse HUAWEI","SPARE-ISSUE",
AQ183="SPARE-HS","SPARE-ISSUE",
AQ183="Power Telco","ACTIVE", AQ183="no impacts","no impacts"
),"")</f>
        <v>No root cause</v>
      </c>
      <c r="AS183" s="92" t="s">
        <v>6007</v>
      </c>
      <c r="AT183" s="98" t="s">
        <v>337</v>
      </c>
      <c r="AV183" s="17" t="s">
        <v>5537</v>
      </c>
      <c r="AW183" s="7" t="s">
        <v>6007</v>
      </c>
      <c r="AX183" s="6" t="s">
        <v>5537</v>
      </c>
      <c r="AY183" s="7"/>
      <c r="AZ183" s="3" t="s">
        <v>5537</v>
      </c>
      <c r="BA183" s="18" t="s">
        <v>5537</v>
      </c>
      <c r="BB183" s="18" t="s">
        <v>5537</v>
      </c>
      <c r="BC183" s="18" t="s">
        <v>5537</v>
      </c>
      <c r="BD183" s="18" t="s">
        <v>5537</v>
      </c>
      <c r="BE183" s="18" t="s">
        <v>5537</v>
      </c>
      <c r="BF183" s="18" t="s">
        <v>5537</v>
      </c>
      <c r="BG183" s="18" t="s">
        <v>5537</v>
      </c>
      <c r="BH183" s="18" t="s">
        <v>5537</v>
      </c>
      <c r="BI183" s="18" t="s">
        <v>5537</v>
      </c>
      <c r="BJ183" s="18" t="s">
        <v>5537</v>
      </c>
      <c r="BK183" s="18" t="s">
        <v>5537</v>
      </c>
      <c r="BL183" s="9" t="s">
        <v>5537</v>
      </c>
      <c r="BM183" s="14" t="s">
        <v>6448</v>
      </c>
      <c r="BN183" s="14" t="s">
        <v>5537</v>
      </c>
      <c r="BO183" s="14" t="str">
        <f>_xlfn.XLOOKUP(B183,'[4]cell downs 18042026 17h'!$B:$B,'[4]cell downs 18042026 17h'!$B:$B,"")</f>
        <v/>
      </c>
      <c r="BP183" s="14" t="str">
        <f>_xlfn.XLOOKUP(B183,'[5]Cells Huawei 19042026 15h'!$B:$B,'[5]Cells Huawei 19042026 15h'!$B:$B,"")</f>
        <v/>
      </c>
      <c r="BQ183" s="9" t="str">
        <f>_xlfn.XLOOKUP(B183,'[6]cells down 19042026 9H40'!$B:$B,'[6]cells down 19042026 9H40'!$B:$B,"")</f>
        <v/>
      </c>
      <c r="BR183" s="9" t="s">
        <v>337</v>
      </c>
      <c r="BS183" s="9" t="s">
        <v>318</v>
      </c>
      <c r="BT183" s="108"/>
    </row>
    <row r="184" spans="1:72" s="9" customFormat="1" x14ac:dyDescent="0.35">
      <c r="A184" s="1" t="s">
        <v>1141</v>
      </c>
      <c r="B184" s="8" t="s">
        <v>1142</v>
      </c>
      <c r="C184" s="3" t="str">
        <f>_xlfn.XLOOKUP(B184,'[1]daily break down'!$D:$D,'[1]daily break down'!$E:$E,"")</f>
        <v>ADAMAOUA</v>
      </c>
      <c r="D184" s="1" t="s">
        <v>11</v>
      </c>
      <c r="E184" s="1" t="s">
        <v>66</v>
      </c>
      <c r="F184" s="3" t="s">
        <v>90</v>
      </c>
      <c r="G184" s="1" t="s">
        <v>1143</v>
      </c>
      <c r="H184" s="33" t="str">
        <f>_xlfn.XLOOKUP(B184,[2]CALCULATION!$B:$B,[2]CALCULATION!$H:$H,"")</f>
        <v>NOKIA</v>
      </c>
      <c r="I184" s="28">
        <v>3.1553930526411714E-2</v>
      </c>
      <c r="J184" s="28">
        <v>3.6155822395181995E-2</v>
      </c>
      <c r="K184" s="28">
        <v>4.9555939345109386E-2</v>
      </c>
      <c r="L184" s="28">
        <v>1.284274281709194E-2</v>
      </c>
      <c r="M184" s="28">
        <v>0.17228895659527171</v>
      </c>
      <c r="N184" s="28">
        <v>1.7838175222816795E-3</v>
      </c>
      <c r="O184" s="28">
        <v>5.0952613742971886E-2</v>
      </c>
      <c r="P184" s="28">
        <v>9.8039376381287929E-2</v>
      </c>
      <c r="Q184" s="28">
        <v>2.4928283695898186</v>
      </c>
      <c r="R184" s="28">
        <v>2.7264648484440501</v>
      </c>
      <c r="S184" s="93">
        <v>0.5972694592868788</v>
      </c>
      <c r="T184" s="93">
        <f>_xlfn.XLOOKUP(B184,'[3]Nur des jours'!$B:$B,'[3]Nur des jours'!$U:$U,"")</f>
        <v>1.9835862764523694E-2</v>
      </c>
      <c r="U184" s="93">
        <v>5.5012787040754102E-2</v>
      </c>
      <c r="V184" s="93">
        <v>1.346782229322644E-2</v>
      </c>
      <c r="W184" s="93">
        <v>1.9835862764523694E-2</v>
      </c>
      <c r="X184" s="93">
        <v>9.4649224153634318E-2</v>
      </c>
      <c r="Y184" s="93">
        <v>0.13696118790246145</v>
      </c>
      <c r="Z184" s="93">
        <v>6.1640884244423502</v>
      </c>
      <c r="AA184" s="93">
        <v>6.1640170874318345</v>
      </c>
      <c r="AB184" s="93">
        <v>4.0729351078248603</v>
      </c>
      <c r="AC184" s="93">
        <f>_xlfn.XLOOKUP(B184,'[3]Nur des jours'!$B:$B,'[3]Nur des jours'!$N:$N,"")</f>
        <v>3.3481969977928239E-2</v>
      </c>
      <c r="AD184" s="93">
        <v>3.3481969977928239E-2</v>
      </c>
      <c r="AE184" s="93">
        <v>7.3456177276613882E-2</v>
      </c>
      <c r="AF184" s="93">
        <v>3.5676350445633591E-3</v>
      </c>
      <c r="AG184" s="93"/>
      <c r="AH184" s="93">
        <v>3.0392037107200207</v>
      </c>
      <c r="AI184" s="93">
        <v>4.523218589259379</v>
      </c>
      <c r="AJ184" s="93">
        <v>4.8058210782770541</v>
      </c>
      <c r="AK184" s="93">
        <v>1.4955629138102116</v>
      </c>
      <c r="AL184" s="93">
        <v>3.0392037107200207</v>
      </c>
      <c r="AM184" s="49" t="s">
        <v>5559</v>
      </c>
      <c r="AN184" s="49"/>
      <c r="AO184" s="48" t="str" cm="1">
        <f t="array" ref="AO184">IFERROR(_xlfn.IFS(
AQ184="MPR ISSUE","PDH",
AQ184="BSS Hardware Issue","BSS",
AQ184="Sites strategiques, MLL, Pylone, etc.","ENVTECH",
AQ184="AKTIVCO DEFAUT GE &amp; POWER Cabinet","AKTIVCO",
AQ184="AKTIVCO Coupure ENEO &amp; Baisse de tension","AKTIVCO GRID ONLY",
AQ184="Coupure ENEO &amp; Baisse de tension","IHS GRID ONLY",
AQ184="Defaut GE &amp; POWER Cabinet","IHS",
AQ184="Sharing","Partners",
AQ184="Sites strategiques &amp; DataCenter","SST &amp; DC",
AQ184="Exclu","Exclu",
AQ184="SAT","SAT",
AQ184="SPARE-ISSUE","SPARE-ISSUE",
AQ184="Fiber CAmtel","TRANS_FO_CAMTEL",
AQ184="Fiber AOF","Fiber AOF",
AQ184="Projet OCM (HUAWEI)","TRAVAUX-HUAWEI",
AQ184="Projet OCM (NOKIA)","TRAVAUX-NOKIA",
AQ184="ACCESS-ISSUE","ACCESS-ISSUE",
AQ184="Projet OCM (ZTE, NOKIA, autres projets)","TRAVAUX OCM",
AQ184="No root CAuse","No root cause",
AQ184="ODU HS","PDH",
AQ184="IP &amp; VLAN","PDH",
AQ184="Warehouse HUAWEI","SPARE-ISSUE",
AQ184="SPARE-HS","SPARE-ISSUE",
AQ184="Power Telco","BSS",AQ184="no impacts","no impacts"
),"")</f>
        <v>No root cause</v>
      </c>
      <c r="AP184" s="48" t="str" cm="1">
        <f t="array" ref="AP184">IFERROR(_xlfn.IFS(
AQ184="MPR ISSUE","TX ISSUE",
AQ184="BSS Hardware Issue","RAN ISSUE",
AQ184="Sites strategiques, MLL, Pylone, etc.","ENVTECH",
AQ184="AKTIVCO DEFAUT GE &amp; POWER Cabinet","POWER ISSUE",
AQ184="AKTIVCO Coupure ENEO &amp; Baisse de tension","POWER ISSUE",
AQ184="Coupure ENEO &amp; Baisse de tension","POWER ISSUE",
AQ184="Defaut GE &amp; POWER Cabinet","POWER ISSUE",
AQ184="Sharing","POWER ISSUE",
AQ184="Sites strategiques &amp; DataCenter","POWER ISSUE",
AQ184="Exclu","Exclu",
AQ184="SAT","TX ISSUE",
AQ184="SPARE-ISSUE","SPARE-ISSUE",
AQ184="Fiber CAmtel","TX ISSUE",
AQ184="Fiber AOF","TX ISSUE",
AQ184="Projet OCM (HUAWEI)","TRAVAUX-HUAWEI",
AQ184="Projet OCM (NOKIA)","TRAVAUX -NOKIA",
AQ184="ACCESS-ISSUE","ACCESS-ISSUE",
AQ184="Projet OCM (ZTE, NOKIA, autres projets)","TRAVAUX OCM",
AQ184="No root CAuse","No root cause",
AQ184="ODU HS","TX ISSUE",
AQ184="IP &amp; VLAN","TX ISSUE",
AQ184="Warehouse HUAWEI","SPARE-ISSUE",
AQ184="SPARE-HS","SPARE-ISSUE",
AQ184="Power Telco","RAN ISSUE",AQ184="no impacts","no impacts"
),"")</f>
        <v>No root cause</v>
      </c>
      <c r="AQ184" s="67" t="s">
        <v>5344</v>
      </c>
      <c r="AR184" s="48" t="str" cm="1">
        <f t="array" ref="AR184">IFERROR(_xlfn.IFS(
AQ184="MPR ISSUE","ACTIVE",
AQ184="BSS Hardware Issue","ACTIVE",
AQ184="Sites strategiques, MLL, Pylone, etc.","PASSIVE",
AQ184="AKTIVCO DEFAUT GE &amp; POWER Cabinet","PASSIVE",
AQ184="AKTIVCO Coupure ENEO &amp; Baisse de tension","PASSIVE",
AQ184="Coupure ENEO &amp; Baisse de tension","PASSIVE",
AQ184="Defaut GE &amp; POWER Cabinet","PASSIVE",
AQ184="Sharing","PASSIVE",
AQ184="Sites strategiques &amp; DataCenter","PASSIVE",
AQ184="Exclu","Exclu",
AQ184="SAT","ACTIVE",
AQ184="SPARE-ISSUE","SPARE-ISSUE",
AQ184="Fiber CAmtel","ACTIVE",
AQ184="Fiber AOF","ACTIVE",
AQ184="Projet OCM (HUAWEI)","PLANNED WORKS",
AQ184="Projet OCM (NOKIA)","PLANNED WORKS",
AQ184="ACCESS-ISSUE","ACCESS-ISSUE",
AQ184="Projet OCM (ZTE, NOKIA, autres projets)","PLANNED WORKS",
AQ184="No root CAuse","No root cause",
AQ184="ODU HS","ACTIVE",
AQ184="IP &amp; VLAN","ACTIVE",
AQ184="Warehouse HUAWEI","SPARE-ISSUE",
AQ184="SPARE-HS","SPARE-ISSUE",
AQ184="Power Telco","ACTIVE", AQ184="no impacts","no impacts"
),"")</f>
        <v>No root cause</v>
      </c>
      <c r="AS184" s="92" t="s">
        <v>6049</v>
      </c>
      <c r="AT184" s="129" t="s">
        <v>4270</v>
      </c>
      <c r="AU184" s="9" t="s">
        <v>5983</v>
      </c>
      <c r="AV184" s="17" t="s">
        <v>5694</v>
      </c>
      <c r="AW184" s="7" t="s">
        <v>6019</v>
      </c>
      <c r="AX184" s="6" t="s">
        <v>5537</v>
      </c>
      <c r="AY184" s="7"/>
      <c r="AZ184" s="3" t="s">
        <v>5537</v>
      </c>
      <c r="BA184" s="18" t="s">
        <v>5537</v>
      </c>
      <c r="BB184" s="18" t="s">
        <v>5537</v>
      </c>
      <c r="BC184" s="18" t="s">
        <v>5537</v>
      </c>
      <c r="BD184" s="18" t="s">
        <v>5537</v>
      </c>
      <c r="BE184" s="18" t="s">
        <v>5537</v>
      </c>
      <c r="BF184" s="18" t="s">
        <v>5537</v>
      </c>
      <c r="BG184" s="18" t="s">
        <v>5537</v>
      </c>
      <c r="BH184" s="18" t="s">
        <v>5537</v>
      </c>
      <c r="BI184" s="18" t="s">
        <v>5537</v>
      </c>
      <c r="BJ184" s="18" t="s">
        <v>5710</v>
      </c>
      <c r="BK184" s="18" t="s">
        <v>5752</v>
      </c>
      <c r="BL184" s="9" t="s">
        <v>6274</v>
      </c>
      <c r="BM184" s="14" t="s">
        <v>6448</v>
      </c>
      <c r="BN184" s="14" t="s">
        <v>5537</v>
      </c>
      <c r="BO184" s="14" t="str">
        <f>_xlfn.XLOOKUP(B184,'[4]cell downs 18042026 17h'!$B:$B,'[4]cell downs 18042026 17h'!$B:$B,"")</f>
        <v/>
      </c>
      <c r="BP184" s="14" t="str">
        <f>_xlfn.XLOOKUP(B184,'[5]Cells Huawei 19042026 15h'!$B:$B,'[5]Cells Huawei 19042026 15h'!$B:$B,"")</f>
        <v/>
      </c>
      <c r="BQ184" s="9" t="str">
        <f>_xlfn.XLOOKUP(B184,'[6]cells down 19042026 9H40'!$B:$B,'[6]cells down 19042026 9H40'!$B:$B,"")</f>
        <v/>
      </c>
      <c r="BR184" s="9" t="s">
        <v>1142</v>
      </c>
      <c r="BS184" s="9" t="s">
        <v>5537</v>
      </c>
      <c r="BT184" s="108"/>
    </row>
    <row r="185" spans="1:72" s="9" customFormat="1" x14ac:dyDescent="0.35">
      <c r="A185" s="1" t="s">
        <v>346</v>
      </c>
      <c r="B185" s="1" t="s">
        <v>347</v>
      </c>
      <c r="C185" s="3" t="str">
        <f>_xlfn.XLOOKUP(B185,'[1]daily break down'!$D:$D,'[1]daily break down'!$E:$E,"")</f>
        <v>Douala</v>
      </c>
      <c r="D185" s="1" t="s">
        <v>21</v>
      </c>
      <c r="E185" s="1" t="s">
        <v>30</v>
      </c>
      <c r="F185" s="3" t="s">
        <v>31</v>
      </c>
      <c r="G185" s="1" t="s">
        <v>32</v>
      </c>
      <c r="H185" s="34" t="str">
        <f>_xlfn.XLOOKUP(B185,[2]CALCULATION!$B:$B,[2]CALCULATION!$H:$H,"")</f>
        <v>ZTE</v>
      </c>
      <c r="I185" s="28">
        <v>5.7792431078123352</v>
      </c>
      <c r="J185" s="28">
        <v>36.946220818244846</v>
      </c>
      <c r="K185" s="28">
        <v>36.150562304349194</v>
      </c>
      <c r="L185" s="28">
        <v>9.8567343828920198</v>
      </c>
      <c r="M185" s="28">
        <v>5.7327827287955184</v>
      </c>
      <c r="N185" s="28">
        <v>2.0288293339953718</v>
      </c>
      <c r="O185" s="28">
        <v>6.5621495407110642</v>
      </c>
      <c r="P185" s="28">
        <v>11.718573878601617</v>
      </c>
      <c r="Q185" s="28">
        <v>19.542198508702096</v>
      </c>
      <c r="R185" s="28">
        <v>28.048924473437143</v>
      </c>
      <c r="S185" s="93">
        <v>3.1719330085922279</v>
      </c>
      <c r="T185" s="93">
        <f>_xlfn.XLOOKUP(B185,'[3]Nur des jours'!$B:$B,'[3]Nur des jours'!$U:$U,"")</f>
        <v>4.120723504921056</v>
      </c>
      <c r="U185" s="93">
        <v>14.279708960057992</v>
      </c>
      <c r="V185" s="93">
        <v>1.8149154046565257</v>
      </c>
      <c r="W185" s="93">
        <v>4.120723504921056</v>
      </c>
      <c r="X185" s="93">
        <v>26.781189271558333</v>
      </c>
      <c r="Y185" s="93">
        <v>20.306039242879525</v>
      </c>
      <c r="Z185" s="93">
        <v>30.839632682995038</v>
      </c>
      <c r="AA185" s="93">
        <v>3.7255160044858782</v>
      </c>
      <c r="AB185" s="93">
        <v>1.7925323813681933</v>
      </c>
      <c r="AC185" s="93">
        <f>_xlfn.XLOOKUP(B185,'[3]Nur des jours'!$B:$B,'[3]Nur des jours'!$N:$N,"")</f>
        <v>13.739930314782001</v>
      </c>
      <c r="AD185" s="93">
        <v>13.739930314782001</v>
      </c>
      <c r="AE185" s="93">
        <v>1.8336422368897913</v>
      </c>
      <c r="AF185" s="93">
        <v>5.4152648295109191</v>
      </c>
      <c r="AG185" s="93"/>
      <c r="AH185" s="93">
        <v>3.0031061572397575</v>
      </c>
      <c r="AI185" s="93">
        <v>0.99991407183594516</v>
      </c>
      <c r="AJ185" s="93">
        <v>1.4419513381002411</v>
      </c>
      <c r="AK185" s="93">
        <v>4.5566461355274068</v>
      </c>
      <c r="AL185" s="93">
        <v>3.0031061572397575</v>
      </c>
      <c r="AM185" s="49" t="s">
        <v>5559</v>
      </c>
      <c r="AN185" s="49"/>
      <c r="AO185" s="48" t="str" cm="1">
        <f t="array" ref="AO185">IFERROR(_xlfn.IFS(
AQ185="MPR ISSUE","PDH",
AQ185="BSS Hardware Issue","BSS",
AQ185="Sites strategiques, MLL, Pylone, etc.","ENVTECH",
AQ185="AKTIVCO DEFAUT GE &amp; POWER Cabinet","AKTIVCO",
AQ185="AKTIVCO Coupure ENEO &amp; Baisse de tension","AKTIVCO GRID ONLY",
AQ185="Coupure ENEO &amp; Baisse de tension","IHS GRID ONLY",
AQ185="Defaut GE &amp; POWER Cabinet","IHS",
AQ185="Sharing","Partners",
AQ185="Sites strategiques &amp; DataCenter","SST &amp; DC",
AQ185="Exclu","Exclu",
AQ185="SAT","SAT",
AQ185="SPARE-ISSUE","SPARE-ISSUE",
AQ185="Fiber CAmtel","TRANS_FO_CAMTEL",
AQ185="Fiber AOF","Fiber AOF",
AQ185="Projet OCM (HUAWEI)","TRAVAUX-HUAWEI",
AQ185="Projet OCM (NOKIA)","TRAVAUX-NOKIA",
AQ185="ACCESS-ISSUE","ACCESS-ISSUE",
AQ185="Projet OCM (ZTE, NOKIA, autres projets)","TRAVAUX OCM",
AQ185="No root CAuse","No root cause",
AQ185="ODU HS","PDH",
AQ185="IP &amp; VLAN","PDH",
AQ185="Warehouse HUAWEI","SPARE-ISSUE",
AQ185="SPARE-HS","SPARE-ISSUE",
AQ185="Power Telco","BSS",AQ185="no impacts","no impacts"
),"")</f>
        <v>AKTIVCO GRID ONLY</v>
      </c>
      <c r="AP185" s="48" t="str" cm="1">
        <f t="array" ref="AP185">IFERROR(_xlfn.IFS(
AQ185="MPR ISSUE","TX ISSUE",
AQ185="BSS Hardware Issue","RAN ISSUE",
AQ185="Sites strategiques, MLL, Pylone, etc.","ENVTECH",
AQ185="AKTIVCO DEFAUT GE &amp; POWER Cabinet","POWER ISSUE",
AQ185="AKTIVCO Coupure ENEO &amp; Baisse de tension","POWER ISSUE",
AQ185="Coupure ENEO &amp; Baisse de tension","POWER ISSUE",
AQ185="Defaut GE &amp; POWER Cabinet","POWER ISSUE",
AQ185="Sharing","POWER ISSUE",
AQ185="Sites strategiques &amp; DataCenter","POWER ISSUE",
AQ185="Exclu","Exclu",
AQ185="SAT","TX ISSUE",
AQ185="SPARE-ISSUE","SPARE-ISSUE",
AQ185="Fiber CAmtel","TX ISSUE",
AQ185="Fiber AOF","TX ISSUE",
AQ185="Projet OCM (HUAWEI)","TRAVAUX-HUAWEI",
AQ185="Projet OCM (NOKIA)","TRAVAUX -NOKIA",
AQ185="ACCESS-ISSUE","ACCESS-ISSUE",
AQ185="Projet OCM (ZTE, NOKIA, autres projets)","TRAVAUX OCM",
AQ185="No root CAuse","No root cause",
AQ185="ODU HS","TX ISSUE",
AQ185="IP &amp; VLAN","TX ISSUE",
AQ185="Warehouse HUAWEI","SPARE-ISSUE",
AQ185="SPARE-HS","SPARE-ISSUE",
AQ185="Power Telco","RAN ISSUE",AQ185="no impacts","no impacts"
),"")</f>
        <v>POWER ISSUE</v>
      </c>
      <c r="AQ185" s="67" t="s">
        <v>5327</v>
      </c>
      <c r="AR185" s="48" t="str" cm="1">
        <f t="array" ref="AR185">IFERROR(_xlfn.IFS(
AQ185="MPR ISSUE","ACTIVE",
AQ185="BSS Hardware Issue","ACTIVE",
AQ185="Sites strategiques, MLL, Pylone, etc.","PASSIVE",
AQ185="AKTIVCO DEFAUT GE &amp; POWER Cabinet","PASSIVE",
AQ185="AKTIVCO Coupure ENEO &amp; Baisse de tension","PASSIVE",
AQ185="Coupure ENEO &amp; Baisse de tension","PASSIVE",
AQ185="Defaut GE &amp; POWER Cabinet","PASSIVE",
AQ185="Sharing","PASSIVE",
AQ185="Sites strategiques &amp; DataCenter","PASSIVE",
AQ185="Exclu","Exclu",
AQ185="SAT","ACTIVE",
AQ185="SPARE-ISSUE","SPARE-ISSUE",
AQ185="Fiber CAmtel","ACTIVE",
AQ185="Fiber AOF","ACTIVE",
AQ185="Projet OCM (HUAWEI)","PLANNED WORKS",
AQ185="Projet OCM (NOKIA)","PLANNED WORKS",
AQ185="ACCESS-ISSUE","ACCESS-ISSUE",
AQ185="Projet OCM (ZTE, NOKIA, autres projets)","PLANNED WORKS",
AQ185="No root CAuse","No root cause",
AQ185="ODU HS","ACTIVE",
AQ185="IP &amp; VLAN","ACTIVE",
AQ185="Warehouse HUAWEI","SPARE-ISSUE",
AQ185="SPARE-HS","SPARE-ISSUE",
AQ185="Power Telco","ACTIVE", AQ185="no impacts","no impacts"
),"")</f>
        <v>PASSIVE</v>
      </c>
      <c r="AS185" s="92" t="s">
        <v>6410</v>
      </c>
      <c r="AT185" s="98" t="s">
        <v>347</v>
      </c>
      <c r="AV185" s="17" t="s">
        <v>5537</v>
      </c>
      <c r="AW185" s="7" t="s">
        <v>6007</v>
      </c>
      <c r="AX185" s="6" t="s">
        <v>6410</v>
      </c>
      <c r="AY185" s="7"/>
      <c r="AZ185" s="3" t="s">
        <v>5537</v>
      </c>
      <c r="BA185" s="18" t="s">
        <v>5537</v>
      </c>
      <c r="BB185" s="18" t="s">
        <v>5537</v>
      </c>
      <c r="BC185" s="18" t="s">
        <v>5537</v>
      </c>
      <c r="BD185" s="18" t="s">
        <v>5537</v>
      </c>
      <c r="BE185" s="18" t="s">
        <v>5537</v>
      </c>
      <c r="BF185" s="18" t="s">
        <v>5537</v>
      </c>
      <c r="BG185" s="18" t="s">
        <v>5537</v>
      </c>
      <c r="BH185" s="18" t="s">
        <v>5537</v>
      </c>
      <c r="BI185" s="18" t="s">
        <v>5537</v>
      </c>
      <c r="BJ185" s="18" t="s">
        <v>5537</v>
      </c>
      <c r="BK185" s="18" t="s">
        <v>5537</v>
      </c>
      <c r="BL185" s="9" t="s">
        <v>5537</v>
      </c>
      <c r="BM185" s="14" t="s">
        <v>6448</v>
      </c>
      <c r="BN185" s="14" t="s">
        <v>5537</v>
      </c>
      <c r="BO185" s="14" t="str">
        <f>_xlfn.XLOOKUP(B185,'[4]cell downs 18042026 17h'!$B:$B,'[4]cell downs 18042026 17h'!$B:$B,"")</f>
        <v/>
      </c>
      <c r="BP185" s="14" t="str">
        <f>_xlfn.XLOOKUP(B185,'[5]Cells Huawei 19042026 15h'!$B:$B,'[5]Cells Huawei 19042026 15h'!$B:$B,"")</f>
        <v/>
      </c>
      <c r="BQ185" s="9" t="str">
        <f>_xlfn.XLOOKUP(B185,'[6]cells down 19042026 9H40'!$B:$B,'[6]cells down 19042026 9H40'!$B:$B,"")</f>
        <v/>
      </c>
      <c r="BR185" s="9" t="s">
        <v>5537</v>
      </c>
      <c r="BS185" s="9" t="s">
        <v>66</v>
      </c>
      <c r="BT185" s="108"/>
    </row>
    <row r="186" spans="1:72" s="9" customFormat="1" x14ac:dyDescent="0.35">
      <c r="A186" s="1" t="s">
        <v>1972</v>
      </c>
      <c r="B186" s="8" t="s">
        <v>1973</v>
      </c>
      <c r="C186" s="3" t="str">
        <f>_xlfn.XLOOKUP(B186,'[1]daily break down'!$D:$D,'[1]daily break down'!$E:$E,"")</f>
        <v>Maroua</v>
      </c>
      <c r="D186" s="1" t="s">
        <v>11</v>
      </c>
      <c r="E186" s="1" t="s">
        <v>302</v>
      </c>
      <c r="F186" s="3" t="s">
        <v>55</v>
      </c>
      <c r="G186" s="1" t="s">
        <v>84</v>
      </c>
      <c r="H186" s="32" t="str">
        <f>_xlfn.XLOOKUP(B186,[2]CALCULATION!$B:$B,[2]CALCULATION!$H:$H,"")</f>
        <v>Huawei</v>
      </c>
      <c r="I186" s="28">
        <v>2.8691112138411627</v>
      </c>
      <c r="J186" s="28">
        <v>1.0048283124020854</v>
      </c>
      <c r="K186" s="28">
        <v>3.8533578458649731</v>
      </c>
      <c r="L186" s="28">
        <v>2.0107267295032147</v>
      </c>
      <c r="M186" s="28">
        <v>2.4919171425065563</v>
      </c>
      <c r="N186" s="28">
        <v>0</v>
      </c>
      <c r="O186" s="28">
        <v>3.2103140971312641E-3</v>
      </c>
      <c r="P186" s="28">
        <v>0</v>
      </c>
      <c r="Q186" s="28">
        <v>4.072907659952115</v>
      </c>
      <c r="R186" s="28">
        <v>0.41133041123410174</v>
      </c>
      <c r="S186" s="93">
        <v>2.5294599823646742</v>
      </c>
      <c r="T186" s="93">
        <f>_xlfn.XLOOKUP(B186,'[3]Nur des jours'!$B:$B,'[3]Nur des jours'!$U:$U,"")</f>
        <v>6.891474261841779</v>
      </c>
      <c r="U186" s="93">
        <v>2.1596317983751527</v>
      </c>
      <c r="V186" s="93">
        <v>0</v>
      </c>
      <c r="W186" s="93">
        <v>6.891474261841779</v>
      </c>
      <c r="X186" s="93">
        <v>13.868556899607057</v>
      </c>
      <c r="Y186" s="93">
        <v>13.868289373432297</v>
      </c>
      <c r="Z186" s="93">
        <v>0</v>
      </c>
      <c r="AA186" s="93">
        <v>6.6645228902529148</v>
      </c>
      <c r="AB186" s="93">
        <v>0.80495058969902944</v>
      </c>
      <c r="AC186" s="93">
        <f>_xlfn.XLOOKUP(B186,'[3]Nur des jours'!$B:$B,'[3]Nur des jours'!$N:$N,"")</f>
        <v>2.2204672505157905</v>
      </c>
      <c r="AD186" s="93">
        <v>2.2204672505157905</v>
      </c>
      <c r="AE186" s="93">
        <v>0</v>
      </c>
      <c r="AF186" s="93">
        <v>0.36124951131885408</v>
      </c>
      <c r="AG186" s="93"/>
      <c r="AH186" s="93">
        <v>2.9344054355611484</v>
      </c>
      <c r="AI186" s="93">
        <v>6.5888667074325866</v>
      </c>
      <c r="AJ186" s="93">
        <v>5.6085330028458644</v>
      </c>
      <c r="AK186" s="93">
        <v>0.21221301823068861</v>
      </c>
      <c r="AL186" s="93">
        <v>2.9344054355611484</v>
      </c>
      <c r="AM186" s="49" t="s">
        <v>5559</v>
      </c>
      <c r="AN186" s="49"/>
      <c r="AO186" s="48" t="str" cm="1">
        <f t="array" ref="AO186">IFERROR(_xlfn.IFS(
AQ186="MPR ISSUE","PDH",
AQ186="BSS Hardware Issue","BSS",
AQ186="Sites strategiques, MLL, Pylone, etc.","ENVTECH",
AQ186="AKTIVCO DEFAUT GE &amp; POWER Cabinet","AKTIVCO",
AQ186="AKTIVCO Coupure ENEO &amp; Baisse de tension","AKTIVCO GRID ONLY",
AQ186="Coupure ENEO &amp; Baisse de tension","IHS GRID ONLY",
AQ186="Defaut GE &amp; POWER Cabinet","IHS",
AQ186="Sharing","Partners",
AQ186="Sites strategiques &amp; DataCenter","SST &amp; DC",
AQ186="Exclu","Exclu",
AQ186="SAT","SAT",
AQ186="SPARE-ISSUE","SPARE-ISSUE",
AQ186="Fiber CAmtel","TRANS_FO_CAMTEL",
AQ186="Fiber AOF","Fiber AOF",
AQ186="Projet OCM (HUAWEI)","TRAVAUX-HUAWEI",
AQ186="Projet OCM (NOKIA)","TRAVAUX-NOKIA",
AQ186="ACCESS-ISSUE","ACCESS-ISSUE",
AQ186="Projet OCM (ZTE, NOKIA, autres projets)","TRAVAUX OCM",
AQ186="No root CAuse","No root cause",
AQ186="ODU HS","PDH",
AQ186="IP &amp; VLAN","PDH",
AQ186="Warehouse HUAWEI","SPARE-ISSUE",
AQ186="SPARE-HS","SPARE-ISSUE",
AQ186="Power Telco","BSS",AQ186="no impacts","no impacts"
),"")</f>
        <v>IHS</v>
      </c>
      <c r="AP186" s="48" t="str" cm="1">
        <f t="array" ref="AP186">IFERROR(_xlfn.IFS(
AQ186="MPR ISSUE","TX ISSUE",
AQ186="BSS Hardware Issue","RAN ISSUE",
AQ186="Sites strategiques, MLL, Pylone, etc.","ENVTECH",
AQ186="AKTIVCO DEFAUT GE &amp; POWER Cabinet","POWER ISSUE",
AQ186="AKTIVCO Coupure ENEO &amp; Baisse de tension","POWER ISSUE",
AQ186="Coupure ENEO &amp; Baisse de tension","POWER ISSUE",
AQ186="Defaut GE &amp; POWER Cabinet","POWER ISSUE",
AQ186="Sharing","POWER ISSUE",
AQ186="Sites strategiques &amp; DataCenter","POWER ISSUE",
AQ186="Exclu","Exclu",
AQ186="SAT","TX ISSUE",
AQ186="SPARE-ISSUE","SPARE-ISSUE",
AQ186="Fiber CAmtel","TX ISSUE",
AQ186="Fiber AOF","TX ISSUE",
AQ186="Projet OCM (HUAWEI)","TRAVAUX-HUAWEI",
AQ186="Projet OCM (NOKIA)","TRAVAUX -NOKIA",
AQ186="ACCESS-ISSUE","ACCESS-ISSUE",
AQ186="Projet OCM (ZTE, NOKIA, autres projets)","TRAVAUX OCM",
AQ186="No root CAuse","No root cause",
AQ186="ODU HS","TX ISSUE",
AQ186="IP &amp; VLAN","TX ISSUE",
AQ186="Warehouse HUAWEI","SPARE-ISSUE",
AQ186="SPARE-HS","SPARE-ISSUE",
AQ186="Power Telco","RAN ISSUE",AQ186="no impacts","no impacts"
),"")</f>
        <v>POWER ISSUE</v>
      </c>
      <c r="AQ186" s="67" t="s">
        <v>5330</v>
      </c>
      <c r="AR186" s="48" t="str" cm="1">
        <f t="array" ref="AR186">IFERROR(_xlfn.IFS(
AQ186="MPR ISSUE","ACTIVE",
AQ186="BSS Hardware Issue","ACTIVE",
AQ186="Sites strategiques, MLL, Pylone, etc.","PASSIVE",
AQ186="AKTIVCO DEFAUT GE &amp; POWER Cabinet","PASSIVE",
AQ186="AKTIVCO Coupure ENEO &amp; Baisse de tension","PASSIVE",
AQ186="Coupure ENEO &amp; Baisse de tension","PASSIVE",
AQ186="Defaut GE &amp; POWER Cabinet","PASSIVE",
AQ186="Sharing","PASSIVE",
AQ186="Sites strategiques &amp; DataCenter","PASSIVE",
AQ186="Exclu","Exclu",
AQ186="SAT","ACTIVE",
AQ186="SPARE-ISSUE","SPARE-ISSUE",
AQ186="Fiber CAmtel","ACTIVE",
AQ186="Fiber AOF","ACTIVE",
AQ186="Projet OCM (HUAWEI)","PLANNED WORKS",
AQ186="Projet OCM (NOKIA)","PLANNED WORKS",
AQ186="ACCESS-ISSUE","ACCESS-ISSUE",
AQ186="Projet OCM (ZTE, NOKIA, autres projets)","PLANNED WORKS",
AQ186="No root CAuse","No root cause",
AQ186="ODU HS","ACTIVE",
AQ186="IP &amp; VLAN","ACTIVE",
AQ186="Warehouse HUAWEI","SPARE-ISSUE",
AQ186="SPARE-HS","SPARE-ISSUE",
AQ186="Power Telco","ACTIVE", AQ186="no impacts","no impacts"
),"")</f>
        <v>PASSIVE</v>
      </c>
      <c r="AS186" s="92" t="s">
        <v>5764</v>
      </c>
      <c r="AT186" s="98" t="s">
        <v>1973</v>
      </c>
      <c r="AV186" s="17" t="s">
        <v>5537</v>
      </c>
      <c r="AW186" s="7" t="s">
        <v>5537</v>
      </c>
      <c r="AX186" s="6" t="s">
        <v>5537</v>
      </c>
      <c r="AY186" s="7"/>
      <c r="AZ186" s="3" t="s">
        <v>5764</v>
      </c>
      <c r="BA186" s="18" t="s">
        <v>5537</v>
      </c>
      <c r="BB186" s="18" t="s">
        <v>5537</v>
      </c>
      <c r="BC186" s="18" t="s">
        <v>5537</v>
      </c>
      <c r="BD186" s="18" t="s">
        <v>5537</v>
      </c>
      <c r="BE186" s="18" t="s">
        <v>5537</v>
      </c>
      <c r="BF186" s="18" t="s">
        <v>5537</v>
      </c>
      <c r="BG186" s="18" t="s">
        <v>5537</v>
      </c>
      <c r="BH186" s="18" t="s">
        <v>5537</v>
      </c>
      <c r="BI186" s="18" t="s">
        <v>5537</v>
      </c>
      <c r="BJ186" s="18" t="s">
        <v>5537</v>
      </c>
      <c r="BK186" s="18" t="s">
        <v>5537</v>
      </c>
      <c r="BL186" s="9" t="s">
        <v>5537</v>
      </c>
      <c r="BM186" s="14" t="s">
        <v>5537</v>
      </c>
      <c r="BN186" s="14" t="s">
        <v>5537</v>
      </c>
      <c r="BO186" s="14" t="str">
        <f>_xlfn.XLOOKUP(B186,'[4]cell downs 18042026 17h'!$B:$B,'[4]cell downs 18042026 17h'!$B:$B,"")</f>
        <v/>
      </c>
      <c r="BP186" s="14" t="str">
        <f>_xlfn.XLOOKUP(B186,'[5]Cells Huawei 19042026 15h'!$B:$B,'[5]Cells Huawei 19042026 15h'!$B:$B,"")</f>
        <v/>
      </c>
      <c r="BQ186" s="9" t="str">
        <f>_xlfn.XLOOKUP(B186,'[6]cells down 19042026 9H40'!$B:$B,'[6]cells down 19042026 9H40'!$B:$B,"")</f>
        <v/>
      </c>
      <c r="BR186" s="9" t="s">
        <v>1973</v>
      </c>
      <c r="BS186" s="9" t="s">
        <v>5537</v>
      </c>
      <c r="BT186" s="108"/>
    </row>
    <row r="187" spans="1:72" s="9" customFormat="1" x14ac:dyDescent="0.35">
      <c r="A187" s="1" t="s">
        <v>543</v>
      </c>
      <c r="B187" s="1" t="s">
        <v>544</v>
      </c>
      <c r="C187" s="3" t="str">
        <f>_xlfn.XLOOKUP(B187,'[1]daily break down'!$D:$D,'[1]daily break down'!$E:$E,"")</f>
        <v>Douala</v>
      </c>
      <c r="D187" s="1" t="s">
        <v>21</v>
      </c>
      <c r="E187" s="1" t="s">
        <v>30</v>
      </c>
      <c r="F187" s="3" t="s">
        <v>31</v>
      </c>
      <c r="G187" s="1" t="s">
        <v>32</v>
      </c>
      <c r="H187" s="34" t="str">
        <f>_xlfn.XLOOKUP(B187,[2]CALCULATION!$B:$B,[2]CALCULATION!$H:$H,"")</f>
        <v>ZTE</v>
      </c>
      <c r="I187" s="28">
        <v>4.6738962940134066</v>
      </c>
      <c r="J187" s="28">
        <v>1.5503676879745911</v>
      </c>
      <c r="K187" s="28">
        <v>1.8062832267509048</v>
      </c>
      <c r="L187" s="28">
        <v>0</v>
      </c>
      <c r="M187" s="28">
        <v>0</v>
      </c>
      <c r="N187" s="28">
        <v>2.7190111947219582</v>
      </c>
      <c r="O187" s="28">
        <v>0</v>
      </c>
      <c r="P187" s="28">
        <v>0</v>
      </c>
      <c r="Q187" s="28">
        <v>2.658960486027286</v>
      </c>
      <c r="R187" s="28">
        <v>0.61766443228805568</v>
      </c>
      <c r="S187" s="93">
        <v>1.2894939974260415</v>
      </c>
      <c r="T187" s="93">
        <f>_xlfn.XLOOKUP(B187,'[3]Nur des jours'!$B:$B,'[3]Nur des jours'!$U:$U,"")</f>
        <v>0</v>
      </c>
      <c r="U187" s="93">
        <v>1.0256240137201693</v>
      </c>
      <c r="V187" s="93">
        <v>0</v>
      </c>
      <c r="W187" s="93">
        <v>0</v>
      </c>
      <c r="X187" s="93">
        <v>4.3321940285304175</v>
      </c>
      <c r="Y187" s="93">
        <v>0</v>
      </c>
      <c r="Z187" s="93">
        <v>4.9744530338181621</v>
      </c>
      <c r="AA187" s="93">
        <v>0.37004220492933043</v>
      </c>
      <c r="AB187" s="93">
        <v>0</v>
      </c>
      <c r="AC187" s="93">
        <f>_xlfn.XLOOKUP(B187,'[3]Nur des jours'!$B:$B,'[3]Nur des jours'!$N:$N,"")</f>
        <v>10.766822759272097</v>
      </c>
      <c r="AD187" s="93">
        <v>10.766822759272097</v>
      </c>
      <c r="AE187" s="93">
        <v>0</v>
      </c>
      <c r="AF187" s="93">
        <v>0</v>
      </c>
      <c r="AG187" s="93"/>
      <c r="AH187" s="93">
        <v>2.9319976999883002</v>
      </c>
      <c r="AI187" s="93">
        <v>2.2684785519305861</v>
      </c>
      <c r="AJ187" s="93">
        <v>2.0311209033324147</v>
      </c>
      <c r="AK187" s="93">
        <v>3.6936351279475215</v>
      </c>
      <c r="AL187" s="93">
        <v>2.9319976999883002</v>
      </c>
      <c r="AM187" s="49" t="s">
        <v>5559</v>
      </c>
      <c r="AN187" s="49"/>
      <c r="AO187" s="48" t="str" cm="1">
        <f t="array" ref="AO187">IFERROR(_xlfn.IFS(
AQ187="MPR ISSUE","PDH",
AQ187="BSS Hardware Issue","BSS",
AQ187="Sites strategiques, MLL, Pylone, etc.","ENVTECH",
AQ187="AKTIVCO DEFAUT GE &amp; POWER Cabinet","AKTIVCO",
AQ187="AKTIVCO Coupure ENEO &amp; Baisse de tension","AKTIVCO GRID ONLY",
AQ187="Coupure ENEO &amp; Baisse de tension","IHS GRID ONLY",
AQ187="Defaut GE &amp; POWER Cabinet","IHS",
AQ187="Sharing","Partners",
AQ187="Sites strategiques &amp; DataCenter","SST &amp; DC",
AQ187="Exclu","Exclu",
AQ187="SAT","SAT",
AQ187="SPARE-ISSUE","SPARE-ISSUE",
AQ187="Fiber CAmtel","TRANS_FO_CAMTEL",
AQ187="Fiber AOF","Fiber AOF",
AQ187="Projet OCM (HUAWEI)","TRAVAUX-HUAWEI",
AQ187="Projet OCM (NOKIA)","TRAVAUX-NOKIA",
AQ187="ACCESS-ISSUE","ACCESS-ISSUE",
AQ187="Projet OCM (ZTE, NOKIA, autres projets)","TRAVAUX OCM",
AQ187="No root CAuse","No root cause",
AQ187="ODU HS","PDH",
AQ187="IP &amp; VLAN","PDH",
AQ187="Warehouse HUAWEI","SPARE-ISSUE",
AQ187="SPARE-HS","SPARE-ISSUE",
AQ187="Power Telco","BSS",AQ187="no impacts","no impacts"
),"")</f>
        <v>AKTIVCO GRID ONLY</v>
      </c>
      <c r="AP187" s="48" t="str" cm="1">
        <f t="array" ref="AP187">IFERROR(_xlfn.IFS(
AQ187="MPR ISSUE","TX ISSUE",
AQ187="BSS Hardware Issue","RAN ISSUE",
AQ187="Sites strategiques, MLL, Pylone, etc.","ENVTECH",
AQ187="AKTIVCO DEFAUT GE &amp; POWER Cabinet","POWER ISSUE",
AQ187="AKTIVCO Coupure ENEO &amp; Baisse de tension","POWER ISSUE",
AQ187="Coupure ENEO &amp; Baisse de tension","POWER ISSUE",
AQ187="Defaut GE &amp; POWER Cabinet","POWER ISSUE",
AQ187="Sharing","POWER ISSUE",
AQ187="Sites strategiques &amp; DataCenter","POWER ISSUE",
AQ187="Exclu","Exclu",
AQ187="SAT","TX ISSUE",
AQ187="SPARE-ISSUE","SPARE-ISSUE",
AQ187="Fiber CAmtel","TX ISSUE",
AQ187="Fiber AOF","TX ISSUE",
AQ187="Projet OCM (HUAWEI)","TRAVAUX-HUAWEI",
AQ187="Projet OCM (NOKIA)","TRAVAUX -NOKIA",
AQ187="ACCESS-ISSUE","ACCESS-ISSUE",
AQ187="Projet OCM (ZTE, NOKIA, autres projets)","TRAVAUX OCM",
AQ187="No root CAuse","No root cause",
AQ187="ODU HS","TX ISSUE",
AQ187="IP &amp; VLAN","TX ISSUE",
AQ187="Warehouse HUAWEI","SPARE-ISSUE",
AQ187="SPARE-HS","SPARE-ISSUE",
AQ187="Power Telco","RAN ISSUE",AQ187="no impacts","no impacts"
),"")</f>
        <v>POWER ISSUE</v>
      </c>
      <c r="AQ187" s="67" t="s">
        <v>5327</v>
      </c>
      <c r="AR187" s="48" t="str" cm="1">
        <f t="array" ref="AR187">IFERROR(_xlfn.IFS(
AQ187="MPR ISSUE","ACTIVE",
AQ187="BSS Hardware Issue","ACTIVE",
AQ187="Sites strategiques, MLL, Pylone, etc.","PASSIVE",
AQ187="AKTIVCO DEFAUT GE &amp; POWER Cabinet","PASSIVE",
AQ187="AKTIVCO Coupure ENEO &amp; Baisse de tension","PASSIVE",
AQ187="Coupure ENEO &amp; Baisse de tension","PASSIVE",
AQ187="Defaut GE &amp; POWER Cabinet","PASSIVE",
AQ187="Sharing","PASSIVE",
AQ187="Sites strategiques &amp; DataCenter","PASSIVE",
AQ187="Exclu","Exclu",
AQ187="SAT","ACTIVE",
AQ187="SPARE-ISSUE","SPARE-ISSUE",
AQ187="Fiber CAmtel","ACTIVE",
AQ187="Fiber AOF","ACTIVE",
AQ187="Projet OCM (HUAWEI)","PLANNED WORKS",
AQ187="Projet OCM (NOKIA)","PLANNED WORKS",
AQ187="ACCESS-ISSUE","ACCESS-ISSUE",
AQ187="Projet OCM (ZTE, NOKIA, autres projets)","PLANNED WORKS",
AQ187="No root CAuse","No root cause",
AQ187="ODU HS","ACTIVE",
AQ187="IP &amp; VLAN","ACTIVE",
AQ187="Warehouse HUAWEI","SPARE-ISSUE",
AQ187="SPARE-HS","SPARE-ISSUE",
AQ187="Power Telco","ACTIVE", AQ187="no impacts","no impacts"
),"")</f>
        <v>PASSIVE</v>
      </c>
      <c r="AS187" s="92" t="s">
        <v>5862</v>
      </c>
      <c r="AT187" s="98" t="s">
        <v>544</v>
      </c>
      <c r="AV187" s="17" t="s">
        <v>5537</v>
      </c>
      <c r="AW187" s="7" t="s">
        <v>5537</v>
      </c>
      <c r="AX187" s="6" t="s">
        <v>5537</v>
      </c>
      <c r="AY187" s="7"/>
      <c r="AZ187" s="3" t="s">
        <v>5537</v>
      </c>
      <c r="BA187" s="18" t="s">
        <v>5537</v>
      </c>
      <c r="BB187" s="18" t="s">
        <v>5537</v>
      </c>
      <c r="BC187" s="18" t="s">
        <v>5537</v>
      </c>
      <c r="BD187" s="18" t="s">
        <v>5537</v>
      </c>
      <c r="BE187" s="18" t="s">
        <v>5537</v>
      </c>
      <c r="BF187" s="18" t="s">
        <v>5537</v>
      </c>
      <c r="BG187" s="18" t="s">
        <v>5537</v>
      </c>
      <c r="BH187" s="18" t="s">
        <v>5537</v>
      </c>
      <c r="BI187" s="18" t="s">
        <v>5537</v>
      </c>
      <c r="BJ187" s="18" t="s">
        <v>5537</v>
      </c>
      <c r="BK187" s="18" t="s">
        <v>5537</v>
      </c>
      <c r="BL187" s="9" t="s">
        <v>5862</v>
      </c>
      <c r="BM187" s="14" t="s">
        <v>5537</v>
      </c>
      <c r="BN187" s="14" t="s">
        <v>5537</v>
      </c>
      <c r="BO187" s="14" t="str">
        <f>_xlfn.XLOOKUP(B187,'[4]cell downs 18042026 17h'!$B:$B,'[4]cell downs 18042026 17h'!$B:$B,"")</f>
        <v/>
      </c>
      <c r="BP187" s="14" t="str">
        <f>_xlfn.XLOOKUP(B187,'[5]Cells Huawei 19042026 15h'!$B:$B,'[5]Cells Huawei 19042026 15h'!$B:$B,"")</f>
        <v/>
      </c>
      <c r="BQ187" s="9" t="str">
        <f>_xlfn.XLOOKUP(B187,'[6]cells down 19042026 9H40'!$B:$B,'[6]cells down 19042026 9H40'!$B:$B,"")</f>
        <v/>
      </c>
      <c r="BR187" s="9" t="s">
        <v>5537</v>
      </c>
      <c r="BS187" s="9" t="s">
        <v>5459</v>
      </c>
      <c r="BT187" s="108"/>
    </row>
    <row r="188" spans="1:72" s="9" customFormat="1" ht="28.5" customHeight="1" x14ac:dyDescent="0.35">
      <c r="A188" s="1" t="s">
        <v>2823</v>
      </c>
      <c r="B188" s="8" t="s">
        <v>2824</v>
      </c>
      <c r="C188" s="3" t="str">
        <f>_xlfn.XLOOKUP(B188,'[1]daily break down'!$D:$D,'[1]daily break down'!$E:$E,"")</f>
        <v>NORD</v>
      </c>
      <c r="D188" s="1" t="s">
        <v>11</v>
      </c>
      <c r="E188" s="1" t="s">
        <v>12</v>
      </c>
      <c r="F188" s="3" t="s">
        <v>23</v>
      </c>
      <c r="G188" s="1" t="s">
        <v>24</v>
      </c>
      <c r="H188" s="32" t="str">
        <f>_xlfn.XLOOKUP(B188,[2]CALCULATION!$B:$B,[2]CALCULATION!$H:$H,"")</f>
        <v>Huawei</v>
      </c>
      <c r="I188" s="28">
        <v>0</v>
      </c>
      <c r="J188" s="28">
        <v>0</v>
      </c>
      <c r="K188" s="28">
        <v>9.7629218709425203E-2</v>
      </c>
      <c r="L188" s="28">
        <v>7.0687014350817412</v>
      </c>
      <c r="M188" s="28">
        <v>0</v>
      </c>
      <c r="N188" s="28">
        <v>0</v>
      </c>
      <c r="O188" s="28">
        <v>0</v>
      </c>
      <c r="P188" s="28">
        <v>0</v>
      </c>
      <c r="Q188" s="28">
        <v>9.1048074810306107E-2</v>
      </c>
      <c r="R188" s="28">
        <v>0.66121769353913606</v>
      </c>
      <c r="S188" s="93">
        <v>0</v>
      </c>
      <c r="T188" s="93">
        <f>_xlfn.XLOOKUP(B188,'[3]Nur des jours'!$B:$B,'[3]Nur des jours'!$U:$U,"")</f>
        <v>3.0478008635031517</v>
      </c>
      <c r="U188" s="93">
        <v>5.2663419255606625</v>
      </c>
      <c r="V188" s="93">
        <v>2.2271554048848139</v>
      </c>
      <c r="W188" s="93">
        <v>3.0478008635031522</v>
      </c>
      <c r="X188" s="93">
        <v>1.8552048465755222</v>
      </c>
      <c r="Y188" s="93">
        <v>0</v>
      </c>
      <c r="Z188" s="93">
        <v>1.2399838200169504</v>
      </c>
      <c r="AA188" s="93">
        <v>4.6809768201054114</v>
      </c>
      <c r="AB188" s="93">
        <v>12.709472994837819</v>
      </c>
      <c r="AC188" s="93">
        <f>_xlfn.XLOOKUP(B188,'[3]Nur des jours'!$B:$B,'[3]Nur des jours'!$N:$N,"")</f>
        <v>0</v>
      </c>
      <c r="AD188" s="93">
        <v>0</v>
      </c>
      <c r="AE188" s="93">
        <v>1.872968584579648</v>
      </c>
      <c r="AF188" s="93">
        <v>0</v>
      </c>
      <c r="AG188" s="93"/>
      <c r="AH188" s="93">
        <v>2.8678627583589451</v>
      </c>
      <c r="AI188" s="93">
        <v>3.8180581034255363</v>
      </c>
      <c r="AJ188" s="93">
        <v>6.502859464623902</v>
      </c>
      <c r="AK188" s="93">
        <v>0.26761754514990149</v>
      </c>
      <c r="AL188" s="93">
        <v>2.8678627583589451</v>
      </c>
      <c r="AM188" s="49" t="s">
        <v>5559</v>
      </c>
      <c r="AN188" s="49"/>
      <c r="AO188" s="48" t="str" cm="1">
        <f t="array" ref="AO188">IFERROR(_xlfn.IFS(
AQ188="MPR ISSUE","PDH",
AQ188="BSS Hardware Issue","BSS",
AQ188="Sites strategiques, MLL, Pylone, etc.","ENVTECH",
AQ188="AKTIVCO DEFAUT GE &amp; POWER Cabinet","AKTIVCO",
AQ188="AKTIVCO Coupure ENEO &amp; Baisse de tension","AKTIVCO GRID ONLY",
AQ188="Coupure ENEO &amp; Baisse de tension","IHS GRID ONLY",
AQ188="Defaut GE &amp; POWER Cabinet","IHS",
AQ188="Sharing","Partners",
AQ188="Sites strategiques &amp; DataCenter","SST &amp; DC",
AQ188="Exclu","Exclu",
AQ188="SAT","SAT",
AQ188="SPARE-ISSUE","SPARE-ISSUE",
AQ188="Fiber CAmtel","TRANS_FO_CAMTEL",
AQ188="Fiber AOF","Fiber AOF",
AQ188="Projet OCM (HUAWEI)","TRAVAUX-HUAWEI",
AQ188="Projet OCM (NOKIA)","TRAVAUX-NOKIA",
AQ188="ACCESS-ISSUE","ACCESS-ISSUE",
AQ188="Projet OCM (ZTE, NOKIA, autres projets)","TRAVAUX OCM",
AQ188="No root CAuse","No root cause",
AQ188="ODU HS","PDH",
AQ188="IP &amp; VLAN","PDH",
AQ188="Warehouse HUAWEI","SPARE-ISSUE",
AQ188="SPARE-HS","SPARE-ISSUE",
AQ188="Power Telco","BSS",AQ188="no impacts","no impacts"
),"")</f>
        <v>IHS</v>
      </c>
      <c r="AP188" s="48" t="str" cm="1">
        <f t="array" ref="AP188">IFERROR(_xlfn.IFS(
AQ188="MPR ISSUE","TX ISSUE",
AQ188="BSS Hardware Issue","RAN ISSUE",
AQ188="Sites strategiques, MLL, Pylone, etc.","ENVTECH",
AQ188="AKTIVCO DEFAUT GE &amp; POWER Cabinet","POWER ISSUE",
AQ188="AKTIVCO Coupure ENEO &amp; Baisse de tension","POWER ISSUE",
AQ188="Coupure ENEO &amp; Baisse de tension","POWER ISSUE",
AQ188="Defaut GE &amp; POWER Cabinet","POWER ISSUE",
AQ188="Sharing","POWER ISSUE",
AQ188="Sites strategiques &amp; DataCenter","POWER ISSUE",
AQ188="Exclu","Exclu",
AQ188="SAT","TX ISSUE",
AQ188="SPARE-ISSUE","SPARE-ISSUE",
AQ188="Fiber CAmtel","TX ISSUE",
AQ188="Fiber AOF","TX ISSUE",
AQ188="Projet OCM (HUAWEI)","TRAVAUX-HUAWEI",
AQ188="Projet OCM (NOKIA)","TRAVAUX -NOKIA",
AQ188="ACCESS-ISSUE","ACCESS-ISSUE",
AQ188="Projet OCM (ZTE, NOKIA, autres projets)","TRAVAUX OCM",
AQ188="No root CAuse","No root cause",
AQ188="ODU HS","TX ISSUE",
AQ188="IP &amp; VLAN","TX ISSUE",
AQ188="Warehouse HUAWEI","SPARE-ISSUE",
AQ188="SPARE-HS","SPARE-ISSUE",
AQ188="Power Telco","RAN ISSUE",AQ188="no impacts","no impacts"
),"")</f>
        <v>POWER ISSUE</v>
      </c>
      <c r="AQ188" s="67" t="s">
        <v>5330</v>
      </c>
      <c r="AR188" s="48" t="str" cm="1">
        <f t="array" ref="AR188">IFERROR(_xlfn.IFS(
AQ188="MPR ISSUE","ACTIVE",
AQ188="BSS Hardware Issue","ACTIVE",
AQ188="Sites strategiques, MLL, Pylone, etc.","PASSIVE",
AQ188="AKTIVCO DEFAUT GE &amp; POWER Cabinet","PASSIVE",
AQ188="AKTIVCO Coupure ENEO &amp; Baisse de tension","PASSIVE",
AQ188="Coupure ENEO &amp; Baisse de tension","PASSIVE",
AQ188="Defaut GE &amp; POWER Cabinet","PASSIVE",
AQ188="Sharing","PASSIVE",
AQ188="Sites strategiques &amp; DataCenter","PASSIVE",
AQ188="Exclu","Exclu",
AQ188="SAT","ACTIVE",
AQ188="SPARE-ISSUE","SPARE-ISSUE",
AQ188="Fiber CAmtel","ACTIVE",
AQ188="Fiber AOF","ACTIVE",
AQ188="Projet OCM (HUAWEI)","PLANNED WORKS",
AQ188="Projet OCM (NOKIA)","PLANNED WORKS",
AQ188="ACCESS-ISSUE","ACCESS-ISSUE",
AQ188="Projet OCM (ZTE, NOKIA, autres projets)","PLANNED WORKS",
AQ188="No root CAuse","No root cause",
AQ188="ODU HS","ACTIVE",
AQ188="IP &amp; VLAN","ACTIVE",
AQ188="Warehouse HUAWEI","SPARE-ISSUE",
AQ188="SPARE-HS","SPARE-ISSUE",
AQ188="Power Telco","ACTIVE", AQ188="no impacts","no impacts"
),"")</f>
        <v>PASSIVE</v>
      </c>
      <c r="AS188" s="92" t="s">
        <v>5836</v>
      </c>
      <c r="AT188" s="98" t="s">
        <v>2824</v>
      </c>
      <c r="AV188" s="17" t="s">
        <v>5537</v>
      </c>
      <c r="AW188" s="7" t="s">
        <v>5537</v>
      </c>
      <c r="AX188" s="6" t="s">
        <v>5537</v>
      </c>
      <c r="AY188" s="7"/>
      <c r="AZ188" s="3" t="s">
        <v>6275</v>
      </c>
      <c r="BA188" s="18" t="s">
        <v>5537</v>
      </c>
      <c r="BB188" s="18" t="s">
        <v>5537</v>
      </c>
      <c r="BC188" s="18" t="s">
        <v>5537</v>
      </c>
      <c r="BD188" s="18" t="s">
        <v>5537</v>
      </c>
      <c r="BE188" s="18" t="s">
        <v>5537</v>
      </c>
      <c r="BF188" s="18" t="s">
        <v>5537</v>
      </c>
      <c r="BG188" s="18" t="s">
        <v>5537</v>
      </c>
      <c r="BH188" s="18" t="s">
        <v>5537</v>
      </c>
      <c r="BI188" s="18" t="s">
        <v>5537</v>
      </c>
      <c r="BJ188" s="18" t="s">
        <v>5710</v>
      </c>
      <c r="BK188" s="18" t="s">
        <v>5537</v>
      </c>
      <c r="BL188" s="9" t="s">
        <v>5537</v>
      </c>
      <c r="BM188" s="14" t="s">
        <v>5537</v>
      </c>
      <c r="BN188" s="14" t="s">
        <v>5537</v>
      </c>
      <c r="BO188" s="14" t="str">
        <f>_xlfn.XLOOKUP(B188,'[4]cell downs 18042026 17h'!$B:$B,'[4]cell downs 18042026 17h'!$B:$B,"")</f>
        <v/>
      </c>
      <c r="BP188" s="14" t="str">
        <f>_xlfn.XLOOKUP(B188,'[5]Cells Huawei 19042026 15h'!$B:$B,'[5]Cells Huawei 19042026 15h'!$B:$B,"")</f>
        <v/>
      </c>
      <c r="BQ188" s="9" t="str">
        <f>_xlfn.XLOOKUP(B188,'[6]cells down 19042026 9H40'!$B:$B,'[6]cells down 19042026 9H40'!$B:$B,"")</f>
        <v/>
      </c>
      <c r="BR188" s="9" t="s">
        <v>2824</v>
      </c>
      <c r="BS188" s="9" t="s">
        <v>5537</v>
      </c>
      <c r="BT188" s="108"/>
    </row>
    <row r="189" spans="1:72" s="9" customFormat="1" ht="18" customHeight="1" x14ac:dyDescent="0.35">
      <c r="A189" s="3" t="s">
        <v>821</v>
      </c>
      <c r="B189" s="3" t="s">
        <v>822</v>
      </c>
      <c r="C189" s="3" t="str">
        <f>_xlfn.XLOOKUP(B189,'[1]daily break down'!$D:$D,'[1]daily break down'!$E:$E,"")</f>
        <v>Douala</v>
      </c>
      <c r="D189" s="3" t="s">
        <v>357</v>
      </c>
      <c r="E189" s="3" t="s">
        <v>89</v>
      </c>
      <c r="F189" s="3" t="s">
        <v>31</v>
      </c>
      <c r="G189" s="3" t="s">
        <v>32</v>
      </c>
      <c r="H189" s="34" t="str">
        <f>_xlfn.XLOOKUP(B189,[2]CALCULATION!$B:$B,[2]CALCULATION!$H:$H,"")</f>
        <v>ZTE</v>
      </c>
      <c r="I189" s="28">
        <v>2.9198876818107875</v>
      </c>
      <c r="J189" s="28">
        <v>7.5722570362950989</v>
      </c>
      <c r="K189" s="28">
        <v>12.228407427382695</v>
      </c>
      <c r="L189" s="28">
        <v>2.0331989281829835E-3</v>
      </c>
      <c r="M189" s="28">
        <v>0.43428415702858986</v>
      </c>
      <c r="N189" s="28">
        <v>4.4424148125319247</v>
      </c>
      <c r="O189" s="28">
        <v>0</v>
      </c>
      <c r="P189" s="28">
        <v>1.6445725716470765</v>
      </c>
      <c r="Q189" s="28">
        <v>1.5743380332331716</v>
      </c>
      <c r="R189" s="28">
        <v>15.75552602066586</v>
      </c>
      <c r="S189" s="93">
        <v>25.818398238750348</v>
      </c>
      <c r="T189" s="93">
        <f>_xlfn.XLOOKUP(B189,'[3]Nur des jours'!$B:$B,'[3]Nur des jours'!$U:$U,"")</f>
        <v>0</v>
      </c>
      <c r="U189" s="93">
        <v>0.15816147451866672</v>
      </c>
      <c r="V189" s="93">
        <v>0.62877568607979228</v>
      </c>
      <c r="W189" s="93">
        <v>0</v>
      </c>
      <c r="X189" s="93">
        <v>0.18964038774887013</v>
      </c>
      <c r="Y189" s="93">
        <v>0.27756732385363325</v>
      </c>
      <c r="Z189" s="93">
        <v>3.8716031309836687</v>
      </c>
      <c r="AA189" s="93">
        <v>7.3799235517202995</v>
      </c>
      <c r="AB189" s="93">
        <v>3.3534227655500479</v>
      </c>
      <c r="AC189" s="93">
        <f>_xlfn.XLOOKUP(B189,'[3]Nur des jours'!$B:$B,'[3]Nur des jours'!$N:$N,"")</f>
        <v>9.5025297275084936E-2</v>
      </c>
      <c r="AD189" s="93">
        <v>9.5025297275084936E-2</v>
      </c>
      <c r="AE189" s="93">
        <v>1.7912482557293401</v>
      </c>
      <c r="AF189" s="93">
        <v>1.0649860315666617</v>
      </c>
      <c r="AG189" s="93"/>
      <c r="AH189" s="93">
        <v>2.8642600725388303</v>
      </c>
      <c r="AI189" s="93">
        <v>2.5066544368907593</v>
      </c>
      <c r="AJ189" s="93">
        <v>2.1296168793414729</v>
      </c>
      <c r="AK189" s="93">
        <v>3.4351148693164526</v>
      </c>
      <c r="AL189" s="93">
        <v>2.8642600725388303</v>
      </c>
      <c r="AM189" s="49" t="s">
        <v>5559</v>
      </c>
      <c r="AN189" s="49"/>
      <c r="AO189" s="48" t="str" cm="1">
        <f t="array" ref="AO189">IFERROR(_xlfn.IFS(
AQ189="MPR ISSUE","PDH",
AQ189="BSS Hardware Issue","BSS",
AQ189="Sites strategiques, MLL, Pylone, etc.","ENVTECH",
AQ189="AKTIVCO DEFAUT GE &amp; POWER Cabinet","AKTIVCO",
AQ189="AKTIVCO Coupure ENEO &amp; Baisse de tension","AKTIVCO GRID ONLY",
AQ189="Coupure ENEO &amp; Baisse de tension","IHS GRID ONLY",
AQ189="Defaut GE &amp; POWER Cabinet","IHS",
AQ189="Sharing","Partners",
AQ189="Sites strategiques &amp; DataCenter","SST &amp; DC",
AQ189="Exclu","Exclu",
AQ189="SAT","SAT",
AQ189="SPARE-ISSUE","SPARE-ISSUE",
AQ189="Fiber CAmtel","TRANS_FO_CAMTEL",
AQ189="Fiber AOF","Fiber AOF",
AQ189="Projet OCM (HUAWEI)","TRAVAUX-HUAWEI",
AQ189="Projet OCM (NOKIA)","TRAVAUX-NOKIA",
AQ189="ACCESS-ISSUE","ACCESS-ISSUE",
AQ189="Projet OCM (ZTE, NOKIA, autres projets)","TRAVAUX OCM",
AQ189="No root CAuse","No root cause",
AQ189="ODU HS","PDH",
AQ189="IP &amp; VLAN","PDH",
AQ189="Warehouse HUAWEI","SPARE-ISSUE",
AQ189="SPARE-HS","SPARE-ISSUE",
AQ189="Power Telco","BSS",AQ189="no impacts","no impacts"
),"")</f>
        <v>PDH</v>
      </c>
      <c r="AP189" s="48" t="str" cm="1">
        <f t="array" ref="AP189">IFERROR(_xlfn.IFS(
AQ189="MPR ISSUE","TX ISSUE",
AQ189="BSS Hardware Issue","RAN ISSUE",
AQ189="Sites strategiques, MLL, Pylone, etc.","ENVTECH",
AQ189="AKTIVCO DEFAUT GE &amp; POWER Cabinet","POWER ISSUE",
AQ189="AKTIVCO Coupure ENEO &amp; Baisse de tension","POWER ISSUE",
AQ189="Coupure ENEO &amp; Baisse de tension","POWER ISSUE",
AQ189="Defaut GE &amp; POWER Cabinet","POWER ISSUE",
AQ189="Sharing","POWER ISSUE",
AQ189="Sites strategiques &amp; DataCenter","POWER ISSUE",
AQ189="Exclu","Exclu",
AQ189="SAT","TX ISSUE",
AQ189="SPARE-ISSUE","SPARE-ISSUE",
AQ189="Fiber CAmtel","TX ISSUE",
AQ189="Fiber AOF","TX ISSUE",
AQ189="Projet OCM (HUAWEI)","TRAVAUX-HUAWEI",
AQ189="Projet OCM (NOKIA)","TRAVAUX -NOKIA",
AQ189="ACCESS-ISSUE","ACCESS-ISSUE",
AQ189="Projet OCM (ZTE, NOKIA, autres projets)","TRAVAUX OCM",
AQ189="No root CAuse","No root cause",
AQ189="ODU HS","TX ISSUE",
AQ189="IP &amp; VLAN","TX ISSUE",
AQ189="Warehouse HUAWEI","SPARE-ISSUE",
AQ189="SPARE-HS","SPARE-ISSUE",
AQ189="Power Telco","RAN ISSUE",AQ189="no impacts","no impacts"
),"")</f>
        <v>TX ISSUE</v>
      </c>
      <c r="AQ189" s="67" t="s">
        <v>5990</v>
      </c>
      <c r="AR189" s="48" t="str" cm="1">
        <f t="array" ref="AR189">IFERROR(_xlfn.IFS(
AQ189="MPR ISSUE","ACTIVE",
AQ189="BSS Hardware Issue","ACTIVE",
AQ189="Sites strategiques, MLL, Pylone, etc.","PASSIVE",
AQ189="AKTIVCO DEFAUT GE &amp; POWER Cabinet","PASSIVE",
AQ189="AKTIVCO Coupure ENEO &amp; Baisse de tension","PASSIVE",
AQ189="Coupure ENEO &amp; Baisse de tension","PASSIVE",
AQ189="Defaut GE &amp; POWER Cabinet","PASSIVE",
AQ189="Sharing","PASSIVE",
AQ189="Sites strategiques &amp; DataCenter","PASSIVE",
AQ189="Exclu","Exclu",
AQ189="SAT","ACTIVE",
AQ189="SPARE-ISSUE","SPARE-ISSUE",
AQ189="Fiber CAmtel","ACTIVE",
AQ189="Fiber AOF","ACTIVE",
AQ189="Projet OCM (HUAWEI)","PLANNED WORKS",
AQ189="Projet OCM (NOKIA)","PLANNED WORKS",
AQ189="ACCESS-ISSUE","ACCESS-ISSUE",
AQ189="Projet OCM (ZTE, NOKIA, autres projets)","PLANNED WORKS",
AQ189="No root CAuse","No root cause",
AQ189="ODU HS","ACTIVE",
AQ189="IP &amp; VLAN","ACTIVE",
AQ189="Warehouse HUAWEI","SPARE-ISSUE",
AQ189="SPARE-HS","SPARE-ISSUE",
AQ189="Power Telco","ACTIVE", AQ189="no impacts","no impacts"
),"")</f>
        <v>ACTIVE</v>
      </c>
      <c r="AS189" s="92" t="s">
        <v>5744</v>
      </c>
      <c r="AT189" s="129" t="s">
        <v>4194</v>
      </c>
      <c r="AU189" s="9" t="s">
        <v>5989</v>
      </c>
      <c r="AV189" s="17" t="s">
        <v>5691</v>
      </c>
      <c r="AW189" s="7" t="s">
        <v>5537</v>
      </c>
      <c r="AX189" s="6" t="s">
        <v>5537</v>
      </c>
      <c r="AY189" s="7"/>
      <c r="AZ189" s="3" t="s">
        <v>5537</v>
      </c>
      <c r="BA189" s="18" t="s">
        <v>5537</v>
      </c>
      <c r="BB189" s="18" t="s">
        <v>5537</v>
      </c>
      <c r="BC189" s="18" t="s">
        <v>5537</v>
      </c>
      <c r="BD189" s="18" t="s">
        <v>5537</v>
      </c>
      <c r="BE189" s="18" t="s">
        <v>5537</v>
      </c>
      <c r="BF189" s="18" t="s">
        <v>5537</v>
      </c>
      <c r="BG189" s="18" t="s">
        <v>5537</v>
      </c>
      <c r="BH189" s="18" t="s">
        <v>5537</v>
      </c>
      <c r="BI189" s="18" t="s">
        <v>5537</v>
      </c>
      <c r="BJ189" s="18" t="s">
        <v>5710</v>
      </c>
      <c r="BK189" s="18" t="s">
        <v>5537</v>
      </c>
      <c r="BL189" s="9" t="s">
        <v>6276</v>
      </c>
      <c r="BM189" s="14" t="s">
        <v>5537</v>
      </c>
      <c r="BN189" s="14" t="s">
        <v>5537</v>
      </c>
      <c r="BO189" s="14" t="str">
        <f>_xlfn.XLOOKUP(B189,'[4]cell downs 18042026 17h'!$B:$B,'[4]cell downs 18042026 17h'!$B:$B,"")</f>
        <v/>
      </c>
      <c r="BP189" s="14" t="str">
        <f>_xlfn.XLOOKUP(B189,'[5]Cells Huawei 19042026 15h'!$B:$B,'[5]Cells Huawei 19042026 15h'!$B:$B,"")</f>
        <v/>
      </c>
      <c r="BQ189" s="9" t="str">
        <f>_xlfn.XLOOKUP(B189,'[6]cells down 19042026 9H40'!$B:$B,'[6]cells down 19042026 9H40'!$B:$B,"")</f>
        <v/>
      </c>
      <c r="BR189" s="9" t="s">
        <v>5537</v>
      </c>
      <c r="BS189" s="9" t="s">
        <v>12</v>
      </c>
      <c r="BT189" s="108"/>
    </row>
    <row r="190" spans="1:72" s="9" customFormat="1" ht="22.5" customHeight="1" x14ac:dyDescent="0.35">
      <c r="A190" s="1" t="s">
        <v>2455</v>
      </c>
      <c r="B190" s="8" t="s">
        <v>2456</v>
      </c>
      <c r="C190" s="3" t="str">
        <f>_xlfn.XLOOKUP(B190,'[1]daily break down'!$D:$D,'[1]daily break down'!$E:$E,"")</f>
        <v>Douala</v>
      </c>
      <c r="D190" s="1" t="s">
        <v>21</v>
      </c>
      <c r="E190" s="1" t="s">
        <v>30</v>
      </c>
      <c r="F190" s="3" t="s">
        <v>31</v>
      </c>
      <c r="G190" s="1" t="s">
        <v>32</v>
      </c>
      <c r="H190" s="34" t="str">
        <f>_xlfn.XLOOKUP(B190,[2]CALCULATION!$B:$B,[2]CALCULATION!$H:$H,"")</f>
        <v>ZTE</v>
      </c>
      <c r="I190" s="28">
        <v>0.10715315053091462</v>
      </c>
      <c r="J190" s="28">
        <v>0.15905322843453681</v>
      </c>
      <c r="K190" s="28">
        <v>9.0958899418724156E-4</v>
      </c>
      <c r="L190" s="28">
        <v>0</v>
      </c>
      <c r="M190" s="28">
        <v>0.42258434565237862</v>
      </c>
      <c r="N190" s="28">
        <v>2.525268738960087</v>
      </c>
      <c r="O190" s="28">
        <v>0</v>
      </c>
      <c r="P190" s="28">
        <v>1.638294624079353</v>
      </c>
      <c r="Q190" s="28">
        <v>1.0043646003658329</v>
      </c>
      <c r="R190" s="28">
        <v>5.7749983591727963E-2</v>
      </c>
      <c r="S190" s="93">
        <v>1.1396258343249634</v>
      </c>
      <c r="T190" s="93">
        <f>_xlfn.XLOOKUP(B190,'[3]Nur des jours'!$B:$B,'[3]Nur des jours'!$U:$U,"")</f>
        <v>0</v>
      </c>
      <c r="U190" s="93">
        <v>0.16024817868180183</v>
      </c>
      <c r="V190" s="93">
        <v>0.62957826460407607</v>
      </c>
      <c r="W190" s="93">
        <v>0</v>
      </c>
      <c r="X190" s="93">
        <v>0.19249400027965385</v>
      </c>
      <c r="Y190" s="93">
        <v>12.266342638963796</v>
      </c>
      <c r="Z190" s="93">
        <v>3.0509220022086958</v>
      </c>
      <c r="AA190" s="93">
        <v>17.488703261393756</v>
      </c>
      <c r="AB190" s="93">
        <v>35.786066808776567</v>
      </c>
      <c r="AC190" s="93">
        <f>_xlfn.XLOOKUP(B190,'[3]Nur des jours'!$B:$B,'[3]Nur des jours'!$N:$N,"")</f>
        <v>0.69877836847557162</v>
      </c>
      <c r="AD190" s="93">
        <v>0.69877836847557162</v>
      </c>
      <c r="AE190" s="93">
        <v>0.69578207531824876</v>
      </c>
      <c r="AF190" s="93">
        <v>0</v>
      </c>
      <c r="AG190" s="93"/>
      <c r="AH190" s="93">
        <v>2.8642065673038779</v>
      </c>
      <c r="AI190" s="93">
        <v>2.506029958954314</v>
      </c>
      <c r="AJ190" s="93">
        <v>2.1292981221375609</v>
      </c>
      <c r="AK190" s="93">
        <v>3.435388471918523</v>
      </c>
      <c r="AL190" s="93">
        <v>2.8642065673038779</v>
      </c>
      <c r="AM190" s="49" t="s">
        <v>5559</v>
      </c>
      <c r="AN190" s="49"/>
      <c r="AO190" s="48" t="str" cm="1">
        <f t="array" ref="AO190">IFERROR(_xlfn.IFS(
AQ190="MPR ISSUE","PDH",
AQ190="BSS Hardware Issue","BSS",
AQ190="Sites strategiques, MLL, Pylone, etc.","ENVTECH",
AQ190="AKTIVCO DEFAUT GE &amp; POWER Cabinet","AKTIVCO",
AQ190="AKTIVCO Coupure ENEO &amp; Baisse de tension","AKTIVCO GRID ONLY",
AQ190="Coupure ENEO &amp; Baisse de tension","IHS GRID ONLY",
AQ190="Defaut GE &amp; POWER Cabinet","IHS",
AQ190="Sharing","Partners",
AQ190="Sites strategiques &amp; DataCenter","SST &amp; DC",
AQ190="Exclu","Exclu",
AQ190="SAT","SAT",
AQ190="SPARE-ISSUE","SPARE-ISSUE",
AQ190="Fiber CAmtel","TRANS_FO_CAMTEL",
AQ190="Fiber AOF","Fiber AOF",
AQ190="Projet OCM (HUAWEI)","TRAVAUX-HUAWEI",
AQ190="Projet OCM (NOKIA)","TRAVAUX-NOKIA",
AQ190="ACCESS-ISSUE","ACCESS-ISSUE",
AQ190="Projet OCM (ZTE, NOKIA, autres projets)","TRAVAUX OCM",
AQ190="No root CAuse","No root cause",
AQ190="ODU HS","PDH",
AQ190="IP &amp; VLAN","PDH",
AQ190="Warehouse HUAWEI","SPARE-ISSUE",
AQ190="SPARE-HS","SPARE-ISSUE",
AQ190="Power Telco","BSS",AQ190="no impacts","no impacts"
),"")</f>
        <v>PDH</v>
      </c>
      <c r="AP190" s="48" t="str" cm="1">
        <f t="array" ref="AP190">IFERROR(_xlfn.IFS(
AQ190="MPR ISSUE","TX ISSUE",
AQ190="BSS Hardware Issue","RAN ISSUE",
AQ190="Sites strategiques, MLL, Pylone, etc.","ENVTECH",
AQ190="AKTIVCO DEFAUT GE &amp; POWER Cabinet","POWER ISSUE",
AQ190="AKTIVCO Coupure ENEO &amp; Baisse de tension","POWER ISSUE",
AQ190="Coupure ENEO &amp; Baisse de tension","POWER ISSUE",
AQ190="Defaut GE &amp; POWER Cabinet","POWER ISSUE",
AQ190="Sharing","POWER ISSUE",
AQ190="Sites strategiques &amp; DataCenter","POWER ISSUE",
AQ190="Exclu","Exclu",
AQ190="SAT","TX ISSUE",
AQ190="SPARE-ISSUE","SPARE-ISSUE",
AQ190="Fiber CAmtel","TX ISSUE",
AQ190="Fiber AOF","TX ISSUE",
AQ190="Projet OCM (HUAWEI)","TRAVAUX-HUAWEI",
AQ190="Projet OCM (NOKIA)","TRAVAUX -NOKIA",
AQ190="ACCESS-ISSUE","ACCESS-ISSUE",
AQ190="Projet OCM (ZTE, NOKIA, autres projets)","TRAVAUX OCM",
AQ190="No root CAuse","No root cause",
AQ190="ODU HS","TX ISSUE",
AQ190="IP &amp; VLAN","TX ISSUE",
AQ190="Warehouse HUAWEI","SPARE-ISSUE",
AQ190="SPARE-HS","SPARE-ISSUE",
AQ190="Power Telco","RAN ISSUE",AQ190="no impacts","no impacts"
),"")</f>
        <v>TX ISSUE</v>
      </c>
      <c r="AQ190" s="67" t="s">
        <v>5990</v>
      </c>
      <c r="AR190" s="48" t="str" cm="1">
        <f t="array" ref="AR190">IFERROR(_xlfn.IFS(
AQ190="MPR ISSUE","ACTIVE",
AQ190="BSS Hardware Issue","ACTIVE",
AQ190="Sites strategiques, MLL, Pylone, etc.","PASSIVE",
AQ190="AKTIVCO DEFAUT GE &amp; POWER Cabinet","PASSIVE",
AQ190="AKTIVCO Coupure ENEO &amp; Baisse de tension","PASSIVE",
AQ190="Coupure ENEO &amp; Baisse de tension","PASSIVE",
AQ190="Defaut GE &amp; POWER Cabinet","PASSIVE",
AQ190="Sharing","PASSIVE",
AQ190="Sites strategiques &amp; DataCenter","PASSIVE",
AQ190="Exclu","Exclu",
AQ190="SAT","ACTIVE",
AQ190="SPARE-ISSUE","SPARE-ISSUE",
AQ190="Fiber CAmtel","ACTIVE",
AQ190="Fiber AOF","ACTIVE",
AQ190="Projet OCM (HUAWEI)","PLANNED WORKS",
AQ190="Projet OCM (NOKIA)","PLANNED WORKS",
AQ190="ACCESS-ISSUE","ACCESS-ISSUE",
AQ190="Projet OCM (ZTE, NOKIA, autres projets)","PLANNED WORKS",
AQ190="No root CAuse","No root cause",
AQ190="ODU HS","ACTIVE",
AQ190="IP &amp; VLAN","ACTIVE",
AQ190="Warehouse HUAWEI","SPARE-ISSUE",
AQ190="SPARE-HS","SPARE-ISSUE",
AQ190="Power Telco","ACTIVE", AQ190="no impacts","no impacts"
),"")</f>
        <v>ACTIVE</v>
      </c>
      <c r="AS190" s="92" t="s">
        <v>5838</v>
      </c>
      <c r="AT190" s="129" t="s">
        <v>4194</v>
      </c>
      <c r="AU190" s="9" t="s">
        <v>5989</v>
      </c>
      <c r="AV190" s="17" t="s">
        <v>5691</v>
      </c>
      <c r="AW190" s="7" t="s">
        <v>5537</v>
      </c>
      <c r="AX190" s="6" t="s">
        <v>5537</v>
      </c>
      <c r="AY190" s="7"/>
      <c r="AZ190" s="3" t="s">
        <v>5537</v>
      </c>
      <c r="BA190" s="18" t="s">
        <v>5537</v>
      </c>
      <c r="BB190" s="18" t="s">
        <v>5537</v>
      </c>
      <c r="BC190" s="18" t="s">
        <v>5537</v>
      </c>
      <c r="BD190" s="18" t="s">
        <v>5537</v>
      </c>
      <c r="BE190" s="18" t="s">
        <v>5537</v>
      </c>
      <c r="BF190" s="18" t="s">
        <v>5537</v>
      </c>
      <c r="BG190" s="18" t="s">
        <v>5537</v>
      </c>
      <c r="BH190" s="18" t="s">
        <v>5537</v>
      </c>
      <c r="BI190" s="18" t="s">
        <v>5537</v>
      </c>
      <c r="BJ190" s="18" t="s">
        <v>5710</v>
      </c>
      <c r="BK190" s="18" t="s">
        <v>5537</v>
      </c>
      <c r="BL190" s="9" t="s">
        <v>6277</v>
      </c>
      <c r="BM190" s="14" t="s">
        <v>5537</v>
      </c>
      <c r="BN190" s="14" t="s">
        <v>5537</v>
      </c>
      <c r="BO190" s="14" t="str">
        <f>_xlfn.XLOOKUP(B190,'[4]cell downs 18042026 17h'!$B:$B,'[4]cell downs 18042026 17h'!$B:$B,"")</f>
        <v/>
      </c>
      <c r="BP190" s="14" t="str">
        <f>_xlfn.XLOOKUP(B190,'[5]Cells Huawei 19042026 15h'!$B:$B,'[5]Cells Huawei 19042026 15h'!$B:$B,"")</f>
        <v/>
      </c>
      <c r="BQ190" s="9" t="str">
        <f>_xlfn.XLOOKUP(B190,'[6]cells down 19042026 9H40'!$B:$B,'[6]cells down 19042026 9H40'!$B:$B,"")</f>
        <v/>
      </c>
      <c r="BR190" s="9" t="s">
        <v>5537</v>
      </c>
      <c r="BS190" s="9" t="s">
        <v>12</v>
      </c>
      <c r="BT190" s="108"/>
    </row>
    <row r="191" spans="1:72" s="9" customFormat="1" x14ac:dyDescent="0.35">
      <c r="A191" s="2" t="s">
        <v>741</v>
      </c>
      <c r="B191" s="8" t="s">
        <v>742</v>
      </c>
      <c r="C191" s="3" t="str">
        <f>_xlfn.XLOOKUP(B191,'[1]daily break down'!$D:$D,'[1]daily break down'!$E:$E,"")</f>
        <v>CENTRE</v>
      </c>
      <c r="D191" s="1" t="s">
        <v>11</v>
      </c>
      <c r="E191" s="1" t="s">
        <v>66</v>
      </c>
      <c r="F191" s="3" t="s">
        <v>226</v>
      </c>
      <c r="G191" s="1" t="s">
        <v>741</v>
      </c>
      <c r="H191" s="33" t="str">
        <f>_xlfn.XLOOKUP(B191,[2]CALCULATION!$B:$B,[2]CALCULATION!$H:$H,"")</f>
        <v>NOKIA</v>
      </c>
      <c r="I191" s="28">
        <v>0.58977036979964803</v>
      </c>
      <c r="J191" s="28">
        <v>0.86473377221894054</v>
      </c>
      <c r="K191" s="28">
        <v>1.0920953506091033</v>
      </c>
      <c r="L191" s="28">
        <v>0.80919533833856983</v>
      </c>
      <c r="M191" s="28">
        <v>0.46458595508984601</v>
      </c>
      <c r="N191" s="28">
        <v>0.63227136143000251</v>
      </c>
      <c r="O191" s="28">
        <v>0.77805529159639641</v>
      </c>
      <c r="P191" s="28">
        <v>0.81081833046545271</v>
      </c>
      <c r="Q191" s="28">
        <v>1.0098221343309561</v>
      </c>
      <c r="R191" s="28">
        <v>0.97393795675635575</v>
      </c>
      <c r="S191" s="93">
        <v>0.86985243969603343</v>
      </c>
      <c r="T191" s="93">
        <f>_xlfn.XLOOKUP(B191,'[3]Nur des jours'!$B:$B,'[3]Nur des jours'!$U:$U,"")</f>
        <v>1.2558748747977497</v>
      </c>
      <c r="U191" s="93">
        <v>0.8882582405195858</v>
      </c>
      <c r="V191" s="93">
        <v>0.4984012635796285</v>
      </c>
      <c r="W191" s="93">
        <v>1.25587487479775</v>
      </c>
      <c r="X191" s="93">
        <v>2.5233960557367596</v>
      </c>
      <c r="Y191" s="93">
        <v>1.5854671221032266</v>
      </c>
      <c r="Z191" s="93">
        <v>1.3368996355936797</v>
      </c>
      <c r="AA191" s="93">
        <v>1.1355594364685975</v>
      </c>
      <c r="AB191" s="93">
        <v>1.0697301623990889</v>
      </c>
      <c r="AC191" s="93">
        <f>_xlfn.XLOOKUP(B191,'[3]Nur des jours'!$B:$B,'[3]Nur des jours'!$N:$N,"")</f>
        <v>0.95745834439108213</v>
      </c>
      <c r="AD191" s="93">
        <v>0.95745834439108213</v>
      </c>
      <c r="AE191" s="93">
        <v>2.0681913518418638</v>
      </c>
      <c r="AF191" s="93">
        <v>2.32642545079944</v>
      </c>
      <c r="AG191" s="93"/>
      <c r="AH191" s="93">
        <v>2.6981798232472394</v>
      </c>
      <c r="AI191" s="93">
        <v>1.7470394749989011</v>
      </c>
      <c r="AJ191" s="93">
        <v>7.2940679709361422</v>
      </c>
      <c r="AK191" s="93">
        <v>0</v>
      </c>
      <c r="AL191" s="93">
        <v>2.6981798232472394</v>
      </c>
      <c r="AM191" s="49" t="s">
        <v>5559</v>
      </c>
      <c r="AN191" s="49"/>
      <c r="AO191" s="48" t="str" cm="1">
        <f t="array" ref="AO191">IFERROR(_xlfn.IFS(
AQ191="MPR ISSUE","PDH",
AQ191="BSS Hardware Issue","BSS",
AQ191="Sites strategiques, MLL, Pylone, etc.","ENVTECH",
AQ191="AKTIVCO DEFAUT GE &amp; POWER Cabinet","AKTIVCO",
AQ191="AKTIVCO Coupure ENEO &amp; Baisse de tension","AKTIVCO GRID ONLY",
AQ191="Coupure ENEO &amp; Baisse de tension","IHS GRID ONLY",
AQ191="Defaut GE &amp; POWER Cabinet","IHS",
AQ191="Sharing","Partners",
AQ191="Sites strategiques &amp; DataCenter","SST &amp; DC",
AQ191="Exclu","Exclu",
AQ191="SAT","SAT",
AQ191="SPARE-ISSUE","SPARE-ISSUE",
AQ191="Fiber CAmtel","TRANS_FO_CAMTEL",
AQ191="Fiber AOF","Fiber AOF",
AQ191="Projet OCM (HUAWEI)","TRAVAUX-HUAWEI",
AQ191="Projet OCM (NOKIA)","TRAVAUX-NOKIA",
AQ191="ACCESS-ISSUE","ACCESS-ISSUE",
AQ191="Projet OCM (ZTE, NOKIA, autres projets)","TRAVAUX OCM",
AQ191="No root CAuse","No root cause",
AQ191="ODU HS","PDH",
AQ191="IP &amp; VLAN","PDH",
AQ191="Warehouse HUAWEI","SPARE-ISSUE",
AQ191="SPARE-HS","SPARE-ISSUE",
AQ191="Power Telco","BSS",AQ191="no impacts","no impacts"
),"")</f>
        <v>IHS</v>
      </c>
      <c r="AP191" s="48" t="str" cm="1">
        <f t="array" ref="AP191">IFERROR(_xlfn.IFS(
AQ191="MPR ISSUE","TX ISSUE",
AQ191="BSS Hardware Issue","RAN ISSUE",
AQ191="Sites strategiques, MLL, Pylone, etc.","ENVTECH",
AQ191="AKTIVCO DEFAUT GE &amp; POWER Cabinet","POWER ISSUE",
AQ191="AKTIVCO Coupure ENEO &amp; Baisse de tension","POWER ISSUE",
AQ191="Coupure ENEO &amp; Baisse de tension","POWER ISSUE",
AQ191="Defaut GE &amp; POWER Cabinet","POWER ISSUE",
AQ191="Sharing","POWER ISSUE",
AQ191="Sites strategiques &amp; DataCenter","POWER ISSUE",
AQ191="Exclu","Exclu",
AQ191="SAT","TX ISSUE",
AQ191="SPARE-ISSUE","SPARE-ISSUE",
AQ191="Fiber CAmtel","TX ISSUE",
AQ191="Fiber AOF","TX ISSUE",
AQ191="Projet OCM (HUAWEI)","TRAVAUX-HUAWEI",
AQ191="Projet OCM (NOKIA)","TRAVAUX -NOKIA",
AQ191="ACCESS-ISSUE","ACCESS-ISSUE",
AQ191="Projet OCM (ZTE, NOKIA, autres projets)","TRAVAUX OCM",
AQ191="No root CAuse","No root cause",
AQ191="ODU HS","TX ISSUE",
AQ191="IP &amp; VLAN","TX ISSUE",
AQ191="Warehouse HUAWEI","SPARE-ISSUE",
AQ191="SPARE-HS","SPARE-ISSUE",
AQ191="Power Telco","RAN ISSUE",AQ191="no impacts","no impacts"
),"")</f>
        <v>POWER ISSUE</v>
      </c>
      <c r="AQ191" s="67" t="s">
        <v>5330</v>
      </c>
      <c r="AR191" s="48" t="str" cm="1">
        <f t="array" ref="AR191">IFERROR(_xlfn.IFS(
AQ191="MPR ISSUE","ACTIVE",
AQ191="BSS Hardware Issue","ACTIVE",
AQ191="Sites strategiques, MLL, Pylone, etc.","PASSIVE",
AQ191="AKTIVCO DEFAUT GE &amp; POWER Cabinet","PASSIVE",
AQ191="AKTIVCO Coupure ENEO &amp; Baisse de tension","PASSIVE",
AQ191="Coupure ENEO &amp; Baisse de tension","PASSIVE",
AQ191="Defaut GE &amp; POWER Cabinet","PASSIVE",
AQ191="Sharing","PASSIVE",
AQ191="Sites strategiques &amp; DataCenter","PASSIVE",
AQ191="Exclu","Exclu",
AQ191="SAT","ACTIVE",
AQ191="SPARE-ISSUE","SPARE-ISSUE",
AQ191="Fiber CAmtel","ACTIVE",
AQ191="Fiber AOF","ACTIVE",
AQ191="Projet OCM (HUAWEI)","PLANNED WORKS",
AQ191="Projet OCM (NOKIA)","PLANNED WORKS",
AQ191="ACCESS-ISSUE","ACCESS-ISSUE",
AQ191="Projet OCM (ZTE, NOKIA, autres projets)","PLANNED WORKS",
AQ191="No root CAuse","No root cause",
AQ191="ODU HS","ACTIVE",
AQ191="IP &amp; VLAN","ACTIVE",
AQ191="Warehouse HUAWEI","SPARE-ISSUE",
AQ191="SPARE-HS","SPARE-ISSUE",
AQ191="Power Telco","ACTIVE", AQ191="no impacts","no impacts"
),"")</f>
        <v>PASSIVE</v>
      </c>
      <c r="AS191" s="92" t="s">
        <v>5734</v>
      </c>
      <c r="AT191" s="98" t="s">
        <v>742</v>
      </c>
      <c r="AV191" s="17" t="s">
        <v>5537</v>
      </c>
      <c r="AW191" s="7" t="s">
        <v>5537</v>
      </c>
      <c r="AX191" s="6" t="s">
        <v>5537</v>
      </c>
      <c r="AY191" s="7"/>
      <c r="AZ191" s="3" t="s">
        <v>5537</v>
      </c>
      <c r="BA191" s="18" t="s">
        <v>5537</v>
      </c>
      <c r="BB191" s="18" t="s">
        <v>5537</v>
      </c>
      <c r="BC191" s="18" t="s">
        <v>5537</v>
      </c>
      <c r="BD191" s="18" t="s">
        <v>5537</v>
      </c>
      <c r="BE191" s="18" t="s">
        <v>5537</v>
      </c>
      <c r="BF191" s="18" t="s">
        <v>5537</v>
      </c>
      <c r="BG191" s="18" t="s">
        <v>5537</v>
      </c>
      <c r="BH191" s="18" t="s">
        <v>5537</v>
      </c>
      <c r="BI191" s="18" t="s">
        <v>5537</v>
      </c>
      <c r="BJ191" s="18" t="s">
        <v>5537</v>
      </c>
      <c r="BK191" s="18" t="s">
        <v>5537</v>
      </c>
      <c r="BL191" s="9" t="s">
        <v>5734</v>
      </c>
      <c r="BM191" s="14" t="s">
        <v>5537</v>
      </c>
      <c r="BN191" s="14" t="s">
        <v>5537</v>
      </c>
      <c r="BO191" s="14" t="str">
        <f>_xlfn.XLOOKUP(B191,'[4]cell downs 18042026 17h'!$B:$B,'[4]cell downs 18042026 17h'!$B:$B,"")</f>
        <v/>
      </c>
      <c r="BP191" s="14" t="str">
        <f>_xlfn.XLOOKUP(B191,'[5]Cells Huawei 19042026 15h'!$B:$B,'[5]Cells Huawei 19042026 15h'!$B:$B,"")</f>
        <v/>
      </c>
      <c r="BQ191" s="9" t="str">
        <f>_xlfn.XLOOKUP(B191,'[6]cells down 19042026 9H40'!$B:$B,'[6]cells down 19042026 9H40'!$B:$B,"")</f>
        <v/>
      </c>
      <c r="BR191" s="9" t="s">
        <v>742</v>
      </c>
      <c r="BS191" s="9" t="s">
        <v>5459</v>
      </c>
      <c r="BT191" s="108"/>
    </row>
    <row r="192" spans="1:72" s="9" customFormat="1" x14ac:dyDescent="0.35">
      <c r="A192" s="1" t="s">
        <v>1857</v>
      </c>
      <c r="B192" s="8" t="s">
        <v>1858</v>
      </c>
      <c r="C192" s="3" t="str">
        <f>_xlfn.XLOOKUP(B192,'[1]daily break down'!$D:$D,'[1]daily break down'!$E:$E,"")</f>
        <v>Ngaoundere</v>
      </c>
      <c r="D192" s="1" t="s">
        <v>11</v>
      </c>
      <c r="E192" s="1" t="s">
        <v>12</v>
      </c>
      <c r="F192" s="3" t="s">
        <v>90</v>
      </c>
      <c r="G192" s="1" t="s">
        <v>91</v>
      </c>
      <c r="H192" s="32" t="str">
        <f>_xlfn.XLOOKUP(B192,[2]CALCULATION!$B:$B,[2]CALCULATION!$H:$H,"")</f>
        <v>Huawei</v>
      </c>
      <c r="I192" s="28">
        <v>0</v>
      </c>
      <c r="J192" s="28">
        <v>2.3915769918928866</v>
      </c>
      <c r="K192" s="28">
        <v>27.108445123604223</v>
      </c>
      <c r="L192" s="28">
        <v>5.2524305644730949E-2</v>
      </c>
      <c r="M192" s="28">
        <v>7.3123821101323219E-2</v>
      </c>
      <c r="N192" s="28">
        <v>0.15473713948172688</v>
      </c>
      <c r="O192" s="28">
        <v>5.4593174729548874E-2</v>
      </c>
      <c r="P192" s="28">
        <v>5.8855758447406481E-2</v>
      </c>
      <c r="Q192" s="28">
        <v>0</v>
      </c>
      <c r="R192" s="28">
        <v>4.8600588414903848E-2</v>
      </c>
      <c r="S192" s="93">
        <v>0.54004617145074807</v>
      </c>
      <c r="T192" s="93">
        <f>_xlfn.XLOOKUP(B192,'[3]Nur des jours'!$B:$B,'[3]Nur des jours'!$U:$U,"")</f>
        <v>4.4608027782771602</v>
      </c>
      <c r="U192" s="93">
        <v>5.5199567392340332E-2</v>
      </c>
      <c r="V192" s="93">
        <v>0.95513978420982037</v>
      </c>
      <c r="W192" s="93">
        <v>4.4608027782771593</v>
      </c>
      <c r="X192" s="93">
        <v>0.24594572999688952</v>
      </c>
      <c r="Y192" s="93">
        <v>1.4416093803951111</v>
      </c>
      <c r="Z192" s="93">
        <v>7.3748048842432079E-2</v>
      </c>
      <c r="AA192" s="93">
        <v>5.2970182602665852E-2</v>
      </c>
      <c r="AB192" s="93">
        <v>3.7971060088519062</v>
      </c>
      <c r="AC192" s="93">
        <f>_xlfn.XLOOKUP(B192,'[3]Nur des jours'!$B:$B,'[3]Nur des jours'!$N:$N,"")</f>
        <v>1.5675250333159261</v>
      </c>
      <c r="AD192" s="93">
        <v>1.5675250333159261</v>
      </c>
      <c r="AE192" s="93">
        <v>0</v>
      </c>
      <c r="AF192" s="93">
        <v>5.389760667517042E-2</v>
      </c>
      <c r="AG192" s="93"/>
      <c r="AH192" s="93">
        <v>2.6871755799254062</v>
      </c>
      <c r="AI192" s="93">
        <v>2.20128472596909</v>
      </c>
      <c r="AJ192" s="93">
        <v>2.802300831998803</v>
      </c>
      <c r="AK192" s="93">
        <v>2.746115116653205</v>
      </c>
      <c r="AL192" s="93">
        <v>2.6871755799254062</v>
      </c>
      <c r="AM192" s="49" t="s">
        <v>5559</v>
      </c>
      <c r="AN192" s="49"/>
      <c r="AO192" s="48" t="str" cm="1">
        <f t="array" ref="AO192">IFERROR(_xlfn.IFS(
AQ192="MPR ISSUE","PDH",
AQ192="BSS Hardware Issue","BSS",
AQ192="Sites strategiques, MLL, Pylone, etc.","ENVTECH",
AQ192="AKTIVCO DEFAUT GE &amp; POWER Cabinet","AKTIVCO",
AQ192="AKTIVCO Coupure ENEO &amp; Baisse de tension","AKTIVCO GRID ONLY",
AQ192="Coupure ENEO &amp; Baisse de tension","IHS GRID ONLY",
AQ192="Defaut GE &amp; POWER Cabinet","IHS",
AQ192="Sharing","Partners",
AQ192="Sites strategiques &amp; DataCenter","SST &amp; DC",
AQ192="Exclu","Exclu",
AQ192="SAT","SAT",
AQ192="SPARE-ISSUE","SPARE-ISSUE",
AQ192="Fiber CAmtel","TRANS_FO_CAMTEL",
AQ192="Fiber AOF","Fiber AOF",
AQ192="Projet OCM (HUAWEI)","TRAVAUX-HUAWEI",
AQ192="Projet OCM (NOKIA)","TRAVAUX-NOKIA",
AQ192="ACCESS-ISSUE","ACCESS-ISSUE",
AQ192="Projet OCM (ZTE, NOKIA, autres projets)","TRAVAUX OCM",
AQ192="No root CAuse","No root cause",
AQ192="ODU HS","PDH",
AQ192="IP &amp; VLAN","PDH",
AQ192="Warehouse HUAWEI","SPARE-ISSUE",
AQ192="SPARE-HS","SPARE-ISSUE",
AQ192="Power Telco","BSS",AQ192="no impacts","no impacts"
),"")</f>
        <v>No root cause</v>
      </c>
      <c r="AP192" s="48" t="str" cm="1">
        <f t="array" ref="AP192">IFERROR(_xlfn.IFS(
AQ192="MPR ISSUE","TX ISSUE",
AQ192="BSS Hardware Issue","RAN ISSUE",
AQ192="Sites strategiques, MLL, Pylone, etc.","ENVTECH",
AQ192="AKTIVCO DEFAUT GE &amp; POWER Cabinet","POWER ISSUE",
AQ192="AKTIVCO Coupure ENEO &amp; Baisse de tension","POWER ISSUE",
AQ192="Coupure ENEO &amp; Baisse de tension","POWER ISSUE",
AQ192="Defaut GE &amp; POWER Cabinet","POWER ISSUE",
AQ192="Sharing","POWER ISSUE",
AQ192="Sites strategiques &amp; DataCenter","POWER ISSUE",
AQ192="Exclu","Exclu",
AQ192="SAT","TX ISSUE",
AQ192="SPARE-ISSUE","SPARE-ISSUE",
AQ192="Fiber CAmtel","TX ISSUE",
AQ192="Fiber AOF","TX ISSUE",
AQ192="Projet OCM (HUAWEI)","TRAVAUX-HUAWEI",
AQ192="Projet OCM (NOKIA)","TRAVAUX -NOKIA",
AQ192="ACCESS-ISSUE","ACCESS-ISSUE",
AQ192="Projet OCM (ZTE, NOKIA, autres projets)","TRAVAUX OCM",
AQ192="No root CAuse","No root cause",
AQ192="ODU HS","TX ISSUE",
AQ192="IP &amp; VLAN","TX ISSUE",
AQ192="Warehouse HUAWEI","SPARE-ISSUE",
AQ192="SPARE-HS","SPARE-ISSUE",
AQ192="Power Telco","RAN ISSUE",AQ192="no impacts","no impacts"
),"")</f>
        <v>No root cause</v>
      </c>
      <c r="AQ192" s="127" t="s">
        <v>5344</v>
      </c>
      <c r="AR192" s="48" t="str" cm="1">
        <f t="array" ref="AR192">IFERROR(_xlfn.IFS(
AQ192="MPR ISSUE","ACTIVE",
AQ192="BSS Hardware Issue","ACTIVE",
AQ192="Sites strategiques, MLL, Pylone, etc.","PASSIVE",
AQ192="AKTIVCO DEFAUT GE &amp; POWER Cabinet","PASSIVE",
AQ192="AKTIVCO Coupure ENEO &amp; Baisse de tension","PASSIVE",
AQ192="Coupure ENEO &amp; Baisse de tension","PASSIVE",
AQ192="Defaut GE &amp; POWER Cabinet","PASSIVE",
AQ192="Sharing","PASSIVE",
AQ192="Sites strategiques &amp; DataCenter","PASSIVE",
AQ192="Exclu","Exclu",
AQ192="SAT","ACTIVE",
AQ192="SPARE-ISSUE","SPARE-ISSUE",
AQ192="Fiber CAmtel","ACTIVE",
AQ192="Fiber AOF","ACTIVE",
AQ192="Projet OCM (HUAWEI)","PLANNED WORKS",
AQ192="Projet OCM (NOKIA)","PLANNED WORKS",
AQ192="ACCESS-ISSUE","ACCESS-ISSUE",
AQ192="Projet OCM (ZTE, NOKIA, autres projets)","PLANNED WORKS",
AQ192="No root CAuse","No root cause",
AQ192="ODU HS","ACTIVE",
AQ192="IP &amp; VLAN","ACTIVE",
AQ192="Warehouse HUAWEI","SPARE-ISSUE",
AQ192="SPARE-HS","SPARE-ISSUE",
AQ192="Power Telco","ACTIVE", AQ192="no impacts","no impacts"
),"")</f>
        <v>No root cause</v>
      </c>
      <c r="AS192" s="92" t="s">
        <v>5537</v>
      </c>
      <c r="AT192" s="98" t="s">
        <v>1858</v>
      </c>
      <c r="AV192" s="17" t="s">
        <v>5537</v>
      </c>
      <c r="AW192" s="7" t="s">
        <v>5537</v>
      </c>
      <c r="AX192" s="6" t="s">
        <v>5537</v>
      </c>
      <c r="AY192" s="7"/>
      <c r="AZ192" s="3" t="s">
        <v>5537</v>
      </c>
      <c r="BA192" s="18" t="s">
        <v>5537</v>
      </c>
      <c r="BB192" s="18" t="s">
        <v>5537</v>
      </c>
      <c r="BC192" s="18" t="s">
        <v>5537</v>
      </c>
      <c r="BD192" s="18" t="s">
        <v>5537</v>
      </c>
      <c r="BE192" s="18" t="s">
        <v>5537</v>
      </c>
      <c r="BF192" s="18" t="s">
        <v>5537</v>
      </c>
      <c r="BG192" s="18" t="s">
        <v>5537</v>
      </c>
      <c r="BH192" s="18" t="s">
        <v>5537</v>
      </c>
      <c r="BI192" s="18" t="s">
        <v>5537</v>
      </c>
      <c r="BJ192" s="18" t="s">
        <v>5537</v>
      </c>
      <c r="BK192" s="18" t="s">
        <v>5537</v>
      </c>
      <c r="BL192" s="9" t="s">
        <v>5537</v>
      </c>
      <c r="BM192" s="14" t="s">
        <v>5537</v>
      </c>
      <c r="BN192" s="14" t="s">
        <v>5537</v>
      </c>
      <c r="BO192" s="14" t="str">
        <f>_xlfn.XLOOKUP(B192,'[4]cell downs 18042026 17h'!$B:$B,'[4]cell downs 18042026 17h'!$B:$B,"")</f>
        <v/>
      </c>
      <c r="BP192" s="14" t="str">
        <f>_xlfn.XLOOKUP(B192,'[5]Cells Huawei 19042026 15h'!$B:$B,'[5]Cells Huawei 19042026 15h'!$B:$B,"")</f>
        <v/>
      </c>
      <c r="BQ192" s="9" t="str">
        <f>_xlfn.XLOOKUP(B192,'[6]cells down 19042026 9H40'!$B:$B,'[6]cells down 19042026 9H40'!$B:$B,"")</f>
        <v/>
      </c>
      <c r="BR192" s="9" t="s">
        <v>1858</v>
      </c>
      <c r="BS192" s="9" t="s">
        <v>5537</v>
      </c>
      <c r="BT192" s="108"/>
    </row>
    <row r="193" spans="1:72" s="9" customFormat="1" x14ac:dyDescent="0.35">
      <c r="A193" s="19" t="s">
        <v>5424</v>
      </c>
      <c r="B193" s="26" t="s">
        <v>5425</v>
      </c>
      <c r="C193" s="3" t="str">
        <f>_xlfn.XLOOKUP(B193,'[1]daily break down'!$D:$D,'[1]daily break down'!$E:$E,"")</f>
        <v/>
      </c>
      <c r="D193" s="19" t="s">
        <v>357</v>
      </c>
      <c r="E193" s="19" t="s">
        <v>987</v>
      </c>
      <c r="F193" s="19" t="s">
        <v>5382</v>
      </c>
      <c r="G193" s="19" t="s">
        <v>84</v>
      </c>
      <c r="H193" s="32" t="str">
        <f>_xlfn.XLOOKUP(B193,[2]CALCULATION!$B:$B,[2]CALCULATION!$H:$H,"")</f>
        <v>Huawei</v>
      </c>
      <c r="I193" s="28">
        <v>0.27046896268330889</v>
      </c>
      <c r="J193" s="28">
        <v>0.70166765116298979</v>
      </c>
      <c r="K193" s="28">
        <v>0</v>
      </c>
      <c r="L193" s="28">
        <v>0</v>
      </c>
      <c r="M193" s="28">
        <v>0</v>
      </c>
      <c r="N193" s="28">
        <v>0</v>
      </c>
      <c r="O193" s="28">
        <v>0</v>
      </c>
      <c r="P193" s="28">
        <v>0</v>
      </c>
      <c r="Q193" s="28">
        <v>0</v>
      </c>
      <c r="R193" s="28">
        <v>0</v>
      </c>
      <c r="S193" s="93">
        <v>0</v>
      </c>
      <c r="T193" s="93">
        <f>_xlfn.XLOOKUP(B193,'[3]Nur des jours'!$B:$B,'[3]Nur des jours'!$U:$U,"")</f>
        <v>1.0701046990437546E-3</v>
      </c>
      <c r="U193" s="93">
        <v>0</v>
      </c>
      <c r="V193" s="93" t="s">
        <v>5537</v>
      </c>
      <c r="W193" s="93">
        <v>1.0701046990437544E-3</v>
      </c>
      <c r="X193" s="93">
        <v>0</v>
      </c>
      <c r="Y193" s="93">
        <v>0</v>
      </c>
      <c r="Z193" s="93">
        <v>0</v>
      </c>
      <c r="AA193" s="93">
        <v>0</v>
      </c>
      <c r="AB193" s="93">
        <v>1.0701046990437544E-3</v>
      </c>
      <c r="AC193" s="93">
        <f>_xlfn.XLOOKUP(B193,'[3]Nur des jours'!$B:$B,'[3]Nur des jours'!$N:$N,"")</f>
        <v>3.6567439424940003</v>
      </c>
      <c r="AD193" s="93">
        <v>3.6567439424940003</v>
      </c>
      <c r="AE193" s="93">
        <v>0.31434325534410285</v>
      </c>
      <c r="AF193" s="93">
        <v>0</v>
      </c>
      <c r="AG193" s="93"/>
      <c r="AH193" s="93">
        <v>2.6708921534216241</v>
      </c>
      <c r="AI193" s="93">
        <v>4.2601884824286902</v>
      </c>
      <c r="AJ193" s="93">
        <v>5.5647038873078536</v>
      </c>
      <c r="AK193" s="93">
        <v>0.37278354532062952</v>
      </c>
      <c r="AL193" s="93">
        <v>2.6708921534216241</v>
      </c>
      <c r="AM193" s="49" t="s">
        <v>5559</v>
      </c>
      <c r="AN193" s="49"/>
      <c r="AO193" s="48" t="str" cm="1">
        <f t="array" ref="AO193">IFERROR(_xlfn.IFS(
AQ193="MPR ISSUE","PDH",
AQ193="BSS Hardware Issue","BSS",
AQ193="Sites strategiques, MLL, Pylone, etc.","ENVTECH",
AQ193="AKTIVCO DEFAUT GE &amp; POWER Cabinet","AKTIVCO",
AQ193="AKTIVCO Coupure ENEO &amp; Baisse de tension","AKTIVCO GRID ONLY",
AQ193="Coupure ENEO &amp; Baisse de tension","IHS GRID ONLY",
AQ193="Defaut GE &amp; POWER Cabinet","IHS",
AQ193="Sharing","Partners",
AQ193="Sites strategiques &amp; DataCenter","SST &amp; DC",
AQ193="Exclu","Exclu",
AQ193="SAT","SAT",
AQ193="SPARE-ISSUE","SPARE-ISSUE",
AQ193="Fiber CAmtel","TRANS_FO_CAMTEL",
AQ193="Fiber AOF","Fiber AOF",
AQ193="Projet OCM (HUAWEI)","TRAVAUX-HUAWEI",
AQ193="Projet OCM (NOKIA)","TRAVAUX-NOKIA",
AQ193="ACCESS-ISSUE","ACCESS-ISSUE",
AQ193="Projet OCM (ZTE, NOKIA, autres projets)","TRAVAUX OCM",
AQ193="No root CAuse","No root cause",
AQ193="ODU HS","PDH",
AQ193="IP &amp; VLAN","PDH",
AQ193="Warehouse HUAWEI","SPARE-ISSUE",
AQ193="SPARE-HS","SPARE-ISSUE",
AQ193="Power Telco","BSS",AQ193="no impacts","no impacts"
),"")</f>
        <v>No root cause</v>
      </c>
      <c r="AP193" s="48" t="str" cm="1">
        <f t="array" ref="AP193">IFERROR(_xlfn.IFS(
AQ193="MPR ISSUE","TX ISSUE",
AQ193="BSS Hardware Issue","RAN ISSUE",
AQ193="Sites strategiques, MLL, Pylone, etc.","ENVTECH",
AQ193="AKTIVCO DEFAUT GE &amp; POWER Cabinet","POWER ISSUE",
AQ193="AKTIVCO Coupure ENEO &amp; Baisse de tension","POWER ISSUE",
AQ193="Coupure ENEO &amp; Baisse de tension","POWER ISSUE",
AQ193="Defaut GE &amp; POWER Cabinet","POWER ISSUE",
AQ193="Sharing","POWER ISSUE",
AQ193="Sites strategiques &amp; DataCenter","POWER ISSUE",
AQ193="Exclu","Exclu",
AQ193="SAT","TX ISSUE",
AQ193="SPARE-ISSUE","SPARE-ISSUE",
AQ193="Fiber CAmtel","TX ISSUE",
AQ193="Fiber AOF","TX ISSUE",
AQ193="Projet OCM (HUAWEI)","TRAVAUX-HUAWEI",
AQ193="Projet OCM (NOKIA)","TRAVAUX -NOKIA",
AQ193="ACCESS-ISSUE","ACCESS-ISSUE",
AQ193="Projet OCM (ZTE, NOKIA, autres projets)","TRAVAUX OCM",
AQ193="No root CAuse","No root cause",
AQ193="ODU HS","TX ISSUE",
AQ193="IP &amp; VLAN","TX ISSUE",
AQ193="Warehouse HUAWEI","SPARE-ISSUE",
AQ193="SPARE-HS","SPARE-ISSUE",
AQ193="Power Telco","RAN ISSUE",AQ193="no impacts","no impacts"
),"")</f>
        <v>No root cause</v>
      </c>
      <c r="AQ193" s="67" t="s">
        <v>5344</v>
      </c>
      <c r="AR193" s="48" t="str" cm="1">
        <f t="array" ref="AR193">IFERROR(_xlfn.IFS(
AQ193="MPR ISSUE","ACTIVE",
AQ193="BSS Hardware Issue","ACTIVE",
AQ193="Sites strategiques, MLL, Pylone, etc.","PASSIVE",
AQ193="AKTIVCO DEFAUT GE &amp; POWER Cabinet","PASSIVE",
AQ193="AKTIVCO Coupure ENEO &amp; Baisse de tension","PASSIVE",
AQ193="Coupure ENEO &amp; Baisse de tension","PASSIVE",
AQ193="Defaut GE &amp; POWER Cabinet","PASSIVE",
AQ193="Sharing","PASSIVE",
AQ193="Sites strategiques &amp; DataCenter","PASSIVE",
AQ193="Exclu","Exclu",
AQ193="SAT","ACTIVE",
AQ193="SPARE-ISSUE","SPARE-ISSUE",
AQ193="Fiber CAmtel","ACTIVE",
AQ193="Fiber AOF","ACTIVE",
AQ193="Projet OCM (HUAWEI)","PLANNED WORKS",
AQ193="Projet OCM (NOKIA)","PLANNED WORKS",
AQ193="ACCESS-ISSUE","ACCESS-ISSUE",
AQ193="Projet OCM (ZTE, NOKIA, autres projets)","PLANNED WORKS",
AQ193="No root CAuse","No root cause",
AQ193="ODU HS","ACTIVE",
AQ193="IP &amp; VLAN","ACTIVE",
AQ193="Warehouse HUAWEI","SPARE-ISSUE",
AQ193="SPARE-HS","SPARE-ISSUE",
AQ193="Power Telco","ACTIVE", AQ193="no impacts","no impacts"
),"")</f>
        <v>No root cause</v>
      </c>
      <c r="AS193" s="92" t="s">
        <v>5537</v>
      </c>
      <c r="AT193" s="98" t="s">
        <v>5425</v>
      </c>
      <c r="AV193" s="17" t="s">
        <v>5537</v>
      </c>
      <c r="AW193" s="7" t="s">
        <v>5537</v>
      </c>
      <c r="AX193" s="6" t="s">
        <v>5537</v>
      </c>
      <c r="AY193" s="7"/>
      <c r="AZ193" s="3" t="s">
        <v>5537</v>
      </c>
      <c r="BA193" s="18" t="s">
        <v>5537</v>
      </c>
      <c r="BB193" s="18" t="s">
        <v>5537</v>
      </c>
      <c r="BC193" s="18" t="s">
        <v>5537</v>
      </c>
      <c r="BD193" s="18" t="s">
        <v>5537</v>
      </c>
      <c r="BE193" s="18" t="s">
        <v>5537</v>
      </c>
      <c r="BF193" s="18" t="s">
        <v>5537</v>
      </c>
      <c r="BG193" s="18" t="s">
        <v>5537</v>
      </c>
      <c r="BH193" s="18" t="s">
        <v>5537</v>
      </c>
      <c r="BI193" s="18" t="s">
        <v>5537</v>
      </c>
      <c r="BJ193" s="18" t="s">
        <v>5537</v>
      </c>
      <c r="BK193" s="18" t="s">
        <v>5537</v>
      </c>
      <c r="BL193" s="9" t="s">
        <v>5537</v>
      </c>
      <c r="BM193" s="14" t="s">
        <v>5537</v>
      </c>
      <c r="BN193" s="14" t="s">
        <v>5537</v>
      </c>
      <c r="BO193" s="14" t="str">
        <f>_xlfn.XLOOKUP(B193,'[4]cell downs 18042026 17h'!$B:$B,'[4]cell downs 18042026 17h'!$B:$B,"")</f>
        <v/>
      </c>
      <c r="BP193" s="14" t="str">
        <f>_xlfn.XLOOKUP(B193,'[5]Cells Huawei 19042026 15h'!$B:$B,'[5]Cells Huawei 19042026 15h'!$B:$B,"")</f>
        <v/>
      </c>
      <c r="BQ193" s="9" t="str">
        <f>_xlfn.XLOOKUP(B193,'[6]cells down 19042026 9H40'!$B:$B,'[6]cells down 19042026 9H40'!$B:$B,"")</f>
        <v/>
      </c>
      <c r="BR193" s="9" t="s">
        <v>5537</v>
      </c>
      <c r="BS193" s="9" t="s">
        <v>5537</v>
      </c>
      <c r="BT193" s="108"/>
    </row>
    <row r="194" spans="1:72" s="9" customFormat="1" x14ac:dyDescent="0.35">
      <c r="A194" s="2" t="s">
        <v>1045</v>
      </c>
      <c r="B194" s="8" t="s">
        <v>1046</v>
      </c>
      <c r="C194" s="3" t="str">
        <f>_xlfn.XLOOKUP(B194,'[1]daily break down'!$D:$D,'[1]daily break down'!$E:$E,"")</f>
        <v>EXTREME-NORD</v>
      </c>
      <c r="D194" s="1" t="s">
        <v>11</v>
      </c>
      <c r="E194" s="1" t="s">
        <v>12</v>
      </c>
      <c r="F194" s="3" t="s">
        <v>55</v>
      </c>
      <c r="G194" s="1" t="s">
        <v>1047</v>
      </c>
      <c r="H194" s="33" t="str">
        <f>_xlfn.XLOOKUP(B194,[2]CALCULATION!$B:$B,[2]CALCULATION!$H:$H,"")</f>
        <v>NOKIA</v>
      </c>
      <c r="I194" s="28">
        <v>0.21308290295960905</v>
      </c>
      <c r="J194" s="28">
        <v>0.19896181262433715</v>
      </c>
      <c r="K194" s="28">
        <v>0.65612853451440556</v>
      </c>
      <c r="L194" s="28">
        <v>0.3106442985041819</v>
      </c>
      <c r="M194" s="28">
        <v>0.47424708650726993</v>
      </c>
      <c r="N194" s="28">
        <v>5.3074869181318152E-2</v>
      </c>
      <c r="O194" s="28">
        <v>0.70317263512190298</v>
      </c>
      <c r="P194" s="28">
        <v>1.2540115703656083</v>
      </c>
      <c r="Q194" s="28">
        <v>0.16185234510892949</v>
      </c>
      <c r="R194" s="28">
        <v>4.8245246475061107E-2</v>
      </c>
      <c r="S194" s="93">
        <v>8.5519200531913003E-2</v>
      </c>
      <c r="T194" s="93">
        <f>_xlfn.XLOOKUP(B194,'[3]Nur des jours'!$B:$B,'[3]Nur des jours'!$U:$U,"")</f>
        <v>7.2775542630187262E-2</v>
      </c>
      <c r="U194" s="93">
        <v>1.1841686338579278</v>
      </c>
      <c r="V194" s="93">
        <v>1.242268657769616</v>
      </c>
      <c r="W194" s="93">
        <v>7.2775542630187248E-2</v>
      </c>
      <c r="X194" s="93">
        <v>2.0658677917694424</v>
      </c>
      <c r="Y194" s="93">
        <v>0.21713297053749808</v>
      </c>
      <c r="Z194" s="93">
        <v>2.3222640684293858</v>
      </c>
      <c r="AA194" s="93">
        <v>1.5938348342546658</v>
      </c>
      <c r="AB194" s="93">
        <v>1.1929492596510212</v>
      </c>
      <c r="AC194" s="93">
        <f>_xlfn.XLOOKUP(B194,'[3]Nur des jours'!$B:$B,'[3]Nur des jours'!$N:$N,"")</f>
        <v>2.8530239731988711</v>
      </c>
      <c r="AD194" s="93">
        <v>2.8530239731988711</v>
      </c>
      <c r="AE194" s="93">
        <v>0.10621403802581171</v>
      </c>
      <c r="AF194" s="93">
        <v>1.0152569437701093</v>
      </c>
      <c r="AG194" s="93"/>
      <c r="AH194" s="93">
        <v>2.661072951396779</v>
      </c>
      <c r="AI194" s="93">
        <v>4.5213451554500441</v>
      </c>
      <c r="AJ194" s="93">
        <v>4.0800626938199134</v>
      </c>
      <c r="AK194" s="93">
        <v>1.2381885756686302</v>
      </c>
      <c r="AL194" s="93">
        <v>2.661072951396779</v>
      </c>
      <c r="AM194" s="49" t="s">
        <v>5601</v>
      </c>
      <c r="AN194" s="49"/>
      <c r="AO194" s="48" t="str" cm="1">
        <f t="array" ref="AO194">IFERROR(_xlfn.IFS(
AQ194="MPR ISSUE","PDH",
AQ194="BSS Hardware Issue","BSS",
AQ194="Sites strategiques, MLL, Pylone, etc.","ENVTECH",
AQ194="AKTIVCO DEFAUT GE &amp; POWER Cabinet","AKTIVCO",
AQ194="AKTIVCO Coupure ENEO &amp; Baisse de tension","AKTIVCO GRID ONLY",
AQ194="Coupure ENEO &amp; Baisse de tension","IHS GRID ONLY",
AQ194="Defaut GE &amp; POWER Cabinet","IHS",
AQ194="Sharing","Partners",
AQ194="Sites strategiques &amp; DataCenter","SST &amp; DC",
AQ194="Exclu","Exclu",
AQ194="SAT","SAT",
AQ194="SPARE-ISSUE","SPARE-ISSUE",
AQ194="Fiber CAmtel","TRANS_FO_CAMTEL",
AQ194="Fiber AOF","Fiber AOF",
AQ194="Projet OCM (HUAWEI)","TRAVAUX-HUAWEI",
AQ194="Projet OCM (NOKIA)","TRAVAUX-NOKIA",
AQ194="ACCESS-ISSUE","ACCESS-ISSUE",
AQ194="Projet OCM (ZTE, NOKIA, autres projets)","TRAVAUX OCM",
AQ194="No root CAuse","No root cause",
AQ194="ODU HS","PDH",
AQ194="IP &amp; VLAN","PDH",
AQ194="Warehouse HUAWEI","SPARE-ISSUE",
AQ194="SPARE-HS","SPARE-ISSUE",
AQ194="Power Telco","BSS",AQ194="no impacts","no impacts"
),"")</f>
        <v>No root cause</v>
      </c>
      <c r="AP194" s="48" t="str" cm="1">
        <f t="array" ref="AP194">IFERROR(_xlfn.IFS(
AQ194="MPR ISSUE","TX ISSUE",
AQ194="BSS Hardware Issue","RAN ISSUE",
AQ194="Sites strategiques, MLL, Pylone, etc.","ENVTECH",
AQ194="AKTIVCO DEFAUT GE &amp; POWER Cabinet","POWER ISSUE",
AQ194="AKTIVCO Coupure ENEO &amp; Baisse de tension","POWER ISSUE",
AQ194="Coupure ENEO &amp; Baisse de tension","POWER ISSUE",
AQ194="Defaut GE &amp; POWER Cabinet","POWER ISSUE",
AQ194="Sharing","POWER ISSUE",
AQ194="Sites strategiques &amp; DataCenter","POWER ISSUE",
AQ194="Exclu","Exclu",
AQ194="SAT","TX ISSUE",
AQ194="SPARE-ISSUE","SPARE-ISSUE",
AQ194="Fiber CAmtel","TX ISSUE",
AQ194="Fiber AOF","TX ISSUE",
AQ194="Projet OCM (HUAWEI)","TRAVAUX-HUAWEI",
AQ194="Projet OCM (NOKIA)","TRAVAUX -NOKIA",
AQ194="ACCESS-ISSUE","ACCESS-ISSUE",
AQ194="Projet OCM (ZTE, NOKIA, autres projets)","TRAVAUX OCM",
AQ194="No root CAuse","No root cause",
AQ194="ODU HS","TX ISSUE",
AQ194="IP &amp; VLAN","TX ISSUE",
AQ194="Warehouse HUAWEI","SPARE-ISSUE",
AQ194="SPARE-HS","SPARE-ISSUE",
AQ194="Power Telco","RAN ISSUE",AQ194="no impacts","no impacts"
),"")</f>
        <v>No root cause</v>
      </c>
      <c r="AQ194" s="67" t="s">
        <v>5344</v>
      </c>
      <c r="AR194" s="48" t="str" cm="1">
        <f t="array" ref="AR194">IFERROR(_xlfn.IFS(
AQ194="MPR ISSUE","ACTIVE",
AQ194="BSS Hardware Issue","ACTIVE",
AQ194="Sites strategiques, MLL, Pylone, etc.","PASSIVE",
AQ194="AKTIVCO DEFAUT GE &amp; POWER Cabinet","PASSIVE",
AQ194="AKTIVCO Coupure ENEO &amp; Baisse de tension","PASSIVE",
AQ194="Coupure ENEO &amp; Baisse de tension","PASSIVE",
AQ194="Defaut GE &amp; POWER Cabinet","PASSIVE",
AQ194="Sharing","PASSIVE",
AQ194="Sites strategiques &amp; DataCenter","PASSIVE",
AQ194="Exclu","Exclu",
AQ194="SAT","ACTIVE",
AQ194="SPARE-ISSUE","SPARE-ISSUE",
AQ194="Fiber CAmtel","ACTIVE",
AQ194="Fiber AOF","ACTIVE",
AQ194="Projet OCM (HUAWEI)","PLANNED WORKS",
AQ194="Projet OCM (NOKIA)","PLANNED WORKS",
AQ194="ACCESS-ISSUE","ACCESS-ISSUE",
AQ194="Projet OCM (ZTE, NOKIA, autres projets)","PLANNED WORKS",
AQ194="No root CAuse","No root cause",
AQ194="ODU HS","ACTIVE",
AQ194="IP &amp; VLAN","ACTIVE",
AQ194="Warehouse HUAWEI","SPARE-ISSUE",
AQ194="SPARE-HS","SPARE-ISSUE",
AQ194="Power Telco","ACTIVE", AQ194="no impacts","no impacts"
),"")</f>
        <v>No root cause</v>
      </c>
      <c r="AS194" s="92" t="s">
        <v>5537</v>
      </c>
      <c r="AT194" s="98" t="s">
        <v>1046</v>
      </c>
      <c r="AV194" s="17" t="s">
        <v>5537</v>
      </c>
      <c r="AW194" s="7" t="s">
        <v>5537</v>
      </c>
      <c r="AX194" s="6" t="s">
        <v>5537</v>
      </c>
      <c r="AY194" s="7"/>
      <c r="AZ194" s="3" t="s">
        <v>5537</v>
      </c>
      <c r="BA194" s="18" t="s">
        <v>5537</v>
      </c>
      <c r="BB194" s="18" t="s">
        <v>5537</v>
      </c>
      <c r="BC194" s="18" t="s">
        <v>5537</v>
      </c>
      <c r="BD194" s="18" t="s">
        <v>5537</v>
      </c>
      <c r="BE194" s="18" t="s">
        <v>5537</v>
      </c>
      <c r="BF194" s="18" t="s">
        <v>5537</v>
      </c>
      <c r="BG194" s="18" t="s">
        <v>5537</v>
      </c>
      <c r="BH194" s="18" t="s">
        <v>5537</v>
      </c>
      <c r="BI194" s="18" t="s">
        <v>5537</v>
      </c>
      <c r="BJ194" s="18" t="s">
        <v>5537</v>
      </c>
      <c r="BK194" s="18" t="s">
        <v>5537</v>
      </c>
      <c r="BL194" s="9" t="s">
        <v>5537</v>
      </c>
      <c r="BM194" s="14" t="s">
        <v>5537</v>
      </c>
      <c r="BN194" s="14" t="s">
        <v>5537</v>
      </c>
      <c r="BO194" s="14" t="str">
        <f>_xlfn.XLOOKUP(B194,'[4]cell downs 18042026 17h'!$B:$B,'[4]cell downs 18042026 17h'!$B:$B,"")</f>
        <v/>
      </c>
      <c r="BP194" s="14" t="str">
        <f>_xlfn.XLOOKUP(B194,'[5]Cells Huawei 19042026 15h'!$B:$B,'[5]Cells Huawei 19042026 15h'!$B:$B,"")</f>
        <v/>
      </c>
      <c r="BQ194" s="9" t="str">
        <f>_xlfn.XLOOKUP(B194,'[6]cells down 19042026 9H40'!$B:$B,'[6]cells down 19042026 9H40'!$B:$B,"")</f>
        <v/>
      </c>
      <c r="BR194" s="9" t="s">
        <v>1046</v>
      </c>
      <c r="BS194" s="9" t="s">
        <v>5537</v>
      </c>
      <c r="BT194" s="108"/>
    </row>
    <row r="195" spans="1:72" s="9" customFormat="1" x14ac:dyDescent="0.35">
      <c r="A195" s="1" t="s">
        <v>2132</v>
      </c>
      <c r="B195" s="8" t="s">
        <v>2133</v>
      </c>
      <c r="C195" s="3" t="str">
        <f>_xlfn.XLOOKUP(B195,'[1]daily break down'!$D:$D,'[1]daily break down'!$E:$E,"")</f>
        <v>Ngaoundere</v>
      </c>
      <c r="D195" s="1" t="s">
        <v>11</v>
      </c>
      <c r="E195" s="1" t="s">
        <v>12</v>
      </c>
      <c r="F195" s="3" t="s">
        <v>90</v>
      </c>
      <c r="G195" s="1" t="s">
        <v>91</v>
      </c>
      <c r="H195" s="32" t="str">
        <f>_xlfn.XLOOKUP(B195,[2]CALCULATION!$B:$B,[2]CALCULATION!$H:$H,"")</f>
        <v>Huawei</v>
      </c>
      <c r="I195" s="28">
        <v>1.4233105900414629</v>
      </c>
      <c r="J195" s="28">
        <v>0.78046302716924476</v>
      </c>
      <c r="K195" s="28">
        <v>0.59711842206641497</v>
      </c>
      <c r="L195" s="28">
        <v>0</v>
      </c>
      <c r="M195" s="28">
        <v>0</v>
      </c>
      <c r="N195" s="28">
        <v>0</v>
      </c>
      <c r="O195" s="28">
        <v>0.96288020819957021</v>
      </c>
      <c r="P195" s="28">
        <v>0</v>
      </c>
      <c r="Q195" s="28">
        <v>0</v>
      </c>
      <c r="R195" s="28">
        <v>0</v>
      </c>
      <c r="S195" s="93">
        <v>0</v>
      </c>
      <c r="T195" s="93">
        <f>_xlfn.XLOOKUP(B195,'[3]Nur des jours'!$B:$B,'[3]Nur des jours'!$U:$U,"")</f>
        <v>0</v>
      </c>
      <c r="U195" s="93">
        <v>0.56974157684921223</v>
      </c>
      <c r="V195" s="93">
        <v>0</v>
      </c>
      <c r="W195" s="93">
        <v>0</v>
      </c>
      <c r="X195" s="93">
        <v>0.98537024195780676</v>
      </c>
      <c r="Y195" s="93">
        <v>1.4129305744607383</v>
      </c>
      <c r="Z195" s="93">
        <v>0</v>
      </c>
      <c r="AA195" s="93">
        <v>1.016974000736232</v>
      </c>
      <c r="AB195" s="93">
        <v>0.12288368960685779</v>
      </c>
      <c r="AC195" s="93">
        <f>_xlfn.XLOOKUP(B195,'[3]Nur des jours'!$B:$B,'[3]Nur des jours'!$N:$N,"")</f>
        <v>2.3034717050049509</v>
      </c>
      <c r="AD195" s="93">
        <v>2.3034717050049509</v>
      </c>
      <c r="AE195" s="93">
        <v>0</v>
      </c>
      <c r="AF195" s="93">
        <v>0</v>
      </c>
      <c r="AG195" s="93"/>
      <c r="AH195" s="93">
        <v>2.6497219154588758</v>
      </c>
      <c r="AI195" s="93">
        <v>2.1294697632778998</v>
      </c>
      <c r="AJ195" s="93">
        <v>2.7194239589814733</v>
      </c>
      <c r="AK195" s="93">
        <v>2.747312128037263</v>
      </c>
      <c r="AL195" s="93">
        <v>2.6497219154588758</v>
      </c>
      <c r="AM195" s="49" t="s">
        <v>5559</v>
      </c>
      <c r="AN195" s="49"/>
      <c r="AO195" s="48" t="str" cm="1">
        <f t="array" ref="AO195">IFERROR(_xlfn.IFS(
AQ195="MPR ISSUE","PDH",
AQ195="BSS Hardware Issue","BSS",
AQ195="Sites strategiques, MLL, Pylone, etc.","ENVTECH",
AQ195="AKTIVCO DEFAUT GE &amp; POWER Cabinet","AKTIVCO",
AQ195="AKTIVCO Coupure ENEO &amp; Baisse de tension","AKTIVCO GRID ONLY",
AQ195="Coupure ENEO &amp; Baisse de tension","IHS GRID ONLY",
AQ195="Defaut GE &amp; POWER Cabinet","IHS",
AQ195="Sharing","Partners",
AQ195="Sites strategiques &amp; DataCenter","SST &amp; DC",
AQ195="Exclu","Exclu",
AQ195="SAT","SAT",
AQ195="SPARE-ISSUE","SPARE-ISSUE",
AQ195="Fiber CAmtel","TRANS_FO_CAMTEL",
AQ195="Fiber AOF","Fiber AOF",
AQ195="Projet OCM (HUAWEI)","TRAVAUX-HUAWEI",
AQ195="Projet OCM (NOKIA)","TRAVAUX-NOKIA",
AQ195="ACCESS-ISSUE","ACCESS-ISSUE",
AQ195="Projet OCM (ZTE, NOKIA, autres projets)","TRAVAUX OCM",
AQ195="No root CAuse","No root cause",
AQ195="ODU HS","PDH",
AQ195="IP &amp; VLAN","PDH",
AQ195="Warehouse HUAWEI","SPARE-ISSUE",
AQ195="SPARE-HS","SPARE-ISSUE",
AQ195="Power Telco","BSS",AQ195="no impacts","no impacts"
),"")</f>
        <v>No root cause</v>
      </c>
      <c r="AP195" s="48" t="str" cm="1">
        <f t="array" ref="AP195">IFERROR(_xlfn.IFS(
AQ195="MPR ISSUE","TX ISSUE",
AQ195="BSS Hardware Issue","RAN ISSUE",
AQ195="Sites strategiques, MLL, Pylone, etc.","ENVTECH",
AQ195="AKTIVCO DEFAUT GE &amp; POWER Cabinet","POWER ISSUE",
AQ195="AKTIVCO Coupure ENEO &amp; Baisse de tension","POWER ISSUE",
AQ195="Coupure ENEO &amp; Baisse de tension","POWER ISSUE",
AQ195="Defaut GE &amp; POWER Cabinet","POWER ISSUE",
AQ195="Sharing","POWER ISSUE",
AQ195="Sites strategiques &amp; DataCenter","POWER ISSUE",
AQ195="Exclu","Exclu",
AQ195="SAT","TX ISSUE",
AQ195="SPARE-ISSUE","SPARE-ISSUE",
AQ195="Fiber CAmtel","TX ISSUE",
AQ195="Fiber AOF","TX ISSUE",
AQ195="Projet OCM (HUAWEI)","TRAVAUX-HUAWEI",
AQ195="Projet OCM (NOKIA)","TRAVAUX -NOKIA",
AQ195="ACCESS-ISSUE","ACCESS-ISSUE",
AQ195="Projet OCM (ZTE, NOKIA, autres projets)","TRAVAUX OCM",
AQ195="No root CAuse","No root cause",
AQ195="ODU HS","TX ISSUE",
AQ195="IP &amp; VLAN","TX ISSUE",
AQ195="Warehouse HUAWEI","SPARE-ISSUE",
AQ195="SPARE-HS","SPARE-ISSUE",
AQ195="Power Telco","RAN ISSUE",AQ195="no impacts","no impacts"
),"")</f>
        <v>No root cause</v>
      </c>
      <c r="AQ195" s="67" t="s">
        <v>5344</v>
      </c>
      <c r="AR195" s="48" t="str" cm="1">
        <f t="array" ref="AR195">IFERROR(_xlfn.IFS(
AQ195="MPR ISSUE","ACTIVE",
AQ195="BSS Hardware Issue","ACTIVE",
AQ195="Sites strategiques, MLL, Pylone, etc.","PASSIVE",
AQ195="AKTIVCO DEFAUT GE &amp; POWER Cabinet","PASSIVE",
AQ195="AKTIVCO Coupure ENEO &amp; Baisse de tension","PASSIVE",
AQ195="Coupure ENEO &amp; Baisse de tension","PASSIVE",
AQ195="Defaut GE &amp; POWER Cabinet","PASSIVE",
AQ195="Sharing","PASSIVE",
AQ195="Sites strategiques &amp; DataCenter","PASSIVE",
AQ195="Exclu","Exclu",
AQ195="SAT","ACTIVE",
AQ195="SPARE-ISSUE","SPARE-ISSUE",
AQ195="Fiber CAmtel","ACTIVE",
AQ195="Fiber AOF","ACTIVE",
AQ195="Projet OCM (HUAWEI)","PLANNED WORKS",
AQ195="Projet OCM (NOKIA)","PLANNED WORKS",
AQ195="ACCESS-ISSUE","ACCESS-ISSUE",
AQ195="Projet OCM (ZTE, NOKIA, autres projets)","PLANNED WORKS",
AQ195="No root CAuse","No root cause",
AQ195="ODU HS","ACTIVE",
AQ195="IP &amp; VLAN","ACTIVE",
AQ195="Warehouse HUAWEI","SPARE-ISSUE",
AQ195="SPARE-HS","SPARE-ISSUE",
AQ195="Power Telco","ACTIVE", AQ195="no impacts","no impacts"
),"")</f>
        <v>No root cause</v>
      </c>
      <c r="AS195" s="92" t="s">
        <v>5710</v>
      </c>
      <c r="AT195" s="98" t="s">
        <v>2133</v>
      </c>
      <c r="AV195" s="17" t="s">
        <v>5537</v>
      </c>
      <c r="AW195" s="7" t="s">
        <v>5537</v>
      </c>
      <c r="AX195" s="6" t="s">
        <v>5537</v>
      </c>
      <c r="AY195" s="7"/>
      <c r="AZ195" s="3" t="s">
        <v>5537</v>
      </c>
      <c r="BA195" s="18" t="s">
        <v>5537</v>
      </c>
      <c r="BB195" s="18" t="s">
        <v>5537</v>
      </c>
      <c r="BC195" s="18" t="s">
        <v>5537</v>
      </c>
      <c r="BD195" s="18" t="s">
        <v>5537</v>
      </c>
      <c r="BE195" s="18" t="s">
        <v>5537</v>
      </c>
      <c r="BF195" s="18" t="s">
        <v>5537</v>
      </c>
      <c r="BG195" s="18" t="s">
        <v>5537</v>
      </c>
      <c r="BH195" s="18" t="s">
        <v>5537</v>
      </c>
      <c r="BI195" s="18" t="s">
        <v>5537</v>
      </c>
      <c r="BJ195" s="18" t="s">
        <v>5710</v>
      </c>
      <c r="BK195" s="18" t="s">
        <v>5537</v>
      </c>
      <c r="BL195" s="9" t="s">
        <v>5537</v>
      </c>
      <c r="BM195" s="14" t="s">
        <v>5537</v>
      </c>
      <c r="BN195" s="14" t="s">
        <v>5537</v>
      </c>
      <c r="BO195" s="14" t="str">
        <f>_xlfn.XLOOKUP(B195,'[4]cell downs 18042026 17h'!$B:$B,'[4]cell downs 18042026 17h'!$B:$B,"")</f>
        <v/>
      </c>
      <c r="BP195" s="14" t="str">
        <f>_xlfn.XLOOKUP(B195,'[5]Cells Huawei 19042026 15h'!$B:$B,'[5]Cells Huawei 19042026 15h'!$B:$B,"")</f>
        <v/>
      </c>
      <c r="BQ195" s="9" t="str">
        <f>_xlfn.XLOOKUP(B195,'[6]cells down 19042026 9H40'!$B:$B,'[6]cells down 19042026 9H40'!$B:$B,"")</f>
        <v/>
      </c>
      <c r="BR195" s="9" t="s">
        <v>2133</v>
      </c>
      <c r="BS195" s="9" t="s">
        <v>12</v>
      </c>
      <c r="BT195" s="108"/>
    </row>
    <row r="196" spans="1:72" s="9" customFormat="1" x14ac:dyDescent="0.35">
      <c r="A196" s="16" t="s">
        <v>883</v>
      </c>
      <c r="B196" s="1" t="s">
        <v>884</v>
      </c>
      <c r="C196" s="3" t="str">
        <f>_xlfn.XLOOKUP(B196,'[1]daily break down'!$D:$D,'[1]daily break down'!$E:$E,"")</f>
        <v>Yaounde</v>
      </c>
      <c r="D196" s="1" t="s">
        <v>11</v>
      </c>
      <c r="E196" s="1" t="s">
        <v>145</v>
      </c>
      <c r="F196" s="3" t="s">
        <v>37</v>
      </c>
      <c r="G196" s="1" t="s">
        <v>38</v>
      </c>
      <c r="H196" s="34" t="str">
        <f>_xlfn.XLOOKUP(B196,[2]CALCULATION!$B:$B,[2]CALCULATION!$H:$H,"")</f>
        <v>ZTE</v>
      </c>
      <c r="I196" s="28">
        <v>13.868556899607057</v>
      </c>
      <c r="J196" s="28">
        <v>13.868556899607057</v>
      </c>
      <c r="K196" s="28">
        <v>13.868556899607057</v>
      </c>
      <c r="L196" s="28">
        <v>13.868556899607057</v>
      </c>
      <c r="M196" s="28">
        <v>13.868556899607057</v>
      </c>
      <c r="N196" s="28">
        <v>13.868556899607057</v>
      </c>
      <c r="O196" s="28">
        <v>9.2457045997380387</v>
      </c>
      <c r="P196" s="28">
        <v>10.619326661587236</v>
      </c>
      <c r="Q196" s="28">
        <v>3.6958205990874151</v>
      </c>
      <c r="R196" s="28">
        <v>9.2457045997380387</v>
      </c>
      <c r="S196" s="93">
        <v>9.4520207857136764</v>
      </c>
      <c r="T196" s="93">
        <f>_xlfn.XLOOKUP(B196,'[3]Nur des jours'!$B:$B,'[3]Nur des jours'!$U:$U,"")</f>
        <v>9.2457045997380387</v>
      </c>
      <c r="U196" s="93">
        <v>0.79401768669046613</v>
      </c>
      <c r="V196" s="93">
        <v>6.1748251448921758</v>
      </c>
      <c r="W196" s="93">
        <v>9.2457045997380387</v>
      </c>
      <c r="X196" s="93">
        <v>9.2457045997380387</v>
      </c>
      <c r="Y196" s="93">
        <v>4.2899070578398737</v>
      </c>
      <c r="Z196" s="93">
        <v>0</v>
      </c>
      <c r="AA196" s="93">
        <v>0</v>
      </c>
      <c r="AB196" s="93">
        <v>0</v>
      </c>
      <c r="AC196" s="93">
        <f>_xlfn.XLOOKUP(B196,'[3]Nur des jours'!$B:$B,'[3]Nur des jours'!$N:$N,"")</f>
        <v>0.21798032719521343</v>
      </c>
      <c r="AD196" s="93">
        <v>0.21798032719521343</v>
      </c>
      <c r="AE196" s="93">
        <v>0.38579057908359071</v>
      </c>
      <c r="AF196" s="93">
        <v>0</v>
      </c>
      <c r="AG196" s="93"/>
      <c r="AH196" s="93">
        <v>2.6236827011154773</v>
      </c>
      <c r="AI196" s="93">
        <v>0</v>
      </c>
      <c r="AJ196" s="93">
        <v>0</v>
      </c>
      <c r="AK196" s="93">
        <v>5.0311414481676291</v>
      </c>
      <c r="AL196" s="93">
        <v>2.6236827011154773</v>
      </c>
      <c r="AM196" s="49" t="s">
        <v>5559</v>
      </c>
      <c r="AN196" s="49"/>
      <c r="AO196" s="48" t="str" cm="1">
        <f t="array" ref="AO196">IFERROR(_xlfn.IFS(
AQ196="MPR ISSUE","PDH",
AQ196="BSS Hardware Issue","BSS",
AQ196="Sites strategiques, MLL, Pylone, etc.","ENVTECH",
AQ196="AKTIVCO DEFAUT GE &amp; POWER Cabinet","AKTIVCO",
AQ196="AKTIVCO Coupure ENEO &amp; Baisse de tension","AKTIVCO GRID ONLY",
AQ196="Coupure ENEO &amp; Baisse de tension","IHS GRID ONLY",
AQ196="Defaut GE &amp; POWER Cabinet","IHS",
AQ196="Sharing","Partners",
AQ196="Sites strategiques &amp; DataCenter","SST &amp; DC",
AQ196="Exclu","Exclu",
AQ196="SAT","SAT",
AQ196="SPARE-ISSUE","SPARE-ISSUE",
AQ196="Fiber CAmtel","TRANS_FO_CAMTEL",
AQ196="Fiber AOF","Fiber AOF",
AQ196="Projet OCM (HUAWEI)","TRAVAUX-HUAWEI",
AQ196="Projet OCM (NOKIA)","TRAVAUX-NOKIA",
AQ196="ACCESS-ISSUE","ACCESS-ISSUE",
AQ196="Projet OCM (ZTE, NOKIA, autres projets)","TRAVAUX OCM",
AQ196="No root CAuse","No root cause",
AQ196="ODU HS","PDH",
AQ196="IP &amp; VLAN","PDH",
AQ196="Warehouse HUAWEI","SPARE-ISSUE",
AQ196="SPARE-HS","SPARE-ISSUE",
AQ196="Power Telco","BSS",AQ196="no impacts","no impacts"
),"")</f>
        <v>BSS</v>
      </c>
      <c r="AP196" s="48" t="str" cm="1">
        <f t="array" ref="AP196">IFERROR(_xlfn.IFS(
AQ196="MPR ISSUE","TX ISSUE",
AQ196="BSS Hardware Issue","RAN ISSUE",
AQ196="Sites strategiques, MLL, Pylone, etc.","ENVTECH",
AQ196="AKTIVCO DEFAUT GE &amp; POWER Cabinet","POWER ISSUE",
AQ196="AKTIVCO Coupure ENEO &amp; Baisse de tension","POWER ISSUE",
AQ196="Coupure ENEO &amp; Baisse de tension","POWER ISSUE",
AQ196="Defaut GE &amp; POWER Cabinet","POWER ISSUE",
AQ196="Sharing","POWER ISSUE",
AQ196="Sites strategiques &amp; DataCenter","POWER ISSUE",
AQ196="Exclu","Exclu",
AQ196="SAT","TX ISSUE",
AQ196="SPARE-ISSUE","SPARE-ISSUE",
AQ196="Fiber CAmtel","TX ISSUE",
AQ196="Fiber AOF","TX ISSUE",
AQ196="Projet OCM (HUAWEI)","TRAVAUX-HUAWEI",
AQ196="Projet OCM (NOKIA)","TRAVAUX -NOKIA",
AQ196="ACCESS-ISSUE","ACCESS-ISSUE",
AQ196="Projet OCM (ZTE, NOKIA, autres projets)","TRAVAUX OCM",
AQ196="No root CAuse","No root cause",
AQ196="ODU HS","TX ISSUE",
AQ196="IP &amp; VLAN","TX ISSUE",
AQ196="Warehouse HUAWEI","SPARE-ISSUE",
AQ196="SPARE-HS","SPARE-ISSUE",
AQ196="Power Telco","RAN ISSUE",AQ196="no impacts","no impacts"
),"")</f>
        <v>RAN ISSUE</v>
      </c>
      <c r="AQ196" s="67" t="s">
        <v>5320</v>
      </c>
      <c r="AR196" s="48" t="str" cm="1">
        <f t="array" ref="AR196">IFERROR(_xlfn.IFS(
AQ196="MPR ISSUE","ACTIVE",
AQ196="BSS Hardware Issue","ACTIVE",
AQ196="Sites strategiques, MLL, Pylone, etc.","PASSIVE",
AQ196="AKTIVCO DEFAUT GE &amp; POWER Cabinet","PASSIVE",
AQ196="AKTIVCO Coupure ENEO &amp; Baisse de tension","PASSIVE",
AQ196="Coupure ENEO &amp; Baisse de tension","PASSIVE",
AQ196="Defaut GE &amp; POWER Cabinet","PASSIVE",
AQ196="Sharing","PASSIVE",
AQ196="Sites strategiques &amp; DataCenter","PASSIVE",
AQ196="Exclu","Exclu",
AQ196="SAT","ACTIVE",
AQ196="SPARE-ISSUE","SPARE-ISSUE",
AQ196="Fiber CAmtel","ACTIVE",
AQ196="Fiber AOF","ACTIVE",
AQ196="Projet OCM (HUAWEI)","PLANNED WORKS",
AQ196="Projet OCM (NOKIA)","PLANNED WORKS",
AQ196="ACCESS-ISSUE","ACCESS-ISSUE",
AQ196="Projet OCM (ZTE, NOKIA, autres projets)","PLANNED WORKS",
AQ196="No root CAuse","No root cause",
AQ196="ODU HS","ACTIVE",
AQ196="IP &amp; VLAN","ACTIVE",
AQ196="Warehouse HUAWEI","SPARE-ISSUE",
AQ196="SPARE-HS","SPARE-ISSUE",
AQ196="Power Telco","ACTIVE", AQ196="no impacts","no impacts"
),"")</f>
        <v>ACTIVE</v>
      </c>
      <c r="AS196" s="92" t="s">
        <v>6072</v>
      </c>
      <c r="AT196" s="98" t="s">
        <v>884</v>
      </c>
      <c r="AV196" s="17" t="s">
        <v>5537</v>
      </c>
      <c r="AW196" s="7" t="s">
        <v>5537</v>
      </c>
      <c r="AX196" s="6" t="s">
        <v>5537</v>
      </c>
      <c r="AY196" s="7"/>
      <c r="AZ196" s="3" t="s">
        <v>5537</v>
      </c>
      <c r="BA196" s="18" t="s">
        <v>5537</v>
      </c>
      <c r="BB196" s="18" t="s">
        <v>5537</v>
      </c>
      <c r="BC196" s="18" t="s">
        <v>5537</v>
      </c>
      <c r="BD196" s="18" t="s">
        <v>5537</v>
      </c>
      <c r="BE196" s="18" t="s">
        <v>5537</v>
      </c>
      <c r="BF196" s="18" t="s">
        <v>5537</v>
      </c>
      <c r="BG196" s="18" t="s">
        <v>5537</v>
      </c>
      <c r="BH196" s="18" t="s">
        <v>5537</v>
      </c>
      <c r="BI196" s="18" t="s">
        <v>5537</v>
      </c>
      <c r="BJ196" s="18" t="s">
        <v>5537</v>
      </c>
      <c r="BK196" s="18" t="s">
        <v>5537</v>
      </c>
      <c r="BL196" s="9" t="s">
        <v>5537</v>
      </c>
      <c r="BM196" s="14" t="s">
        <v>5537</v>
      </c>
      <c r="BN196" s="14" t="s">
        <v>5537</v>
      </c>
      <c r="BO196" s="14" t="str">
        <f>_xlfn.XLOOKUP(B196,'[4]cell downs 18042026 17h'!$B:$B,'[4]cell downs 18042026 17h'!$B:$B,"")</f>
        <v/>
      </c>
      <c r="BP196" s="14" t="str">
        <f>_xlfn.XLOOKUP(B196,'[5]Cells Huawei 19042026 15h'!$B:$B,'[5]Cells Huawei 19042026 15h'!$B:$B,"")</f>
        <v/>
      </c>
      <c r="BQ196" s="9" t="str">
        <f>_xlfn.XLOOKUP(B196,'[6]cells down 19042026 9H40'!$B:$B,'[6]cells down 19042026 9H40'!$B:$B,"")</f>
        <v>CTR_124</v>
      </c>
      <c r="BR196" s="9" t="s">
        <v>884</v>
      </c>
      <c r="BS196" s="9" t="s">
        <v>5459</v>
      </c>
      <c r="BT196" s="108"/>
    </row>
    <row r="197" spans="1:72" s="9" customFormat="1" x14ac:dyDescent="0.35">
      <c r="A197" s="16" t="s">
        <v>695</v>
      </c>
      <c r="B197" s="8" t="s">
        <v>696</v>
      </c>
      <c r="C197" s="3" t="str">
        <f>_xlfn.XLOOKUP(B197,'[1]daily break down'!$D:$D,'[1]daily break down'!$E:$E,"")</f>
        <v>Yaounde</v>
      </c>
      <c r="D197" s="1" t="s">
        <v>11</v>
      </c>
      <c r="E197" s="1" t="s">
        <v>12</v>
      </c>
      <c r="F197" s="3" t="s">
        <v>37</v>
      </c>
      <c r="G197" s="1" t="s">
        <v>38</v>
      </c>
      <c r="H197" s="34" t="str">
        <f>_xlfn.XLOOKUP(B197,[2]CALCULATION!$B:$B,[2]CALCULATION!$H:$H,"")</f>
        <v>ZTE</v>
      </c>
      <c r="I197" s="28">
        <v>5.0257823892156273</v>
      </c>
      <c r="J197" s="28">
        <v>1.1786668207617435</v>
      </c>
      <c r="K197" s="28">
        <v>9.2457045997380387</v>
      </c>
      <c r="L197" s="28">
        <v>9.2457045997380387</v>
      </c>
      <c r="M197" s="28">
        <v>9.2457045997380387</v>
      </c>
      <c r="N197" s="28">
        <v>5.6639214914120526</v>
      </c>
      <c r="O197" s="28">
        <v>1.8516021607554085</v>
      </c>
      <c r="P197" s="28">
        <v>7.4417756033250297</v>
      </c>
      <c r="Q197" s="28">
        <v>0.10119623437290454</v>
      </c>
      <c r="R197" s="28">
        <v>4.9333966835315168</v>
      </c>
      <c r="S197" s="93">
        <v>9.2457045997380387</v>
      </c>
      <c r="T197" s="93">
        <f>_xlfn.XLOOKUP(B197,'[3]Nur des jours'!$B:$B,'[3]Nur des jours'!$U:$U,"")</f>
        <v>9.2457045997380387</v>
      </c>
      <c r="U197" s="93">
        <v>9.2457045997380387</v>
      </c>
      <c r="V197" s="93">
        <v>9.2457045997380387</v>
      </c>
      <c r="W197" s="93">
        <v>9.2457045997380387</v>
      </c>
      <c r="X197" s="93">
        <v>9.2457045997380387</v>
      </c>
      <c r="Y197" s="93">
        <v>4.4590727756803732</v>
      </c>
      <c r="Z197" s="93">
        <v>9.2457045997380387</v>
      </c>
      <c r="AA197" s="93">
        <v>9.2457045997380387</v>
      </c>
      <c r="AB197" s="93">
        <v>9.2457045997380387</v>
      </c>
      <c r="AC197" s="93">
        <f>_xlfn.XLOOKUP(B197,'[3]Nur des jours'!$B:$B,'[3]Nur des jours'!$N:$N,"")</f>
        <v>9.2457045997380387</v>
      </c>
      <c r="AD197" s="93">
        <v>9.2457045997380387</v>
      </c>
      <c r="AE197" s="93">
        <v>9.3539278549679992</v>
      </c>
      <c r="AF197" s="93">
        <v>8.2342594732801988</v>
      </c>
      <c r="AG197" s="93"/>
      <c r="AH197" s="93">
        <v>2.6221845545368159</v>
      </c>
      <c r="AI197" s="93">
        <v>0</v>
      </c>
      <c r="AJ197" s="93">
        <v>0</v>
      </c>
      <c r="AK197" s="93">
        <v>5.0282686208458918</v>
      </c>
      <c r="AL197" s="93">
        <v>2.6221845545368159</v>
      </c>
      <c r="AM197" s="49" t="s">
        <v>5559</v>
      </c>
      <c r="AN197" s="49"/>
      <c r="AO197" s="48" t="str" cm="1">
        <f t="array" ref="AO197">IFERROR(_xlfn.IFS(
AQ197="MPR ISSUE","PDH",
AQ197="BSS Hardware Issue","BSS",
AQ197="Sites strategiques, MLL, Pylone, etc.","ENVTECH",
AQ197="AKTIVCO DEFAUT GE &amp; POWER Cabinet","AKTIVCO",
AQ197="AKTIVCO Coupure ENEO &amp; Baisse de tension","AKTIVCO GRID ONLY",
AQ197="Coupure ENEO &amp; Baisse de tension","IHS GRID ONLY",
AQ197="Defaut GE &amp; POWER Cabinet","IHS",
AQ197="Sharing","Partners",
AQ197="Sites strategiques &amp; DataCenter","SST &amp; DC",
AQ197="Exclu","Exclu",
AQ197="SAT","SAT",
AQ197="SPARE-ISSUE","SPARE-ISSUE",
AQ197="Fiber CAmtel","TRANS_FO_CAMTEL",
AQ197="Fiber AOF","Fiber AOF",
AQ197="Projet OCM (HUAWEI)","TRAVAUX-HUAWEI",
AQ197="Projet OCM (NOKIA)","TRAVAUX-NOKIA",
AQ197="ACCESS-ISSUE","ACCESS-ISSUE",
AQ197="Projet OCM (ZTE, NOKIA, autres projets)","TRAVAUX OCM",
AQ197="No root CAuse","No root cause",
AQ197="ODU HS","PDH",
AQ197="IP &amp; VLAN","PDH",
AQ197="Warehouse HUAWEI","SPARE-ISSUE",
AQ197="SPARE-HS","SPARE-ISSUE",
AQ197="Power Telco","BSS",AQ197="no impacts","no impacts"
),"")</f>
        <v>BSS</v>
      </c>
      <c r="AP197" s="48" t="str" cm="1">
        <f t="array" ref="AP197">IFERROR(_xlfn.IFS(
AQ197="MPR ISSUE","TX ISSUE",
AQ197="BSS Hardware Issue","RAN ISSUE",
AQ197="Sites strategiques, MLL, Pylone, etc.","ENVTECH",
AQ197="AKTIVCO DEFAUT GE &amp; POWER Cabinet","POWER ISSUE",
AQ197="AKTIVCO Coupure ENEO &amp; Baisse de tension","POWER ISSUE",
AQ197="Coupure ENEO &amp; Baisse de tension","POWER ISSUE",
AQ197="Defaut GE &amp; POWER Cabinet","POWER ISSUE",
AQ197="Sharing","POWER ISSUE",
AQ197="Sites strategiques &amp; DataCenter","POWER ISSUE",
AQ197="Exclu","Exclu",
AQ197="SAT","TX ISSUE",
AQ197="SPARE-ISSUE","SPARE-ISSUE",
AQ197="Fiber CAmtel","TX ISSUE",
AQ197="Fiber AOF","TX ISSUE",
AQ197="Projet OCM (HUAWEI)","TRAVAUX-HUAWEI",
AQ197="Projet OCM (NOKIA)","TRAVAUX -NOKIA",
AQ197="ACCESS-ISSUE","ACCESS-ISSUE",
AQ197="Projet OCM (ZTE, NOKIA, autres projets)","TRAVAUX OCM",
AQ197="No root CAuse","No root cause",
AQ197="ODU HS","TX ISSUE",
AQ197="IP &amp; VLAN","TX ISSUE",
AQ197="Warehouse HUAWEI","SPARE-ISSUE",
AQ197="SPARE-HS","SPARE-ISSUE",
AQ197="Power Telco","RAN ISSUE",AQ197="no impacts","no impacts"
),"")</f>
        <v>RAN ISSUE</v>
      </c>
      <c r="AQ197" s="67" t="s">
        <v>5320</v>
      </c>
      <c r="AR197" s="48" t="str" cm="1">
        <f t="array" ref="AR197">IFERROR(_xlfn.IFS(
AQ197="MPR ISSUE","ACTIVE",
AQ197="BSS Hardware Issue","ACTIVE",
AQ197="Sites strategiques, MLL, Pylone, etc.","PASSIVE",
AQ197="AKTIVCO DEFAUT GE &amp; POWER Cabinet","PASSIVE",
AQ197="AKTIVCO Coupure ENEO &amp; Baisse de tension","PASSIVE",
AQ197="Coupure ENEO &amp; Baisse de tension","PASSIVE",
AQ197="Defaut GE &amp; POWER Cabinet","PASSIVE",
AQ197="Sharing","PASSIVE",
AQ197="Sites strategiques &amp; DataCenter","PASSIVE",
AQ197="Exclu","Exclu",
AQ197="SAT","ACTIVE",
AQ197="SPARE-ISSUE","SPARE-ISSUE",
AQ197="Fiber CAmtel","ACTIVE",
AQ197="Fiber AOF","ACTIVE",
AQ197="Projet OCM (HUAWEI)","PLANNED WORKS",
AQ197="Projet OCM (NOKIA)","PLANNED WORKS",
AQ197="ACCESS-ISSUE","ACCESS-ISSUE",
AQ197="Projet OCM (ZTE, NOKIA, autres projets)","PLANNED WORKS",
AQ197="No root CAuse","No root cause",
AQ197="ODU HS","ACTIVE",
AQ197="IP &amp; VLAN","ACTIVE",
AQ197="Warehouse HUAWEI","SPARE-ISSUE",
AQ197="SPARE-HS","SPARE-ISSUE",
AQ197="Power Telco","ACTIVE", AQ197="no impacts","no impacts"
),"")</f>
        <v>ACTIVE</v>
      </c>
      <c r="AS197" s="92" t="s">
        <v>6072</v>
      </c>
      <c r="AT197" s="98" t="s">
        <v>696</v>
      </c>
      <c r="AV197" s="17" t="s">
        <v>5537</v>
      </c>
      <c r="AW197" s="7" t="s">
        <v>5537</v>
      </c>
      <c r="AX197" s="6" t="s">
        <v>5537</v>
      </c>
      <c r="AY197" s="7"/>
      <c r="AZ197" s="3" t="s">
        <v>5537</v>
      </c>
      <c r="BA197" s="18" t="s">
        <v>5537</v>
      </c>
      <c r="BB197" s="18" t="s">
        <v>5537</v>
      </c>
      <c r="BC197" s="18" t="s">
        <v>5537</v>
      </c>
      <c r="BD197" s="18" t="s">
        <v>5537</v>
      </c>
      <c r="BE197" s="18" t="s">
        <v>5537</v>
      </c>
      <c r="BF197" s="18" t="s">
        <v>5537</v>
      </c>
      <c r="BG197" s="18" t="s">
        <v>5537</v>
      </c>
      <c r="BH197" s="18" t="s">
        <v>5537</v>
      </c>
      <c r="BI197" s="18" t="s">
        <v>5537</v>
      </c>
      <c r="BJ197" s="18" t="s">
        <v>5537</v>
      </c>
      <c r="BK197" s="18" t="s">
        <v>5537</v>
      </c>
      <c r="BL197" s="9" t="s">
        <v>5537</v>
      </c>
      <c r="BM197" s="14" t="s">
        <v>5537</v>
      </c>
      <c r="BN197" s="14" t="s">
        <v>696</v>
      </c>
      <c r="BO197" s="14" t="str">
        <f>_xlfn.XLOOKUP(B197,'[4]cell downs 18042026 17h'!$B:$B,'[4]cell downs 18042026 17h'!$B:$B,"")</f>
        <v/>
      </c>
      <c r="BP197" s="14" t="str">
        <f>_xlfn.XLOOKUP(B197,'[5]Cells Huawei 19042026 15h'!$B:$B,'[5]Cells Huawei 19042026 15h'!$B:$B,"")</f>
        <v/>
      </c>
      <c r="BQ197" s="9" t="str">
        <f>_xlfn.XLOOKUP(B197,'[6]cells down 19042026 9H40'!$B:$B,'[6]cells down 19042026 9H40'!$B:$B,"")</f>
        <v>CTR_633</v>
      </c>
      <c r="BR197" s="9" t="s">
        <v>696</v>
      </c>
      <c r="BS197" s="9" t="s">
        <v>5537</v>
      </c>
      <c r="BT197" s="108"/>
    </row>
    <row r="198" spans="1:72" s="9" customFormat="1" ht="29.5" customHeight="1" x14ac:dyDescent="0.35">
      <c r="A198" s="1" t="s">
        <v>2003</v>
      </c>
      <c r="B198" s="8" t="s">
        <v>2004</v>
      </c>
      <c r="C198" s="3" t="str">
        <f>_xlfn.XLOOKUP(B198,'[1]daily break down'!$D:$D,'[1]daily break down'!$E:$E,"")</f>
        <v>Ngaoundere</v>
      </c>
      <c r="D198" s="1" t="s">
        <v>11</v>
      </c>
      <c r="E198" s="1" t="s">
        <v>12</v>
      </c>
      <c r="F198" s="3" t="s">
        <v>90</v>
      </c>
      <c r="G198" s="1" t="s">
        <v>91</v>
      </c>
      <c r="H198" s="32" t="str">
        <f>_xlfn.XLOOKUP(B198,[2]CALCULATION!$B:$B,[2]CALCULATION!$H:$H,"")</f>
        <v>Huawei</v>
      </c>
      <c r="I198" s="28">
        <v>0</v>
      </c>
      <c r="J198" s="28">
        <v>2.2704946451960857</v>
      </c>
      <c r="K198" s="28">
        <v>29.627899627032843</v>
      </c>
      <c r="L198" s="28">
        <v>0</v>
      </c>
      <c r="M198" s="28">
        <v>0</v>
      </c>
      <c r="N198" s="28">
        <v>0</v>
      </c>
      <c r="O198" s="28">
        <v>0</v>
      </c>
      <c r="P198" s="28">
        <v>0</v>
      </c>
      <c r="Q198" s="28">
        <v>0</v>
      </c>
      <c r="R198" s="28">
        <v>0</v>
      </c>
      <c r="S198" s="93">
        <v>0.5940329535175054</v>
      </c>
      <c r="T198" s="93">
        <f>_xlfn.XLOOKUP(B198,'[3]Nur des jours'!$B:$B,'[3]Nur des jours'!$U:$U,"")</f>
        <v>4.8743982444575709</v>
      </c>
      <c r="U198" s="93">
        <v>0</v>
      </c>
      <c r="V198" s="93">
        <v>0.93464727922313251</v>
      </c>
      <c r="W198" s="93">
        <v>4.8743982444575709</v>
      </c>
      <c r="X198" s="93">
        <v>0.1712880921602703</v>
      </c>
      <c r="Y198" s="93">
        <v>1.4607820895863117</v>
      </c>
      <c r="Z198" s="93">
        <v>0.12529142517970623</v>
      </c>
      <c r="AA198" s="93">
        <v>0</v>
      </c>
      <c r="AB198" s="93">
        <v>4.0736210630848113</v>
      </c>
      <c r="AC198" s="93">
        <f>_xlfn.XLOOKUP(B198,'[3]Nur des jours'!$B:$B,'[3]Nur des jours'!$N:$N,"")</f>
        <v>1.6048003469992835</v>
      </c>
      <c r="AD198" s="93">
        <v>1.6048003469992835</v>
      </c>
      <c r="AE198" s="93">
        <v>0.45340336098483891</v>
      </c>
      <c r="AF198" s="93">
        <v>0</v>
      </c>
      <c r="AG198" s="93"/>
      <c r="AH198" s="93">
        <v>2.5951109056510084</v>
      </c>
      <c r="AI198" s="93">
        <v>1.9315102574247929</v>
      </c>
      <c r="AJ198" s="93">
        <v>2.4714839805379598</v>
      </c>
      <c r="AK198" s="93">
        <v>2.8564111656127489</v>
      </c>
      <c r="AL198" s="93">
        <v>2.5951109056510084</v>
      </c>
      <c r="AM198" s="49" t="s">
        <v>5559</v>
      </c>
      <c r="AN198" s="49"/>
      <c r="AO198" s="48" t="str" cm="1">
        <f t="array" ref="AO198">IFERROR(_xlfn.IFS(
AQ198="MPR ISSUE","PDH",
AQ198="BSS Hardware Issue","BSS",
AQ198="Sites strategiques, MLL, Pylone, etc.","ENVTECH",
AQ198="AKTIVCO DEFAUT GE &amp; POWER Cabinet","AKTIVCO",
AQ198="AKTIVCO Coupure ENEO &amp; Baisse de tension","AKTIVCO GRID ONLY",
AQ198="Coupure ENEO &amp; Baisse de tension","IHS GRID ONLY",
AQ198="Defaut GE &amp; POWER Cabinet","IHS",
AQ198="Sharing","Partners",
AQ198="Sites strategiques &amp; DataCenter","SST &amp; DC",
AQ198="Exclu","Exclu",
AQ198="SAT","SAT",
AQ198="SPARE-ISSUE","SPARE-ISSUE",
AQ198="Fiber CAmtel","TRANS_FO_CAMTEL",
AQ198="Fiber AOF","Fiber AOF",
AQ198="Projet OCM (HUAWEI)","TRAVAUX-HUAWEI",
AQ198="Projet OCM (NOKIA)","TRAVAUX-NOKIA",
AQ198="ACCESS-ISSUE","ACCESS-ISSUE",
AQ198="Projet OCM (ZTE, NOKIA, autres projets)","TRAVAUX OCM",
AQ198="No root CAuse","No root cause",
AQ198="ODU HS","PDH",
AQ198="IP &amp; VLAN","PDH",
AQ198="Warehouse HUAWEI","SPARE-ISSUE",
AQ198="SPARE-HS","SPARE-ISSUE",
AQ198="Power Telco","BSS",AQ198="no impacts","no impacts"
),"")</f>
        <v>No root cause</v>
      </c>
      <c r="AP198" s="48" t="str" cm="1">
        <f t="array" ref="AP198">IFERROR(_xlfn.IFS(
AQ198="MPR ISSUE","TX ISSUE",
AQ198="BSS Hardware Issue","RAN ISSUE",
AQ198="Sites strategiques, MLL, Pylone, etc.","ENVTECH",
AQ198="AKTIVCO DEFAUT GE &amp; POWER Cabinet","POWER ISSUE",
AQ198="AKTIVCO Coupure ENEO &amp; Baisse de tension","POWER ISSUE",
AQ198="Coupure ENEO &amp; Baisse de tension","POWER ISSUE",
AQ198="Defaut GE &amp; POWER Cabinet","POWER ISSUE",
AQ198="Sharing","POWER ISSUE",
AQ198="Sites strategiques &amp; DataCenter","POWER ISSUE",
AQ198="Exclu","Exclu",
AQ198="SAT","TX ISSUE",
AQ198="SPARE-ISSUE","SPARE-ISSUE",
AQ198="Fiber CAmtel","TX ISSUE",
AQ198="Fiber AOF","TX ISSUE",
AQ198="Projet OCM (HUAWEI)","TRAVAUX-HUAWEI",
AQ198="Projet OCM (NOKIA)","TRAVAUX -NOKIA",
AQ198="ACCESS-ISSUE","ACCESS-ISSUE",
AQ198="Projet OCM (ZTE, NOKIA, autres projets)","TRAVAUX OCM",
AQ198="No root CAuse","No root cause",
AQ198="ODU HS","TX ISSUE",
AQ198="IP &amp; VLAN","TX ISSUE",
AQ198="Warehouse HUAWEI","SPARE-ISSUE",
AQ198="SPARE-HS","SPARE-ISSUE",
AQ198="Power Telco","RAN ISSUE",AQ198="no impacts","no impacts"
),"")</f>
        <v>No root cause</v>
      </c>
      <c r="AQ198" s="127" t="s">
        <v>5344</v>
      </c>
      <c r="AR198" s="48" t="str" cm="1">
        <f t="array" ref="AR198">IFERROR(_xlfn.IFS(
AQ198="MPR ISSUE","ACTIVE",
AQ198="BSS Hardware Issue","ACTIVE",
AQ198="Sites strategiques, MLL, Pylone, etc.","PASSIVE",
AQ198="AKTIVCO DEFAUT GE &amp; POWER Cabinet","PASSIVE",
AQ198="AKTIVCO Coupure ENEO &amp; Baisse de tension","PASSIVE",
AQ198="Coupure ENEO &amp; Baisse de tension","PASSIVE",
AQ198="Defaut GE &amp; POWER Cabinet","PASSIVE",
AQ198="Sharing","PASSIVE",
AQ198="Sites strategiques &amp; DataCenter","PASSIVE",
AQ198="Exclu","Exclu",
AQ198="SAT","ACTIVE",
AQ198="SPARE-ISSUE","SPARE-ISSUE",
AQ198="Fiber CAmtel","ACTIVE",
AQ198="Fiber AOF","ACTIVE",
AQ198="Projet OCM (HUAWEI)","PLANNED WORKS",
AQ198="Projet OCM (NOKIA)","PLANNED WORKS",
AQ198="ACCESS-ISSUE","ACCESS-ISSUE",
AQ198="Projet OCM (ZTE, NOKIA, autres projets)","PLANNED WORKS",
AQ198="No root CAuse","No root cause",
AQ198="ODU HS","ACTIVE",
AQ198="IP &amp; VLAN","ACTIVE",
AQ198="Warehouse HUAWEI","SPARE-ISSUE",
AQ198="SPARE-HS","SPARE-ISSUE",
AQ198="Power Telco","ACTIVE", AQ198="no impacts","no impacts"
),"")</f>
        <v>No root cause</v>
      </c>
      <c r="AS198" s="92" t="s">
        <v>5537</v>
      </c>
      <c r="AT198" s="98" t="s">
        <v>2004</v>
      </c>
      <c r="AV198" s="17" t="s">
        <v>5537</v>
      </c>
      <c r="AW198" s="7" t="s">
        <v>5537</v>
      </c>
      <c r="AX198" s="6" t="s">
        <v>5537</v>
      </c>
      <c r="AY198" s="7"/>
      <c r="AZ198" s="3" t="s">
        <v>5537</v>
      </c>
      <c r="BA198" s="18" t="s">
        <v>5537</v>
      </c>
      <c r="BB198" s="18" t="s">
        <v>5537</v>
      </c>
      <c r="BC198" s="18" t="s">
        <v>5537</v>
      </c>
      <c r="BD198" s="18" t="s">
        <v>5537</v>
      </c>
      <c r="BE198" s="18" t="s">
        <v>5537</v>
      </c>
      <c r="BF198" s="18" t="s">
        <v>5537</v>
      </c>
      <c r="BG198" s="18" t="s">
        <v>5537</v>
      </c>
      <c r="BH198" s="18" t="s">
        <v>5537</v>
      </c>
      <c r="BI198" s="18" t="s">
        <v>5537</v>
      </c>
      <c r="BJ198" s="18" t="s">
        <v>5537</v>
      </c>
      <c r="BK198" s="18" t="s">
        <v>5537</v>
      </c>
      <c r="BL198" s="9" t="s">
        <v>5537</v>
      </c>
      <c r="BM198" s="14" t="s">
        <v>5537</v>
      </c>
      <c r="BN198" s="14" t="s">
        <v>5537</v>
      </c>
      <c r="BO198" s="14" t="str">
        <f>_xlfn.XLOOKUP(B198,'[4]cell downs 18042026 17h'!$B:$B,'[4]cell downs 18042026 17h'!$B:$B,"")</f>
        <v/>
      </c>
      <c r="BP198" s="14" t="str">
        <f>_xlfn.XLOOKUP(B198,'[5]Cells Huawei 19042026 15h'!$B:$B,'[5]Cells Huawei 19042026 15h'!$B:$B,"")</f>
        <v/>
      </c>
      <c r="BQ198" s="9" t="str">
        <f>_xlfn.XLOOKUP(B198,'[6]cells down 19042026 9H40'!$B:$B,'[6]cells down 19042026 9H40'!$B:$B,"")</f>
        <v/>
      </c>
      <c r="BR198" s="9" t="s">
        <v>2004</v>
      </c>
      <c r="BS198" s="9" t="s">
        <v>5537</v>
      </c>
      <c r="BT198" s="108"/>
    </row>
    <row r="199" spans="1:72" s="9" customFormat="1" x14ac:dyDescent="0.35">
      <c r="A199" s="1" t="s">
        <v>2589</v>
      </c>
      <c r="B199" s="8" t="s">
        <v>2590</v>
      </c>
      <c r="C199" s="3" t="str">
        <f>_xlfn.XLOOKUP(B199,'[1]daily break down'!$D:$D,'[1]daily break down'!$E:$E,"")</f>
        <v>SUD-OUEST</v>
      </c>
      <c r="D199" s="1" t="s">
        <v>11</v>
      </c>
      <c r="E199" s="1" t="s">
        <v>12</v>
      </c>
      <c r="F199" s="3" t="s">
        <v>13</v>
      </c>
      <c r="G199" s="1" t="s">
        <v>63</v>
      </c>
      <c r="H199" s="32" t="str">
        <f>_xlfn.XLOOKUP(B199,[2]CALCULATION!$B:$B,[2]CALCULATION!$H:$H,"")</f>
        <v>Huawei</v>
      </c>
      <c r="I199" s="28">
        <v>0</v>
      </c>
      <c r="J199" s="28">
        <v>0</v>
      </c>
      <c r="K199" s="28">
        <v>0</v>
      </c>
      <c r="L199" s="28">
        <v>0</v>
      </c>
      <c r="M199" s="28">
        <v>0</v>
      </c>
      <c r="N199" s="28">
        <v>0</v>
      </c>
      <c r="O199" s="28">
        <v>0</v>
      </c>
      <c r="P199" s="28">
        <v>0</v>
      </c>
      <c r="Q199" s="28">
        <v>2.6639364728778396</v>
      </c>
      <c r="R199" s="28">
        <v>0</v>
      </c>
      <c r="S199" s="93">
        <v>0</v>
      </c>
      <c r="T199" s="93">
        <f>_xlfn.XLOOKUP(B199,'[3]Nur des jours'!$B:$B,'[3]Nur des jours'!$U:$U,"")</f>
        <v>0</v>
      </c>
      <c r="U199" s="93">
        <v>0</v>
      </c>
      <c r="V199" s="93">
        <v>0.98726076025945042</v>
      </c>
      <c r="W199" s="93">
        <v>0</v>
      </c>
      <c r="X199" s="93">
        <v>0</v>
      </c>
      <c r="Y199" s="93">
        <v>2.7763866416690206</v>
      </c>
      <c r="Z199" s="93">
        <v>0</v>
      </c>
      <c r="AA199" s="93">
        <v>0</v>
      </c>
      <c r="AB199" s="93">
        <v>0</v>
      </c>
      <c r="AC199" s="93">
        <f>_xlfn.XLOOKUP(B199,'[3]Nur des jours'!$B:$B,'[3]Nur des jours'!$N:$N,"")</f>
        <v>0</v>
      </c>
      <c r="AD199" s="93">
        <v>0</v>
      </c>
      <c r="AE199" s="93">
        <v>0</v>
      </c>
      <c r="AF199" s="93">
        <v>0.88354977984379324</v>
      </c>
      <c r="AG199" s="93"/>
      <c r="AH199" s="93">
        <v>2.5760452069297126</v>
      </c>
      <c r="AI199" s="93">
        <v>4.435666782569772</v>
      </c>
      <c r="AJ199" s="93">
        <v>3.7885356209050323</v>
      </c>
      <c r="AK199" s="93">
        <v>1.2862742329824652</v>
      </c>
      <c r="AL199" s="93">
        <v>2.5760452069297126</v>
      </c>
      <c r="AM199" s="49" t="s">
        <v>5559</v>
      </c>
      <c r="AN199" s="49"/>
      <c r="AO199" s="48" t="str" cm="1">
        <f t="array" ref="AO199">IFERROR(_xlfn.IFS(
AQ199="MPR ISSUE","PDH",
AQ199="BSS Hardware Issue","BSS",
AQ199="Sites strategiques, MLL, Pylone, etc.","ENVTECH",
AQ199="AKTIVCO DEFAUT GE &amp; POWER Cabinet","AKTIVCO",
AQ199="AKTIVCO Coupure ENEO &amp; Baisse de tension","AKTIVCO GRID ONLY",
AQ199="Coupure ENEO &amp; Baisse de tension","IHS GRID ONLY",
AQ199="Defaut GE &amp; POWER Cabinet","IHS",
AQ199="Sharing","Partners",
AQ199="Sites strategiques &amp; DataCenter","SST &amp; DC",
AQ199="Exclu","Exclu",
AQ199="SAT","SAT",
AQ199="SPARE-ISSUE","SPARE-ISSUE",
AQ199="Fiber CAmtel","TRANS_FO_CAMTEL",
AQ199="Fiber AOF","Fiber AOF",
AQ199="Projet OCM (HUAWEI)","TRAVAUX-HUAWEI",
AQ199="Projet OCM (NOKIA)","TRAVAUX-NOKIA",
AQ199="ACCESS-ISSUE","ACCESS-ISSUE",
AQ199="Projet OCM (ZTE, NOKIA, autres projets)","TRAVAUX OCM",
AQ199="No root CAuse","No root cause",
AQ199="ODU HS","PDH",
AQ199="IP &amp; VLAN","PDH",
AQ199="Warehouse HUAWEI","SPARE-ISSUE",
AQ199="SPARE-HS","SPARE-ISSUE",
AQ199="Power Telco","BSS",AQ199="no impacts","no impacts"
),"")</f>
        <v>IHS</v>
      </c>
      <c r="AP199" s="48" t="str" cm="1">
        <f t="array" ref="AP199">IFERROR(_xlfn.IFS(
AQ199="MPR ISSUE","TX ISSUE",
AQ199="BSS Hardware Issue","RAN ISSUE",
AQ199="Sites strategiques, MLL, Pylone, etc.","ENVTECH",
AQ199="AKTIVCO DEFAUT GE &amp; POWER Cabinet","POWER ISSUE",
AQ199="AKTIVCO Coupure ENEO &amp; Baisse de tension","POWER ISSUE",
AQ199="Coupure ENEO &amp; Baisse de tension","POWER ISSUE",
AQ199="Defaut GE &amp; POWER Cabinet","POWER ISSUE",
AQ199="Sharing","POWER ISSUE",
AQ199="Sites strategiques &amp; DataCenter","POWER ISSUE",
AQ199="Exclu","Exclu",
AQ199="SAT","TX ISSUE",
AQ199="SPARE-ISSUE","SPARE-ISSUE",
AQ199="Fiber CAmtel","TX ISSUE",
AQ199="Fiber AOF","TX ISSUE",
AQ199="Projet OCM (HUAWEI)","TRAVAUX-HUAWEI",
AQ199="Projet OCM (NOKIA)","TRAVAUX -NOKIA",
AQ199="ACCESS-ISSUE","ACCESS-ISSUE",
AQ199="Projet OCM (ZTE, NOKIA, autres projets)","TRAVAUX OCM",
AQ199="No root CAuse","No root cause",
AQ199="ODU HS","TX ISSUE",
AQ199="IP &amp; VLAN","TX ISSUE",
AQ199="Warehouse HUAWEI","SPARE-ISSUE",
AQ199="SPARE-HS","SPARE-ISSUE",
AQ199="Power Telco","RAN ISSUE",AQ199="no impacts","no impacts"
),"")</f>
        <v>POWER ISSUE</v>
      </c>
      <c r="AQ199" s="67" t="s">
        <v>5330</v>
      </c>
      <c r="AR199" s="48" t="str" cm="1">
        <f t="array" ref="AR199">IFERROR(_xlfn.IFS(
AQ199="MPR ISSUE","ACTIVE",
AQ199="BSS Hardware Issue","ACTIVE",
AQ199="Sites strategiques, MLL, Pylone, etc.","PASSIVE",
AQ199="AKTIVCO DEFAUT GE &amp; POWER Cabinet","PASSIVE",
AQ199="AKTIVCO Coupure ENEO &amp; Baisse de tension","PASSIVE",
AQ199="Coupure ENEO &amp; Baisse de tension","PASSIVE",
AQ199="Defaut GE &amp; POWER Cabinet","PASSIVE",
AQ199="Sharing","PASSIVE",
AQ199="Sites strategiques &amp; DataCenter","PASSIVE",
AQ199="Exclu","Exclu",
AQ199="SAT","ACTIVE",
AQ199="SPARE-ISSUE","SPARE-ISSUE",
AQ199="Fiber CAmtel","ACTIVE",
AQ199="Fiber AOF","ACTIVE",
AQ199="Projet OCM (HUAWEI)","PLANNED WORKS",
AQ199="Projet OCM (NOKIA)","PLANNED WORKS",
AQ199="ACCESS-ISSUE","ACCESS-ISSUE",
AQ199="Projet OCM (ZTE, NOKIA, autres projets)","PLANNED WORKS",
AQ199="No root CAuse","No root cause",
AQ199="ODU HS","ACTIVE",
AQ199="IP &amp; VLAN","ACTIVE",
AQ199="Warehouse HUAWEI","SPARE-ISSUE",
AQ199="SPARE-HS","SPARE-ISSUE",
AQ199="Power Telco","ACTIVE", AQ199="no impacts","no impacts"
),"")</f>
        <v>PASSIVE</v>
      </c>
      <c r="AS199" s="92" t="s">
        <v>5747</v>
      </c>
      <c r="AT199" s="98" t="s">
        <v>2590</v>
      </c>
      <c r="AV199" s="17" t="s">
        <v>5537</v>
      </c>
      <c r="AW199" s="7" t="s">
        <v>5537</v>
      </c>
      <c r="AX199" s="6" t="s">
        <v>5537</v>
      </c>
      <c r="AY199" s="7"/>
      <c r="AZ199" s="3" t="s">
        <v>5747</v>
      </c>
      <c r="BA199" s="18" t="s">
        <v>5537</v>
      </c>
      <c r="BB199" s="18" t="s">
        <v>5537</v>
      </c>
      <c r="BC199" s="18" t="s">
        <v>5537</v>
      </c>
      <c r="BD199" s="18" t="s">
        <v>5537</v>
      </c>
      <c r="BE199" s="18" t="s">
        <v>5537</v>
      </c>
      <c r="BF199" s="18" t="s">
        <v>5537</v>
      </c>
      <c r="BG199" s="18" t="s">
        <v>5537</v>
      </c>
      <c r="BH199" s="18" t="s">
        <v>5537</v>
      </c>
      <c r="BI199" s="18" t="s">
        <v>5537</v>
      </c>
      <c r="BJ199" s="18" t="s">
        <v>5537</v>
      </c>
      <c r="BK199" s="18" t="s">
        <v>5537</v>
      </c>
      <c r="BL199" s="9" t="s">
        <v>5537</v>
      </c>
      <c r="BM199" s="14" t="s">
        <v>5537</v>
      </c>
      <c r="BN199" s="14" t="s">
        <v>5537</v>
      </c>
      <c r="BO199" s="14" t="str">
        <f>_xlfn.XLOOKUP(B199,'[4]cell downs 18042026 17h'!$B:$B,'[4]cell downs 18042026 17h'!$B:$B,"")</f>
        <v/>
      </c>
      <c r="BP199" s="14" t="str">
        <f>_xlfn.XLOOKUP(B199,'[5]Cells Huawei 19042026 15h'!$B:$B,'[5]Cells Huawei 19042026 15h'!$B:$B,"")</f>
        <v/>
      </c>
      <c r="BQ199" s="9" t="str">
        <f>_xlfn.XLOOKUP(B199,'[6]cells down 19042026 9H40'!$B:$B,'[6]cells down 19042026 9H40'!$B:$B,"")</f>
        <v/>
      </c>
      <c r="BR199" s="9" t="s">
        <v>2590</v>
      </c>
      <c r="BS199" s="9" t="s">
        <v>5537</v>
      </c>
      <c r="BT199" s="108"/>
    </row>
    <row r="200" spans="1:72" s="9" customFormat="1" x14ac:dyDescent="0.35">
      <c r="A200" s="1" t="s">
        <v>454</v>
      </c>
      <c r="B200" s="8" t="s">
        <v>455</v>
      </c>
      <c r="C200" s="3" t="str">
        <f>_xlfn.XLOOKUP(B200,'[1]daily break down'!$D:$D,'[1]daily break down'!$E:$E,"")</f>
        <v>Douala</v>
      </c>
      <c r="D200" s="1" t="s">
        <v>5490</v>
      </c>
      <c r="E200" s="1"/>
      <c r="F200" s="3" t="s">
        <v>31</v>
      </c>
      <c r="G200" s="1" t="s">
        <v>32</v>
      </c>
      <c r="H200" s="34" t="str">
        <f>_xlfn.XLOOKUP(B200,[2]CALCULATION!$B:$B,[2]CALCULATION!$H:$H,"")</f>
        <v>ZTE</v>
      </c>
      <c r="I200" s="28">
        <v>4.6740568097182633</v>
      </c>
      <c r="J200" s="28">
        <v>7.1897302765435906</v>
      </c>
      <c r="K200" s="28">
        <v>19.040854457200094</v>
      </c>
      <c r="L200" s="28">
        <v>24.821756227295943</v>
      </c>
      <c r="M200" s="28">
        <v>8.5966325945330482</v>
      </c>
      <c r="N200" s="28">
        <v>5.2943965037539273</v>
      </c>
      <c r="O200" s="28">
        <v>0</v>
      </c>
      <c r="P200" s="28">
        <v>0.70293394172352441</v>
      </c>
      <c r="Q200" s="28">
        <v>2.3803587276312443</v>
      </c>
      <c r="R200" s="28">
        <v>1.4780821155541854</v>
      </c>
      <c r="S200" s="93">
        <v>10.482870477380841</v>
      </c>
      <c r="T200" s="93">
        <f>_xlfn.XLOOKUP(B200,'[3]Nur des jours'!$B:$B,'[3]Nur des jours'!$U:$U,"")</f>
        <v>1.1664497921143262</v>
      </c>
      <c r="U200" s="93">
        <v>1.0280674194496524</v>
      </c>
      <c r="V200" s="93">
        <v>0</v>
      </c>
      <c r="W200" s="93">
        <v>1.1664497921143262</v>
      </c>
      <c r="X200" s="93">
        <v>4.1041725522425114</v>
      </c>
      <c r="Y200" s="93">
        <v>0</v>
      </c>
      <c r="Z200" s="93">
        <v>4.99234161737051</v>
      </c>
      <c r="AA200" s="93">
        <v>0.1565028122351492</v>
      </c>
      <c r="AB200" s="93">
        <v>0.6821025702488076</v>
      </c>
      <c r="AC200" s="93">
        <f>_xlfn.XLOOKUP(B200,'[3]Nur des jours'!$B:$B,'[3]Nur des jours'!$N:$N,"")</f>
        <v>9.7966123338840809</v>
      </c>
      <c r="AD200" s="93">
        <v>9.7966123338840809</v>
      </c>
      <c r="AE200" s="93">
        <v>2.255709365270965</v>
      </c>
      <c r="AF200" s="93">
        <v>0.36469168143411157</v>
      </c>
      <c r="AG200" s="93"/>
      <c r="AH200" s="93">
        <v>2.5441739219765256</v>
      </c>
      <c r="AI200" s="93">
        <v>2.2271381125379182</v>
      </c>
      <c r="AJ200" s="93">
        <v>1.8915052480186041</v>
      </c>
      <c r="AK200" s="93">
        <v>3.0511478176362044</v>
      </c>
      <c r="AL200" s="93">
        <v>2.5441739219765256</v>
      </c>
      <c r="AM200" s="49" t="s">
        <v>5559</v>
      </c>
      <c r="AN200" s="49"/>
      <c r="AO200" s="48" t="str" cm="1">
        <f t="array" ref="AO200">IFERROR(_xlfn.IFS(
AQ200="MPR ISSUE","PDH",
AQ200="BSS Hardware Issue","BSS",
AQ200="Sites strategiques, MLL, Pylone, etc.","ENVTECH",
AQ200="AKTIVCO DEFAUT GE &amp; POWER Cabinet","AKTIVCO",
AQ200="AKTIVCO Coupure ENEO &amp; Baisse de tension","AKTIVCO GRID ONLY",
AQ200="Coupure ENEO &amp; Baisse de tension","IHS GRID ONLY",
AQ200="Defaut GE &amp; POWER Cabinet","IHS",
AQ200="Sharing","Partners",
AQ200="Sites strategiques &amp; DataCenter","SST &amp; DC",
AQ200="Exclu","Exclu",
AQ200="SAT","SAT",
AQ200="SPARE-ISSUE","SPARE-ISSUE",
AQ200="Fiber CAmtel","TRANS_FO_CAMTEL",
AQ200="Fiber AOF","Fiber AOF",
AQ200="Projet OCM (HUAWEI)","TRAVAUX-HUAWEI",
AQ200="Projet OCM (NOKIA)","TRAVAUX-NOKIA",
AQ200="ACCESS-ISSUE","ACCESS-ISSUE",
AQ200="Projet OCM (ZTE, NOKIA, autres projets)","TRAVAUX OCM",
AQ200="No root CAuse","No root cause",
AQ200="ODU HS","PDH",
AQ200="IP &amp; VLAN","PDH",
AQ200="Warehouse HUAWEI","SPARE-ISSUE",
AQ200="SPARE-HS","SPARE-ISSUE",
AQ200="Power Telco","BSS",AQ200="no impacts","no impacts"
),"")</f>
        <v>No root cause</v>
      </c>
      <c r="AP200" s="48" t="str" cm="1">
        <f t="array" ref="AP200">IFERROR(_xlfn.IFS(
AQ200="MPR ISSUE","TX ISSUE",
AQ200="BSS Hardware Issue","RAN ISSUE",
AQ200="Sites strategiques, MLL, Pylone, etc.","ENVTECH",
AQ200="AKTIVCO DEFAUT GE &amp; POWER Cabinet","POWER ISSUE",
AQ200="AKTIVCO Coupure ENEO &amp; Baisse de tension","POWER ISSUE",
AQ200="Coupure ENEO &amp; Baisse de tension","POWER ISSUE",
AQ200="Defaut GE &amp; POWER Cabinet","POWER ISSUE",
AQ200="Sharing","POWER ISSUE",
AQ200="Sites strategiques &amp; DataCenter","POWER ISSUE",
AQ200="Exclu","Exclu",
AQ200="SAT","TX ISSUE",
AQ200="SPARE-ISSUE","SPARE-ISSUE",
AQ200="Fiber CAmtel","TX ISSUE",
AQ200="Fiber AOF","TX ISSUE",
AQ200="Projet OCM (HUAWEI)","TRAVAUX-HUAWEI",
AQ200="Projet OCM (NOKIA)","TRAVAUX -NOKIA",
AQ200="ACCESS-ISSUE","ACCESS-ISSUE",
AQ200="Projet OCM (ZTE, NOKIA, autres projets)","TRAVAUX OCM",
AQ200="No root CAuse","No root cause",
AQ200="ODU HS","TX ISSUE",
AQ200="IP &amp; VLAN","TX ISSUE",
AQ200="Warehouse HUAWEI","SPARE-ISSUE",
AQ200="SPARE-HS","SPARE-ISSUE",
AQ200="Power Telco","RAN ISSUE",AQ200="no impacts","no impacts"
),"")</f>
        <v>No root cause</v>
      </c>
      <c r="AQ200" s="67" t="s">
        <v>5344</v>
      </c>
      <c r="AR200" s="48" t="str" cm="1">
        <f t="array" ref="AR200">IFERROR(_xlfn.IFS(
AQ200="MPR ISSUE","ACTIVE",
AQ200="BSS Hardware Issue","ACTIVE",
AQ200="Sites strategiques, MLL, Pylone, etc.","PASSIVE",
AQ200="AKTIVCO DEFAUT GE &amp; POWER Cabinet","PASSIVE",
AQ200="AKTIVCO Coupure ENEO &amp; Baisse de tension","PASSIVE",
AQ200="Coupure ENEO &amp; Baisse de tension","PASSIVE",
AQ200="Defaut GE &amp; POWER Cabinet","PASSIVE",
AQ200="Sharing","PASSIVE",
AQ200="Sites strategiques &amp; DataCenter","PASSIVE",
AQ200="Exclu","Exclu",
AQ200="SAT","ACTIVE",
AQ200="SPARE-ISSUE","SPARE-ISSUE",
AQ200="Fiber CAmtel","ACTIVE",
AQ200="Fiber AOF","ACTIVE",
AQ200="Projet OCM (HUAWEI)","PLANNED WORKS",
AQ200="Projet OCM (NOKIA)","PLANNED WORKS",
AQ200="ACCESS-ISSUE","ACCESS-ISSUE",
AQ200="Projet OCM (ZTE, NOKIA, autres projets)","PLANNED WORKS",
AQ200="No root CAuse","No root cause",
AQ200="ODU HS","ACTIVE",
AQ200="IP &amp; VLAN","ACTIVE",
AQ200="Warehouse HUAWEI","SPARE-ISSUE",
AQ200="SPARE-HS","SPARE-ISSUE",
AQ200="Power Telco","ACTIVE", AQ200="no impacts","no impacts"
),"")</f>
        <v>No root cause</v>
      </c>
      <c r="AS200" s="92" t="s">
        <v>5537</v>
      </c>
      <c r="AT200" s="98" t="s">
        <v>455</v>
      </c>
      <c r="AV200" s="17" t="s">
        <v>5537</v>
      </c>
      <c r="AW200" s="7" t="s">
        <v>5537</v>
      </c>
      <c r="AX200" s="6" t="s">
        <v>5537</v>
      </c>
      <c r="AY200" s="7"/>
      <c r="AZ200" s="3" t="s">
        <v>5537</v>
      </c>
      <c r="BA200" s="18" t="s">
        <v>5537</v>
      </c>
      <c r="BB200" s="18" t="s">
        <v>5537</v>
      </c>
      <c r="BC200" s="18" t="s">
        <v>5537</v>
      </c>
      <c r="BD200" s="18" t="s">
        <v>5537</v>
      </c>
      <c r="BE200" s="18" t="s">
        <v>5537</v>
      </c>
      <c r="BF200" s="18" t="s">
        <v>5537</v>
      </c>
      <c r="BG200" s="18" t="s">
        <v>5537</v>
      </c>
      <c r="BH200" s="18" t="s">
        <v>5537</v>
      </c>
      <c r="BI200" s="18" t="s">
        <v>5537</v>
      </c>
      <c r="BJ200" s="18" t="s">
        <v>5537</v>
      </c>
      <c r="BK200" s="18" t="s">
        <v>5537</v>
      </c>
      <c r="BL200" s="9" t="s">
        <v>5537</v>
      </c>
      <c r="BM200" s="14" t="s">
        <v>5537</v>
      </c>
      <c r="BN200" s="14" t="s">
        <v>5537</v>
      </c>
      <c r="BO200" s="14" t="str">
        <f>_xlfn.XLOOKUP(B200,'[4]cell downs 18042026 17h'!$B:$B,'[4]cell downs 18042026 17h'!$B:$B,"")</f>
        <v/>
      </c>
      <c r="BP200" s="14" t="str">
        <f>_xlfn.XLOOKUP(B200,'[5]Cells Huawei 19042026 15h'!$B:$B,'[5]Cells Huawei 19042026 15h'!$B:$B,"")</f>
        <v/>
      </c>
      <c r="BQ200" s="9" t="str">
        <f>_xlfn.XLOOKUP(B200,'[6]cells down 19042026 9H40'!$B:$B,'[6]cells down 19042026 9H40'!$B:$B,"")</f>
        <v/>
      </c>
      <c r="BR200" s="9" t="s">
        <v>5537</v>
      </c>
      <c r="BS200" s="9" t="s">
        <v>5537</v>
      </c>
      <c r="BT200" s="108"/>
    </row>
    <row r="201" spans="1:72" s="9" customFormat="1" x14ac:dyDescent="0.35">
      <c r="A201" s="16" t="s">
        <v>2948</v>
      </c>
      <c r="B201" s="8" t="s">
        <v>2949</v>
      </c>
      <c r="C201" s="3" t="str">
        <f>_xlfn.XLOOKUP(B201,'[1]daily break down'!$D:$D,'[1]daily break down'!$E:$E,"")</f>
        <v>Yaounde</v>
      </c>
      <c r="D201" s="1" t="s">
        <v>11</v>
      </c>
      <c r="E201" s="1" t="s">
        <v>12</v>
      </c>
      <c r="F201" s="3" t="s">
        <v>37</v>
      </c>
      <c r="G201" s="1" t="s">
        <v>38</v>
      </c>
      <c r="H201" s="34" t="str">
        <f>_xlfn.XLOOKUP(B201,[2]CALCULATION!$B:$B,[2]CALCULATION!$H:$H,"")</f>
        <v>ZTE</v>
      </c>
      <c r="I201" s="28">
        <v>6.2482699974032121</v>
      </c>
      <c r="J201" s="28">
        <v>5.4646501613717877</v>
      </c>
      <c r="K201" s="28">
        <v>0</v>
      </c>
      <c r="L201" s="28">
        <v>0</v>
      </c>
      <c r="M201" s="28">
        <v>0</v>
      </c>
      <c r="N201" s="28">
        <v>0</v>
      </c>
      <c r="O201" s="28">
        <v>10.853643920521185</v>
      </c>
      <c r="P201" s="28">
        <v>7.4495338623930971</v>
      </c>
      <c r="Q201" s="28">
        <v>4.6395459331741025</v>
      </c>
      <c r="R201" s="28">
        <v>10.372025465638224</v>
      </c>
      <c r="S201" s="93">
        <v>9.3388393787114801</v>
      </c>
      <c r="T201" s="93">
        <f>_xlfn.XLOOKUP(B201,'[3]Nur des jours'!$B:$B,'[3]Nur des jours'!$U:$U,"")</f>
        <v>9.2457045997380387</v>
      </c>
      <c r="U201" s="93">
        <v>0.65765067787565745</v>
      </c>
      <c r="V201" s="93">
        <v>6.3741856503240264</v>
      </c>
      <c r="W201" s="93">
        <v>9.2457045997380387</v>
      </c>
      <c r="X201" s="93">
        <v>9.272332371665911</v>
      </c>
      <c r="Y201" s="93">
        <v>16.758196288591545</v>
      </c>
      <c r="Z201" s="93">
        <v>0</v>
      </c>
      <c r="AA201" s="93">
        <v>0</v>
      </c>
      <c r="AB201" s="93">
        <v>0</v>
      </c>
      <c r="AC201" s="93">
        <f>_xlfn.XLOOKUP(B201,'[3]Nur des jours'!$B:$B,'[3]Nur des jours'!$N:$N,"")</f>
        <v>0.13358473659729514</v>
      </c>
      <c r="AD201" s="93">
        <v>0.13358473659729514</v>
      </c>
      <c r="AE201" s="93">
        <v>0</v>
      </c>
      <c r="AF201" s="93">
        <v>0</v>
      </c>
      <c r="AG201" s="93"/>
      <c r="AH201" s="93">
        <v>2.538520202149912</v>
      </c>
      <c r="AI201" s="93">
        <v>0</v>
      </c>
      <c r="AJ201" s="93">
        <v>0</v>
      </c>
      <c r="AK201" s="93">
        <v>4.867834895056987</v>
      </c>
      <c r="AL201" s="93">
        <v>2.538520202149912</v>
      </c>
      <c r="AM201" s="49" t="s">
        <v>5559</v>
      </c>
      <c r="AN201" s="49"/>
      <c r="AO201" s="48" t="str" cm="1">
        <f t="array" ref="AO201">IFERROR(_xlfn.IFS(
AQ201="MPR ISSUE","PDH",
AQ201="BSS Hardware Issue","BSS",
AQ201="Sites strategiques, MLL, Pylone, etc.","ENVTECH",
AQ201="AKTIVCO DEFAUT GE &amp; POWER Cabinet","AKTIVCO",
AQ201="AKTIVCO Coupure ENEO &amp; Baisse de tension","AKTIVCO GRID ONLY",
AQ201="Coupure ENEO &amp; Baisse de tension","IHS GRID ONLY",
AQ201="Defaut GE &amp; POWER Cabinet","IHS",
AQ201="Sharing","Partners",
AQ201="Sites strategiques &amp; DataCenter","SST &amp; DC",
AQ201="Exclu","Exclu",
AQ201="SAT","SAT",
AQ201="SPARE-ISSUE","SPARE-ISSUE",
AQ201="Fiber CAmtel","TRANS_FO_CAMTEL",
AQ201="Fiber AOF","Fiber AOF",
AQ201="Projet OCM (HUAWEI)","TRAVAUX-HUAWEI",
AQ201="Projet OCM (NOKIA)","TRAVAUX-NOKIA",
AQ201="ACCESS-ISSUE","ACCESS-ISSUE",
AQ201="Projet OCM (ZTE, NOKIA, autres projets)","TRAVAUX OCM",
AQ201="No root CAuse","No root cause",
AQ201="ODU HS","PDH",
AQ201="IP &amp; VLAN","PDH",
AQ201="Warehouse HUAWEI","SPARE-ISSUE",
AQ201="SPARE-HS","SPARE-ISSUE",
AQ201="Power Telco","BSS",AQ201="no impacts","no impacts"
),"")</f>
        <v>BSS</v>
      </c>
      <c r="AP201" s="48" t="str" cm="1">
        <f t="array" ref="AP201">IFERROR(_xlfn.IFS(
AQ201="MPR ISSUE","TX ISSUE",
AQ201="BSS Hardware Issue","RAN ISSUE",
AQ201="Sites strategiques, MLL, Pylone, etc.","ENVTECH",
AQ201="AKTIVCO DEFAUT GE &amp; POWER Cabinet","POWER ISSUE",
AQ201="AKTIVCO Coupure ENEO &amp; Baisse de tension","POWER ISSUE",
AQ201="Coupure ENEO &amp; Baisse de tension","POWER ISSUE",
AQ201="Defaut GE &amp; POWER Cabinet","POWER ISSUE",
AQ201="Sharing","POWER ISSUE",
AQ201="Sites strategiques &amp; DataCenter","POWER ISSUE",
AQ201="Exclu","Exclu",
AQ201="SAT","TX ISSUE",
AQ201="SPARE-ISSUE","SPARE-ISSUE",
AQ201="Fiber CAmtel","TX ISSUE",
AQ201="Fiber AOF","TX ISSUE",
AQ201="Projet OCM (HUAWEI)","TRAVAUX-HUAWEI",
AQ201="Projet OCM (NOKIA)","TRAVAUX -NOKIA",
AQ201="ACCESS-ISSUE","ACCESS-ISSUE",
AQ201="Projet OCM (ZTE, NOKIA, autres projets)","TRAVAUX OCM",
AQ201="No root CAuse","No root cause",
AQ201="ODU HS","TX ISSUE",
AQ201="IP &amp; VLAN","TX ISSUE",
AQ201="Warehouse HUAWEI","SPARE-ISSUE",
AQ201="SPARE-HS","SPARE-ISSUE",
AQ201="Power Telco","RAN ISSUE",AQ201="no impacts","no impacts"
),"")</f>
        <v>RAN ISSUE</v>
      </c>
      <c r="AQ201" s="67" t="s">
        <v>5320</v>
      </c>
      <c r="AR201" s="48" t="str" cm="1">
        <f t="array" ref="AR201">IFERROR(_xlfn.IFS(
AQ201="MPR ISSUE","ACTIVE",
AQ201="BSS Hardware Issue","ACTIVE",
AQ201="Sites strategiques, MLL, Pylone, etc.","PASSIVE",
AQ201="AKTIVCO DEFAUT GE &amp; POWER Cabinet","PASSIVE",
AQ201="AKTIVCO Coupure ENEO &amp; Baisse de tension","PASSIVE",
AQ201="Coupure ENEO &amp; Baisse de tension","PASSIVE",
AQ201="Defaut GE &amp; POWER Cabinet","PASSIVE",
AQ201="Sharing","PASSIVE",
AQ201="Sites strategiques &amp; DataCenter","PASSIVE",
AQ201="Exclu","Exclu",
AQ201="SAT","ACTIVE",
AQ201="SPARE-ISSUE","SPARE-ISSUE",
AQ201="Fiber CAmtel","ACTIVE",
AQ201="Fiber AOF","ACTIVE",
AQ201="Projet OCM (HUAWEI)","PLANNED WORKS",
AQ201="Projet OCM (NOKIA)","PLANNED WORKS",
AQ201="ACCESS-ISSUE","ACCESS-ISSUE",
AQ201="Projet OCM (ZTE, NOKIA, autres projets)","PLANNED WORKS",
AQ201="No root CAuse","No root cause",
AQ201="ODU HS","ACTIVE",
AQ201="IP &amp; VLAN","ACTIVE",
AQ201="Warehouse HUAWEI","SPARE-ISSUE",
AQ201="SPARE-HS","SPARE-ISSUE",
AQ201="Power Telco","ACTIVE", AQ201="no impacts","no impacts"
),"")</f>
        <v>ACTIVE</v>
      </c>
      <c r="AS201" s="92" t="s">
        <v>6072</v>
      </c>
      <c r="AT201" s="98" t="s">
        <v>2949</v>
      </c>
      <c r="AV201" s="17" t="s">
        <v>5537</v>
      </c>
      <c r="AW201" s="7" t="s">
        <v>5537</v>
      </c>
      <c r="AX201" s="6" t="s">
        <v>5537</v>
      </c>
      <c r="AY201" s="7"/>
      <c r="AZ201" s="3" t="s">
        <v>5537</v>
      </c>
      <c r="BA201" s="18" t="s">
        <v>5537</v>
      </c>
      <c r="BB201" s="18" t="s">
        <v>5537</v>
      </c>
      <c r="BC201" s="18" t="s">
        <v>5537</v>
      </c>
      <c r="BD201" s="18" t="s">
        <v>5537</v>
      </c>
      <c r="BE201" s="18" t="s">
        <v>5537</v>
      </c>
      <c r="BF201" s="18" t="s">
        <v>5537</v>
      </c>
      <c r="BG201" s="18" t="s">
        <v>5537</v>
      </c>
      <c r="BH201" s="18" t="s">
        <v>5537</v>
      </c>
      <c r="BI201" s="18" t="s">
        <v>5537</v>
      </c>
      <c r="BJ201" s="18" t="s">
        <v>5537</v>
      </c>
      <c r="BK201" s="18" t="s">
        <v>5537</v>
      </c>
      <c r="BL201" s="9" t="s">
        <v>5537</v>
      </c>
      <c r="BM201" s="14" t="s">
        <v>5537</v>
      </c>
      <c r="BN201" s="14" t="s">
        <v>2949</v>
      </c>
      <c r="BO201" s="14" t="str">
        <f>_xlfn.XLOOKUP(B201,'[4]cell downs 18042026 17h'!$B:$B,'[4]cell downs 18042026 17h'!$B:$B,"")</f>
        <v/>
      </c>
      <c r="BP201" s="14" t="str">
        <f>_xlfn.XLOOKUP(B201,'[5]Cells Huawei 19042026 15h'!$B:$B,'[5]Cells Huawei 19042026 15h'!$B:$B,"")</f>
        <v/>
      </c>
      <c r="BQ201" s="9" t="str">
        <f>_xlfn.XLOOKUP(B201,'[6]cells down 19042026 9H40'!$B:$B,'[6]cells down 19042026 9H40'!$B:$B,"")</f>
        <v>CTR_102</v>
      </c>
      <c r="BR201" s="9" t="s">
        <v>5537</v>
      </c>
      <c r="BS201" s="9" t="s">
        <v>5537</v>
      </c>
      <c r="BT201" s="108"/>
    </row>
    <row r="202" spans="1:72" s="9" customFormat="1" ht="25.5" customHeight="1" x14ac:dyDescent="0.35">
      <c r="A202" s="1" t="s">
        <v>1399</v>
      </c>
      <c r="B202" s="8" t="s">
        <v>1400</v>
      </c>
      <c r="C202" s="3" t="str">
        <f>_xlfn.XLOOKUP(B202,'[1]daily break down'!$D:$D,'[1]daily break down'!$E:$E,"")</f>
        <v>OUEST</v>
      </c>
      <c r="D202" s="1" t="s">
        <v>11</v>
      </c>
      <c r="E202" s="1" t="s">
        <v>12</v>
      </c>
      <c r="F202" s="3" t="s">
        <v>102</v>
      </c>
      <c r="G202" s="1" t="s">
        <v>1176</v>
      </c>
      <c r="H202" s="32" t="str">
        <f>_xlfn.XLOOKUP(B202,[2]CALCULATION!$B:$B,[2]CALCULATION!$H:$H,"")</f>
        <v>Huawei</v>
      </c>
      <c r="I202" s="28">
        <v>2.1917884445814182</v>
      </c>
      <c r="J202" s="28">
        <v>1.4428578358773287</v>
      </c>
      <c r="K202" s="28">
        <v>8.9175391586979543E-5</v>
      </c>
      <c r="L202" s="28">
        <v>0</v>
      </c>
      <c r="M202" s="28">
        <v>5.3505234952187721E-4</v>
      </c>
      <c r="N202" s="28">
        <v>4.0137843753299496</v>
      </c>
      <c r="O202" s="28">
        <v>0</v>
      </c>
      <c r="P202" s="28">
        <v>0</v>
      </c>
      <c r="Q202" s="28">
        <v>0</v>
      </c>
      <c r="R202" s="28">
        <v>0</v>
      </c>
      <c r="S202" s="93">
        <v>1.9065698721296229</v>
      </c>
      <c r="T202" s="93">
        <f>_xlfn.XLOOKUP(B202,'[3]Nur des jours'!$B:$B,'[3]Nur des jours'!$U:$U,"")</f>
        <v>0</v>
      </c>
      <c r="U202" s="93">
        <v>2.8982002265768355E-2</v>
      </c>
      <c r="V202" s="93">
        <v>0</v>
      </c>
      <c r="W202" s="93">
        <v>0</v>
      </c>
      <c r="X202" s="93">
        <v>0</v>
      </c>
      <c r="Y202" s="93">
        <v>0</v>
      </c>
      <c r="Z202" s="93">
        <v>3.7721725693641863</v>
      </c>
      <c r="AA202" s="93">
        <v>0</v>
      </c>
      <c r="AB202" s="93">
        <v>0</v>
      </c>
      <c r="AC202" s="93">
        <f>_xlfn.XLOOKUP(B202,'[3]Nur des jours'!$B:$B,'[3]Nur des jours'!$N:$N,"")</f>
        <v>0.69583558055320138</v>
      </c>
      <c r="AD202" s="93">
        <v>0.69583558055320138</v>
      </c>
      <c r="AE202" s="93">
        <v>3.2816544104008472E-2</v>
      </c>
      <c r="AF202" s="93">
        <v>0</v>
      </c>
      <c r="AG202" s="93"/>
      <c r="AH202" s="93">
        <v>2.4814301164559276</v>
      </c>
      <c r="AI202" s="93">
        <v>1.6554910095160444</v>
      </c>
      <c r="AJ202" s="93">
        <v>1.4207008578393872</v>
      </c>
      <c r="AK202" s="93">
        <v>3.3904492445284955</v>
      </c>
      <c r="AL202" s="93">
        <v>2.4814301164559276</v>
      </c>
      <c r="AM202" s="49" t="s">
        <v>5559</v>
      </c>
      <c r="AN202" s="49"/>
      <c r="AO202" s="48" t="str" cm="1">
        <f t="array" ref="AO202">IFERROR(_xlfn.IFS(
AQ202="MPR ISSUE","PDH",
AQ202="BSS Hardware Issue","BSS",
AQ202="Sites strategiques, MLL, Pylone, etc.","ENVTECH",
AQ202="AKTIVCO DEFAUT GE &amp; POWER Cabinet","AKTIVCO",
AQ202="AKTIVCO Coupure ENEO &amp; Baisse de tension","AKTIVCO GRID ONLY",
AQ202="Coupure ENEO &amp; Baisse de tension","IHS GRID ONLY",
AQ202="Defaut GE &amp; POWER Cabinet","IHS",
AQ202="Sharing","Partners",
AQ202="Sites strategiques &amp; DataCenter","SST &amp; DC",
AQ202="Exclu","Exclu",
AQ202="SAT","SAT",
AQ202="SPARE-ISSUE","SPARE-ISSUE",
AQ202="Fiber CAmtel","TRANS_FO_CAMTEL",
AQ202="Fiber AOF","Fiber AOF",
AQ202="Projet OCM (HUAWEI)","TRAVAUX-HUAWEI",
AQ202="Projet OCM (NOKIA)","TRAVAUX-NOKIA",
AQ202="ACCESS-ISSUE","ACCESS-ISSUE",
AQ202="Projet OCM (ZTE, NOKIA, autres projets)","TRAVAUX OCM",
AQ202="No root CAuse","No root cause",
AQ202="ODU HS","PDH",
AQ202="IP &amp; VLAN","PDH",
AQ202="Warehouse HUAWEI","SPARE-ISSUE",
AQ202="SPARE-HS","SPARE-ISSUE",
AQ202="Power Telco","BSS",AQ202="no impacts","no impacts"
),"")</f>
        <v>IHS</v>
      </c>
      <c r="AP202" s="48" t="str" cm="1">
        <f t="array" ref="AP202">IFERROR(_xlfn.IFS(
AQ202="MPR ISSUE","TX ISSUE",
AQ202="BSS Hardware Issue","RAN ISSUE",
AQ202="Sites strategiques, MLL, Pylone, etc.","ENVTECH",
AQ202="AKTIVCO DEFAUT GE &amp; POWER Cabinet","POWER ISSUE",
AQ202="AKTIVCO Coupure ENEO &amp; Baisse de tension","POWER ISSUE",
AQ202="Coupure ENEO &amp; Baisse de tension","POWER ISSUE",
AQ202="Defaut GE &amp; POWER Cabinet","POWER ISSUE",
AQ202="Sharing","POWER ISSUE",
AQ202="Sites strategiques &amp; DataCenter","POWER ISSUE",
AQ202="Exclu","Exclu",
AQ202="SAT","TX ISSUE",
AQ202="SPARE-ISSUE","SPARE-ISSUE",
AQ202="Fiber CAmtel","TX ISSUE",
AQ202="Fiber AOF","TX ISSUE",
AQ202="Projet OCM (HUAWEI)","TRAVAUX-HUAWEI",
AQ202="Projet OCM (NOKIA)","TRAVAUX -NOKIA",
AQ202="ACCESS-ISSUE","ACCESS-ISSUE",
AQ202="Projet OCM (ZTE, NOKIA, autres projets)","TRAVAUX OCM",
AQ202="No root CAuse","No root cause",
AQ202="ODU HS","TX ISSUE",
AQ202="IP &amp; VLAN","TX ISSUE",
AQ202="Warehouse HUAWEI","SPARE-ISSUE",
AQ202="SPARE-HS","SPARE-ISSUE",
AQ202="Power Telco","RAN ISSUE",AQ202="no impacts","no impacts"
),"")</f>
        <v>POWER ISSUE</v>
      </c>
      <c r="AQ202" s="67" t="s">
        <v>5330</v>
      </c>
      <c r="AR202" s="48" t="str" cm="1">
        <f t="array" ref="AR202">IFERROR(_xlfn.IFS(
AQ202="MPR ISSUE","ACTIVE",
AQ202="BSS Hardware Issue","ACTIVE",
AQ202="Sites strategiques, MLL, Pylone, etc.","PASSIVE",
AQ202="AKTIVCO DEFAUT GE &amp; POWER Cabinet","PASSIVE",
AQ202="AKTIVCO Coupure ENEO &amp; Baisse de tension","PASSIVE",
AQ202="Coupure ENEO &amp; Baisse de tension","PASSIVE",
AQ202="Defaut GE &amp; POWER Cabinet","PASSIVE",
AQ202="Sharing","PASSIVE",
AQ202="Sites strategiques &amp; DataCenter","PASSIVE",
AQ202="Exclu","Exclu",
AQ202="SAT","ACTIVE",
AQ202="SPARE-ISSUE","SPARE-ISSUE",
AQ202="Fiber CAmtel","ACTIVE",
AQ202="Fiber AOF","ACTIVE",
AQ202="Projet OCM (HUAWEI)","PLANNED WORKS",
AQ202="Projet OCM (NOKIA)","PLANNED WORKS",
AQ202="ACCESS-ISSUE","ACCESS-ISSUE",
AQ202="Projet OCM (ZTE, NOKIA, autres projets)","PLANNED WORKS",
AQ202="No root CAuse","No root cause",
AQ202="ODU HS","ACTIVE",
AQ202="IP &amp; VLAN","ACTIVE",
AQ202="Warehouse HUAWEI","SPARE-ISSUE",
AQ202="SPARE-HS","SPARE-ISSUE",
AQ202="Power Telco","ACTIVE", AQ202="no impacts","no impacts"
),"")</f>
        <v>PASSIVE</v>
      </c>
      <c r="AS202" s="92" t="s">
        <v>5851</v>
      </c>
      <c r="AT202" s="98" t="s">
        <v>1400</v>
      </c>
      <c r="AV202" s="17" t="s">
        <v>5537</v>
      </c>
      <c r="AW202" s="7" t="s">
        <v>5537</v>
      </c>
      <c r="AX202" s="6" t="s">
        <v>5537</v>
      </c>
      <c r="AY202" s="7"/>
      <c r="AZ202" s="3" t="s">
        <v>5851</v>
      </c>
      <c r="BA202" s="18" t="s">
        <v>5537</v>
      </c>
      <c r="BB202" s="18" t="s">
        <v>5537</v>
      </c>
      <c r="BC202" s="18" t="s">
        <v>5537</v>
      </c>
      <c r="BD202" s="18" t="s">
        <v>5537</v>
      </c>
      <c r="BE202" s="18" t="s">
        <v>5537</v>
      </c>
      <c r="BF202" s="18" t="s">
        <v>5537</v>
      </c>
      <c r="BG202" s="18" t="s">
        <v>5537</v>
      </c>
      <c r="BH202" s="18" t="s">
        <v>5537</v>
      </c>
      <c r="BI202" s="18" t="s">
        <v>5537</v>
      </c>
      <c r="BJ202" s="18" t="s">
        <v>5537</v>
      </c>
      <c r="BK202" s="18" t="s">
        <v>5537</v>
      </c>
      <c r="BL202" s="9" t="s">
        <v>5537</v>
      </c>
      <c r="BM202" s="14" t="s">
        <v>5537</v>
      </c>
      <c r="BN202" s="14" t="s">
        <v>5537</v>
      </c>
      <c r="BO202" s="14" t="str">
        <f>_xlfn.XLOOKUP(B202,'[4]cell downs 18042026 17h'!$B:$B,'[4]cell downs 18042026 17h'!$B:$B,"")</f>
        <v/>
      </c>
      <c r="BP202" s="14" t="str">
        <f>_xlfn.XLOOKUP(B202,'[5]Cells Huawei 19042026 15h'!$B:$B,'[5]Cells Huawei 19042026 15h'!$B:$B,"")</f>
        <v/>
      </c>
      <c r="BQ202" s="9" t="str">
        <f>_xlfn.XLOOKUP(B202,'[6]cells down 19042026 9H40'!$B:$B,'[6]cells down 19042026 9H40'!$B:$B,"")</f>
        <v/>
      </c>
      <c r="BR202" s="9" t="s">
        <v>1400</v>
      </c>
      <c r="BS202" s="9" t="s">
        <v>5537</v>
      </c>
      <c r="BT202" s="108"/>
    </row>
    <row r="203" spans="1:72" s="9" customFormat="1" ht="14.5" customHeight="1" x14ac:dyDescent="0.35">
      <c r="A203" s="1" t="s">
        <v>2727</v>
      </c>
      <c r="B203" s="8" t="s">
        <v>2728</v>
      </c>
      <c r="C203" s="3" t="str">
        <f>_xlfn.XLOOKUP(B203,'[1]daily break down'!$D:$D,'[1]daily break down'!$E:$E,"")</f>
        <v>Douala</v>
      </c>
      <c r="D203" s="1" t="s">
        <v>21</v>
      </c>
      <c r="E203" s="1" t="s">
        <v>125</v>
      </c>
      <c r="F203" s="3" t="s">
        <v>31</v>
      </c>
      <c r="G203" s="1" t="s">
        <v>32</v>
      </c>
      <c r="H203" s="34" t="str">
        <f>_xlfn.XLOOKUP(B203,[2]CALCULATION!$B:$B,[2]CALCULATION!$H:$H,"")</f>
        <v>ZTE</v>
      </c>
      <c r="I203" s="28">
        <v>0</v>
      </c>
      <c r="J203" s="28">
        <v>0</v>
      </c>
      <c r="K203" s="28">
        <v>0</v>
      </c>
      <c r="L203" s="28">
        <v>0</v>
      </c>
      <c r="M203" s="28">
        <v>0</v>
      </c>
      <c r="N203" s="28">
        <v>0</v>
      </c>
      <c r="O203" s="28">
        <v>1.8434693650426761</v>
      </c>
      <c r="P203" s="28">
        <v>1.2579615789608842</v>
      </c>
      <c r="Q203" s="28">
        <v>0.38532686704733804</v>
      </c>
      <c r="R203" s="28">
        <v>2.8817741194465132</v>
      </c>
      <c r="S203" s="93">
        <v>1.2075774827142418</v>
      </c>
      <c r="T203" s="93">
        <f>_xlfn.XLOOKUP(B203,'[3]Nur des jours'!$B:$B,'[3]Nur des jours'!$U:$U,"")</f>
        <v>2.978458079005126E-3</v>
      </c>
      <c r="U203" s="93">
        <v>0.58194077041831116</v>
      </c>
      <c r="V203" s="93">
        <v>0.52123016382589582</v>
      </c>
      <c r="W203" s="93">
        <v>2.978458079005126E-3</v>
      </c>
      <c r="X203" s="93">
        <v>2.0687085691130687</v>
      </c>
      <c r="Y203" s="93">
        <v>2.7466020608788292E-3</v>
      </c>
      <c r="Z203" s="93">
        <v>2.7644371391963418E-3</v>
      </c>
      <c r="AA203" s="93">
        <v>0</v>
      </c>
      <c r="AB203" s="93">
        <v>0.61119029885884124</v>
      </c>
      <c r="AC203" s="93">
        <f>_xlfn.XLOOKUP(B203,'[3]Nur des jours'!$B:$B,'[3]Nur des jours'!$N:$N,"")</f>
        <v>0.1024625249334396</v>
      </c>
      <c r="AD203" s="93">
        <v>0.1024625249334396</v>
      </c>
      <c r="AE203" s="93">
        <v>16.005966190398734</v>
      </c>
      <c r="AF203" s="93">
        <v>29.584203685155224</v>
      </c>
      <c r="AG203" s="93"/>
      <c r="AH203" s="93">
        <v>2.4552838916426247</v>
      </c>
      <c r="AI203" s="93">
        <v>0</v>
      </c>
      <c r="AJ203" s="93">
        <v>2.1753585381029605</v>
      </c>
      <c r="AK203" s="93">
        <v>3.3078212587032989</v>
      </c>
      <c r="AL203" s="93">
        <v>2.4552838916426247</v>
      </c>
      <c r="AM203" s="49" t="s">
        <v>5559</v>
      </c>
      <c r="AN203" s="49"/>
      <c r="AO203" s="48" t="str" cm="1">
        <f t="array" ref="AO203">IFERROR(_xlfn.IFS(
AQ203="MPR ISSUE","PDH",
AQ203="BSS Hardware Issue","BSS",
AQ203="Sites strategiques, MLL, Pylone, etc.","ENVTECH",
AQ203="AKTIVCO DEFAUT GE &amp; POWER Cabinet","AKTIVCO",
AQ203="AKTIVCO Coupure ENEO &amp; Baisse de tension","AKTIVCO GRID ONLY",
AQ203="Coupure ENEO &amp; Baisse de tension","IHS GRID ONLY",
AQ203="Defaut GE &amp; POWER Cabinet","IHS",
AQ203="Sharing","Partners",
AQ203="Sites strategiques &amp; DataCenter","SST &amp; DC",
AQ203="Exclu","Exclu",
AQ203="SAT","SAT",
AQ203="SPARE-ISSUE","SPARE-ISSUE",
AQ203="Fiber CAmtel","TRANS_FO_CAMTEL",
AQ203="Fiber AOF","Fiber AOF",
AQ203="Projet OCM (HUAWEI)","TRAVAUX-HUAWEI",
AQ203="Projet OCM (NOKIA)","TRAVAUX-NOKIA",
AQ203="ACCESS-ISSUE","ACCESS-ISSUE",
AQ203="Projet OCM (ZTE, NOKIA, autres projets)","TRAVAUX OCM",
AQ203="No root CAuse","No root cause",
AQ203="ODU HS","PDH",
AQ203="IP &amp; VLAN","PDH",
AQ203="Warehouse HUAWEI","SPARE-ISSUE",
AQ203="SPARE-HS","SPARE-ISSUE",
AQ203="Power Telco","BSS",AQ203="no impacts","no impacts"
),"")</f>
        <v>No root cause</v>
      </c>
      <c r="AP203" s="48" t="str" cm="1">
        <f t="array" ref="AP203">IFERROR(_xlfn.IFS(
AQ203="MPR ISSUE","TX ISSUE",
AQ203="BSS Hardware Issue","RAN ISSUE",
AQ203="Sites strategiques, MLL, Pylone, etc.","ENVTECH",
AQ203="AKTIVCO DEFAUT GE &amp; POWER Cabinet","POWER ISSUE",
AQ203="AKTIVCO Coupure ENEO &amp; Baisse de tension","POWER ISSUE",
AQ203="Coupure ENEO &amp; Baisse de tension","POWER ISSUE",
AQ203="Defaut GE &amp; POWER Cabinet","POWER ISSUE",
AQ203="Sharing","POWER ISSUE",
AQ203="Sites strategiques &amp; DataCenter","POWER ISSUE",
AQ203="Exclu","Exclu",
AQ203="SAT","TX ISSUE",
AQ203="SPARE-ISSUE","SPARE-ISSUE",
AQ203="Fiber CAmtel","TX ISSUE",
AQ203="Fiber AOF","TX ISSUE",
AQ203="Projet OCM (HUAWEI)","TRAVAUX-HUAWEI",
AQ203="Projet OCM (NOKIA)","TRAVAUX -NOKIA",
AQ203="ACCESS-ISSUE","ACCESS-ISSUE",
AQ203="Projet OCM (ZTE, NOKIA, autres projets)","TRAVAUX OCM",
AQ203="No root CAuse","No root cause",
AQ203="ODU HS","TX ISSUE",
AQ203="IP &amp; VLAN","TX ISSUE",
AQ203="Warehouse HUAWEI","SPARE-ISSUE",
AQ203="SPARE-HS","SPARE-ISSUE",
AQ203="Power Telco","RAN ISSUE",AQ203="no impacts","no impacts"
),"")</f>
        <v>No root cause</v>
      </c>
      <c r="AQ203" s="67" t="s">
        <v>5344</v>
      </c>
      <c r="AR203" s="48" t="str" cm="1">
        <f t="array" ref="AR203">IFERROR(_xlfn.IFS(
AQ203="MPR ISSUE","ACTIVE",
AQ203="BSS Hardware Issue","ACTIVE",
AQ203="Sites strategiques, MLL, Pylone, etc.","PASSIVE",
AQ203="AKTIVCO DEFAUT GE &amp; POWER Cabinet","PASSIVE",
AQ203="AKTIVCO Coupure ENEO &amp; Baisse de tension","PASSIVE",
AQ203="Coupure ENEO &amp; Baisse de tension","PASSIVE",
AQ203="Defaut GE &amp; POWER Cabinet","PASSIVE",
AQ203="Sharing","PASSIVE",
AQ203="Sites strategiques &amp; DataCenter","PASSIVE",
AQ203="Exclu","Exclu",
AQ203="SAT","ACTIVE",
AQ203="SPARE-ISSUE","SPARE-ISSUE",
AQ203="Fiber CAmtel","ACTIVE",
AQ203="Fiber AOF","ACTIVE",
AQ203="Projet OCM (HUAWEI)","PLANNED WORKS",
AQ203="Projet OCM (NOKIA)","PLANNED WORKS",
AQ203="ACCESS-ISSUE","ACCESS-ISSUE",
AQ203="Projet OCM (ZTE, NOKIA, autres projets)","PLANNED WORKS",
AQ203="No root CAuse","No root cause",
AQ203="ODU HS","ACTIVE",
AQ203="IP &amp; VLAN","ACTIVE",
AQ203="Warehouse HUAWEI","SPARE-ISSUE",
AQ203="SPARE-HS","SPARE-ISSUE",
AQ203="Power Telco","ACTIVE", AQ203="no impacts","no impacts"
),"")</f>
        <v>No root cause</v>
      </c>
      <c r="AS203" s="92" t="s">
        <v>5537</v>
      </c>
      <c r="AT203" s="98" t="s">
        <v>2728</v>
      </c>
      <c r="AV203" s="17" t="s">
        <v>5537</v>
      </c>
      <c r="AW203" s="7" t="s">
        <v>5537</v>
      </c>
      <c r="AX203" s="6" t="s">
        <v>5537</v>
      </c>
      <c r="AY203" s="7"/>
      <c r="AZ203" s="3" t="s">
        <v>5537</v>
      </c>
      <c r="BA203" s="18" t="s">
        <v>5537</v>
      </c>
      <c r="BB203" s="18" t="s">
        <v>5537</v>
      </c>
      <c r="BC203" s="18" t="s">
        <v>5537</v>
      </c>
      <c r="BD203" s="18" t="s">
        <v>5537</v>
      </c>
      <c r="BE203" s="18" t="s">
        <v>5537</v>
      </c>
      <c r="BF203" s="18" t="s">
        <v>5537</v>
      </c>
      <c r="BG203" s="18" t="s">
        <v>5537</v>
      </c>
      <c r="BH203" s="18" t="s">
        <v>5537</v>
      </c>
      <c r="BI203" s="18" t="s">
        <v>5537</v>
      </c>
      <c r="BJ203" s="18" t="s">
        <v>5537</v>
      </c>
      <c r="BK203" s="18" t="s">
        <v>5537</v>
      </c>
      <c r="BL203" s="9" t="s">
        <v>5537</v>
      </c>
      <c r="BM203" s="14" t="s">
        <v>5537</v>
      </c>
      <c r="BN203" s="14" t="s">
        <v>5537</v>
      </c>
      <c r="BO203" s="14" t="str">
        <f>_xlfn.XLOOKUP(B203,'[4]cell downs 18042026 17h'!$B:$B,'[4]cell downs 18042026 17h'!$B:$B,"")</f>
        <v/>
      </c>
      <c r="BP203" s="14" t="str">
        <f>_xlfn.XLOOKUP(B203,'[5]Cells Huawei 19042026 15h'!$B:$B,'[5]Cells Huawei 19042026 15h'!$B:$B,"")</f>
        <v/>
      </c>
      <c r="BQ203" s="9" t="str">
        <f>_xlfn.XLOOKUP(B203,'[6]cells down 19042026 9H40'!$B:$B,'[6]cells down 19042026 9H40'!$B:$B,"")</f>
        <v/>
      </c>
      <c r="BR203" s="9" t="s">
        <v>5537</v>
      </c>
      <c r="BS203" s="9" t="s">
        <v>5537</v>
      </c>
      <c r="BT203" s="108"/>
    </row>
    <row r="204" spans="1:72" s="9" customFormat="1" x14ac:dyDescent="0.35">
      <c r="A204" s="1" t="s">
        <v>2221</v>
      </c>
      <c r="B204" s="1" t="s">
        <v>2222</v>
      </c>
      <c r="C204" s="3" t="str">
        <f>_xlfn.XLOOKUP(B204,'[1]daily break down'!$D:$D,'[1]daily break down'!$E:$E,"")</f>
        <v>Yaounde</v>
      </c>
      <c r="D204" s="1" t="s">
        <v>11</v>
      </c>
      <c r="E204" s="1" t="s">
        <v>12</v>
      </c>
      <c r="F204" s="3" t="s">
        <v>37</v>
      </c>
      <c r="G204" s="1" t="s">
        <v>38</v>
      </c>
      <c r="H204" s="34" t="str">
        <f>_xlfn.XLOOKUP(B204,[2]CALCULATION!$B:$B,[2]CALCULATION!$H:$H,"")</f>
        <v>ZTE</v>
      </c>
      <c r="I204" s="28">
        <v>4.5586460179263884E-2</v>
      </c>
      <c r="J204" s="28">
        <v>4.8281875565372019</v>
      </c>
      <c r="K204" s="28">
        <v>34.892886086641383</v>
      </c>
      <c r="L204" s="28">
        <v>49.985856782894288</v>
      </c>
      <c r="M204" s="28">
        <v>50.559415066503426</v>
      </c>
      <c r="N204" s="28">
        <v>17.659349290734603</v>
      </c>
      <c r="O204" s="28">
        <v>0</v>
      </c>
      <c r="P204" s="28">
        <v>0</v>
      </c>
      <c r="Q204" s="28">
        <v>4.5800481119073005E-2</v>
      </c>
      <c r="R204" s="28">
        <v>0</v>
      </c>
      <c r="S204" s="93">
        <v>0</v>
      </c>
      <c r="T204" s="93">
        <f>_xlfn.XLOOKUP(B204,'[3]Nur des jours'!$B:$B,'[3]Nur des jours'!$U:$U,"")</f>
        <v>0.30599643869156151</v>
      </c>
      <c r="U204" s="93">
        <v>23.93993645004894</v>
      </c>
      <c r="V204" s="93">
        <v>0</v>
      </c>
      <c r="W204" s="93">
        <v>0.30599643869156151</v>
      </c>
      <c r="X204" s="93">
        <v>0</v>
      </c>
      <c r="Y204" s="93">
        <v>4.5657800492533755E-2</v>
      </c>
      <c r="Z204" s="93">
        <v>0</v>
      </c>
      <c r="AA204" s="93">
        <v>0</v>
      </c>
      <c r="AB204" s="93">
        <v>0</v>
      </c>
      <c r="AC204" s="93">
        <f>_xlfn.XLOOKUP(B204,'[3]Nur des jours'!$B:$B,'[3]Nur des jours'!$N:$N,"")</f>
        <v>0</v>
      </c>
      <c r="AD204" s="93">
        <v>0</v>
      </c>
      <c r="AE204" s="93">
        <v>0.24821078494319831</v>
      </c>
      <c r="AF204" s="93">
        <v>0</v>
      </c>
      <c r="AG204" s="93"/>
      <c r="AH204" s="93">
        <v>2.4525729597383807</v>
      </c>
      <c r="AI204" s="93">
        <v>0</v>
      </c>
      <c r="AJ204" s="93">
        <v>0</v>
      </c>
      <c r="AK204" s="93">
        <v>4.703023527634957</v>
      </c>
      <c r="AL204" s="93">
        <v>2.4525729597383807</v>
      </c>
      <c r="AM204" s="49" t="s">
        <v>5559</v>
      </c>
      <c r="AN204" s="49"/>
      <c r="AO204" s="48" t="str" cm="1">
        <f t="array" ref="AO204">IFERROR(_xlfn.IFS(
AQ204="MPR ISSUE","PDH",
AQ204="BSS Hardware Issue","BSS",
AQ204="Sites strategiques, MLL, Pylone, etc.","ENVTECH",
AQ204="AKTIVCO DEFAUT GE &amp; POWER Cabinet","AKTIVCO",
AQ204="AKTIVCO Coupure ENEO &amp; Baisse de tension","AKTIVCO GRID ONLY",
AQ204="Coupure ENEO &amp; Baisse de tension","IHS GRID ONLY",
AQ204="Defaut GE &amp; POWER Cabinet","IHS",
AQ204="Sharing","Partners",
AQ204="Sites strategiques &amp; DataCenter","SST &amp; DC",
AQ204="Exclu","Exclu",
AQ204="SAT","SAT",
AQ204="SPARE-ISSUE","SPARE-ISSUE",
AQ204="Fiber CAmtel","TRANS_FO_CAMTEL",
AQ204="Fiber AOF","Fiber AOF",
AQ204="Projet OCM (HUAWEI)","TRAVAUX-HUAWEI",
AQ204="Projet OCM (NOKIA)","TRAVAUX-NOKIA",
AQ204="ACCESS-ISSUE","ACCESS-ISSUE",
AQ204="Projet OCM (ZTE, NOKIA, autres projets)","TRAVAUX OCM",
AQ204="No root CAuse","No root cause",
AQ204="ODU HS","PDH",
AQ204="IP &amp; VLAN","PDH",
AQ204="Warehouse HUAWEI","SPARE-ISSUE",
AQ204="SPARE-HS","SPARE-ISSUE",
AQ204="Power Telco","BSS",AQ204="no impacts","no impacts"
),"")</f>
        <v>No root cause</v>
      </c>
      <c r="AP204" s="48" t="str" cm="1">
        <f t="array" ref="AP204">IFERROR(_xlfn.IFS(
AQ204="MPR ISSUE","TX ISSUE",
AQ204="BSS Hardware Issue","RAN ISSUE",
AQ204="Sites strategiques, MLL, Pylone, etc.","ENVTECH",
AQ204="AKTIVCO DEFAUT GE &amp; POWER Cabinet","POWER ISSUE",
AQ204="AKTIVCO Coupure ENEO &amp; Baisse de tension","POWER ISSUE",
AQ204="Coupure ENEO &amp; Baisse de tension","POWER ISSUE",
AQ204="Defaut GE &amp; POWER Cabinet","POWER ISSUE",
AQ204="Sharing","POWER ISSUE",
AQ204="Sites strategiques &amp; DataCenter","POWER ISSUE",
AQ204="Exclu","Exclu",
AQ204="SAT","TX ISSUE",
AQ204="SPARE-ISSUE","SPARE-ISSUE",
AQ204="Fiber CAmtel","TX ISSUE",
AQ204="Fiber AOF","TX ISSUE",
AQ204="Projet OCM (HUAWEI)","TRAVAUX-HUAWEI",
AQ204="Projet OCM (NOKIA)","TRAVAUX -NOKIA",
AQ204="ACCESS-ISSUE","ACCESS-ISSUE",
AQ204="Projet OCM (ZTE, NOKIA, autres projets)","TRAVAUX OCM",
AQ204="No root CAuse","No root cause",
AQ204="ODU HS","TX ISSUE",
AQ204="IP &amp; VLAN","TX ISSUE",
AQ204="Warehouse HUAWEI","SPARE-ISSUE",
AQ204="SPARE-HS","SPARE-ISSUE",
AQ204="Power Telco","RAN ISSUE",AQ204="no impacts","no impacts"
),"")</f>
        <v>No root cause</v>
      </c>
      <c r="AQ204" s="127" t="s">
        <v>5344</v>
      </c>
      <c r="AR204" s="48" t="str" cm="1">
        <f t="array" ref="AR204">IFERROR(_xlfn.IFS(
AQ204="MPR ISSUE","ACTIVE",
AQ204="BSS Hardware Issue","ACTIVE",
AQ204="Sites strategiques, MLL, Pylone, etc.","PASSIVE",
AQ204="AKTIVCO DEFAUT GE &amp; POWER Cabinet","PASSIVE",
AQ204="AKTIVCO Coupure ENEO &amp; Baisse de tension","PASSIVE",
AQ204="Coupure ENEO &amp; Baisse de tension","PASSIVE",
AQ204="Defaut GE &amp; POWER Cabinet","PASSIVE",
AQ204="Sharing","PASSIVE",
AQ204="Sites strategiques &amp; DataCenter","PASSIVE",
AQ204="Exclu","Exclu",
AQ204="SAT","ACTIVE",
AQ204="SPARE-ISSUE","SPARE-ISSUE",
AQ204="Fiber CAmtel","ACTIVE",
AQ204="Fiber AOF","ACTIVE",
AQ204="Projet OCM (HUAWEI)","PLANNED WORKS",
AQ204="Projet OCM (NOKIA)","PLANNED WORKS",
AQ204="ACCESS-ISSUE","ACCESS-ISSUE",
AQ204="Projet OCM (ZTE, NOKIA, autres projets)","PLANNED WORKS",
AQ204="No root CAuse","No root cause",
AQ204="ODU HS","ACTIVE",
AQ204="IP &amp; VLAN","ACTIVE",
AQ204="Warehouse HUAWEI","SPARE-ISSUE",
AQ204="SPARE-HS","SPARE-ISSUE",
AQ204="Power Telco","ACTIVE", AQ204="no impacts","no impacts"
),"")</f>
        <v>No root cause</v>
      </c>
      <c r="AS204" s="92" t="s">
        <v>5537</v>
      </c>
      <c r="AT204" s="98" t="s">
        <v>2222</v>
      </c>
      <c r="AV204" s="17" t="s">
        <v>5537</v>
      </c>
      <c r="AW204" s="7" t="s">
        <v>5537</v>
      </c>
      <c r="AX204" s="6" t="s">
        <v>5537</v>
      </c>
      <c r="AY204" s="7"/>
      <c r="AZ204" s="3" t="s">
        <v>5537</v>
      </c>
      <c r="BA204" s="18" t="s">
        <v>5537</v>
      </c>
      <c r="BB204" s="18" t="s">
        <v>5537</v>
      </c>
      <c r="BC204" s="18" t="s">
        <v>5537</v>
      </c>
      <c r="BD204" s="18" t="s">
        <v>5537</v>
      </c>
      <c r="BE204" s="18" t="s">
        <v>5537</v>
      </c>
      <c r="BF204" s="18" t="s">
        <v>5537</v>
      </c>
      <c r="BG204" s="18" t="s">
        <v>5537</v>
      </c>
      <c r="BH204" s="18" t="s">
        <v>5537</v>
      </c>
      <c r="BI204" s="18" t="s">
        <v>5537</v>
      </c>
      <c r="BJ204" s="18" t="s">
        <v>5537</v>
      </c>
      <c r="BK204" s="18" t="s">
        <v>5537</v>
      </c>
      <c r="BL204" s="9" t="s">
        <v>5537</v>
      </c>
      <c r="BM204" s="14" t="s">
        <v>5537</v>
      </c>
      <c r="BN204" s="14" t="s">
        <v>5537</v>
      </c>
      <c r="BO204" s="14" t="str">
        <f>_xlfn.XLOOKUP(B204,'[4]cell downs 18042026 17h'!$B:$B,'[4]cell downs 18042026 17h'!$B:$B,"")</f>
        <v/>
      </c>
      <c r="BP204" s="14" t="str">
        <f>_xlfn.XLOOKUP(B204,'[5]Cells Huawei 19042026 15h'!$B:$B,'[5]Cells Huawei 19042026 15h'!$B:$B,"")</f>
        <v/>
      </c>
      <c r="BQ204" s="9" t="str">
        <f>_xlfn.XLOOKUP(B204,'[6]cells down 19042026 9H40'!$B:$B,'[6]cells down 19042026 9H40'!$B:$B,"")</f>
        <v/>
      </c>
      <c r="BR204" s="9" t="s">
        <v>2222</v>
      </c>
      <c r="BS204" s="9" t="s">
        <v>5537</v>
      </c>
      <c r="BT204" s="108"/>
    </row>
    <row r="205" spans="1:72" s="9" customFormat="1" x14ac:dyDescent="0.35">
      <c r="A205" s="1" t="s">
        <v>1437</v>
      </c>
      <c r="B205" s="8" t="s">
        <v>1438</v>
      </c>
      <c r="C205" s="3" t="str">
        <f>_xlfn.XLOOKUP(B205,'[1]daily break down'!$D:$D,'[1]daily break down'!$E:$E,"")</f>
        <v>ADAMAOUA</v>
      </c>
      <c r="D205" s="1" t="s">
        <v>11</v>
      </c>
      <c r="E205" s="1" t="s">
        <v>96</v>
      </c>
      <c r="F205" s="3" t="s">
        <v>90</v>
      </c>
      <c r="G205" s="1" t="s">
        <v>1439</v>
      </c>
      <c r="H205" s="33" t="str">
        <f>_xlfn.XLOOKUP(B205,[2]CALCULATION!$B:$B,[2]CALCULATION!$H:$H,"")</f>
        <v>NOKIA</v>
      </c>
      <c r="I205" s="28">
        <v>0.27649081848810614</v>
      </c>
      <c r="J205" s="28">
        <v>2.2719085220534017</v>
      </c>
      <c r="K205" s="28">
        <v>0.44621611091087593</v>
      </c>
      <c r="L205" s="28">
        <v>0.37922593606154065</v>
      </c>
      <c r="M205" s="28">
        <v>0.32996865391192076</v>
      </c>
      <c r="N205" s="28">
        <v>0</v>
      </c>
      <c r="O205" s="28">
        <v>0.56594958975779408</v>
      </c>
      <c r="P205" s="28">
        <v>0.22475855135002612</v>
      </c>
      <c r="Q205" s="28">
        <v>0.2176151035186159</v>
      </c>
      <c r="R205" s="28">
        <v>0.18355084389427712</v>
      </c>
      <c r="S205" s="93">
        <v>0</v>
      </c>
      <c r="T205" s="93">
        <f>_xlfn.XLOOKUP(B205,'[3]Nur des jours'!$B:$B,'[3]Nur des jours'!$U:$U,"")</f>
        <v>0.10154132564083078</v>
      </c>
      <c r="U205" s="93">
        <v>1.0637197410061265</v>
      </c>
      <c r="V205" s="93">
        <v>2.1265190569459995</v>
      </c>
      <c r="W205" s="93">
        <v>0.10154132564083075</v>
      </c>
      <c r="X205" s="93">
        <v>1.8190219476978593</v>
      </c>
      <c r="Y205" s="93">
        <v>3.7759473006680375</v>
      </c>
      <c r="Z205" s="93">
        <v>4.5782289339188953</v>
      </c>
      <c r="AA205" s="93">
        <v>4.3035555861943431</v>
      </c>
      <c r="AB205" s="93">
        <v>4.6926316737056339</v>
      </c>
      <c r="AC205" s="93">
        <f>_xlfn.XLOOKUP(B205,'[3]Nur des jours'!$B:$B,'[3]Nur des jours'!$N:$N,"")</f>
        <v>0.24510575014584185</v>
      </c>
      <c r="AD205" s="93">
        <v>0.24510575014584185</v>
      </c>
      <c r="AE205" s="93">
        <v>0.51155840122415241</v>
      </c>
      <c r="AF205" s="93">
        <v>7.1345856730286233E-2</v>
      </c>
      <c r="AG205" s="93"/>
      <c r="AH205" s="93">
        <v>2.2556920772809392</v>
      </c>
      <c r="AI205" s="93">
        <v>3.1061532558780858</v>
      </c>
      <c r="AJ205" s="93">
        <v>3.9115244050527811</v>
      </c>
      <c r="AK205" s="93">
        <v>0.95685670008996049</v>
      </c>
      <c r="AL205" s="93">
        <v>2.2556920772809392</v>
      </c>
      <c r="AM205" s="49" t="s">
        <v>5559</v>
      </c>
      <c r="AN205" s="49"/>
      <c r="AO205" s="48" t="str" cm="1">
        <f t="array" ref="AO205">IFERROR(_xlfn.IFS(
AQ205="MPR ISSUE","PDH",
AQ205="BSS Hardware Issue","BSS",
AQ205="Sites strategiques, MLL, Pylone, etc.","ENVTECH",
AQ205="AKTIVCO DEFAUT GE &amp; POWER Cabinet","AKTIVCO",
AQ205="AKTIVCO Coupure ENEO &amp; Baisse de tension","AKTIVCO GRID ONLY",
AQ205="Coupure ENEO &amp; Baisse de tension","IHS GRID ONLY",
AQ205="Defaut GE &amp; POWER Cabinet","IHS",
AQ205="Sharing","Partners",
AQ205="Sites strategiques &amp; DataCenter","SST &amp; DC",
AQ205="Exclu","Exclu",
AQ205="SAT","SAT",
AQ205="SPARE-ISSUE","SPARE-ISSUE",
AQ205="Fiber CAmtel","TRANS_FO_CAMTEL",
AQ205="Fiber AOF","Fiber AOF",
AQ205="Projet OCM (HUAWEI)","TRAVAUX-HUAWEI",
AQ205="Projet OCM (NOKIA)","TRAVAUX-NOKIA",
AQ205="ACCESS-ISSUE","ACCESS-ISSUE",
AQ205="Projet OCM (ZTE, NOKIA, autres projets)","TRAVAUX OCM",
AQ205="No root CAuse","No root cause",
AQ205="ODU HS","PDH",
AQ205="IP &amp; VLAN","PDH",
AQ205="Warehouse HUAWEI","SPARE-ISSUE",
AQ205="SPARE-HS","SPARE-ISSUE",
AQ205="Power Telco","BSS",AQ205="no impacts","no impacts"
),"")</f>
        <v>PDH</v>
      </c>
      <c r="AP205" s="48" t="str" cm="1">
        <f t="array" ref="AP205">IFERROR(_xlfn.IFS(
AQ205="MPR ISSUE","TX ISSUE",
AQ205="BSS Hardware Issue","RAN ISSUE",
AQ205="Sites strategiques, MLL, Pylone, etc.","ENVTECH",
AQ205="AKTIVCO DEFAUT GE &amp; POWER Cabinet","POWER ISSUE",
AQ205="AKTIVCO Coupure ENEO &amp; Baisse de tension","POWER ISSUE",
AQ205="Coupure ENEO &amp; Baisse de tension","POWER ISSUE",
AQ205="Defaut GE &amp; POWER Cabinet","POWER ISSUE",
AQ205="Sharing","POWER ISSUE",
AQ205="Sites strategiques &amp; DataCenter","POWER ISSUE",
AQ205="Exclu","Exclu",
AQ205="SAT","TX ISSUE",
AQ205="SPARE-ISSUE","SPARE-ISSUE",
AQ205="Fiber CAmtel","TX ISSUE",
AQ205="Fiber AOF","TX ISSUE",
AQ205="Projet OCM (HUAWEI)","TRAVAUX-HUAWEI",
AQ205="Projet OCM (NOKIA)","TRAVAUX -NOKIA",
AQ205="ACCESS-ISSUE","ACCESS-ISSUE",
AQ205="Projet OCM (ZTE, NOKIA, autres projets)","TRAVAUX OCM",
AQ205="No root CAuse","No root cause",
AQ205="ODU HS","TX ISSUE",
AQ205="IP &amp; VLAN","TX ISSUE",
AQ205="Warehouse HUAWEI","SPARE-ISSUE",
AQ205="SPARE-HS","SPARE-ISSUE",
AQ205="Power Telco","RAN ISSUE",AQ205="no impacts","no impacts"
),"")</f>
        <v>TX ISSUE</v>
      </c>
      <c r="AQ205" s="67" t="s">
        <v>5990</v>
      </c>
      <c r="AR205" s="48" t="str" cm="1">
        <f t="array" ref="AR205">IFERROR(_xlfn.IFS(
AQ205="MPR ISSUE","ACTIVE",
AQ205="BSS Hardware Issue","ACTIVE",
AQ205="Sites strategiques, MLL, Pylone, etc.","PASSIVE",
AQ205="AKTIVCO DEFAUT GE &amp; POWER Cabinet","PASSIVE",
AQ205="AKTIVCO Coupure ENEO &amp; Baisse de tension","PASSIVE",
AQ205="Coupure ENEO &amp; Baisse de tension","PASSIVE",
AQ205="Defaut GE &amp; POWER Cabinet","PASSIVE",
AQ205="Sharing","PASSIVE",
AQ205="Sites strategiques &amp; DataCenter","PASSIVE",
AQ205="Exclu","Exclu",
AQ205="SAT","ACTIVE",
AQ205="SPARE-ISSUE","SPARE-ISSUE",
AQ205="Fiber CAmtel","ACTIVE",
AQ205="Fiber AOF","ACTIVE",
AQ205="Projet OCM (HUAWEI)","PLANNED WORKS",
AQ205="Projet OCM (NOKIA)","PLANNED WORKS",
AQ205="ACCESS-ISSUE","ACCESS-ISSUE",
AQ205="Projet OCM (ZTE, NOKIA, autres projets)","PLANNED WORKS",
AQ205="No root CAuse","No root cause",
AQ205="ODU HS","ACTIVE",
AQ205="IP &amp; VLAN","ACTIVE",
AQ205="Warehouse HUAWEI","SPARE-ISSUE",
AQ205="SPARE-HS","SPARE-ISSUE",
AQ205="Power Telco","ACTIVE", AQ205="no impacts","no impacts"
),"")</f>
        <v>ACTIVE</v>
      </c>
      <c r="AS205" s="92" t="s">
        <v>5787</v>
      </c>
      <c r="AT205" s="98" t="s">
        <v>1438</v>
      </c>
      <c r="AV205" s="17" t="s">
        <v>5537</v>
      </c>
      <c r="AW205" s="7" t="s">
        <v>5537</v>
      </c>
      <c r="AX205" s="6" t="s">
        <v>5537</v>
      </c>
      <c r="AY205" s="7"/>
      <c r="AZ205" s="3" t="s">
        <v>5537</v>
      </c>
      <c r="BA205" s="18" t="s">
        <v>5537</v>
      </c>
      <c r="BB205" s="18" t="s">
        <v>5537</v>
      </c>
      <c r="BC205" s="18" t="s">
        <v>5537</v>
      </c>
      <c r="BD205" s="18" t="s">
        <v>5537</v>
      </c>
      <c r="BE205" s="18" t="s">
        <v>5537</v>
      </c>
      <c r="BF205" s="18" t="s">
        <v>5537</v>
      </c>
      <c r="BG205" s="18" t="s">
        <v>5537</v>
      </c>
      <c r="BH205" s="18" t="s">
        <v>5537</v>
      </c>
      <c r="BI205" s="18" t="s">
        <v>5537</v>
      </c>
      <c r="BJ205" s="18" t="s">
        <v>5537</v>
      </c>
      <c r="BK205" s="18" t="s">
        <v>5537</v>
      </c>
      <c r="BL205" s="9" t="s">
        <v>5787</v>
      </c>
      <c r="BM205" s="14" t="s">
        <v>5537</v>
      </c>
      <c r="BN205" s="14" t="s">
        <v>5537</v>
      </c>
      <c r="BO205" s="14" t="str">
        <f>_xlfn.XLOOKUP(B205,'[4]cell downs 18042026 17h'!$B:$B,'[4]cell downs 18042026 17h'!$B:$B,"")</f>
        <v/>
      </c>
      <c r="BP205" s="14" t="str">
        <f>_xlfn.XLOOKUP(B205,'[5]Cells Huawei 19042026 15h'!$B:$B,'[5]Cells Huawei 19042026 15h'!$B:$B,"")</f>
        <v/>
      </c>
      <c r="BQ205" s="9" t="str">
        <f>_xlfn.XLOOKUP(B205,'[6]cells down 19042026 9H40'!$B:$B,'[6]cells down 19042026 9H40'!$B:$B,"")</f>
        <v/>
      </c>
      <c r="BR205" s="9" t="s">
        <v>1438</v>
      </c>
      <c r="BS205" s="9" t="s">
        <v>5459</v>
      </c>
      <c r="BT205" s="108"/>
    </row>
    <row r="206" spans="1:72" s="9" customFormat="1" x14ac:dyDescent="0.35">
      <c r="A206" s="1" t="s">
        <v>3349</v>
      </c>
      <c r="B206" s="8" t="s">
        <v>3350</v>
      </c>
      <c r="C206" s="3" t="str">
        <f>_xlfn.XLOOKUP(B206,'[1]daily break down'!$D:$D,'[1]daily break down'!$E:$E,"")</f>
        <v>Douala</v>
      </c>
      <c r="D206" s="1" t="s">
        <v>11</v>
      </c>
      <c r="E206" s="1" t="s">
        <v>12</v>
      </c>
      <c r="F206" s="3" t="s">
        <v>31</v>
      </c>
      <c r="G206" s="1" t="s">
        <v>32</v>
      </c>
      <c r="H206" s="34" t="str">
        <f>_xlfn.XLOOKUP(B206,[2]CALCULATION!$B:$B,[2]CALCULATION!$H:$H,"")</f>
        <v>ZTE</v>
      </c>
      <c r="I206" s="28">
        <v>0</v>
      </c>
      <c r="J206" s="28">
        <v>0</v>
      </c>
      <c r="K206" s="28">
        <v>0</v>
      </c>
      <c r="L206" s="28">
        <v>0</v>
      </c>
      <c r="M206" s="28">
        <v>0</v>
      </c>
      <c r="N206" s="28">
        <v>0</v>
      </c>
      <c r="O206" s="28">
        <v>1.9546532432733215</v>
      </c>
      <c r="P206" s="28">
        <v>1.4839141861639749</v>
      </c>
      <c r="Q206" s="28">
        <v>0.28748362739810429</v>
      </c>
      <c r="R206" s="28">
        <v>3.4729356253549182</v>
      </c>
      <c r="S206" s="93">
        <v>1.2015670613212797</v>
      </c>
      <c r="T206" s="93">
        <f>_xlfn.XLOOKUP(B206,'[3]Nur des jours'!$B:$B,'[3]Nur des jours'!$U:$U,"")</f>
        <v>0</v>
      </c>
      <c r="U206" s="93">
        <v>0.31081190983725848</v>
      </c>
      <c r="V206" s="93">
        <v>5.1168839692608686E-2</v>
      </c>
      <c r="W206" s="93">
        <v>0</v>
      </c>
      <c r="X206" s="93">
        <v>1.3789369151877817</v>
      </c>
      <c r="Y206" s="93">
        <v>0</v>
      </c>
      <c r="Z206" s="93">
        <v>0</v>
      </c>
      <c r="AA206" s="93">
        <v>0</v>
      </c>
      <c r="AB206" s="93">
        <v>0.48170763027454638</v>
      </c>
      <c r="AC206" s="93">
        <f>_xlfn.XLOOKUP(B206,'[3]Nur des jours'!$B:$B,'[3]Nur des jours'!$N:$N,"")</f>
        <v>4.8065536065382018E-2</v>
      </c>
      <c r="AD206" s="93">
        <v>4.8065536065382018E-2</v>
      </c>
      <c r="AE206" s="93">
        <v>19.44735156221018</v>
      </c>
      <c r="AF206" s="93">
        <v>38.251159993493765</v>
      </c>
      <c r="AG206" s="93"/>
      <c r="AH206" s="93">
        <v>2.2391762476707391</v>
      </c>
      <c r="AI206" s="93">
        <v>1.6958322842104001</v>
      </c>
      <c r="AJ206" s="93">
        <v>1.4420044643008929</v>
      </c>
      <c r="AK206" s="93">
        <v>2.9011451910512256</v>
      </c>
      <c r="AL206" s="93">
        <v>2.2391762476707391</v>
      </c>
      <c r="AM206" s="49" t="s">
        <v>5559</v>
      </c>
      <c r="AN206" s="49"/>
      <c r="AO206" s="48" t="str" cm="1">
        <f t="array" ref="AO206">IFERROR(_xlfn.IFS(
AQ206="MPR ISSUE","PDH",
AQ206="BSS Hardware Issue","BSS",
AQ206="Sites strategiques, MLL, Pylone, etc.","ENVTECH",
AQ206="AKTIVCO DEFAUT GE &amp; POWER Cabinet","AKTIVCO",
AQ206="AKTIVCO Coupure ENEO &amp; Baisse de tension","AKTIVCO GRID ONLY",
AQ206="Coupure ENEO &amp; Baisse de tension","IHS GRID ONLY",
AQ206="Defaut GE &amp; POWER Cabinet","IHS",
AQ206="Sharing","Partners",
AQ206="Sites strategiques &amp; DataCenter","SST &amp; DC",
AQ206="Exclu","Exclu",
AQ206="SAT","SAT",
AQ206="SPARE-ISSUE","SPARE-ISSUE",
AQ206="Fiber CAmtel","TRANS_FO_CAMTEL",
AQ206="Fiber AOF","Fiber AOF",
AQ206="Projet OCM (HUAWEI)","TRAVAUX-HUAWEI",
AQ206="Projet OCM (NOKIA)","TRAVAUX-NOKIA",
AQ206="ACCESS-ISSUE","ACCESS-ISSUE",
AQ206="Projet OCM (ZTE, NOKIA, autres projets)","TRAVAUX OCM",
AQ206="No root CAuse","No root cause",
AQ206="ODU HS","PDH",
AQ206="IP &amp; VLAN","PDH",
AQ206="Warehouse HUAWEI","SPARE-ISSUE",
AQ206="SPARE-HS","SPARE-ISSUE",
AQ206="Power Telco","BSS",AQ206="no impacts","no impacts"
),"")</f>
        <v>No root cause</v>
      </c>
      <c r="AP206" s="48" t="str" cm="1">
        <f t="array" ref="AP206">IFERROR(_xlfn.IFS(
AQ206="MPR ISSUE","TX ISSUE",
AQ206="BSS Hardware Issue","RAN ISSUE",
AQ206="Sites strategiques, MLL, Pylone, etc.","ENVTECH",
AQ206="AKTIVCO DEFAUT GE &amp; POWER Cabinet","POWER ISSUE",
AQ206="AKTIVCO Coupure ENEO &amp; Baisse de tension","POWER ISSUE",
AQ206="Coupure ENEO &amp; Baisse de tension","POWER ISSUE",
AQ206="Defaut GE &amp; POWER Cabinet","POWER ISSUE",
AQ206="Sharing","POWER ISSUE",
AQ206="Sites strategiques &amp; DataCenter","POWER ISSUE",
AQ206="Exclu","Exclu",
AQ206="SAT","TX ISSUE",
AQ206="SPARE-ISSUE","SPARE-ISSUE",
AQ206="Fiber CAmtel","TX ISSUE",
AQ206="Fiber AOF","TX ISSUE",
AQ206="Projet OCM (HUAWEI)","TRAVAUX-HUAWEI",
AQ206="Projet OCM (NOKIA)","TRAVAUX -NOKIA",
AQ206="ACCESS-ISSUE","ACCESS-ISSUE",
AQ206="Projet OCM (ZTE, NOKIA, autres projets)","TRAVAUX OCM",
AQ206="No root CAuse","No root cause",
AQ206="ODU HS","TX ISSUE",
AQ206="IP &amp; VLAN","TX ISSUE",
AQ206="Warehouse HUAWEI","SPARE-ISSUE",
AQ206="SPARE-HS","SPARE-ISSUE",
AQ206="Power Telco","RAN ISSUE",AQ206="no impacts","no impacts"
),"")</f>
        <v>No root cause</v>
      </c>
      <c r="AQ206" s="67" t="s">
        <v>5344</v>
      </c>
      <c r="AR206" s="48" t="str" cm="1">
        <f t="array" ref="AR206">IFERROR(_xlfn.IFS(
AQ206="MPR ISSUE","ACTIVE",
AQ206="BSS Hardware Issue","ACTIVE",
AQ206="Sites strategiques, MLL, Pylone, etc.","PASSIVE",
AQ206="AKTIVCO DEFAUT GE &amp; POWER Cabinet","PASSIVE",
AQ206="AKTIVCO Coupure ENEO &amp; Baisse de tension","PASSIVE",
AQ206="Coupure ENEO &amp; Baisse de tension","PASSIVE",
AQ206="Defaut GE &amp; POWER Cabinet","PASSIVE",
AQ206="Sharing","PASSIVE",
AQ206="Sites strategiques &amp; DataCenter","PASSIVE",
AQ206="Exclu","Exclu",
AQ206="SAT","ACTIVE",
AQ206="SPARE-ISSUE","SPARE-ISSUE",
AQ206="Fiber CAmtel","ACTIVE",
AQ206="Fiber AOF","ACTIVE",
AQ206="Projet OCM (HUAWEI)","PLANNED WORKS",
AQ206="Projet OCM (NOKIA)","PLANNED WORKS",
AQ206="ACCESS-ISSUE","ACCESS-ISSUE",
AQ206="Projet OCM (ZTE, NOKIA, autres projets)","PLANNED WORKS",
AQ206="No root CAuse","No root cause",
AQ206="ODU HS","ACTIVE",
AQ206="IP &amp; VLAN","ACTIVE",
AQ206="Warehouse HUAWEI","SPARE-ISSUE",
AQ206="SPARE-HS","SPARE-ISSUE",
AQ206="Power Telco","ACTIVE", AQ206="no impacts","no impacts"
),"")</f>
        <v>No root cause</v>
      </c>
      <c r="AS206" s="92" t="s">
        <v>5702</v>
      </c>
      <c r="AT206" s="98" t="s">
        <v>3350</v>
      </c>
      <c r="AV206" s="17" t="s">
        <v>5537</v>
      </c>
      <c r="AW206" s="7" t="s">
        <v>5537</v>
      </c>
      <c r="AX206" s="6" t="s">
        <v>5537</v>
      </c>
      <c r="AY206" s="7"/>
      <c r="AZ206" s="3" t="s">
        <v>5537</v>
      </c>
      <c r="BA206" s="18" t="s">
        <v>5537</v>
      </c>
      <c r="BB206" s="18" t="s">
        <v>5537</v>
      </c>
      <c r="BC206" s="18" t="s">
        <v>5537</v>
      </c>
      <c r="BD206" s="18" t="s">
        <v>6278</v>
      </c>
      <c r="BE206" s="18" t="s">
        <v>6278</v>
      </c>
      <c r="BF206" s="18" t="s">
        <v>5537</v>
      </c>
      <c r="BG206" s="18" t="s">
        <v>5537</v>
      </c>
      <c r="BH206" s="18" t="s">
        <v>5537</v>
      </c>
      <c r="BI206" s="18" t="s">
        <v>5537</v>
      </c>
      <c r="BJ206" s="18" t="s">
        <v>5537</v>
      </c>
      <c r="BK206" s="18" t="s">
        <v>5537</v>
      </c>
      <c r="BL206" s="9" t="s">
        <v>5537</v>
      </c>
      <c r="BM206" s="14" t="s">
        <v>5537</v>
      </c>
      <c r="BN206" s="14" t="s">
        <v>5537</v>
      </c>
      <c r="BO206" s="14" t="str">
        <f>_xlfn.XLOOKUP(B206,'[4]cell downs 18042026 17h'!$B:$B,'[4]cell downs 18042026 17h'!$B:$B,"")</f>
        <v/>
      </c>
      <c r="BP206" s="14" t="str">
        <f>_xlfn.XLOOKUP(B206,'[5]Cells Huawei 19042026 15h'!$B:$B,'[5]Cells Huawei 19042026 15h'!$B:$B,"")</f>
        <v/>
      </c>
      <c r="BQ206" s="9" t="str">
        <f>_xlfn.XLOOKUP(B206,'[6]cells down 19042026 9H40'!$B:$B,'[6]cells down 19042026 9H40'!$B:$B,"")</f>
        <v/>
      </c>
      <c r="BR206" s="9" t="s">
        <v>3350</v>
      </c>
      <c r="BS206" s="9" t="s">
        <v>5537</v>
      </c>
      <c r="BT206" s="108"/>
    </row>
    <row r="207" spans="1:72" s="9" customFormat="1" x14ac:dyDescent="0.35">
      <c r="A207" s="1" t="s">
        <v>446</v>
      </c>
      <c r="B207" s="1" t="s">
        <v>447</v>
      </c>
      <c r="C207" s="3" t="str">
        <f>_xlfn.XLOOKUP(B207,'[1]daily break down'!$D:$D,'[1]daily break down'!$E:$E,"")</f>
        <v>Douala</v>
      </c>
      <c r="D207" s="1" t="s">
        <v>21</v>
      </c>
      <c r="E207" s="1" t="s">
        <v>36</v>
      </c>
      <c r="F207" s="3" t="s">
        <v>31</v>
      </c>
      <c r="G207" s="1" t="s">
        <v>32</v>
      </c>
      <c r="H207" s="34" t="str">
        <f>_xlfn.XLOOKUP(B207,[2]CALCULATION!$B:$B,[2]CALCULATION!$H:$H,"")</f>
        <v>ZTE</v>
      </c>
      <c r="I207" s="28">
        <v>0</v>
      </c>
      <c r="J207" s="28">
        <v>15.50000285361253</v>
      </c>
      <c r="K207" s="28">
        <v>0.51473819531836373</v>
      </c>
      <c r="L207" s="28">
        <v>6.3923060898945003</v>
      </c>
      <c r="M207" s="28">
        <v>4.8259403366692055</v>
      </c>
      <c r="N207" s="28">
        <v>1.5268075495173123</v>
      </c>
      <c r="O207" s="28">
        <v>7.0341548883809448</v>
      </c>
      <c r="P207" s="28">
        <v>9.0129568276960228</v>
      </c>
      <c r="Q207" s="28">
        <v>4.5100097593548547</v>
      </c>
      <c r="R207" s="28">
        <v>4.5423447563442938</v>
      </c>
      <c r="S207" s="93">
        <v>3.5265122006203766</v>
      </c>
      <c r="T207" s="93">
        <f>_xlfn.XLOOKUP(B207,'[3]Nur des jours'!$B:$B,'[3]Nur des jours'!$U:$U,"")</f>
        <v>0</v>
      </c>
      <c r="U207" s="93">
        <v>0.51505922672807647</v>
      </c>
      <c r="V207" s="93">
        <v>0.52415511666994841</v>
      </c>
      <c r="W207" s="93">
        <v>0</v>
      </c>
      <c r="X207" s="93">
        <v>2.9866800501094359</v>
      </c>
      <c r="Y207" s="93">
        <v>0.8926813399422997</v>
      </c>
      <c r="Z207" s="93">
        <v>3.482798423664438</v>
      </c>
      <c r="AA207" s="93">
        <v>1.3163714604503585</v>
      </c>
      <c r="AB207" s="93">
        <v>1.0223601943880862</v>
      </c>
      <c r="AC207" s="93">
        <f>_xlfn.XLOOKUP(B207,'[3]Nur des jours'!$B:$B,'[3]Nur des jours'!$N:$N,"")</f>
        <v>2.7158365507814581</v>
      </c>
      <c r="AD207" s="93">
        <v>2.7158365507814581</v>
      </c>
      <c r="AE207" s="93">
        <v>0</v>
      </c>
      <c r="AF207" s="93">
        <v>0</v>
      </c>
      <c r="AG207" s="93"/>
      <c r="AH207" s="93">
        <v>2.2373927398389974</v>
      </c>
      <c r="AI207" s="93">
        <v>1.0164002893580966</v>
      </c>
      <c r="AJ207" s="93">
        <v>0.96365615362907109</v>
      </c>
      <c r="AK207" s="93">
        <v>3.3917146565630669</v>
      </c>
      <c r="AL207" s="93">
        <v>2.2373927398389974</v>
      </c>
      <c r="AM207" s="49" t="s">
        <v>5559</v>
      </c>
      <c r="AN207" s="49"/>
      <c r="AO207" s="48" t="str" cm="1">
        <f t="array" ref="AO207">IFERROR(_xlfn.IFS(
AQ207="MPR ISSUE","PDH",
AQ207="BSS Hardware Issue","BSS",
AQ207="Sites strategiques, MLL, Pylone, etc.","ENVTECH",
AQ207="AKTIVCO DEFAUT GE &amp; POWER Cabinet","AKTIVCO",
AQ207="AKTIVCO Coupure ENEO &amp; Baisse de tension","AKTIVCO GRID ONLY",
AQ207="Coupure ENEO &amp; Baisse de tension","IHS GRID ONLY",
AQ207="Defaut GE &amp; POWER Cabinet","IHS",
AQ207="Sharing","Partners",
AQ207="Sites strategiques &amp; DataCenter","SST &amp; DC",
AQ207="Exclu","Exclu",
AQ207="SAT","SAT",
AQ207="SPARE-ISSUE","SPARE-ISSUE",
AQ207="Fiber CAmtel","TRANS_FO_CAMTEL",
AQ207="Fiber AOF","Fiber AOF",
AQ207="Projet OCM (HUAWEI)","TRAVAUX-HUAWEI",
AQ207="Projet OCM (NOKIA)","TRAVAUX-NOKIA",
AQ207="ACCESS-ISSUE","ACCESS-ISSUE",
AQ207="Projet OCM (ZTE, NOKIA, autres projets)","TRAVAUX OCM",
AQ207="No root CAuse","No root cause",
AQ207="ODU HS","PDH",
AQ207="IP &amp; VLAN","PDH",
AQ207="Warehouse HUAWEI","SPARE-ISSUE",
AQ207="SPARE-HS","SPARE-ISSUE",
AQ207="Power Telco","BSS",AQ207="no impacts","no impacts"
),"")</f>
        <v>No root cause</v>
      </c>
      <c r="AP207" s="48" t="str" cm="1">
        <f t="array" ref="AP207">IFERROR(_xlfn.IFS(
AQ207="MPR ISSUE","TX ISSUE",
AQ207="BSS Hardware Issue","RAN ISSUE",
AQ207="Sites strategiques, MLL, Pylone, etc.","ENVTECH",
AQ207="AKTIVCO DEFAUT GE &amp; POWER Cabinet","POWER ISSUE",
AQ207="AKTIVCO Coupure ENEO &amp; Baisse de tension","POWER ISSUE",
AQ207="Coupure ENEO &amp; Baisse de tension","POWER ISSUE",
AQ207="Defaut GE &amp; POWER Cabinet","POWER ISSUE",
AQ207="Sharing","POWER ISSUE",
AQ207="Sites strategiques &amp; DataCenter","POWER ISSUE",
AQ207="Exclu","Exclu",
AQ207="SAT","TX ISSUE",
AQ207="SPARE-ISSUE","SPARE-ISSUE",
AQ207="Fiber CAmtel","TX ISSUE",
AQ207="Fiber AOF","TX ISSUE",
AQ207="Projet OCM (HUAWEI)","TRAVAUX-HUAWEI",
AQ207="Projet OCM (NOKIA)","TRAVAUX -NOKIA",
AQ207="ACCESS-ISSUE","ACCESS-ISSUE",
AQ207="Projet OCM (ZTE, NOKIA, autres projets)","TRAVAUX OCM",
AQ207="No root CAuse","No root cause",
AQ207="ODU HS","TX ISSUE",
AQ207="IP &amp; VLAN","TX ISSUE",
AQ207="Warehouse HUAWEI","SPARE-ISSUE",
AQ207="SPARE-HS","SPARE-ISSUE",
AQ207="Power Telco","RAN ISSUE",AQ207="no impacts","no impacts"
),"")</f>
        <v>No root cause</v>
      </c>
      <c r="AQ207" s="67" t="s">
        <v>5344</v>
      </c>
      <c r="AR207" s="48" t="str" cm="1">
        <f t="array" ref="AR207">IFERROR(_xlfn.IFS(
AQ207="MPR ISSUE","ACTIVE",
AQ207="BSS Hardware Issue","ACTIVE",
AQ207="Sites strategiques, MLL, Pylone, etc.","PASSIVE",
AQ207="AKTIVCO DEFAUT GE &amp; POWER Cabinet","PASSIVE",
AQ207="AKTIVCO Coupure ENEO &amp; Baisse de tension","PASSIVE",
AQ207="Coupure ENEO &amp; Baisse de tension","PASSIVE",
AQ207="Defaut GE &amp; POWER Cabinet","PASSIVE",
AQ207="Sharing","PASSIVE",
AQ207="Sites strategiques &amp; DataCenter","PASSIVE",
AQ207="Exclu","Exclu",
AQ207="SAT","ACTIVE",
AQ207="SPARE-ISSUE","SPARE-ISSUE",
AQ207="Fiber CAmtel","ACTIVE",
AQ207="Fiber AOF","ACTIVE",
AQ207="Projet OCM (HUAWEI)","PLANNED WORKS",
AQ207="Projet OCM (NOKIA)","PLANNED WORKS",
AQ207="ACCESS-ISSUE","ACCESS-ISSUE",
AQ207="Projet OCM (ZTE, NOKIA, autres projets)","PLANNED WORKS",
AQ207="No root CAuse","No root cause",
AQ207="ODU HS","ACTIVE",
AQ207="IP &amp; VLAN","ACTIVE",
AQ207="Warehouse HUAWEI","SPARE-ISSUE",
AQ207="SPARE-HS","SPARE-ISSUE",
AQ207="Power Telco","ACTIVE", AQ207="no impacts","no impacts"
),"")</f>
        <v>No root cause</v>
      </c>
      <c r="AS207" s="92" t="s">
        <v>5537</v>
      </c>
      <c r="AT207" s="98" t="s">
        <v>447</v>
      </c>
      <c r="AV207" s="17" t="s">
        <v>5537</v>
      </c>
      <c r="AW207" s="7" t="s">
        <v>5537</v>
      </c>
      <c r="AX207" s="6" t="s">
        <v>5537</v>
      </c>
      <c r="AY207" s="7"/>
      <c r="AZ207" s="3" t="s">
        <v>5537</v>
      </c>
      <c r="BA207" s="18" t="s">
        <v>5537</v>
      </c>
      <c r="BB207" s="18" t="s">
        <v>5537</v>
      </c>
      <c r="BC207" s="18" t="s">
        <v>5537</v>
      </c>
      <c r="BD207" s="18" t="s">
        <v>5537</v>
      </c>
      <c r="BE207" s="18" t="s">
        <v>5537</v>
      </c>
      <c r="BF207" s="18" t="s">
        <v>5537</v>
      </c>
      <c r="BG207" s="18" t="s">
        <v>5537</v>
      </c>
      <c r="BH207" s="18" t="s">
        <v>5537</v>
      </c>
      <c r="BI207" s="18" t="s">
        <v>5537</v>
      </c>
      <c r="BJ207" s="18" t="s">
        <v>5537</v>
      </c>
      <c r="BK207" s="18" t="s">
        <v>5537</v>
      </c>
      <c r="BL207" s="9" t="s">
        <v>5537</v>
      </c>
      <c r="BM207" s="14" t="s">
        <v>5537</v>
      </c>
      <c r="BN207" s="14" t="s">
        <v>5537</v>
      </c>
      <c r="BO207" s="14" t="str">
        <f>_xlfn.XLOOKUP(B207,'[4]cell downs 18042026 17h'!$B:$B,'[4]cell downs 18042026 17h'!$B:$B,"")</f>
        <v/>
      </c>
      <c r="BP207" s="14" t="str">
        <f>_xlfn.XLOOKUP(B207,'[5]Cells Huawei 19042026 15h'!$B:$B,'[5]Cells Huawei 19042026 15h'!$B:$B,"")</f>
        <v/>
      </c>
      <c r="BQ207" s="9" t="str">
        <f>_xlfn.XLOOKUP(B207,'[6]cells down 19042026 9H40'!$B:$B,'[6]cells down 19042026 9H40'!$B:$B,"")</f>
        <v/>
      </c>
      <c r="BR207" s="9" t="s">
        <v>5537</v>
      </c>
      <c r="BS207" s="9" t="s">
        <v>12</v>
      </c>
      <c r="BT207" s="108"/>
    </row>
    <row r="208" spans="1:72" s="9" customFormat="1" ht="22" customHeight="1" x14ac:dyDescent="0.35">
      <c r="A208" s="1" t="s">
        <v>376</v>
      </c>
      <c r="B208" s="8" t="s">
        <v>377</v>
      </c>
      <c r="C208" s="3" t="str">
        <f>_xlfn.XLOOKUP(B208,'[1]daily break down'!$D:$D,'[1]daily break down'!$E:$E,"")</f>
        <v>NORD-OUEST</v>
      </c>
      <c r="D208" s="1" t="s">
        <v>21</v>
      </c>
      <c r="E208" s="1" t="s">
        <v>122</v>
      </c>
      <c r="F208" s="3" t="s">
        <v>102</v>
      </c>
      <c r="G208" s="1" t="s">
        <v>376</v>
      </c>
      <c r="H208" s="33" t="str">
        <f>_xlfn.XLOOKUP(B208,[2]CALCULATION!$B:$B,[2]CALCULATION!$H:$H,"")</f>
        <v>NOKIA</v>
      </c>
      <c r="I208" s="28">
        <v>0.9544490096733268</v>
      </c>
      <c r="J208" s="28">
        <v>1.7835078317400378E-4</v>
      </c>
      <c r="K208" s="28">
        <v>1.9618586149124207E-4</v>
      </c>
      <c r="L208" s="28">
        <v>1.426806265391799E-4</v>
      </c>
      <c r="M208" s="28">
        <v>1.6051570485653394E-4</v>
      </c>
      <c r="N208" s="28">
        <v>1.5982654247249164</v>
      </c>
      <c r="O208" s="28">
        <v>0.67409728143948044</v>
      </c>
      <c r="P208" s="28">
        <v>7.8658505164106038E-2</v>
      </c>
      <c r="Q208" s="28">
        <v>6.9616434243876341E-2</v>
      </c>
      <c r="R208" s="28">
        <v>1.9618586149124207E-4</v>
      </c>
      <c r="S208" s="93">
        <v>1.9618586149141573E-4</v>
      </c>
      <c r="T208" s="93">
        <f>_xlfn.XLOOKUP(B208,'[3]Nur des jours'!$B:$B,'[3]Nur des jours'!$U:$U,"")</f>
        <v>1.9618586149118417E-4</v>
      </c>
      <c r="U208" s="93">
        <v>1.9618586149141573E-4</v>
      </c>
      <c r="V208" s="93">
        <v>1.1573737139255658</v>
      </c>
      <c r="W208" s="93">
        <v>1.9618586149118417E-4</v>
      </c>
      <c r="X208" s="93">
        <v>1.7835078317394589E-4</v>
      </c>
      <c r="Y208" s="93">
        <v>3.0676334705919332E-3</v>
      </c>
      <c r="Z208" s="93">
        <v>0.68549778786362492</v>
      </c>
      <c r="AA208" s="93">
        <v>1.0646010993855382</v>
      </c>
      <c r="AB208" s="93">
        <v>1.6051570485653394E-4</v>
      </c>
      <c r="AC208" s="93">
        <f>_xlfn.XLOOKUP(B208,'[3]Nur des jours'!$B:$B,'[3]Nur des jours'!$N:$N,"")</f>
        <v>1.7835078317388799E-4</v>
      </c>
      <c r="AD208" s="93">
        <v>1.7835078317388799E-4</v>
      </c>
      <c r="AE208" s="93">
        <v>1.6051570485647602E-4</v>
      </c>
      <c r="AF208" s="93">
        <v>2.9652949020368045E-2</v>
      </c>
      <c r="AG208" s="93"/>
      <c r="AH208" s="93">
        <v>2.2360479749338666</v>
      </c>
      <c r="AI208" s="93">
        <v>4.3963246725737282</v>
      </c>
      <c r="AJ208" s="93">
        <v>4.3045504078392165</v>
      </c>
      <c r="AK208" s="93">
        <v>0.31288509566241324</v>
      </c>
      <c r="AL208" s="93">
        <v>2.2360479749338666</v>
      </c>
      <c r="AM208" s="49" t="s">
        <v>5559</v>
      </c>
      <c r="AN208" s="49"/>
      <c r="AO208" s="48" t="str" cm="1">
        <f t="array" ref="AO208">IFERROR(_xlfn.IFS(
AQ208="MPR ISSUE","PDH",
AQ208="BSS Hardware Issue","BSS",
AQ208="Sites strategiques, MLL, Pylone, etc.","ENVTECH",
AQ208="AKTIVCO DEFAUT GE &amp; POWER Cabinet","AKTIVCO",
AQ208="AKTIVCO Coupure ENEO &amp; Baisse de tension","AKTIVCO GRID ONLY",
AQ208="Coupure ENEO &amp; Baisse de tension","IHS GRID ONLY",
AQ208="Defaut GE &amp; POWER Cabinet","IHS",
AQ208="Sharing","Partners",
AQ208="Sites strategiques &amp; DataCenter","SST &amp; DC",
AQ208="Exclu","Exclu",
AQ208="SAT","SAT",
AQ208="SPARE-ISSUE","SPARE-ISSUE",
AQ208="Fiber CAmtel","TRANS_FO_CAMTEL",
AQ208="Fiber AOF","Fiber AOF",
AQ208="Projet OCM (HUAWEI)","TRAVAUX-HUAWEI",
AQ208="Projet OCM (NOKIA)","TRAVAUX-NOKIA",
AQ208="ACCESS-ISSUE","ACCESS-ISSUE",
AQ208="Projet OCM (ZTE, NOKIA, autres projets)","TRAVAUX OCM",
AQ208="No root CAuse","No root cause",
AQ208="ODU HS","PDH",
AQ208="IP &amp; VLAN","PDH",
AQ208="Warehouse HUAWEI","SPARE-ISSUE",
AQ208="SPARE-HS","SPARE-ISSUE",
AQ208="Power Telco","BSS",AQ208="no impacts","no impacts"
),"")</f>
        <v>No root cause</v>
      </c>
      <c r="AP208" s="48" t="str" cm="1">
        <f t="array" ref="AP208">IFERROR(_xlfn.IFS(
AQ208="MPR ISSUE","TX ISSUE",
AQ208="BSS Hardware Issue","RAN ISSUE",
AQ208="Sites strategiques, MLL, Pylone, etc.","ENVTECH",
AQ208="AKTIVCO DEFAUT GE &amp; POWER Cabinet","POWER ISSUE",
AQ208="AKTIVCO Coupure ENEO &amp; Baisse de tension","POWER ISSUE",
AQ208="Coupure ENEO &amp; Baisse de tension","POWER ISSUE",
AQ208="Defaut GE &amp; POWER Cabinet","POWER ISSUE",
AQ208="Sharing","POWER ISSUE",
AQ208="Sites strategiques &amp; DataCenter","POWER ISSUE",
AQ208="Exclu","Exclu",
AQ208="SAT","TX ISSUE",
AQ208="SPARE-ISSUE","SPARE-ISSUE",
AQ208="Fiber CAmtel","TX ISSUE",
AQ208="Fiber AOF","TX ISSUE",
AQ208="Projet OCM (HUAWEI)","TRAVAUX-HUAWEI",
AQ208="Projet OCM (NOKIA)","TRAVAUX -NOKIA",
AQ208="ACCESS-ISSUE","ACCESS-ISSUE",
AQ208="Projet OCM (ZTE, NOKIA, autres projets)","TRAVAUX OCM",
AQ208="No root CAuse","No root cause",
AQ208="ODU HS","TX ISSUE",
AQ208="IP &amp; VLAN","TX ISSUE",
AQ208="Warehouse HUAWEI","SPARE-ISSUE",
AQ208="SPARE-HS","SPARE-ISSUE",
AQ208="Power Telco","RAN ISSUE",AQ208="no impacts","no impacts"
),"")</f>
        <v>No root cause</v>
      </c>
      <c r="AQ208" s="67" t="s">
        <v>5344</v>
      </c>
      <c r="AR208" s="48" t="str" cm="1">
        <f t="array" ref="AR208">IFERROR(_xlfn.IFS(
AQ208="MPR ISSUE","ACTIVE",
AQ208="BSS Hardware Issue","ACTIVE",
AQ208="Sites strategiques, MLL, Pylone, etc.","PASSIVE",
AQ208="AKTIVCO DEFAUT GE &amp; POWER Cabinet","PASSIVE",
AQ208="AKTIVCO Coupure ENEO &amp; Baisse de tension","PASSIVE",
AQ208="Coupure ENEO &amp; Baisse de tension","PASSIVE",
AQ208="Defaut GE &amp; POWER Cabinet","PASSIVE",
AQ208="Sharing","PASSIVE",
AQ208="Sites strategiques &amp; DataCenter","PASSIVE",
AQ208="Exclu","Exclu",
AQ208="SAT","ACTIVE",
AQ208="SPARE-ISSUE","SPARE-ISSUE",
AQ208="Fiber CAmtel","ACTIVE",
AQ208="Fiber AOF","ACTIVE",
AQ208="Projet OCM (HUAWEI)","PLANNED WORKS",
AQ208="Projet OCM (NOKIA)","PLANNED WORKS",
AQ208="ACCESS-ISSUE","ACCESS-ISSUE",
AQ208="Projet OCM (ZTE, NOKIA, autres projets)","PLANNED WORKS",
AQ208="No root CAuse","No root cause",
AQ208="ODU HS","ACTIVE",
AQ208="IP &amp; VLAN","ACTIVE",
AQ208="Warehouse HUAWEI","SPARE-ISSUE",
AQ208="SPARE-HS","SPARE-ISSUE",
AQ208="Power Telco","ACTIVE", AQ208="no impacts","no impacts"
),"")</f>
        <v>No root cause</v>
      </c>
      <c r="AS208" s="92" t="s">
        <v>5752</v>
      </c>
      <c r="AT208" s="98" t="s">
        <v>377</v>
      </c>
      <c r="AV208" s="17" t="s">
        <v>5537</v>
      </c>
      <c r="AW208" s="7" t="s">
        <v>5537</v>
      </c>
      <c r="AX208" s="6" t="s">
        <v>5537</v>
      </c>
      <c r="AY208" s="7"/>
      <c r="AZ208" s="3" t="s">
        <v>5537</v>
      </c>
      <c r="BA208" s="18" t="s">
        <v>5537</v>
      </c>
      <c r="BB208" s="18" t="s">
        <v>5537</v>
      </c>
      <c r="BC208" s="18" t="s">
        <v>5537</v>
      </c>
      <c r="BD208" s="18" t="s">
        <v>5537</v>
      </c>
      <c r="BE208" s="18" t="s">
        <v>5537</v>
      </c>
      <c r="BF208" s="18" t="s">
        <v>5537</v>
      </c>
      <c r="BG208" s="18" t="s">
        <v>5537</v>
      </c>
      <c r="BH208" s="18" t="s">
        <v>5537</v>
      </c>
      <c r="BI208" s="18" t="s">
        <v>5537</v>
      </c>
      <c r="BJ208" s="18" t="s">
        <v>5537</v>
      </c>
      <c r="BK208" s="18" t="s">
        <v>5752</v>
      </c>
      <c r="BL208" s="9" t="s">
        <v>5537</v>
      </c>
      <c r="BM208" s="14" t="s">
        <v>5537</v>
      </c>
      <c r="BN208" s="14" t="s">
        <v>5537</v>
      </c>
      <c r="BO208" s="14" t="str">
        <f>_xlfn.XLOOKUP(B208,'[4]cell downs 18042026 17h'!$B:$B,'[4]cell downs 18042026 17h'!$B:$B,"")</f>
        <v/>
      </c>
      <c r="BP208" s="14" t="str">
        <f>_xlfn.XLOOKUP(B208,'[5]Cells Huawei 19042026 15h'!$B:$B,'[5]Cells Huawei 19042026 15h'!$B:$B,"")</f>
        <v/>
      </c>
      <c r="BQ208" s="9" t="str">
        <f>_xlfn.XLOOKUP(B208,'[6]cells down 19042026 9H40'!$B:$B,'[6]cells down 19042026 9H40'!$B:$B,"")</f>
        <v/>
      </c>
      <c r="BR208" s="9" t="s">
        <v>5537</v>
      </c>
      <c r="BS208" s="9" t="s">
        <v>5537</v>
      </c>
      <c r="BT208" s="108"/>
    </row>
    <row r="209" spans="1:72" s="9" customFormat="1" x14ac:dyDescent="0.35">
      <c r="A209" s="1" t="s">
        <v>467</v>
      </c>
      <c r="B209" s="8" t="s">
        <v>468</v>
      </c>
      <c r="C209" s="3" t="str">
        <f>_xlfn.XLOOKUP(B209,'[1]daily break down'!$D:$D,'[1]daily break down'!$E:$E,"")</f>
        <v>NORD-OUEST</v>
      </c>
      <c r="D209" s="1" t="s">
        <v>11</v>
      </c>
      <c r="E209" s="1" t="s">
        <v>96</v>
      </c>
      <c r="F209" s="3" t="s">
        <v>51</v>
      </c>
      <c r="G209" s="1" t="s">
        <v>469</v>
      </c>
      <c r="H209" s="33" t="str">
        <f>_xlfn.XLOOKUP(B209,[2]CALCULATION!$B:$B,[2]CALCULATION!$H:$H,"")</f>
        <v>NOKIA</v>
      </c>
      <c r="I209" s="28">
        <v>3.0819015332460129</v>
      </c>
      <c r="J209" s="28">
        <v>3.0819015332460129</v>
      </c>
      <c r="K209" s="28">
        <v>3.0819015332460129</v>
      </c>
      <c r="L209" s="28">
        <v>3.0819015332460129</v>
      </c>
      <c r="M209" s="28">
        <v>3.0914242973408559</v>
      </c>
      <c r="N209" s="28">
        <v>3.0819015332460129</v>
      </c>
      <c r="O209" s="28">
        <v>3.0819015332460129</v>
      </c>
      <c r="P209" s="28">
        <v>3.363436282337859</v>
      </c>
      <c r="Q209" s="28">
        <v>4.0897995421024325</v>
      </c>
      <c r="R209" s="28">
        <v>3.0819015332460129</v>
      </c>
      <c r="S209" s="93">
        <v>3.0819015332460129</v>
      </c>
      <c r="T209" s="93">
        <f>_xlfn.XLOOKUP(B209,'[3]Nur des jours'!$B:$B,'[3]Nur des jours'!$U:$U,"")</f>
        <v>2.0564380352307001</v>
      </c>
      <c r="U209" s="93">
        <v>3.0819015332460129</v>
      </c>
      <c r="V209" s="93">
        <v>3.0819015332460129</v>
      </c>
      <c r="W209" s="93">
        <v>2.0564380352307001</v>
      </c>
      <c r="X209" s="93">
        <v>0</v>
      </c>
      <c r="Y209" s="93">
        <v>0</v>
      </c>
      <c r="Z209" s="93">
        <v>4.1876763889245487E-2</v>
      </c>
      <c r="AA209" s="93">
        <v>0</v>
      </c>
      <c r="AB209" s="93">
        <v>2.0296319125196444E-2</v>
      </c>
      <c r="AC209" s="93">
        <f>_xlfn.XLOOKUP(B209,'[3]Nur des jours'!$B:$B,'[3]Nur des jours'!$N:$N,"")</f>
        <v>0</v>
      </c>
      <c r="AD209" s="93">
        <v>0</v>
      </c>
      <c r="AE209" s="93">
        <v>0</v>
      </c>
      <c r="AF209" s="93">
        <v>0.31116861140360641</v>
      </c>
      <c r="AG209" s="93"/>
      <c r="AH209" s="93">
        <v>2.1217679271073213</v>
      </c>
      <c r="AI209" s="93">
        <v>7.420796214364791</v>
      </c>
      <c r="AJ209" s="93">
        <v>3.1636652488346235</v>
      </c>
      <c r="AK209" s="93">
        <v>0</v>
      </c>
      <c r="AL209" s="93">
        <v>2.1217679271073213</v>
      </c>
      <c r="AM209" s="49" t="s">
        <v>5601</v>
      </c>
      <c r="AN209" s="49"/>
      <c r="AO209" s="48" t="str" cm="1">
        <f t="array" ref="AO209">IFERROR(_xlfn.IFS(
AQ209="MPR ISSUE","PDH",
AQ209="BSS Hardware Issue","BSS",
AQ209="Sites strategiques, MLL, Pylone, etc.","ENVTECH",
AQ209="AKTIVCO DEFAUT GE &amp; POWER Cabinet","AKTIVCO",
AQ209="AKTIVCO Coupure ENEO &amp; Baisse de tension","AKTIVCO GRID ONLY",
AQ209="Coupure ENEO &amp; Baisse de tension","IHS GRID ONLY",
AQ209="Defaut GE &amp; POWER Cabinet","IHS",
AQ209="Sharing","Partners",
AQ209="Sites strategiques &amp; DataCenter","SST &amp; DC",
AQ209="Exclu","Exclu",
AQ209="SAT","SAT",
AQ209="SPARE-ISSUE","SPARE-ISSUE",
AQ209="Fiber CAmtel","TRANS_FO_CAMTEL",
AQ209="Fiber AOF","Fiber AOF",
AQ209="Projet OCM (HUAWEI)","TRAVAUX-HUAWEI",
AQ209="Projet OCM (NOKIA)","TRAVAUX-NOKIA",
AQ209="ACCESS-ISSUE","ACCESS-ISSUE",
AQ209="Projet OCM (ZTE, NOKIA, autres projets)","TRAVAUX OCM",
AQ209="No root CAuse","No root cause",
AQ209="ODU HS","PDH",
AQ209="IP &amp; VLAN","PDH",
AQ209="Warehouse HUAWEI","SPARE-ISSUE",
AQ209="SPARE-HS","SPARE-ISSUE",
AQ209="Power Telco","BSS",AQ209="no impacts","no impacts"
),"")</f>
        <v>No root cause</v>
      </c>
      <c r="AP209" s="48" t="str" cm="1">
        <f t="array" ref="AP209">IFERROR(_xlfn.IFS(
AQ209="MPR ISSUE","TX ISSUE",
AQ209="BSS Hardware Issue","RAN ISSUE",
AQ209="Sites strategiques, MLL, Pylone, etc.","ENVTECH",
AQ209="AKTIVCO DEFAUT GE &amp; POWER Cabinet","POWER ISSUE",
AQ209="AKTIVCO Coupure ENEO &amp; Baisse de tension","POWER ISSUE",
AQ209="Coupure ENEO &amp; Baisse de tension","POWER ISSUE",
AQ209="Defaut GE &amp; POWER Cabinet","POWER ISSUE",
AQ209="Sharing","POWER ISSUE",
AQ209="Sites strategiques &amp; DataCenter","POWER ISSUE",
AQ209="Exclu","Exclu",
AQ209="SAT","TX ISSUE",
AQ209="SPARE-ISSUE","SPARE-ISSUE",
AQ209="Fiber CAmtel","TX ISSUE",
AQ209="Fiber AOF","TX ISSUE",
AQ209="Projet OCM (HUAWEI)","TRAVAUX-HUAWEI",
AQ209="Projet OCM (NOKIA)","TRAVAUX -NOKIA",
AQ209="ACCESS-ISSUE","ACCESS-ISSUE",
AQ209="Projet OCM (ZTE, NOKIA, autres projets)","TRAVAUX OCM",
AQ209="No root CAuse","No root cause",
AQ209="ODU HS","TX ISSUE",
AQ209="IP &amp; VLAN","TX ISSUE",
AQ209="Warehouse HUAWEI","SPARE-ISSUE",
AQ209="SPARE-HS","SPARE-ISSUE",
AQ209="Power Telco","RAN ISSUE",AQ209="no impacts","no impacts"
),"")</f>
        <v>No root cause</v>
      </c>
      <c r="AQ209" s="67" t="s">
        <v>5344</v>
      </c>
      <c r="AR209" s="48" t="str" cm="1">
        <f t="array" ref="AR209">IFERROR(_xlfn.IFS(
AQ209="MPR ISSUE","ACTIVE",
AQ209="BSS Hardware Issue","ACTIVE",
AQ209="Sites strategiques, MLL, Pylone, etc.","PASSIVE",
AQ209="AKTIVCO DEFAUT GE &amp; POWER Cabinet","PASSIVE",
AQ209="AKTIVCO Coupure ENEO &amp; Baisse de tension","PASSIVE",
AQ209="Coupure ENEO &amp; Baisse de tension","PASSIVE",
AQ209="Defaut GE &amp; POWER Cabinet","PASSIVE",
AQ209="Sharing","PASSIVE",
AQ209="Sites strategiques &amp; DataCenter","PASSIVE",
AQ209="Exclu","Exclu",
AQ209="SAT","ACTIVE",
AQ209="SPARE-ISSUE","SPARE-ISSUE",
AQ209="Fiber CAmtel","ACTIVE",
AQ209="Fiber AOF","ACTIVE",
AQ209="Projet OCM (HUAWEI)","PLANNED WORKS",
AQ209="Projet OCM (NOKIA)","PLANNED WORKS",
AQ209="ACCESS-ISSUE","ACCESS-ISSUE",
AQ209="Projet OCM (ZTE, NOKIA, autres projets)","PLANNED WORKS",
AQ209="No root CAuse","No root cause",
AQ209="ODU HS","ACTIVE",
AQ209="IP &amp; VLAN","ACTIVE",
AQ209="Warehouse HUAWEI","SPARE-ISSUE",
AQ209="SPARE-HS","SPARE-ISSUE",
AQ209="Power Telco","ACTIVE", AQ209="no impacts","no impacts"
),"")</f>
        <v>No root cause</v>
      </c>
      <c r="AS209" s="92" t="s">
        <v>5537</v>
      </c>
      <c r="AT209" s="98" t="s">
        <v>468</v>
      </c>
      <c r="AV209" s="17" t="s">
        <v>5537</v>
      </c>
      <c r="AW209" s="7" t="s">
        <v>5537</v>
      </c>
      <c r="AX209" s="6" t="s">
        <v>5537</v>
      </c>
      <c r="AY209" s="7"/>
      <c r="AZ209" s="3" t="s">
        <v>5537</v>
      </c>
      <c r="BA209" s="18" t="s">
        <v>5537</v>
      </c>
      <c r="BB209" s="18" t="s">
        <v>5537</v>
      </c>
      <c r="BC209" s="18" t="s">
        <v>5537</v>
      </c>
      <c r="BD209" s="18" t="s">
        <v>5537</v>
      </c>
      <c r="BE209" s="18" t="s">
        <v>5537</v>
      </c>
      <c r="BF209" s="18" t="s">
        <v>5537</v>
      </c>
      <c r="BG209" s="18" t="s">
        <v>5537</v>
      </c>
      <c r="BH209" s="18" t="s">
        <v>5537</v>
      </c>
      <c r="BI209" s="18" t="s">
        <v>5537</v>
      </c>
      <c r="BJ209" s="18" t="s">
        <v>5537</v>
      </c>
      <c r="BK209" s="18" t="s">
        <v>5537</v>
      </c>
      <c r="BL209" s="9" t="s">
        <v>5537</v>
      </c>
      <c r="BM209" s="14" t="s">
        <v>5537</v>
      </c>
      <c r="BN209" s="14" t="s">
        <v>5537</v>
      </c>
      <c r="BO209" s="14" t="str">
        <f>_xlfn.XLOOKUP(B209,'[4]cell downs 18042026 17h'!$B:$B,'[4]cell downs 18042026 17h'!$B:$B,"")</f>
        <v/>
      </c>
      <c r="BP209" s="14" t="str">
        <f>_xlfn.XLOOKUP(B209,'[5]Cells Huawei 19042026 15h'!$B:$B,'[5]Cells Huawei 19042026 15h'!$B:$B,"")</f>
        <v/>
      </c>
      <c r="BQ209" s="9" t="str">
        <f>_xlfn.XLOOKUP(B209,'[6]cells down 19042026 9H40'!$B:$B,'[6]cells down 19042026 9H40'!$B:$B,"")</f>
        <v/>
      </c>
      <c r="BR209" s="9" t="s">
        <v>468</v>
      </c>
      <c r="BS209" s="9" t="s">
        <v>5537</v>
      </c>
      <c r="BT209" s="108"/>
    </row>
    <row r="210" spans="1:72" s="9" customFormat="1" x14ac:dyDescent="0.35">
      <c r="A210" s="1" t="s">
        <v>452</v>
      </c>
      <c r="B210" s="8" t="s">
        <v>453</v>
      </c>
      <c r="C210" s="3" t="str">
        <f>_xlfn.XLOOKUP(B210,'[1]daily break down'!$D:$D,'[1]daily break down'!$E:$E,"")</f>
        <v>SUD-OUEST</v>
      </c>
      <c r="D210" s="1" t="s">
        <v>11</v>
      </c>
      <c r="E210" s="1" t="s">
        <v>12</v>
      </c>
      <c r="F210" s="3" t="s">
        <v>13</v>
      </c>
      <c r="G210" s="1" t="s">
        <v>106</v>
      </c>
      <c r="H210" s="32" t="str">
        <f>_xlfn.XLOOKUP(B210,[2]CALCULATION!$B:$B,[2]CALCULATION!$H:$H,"")</f>
        <v>Huawei</v>
      </c>
      <c r="I210" s="28">
        <v>0</v>
      </c>
      <c r="J210" s="28">
        <v>0</v>
      </c>
      <c r="K210" s="28">
        <v>0</v>
      </c>
      <c r="L210" s="28">
        <v>0</v>
      </c>
      <c r="M210" s="28">
        <v>0</v>
      </c>
      <c r="N210" s="28">
        <v>0</v>
      </c>
      <c r="O210" s="28">
        <v>8.0257852428281592E-3</v>
      </c>
      <c r="P210" s="28">
        <v>0</v>
      </c>
      <c r="Q210" s="28">
        <v>0</v>
      </c>
      <c r="R210" s="28">
        <v>0</v>
      </c>
      <c r="S210" s="93">
        <v>0</v>
      </c>
      <c r="T210" s="93">
        <f>_xlfn.XLOOKUP(B210,'[3]Nur des jours'!$B:$B,'[3]Nur des jours'!$U:$U,"")</f>
        <v>0</v>
      </c>
      <c r="U210" s="93">
        <v>0</v>
      </c>
      <c r="V210" s="93">
        <v>0</v>
      </c>
      <c r="W210" s="93">
        <v>0</v>
      </c>
      <c r="X210" s="93">
        <v>0</v>
      </c>
      <c r="Y210" s="93">
        <v>0.14856620238390791</v>
      </c>
      <c r="Z210" s="93">
        <v>0</v>
      </c>
      <c r="AA210" s="93">
        <v>0</v>
      </c>
      <c r="AB210" s="93">
        <v>0</v>
      </c>
      <c r="AC210" s="93">
        <f>_xlfn.XLOOKUP(B210,'[3]Nur des jours'!$B:$B,'[3]Nur des jours'!$N:$N,"")</f>
        <v>2.740359783467881</v>
      </c>
      <c r="AD210" s="93">
        <v>2.740359783467881</v>
      </c>
      <c r="AE210" s="93">
        <v>0</v>
      </c>
      <c r="AF210" s="93">
        <v>0</v>
      </c>
      <c r="AG210" s="93"/>
      <c r="AH210" s="93">
        <v>2.0199831351499431</v>
      </c>
      <c r="AI210" s="93">
        <v>1.7460403103005886</v>
      </c>
      <c r="AJ210" s="93">
        <v>2.9813892543971496</v>
      </c>
      <c r="AK210" s="93">
        <v>1.4760860381686578</v>
      </c>
      <c r="AL210" s="93">
        <v>2.0199831351499431</v>
      </c>
      <c r="AM210" s="49" t="s">
        <v>5559</v>
      </c>
      <c r="AN210" s="49"/>
      <c r="AO210" s="48" t="str" cm="1">
        <f t="array" ref="AO210">IFERROR(_xlfn.IFS(
AQ210="MPR ISSUE","PDH",
AQ210="BSS Hardware Issue","BSS",
AQ210="Sites strategiques, MLL, Pylone, etc.","ENVTECH",
AQ210="AKTIVCO DEFAUT GE &amp; POWER Cabinet","AKTIVCO",
AQ210="AKTIVCO Coupure ENEO &amp; Baisse de tension","AKTIVCO GRID ONLY",
AQ210="Coupure ENEO &amp; Baisse de tension","IHS GRID ONLY",
AQ210="Defaut GE &amp; POWER Cabinet","IHS",
AQ210="Sharing","Partners",
AQ210="Sites strategiques &amp; DataCenter","SST &amp; DC",
AQ210="Exclu","Exclu",
AQ210="SAT","SAT",
AQ210="SPARE-ISSUE","SPARE-ISSUE",
AQ210="Fiber CAmtel","TRANS_FO_CAMTEL",
AQ210="Fiber AOF","Fiber AOF",
AQ210="Projet OCM (HUAWEI)","TRAVAUX-HUAWEI",
AQ210="Projet OCM (NOKIA)","TRAVAUX-NOKIA",
AQ210="ACCESS-ISSUE","ACCESS-ISSUE",
AQ210="Projet OCM (ZTE, NOKIA, autres projets)","TRAVAUX OCM",
AQ210="No root CAuse","No root cause",
AQ210="ODU HS","PDH",
AQ210="IP &amp; VLAN","PDH",
AQ210="Warehouse HUAWEI","SPARE-ISSUE",
AQ210="SPARE-HS","SPARE-ISSUE",
AQ210="Power Telco","BSS",AQ210="no impacts","no impacts"
),"")</f>
        <v>IHS</v>
      </c>
      <c r="AP210" s="48" t="str" cm="1">
        <f t="array" ref="AP210">IFERROR(_xlfn.IFS(
AQ210="MPR ISSUE","TX ISSUE",
AQ210="BSS Hardware Issue","RAN ISSUE",
AQ210="Sites strategiques, MLL, Pylone, etc.","ENVTECH",
AQ210="AKTIVCO DEFAUT GE &amp; POWER Cabinet","POWER ISSUE",
AQ210="AKTIVCO Coupure ENEO &amp; Baisse de tension","POWER ISSUE",
AQ210="Coupure ENEO &amp; Baisse de tension","POWER ISSUE",
AQ210="Defaut GE &amp; POWER Cabinet","POWER ISSUE",
AQ210="Sharing","POWER ISSUE",
AQ210="Sites strategiques &amp; DataCenter","POWER ISSUE",
AQ210="Exclu","Exclu",
AQ210="SAT","TX ISSUE",
AQ210="SPARE-ISSUE","SPARE-ISSUE",
AQ210="Fiber CAmtel","TX ISSUE",
AQ210="Fiber AOF","TX ISSUE",
AQ210="Projet OCM (HUAWEI)","TRAVAUX-HUAWEI",
AQ210="Projet OCM (NOKIA)","TRAVAUX -NOKIA",
AQ210="ACCESS-ISSUE","ACCESS-ISSUE",
AQ210="Projet OCM (ZTE, NOKIA, autres projets)","TRAVAUX OCM",
AQ210="No root CAuse","No root cause",
AQ210="ODU HS","TX ISSUE",
AQ210="IP &amp; VLAN","TX ISSUE",
AQ210="Warehouse HUAWEI","SPARE-ISSUE",
AQ210="SPARE-HS","SPARE-ISSUE",
AQ210="Power Telco","RAN ISSUE",AQ210="no impacts","no impacts"
),"")</f>
        <v>POWER ISSUE</v>
      </c>
      <c r="AQ210" s="67" t="s">
        <v>5330</v>
      </c>
      <c r="AR210" s="48" t="str" cm="1">
        <f t="array" ref="AR210">IFERROR(_xlfn.IFS(
AQ210="MPR ISSUE","ACTIVE",
AQ210="BSS Hardware Issue","ACTIVE",
AQ210="Sites strategiques, MLL, Pylone, etc.","PASSIVE",
AQ210="AKTIVCO DEFAUT GE &amp; POWER Cabinet","PASSIVE",
AQ210="AKTIVCO Coupure ENEO &amp; Baisse de tension","PASSIVE",
AQ210="Coupure ENEO &amp; Baisse de tension","PASSIVE",
AQ210="Defaut GE &amp; POWER Cabinet","PASSIVE",
AQ210="Sharing","PASSIVE",
AQ210="Sites strategiques &amp; DataCenter","PASSIVE",
AQ210="Exclu","Exclu",
AQ210="SAT","ACTIVE",
AQ210="SPARE-ISSUE","SPARE-ISSUE",
AQ210="Fiber CAmtel","ACTIVE",
AQ210="Fiber AOF","ACTIVE",
AQ210="Projet OCM (HUAWEI)","PLANNED WORKS",
AQ210="Projet OCM (NOKIA)","PLANNED WORKS",
AQ210="ACCESS-ISSUE","ACCESS-ISSUE",
AQ210="Projet OCM (ZTE, NOKIA, autres projets)","PLANNED WORKS",
AQ210="No root CAuse","No root cause",
AQ210="ODU HS","ACTIVE",
AQ210="IP &amp; VLAN","ACTIVE",
AQ210="Warehouse HUAWEI","SPARE-ISSUE",
AQ210="SPARE-HS","SPARE-ISSUE",
AQ210="Power Telco","ACTIVE", AQ210="no impacts","no impacts"
),"")</f>
        <v>PASSIVE</v>
      </c>
      <c r="AS210" s="92" t="s">
        <v>5864</v>
      </c>
      <c r="AT210" s="98" t="s">
        <v>453</v>
      </c>
      <c r="AV210" s="17" t="s">
        <v>5537</v>
      </c>
      <c r="AW210" s="7" t="s">
        <v>5537</v>
      </c>
      <c r="AX210" s="6" t="s">
        <v>5537</v>
      </c>
      <c r="AY210" s="7"/>
      <c r="AZ210" s="3" t="s">
        <v>6279</v>
      </c>
      <c r="BA210" s="18" t="s">
        <v>5537</v>
      </c>
      <c r="BB210" s="18" t="s">
        <v>5537</v>
      </c>
      <c r="BC210" s="18" t="s">
        <v>5537</v>
      </c>
      <c r="BD210" s="18" t="s">
        <v>5537</v>
      </c>
      <c r="BE210" s="18" t="s">
        <v>5537</v>
      </c>
      <c r="BF210" s="18" t="s">
        <v>5537</v>
      </c>
      <c r="BG210" s="18" t="s">
        <v>5537</v>
      </c>
      <c r="BH210" s="18" t="s">
        <v>5537</v>
      </c>
      <c r="BI210" s="18" t="s">
        <v>5537</v>
      </c>
      <c r="BJ210" s="18" t="s">
        <v>5710</v>
      </c>
      <c r="BK210" s="18" t="s">
        <v>5537</v>
      </c>
      <c r="BL210" s="9" t="s">
        <v>5537</v>
      </c>
      <c r="BM210" s="14" t="s">
        <v>5537</v>
      </c>
      <c r="BN210" s="14" t="s">
        <v>5537</v>
      </c>
      <c r="BO210" s="14" t="str">
        <f>_xlfn.XLOOKUP(B210,'[4]cell downs 18042026 17h'!$B:$B,'[4]cell downs 18042026 17h'!$B:$B,"")</f>
        <v/>
      </c>
      <c r="BP210" s="14" t="str">
        <f>_xlfn.XLOOKUP(B210,'[5]Cells Huawei 19042026 15h'!$B:$B,'[5]Cells Huawei 19042026 15h'!$B:$B,"")</f>
        <v/>
      </c>
      <c r="BQ210" s="9" t="str">
        <f>_xlfn.XLOOKUP(B210,'[6]cells down 19042026 9H40'!$B:$B,'[6]cells down 19042026 9H40'!$B:$B,"")</f>
        <v/>
      </c>
      <c r="BR210" s="9" t="s">
        <v>453</v>
      </c>
      <c r="BS210" s="9" t="s">
        <v>12</v>
      </c>
      <c r="BT210" s="108"/>
    </row>
    <row r="211" spans="1:72" s="9" customFormat="1" ht="28" customHeight="1" x14ac:dyDescent="0.35">
      <c r="A211" s="1" t="s">
        <v>758</v>
      </c>
      <c r="B211" s="8" t="s">
        <v>759</v>
      </c>
      <c r="C211" s="3" t="str">
        <f>_xlfn.XLOOKUP(B211,'[1]daily break down'!$D:$D,'[1]daily break down'!$E:$E,"")</f>
        <v>Douala</v>
      </c>
      <c r="D211" s="1" t="s">
        <v>11</v>
      </c>
      <c r="E211" s="1" t="s">
        <v>12</v>
      </c>
      <c r="F211" s="3" t="s">
        <v>31</v>
      </c>
      <c r="G211" s="1" t="s">
        <v>32</v>
      </c>
      <c r="H211" s="34" t="str">
        <f>_xlfn.XLOOKUP(B211,[2]CALCULATION!$B:$B,[2]CALCULATION!$H:$H,"")</f>
        <v>ZTE</v>
      </c>
      <c r="I211" s="28">
        <v>23.180572320529166</v>
      </c>
      <c r="J211" s="28">
        <v>0</v>
      </c>
      <c r="K211" s="28">
        <v>0</v>
      </c>
      <c r="L211" s="28">
        <v>2.140209398087501E-3</v>
      </c>
      <c r="M211" s="28">
        <v>0</v>
      </c>
      <c r="N211" s="28">
        <v>0</v>
      </c>
      <c r="O211" s="28">
        <v>0</v>
      </c>
      <c r="P211" s="28">
        <v>0</v>
      </c>
      <c r="Q211" s="28">
        <v>0</v>
      </c>
      <c r="R211" s="28">
        <v>0</v>
      </c>
      <c r="S211" s="93">
        <v>0</v>
      </c>
      <c r="T211" s="93">
        <f>_xlfn.XLOOKUP(B211,'[3]Nur des jours'!$B:$B,'[3]Nur des jours'!$U:$U,"")</f>
        <v>0</v>
      </c>
      <c r="U211" s="93">
        <v>0</v>
      </c>
      <c r="V211" s="93">
        <v>4.0727114740906272</v>
      </c>
      <c r="W211" s="93">
        <v>0</v>
      </c>
      <c r="X211" s="93">
        <v>0</v>
      </c>
      <c r="Y211" s="93">
        <v>0</v>
      </c>
      <c r="Z211" s="93">
        <v>0</v>
      </c>
      <c r="AA211" s="93">
        <v>0.6829051487730885</v>
      </c>
      <c r="AB211" s="93">
        <v>33.135470974480157</v>
      </c>
      <c r="AC211" s="93">
        <f>_xlfn.XLOOKUP(B211,'[3]Nur des jours'!$B:$B,'[3]Nur des jours'!$N:$N,"")</f>
        <v>2.6605299729192136</v>
      </c>
      <c r="AD211" s="93">
        <v>2.6605299729192136</v>
      </c>
      <c r="AE211" s="93">
        <v>1.2658981888121283</v>
      </c>
      <c r="AF211" s="93">
        <v>0</v>
      </c>
      <c r="AG211" s="93"/>
      <c r="AH211" s="93">
        <v>1.9696168739816169</v>
      </c>
      <c r="AI211" s="93">
        <v>0.60986515273231579</v>
      </c>
      <c r="AJ211" s="93">
        <v>0.62104528562345607</v>
      </c>
      <c r="AK211" s="93">
        <v>3.2101109294389825</v>
      </c>
      <c r="AL211" s="93">
        <v>1.9696168739816169</v>
      </c>
      <c r="AM211" s="49" t="s">
        <v>5559</v>
      </c>
      <c r="AN211" s="49"/>
      <c r="AO211" s="48" t="str" cm="1">
        <f t="array" ref="AO211">IFERROR(_xlfn.IFS(
AQ211="MPR ISSUE","PDH",
AQ211="BSS Hardware Issue","BSS",
AQ211="Sites strategiques, MLL, Pylone, etc.","ENVTECH",
AQ211="AKTIVCO DEFAUT GE &amp; POWER Cabinet","AKTIVCO",
AQ211="AKTIVCO Coupure ENEO &amp; Baisse de tension","AKTIVCO GRID ONLY",
AQ211="Coupure ENEO &amp; Baisse de tension","IHS GRID ONLY",
AQ211="Defaut GE &amp; POWER Cabinet","IHS",
AQ211="Sharing","Partners",
AQ211="Sites strategiques &amp; DataCenter","SST &amp; DC",
AQ211="Exclu","Exclu",
AQ211="SAT","SAT",
AQ211="SPARE-ISSUE","SPARE-ISSUE",
AQ211="Fiber CAmtel","TRANS_FO_CAMTEL",
AQ211="Fiber AOF","Fiber AOF",
AQ211="Projet OCM (HUAWEI)","TRAVAUX-HUAWEI",
AQ211="Projet OCM (NOKIA)","TRAVAUX-NOKIA",
AQ211="ACCESS-ISSUE","ACCESS-ISSUE",
AQ211="Projet OCM (ZTE, NOKIA, autres projets)","TRAVAUX OCM",
AQ211="No root CAuse","No root cause",
AQ211="ODU HS","PDH",
AQ211="IP &amp; VLAN","PDH",
AQ211="Warehouse HUAWEI","SPARE-ISSUE",
AQ211="SPARE-HS","SPARE-ISSUE",
AQ211="Power Telco","BSS",AQ211="no impacts","no impacts"
),"")</f>
        <v>No root cause</v>
      </c>
      <c r="AP211" s="48" t="str" cm="1">
        <f t="array" ref="AP211">IFERROR(_xlfn.IFS(
AQ211="MPR ISSUE","TX ISSUE",
AQ211="BSS Hardware Issue","RAN ISSUE",
AQ211="Sites strategiques, MLL, Pylone, etc.","ENVTECH",
AQ211="AKTIVCO DEFAUT GE &amp; POWER Cabinet","POWER ISSUE",
AQ211="AKTIVCO Coupure ENEO &amp; Baisse de tension","POWER ISSUE",
AQ211="Coupure ENEO &amp; Baisse de tension","POWER ISSUE",
AQ211="Defaut GE &amp; POWER Cabinet","POWER ISSUE",
AQ211="Sharing","POWER ISSUE",
AQ211="Sites strategiques &amp; DataCenter","POWER ISSUE",
AQ211="Exclu","Exclu",
AQ211="SAT","TX ISSUE",
AQ211="SPARE-ISSUE","SPARE-ISSUE",
AQ211="Fiber CAmtel","TX ISSUE",
AQ211="Fiber AOF","TX ISSUE",
AQ211="Projet OCM (HUAWEI)","TRAVAUX-HUAWEI",
AQ211="Projet OCM (NOKIA)","TRAVAUX -NOKIA",
AQ211="ACCESS-ISSUE","ACCESS-ISSUE",
AQ211="Projet OCM (ZTE, NOKIA, autres projets)","TRAVAUX OCM",
AQ211="No root CAuse","No root cause",
AQ211="ODU HS","TX ISSUE",
AQ211="IP &amp; VLAN","TX ISSUE",
AQ211="Warehouse HUAWEI","SPARE-ISSUE",
AQ211="SPARE-HS","SPARE-ISSUE",
AQ211="Power Telco","RAN ISSUE",AQ211="no impacts","no impacts"
),"")</f>
        <v>No root cause</v>
      </c>
      <c r="AQ211" s="127" t="s">
        <v>5344</v>
      </c>
      <c r="AR211" s="48" t="str" cm="1">
        <f t="array" ref="AR211">IFERROR(_xlfn.IFS(
AQ211="MPR ISSUE","ACTIVE",
AQ211="BSS Hardware Issue","ACTIVE",
AQ211="Sites strategiques, MLL, Pylone, etc.","PASSIVE",
AQ211="AKTIVCO DEFAUT GE &amp; POWER Cabinet","PASSIVE",
AQ211="AKTIVCO Coupure ENEO &amp; Baisse de tension","PASSIVE",
AQ211="Coupure ENEO &amp; Baisse de tension","PASSIVE",
AQ211="Defaut GE &amp; POWER Cabinet","PASSIVE",
AQ211="Sharing","PASSIVE",
AQ211="Sites strategiques &amp; DataCenter","PASSIVE",
AQ211="Exclu","Exclu",
AQ211="SAT","ACTIVE",
AQ211="SPARE-ISSUE","SPARE-ISSUE",
AQ211="Fiber CAmtel","ACTIVE",
AQ211="Fiber AOF","ACTIVE",
AQ211="Projet OCM (HUAWEI)","PLANNED WORKS",
AQ211="Projet OCM (NOKIA)","PLANNED WORKS",
AQ211="ACCESS-ISSUE","ACCESS-ISSUE",
AQ211="Projet OCM (ZTE, NOKIA, autres projets)","PLANNED WORKS",
AQ211="No root CAuse","No root cause",
AQ211="ODU HS","ACTIVE",
AQ211="IP &amp; VLAN","ACTIVE",
AQ211="Warehouse HUAWEI","SPARE-ISSUE",
AQ211="SPARE-HS","SPARE-ISSUE",
AQ211="Power Telco","ACTIVE", AQ211="no impacts","no impacts"
),"")</f>
        <v>No root cause</v>
      </c>
      <c r="AS211" s="92" t="s">
        <v>5537</v>
      </c>
      <c r="AT211" s="98" t="s">
        <v>759</v>
      </c>
      <c r="AU211" s="106"/>
      <c r="AV211" s="17" t="s">
        <v>5537</v>
      </c>
      <c r="AW211" s="7" t="s">
        <v>5537</v>
      </c>
      <c r="AX211" s="6" t="s">
        <v>5537</v>
      </c>
      <c r="AY211" s="7"/>
      <c r="AZ211" s="3" t="s">
        <v>5537</v>
      </c>
      <c r="BA211" s="18" t="s">
        <v>5537</v>
      </c>
      <c r="BB211" s="18" t="s">
        <v>5537</v>
      </c>
      <c r="BC211" s="18" t="s">
        <v>5537</v>
      </c>
      <c r="BD211" s="18" t="s">
        <v>5537</v>
      </c>
      <c r="BE211" s="18" t="s">
        <v>5537</v>
      </c>
      <c r="BF211" s="18" t="s">
        <v>5537</v>
      </c>
      <c r="BG211" s="18" t="s">
        <v>5537</v>
      </c>
      <c r="BH211" s="18" t="s">
        <v>5537</v>
      </c>
      <c r="BI211" s="18" t="s">
        <v>5537</v>
      </c>
      <c r="BJ211" s="18" t="s">
        <v>5537</v>
      </c>
      <c r="BK211" s="18" t="s">
        <v>5537</v>
      </c>
      <c r="BL211" s="9" t="s">
        <v>5537</v>
      </c>
      <c r="BM211" s="14" t="s">
        <v>5537</v>
      </c>
      <c r="BN211" s="14" t="s">
        <v>5537</v>
      </c>
      <c r="BO211" s="14" t="str">
        <f>_xlfn.XLOOKUP(B211,'[4]cell downs 18042026 17h'!$B:$B,'[4]cell downs 18042026 17h'!$B:$B,"")</f>
        <v/>
      </c>
      <c r="BP211" s="14" t="str">
        <f>_xlfn.XLOOKUP(B211,'[5]Cells Huawei 19042026 15h'!$B:$B,'[5]Cells Huawei 19042026 15h'!$B:$B,"")</f>
        <v/>
      </c>
      <c r="BQ211" s="9" t="str">
        <f>_xlfn.XLOOKUP(B211,'[6]cells down 19042026 9H40'!$B:$B,'[6]cells down 19042026 9H40'!$B:$B,"")</f>
        <v/>
      </c>
      <c r="BR211" s="9" t="s">
        <v>759</v>
      </c>
      <c r="BS211" s="9" t="s">
        <v>5537</v>
      </c>
      <c r="BT211" s="108"/>
    </row>
    <row r="212" spans="1:72" s="9" customFormat="1" ht="19.5" customHeight="1" x14ac:dyDescent="0.35">
      <c r="A212" s="1" t="s">
        <v>3407</v>
      </c>
      <c r="B212" s="8" t="s">
        <v>3408</v>
      </c>
      <c r="C212" s="3" t="str">
        <f>_xlfn.XLOOKUP(B212,'[1]daily break down'!$D:$D,'[1]daily break down'!$E:$E,"")</f>
        <v>Douala</v>
      </c>
      <c r="D212" s="1" t="s">
        <v>11</v>
      </c>
      <c r="E212" s="1" t="s">
        <v>12</v>
      </c>
      <c r="F212" s="3" t="s">
        <v>31</v>
      </c>
      <c r="G212" s="1" t="s">
        <v>32</v>
      </c>
      <c r="H212" s="34" t="str">
        <f>_xlfn.XLOOKUP(B212,[2]CALCULATION!$B:$B,[2]CALCULATION!$H:$H,"")</f>
        <v>ZTE</v>
      </c>
      <c r="I212" s="28">
        <v>0</v>
      </c>
      <c r="J212" s="28">
        <v>0</v>
      </c>
      <c r="K212" s="28">
        <v>0.77891137535563248</v>
      </c>
      <c r="L212" s="28">
        <v>0</v>
      </c>
      <c r="M212" s="28">
        <v>0</v>
      </c>
      <c r="N212" s="28">
        <v>0</v>
      </c>
      <c r="O212" s="28">
        <v>0</v>
      </c>
      <c r="P212" s="28">
        <v>0</v>
      </c>
      <c r="Q212" s="28">
        <v>0</v>
      </c>
      <c r="R212" s="28">
        <v>0</v>
      </c>
      <c r="S212" s="93">
        <v>0</v>
      </c>
      <c r="T212" s="93">
        <f>_xlfn.XLOOKUP(B212,'[3]Nur des jours'!$B:$B,'[3]Nur des jours'!$U:$U,"")</f>
        <v>0</v>
      </c>
      <c r="U212" s="93">
        <v>0</v>
      </c>
      <c r="V212" s="93">
        <v>0</v>
      </c>
      <c r="W212" s="93">
        <v>0</v>
      </c>
      <c r="X212" s="93">
        <v>0</v>
      </c>
      <c r="Y212" s="93">
        <v>0</v>
      </c>
      <c r="Z212" s="93">
        <v>0</v>
      </c>
      <c r="AA212" s="93">
        <v>0</v>
      </c>
      <c r="AB212" s="93">
        <v>0</v>
      </c>
      <c r="AC212" s="93">
        <f>_xlfn.XLOOKUP(B212,'[3]Nur des jours'!$B:$B,'[3]Nur des jours'!$N:$N,"")</f>
        <v>0</v>
      </c>
      <c r="AD212" s="93">
        <v>0</v>
      </c>
      <c r="AE212" s="93">
        <v>0</v>
      </c>
      <c r="AF212" s="93">
        <v>0</v>
      </c>
      <c r="AG212" s="93"/>
      <c r="AH212" s="93">
        <v>1.9655861462818867</v>
      </c>
      <c r="AI212" s="93">
        <v>1.1886313042296639</v>
      </c>
      <c r="AJ212" s="93">
        <v>1.0461611432418387</v>
      </c>
      <c r="AK212" s="93">
        <v>2.770226345960642</v>
      </c>
      <c r="AL212" s="93">
        <v>1.9655861462818867</v>
      </c>
      <c r="AM212" s="49" t="s">
        <v>5559</v>
      </c>
      <c r="AN212" s="49"/>
      <c r="AO212" s="48" t="str" cm="1">
        <f t="array" ref="AO212">IFERROR(_xlfn.IFS(
AQ212="MPR ISSUE","PDH",
AQ212="BSS Hardware Issue","BSS",
AQ212="Sites strategiques, MLL, Pylone, etc.","ENVTECH",
AQ212="AKTIVCO DEFAUT GE &amp; POWER Cabinet","AKTIVCO",
AQ212="AKTIVCO Coupure ENEO &amp; Baisse de tension","AKTIVCO GRID ONLY",
AQ212="Coupure ENEO &amp; Baisse de tension","IHS GRID ONLY",
AQ212="Defaut GE &amp; POWER Cabinet","IHS",
AQ212="Sharing","Partners",
AQ212="Sites strategiques &amp; DataCenter","SST &amp; DC",
AQ212="Exclu","Exclu",
AQ212="SAT","SAT",
AQ212="SPARE-ISSUE","SPARE-ISSUE",
AQ212="Fiber CAmtel","TRANS_FO_CAMTEL",
AQ212="Fiber AOF","Fiber AOF",
AQ212="Projet OCM (HUAWEI)","TRAVAUX-HUAWEI",
AQ212="Projet OCM (NOKIA)","TRAVAUX-NOKIA",
AQ212="ACCESS-ISSUE","ACCESS-ISSUE",
AQ212="Projet OCM (ZTE, NOKIA, autres projets)","TRAVAUX OCM",
AQ212="No root CAuse","No root cause",
AQ212="ODU HS","PDH",
AQ212="IP &amp; VLAN","PDH",
AQ212="Warehouse HUAWEI","SPARE-ISSUE",
AQ212="SPARE-HS","SPARE-ISSUE",
AQ212="Power Telco","BSS",AQ212="no impacts","no impacts"
),"")</f>
        <v>IHS</v>
      </c>
      <c r="AP212" s="48" t="str" cm="1">
        <f t="array" ref="AP212">IFERROR(_xlfn.IFS(
AQ212="MPR ISSUE","TX ISSUE",
AQ212="BSS Hardware Issue","RAN ISSUE",
AQ212="Sites strategiques, MLL, Pylone, etc.","ENVTECH",
AQ212="AKTIVCO DEFAUT GE &amp; POWER Cabinet","POWER ISSUE",
AQ212="AKTIVCO Coupure ENEO &amp; Baisse de tension","POWER ISSUE",
AQ212="Coupure ENEO &amp; Baisse de tension","POWER ISSUE",
AQ212="Defaut GE &amp; POWER Cabinet","POWER ISSUE",
AQ212="Sharing","POWER ISSUE",
AQ212="Sites strategiques &amp; DataCenter","POWER ISSUE",
AQ212="Exclu","Exclu",
AQ212="SAT","TX ISSUE",
AQ212="SPARE-ISSUE","SPARE-ISSUE",
AQ212="Fiber CAmtel","TX ISSUE",
AQ212="Fiber AOF","TX ISSUE",
AQ212="Projet OCM (HUAWEI)","TRAVAUX-HUAWEI",
AQ212="Projet OCM (NOKIA)","TRAVAUX -NOKIA",
AQ212="ACCESS-ISSUE","ACCESS-ISSUE",
AQ212="Projet OCM (ZTE, NOKIA, autres projets)","TRAVAUX OCM",
AQ212="No root CAuse","No root cause",
AQ212="ODU HS","TX ISSUE",
AQ212="IP &amp; VLAN","TX ISSUE",
AQ212="Warehouse HUAWEI","SPARE-ISSUE",
AQ212="SPARE-HS","SPARE-ISSUE",
AQ212="Power Telco","RAN ISSUE",AQ212="no impacts","no impacts"
),"")</f>
        <v>POWER ISSUE</v>
      </c>
      <c r="AQ212" s="67" t="s">
        <v>5330</v>
      </c>
      <c r="AR212" s="48" t="str" cm="1">
        <f t="array" ref="AR212">IFERROR(_xlfn.IFS(
AQ212="MPR ISSUE","ACTIVE",
AQ212="BSS Hardware Issue","ACTIVE",
AQ212="Sites strategiques, MLL, Pylone, etc.","PASSIVE",
AQ212="AKTIVCO DEFAUT GE &amp; POWER Cabinet","PASSIVE",
AQ212="AKTIVCO Coupure ENEO &amp; Baisse de tension","PASSIVE",
AQ212="Coupure ENEO &amp; Baisse de tension","PASSIVE",
AQ212="Defaut GE &amp; POWER Cabinet","PASSIVE",
AQ212="Sharing","PASSIVE",
AQ212="Sites strategiques &amp; DataCenter","PASSIVE",
AQ212="Exclu","Exclu",
AQ212="SAT","ACTIVE",
AQ212="SPARE-ISSUE","SPARE-ISSUE",
AQ212="Fiber CAmtel","ACTIVE",
AQ212="Fiber AOF","ACTIVE",
AQ212="Projet OCM (HUAWEI)","PLANNED WORKS",
AQ212="Projet OCM (NOKIA)","PLANNED WORKS",
AQ212="ACCESS-ISSUE","ACCESS-ISSUE",
AQ212="Projet OCM (ZTE, NOKIA, autres projets)","PLANNED WORKS",
AQ212="No root CAuse","No root cause",
AQ212="ODU HS","ACTIVE",
AQ212="IP &amp; VLAN","ACTIVE",
AQ212="Warehouse HUAWEI","SPARE-ISSUE",
AQ212="SPARE-HS","SPARE-ISSUE",
AQ212="Power Telco","ACTIVE", AQ212="no impacts","no impacts"
),"")</f>
        <v>PASSIVE</v>
      </c>
      <c r="AS212" s="92" t="s">
        <v>5914</v>
      </c>
      <c r="AT212" s="98" t="s">
        <v>3408</v>
      </c>
      <c r="AV212" s="17" t="s">
        <v>5537</v>
      </c>
      <c r="AW212" s="7" t="s">
        <v>5537</v>
      </c>
      <c r="AX212" s="6" t="s">
        <v>5537</v>
      </c>
      <c r="AY212" s="7"/>
      <c r="AZ212" s="3" t="s">
        <v>6280</v>
      </c>
      <c r="BA212" s="18" t="s">
        <v>5537</v>
      </c>
      <c r="BB212" s="18" t="s">
        <v>5537</v>
      </c>
      <c r="BC212" s="18" t="s">
        <v>5537</v>
      </c>
      <c r="BD212" s="18" t="s">
        <v>5537</v>
      </c>
      <c r="BE212" s="18" t="s">
        <v>5537</v>
      </c>
      <c r="BF212" s="18" t="s">
        <v>5537</v>
      </c>
      <c r="BG212" s="18" t="s">
        <v>5537</v>
      </c>
      <c r="BH212" s="18" t="s">
        <v>5537</v>
      </c>
      <c r="BI212" s="18" t="s">
        <v>5537</v>
      </c>
      <c r="BJ212" s="18" t="s">
        <v>5537</v>
      </c>
      <c r="BK212" s="18" t="s">
        <v>5537</v>
      </c>
      <c r="BL212" s="9" t="s">
        <v>6281</v>
      </c>
      <c r="BM212" s="14" t="s">
        <v>5537</v>
      </c>
      <c r="BN212" s="14" t="s">
        <v>5537</v>
      </c>
      <c r="BO212" s="14" t="str">
        <f>_xlfn.XLOOKUP(B212,'[4]cell downs 18042026 17h'!$B:$B,'[4]cell downs 18042026 17h'!$B:$B,"")</f>
        <v/>
      </c>
      <c r="BP212" s="14" t="str">
        <f>_xlfn.XLOOKUP(B212,'[5]Cells Huawei 19042026 15h'!$B:$B,'[5]Cells Huawei 19042026 15h'!$B:$B,"")</f>
        <v/>
      </c>
      <c r="BQ212" s="9" t="str">
        <f>_xlfn.XLOOKUP(B212,'[6]cells down 19042026 9H40'!$B:$B,'[6]cells down 19042026 9H40'!$B:$B,"")</f>
        <v/>
      </c>
      <c r="BR212" s="9" t="s">
        <v>3408</v>
      </c>
      <c r="BS212" s="9" t="s">
        <v>5537</v>
      </c>
      <c r="BT212" s="108"/>
    </row>
    <row r="213" spans="1:72" s="9" customFormat="1" x14ac:dyDescent="0.35">
      <c r="A213" s="1" t="s">
        <v>5366</v>
      </c>
      <c r="B213" s="1" t="s">
        <v>176</v>
      </c>
      <c r="C213" s="3" t="str">
        <f>_xlfn.XLOOKUP(B213,'[1]daily break down'!$D:$D,'[1]daily break down'!$E:$E,"")</f>
        <v>LITTORAL</v>
      </c>
      <c r="D213" s="1" t="s">
        <v>11</v>
      </c>
      <c r="E213" s="1" t="s">
        <v>12</v>
      </c>
      <c r="F213" s="3" t="s">
        <v>31</v>
      </c>
      <c r="G213" s="1" t="s">
        <v>177</v>
      </c>
      <c r="H213" s="34" t="str">
        <f>_xlfn.XLOOKUP(B213,[2]CALCULATION!$B:$B,[2]CALCULATION!$H:$H,"")</f>
        <v>ZTE</v>
      </c>
      <c r="I213" s="28">
        <v>2.746423710095796</v>
      </c>
      <c r="J213" s="28">
        <v>7.9030977390827921</v>
      </c>
      <c r="K213" s="28">
        <v>0</v>
      </c>
      <c r="L213" s="28">
        <v>0</v>
      </c>
      <c r="M213" s="28">
        <v>0.37444746927372707</v>
      </c>
      <c r="N213" s="28">
        <v>0</v>
      </c>
      <c r="O213" s="28">
        <v>0.73312872931487572</v>
      </c>
      <c r="P213" s="28">
        <v>0</v>
      </c>
      <c r="Q213" s="28">
        <v>5.8106685158075551E-2</v>
      </c>
      <c r="R213" s="28">
        <v>2.1993505177879937</v>
      </c>
      <c r="S213" s="93">
        <v>0</v>
      </c>
      <c r="T213" s="93">
        <f>_xlfn.XLOOKUP(B213,'[3]Nur des jours'!$B:$B,'[3]Nur des jours'!$U:$U,"")</f>
        <v>1.3237908530303939</v>
      </c>
      <c r="U213" s="93">
        <v>0</v>
      </c>
      <c r="V213" s="93">
        <v>0</v>
      </c>
      <c r="W213" s="93">
        <v>1.3237908530303939</v>
      </c>
      <c r="X213" s="93">
        <v>0.54266792796340579</v>
      </c>
      <c r="Y213" s="93">
        <v>2.0237463366749138</v>
      </c>
      <c r="Z213" s="93">
        <v>0.82747629361390052</v>
      </c>
      <c r="AA213" s="93">
        <v>0.8572608744039516</v>
      </c>
      <c r="AB213" s="93">
        <v>0.36986385414615663</v>
      </c>
      <c r="AC213" s="93">
        <f>_xlfn.XLOOKUP(B213,'[3]Nur des jours'!$B:$B,'[3]Nur des jours'!$N:$N,"")</f>
        <v>0</v>
      </c>
      <c r="AD213" s="93">
        <v>0</v>
      </c>
      <c r="AE213" s="93">
        <v>0</v>
      </c>
      <c r="AF213" s="93">
        <v>0</v>
      </c>
      <c r="AG213" s="93"/>
      <c r="AH213" s="93">
        <v>1.9295414530024286</v>
      </c>
      <c r="AI213" s="93">
        <v>1.9313853618375041</v>
      </c>
      <c r="AJ213" s="93">
        <v>1.6387307853157485</v>
      </c>
      <c r="AK213" s="93">
        <v>2.1162477263623769</v>
      </c>
      <c r="AL213" s="93">
        <v>1.9295414530024286</v>
      </c>
      <c r="AM213" s="49" t="s">
        <v>5559</v>
      </c>
      <c r="AN213" s="49"/>
      <c r="AO213" s="48" t="str" cm="1">
        <f t="array" ref="AO213">IFERROR(_xlfn.IFS(
AQ213="MPR ISSUE","PDH",
AQ213="BSS Hardware Issue","BSS",
AQ213="Sites strategiques, MLL, Pylone, etc.","ENVTECH",
AQ213="AKTIVCO DEFAUT GE &amp; POWER Cabinet","AKTIVCO",
AQ213="AKTIVCO Coupure ENEO &amp; Baisse de tension","AKTIVCO GRID ONLY",
AQ213="Coupure ENEO &amp; Baisse de tension","IHS GRID ONLY",
AQ213="Defaut GE &amp; POWER Cabinet","IHS",
AQ213="Sharing","Partners",
AQ213="Sites strategiques &amp; DataCenter","SST &amp; DC",
AQ213="Exclu","Exclu",
AQ213="SAT","SAT",
AQ213="SPARE-ISSUE","SPARE-ISSUE",
AQ213="Fiber CAmtel","TRANS_FO_CAMTEL",
AQ213="Fiber AOF","Fiber AOF",
AQ213="Projet OCM (HUAWEI)","TRAVAUX-HUAWEI",
AQ213="Projet OCM (NOKIA)","TRAVAUX-NOKIA",
AQ213="ACCESS-ISSUE","ACCESS-ISSUE",
AQ213="Projet OCM (ZTE, NOKIA, autres projets)","TRAVAUX OCM",
AQ213="No root CAuse","No root cause",
AQ213="ODU HS","PDH",
AQ213="IP &amp; VLAN","PDH",
AQ213="Warehouse HUAWEI","SPARE-ISSUE",
AQ213="SPARE-HS","SPARE-ISSUE",
AQ213="Power Telco","BSS",AQ213="no impacts","no impacts"
),"")</f>
        <v>IHS</v>
      </c>
      <c r="AP213" s="48" t="str" cm="1">
        <f t="array" ref="AP213">IFERROR(_xlfn.IFS(
AQ213="MPR ISSUE","TX ISSUE",
AQ213="BSS Hardware Issue","RAN ISSUE",
AQ213="Sites strategiques, MLL, Pylone, etc.","ENVTECH",
AQ213="AKTIVCO DEFAUT GE &amp; POWER Cabinet","POWER ISSUE",
AQ213="AKTIVCO Coupure ENEO &amp; Baisse de tension","POWER ISSUE",
AQ213="Coupure ENEO &amp; Baisse de tension","POWER ISSUE",
AQ213="Defaut GE &amp; POWER Cabinet","POWER ISSUE",
AQ213="Sharing","POWER ISSUE",
AQ213="Sites strategiques &amp; DataCenter","POWER ISSUE",
AQ213="Exclu","Exclu",
AQ213="SAT","TX ISSUE",
AQ213="SPARE-ISSUE","SPARE-ISSUE",
AQ213="Fiber CAmtel","TX ISSUE",
AQ213="Fiber AOF","TX ISSUE",
AQ213="Projet OCM (HUAWEI)","TRAVAUX-HUAWEI",
AQ213="Projet OCM (NOKIA)","TRAVAUX -NOKIA",
AQ213="ACCESS-ISSUE","ACCESS-ISSUE",
AQ213="Projet OCM (ZTE, NOKIA, autres projets)","TRAVAUX OCM",
AQ213="No root CAuse","No root cause",
AQ213="ODU HS","TX ISSUE",
AQ213="IP &amp; VLAN","TX ISSUE",
AQ213="Warehouse HUAWEI","SPARE-ISSUE",
AQ213="SPARE-HS","SPARE-ISSUE",
AQ213="Power Telco","RAN ISSUE",AQ213="no impacts","no impacts"
),"")</f>
        <v>POWER ISSUE</v>
      </c>
      <c r="AQ213" s="67" t="s">
        <v>5330</v>
      </c>
      <c r="AR213" s="48" t="str" cm="1">
        <f t="array" ref="AR213">IFERROR(_xlfn.IFS(
AQ213="MPR ISSUE","ACTIVE",
AQ213="BSS Hardware Issue","ACTIVE",
AQ213="Sites strategiques, MLL, Pylone, etc.","PASSIVE",
AQ213="AKTIVCO DEFAUT GE &amp; POWER Cabinet","PASSIVE",
AQ213="AKTIVCO Coupure ENEO &amp; Baisse de tension","PASSIVE",
AQ213="Coupure ENEO &amp; Baisse de tension","PASSIVE",
AQ213="Defaut GE &amp; POWER Cabinet","PASSIVE",
AQ213="Sharing","PASSIVE",
AQ213="Sites strategiques &amp; DataCenter","PASSIVE",
AQ213="Exclu","Exclu",
AQ213="SAT","ACTIVE",
AQ213="SPARE-ISSUE","SPARE-ISSUE",
AQ213="Fiber CAmtel","ACTIVE",
AQ213="Fiber AOF","ACTIVE",
AQ213="Projet OCM (HUAWEI)","PLANNED WORKS",
AQ213="Projet OCM (NOKIA)","PLANNED WORKS",
AQ213="ACCESS-ISSUE","ACCESS-ISSUE",
AQ213="Projet OCM (ZTE, NOKIA, autres projets)","PLANNED WORKS",
AQ213="No root CAuse","No root cause",
AQ213="ODU HS","ACTIVE",
AQ213="IP &amp; VLAN","ACTIVE",
AQ213="Warehouse HUAWEI","SPARE-ISSUE",
AQ213="SPARE-HS","SPARE-ISSUE",
AQ213="Power Telco","ACTIVE", AQ213="no impacts","no impacts"
),"")</f>
        <v>PASSIVE</v>
      </c>
      <c r="AS213" s="92" t="s">
        <v>5886</v>
      </c>
      <c r="AT213" s="98" t="s">
        <v>176</v>
      </c>
      <c r="AV213" s="17" t="s">
        <v>5537</v>
      </c>
      <c r="AW213" s="7" t="s">
        <v>5537</v>
      </c>
      <c r="AX213" s="6" t="s">
        <v>5537</v>
      </c>
      <c r="AY213" s="7"/>
      <c r="AZ213" s="3" t="s">
        <v>5537</v>
      </c>
      <c r="BA213" s="18" t="s">
        <v>5537</v>
      </c>
      <c r="BB213" s="18" t="s">
        <v>5537</v>
      </c>
      <c r="BC213" s="18" t="s">
        <v>5537</v>
      </c>
      <c r="BD213" s="18" t="s">
        <v>5537</v>
      </c>
      <c r="BE213" s="18" t="s">
        <v>5537</v>
      </c>
      <c r="BF213" s="18" t="s">
        <v>5537</v>
      </c>
      <c r="BG213" s="18" t="s">
        <v>5537</v>
      </c>
      <c r="BH213" s="18" t="s">
        <v>5537</v>
      </c>
      <c r="BI213" s="18" t="s">
        <v>5537</v>
      </c>
      <c r="BJ213" s="18" t="s">
        <v>5537</v>
      </c>
      <c r="BK213" s="18" t="s">
        <v>5537</v>
      </c>
      <c r="BL213" s="9" t="s">
        <v>5886</v>
      </c>
      <c r="BM213" s="14" t="s">
        <v>5537</v>
      </c>
      <c r="BN213" s="14" t="s">
        <v>5537</v>
      </c>
      <c r="BO213" s="14" t="str">
        <f>_xlfn.XLOOKUP(B213,'[4]cell downs 18042026 17h'!$B:$B,'[4]cell downs 18042026 17h'!$B:$B,"")</f>
        <v/>
      </c>
      <c r="BP213" s="14" t="str">
        <f>_xlfn.XLOOKUP(B213,'[5]Cells Huawei 19042026 15h'!$B:$B,'[5]Cells Huawei 19042026 15h'!$B:$B,"")</f>
        <v/>
      </c>
      <c r="BQ213" s="9" t="str">
        <f>_xlfn.XLOOKUP(B213,'[6]cells down 19042026 9H40'!$B:$B,'[6]cells down 19042026 9H40'!$B:$B,"")</f>
        <v/>
      </c>
      <c r="BR213" s="9" t="s">
        <v>176</v>
      </c>
      <c r="BS213" s="9" t="s">
        <v>5537</v>
      </c>
      <c r="BT213" s="108"/>
    </row>
    <row r="214" spans="1:72" s="9" customFormat="1" ht="18.5" customHeight="1" x14ac:dyDescent="0.35">
      <c r="A214" s="1" t="s">
        <v>517</v>
      </c>
      <c r="B214" s="8" t="s">
        <v>518</v>
      </c>
      <c r="C214" s="3" t="str">
        <f>_xlfn.XLOOKUP(B214,'[1]daily break down'!$D:$D,'[1]daily break down'!$E:$E,"")</f>
        <v>Yaounde</v>
      </c>
      <c r="D214" s="1" t="s">
        <v>21</v>
      </c>
      <c r="E214" s="1" t="s">
        <v>36</v>
      </c>
      <c r="F214" s="3" t="s">
        <v>37</v>
      </c>
      <c r="G214" s="1" t="s">
        <v>38</v>
      </c>
      <c r="H214" s="34" t="str">
        <f>_xlfn.XLOOKUP(B214,[2]CALCULATION!$B:$B,[2]CALCULATION!$H:$H,"")</f>
        <v>ZTE</v>
      </c>
      <c r="I214" s="28">
        <v>0</v>
      </c>
      <c r="J214" s="28">
        <v>0.67981968022418093</v>
      </c>
      <c r="K214" s="28">
        <v>1.4655262204187376</v>
      </c>
      <c r="L214" s="28">
        <v>1.4481726892159115</v>
      </c>
      <c r="M214" s="28">
        <v>0.98413962155390633</v>
      </c>
      <c r="N214" s="28">
        <v>3.1526711240094398</v>
      </c>
      <c r="O214" s="28">
        <v>0</v>
      </c>
      <c r="P214" s="28">
        <v>1.5383111750320317</v>
      </c>
      <c r="Q214" s="28">
        <v>2.311247799151336</v>
      </c>
      <c r="R214" s="28">
        <v>0</v>
      </c>
      <c r="S214" s="93">
        <v>1.2546620894721672</v>
      </c>
      <c r="T214" s="93">
        <f>_xlfn.XLOOKUP(B214,'[3]Nur des jours'!$B:$B,'[3]Nur des jours'!$U:$U,"")</f>
        <v>3.4888445152140353</v>
      </c>
      <c r="U214" s="93">
        <v>2.4707469045438075</v>
      </c>
      <c r="V214" s="93">
        <v>0</v>
      </c>
      <c r="W214" s="93">
        <v>3.4888445152140353</v>
      </c>
      <c r="X214" s="93">
        <v>3.3742184668681321</v>
      </c>
      <c r="Y214" s="93">
        <v>3.6918612117008455E-3</v>
      </c>
      <c r="Z214" s="93">
        <v>41.605670698821186</v>
      </c>
      <c r="AA214" s="93">
        <v>35.103108154768542</v>
      </c>
      <c r="AB214" s="93">
        <v>29.278064565837127</v>
      </c>
      <c r="AC214" s="93">
        <f>_xlfn.XLOOKUP(B214,'[3]Nur des jours'!$B:$B,'[3]Nur des jours'!$N:$N,"")</f>
        <v>2.0137051875822198</v>
      </c>
      <c r="AD214" s="93">
        <v>2.0137051875822198</v>
      </c>
      <c r="AE214" s="93">
        <v>0.44839170397765049</v>
      </c>
      <c r="AF214" s="93">
        <v>0</v>
      </c>
      <c r="AG214" s="93"/>
      <c r="AH214" s="93">
        <v>1.9180378274877079</v>
      </c>
      <c r="AI214" s="93">
        <v>0.84404437889924022</v>
      </c>
      <c r="AJ214" s="93">
        <v>0.90771426434237368</v>
      </c>
      <c r="AK214" s="93">
        <v>2.8625330238340698</v>
      </c>
      <c r="AL214" s="93">
        <v>1.9180378274877079</v>
      </c>
      <c r="AM214" s="49" t="s">
        <v>5600</v>
      </c>
      <c r="AN214" s="49" t="s">
        <v>5536</v>
      </c>
      <c r="AO214" s="48" t="str" cm="1">
        <f t="array" ref="AO214">IFERROR(_xlfn.IFS(
AQ214="MPR ISSUE","PDH",
AQ214="BSS Hardware Issue","BSS",
AQ214="Sites strategiques, MLL, Pylone, etc.","ENVTECH",
AQ214="AKTIVCO DEFAUT GE &amp; POWER Cabinet","AKTIVCO",
AQ214="AKTIVCO Coupure ENEO &amp; Baisse de tension","AKTIVCO GRID ONLY",
AQ214="Coupure ENEO &amp; Baisse de tension","IHS GRID ONLY",
AQ214="Defaut GE &amp; POWER Cabinet","IHS",
AQ214="Sharing","Partners",
AQ214="Sites strategiques &amp; DataCenter","SST &amp; DC",
AQ214="Exclu","Exclu",
AQ214="SAT","SAT",
AQ214="SPARE-ISSUE","SPARE-ISSUE",
AQ214="Fiber CAmtel","TRANS_FO_CAMTEL",
AQ214="Fiber AOF","Fiber AOF",
AQ214="Projet OCM (HUAWEI)","TRAVAUX-HUAWEI",
AQ214="Projet OCM (NOKIA)","TRAVAUX-NOKIA",
AQ214="ACCESS-ISSUE","ACCESS-ISSUE",
AQ214="Projet OCM (ZTE, NOKIA, autres projets)","TRAVAUX OCM",
AQ214="No root CAuse","No root cause",
AQ214="ODU HS","PDH",
AQ214="IP &amp; VLAN","PDH",
AQ214="Warehouse HUAWEI","SPARE-ISSUE",
AQ214="SPARE-HS","SPARE-ISSUE",
AQ214="Power Telco","BSS",AQ214="no impacts","no impacts"
),"")</f>
        <v>Exclu</v>
      </c>
      <c r="AP214" s="48" t="str" cm="1">
        <f t="array" ref="AP214">IFERROR(_xlfn.IFS(
AQ214="MPR ISSUE","TX ISSUE",
AQ214="BSS Hardware Issue","RAN ISSUE",
AQ214="Sites strategiques, MLL, Pylone, etc.","ENVTECH",
AQ214="AKTIVCO DEFAUT GE &amp; POWER Cabinet","POWER ISSUE",
AQ214="AKTIVCO Coupure ENEO &amp; Baisse de tension","POWER ISSUE",
AQ214="Coupure ENEO &amp; Baisse de tension","POWER ISSUE",
AQ214="Defaut GE &amp; POWER Cabinet","POWER ISSUE",
AQ214="Sharing","POWER ISSUE",
AQ214="Sites strategiques &amp; DataCenter","POWER ISSUE",
AQ214="Exclu","Exclu",
AQ214="SAT","TX ISSUE",
AQ214="SPARE-ISSUE","SPARE-ISSUE",
AQ214="Fiber CAmtel","TX ISSUE",
AQ214="Fiber AOF","TX ISSUE",
AQ214="Projet OCM (HUAWEI)","TRAVAUX-HUAWEI",
AQ214="Projet OCM (NOKIA)","TRAVAUX -NOKIA",
AQ214="ACCESS-ISSUE","ACCESS-ISSUE",
AQ214="Projet OCM (ZTE, NOKIA, autres projets)","TRAVAUX OCM",
AQ214="No root CAuse","No root cause",
AQ214="ODU HS","TX ISSUE",
AQ214="IP &amp; VLAN","TX ISSUE",
AQ214="Warehouse HUAWEI","SPARE-ISSUE",
AQ214="SPARE-HS","SPARE-ISSUE",
AQ214="Power Telco","RAN ISSUE",AQ214="no impacts","no impacts"
),"")</f>
        <v>Exclu</v>
      </c>
      <c r="AQ214" s="67" t="s">
        <v>5598</v>
      </c>
      <c r="AR214" s="48" t="str" cm="1">
        <f t="array" ref="AR214">IFERROR(_xlfn.IFS(
AQ214="MPR ISSUE","ACTIVE",
AQ214="BSS Hardware Issue","ACTIVE",
AQ214="Sites strategiques, MLL, Pylone, etc.","PASSIVE",
AQ214="AKTIVCO DEFAUT GE &amp; POWER Cabinet","PASSIVE",
AQ214="AKTIVCO Coupure ENEO &amp; Baisse de tension","PASSIVE",
AQ214="Coupure ENEO &amp; Baisse de tension","PASSIVE",
AQ214="Defaut GE &amp; POWER Cabinet","PASSIVE",
AQ214="Sharing","PASSIVE",
AQ214="Sites strategiques &amp; DataCenter","PASSIVE",
AQ214="Exclu","Exclu",
AQ214="SAT","ACTIVE",
AQ214="SPARE-ISSUE","SPARE-ISSUE",
AQ214="Fiber CAmtel","ACTIVE",
AQ214="Fiber AOF","ACTIVE",
AQ214="Projet OCM (HUAWEI)","PLANNED WORKS",
AQ214="Projet OCM (NOKIA)","PLANNED WORKS",
AQ214="ACCESS-ISSUE","ACCESS-ISSUE",
AQ214="Projet OCM (ZTE, NOKIA, autres projets)","PLANNED WORKS",
AQ214="No root CAuse","No root cause",
AQ214="ODU HS","ACTIVE",
AQ214="IP &amp; VLAN","ACTIVE",
AQ214="Warehouse HUAWEI","SPARE-ISSUE",
AQ214="SPARE-HS","SPARE-ISSUE",
AQ214="Power Telco","ACTIVE", AQ214="no impacts","no impacts"
),"")</f>
        <v>Exclu</v>
      </c>
      <c r="AS214" s="92" t="s">
        <v>5537</v>
      </c>
      <c r="AT214" s="98" t="s">
        <v>518</v>
      </c>
      <c r="AV214" s="17" t="s">
        <v>5537</v>
      </c>
      <c r="AW214" s="7" t="s">
        <v>5537</v>
      </c>
      <c r="AX214" s="6" t="s">
        <v>5537</v>
      </c>
      <c r="AY214" s="7"/>
      <c r="AZ214" s="3" t="s">
        <v>5537</v>
      </c>
      <c r="BA214" s="18" t="s">
        <v>5537</v>
      </c>
      <c r="BB214" s="18" t="s">
        <v>5537</v>
      </c>
      <c r="BC214" s="18" t="s">
        <v>5537</v>
      </c>
      <c r="BD214" s="18" t="s">
        <v>5537</v>
      </c>
      <c r="BE214" s="18" t="s">
        <v>5537</v>
      </c>
      <c r="BF214" s="18" t="s">
        <v>5537</v>
      </c>
      <c r="BG214" s="18" t="s">
        <v>5537</v>
      </c>
      <c r="BH214" s="18" t="s">
        <v>5537</v>
      </c>
      <c r="BI214" s="18" t="s">
        <v>5537</v>
      </c>
      <c r="BJ214" s="18" t="s">
        <v>5537</v>
      </c>
      <c r="BK214" s="18" t="s">
        <v>5537</v>
      </c>
      <c r="BL214" s="9" t="s">
        <v>5537</v>
      </c>
      <c r="BM214" s="14" t="s">
        <v>5537</v>
      </c>
      <c r="BN214" s="14" t="s">
        <v>5537</v>
      </c>
      <c r="BO214" s="14" t="str">
        <f>_xlfn.XLOOKUP(B214,'[4]cell downs 18042026 17h'!$B:$B,'[4]cell downs 18042026 17h'!$B:$B,"")</f>
        <v/>
      </c>
      <c r="BP214" s="14" t="str">
        <f>_xlfn.XLOOKUP(B214,'[5]Cells Huawei 19042026 15h'!$B:$B,'[5]Cells Huawei 19042026 15h'!$B:$B,"")</f>
        <v/>
      </c>
      <c r="BQ214" s="9" t="str">
        <f>_xlfn.XLOOKUP(B214,'[6]cells down 19042026 9H40'!$B:$B,'[6]cells down 19042026 9H40'!$B:$B,"")</f>
        <v/>
      </c>
      <c r="BR214" s="9" t="s">
        <v>5537</v>
      </c>
      <c r="BS214" s="9" t="s">
        <v>5537</v>
      </c>
      <c r="BT214" s="108"/>
    </row>
    <row r="215" spans="1:72" s="9" customFormat="1" ht="27" customHeight="1" x14ac:dyDescent="0.35">
      <c r="A215" s="19" t="s">
        <v>5432</v>
      </c>
      <c r="B215" s="26" t="s">
        <v>5433</v>
      </c>
      <c r="C215" s="3" t="str">
        <f>_xlfn.XLOOKUP(B215,'[1]daily break down'!$D:$D,'[1]daily break down'!$E:$E,"")</f>
        <v>EXTREME-NORD</v>
      </c>
      <c r="D215" s="19" t="s">
        <v>11</v>
      </c>
      <c r="E215" s="19" t="s">
        <v>66</v>
      </c>
      <c r="F215" s="19" t="s">
        <v>5382</v>
      </c>
      <c r="G215" s="19" t="s">
        <v>1056</v>
      </c>
      <c r="H215" s="32" t="str">
        <f>_xlfn.XLOOKUP(B215,[2]CALCULATION!$B:$B,[2]CALCULATION!$H:$H,"")</f>
        <v>Huawei</v>
      </c>
      <c r="I215" s="28">
        <v>3.307105067159771</v>
      </c>
      <c r="J215" s="28">
        <v>2.8137511307439653</v>
      </c>
      <c r="K215" s="28">
        <v>3.3206240565243568</v>
      </c>
      <c r="L215" s="28">
        <v>1.7486580887073992</v>
      </c>
      <c r="M215" s="28">
        <v>0</v>
      </c>
      <c r="N215" s="28">
        <v>0</v>
      </c>
      <c r="O215" s="28">
        <v>1.6154300536764514</v>
      </c>
      <c r="P215" s="28">
        <v>1.0602062305775997</v>
      </c>
      <c r="Q215" s="28">
        <v>1.0153153384527143</v>
      </c>
      <c r="R215" s="28">
        <v>4.4136825013626</v>
      </c>
      <c r="S215" s="93">
        <v>0.74787833908336265</v>
      </c>
      <c r="T215" s="93">
        <f>_xlfn.XLOOKUP(B215,'[3]Nur des jours'!$B:$B,'[3]Nur des jours'!$U:$U,"")</f>
        <v>1.3734437110660238</v>
      </c>
      <c r="U215" s="93">
        <v>0</v>
      </c>
      <c r="V215" s="93" t="s">
        <v>5537</v>
      </c>
      <c r="W215" s="93">
        <v>1.3734437110660238</v>
      </c>
      <c r="X215" s="93">
        <v>0</v>
      </c>
      <c r="Y215" s="93">
        <v>0.44202458101834002</v>
      </c>
      <c r="Z215" s="93">
        <v>4.5811895569195826</v>
      </c>
      <c r="AA215" s="93">
        <v>0</v>
      </c>
      <c r="AB215" s="93">
        <v>0</v>
      </c>
      <c r="AC215" s="93">
        <f>_xlfn.XLOOKUP(B215,'[3]Nur des jours'!$B:$B,'[3]Nur des jours'!$N:$N,"")</f>
        <v>1.5499574811732917</v>
      </c>
      <c r="AD215" s="93">
        <v>1.5499574811732917</v>
      </c>
      <c r="AE215" s="93">
        <v>0.40776339557062263</v>
      </c>
      <c r="AF215" s="93">
        <v>0.91822117209281096</v>
      </c>
      <c r="AG215" s="93"/>
      <c r="AH215" s="93">
        <v>1.8844722100943694</v>
      </c>
      <c r="AI215" s="93">
        <v>1.998329396624422</v>
      </c>
      <c r="AJ215" s="93">
        <v>3.3794107496829429</v>
      </c>
      <c r="AK215" s="93">
        <v>0.89091847299104576</v>
      </c>
      <c r="AL215" s="93">
        <v>1.8844722100943694</v>
      </c>
      <c r="AM215" s="49" t="s">
        <v>5601</v>
      </c>
      <c r="AN215" s="49"/>
      <c r="AO215" s="48" t="str" cm="1">
        <f t="array" ref="AO215">IFERROR(_xlfn.IFS(
AQ215="MPR ISSUE","PDH",
AQ215="BSS Hardware Issue","BSS",
AQ215="Sites strategiques, MLL, Pylone, etc.","ENVTECH",
AQ215="AKTIVCO DEFAUT GE &amp; POWER Cabinet","AKTIVCO",
AQ215="AKTIVCO Coupure ENEO &amp; Baisse de tension","AKTIVCO GRID ONLY",
AQ215="Coupure ENEO &amp; Baisse de tension","IHS GRID ONLY",
AQ215="Defaut GE &amp; POWER Cabinet","IHS",
AQ215="Sharing","Partners",
AQ215="Sites strategiques &amp; DataCenter","SST &amp; DC",
AQ215="Exclu","Exclu",
AQ215="SAT","SAT",
AQ215="SPARE-ISSUE","SPARE-ISSUE",
AQ215="Fiber CAmtel","TRANS_FO_CAMTEL",
AQ215="Fiber AOF","Fiber AOF",
AQ215="Projet OCM (HUAWEI)","TRAVAUX-HUAWEI",
AQ215="Projet OCM (NOKIA)","TRAVAUX-NOKIA",
AQ215="ACCESS-ISSUE","ACCESS-ISSUE",
AQ215="Projet OCM (ZTE, NOKIA, autres projets)","TRAVAUX OCM",
AQ215="No root CAuse","No root cause",
AQ215="ODU HS","PDH",
AQ215="IP &amp; VLAN","PDH",
AQ215="Warehouse HUAWEI","SPARE-ISSUE",
AQ215="SPARE-HS","SPARE-ISSUE",
AQ215="Power Telco","BSS",AQ215="no impacts","no impacts"
),"")</f>
        <v>No root cause</v>
      </c>
      <c r="AP215" s="48" t="str" cm="1">
        <f t="array" ref="AP215">IFERROR(_xlfn.IFS(
AQ215="MPR ISSUE","TX ISSUE",
AQ215="BSS Hardware Issue","RAN ISSUE",
AQ215="Sites strategiques, MLL, Pylone, etc.","ENVTECH",
AQ215="AKTIVCO DEFAUT GE &amp; POWER Cabinet","POWER ISSUE",
AQ215="AKTIVCO Coupure ENEO &amp; Baisse de tension","POWER ISSUE",
AQ215="Coupure ENEO &amp; Baisse de tension","POWER ISSUE",
AQ215="Defaut GE &amp; POWER Cabinet","POWER ISSUE",
AQ215="Sharing","POWER ISSUE",
AQ215="Sites strategiques &amp; DataCenter","POWER ISSUE",
AQ215="Exclu","Exclu",
AQ215="SAT","TX ISSUE",
AQ215="SPARE-ISSUE","SPARE-ISSUE",
AQ215="Fiber CAmtel","TX ISSUE",
AQ215="Fiber AOF","TX ISSUE",
AQ215="Projet OCM (HUAWEI)","TRAVAUX-HUAWEI",
AQ215="Projet OCM (NOKIA)","TRAVAUX -NOKIA",
AQ215="ACCESS-ISSUE","ACCESS-ISSUE",
AQ215="Projet OCM (ZTE, NOKIA, autres projets)","TRAVAUX OCM",
AQ215="No root CAuse","No root cause",
AQ215="ODU HS","TX ISSUE",
AQ215="IP &amp; VLAN","TX ISSUE",
AQ215="Warehouse HUAWEI","SPARE-ISSUE",
AQ215="SPARE-HS","SPARE-ISSUE",
AQ215="Power Telco","RAN ISSUE",AQ215="no impacts","no impacts"
),"")</f>
        <v>No root cause</v>
      </c>
      <c r="AQ215" s="67" t="s">
        <v>5344</v>
      </c>
      <c r="AR215" s="48" t="str" cm="1">
        <f t="array" ref="AR215">IFERROR(_xlfn.IFS(
AQ215="MPR ISSUE","ACTIVE",
AQ215="BSS Hardware Issue","ACTIVE",
AQ215="Sites strategiques, MLL, Pylone, etc.","PASSIVE",
AQ215="AKTIVCO DEFAUT GE &amp; POWER Cabinet","PASSIVE",
AQ215="AKTIVCO Coupure ENEO &amp; Baisse de tension","PASSIVE",
AQ215="Coupure ENEO &amp; Baisse de tension","PASSIVE",
AQ215="Defaut GE &amp; POWER Cabinet","PASSIVE",
AQ215="Sharing","PASSIVE",
AQ215="Sites strategiques &amp; DataCenter","PASSIVE",
AQ215="Exclu","Exclu",
AQ215="SAT","ACTIVE",
AQ215="SPARE-ISSUE","SPARE-ISSUE",
AQ215="Fiber CAmtel","ACTIVE",
AQ215="Fiber AOF","ACTIVE",
AQ215="Projet OCM (HUAWEI)","PLANNED WORKS",
AQ215="Projet OCM (NOKIA)","PLANNED WORKS",
AQ215="ACCESS-ISSUE","ACCESS-ISSUE",
AQ215="Projet OCM (ZTE, NOKIA, autres projets)","PLANNED WORKS",
AQ215="No root CAuse","No root cause",
AQ215="ODU HS","ACTIVE",
AQ215="IP &amp; VLAN","ACTIVE",
AQ215="Warehouse HUAWEI","SPARE-ISSUE",
AQ215="SPARE-HS","SPARE-ISSUE",
AQ215="Power Telco","ACTIVE", AQ215="no impacts","no impacts"
),"")</f>
        <v>No root cause</v>
      </c>
      <c r="AS215" s="92" t="s">
        <v>5537</v>
      </c>
      <c r="AT215" s="98" t="s">
        <v>5433</v>
      </c>
      <c r="AV215" s="17" t="s">
        <v>5537</v>
      </c>
      <c r="AW215" s="7" t="s">
        <v>5537</v>
      </c>
      <c r="AX215" s="6" t="s">
        <v>5537</v>
      </c>
      <c r="AY215" s="7"/>
      <c r="AZ215" s="3" t="s">
        <v>5537</v>
      </c>
      <c r="BA215" s="18" t="s">
        <v>5537</v>
      </c>
      <c r="BB215" s="18" t="s">
        <v>5537</v>
      </c>
      <c r="BC215" s="18" t="s">
        <v>5537</v>
      </c>
      <c r="BD215" s="18" t="s">
        <v>5537</v>
      </c>
      <c r="BE215" s="18" t="s">
        <v>5537</v>
      </c>
      <c r="BF215" s="18" t="s">
        <v>5537</v>
      </c>
      <c r="BG215" s="18" t="s">
        <v>5537</v>
      </c>
      <c r="BH215" s="18" t="s">
        <v>5537</v>
      </c>
      <c r="BI215" s="18" t="s">
        <v>5537</v>
      </c>
      <c r="BJ215" s="18" t="s">
        <v>5537</v>
      </c>
      <c r="BK215" s="18" t="s">
        <v>5537</v>
      </c>
      <c r="BL215" s="9" t="s">
        <v>5537</v>
      </c>
      <c r="BM215" s="14" t="s">
        <v>5537</v>
      </c>
      <c r="BN215" s="14" t="s">
        <v>5537</v>
      </c>
      <c r="BO215" s="14" t="str">
        <f>_xlfn.XLOOKUP(B215,'[4]cell downs 18042026 17h'!$B:$B,'[4]cell downs 18042026 17h'!$B:$B,"")</f>
        <v/>
      </c>
      <c r="BP215" s="14" t="str">
        <f>_xlfn.XLOOKUP(B215,'[5]Cells Huawei 19042026 15h'!$B:$B,'[5]Cells Huawei 19042026 15h'!$B:$B,"")</f>
        <v/>
      </c>
      <c r="BQ215" s="9" t="str">
        <f>_xlfn.XLOOKUP(B215,'[6]cells down 19042026 9H40'!$B:$B,'[6]cells down 19042026 9H40'!$B:$B,"")</f>
        <v/>
      </c>
      <c r="BR215" s="9" t="s">
        <v>5433</v>
      </c>
      <c r="BS215" s="9" t="s">
        <v>5537</v>
      </c>
      <c r="BT215" s="108"/>
    </row>
    <row r="216" spans="1:72" s="9" customFormat="1" x14ac:dyDescent="0.35">
      <c r="A216" s="1" t="s">
        <v>81</v>
      </c>
      <c r="B216" s="8" t="s">
        <v>82</v>
      </c>
      <c r="C216" s="3" t="str">
        <f>_xlfn.XLOOKUP(B216,'[1]daily break down'!$D:$D,'[1]daily break down'!$E:$E,"")</f>
        <v>Maroua</v>
      </c>
      <c r="D216" s="1" t="s">
        <v>11</v>
      </c>
      <c r="E216" s="1" t="s">
        <v>83</v>
      </c>
      <c r="F216" s="3" t="s">
        <v>55</v>
      </c>
      <c r="G216" s="1" t="s">
        <v>84</v>
      </c>
      <c r="H216" s="32" t="str">
        <f>_xlfn.XLOOKUP(B216,[2]CALCULATION!$B:$B,[2]CALCULATION!$H:$H,"")</f>
        <v>Huawei</v>
      </c>
      <c r="I216" s="28">
        <v>1.2240214249228811</v>
      </c>
      <c r="J216" s="28">
        <v>1.2007466477186794</v>
      </c>
      <c r="K216" s="28">
        <v>0.23260509141547739</v>
      </c>
      <c r="L216" s="28">
        <v>0.54050988348700024</v>
      </c>
      <c r="M216" s="28">
        <v>0.75802649864596072</v>
      </c>
      <c r="N216" s="28">
        <v>0.55756021835843084</v>
      </c>
      <c r="O216" s="28">
        <v>0.76708671843119791</v>
      </c>
      <c r="P216" s="28">
        <v>0.34325391729660165</v>
      </c>
      <c r="Q216" s="28">
        <v>8.0703729386216491E-2</v>
      </c>
      <c r="R216" s="28">
        <v>1.782170200865786</v>
      </c>
      <c r="S216" s="93">
        <v>1.3051531961887151</v>
      </c>
      <c r="T216" s="93">
        <f>_xlfn.XLOOKUP(B216,'[3]Nur des jours'!$B:$B,'[3]Nur des jours'!$U:$U,"")</f>
        <v>1.0402131077837991</v>
      </c>
      <c r="U216" s="93">
        <v>0.15596775988562725</v>
      </c>
      <c r="V216" s="93">
        <v>0.65615253129699558</v>
      </c>
      <c r="W216" s="93">
        <v>1.0402131077837991</v>
      </c>
      <c r="X216" s="93">
        <v>9.0780548635545175E-2</v>
      </c>
      <c r="Y216" s="93">
        <v>1.7669747141393648</v>
      </c>
      <c r="Z216" s="93">
        <v>0.61941226996315979</v>
      </c>
      <c r="AA216" s="93">
        <v>1.8390641006982791</v>
      </c>
      <c r="AB216" s="93">
        <v>2.1537997277653647</v>
      </c>
      <c r="AC216" s="93">
        <f>_xlfn.XLOOKUP(B216,'[3]Nur des jours'!$B:$B,'[3]Nur des jours'!$N:$N,"")</f>
        <v>1.0775954319370609</v>
      </c>
      <c r="AD216" s="93">
        <v>1.0775954319370609</v>
      </c>
      <c r="AE216" s="93">
        <v>0.16060488024815012</v>
      </c>
      <c r="AF216" s="93">
        <v>0.31942625266456071</v>
      </c>
      <c r="AG216" s="93"/>
      <c r="AH216" s="93">
        <v>1.8198913915070785</v>
      </c>
      <c r="AI216" s="93">
        <v>2.4111093126146539</v>
      </c>
      <c r="AJ216" s="93">
        <v>3.0449281903771022</v>
      </c>
      <c r="AK216" s="93">
        <v>0.86937226807801848</v>
      </c>
      <c r="AL216" s="93">
        <v>1.8198913915070785</v>
      </c>
      <c r="AM216" s="49" t="s">
        <v>5559</v>
      </c>
      <c r="AN216" s="49"/>
      <c r="AO216" s="48" t="str" cm="1">
        <f t="array" ref="AO216">IFERROR(_xlfn.IFS(
AQ216="MPR ISSUE","PDH",
AQ216="BSS Hardware Issue","BSS",
AQ216="Sites strategiques, MLL, Pylone, etc.","ENVTECH",
AQ216="AKTIVCO DEFAUT GE &amp; POWER Cabinet","AKTIVCO",
AQ216="AKTIVCO Coupure ENEO &amp; Baisse de tension","AKTIVCO GRID ONLY",
AQ216="Coupure ENEO &amp; Baisse de tension","IHS GRID ONLY",
AQ216="Defaut GE &amp; POWER Cabinet","IHS",
AQ216="Sharing","Partners",
AQ216="Sites strategiques &amp; DataCenter","SST &amp; DC",
AQ216="Exclu","Exclu",
AQ216="SAT","SAT",
AQ216="SPARE-ISSUE","SPARE-ISSUE",
AQ216="Fiber CAmtel","TRANS_FO_CAMTEL",
AQ216="Fiber AOF","Fiber AOF",
AQ216="Projet OCM (HUAWEI)","TRAVAUX-HUAWEI",
AQ216="Projet OCM (NOKIA)","TRAVAUX-NOKIA",
AQ216="ACCESS-ISSUE","ACCESS-ISSUE",
AQ216="Projet OCM (ZTE, NOKIA, autres projets)","TRAVAUX OCM",
AQ216="No root CAuse","No root cause",
AQ216="ODU HS","PDH",
AQ216="IP &amp; VLAN","PDH",
AQ216="Warehouse HUAWEI","SPARE-ISSUE",
AQ216="SPARE-HS","SPARE-ISSUE",
AQ216="Power Telco","BSS",AQ216="no impacts","no impacts"
),"")</f>
        <v>No root cause</v>
      </c>
      <c r="AP216" s="48" t="str" cm="1">
        <f t="array" ref="AP216">IFERROR(_xlfn.IFS(
AQ216="MPR ISSUE","TX ISSUE",
AQ216="BSS Hardware Issue","RAN ISSUE",
AQ216="Sites strategiques, MLL, Pylone, etc.","ENVTECH",
AQ216="AKTIVCO DEFAUT GE &amp; POWER Cabinet","POWER ISSUE",
AQ216="AKTIVCO Coupure ENEO &amp; Baisse de tension","POWER ISSUE",
AQ216="Coupure ENEO &amp; Baisse de tension","POWER ISSUE",
AQ216="Defaut GE &amp; POWER Cabinet","POWER ISSUE",
AQ216="Sharing","POWER ISSUE",
AQ216="Sites strategiques &amp; DataCenter","POWER ISSUE",
AQ216="Exclu","Exclu",
AQ216="SAT","TX ISSUE",
AQ216="SPARE-ISSUE","SPARE-ISSUE",
AQ216="Fiber CAmtel","TX ISSUE",
AQ216="Fiber AOF","TX ISSUE",
AQ216="Projet OCM (HUAWEI)","TRAVAUX-HUAWEI",
AQ216="Projet OCM (NOKIA)","TRAVAUX -NOKIA",
AQ216="ACCESS-ISSUE","ACCESS-ISSUE",
AQ216="Projet OCM (ZTE, NOKIA, autres projets)","TRAVAUX OCM",
AQ216="No root CAuse","No root cause",
AQ216="ODU HS","TX ISSUE",
AQ216="IP &amp; VLAN","TX ISSUE",
AQ216="Warehouse HUAWEI","SPARE-ISSUE",
AQ216="SPARE-HS","SPARE-ISSUE",
AQ216="Power Telco","RAN ISSUE",AQ216="no impacts","no impacts"
),"")</f>
        <v>No root cause</v>
      </c>
      <c r="AQ216" s="127" t="s">
        <v>5344</v>
      </c>
      <c r="AR216" s="48" t="str" cm="1">
        <f t="array" ref="AR216">IFERROR(_xlfn.IFS(
AQ216="MPR ISSUE","ACTIVE",
AQ216="BSS Hardware Issue","ACTIVE",
AQ216="Sites strategiques, MLL, Pylone, etc.","PASSIVE",
AQ216="AKTIVCO DEFAUT GE &amp; POWER Cabinet","PASSIVE",
AQ216="AKTIVCO Coupure ENEO &amp; Baisse de tension","PASSIVE",
AQ216="Coupure ENEO &amp; Baisse de tension","PASSIVE",
AQ216="Defaut GE &amp; POWER Cabinet","PASSIVE",
AQ216="Sharing","PASSIVE",
AQ216="Sites strategiques &amp; DataCenter","PASSIVE",
AQ216="Exclu","Exclu",
AQ216="SAT","ACTIVE",
AQ216="SPARE-ISSUE","SPARE-ISSUE",
AQ216="Fiber CAmtel","ACTIVE",
AQ216="Fiber AOF","ACTIVE",
AQ216="Projet OCM (HUAWEI)","PLANNED WORKS",
AQ216="Projet OCM (NOKIA)","PLANNED WORKS",
AQ216="ACCESS-ISSUE","ACCESS-ISSUE",
AQ216="Projet OCM (ZTE, NOKIA, autres projets)","PLANNED WORKS",
AQ216="No root CAuse","No root cause",
AQ216="ODU HS","ACTIVE",
AQ216="IP &amp; VLAN","ACTIVE",
AQ216="Warehouse HUAWEI","SPARE-ISSUE",
AQ216="SPARE-HS","SPARE-ISSUE",
AQ216="Power Telco","ACTIVE", AQ216="no impacts","no impacts"
),"")</f>
        <v>No root cause</v>
      </c>
      <c r="AS216" s="92" t="s">
        <v>5537</v>
      </c>
      <c r="AT216" s="98" t="s">
        <v>82</v>
      </c>
      <c r="AV216" s="17" t="s">
        <v>5537</v>
      </c>
      <c r="AW216" s="7" t="s">
        <v>5537</v>
      </c>
      <c r="AX216" s="6" t="s">
        <v>5537</v>
      </c>
      <c r="AY216" s="7"/>
      <c r="AZ216" s="3" t="s">
        <v>5537</v>
      </c>
      <c r="BA216" s="18" t="s">
        <v>5537</v>
      </c>
      <c r="BB216" s="18" t="s">
        <v>5537</v>
      </c>
      <c r="BC216" s="18" t="s">
        <v>5537</v>
      </c>
      <c r="BD216" s="18" t="s">
        <v>5537</v>
      </c>
      <c r="BE216" s="18" t="s">
        <v>5537</v>
      </c>
      <c r="BF216" s="18" t="s">
        <v>5537</v>
      </c>
      <c r="BG216" s="18" t="s">
        <v>5537</v>
      </c>
      <c r="BH216" s="18" t="s">
        <v>5537</v>
      </c>
      <c r="BI216" s="18" t="s">
        <v>5537</v>
      </c>
      <c r="BJ216" s="18" t="s">
        <v>5537</v>
      </c>
      <c r="BK216" s="18" t="s">
        <v>5537</v>
      </c>
      <c r="BL216" s="9" t="s">
        <v>5537</v>
      </c>
      <c r="BM216" s="14" t="s">
        <v>5537</v>
      </c>
      <c r="BN216" s="14" t="s">
        <v>5537</v>
      </c>
      <c r="BO216" s="14" t="str">
        <f>_xlfn.XLOOKUP(B216,'[4]cell downs 18042026 17h'!$B:$B,'[4]cell downs 18042026 17h'!$B:$B,"")</f>
        <v/>
      </c>
      <c r="BP216" s="14" t="str">
        <f>_xlfn.XLOOKUP(B216,'[5]Cells Huawei 19042026 15h'!$B:$B,'[5]Cells Huawei 19042026 15h'!$B:$B,"")</f>
        <v/>
      </c>
      <c r="BQ216" s="9" t="str">
        <f>_xlfn.XLOOKUP(B216,'[6]cells down 19042026 9H40'!$B:$B,'[6]cells down 19042026 9H40'!$B:$B,"")</f>
        <v/>
      </c>
      <c r="BR216" s="9" t="s">
        <v>82</v>
      </c>
      <c r="BS216" s="9" t="s">
        <v>5537</v>
      </c>
      <c r="BT216" s="108"/>
    </row>
    <row r="217" spans="1:72" s="9" customFormat="1" ht="14" customHeight="1" x14ac:dyDescent="0.35">
      <c r="A217" s="1" t="s">
        <v>39</v>
      </c>
      <c r="B217" s="1" t="s">
        <v>40</v>
      </c>
      <c r="C217" s="3" t="str">
        <f>_xlfn.XLOOKUP(B217,'[1]daily break down'!$D:$D,'[1]daily break down'!$E:$E,"")</f>
        <v>Douala</v>
      </c>
      <c r="D217" s="1" t="s">
        <v>21</v>
      </c>
      <c r="E217" s="1" t="s">
        <v>30</v>
      </c>
      <c r="F217" s="3" t="s">
        <v>31</v>
      </c>
      <c r="G217" s="1" t="s">
        <v>32</v>
      </c>
      <c r="H217" s="34" t="str">
        <f>_xlfn.XLOOKUP(B217,[2]CALCULATION!$B:$B,[2]CALCULATION!$H:$H,"")</f>
        <v>ZTE</v>
      </c>
      <c r="I217" s="28">
        <v>12.115404371163676</v>
      </c>
      <c r="J217" s="28">
        <v>16.309786749535569</v>
      </c>
      <c r="K217" s="28">
        <v>19.51876321579303</v>
      </c>
      <c r="L217" s="28">
        <v>8.0257852428281592E-4</v>
      </c>
      <c r="M217" s="28">
        <v>4.0680386835714657</v>
      </c>
      <c r="N217" s="28">
        <v>0</v>
      </c>
      <c r="O217" s="28">
        <v>0.77509466859570908</v>
      </c>
      <c r="P217" s="28">
        <v>1.4386309223161071</v>
      </c>
      <c r="Q217" s="28">
        <v>1.985525763840734</v>
      </c>
      <c r="R217" s="28">
        <v>3.9221655780134856</v>
      </c>
      <c r="S217" s="93">
        <v>29.469541966652706</v>
      </c>
      <c r="T217" s="93">
        <f>_xlfn.XLOOKUP(B217,'[3]Nur des jours'!$B:$B,'[3]Nur des jours'!$U:$U,"")</f>
        <v>29.359392522964448</v>
      </c>
      <c r="U217" s="93">
        <v>1.4413953594553019</v>
      </c>
      <c r="V217" s="93">
        <v>14.409102453250691</v>
      </c>
      <c r="W217" s="93">
        <v>29.359392522964448</v>
      </c>
      <c r="X217" s="93">
        <v>45.25795587173581</v>
      </c>
      <c r="Y217" s="93">
        <v>22.798402262344013</v>
      </c>
      <c r="Z217" s="93">
        <v>0</v>
      </c>
      <c r="AA217" s="93">
        <v>8.1174753804578934</v>
      </c>
      <c r="AB217" s="93">
        <v>3.7434580932731794</v>
      </c>
      <c r="AC217" s="93">
        <f>_xlfn.XLOOKUP(B217,'[3]Nur des jours'!$B:$B,'[3]Nur des jours'!$N:$N,"")</f>
        <v>10.070434291291059</v>
      </c>
      <c r="AD217" s="93">
        <v>10.070434291291059</v>
      </c>
      <c r="AE217" s="93">
        <v>15.832288197743935</v>
      </c>
      <c r="AF217" s="93">
        <v>1.936336617841355</v>
      </c>
      <c r="AG217" s="93"/>
      <c r="AH217" s="93">
        <v>1.8086374570888026</v>
      </c>
      <c r="AI217" s="93">
        <v>0.4767264566822137</v>
      </c>
      <c r="AJ217" s="93">
        <v>0.45114769593792903</v>
      </c>
      <c r="AK217" s="93">
        <v>3.0472489805567062</v>
      </c>
      <c r="AL217" s="93">
        <v>1.8086374570888026</v>
      </c>
      <c r="AM217" s="49" t="s">
        <v>5559</v>
      </c>
      <c r="AN217" s="49"/>
      <c r="AO217" s="48" t="str" cm="1">
        <f t="array" ref="AO217">IFERROR(_xlfn.IFS(
AQ217="MPR ISSUE","PDH",
AQ217="BSS Hardware Issue","BSS",
AQ217="Sites strategiques, MLL, Pylone, etc.","ENVTECH",
AQ217="AKTIVCO DEFAUT GE &amp; POWER Cabinet","AKTIVCO",
AQ217="AKTIVCO Coupure ENEO &amp; Baisse de tension","AKTIVCO GRID ONLY",
AQ217="Coupure ENEO &amp; Baisse de tension","IHS GRID ONLY",
AQ217="Defaut GE &amp; POWER Cabinet","IHS",
AQ217="Sharing","Partners",
AQ217="Sites strategiques &amp; DataCenter","SST &amp; DC",
AQ217="Exclu","Exclu",
AQ217="SAT","SAT",
AQ217="SPARE-ISSUE","SPARE-ISSUE",
AQ217="Fiber CAmtel","TRANS_FO_CAMTEL",
AQ217="Fiber AOF","Fiber AOF",
AQ217="Projet OCM (HUAWEI)","TRAVAUX-HUAWEI",
AQ217="Projet OCM (NOKIA)","TRAVAUX-NOKIA",
AQ217="ACCESS-ISSUE","ACCESS-ISSUE",
AQ217="Projet OCM (ZTE, NOKIA, autres projets)","TRAVAUX OCM",
AQ217="No root CAuse","No root cause",
AQ217="ODU HS","PDH",
AQ217="IP &amp; VLAN","PDH",
AQ217="Warehouse HUAWEI","SPARE-ISSUE",
AQ217="SPARE-HS","SPARE-ISSUE",
AQ217="Power Telco","BSS",AQ217="no impacts","no impacts"
),"")</f>
        <v>AKTIVCO GRID ONLY</v>
      </c>
      <c r="AP217" s="48" t="str" cm="1">
        <f t="array" ref="AP217">IFERROR(_xlfn.IFS(
AQ217="MPR ISSUE","TX ISSUE",
AQ217="BSS Hardware Issue","RAN ISSUE",
AQ217="Sites strategiques, MLL, Pylone, etc.","ENVTECH",
AQ217="AKTIVCO DEFAUT GE &amp; POWER Cabinet","POWER ISSUE",
AQ217="AKTIVCO Coupure ENEO &amp; Baisse de tension","POWER ISSUE",
AQ217="Coupure ENEO &amp; Baisse de tension","POWER ISSUE",
AQ217="Defaut GE &amp; POWER Cabinet","POWER ISSUE",
AQ217="Sharing","POWER ISSUE",
AQ217="Sites strategiques &amp; DataCenter","POWER ISSUE",
AQ217="Exclu","Exclu",
AQ217="SAT","TX ISSUE",
AQ217="SPARE-ISSUE","SPARE-ISSUE",
AQ217="Fiber CAmtel","TX ISSUE",
AQ217="Fiber AOF","TX ISSUE",
AQ217="Projet OCM (HUAWEI)","TRAVAUX-HUAWEI",
AQ217="Projet OCM (NOKIA)","TRAVAUX -NOKIA",
AQ217="ACCESS-ISSUE","ACCESS-ISSUE",
AQ217="Projet OCM (ZTE, NOKIA, autres projets)","TRAVAUX OCM",
AQ217="No root CAuse","No root cause",
AQ217="ODU HS","TX ISSUE",
AQ217="IP &amp; VLAN","TX ISSUE",
AQ217="Warehouse HUAWEI","SPARE-ISSUE",
AQ217="SPARE-HS","SPARE-ISSUE",
AQ217="Power Telco","RAN ISSUE",AQ217="no impacts","no impacts"
),"")</f>
        <v>POWER ISSUE</v>
      </c>
      <c r="AQ217" s="67" t="s">
        <v>5327</v>
      </c>
      <c r="AR217" s="48" t="str" cm="1">
        <f t="array" ref="AR217">IFERROR(_xlfn.IFS(
AQ217="MPR ISSUE","ACTIVE",
AQ217="BSS Hardware Issue","ACTIVE",
AQ217="Sites strategiques, MLL, Pylone, etc.","PASSIVE",
AQ217="AKTIVCO DEFAUT GE &amp; POWER Cabinet","PASSIVE",
AQ217="AKTIVCO Coupure ENEO &amp; Baisse de tension","PASSIVE",
AQ217="Coupure ENEO &amp; Baisse de tension","PASSIVE",
AQ217="Defaut GE &amp; POWER Cabinet","PASSIVE",
AQ217="Sharing","PASSIVE",
AQ217="Sites strategiques &amp; DataCenter","PASSIVE",
AQ217="Exclu","Exclu",
AQ217="SAT","ACTIVE",
AQ217="SPARE-ISSUE","SPARE-ISSUE",
AQ217="Fiber CAmtel","ACTIVE",
AQ217="Fiber AOF","ACTIVE",
AQ217="Projet OCM (HUAWEI)","PLANNED WORKS",
AQ217="Projet OCM (NOKIA)","PLANNED WORKS",
AQ217="ACCESS-ISSUE","ACCESS-ISSUE",
AQ217="Projet OCM (ZTE, NOKIA, autres projets)","PLANNED WORKS",
AQ217="No root CAuse","No root cause",
AQ217="ODU HS","ACTIVE",
AQ217="IP &amp; VLAN","ACTIVE",
AQ217="Warehouse HUAWEI","SPARE-ISSUE",
AQ217="SPARE-HS","SPARE-ISSUE",
AQ217="Power Telco","ACTIVE", AQ217="no impacts","no impacts"
),"")</f>
        <v>PASSIVE</v>
      </c>
      <c r="AS217" s="92" t="s">
        <v>5737</v>
      </c>
      <c r="AT217" s="98" t="s">
        <v>40</v>
      </c>
      <c r="AV217" s="17" t="s">
        <v>5537</v>
      </c>
      <c r="AW217" s="7" t="s">
        <v>5537</v>
      </c>
      <c r="AX217" s="6" t="s">
        <v>5537</v>
      </c>
      <c r="AY217" s="7"/>
      <c r="AZ217" s="3" t="s">
        <v>5537</v>
      </c>
      <c r="BA217" s="18" t="s">
        <v>5537</v>
      </c>
      <c r="BB217" s="18" t="s">
        <v>5537</v>
      </c>
      <c r="BC217" s="18" t="s">
        <v>5537</v>
      </c>
      <c r="BD217" s="18" t="s">
        <v>5537</v>
      </c>
      <c r="BE217" s="18" t="s">
        <v>5537</v>
      </c>
      <c r="BF217" s="18" t="s">
        <v>5537</v>
      </c>
      <c r="BG217" s="18" t="s">
        <v>5537</v>
      </c>
      <c r="BH217" s="18" t="s">
        <v>5537</v>
      </c>
      <c r="BI217" s="18" t="s">
        <v>5537</v>
      </c>
      <c r="BJ217" s="18" t="s">
        <v>5537</v>
      </c>
      <c r="BK217" s="18" t="s">
        <v>5537</v>
      </c>
      <c r="BL217" s="9" t="s">
        <v>5737</v>
      </c>
      <c r="BM217" s="14" t="s">
        <v>5537</v>
      </c>
      <c r="BN217" s="14" t="s">
        <v>5537</v>
      </c>
      <c r="BO217" s="14" t="str">
        <f>_xlfn.XLOOKUP(B217,'[4]cell downs 18042026 17h'!$B:$B,'[4]cell downs 18042026 17h'!$B:$B,"")</f>
        <v/>
      </c>
      <c r="BP217" s="14" t="str">
        <f>_xlfn.XLOOKUP(B217,'[5]Cells Huawei 19042026 15h'!$B:$B,'[5]Cells Huawei 19042026 15h'!$B:$B,"")</f>
        <v/>
      </c>
      <c r="BQ217" s="9" t="str">
        <f>_xlfn.XLOOKUP(B217,'[6]cells down 19042026 9H40'!$B:$B,'[6]cells down 19042026 9H40'!$B:$B,"")</f>
        <v/>
      </c>
      <c r="BR217" s="9" t="s">
        <v>5537</v>
      </c>
      <c r="BS217" s="9" t="s">
        <v>66</v>
      </c>
      <c r="BT217" s="108"/>
    </row>
    <row r="218" spans="1:72" s="9" customFormat="1" x14ac:dyDescent="0.35">
      <c r="A218" s="1" t="s">
        <v>799</v>
      </c>
      <c r="B218" s="8" t="s">
        <v>800</v>
      </c>
      <c r="C218" s="3" t="str">
        <f>_xlfn.XLOOKUP(B218,'[1]daily break down'!$D:$D,'[1]daily break down'!$E:$E,"")</f>
        <v>CENTRE</v>
      </c>
      <c r="D218" s="1" t="s">
        <v>11</v>
      </c>
      <c r="E218" s="1" t="s">
        <v>12</v>
      </c>
      <c r="F218" s="3" t="s">
        <v>226</v>
      </c>
      <c r="G218" s="1" t="s">
        <v>799</v>
      </c>
      <c r="H218" s="33" t="str">
        <f>_xlfn.XLOOKUP(B218,[2]CALCULATION!$B:$B,[2]CALCULATION!$H:$H,"")</f>
        <v>NOKIA</v>
      </c>
      <c r="I218" s="28">
        <v>0.69790444963801945</v>
      </c>
      <c r="J218" s="28">
        <v>0.92289396261196832</v>
      </c>
      <c r="K218" s="28">
        <v>0.96104319513287872</v>
      </c>
      <c r="L218" s="28">
        <v>0.75988134679097008</v>
      </c>
      <c r="M218" s="28">
        <v>0.54238256671032703</v>
      </c>
      <c r="N218" s="28">
        <v>0.60979916275008361</v>
      </c>
      <c r="O218" s="28">
        <v>0.76715805874446752</v>
      </c>
      <c r="P218" s="28">
        <v>0.69899238941538033</v>
      </c>
      <c r="Q218" s="28">
        <v>0.86728418841832788</v>
      </c>
      <c r="R218" s="28">
        <v>0.88497658610918506</v>
      </c>
      <c r="S218" s="93">
        <v>0.84046023062896469</v>
      </c>
      <c r="T218" s="93">
        <f>_xlfn.XLOOKUP(B218,'[3]Nur des jours'!$B:$B,'[3]Nur des jours'!$U:$U,"")</f>
        <v>2.9975416128047305</v>
      </c>
      <c r="U218" s="93">
        <v>0.77154548801054701</v>
      </c>
      <c r="V218" s="93">
        <v>0.59663687495184503</v>
      </c>
      <c r="W218" s="93">
        <v>2.9975416128047301</v>
      </c>
      <c r="X218" s="93">
        <v>18.490071568602271</v>
      </c>
      <c r="Y218" s="93">
        <v>14.623747620800556</v>
      </c>
      <c r="Z218" s="93">
        <v>1.3122158872024039</v>
      </c>
      <c r="AA218" s="93">
        <v>1.6320523466682642</v>
      </c>
      <c r="AB218" s="93">
        <v>0.95569267163765959</v>
      </c>
      <c r="AC218" s="93">
        <f>_xlfn.XLOOKUP(B218,'[3]Nur des jours'!$B:$B,'[3]Nur des jours'!$N:$N,"")</f>
        <v>1.048756110297832</v>
      </c>
      <c r="AD218" s="93">
        <v>1.048756110297832</v>
      </c>
      <c r="AE218" s="93">
        <v>2.0588814409601839</v>
      </c>
      <c r="AF218" s="93">
        <v>2.0128669389013027</v>
      </c>
      <c r="AG218" s="93"/>
      <c r="AH218" s="93">
        <v>1.7156275236635823</v>
      </c>
      <c r="AI218" s="93">
        <v>0.57926573384650426</v>
      </c>
      <c r="AJ218" s="93">
        <v>4.8640224269068488</v>
      </c>
      <c r="AK218" s="93">
        <v>0</v>
      </c>
      <c r="AL218" s="93">
        <v>1.7156275236635823</v>
      </c>
      <c r="AM218" s="49" t="s">
        <v>5559</v>
      </c>
      <c r="AN218" s="49"/>
      <c r="AO218" s="48" t="str" cm="1">
        <f t="array" ref="AO218">IFERROR(_xlfn.IFS(
AQ218="MPR ISSUE","PDH",
AQ218="BSS Hardware Issue","BSS",
AQ218="Sites strategiques, MLL, Pylone, etc.","ENVTECH",
AQ218="AKTIVCO DEFAUT GE &amp; POWER Cabinet","AKTIVCO",
AQ218="AKTIVCO Coupure ENEO &amp; Baisse de tension","AKTIVCO GRID ONLY",
AQ218="Coupure ENEO &amp; Baisse de tension","IHS GRID ONLY",
AQ218="Defaut GE &amp; POWER Cabinet","IHS",
AQ218="Sharing","Partners",
AQ218="Sites strategiques &amp; DataCenter","SST &amp; DC",
AQ218="Exclu","Exclu",
AQ218="SAT","SAT",
AQ218="SPARE-ISSUE","SPARE-ISSUE",
AQ218="Fiber CAmtel","TRANS_FO_CAMTEL",
AQ218="Fiber AOF","Fiber AOF",
AQ218="Projet OCM (HUAWEI)","TRAVAUX-HUAWEI",
AQ218="Projet OCM (NOKIA)","TRAVAUX-NOKIA",
AQ218="ACCESS-ISSUE","ACCESS-ISSUE",
AQ218="Projet OCM (ZTE, NOKIA, autres projets)","TRAVAUX OCM",
AQ218="No root CAuse","No root cause",
AQ218="ODU HS","PDH",
AQ218="IP &amp; VLAN","PDH",
AQ218="Warehouse HUAWEI","SPARE-ISSUE",
AQ218="SPARE-HS","SPARE-ISSUE",
AQ218="Power Telco","BSS",AQ218="no impacts","no impacts"
),"")</f>
        <v>No root cause</v>
      </c>
      <c r="AP218" s="48" t="str" cm="1">
        <f t="array" ref="AP218">IFERROR(_xlfn.IFS(
AQ218="MPR ISSUE","TX ISSUE",
AQ218="BSS Hardware Issue","RAN ISSUE",
AQ218="Sites strategiques, MLL, Pylone, etc.","ENVTECH",
AQ218="AKTIVCO DEFAUT GE &amp; POWER Cabinet","POWER ISSUE",
AQ218="AKTIVCO Coupure ENEO &amp; Baisse de tension","POWER ISSUE",
AQ218="Coupure ENEO &amp; Baisse de tension","POWER ISSUE",
AQ218="Defaut GE &amp; POWER Cabinet","POWER ISSUE",
AQ218="Sharing","POWER ISSUE",
AQ218="Sites strategiques &amp; DataCenter","POWER ISSUE",
AQ218="Exclu","Exclu",
AQ218="SAT","TX ISSUE",
AQ218="SPARE-ISSUE","SPARE-ISSUE",
AQ218="Fiber CAmtel","TX ISSUE",
AQ218="Fiber AOF","TX ISSUE",
AQ218="Projet OCM (HUAWEI)","TRAVAUX-HUAWEI",
AQ218="Projet OCM (NOKIA)","TRAVAUX -NOKIA",
AQ218="ACCESS-ISSUE","ACCESS-ISSUE",
AQ218="Projet OCM (ZTE, NOKIA, autres projets)","TRAVAUX OCM",
AQ218="No root CAuse","No root cause",
AQ218="ODU HS","TX ISSUE",
AQ218="IP &amp; VLAN","TX ISSUE",
AQ218="Warehouse HUAWEI","SPARE-ISSUE",
AQ218="SPARE-HS","SPARE-ISSUE",
AQ218="Power Telco","RAN ISSUE",AQ218="no impacts","no impacts"
),"")</f>
        <v>No root cause</v>
      </c>
      <c r="AQ218" s="67" t="s">
        <v>5344</v>
      </c>
      <c r="AR218" s="48" t="str" cm="1">
        <f t="array" ref="AR218">IFERROR(_xlfn.IFS(
AQ218="MPR ISSUE","ACTIVE",
AQ218="BSS Hardware Issue","ACTIVE",
AQ218="Sites strategiques, MLL, Pylone, etc.","PASSIVE",
AQ218="AKTIVCO DEFAUT GE &amp; POWER Cabinet","PASSIVE",
AQ218="AKTIVCO Coupure ENEO &amp; Baisse de tension","PASSIVE",
AQ218="Coupure ENEO &amp; Baisse de tension","PASSIVE",
AQ218="Defaut GE &amp; POWER Cabinet","PASSIVE",
AQ218="Sharing","PASSIVE",
AQ218="Sites strategiques &amp; DataCenter","PASSIVE",
AQ218="Exclu","Exclu",
AQ218="SAT","ACTIVE",
AQ218="SPARE-ISSUE","SPARE-ISSUE",
AQ218="Fiber CAmtel","ACTIVE",
AQ218="Fiber AOF","ACTIVE",
AQ218="Projet OCM (HUAWEI)","PLANNED WORKS",
AQ218="Projet OCM (NOKIA)","PLANNED WORKS",
AQ218="ACCESS-ISSUE","ACCESS-ISSUE",
AQ218="Projet OCM (ZTE, NOKIA, autres projets)","PLANNED WORKS",
AQ218="No root CAuse","No root cause",
AQ218="ODU HS","ACTIVE",
AQ218="IP &amp; VLAN","ACTIVE",
AQ218="Warehouse HUAWEI","SPARE-ISSUE",
AQ218="SPARE-HS","SPARE-ISSUE",
AQ218="Power Telco","ACTIVE", AQ218="no impacts","no impacts"
),"")</f>
        <v>No root cause</v>
      </c>
      <c r="AS218" s="92" t="s">
        <v>5736</v>
      </c>
      <c r="AT218" s="98" t="s">
        <v>800</v>
      </c>
      <c r="AV218" s="17" t="s">
        <v>5537</v>
      </c>
      <c r="AW218" s="7" t="s">
        <v>5537</v>
      </c>
      <c r="AX218" s="6" t="s">
        <v>5537</v>
      </c>
      <c r="AY218" s="7"/>
      <c r="AZ218" s="3" t="s">
        <v>5537</v>
      </c>
      <c r="BA218" s="18" t="s">
        <v>5537</v>
      </c>
      <c r="BB218" s="18" t="s">
        <v>5537</v>
      </c>
      <c r="BC218" s="18" t="s">
        <v>5537</v>
      </c>
      <c r="BD218" s="18" t="s">
        <v>5537</v>
      </c>
      <c r="BE218" s="18" t="s">
        <v>5537</v>
      </c>
      <c r="BF218" s="18" t="s">
        <v>5537</v>
      </c>
      <c r="BG218" s="18" t="s">
        <v>5537</v>
      </c>
      <c r="BH218" s="18" t="s">
        <v>5537</v>
      </c>
      <c r="BI218" s="18" t="s">
        <v>5537</v>
      </c>
      <c r="BJ218" s="18" t="s">
        <v>5537</v>
      </c>
      <c r="BK218" s="18" t="s">
        <v>5537</v>
      </c>
      <c r="BL218" s="9" t="s">
        <v>5736</v>
      </c>
      <c r="BM218" s="14" t="s">
        <v>5537</v>
      </c>
      <c r="BN218" s="14" t="s">
        <v>5537</v>
      </c>
      <c r="BO218" s="14" t="str">
        <f>_xlfn.XLOOKUP(B218,'[4]cell downs 18042026 17h'!$B:$B,'[4]cell downs 18042026 17h'!$B:$B,"")</f>
        <v/>
      </c>
      <c r="BP218" s="14" t="str">
        <f>_xlfn.XLOOKUP(B218,'[5]Cells Huawei 19042026 15h'!$B:$B,'[5]Cells Huawei 19042026 15h'!$B:$B,"")</f>
        <v/>
      </c>
      <c r="BQ218" s="9" t="str">
        <f>_xlfn.XLOOKUP(B218,'[6]cells down 19042026 9H40'!$B:$B,'[6]cells down 19042026 9H40'!$B:$B,"")</f>
        <v/>
      </c>
      <c r="BR218" s="9" t="s">
        <v>800</v>
      </c>
      <c r="BS218" s="9" t="s">
        <v>5459</v>
      </c>
      <c r="BT218" s="108"/>
    </row>
    <row r="219" spans="1:72" s="9" customFormat="1" x14ac:dyDescent="0.35">
      <c r="A219" s="1" t="s">
        <v>2870</v>
      </c>
      <c r="B219" s="8" t="s">
        <v>2871</v>
      </c>
      <c r="C219" s="3" t="str">
        <f>_xlfn.XLOOKUP(B219,'[1]daily break down'!$D:$D,'[1]daily break down'!$E:$E,"")</f>
        <v>Douala</v>
      </c>
      <c r="D219" s="1" t="s">
        <v>21</v>
      </c>
      <c r="E219" s="1" t="s">
        <v>36</v>
      </c>
      <c r="F219" s="3" t="s">
        <v>31</v>
      </c>
      <c r="G219" s="1" t="s">
        <v>32</v>
      </c>
      <c r="H219" s="34" t="str">
        <f>_xlfn.XLOOKUP(B219,[2]CALCULATION!$B:$B,[2]CALCULATION!$H:$H,"")</f>
        <v>ZTE</v>
      </c>
      <c r="I219" s="28">
        <v>0</v>
      </c>
      <c r="J219" s="28">
        <v>0</v>
      </c>
      <c r="K219" s="28">
        <v>0</v>
      </c>
      <c r="L219" s="28">
        <v>2.3167766734297483E-2</v>
      </c>
      <c r="M219" s="28">
        <v>7.1643509600980121E-2</v>
      </c>
      <c r="N219" s="28">
        <v>0</v>
      </c>
      <c r="O219" s="28">
        <v>2.4344881903245626E-2</v>
      </c>
      <c r="P219" s="28">
        <v>0</v>
      </c>
      <c r="Q219" s="28">
        <v>0</v>
      </c>
      <c r="R219" s="28">
        <v>0</v>
      </c>
      <c r="S219" s="93">
        <v>0</v>
      </c>
      <c r="T219" s="93">
        <f>_xlfn.XLOOKUP(B219,'[3]Nur des jours'!$B:$B,'[3]Nur des jours'!$U:$U,"")</f>
        <v>0</v>
      </c>
      <c r="U219" s="93">
        <v>0</v>
      </c>
      <c r="V219" s="93">
        <v>0</v>
      </c>
      <c r="W219" s="93">
        <v>0</v>
      </c>
      <c r="X219" s="93">
        <v>0</v>
      </c>
      <c r="Y219" s="93">
        <v>0</v>
      </c>
      <c r="Z219" s="93">
        <v>0</v>
      </c>
      <c r="AA219" s="93">
        <v>0</v>
      </c>
      <c r="AB219" s="93">
        <v>0</v>
      </c>
      <c r="AC219" s="93">
        <f>_xlfn.XLOOKUP(B219,'[3]Nur des jours'!$B:$B,'[3]Nur des jours'!$N:$N,"")</f>
        <v>0</v>
      </c>
      <c r="AD219" s="93">
        <v>0</v>
      </c>
      <c r="AE219" s="93">
        <v>21.263051710312673</v>
      </c>
      <c r="AF219" s="93">
        <v>8.5498690191848361</v>
      </c>
      <c r="AG219" s="93"/>
      <c r="AH219" s="93">
        <v>1.6881971732114271</v>
      </c>
      <c r="AI219" s="93">
        <v>0.90074697552845828</v>
      </c>
      <c r="AJ219" s="93">
        <v>0.77266746228464611</v>
      </c>
      <c r="AK219" s="93">
        <v>2.4932037113645777</v>
      </c>
      <c r="AL219" s="93">
        <v>1.6881971732114271</v>
      </c>
      <c r="AM219" s="49" t="s">
        <v>5559</v>
      </c>
      <c r="AN219" s="49"/>
      <c r="AO219" s="48" t="str" cm="1">
        <f t="array" ref="AO219">IFERROR(_xlfn.IFS(
AQ219="MPR ISSUE","PDH",
AQ219="BSS Hardware Issue","BSS",
AQ219="Sites strategiques, MLL, Pylone, etc.","ENVTECH",
AQ219="AKTIVCO DEFAUT GE &amp; POWER Cabinet","AKTIVCO",
AQ219="AKTIVCO Coupure ENEO &amp; Baisse de tension","AKTIVCO GRID ONLY",
AQ219="Coupure ENEO &amp; Baisse de tension","IHS GRID ONLY",
AQ219="Defaut GE &amp; POWER Cabinet","IHS",
AQ219="Sharing","Partners",
AQ219="Sites strategiques &amp; DataCenter","SST &amp; DC",
AQ219="Exclu","Exclu",
AQ219="SAT","SAT",
AQ219="SPARE-ISSUE","SPARE-ISSUE",
AQ219="Fiber CAmtel","TRANS_FO_CAMTEL",
AQ219="Fiber AOF","Fiber AOF",
AQ219="Projet OCM (HUAWEI)","TRAVAUX-HUAWEI",
AQ219="Projet OCM (NOKIA)","TRAVAUX-NOKIA",
AQ219="ACCESS-ISSUE","ACCESS-ISSUE",
AQ219="Projet OCM (ZTE, NOKIA, autres projets)","TRAVAUX OCM",
AQ219="No root CAuse","No root cause",
AQ219="ODU HS","PDH",
AQ219="IP &amp; VLAN","PDH",
AQ219="Warehouse HUAWEI","SPARE-ISSUE",
AQ219="SPARE-HS","SPARE-ISSUE",
AQ219="Power Telco","BSS",AQ219="no impacts","no impacts"
),"")</f>
        <v>No root cause</v>
      </c>
      <c r="AP219" s="48" t="str" cm="1">
        <f t="array" ref="AP219">IFERROR(_xlfn.IFS(
AQ219="MPR ISSUE","TX ISSUE",
AQ219="BSS Hardware Issue","RAN ISSUE",
AQ219="Sites strategiques, MLL, Pylone, etc.","ENVTECH",
AQ219="AKTIVCO DEFAUT GE &amp; POWER Cabinet","POWER ISSUE",
AQ219="AKTIVCO Coupure ENEO &amp; Baisse de tension","POWER ISSUE",
AQ219="Coupure ENEO &amp; Baisse de tension","POWER ISSUE",
AQ219="Defaut GE &amp; POWER Cabinet","POWER ISSUE",
AQ219="Sharing","POWER ISSUE",
AQ219="Sites strategiques &amp; DataCenter","POWER ISSUE",
AQ219="Exclu","Exclu",
AQ219="SAT","TX ISSUE",
AQ219="SPARE-ISSUE","SPARE-ISSUE",
AQ219="Fiber CAmtel","TX ISSUE",
AQ219="Fiber AOF","TX ISSUE",
AQ219="Projet OCM (HUAWEI)","TRAVAUX-HUAWEI",
AQ219="Projet OCM (NOKIA)","TRAVAUX -NOKIA",
AQ219="ACCESS-ISSUE","ACCESS-ISSUE",
AQ219="Projet OCM (ZTE, NOKIA, autres projets)","TRAVAUX OCM",
AQ219="No root CAuse","No root cause",
AQ219="ODU HS","TX ISSUE",
AQ219="IP &amp; VLAN","TX ISSUE",
AQ219="Warehouse HUAWEI","SPARE-ISSUE",
AQ219="SPARE-HS","SPARE-ISSUE",
AQ219="Power Telco","RAN ISSUE",AQ219="no impacts","no impacts"
),"")</f>
        <v>No root cause</v>
      </c>
      <c r="AQ219" s="67" t="s">
        <v>5344</v>
      </c>
      <c r="AR219" s="48" t="str" cm="1">
        <f t="array" ref="AR219">IFERROR(_xlfn.IFS(
AQ219="MPR ISSUE","ACTIVE",
AQ219="BSS Hardware Issue","ACTIVE",
AQ219="Sites strategiques, MLL, Pylone, etc.","PASSIVE",
AQ219="AKTIVCO DEFAUT GE &amp; POWER Cabinet","PASSIVE",
AQ219="AKTIVCO Coupure ENEO &amp; Baisse de tension","PASSIVE",
AQ219="Coupure ENEO &amp; Baisse de tension","PASSIVE",
AQ219="Defaut GE &amp; POWER Cabinet","PASSIVE",
AQ219="Sharing","PASSIVE",
AQ219="Sites strategiques &amp; DataCenter","PASSIVE",
AQ219="Exclu","Exclu",
AQ219="SAT","ACTIVE",
AQ219="SPARE-ISSUE","SPARE-ISSUE",
AQ219="Fiber CAmtel","ACTIVE",
AQ219="Fiber AOF","ACTIVE",
AQ219="Projet OCM (HUAWEI)","PLANNED WORKS",
AQ219="Projet OCM (NOKIA)","PLANNED WORKS",
AQ219="ACCESS-ISSUE","ACCESS-ISSUE",
AQ219="Projet OCM (ZTE, NOKIA, autres projets)","PLANNED WORKS",
AQ219="No root CAuse","No root cause",
AQ219="ODU HS","ACTIVE",
AQ219="IP &amp; VLAN","ACTIVE",
AQ219="Warehouse HUAWEI","SPARE-ISSUE",
AQ219="SPARE-HS","SPARE-ISSUE",
AQ219="Power Telco","ACTIVE", AQ219="no impacts","no impacts"
),"")</f>
        <v>No root cause</v>
      </c>
      <c r="AS219" s="92" t="s">
        <v>5537</v>
      </c>
      <c r="AT219" s="98" t="s">
        <v>2871</v>
      </c>
      <c r="AV219" s="17" t="s">
        <v>5537</v>
      </c>
      <c r="AW219" s="7" t="s">
        <v>5537</v>
      </c>
      <c r="AX219" s="6" t="s">
        <v>5537</v>
      </c>
      <c r="AY219" s="7"/>
      <c r="AZ219" s="3" t="s">
        <v>5537</v>
      </c>
      <c r="BA219" s="18" t="s">
        <v>5537</v>
      </c>
      <c r="BB219" s="18" t="s">
        <v>5537</v>
      </c>
      <c r="BC219" s="18" t="s">
        <v>5537</v>
      </c>
      <c r="BD219" s="18" t="s">
        <v>5537</v>
      </c>
      <c r="BE219" s="18" t="s">
        <v>5537</v>
      </c>
      <c r="BF219" s="18" t="s">
        <v>5537</v>
      </c>
      <c r="BG219" s="18" t="s">
        <v>5537</v>
      </c>
      <c r="BH219" s="18" t="s">
        <v>5537</v>
      </c>
      <c r="BI219" s="18" t="s">
        <v>5537</v>
      </c>
      <c r="BJ219" s="18" t="s">
        <v>5537</v>
      </c>
      <c r="BK219" s="18" t="s">
        <v>5537</v>
      </c>
      <c r="BL219" s="9" t="s">
        <v>5537</v>
      </c>
      <c r="BM219" s="14" t="s">
        <v>5537</v>
      </c>
      <c r="BN219" s="14" t="s">
        <v>5537</v>
      </c>
      <c r="BO219" s="14" t="str">
        <f>_xlfn.XLOOKUP(B219,'[4]cell downs 18042026 17h'!$B:$B,'[4]cell downs 18042026 17h'!$B:$B,"")</f>
        <v/>
      </c>
      <c r="BP219" s="14" t="str">
        <f>_xlfn.XLOOKUP(B219,'[5]Cells Huawei 19042026 15h'!$B:$B,'[5]Cells Huawei 19042026 15h'!$B:$B,"")</f>
        <v/>
      </c>
      <c r="BQ219" s="9" t="str">
        <f>_xlfn.XLOOKUP(B219,'[6]cells down 19042026 9H40'!$B:$B,'[6]cells down 19042026 9H40'!$B:$B,"")</f>
        <v/>
      </c>
      <c r="BR219" s="9" t="s">
        <v>5537</v>
      </c>
      <c r="BS219" s="9" t="s">
        <v>5537</v>
      </c>
      <c r="BT219" s="108"/>
    </row>
    <row r="220" spans="1:72" s="9" customFormat="1" x14ac:dyDescent="0.35">
      <c r="A220" s="1" t="s">
        <v>717</v>
      </c>
      <c r="B220" s="8" t="s">
        <v>718</v>
      </c>
      <c r="C220" s="3" t="str">
        <f>_xlfn.XLOOKUP(B220,'[1]daily break down'!$D:$D,'[1]daily break down'!$E:$E,"")</f>
        <v>EXTREME-NORD</v>
      </c>
      <c r="D220" s="1" t="s">
        <v>11</v>
      </c>
      <c r="E220" s="1" t="s">
        <v>12</v>
      </c>
      <c r="F220" s="3" t="s">
        <v>55</v>
      </c>
      <c r="G220" s="1" t="s">
        <v>719</v>
      </c>
      <c r="H220" s="33" t="str">
        <f>_xlfn.XLOOKUP(B220,[2]CALCULATION!$B:$B,[2]CALCULATION!$H:$H,"")</f>
        <v>NOKIA</v>
      </c>
      <c r="I220" s="28">
        <v>1.1682652377314372E-2</v>
      </c>
      <c r="J220" s="28">
        <v>0</v>
      </c>
      <c r="K220" s="28">
        <v>0.42077860430528569</v>
      </c>
      <c r="L220" s="28">
        <v>3.9578213822918338</v>
      </c>
      <c r="M220" s="28">
        <v>9.7982573421342131E-2</v>
      </c>
      <c r="N220" s="28">
        <v>3.5670156634766019E-5</v>
      </c>
      <c r="O220" s="28">
        <v>7.1340313269763637E-5</v>
      </c>
      <c r="P220" s="28">
        <v>3.5519095039488113</v>
      </c>
      <c r="Q220" s="28">
        <v>4.530522062934411</v>
      </c>
      <c r="R220" s="28">
        <v>5.3489431493024169</v>
      </c>
      <c r="S220" s="93">
        <v>11.414269835645985</v>
      </c>
      <c r="T220" s="93">
        <f>_xlfn.XLOOKUP(B220,'[3]Nur des jours'!$B:$B,'[3]Nur des jours'!$U:$U,"")</f>
        <v>0.51409036433030431</v>
      </c>
      <c r="U220" s="93">
        <v>0.25367891780749086</v>
      </c>
      <c r="V220" s="93">
        <v>2.6771495058555347E-2</v>
      </c>
      <c r="W220" s="93">
        <v>0.51409036433030442</v>
      </c>
      <c r="X220" s="93">
        <v>5.3505234952177976E-5</v>
      </c>
      <c r="Y220" s="93">
        <v>0.37600848917408197</v>
      </c>
      <c r="Z220" s="93">
        <v>16.062291160625762</v>
      </c>
      <c r="AA220" s="93">
        <v>1.7835078317469854E-5</v>
      </c>
      <c r="AB220" s="93">
        <v>9.1449472967682147E-2</v>
      </c>
      <c r="AC220" s="93">
        <f>_xlfn.XLOOKUP(B220,'[3]Nur des jours'!$B:$B,'[3]Nur des jours'!$N:$N,"")</f>
        <v>10.946486994781221</v>
      </c>
      <c r="AD220" s="93">
        <v>10.946486994781221</v>
      </c>
      <c r="AE220" s="93">
        <v>3.5670156634881818E-5</v>
      </c>
      <c r="AF220" s="93">
        <v>3.6447581681024177</v>
      </c>
      <c r="AG220" s="93"/>
      <c r="AH220" s="93">
        <v>1.5409864367796413</v>
      </c>
      <c r="AI220" s="93">
        <v>0</v>
      </c>
      <c r="AJ220" s="93">
        <v>4.5901037363444415</v>
      </c>
      <c r="AK220" s="93">
        <v>6.8400650517608241E-5</v>
      </c>
      <c r="AL220" s="93">
        <v>1.5409864367796413</v>
      </c>
      <c r="AM220" s="49" t="s">
        <v>5601</v>
      </c>
      <c r="AN220" s="49"/>
      <c r="AO220" s="48" t="str" cm="1">
        <f t="array" ref="AO220">IFERROR(_xlfn.IFS(
AQ220="MPR ISSUE","PDH",
AQ220="BSS Hardware Issue","BSS",
AQ220="Sites strategiques, MLL, Pylone, etc.","ENVTECH",
AQ220="AKTIVCO DEFAUT GE &amp; POWER Cabinet","AKTIVCO",
AQ220="AKTIVCO Coupure ENEO &amp; Baisse de tension","AKTIVCO GRID ONLY",
AQ220="Coupure ENEO &amp; Baisse de tension","IHS GRID ONLY",
AQ220="Defaut GE &amp; POWER Cabinet","IHS",
AQ220="Sharing","Partners",
AQ220="Sites strategiques &amp; DataCenter","SST &amp; DC",
AQ220="Exclu","Exclu",
AQ220="SAT","SAT",
AQ220="SPARE-ISSUE","SPARE-ISSUE",
AQ220="Fiber CAmtel","TRANS_FO_CAMTEL",
AQ220="Fiber AOF","Fiber AOF",
AQ220="Projet OCM (HUAWEI)","TRAVAUX-HUAWEI",
AQ220="Projet OCM (NOKIA)","TRAVAUX-NOKIA",
AQ220="ACCESS-ISSUE","ACCESS-ISSUE",
AQ220="Projet OCM (ZTE, NOKIA, autres projets)","TRAVAUX OCM",
AQ220="No root CAuse","No root cause",
AQ220="ODU HS","PDH",
AQ220="IP &amp; VLAN","PDH",
AQ220="Warehouse HUAWEI","SPARE-ISSUE",
AQ220="SPARE-HS","SPARE-ISSUE",
AQ220="Power Telco","BSS",AQ220="no impacts","no impacts"
),"")</f>
        <v>IHS</v>
      </c>
      <c r="AP220" s="48" t="str" cm="1">
        <f t="array" ref="AP220">IFERROR(_xlfn.IFS(
AQ220="MPR ISSUE","TX ISSUE",
AQ220="BSS Hardware Issue","RAN ISSUE",
AQ220="Sites strategiques, MLL, Pylone, etc.","ENVTECH",
AQ220="AKTIVCO DEFAUT GE &amp; POWER Cabinet","POWER ISSUE",
AQ220="AKTIVCO Coupure ENEO &amp; Baisse de tension","POWER ISSUE",
AQ220="Coupure ENEO &amp; Baisse de tension","POWER ISSUE",
AQ220="Defaut GE &amp; POWER Cabinet","POWER ISSUE",
AQ220="Sharing","POWER ISSUE",
AQ220="Sites strategiques &amp; DataCenter","POWER ISSUE",
AQ220="Exclu","Exclu",
AQ220="SAT","TX ISSUE",
AQ220="SPARE-ISSUE","SPARE-ISSUE",
AQ220="Fiber CAmtel","TX ISSUE",
AQ220="Fiber AOF","TX ISSUE",
AQ220="Projet OCM (HUAWEI)","TRAVAUX-HUAWEI",
AQ220="Projet OCM (NOKIA)","TRAVAUX -NOKIA",
AQ220="ACCESS-ISSUE","ACCESS-ISSUE",
AQ220="Projet OCM (ZTE, NOKIA, autres projets)","TRAVAUX OCM",
AQ220="No root CAuse","No root cause",
AQ220="ODU HS","TX ISSUE",
AQ220="IP &amp; VLAN","TX ISSUE",
AQ220="Warehouse HUAWEI","SPARE-ISSUE",
AQ220="SPARE-HS","SPARE-ISSUE",
AQ220="Power Telco","RAN ISSUE",AQ220="no impacts","no impacts"
),"")</f>
        <v>POWER ISSUE</v>
      </c>
      <c r="AQ220" s="67" t="s">
        <v>5330</v>
      </c>
      <c r="AR220" s="48" t="str" cm="1">
        <f t="array" ref="AR220">IFERROR(_xlfn.IFS(
AQ220="MPR ISSUE","ACTIVE",
AQ220="BSS Hardware Issue","ACTIVE",
AQ220="Sites strategiques, MLL, Pylone, etc.","PASSIVE",
AQ220="AKTIVCO DEFAUT GE &amp; POWER Cabinet","PASSIVE",
AQ220="AKTIVCO Coupure ENEO &amp; Baisse de tension","PASSIVE",
AQ220="Coupure ENEO &amp; Baisse de tension","PASSIVE",
AQ220="Defaut GE &amp; POWER Cabinet","PASSIVE",
AQ220="Sharing","PASSIVE",
AQ220="Sites strategiques &amp; DataCenter","PASSIVE",
AQ220="Exclu","Exclu",
AQ220="SAT","ACTIVE",
AQ220="SPARE-ISSUE","SPARE-ISSUE",
AQ220="Fiber CAmtel","ACTIVE",
AQ220="Fiber AOF","ACTIVE",
AQ220="Projet OCM (HUAWEI)","PLANNED WORKS",
AQ220="Projet OCM (NOKIA)","PLANNED WORKS",
AQ220="ACCESS-ISSUE","ACCESS-ISSUE",
AQ220="Projet OCM (ZTE, NOKIA, autres projets)","PLANNED WORKS",
AQ220="No root CAuse","No root cause",
AQ220="ODU HS","ACTIVE",
AQ220="IP &amp; VLAN","ACTIVE",
AQ220="Warehouse HUAWEI","SPARE-ISSUE",
AQ220="SPARE-HS","SPARE-ISSUE",
AQ220="Power Telco","ACTIVE", AQ220="no impacts","no impacts"
),"")</f>
        <v>PASSIVE</v>
      </c>
      <c r="AS220" s="92" t="s">
        <v>5725</v>
      </c>
      <c r="AT220" s="98" t="s">
        <v>718</v>
      </c>
      <c r="AV220" s="17" t="s">
        <v>5537</v>
      </c>
      <c r="AW220" s="7" t="s">
        <v>5537</v>
      </c>
      <c r="AX220" s="6" t="s">
        <v>5537</v>
      </c>
      <c r="AY220" s="7"/>
      <c r="AZ220" s="3" t="s">
        <v>5537</v>
      </c>
      <c r="BA220" s="18" t="s">
        <v>5537</v>
      </c>
      <c r="BB220" s="18" t="s">
        <v>5537</v>
      </c>
      <c r="BC220" s="18" t="s">
        <v>5537</v>
      </c>
      <c r="BD220" s="18" t="s">
        <v>5537</v>
      </c>
      <c r="BE220" s="18" t="s">
        <v>5537</v>
      </c>
      <c r="BF220" s="18" t="s">
        <v>5537</v>
      </c>
      <c r="BG220" s="18" t="s">
        <v>5537</v>
      </c>
      <c r="BH220" s="18" t="s">
        <v>5537</v>
      </c>
      <c r="BI220" s="18" t="s">
        <v>5871</v>
      </c>
      <c r="BJ220" s="18" t="s">
        <v>5537</v>
      </c>
      <c r="BK220" s="18" t="s">
        <v>5537</v>
      </c>
      <c r="BL220" s="9" t="s">
        <v>6282</v>
      </c>
      <c r="BM220" s="14" t="s">
        <v>5537</v>
      </c>
      <c r="BN220" s="14" t="s">
        <v>5537</v>
      </c>
      <c r="BO220" s="14" t="str">
        <f>_xlfn.XLOOKUP(B220,'[4]cell downs 18042026 17h'!$B:$B,'[4]cell downs 18042026 17h'!$B:$B,"")</f>
        <v/>
      </c>
      <c r="BP220" s="14" t="str">
        <f>_xlfn.XLOOKUP(B220,'[5]Cells Huawei 19042026 15h'!$B:$B,'[5]Cells Huawei 19042026 15h'!$B:$B,"")</f>
        <v/>
      </c>
      <c r="BQ220" s="9" t="str">
        <f>_xlfn.XLOOKUP(B220,'[6]cells down 19042026 9H40'!$B:$B,'[6]cells down 19042026 9H40'!$B:$B,"")</f>
        <v/>
      </c>
      <c r="BR220" s="9" t="s">
        <v>718</v>
      </c>
      <c r="BS220" s="9" t="s">
        <v>1713</v>
      </c>
      <c r="BT220" s="108"/>
    </row>
    <row r="221" spans="1:72" s="9" customFormat="1" x14ac:dyDescent="0.35">
      <c r="A221" s="19" t="s">
        <v>5461</v>
      </c>
      <c r="B221" s="26" t="s">
        <v>5462</v>
      </c>
      <c r="C221" s="3" t="str">
        <f>_xlfn.XLOOKUP(B221,'[1]daily break down'!$D:$D,'[1]daily break down'!$E:$E,"")</f>
        <v>CENTRE</v>
      </c>
      <c r="D221" s="19" t="s">
        <v>357</v>
      </c>
      <c r="E221" s="19" t="s">
        <v>122</v>
      </c>
      <c r="F221" s="19" t="s">
        <v>226</v>
      </c>
      <c r="G221" s="19" t="s">
        <v>5461</v>
      </c>
      <c r="H221" s="33" t="str">
        <f>_xlfn.XLOOKUP(B221,[2]CALCULATION!$B:$B,[2]CALCULATION!$H:$H,"")</f>
        <v>NOKIA</v>
      </c>
      <c r="I221" s="28">
        <v>3.0819015332460129</v>
      </c>
      <c r="J221" s="28">
        <v>3.0819015332460129</v>
      </c>
      <c r="K221" s="28">
        <v>3.0819015332460129</v>
      </c>
      <c r="L221" s="28">
        <v>3.0819015332460129</v>
      </c>
      <c r="M221" s="28">
        <v>3.0819015332460129</v>
      </c>
      <c r="N221" s="28">
        <v>3.0819015332460129</v>
      </c>
      <c r="O221" s="28">
        <v>3.0819015332460129</v>
      </c>
      <c r="P221" s="28">
        <v>3.0819015332460129</v>
      </c>
      <c r="Q221" s="28">
        <v>3.3977786053254118</v>
      </c>
      <c r="R221" s="28">
        <v>3.0819015332460129</v>
      </c>
      <c r="S221" s="93">
        <v>3.0819015332460129</v>
      </c>
      <c r="T221" s="93">
        <f>_xlfn.XLOOKUP(B221,'[3]Nur des jours'!$B:$B,'[3]Nur des jours'!$U:$U,"")</f>
        <v>3.0873112933061679</v>
      </c>
      <c r="U221" s="93">
        <v>3.0819015332460129</v>
      </c>
      <c r="V221" s="93" t="s">
        <v>5537</v>
      </c>
      <c r="W221" s="93">
        <v>3.0873112933061679</v>
      </c>
      <c r="X221" s="93">
        <v>3.0819015332460129</v>
      </c>
      <c r="Y221" s="93">
        <v>3.0819015332460129</v>
      </c>
      <c r="Z221" s="93">
        <v>3.0819015332460129</v>
      </c>
      <c r="AA221" s="93">
        <v>2.9730950280981401</v>
      </c>
      <c r="AB221" s="93">
        <v>3.160589898782364</v>
      </c>
      <c r="AC221" s="93">
        <f>_xlfn.XLOOKUP(B221,'[3]Nur des jours'!$B:$B,'[3]Nur des jours'!$N:$N,"")</f>
        <v>1.7579323294324449</v>
      </c>
      <c r="AD221" s="93">
        <v>1.7579323294324449</v>
      </c>
      <c r="AE221" s="93">
        <v>0.10203014642506436</v>
      </c>
      <c r="AF221" s="93">
        <v>0</v>
      </c>
      <c r="AG221" s="93"/>
      <c r="AH221" s="93">
        <v>1.5409507666230065</v>
      </c>
      <c r="AI221" s="93">
        <v>0</v>
      </c>
      <c r="AJ221" s="93">
        <v>0</v>
      </c>
      <c r="AK221" s="93">
        <v>2.9549081023580168</v>
      </c>
      <c r="AL221" s="93">
        <v>1.5409507666230065</v>
      </c>
      <c r="AM221" s="49" t="s">
        <v>5559</v>
      </c>
      <c r="AN221" s="49"/>
      <c r="AO221" s="48" t="str" cm="1">
        <f t="array" ref="AO221">IFERROR(_xlfn.IFS(
AQ221="MPR ISSUE","PDH",
AQ221="BSS Hardware Issue","BSS",
AQ221="Sites strategiques, MLL, Pylone, etc.","ENVTECH",
AQ221="AKTIVCO DEFAUT GE &amp; POWER Cabinet","AKTIVCO",
AQ221="AKTIVCO Coupure ENEO &amp; Baisse de tension","AKTIVCO GRID ONLY",
AQ221="Coupure ENEO &amp; Baisse de tension","IHS GRID ONLY",
AQ221="Defaut GE &amp; POWER Cabinet","IHS",
AQ221="Sharing","Partners",
AQ221="Sites strategiques &amp; DataCenter","SST &amp; DC",
AQ221="Exclu","Exclu",
AQ221="SAT","SAT",
AQ221="SPARE-ISSUE","SPARE-ISSUE",
AQ221="Fiber CAmtel","TRANS_FO_CAMTEL",
AQ221="Fiber AOF","Fiber AOF",
AQ221="Projet OCM (HUAWEI)","TRAVAUX-HUAWEI",
AQ221="Projet OCM (NOKIA)","TRAVAUX-NOKIA",
AQ221="ACCESS-ISSUE","ACCESS-ISSUE",
AQ221="Projet OCM (ZTE, NOKIA, autres projets)","TRAVAUX OCM",
AQ221="No root CAuse","No root cause",
AQ221="ODU HS","PDH",
AQ221="IP &amp; VLAN","PDH",
AQ221="Warehouse HUAWEI","SPARE-ISSUE",
AQ221="SPARE-HS","SPARE-ISSUE",
AQ221="Power Telco","BSS",AQ221="no impacts","no impacts"
),"")</f>
        <v>No root cause</v>
      </c>
      <c r="AP221" s="48" t="str" cm="1">
        <f t="array" ref="AP221">IFERROR(_xlfn.IFS(
AQ221="MPR ISSUE","TX ISSUE",
AQ221="BSS Hardware Issue","RAN ISSUE",
AQ221="Sites strategiques, MLL, Pylone, etc.","ENVTECH",
AQ221="AKTIVCO DEFAUT GE &amp; POWER Cabinet","POWER ISSUE",
AQ221="AKTIVCO Coupure ENEO &amp; Baisse de tension","POWER ISSUE",
AQ221="Coupure ENEO &amp; Baisse de tension","POWER ISSUE",
AQ221="Defaut GE &amp; POWER Cabinet","POWER ISSUE",
AQ221="Sharing","POWER ISSUE",
AQ221="Sites strategiques &amp; DataCenter","POWER ISSUE",
AQ221="Exclu","Exclu",
AQ221="SAT","TX ISSUE",
AQ221="SPARE-ISSUE","SPARE-ISSUE",
AQ221="Fiber CAmtel","TX ISSUE",
AQ221="Fiber AOF","TX ISSUE",
AQ221="Projet OCM (HUAWEI)","TRAVAUX-HUAWEI",
AQ221="Projet OCM (NOKIA)","TRAVAUX -NOKIA",
AQ221="ACCESS-ISSUE","ACCESS-ISSUE",
AQ221="Projet OCM (ZTE, NOKIA, autres projets)","TRAVAUX OCM",
AQ221="No root CAuse","No root cause",
AQ221="ODU HS","TX ISSUE",
AQ221="IP &amp; VLAN","TX ISSUE",
AQ221="Warehouse HUAWEI","SPARE-ISSUE",
AQ221="SPARE-HS","SPARE-ISSUE",
AQ221="Power Telco","RAN ISSUE",AQ221="no impacts","no impacts"
),"")</f>
        <v>No root cause</v>
      </c>
      <c r="AQ221" s="67" t="s">
        <v>5344</v>
      </c>
      <c r="AR221" s="48" t="str" cm="1">
        <f t="array" ref="AR221">IFERROR(_xlfn.IFS(
AQ221="MPR ISSUE","ACTIVE",
AQ221="BSS Hardware Issue","ACTIVE",
AQ221="Sites strategiques, MLL, Pylone, etc.","PASSIVE",
AQ221="AKTIVCO DEFAUT GE &amp; POWER Cabinet","PASSIVE",
AQ221="AKTIVCO Coupure ENEO &amp; Baisse de tension","PASSIVE",
AQ221="Coupure ENEO &amp; Baisse de tension","PASSIVE",
AQ221="Defaut GE &amp; POWER Cabinet","PASSIVE",
AQ221="Sharing","PASSIVE",
AQ221="Sites strategiques &amp; DataCenter","PASSIVE",
AQ221="Exclu","Exclu",
AQ221="SAT","ACTIVE",
AQ221="SPARE-ISSUE","SPARE-ISSUE",
AQ221="Fiber CAmtel","ACTIVE",
AQ221="Fiber AOF","ACTIVE",
AQ221="Projet OCM (HUAWEI)","PLANNED WORKS",
AQ221="Projet OCM (NOKIA)","PLANNED WORKS",
AQ221="ACCESS-ISSUE","ACCESS-ISSUE",
AQ221="Projet OCM (ZTE, NOKIA, autres projets)","PLANNED WORKS",
AQ221="No root CAuse","No root cause",
AQ221="ODU HS","ACTIVE",
AQ221="IP &amp; VLAN","ACTIVE",
AQ221="Warehouse HUAWEI","SPARE-ISSUE",
AQ221="SPARE-HS","SPARE-ISSUE",
AQ221="Power Telco","ACTIVE", AQ221="no impacts","no impacts"
),"")</f>
        <v>No root cause</v>
      </c>
      <c r="AS221" s="92" t="s">
        <v>5845</v>
      </c>
      <c r="AT221" s="98" t="s">
        <v>5462</v>
      </c>
      <c r="AV221" s="17" t="s">
        <v>5537</v>
      </c>
      <c r="AW221" s="7" t="s">
        <v>5537</v>
      </c>
      <c r="AX221" s="6" t="s">
        <v>5537</v>
      </c>
      <c r="AY221" s="7"/>
      <c r="AZ221" s="3" t="s">
        <v>5537</v>
      </c>
      <c r="BA221" s="18" t="s">
        <v>5537</v>
      </c>
      <c r="BB221" s="18" t="s">
        <v>5537</v>
      </c>
      <c r="BC221" s="18" t="s">
        <v>5537</v>
      </c>
      <c r="BD221" s="18" t="s">
        <v>5537</v>
      </c>
      <c r="BE221" s="18" t="s">
        <v>5537</v>
      </c>
      <c r="BF221" s="18" t="s">
        <v>5537</v>
      </c>
      <c r="BG221" s="18" t="s">
        <v>5537</v>
      </c>
      <c r="BH221" s="18" t="s">
        <v>6283</v>
      </c>
      <c r="BI221" s="18" t="s">
        <v>6283</v>
      </c>
      <c r="BJ221" s="18" t="s">
        <v>5537</v>
      </c>
      <c r="BK221" s="18" t="s">
        <v>5537</v>
      </c>
      <c r="BL221" s="9" t="s">
        <v>5537</v>
      </c>
      <c r="BM221" s="14" t="s">
        <v>5537</v>
      </c>
      <c r="BN221" s="14" t="s">
        <v>5537</v>
      </c>
      <c r="BO221" s="14" t="str">
        <f>_xlfn.XLOOKUP(B221,'[4]cell downs 18042026 17h'!$B:$B,'[4]cell downs 18042026 17h'!$B:$B,"")</f>
        <v>EST_185</v>
      </c>
      <c r="BP221" s="14" t="str">
        <f>_xlfn.XLOOKUP(B221,'[5]Cells Huawei 19042026 15h'!$B:$B,'[5]Cells Huawei 19042026 15h'!$B:$B,"")</f>
        <v/>
      </c>
      <c r="BQ221" s="9" t="str">
        <f>_xlfn.XLOOKUP(B221,'[6]cells down 19042026 9H40'!$B:$B,'[6]cells down 19042026 9H40'!$B:$B,"")</f>
        <v/>
      </c>
      <c r="BR221" s="9" t="s">
        <v>5537</v>
      </c>
      <c r="BS221" s="9" t="s">
        <v>5537</v>
      </c>
      <c r="BT221" s="108"/>
    </row>
    <row r="222" spans="1:72" s="9" customFormat="1" ht="35.5" customHeight="1" x14ac:dyDescent="0.35">
      <c r="A222" s="1" t="s">
        <v>2225</v>
      </c>
      <c r="B222" s="8" t="s">
        <v>2226</v>
      </c>
      <c r="C222" s="3" t="str">
        <f>_xlfn.XLOOKUP(B222,'[1]daily break down'!$D:$D,'[1]daily break down'!$E:$E,"")</f>
        <v>NORD-OUEST</v>
      </c>
      <c r="D222" s="1" t="s">
        <v>11</v>
      </c>
      <c r="E222" s="1" t="s">
        <v>12</v>
      </c>
      <c r="F222" s="3" t="s">
        <v>51</v>
      </c>
      <c r="G222" s="1" t="s">
        <v>52</v>
      </c>
      <c r="H222" s="32" t="str">
        <f>_xlfn.XLOOKUP(B222,[2]CALCULATION!$B:$B,[2]CALCULATION!$H:$H,"")</f>
        <v>Huawei</v>
      </c>
      <c r="I222" s="28">
        <v>0</v>
      </c>
      <c r="J222" s="28">
        <v>0</v>
      </c>
      <c r="K222" s="28">
        <v>0</v>
      </c>
      <c r="L222" s="28">
        <v>0</v>
      </c>
      <c r="M222" s="28">
        <v>0</v>
      </c>
      <c r="N222" s="28">
        <v>0</v>
      </c>
      <c r="O222" s="28">
        <v>0</v>
      </c>
      <c r="P222" s="28">
        <v>0</v>
      </c>
      <c r="Q222" s="28">
        <v>0</v>
      </c>
      <c r="R222" s="28">
        <v>0</v>
      </c>
      <c r="S222" s="93">
        <v>5.3505234952187731E-4</v>
      </c>
      <c r="T222" s="93">
        <f>_xlfn.XLOOKUP(B222,'[3]Nur des jours'!$B:$B,'[3]Nur des jours'!$U:$U,"")</f>
        <v>0</v>
      </c>
      <c r="U222" s="93">
        <v>0</v>
      </c>
      <c r="V222" s="93">
        <v>0</v>
      </c>
      <c r="W222" s="93">
        <v>0</v>
      </c>
      <c r="X222" s="93">
        <v>0</v>
      </c>
      <c r="Y222" s="93">
        <v>0</v>
      </c>
      <c r="Z222" s="93">
        <v>1.769917502061735</v>
      </c>
      <c r="AA222" s="93">
        <v>1.5409507666230065</v>
      </c>
      <c r="AB222" s="93">
        <v>1.5408615912314194</v>
      </c>
      <c r="AC222" s="93">
        <f>_xlfn.XLOOKUP(B222,'[3]Nur des jours'!$B:$B,'[3]Nur des jours'!$N:$N,"")</f>
        <v>1.5409507666230065</v>
      </c>
      <c r="AD222" s="93">
        <v>1.5409507666230065</v>
      </c>
      <c r="AE222" s="93">
        <v>1.5408615912314194</v>
      </c>
      <c r="AF222" s="93">
        <v>1.5409507666230065</v>
      </c>
      <c r="AG222" s="93"/>
      <c r="AH222" s="93">
        <v>1.5408615912314194</v>
      </c>
      <c r="AI222" s="93">
        <v>10.790354263835434</v>
      </c>
      <c r="AJ222" s="93">
        <v>0</v>
      </c>
      <c r="AK222" s="93">
        <v>0</v>
      </c>
      <c r="AL222" s="93">
        <v>1.5408615912314194</v>
      </c>
      <c r="AM222" s="49" t="s">
        <v>5559</v>
      </c>
      <c r="AN222" s="49"/>
      <c r="AO222" s="48" t="str" cm="1">
        <f t="array" ref="AO222">IFERROR(_xlfn.IFS(
AQ222="MPR ISSUE","PDH",
AQ222="BSS Hardware Issue","BSS",
AQ222="Sites strategiques, MLL, Pylone, etc.","ENVTECH",
AQ222="AKTIVCO DEFAUT GE &amp; POWER Cabinet","AKTIVCO",
AQ222="AKTIVCO Coupure ENEO &amp; Baisse de tension","AKTIVCO GRID ONLY",
AQ222="Coupure ENEO &amp; Baisse de tension","IHS GRID ONLY",
AQ222="Defaut GE &amp; POWER Cabinet","IHS",
AQ222="Sharing","Partners",
AQ222="Sites strategiques &amp; DataCenter","SST &amp; DC",
AQ222="Exclu","Exclu",
AQ222="SAT","SAT",
AQ222="SPARE-ISSUE","SPARE-ISSUE",
AQ222="Fiber CAmtel","TRANS_FO_CAMTEL",
AQ222="Fiber AOF","Fiber AOF",
AQ222="Projet OCM (HUAWEI)","TRAVAUX-HUAWEI",
AQ222="Projet OCM (NOKIA)","TRAVAUX-NOKIA",
AQ222="ACCESS-ISSUE","ACCESS-ISSUE",
AQ222="Projet OCM (ZTE, NOKIA, autres projets)","TRAVAUX OCM",
AQ222="No root CAuse","No root cause",
AQ222="ODU HS","PDH",
AQ222="IP &amp; VLAN","PDH",
AQ222="Warehouse HUAWEI","SPARE-ISSUE",
AQ222="SPARE-HS","SPARE-ISSUE",
AQ222="Power Telco","BSS",AQ222="no impacts","no impacts"
),"")</f>
        <v>No root cause</v>
      </c>
      <c r="AP222" s="48" t="str" cm="1">
        <f t="array" ref="AP222">IFERROR(_xlfn.IFS(
AQ222="MPR ISSUE","TX ISSUE",
AQ222="BSS Hardware Issue","RAN ISSUE",
AQ222="Sites strategiques, MLL, Pylone, etc.","ENVTECH",
AQ222="AKTIVCO DEFAUT GE &amp; POWER Cabinet","POWER ISSUE",
AQ222="AKTIVCO Coupure ENEO &amp; Baisse de tension","POWER ISSUE",
AQ222="Coupure ENEO &amp; Baisse de tension","POWER ISSUE",
AQ222="Defaut GE &amp; POWER Cabinet","POWER ISSUE",
AQ222="Sharing","POWER ISSUE",
AQ222="Sites strategiques &amp; DataCenter","POWER ISSUE",
AQ222="Exclu","Exclu",
AQ222="SAT","TX ISSUE",
AQ222="SPARE-ISSUE","SPARE-ISSUE",
AQ222="Fiber CAmtel","TX ISSUE",
AQ222="Fiber AOF","TX ISSUE",
AQ222="Projet OCM (HUAWEI)","TRAVAUX-HUAWEI",
AQ222="Projet OCM (NOKIA)","TRAVAUX -NOKIA",
AQ222="ACCESS-ISSUE","ACCESS-ISSUE",
AQ222="Projet OCM (ZTE, NOKIA, autres projets)","TRAVAUX OCM",
AQ222="No root CAuse","No root cause",
AQ222="ODU HS","TX ISSUE",
AQ222="IP &amp; VLAN","TX ISSUE",
AQ222="Warehouse HUAWEI","SPARE-ISSUE",
AQ222="SPARE-HS","SPARE-ISSUE",
AQ222="Power Telco","RAN ISSUE",AQ222="no impacts","no impacts"
),"")</f>
        <v>No root cause</v>
      </c>
      <c r="AQ222" s="127" t="s">
        <v>5344</v>
      </c>
      <c r="AR222" s="48" t="str" cm="1">
        <f t="array" ref="AR222">IFERROR(_xlfn.IFS(
AQ222="MPR ISSUE","ACTIVE",
AQ222="BSS Hardware Issue","ACTIVE",
AQ222="Sites strategiques, MLL, Pylone, etc.","PASSIVE",
AQ222="AKTIVCO DEFAUT GE &amp; POWER Cabinet","PASSIVE",
AQ222="AKTIVCO Coupure ENEO &amp; Baisse de tension","PASSIVE",
AQ222="Coupure ENEO &amp; Baisse de tension","PASSIVE",
AQ222="Defaut GE &amp; POWER Cabinet","PASSIVE",
AQ222="Sharing","PASSIVE",
AQ222="Sites strategiques &amp; DataCenter","PASSIVE",
AQ222="Exclu","Exclu",
AQ222="SAT","ACTIVE",
AQ222="SPARE-ISSUE","SPARE-ISSUE",
AQ222="Fiber CAmtel","ACTIVE",
AQ222="Fiber AOF","ACTIVE",
AQ222="Projet OCM (HUAWEI)","PLANNED WORKS",
AQ222="Projet OCM (NOKIA)","PLANNED WORKS",
AQ222="ACCESS-ISSUE","ACCESS-ISSUE",
AQ222="Projet OCM (ZTE, NOKIA, autres projets)","PLANNED WORKS",
AQ222="No root CAuse","No root cause",
AQ222="ODU HS","ACTIVE",
AQ222="IP &amp; VLAN","ACTIVE",
AQ222="Warehouse HUAWEI","SPARE-ISSUE",
AQ222="SPARE-HS","SPARE-ISSUE",
AQ222="Power Telco","ACTIVE", AQ222="no impacts","no impacts"
),"")</f>
        <v>No root cause</v>
      </c>
      <c r="AS222" s="92" t="s">
        <v>5537</v>
      </c>
      <c r="AT222" s="98" t="s">
        <v>2226</v>
      </c>
      <c r="AV222" s="17" t="s">
        <v>5537</v>
      </c>
      <c r="AW222" s="7" t="s">
        <v>5537</v>
      </c>
      <c r="AX222" s="6" t="s">
        <v>5537</v>
      </c>
      <c r="AY222" s="7"/>
      <c r="AZ222" s="3" t="s">
        <v>5537</v>
      </c>
      <c r="BA222" s="18" t="s">
        <v>5537</v>
      </c>
      <c r="BB222" s="18" t="s">
        <v>5537</v>
      </c>
      <c r="BC222" s="18" t="s">
        <v>5537</v>
      </c>
      <c r="BD222" s="18" t="s">
        <v>5537</v>
      </c>
      <c r="BE222" s="18" t="s">
        <v>5537</v>
      </c>
      <c r="BF222" s="18" t="s">
        <v>5537</v>
      </c>
      <c r="BG222" s="18" t="s">
        <v>5537</v>
      </c>
      <c r="BH222" s="18" t="s">
        <v>5537</v>
      </c>
      <c r="BI222" s="18" t="s">
        <v>5537</v>
      </c>
      <c r="BJ222" s="18" t="s">
        <v>5537</v>
      </c>
      <c r="BK222" s="18" t="s">
        <v>5537</v>
      </c>
      <c r="BL222" s="9" t="s">
        <v>5537</v>
      </c>
      <c r="BM222" s="14" t="s">
        <v>5537</v>
      </c>
      <c r="BN222" s="14" t="s">
        <v>5537</v>
      </c>
      <c r="BO222" s="14" t="str">
        <f>_xlfn.XLOOKUP(B222,'[4]cell downs 18042026 17h'!$B:$B,'[4]cell downs 18042026 17h'!$B:$B,"")</f>
        <v/>
      </c>
      <c r="BP222" s="14" t="str">
        <f>_xlfn.XLOOKUP(B222,'[5]Cells Huawei 19042026 15h'!$B:$B,'[5]Cells Huawei 19042026 15h'!$B:$B,"")</f>
        <v/>
      </c>
      <c r="BQ222" s="9" t="str">
        <f>_xlfn.XLOOKUP(B222,'[6]cells down 19042026 9H40'!$B:$B,'[6]cells down 19042026 9H40'!$B:$B,"")</f>
        <v/>
      </c>
      <c r="BR222" s="9" t="s">
        <v>2226</v>
      </c>
      <c r="BS222" s="9" t="s">
        <v>12</v>
      </c>
      <c r="BT222" s="108"/>
    </row>
    <row r="223" spans="1:72" s="9" customFormat="1" x14ac:dyDescent="0.35">
      <c r="A223" s="1" t="s">
        <v>1432</v>
      </c>
      <c r="B223" s="1" t="s">
        <v>1433</v>
      </c>
      <c r="C223" s="3" t="str">
        <f>_xlfn.XLOOKUP(B223,'[1]daily break down'!$D:$D,'[1]daily break down'!$E:$E,"")</f>
        <v>NGAOUNDERE</v>
      </c>
      <c r="D223" s="1" t="s">
        <v>11</v>
      </c>
      <c r="E223" s="1" t="s">
        <v>96</v>
      </c>
      <c r="F223" s="3" t="s">
        <v>90</v>
      </c>
      <c r="G223" s="1" t="s">
        <v>1434</v>
      </c>
      <c r="H223" s="33" t="str">
        <f>_xlfn.XLOOKUP(B223,[2]CALCULATION!$B:$B,[2]CALCULATION!$H:$H,"")</f>
        <v>NOKIA</v>
      </c>
      <c r="I223" s="28">
        <v>4.4712541341711542E-2</v>
      </c>
      <c r="J223" s="28">
        <v>8.4538271224456601E-3</v>
      </c>
      <c r="K223" s="28">
        <v>4.4052643443967887E-3</v>
      </c>
      <c r="L223" s="28">
        <v>4.6371203625229362E-4</v>
      </c>
      <c r="M223" s="28">
        <v>2.4255706511658436E-3</v>
      </c>
      <c r="N223" s="28">
        <v>0.50737230797327881</v>
      </c>
      <c r="O223" s="28">
        <v>1.5486911906127561</v>
      </c>
      <c r="P223" s="28">
        <v>1.5519371748665223</v>
      </c>
      <c r="Q223" s="28">
        <v>0.4643362639934025</v>
      </c>
      <c r="R223" s="28">
        <v>0.51630768221029422</v>
      </c>
      <c r="S223" s="93">
        <v>3.6651085942248585E-2</v>
      </c>
      <c r="T223" s="93">
        <f>_xlfn.XLOOKUP(B223,'[3]Nur des jours'!$B:$B,'[3]Nur des jours'!$U:$U,"")</f>
        <v>1.5601769810491588</v>
      </c>
      <c r="U223" s="93">
        <v>1.8013429100569866E-3</v>
      </c>
      <c r="V223" s="93">
        <v>0.66334006785890598</v>
      </c>
      <c r="W223" s="93">
        <v>1.5601769810491588</v>
      </c>
      <c r="X223" s="93">
        <v>1.5568774915604411</v>
      </c>
      <c r="Y223" s="93">
        <v>2.3511448693473502</v>
      </c>
      <c r="Z223" s="93">
        <v>1.6253998624558761</v>
      </c>
      <c r="AA223" s="93">
        <v>1.5747482400344714</v>
      </c>
      <c r="AB223" s="93">
        <v>1.5419316959304632</v>
      </c>
      <c r="AC223" s="93">
        <f>_xlfn.XLOOKUP(B223,'[3]Nur des jours'!$B:$B,'[3]Nur des jours'!$N:$N,"")</f>
        <v>1.543679533605568</v>
      </c>
      <c r="AD223" s="93">
        <v>1.543679533605568</v>
      </c>
      <c r="AE223" s="93">
        <v>1.5610687349650287</v>
      </c>
      <c r="AF223" s="93">
        <v>1.5412182927977673</v>
      </c>
      <c r="AG223" s="93"/>
      <c r="AH223" s="93">
        <v>1.5405048896650715</v>
      </c>
      <c r="AI223" s="93">
        <v>10.787856352089653</v>
      </c>
      <c r="AJ223" s="93">
        <v>0</v>
      </c>
      <c r="AK223" s="93">
        <v>0</v>
      </c>
      <c r="AL223" s="93">
        <v>1.5405048896650715</v>
      </c>
      <c r="AM223" s="49" t="s">
        <v>5559</v>
      </c>
      <c r="AN223" s="49"/>
      <c r="AO223" s="48" t="str" cm="1">
        <f t="array" ref="AO223">IFERROR(_xlfn.IFS(
AQ223="MPR ISSUE","PDH",
AQ223="BSS Hardware Issue","BSS",
AQ223="Sites strategiques, MLL, Pylone, etc.","ENVTECH",
AQ223="AKTIVCO DEFAUT GE &amp; POWER Cabinet","AKTIVCO",
AQ223="AKTIVCO Coupure ENEO &amp; Baisse de tension","AKTIVCO GRID ONLY",
AQ223="Coupure ENEO &amp; Baisse de tension","IHS GRID ONLY",
AQ223="Defaut GE &amp; POWER Cabinet","IHS",
AQ223="Sharing","Partners",
AQ223="Sites strategiques &amp; DataCenter","SST &amp; DC",
AQ223="Exclu","Exclu",
AQ223="SAT","SAT",
AQ223="SPARE-ISSUE","SPARE-ISSUE",
AQ223="Fiber CAmtel","TRANS_FO_CAMTEL",
AQ223="Fiber AOF","Fiber AOF",
AQ223="Projet OCM (HUAWEI)","TRAVAUX-HUAWEI",
AQ223="Projet OCM (NOKIA)","TRAVAUX-NOKIA",
AQ223="ACCESS-ISSUE","ACCESS-ISSUE",
AQ223="Projet OCM (ZTE, NOKIA, autres projets)","TRAVAUX OCM",
AQ223="No root CAuse","No root cause",
AQ223="ODU HS","PDH",
AQ223="IP &amp; VLAN","PDH",
AQ223="Warehouse HUAWEI","SPARE-ISSUE",
AQ223="SPARE-HS","SPARE-ISSUE",
AQ223="Power Telco","BSS",AQ223="no impacts","no impacts"
),"")</f>
        <v>ACCESS-ISSUE</v>
      </c>
      <c r="AP223" s="48" t="str" cm="1">
        <f t="array" ref="AP223">IFERROR(_xlfn.IFS(
AQ223="MPR ISSUE","TX ISSUE",
AQ223="BSS Hardware Issue","RAN ISSUE",
AQ223="Sites strategiques, MLL, Pylone, etc.","ENVTECH",
AQ223="AKTIVCO DEFAUT GE &amp; POWER Cabinet","POWER ISSUE",
AQ223="AKTIVCO Coupure ENEO &amp; Baisse de tension","POWER ISSUE",
AQ223="Coupure ENEO &amp; Baisse de tension","POWER ISSUE",
AQ223="Defaut GE &amp; POWER Cabinet","POWER ISSUE",
AQ223="Sharing","POWER ISSUE",
AQ223="Sites strategiques &amp; DataCenter","POWER ISSUE",
AQ223="Exclu","Exclu",
AQ223="SAT","TX ISSUE",
AQ223="SPARE-ISSUE","SPARE-ISSUE",
AQ223="Fiber CAmtel","TX ISSUE",
AQ223="Fiber AOF","TX ISSUE",
AQ223="Projet OCM (HUAWEI)","TRAVAUX-HUAWEI",
AQ223="Projet OCM (NOKIA)","TRAVAUX -NOKIA",
AQ223="ACCESS-ISSUE","ACCESS-ISSUE",
AQ223="Projet OCM (ZTE, NOKIA, autres projets)","TRAVAUX OCM",
AQ223="No root CAuse","No root cause",
AQ223="ODU HS","TX ISSUE",
AQ223="IP &amp; VLAN","TX ISSUE",
AQ223="Warehouse HUAWEI","SPARE-ISSUE",
AQ223="SPARE-HS","SPARE-ISSUE",
AQ223="Power Telco","RAN ISSUE",AQ223="no impacts","no impacts"
),"")</f>
        <v>ACCESS-ISSUE</v>
      </c>
      <c r="AQ223" s="67" t="s">
        <v>25</v>
      </c>
      <c r="AR223" s="48" t="str" cm="1">
        <f t="array" ref="AR223">IFERROR(_xlfn.IFS(
AQ223="MPR ISSUE","ACTIVE",
AQ223="BSS Hardware Issue","ACTIVE",
AQ223="Sites strategiques, MLL, Pylone, etc.","PASSIVE",
AQ223="AKTIVCO DEFAUT GE &amp; POWER Cabinet","PASSIVE",
AQ223="AKTIVCO Coupure ENEO &amp; Baisse de tension","PASSIVE",
AQ223="Coupure ENEO &amp; Baisse de tension","PASSIVE",
AQ223="Defaut GE &amp; POWER Cabinet","PASSIVE",
AQ223="Sharing","PASSIVE",
AQ223="Sites strategiques &amp; DataCenter","PASSIVE",
AQ223="Exclu","Exclu",
AQ223="SAT","ACTIVE",
AQ223="SPARE-ISSUE","SPARE-ISSUE",
AQ223="Fiber CAmtel","ACTIVE",
AQ223="Fiber AOF","ACTIVE",
AQ223="Projet OCM (HUAWEI)","PLANNED WORKS",
AQ223="Projet OCM (NOKIA)","PLANNED WORKS",
AQ223="ACCESS-ISSUE","ACCESS-ISSUE",
AQ223="Projet OCM (ZTE, NOKIA, autres projets)","PLANNED WORKS",
AQ223="No root CAuse","No root cause",
AQ223="ODU HS","ACTIVE",
AQ223="IP &amp; VLAN","ACTIVE",
AQ223="Warehouse HUAWEI","SPARE-ISSUE",
AQ223="SPARE-HS","SPARE-ISSUE",
AQ223="Power Telco","ACTIVE", AQ223="no impacts","no impacts"
),"")</f>
        <v>ACCESS-ISSUE</v>
      </c>
      <c r="AS223" s="92" t="s">
        <v>5739</v>
      </c>
      <c r="AT223" s="92" t="s">
        <v>1433</v>
      </c>
      <c r="AV223" s="17" t="s">
        <v>5537</v>
      </c>
      <c r="AW223" s="7" t="s">
        <v>5537</v>
      </c>
      <c r="AX223" s="6" t="s">
        <v>5537</v>
      </c>
      <c r="AY223" s="7"/>
      <c r="AZ223" s="3" t="s">
        <v>5537</v>
      </c>
      <c r="BA223" s="18" t="s">
        <v>5537</v>
      </c>
      <c r="BB223" s="18" t="s">
        <v>5537</v>
      </c>
      <c r="BC223" s="18" t="s">
        <v>5537</v>
      </c>
      <c r="BD223" s="18" t="s">
        <v>5537</v>
      </c>
      <c r="BE223" s="18" t="s">
        <v>5537</v>
      </c>
      <c r="BF223" s="18" t="s">
        <v>5537</v>
      </c>
      <c r="BG223" s="18" t="s">
        <v>6284</v>
      </c>
      <c r="BH223" s="18" t="s">
        <v>6284</v>
      </c>
      <c r="BI223" s="18" t="s">
        <v>5537</v>
      </c>
      <c r="BJ223" s="18" t="s">
        <v>5537</v>
      </c>
      <c r="BK223" s="18" t="s">
        <v>5537</v>
      </c>
      <c r="BL223" s="9" t="s">
        <v>5537</v>
      </c>
      <c r="BM223" s="14" t="s">
        <v>5537</v>
      </c>
      <c r="BN223" s="14" t="s">
        <v>5537</v>
      </c>
      <c r="BO223" s="14" t="str">
        <f>_xlfn.XLOOKUP(B223,'[4]cell downs 18042026 17h'!$B:$B,'[4]cell downs 18042026 17h'!$B:$B,"")</f>
        <v>ADM_128</v>
      </c>
      <c r="BP223" s="14" t="str">
        <f>_xlfn.XLOOKUP(B223,'[5]Cells Huawei 19042026 15h'!$B:$B,'[5]Cells Huawei 19042026 15h'!$B:$B,"")</f>
        <v/>
      </c>
      <c r="BQ223" s="9" t="str">
        <f>_xlfn.XLOOKUP(B223,'[6]cells down 19042026 9H40'!$B:$B,'[6]cells down 19042026 9H40'!$B:$B,"")</f>
        <v/>
      </c>
      <c r="BR223" s="9" t="s">
        <v>1433</v>
      </c>
      <c r="BS223" s="9" t="s">
        <v>83</v>
      </c>
      <c r="BT223" s="108"/>
    </row>
    <row r="224" spans="1:72" s="9" customFormat="1" x14ac:dyDescent="0.35">
      <c r="A224" s="1" t="s">
        <v>2136</v>
      </c>
      <c r="B224" s="8" t="s">
        <v>2137</v>
      </c>
      <c r="C224" s="3" t="str">
        <f>_xlfn.XLOOKUP(B224,'[1]daily break down'!$D:$D,'[1]daily break down'!$E:$E,"")</f>
        <v>CENTRE</v>
      </c>
      <c r="D224" s="1" t="s">
        <v>11</v>
      </c>
      <c r="E224" s="1" t="s">
        <v>5484</v>
      </c>
      <c r="F224" s="3" t="s">
        <v>69</v>
      </c>
      <c r="G224" s="1" t="s">
        <v>2138</v>
      </c>
      <c r="H224" s="33" t="str">
        <f>_xlfn.XLOOKUP(B224,[2]CALCULATION!$B:$B,[2]CALCULATION!$H:$H,"")</f>
        <v>NOKIA</v>
      </c>
      <c r="I224" s="28">
        <v>0</v>
      </c>
      <c r="J224" s="28">
        <v>0</v>
      </c>
      <c r="K224" s="28">
        <v>0</v>
      </c>
      <c r="L224" s="28">
        <v>0.28682764527704951</v>
      </c>
      <c r="M224" s="28">
        <v>0</v>
      </c>
      <c r="N224" s="28">
        <v>0</v>
      </c>
      <c r="O224" s="28">
        <v>4.2596852256993972E-2</v>
      </c>
      <c r="P224" s="28">
        <v>0</v>
      </c>
      <c r="Q224" s="28">
        <v>0</v>
      </c>
      <c r="R224" s="28">
        <v>0</v>
      </c>
      <c r="S224" s="93">
        <v>0</v>
      </c>
      <c r="T224" s="93">
        <f>_xlfn.XLOOKUP(B224,'[3]Nur des jours'!$B:$B,'[3]Nur des jours'!$U:$U,"")</f>
        <v>0</v>
      </c>
      <c r="U224" s="93">
        <v>0</v>
      </c>
      <c r="V224" s="93">
        <v>0</v>
      </c>
      <c r="W224" s="93">
        <v>0</v>
      </c>
      <c r="X224" s="93">
        <v>0</v>
      </c>
      <c r="Y224" s="93">
        <v>1.2268393672970297</v>
      </c>
      <c r="Z224" s="93">
        <v>8.8741107429950965</v>
      </c>
      <c r="AA224" s="93">
        <v>8.5785299900408916</v>
      </c>
      <c r="AB224" s="93">
        <v>3.684031612319616</v>
      </c>
      <c r="AC224" s="93">
        <f>_xlfn.XLOOKUP(B224,'[3]Nur des jours'!$B:$B,'[3]Nur des jours'!$N:$N,"")</f>
        <v>7.1113451073386358</v>
      </c>
      <c r="AD224" s="93">
        <v>7.1113451073386358</v>
      </c>
      <c r="AE224" s="93">
        <v>7.2346746739034282</v>
      </c>
      <c r="AF224" s="93">
        <v>4.1297302194713392</v>
      </c>
      <c r="AG224" s="93"/>
      <c r="AH224" s="93">
        <v>1.4867856337730752</v>
      </c>
      <c r="AI224" s="93">
        <v>5.1997779856040349</v>
      </c>
      <c r="AJ224" s="93">
        <v>2.2169563532135825</v>
      </c>
      <c r="AK224" s="93">
        <v>0</v>
      </c>
      <c r="AL224" s="93">
        <v>1.4867856337730752</v>
      </c>
      <c r="AM224" s="49" t="s">
        <v>5559</v>
      </c>
      <c r="AN224" s="49"/>
      <c r="AO224" s="48" t="str" cm="1">
        <f t="array" ref="AO224">IFERROR(_xlfn.IFS(
AQ224="MPR ISSUE","PDH",
AQ224="BSS Hardware Issue","BSS",
AQ224="Sites strategiques, MLL, Pylone, etc.","ENVTECH",
AQ224="AKTIVCO DEFAUT GE &amp; POWER Cabinet","AKTIVCO",
AQ224="AKTIVCO Coupure ENEO &amp; Baisse de tension","AKTIVCO GRID ONLY",
AQ224="Coupure ENEO &amp; Baisse de tension","IHS GRID ONLY",
AQ224="Defaut GE &amp; POWER Cabinet","IHS",
AQ224="Sharing","Partners",
AQ224="Sites strategiques &amp; DataCenter","SST &amp; DC",
AQ224="Exclu","Exclu",
AQ224="SAT","SAT",
AQ224="SPARE-ISSUE","SPARE-ISSUE",
AQ224="Fiber CAmtel","TRANS_FO_CAMTEL",
AQ224="Fiber AOF","Fiber AOF",
AQ224="Projet OCM (HUAWEI)","TRAVAUX-HUAWEI",
AQ224="Projet OCM (NOKIA)","TRAVAUX-NOKIA",
AQ224="ACCESS-ISSUE","ACCESS-ISSUE",
AQ224="Projet OCM (ZTE, NOKIA, autres projets)","TRAVAUX OCM",
AQ224="No root CAuse","No root cause",
AQ224="ODU HS","PDH",
AQ224="IP &amp; VLAN","PDH",
AQ224="Warehouse HUAWEI","SPARE-ISSUE",
AQ224="SPARE-HS","SPARE-ISSUE",
AQ224="Power Telco","BSS",AQ224="no impacts","no impacts"
),"")</f>
        <v>No root cause</v>
      </c>
      <c r="AP224" s="48" t="str" cm="1">
        <f t="array" ref="AP224">IFERROR(_xlfn.IFS(
AQ224="MPR ISSUE","TX ISSUE",
AQ224="BSS Hardware Issue","RAN ISSUE",
AQ224="Sites strategiques, MLL, Pylone, etc.","ENVTECH",
AQ224="AKTIVCO DEFAUT GE &amp; POWER Cabinet","POWER ISSUE",
AQ224="AKTIVCO Coupure ENEO &amp; Baisse de tension","POWER ISSUE",
AQ224="Coupure ENEO &amp; Baisse de tension","POWER ISSUE",
AQ224="Defaut GE &amp; POWER Cabinet","POWER ISSUE",
AQ224="Sharing","POWER ISSUE",
AQ224="Sites strategiques &amp; DataCenter","POWER ISSUE",
AQ224="Exclu","Exclu",
AQ224="SAT","TX ISSUE",
AQ224="SPARE-ISSUE","SPARE-ISSUE",
AQ224="Fiber CAmtel","TX ISSUE",
AQ224="Fiber AOF","TX ISSUE",
AQ224="Projet OCM (HUAWEI)","TRAVAUX-HUAWEI",
AQ224="Projet OCM (NOKIA)","TRAVAUX -NOKIA",
AQ224="ACCESS-ISSUE","ACCESS-ISSUE",
AQ224="Projet OCM (ZTE, NOKIA, autres projets)","TRAVAUX OCM",
AQ224="No root CAuse","No root cause",
AQ224="ODU HS","TX ISSUE",
AQ224="IP &amp; VLAN","TX ISSUE",
AQ224="Warehouse HUAWEI","SPARE-ISSUE",
AQ224="SPARE-HS","SPARE-ISSUE",
AQ224="Power Telco","RAN ISSUE",AQ224="no impacts","no impacts"
),"")</f>
        <v>No root cause</v>
      </c>
      <c r="AQ224" s="127" t="s">
        <v>5344</v>
      </c>
      <c r="AR224" s="48" t="str" cm="1">
        <f t="array" ref="AR224">IFERROR(_xlfn.IFS(
AQ224="MPR ISSUE","ACTIVE",
AQ224="BSS Hardware Issue","ACTIVE",
AQ224="Sites strategiques, MLL, Pylone, etc.","PASSIVE",
AQ224="AKTIVCO DEFAUT GE &amp; POWER Cabinet","PASSIVE",
AQ224="AKTIVCO Coupure ENEO &amp; Baisse de tension","PASSIVE",
AQ224="Coupure ENEO &amp; Baisse de tension","PASSIVE",
AQ224="Defaut GE &amp; POWER Cabinet","PASSIVE",
AQ224="Sharing","PASSIVE",
AQ224="Sites strategiques &amp; DataCenter","PASSIVE",
AQ224="Exclu","Exclu",
AQ224="SAT","ACTIVE",
AQ224="SPARE-ISSUE","SPARE-ISSUE",
AQ224="Fiber CAmtel","ACTIVE",
AQ224="Fiber AOF","ACTIVE",
AQ224="Projet OCM (HUAWEI)","PLANNED WORKS",
AQ224="Projet OCM (NOKIA)","PLANNED WORKS",
AQ224="ACCESS-ISSUE","ACCESS-ISSUE",
AQ224="Projet OCM (ZTE, NOKIA, autres projets)","PLANNED WORKS",
AQ224="No root CAuse","No root cause",
AQ224="ODU HS","ACTIVE",
AQ224="IP &amp; VLAN","ACTIVE",
AQ224="Warehouse HUAWEI","SPARE-ISSUE",
AQ224="SPARE-HS","SPARE-ISSUE",
AQ224="Power Telco","ACTIVE", AQ224="no impacts","no impacts"
),"")</f>
        <v>No root cause</v>
      </c>
      <c r="AS224" s="92" t="s">
        <v>5537</v>
      </c>
      <c r="AT224" s="98" t="s">
        <v>2137</v>
      </c>
      <c r="AV224" s="17" t="s">
        <v>5537</v>
      </c>
      <c r="AW224" s="7" t="s">
        <v>5537</v>
      </c>
      <c r="AX224" s="6" t="s">
        <v>5537</v>
      </c>
      <c r="AY224" s="7"/>
      <c r="AZ224" s="3" t="s">
        <v>5537</v>
      </c>
      <c r="BA224" s="18" t="s">
        <v>5537</v>
      </c>
      <c r="BB224" s="18" t="s">
        <v>5537</v>
      </c>
      <c r="BC224" s="18" t="s">
        <v>5537</v>
      </c>
      <c r="BD224" s="18" t="s">
        <v>5537</v>
      </c>
      <c r="BE224" s="18" t="s">
        <v>5537</v>
      </c>
      <c r="BF224" s="18" t="s">
        <v>5537</v>
      </c>
      <c r="BG224" s="18" t="s">
        <v>5537</v>
      </c>
      <c r="BH224" s="18" t="s">
        <v>5537</v>
      </c>
      <c r="BI224" s="18" t="s">
        <v>5537</v>
      </c>
      <c r="BJ224" s="18" t="s">
        <v>5537</v>
      </c>
      <c r="BK224" s="18" t="s">
        <v>5537</v>
      </c>
      <c r="BL224" s="9" t="s">
        <v>5537</v>
      </c>
      <c r="BM224" s="14" t="s">
        <v>5537</v>
      </c>
      <c r="BN224" s="14" t="s">
        <v>5537</v>
      </c>
      <c r="BO224" s="14" t="str">
        <f>_xlfn.XLOOKUP(B224,'[4]cell downs 18042026 17h'!$B:$B,'[4]cell downs 18042026 17h'!$B:$B,"")</f>
        <v/>
      </c>
      <c r="BP224" s="14" t="str">
        <f>_xlfn.XLOOKUP(B224,'[5]Cells Huawei 19042026 15h'!$B:$B,'[5]Cells Huawei 19042026 15h'!$B:$B,"")</f>
        <v/>
      </c>
      <c r="BQ224" s="9" t="str">
        <f>_xlfn.XLOOKUP(B224,'[6]cells down 19042026 9H40'!$B:$B,'[6]cells down 19042026 9H40'!$B:$B,"")</f>
        <v/>
      </c>
      <c r="BR224" s="9" t="s">
        <v>2137</v>
      </c>
      <c r="BS224" s="9" t="s">
        <v>5537</v>
      </c>
      <c r="BT224" s="108"/>
    </row>
    <row r="225" spans="1:72" s="9" customFormat="1" x14ac:dyDescent="0.35">
      <c r="A225" s="2" t="s">
        <v>1486</v>
      </c>
      <c r="B225" s="8" t="s">
        <v>1487</v>
      </c>
      <c r="C225" s="3" t="str">
        <f>_xlfn.XLOOKUP(B225,'[1]daily break down'!$D:$D,'[1]daily break down'!$E:$E,"")</f>
        <v>NORD-OUEST</v>
      </c>
      <c r="D225" s="1" t="s">
        <v>11</v>
      </c>
      <c r="E225" s="1" t="s">
        <v>96</v>
      </c>
      <c r="F225" s="3" t="s">
        <v>51</v>
      </c>
      <c r="G225" s="1" t="s">
        <v>1486</v>
      </c>
      <c r="H225" s="33" t="str">
        <f>_xlfn.XLOOKUP(B225,[2]CALCULATION!$B:$B,[2]CALCULATION!$H:$H,"")</f>
        <v>NOKIA</v>
      </c>
      <c r="I225" s="28">
        <v>0.98246309499890494</v>
      </c>
      <c r="J225" s="28">
        <v>6.2050675484837576</v>
      </c>
      <c r="K225" s="28">
        <v>4.7775572859975286</v>
      </c>
      <c r="L225" s="28">
        <v>4.3173442764709202</v>
      </c>
      <c r="M225" s="28">
        <v>9.2899445543209822</v>
      </c>
      <c r="N225" s="28">
        <v>9.2964734190981293</v>
      </c>
      <c r="O225" s="28">
        <v>9.2963652058697779</v>
      </c>
      <c r="P225" s="28">
        <v>9.2965275257123032</v>
      </c>
      <c r="Q225" s="28">
        <v>9.2963652058697779</v>
      </c>
      <c r="R225" s="28">
        <v>9.2964734190981293</v>
      </c>
      <c r="S225" s="93">
        <v>4.6746115888632698</v>
      </c>
      <c r="T225" s="93">
        <f>_xlfn.XLOOKUP(B225,'[3]Nur des jours'!$B:$B,'[3]Nur des jours'!$U:$U,"")</f>
        <v>0</v>
      </c>
      <c r="U225" s="93">
        <v>4.3735095752084112E-2</v>
      </c>
      <c r="V225" s="93">
        <v>1.0963936044835962</v>
      </c>
      <c r="W225" s="93">
        <v>0</v>
      </c>
      <c r="X225" s="93">
        <v>0</v>
      </c>
      <c r="Y225" s="93">
        <v>0</v>
      </c>
      <c r="Z225" s="93">
        <v>0.15070641178199537</v>
      </c>
      <c r="AA225" s="93">
        <v>2.4541067764736774E-2</v>
      </c>
      <c r="AB225" s="93">
        <v>0</v>
      </c>
      <c r="AC225" s="93">
        <f>_xlfn.XLOOKUP(B225,'[3]Nur des jours'!$B:$B,'[3]Nur des jours'!$N:$N,"")</f>
        <v>2.2360372738868768</v>
      </c>
      <c r="AD225" s="93">
        <v>2.2360372738868768</v>
      </c>
      <c r="AE225" s="93">
        <v>2.4148696041753973E-2</v>
      </c>
      <c r="AF225" s="93">
        <v>0</v>
      </c>
      <c r="AG225" s="93"/>
      <c r="AH225" s="93">
        <v>1.4850377960979704</v>
      </c>
      <c r="AI225" s="93">
        <v>4.6804621336562633</v>
      </c>
      <c r="AJ225" s="93">
        <v>2.4326487278612499</v>
      </c>
      <c r="AK225" s="93">
        <v>0</v>
      </c>
      <c r="AL225" s="93">
        <v>1.4850377960979704</v>
      </c>
      <c r="AM225" s="49" t="s">
        <v>5601</v>
      </c>
      <c r="AN225" s="49"/>
      <c r="AO225" s="48" t="str" cm="1">
        <f t="array" ref="AO225">IFERROR(_xlfn.IFS(
AQ225="MPR ISSUE","PDH",
AQ225="BSS Hardware Issue","BSS",
AQ225="Sites strategiques, MLL, Pylone, etc.","ENVTECH",
AQ225="AKTIVCO DEFAUT GE &amp; POWER Cabinet","AKTIVCO",
AQ225="AKTIVCO Coupure ENEO &amp; Baisse de tension","AKTIVCO GRID ONLY",
AQ225="Coupure ENEO &amp; Baisse de tension","IHS GRID ONLY",
AQ225="Defaut GE &amp; POWER Cabinet","IHS",
AQ225="Sharing","Partners",
AQ225="Sites strategiques &amp; DataCenter","SST &amp; DC",
AQ225="Exclu","Exclu",
AQ225="SAT","SAT",
AQ225="SPARE-ISSUE","SPARE-ISSUE",
AQ225="Fiber CAmtel","TRANS_FO_CAMTEL",
AQ225="Fiber AOF","Fiber AOF",
AQ225="Projet OCM (HUAWEI)","TRAVAUX-HUAWEI",
AQ225="Projet OCM (NOKIA)","TRAVAUX-NOKIA",
AQ225="ACCESS-ISSUE","ACCESS-ISSUE",
AQ225="Projet OCM (ZTE, NOKIA, autres projets)","TRAVAUX OCM",
AQ225="No root CAuse","No root cause",
AQ225="ODU HS","PDH",
AQ225="IP &amp; VLAN","PDH",
AQ225="Warehouse HUAWEI","SPARE-ISSUE",
AQ225="SPARE-HS","SPARE-ISSUE",
AQ225="Power Telco","BSS",AQ225="no impacts","no impacts"
),"")</f>
        <v>No root cause</v>
      </c>
      <c r="AP225" s="48" t="str" cm="1">
        <f t="array" ref="AP225">IFERROR(_xlfn.IFS(
AQ225="MPR ISSUE","TX ISSUE",
AQ225="BSS Hardware Issue","RAN ISSUE",
AQ225="Sites strategiques, MLL, Pylone, etc.","ENVTECH",
AQ225="AKTIVCO DEFAUT GE &amp; POWER Cabinet","POWER ISSUE",
AQ225="AKTIVCO Coupure ENEO &amp; Baisse de tension","POWER ISSUE",
AQ225="Coupure ENEO &amp; Baisse de tension","POWER ISSUE",
AQ225="Defaut GE &amp; POWER Cabinet","POWER ISSUE",
AQ225="Sharing","POWER ISSUE",
AQ225="Sites strategiques &amp; DataCenter","POWER ISSUE",
AQ225="Exclu","Exclu",
AQ225="SAT","TX ISSUE",
AQ225="SPARE-ISSUE","SPARE-ISSUE",
AQ225="Fiber CAmtel","TX ISSUE",
AQ225="Fiber AOF","TX ISSUE",
AQ225="Projet OCM (HUAWEI)","TRAVAUX-HUAWEI",
AQ225="Projet OCM (NOKIA)","TRAVAUX -NOKIA",
AQ225="ACCESS-ISSUE","ACCESS-ISSUE",
AQ225="Projet OCM (ZTE, NOKIA, autres projets)","TRAVAUX OCM",
AQ225="No root CAuse","No root cause",
AQ225="ODU HS","TX ISSUE",
AQ225="IP &amp; VLAN","TX ISSUE",
AQ225="Warehouse HUAWEI","SPARE-ISSUE",
AQ225="SPARE-HS","SPARE-ISSUE",
AQ225="Power Telco","RAN ISSUE",AQ225="no impacts","no impacts"
),"")</f>
        <v>No root cause</v>
      </c>
      <c r="AQ225" s="67" t="s">
        <v>5344</v>
      </c>
      <c r="AR225" s="48" t="str" cm="1">
        <f t="array" ref="AR225">IFERROR(_xlfn.IFS(
AQ225="MPR ISSUE","ACTIVE",
AQ225="BSS Hardware Issue","ACTIVE",
AQ225="Sites strategiques, MLL, Pylone, etc.","PASSIVE",
AQ225="AKTIVCO DEFAUT GE &amp; POWER Cabinet","PASSIVE",
AQ225="AKTIVCO Coupure ENEO &amp; Baisse de tension","PASSIVE",
AQ225="Coupure ENEO &amp; Baisse de tension","PASSIVE",
AQ225="Defaut GE &amp; POWER Cabinet","PASSIVE",
AQ225="Sharing","PASSIVE",
AQ225="Sites strategiques &amp; DataCenter","PASSIVE",
AQ225="Exclu","Exclu",
AQ225="SAT","ACTIVE",
AQ225="SPARE-ISSUE","SPARE-ISSUE",
AQ225="Fiber CAmtel","ACTIVE",
AQ225="Fiber AOF","ACTIVE",
AQ225="Projet OCM (HUAWEI)","PLANNED WORKS",
AQ225="Projet OCM (NOKIA)","PLANNED WORKS",
AQ225="ACCESS-ISSUE","ACCESS-ISSUE",
AQ225="Projet OCM (ZTE, NOKIA, autres projets)","PLANNED WORKS",
AQ225="No root CAuse","No root cause",
AQ225="ODU HS","ACTIVE",
AQ225="IP &amp; VLAN","ACTIVE",
AQ225="Warehouse HUAWEI","SPARE-ISSUE",
AQ225="SPARE-HS","SPARE-ISSUE",
AQ225="Power Telco","ACTIVE", AQ225="no impacts","no impacts"
),"")</f>
        <v>No root cause</v>
      </c>
      <c r="AS225" s="92" t="s">
        <v>5944</v>
      </c>
      <c r="AT225" s="98" t="s">
        <v>1487</v>
      </c>
      <c r="AV225" s="17" t="s">
        <v>5537</v>
      </c>
      <c r="AW225" s="7" t="s">
        <v>5537</v>
      </c>
      <c r="AX225" s="6" t="s">
        <v>5537</v>
      </c>
      <c r="AY225" s="7"/>
      <c r="AZ225" s="3" t="s">
        <v>5537</v>
      </c>
      <c r="BA225" s="18" t="s">
        <v>5537</v>
      </c>
      <c r="BB225" s="18" t="s">
        <v>5537</v>
      </c>
      <c r="BC225" s="18" t="s">
        <v>5537</v>
      </c>
      <c r="BD225" s="18" t="s">
        <v>5537</v>
      </c>
      <c r="BE225" s="18" t="s">
        <v>5537</v>
      </c>
      <c r="BF225" s="18" t="s">
        <v>5537</v>
      </c>
      <c r="BG225" s="18" t="s">
        <v>5537</v>
      </c>
      <c r="BH225" s="18" t="s">
        <v>5537</v>
      </c>
      <c r="BI225" s="18" t="s">
        <v>5537</v>
      </c>
      <c r="BJ225" s="18" t="s">
        <v>5710</v>
      </c>
      <c r="BK225" s="18" t="s">
        <v>5537</v>
      </c>
      <c r="BL225" s="9" t="s">
        <v>6285</v>
      </c>
      <c r="BM225" s="14" t="s">
        <v>5537</v>
      </c>
      <c r="BN225" s="14" t="s">
        <v>5537</v>
      </c>
      <c r="BO225" s="14" t="str">
        <f>_xlfn.XLOOKUP(B225,'[4]cell downs 18042026 17h'!$B:$B,'[4]cell downs 18042026 17h'!$B:$B,"")</f>
        <v/>
      </c>
      <c r="BP225" s="14" t="str">
        <f>_xlfn.XLOOKUP(B225,'[5]Cells Huawei 19042026 15h'!$B:$B,'[5]Cells Huawei 19042026 15h'!$B:$B,"")</f>
        <v/>
      </c>
      <c r="BQ225" s="9" t="str">
        <f>_xlfn.XLOOKUP(B225,'[6]cells down 19042026 9H40'!$B:$B,'[6]cells down 19042026 9H40'!$B:$B,"")</f>
        <v/>
      </c>
      <c r="BR225" s="9" t="s">
        <v>1487</v>
      </c>
      <c r="BS225" s="9" t="s">
        <v>5537</v>
      </c>
      <c r="BT225" s="108"/>
    </row>
    <row r="226" spans="1:72" s="9" customFormat="1" x14ac:dyDescent="0.35">
      <c r="A226" s="1" t="s">
        <v>429</v>
      </c>
      <c r="B226" s="8" t="s">
        <v>430</v>
      </c>
      <c r="C226" s="3" t="str">
        <f>_xlfn.XLOOKUP(B226,'[1]daily break down'!$D:$D,'[1]daily break down'!$E:$E,"")</f>
        <v>douala</v>
      </c>
      <c r="D226" s="1" t="s">
        <v>11</v>
      </c>
      <c r="E226" s="1" t="s">
        <v>12</v>
      </c>
      <c r="F226" s="3" t="s">
        <v>31</v>
      </c>
      <c r="G226" s="1" t="s">
        <v>431</v>
      </c>
      <c r="H226" s="34" t="str">
        <f>_xlfn.XLOOKUP(B226,[2]CALCULATION!$B:$B,[2]CALCULATION!$H:$H,"")</f>
        <v>ZTE</v>
      </c>
      <c r="I226" s="28">
        <v>0</v>
      </c>
      <c r="J226" s="28">
        <v>2.7603350711833645</v>
      </c>
      <c r="K226" s="28">
        <v>0</v>
      </c>
      <c r="L226" s="28">
        <v>0</v>
      </c>
      <c r="M226" s="28">
        <v>0.2838274363430387</v>
      </c>
      <c r="N226" s="28">
        <v>0</v>
      </c>
      <c r="O226" s="28">
        <v>0.55811310578626994</v>
      </c>
      <c r="P226" s="28">
        <v>1.1887971452460244</v>
      </c>
      <c r="Q226" s="28">
        <v>3.4403866074256842E-2</v>
      </c>
      <c r="R226" s="28">
        <v>1.6661173462544903</v>
      </c>
      <c r="S226" s="93">
        <v>0</v>
      </c>
      <c r="T226" s="93">
        <f>_xlfn.XLOOKUP(B226,'[3]Nur des jours'!$B:$B,'[3]Nur des jours'!$U:$U,"")</f>
        <v>0.90835837378329098</v>
      </c>
      <c r="U226" s="93">
        <v>0</v>
      </c>
      <c r="V226" s="93">
        <v>6.0639266279149864E-4</v>
      </c>
      <c r="W226" s="93">
        <v>0.90835837378329098</v>
      </c>
      <c r="X226" s="93">
        <v>0</v>
      </c>
      <c r="Y226" s="93">
        <v>0</v>
      </c>
      <c r="Z226" s="93">
        <v>0</v>
      </c>
      <c r="AA226" s="93">
        <v>0</v>
      </c>
      <c r="AB226" s="93">
        <v>0</v>
      </c>
      <c r="AC226" s="93">
        <f>_xlfn.XLOOKUP(B226,'[3]Nur des jours'!$B:$B,'[3]Nur des jours'!$N:$N,"")</f>
        <v>0</v>
      </c>
      <c r="AD226" s="93">
        <v>0</v>
      </c>
      <c r="AE226" s="93">
        <v>0</v>
      </c>
      <c r="AF226" s="93">
        <v>0</v>
      </c>
      <c r="AG226" s="93"/>
      <c r="AH226" s="93">
        <v>1.4690218957689487</v>
      </c>
      <c r="AI226" s="93">
        <v>1.2844262196803473</v>
      </c>
      <c r="AJ226" s="93">
        <v>1.0920621806052813</v>
      </c>
      <c r="AK226" s="93">
        <v>1.7622401596088142</v>
      </c>
      <c r="AL226" s="93">
        <v>1.4690218957689487</v>
      </c>
      <c r="AM226" s="49" t="s">
        <v>5559</v>
      </c>
      <c r="AN226" s="49"/>
      <c r="AO226" s="48" t="str" cm="1">
        <f t="array" ref="AO226">IFERROR(_xlfn.IFS(
AQ226="MPR ISSUE","PDH",
AQ226="BSS Hardware Issue","BSS",
AQ226="Sites strategiques, MLL, Pylone, etc.","ENVTECH",
AQ226="AKTIVCO DEFAUT GE &amp; POWER Cabinet","AKTIVCO",
AQ226="AKTIVCO Coupure ENEO &amp; Baisse de tension","AKTIVCO GRID ONLY",
AQ226="Coupure ENEO &amp; Baisse de tension","IHS GRID ONLY",
AQ226="Defaut GE &amp; POWER Cabinet","IHS",
AQ226="Sharing","Partners",
AQ226="Sites strategiques &amp; DataCenter","SST &amp; DC",
AQ226="Exclu","Exclu",
AQ226="SAT","SAT",
AQ226="SPARE-ISSUE","SPARE-ISSUE",
AQ226="Fiber CAmtel","TRANS_FO_CAMTEL",
AQ226="Fiber AOF","Fiber AOF",
AQ226="Projet OCM (HUAWEI)","TRAVAUX-HUAWEI",
AQ226="Projet OCM (NOKIA)","TRAVAUX-NOKIA",
AQ226="ACCESS-ISSUE","ACCESS-ISSUE",
AQ226="Projet OCM (ZTE, NOKIA, autres projets)","TRAVAUX OCM",
AQ226="No root CAuse","No root cause",
AQ226="ODU HS","PDH",
AQ226="IP &amp; VLAN","PDH",
AQ226="Warehouse HUAWEI","SPARE-ISSUE",
AQ226="SPARE-HS","SPARE-ISSUE",
AQ226="Power Telco","BSS",AQ226="no impacts","no impacts"
),"")</f>
        <v>IHS</v>
      </c>
      <c r="AP226" s="48" t="str" cm="1">
        <f t="array" ref="AP226">IFERROR(_xlfn.IFS(
AQ226="MPR ISSUE","TX ISSUE",
AQ226="BSS Hardware Issue","RAN ISSUE",
AQ226="Sites strategiques, MLL, Pylone, etc.","ENVTECH",
AQ226="AKTIVCO DEFAUT GE &amp; POWER Cabinet","POWER ISSUE",
AQ226="AKTIVCO Coupure ENEO &amp; Baisse de tension","POWER ISSUE",
AQ226="Coupure ENEO &amp; Baisse de tension","POWER ISSUE",
AQ226="Defaut GE &amp; POWER Cabinet","POWER ISSUE",
AQ226="Sharing","POWER ISSUE",
AQ226="Sites strategiques &amp; DataCenter","POWER ISSUE",
AQ226="Exclu","Exclu",
AQ226="SAT","TX ISSUE",
AQ226="SPARE-ISSUE","SPARE-ISSUE",
AQ226="Fiber CAmtel","TX ISSUE",
AQ226="Fiber AOF","TX ISSUE",
AQ226="Projet OCM (HUAWEI)","TRAVAUX-HUAWEI",
AQ226="Projet OCM (NOKIA)","TRAVAUX -NOKIA",
AQ226="ACCESS-ISSUE","ACCESS-ISSUE",
AQ226="Projet OCM (ZTE, NOKIA, autres projets)","TRAVAUX OCM",
AQ226="No root CAuse","No root cause",
AQ226="ODU HS","TX ISSUE",
AQ226="IP &amp; VLAN","TX ISSUE",
AQ226="Warehouse HUAWEI","SPARE-ISSUE",
AQ226="SPARE-HS","SPARE-ISSUE",
AQ226="Power Telco","RAN ISSUE",AQ226="no impacts","no impacts"
),"")</f>
        <v>POWER ISSUE</v>
      </c>
      <c r="AQ226" s="67" t="s">
        <v>5330</v>
      </c>
      <c r="AR226" s="48" t="str" cm="1">
        <f t="array" ref="AR226">IFERROR(_xlfn.IFS(
AQ226="MPR ISSUE","ACTIVE",
AQ226="BSS Hardware Issue","ACTIVE",
AQ226="Sites strategiques, MLL, Pylone, etc.","PASSIVE",
AQ226="AKTIVCO DEFAUT GE &amp; POWER Cabinet","PASSIVE",
AQ226="AKTIVCO Coupure ENEO &amp; Baisse de tension","PASSIVE",
AQ226="Coupure ENEO &amp; Baisse de tension","PASSIVE",
AQ226="Defaut GE &amp; POWER Cabinet","PASSIVE",
AQ226="Sharing","PASSIVE",
AQ226="Sites strategiques &amp; DataCenter","PASSIVE",
AQ226="Exclu","Exclu",
AQ226="SAT","ACTIVE",
AQ226="SPARE-ISSUE","SPARE-ISSUE",
AQ226="Fiber CAmtel","ACTIVE",
AQ226="Fiber AOF","ACTIVE",
AQ226="Projet OCM (HUAWEI)","PLANNED WORKS",
AQ226="Projet OCM (NOKIA)","PLANNED WORKS",
AQ226="ACCESS-ISSUE","ACCESS-ISSUE",
AQ226="Projet OCM (ZTE, NOKIA, autres projets)","PLANNED WORKS",
AQ226="No root CAuse","No root cause",
AQ226="ODU HS","ACTIVE",
AQ226="IP &amp; VLAN","ACTIVE",
AQ226="Warehouse HUAWEI","SPARE-ISSUE",
AQ226="SPARE-HS","SPARE-ISSUE",
AQ226="Power Telco","ACTIVE", AQ226="no impacts","no impacts"
),"")</f>
        <v>PASSIVE</v>
      </c>
      <c r="AS226" s="92" t="s">
        <v>5905</v>
      </c>
      <c r="AT226" s="98" t="s">
        <v>430</v>
      </c>
      <c r="AV226" s="17" t="s">
        <v>5537</v>
      </c>
      <c r="AW226" s="7" t="s">
        <v>5537</v>
      </c>
      <c r="AX226" s="6" t="s">
        <v>5537</v>
      </c>
      <c r="AY226" s="7"/>
      <c r="AZ226" s="3" t="s">
        <v>5537</v>
      </c>
      <c r="BA226" s="18" t="s">
        <v>5537</v>
      </c>
      <c r="BB226" s="18" t="s">
        <v>5537</v>
      </c>
      <c r="BC226" s="18" t="s">
        <v>5537</v>
      </c>
      <c r="BD226" s="18" t="s">
        <v>5537</v>
      </c>
      <c r="BE226" s="18" t="s">
        <v>5537</v>
      </c>
      <c r="BF226" s="18" t="s">
        <v>5537</v>
      </c>
      <c r="BG226" s="18" t="s">
        <v>5537</v>
      </c>
      <c r="BH226" s="18" t="s">
        <v>5537</v>
      </c>
      <c r="BI226" s="18" t="s">
        <v>5537</v>
      </c>
      <c r="BJ226" s="18" t="s">
        <v>5537</v>
      </c>
      <c r="BK226" s="18" t="s">
        <v>5537</v>
      </c>
      <c r="BL226" s="9" t="s">
        <v>5905</v>
      </c>
      <c r="BM226" s="14" t="s">
        <v>5537</v>
      </c>
      <c r="BN226" s="14" t="s">
        <v>5537</v>
      </c>
      <c r="BO226" s="14" t="str">
        <f>_xlfn.XLOOKUP(B226,'[4]cell downs 18042026 17h'!$B:$B,'[4]cell downs 18042026 17h'!$B:$B,"")</f>
        <v/>
      </c>
      <c r="BP226" s="14" t="str">
        <f>_xlfn.XLOOKUP(B226,'[5]Cells Huawei 19042026 15h'!$B:$B,'[5]Cells Huawei 19042026 15h'!$B:$B,"")</f>
        <v/>
      </c>
      <c r="BQ226" s="9" t="str">
        <f>_xlfn.XLOOKUP(B226,'[6]cells down 19042026 9H40'!$B:$B,'[6]cells down 19042026 9H40'!$B:$B,"")</f>
        <v/>
      </c>
      <c r="BR226" s="9" t="s">
        <v>5537</v>
      </c>
      <c r="BS226" s="9" t="s">
        <v>594</v>
      </c>
      <c r="BT226" s="108"/>
    </row>
    <row r="227" spans="1:72" s="9" customFormat="1" x14ac:dyDescent="0.35">
      <c r="A227" s="1" t="s">
        <v>1174</v>
      </c>
      <c r="B227" s="8" t="s">
        <v>1175</v>
      </c>
      <c r="C227" s="3" t="str">
        <f>_xlfn.XLOOKUP(B227,'[1]daily break down'!$D:$D,'[1]daily break down'!$E:$E,"")</f>
        <v>OUEST</v>
      </c>
      <c r="D227" s="1" t="s">
        <v>21</v>
      </c>
      <c r="E227" s="1" t="s">
        <v>22</v>
      </c>
      <c r="F227" s="3" t="s">
        <v>102</v>
      </c>
      <c r="G227" s="1" t="s">
        <v>1176</v>
      </c>
      <c r="H227" s="32" t="str">
        <f>_xlfn.XLOOKUP(B227,[2]CALCULATION!$B:$B,[2]CALCULATION!$H:$H,"")</f>
        <v>Huawei</v>
      </c>
      <c r="I227" s="28">
        <v>2.0464860615295937</v>
      </c>
      <c r="J227" s="28">
        <v>1.0466515710563788</v>
      </c>
      <c r="K227" s="28">
        <v>0</v>
      </c>
      <c r="L227" s="28">
        <v>2.7373991604671937</v>
      </c>
      <c r="M227" s="28">
        <v>0</v>
      </c>
      <c r="N227" s="28">
        <v>37.828290286588306</v>
      </c>
      <c r="O227" s="28">
        <v>41.605670698821179</v>
      </c>
      <c r="P227" s="28">
        <v>41.605670698821179</v>
      </c>
      <c r="Q227" s="28">
        <v>41.553503094742787</v>
      </c>
      <c r="R227" s="28">
        <v>41.604065541772606</v>
      </c>
      <c r="S227" s="93">
        <v>41.520062322897665</v>
      </c>
      <c r="T227" s="93">
        <f>_xlfn.XLOOKUP(B227,'[3]Nur des jours'!$B:$B,'[3]Nur des jours'!$U:$U,"")</f>
        <v>0</v>
      </c>
      <c r="U227" s="93">
        <v>0</v>
      </c>
      <c r="V227" s="93">
        <v>0.89075515148402118</v>
      </c>
      <c r="W227" s="93">
        <v>0</v>
      </c>
      <c r="X227" s="93">
        <v>0</v>
      </c>
      <c r="Y227" s="93">
        <v>0</v>
      </c>
      <c r="Z227" s="93">
        <v>3.1878597335296619</v>
      </c>
      <c r="AA227" s="93">
        <v>5.9488547026107703</v>
      </c>
      <c r="AB227" s="93">
        <v>0</v>
      </c>
      <c r="AC227" s="93">
        <f>_xlfn.XLOOKUP(B227,'[3]Nur des jours'!$B:$B,'[3]Nur des jours'!$N:$N,"")</f>
        <v>0</v>
      </c>
      <c r="AD227" s="93">
        <v>0</v>
      </c>
      <c r="AE227" s="93">
        <v>1.3983236453187915</v>
      </c>
      <c r="AF227" s="93">
        <v>0</v>
      </c>
      <c r="AG227" s="93"/>
      <c r="AH227" s="93">
        <v>1.4401825741297194</v>
      </c>
      <c r="AI227" s="93">
        <v>2.4616920254667098</v>
      </c>
      <c r="AJ227" s="93">
        <v>3.1456023406128977</v>
      </c>
      <c r="AK227" s="93">
        <v>6.2586595223555225E-2</v>
      </c>
      <c r="AL227" s="93">
        <v>1.4401825741297194</v>
      </c>
      <c r="AM227" s="49" t="s">
        <v>5559</v>
      </c>
      <c r="AN227" s="49"/>
      <c r="AO227" s="48" t="str" cm="1">
        <f t="array" ref="AO227">IFERROR(_xlfn.IFS(
AQ227="MPR ISSUE","PDH",
AQ227="BSS Hardware Issue","BSS",
AQ227="Sites strategiques, MLL, Pylone, etc.","ENVTECH",
AQ227="AKTIVCO DEFAUT GE &amp; POWER Cabinet","AKTIVCO",
AQ227="AKTIVCO Coupure ENEO &amp; Baisse de tension","AKTIVCO GRID ONLY",
AQ227="Coupure ENEO &amp; Baisse de tension","IHS GRID ONLY",
AQ227="Defaut GE &amp; POWER Cabinet","IHS",
AQ227="Sharing","Partners",
AQ227="Sites strategiques &amp; DataCenter","SST &amp; DC",
AQ227="Exclu","Exclu",
AQ227="SAT","SAT",
AQ227="SPARE-ISSUE","SPARE-ISSUE",
AQ227="Fiber CAmtel","TRANS_FO_CAMTEL",
AQ227="Fiber AOF","Fiber AOF",
AQ227="Projet OCM (HUAWEI)","TRAVAUX-HUAWEI",
AQ227="Projet OCM (NOKIA)","TRAVAUX-NOKIA",
AQ227="ACCESS-ISSUE","ACCESS-ISSUE",
AQ227="Projet OCM (ZTE, NOKIA, autres projets)","TRAVAUX OCM",
AQ227="No root CAuse","No root cause",
AQ227="ODU HS","PDH",
AQ227="IP &amp; VLAN","PDH",
AQ227="Warehouse HUAWEI","SPARE-ISSUE",
AQ227="SPARE-HS","SPARE-ISSUE",
AQ227="Power Telco","BSS",AQ227="no impacts","no impacts"
),"")</f>
        <v>No root cause</v>
      </c>
      <c r="AP227" s="48" t="str" cm="1">
        <f t="array" ref="AP227">IFERROR(_xlfn.IFS(
AQ227="MPR ISSUE","TX ISSUE",
AQ227="BSS Hardware Issue","RAN ISSUE",
AQ227="Sites strategiques, MLL, Pylone, etc.","ENVTECH",
AQ227="AKTIVCO DEFAUT GE &amp; POWER Cabinet","POWER ISSUE",
AQ227="AKTIVCO Coupure ENEO &amp; Baisse de tension","POWER ISSUE",
AQ227="Coupure ENEO &amp; Baisse de tension","POWER ISSUE",
AQ227="Defaut GE &amp; POWER Cabinet","POWER ISSUE",
AQ227="Sharing","POWER ISSUE",
AQ227="Sites strategiques &amp; DataCenter","POWER ISSUE",
AQ227="Exclu","Exclu",
AQ227="SAT","TX ISSUE",
AQ227="SPARE-ISSUE","SPARE-ISSUE",
AQ227="Fiber CAmtel","TX ISSUE",
AQ227="Fiber AOF","TX ISSUE",
AQ227="Projet OCM (HUAWEI)","TRAVAUX-HUAWEI",
AQ227="Projet OCM (NOKIA)","TRAVAUX -NOKIA",
AQ227="ACCESS-ISSUE","ACCESS-ISSUE",
AQ227="Projet OCM (ZTE, NOKIA, autres projets)","TRAVAUX OCM",
AQ227="No root CAuse","No root cause",
AQ227="ODU HS","TX ISSUE",
AQ227="IP &amp; VLAN","TX ISSUE",
AQ227="Warehouse HUAWEI","SPARE-ISSUE",
AQ227="SPARE-HS","SPARE-ISSUE",
AQ227="Power Telco","RAN ISSUE",AQ227="no impacts","no impacts"
),"")</f>
        <v>No root cause</v>
      </c>
      <c r="AQ227" s="67" t="s">
        <v>5344</v>
      </c>
      <c r="AR227" s="48" t="str" cm="1">
        <f t="array" ref="AR227">IFERROR(_xlfn.IFS(
AQ227="MPR ISSUE","ACTIVE",
AQ227="BSS Hardware Issue","ACTIVE",
AQ227="Sites strategiques, MLL, Pylone, etc.","PASSIVE",
AQ227="AKTIVCO DEFAUT GE &amp; POWER Cabinet","PASSIVE",
AQ227="AKTIVCO Coupure ENEO &amp; Baisse de tension","PASSIVE",
AQ227="Coupure ENEO &amp; Baisse de tension","PASSIVE",
AQ227="Defaut GE &amp; POWER Cabinet","PASSIVE",
AQ227="Sharing","PASSIVE",
AQ227="Sites strategiques &amp; DataCenter","PASSIVE",
AQ227="Exclu","Exclu",
AQ227="SAT","ACTIVE",
AQ227="SPARE-ISSUE","SPARE-ISSUE",
AQ227="Fiber CAmtel","ACTIVE",
AQ227="Fiber AOF","ACTIVE",
AQ227="Projet OCM (HUAWEI)","PLANNED WORKS",
AQ227="Projet OCM (NOKIA)","PLANNED WORKS",
AQ227="ACCESS-ISSUE","ACCESS-ISSUE",
AQ227="Projet OCM (ZTE, NOKIA, autres projets)","PLANNED WORKS",
AQ227="No root CAuse","No root cause",
AQ227="ODU HS","ACTIVE",
AQ227="IP &amp; VLAN","ACTIVE",
AQ227="Warehouse HUAWEI","SPARE-ISSUE",
AQ227="SPARE-HS","SPARE-ISSUE",
AQ227="Power Telco","ACTIVE", AQ227="no impacts","no impacts"
),"")</f>
        <v>No root cause</v>
      </c>
      <c r="AS227" s="92" t="s">
        <v>5537</v>
      </c>
      <c r="AT227" s="98" t="s">
        <v>1175</v>
      </c>
      <c r="AV227" s="17" t="s">
        <v>5537</v>
      </c>
      <c r="AW227" s="7" t="s">
        <v>5537</v>
      </c>
      <c r="AX227" s="6" t="s">
        <v>5537</v>
      </c>
      <c r="AY227" s="7"/>
      <c r="AZ227" s="3" t="s">
        <v>5537</v>
      </c>
      <c r="BA227" s="18" t="s">
        <v>5537</v>
      </c>
      <c r="BB227" s="18" t="s">
        <v>5537</v>
      </c>
      <c r="BC227" s="18" t="s">
        <v>5537</v>
      </c>
      <c r="BD227" s="18" t="s">
        <v>5537</v>
      </c>
      <c r="BE227" s="18" t="s">
        <v>5537</v>
      </c>
      <c r="BF227" s="18" t="s">
        <v>5537</v>
      </c>
      <c r="BG227" s="18" t="s">
        <v>5537</v>
      </c>
      <c r="BH227" s="18" t="s">
        <v>5537</v>
      </c>
      <c r="BI227" s="18" t="s">
        <v>5537</v>
      </c>
      <c r="BJ227" s="18" t="s">
        <v>5537</v>
      </c>
      <c r="BK227" s="18" t="s">
        <v>5537</v>
      </c>
      <c r="BL227" s="9" t="s">
        <v>5537</v>
      </c>
      <c r="BM227" s="14" t="s">
        <v>5537</v>
      </c>
      <c r="BN227" s="14" t="s">
        <v>5537</v>
      </c>
      <c r="BO227" s="14" t="str">
        <f>_xlfn.XLOOKUP(B227,'[4]cell downs 18042026 17h'!$B:$B,'[4]cell downs 18042026 17h'!$B:$B,"")</f>
        <v/>
      </c>
      <c r="BP227" s="14" t="str">
        <f>_xlfn.XLOOKUP(B227,'[5]Cells Huawei 19042026 15h'!$B:$B,'[5]Cells Huawei 19042026 15h'!$B:$B,"")</f>
        <v>OST_227</v>
      </c>
      <c r="BQ227" s="9" t="str">
        <f>_xlfn.XLOOKUP(B227,'[6]cells down 19042026 9H40'!$B:$B,'[6]cells down 19042026 9H40'!$B:$B,"")</f>
        <v/>
      </c>
      <c r="BR227" s="9" t="s">
        <v>5537</v>
      </c>
      <c r="BS227" s="9" t="s">
        <v>12</v>
      </c>
      <c r="BT227" s="108"/>
    </row>
    <row r="228" spans="1:72" s="9" customFormat="1" x14ac:dyDescent="0.35">
      <c r="A228" s="2" t="s">
        <v>819</v>
      </c>
      <c r="B228" s="1" t="s">
        <v>820</v>
      </c>
      <c r="C228" s="3" t="str">
        <f>_xlfn.XLOOKUP(B228,'[1]daily break down'!$D:$D,'[1]daily break down'!$E:$E,"")</f>
        <v>NORD-OUEST</v>
      </c>
      <c r="D228" s="1" t="s">
        <v>11</v>
      </c>
      <c r="E228" s="1" t="s">
        <v>154</v>
      </c>
      <c r="F228" s="3" t="s">
        <v>51</v>
      </c>
      <c r="G228" s="1" t="s">
        <v>819</v>
      </c>
      <c r="H228" s="33" t="str">
        <f>_xlfn.XLOOKUP(B228,[2]CALCULATION!$B:$B,[2]CALCULATION!$H:$H,"")</f>
        <v>NOKIA</v>
      </c>
      <c r="I228" s="28">
        <v>6.426604496629083</v>
      </c>
      <c r="J228" s="28">
        <v>6.0915041995037473</v>
      </c>
      <c r="K228" s="28">
        <v>3.0995278979412091</v>
      </c>
      <c r="L228" s="28">
        <v>3.6096773226188565</v>
      </c>
      <c r="M228" s="28">
        <v>5.5948020540973111</v>
      </c>
      <c r="N228" s="28">
        <v>3.9143188500284531</v>
      </c>
      <c r="O228" s="28">
        <v>8.6721252367167203</v>
      </c>
      <c r="P228" s="28">
        <v>6.8921400625977212</v>
      </c>
      <c r="Q228" s="28">
        <v>3.1696769062168761</v>
      </c>
      <c r="R228" s="28">
        <v>7.0950334724514903</v>
      </c>
      <c r="S228" s="93">
        <v>5.0683987678083655</v>
      </c>
      <c r="T228" s="93">
        <f>_xlfn.XLOOKUP(B228,'[3]Nur des jours'!$B:$B,'[3]Nur des jours'!$U:$U,"")</f>
        <v>5.7964004531536632E-3</v>
      </c>
      <c r="U228" s="93">
        <v>2.1168282332009478</v>
      </c>
      <c r="V228" s="93">
        <v>1.2452630031988996</v>
      </c>
      <c r="W228" s="93">
        <v>5.7964004531536632E-3</v>
      </c>
      <c r="X228" s="93">
        <v>2.1259413354336048E-2</v>
      </c>
      <c r="Y228" s="93">
        <v>0.12304420531171441</v>
      </c>
      <c r="Z228" s="93">
        <v>7.82424885784158E-2</v>
      </c>
      <c r="AA228" s="93">
        <v>3.7591172920358531</v>
      </c>
      <c r="AB228" s="93">
        <v>2.0412960537392313</v>
      </c>
      <c r="AC228" s="93">
        <f>_xlfn.XLOOKUP(B228,'[3]Nur des jours'!$B:$B,'[3]Nur des jours'!$N:$N,"")</f>
        <v>4.0967174895058314E-2</v>
      </c>
      <c r="AD228" s="93">
        <v>4.0967174895058314E-2</v>
      </c>
      <c r="AE228" s="93">
        <v>0</v>
      </c>
      <c r="AF228" s="93">
        <v>0</v>
      </c>
      <c r="AG228" s="93"/>
      <c r="AH228" s="93">
        <v>1.4348498857128182</v>
      </c>
      <c r="AI228" s="93">
        <v>4.97846300492788</v>
      </c>
      <c r="AJ228" s="93">
        <v>2.1563924844701496</v>
      </c>
      <c r="AK228" s="93">
        <v>0</v>
      </c>
      <c r="AL228" s="93">
        <v>1.4348498857128182</v>
      </c>
      <c r="AM228" s="49" t="s">
        <v>5601</v>
      </c>
      <c r="AN228" s="49"/>
      <c r="AO228" s="48" t="str" cm="1">
        <f t="array" ref="AO228">IFERROR(_xlfn.IFS(
AQ228="MPR ISSUE","PDH",
AQ228="BSS Hardware Issue","BSS",
AQ228="Sites strategiques, MLL, Pylone, etc.","ENVTECH",
AQ228="AKTIVCO DEFAUT GE &amp; POWER Cabinet","AKTIVCO",
AQ228="AKTIVCO Coupure ENEO &amp; Baisse de tension","AKTIVCO GRID ONLY",
AQ228="Coupure ENEO &amp; Baisse de tension","IHS GRID ONLY",
AQ228="Defaut GE &amp; POWER Cabinet","IHS",
AQ228="Sharing","Partners",
AQ228="Sites strategiques &amp; DataCenter","SST &amp; DC",
AQ228="Exclu","Exclu",
AQ228="SAT","SAT",
AQ228="SPARE-ISSUE","SPARE-ISSUE",
AQ228="Fiber CAmtel","TRANS_FO_CAMTEL",
AQ228="Fiber AOF","Fiber AOF",
AQ228="Projet OCM (HUAWEI)","TRAVAUX-HUAWEI",
AQ228="Projet OCM (NOKIA)","TRAVAUX-NOKIA",
AQ228="ACCESS-ISSUE","ACCESS-ISSUE",
AQ228="Projet OCM (ZTE, NOKIA, autres projets)","TRAVAUX OCM",
AQ228="No root CAuse","No root cause",
AQ228="ODU HS","PDH",
AQ228="IP &amp; VLAN","PDH",
AQ228="Warehouse HUAWEI","SPARE-ISSUE",
AQ228="SPARE-HS","SPARE-ISSUE",
AQ228="Power Telco","BSS",AQ228="no impacts","no impacts"
),"")</f>
        <v>No root cause</v>
      </c>
      <c r="AP228" s="48" t="str" cm="1">
        <f t="array" ref="AP228">IFERROR(_xlfn.IFS(
AQ228="MPR ISSUE","TX ISSUE",
AQ228="BSS Hardware Issue","RAN ISSUE",
AQ228="Sites strategiques, MLL, Pylone, etc.","ENVTECH",
AQ228="AKTIVCO DEFAUT GE &amp; POWER Cabinet","POWER ISSUE",
AQ228="AKTIVCO Coupure ENEO &amp; Baisse de tension","POWER ISSUE",
AQ228="Coupure ENEO &amp; Baisse de tension","POWER ISSUE",
AQ228="Defaut GE &amp; POWER Cabinet","POWER ISSUE",
AQ228="Sharing","POWER ISSUE",
AQ228="Sites strategiques &amp; DataCenter","POWER ISSUE",
AQ228="Exclu","Exclu",
AQ228="SAT","TX ISSUE",
AQ228="SPARE-ISSUE","SPARE-ISSUE",
AQ228="Fiber CAmtel","TX ISSUE",
AQ228="Fiber AOF","TX ISSUE",
AQ228="Projet OCM (HUAWEI)","TRAVAUX-HUAWEI",
AQ228="Projet OCM (NOKIA)","TRAVAUX -NOKIA",
AQ228="ACCESS-ISSUE","ACCESS-ISSUE",
AQ228="Projet OCM (ZTE, NOKIA, autres projets)","TRAVAUX OCM",
AQ228="No root CAuse","No root cause",
AQ228="ODU HS","TX ISSUE",
AQ228="IP &amp; VLAN","TX ISSUE",
AQ228="Warehouse HUAWEI","SPARE-ISSUE",
AQ228="SPARE-HS","SPARE-ISSUE",
AQ228="Power Telco","RAN ISSUE",AQ228="no impacts","no impacts"
),"")</f>
        <v>No root cause</v>
      </c>
      <c r="AQ228" s="126" t="s">
        <v>5344</v>
      </c>
      <c r="AR228" s="48" t="str" cm="1">
        <f t="array" ref="AR228">IFERROR(_xlfn.IFS(
AQ228="MPR ISSUE","ACTIVE",
AQ228="BSS Hardware Issue","ACTIVE",
AQ228="Sites strategiques, MLL, Pylone, etc.","PASSIVE",
AQ228="AKTIVCO DEFAUT GE &amp; POWER Cabinet","PASSIVE",
AQ228="AKTIVCO Coupure ENEO &amp; Baisse de tension","PASSIVE",
AQ228="Coupure ENEO &amp; Baisse de tension","PASSIVE",
AQ228="Defaut GE &amp; POWER Cabinet","PASSIVE",
AQ228="Sharing","PASSIVE",
AQ228="Sites strategiques &amp; DataCenter","PASSIVE",
AQ228="Exclu","Exclu",
AQ228="SAT","ACTIVE",
AQ228="SPARE-ISSUE","SPARE-ISSUE",
AQ228="Fiber CAmtel","ACTIVE",
AQ228="Fiber AOF","ACTIVE",
AQ228="Projet OCM (HUAWEI)","PLANNED WORKS",
AQ228="Projet OCM (NOKIA)","PLANNED WORKS",
AQ228="ACCESS-ISSUE","ACCESS-ISSUE",
AQ228="Projet OCM (ZTE, NOKIA, autres projets)","PLANNED WORKS",
AQ228="No root CAuse","No root cause",
AQ228="ODU HS","ACTIVE",
AQ228="IP &amp; VLAN","ACTIVE",
AQ228="Warehouse HUAWEI","SPARE-ISSUE",
AQ228="SPARE-HS","SPARE-ISSUE",
AQ228="Power Telco","ACTIVE", AQ228="no impacts","no impacts"
),"")</f>
        <v>No root cause</v>
      </c>
      <c r="AS228" s="92" t="s">
        <v>5955</v>
      </c>
      <c r="AT228" s="129" t="s">
        <v>818</v>
      </c>
      <c r="AU228" s="9" t="s">
        <v>6001</v>
      </c>
      <c r="AV228" s="17" t="s">
        <v>5537</v>
      </c>
      <c r="AW228" s="7" t="s">
        <v>5537</v>
      </c>
      <c r="AX228" s="6" t="s">
        <v>5537</v>
      </c>
      <c r="AY228" s="7"/>
      <c r="AZ228" s="3" t="s">
        <v>5537</v>
      </c>
      <c r="BA228" s="18" t="s">
        <v>5537</v>
      </c>
      <c r="BB228" s="18" t="s">
        <v>5537</v>
      </c>
      <c r="BC228" s="18" t="s">
        <v>5537</v>
      </c>
      <c r="BD228" s="18" t="s">
        <v>5537</v>
      </c>
      <c r="BE228" s="18" t="s">
        <v>5537</v>
      </c>
      <c r="BF228" s="18" t="s">
        <v>5537</v>
      </c>
      <c r="BG228" s="18" t="s">
        <v>5537</v>
      </c>
      <c r="BH228" s="18" t="s">
        <v>5537</v>
      </c>
      <c r="BI228" s="18" t="s">
        <v>5537</v>
      </c>
      <c r="BJ228" s="18" t="s">
        <v>6286</v>
      </c>
      <c r="BK228" s="18" t="s">
        <v>5537</v>
      </c>
      <c r="BL228" s="9" t="s">
        <v>6287</v>
      </c>
      <c r="BM228" s="14" t="s">
        <v>5537</v>
      </c>
      <c r="BN228" s="14" t="s">
        <v>5537</v>
      </c>
      <c r="BO228" s="14" t="str">
        <f>_xlfn.XLOOKUP(B228,'[4]cell downs 18042026 17h'!$B:$B,'[4]cell downs 18042026 17h'!$B:$B,"")</f>
        <v/>
      </c>
      <c r="BP228" s="14" t="str">
        <f>_xlfn.XLOOKUP(B228,'[5]Cells Huawei 19042026 15h'!$B:$B,'[5]Cells Huawei 19042026 15h'!$B:$B,"")</f>
        <v/>
      </c>
      <c r="BQ228" s="9" t="str">
        <f>_xlfn.XLOOKUP(B228,'[6]cells down 19042026 9H40'!$B:$B,'[6]cells down 19042026 9H40'!$B:$B,"")</f>
        <v/>
      </c>
      <c r="BR228" s="9" t="s">
        <v>820</v>
      </c>
      <c r="BS228" s="9" t="s">
        <v>12</v>
      </c>
      <c r="BT228" s="108"/>
    </row>
    <row r="229" spans="1:72" s="9" customFormat="1" x14ac:dyDescent="0.35">
      <c r="A229" s="1" t="s">
        <v>817</v>
      </c>
      <c r="B229" s="1" t="s">
        <v>818</v>
      </c>
      <c r="C229" s="3" t="str">
        <f>_xlfn.XLOOKUP(B229,'[1]daily break down'!$D:$D,'[1]daily break down'!$E:$E,"")</f>
        <v>NORD-OUEST</v>
      </c>
      <c r="D229" s="1" t="s">
        <v>11</v>
      </c>
      <c r="E229" s="1" t="s">
        <v>96</v>
      </c>
      <c r="F229" s="3" t="s">
        <v>51</v>
      </c>
      <c r="G229" s="1" t="s">
        <v>817</v>
      </c>
      <c r="H229" s="33" t="str">
        <f>_xlfn.XLOOKUP(B229,[2]CALCULATION!$B:$B,[2]CALCULATION!$H:$H,"")</f>
        <v>NOKIA</v>
      </c>
      <c r="I229" s="28">
        <v>6.3233624927506442</v>
      </c>
      <c r="J229" s="28">
        <v>6.0866526397660339</v>
      </c>
      <c r="K229" s="28">
        <v>5.0624324689667493</v>
      </c>
      <c r="L229" s="28">
        <v>4.4505502239523462</v>
      </c>
      <c r="M229" s="28">
        <v>6.0922785054197028</v>
      </c>
      <c r="N229" s="28">
        <v>4.2662477754978649</v>
      </c>
      <c r="O229" s="28">
        <v>1.8971323851655781</v>
      </c>
      <c r="P229" s="28">
        <v>0.1451256748708003</v>
      </c>
      <c r="Q229" s="28">
        <v>0.842833189356063</v>
      </c>
      <c r="R229" s="28">
        <v>1.7232673927655726</v>
      </c>
      <c r="S229" s="93">
        <v>2.9699075835784341</v>
      </c>
      <c r="T229" s="93">
        <f>_xlfn.XLOOKUP(B229,'[3]Nur des jours'!$B:$B,'[3]Nur des jours'!$U:$U,"")</f>
        <v>4.0128926214140223E-3</v>
      </c>
      <c r="U229" s="93">
        <v>2.0837250783763488</v>
      </c>
      <c r="V229" s="93">
        <v>1.2398411393904114</v>
      </c>
      <c r="W229" s="93">
        <v>4.0128926214140215E-3</v>
      </c>
      <c r="X229" s="93">
        <v>2.054601022164006E-2</v>
      </c>
      <c r="Y229" s="93">
        <v>1.515981656978832E-3</v>
      </c>
      <c r="Z229" s="93">
        <v>6.3760404984690336E-2</v>
      </c>
      <c r="AA229" s="93">
        <v>7.9205582807555311E-2</v>
      </c>
      <c r="AB229" s="93">
        <v>0.45729140805803131</v>
      </c>
      <c r="AC229" s="93">
        <f>_xlfn.XLOOKUP(B229,'[3]Nur des jours'!$B:$B,'[3]Nur des jours'!$N:$N,"")</f>
        <v>4.1448722009628021E-2</v>
      </c>
      <c r="AD229" s="93">
        <v>4.1448722009628021E-2</v>
      </c>
      <c r="AE229" s="93">
        <v>0</v>
      </c>
      <c r="AF229" s="93">
        <v>0</v>
      </c>
      <c r="AG229" s="93"/>
      <c r="AH229" s="93">
        <v>1.4262712130421507</v>
      </c>
      <c r="AI229" s="93">
        <v>4.9727178079125851</v>
      </c>
      <c r="AJ229" s="93">
        <v>2.1332825871864705</v>
      </c>
      <c r="AK229" s="93">
        <v>0</v>
      </c>
      <c r="AL229" s="93">
        <v>1.4262712130421507</v>
      </c>
      <c r="AM229" s="49" t="s">
        <v>5601</v>
      </c>
      <c r="AN229" s="49"/>
      <c r="AO229" s="48" t="str" cm="1">
        <f t="array" ref="AO229">IFERROR(_xlfn.IFS(
AQ229="MPR ISSUE","PDH",
AQ229="BSS Hardware Issue","BSS",
AQ229="Sites strategiques, MLL, Pylone, etc.","ENVTECH",
AQ229="AKTIVCO DEFAUT GE &amp; POWER Cabinet","AKTIVCO",
AQ229="AKTIVCO Coupure ENEO &amp; Baisse de tension","AKTIVCO GRID ONLY",
AQ229="Coupure ENEO &amp; Baisse de tension","IHS GRID ONLY",
AQ229="Defaut GE &amp; POWER Cabinet","IHS",
AQ229="Sharing","Partners",
AQ229="Sites strategiques &amp; DataCenter","SST &amp; DC",
AQ229="Exclu","Exclu",
AQ229="SAT","SAT",
AQ229="SPARE-ISSUE","SPARE-ISSUE",
AQ229="Fiber CAmtel","TRANS_FO_CAMTEL",
AQ229="Fiber AOF","Fiber AOF",
AQ229="Projet OCM (HUAWEI)","TRAVAUX-HUAWEI",
AQ229="Projet OCM (NOKIA)","TRAVAUX-NOKIA",
AQ229="ACCESS-ISSUE","ACCESS-ISSUE",
AQ229="Projet OCM (ZTE, NOKIA, autres projets)","TRAVAUX OCM",
AQ229="No root CAuse","No root cause",
AQ229="ODU HS","PDH",
AQ229="IP &amp; VLAN","PDH",
AQ229="Warehouse HUAWEI","SPARE-ISSUE",
AQ229="SPARE-HS","SPARE-ISSUE",
AQ229="Power Telco","BSS",AQ229="no impacts","no impacts"
),"")</f>
        <v>IHS</v>
      </c>
      <c r="AP229" s="48" t="str" cm="1">
        <f t="array" ref="AP229">IFERROR(_xlfn.IFS(
AQ229="MPR ISSUE","TX ISSUE",
AQ229="BSS Hardware Issue","RAN ISSUE",
AQ229="Sites strategiques, MLL, Pylone, etc.","ENVTECH",
AQ229="AKTIVCO DEFAUT GE &amp; POWER Cabinet","POWER ISSUE",
AQ229="AKTIVCO Coupure ENEO &amp; Baisse de tension","POWER ISSUE",
AQ229="Coupure ENEO &amp; Baisse de tension","POWER ISSUE",
AQ229="Defaut GE &amp; POWER Cabinet","POWER ISSUE",
AQ229="Sharing","POWER ISSUE",
AQ229="Sites strategiques &amp; DataCenter","POWER ISSUE",
AQ229="Exclu","Exclu",
AQ229="SAT","TX ISSUE",
AQ229="SPARE-ISSUE","SPARE-ISSUE",
AQ229="Fiber CAmtel","TX ISSUE",
AQ229="Fiber AOF","TX ISSUE",
AQ229="Projet OCM (HUAWEI)","TRAVAUX-HUAWEI",
AQ229="Projet OCM (NOKIA)","TRAVAUX -NOKIA",
AQ229="ACCESS-ISSUE","ACCESS-ISSUE",
AQ229="Projet OCM (ZTE, NOKIA, autres projets)","TRAVAUX OCM",
AQ229="No root CAuse","No root cause",
AQ229="ODU HS","TX ISSUE",
AQ229="IP &amp; VLAN","TX ISSUE",
AQ229="Warehouse HUAWEI","SPARE-ISSUE",
AQ229="SPARE-HS","SPARE-ISSUE",
AQ229="Power Telco","RAN ISSUE",AQ229="no impacts","no impacts"
),"")</f>
        <v>POWER ISSUE</v>
      </c>
      <c r="AQ229" s="67" t="s">
        <v>5330</v>
      </c>
      <c r="AR229" s="48" t="str" cm="1">
        <f t="array" ref="AR229">IFERROR(_xlfn.IFS(
AQ229="MPR ISSUE","ACTIVE",
AQ229="BSS Hardware Issue","ACTIVE",
AQ229="Sites strategiques, MLL, Pylone, etc.","PASSIVE",
AQ229="AKTIVCO DEFAUT GE &amp; POWER Cabinet","PASSIVE",
AQ229="AKTIVCO Coupure ENEO &amp; Baisse de tension","PASSIVE",
AQ229="Coupure ENEO &amp; Baisse de tension","PASSIVE",
AQ229="Defaut GE &amp; POWER Cabinet","PASSIVE",
AQ229="Sharing","PASSIVE",
AQ229="Sites strategiques &amp; DataCenter","PASSIVE",
AQ229="Exclu","Exclu",
AQ229="SAT","ACTIVE",
AQ229="SPARE-ISSUE","SPARE-ISSUE",
AQ229="Fiber CAmtel","ACTIVE",
AQ229="Fiber AOF","ACTIVE",
AQ229="Projet OCM (HUAWEI)","PLANNED WORKS",
AQ229="Projet OCM (NOKIA)","PLANNED WORKS",
AQ229="ACCESS-ISSUE","ACCESS-ISSUE",
AQ229="Projet OCM (ZTE, NOKIA, autres projets)","PLANNED WORKS",
AQ229="No root CAuse","No root cause",
AQ229="ODU HS","ACTIVE",
AQ229="IP &amp; VLAN","ACTIVE",
AQ229="Warehouse HUAWEI","SPARE-ISSUE",
AQ229="SPARE-HS","SPARE-ISSUE",
AQ229="Power Telco","ACTIVE", AQ229="no impacts","no impacts"
),"")</f>
        <v>PASSIVE</v>
      </c>
      <c r="AS229" s="92" t="s">
        <v>5954</v>
      </c>
      <c r="AT229" s="98" t="s">
        <v>818</v>
      </c>
      <c r="AV229" s="17" t="s">
        <v>5537</v>
      </c>
      <c r="AW229" s="7" t="s">
        <v>5537</v>
      </c>
      <c r="AX229" s="6" t="s">
        <v>5537</v>
      </c>
      <c r="AY229" s="7"/>
      <c r="AZ229" s="3" t="s">
        <v>6288</v>
      </c>
      <c r="BA229" s="18" t="s">
        <v>5537</v>
      </c>
      <c r="BB229" s="18" t="s">
        <v>5537</v>
      </c>
      <c r="BC229" s="18" t="s">
        <v>5537</v>
      </c>
      <c r="BD229" s="18" t="s">
        <v>5537</v>
      </c>
      <c r="BE229" s="18" t="s">
        <v>5537</v>
      </c>
      <c r="BF229" s="18" t="s">
        <v>5537</v>
      </c>
      <c r="BG229" s="18" t="s">
        <v>6289</v>
      </c>
      <c r="BH229" s="18" t="s">
        <v>6289</v>
      </c>
      <c r="BI229" s="18" t="s">
        <v>6289</v>
      </c>
      <c r="BJ229" s="18" t="s">
        <v>6290</v>
      </c>
      <c r="BK229" s="18" t="s">
        <v>5537</v>
      </c>
      <c r="BL229" s="9" t="s">
        <v>6291</v>
      </c>
      <c r="BM229" s="14" t="s">
        <v>5537</v>
      </c>
      <c r="BN229" s="14" t="s">
        <v>5537</v>
      </c>
      <c r="BO229" s="14" t="str">
        <f>_xlfn.XLOOKUP(B229,'[4]cell downs 18042026 17h'!$B:$B,'[4]cell downs 18042026 17h'!$B:$B,"")</f>
        <v/>
      </c>
      <c r="BP229" s="14" t="str">
        <f>_xlfn.XLOOKUP(B229,'[5]Cells Huawei 19042026 15h'!$B:$B,'[5]Cells Huawei 19042026 15h'!$B:$B,"")</f>
        <v/>
      </c>
      <c r="BQ229" s="9" t="str">
        <f>_xlfn.XLOOKUP(B229,'[6]cells down 19042026 9H40'!$B:$B,'[6]cells down 19042026 9H40'!$B:$B,"")</f>
        <v/>
      </c>
      <c r="BR229" s="9" t="s">
        <v>818</v>
      </c>
      <c r="BS229" s="9" t="s">
        <v>5537</v>
      </c>
      <c r="BT229" s="108"/>
    </row>
    <row r="230" spans="1:72" s="9" customFormat="1" x14ac:dyDescent="0.35">
      <c r="A230" s="1" t="s">
        <v>442</v>
      </c>
      <c r="B230" s="8" t="s">
        <v>443</v>
      </c>
      <c r="C230" s="3" t="str">
        <f>_xlfn.XLOOKUP(B230,'[1]daily break down'!$D:$D,'[1]daily break down'!$E:$E,"")</f>
        <v>SUD-OUEST</v>
      </c>
      <c r="D230" s="1" t="s">
        <v>11</v>
      </c>
      <c r="E230" s="1" t="s">
        <v>12</v>
      </c>
      <c r="F230" s="3" t="s">
        <v>13</v>
      </c>
      <c r="G230" s="1" t="s">
        <v>106</v>
      </c>
      <c r="H230" s="32" t="str">
        <f>_xlfn.XLOOKUP(B230,[2]CALCULATION!$B:$B,[2]CALCULATION!$H:$H,"")</f>
        <v>Huawei</v>
      </c>
      <c r="I230" s="28">
        <v>0</v>
      </c>
      <c r="J230" s="28">
        <v>0</v>
      </c>
      <c r="K230" s="28">
        <v>0</v>
      </c>
      <c r="L230" s="28">
        <v>0.26110554656667612</v>
      </c>
      <c r="M230" s="28">
        <v>0</v>
      </c>
      <c r="N230" s="28">
        <v>0</v>
      </c>
      <c r="O230" s="28">
        <v>8.0079501645107607E-3</v>
      </c>
      <c r="P230" s="28">
        <v>0</v>
      </c>
      <c r="Q230" s="28">
        <v>0</v>
      </c>
      <c r="R230" s="28">
        <v>0</v>
      </c>
      <c r="S230" s="93">
        <v>0</v>
      </c>
      <c r="T230" s="93">
        <f>_xlfn.XLOOKUP(B230,'[3]Nur des jours'!$B:$B,'[3]Nur des jours'!$U:$U,"")</f>
        <v>0</v>
      </c>
      <c r="U230" s="93">
        <v>0</v>
      </c>
      <c r="V230" s="93">
        <v>0</v>
      </c>
      <c r="W230" s="93">
        <v>0</v>
      </c>
      <c r="X230" s="93">
        <v>0</v>
      </c>
      <c r="Y230" s="93">
        <v>1.3498657375304264</v>
      </c>
      <c r="Z230" s="93">
        <v>0</v>
      </c>
      <c r="AA230" s="93">
        <v>0</v>
      </c>
      <c r="AB230" s="93">
        <v>0</v>
      </c>
      <c r="AC230" s="93">
        <f>_xlfn.XLOOKUP(B230,'[3]Nur des jours'!$B:$B,'[3]Nur des jours'!$N:$N,"")</f>
        <v>2.7311747181344228</v>
      </c>
      <c r="AD230" s="93">
        <v>2.7311747181344228</v>
      </c>
      <c r="AE230" s="93">
        <v>0</v>
      </c>
      <c r="AF230" s="93">
        <v>0</v>
      </c>
      <c r="AG230" s="93"/>
      <c r="AH230" s="93">
        <v>1.4170683126303742</v>
      </c>
      <c r="AI230" s="93">
        <v>1.2239767554324583</v>
      </c>
      <c r="AJ230" s="93">
        <v>2.1066663606597507</v>
      </c>
      <c r="AK230" s="93">
        <v>1.0260097577631999</v>
      </c>
      <c r="AL230" s="93">
        <v>1.4170683126303742</v>
      </c>
      <c r="AM230" s="49" t="s">
        <v>5559</v>
      </c>
      <c r="AN230" s="49"/>
      <c r="AO230" s="48" t="str" cm="1">
        <f t="array" ref="AO230">IFERROR(_xlfn.IFS(
AQ230="MPR ISSUE","PDH",
AQ230="BSS Hardware Issue","BSS",
AQ230="Sites strategiques, MLL, Pylone, etc.","ENVTECH",
AQ230="AKTIVCO DEFAUT GE &amp; POWER Cabinet","AKTIVCO",
AQ230="AKTIVCO Coupure ENEO &amp; Baisse de tension","AKTIVCO GRID ONLY",
AQ230="Coupure ENEO &amp; Baisse de tension","IHS GRID ONLY",
AQ230="Defaut GE &amp; POWER Cabinet","IHS",
AQ230="Sharing","Partners",
AQ230="Sites strategiques &amp; DataCenter","SST &amp; DC",
AQ230="Exclu","Exclu",
AQ230="SAT","SAT",
AQ230="SPARE-ISSUE","SPARE-ISSUE",
AQ230="Fiber CAmtel","TRANS_FO_CAMTEL",
AQ230="Fiber AOF","Fiber AOF",
AQ230="Projet OCM (HUAWEI)","TRAVAUX-HUAWEI",
AQ230="Projet OCM (NOKIA)","TRAVAUX-NOKIA",
AQ230="ACCESS-ISSUE","ACCESS-ISSUE",
AQ230="Projet OCM (ZTE, NOKIA, autres projets)","TRAVAUX OCM",
AQ230="No root CAuse","No root cause",
AQ230="ODU HS","PDH",
AQ230="IP &amp; VLAN","PDH",
AQ230="Warehouse HUAWEI","SPARE-ISSUE",
AQ230="SPARE-HS","SPARE-ISSUE",
AQ230="Power Telco","BSS",AQ230="no impacts","no impacts"
),"")</f>
        <v>No root cause</v>
      </c>
      <c r="AP230" s="48" t="str" cm="1">
        <f t="array" ref="AP230">IFERROR(_xlfn.IFS(
AQ230="MPR ISSUE","TX ISSUE",
AQ230="BSS Hardware Issue","RAN ISSUE",
AQ230="Sites strategiques, MLL, Pylone, etc.","ENVTECH",
AQ230="AKTIVCO DEFAUT GE &amp; POWER Cabinet","POWER ISSUE",
AQ230="AKTIVCO Coupure ENEO &amp; Baisse de tension","POWER ISSUE",
AQ230="Coupure ENEO &amp; Baisse de tension","POWER ISSUE",
AQ230="Defaut GE &amp; POWER Cabinet","POWER ISSUE",
AQ230="Sharing","POWER ISSUE",
AQ230="Sites strategiques &amp; DataCenter","POWER ISSUE",
AQ230="Exclu","Exclu",
AQ230="SAT","TX ISSUE",
AQ230="SPARE-ISSUE","SPARE-ISSUE",
AQ230="Fiber CAmtel","TX ISSUE",
AQ230="Fiber AOF","TX ISSUE",
AQ230="Projet OCM (HUAWEI)","TRAVAUX-HUAWEI",
AQ230="Projet OCM (NOKIA)","TRAVAUX -NOKIA",
AQ230="ACCESS-ISSUE","ACCESS-ISSUE",
AQ230="Projet OCM (ZTE, NOKIA, autres projets)","TRAVAUX OCM",
AQ230="No root CAuse","No root cause",
AQ230="ODU HS","TX ISSUE",
AQ230="IP &amp; VLAN","TX ISSUE",
AQ230="Warehouse HUAWEI","SPARE-ISSUE",
AQ230="SPARE-HS","SPARE-ISSUE",
AQ230="Power Telco","RAN ISSUE",AQ230="no impacts","no impacts"
),"")</f>
        <v>No root cause</v>
      </c>
      <c r="AQ230" s="127" t="s">
        <v>5344</v>
      </c>
      <c r="AR230" s="48" t="str" cm="1">
        <f t="array" ref="AR230">IFERROR(_xlfn.IFS(
AQ230="MPR ISSUE","ACTIVE",
AQ230="BSS Hardware Issue","ACTIVE",
AQ230="Sites strategiques, MLL, Pylone, etc.","PASSIVE",
AQ230="AKTIVCO DEFAUT GE &amp; POWER Cabinet","PASSIVE",
AQ230="AKTIVCO Coupure ENEO &amp; Baisse de tension","PASSIVE",
AQ230="Coupure ENEO &amp; Baisse de tension","PASSIVE",
AQ230="Defaut GE &amp; POWER Cabinet","PASSIVE",
AQ230="Sharing","PASSIVE",
AQ230="Sites strategiques &amp; DataCenter","PASSIVE",
AQ230="Exclu","Exclu",
AQ230="SAT","ACTIVE",
AQ230="SPARE-ISSUE","SPARE-ISSUE",
AQ230="Fiber CAmtel","ACTIVE",
AQ230="Fiber AOF","ACTIVE",
AQ230="Projet OCM (HUAWEI)","PLANNED WORKS",
AQ230="Projet OCM (NOKIA)","PLANNED WORKS",
AQ230="ACCESS-ISSUE","ACCESS-ISSUE",
AQ230="Projet OCM (ZTE, NOKIA, autres projets)","PLANNED WORKS",
AQ230="No root CAuse","No root cause",
AQ230="ODU HS","ACTIVE",
AQ230="IP &amp; VLAN","ACTIVE",
AQ230="Warehouse HUAWEI","SPARE-ISSUE",
AQ230="SPARE-HS","SPARE-ISSUE",
AQ230="Power Telco","ACTIVE", AQ230="no impacts","no impacts"
),"")</f>
        <v>No root cause</v>
      </c>
      <c r="AS230" s="92" t="s">
        <v>5537</v>
      </c>
      <c r="AT230" s="98" t="s">
        <v>443</v>
      </c>
      <c r="AV230" s="17" t="s">
        <v>5537</v>
      </c>
      <c r="AW230" s="7" t="s">
        <v>5537</v>
      </c>
      <c r="AX230" s="6" t="s">
        <v>5537</v>
      </c>
      <c r="AY230" s="7"/>
      <c r="AZ230" s="3" t="s">
        <v>5537</v>
      </c>
      <c r="BA230" s="18" t="s">
        <v>5537</v>
      </c>
      <c r="BB230" s="18" t="s">
        <v>5537</v>
      </c>
      <c r="BC230" s="18" t="s">
        <v>5537</v>
      </c>
      <c r="BD230" s="18" t="s">
        <v>5537</v>
      </c>
      <c r="BE230" s="18" t="s">
        <v>5537</v>
      </c>
      <c r="BF230" s="18" t="s">
        <v>5537</v>
      </c>
      <c r="BG230" s="18" t="s">
        <v>5537</v>
      </c>
      <c r="BH230" s="18" t="s">
        <v>5537</v>
      </c>
      <c r="BI230" s="18" t="s">
        <v>5537</v>
      </c>
      <c r="BJ230" s="18" t="s">
        <v>5537</v>
      </c>
      <c r="BK230" s="18" t="s">
        <v>5537</v>
      </c>
      <c r="BL230" s="9" t="s">
        <v>5537</v>
      </c>
      <c r="BM230" s="14" t="s">
        <v>5537</v>
      </c>
      <c r="BN230" s="14" t="s">
        <v>5537</v>
      </c>
      <c r="BO230" s="14" t="str">
        <f>_xlfn.XLOOKUP(B230,'[4]cell downs 18042026 17h'!$B:$B,'[4]cell downs 18042026 17h'!$B:$B,"")</f>
        <v/>
      </c>
      <c r="BP230" s="14" t="str">
        <f>_xlfn.XLOOKUP(B230,'[5]Cells Huawei 19042026 15h'!$B:$B,'[5]Cells Huawei 19042026 15h'!$B:$B,"")</f>
        <v/>
      </c>
      <c r="BQ230" s="9" t="str">
        <f>_xlfn.XLOOKUP(B230,'[6]cells down 19042026 9H40'!$B:$B,'[6]cells down 19042026 9H40'!$B:$B,"")</f>
        <v/>
      </c>
      <c r="BR230" s="9" t="s">
        <v>443</v>
      </c>
      <c r="BS230" s="9" t="s">
        <v>12</v>
      </c>
      <c r="BT230" s="108"/>
    </row>
    <row r="231" spans="1:72" s="9" customFormat="1" x14ac:dyDescent="0.35">
      <c r="A231" s="1" t="s">
        <v>2873</v>
      </c>
      <c r="B231" s="8" t="s">
        <v>2874</v>
      </c>
      <c r="C231" s="3" t="str">
        <f>_xlfn.XLOOKUP(B231,'[1]daily break down'!$D:$D,'[1]daily break down'!$E:$E,"")</f>
        <v>NORD</v>
      </c>
      <c r="D231" s="1" t="s">
        <v>21</v>
      </c>
      <c r="E231" s="1" t="s">
        <v>987</v>
      </c>
      <c r="F231" s="3" t="s">
        <v>23</v>
      </c>
      <c r="G231" s="1" t="s">
        <v>24</v>
      </c>
      <c r="H231" s="32" t="str">
        <f>_xlfn.XLOOKUP(B231,[2]CALCULATION!$B:$B,[2]CALCULATION!$H:$H,"")</f>
        <v>Huawei</v>
      </c>
      <c r="I231" s="28">
        <v>3.7151894941401062</v>
      </c>
      <c r="J231" s="28">
        <v>2.6156034106376964</v>
      </c>
      <c r="K231" s="28">
        <v>6.3678720325996689</v>
      </c>
      <c r="L231" s="28">
        <v>0.34903248267143794</v>
      </c>
      <c r="M231" s="28">
        <v>0.97368826565991218</v>
      </c>
      <c r="N231" s="28">
        <v>0.36629683848267713</v>
      </c>
      <c r="O231" s="28">
        <v>1.0646114949219965</v>
      </c>
      <c r="P231" s="28">
        <v>2.0727749669694351</v>
      </c>
      <c r="Q231" s="28">
        <v>0.34052515031404001</v>
      </c>
      <c r="R231" s="28">
        <v>2.5123204721016572</v>
      </c>
      <c r="S231" s="93">
        <v>2.5490964035921277</v>
      </c>
      <c r="T231" s="93">
        <f>_xlfn.XLOOKUP(B231,'[3]Nur des jours'!$B:$B,'[3]Nur des jours'!$U:$U,"")</f>
        <v>0</v>
      </c>
      <c r="U231" s="93">
        <v>0.88886463318237741</v>
      </c>
      <c r="V231" s="93">
        <v>0.1984509164376643</v>
      </c>
      <c r="W231" s="93">
        <v>0</v>
      </c>
      <c r="X231" s="93">
        <v>0.63649827499122513</v>
      </c>
      <c r="Y231" s="93">
        <v>3.3292740695082945</v>
      </c>
      <c r="Z231" s="93">
        <v>0</v>
      </c>
      <c r="AA231" s="93">
        <v>0</v>
      </c>
      <c r="AB231" s="93">
        <v>1.933964552425143</v>
      </c>
      <c r="AC231" s="93">
        <f>_xlfn.XLOOKUP(B231,'[3]Nur des jours'!$B:$B,'[3]Nur des jours'!$N:$N,"")</f>
        <v>1.3141777458173172</v>
      </c>
      <c r="AD231" s="93">
        <v>1.3141777458173172</v>
      </c>
      <c r="AE231" s="93">
        <v>1.65941135680715</v>
      </c>
      <c r="AF231" s="93">
        <v>4.86118245142438</v>
      </c>
      <c r="AG231" s="93"/>
      <c r="AH231" s="93">
        <v>1.356268530646372</v>
      </c>
      <c r="AI231" s="93">
        <v>1.2377152700342513</v>
      </c>
      <c r="AJ231" s="93">
        <v>2.1271730741114752</v>
      </c>
      <c r="AK231" s="93">
        <v>0.89245748762769039</v>
      </c>
      <c r="AL231" s="93">
        <v>1.356268530646372</v>
      </c>
      <c r="AM231" s="49" t="s">
        <v>5559</v>
      </c>
      <c r="AN231" s="49"/>
      <c r="AO231" s="48" t="str" cm="1">
        <f t="array" ref="AO231">IFERROR(_xlfn.IFS(
AQ231="MPR ISSUE","PDH",
AQ231="BSS Hardware Issue","BSS",
AQ231="Sites strategiques, MLL, Pylone, etc.","ENVTECH",
AQ231="AKTIVCO DEFAUT GE &amp; POWER Cabinet","AKTIVCO",
AQ231="AKTIVCO Coupure ENEO &amp; Baisse de tension","AKTIVCO GRID ONLY",
AQ231="Coupure ENEO &amp; Baisse de tension","IHS GRID ONLY",
AQ231="Defaut GE &amp; POWER Cabinet","IHS",
AQ231="Sharing","Partners",
AQ231="Sites strategiques &amp; DataCenter","SST &amp; DC",
AQ231="Exclu","Exclu",
AQ231="SAT","SAT",
AQ231="SPARE-ISSUE","SPARE-ISSUE",
AQ231="Fiber CAmtel","TRANS_FO_CAMTEL",
AQ231="Fiber AOF","Fiber AOF",
AQ231="Projet OCM (HUAWEI)","TRAVAUX-HUAWEI",
AQ231="Projet OCM (NOKIA)","TRAVAUX-NOKIA",
AQ231="ACCESS-ISSUE","ACCESS-ISSUE",
AQ231="Projet OCM (ZTE, NOKIA, autres projets)","TRAVAUX OCM",
AQ231="No root CAuse","No root cause",
AQ231="ODU HS","PDH",
AQ231="IP &amp; VLAN","PDH",
AQ231="Warehouse HUAWEI","SPARE-ISSUE",
AQ231="SPARE-HS","SPARE-ISSUE",
AQ231="Power Telco","BSS",AQ231="no impacts","no impacts"
),"")</f>
        <v>No root cause</v>
      </c>
      <c r="AP231" s="48" t="str" cm="1">
        <f t="array" ref="AP231">IFERROR(_xlfn.IFS(
AQ231="MPR ISSUE","TX ISSUE",
AQ231="BSS Hardware Issue","RAN ISSUE",
AQ231="Sites strategiques, MLL, Pylone, etc.","ENVTECH",
AQ231="AKTIVCO DEFAUT GE &amp; POWER Cabinet","POWER ISSUE",
AQ231="AKTIVCO Coupure ENEO &amp; Baisse de tension","POWER ISSUE",
AQ231="Coupure ENEO &amp; Baisse de tension","POWER ISSUE",
AQ231="Defaut GE &amp; POWER Cabinet","POWER ISSUE",
AQ231="Sharing","POWER ISSUE",
AQ231="Sites strategiques &amp; DataCenter","POWER ISSUE",
AQ231="Exclu","Exclu",
AQ231="SAT","TX ISSUE",
AQ231="SPARE-ISSUE","SPARE-ISSUE",
AQ231="Fiber CAmtel","TX ISSUE",
AQ231="Fiber AOF","TX ISSUE",
AQ231="Projet OCM (HUAWEI)","TRAVAUX-HUAWEI",
AQ231="Projet OCM (NOKIA)","TRAVAUX -NOKIA",
AQ231="ACCESS-ISSUE","ACCESS-ISSUE",
AQ231="Projet OCM (ZTE, NOKIA, autres projets)","TRAVAUX OCM",
AQ231="No root CAuse","No root cause",
AQ231="ODU HS","TX ISSUE",
AQ231="IP &amp; VLAN","TX ISSUE",
AQ231="Warehouse HUAWEI","SPARE-ISSUE",
AQ231="SPARE-HS","SPARE-ISSUE",
AQ231="Power Telco","RAN ISSUE",AQ231="no impacts","no impacts"
),"")</f>
        <v>No root cause</v>
      </c>
      <c r="AQ231" s="67" t="s">
        <v>5344</v>
      </c>
      <c r="AR231" s="48" t="str" cm="1">
        <f t="array" ref="AR231">IFERROR(_xlfn.IFS(
AQ231="MPR ISSUE","ACTIVE",
AQ231="BSS Hardware Issue","ACTIVE",
AQ231="Sites strategiques, MLL, Pylone, etc.","PASSIVE",
AQ231="AKTIVCO DEFAUT GE &amp; POWER Cabinet","PASSIVE",
AQ231="AKTIVCO Coupure ENEO &amp; Baisse de tension","PASSIVE",
AQ231="Coupure ENEO &amp; Baisse de tension","PASSIVE",
AQ231="Defaut GE &amp; POWER Cabinet","PASSIVE",
AQ231="Sharing","PASSIVE",
AQ231="Sites strategiques &amp; DataCenter","PASSIVE",
AQ231="Exclu","Exclu",
AQ231="SAT","ACTIVE",
AQ231="SPARE-ISSUE","SPARE-ISSUE",
AQ231="Fiber CAmtel","ACTIVE",
AQ231="Fiber AOF","ACTIVE",
AQ231="Projet OCM (HUAWEI)","PLANNED WORKS",
AQ231="Projet OCM (NOKIA)","PLANNED WORKS",
AQ231="ACCESS-ISSUE","ACCESS-ISSUE",
AQ231="Projet OCM (ZTE, NOKIA, autres projets)","PLANNED WORKS",
AQ231="No root CAuse","No root cause",
AQ231="ODU HS","ACTIVE",
AQ231="IP &amp; VLAN","ACTIVE",
AQ231="Warehouse HUAWEI","SPARE-ISSUE",
AQ231="SPARE-HS","SPARE-ISSUE",
AQ231="Power Telco","ACTIVE", AQ231="no impacts","no impacts"
),"")</f>
        <v>No root cause</v>
      </c>
      <c r="AS231" s="92" t="s">
        <v>5537</v>
      </c>
      <c r="AT231" s="98" t="s">
        <v>2874</v>
      </c>
      <c r="AV231" s="17" t="s">
        <v>5537</v>
      </c>
      <c r="AW231" s="7" t="s">
        <v>5537</v>
      </c>
      <c r="AX231" s="6" t="s">
        <v>5537</v>
      </c>
      <c r="AY231" s="7"/>
      <c r="AZ231" s="3" t="s">
        <v>5537</v>
      </c>
      <c r="BA231" s="18" t="s">
        <v>5537</v>
      </c>
      <c r="BB231" s="18" t="s">
        <v>5537</v>
      </c>
      <c r="BC231" s="18" t="s">
        <v>5537</v>
      </c>
      <c r="BD231" s="18" t="s">
        <v>5537</v>
      </c>
      <c r="BE231" s="18" t="s">
        <v>5537</v>
      </c>
      <c r="BF231" s="18" t="s">
        <v>5537</v>
      </c>
      <c r="BG231" s="18" t="s">
        <v>5537</v>
      </c>
      <c r="BH231" s="18" t="s">
        <v>5537</v>
      </c>
      <c r="BI231" s="18" t="s">
        <v>5537</v>
      </c>
      <c r="BJ231" s="18" t="s">
        <v>5537</v>
      </c>
      <c r="BK231" s="18" t="s">
        <v>5537</v>
      </c>
      <c r="BL231" s="9" t="s">
        <v>5537</v>
      </c>
      <c r="BM231" s="14" t="s">
        <v>5537</v>
      </c>
      <c r="BN231" s="14" t="s">
        <v>5537</v>
      </c>
      <c r="BO231" s="14" t="str">
        <f>_xlfn.XLOOKUP(B231,'[4]cell downs 18042026 17h'!$B:$B,'[4]cell downs 18042026 17h'!$B:$B,"")</f>
        <v/>
      </c>
      <c r="BP231" s="14" t="str">
        <f>_xlfn.XLOOKUP(B231,'[5]Cells Huawei 19042026 15h'!$B:$B,'[5]Cells Huawei 19042026 15h'!$B:$B,"")</f>
        <v/>
      </c>
      <c r="BQ231" s="9" t="str">
        <f>_xlfn.XLOOKUP(B231,'[6]cells down 19042026 9H40'!$B:$B,'[6]cells down 19042026 9H40'!$B:$B,"")</f>
        <v/>
      </c>
      <c r="BR231" s="9" t="s">
        <v>5537</v>
      </c>
      <c r="BS231" s="9" t="s">
        <v>5537</v>
      </c>
      <c r="BT231" s="108"/>
    </row>
    <row r="232" spans="1:72" s="9" customFormat="1" x14ac:dyDescent="0.35">
      <c r="A232" s="1" t="s">
        <v>829</v>
      </c>
      <c r="B232" s="1" t="s">
        <v>830</v>
      </c>
      <c r="C232" s="3" t="str">
        <f>_xlfn.XLOOKUP(B232,'[1]daily break down'!$D:$D,'[1]daily break down'!$E:$E,"")</f>
        <v>Douala</v>
      </c>
      <c r="D232" s="1" t="s">
        <v>21</v>
      </c>
      <c r="E232" s="1" t="s">
        <v>36</v>
      </c>
      <c r="F232" s="3" t="s">
        <v>31</v>
      </c>
      <c r="G232" s="1" t="s">
        <v>32</v>
      </c>
      <c r="H232" s="34" t="str">
        <f>_xlfn.XLOOKUP(B232,[2]CALCULATION!$B:$B,[2]CALCULATION!$H:$H,"")</f>
        <v>ZTE</v>
      </c>
      <c r="I232" s="28">
        <v>4.0826812828700492</v>
      </c>
      <c r="J232" s="28">
        <v>7.2792088644619657</v>
      </c>
      <c r="K232" s="28">
        <v>1.5837014493498045</v>
      </c>
      <c r="L232" s="28">
        <v>1.9514785993328254</v>
      </c>
      <c r="M232" s="28">
        <v>0</v>
      </c>
      <c r="N232" s="28">
        <v>5.8818661484506309</v>
      </c>
      <c r="O232" s="28">
        <v>0</v>
      </c>
      <c r="P232" s="28">
        <v>0</v>
      </c>
      <c r="Q232" s="28">
        <v>0</v>
      </c>
      <c r="R232" s="28">
        <v>0</v>
      </c>
      <c r="S232" s="93">
        <v>0</v>
      </c>
      <c r="T232" s="93">
        <f>_xlfn.XLOOKUP(B232,'[3]Nur des jours'!$B:$B,'[3]Nur des jours'!$U:$U,"")</f>
        <v>0</v>
      </c>
      <c r="U232" s="93">
        <v>0</v>
      </c>
      <c r="V232" s="93">
        <v>0</v>
      </c>
      <c r="W232" s="93">
        <v>0</v>
      </c>
      <c r="X232" s="93">
        <v>1.5195308375638139</v>
      </c>
      <c r="Y232" s="93">
        <v>8.2211685257952301</v>
      </c>
      <c r="Z232" s="93">
        <v>0</v>
      </c>
      <c r="AA232" s="93">
        <v>0.25425687649279638</v>
      </c>
      <c r="AB232" s="93">
        <v>6.5133968024169991E-17</v>
      </c>
      <c r="AC232" s="93">
        <f>_xlfn.XLOOKUP(B232,'[3]Nur des jours'!$B:$B,'[3]Nur des jours'!$N:$N,"")</f>
        <v>4.8001508134222517</v>
      </c>
      <c r="AD232" s="93">
        <v>4.8001508134222517</v>
      </c>
      <c r="AE232" s="93">
        <v>9.8554145870965346</v>
      </c>
      <c r="AF232" s="93">
        <v>9.7379527612982089E-2</v>
      </c>
      <c r="AG232" s="93"/>
      <c r="AH232" s="93">
        <v>1.3347772612739102</v>
      </c>
      <c r="AI232" s="93">
        <v>0.61610993209676712</v>
      </c>
      <c r="AJ232" s="93">
        <v>0.52339932882483275</v>
      </c>
      <c r="AK232" s="93">
        <v>2.0539005334156331</v>
      </c>
      <c r="AL232" s="93">
        <v>1.3347772612739102</v>
      </c>
      <c r="AM232" s="49" t="s">
        <v>5559</v>
      </c>
      <c r="AN232" s="49"/>
      <c r="AO232" s="48" t="str" cm="1">
        <f t="array" ref="AO232">IFERROR(_xlfn.IFS(
AQ232="MPR ISSUE","PDH",
AQ232="BSS Hardware Issue","BSS",
AQ232="Sites strategiques, MLL, Pylone, etc.","ENVTECH",
AQ232="AKTIVCO DEFAUT GE &amp; POWER Cabinet","AKTIVCO",
AQ232="AKTIVCO Coupure ENEO &amp; Baisse de tension","AKTIVCO GRID ONLY",
AQ232="Coupure ENEO &amp; Baisse de tension","IHS GRID ONLY",
AQ232="Defaut GE &amp; POWER Cabinet","IHS",
AQ232="Sharing","Partners",
AQ232="Sites strategiques &amp; DataCenter","SST &amp; DC",
AQ232="Exclu","Exclu",
AQ232="SAT","SAT",
AQ232="SPARE-ISSUE","SPARE-ISSUE",
AQ232="Fiber CAmtel","TRANS_FO_CAMTEL",
AQ232="Fiber AOF","Fiber AOF",
AQ232="Projet OCM (HUAWEI)","TRAVAUX-HUAWEI",
AQ232="Projet OCM (NOKIA)","TRAVAUX-NOKIA",
AQ232="ACCESS-ISSUE","ACCESS-ISSUE",
AQ232="Projet OCM (ZTE, NOKIA, autres projets)","TRAVAUX OCM",
AQ232="No root CAuse","No root cause",
AQ232="ODU HS","PDH",
AQ232="IP &amp; VLAN","PDH",
AQ232="Warehouse HUAWEI","SPARE-ISSUE",
AQ232="SPARE-HS","SPARE-ISSUE",
AQ232="Power Telco","BSS",AQ232="no impacts","no impacts"
),"")</f>
        <v>AKTIVCO</v>
      </c>
      <c r="AP232" s="48" t="str" cm="1">
        <f t="array" ref="AP232">IFERROR(_xlfn.IFS(
AQ232="MPR ISSUE","TX ISSUE",
AQ232="BSS Hardware Issue","RAN ISSUE",
AQ232="Sites strategiques, MLL, Pylone, etc.","ENVTECH",
AQ232="AKTIVCO DEFAUT GE &amp; POWER Cabinet","POWER ISSUE",
AQ232="AKTIVCO Coupure ENEO &amp; Baisse de tension","POWER ISSUE",
AQ232="Coupure ENEO &amp; Baisse de tension","POWER ISSUE",
AQ232="Defaut GE &amp; POWER Cabinet","POWER ISSUE",
AQ232="Sharing","POWER ISSUE",
AQ232="Sites strategiques &amp; DataCenter","POWER ISSUE",
AQ232="Exclu","Exclu",
AQ232="SAT","TX ISSUE",
AQ232="SPARE-ISSUE","SPARE-ISSUE",
AQ232="Fiber CAmtel","TX ISSUE",
AQ232="Fiber AOF","TX ISSUE",
AQ232="Projet OCM (HUAWEI)","TRAVAUX-HUAWEI",
AQ232="Projet OCM (NOKIA)","TRAVAUX -NOKIA",
AQ232="ACCESS-ISSUE","ACCESS-ISSUE",
AQ232="Projet OCM (ZTE, NOKIA, autres projets)","TRAVAUX OCM",
AQ232="No root CAuse","No root cause",
AQ232="ODU HS","TX ISSUE",
AQ232="IP &amp; VLAN","TX ISSUE",
AQ232="Warehouse HUAWEI","SPARE-ISSUE",
AQ232="SPARE-HS","SPARE-ISSUE",
AQ232="Power Telco","RAN ISSUE",AQ232="no impacts","no impacts"
),"")</f>
        <v>POWER ISSUE</v>
      </c>
      <c r="AQ232" s="67" t="s">
        <v>5325</v>
      </c>
      <c r="AR232" s="48" t="str" cm="1">
        <f t="array" ref="AR232">IFERROR(_xlfn.IFS(
AQ232="MPR ISSUE","ACTIVE",
AQ232="BSS Hardware Issue","ACTIVE",
AQ232="Sites strategiques, MLL, Pylone, etc.","PASSIVE",
AQ232="AKTIVCO DEFAUT GE &amp; POWER Cabinet","PASSIVE",
AQ232="AKTIVCO Coupure ENEO &amp; Baisse de tension","PASSIVE",
AQ232="Coupure ENEO &amp; Baisse de tension","PASSIVE",
AQ232="Defaut GE &amp; POWER Cabinet","PASSIVE",
AQ232="Sharing","PASSIVE",
AQ232="Sites strategiques &amp; DataCenter","PASSIVE",
AQ232="Exclu","Exclu",
AQ232="SAT","ACTIVE",
AQ232="SPARE-ISSUE","SPARE-ISSUE",
AQ232="Fiber CAmtel","ACTIVE",
AQ232="Fiber AOF","ACTIVE",
AQ232="Projet OCM (HUAWEI)","PLANNED WORKS",
AQ232="Projet OCM (NOKIA)","PLANNED WORKS",
AQ232="ACCESS-ISSUE","ACCESS-ISSUE",
AQ232="Projet OCM (ZTE, NOKIA, autres projets)","PLANNED WORKS",
AQ232="No root CAuse","No root cause",
AQ232="ODU HS","ACTIVE",
AQ232="IP &amp; VLAN","ACTIVE",
AQ232="Warehouse HUAWEI","SPARE-ISSUE",
AQ232="SPARE-HS","SPARE-ISSUE",
AQ232="Power Telco","ACTIVE", AQ232="no impacts","no impacts"
),"")</f>
        <v>PASSIVE</v>
      </c>
      <c r="AS232" s="92" t="s">
        <v>5782</v>
      </c>
      <c r="AT232" s="98" t="s">
        <v>830</v>
      </c>
      <c r="AV232" s="17" t="s">
        <v>5537</v>
      </c>
      <c r="AW232" s="7" t="s">
        <v>5537</v>
      </c>
      <c r="AX232" s="6" t="s">
        <v>5537</v>
      </c>
      <c r="AY232" s="7"/>
      <c r="AZ232" s="3" t="s">
        <v>5537</v>
      </c>
      <c r="BA232" s="18" t="s">
        <v>5537</v>
      </c>
      <c r="BB232" s="18" t="s">
        <v>5537</v>
      </c>
      <c r="BC232" s="18" t="s">
        <v>5537</v>
      </c>
      <c r="BD232" s="18" t="s">
        <v>5537</v>
      </c>
      <c r="BE232" s="18" t="s">
        <v>5537</v>
      </c>
      <c r="BF232" s="18" t="s">
        <v>5537</v>
      </c>
      <c r="BG232" s="18" t="s">
        <v>5537</v>
      </c>
      <c r="BH232" s="18" t="s">
        <v>5537</v>
      </c>
      <c r="BI232" s="18" t="s">
        <v>5537</v>
      </c>
      <c r="BJ232" s="18" t="s">
        <v>5537</v>
      </c>
      <c r="BK232" s="18" t="s">
        <v>5537</v>
      </c>
      <c r="BL232" s="9" t="s">
        <v>5782</v>
      </c>
      <c r="BM232" s="14" t="s">
        <v>5537</v>
      </c>
      <c r="BN232" s="14" t="s">
        <v>5537</v>
      </c>
      <c r="BO232" s="14" t="str">
        <f>_xlfn.XLOOKUP(B232,'[4]cell downs 18042026 17h'!$B:$B,'[4]cell downs 18042026 17h'!$B:$B,"")</f>
        <v/>
      </c>
      <c r="BP232" s="14" t="str">
        <f>_xlfn.XLOOKUP(B232,'[5]Cells Huawei 19042026 15h'!$B:$B,'[5]Cells Huawei 19042026 15h'!$B:$B,"")</f>
        <v/>
      </c>
      <c r="BQ232" s="9" t="str">
        <f>_xlfn.XLOOKUP(B232,'[6]cells down 19042026 9H40'!$B:$B,'[6]cells down 19042026 9H40'!$B:$B,"")</f>
        <v/>
      </c>
      <c r="BR232" s="9" t="s">
        <v>5537</v>
      </c>
      <c r="BS232" s="9" t="s">
        <v>5459</v>
      </c>
      <c r="BT232" s="108"/>
    </row>
    <row r="233" spans="1:72" s="9" customFormat="1" x14ac:dyDescent="0.35">
      <c r="A233" s="1" t="s">
        <v>61</v>
      </c>
      <c r="B233" s="1" t="s">
        <v>62</v>
      </c>
      <c r="C233" s="3" t="str">
        <f>_xlfn.XLOOKUP(B233,'[1]daily break down'!$D:$D,'[1]daily break down'!$E:$E,"")</f>
        <v>SUD-OUEST</v>
      </c>
      <c r="D233" s="1" t="s">
        <v>18</v>
      </c>
      <c r="E233" s="1"/>
      <c r="F233" s="3" t="s">
        <v>13</v>
      </c>
      <c r="G233" s="1" t="s">
        <v>63</v>
      </c>
      <c r="H233" s="32" t="str">
        <f>_xlfn.XLOOKUP(B233,[2]CALCULATION!$B:$B,[2]CALCULATION!$H:$H,"")</f>
        <v>Huawei</v>
      </c>
      <c r="I233" s="28">
        <v>13.853290072567368</v>
      </c>
      <c r="J233" s="28">
        <v>13.857766677225035</v>
      </c>
      <c r="K233" s="28">
        <v>13.865346585509926</v>
      </c>
      <c r="L233" s="28">
        <v>13.864187305419295</v>
      </c>
      <c r="M233" s="28">
        <v>13.864989883943579</v>
      </c>
      <c r="N233" s="28">
        <v>13.868556899607057</v>
      </c>
      <c r="O233" s="28">
        <v>14.655083853404216</v>
      </c>
      <c r="P233" s="28">
        <v>15.015744807138596</v>
      </c>
      <c r="Q233" s="28">
        <v>10.116912505386193</v>
      </c>
      <c r="R233" s="28">
        <v>7.2698276132670152</v>
      </c>
      <c r="S233" s="93">
        <v>1.2700180919034452</v>
      </c>
      <c r="T233" s="93">
        <f>_xlfn.XLOOKUP(B233,'[3]Nur des jours'!$B:$B,'[3]Nur des jours'!$U:$U,"")</f>
        <v>0</v>
      </c>
      <c r="U233" s="93">
        <v>0.97620301170266488</v>
      </c>
      <c r="V233" s="93">
        <v>0.3147891323020377</v>
      </c>
      <c r="W233" s="93">
        <v>0</v>
      </c>
      <c r="X233" s="93">
        <v>0.70732137098960424</v>
      </c>
      <c r="Y233" s="93">
        <v>0.76467898285834957</v>
      </c>
      <c r="Z233" s="93">
        <v>1.6499944354555651</v>
      </c>
      <c r="AA233" s="93">
        <v>0.49381764845205794</v>
      </c>
      <c r="AB233" s="93">
        <v>1.2413214508907553</v>
      </c>
      <c r="AC233" s="93">
        <f>_xlfn.XLOOKUP(B233,'[3]Nur des jours'!$B:$B,'[3]Nur des jours'!$N:$N,"")</f>
        <v>0.88041080605993172</v>
      </c>
      <c r="AD233" s="93">
        <v>0.88041080605993172</v>
      </c>
      <c r="AE233" s="93">
        <v>0.31334449095832878</v>
      </c>
      <c r="AF233" s="93">
        <v>0.48948372442093074</v>
      </c>
      <c r="AG233" s="93"/>
      <c r="AH233" s="93">
        <v>1.2553576575265455</v>
      </c>
      <c r="AI233" s="93">
        <v>1.3544926441494911</v>
      </c>
      <c r="AJ233" s="93">
        <v>1.1704764527678324</v>
      </c>
      <c r="AK233" s="93">
        <v>1.2828542004565879</v>
      </c>
      <c r="AL233" s="93">
        <v>1.2553576575265455</v>
      </c>
      <c r="AM233" s="49" t="s">
        <v>5559</v>
      </c>
      <c r="AN233" s="49"/>
      <c r="AO233" s="48" t="str" cm="1">
        <f t="array" ref="AO233">IFERROR(_xlfn.IFS(
AQ233="MPR ISSUE","PDH",
AQ233="BSS Hardware Issue","BSS",
AQ233="Sites strategiques, MLL, Pylone, etc.","ENVTECH",
AQ233="AKTIVCO DEFAUT GE &amp; POWER Cabinet","AKTIVCO",
AQ233="AKTIVCO Coupure ENEO &amp; Baisse de tension","AKTIVCO GRID ONLY",
AQ233="Coupure ENEO &amp; Baisse de tension","IHS GRID ONLY",
AQ233="Defaut GE &amp; POWER Cabinet","IHS",
AQ233="Sharing","Partners",
AQ233="Sites strategiques &amp; DataCenter","SST &amp; DC",
AQ233="Exclu","Exclu",
AQ233="SAT","SAT",
AQ233="SPARE-ISSUE","SPARE-ISSUE",
AQ233="Fiber CAmtel","TRANS_FO_CAMTEL",
AQ233="Fiber AOF","Fiber AOF",
AQ233="Projet OCM (HUAWEI)","TRAVAUX-HUAWEI",
AQ233="Projet OCM (NOKIA)","TRAVAUX-NOKIA",
AQ233="ACCESS-ISSUE","ACCESS-ISSUE",
AQ233="Projet OCM (ZTE, NOKIA, autres projets)","TRAVAUX OCM",
AQ233="No root CAuse","No root cause",
AQ233="ODU HS","PDH",
AQ233="IP &amp; VLAN","PDH",
AQ233="Warehouse HUAWEI","SPARE-ISSUE",
AQ233="SPARE-HS","SPARE-ISSUE",
AQ233="Power Telco","BSS",AQ233="no impacts","no impacts"
),"")</f>
        <v>No root cause</v>
      </c>
      <c r="AP233" s="48" t="str" cm="1">
        <f t="array" ref="AP233">IFERROR(_xlfn.IFS(
AQ233="MPR ISSUE","TX ISSUE",
AQ233="BSS Hardware Issue","RAN ISSUE",
AQ233="Sites strategiques, MLL, Pylone, etc.","ENVTECH",
AQ233="AKTIVCO DEFAUT GE &amp; POWER Cabinet","POWER ISSUE",
AQ233="AKTIVCO Coupure ENEO &amp; Baisse de tension","POWER ISSUE",
AQ233="Coupure ENEO &amp; Baisse de tension","POWER ISSUE",
AQ233="Defaut GE &amp; POWER Cabinet","POWER ISSUE",
AQ233="Sharing","POWER ISSUE",
AQ233="Sites strategiques &amp; DataCenter","POWER ISSUE",
AQ233="Exclu","Exclu",
AQ233="SAT","TX ISSUE",
AQ233="SPARE-ISSUE","SPARE-ISSUE",
AQ233="Fiber CAmtel","TX ISSUE",
AQ233="Fiber AOF","TX ISSUE",
AQ233="Projet OCM (HUAWEI)","TRAVAUX-HUAWEI",
AQ233="Projet OCM (NOKIA)","TRAVAUX -NOKIA",
AQ233="ACCESS-ISSUE","ACCESS-ISSUE",
AQ233="Projet OCM (ZTE, NOKIA, autres projets)","TRAVAUX OCM",
AQ233="No root CAuse","No root cause",
AQ233="ODU HS","TX ISSUE",
AQ233="IP &amp; VLAN","TX ISSUE",
AQ233="Warehouse HUAWEI","SPARE-ISSUE",
AQ233="SPARE-HS","SPARE-ISSUE",
AQ233="Power Telco","RAN ISSUE",AQ233="no impacts","no impacts"
),"")</f>
        <v>No root cause</v>
      </c>
      <c r="AQ233" s="67" t="s">
        <v>5344</v>
      </c>
      <c r="AR233" s="48" t="str" cm="1">
        <f t="array" ref="AR233">IFERROR(_xlfn.IFS(
AQ233="MPR ISSUE","ACTIVE",
AQ233="BSS Hardware Issue","ACTIVE",
AQ233="Sites strategiques, MLL, Pylone, etc.","PASSIVE",
AQ233="AKTIVCO DEFAUT GE &amp; POWER Cabinet","PASSIVE",
AQ233="AKTIVCO Coupure ENEO &amp; Baisse de tension","PASSIVE",
AQ233="Coupure ENEO &amp; Baisse de tension","PASSIVE",
AQ233="Defaut GE &amp; POWER Cabinet","PASSIVE",
AQ233="Sharing","PASSIVE",
AQ233="Sites strategiques &amp; DataCenter","PASSIVE",
AQ233="Exclu","Exclu",
AQ233="SAT","ACTIVE",
AQ233="SPARE-ISSUE","SPARE-ISSUE",
AQ233="Fiber CAmtel","ACTIVE",
AQ233="Fiber AOF","ACTIVE",
AQ233="Projet OCM (HUAWEI)","PLANNED WORKS",
AQ233="Projet OCM (NOKIA)","PLANNED WORKS",
AQ233="ACCESS-ISSUE","ACCESS-ISSUE",
AQ233="Projet OCM (ZTE, NOKIA, autres projets)","PLANNED WORKS",
AQ233="No root CAuse","No root cause",
AQ233="ODU HS","ACTIVE",
AQ233="IP &amp; VLAN","ACTIVE",
AQ233="Warehouse HUAWEI","SPARE-ISSUE",
AQ233="SPARE-HS","SPARE-ISSUE",
AQ233="Power Telco","ACTIVE", AQ233="no impacts","no impacts"
),"")</f>
        <v>No root cause</v>
      </c>
      <c r="AS233" s="92" t="s">
        <v>5537</v>
      </c>
      <c r="AT233" s="98" t="s">
        <v>62</v>
      </c>
      <c r="AV233" s="17" t="s">
        <v>5537</v>
      </c>
      <c r="AW233" s="7" t="s">
        <v>5537</v>
      </c>
      <c r="AX233" s="6" t="s">
        <v>5537</v>
      </c>
      <c r="AY233" s="7"/>
      <c r="AZ233" s="3" t="s">
        <v>5537</v>
      </c>
      <c r="BA233" s="18" t="s">
        <v>5537</v>
      </c>
      <c r="BB233" s="18" t="s">
        <v>5537</v>
      </c>
      <c r="BC233" s="18" t="s">
        <v>5537</v>
      </c>
      <c r="BD233" s="18" t="s">
        <v>5537</v>
      </c>
      <c r="BE233" s="18" t="s">
        <v>5537</v>
      </c>
      <c r="BF233" s="18" t="s">
        <v>5537</v>
      </c>
      <c r="BG233" s="18" t="s">
        <v>5537</v>
      </c>
      <c r="BH233" s="18" t="s">
        <v>5537</v>
      </c>
      <c r="BI233" s="18" t="s">
        <v>5537</v>
      </c>
      <c r="BJ233" s="18" t="s">
        <v>5537</v>
      </c>
      <c r="BK233" s="18" t="s">
        <v>5537</v>
      </c>
      <c r="BL233" s="9" t="s">
        <v>5537</v>
      </c>
      <c r="BM233" s="14" t="s">
        <v>5537</v>
      </c>
      <c r="BN233" s="14" t="s">
        <v>5537</v>
      </c>
      <c r="BO233" s="14" t="str">
        <f>_xlfn.XLOOKUP(B233,'[4]cell downs 18042026 17h'!$B:$B,'[4]cell downs 18042026 17h'!$B:$B,"")</f>
        <v/>
      </c>
      <c r="BP233" s="14" t="str">
        <f>_xlfn.XLOOKUP(B233,'[5]Cells Huawei 19042026 15h'!$B:$B,'[5]Cells Huawei 19042026 15h'!$B:$B,"")</f>
        <v/>
      </c>
      <c r="BQ233" s="9" t="str">
        <f>_xlfn.XLOOKUP(B233,'[6]cells down 19042026 9H40'!$B:$B,'[6]cells down 19042026 9H40'!$B:$B,"")</f>
        <v/>
      </c>
      <c r="BR233" s="9" t="s">
        <v>5537</v>
      </c>
      <c r="BS233" s="9" t="s">
        <v>5537</v>
      </c>
      <c r="BT233" s="108"/>
    </row>
    <row r="234" spans="1:72" s="9" customFormat="1" x14ac:dyDescent="0.35">
      <c r="A234" s="1" t="s">
        <v>3345</v>
      </c>
      <c r="B234" s="8" t="s">
        <v>3346</v>
      </c>
      <c r="C234" s="3" t="str">
        <f>_xlfn.XLOOKUP(B234,'[1]daily break down'!$D:$D,'[1]daily break down'!$E:$E,"")</f>
        <v>SUD-OUEST</v>
      </c>
      <c r="D234" s="1" t="s">
        <v>11</v>
      </c>
      <c r="E234" s="1" t="s">
        <v>12</v>
      </c>
      <c r="F234" s="3" t="s">
        <v>13</v>
      </c>
      <c r="G234" s="1" t="s">
        <v>63</v>
      </c>
      <c r="H234" s="32" t="str">
        <f>_xlfn.XLOOKUP(B234,[2]CALCULATION!$B:$B,[2]CALCULATION!$H:$H,"")</f>
        <v>Huawei</v>
      </c>
      <c r="I234" s="28">
        <v>0</v>
      </c>
      <c r="J234" s="28">
        <v>0</v>
      </c>
      <c r="K234" s="28">
        <v>0</v>
      </c>
      <c r="L234" s="28">
        <v>0</v>
      </c>
      <c r="M234" s="28">
        <v>0</v>
      </c>
      <c r="N234" s="28">
        <v>0</v>
      </c>
      <c r="O234" s="28">
        <v>0.5275437815502535</v>
      </c>
      <c r="P234" s="28">
        <v>0</v>
      </c>
      <c r="Q234" s="28">
        <v>0</v>
      </c>
      <c r="R234" s="28">
        <v>0</v>
      </c>
      <c r="S234" s="93">
        <v>0</v>
      </c>
      <c r="T234" s="93">
        <f>_xlfn.XLOOKUP(B234,'[3]Nur des jours'!$B:$B,'[3]Nur des jours'!$U:$U,"")</f>
        <v>0</v>
      </c>
      <c r="U234" s="93">
        <v>7.4907328933062805E-3</v>
      </c>
      <c r="V234" s="93">
        <v>0</v>
      </c>
      <c r="W234" s="93">
        <v>0</v>
      </c>
      <c r="X234" s="93">
        <v>0.73942451196091696</v>
      </c>
      <c r="Y234" s="93">
        <v>0.68893340524436908</v>
      </c>
      <c r="Z234" s="93">
        <v>3.1942625266456075E-2</v>
      </c>
      <c r="AA234" s="93">
        <v>0</v>
      </c>
      <c r="AB234" s="93">
        <v>0.66105717783427931</v>
      </c>
      <c r="AC234" s="93">
        <f>_xlfn.XLOOKUP(B234,'[3]Nur des jours'!$B:$B,'[3]Nur des jours'!$N:$N,"")</f>
        <v>0</v>
      </c>
      <c r="AD234" s="93">
        <v>0</v>
      </c>
      <c r="AE234" s="93">
        <v>0</v>
      </c>
      <c r="AF234" s="93">
        <v>0.48957289981251767</v>
      </c>
      <c r="AG234" s="93"/>
      <c r="AH234" s="93">
        <v>1.236755670841502</v>
      </c>
      <c r="AI234" s="93">
        <v>2.5597350614885954</v>
      </c>
      <c r="AJ234" s="93">
        <v>2.2041529388564181</v>
      </c>
      <c r="AK234" s="93">
        <v>0.25171439390457184</v>
      </c>
      <c r="AL234" s="93">
        <v>1.236755670841502</v>
      </c>
      <c r="AM234" s="49" t="s">
        <v>5559</v>
      </c>
      <c r="AN234" s="49"/>
      <c r="AO234" s="48" t="str" cm="1">
        <f t="array" ref="AO234">IFERROR(_xlfn.IFS(
AQ234="MPR ISSUE","PDH",
AQ234="BSS Hardware Issue","BSS",
AQ234="Sites strategiques, MLL, Pylone, etc.","ENVTECH",
AQ234="AKTIVCO DEFAUT GE &amp; POWER Cabinet","AKTIVCO",
AQ234="AKTIVCO Coupure ENEO &amp; Baisse de tension","AKTIVCO GRID ONLY",
AQ234="Coupure ENEO &amp; Baisse de tension","IHS GRID ONLY",
AQ234="Defaut GE &amp; POWER Cabinet","IHS",
AQ234="Sharing","Partners",
AQ234="Sites strategiques &amp; DataCenter","SST &amp; DC",
AQ234="Exclu","Exclu",
AQ234="SAT","SAT",
AQ234="SPARE-ISSUE","SPARE-ISSUE",
AQ234="Fiber CAmtel","TRANS_FO_CAMTEL",
AQ234="Fiber AOF","Fiber AOF",
AQ234="Projet OCM (HUAWEI)","TRAVAUX-HUAWEI",
AQ234="Projet OCM (NOKIA)","TRAVAUX-NOKIA",
AQ234="ACCESS-ISSUE","ACCESS-ISSUE",
AQ234="Projet OCM (ZTE, NOKIA, autres projets)","TRAVAUX OCM",
AQ234="No root CAuse","No root cause",
AQ234="ODU HS","PDH",
AQ234="IP &amp; VLAN","PDH",
AQ234="Warehouse HUAWEI","SPARE-ISSUE",
AQ234="SPARE-HS","SPARE-ISSUE",
AQ234="Power Telco","BSS",AQ234="no impacts","no impacts"
),"")</f>
        <v>No root cause</v>
      </c>
      <c r="AP234" s="48" t="str" cm="1">
        <f t="array" ref="AP234">IFERROR(_xlfn.IFS(
AQ234="MPR ISSUE","TX ISSUE",
AQ234="BSS Hardware Issue","RAN ISSUE",
AQ234="Sites strategiques, MLL, Pylone, etc.","ENVTECH",
AQ234="AKTIVCO DEFAUT GE &amp; POWER Cabinet","POWER ISSUE",
AQ234="AKTIVCO Coupure ENEO &amp; Baisse de tension","POWER ISSUE",
AQ234="Coupure ENEO &amp; Baisse de tension","POWER ISSUE",
AQ234="Defaut GE &amp; POWER Cabinet","POWER ISSUE",
AQ234="Sharing","POWER ISSUE",
AQ234="Sites strategiques &amp; DataCenter","POWER ISSUE",
AQ234="Exclu","Exclu",
AQ234="SAT","TX ISSUE",
AQ234="SPARE-ISSUE","SPARE-ISSUE",
AQ234="Fiber CAmtel","TX ISSUE",
AQ234="Fiber AOF","TX ISSUE",
AQ234="Projet OCM (HUAWEI)","TRAVAUX-HUAWEI",
AQ234="Projet OCM (NOKIA)","TRAVAUX -NOKIA",
AQ234="ACCESS-ISSUE","ACCESS-ISSUE",
AQ234="Projet OCM (ZTE, NOKIA, autres projets)","TRAVAUX OCM",
AQ234="No root CAuse","No root cause",
AQ234="ODU HS","TX ISSUE",
AQ234="IP &amp; VLAN","TX ISSUE",
AQ234="Warehouse HUAWEI","SPARE-ISSUE",
AQ234="SPARE-HS","SPARE-ISSUE",
AQ234="Power Telco","RAN ISSUE",AQ234="no impacts","no impacts"
),"")</f>
        <v>No root cause</v>
      </c>
      <c r="AQ234" s="127" t="s">
        <v>5344</v>
      </c>
      <c r="AR234" s="48" t="str" cm="1">
        <f t="array" ref="AR234">IFERROR(_xlfn.IFS(
AQ234="MPR ISSUE","ACTIVE",
AQ234="BSS Hardware Issue","ACTIVE",
AQ234="Sites strategiques, MLL, Pylone, etc.","PASSIVE",
AQ234="AKTIVCO DEFAUT GE &amp; POWER Cabinet","PASSIVE",
AQ234="AKTIVCO Coupure ENEO &amp; Baisse de tension","PASSIVE",
AQ234="Coupure ENEO &amp; Baisse de tension","PASSIVE",
AQ234="Defaut GE &amp; POWER Cabinet","PASSIVE",
AQ234="Sharing","PASSIVE",
AQ234="Sites strategiques &amp; DataCenter","PASSIVE",
AQ234="Exclu","Exclu",
AQ234="SAT","ACTIVE",
AQ234="SPARE-ISSUE","SPARE-ISSUE",
AQ234="Fiber CAmtel","ACTIVE",
AQ234="Fiber AOF","ACTIVE",
AQ234="Projet OCM (HUAWEI)","PLANNED WORKS",
AQ234="Projet OCM (NOKIA)","PLANNED WORKS",
AQ234="ACCESS-ISSUE","ACCESS-ISSUE",
AQ234="Projet OCM (ZTE, NOKIA, autres projets)","PLANNED WORKS",
AQ234="No root CAuse","No root cause",
AQ234="ODU HS","ACTIVE",
AQ234="IP &amp; VLAN","ACTIVE",
AQ234="Warehouse HUAWEI","SPARE-ISSUE",
AQ234="SPARE-HS","SPARE-ISSUE",
AQ234="Power Telco","ACTIVE", AQ234="no impacts","no impacts"
),"")</f>
        <v>No root cause</v>
      </c>
      <c r="AS234" s="92" t="s">
        <v>5537</v>
      </c>
      <c r="AT234" s="98" t="s">
        <v>3346</v>
      </c>
      <c r="AV234" s="17" t="s">
        <v>5537</v>
      </c>
      <c r="AW234" s="7" t="s">
        <v>5537</v>
      </c>
      <c r="AX234" s="6" t="s">
        <v>5537</v>
      </c>
      <c r="AY234" s="7"/>
      <c r="AZ234" s="3" t="s">
        <v>5537</v>
      </c>
      <c r="BA234" s="18" t="s">
        <v>5537</v>
      </c>
      <c r="BB234" s="18" t="s">
        <v>5537</v>
      </c>
      <c r="BC234" s="18" t="s">
        <v>5537</v>
      </c>
      <c r="BD234" s="18" t="s">
        <v>5537</v>
      </c>
      <c r="BE234" s="18" t="s">
        <v>5537</v>
      </c>
      <c r="BF234" s="18" t="s">
        <v>5537</v>
      </c>
      <c r="BG234" s="18" t="s">
        <v>5537</v>
      </c>
      <c r="BH234" s="18" t="s">
        <v>5537</v>
      </c>
      <c r="BI234" s="18" t="s">
        <v>5537</v>
      </c>
      <c r="BJ234" s="18" t="s">
        <v>5537</v>
      </c>
      <c r="BK234" s="18" t="s">
        <v>5537</v>
      </c>
      <c r="BL234" s="9" t="s">
        <v>5537</v>
      </c>
      <c r="BM234" s="14" t="s">
        <v>5537</v>
      </c>
      <c r="BN234" s="14" t="s">
        <v>5537</v>
      </c>
      <c r="BO234" s="14" t="str">
        <f>_xlfn.XLOOKUP(B234,'[4]cell downs 18042026 17h'!$B:$B,'[4]cell downs 18042026 17h'!$B:$B,"")</f>
        <v/>
      </c>
      <c r="BP234" s="14" t="str">
        <f>_xlfn.XLOOKUP(B234,'[5]Cells Huawei 19042026 15h'!$B:$B,'[5]Cells Huawei 19042026 15h'!$B:$B,"")</f>
        <v/>
      </c>
      <c r="BQ234" s="9" t="str">
        <f>_xlfn.XLOOKUP(B234,'[6]cells down 19042026 9H40'!$B:$B,'[6]cells down 19042026 9H40'!$B:$B,"")</f>
        <v/>
      </c>
      <c r="BR234" s="9" t="s">
        <v>3346</v>
      </c>
      <c r="BS234" s="9" t="s">
        <v>12</v>
      </c>
      <c r="BT234" s="108"/>
    </row>
    <row r="235" spans="1:72" s="9" customFormat="1" x14ac:dyDescent="0.35">
      <c r="A235" s="19" t="s">
        <v>5416</v>
      </c>
      <c r="B235" s="26" t="s">
        <v>5417</v>
      </c>
      <c r="C235" s="3" t="str">
        <f>_xlfn.XLOOKUP(B235,'[1]daily break down'!$D:$D,'[1]daily break down'!$E:$E,"")</f>
        <v/>
      </c>
      <c r="D235" s="19" t="s">
        <v>357</v>
      </c>
      <c r="E235" s="19" t="s">
        <v>987</v>
      </c>
      <c r="F235" s="19" t="s">
        <v>5403</v>
      </c>
      <c r="G235" s="19" t="s">
        <v>24</v>
      </c>
      <c r="H235" s="32" t="str">
        <f>_xlfn.XLOOKUP(B235,[2]CALCULATION!$B:$B,[2]CALCULATION!$H:$H,"")</f>
        <v>Huawei</v>
      </c>
      <c r="I235" s="28">
        <v>2.8497958240234218</v>
      </c>
      <c r="J235" s="28">
        <v>0.49010795216203956</v>
      </c>
      <c r="K235" s="28">
        <v>0</v>
      </c>
      <c r="L235" s="28">
        <v>0</v>
      </c>
      <c r="M235" s="28">
        <v>1.8567029931541839</v>
      </c>
      <c r="N235" s="28">
        <v>5.6176929684133627</v>
      </c>
      <c r="O235" s="28">
        <v>0.93778625300699447</v>
      </c>
      <c r="P235" s="28">
        <v>1.8223883024715131</v>
      </c>
      <c r="Q235" s="28">
        <v>0</v>
      </c>
      <c r="R235" s="28">
        <v>0.36947148242317357</v>
      </c>
      <c r="S235" s="93">
        <v>3.1144683862535771</v>
      </c>
      <c r="T235" s="93">
        <f>_xlfn.XLOOKUP(B235,'[3]Nur des jours'!$B:$B,'[3]Nur des jours'!$U:$U,"")</f>
        <v>0</v>
      </c>
      <c r="U235" s="93">
        <v>0</v>
      </c>
      <c r="V235" s="93" t="s">
        <v>5537</v>
      </c>
      <c r="W235" s="93">
        <v>0</v>
      </c>
      <c r="X235" s="93">
        <v>0</v>
      </c>
      <c r="Y235" s="93">
        <v>0</v>
      </c>
      <c r="Z235" s="93">
        <v>0</v>
      </c>
      <c r="AA235" s="93">
        <v>0.19841524628102947</v>
      </c>
      <c r="AB235" s="93">
        <v>0</v>
      </c>
      <c r="AC235" s="93">
        <f>_xlfn.XLOOKUP(B235,'[3]Nur des jours'!$B:$B,'[3]Nur des jours'!$N:$N,"")</f>
        <v>0</v>
      </c>
      <c r="AD235" s="93">
        <v>0</v>
      </c>
      <c r="AE235" s="93">
        <v>4.1984666113065838</v>
      </c>
      <c r="AF235" s="93">
        <v>0</v>
      </c>
      <c r="AG235" s="93"/>
      <c r="AH235" s="93">
        <v>1.2275527704297255</v>
      </c>
      <c r="AI235" s="93">
        <v>2.0501610653493678</v>
      </c>
      <c r="AJ235" s="93">
        <v>2.6192810707521992</v>
      </c>
      <c r="AK235" s="93">
        <v>0.1063630115547851</v>
      </c>
      <c r="AL235" s="93">
        <v>1.2275527704297255</v>
      </c>
      <c r="AM235" s="49" t="s">
        <v>5559</v>
      </c>
      <c r="AN235" s="49"/>
      <c r="AO235" s="48" t="str" cm="1">
        <f t="array" ref="AO235">IFERROR(_xlfn.IFS(
AQ235="MPR ISSUE","PDH",
AQ235="BSS Hardware Issue","BSS",
AQ235="Sites strategiques, MLL, Pylone, etc.","ENVTECH",
AQ235="AKTIVCO DEFAUT GE &amp; POWER Cabinet","AKTIVCO",
AQ235="AKTIVCO Coupure ENEO &amp; Baisse de tension","AKTIVCO GRID ONLY",
AQ235="Coupure ENEO &amp; Baisse de tension","IHS GRID ONLY",
AQ235="Defaut GE &amp; POWER Cabinet","IHS",
AQ235="Sharing","Partners",
AQ235="Sites strategiques &amp; DataCenter","SST &amp; DC",
AQ235="Exclu","Exclu",
AQ235="SAT","SAT",
AQ235="SPARE-ISSUE","SPARE-ISSUE",
AQ235="Fiber CAmtel","TRANS_FO_CAMTEL",
AQ235="Fiber AOF","Fiber AOF",
AQ235="Projet OCM (HUAWEI)","TRAVAUX-HUAWEI",
AQ235="Projet OCM (NOKIA)","TRAVAUX-NOKIA",
AQ235="ACCESS-ISSUE","ACCESS-ISSUE",
AQ235="Projet OCM (ZTE, NOKIA, autres projets)","TRAVAUX OCM",
AQ235="No root CAuse","No root cause",
AQ235="ODU HS","PDH",
AQ235="IP &amp; VLAN","PDH",
AQ235="Warehouse HUAWEI","SPARE-ISSUE",
AQ235="SPARE-HS","SPARE-ISSUE",
AQ235="Power Telco","BSS",AQ235="no impacts","no impacts"
),"")</f>
        <v>No root cause</v>
      </c>
      <c r="AP235" s="48" t="str" cm="1">
        <f t="array" ref="AP235">IFERROR(_xlfn.IFS(
AQ235="MPR ISSUE","TX ISSUE",
AQ235="BSS Hardware Issue","RAN ISSUE",
AQ235="Sites strategiques, MLL, Pylone, etc.","ENVTECH",
AQ235="AKTIVCO DEFAUT GE &amp; POWER Cabinet","POWER ISSUE",
AQ235="AKTIVCO Coupure ENEO &amp; Baisse de tension","POWER ISSUE",
AQ235="Coupure ENEO &amp; Baisse de tension","POWER ISSUE",
AQ235="Defaut GE &amp; POWER Cabinet","POWER ISSUE",
AQ235="Sharing","POWER ISSUE",
AQ235="Sites strategiques &amp; DataCenter","POWER ISSUE",
AQ235="Exclu","Exclu",
AQ235="SAT","TX ISSUE",
AQ235="SPARE-ISSUE","SPARE-ISSUE",
AQ235="Fiber CAmtel","TX ISSUE",
AQ235="Fiber AOF","TX ISSUE",
AQ235="Projet OCM (HUAWEI)","TRAVAUX-HUAWEI",
AQ235="Projet OCM (NOKIA)","TRAVAUX -NOKIA",
AQ235="ACCESS-ISSUE","ACCESS-ISSUE",
AQ235="Projet OCM (ZTE, NOKIA, autres projets)","TRAVAUX OCM",
AQ235="No root CAuse","No root cause",
AQ235="ODU HS","TX ISSUE",
AQ235="IP &amp; VLAN","TX ISSUE",
AQ235="Warehouse HUAWEI","SPARE-ISSUE",
AQ235="SPARE-HS","SPARE-ISSUE",
AQ235="Power Telco","RAN ISSUE",AQ235="no impacts","no impacts"
),"")</f>
        <v>No root cause</v>
      </c>
      <c r="AQ235" s="67" t="s">
        <v>5344</v>
      </c>
      <c r="AR235" s="48" t="str" cm="1">
        <f t="array" ref="AR235">IFERROR(_xlfn.IFS(
AQ235="MPR ISSUE","ACTIVE",
AQ235="BSS Hardware Issue","ACTIVE",
AQ235="Sites strategiques, MLL, Pylone, etc.","PASSIVE",
AQ235="AKTIVCO DEFAUT GE &amp; POWER Cabinet","PASSIVE",
AQ235="AKTIVCO Coupure ENEO &amp; Baisse de tension","PASSIVE",
AQ235="Coupure ENEO &amp; Baisse de tension","PASSIVE",
AQ235="Defaut GE &amp; POWER Cabinet","PASSIVE",
AQ235="Sharing","PASSIVE",
AQ235="Sites strategiques &amp; DataCenter","PASSIVE",
AQ235="Exclu","Exclu",
AQ235="SAT","ACTIVE",
AQ235="SPARE-ISSUE","SPARE-ISSUE",
AQ235="Fiber CAmtel","ACTIVE",
AQ235="Fiber AOF","ACTIVE",
AQ235="Projet OCM (HUAWEI)","PLANNED WORKS",
AQ235="Projet OCM (NOKIA)","PLANNED WORKS",
AQ235="ACCESS-ISSUE","ACCESS-ISSUE",
AQ235="Projet OCM (ZTE, NOKIA, autres projets)","PLANNED WORKS",
AQ235="No root CAuse","No root cause",
AQ235="ODU HS","ACTIVE",
AQ235="IP &amp; VLAN","ACTIVE",
AQ235="Warehouse HUAWEI","SPARE-ISSUE",
AQ235="SPARE-HS","SPARE-ISSUE",
AQ235="Power Telco","ACTIVE", AQ235="no impacts","no impacts"
),"")</f>
        <v>No root cause</v>
      </c>
      <c r="AS235" s="92" t="s">
        <v>5537</v>
      </c>
      <c r="AT235" s="98" t="s">
        <v>5417</v>
      </c>
      <c r="AV235" s="17" t="s">
        <v>5537</v>
      </c>
      <c r="AW235" s="7" t="s">
        <v>5537</v>
      </c>
      <c r="AX235" s="6" t="s">
        <v>5537</v>
      </c>
      <c r="AY235" s="7"/>
      <c r="AZ235" s="3" t="s">
        <v>5537</v>
      </c>
      <c r="BA235" s="18" t="s">
        <v>5537</v>
      </c>
      <c r="BB235" s="18" t="s">
        <v>5537</v>
      </c>
      <c r="BC235" s="18" t="s">
        <v>5537</v>
      </c>
      <c r="BD235" s="18" t="s">
        <v>5537</v>
      </c>
      <c r="BE235" s="18" t="s">
        <v>5537</v>
      </c>
      <c r="BF235" s="18" t="s">
        <v>5537</v>
      </c>
      <c r="BG235" s="18" t="s">
        <v>5537</v>
      </c>
      <c r="BH235" s="18" t="s">
        <v>5537</v>
      </c>
      <c r="BI235" s="18" t="s">
        <v>5537</v>
      </c>
      <c r="BJ235" s="18" t="s">
        <v>5537</v>
      </c>
      <c r="BK235" s="18" t="s">
        <v>5537</v>
      </c>
      <c r="BL235" s="9" t="s">
        <v>5537</v>
      </c>
      <c r="BM235" s="14" t="s">
        <v>5537</v>
      </c>
      <c r="BN235" s="14" t="s">
        <v>5537</v>
      </c>
      <c r="BO235" s="14" t="str">
        <f>_xlfn.XLOOKUP(B235,'[4]cell downs 18042026 17h'!$B:$B,'[4]cell downs 18042026 17h'!$B:$B,"")</f>
        <v/>
      </c>
      <c r="BP235" s="14" t="str">
        <f>_xlfn.XLOOKUP(B235,'[5]Cells Huawei 19042026 15h'!$B:$B,'[5]Cells Huawei 19042026 15h'!$B:$B,"")</f>
        <v/>
      </c>
      <c r="BQ235" s="9" t="str">
        <f>_xlfn.XLOOKUP(B235,'[6]cells down 19042026 9H40'!$B:$B,'[6]cells down 19042026 9H40'!$B:$B,"")</f>
        <v/>
      </c>
      <c r="BR235" s="9" t="s">
        <v>5537</v>
      </c>
      <c r="BS235" s="9" t="s">
        <v>154</v>
      </c>
      <c r="BT235" s="108"/>
    </row>
    <row r="236" spans="1:72" s="9" customFormat="1" x14ac:dyDescent="0.35">
      <c r="A236" s="1" t="s">
        <v>348</v>
      </c>
      <c r="B236" s="8" t="s">
        <v>349</v>
      </c>
      <c r="C236" s="3" t="str">
        <f>_xlfn.XLOOKUP(B236,'[1]daily break down'!$D:$D,'[1]daily break down'!$E:$E,"")</f>
        <v>Yaounde</v>
      </c>
      <c r="D236" s="1" t="s">
        <v>5490</v>
      </c>
      <c r="E236" s="1"/>
      <c r="F236" s="3" t="s">
        <v>37</v>
      </c>
      <c r="G236" s="1" t="s">
        <v>38</v>
      </c>
      <c r="H236" s="34" t="str">
        <f>_xlfn.XLOOKUP(B236,[2]CALCULATION!$B:$B,[2]CALCULATION!$H:$H,"")</f>
        <v>ZTE</v>
      </c>
      <c r="I236" s="28">
        <v>1.3072220652735331</v>
      </c>
      <c r="J236" s="28">
        <v>1.335829530894636</v>
      </c>
      <c r="K236" s="28">
        <v>2.1610050994055925</v>
      </c>
      <c r="L236" s="28">
        <v>11.420549719917931</v>
      </c>
      <c r="M236" s="28">
        <v>32.359966099083131</v>
      </c>
      <c r="N236" s="28">
        <v>32.359966099083131</v>
      </c>
      <c r="O236" s="28">
        <v>32.359966099083131</v>
      </c>
      <c r="P236" s="28">
        <v>32.359966099083131</v>
      </c>
      <c r="Q236" s="28">
        <v>32.359966099083131</v>
      </c>
      <c r="R236" s="28">
        <v>32.359966099083131</v>
      </c>
      <c r="S236" s="93">
        <v>32.359966099083131</v>
      </c>
      <c r="T236" s="93">
        <f>_xlfn.XLOOKUP(B236,'[3]Nur des jours'!$B:$B,'[3]Nur des jours'!$U:$U,"")</f>
        <v>0.79301892230469162</v>
      </c>
      <c r="U236" s="93">
        <v>0.69854651245744537</v>
      </c>
      <c r="V236" s="93">
        <v>0.96532361392905253</v>
      </c>
      <c r="W236" s="93">
        <v>0.79301892230469162</v>
      </c>
      <c r="X236" s="93">
        <v>2.2339327346454247</v>
      </c>
      <c r="Y236" s="93">
        <v>0.99421644080323401</v>
      </c>
      <c r="Z236" s="93">
        <v>1.6821510816618297</v>
      </c>
      <c r="AA236" s="93">
        <v>0.89193226665296899</v>
      </c>
      <c r="AB236" s="93">
        <v>0.86075654975416149</v>
      </c>
      <c r="AC236" s="93">
        <f>_xlfn.XLOOKUP(B236,'[3]Nur des jours'!$B:$B,'[3]Nur des jours'!$N:$N,"")</f>
        <v>0.16593756866505202</v>
      </c>
      <c r="AD236" s="93">
        <v>0.16593756866505202</v>
      </c>
      <c r="AE236" s="93">
        <v>0</v>
      </c>
      <c r="AF236" s="93">
        <v>1.4917437855453113</v>
      </c>
      <c r="AG236" s="93"/>
      <c r="AH236" s="93">
        <v>1.1915972525418541</v>
      </c>
      <c r="AI236" s="93">
        <v>0.95570103393562977</v>
      </c>
      <c r="AJ236" s="93">
        <v>0.84789416240806947</v>
      </c>
      <c r="AK236" s="93">
        <v>1.4774540511790066</v>
      </c>
      <c r="AL236" s="93">
        <v>1.1915972525418541</v>
      </c>
      <c r="AM236" s="49" t="s">
        <v>5559</v>
      </c>
      <c r="AN236" s="49"/>
      <c r="AO236" s="48" t="str" cm="1">
        <f t="array" ref="AO236">IFERROR(_xlfn.IFS(
AQ236="MPR ISSUE","PDH",
AQ236="BSS Hardware Issue","BSS",
AQ236="Sites strategiques, MLL, Pylone, etc.","ENVTECH",
AQ236="AKTIVCO DEFAUT GE &amp; POWER Cabinet","AKTIVCO",
AQ236="AKTIVCO Coupure ENEO &amp; Baisse de tension","AKTIVCO GRID ONLY",
AQ236="Coupure ENEO &amp; Baisse de tension","IHS GRID ONLY",
AQ236="Defaut GE &amp; POWER Cabinet","IHS",
AQ236="Sharing","Partners",
AQ236="Sites strategiques &amp; DataCenter","SST &amp; DC",
AQ236="Exclu","Exclu",
AQ236="SAT","SAT",
AQ236="SPARE-ISSUE","SPARE-ISSUE",
AQ236="Fiber CAmtel","TRANS_FO_CAMTEL",
AQ236="Fiber AOF","Fiber AOF",
AQ236="Projet OCM (HUAWEI)","TRAVAUX-HUAWEI",
AQ236="Projet OCM (NOKIA)","TRAVAUX-NOKIA",
AQ236="ACCESS-ISSUE","ACCESS-ISSUE",
AQ236="Projet OCM (ZTE, NOKIA, autres projets)","TRAVAUX OCM",
AQ236="No root CAuse","No root cause",
AQ236="ODU HS","PDH",
AQ236="IP &amp; VLAN","PDH",
AQ236="Warehouse HUAWEI","SPARE-ISSUE",
AQ236="SPARE-HS","SPARE-ISSUE",
AQ236="Power Telco","BSS",AQ236="no impacts","no impacts"
),"")</f>
        <v>Partners</v>
      </c>
      <c r="AP236" s="48" t="str" cm="1">
        <f t="array" ref="AP236">IFERROR(_xlfn.IFS(
AQ236="MPR ISSUE","TX ISSUE",
AQ236="BSS Hardware Issue","RAN ISSUE",
AQ236="Sites strategiques, MLL, Pylone, etc.","ENVTECH",
AQ236="AKTIVCO DEFAUT GE &amp; POWER Cabinet","POWER ISSUE",
AQ236="AKTIVCO Coupure ENEO &amp; Baisse de tension","POWER ISSUE",
AQ236="Coupure ENEO &amp; Baisse de tension","POWER ISSUE",
AQ236="Defaut GE &amp; POWER Cabinet","POWER ISSUE",
AQ236="Sharing","POWER ISSUE",
AQ236="Sites strategiques &amp; DataCenter","POWER ISSUE",
AQ236="Exclu","Exclu",
AQ236="SAT","TX ISSUE",
AQ236="SPARE-ISSUE","SPARE-ISSUE",
AQ236="Fiber CAmtel","TX ISSUE",
AQ236="Fiber AOF","TX ISSUE",
AQ236="Projet OCM (HUAWEI)","TRAVAUX-HUAWEI",
AQ236="Projet OCM (NOKIA)","TRAVAUX -NOKIA",
AQ236="ACCESS-ISSUE","ACCESS-ISSUE",
AQ236="Projet OCM (ZTE, NOKIA, autres projets)","TRAVAUX OCM",
AQ236="No root CAuse","No root cause",
AQ236="ODU HS","TX ISSUE",
AQ236="IP &amp; VLAN","TX ISSUE",
AQ236="Warehouse HUAWEI","SPARE-ISSUE",
AQ236="SPARE-HS","SPARE-ISSUE",
AQ236="Power Telco","RAN ISSUE",AQ236="no impacts","no impacts"
),"")</f>
        <v>POWER ISSUE</v>
      </c>
      <c r="AQ236" s="67" t="s">
        <v>6446</v>
      </c>
      <c r="AR236" s="48" t="str" cm="1">
        <f t="array" ref="AR236">IFERROR(_xlfn.IFS(
AQ236="MPR ISSUE","ACTIVE",
AQ236="BSS Hardware Issue","ACTIVE",
AQ236="Sites strategiques, MLL, Pylone, etc.","PASSIVE",
AQ236="AKTIVCO DEFAUT GE &amp; POWER Cabinet","PASSIVE",
AQ236="AKTIVCO Coupure ENEO &amp; Baisse de tension","PASSIVE",
AQ236="Coupure ENEO &amp; Baisse de tension","PASSIVE",
AQ236="Defaut GE &amp; POWER Cabinet","PASSIVE",
AQ236="Sharing","PASSIVE",
AQ236="Sites strategiques &amp; DataCenter","PASSIVE",
AQ236="Exclu","Exclu",
AQ236="SAT","ACTIVE",
AQ236="SPARE-ISSUE","SPARE-ISSUE",
AQ236="Fiber CAmtel","ACTIVE",
AQ236="Fiber AOF","ACTIVE",
AQ236="Projet OCM (HUAWEI)","PLANNED WORKS",
AQ236="Projet OCM (NOKIA)","PLANNED WORKS",
AQ236="ACCESS-ISSUE","ACCESS-ISSUE",
AQ236="Projet OCM (ZTE, NOKIA, autres projets)","PLANNED WORKS",
AQ236="No root CAuse","No root cause",
AQ236="ODU HS","ACTIVE",
AQ236="IP &amp; VLAN","ACTIVE",
AQ236="Warehouse HUAWEI","SPARE-ISSUE",
AQ236="SPARE-HS","SPARE-ISSUE",
AQ236="Power Telco","ACTIVE", AQ236="no impacts","no impacts"
),"")</f>
        <v>PASSIVE</v>
      </c>
      <c r="AS236" s="92" t="s">
        <v>5741</v>
      </c>
      <c r="AT236" s="98" t="s">
        <v>349</v>
      </c>
      <c r="AV236" s="17" t="s">
        <v>5537</v>
      </c>
      <c r="AW236" s="7" t="s">
        <v>5537</v>
      </c>
      <c r="AX236" s="6" t="s">
        <v>5537</v>
      </c>
      <c r="AY236" s="7"/>
      <c r="AZ236" s="3" t="s">
        <v>5537</v>
      </c>
      <c r="BA236" s="18" t="s">
        <v>5537</v>
      </c>
      <c r="BB236" s="18" t="s">
        <v>5537</v>
      </c>
      <c r="BC236" s="18" t="s">
        <v>5537</v>
      </c>
      <c r="BD236" s="18" t="s">
        <v>5537</v>
      </c>
      <c r="BE236" s="18" t="s">
        <v>5537</v>
      </c>
      <c r="BF236" s="18" t="s">
        <v>5537</v>
      </c>
      <c r="BG236" s="18" t="s">
        <v>5537</v>
      </c>
      <c r="BH236" s="18" t="s">
        <v>5537</v>
      </c>
      <c r="BI236" s="18" t="s">
        <v>5537</v>
      </c>
      <c r="BJ236" s="18" t="s">
        <v>5537</v>
      </c>
      <c r="BK236" s="18" t="s">
        <v>5537</v>
      </c>
      <c r="BL236" s="9" t="s">
        <v>5741</v>
      </c>
      <c r="BM236" s="14" t="s">
        <v>5537</v>
      </c>
      <c r="BN236" s="14" t="s">
        <v>5537</v>
      </c>
      <c r="BO236" s="14" t="str">
        <f>_xlfn.XLOOKUP(B236,'[4]cell downs 18042026 17h'!$B:$B,'[4]cell downs 18042026 17h'!$B:$B,"")</f>
        <v/>
      </c>
      <c r="BP236" s="14" t="str">
        <f>_xlfn.XLOOKUP(B236,'[5]Cells Huawei 19042026 15h'!$B:$B,'[5]Cells Huawei 19042026 15h'!$B:$B,"")</f>
        <v/>
      </c>
      <c r="BQ236" s="9" t="str">
        <f>_xlfn.XLOOKUP(B236,'[6]cells down 19042026 9H40'!$B:$B,'[6]cells down 19042026 9H40'!$B:$B,"")</f>
        <v>CTR_832</v>
      </c>
      <c r="BR236" s="9" t="s">
        <v>5537</v>
      </c>
      <c r="BS236" s="9" t="s">
        <v>12</v>
      </c>
      <c r="BT236" s="108"/>
    </row>
    <row r="237" spans="1:72" s="9" customFormat="1" x14ac:dyDescent="0.35">
      <c r="A237" s="1" t="s">
        <v>97</v>
      </c>
      <c r="B237" s="8" t="s">
        <v>98</v>
      </c>
      <c r="C237" s="3" t="str">
        <f>_xlfn.XLOOKUP(B237,'[1]daily break down'!$D:$D,'[1]daily break down'!$E:$E,"")</f>
        <v>CENTRE</v>
      </c>
      <c r="D237" s="1" t="s">
        <v>11</v>
      </c>
      <c r="E237" s="1" t="s">
        <v>12</v>
      </c>
      <c r="F237" s="3" t="s">
        <v>69</v>
      </c>
      <c r="G237" s="1" t="s">
        <v>99</v>
      </c>
      <c r="H237" s="33" t="str">
        <f>_xlfn.XLOOKUP(B237,[2]CALCULATION!$B:$B,[2]CALCULATION!$H:$H,"")</f>
        <v>NOKIA</v>
      </c>
      <c r="I237" s="28">
        <v>0.33112876538174857</v>
      </c>
      <c r="J237" s="28">
        <v>0.57854930883268718</v>
      </c>
      <c r="K237" s="28">
        <v>0.67382382427492404</v>
      </c>
      <c r="L237" s="28">
        <v>0.38879825368329662</v>
      </c>
      <c r="M237" s="28">
        <v>0.4101500653547645</v>
      </c>
      <c r="N237" s="28">
        <v>0.34335300279499692</v>
      </c>
      <c r="O237" s="28">
        <v>0.34087197680537901</v>
      </c>
      <c r="P237" s="28">
        <v>1.3647041606952397</v>
      </c>
      <c r="Q237" s="28">
        <v>1.4194215426157768</v>
      </c>
      <c r="R237" s="28">
        <v>3.6884791717231566</v>
      </c>
      <c r="S237" s="93">
        <v>0.71612312810507017</v>
      </c>
      <c r="T237" s="93">
        <f>_xlfn.XLOOKUP(B237,'[3]Nur des jours'!$B:$B,'[3]Nur des jours'!$U:$U,"")</f>
        <v>0.47159514086858256</v>
      </c>
      <c r="U237" s="93">
        <v>1.3508970016949899</v>
      </c>
      <c r="V237" s="93">
        <v>0.25867997591551017</v>
      </c>
      <c r="W237" s="93">
        <v>0.47159514086858256</v>
      </c>
      <c r="X237" s="93">
        <v>1.1029034080694455</v>
      </c>
      <c r="Y237" s="93">
        <v>1.3397354130461459</v>
      </c>
      <c r="Z237" s="93">
        <v>0.78483262135700693</v>
      </c>
      <c r="AA237" s="93">
        <v>0.72733232886172261</v>
      </c>
      <c r="AB237" s="93">
        <v>0.55558052466520014</v>
      </c>
      <c r="AC237" s="93">
        <f>_xlfn.XLOOKUP(B237,'[3]Nur des jours'!$B:$B,'[3]Nur des jours'!$N:$N,"")</f>
        <v>1.2494185764468528</v>
      </c>
      <c r="AD237" s="93">
        <v>1.2494185764468528</v>
      </c>
      <c r="AE237" s="93">
        <v>2.1442222907089232</v>
      </c>
      <c r="AF237" s="93">
        <v>0.90917878738589131</v>
      </c>
      <c r="AG237" s="93"/>
      <c r="AH237" s="93">
        <v>1.1623655591796436</v>
      </c>
      <c r="AI237" s="93">
        <v>2.6021995611668647</v>
      </c>
      <c r="AJ237" s="93">
        <v>2.35550948451435</v>
      </c>
      <c r="AK237" s="93">
        <v>0</v>
      </c>
      <c r="AL237" s="93">
        <v>1.1623655591796436</v>
      </c>
      <c r="AM237" s="49" t="s">
        <v>5559</v>
      </c>
      <c r="AN237" s="49"/>
      <c r="AO237" s="48" t="str" cm="1">
        <f t="array" ref="AO237">IFERROR(_xlfn.IFS(
AQ237="MPR ISSUE","PDH",
AQ237="BSS Hardware Issue","BSS",
AQ237="Sites strategiques, MLL, Pylone, etc.","ENVTECH",
AQ237="AKTIVCO DEFAUT GE &amp; POWER Cabinet","AKTIVCO",
AQ237="AKTIVCO Coupure ENEO &amp; Baisse de tension","AKTIVCO GRID ONLY",
AQ237="Coupure ENEO &amp; Baisse de tension","IHS GRID ONLY",
AQ237="Defaut GE &amp; POWER Cabinet","IHS",
AQ237="Sharing","Partners",
AQ237="Sites strategiques &amp; DataCenter","SST &amp; DC",
AQ237="Exclu","Exclu",
AQ237="SAT","SAT",
AQ237="SPARE-ISSUE","SPARE-ISSUE",
AQ237="Fiber CAmtel","TRANS_FO_CAMTEL",
AQ237="Fiber AOF","Fiber AOF",
AQ237="Projet OCM (HUAWEI)","TRAVAUX-HUAWEI",
AQ237="Projet OCM (NOKIA)","TRAVAUX-NOKIA",
AQ237="ACCESS-ISSUE","ACCESS-ISSUE",
AQ237="Projet OCM (ZTE, NOKIA, autres projets)","TRAVAUX OCM",
AQ237="No root CAuse","No root cause",
AQ237="ODU HS","PDH",
AQ237="IP &amp; VLAN","PDH",
AQ237="Warehouse HUAWEI","SPARE-ISSUE",
AQ237="SPARE-HS","SPARE-ISSUE",
AQ237="Power Telco","BSS",AQ237="no impacts","no impacts"
),"")</f>
        <v>IHS</v>
      </c>
      <c r="AP237" s="48" t="str" cm="1">
        <f t="array" ref="AP237">IFERROR(_xlfn.IFS(
AQ237="MPR ISSUE","TX ISSUE",
AQ237="BSS Hardware Issue","RAN ISSUE",
AQ237="Sites strategiques, MLL, Pylone, etc.","ENVTECH",
AQ237="AKTIVCO DEFAUT GE &amp; POWER Cabinet","POWER ISSUE",
AQ237="AKTIVCO Coupure ENEO &amp; Baisse de tension","POWER ISSUE",
AQ237="Coupure ENEO &amp; Baisse de tension","POWER ISSUE",
AQ237="Defaut GE &amp; POWER Cabinet","POWER ISSUE",
AQ237="Sharing","POWER ISSUE",
AQ237="Sites strategiques &amp; DataCenter","POWER ISSUE",
AQ237="Exclu","Exclu",
AQ237="SAT","TX ISSUE",
AQ237="SPARE-ISSUE","SPARE-ISSUE",
AQ237="Fiber CAmtel","TX ISSUE",
AQ237="Fiber AOF","TX ISSUE",
AQ237="Projet OCM (HUAWEI)","TRAVAUX-HUAWEI",
AQ237="Projet OCM (NOKIA)","TRAVAUX -NOKIA",
AQ237="ACCESS-ISSUE","ACCESS-ISSUE",
AQ237="Projet OCM (ZTE, NOKIA, autres projets)","TRAVAUX OCM",
AQ237="No root CAuse","No root cause",
AQ237="ODU HS","TX ISSUE",
AQ237="IP &amp; VLAN","TX ISSUE",
AQ237="Warehouse HUAWEI","SPARE-ISSUE",
AQ237="SPARE-HS","SPARE-ISSUE",
AQ237="Power Telco","RAN ISSUE",AQ237="no impacts","no impacts"
),"")</f>
        <v>POWER ISSUE</v>
      </c>
      <c r="AQ237" s="67" t="s">
        <v>5330</v>
      </c>
      <c r="AR237" s="48" t="str" cm="1">
        <f t="array" ref="AR237">IFERROR(_xlfn.IFS(
AQ237="MPR ISSUE","ACTIVE",
AQ237="BSS Hardware Issue","ACTIVE",
AQ237="Sites strategiques, MLL, Pylone, etc.","PASSIVE",
AQ237="AKTIVCO DEFAUT GE &amp; POWER Cabinet","PASSIVE",
AQ237="AKTIVCO Coupure ENEO &amp; Baisse de tension","PASSIVE",
AQ237="Coupure ENEO &amp; Baisse de tension","PASSIVE",
AQ237="Defaut GE &amp; POWER Cabinet","PASSIVE",
AQ237="Sharing","PASSIVE",
AQ237="Sites strategiques &amp; DataCenter","PASSIVE",
AQ237="Exclu","Exclu",
AQ237="SAT","ACTIVE",
AQ237="SPARE-ISSUE","SPARE-ISSUE",
AQ237="Fiber CAmtel","ACTIVE",
AQ237="Fiber AOF","ACTIVE",
AQ237="Projet OCM (HUAWEI)","PLANNED WORKS",
AQ237="Projet OCM (NOKIA)","PLANNED WORKS",
AQ237="ACCESS-ISSUE","ACCESS-ISSUE",
AQ237="Projet OCM (ZTE, NOKIA, autres projets)","PLANNED WORKS",
AQ237="No root CAuse","No root cause",
AQ237="ODU HS","ACTIVE",
AQ237="IP &amp; VLAN","ACTIVE",
AQ237="Warehouse HUAWEI","SPARE-ISSUE",
AQ237="SPARE-HS","SPARE-ISSUE",
AQ237="Power Telco","ACTIVE", AQ237="no impacts","no impacts"
),"")</f>
        <v>PASSIVE</v>
      </c>
      <c r="AS237" s="92" t="s">
        <v>5746</v>
      </c>
      <c r="AT237" s="98" t="s">
        <v>98</v>
      </c>
      <c r="AV237" s="17" t="s">
        <v>5537</v>
      </c>
      <c r="AW237" s="7" t="s">
        <v>5537</v>
      </c>
      <c r="AX237" s="6" t="s">
        <v>5537</v>
      </c>
      <c r="AY237" s="7"/>
      <c r="AZ237" s="3" t="s">
        <v>5537</v>
      </c>
      <c r="BA237" s="18" t="s">
        <v>5537</v>
      </c>
      <c r="BB237" s="18" t="s">
        <v>5537</v>
      </c>
      <c r="BC237" s="18" t="s">
        <v>5537</v>
      </c>
      <c r="BD237" s="18" t="s">
        <v>5537</v>
      </c>
      <c r="BE237" s="18" t="s">
        <v>5537</v>
      </c>
      <c r="BF237" s="18" t="s">
        <v>5537</v>
      </c>
      <c r="BG237" s="18" t="s">
        <v>5537</v>
      </c>
      <c r="BH237" s="18" t="s">
        <v>5537</v>
      </c>
      <c r="BI237" s="18" t="s">
        <v>5537</v>
      </c>
      <c r="BJ237" s="18" t="s">
        <v>5537</v>
      </c>
      <c r="BK237" s="18" t="s">
        <v>5537</v>
      </c>
      <c r="BL237" s="9" t="s">
        <v>5746</v>
      </c>
      <c r="BM237" s="14" t="s">
        <v>5537</v>
      </c>
      <c r="BN237" s="14" t="s">
        <v>5537</v>
      </c>
      <c r="BO237" s="14" t="str">
        <f>_xlfn.XLOOKUP(B237,'[4]cell downs 18042026 17h'!$B:$B,'[4]cell downs 18042026 17h'!$B:$B,"")</f>
        <v/>
      </c>
      <c r="BP237" s="14" t="str">
        <f>_xlfn.XLOOKUP(B237,'[5]Cells Huawei 19042026 15h'!$B:$B,'[5]Cells Huawei 19042026 15h'!$B:$B,"")</f>
        <v/>
      </c>
      <c r="BQ237" s="9" t="str">
        <f>_xlfn.XLOOKUP(B237,'[6]cells down 19042026 9H40'!$B:$B,'[6]cells down 19042026 9H40'!$B:$B,"")</f>
        <v/>
      </c>
      <c r="BR237" s="9" t="s">
        <v>98</v>
      </c>
      <c r="BS237" s="9" t="s">
        <v>5537</v>
      </c>
      <c r="BT237" s="108"/>
    </row>
    <row r="238" spans="1:72" s="9" customFormat="1" x14ac:dyDescent="0.35">
      <c r="A238" s="1" t="s">
        <v>1604</v>
      </c>
      <c r="B238" s="8" t="s">
        <v>1605</v>
      </c>
      <c r="C238" s="3" t="str">
        <f>_xlfn.XLOOKUP(B238,'[1]daily break down'!$D:$D,'[1]daily break down'!$E:$E,"")</f>
        <v>Yaounde</v>
      </c>
      <c r="D238" s="1" t="s">
        <v>18</v>
      </c>
      <c r="E238" s="1" t="s">
        <v>5490</v>
      </c>
      <c r="F238" s="3" t="s">
        <v>37</v>
      </c>
      <c r="G238" s="1" t="s">
        <v>38</v>
      </c>
      <c r="H238" s="34" t="str">
        <f>_xlfn.XLOOKUP(B238,[2]CALCULATION!$B:$B,[2]CALCULATION!$H:$H,"")</f>
        <v>ZTE</v>
      </c>
      <c r="I238" s="28">
        <v>20.073130955132648</v>
      </c>
      <c r="J238" s="28">
        <v>7.8857977131149175</v>
      </c>
      <c r="K238" s="28">
        <v>2.4372347923854205</v>
      </c>
      <c r="L238" s="28">
        <v>2.7663276574980098</v>
      </c>
      <c r="M238" s="28">
        <v>3.9640958471376844</v>
      </c>
      <c r="N238" s="28">
        <v>10.50184700071055</v>
      </c>
      <c r="O238" s="28">
        <v>5.0318106456869085</v>
      </c>
      <c r="P238" s="28">
        <v>5.6757104781798526</v>
      </c>
      <c r="Q238" s="28">
        <v>4.4371534644282926</v>
      </c>
      <c r="R238" s="28">
        <v>3.4924472010341492</v>
      </c>
      <c r="S238" s="93">
        <v>2.28272950892182</v>
      </c>
      <c r="T238" s="93">
        <f>_xlfn.XLOOKUP(B238,'[3]Nur des jours'!$B:$B,'[3]Nur des jours'!$U:$U,"")</f>
        <v>2.0441496662700147</v>
      </c>
      <c r="U238" s="93">
        <v>3.5691737079555863</v>
      </c>
      <c r="V238" s="93">
        <v>1.1408742898071815</v>
      </c>
      <c r="W238" s="93">
        <v>2.0441496662700147</v>
      </c>
      <c r="X238" s="93">
        <v>4.7105652150339736</v>
      </c>
      <c r="Y238" s="93">
        <v>1.187691370390346</v>
      </c>
      <c r="Z238" s="93">
        <v>0</v>
      </c>
      <c r="AA238" s="93">
        <v>1.6140745877243311E-2</v>
      </c>
      <c r="AB238" s="93">
        <v>0.10649325263317071</v>
      </c>
      <c r="AC238" s="93">
        <f>_xlfn.XLOOKUP(B238,'[3]Nur des jours'!$B:$B,'[3]Nur des jours'!$N:$N,"")</f>
        <v>2.6442108762587995</v>
      </c>
      <c r="AD238" s="93">
        <v>2.6442108762587995</v>
      </c>
      <c r="AE238" s="93">
        <v>0</v>
      </c>
      <c r="AF238" s="93">
        <v>2.9980766651542697E-2</v>
      </c>
      <c r="AG238" s="93"/>
      <c r="AH238" s="93">
        <v>1.1402322269877554</v>
      </c>
      <c r="AI238" s="93">
        <v>0.37868342066032795</v>
      </c>
      <c r="AJ238" s="93">
        <v>0.36603952249320865</v>
      </c>
      <c r="AK238" s="93">
        <v>1.8471595672263481</v>
      </c>
      <c r="AL238" s="93">
        <v>1.1402322269877554</v>
      </c>
      <c r="AM238" s="49" t="s">
        <v>5559</v>
      </c>
      <c r="AN238" s="49"/>
      <c r="AO238" s="48" t="str" cm="1">
        <f t="array" ref="AO238">IFERROR(_xlfn.IFS(
AQ238="MPR ISSUE","PDH",
AQ238="BSS Hardware Issue","BSS",
AQ238="Sites strategiques, MLL, Pylone, etc.","ENVTECH",
AQ238="AKTIVCO DEFAUT GE &amp; POWER Cabinet","AKTIVCO",
AQ238="AKTIVCO Coupure ENEO &amp; Baisse de tension","AKTIVCO GRID ONLY",
AQ238="Coupure ENEO &amp; Baisse de tension","IHS GRID ONLY",
AQ238="Defaut GE &amp; POWER Cabinet","IHS",
AQ238="Sharing","Partners",
AQ238="Sites strategiques &amp; DataCenter","SST &amp; DC",
AQ238="Exclu","Exclu",
AQ238="SAT","SAT",
AQ238="SPARE-ISSUE","SPARE-ISSUE",
AQ238="Fiber CAmtel","TRANS_FO_CAMTEL",
AQ238="Fiber AOF","Fiber AOF",
AQ238="Projet OCM (HUAWEI)","TRAVAUX-HUAWEI",
AQ238="Projet OCM (NOKIA)","TRAVAUX-NOKIA",
AQ238="ACCESS-ISSUE","ACCESS-ISSUE",
AQ238="Projet OCM (ZTE, NOKIA, autres projets)","TRAVAUX OCM",
AQ238="No root CAuse","No root cause",
AQ238="ODU HS","PDH",
AQ238="IP &amp; VLAN","PDH",
AQ238="Warehouse HUAWEI","SPARE-ISSUE",
AQ238="SPARE-HS","SPARE-ISSUE",
AQ238="Power Telco","BSS",AQ238="no impacts","no impacts"
),"")</f>
        <v>No root cause</v>
      </c>
      <c r="AP238" s="48" t="str" cm="1">
        <f t="array" ref="AP238">IFERROR(_xlfn.IFS(
AQ238="MPR ISSUE","TX ISSUE",
AQ238="BSS Hardware Issue","RAN ISSUE",
AQ238="Sites strategiques, MLL, Pylone, etc.","ENVTECH",
AQ238="AKTIVCO DEFAUT GE &amp; POWER Cabinet","POWER ISSUE",
AQ238="AKTIVCO Coupure ENEO &amp; Baisse de tension","POWER ISSUE",
AQ238="Coupure ENEO &amp; Baisse de tension","POWER ISSUE",
AQ238="Defaut GE &amp; POWER Cabinet","POWER ISSUE",
AQ238="Sharing","POWER ISSUE",
AQ238="Sites strategiques &amp; DataCenter","POWER ISSUE",
AQ238="Exclu","Exclu",
AQ238="SAT","TX ISSUE",
AQ238="SPARE-ISSUE","SPARE-ISSUE",
AQ238="Fiber CAmtel","TX ISSUE",
AQ238="Fiber AOF","TX ISSUE",
AQ238="Projet OCM (HUAWEI)","TRAVAUX-HUAWEI",
AQ238="Projet OCM (NOKIA)","TRAVAUX -NOKIA",
AQ238="ACCESS-ISSUE","ACCESS-ISSUE",
AQ238="Projet OCM (ZTE, NOKIA, autres projets)","TRAVAUX OCM",
AQ238="No root CAuse","No root cause",
AQ238="ODU HS","TX ISSUE",
AQ238="IP &amp; VLAN","TX ISSUE",
AQ238="Warehouse HUAWEI","SPARE-ISSUE",
AQ238="SPARE-HS","SPARE-ISSUE",
AQ238="Power Telco","RAN ISSUE",AQ238="no impacts","no impacts"
),"")</f>
        <v>No root cause</v>
      </c>
      <c r="AQ238" s="67" t="s">
        <v>5344</v>
      </c>
      <c r="AR238" s="48" t="str" cm="1">
        <f t="array" ref="AR238">IFERROR(_xlfn.IFS(
AQ238="MPR ISSUE","ACTIVE",
AQ238="BSS Hardware Issue","ACTIVE",
AQ238="Sites strategiques, MLL, Pylone, etc.","PASSIVE",
AQ238="AKTIVCO DEFAUT GE &amp; POWER Cabinet","PASSIVE",
AQ238="AKTIVCO Coupure ENEO &amp; Baisse de tension","PASSIVE",
AQ238="Coupure ENEO &amp; Baisse de tension","PASSIVE",
AQ238="Defaut GE &amp; POWER Cabinet","PASSIVE",
AQ238="Sharing","PASSIVE",
AQ238="Sites strategiques &amp; DataCenter","PASSIVE",
AQ238="Exclu","Exclu",
AQ238="SAT","ACTIVE",
AQ238="SPARE-ISSUE","SPARE-ISSUE",
AQ238="Fiber CAmtel","ACTIVE",
AQ238="Fiber AOF","ACTIVE",
AQ238="Projet OCM (HUAWEI)","PLANNED WORKS",
AQ238="Projet OCM (NOKIA)","PLANNED WORKS",
AQ238="ACCESS-ISSUE","ACCESS-ISSUE",
AQ238="Projet OCM (ZTE, NOKIA, autres projets)","PLANNED WORKS",
AQ238="No root CAuse","No root cause",
AQ238="ODU HS","ACTIVE",
AQ238="IP &amp; VLAN","ACTIVE",
AQ238="Warehouse HUAWEI","SPARE-ISSUE",
AQ238="SPARE-HS","SPARE-ISSUE",
AQ238="Power Telco","ACTIVE", AQ238="no impacts","no impacts"
),"")</f>
        <v>No root cause</v>
      </c>
      <c r="AS238" s="92" t="s">
        <v>5537</v>
      </c>
      <c r="AT238" s="98" t="s">
        <v>1605</v>
      </c>
      <c r="AV238" s="17" t="s">
        <v>5537</v>
      </c>
      <c r="AW238" s="7" t="s">
        <v>5537</v>
      </c>
      <c r="AX238" s="6" t="s">
        <v>5537</v>
      </c>
      <c r="AY238" s="7"/>
      <c r="AZ238" s="3" t="s">
        <v>5537</v>
      </c>
      <c r="BA238" s="18" t="s">
        <v>5537</v>
      </c>
      <c r="BB238" s="18" t="s">
        <v>5537</v>
      </c>
      <c r="BC238" s="18" t="s">
        <v>5537</v>
      </c>
      <c r="BD238" s="18" t="s">
        <v>5537</v>
      </c>
      <c r="BE238" s="18" t="s">
        <v>5537</v>
      </c>
      <c r="BF238" s="18" t="s">
        <v>5537</v>
      </c>
      <c r="BG238" s="18" t="s">
        <v>5537</v>
      </c>
      <c r="BH238" s="18" t="s">
        <v>5537</v>
      </c>
      <c r="BI238" s="18" t="s">
        <v>5537</v>
      </c>
      <c r="BJ238" s="18" t="s">
        <v>5537</v>
      </c>
      <c r="BK238" s="18" t="s">
        <v>5537</v>
      </c>
      <c r="BL238" s="9" t="s">
        <v>5537</v>
      </c>
      <c r="BM238" s="14" t="s">
        <v>5537</v>
      </c>
      <c r="BN238" s="14" t="s">
        <v>5537</v>
      </c>
      <c r="BO238" s="14" t="str">
        <f>_xlfn.XLOOKUP(B238,'[4]cell downs 18042026 17h'!$B:$B,'[4]cell downs 18042026 17h'!$B:$B,"")</f>
        <v/>
      </c>
      <c r="BP238" s="14" t="str">
        <f>_xlfn.XLOOKUP(B238,'[5]Cells Huawei 19042026 15h'!$B:$B,'[5]Cells Huawei 19042026 15h'!$B:$B,"")</f>
        <v/>
      </c>
      <c r="BQ238" s="9" t="str">
        <f>_xlfn.XLOOKUP(B238,'[6]cells down 19042026 9H40'!$B:$B,'[6]cells down 19042026 9H40'!$B:$B,"")</f>
        <v>CTR_778</v>
      </c>
      <c r="BR238" s="9" t="s">
        <v>5537</v>
      </c>
      <c r="BS238" s="9" t="s">
        <v>5537</v>
      </c>
      <c r="BT238" s="108"/>
    </row>
    <row r="239" spans="1:72" s="9" customFormat="1" x14ac:dyDescent="0.35">
      <c r="A239" s="1" t="s">
        <v>981</v>
      </c>
      <c r="B239" s="8" t="s">
        <v>982</v>
      </c>
      <c r="C239" s="3" t="str">
        <f>_xlfn.XLOOKUP(B239,'[1]daily break down'!$D:$D,'[1]daily break down'!$E:$E,"")</f>
        <v>Maroua</v>
      </c>
      <c r="D239" s="1" t="s">
        <v>11</v>
      </c>
      <c r="E239" s="1" t="s">
        <v>12</v>
      </c>
      <c r="F239" s="3" t="s">
        <v>55</v>
      </c>
      <c r="G239" s="1" t="s">
        <v>84</v>
      </c>
      <c r="H239" s="32" t="str">
        <f>_xlfn.XLOOKUP(B239,[2]CALCULATION!$B:$B,[2]CALCULATION!$H:$H,"")</f>
        <v>Huawei</v>
      </c>
      <c r="I239" s="28">
        <v>1.2620458118955693</v>
      </c>
      <c r="J239" s="28">
        <v>1.0433877517242953</v>
      </c>
      <c r="K239" s="28">
        <v>2.4785051636118745</v>
      </c>
      <c r="L239" s="28">
        <v>0.35126186746111238</v>
      </c>
      <c r="M239" s="28">
        <v>0</v>
      </c>
      <c r="N239" s="28">
        <v>0</v>
      </c>
      <c r="O239" s="28">
        <v>4.6549554408403318E-3</v>
      </c>
      <c r="P239" s="28">
        <v>0.24014932954373591</v>
      </c>
      <c r="Q239" s="28">
        <v>0.57669725739299671</v>
      </c>
      <c r="R239" s="28">
        <v>3.5326296324832422</v>
      </c>
      <c r="S239" s="93">
        <v>1.1406067636324204</v>
      </c>
      <c r="T239" s="93">
        <f>_xlfn.XLOOKUP(B239,'[3]Nur des jours'!$B:$B,'[3]Nur des jours'!$U:$U,"")</f>
        <v>4.8957289981251768E-2</v>
      </c>
      <c r="U239" s="93">
        <v>0.27139638675581351</v>
      </c>
      <c r="V239" s="93">
        <v>0.29140734462793172</v>
      </c>
      <c r="W239" s="93">
        <v>4.8957289981251761E-2</v>
      </c>
      <c r="X239" s="93">
        <v>0</v>
      </c>
      <c r="Y239" s="93">
        <v>0.33401534672819055</v>
      </c>
      <c r="Z239" s="93">
        <v>3.9870495929321716</v>
      </c>
      <c r="AA239" s="93">
        <v>0</v>
      </c>
      <c r="AB239" s="93">
        <v>0.37525004779800986</v>
      </c>
      <c r="AC239" s="93">
        <f>_xlfn.XLOOKUP(B239,'[3]Nur des jours'!$B:$B,'[3]Nur des jours'!$N:$N,"")</f>
        <v>1.2090399591362686</v>
      </c>
      <c r="AD239" s="93">
        <v>1.2090399591362686</v>
      </c>
      <c r="AE239" s="93">
        <v>0.26738349413439944</v>
      </c>
      <c r="AF239" s="93">
        <v>0.5647834250769761</v>
      </c>
      <c r="AG239" s="93"/>
      <c r="AH239" s="93">
        <v>1.1272839601293259</v>
      </c>
      <c r="AI239" s="93">
        <v>2.1176046824854424</v>
      </c>
      <c r="AJ239" s="93">
        <v>2.457139906361884</v>
      </c>
      <c r="AK239" s="93">
        <v>0</v>
      </c>
      <c r="AL239" s="93">
        <v>1.1272839601293259</v>
      </c>
      <c r="AM239" s="49" t="s">
        <v>5559</v>
      </c>
      <c r="AN239" s="49"/>
      <c r="AO239" s="48" t="str" cm="1">
        <f t="array" ref="AO239">IFERROR(_xlfn.IFS(
AQ239="MPR ISSUE","PDH",
AQ239="BSS Hardware Issue","BSS",
AQ239="Sites strategiques, MLL, Pylone, etc.","ENVTECH",
AQ239="AKTIVCO DEFAUT GE &amp; POWER Cabinet","AKTIVCO",
AQ239="AKTIVCO Coupure ENEO &amp; Baisse de tension","AKTIVCO GRID ONLY",
AQ239="Coupure ENEO &amp; Baisse de tension","IHS GRID ONLY",
AQ239="Defaut GE &amp; POWER Cabinet","IHS",
AQ239="Sharing","Partners",
AQ239="Sites strategiques &amp; DataCenter","SST &amp; DC",
AQ239="Exclu","Exclu",
AQ239="SAT","SAT",
AQ239="SPARE-ISSUE","SPARE-ISSUE",
AQ239="Fiber CAmtel","TRANS_FO_CAMTEL",
AQ239="Fiber AOF","Fiber AOF",
AQ239="Projet OCM (HUAWEI)","TRAVAUX-HUAWEI",
AQ239="Projet OCM (NOKIA)","TRAVAUX-NOKIA",
AQ239="ACCESS-ISSUE","ACCESS-ISSUE",
AQ239="Projet OCM (ZTE, NOKIA, autres projets)","TRAVAUX OCM",
AQ239="No root CAuse","No root cause",
AQ239="ODU HS","PDH",
AQ239="IP &amp; VLAN","PDH",
AQ239="Warehouse HUAWEI","SPARE-ISSUE",
AQ239="SPARE-HS","SPARE-ISSUE",
AQ239="Power Telco","BSS",AQ239="no impacts","no impacts"
),"")</f>
        <v>No root cause</v>
      </c>
      <c r="AP239" s="48" t="str" cm="1">
        <f t="array" ref="AP239">IFERROR(_xlfn.IFS(
AQ239="MPR ISSUE","TX ISSUE",
AQ239="BSS Hardware Issue","RAN ISSUE",
AQ239="Sites strategiques, MLL, Pylone, etc.","ENVTECH",
AQ239="AKTIVCO DEFAUT GE &amp; POWER Cabinet","POWER ISSUE",
AQ239="AKTIVCO Coupure ENEO &amp; Baisse de tension","POWER ISSUE",
AQ239="Coupure ENEO &amp; Baisse de tension","POWER ISSUE",
AQ239="Defaut GE &amp; POWER Cabinet","POWER ISSUE",
AQ239="Sharing","POWER ISSUE",
AQ239="Sites strategiques &amp; DataCenter","POWER ISSUE",
AQ239="Exclu","Exclu",
AQ239="SAT","TX ISSUE",
AQ239="SPARE-ISSUE","SPARE-ISSUE",
AQ239="Fiber CAmtel","TX ISSUE",
AQ239="Fiber AOF","TX ISSUE",
AQ239="Projet OCM (HUAWEI)","TRAVAUX-HUAWEI",
AQ239="Projet OCM (NOKIA)","TRAVAUX -NOKIA",
AQ239="ACCESS-ISSUE","ACCESS-ISSUE",
AQ239="Projet OCM (ZTE, NOKIA, autres projets)","TRAVAUX OCM",
AQ239="No root CAuse","No root cause",
AQ239="ODU HS","TX ISSUE",
AQ239="IP &amp; VLAN","TX ISSUE",
AQ239="Warehouse HUAWEI","SPARE-ISSUE",
AQ239="SPARE-HS","SPARE-ISSUE",
AQ239="Power Telco","RAN ISSUE",AQ239="no impacts","no impacts"
),"")</f>
        <v>No root cause</v>
      </c>
      <c r="AQ239" s="127" t="s">
        <v>5344</v>
      </c>
      <c r="AR239" s="48" t="str" cm="1">
        <f t="array" ref="AR239">IFERROR(_xlfn.IFS(
AQ239="MPR ISSUE","ACTIVE",
AQ239="BSS Hardware Issue","ACTIVE",
AQ239="Sites strategiques, MLL, Pylone, etc.","PASSIVE",
AQ239="AKTIVCO DEFAUT GE &amp; POWER Cabinet","PASSIVE",
AQ239="AKTIVCO Coupure ENEO &amp; Baisse de tension","PASSIVE",
AQ239="Coupure ENEO &amp; Baisse de tension","PASSIVE",
AQ239="Defaut GE &amp; POWER Cabinet","PASSIVE",
AQ239="Sharing","PASSIVE",
AQ239="Sites strategiques &amp; DataCenter","PASSIVE",
AQ239="Exclu","Exclu",
AQ239="SAT","ACTIVE",
AQ239="SPARE-ISSUE","SPARE-ISSUE",
AQ239="Fiber CAmtel","ACTIVE",
AQ239="Fiber AOF","ACTIVE",
AQ239="Projet OCM (HUAWEI)","PLANNED WORKS",
AQ239="Projet OCM (NOKIA)","PLANNED WORKS",
AQ239="ACCESS-ISSUE","ACCESS-ISSUE",
AQ239="Projet OCM (ZTE, NOKIA, autres projets)","PLANNED WORKS",
AQ239="No root CAuse","No root cause",
AQ239="ODU HS","ACTIVE",
AQ239="IP &amp; VLAN","ACTIVE",
AQ239="Warehouse HUAWEI","SPARE-ISSUE",
AQ239="SPARE-HS","SPARE-ISSUE",
AQ239="Power Telco","ACTIVE", AQ239="no impacts","no impacts"
),"")</f>
        <v>No root cause</v>
      </c>
      <c r="AS239" s="92" t="s">
        <v>5537</v>
      </c>
      <c r="AT239" s="98" t="s">
        <v>982</v>
      </c>
      <c r="AV239" s="17" t="s">
        <v>5537</v>
      </c>
      <c r="AW239" s="7" t="s">
        <v>5537</v>
      </c>
      <c r="AX239" s="6" t="s">
        <v>5537</v>
      </c>
      <c r="AY239" s="7"/>
      <c r="AZ239" s="3" t="s">
        <v>5537</v>
      </c>
      <c r="BA239" s="18" t="s">
        <v>5537</v>
      </c>
      <c r="BB239" s="18" t="s">
        <v>5537</v>
      </c>
      <c r="BC239" s="18" t="s">
        <v>5537</v>
      </c>
      <c r="BD239" s="18" t="s">
        <v>5537</v>
      </c>
      <c r="BE239" s="18" t="s">
        <v>5537</v>
      </c>
      <c r="BF239" s="18" t="s">
        <v>5537</v>
      </c>
      <c r="BG239" s="18" t="s">
        <v>5537</v>
      </c>
      <c r="BH239" s="18" t="s">
        <v>5537</v>
      </c>
      <c r="BI239" s="18" t="s">
        <v>5537</v>
      </c>
      <c r="BJ239" s="18" t="s">
        <v>5537</v>
      </c>
      <c r="BK239" s="18" t="s">
        <v>5537</v>
      </c>
      <c r="BL239" s="9" t="s">
        <v>5537</v>
      </c>
      <c r="BM239" s="14" t="s">
        <v>5537</v>
      </c>
      <c r="BN239" s="14" t="s">
        <v>5537</v>
      </c>
      <c r="BO239" s="14" t="str">
        <f>_xlfn.XLOOKUP(B239,'[4]cell downs 18042026 17h'!$B:$B,'[4]cell downs 18042026 17h'!$B:$B,"")</f>
        <v/>
      </c>
      <c r="BP239" s="14" t="str">
        <f>_xlfn.XLOOKUP(B239,'[5]Cells Huawei 19042026 15h'!$B:$B,'[5]Cells Huawei 19042026 15h'!$B:$B,"")</f>
        <v/>
      </c>
      <c r="BQ239" s="9" t="str">
        <f>_xlfn.XLOOKUP(B239,'[6]cells down 19042026 9H40'!$B:$B,'[6]cells down 19042026 9H40'!$B:$B,"")</f>
        <v/>
      </c>
      <c r="BR239" s="9" t="s">
        <v>982</v>
      </c>
      <c r="BS239" s="9" t="s">
        <v>12</v>
      </c>
      <c r="BT239" s="108"/>
    </row>
    <row r="240" spans="1:72" s="9" customFormat="1" x14ac:dyDescent="0.35">
      <c r="A240" s="1" t="s">
        <v>2954</v>
      </c>
      <c r="B240" s="8" t="s">
        <v>2955</v>
      </c>
      <c r="C240" s="3" t="str">
        <f>_xlfn.XLOOKUP(B240,'[1]daily break down'!$D:$D,'[1]daily break down'!$E:$E,"")</f>
        <v>Ngaoundere</v>
      </c>
      <c r="D240" s="1" t="s">
        <v>11</v>
      </c>
      <c r="E240" s="1" t="s">
        <v>12</v>
      </c>
      <c r="F240" s="3" t="s">
        <v>90</v>
      </c>
      <c r="G240" s="1" t="s">
        <v>91</v>
      </c>
      <c r="H240" s="32" t="str">
        <f>_xlfn.XLOOKUP(B240,[2]CALCULATION!$B:$B,[2]CALCULATION!$H:$H,"")</f>
        <v>Huawei</v>
      </c>
      <c r="I240" s="28">
        <v>1.4409851526540025</v>
      </c>
      <c r="J240" s="28">
        <v>0.80177594575853328</v>
      </c>
      <c r="K240" s="28">
        <v>0.62442392697034821</v>
      </c>
      <c r="L240" s="28">
        <v>0</v>
      </c>
      <c r="M240" s="28">
        <v>0</v>
      </c>
      <c r="N240" s="28">
        <v>0</v>
      </c>
      <c r="O240" s="28">
        <v>0</v>
      </c>
      <c r="P240" s="28">
        <v>0</v>
      </c>
      <c r="Q240" s="28">
        <v>0</v>
      </c>
      <c r="R240" s="28">
        <v>0</v>
      </c>
      <c r="S240" s="93">
        <v>0</v>
      </c>
      <c r="T240" s="93">
        <f>_xlfn.XLOOKUP(B240,'[3]Nur des jours'!$B:$B,'[3]Nur des jours'!$U:$U,"")</f>
        <v>0</v>
      </c>
      <c r="U240" s="93">
        <v>0</v>
      </c>
      <c r="V240" s="93">
        <v>0</v>
      </c>
      <c r="W240" s="93">
        <v>0</v>
      </c>
      <c r="X240" s="93">
        <v>0</v>
      </c>
      <c r="Y240" s="93">
        <v>1.6183015012855524</v>
      </c>
      <c r="Z240" s="93">
        <v>0</v>
      </c>
      <c r="AA240" s="93">
        <v>1.2224876081875853</v>
      </c>
      <c r="AB240" s="93">
        <v>0.14312650349710218</v>
      </c>
      <c r="AC240" s="93">
        <f>_xlfn.XLOOKUP(B240,'[3]Nur des jours'!$B:$B,'[3]Nur des jours'!$N:$N,"")</f>
        <v>1.1318140700219443</v>
      </c>
      <c r="AD240" s="93">
        <v>1.1318140700219443</v>
      </c>
      <c r="AE240" s="93">
        <v>0</v>
      </c>
      <c r="AF240" s="93">
        <v>0</v>
      </c>
      <c r="AG240" s="93"/>
      <c r="AH240" s="93">
        <v>1.1167612639220621</v>
      </c>
      <c r="AI240" s="93">
        <v>1.8284713979113463</v>
      </c>
      <c r="AJ240" s="93">
        <v>2.3330902278391492</v>
      </c>
      <c r="AK240" s="93">
        <v>0.13885332055061977</v>
      </c>
      <c r="AL240" s="93">
        <v>1.1167612639220621</v>
      </c>
      <c r="AM240" s="49" t="s">
        <v>5559</v>
      </c>
      <c r="AN240" s="49"/>
      <c r="AO240" s="48" t="str" cm="1">
        <f t="array" ref="AO240">IFERROR(_xlfn.IFS(
AQ240="MPR ISSUE","PDH",
AQ240="BSS Hardware Issue","BSS",
AQ240="Sites strategiques, MLL, Pylone, etc.","ENVTECH",
AQ240="AKTIVCO DEFAUT GE &amp; POWER Cabinet","AKTIVCO",
AQ240="AKTIVCO Coupure ENEO &amp; Baisse de tension","AKTIVCO GRID ONLY",
AQ240="Coupure ENEO &amp; Baisse de tension","IHS GRID ONLY",
AQ240="Defaut GE &amp; POWER Cabinet","IHS",
AQ240="Sharing","Partners",
AQ240="Sites strategiques &amp; DataCenter","SST &amp; DC",
AQ240="Exclu","Exclu",
AQ240="SAT","SAT",
AQ240="SPARE-ISSUE","SPARE-ISSUE",
AQ240="Fiber CAmtel","TRANS_FO_CAMTEL",
AQ240="Fiber AOF","Fiber AOF",
AQ240="Projet OCM (HUAWEI)","TRAVAUX-HUAWEI",
AQ240="Projet OCM (NOKIA)","TRAVAUX-NOKIA",
AQ240="ACCESS-ISSUE","ACCESS-ISSUE",
AQ240="Projet OCM (ZTE, NOKIA, autres projets)","TRAVAUX OCM",
AQ240="No root CAuse","No root cause",
AQ240="ODU HS","PDH",
AQ240="IP &amp; VLAN","PDH",
AQ240="Warehouse HUAWEI","SPARE-ISSUE",
AQ240="SPARE-HS","SPARE-ISSUE",
AQ240="Power Telco","BSS",AQ240="no impacts","no impacts"
),"")</f>
        <v>No root cause</v>
      </c>
      <c r="AP240" s="48" t="str" cm="1">
        <f t="array" ref="AP240">IFERROR(_xlfn.IFS(
AQ240="MPR ISSUE","TX ISSUE",
AQ240="BSS Hardware Issue","RAN ISSUE",
AQ240="Sites strategiques, MLL, Pylone, etc.","ENVTECH",
AQ240="AKTIVCO DEFAUT GE &amp; POWER Cabinet","POWER ISSUE",
AQ240="AKTIVCO Coupure ENEO &amp; Baisse de tension","POWER ISSUE",
AQ240="Coupure ENEO &amp; Baisse de tension","POWER ISSUE",
AQ240="Defaut GE &amp; POWER Cabinet","POWER ISSUE",
AQ240="Sharing","POWER ISSUE",
AQ240="Sites strategiques &amp; DataCenter","POWER ISSUE",
AQ240="Exclu","Exclu",
AQ240="SAT","TX ISSUE",
AQ240="SPARE-ISSUE","SPARE-ISSUE",
AQ240="Fiber CAmtel","TX ISSUE",
AQ240="Fiber AOF","TX ISSUE",
AQ240="Projet OCM (HUAWEI)","TRAVAUX-HUAWEI",
AQ240="Projet OCM (NOKIA)","TRAVAUX -NOKIA",
AQ240="ACCESS-ISSUE","ACCESS-ISSUE",
AQ240="Projet OCM (ZTE, NOKIA, autres projets)","TRAVAUX OCM",
AQ240="No root CAuse","No root cause",
AQ240="ODU HS","TX ISSUE",
AQ240="IP &amp; VLAN","TX ISSUE",
AQ240="Warehouse HUAWEI","SPARE-ISSUE",
AQ240="SPARE-HS","SPARE-ISSUE",
AQ240="Power Telco","RAN ISSUE",AQ240="no impacts","no impacts"
),"")</f>
        <v>No root cause</v>
      </c>
      <c r="AQ240" s="67" t="s">
        <v>5344</v>
      </c>
      <c r="AR240" s="48" t="str" cm="1">
        <f t="array" ref="AR240">IFERROR(_xlfn.IFS(
AQ240="MPR ISSUE","ACTIVE",
AQ240="BSS Hardware Issue","ACTIVE",
AQ240="Sites strategiques, MLL, Pylone, etc.","PASSIVE",
AQ240="AKTIVCO DEFAUT GE &amp; POWER Cabinet","PASSIVE",
AQ240="AKTIVCO Coupure ENEO &amp; Baisse de tension","PASSIVE",
AQ240="Coupure ENEO &amp; Baisse de tension","PASSIVE",
AQ240="Defaut GE &amp; POWER Cabinet","PASSIVE",
AQ240="Sharing","PASSIVE",
AQ240="Sites strategiques &amp; DataCenter","PASSIVE",
AQ240="Exclu","Exclu",
AQ240="SAT","ACTIVE",
AQ240="SPARE-ISSUE","SPARE-ISSUE",
AQ240="Fiber CAmtel","ACTIVE",
AQ240="Fiber AOF","ACTIVE",
AQ240="Projet OCM (HUAWEI)","PLANNED WORKS",
AQ240="Projet OCM (NOKIA)","PLANNED WORKS",
AQ240="ACCESS-ISSUE","ACCESS-ISSUE",
AQ240="Projet OCM (ZTE, NOKIA, autres projets)","PLANNED WORKS",
AQ240="No root CAuse","No root cause",
AQ240="ODU HS","ACTIVE",
AQ240="IP &amp; VLAN","ACTIVE",
AQ240="Warehouse HUAWEI","SPARE-ISSUE",
AQ240="SPARE-HS","SPARE-ISSUE",
AQ240="Power Telco","ACTIVE", AQ240="no impacts","no impacts"
),"")</f>
        <v>No root cause</v>
      </c>
      <c r="AS240" s="92" t="s">
        <v>5867</v>
      </c>
      <c r="AT240" s="98" t="s">
        <v>2955</v>
      </c>
      <c r="AV240" s="17" t="s">
        <v>5537</v>
      </c>
      <c r="AW240" s="7" t="s">
        <v>5537</v>
      </c>
      <c r="AX240" s="6" t="s">
        <v>5537</v>
      </c>
      <c r="AY240" s="7"/>
      <c r="AZ240" s="3" t="s">
        <v>5537</v>
      </c>
      <c r="BA240" s="18" t="s">
        <v>5537</v>
      </c>
      <c r="BB240" s="18" t="s">
        <v>5537</v>
      </c>
      <c r="BC240" s="18" t="s">
        <v>5537</v>
      </c>
      <c r="BD240" s="18" t="s">
        <v>5537</v>
      </c>
      <c r="BE240" s="18" t="s">
        <v>5537</v>
      </c>
      <c r="BF240" s="18" t="s">
        <v>5537</v>
      </c>
      <c r="BG240" s="18" t="s">
        <v>5537</v>
      </c>
      <c r="BH240" s="18" t="s">
        <v>5537</v>
      </c>
      <c r="BI240" s="18" t="s">
        <v>5537</v>
      </c>
      <c r="BJ240" s="18" t="s">
        <v>5537</v>
      </c>
      <c r="BK240" s="18" t="s">
        <v>5537</v>
      </c>
      <c r="BL240" s="9" t="s">
        <v>5867</v>
      </c>
      <c r="BM240" s="14" t="s">
        <v>5537</v>
      </c>
      <c r="BN240" s="14" t="s">
        <v>5537</v>
      </c>
      <c r="BO240" s="14" t="str">
        <f>_xlfn.XLOOKUP(B240,'[4]cell downs 18042026 17h'!$B:$B,'[4]cell downs 18042026 17h'!$B:$B,"")</f>
        <v/>
      </c>
      <c r="BP240" s="14" t="str">
        <f>_xlfn.XLOOKUP(B240,'[5]Cells Huawei 19042026 15h'!$B:$B,'[5]Cells Huawei 19042026 15h'!$B:$B,"")</f>
        <v/>
      </c>
      <c r="BQ240" s="9" t="str">
        <f>_xlfn.XLOOKUP(B240,'[6]cells down 19042026 9H40'!$B:$B,'[6]cells down 19042026 9H40'!$B:$B,"")</f>
        <v/>
      </c>
      <c r="BR240" s="9" t="s">
        <v>2955</v>
      </c>
      <c r="BS240" s="9" t="s">
        <v>12</v>
      </c>
      <c r="BT240" s="108"/>
    </row>
    <row r="241" spans="1:72" s="9" customFormat="1" ht="41" customHeight="1" x14ac:dyDescent="0.35">
      <c r="A241" s="1" t="s">
        <v>2838</v>
      </c>
      <c r="B241" s="1" t="s">
        <v>2839</v>
      </c>
      <c r="C241" s="3" t="str">
        <f>_xlfn.XLOOKUP(B241,'[1]daily break down'!$D:$D,'[1]daily break down'!$E:$E,"")</f>
        <v>Douala</v>
      </c>
      <c r="D241" s="1" t="s">
        <v>11</v>
      </c>
      <c r="E241" s="1" t="s">
        <v>12</v>
      </c>
      <c r="F241" s="3" t="s">
        <v>31</v>
      </c>
      <c r="G241" s="1" t="s">
        <v>32</v>
      </c>
      <c r="H241" s="34" t="str">
        <f>_xlfn.XLOOKUP(B241,[2]CALCULATION!$B:$B,[2]CALCULATION!$H:$H,"")</f>
        <v>ZTE</v>
      </c>
      <c r="I241" s="28">
        <v>22.520781433255426</v>
      </c>
      <c r="J241" s="28">
        <v>32.238437875428403</v>
      </c>
      <c r="K241" s="28">
        <v>0</v>
      </c>
      <c r="L241" s="28">
        <v>3.6401394845805034E-2</v>
      </c>
      <c r="M241" s="28">
        <v>0</v>
      </c>
      <c r="N241" s="28">
        <v>0</v>
      </c>
      <c r="O241" s="28">
        <v>3.6597580707296649E-2</v>
      </c>
      <c r="P241" s="28">
        <v>0</v>
      </c>
      <c r="Q241" s="28">
        <v>0</v>
      </c>
      <c r="R241" s="28">
        <v>0</v>
      </c>
      <c r="S241" s="93">
        <v>0.33490710064406037</v>
      </c>
      <c r="T241" s="93">
        <f>_xlfn.XLOOKUP(B241,'[3]Nur des jours'!$B:$B,'[3]Nur des jours'!$U:$U,"")</f>
        <v>0</v>
      </c>
      <c r="U241" s="93">
        <v>0</v>
      </c>
      <c r="V241" s="93">
        <v>0</v>
      </c>
      <c r="W241" s="93">
        <v>0</v>
      </c>
      <c r="X241" s="93">
        <v>0</v>
      </c>
      <c r="Y241" s="93">
        <v>0</v>
      </c>
      <c r="Z241" s="93">
        <v>0</v>
      </c>
      <c r="AA241" s="93">
        <v>0</v>
      </c>
      <c r="AB241" s="93">
        <v>0</v>
      </c>
      <c r="AC241" s="93">
        <f>_xlfn.XLOOKUP(B241,'[3]Nur des jours'!$B:$B,'[3]Nur des jours'!$N:$N,"")</f>
        <v>0</v>
      </c>
      <c r="AD241" s="93">
        <v>0</v>
      </c>
      <c r="AE241" s="93">
        <v>0</v>
      </c>
      <c r="AF241" s="93">
        <v>1.4165689304374871</v>
      </c>
      <c r="AG241" s="93"/>
      <c r="AH241" s="93">
        <v>1.1072016619439375</v>
      </c>
      <c r="AI241" s="93">
        <v>0.43988225843195095</v>
      </c>
      <c r="AJ241" s="93">
        <v>0.37432720979494094</v>
      </c>
      <c r="AK241" s="93">
        <v>1.7617271547299318</v>
      </c>
      <c r="AL241" s="93">
        <v>1.1072016619439375</v>
      </c>
      <c r="AM241" s="49" t="s">
        <v>5559</v>
      </c>
      <c r="AN241" s="49"/>
      <c r="AO241" s="48" t="str" cm="1">
        <f t="array" ref="AO241">IFERROR(_xlfn.IFS(
AQ241="MPR ISSUE","PDH",
AQ241="BSS Hardware Issue","BSS",
AQ241="Sites strategiques, MLL, Pylone, etc.","ENVTECH",
AQ241="AKTIVCO DEFAUT GE &amp; POWER Cabinet","AKTIVCO",
AQ241="AKTIVCO Coupure ENEO &amp; Baisse de tension","AKTIVCO GRID ONLY",
AQ241="Coupure ENEO &amp; Baisse de tension","IHS GRID ONLY",
AQ241="Defaut GE &amp; POWER Cabinet","IHS",
AQ241="Sharing","Partners",
AQ241="Sites strategiques &amp; DataCenter","SST &amp; DC",
AQ241="Exclu","Exclu",
AQ241="SAT","SAT",
AQ241="SPARE-ISSUE","SPARE-ISSUE",
AQ241="Fiber CAmtel","TRANS_FO_CAMTEL",
AQ241="Fiber AOF","Fiber AOF",
AQ241="Projet OCM (HUAWEI)","TRAVAUX-HUAWEI",
AQ241="Projet OCM (NOKIA)","TRAVAUX-NOKIA",
AQ241="ACCESS-ISSUE","ACCESS-ISSUE",
AQ241="Projet OCM (ZTE, NOKIA, autres projets)","TRAVAUX OCM",
AQ241="No root CAuse","No root cause",
AQ241="ODU HS","PDH",
AQ241="IP &amp; VLAN","PDH",
AQ241="Warehouse HUAWEI","SPARE-ISSUE",
AQ241="SPARE-HS","SPARE-ISSUE",
AQ241="Power Telco","BSS",AQ241="no impacts","no impacts"
),"")</f>
        <v>No root cause</v>
      </c>
      <c r="AP241" s="48" t="str" cm="1">
        <f t="array" ref="AP241">IFERROR(_xlfn.IFS(
AQ241="MPR ISSUE","TX ISSUE",
AQ241="BSS Hardware Issue","RAN ISSUE",
AQ241="Sites strategiques, MLL, Pylone, etc.","ENVTECH",
AQ241="AKTIVCO DEFAUT GE &amp; POWER Cabinet","POWER ISSUE",
AQ241="AKTIVCO Coupure ENEO &amp; Baisse de tension","POWER ISSUE",
AQ241="Coupure ENEO &amp; Baisse de tension","POWER ISSUE",
AQ241="Defaut GE &amp; POWER Cabinet","POWER ISSUE",
AQ241="Sharing","POWER ISSUE",
AQ241="Sites strategiques &amp; DataCenter","POWER ISSUE",
AQ241="Exclu","Exclu",
AQ241="SAT","TX ISSUE",
AQ241="SPARE-ISSUE","SPARE-ISSUE",
AQ241="Fiber CAmtel","TX ISSUE",
AQ241="Fiber AOF","TX ISSUE",
AQ241="Projet OCM (HUAWEI)","TRAVAUX-HUAWEI",
AQ241="Projet OCM (NOKIA)","TRAVAUX -NOKIA",
AQ241="ACCESS-ISSUE","ACCESS-ISSUE",
AQ241="Projet OCM (ZTE, NOKIA, autres projets)","TRAVAUX OCM",
AQ241="No root CAuse","No root cause",
AQ241="ODU HS","TX ISSUE",
AQ241="IP &amp; VLAN","TX ISSUE",
AQ241="Warehouse HUAWEI","SPARE-ISSUE",
AQ241="SPARE-HS","SPARE-ISSUE",
AQ241="Power Telco","RAN ISSUE",AQ241="no impacts","no impacts"
),"")</f>
        <v>No root cause</v>
      </c>
      <c r="AQ241" s="127" t="s">
        <v>5344</v>
      </c>
      <c r="AR241" s="48" t="str" cm="1">
        <f t="array" ref="AR241">IFERROR(_xlfn.IFS(
AQ241="MPR ISSUE","ACTIVE",
AQ241="BSS Hardware Issue","ACTIVE",
AQ241="Sites strategiques, MLL, Pylone, etc.","PASSIVE",
AQ241="AKTIVCO DEFAUT GE &amp; POWER Cabinet","PASSIVE",
AQ241="AKTIVCO Coupure ENEO &amp; Baisse de tension","PASSIVE",
AQ241="Coupure ENEO &amp; Baisse de tension","PASSIVE",
AQ241="Defaut GE &amp; POWER Cabinet","PASSIVE",
AQ241="Sharing","PASSIVE",
AQ241="Sites strategiques &amp; DataCenter","PASSIVE",
AQ241="Exclu","Exclu",
AQ241="SAT","ACTIVE",
AQ241="SPARE-ISSUE","SPARE-ISSUE",
AQ241="Fiber CAmtel","ACTIVE",
AQ241="Fiber AOF","ACTIVE",
AQ241="Projet OCM (HUAWEI)","PLANNED WORKS",
AQ241="Projet OCM (NOKIA)","PLANNED WORKS",
AQ241="ACCESS-ISSUE","ACCESS-ISSUE",
AQ241="Projet OCM (ZTE, NOKIA, autres projets)","PLANNED WORKS",
AQ241="No root CAuse","No root cause",
AQ241="ODU HS","ACTIVE",
AQ241="IP &amp; VLAN","ACTIVE",
AQ241="Warehouse HUAWEI","SPARE-ISSUE",
AQ241="SPARE-HS","SPARE-ISSUE",
AQ241="Power Telco","ACTIVE", AQ241="no impacts","no impacts"
),"")</f>
        <v>No root cause</v>
      </c>
      <c r="AS241" s="92" t="s">
        <v>5537</v>
      </c>
      <c r="AT241" s="98" t="s">
        <v>2839</v>
      </c>
      <c r="AV241" s="17" t="s">
        <v>5537</v>
      </c>
      <c r="AW241" s="7" t="s">
        <v>5537</v>
      </c>
      <c r="AX241" s="6" t="s">
        <v>5537</v>
      </c>
      <c r="AY241" s="7"/>
      <c r="AZ241" s="3" t="s">
        <v>5537</v>
      </c>
      <c r="BA241" s="18" t="s">
        <v>5537</v>
      </c>
      <c r="BB241" s="18" t="s">
        <v>5537</v>
      </c>
      <c r="BC241" s="18" t="s">
        <v>5537</v>
      </c>
      <c r="BD241" s="18" t="s">
        <v>5537</v>
      </c>
      <c r="BE241" s="18" t="s">
        <v>5537</v>
      </c>
      <c r="BF241" s="18" t="s">
        <v>5537</v>
      </c>
      <c r="BG241" s="18" t="s">
        <v>5537</v>
      </c>
      <c r="BH241" s="18" t="s">
        <v>5537</v>
      </c>
      <c r="BI241" s="18" t="s">
        <v>5537</v>
      </c>
      <c r="BJ241" s="18" t="s">
        <v>5537</v>
      </c>
      <c r="BK241" s="18" t="s">
        <v>5537</v>
      </c>
      <c r="BL241" s="9" t="s">
        <v>5537</v>
      </c>
      <c r="BM241" s="14" t="s">
        <v>5537</v>
      </c>
      <c r="BN241" s="14" t="s">
        <v>5537</v>
      </c>
      <c r="BO241" s="14" t="str">
        <f>_xlfn.XLOOKUP(B241,'[4]cell downs 18042026 17h'!$B:$B,'[4]cell downs 18042026 17h'!$B:$B,"")</f>
        <v/>
      </c>
      <c r="BP241" s="14" t="str">
        <f>_xlfn.XLOOKUP(B241,'[5]Cells Huawei 19042026 15h'!$B:$B,'[5]Cells Huawei 19042026 15h'!$B:$B,"")</f>
        <v/>
      </c>
      <c r="BQ241" s="9" t="str">
        <f>_xlfn.XLOOKUP(B241,'[6]cells down 19042026 9H40'!$B:$B,'[6]cells down 19042026 9H40'!$B:$B,"")</f>
        <v/>
      </c>
      <c r="BR241" s="9" t="s">
        <v>2839</v>
      </c>
      <c r="BS241" s="9" t="s">
        <v>5537</v>
      </c>
      <c r="BT241" s="108"/>
    </row>
    <row r="242" spans="1:72" s="9" customFormat="1" x14ac:dyDescent="0.35">
      <c r="A242" s="1" t="s">
        <v>656</v>
      </c>
      <c r="B242" s="8" t="s">
        <v>657</v>
      </c>
      <c r="C242" s="3" t="str">
        <f>_xlfn.XLOOKUP(B242,'[1]daily break down'!$D:$D,'[1]daily break down'!$E:$E,"")</f>
        <v>NORD-OUEST</v>
      </c>
      <c r="D242" s="1" t="s">
        <v>11</v>
      </c>
      <c r="E242" s="1" t="s">
        <v>66</v>
      </c>
      <c r="F242" s="3" t="s">
        <v>51</v>
      </c>
      <c r="G242" s="1" t="s">
        <v>658</v>
      </c>
      <c r="H242" s="33" t="str">
        <f>_xlfn.XLOOKUP(B242,[2]CALCULATION!$B:$B,[2]CALCULATION!$H:$H,"")</f>
        <v>NOKIA</v>
      </c>
      <c r="I242" s="28">
        <v>0.32636408450655002</v>
      </c>
      <c r="J242" s="28">
        <v>0.54339810159695889</v>
      </c>
      <c r="K242" s="28">
        <v>0.40800874467015152</v>
      </c>
      <c r="L242" s="28">
        <v>0.33127670272440879</v>
      </c>
      <c r="M242" s="28">
        <v>0.21399999663134214</v>
      </c>
      <c r="N242" s="28">
        <v>3.4224033407043857</v>
      </c>
      <c r="O242" s="28">
        <v>9.2966357389406529</v>
      </c>
      <c r="P242" s="28">
        <v>9.2965816323264807</v>
      </c>
      <c r="Q242" s="28">
        <v>9.2961487794130768</v>
      </c>
      <c r="R242" s="28">
        <v>9.2965275257123032</v>
      </c>
      <c r="S242" s="93">
        <v>9.2966357389406529</v>
      </c>
      <c r="T242" s="93">
        <f>_xlfn.XLOOKUP(B242,'[3]Nur des jours'!$B:$B,'[3]Nur des jours'!$U:$U,"")</f>
        <v>4.6228522998690194</v>
      </c>
      <c r="U242" s="93">
        <v>4.6228522998690194</v>
      </c>
      <c r="V242" s="93">
        <v>4.6228522998690194</v>
      </c>
      <c r="W242" s="93">
        <v>4.6228522998690194</v>
      </c>
      <c r="X242" s="93">
        <v>4.6228522998690194</v>
      </c>
      <c r="Y242" s="93">
        <v>4.6228522998690194</v>
      </c>
      <c r="Z242" s="93">
        <v>2.4905438414761165</v>
      </c>
      <c r="AA242" s="93">
        <v>1.8370309017700959</v>
      </c>
      <c r="AB242" s="93">
        <v>0.43902828786101766</v>
      </c>
      <c r="AC242" s="93">
        <f>_xlfn.XLOOKUP(B242,'[3]Nur des jours'!$B:$B,'[3]Nur des jours'!$N:$N,"")</f>
        <v>0.49718847825404583</v>
      </c>
      <c r="AD242" s="93">
        <v>0.49718847825404583</v>
      </c>
      <c r="AE242" s="93">
        <v>1.1178848738560583</v>
      </c>
      <c r="AF242" s="93">
        <v>4.9096046890561107</v>
      </c>
      <c r="AG242" s="93"/>
      <c r="AH242" s="93">
        <v>1.0908825652835208</v>
      </c>
      <c r="AI242" s="93">
        <v>0.39841692345199409</v>
      </c>
      <c r="AJ242" s="93">
        <v>3.0799914828075119</v>
      </c>
      <c r="AK242" s="93">
        <v>0</v>
      </c>
      <c r="AL242" s="93">
        <v>1.0908825652835208</v>
      </c>
      <c r="AM242" s="49" t="s">
        <v>5601</v>
      </c>
      <c r="AN242" s="49"/>
      <c r="AO242" s="48" t="str" cm="1">
        <f t="array" ref="AO242">IFERROR(_xlfn.IFS(
AQ242="MPR ISSUE","PDH",
AQ242="BSS Hardware Issue","BSS",
AQ242="Sites strategiques, MLL, Pylone, etc.","ENVTECH",
AQ242="AKTIVCO DEFAUT GE &amp; POWER Cabinet","AKTIVCO",
AQ242="AKTIVCO Coupure ENEO &amp; Baisse de tension","AKTIVCO GRID ONLY",
AQ242="Coupure ENEO &amp; Baisse de tension","IHS GRID ONLY",
AQ242="Defaut GE &amp; POWER Cabinet","IHS",
AQ242="Sharing","Partners",
AQ242="Sites strategiques &amp; DataCenter","SST &amp; DC",
AQ242="Exclu","Exclu",
AQ242="SAT","SAT",
AQ242="SPARE-ISSUE","SPARE-ISSUE",
AQ242="Fiber CAmtel","TRANS_FO_CAMTEL",
AQ242="Fiber AOF","Fiber AOF",
AQ242="Projet OCM (HUAWEI)","TRAVAUX-HUAWEI",
AQ242="Projet OCM (NOKIA)","TRAVAUX-NOKIA",
AQ242="ACCESS-ISSUE","ACCESS-ISSUE",
AQ242="Projet OCM (ZTE, NOKIA, autres projets)","TRAVAUX OCM",
AQ242="No root CAuse","No root cause",
AQ242="ODU HS","PDH",
AQ242="IP &amp; VLAN","PDH",
AQ242="Warehouse HUAWEI","SPARE-ISSUE",
AQ242="SPARE-HS","SPARE-ISSUE",
AQ242="Power Telco","BSS",AQ242="no impacts","no impacts"
),"")</f>
        <v>No root cause</v>
      </c>
      <c r="AP242" s="48" t="str" cm="1">
        <f t="array" ref="AP242">IFERROR(_xlfn.IFS(
AQ242="MPR ISSUE","TX ISSUE",
AQ242="BSS Hardware Issue","RAN ISSUE",
AQ242="Sites strategiques, MLL, Pylone, etc.","ENVTECH",
AQ242="AKTIVCO DEFAUT GE &amp; POWER Cabinet","POWER ISSUE",
AQ242="AKTIVCO Coupure ENEO &amp; Baisse de tension","POWER ISSUE",
AQ242="Coupure ENEO &amp; Baisse de tension","POWER ISSUE",
AQ242="Defaut GE &amp; POWER Cabinet","POWER ISSUE",
AQ242="Sharing","POWER ISSUE",
AQ242="Sites strategiques &amp; DataCenter","POWER ISSUE",
AQ242="Exclu","Exclu",
AQ242="SAT","TX ISSUE",
AQ242="SPARE-ISSUE","SPARE-ISSUE",
AQ242="Fiber CAmtel","TX ISSUE",
AQ242="Fiber AOF","TX ISSUE",
AQ242="Projet OCM (HUAWEI)","TRAVAUX-HUAWEI",
AQ242="Projet OCM (NOKIA)","TRAVAUX -NOKIA",
AQ242="ACCESS-ISSUE","ACCESS-ISSUE",
AQ242="Projet OCM (ZTE, NOKIA, autres projets)","TRAVAUX OCM",
AQ242="No root CAuse","No root cause",
AQ242="ODU HS","TX ISSUE",
AQ242="IP &amp; VLAN","TX ISSUE",
AQ242="Warehouse HUAWEI","SPARE-ISSUE",
AQ242="SPARE-HS","SPARE-ISSUE",
AQ242="Power Telco","RAN ISSUE",AQ242="no impacts","no impacts"
),"")</f>
        <v>No root cause</v>
      </c>
      <c r="AQ242" s="67" t="s">
        <v>5344</v>
      </c>
      <c r="AR242" s="48" t="str" cm="1">
        <f t="array" ref="AR242">IFERROR(_xlfn.IFS(
AQ242="MPR ISSUE","ACTIVE",
AQ242="BSS Hardware Issue","ACTIVE",
AQ242="Sites strategiques, MLL, Pylone, etc.","PASSIVE",
AQ242="AKTIVCO DEFAUT GE &amp; POWER Cabinet","PASSIVE",
AQ242="AKTIVCO Coupure ENEO &amp; Baisse de tension","PASSIVE",
AQ242="Coupure ENEO &amp; Baisse de tension","PASSIVE",
AQ242="Defaut GE &amp; POWER Cabinet","PASSIVE",
AQ242="Sharing","PASSIVE",
AQ242="Sites strategiques &amp; DataCenter","PASSIVE",
AQ242="Exclu","Exclu",
AQ242="SAT","ACTIVE",
AQ242="SPARE-ISSUE","SPARE-ISSUE",
AQ242="Fiber CAmtel","ACTIVE",
AQ242="Fiber AOF","ACTIVE",
AQ242="Projet OCM (HUAWEI)","PLANNED WORKS",
AQ242="Projet OCM (NOKIA)","PLANNED WORKS",
AQ242="ACCESS-ISSUE","ACCESS-ISSUE",
AQ242="Projet OCM (ZTE, NOKIA, autres projets)","PLANNED WORKS",
AQ242="No root CAuse","No root cause",
AQ242="ODU HS","ACTIVE",
AQ242="IP &amp; VLAN","ACTIVE",
AQ242="Warehouse HUAWEI","SPARE-ISSUE",
AQ242="SPARE-HS","SPARE-ISSUE",
AQ242="Power Telco","ACTIVE", AQ242="no impacts","no impacts"
),"")</f>
        <v>No root cause</v>
      </c>
      <c r="AS242" s="92" t="s">
        <v>5723</v>
      </c>
      <c r="AT242" s="98" t="s">
        <v>657</v>
      </c>
      <c r="AV242" s="17" t="s">
        <v>5537</v>
      </c>
      <c r="AW242" s="7" t="s">
        <v>5537</v>
      </c>
      <c r="AX242" s="6" t="s">
        <v>5537</v>
      </c>
      <c r="AY242" s="7"/>
      <c r="AZ242" s="3" t="s">
        <v>5537</v>
      </c>
      <c r="BA242" s="18" t="s">
        <v>5537</v>
      </c>
      <c r="BB242" s="18" t="s">
        <v>5537</v>
      </c>
      <c r="BC242" s="18" t="s">
        <v>5537</v>
      </c>
      <c r="BD242" s="18" t="s">
        <v>5537</v>
      </c>
      <c r="BE242" s="18" t="s">
        <v>5537</v>
      </c>
      <c r="BF242" s="18" t="s">
        <v>5537</v>
      </c>
      <c r="BG242" s="18" t="s">
        <v>5871</v>
      </c>
      <c r="BH242" s="18" t="s">
        <v>5537</v>
      </c>
      <c r="BI242" s="18" t="s">
        <v>5537</v>
      </c>
      <c r="BJ242" s="18" t="s">
        <v>5537</v>
      </c>
      <c r="BK242" s="18" t="s">
        <v>5537</v>
      </c>
      <c r="BL242" s="9" t="s">
        <v>6292</v>
      </c>
      <c r="BM242" s="14" t="s">
        <v>5537</v>
      </c>
      <c r="BN242" s="14" t="s">
        <v>5537</v>
      </c>
      <c r="BO242" s="14" t="str">
        <f>_xlfn.XLOOKUP(B242,'[4]cell downs 18042026 17h'!$B:$B,'[4]cell downs 18042026 17h'!$B:$B,"")</f>
        <v/>
      </c>
      <c r="BP242" s="14" t="str">
        <f>_xlfn.XLOOKUP(B242,'[5]Cells Huawei 19042026 15h'!$B:$B,'[5]Cells Huawei 19042026 15h'!$B:$B,"")</f>
        <v/>
      </c>
      <c r="BQ242" s="9" t="str">
        <f>_xlfn.XLOOKUP(B242,'[6]cells down 19042026 9H40'!$B:$B,'[6]cells down 19042026 9H40'!$B:$B,"")</f>
        <v/>
      </c>
      <c r="BR242" s="9" t="s">
        <v>657</v>
      </c>
      <c r="BS242" s="9" t="s">
        <v>5537</v>
      </c>
      <c r="BT242" s="108"/>
    </row>
    <row r="243" spans="1:72" s="9" customFormat="1" x14ac:dyDescent="0.35">
      <c r="A243" s="1" t="s">
        <v>519</v>
      </c>
      <c r="B243" s="8" t="s">
        <v>520</v>
      </c>
      <c r="C243" s="3" t="str">
        <f>_xlfn.XLOOKUP(B243,'[1]daily break down'!$D:$D,'[1]daily break down'!$E:$E,"")</f>
        <v>SUD-OUEST</v>
      </c>
      <c r="D243" s="1" t="s">
        <v>18</v>
      </c>
      <c r="E243" s="1"/>
      <c r="F243" s="3" t="s">
        <v>13</v>
      </c>
      <c r="G243" s="1" t="s">
        <v>14</v>
      </c>
      <c r="H243" s="32" t="str">
        <f>_xlfn.XLOOKUP(B243,[2]CALCULATION!$B:$B,[2]CALCULATION!$H:$H,"")</f>
        <v>Huawei</v>
      </c>
      <c r="I243" s="28">
        <v>4.6228522998690194</v>
      </c>
      <c r="J243" s="28">
        <v>5.8647088031092958</v>
      </c>
      <c r="K243" s="28">
        <v>8.9987779404336887</v>
      </c>
      <c r="L243" s="28">
        <v>4.6228522998690194</v>
      </c>
      <c r="M243" s="28">
        <v>4.6228522998690194</v>
      </c>
      <c r="N243" s="28">
        <v>5.3840534424554765</v>
      </c>
      <c r="O243" s="28">
        <v>4.6225847736942578</v>
      </c>
      <c r="P243" s="28">
        <v>4.6225847736942578</v>
      </c>
      <c r="Q243" s="28">
        <v>4.6228522998690194</v>
      </c>
      <c r="R243" s="28">
        <v>4.7542968270682264</v>
      </c>
      <c r="S243" s="93">
        <v>1.2167090428127485</v>
      </c>
      <c r="T243" s="93">
        <f>_xlfn.XLOOKUP(B243,'[3]Nur des jours'!$B:$B,'[3]Nur des jours'!$U:$U,"")</f>
        <v>0</v>
      </c>
      <c r="U243" s="93">
        <v>0</v>
      </c>
      <c r="V243" s="93">
        <v>0</v>
      </c>
      <c r="W243" s="93">
        <v>0</v>
      </c>
      <c r="X243" s="93">
        <v>0</v>
      </c>
      <c r="Y243" s="93">
        <v>8.2667193158178591</v>
      </c>
      <c r="Z243" s="93">
        <v>0</v>
      </c>
      <c r="AA243" s="93">
        <v>0</v>
      </c>
      <c r="AB243" s="93">
        <v>0</v>
      </c>
      <c r="AC243" s="93">
        <f>_xlfn.XLOOKUP(B243,'[3]Nur des jours'!$B:$B,'[3]Nur des jours'!$N:$N,"")</f>
        <v>0</v>
      </c>
      <c r="AD243" s="93">
        <v>0</v>
      </c>
      <c r="AE243" s="93">
        <v>0</v>
      </c>
      <c r="AF243" s="93">
        <v>0</v>
      </c>
      <c r="AG243" s="93"/>
      <c r="AH243" s="93">
        <v>1.0885818401805767</v>
      </c>
      <c r="AI243" s="93">
        <v>0</v>
      </c>
      <c r="AJ243" s="93">
        <v>3.0683568448646947</v>
      </c>
      <c r="AK243" s="93">
        <v>0.11217706684877655</v>
      </c>
      <c r="AL243" s="93">
        <v>1.0885818401805767</v>
      </c>
      <c r="AM243" s="49" t="s">
        <v>5559</v>
      </c>
      <c r="AN243" s="49"/>
      <c r="AO243" s="48" t="str" cm="1">
        <f t="array" ref="AO243">IFERROR(_xlfn.IFS(
AQ243="MPR ISSUE","PDH",
AQ243="BSS Hardware Issue","BSS",
AQ243="Sites strategiques, MLL, Pylone, etc.","ENVTECH",
AQ243="AKTIVCO DEFAUT GE &amp; POWER Cabinet","AKTIVCO",
AQ243="AKTIVCO Coupure ENEO &amp; Baisse de tension","AKTIVCO GRID ONLY",
AQ243="Coupure ENEO &amp; Baisse de tension","IHS GRID ONLY",
AQ243="Defaut GE &amp; POWER Cabinet","IHS",
AQ243="Sharing","Partners",
AQ243="Sites strategiques &amp; DataCenter","SST &amp; DC",
AQ243="Exclu","Exclu",
AQ243="SAT","SAT",
AQ243="SPARE-ISSUE","SPARE-ISSUE",
AQ243="Fiber CAmtel","TRANS_FO_CAMTEL",
AQ243="Fiber AOF","Fiber AOF",
AQ243="Projet OCM (HUAWEI)","TRAVAUX-HUAWEI",
AQ243="Projet OCM (NOKIA)","TRAVAUX-NOKIA",
AQ243="ACCESS-ISSUE","ACCESS-ISSUE",
AQ243="Projet OCM (ZTE, NOKIA, autres projets)","TRAVAUX OCM",
AQ243="No root CAuse","No root cause",
AQ243="ODU HS","PDH",
AQ243="IP &amp; VLAN","PDH",
AQ243="Warehouse HUAWEI","SPARE-ISSUE",
AQ243="SPARE-HS","SPARE-ISSUE",
AQ243="Power Telco","BSS",AQ243="no impacts","no impacts"
),"")</f>
        <v>No root cause</v>
      </c>
      <c r="AP243" s="48" t="str" cm="1">
        <f t="array" ref="AP243">IFERROR(_xlfn.IFS(
AQ243="MPR ISSUE","TX ISSUE",
AQ243="BSS Hardware Issue","RAN ISSUE",
AQ243="Sites strategiques, MLL, Pylone, etc.","ENVTECH",
AQ243="AKTIVCO DEFAUT GE &amp; POWER Cabinet","POWER ISSUE",
AQ243="AKTIVCO Coupure ENEO &amp; Baisse de tension","POWER ISSUE",
AQ243="Coupure ENEO &amp; Baisse de tension","POWER ISSUE",
AQ243="Defaut GE &amp; POWER Cabinet","POWER ISSUE",
AQ243="Sharing","POWER ISSUE",
AQ243="Sites strategiques &amp; DataCenter","POWER ISSUE",
AQ243="Exclu","Exclu",
AQ243="SAT","TX ISSUE",
AQ243="SPARE-ISSUE","SPARE-ISSUE",
AQ243="Fiber CAmtel","TX ISSUE",
AQ243="Fiber AOF","TX ISSUE",
AQ243="Projet OCM (HUAWEI)","TRAVAUX-HUAWEI",
AQ243="Projet OCM (NOKIA)","TRAVAUX -NOKIA",
AQ243="ACCESS-ISSUE","ACCESS-ISSUE",
AQ243="Projet OCM (ZTE, NOKIA, autres projets)","TRAVAUX OCM",
AQ243="No root CAuse","No root cause",
AQ243="ODU HS","TX ISSUE",
AQ243="IP &amp; VLAN","TX ISSUE",
AQ243="Warehouse HUAWEI","SPARE-ISSUE",
AQ243="SPARE-HS","SPARE-ISSUE",
AQ243="Power Telco","RAN ISSUE",AQ243="no impacts","no impacts"
),"")</f>
        <v>No root cause</v>
      </c>
      <c r="AQ243" s="67" t="s">
        <v>5344</v>
      </c>
      <c r="AR243" s="48" t="str" cm="1">
        <f t="array" ref="AR243">IFERROR(_xlfn.IFS(
AQ243="MPR ISSUE","ACTIVE",
AQ243="BSS Hardware Issue","ACTIVE",
AQ243="Sites strategiques, MLL, Pylone, etc.","PASSIVE",
AQ243="AKTIVCO DEFAUT GE &amp; POWER Cabinet","PASSIVE",
AQ243="AKTIVCO Coupure ENEO &amp; Baisse de tension","PASSIVE",
AQ243="Coupure ENEO &amp; Baisse de tension","PASSIVE",
AQ243="Defaut GE &amp; POWER Cabinet","PASSIVE",
AQ243="Sharing","PASSIVE",
AQ243="Sites strategiques &amp; DataCenter","PASSIVE",
AQ243="Exclu","Exclu",
AQ243="SAT","ACTIVE",
AQ243="SPARE-ISSUE","SPARE-ISSUE",
AQ243="Fiber CAmtel","ACTIVE",
AQ243="Fiber AOF","ACTIVE",
AQ243="Projet OCM (HUAWEI)","PLANNED WORKS",
AQ243="Projet OCM (NOKIA)","PLANNED WORKS",
AQ243="ACCESS-ISSUE","ACCESS-ISSUE",
AQ243="Projet OCM (ZTE, NOKIA, autres projets)","PLANNED WORKS",
AQ243="No root CAuse","No root cause",
AQ243="ODU HS","ACTIVE",
AQ243="IP &amp; VLAN","ACTIVE",
AQ243="Warehouse HUAWEI","SPARE-ISSUE",
AQ243="SPARE-HS","SPARE-ISSUE",
AQ243="Power Telco","ACTIVE", AQ243="no impacts","no impacts"
),"")</f>
        <v>No root cause</v>
      </c>
      <c r="AS243" s="92" t="s">
        <v>5537</v>
      </c>
      <c r="AT243" s="98" t="s">
        <v>520</v>
      </c>
      <c r="AV243" s="17" t="s">
        <v>5537</v>
      </c>
      <c r="AW243" s="7" t="s">
        <v>5537</v>
      </c>
      <c r="AX243" s="6" t="s">
        <v>5537</v>
      </c>
      <c r="AY243" s="7"/>
      <c r="AZ243" s="3" t="s">
        <v>5537</v>
      </c>
      <c r="BA243" s="18" t="s">
        <v>5537</v>
      </c>
      <c r="BB243" s="18" t="s">
        <v>5537</v>
      </c>
      <c r="BC243" s="18" t="s">
        <v>5537</v>
      </c>
      <c r="BD243" s="18" t="s">
        <v>5537</v>
      </c>
      <c r="BE243" s="18" t="s">
        <v>5537</v>
      </c>
      <c r="BF243" s="18" t="s">
        <v>5537</v>
      </c>
      <c r="BG243" s="18" t="s">
        <v>5537</v>
      </c>
      <c r="BH243" s="18" t="s">
        <v>5537</v>
      </c>
      <c r="BI243" s="18" t="s">
        <v>5537</v>
      </c>
      <c r="BJ243" s="18" t="s">
        <v>5537</v>
      </c>
      <c r="BK243" s="18" t="s">
        <v>5537</v>
      </c>
      <c r="BL243" s="9" t="s">
        <v>5537</v>
      </c>
      <c r="BM243" s="14" t="s">
        <v>5537</v>
      </c>
      <c r="BN243" s="14" t="s">
        <v>5537</v>
      </c>
      <c r="BO243" s="14" t="str">
        <f>_xlfn.XLOOKUP(B243,'[4]cell downs 18042026 17h'!$B:$B,'[4]cell downs 18042026 17h'!$B:$B,"")</f>
        <v/>
      </c>
      <c r="BP243" s="14" t="str">
        <f>_xlfn.XLOOKUP(B243,'[5]Cells Huawei 19042026 15h'!$B:$B,'[5]Cells Huawei 19042026 15h'!$B:$B,"")</f>
        <v/>
      </c>
      <c r="BQ243" s="9" t="str">
        <f>_xlfn.XLOOKUP(B243,'[6]cells down 19042026 9H40'!$B:$B,'[6]cells down 19042026 9H40'!$B:$B,"")</f>
        <v/>
      </c>
      <c r="BR243" s="9" t="s">
        <v>5537</v>
      </c>
      <c r="BS243" s="9" t="s">
        <v>318</v>
      </c>
      <c r="BT243" s="108"/>
    </row>
    <row r="244" spans="1:72" s="9" customFormat="1" x14ac:dyDescent="0.35">
      <c r="A244" s="1" t="s">
        <v>784</v>
      </c>
      <c r="B244" s="1" t="s">
        <v>785</v>
      </c>
      <c r="C244" s="3" t="str">
        <f>_xlfn.XLOOKUP(B244,'[1]daily break down'!$D:$D,'[1]daily break down'!$E:$E,"")</f>
        <v>Douala</v>
      </c>
      <c r="D244" s="1" t="s">
        <v>21</v>
      </c>
      <c r="E244" s="1" t="s">
        <v>36</v>
      </c>
      <c r="F244" s="3" t="s">
        <v>31</v>
      </c>
      <c r="G244" s="1" t="s">
        <v>32</v>
      </c>
      <c r="H244" s="34" t="str">
        <f>_xlfn.XLOOKUP(B244,[2]CALCULATION!$B:$B,[2]CALCULATION!$H:$H,"")</f>
        <v>ZTE</v>
      </c>
      <c r="I244" s="28">
        <v>2.5689111756027532</v>
      </c>
      <c r="J244" s="28">
        <v>4.1921529935822246</v>
      </c>
      <c r="K244" s="28">
        <v>1.1759737239358168</v>
      </c>
      <c r="L244" s="28">
        <v>1.4209028544686135</v>
      </c>
      <c r="M244" s="28">
        <v>0</v>
      </c>
      <c r="N244" s="28">
        <v>3.7711916400567294</v>
      </c>
      <c r="O244" s="28">
        <v>0</v>
      </c>
      <c r="P244" s="28">
        <v>0</v>
      </c>
      <c r="Q244" s="28">
        <v>0</v>
      </c>
      <c r="R244" s="28">
        <v>0</v>
      </c>
      <c r="S244" s="93">
        <v>0</v>
      </c>
      <c r="T244" s="93">
        <f>_xlfn.XLOOKUP(B244,'[3]Nur des jours'!$B:$B,'[3]Nur des jours'!$U:$U,"")</f>
        <v>0</v>
      </c>
      <c r="U244" s="93">
        <v>0</v>
      </c>
      <c r="V244" s="93">
        <v>0</v>
      </c>
      <c r="W244" s="93">
        <v>0</v>
      </c>
      <c r="X244" s="93">
        <v>1.0926660731152604</v>
      </c>
      <c r="Y244" s="93">
        <v>4.9141526340270465</v>
      </c>
      <c r="Z244" s="93">
        <v>0</v>
      </c>
      <c r="AA244" s="93">
        <v>0.36816952170600326</v>
      </c>
      <c r="AB244" s="93">
        <v>0</v>
      </c>
      <c r="AC244" s="93">
        <f>_xlfn.XLOOKUP(B244,'[3]Nur des jours'!$B:$B,'[3]Nur des jours'!$N:$N,"")</f>
        <v>2.9285555298730426</v>
      </c>
      <c r="AD244" s="93">
        <v>2.9285555298730426</v>
      </c>
      <c r="AE244" s="93">
        <v>6.014862327463451</v>
      </c>
      <c r="AF244" s="93">
        <v>0.5621259984076854</v>
      </c>
      <c r="AG244" s="93"/>
      <c r="AH244" s="93">
        <v>1.0822325522995835</v>
      </c>
      <c r="AI244" s="93">
        <v>0.68380334040741941</v>
      </c>
      <c r="AJ244" s="93">
        <v>0.73494785982163102</v>
      </c>
      <c r="AK244" s="93">
        <v>1.4149016562807122</v>
      </c>
      <c r="AL244" s="93">
        <v>1.0822325522995835</v>
      </c>
      <c r="AM244" s="49" t="s">
        <v>5559</v>
      </c>
      <c r="AN244" s="49"/>
      <c r="AO244" s="48" t="str" cm="1">
        <f t="array" ref="AO244">IFERROR(_xlfn.IFS(
AQ244="MPR ISSUE","PDH",
AQ244="BSS Hardware Issue","BSS",
AQ244="Sites strategiques, MLL, Pylone, etc.","ENVTECH",
AQ244="AKTIVCO DEFAUT GE &amp; POWER Cabinet","AKTIVCO",
AQ244="AKTIVCO Coupure ENEO &amp; Baisse de tension","AKTIVCO GRID ONLY",
AQ244="Coupure ENEO &amp; Baisse de tension","IHS GRID ONLY",
AQ244="Defaut GE &amp; POWER Cabinet","IHS",
AQ244="Sharing","Partners",
AQ244="Sites strategiques &amp; DataCenter","SST &amp; DC",
AQ244="Exclu","Exclu",
AQ244="SAT","SAT",
AQ244="SPARE-ISSUE","SPARE-ISSUE",
AQ244="Fiber CAmtel","TRANS_FO_CAMTEL",
AQ244="Fiber AOF","Fiber AOF",
AQ244="Projet OCM (HUAWEI)","TRAVAUX-HUAWEI",
AQ244="Projet OCM (NOKIA)","TRAVAUX-NOKIA",
AQ244="ACCESS-ISSUE","ACCESS-ISSUE",
AQ244="Projet OCM (ZTE, NOKIA, autres projets)","TRAVAUX OCM",
AQ244="No root CAuse","No root cause",
AQ244="ODU HS","PDH",
AQ244="IP &amp; VLAN","PDH",
AQ244="Warehouse HUAWEI","SPARE-ISSUE",
AQ244="SPARE-HS","SPARE-ISSUE",
AQ244="Power Telco","BSS",AQ244="no impacts","no impacts"
),"")</f>
        <v>AKTIVCO</v>
      </c>
      <c r="AP244" s="48" t="str" cm="1">
        <f t="array" ref="AP244">IFERROR(_xlfn.IFS(
AQ244="MPR ISSUE","TX ISSUE",
AQ244="BSS Hardware Issue","RAN ISSUE",
AQ244="Sites strategiques, MLL, Pylone, etc.","ENVTECH",
AQ244="AKTIVCO DEFAUT GE &amp; POWER Cabinet","POWER ISSUE",
AQ244="AKTIVCO Coupure ENEO &amp; Baisse de tension","POWER ISSUE",
AQ244="Coupure ENEO &amp; Baisse de tension","POWER ISSUE",
AQ244="Defaut GE &amp; POWER Cabinet","POWER ISSUE",
AQ244="Sharing","POWER ISSUE",
AQ244="Sites strategiques &amp; DataCenter","POWER ISSUE",
AQ244="Exclu","Exclu",
AQ244="SAT","TX ISSUE",
AQ244="SPARE-ISSUE","SPARE-ISSUE",
AQ244="Fiber CAmtel","TX ISSUE",
AQ244="Fiber AOF","TX ISSUE",
AQ244="Projet OCM (HUAWEI)","TRAVAUX-HUAWEI",
AQ244="Projet OCM (NOKIA)","TRAVAUX -NOKIA",
AQ244="ACCESS-ISSUE","ACCESS-ISSUE",
AQ244="Projet OCM (ZTE, NOKIA, autres projets)","TRAVAUX OCM",
AQ244="No root CAuse","No root cause",
AQ244="ODU HS","TX ISSUE",
AQ244="IP &amp; VLAN","TX ISSUE",
AQ244="Warehouse HUAWEI","SPARE-ISSUE",
AQ244="SPARE-HS","SPARE-ISSUE",
AQ244="Power Telco","RAN ISSUE",AQ244="no impacts","no impacts"
),"")</f>
        <v>POWER ISSUE</v>
      </c>
      <c r="AQ244" s="67" t="s">
        <v>5325</v>
      </c>
      <c r="AR244" s="48" t="str" cm="1">
        <f t="array" ref="AR244">IFERROR(_xlfn.IFS(
AQ244="MPR ISSUE","ACTIVE",
AQ244="BSS Hardware Issue","ACTIVE",
AQ244="Sites strategiques, MLL, Pylone, etc.","PASSIVE",
AQ244="AKTIVCO DEFAUT GE &amp; POWER Cabinet","PASSIVE",
AQ244="AKTIVCO Coupure ENEO &amp; Baisse de tension","PASSIVE",
AQ244="Coupure ENEO &amp; Baisse de tension","PASSIVE",
AQ244="Defaut GE &amp; POWER Cabinet","PASSIVE",
AQ244="Sharing","PASSIVE",
AQ244="Sites strategiques &amp; DataCenter","PASSIVE",
AQ244="Exclu","Exclu",
AQ244="SAT","ACTIVE",
AQ244="SPARE-ISSUE","SPARE-ISSUE",
AQ244="Fiber CAmtel","ACTIVE",
AQ244="Fiber AOF","ACTIVE",
AQ244="Projet OCM (HUAWEI)","PLANNED WORKS",
AQ244="Projet OCM (NOKIA)","PLANNED WORKS",
AQ244="ACCESS-ISSUE","ACCESS-ISSUE",
AQ244="Projet OCM (ZTE, NOKIA, autres projets)","PLANNED WORKS",
AQ244="No root CAuse","No root cause",
AQ244="ODU HS","ACTIVE",
AQ244="IP &amp; VLAN","ACTIVE",
AQ244="Warehouse HUAWEI","SPARE-ISSUE",
AQ244="SPARE-HS","SPARE-ISSUE",
AQ244="Power Telco","ACTIVE", AQ244="no impacts","no impacts"
),"")</f>
        <v>PASSIVE</v>
      </c>
      <c r="AS244" s="92" t="s">
        <v>5755</v>
      </c>
      <c r="AT244" s="98" t="s">
        <v>785</v>
      </c>
      <c r="AV244" s="17" t="s">
        <v>5537</v>
      </c>
      <c r="AW244" s="7" t="s">
        <v>5537</v>
      </c>
      <c r="AX244" s="6" t="s">
        <v>5537</v>
      </c>
      <c r="AY244" s="7"/>
      <c r="AZ244" s="3" t="s">
        <v>5537</v>
      </c>
      <c r="BA244" s="18" t="s">
        <v>5537</v>
      </c>
      <c r="BB244" s="18" t="s">
        <v>5537</v>
      </c>
      <c r="BC244" s="18" t="s">
        <v>5537</v>
      </c>
      <c r="BD244" s="18" t="s">
        <v>5537</v>
      </c>
      <c r="BE244" s="18" t="s">
        <v>5537</v>
      </c>
      <c r="BF244" s="18" t="s">
        <v>5537</v>
      </c>
      <c r="BG244" s="18" t="s">
        <v>5537</v>
      </c>
      <c r="BH244" s="18" t="s">
        <v>5537</v>
      </c>
      <c r="BI244" s="18" t="s">
        <v>5537</v>
      </c>
      <c r="BJ244" s="18" t="s">
        <v>5537</v>
      </c>
      <c r="BK244" s="18" t="s">
        <v>5537</v>
      </c>
      <c r="BL244" s="9" t="s">
        <v>5755</v>
      </c>
      <c r="BM244" s="14" t="s">
        <v>5537</v>
      </c>
      <c r="BN244" s="14" t="s">
        <v>5537</v>
      </c>
      <c r="BO244" s="14" t="str">
        <f>_xlfn.XLOOKUP(B244,'[4]cell downs 18042026 17h'!$B:$B,'[4]cell downs 18042026 17h'!$B:$B,"")</f>
        <v/>
      </c>
      <c r="BP244" s="14" t="str">
        <f>_xlfn.XLOOKUP(B244,'[5]Cells Huawei 19042026 15h'!$B:$B,'[5]Cells Huawei 19042026 15h'!$B:$B,"")</f>
        <v/>
      </c>
      <c r="BQ244" s="9" t="str">
        <f>_xlfn.XLOOKUP(B244,'[6]cells down 19042026 9H40'!$B:$B,'[6]cells down 19042026 9H40'!$B:$B,"")</f>
        <v/>
      </c>
      <c r="BR244" s="9" t="s">
        <v>5537</v>
      </c>
      <c r="BS244" s="9" t="s">
        <v>12</v>
      </c>
      <c r="BT244" s="108"/>
    </row>
    <row r="245" spans="1:72" s="9" customFormat="1" x14ac:dyDescent="0.35">
      <c r="A245" s="1" t="s">
        <v>334</v>
      </c>
      <c r="B245" s="1" t="s">
        <v>335</v>
      </c>
      <c r="C245" s="3" t="str">
        <f>_xlfn.XLOOKUP(B245,'[1]daily break down'!$D:$D,'[1]daily break down'!$E:$E,"")</f>
        <v>Douala</v>
      </c>
      <c r="D245" s="1" t="s">
        <v>21</v>
      </c>
      <c r="E245" s="1" t="s">
        <v>22</v>
      </c>
      <c r="F245" s="3" t="s">
        <v>31</v>
      </c>
      <c r="G245" s="1" t="s">
        <v>32</v>
      </c>
      <c r="H245" s="34" t="str">
        <f>_xlfn.XLOOKUP(B245,[2]CALCULATION!$B:$B,[2]CALCULATION!$H:$H,"")</f>
        <v>ZTE</v>
      </c>
      <c r="I245" s="28">
        <v>3.3148098209928869</v>
      </c>
      <c r="J245" s="28">
        <v>35.623446564678552</v>
      </c>
      <c r="K245" s="28">
        <v>35.840392457331362</v>
      </c>
      <c r="L245" s="28">
        <v>3.0933694886040981</v>
      </c>
      <c r="M245" s="28">
        <v>7.2889289821449461</v>
      </c>
      <c r="N245" s="28">
        <v>20.366856859941841</v>
      </c>
      <c r="O245" s="28">
        <v>5.789694463706331</v>
      </c>
      <c r="P245" s="28">
        <v>5.1304921340170599</v>
      </c>
      <c r="Q245" s="28">
        <v>19.976393490339099</v>
      </c>
      <c r="R245" s="28">
        <v>25.625351351042859</v>
      </c>
      <c r="S245" s="93">
        <v>1.3190288871196498</v>
      </c>
      <c r="T245" s="93">
        <f>_xlfn.XLOOKUP(B245,'[3]Nur des jours'!$B:$B,'[3]Nur des jours'!$U:$U,"")</f>
        <v>0.54127679185464939</v>
      </c>
      <c r="U245" s="93">
        <v>13.371885638624217</v>
      </c>
      <c r="V245" s="93">
        <v>0.80680543784403891</v>
      </c>
      <c r="W245" s="93">
        <v>0.54127679185464939</v>
      </c>
      <c r="X245" s="93">
        <v>7.9829632197880906</v>
      </c>
      <c r="Y245" s="93">
        <v>8.3957917776008539</v>
      </c>
      <c r="Z245" s="93">
        <v>45.489223332277483</v>
      </c>
      <c r="AA245" s="93">
        <v>3.4201437935354253</v>
      </c>
      <c r="AB245" s="93">
        <v>0.76510702473796721</v>
      </c>
      <c r="AC245" s="93">
        <f>_xlfn.XLOOKUP(B245,'[3]Nur des jours'!$B:$B,'[3]Nur des jours'!$N:$N,"")</f>
        <v>12.581791669163577</v>
      </c>
      <c r="AD245" s="93">
        <v>12.581791669163577</v>
      </c>
      <c r="AE245" s="93">
        <v>0.63510713888246939</v>
      </c>
      <c r="AF245" s="93">
        <v>4.3550050936983666</v>
      </c>
      <c r="AG245" s="93"/>
      <c r="AH245" s="93">
        <v>1.0722984136767946</v>
      </c>
      <c r="AI245" s="93">
        <v>0.42414541443353354</v>
      </c>
      <c r="AJ245" s="93">
        <v>0.35828309719799717</v>
      </c>
      <c r="AK245" s="93">
        <v>1.7094348574092684</v>
      </c>
      <c r="AL245" s="93">
        <v>1.0722984136767946</v>
      </c>
      <c r="AM245" s="49" t="s">
        <v>5559</v>
      </c>
      <c r="AN245" s="49"/>
      <c r="AO245" s="48" t="str" cm="1">
        <f t="array" ref="AO245">IFERROR(_xlfn.IFS(
AQ245="MPR ISSUE","PDH",
AQ245="BSS Hardware Issue","BSS",
AQ245="Sites strategiques, MLL, Pylone, etc.","ENVTECH",
AQ245="AKTIVCO DEFAUT GE &amp; POWER Cabinet","AKTIVCO",
AQ245="AKTIVCO Coupure ENEO &amp; Baisse de tension","AKTIVCO GRID ONLY",
AQ245="Coupure ENEO &amp; Baisse de tension","IHS GRID ONLY",
AQ245="Defaut GE &amp; POWER Cabinet","IHS",
AQ245="Sharing","Partners",
AQ245="Sites strategiques &amp; DataCenter","SST &amp; DC",
AQ245="Exclu","Exclu",
AQ245="SAT","SAT",
AQ245="SPARE-ISSUE","SPARE-ISSUE",
AQ245="Fiber CAmtel","TRANS_FO_CAMTEL",
AQ245="Fiber AOF","Fiber AOF",
AQ245="Projet OCM (HUAWEI)","TRAVAUX-HUAWEI",
AQ245="Projet OCM (NOKIA)","TRAVAUX-NOKIA",
AQ245="ACCESS-ISSUE","ACCESS-ISSUE",
AQ245="Projet OCM (ZTE, NOKIA, autres projets)","TRAVAUX OCM",
AQ245="No root CAuse","No root cause",
AQ245="ODU HS","PDH",
AQ245="IP &amp; VLAN","PDH",
AQ245="Warehouse HUAWEI","SPARE-ISSUE",
AQ245="SPARE-HS","SPARE-ISSUE",
AQ245="Power Telco","BSS",AQ245="no impacts","no impacts"
),"")</f>
        <v>No root cause</v>
      </c>
      <c r="AP245" s="48" t="str" cm="1">
        <f t="array" ref="AP245">IFERROR(_xlfn.IFS(
AQ245="MPR ISSUE","TX ISSUE",
AQ245="BSS Hardware Issue","RAN ISSUE",
AQ245="Sites strategiques, MLL, Pylone, etc.","ENVTECH",
AQ245="AKTIVCO DEFAUT GE &amp; POWER Cabinet","POWER ISSUE",
AQ245="AKTIVCO Coupure ENEO &amp; Baisse de tension","POWER ISSUE",
AQ245="Coupure ENEO &amp; Baisse de tension","POWER ISSUE",
AQ245="Defaut GE &amp; POWER Cabinet","POWER ISSUE",
AQ245="Sharing","POWER ISSUE",
AQ245="Sites strategiques &amp; DataCenter","POWER ISSUE",
AQ245="Exclu","Exclu",
AQ245="SAT","TX ISSUE",
AQ245="SPARE-ISSUE","SPARE-ISSUE",
AQ245="Fiber CAmtel","TX ISSUE",
AQ245="Fiber AOF","TX ISSUE",
AQ245="Projet OCM (HUAWEI)","TRAVAUX-HUAWEI",
AQ245="Projet OCM (NOKIA)","TRAVAUX -NOKIA",
AQ245="ACCESS-ISSUE","ACCESS-ISSUE",
AQ245="Projet OCM (ZTE, NOKIA, autres projets)","TRAVAUX OCM",
AQ245="No root CAuse","No root cause",
AQ245="ODU HS","TX ISSUE",
AQ245="IP &amp; VLAN","TX ISSUE",
AQ245="Warehouse HUAWEI","SPARE-ISSUE",
AQ245="SPARE-HS","SPARE-ISSUE",
AQ245="Power Telco","RAN ISSUE",AQ245="no impacts","no impacts"
),"")</f>
        <v>No root cause</v>
      </c>
      <c r="AQ245" s="67" t="s">
        <v>5344</v>
      </c>
      <c r="AR245" s="48" t="str" cm="1">
        <f t="array" ref="AR245">IFERROR(_xlfn.IFS(
AQ245="MPR ISSUE","ACTIVE",
AQ245="BSS Hardware Issue","ACTIVE",
AQ245="Sites strategiques, MLL, Pylone, etc.","PASSIVE",
AQ245="AKTIVCO DEFAUT GE &amp; POWER Cabinet","PASSIVE",
AQ245="AKTIVCO Coupure ENEO &amp; Baisse de tension","PASSIVE",
AQ245="Coupure ENEO &amp; Baisse de tension","PASSIVE",
AQ245="Defaut GE &amp; POWER Cabinet","PASSIVE",
AQ245="Sharing","PASSIVE",
AQ245="Sites strategiques &amp; DataCenter","PASSIVE",
AQ245="Exclu","Exclu",
AQ245="SAT","ACTIVE",
AQ245="SPARE-ISSUE","SPARE-ISSUE",
AQ245="Fiber CAmtel","ACTIVE",
AQ245="Fiber AOF","ACTIVE",
AQ245="Projet OCM (HUAWEI)","PLANNED WORKS",
AQ245="Projet OCM (NOKIA)","PLANNED WORKS",
AQ245="ACCESS-ISSUE","ACCESS-ISSUE",
AQ245="Projet OCM (ZTE, NOKIA, autres projets)","PLANNED WORKS",
AQ245="No root CAuse","No root cause",
AQ245="ODU HS","ACTIVE",
AQ245="IP &amp; VLAN","ACTIVE",
AQ245="Warehouse HUAWEI","SPARE-ISSUE",
AQ245="SPARE-HS","SPARE-ISSUE",
AQ245="Power Telco","ACTIVE", AQ245="no impacts","no impacts"
),"")</f>
        <v>No root cause</v>
      </c>
      <c r="AS245" s="92" t="s">
        <v>5537</v>
      </c>
      <c r="AT245" s="98" t="s">
        <v>335</v>
      </c>
      <c r="AV245" s="17" t="s">
        <v>5537</v>
      </c>
      <c r="AW245" s="7" t="s">
        <v>5537</v>
      </c>
      <c r="AX245" s="6" t="s">
        <v>5537</v>
      </c>
      <c r="AY245" s="7"/>
      <c r="AZ245" s="3" t="s">
        <v>5537</v>
      </c>
      <c r="BA245" s="18" t="s">
        <v>5537</v>
      </c>
      <c r="BB245" s="18" t="s">
        <v>5537</v>
      </c>
      <c r="BC245" s="18" t="s">
        <v>5537</v>
      </c>
      <c r="BD245" s="18" t="s">
        <v>5537</v>
      </c>
      <c r="BE245" s="18" t="s">
        <v>5537</v>
      </c>
      <c r="BF245" s="18" t="s">
        <v>5537</v>
      </c>
      <c r="BG245" s="18" t="s">
        <v>5537</v>
      </c>
      <c r="BH245" s="18" t="s">
        <v>5537</v>
      </c>
      <c r="BI245" s="18" t="s">
        <v>5537</v>
      </c>
      <c r="BJ245" s="18" t="s">
        <v>5537</v>
      </c>
      <c r="BK245" s="18" t="s">
        <v>5537</v>
      </c>
      <c r="BL245" s="9" t="s">
        <v>5537</v>
      </c>
      <c r="BM245" s="14" t="s">
        <v>5537</v>
      </c>
      <c r="BN245" s="14" t="s">
        <v>5537</v>
      </c>
      <c r="BO245" s="14" t="str">
        <f>_xlfn.XLOOKUP(B245,'[4]cell downs 18042026 17h'!$B:$B,'[4]cell downs 18042026 17h'!$B:$B,"")</f>
        <v/>
      </c>
      <c r="BP245" s="14" t="str">
        <f>_xlfn.XLOOKUP(B245,'[5]Cells Huawei 19042026 15h'!$B:$B,'[5]Cells Huawei 19042026 15h'!$B:$B,"")</f>
        <v/>
      </c>
      <c r="BQ245" s="9" t="str">
        <f>_xlfn.XLOOKUP(B245,'[6]cells down 19042026 9H40'!$B:$B,'[6]cells down 19042026 9H40'!$B:$B,"")</f>
        <v/>
      </c>
      <c r="BR245" s="9" t="s">
        <v>5537</v>
      </c>
      <c r="BS245" s="9" t="s">
        <v>5537</v>
      </c>
      <c r="BT245" s="108"/>
    </row>
    <row r="246" spans="1:72" s="9" customFormat="1" x14ac:dyDescent="0.35">
      <c r="A246" s="1" t="s">
        <v>2472</v>
      </c>
      <c r="B246" s="87" t="s">
        <v>2473</v>
      </c>
      <c r="C246" s="3" t="str">
        <f>_xlfn.XLOOKUP(B246,'[1]daily break down'!$D:$D,'[1]daily break down'!$E:$E,"")</f>
        <v>Yaounde</v>
      </c>
      <c r="D246" s="1" t="s">
        <v>11</v>
      </c>
      <c r="E246" s="1" t="s">
        <v>12</v>
      </c>
      <c r="F246" s="3" t="s">
        <v>37</v>
      </c>
      <c r="G246" s="1" t="s">
        <v>38</v>
      </c>
      <c r="H246" s="34" t="str">
        <f>_xlfn.XLOOKUP(B246,[2]CALCULATION!$B:$B,[2]CALCULATION!$H:$H,"")</f>
        <v>ZTE</v>
      </c>
      <c r="I246" s="28">
        <v>0</v>
      </c>
      <c r="J246" s="28">
        <v>0</v>
      </c>
      <c r="K246" s="28">
        <v>0</v>
      </c>
      <c r="L246" s="28">
        <v>0</v>
      </c>
      <c r="M246" s="28">
        <v>5.3483654507423681</v>
      </c>
      <c r="N246" s="28">
        <v>1.5304637405723776</v>
      </c>
      <c r="O246" s="28">
        <v>0</v>
      </c>
      <c r="P246" s="28">
        <v>3.605503762488123</v>
      </c>
      <c r="Q246" s="28">
        <v>20.041313175414405</v>
      </c>
      <c r="R246" s="28">
        <v>0</v>
      </c>
      <c r="S246" s="93">
        <v>0</v>
      </c>
      <c r="T246" s="93">
        <f>_xlfn.XLOOKUP(B246,'[3]Nur des jours'!$B:$B,'[3]Nur des jours'!$U:$U,"")</f>
        <v>0</v>
      </c>
      <c r="U246" s="93">
        <v>0.68129999172452416</v>
      </c>
      <c r="V246" s="93">
        <v>14.306211886437639</v>
      </c>
      <c r="W246" s="93">
        <v>0</v>
      </c>
      <c r="X246" s="93">
        <v>0.57746416576064219</v>
      </c>
      <c r="Y246" s="93">
        <v>0</v>
      </c>
      <c r="Z246" s="93">
        <v>0</v>
      </c>
      <c r="AA246" s="93">
        <v>0</v>
      </c>
      <c r="AB246" s="93">
        <v>0.22418693444966606</v>
      </c>
      <c r="AC246" s="93">
        <f>_xlfn.XLOOKUP(B246,'[3]Nur des jours'!$B:$B,'[3]Nur des jours'!$N:$N,"")</f>
        <v>0</v>
      </c>
      <c r="AD246" s="93">
        <v>0</v>
      </c>
      <c r="AE246" s="93">
        <v>0</v>
      </c>
      <c r="AF246" s="93">
        <v>0</v>
      </c>
      <c r="AG246" s="93"/>
      <c r="AH246" s="93">
        <v>1.0702295445919778</v>
      </c>
      <c r="AI246" s="93">
        <v>0.10691062271940657</v>
      </c>
      <c r="AJ246" s="93">
        <v>0.27365305955914598</v>
      </c>
      <c r="AK246" s="93">
        <v>1.8468175639737638</v>
      </c>
      <c r="AL246" s="93">
        <v>1.0702295445919778</v>
      </c>
      <c r="AM246" s="49" t="s">
        <v>5559</v>
      </c>
      <c r="AN246" s="49"/>
      <c r="AO246" s="48" t="str" cm="1">
        <f t="array" ref="AO246">IFERROR(_xlfn.IFS(
AQ246="MPR ISSUE","PDH",
AQ246="BSS Hardware Issue","BSS",
AQ246="Sites strategiques, MLL, Pylone, etc.","ENVTECH",
AQ246="AKTIVCO DEFAUT GE &amp; POWER Cabinet","AKTIVCO",
AQ246="AKTIVCO Coupure ENEO &amp; Baisse de tension","AKTIVCO GRID ONLY",
AQ246="Coupure ENEO &amp; Baisse de tension","IHS GRID ONLY",
AQ246="Defaut GE &amp; POWER Cabinet","IHS",
AQ246="Sharing","Partners",
AQ246="Sites strategiques &amp; DataCenter","SST &amp; DC",
AQ246="Exclu","Exclu",
AQ246="SAT","SAT",
AQ246="SPARE-ISSUE","SPARE-ISSUE",
AQ246="Fiber CAmtel","TRANS_FO_CAMTEL",
AQ246="Fiber AOF","Fiber AOF",
AQ246="Projet OCM (HUAWEI)","TRAVAUX-HUAWEI",
AQ246="Projet OCM (NOKIA)","TRAVAUX-NOKIA",
AQ246="ACCESS-ISSUE","ACCESS-ISSUE",
AQ246="Projet OCM (ZTE, NOKIA, autres projets)","TRAVAUX OCM",
AQ246="No root CAuse","No root cause",
AQ246="ODU HS","PDH",
AQ246="IP &amp; VLAN","PDH",
AQ246="Warehouse HUAWEI","SPARE-ISSUE",
AQ246="SPARE-HS","SPARE-ISSUE",
AQ246="Power Telco","BSS",AQ246="no impacts","no impacts"
),"")</f>
        <v>No root cause</v>
      </c>
      <c r="AP246" s="48" t="str" cm="1">
        <f t="array" ref="AP246">IFERROR(_xlfn.IFS(
AQ246="MPR ISSUE","TX ISSUE",
AQ246="BSS Hardware Issue","RAN ISSUE",
AQ246="Sites strategiques, MLL, Pylone, etc.","ENVTECH",
AQ246="AKTIVCO DEFAUT GE &amp; POWER Cabinet","POWER ISSUE",
AQ246="AKTIVCO Coupure ENEO &amp; Baisse de tension","POWER ISSUE",
AQ246="Coupure ENEO &amp; Baisse de tension","POWER ISSUE",
AQ246="Defaut GE &amp; POWER Cabinet","POWER ISSUE",
AQ246="Sharing","POWER ISSUE",
AQ246="Sites strategiques &amp; DataCenter","POWER ISSUE",
AQ246="Exclu","Exclu",
AQ246="SAT","TX ISSUE",
AQ246="SPARE-ISSUE","SPARE-ISSUE",
AQ246="Fiber CAmtel","TX ISSUE",
AQ246="Fiber AOF","TX ISSUE",
AQ246="Projet OCM (HUAWEI)","TRAVAUX-HUAWEI",
AQ246="Projet OCM (NOKIA)","TRAVAUX -NOKIA",
AQ246="ACCESS-ISSUE","ACCESS-ISSUE",
AQ246="Projet OCM (ZTE, NOKIA, autres projets)","TRAVAUX OCM",
AQ246="No root CAuse","No root cause",
AQ246="ODU HS","TX ISSUE",
AQ246="IP &amp; VLAN","TX ISSUE",
AQ246="Warehouse HUAWEI","SPARE-ISSUE",
AQ246="SPARE-HS","SPARE-ISSUE",
AQ246="Power Telco","RAN ISSUE",AQ246="no impacts","no impacts"
),"")</f>
        <v>No root cause</v>
      </c>
      <c r="AQ246" s="127" t="s">
        <v>5344</v>
      </c>
      <c r="AR246" s="48" t="str" cm="1">
        <f t="array" ref="AR246">IFERROR(_xlfn.IFS(
AQ246="MPR ISSUE","ACTIVE",
AQ246="BSS Hardware Issue","ACTIVE",
AQ246="Sites strategiques, MLL, Pylone, etc.","PASSIVE",
AQ246="AKTIVCO DEFAUT GE &amp; POWER Cabinet","PASSIVE",
AQ246="AKTIVCO Coupure ENEO &amp; Baisse de tension","PASSIVE",
AQ246="Coupure ENEO &amp; Baisse de tension","PASSIVE",
AQ246="Defaut GE &amp; POWER Cabinet","PASSIVE",
AQ246="Sharing","PASSIVE",
AQ246="Sites strategiques &amp; DataCenter","PASSIVE",
AQ246="Exclu","Exclu",
AQ246="SAT","ACTIVE",
AQ246="SPARE-ISSUE","SPARE-ISSUE",
AQ246="Fiber CAmtel","ACTIVE",
AQ246="Fiber AOF","ACTIVE",
AQ246="Projet OCM (HUAWEI)","PLANNED WORKS",
AQ246="Projet OCM (NOKIA)","PLANNED WORKS",
AQ246="ACCESS-ISSUE","ACCESS-ISSUE",
AQ246="Projet OCM (ZTE, NOKIA, autres projets)","PLANNED WORKS",
AQ246="No root CAuse","No root cause",
AQ246="ODU HS","ACTIVE",
AQ246="IP &amp; VLAN","ACTIVE",
AQ246="Warehouse HUAWEI","SPARE-ISSUE",
AQ246="SPARE-HS","SPARE-ISSUE",
AQ246="Power Telco","ACTIVE", AQ246="no impacts","no impacts"
),"")</f>
        <v>No root cause</v>
      </c>
      <c r="AS246" s="92" t="s">
        <v>5537</v>
      </c>
      <c r="AT246" s="98" t="s">
        <v>2473</v>
      </c>
      <c r="AV246" s="17" t="s">
        <v>5537</v>
      </c>
      <c r="AW246" s="7" t="s">
        <v>5537</v>
      </c>
      <c r="AX246" s="6" t="s">
        <v>5537</v>
      </c>
      <c r="AY246" s="7"/>
      <c r="AZ246" s="3" t="s">
        <v>5537</v>
      </c>
      <c r="BA246" s="18" t="s">
        <v>5537</v>
      </c>
      <c r="BB246" s="18" t="s">
        <v>5537</v>
      </c>
      <c r="BC246" s="18" t="s">
        <v>5537</v>
      </c>
      <c r="BD246" s="18" t="s">
        <v>5537</v>
      </c>
      <c r="BE246" s="18" t="s">
        <v>5537</v>
      </c>
      <c r="BF246" s="18" t="s">
        <v>5537</v>
      </c>
      <c r="BG246" s="18" t="s">
        <v>5537</v>
      </c>
      <c r="BH246" s="18" t="s">
        <v>5537</v>
      </c>
      <c r="BI246" s="18" t="s">
        <v>5537</v>
      </c>
      <c r="BJ246" s="18" t="s">
        <v>5537</v>
      </c>
      <c r="BK246" s="18" t="s">
        <v>5537</v>
      </c>
      <c r="BL246" s="9" t="s">
        <v>5537</v>
      </c>
      <c r="BM246" s="14" t="s">
        <v>5537</v>
      </c>
      <c r="BN246" s="14" t="s">
        <v>5537</v>
      </c>
      <c r="BO246" s="14" t="str">
        <f>_xlfn.XLOOKUP(B246,'[4]cell downs 18042026 17h'!$B:$B,'[4]cell downs 18042026 17h'!$B:$B,"")</f>
        <v/>
      </c>
      <c r="BP246" s="14" t="str">
        <f>_xlfn.XLOOKUP(B246,'[5]Cells Huawei 19042026 15h'!$B:$B,'[5]Cells Huawei 19042026 15h'!$B:$B,"")</f>
        <v/>
      </c>
      <c r="BQ246" s="9" t="str">
        <f>_xlfn.XLOOKUP(B246,'[6]cells down 19042026 9H40'!$B:$B,'[6]cells down 19042026 9H40'!$B:$B,"")</f>
        <v/>
      </c>
      <c r="BR246" s="9" t="s">
        <v>2473</v>
      </c>
      <c r="BS246" s="9" t="s">
        <v>66</v>
      </c>
      <c r="BT246" s="108"/>
    </row>
    <row r="247" spans="1:72" s="9" customFormat="1" x14ac:dyDescent="0.35">
      <c r="A247" s="2" t="s">
        <v>1054</v>
      </c>
      <c r="B247" s="8" t="s">
        <v>1055</v>
      </c>
      <c r="C247" s="3" t="str">
        <f>_xlfn.XLOOKUP(B247,'[1]daily break down'!$D:$D,'[1]daily break down'!$E:$E,"")</f>
        <v>EXTREME-NORD</v>
      </c>
      <c r="D247" s="1" t="s">
        <v>11</v>
      </c>
      <c r="E247" s="1" t="s">
        <v>12</v>
      </c>
      <c r="F247" s="3" t="s">
        <v>55</v>
      </c>
      <c r="G247" s="1" t="s">
        <v>1056</v>
      </c>
      <c r="H247" s="33" t="str">
        <f>_xlfn.XLOOKUP(B247,[2]CALCULATION!$B:$B,[2]CALCULATION!$H:$H,"")</f>
        <v>NOKIA</v>
      </c>
      <c r="I247" s="28">
        <v>1.1693954826550281</v>
      </c>
      <c r="J247" s="28">
        <v>0.88059296532993858</v>
      </c>
      <c r="K247" s="28">
        <v>2.0309672480686705</v>
      </c>
      <c r="L247" s="28">
        <v>0.27823539193748392</v>
      </c>
      <c r="M247" s="28">
        <v>0</v>
      </c>
      <c r="N247" s="28">
        <v>0</v>
      </c>
      <c r="O247" s="28">
        <v>0</v>
      </c>
      <c r="P247" s="28">
        <v>1.4268062653917818E-3</v>
      </c>
      <c r="Q247" s="28">
        <v>0.44727679749959492</v>
      </c>
      <c r="R247" s="28">
        <v>2.1061413349859572</v>
      </c>
      <c r="S247" s="93">
        <v>0</v>
      </c>
      <c r="T247" s="93">
        <f>_xlfn.XLOOKUP(B247,'[3]Nur des jours'!$B:$B,'[3]Nur des jours'!$U:$U,"")</f>
        <v>2.140457136181933E-3</v>
      </c>
      <c r="U247" s="93">
        <v>1.5160693924757608E-3</v>
      </c>
      <c r="V247" s="93">
        <v>0.2234245934887871</v>
      </c>
      <c r="W247" s="93">
        <v>2.140457136181933E-3</v>
      </c>
      <c r="X247" s="93">
        <v>0</v>
      </c>
      <c r="Y247" s="93">
        <v>0.22335325833642924</v>
      </c>
      <c r="Z247" s="93">
        <v>1.9613628804529832</v>
      </c>
      <c r="AA247" s="93">
        <v>0</v>
      </c>
      <c r="AB247" s="93">
        <v>1.5160693924757608E-3</v>
      </c>
      <c r="AC247" s="93">
        <f>_xlfn.XLOOKUP(B247,'[3]Nur des jours'!$B:$B,'[3]Nur des jours'!$N:$N,"")</f>
        <v>0.50942334197977923</v>
      </c>
      <c r="AD247" s="93">
        <v>0.50942334197977923</v>
      </c>
      <c r="AE247" s="93">
        <v>0.16961510421832507</v>
      </c>
      <c r="AF247" s="93">
        <v>0.44941754663442268</v>
      </c>
      <c r="AG247" s="93"/>
      <c r="AH247" s="93">
        <v>1.0637571225210491</v>
      </c>
      <c r="AI247" s="93">
        <v>1.8695620461294358</v>
      </c>
      <c r="AJ247" s="93">
        <v>1.4957201508649696</v>
      </c>
      <c r="AK247" s="93">
        <v>0.5650235736001944</v>
      </c>
      <c r="AL247" s="93">
        <v>1.0637571225210491</v>
      </c>
      <c r="AM247" s="49" t="s">
        <v>5601</v>
      </c>
      <c r="AN247" s="49"/>
      <c r="AO247" s="48" t="str" cm="1">
        <f t="array" ref="AO247">IFERROR(_xlfn.IFS(
AQ247="MPR ISSUE","PDH",
AQ247="BSS Hardware Issue","BSS",
AQ247="Sites strategiques, MLL, Pylone, etc.","ENVTECH",
AQ247="AKTIVCO DEFAUT GE &amp; POWER Cabinet","AKTIVCO",
AQ247="AKTIVCO Coupure ENEO &amp; Baisse de tension","AKTIVCO GRID ONLY",
AQ247="Coupure ENEO &amp; Baisse de tension","IHS GRID ONLY",
AQ247="Defaut GE &amp; POWER Cabinet","IHS",
AQ247="Sharing","Partners",
AQ247="Sites strategiques &amp; DataCenter","SST &amp; DC",
AQ247="Exclu","Exclu",
AQ247="SAT","SAT",
AQ247="SPARE-ISSUE","SPARE-ISSUE",
AQ247="Fiber CAmtel","TRANS_FO_CAMTEL",
AQ247="Fiber AOF","Fiber AOF",
AQ247="Projet OCM (HUAWEI)","TRAVAUX-HUAWEI",
AQ247="Projet OCM (NOKIA)","TRAVAUX-NOKIA",
AQ247="ACCESS-ISSUE","ACCESS-ISSUE",
AQ247="Projet OCM (ZTE, NOKIA, autres projets)","TRAVAUX OCM",
AQ247="No root CAuse","No root cause",
AQ247="ODU HS","PDH",
AQ247="IP &amp; VLAN","PDH",
AQ247="Warehouse HUAWEI","SPARE-ISSUE",
AQ247="SPARE-HS","SPARE-ISSUE",
AQ247="Power Telco","BSS",AQ247="no impacts","no impacts"
),"")</f>
        <v>No root cause</v>
      </c>
      <c r="AP247" s="48" t="str" cm="1">
        <f t="array" ref="AP247">IFERROR(_xlfn.IFS(
AQ247="MPR ISSUE","TX ISSUE",
AQ247="BSS Hardware Issue","RAN ISSUE",
AQ247="Sites strategiques, MLL, Pylone, etc.","ENVTECH",
AQ247="AKTIVCO DEFAUT GE &amp; POWER Cabinet","POWER ISSUE",
AQ247="AKTIVCO Coupure ENEO &amp; Baisse de tension","POWER ISSUE",
AQ247="Coupure ENEO &amp; Baisse de tension","POWER ISSUE",
AQ247="Defaut GE &amp; POWER Cabinet","POWER ISSUE",
AQ247="Sharing","POWER ISSUE",
AQ247="Sites strategiques &amp; DataCenter","POWER ISSUE",
AQ247="Exclu","Exclu",
AQ247="SAT","TX ISSUE",
AQ247="SPARE-ISSUE","SPARE-ISSUE",
AQ247="Fiber CAmtel","TX ISSUE",
AQ247="Fiber AOF","TX ISSUE",
AQ247="Projet OCM (HUAWEI)","TRAVAUX-HUAWEI",
AQ247="Projet OCM (NOKIA)","TRAVAUX -NOKIA",
AQ247="ACCESS-ISSUE","ACCESS-ISSUE",
AQ247="Projet OCM (ZTE, NOKIA, autres projets)","TRAVAUX OCM",
AQ247="No root CAuse","No root cause",
AQ247="ODU HS","TX ISSUE",
AQ247="IP &amp; VLAN","TX ISSUE",
AQ247="Warehouse HUAWEI","SPARE-ISSUE",
AQ247="SPARE-HS","SPARE-ISSUE",
AQ247="Power Telco","RAN ISSUE",AQ247="no impacts","no impacts"
),"")</f>
        <v>No root cause</v>
      </c>
      <c r="AQ247" s="67" t="s">
        <v>5344</v>
      </c>
      <c r="AR247" s="48" t="str" cm="1">
        <f t="array" ref="AR247">IFERROR(_xlfn.IFS(
AQ247="MPR ISSUE","ACTIVE",
AQ247="BSS Hardware Issue","ACTIVE",
AQ247="Sites strategiques, MLL, Pylone, etc.","PASSIVE",
AQ247="AKTIVCO DEFAUT GE &amp; POWER Cabinet","PASSIVE",
AQ247="AKTIVCO Coupure ENEO &amp; Baisse de tension","PASSIVE",
AQ247="Coupure ENEO &amp; Baisse de tension","PASSIVE",
AQ247="Defaut GE &amp; POWER Cabinet","PASSIVE",
AQ247="Sharing","PASSIVE",
AQ247="Sites strategiques &amp; DataCenter","PASSIVE",
AQ247="Exclu","Exclu",
AQ247="SAT","ACTIVE",
AQ247="SPARE-ISSUE","SPARE-ISSUE",
AQ247="Fiber CAmtel","ACTIVE",
AQ247="Fiber AOF","ACTIVE",
AQ247="Projet OCM (HUAWEI)","PLANNED WORKS",
AQ247="Projet OCM (NOKIA)","PLANNED WORKS",
AQ247="ACCESS-ISSUE","ACCESS-ISSUE",
AQ247="Projet OCM (ZTE, NOKIA, autres projets)","PLANNED WORKS",
AQ247="No root CAuse","No root cause",
AQ247="ODU HS","ACTIVE",
AQ247="IP &amp; VLAN","ACTIVE",
AQ247="Warehouse HUAWEI","SPARE-ISSUE",
AQ247="SPARE-HS","SPARE-ISSUE",
AQ247="Power Telco","ACTIVE", AQ247="no impacts","no impacts"
),"")</f>
        <v>No root cause</v>
      </c>
      <c r="AS247" s="92" t="s">
        <v>5760</v>
      </c>
      <c r="AT247" s="98" t="s">
        <v>1055</v>
      </c>
      <c r="AV247" s="17" t="s">
        <v>5537</v>
      </c>
      <c r="AW247" s="7" t="s">
        <v>5537</v>
      </c>
      <c r="AX247" s="6" t="s">
        <v>5537</v>
      </c>
      <c r="AY247" s="7"/>
      <c r="AZ247" s="3" t="s">
        <v>5537</v>
      </c>
      <c r="BA247" s="18" t="s">
        <v>5537</v>
      </c>
      <c r="BB247" s="18" t="s">
        <v>5537</v>
      </c>
      <c r="BC247" s="18" t="s">
        <v>5537</v>
      </c>
      <c r="BD247" s="18" t="s">
        <v>5537</v>
      </c>
      <c r="BE247" s="18" t="s">
        <v>5537</v>
      </c>
      <c r="BF247" s="18" t="s">
        <v>5537</v>
      </c>
      <c r="BG247" s="18" t="s">
        <v>5537</v>
      </c>
      <c r="BH247" s="18" t="s">
        <v>5537</v>
      </c>
      <c r="BI247" s="18" t="s">
        <v>5537</v>
      </c>
      <c r="BJ247" s="18" t="s">
        <v>5537</v>
      </c>
      <c r="BK247" s="18" t="s">
        <v>5537</v>
      </c>
      <c r="BL247" s="9" t="s">
        <v>5760</v>
      </c>
      <c r="BM247" s="14" t="s">
        <v>5537</v>
      </c>
      <c r="BN247" s="14" t="s">
        <v>5537</v>
      </c>
      <c r="BO247" s="14" t="str">
        <f>_xlfn.XLOOKUP(B247,'[4]cell downs 18042026 17h'!$B:$B,'[4]cell downs 18042026 17h'!$B:$B,"")</f>
        <v/>
      </c>
      <c r="BP247" s="14" t="str">
        <f>_xlfn.XLOOKUP(B247,'[5]Cells Huawei 19042026 15h'!$B:$B,'[5]Cells Huawei 19042026 15h'!$B:$B,"")</f>
        <v/>
      </c>
      <c r="BQ247" s="9" t="str">
        <f>_xlfn.XLOOKUP(B247,'[6]cells down 19042026 9H40'!$B:$B,'[6]cells down 19042026 9H40'!$B:$B,"")</f>
        <v/>
      </c>
      <c r="BR247" s="9" t="s">
        <v>1055</v>
      </c>
      <c r="BS247" s="9" t="s">
        <v>12</v>
      </c>
      <c r="BT247" s="108"/>
    </row>
    <row r="248" spans="1:72" s="9" customFormat="1" ht="17" customHeight="1" x14ac:dyDescent="0.35">
      <c r="A248" s="1" t="s">
        <v>1745</v>
      </c>
      <c r="B248" s="8" t="s">
        <v>1746</v>
      </c>
      <c r="C248" s="3" t="str">
        <f>_xlfn.XLOOKUP(B248,'[1]daily break down'!$D:$D,'[1]daily break down'!$E:$E,"")</f>
        <v>EXTREME-NORD</v>
      </c>
      <c r="D248" s="1" t="s">
        <v>11</v>
      </c>
      <c r="E248" s="1" t="s">
        <v>594</v>
      </c>
      <c r="F248" s="3" t="s">
        <v>55</v>
      </c>
      <c r="G248" s="1" t="s">
        <v>84</v>
      </c>
      <c r="H248" s="32" t="str">
        <f>_xlfn.XLOOKUP(B248,[2]CALCULATION!$B:$B,[2]CALCULATION!$H:$H,"")</f>
        <v>Huawei</v>
      </c>
      <c r="I248" s="28">
        <v>0.56679878892684188</v>
      </c>
      <c r="J248" s="28">
        <v>0.28436248869256037</v>
      </c>
      <c r="K248" s="28">
        <v>1.7647453293496902</v>
      </c>
      <c r="L248" s="28">
        <v>0</v>
      </c>
      <c r="M248" s="28">
        <v>0</v>
      </c>
      <c r="N248" s="28">
        <v>0</v>
      </c>
      <c r="O248" s="28">
        <v>0</v>
      </c>
      <c r="P248" s="28">
        <v>1.0712639791343852</v>
      </c>
      <c r="Q248" s="28">
        <v>0</v>
      </c>
      <c r="R248" s="28">
        <v>0</v>
      </c>
      <c r="S248" s="93">
        <v>0.66358975895534955</v>
      </c>
      <c r="T248" s="93">
        <f>_xlfn.XLOOKUP(B248,'[3]Nur des jours'!$B:$B,'[3]Nur des jours'!$U:$U,"")</f>
        <v>0</v>
      </c>
      <c r="U248" s="93">
        <v>0</v>
      </c>
      <c r="V248" s="93">
        <v>0</v>
      </c>
      <c r="W248" s="93">
        <v>0</v>
      </c>
      <c r="X248" s="93">
        <v>1.0494338432738926</v>
      </c>
      <c r="Y248" s="93">
        <v>2.2290102530298235</v>
      </c>
      <c r="Z248" s="93">
        <v>0.27109319042441782</v>
      </c>
      <c r="AA248" s="93">
        <v>5.2386440489337467</v>
      </c>
      <c r="AB248" s="93">
        <v>0</v>
      </c>
      <c r="AC248" s="93">
        <f>_xlfn.XLOOKUP(B248,'[3]Nur des jours'!$B:$B,'[3]Nur des jours'!$N:$N,"")</f>
        <v>4.1776887450668179</v>
      </c>
      <c r="AD248" s="93">
        <v>4.1776887450668179</v>
      </c>
      <c r="AE248" s="93">
        <v>0</v>
      </c>
      <c r="AF248" s="93">
        <v>0.92653231858871743</v>
      </c>
      <c r="AG248" s="93"/>
      <c r="AH248" s="93">
        <v>1.0356829978911803</v>
      </c>
      <c r="AI248" s="93">
        <v>1.771643905694839</v>
      </c>
      <c r="AJ248" s="93">
        <v>2.2565353726994228</v>
      </c>
      <c r="AK248" s="93">
        <v>4.8222458614870414E-2</v>
      </c>
      <c r="AL248" s="93">
        <v>1.0356829978911803</v>
      </c>
      <c r="AM248" s="49" t="s">
        <v>5601</v>
      </c>
      <c r="AN248" s="49"/>
      <c r="AO248" s="48" t="str" cm="1">
        <f t="array" ref="AO248">IFERROR(_xlfn.IFS(
AQ248="MPR ISSUE","PDH",
AQ248="BSS Hardware Issue","BSS",
AQ248="Sites strategiques, MLL, Pylone, etc.","ENVTECH",
AQ248="AKTIVCO DEFAUT GE &amp; POWER Cabinet","AKTIVCO",
AQ248="AKTIVCO Coupure ENEO &amp; Baisse de tension","AKTIVCO GRID ONLY",
AQ248="Coupure ENEO &amp; Baisse de tension","IHS GRID ONLY",
AQ248="Defaut GE &amp; POWER Cabinet","IHS",
AQ248="Sharing","Partners",
AQ248="Sites strategiques &amp; DataCenter","SST &amp; DC",
AQ248="Exclu","Exclu",
AQ248="SAT","SAT",
AQ248="SPARE-ISSUE","SPARE-ISSUE",
AQ248="Fiber CAmtel","TRANS_FO_CAMTEL",
AQ248="Fiber AOF","Fiber AOF",
AQ248="Projet OCM (HUAWEI)","TRAVAUX-HUAWEI",
AQ248="Projet OCM (NOKIA)","TRAVAUX-NOKIA",
AQ248="ACCESS-ISSUE","ACCESS-ISSUE",
AQ248="Projet OCM (ZTE, NOKIA, autres projets)","TRAVAUX OCM",
AQ248="No root CAuse","No root cause",
AQ248="ODU HS","PDH",
AQ248="IP &amp; VLAN","PDH",
AQ248="Warehouse HUAWEI","SPARE-ISSUE",
AQ248="SPARE-HS","SPARE-ISSUE",
AQ248="Power Telco","BSS",AQ248="no impacts","no impacts"
),"")</f>
        <v>IHS</v>
      </c>
      <c r="AP248" s="48" t="str" cm="1">
        <f t="array" ref="AP248">IFERROR(_xlfn.IFS(
AQ248="MPR ISSUE","TX ISSUE",
AQ248="BSS Hardware Issue","RAN ISSUE",
AQ248="Sites strategiques, MLL, Pylone, etc.","ENVTECH",
AQ248="AKTIVCO DEFAUT GE &amp; POWER Cabinet","POWER ISSUE",
AQ248="AKTIVCO Coupure ENEO &amp; Baisse de tension","POWER ISSUE",
AQ248="Coupure ENEO &amp; Baisse de tension","POWER ISSUE",
AQ248="Defaut GE &amp; POWER Cabinet","POWER ISSUE",
AQ248="Sharing","POWER ISSUE",
AQ248="Sites strategiques &amp; DataCenter","POWER ISSUE",
AQ248="Exclu","Exclu",
AQ248="SAT","TX ISSUE",
AQ248="SPARE-ISSUE","SPARE-ISSUE",
AQ248="Fiber CAmtel","TX ISSUE",
AQ248="Fiber AOF","TX ISSUE",
AQ248="Projet OCM (HUAWEI)","TRAVAUX-HUAWEI",
AQ248="Projet OCM (NOKIA)","TRAVAUX -NOKIA",
AQ248="ACCESS-ISSUE","ACCESS-ISSUE",
AQ248="Projet OCM (ZTE, NOKIA, autres projets)","TRAVAUX OCM",
AQ248="No root CAuse","No root cause",
AQ248="ODU HS","TX ISSUE",
AQ248="IP &amp; VLAN","TX ISSUE",
AQ248="Warehouse HUAWEI","SPARE-ISSUE",
AQ248="SPARE-HS","SPARE-ISSUE",
AQ248="Power Telco","RAN ISSUE",AQ248="no impacts","no impacts"
),"")</f>
        <v>POWER ISSUE</v>
      </c>
      <c r="AQ248" s="67" t="s">
        <v>5330</v>
      </c>
      <c r="AR248" s="48" t="str" cm="1">
        <f t="array" ref="AR248">IFERROR(_xlfn.IFS(
AQ248="MPR ISSUE","ACTIVE",
AQ248="BSS Hardware Issue","ACTIVE",
AQ248="Sites strategiques, MLL, Pylone, etc.","PASSIVE",
AQ248="AKTIVCO DEFAUT GE &amp; POWER Cabinet","PASSIVE",
AQ248="AKTIVCO Coupure ENEO &amp; Baisse de tension","PASSIVE",
AQ248="Coupure ENEO &amp; Baisse de tension","PASSIVE",
AQ248="Defaut GE &amp; POWER Cabinet","PASSIVE",
AQ248="Sharing","PASSIVE",
AQ248="Sites strategiques &amp; DataCenter","PASSIVE",
AQ248="Exclu","Exclu",
AQ248="SAT","ACTIVE",
AQ248="SPARE-ISSUE","SPARE-ISSUE",
AQ248="Fiber CAmtel","ACTIVE",
AQ248="Fiber AOF","ACTIVE",
AQ248="Projet OCM (HUAWEI)","PLANNED WORKS",
AQ248="Projet OCM (NOKIA)","PLANNED WORKS",
AQ248="ACCESS-ISSUE","ACCESS-ISSUE",
AQ248="Projet OCM (ZTE, NOKIA, autres projets)","PLANNED WORKS",
AQ248="No root CAuse","No root cause",
AQ248="ODU HS","ACTIVE",
AQ248="IP &amp; VLAN","ACTIVE",
AQ248="Warehouse HUAWEI","SPARE-ISSUE",
AQ248="SPARE-HS","SPARE-ISSUE",
AQ248="Power Telco","ACTIVE", AQ248="no impacts","no impacts"
),"")</f>
        <v>PASSIVE</v>
      </c>
      <c r="AS248" s="92" t="s">
        <v>5745</v>
      </c>
      <c r="AT248" s="98" t="s">
        <v>1746</v>
      </c>
      <c r="AV248" s="17" t="s">
        <v>5537</v>
      </c>
      <c r="AW248" s="7" t="s">
        <v>5537</v>
      </c>
      <c r="AX248" s="6" t="s">
        <v>5537</v>
      </c>
      <c r="AY248" s="7"/>
      <c r="AZ248" s="3" t="s">
        <v>5745</v>
      </c>
      <c r="BA248" s="18" t="s">
        <v>5537</v>
      </c>
      <c r="BB248" s="18" t="s">
        <v>5537</v>
      </c>
      <c r="BC248" s="18" t="s">
        <v>5537</v>
      </c>
      <c r="BD248" s="18" t="s">
        <v>5537</v>
      </c>
      <c r="BE248" s="18" t="s">
        <v>5537</v>
      </c>
      <c r="BF248" s="18" t="s">
        <v>5537</v>
      </c>
      <c r="BG248" s="18" t="s">
        <v>5537</v>
      </c>
      <c r="BH248" s="18" t="s">
        <v>5537</v>
      </c>
      <c r="BI248" s="18" t="s">
        <v>5537</v>
      </c>
      <c r="BJ248" s="18" t="s">
        <v>5537</v>
      </c>
      <c r="BK248" s="18" t="s">
        <v>5537</v>
      </c>
      <c r="BL248" s="9" t="s">
        <v>5537</v>
      </c>
      <c r="BM248" s="14" t="s">
        <v>5537</v>
      </c>
      <c r="BN248" s="14" t="s">
        <v>5537</v>
      </c>
      <c r="BO248" s="14" t="str">
        <f>_xlfn.XLOOKUP(B248,'[4]cell downs 18042026 17h'!$B:$B,'[4]cell downs 18042026 17h'!$B:$B,"")</f>
        <v/>
      </c>
      <c r="BP248" s="14" t="str">
        <f>_xlfn.XLOOKUP(B248,'[5]Cells Huawei 19042026 15h'!$B:$B,'[5]Cells Huawei 19042026 15h'!$B:$B,"")</f>
        <v/>
      </c>
      <c r="BQ248" s="9" t="str">
        <f>_xlfn.XLOOKUP(B248,'[6]cells down 19042026 9H40'!$B:$B,'[6]cells down 19042026 9H40'!$B:$B,"")</f>
        <v/>
      </c>
      <c r="BR248" s="9" t="s">
        <v>1746</v>
      </c>
      <c r="BS248" s="9" t="s">
        <v>12</v>
      </c>
      <c r="BT248" s="108"/>
    </row>
    <row r="249" spans="1:72" s="9" customFormat="1" ht="37" customHeight="1" x14ac:dyDescent="0.35">
      <c r="A249" s="1" t="s">
        <v>1529</v>
      </c>
      <c r="B249" s="8" t="s">
        <v>1530</v>
      </c>
      <c r="C249" s="3" t="str">
        <f>_xlfn.XLOOKUP(B249,'[1]daily break down'!$D:$D,'[1]daily break down'!$E:$E,"")</f>
        <v>Maroua</v>
      </c>
      <c r="D249" s="1" t="s">
        <v>11</v>
      </c>
      <c r="E249" s="1" t="s">
        <v>12</v>
      </c>
      <c r="F249" s="3" t="s">
        <v>55</v>
      </c>
      <c r="G249" s="1" t="s">
        <v>84</v>
      </c>
      <c r="H249" s="32" t="str">
        <f>_xlfn.XLOOKUP(B249,[2]CALCULATION!$B:$B,[2]CALCULATION!$H:$H,"")</f>
        <v>Huawei</v>
      </c>
      <c r="I249" s="28">
        <v>0</v>
      </c>
      <c r="J249" s="28">
        <v>0</v>
      </c>
      <c r="K249" s="28">
        <v>0</v>
      </c>
      <c r="L249" s="28">
        <v>0</v>
      </c>
      <c r="M249" s="28">
        <v>0</v>
      </c>
      <c r="N249" s="28">
        <v>0</v>
      </c>
      <c r="O249" s="28">
        <v>4.9046465372838757E-3</v>
      </c>
      <c r="P249" s="28">
        <v>0</v>
      </c>
      <c r="Q249" s="28">
        <v>0</v>
      </c>
      <c r="R249" s="28">
        <v>0</v>
      </c>
      <c r="S249" s="93">
        <v>1.2352575242628403</v>
      </c>
      <c r="T249" s="93">
        <f>_xlfn.XLOOKUP(B249,'[3]Nur des jours'!$B:$B,'[3]Nur des jours'!$U:$U,"")</f>
        <v>1.0732971780625684</v>
      </c>
      <c r="U249" s="93">
        <v>0</v>
      </c>
      <c r="V249" s="93">
        <v>0</v>
      </c>
      <c r="W249" s="93">
        <v>1.0732971780625684</v>
      </c>
      <c r="X249" s="93">
        <v>0</v>
      </c>
      <c r="Y249" s="93">
        <v>0</v>
      </c>
      <c r="Z249" s="93">
        <v>0.84161951071959551</v>
      </c>
      <c r="AA249" s="93">
        <v>0.25054718020277772</v>
      </c>
      <c r="AB249" s="93">
        <v>0.31295211923534599</v>
      </c>
      <c r="AC249" s="93">
        <f>_xlfn.XLOOKUP(B249,'[3]Nur des jours'!$B:$B,'[3]Nur des jours'!$N:$N,"")</f>
        <v>0</v>
      </c>
      <c r="AD249" s="93">
        <v>0</v>
      </c>
      <c r="AE249" s="93">
        <v>0.56349929943812371</v>
      </c>
      <c r="AF249" s="93">
        <v>0</v>
      </c>
      <c r="AG249" s="93"/>
      <c r="AH249" s="93">
        <v>1.033542788493093</v>
      </c>
      <c r="AI249" s="93">
        <v>1.7023268547494297</v>
      </c>
      <c r="AJ249" s="93">
        <v>2.1776429647310032</v>
      </c>
      <c r="AK249" s="93">
        <v>0.11388708311171522</v>
      </c>
      <c r="AL249" s="93">
        <v>1.033542788493093</v>
      </c>
      <c r="AM249" s="49" t="s">
        <v>5559</v>
      </c>
      <c r="AN249" s="49"/>
      <c r="AO249" s="48" t="str" cm="1">
        <f t="array" ref="AO249">IFERROR(_xlfn.IFS(
AQ249="MPR ISSUE","PDH",
AQ249="BSS Hardware Issue","BSS",
AQ249="Sites strategiques, MLL, Pylone, etc.","ENVTECH",
AQ249="AKTIVCO DEFAUT GE &amp; POWER Cabinet","AKTIVCO",
AQ249="AKTIVCO Coupure ENEO &amp; Baisse de tension","AKTIVCO GRID ONLY",
AQ249="Coupure ENEO &amp; Baisse de tension","IHS GRID ONLY",
AQ249="Defaut GE &amp; POWER Cabinet","IHS",
AQ249="Sharing","Partners",
AQ249="Sites strategiques &amp; DataCenter","SST &amp; DC",
AQ249="Exclu","Exclu",
AQ249="SAT","SAT",
AQ249="SPARE-ISSUE","SPARE-ISSUE",
AQ249="Fiber CAmtel","TRANS_FO_CAMTEL",
AQ249="Fiber AOF","Fiber AOF",
AQ249="Projet OCM (HUAWEI)","TRAVAUX-HUAWEI",
AQ249="Projet OCM (NOKIA)","TRAVAUX-NOKIA",
AQ249="ACCESS-ISSUE","ACCESS-ISSUE",
AQ249="Projet OCM (ZTE, NOKIA, autres projets)","TRAVAUX OCM",
AQ249="No root CAuse","No root cause",
AQ249="ODU HS","PDH",
AQ249="IP &amp; VLAN","PDH",
AQ249="Warehouse HUAWEI","SPARE-ISSUE",
AQ249="SPARE-HS","SPARE-ISSUE",
AQ249="Power Telco","BSS",AQ249="no impacts","no impacts"
),"")</f>
        <v>IHS</v>
      </c>
      <c r="AP249" s="48" t="str" cm="1">
        <f t="array" ref="AP249">IFERROR(_xlfn.IFS(
AQ249="MPR ISSUE","TX ISSUE",
AQ249="BSS Hardware Issue","RAN ISSUE",
AQ249="Sites strategiques, MLL, Pylone, etc.","ENVTECH",
AQ249="AKTIVCO DEFAUT GE &amp; POWER Cabinet","POWER ISSUE",
AQ249="AKTIVCO Coupure ENEO &amp; Baisse de tension","POWER ISSUE",
AQ249="Coupure ENEO &amp; Baisse de tension","POWER ISSUE",
AQ249="Defaut GE &amp; POWER Cabinet","POWER ISSUE",
AQ249="Sharing","POWER ISSUE",
AQ249="Sites strategiques &amp; DataCenter","POWER ISSUE",
AQ249="Exclu","Exclu",
AQ249="SAT","TX ISSUE",
AQ249="SPARE-ISSUE","SPARE-ISSUE",
AQ249="Fiber CAmtel","TX ISSUE",
AQ249="Fiber AOF","TX ISSUE",
AQ249="Projet OCM (HUAWEI)","TRAVAUX-HUAWEI",
AQ249="Projet OCM (NOKIA)","TRAVAUX -NOKIA",
AQ249="ACCESS-ISSUE","ACCESS-ISSUE",
AQ249="Projet OCM (ZTE, NOKIA, autres projets)","TRAVAUX OCM",
AQ249="No root CAuse","No root cause",
AQ249="ODU HS","TX ISSUE",
AQ249="IP &amp; VLAN","TX ISSUE",
AQ249="Warehouse HUAWEI","SPARE-ISSUE",
AQ249="SPARE-HS","SPARE-ISSUE",
AQ249="Power Telco","RAN ISSUE",AQ249="no impacts","no impacts"
),"")</f>
        <v>POWER ISSUE</v>
      </c>
      <c r="AQ249" s="67" t="s">
        <v>5330</v>
      </c>
      <c r="AR249" s="48" t="str" cm="1">
        <f t="array" ref="AR249">IFERROR(_xlfn.IFS(
AQ249="MPR ISSUE","ACTIVE",
AQ249="BSS Hardware Issue","ACTIVE",
AQ249="Sites strategiques, MLL, Pylone, etc.","PASSIVE",
AQ249="AKTIVCO DEFAUT GE &amp; POWER Cabinet","PASSIVE",
AQ249="AKTIVCO Coupure ENEO &amp; Baisse de tension","PASSIVE",
AQ249="Coupure ENEO &amp; Baisse de tension","PASSIVE",
AQ249="Defaut GE &amp; POWER Cabinet","PASSIVE",
AQ249="Sharing","PASSIVE",
AQ249="Sites strategiques &amp; DataCenter","PASSIVE",
AQ249="Exclu","Exclu",
AQ249="SAT","ACTIVE",
AQ249="SPARE-ISSUE","SPARE-ISSUE",
AQ249="Fiber CAmtel","ACTIVE",
AQ249="Fiber AOF","ACTIVE",
AQ249="Projet OCM (HUAWEI)","PLANNED WORKS",
AQ249="Projet OCM (NOKIA)","PLANNED WORKS",
AQ249="ACCESS-ISSUE","ACCESS-ISSUE",
AQ249="Projet OCM (ZTE, NOKIA, autres projets)","PLANNED WORKS",
AQ249="No root CAuse","No root cause",
AQ249="ODU HS","ACTIVE",
AQ249="IP &amp; VLAN","ACTIVE",
AQ249="Warehouse HUAWEI","SPARE-ISSUE",
AQ249="SPARE-HS","SPARE-ISSUE",
AQ249="Power Telco","ACTIVE", AQ249="no impacts","no impacts"
),"")</f>
        <v>PASSIVE</v>
      </c>
      <c r="AS249" s="92" t="s">
        <v>5839</v>
      </c>
      <c r="AT249" s="98" t="s">
        <v>1530</v>
      </c>
      <c r="AV249" s="17" t="s">
        <v>5537</v>
      </c>
      <c r="AW249" s="7" t="s">
        <v>5537</v>
      </c>
      <c r="AX249" s="6" t="s">
        <v>5537</v>
      </c>
      <c r="AY249" s="7"/>
      <c r="AZ249" s="3" t="s">
        <v>5839</v>
      </c>
      <c r="BA249" s="18" t="s">
        <v>5537</v>
      </c>
      <c r="BB249" s="18" t="s">
        <v>5537</v>
      </c>
      <c r="BC249" s="18" t="s">
        <v>5537</v>
      </c>
      <c r="BD249" s="18" t="s">
        <v>5537</v>
      </c>
      <c r="BE249" s="18" t="s">
        <v>5537</v>
      </c>
      <c r="BF249" s="18" t="s">
        <v>5537</v>
      </c>
      <c r="BG249" s="18" t="s">
        <v>5537</v>
      </c>
      <c r="BH249" s="18" t="s">
        <v>5537</v>
      </c>
      <c r="BI249" s="18" t="s">
        <v>5537</v>
      </c>
      <c r="BJ249" s="18" t="s">
        <v>5537</v>
      </c>
      <c r="BK249" s="18" t="s">
        <v>5537</v>
      </c>
      <c r="BL249" s="9" t="s">
        <v>5537</v>
      </c>
      <c r="BM249" s="14" t="s">
        <v>5537</v>
      </c>
      <c r="BN249" s="14" t="s">
        <v>5537</v>
      </c>
      <c r="BO249" s="14" t="str">
        <f>_xlfn.XLOOKUP(B249,'[4]cell downs 18042026 17h'!$B:$B,'[4]cell downs 18042026 17h'!$B:$B,"")</f>
        <v/>
      </c>
      <c r="BP249" s="14" t="str">
        <f>_xlfn.XLOOKUP(B249,'[5]Cells Huawei 19042026 15h'!$B:$B,'[5]Cells Huawei 19042026 15h'!$B:$B,"")</f>
        <v/>
      </c>
      <c r="BQ249" s="9" t="str">
        <f>_xlfn.XLOOKUP(B249,'[6]cells down 19042026 9H40'!$B:$B,'[6]cells down 19042026 9H40'!$B:$B,"")</f>
        <v/>
      </c>
      <c r="BR249" s="9" t="s">
        <v>1530</v>
      </c>
      <c r="BS249" s="9" t="s">
        <v>5537</v>
      </c>
      <c r="BT249" s="108"/>
    </row>
    <row r="250" spans="1:72" s="9" customFormat="1" ht="24" customHeight="1" x14ac:dyDescent="0.35">
      <c r="A250" s="1" t="s">
        <v>3139</v>
      </c>
      <c r="B250" s="8" t="s">
        <v>3140</v>
      </c>
      <c r="C250" s="3" t="str">
        <f>_xlfn.XLOOKUP(B250,'[1]daily break down'!$D:$D,'[1]daily break down'!$E:$E,"")</f>
        <v>Maroua</v>
      </c>
      <c r="D250" s="1" t="s">
        <v>11</v>
      </c>
      <c r="E250" s="1" t="s">
        <v>12</v>
      </c>
      <c r="F250" s="3" t="s">
        <v>55</v>
      </c>
      <c r="G250" s="1" t="s">
        <v>84</v>
      </c>
      <c r="H250" s="32" t="str">
        <f>_xlfn.XLOOKUP(B250,[2]CALCULATION!$B:$B,[2]CALCULATION!$H:$H,"")</f>
        <v>Huawei</v>
      </c>
      <c r="I250" s="28">
        <v>0</v>
      </c>
      <c r="J250" s="28">
        <v>0</v>
      </c>
      <c r="K250" s="28">
        <v>0</v>
      </c>
      <c r="L250" s="28">
        <v>0</v>
      </c>
      <c r="M250" s="28">
        <v>0</v>
      </c>
      <c r="N250" s="28">
        <v>0</v>
      </c>
      <c r="O250" s="28">
        <v>4.8154711456968955E-3</v>
      </c>
      <c r="P250" s="28">
        <v>0</v>
      </c>
      <c r="Q250" s="28">
        <v>0</v>
      </c>
      <c r="R250" s="28">
        <v>0</v>
      </c>
      <c r="S250" s="93">
        <v>0.8269234061860613</v>
      </c>
      <c r="T250" s="93">
        <f>_xlfn.XLOOKUP(B250,'[3]Nur des jours'!$B:$B,'[3]Nur des jours'!$U:$U,"")</f>
        <v>0.59551326501784929</v>
      </c>
      <c r="U250" s="93">
        <v>0</v>
      </c>
      <c r="V250" s="93">
        <v>0</v>
      </c>
      <c r="W250" s="93">
        <v>0.59551326501784929</v>
      </c>
      <c r="X250" s="93">
        <v>0</v>
      </c>
      <c r="Y250" s="93">
        <v>0</v>
      </c>
      <c r="Z250" s="93">
        <v>8.7284873285335589</v>
      </c>
      <c r="AA250" s="93">
        <v>11.131532275784528</v>
      </c>
      <c r="AB250" s="93">
        <v>6.4492891651185813</v>
      </c>
      <c r="AC250" s="93">
        <f>_xlfn.XLOOKUP(B250,'[3]Nur des jours'!$B:$B,'[3]Nur des jours'!$N:$N,"")</f>
        <v>7.3181250053505229</v>
      </c>
      <c r="AD250" s="93">
        <v>7.3181250053505229</v>
      </c>
      <c r="AE250" s="93">
        <v>1.8950305764582676</v>
      </c>
      <c r="AF250" s="93">
        <v>0</v>
      </c>
      <c r="AG250" s="93"/>
      <c r="AH250" s="93">
        <v>1.0234659692437642</v>
      </c>
      <c r="AI250" s="93">
        <v>1.4381726876331387</v>
      </c>
      <c r="AJ250" s="93">
        <v>1.8503855687138528</v>
      </c>
      <c r="AK250" s="93">
        <v>0.3775715908568576</v>
      </c>
      <c r="AL250" s="93">
        <v>1.0234659692437642</v>
      </c>
      <c r="AM250" s="49" t="s">
        <v>5559</v>
      </c>
      <c r="AN250" s="49"/>
      <c r="AO250" s="48" t="str" cm="1">
        <f t="array" ref="AO250">IFERROR(_xlfn.IFS(
AQ250="MPR ISSUE","PDH",
AQ250="BSS Hardware Issue","BSS",
AQ250="Sites strategiques, MLL, Pylone, etc.","ENVTECH",
AQ250="AKTIVCO DEFAUT GE &amp; POWER Cabinet","AKTIVCO",
AQ250="AKTIVCO Coupure ENEO &amp; Baisse de tension","AKTIVCO GRID ONLY",
AQ250="Coupure ENEO &amp; Baisse de tension","IHS GRID ONLY",
AQ250="Defaut GE &amp; POWER Cabinet","IHS",
AQ250="Sharing","Partners",
AQ250="Sites strategiques &amp; DataCenter","SST &amp; DC",
AQ250="Exclu","Exclu",
AQ250="SAT","SAT",
AQ250="SPARE-ISSUE","SPARE-ISSUE",
AQ250="Fiber CAmtel","TRANS_FO_CAMTEL",
AQ250="Fiber AOF","Fiber AOF",
AQ250="Projet OCM (HUAWEI)","TRAVAUX-HUAWEI",
AQ250="Projet OCM (NOKIA)","TRAVAUX-NOKIA",
AQ250="ACCESS-ISSUE","ACCESS-ISSUE",
AQ250="Projet OCM (ZTE, NOKIA, autres projets)","TRAVAUX OCM",
AQ250="No root CAuse","No root cause",
AQ250="ODU HS","PDH",
AQ250="IP &amp; VLAN","PDH",
AQ250="Warehouse HUAWEI","SPARE-ISSUE",
AQ250="SPARE-HS","SPARE-ISSUE",
AQ250="Power Telco","BSS",AQ250="no impacts","no impacts"
),"")</f>
        <v>IHS</v>
      </c>
      <c r="AP250" s="48" t="str" cm="1">
        <f t="array" ref="AP250">IFERROR(_xlfn.IFS(
AQ250="MPR ISSUE","TX ISSUE",
AQ250="BSS Hardware Issue","RAN ISSUE",
AQ250="Sites strategiques, MLL, Pylone, etc.","ENVTECH",
AQ250="AKTIVCO DEFAUT GE &amp; POWER Cabinet","POWER ISSUE",
AQ250="AKTIVCO Coupure ENEO &amp; Baisse de tension","POWER ISSUE",
AQ250="Coupure ENEO &amp; Baisse de tension","POWER ISSUE",
AQ250="Defaut GE &amp; POWER Cabinet","POWER ISSUE",
AQ250="Sharing","POWER ISSUE",
AQ250="Sites strategiques &amp; DataCenter","POWER ISSUE",
AQ250="Exclu","Exclu",
AQ250="SAT","TX ISSUE",
AQ250="SPARE-ISSUE","SPARE-ISSUE",
AQ250="Fiber CAmtel","TX ISSUE",
AQ250="Fiber AOF","TX ISSUE",
AQ250="Projet OCM (HUAWEI)","TRAVAUX-HUAWEI",
AQ250="Projet OCM (NOKIA)","TRAVAUX -NOKIA",
AQ250="ACCESS-ISSUE","ACCESS-ISSUE",
AQ250="Projet OCM (ZTE, NOKIA, autres projets)","TRAVAUX OCM",
AQ250="No root CAuse","No root cause",
AQ250="ODU HS","TX ISSUE",
AQ250="IP &amp; VLAN","TX ISSUE",
AQ250="Warehouse HUAWEI","SPARE-ISSUE",
AQ250="SPARE-HS","SPARE-ISSUE",
AQ250="Power Telco","RAN ISSUE",AQ250="no impacts","no impacts"
),"")</f>
        <v>POWER ISSUE</v>
      </c>
      <c r="AQ250" s="67" t="s">
        <v>5330</v>
      </c>
      <c r="AR250" s="48" t="str" cm="1">
        <f t="array" ref="AR250">IFERROR(_xlfn.IFS(
AQ250="MPR ISSUE","ACTIVE",
AQ250="BSS Hardware Issue","ACTIVE",
AQ250="Sites strategiques, MLL, Pylone, etc.","PASSIVE",
AQ250="AKTIVCO DEFAUT GE &amp; POWER Cabinet","PASSIVE",
AQ250="AKTIVCO Coupure ENEO &amp; Baisse de tension","PASSIVE",
AQ250="Coupure ENEO &amp; Baisse de tension","PASSIVE",
AQ250="Defaut GE &amp; POWER Cabinet","PASSIVE",
AQ250="Sharing","PASSIVE",
AQ250="Sites strategiques &amp; DataCenter","PASSIVE",
AQ250="Exclu","Exclu",
AQ250="SAT","ACTIVE",
AQ250="SPARE-ISSUE","SPARE-ISSUE",
AQ250="Fiber CAmtel","ACTIVE",
AQ250="Fiber AOF","ACTIVE",
AQ250="Projet OCM (HUAWEI)","PLANNED WORKS",
AQ250="Projet OCM (NOKIA)","PLANNED WORKS",
AQ250="ACCESS-ISSUE","ACCESS-ISSUE",
AQ250="Projet OCM (ZTE, NOKIA, autres projets)","PLANNED WORKS",
AQ250="No root CAuse","No root cause",
AQ250="ODU HS","ACTIVE",
AQ250="IP &amp; VLAN","ACTIVE",
AQ250="Warehouse HUAWEI","SPARE-ISSUE",
AQ250="SPARE-HS","SPARE-ISSUE",
AQ250="Power Telco","ACTIVE", AQ250="no impacts","no impacts"
),"")</f>
        <v>PASSIVE</v>
      </c>
      <c r="AS250" s="92" t="s">
        <v>5835</v>
      </c>
      <c r="AT250" s="98" t="s">
        <v>3140</v>
      </c>
      <c r="AV250" s="17" t="s">
        <v>5537</v>
      </c>
      <c r="AW250" s="7" t="s">
        <v>5537</v>
      </c>
      <c r="AX250" s="6" t="s">
        <v>5537</v>
      </c>
      <c r="AY250" s="7"/>
      <c r="AZ250" s="3" t="s">
        <v>5835</v>
      </c>
      <c r="BA250" s="18" t="s">
        <v>5537</v>
      </c>
      <c r="BB250" s="18" t="s">
        <v>5537</v>
      </c>
      <c r="BC250" s="18" t="s">
        <v>5537</v>
      </c>
      <c r="BD250" s="18" t="s">
        <v>5537</v>
      </c>
      <c r="BE250" s="18" t="s">
        <v>5537</v>
      </c>
      <c r="BF250" s="18" t="s">
        <v>5537</v>
      </c>
      <c r="BG250" s="18" t="s">
        <v>5537</v>
      </c>
      <c r="BH250" s="18" t="s">
        <v>5537</v>
      </c>
      <c r="BI250" s="18" t="s">
        <v>5537</v>
      </c>
      <c r="BJ250" s="18" t="s">
        <v>5537</v>
      </c>
      <c r="BK250" s="18" t="s">
        <v>5537</v>
      </c>
      <c r="BL250" s="9" t="s">
        <v>5537</v>
      </c>
      <c r="BM250" s="14" t="s">
        <v>5537</v>
      </c>
      <c r="BN250" s="14" t="s">
        <v>5537</v>
      </c>
      <c r="BO250" s="14" t="str">
        <f>_xlfn.XLOOKUP(B250,'[4]cell downs 18042026 17h'!$B:$B,'[4]cell downs 18042026 17h'!$B:$B,"")</f>
        <v/>
      </c>
      <c r="BP250" s="14" t="str">
        <f>_xlfn.XLOOKUP(B250,'[5]Cells Huawei 19042026 15h'!$B:$B,'[5]Cells Huawei 19042026 15h'!$B:$B,"")</f>
        <v/>
      </c>
      <c r="BQ250" s="9" t="str">
        <f>_xlfn.XLOOKUP(B250,'[6]cells down 19042026 9H40'!$B:$B,'[6]cells down 19042026 9H40'!$B:$B,"")</f>
        <v/>
      </c>
      <c r="BR250" s="9" t="s">
        <v>3140</v>
      </c>
      <c r="BS250" s="9" t="s">
        <v>5537</v>
      </c>
      <c r="BT250" s="108"/>
    </row>
    <row r="251" spans="1:72" s="9" customFormat="1" ht="31.5" customHeight="1" x14ac:dyDescent="0.35">
      <c r="A251" s="1" t="s">
        <v>5194</v>
      </c>
      <c r="B251" s="8" t="s">
        <v>5195</v>
      </c>
      <c r="C251" s="3" t="str">
        <f>_xlfn.XLOOKUP(B251,'[1]daily break down'!$D:$D,'[1]daily break down'!$E:$E,"")</f>
        <v>SUD-OUEST</v>
      </c>
      <c r="D251" s="1" t="s">
        <v>11</v>
      </c>
      <c r="E251" s="1" t="s">
        <v>12</v>
      </c>
      <c r="F251" s="3" t="s">
        <v>13</v>
      </c>
      <c r="G251" s="1" t="s">
        <v>1431</v>
      </c>
      <c r="H251" s="32" t="str">
        <f>_xlfn.XLOOKUP(B251,[2]CALCULATION!$B:$B,[2]CALCULATION!$H:$H,"")</f>
        <v>Huawei</v>
      </c>
      <c r="I251" s="28">
        <v>4.5863082243966753</v>
      </c>
      <c r="J251" s="28">
        <v>0.92385705684110819</v>
      </c>
      <c r="K251" s="28">
        <v>0.70703600973652603</v>
      </c>
      <c r="L251" s="28">
        <v>1.9714717221266262</v>
      </c>
      <c r="M251" s="28">
        <v>0.936876664012807</v>
      </c>
      <c r="N251" s="28">
        <v>0.76227124728550111</v>
      </c>
      <c r="O251" s="28">
        <v>0</v>
      </c>
      <c r="P251" s="28">
        <v>0.73314656439319348</v>
      </c>
      <c r="Q251" s="28">
        <v>5.685822967585815E-2</v>
      </c>
      <c r="R251" s="28">
        <v>1.1326879888594967</v>
      </c>
      <c r="S251" s="93">
        <v>2.3653772618446318</v>
      </c>
      <c r="T251" s="93">
        <f>_xlfn.XLOOKUP(B251,'[3]Nur des jours'!$B:$B,'[3]Nur des jours'!$U:$U,"")</f>
        <v>21.161017227258849</v>
      </c>
      <c r="U251" s="93">
        <v>1.0668587147899886</v>
      </c>
      <c r="V251" s="93">
        <v>0.63359115722548953</v>
      </c>
      <c r="W251" s="93">
        <v>21.161017227258849</v>
      </c>
      <c r="X251" s="93">
        <v>22.462086190512881</v>
      </c>
      <c r="Y251" s="93">
        <v>2.2149383762373973</v>
      </c>
      <c r="Z251" s="93">
        <v>3.5488952239087075</v>
      </c>
      <c r="AA251" s="93">
        <v>1.1911335405056029</v>
      </c>
      <c r="AB251" s="93">
        <v>0</v>
      </c>
      <c r="AC251" s="93">
        <f>_xlfn.XLOOKUP(B251,'[3]Nur des jours'!$B:$B,'[3]Nur des jours'!$N:$N,"")</f>
        <v>2.273169906943695</v>
      </c>
      <c r="AD251" s="93">
        <v>2.273169906943695</v>
      </c>
      <c r="AE251" s="93">
        <v>0.88017895004180535</v>
      </c>
      <c r="AF251" s="93">
        <v>1.3716602032342842</v>
      </c>
      <c r="AG251" s="93"/>
      <c r="AH251" s="93">
        <v>0.97276084158740761</v>
      </c>
      <c r="AI251" s="93">
        <v>1.9015353164754265</v>
      </c>
      <c r="AJ251" s="93">
        <v>1.636658863490315</v>
      </c>
      <c r="AK251" s="93">
        <v>0.29104476795216105</v>
      </c>
      <c r="AL251" s="93">
        <v>0.97276084158740761</v>
      </c>
      <c r="AM251" s="49" t="s">
        <v>5601</v>
      </c>
      <c r="AN251" s="49"/>
      <c r="AO251" s="48" t="str" cm="1">
        <f t="array" ref="AO251">IFERROR(_xlfn.IFS(
AQ251="MPR ISSUE","PDH",
AQ251="BSS Hardware Issue","BSS",
AQ251="Sites strategiques, MLL, Pylone, etc.","ENVTECH",
AQ251="AKTIVCO DEFAUT GE &amp; POWER Cabinet","AKTIVCO",
AQ251="AKTIVCO Coupure ENEO &amp; Baisse de tension","AKTIVCO GRID ONLY",
AQ251="Coupure ENEO &amp; Baisse de tension","IHS GRID ONLY",
AQ251="Defaut GE &amp; POWER Cabinet","IHS",
AQ251="Sharing","Partners",
AQ251="Sites strategiques &amp; DataCenter","SST &amp; DC",
AQ251="Exclu","Exclu",
AQ251="SAT","SAT",
AQ251="SPARE-ISSUE","SPARE-ISSUE",
AQ251="Fiber CAmtel","TRANS_FO_CAMTEL",
AQ251="Fiber AOF","Fiber AOF",
AQ251="Projet OCM (HUAWEI)","TRAVAUX-HUAWEI",
AQ251="Projet OCM (NOKIA)","TRAVAUX-NOKIA",
AQ251="ACCESS-ISSUE","ACCESS-ISSUE",
AQ251="Projet OCM (ZTE, NOKIA, autres projets)","TRAVAUX OCM",
AQ251="No root CAuse","No root cause",
AQ251="ODU HS","PDH",
AQ251="IP &amp; VLAN","PDH",
AQ251="Warehouse HUAWEI","SPARE-ISSUE",
AQ251="SPARE-HS","SPARE-ISSUE",
AQ251="Power Telco","BSS",AQ251="no impacts","no impacts"
),"")</f>
        <v>No root cause</v>
      </c>
      <c r="AP251" s="48" t="str" cm="1">
        <f t="array" ref="AP251">IFERROR(_xlfn.IFS(
AQ251="MPR ISSUE","TX ISSUE",
AQ251="BSS Hardware Issue","RAN ISSUE",
AQ251="Sites strategiques, MLL, Pylone, etc.","ENVTECH",
AQ251="AKTIVCO DEFAUT GE &amp; POWER Cabinet","POWER ISSUE",
AQ251="AKTIVCO Coupure ENEO &amp; Baisse de tension","POWER ISSUE",
AQ251="Coupure ENEO &amp; Baisse de tension","POWER ISSUE",
AQ251="Defaut GE &amp; POWER Cabinet","POWER ISSUE",
AQ251="Sharing","POWER ISSUE",
AQ251="Sites strategiques &amp; DataCenter","POWER ISSUE",
AQ251="Exclu","Exclu",
AQ251="SAT","TX ISSUE",
AQ251="SPARE-ISSUE","SPARE-ISSUE",
AQ251="Fiber CAmtel","TX ISSUE",
AQ251="Fiber AOF","TX ISSUE",
AQ251="Projet OCM (HUAWEI)","TRAVAUX-HUAWEI",
AQ251="Projet OCM (NOKIA)","TRAVAUX -NOKIA",
AQ251="ACCESS-ISSUE","ACCESS-ISSUE",
AQ251="Projet OCM (ZTE, NOKIA, autres projets)","TRAVAUX OCM",
AQ251="No root CAuse","No root cause",
AQ251="ODU HS","TX ISSUE",
AQ251="IP &amp; VLAN","TX ISSUE",
AQ251="Warehouse HUAWEI","SPARE-ISSUE",
AQ251="SPARE-HS","SPARE-ISSUE",
AQ251="Power Telco","RAN ISSUE",AQ251="no impacts","no impacts"
),"")</f>
        <v>No root cause</v>
      </c>
      <c r="AQ251" s="67" t="s">
        <v>5344</v>
      </c>
      <c r="AR251" s="48" t="str" cm="1">
        <f t="array" ref="AR251">IFERROR(_xlfn.IFS(
AQ251="MPR ISSUE","ACTIVE",
AQ251="BSS Hardware Issue","ACTIVE",
AQ251="Sites strategiques, MLL, Pylone, etc.","PASSIVE",
AQ251="AKTIVCO DEFAUT GE &amp; POWER Cabinet","PASSIVE",
AQ251="AKTIVCO Coupure ENEO &amp; Baisse de tension","PASSIVE",
AQ251="Coupure ENEO &amp; Baisse de tension","PASSIVE",
AQ251="Defaut GE &amp; POWER Cabinet","PASSIVE",
AQ251="Sharing","PASSIVE",
AQ251="Sites strategiques &amp; DataCenter","PASSIVE",
AQ251="Exclu","Exclu",
AQ251="SAT","ACTIVE",
AQ251="SPARE-ISSUE","SPARE-ISSUE",
AQ251="Fiber CAmtel","ACTIVE",
AQ251="Fiber AOF","ACTIVE",
AQ251="Projet OCM (HUAWEI)","PLANNED WORKS",
AQ251="Projet OCM (NOKIA)","PLANNED WORKS",
AQ251="ACCESS-ISSUE","ACCESS-ISSUE",
AQ251="Projet OCM (ZTE, NOKIA, autres projets)","PLANNED WORKS",
AQ251="No root CAuse","No root cause",
AQ251="ODU HS","ACTIVE",
AQ251="IP &amp; VLAN","ACTIVE",
AQ251="Warehouse HUAWEI","SPARE-ISSUE",
AQ251="SPARE-HS","SPARE-ISSUE",
AQ251="Power Telco","ACTIVE", AQ251="no impacts","no impacts"
),"")</f>
        <v>No root cause</v>
      </c>
      <c r="AS251" s="92" t="s">
        <v>5537</v>
      </c>
      <c r="AT251" s="98" t="s">
        <v>5195</v>
      </c>
      <c r="AV251" s="17" t="s">
        <v>5537</v>
      </c>
      <c r="AW251" s="7" t="s">
        <v>5537</v>
      </c>
      <c r="AX251" s="6" t="s">
        <v>5537</v>
      </c>
      <c r="AY251" s="7"/>
      <c r="AZ251" s="3" t="s">
        <v>5537</v>
      </c>
      <c r="BA251" s="18" t="s">
        <v>5537</v>
      </c>
      <c r="BB251" s="18" t="s">
        <v>5537</v>
      </c>
      <c r="BC251" s="18" t="s">
        <v>5537</v>
      </c>
      <c r="BD251" s="18" t="s">
        <v>5537</v>
      </c>
      <c r="BE251" s="18" t="s">
        <v>5537</v>
      </c>
      <c r="BF251" s="18" t="s">
        <v>5537</v>
      </c>
      <c r="BG251" s="18" t="s">
        <v>5537</v>
      </c>
      <c r="BH251" s="18" t="s">
        <v>5537</v>
      </c>
      <c r="BI251" s="18" t="s">
        <v>5537</v>
      </c>
      <c r="BJ251" s="18" t="s">
        <v>5537</v>
      </c>
      <c r="BK251" s="18" t="s">
        <v>5537</v>
      </c>
      <c r="BL251" s="9" t="s">
        <v>5537</v>
      </c>
      <c r="BM251" s="14" t="s">
        <v>5537</v>
      </c>
      <c r="BN251" s="14" t="s">
        <v>5537</v>
      </c>
      <c r="BO251" s="14" t="str">
        <f>_xlfn.XLOOKUP(B251,'[4]cell downs 18042026 17h'!$B:$B,'[4]cell downs 18042026 17h'!$B:$B,"")</f>
        <v/>
      </c>
      <c r="BP251" s="14" t="str">
        <f>_xlfn.XLOOKUP(B251,'[5]Cells Huawei 19042026 15h'!$B:$B,'[5]Cells Huawei 19042026 15h'!$B:$B,"")</f>
        <v/>
      </c>
      <c r="BQ251" s="9" t="str">
        <f>_xlfn.XLOOKUP(B251,'[6]cells down 19042026 9H40'!$B:$B,'[6]cells down 19042026 9H40'!$B:$B,"")</f>
        <v/>
      </c>
      <c r="BR251" s="9" t="s">
        <v>5195</v>
      </c>
      <c r="BS251" s="9" t="s">
        <v>5537</v>
      </c>
      <c r="BT251" s="108"/>
    </row>
    <row r="252" spans="1:72" s="9" customFormat="1" ht="43.5" customHeight="1" x14ac:dyDescent="0.35">
      <c r="A252" s="1" t="s">
        <v>3463</v>
      </c>
      <c r="B252" s="8" t="s">
        <v>3464</v>
      </c>
      <c r="C252" s="3" t="str">
        <f>_xlfn.XLOOKUP(B252,'[1]daily break down'!$D:$D,'[1]daily break down'!$E:$E,"")</f>
        <v>Garoua</v>
      </c>
      <c r="D252" s="1" t="s">
        <v>21</v>
      </c>
      <c r="E252" s="1" t="s">
        <v>36</v>
      </c>
      <c r="F252" s="3" t="s">
        <v>23</v>
      </c>
      <c r="G252" s="1" t="s">
        <v>24</v>
      </c>
      <c r="H252" s="32" t="str">
        <f>_xlfn.XLOOKUP(B252,[2]CALCULATION!$B:$B,[2]CALCULATION!$H:$H,"")</f>
        <v>Huawei</v>
      </c>
      <c r="I252" s="28">
        <v>5.3505234952187721E-4</v>
      </c>
      <c r="J252" s="28">
        <v>3.8345418382401209E-3</v>
      </c>
      <c r="K252" s="28">
        <v>2.2671238153940978</v>
      </c>
      <c r="L252" s="28">
        <v>0.84336734839470029</v>
      </c>
      <c r="M252" s="28">
        <v>7.3623381644993477</v>
      </c>
      <c r="N252" s="28">
        <v>4.1212228871139418</v>
      </c>
      <c r="O252" s="28">
        <v>0.14128949043041039</v>
      </c>
      <c r="P252" s="28">
        <v>0</v>
      </c>
      <c r="Q252" s="28">
        <v>8.6147173639468893</v>
      </c>
      <c r="R252" s="28">
        <v>0.79621140132350543</v>
      </c>
      <c r="S252" s="93">
        <v>1.2377187650706414</v>
      </c>
      <c r="T252" s="93">
        <f>_xlfn.XLOOKUP(B252,'[3]Nur des jours'!$B:$B,'[3]Nur des jours'!$U:$U,"")</f>
        <v>6.1638030664920258</v>
      </c>
      <c r="U252" s="93">
        <v>6.7494892033569887</v>
      </c>
      <c r="V252" s="93">
        <v>6.1638030664920258</v>
      </c>
      <c r="W252" s="93">
        <v>6.1638030664920258</v>
      </c>
      <c r="X252" s="93">
        <v>2.0866328228220512</v>
      </c>
      <c r="Y252" s="93">
        <v>1.749246646291873</v>
      </c>
      <c r="Z252" s="93">
        <v>6.4384632725799223E-2</v>
      </c>
      <c r="AA252" s="93">
        <v>0.4908748605296876</v>
      </c>
      <c r="AB252" s="93">
        <v>0.39804327788764177</v>
      </c>
      <c r="AC252" s="93">
        <f>_xlfn.XLOOKUP(B252,'[3]Nur des jours'!$B:$B,'[3]Nur des jours'!$N:$N,"")</f>
        <v>4.3884101953868502</v>
      </c>
      <c r="AD252" s="93">
        <v>4.3884101953868502</v>
      </c>
      <c r="AE252" s="93">
        <v>4.3617824234589788</v>
      </c>
      <c r="AF252" s="93">
        <v>5.8306973087580225</v>
      </c>
      <c r="AG252" s="93"/>
      <c r="AH252" s="93">
        <v>0.95804690197555598</v>
      </c>
      <c r="AI252" s="93">
        <v>1.1765164322626285</v>
      </c>
      <c r="AJ252" s="93">
        <v>1.5888452829033939</v>
      </c>
      <c r="AK252" s="93">
        <v>0.49214268047374843</v>
      </c>
      <c r="AL252" s="93">
        <v>0.95804690197555598</v>
      </c>
      <c r="AM252" s="49" t="s">
        <v>5559</v>
      </c>
      <c r="AN252" s="49"/>
      <c r="AO252" s="48" t="str" cm="1">
        <f t="array" ref="AO252">IFERROR(_xlfn.IFS(
AQ252="MPR ISSUE","PDH",
AQ252="BSS Hardware Issue","BSS",
AQ252="Sites strategiques, MLL, Pylone, etc.","ENVTECH",
AQ252="AKTIVCO DEFAUT GE &amp; POWER Cabinet","AKTIVCO",
AQ252="AKTIVCO Coupure ENEO &amp; Baisse de tension","AKTIVCO GRID ONLY",
AQ252="Coupure ENEO &amp; Baisse de tension","IHS GRID ONLY",
AQ252="Defaut GE &amp; POWER Cabinet","IHS",
AQ252="Sharing","Partners",
AQ252="Sites strategiques &amp; DataCenter","SST &amp; DC",
AQ252="Exclu","Exclu",
AQ252="SAT","SAT",
AQ252="SPARE-ISSUE","SPARE-ISSUE",
AQ252="Fiber CAmtel","TRANS_FO_CAMTEL",
AQ252="Fiber AOF","Fiber AOF",
AQ252="Projet OCM (HUAWEI)","TRAVAUX-HUAWEI",
AQ252="Projet OCM (NOKIA)","TRAVAUX-NOKIA",
AQ252="ACCESS-ISSUE","ACCESS-ISSUE",
AQ252="Projet OCM (ZTE, NOKIA, autres projets)","TRAVAUX OCM",
AQ252="No root CAuse","No root cause",
AQ252="ODU HS","PDH",
AQ252="IP &amp; VLAN","PDH",
AQ252="Warehouse HUAWEI","SPARE-ISSUE",
AQ252="SPARE-HS","SPARE-ISSUE",
AQ252="Power Telco","BSS",AQ252="no impacts","no impacts"
),"")</f>
        <v>No root cause</v>
      </c>
      <c r="AP252" s="48" t="str" cm="1">
        <f t="array" ref="AP252">IFERROR(_xlfn.IFS(
AQ252="MPR ISSUE","TX ISSUE",
AQ252="BSS Hardware Issue","RAN ISSUE",
AQ252="Sites strategiques, MLL, Pylone, etc.","ENVTECH",
AQ252="AKTIVCO DEFAUT GE &amp; POWER Cabinet","POWER ISSUE",
AQ252="AKTIVCO Coupure ENEO &amp; Baisse de tension","POWER ISSUE",
AQ252="Coupure ENEO &amp; Baisse de tension","POWER ISSUE",
AQ252="Defaut GE &amp; POWER Cabinet","POWER ISSUE",
AQ252="Sharing","POWER ISSUE",
AQ252="Sites strategiques &amp; DataCenter","POWER ISSUE",
AQ252="Exclu","Exclu",
AQ252="SAT","TX ISSUE",
AQ252="SPARE-ISSUE","SPARE-ISSUE",
AQ252="Fiber CAmtel","TX ISSUE",
AQ252="Fiber AOF","TX ISSUE",
AQ252="Projet OCM (HUAWEI)","TRAVAUX-HUAWEI",
AQ252="Projet OCM (NOKIA)","TRAVAUX -NOKIA",
AQ252="ACCESS-ISSUE","ACCESS-ISSUE",
AQ252="Projet OCM (ZTE, NOKIA, autres projets)","TRAVAUX OCM",
AQ252="No root CAuse","No root cause",
AQ252="ODU HS","TX ISSUE",
AQ252="IP &amp; VLAN","TX ISSUE",
AQ252="Warehouse HUAWEI","SPARE-ISSUE",
AQ252="SPARE-HS","SPARE-ISSUE",
AQ252="Power Telco","RAN ISSUE",AQ252="no impacts","no impacts"
),"")</f>
        <v>No root cause</v>
      </c>
      <c r="AQ252" s="67" t="s">
        <v>5344</v>
      </c>
      <c r="AR252" s="48" t="str" cm="1">
        <f t="array" ref="AR252">IFERROR(_xlfn.IFS(
AQ252="MPR ISSUE","ACTIVE",
AQ252="BSS Hardware Issue","ACTIVE",
AQ252="Sites strategiques, MLL, Pylone, etc.","PASSIVE",
AQ252="AKTIVCO DEFAUT GE &amp; POWER Cabinet","PASSIVE",
AQ252="AKTIVCO Coupure ENEO &amp; Baisse de tension","PASSIVE",
AQ252="Coupure ENEO &amp; Baisse de tension","PASSIVE",
AQ252="Defaut GE &amp; POWER Cabinet","PASSIVE",
AQ252="Sharing","PASSIVE",
AQ252="Sites strategiques &amp; DataCenter","PASSIVE",
AQ252="Exclu","Exclu",
AQ252="SAT","ACTIVE",
AQ252="SPARE-ISSUE","SPARE-ISSUE",
AQ252="Fiber CAmtel","ACTIVE",
AQ252="Fiber AOF","ACTIVE",
AQ252="Projet OCM (HUAWEI)","PLANNED WORKS",
AQ252="Projet OCM (NOKIA)","PLANNED WORKS",
AQ252="ACCESS-ISSUE","ACCESS-ISSUE",
AQ252="Projet OCM (ZTE, NOKIA, autres projets)","PLANNED WORKS",
AQ252="No root CAuse","No root cause",
AQ252="ODU HS","ACTIVE",
AQ252="IP &amp; VLAN","ACTIVE",
AQ252="Warehouse HUAWEI","SPARE-ISSUE",
AQ252="SPARE-HS","SPARE-ISSUE",
AQ252="Power Telco","ACTIVE", AQ252="no impacts","no impacts"
),"")</f>
        <v>No root cause</v>
      </c>
      <c r="AS252" s="92" t="s">
        <v>5537</v>
      </c>
      <c r="AT252" s="98" t="s">
        <v>3464</v>
      </c>
      <c r="AV252" s="17" t="s">
        <v>5537</v>
      </c>
      <c r="AW252" s="7" t="s">
        <v>5537</v>
      </c>
      <c r="AX252" s="6" t="s">
        <v>5537</v>
      </c>
      <c r="AY252" s="7"/>
      <c r="AZ252" s="3" t="s">
        <v>5537</v>
      </c>
      <c r="BA252" s="18" t="s">
        <v>5537</v>
      </c>
      <c r="BB252" s="18" t="s">
        <v>5537</v>
      </c>
      <c r="BC252" s="18" t="s">
        <v>5537</v>
      </c>
      <c r="BD252" s="18" t="s">
        <v>5537</v>
      </c>
      <c r="BE252" s="18" t="s">
        <v>5537</v>
      </c>
      <c r="BF252" s="18" t="s">
        <v>5537</v>
      </c>
      <c r="BG252" s="18" t="s">
        <v>5537</v>
      </c>
      <c r="BH252" s="18" t="s">
        <v>5537</v>
      </c>
      <c r="BI252" s="18" t="s">
        <v>5537</v>
      </c>
      <c r="BJ252" s="18" t="s">
        <v>5537</v>
      </c>
      <c r="BK252" s="18" t="s">
        <v>5537</v>
      </c>
      <c r="BL252" s="9" t="s">
        <v>5537</v>
      </c>
      <c r="BM252" s="14" t="s">
        <v>5537</v>
      </c>
      <c r="BN252" s="14" t="s">
        <v>5537</v>
      </c>
      <c r="BO252" s="14" t="str">
        <f>_xlfn.XLOOKUP(B252,'[4]cell downs 18042026 17h'!$B:$B,'[4]cell downs 18042026 17h'!$B:$B,"")</f>
        <v/>
      </c>
      <c r="BP252" s="14" t="str">
        <f>_xlfn.XLOOKUP(B252,'[5]Cells Huawei 19042026 15h'!$B:$B,'[5]Cells Huawei 19042026 15h'!$B:$B,"")</f>
        <v/>
      </c>
      <c r="BQ252" s="9" t="str">
        <f>_xlfn.XLOOKUP(B252,'[6]cells down 19042026 9H40'!$B:$B,'[6]cells down 19042026 9H40'!$B:$B,"")</f>
        <v/>
      </c>
      <c r="BR252" s="9" t="s">
        <v>5537</v>
      </c>
      <c r="BS252" s="9" t="s">
        <v>5537</v>
      </c>
      <c r="BT252" s="108"/>
    </row>
    <row r="253" spans="1:72" s="9" customFormat="1" ht="34" customHeight="1" x14ac:dyDescent="0.35">
      <c r="A253" s="1" t="s">
        <v>2547</v>
      </c>
      <c r="B253" s="8" t="s">
        <v>2548</v>
      </c>
      <c r="C253" s="3" t="str">
        <f>_xlfn.XLOOKUP(B253,'[1]daily break down'!$D:$D,'[1]daily break down'!$E:$E,"")</f>
        <v>Ngaoundere</v>
      </c>
      <c r="D253" s="1" t="s">
        <v>11</v>
      </c>
      <c r="E253" s="1" t="s">
        <v>12</v>
      </c>
      <c r="F253" s="3" t="s">
        <v>90</v>
      </c>
      <c r="G253" s="1" t="s">
        <v>91</v>
      </c>
      <c r="H253" s="32" t="str">
        <f>_xlfn.XLOOKUP(B253,[2]CALCULATION!$B:$B,[2]CALCULATION!$H:$H,"")</f>
        <v>Huawei</v>
      </c>
      <c r="I253" s="28">
        <v>0.37872788806990215</v>
      </c>
      <c r="J253" s="28">
        <v>1.9178238065478994</v>
      </c>
      <c r="K253" s="28">
        <v>32.696157325366045</v>
      </c>
      <c r="L253" s="28">
        <v>0</v>
      </c>
      <c r="M253" s="28">
        <v>0</v>
      </c>
      <c r="N253" s="28">
        <v>0</v>
      </c>
      <c r="O253" s="28">
        <v>0</v>
      </c>
      <c r="P253" s="28">
        <v>0</v>
      </c>
      <c r="Q253" s="28">
        <v>0</v>
      </c>
      <c r="R253" s="28">
        <v>0</v>
      </c>
      <c r="S253" s="93">
        <v>0.3150566584767987</v>
      </c>
      <c r="T253" s="93">
        <f>_xlfn.XLOOKUP(B253,'[3]Nur des jours'!$B:$B,'[3]Nur des jours'!$U:$U,"")</f>
        <v>1.7907310384581363</v>
      </c>
      <c r="U253" s="93">
        <v>0</v>
      </c>
      <c r="V253" s="93">
        <v>0.41912434045880376</v>
      </c>
      <c r="W253" s="93">
        <v>1.7907310384581361</v>
      </c>
      <c r="X253" s="93">
        <v>0</v>
      </c>
      <c r="Y253" s="93">
        <v>0.61602360508285459</v>
      </c>
      <c r="Z253" s="93">
        <v>0</v>
      </c>
      <c r="AA253" s="93">
        <v>0</v>
      </c>
      <c r="AB253" s="93">
        <v>1.3926520904138595</v>
      </c>
      <c r="AC253" s="93">
        <f>_xlfn.XLOOKUP(B253,'[3]Nur des jours'!$B:$B,'[3]Nur des jours'!$N:$N,"")</f>
        <v>0.75638567144076041</v>
      </c>
      <c r="AD253" s="93">
        <v>0.75638567144076041</v>
      </c>
      <c r="AE253" s="93">
        <v>0</v>
      </c>
      <c r="AF253" s="93">
        <v>0</v>
      </c>
      <c r="AG253" s="93"/>
      <c r="AH253" s="93">
        <v>0.94900451726863633</v>
      </c>
      <c r="AI253" s="93">
        <v>1.9333836912341282</v>
      </c>
      <c r="AJ253" s="93">
        <v>1.6479747442292196</v>
      </c>
      <c r="AK253" s="93">
        <v>0.22948418248636904</v>
      </c>
      <c r="AL253" s="93">
        <v>0.94900451726863633</v>
      </c>
      <c r="AM253" s="49" t="s">
        <v>5559</v>
      </c>
      <c r="AN253" s="49"/>
      <c r="AO253" s="48" t="str" cm="1">
        <f t="array" ref="AO253">IFERROR(_xlfn.IFS(
AQ253="MPR ISSUE","PDH",
AQ253="BSS Hardware Issue","BSS",
AQ253="Sites strategiques, MLL, Pylone, etc.","ENVTECH",
AQ253="AKTIVCO DEFAUT GE &amp; POWER Cabinet","AKTIVCO",
AQ253="AKTIVCO Coupure ENEO &amp; Baisse de tension","AKTIVCO GRID ONLY",
AQ253="Coupure ENEO &amp; Baisse de tension","IHS GRID ONLY",
AQ253="Defaut GE &amp; POWER Cabinet","IHS",
AQ253="Sharing","Partners",
AQ253="Sites strategiques &amp; DataCenter","SST &amp; DC",
AQ253="Exclu","Exclu",
AQ253="SAT","SAT",
AQ253="SPARE-ISSUE","SPARE-ISSUE",
AQ253="Fiber CAmtel","TRANS_FO_CAMTEL",
AQ253="Fiber AOF","Fiber AOF",
AQ253="Projet OCM (HUAWEI)","TRAVAUX-HUAWEI",
AQ253="Projet OCM (NOKIA)","TRAVAUX-NOKIA",
AQ253="ACCESS-ISSUE","ACCESS-ISSUE",
AQ253="Projet OCM (ZTE, NOKIA, autres projets)","TRAVAUX OCM",
AQ253="No root CAuse","No root cause",
AQ253="ODU HS","PDH",
AQ253="IP &amp; VLAN","PDH",
AQ253="Warehouse HUAWEI","SPARE-ISSUE",
AQ253="SPARE-HS","SPARE-ISSUE",
AQ253="Power Telco","BSS",AQ253="no impacts","no impacts"
),"")</f>
        <v>No root cause</v>
      </c>
      <c r="AP253" s="48" t="str" cm="1">
        <f t="array" ref="AP253">IFERROR(_xlfn.IFS(
AQ253="MPR ISSUE","TX ISSUE",
AQ253="BSS Hardware Issue","RAN ISSUE",
AQ253="Sites strategiques, MLL, Pylone, etc.","ENVTECH",
AQ253="AKTIVCO DEFAUT GE &amp; POWER Cabinet","POWER ISSUE",
AQ253="AKTIVCO Coupure ENEO &amp; Baisse de tension","POWER ISSUE",
AQ253="Coupure ENEO &amp; Baisse de tension","POWER ISSUE",
AQ253="Defaut GE &amp; POWER Cabinet","POWER ISSUE",
AQ253="Sharing","POWER ISSUE",
AQ253="Sites strategiques &amp; DataCenter","POWER ISSUE",
AQ253="Exclu","Exclu",
AQ253="SAT","TX ISSUE",
AQ253="SPARE-ISSUE","SPARE-ISSUE",
AQ253="Fiber CAmtel","TX ISSUE",
AQ253="Fiber AOF","TX ISSUE",
AQ253="Projet OCM (HUAWEI)","TRAVAUX-HUAWEI",
AQ253="Projet OCM (NOKIA)","TRAVAUX -NOKIA",
AQ253="ACCESS-ISSUE","ACCESS-ISSUE",
AQ253="Projet OCM (ZTE, NOKIA, autres projets)","TRAVAUX OCM",
AQ253="No root CAuse","No root cause",
AQ253="ODU HS","TX ISSUE",
AQ253="IP &amp; VLAN","TX ISSUE",
AQ253="Warehouse HUAWEI","SPARE-ISSUE",
AQ253="SPARE-HS","SPARE-ISSUE",
AQ253="Power Telco","RAN ISSUE",AQ253="no impacts","no impacts"
),"")</f>
        <v>No root cause</v>
      </c>
      <c r="AQ253" s="127" t="s">
        <v>5344</v>
      </c>
      <c r="AR253" s="48" t="str" cm="1">
        <f t="array" ref="AR253">IFERROR(_xlfn.IFS(
AQ253="MPR ISSUE","ACTIVE",
AQ253="BSS Hardware Issue","ACTIVE",
AQ253="Sites strategiques, MLL, Pylone, etc.","PASSIVE",
AQ253="AKTIVCO DEFAUT GE &amp; POWER Cabinet","PASSIVE",
AQ253="AKTIVCO Coupure ENEO &amp; Baisse de tension","PASSIVE",
AQ253="Coupure ENEO &amp; Baisse de tension","PASSIVE",
AQ253="Defaut GE &amp; POWER Cabinet","PASSIVE",
AQ253="Sharing","PASSIVE",
AQ253="Sites strategiques &amp; DataCenter","PASSIVE",
AQ253="Exclu","Exclu",
AQ253="SAT","ACTIVE",
AQ253="SPARE-ISSUE","SPARE-ISSUE",
AQ253="Fiber CAmtel","ACTIVE",
AQ253="Fiber AOF","ACTIVE",
AQ253="Projet OCM (HUAWEI)","PLANNED WORKS",
AQ253="Projet OCM (NOKIA)","PLANNED WORKS",
AQ253="ACCESS-ISSUE","ACCESS-ISSUE",
AQ253="Projet OCM (ZTE, NOKIA, autres projets)","PLANNED WORKS",
AQ253="No root CAuse","No root cause",
AQ253="ODU HS","ACTIVE",
AQ253="IP &amp; VLAN","ACTIVE",
AQ253="Warehouse HUAWEI","SPARE-ISSUE",
AQ253="SPARE-HS","SPARE-ISSUE",
AQ253="Power Telco","ACTIVE", AQ253="no impacts","no impacts"
),"")</f>
        <v>No root cause</v>
      </c>
      <c r="AS253" s="92" t="s">
        <v>5537</v>
      </c>
      <c r="AT253" s="98" t="s">
        <v>2548</v>
      </c>
      <c r="AV253" s="17" t="s">
        <v>5537</v>
      </c>
      <c r="AW253" s="7" t="s">
        <v>5537</v>
      </c>
      <c r="AX253" s="6" t="s">
        <v>5537</v>
      </c>
      <c r="AY253" s="7"/>
      <c r="AZ253" s="3" t="s">
        <v>5537</v>
      </c>
      <c r="BA253" s="18" t="s">
        <v>5537</v>
      </c>
      <c r="BB253" s="18" t="s">
        <v>5537</v>
      </c>
      <c r="BC253" s="18" t="s">
        <v>5537</v>
      </c>
      <c r="BD253" s="18" t="s">
        <v>5537</v>
      </c>
      <c r="BE253" s="18" t="s">
        <v>5537</v>
      </c>
      <c r="BF253" s="18" t="s">
        <v>5537</v>
      </c>
      <c r="BG253" s="18" t="s">
        <v>5537</v>
      </c>
      <c r="BH253" s="18" t="s">
        <v>5537</v>
      </c>
      <c r="BI253" s="18" t="s">
        <v>5537</v>
      </c>
      <c r="BJ253" s="18" t="s">
        <v>5537</v>
      </c>
      <c r="BK253" s="18" t="s">
        <v>5537</v>
      </c>
      <c r="BL253" s="9" t="s">
        <v>5537</v>
      </c>
      <c r="BM253" s="14" t="s">
        <v>5537</v>
      </c>
      <c r="BN253" s="14" t="s">
        <v>5537</v>
      </c>
      <c r="BO253" s="14" t="str">
        <f>_xlfn.XLOOKUP(B253,'[4]cell downs 18042026 17h'!$B:$B,'[4]cell downs 18042026 17h'!$B:$B,"")</f>
        <v/>
      </c>
      <c r="BP253" s="14" t="str">
        <f>_xlfn.XLOOKUP(B253,'[5]Cells Huawei 19042026 15h'!$B:$B,'[5]Cells Huawei 19042026 15h'!$B:$B,"")</f>
        <v/>
      </c>
      <c r="BQ253" s="9" t="str">
        <f>_xlfn.XLOOKUP(B253,'[6]cells down 19042026 9H40'!$B:$B,'[6]cells down 19042026 9H40'!$B:$B,"")</f>
        <v/>
      </c>
      <c r="BR253" s="9" t="s">
        <v>2548</v>
      </c>
      <c r="BS253" s="9" t="s">
        <v>154</v>
      </c>
      <c r="BT253" s="108"/>
    </row>
    <row r="254" spans="1:72" s="9" customFormat="1" x14ac:dyDescent="0.35">
      <c r="A254" s="1" t="s">
        <v>221</v>
      </c>
      <c r="B254" s="8" t="s">
        <v>222</v>
      </c>
      <c r="C254" s="3" t="str">
        <f>_xlfn.XLOOKUP(B254,'[1]daily break down'!$D:$D,'[1]daily break down'!$E:$E,"")</f>
        <v>SUD-OUEST</v>
      </c>
      <c r="D254" s="1" t="s">
        <v>11</v>
      </c>
      <c r="E254" s="1" t="s">
        <v>12</v>
      </c>
      <c r="F254" s="3" t="s">
        <v>13</v>
      </c>
      <c r="G254" s="1" t="s">
        <v>223</v>
      </c>
      <c r="H254" s="33" t="str">
        <f>_xlfn.XLOOKUP(B254,[2]CALCULATION!$B:$B,[2]CALCULATION!$H:$H,"")</f>
        <v>NOKIA</v>
      </c>
      <c r="I254" s="28">
        <v>0.30253727426117238</v>
      </c>
      <c r="J254" s="28">
        <v>0.37959488228843957</v>
      </c>
      <c r="K254" s="28">
        <v>0.41194560271717612</v>
      </c>
      <c r="L254" s="28">
        <v>0.33377369542970958</v>
      </c>
      <c r="M254" s="28">
        <v>0.25593755236981541</v>
      </c>
      <c r="N254" s="28">
        <v>0.28978223891581828</v>
      </c>
      <c r="O254" s="28">
        <v>0.3047406226390475</v>
      </c>
      <c r="P254" s="28">
        <v>0.31709390552402378</v>
      </c>
      <c r="Q254" s="28">
        <v>0.33908010610463779</v>
      </c>
      <c r="R254" s="28">
        <v>0.35817776550425445</v>
      </c>
      <c r="S254" s="93">
        <v>0.34084064280702564</v>
      </c>
      <c r="T254" s="93">
        <f>_xlfn.XLOOKUP(B254,'[3]Nur des jours'!$B:$B,'[3]Nur des jours'!$U:$U,"")</f>
        <v>0.50501807763538265</v>
      </c>
      <c r="U254" s="93">
        <v>0.32006474029423687</v>
      </c>
      <c r="V254" s="93">
        <v>0.24451892373149794</v>
      </c>
      <c r="W254" s="93">
        <v>0.50501807763538265</v>
      </c>
      <c r="X254" s="93">
        <v>0.85995397122987849</v>
      </c>
      <c r="Y254" s="93">
        <v>0.58441984630442911</v>
      </c>
      <c r="Z254" s="93">
        <v>0.56931353496959458</v>
      </c>
      <c r="AA254" s="93">
        <v>0.47400287644143091</v>
      </c>
      <c r="AB254" s="93">
        <v>0.39979111556274671</v>
      </c>
      <c r="AC254" s="93">
        <f>_xlfn.XLOOKUP(B254,'[3]Nur des jours'!$B:$B,'[3]Nur des jours'!$N:$N,"")</f>
        <v>0.45263645261719082</v>
      </c>
      <c r="AD254" s="93">
        <v>0.45263645261719082</v>
      </c>
      <c r="AE254" s="93">
        <v>0.87441821974528655</v>
      </c>
      <c r="AF254" s="93">
        <v>0.89011308866459482</v>
      </c>
      <c r="AG254" s="93"/>
      <c r="AH254" s="93">
        <v>0.92257293120225559</v>
      </c>
      <c r="AI254" s="93">
        <v>0.69229624034307313</v>
      </c>
      <c r="AJ254" s="93">
        <v>2.4536335771188433</v>
      </c>
      <c r="AK254" s="93">
        <v>0</v>
      </c>
      <c r="AL254" s="93">
        <v>0.92257293120225559</v>
      </c>
      <c r="AM254" s="49" t="s">
        <v>5601</v>
      </c>
      <c r="AN254" s="49"/>
      <c r="AO254" s="48" t="str" cm="1">
        <f t="array" ref="AO254">IFERROR(_xlfn.IFS(
AQ254="MPR ISSUE","PDH",
AQ254="BSS Hardware Issue","BSS",
AQ254="Sites strategiques, MLL, Pylone, etc.","ENVTECH",
AQ254="AKTIVCO DEFAUT GE &amp; POWER Cabinet","AKTIVCO",
AQ254="AKTIVCO Coupure ENEO &amp; Baisse de tension","AKTIVCO GRID ONLY",
AQ254="Coupure ENEO &amp; Baisse de tension","IHS GRID ONLY",
AQ254="Defaut GE &amp; POWER Cabinet","IHS",
AQ254="Sharing","Partners",
AQ254="Sites strategiques &amp; DataCenter","SST &amp; DC",
AQ254="Exclu","Exclu",
AQ254="SAT","SAT",
AQ254="SPARE-ISSUE","SPARE-ISSUE",
AQ254="Fiber CAmtel","TRANS_FO_CAMTEL",
AQ254="Fiber AOF","Fiber AOF",
AQ254="Projet OCM (HUAWEI)","TRAVAUX-HUAWEI",
AQ254="Projet OCM (NOKIA)","TRAVAUX-NOKIA",
AQ254="ACCESS-ISSUE","ACCESS-ISSUE",
AQ254="Projet OCM (ZTE, NOKIA, autres projets)","TRAVAUX OCM",
AQ254="No root CAuse","No root cause",
AQ254="ODU HS","PDH",
AQ254="IP &amp; VLAN","PDH",
AQ254="Warehouse HUAWEI","SPARE-ISSUE",
AQ254="SPARE-HS","SPARE-ISSUE",
AQ254="Power Telco","BSS",AQ254="no impacts","no impacts"
),"")</f>
        <v>No root cause</v>
      </c>
      <c r="AP254" s="48" t="str" cm="1">
        <f t="array" ref="AP254">IFERROR(_xlfn.IFS(
AQ254="MPR ISSUE","TX ISSUE",
AQ254="BSS Hardware Issue","RAN ISSUE",
AQ254="Sites strategiques, MLL, Pylone, etc.","ENVTECH",
AQ254="AKTIVCO DEFAUT GE &amp; POWER Cabinet","POWER ISSUE",
AQ254="AKTIVCO Coupure ENEO &amp; Baisse de tension","POWER ISSUE",
AQ254="Coupure ENEO &amp; Baisse de tension","POWER ISSUE",
AQ254="Defaut GE &amp; POWER Cabinet","POWER ISSUE",
AQ254="Sharing","POWER ISSUE",
AQ254="Sites strategiques &amp; DataCenter","POWER ISSUE",
AQ254="Exclu","Exclu",
AQ254="SAT","TX ISSUE",
AQ254="SPARE-ISSUE","SPARE-ISSUE",
AQ254="Fiber CAmtel","TX ISSUE",
AQ254="Fiber AOF","TX ISSUE",
AQ254="Projet OCM (HUAWEI)","TRAVAUX-HUAWEI",
AQ254="Projet OCM (NOKIA)","TRAVAUX -NOKIA",
AQ254="ACCESS-ISSUE","ACCESS-ISSUE",
AQ254="Projet OCM (ZTE, NOKIA, autres projets)","TRAVAUX OCM",
AQ254="No root CAuse","No root cause",
AQ254="ODU HS","TX ISSUE",
AQ254="IP &amp; VLAN","TX ISSUE",
AQ254="Warehouse HUAWEI","SPARE-ISSUE",
AQ254="SPARE-HS","SPARE-ISSUE",
AQ254="Power Telco","RAN ISSUE",AQ254="no impacts","no impacts"
),"")</f>
        <v>No root cause</v>
      </c>
      <c r="AQ254" s="67" t="s">
        <v>5344</v>
      </c>
      <c r="AR254" s="48" t="str" cm="1">
        <f t="array" ref="AR254">IFERROR(_xlfn.IFS(
AQ254="MPR ISSUE","ACTIVE",
AQ254="BSS Hardware Issue","ACTIVE",
AQ254="Sites strategiques, MLL, Pylone, etc.","PASSIVE",
AQ254="AKTIVCO DEFAUT GE &amp; POWER Cabinet","PASSIVE",
AQ254="AKTIVCO Coupure ENEO &amp; Baisse de tension","PASSIVE",
AQ254="Coupure ENEO &amp; Baisse de tension","PASSIVE",
AQ254="Defaut GE &amp; POWER Cabinet","PASSIVE",
AQ254="Sharing","PASSIVE",
AQ254="Sites strategiques &amp; DataCenter","PASSIVE",
AQ254="Exclu","Exclu",
AQ254="SAT","ACTIVE",
AQ254="SPARE-ISSUE","SPARE-ISSUE",
AQ254="Fiber CAmtel","ACTIVE",
AQ254="Fiber AOF","ACTIVE",
AQ254="Projet OCM (HUAWEI)","PLANNED WORKS",
AQ254="Projet OCM (NOKIA)","PLANNED WORKS",
AQ254="ACCESS-ISSUE","ACCESS-ISSUE",
AQ254="Projet OCM (ZTE, NOKIA, autres projets)","PLANNED WORKS",
AQ254="No root CAuse","No root cause",
AQ254="ODU HS","ACTIVE",
AQ254="IP &amp; VLAN","ACTIVE",
AQ254="Warehouse HUAWEI","SPARE-ISSUE",
AQ254="SPARE-HS","SPARE-ISSUE",
AQ254="Power Telco","ACTIVE", AQ254="no impacts","no impacts"
),"")</f>
        <v>No root cause</v>
      </c>
      <c r="AS254" s="92" t="s">
        <v>5537</v>
      </c>
      <c r="AT254" s="98" t="s">
        <v>222</v>
      </c>
      <c r="AV254" s="17" t="s">
        <v>5537</v>
      </c>
      <c r="AW254" s="7" t="s">
        <v>5537</v>
      </c>
      <c r="AX254" s="6" t="s">
        <v>5537</v>
      </c>
      <c r="AY254" s="7"/>
      <c r="AZ254" s="3" t="s">
        <v>5537</v>
      </c>
      <c r="BA254" s="18" t="s">
        <v>5537</v>
      </c>
      <c r="BB254" s="18" t="s">
        <v>5537</v>
      </c>
      <c r="BC254" s="18" t="s">
        <v>5537</v>
      </c>
      <c r="BD254" s="18" t="s">
        <v>5537</v>
      </c>
      <c r="BE254" s="18" t="s">
        <v>5537</v>
      </c>
      <c r="BF254" s="18" t="s">
        <v>5537</v>
      </c>
      <c r="BG254" s="18" t="s">
        <v>5537</v>
      </c>
      <c r="BH254" s="18" t="s">
        <v>5537</v>
      </c>
      <c r="BI254" s="18" t="s">
        <v>5537</v>
      </c>
      <c r="BJ254" s="18" t="s">
        <v>5537</v>
      </c>
      <c r="BK254" s="18" t="s">
        <v>5537</v>
      </c>
      <c r="BL254" s="9" t="s">
        <v>5537</v>
      </c>
      <c r="BM254" s="14" t="s">
        <v>5537</v>
      </c>
      <c r="BN254" s="14" t="s">
        <v>5537</v>
      </c>
      <c r="BO254" s="14" t="str">
        <f>_xlfn.XLOOKUP(B254,'[4]cell downs 18042026 17h'!$B:$B,'[4]cell downs 18042026 17h'!$B:$B,"")</f>
        <v/>
      </c>
      <c r="BP254" s="14" t="str">
        <f>_xlfn.XLOOKUP(B254,'[5]Cells Huawei 19042026 15h'!$B:$B,'[5]Cells Huawei 19042026 15h'!$B:$B,"")</f>
        <v/>
      </c>
      <c r="BQ254" s="9" t="str">
        <f>_xlfn.XLOOKUP(B254,'[6]cells down 19042026 9H40'!$B:$B,'[6]cells down 19042026 9H40'!$B:$B,"")</f>
        <v/>
      </c>
      <c r="BR254" s="9" t="s">
        <v>222</v>
      </c>
      <c r="BS254" s="9" t="s">
        <v>12</v>
      </c>
      <c r="BT254" s="108"/>
    </row>
    <row r="255" spans="1:72" s="9" customFormat="1" x14ac:dyDescent="0.35">
      <c r="A255" s="1" t="s">
        <v>4431</v>
      </c>
      <c r="B255" s="8" t="s">
        <v>4432</v>
      </c>
      <c r="C255" s="3" t="str">
        <f>_xlfn.XLOOKUP(B255,'[1]daily break down'!$D:$D,'[1]daily break down'!$E:$E,"")</f>
        <v>SUD-OUEST</v>
      </c>
      <c r="D255" s="1" t="s">
        <v>11</v>
      </c>
      <c r="E255" s="1" t="s">
        <v>12</v>
      </c>
      <c r="F255" s="3" t="s">
        <v>13</v>
      </c>
      <c r="G255" s="1" t="s">
        <v>14</v>
      </c>
      <c r="H255" s="32" t="str">
        <f>_xlfn.XLOOKUP(B255,[2]CALCULATION!$B:$B,[2]CALCULATION!$H:$H,"")</f>
        <v>Huawei</v>
      </c>
      <c r="I255" s="28">
        <v>0</v>
      </c>
      <c r="J255" s="28">
        <v>0</v>
      </c>
      <c r="K255" s="28">
        <v>0</v>
      </c>
      <c r="L255" s="28">
        <v>0</v>
      </c>
      <c r="M255" s="28">
        <v>0</v>
      </c>
      <c r="N255" s="28">
        <v>0</v>
      </c>
      <c r="O255" s="28">
        <v>7.0448559353713837E-3</v>
      </c>
      <c r="P255" s="28">
        <v>0</v>
      </c>
      <c r="Q255" s="28">
        <v>0</v>
      </c>
      <c r="R255" s="28">
        <v>0</v>
      </c>
      <c r="S255" s="93">
        <v>0</v>
      </c>
      <c r="T255" s="93">
        <f>_xlfn.XLOOKUP(B255,'[3]Nur des jours'!$B:$B,'[3]Nur des jours'!$U:$U,"")</f>
        <v>0</v>
      </c>
      <c r="U255" s="93">
        <v>0</v>
      </c>
      <c r="V255" s="93">
        <v>0</v>
      </c>
      <c r="W255" s="93">
        <v>0</v>
      </c>
      <c r="X255" s="93">
        <v>0</v>
      </c>
      <c r="Y255" s="93">
        <v>11.047047509795025</v>
      </c>
      <c r="Z255" s="93">
        <v>0</v>
      </c>
      <c r="AA255" s="93">
        <v>8.9175391586979543E-5</v>
      </c>
      <c r="AB255" s="93">
        <v>0</v>
      </c>
      <c r="AC255" s="93">
        <f>_xlfn.XLOOKUP(B255,'[3]Nur des jours'!$B:$B,'[3]Nur des jours'!$N:$N,"")</f>
        <v>0</v>
      </c>
      <c r="AD255" s="93">
        <v>0</v>
      </c>
      <c r="AE255" s="93">
        <v>0</v>
      </c>
      <c r="AF255" s="93">
        <v>0.32878966878119359</v>
      </c>
      <c r="AG255" s="93"/>
      <c r="AH255" s="93">
        <v>0.89005958342964286</v>
      </c>
      <c r="AI255" s="93">
        <v>0</v>
      </c>
      <c r="AJ255" s="93">
        <v>2.6512630435447844</v>
      </c>
      <c r="AK255" s="93">
        <v>0</v>
      </c>
      <c r="AL255" s="93">
        <v>0.89005958342964286</v>
      </c>
      <c r="AM255" s="49" t="s">
        <v>5601</v>
      </c>
      <c r="AN255" s="49"/>
      <c r="AO255" s="48" t="str" cm="1">
        <f t="array" ref="AO255">IFERROR(_xlfn.IFS(
AQ255="MPR ISSUE","PDH",
AQ255="BSS Hardware Issue","BSS",
AQ255="Sites strategiques, MLL, Pylone, etc.","ENVTECH",
AQ255="AKTIVCO DEFAUT GE &amp; POWER Cabinet","AKTIVCO",
AQ255="AKTIVCO Coupure ENEO &amp; Baisse de tension","AKTIVCO GRID ONLY",
AQ255="Coupure ENEO &amp; Baisse de tension","IHS GRID ONLY",
AQ255="Defaut GE &amp; POWER Cabinet","IHS",
AQ255="Sharing","Partners",
AQ255="Sites strategiques &amp; DataCenter","SST &amp; DC",
AQ255="Exclu","Exclu",
AQ255="SAT","SAT",
AQ255="SPARE-ISSUE","SPARE-ISSUE",
AQ255="Fiber CAmtel","TRANS_FO_CAMTEL",
AQ255="Fiber AOF","Fiber AOF",
AQ255="Projet OCM (HUAWEI)","TRAVAUX-HUAWEI",
AQ255="Projet OCM (NOKIA)","TRAVAUX-NOKIA",
AQ255="ACCESS-ISSUE","ACCESS-ISSUE",
AQ255="Projet OCM (ZTE, NOKIA, autres projets)","TRAVAUX OCM",
AQ255="No root CAuse","No root cause",
AQ255="ODU HS","PDH",
AQ255="IP &amp; VLAN","PDH",
AQ255="Warehouse HUAWEI","SPARE-ISSUE",
AQ255="SPARE-HS","SPARE-ISSUE",
AQ255="Power Telco","BSS",AQ255="no impacts","no impacts"
),"")</f>
        <v>No root cause</v>
      </c>
      <c r="AP255" s="48" t="str" cm="1">
        <f t="array" ref="AP255">IFERROR(_xlfn.IFS(
AQ255="MPR ISSUE","TX ISSUE",
AQ255="BSS Hardware Issue","RAN ISSUE",
AQ255="Sites strategiques, MLL, Pylone, etc.","ENVTECH",
AQ255="AKTIVCO DEFAUT GE &amp; POWER Cabinet","POWER ISSUE",
AQ255="AKTIVCO Coupure ENEO &amp; Baisse de tension","POWER ISSUE",
AQ255="Coupure ENEO &amp; Baisse de tension","POWER ISSUE",
AQ255="Defaut GE &amp; POWER Cabinet","POWER ISSUE",
AQ255="Sharing","POWER ISSUE",
AQ255="Sites strategiques &amp; DataCenter","POWER ISSUE",
AQ255="Exclu","Exclu",
AQ255="SAT","TX ISSUE",
AQ255="SPARE-ISSUE","SPARE-ISSUE",
AQ255="Fiber CAmtel","TX ISSUE",
AQ255="Fiber AOF","TX ISSUE",
AQ255="Projet OCM (HUAWEI)","TRAVAUX-HUAWEI",
AQ255="Projet OCM (NOKIA)","TRAVAUX -NOKIA",
AQ255="ACCESS-ISSUE","ACCESS-ISSUE",
AQ255="Projet OCM (ZTE, NOKIA, autres projets)","TRAVAUX OCM",
AQ255="No root CAuse","No root cause",
AQ255="ODU HS","TX ISSUE",
AQ255="IP &amp; VLAN","TX ISSUE",
AQ255="Warehouse HUAWEI","SPARE-ISSUE",
AQ255="SPARE-HS","SPARE-ISSUE",
AQ255="Power Telco","RAN ISSUE",AQ255="no impacts","no impacts"
),"")</f>
        <v>No root cause</v>
      </c>
      <c r="AQ255" s="67" t="s">
        <v>5344</v>
      </c>
      <c r="AR255" s="48" t="str" cm="1">
        <f t="array" ref="AR255">IFERROR(_xlfn.IFS(
AQ255="MPR ISSUE","ACTIVE",
AQ255="BSS Hardware Issue","ACTIVE",
AQ255="Sites strategiques, MLL, Pylone, etc.","PASSIVE",
AQ255="AKTIVCO DEFAUT GE &amp; POWER Cabinet","PASSIVE",
AQ255="AKTIVCO Coupure ENEO &amp; Baisse de tension","PASSIVE",
AQ255="Coupure ENEO &amp; Baisse de tension","PASSIVE",
AQ255="Defaut GE &amp; POWER Cabinet","PASSIVE",
AQ255="Sharing","PASSIVE",
AQ255="Sites strategiques &amp; DataCenter","PASSIVE",
AQ255="Exclu","Exclu",
AQ255="SAT","ACTIVE",
AQ255="SPARE-ISSUE","SPARE-ISSUE",
AQ255="Fiber CAmtel","ACTIVE",
AQ255="Fiber AOF","ACTIVE",
AQ255="Projet OCM (HUAWEI)","PLANNED WORKS",
AQ255="Projet OCM (NOKIA)","PLANNED WORKS",
AQ255="ACCESS-ISSUE","ACCESS-ISSUE",
AQ255="Projet OCM (ZTE, NOKIA, autres projets)","PLANNED WORKS",
AQ255="No root CAuse","No root cause",
AQ255="ODU HS","ACTIVE",
AQ255="IP &amp; VLAN","ACTIVE",
AQ255="Warehouse HUAWEI","SPARE-ISSUE",
AQ255="SPARE-HS","SPARE-ISSUE",
AQ255="Power Telco","ACTIVE", AQ255="no impacts","no impacts"
),"")</f>
        <v>No root cause</v>
      </c>
      <c r="AS255" s="92" t="s">
        <v>5768</v>
      </c>
      <c r="AT255" s="98" t="s">
        <v>4432</v>
      </c>
      <c r="AV255" s="17" t="s">
        <v>5537</v>
      </c>
      <c r="AW255" s="7" t="s">
        <v>5537</v>
      </c>
      <c r="AX255" s="6" t="s">
        <v>5537</v>
      </c>
      <c r="AY255" s="7"/>
      <c r="AZ255" s="3" t="s">
        <v>5537</v>
      </c>
      <c r="BA255" s="18" t="s">
        <v>5537</v>
      </c>
      <c r="BB255" s="18" t="s">
        <v>5537</v>
      </c>
      <c r="BC255" s="18" t="s">
        <v>5537</v>
      </c>
      <c r="BD255" s="18" t="s">
        <v>5537</v>
      </c>
      <c r="BE255" s="18" t="s">
        <v>5537</v>
      </c>
      <c r="BF255" s="18" t="s">
        <v>5537</v>
      </c>
      <c r="BG255" s="18" t="s">
        <v>5537</v>
      </c>
      <c r="BH255" s="18" t="s">
        <v>5537</v>
      </c>
      <c r="BI255" s="18" t="s">
        <v>5537</v>
      </c>
      <c r="BJ255" s="18" t="s">
        <v>6293</v>
      </c>
      <c r="BK255" s="18" t="s">
        <v>5752</v>
      </c>
      <c r="BL255" s="9" t="s">
        <v>5537</v>
      </c>
      <c r="BM255" s="14" t="s">
        <v>5537</v>
      </c>
      <c r="BN255" s="14" t="s">
        <v>5537</v>
      </c>
      <c r="BO255" s="14" t="str">
        <f>_xlfn.XLOOKUP(B255,'[4]cell downs 18042026 17h'!$B:$B,'[4]cell downs 18042026 17h'!$B:$B,"")</f>
        <v/>
      </c>
      <c r="BP255" s="14" t="str">
        <f>_xlfn.XLOOKUP(B255,'[5]Cells Huawei 19042026 15h'!$B:$B,'[5]Cells Huawei 19042026 15h'!$B:$B,"")</f>
        <v/>
      </c>
      <c r="BQ255" s="9" t="str">
        <f>_xlfn.XLOOKUP(B255,'[6]cells down 19042026 9H40'!$B:$B,'[6]cells down 19042026 9H40'!$B:$B,"")</f>
        <v/>
      </c>
      <c r="BR255" s="9" t="s">
        <v>4432</v>
      </c>
      <c r="BS255" s="9" t="s">
        <v>5537</v>
      </c>
      <c r="BT255" s="108"/>
    </row>
    <row r="256" spans="1:72" s="9" customFormat="1" ht="19.5" customHeight="1" x14ac:dyDescent="0.35">
      <c r="A256" s="1" t="s">
        <v>993</v>
      </c>
      <c r="B256" s="8" t="s">
        <v>994</v>
      </c>
      <c r="C256" s="3" t="str">
        <f>_xlfn.XLOOKUP(B256,'[1]daily break down'!$D:$D,'[1]daily break down'!$E:$E,"")</f>
        <v>EXTREME-NORD</v>
      </c>
      <c r="D256" s="1" t="s">
        <v>11</v>
      </c>
      <c r="E256" s="1" t="s">
        <v>705</v>
      </c>
      <c r="F256" s="3" t="s">
        <v>55</v>
      </c>
      <c r="G256" s="1" t="s">
        <v>185</v>
      </c>
      <c r="H256" s="32" t="str">
        <f>_xlfn.XLOOKUP(B256,[2]CALCULATION!$B:$B,[2]CALCULATION!$H:$H,"")</f>
        <v>Huawei</v>
      </c>
      <c r="I256" s="28">
        <v>0</v>
      </c>
      <c r="J256" s="28">
        <v>0</v>
      </c>
      <c r="K256" s="28">
        <v>0</v>
      </c>
      <c r="L256" s="28">
        <v>0</v>
      </c>
      <c r="M256" s="28">
        <v>1.8726832233265703E-3</v>
      </c>
      <c r="N256" s="28">
        <v>0.12313338070330135</v>
      </c>
      <c r="O256" s="28">
        <v>0.43697725385451702</v>
      </c>
      <c r="P256" s="28">
        <v>0.17890367060179835</v>
      </c>
      <c r="Q256" s="28">
        <v>0</v>
      </c>
      <c r="R256" s="28">
        <v>0</v>
      </c>
      <c r="S256" s="93">
        <v>0</v>
      </c>
      <c r="T256" s="93">
        <f>_xlfn.XLOOKUP(B256,'[3]Nur des jours'!$B:$B,'[3]Nur des jours'!$U:$U,"")</f>
        <v>0</v>
      </c>
      <c r="U256" s="93">
        <v>0</v>
      </c>
      <c r="V256" s="93">
        <v>0</v>
      </c>
      <c r="W256" s="93">
        <v>0</v>
      </c>
      <c r="X256" s="93">
        <v>0</v>
      </c>
      <c r="Y256" s="93">
        <v>0</v>
      </c>
      <c r="Z256" s="93">
        <v>0</v>
      </c>
      <c r="AA256" s="93">
        <v>0</v>
      </c>
      <c r="AB256" s="93">
        <v>0</v>
      </c>
      <c r="AC256" s="93">
        <f>_xlfn.XLOOKUP(B256,'[3]Nur des jours'!$B:$B,'[3]Nur des jours'!$N:$N,"")</f>
        <v>0</v>
      </c>
      <c r="AD256" s="93">
        <v>0</v>
      </c>
      <c r="AE256" s="93">
        <v>0</v>
      </c>
      <c r="AF256" s="93">
        <v>0</v>
      </c>
      <c r="AG256" s="93"/>
      <c r="AH256" s="93">
        <v>0.86020366232632206</v>
      </c>
      <c r="AI256" s="93">
        <v>1.463151805090944</v>
      </c>
      <c r="AJ256" s="93">
        <v>1.8669078171166671</v>
      </c>
      <c r="AK256" s="93">
        <v>4.7025447230813346E-2</v>
      </c>
      <c r="AL256" s="93">
        <v>0.86020366232632206</v>
      </c>
      <c r="AM256" s="49" t="s">
        <v>5601</v>
      </c>
      <c r="AN256" s="49"/>
      <c r="AO256" s="48" t="str" cm="1">
        <f t="array" ref="AO256">IFERROR(_xlfn.IFS(
AQ256="MPR ISSUE","PDH",
AQ256="BSS Hardware Issue","BSS",
AQ256="Sites strategiques, MLL, Pylone, etc.","ENVTECH",
AQ256="AKTIVCO DEFAUT GE &amp; POWER Cabinet","AKTIVCO",
AQ256="AKTIVCO Coupure ENEO &amp; Baisse de tension","AKTIVCO GRID ONLY",
AQ256="Coupure ENEO &amp; Baisse de tension","IHS GRID ONLY",
AQ256="Defaut GE &amp; POWER Cabinet","IHS",
AQ256="Sharing","Partners",
AQ256="Sites strategiques &amp; DataCenter","SST &amp; DC",
AQ256="Exclu","Exclu",
AQ256="SAT","SAT",
AQ256="SPARE-ISSUE","SPARE-ISSUE",
AQ256="Fiber CAmtel","TRANS_FO_CAMTEL",
AQ256="Fiber AOF","Fiber AOF",
AQ256="Projet OCM (HUAWEI)","TRAVAUX-HUAWEI",
AQ256="Projet OCM (NOKIA)","TRAVAUX-NOKIA",
AQ256="ACCESS-ISSUE","ACCESS-ISSUE",
AQ256="Projet OCM (ZTE, NOKIA, autres projets)","TRAVAUX OCM",
AQ256="No root CAuse","No root cause",
AQ256="ODU HS","PDH",
AQ256="IP &amp; VLAN","PDH",
AQ256="Warehouse HUAWEI","SPARE-ISSUE",
AQ256="SPARE-HS","SPARE-ISSUE",
AQ256="Power Telco","BSS",AQ256="no impacts","no impacts"
),"")</f>
        <v>No root cause</v>
      </c>
      <c r="AP256" s="48" t="str" cm="1">
        <f t="array" ref="AP256">IFERROR(_xlfn.IFS(
AQ256="MPR ISSUE","TX ISSUE",
AQ256="BSS Hardware Issue","RAN ISSUE",
AQ256="Sites strategiques, MLL, Pylone, etc.","ENVTECH",
AQ256="AKTIVCO DEFAUT GE &amp; POWER Cabinet","POWER ISSUE",
AQ256="AKTIVCO Coupure ENEO &amp; Baisse de tension","POWER ISSUE",
AQ256="Coupure ENEO &amp; Baisse de tension","POWER ISSUE",
AQ256="Defaut GE &amp; POWER Cabinet","POWER ISSUE",
AQ256="Sharing","POWER ISSUE",
AQ256="Sites strategiques &amp; DataCenter","POWER ISSUE",
AQ256="Exclu","Exclu",
AQ256="SAT","TX ISSUE",
AQ256="SPARE-ISSUE","SPARE-ISSUE",
AQ256="Fiber CAmtel","TX ISSUE",
AQ256="Fiber AOF","TX ISSUE",
AQ256="Projet OCM (HUAWEI)","TRAVAUX-HUAWEI",
AQ256="Projet OCM (NOKIA)","TRAVAUX -NOKIA",
AQ256="ACCESS-ISSUE","ACCESS-ISSUE",
AQ256="Projet OCM (ZTE, NOKIA, autres projets)","TRAVAUX OCM",
AQ256="No root CAuse","No root cause",
AQ256="ODU HS","TX ISSUE",
AQ256="IP &amp; VLAN","TX ISSUE",
AQ256="Warehouse HUAWEI","SPARE-ISSUE",
AQ256="SPARE-HS","SPARE-ISSUE",
AQ256="Power Telco","RAN ISSUE",AQ256="no impacts","no impacts"
),"")</f>
        <v>No root cause</v>
      </c>
      <c r="AQ256" s="67" t="s">
        <v>5344</v>
      </c>
      <c r="AR256" s="48" t="str" cm="1">
        <f t="array" ref="AR256">IFERROR(_xlfn.IFS(
AQ256="MPR ISSUE","ACTIVE",
AQ256="BSS Hardware Issue","ACTIVE",
AQ256="Sites strategiques, MLL, Pylone, etc.","PASSIVE",
AQ256="AKTIVCO DEFAUT GE &amp; POWER Cabinet","PASSIVE",
AQ256="AKTIVCO Coupure ENEO &amp; Baisse de tension","PASSIVE",
AQ256="Coupure ENEO &amp; Baisse de tension","PASSIVE",
AQ256="Defaut GE &amp; POWER Cabinet","PASSIVE",
AQ256="Sharing","PASSIVE",
AQ256="Sites strategiques &amp; DataCenter","PASSIVE",
AQ256="Exclu","Exclu",
AQ256="SAT","ACTIVE",
AQ256="SPARE-ISSUE","SPARE-ISSUE",
AQ256="Fiber CAmtel","ACTIVE",
AQ256="Fiber AOF","ACTIVE",
AQ256="Projet OCM (HUAWEI)","PLANNED WORKS",
AQ256="Projet OCM (NOKIA)","PLANNED WORKS",
AQ256="ACCESS-ISSUE","ACCESS-ISSUE",
AQ256="Projet OCM (ZTE, NOKIA, autres projets)","PLANNED WORKS",
AQ256="No root CAuse","No root cause",
AQ256="ODU HS","ACTIVE",
AQ256="IP &amp; VLAN","ACTIVE",
AQ256="Warehouse HUAWEI","SPARE-ISSUE",
AQ256="SPARE-HS","SPARE-ISSUE",
AQ256="Power Telco","ACTIVE", AQ256="no impacts","no impacts"
),"")</f>
        <v>No root cause</v>
      </c>
      <c r="AS256" s="92" t="s">
        <v>5537</v>
      </c>
      <c r="AT256" s="98" t="s">
        <v>994</v>
      </c>
      <c r="AV256" s="17" t="s">
        <v>5537</v>
      </c>
      <c r="AW256" s="7" t="s">
        <v>5537</v>
      </c>
      <c r="AX256" s="6" t="s">
        <v>5537</v>
      </c>
      <c r="AY256" s="7"/>
      <c r="AZ256" s="3" t="s">
        <v>5537</v>
      </c>
      <c r="BA256" s="18" t="s">
        <v>5537</v>
      </c>
      <c r="BB256" s="18" t="s">
        <v>5537</v>
      </c>
      <c r="BC256" s="18" t="s">
        <v>5537</v>
      </c>
      <c r="BD256" s="18" t="s">
        <v>5537</v>
      </c>
      <c r="BE256" s="18" t="s">
        <v>5537</v>
      </c>
      <c r="BF256" s="18" t="s">
        <v>5537</v>
      </c>
      <c r="BG256" s="18" t="s">
        <v>5537</v>
      </c>
      <c r="BH256" s="18" t="s">
        <v>5537</v>
      </c>
      <c r="BI256" s="18" t="s">
        <v>5537</v>
      </c>
      <c r="BJ256" s="18" t="s">
        <v>5537</v>
      </c>
      <c r="BK256" s="18" t="s">
        <v>5537</v>
      </c>
      <c r="BL256" s="9" t="s">
        <v>5537</v>
      </c>
      <c r="BM256" s="14" t="s">
        <v>5537</v>
      </c>
      <c r="BN256" s="14" t="s">
        <v>5537</v>
      </c>
      <c r="BO256" s="14" t="str">
        <f>_xlfn.XLOOKUP(B256,'[4]cell downs 18042026 17h'!$B:$B,'[4]cell downs 18042026 17h'!$B:$B,"")</f>
        <v/>
      </c>
      <c r="BP256" s="14" t="str">
        <f>_xlfn.XLOOKUP(B256,'[5]Cells Huawei 19042026 15h'!$B:$B,'[5]Cells Huawei 19042026 15h'!$B:$B,"")</f>
        <v/>
      </c>
      <c r="BQ256" s="9" t="str">
        <f>_xlfn.XLOOKUP(B256,'[6]cells down 19042026 9H40'!$B:$B,'[6]cells down 19042026 9H40'!$B:$B,"")</f>
        <v/>
      </c>
      <c r="BR256" s="9" t="s">
        <v>994</v>
      </c>
      <c r="BS256" s="9" t="s">
        <v>12</v>
      </c>
      <c r="BT256" s="108"/>
    </row>
    <row r="257" spans="1:72" s="9" customFormat="1" x14ac:dyDescent="0.35">
      <c r="A257" s="1" t="s">
        <v>172</v>
      </c>
      <c r="B257" s="8" t="s">
        <v>173</v>
      </c>
      <c r="C257" s="3" t="str">
        <f>_xlfn.XLOOKUP(B257,'[1]daily break down'!$D:$D,'[1]daily break down'!$E:$E,"")</f>
        <v>Garoua</v>
      </c>
      <c r="D257" s="1" t="s">
        <v>11</v>
      </c>
      <c r="E257" s="1" t="s">
        <v>12</v>
      </c>
      <c r="F257" s="3" t="s">
        <v>23</v>
      </c>
      <c r="G257" s="1" t="s">
        <v>24</v>
      </c>
      <c r="H257" s="32" t="str">
        <f>_xlfn.XLOOKUP(B257,[2]CALCULATION!$B:$B,[2]CALCULATION!$H:$H,"")</f>
        <v>Huawei</v>
      </c>
      <c r="I257" s="28">
        <v>0</v>
      </c>
      <c r="J257" s="28">
        <v>0.7093902400744222</v>
      </c>
      <c r="K257" s="28">
        <v>0</v>
      </c>
      <c r="L257" s="28">
        <v>0</v>
      </c>
      <c r="M257" s="28">
        <v>4.9199847046368355</v>
      </c>
      <c r="N257" s="28">
        <v>0</v>
      </c>
      <c r="O257" s="28">
        <v>0</v>
      </c>
      <c r="P257" s="28">
        <v>0</v>
      </c>
      <c r="Q257" s="28">
        <v>1.0701046990437547E-2</v>
      </c>
      <c r="R257" s="28">
        <v>6.5989789774364869E-3</v>
      </c>
      <c r="S257" s="93">
        <v>0</v>
      </c>
      <c r="T257" s="93">
        <f>_xlfn.XLOOKUP(B257,'[3]Nur des jours'!$B:$B,'[3]Nur des jours'!$U:$U,"")</f>
        <v>1.3658459677028134</v>
      </c>
      <c r="U257" s="93">
        <v>0</v>
      </c>
      <c r="V257" s="93">
        <v>2.0168798315227159</v>
      </c>
      <c r="W257" s="93">
        <v>1.3658459677028134</v>
      </c>
      <c r="X257" s="93">
        <v>0</v>
      </c>
      <c r="Y257" s="93">
        <v>6.2401907069254321</v>
      </c>
      <c r="Z257" s="93">
        <v>0</v>
      </c>
      <c r="AA257" s="93">
        <v>0</v>
      </c>
      <c r="AB257" s="93">
        <v>0</v>
      </c>
      <c r="AC257" s="93">
        <f>_xlfn.XLOOKUP(B257,'[3]Nur des jours'!$B:$B,'[3]Nur des jours'!$N:$N,"")</f>
        <v>2.5349888566430674</v>
      </c>
      <c r="AD257" s="93">
        <v>2.5349888566430674</v>
      </c>
      <c r="AE257" s="93">
        <v>0</v>
      </c>
      <c r="AF257" s="93">
        <v>0</v>
      </c>
      <c r="AG257" s="93"/>
      <c r="AH257" s="93">
        <v>0.85786726706674321</v>
      </c>
      <c r="AI257" s="93">
        <v>1.3726025043063999</v>
      </c>
      <c r="AJ257" s="93">
        <v>1.7324454032661136</v>
      </c>
      <c r="AK257" s="93">
        <v>0.1539014636644801</v>
      </c>
      <c r="AL257" s="93">
        <v>0.85786726706674321</v>
      </c>
      <c r="AM257" s="49" t="s">
        <v>5559</v>
      </c>
      <c r="AN257" s="49"/>
      <c r="AO257" s="48" t="str" cm="1">
        <f t="array" ref="AO257">IFERROR(_xlfn.IFS(
AQ257="MPR ISSUE","PDH",
AQ257="BSS Hardware Issue","BSS",
AQ257="Sites strategiques, MLL, Pylone, etc.","ENVTECH",
AQ257="AKTIVCO DEFAUT GE &amp; POWER Cabinet","AKTIVCO",
AQ257="AKTIVCO Coupure ENEO &amp; Baisse de tension","AKTIVCO GRID ONLY",
AQ257="Coupure ENEO &amp; Baisse de tension","IHS GRID ONLY",
AQ257="Defaut GE &amp; POWER Cabinet","IHS",
AQ257="Sharing","Partners",
AQ257="Sites strategiques &amp; DataCenter","SST &amp; DC",
AQ257="Exclu","Exclu",
AQ257="SAT","SAT",
AQ257="SPARE-ISSUE","SPARE-ISSUE",
AQ257="Fiber CAmtel","TRANS_FO_CAMTEL",
AQ257="Fiber AOF","Fiber AOF",
AQ257="Projet OCM (HUAWEI)","TRAVAUX-HUAWEI",
AQ257="Projet OCM (NOKIA)","TRAVAUX-NOKIA",
AQ257="ACCESS-ISSUE","ACCESS-ISSUE",
AQ257="Projet OCM (ZTE, NOKIA, autres projets)","TRAVAUX OCM",
AQ257="No root CAuse","No root cause",
AQ257="ODU HS","PDH",
AQ257="IP &amp; VLAN","PDH",
AQ257="Warehouse HUAWEI","SPARE-ISSUE",
AQ257="SPARE-HS","SPARE-ISSUE",
AQ257="Power Telco","BSS",AQ257="no impacts","no impacts"
),"")</f>
        <v>IHS</v>
      </c>
      <c r="AP257" s="48" t="str" cm="1">
        <f t="array" ref="AP257">IFERROR(_xlfn.IFS(
AQ257="MPR ISSUE","TX ISSUE",
AQ257="BSS Hardware Issue","RAN ISSUE",
AQ257="Sites strategiques, MLL, Pylone, etc.","ENVTECH",
AQ257="AKTIVCO DEFAUT GE &amp; POWER Cabinet","POWER ISSUE",
AQ257="AKTIVCO Coupure ENEO &amp; Baisse de tension","POWER ISSUE",
AQ257="Coupure ENEO &amp; Baisse de tension","POWER ISSUE",
AQ257="Defaut GE &amp; POWER Cabinet","POWER ISSUE",
AQ257="Sharing","POWER ISSUE",
AQ257="Sites strategiques &amp; DataCenter","POWER ISSUE",
AQ257="Exclu","Exclu",
AQ257="SAT","TX ISSUE",
AQ257="SPARE-ISSUE","SPARE-ISSUE",
AQ257="Fiber CAmtel","TX ISSUE",
AQ257="Fiber AOF","TX ISSUE",
AQ257="Projet OCM (HUAWEI)","TRAVAUX-HUAWEI",
AQ257="Projet OCM (NOKIA)","TRAVAUX -NOKIA",
AQ257="ACCESS-ISSUE","ACCESS-ISSUE",
AQ257="Projet OCM (ZTE, NOKIA, autres projets)","TRAVAUX OCM",
AQ257="No root CAuse","No root cause",
AQ257="ODU HS","TX ISSUE",
AQ257="IP &amp; VLAN","TX ISSUE",
AQ257="Warehouse HUAWEI","SPARE-ISSUE",
AQ257="SPARE-HS","SPARE-ISSUE",
AQ257="Power Telco","RAN ISSUE",AQ257="no impacts","no impacts"
),"")</f>
        <v>POWER ISSUE</v>
      </c>
      <c r="AQ257" s="67" t="s">
        <v>5330</v>
      </c>
      <c r="AR257" s="48" t="str" cm="1">
        <f t="array" ref="AR257">IFERROR(_xlfn.IFS(
AQ257="MPR ISSUE","ACTIVE",
AQ257="BSS Hardware Issue","ACTIVE",
AQ257="Sites strategiques, MLL, Pylone, etc.","PASSIVE",
AQ257="AKTIVCO DEFAUT GE &amp; POWER Cabinet","PASSIVE",
AQ257="AKTIVCO Coupure ENEO &amp; Baisse de tension","PASSIVE",
AQ257="Coupure ENEO &amp; Baisse de tension","PASSIVE",
AQ257="Defaut GE &amp; POWER Cabinet","PASSIVE",
AQ257="Sharing","PASSIVE",
AQ257="Sites strategiques &amp; DataCenter","PASSIVE",
AQ257="Exclu","Exclu",
AQ257="SAT","ACTIVE",
AQ257="SPARE-ISSUE","SPARE-ISSUE",
AQ257="Fiber CAmtel","ACTIVE",
AQ257="Fiber AOF","ACTIVE",
AQ257="Projet OCM (HUAWEI)","PLANNED WORKS",
AQ257="Projet OCM (NOKIA)","PLANNED WORKS",
AQ257="ACCESS-ISSUE","ACCESS-ISSUE",
AQ257="Projet OCM (ZTE, NOKIA, autres projets)","PLANNED WORKS",
AQ257="No root CAuse","No root cause",
AQ257="ODU HS","ACTIVE",
AQ257="IP &amp; VLAN","ACTIVE",
AQ257="Warehouse HUAWEI","SPARE-ISSUE",
AQ257="SPARE-HS","SPARE-ISSUE",
AQ257="Power Telco","ACTIVE", AQ257="no impacts","no impacts"
),"")</f>
        <v>PASSIVE</v>
      </c>
      <c r="AS257" s="92" t="s">
        <v>5865</v>
      </c>
      <c r="AT257" s="98" t="s">
        <v>173</v>
      </c>
      <c r="AV257" s="17" t="s">
        <v>5537</v>
      </c>
      <c r="AW257" s="7" t="s">
        <v>5537</v>
      </c>
      <c r="AX257" s="6" t="s">
        <v>5537</v>
      </c>
      <c r="AY257" s="7"/>
      <c r="AZ257" s="3" t="s">
        <v>5865</v>
      </c>
      <c r="BA257" s="18" t="s">
        <v>5537</v>
      </c>
      <c r="BB257" s="18" t="s">
        <v>5537</v>
      </c>
      <c r="BC257" s="18" t="s">
        <v>5537</v>
      </c>
      <c r="BD257" s="18" t="s">
        <v>5537</v>
      </c>
      <c r="BE257" s="18" t="s">
        <v>5537</v>
      </c>
      <c r="BF257" s="18" t="s">
        <v>5537</v>
      </c>
      <c r="BG257" s="18" t="s">
        <v>5537</v>
      </c>
      <c r="BH257" s="18" t="s">
        <v>5537</v>
      </c>
      <c r="BI257" s="18" t="s">
        <v>5537</v>
      </c>
      <c r="BJ257" s="18" t="s">
        <v>5537</v>
      </c>
      <c r="BK257" s="18" t="s">
        <v>5537</v>
      </c>
      <c r="BL257" s="9" t="s">
        <v>5537</v>
      </c>
      <c r="BM257" s="14" t="s">
        <v>5537</v>
      </c>
      <c r="BN257" s="14" t="s">
        <v>5537</v>
      </c>
      <c r="BO257" s="14" t="str">
        <f>_xlfn.XLOOKUP(B257,'[4]cell downs 18042026 17h'!$B:$B,'[4]cell downs 18042026 17h'!$B:$B,"")</f>
        <v/>
      </c>
      <c r="BP257" s="14" t="str">
        <f>_xlfn.XLOOKUP(B257,'[5]Cells Huawei 19042026 15h'!$B:$B,'[5]Cells Huawei 19042026 15h'!$B:$B,"")</f>
        <v/>
      </c>
      <c r="BQ257" s="9" t="str">
        <f>_xlfn.XLOOKUP(B257,'[6]cells down 19042026 9H40'!$B:$B,'[6]cells down 19042026 9H40'!$B:$B,"")</f>
        <v/>
      </c>
      <c r="BR257" s="9" t="s">
        <v>173</v>
      </c>
      <c r="BS257" s="9" t="s">
        <v>12</v>
      </c>
      <c r="BT257" s="108"/>
    </row>
    <row r="258" spans="1:72" s="9" customFormat="1" ht="20.5" customHeight="1" x14ac:dyDescent="0.35">
      <c r="A258" s="1" t="s">
        <v>663</v>
      </c>
      <c r="B258" s="8" t="s">
        <v>664</v>
      </c>
      <c r="C258" s="3" t="str">
        <f>_xlfn.XLOOKUP(B258,'[1]daily break down'!$D:$D,'[1]daily break down'!$E:$E,"")</f>
        <v>CENTRE</v>
      </c>
      <c r="D258" s="1" t="s">
        <v>11</v>
      </c>
      <c r="E258" s="1" t="s">
        <v>96</v>
      </c>
      <c r="F258" s="3" t="s">
        <v>226</v>
      </c>
      <c r="G258" s="1" t="s">
        <v>665</v>
      </c>
      <c r="H258" s="33" t="str">
        <f>_xlfn.XLOOKUP(B258,[2]CALCULATION!$B:$B,[2]CALCULATION!$H:$H,"")</f>
        <v>NOKIA</v>
      </c>
      <c r="I258" s="28">
        <v>0.38143881997414636</v>
      </c>
      <c r="J258" s="28">
        <v>0.74404379724512237</v>
      </c>
      <c r="K258" s="28">
        <v>0.37701572055143207</v>
      </c>
      <c r="L258" s="28">
        <v>0.49151692334911384</v>
      </c>
      <c r="M258" s="28">
        <v>0.44931912805015511</v>
      </c>
      <c r="N258" s="28">
        <v>0.27273401762961819</v>
      </c>
      <c r="O258" s="28">
        <v>0.88850793161602926</v>
      </c>
      <c r="P258" s="28">
        <v>1.5519015047098874</v>
      </c>
      <c r="Q258" s="28">
        <v>1.1901526111981464</v>
      </c>
      <c r="R258" s="28">
        <v>0.45864687401015314</v>
      </c>
      <c r="S258" s="93">
        <v>0.40153895323785149</v>
      </c>
      <c r="T258" s="93">
        <f>_xlfn.XLOOKUP(B258,'[3]Nur des jours'!$B:$B,'[3]Nur des jours'!$U:$U,"")</f>
        <v>1.9719889393978307</v>
      </c>
      <c r="U258" s="93">
        <v>1.7840607191674298</v>
      </c>
      <c r="V258" s="93">
        <v>1.8995606863508858</v>
      </c>
      <c r="W258" s="93">
        <v>1.9719889393978307</v>
      </c>
      <c r="X258" s="93">
        <v>3.2524227170386348</v>
      </c>
      <c r="Y258" s="93">
        <v>1.3034410286702449</v>
      </c>
      <c r="Z258" s="93">
        <v>1.8974383120311158</v>
      </c>
      <c r="AA258" s="93">
        <v>1.8187321114164474</v>
      </c>
      <c r="AB258" s="93">
        <v>1.8098502424143843</v>
      </c>
      <c r="AC258" s="93">
        <f>_xlfn.XLOOKUP(B258,'[3]Nur des jours'!$B:$B,'[3]Nur des jours'!$N:$N,"")</f>
        <v>1.1401965568311205</v>
      </c>
      <c r="AD258" s="93">
        <v>1.1401965568311205</v>
      </c>
      <c r="AE258" s="93">
        <v>0.5407417395051265</v>
      </c>
      <c r="AF258" s="93">
        <v>0.49677827145274561</v>
      </c>
      <c r="AG258" s="93"/>
      <c r="AH258" s="93">
        <v>0.81688225709336748</v>
      </c>
      <c r="AI258" s="93">
        <v>5.7204676890119863</v>
      </c>
      <c r="AJ258" s="93">
        <v>0</v>
      </c>
      <c r="AK258" s="93">
        <v>0</v>
      </c>
      <c r="AL258" s="93">
        <v>0.81688225709336748</v>
      </c>
      <c r="AM258" s="49" t="s">
        <v>5559</v>
      </c>
      <c r="AN258" s="49"/>
      <c r="AO258" s="48" t="str" cm="1">
        <f t="array" ref="AO258">IFERROR(_xlfn.IFS(
AQ258="MPR ISSUE","PDH",
AQ258="BSS Hardware Issue","BSS",
AQ258="Sites strategiques, MLL, Pylone, etc.","ENVTECH",
AQ258="AKTIVCO DEFAUT GE &amp; POWER Cabinet","AKTIVCO",
AQ258="AKTIVCO Coupure ENEO &amp; Baisse de tension","AKTIVCO GRID ONLY",
AQ258="Coupure ENEO &amp; Baisse de tension","IHS GRID ONLY",
AQ258="Defaut GE &amp; POWER Cabinet","IHS",
AQ258="Sharing","Partners",
AQ258="Sites strategiques &amp; DataCenter","SST &amp; DC",
AQ258="Exclu","Exclu",
AQ258="SAT","SAT",
AQ258="SPARE-ISSUE","SPARE-ISSUE",
AQ258="Fiber CAmtel","TRANS_FO_CAMTEL",
AQ258="Fiber AOF","Fiber AOF",
AQ258="Projet OCM (HUAWEI)","TRAVAUX-HUAWEI",
AQ258="Projet OCM (NOKIA)","TRAVAUX-NOKIA",
AQ258="ACCESS-ISSUE","ACCESS-ISSUE",
AQ258="Projet OCM (ZTE, NOKIA, autres projets)","TRAVAUX OCM",
AQ258="No root CAuse","No root cause",
AQ258="ODU HS","PDH",
AQ258="IP &amp; VLAN","PDH",
AQ258="Warehouse HUAWEI","SPARE-ISSUE",
AQ258="SPARE-HS","SPARE-ISSUE",
AQ258="Power Telco","BSS",AQ258="no impacts","no impacts"
),"")</f>
        <v>No root cause</v>
      </c>
      <c r="AP258" s="48" t="str" cm="1">
        <f t="array" ref="AP258">IFERROR(_xlfn.IFS(
AQ258="MPR ISSUE","TX ISSUE",
AQ258="BSS Hardware Issue","RAN ISSUE",
AQ258="Sites strategiques, MLL, Pylone, etc.","ENVTECH",
AQ258="AKTIVCO DEFAUT GE &amp; POWER Cabinet","POWER ISSUE",
AQ258="AKTIVCO Coupure ENEO &amp; Baisse de tension","POWER ISSUE",
AQ258="Coupure ENEO &amp; Baisse de tension","POWER ISSUE",
AQ258="Defaut GE &amp; POWER Cabinet","POWER ISSUE",
AQ258="Sharing","POWER ISSUE",
AQ258="Sites strategiques &amp; DataCenter","POWER ISSUE",
AQ258="Exclu","Exclu",
AQ258="SAT","TX ISSUE",
AQ258="SPARE-ISSUE","SPARE-ISSUE",
AQ258="Fiber CAmtel","TX ISSUE",
AQ258="Fiber AOF","TX ISSUE",
AQ258="Projet OCM (HUAWEI)","TRAVAUX-HUAWEI",
AQ258="Projet OCM (NOKIA)","TRAVAUX -NOKIA",
AQ258="ACCESS-ISSUE","ACCESS-ISSUE",
AQ258="Projet OCM (ZTE, NOKIA, autres projets)","TRAVAUX OCM",
AQ258="No root CAuse","No root cause",
AQ258="ODU HS","TX ISSUE",
AQ258="IP &amp; VLAN","TX ISSUE",
AQ258="Warehouse HUAWEI","SPARE-ISSUE",
AQ258="SPARE-HS","SPARE-ISSUE",
AQ258="Power Telco","RAN ISSUE",AQ258="no impacts","no impacts"
),"")</f>
        <v>No root cause</v>
      </c>
      <c r="AQ258" s="127" t="s">
        <v>5344</v>
      </c>
      <c r="AR258" s="48" t="str" cm="1">
        <f t="array" ref="AR258">IFERROR(_xlfn.IFS(
AQ258="MPR ISSUE","ACTIVE",
AQ258="BSS Hardware Issue","ACTIVE",
AQ258="Sites strategiques, MLL, Pylone, etc.","PASSIVE",
AQ258="AKTIVCO DEFAUT GE &amp; POWER Cabinet","PASSIVE",
AQ258="AKTIVCO Coupure ENEO &amp; Baisse de tension","PASSIVE",
AQ258="Coupure ENEO &amp; Baisse de tension","PASSIVE",
AQ258="Defaut GE &amp; POWER Cabinet","PASSIVE",
AQ258="Sharing","PASSIVE",
AQ258="Sites strategiques &amp; DataCenter","PASSIVE",
AQ258="Exclu","Exclu",
AQ258="SAT","ACTIVE",
AQ258="SPARE-ISSUE","SPARE-ISSUE",
AQ258="Fiber CAmtel","ACTIVE",
AQ258="Fiber AOF","ACTIVE",
AQ258="Projet OCM (HUAWEI)","PLANNED WORKS",
AQ258="Projet OCM (NOKIA)","PLANNED WORKS",
AQ258="ACCESS-ISSUE","ACCESS-ISSUE",
AQ258="Projet OCM (ZTE, NOKIA, autres projets)","PLANNED WORKS",
AQ258="No root CAuse","No root cause",
AQ258="ODU HS","ACTIVE",
AQ258="IP &amp; VLAN","ACTIVE",
AQ258="Warehouse HUAWEI","SPARE-ISSUE",
AQ258="SPARE-HS","SPARE-ISSUE",
AQ258="Power Telco","ACTIVE", AQ258="no impacts","no impacts"
),"")</f>
        <v>No root cause</v>
      </c>
      <c r="AS258" s="92" t="s">
        <v>5537</v>
      </c>
      <c r="AT258" s="98" t="s">
        <v>664</v>
      </c>
      <c r="AV258" s="17" t="s">
        <v>5537</v>
      </c>
      <c r="AW258" s="7" t="s">
        <v>5537</v>
      </c>
      <c r="AX258" s="6" t="s">
        <v>5537</v>
      </c>
      <c r="AY258" s="7"/>
      <c r="AZ258" s="3" t="s">
        <v>5537</v>
      </c>
      <c r="BA258" s="18" t="s">
        <v>5537</v>
      </c>
      <c r="BB258" s="18" t="s">
        <v>5537</v>
      </c>
      <c r="BC258" s="18" t="s">
        <v>5537</v>
      </c>
      <c r="BD258" s="18" t="s">
        <v>5537</v>
      </c>
      <c r="BE258" s="18" t="s">
        <v>5537</v>
      </c>
      <c r="BF258" s="18" t="s">
        <v>5537</v>
      </c>
      <c r="BG258" s="18" t="s">
        <v>5537</v>
      </c>
      <c r="BH258" s="18" t="s">
        <v>5537</v>
      </c>
      <c r="BI258" s="18" t="s">
        <v>5537</v>
      </c>
      <c r="BJ258" s="18" t="s">
        <v>5537</v>
      </c>
      <c r="BK258" s="18" t="s">
        <v>5537</v>
      </c>
      <c r="BL258" s="9" t="s">
        <v>5537</v>
      </c>
      <c r="BM258" s="14" t="s">
        <v>5537</v>
      </c>
      <c r="BN258" s="14" t="s">
        <v>5537</v>
      </c>
      <c r="BO258" s="14" t="str">
        <f>_xlfn.XLOOKUP(B258,'[4]cell downs 18042026 17h'!$B:$B,'[4]cell downs 18042026 17h'!$B:$B,"")</f>
        <v/>
      </c>
      <c r="BP258" s="14" t="str">
        <f>_xlfn.XLOOKUP(B258,'[5]Cells Huawei 19042026 15h'!$B:$B,'[5]Cells Huawei 19042026 15h'!$B:$B,"")</f>
        <v/>
      </c>
      <c r="BQ258" s="9" t="str">
        <f>_xlfn.XLOOKUP(B258,'[6]cells down 19042026 9H40'!$B:$B,'[6]cells down 19042026 9H40'!$B:$B,"")</f>
        <v/>
      </c>
      <c r="BR258" s="9" t="s">
        <v>664</v>
      </c>
      <c r="BS258" s="9" t="s">
        <v>66</v>
      </c>
      <c r="BT258" s="108"/>
    </row>
    <row r="259" spans="1:72" s="9" customFormat="1" ht="23.5" customHeight="1" x14ac:dyDescent="0.35">
      <c r="A259" s="1" t="s">
        <v>1586</v>
      </c>
      <c r="B259" s="8" t="s">
        <v>1587</v>
      </c>
      <c r="C259" s="3" t="str">
        <f>_xlfn.XLOOKUP(B259,'[1]daily break down'!$D:$D,'[1]daily break down'!$E:$E,"")</f>
        <v>Ngaoundere</v>
      </c>
      <c r="D259" s="1" t="s">
        <v>1022</v>
      </c>
      <c r="E259" s="1"/>
      <c r="F259" s="3" t="s">
        <v>90</v>
      </c>
      <c r="G259" s="1" t="s">
        <v>91</v>
      </c>
      <c r="H259" s="32" t="str">
        <f>_xlfn.XLOOKUP(B259,[2]CALCULATION!$B:$B,[2]CALCULATION!$H:$H,"")</f>
        <v>Huawei</v>
      </c>
      <c r="I259" s="28">
        <v>0</v>
      </c>
      <c r="J259" s="28">
        <v>0</v>
      </c>
      <c r="K259" s="28">
        <v>0</v>
      </c>
      <c r="L259" s="28">
        <v>0</v>
      </c>
      <c r="M259" s="28">
        <v>0</v>
      </c>
      <c r="N259" s="28">
        <v>0</v>
      </c>
      <c r="O259" s="28">
        <v>0</v>
      </c>
      <c r="P259" s="28">
        <v>0</v>
      </c>
      <c r="Q259" s="28">
        <v>0</v>
      </c>
      <c r="R259" s="28">
        <v>0</v>
      </c>
      <c r="S259" s="93">
        <v>0</v>
      </c>
      <c r="T259" s="93">
        <f>_xlfn.XLOOKUP(B259,'[3]Nur des jours'!$B:$B,'[3]Nur des jours'!$U:$U,"")</f>
        <v>0</v>
      </c>
      <c r="U259" s="93">
        <v>0</v>
      </c>
      <c r="V259" s="93">
        <v>0</v>
      </c>
      <c r="W259" s="93">
        <v>0</v>
      </c>
      <c r="X259" s="93">
        <v>0</v>
      </c>
      <c r="Y259" s="93">
        <v>0</v>
      </c>
      <c r="Z259" s="93">
        <v>0</v>
      </c>
      <c r="AA259" s="93">
        <v>0</v>
      </c>
      <c r="AB259" s="93">
        <v>0</v>
      </c>
      <c r="AC259" s="93"/>
      <c r="AD259" s="93">
        <v>0</v>
      </c>
      <c r="AE259" s="93">
        <v>0</v>
      </c>
      <c r="AF259" s="93">
        <v>2.0938381944622796E-2</v>
      </c>
      <c r="AG259" s="93"/>
      <c r="AH259" s="93">
        <v>0.81363627283960127</v>
      </c>
      <c r="AI259" s="93">
        <v>6.8068095072519375E-2</v>
      </c>
      <c r="AJ259" s="93">
        <v>1.6631157114150781</v>
      </c>
      <c r="AK259" s="93">
        <v>0.47093847881330886</v>
      </c>
      <c r="AL259" s="93">
        <v>0.81363627283960127</v>
      </c>
      <c r="AM259" s="49" t="s">
        <v>5559</v>
      </c>
      <c r="AN259" s="49"/>
      <c r="AO259" s="48" t="str" cm="1">
        <f t="array" ref="AO259">IFERROR(_xlfn.IFS(
AQ259="MPR ISSUE","PDH",
AQ259="BSS Hardware Issue","BSS",
AQ259="Sites strategiques, MLL, Pylone, etc.","ENVTECH",
AQ259="AKTIVCO DEFAUT GE &amp; POWER Cabinet","AKTIVCO",
AQ259="AKTIVCO Coupure ENEO &amp; Baisse de tension","AKTIVCO GRID ONLY",
AQ259="Coupure ENEO &amp; Baisse de tension","IHS GRID ONLY",
AQ259="Defaut GE &amp; POWER Cabinet","IHS",
AQ259="Sharing","Partners",
AQ259="Sites strategiques &amp; DataCenter","SST &amp; DC",
AQ259="Exclu","Exclu",
AQ259="SAT","SAT",
AQ259="SPARE-ISSUE","SPARE-ISSUE",
AQ259="Fiber CAmtel","TRANS_FO_CAMTEL",
AQ259="Fiber AOF","Fiber AOF",
AQ259="Projet OCM (HUAWEI)","TRAVAUX-HUAWEI",
AQ259="Projet OCM (NOKIA)","TRAVAUX-NOKIA",
AQ259="ACCESS-ISSUE","ACCESS-ISSUE",
AQ259="Projet OCM (ZTE, NOKIA, autres projets)","TRAVAUX OCM",
AQ259="No root CAuse","No root cause",
AQ259="ODU HS","PDH",
AQ259="IP &amp; VLAN","PDH",
AQ259="Warehouse HUAWEI","SPARE-ISSUE",
AQ259="SPARE-HS","SPARE-ISSUE",
AQ259="Power Telco","BSS",AQ259="no impacts","no impacts"
),"")</f>
        <v>No root cause</v>
      </c>
      <c r="AP259" s="48" t="str" cm="1">
        <f t="array" ref="AP259">IFERROR(_xlfn.IFS(
AQ259="MPR ISSUE","TX ISSUE",
AQ259="BSS Hardware Issue","RAN ISSUE",
AQ259="Sites strategiques, MLL, Pylone, etc.","ENVTECH",
AQ259="AKTIVCO DEFAUT GE &amp; POWER Cabinet","POWER ISSUE",
AQ259="AKTIVCO Coupure ENEO &amp; Baisse de tension","POWER ISSUE",
AQ259="Coupure ENEO &amp; Baisse de tension","POWER ISSUE",
AQ259="Defaut GE &amp; POWER Cabinet","POWER ISSUE",
AQ259="Sharing","POWER ISSUE",
AQ259="Sites strategiques &amp; DataCenter","POWER ISSUE",
AQ259="Exclu","Exclu",
AQ259="SAT","TX ISSUE",
AQ259="SPARE-ISSUE","SPARE-ISSUE",
AQ259="Fiber CAmtel","TX ISSUE",
AQ259="Fiber AOF","TX ISSUE",
AQ259="Projet OCM (HUAWEI)","TRAVAUX-HUAWEI",
AQ259="Projet OCM (NOKIA)","TRAVAUX -NOKIA",
AQ259="ACCESS-ISSUE","ACCESS-ISSUE",
AQ259="Projet OCM (ZTE, NOKIA, autres projets)","TRAVAUX OCM",
AQ259="No root CAuse","No root cause",
AQ259="ODU HS","TX ISSUE",
AQ259="IP &amp; VLAN","TX ISSUE",
AQ259="Warehouse HUAWEI","SPARE-ISSUE",
AQ259="SPARE-HS","SPARE-ISSUE",
AQ259="Power Telco","RAN ISSUE",AQ259="no impacts","no impacts"
),"")</f>
        <v>No root cause</v>
      </c>
      <c r="AQ259" s="67" t="s">
        <v>5344</v>
      </c>
      <c r="AR259" s="48" t="str" cm="1">
        <f t="array" ref="AR259">IFERROR(_xlfn.IFS(
AQ259="MPR ISSUE","ACTIVE",
AQ259="BSS Hardware Issue","ACTIVE",
AQ259="Sites strategiques, MLL, Pylone, etc.","PASSIVE",
AQ259="AKTIVCO DEFAUT GE &amp; POWER Cabinet","PASSIVE",
AQ259="AKTIVCO Coupure ENEO &amp; Baisse de tension","PASSIVE",
AQ259="Coupure ENEO &amp; Baisse de tension","PASSIVE",
AQ259="Defaut GE &amp; POWER Cabinet","PASSIVE",
AQ259="Sharing","PASSIVE",
AQ259="Sites strategiques &amp; DataCenter","PASSIVE",
AQ259="Exclu","Exclu",
AQ259="SAT","ACTIVE",
AQ259="SPARE-ISSUE","SPARE-ISSUE",
AQ259="Fiber CAmtel","ACTIVE",
AQ259="Fiber AOF","ACTIVE",
AQ259="Projet OCM (HUAWEI)","PLANNED WORKS",
AQ259="Projet OCM (NOKIA)","PLANNED WORKS",
AQ259="ACCESS-ISSUE","ACCESS-ISSUE",
AQ259="Projet OCM (ZTE, NOKIA, autres projets)","PLANNED WORKS",
AQ259="No root CAuse","No root cause",
AQ259="ODU HS","ACTIVE",
AQ259="IP &amp; VLAN","ACTIVE",
AQ259="Warehouse HUAWEI","SPARE-ISSUE",
AQ259="SPARE-HS","SPARE-ISSUE",
AQ259="Power Telco","ACTIVE", AQ259="no impacts","no impacts"
),"")</f>
        <v>No root cause</v>
      </c>
      <c r="AS259" s="92" t="s">
        <v>5537</v>
      </c>
      <c r="AT259" s="98" t="s">
        <v>1587</v>
      </c>
      <c r="AV259" s="17" t="s">
        <v>5537</v>
      </c>
      <c r="AW259" s="7" t="s">
        <v>5537</v>
      </c>
      <c r="AX259" s="6" t="s">
        <v>5537</v>
      </c>
      <c r="AY259" s="7"/>
      <c r="AZ259" s="3" t="s">
        <v>5537</v>
      </c>
      <c r="BA259" s="18" t="s">
        <v>5537</v>
      </c>
      <c r="BB259" s="18" t="s">
        <v>5537</v>
      </c>
      <c r="BC259" s="18" t="s">
        <v>5537</v>
      </c>
      <c r="BD259" s="18" t="s">
        <v>5537</v>
      </c>
      <c r="BE259" s="18" t="s">
        <v>5537</v>
      </c>
      <c r="BF259" s="18" t="s">
        <v>5537</v>
      </c>
      <c r="BG259" s="18" t="s">
        <v>5537</v>
      </c>
      <c r="BH259" s="18" t="s">
        <v>5537</v>
      </c>
      <c r="BI259" s="18" t="s">
        <v>5537</v>
      </c>
      <c r="BJ259" s="18" t="s">
        <v>5537</v>
      </c>
      <c r="BK259" s="18" t="s">
        <v>5537</v>
      </c>
      <c r="BL259" s="9" t="s">
        <v>5537</v>
      </c>
      <c r="BM259" s="14" t="s">
        <v>5537</v>
      </c>
      <c r="BN259" s="14" t="s">
        <v>5537</v>
      </c>
      <c r="BO259" s="14" t="str">
        <f>_xlfn.XLOOKUP(B259,'[4]cell downs 18042026 17h'!$B:$B,'[4]cell downs 18042026 17h'!$B:$B,"")</f>
        <v/>
      </c>
      <c r="BP259" s="14" t="str">
        <f>_xlfn.XLOOKUP(B259,'[5]Cells Huawei 19042026 15h'!$B:$B,'[5]Cells Huawei 19042026 15h'!$B:$B,"")</f>
        <v/>
      </c>
      <c r="BQ259" s="9" t="str">
        <f>_xlfn.XLOOKUP(B259,'[6]cells down 19042026 9H40'!$B:$B,'[6]cells down 19042026 9H40'!$B:$B,"")</f>
        <v/>
      </c>
      <c r="BR259" s="9" t="s">
        <v>5537</v>
      </c>
      <c r="BS259" s="9" t="s">
        <v>5521</v>
      </c>
      <c r="BT259" s="108"/>
    </row>
    <row r="260" spans="1:72" s="9" customFormat="1" x14ac:dyDescent="0.35">
      <c r="A260" s="1" t="s">
        <v>476</v>
      </c>
      <c r="B260" s="1" t="s">
        <v>477</v>
      </c>
      <c r="C260" s="3" t="str">
        <f>_xlfn.XLOOKUP(B260,'[1]daily break down'!$D:$D,'[1]daily break down'!$E:$E,"")</f>
        <v>NORD-OUEST</v>
      </c>
      <c r="D260" s="1" t="s">
        <v>11</v>
      </c>
      <c r="E260" s="1" t="s">
        <v>96</v>
      </c>
      <c r="F260" s="3" t="s">
        <v>51</v>
      </c>
      <c r="G260" s="1" t="s">
        <v>476</v>
      </c>
      <c r="H260" s="33" t="str">
        <f>_xlfn.XLOOKUP(B260,[2]CALCULATION!$B:$B,[2]CALCULATION!$H:$H,"")</f>
        <v>NOKIA</v>
      </c>
      <c r="I260" s="28">
        <v>3.3536926661023241</v>
      </c>
      <c r="J260" s="28">
        <v>5.9314207636972629</v>
      </c>
      <c r="K260" s="28">
        <v>3.7208201961283032</v>
      </c>
      <c r="L260" s="28">
        <v>5.7481776710180421</v>
      </c>
      <c r="M260" s="28">
        <v>11.92999102931838</v>
      </c>
      <c r="N260" s="28">
        <v>12.855955704306867</v>
      </c>
      <c r="O260" s="28">
        <v>0.19079468164671992</v>
      </c>
      <c r="P260" s="28">
        <v>6.1982129794441017</v>
      </c>
      <c r="Q260" s="28">
        <v>7.897186463520768</v>
      </c>
      <c r="R260" s="28">
        <v>5.8395198825471768</v>
      </c>
      <c r="S260" s="93">
        <v>5.3997353087385749</v>
      </c>
      <c r="T260" s="93">
        <f>_xlfn.XLOOKUP(B260,'[3]Nur des jours'!$B:$B,'[3]Nur des jours'!$U:$U,"")</f>
        <v>2.9555935086022149</v>
      </c>
      <c r="U260" s="93">
        <v>3.0231543110979953</v>
      </c>
      <c r="V260" s="93">
        <v>2.0532990614468392</v>
      </c>
      <c r="W260" s="93">
        <v>2.9555935086022149</v>
      </c>
      <c r="X260" s="93">
        <v>2.9451243176299036</v>
      </c>
      <c r="Y260" s="93">
        <v>4.1239873242531386</v>
      </c>
      <c r="Z260" s="93">
        <v>0.13633133865817429</v>
      </c>
      <c r="AA260" s="93">
        <v>4.1912434045879516E-3</v>
      </c>
      <c r="AB260" s="93">
        <v>0</v>
      </c>
      <c r="AC260" s="93">
        <f>_xlfn.XLOOKUP(B260,'[3]Nur des jours'!$B:$B,'[3]Nur des jours'!$N:$N,"")</f>
        <v>3.8309748225766486E-2</v>
      </c>
      <c r="AD260" s="93">
        <v>3.8309748225766486E-2</v>
      </c>
      <c r="AE260" s="93">
        <v>0</v>
      </c>
      <c r="AF260" s="93">
        <v>0</v>
      </c>
      <c r="AG260" s="93"/>
      <c r="AH260" s="93">
        <v>0.7684956896182723</v>
      </c>
      <c r="AI260" s="93">
        <v>3.5868763713535481</v>
      </c>
      <c r="AJ260" s="93">
        <v>0.7634235033711767</v>
      </c>
      <c r="AK260" s="93">
        <v>0</v>
      </c>
      <c r="AL260" s="93">
        <v>0.7684956896182723</v>
      </c>
      <c r="AM260" s="49" t="s">
        <v>5601</v>
      </c>
      <c r="AN260" s="49"/>
      <c r="AO260" s="48" t="str" cm="1">
        <f t="array" ref="AO260">IFERROR(_xlfn.IFS(
AQ260="MPR ISSUE","PDH",
AQ260="BSS Hardware Issue","BSS",
AQ260="Sites strategiques, MLL, Pylone, etc.","ENVTECH",
AQ260="AKTIVCO DEFAUT GE &amp; POWER Cabinet","AKTIVCO",
AQ260="AKTIVCO Coupure ENEO &amp; Baisse de tension","AKTIVCO GRID ONLY",
AQ260="Coupure ENEO &amp; Baisse de tension","IHS GRID ONLY",
AQ260="Defaut GE &amp; POWER Cabinet","IHS",
AQ260="Sharing","Partners",
AQ260="Sites strategiques &amp; DataCenter","SST &amp; DC",
AQ260="Exclu","Exclu",
AQ260="SAT","SAT",
AQ260="SPARE-ISSUE","SPARE-ISSUE",
AQ260="Fiber CAmtel","TRANS_FO_CAMTEL",
AQ260="Fiber AOF","Fiber AOF",
AQ260="Projet OCM (HUAWEI)","TRAVAUX-HUAWEI",
AQ260="Projet OCM (NOKIA)","TRAVAUX-NOKIA",
AQ260="ACCESS-ISSUE","ACCESS-ISSUE",
AQ260="Projet OCM (ZTE, NOKIA, autres projets)","TRAVAUX OCM",
AQ260="No root CAuse","No root cause",
AQ260="ODU HS","PDH",
AQ260="IP &amp; VLAN","PDH",
AQ260="Warehouse HUAWEI","SPARE-ISSUE",
AQ260="SPARE-HS","SPARE-ISSUE",
AQ260="Power Telco","BSS",AQ260="no impacts","no impacts"
),"")</f>
        <v>IHS</v>
      </c>
      <c r="AP260" s="48" t="str" cm="1">
        <f t="array" ref="AP260">IFERROR(_xlfn.IFS(
AQ260="MPR ISSUE","TX ISSUE",
AQ260="BSS Hardware Issue","RAN ISSUE",
AQ260="Sites strategiques, MLL, Pylone, etc.","ENVTECH",
AQ260="AKTIVCO DEFAUT GE &amp; POWER Cabinet","POWER ISSUE",
AQ260="AKTIVCO Coupure ENEO &amp; Baisse de tension","POWER ISSUE",
AQ260="Coupure ENEO &amp; Baisse de tension","POWER ISSUE",
AQ260="Defaut GE &amp; POWER Cabinet","POWER ISSUE",
AQ260="Sharing","POWER ISSUE",
AQ260="Sites strategiques &amp; DataCenter","POWER ISSUE",
AQ260="Exclu","Exclu",
AQ260="SAT","TX ISSUE",
AQ260="SPARE-ISSUE","SPARE-ISSUE",
AQ260="Fiber CAmtel","TX ISSUE",
AQ260="Fiber AOF","TX ISSUE",
AQ260="Projet OCM (HUAWEI)","TRAVAUX-HUAWEI",
AQ260="Projet OCM (NOKIA)","TRAVAUX -NOKIA",
AQ260="ACCESS-ISSUE","ACCESS-ISSUE",
AQ260="Projet OCM (ZTE, NOKIA, autres projets)","TRAVAUX OCM",
AQ260="No root CAuse","No root cause",
AQ260="ODU HS","TX ISSUE",
AQ260="IP &amp; VLAN","TX ISSUE",
AQ260="Warehouse HUAWEI","SPARE-ISSUE",
AQ260="SPARE-HS","SPARE-ISSUE",
AQ260="Power Telco","RAN ISSUE",AQ260="no impacts","no impacts"
),"")</f>
        <v>POWER ISSUE</v>
      </c>
      <c r="AQ260" s="67" t="s">
        <v>5330</v>
      </c>
      <c r="AR260" s="48" t="str" cm="1">
        <f t="array" ref="AR260">IFERROR(_xlfn.IFS(
AQ260="MPR ISSUE","ACTIVE",
AQ260="BSS Hardware Issue","ACTIVE",
AQ260="Sites strategiques, MLL, Pylone, etc.","PASSIVE",
AQ260="AKTIVCO DEFAUT GE &amp; POWER Cabinet","PASSIVE",
AQ260="AKTIVCO Coupure ENEO &amp; Baisse de tension","PASSIVE",
AQ260="Coupure ENEO &amp; Baisse de tension","PASSIVE",
AQ260="Defaut GE &amp; POWER Cabinet","PASSIVE",
AQ260="Sharing","PASSIVE",
AQ260="Sites strategiques &amp; DataCenter","PASSIVE",
AQ260="Exclu","Exclu",
AQ260="SAT","ACTIVE",
AQ260="SPARE-ISSUE","SPARE-ISSUE",
AQ260="Fiber CAmtel","ACTIVE",
AQ260="Fiber AOF","ACTIVE",
AQ260="Projet OCM (HUAWEI)","PLANNED WORKS",
AQ260="Projet OCM (NOKIA)","PLANNED WORKS",
AQ260="ACCESS-ISSUE","ACCESS-ISSUE",
AQ260="Projet OCM (ZTE, NOKIA, autres projets)","PLANNED WORKS",
AQ260="No root CAuse","No root cause",
AQ260="ODU HS","ACTIVE",
AQ260="IP &amp; VLAN","ACTIVE",
AQ260="Warehouse HUAWEI","SPARE-ISSUE",
AQ260="SPARE-HS","SPARE-ISSUE",
AQ260="Power Telco","ACTIVE", AQ260="no impacts","no impacts"
),"")</f>
        <v>PASSIVE</v>
      </c>
      <c r="AS260" s="92" t="s">
        <v>5956</v>
      </c>
      <c r="AT260" s="98" t="s">
        <v>477</v>
      </c>
      <c r="AV260" s="17" t="s">
        <v>5537</v>
      </c>
      <c r="AW260" s="7" t="s">
        <v>5537</v>
      </c>
      <c r="AX260" s="6" t="s">
        <v>5537</v>
      </c>
      <c r="AY260" s="7"/>
      <c r="AZ260" s="3" t="s">
        <v>6294</v>
      </c>
      <c r="BA260" s="18" t="s">
        <v>5537</v>
      </c>
      <c r="BB260" s="18" t="s">
        <v>5537</v>
      </c>
      <c r="BC260" s="18" t="s">
        <v>5537</v>
      </c>
      <c r="BD260" s="18" t="s">
        <v>5537</v>
      </c>
      <c r="BE260" s="18" t="s">
        <v>5537</v>
      </c>
      <c r="BF260" s="18" t="s">
        <v>5537</v>
      </c>
      <c r="BG260" s="18" t="s">
        <v>5537</v>
      </c>
      <c r="BH260" s="18" t="s">
        <v>5537</v>
      </c>
      <c r="BI260" s="18" t="s">
        <v>5537</v>
      </c>
      <c r="BJ260" s="18" t="s">
        <v>5537</v>
      </c>
      <c r="BK260" s="18" t="s">
        <v>5537</v>
      </c>
      <c r="BL260" s="9" t="s">
        <v>6295</v>
      </c>
      <c r="BM260" s="14" t="s">
        <v>5537</v>
      </c>
      <c r="BN260" s="14" t="s">
        <v>5537</v>
      </c>
      <c r="BO260" s="14" t="str">
        <f>_xlfn.XLOOKUP(B260,'[4]cell downs 18042026 17h'!$B:$B,'[4]cell downs 18042026 17h'!$B:$B,"")</f>
        <v/>
      </c>
      <c r="BP260" s="14" t="str">
        <f>_xlfn.XLOOKUP(B260,'[5]Cells Huawei 19042026 15h'!$B:$B,'[5]Cells Huawei 19042026 15h'!$B:$B,"")</f>
        <v/>
      </c>
      <c r="BQ260" s="9" t="str">
        <f>_xlfn.XLOOKUP(B260,'[6]cells down 19042026 9H40'!$B:$B,'[6]cells down 19042026 9H40'!$B:$B,"")</f>
        <v/>
      </c>
      <c r="BR260" s="9" t="s">
        <v>477</v>
      </c>
      <c r="BS260" s="9" t="s">
        <v>5537</v>
      </c>
      <c r="BT260" s="108"/>
    </row>
    <row r="261" spans="1:72" s="9" customFormat="1" x14ac:dyDescent="0.35">
      <c r="A261" s="1" t="s">
        <v>1578</v>
      </c>
      <c r="B261" s="8" t="s">
        <v>1579</v>
      </c>
      <c r="C261" s="3" t="str">
        <f>_xlfn.XLOOKUP(B261,'[1]daily break down'!$D:$D,'[1]daily break down'!$E:$E,"")</f>
        <v>Douala</v>
      </c>
      <c r="D261" s="1" t="s">
        <v>5490</v>
      </c>
      <c r="E261" s="1"/>
      <c r="F261" s="3" t="s">
        <v>31</v>
      </c>
      <c r="G261" s="1" t="s">
        <v>32</v>
      </c>
      <c r="H261" s="34" t="str">
        <f>_xlfn.XLOOKUP(B261,[2]CALCULATION!$B:$B,[2]CALCULATION!$H:$H,"")</f>
        <v>ZTE</v>
      </c>
      <c r="I261" s="28">
        <v>0</v>
      </c>
      <c r="J261" s="28">
        <v>3.6075904666512577</v>
      </c>
      <c r="K261" s="28">
        <v>0.68390391315886379</v>
      </c>
      <c r="L261" s="28">
        <v>2.2293847896745515E-3</v>
      </c>
      <c r="M261" s="28">
        <v>2.7267516187117087</v>
      </c>
      <c r="N261" s="28">
        <v>0</v>
      </c>
      <c r="O261" s="28">
        <v>2.0345187239786204</v>
      </c>
      <c r="P261" s="28">
        <v>0</v>
      </c>
      <c r="Q261" s="28">
        <v>3.7865119723313723</v>
      </c>
      <c r="R261" s="28">
        <v>20.271135994612379</v>
      </c>
      <c r="S261" s="93">
        <v>5.2015649211118804</v>
      </c>
      <c r="T261" s="93">
        <f>_xlfn.XLOOKUP(B261,'[3]Nur des jours'!$B:$B,'[3]Nur des jours'!$U:$U,"")</f>
        <v>0</v>
      </c>
      <c r="U261" s="93">
        <v>0</v>
      </c>
      <c r="V261" s="93">
        <v>0</v>
      </c>
      <c r="W261" s="93">
        <v>0</v>
      </c>
      <c r="X261" s="93">
        <v>1.0850148245170976</v>
      </c>
      <c r="Y261" s="93">
        <v>0</v>
      </c>
      <c r="Z261" s="93">
        <v>0</v>
      </c>
      <c r="AA261" s="93">
        <v>6.4681943481350208</v>
      </c>
      <c r="AB261" s="93">
        <v>9.8553967520182173</v>
      </c>
      <c r="AC261" s="93">
        <f>_xlfn.XLOOKUP(B261,'[3]Nur des jours'!$B:$B,'[3]Nur des jours'!$N:$N,"")</f>
        <v>0</v>
      </c>
      <c r="AD261" s="93">
        <v>0</v>
      </c>
      <c r="AE261" s="93">
        <v>4.3537923083727845</v>
      </c>
      <c r="AF261" s="93">
        <v>0.56164445129311524</v>
      </c>
      <c r="AG261" s="93"/>
      <c r="AH261" s="93">
        <v>0.75032174481284586</v>
      </c>
      <c r="AI261" s="93">
        <v>0.28126486257488736</v>
      </c>
      <c r="AJ261" s="93">
        <v>0.53838091740873295</v>
      </c>
      <c r="AK261" s="93">
        <v>1.0152024549814282</v>
      </c>
      <c r="AL261" s="93">
        <v>0.75032174481284586</v>
      </c>
      <c r="AM261" s="49" t="s">
        <v>5559</v>
      </c>
      <c r="AN261" s="49"/>
      <c r="AO261" s="48" t="str" cm="1">
        <f t="array" ref="AO261">IFERROR(_xlfn.IFS(
AQ261="MPR ISSUE","PDH",
AQ261="BSS Hardware Issue","BSS",
AQ261="Sites strategiques, MLL, Pylone, etc.","ENVTECH",
AQ261="AKTIVCO DEFAUT GE &amp; POWER Cabinet","AKTIVCO",
AQ261="AKTIVCO Coupure ENEO &amp; Baisse de tension","AKTIVCO GRID ONLY",
AQ261="Coupure ENEO &amp; Baisse de tension","IHS GRID ONLY",
AQ261="Defaut GE &amp; POWER Cabinet","IHS",
AQ261="Sharing","Partners",
AQ261="Sites strategiques &amp; DataCenter","SST &amp; DC",
AQ261="Exclu","Exclu",
AQ261="SAT","SAT",
AQ261="SPARE-ISSUE","SPARE-ISSUE",
AQ261="Fiber CAmtel","TRANS_FO_CAMTEL",
AQ261="Fiber AOF","Fiber AOF",
AQ261="Projet OCM (HUAWEI)","TRAVAUX-HUAWEI",
AQ261="Projet OCM (NOKIA)","TRAVAUX-NOKIA",
AQ261="ACCESS-ISSUE","ACCESS-ISSUE",
AQ261="Projet OCM (ZTE, NOKIA, autres projets)","TRAVAUX OCM",
AQ261="No root CAuse","No root cause",
AQ261="ODU HS","PDH",
AQ261="IP &amp; VLAN","PDH",
AQ261="Warehouse HUAWEI","SPARE-ISSUE",
AQ261="SPARE-HS","SPARE-ISSUE",
AQ261="Power Telco","BSS",AQ261="no impacts","no impacts"
),"")</f>
        <v>No root cause</v>
      </c>
      <c r="AP261" s="48" t="str" cm="1">
        <f t="array" ref="AP261">IFERROR(_xlfn.IFS(
AQ261="MPR ISSUE","TX ISSUE",
AQ261="BSS Hardware Issue","RAN ISSUE",
AQ261="Sites strategiques, MLL, Pylone, etc.","ENVTECH",
AQ261="AKTIVCO DEFAUT GE &amp; POWER Cabinet","POWER ISSUE",
AQ261="AKTIVCO Coupure ENEO &amp; Baisse de tension","POWER ISSUE",
AQ261="Coupure ENEO &amp; Baisse de tension","POWER ISSUE",
AQ261="Defaut GE &amp; POWER Cabinet","POWER ISSUE",
AQ261="Sharing","POWER ISSUE",
AQ261="Sites strategiques &amp; DataCenter","POWER ISSUE",
AQ261="Exclu","Exclu",
AQ261="SAT","TX ISSUE",
AQ261="SPARE-ISSUE","SPARE-ISSUE",
AQ261="Fiber CAmtel","TX ISSUE",
AQ261="Fiber AOF","TX ISSUE",
AQ261="Projet OCM (HUAWEI)","TRAVAUX-HUAWEI",
AQ261="Projet OCM (NOKIA)","TRAVAUX -NOKIA",
AQ261="ACCESS-ISSUE","ACCESS-ISSUE",
AQ261="Projet OCM (ZTE, NOKIA, autres projets)","TRAVAUX OCM",
AQ261="No root CAuse","No root cause",
AQ261="ODU HS","TX ISSUE",
AQ261="IP &amp; VLAN","TX ISSUE",
AQ261="Warehouse HUAWEI","SPARE-ISSUE",
AQ261="SPARE-HS","SPARE-ISSUE",
AQ261="Power Telco","RAN ISSUE",AQ261="no impacts","no impacts"
),"")</f>
        <v>No root cause</v>
      </c>
      <c r="AQ261" s="67" t="s">
        <v>5344</v>
      </c>
      <c r="AR261" s="48" t="str" cm="1">
        <f t="array" ref="AR261">IFERROR(_xlfn.IFS(
AQ261="MPR ISSUE","ACTIVE",
AQ261="BSS Hardware Issue","ACTIVE",
AQ261="Sites strategiques, MLL, Pylone, etc.","PASSIVE",
AQ261="AKTIVCO DEFAUT GE &amp; POWER Cabinet","PASSIVE",
AQ261="AKTIVCO Coupure ENEO &amp; Baisse de tension","PASSIVE",
AQ261="Coupure ENEO &amp; Baisse de tension","PASSIVE",
AQ261="Defaut GE &amp; POWER Cabinet","PASSIVE",
AQ261="Sharing","PASSIVE",
AQ261="Sites strategiques &amp; DataCenter","PASSIVE",
AQ261="Exclu","Exclu",
AQ261="SAT","ACTIVE",
AQ261="SPARE-ISSUE","SPARE-ISSUE",
AQ261="Fiber CAmtel","ACTIVE",
AQ261="Fiber AOF","ACTIVE",
AQ261="Projet OCM (HUAWEI)","PLANNED WORKS",
AQ261="Projet OCM (NOKIA)","PLANNED WORKS",
AQ261="ACCESS-ISSUE","ACCESS-ISSUE",
AQ261="Projet OCM (ZTE, NOKIA, autres projets)","PLANNED WORKS",
AQ261="No root CAuse","No root cause",
AQ261="ODU HS","ACTIVE",
AQ261="IP &amp; VLAN","ACTIVE",
AQ261="Warehouse HUAWEI","SPARE-ISSUE",
AQ261="SPARE-HS","SPARE-ISSUE",
AQ261="Power Telco","ACTIVE", AQ261="no impacts","no impacts"
),"")</f>
        <v>No root cause</v>
      </c>
      <c r="AS261" s="92" t="s">
        <v>5537</v>
      </c>
      <c r="AT261" s="98" t="s">
        <v>1579</v>
      </c>
      <c r="AV261" s="17" t="s">
        <v>5537</v>
      </c>
      <c r="AW261" s="7" t="s">
        <v>5537</v>
      </c>
      <c r="AX261" s="6" t="s">
        <v>5537</v>
      </c>
      <c r="AY261" s="7"/>
      <c r="AZ261" s="3" t="s">
        <v>5537</v>
      </c>
      <c r="BA261" s="18" t="s">
        <v>5537</v>
      </c>
      <c r="BB261" s="18" t="s">
        <v>5537</v>
      </c>
      <c r="BC261" s="18" t="s">
        <v>5537</v>
      </c>
      <c r="BD261" s="18" t="s">
        <v>5537</v>
      </c>
      <c r="BE261" s="18" t="s">
        <v>5537</v>
      </c>
      <c r="BF261" s="18" t="s">
        <v>5537</v>
      </c>
      <c r="BG261" s="18" t="s">
        <v>5537</v>
      </c>
      <c r="BH261" s="18" t="s">
        <v>5537</v>
      </c>
      <c r="BI261" s="18" t="s">
        <v>5537</v>
      </c>
      <c r="BJ261" s="18" t="s">
        <v>5537</v>
      </c>
      <c r="BK261" s="18" t="s">
        <v>5537</v>
      </c>
      <c r="BL261" s="9" t="s">
        <v>5537</v>
      </c>
      <c r="BM261" s="14" t="s">
        <v>5537</v>
      </c>
      <c r="BN261" s="14" t="s">
        <v>5537</v>
      </c>
      <c r="BO261" s="14" t="str">
        <f>_xlfn.XLOOKUP(B261,'[4]cell downs 18042026 17h'!$B:$B,'[4]cell downs 18042026 17h'!$B:$B,"")</f>
        <v/>
      </c>
      <c r="BP261" s="14" t="str">
        <f>_xlfn.XLOOKUP(B261,'[5]Cells Huawei 19042026 15h'!$B:$B,'[5]Cells Huawei 19042026 15h'!$B:$B,"")</f>
        <v/>
      </c>
      <c r="BQ261" s="9" t="str">
        <f>_xlfn.XLOOKUP(B261,'[6]cells down 19042026 9H40'!$B:$B,'[6]cells down 19042026 9H40'!$B:$B,"")</f>
        <v/>
      </c>
      <c r="BR261" s="9" t="s">
        <v>5537</v>
      </c>
      <c r="BS261" s="9" t="s">
        <v>5537</v>
      </c>
      <c r="BT261" s="108"/>
    </row>
    <row r="262" spans="1:72" s="9" customFormat="1" x14ac:dyDescent="0.35">
      <c r="A262" s="1" t="s">
        <v>4191</v>
      </c>
      <c r="B262" s="1" t="s">
        <v>4192</v>
      </c>
      <c r="C262" s="3" t="str">
        <f>_xlfn.XLOOKUP(B262,'[1]daily break down'!$D:$D,'[1]daily break down'!$E:$E,"")</f>
        <v>Yaounde</v>
      </c>
      <c r="D262" s="1" t="s">
        <v>21</v>
      </c>
      <c r="E262" s="1" t="s">
        <v>30</v>
      </c>
      <c r="F262" s="3" t="s">
        <v>37</v>
      </c>
      <c r="G262" s="1" t="s">
        <v>38</v>
      </c>
      <c r="H262" s="34" t="str">
        <f>_xlfn.XLOOKUP(B262,[2]CALCULATION!$B:$B,[2]CALCULATION!$H:$H,"")</f>
        <v>ZTE</v>
      </c>
      <c r="I262" s="28">
        <v>0</v>
      </c>
      <c r="J262" s="28">
        <v>2.1445254870403199</v>
      </c>
      <c r="K262" s="28">
        <v>0</v>
      </c>
      <c r="L262" s="28">
        <v>0</v>
      </c>
      <c r="M262" s="28">
        <v>0</v>
      </c>
      <c r="N262" s="28">
        <v>0.98044776034220582</v>
      </c>
      <c r="O262" s="28">
        <v>0</v>
      </c>
      <c r="P262" s="28">
        <v>0</v>
      </c>
      <c r="Q262" s="28">
        <v>0</v>
      </c>
      <c r="R262" s="28">
        <v>0</v>
      </c>
      <c r="S262" s="93">
        <v>0</v>
      </c>
      <c r="T262" s="93">
        <f>_xlfn.XLOOKUP(B262,'[3]Nur des jours'!$B:$B,'[3]Nur des jours'!$U:$U,"")</f>
        <v>0.37776479384076261</v>
      </c>
      <c r="U262" s="93">
        <v>4.4413625429111985</v>
      </c>
      <c r="V262" s="93">
        <v>0</v>
      </c>
      <c r="W262" s="93">
        <v>0.37776479384076256</v>
      </c>
      <c r="X262" s="93">
        <v>0</v>
      </c>
      <c r="Y262" s="93">
        <v>1.7363875548250318</v>
      </c>
      <c r="Z262" s="93">
        <v>0</v>
      </c>
      <c r="AA262" s="93">
        <v>0</v>
      </c>
      <c r="AB262" s="93">
        <v>0.11077367142934572</v>
      </c>
      <c r="AC262" s="93">
        <f>_xlfn.XLOOKUP(B262,'[3]Nur des jours'!$B:$B,'[3]Nur des jours'!$N:$N,"")</f>
        <v>0.56339228896821969</v>
      </c>
      <c r="AD262" s="93">
        <v>0.56339228896821969</v>
      </c>
      <c r="AE262" s="93">
        <v>0.5690638438731519</v>
      </c>
      <c r="AF262" s="93">
        <v>0</v>
      </c>
      <c r="AG262" s="93"/>
      <c r="AH262" s="93">
        <v>0.73334275025468532</v>
      </c>
      <c r="AI262" s="93">
        <v>0.18122349715637726</v>
      </c>
      <c r="AJ262" s="93">
        <v>0.33798888854888226</v>
      </c>
      <c r="AK262" s="93">
        <v>1.1390418327434462</v>
      </c>
      <c r="AL262" s="93">
        <v>0.73334275025468532</v>
      </c>
      <c r="AM262" s="49" t="s">
        <v>5559</v>
      </c>
      <c r="AN262" s="49"/>
      <c r="AO262" s="48" t="str" cm="1">
        <f t="array" ref="AO262">IFERROR(_xlfn.IFS(
AQ262="MPR ISSUE","PDH",
AQ262="BSS Hardware Issue","BSS",
AQ262="Sites strategiques, MLL, Pylone, etc.","ENVTECH",
AQ262="AKTIVCO DEFAUT GE &amp; POWER Cabinet","AKTIVCO",
AQ262="AKTIVCO Coupure ENEO &amp; Baisse de tension","AKTIVCO GRID ONLY",
AQ262="Coupure ENEO &amp; Baisse de tension","IHS GRID ONLY",
AQ262="Defaut GE &amp; POWER Cabinet","IHS",
AQ262="Sharing","Partners",
AQ262="Sites strategiques &amp; DataCenter","SST &amp; DC",
AQ262="Exclu","Exclu",
AQ262="SAT","SAT",
AQ262="SPARE-ISSUE","SPARE-ISSUE",
AQ262="Fiber CAmtel","TRANS_FO_CAMTEL",
AQ262="Fiber AOF","Fiber AOF",
AQ262="Projet OCM (HUAWEI)","TRAVAUX-HUAWEI",
AQ262="Projet OCM (NOKIA)","TRAVAUX-NOKIA",
AQ262="ACCESS-ISSUE","ACCESS-ISSUE",
AQ262="Projet OCM (ZTE, NOKIA, autres projets)","TRAVAUX OCM",
AQ262="No root CAuse","No root cause",
AQ262="ODU HS","PDH",
AQ262="IP &amp; VLAN","PDH",
AQ262="Warehouse HUAWEI","SPARE-ISSUE",
AQ262="SPARE-HS","SPARE-ISSUE",
AQ262="Power Telco","BSS",AQ262="no impacts","no impacts"
),"")</f>
        <v>No root cause</v>
      </c>
      <c r="AP262" s="48" t="str" cm="1">
        <f t="array" ref="AP262">IFERROR(_xlfn.IFS(
AQ262="MPR ISSUE","TX ISSUE",
AQ262="BSS Hardware Issue","RAN ISSUE",
AQ262="Sites strategiques, MLL, Pylone, etc.","ENVTECH",
AQ262="AKTIVCO DEFAUT GE &amp; POWER Cabinet","POWER ISSUE",
AQ262="AKTIVCO Coupure ENEO &amp; Baisse de tension","POWER ISSUE",
AQ262="Coupure ENEO &amp; Baisse de tension","POWER ISSUE",
AQ262="Defaut GE &amp; POWER Cabinet","POWER ISSUE",
AQ262="Sharing","POWER ISSUE",
AQ262="Sites strategiques &amp; DataCenter","POWER ISSUE",
AQ262="Exclu","Exclu",
AQ262="SAT","TX ISSUE",
AQ262="SPARE-ISSUE","SPARE-ISSUE",
AQ262="Fiber CAmtel","TX ISSUE",
AQ262="Fiber AOF","TX ISSUE",
AQ262="Projet OCM (HUAWEI)","TRAVAUX-HUAWEI",
AQ262="Projet OCM (NOKIA)","TRAVAUX -NOKIA",
AQ262="ACCESS-ISSUE","ACCESS-ISSUE",
AQ262="Projet OCM (ZTE, NOKIA, autres projets)","TRAVAUX OCM",
AQ262="No root CAuse","No root cause",
AQ262="ODU HS","TX ISSUE",
AQ262="IP &amp; VLAN","TX ISSUE",
AQ262="Warehouse HUAWEI","SPARE-ISSUE",
AQ262="SPARE-HS","SPARE-ISSUE",
AQ262="Power Telco","RAN ISSUE",AQ262="no impacts","no impacts"
),"")</f>
        <v>No root cause</v>
      </c>
      <c r="AQ262" s="67" t="s">
        <v>5344</v>
      </c>
      <c r="AR262" s="48" t="str" cm="1">
        <f t="array" ref="AR262">IFERROR(_xlfn.IFS(
AQ262="MPR ISSUE","ACTIVE",
AQ262="BSS Hardware Issue","ACTIVE",
AQ262="Sites strategiques, MLL, Pylone, etc.","PASSIVE",
AQ262="AKTIVCO DEFAUT GE &amp; POWER Cabinet","PASSIVE",
AQ262="AKTIVCO Coupure ENEO &amp; Baisse de tension","PASSIVE",
AQ262="Coupure ENEO &amp; Baisse de tension","PASSIVE",
AQ262="Defaut GE &amp; POWER Cabinet","PASSIVE",
AQ262="Sharing","PASSIVE",
AQ262="Sites strategiques &amp; DataCenter","PASSIVE",
AQ262="Exclu","Exclu",
AQ262="SAT","ACTIVE",
AQ262="SPARE-ISSUE","SPARE-ISSUE",
AQ262="Fiber CAmtel","ACTIVE",
AQ262="Fiber AOF","ACTIVE",
AQ262="Projet OCM (HUAWEI)","PLANNED WORKS",
AQ262="Projet OCM (NOKIA)","PLANNED WORKS",
AQ262="ACCESS-ISSUE","ACCESS-ISSUE",
AQ262="Projet OCM (ZTE, NOKIA, autres projets)","PLANNED WORKS",
AQ262="No root CAuse","No root cause",
AQ262="ODU HS","ACTIVE",
AQ262="IP &amp; VLAN","ACTIVE",
AQ262="Warehouse HUAWEI","SPARE-ISSUE",
AQ262="SPARE-HS","SPARE-ISSUE",
AQ262="Power Telco","ACTIVE", AQ262="no impacts","no impacts"
),"")</f>
        <v>No root cause</v>
      </c>
      <c r="AS262" s="92" t="s">
        <v>5537</v>
      </c>
      <c r="AT262" s="98" t="s">
        <v>4192</v>
      </c>
      <c r="AV262" s="17" t="s">
        <v>5537</v>
      </c>
      <c r="AW262" s="7" t="s">
        <v>5537</v>
      </c>
      <c r="AX262" s="6" t="s">
        <v>5537</v>
      </c>
      <c r="AY262" s="7"/>
      <c r="AZ262" s="3" t="s">
        <v>5537</v>
      </c>
      <c r="BA262" s="18" t="s">
        <v>5537</v>
      </c>
      <c r="BB262" s="18" t="s">
        <v>5537</v>
      </c>
      <c r="BC262" s="18" t="s">
        <v>5537</v>
      </c>
      <c r="BD262" s="18" t="s">
        <v>5537</v>
      </c>
      <c r="BE262" s="18" t="s">
        <v>5537</v>
      </c>
      <c r="BF262" s="18" t="s">
        <v>5537</v>
      </c>
      <c r="BG262" s="18" t="s">
        <v>5537</v>
      </c>
      <c r="BH262" s="18" t="s">
        <v>5537</v>
      </c>
      <c r="BI262" s="18" t="s">
        <v>5537</v>
      </c>
      <c r="BJ262" s="18" t="s">
        <v>5537</v>
      </c>
      <c r="BK262" s="18" t="s">
        <v>5537</v>
      </c>
      <c r="BL262" s="9" t="s">
        <v>5537</v>
      </c>
      <c r="BM262" s="14" t="s">
        <v>5537</v>
      </c>
      <c r="BN262" s="14" t="s">
        <v>5537</v>
      </c>
      <c r="BO262" s="14" t="str">
        <f>_xlfn.XLOOKUP(B262,'[4]cell downs 18042026 17h'!$B:$B,'[4]cell downs 18042026 17h'!$B:$B,"")</f>
        <v/>
      </c>
      <c r="BP262" s="14" t="str">
        <f>_xlfn.XLOOKUP(B262,'[5]Cells Huawei 19042026 15h'!$B:$B,'[5]Cells Huawei 19042026 15h'!$B:$B,"")</f>
        <v/>
      </c>
      <c r="BQ262" s="9" t="str">
        <f>_xlfn.XLOOKUP(B262,'[6]cells down 19042026 9H40'!$B:$B,'[6]cells down 19042026 9H40'!$B:$B,"")</f>
        <v/>
      </c>
      <c r="BR262" s="9" t="s">
        <v>5537</v>
      </c>
      <c r="BS262" s="9" t="s">
        <v>5537</v>
      </c>
      <c r="BT262" s="108"/>
    </row>
    <row r="263" spans="1:72" s="9" customFormat="1" x14ac:dyDescent="0.35">
      <c r="A263" s="1" t="s">
        <v>456</v>
      </c>
      <c r="B263" s="1" t="s">
        <v>457</v>
      </c>
      <c r="C263" s="3" t="str">
        <f>_xlfn.XLOOKUP(B263,'[1]daily break down'!$D:$D,'[1]daily break down'!$E:$E,"")</f>
        <v>SUD-OUEST</v>
      </c>
      <c r="D263" s="1" t="s">
        <v>357</v>
      </c>
      <c r="E263" s="1" t="s">
        <v>36</v>
      </c>
      <c r="F263" s="3" t="s">
        <v>13</v>
      </c>
      <c r="G263" s="1" t="s">
        <v>63</v>
      </c>
      <c r="H263" s="32" t="str">
        <f>_xlfn.XLOOKUP(B263,[2]CALCULATION!$B:$B,[2]CALCULATION!$H:$H,"")</f>
        <v>Huawei</v>
      </c>
      <c r="I263" s="28">
        <v>1.546479640901399</v>
      </c>
      <c r="J263" s="28">
        <v>1.6580380557767107</v>
      </c>
      <c r="K263" s="28">
        <v>0.20224978811926955</v>
      </c>
      <c r="L263" s="28">
        <v>0</v>
      </c>
      <c r="M263" s="28">
        <v>0.25388233984813069</v>
      </c>
      <c r="N263" s="28">
        <v>0</v>
      </c>
      <c r="O263" s="28">
        <v>0</v>
      </c>
      <c r="P263" s="28">
        <v>0.45746975884120505</v>
      </c>
      <c r="Q263" s="28">
        <v>1.5015352435415614</v>
      </c>
      <c r="R263" s="28">
        <v>7.6244959806867491E-2</v>
      </c>
      <c r="S263" s="93">
        <v>0.12876926545159845</v>
      </c>
      <c r="T263" s="93">
        <f>_xlfn.XLOOKUP(B263,'[3]Nur des jours'!$B:$B,'[3]Nur des jours'!$U:$U,"")</f>
        <v>0</v>
      </c>
      <c r="U263" s="93">
        <v>0.78866716319524699</v>
      </c>
      <c r="V263" s="93">
        <v>8.9175391586979543E-5</v>
      </c>
      <c r="W263" s="93">
        <v>0</v>
      </c>
      <c r="X263" s="93">
        <v>0.69610310672796227</v>
      </c>
      <c r="Y263" s="93">
        <v>0.84903890329963227</v>
      </c>
      <c r="Z263" s="93">
        <v>0</v>
      </c>
      <c r="AA263" s="93">
        <v>0.13670587530283965</v>
      </c>
      <c r="AB263" s="93">
        <v>0.80819657395279543</v>
      </c>
      <c r="AC263" s="93">
        <f>_xlfn.XLOOKUP(B263,'[3]Nur des jours'!$B:$B,'[3]Nur des jours'!$N:$N,"")</f>
        <v>0.21473434294144672</v>
      </c>
      <c r="AD263" s="93">
        <v>0.21473434294144672</v>
      </c>
      <c r="AE263" s="93">
        <v>0</v>
      </c>
      <c r="AF263" s="93">
        <v>5.5556268958688253E-2</v>
      </c>
      <c r="AG263" s="93"/>
      <c r="AH263" s="93">
        <v>0.71964541010692484</v>
      </c>
      <c r="AI263" s="93">
        <v>5.0395369471122144</v>
      </c>
      <c r="AJ263" s="93">
        <v>0</v>
      </c>
      <c r="AK263" s="93">
        <v>0</v>
      </c>
      <c r="AL263" s="93">
        <v>0.71964541010692484</v>
      </c>
      <c r="AM263" s="49" t="s">
        <v>5559</v>
      </c>
      <c r="AN263" s="49"/>
      <c r="AO263" s="48" t="str" cm="1">
        <f t="array" ref="AO263">IFERROR(_xlfn.IFS(
AQ263="MPR ISSUE","PDH",
AQ263="BSS Hardware Issue","BSS",
AQ263="Sites strategiques, MLL, Pylone, etc.","ENVTECH",
AQ263="AKTIVCO DEFAUT GE &amp; POWER Cabinet","AKTIVCO",
AQ263="AKTIVCO Coupure ENEO &amp; Baisse de tension","AKTIVCO GRID ONLY",
AQ263="Coupure ENEO &amp; Baisse de tension","IHS GRID ONLY",
AQ263="Defaut GE &amp; POWER Cabinet","IHS",
AQ263="Sharing","Partners",
AQ263="Sites strategiques &amp; DataCenter","SST &amp; DC",
AQ263="Exclu","Exclu",
AQ263="SAT","SAT",
AQ263="SPARE-ISSUE","SPARE-ISSUE",
AQ263="Fiber CAmtel","TRANS_FO_CAMTEL",
AQ263="Fiber AOF","Fiber AOF",
AQ263="Projet OCM (HUAWEI)","TRAVAUX-HUAWEI",
AQ263="Projet OCM (NOKIA)","TRAVAUX-NOKIA",
AQ263="ACCESS-ISSUE","ACCESS-ISSUE",
AQ263="Projet OCM (ZTE, NOKIA, autres projets)","TRAVAUX OCM",
AQ263="No root CAuse","No root cause",
AQ263="ODU HS","PDH",
AQ263="IP &amp; VLAN","PDH",
AQ263="Warehouse HUAWEI","SPARE-ISSUE",
AQ263="SPARE-HS","SPARE-ISSUE",
AQ263="Power Telco","BSS",AQ263="no impacts","no impacts"
),"")</f>
        <v>AKTIVCO</v>
      </c>
      <c r="AP263" s="48" t="str" cm="1">
        <f t="array" ref="AP263">IFERROR(_xlfn.IFS(
AQ263="MPR ISSUE","TX ISSUE",
AQ263="BSS Hardware Issue","RAN ISSUE",
AQ263="Sites strategiques, MLL, Pylone, etc.","ENVTECH",
AQ263="AKTIVCO DEFAUT GE &amp; POWER Cabinet","POWER ISSUE",
AQ263="AKTIVCO Coupure ENEO &amp; Baisse de tension","POWER ISSUE",
AQ263="Coupure ENEO &amp; Baisse de tension","POWER ISSUE",
AQ263="Defaut GE &amp; POWER Cabinet","POWER ISSUE",
AQ263="Sharing","POWER ISSUE",
AQ263="Sites strategiques &amp; DataCenter","POWER ISSUE",
AQ263="Exclu","Exclu",
AQ263="SAT","TX ISSUE",
AQ263="SPARE-ISSUE","SPARE-ISSUE",
AQ263="Fiber CAmtel","TX ISSUE",
AQ263="Fiber AOF","TX ISSUE",
AQ263="Projet OCM (HUAWEI)","TRAVAUX-HUAWEI",
AQ263="Projet OCM (NOKIA)","TRAVAUX -NOKIA",
AQ263="ACCESS-ISSUE","ACCESS-ISSUE",
AQ263="Projet OCM (ZTE, NOKIA, autres projets)","TRAVAUX OCM",
AQ263="No root CAuse","No root cause",
AQ263="ODU HS","TX ISSUE",
AQ263="IP &amp; VLAN","TX ISSUE",
AQ263="Warehouse HUAWEI","SPARE-ISSUE",
AQ263="SPARE-HS","SPARE-ISSUE",
AQ263="Power Telco","RAN ISSUE",AQ263="no impacts","no impacts"
),"")</f>
        <v>POWER ISSUE</v>
      </c>
      <c r="AQ263" s="67" t="s">
        <v>5325</v>
      </c>
      <c r="AR263" s="48" t="str" cm="1">
        <f t="array" ref="AR263">IFERROR(_xlfn.IFS(
AQ263="MPR ISSUE","ACTIVE",
AQ263="BSS Hardware Issue","ACTIVE",
AQ263="Sites strategiques, MLL, Pylone, etc.","PASSIVE",
AQ263="AKTIVCO DEFAUT GE &amp; POWER Cabinet","PASSIVE",
AQ263="AKTIVCO Coupure ENEO &amp; Baisse de tension","PASSIVE",
AQ263="Coupure ENEO &amp; Baisse de tension","PASSIVE",
AQ263="Defaut GE &amp; POWER Cabinet","PASSIVE",
AQ263="Sharing","PASSIVE",
AQ263="Sites strategiques &amp; DataCenter","PASSIVE",
AQ263="Exclu","Exclu",
AQ263="SAT","ACTIVE",
AQ263="SPARE-ISSUE","SPARE-ISSUE",
AQ263="Fiber CAmtel","ACTIVE",
AQ263="Fiber AOF","ACTIVE",
AQ263="Projet OCM (HUAWEI)","PLANNED WORKS",
AQ263="Projet OCM (NOKIA)","PLANNED WORKS",
AQ263="ACCESS-ISSUE","ACCESS-ISSUE",
AQ263="Projet OCM (ZTE, NOKIA, autres projets)","PLANNED WORKS",
AQ263="No root CAuse","No root cause",
AQ263="ODU HS","ACTIVE",
AQ263="IP &amp; VLAN","ACTIVE",
AQ263="Warehouse HUAWEI","SPARE-ISSUE",
AQ263="SPARE-HS","SPARE-ISSUE",
AQ263="Power Telco","ACTIVE", AQ263="no impacts","no impacts"
),"")</f>
        <v>PASSIVE</v>
      </c>
      <c r="AS263" s="92" t="s">
        <v>5791</v>
      </c>
      <c r="AT263" s="98" t="s">
        <v>457</v>
      </c>
      <c r="AV263" s="17" t="s">
        <v>5537</v>
      </c>
      <c r="AW263" s="7" t="s">
        <v>5537</v>
      </c>
      <c r="AX263" s="6" t="s">
        <v>5537</v>
      </c>
      <c r="AY263" s="7"/>
      <c r="AZ263" s="3" t="s">
        <v>5537</v>
      </c>
      <c r="BA263" s="18" t="s">
        <v>5537</v>
      </c>
      <c r="BB263" s="18" t="s">
        <v>5537</v>
      </c>
      <c r="BC263" s="18" t="s">
        <v>5537</v>
      </c>
      <c r="BD263" s="18" t="s">
        <v>5537</v>
      </c>
      <c r="BE263" s="18" t="s">
        <v>5537</v>
      </c>
      <c r="BF263" s="18" t="s">
        <v>5537</v>
      </c>
      <c r="BG263" s="18" t="s">
        <v>5537</v>
      </c>
      <c r="BH263" s="18" t="s">
        <v>5537</v>
      </c>
      <c r="BI263" s="18" t="s">
        <v>5537</v>
      </c>
      <c r="BJ263" s="18" t="s">
        <v>5710</v>
      </c>
      <c r="BK263" s="18" t="s">
        <v>5537</v>
      </c>
      <c r="BL263" s="9" t="s">
        <v>6296</v>
      </c>
      <c r="BM263" s="14" t="s">
        <v>5537</v>
      </c>
      <c r="BN263" s="14" t="s">
        <v>5537</v>
      </c>
      <c r="BO263" s="14" t="str">
        <f>_xlfn.XLOOKUP(B263,'[4]cell downs 18042026 17h'!$B:$B,'[4]cell downs 18042026 17h'!$B:$B,"")</f>
        <v/>
      </c>
      <c r="BP263" s="14" t="str">
        <f>_xlfn.XLOOKUP(B263,'[5]Cells Huawei 19042026 15h'!$B:$B,'[5]Cells Huawei 19042026 15h'!$B:$B,"")</f>
        <v/>
      </c>
      <c r="BQ263" s="9" t="str">
        <f>_xlfn.XLOOKUP(B263,'[6]cells down 19042026 9H40'!$B:$B,'[6]cells down 19042026 9H40'!$B:$B,"")</f>
        <v/>
      </c>
      <c r="BR263" s="9" t="s">
        <v>5537</v>
      </c>
      <c r="BS263" s="9" t="s">
        <v>12</v>
      </c>
      <c r="BT263" s="108"/>
    </row>
    <row r="264" spans="1:72" s="9" customFormat="1" ht="32.5" customHeight="1" x14ac:dyDescent="0.35">
      <c r="A264" s="1" t="s">
        <v>1337</v>
      </c>
      <c r="B264" s="8" t="s">
        <v>1338</v>
      </c>
      <c r="C264" s="3" t="str">
        <f>_xlfn.XLOOKUP(B264,'[1]daily break down'!$D:$D,'[1]daily break down'!$E:$E,"")</f>
        <v>OUEST</v>
      </c>
      <c r="D264" s="1" t="s">
        <v>11</v>
      </c>
      <c r="E264" s="1" t="s">
        <v>12</v>
      </c>
      <c r="F264" s="3" t="s">
        <v>102</v>
      </c>
      <c r="G264" s="1" t="s">
        <v>1339</v>
      </c>
      <c r="H264" s="33" t="str">
        <f>_xlfn.XLOOKUP(B264,[2]CALCULATION!$B:$B,[2]CALCULATION!$H:$H,"")</f>
        <v>NOKIA</v>
      </c>
      <c r="I264" s="28">
        <v>0</v>
      </c>
      <c r="J264" s="28">
        <v>0</v>
      </c>
      <c r="K264" s="28">
        <v>0</v>
      </c>
      <c r="L264" s="28">
        <v>0</v>
      </c>
      <c r="M264" s="28">
        <v>6.5989789774327555E-4</v>
      </c>
      <c r="N264" s="28">
        <v>1.0577180016607828</v>
      </c>
      <c r="O264" s="28">
        <v>2.4969109644359369E-4</v>
      </c>
      <c r="P264" s="28">
        <v>2.3185601812623967E-4</v>
      </c>
      <c r="Q264" s="28">
        <v>2.8536125307841763E-4</v>
      </c>
      <c r="R264" s="28">
        <v>2.8536125307859132E-4</v>
      </c>
      <c r="S264" s="93">
        <v>0.58057495646188817</v>
      </c>
      <c r="T264" s="93">
        <f>_xlfn.XLOOKUP(B264,'[3]Nur des jours'!$B:$B,'[3]Nur des jours'!$U:$U,"")</f>
        <v>2.3185601812612388E-4</v>
      </c>
      <c r="U264" s="93">
        <v>0.5802077956583509</v>
      </c>
      <c r="V264" s="93">
        <v>2.3185601812606598E-4</v>
      </c>
      <c r="W264" s="93">
        <v>2.3185601812606598E-4</v>
      </c>
      <c r="X264" s="93">
        <v>2.3185601812623967E-4</v>
      </c>
      <c r="Y264" s="93">
        <v>2.3185601812606598E-4</v>
      </c>
      <c r="Z264" s="93">
        <v>1.1990344802002095</v>
      </c>
      <c r="AA264" s="93">
        <v>2.4969109644365164E-4</v>
      </c>
      <c r="AB264" s="93">
        <v>3.2103140971312578E-4</v>
      </c>
      <c r="AC264" s="93">
        <f>_xlfn.XLOOKUP(B264,'[3]Nur des jours'!$B:$B,'[3]Nur des jours'!$N:$N,"")</f>
        <v>2.4969109644353585E-4</v>
      </c>
      <c r="AD264" s="93">
        <v>2.4969109644353585E-4</v>
      </c>
      <c r="AE264" s="93">
        <v>9.3812511949502349E-3</v>
      </c>
      <c r="AF264" s="93">
        <v>2.3185601812606598E-4</v>
      </c>
      <c r="AG264" s="93"/>
      <c r="AH264" s="93">
        <v>0.71411653582853207</v>
      </c>
      <c r="AI264" s="93">
        <v>1.6681054638322363</v>
      </c>
      <c r="AJ264" s="93">
        <v>0</v>
      </c>
      <c r="AK264" s="93">
        <v>0.91260147920510781</v>
      </c>
      <c r="AL264" s="93">
        <v>0.71411653582853207</v>
      </c>
      <c r="AM264" s="49" t="s">
        <v>5559</v>
      </c>
      <c r="AN264" s="49"/>
      <c r="AO264" s="48" t="str" cm="1">
        <f t="array" ref="AO264">IFERROR(_xlfn.IFS(
AQ264="MPR ISSUE","PDH",
AQ264="BSS Hardware Issue","BSS",
AQ264="Sites strategiques, MLL, Pylone, etc.","ENVTECH",
AQ264="AKTIVCO DEFAUT GE &amp; POWER Cabinet","AKTIVCO",
AQ264="AKTIVCO Coupure ENEO &amp; Baisse de tension","AKTIVCO GRID ONLY",
AQ264="Coupure ENEO &amp; Baisse de tension","IHS GRID ONLY",
AQ264="Defaut GE &amp; POWER Cabinet","IHS",
AQ264="Sharing","Partners",
AQ264="Sites strategiques &amp; DataCenter","SST &amp; DC",
AQ264="Exclu","Exclu",
AQ264="SAT","SAT",
AQ264="SPARE-ISSUE","SPARE-ISSUE",
AQ264="Fiber CAmtel","TRANS_FO_CAMTEL",
AQ264="Fiber AOF","Fiber AOF",
AQ264="Projet OCM (HUAWEI)","TRAVAUX-HUAWEI",
AQ264="Projet OCM (NOKIA)","TRAVAUX-NOKIA",
AQ264="ACCESS-ISSUE","ACCESS-ISSUE",
AQ264="Projet OCM (ZTE, NOKIA, autres projets)","TRAVAUX OCM",
AQ264="No root CAuse","No root cause",
AQ264="ODU HS","PDH",
AQ264="IP &amp; VLAN","PDH",
AQ264="Warehouse HUAWEI","SPARE-ISSUE",
AQ264="SPARE-HS","SPARE-ISSUE",
AQ264="Power Telco","BSS",AQ264="no impacts","no impacts"
),"")</f>
        <v>IHS</v>
      </c>
      <c r="AP264" s="48" t="str" cm="1">
        <f t="array" ref="AP264">IFERROR(_xlfn.IFS(
AQ264="MPR ISSUE","TX ISSUE",
AQ264="BSS Hardware Issue","RAN ISSUE",
AQ264="Sites strategiques, MLL, Pylone, etc.","ENVTECH",
AQ264="AKTIVCO DEFAUT GE &amp; POWER Cabinet","POWER ISSUE",
AQ264="AKTIVCO Coupure ENEO &amp; Baisse de tension","POWER ISSUE",
AQ264="Coupure ENEO &amp; Baisse de tension","POWER ISSUE",
AQ264="Defaut GE &amp; POWER Cabinet","POWER ISSUE",
AQ264="Sharing","POWER ISSUE",
AQ264="Sites strategiques &amp; DataCenter","POWER ISSUE",
AQ264="Exclu","Exclu",
AQ264="SAT","TX ISSUE",
AQ264="SPARE-ISSUE","SPARE-ISSUE",
AQ264="Fiber CAmtel","TX ISSUE",
AQ264="Fiber AOF","TX ISSUE",
AQ264="Projet OCM (HUAWEI)","TRAVAUX-HUAWEI",
AQ264="Projet OCM (NOKIA)","TRAVAUX -NOKIA",
AQ264="ACCESS-ISSUE","ACCESS-ISSUE",
AQ264="Projet OCM (ZTE, NOKIA, autres projets)","TRAVAUX OCM",
AQ264="No root CAuse","No root cause",
AQ264="ODU HS","TX ISSUE",
AQ264="IP &amp; VLAN","TX ISSUE",
AQ264="Warehouse HUAWEI","SPARE-ISSUE",
AQ264="SPARE-HS","SPARE-ISSUE",
AQ264="Power Telco","RAN ISSUE",AQ264="no impacts","no impacts"
),"")</f>
        <v>POWER ISSUE</v>
      </c>
      <c r="AQ264" s="67" t="s">
        <v>5330</v>
      </c>
      <c r="AR264" s="48" t="str" cm="1">
        <f t="array" ref="AR264">IFERROR(_xlfn.IFS(
AQ264="MPR ISSUE","ACTIVE",
AQ264="BSS Hardware Issue","ACTIVE",
AQ264="Sites strategiques, MLL, Pylone, etc.","PASSIVE",
AQ264="AKTIVCO DEFAUT GE &amp; POWER Cabinet","PASSIVE",
AQ264="AKTIVCO Coupure ENEO &amp; Baisse de tension","PASSIVE",
AQ264="Coupure ENEO &amp; Baisse de tension","PASSIVE",
AQ264="Defaut GE &amp; POWER Cabinet","PASSIVE",
AQ264="Sharing","PASSIVE",
AQ264="Sites strategiques &amp; DataCenter","PASSIVE",
AQ264="Exclu","Exclu",
AQ264="SAT","ACTIVE",
AQ264="SPARE-ISSUE","SPARE-ISSUE",
AQ264="Fiber CAmtel","ACTIVE",
AQ264="Fiber AOF","ACTIVE",
AQ264="Projet OCM (HUAWEI)","PLANNED WORKS",
AQ264="Projet OCM (NOKIA)","PLANNED WORKS",
AQ264="ACCESS-ISSUE","ACCESS-ISSUE",
AQ264="Projet OCM (ZTE, NOKIA, autres projets)","PLANNED WORKS",
AQ264="No root CAuse","No root cause",
AQ264="ODU HS","ACTIVE",
AQ264="IP &amp; VLAN","ACTIVE",
AQ264="Warehouse HUAWEI","SPARE-ISSUE",
AQ264="SPARE-HS","SPARE-ISSUE",
AQ264="Power Telco","ACTIVE", AQ264="no impacts","no impacts"
),"")</f>
        <v>PASSIVE</v>
      </c>
      <c r="AS264" s="92" t="s">
        <v>5827</v>
      </c>
      <c r="AT264" s="98" t="s">
        <v>1338</v>
      </c>
      <c r="AV264" s="17" t="s">
        <v>5537</v>
      </c>
      <c r="AW264" s="7" t="s">
        <v>5537</v>
      </c>
      <c r="AX264" s="6" t="s">
        <v>5537</v>
      </c>
      <c r="AY264" s="7"/>
      <c r="AZ264" s="3" t="s">
        <v>5537</v>
      </c>
      <c r="BA264" s="18" t="s">
        <v>5537</v>
      </c>
      <c r="BB264" s="18" t="s">
        <v>5537</v>
      </c>
      <c r="BC264" s="18" t="s">
        <v>5537</v>
      </c>
      <c r="BD264" s="18" t="s">
        <v>5537</v>
      </c>
      <c r="BE264" s="18" t="s">
        <v>5537</v>
      </c>
      <c r="BF264" s="18" t="s">
        <v>5537</v>
      </c>
      <c r="BG264" s="18" t="s">
        <v>5537</v>
      </c>
      <c r="BH264" s="18" t="s">
        <v>5537</v>
      </c>
      <c r="BI264" s="18" t="s">
        <v>5537</v>
      </c>
      <c r="BJ264" s="18" t="s">
        <v>5537</v>
      </c>
      <c r="BK264" s="18" t="s">
        <v>5537</v>
      </c>
      <c r="BL264" s="9" t="s">
        <v>5827</v>
      </c>
      <c r="BM264" s="14" t="s">
        <v>5537</v>
      </c>
      <c r="BN264" s="14" t="s">
        <v>5537</v>
      </c>
      <c r="BO264" s="14" t="str">
        <f>_xlfn.XLOOKUP(B264,'[4]cell downs 18042026 17h'!$B:$B,'[4]cell downs 18042026 17h'!$B:$B,"")</f>
        <v/>
      </c>
      <c r="BP264" s="14" t="str">
        <f>_xlfn.XLOOKUP(B264,'[5]Cells Huawei 19042026 15h'!$B:$B,'[5]Cells Huawei 19042026 15h'!$B:$B,"")</f>
        <v/>
      </c>
      <c r="BQ264" s="9" t="str">
        <f>_xlfn.XLOOKUP(B264,'[6]cells down 19042026 9H40'!$B:$B,'[6]cells down 19042026 9H40'!$B:$B,"")</f>
        <v/>
      </c>
      <c r="BR264" s="9" t="s">
        <v>1338</v>
      </c>
      <c r="BS264" s="9" t="s">
        <v>5537</v>
      </c>
      <c r="BT264" s="108"/>
    </row>
    <row r="265" spans="1:72" s="9" customFormat="1" x14ac:dyDescent="0.35">
      <c r="A265" s="1" t="s">
        <v>246</v>
      </c>
      <c r="B265" s="1" t="s">
        <v>247</v>
      </c>
      <c r="C265" s="3" t="str">
        <f>_xlfn.XLOOKUP(B265,'[1]daily break down'!$D:$D,'[1]daily break down'!$E:$E,"")</f>
        <v>Douala</v>
      </c>
      <c r="D265" s="1" t="s">
        <v>21</v>
      </c>
      <c r="E265" s="1" t="s">
        <v>30</v>
      </c>
      <c r="F265" s="3" t="s">
        <v>31</v>
      </c>
      <c r="G265" s="1" t="s">
        <v>32</v>
      </c>
      <c r="H265" s="34" t="str">
        <f>_xlfn.XLOOKUP(B265,[2]CALCULATION!$B:$B,[2]CALCULATION!$H:$H,"")</f>
        <v>ZTE</v>
      </c>
      <c r="I265" s="28">
        <v>1.0377697020543175</v>
      </c>
      <c r="J265" s="28">
        <v>8.9529596242363017</v>
      </c>
      <c r="K265" s="28">
        <v>0</v>
      </c>
      <c r="L265" s="28">
        <v>5.4473679704822331</v>
      </c>
      <c r="M265" s="28">
        <v>3.4907350335156804</v>
      </c>
      <c r="N265" s="28">
        <v>0</v>
      </c>
      <c r="O265" s="28">
        <v>9.7081325103514811</v>
      </c>
      <c r="P265" s="28">
        <v>12.986844132829956</v>
      </c>
      <c r="Q265" s="28">
        <v>27.554232906147533</v>
      </c>
      <c r="R265" s="28">
        <v>24.226778014627619</v>
      </c>
      <c r="S265" s="93">
        <v>2.8934560957444067</v>
      </c>
      <c r="T265" s="93">
        <f>_xlfn.XLOOKUP(B265,'[3]Nur des jours'!$B:$B,'[3]Nur des jours'!$U:$U,"")</f>
        <v>0</v>
      </c>
      <c r="U265" s="93">
        <v>0</v>
      </c>
      <c r="V265" s="93">
        <v>0.99594644340002392</v>
      </c>
      <c r="W265" s="93">
        <v>0</v>
      </c>
      <c r="X265" s="93">
        <v>3.1758210556654198</v>
      </c>
      <c r="Y265" s="93">
        <v>2.4541067764736899E-2</v>
      </c>
      <c r="Z265" s="93">
        <v>3.9472773682843783</v>
      </c>
      <c r="AA265" s="93">
        <v>1.4337084407005043</v>
      </c>
      <c r="AB265" s="93">
        <v>0</v>
      </c>
      <c r="AC265" s="93">
        <f>_xlfn.XLOOKUP(B265,'[3]Nur des jours'!$B:$B,'[3]Nur des jours'!$N:$N,"")</f>
        <v>2.1584190130495671</v>
      </c>
      <c r="AD265" s="93">
        <v>2.1584190130495671</v>
      </c>
      <c r="AE265" s="93">
        <v>0</v>
      </c>
      <c r="AF265" s="93">
        <v>0</v>
      </c>
      <c r="AG265" s="93"/>
      <c r="AH265" s="93">
        <v>0.69349918529362209</v>
      </c>
      <c r="AI265" s="93">
        <v>0.35919970904323983</v>
      </c>
      <c r="AJ265" s="93">
        <v>0.45901037363444552</v>
      </c>
      <c r="AK265" s="93">
        <v>0.93599450168210707</v>
      </c>
      <c r="AL265" s="93">
        <v>0.69349918529362209</v>
      </c>
      <c r="AM265" s="49" t="s">
        <v>5559</v>
      </c>
      <c r="AN265" s="49"/>
      <c r="AO265" s="48" t="str" cm="1">
        <f t="array" ref="AO265">IFERROR(_xlfn.IFS(
AQ265="MPR ISSUE","PDH",
AQ265="BSS Hardware Issue","BSS",
AQ265="Sites strategiques, MLL, Pylone, etc.","ENVTECH",
AQ265="AKTIVCO DEFAUT GE &amp; POWER Cabinet","AKTIVCO",
AQ265="AKTIVCO Coupure ENEO &amp; Baisse de tension","AKTIVCO GRID ONLY",
AQ265="Coupure ENEO &amp; Baisse de tension","IHS GRID ONLY",
AQ265="Defaut GE &amp; POWER Cabinet","IHS",
AQ265="Sharing","Partners",
AQ265="Sites strategiques &amp; DataCenter","SST &amp; DC",
AQ265="Exclu","Exclu",
AQ265="SAT","SAT",
AQ265="SPARE-ISSUE","SPARE-ISSUE",
AQ265="Fiber CAmtel","TRANS_FO_CAMTEL",
AQ265="Fiber AOF","Fiber AOF",
AQ265="Projet OCM (HUAWEI)","TRAVAUX-HUAWEI",
AQ265="Projet OCM (NOKIA)","TRAVAUX-NOKIA",
AQ265="ACCESS-ISSUE","ACCESS-ISSUE",
AQ265="Projet OCM (ZTE, NOKIA, autres projets)","TRAVAUX OCM",
AQ265="No root CAuse","No root cause",
AQ265="ODU HS","PDH",
AQ265="IP &amp; VLAN","PDH",
AQ265="Warehouse HUAWEI","SPARE-ISSUE",
AQ265="SPARE-HS","SPARE-ISSUE",
AQ265="Power Telco","BSS",AQ265="no impacts","no impacts"
),"")</f>
        <v>No root cause</v>
      </c>
      <c r="AP265" s="48" t="str" cm="1">
        <f t="array" ref="AP265">IFERROR(_xlfn.IFS(
AQ265="MPR ISSUE","TX ISSUE",
AQ265="BSS Hardware Issue","RAN ISSUE",
AQ265="Sites strategiques, MLL, Pylone, etc.","ENVTECH",
AQ265="AKTIVCO DEFAUT GE &amp; POWER Cabinet","POWER ISSUE",
AQ265="AKTIVCO Coupure ENEO &amp; Baisse de tension","POWER ISSUE",
AQ265="Coupure ENEO &amp; Baisse de tension","POWER ISSUE",
AQ265="Defaut GE &amp; POWER Cabinet","POWER ISSUE",
AQ265="Sharing","POWER ISSUE",
AQ265="Sites strategiques &amp; DataCenter","POWER ISSUE",
AQ265="Exclu","Exclu",
AQ265="SAT","TX ISSUE",
AQ265="SPARE-ISSUE","SPARE-ISSUE",
AQ265="Fiber CAmtel","TX ISSUE",
AQ265="Fiber AOF","TX ISSUE",
AQ265="Projet OCM (HUAWEI)","TRAVAUX-HUAWEI",
AQ265="Projet OCM (NOKIA)","TRAVAUX -NOKIA",
AQ265="ACCESS-ISSUE","ACCESS-ISSUE",
AQ265="Projet OCM (ZTE, NOKIA, autres projets)","TRAVAUX OCM",
AQ265="No root CAuse","No root cause",
AQ265="ODU HS","TX ISSUE",
AQ265="IP &amp; VLAN","TX ISSUE",
AQ265="Warehouse HUAWEI","SPARE-ISSUE",
AQ265="SPARE-HS","SPARE-ISSUE",
AQ265="Power Telco","RAN ISSUE",AQ265="no impacts","no impacts"
),"")</f>
        <v>No root cause</v>
      </c>
      <c r="AQ265" s="67" t="s">
        <v>5344</v>
      </c>
      <c r="AR265" s="48" t="str" cm="1">
        <f t="array" ref="AR265">IFERROR(_xlfn.IFS(
AQ265="MPR ISSUE","ACTIVE",
AQ265="BSS Hardware Issue","ACTIVE",
AQ265="Sites strategiques, MLL, Pylone, etc.","PASSIVE",
AQ265="AKTIVCO DEFAUT GE &amp; POWER Cabinet","PASSIVE",
AQ265="AKTIVCO Coupure ENEO &amp; Baisse de tension","PASSIVE",
AQ265="Coupure ENEO &amp; Baisse de tension","PASSIVE",
AQ265="Defaut GE &amp; POWER Cabinet","PASSIVE",
AQ265="Sharing","PASSIVE",
AQ265="Sites strategiques &amp; DataCenter","PASSIVE",
AQ265="Exclu","Exclu",
AQ265="SAT","ACTIVE",
AQ265="SPARE-ISSUE","SPARE-ISSUE",
AQ265="Fiber CAmtel","ACTIVE",
AQ265="Fiber AOF","ACTIVE",
AQ265="Projet OCM (HUAWEI)","PLANNED WORKS",
AQ265="Projet OCM (NOKIA)","PLANNED WORKS",
AQ265="ACCESS-ISSUE","ACCESS-ISSUE",
AQ265="Projet OCM (ZTE, NOKIA, autres projets)","PLANNED WORKS",
AQ265="No root CAuse","No root cause",
AQ265="ODU HS","ACTIVE",
AQ265="IP &amp; VLAN","ACTIVE",
AQ265="Warehouse HUAWEI","SPARE-ISSUE",
AQ265="SPARE-HS","SPARE-ISSUE",
AQ265="Power Telco","ACTIVE", AQ265="no impacts","no impacts"
),"")</f>
        <v>No root cause</v>
      </c>
      <c r="AS265" s="92" t="s">
        <v>5537</v>
      </c>
      <c r="AT265" s="98" t="s">
        <v>247</v>
      </c>
      <c r="AV265" s="17" t="s">
        <v>5537</v>
      </c>
      <c r="AW265" s="7" t="s">
        <v>5537</v>
      </c>
      <c r="AX265" s="6" t="s">
        <v>5537</v>
      </c>
      <c r="AY265" s="7"/>
      <c r="AZ265" s="3" t="s">
        <v>5537</v>
      </c>
      <c r="BA265" s="18" t="s">
        <v>5537</v>
      </c>
      <c r="BB265" s="18" t="s">
        <v>5537</v>
      </c>
      <c r="BC265" s="18" t="s">
        <v>5537</v>
      </c>
      <c r="BD265" s="18" t="s">
        <v>5537</v>
      </c>
      <c r="BE265" s="18" t="s">
        <v>5537</v>
      </c>
      <c r="BF265" s="18" t="s">
        <v>5537</v>
      </c>
      <c r="BG265" s="18" t="s">
        <v>5537</v>
      </c>
      <c r="BH265" s="18" t="s">
        <v>5537</v>
      </c>
      <c r="BI265" s="18" t="s">
        <v>5537</v>
      </c>
      <c r="BJ265" s="18" t="s">
        <v>5537</v>
      </c>
      <c r="BK265" s="18" t="s">
        <v>5537</v>
      </c>
      <c r="BL265" s="9" t="s">
        <v>5537</v>
      </c>
      <c r="BM265" s="14" t="s">
        <v>5537</v>
      </c>
      <c r="BN265" s="14" t="s">
        <v>5537</v>
      </c>
      <c r="BO265" s="14" t="str">
        <f>_xlfn.XLOOKUP(B265,'[4]cell downs 18042026 17h'!$B:$B,'[4]cell downs 18042026 17h'!$B:$B,"")</f>
        <v/>
      </c>
      <c r="BP265" s="14" t="str">
        <f>_xlfn.XLOOKUP(B265,'[5]Cells Huawei 19042026 15h'!$B:$B,'[5]Cells Huawei 19042026 15h'!$B:$B,"")</f>
        <v/>
      </c>
      <c r="BQ265" s="9" t="str">
        <f>_xlfn.XLOOKUP(B265,'[6]cells down 19042026 9H40'!$B:$B,'[6]cells down 19042026 9H40'!$B:$B,"")</f>
        <v>LIT_728</v>
      </c>
      <c r="BR265" s="9" t="s">
        <v>5537</v>
      </c>
      <c r="BS265" s="9" t="s">
        <v>12</v>
      </c>
      <c r="BT265" s="108"/>
    </row>
    <row r="266" spans="1:72" s="9" customFormat="1" x14ac:dyDescent="0.35">
      <c r="A266" s="1" t="s">
        <v>5180</v>
      </c>
      <c r="B266" s="8" t="s">
        <v>5181</v>
      </c>
      <c r="C266" s="3" t="str">
        <f>_xlfn.XLOOKUP(B266,'[1]daily break down'!$D:$D,'[1]daily break down'!$E:$E,"")</f>
        <v>SUD-OUEST</v>
      </c>
      <c r="D266" s="1" t="s">
        <v>11</v>
      </c>
      <c r="E266" s="1" t="s">
        <v>12</v>
      </c>
      <c r="F266" s="3" t="s">
        <v>13</v>
      </c>
      <c r="G266" s="1" t="s">
        <v>63</v>
      </c>
      <c r="H266" s="32" t="str">
        <f>_xlfn.XLOOKUP(B266,[2]CALCULATION!$B:$B,[2]CALCULATION!$H:$H,"")</f>
        <v>Huawei</v>
      </c>
      <c r="I266" s="28">
        <v>0</v>
      </c>
      <c r="J266" s="28">
        <v>0</v>
      </c>
      <c r="K266" s="28">
        <v>0</v>
      </c>
      <c r="L266" s="28">
        <v>0</v>
      </c>
      <c r="M266" s="28">
        <v>0</v>
      </c>
      <c r="N266" s="28">
        <v>0</v>
      </c>
      <c r="O266" s="28">
        <v>0</v>
      </c>
      <c r="P266" s="28">
        <v>0.10950738086881087</v>
      </c>
      <c r="Q266" s="28">
        <v>0</v>
      </c>
      <c r="R266" s="28">
        <v>0</v>
      </c>
      <c r="S266" s="93">
        <v>0</v>
      </c>
      <c r="T266" s="93">
        <f>_xlfn.XLOOKUP(B266,'[3]Nur des jours'!$B:$B,'[3]Nur des jours'!$U:$U,"")</f>
        <v>0</v>
      </c>
      <c r="U266" s="93">
        <v>0</v>
      </c>
      <c r="V266" s="93">
        <v>0</v>
      </c>
      <c r="W266" s="93">
        <v>0</v>
      </c>
      <c r="X266" s="93">
        <v>0</v>
      </c>
      <c r="Y266" s="93">
        <v>0</v>
      </c>
      <c r="Z266" s="93">
        <v>0</v>
      </c>
      <c r="AA266" s="93">
        <v>0</v>
      </c>
      <c r="AB266" s="93">
        <v>0</v>
      </c>
      <c r="AC266" s="93">
        <f>_xlfn.XLOOKUP(B266,'[3]Nur des jours'!$B:$B,'[3]Nur des jours'!$N:$N,"")</f>
        <v>0</v>
      </c>
      <c r="AD266" s="93">
        <v>0</v>
      </c>
      <c r="AE266" s="93">
        <v>0</v>
      </c>
      <c r="AF266" s="93">
        <v>0.48948372442093074</v>
      </c>
      <c r="AG266" s="93"/>
      <c r="AH266" s="93">
        <v>0.69012835549163465</v>
      </c>
      <c r="AI266" s="93">
        <v>1.1446680575039268</v>
      </c>
      <c r="AJ266" s="93">
        <v>0.97699082999275766</v>
      </c>
      <c r="AK266" s="93">
        <v>0.38099162338273496</v>
      </c>
      <c r="AL266" s="93">
        <v>0.69012835549163465</v>
      </c>
      <c r="AM266" s="49" t="s">
        <v>5559</v>
      </c>
      <c r="AN266" s="49"/>
      <c r="AO266" s="48" t="str" cm="1">
        <f t="array" ref="AO266">IFERROR(_xlfn.IFS(
AQ266="MPR ISSUE","PDH",
AQ266="BSS Hardware Issue","BSS",
AQ266="Sites strategiques, MLL, Pylone, etc.","ENVTECH",
AQ266="AKTIVCO DEFAUT GE &amp; POWER Cabinet","AKTIVCO",
AQ266="AKTIVCO Coupure ENEO &amp; Baisse de tension","AKTIVCO GRID ONLY",
AQ266="Coupure ENEO &amp; Baisse de tension","IHS GRID ONLY",
AQ266="Defaut GE &amp; POWER Cabinet","IHS",
AQ266="Sharing","Partners",
AQ266="Sites strategiques &amp; DataCenter","SST &amp; DC",
AQ266="Exclu","Exclu",
AQ266="SAT","SAT",
AQ266="SPARE-ISSUE","SPARE-ISSUE",
AQ266="Fiber CAmtel","TRANS_FO_CAMTEL",
AQ266="Fiber AOF","Fiber AOF",
AQ266="Projet OCM (HUAWEI)","TRAVAUX-HUAWEI",
AQ266="Projet OCM (NOKIA)","TRAVAUX-NOKIA",
AQ266="ACCESS-ISSUE","ACCESS-ISSUE",
AQ266="Projet OCM (ZTE, NOKIA, autres projets)","TRAVAUX OCM",
AQ266="No root CAuse","No root cause",
AQ266="ODU HS","PDH",
AQ266="IP &amp; VLAN","PDH",
AQ266="Warehouse HUAWEI","SPARE-ISSUE",
AQ266="SPARE-HS","SPARE-ISSUE",
AQ266="Power Telco","BSS",AQ266="no impacts","no impacts"
),"")</f>
        <v>No root cause</v>
      </c>
      <c r="AP266" s="48" t="str" cm="1">
        <f t="array" ref="AP266">IFERROR(_xlfn.IFS(
AQ266="MPR ISSUE","TX ISSUE",
AQ266="BSS Hardware Issue","RAN ISSUE",
AQ266="Sites strategiques, MLL, Pylone, etc.","ENVTECH",
AQ266="AKTIVCO DEFAUT GE &amp; POWER Cabinet","POWER ISSUE",
AQ266="AKTIVCO Coupure ENEO &amp; Baisse de tension","POWER ISSUE",
AQ266="Coupure ENEO &amp; Baisse de tension","POWER ISSUE",
AQ266="Defaut GE &amp; POWER Cabinet","POWER ISSUE",
AQ266="Sharing","POWER ISSUE",
AQ266="Sites strategiques &amp; DataCenter","POWER ISSUE",
AQ266="Exclu","Exclu",
AQ266="SAT","TX ISSUE",
AQ266="SPARE-ISSUE","SPARE-ISSUE",
AQ266="Fiber CAmtel","TX ISSUE",
AQ266="Fiber AOF","TX ISSUE",
AQ266="Projet OCM (HUAWEI)","TRAVAUX-HUAWEI",
AQ266="Projet OCM (NOKIA)","TRAVAUX -NOKIA",
AQ266="ACCESS-ISSUE","ACCESS-ISSUE",
AQ266="Projet OCM (ZTE, NOKIA, autres projets)","TRAVAUX OCM",
AQ266="No root CAuse","No root cause",
AQ266="ODU HS","TX ISSUE",
AQ266="IP &amp; VLAN","TX ISSUE",
AQ266="Warehouse HUAWEI","SPARE-ISSUE",
AQ266="SPARE-HS","SPARE-ISSUE",
AQ266="Power Telco","RAN ISSUE",AQ266="no impacts","no impacts"
),"")</f>
        <v>No root cause</v>
      </c>
      <c r="AQ266" s="67" t="s">
        <v>5344</v>
      </c>
      <c r="AR266" s="48" t="str" cm="1">
        <f t="array" ref="AR266">IFERROR(_xlfn.IFS(
AQ266="MPR ISSUE","ACTIVE",
AQ266="BSS Hardware Issue","ACTIVE",
AQ266="Sites strategiques, MLL, Pylone, etc.","PASSIVE",
AQ266="AKTIVCO DEFAUT GE &amp; POWER Cabinet","PASSIVE",
AQ266="AKTIVCO Coupure ENEO &amp; Baisse de tension","PASSIVE",
AQ266="Coupure ENEO &amp; Baisse de tension","PASSIVE",
AQ266="Defaut GE &amp; POWER Cabinet","PASSIVE",
AQ266="Sharing","PASSIVE",
AQ266="Sites strategiques &amp; DataCenter","PASSIVE",
AQ266="Exclu","Exclu",
AQ266="SAT","ACTIVE",
AQ266="SPARE-ISSUE","SPARE-ISSUE",
AQ266="Fiber CAmtel","ACTIVE",
AQ266="Fiber AOF","ACTIVE",
AQ266="Projet OCM (HUAWEI)","PLANNED WORKS",
AQ266="Projet OCM (NOKIA)","PLANNED WORKS",
AQ266="ACCESS-ISSUE","ACCESS-ISSUE",
AQ266="Projet OCM (ZTE, NOKIA, autres projets)","PLANNED WORKS",
AQ266="No root CAuse","No root cause",
AQ266="ODU HS","ACTIVE",
AQ266="IP &amp; VLAN","ACTIVE",
AQ266="Warehouse HUAWEI","SPARE-ISSUE",
AQ266="SPARE-HS","SPARE-ISSUE",
AQ266="Power Telco","ACTIVE", AQ266="no impacts","no impacts"
),"")</f>
        <v>No root cause</v>
      </c>
      <c r="AS266" s="92" t="s">
        <v>5759</v>
      </c>
      <c r="AT266" s="98" t="s">
        <v>5181</v>
      </c>
      <c r="AV266" s="17" t="s">
        <v>5537</v>
      </c>
      <c r="AW266" s="7" t="s">
        <v>5537</v>
      </c>
      <c r="AX266" s="6" t="s">
        <v>5537</v>
      </c>
      <c r="AY266" s="7"/>
      <c r="AZ266" s="3" t="s">
        <v>5537</v>
      </c>
      <c r="BA266" s="18" t="s">
        <v>5537</v>
      </c>
      <c r="BB266" s="18" t="s">
        <v>5537</v>
      </c>
      <c r="BC266" s="18" t="s">
        <v>5537</v>
      </c>
      <c r="BD266" s="18" t="s">
        <v>5537</v>
      </c>
      <c r="BE266" s="18" t="s">
        <v>5537</v>
      </c>
      <c r="BF266" s="18" t="s">
        <v>5537</v>
      </c>
      <c r="BG266" s="18" t="s">
        <v>5537</v>
      </c>
      <c r="BH266" s="18" t="s">
        <v>5537</v>
      </c>
      <c r="BI266" s="18" t="s">
        <v>5537</v>
      </c>
      <c r="BJ266" s="18" t="s">
        <v>5537</v>
      </c>
      <c r="BK266" s="18" t="s">
        <v>5537</v>
      </c>
      <c r="BL266" s="9" t="s">
        <v>5759</v>
      </c>
      <c r="BM266" s="14" t="s">
        <v>5537</v>
      </c>
      <c r="BN266" s="14" t="s">
        <v>5537</v>
      </c>
      <c r="BO266" s="14" t="str">
        <f>_xlfn.XLOOKUP(B266,'[4]cell downs 18042026 17h'!$B:$B,'[4]cell downs 18042026 17h'!$B:$B,"")</f>
        <v/>
      </c>
      <c r="BP266" s="14" t="str">
        <f>_xlfn.XLOOKUP(B266,'[5]Cells Huawei 19042026 15h'!$B:$B,'[5]Cells Huawei 19042026 15h'!$B:$B,"")</f>
        <v/>
      </c>
      <c r="BQ266" s="9" t="str">
        <f>_xlfn.XLOOKUP(B266,'[6]cells down 19042026 9H40'!$B:$B,'[6]cells down 19042026 9H40'!$B:$B,"")</f>
        <v/>
      </c>
      <c r="BR266" s="9" t="s">
        <v>5181</v>
      </c>
      <c r="BS266" s="9" t="s">
        <v>12</v>
      </c>
      <c r="BT266" s="108"/>
    </row>
    <row r="267" spans="1:72" s="9" customFormat="1" x14ac:dyDescent="0.35">
      <c r="A267" s="1" t="s">
        <v>509</v>
      </c>
      <c r="B267" s="8" t="s">
        <v>510</v>
      </c>
      <c r="C267" s="3" t="str">
        <f>_xlfn.XLOOKUP(B267,'[1]daily break down'!$D:$D,'[1]daily break down'!$E:$E,"")</f>
        <v>CENTRE</v>
      </c>
      <c r="D267" s="1" t="s">
        <v>21</v>
      </c>
      <c r="E267" s="1" t="s">
        <v>36</v>
      </c>
      <c r="F267" s="3" t="s">
        <v>226</v>
      </c>
      <c r="G267" s="1" t="s">
        <v>489</v>
      </c>
      <c r="H267" s="34" t="str">
        <f>_xlfn.XLOOKUP(B267,[2]CALCULATION!$B:$B,[2]CALCULATION!$H:$H,"")</f>
        <v>ZTE</v>
      </c>
      <c r="I267" s="28">
        <v>0</v>
      </c>
      <c r="J267" s="28">
        <v>0</v>
      </c>
      <c r="K267" s="28">
        <v>1.1054894944254678</v>
      </c>
      <c r="L267" s="28">
        <v>1.3624037975875558</v>
      </c>
      <c r="M267" s="28">
        <v>0</v>
      </c>
      <c r="N267" s="28">
        <v>0</v>
      </c>
      <c r="O267" s="28">
        <v>0</v>
      </c>
      <c r="P267" s="28">
        <v>0</v>
      </c>
      <c r="Q267" s="28">
        <v>0</v>
      </c>
      <c r="R267" s="28">
        <v>3.676273353251549</v>
      </c>
      <c r="S267" s="93">
        <v>6.3890244354841021</v>
      </c>
      <c r="T267" s="93">
        <f>_xlfn.XLOOKUP(B267,'[3]Nur des jours'!$B:$B,'[3]Nur des jours'!$U:$U,"")</f>
        <v>3.3275975721464568</v>
      </c>
      <c r="U267" s="93">
        <v>1.1074870231970164</v>
      </c>
      <c r="V267" s="93">
        <v>0.68775629007542183</v>
      </c>
      <c r="W267" s="93">
        <v>3.3275975721464572</v>
      </c>
      <c r="X267" s="93">
        <v>0.34225515291082759</v>
      </c>
      <c r="Y267" s="93">
        <v>1.8841511786846548</v>
      </c>
      <c r="Z267" s="93">
        <v>1.1919896242648378</v>
      </c>
      <c r="AA267" s="93">
        <v>1.0720130524237159</v>
      </c>
      <c r="AB267" s="93">
        <v>6.0861491354980837</v>
      </c>
      <c r="AC267" s="93">
        <f>_xlfn.XLOOKUP(B267,'[3]Nur des jours'!$B:$B,'[3]Nur des jours'!$N:$N,"")</f>
        <v>4.7226752332114854</v>
      </c>
      <c r="AD267" s="93">
        <v>4.7226752332114854</v>
      </c>
      <c r="AE267" s="93">
        <v>5.7521159536915762</v>
      </c>
      <c r="AF267" s="93">
        <v>3.1383673911988881</v>
      </c>
      <c r="AG267" s="93"/>
      <c r="AH267" s="93">
        <v>0.68529504926762064</v>
      </c>
      <c r="AI267" s="93">
        <v>0.27102342441718724</v>
      </c>
      <c r="AJ267" s="93">
        <v>0.49141735603224512</v>
      </c>
      <c r="AK267" s="93">
        <v>0.92354558328791669</v>
      </c>
      <c r="AL267" s="93">
        <v>0.68529504926762064</v>
      </c>
      <c r="AM267" s="49" t="s">
        <v>5559</v>
      </c>
      <c r="AN267" s="49"/>
      <c r="AO267" s="48" t="str" cm="1">
        <f t="array" ref="AO267">IFERROR(_xlfn.IFS(
AQ267="MPR ISSUE","PDH",
AQ267="BSS Hardware Issue","BSS",
AQ267="Sites strategiques, MLL, Pylone, etc.","ENVTECH",
AQ267="AKTIVCO DEFAUT GE &amp; POWER Cabinet","AKTIVCO",
AQ267="AKTIVCO Coupure ENEO &amp; Baisse de tension","AKTIVCO GRID ONLY",
AQ267="Coupure ENEO &amp; Baisse de tension","IHS GRID ONLY",
AQ267="Defaut GE &amp; POWER Cabinet","IHS",
AQ267="Sharing","Partners",
AQ267="Sites strategiques &amp; DataCenter","SST &amp; DC",
AQ267="Exclu","Exclu",
AQ267="SAT","SAT",
AQ267="SPARE-ISSUE","SPARE-ISSUE",
AQ267="Fiber CAmtel","TRANS_FO_CAMTEL",
AQ267="Fiber AOF","Fiber AOF",
AQ267="Projet OCM (HUAWEI)","TRAVAUX-HUAWEI",
AQ267="Projet OCM (NOKIA)","TRAVAUX-NOKIA",
AQ267="ACCESS-ISSUE","ACCESS-ISSUE",
AQ267="Projet OCM (ZTE, NOKIA, autres projets)","TRAVAUX OCM",
AQ267="No root CAuse","No root cause",
AQ267="ODU HS","PDH",
AQ267="IP &amp; VLAN","PDH",
AQ267="Warehouse HUAWEI","SPARE-ISSUE",
AQ267="SPARE-HS","SPARE-ISSUE",
AQ267="Power Telco","BSS",AQ267="no impacts","no impacts"
),"")</f>
        <v>AKTIVCO</v>
      </c>
      <c r="AP267" s="48" t="str" cm="1">
        <f t="array" ref="AP267">IFERROR(_xlfn.IFS(
AQ267="MPR ISSUE","TX ISSUE",
AQ267="BSS Hardware Issue","RAN ISSUE",
AQ267="Sites strategiques, MLL, Pylone, etc.","ENVTECH",
AQ267="AKTIVCO DEFAUT GE &amp; POWER Cabinet","POWER ISSUE",
AQ267="AKTIVCO Coupure ENEO &amp; Baisse de tension","POWER ISSUE",
AQ267="Coupure ENEO &amp; Baisse de tension","POWER ISSUE",
AQ267="Defaut GE &amp; POWER Cabinet","POWER ISSUE",
AQ267="Sharing","POWER ISSUE",
AQ267="Sites strategiques &amp; DataCenter","POWER ISSUE",
AQ267="Exclu","Exclu",
AQ267="SAT","TX ISSUE",
AQ267="SPARE-ISSUE","SPARE-ISSUE",
AQ267="Fiber CAmtel","TX ISSUE",
AQ267="Fiber AOF","TX ISSUE",
AQ267="Projet OCM (HUAWEI)","TRAVAUX-HUAWEI",
AQ267="Projet OCM (NOKIA)","TRAVAUX -NOKIA",
AQ267="ACCESS-ISSUE","ACCESS-ISSUE",
AQ267="Projet OCM (ZTE, NOKIA, autres projets)","TRAVAUX OCM",
AQ267="No root CAuse","No root cause",
AQ267="ODU HS","TX ISSUE",
AQ267="IP &amp; VLAN","TX ISSUE",
AQ267="Warehouse HUAWEI","SPARE-ISSUE",
AQ267="SPARE-HS","SPARE-ISSUE",
AQ267="Power Telco","RAN ISSUE",AQ267="no impacts","no impacts"
),"")</f>
        <v>POWER ISSUE</v>
      </c>
      <c r="AQ267" s="67" t="s">
        <v>5325</v>
      </c>
      <c r="AR267" s="48" t="str" cm="1">
        <f t="array" ref="AR267">IFERROR(_xlfn.IFS(
AQ267="MPR ISSUE","ACTIVE",
AQ267="BSS Hardware Issue","ACTIVE",
AQ267="Sites strategiques, MLL, Pylone, etc.","PASSIVE",
AQ267="AKTIVCO DEFAUT GE &amp; POWER Cabinet","PASSIVE",
AQ267="AKTIVCO Coupure ENEO &amp; Baisse de tension","PASSIVE",
AQ267="Coupure ENEO &amp; Baisse de tension","PASSIVE",
AQ267="Defaut GE &amp; POWER Cabinet","PASSIVE",
AQ267="Sharing","PASSIVE",
AQ267="Sites strategiques &amp; DataCenter","PASSIVE",
AQ267="Exclu","Exclu",
AQ267="SAT","ACTIVE",
AQ267="SPARE-ISSUE","SPARE-ISSUE",
AQ267="Fiber CAmtel","ACTIVE",
AQ267="Fiber AOF","ACTIVE",
AQ267="Projet OCM (HUAWEI)","PLANNED WORKS",
AQ267="Projet OCM (NOKIA)","PLANNED WORKS",
AQ267="ACCESS-ISSUE","ACCESS-ISSUE",
AQ267="Projet OCM (ZTE, NOKIA, autres projets)","PLANNED WORKS",
AQ267="No root CAuse","No root cause",
AQ267="ODU HS","ACTIVE",
AQ267="IP &amp; VLAN","ACTIVE",
AQ267="Warehouse HUAWEI","SPARE-ISSUE",
AQ267="SPARE-HS","SPARE-ISSUE",
AQ267="Power Telco","ACTIVE", AQ267="no impacts","no impacts"
),"")</f>
        <v>PASSIVE</v>
      </c>
      <c r="AS267" s="92" t="s">
        <v>5726</v>
      </c>
      <c r="AT267" s="98" t="s">
        <v>510</v>
      </c>
      <c r="AV267" s="17" t="s">
        <v>5537</v>
      </c>
      <c r="AW267" s="7" t="s">
        <v>5537</v>
      </c>
      <c r="AX267" s="6" t="s">
        <v>5537</v>
      </c>
      <c r="AY267" s="7"/>
      <c r="AZ267" s="3" t="s">
        <v>5537</v>
      </c>
      <c r="BA267" s="18" t="s">
        <v>5537</v>
      </c>
      <c r="BB267" s="18" t="s">
        <v>5537</v>
      </c>
      <c r="BC267" s="18" t="s">
        <v>5537</v>
      </c>
      <c r="BD267" s="18" t="s">
        <v>5537</v>
      </c>
      <c r="BE267" s="18" t="s">
        <v>5726</v>
      </c>
      <c r="BF267" s="18" t="s">
        <v>5537</v>
      </c>
      <c r="BG267" s="18" t="s">
        <v>5537</v>
      </c>
      <c r="BH267" s="18" t="s">
        <v>5537</v>
      </c>
      <c r="BI267" s="18" t="s">
        <v>5537</v>
      </c>
      <c r="BJ267" s="18" t="s">
        <v>5537</v>
      </c>
      <c r="BK267" s="18" t="s">
        <v>5537</v>
      </c>
      <c r="BL267" s="9" t="s">
        <v>5537</v>
      </c>
      <c r="BM267" s="14" t="s">
        <v>5537</v>
      </c>
      <c r="BN267" s="14" t="s">
        <v>5537</v>
      </c>
      <c r="BO267" s="14" t="str">
        <f>_xlfn.XLOOKUP(B267,'[4]cell downs 18042026 17h'!$B:$B,'[4]cell downs 18042026 17h'!$B:$B,"")</f>
        <v/>
      </c>
      <c r="BP267" s="14" t="str">
        <f>_xlfn.XLOOKUP(B267,'[5]Cells Huawei 19042026 15h'!$B:$B,'[5]Cells Huawei 19042026 15h'!$B:$B,"")</f>
        <v/>
      </c>
      <c r="BQ267" s="9" t="str">
        <f>_xlfn.XLOOKUP(B267,'[6]cells down 19042026 9H40'!$B:$B,'[6]cells down 19042026 9H40'!$B:$B,"")</f>
        <v/>
      </c>
      <c r="BR267" s="9" t="s">
        <v>5537</v>
      </c>
      <c r="BS267" s="9" t="s">
        <v>5537</v>
      </c>
      <c r="BT267" s="108"/>
    </row>
    <row r="268" spans="1:72" s="9" customFormat="1" ht="22.5" customHeight="1" x14ac:dyDescent="0.35">
      <c r="A268" s="1" t="s">
        <v>344</v>
      </c>
      <c r="B268" s="8" t="s">
        <v>345</v>
      </c>
      <c r="C268" s="3" t="str">
        <f>_xlfn.XLOOKUP(B268,'[1]daily break down'!$D:$D,'[1]daily break down'!$E:$E,"")</f>
        <v>OUEST</v>
      </c>
      <c r="D268" s="1" t="s">
        <v>11</v>
      </c>
      <c r="E268" s="1" t="s">
        <v>12</v>
      </c>
      <c r="F268" s="3" t="s">
        <v>102</v>
      </c>
      <c r="G268" s="1" t="s">
        <v>344</v>
      </c>
      <c r="H268" s="33" t="str">
        <f>_xlfn.XLOOKUP(B268,[2]CALCULATION!$B:$B,[2]CALCULATION!$H:$H,"")</f>
        <v>NOKIA</v>
      </c>
      <c r="I268" s="28">
        <v>1.7756656423187911</v>
      </c>
      <c r="J268" s="28">
        <v>0</v>
      </c>
      <c r="K268" s="28">
        <v>0</v>
      </c>
      <c r="L268" s="28">
        <v>0</v>
      </c>
      <c r="M268" s="28">
        <v>0</v>
      </c>
      <c r="N268" s="28">
        <v>0</v>
      </c>
      <c r="O268" s="28">
        <v>0</v>
      </c>
      <c r="P268" s="28">
        <v>0</v>
      </c>
      <c r="Q268" s="28">
        <v>0.25878843825887876</v>
      </c>
      <c r="R268" s="28">
        <v>0</v>
      </c>
      <c r="S268" s="93">
        <v>0</v>
      </c>
      <c r="T268" s="93">
        <f>_xlfn.XLOOKUP(B268,'[3]Nur des jours'!$B:$B,'[3]Nur des jours'!$U:$U,"")</f>
        <v>0.83940796100823833</v>
      </c>
      <c r="U268" s="93">
        <v>0</v>
      </c>
      <c r="V268" s="93">
        <v>5.321220461543291</v>
      </c>
      <c r="W268" s="93">
        <v>0.83940796100823822</v>
      </c>
      <c r="X268" s="93">
        <v>0.44070478522285272</v>
      </c>
      <c r="Y268" s="93">
        <v>5.8927098760676228E-2</v>
      </c>
      <c r="Z268" s="93">
        <v>0</v>
      </c>
      <c r="AA268" s="93">
        <v>0</v>
      </c>
      <c r="AB268" s="93">
        <v>0</v>
      </c>
      <c r="AC268" s="93">
        <f>_xlfn.XLOOKUP(B268,'[3]Nur des jours'!$B:$B,'[3]Nur des jours'!$N:$N,"")</f>
        <v>0</v>
      </c>
      <c r="AD268" s="93">
        <v>0</v>
      </c>
      <c r="AE268" s="93">
        <v>3.7763459776904571</v>
      </c>
      <c r="AF268" s="93">
        <v>2.9310346057591605</v>
      </c>
      <c r="AG268" s="93"/>
      <c r="AH268" s="93">
        <v>0.68520587387603338</v>
      </c>
      <c r="AI268" s="93">
        <v>2.363524093857535</v>
      </c>
      <c r="AJ268" s="93">
        <v>1.0356952817133664</v>
      </c>
      <c r="AK268" s="93">
        <v>0</v>
      </c>
      <c r="AL268" s="93">
        <v>0.68520587387603338</v>
      </c>
      <c r="AM268" s="49" t="s">
        <v>5559</v>
      </c>
      <c r="AN268" s="49"/>
      <c r="AO268" s="48" t="str" cm="1">
        <f t="array" ref="AO268">IFERROR(_xlfn.IFS(
AQ268="MPR ISSUE","PDH",
AQ268="BSS Hardware Issue","BSS",
AQ268="Sites strategiques, MLL, Pylone, etc.","ENVTECH",
AQ268="AKTIVCO DEFAUT GE &amp; POWER Cabinet","AKTIVCO",
AQ268="AKTIVCO Coupure ENEO &amp; Baisse de tension","AKTIVCO GRID ONLY",
AQ268="Coupure ENEO &amp; Baisse de tension","IHS GRID ONLY",
AQ268="Defaut GE &amp; POWER Cabinet","IHS",
AQ268="Sharing","Partners",
AQ268="Sites strategiques &amp; DataCenter","SST &amp; DC",
AQ268="Exclu","Exclu",
AQ268="SAT","SAT",
AQ268="SPARE-ISSUE","SPARE-ISSUE",
AQ268="Fiber CAmtel","TRANS_FO_CAMTEL",
AQ268="Fiber AOF","Fiber AOF",
AQ268="Projet OCM (HUAWEI)","TRAVAUX-HUAWEI",
AQ268="Projet OCM (NOKIA)","TRAVAUX-NOKIA",
AQ268="ACCESS-ISSUE","ACCESS-ISSUE",
AQ268="Projet OCM (ZTE, NOKIA, autres projets)","TRAVAUX OCM",
AQ268="No root CAuse","No root cause",
AQ268="ODU HS","PDH",
AQ268="IP &amp; VLAN","PDH",
AQ268="Warehouse HUAWEI","SPARE-ISSUE",
AQ268="SPARE-HS","SPARE-ISSUE",
AQ268="Power Telco","BSS",AQ268="no impacts","no impacts"
),"")</f>
        <v>No root cause</v>
      </c>
      <c r="AP268" s="48" t="str" cm="1">
        <f t="array" ref="AP268">IFERROR(_xlfn.IFS(
AQ268="MPR ISSUE","TX ISSUE",
AQ268="BSS Hardware Issue","RAN ISSUE",
AQ268="Sites strategiques, MLL, Pylone, etc.","ENVTECH",
AQ268="AKTIVCO DEFAUT GE &amp; POWER Cabinet","POWER ISSUE",
AQ268="AKTIVCO Coupure ENEO &amp; Baisse de tension","POWER ISSUE",
AQ268="Coupure ENEO &amp; Baisse de tension","POWER ISSUE",
AQ268="Defaut GE &amp; POWER Cabinet","POWER ISSUE",
AQ268="Sharing","POWER ISSUE",
AQ268="Sites strategiques &amp; DataCenter","POWER ISSUE",
AQ268="Exclu","Exclu",
AQ268="SAT","TX ISSUE",
AQ268="SPARE-ISSUE","SPARE-ISSUE",
AQ268="Fiber CAmtel","TX ISSUE",
AQ268="Fiber AOF","TX ISSUE",
AQ268="Projet OCM (HUAWEI)","TRAVAUX-HUAWEI",
AQ268="Projet OCM (NOKIA)","TRAVAUX -NOKIA",
AQ268="ACCESS-ISSUE","ACCESS-ISSUE",
AQ268="Projet OCM (ZTE, NOKIA, autres projets)","TRAVAUX OCM",
AQ268="No root CAuse","No root cause",
AQ268="ODU HS","TX ISSUE",
AQ268="IP &amp; VLAN","TX ISSUE",
AQ268="Warehouse HUAWEI","SPARE-ISSUE",
AQ268="SPARE-HS","SPARE-ISSUE",
AQ268="Power Telco","RAN ISSUE",AQ268="no impacts","no impacts"
),"")</f>
        <v>No root cause</v>
      </c>
      <c r="AQ268" s="67" t="s">
        <v>5344</v>
      </c>
      <c r="AR268" s="48" t="str" cm="1">
        <f t="array" ref="AR268">IFERROR(_xlfn.IFS(
AQ268="MPR ISSUE","ACTIVE",
AQ268="BSS Hardware Issue","ACTIVE",
AQ268="Sites strategiques, MLL, Pylone, etc.","PASSIVE",
AQ268="AKTIVCO DEFAUT GE &amp; POWER Cabinet","PASSIVE",
AQ268="AKTIVCO Coupure ENEO &amp; Baisse de tension","PASSIVE",
AQ268="Coupure ENEO &amp; Baisse de tension","PASSIVE",
AQ268="Defaut GE &amp; POWER Cabinet","PASSIVE",
AQ268="Sharing","PASSIVE",
AQ268="Sites strategiques &amp; DataCenter","PASSIVE",
AQ268="Exclu","Exclu",
AQ268="SAT","ACTIVE",
AQ268="SPARE-ISSUE","SPARE-ISSUE",
AQ268="Fiber CAmtel","ACTIVE",
AQ268="Fiber AOF","ACTIVE",
AQ268="Projet OCM (HUAWEI)","PLANNED WORKS",
AQ268="Projet OCM (NOKIA)","PLANNED WORKS",
AQ268="ACCESS-ISSUE","ACCESS-ISSUE",
AQ268="Projet OCM (ZTE, NOKIA, autres projets)","PLANNED WORKS",
AQ268="No root CAuse","No root cause",
AQ268="ODU HS","ACTIVE",
AQ268="IP &amp; VLAN","ACTIVE",
AQ268="Warehouse HUAWEI","SPARE-ISSUE",
AQ268="SPARE-HS","SPARE-ISSUE",
AQ268="Power Telco","ACTIVE", AQ268="no impacts","no impacts"
),"")</f>
        <v>No root cause</v>
      </c>
      <c r="AS268" s="92" t="s">
        <v>5729</v>
      </c>
      <c r="AT268" s="98" t="s">
        <v>345</v>
      </c>
      <c r="AV268" s="17" t="s">
        <v>5537</v>
      </c>
      <c r="AW268" s="7" t="s">
        <v>5537</v>
      </c>
      <c r="AX268" s="6" t="s">
        <v>5537</v>
      </c>
      <c r="AY268" s="7"/>
      <c r="AZ268" s="3" t="s">
        <v>5537</v>
      </c>
      <c r="BA268" s="18" t="s">
        <v>5537</v>
      </c>
      <c r="BB268" s="18" t="s">
        <v>5537</v>
      </c>
      <c r="BC268" s="18" t="s">
        <v>5537</v>
      </c>
      <c r="BD268" s="18" t="s">
        <v>5537</v>
      </c>
      <c r="BE268" s="18" t="s">
        <v>5537</v>
      </c>
      <c r="BF268" s="18" t="s">
        <v>5537</v>
      </c>
      <c r="BG268" s="18" t="s">
        <v>5537</v>
      </c>
      <c r="BH268" s="18" t="s">
        <v>5537</v>
      </c>
      <c r="BI268" s="18" t="s">
        <v>5537</v>
      </c>
      <c r="BJ268" s="18" t="s">
        <v>5537</v>
      </c>
      <c r="BK268" s="18" t="s">
        <v>5537</v>
      </c>
      <c r="BL268" s="9" t="s">
        <v>5729</v>
      </c>
      <c r="BM268" s="14" t="s">
        <v>5537</v>
      </c>
      <c r="BN268" s="14" t="s">
        <v>5537</v>
      </c>
      <c r="BO268" s="14" t="str">
        <f>_xlfn.XLOOKUP(B268,'[4]cell downs 18042026 17h'!$B:$B,'[4]cell downs 18042026 17h'!$B:$B,"")</f>
        <v/>
      </c>
      <c r="BP268" s="14" t="str">
        <f>_xlfn.XLOOKUP(B268,'[5]Cells Huawei 19042026 15h'!$B:$B,'[5]Cells Huawei 19042026 15h'!$B:$B,"")</f>
        <v/>
      </c>
      <c r="BQ268" s="9" t="str">
        <f>_xlfn.XLOOKUP(B268,'[6]cells down 19042026 9H40'!$B:$B,'[6]cells down 19042026 9H40'!$B:$B,"")</f>
        <v/>
      </c>
      <c r="BR268" s="9" t="s">
        <v>345</v>
      </c>
      <c r="BS268" s="9" t="s">
        <v>5537</v>
      </c>
      <c r="BT268" s="108"/>
    </row>
    <row r="269" spans="1:72" s="9" customFormat="1" x14ac:dyDescent="0.35">
      <c r="A269" s="1" t="s">
        <v>925</v>
      </c>
      <c r="B269" s="8" t="s">
        <v>926</v>
      </c>
      <c r="C269" s="3" t="str">
        <f>_xlfn.XLOOKUP(B269,'[1]daily break down'!$D:$D,'[1]daily break down'!$E:$E,"")</f>
        <v>Yaounde</v>
      </c>
      <c r="D269" s="1" t="s">
        <v>5490</v>
      </c>
      <c r="E269" s="1"/>
      <c r="F269" s="3" t="s">
        <v>37</v>
      </c>
      <c r="G269" s="1" t="s">
        <v>38</v>
      </c>
      <c r="H269" s="34" t="str">
        <f>_xlfn.XLOOKUP(B269,[2]CALCULATION!$B:$B,[2]CALCULATION!$H:$H,"")</f>
        <v>ZTE</v>
      </c>
      <c r="I269" s="28">
        <v>9.0996531433968819</v>
      </c>
      <c r="J269" s="28">
        <v>0</v>
      </c>
      <c r="K269" s="28">
        <v>0.64818025128912038</v>
      </c>
      <c r="L269" s="28">
        <v>0.69711970619205443</v>
      </c>
      <c r="M269" s="28">
        <v>3.4191450291496519</v>
      </c>
      <c r="N269" s="28">
        <v>2.5586738406485687</v>
      </c>
      <c r="O269" s="28">
        <v>0.70011599934937763</v>
      </c>
      <c r="P269" s="28">
        <v>5.9880562047524064</v>
      </c>
      <c r="Q269" s="28">
        <v>5.8156266675798225</v>
      </c>
      <c r="R269" s="28">
        <v>0.59974017857907291</v>
      </c>
      <c r="S269" s="93">
        <v>1.1813777526659872</v>
      </c>
      <c r="T269" s="93">
        <f>_xlfn.XLOOKUP(B269,'[3]Nur des jours'!$B:$B,'[3]Nur des jours'!$U:$U,"")</f>
        <v>0.71418787614180168</v>
      </c>
      <c r="U269" s="93">
        <v>4.992056256117432</v>
      </c>
      <c r="V269" s="93">
        <v>0</v>
      </c>
      <c r="W269" s="93">
        <v>0.71418787614180168</v>
      </c>
      <c r="X269" s="93">
        <v>8.0154052272474328</v>
      </c>
      <c r="Y269" s="93">
        <v>0.61504267577539862</v>
      </c>
      <c r="Z269" s="93">
        <v>3.6015978803366124</v>
      </c>
      <c r="AA269" s="93">
        <v>0</v>
      </c>
      <c r="AB269" s="93">
        <v>0.75066061130087636</v>
      </c>
      <c r="AC269" s="93">
        <f>_xlfn.XLOOKUP(B269,'[3]Nur des jours'!$B:$B,'[3]Nur des jours'!$N:$N,"")</f>
        <v>7.1268437903964532</v>
      </c>
      <c r="AD269" s="93">
        <v>7.1268437903964532</v>
      </c>
      <c r="AE269" s="93">
        <v>0</v>
      </c>
      <c r="AF269" s="93">
        <v>0</v>
      </c>
      <c r="AG269" s="93"/>
      <c r="AH269" s="93">
        <v>0.68333319065270648</v>
      </c>
      <c r="AI269" s="93">
        <v>0.26452885387815783</v>
      </c>
      <c r="AJ269" s="93">
        <v>0.33820139335148858</v>
      </c>
      <c r="AK269" s="93">
        <v>1.020195702469209</v>
      </c>
      <c r="AL269" s="93">
        <v>0.68333319065270648</v>
      </c>
      <c r="AM269" s="49" t="s">
        <v>5559</v>
      </c>
      <c r="AN269" s="49"/>
      <c r="AO269" s="48" t="str" cm="1">
        <f t="array" ref="AO269">IFERROR(_xlfn.IFS(
AQ269="MPR ISSUE","PDH",
AQ269="BSS Hardware Issue","BSS",
AQ269="Sites strategiques, MLL, Pylone, etc.","ENVTECH",
AQ269="AKTIVCO DEFAUT GE &amp; POWER Cabinet","AKTIVCO",
AQ269="AKTIVCO Coupure ENEO &amp; Baisse de tension","AKTIVCO GRID ONLY",
AQ269="Coupure ENEO &amp; Baisse de tension","IHS GRID ONLY",
AQ269="Defaut GE &amp; POWER Cabinet","IHS",
AQ269="Sharing","Partners",
AQ269="Sites strategiques &amp; DataCenter","SST &amp; DC",
AQ269="Exclu","Exclu",
AQ269="SAT","SAT",
AQ269="SPARE-ISSUE","SPARE-ISSUE",
AQ269="Fiber CAmtel","TRANS_FO_CAMTEL",
AQ269="Fiber AOF","Fiber AOF",
AQ269="Projet OCM (HUAWEI)","TRAVAUX-HUAWEI",
AQ269="Projet OCM (NOKIA)","TRAVAUX-NOKIA",
AQ269="ACCESS-ISSUE","ACCESS-ISSUE",
AQ269="Projet OCM (ZTE, NOKIA, autres projets)","TRAVAUX OCM",
AQ269="No root CAuse","No root cause",
AQ269="ODU HS","PDH",
AQ269="IP &amp; VLAN","PDH",
AQ269="Warehouse HUAWEI","SPARE-ISSUE",
AQ269="SPARE-HS","SPARE-ISSUE",
AQ269="Power Telco","BSS",AQ269="no impacts","no impacts"
),"")</f>
        <v>No root cause</v>
      </c>
      <c r="AP269" s="48" t="str" cm="1">
        <f t="array" ref="AP269">IFERROR(_xlfn.IFS(
AQ269="MPR ISSUE","TX ISSUE",
AQ269="BSS Hardware Issue","RAN ISSUE",
AQ269="Sites strategiques, MLL, Pylone, etc.","ENVTECH",
AQ269="AKTIVCO DEFAUT GE &amp; POWER Cabinet","POWER ISSUE",
AQ269="AKTIVCO Coupure ENEO &amp; Baisse de tension","POWER ISSUE",
AQ269="Coupure ENEO &amp; Baisse de tension","POWER ISSUE",
AQ269="Defaut GE &amp; POWER Cabinet","POWER ISSUE",
AQ269="Sharing","POWER ISSUE",
AQ269="Sites strategiques &amp; DataCenter","POWER ISSUE",
AQ269="Exclu","Exclu",
AQ269="SAT","TX ISSUE",
AQ269="SPARE-ISSUE","SPARE-ISSUE",
AQ269="Fiber CAmtel","TX ISSUE",
AQ269="Fiber AOF","TX ISSUE",
AQ269="Projet OCM (HUAWEI)","TRAVAUX-HUAWEI",
AQ269="Projet OCM (NOKIA)","TRAVAUX -NOKIA",
AQ269="ACCESS-ISSUE","ACCESS-ISSUE",
AQ269="Projet OCM (ZTE, NOKIA, autres projets)","TRAVAUX OCM",
AQ269="No root CAuse","No root cause",
AQ269="ODU HS","TX ISSUE",
AQ269="IP &amp; VLAN","TX ISSUE",
AQ269="Warehouse HUAWEI","SPARE-ISSUE",
AQ269="SPARE-HS","SPARE-ISSUE",
AQ269="Power Telco","RAN ISSUE",AQ269="no impacts","no impacts"
),"")</f>
        <v>No root cause</v>
      </c>
      <c r="AQ269" s="67" t="s">
        <v>5344</v>
      </c>
      <c r="AR269" s="48" t="str" cm="1">
        <f t="array" ref="AR269">IFERROR(_xlfn.IFS(
AQ269="MPR ISSUE","ACTIVE",
AQ269="BSS Hardware Issue","ACTIVE",
AQ269="Sites strategiques, MLL, Pylone, etc.","PASSIVE",
AQ269="AKTIVCO DEFAUT GE &amp; POWER Cabinet","PASSIVE",
AQ269="AKTIVCO Coupure ENEO &amp; Baisse de tension","PASSIVE",
AQ269="Coupure ENEO &amp; Baisse de tension","PASSIVE",
AQ269="Defaut GE &amp; POWER Cabinet","PASSIVE",
AQ269="Sharing","PASSIVE",
AQ269="Sites strategiques &amp; DataCenter","PASSIVE",
AQ269="Exclu","Exclu",
AQ269="SAT","ACTIVE",
AQ269="SPARE-ISSUE","SPARE-ISSUE",
AQ269="Fiber CAmtel","ACTIVE",
AQ269="Fiber AOF","ACTIVE",
AQ269="Projet OCM (HUAWEI)","PLANNED WORKS",
AQ269="Projet OCM (NOKIA)","PLANNED WORKS",
AQ269="ACCESS-ISSUE","ACCESS-ISSUE",
AQ269="Projet OCM (ZTE, NOKIA, autres projets)","PLANNED WORKS",
AQ269="No root CAuse","No root cause",
AQ269="ODU HS","ACTIVE",
AQ269="IP &amp; VLAN","ACTIVE",
AQ269="Warehouse HUAWEI","SPARE-ISSUE",
AQ269="SPARE-HS","SPARE-ISSUE",
AQ269="Power Telco","ACTIVE", AQ269="no impacts","no impacts"
),"")</f>
        <v>No root cause</v>
      </c>
      <c r="AS269" s="92" t="s">
        <v>5537</v>
      </c>
      <c r="AT269" s="98" t="s">
        <v>926</v>
      </c>
      <c r="AV269" s="17" t="s">
        <v>5537</v>
      </c>
      <c r="AW269" s="7" t="s">
        <v>5537</v>
      </c>
      <c r="AX269" s="6" t="s">
        <v>5537</v>
      </c>
      <c r="AY269" s="7"/>
      <c r="AZ269" s="3" t="s">
        <v>5537</v>
      </c>
      <c r="BA269" s="18" t="s">
        <v>5537</v>
      </c>
      <c r="BB269" s="18" t="s">
        <v>5537</v>
      </c>
      <c r="BC269" s="18" t="s">
        <v>5537</v>
      </c>
      <c r="BD269" s="18" t="s">
        <v>5537</v>
      </c>
      <c r="BE269" s="18" t="s">
        <v>5537</v>
      </c>
      <c r="BF269" s="18" t="s">
        <v>5537</v>
      </c>
      <c r="BG269" s="18" t="s">
        <v>5537</v>
      </c>
      <c r="BH269" s="18" t="s">
        <v>5537</v>
      </c>
      <c r="BI269" s="18" t="s">
        <v>5537</v>
      </c>
      <c r="BJ269" s="18" t="s">
        <v>5537</v>
      </c>
      <c r="BK269" s="18" t="s">
        <v>5537</v>
      </c>
      <c r="BL269" s="9" t="s">
        <v>5537</v>
      </c>
      <c r="BM269" s="14" t="s">
        <v>5537</v>
      </c>
      <c r="BN269" s="14" t="s">
        <v>5537</v>
      </c>
      <c r="BO269" s="14" t="str">
        <f>_xlfn.XLOOKUP(B269,'[4]cell downs 18042026 17h'!$B:$B,'[4]cell downs 18042026 17h'!$B:$B,"")</f>
        <v/>
      </c>
      <c r="BP269" s="14" t="str">
        <f>_xlfn.XLOOKUP(B269,'[5]Cells Huawei 19042026 15h'!$B:$B,'[5]Cells Huawei 19042026 15h'!$B:$B,"")</f>
        <v/>
      </c>
      <c r="BQ269" s="9" t="str">
        <f>_xlfn.XLOOKUP(B269,'[6]cells down 19042026 9H40'!$B:$B,'[6]cells down 19042026 9H40'!$B:$B,"")</f>
        <v/>
      </c>
      <c r="BR269" s="9" t="s">
        <v>5537</v>
      </c>
      <c r="BS269" s="9" t="s">
        <v>12</v>
      </c>
      <c r="BT269" s="108"/>
    </row>
    <row r="270" spans="1:72" s="9" customFormat="1" ht="21" customHeight="1" x14ac:dyDescent="0.35">
      <c r="A270" s="1" t="s">
        <v>250</v>
      </c>
      <c r="B270" s="8" t="s">
        <v>251</v>
      </c>
      <c r="C270" s="3" t="str">
        <f>_xlfn.XLOOKUP(B270,'[1]daily break down'!$D:$D,'[1]daily break down'!$E:$E,"")</f>
        <v>Douala</v>
      </c>
      <c r="D270" s="1" t="s">
        <v>21</v>
      </c>
      <c r="E270" s="1" t="s">
        <v>30</v>
      </c>
      <c r="F270" s="3" t="s">
        <v>31</v>
      </c>
      <c r="G270" s="1" t="s">
        <v>32</v>
      </c>
      <c r="H270" s="34" t="str">
        <f>_xlfn.XLOOKUP(B270,[2]CALCULATION!$B:$B,[2]CALCULATION!$H:$H,"")</f>
        <v>ZTE</v>
      </c>
      <c r="I270" s="28">
        <v>0</v>
      </c>
      <c r="J270" s="28">
        <v>2.8708947216728991</v>
      </c>
      <c r="K270" s="28">
        <v>2.1618611831648282</v>
      </c>
      <c r="L270" s="28">
        <v>1.5103636073086724</v>
      </c>
      <c r="M270" s="28">
        <v>6.7359880490707189</v>
      </c>
      <c r="N270" s="28">
        <v>0</v>
      </c>
      <c r="O270" s="28">
        <v>1.3461382061620928</v>
      </c>
      <c r="P270" s="28">
        <v>14.997196325688501</v>
      </c>
      <c r="Q270" s="28">
        <v>2.2229998316368613</v>
      </c>
      <c r="R270" s="28">
        <v>2.0918228306124136</v>
      </c>
      <c r="S270" s="93">
        <v>9.9106498246455104</v>
      </c>
      <c r="T270" s="93">
        <f>_xlfn.XLOOKUP(B270,'[3]Nur des jours'!$B:$B,'[3]Nur des jours'!$U:$U,"")</f>
        <v>13.868556899607057</v>
      </c>
      <c r="U270" s="93">
        <v>1.6516352626607655</v>
      </c>
      <c r="V270" s="93">
        <v>1.3202416724452344</v>
      </c>
      <c r="W270" s="93">
        <v>13.868556899607057</v>
      </c>
      <c r="X270" s="93">
        <v>4.2516864850056946</v>
      </c>
      <c r="Y270" s="93">
        <v>15.84165161386057</v>
      </c>
      <c r="Z270" s="93">
        <v>0</v>
      </c>
      <c r="AA270" s="93">
        <v>11.987544694706262</v>
      </c>
      <c r="AB270" s="93">
        <v>4.3046923377649957</v>
      </c>
      <c r="AC270" s="93">
        <f>_xlfn.XLOOKUP(B270,'[3]Nur des jours'!$B:$B,'[3]Nur des jours'!$N:$N,"")</f>
        <v>0.66943966464345361</v>
      </c>
      <c r="AD270" s="93">
        <v>0.66943966464345361</v>
      </c>
      <c r="AE270" s="93">
        <v>3.4084083120025825</v>
      </c>
      <c r="AF270" s="93">
        <v>11.408653722680228</v>
      </c>
      <c r="AG270" s="93"/>
      <c r="AH270" s="93">
        <v>0.68320834510448247</v>
      </c>
      <c r="AI270" s="93">
        <v>0.24092358788053186</v>
      </c>
      <c r="AJ270" s="93">
        <v>0.2113360261941914</v>
      </c>
      <c r="AK270" s="93">
        <v>1.1080905383842516</v>
      </c>
      <c r="AL270" s="93">
        <v>0.68320834510448247</v>
      </c>
      <c r="AM270" s="49" t="s">
        <v>5559</v>
      </c>
      <c r="AN270" s="49"/>
      <c r="AO270" s="48" t="str" cm="1">
        <f t="array" ref="AO270">IFERROR(_xlfn.IFS(
AQ270="MPR ISSUE","PDH",
AQ270="BSS Hardware Issue","BSS",
AQ270="Sites strategiques, MLL, Pylone, etc.","ENVTECH",
AQ270="AKTIVCO DEFAUT GE &amp; POWER Cabinet","AKTIVCO",
AQ270="AKTIVCO Coupure ENEO &amp; Baisse de tension","AKTIVCO GRID ONLY",
AQ270="Coupure ENEO &amp; Baisse de tension","IHS GRID ONLY",
AQ270="Defaut GE &amp; POWER Cabinet","IHS",
AQ270="Sharing","Partners",
AQ270="Sites strategiques &amp; DataCenter","SST &amp; DC",
AQ270="Exclu","Exclu",
AQ270="SAT","SAT",
AQ270="SPARE-ISSUE","SPARE-ISSUE",
AQ270="Fiber CAmtel","TRANS_FO_CAMTEL",
AQ270="Fiber AOF","Fiber AOF",
AQ270="Projet OCM (HUAWEI)","TRAVAUX-HUAWEI",
AQ270="Projet OCM (NOKIA)","TRAVAUX-NOKIA",
AQ270="ACCESS-ISSUE","ACCESS-ISSUE",
AQ270="Projet OCM (ZTE, NOKIA, autres projets)","TRAVAUX OCM",
AQ270="No root CAuse","No root cause",
AQ270="ODU HS","PDH",
AQ270="IP &amp; VLAN","PDH",
AQ270="Warehouse HUAWEI","SPARE-ISSUE",
AQ270="SPARE-HS","SPARE-ISSUE",
AQ270="Power Telco","BSS",AQ270="no impacts","no impacts"
),"")</f>
        <v>No root cause</v>
      </c>
      <c r="AP270" s="48" t="str" cm="1">
        <f t="array" ref="AP270">IFERROR(_xlfn.IFS(
AQ270="MPR ISSUE","TX ISSUE",
AQ270="BSS Hardware Issue","RAN ISSUE",
AQ270="Sites strategiques, MLL, Pylone, etc.","ENVTECH",
AQ270="AKTIVCO DEFAUT GE &amp; POWER Cabinet","POWER ISSUE",
AQ270="AKTIVCO Coupure ENEO &amp; Baisse de tension","POWER ISSUE",
AQ270="Coupure ENEO &amp; Baisse de tension","POWER ISSUE",
AQ270="Defaut GE &amp; POWER Cabinet","POWER ISSUE",
AQ270="Sharing","POWER ISSUE",
AQ270="Sites strategiques &amp; DataCenter","POWER ISSUE",
AQ270="Exclu","Exclu",
AQ270="SAT","TX ISSUE",
AQ270="SPARE-ISSUE","SPARE-ISSUE",
AQ270="Fiber CAmtel","TX ISSUE",
AQ270="Fiber AOF","TX ISSUE",
AQ270="Projet OCM (HUAWEI)","TRAVAUX-HUAWEI",
AQ270="Projet OCM (NOKIA)","TRAVAUX -NOKIA",
AQ270="ACCESS-ISSUE","ACCESS-ISSUE",
AQ270="Projet OCM (ZTE, NOKIA, autres projets)","TRAVAUX OCM",
AQ270="No root CAuse","No root cause",
AQ270="ODU HS","TX ISSUE",
AQ270="IP &amp; VLAN","TX ISSUE",
AQ270="Warehouse HUAWEI","SPARE-ISSUE",
AQ270="SPARE-HS","SPARE-ISSUE",
AQ270="Power Telco","RAN ISSUE",AQ270="no impacts","no impacts"
),"")</f>
        <v>No root cause</v>
      </c>
      <c r="AQ270" s="67" t="s">
        <v>5344</v>
      </c>
      <c r="AR270" s="48" t="str" cm="1">
        <f t="array" ref="AR270">IFERROR(_xlfn.IFS(
AQ270="MPR ISSUE","ACTIVE",
AQ270="BSS Hardware Issue","ACTIVE",
AQ270="Sites strategiques, MLL, Pylone, etc.","PASSIVE",
AQ270="AKTIVCO DEFAUT GE &amp; POWER Cabinet","PASSIVE",
AQ270="AKTIVCO Coupure ENEO &amp; Baisse de tension","PASSIVE",
AQ270="Coupure ENEO &amp; Baisse de tension","PASSIVE",
AQ270="Defaut GE &amp; POWER Cabinet","PASSIVE",
AQ270="Sharing","PASSIVE",
AQ270="Sites strategiques &amp; DataCenter","PASSIVE",
AQ270="Exclu","Exclu",
AQ270="SAT","ACTIVE",
AQ270="SPARE-ISSUE","SPARE-ISSUE",
AQ270="Fiber CAmtel","ACTIVE",
AQ270="Fiber AOF","ACTIVE",
AQ270="Projet OCM (HUAWEI)","PLANNED WORKS",
AQ270="Projet OCM (NOKIA)","PLANNED WORKS",
AQ270="ACCESS-ISSUE","ACCESS-ISSUE",
AQ270="Projet OCM (ZTE, NOKIA, autres projets)","PLANNED WORKS",
AQ270="No root CAuse","No root cause",
AQ270="ODU HS","ACTIVE",
AQ270="IP &amp; VLAN","ACTIVE",
AQ270="Warehouse HUAWEI","SPARE-ISSUE",
AQ270="SPARE-HS","SPARE-ISSUE",
AQ270="Power Telco","ACTIVE", AQ270="no impacts","no impacts"
),"")</f>
        <v>No root cause</v>
      </c>
      <c r="AS270" s="92" t="s">
        <v>5537</v>
      </c>
      <c r="AT270" s="98" t="s">
        <v>251</v>
      </c>
      <c r="AV270" s="17" t="s">
        <v>5537</v>
      </c>
      <c r="AW270" s="7" t="s">
        <v>5537</v>
      </c>
      <c r="AX270" s="6" t="s">
        <v>5537</v>
      </c>
      <c r="AY270" s="7"/>
      <c r="AZ270" s="3" t="s">
        <v>5537</v>
      </c>
      <c r="BA270" s="18" t="s">
        <v>5537</v>
      </c>
      <c r="BB270" s="18" t="s">
        <v>5537</v>
      </c>
      <c r="BC270" s="18" t="s">
        <v>5537</v>
      </c>
      <c r="BD270" s="18" t="s">
        <v>5537</v>
      </c>
      <c r="BE270" s="18" t="s">
        <v>5537</v>
      </c>
      <c r="BF270" s="18" t="s">
        <v>5537</v>
      </c>
      <c r="BG270" s="18" t="s">
        <v>5537</v>
      </c>
      <c r="BH270" s="18" t="s">
        <v>5537</v>
      </c>
      <c r="BI270" s="18" t="s">
        <v>5537</v>
      </c>
      <c r="BJ270" s="18" t="s">
        <v>5537</v>
      </c>
      <c r="BK270" s="18" t="s">
        <v>5537</v>
      </c>
      <c r="BL270" s="9" t="s">
        <v>5537</v>
      </c>
      <c r="BM270" s="14" t="s">
        <v>5537</v>
      </c>
      <c r="BN270" s="14" t="s">
        <v>5537</v>
      </c>
      <c r="BO270" s="14" t="str">
        <f>_xlfn.XLOOKUP(B270,'[4]cell downs 18042026 17h'!$B:$B,'[4]cell downs 18042026 17h'!$B:$B,"")</f>
        <v/>
      </c>
      <c r="BP270" s="14" t="str">
        <f>_xlfn.XLOOKUP(B270,'[5]Cells Huawei 19042026 15h'!$B:$B,'[5]Cells Huawei 19042026 15h'!$B:$B,"")</f>
        <v/>
      </c>
      <c r="BQ270" s="9" t="str">
        <f>_xlfn.XLOOKUP(B270,'[6]cells down 19042026 9H40'!$B:$B,'[6]cells down 19042026 9H40'!$B:$B,"")</f>
        <v/>
      </c>
      <c r="BR270" s="9" t="s">
        <v>5537</v>
      </c>
      <c r="BS270" s="9" t="s">
        <v>5537</v>
      </c>
      <c r="BT270" s="108"/>
    </row>
    <row r="271" spans="1:72" s="9" customFormat="1" x14ac:dyDescent="0.35">
      <c r="A271" s="1" t="s">
        <v>322</v>
      </c>
      <c r="B271" s="1" t="s">
        <v>323</v>
      </c>
      <c r="C271" s="3" t="str">
        <f>_xlfn.XLOOKUP(B271,'[1]daily break down'!$D:$D,'[1]daily break down'!$E:$E,"")</f>
        <v>Douala</v>
      </c>
      <c r="D271" s="1" t="s">
        <v>21</v>
      </c>
      <c r="E271" s="1" t="s">
        <v>30</v>
      </c>
      <c r="F271" s="3" t="s">
        <v>31</v>
      </c>
      <c r="G271" s="1" t="s">
        <v>32</v>
      </c>
      <c r="H271" s="34" t="str">
        <f>_xlfn.XLOOKUP(B271,[2]CALCULATION!$B:$B,[2]CALCULATION!$H:$H,"")</f>
        <v>ZTE</v>
      </c>
      <c r="I271" s="28">
        <v>0</v>
      </c>
      <c r="J271" s="28">
        <v>3.4078732596530577</v>
      </c>
      <c r="K271" s="28">
        <v>0</v>
      </c>
      <c r="L271" s="28">
        <v>1.3554659521219862E-3</v>
      </c>
      <c r="M271" s="28">
        <v>0</v>
      </c>
      <c r="N271" s="28">
        <v>0</v>
      </c>
      <c r="O271" s="28">
        <v>0</v>
      </c>
      <c r="P271" s="28">
        <v>0</v>
      </c>
      <c r="Q271" s="28">
        <v>1.054570345829303</v>
      </c>
      <c r="R271" s="28">
        <v>0</v>
      </c>
      <c r="S271" s="93">
        <v>14.176800558166612</v>
      </c>
      <c r="T271" s="93">
        <f>_xlfn.XLOOKUP(B271,'[3]Nur des jours'!$B:$B,'[3]Nur des jours'!$U:$U,"")</f>
        <v>0</v>
      </c>
      <c r="U271" s="93">
        <v>0</v>
      </c>
      <c r="V271" s="93">
        <v>0</v>
      </c>
      <c r="W271" s="93">
        <v>0</v>
      </c>
      <c r="X271" s="93">
        <v>0.60822967585815291</v>
      </c>
      <c r="Y271" s="93">
        <v>0</v>
      </c>
      <c r="Z271" s="93">
        <v>0</v>
      </c>
      <c r="AA271" s="93">
        <v>30.412910599173024</v>
      </c>
      <c r="AB271" s="93">
        <v>13.833118598990392</v>
      </c>
      <c r="AC271" s="93">
        <f>_xlfn.XLOOKUP(B271,'[3]Nur des jours'!$B:$B,'[3]Nur des jours'!$N:$N,"")</f>
        <v>10.010205231813217</v>
      </c>
      <c r="AD271" s="93">
        <v>10.010205231813217</v>
      </c>
      <c r="AE271" s="93">
        <v>32.062191631495892</v>
      </c>
      <c r="AF271" s="93">
        <v>2.3620242671209621</v>
      </c>
      <c r="AG271" s="93"/>
      <c r="AH271" s="93">
        <v>0.67254296827068227</v>
      </c>
      <c r="AI271" s="93">
        <v>0.24766794959413929</v>
      </c>
      <c r="AJ271" s="93">
        <v>0.37374282158776823</v>
      </c>
      <c r="AK271" s="93">
        <v>0.98124153199946573</v>
      </c>
      <c r="AL271" s="93">
        <v>0.67254296827068227</v>
      </c>
      <c r="AM271" s="49" t="s">
        <v>5559</v>
      </c>
      <c r="AN271" s="49"/>
      <c r="AO271" s="48" t="str" cm="1">
        <f t="array" ref="AO271">IFERROR(_xlfn.IFS(
AQ271="MPR ISSUE","PDH",
AQ271="BSS Hardware Issue","BSS",
AQ271="Sites strategiques, MLL, Pylone, etc.","ENVTECH",
AQ271="AKTIVCO DEFAUT GE &amp; POWER Cabinet","AKTIVCO",
AQ271="AKTIVCO Coupure ENEO &amp; Baisse de tension","AKTIVCO GRID ONLY",
AQ271="Coupure ENEO &amp; Baisse de tension","IHS GRID ONLY",
AQ271="Defaut GE &amp; POWER Cabinet","IHS",
AQ271="Sharing","Partners",
AQ271="Sites strategiques &amp; DataCenter","SST &amp; DC",
AQ271="Exclu","Exclu",
AQ271="SAT","SAT",
AQ271="SPARE-ISSUE","SPARE-ISSUE",
AQ271="Fiber CAmtel","TRANS_FO_CAMTEL",
AQ271="Fiber AOF","Fiber AOF",
AQ271="Projet OCM (HUAWEI)","TRAVAUX-HUAWEI",
AQ271="Projet OCM (NOKIA)","TRAVAUX-NOKIA",
AQ271="ACCESS-ISSUE","ACCESS-ISSUE",
AQ271="Projet OCM (ZTE, NOKIA, autres projets)","TRAVAUX OCM",
AQ271="No root CAuse","No root cause",
AQ271="ODU HS","PDH",
AQ271="IP &amp; VLAN","PDH",
AQ271="Warehouse HUAWEI","SPARE-ISSUE",
AQ271="SPARE-HS","SPARE-ISSUE",
AQ271="Power Telco","BSS",AQ271="no impacts","no impacts"
),"")</f>
        <v>No root cause</v>
      </c>
      <c r="AP271" s="48" t="str" cm="1">
        <f t="array" ref="AP271">IFERROR(_xlfn.IFS(
AQ271="MPR ISSUE","TX ISSUE",
AQ271="BSS Hardware Issue","RAN ISSUE",
AQ271="Sites strategiques, MLL, Pylone, etc.","ENVTECH",
AQ271="AKTIVCO DEFAUT GE &amp; POWER Cabinet","POWER ISSUE",
AQ271="AKTIVCO Coupure ENEO &amp; Baisse de tension","POWER ISSUE",
AQ271="Coupure ENEO &amp; Baisse de tension","POWER ISSUE",
AQ271="Defaut GE &amp; POWER Cabinet","POWER ISSUE",
AQ271="Sharing","POWER ISSUE",
AQ271="Sites strategiques &amp; DataCenter","POWER ISSUE",
AQ271="Exclu","Exclu",
AQ271="SAT","TX ISSUE",
AQ271="SPARE-ISSUE","SPARE-ISSUE",
AQ271="Fiber CAmtel","TX ISSUE",
AQ271="Fiber AOF","TX ISSUE",
AQ271="Projet OCM (HUAWEI)","TRAVAUX-HUAWEI",
AQ271="Projet OCM (NOKIA)","TRAVAUX -NOKIA",
AQ271="ACCESS-ISSUE","ACCESS-ISSUE",
AQ271="Projet OCM (ZTE, NOKIA, autres projets)","TRAVAUX OCM",
AQ271="No root CAuse","No root cause",
AQ271="ODU HS","TX ISSUE",
AQ271="IP &amp; VLAN","TX ISSUE",
AQ271="Warehouse HUAWEI","SPARE-ISSUE",
AQ271="SPARE-HS","SPARE-ISSUE",
AQ271="Power Telco","RAN ISSUE",AQ271="no impacts","no impacts"
),"")</f>
        <v>No root cause</v>
      </c>
      <c r="AQ271" s="67" t="s">
        <v>5344</v>
      </c>
      <c r="AR271" s="48" t="str" cm="1">
        <f t="array" ref="AR271">IFERROR(_xlfn.IFS(
AQ271="MPR ISSUE","ACTIVE",
AQ271="BSS Hardware Issue","ACTIVE",
AQ271="Sites strategiques, MLL, Pylone, etc.","PASSIVE",
AQ271="AKTIVCO DEFAUT GE &amp; POWER Cabinet","PASSIVE",
AQ271="AKTIVCO Coupure ENEO &amp; Baisse de tension","PASSIVE",
AQ271="Coupure ENEO &amp; Baisse de tension","PASSIVE",
AQ271="Defaut GE &amp; POWER Cabinet","PASSIVE",
AQ271="Sharing","PASSIVE",
AQ271="Sites strategiques &amp; DataCenter","PASSIVE",
AQ271="Exclu","Exclu",
AQ271="SAT","ACTIVE",
AQ271="SPARE-ISSUE","SPARE-ISSUE",
AQ271="Fiber CAmtel","ACTIVE",
AQ271="Fiber AOF","ACTIVE",
AQ271="Projet OCM (HUAWEI)","PLANNED WORKS",
AQ271="Projet OCM (NOKIA)","PLANNED WORKS",
AQ271="ACCESS-ISSUE","ACCESS-ISSUE",
AQ271="Projet OCM (ZTE, NOKIA, autres projets)","PLANNED WORKS",
AQ271="No root CAuse","No root cause",
AQ271="ODU HS","ACTIVE",
AQ271="IP &amp; VLAN","ACTIVE",
AQ271="Warehouse HUAWEI","SPARE-ISSUE",
AQ271="SPARE-HS","SPARE-ISSUE",
AQ271="Power Telco","ACTIVE", AQ271="no impacts","no impacts"
),"")</f>
        <v>No root cause</v>
      </c>
      <c r="AS271" s="92" t="s">
        <v>5537</v>
      </c>
      <c r="AT271" s="98" t="s">
        <v>323</v>
      </c>
      <c r="AV271" s="17" t="s">
        <v>5537</v>
      </c>
      <c r="AW271" s="7" t="s">
        <v>5537</v>
      </c>
      <c r="AX271" s="6" t="s">
        <v>5537</v>
      </c>
      <c r="AY271" s="7"/>
      <c r="AZ271" s="3" t="s">
        <v>5537</v>
      </c>
      <c r="BA271" s="18" t="s">
        <v>5537</v>
      </c>
      <c r="BB271" s="18" t="s">
        <v>5537</v>
      </c>
      <c r="BC271" s="18" t="s">
        <v>5537</v>
      </c>
      <c r="BD271" s="18" t="s">
        <v>5537</v>
      </c>
      <c r="BE271" s="18" t="s">
        <v>5537</v>
      </c>
      <c r="BF271" s="18" t="s">
        <v>5537</v>
      </c>
      <c r="BG271" s="18" t="s">
        <v>5537</v>
      </c>
      <c r="BH271" s="18" t="s">
        <v>5537</v>
      </c>
      <c r="BI271" s="18" t="s">
        <v>5537</v>
      </c>
      <c r="BJ271" s="18" t="s">
        <v>5537</v>
      </c>
      <c r="BK271" s="18" t="s">
        <v>5537</v>
      </c>
      <c r="BL271" s="9" t="s">
        <v>5537</v>
      </c>
      <c r="BM271" s="14" t="s">
        <v>5537</v>
      </c>
      <c r="BN271" s="14" t="s">
        <v>5537</v>
      </c>
      <c r="BO271" s="14" t="str">
        <f>_xlfn.XLOOKUP(B271,'[4]cell downs 18042026 17h'!$B:$B,'[4]cell downs 18042026 17h'!$B:$B,"")</f>
        <v/>
      </c>
      <c r="BP271" s="14" t="str">
        <f>_xlfn.XLOOKUP(B271,'[5]Cells Huawei 19042026 15h'!$B:$B,'[5]Cells Huawei 19042026 15h'!$B:$B,"")</f>
        <v/>
      </c>
      <c r="BQ271" s="9" t="str">
        <f>_xlfn.XLOOKUP(B271,'[6]cells down 19042026 9H40'!$B:$B,'[6]cells down 19042026 9H40'!$B:$B,"")</f>
        <v/>
      </c>
      <c r="BR271" s="9" t="s">
        <v>5537</v>
      </c>
      <c r="BS271" s="9" t="s">
        <v>12</v>
      </c>
      <c r="BT271" s="108"/>
    </row>
    <row r="272" spans="1:72" s="9" customFormat="1" ht="21.5" customHeight="1" x14ac:dyDescent="0.35">
      <c r="A272" s="1" t="s">
        <v>2755</v>
      </c>
      <c r="B272" s="8" t="s">
        <v>2756</v>
      </c>
      <c r="C272" s="3" t="str">
        <f>_xlfn.XLOOKUP(B272,'[1]daily break down'!$D:$D,'[1]daily break down'!$E:$E,"")</f>
        <v>Douala</v>
      </c>
      <c r="D272" s="1" t="s">
        <v>21</v>
      </c>
      <c r="E272" s="1" t="s">
        <v>22</v>
      </c>
      <c r="F272" s="3" t="s">
        <v>31</v>
      </c>
      <c r="G272" s="1" t="s">
        <v>32</v>
      </c>
      <c r="H272" s="34" t="str">
        <f>_xlfn.XLOOKUP(B272,[2]CALCULATION!$B:$B,[2]CALCULATION!$H:$H,"")</f>
        <v>ZTE</v>
      </c>
      <c r="I272" s="28">
        <v>4.2804187961750177E-4</v>
      </c>
      <c r="J272" s="28">
        <v>5.5955239660648406</v>
      </c>
      <c r="K272" s="28">
        <v>5.1171871655922843</v>
      </c>
      <c r="L272" s="28">
        <v>0</v>
      </c>
      <c r="M272" s="28">
        <v>0</v>
      </c>
      <c r="N272" s="28">
        <v>0</v>
      </c>
      <c r="O272" s="28">
        <v>0</v>
      </c>
      <c r="P272" s="28">
        <v>0.67289966983702865</v>
      </c>
      <c r="Q272" s="28">
        <v>0</v>
      </c>
      <c r="R272" s="28">
        <v>0</v>
      </c>
      <c r="S272" s="93">
        <v>0</v>
      </c>
      <c r="T272" s="93">
        <f>_xlfn.XLOOKUP(B272,'[3]Nur des jours'!$B:$B,'[3]Nur des jours'!$U:$U,"")</f>
        <v>0</v>
      </c>
      <c r="U272" s="93">
        <v>0</v>
      </c>
      <c r="V272" s="93">
        <v>1.9440235365960586E-3</v>
      </c>
      <c r="W272" s="93">
        <v>0</v>
      </c>
      <c r="X272" s="93">
        <v>0</v>
      </c>
      <c r="Y272" s="93">
        <v>0</v>
      </c>
      <c r="Z272" s="93">
        <v>0</v>
      </c>
      <c r="AA272" s="93">
        <v>0</v>
      </c>
      <c r="AB272" s="93">
        <v>0</v>
      </c>
      <c r="AC272" s="93">
        <f>_xlfn.XLOOKUP(B272,'[3]Nur des jours'!$B:$B,'[3]Nur des jours'!$N:$N,"")</f>
        <v>0</v>
      </c>
      <c r="AD272" s="93">
        <v>0</v>
      </c>
      <c r="AE272" s="93">
        <v>0</v>
      </c>
      <c r="AF272" s="93">
        <v>0</v>
      </c>
      <c r="AG272" s="93"/>
      <c r="AH272" s="93">
        <v>0.66767399189003074</v>
      </c>
      <c r="AI272" s="93">
        <v>0.16810946049102948</v>
      </c>
      <c r="AJ272" s="93">
        <v>0.19603568040637723</v>
      </c>
      <c r="AK272" s="93">
        <v>1.1080905383842516</v>
      </c>
      <c r="AL272" s="93">
        <v>0.66767399189003074</v>
      </c>
      <c r="AM272" s="49" t="s">
        <v>5559</v>
      </c>
      <c r="AN272" s="49"/>
      <c r="AO272" s="48" t="str" cm="1">
        <f t="array" ref="AO272">IFERROR(_xlfn.IFS(
AQ272="MPR ISSUE","PDH",
AQ272="BSS Hardware Issue","BSS",
AQ272="Sites strategiques, MLL, Pylone, etc.","ENVTECH",
AQ272="AKTIVCO DEFAUT GE &amp; POWER Cabinet","AKTIVCO",
AQ272="AKTIVCO Coupure ENEO &amp; Baisse de tension","AKTIVCO GRID ONLY",
AQ272="Coupure ENEO &amp; Baisse de tension","IHS GRID ONLY",
AQ272="Defaut GE &amp; POWER Cabinet","IHS",
AQ272="Sharing","Partners",
AQ272="Sites strategiques &amp; DataCenter","SST &amp; DC",
AQ272="Exclu","Exclu",
AQ272="SAT","SAT",
AQ272="SPARE-ISSUE","SPARE-ISSUE",
AQ272="Fiber CAmtel","TRANS_FO_CAMTEL",
AQ272="Fiber AOF","Fiber AOF",
AQ272="Projet OCM (HUAWEI)","TRAVAUX-HUAWEI",
AQ272="Projet OCM (NOKIA)","TRAVAUX-NOKIA",
AQ272="ACCESS-ISSUE","ACCESS-ISSUE",
AQ272="Projet OCM (ZTE, NOKIA, autres projets)","TRAVAUX OCM",
AQ272="No root CAuse","No root cause",
AQ272="ODU HS","PDH",
AQ272="IP &amp; VLAN","PDH",
AQ272="Warehouse HUAWEI","SPARE-ISSUE",
AQ272="SPARE-HS","SPARE-ISSUE",
AQ272="Power Telco","BSS",AQ272="no impacts","no impacts"
),"")</f>
        <v>No root cause</v>
      </c>
      <c r="AP272" s="48" t="str" cm="1">
        <f t="array" ref="AP272">IFERROR(_xlfn.IFS(
AQ272="MPR ISSUE","TX ISSUE",
AQ272="BSS Hardware Issue","RAN ISSUE",
AQ272="Sites strategiques, MLL, Pylone, etc.","ENVTECH",
AQ272="AKTIVCO DEFAUT GE &amp; POWER Cabinet","POWER ISSUE",
AQ272="AKTIVCO Coupure ENEO &amp; Baisse de tension","POWER ISSUE",
AQ272="Coupure ENEO &amp; Baisse de tension","POWER ISSUE",
AQ272="Defaut GE &amp; POWER Cabinet","POWER ISSUE",
AQ272="Sharing","POWER ISSUE",
AQ272="Sites strategiques &amp; DataCenter","POWER ISSUE",
AQ272="Exclu","Exclu",
AQ272="SAT","TX ISSUE",
AQ272="SPARE-ISSUE","SPARE-ISSUE",
AQ272="Fiber CAmtel","TX ISSUE",
AQ272="Fiber AOF","TX ISSUE",
AQ272="Projet OCM (HUAWEI)","TRAVAUX-HUAWEI",
AQ272="Projet OCM (NOKIA)","TRAVAUX -NOKIA",
AQ272="ACCESS-ISSUE","ACCESS-ISSUE",
AQ272="Projet OCM (ZTE, NOKIA, autres projets)","TRAVAUX OCM",
AQ272="No root CAuse","No root cause",
AQ272="ODU HS","TX ISSUE",
AQ272="IP &amp; VLAN","TX ISSUE",
AQ272="Warehouse HUAWEI","SPARE-ISSUE",
AQ272="SPARE-HS","SPARE-ISSUE",
AQ272="Power Telco","RAN ISSUE",AQ272="no impacts","no impacts"
),"")</f>
        <v>No root cause</v>
      </c>
      <c r="AQ272" s="67" t="s">
        <v>5344</v>
      </c>
      <c r="AR272" s="48" t="str" cm="1">
        <f t="array" ref="AR272">IFERROR(_xlfn.IFS(
AQ272="MPR ISSUE","ACTIVE",
AQ272="BSS Hardware Issue","ACTIVE",
AQ272="Sites strategiques, MLL, Pylone, etc.","PASSIVE",
AQ272="AKTIVCO DEFAUT GE &amp; POWER Cabinet","PASSIVE",
AQ272="AKTIVCO Coupure ENEO &amp; Baisse de tension","PASSIVE",
AQ272="Coupure ENEO &amp; Baisse de tension","PASSIVE",
AQ272="Defaut GE &amp; POWER Cabinet","PASSIVE",
AQ272="Sharing","PASSIVE",
AQ272="Sites strategiques &amp; DataCenter","PASSIVE",
AQ272="Exclu","Exclu",
AQ272="SAT","ACTIVE",
AQ272="SPARE-ISSUE","SPARE-ISSUE",
AQ272="Fiber CAmtel","ACTIVE",
AQ272="Fiber AOF","ACTIVE",
AQ272="Projet OCM (HUAWEI)","PLANNED WORKS",
AQ272="Projet OCM (NOKIA)","PLANNED WORKS",
AQ272="ACCESS-ISSUE","ACCESS-ISSUE",
AQ272="Projet OCM (ZTE, NOKIA, autres projets)","PLANNED WORKS",
AQ272="No root CAuse","No root cause",
AQ272="ODU HS","ACTIVE",
AQ272="IP &amp; VLAN","ACTIVE",
AQ272="Warehouse HUAWEI","SPARE-ISSUE",
AQ272="SPARE-HS","SPARE-ISSUE",
AQ272="Power Telco","ACTIVE", AQ272="no impacts","no impacts"
),"")</f>
        <v>No root cause</v>
      </c>
      <c r="AS272" s="92" t="s">
        <v>5537</v>
      </c>
      <c r="AT272" s="98" t="s">
        <v>2756</v>
      </c>
      <c r="AV272" s="17" t="s">
        <v>5537</v>
      </c>
      <c r="AW272" s="7" t="s">
        <v>5537</v>
      </c>
      <c r="AX272" s="6" t="s">
        <v>5537</v>
      </c>
      <c r="AY272" s="7"/>
      <c r="AZ272" s="3" t="s">
        <v>5537</v>
      </c>
      <c r="BA272" s="18" t="s">
        <v>5537</v>
      </c>
      <c r="BB272" s="18" t="s">
        <v>5537</v>
      </c>
      <c r="BC272" s="18" t="s">
        <v>5537</v>
      </c>
      <c r="BD272" s="18" t="s">
        <v>5537</v>
      </c>
      <c r="BE272" s="18" t="s">
        <v>5537</v>
      </c>
      <c r="BF272" s="18" t="s">
        <v>5537</v>
      </c>
      <c r="BG272" s="18" t="s">
        <v>5537</v>
      </c>
      <c r="BH272" s="18" t="s">
        <v>5537</v>
      </c>
      <c r="BI272" s="18" t="s">
        <v>5537</v>
      </c>
      <c r="BJ272" s="18" t="s">
        <v>5537</v>
      </c>
      <c r="BK272" s="18" t="s">
        <v>5537</v>
      </c>
      <c r="BL272" s="9" t="s">
        <v>5537</v>
      </c>
      <c r="BM272" s="14" t="s">
        <v>5537</v>
      </c>
      <c r="BN272" s="14" t="s">
        <v>5537</v>
      </c>
      <c r="BO272" s="14" t="str">
        <f>_xlfn.XLOOKUP(B272,'[4]cell downs 18042026 17h'!$B:$B,'[4]cell downs 18042026 17h'!$B:$B,"")</f>
        <v/>
      </c>
      <c r="BP272" s="14" t="str">
        <f>_xlfn.XLOOKUP(B272,'[5]Cells Huawei 19042026 15h'!$B:$B,'[5]Cells Huawei 19042026 15h'!$B:$B,"")</f>
        <v/>
      </c>
      <c r="BQ272" s="9" t="str">
        <f>_xlfn.XLOOKUP(B272,'[6]cells down 19042026 9H40'!$B:$B,'[6]cells down 19042026 9H40'!$B:$B,"")</f>
        <v/>
      </c>
      <c r="BR272" s="9" t="s">
        <v>5537</v>
      </c>
      <c r="BS272" s="9" t="s">
        <v>318</v>
      </c>
      <c r="BT272" s="108"/>
    </row>
    <row r="273" spans="1:72" s="9" customFormat="1" x14ac:dyDescent="0.35">
      <c r="A273" s="1" t="s">
        <v>1059</v>
      </c>
      <c r="B273" s="1" t="s">
        <v>1060</v>
      </c>
      <c r="C273" s="3" t="str">
        <f>_xlfn.XLOOKUP(B273,'[1]daily break down'!$D:$D,'[1]daily break down'!$E:$E,"")</f>
        <v>OUEST</v>
      </c>
      <c r="D273" s="1" t="s">
        <v>21</v>
      </c>
      <c r="E273" s="1" t="s">
        <v>987</v>
      </c>
      <c r="F273" s="3" t="s">
        <v>102</v>
      </c>
      <c r="G273" s="1" t="s">
        <v>1061</v>
      </c>
      <c r="H273" s="33" t="str">
        <f>_xlfn.XLOOKUP(B273,[2]CALCULATION!$B:$B,[2]CALCULATION!$H:$H,"")</f>
        <v>NOKIA</v>
      </c>
      <c r="I273" s="28">
        <v>0</v>
      </c>
      <c r="J273" s="28">
        <v>0</v>
      </c>
      <c r="K273" s="28">
        <v>0</v>
      </c>
      <c r="L273" s="28">
        <v>0</v>
      </c>
      <c r="M273" s="28">
        <v>14.922929802204877</v>
      </c>
      <c r="N273" s="28">
        <v>10.969301816894975</v>
      </c>
      <c r="O273" s="28">
        <v>0.13286988910407271</v>
      </c>
      <c r="P273" s="28">
        <v>1.4446413437091358E-3</v>
      </c>
      <c r="Q273" s="28">
        <v>0.19530180678650941</v>
      </c>
      <c r="R273" s="28">
        <v>7.1340313269589948E-5</v>
      </c>
      <c r="S273" s="93">
        <v>1.7835078317296165E-5</v>
      </c>
      <c r="T273" s="93">
        <f>_xlfn.XLOOKUP(B273,'[3]Nur des jours'!$B:$B,'[3]Nur des jours'!$U:$U,"")</f>
        <v>0</v>
      </c>
      <c r="U273" s="93">
        <v>7.1340313269589948E-5</v>
      </c>
      <c r="V273" s="93">
        <v>7.1340313269532038E-5</v>
      </c>
      <c r="W273" s="93">
        <v>0</v>
      </c>
      <c r="X273" s="93">
        <v>0.42033712578438676</v>
      </c>
      <c r="Y273" s="93">
        <v>0</v>
      </c>
      <c r="Z273" s="93">
        <v>6.5633088208015382E-3</v>
      </c>
      <c r="AA273" s="93">
        <v>0</v>
      </c>
      <c r="AB273" s="93">
        <v>5.985452283318056E-2</v>
      </c>
      <c r="AC273" s="93">
        <f>_xlfn.XLOOKUP(B273,'[3]Nur des jours'!$B:$B,'[3]Nur des jours'!$N:$N,"")</f>
        <v>1.8816007624852669E-2</v>
      </c>
      <c r="AD273" s="93">
        <v>1.8816007624852669E-2</v>
      </c>
      <c r="AE273" s="93">
        <v>6.1709370978189184E-3</v>
      </c>
      <c r="AF273" s="93">
        <v>6.5989789774364991E-3</v>
      </c>
      <c r="AG273" s="93"/>
      <c r="AH273" s="93">
        <v>0.65936284539412671</v>
      </c>
      <c r="AI273" s="93">
        <v>0.76798296624022322</v>
      </c>
      <c r="AJ273" s="93">
        <v>0.68267167837993137</v>
      </c>
      <c r="AK273" s="93">
        <v>0.61461404522541585</v>
      </c>
      <c r="AL273" s="93">
        <v>0.65936284539412671</v>
      </c>
      <c r="AM273" s="49" t="s">
        <v>5559</v>
      </c>
      <c r="AN273" s="49"/>
      <c r="AO273" s="48" t="str" cm="1">
        <f t="array" ref="AO273">IFERROR(_xlfn.IFS(
AQ273="MPR ISSUE","PDH",
AQ273="BSS Hardware Issue","BSS",
AQ273="Sites strategiques, MLL, Pylone, etc.","ENVTECH",
AQ273="AKTIVCO DEFAUT GE &amp; POWER Cabinet","AKTIVCO",
AQ273="AKTIVCO Coupure ENEO &amp; Baisse de tension","AKTIVCO GRID ONLY",
AQ273="Coupure ENEO &amp; Baisse de tension","IHS GRID ONLY",
AQ273="Defaut GE &amp; POWER Cabinet","IHS",
AQ273="Sharing","Partners",
AQ273="Sites strategiques &amp; DataCenter","SST &amp; DC",
AQ273="Exclu","Exclu",
AQ273="SAT","SAT",
AQ273="SPARE-ISSUE","SPARE-ISSUE",
AQ273="Fiber CAmtel","TRANS_FO_CAMTEL",
AQ273="Fiber AOF","Fiber AOF",
AQ273="Projet OCM (HUAWEI)","TRAVAUX-HUAWEI",
AQ273="Projet OCM (NOKIA)","TRAVAUX-NOKIA",
AQ273="ACCESS-ISSUE","ACCESS-ISSUE",
AQ273="Projet OCM (ZTE, NOKIA, autres projets)","TRAVAUX OCM",
AQ273="No root CAuse","No root cause",
AQ273="ODU HS","PDH",
AQ273="IP &amp; VLAN","PDH",
AQ273="Warehouse HUAWEI","SPARE-ISSUE",
AQ273="SPARE-HS","SPARE-ISSUE",
AQ273="Power Telco","BSS",AQ273="no impacts","no impacts"
),"")</f>
        <v>No root cause</v>
      </c>
      <c r="AP273" s="48" t="str" cm="1">
        <f t="array" ref="AP273">IFERROR(_xlfn.IFS(
AQ273="MPR ISSUE","TX ISSUE",
AQ273="BSS Hardware Issue","RAN ISSUE",
AQ273="Sites strategiques, MLL, Pylone, etc.","ENVTECH",
AQ273="AKTIVCO DEFAUT GE &amp; POWER Cabinet","POWER ISSUE",
AQ273="AKTIVCO Coupure ENEO &amp; Baisse de tension","POWER ISSUE",
AQ273="Coupure ENEO &amp; Baisse de tension","POWER ISSUE",
AQ273="Defaut GE &amp; POWER Cabinet","POWER ISSUE",
AQ273="Sharing","POWER ISSUE",
AQ273="Sites strategiques &amp; DataCenter","POWER ISSUE",
AQ273="Exclu","Exclu",
AQ273="SAT","TX ISSUE",
AQ273="SPARE-ISSUE","SPARE-ISSUE",
AQ273="Fiber CAmtel","TX ISSUE",
AQ273="Fiber AOF","TX ISSUE",
AQ273="Projet OCM (HUAWEI)","TRAVAUX-HUAWEI",
AQ273="Projet OCM (NOKIA)","TRAVAUX -NOKIA",
AQ273="ACCESS-ISSUE","ACCESS-ISSUE",
AQ273="Projet OCM (ZTE, NOKIA, autres projets)","TRAVAUX OCM",
AQ273="No root CAuse","No root cause",
AQ273="ODU HS","TX ISSUE",
AQ273="IP &amp; VLAN","TX ISSUE",
AQ273="Warehouse HUAWEI","SPARE-ISSUE",
AQ273="SPARE-HS","SPARE-ISSUE",
AQ273="Power Telco","RAN ISSUE",AQ273="no impacts","no impacts"
),"")</f>
        <v>No root cause</v>
      </c>
      <c r="AQ273" s="67" t="s">
        <v>5344</v>
      </c>
      <c r="AR273" s="48" t="str" cm="1">
        <f t="array" ref="AR273">IFERROR(_xlfn.IFS(
AQ273="MPR ISSUE","ACTIVE",
AQ273="BSS Hardware Issue","ACTIVE",
AQ273="Sites strategiques, MLL, Pylone, etc.","PASSIVE",
AQ273="AKTIVCO DEFAUT GE &amp; POWER Cabinet","PASSIVE",
AQ273="AKTIVCO Coupure ENEO &amp; Baisse de tension","PASSIVE",
AQ273="Coupure ENEO &amp; Baisse de tension","PASSIVE",
AQ273="Defaut GE &amp; POWER Cabinet","PASSIVE",
AQ273="Sharing","PASSIVE",
AQ273="Sites strategiques &amp; DataCenter","PASSIVE",
AQ273="Exclu","Exclu",
AQ273="SAT","ACTIVE",
AQ273="SPARE-ISSUE","SPARE-ISSUE",
AQ273="Fiber CAmtel","ACTIVE",
AQ273="Fiber AOF","ACTIVE",
AQ273="Projet OCM (HUAWEI)","PLANNED WORKS",
AQ273="Projet OCM (NOKIA)","PLANNED WORKS",
AQ273="ACCESS-ISSUE","ACCESS-ISSUE",
AQ273="Projet OCM (ZTE, NOKIA, autres projets)","PLANNED WORKS",
AQ273="No root CAuse","No root cause",
AQ273="ODU HS","ACTIVE",
AQ273="IP &amp; VLAN","ACTIVE",
AQ273="Warehouse HUAWEI","SPARE-ISSUE",
AQ273="SPARE-HS","SPARE-ISSUE",
AQ273="Power Telco","ACTIVE", AQ273="no impacts","no impacts"
),"")</f>
        <v>No root cause</v>
      </c>
      <c r="AS273" s="92" t="s">
        <v>5537</v>
      </c>
      <c r="AT273" s="98" t="s">
        <v>1060</v>
      </c>
      <c r="AV273" s="17" t="s">
        <v>5537</v>
      </c>
      <c r="AW273" s="7" t="s">
        <v>5537</v>
      </c>
      <c r="AX273" s="6" t="s">
        <v>5537</v>
      </c>
      <c r="AY273" s="7"/>
      <c r="AZ273" s="3" t="s">
        <v>5537</v>
      </c>
      <c r="BA273" s="18" t="s">
        <v>5537</v>
      </c>
      <c r="BB273" s="18" t="s">
        <v>5537</v>
      </c>
      <c r="BC273" s="18" t="s">
        <v>5537</v>
      </c>
      <c r="BD273" s="18" t="s">
        <v>5537</v>
      </c>
      <c r="BE273" s="18" t="s">
        <v>5537</v>
      </c>
      <c r="BF273" s="18" t="s">
        <v>5537</v>
      </c>
      <c r="BG273" s="18" t="s">
        <v>5537</v>
      </c>
      <c r="BH273" s="18" t="s">
        <v>5537</v>
      </c>
      <c r="BI273" s="18" t="s">
        <v>5537</v>
      </c>
      <c r="BJ273" s="18" t="s">
        <v>5537</v>
      </c>
      <c r="BK273" s="18" t="s">
        <v>5537</v>
      </c>
      <c r="BL273" s="9" t="s">
        <v>5537</v>
      </c>
      <c r="BM273" s="14" t="s">
        <v>5537</v>
      </c>
      <c r="BN273" s="14" t="s">
        <v>5537</v>
      </c>
      <c r="BO273" s="14" t="str">
        <f>_xlfn.XLOOKUP(B273,'[4]cell downs 18042026 17h'!$B:$B,'[4]cell downs 18042026 17h'!$B:$B,"")</f>
        <v/>
      </c>
      <c r="BP273" s="14" t="str">
        <f>_xlfn.XLOOKUP(B273,'[5]Cells Huawei 19042026 15h'!$B:$B,'[5]Cells Huawei 19042026 15h'!$B:$B,"")</f>
        <v/>
      </c>
      <c r="BQ273" s="9" t="str">
        <f>_xlfn.XLOOKUP(B273,'[6]cells down 19042026 9H40'!$B:$B,'[6]cells down 19042026 9H40'!$B:$B,"")</f>
        <v/>
      </c>
      <c r="BR273" s="9" t="s">
        <v>5537</v>
      </c>
      <c r="BS273" s="9" t="s">
        <v>5537</v>
      </c>
      <c r="BT273" s="108"/>
    </row>
    <row r="274" spans="1:72" s="9" customFormat="1" x14ac:dyDescent="0.35">
      <c r="A274" s="1" t="s">
        <v>71</v>
      </c>
      <c r="B274" s="8" t="s">
        <v>72</v>
      </c>
      <c r="C274" s="3" t="str">
        <f>_xlfn.XLOOKUP(B274,'[1]daily break down'!$D:$D,'[1]daily break down'!$E:$E,"")</f>
        <v>Yaounde</v>
      </c>
      <c r="D274" s="1" t="s">
        <v>5490</v>
      </c>
      <c r="E274" s="1"/>
      <c r="F274" s="3" t="s">
        <v>37</v>
      </c>
      <c r="G274" s="1" t="s">
        <v>38</v>
      </c>
      <c r="H274" s="34" t="str">
        <f>_xlfn.XLOOKUP(B274,[2]CALCULATION!$B:$B,[2]CALCULATION!$H:$H,"")</f>
        <v>ZTE</v>
      </c>
      <c r="I274" s="28">
        <v>0</v>
      </c>
      <c r="J274" s="28">
        <v>0</v>
      </c>
      <c r="K274" s="28">
        <v>1.0878149318129278</v>
      </c>
      <c r="L274" s="28">
        <v>8.5409693151044568</v>
      </c>
      <c r="M274" s="28">
        <v>27.128349071006443</v>
      </c>
      <c r="N274" s="28">
        <v>0.9366626430729984</v>
      </c>
      <c r="O274" s="28">
        <v>0</v>
      </c>
      <c r="P274" s="28">
        <v>4.0623136234315833</v>
      </c>
      <c r="Q274" s="28">
        <v>15.700611814526599</v>
      </c>
      <c r="R274" s="28">
        <v>0</v>
      </c>
      <c r="S274" s="93">
        <v>0.56694146955338143</v>
      </c>
      <c r="T274" s="93">
        <f>_xlfn.XLOOKUP(B274,'[3]Nur des jours'!$B:$B,'[3]Nur des jours'!$U:$U,"")</f>
        <v>4.6657634983006719</v>
      </c>
      <c r="U274" s="93">
        <v>1.9730768791751918</v>
      </c>
      <c r="V274" s="93">
        <v>8.7709348149289603</v>
      </c>
      <c r="W274" s="93">
        <v>4.6657634983006719</v>
      </c>
      <c r="X274" s="93">
        <v>6.7159949262769194</v>
      </c>
      <c r="Y274" s="93">
        <v>3.4569375601042132</v>
      </c>
      <c r="Z274" s="93">
        <v>13.868556899607057</v>
      </c>
      <c r="AA274" s="93">
        <v>13.868556899607057</v>
      </c>
      <c r="AB274" s="93">
        <v>17.813016325517289</v>
      </c>
      <c r="AC274" s="93">
        <f>_xlfn.XLOOKUP(B274,'[3]Nur des jours'!$B:$B,'[3]Nur des jours'!$N:$N,"")</f>
        <v>1.5611222401999816</v>
      </c>
      <c r="AD274" s="93">
        <v>1.5611222401999816</v>
      </c>
      <c r="AE274" s="93">
        <v>0.35925198254730545</v>
      </c>
      <c r="AF274" s="93">
        <v>2.3720654162136274E-3</v>
      </c>
      <c r="AG274" s="93"/>
      <c r="AH274" s="93">
        <v>0.65253201039856412</v>
      </c>
      <c r="AI274" s="93">
        <v>0.33097330631591992</v>
      </c>
      <c r="AJ274" s="93">
        <v>0.3431952562127904</v>
      </c>
      <c r="AK274" s="93">
        <v>0.93972233713531528</v>
      </c>
      <c r="AL274" s="93">
        <v>0.65253201039856412</v>
      </c>
      <c r="AM274" s="49" t="s">
        <v>5559</v>
      </c>
      <c r="AN274" s="49"/>
      <c r="AO274" s="48" t="str" cm="1">
        <f t="array" ref="AO274">IFERROR(_xlfn.IFS(
AQ274="MPR ISSUE","PDH",
AQ274="BSS Hardware Issue","BSS",
AQ274="Sites strategiques, MLL, Pylone, etc.","ENVTECH",
AQ274="AKTIVCO DEFAUT GE &amp; POWER Cabinet","AKTIVCO",
AQ274="AKTIVCO Coupure ENEO &amp; Baisse de tension","AKTIVCO GRID ONLY",
AQ274="Coupure ENEO &amp; Baisse de tension","IHS GRID ONLY",
AQ274="Defaut GE &amp; POWER Cabinet","IHS",
AQ274="Sharing","Partners",
AQ274="Sites strategiques &amp; DataCenter","SST &amp; DC",
AQ274="Exclu","Exclu",
AQ274="SAT","SAT",
AQ274="SPARE-ISSUE","SPARE-ISSUE",
AQ274="Fiber CAmtel","TRANS_FO_CAMTEL",
AQ274="Fiber AOF","Fiber AOF",
AQ274="Projet OCM (HUAWEI)","TRAVAUX-HUAWEI",
AQ274="Projet OCM (NOKIA)","TRAVAUX-NOKIA",
AQ274="ACCESS-ISSUE","ACCESS-ISSUE",
AQ274="Projet OCM (ZTE, NOKIA, autres projets)","TRAVAUX OCM",
AQ274="No root CAuse","No root cause",
AQ274="ODU HS","PDH",
AQ274="IP &amp; VLAN","PDH",
AQ274="Warehouse HUAWEI","SPARE-ISSUE",
AQ274="SPARE-HS","SPARE-ISSUE",
AQ274="Power Telco","BSS",AQ274="no impacts","no impacts"
),"")</f>
        <v>No root cause</v>
      </c>
      <c r="AP274" s="48" t="str" cm="1">
        <f t="array" ref="AP274">IFERROR(_xlfn.IFS(
AQ274="MPR ISSUE","TX ISSUE",
AQ274="BSS Hardware Issue","RAN ISSUE",
AQ274="Sites strategiques, MLL, Pylone, etc.","ENVTECH",
AQ274="AKTIVCO DEFAUT GE &amp; POWER Cabinet","POWER ISSUE",
AQ274="AKTIVCO Coupure ENEO &amp; Baisse de tension","POWER ISSUE",
AQ274="Coupure ENEO &amp; Baisse de tension","POWER ISSUE",
AQ274="Defaut GE &amp; POWER Cabinet","POWER ISSUE",
AQ274="Sharing","POWER ISSUE",
AQ274="Sites strategiques &amp; DataCenter","POWER ISSUE",
AQ274="Exclu","Exclu",
AQ274="SAT","TX ISSUE",
AQ274="SPARE-ISSUE","SPARE-ISSUE",
AQ274="Fiber CAmtel","TX ISSUE",
AQ274="Fiber AOF","TX ISSUE",
AQ274="Projet OCM (HUAWEI)","TRAVAUX-HUAWEI",
AQ274="Projet OCM (NOKIA)","TRAVAUX -NOKIA",
AQ274="ACCESS-ISSUE","ACCESS-ISSUE",
AQ274="Projet OCM (ZTE, NOKIA, autres projets)","TRAVAUX OCM",
AQ274="No root CAuse","No root cause",
AQ274="ODU HS","TX ISSUE",
AQ274="IP &amp; VLAN","TX ISSUE",
AQ274="Warehouse HUAWEI","SPARE-ISSUE",
AQ274="SPARE-HS","SPARE-ISSUE",
AQ274="Power Telco","RAN ISSUE",AQ274="no impacts","no impacts"
),"")</f>
        <v>No root cause</v>
      </c>
      <c r="AQ274" s="67" t="s">
        <v>5344</v>
      </c>
      <c r="AR274" s="48" t="str" cm="1">
        <f t="array" ref="AR274">IFERROR(_xlfn.IFS(
AQ274="MPR ISSUE","ACTIVE",
AQ274="BSS Hardware Issue","ACTIVE",
AQ274="Sites strategiques, MLL, Pylone, etc.","PASSIVE",
AQ274="AKTIVCO DEFAUT GE &amp; POWER Cabinet","PASSIVE",
AQ274="AKTIVCO Coupure ENEO &amp; Baisse de tension","PASSIVE",
AQ274="Coupure ENEO &amp; Baisse de tension","PASSIVE",
AQ274="Defaut GE &amp; POWER Cabinet","PASSIVE",
AQ274="Sharing","PASSIVE",
AQ274="Sites strategiques &amp; DataCenter","PASSIVE",
AQ274="Exclu","Exclu",
AQ274="SAT","ACTIVE",
AQ274="SPARE-ISSUE","SPARE-ISSUE",
AQ274="Fiber CAmtel","ACTIVE",
AQ274="Fiber AOF","ACTIVE",
AQ274="Projet OCM (HUAWEI)","PLANNED WORKS",
AQ274="Projet OCM (NOKIA)","PLANNED WORKS",
AQ274="ACCESS-ISSUE","ACCESS-ISSUE",
AQ274="Projet OCM (ZTE, NOKIA, autres projets)","PLANNED WORKS",
AQ274="No root CAuse","No root cause",
AQ274="ODU HS","ACTIVE",
AQ274="IP &amp; VLAN","ACTIVE",
AQ274="Warehouse HUAWEI","SPARE-ISSUE",
AQ274="SPARE-HS","SPARE-ISSUE",
AQ274="Power Telco","ACTIVE", AQ274="no impacts","no impacts"
),"")</f>
        <v>No root cause</v>
      </c>
      <c r="AS274" s="92" t="s">
        <v>5537</v>
      </c>
      <c r="AT274" s="98" t="s">
        <v>72</v>
      </c>
      <c r="AV274" s="17" t="s">
        <v>5537</v>
      </c>
      <c r="AW274" s="7" t="s">
        <v>5537</v>
      </c>
      <c r="AX274" s="6" t="s">
        <v>5537</v>
      </c>
      <c r="AY274" s="7"/>
      <c r="AZ274" s="3" t="s">
        <v>5537</v>
      </c>
      <c r="BA274" s="18" t="s">
        <v>5537</v>
      </c>
      <c r="BB274" s="18" t="s">
        <v>5537</v>
      </c>
      <c r="BC274" s="18" t="s">
        <v>5537</v>
      </c>
      <c r="BD274" s="18" t="s">
        <v>5537</v>
      </c>
      <c r="BE274" s="18" t="s">
        <v>5537</v>
      </c>
      <c r="BF274" s="18" t="s">
        <v>5537</v>
      </c>
      <c r="BG274" s="18" t="s">
        <v>5537</v>
      </c>
      <c r="BH274" s="18" t="s">
        <v>5537</v>
      </c>
      <c r="BI274" s="18" t="s">
        <v>5537</v>
      </c>
      <c r="BJ274" s="18" t="s">
        <v>5537</v>
      </c>
      <c r="BK274" s="18" t="s">
        <v>5537</v>
      </c>
      <c r="BL274" s="9" t="s">
        <v>5537</v>
      </c>
      <c r="BM274" s="14" t="s">
        <v>5537</v>
      </c>
      <c r="BN274" s="14" t="s">
        <v>5537</v>
      </c>
      <c r="BO274" s="14" t="str">
        <f>_xlfn.XLOOKUP(B274,'[4]cell downs 18042026 17h'!$B:$B,'[4]cell downs 18042026 17h'!$B:$B,"")</f>
        <v/>
      </c>
      <c r="BP274" s="14" t="str">
        <f>_xlfn.XLOOKUP(B274,'[5]Cells Huawei 19042026 15h'!$B:$B,'[5]Cells Huawei 19042026 15h'!$B:$B,"")</f>
        <v/>
      </c>
      <c r="BQ274" s="9" t="str">
        <f>_xlfn.XLOOKUP(B274,'[6]cells down 19042026 9H40'!$B:$B,'[6]cells down 19042026 9H40'!$B:$B,"")</f>
        <v/>
      </c>
      <c r="BR274" s="9" t="s">
        <v>5537</v>
      </c>
      <c r="BS274" s="9" t="s">
        <v>5537</v>
      </c>
      <c r="BT274" s="108"/>
    </row>
    <row r="275" spans="1:72" s="9" customFormat="1" x14ac:dyDescent="0.35">
      <c r="A275" s="1" t="s">
        <v>2260</v>
      </c>
      <c r="B275" s="8" t="s">
        <v>2261</v>
      </c>
      <c r="C275" s="3" t="str">
        <f>_xlfn.XLOOKUP(B275,'[1]daily break down'!$D:$D,'[1]daily break down'!$E:$E,"")</f>
        <v>Maroua</v>
      </c>
      <c r="D275" s="1" t="s">
        <v>21</v>
      </c>
      <c r="E275" s="1" t="s">
        <v>22</v>
      </c>
      <c r="F275" s="3" t="s">
        <v>55</v>
      </c>
      <c r="G275" s="1" t="s">
        <v>84</v>
      </c>
      <c r="H275" s="32" t="str">
        <f>_xlfn.XLOOKUP(B275,[2]CALCULATION!$B:$B,[2]CALCULATION!$H:$H,"")</f>
        <v>Huawei</v>
      </c>
      <c r="I275" s="28">
        <v>0.18708997154948306</v>
      </c>
      <c r="J275" s="28">
        <v>6.9021753088322146E-2</v>
      </c>
      <c r="K275" s="28">
        <v>0</v>
      </c>
      <c r="L275" s="28">
        <v>0</v>
      </c>
      <c r="M275" s="28">
        <v>0</v>
      </c>
      <c r="N275" s="28">
        <v>0</v>
      </c>
      <c r="O275" s="28">
        <v>4.9046465372838757E-3</v>
      </c>
      <c r="P275" s="28">
        <v>0</v>
      </c>
      <c r="Q275" s="28">
        <v>0</v>
      </c>
      <c r="R275" s="28">
        <v>0</v>
      </c>
      <c r="S275" s="93">
        <v>0</v>
      </c>
      <c r="T275" s="93">
        <f>_xlfn.XLOOKUP(B275,'[3]Nur des jours'!$B:$B,'[3]Nur des jours'!$U:$U,"")</f>
        <v>8.9175391586979538E-4</v>
      </c>
      <c r="U275" s="93">
        <v>0</v>
      </c>
      <c r="V275" s="93">
        <v>0</v>
      </c>
      <c r="W275" s="93">
        <v>8.9175391586979538E-4</v>
      </c>
      <c r="X275" s="93">
        <v>0</v>
      </c>
      <c r="Y275" s="93">
        <v>0</v>
      </c>
      <c r="Z275" s="93">
        <v>0</v>
      </c>
      <c r="AA275" s="93">
        <v>1.3700193760290842</v>
      </c>
      <c r="AB275" s="93">
        <v>1.5105597931701633</v>
      </c>
      <c r="AC275" s="93">
        <f>_xlfn.XLOOKUP(B275,'[3]Nur des jours'!$B:$B,'[3]Nur des jours'!$N:$N,"")</f>
        <v>0</v>
      </c>
      <c r="AD275" s="93">
        <v>0</v>
      </c>
      <c r="AE275" s="93">
        <v>0</v>
      </c>
      <c r="AF275" s="93">
        <v>0</v>
      </c>
      <c r="AG275" s="93"/>
      <c r="AH275" s="93">
        <v>0.64696746596353649</v>
      </c>
      <c r="AI275" s="93">
        <v>0.7793484646835247</v>
      </c>
      <c r="AJ275" s="93">
        <v>0.98097529504166769</v>
      </c>
      <c r="AK275" s="93">
        <v>0.39569776324400763</v>
      </c>
      <c r="AL275" s="93">
        <v>0.64696746596353649</v>
      </c>
      <c r="AM275" s="49" t="s">
        <v>5559</v>
      </c>
      <c r="AN275" s="49"/>
      <c r="AO275" s="48" t="str" cm="1">
        <f t="array" ref="AO275">IFERROR(_xlfn.IFS(
AQ275="MPR ISSUE","PDH",
AQ275="BSS Hardware Issue","BSS",
AQ275="Sites strategiques, MLL, Pylone, etc.","ENVTECH",
AQ275="AKTIVCO DEFAUT GE &amp; POWER Cabinet","AKTIVCO",
AQ275="AKTIVCO Coupure ENEO &amp; Baisse de tension","AKTIVCO GRID ONLY",
AQ275="Coupure ENEO &amp; Baisse de tension","IHS GRID ONLY",
AQ275="Defaut GE &amp; POWER Cabinet","IHS",
AQ275="Sharing","Partners",
AQ275="Sites strategiques &amp; DataCenter","SST &amp; DC",
AQ275="Exclu","Exclu",
AQ275="SAT","SAT",
AQ275="SPARE-ISSUE","SPARE-ISSUE",
AQ275="Fiber CAmtel","TRANS_FO_CAMTEL",
AQ275="Fiber AOF","Fiber AOF",
AQ275="Projet OCM (HUAWEI)","TRAVAUX-HUAWEI",
AQ275="Projet OCM (NOKIA)","TRAVAUX-NOKIA",
AQ275="ACCESS-ISSUE","ACCESS-ISSUE",
AQ275="Projet OCM (ZTE, NOKIA, autres projets)","TRAVAUX OCM",
AQ275="No root CAuse","No root cause",
AQ275="ODU HS","PDH",
AQ275="IP &amp; VLAN","PDH",
AQ275="Warehouse HUAWEI","SPARE-ISSUE",
AQ275="SPARE-HS","SPARE-ISSUE",
AQ275="Power Telco","BSS",AQ275="no impacts","no impacts"
),"")</f>
        <v>No root cause</v>
      </c>
      <c r="AP275" s="48" t="str" cm="1">
        <f t="array" ref="AP275">IFERROR(_xlfn.IFS(
AQ275="MPR ISSUE","TX ISSUE",
AQ275="BSS Hardware Issue","RAN ISSUE",
AQ275="Sites strategiques, MLL, Pylone, etc.","ENVTECH",
AQ275="AKTIVCO DEFAUT GE &amp; POWER Cabinet","POWER ISSUE",
AQ275="AKTIVCO Coupure ENEO &amp; Baisse de tension","POWER ISSUE",
AQ275="Coupure ENEO &amp; Baisse de tension","POWER ISSUE",
AQ275="Defaut GE &amp; POWER Cabinet","POWER ISSUE",
AQ275="Sharing","POWER ISSUE",
AQ275="Sites strategiques &amp; DataCenter","POWER ISSUE",
AQ275="Exclu","Exclu",
AQ275="SAT","TX ISSUE",
AQ275="SPARE-ISSUE","SPARE-ISSUE",
AQ275="Fiber CAmtel","TX ISSUE",
AQ275="Fiber AOF","TX ISSUE",
AQ275="Projet OCM (HUAWEI)","TRAVAUX-HUAWEI",
AQ275="Projet OCM (NOKIA)","TRAVAUX -NOKIA",
AQ275="ACCESS-ISSUE","ACCESS-ISSUE",
AQ275="Projet OCM (ZTE, NOKIA, autres projets)","TRAVAUX OCM",
AQ275="No root CAuse","No root cause",
AQ275="ODU HS","TX ISSUE",
AQ275="IP &amp; VLAN","TX ISSUE",
AQ275="Warehouse HUAWEI","SPARE-ISSUE",
AQ275="SPARE-HS","SPARE-ISSUE",
AQ275="Power Telco","RAN ISSUE",AQ275="no impacts","no impacts"
),"")</f>
        <v>No root cause</v>
      </c>
      <c r="AQ275" s="67" t="s">
        <v>5344</v>
      </c>
      <c r="AR275" s="48" t="str" cm="1">
        <f t="array" ref="AR275">IFERROR(_xlfn.IFS(
AQ275="MPR ISSUE","ACTIVE",
AQ275="BSS Hardware Issue","ACTIVE",
AQ275="Sites strategiques, MLL, Pylone, etc.","PASSIVE",
AQ275="AKTIVCO DEFAUT GE &amp; POWER Cabinet","PASSIVE",
AQ275="AKTIVCO Coupure ENEO &amp; Baisse de tension","PASSIVE",
AQ275="Coupure ENEO &amp; Baisse de tension","PASSIVE",
AQ275="Defaut GE &amp; POWER Cabinet","PASSIVE",
AQ275="Sharing","PASSIVE",
AQ275="Sites strategiques &amp; DataCenter","PASSIVE",
AQ275="Exclu","Exclu",
AQ275="SAT","ACTIVE",
AQ275="SPARE-ISSUE","SPARE-ISSUE",
AQ275="Fiber CAmtel","ACTIVE",
AQ275="Fiber AOF","ACTIVE",
AQ275="Projet OCM (HUAWEI)","PLANNED WORKS",
AQ275="Projet OCM (NOKIA)","PLANNED WORKS",
AQ275="ACCESS-ISSUE","ACCESS-ISSUE",
AQ275="Projet OCM (ZTE, NOKIA, autres projets)","PLANNED WORKS",
AQ275="No root CAuse","No root cause",
AQ275="ODU HS","ACTIVE",
AQ275="IP &amp; VLAN","ACTIVE",
AQ275="Warehouse HUAWEI","SPARE-ISSUE",
AQ275="SPARE-HS","SPARE-ISSUE",
AQ275="Power Telco","ACTIVE", AQ275="no impacts","no impacts"
),"")</f>
        <v>No root cause</v>
      </c>
      <c r="AS275" s="92" t="s">
        <v>5537</v>
      </c>
      <c r="AT275" s="98" t="s">
        <v>2261</v>
      </c>
      <c r="AV275" s="17" t="s">
        <v>5537</v>
      </c>
      <c r="AW275" s="7" t="s">
        <v>5537</v>
      </c>
      <c r="AX275" s="6" t="s">
        <v>5537</v>
      </c>
      <c r="AY275" s="7"/>
      <c r="AZ275" s="3" t="s">
        <v>5537</v>
      </c>
      <c r="BA275" s="18" t="s">
        <v>5537</v>
      </c>
      <c r="BB275" s="18" t="s">
        <v>5537</v>
      </c>
      <c r="BC275" s="18" t="s">
        <v>5537</v>
      </c>
      <c r="BD275" s="18" t="s">
        <v>5537</v>
      </c>
      <c r="BE275" s="18" t="s">
        <v>5537</v>
      </c>
      <c r="BF275" s="18" t="s">
        <v>5537</v>
      </c>
      <c r="BG275" s="18" t="s">
        <v>5537</v>
      </c>
      <c r="BH275" s="18" t="s">
        <v>5537</v>
      </c>
      <c r="BI275" s="18" t="s">
        <v>5537</v>
      </c>
      <c r="BJ275" s="18" t="s">
        <v>5537</v>
      </c>
      <c r="BK275" s="18" t="s">
        <v>5537</v>
      </c>
      <c r="BL275" s="9" t="s">
        <v>5537</v>
      </c>
      <c r="BM275" s="14" t="s">
        <v>5537</v>
      </c>
      <c r="BN275" s="14" t="s">
        <v>5537</v>
      </c>
      <c r="BO275" s="14" t="str">
        <f>_xlfn.XLOOKUP(B275,'[4]cell downs 18042026 17h'!$B:$B,'[4]cell downs 18042026 17h'!$B:$B,"")</f>
        <v/>
      </c>
      <c r="BP275" s="14" t="str">
        <f>_xlfn.XLOOKUP(B275,'[5]Cells Huawei 19042026 15h'!$B:$B,'[5]Cells Huawei 19042026 15h'!$B:$B,"")</f>
        <v/>
      </c>
      <c r="BQ275" s="9" t="str">
        <f>_xlfn.XLOOKUP(B275,'[6]cells down 19042026 9H40'!$B:$B,'[6]cells down 19042026 9H40'!$B:$B,"")</f>
        <v/>
      </c>
      <c r="BR275" s="9" t="s">
        <v>5537</v>
      </c>
      <c r="BS275" s="9" t="s">
        <v>5537</v>
      </c>
      <c r="BT275" s="108"/>
    </row>
    <row r="276" spans="1:72" s="9" customFormat="1" ht="22.5" customHeight="1" x14ac:dyDescent="0.35">
      <c r="A276" s="1" t="s">
        <v>2117</v>
      </c>
      <c r="B276" s="1" t="s">
        <v>2118</v>
      </c>
      <c r="C276" s="3" t="str">
        <f>_xlfn.XLOOKUP(B276,'[1]daily break down'!$D:$D,'[1]daily break down'!$E:$E,"")</f>
        <v>Douala</v>
      </c>
      <c r="D276" s="1" t="s">
        <v>11</v>
      </c>
      <c r="E276" s="1" t="s">
        <v>12</v>
      </c>
      <c r="F276" s="3" t="s">
        <v>31</v>
      </c>
      <c r="G276" s="1" t="s">
        <v>32</v>
      </c>
      <c r="H276" s="34" t="str">
        <f>_xlfn.XLOOKUP(B276,[2]CALCULATION!$B:$B,[2]CALCULATION!$H:$H,"")</f>
        <v>ZTE</v>
      </c>
      <c r="I276" s="28">
        <v>0</v>
      </c>
      <c r="J276" s="28">
        <v>3.4996169025177419</v>
      </c>
      <c r="K276" s="28">
        <v>8.3842703170078581E-2</v>
      </c>
      <c r="L276" s="28">
        <v>0</v>
      </c>
      <c r="M276" s="28">
        <v>2.1355722777249864</v>
      </c>
      <c r="N276" s="28">
        <v>0</v>
      </c>
      <c r="O276" s="28">
        <v>0</v>
      </c>
      <c r="P276" s="28">
        <v>0</v>
      </c>
      <c r="Q276" s="28">
        <v>0</v>
      </c>
      <c r="R276" s="28">
        <v>0</v>
      </c>
      <c r="S276" s="93">
        <v>0</v>
      </c>
      <c r="T276" s="93">
        <f>_xlfn.XLOOKUP(B276,'[3]Nur des jours'!$B:$B,'[3]Nur des jours'!$U:$U,"")</f>
        <v>5.6030682041930984</v>
      </c>
      <c r="U276" s="93">
        <v>0</v>
      </c>
      <c r="V276" s="93">
        <v>0</v>
      </c>
      <c r="W276" s="93">
        <v>5.6030682041930984</v>
      </c>
      <c r="X276" s="93">
        <v>0</v>
      </c>
      <c r="Y276" s="93">
        <v>0</v>
      </c>
      <c r="Z276" s="93">
        <v>9.4953956961816216E-2</v>
      </c>
      <c r="AA276" s="93">
        <v>1.8184645852416865</v>
      </c>
      <c r="AB276" s="93">
        <v>1.067197581278019</v>
      </c>
      <c r="AC276" s="93">
        <f>_xlfn.XLOOKUP(B276,'[3]Nur des jours'!$B:$B,'[3]Nur des jours'!$N:$N,"")</f>
        <v>0</v>
      </c>
      <c r="AD276" s="93">
        <v>0</v>
      </c>
      <c r="AE276" s="93">
        <v>0.75943546983303489</v>
      </c>
      <c r="AF276" s="93">
        <v>0.90532641046933393</v>
      </c>
      <c r="AG276" s="93"/>
      <c r="AH276" s="93">
        <v>0.6440246780411667</v>
      </c>
      <c r="AI276" s="93">
        <v>0.11727695646439577</v>
      </c>
      <c r="AJ276" s="93">
        <v>7.7351748149508889E-2</v>
      </c>
      <c r="AK276" s="93">
        <v>1.1530639660995434</v>
      </c>
      <c r="AL276" s="93">
        <v>0.6440246780411667</v>
      </c>
      <c r="AM276" s="49" t="s">
        <v>5559</v>
      </c>
      <c r="AN276" s="49"/>
      <c r="AO276" s="48" t="str" cm="1">
        <f t="array" ref="AO276">IFERROR(_xlfn.IFS(
AQ276="MPR ISSUE","PDH",
AQ276="BSS Hardware Issue","BSS",
AQ276="Sites strategiques, MLL, Pylone, etc.","ENVTECH",
AQ276="AKTIVCO DEFAUT GE &amp; POWER Cabinet","AKTIVCO",
AQ276="AKTIVCO Coupure ENEO &amp; Baisse de tension","AKTIVCO GRID ONLY",
AQ276="Coupure ENEO &amp; Baisse de tension","IHS GRID ONLY",
AQ276="Defaut GE &amp; POWER Cabinet","IHS",
AQ276="Sharing","Partners",
AQ276="Sites strategiques &amp; DataCenter","SST &amp; DC",
AQ276="Exclu","Exclu",
AQ276="SAT","SAT",
AQ276="SPARE-ISSUE","SPARE-ISSUE",
AQ276="Fiber CAmtel","TRANS_FO_CAMTEL",
AQ276="Fiber AOF","Fiber AOF",
AQ276="Projet OCM (HUAWEI)","TRAVAUX-HUAWEI",
AQ276="Projet OCM (NOKIA)","TRAVAUX-NOKIA",
AQ276="ACCESS-ISSUE","ACCESS-ISSUE",
AQ276="Projet OCM (ZTE, NOKIA, autres projets)","TRAVAUX OCM",
AQ276="No root CAuse","No root cause",
AQ276="ODU HS","PDH",
AQ276="IP &amp; VLAN","PDH",
AQ276="Warehouse HUAWEI","SPARE-ISSUE",
AQ276="SPARE-HS","SPARE-ISSUE",
AQ276="Power Telco","BSS",AQ276="no impacts","no impacts"
),"")</f>
        <v>No root cause</v>
      </c>
      <c r="AP276" s="48" t="str" cm="1">
        <f t="array" ref="AP276">IFERROR(_xlfn.IFS(
AQ276="MPR ISSUE","TX ISSUE",
AQ276="BSS Hardware Issue","RAN ISSUE",
AQ276="Sites strategiques, MLL, Pylone, etc.","ENVTECH",
AQ276="AKTIVCO DEFAUT GE &amp; POWER Cabinet","POWER ISSUE",
AQ276="AKTIVCO Coupure ENEO &amp; Baisse de tension","POWER ISSUE",
AQ276="Coupure ENEO &amp; Baisse de tension","POWER ISSUE",
AQ276="Defaut GE &amp; POWER Cabinet","POWER ISSUE",
AQ276="Sharing","POWER ISSUE",
AQ276="Sites strategiques &amp; DataCenter","POWER ISSUE",
AQ276="Exclu","Exclu",
AQ276="SAT","TX ISSUE",
AQ276="SPARE-ISSUE","SPARE-ISSUE",
AQ276="Fiber CAmtel","TX ISSUE",
AQ276="Fiber AOF","TX ISSUE",
AQ276="Projet OCM (HUAWEI)","TRAVAUX-HUAWEI",
AQ276="Projet OCM (NOKIA)","TRAVAUX -NOKIA",
AQ276="ACCESS-ISSUE","ACCESS-ISSUE",
AQ276="Projet OCM (ZTE, NOKIA, autres projets)","TRAVAUX OCM",
AQ276="No root CAuse","No root cause",
AQ276="ODU HS","TX ISSUE",
AQ276="IP &amp; VLAN","TX ISSUE",
AQ276="Warehouse HUAWEI","SPARE-ISSUE",
AQ276="SPARE-HS","SPARE-ISSUE",
AQ276="Power Telco","RAN ISSUE",AQ276="no impacts","no impacts"
),"")</f>
        <v>No root cause</v>
      </c>
      <c r="AQ276" s="127" t="s">
        <v>5344</v>
      </c>
      <c r="AR276" s="48" t="str" cm="1">
        <f t="array" ref="AR276">IFERROR(_xlfn.IFS(
AQ276="MPR ISSUE","ACTIVE",
AQ276="BSS Hardware Issue","ACTIVE",
AQ276="Sites strategiques, MLL, Pylone, etc.","PASSIVE",
AQ276="AKTIVCO DEFAUT GE &amp; POWER Cabinet","PASSIVE",
AQ276="AKTIVCO Coupure ENEO &amp; Baisse de tension","PASSIVE",
AQ276="Coupure ENEO &amp; Baisse de tension","PASSIVE",
AQ276="Defaut GE &amp; POWER Cabinet","PASSIVE",
AQ276="Sharing","PASSIVE",
AQ276="Sites strategiques &amp; DataCenter","PASSIVE",
AQ276="Exclu","Exclu",
AQ276="SAT","ACTIVE",
AQ276="SPARE-ISSUE","SPARE-ISSUE",
AQ276="Fiber CAmtel","ACTIVE",
AQ276="Fiber AOF","ACTIVE",
AQ276="Projet OCM (HUAWEI)","PLANNED WORKS",
AQ276="Projet OCM (NOKIA)","PLANNED WORKS",
AQ276="ACCESS-ISSUE","ACCESS-ISSUE",
AQ276="Projet OCM (ZTE, NOKIA, autres projets)","PLANNED WORKS",
AQ276="No root CAuse","No root cause",
AQ276="ODU HS","ACTIVE",
AQ276="IP &amp; VLAN","ACTIVE",
AQ276="Warehouse HUAWEI","SPARE-ISSUE",
AQ276="SPARE-HS","SPARE-ISSUE",
AQ276="Power Telco","ACTIVE", AQ276="no impacts","no impacts"
),"")</f>
        <v>No root cause</v>
      </c>
      <c r="AS276" s="92" t="s">
        <v>5537</v>
      </c>
      <c r="AT276" s="98" t="s">
        <v>2118</v>
      </c>
      <c r="AV276" s="17" t="s">
        <v>5537</v>
      </c>
      <c r="AW276" s="7" t="s">
        <v>5537</v>
      </c>
      <c r="AX276" s="6" t="s">
        <v>5537</v>
      </c>
      <c r="AY276" s="7"/>
      <c r="AZ276" s="3" t="s">
        <v>5537</v>
      </c>
      <c r="BA276" s="18" t="s">
        <v>5537</v>
      </c>
      <c r="BB276" s="18" t="s">
        <v>5537</v>
      </c>
      <c r="BC276" s="18" t="s">
        <v>5537</v>
      </c>
      <c r="BD276" s="18" t="s">
        <v>5537</v>
      </c>
      <c r="BE276" s="18" t="s">
        <v>5537</v>
      </c>
      <c r="BF276" s="18" t="s">
        <v>5537</v>
      </c>
      <c r="BG276" s="18" t="s">
        <v>5537</v>
      </c>
      <c r="BH276" s="18" t="s">
        <v>5537</v>
      </c>
      <c r="BI276" s="18" t="s">
        <v>5537</v>
      </c>
      <c r="BJ276" s="18" t="s">
        <v>5537</v>
      </c>
      <c r="BK276" s="18" t="s">
        <v>5537</v>
      </c>
      <c r="BL276" s="9" t="s">
        <v>5537</v>
      </c>
      <c r="BM276" s="14" t="s">
        <v>5537</v>
      </c>
      <c r="BN276" s="14" t="s">
        <v>5537</v>
      </c>
      <c r="BO276" s="14" t="str">
        <f>_xlfn.XLOOKUP(B276,'[4]cell downs 18042026 17h'!$B:$B,'[4]cell downs 18042026 17h'!$B:$B,"")</f>
        <v/>
      </c>
      <c r="BP276" s="14" t="str">
        <f>_xlfn.XLOOKUP(B276,'[5]Cells Huawei 19042026 15h'!$B:$B,'[5]Cells Huawei 19042026 15h'!$B:$B,"")</f>
        <v/>
      </c>
      <c r="BQ276" s="9" t="str">
        <f>_xlfn.XLOOKUP(B276,'[6]cells down 19042026 9H40'!$B:$B,'[6]cells down 19042026 9H40'!$B:$B,"")</f>
        <v/>
      </c>
      <c r="BR276" s="9" t="s">
        <v>2118</v>
      </c>
      <c r="BS276" s="9" t="s">
        <v>5459</v>
      </c>
      <c r="BT276" s="108"/>
    </row>
    <row r="277" spans="1:72" s="9" customFormat="1" x14ac:dyDescent="0.35">
      <c r="A277" s="1" t="s">
        <v>293</v>
      </c>
      <c r="B277" s="1" t="s">
        <v>294</v>
      </c>
      <c r="C277" s="3" t="str">
        <f>_xlfn.XLOOKUP(B277,'[1]daily break down'!$D:$D,'[1]daily break down'!$E:$E,"")</f>
        <v>Yaounde</v>
      </c>
      <c r="D277" s="1" t="s">
        <v>21</v>
      </c>
      <c r="E277" s="1" t="s">
        <v>30</v>
      </c>
      <c r="F277" s="3" t="s">
        <v>37</v>
      </c>
      <c r="G277" s="1" t="s">
        <v>38</v>
      </c>
      <c r="H277" s="34" t="str">
        <f>_xlfn.XLOOKUP(B277,[2]CALCULATION!$B:$B,[2]CALCULATION!$H:$H,"")</f>
        <v>ZTE</v>
      </c>
      <c r="I277" s="28">
        <v>0.67530740540987844</v>
      </c>
      <c r="J277" s="28">
        <v>4.0935071754087087</v>
      </c>
      <c r="K277" s="28">
        <v>14.457899227527088</v>
      </c>
      <c r="L277" s="28">
        <v>22.859754931755859</v>
      </c>
      <c r="M277" s="28">
        <v>27.741608238950096</v>
      </c>
      <c r="N277" s="28">
        <v>10.312545479449707</v>
      </c>
      <c r="O277" s="28">
        <v>0</v>
      </c>
      <c r="P277" s="28">
        <v>2.3681238639055113</v>
      </c>
      <c r="Q277" s="28">
        <v>0.66515924584728003</v>
      </c>
      <c r="R277" s="28">
        <v>0.37589211061743627</v>
      </c>
      <c r="S277" s="93">
        <v>1.5338167352963448E-3</v>
      </c>
      <c r="T277" s="93">
        <f>_xlfn.XLOOKUP(B277,'[3]Nur des jours'!$B:$B,'[3]Nur des jours'!$U:$U,"")</f>
        <v>0.68504535817117695</v>
      </c>
      <c r="U277" s="93">
        <v>15.124431774404808</v>
      </c>
      <c r="V277" s="93">
        <v>0</v>
      </c>
      <c r="W277" s="93">
        <v>0.68504535817117695</v>
      </c>
      <c r="X277" s="93">
        <v>0.41630639808465486</v>
      </c>
      <c r="Y277" s="93">
        <v>0.44264880875944901</v>
      </c>
      <c r="Z277" s="93">
        <v>0</v>
      </c>
      <c r="AA277" s="93">
        <v>0.32293976309308725</v>
      </c>
      <c r="AB277" s="93">
        <v>0.31737521865805979</v>
      </c>
      <c r="AC277" s="93">
        <f>_xlfn.XLOOKUP(B277,'[3]Nur des jours'!$B:$B,'[3]Nur des jours'!$N:$N,"")</f>
        <v>1.1028499028344934</v>
      </c>
      <c r="AD277" s="93">
        <v>1.1028499028344934</v>
      </c>
      <c r="AE277" s="93">
        <v>2.2597400929706968</v>
      </c>
      <c r="AF277" s="93">
        <v>3.8683749818082207</v>
      </c>
      <c r="AG277" s="93"/>
      <c r="AH277" s="93">
        <v>0.6301311520319155</v>
      </c>
      <c r="AI277" s="93">
        <v>0</v>
      </c>
      <c r="AJ277" s="93">
        <v>1.1302599188741682</v>
      </c>
      <c r="AK277" s="93">
        <v>0.48071977183731829</v>
      </c>
      <c r="AL277" s="93">
        <v>0.6301311520319155</v>
      </c>
      <c r="AM277" s="49" t="s">
        <v>5559</v>
      </c>
      <c r="AN277" s="49"/>
      <c r="AO277" s="48" t="str" cm="1">
        <f t="array" ref="AO277">IFERROR(_xlfn.IFS(
AQ277="MPR ISSUE","PDH",
AQ277="BSS Hardware Issue","BSS",
AQ277="Sites strategiques, MLL, Pylone, etc.","ENVTECH",
AQ277="AKTIVCO DEFAUT GE &amp; POWER Cabinet","AKTIVCO",
AQ277="AKTIVCO Coupure ENEO &amp; Baisse de tension","AKTIVCO GRID ONLY",
AQ277="Coupure ENEO &amp; Baisse de tension","IHS GRID ONLY",
AQ277="Defaut GE &amp; POWER Cabinet","IHS",
AQ277="Sharing","Partners",
AQ277="Sites strategiques &amp; DataCenter","SST &amp; DC",
AQ277="Exclu","Exclu",
AQ277="SAT","SAT",
AQ277="SPARE-ISSUE","SPARE-ISSUE",
AQ277="Fiber CAmtel","TRANS_FO_CAMTEL",
AQ277="Fiber AOF","Fiber AOF",
AQ277="Projet OCM (HUAWEI)","TRAVAUX-HUAWEI",
AQ277="Projet OCM (NOKIA)","TRAVAUX-NOKIA",
AQ277="ACCESS-ISSUE","ACCESS-ISSUE",
AQ277="Projet OCM (ZTE, NOKIA, autres projets)","TRAVAUX OCM",
AQ277="No root CAuse","No root cause",
AQ277="ODU HS","PDH",
AQ277="IP &amp; VLAN","PDH",
AQ277="Warehouse HUAWEI","SPARE-ISSUE",
AQ277="SPARE-HS","SPARE-ISSUE",
AQ277="Power Telco","BSS",AQ277="no impacts","no impacts"
),"")</f>
        <v>No root cause</v>
      </c>
      <c r="AP277" s="48" t="str" cm="1">
        <f t="array" ref="AP277">IFERROR(_xlfn.IFS(
AQ277="MPR ISSUE","TX ISSUE",
AQ277="BSS Hardware Issue","RAN ISSUE",
AQ277="Sites strategiques, MLL, Pylone, etc.","ENVTECH",
AQ277="AKTIVCO DEFAUT GE &amp; POWER Cabinet","POWER ISSUE",
AQ277="AKTIVCO Coupure ENEO &amp; Baisse de tension","POWER ISSUE",
AQ277="Coupure ENEO &amp; Baisse de tension","POWER ISSUE",
AQ277="Defaut GE &amp; POWER Cabinet","POWER ISSUE",
AQ277="Sharing","POWER ISSUE",
AQ277="Sites strategiques &amp; DataCenter","POWER ISSUE",
AQ277="Exclu","Exclu",
AQ277="SAT","TX ISSUE",
AQ277="SPARE-ISSUE","SPARE-ISSUE",
AQ277="Fiber CAmtel","TX ISSUE",
AQ277="Fiber AOF","TX ISSUE",
AQ277="Projet OCM (HUAWEI)","TRAVAUX-HUAWEI",
AQ277="Projet OCM (NOKIA)","TRAVAUX -NOKIA",
AQ277="ACCESS-ISSUE","ACCESS-ISSUE",
AQ277="Projet OCM (ZTE, NOKIA, autres projets)","TRAVAUX OCM",
AQ277="No root CAuse","No root cause",
AQ277="ODU HS","TX ISSUE",
AQ277="IP &amp; VLAN","TX ISSUE",
AQ277="Warehouse HUAWEI","SPARE-ISSUE",
AQ277="SPARE-HS","SPARE-ISSUE",
AQ277="Power Telco","RAN ISSUE",AQ277="no impacts","no impacts"
),"")</f>
        <v>No root cause</v>
      </c>
      <c r="AQ277" s="67" t="s">
        <v>5344</v>
      </c>
      <c r="AR277" s="48" t="str" cm="1">
        <f t="array" ref="AR277">IFERROR(_xlfn.IFS(
AQ277="MPR ISSUE","ACTIVE",
AQ277="BSS Hardware Issue","ACTIVE",
AQ277="Sites strategiques, MLL, Pylone, etc.","PASSIVE",
AQ277="AKTIVCO DEFAUT GE &amp; POWER Cabinet","PASSIVE",
AQ277="AKTIVCO Coupure ENEO &amp; Baisse de tension","PASSIVE",
AQ277="Coupure ENEO &amp; Baisse de tension","PASSIVE",
AQ277="Defaut GE &amp; POWER Cabinet","PASSIVE",
AQ277="Sharing","PASSIVE",
AQ277="Sites strategiques &amp; DataCenter","PASSIVE",
AQ277="Exclu","Exclu",
AQ277="SAT","ACTIVE",
AQ277="SPARE-ISSUE","SPARE-ISSUE",
AQ277="Fiber CAmtel","ACTIVE",
AQ277="Fiber AOF","ACTIVE",
AQ277="Projet OCM (HUAWEI)","PLANNED WORKS",
AQ277="Projet OCM (NOKIA)","PLANNED WORKS",
AQ277="ACCESS-ISSUE","ACCESS-ISSUE",
AQ277="Projet OCM (ZTE, NOKIA, autres projets)","PLANNED WORKS",
AQ277="No root CAuse","No root cause",
AQ277="ODU HS","ACTIVE",
AQ277="IP &amp; VLAN","ACTIVE",
AQ277="Warehouse HUAWEI","SPARE-ISSUE",
AQ277="SPARE-HS","SPARE-ISSUE",
AQ277="Power Telco","ACTIVE", AQ277="no impacts","no impacts"
),"")</f>
        <v>No root cause</v>
      </c>
      <c r="AS277" s="92" t="s">
        <v>5537</v>
      </c>
      <c r="AT277" s="98" t="s">
        <v>294</v>
      </c>
      <c r="AV277" s="17" t="s">
        <v>5537</v>
      </c>
      <c r="AW277" s="7" t="s">
        <v>5537</v>
      </c>
      <c r="AX277" s="6" t="s">
        <v>5537</v>
      </c>
      <c r="AY277" s="7"/>
      <c r="AZ277" s="3" t="s">
        <v>5537</v>
      </c>
      <c r="BA277" s="18" t="s">
        <v>5537</v>
      </c>
      <c r="BB277" s="18" t="s">
        <v>5537</v>
      </c>
      <c r="BC277" s="18" t="s">
        <v>5537</v>
      </c>
      <c r="BD277" s="18" t="s">
        <v>5537</v>
      </c>
      <c r="BE277" s="18" t="s">
        <v>5537</v>
      </c>
      <c r="BF277" s="18" t="s">
        <v>5537</v>
      </c>
      <c r="BG277" s="18" t="s">
        <v>5537</v>
      </c>
      <c r="BH277" s="18" t="s">
        <v>5537</v>
      </c>
      <c r="BI277" s="18" t="s">
        <v>5537</v>
      </c>
      <c r="BJ277" s="18" t="s">
        <v>5537</v>
      </c>
      <c r="BK277" s="18" t="s">
        <v>5537</v>
      </c>
      <c r="BL277" s="9" t="s">
        <v>5537</v>
      </c>
      <c r="BM277" s="14" t="s">
        <v>5537</v>
      </c>
      <c r="BN277" s="14" t="s">
        <v>5537</v>
      </c>
      <c r="BO277" s="14" t="str">
        <f>_xlfn.XLOOKUP(B277,'[4]cell downs 18042026 17h'!$B:$B,'[4]cell downs 18042026 17h'!$B:$B,"")</f>
        <v/>
      </c>
      <c r="BP277" s="14" t="str">
        <f>_xlfn.XLOOKUP(B277,'[5]Cells Huawei 19042026 15h'!$B:$B,'[5]Cells Huawei 19042026 15h'!$B:$B,"")</f>
        <v/>
      </c>
      <c r="BQ277" s="9" t="str">
        <f>_xlfn.XLOOKUP(B277,'[6]cells down 19042026 9H40'!$B:$B,'[6]cells down 19042026 9H40'!$B:$B,"")</f>
        <v/>
      </c>
      <c r="BR277" s="9" t="s">
        <v>5537</v>
      </c>
      <c r="BS277" s="9" t="s">
        <v>12</v>
      </c>
      <c r="BT277" s="108"/>
    </row>
    <row r="278" spans="1:72" s="9" customFormat="1" x14ac:dyDescent="0.35">
      <c r="A278" s="1" t="s">
        <v>958</v>
      </c>
      <c r="B278" s="8" t="s">
        <v>959</v>
      </c>
      <c r="C278" s="3" t="str">
        <f>_xlfn.XLOOKUP(B278,'[1]daily break down'!$D:$D,'[1]daily break down'!$E:$E,"")</f>
        <v>Garoua</v>
      </c>
      <c r="D278" s="1" t="s">
        <v>11</v>
      </c>
      <c r="E278" s="1" t="s">
        <v>12</v>
      </c>
      <c r="F278" s="3" t="s">
        <v>23</v>
      </c>
      <c r="G278" s="1" t="s">
        <v>24</v>
      </c>
      <c r="H278" s="32" t="str">
        <f>_xlfn.XLOOKUP(B278,[2]CALCULATION!$B:$B,[2]CALCULATION!$H:$H,"")</f>
        <v>Huawei</v>
      </c>
      <c r="I278" s="28">
        <v>0</v>
      </c>
      <c r="J278" s="28">
        <v>0</v>
      </c>
      <c r="K278" s="28">
        <v>0.94445657229770019</v>
      </c>
      <c r="L278" s="28">
        <v>0</v>
      </c>
      <c r="M278" s="28">
        <v>0</v>
      </c>
      <c r="N278" s="28">
        <v>0</v>
      </c>
      <c r="O278" s="28">
        <v>0</v>
      </c>
      <c r="P278" s="28">
        <v>0</v>
      </c>
      <c r="Q278" s="28">
        <v>0</v>
      </c>
      <c r="R278" s="28">
        <v>6.97173211427006E-2</v>
      </c>
      <c r="S278" s="93">
        <v>1.4040130353020404</v>
      </c>
      <c r="T278" s="93">
        <f>_xlfn.XLOOKUP(B278,'[3]Nur des jours'!$B:$B,'[3]Nur des jours'!$U:$U,"")</f>
        <v>0</v>
      </c>
      <c r="U278" s="93">
        <v>0</v>
      </c>
      <c r="V278" s="93">
        <v>0</v>
      </c>
      <c r="W278" s="93">
        <v>0</v>
      </c>
      <c r="X278" s="93">
        <v>0</v>
      </c>
      <c r="Y278" s="93">
        <v>0</v>
      </c>
      <c r="Z278" s="93">
        <v>0.14669351916058135</v>
      </c>
      <c r="AA278" s="93">
        <v>0</v>
      </c>
      <c r="AB278" s="93">
        <v>0</v>
      </c>
      <c r="AC278" s="93">
        <f>_xlfn.XLOOKUP(B278,'[3]Nur des jours'!$B:$B,'[3]Nur des jours'!$N:$N,"")</f>
        <v>0</v>
      </c>
      <c r="AD278" s="93">
        <v>0</v>
      </c>
      <c r="AE278" s="93">
        <v>0</v>
      </c>
      <c r="AF278" s="93">
        <v>0</v>
      </c>
      <c r="AG278" s="93"/>
      <c r="AH278" s="93">
        <v>0.62538702119948753</v>
      </c>
      <c r="AI278" s="93">
        <v>1.0503718891007119</v>
      </c>
      <c r="AJ278" s="93">
        <v>1.3390458874370563</v>
      </c>
      <c r="AK278" s="93">
        <v>4.9590471625221323E-2</v>
      </c>
      <c r="AL278" s="93">
        <v>0.62538702119948753</v>
      </c>
      <c r="AM278" s="49" t="s">
        <v>5559</v>
      </c>
      <c r="AN278" s="49"/>
      <c r="AO278" s="48" t="str" cm="1">
        <f t="array" ref="AO278">IFERROR(_xlfn.IFS(
AQ278="MPR ISSUE","PDH",
AQ278="BSS Hardware Issue","BSS",
AQ278="Sites strategiques, MLL, Pylone, etc.","ENVTECH",
AQ278="AKTIVCO DEFAUT GE &amp; POWER Cabinet","AKTIVCO",
AQ278="AKTIVCO Coupure ENEO &amp; Baisse de tension","AKTIVCO GRID ONLY",
AQ278="Coupure ENEO &amp; Baisse de tension","IHS GRID ONLY",
AQ278="Defaut GE &amp; POWER Cabinet","IHS",
AQ278="Sharing","Partners",
AQ278="Sites strategiques &amp; DataCenter","SST &amp; DC",
AQ278="Exclu","Exclu",
AQ278="SAT","SAT",
AQ278="SPARE-ISSUE","SPARE-ISSUE",
AQ278="Fiber CAmtel","TRANS_FO_CAMTEL",
AQ278="Fiber AOF","Fiber AOF",
AQ278="Projet OCM (HUAWEI)","TRAVAUX-HUAWEI",
AQ278="Projet OCM (NOKIA)","TRAVAUX-NOKIA",
AQ278="ACCESS-ISSUE","ACCESS-ISSUE",
AQ278="Projet OCM (ZTE, NOKIA, autres projets)","TRAVAUX OCM",
AQ278="No root CAuse","No root cause",
AQ278="ODU HS","PDH",
AQ278="IP &amp; VLAN","PDH",
AQ278="Warehouse HUAWEI","SPARE-ISSUE",
AQ278="SPARE-HS","SPARE-ISSUE",
AQ278="Power Telco","BSS",AQ278="no impacts","no impacts"
),"")</f>
        <v>IHS</v>
      </c>
      <c r="AP278" s="48" t="str" cm="1">
        <f t="array" ref="AP278">IFERROR(_xlfn.IFS(
AQ278="MPR ISSUE","TX ISSUE",
AQ278="BSS Hardware Issue","RAN ISSUE",
AQ278="Sites strategiques, MLL, Pylone, etc.","ENVTECH",
AQ278="AKTIVCO DEFAUT GE &amp; POWER Cabinet","POWER ISSUE",
AQ278="AKTIVCO Coupure ENEO &amp; Baisse de tension","POWER ISSUE",
AQ278="Coupure ENEO &amp; Baisse de tension","POWER ISSUE",
AQ278="Defaut GE &amp; POWER Cabinet","POWER ISSUE",
AQ278="Sharing","POWER ISSUE",
AQ278="Sites strategiques &amp; DataCenter","POWER ISSUE",
AQ278="Exclu","Exclu",
AQ278="SAT","TX ISSUE",
AQ278="SPARE-ISSUE","SPARE-ISSUE",
AQ278="Fiber CAmtel","TX ISSUE",
AQ278="Fiber AOF","TX ISSUE",
AQ278="Projet OCM (HUAWEI)","TRAVAUX-HUAWEI",
AQ278="Projet OCM (NOKIA)","TRAVAUX -NOKIA",
AQ278="ACCESS-ISSUE","ACCESS-ISSUE",
AQ278="Projet OCM (ZTE, NOKIA, autres projets)","TRAVAUX OCM",
AQ278="No root CAuse","No root cause",
AQ278="ODU HS","TX ISSUE",
AQ278="IP &amp; VLAN","TX ISSUE",
AQ278="Warehouse HUAWEI","SPARE-ISSUE",
AQ278="SPARE-HS","SPARE-ISSUE",
AQ278="Power Telco","RAN ISSUE",AQ278="no impacts","no impacts"
),"")</f>
        <v>POWER ISSUE</v>
      </c>
      <c r="AQ278" s="67" t="s">
        <v>5330</v>
      </c>
      <c r="AR278" s="48" t="str" cm="1">
        <f t="array" ref="AR278">IFERROR(_xlfn.IFS(
AQ278="MPR ISSUE","ACTIVE",
AQ278="BSS Hardware Issue","ACTIVE",
AQ278="Sites strategiques, MLL, Pylone, etc.","PASSIVE",
AQ278="AKTIVCO DEFAUT GE &amp; POWER Cabinet","PASSIVE",
AQ278="AKTIVCO Coupure ENEO &amp; Baisse de tension","PASSIVE",
AQ278="Coupure ENEO &amp; Baisse de tension","PASSIVE",
AQ278="Defaut GE &amp; POWER Cabinet","PASSIVE",
AQ278="Sharing","PASSIVE",
AQ278="Sites strategiques &amp; DataCenter","PASSIVE",
AQ278="Exclu","Exclu",
AQ278="SAT","ACTIVE",
AQ278="SPARE-ISSUE","SPARE-ISSUE",
AQ278="Fiber CAmtel","ACTIVE",
AQ278="Fiber AOF","ACTIVE",
AQ278="Projet OCM (HUAWEI)","PLANNED WORKS",
AQ278="Projet OCM (NOKIA)","PLANNED WORKS",
AQ278="ACCESS-ISSUE","ACCESS-ISSUE",
AQ278="Projet OCM (ZTE, NOKIA, autres projets)","PLANNED WORKS",
AQ278="No root CAuse","No root cause",
AQ278="ODU HS","ACTIVE",
AQ278="IP &amp; VLAN","ACTIVE",
AQ278="Warehouse HUAWEI","SPARE-ISSUE",
AQ278="SPARE-HS","SPARE-ISSUE",
AQ278="Power Telco","ACTIVE", AQ278="no impacts","no impacts"
),"")</f>
        <v>PASSIVE</v>
      </c>
      <c r="AS278" s="92" t="s">
        <v>5881</v>
      </c>
      <c r="AT278" s="98" t="s">
        <v>959</v>
      </c>
      <c r="AV278" s="17" t="s">
        <v>5537</v>
      </c>
      <c r="AW278" s="7" t="s">
        <v>5537</v>
      </c>
      <c r="AX278" s="6" t="s">
        <v>5537</v>
      </c>
      <c r="AY278" s="7"/>
      <c r="AZ278" s="3" t="s">
        <v>5537</v>
      </c>
      <c r="BA278" s="18" t="s">
        <v>5537</v>
      </c>
      <c r="BB278" s="18" t="s">
        <v>5537</v>
      </c>
      <c r="BC278" s="18" t="s">
        <v>5537</v>
      </c>
      <c r="BD278" s="18" t="s">
        <v>5537</v>
      </c>
      <c r="BE278" s="18" t="s">
        <v>5537</v>
      </c>
      <c r="BF278" s="18" t="s">
        <v>5537</v>
      </c>
      <c r="BG278" s="18" t="s">
        <v>5537</v>
      </c>
      <c r="BH278" s="18" t="s">
        <v>5537</v>
      </c>
      <c r="BI278" s="18" t="s">
        <v>5537</v>
      </c>
      <c r="BJ278" s="18" t="s">
        <v>5537</v>
      </c>
      <c r="BK278" s="18" t="s">
        <v>5537</v>
      </c>
      <c r="BL278" s="9" t="s">
        <v>5881</v>
      </c>
      <c r="BM278" s="14" t="s">
        <v>5537</v>
      </c>
      <c r="BN278" s="14" t="s">
        <v>5537</v>
      </c>
      <c r="BO278" s="14" t="str">
        <f>_xlfn.XLOOKUP(B278,'[4]cell downs 18042026 17h'!$B:$B,'[4]cell downs 18042026 17h'!$B:$B,"")</f>
        <v/>
      </c>
      <c r="BP278" s="14" t="str">
        <f>_xlfn.XLOOKUP(B278,'[5]Cells Huawei 19042026 15h'!$B:$B,'[5]Cells Huawei 19042026 15h'!$B:$B,"")</f>
        <v/>
      </c>
      <c r="BQ278" s="9" t="str">
        <f>_xlfn.XLOOKUP(B278,'[6]cells down 19042026 9H40'!$B:$B,'[6]cells down 19042026 9H40'!$B:$B,"")</f>
        <v/>
      </c>
      <c r="BR278" s="9" t="s">
        <v>959</v>
      </c>
      <c r="BS278" s="9" t="s">
        <v>5537</v>
      </c>
      <c r="BT278" s="108"/>
    </row>
    <row r="279" spans="1:72" s="9" customFormat="1" ht="32.5" customHeight="1" x14ac:dyDescent="0.35">
      <c r="A279" s="1" t="s">
        <v>1276</v>
      </c>
      <c r="B279" s="8" t="s">
        <v>1395</v>
      </c>
      <c r="C279" s="3" t="str">
        <f>_xlfn.XLOOKUP(B279,'[1]daily break down'!$D:$D,'[1]daily break down'!$E:$E,"")</f>
        <v>LITTORAL</v>
      </c>
      <c r="D279" s="1" t="s">
        <v>21</v>
      </c>
      <c r="E279" s="1" t="s">
        <v>563</v>
      </c>
      <c r="F279" s="3" t="s">
        <v>31</v>
      </c>
      <c r="G279" s="1" t="s">
        <v>1276</v>
      </c>
      <c r="H279" s="33" t="str">
        <f>_xlfn.XLOOKUP(B279,[2]CALCULATION!$B:$B,[2]CALCULATION!$H:$H,"")</f>
        <v>NOKIA</v>
      </c>
      <c r="I279" s="28">
        <v>0.27585705583717451</v>
      </c>
      <c r="J279" s="28">
        <v>3.7700206593450997E-2</v>
      </c>
      <c r="K279" s="28">
        <v>7.0488651301917702E-3</v>
      </c>
      <c r="L279" s="28">
        <v>5.5023256238376013E-2</v>
      </c>
      <c r="M279" s="28">
        <v>1.3376308738047311E-3</v>
      </c>
      <c r="N279" s="28">
        <v>1.0628944210053994</v>
      </c>
      <c r="O279" s="28">
        <v>6.6274448445244216E-2</v>
      </c>
      <c r="P279" s="28">
        <v>3.7645091841937407E-2</v>
      </c>
      <c r="Q279" s="28">
        <v>1.9894148229436835E-2</v>
      </c>
      <c r="R279" s="28">
        <v>0.98159038475843174</v>
      </c>
      <c r="S279" s="93">
        <v>0.98245206971314891</v>
      </c>
      <c r="T279" s="93">
        <f>_xlfn.XLOOKUP(B279,'[3]Nur des jours'!$B:$B,'[3]Nur des jours'!$U:$U,"")</f>
        <v>0.8626649031341227</v>
      </c>
      <c r="U279" s="93">
        <v>5.7813193316288167</v>
      </c>
      <c r="V279" s="93">
        <v>0.48680846267332123</v>
      </c>
      <c r="W279" s="93">
        <v>0.8626649031341227</v>
      </c>
      <c r="X279" s="93">
        <v>0.37801448493720613</v>
      </c>
      <c r="Y279" s="93">
        <v>4.4624257704040424</v>
      </c>
      <c r="Z279" s="93">
        <v>7.9544449295585962E-2</v>
      </c>
      <c r="AA279" s="93">
        <v>0.13246112666329943</v>
      </c>
      <c r="AB279" s="93">
        <v>4.5627837560960289</v>
      </c>
      <c r="AC279" s="93">
        <f>_xlfn.XLOOKUP(B279,'[3]Nur des jours'!$B:$B,'[3]Nur des jours'!$N:$N,"")</f>
        <v>0.10000128412563883</v>
      </c>
      <c r="AD279" s="93">
        <v>0.10000128412563883</v>
      </c>
      <c r="AE279" s="93">
        <v>4.6781410426529425E-2</v>
      </c>
      <c r="AF279" s="93">
        <v>0</v>
      </c>
      <c r="AG279" s="93"/>
      <c r="AH279" s="93">
        <v>0.61275978575077139</v>
      </c>
      <c r="AI279" s="93">
        <v>2.0666472828715197</v>
      </c>
      <c r="AJ279" s="93">
        <v>0.9461776336145199</v>
      </c>
      <c r="AK279" s="93">
        <v>0</v>
      </c>
      <c r="AL279" s="93">
        <v>0.61275978575077139</v>
      </c>
      <c r="AM279" s="49" t="s">
        <v>5559</v>
      </c>
      <c r="AN279" s="49"/>
      <c r="AO279" s="48" t="str" cm="1">
        <f t="array" ref="AO279">IFERROR(_xlfn.IFS(
AQ279="MPR ISSUE","PDH",
AQ279="BSS Hardware Issue","BSS",
AQ279="Sites strategiques, MLL, Pylone, etc.","ENVTECH",
AQ279="AKTIVCO DEFAUT GE &amp; POWER Cabinet","AKTIVCO",
AQ279="AKTIVCO Coupure ENEO &amp; Baisse de tension","AKTIVCO GRID ONLY",
AQ279="Coupure ENEO &amp; Baisse de tension","IHS GRID ONLY",
AQ279="Defaut GE &amp; POWER Cabinet","IHS",
AQ279="Sharing","Partners",
AQ279="Sites strategiques &amp; DataCenter","SST &amp; DC",
AQ279="Exclu","Exclu",
AQ279="SAT","SAT",
AQ279="SPARE-ISSUE","SPARE-ISSUE",
AQ279="Fiber CAmtel","TRANS_FO_CAMTEL",
AQ279="Fiber AOF","Fiber AOF",
AQ279="Projet OCM (HUAWEI)","TRAVAUX-HUAWEI",
AQ279="Projet OCM (NOKIA)","TRAVAUX-NOKIA",
AQ279="ACCESS-ISSUE","ACCESS-ISSUE",
AQ279="Projet OCM (ZTE, NOKIA, autres projets)","TRAVAUX OCM",
AQ279="No root CAuse","No root cause",
AQ279="ODU HS","PDH",
AQ279="IP &amp; VLAN","PDH",
AQ279="Warehouse HUAWEI","SPARE-ISSUE",
AQ279="SPARE-HS","SPARE-ISSUE",
AQ279="Power Telco","BSS",AQ279="no impacts","no impacts"
),"")</f>
        <v>AKTIVCO</v>
      </c>
      <c r="AP279" s="48" t="str" cm="1">
        <f t="array" ref="AP279">IFERROR(_xlfn.IFS(
AQ279="MPR ISSUE","TX ISSUE",
AQ279="BSS Hardware Issue","RAN ISSUE",
AQ279="Sites strategiques, MLL, Pylone, etc.","ENVTECH",
AQ279="AKTIVCO DEFAUT GE &amp; POWER Cabinet","POWER ISSUE",
AQ279="AKTIVCO Coupure ENEO &amp; Baisse de tension","POWER ISSUE",
AQ279="Coupure ENEO &amp; Baisse de tension","POWER ISSUE",
AQ279="Defaut GE &amp; POWER Cabinet","POWER ISSUE",
AQ279="Sharing","POWER ISSUE",
AQ279="Sites strategiques &amp; DataCenter","POWER ISSUE",
AQ279="Exclu","Exclu",
AQ279="SAT","TX ISSUE",
AQ279="SPARE-ISSUE","SPARE-ISSUE",
AQ279="Fiber CAmtel","TX ISSUE",
AQ279="Fiber AOF","TX ISSUE",
AQ279="Projet OCM (HUAWEI)","TRAVAUX-HUAWEI",
AQ279="Projet OCM (NOKIA)","TRAVAUX -NOKIA",
AQ279="ACCESS-ISSUE","ACCESS-ISSUE",
AQ279="Projet OCM (ZTE, NOKIA, autres projets)","TRAVAUX OCM",
AQ279="No root CAuse","No root cause",
AQ279="ODU HS","TX ISSUE",
AQ279="IP &amp; VLAN","TX ISSUE",
AQ279="Warehouse HUAWEI","SPARE-ISSUE",
AQ279="SPARE-HS","SPARE-ISSUE",
AQ279="Power Telco","RAN ISSUE",AQ279="no impacts","no impacts"
),"")</f>
        <v>POWER ISSUE</v>
      </c>
      <c r="AQ279" s="67" t="s">
        <v>5325</v>
      </c>
      <c r="AR279" s="48" t="str" cm="1">
        <f t="array" ref="AR279">IFERROR(_xlfn.IFS(
AQ279="MPR ISSUE","ACTIVE",
AQ279="BSS Hardware Issue","ACTIVE",
AQ279="Sites strategiques, MLL, Pylone, etc.","PASSIVE",
AQ279="AKTIVCO DEFAUT GE &amp; POWER Cabinet","PASSIVE",
AQ279="AKTIVCO Coupure ENEO &amp; Baisse de tension","PASSIVE",
AQ279="Coupure ENEO &amp; Baisse de tension","PASSIVE",
AQ279="Defaut GE &amp; POWER Cabinet","PASSIVE",
AQ279="Sharing","PASSIVE",
AQ279="Sites strategiques &amp; DataCenter","PASSIVE",
AQ279="Exclu","Exclu",
AQ279="SAT","ACTIVE",
AQ279="SPARE-ISSUE","SPARE-ISSUE",
AQ279="Fiber CAmtel","ACTIVE",
AQ279="Fiber AOF","ACTIVE",
AQ279="Projet OCM (HUAWEI)","PLANNED WORKS",
AQ279="Projet OCM (NOKIA)","PLANNED WORKS",
AQ279="ACCESS-ISSUE","ACCESS-ISSUE",
AQ279="Projet OCM (ZTE, NOKIA, autres projets)","PLANNED WORKS",
AQ279="No root CAuse","No root cause",
AQ279="ODU HS","ACTIVE",
AQ279="IP &amp; VLAN","ACTIVE",
AQ279="Warehouse HUAWEI","SPARE-ISSUE",
AQ279="SPARE-HS","SPARE-ISSUE",
AQ279="Power Telco","ACTIVE", AQ279="no impacts","no impacts"
),"")</f>
        <v>PASSIVE</v>
      </c>
      <c r="AS279" s="92" t="s">
        <v>5849</v>
      </c>
      <c r="AT279" s="98" t="s">
        <v>1395</v>
      </c>
      <c r="AV279" s="17" t="s">
        <v>5537</v>
      </c>
      <c r="AW279" s="7" t="s">
        <v>5537</v>
      </c>
      <c r="AX279" s="6" t="s">
        <v>5537</v>
      </c>
      <c r="AY279" s="7"/>
      <c r="AZ279" s="3" t="s">
        <v>5537</v>
      </c>
      <c r="BA279" s="18" t="s">
        <v>5537</v>
      </c>
      <c r="BB279" s="18" t="s">
        <v>5537</v>
      </c>
      <c r="BC279" s="18" t="s">
        <v>5537</v>
      </c>
      <c r="BD279" s="18" t="s">
        <v>5537</v>
      </c>
      <c r="BE279" s="18" t="s">
        <v>5537</v>
      </c>
      <c r="BF279" s="18" t="s">
        <v>5537</v>
      </c>
      <c r="BG279" s="18" t="s">
        <v>6297</v>
      </c>
      <c r="BH279" s="18" t="s">
        <v>6298</v>
      </c>
      <c r="BI279" s="18" t="s">
        <v>6299</v>
      </c>
      <c r="BJ279" s="18" t="s">
        <v>5537</v>
      </c>
      <c r="BK279" s="18" t="s">
        <v>5537</v>
      </c>
      <c r="BL279" s="9" t="s">
        <v>6300</v>
      </c>
      <c r="BM279" s="14" t="s">
        <v>5537</v>
      </c>
      <c r="BN279" s="14" t="s">
        <v>5537</v>
      </c>
      <c r="BO279" s="14" t="str">
        <f>_xlfn.XLOOKUP(B279,'[4]cell downs 18042026 17h'!$B:$B,'[4]cell downs 18042026 17h'!$B:$B,"")</f>
        <v/>
      </c>
      <c r="BP279" s="14" t="str">
        <f>_xlfn.XLOOKUP(B279,'[5]Cells Huawei 19042026 15h'!$B:$B,'[5]Cells Huawei 19042026 15h'!$B:$B,"")</f>
        <v/>
      </c>
      <c r="BQ279" s="9" t="str">
        <f>_xlfn.XLOOKUP(B279,'[6]cells down 19042026 9H40'!$B:$B,'[6]cells down 19042026 9H40'!$B:$B,"")</f>
        <v/>
      </c>
      <c r="BR279" s="9" t="s">
        <v>5537</v>
      </c>
      <c r="BS279" s="9" t="s">
        <v>5537</v>
      </c>
      <c r="BT279" s="108"/>
    </row>
    <row r="280" spans="1:72" s="9" customFormat="1" ht="44.5" customHeight="1" x14ac:dyDescent="0.35">
      <c r="A280" s="1" t="s">
        <v>1482</v>
      </c>
      <c r="B280" s="8" t="s">
        <v>1483</v>
      </c>
      <c r="C280" s="3" t="str">
        <f>_xlfn.XLOOKUP(B280,'[1]daily break down'!$D:$D,'[1]daily break down'!$E:$E,"")</f>
        <v>EXTREME-NORD</v>
      </c>
      <c r="D280" s="1" t="s">
        <v>1484</v>
      </c>
      <c r="E280" s="1"/>
      <c r="F280" s="3" t="s">
        <v>55</v>
      </c>
      <c r="G280" s="1" t="s">
        <v>1485</v>
      </c>
      <c r="H280" s="33" t="str">
        <f>_xlfn.XLOOKUP(B280,[2]CALCULATION!$B:$B,[2]CALCULATION!$H:$H,"")</f>
        <v>NOKIA</v>
      </c>
      <c r="I280" s="28">
        <v>1.6676763317234909E-2</v>
      </c>
      <c r="J280" s="28">
        <v>2.0511527074674081E-2</v>
      </c>
      <c r="K280" s="28">
        <v>2.6217565126571977E-2</v>
      </c>
      <c r="L280" s="28">
        <v>1.0539357694282478</v>
      </c>
      <c r="M280" s="28">
        <v>6.8223122661415739E-2</v>
      </c>
      <c r="N280" s="28">
        <v>2.0689888179671278E-2</v>
      </c>
      <c r="O280" s="28">
        <v>5.1543376337274127E-2</v>
      </c>
      <c r="P280" s="28">
        <v>0.17906418630665491</v>
      </c>
      <c r="Q280" s="28">
        <v>2.0421164673418313E-2</v>
      </c>
      <c r="R280" s="28">
        <v>1.8727916024701577E-3</v>
      </c>
      <c r="S280" s="93">
        <v>4.8154711456969632E-3</v>
      </c>
      <c r="T280" s="93">
        <f>_xlfn.XLOOKUP(B280,'[3]Nur des jours'!$B:$B,'[3]Nur des jours'!$U:$U,"")</f>
        <v>0.36057784173265506</v>
      </c>
      <c r="U280" s="93">
        <v>0.26183410213583802</v>
      </c>
      <c r="V280" s="93">
        <v>0.27690561550809861</v>
      </c>
      <c r="W280" s="93">
        <v>0.36057784173265506</v>
      </c>
      <c r="X280" s="93">
        <v>1.2841999559795736E-2</v>
      </c>
      <c r="Y280" s="93">
        <v>3.567222099943289E-3</v>
      </c>
      <c r="Z280" s="93">
        <v>2.5238096357098734E-2</v>
      </c>
      <c r="AA280" s="93">
        <v>2.4167929727115886E-2</v>
      </c>
      <c r="AB280" s="93">
        <v>4.0666331939353595E-2</v>
      </c>
      <c r="AC280" s="93">
        <f>_xlfn.XLOOKUP(B280,'[3]Nur des jours'!$B:$B,'[3]Nur des jours'!$N:$N,"")</f>
        <v>6.5098035858495544E-3</v>
      </c>
      <c r="AD280" s="93">
        <v>6.5098035858495544E-3</v>
      </c>
      <c r="AE280" s="93">
        <v>0.12761737062547143</v>
      </c>
      <c r="AF280" s="93">
        <v>9.8098607748440772E-2</v>
      </c>
      <c r="AG280" s="93"/>
      <c r="AH280" s="93">
        <v>0.6087464513553239</v>
      </c>
      <c r="AI280" s="93">
        <v>0</v>
      </c>
      <c r="AJ280" s="93">
        <v>1.8133021647252245</v>
      </c>
      <c r="AK280" s="93">
        <v>0</v>
      </c>
      <c r="AL280" s="93">
        <v>0.6087464513553239</v>
      </c>
      <c r="AM280" s="49" t="s">
        <v>5601</v>
      </c>
      <c r="AN280" s="49"/>
      <c r="AO280" s="48" t="str" cm="1">
        <f t="array" ref="AO280">IFERROR(_xlfn.IFS(
AQ280="MPR ISSUE","PDH",
AQ280="BSS Hardware Issue","BSS",
AQ280="Sites strategiques, MLL, Pylone, etc.","ENVTECH",
AQ280="AKTIVCO DEFAUT GE &amp; POWER Cabinet","AKTIVCO",
AQ280="AKTIVCO Coupure ENEO &amp; Baisse de tension","AKTIVCO GRID ONLY",
AQ280="Coupure ENEO &amp; Baisse de tension","IHS GRID ONLY",
AQ280="Defaut GE &amp; POWER Cabinet","IHS",
AQ280="Sharing","Partners",
AQ280="Sites strategiques &amp; DataCenter","SST &amp; DC",
AQ280="Exclu","Exclu",
AQ280="SAT","SAT",
AQ280="SPARE-ISSUE","SPARE-ISSUE",
AQ280="Fiber CAmtel","TRANS_FO_CAMTEL",
AQ280="Fiber AOF","Fiber AOF",
AQ280="Projet OCM (HUAWEI)","TRAVAUX-HUAWEI",
AQ280="Projet OCM (NOKIA)","TRAVAUX-NOKIA",
AQ280="ACCESS-ISSUE","ACCESS-ISSUE",
AQ280="Projet OCM (ZTE, NOKIA, autres projets)","TRAVAUX OCM",
AQ280="No root CAuse","No root cause",
AQ280="ODU HS","PDH",
AQ280="IP &amp; VLAN","PDH",
AQ280="Warehouse HUAWEI","SPARE-ISSUE",
AQ280="SPARE-HS","SPARE-ISSUE",
AQ280="Power Telco","BSS",AQ280="no impacts","no impacts"
),"")</f>
        <v>Exclu</v>
      </c>
      <c r="AP280" s="48" t="str" cm="1">
        <f t="array" ref="AP280">IFERROR(_xlfn.IFS(
AQ280="MPR ISSUE","TX ISSUE",
AQ280="BSS Hardware Issue","RAN ISSUE",
AQ280="Sites strategiques, MLL, Pylone, etc.","ENVTECH",
AQ280="AKTIVCO DEFAUT GE &amp; POWER Cabinet","POWER ISSUE",
AQ280="AKTIVCO Coupure ENEO &amp; Baisse de tension","POWER ISSUE",
AQ280="Coupure ENEO &amp; Baisse de tension","POWER ISSUE",
AQ280="Defaut GE &amp; POWER Cabinet","POWER ISSUE",
AQ280="Sharing","POWER ISSUE",
AQ280="Sites strategiques &amp; DataCenter","POWER ISSUE",
AQ280="Exclu","Exclu",
AQ280="SAT","TX ISSUE",
AQ280="SPARE-ISSUE","SPARE-ISSUE",
AQ280="Fiber CAmtel","TX ISSUE",
AQ280="Fiber AOF","TX ISSUE",
AQ280="Projet OCM (HUAWEI)","TRAVAUX-HUAWEI",
AQ280="Projet OCM (NOKIA)","TRAVAUX -NOKIA",
AQ280="ACCESS-ISSUE","ACCESS-ISSUE",
AQ280="Projet OCM (ZTE, NOKIA, autres projets)","TRAVAUX OCM",
AQ280="No root CAuse","No root cause",
AQ280="ODU HS","TX ISSUE",
AQ280="IP &amp; VLAN","TX ISSUE",
AQ280="Warehouse HUAWEI","SPARE-ISSUE",
AQ280="SPARE-HS","SPARE-ISSUE",
AQ280="Power Telco","RAN ISSUE",AQ280="no impacts","no impacts"
),"")</f>
        <v>Exclu</v>
      </c>
      <c r="AQ280" s="67" t="s">
        <v>5598</v>
      </c>
      <c r="AR280" s="48" t="str" cm="1">
        <f t="array" ref="AR280">IFERROR(_xlfn.IFS(
AQ280="MPR ISSUE","ACTIVE",
AQ280="BSS Hardware Issue","ACTIVE",
AQ280="Sites strategiques, MLL, Pylone, etc.","PASSIVE",
AQ280="AKTIVCO DEFAUT GE &amp; POWER Cabinet","PASSIVE",
AQ280="AKTIVCO Coupure ENEO &amp; Baisse de tension","PASSIVE",
AQ280="Coupure ENEO &amp; Baisse de tension","PASSIVE",
AQ280="Defaut GE &amp; POWER Cabinet","PASSIVE",
AQ280="Sharing","PASSIVE",
AQ280="Sites strategiques &amp; DataCenter","PASSIVE",
AQ280="Exclu","Exclu",
AQ280="SAT","ACTIVE",
AQ280="SPARE-ISSUE","SPARE-ISSUE",
AQ280="Fiber CAmtel","ACTIVE",
AQ280="Fiber AOF","ACTIVE",
AQ280="Projet OCM (HUAWEI)","PLANNED WORKS",
AQ280="Projet OCM (NOKIA)","PLANNED WORKS",
AQ280="ACCESS-ISSUE","ACCESS-ISSUE",
AQ280="Projet OCM (ZTE, NOKIA, autres projets)","PLANNED WORKS",
AQ280="No root CAuse","No root cause",
AQ280="ODU HS","ACTIVE",
AQ280="IP &amp; VLAN","ACTIVE",
AQ280="Warehouse HUAWEI","SPARE-ISSUE",
AQ280="SPARE-HS","SPARE-ISSUE",
AQ280="Power Telco","ACTIVE", AQ280="no impacts","no impacts"
),"")</f>
        <v>Exclu</v>
      </c>
      <c r="AS280" s="92" t="s">
        <v>5781</v>
      </c>
      <c r="AT280" s="129" t="s">
        <v>3380</v>
      </c>
      <c r="AU280" s="9" t="s">
        <v>5987</v>
      </c>
      <c r="AV280" s="17" t="s">
        <v>5692</v>
      </c>
      <c r="AW280" s="7" t="s">
        <v>5537</v>
      </c>
      <c r="AX280" s="6" t="s">
        <v>5537</v>
      </c>
      <c r="AY280" s="7"/>
      <c r="AZ280" s="3" t="s">
        <v>5537</v>
      </c>
      <c r="BA280" s="18" t="s">
        <v>5537</v>
      </c>
      <c r="BB280" s="18" t="s">
        <v>5537</v>
      </c>
      <c r="BC280" s="18" t="s">
        <v>5537</v>
      </c>
      <c r="BD280" s="18" t="s">
        <v>5537</v>
      </c>
      <c r="BE280" s="18" t="s">
        <v>5537</v>
      </c>
      <c r="BF280" s="18" t="s">
        <v>5537</v>
      </c>
      <c r="BG280" s="18" t="s">
        <v>5537</v>
      </c>
      <c r="BH280" s="18" t="s">
        <v>5537</v>
      </c>
      <c r="BI280" s="18" t="s">
        <v>5537</v>
      </c>
      <c r="BJ280" s="18" t="s">
        <v>5710</v>
      </c>
      <c r="BK280" s="18" t="s">
        <v>5537</v>
      </c>
      <c r="BL280" s="9" t="s">
        <v>5537</v>
      </c>
      <c r="BM280" s="14" t="s">
        <v>5537</v>
      </c>
      <c r="BN280" s="14" t="s">
        <v>5537</v>
      </c>
      <c r="BO280" s="14" t="str">
        <f>_xlfn.XLOOKUP(B280,'[4]cell downs 18042026 17h'!$B:$B,'[4]cell downs 18042026 17h'!$B:$B,"")</f>
        <v/>
      </c>
      <c r="BP280" s="14" t="str">
        <f>_xlfn.XLOOKUP(B280,'[5]Cells Huawei 19042026 15h'!$B:$B,'[5]Cells Huawei 19042026 15h'!$B:$B,"")</f>
        <v/>
      </c>
      <c r="BQ280" s="9" t="str">
        <f>_xlfn.XLOOKUP(B280,'[6]cells down 19042026 9H40'!$B:$B,'[6]cells down 19042026 9H40'!$B:$B,"")</f>
        <v/>
      </c>
      <c r="BR280" s="9" t="s">
        <v>5537</v>
      </c>
      <c r="BS280" s="9" t="s">
        <v>12</v>
      </c>
      <c r="BT280" s="108"/>
    </row>
    <row r="281" spans="1:72" s="9" customFormat="1" x14ac:dyDescent="0.35">
      <c r="A281" s="91" t="s">
        <v>865</v>
      </c>
      <c r="B281" s="1" t="s">
        <v>866</v>
      </c>
      <c r="C281" s="3" t="str">
        <f>_xlfn.XLOOKUP(B281,'[1]daily break down'!$D:$D,'[1]daily break down'!$E:$E,"")</f>
        <v>Yaounde</v>
      </c>
      <c r="D281" s="1" t="s">
        <v>21</v>
      </c>
      <c r="E281" s="1" t="s">
        <v>30</v>
      </c>
      <c r="F281" s="3" t="s">
        <v>37</v>
      </c>
      <c r="G281" s="1" t="s">
        <v>38</v>
      </c>
      <c r="H281" s="34" t="str">
        <f>_xlfn.XLOOKUP(B281,[2]CALCULATION!$B:$B,[2]CALCULATION!$H:$H,"")</f>
        <v>ZTE</v>
      </c>
      <c r="I281" s="28">
        <v>5.0411562267252226</v>
      </c>
      <c r="J281" s="28">
        <v>14.303911161334693</v>
      </c>
      <c r="K281" s="28">
        <v>0.94734585498511981</v>
      </c>
      <c r="L281" s="28">
        <v>2.8238636201499299</v>
      </c>
      <c r="M281" s="28">
        <v>9.6632772883832274</v>
      </c>
      <c r="N281" s="28">
        <v>8.9745222339220359</v>
      </c>
      <c r="O281" s="28">
        <v>8.8077285814977486</v>
      </c>
      <c r="P281" s="28">
        <v>14.436390123076309</v>
      </c>
      <c r="Q281" s="28">
        <v>5.1208611917256652</v>
      </c>
      <c r="R281" s="28">
        <v>4.6113486743542982</v>
      </c>
      <c r="S281" s="93">
        <v>14.58513467624339</v>
      </c>
      <c r="T281" s="93">
        <f>_xlfn.XLOOKUP(B281,'[3]Nur des jours'!$B:$B,'[3]Nur des jours'!$U:$U,"")</f>
        <v>3.8120696395602018</v>
      </c>
      <c r="U281" s="93">
        <v>2.9174799462379402</v>
      </c>
      <c r="V281" s="93">
        <v>1.7629974916745859</v>
      </c>
      <c r="W281" s="93">
        <v>3.8120696395602018</v>
      </c>
      <c r="X281" s="93">
        <v>5.5570001968992653</v>
      </c>
      <c r="Y281" s="93">
        <v>1.5297325023613646</v>
      </c>
      <c r="Z281" s="93">
        <v>0.53054007470757603</v>
      </c>
      <c r="AA281" s="93">
        <v>0.87270605222681774</v>
      </c>
      <c r="AB281" s="93">
        <v>0.59801017598228456</v>
      </c>
      <c r="AC281" s="93">
        <f>_xlfn.XLOOKUP(B281,'[3]Nur des jours'!$B:$B,'[3]Nur des jours'!$N:$N,"")</f>
        <v>5.7840229088013979</v>
      </c>
      <c r="AD281" s="93">
        <v>5.7840229088013979</v>
      </c>
      <c r="AE281" s="93">
        <v>0.30030704870831304</v>
      </c>
      <c r="AF281" s="93">
        <v>0.67853555458532699</v>
      </c>
      <c r="AG281" s="93"/>
      <c r="AH281" s="93">
        <v>0.60810483030993112</v>
      </c>
      <c r="AI281" s="93">
        <v>0.12839266373311911</v>
      </c>
      <c r="AJ281" s="93">
        <v>0.11549636021774129</v>
      </c>
      <c r="AK281" s="93">
        <v>1.0565848485445439</v>
      </c>
      <c r="AL281" s="93">
        <v>0.60810483030993112</v>
      </c>
      <c r="AM281" s="49" t="s">
        <v>5559</v>
      </c>
      <c r="AN281" s="49"/>
      <c r="AO281" s="48" t="str" cm="1">
        <f t="array" ref="AO281">IFERROR(_xlfn.IFS(
AQ281="MPR ISSUE","PDH",
AQ281="BSS Hardware Issue","BSS",
AQ281="Sites strategiques, MLL, Pylone, etc.","ENVTECH",
AQ281="AKTIVCO DEFAUT GE &amp; POWER Cabinet","AKTIVCO",
AQ281="AKTIVCO Coupure ENEO &amp; Baisse de tension","AKTIVCO GRID ONLY",
AQ281="Coupure ENEO &amp; Baisse de tension","IHS GRID ONLY",
AQ281="Defaut GE &amp; POWER Cabinet","IHS",
AQ281="Sharing","Partners",
AQ281="Sites strategiques &amp; DataCenter","SST &amp; DC",
AQ281="Exclu","Exclu",
AQ281="SAT","SAT",
AQ281="SPARE-ISSUE","SPARE-ISSUE",
AQ281="Fiber CAmtel","TRANS_FO_CAMTEL",
AQ281="Fiber AOF","Fiber AOF",
AQ281="Projet OCM (HUAWEI)","TRAVAUX-HUAWEI",
AQ281="Projet OCM (NOKIA)","TRAVAUX-NOKIA",
AQ281="ACCESS-ISSUE","ACCESS-ISSUE",
AQ281="Projet OCM (ZTE, NOKIA, autres projets)","TRAVAUX OCM",
AQ281="No root CAuse","No root cause",
AQ281="ODU HS","PDH",
AQ281="IP &amp; VLAN","PDH",
AQ281="Warehouse HUAWEI","SPARE-ISSUE",
AQ281="SPARE-HS","SPARE-ISSUE",
AQ281="Power Telco","BSS",AQ281="no impacts","no impacts"
),"")</f>
        <v>BSS</v>
      </c>
      <c r="AP281" s="48" t="str" cm="1">
        <f t="array" ref="AP281">IFERROR(_xlfn.IFS(
AQ281="MPR ISSUE","TX ISSUE",
AQ281="BSS Hardware Issue","RAN ISSUE",
AQ281="Sites strategiques, MLL, Pylone, etc.","ENVTECH",
AQ281="AKTIVCO DEFAUT GE &amp; POWER Cabinet","POWER ISSUE",
AQ281="AKTIVCO Coupure ENEO &amp; Baisse de tension","POWER ISSUE",
AQ281="Coupure ENEO &amp; Baisse de tension","POWER ISSUE",
AQ281="Defaut GE &amp; POWER Cabinet","POWER ISSUE",
AQ281="Sharing","POWER ISSUE",
AQ281="Sites strategiques &amp; DataCenter","POWER ISSUE",
AQ281="Exclu","Exclu",
AQ281="SAT","TX ISSUE",
AQ281="SPARE-ISSUE","SPARE-ISSUE",
AQ281="Fiber CAmtel","TX ISSUE",
AQ281="Fiber AOF","TX ISSUE",
AQ281="Projet OCM (HUAWEI)","TRAVAUX-HUAWEI",
AQ281="Projet OCM (NOKIA)","TRAVAUX -NOKIA",
AQ281="ACCESS-ISSUE","ACCESS-ISSUE",
AQ281="Projet OCM (ZTE, NOKIA, autres projets)","TRAVAUX OCM",
AQ281="No root CAuse","No root cause",
AQ281="ODU HS","TX ISSUE",
AQ281="IP &amp; VLAN","TX ISSUE",
AQ281="Warehouse HUAWEI","SPARE-ISSUE",
AQ281="SPARE-HS","SPARE-ISSUE",
AQ281="Power Telco","RAN ISSUE",AQ281="no impacts","no impacts"
),"")</f>
        <v>RAN ISSUE</v>
      </c>
      <c r="AQ281" s="67" t="s">
        <v>5320</v>
      </c>
      <c r="AR281" s="48" t="str" cm="1">
        <f t="array" ref="AR281">IFERROR(_xlfn.IFS(
AQ281="MPR ISSUE","ACTIVE",
AQ281="BSS Hardware Issue","ACTIVE",
AQ281="Sites strategiques, MLL, Pylone, etc.","PASSIVE",
AQ281="AKTIVCO DEFAUT GE &amp; POWER Cabinet","PASSIVE",
AQ281="AKTIVCO Coupure ENEO &amp; Baisse de tension","PASSIVE",
AQ281="Coupure ENEO &amp; Baisse de tension","PASSIVE",
AQ281="Defaut GE &amp; POWER Cabinet","PASSIVE",
AQ281="Sharing","PASSIVE",
AQ281="Sites strategiques &amp; DataCenter","PASSIVE",
AQ281="Exclu","Exclu",
AQ281="SAT","ACTIVE",
AQ281="SPARE-ISSUE","SPARE-ISSUE",
AQ281="Fiber CAmtel","ACTIVE",
AQ281="Fiber AOF","ACTIVE",
AQ281="Projet OCM (HUAWEI)","PLANNED WORKS",
AQ281="Projet OCM (NOKIA)","PLANNED WORKS",
AQ281="ACCESS-ISSUE","ACCESS-ISSUE",
AQ281="Projet OCM (ZTE, NOKIA, autres projets)","PLANNED WORKS",
AQ281="No root CAuse","No root cause",
AQ281="ODU HS","ACTIVE",
AQ281="IP &amp; VLAN","ACTIVE",
AQ281="Warehouse HUAWEI","SPARE-ISSUE",
AQ281="SPARE-HS","SPARE-ISSUE",
AQ281="Power Telco","ACTIVE", AQ281="no impacts","no impacts"
),"")</f>
        <v>ACTIVE</v>
      </c>
      <c r="AS281" s="92" t="s">
        <v>6073</v>
      </c>
      <c r="AT281" s="98" t="s">
        <v>866</v>
      </c>
      <c r="AV281" s="17" t="s">
        <v>5537</v>
      </c>
      <c r="AW281" s="7" t="s">
        <v>5537</v>
      </c>
      <c r="AX281" s="6" t="s">
        <v>5537</v>
      </c>
      <c r="AY281" s="7"/>
      <c r="AZ281" s="3" t="s">
        <v>5537</v>
      </c>
      <c r="BA281" s="18" t="s">
        <v>5537</v>
      </c>
      <c r="BB281" s="18" t="s">
        <v>5537</v>
      </c>
      <c r="BC281" s="18" t="s">
        <v>5537</v>
      </c>
      <c r="BD281" s="18" t="s">
        <v>5537</v>
      </c>
      <c r="BE281" s="18" t="s">
        <v>5537</v>
      </c>
      <c r="BF281" s="18" t="s">
        <v>5537</v>
      </c>
      <c r="BG281" s="18" t="s">
        <v>5537</v>
      </c>
      <c r="BH281" s="18" t="s">
        <v>5537</v>
      </c>
      <c r="BI281" s="18" t="s">
        <v>5537</v>
      </c>
      <c r="BJ281" s="18" t="s">
        <v>5537</v>
      </c>
      <c r="BK281" s="18" t="s">
        <v>5537</v>
      </c>
      <c r="BL281" s="9" t="s">
        <v>5753</v>
      </c>
      <c r="BM281" s="14" t="s">
        <v>5537</v>
      </c>
      <c r="BN281" s="14" t="s">
        <v>866</v>
      </c>
      <c r="BO281" s="14" t="str">
        <f>_xlfn.XLOOKUP(B281,'[4]cell downs 18042026 17h'!$B:$B,'[4]cell downs 18042026 17h'!$B:$B,"")</f>
        <v/>
      </c>
      <c r="BP281" s="14" t="str">
        <f>_xlfn.XLOOKUP(B281,'[5]Cells Huawei 19042026 15h'!$B:$B,'[5]Cells Huawei 19042026 15h'!$B:$B,"")</f>
        <v/>
      </c>
      <c r="BQ281" s="9" t="str">
        <f>_xlfn.XLOOKUP(B281,'[6]cells down 19042026 9H40'!$B:$B,'[6]cells down 19042026 9H40'!$B:$B,"")</f>
        <v>CTR_652</v>
      </c>
      <c r="BR281" s="9" t="s">
        <v>5537</v>
      </c>
      <c r="BS281" s="9" t="s">
        <v>5537</v>
      </c>
      <c r="BT281" s="108"/>
    </row>
    <row r="282" spans="1:72" s="9" customFormat="1" x14ac:dyDescent="0.35">
      <c r="A282" s="2" t="s">
        <v>1859</v>
      </c>
      <c r="B282" s="8" t="s">
        <v>1860</v>
      </c>
      <c r="C282" s="3" t="str">
        <f>_xlfn.XLOOKUP(B282,'[1]daily break down'!$D:$D,'[1]daily break down'!$E:$E,"")</f>
        <v>NORD</v>
      </c>
      <c r="D282" s="1" t="s">
        <v>11</v>
      </c>
      <c r="E282" s="1" t="s">
        <v>66</v>
      </c>
      <c r="F282" s="3" t="s">
        <v>23</v>
      </c>
      <c r="G282" s="1" t="s">
        <v>1861</v>
      </c>
      <c r="H282" s="33" t="str">
        <f>_xlfn.XLOOKUP(B282,[2]CALCULATION!$B:$B,[2]CALCULATION!$H:$H,"")</f>
        <v>NOKIA</v>
      </c>
      <c r="I282" s="28">
        <v>0</v>
      </c>
      <c r="J282" s="28">
        <v>0</v>
      </c>
      <c r="K282" s="28">
        <v>0</v>
      </c>
      <c r="L282" s="28">
        <v>0</v>
      </c>
      <c r="M282" s="28">
        <v>0</v>
      </c>
      <c r="N282" s="28">
        <v>0</v>
      </c>
      <c r="O282" s="28">
        <v>0</v>
      </c>
      <c r="P282" s="28">
        <v>0.4182473777471255</v>
      </c>
      <c r="Q282" s="28">
        <v>0.3549708086212327</v>
      </c>
      <c r="R282" s="28">
        <v>0</v>
      </c>
      <c r="S282" s="93">
        <v>9.8092930745687112E-4</v>
      </c>
      <c r="T282" s="93">
        <f>_xlfn.XLOOKUP(B282,'[3]Nur des jours'!$B:$B,'[3]Nur des jours'!$U:$U,"")</f>
        <v>0.49134917575638293</v>
      </c>
      <c r="U282" s="93">
        <v>0</v>
      </c>
      <c r="V282" s="93">
        <v>0</v>
      </c>
      <c r="W282" s="93">
        <v>0.49134917575638293</v>
      </c>
      <c r="X282" s="93">
        <v>1.8656049298449173E-2</v>
      </c>
      <c r="Y282" s="93">
        <v>0.56560237401286351</v>
      </c>
      <c r="Z282" s="93">
        <v>0</v>
      </c>
      <c r="AA282" s="93">
        <v>0</v>
      </c>
      <c r="AB282" s="93">
        <v>0</v>
      </c>
      <c r="AC282" s="93">
        <f>_xlfn.XLOOKUP(B282,'[3]Nur des jours'!$B:$B,'[3]Nur des jours'!$N:$N,"")</f>
        <v>0.54989113468195061</v>
      </c>
      <c r="AD282" s="93">
        <v>0.54989113468195061</v>
      </c>
      <c r="AE282" s="93">
        <v>1.8656075103007191E-2</v>
      </c>
      <c r="AF282" s="93">
        <v>0</v>
      </c>
      <c r="AG282" s="93"/>
      <c r="AH282" s="93">
        <v>0.58905617807965915</v>
      </c>
      <c r="AI282" s="93">
        <v>2.0622759373164037</v>
      </c>
      <c r="AJ282" s="93">
        <v>0.87742998096797775</v>
      </c>
      <c r="AK282" s="93">
        <v>0</v>
      </c>
      <c r="AL282" s="93">
        <v>0.58905617807965915</v>
      </c>
      <c r="AM282" s="49" t="s">
        <v>5559</v>
      </c>
      <c r="AN282" s="49"/>
      <c r="AO282" s="48" t="str" cm="1">
        <f t="array" ref="AO282">IFERROR(_xlfn.IFS(
AQ282="MPR ISSUE","PDH",
AQ282="BSS Hardware Issue","BSS",
AQ282="Sites strategiques, MLL, Pylone, etc.","ENVTECH",
AQ282="AKTIVCO DEFAUT GE &amp; POWER Cabinet","AKTIVCO",
AQ282="AKTIVCO Coupure ENEO &amp; Baisse de tension","AKTIVCO GRID ONLY",
AQ282="Coupure ENEO &amp; Baisse de tension","IHS GRID ONLY",
AQ282="Defaut GE &amp; POWER Cabinet","IHS",
AQ282="Sharing","Partners",
AQ282="Sites strategiques &amp; DataCenter","SST &amp; DC",
AQ282="Exclu","Exclu",
AQ282="SAT","SAT",
AQ282="SPARE-ISSUE","SPARE-ISSUE",
AQ282="Fiber CAmtel","TRANS_FO_CAMTEL",
AQ282="Fiber AOF","Fiber AOF",
AQ282="Projet OCM (HUAWEI)","TRAVAUX-HUAWEI",
AQ282="Projet OCM (NOKIA)","TRAVAUX-NOKIA",
AQ282="ACCESS-ISSUE","ACCESS-ISSUE",
AQ282="Projet OCM (ZTE, NOKIA, autres projets)","TRAVAUX OCM",
AQ282="No root CAuse","No root cause",
AQ282="ODU HS","PDH",
AQ282="IP &amp; VLAN","PDH",
AQ282="Warehouse HUAWEI","SPARE-ISSUE",
AQ282="SPARE-HS","SPARE-ISSUE",
AQ282="Power Telco","BSS",AQ282="no impacts","no impacts"
),"")</f>
        <v>IHS</v>
      </c>
      <c r="AP282" s="48" t="str" cm="1">
        <f t="array" ref="AP282">IFERROR(_xlfn.IFS(
AQ282="MPR ISSUE","TX ISSUE",
AQ282="BSS Hardware Issue","RAN ISSUE",
AQ282="Sites strategiques, MLL, Pylone, etc.","ENVTECH",
AQ282="AKTIVCO DEFAUT GE &amp; POWER Cabinet","POWER ISSUE",
AQ282="AKTIVCO Coupure ENEO &amp; Baisse de tension","POWER ISSUE",
AQ282="Coupure ENEO &amp; Baisse de tension","POWER ISSUE",
AQ282="Defaut GE &amp; POWER Cabinet","POWER ISSUE",
AQ282="Sharing","POWER ISSUE",
AQ282="Sites strategiques &amp; DataCenter","POWER ISSUE",
AQ282="Exclu","Exclu",
AQ282="SAT","TX ISSUE",
AQ282="SPARE-ISSUE","SPARE-ISSUE",
AQ282="Fiber CAmtel","TX ISSUE",
AQ282="Fiber AOF","TX ISSUE",
AQ282="Projet OCM (HUAWEI)","TRAVAUX-HUAWEI",
AQ282="Projet OCM (NOKIA)","TRAVAUX -NOKIA",
AQ282="ACCESS-ISSUE","ACCESS-ISSUE",
AQ282="Projet OCM (ZTE, NOKIA, autres projets)","TRAVAUX OCM",
AQ282="No root CAuse","No root cause",
AQ282="ODU HS","TX ISSUE",
AQ282="IP &amp; VLAN","TX ISSUE",
AQ282="Warehouse HUAWEI","SPARE-ISSUE",
AQ282="SPARE-HS","SPARE-ISSUE",
AQ282="Power Telco","RAN ISSUE",AQ282="no impacts","no impacts"
),"")</f>
        <v>POWER ISSUE</v>
      </c>
      <c r="AQ282" s="67" t="s">
        <v>5330</v>
      </c>
      <c r="AR282" s="48" t="str" cm="1">
        <f t="array" ref="AR282">IFERROR(_xlfn.IFS(
AQ282="MPR ISSUE","ACTIVE",
AQ282="BSS Hardware Issue","ACTIVE",
AQ282="Sites strategiques, MLL, Pylone, etc.","PASSIVE",
AQ282="AKTIVCO DEFAUT GE &amp; POWER Cabinet","PASSIVE",
AQ282="AKTIVCO Coupure ENEO &amp; Baisse de tension","PASSIVE",
AQ282="Coupure ENEO &amp; Baisse de tension","PASSIVE",
AQ282="Defaut GE &amp; POWER Cabinet","PASSIVE",
AQ282="Sharing","PASSIVE",
AQ282="Sites strategiques &amp; DataCenter","PASSIVE",
AQ282="Exclu","Exclu",
AQ282="SAT","ACTIVE",
AQ282="SPARE-ISSUE","SPARE-ISSUE",
AQ282="Fiber CAmtel","ACTIVE",
AQ282="Fiber AOF","ACTIVE",
AQ282="Projet OCM (HUAWEI)","PLANNED WORKS",
AQ282="Projet OCM (NOKIA)","PLANNED WORKS",
AQ282="ACCESS-ISSUE","ACCESS-ISSUE",
AQ282="Projet OCM (ZTE, NOKIA, autres projets)","PLANNED WORKS",
AQ282="No root CAuse","No root cause",
AQ282="ODU HS","ACTIVE",
AQ282="IP &amp; VLAN","ACTIVE",
AQ282="Warehouse HUAWEI","SPARE-ISSUE",
AQ282="SPARE-HS","SPARE-ISSUE",
AQ282="Power Telco","ACTIVE", AQ282="no impacts","no impacts"
),"")</f>
        <v>PASSIVE</v>
      </c>
      <c r="AS282" s="92" t="s">
        <v>5853</v>
      </c>
      <c r="AT282" s="98" t="s">
        <v>1860</v>
      </c>
      <c r="AV282" s="17" t="s">
        <v>5537</v>
      </c>
      <c r="AW282" s="7" t="s">
        <v>5537</v>
      </c>
      <c r="AX282" s="6" t="s">
        <v>5537</v>
      </c>
      <c r="AY282" s="7"/>
      <c r="AZ282" s="3" t="s">
        <v>5537</v>
      </c>
      <c r="BA282" s="18" t="s">
        <v>5537</v>
      </c>
      <c r="BB282" s="18" t="s">
        <v>5537</v>
      </c>
      <c r="BC282" s="18" t="s">
        <v>5537</v>
      </c>
      <c r="BD282" s="18" t="s">
        <v>5537</v>
      </c>
      <c r="BE282" s="18" t="s">
        <v>5537</v>
      </c>
      <c r="BF282" s="18" t="s">
        <v>5537</v>
      </c>
      <c r="BG282" s="18" t="s">
        <v>5537</v>
      </c>
      <c r="BH282" s="18" t="s">
        <v>5537</v>
      </c>
      <c r="BI282" s="18" t="s">
        <v>5537</v>
      </c>
      <c r="BJ282" s="18" t="s">
        <v>5537</v>
      </c>
      <c r="BK282" s="18" t="s">
        <v>5537</v>
      </c>
      <c r="BL282" s="9" t="s">
        <v>5853</v>
      </c>
      <c r="BM282" s="14" t="s">
        <v>5537</v>
      </c>
      <c r="BN282" s="14" t="s">
        <v>5537</v>
      </c>
      <c r="BO282" s="14" t="str">
        <f>_xlfn.XLOOKUP(B282,'[4]cell downs 18042026 17h'!$B:$B,'[4]cell downs 18042026 17h'!$B:$B,"")</f>
        <v/>
      </c>
      <c r="BP282" s="14" t="str">
        <f>_xlfn.XLOOKUP(B282,'[5]Cells Huawei 19042026 15h'!$B:$B,'[5]Cells Huawei 19042026 15h'!$B:$B,"")</f>
        <v/>
      </c>
      <c r="BQ282" s="9" t="str">
        <f>_xlfn.XLOOKUP(B282,'[6]cells down 19042026 9H40'!$B:$B,'[6]cells down 19042026 9H40'!$B:$B,"")</f>
        <v/>
      </c>
      <c r="BR282" s="9" t="s">
        <v>1860</v>
      </c>
      <c r="BS282" s="9" t="s">
        <v>12</v>
      </c>
      <c r="BT282" s="108"/>
    </row>
    <row r="283" spans="1:72" s="9" customFormat="1" x14ac:dyDescent="0.35">
      <c r="A283" s="1" t="s">
        <v>763</v>
      </c>
      <c r="B283" s="8" t="s">
        <v>764</v>
      </c>
      <c r="C283" s="3" t="str">
        <f>_xlfn.XLOOKUP(B283,'[1]daily break down'!$D:$D,'[1]daily break down'!$E:$E,"")</f>
        <v>Douala</v>
      </c>
      <c r="D283" s="1" t="s">
        <v>11</v>
      </c>
      <c r="E283" s="1" t="s">
        <v>12</v>
      </c>
      <c r="F283" s="3" t="s">
        <v>31</v>
      </c>
      <c r="G283" s="1" t="s">
        <v>32</v>
      </c>
      <c r="H283" s="34" t="str">
        <f>_xlfn.XLOOKUP(B283,[2]CALCULATION!$B:$B,[2]CALCULATION!$H:$H,"")</f>
        <v>ZTE</v>
      </c>
      <c r="I283" s="28">
        <v>0</v>
      </c>
      <c r="J283" s="28">
        <v>2.0534417420733777</v>
      </c>
      <c r="K283" s="28">
        <v>1.3005160758261933</v>
      </c>
      <c r="L283" s="28">
        <v>2.7394501944736924</v>
      </c>
      <c r="M283" s="28">
        <v>1.4924571886780076</v>
      </c>
      <c r="N283" s="28">
        <v>3.9049547274372007</v>
      </c>
      <c r="O283" s="28">
        <v>0.74404379724512149</v>
      </c>
      <c r="P283" s="28">
        <v>1.3038512354715468</v>
      </c>
      <c r="Q283" s="28">
        <v>2.6156569158726466</v>
      </c>
      <c r="R283" s="28">
        <v>2.0844926134239641</v>
      </c>
      <c r="S283" s="93">
        <v>1.3043862878210688</v>
      </c>
      <c r="T283" s="93">
        <f>_xlfn.XLOOKUP(B283,'[3]Nur des jours'!$B:$B,'[3]Nur des jours'!$U:$U,"")</f>
        <v>0</v>
      </c>
      <c r="U283" s="93">
        <v>1.3028881412424069</v>
      </c>
      <c r="V283" s="93">
        <v>1.3048143297006869</v>
      </c>
      <c r="W283" s="93">
        <v>0</v>
      </c>
      <c r="X283" s="93">
        <v>6.022263884965172</v>
      </c>
      <c r="Y283" s="93">
        <v>1.4470490792819186</v>
      </c>
      <c r="Z283" s="93">
        <v>0.90265114872172414</v>
      </c>
      <c r="AA283" s="93">
        <v>0</v>
      </c>
      <c r="AB283" s="93">
        <v>2.6156747509509635</v>
      </c>
      <c r="AC283" s="93">
        <f>_xlfn.XLOOKUP(B283,'[3]Nur des jours'!$B:$B,'[3]Nur des jours'!$N:$N,"")</f>
        <v>2.0365519229068045</v>
      </c>
      <c r="AD283" s="93">
        <v>2.0365519229068045</v>
      </c>
      <c r="AE283" s="93">
        <v>0</v>
      </c>
      <c r="AF283" s="93">
        <v>0</v>
      </c>
      <c r="AG283" s="93"/>
      <c r="AH283" s="93">
        <v>0.57839158983314731</v>
      </c>
      <c r="AI283" s="93">
        <v>0</v>
      </c>
      <c r="AJ283" s="93">
        <v>1.5937860195653106E-3</v>
      </c>
      <c r="AK283" s="93">
        <v>1.1080905383842516</v>
      </c>
      <c r="AL283" s="93">
        <v>0.57839158983314731</v>
      </c>
      <c r="AM283" s="49" t="s">
        <v>5559</v>
      </c>
      <c r="AN283" s="49"/>
      <c r="AO283" s="48" t="str" cm="1">
        <f t="array" ref="AO283">IFERROR(_xlfn.IFS(
AQ283="MPR ISSUE","PDH",
AQ283="BSS Hardware Issue","BSS",
AQ283="Sites strategiques, MLL, Pylone, etc.","ENVTECH",
AQ283="AKTIVCO DEFAUT GE &amp; POWER Cabinet","AKTIVCO",
AQ283="AKTIVCO Coupure ENEO &amp; Baisse de tension","AKTIVCO GRID ONLY",
AQ283="Coupure ENEO &amp; Baisse de tension","IHS GRID ONLY",
AQ283="Defaut GE &amp; POWER Cabinet","IHS",
AQ283="Sharing","Partners",
AQ283="Sites strategiques &amp; DataCenter","SST &amp; DC",
AQ283="Exclu","Exclu",
AQ283="SAT","SAT",
AQ283="SPARE-ISSUE","SPARE-ISSUE",
AQ283="Fiber CAmtel","TRANS_FO_CAMTEL",
AQ283="Fiber AOF","Fiber AOF",
AQ283="Projet OCM (HUAWEI)","TRAVAUX-HUAWEI",
AQ283="Projet OCM (NOKIA)","TRAVAUX-NOKIA",
AQ283="ACCESS-ISSUE","ACCESS-ISSUE",
AQ283="Projet OCM (ZTE, NOKIA, autres projets)","TRAVAUX OCM",
AQ283="No root CAuse","No root cause",
AQ283="ODU HS","PDH",
AQ283="IP &amp; VLAN","PDH",
AQ283="Warehouse HUAWEI","SPARE-ISSUE",
AQ283="SPARE-HS","SPARE-ISSUE",
AQ283="Power Telco","BSS",AQ283="no impacts","no impacts"
),"")</f>
        <v>No root cause</v>
      </c>
      <c r="AP283" s="48" t="str" cm="1">
        <f t="array" ref="AP283">IFERROR(_xlfn.IFS(
AQ283="MPR ISSUE","TX ISSUE",
AQ283="BSS Hardware Issue","RAN ISSUE",
AQ283="Sites strategiques, MLL, Pylone, etc.","ENVTECH",
AQ283="AKTIVCO DEFAUT GE &amp; POWER Cabinet","POWER ISSUE",
AQ283="AKTIVCO Coupure ENEO &amp; Baisse de tension","POWER ISSUE",
AQ283="Coupure ENEO &amp; Baisse de tension","POWER ISSUE",
AQ283="Defaut GE &amp; POWER Cabinet","POWER ISSUE",
AQ283="Sharing","POWER ISSUE",
AQ283="Sites strategiques &amp; DataCenter","POWER ISSUE",
AQ283="Exclu","Exclu",
AQ283="SAT","TX ISSUE",
AQ283="SPARE-ISSUE","SPARE-ISSUE",
AQ283="Fiber CAmtel","TX ISSUE",
AQ283="Fiber AOF","TX ISSUE",
AQ283="Projet OCM (HUAWEI)","TRAVAUX-HUAWEI",
AQ283="Projet OCM (NOKIA)","TRAVAUX -NOKIA",
AQ283="ACCESS-ISSUE","ACCESS-ISSUE",
AQ283="Projet OCM (ZTE, NOKIA, autres projets)","TRAVAUX OCM",
AQ283="No root CAuse","No root cause",
AQ283="ODU HS","TX ISSUE",
AQ283="IP &amp; VLAN","TX ISSUE",
AQ283="Warehouse HUAWEI","SPARE-ISSUE",
AQ283="SPARE-HS","SPARE-ISSUE",
AQ283="Power Telco","RAN ISSUE",AQ283="no impacts","no impacts"
),"")</f>
        <v>No root cause</v>
      </c>
      <c r="AQ283" s="127" t="s">
        <v>5344</v>
      </c>
      <c r="AR283" s="48" t="str" cm="1">
        <f t="array" ref="AR283">IFERROR(_xlfn.IFS(
AQ283="MPR ISSUE","ACTIVE",
AQ283="BSS Hardware Issue","ACTIVE",
AQ283="Sites strategiques, MLL, Pylone, etc.","PASSIVE",
AQ283="AKTIVCO DEFAUT GE &amp; POWER Cabinet","PASSIVE",
AQ283="AKTIVCO Coupure ENEO &amp; Baisse de tension","PASSIVE",
AQ283="Coupure ENEO &amp; Baisse de tension","PASSIVE",
AQ283="Defaut GE &amp; POWER Cabinet","PASSIVE",
AQ283="Sharing","PASSIVE",
AQ283="Sites strategiques &amp; DataCenter","PASSIVE",
AQ283="Exclu","Exclu",
AQ283="SAT","ACTIVE",
AQ283="SPARE-ISSUE","SPARE-ISSUE",
AQ283="Fiber CAmtel","ACTIVE",
AQ283="Fiber AOF","ACTIVE",
AQ283="Projet OCM (HUAWEI)","PLANNED WORKS",
AQ283="Projet OCM (NOKIA)","PLANNED WORKS",
AQ283="ACCESS-ISSUE","ACCESS-ISSUE",
AQ283="Projet OCM (ZTE, NOKIA, autres projets)","PLANNED WORKS",
AQ283="No root CAuse","No root cause",
AQ283="ODU HS","ACTIVE",
AQ283="IP &amp; VLAN","ACTIVE",
AQ283="Warehouse HUAWEI","SPARE-ISSUE",
AQ283="SPARE-HS","SPARE-ISSUE",
AQ283="Power Telco","ACTIVE", AQ283="no impacts","no impacts"
),"")</f>
        <v>No root cause</v>
      </c>
      <c r="AS283" s="92" t="s">
        <v>5537</v>
      </c>
      <c r="AT283" s="98" t="s">
        <v>764</v>
      </c>
      <c r="AV283" s="17" t="s">
        <v>5537</v>
      </c>
      <c r="AW283" s="7" t="s">
        <v>5537</v>
      </c>
      <c r="AX283" s="6" t="s">
        <v>5537</v>
      </c>
      <c r="AY283" s="7"/>
      <c r="AZ283" s="3" t="s">
        <v>5537</v>
      </c>
      <c r="BA283" s="18" t="s">
        <v>5537</v>
      </c>
      <c r="BB283" s="18" t="s">
        <v>5537</v>
      </c>
      <c r="BC283" s="18" t="s">
        <v>5537</v>
      </c>
      <c r="BD283" s="18" t="s">
        <v>5537</v>
      </c>
      <c r="BE283" s="18" t="s">
        <v>5537</v>
      </c>
      <c r="BF283" s="18" t="s">
        <v>5537</v>
      </c>
      <c r="BG283" s="18" t="s">
        <v>5537</v>
      </c>
      <c r="BH283" s="18" t="s">
        <v>5537</v>
      </c>
      <c r="BI283" s="18" t="s">
        <v>5537</v>
      </c>
      <c r="BJ283" s="18" t="s">
        <v>5537</v>
      </c>
      <c r="BK283" s="18" t="s">
        <v>5537</v>
      </c>
      <c r="BL283" s="9" t="s">
        <v>5537</v>
      </c>
      <c r="BM283" s="14" t="s">
        <v>5537</v>
      </c>
      <c r="BN283" s="14" t="s">
        <v>5537</v>
      </c>
      <c r="BO283" s="14" t="str">
        <f>_xlfn.XLOOKUP(B283,'[4]cell downs 18042026 17h'!$B:$B,'[4]cell downs 18042026 17h'!$B:$B,"")</f>
        <v/>
      </c>
      <c r="BP283" s="14" t="str">
        <f>_xlfn.XLOOKUP(B283,'[5]Cells Huawei 19042026 15h'!$B:$B,'[5]Cells Huawei 19042026 15h'!$B:$B,"")</f>
        <v/>
      </c>
      <c r="BQ283" s="9" t="str">
        <f>_xlfn.XLOOKUP(B283,'[6]cells down 19042026 9H40'!$B:$B,'[6]cells down 19042026 9H40'!$B:$B,"")</f>
        <v/>
      </c>
      <c r="BR283" s="9" t="s">
        <v>5537</v>
      </c>
      <c r="BS283" s="9" t="s">
        <v>5537</v>
      </c>
      <c r="BT283" s="108"/>
    </row>
    <row r="284" spans="1:72" s="9" customFormat="1" ht="41.5" customHeight="1" x14ac:dyDescent="0.35">
      <c r="A284" s="19" t="s">
        <v>5401</v>
      </c>
      <c r="B284" s="26" t="s">
        <v>5402</v>
      </c>
      <c r="C284" s="3" t="str">
        <f>_xlfn.XLOOKUP(B284,'[1]daily break down'!$D:$D,'[1]daily break down'!$E:$E,"")</f>
        <v/>
      </c>
      <c r="D284" s="19" t="s">
        <v>357</v>
      </c>
      <c r="E284" s="19" t="s">
        <v>987</v>
      </c>
      <c r="F284" s="19" t="s">
        <v>5403</v>
      </c>
      <c r="G284" s="19" t="s">
        <v>24</v>
      </c>
      <c r="H284" s="32" t="str">
        <f>_xlfn.XLOOKUP(B284,[2]CALCULATION!$B:$B,[2]CALCULATION!$H:$H,"")</f>
        <v>Huawei</v>
      </c>
      <c r="I284" s="28">
        <v>0</v>
      </c>
      <c r="J284" s="28">
        <v>0</v>
      </c>
      <c r="K284" s="28">
        <v>9.0676926830521101</v>
      </c>
      <c r="L284" s="28">
        <v>1.2369518567029933</v>
      </c>
      <c r="M284" s="28">
        <v>0</v>
      </c>
      <c r="N284" s="28">
        <v>0</v>
      </c>
      <c r="O284" s="28">
        <v>0</v>
      </c>
      <c r="P284" s="28">
        <v>0</v>
      </c>
      <c r="Q284" s="28">
        <v>0</v>
      </c>
      <c r="R284" s="28">
        <v>0.55859465290083987</v>
      </c>
      <c r="S284" s="93">
        <v>2.0293287161882581</v>
      </c>
      <c r="T284" s="93">
        <f>_xlfn.XLOOKUP(B284,'[3]Nur des jours'!$B:$B,'[3]Nur des jours'!$U:$U,"")</f>
        <v>0</v>
      </c>
      <c r="U284" s="93">
        <v>0</v>
      </c>
      <c r="V284" s="93" t="s">
        <v>5537</v>
      </c>
      <c r="W284" s="93">
        <v>0</v>
      </c>
      <c r="X284" s="93">
        <v>8.9175391586979543E-5</v>
      </c>
      <c r="Y284" s="93">
        <v>1.8709532207297825</v>
      </c>
      <c r="Z284" s="93">
        <v>0</v>
      </c>
      <c r="AA284" s="93">
        <v>0</v>
      </c>
      <c r="AB284" s="93">
        <v>0</v>
      </c>
      <c r="AC284" s="93">
        <f>_xlfn.XLOOKUP(B284,'[3]Nur des jours'!$B:$B,'[3]Nur des jours'!$N:$N,"")</f>
        <v>3.1662436186089784</v>
      </c>
      <c r="AD284" s="93">
        <v>3.1662436186089784</v>
      </c>
      <c r="AE284" s="93">
        <v>0</v>
      </c>
      <c r="AF284" s="93">
        <v>0</v>
      </c>
      <c r="AG284" s="93"/>
      <c r="AH284" s="93">
        <v>0.57758901130886664</v>
      </c>
      <c r="AI284" s="93">
        <v>0.4552444156685011</v>
      </c>
      <c r="AJ284" s="93">
        <v>0.56791908497132049</v>
      </c>
      <c r="AK284" s="93">
        <v>0.61731587092085893</v>
      </c>
      <c r="AL284" s="93">
        <v>0.57758901130886664</v>
      </c>
      <c r="AM284" s="49" t="s">
        <v>5598</v>
      </c>
      <c r="AN284" s="49" t="s">
        <v>5533</v>
      </c>
      <c r="AO284" s="48" t="str" cm="1">
        <f t="array" ref="AO284">IFERROR(_xlfn.IFS(
AQ284="MPR ISSUE","PDH",
AQ284="BSS Hardware Issue","BSS",
AQ284="Sites strategiques, MLL, Pylone, etc.","ENVTECH",
AQ284="AKTIVCO DEFAUT GE &amp; POWER Cabinet","AKTIVCO",
AQ284="AKTIVCO Coupure ENEO &amp; Baisse de tension","AKTIVCO GRID ONLY",
AQ284="Coupure ENEO &amp; Baisse de tension","IHS GRID ONLY",
AQ284="Defaut GE &amp; POWER Cabinet","IHS",
AQ284="Sharing","Partners",
AQ284="Sites strategiques &amp; DataCenter","SST &amp; DC",
AQ284="Exclu","Exclu",
AQ284="SAT","SAT",
AQ284="SPARE-ISSUE","SPARE-ISSUE",
AQ284="Fiber CAmtel","TRANS_FO_CAMTEL",
AQ284="Fiber AOF","Fiber AOF",
AQ284="Projet OCM (HUAWEI)","TRAVAUX-HUAWEI",
AQ284="Projet OCM (NOKIA)","TRAVAUX-NOKIA",
AQ284="ACCESS-ISSUE","ACCESS-ISSUE",
AQ284="Projet OCM (ZTE, NOKIA, autres projets)","TRAVAUX OCM",
AQ284="No root CAuse","No root cause",
AQ284="ODU HS","PDH",
AQ284="IP &amp; VLAN","PDH",
AQ284="Warehouse HUAWEI","SPARE-ISSUE",
AQ284="SPARE-HS","SPARE-ISSUE",
AQ284="Power Telco","BSS",AQ284="no impacts","no impacts"
),"")</f>
        <v>Exclu</v>
      </c>
      <c r="AP284" s="48" t="str" cm="1">
        <f t="array" ref="AP284">IFERROR(_xlfn.IFS(
AQ284="MPR ISSUE","TX ISSUE",
AQ284="BSS Hardware Issue","RAN ISSUE",
AQ284="Sites strategiques, MLL, Pylone, etc.","ENVTECH",
AQ284="AKTIVCO DEFAUT GE &amp; POWER Cabinet","POWER ISSUE",
AQ284="AKTIVCO Coupure ENEO &amp; Baisse de tension","POWER ISSUE",
AQ284="Coupure ENEO &amp; Baisse de tension","POWER ISSUE",
AQ284="Defaut GE &amp; POWER Cabinet","POWER ISSUE",
AQ284="Sharing","POWER ISSUE",
AQ284="Sites strategiques &amp; DataCenter","POWER ISSUE",
AQ284="Exclu","Exclu",
AQ284="SAT","TX ISSUE",
AQ284="SPARE-ISSUE","SPARE-ISSUE",
AQ284="Fiber CAmtel","TX ISSUE",
AQ284="Fiber AOF","TX ISSUE",
AQ284="Projet OCM (HUAWEI)","TRAVAUX-HUAWEI",
AQ284="Projet OCM (NOKIA)","TRAVAUX -NOKIA",
AQ284="ACCESS-ISSUE","ACCESS-ISSUE",
AQ284="Projet OCM (ZTE, NOKIA, autres projets)","TRAVAUX OCM",
AQ284="No root CAuse","No root cause",
AQ284="ODU HS","TX ISSUE",
AQ284="IP &amp; VLAN","TX ISSUE",
AQ284="Warehouse HUAWEI","SPARE-ISSUE",
AQ284="SPARE-HS","SPARE-ISSUE",
AQ284="Power Telco","RAN ISSUE",AQ284="no impacts","no impacts"
),"")</f>
        <v>Exclu</v>
      </c>
      <c r="AQ284" s="67" t="s">
        <v>5598</v>
      </c>
      <c r="AR284" s="48" t="str" cm="1">
        <f t="array" ref="AR284">IFERROR(_xlfn.IFS(
AQ284="MPR ISSUE","ACTIVE",
AQ284="BSS Hardware Issue","ACTIVE",
AQ284="Sites strategiques, MLL, Pylone, etc.","PASSIVE",
AQ284="AKTIVCO DEFAUT GE &amp; POWER Cabinet","PASSIVE",
AQ284="AKTIVCO Coupure ENEO &amp; Baisse de tension","PASSIVE",
AQ284="Coupure ENEO &amp; Baisse de tension","PASSIVE",
AQ284="Defaut GE &amp; POWER Cabinet","PASSIVE",
AQ284="Sharing","PASSIVE",
AQ284="Sites strategiques &amp; DataCenter","PASSIVE",
AQ284="Exclu","Exclu",
AQ284="SAT","ACTIVE",
AQ284="SPARE-ISSUE","SPARE-ISSUE",
AQ284="Fiber CAmtel","ACTIVE",
AQ284="Fiber AOF","ACTIVE",
AQ284="Projet OCM (HUAWEI)","PLANNED WORKS",
AQ284="Projet OCM (NOKIA)","PLANNED WORKS",
AQ284="ACCESS-ISSUE","ACCESS-ISSUE",
AQ284="Projet OCM (ZTE, NOKIA, autres projets)","PLANNED WORKS",
AQ284="No root CAuse","No root cause",
AQ284="ODU HS","ACTIVE",
AQ284="IP &amp; VLAN","ACTIVE",
AQ284="Warehouse HUAWEI","SPARE-ISSUE",
AQ284="SPARE-HS","SPARE-ISSUE",
AQ284="Power Telco","ACTIVE", AQ284="no impacts","no impacts"
),"")</f>
        <v>Exclu</v>
      </c>
      <c r="AS284" s="92" t="s">
        <v>5537</v>
      </c>
      <c r="AT284" s="98" t="s">
        <v>5402</v>
      </c>
      <c r="AV284" s="17" t="s">
        <v>5537</v>
      </c>
      <c r="AW284" s="7" t="s">
        <v>5537</v>
      </c>
      <c r="AX284" s="6" t="s">
        <v>5537</v>
      </c>
      <c r="AY284" s="7"/>
      <c r="AZ284" s="3" t="s">
        <v>5537</v>
      </c>
      <c r="BA284" s="18" t="s">
        <v>5537</v>
      </c>
      <c r="BB284" s="18" t="s">
        <v>5537</v>
      </c>
      <c r="BC284" s="18" t="s">
        <v>5537</v>
      </c>
      <c r="BD284" s="18" t="s">
        <v>5537</v>
      </c>
      <c r="BE284" s="18" t="s">
        <v>5537</v>
      </c>
      <c r="BF284" s="18" t="s">
        <v>5537</v>
      </c>
      <c r="BG284" s="18" t="s">
        <v>5537</v>
      </c>
      <c r="BH284" s="18" t="s">
        <v>5537</v>
      </c>
      <c r="BI284" s="18" t="s">
        <v>5537</v>
      </c>
      <c r="BJ284" s="18" t="s">
        <v>5537</v>
      </c>
      <c r="BK284" s="18" t="s">
        <v>5537</v>
      </c>
      <c r="BL284" s="9" t="s">
        <v>5537</v>
      </c>
      <c r="BM284" s="14" t="s">
        <v>5537</v>
      </c>
      <c r="BN284" s="14" t="s">
        <v>5537</v>
      </c>
      <c r="BO284" s="14" t="str">
        <f>_xlfn.XLOOKUP(B284,'[4]cell downs 18042026 17h'!$B:$B,'[4]cell downs 18042026 17h'!$B:$B,"")</f>
        <v/>
      </c>
      <c r="BP284" s="14" t="str">
        <f>_xlfn.XLOOKUP(B284,'[5]Cells Huawei 19042026 15h'!$B:$B,'[5]Cells Huawei 19042026 15h'!$B:$B,"")</f>
        <v/>
      </c>
      <c r="BQ284" s="9" t="str">
        <f>_xlfn.XLOOKUP(B284,'[6]cells down 19042026 9H40'!$B:$B,'[6]cells down 19042026 9H40'!$B:$B,"")</f>
        <v/>
      </c>
      <c r="BR284" s="9" t="s">
        <v>5537</v>
      </c>
      <c r="BS284" s="9" t="s">
        <v>318</v>
      </c>
      <c r="BT284" s="108"/>
    </row>
    <row r="285" spans="1:72" s="9" customFormat="1" x14ac:dyDescent="0.35">
      <c r="A285" s="1" t="s">
        <v>2875</v>
      </c>
      <c r="B285" s="8" t="s">
        <v>2876</v>
      </c>
      <c r="C285" s="3" t="str">
        <f>_xlfn.XLOOKUP(B285,'[1]daily break down'!$D:$D,'[1]daily break down'!$E:$E,"")</f>
        <v>Garoua</v>
      </c>
      <c r="D285" s="1" t="s">
        <v>357</v>
      </c>
      <c r="E285" s="1" t="s">
        <v>188</v>
      </c>
      <c r="F285" s="3" t="s">
        <v>23</v>
      </c>
      <c r="G285" s="1" t="s">
        <v>24</v>
      </c>
      <c r="H285" s="32" t="str">
        <f>_xlfn.XLOOKUP(B285,[2]CALCULATION!$B:$B,[2]CALCULATION!$H:$H,"")</f>
        <v>Huawei</v>
      </c>
      <c r="I285" s="28">
        <v>0</v>
      </c>
      <c r="J285" s="28">
        <v>0</v>
      </c>
      <c r="K285" s="28">
        <v>5.0747931844318312</v>
      </c>
      <c r="L285" s="28">
        <v>1.1822338364252223</v>
      </c>
      <c r="M285" s="28">
        <v>0</v>
      </c>
      <c r="N285" s="28">
        <v>0</v>
      </c>
      <c r="O285" s="28">
        <v>0</v>
      </c>
      <c r="P285" s="28">
        <v>0</v>
      </c>
      <c r="Q285" s="28">
        <v>0</v>
      </c>
      <c r="R285" s="28">
        <v>0.55912970525036165</v>
      </c>
      <c r="S285" s="93">
        <v>2.0161485933117032</v>
      </c>
      <c r="T285" s="93">
        <f>_xlfn.XLOOKUP(B285,'[3]Nur des jours'!$B:$B,'[3]Nur des jours'!$U:$U,"")</f>
        <v>0</v>
      </c>
      <c r="U285" s="93">
        <v>0</v>
      </c>
      <c r="V285" s="93">
        <v>0</v>
      </c>
      <c r="W285" s="93">
        <v>0</v>
      </c>
      <c r="X285" s="93">
        <v>0</v>
      </c>
      <c r="Y285" s="93">
        <v>1.9416871413365753</v>
      </c>
      <c r="Z285" s="93">
        <v>0</v>
      </c>
      <c r="AA285" s="93">
        <v>0</v>
      </c>
      <c r="AB285" s="93">
        <v>0</v>
      </c>
      <c r="AC285" s="93">
        <f>_xlfn.XLOOKUP(B285,'[3]Nur des jours'!$B:$B,'[3]Nur des jours'!$N:$N,"")</f>
        <v>3.17753322318389</v>
      </c>
      <c r="AD285" s="93">
        <v>3.17753322318389</v>
      </c>
      <c r="AE285" s="93">
        <v>0</v>
      </c>
      <c r="AF285" s="93">
        <v>0</v>
      </c>
      <c r="AG285" s="93"/>
      <c r="AH285" s="93">
        <v>0.57393282025380044</v>
      </c>
      <c r="AI285" s="93">
        <v>0.44587724662182415</v>
      </c>
      <c r="AJ285" s="93">
        <v>0.56101267888654283</v>
      </c>
      <c r="AK285" s="93">
        <v>0.61731587092085893</v>
      </c>
      <c r="AL285" s="93">
        <v>0.57393282025380044</v>
      </c>
      <c r="AM285" s="49" t="s">
        <v>5559</v>
      </c>
      <c r="AN285" s="49"/>
      <c r="AO285" s="48" t="str" cm="1">
        <f t="array" ref="AO285">IFERROR(_xlfn.IFS(
AQ285="MPR ISSUE","PDH",
AQ285="BSS Hardware Issue","BSS",
AQ285="Sites strategiques, MLL, Pylone, etc.","ENVTECH",
AQ285="AKTIVCO DEFAUT GE &amp; POWER Cabinet","AKTIVCO",
AQ285="AKTIVCO Coupure ENEO &amp; Baisse de tension","AKTIVCO GRID ONLY",
AQ285="Coupure ENEO &amp; Baisse de tension","IHS GRID ONLY",
AQ285="Defaut GE &amp; POWER Cabinet","IHS",
AQ285="Sharing","Partners",
AQ285="Sites strategiques &amp; DataCenter","SST &amp; DC",
AQ285="Exclu","Exclu",
AQ285="SAT","SAT",
AQ285="SPARE-ISSUE","SPARE-ISSUE",
AQ285="Fiber CAmtel","TRANS_FO_CAMTEL",
AQ285="Fiber AOF","Fiber AOF",
AQ285="Projet OCM (HUAWEI)","TRAVAUX-HUAWEI",
AQ285="Projet OCM (NOKIA)","TRAVAUX-NOKIA",
AQ285="ACCESS-ISSUE","ACCESS-ISSUE",
AQ285="Projet OCM (ZTE, NOKIA, autres projets)","TRAVAUX OCM",
AQ285="No root CAuse","No root cause",
AQ285="ODU HS","PDH",
AQ285="IP &amp; VLAN","PDH",
AQ285="Warehouse HUAWEI","SPARE-ISSUE",
AQ285="SPARE-HS","SPARE-ISSUE",
AQ285="Power Telco","BSS",AQ285="no impacts","no impacts"
),"")</f>
        <v>No root cause</v>
      </c>
      <c r="AP285" s="48" t="str" cm="1">
        <f t="array" ref="AP285">IFERROR(_xlfn.IFS(
AQ285="MPR ISSUE","TX ISSUE",
AQ285="BSS Hardware Issue","RAN ISSUE",
AQ285="Sites strategiques, MLL, Pylone, etc.","ENVTECH",
AQ285="AKTIVCO DEFAUT GE &amp; POWER Cabinet","POWER ISSUE",
AQ285="AKTIVCO Coupure ENEO &amp; Baisse de tension","POWER ISSUE",
AQ285="Coupure ENEO &amp; Baisse de tension","POWER ISSUE",
AQ285="Defaut GE &amp; POWER Cabinet","POWER ISSUE",
AQ285="Sharing","POWER ISSUE",
AQ285="Sites strategiques &amp; DataCenter","POWER ISSUE",
AQ285="Exclu","Exclu",
AQ285="SAT","TX ISSUE",
AQ285="SPARE-ISSUE","SPARE-ISSUE",
AQ285="Fiber CAmtel","TX ISSUE",
AQ285="Fiber AOF","TX ISSUE",
AQ285="Projet OCM (HUAWEI)","TRAVAUX-HUAWEI",
AQ285="Projet OCM (NOKIA)","TRAVAUX -NOKIA",
AQ285="ACCESS-ISSUE","ACCESS-ISSUE",
AQ285="Projet OCM (ZTE, NOKIA, autres projets)","TRAVAUX OCM",
AQ285="No root CAuse","No root cause",
AQ285="ODU HS","TX ISSUE",
AQ285="IP &amp; VLAN","TX ISSUE",
AQ285="Warehouse HUAWEI","SPARE-ISSUE",
AQ285="SPARE-HS","SPARE-ISSUE",
AQ285="Power Telco","RAN ISSUE",AQ285="no impacts","no impacts"
),"")</f>
        <v>No root cause</v>
      </c>
      <c r="AQ285" s="67" t="s">
        <v>5344</v>
      </c>
      <c r="AR285" s="48" t="str" cm="1">
        <f t="array" ref="AR285">IFERROR(_xlfn.IFS(
AQ285="MPR ISSUE","ACTIVE",
AQ285="BSS Hardware Issue","ACTIVE",
AQ285="Sites strategiques, MLL, Pylone, etc.","PASSIVE",
AQ285="AKTIVCO DEFAUT GE &amp; POWER Cabinet","PASSIVE",
AQ285="AKTIVCO Coupure ENEO &amp; Baisse de tension","PASSIVE",
AQ285="Coupure ENEO &amp; Baisse de tension","PASSIVE",
AQ285="Defaut GE &amp; POWER Cabinet","PASSIVE",
AQ285="Sharing","PASSIVE",
AQ285="Sites strategiques &amp; DataCenter","PASSIVE",
AQ285="Exclu","Exclu",
AQ285="SAT","ACTIVE",
AQ285="SPARE-ISSUE","SPARE-ISSUE",
AQ285="Fiber CAmtel","ACTIVE",
AQ285="Fiber AOF","ACTIVE",
AQ285="Projet OCM (HUAWEI)","PLANNED WORKS",
AQ285="Projet OCM (NOKIA)","PLANNED WORKS",
AQ285="ACCESS-ISSUE","ACCESS-ISSUE",
AQ285="Projet OCM (ZTE, NOKIA, autres projets)","PLANNED WORKS",
AQ285="No root CAuse","No root cause",
AQ285="ODU HS","ACTIVE",
AQ285="IP &amp; VLAN","ACTIVE",
AQ285="Warehouse HUAWEI","SPARE-ISSUE",
AQ285="SPARE-HS","SPARE-ISSUE",
AQ285="Power Telco","ACTIVE", AQ285="no impacts","no impacts"
),"")</f>
        <v>No root cause</v>
      </c>
      <c r="AS285" s="92" t="s">
        <v>5863</v>
      </c>
      <c r="AT285" s="98" t="s">
        <v>2876</v>
      </c>
      <c r="AV285" s="17" t="s">
        <v>5537</v>
      </c>
      <c r="AW285" s="7" t="s">
        <v>5537</v>
      </c>
      <c r="AX285" s="6" t="s">
        <v>5537</v>
      </c>
      <c r="AY285" s="7"/>
      <c r="AZ285" s="3" t="s">
        <v>5537</v>
      </c>
      <c r="BA285" s="18" t="s">
        <v>5537</v>
      </c>
      <c r="BB285" s="18" t="s">
        <v>5537</v>
      </c>
      <c r="BC285" s="18" t="s">
        <v>5537</v>
      </c>
      <c r="BD285" s="18" t="s">
        <v>5537</v>
      </c>
      <c r="BE285" s="18" t="s">
        <v>5537</v>
      </c>
      <c r="BF285" s="18" t="s">
        <v>5537</v>
      </c>
      <c r="BG285" s="18" t="s">
        <v>5537</v>
      </c>
      <c r="BH285" s="18" t="s">
        <v>5537</v>
      </c>
      <c r="BI285" s="18" t="s">
        <v>5537</v>
      </c>
      <c r="BJ285" s="18" t="s">
        <v>5537</v>
      </c>
      <c r="BK285" s="18" t="s">
        <v>5537</v>
      </c>
      <c r="BL285" s="9" t="s">
        <v>5863</v>
      </c>
      <c r="BM285" s="14" t="s">
        <v>5537</v>
      </c>
      <c r="BN285" s="14" t="s">
        <v>5537</v>
      </c>
      <c r="BO285" s="14" t="str">
        <f>_xlfn.XLOOKUP(B285,'[4]cell downs 18042026 17h'!$B:$B,'[4]cell downs 18042026 17h'!$B:$B,"")</f>
        <v/>
      </c>
      <c r="BP285" s="14" t="str">
        <f>_xlfn.XLOOKUP(B285,'[5]Cells Huawei 19042026 15h'!$B:$B,'[5]Cells Huawei 19042026 15h'!$B:$B,"")</f>
        <v/>
      </c>
      <c r="BQ285" s="9" t="str">
        <f>_xlfn.XLOOKUP(B285,'[6]cells down 19042026 9H40'!$B:$B,'[6]cells down 19042026 9H40'!$B:$B,"")</f>
        <v/>
      </c>
      <c r="BR285" s="9" t="s">
        <v>5537</v>
      </c>
      <c r="BS285" s="9" t="s">
        <v>5537</v>
      </c>
      <c r="BT285" s="108"/>
    </row>
    <row r="286" spans="1:72" s="9" customFormat="1" ht="17.5" customHeight="1" x14ac:dyDescent="0.35">
      <c r="A286" s="1" t="s">
        <v>478</v>
      </c>
      <c r="B286" s="1" t="s">
        <v>479</v>
      </c>
      <c r="C286" s="3" t="str">
        <f>_xlfn.XLOOKUP(B286,'[1]daily break down'!$D:$D,'[1]daily break down'!$E:$E,"")</f>
        <v>Douala</v>
      </c>
      <c r="D286" s="1" t="s">
        <v>21</v>
      </c>
      <c r="E286" s="1" t="s">
        <v>125</v>
      </c>
      <c r="F286" s="3" t="s">
        <v>31</v>
      </c>
      <c r="G286" s="1" t="s">
        <v>32</v>
      </c>
      <c r="H286" s="34" t="str">
        <f>_xlfn.XLOOKUP(B286,[2]CALCULATION!$B:$B,[2]CALCULATION!$H:$H,"")</f>
        <v>ZTE</v>
      </c>
      <c r="I286" s="28">
        <v>3.6437600054789354</v>
      </c>
      <c r="J286" s="28">
        <v>33.672396007225345</v>
      </c>
      <c r="K286" s="28">
        <v>3.7787180431066703</v>
      </c>
      <c r="L286" s="28">
        <v>0</v>
      </c>
      <c r="M286" s="28">
        <v>1.7869856720114823</v>
      </c>
      <c r="N286" s="28">
        <v>7.1124152120376802</v>
      </c>
      <c r="O286" s="28">
        <v>1.1468133708868757</v>
      </c>
      <c r="P286" s="28">
        <v>59.436718288517326</v>
      </c>
      <c r="Q286" s="28">
        <v>43.199627318203476</v>
      </c>
      <c r="R286" s="28">
        <v>27.347310327509135</v>
      </c>
      <c r="S286" s="93">
        <v>43.775325811210706</v>
      </c>
      <c r="T286" s="93">
        <f>_xlfn.XLOOKUP(B286,'[3]Nur des jours'!$B:$B,'[3]Nur des jours'!$U:$U,"")</f>
        <v>44.204366455213986</v>
      </c>
      <c r="U286" s="93">
        <v>21.703863506005426</v>
      </c>
      <c r="V286" s="93">
        <v>9.21609836973116</v>
      </c>
      <c r="W286" s="93">
        <v>44.204366455213986</v>
      </c>
      <c r="X286" s="93">
        <v>0.60626781724323797</v>
      </c>
      <c r="Y286" s="93">
        <v>0</v>
      </c>
      <c r="Z286" s="93">
        <v>0.6218021704576906</v>
      </c>
      <c r="AA286" s="93">
        <v>1.0585475682940833</v>
      </c>
      <c r="AB286" s="93">
        <v>2.9444287495755268</v>
      </c>
      <c r="AC286" s="93">
        <f>_xlfn.XLOOKUP(B286,'[3]Nur des jours'!$B:$B,'[3]Nur des jours'!$N:$N,"")</f>
        <v>4.7377815445463192</v>
      </c>
      <c r="AD286" s="93">
        <v>4.7377815445463192</v>
      </c>
      <c r="AE286" s="93">
        <v>2.3857627563614154</v>
      </c>
      <c r="AF286" s="93">
        <v>1.6127726270071607</v>
      </c>
      <c r="AG286" s="93"/>
      <c r="AH286" s="93">
        <v>0.57131106374114082</v>
      </c>
      <c r="AI286" s="93">
        <v>0.10191479922784552</v>
      </c>
      <c r="AJ286" s="93">
        <v>0.21601113185157927</v>
      </c>
      <c r="AK286" s="93">
        <v>0.92857303110095102</v>
      </c>
      <c r="AL286" s="93">
        <v>0.57131106374114082</v>
      </c>
      <c r="AM286" s="49" t="s">
        <v>5559</v>
      </c>
      <c r="AN286" s="49"/>
      <c r="AO286" s="48" t="str" cm="1">
        <f t="array" ref="AO286">IFERROR(_xlfn.IFS(
AQ286="MPR ISSUE","PDH",
AQ286="BSS Hardware Issue","BSS",
AQ286="Sites strategiques, MLL, Pylone, etc.","ENVTECH",
AQ286="AKTIVCO DEFAUT GE &amp; POWER Cabinet","AKTIVCO",
AQ286="AKTIVCO Coupure ENEO &amp; Baisse de tension","AKTIVCO GRID ONLY",
AQ286="Coupure ENEO &amp; Baisse de tension","IHS GRID ONLY",
AQ286="Defaut GE &amp; POWER Cabinet","IHS",
AQ286="Sharing","Partners",
AQ286="Sites strategiques &amp; DataCenter","SST &amp; DC",
AQ286="Exclu","Exclu",
AQ286="SAT","SAT",
AQ286="SPARE-ISSUE","SPARE-ISSUE",
AQ286="Fiber CAmtel","TRANS_FO_CAMTEL",
AQ286="Fiber AOF","Fiber AOF",
AQ286="Projet OCM (HUAWEI)","TRAVAUX-HUAWEI",
AQ286="Projet OCM (NOKIA)","TRAVAUX-NOKIA",
AQ286="ACCESS-ISSUE","ACCESS-ISSUE",
AQ286="Projet OCM (ZTE, NOKIA, autres projets)","TRAVAUX OCM",
AQ286="No root CAuse","No root cause",
AQ286="ODU HS","PDH",
AQ286="IP &amp; VLAN","PDH",
AQ286="Warehouse HUAWEI","SPARE-ISSUE",
AQ286="SPARE-HS","SPARE-ISSUE",
AQ286="Power Telco","BSS",AQ286="no impacts","no impacts"
),"")</f>
        <v>No root cause</v>
      </c>
      <c r="AP286" s="48" t="str" cm="1">
        <f t="array" ref="AP286">IFERROR(_xlfn.IFS(
AQ286="MPR ISSUE","TX ISSUE",
AQ286="BSS Hardware Issue","RAN ISSUE",
AQ286="Sites strategiques, MLL, Pylone, etc.","ENVTECH",
AQ286="AKTIVCO DEFAUT GE &amp; POWER Cabinet","POWER ISSUE",
AQ286="AKTIVCO Coupure ENEO &amp; Baisse de tension","POWER ISSUE",
AQ286="Coupure ENEO &amp; Baisse de tension","POWER ISSUE",
AQ286="Defaut GE &amp; POWER Cabinet","POWER ISSUE",
AQ286="Sharing","POWER ISSUE",
AQ286="Sites strategiques &amp; DataCenter","POWER ISSUE",
AQ286="Exclu","Exclu",
AQ286="SAT","TX ISSUE",
AQ286="SPARE-ISSUE","SPARE-ISSUE",
AQ286="Fiber CAmtel","TX ISSUE",
AQ286="Fiber AOF","TX ISSUE",
AQ286="Projet OCM (HUAWEI)","TRAVAUX-HUAWEI",
AQ286="Projet OCM (NOKIA)","TRAVAUX -NOKIA",
AQ286="ACCESS-ISSUE","ACCESS-ISSUE",
AQ286="Projet OCM (ZTE, NOKIA, autres projets)","TRAVAUX OCM",
AQ286="No root CAuse","No root cause",
AQ286="ODU HS","TX ISSUE",
AQ286="IP &amp; VLAN","TX ISSUE",
AQ286="Warehouse HUAWEI","SPARE-ISSUE",
AQ286="SPARE-HS","SPARE-ISSUE",
AQ286="Power Telco","RAN ISSUE",AQ286="no impacts","no impacts"
),"")</f>
        <v>No root cause</v>
      </c>
      <c r="AQ286" s="67" t="s">
        <v>5344</v>
      </c>
      <c r="AR286" s="48" t="str" cm="1">
        <f t="array" ref="AR286">IFERROR(_xlfn.IFS(
AQ286="MPR ISSUE","ACTIVE",
AQ286="BSS Hardware Issue","ACTIVE",
AQ286="Sites strategiques, MLL, Pylone, etc.","PASSIVE",
AQ286="AKTIVCO DEFAUT GE &amp; POWER Cabinet","PASSIVE",
AQ286="AKTIVCO Coupure ENEO &amp; Baisse de tension","PASSIVE",
AQ286="Coupure ENEO &amp; Baisse de tension","PASSIVE",
AQ286="Defaut GE &amp; POWER Cabinet","PASSIVE",
AQ286="Sharing","PASSIVE",
AQ286="Sites strategiques &amp; DataCenter","PASSIVE",
AQ286="Exclu","Exclu",
AQ286="SAT","ACTIVE",
AQ286="SPARE-ISSUE","SPARE-ISSUE",
AQ286="Fiber CAmtel","ACTIVE",
AQ286="Fiber AOF","ACTIVE",
AQ286="Projet OCM (HUAWEI)","PLANNED WORKS",
AQ286="Projet OCM (NOKIA)","PLANNED WORKS",
AQ286="ACCESS-ISSUE","ACCESS-ISSUE",
AQ286="Projet OCM (ZTE, NOKIA, autres projets)","PLANNED WORKS",
AQ286="No root CAuse","No root cause",
AQ286="ODU HS","ACTIVE",
AQ286="IP &amp; VLAN","ACTIVE",
AQ286="Warehouse HUAWEI","SPARE-ISSUE",
AQ286="SPARE-HS","SPARE-ISSUE",
AQ286="Power Telco","ACTIVE", AQ286="no impacts","no impacts"
),"")</f>
        <v>No root cause</v>
      </c>
      <c r="AS286" s="92" t="s">
        <v>5537</v>
      </c>
      <c r="AT286" s="98" t="s">
        <v>479</v>
      </c>
      <c r="AV286" s="17" t="s">
        <v>5537</v>
      </c>
      <c r="AW286" s="7" t="s">
        <v>5537</v>
      </c>
      <c r="AX286" s="6" t="s">
        <v>5537</v>
      </c>
      <c r="AY286" s="7"/>
      <c r="AZ286" s="3" t="s">
        <v>5537</v>
      </c>
      <c r="BA286" s="18" t="s">
        <v>5537</v>
      </c>
      <c r="BB286" s="18" t="s">
        <v>5537</v>
      </c>
      <c r="BC286" s="18" t="s">
        <v>5537</v>
      </c>
      <c r="BD286" s="18" t="s">
        <v>5537</v>
      </c>
      <c r="BE286" s="18" t="s">
        <v>5537</v>
      </c>
      <c r="BF286" s="18" t="s">
        <v>5537</v>
      </c>
      <c r="BG286" s="18" t="s">
        <v>5537</v>
      </c>
      <c r="BH286" s="18" t="s">
        <v>5537</v>
      </c>
      <c r="BI286" s="18" t="s">
        <v>5537</v>
      </c>
      <c r="BJ286" s="18" t="s">
        <v>5537</v>
      </c>
      <c r="BK286" s="18" t="s">
        <v>5537</v>
      </c>
      <c r="BL286" s="9" t="s">
        <v>5537</v>
      </c>
      <c r="BM286" s="14" t="s">
        <v>5537</v>
      </c>
      <c r="BN286" s="14" t="s">
        <v>5537</v>
      </c>
      <c r="BO286" s="14" t="str">
        <f>_xlfn.XLOOKUP(B286,'[4]cell downs 18042026 17h'!$B:$B,'[4]cell downs 18042026 17h'!$B:$B,"")</f>
        <v/>
      </c>
      <c r="BP286" s="14" t="str">
        <f>_xlfn.XLOOKUP(B286,'[5]Cells Huawei 19042026 15h'!$B:$B,'[5]Cells Huawei 19042026 15h'!$B:$B,"")</f>
        <v/>
      </c>
      <c r="BQ286" s="9" t="str">
        <f>_xlfn.XLOOKUP(B286,'[6]cells down 19042026 9H40'!$B:$B,'[6]cells down 19042026 9H40'!$B:$B,"")</f>
        <v>LIT_647</v>
      </c>
      <c r="BR286" s="9" t="s">
        <v>5537</v>
      </c>
      <c r="BS286" s="9" t="s">
        <v>5537</v>
      </c>
      <c r="BT286" s="108"/>
    </row>
    <row r="287" spans="1:72" s="9" customFormat="1" x14ac:dyDescent="0.35">
      <c r="A287" s="1" t="s">
        <v>1690</v>
      </c>
      <c r="B287" s="8" t="s">
        <v>1691</v>
      </c>
      <c r="C287" s="3" t="str">
        <f>_xlfn.XLOOKUP(B287,'[1]daily break down'!$D:$D,'[1]daily break down'!$E:$E,"")</f>
        <v>NORD-OUEST</v>
      </c>
      <c r="D287" s="1" t="s">
        <v>11</v>
      </c>
      <c r="E287" s="1" t="s">
        <v>12</v>
      </c>
      <c r="F287" s="3" t="s">
        <v>51</v>
      </c>
      <c r="G287" s="1" t="s">
        <v>52</v>
      </c>
      <c r="H287" s="32" t="str">
        <f>_xlfn.XLOOKUP(B287,[2]CALCULATION!$B:$B,[2]CALCULATION!$H:$H,"")</f>
        <v>Huawei</v>
      </c>
      <c r="I287" s="28">
        <v>0</v>
      </c>
      <c r="J287" s="28">
        <v>0</v>
      </c>
      <c r="K287" s="28">
        <v>8.8551163845870681E-2</v>
      </c>
      <c r="L287" s="28">
        <v>1.4501702179874612</v>
      </c>
      <c r="M287" s="28">
        <v>0</v>
      </c>
      <c r="N287" s="28">
        <v>4.8243886848555927E-2</v>
      </c>
      <c r="O287" s="28">
        <v>0</v>
      </c>
      <c r="P287" s="28">
        <v>0</v>
      </c>
      <c r="Q287" s="28">
        <v>0</v>
      </c>
      <c r="R287" s="28">
        <v>0</v>
      </c>
      <c r="S287" s="93">
        <v>2.6242177534649991</v>
      </c>
      <c r="T287" s="93">
        <f>_xlfn.XLOOKUP(B287,'[3]Nur des jours'!$B:$B,'[3]Nur des jours'!$U:$U,"")</f>
        <v>0</v>
      </c>
      <c r="U287" s="93">
        <v>0.27032628205676973</v>
      </c>
      <c r="V287" s="93">
        <v>0</v>
      </c>
      <c r="W287" s="93">
        <v>0</v>
      </c>
      <c r="X287" s="93">
        <v>1.4091495378574508</v>
      </c>
      <c r="Y287" s="93">
        <v>0</v>
      </c>
      <c r="Z287" s="93">
        <v>13.789583172817627</v>
      </c>
      <c r="AA287" s="93">
        <v>0</v>
      </c>
      <c r="AB287" s="93">
        <v>0</v>
      </c>
      <c r="AC287" s="93">
        <f>_xlfn.XLOOKUP(B287,'[3]Nur des jours'!$B:$B,'[3]Nur des jours'!$N:$N,"")</f>
        <v>0</v>
      </c>
      <c r="AD287" s="93">
        <v>0</v>
      </c>
      <c r="AE287" s="93">
        <v>0</v>
      </c>
      <c r="AF287" s="93">
        <v>0</v>
      </c>
      <c r="AG287" s="93"/>
      <c r="AH287" s="93">
        <v>0.56706631510160288</v>
      </c>
      <c r="AI287" s="93">
        <v>0.75749173690794491</v>
      </c>
      <c r="AJ287" s="93">
        <v>1.2922948308631774</v>
      </c>
      <c r="AK287" s="93">
        <v>4.8051456988576546E-2</v>
      </c>
      <c r="AL287" s="93">
        <v>0.56706631510160288</v>
      </c>
      <c r="AM287" s="49" t="s">
        <v>5559</v>
      </c>
      <c r="AN287" s="49"/>
      <c r="AO287" s="48" t="str" cm="1">
        <f t="array" ref="AO287">IFERROR(_xlfn.IFS(
AQ287="MPR ISSUE","PDH",
AQ287="BSS Hardware Issue","BSS",
AQ287="Sites strategiques, MLL, Pylone, etc.","ENVTECH",
AQ287="AKTIVCO DEFAUT GE &amp; POWER Cabinet","AKTIVCO",
AQ287="AKTIVCO Coupure ENEO &amp; Baisse de tension","AKTIVCO GRID ONLY",
AQ287="Coupure ENEO &amp; Baisse de tension","IHS GRID ONLY",
AQ287="Defaut GE &amp; POWER Cabinet","IHS",
AQ287="Sharing","Partners",
AQ287="Sites strategiques &amp; DataCenter","SST &amp; DC",
AQ287="Exclu","Exclu",
AQ287="SAT","SAT",
AQ287="SPARE-ISSUE","SPARE-ISSUE",
AQ287="Fiber CAmtel","TRANS_FO_CAMTEL",
AQ287="Fiber AOF","Fiber AOF",
AQ287="Projet OCM (HUAWEI)","TRAVAUX-HUAWEI",
AQ287="Projet OCM (NOKIA)","TRAVAUX-NOKIA",
AQ287="ACCESS-ISSUE","ACCESS-ISSUE",
AQ287="Projet OCM (ZTE, NOKIA, autres projets)","TRAVAUX OCM",
AQ287="No root CAuse","No root cause",
AQ287="ODU HS","PDH",
AQ287="IP &amp; VLAN","PDH",
AQ287="Warehouse HUAWEI","SPARE-ISSUE",
AQ287="SPARE-HS","SPARE-ISSUE",
AQ287="Power Telco","BSS",AQ287="no impacts","no impacts"
),"")</f>
        <v>IHS</v>
      </c>
      <c r="AP287" s="48" t="str" cm="1">
        <f t="array" ref="AP287">IFERROR(_xlfn.IFS(
AQ287="MPR ISSUE","TX ISSUE",
AQ287="BSS Hardware Issue","RAN ISSUE",
AQ287="Sites strategiques, MLL, Pylone, etc.","ENVTECH",
AQ287="AKTIVCO DEFAUT GE &amp; POWER Cabinet","POWER ISSUE",
AQ287="AKTIVCO Coupure ENEO &amp; Baisse de tension","POWER ISSUE",
AQ287="Coupure ENEO &amp; Baisse de tension","POWER ISSUE",
AQ287="Defaut GE &amp; POWER Cabinet","POWER ISSUE",
AQ287="Sharing","POWER ISSUE",
AQ287="Sites strategiques &amp; DataCenter","POWER ISSUE",
AQ287="Exclu","Exclu",
AQ287="SAT","TX ISSUE",
AQ287="SPARE-ISSUE","SPARE-ISSUE",
AQ287="Fiber CAmtel","TX ISSUE",
AQ287="Fiber AOF","TX ISSUE",
AQ287="Projet OCM (HUAWEI)","TRAVAUX-HUAWEI",
AQ287="Projet OCM (NOKIA)","TRAVAUX -NOKIA",
AQ287="ACCESS-ISSUE","ACCESS-ISSUE",
AQ287="Projet OCM (ZTE, NOKIA, autres projets)","TRAVAUX OCM",
AQ287="No root CAuse","No root cause",
AQ287="ODU HS","TX ISSUE",
AQ287="IP &amp; VLAN","TX ISSUE",
AQ287="Warehouse HUAWEI","SPARE-ISSUE",
AQ287="SPARE-HS","SPARE-ISSUE",
AQ287="Power Telco","RAN ISSUE",AQ287="no impacts","no impacts"
),"")</f>
        <v>POWER ISSUE</v>
      </c>
      <c r="AQ287" s="67" t="s">
        <v>5330</v>
      </c>
      <c r="AR287" s="48" t="str" cm="1">
        <f t="array" ref="AR287">IFERROR(_xlfn.IFS(
AQ287="MPR ISSUE","ACTIVE",
AQ287="BSS Hardware Issue","ACTIVE",
AQ287="Sites strategiques, MLL, Pylone, etc.","PASSIVE",
AQ287="AKTIVCO DEFAUT GE &amp; POWER Cabinet","PASSIVE",
AQ287="AKTIVCO Coupure ENEO &amp; Baisse de tension","PASSIVE",
AQ287="Coupure ENEO &amp; Baisse de tension","PASSIVE",
AQ287="Defaut GE &amp; POWER Cabinet","PASSIVE",
AQ287="Sharing","PASSIVE",
AQ287="Sites strategiques &amp; DataCenter","PASSIVE",
AQ287="Exclu","Exclu",
AQ287="SAT","ACTIVE",
AQ287="SPARE-ISSUE","SPARE-ISSUE",
AQ287="Fiber CAmtel","ACTIVE",
AQ287="Fiber AOF","ACTIVE",
AQ287="Projet OCM (HUAWEI)","PLANNED WORKS",
AQ287="Projet OCM (NOKIA)","PLANNED WORKS",
AQ287="ACCESS-ISSUE","ACCESS-ISSUE",
AQ287="Projet OCM (ZTE, NOKIA, autres projets)","PLANNED WORKS",
AQ287="No root CAuse","No root cause",
AQ287="ODU HS","ACTIVE",
AQ287="IP &amp; VLAN","ACTIVE",
AQ287="Warehouse HUAWEI","SPARE-ISSUE",
AQ287="SPARE-HS","SPARE-ISSUE",
AQ287="Power Telco","ACTIVE", AQ287="no impacts","no impacts"
),"")</f>
        <v>PASSIVE</v>
      </c>
      <c r="AS287" s="92" t="s">
        <v>5900</v>
      </c>
      <c r="AT287" s="98" t="s">
        <v>1691</v>
      </c>
      <c r="AV287" s="17" t="s">
        <v>5537</v>
      </c>
      <c r="AW287" s="7" t="s">
        <v>5537</v>
      </c>
      <c r="AX287" s="6" t="s">
        <v>5537</v>
      </c>
      <c r="AY287" s="7"/>
      <c r="AZ287" s="3" t="s">
        <v>6301</v>
      </c>
      <c r="BA287" s="18" t="s">
        <v>5537</v>
      </c>
      <c r="BB287" s="18" t="s">
        <v>5537</v>
      </c>
      <c r="BC287" s="18" t="s">
        <v>5537</v>
      </c>
      <c r="BD287" s="18" t="s">
        <v>5537</v>
      </c>
      <c r="BE287" s="18" t="s">
        <v>5537</v>
      </c>
      <c r="BF287" s="18" t="s">
        <v>5537</v>
      </c>
      <c r="BG287" s="18" t="s">
        <v>5537</v>
      </c>
      <c r="BH287" s="18" t="s">
        <v>5537</v>
      </c>
      <c r="BI287" s="18" t="s">
        <v>5537</v>
      </c>
      <c r="BJ287" s="18" t="s">
        <v>5710</v>
      </c>
      <c r="BK287" s="18" t="s">
        <v>5537</v>
      </c>
      <c r="BL287" s="9" t="s">
        <v>5537</v>
      </c>
      <c r="BM287" s="14" t="s">
        <v>5537</v>
      </c>
      <c r="BN287" s="14" t="s">
        <v>5537</v>
      </c>
      <c r="BO287" s="14" t="str">
        <f>_xlfn.XLOOKUP(B287,'[4]cell downs 18042026 17h'!$B:$B,'[4]cell downs 18042026 17h'!$B:$B,"")</f>
        <v/>
      </c>
      <c r="BP287" s="14" t="str">
        <f>_xlfn.XLOOKUP(B287,'[5]Cells Huawei 19042026 15h'!$B:$B,'[5]Cells Huawei 19042026 15h'!$B:$B,"")</f>
        <v/>
      </c>
      <c r="BQ287" s="9" t="str">
        <f>_xlfn.XLOOKUP(B287,'[6]cells down 19042026 9H40'!$B:$B,'[6]cells down 19042026 9H40'!$B:$B,"")</f>
        <v/>
      </c>
      <c r="BR287" s="9" t="s">
        <v>5537</v>
      </c>
      <c r="BS287" s="9" t="s">
        <v>5537</v>
      </c>
      <c r="BT287" s="108"/>
    </row>
    <row r="288" spans="1:72" s="64" customFormat="1" x14ac:dyDescent="0.35">
      <c r="A288" s="1" t="s">
        <v>1864</v>
      </c>
      <c r="B288" s="8" t="s">
        <v>1865</v>
      </c>
      <c r="C288" s="3" t="str">
        <f>_xlfn.XLOOKUP(B288,'[1]daily break down'!$D:$D,'[1]daily break down'!$E:$E,"")</f>
        <v>EXTREME-NORD</v>
      </c>
      <c r="D288" s="1" t="s">
        <v>11</v>
      </c>
      <c r="E288" s="1" t="s">
        <v>12</v>
      </c>
      <c r="F288" s="3" t="s">
        <v>55</v>
      </c>
      <c r="G288" s="1" t="s">
        <v>1864</v>
      </c>
      <c r="H288" s="33" t="str">
        <f>_xlfn.XLOOKUP(B288,[2]CALCULATION!$B:$B,[2]CALCULATION!$H:$H,"")</f>
        <v>NOKIA</v>
      </c>
      <c r="I288" s="28">
        <v>3.1834446772725675</v>
      </c>
      <c r="J288" s="28">
        <v>0.42885136983768279</v>
      </c>
      <c r="K288" s="28">
        <v>0.62571179711931391</v>
      </c>
      <c r="L288" s="28">
        <v>0.45160632715629673</v>
      </c>
      <c r="M288" s="28">
        <v>2.0045431631000907</v>
      </c>
      <c r="N288" s="28">
        <v>7.4205199643374992E-2</v>
      </c>
      <c r="O288" s="28">
        <v>3.7751336816854257</v>
      </c>
      <c r="P288" s="28">
        <v>3.0237296305547177</v>
      </c>
      <c r="Q288" s="28">
        <v>2.8984484016576544</v>
      </c>
      <c r="R288" s="28">
        <v>0</v>
      </c>
      <c r="S288" s="93">
        <v>0.2309233139829874</v>
      </c>
      <c r="T288" s="93">
        <f>_xlfn.XLOOKUP(B288,'[3]Nur des jours'!$B:$B,'[3]Nur des jours'!$U:$U,"")</f>
        <v>5.430561544826884</v>
      </c>
      <c r="U288" s="93">
        <v>3.8871857090686679</v>
      </c>
      <c r="V288" s="93">
        <v>5.582124336199441</v>
      </c>
      <c r="W288" s="93">
        <v>5.430561544826884</v>
      </c>
      <c r="X288" s="93">
        <v>0.45840116542159154</v>
      </c>
      <c r="Y288" s="93">
        <v>1.1628306987240451</v>
      </c>
      <c r="Z288" s="93">
        <v>1.1574097019487057</v>
      </c>
      <c r="AA288" s="93">
        <v>6.3351983858804792E-2</v>
      </c>
      <c r="AB288" s="93">
        <v>2.0363015134114657</v>
      </c>
      <c r="AC288" s="93">
        <f>_xlfn.XLOOKUP(B288,'[3]Nur des jours'!$B:$B,'[3]Nur des jours'!$N:$N,"")</f>
        <v>4.0298359458156057</v>
      </c>
      <c r="AD288" s="93">
        <v>4.0298359458156057</v>
      </c>
      <c r="AE288" s="93">
        <v>1.7961174994452112</v>
      </c>
      <c r="AF288" s="93">
        <v>2.7723112844701121</v>
      </c>
      <c r="AG288" s="93"/>
      <c r="AH288" s="93">
        <v>0.55487934876427314</v>
      </c>
      <c r="AI288" s="93">
        <v>1.1590310500421648</v>
      </c>
      <c r="AJ288" s="93">
        <v>0.68998638970924786</v>
      </c>
      <c r="AK288" s="93">
        <v>0.30246767658859081</v>
      </c>
      <c r="AL288" s="93">
        <v>0.55487934876427314</v>
      </c>
      <c r="AM288" s="49" t="s">
        <v>5601</v>
      </c>
      <c r="AN288" s="49"/>
      <c r="AO288" s="48" t="str" cm="1">
        <f t="array" ref="AO288">IFERROR(_xlfn.IFS(
AQ288="MPR ISSUE","PDH",
AQ288="BSS Hardware Issue","BSS",
AQ288="Sites strategiques, MLL, Pylone, etc.","ENVTECH",
AQ288="AKTIVCO DEFAUT GE &amp; POWER Cabinet","AKTIVCO",
AQ288="AKTIVCO Coupure ENEO &amp; Baisse de tension","AKTIVCO GRID ONLY",
AQ288="Coupure ENEO &amp; Baisse de tension","IHS GRID ONLY",
AQ288="Defaut GE &amp; POWER Cabinet","IHS",
AQ288="Sharing","Partners",
AQ288="Sites strategiques &amp; DataCenter","SST &amp; DC",
AQ288="Exclu","Exclu",
AQ288="SAT","SAT",
AQ288="SPARE-ISSUE","SPARE-ISSUE",
AQ288="Fiber CAmtel","TRANS_FO_CAMTEL",
AQ288="Fiber AOF","Fiber AOF",
AQ288="Projet OCM (HUAWEI)","TRAVAUX-HUAWEI",
AQ288="Projet OCM (NOKIA)","TRAVAUX-NOKIA",
AQ288="ACCESS-ISSUE","ACCESS-ISSUE",
AQ288="Projet OCM (ZTE, NOKIA, autres projets)","TRAVAUX OCM",
AQ288="No root CAuse","No root cause",
AQ288="ODU HS","PDH",
AQ288="IP &amp; VLAN","PDH",
AQ288="Warehouse HUAWEI","SPARE-ISSUE",
AQ288="SPARE-HS","SPARE-ISSUE",
AQ288="Power Telco","BSS",AQ288="no impacts","no impacts"
),"")</f>
        <v>IHS</v>
      </c>
      <c r="AP288" s="48" t="str" cm="1">
        <f t="array" ref="AP288">IFERROR(_xlfn.IFS(
AQ288="MPR ISSUE","TX ISSUE",
AQ288="BSS Hardware Issue","RAN ISSUE",
AQ288="Sites strategiques, MLL, Pylone, etc.","ENVTECH",
AQ288="AKTIVCO DEFAUT GE &amp; POWER Cabinet","POWER ISSUE",
AQ288="AKTIVCO Coupure ENEO &amp; Baisse de tension","POWER ISSUE",
AQ288="Coupure ENEO &amp; Baisse de tension","POWER ISSUE",
AQ288="Defaut GE &amp; POWER Cabinet","POWER ISSUE",
AQ288="Sharing","POWER ISSUE",
AQ288="Sites strategiques &amp; DataCenter","POWER ISSUE",
AQ288="Exclu","Exclu",
AQ288="SAT","TX ISSUE",
AQ288="SPARE-ISSUE","SPARE-ISSUE",
AQ288="Fiber CAmtel","TX ISSUE",
AQ288="Fiber AOF","TX ISSUE",
AQ288="Projet OCM (HUAWEI)","TRAVAUX-HUAWEI",
AQ288="Projet OCM (NOKIA)","TRAVAUX -NOKIA",
AQ288="ACCESS-ISSUE","ACCESS-ISSUE",
AQ288="Projet OCM (ZTE, NOKIA, autres projets)","TRAVAUX OCM",
AQ288="No root CAuse","No root cause",
AQ288="ODU HS","TX ISSUE",
AQ288="IP &amp; VLAN","TX ISSUE",
AQ288="Warehouse HUAWEI","SPARE-ISSUE",
AQ288="SPARE-HS","SPARE-ISSUE",
AQ288="Power Telco","RAN ISSUE",AQ288="no impacts","no impacts"
),"")</f>
        <v>POWER ISSUE</v>
      </c>
      <c r="AQ288" s="67" t="s">
        <v>5330</v>
      </c>
      <c r="AR288" s="48" t="str" cm="1">
        <f t="array" ref="AR288">IFERROR(_xlfn.IFS(
AQ288="MPR ISSUE","ACTIVE",
AQ288="BSS Hardware Issue","ACTIVE",
AQ288="Sites strategiques, MLL, Pylone, etc.","PASSIVE",
AQ288="AKTIVCO DEFAUT GE &amp; POWER Cabinet","PASSIVE",
AQ288="AKTIVCO Coupure ENEO &amp; Baisse de tension","PASSIVE",
AQ288="Coupure ENEO &amp; Baisse de tension","PASSIVE",
AQ288="Defaut GE &amp; POWER Cabinet","PASSIVE",
AQ288="Sharing","PASSIVE",
AQ288="Sites strategiques &amp; DataCenter","PASSIVE",
AQ288="Exclu","Exclu",
AQ288="SAT","ACTIVE",
AQ288="SPARE-ISSUE","SPARE-ISSUE",
AQ288="Fiber CAmtel","ACTIVE",
AQ288="Fiber AOF","ACTIVE",
AQ288="Projet OCM (HUAWEI)","PLANNED WORKS",
AQ288="Projet OCM (NOKIA)","PLANNED WORKS",
AQ288="ACCESS-ISSUE","ACCESS-ISSUE",
AQ288="Projet OCM (ZTE, NOKIA, autres projets)","PLANNED WORKS",
AQ288="No root CAuse","No root cause",
AQ288="ODU HS","ACTIVE",
AQ288="IP &amp; VLAN","ACTIVE",
AQ288="Warehouse HUAWEI","SPARE-ISSUE",
AQ288="SPARE-HS","SPARE-ISSUE",
AQ288="Power Telco","ACTIVE", AQ288="no impacts","no impacts"
),"")</f>
        <v>PASSIVE</v>
      </c>
      <c r="AS288" s="92" t="s">
        <v>5731</v>
      </c>
      <c r="AT288" s="98" t="s">
        <v>1865</v>
      </c>
      <c r="AU288" s="9"/>
      <c r="AV288" s="17" t="s">
        <v>5537</v>
      </c>
      <c r="AW288" s="7" t="s">
        <v>5537</v>
      </c>
      <c r="AX288" s="6" t="s">
        <v>5537</v>
      </c>
      <c r="AY288" s="7"/>
      <c r="AZ288" s="3" t="s">
        <v>5537</v>
      </c>
      <c r="BA288" s="18" t="s">
        <v>5537</v>
      </c>
      <c r="BB288" s="18" t="s">
        <v>5537</v>
      </c>
      <c r="BC288" s="18" t="s">
        <v>5537</v>
      </c>
      <c r="BD288" s="18" t="s">
        <v>5537</v>
      </c>
      <c r="BE288" s="18" t="s">
        <v>5537</v>
      </c>
      <c r="BF288" s="18" t="s">
        <v>5537</v>
      </c>
      <c r="BG288" s="18" t="s">
        <v>5537</v>
      </c>
      <c r="BH288" s="18" t="s">
        <v>5537</v>
      </c>
      <c r="BI288" s="18" t="s">
        <v>5537</v>
      </c>
      <c r="BJ288" s="18" t="s">
        <v>5537</v>
      </c>
      <c r="BK288" s="18" t="s">
        <v>5752</v>
      </c>
      <c r="BL288" s="9" t="s">
        <v>6302</v>
      </c>
      <c r="BM288" s="14" t="s">
        <v>5537</v>
      </c>
      <c r="BN288" s="14" t="s">
        <v>5537</v>
      </c>
      <c r="BO288" s="14" t="str">
        <f>_xlfn.XLOOKUP(B288,'[4]cell downs 18042026 17h'!$B:$B,'[4]cell downs 18042026 17h'!$B:$B,"")</f>
        <v/>
      </c>
      <c r="BP288" s="14" t="str">
        <f>_xlfn.XLOOKUP(B288,'[5]Cells Huawei 19042026 15h'!$B:$B,'[5]Cells Huawei 19042026 15h'!$B:$B,"")</f>
        <v/>
      </c>
      <c r="BQ288" s="9" t="str">
        <f>_xlfn.XLOOKUP(B288,'[6]cells down 19042026 9H40'!$B:$B,'[6]cells down 19042026 9H40'!$B:$B,"")</f>
        <v/>
      </c>
      <c r="BR288" s="9" t="s">
        <v>1865</v>
      </c>
      <c r="BS288" s="9" t="s">
        <v>5537</v>
      </c>
      <c r="BT288" s="109"/>
    </row>
    <row r="289" spans="1:72" s="9" customFormat="1" x14ac:dyDescent="0.35">
      <c r="A289" s="1" t="s">
        <v>1034</v>
      </c>
      <c r="B289" s="8" t="s">
        <v>1035</v>
      </c>
      <c r="C289" s="3" t="str">
        <f>_xlfn.XLOOKUP(B289,'[1]daily break down'!$D:$D,'[1]daily break down'!$E:$E,"")</f>
        <v>NORD-OUEST</v>
      </c>
      <c r="D289" s="1" t="s">
        <v>11</v>
      </c>
      <c r="E289" s="1" t="s">
        <v>12</v>
      </c>
      <c r="F289" s="3" t="s">
        <v>51</v>
      </c>
      <c r="G289" s="1" t="s">
        <v>1034</v>
      </c>
      <c r="H289" s="33" t="str">
        <f>_xlfn.XLOOKUP(B289,[2]CALCULATION!$B:$B,[2]CALCULATION!$H:$H,"")</f>
        <v>NOKIA</v>
      </c>
      <c r="I289" s="28">
        <v>6.1570009186477499</v>
      </c>
      <c r="J289" s="28">
        <v>7.1957021551723663</v>
      </c>
      <c r="K289" s="28">
        <v>4.5887275691186025</v>
      </c>
      <c r="L289" s="28">
        <v>2.0148466325945331</v>
      </c>
      <c r="M289" s="28">
        <v>8.9825429804243786</v>
      </c>
      <c r="N289" s="28">
        <v>2.0530382995921328</v>
      </c>
      <c r="O289" s="28">
        <v>1.986435352834921</v>
      </c>
      <c r="P289" s="28">
        <v>7.5396086020115725</v>
      </c>
      <c r="Q289" s="28">
        <v>8.269062262023926</v>
      </c>
      <c r="R289" s="28">
        <v>6.0418788316995933</v>
      </c>
      <c r="S289" s="93">
        <v>10.486748758366844</v>
      </c>
      <c r="T289" s="93">
        <f>_xlfn.XLOOKUP(B289,'[3]Nur des jours'!$B:$B,'[3]Nur des jours'!$U:$U,"")</f>
        <v>2.6812912696673381</v>
      </c>
      <c r="U289" s="93">
        <v>2.4907775035781228</v>
      </c>
      <c r="V289" s="93">
        <v>5.8214409031112941</v>
      </c>
      <c r="W289" s="93">
        <v>2.6812912696673381</v>
      </c>
      <c r="X289" s="93">
        <v>2.1310064976757328</v>
      </c>
      <c r="Y289" s="93">
        <v>2.1395628069527834</v>
      </c>
      <c r="Z289" s="93">
        <v>2.1688703689435638</v>
      </c>
      <c r="AA289" s="93">
        <v>4.1387205927759076</v>
      </c>
      <c r="AB289" s="93">
        <v>1.6272725456792023</v>
      </c>
      <c r="AC289" s="93">
        <f>_xlfn.XLOOKUP(B289,'[3]Nur des jours'!$B:$B,'[3]Nur des jours'!$N:$N,"")</f>
        <v>1.9939617558848578E-2</v>
      </c>
      <c r="AD289" s="93">
        <v>1.9939617558848578E-2</v>
      </c>
      <c r="AE289" s="93">
        <v>0.74757514275196701</v>
      </c>
      <c r="AF289" s="93">
        <v>0.76735424460595869</v>
      </c>
      <c r="AG289" s="93"/>
      <c r="AH289" s="93">
        <v>0.55376134667682564</v>
      </c>
      <c r="AI289" s="93">
        <v>1.4836346814063441</v>
      </c>
      <c r="AJ289" s="93">
        <v>0.65743673307016781</v>
      </c>
      <c r="AK289" s="93">
        <v>0.23239121013336478</v>
      </c>
      <c r="AL289" s="93">
        <v>0.55376134667682564</v>
      </c>
      <c r="AM289" s="49" t="s">
        <v>5601</v>
      </c>
      <c r="AN289" s="49"/>
      <c r="AO289" s="48" t="str" cm="1">
        <f t="array" ref="AO289">IFERROR(_xlfn.IFS(
AQ289="MPR ISSUE","PDH",
AQ289="BSS Hardware Issue","BSS",
AQ289="Sites strategiques, MLL, Pylone, etc.","ENVTECH",
AQ289="AKTIVCO DEFAUT GE &amp; POWER Cabinet","AKTIVCO",
AQ289="AKTIVCO Coupure ENEO &amp; Baisse de tension","AKTIVCO GRID ONLY",
AQ289="Coupure ENEO &amp; Baisse de tension","IHS GRID ONLY",
AQ289="Defaut GE &amp; POWER Cabinet","IHS",
AQ289="Sharing","Partners",
AQ289="Sites strategiques &amp; DataCenter","SST &amp; DC",
AQ289="Exclu","Exclu",
AQ289="SAT","SAT",
AQ289="SPARE-ISSUE","SPARE-ISSUE",
AQ289="Fiber CAmtel","TRANS_FO_CAMTEL",
AQ289="Fiber AOF","Fiber AOF",
AQ289="Projet OCM (HUAWEI)","TRAVAUX-HUAWEI",
AQ289="Projet OCM (NOKIA)","TRAVAUX-NOKIA",
AQ289="ACCESS-ISSUE","ACCESS-ISSUE",
AQ289="Projet OCM (ZTE, NOKIA, autres projets)","TRAVAUX OCM",
AQ289="No root CAuse","No root cause",
AQ289="ODU HS","PDH",
AQ289="IP &amp; VLAN","PDH",
AQ289="Warehouse HUAWEI","SPARE-ISSUE",
AQ289="SPARE-HS","SPARE-ISSUE",
AQ289="Power Telco","BSS",AQ289="no impacts","no impacts"
),"")</f>
        <v>IHS</v>
      </c>
      <c r="AP289" s="48" t="str" cm="1">
        <f t="array" ref="AP289">IFERROR(_xlfn.IFS(
AQ289="MPR ISSUE","TX ISSUE",
AQ289="BSS Hardware Issue","RAN ISSUE",
AQ289="Sites strategiques, MLL, Pylone, etc.","ENVTECH",
AQ289="AKTIVCO DEFAUT GE &amp; POWER Cabinet","POWER ISSUE",
AQ289="AKTIVCO Coupure ENEO &amp; Baisse de tension","POWER ISSUE",
AQ289="Coupure ENEO &amp; Baisse de tension","POWER ISSUE",
AQ289="Defaut GE &amp; POWER Cabinet","POWER ISSUE",
AQ289="Sharing","POWER ISSUE",
AQ289="Sites strategiques &amp; DataCenter","POWER ISSUE",
AQ289="Exclu","Exclu",
AQ289="SAT","TX ISSUE",
AQ289="SPARE-ISSUE","SPARE-ISSUE",
AQ289="Fiber CAmtel","TX ISSUE",
AQ289="Fiber AOF","TX ISSUE",
AQ289="Projet OCM (HUAWEI)","TRAVAUX-HUAWEI",
AQ289="Projet OCM (NOKIA)","TRAVAUX -NOKIA",
AQ289="ACCESS-ISSUE","ACCESS-ISSUE",
AQ289="Projet OCM (ZTE, NOKIA, autres projets)","TRAVAUX OCM",
AQ289="No root CAuse","No root cause",
AQ289="ODU HS","TX ISSUE",
AQ289="IP &amp; VLAN","TX ISSUE",
AQ289="Warehouse HUAWEI","SPARE-ISSUE",
AQ289="SPARE-HS","SPARE-ISSUE",
AQ289="Power Telco","RAN ISSUE",AQ289="no impacts","no impacts"
),"")</f>
        <v>POWER ISSUE</v>
      </c>
      <c r="AQ289" s="67" t="s">
        <v>5330</v>
      </c>
      <c r="AR289" s="48" t="str" cm="1">
        <f t="array" ref="AR289">IFERROR(_xlfn.IFS(
AQ289="MPR ISSUE","ACTIVE",
AQ289="BSS Hardware Issue","ACTIVE",
AQ289="Sites strategiques, MLL, Pylone, etc.","PASSIVE",
AQ289="AKTIVCO DEFAUT GE &amp; POWER Cabinet","PASSIVE",
AQ289="AKTIVCO Coupure ENEO &amp; Baisse de tension","PASSIVE",
AQ289="Coupure ENEO &amp; Baisse de tension","PASSIVE",
AQ289="Defaut GE &amp; POWER Cabinet","PASSIVE",
AQ289="Sharing","PASSIVE",
AQ289="Sites strategiques &amp; DataCenter","PASSIVE",
AQ289="Exclu","Exclu",
AQ289="SAT","ACTIVE",
AQ289="SPARE-ISSUE","SPARE-ISSUE",
AQ289="Fiber CAmtel","ACTIVE",
AQ289="Fiber AOF","ACTIVE",
AQ289="Projet OCM (HUAWEI)","PLANNED WORKS",
AQ289="Projet OCM (NOKIA)","PLANNED WORKS",
AQ289="ACCESS-ISSUE","ACCESS-ISSUE",
AQ289="Projet OCM (ZTE, NOKIA, autres projets)","PLANNED WORKS",
AQ289="No root CAuse","No root cause",
AQ289="ODU HS","ACTIVE",
AQ289="IP &amp; VLAN","ACTIVE",
AQ289="Warehouse HUAWEI","SPARE-ISSUE",
AQ289="SPARE-HS","SPARE-ISSUE",
AQ289="Power Telco","ACTIVE", AQ289="no impacts","no impacts"
),"")</f>
        <v>PASSIVE</v>
      </c>
      <c r="AS289" s="92" t="s">
        <v>5751</v>
      </c>
      <c r="AT289" s="98" t="s">
        <v>1035</v>
      </c>
      <c r="AV289" s="17" t="s">
        <v>5537</v>
      </c>
      <c r="AW289" s="7" t="s">
        <v>5537</v>
      </c>
      <c r="AX289" s="6" t="s">
        <v>5537</v>
      </c>
      <c r="AY289" s="7"/>
      <c r="AZ289" s="3" t="s">
        <v>5537</v>
      </c>
      <c r="BA289" s="18" t="s">
        <v>5537</v>
      </c>
      <c r="BB289" s="18" t="s">
        <v>5537</v>
      </c>
      <c r="BC289" s="18" t="s">
        <v>5537</v>
      </c>
      <c r="BD289" s="18" t="s">
        <v>5537</v>
      </c>
      <c r="BE289" s="18" t="s">
        <v>5537</v>
      </c>
      <c r="BF289" s="18" t="s">
        <v>5537</v>
      </c>
      <c r="BG289" s="18" t="s">
        <v>5537</v>
      </c>
      <c r="BH289" s="18" t="s">
        <v>5537</v>
      </c>
      <c r="BI289" s="18" t="s">
        <v>5537</v>
      </c>
      <c r="BJ289" s="18" t="s">
        <v>5537</v>
      </c>
      <c r="BK289" s="18" t="s">
        <v>5537</v>
      </c>
      <c r="BL289" s="9" t="s">
        <v>5751</v>
      </c>
      <c r="BM289" s="14" t="s">
        <v>5537</v>
      </c>
      <c r="BN289" s="14" t="s">
        <v>5537</v>
      </c>
      <c r="BO289" s="14" t="str">
        <f>_xlfn.XLOOKUP(B289,'[4]cell downs 18042026 17h'!$B:$B,'[4]cell downs 18042026 17h'!$B:$B,"")</f>
        <v/>
      </c>
      <c r="BP289" s="14" t="str">
        <f>_xlfn.XLOOKUP(B289,'[5]Cells Huawei 19042026 15h'!$B:$B,'[5]Cells Huawei 19042026 15h'!$B:$B,"")</f>
        <v/>
      </c>
      <c r="BQ289" s="9" t="str">
        <f>_xlfn.XLOOKUP(B289,'[6]cells down 19042026 9H40'!$B:$B,'[6]cells down 19042026 9H40'!$B:$B,"")</f>
        <v/>
      </c>
      <c r="BR289" s="9" t="s">
        <v>1035</v>
      </c>
      <c r="BS289" s="9" t="s">
        <v>12</v>
      </c>
      <c r="BT289" s="108"/>
    </row>
    <row r="290" spans="1:72" s="9" customFormat="1" x14ac:dyDescent="0.35">
      <c r="A290" s="1" t="s">
        <v>609</v>
      </c>
      <c r="B290" s="8" t="s">
        <v>610</v>
      </c>
      <c r="C290" s="3" t="str">
        <f>_xlfn.XLOOKUP(B290,'[1]daily break down'!$D:$D,'[1]daily break down'!$E:$E,"")</f>
        <v>Yaounde</v>
      </c>
      <c r="D290" s="1" t="s">
        <v>21</v>
      </c>
      <c r="E290" s="1" t="s">
        <v>12</v>
      </c>
      <c r="F290" s="3" t="s">
        <v>37</v>
      </c>
      <c r="G290" s="1" t="s">
        <v>38</v>
      </c>
      <c r="H290" s="34" t="str">
        <f>_xlfn.XLOOKUP(B290,[2]CALCULATION!$B:$B,[2]CALCULATION!$H:$H,"")</f>
        <v>ZTE</v>
      </c>
      <c r="I290" s="28">
        <v>4.3560930334757275</v>
      </c>
      <c r="J290" s="28">
        <v>0</v>
      </c>
      <c r="K290" s="28">
        <v>1.3372385020817108</v>
      </c>
      <c r="L290" s="28">
        <v>1.8499613335502085</v>
      </c>
      <c r="M290" s="28">
        <v>36.836107044713245</v>
      </c>
      <c r="N290" s="28">
        <v>20.377343885992474</v>
      </c>
      <c r="O290" s="28">
        <v>1.2764922253326614</v>
      </c>
      <c r="P290" s="28">
        <v>3.8177590295434514</v>
      </c>
      <c r="Q290" s="28">
        <v>1.9197143248495436</v>
      </c>
      <c r="R290" s="28">
        <v>0</v>
      </c>
      <c r="S290" s="93">
        <v>2.5585668301786617</v>
      </c>
      <c r="T290" s="93">
        <f>_xlfn.XLOOKUP(B290,'[3]Nur des jours'!$B:$B,'[3]Nur des jours'!$U:$U,"")</f>
        <v>1.3820937240499598</v>
      </c>
      <c r="U290" s="93">
        <v>49.764487790818777</v>
      </c>
      <c r="V290" s="93">
        <v>32.899156186774654</v>
      </c>
      <c r="W290" s="93">
        <v>1.3820937240499598</v>
      </c>
      <c r="X290" s="93">
        <v>4.4390083125733009</v>
      </c>
      <c r="Y290" s="93">
        <v>0</v>
      </c>
      <c r="Z290" s="93">
        <v>0</v>
      </c>
      <c r="AA290" s="93">
        <v>0</v>
      </c>
      <c r="AB290" s="93">
        <v>4.8333062240143044E-3</v>
      </c>
      <c r="AC290" s="93">
        <f>_xlfn.XLOOKUP(B290,'[3]Nur des jours'!$B:$B,'[3]Nur des jours'!$N:$N,"")</f>
        <v>1.1876200300770778</v>
      </c>
      <c r="AD290" s="93">
        <v>1.1876200300770778</v>
      </c>
      <c r="AE290" s="93">
        <v>0</v>
      </c>
      <c r="AF290" s="93">
        <v>23.532725941906158</v>
      </c>
      <c r="AG290" s="93"/>
      <c r="AH290" s="93">
        <v>0.51514840211966062</v>
      </c>
      <c r="AI290" s="93">
        <v>0</v>
      </c>
      <c r="AJ290" s="93">
        <v>4.4626008547779773E-3</v>
      </c>
      <c r="AK290" s="93">
        <v>0.98496936745266783</v>
      </c>
      <c r="AL290" s="93">
        <v>0.51514840211966062</v>
      </c>
      <c r="AM290" s="49" t="s">
        <v>5559</v>
      </c>
      <c r="AN290" s="49"/>
      <c r="AO290" s="48" t="str" cm="1">
        <f t="array" ref="AO290">IFERROR(_xlfn.IFS(
AQ290="MPR ISSUE","PDH",
AQ290="BSS Hardware Issue","BSS",
AQ290="Sites strategiques, MLL, Pylone, etc.","ENVTECH",
AQ290="AKTIVCO DEFAUT GE &amp; POWER Cabinet","AKTIVCO",
AQ290="AKTIVCO Coupure ENEO &amp; Baisse de tension","AKTIVCO GRID ONLY",
AQ290="Coupure ENEO &amp; Baisse de tension","IHS GRID ONLY",
AQ290="Defaut GE &amp; POWER Cabinet","IHS",
AQ290="Sharing","Partners",
AQ290="Sites strategiques &amp; DataCenter","SST &amp; DC",
AQ290="Exclu","Exclu",
AQ290="SAT","SAT",
AQ290="SPARE-ISSUE","SPARE-ISSUE",
AQ290="Fiber CAmtel","TRANS_FO_CAMTEL",
AQ290="Fiber AOF","Fiber AOF",
AQ290="Projet OCM (HUAWEI)","TRAVAUX-HUAWEI",
AQ290="Projet OCM (NOKIA)","TRAVAUX-NOKIA",
AQ290="ACCESS-ISSUE","ACCESS-ISSUE",
AQ290="Projet OCM (ZTE, NOKIA, autres projets)","TRAVAUX OCM",
AQ290="No root CAuse","No root cause",
AQ290="ODU HS","PDH",
AQ290="IP &amp; VLAN","PDH",
AQ290="Warehouse HUAWEI","SPARE-ISSUE",
AQ290="SPARE-HS","SPARE-ISSUE",
AQ290="Power Telco","BSS",AQ290="no impacts","no impacts"
),"")</f>
        <v>IHS</v>
      </c>
      <c r="AP290" s="48" t="str" cm="1">
        <f t="array" ref="AP290">IFERROR(_xlfn.IFS(
AQ290="MPR ISSUE","TX ISSUE",
AQ290="BSS Hardware Issue","RAN ISSUE",
AQ290="Sites strategiques, MLL, Pylone, etc.","ENVTECH",
AQ290="AKTIVCO DEFAUT GE &amp; POWER Cabinet","POWER ISSUE",
AQ290="AKTIVCO Coupure ENEO &amp; Baisse de tension","POWER ISSUE",
AQ290="Coupure ENEO &amp; Baisse de tension","POWER ISSUE",
AQ290="Defaut GE &amp; POWER Cabinet","POWER ISSUE",
AQ290="Sharing","POWER ISSUE",
AQ290="Sites strategiques &amp; DataCenter","POWER ISSUE",
AQ290="Exclu","Exclu",
AQ290="SAT","TX ISSUE",
AQ290="SPARE-ISSUE","SPARE-ISSUE",
AQ290="Fiber CAmtel","TX ISSUE",
AQ290="Fiber AOF","TX ISSUE",
AQ290="Projet OCM (HUAWEI)","TRAVAUX-HUAWEI",
AQ290="Projet OCM (NOKIA)","TRAVAUX -NOKIA",
AQ290="ACCESS-ISSUE","ACCESS-ISSUE",
AQ290="Projet OCM (ZTE, NOKIA, autres projets)","TRAVAUX OCM",
AQ290="No root CAuse","No root cause",
AQ290="ODU HS","TX ISSUE",
AQ290="IP &amp; VLAN","TX ISSUE",
AQ290="Warehouse HUAWEI","SPARE-ISSUE",
AQ290="SPARE-HS","SPARE-ISSUE",
AQ290="Power Telco","RAN ISSUE",AQ290="no impacts","no impacts"
),"")</f>
        <v>POWER ISSUE</v>
      </c>
      <c r="AQ290" s="67" t="s">
        <v>5330</v>
      </c>
      <c r="AR290" s="48" t="str" cm="1">
        <f t="array" ref="AR290">IFERROR(_xlfn.IFS(
AQ290="MPR ISSUE","ACTIVE",
AQ290="BSS Hardware Issue","ACTIVE",
AQ290="Sites strategiques, MLL, Pylone, etc.","PASSIVE",
AQ290="AKTIVCO DEFAUT GE &amp; POWER Cabinet","PASSIVE",
AQ290="AKTIVCO Coupure ENEO &amp; Baisse de tension","PASSIVE",
AQ290="Coupure ENEO &amp; Baisse de tension","PASSIVE",
AQ290="Defaut GE &amp; POWER Cabinet","PASSIVE",
AQ290="Sharing","PASSIVE",
AQ290="Sites strategiques &amp; DataCenter","PASSIVE",
AQ290="Exclu","Exclu",
AQ290="SAT","ACTIVE",
AQ290="SPARE-ISSUE","SPARE-ISSUE",
AQ290="Fiber CAmtel","ACTIVE",
AQ290="Fiber AOF","ACTIVE",
AQ290="Projet OCM (HUAWEI)","PLANNED WORKS",
AQ290="Projet OCM (NOKIA)","PLANNED WORKS",
AQ290="ACCESS-ISSUE","ACCESS-ISSUE",
AQ290="Projet OCM (ZTE, NOKIA, autres projets)","PLANNED WORKS",
AQ290="No root CAuse","No root cause",
AQ290="ODU HS","ACTIVE",
AQ290="IP &amp; VLAN","ACTIVE",
AQ290="Warehouse HUAWEI","SPARE-ISSUE",
AQ290="SPARE-HS","SPARE-ISSUE",
AQ290="Power Telco","ACTIVE", AQ290="no impacts","no impacts"
),"")</f>
        <v>PASSIVE</v>
      </c>
      <c r="AS290" s="92" t="s">
        <v>5706</v>
      </c>
      <c r="AT290" s="98" t="s">
        <v>610</v>
      </c>
      <c r="AV290" s="17" t="s">
        <v>5537</v>
      </c>
      <c r="AW290" s="7" t="s">
        <v>5537</v>
      </c>
      <c r="AX290" s="6" t="s">
        <v>5537</v>
      </c>
      <c r="AY290" s="7"/>
      <c r="AZ290" s="3" t="s">
        <v>5537</v>
      </c>
      <c r="BA290" s="18" t="s">
        <v>5537</v>
      </c>
      <c r="BB290" s="18" t="s">
        <v>5537</v>
      </c>
      <c r="BC290" s="18" t="s">
        <v>5537</v>
      </c>
      <c r="BD290" s="18" t="s">
        <v>5537</v>
      </c>
      <c r="BE290" s="18" t="s">
        <v>5537</v>
      </c>
      <c r="BF290" s="18" t="s">
        <v>5537</v>
      </c>
      <c r="BG290" s="18" t="s">
        <v>5537</v>
      </c>
      <c r="BH290" s="18" t="s">
        <v>5537</v>
      </c>
      <c r="BI290" s="18" t="s">
        <v>5537</v>
      </c>
      <c r="BJ290" s="18" t="s">
        <v>5537</v>
      </c>
      <c r="BK290" s="18" t="s">
        <v>5537</v>
      </c>
      <c r="BL290" s="9" t="s">
        <v>5706</v>
      </c>
      <c r="BM290" s="14" t="s">
        <v>5537</v>
      </c>
      <c r="BN290" s="14" t="s">
        <v>5537</v>
      </c>
      <c r="BO290" s="14" t="str">
        <f>_xlfn.XLOOKUP(B290,'[4]cell downs 18042026 17h'!$B:$B,'[4]cell downs 18042026 17h'!$B:$B,"")</f>
        <v/>
      </c>
      <c r="BP290" s="14" t="str">
        <f>_xlfn.XLOOKUP(B290,'[5]Cells Huawei 19042026 15h'!$B:$B,'[5]Cells Huawei 19042026 15h'!$B:$B,"")</f>
        <v/>
      </c>
      <c r="BQ290" s="9" t="str">
        <f>_xlfn.XLOOKUP(B290,'[6]cells down 19042026 9H40'!$B:$B,'[6]cells down 19042026 9H40'!$B:$B,"")</f>
        <v/>
      </c>
      <c r="BR290" s="9" t="s">
        <v>610</v>
      </c>
      <c r="BS290" s="9" t="s">
        <v>5459</v>
      </c>
      <c r="BT290" s="108"/>
    </row>
    <row r="291" spans="1:72" s="9" customFormat="1" ht="34.5" customHeight="1" x14ac:dyDescent="0.35">
      <c r="A291" s="1" t="s">
        <v>1158</v>
      </c>
      <c r="B291" s="8" t="s">
        <v>1159</v>
      </c>
      <c r="C291" s="3" t="str">
        <f>_xlfn.XLOOKUP(B291,'[1]daily break down'!$D:$D,'[1]daily break down'!$E:$E,"")</f>
        <v>NORD-OUEST</v>
      </c>
      <c r="D291" s="1" t="s">
        <v>11</v>
      </c>
      <c r="E291" s="1" t="s">
        <v>154</v>
      </c>
      <c r="F291" s="3" t="s">
        <v>51</v>
      </c>
      <c r="G291" s="1" t="s">
        <v>1158</v>
      </c>
      <c r="H291" s="33" t="str">
        <f>_xlfn.XLOOKUP(B291,[2]CALCULATION!$B:$B,[2]CALCULATION!$H:$H,"")</f>
        <v>NOKIA</v>
      </c>
      <c r="I291" s="28">
        <v>2.1745378757294547</v>
      </c>
      <c r="J291" s="28">
        <v>1.3376308738047311E-3</v>
      </c>
      <c r="K291" s="28">
        <v>0</v>
      </c>
      <c r="L291" s="28">
        <v>0</v>
      </c>
      <c r="M291" s="28">
        <v>3.8293380590601611E-2</v>
      </c>
      <c r="N291" s="28">
        <v>5.3492757987588755</v>
      </c>
      <c r="O291" s="28">
        <v>4.31168759645724E-2</v>
      </c>
      <c r="P291" s="28">
        <v>0</v>
      </c>
      <c r="Q291" s="28">
        <v>0</v>
      </c>
      <c r="R291" s="28">
        <v>1.5342263251484363</v>
      </c>
      <c r="S291" s="93">
        <v>3.4495409051081993</v>
      </c>
      <c r="T291" s="93">
        <f>_xlfn.XLOOKUP(B291,'[3]Nur des jours'!$B:$B,'[3]Nur des jours'!$U:$U,"")</f>
        <v>0.98387209537914533</v>
      </c>
      <c r="U291" s="93">
        <v>0</v>
      </c>
      <c r="V291" s="93">
        <v>6.7100023399622755</v>
      </c>
      <c r="W291" s="93">
        <v>0.98387209537914533</v>
      </c>
      <c r="X291" s="93">
        <v>0.32957441222715889</v>
      </c>
      <c r="Y291" s="93">
        <v>0.58472304263582486</v>
      </c>
      <c r="Z291" s="93">
        <v>0.14621197204601169</v>
      </c>
      <c r="AA291" s="93">
        <v>1.7009670892866822</v>
      </c>
      <c r="AB291" s="93">
        <v>0.95806473705387329</v>
      </c>
      <c r="AC291" s="93">
        <f>_xlfn.XLOOKUP(B291,'[3]Nur des jours'!$B:$B,'[3]Nur des jours'!$N:$N,"")</f>
        <v>2.1722411987455517</v>
      </c>
      <c r="AD291" s="93">
        <v>2.1722411987455517</v>
      </c>
      <c r="AE291" s="93">
        <v>0</v>
      </c>
      <c r="AF291" s="93">
        <v>0.80846410012755654</v>
      </c>
      <c r="AG291" s="93"/>
      <c r="AH291" s="93">
        <v>0.51459551469182407</v>
      </c>
      <c r="AI291" s="93">
        <v>1.7826347173762735</v>
      </c>
      <c r="AJ291" s="93">
        <v>0.77458000550812423</v>
      </c>
      <c r="AK291" s="93">
        <v>0</v>
      </c>
      <c r="AL291" s="93">
        <v>0.51459551469182407</v>
      </c>
      <c r="AM291" s="49" t="s">
        <v>5601</v>
      </c>
      <c r="AN291" s="49"/>
      <c r="AO291" s="48" t="str" cm="1">
        <f t="array" ref="AO291">IFERROR(_xlfn.IFS(
AQ291="MPR ISSUE","PDH",
AQ291="BSS Hardware Issue","BSS",
AQ291="Sites strategiques, MLL, Pylone, etc.","ENVTECH",
AQ291="AKTIVCO DEFAUT GE &amp; POWER Cabinet","AKTIVCO",
AQ291="AKTIVCO Coupure ENEO &amp; Baisse de tension","AKTIVCO GRID ONLY",
AQ291="Coupure ENEO &amp; Baisse de tension","IHS GRID ONLY",
AQ291="Defaut GE &amp; POWER Cabinet","IHS",
AQ291="Sharing","Partners",
AQ291="Sites strategiques &amp; DataCenter","SST &amp; DC",
AQ291="Exclu","Exclu",
AQ291="SAT","SAT",
AQ291="SPARE-ISSUE","SPARE-ISSUE",
AQ291="Fiber CAmtel","TRANS_FO_CAMTEL",
AQ291="Fiber AOF","Fiber AOF",
AQ291="Projet OCM (HUAWEI)","TRAVAUX-HUAWEI",
AQ291="Projet OCM (NOKIA)","TRAVAUX-NOKIA",
AQ291="ACCESS-ISSUE","ACCESS-ISSUE",
AQ291="Projet OCM (ZTE, NOKIA, autres projets)","TRAVAUX OCM",
AQ291="No root CAuse","No root cause",
AQ291="ODU HS","PDH",
AQ291="IP &amp; VLAN","PDH",
AQ291="Warehouse HUAWEI","SPARE-ISSUE",
AQ291="SPARE-HS","SPARE-ISSUE",
AQ291="Power Telco","BSS",AQ291="no impacts","no impacts"
),"")</f>
        <v>IHS</v>
      </c>
      <c r="AP291" s="48" t="str" cm="1">
        <f t="array" ref="AP291">IFERROR(_xlfn.IFS(
AQ291="MPR ISSUE","TX ISSUE",
AQ291="BSS Hardware Issue","RAN ISSUE",
AQ291="Sites strategiques, MLL, Pylone, etc.","ENVTECH",
AQ291="AKTIVCO DEFAUT GE &amp; POWER Cabinet","POWER ISSUE",
AQ291="AKTIVCO Coupure ENEO &amp; Baisse de tension","POWER ISSUE",
AQ291="Coupure ENEO &amp; Baisse de tension","POWER ISSUE",
AQ291="Defaut GE &amp; POWER Cabinet","POWER ISSUE",
AQ291="Sharing","POWER ISSUE",
AQ291="Sites strategiques &amp; DataCenter","POWER ISSUE",
AQ291="Exclu","Exclu",
AQ291="SAT","TX ISSUE",
AQ291="SPARE-ISSUE","SPARE-ISSUE",
AQ291="Fiber CAmtel","TX ISSUE",
AQ291="Fiber AOF","TX ISSUE",
AQ291="Projet OCM (HUAWEI)","TRAVAUX-HUAWEI",
AQ291="Projet OCM (NOKIA)","TRAVAUX -NOKIA",
AQ291="ACCESS-ISSUE","ACCESS-ISSUE",
AQ291="Projet OCM (ZTE, NOKIA, autres projets)","TRAVAUX OCM",
AQ291="No root CAuse","No root cause",
AQ291="ODU HS","TX ISSUE",
AQ291="IP &amp; VLAN","TX ISSUE",
AQ291="Warehouse HUAWEI","SPARE-ISSUE",
AQ291="SPARE-HS","SPARE-ISSUE",
AQ291="Power Telco","RAN ISSUE",AQ291="no impacts","no impacts"
),"")</f>
        <v>POWER ISSUE</v>
      </c>
      <c r="AQ291" s="67" t="s">
        <v>5330</v>
      </c>
      <c r="AR291" s="48" t="str" cm="1">
        <f t="array" ref="AR291">IFERROR(_xlfn.IFS(
AQ291="MPR ISSUE","ACTIVE",
AQ291="BSS Hardware Issue","ACTIVE",
AQ291="Sites strategiques, MLL, Pylone, etc.","PASSIVE",
AQ291="AKTIVCO DEFAUT GE &amp; POWER Cabinet","PASSIVE",
AQ291="AKTIVCO Coupure ENEO &amp; Baisse de tension","PASSIVE",
AQ291="Coupure ENEO &amp; Baisse de tension","PASSIVE",
AQ291="Defaut GE &amp; POWER Cabinet","PASSIVE",
AQ291="Sharing","PASSIVE",
AQ291="Sites strategiques &amp; DataCenter","PASSIVE",
AQ291="Exclu","Exclu",
AQ291="SAT","ACTIVE",
AQ291="SPARE-ISSUE","SPARE-ISSUE",
AQ291="Fiber CAmtel","ACTIVE",
AQ291="Fiber AOF","ACTIVE",
AQ291="Projet OCM (HUAWEI)","PLANNED WORKS",
AQ291="Projet OCM (NOKIA)","PLANNED WORKS",
AQ291="ACCESS-ISSUE","ACCESS-ISSUE",
AQ291="Projet OCM (ZTE, NOKIA, autres projets)","PLANNED WORKS",
AQ291="No root CAuse","No root cause",
AQ291="ODU HS","ACTIVE",
AQ291="IP &amp; VLAN","ACTIVE",
AQ291="Warehouse HUAWEI","SPARE-ISSUE",
AQ291="SPARE-HS","SPARE-ISSUE",
AQ291="Power Telco","ACTIVE", AQ291="no impacts","no impacts"
),"")</f>
        <v>PASSIVE</v>
      </c>
      <c r="AS291" s="92" t="s">
        <v>5750</v>
      </c>
      <c r="AT291" s="98" t="s">
        <v>1159</v>
      </c>
      <c r="AU291" s="96"/>
      <c r="AV291" s="17" t="s">
        <v>5537</v>
      </c>
      <c r="AW291" s="7" t="s">
        <v>5537</v>
      </c>
      <c r="AX291" s="6" t="s">
        <v>5537</v>
      </c>
      <c r="AY291" s="7"/>
      <c r="AZ291" s="3" t="s">
        <v>6303</v>
      </c>
      <c r="BA291" s="18" t="s">
        <v>5537</v>
      </c>
      <c r="BB291" s="18" t="s">
        <v>5537</v>
      </c>
      <c r="BC291" s="18" t="s">
        <v>5537</v>
      </c>
      <c r="BD291" s="18" t="s">
        <v>5537</v>
      </c>
      <c r="BE291" s="18" t="s">
        <v>5537</v>
      </c>
      <c r="BF291" s="18" t="s">
        <v>5537</v>
      </c>
      <c r="BG291" s="18" t="s">
        <v>6289</v>
      </c>
      <c r="BH291" s="18" t="s">
        <v>6289</v>
      </c>
      <c r="BI291" s="18" t="s">
        <v>6289</v>
      </c>
      <c r="BJ291" s="18" t="s">
        <v>5537</v>
      </c>
      <c r="BK291" s="18" t="s">
        <v>5537</v>
      </c>
      <c r="BL291" s="9" t="s">
        <v>5537</v>
      </c>
      <c r="BM291" s="14" t="s">
        <v>5537</v>
      </c>
      <c r="BN291" s="14" t="s">
        <v>5537</v>
      </c>
      <c r="BO291" s="14" t="str">
        <f>_xlfn.XLOOKUP(B291,'[4]cell downs 18042026 17h'!$B:$B,'[4]cell downs 18042026 17h'!$B:$B,"")</f>
        <v/>
      </c>
      <c r="BP291" s="14" t="str">
        <f>_xlfn.XLOOKUP(B291,'[5]Cells Huawei 19042026 15h'!$B:$B,'[5]Cells Huawei 19042026 15h'!$B:$B,"")</f>
        <v/>
      </c>
      <c r="BQ291" s="9" t="str">
        <f>_xlfn.XLOOKUP(B291,'[6]cells down 19042026 9H40'!$B:$B,'[6]cells down 19042026 9H40'!$B:$B,"")</f>
        <v/>
      </c>
      <c r="BR291" s="9" t="s">
        <v>1159</v>
      </c>
      <c r="BS291" s="9" t="s">
        <v>5521</v>
      </c>
      <c r="BT291" s="108"/>
    </row>
    <row r="292" spans="1:72" s="9" customFormat="1" x14ac:dyDescent="0.35">
      <c r="A292" s="1" t="s">
        <v>1502</v>
      </c>
      <c r="B292" s="1" t="s">
        <v>1503</v>
      </c>
      <c r="C292" s="3" t="str">
        <f>_xlfn.XLOOKUP(B292,'[1]daily break down'!$D:$D,'[1]daily break down'!$E:$E,"")</f>
        <v>EXTREME-NORD</v>
      </c>
      <c r="D292" s="1" t="s">
        <v>11</v>
      </c>
      <c r="E292" s="1" t="s">
        <v>96</v>
      </c>
      <c r="F292" s="3" t="s">
        <v>55</v>
      </c>
      <c r="G292" s="1" t="s">
        <v>1504</v>
      </c>
      <c r="H292" s="33" t="str">
        <f>_xlfn.XLOOKUP(B292,[2]CALCULATION!$B:$B,[2]CALCULATION!$H:$H,"")</f>
        <v>NOKIA</v>
      </c>
      <c r="I292" s="28">
        <v>6.7531955450733885E-2</v>
      </c>
      <c r="J292" s="28">
        <v>0.31171101427214959</v>
      </c>
      <c r="K292" s="28">
        <v>1.1592800906306299E-3</v>
      </c>
      <c r="L292" s="28">
        <v>0</v>
      </c>
      <c r="M292" s="28">
        <v>3.8967604161864373E-3</v>
      </c>
      <c r="N292" s="28">
        <v>5.1003987335793838E-2</v>
      </c>
      <c r="O292" s="28">
        <v>2.1613538137216649E-2</v>
      </c>
      <c r="P292" s="28">
        <v>0.10639938298046415</v>
      </c>
      <c r="Q292" s="28">
        <v>9.8092930745670003E-4</v>
      </c>
      <c r="R292" s="28">
        <v>0</v>
      </c>
      <c r="S292" s="93">
        <v>1.1592800906306299E-3</v>
      </c>
      <c r="T292" s="93">
        <f>_xlfn.XLOOKUP(B292,'[3]Nur des jours'!$B:$B,'[3]Nur des jours'!$U:$U,"")</f>
        <v>10.023866841934298</v>
      </c>
      <c r="U292" s="93">
        <v>0</v>
      </c>
      <c r="V292" s="93">
        <v>9.5385926295163223E-2</v>
      </c>
      <c r="W292" s="93">
        <v>10.023866841934298</v>
      </c>
      <c r="X292" s="93">
        <v>11.805587312709013</v>
      </c>
      <c r="Y292" s="93">
        <v>2.2295138124645555E-3</v>
      </c>
      <c r="Z292" s="93">
        <v>1.2217735692305798E-2</v>
      </c>
      <c r="AA292" s="93">
        <v>3.1213193374503775E-3</v>
      </c>
      <c r="AB292" s="93">
        <v>0.26193485241996817</v>
      </c>
      <c r="AC292" s="93">
        <f>_xlfn.XLOOKUP(B292,'[3]Nur des jours'!$B:$B,'[3]Nur des jours'!$N:$N,"")</f>
        <v>0</v>
      </c>
      <c r="AD292" s="93">
        <v>0</v>
      </c>
      <c r="AE292" s="93">
        <v>0.93322772197417836</v>
      </c>
      <c r="AF292" s="93">
        <v>0.35056921119306056</v>
      </c>
      <c r="AG292" s="93"/>
      <c r="AH292" s="93">
        <v>0.51051550544719648</v>
      </c>
      <c r="AI292" s="93">
        <v>0.83992282451870226</v>
      </c>
      <c r="AJ292" s="93">
        <v>1.1634232493886443</v>
      </c>
      <c r="AK292" s="93">
        <v>0</v>
      </c>
      <c r="AL292" s="93">
        <v>0.51051550544719648</v>
      </c>
      <c r="AM292" s="49" t="s">
        <v>5601</v>
      </c>
      <c r="AN292" s="49"/>
      <c r="AO292" s="48" t="str" cm="1">
        <f t="array" ref="AO292">IFERROR(_xlfn.IFS(
AQ292="MPR ISSUE","PDH",
AQ292="BSS Hardware Issue","BSS",
AQ292="Sites strategiques, MLL, Pylone, etc.","ENVTECH",
AQ292="AKTIVCO DEFAUT GE &amp; POWER Cabinet","AKTIVCO",
AQ292="AKTIVCO Coupure ENEO &amp; Baisse de tension","AKTIVCO GRID ONLY",
AQ292="Coupure ENEO &amp; Baisse de tension","IHS GRID ONLY",
AQ292="Defaut GE &amp; POWER Cabinet","IHS",
AQ292="Sharing","Partners",
AQ292="Sites strategiques &amp; DataCenter","SST &amp; DC",
AQ292="Exclu","Exclu",
AQ292="SAT","SAT",
AQ292="SPARE-ISSUE","SPARE-ISSUE",
AQ292="Fiber CAmtel","TRANS_FO_CAMTEL",
AQ292="Fiber AOF","Fiber AOF",
AQ292="Projet OCM (HUAWEI)","TRAVAUX-HUAWEI",
AQ292="Projet OCM (NOKIA)","TRAVAUX-NOKIA",
AQ292="ACCESS-ISSUE","ACCESS-ISSUE",
AQ292="Projet OCM (ZTE, NOKIA, autres projets)","TRAVAUX OCM",
AQ292="No root CAuse","No root cause",
AQ292="ODU HS","PDH",
AQ292="IP &amp; VLAN","PDH",
AQ292="Warehouse HUAWEI","SPARE-ISSUE",
AQ292="SPARE-HS","SPARE-ISSUE",
AQ292="Power Telco","BSS",AQ292="no impacts","no impacts"
),"")</f>
        <v>IHS</v>
      </c>
      <c r="AP292" s="48" t="str" cm="1">
        <f t="array" ref="AP292">IFERROR(_xlfn.IFS(
AQ292="MPR ISSUE","TX ISSUE",
AQ292="BSS Hardware Issue","RAN ISSUE",
AQ292="Sites strategiques, MLL, Pylone, etc.","ENVTECH",
AQ292="AKTIVCO DEFAUT GE &amp; POWER Cabinet","POWER ISSUE",
AQ292="AKTIVCO Coupure ENEO &amp; Baisse de tension","POWER ISSUE",
AQ292="Coupure ENEO &amp; Baisse de tension","POWER ISSUE",
AQ292="Defaut GE &amp; POWER Cabinet","POWER ISSUE",
AQ292="Sharing","POWER ISSUE",
AQ292="Sites strategiques &amp; DataCenter","POWER ISSUE",
AQ292="Exclu","Exclu",
AQ292="SAT","TX ISSUE",
AQ292="SPARE-ISSUE","SPARE-ISSUE",
AQ292="Fiber CAmtel","TX ISSUE",
AQ292="Fiber AOF","TX ISSUE",
AQ292="Projet OCM (HUAWEI)","TRAVAUX-HUAWEI",
AQ292="Projet OCM (NOKIA)","TRAVAUX -NOKIA",
AQ292="ACCESS-ISSUE","ACCESS-ISSUE",
AQ292="Projet OCM (ZTE, NOKIA, autres projets)","TRAVAUX OCM",
AQ292="No root CAuse","No root cause",
AQ292="ODU HS","TX ISSUE",
AQ292="IP &amp; VLAN","TX ISSUE",
AQ292="Warehouse HUAWEI","SPARE-ISSUE",
AQ292="SPARE-HS","SPARE-ISSUE",
AQ292="Power Telco","RAN ISSUE",AQ292="no impacts","no impacts"
),"")</f>
        <v>POWER ISSUE</v>
      </c>
      <c r="AQ292" s="67" t="s">
        <v>5330</v>
      </c>
      <c r="AR292" s="48" t="str" cm="1">
        <f t="array" ref="AR292">IFERROR(_xlfn.IFS(
AQ292="MPR ISSUE","ACTIVE",
AQ292="BSS Hardware Issue","ACTIVE",
AQ292="Sites strategiques, MLL, Pylone, etc.","PASSIVE",
AQ292="AKTIVCO DEFAUT GE &amp; POWER Cabinet","PASSIVE",
AQ292="AKTIVCO Coupure ENEO &amp; Baisse de tension","PASSIVE",
AQ292="Coupure ENEO &amp; Baisse de tension","PASSIVE",
AQ292="Defaut GE &amp; POWER Cabinet","PASSIVE",
AQ292="Sharing","PASSIVE",
AQ292="Sites strategiques &amp; DataCenter","PASSIVE",
AQ292="Exclu","Exclu",
AQ292="SAT","ACTIVE",
AQ292="SPARE-ISSUE","SPARE-ISSUE",
AQ292="Fiber CAmtel","ACTIVE",
AQ292="Fiber AOF","ACTIVE",
AQ292="Projet OCM (HUAWEI)","PLANNED WORKS",
AQ292="Projet OCM (NOKIA)","PLANNED WORKS",
AQ292="ACCESS-ISSUE","ACCESS-ISSUE",
AQ292="Projet OCM (ZTE, NOKIA, autres projets)","PLANNED WORKS",
AQ292="No root CAuse","No root cause",
AQ292="ODU HS","ACTIVE",
AQ292="IP &amp; VLAN","ACTIVE",
AQ292="Warehouse HUAWEI","SPARE-ISSUE",
AQ292="SPARE-HS","SPARE-ISSUE",
AQ292="Power Telco","ACTIVE", AQ292="no impacts","no impacts"
),"")</f>
        <v>PASSIVE</v>
      </c>
      <c r="AS292" s="92" t="s">
        <v>5765</v>
      </c>
      <c r="AT292" s="98" t="s">
        <v>1503</v>
      </c>
      <c r="AV292" s="17" t="s">
        <v>5537</v>
      </c>
      <c r="AW292" s="7" t="s">
        <v>5537</v>
      </c>
      <c r="AX292" s="6" t="s">
        <v>5537</v>
      </c>
      <c r="AY292" s="7"/>
      <c r="AZ292" s="3" t="s">
        <v>5537</v>
      </c>
      <c r="BA292" s="18" t="s">
        <v>5537</v>
      </c>
      <c r="BB292" s="18" t="s">
        <v>5537</v>
      </c>
      <c r="BC292" s="18" t="s">
        <v>5537</v>
      </c>
      <c r="BD292" s="18" t="s">
        <v>5537</v>
      </c>
      <c r="BE292" s="18" t="s">
        <v>5537</v>
      </c>
      <c r="BF292" s="18" t="s">
        <v>5537</v>
      </c>
      <c r="BG292" s="18" t="s">
        <v>5537</v>
      </c>
      <c r="BH292" s="18" t="s">
        <v>5537</v>
      </c>
      <c r="BI292" s="18" t="s">
        <v>5537</v>
      </c>
      <c r="BJ292" s="18" t="s">
        <v>5537</v>
      </c>
      <c r="BK292" s="18" t="s">
        <v>5537</v>
      </c>
      <c r="BL292" s="9" t="s">
        <v>5765</v>
      </c>
      <c r="BM292" s="14" t="s">
        <v>5537</v>
      </c>
      <c r="BN292" s="14" t="s">
        <v>5537</v>
      </c>
      <c r="BO292" s="14" t="str">
        <f>_xlfn.XLOOKUP(B292,'[4]cell downs 18042026 17h'!$B:$B,'[4]cell downs 18042026 17h'!$B:$B,"")</f>
        <v/>
      </c>
      <c r="BP292" s="14" t="str">
        <f>_xlfn.XLOOKUP(B292,'[5]Cells Huawei 19042026 15h'!$B:$B,'[5]Cells Huawei 19042026 15h'!$B:$B,"")</f>
        <v/>
      </c>
      <c r="BQ292" s="9" t="str">
        <f>_xlfn.XLOOKUP(B292,'[6]cells down 19042026 9H40'!$B:$B,'[6]cells down 19042026 9H40'!$B:$B,"")</f>
        <v/>
      </c>
      <c r="BR292" s="9" t="s">
        <v>1503</v>
      </c>
      <c r="BS292" s="9" t="s">
        <v>5537</v>
      </c>
      <c r="BT292" s="108"/>
    </row>
    <row r="293" spans="1:72" s="9" customFormat="1" x14ac:dyDescent="0.35">
      <c r="A293" s="1" t="s">
        <v>2099</v>
      </c>
      <c r="B293" s="8" t="s">
        <v>2100</v>
      </c>
      <c r="C293" s="3" t="str">
        <f>_xlfn.XLOOKUP(B293,'[1]daily break down'!$D:$D,'[1]daily break down'!$E:$E,"")</f>
        <v>Yaounde</v>
      </c>
      <c r="D293" s="1" t="s">
        <v>21</v>
      </c>
      <c r="E293" s="1" t="s">
        <v>30</v>
      </c>
      <c r="F293" s="3" t="s">
        <v>37</v>
      </c>
      <c r="G293" s="1" t="s">
        <v>38</v>
      </c>
      <c r="H293" s="34" t="str">
        <f>_xlfn.XLOOKUP(B293,[2]CALCULATION!$B:$B,[2]CALCULATION!$H:$H,"")</f>
        <v>ZTE</v>
      </c>
      <c r="I293" s="28">
        <v>0</v>
      </c>
      <c r="J293" s="28">
        <v>0</v>
      </c>
      <c r="K293" s="28">
        <v>0</v>
      </c>
      <c r="L293" s="28">
        <v>0</v>
      </c>
      <c r="M293" s="28">
        <v>1.8192849988442874</v>
      </c>
      <c r="N293" s="28">
        <v>0</v>
      </c>
      <c r="O293" s="28">
        <v>0</v>
      </c>
      <c r="P293" s="28">
        <v>2.3954293688094448</v>
      </c>
      <c r="Q293" s="28">
        <v>2.7739967411744897</v>
      </c>
      <c r="R293" s="28">
        <v>0</v>
      </c>
      <c r="S293" s="93">
        <v>1.5382755048753978</v>
      </c>
      <c r="T293" s="93">
        <f>_xlfn.XLOOKUP(B293,'[3]Nur des jours'!$B:$B,'[3]Nur des jours'!$U:$U,"")</f>
        <v>0</v>
      </c>
      <c r="U293" s="93">
        <v>3.9644347136257143</v>
      </c>
      <c r="V293" s="93">
        <v>0</v>
      </c>
      <c r="W293" s="93">
        <v>0</v>
      </c>
      <c r="X293" s="93">
        <v>9.7596402165321194</v>
      </c>
      <c r="Y293" s="93">
        <v>15.227714712940848</v>
      </c>
      <c r="Z293" s="93">
        <v>0</v>
      </c>
      <c r="AA293" s="93">
        <v>0</v>
      </c>
      <c r="AB293" s="93">
        <v>4.6899656995773791</v>
      </c>
      <c r="AC293" s="93">
        <f>_xlfn.XLOOKUP(B293,'[3]Nur des jours'!$B:$B,'[3]Nur des jours'!$N:$N,"")</f>
        <v>2.9446962757502866</v>
      </c>
      <c r="AD293" s="93">
        <v>2.9446962757502866</v>
      </c>
      <c r="AE293" s="93">
        <v>0</v>
      </c>
      <c r="AF293" s="93">
        <v>4.0176545873248246</v>
      </c>
      <c r="AG293" s="93"/>
      <c r="AH293" s="93">
        <v>0.47881834758712799</v>
      </c>
      <c r="AI293" s="93">
        <v>0.39554432494434649</v>
      </c>
      <c r="AJ293" s="93">
        <v>0.36784581331538135</v>
      </c>
      <c r="AK293" s="93">
        <v>0.57306065003600604</v>
      </c>
      <c r="AL293" s="93">
        <v>0.47881834758712799</v>
      </c>
      <c r="AM293" s="49" t="s">
        <v>5559</v>
      </c>
      <c r="AN293" s="49"/>
      <c r="AO293" s="48" t="str" cm="1">
        <f t="array" ref="AO293">IFERROR(_xlfn.IFS(
AQ293="MPR ISSUE","PDH",
AQ293="BSS Hardware Issue","BSS",
AQ293="Sites strategiques, MLL, Pylone, etc.","ENVTECH",
AQ293="AKTIVCO DEFAUT GE &amp; POWER Cabinet","AKTIVCO",
AQ293="AKTIVCO Coupure ENEO &amp; Baisse de tension","AKTIVCO GRID ONLY",
AQ293="Coupure ENEO &amp; Baisse de tension","IHS GRID ONLY",
AQ293="Defaut GE &amp; POWER Cabinet","IHS",
AQ293="Sharing","Partners",
AQ293="Sites strategiques &amp; DataCenter","SST &amp; DC",
AQ293="Exclu","Exclu",
AQ293="SAT","SAT",
AQ293="SPARE-ISSUE","SPARE-ISSUE",
AQ293="Fiber CAmtel","TRANS_FO_CAMTEL",
AQ293="Fiber AOF","Fiber AOF",
AQ293="Projet OCM (HUAWEI)","TRAVAUX-HUAWEI",
AQ293="Projet OCM (NOKIA)","TRAVAUX-NOKIA",
AQ293="ACCESS-ISSUE","ACCESS-ISSUE",
AQ293="Projet OCM (ZTE, NOKIA, autres projets)","TRAVAUX OCM",
AQ293="No root CAuse","No root cause",
AQ293="ODU HS","PDH",
AQ293="IP &amp; VLAN","PDH",
AQ293="Warehouse HUAWEI","SPARE-ISSUE",
AQ293="SPARE-HS","SPARE-ISSUE",
AQ293="Power Telco","BSS",AQ293="no impacts","no impacts"
),"")</f>
        <v>No root cause</v>
      </c>
      <c r="AP293" s="48" t="str" cm="1">
        <f t="array" ref="AP293">IFERROR(_xlfn.IFS(
AQ293="MPR ISSUE","TX ISSUE",
AQ293="BSS Hardware Issue","RAN ISSUE",
AQ293="Sites strategiques, MLL, Pylone, etc.","ENVTECH",
AQ293="AKTIVCO DEFAUT GE &amp; POWER Cabinet","POWER ISSUE",
AQ293="AKTIVCO Coupure ENEO &amp; Baisse de tension","POWER ISSUE",
AQ293="Coupure ENEO &amp; Baisse de tension","POWER ISSUE",
AQ293="Defaut GE &amp; POWER Cabinet","POWER ISSUE",
AQ293="Sharing","POWER ISSUE",
AQ293="Sites strategiques &amp; DataCenter","POWER ISSUE",
AQ293="Exclu","Exclu",
AQ293="SAT","TX ISSUE",
AQ293="SPARE-ISSUE","SPARE-ISSUE",
AQ293="Fiber CAmtel","TX ISSUE",
AQ293="Fiber AOF","TX ISSUE",
AQ293="Projet OCM (HUAWEI)","TRAVAUX-HUAWEI",
AQ293="Projet OCM (NOKIA)","TRAVAUX -NOKIA",
AQ293="ACCESS-ISSUE","ACCESS-ISSUE",
AQ293="Projet OCM (ZTE, NOKIA, autres projets)","TRAVAUX OCM",
AQ293="No root CAuse","No root cause",
AQ293="ODU HS","TX ISSUE",
AQ293="IP &amp; VLAN","TX ISSUE",
AQ293="Warehouse HUAWEI","SPARE-ISSUE",
AQ293="SPARE-HS","SPARE-ISSUE",
AQ293="Power Telco","RAN ISSUE",AQ293="no impacts","no impacts"
),"")</f>
        <v>No root cause</v>
      </c>
      <c r="AQ293" s="67" t="s">
        <v>5344</v>
      </c>
      <c r="AR293" s="48" t="str" cm="1">
        <f t="array" ref="AR293">IFERROR(_xlfn.IFS(
AQ293="MPR ISSUE","ACTIVE",
AQ293="BSS Hardware Issue","ACTIVE",
AQ293="Sites strategiques, MLL, Pylone, etc.","PASSIVE",
AQ293="AKTIVCO DEFAUT GE &amp; POWER Cabinet","PASSIVE",
AQ293="AKTIVCO Coupure ENEO &amp; Baisse de tension","PASSIVE",
AQ293="Coupure ENEO &amp; Baisse de tension","PASSIVE",
AQ293="Defaut GE &amp; POWER Cabinet","PASSIVE",
AQ293="Sharing","PASSIVE",
AQ293="Sites strategiques &amp; DataCenter","PASSIVE",
AQ293="Exclu","Exclu",
AQ293="SAT","ACTIVE",
AQ293="SPARE-ISSUE","SPARE-ISSUE",
AQ293="Fiber CAmtel","ACTIVE",
AQ293="Fiber AOF","ACTIVE",
AQ293="Projet OCM (HUAWEI)","PLANNED WORKS",
AQ293="Projet OCM (NOKIA)","PLANNED WORKS",
AQ293="ACCESS-ISSUE","ACCESS-ISSUE",
AQ293="Projet OCM (ZTE, NOKIA, autres projets)","PLANNED WORKS",
AQ293="No root CAuse","No root cause",
AQ293="ODU HS","ACTIVE",
AQ293="IP &amp; VLAN","ACTIVE",
AQ293="Warehouse HUAWEI","SPARE-ISSUE",
AQ293="SPARE-HS","SPARE-ISSUE",
AQ293="Power Telco","ACTIVE", AQ293="no impacts","no impacts"
),"")</f>
        <v>No root cause</v>
      </c>
      <c r="AS293" s="92" t="s">
        <v>5537</v>
      </c>
      <c r="AT293" s="98" t="s">
        <v>2100</v>
      </c>
      <c r="AV293" s="17" t="s">
        <v>5537</v>
      </c>
      <c r="AW293" s="7" t="s">
        <v>5537</v>
      </c>
      <c r="AX293" s="6" t="s">
        <v>5537</v>
      </c>
      <c r="AY293" s="7"/>
      <c r="AZ293" s="3" t="s">
        <v>5537</v>
      </c>
      <c r="BA293" s="18" t="s">
        <v>5537</v>
      </c>
      <c r="BB293" s="18" t="s">
        <v>5537</v>
      </c>
      <c r="BC293" s="18" t="s">
        <v>5537</v>
      </c>
      <c r="BD293" s="18" t="s">
        <v>5537</v>
      </c>
      <c r="BE293" s="18" t="s">
        <v>5537</v>
      </c>
      <c r="BF293" s="18" t="s">
        <v>5537</v>
      </c>
      <c r="BG293" s="18" t="s">
        <v>5537</v>
      </c>
      <c r="BH293" s="18" t="s">
        <v>5537</v>
      </c>
      <c r="BI293" s="18" t="s">
        <v>5537</v>
      </c>
      <c r="BJ293" s="18" t="s">
        <v>5537</v>
      </c>
      <c r="BK293" s="18" t="s">
        <v>5537</v>
      </c>
      <c r="BL293" s="9" t="s">
        <v>5537</v>
      </c>
      <c r="BM293" s="14" t="s">
        <v>5537</v>
      </c>
      <c r="BN293" s="14" t="s">
        <v>5537</v>
      </c>
      <c r="BO293" s="14" t="str">
        <f>_xlfn.XLOOKUP(B293,'[4]cell downs 18042026 17h'!$B:$B,'[4]cell downs 18042026 17h'!$B:$B,"")</f>
        <v/>
      </c>
      <c r="BP293" s="14" t="str">
        <f>_xlfn.XLOOKUP(B293,'[5]Cells Huawei 19042026 15h'!$B:$B,'[5]Cells Huawei 19042026 15h'!$B:$B,"")</f>
        <v/>
      </c>
      <c r="BQ293" s="9" t="str">
        <f>_xlfn.XLOOKUP(B293,'[6]cells down 19042026 9H40'!$B:$B,'[6]cells down 19042026 9H40'!$B:$B,"")</f>
        <v/>
      </c>
      <c r="BR293" s="9" t="s">
        <v>5537</v>
      </c>
      <c r="BS293" s="9" t="s">
        <v>5577</v>
      </c>
      <c r="BT293" s="108"/>
    </row>
    <row r="294" spans="1:72" s="9" customFormat="1" x14ac:dyDescent="0.35">
      <c r="A294" s="1" t="s">
        <v>611</v>
      </c>
      <c r="B294" s="8" t="s">
        <v>612</v>
      </c>
      <c r="C294" s="3" t="str">
        <f>_xlfn.XLOOKUP(B294,'[1]daily break down'!$D:$D,'[1]daily break down'!$E:$E,"")</f>
        <v>Douala</v>
      </c>
      <c r="D294" s="1" t="s">
        <v>21</v>
      </c>
      <c r="E294" s="1" t="s">
        <v>30</v>
      </c>
      <c r="F294" s="3" t="s">
        <v>31</v>
      </c>
      <c r="G294" s="1" t="s">
        <v>32</v>
      </c>
      <c r="H294" s="34" t="str">
        <f>_xlfn.XLOOKUP(B294,[2]CALCULATION!$B:$B,[2]CALCULATION!$H:$H,"")</f>
        <v>ZTE</v>
      </c>
      <c r="I294" s="28">
        <v>0</v>
      </c>
      <c r="J294" s="28">
        <v>0</v>
      </c>
      <c r="K294" s="28">
        <v>0</v>
      </c>
      <c r="L294" s="28">
        <v>0</v>
      </c>
      <c r="M294" s="28">
        <v>0</v>
      </c>
      <c r="N294" s="28">
        <v>2.1228915370413182</v>
      </c>
      <c r="O294" s="28">
        <v>0</v>
      </c>
      <c r="P294" s="28">
        <v>0</v>
      </c>
      <c r="Q294" s="28">
        <v>0</v>
      </c>
      <c r="R294" s="28">
        <v>0</v>
      </c>
      <c r="S294" s="93">
        <v>3.442705167606932</v>
      </c>
      <c r="T294" s="93">
        <f>_xlfn.XLOOKUP(B294,'[3]Nur des jours'!$B:$B,'[3]Nur des jours'!$U:$U,"")</f>
        <v>0.67348822742150549</v>
      </c>
      <c r="U294" s="93">
        <v>0</v>
      </c>
      <c r="V294" s="93">
        <v>0</v>
      </c>
      <c r="W294" s="93">
        <v>0.6734882274215056</v>
      </c>
      <c r="X294" s="93">
        <v>2.0640179435155934</v>
      </c>
      <c r="Y294" s="93">
        <v>3.9279084732316871</v>
      </c>
      <c r="Z294" s="93">
        <v>0</v>
      </c>
      <c r="AA294" s="93">
        <v>0.38074325191976682</v>
      </c>
      <c r="AB294" s="93">
        <v>0</v>
      </c>
      <c r="AC294" s="93">
        <f>_xlfn.XLOOKUP(B294,'[3]Nur des jours'!$B:$B,'[3]Nur des jours'!$N:$N,"")</f>
        <v>0.66819120916123842</v>
      </c>
      <c r="AD294" s="93">
        <v>0.66819120916123842</v>
      </c>
      <c r="AE294" s="93">
        <v>7.6426699254921768</v>
      </c>
      <c r="AF294" s="93">
        <v>0.67031358348100911</v>
      </c>
      <c r="AG294" s="93"/>
      <c r="AH294" s="93">
        <v>0.47733803608678355</v>
      </c>
      <c r="AI294" s="93">
        <v>0.19059066620305426</v>
      </c>
      <c r="AJ294" s="93">
        <v>0.23109897283678554</v>
      </c>
      <c r="AK294" s="93">
        <v>0.71437639400525699</v>
      </c>
      <c r="AL294" s="93">
        <v>0.47733803608678355</v>
      </c>
      <c r="AM294" s="49" t="s">
        <v>5559</v>
      </c>
      <c r="AN294" s="49"/>
      <c r="AO294" s="48" t="str" cm="1">
        <f t="array" ref="AO294">IFERROR(_xlfn.IFS(
AQ294="MPR ISSUE","PDH",
AQ294="BSS Hardware Issue","BSS",
AQ294="Sites strategiques, MLL, Pylone, etc.","ENVTECH",
AQ294="AKTIVCO DEFAUT GE &amp; POWER Cabinet","AKTIVCO",
AQ294="AKTIVCO Coupure ENEO &amp; Baisse de tension","AKTIVCO GRID ONLY",
AQ294="Coupure ENEO &amp; Baisse de tension","IHS GRID ONLY",
AQ294="Defaut GE &amp; POWER Cabinet","IHS",
AQ294="Sharing","Partners",
AQ294="Sites strategiques &amp; DataCenter","SST &amp; DC",
AQ294="Exclu","Exclu",
AQ294="SAT","SAT",
AQ294="SPARE-ISSUE","SPARE-ISSUE",
AQ294="Fiber CAmtel","TRANS_FO_CAMTEL",
AQ294="Fiber AOF","Fiber AOF",
AQ294="Projet OCM (HUAWEI)","TRAVAUX-HUAWEI",
AQ294="Projet OCM (NOKIA)","TRAVAUX-NOKIA",
AQ294="ACCESS-ISSUE","ACCESS-ISSUE",
AQ294="Projet OCM (ZTE, NOKIA, autres projets)","TRAVAUX OCM",
AQ294="No root CAuse","No root cause",
AQ294="ODU HS","PDH",
AQ294="IP &amp; VLAN","PDH",
AQ294="Warehouse HUAWEI","SPARE-ISSUE",
AQ294="SPARE-HS","SPARE-ISSUE",
AQ294="Power Telco","BSS",AQ294="no impacts","no impacts"
),"")</f>
        <v>No root cause</v>
      </c>
      <c r="AP294" s="48" t="str" cm="1">
        <f t="array" ref="AP294">IFERROR(_xlfn.IFS(
AQ294="MPR ISSUE","TX ISSUE",
AQ294="BSS Hardware Issue","RAN ISSUE",
AQ294="Sites strategiques, MLL, Pylone, etc.","ENVTECH",
AQ294="AKTIVCO DEFAUT GE &amp; POWER Cabinet","POWER ISSUE",
AQ294="AKTIVCO Coupure ENEO &amp; Baisse de tension","POWER ISSUE",
AQ294="Coupure ENEO &amp; Baisse de tension","POWER ISSUE",
AQ294="Defaut GE &amp; POWER Cabinet","POWER ISSUE",
AQ294="Sharing","POWER ISSUE",
AQ294="Sites strategiques &amp; DataCenter","POWER ISSUE",
AQ294="Exclu","Exclu",
AQ294="SAT","TX ISSUE",
AQ294="SPARE-ISSUE","SPARE-ISSUE",
AQ294="Fiber CAmtel","TX ISSUE",
AQ294="Fiber AOF","TX ISSUE",
AQ294="Projet OCM (HUAWEI)","TRAVAUX-HUAWEI",
AQ294="Projet OCM (NOKIA)","TRAVAUX -NOKIA",
AQ294="ACCESS-ISSUE","ACCESS-ISSUE",
AQ294="Projet OCM (ZTE, NOKIA, autres projets)","TRAVAUX OCM",
AQ294="No root CAuse","No root cause",
AQ294="ODU HS","TX ISSUE",
AQ294="IP &amp; VLAN","TX ISSUE",
AQ294="Warehouse HUAWEI","SPARE-ISSUE",
AQ294="SPARE-HS","SPARE-ISSUE",
AQ294="Power Telco","RAN ISSUE",AQ294="no impacts","no impacts"
),"")</f>
        <v>No root cause</v>
      </c>
      <c r="AQ294" s="67" t="s">
        <v>5344</v>
      </c>
      <c r="AR294" s="48" t="str" cm="1">
        <f t="array" ref="AR294">IFERROR(_xlfn.IFS(
AQ294="MPR ISSUE","ACTIVE",
AQ294="BSS Hardware Issue","ACTIVE",
AQ294="Sites strategiques, MLL, Pylone, etc.","PASSIVE",
AQ294="AKTIVCO DEFAUT GE &amp; POWER Cabinet","PASSIVE",
AQ294="AKTIVCO Coupure ENEO &amp; Baisse de tension","PASSIVE",
AQ294="Coupure ENEO &amp; Baisse de tension","PASSIVE",
AQ294="Defaut GE &amp; POWER Cabinet","PASSIVE",
AQ294="Sharing","PASSIVE",
AQ294="Sites strategiques &amp; DataCenter","PASSIVE",
AQ294="Exclu","Exclu",
AQ294="SAT","ACTIVE",
AQ294="SPARE-ISSUE","SPARE-ISSUE",
AQ294="Fiber CAmtel","ACTIVE",
AQ294="Fiber AOF","ACTIVE",
AQ294="Projet OCM (HUAWEI)","PLANNED WORKS",
AQ294="Projet OCM (NOKIA)","PLANNED WORKS",
AQ294="ACCESS-ISSUE","ACCESS-ISSUE",
AQ294="Projet OCM (ZTE, NOKIA, autres projets)","PLANNED WORKS",
AQ294="No root CAuse","No root cause",
AQ294="ODU HS","ACTIVE",
AQ294="IP &amp; VLAN","ACTIVE",
AQ294="Warehouse HUAWEI","SPARE-ISSUE",
AQ294="SPARE-HS","SPARE-ISSUE",
AQ294="Power Telco","ACTIVE", AQ294="no impacts","no impacts"
),"")</f>
        <v>No root cause</v>
      </c>
      <c r="AS294" s="92" t="s">
        <v>5537</v>
      </c>
      <c r="AT294" s="98" t="s">
        <v>612</v>
      </c>
      <c r="AV294" s="17" t="s">
        <v>5537</v>
      </c>
      <c r="AW294" s="7" t="s">
        <v>5537</v>
      </c>
      <c r="AX294" s="6" t="s">
        <v>5537</v>
      </c>
      <c r="AY294" s="7"/>
      <c r="AZ294" s="3" t="s">
        <v>5537</v>
      </c>
      <c r="BA294" s="18" t="s">
        <v>5537</v>
      </c>
      <c r="BB294" s="18" t="s">
        <v>5537</v>
      </c>
      <c r="BC294" s="18" t="s">
        <v>5537</v>
      </c>
      <c r="BD294" s="18" t="s">
        <v>5537</v>
      </c>
      <c r="BE294" s="18" t="s">
        <v>5537</v>
      </c>
      <c r="BF294" s="18" t="s">
        <v>5537</v>
      </c>
      <c r="BG294" s="18" t="s">
        <v>5537</v>
      </c>
      <c r="BH294" s="18" t="s">
        <v>5537</v>
      </c>
      <c r="BI294" s="18" t="s">
        <v>5537</v>
      </c>
      <c r="BJ294" s="18" t="s">
        <v>5537</v>
      </c>
      <c r="BK294" s="18" t="s">
        <v>5537</v>
      </c>
      <c r="BL294" s="9" t="s">
        <v>5537</v>
      </c>
      <c r="BM294" s="14" t="s">
        <v>5537</v>
      </c>
      <c r="BN294" s="14" t="s">
        <v>5537</v>
      </c>
      <c r="BO294" s="14" t="str">
        <f>_xlfn.XLOOKUP(B294,'[4]cell downs 18042026 17h'!$B:$B,'[4]cell downs 18042026 17h'!$B:$B,"")</f>
        <v/>
      </c>
      <c r="BP294" s="14" t="str">
        <f>_xlfn.XLOOKUP(B294,'[5]Cells Huawei 19042026 15h'!$B:$B,'[5]Cells Huawei 19042026 15h'!$B:$B,"")</f>
        <v/>
      </c>
      <c r="BQ294" s="9" t="str">
        <f>_xlfn.XLOOKUP(B294,'[6]cells down 19042026 9H40'!$B:$B,'[6]cells down 19042026 9H40'!$B:$B,"")</f>
        <v/>
      </c>
      <c r="BR294" s="9" t="s">
        <v>5537</v>
      </c>
      <c r="BS294" s="9" t="s">
        <v>5537</v>
      </c>
      <c r="BT294" s="108"/>
    </row>
    <row r="295" spans="1:72" s="9" customFormat="1" x14ac:dyDescent="0.35">
      <c r="A295" s="1" t="s">
        <v>1183</v>
      </c>
      <c r="B295" s="8" t="s">
        <v>1184</v>
      </c>
      <c r="C295" s="3" t="str">
        <f>_xlfn.XLOOKUP(B295,'[1]daily break down'!$D:$D,'[1]daily break down'!$E:$E,"")</f>
        <v>OUEST</v>
      </c>
      <c r="D295" s="1" t="s">
        <v>11</v>
      </c>
      <c r="E295" s="1" t="s">
        <v>12</v>
      </c>
      <c r="F295" s="3" t="s">
        <v>102</v>
      </c>
      <c r="G295" s="1" t="s">
        <v>1183</v>
      </c>
      <c r="H295" s="33" t="str">
        <f>_xlfn.XLOOKUP(B295,[2]CALCULATION!$B:$B,[2]CALCULATION!$H:$H,"")</f>
        <v>NOKIA</v>
      </c>
      <c r="I295" s="28">
        <v>5.3505234952235873E-5</v>
      </c>
      <c r="J295" s="28">
        <v>1.7835078317469854E-5</v>
      </c>
      <c r="K295" s="28">
        <v>5.3505234952177976E-5</v>
      </c>
      <c r="L295" s="28">
        <v>3.5670156634823915E-5</v>
      </c>
      <c r="M295" s="28">
        <v>2.2554452118800019</v>
      </c>
      <c r="N295" s="28">
        <v>2.2614879306457926E-2</v>
      </c>
      <c r="O295" s="28">
        <v>3.5670156634766019E-5</v>
      </c>
      <c r="P295" s="28">
        <v>0</v>
      </c>
      <c r="Q295" s="28">
        <v>3.5670156634766019E-5</v>
      </c>
      <c r="R295" s="28">
        <v>3.5670156634766019E-5</v>
      </c>
      <c r="S295" s="93">
        <v>0</v>
      </c>
      <c r="T295" s="93">
        <f>_xlfn.XLOOKUP(B295,'[3]Nur des jours'!$B:$B,'[3]Nur des jours'!$U:$U,"")</f>
        <v>1.8548481450092805E-3</v>
      </c>
      <c r="U295" s="93">
        <v>1.7835078317469854E-5</v>
      </c>
      <c r="V295" s="93">
        <v>1.0701046990435595E-4</v>
      </c>
      <c r="W295" s="93">
        <v>1.8548481450092224E-3</v>
      </c>
      <c r="X295" s="93">
        <v>3.5670156634708122E-5</v>
      </c>
      <c r="Y295" s="93">
        <v>3.5670156634823915E-5</v>
      </c>
      <c r="Z295" s="93">
        <v>7.1340313269532038E-5</v>
      </c>
      <c r="AA295" s="93">
        <v>5.3505234952235873E-5</v>
      </c>
      <c r="AB295" s="93">
        <v>0</v>
      </c>
      <c r="AC295" s="93">
        <f>_xlfn.XLOOKUP(B295,'[3]Nur des jours'!$B:$B,'[3]Nur des jours'!$N:$N,"")</f>
        <v>7.9063987978937433E-2</v>
      </c>
      <c r="AD295" s="93">
        <v>7.9063987978937433E-2</v>
      </c>
      <c r="AE295" s="93">
        <v>1.7835078317411958E-5</v>
      </c>
      <c r="AF295" s="93">
        <v>1.7835078317469854E-5</v>
      </c>
      <c r="AG295" s="93"/>
      <c r="AH295" s="93">
        <v>0.46867643338498172</v>
      </c>
      <c r="AI295" s="93">
        <v>1.0248931892937503</v>
      </c>
      <c r="AJ295" s="93">
        <v>0.43882241738663252</v>
      </c>
      <c r="AK295" s="93">
        <v>0.33558556746492607</v>
      </c>
      <c r="AL295" s="93">
        <v>0.46867643338498172</v>
      </c>
      <c r="AM295" s="49" t="s">
        <v>5559</v>
      </c>
      <c r="AN295" s="49"/>
      <c r="AO295" s="48" t="str" cm="1">
        <f t="array" ref="AO295">IFERROR(_xlfn.IFS(
AQ295="MPR ISSUE","PDH",
AQ295="BSS Hardware Issue","BSS",
AQ295="Sites strategiques, MLL, Pylone, etc.","ENVTECH",
AQ295="AKTIVCO DEFAUT GE &amp; POWER Cabinet","AKTIVCO",
AQ295="AKTIVCO Coupure ENEO &amp; Baisse de tension","AKTIVCO GRID ONLY",
AQ295="Coupure ENEO &amp; Baisse de tension","IHS GRID ONLY",
AQ295="Defaut GE &amp; POWER Cabinet","IHS",
AQ295="Sharing","Partners",
AQ295="Sites strategiques &amp; DataCenter","SST &amp; DC",
AQ295="Exclu","Exclu",
AQ295="SAT","SAT",
AQ295="SPARE-ISSUE","SPARE-ISSUE",
AQ295="Fiber CAmtel","TRANS_FO_CAMTEL",
AQ295="Fiber AOF","Fiber AOF",
AQ295="Projet OCM (HUAWEI)","TRAVAUX-HUAWEI",
AQ295="Projet OCM (NOKIA)","TRAVAUX-NOKIA",
AQ295="ACCESS-ISSUE","ACCESS-ISSUE",
AQ295="Projet OCM (ZTE, NOKIA, autres projets)","TRAVAUX OCM",
AQ295="No root CAuse","No root cause",
AQ295="ODU HS","PDH",
AQ295="IP &amp; VLAN","PDH",
AQ295="Warehouse HUAWEI","SPARE-ISSUE",
AQ295="SPARE-HS","SPARE-ISSUE",
AQ295="Power Telco","BSS",AQ295="no impacts","no impacts"
),"")</f>
        <v>IHS</v>
      </c>
      <c r="AP295" s="48" t="str" cm="1">
        <f t="array" ref="AP295">IFERROR(_xlfn.IFS(
AQ295="MPR ISSUE","TX ISSUE",
AQ295="BSS Hardware Issue","RAN ISSUE",
AQ295="Sites strategiques, MLL, Pylone, etc.","ENVTECH",
AQ295="AKTIVCO DEFAUT GE &amp; POWER Cabinet","POWER ISSUE",
AQ295="AKTIVCO Coupure ENEO &amp; Baisse de tension","POWER ISSUE",
AQ295="Coupure ENEO &amp; Baisse de tension","POWER ISSUE",
AQ295="Defaut GE &amp; POWER Cabinet","POWER ISSUE",
AQ295="Sharing","POWER ISSUE",
AQ295="Sites strategiques &amp; DataCenter","POWER ISSUE",
AQ295="Exclu","Exclu",
AQ295="SAT","TX ISSUE",
AQ295="SPARE-ISSUE","SPARE-ISSUE",
AQ295="Fiber CAmtel","TX ISSUE",
AQ295="Fiber AOF","TX ISSUE",
AQ295="Projet OCM (HUAWEI)","TRAVAUX-HUAWEI",
AQ295="Projet OCM (NOKIA)","TRAVAUX -NOKIA",
AQ295="ACCESS-ISSUE","ACCESS-ISSUE",
AQ295="Projet OCM (ZTE, NOKIA, autres projets)","TRAVAUX OCM",
AQ295="No root CAuse","No root cause",
AQ295="ODU HS","TX ISSUE",
AQ295="IP &amp; VLAN","TX ISSUE",
AQ295="Warehouse HUAWEI","SPARE-ISSUE",
AQ295="SPARE-HS","SPARE-ISSUE",
AQ295="Power Telco","RAN ISSUE",AQ295="no impacts","no impacts"
),"")</f>
        <v>POWER ISSUE</v>
      </c>
      <c r="AQ295" s="67" t="s">
        <v>5330</v>
      </c>
      <c r="AR295" s="48" t="str" cm="1">
        <f t="array" ref="AR295">IFERROR(_xlfn.IFS(
AQ295="MPR ISSUE","ACTIVE",
AQ295="BSS Hardware Issue","ACTIVE",
AQ295="Sites strategiques, MLL, Pylone, etc.","PASSIVE",
AQ295="AKTIVCO DEFAUT GE &amp; POWER Cabinet","PASSIVE",
AQ295="AKTIVCO Coupure ENEO &amp; Baisse de tension","PASSIVE",
AQ295="Coupure ENEO &amp; Baisse de tension","PASSIVE",
AQ295="Defaut GE &amp; POWER Cabinet","PASSIVE",
AQ295="Sharing","PASSIVE",
AQ295="Sites strategiques &amp; DataCenter","PASSIVE",
AQ295="Exclu","Exclu",
AQ295="SAT","ACTIVE",
AQ295="SPARE-ISSUE","SPARE-ISSUE",
AQ295="Fiber CAmtel","ACTIVE",
AQ295="Fiber AOF","ACTIVE",
AQ295="Projet OCM (HUAWEI)","PLANNED WORKS",
AQ295="Projet OCM (NOKIA)","PLANNED WORKS",
AQ295="ACCESS-ISSUE","ACCESS-ISSUE",
AQ295="Projet OCM (ZTE, NOKIA, autres projets)","PLANNED WORKS",
AQ295="No root CAuse","No root cause",
AQ295="ODU HS","ACTIVE",
AQ295="IP &amp; VLAN","ACTIVE",
AQ295="Warehouse HUAWEI","SPARE-ISSUE",
AQ295="SPARE-HS","SPARE-ISSUE",
AQ295="Power Telco","ACTIVE", AQ295="no impacts","no impacts"
),"")</f>
        <v>PASSIVE</v>
      </c>
      <c r="AS295" s="92" t="s">
        <v>5829</v>
      </c>
      <c r="AT295" s="98" t="s">
        <v>1184</v>
      </c>
      <c r="AV295" s="17" t="s">
        <v>5537</v>
      </c>
      <c r="AW295" s="7" t="s">
        <v>5537</v>
      </c>
      <c r="AX295" s="6" t="s">
        <v>5537</v>
      </c>
      <c r="AY295" s="7"/>
      <c r="AZ295" s="3" t="s">
        <v>5537</v>
      </c>
      <c r="BA295" s="18" t="s">
        <v>5537</v>
      </c>
      <c r="BB295" s="18" t="s">
        <v>5537</v>
      </c>
      <c r="BC295" s="18" t="s">
        <v>5537</v>
      </c>
      <c r="BD295" s="18" t="s">
        <v>5537</v>
      </c>
      <c r="BE295" s="18" t="s">
        <v>5537</v>
      </c>
      <c r="BF295" s="18" t="s">
        <v>5537</v>
      </c>
      <c r="BG295" s="18" t="s">
        <v>5537</v>
      </c>
      <c r="BH295" s="18" t="s">
        <v>5537</v>
      </c>
      <c r="BI295" s="18" t="s">
        <v>5537</v>
      </c>
      <c r="BJ295" s="18" t="s">
        <v>5537</v>
      </c>
      <c r="BK295" s="18" t="s">
        <v>5537</v>
      </c>
      <c r="BL295" s="9" t="s">
        <v>5829</v>
      </c>
      <c r="BM295" s="14" t="s">
        <v>5537</v>
      </c>
      <c r="BN295" s="14" t="s">
        <v>5537</v>
      </c>
      <c r="BO295" s="14" t="str">
        <f>_xlfn.XLOOKUP(B295,'[4]cell downs 18042026 17h'!$B:$B,'[4]cell downs 18042026 17h'!$B:$B,"")</f>
        <v/>
      </c>
      <c r="BP295" s="14" t="str">
        <f>_xlfn.XLOOKUP(B295,'[5]Cells Huawei 19042026 15h'!$B:$B,'[5]Cells Huawei 19042026 15h'!$B:$B,"")</f>
        <v/>
      </c>
      <c r="BQ295" s="9" t="str">
        <f>_xlfn.XLOOKUP(B295,'[6]cells down 19042026 9H40'!$B:$B,'[6]cells down 19042026 9H40'!$B:$B,"")</f>
        <v/>
      </c>
      <c r="BR295" s="9" t="s">
        <v>1184</v>
      </c>
      <c r="BS295" s="9" t="s">
        <v>12</v>
      </c>
      <c r="BT295" s="108"/>
    </row>
    <row r="296" spans="1:72" s="9" customFormat="1" x14ac:dyDescent="0.35">
      <c r="A296" s="1" t="s">
        <v>1646</v>
      </c>
      <c r="B296" s="1" t="s">
        <v>1647</v>
      </c>
      <c r="C296" s="3" t="str">
        <f>_xlfn.XLOOKUP(B296,'[1]daily break down'!$D:$D,'[1]daily break down'!$E:$E,"")</f>
        <v>Maroua</v>
      </c>
      <c r="D296" s="1" t="s">
        <v>11</v>
      </c>
      <c r="E296" s="1" t="s">
        <v>12</v>
      </c>
      <c r="F296" s="3" t="s">
        <v>55</v>
      </c>
      <c r="G296" s="1" t="s">
        <v>84</v>
      </c>
      <c r="H296" s="32" t="str">
        <f>_xlfn.XLOOKUP(B296,[2]CALCULATION!$B:$B,[2]CALCULATION!$H:$H,"")</f>
        <v>Huawei</v>
      </c>
      <c r="I296" s="28">
        <v>1.9289172252613196</v>
      </c>
      <c r="J296" s="28">
        <v>3.3094771325759846</v>
      </c>
      <c r="K296" s="28">
        <v>1.2299961761592086</v>
      </c>
      <c r="L296" s="28">
        <v>5.6715549049318982E-3</v>
      </c>
      <c r="M296" s="28">
        <v>3.929121258557271</v>
      </c>
      <c r="N296" s="28">
        <v>2.4000308190153326</v>
      </c>
      <c r="O296" s="28">
        <v>0.787311697243125</v>
      </c>
      <c r="P296" s="28">
        <v>3.388664880305222E-2</v>
      </c>
      <c r="Q296" s="28">
        <v>4.1734083262706424E-2</v>
      </c>
      <c r="R296" s="28">
        <v>0.64241952099260058</v>
      </c>
      <c r="S296" s="93">
        <v>0.13782948523683558</v>
      </c>
      <c r="T296" s="93">
        <f>_xlfn.XLOOKUP(B296,'[3]Nur des jours'!$B:$B,'[3]Nur des jours'!$U:$U,"")</f>
        <v>1.044582701971561</v>
      </c>
      <c r="U296" s="93">
        <v>0</v>
      </c>
      <c r="V296" s="93">
        <v>5.8231530706297635E-2</v>
      </c>
      <c r="W296" s="93">
        <v>1.0445827019715608</v>
      </c>
      <c r="X296" s="93">
        <v>1.1987847891037657</v>
      </c>
      <c r="Y296" s="93">
        <v>1.429089155416299</v>
      </c>
      <c r="Z296" s="93">
        <v>1.2998561779284488</v>
      </c>
      <c r="AA296" s="93">
        <v>1.9261884582787579E-2</v>
      </c>
      <c r="AB296" s="93">
        <v>1.1475981143328395</v>
      </c>
      <c r="AC296" s="93">
        <f>_xlfn.XLOOKUP(B296,'[3]Nur des jours'!$B:$B,'[3]Nur des jours'!$N:$N,"")</f>
        <v>0</v>
      </c>
      <c r="AD296" s="93">
        <v>0</v>
      </c>
      <c r="AE296" s="93">
        <v>0</v>
      </c>
      <c r="AF296" s="93">
        <v>0</v>
      </c>
      <c r="AG296" s="93"/>
      <c r="AH296" s="93">
        <v>0.45912842112472285</v>
      </c>
      <c r="AI296" s="93">
        <v>0.67943199485230354</v>
      </c>
      <c r="AJ296" s="93">
        <v>0.58587574079174187</v>
      </c>
      <c r="AK296" s="93">
        <v>0.31720801677512278</v>
      </c>
      <c r="AL296" s="93">
        <v>0.45912842112472285</v>
      </c>
      <c r="AM296" s="49" t="s">
        <v>5559</v>
      </c>
      <c r="AN296" s="49"/>
      <c r="AO296" s="48" t="str" cm="1">
        <f t="array" ref="AO296">IFERROR(_xlfn.IFS(
AQ296="MPR ISSUE","PDH",
AQ296="BSS Hardware Issue","BSS",
AQ296="Sites strategiques, MLL, Pylone, etc.","ENVTECH",
AQ296="AKTIVCO DEFAUT GE &amp; POWER Cabinet","AKTIVCO",
AQ296="AKTIVCO Coupure ENEO &amp; Baisse de tension","AKTIVCO GRID ONLY",
AQ296="Coupure ENEO &amp; Baisse de tension","IHS GRID ONLY",
AQ296="Defaut GE &amp; POWER Cabinet","IHS",
AQ296="Sharing","Partners",
AQ296="Sites strategiques &amp; DataCenter","SST &amp; DC",
AQ296="Exclu","Exclu",
AQ296="SAT","SAT",
AQ296="SPARE-ISSUE","SPARE-ISSUE",
AQ296="Fiber CAmtel","TRANS_FO_CAMTEL",
AQ296="Fiber AOF","Fiber AOF",
AQ296="Projet OCM (HUAWEI)","TRAVAUX-HUAWEI",
AQ296="Projet OCM (NOKIA)","TRAVAUX-NOKIA",
AQ296="ACCESS-ISSUE","ACCESS-ISSUE",
AQ296="Projet OCM (ZTE, NOKIA, autres projets)","TRAVAUX OCM",
AQ296="No root CAuse","No root cause",
AQ296="ODU HS","PDH",
AQ296="IP &amp; VLAN","PDH",
AQ296="Warehouse HUAWEI","SPARE-ISSUE",
AQ296="SPARE-HS","SPARE-ISSUE",
AQ296="Power Telco","BSS",AQ296="no impacts","no impacts"
),"")</f>
        <v>No root cause</v>
      </c>
      <c r="AP296" s="48" t="str" cm="1">
        <f t="array" ref="AP296">IFERROR(_xlfn.IFS(
AQ296="MPR ISSUE","TX ISSUE",
AQ296="BSS Hardware Issue","RAN ISSUE",
AQ296="Sites strategiques, MLL, Pylone, etc.","ENVTECH",
AQ296="AKTIVCO DEFAUT GE &amp; POWER Cabinet","POWER ISSUE",
AQ296="AKTIVCO Coupure ENEO &amp; Baisse de tension","POWER ISSUE",
AQ296="Coupure ENEO &amp; Baisse de tension","POWER ISSUE",
AQ296="Defaut GE &amp; POWER Cabinet","POWER ISSUE",
AQ296="Sharing","POWER ISSUE",
AQ296="Sites strategiques &amp; DataCenter","POWER ISSUE",
AQ296="Exclu","Exclu",
AQ296="SAT","TX ISSUE",
AQ296="SPARE-ISSUE","SPARE-ISSUE",
AQ296="Fiber CAmtel","TX ISSUE",
AQ296="Fiber AOF","TX ISSUE",
AQ296="Projet OCM (HUAWEI)","TRAVAUX-HUAWEI",
AQ296="Projet OCM (NOKIA)","TRAVAUX -NOKIA",
AQ296="ACCESS-ISSUE","ACCESS-ISSUE",
AQ296="Projet OCM (ZTE, NOKIA, autres projets)","TRAVAUX OCM",
AQ296="No root CAuse","No root cause",
AQ296="ODU HS","TX ISSUE",
AQ296="IP &amp; VLAN","TX ISSUE",
AQ296="Warehouse HUAWEI","SPARE-ISSUE",
AQ296="SPARE-HS","SPARE-ISSUE",
AQ296="Power Telco","RAN ISSUE",AQ296="no impacts","no impacts"
),"")</f>
        <v>No root cause</v>
      </c>
      <c r="AQ296" s="67" t="s">
        <v>5344</v>
      </c>
      <c r="AR296" s="48" t="str" cm="1">
        <f t="array" ref="AR296">IFERROR(_xlfn.IFS(
AQ296="MPR ISSUE","ACTIVE",
AQ296="BSS Hardware Issue","ACTIVE",
AQ296="Sites strategiques, MLL, Pylone, etc.","PASSIVE",
AQ296="AKTIVCO DEFAUT GE &amp; POWER Cabinet","PASSIVE",
AQ296="AKTIVCO Coupure ENEO &amp; Baisse de tension","PASSIVE",
AQ296="Coupure ENEO &amp; Baisse de tension","PASSIVE",
AQ296="Defaut GE &amp; POWER Cabinet","PASSIVE",
AQ296="Sharing","PASSIVE",
AQ296="Sites strategiques &amp; DataCenter","PASSIVE",
AQ296="Exclu","Exclu",
AQ296="SAT","ACTIVE",
AQ296="SPARE-ISSUE","SPARE-ISSUE",
AQ296="Fiber CAmtel","ACTIVE",
AQ296="Fiber AOF","ACTIVE",
AQ296="Projet OCM (HUAWEI)","PLANNED WORKS",
AQ296="Projet OCM (NOKIA)","PLANNED WORKS",
AQ296="ACCESS-ISSUE","ACCESS-ISSUE",
AQ296="Projet OCM (ZTE, NOKIA, autres projets)","PLANNED WORKS",
AQ296="No root CAuse","No root cause",
AQ296="ODU HS","ACTIVE",
AQ296="IP &amp; VLAN","ACTIVE",
AQ296="Warehouse HUAWEI","SPARE-ISSUE",
AQ296="SPARE-HS","SPARE-ISSUE",
AQ296="Power Telco","ACTIVE", AQ296="no impacts","no impacts"
),"")</f>
        <v>No root cause</v>
      </c>
      <c r="AS296" s="92" t="s">
        <v>5879</v>
      </c>
      <c r="AT296" s="98" t="s">
        <v>1647</v>
      </c>
      <c r="AV296" s="17" t="s">
        <v>5537</v>
      </c>
      <c r="AW296" s="7" t="s">
        <v>5537</v>
      </c>
      <c r="AX296" s="6" t="s">
        <v>5537</v>
      </c>
      <c r="AY296" s="7"/>
      <c r="AZ296" s="3" t="s">
        <v>5537</v>
      </c>
      <c r="BA296" s="18" t="s">
        <v>5537</v>
      </c>
      <c r="BB296" s="18" t="s">
        <v>5537</v>
      </c>
      <c r="BC296" s="18" t="s">
        <v>5537</v>
      </c>
      <c r="BD296" s="18" t="s">
        <v>5537</v>
      </c>
      <c r="BE296" s="18" t="s">
        <v>5537</v>
      </c>
      <c r="BF296" s="18" t="s">
        <v>5537</v>
      </c>
      <c r="BG296" s="18" t="s">
        <v>5537</v>
      </c>
      <c r="BH296" s="18" t="s">
        <v>5537</v>
      </c>
      <c r="BI296" s="18" t="s">
        <v>5537</v>
      </c>
      <c r="BJ296" s="18" t="s">
        <v>5537</v>
      </c>
      <c r="BK296" s="18" t="s">
        <v>5537</v>
      </c>
      <c r="BL296" s="9" t="s">
        <v>5879</v>
      </c>
      <c r="BM296" s="14" t="s">
        <v>5537</v>
      </c>
      <c r="BN296" s="14" t="s">
        <v>5537</v>
      </c>
      <c r="BO296" s="14" t="str">
        <f>_xlfn.XLOOKUP(B296,'[4]cell downs 18042026 17h'!$B:$B,'[4]cell downs 18042026 17h'!$B:$B,"")</f>
        <v/>
      </c>
      <c r="BP296" s="14" t="str">
        <f>_xlfn.XLOOKUP(B296,'[5]Cells Huawei 19042026 15h'!$B:$B,'[5]Cells Huawei 19042026 15h'!$B:$B,"")</f>
        <v/>
      </c>
      <c r="BQ296" s="9" t="str">
        <f>_xlfn.XLOOKUP(B296,'[6]cells down 19042026 9H40'!$B:$B,'[6]cells down 19042026 9H40'!$B:$B,"")</f>
        <v/>
      </c>
      <c r="BR296" s="9" t="s">
        <v>1647</v>
      </c>
      <c r="BS296" s="9" t="s">
        <v>12</v>
      </c>
      <c r="BT296" s="108"/>
    </row>
    <row r="297" spans="1:72" s="9" customFormat="1" x14ac:dyDescent="0.35">
      <c r="A297" s="1" t="s">
        <v>4834</v>
      </c>
      <c r="B297" s="8" t="s">
        <v>4835</v>
      </c>
      <c r="C297" s="3" t="str">
        <f>_xlfn.XLOOKUP(B297,'[1]daily break down'!$D:$D,'[1]daily break down'!$E:$E,"")</f>
        <v>Douala</v>
      </c>
      <c r="D297" s="1" t="s">
        <v>11</v>
      </c>
      <c r="E297" s="1" t="s">
        <v>12</v>
      </c>
      <c r="F297" s="3" t="s">
        <v>31</v>
      </c>
      <c r="G297" s="1" t="s">
        <v>32</v>
      </c>
      <c r="H297" s="34" t="str">
        <f>_xlfn.XLOOKUP(B297,[2]CALCULATION!$B:$B,[2]CALCULATION!$H:$H,"")</f>
        <v>ZTE</v>
      </c>
      <c r="I297" s="28">
        <v>0</v>
      </c>
      <c r="J297" s="28">
        <v>0</v>
      </c>
      <c r="K297" s="28">
        <v>0</v>
      </c>
      <c r="L297" s="28">
        <v>0</v>
      </c>
      <c r="M297" s="28">
        <v>0</v>
      </c>
      <c r="N297" s="28">
        <v>0</v>
      </c>
      <c r="O297" s="28">
        <v>0</v>
      </c>
      <c r="P297" s="28">
        <v>0</v>
      </c>
      <c r="Q297" s="28">
        <v>0</v>
      </c>
      <c r="R297" s="28">
        <v>0</v>
      </c>
      <c r="S297" s="93">
        <v>0</v>
      </c>
      <c r="T297" s="93">
        <f>_xlfn.XLOOKUP(B297,'[3]Nur des jours'!$B:$B,'[3]Nur des jours'!$U:$U,"")</f>
        <v>0</v>
      </c>
      <c r="U297" s="93">
        <v>0</v>
      </c>
      <c r="V297" s="93">
        <v>0</v>
      </c>
      <c r="W297" s="93">
        <v>0</v>
      </c>
      <c r="X297" s="93">
        <v>0</v>
      </c>
      <c r="Y297" s="93">
        <v>0</v>
      </c>
      <c r="Z297" s="93">
        <v>0</v>
      </c>
      <c r="AA297" s="93">
        <v>0</v>
      </c>
      <c r="AB297" s="93">
        <v>0</v>
      </c>
      <c r="AC297" s="93"/>
      <c r="AD297" s="93">
        <v>0</v>
      </c>
      <c r="AE297" s="93">
        <v>0</v>
      </c>
      <c r="AF297" s="93">
        <v>0</v>
      </c>
      <c r="AG297" s="93"/>
      <c r="AH297" s="93">
        <v>0.4501038714961198</v>
      </c>
      <c r="AI297" s="93">
        <v>0.36969093837551809</v>
      </c>
      <c r="AJ297" s="93">
        <v>0.31216955503194321</v>
      </c>
      <c r="AK297" s="93">
        <v>0.56091953456914057</v>
      </c>
      <c r="AL297" s="93">
        <v>0.4501038714961198</v>
      </c>
      <c r="AM297" s="49" t="s">
        <v>5559</v>
      </c>
      <c r="AN297" s="49"/>
      <c r="AO297" s="48" t="str" cm="1">
        <f t="array" ref="AO297">IFERROR(_xlfn.IFS(
AQ297="MPR ISSUE","PDH",
AQ297="BSS Hardware Issue","BSS",
AQ297="Sites strategiques, MLL, Pylone, etc.","ENVTECH",
AQ297="AKTIVCO DEFAUT GE &amp; POWER Cabinet","AKTIVCO",
AQ297="AKTIVCO Coupure ENEO &amp; Baisse de tension","AKTIVCO GRID ONLY",
AQ297="Coupure ENEO &amp; Baisse de tension","IHS GRID ONLY",
AQ297="Defaut GE &amp; POWER Cabinet","IHS",
AQ297="Sharing","Partners",
AQ297="Sites strategiques &amp; DataCenter","SST &amp; DC",
AQ297="Exclu","Exclu",
AQ297="SAT","SAT",
AQ297="SPARE-ISSUE","SPARE-ISSUE",
AQ297="Fiber CAmtel","TRANS_FO_CAMTEL",
AQ297="Fiber AOF","Fiber AOF",
AQ297="Projet OCM (HUAWEI)","TRAVAUX-HUAWEI",
AQ297="Projet OCM (NOKIA)","TRAVAUX-NOKIA",
AQ297="ACCESS-ISSUE","ACCESS-ISSUE",
AQ297="Projet OCM (ZTE, NOKIA, autres projets)","TRAVAUX OCM",
AQ297="No root CAuse","No root cause",
AQ297="ODU HS","PDH",
AQ297="IP &amp; VLAN","PDH",
AQ297="Warehouse HUAWEI","SPARE-ISSUE",
AQ297="SPARE-HS","SPARE-ISSUE",
AQ297="Power Telco","BSS",AQ297="no impacts","no impacts"
),"")</f>
        <v>No root cause</v>
      </c>
      <c r="AP297" s="48" t="str" cm="1">
        <f t="array" ref="AP297">IFERROR(_xlfn.IFS(
AQ297="MPR ISSUE","TX ISSUE",
AQ297="BSS Hardware Issue","RAN ISSUE",
AQ297="Sites strategiques, MLL, Pylone, etc.","ENVTECH",
AQ297="AKTIVCO DEFAUT GE &amp; POWER Cabinet","POWER ISSUE",
AQ297="AKTIVCO Coupure ENEO &amp; Baisse de tension","POWER ISSUE",
AQ297="Coupure ENEO &amp; Baisse de tension","POWER ISSUE",
AQ297="Defaut GE &amp; POWER Cabinet","POWER ISSUE",
AQ297="Sharing","POWER ISSUE",
AQ297="Sites strategiques &amp; DataCenter","POWER ISSUE",
AQ297="Exclu","Exclu",
AQ297="SAT","TX ISSUE",
AQ297="SPARE-ISSUE","SPARE-ISSUE",
AQ297="Fiber CAmtel","TX ISSUE",
AQ297="Fiber AOF","TX ISSUE",
AQ297="Projet OCM (HUAWEI)","TRAVAUX-HUAWEI",
AQ297="Projet OCM (NOKIA)","TRAVAUX -NOKIA",
AQ297="ACCESS-ISSUE","ACCESS-ISSUE",
AQ297="Projet OCM (ZTE, NOKIA, autres projets)","TRAVAUX OCM",
AQ297="No root CAuse","No root cause",
AQ297="ODU HS","TX ISSUE",
AQ297="IP &amp; VLAN","TX ISSUE",
AQ297="Warehouse HUAWEI","SPARE-ISSUE",
AQ297="SPARE-HS","SPARE-ISSUE",
AQ297="Power Telco","RAN ISSUE",AQ297="no impacts","no impacts"
),"")</f>
        <v>No root cause</v>
      </c>
      <c r="AQ297" s="127" t="s">
        <v>5344</v>
      </c>
      <c r="AR297" s="48" t="str" cm="1">
        <f t="array" ref="AR297">IFERROR(_xlfn.IFS(
AQ297="MPR ISSUE","ACTIVE",
AQ297="BSS Hardware Issue","ACTIVE",
AQ297="Sites strategiques, MLL, Pylone, etc.","PASSIVE",
AQ297="AKTIVCO DEFAUT GE &amp; POWER Cabinet","PASSIVE",
AQ297="AKTIVCO Coupure ENEO &amp; Baisse de tension","PASSIVE",
AQ297="Coupure ENEO &amp; Baisse de tension","PASSIVE",
AQ297="Defaut GE &amp; POWER Cabinet","PASSIVE",
AQ297="Sharing","PASSIVE",
AQ297="Sites strategiques &amp; DataCenter","PASSIVE",
AQ297="Exclu","Exclu",
AQ297="SAT","ACTIVE",
AQ297="SPARE-ISSUE","SPARE-ISSUE",
AQ297="Fiber CAmtel","ACTIVE",
AQ297="Fiber AOF","ACTIVE",
AQ297="Projet OCM (HUAWEI)","PLANNED WORKS",
AQ297="Projet OCM (NOKIA)","PLANNED WORKS",
AQ297="ACCESS-ISSUE","ACCESS-ISSUE",
AQ297="Projet OCM (ZTE, NOKIA, autres projets)","PLANNED WORKS",
AQ297="No root CAuse","No root cause",
AQ297="ODU HS","ACTIVE",
AQ297="IP &amp; VLAN","ACTIVE",
AQ297="Warehouse HUAWEI","SPARE-ISSUE",
AQ297="SPARE-HS","SPARE-ISSUE",
AQ297="Power Telco","ACTIVE", AQ297="no impacts","no impacts"
),"")</f>
        <v>No root cause</v>
      </c>
      <c r="AS297" s="92" t="s">
        <v>5537</v>
      </c>
      <c r="AT297" s="98" t="s">
        <v>4835</v>
      </c>
      <c r="AV297" s="17" t="s">
        <v>5537</v>
      </c>
      <c r="AW297" s="7" t="s">
        <v>5537</v>
      </c>
      <c r="AX297" s="6" t="s">
        <v>5537</v>
      </c>
      <c r="AY297" s="7"/>
      <c r="AZ297" s="3" t="s">
        <v>5537</v>
      </c>
      <c r="BA297" s="18" t="s">
        <v>5537</v>
      </c>
      <c r="BB297" s="18" t="s">
        <v>5537</v>
      </c>
      <c r="BC297" s="18" t="s">
        <v>5537</v>
      </c>
      <c r="BD297" s="18" t="s">
        <v>5537</v>
      </c>
      <c r="BE297" s="18" t="s">
        <v>5537</v>
      </c>
      <c r="BF297" s="18" t="s">
        <v>5537</v>
      </c>
      <c r="BG297" s="18" t="s">
        <v>5537</v>
      </c>
      <c r="BH297" s="18" t="s">
        <v>5537</v>
      </c>
      <c r="BI297" s="18" t="s">
        <v>5537</v>
      </c>
      <c r="BJ297" s="18" t="s">
        <v>5537</v>
      </c>
      <c r="BK297" s="18" t="s">
        <v>5537</v>
      </c>
      <c r="BL297" s="9" t="s">
        <v>5537</v>
      </c>
      <c r="BM297" s="14" t="s">
        <v>5537</v>
      </c>
      <c r="BN297" s="14" t="s">
        <v>5537</v>
      </c>
      <c r="BO297" s="14" t="str">
        <f>_xlfn.XLOOKUP(B297,'[4]cell downs 18042026 17h'!$B:$B,'[4]cell downs 18042026 17h'!$B:$B,"")</f>
        <v/>
      </c>
      <c r="BP297" s="14" t="str">
        <f>_xlfn.XLOOKUP(B297,'[5]Cells Huawei 19042026 15h'!$B:$B,'[5]Cells Huawei 19042026 15h'!$B:$B,"")</f>
        <v/>
      </c>
      <c r="BQ297" s="9" t="str">
        <f>_xlfn.XLOOKUP(B297,'[6]cells down 19042026 9H40'!$B:$B,'[6]cells down 19042026 9H40'!$B:$B,"")</f>
        <v/>
      </c>
      <c r="BR297" s="9" t="s">
        <v>4835</v>
      </c>
      <c r="BS297" s="9" t="s">
        <v>5537</v>
      </c>
      <c r="BT297" s="108"/>
    </row>
    <row r="298" spans="1:72" s="9" customFormat="1" x14ac:dyDescent="0.35">
      <c r="A298" s="1" t="s">
        <v>1538</v>
      </c>
      <c r="B298" s="8" t="s">
        <v>1539</v>
      </c>
      <c r="C298" s="3" t="str">
        <f>_xlfn.XLOOKUP(B298,'[1]daily break down'!$D:$D,'[1]daily break down'!$E:$E,"")</f>
        <v>CENTRE</v>
      </c>
      <c r="D298" s="1" t="s">
        <v>11</v>
      </c>
      <c r="E298" s="1" t="str">
        <f>BS298</f>
        <v/>
      </c>
      <c r="F298" s="3" t="s">
        <v>69</v>
      </c>
      <c r="G298" s="1" t="s">
        <v>1344</v>
      </c>
      <c r="H298" s="33" t="str">
        <f>_xlfn.XLOOKUP(B298,[2]CALCULATION!$B:$B,[2]CALCULATION!$H:$H,"")</f>
        <v>NOKIA</v>
      </c>
      <c r="I298" s="28">
        <v>0.53786853543581203</v>
      </c>
      <c r="J298" s="28">
        <v>0.35932202473778641</v>
      </c>
      <c r="K298" s="28">
        <v>0.50085528199811957</v>
      </c>
      <c r="L298" s="28">
        <v>0.45438734584368773</v>
      </c>
      <c r="M298" s="28">
        <v>0.41285150169515977</v>
      </c>
      <c r="N298" s="28">
        <v>0.56976068280336345</v>
      </c>
      <c r="O298" s="28">
        <v>0.53311246946866586</v>
      </c>
      <c r="P298" s="28">
        <v>0.54589966595208139</v>
      </c>
      <c r="Q298" s="28">
        <v>1.0163161187875764</v>
      </c>
      <c r="R298" s="28">
        <v>0.57549598390593926</v>
      </c>
      <c r="S298" s="93">
        <v>0.5618070105196028</v>
      </c>
      <c r="T298" s="93">
        <f>_xlfn.XLOOKUP(B298,'[3]Nur des jours'!$B:$B,'[3]Nur des jours'!$U:$U,"")</f>
        <v>0.51504139164975904</v>
      </c>
      <c r="U298" s="93">
        <v>0.46115067261559306</v>
      </c>
      <c r="V298" s="93">
        <v>0.45292181387026903</v>
      </c>
      <c r="W298" s="93">
        <v>0.51504139164975904</v>
      </c>
      <c r="X298" s="93">
        <v>0.50633787343086978</v>
      </c>
      <c r="Y298" s="93">
        <v>0.47198751259156529</v>
      </c>
      <c r="Z298" s="93">
        <v>0.69258959629943528</v>
      </c>
      <c r="AA298" s="93">
        <v>0.50755065875645289</v>
      </c>
      <c r="AB298" s="93">
        <v>0.46214725473783502</v>
      </c>
      <c r="AC298" s="93">
        <f>_xlfn.XLOOKUP(B298,'[3]Nur des jours'!$B:$B,'[3]Nur des jours'!$N:$N,"")</f>
        <v>0.26476173762174221</v>
      </c>
      <c r="AD298" s="93">
        <v>0.26476173762174221</v>
      </c>
      <c r="AE298" s="93">
        <v>0.55857681782252266</v>
      </c>
      <c r="AF298" s="93">
        <v>0.46870585818116428</v>
      </c>
      <c r="AG298" s="93"/>
      <c r="AH298" s="93">
        <v>0.43726261510759545</v>
      </c>
      <c r="AI298" s="93">
        <v>3.0620651135650596</v>
      </c>
      <c r="AJ298" s="93">
        <v>0</v>
      </c>
      <c r="AK298" s="93">
        <v>0</v>
      </c>
      <c r="AL298" s="93">
        <v>0.43726261510759545</v>
      </c>
      <c r="AM298" s="49" t="s">
        <v>5559</v>
      </c>
      <c r="AN298" s="49"/>
      <c r="AO298" s="48" t="str" cm="1">
        <f t="array" ref="AO298">IFERROR(_xlfn.IFS(
AQ298="MPR ISSUE","PDH",
AQ298="BSS Hardware Issue","BSS",
AQ298="Sites strategiques, MLL, Pylone, etc.","ENVTECH",
AQ298="AKTIVCO DEFAUT GE &amp; POWER Cabinet","AKTIVCO",
AQ298="AKTIVCO Coupure ENEO &amp; Baisse de tension","AKTIVCO GRID ONLY",
AQ298="Coupure ENEO &amp; Baisse de tension","IHS GRID ONLY",
AQ298="Defaut GE &amp; POWER Cabinet","IHS",
AQ298="Sharing","Partners",
AQ298="Sites strategiques &amp; DataCenter","SST &amp; DC",
AQ298="Exclu","Exclu",
AQ298="SAT","SAT",
AQ298="SPARE-ISSUE","SPARE-ISSUE",
AQ298="Fiber CAmtel","TRANS_FO_CAMTEL",
AQ298="Fiber AOF","Fiber AOF",
AQ298="Projet OCM (HUAWEI)","TRAVAUX-HUAWEI",
AQ298="Projet OCM (NOKIA)","TRAVAUX-NOKIA",
AQ298="ACCESS-ISSUE","ACCESS-ISSUE",
AQ298="Projet OCM (ZTE, NOKIA, autres projets)","TRAVAUX OCM",
AQ298="No root CAuse","No root cause",
AQ298="ODU HS","PDH",
AQ298="IP &amp; VLAN","PDH",
AQ298="Warehouse HUAWEI","SPARE-ISSUE",
AQ298="SPARE-HS","SPARE-ISSUE",
AQ298="Power Telco","BSS",AQ298="no impacts","no impacts"
),"")</f>
        <v>No root cause</v>
      </c>
      <c r="AP298" s="48" t="str" cm="1">
        <f t="array" ref="AP298">IFERROR(_xlfn.IFS(
AQ298="MPR ISSUE","TX ISSUE",
AQ298="BSS Hardware Issue","RAN ISSUE",
AQ298="Sites strategiques, MLL, Pylone, etc.","ENVTECH",
AQ298="AKTIVCO DEFAUT GE &amp; POWER Cabinet","POWER ISSUE",
AQ298="AKTIVCO Coupure ENEO &amp; Baisse de tension","POWER ISSUE",
AQ298="Coupure ENEO &amp; Baisse de tension","POWER ISSUE",
AQ298="Defaut GE &amp; POWER Cabinet","POWER ISSUE",
AQ298="Sharing","POWER ISSUE",
AQ298="Sites strategiques &amp; DataCenter","POWER ISSUE",
AQ298="Exclu","Exclu",
AQ298="SAT","TX ISSUE",
AQ298="SPARE-ISSUE","SPARE-ISSUE",
AQ298="Fiber CAmtel","TX ISSUE",
AQ298="Fiber AOF","TX ISSUE",
AQ298="Projet OCM (HUAWEI)","TRAVAUX-HUAWEI",
AQ298="Projet OCM (NOKIA)","TRAVAUX -NOKIA",
AQ298="ACCESS-ISSUE","ACCESS-ISSUE",
AQ298="Projet OCM (ZTE, NOKIA, autres projets)","TRAVAUX OCM",
AQ298="No root CAuse","No root cause",
AQ298="ODU HS","TX ISSUE",
AQ298="IP &amp; VLAN","TX ISSUE",
AQ298="Warehouse HUAWEI","SPARE-ISSUE",
AQ298="SPARE-HS","SPARE-ISSUE",
AQ298="Power Telco","RAN ISSUE",AQ298="no impacts","no impacts"
),"")</f>
        <v>No root cause</v>
      </c>
      <c r="AQ298" s="127" t="s">
        <v>5344</v>
      </c>
      <c r="AR298" s="48" t="str" cm="1">
        <f t="array" ref="AR298">IFERROR(_xlfn.IFS(
AQ298="MPR ISSUE","ACTIVE",
AQ298="BSS Hardware Issue","ACTIVE",
AQ298="Sites strategiques, MLL, Pylone, etc.","PASSIVE",
AQ298="AKTIVCO DEFAUT GE &amp; POWER Cabinet","PASSIVE",
AQ298="AKTIVCO Coupure ENEO &amp; Baisse de tension","PASSIVE",
AQ298="Coupure ENEO &amp; Baisse de tension","PASSIVE",
AQ298="Defaut GE &amp; POWER Cabinet","PASSIVE",
AQ298="Sharing","PASSIVE",
AQ298="Sites strategiques &amp; DataCenter","PASSIVE",
AQ298="Exclu","Exclu",
AQ298="SAT","ACTIVE",
AQ298="SPARE-ISSUE","SPARE-ISSUE",
AQ298="Fiber CAmtel","ACTIVE",
AQ298="Fiber AOF","ACTIVE",
AQ298="Projet OCM (HUAWEI)","PLANNED WORKS",
AQ298="Projet OCM (NOKIA)","PLANNED WORKS",
AQ298="ACCESS-ISSUE","ACCESS-ISSUE",
AQ298="Projet OCM (ZTE, NOKIA, autres projets)","PLANNED WORKS",
AQ298="No root CAuse","No root cause",
AQ298="ODU HS","ACTIVE",
AQ298="IP &amp; VLAN","ACTIVE",
AQ298="Warehouse HUAWEI","SPARE-ISSUE",
AQ298="SPARE-HS","SPARE-ISSUE",
AQ298="Power Telco","ACTIVE", AQ298="no impacts","no impacts"
),"")</f>
        <v>No root cause</v>
      </c>
      <c r="AS298" s="92" t="s">
        <v>5537</v>
      </c>
      <c r="AT298" s="98" t="s">
        <v>1539</v>
      </c>
      <c r="AV298" s="17" t="s">
        <v>5537</v>
      </c>
      <c r="AW298" s="7" t="s">
        <v>5537</v>
      </c>
      <c r="AX298" s="6" t="s">
        <v>5537</v>
      </c>
      <c r="AY298" s="7"/>
      <c r="AZ298" s="3" t="s">
        <v>5537</v>
      </c>
      <c r="BA298" s="18" t="s">
        <v>5537</v>
      </c>
      <c r="BB298" s="18" t="s">
        <v>5537</v>
      </c>
      <c r="BC298" s="18" t="s">
        <v>5537</v>
      </c>
      <c r="BD298" s="18" t="s">
        <v>5537</v>
      </c>
      <c r="BE298" s="18" t="s">
        <v>5537</v>
      </c>
      <c r="BF298" s="18" t="s">
        <v>5537</v>
      </c>
      <c r="BG298" s="18" t="s">
        <v>5537</v>
      </c>
      <c r="BH298" s="18" t="s">
        <v>5537</v>
      </c>
      <c r="BI298" s="18" t="s">
        <v>5537</v>
      </c>
      <c r="BJ298" s="18" t="s">
        <v>5537</v>
      </c>
      <c r="BK298" s="18" t="s">
        <v>5537</v>
      </c>
      <c r="BL298" s="9" t="s">
        <v>5537</v>
      </c>
      <c r="BM298" s="14" t="s">
        <v>5537</v>
      </c>
      <c r="BN298" s="14" t="s">
        <v>5537</v>
      </c>
      <c r="BO298" s="14" t="str">
        <f>_xlfn.XLOOKUP(B298,'[4]cell downs 18042026 17h'!$B:$B,'[4]cell downs 18042026 17h'!$B:$B,"")</f>
        <v/>
      </c>
      <c r="BP298" s="14" t="str">
        <f>_xlfn.XLOOKUP(B298,'[5]Cells Huawei 19042026 15h'!$B:$B,'[5]Cells Huawei 19042026 15h'!$B:$B,"")</f>
        <v/>
      </c>
      <c r="BQ298" s="9" t="str">
        <f>_xlfn.XLOOKUP(B298,'[6]cells down 19042026 9H40'!$B:$B,'[6]cells down 19042026 9H40'!$B:$B,"")</f>
        <v/>
      </c>
      <c r="BR298" s="9" t="s">
        <v>1539</v>
      </c>
      <c r="BS298" s="9" t="s">
        <v>5537</v>
      </c>
      <c r="BT298" s="108"/>
    </row>
    <row r="299" spans="1:72" s="9" customFormat="1" x14ac:dyDescent="0.35">
      <c r="A299" s="19" t="s">
        <v>5410</v>
      </c>
      <c r="B299" s="26" t="s">
        <v>5411</v>
      </c>
      <c r="C299" s="3" t="str">
        <f>_xlfn.XLOOKUP(B299,'[1]daily break down'!$D:$D,'[1]daily break down'!$E:$E,"")</f>
        <v>CENTRE</v>
      </c>
      <c r="D299" s="19" t="s">
        <v>357</v>
      </c>
      <c r="E299" s="19" t="s">
        <v>987</v>
      </c>
      <c r="F299" s="19" t="s">
        <v>69</v>
      </c>
      <c r="G299" s="19" t="s">
        <v>70</v>
      </c>
      <c r="H299" s="34" t="str">
        <f>_xlfn.XLOOKUP(B299,[2]CALCULATION!$B:$B,[2]CALCULATION!$H:$H,"")</f>
        <v>ZTE</v>
      </c>
      <c r="I299" s="28">
        <v>0</v>
      </c>
      <c r="J299" s="28">
        <v>0</v>
      </c>
      <c r="K299" s="28">
        <v>0</v>
      </c>
      <c r="L299" s="28">
        <v>0</v>
      </c>
      <c r="M299" s="28">
        <v>0</v>
      </c>
      <c r="N299" s="28">
        <v>0</v>
      </c>
      <c r="O299" s="28">
        <v>0</v>
      </c>
      <c r="P299" s="28">
        <v>0</v>
      </c>
      <c r="Q299" s="28">
        <v>0</v>
      </c>
      <c r="R299" s="28">
        <v>6.0974030699163633</v>
      </c>
      <c r="S299" s="93">
        <v>0</v>
      </c>
      <c r="T299" s="93">
        <f>_xlfn.XLOOKUP(B299,'[3]Nur des jours'!$B:$B,'[3]Nur des jours'!$U:$U,"")</f>
        <v>0</v>
      </c>
      <c r="U299" s="93">
        <v>0</v>
      </c>
      <c r="V299" s="93">
        <v>0</v>
      </c>
      <c r="W299" s="93">
        <v>0</v>
      </c>
      <c r="X299" s="93">
        <v>0</v>
      </c>
      <c r="Y299" s="93">
        <v>0</v>
      </c>
      <c r="Z299" s="93">
        <v>0</v>
      </c>
      <c r="AA299" s="93">
        <v>0</v>
      </c>
      <c r="AB299" s="93">
        <v>0</v>
      </c>
      <c r="AC299" s="93">
        <f>_xlfn.XLOOKUP(B299,'[3]Nur des jours'!$B:$B,'[3]Nur des jours'!$N:$N,"")</f>
        <v>0</v>
      </c>
      <c r="AD299" s="93">
        <v>0</v>
      </c>
      <c r="AE299" s="93">
        <v>0</v>
      </c>
      <c r="AF299" s="93">
        <v>0</v>
      </c>
      <c r="AG299" s="93"/>
      <c r="AH299" s="93">
        <v>0.43649570673994792</v>
      </c>
      <c r="AI299" s="93">
        <v>0.24054890111866481</v>
      </c>
      <c r="AJ299" s="93">
        <v>0.40652168739013606</v>
      </c>
      <c r="AK299" s="93">
        <v>0.50944804505468788</v>
      </c>
      <c r="AL299" s="93">
        <v>0.43649570673994792</v>
      </c>
      <c r="AM299" s="49" t="s">
        <v>5559</v>
      </c>
      <c r="AN299" s="49"/>
      <c r="AO299" s="48" t="str" cm="1">
        <f t="array" ref="AO299">IFERROR(_xlfn.IFS(
AQ299="MPR ISSUE","PDH",
AQ299="BSS Hardware Issue","BSS",
AQ299="Sites strategiques, MLL, Pylone, etc.","ENVTECH",
AQ299="AKTIVCO DEFAUT GE &amp; POWER Cabinet","AKTIVCO",
AQ299="AKTIVCO Coupure ENEO &amp; Baisse de tension","AKTIVCO GRID ONLY",
AQ299="Coupure ENEO &amp; Baisse de tension","IHS GRID ONLY",
AQ299="Defaut GE &amp; POWER Cabinet","IHS",
AQ299="Sharing","Partners",
AQ299="Sites strategiques &amp; DataCenter","SST &amp; DC",
AQ299="Exclu","Exclu",
AQ299="SAT","SAT",
AQ299="SPARE-ISSUE","SPARE-ISSUE",
AQ299="Fiber CAmtel","TRANS_FO_CAMTEL",
AQ299="Fiber AOF","Fiber AOF",
AQ299="Projet OCM (HUAWEI)","TRAVAUX-HUAWEI",
AQ299="Projet OCM (NOKIA)","TRAVAUX-NOKIA",
AQ299="ACCESS-ISSUE","ACCESS-ISSUE",
AQ299="Projet OCM (ZTE, NOKIA, autres projets)","TRAVAUX OCM",
AQ299="No root CAuse","No root cause",
AQ299="ODU HS","PDH",
AQ299="IP &amp; VLAN","PDH",
AQ299="Warehouse HUAWEI","SPARE-ISSUE",
AQ299="SPARE-HS","SPARE-ISSUE",
AQ299="Power Telco","BSS",AQ299="no impacts","no impacts"
),"")</f>
        <v>No root cause</v>
      </c>
      <c r="AP299" s="48" t="str" cm="1">
        <f t="array" ref="AP299">IFERROR(_xlfn.IFS(
AQ299="MPR ISSUE","TX ISSUE",
AQ299="BSS Hardware Issue","RAN ISSUE",
AQ299="Sites strategiques, MLL, Pylone, etc.","ENVTECH",
AQ299="AKTIVCO DEFAUT GE &amp; POWER Cabinet","POWER ISSUE",
AQ299="AKTIVCO Coupure ENEO &amp; Baisse de tension","POWER ISSUE",
AQ299="Coupure ENEO &amp; Baisse de tension","POWER ISSUE",
AQ299="Defaut GE &amp; POWER Cabinet","POWER ISSUE",
AQ299="Sharing","POWER ISSUE",
AQ299="Sites strategiques &amp; DataCenter","POWER ISSUE",
AQ299="Exclu","Exclu",
AQ299="SAT","TX ISSUE",
AQ299="SPARE-ISSUE","SPARE-ISSUE",
AQ299="Fiber CAmtel","TX ISSUE",
AQ299="Fiber AOF","TX ISSUE",
AQ299="Projet OCM (HUAWEI)","TRAVAUX-HUAWEI",
AQ299="Projet OCM (NOKIA)","TRAVAUX -NOKIA",
AQ299="ACCESS-ISSUE","ACCESS-ISSUE",
AQ299="Projet OCM (ZTE, NOKIA, autres projets)","TRAVAUX OCM",
AQ299="No root CAuse","No root cause",
AQ299="ODU HS","TX ISSUE",
AQ299="IP &amp; VLAN","TX ISSUE",
AQ299="Warehouse HUAWEI","SPARE-ISSUE",
AQ299="SPARE-HS","SPARE-ISSUE",
AQ299="Power Telco","RAN ISSUE",AQ299="no impacts","no impacts"
),"")</f>
        <v>No root cause</v>
      </c>
      <c r="AQ299" s="67" t="s">
        <v>5344</v>
      </c>
      <c r="AR299" s="48" t="str" cm="1">
        <f t="array" ref="AR299">IFERROR(_xlfn.IFS(
AQ299="MPR ISSUE","ACTIVE",
AQ299="BSS Hardware Issue","ACTIVE",
AQ299="Sites strategiques, MLL, Pylone, etc.","PASSIVE",
AQ299="AKTIVCO DEFAUT GE &amp; POWER Cabinet","PASSIVE",
AQ299="AKTIVCO Coupure ENEO &amp; Baisse de tension","PASSIVE",
AQ299="Coupure ENEO &amp; Baisse de tension","PASSIVE",
AQ299="Defaut GE &amp; POWER Cabinet","PASSIVE",
AQ299="Sharing","PASSIVE",
AQ299="Sites strategiques &amp; DataCenter","PASSIVE",
AQ299="Exclu","Exclu",
AQ299="SAT","ACTIVE",
AQ299="SPARE-ISSUE","SPARE-ISSUE",
AQ299="Fiber CAmtel","ACTIVE",
AQ299="Fiber AOF","ACTIVE",
AQ299="Projet OCM (HUAWEI)","PLANNED WORKS",
AQ299="Projet OCM (NOKIA)","PLANNED WORKS",
AQ299="ACCESS-ISSUE","ACCESS-ISSUE",
AQ299="Projet OCM (ZTE, NOKIA, autres projets)","PLANNED WORKS",
AQ299="No root CAuse","No root cause",
AQ299="ODU HS","ACTIVE",
AQ299="IP &amp; VLAN","ACTIVE",
AQ299="Warehouse HUAWEI","SPARE-ISSUE",
AQ299="SPARE-HS","SPARE-ISSUE",
AQ299="Power Telco","ACTIVE", AQ299="no impacts","no impacts"
),"")</f>
        <v>No root cause</v>
      </c>
      <c r="AS299" s="92" t="s">
        <v>5537</v>
      </c>
      <c r="AT299" s="98" t="s">
        <v>5411</v>
      </c>
      <c r="AV299" s="17" t="s">
        <v>5537</v>
      </c>
      <c r="AW299" s="7" t="s">
        <v>5537</v>
      </c>
      <c r="AX299" s="6" t="s">
        <v>5537</v>
      </c>
      <c r="AY299" s="7"/>
      <c r="AZ299" s="3" t="s">
        <v>5537</v>
      </c>
      <c r="BA299" s="18" t="s">
        <v>5537</v>
      </c>
      <c r="BB299" s="18" t="s">
        <v>5537</v>
      </c>
      <c r="BC299" s="18" t="s">
        <v>5537</v>
      </c>
      <c r="BD299" s="18" t="s">
        <v>5537</v>
      </c>
      <c r="BE299" s="18" t="s">
        <v>5537</v>
      </c>
      <c r="BF299" s="18" t="s">
        <v>5537</v>
      </c>
      <c r="BG299" s="18" t="s">
        <v>5537</v>
      </c>
      <c r="BH299" s="18" t="s">
        <v>5537</v>
      </c>
      <c r="BI299" s="18" t="s">
        <v>5537</v>
      </c>
      <c r="BJ299" s="18" t="s">
        <v>5537</v>
      </c>
      <c r="BK299" s="18" t="s">
        <v>5537</v>
      </c>
      <c r="BL299" s="9" t="s">
        <v>5537</v>
      </c>
      <c r="BM299" s="14" t="s">
        <v>5537</v>
      </c>
      <c r="BN299" s="14" t="s">
        <v>5537</v>
      </c>
      <c r="BO299" s="14" t="str">
        <f>_xlfn.XLOOKUP(B299,'[4]cell downs 18042026 17h'!$B:$B,'[4]cell downs 18042026 17h'!$B:$B,"")</f>
        <v/>
      </c>
      <c r="BP299" s="14" t="str">
        <f>_xlfn.XLOOKUP(B299,'[5]Cells Huawei 19042026 15h'!$B:$B,'[5]Cells Huawei 19042026 15h'!$B:$B,"")</f>
        <v/>
      </c>
      <c r="BQ299" s="9" t="str">
        <f>_xlfn.XLOOKUP(B299,'[6]cells down 19042026 9H40'!$B:$B,'[6]cells down 19042026 9H40'!$B:$B,"")</f>
        <v/>
      </c>
      <c r="BR299" s="9" t="s">
        <v>5537</v>
      </c>
      <c r="BS299" s="9" t="s">
        <v>5578</v>
      </c>
      <c r="BT299" s="108"/>
    </row>
    <row r="300" spans="1:72" s="9" customFormat="1" x14ac:dyDescent="0.35">
      <c r="A300" s="1" t="s">
        <v>70</v>
      </c>
      <c r="B300" s="8" t="s">
        <v>4583</v>
      </c>
      <c r="C300" s="3" t="str">
        <f>_xlfn.XLOOKUP(B300,'[1]daily break down'!$D:$D,'[1]daily break down'!$E:$E,"")</f>
        <v>CENTRE</v>
      </c>
      <c r="D300" s="1"/>
      <c r="E300" s="1"/>
      <c r="F300" s="3" t="s">
        <v>69</v>
      </c>
      <c r="G300" s="1" t="s">
        <v>70</v>
      </c>
      <c r="H300" s="34" t="str">
        <f>_xlfn.XLOOKUP(B300,[2]CALCULATION!$B:$B,[2]CALCULATION!$H:$H,"")</f>
        <v>ZTE</v>
      </c>
      <c r="I300" s="28">
        <v>0.260106782180903</v>
      </c>
      <c r="J300" s="28">
        <v>0.64648591884896578</v>
      </c>
      <c r="K300" s="28">
        <v>0.48714732916135189</v>
      </c>
      <c r="L300" s="28">
        <v>0.36981034891120534</v>
      </c>
      <c r="M300" s="28">
        <v>0</v>
      </c>
      <c r="N300" s="28">
        <v>0.34858660571350308</v>
      </c>
      <c r="O300" s="28">
        <v>0.50348426090008624</v>
      </c>
      <c r="P300" s="28">
        <v>0.61607711031780699</v>
      </c>
      <c r="Q300" s="28">
        <v>0.50027394680295501</v>
      </c>
      <c r="R300" s="28">
        <v>0.46002017504059178</v>
      </c>
      <c r="S300" s="93">
        <v>1.8869512859805669E-2</v>
      </c>
      <c r="T300" s="93">
        <f>_xlfn.XLOOKUP(B300,'[3]Nur des jours'!$B:$B,'[3]Nur des jours'!$U:$U,"")</f>
        <v>0</v>
      </c>
      <c r="U300" s="93">
        <v>0</v>
      </c>
      <c r="V300" s="93">
        <v>0</v>
      </c>
      <c r="W300" s="93">
        <v>0</v>
      </c>
      <c r="X300" s="93">
        <v>0.34214814244092262</v>
      </c>
      <c r="Y300" s="93">
        <v>8.9710443936502335E-2</v>
      </c>
      <c r="Z300" s="93">
        <v>9.0352506755927597E-2</v>
      </c>
      <c r="AA300" s="93">
        <v>0.57769602177877011</v>
      </c>
      <c r="AB300" s="93">
        <v>0.39058821515097075</v>
      </c>
      <c r="AC300" s="93">
        <f>_xlfn.XLOOKUP(B300,'[3]Nur des jours'!$B:$B,'[3]Nur des jours'!$N:$N,"")</f>
        <v>3.9201502141635758E-2</v>
      </c>
      <c r="AD300" s="93">
        <v>3.9201502141635758E-2</v>
      </c>
      <c r="AE300" s="93">
        <v>0.16788159220164858</v>
      </c>
      <c r="AF300" s="93">
        <v>3.6294384375901739E-2</v>
      </c>
      <c r="AG300" s="93"/>
      <c r="AH300" s="93">
        <v>0.42679342413528526</v>
      </c>
      <c r="AI300" s="93">
        <v>0.15774312674604032</v>
      </c>
      <c r="AJ300" s="93">
        <v>0.22440507155461956</v>
      </c>
      <c r="AK300" s="93">
        <v>0.63075659874755741</v>
      </c>
      <c r="AL300" s="93">
        <v>0.42679342413528526</v>
      </c>
      <c r="AM300" s="49" t="s">
        <v>5559</v>
      </c>
      <c r="AN300" s="49"/>
      <c r="AO300" s="48" t="str" cm="1">
        <f t="array" ref="AO300">IFERROR(_xlfn.IFS(
AQ300="MPR ISSUE","PDH",
AQ300="BSS Hardware Issue","BSS",
AQ300="Sites strategiques, MLL, Pylone, etc.","ENVTECH",
AQ300="AKTIVCO DEFAUT GE &amp; POWER Cabinet","AKTIVCO",
AQ300="AKTIVCO Coupure ENEO &amp; Baisse de tension","AKTIVCO GRID ONLY",
AQ300="Coupure ENEO &amp; Baisse de tension","IHS GRID ONLY",
AQ300="Defaut GE &amp; POWER Cabinet","IHS",
AQ300="Sharing","Partners",
AQ300="Sites strategiques &amp; DataCenter","SST &amp; DC",
AQ300="Exclu","Exclu",
AQ300="SAT","SAT",
AQ300="SPARE-ISSUE","SPARE-ISSUE",
AQ300="Fiber CAmtel","TRANS_FO_CAMTEL",
AQ300="Fiber AOF","Fiber AOF",
AQ300="Projet OCM (HUAWEI)","TRAVAUX-HUAWEI",
AQ300="Projet OCM (NOKIA)","TRAVAUX-NOKIA",
AQ300="ACCESS-ISSUE","ACCESS-ISSUE",
AQ300="Projet OCM (ZTE, NOKIA, autres projets)","TRAVAUX OCM",
AQ300="No root CAuse","No root cause",
AQ300="ODU HS","PDH",
AQ300="IP &amp; VLAN","PDH",
AQ300="Warehouse HUAWEI","SPARE-ISSUE",
AQ300="SPARE-HS","SPARE-ISSUE",
AQ300="Power Telco","BSS",AQ300="no impacts","no impacts"
),"")</f>
        <v>No root cause</v>
      </c>
      <c r="AP300" s="48" t="str" cm="1">
        <f t="array" ref="AP300">IFERROR(_xlfn.IFS(
AQ300="MPR ISSUE","TX ISSUE",
AQ300="BSS Hardware Issue","RAN ISSUE",
AQ300="Sites strategiques, MLL, Pylone, etc.","ENVTECH",
AQ300="AKTIVCO DEFAUT GE &amp; POWER Cabinet","POWER ISSUE",
AQ300="AKTIVCO Coupure ENEO &amp; Baisse de tension","POWER ISSUE",
AQ300="Coupure ENEO &amp; Baisse de tension","POWER ISSUE",
AQ300="Defaut GE &amp; POWER Cabinet","POWER ISSUE",
AQ300="Sharing","POWER ISSUE",
AQ300="Sites strategiques &amp; DataCenter","POWER ISSUE",
AQ300="Exclu","Exclu",
AQ300="SAT","TX ISSUE",
AQ300="SPARE-ISSUE","SPARE-ISSUE",
AQ300="Fiber CAmtel","TX ISSUE",
AQ300="Fiber AOF","TX ISSUE",
AQ300="Projet OCM (HUAWEI)","TRAVAUX-HUAWEI",
AQ300="Projet OCM (NOKIA)","TRAVAUX -NOKIA",
AQ300="ACCESS-ISSUE","ACCESS-ISSUE",
AQ300="Projet OCM (ZTE, NOKIA, autres projets)","TRAVAUX OCM",
AQ300="No root CAuse","No root cause",
AQ300="ODU HS","TX ISSUE",
AQ300="IP &amp; VLAN","TX ISSUE",
AQ300="Warehouse HUAWEI","SPARE-ISSUE",
AQ300="SPARE-HS","SPARE-ISSUE",
AQ300="Power Telco","RAN ISSUE",AQ300="no impacts","no impacts"
),"")</f>
        <v>No root cause</v>
      </c>
      <c r="AQ300" s="67" t="s">
        <v>5344</v>
      </c>
      <c r="AR300" s="48" t="str" cm="1">
        <f t="array" ref="AR300">IFERROR(_xlfn.IFS(
AQ300="MPR ISSUE","ACTIVE",
AQ300="BSS Hardware Issue","ACTIVE",
AQ300="Sites strategiques, MLL, Pylone, etc.","PASSIVE",
AQ300="AKTIVCO DEFAUT GE &amp; POWER Cabinet","PASSIVE",
AQ300="AKTIVCO Coupure ENEO &amp; Baisse de tension","PASSIVE",
AQ300="Coupure ENEO &amp; Baisse de tension","PASSIVE",
AQ300="Defaut GE &amp; POWER Cabinet","PASSIVE",
AQ300="Sharing","PASSIVE",
AQ300="Sites strategiques &amp; DataCenter","PASSIVE",
AQ300="Exclu","Exclu",
AQ300="SAT","ACTIVE",
AQ300="SPARE-ISSUE","SPARE-ISSUE",
AQ300="Fiber CAmtel","ACTIVE",
AQ300="Fiber AOF","ACTIVE",
AQ300="Projet OCM (HUAWEI)","PLANNED WORKS",
AQ300="Projet OCM (NOKIA)","PLANNED WORKS",
AQ300="ACCESS-ISSUE","ACCESS-ISSUE",
AQ300="Projet OCM (ZTE, NOKIA, autres projets)","PLANNED WORKS",
AQ300="No root CAuse","No root cause",
AQ300="ODU HS","ACTIVE",
AQ300="IP &amp; VLAN","ACTIVE",
AQ300="Warehouse HUAWEI","SPARE-ISSUE",
AQ300="SPARE-HS","SPARE-ISSUE",
AQ300="Power Telco","ACTIVE", AQ300="no impacts","no impacts"
),"")</f>
        <v>No root cause</v>
      </c>
      <c r="AS300" s="92" t="s">
        <v>5537</v>
      </c>
      <c r="AT300" s="98" t="s">
        <v>4583</v>
      </c>
      <c r="AV300" s="17" t="s">
        <v>5537</v>
      </c>
      <c r="AW300" s="7" t="s">
        <v>5537</v>
      </c>
      <c r="AX300" s="6" t="s">
        <v>5537</v>
      </c>
      <c r="AY300" s="7"/>
      <c r="AZ300" s="3" t="s">
        <v>5537</v>
      </c>
      <c r="BA300" s="18" t="s">
        <v>5537</v>
      </c>
      <c r="BB300" s="18" t="s">
        <v>5537</v>
      </c>
      <c r="BC300" s="18" t="s">
        <v>5537</v>
      </c>
      <c r="BD300" s="18" t="s">
        <v>5537</v>
      </c>
      <c r="BE300" s="18" t="s">
        <v>5537</v>
      </c>
      <c r="BF300" s="18" t="s">
        <v>5537</v>
      </c>
      <c r="BG300" s="18" t="s">
        <v>5537</v>
      </c>
      <c r="BH300" s="18" t="s">
        <v>5537</v>
      </c>
      <c r="BI300" s="18" t="s">
        <v>5537</v>
      </c>
      <c r="BJ300" s="18" t="s">
        <v>5537</v>
      </c>
      <c r="BK300" s="18" t="s">
        <v>5537</v>
      </c>
      <c r="BL300" s="9" t="s">
        <v>5537</v>
      </c>
      <c r="BM300" s="14" t="s">
        <v>5537</v>
      </c>
      <c r="BN300" s="14" t="s">
        <v>5537</v>
      </c>
      <c r="BO300" s="14" t="str">
        <f>_xlfn.XLOOKUP(B300,'[4]cell downs 18042026 17h'!$B:$B,'[4]cell downs 18042026 17h'!$B:$B,"")</f>
        <v/>
      </c>
      <c r="BP300" s="14" t="str">
        <f>_xlfn.XLOOKUP(B300,'[5]Cells Huawei 19042026 15h'!$B:$B,'[5]Cells Huawei 19042026 15h'!$B:$B,"")</f>
        <v/>
      </c>
      <c r="BQ300" s="9" t="str">
        <f>_xlfn.XLOOKUP(B300,'[6]cells down 19042026 9H40'!$B:$B,'[6]cells down 19042026 9H40'!$B:$B,"")</f>
        <v/>
      </c>
      <c r="BR300" s="9" t="s">
        <v>5537</v>
      </c>
      <c r="BS300" s="9" t="s">
        <v>154</v>
      </c>
      <c r="BT300" s="108"/>
    </row>
    <row r="301" spans="1:72" s="9" customFormat="1" x14ac:dyDescent="0.35">
      <c r="A301" s="1" t="s">
        <v>1575</v>
      </c>
      <c r="B301" s="8" t="s">
        <v>1576</v>
      </c>
      <c r="C301" s="3" t="str">
        <f>_xlfn.XLOOKUP(B301,'[1]daily break down'!$D:$D,'[1]daily break down'!$E:$E,"")</f>
        <v>CENTRE</v>
      </c>
      <c r="D301" s="1" t="s">
        <v>11</v>
      </c>
      <c r="E301" s="1" t="s">
        <v>318</v>
      </c>
      <c r="F301" s="3" t="s">
        <v>37</v>
      </c>
      <c r="G301" s="1" t="s">
        <v>1577</v>
      </c>
      <c r="H301" s="34" t="str">
        <f>_xlfn.XLOOKUP(B301,[2]CALCULATION!$B:$B,[2]CALCULATION!$H:$H,"")</f>
        <v>ZTE</v>
      </c>
      <c r="I301" s="28">
        <v>0</v>
      </c>
      <c r="J301" s="28">
        <v>0</v>
      </c>
      <c r="K301" s="28">
        <v>0</v>
      </c>
      <c r="L301" s="28">
        <v>0</v>
      </c>
      <c r="M301" s="28">
        <v>0</v>
      </c>
      <c r="N301" s="28">
        <v>0</v>
      </c>
      <c r="O301" s="28">
        <v>0</v>
      </c>
      <c r="P301" s="28">
        <v>1.9373353822271302</v>
      </c>
      <c r="Q301" s="28">
        <v>1.4769228354635553</v>
      </c>
      <c r="R301" s="28">
        <v>4.1027992512120708</v>
      </c>
      <c r="S301" s="93">
        <v>13.868556899607057</v>
      </c>
      <c r="T301" s="93">
        <f>_xlfn.XLOOKUP(B301,'[3]Nur des jours'!$B:$B,'[3]Nur des jours'!$U:$U,"")</f>
        <v>13.868556899607057</v>
      </c>
      <c r="U301" s="93">
        <v>13.868556899607057</v>
      </c>
      <c r="V301" s="93">
        <v>13.868556899607057</v>
      </c>
      <c r="W301" s="93">
        <v>13.868556899607057</v>
      </c>
      <c r="X301" s="93">
        <v>13.868556899607057</v>
      </c>
      <c r="Y301" s="93">
        <v>13.868556899607057</v>
      </c>
      <c r="Z301" s="93">
        <v>24.325744864210844</v>
      </c>
      <c r="AA301" s="93">
        <v>0</v>
      </c>
      <c r="AB301" s="93">
        <v>0</v>
      </c>
      <c r="AC301" s="93">
        <f>_xlfn.XLOOKUP(B301,'[3]Nur des jours'!$B:$B,'[3]Nur des jours'!$N:$N,"")</f>
        <v>0</v>
      </c>
      <c r="AD301" s="93">
        <v>0</v>
      </c>
      <c r="AE301" s="93">
        <v>0</v>
      </c>
      <c r="AF301" s="93">
        <v>6.1515414245049438E-17</v>
      </c>
      <c r="AG301" s="93"/>
      <c r="AH301" s="93">
        <v>0.42369012050805754</v>
      </c>
      <c r="AI301" s="93">
        <v>0.3798074809459292</v>
      </c>
      <c r="AJ301" s="93">
        <v>0.38080860627450258</v>
      </c>
      <c r="AK301" s="93">
        <v>0.46331180628060264</v>
      </c>
      <c r="AL301" s="93">
        <v>0.42369012050805754</v>
      </c>
      <c r="AM301" s="49" t="s">
        <v>5559</v>
      </c>
      <c r="AN301" s="49"/>
      <c r="AO301" s="48" t="str" cm="1">
        <f t="array" ref="AO301">IFERROR(_xlfn.IFS(
AQ301="MPR ISSUE","PDH",
AQ301="BSS Hardware Issue","BSS",
AQ301="Sites strategiques, MLL, Pylone, etc.","ENVTECH",
AQ301="AKTIVCO DEFAUT GE &amp; POWER Cabinet","AKTIVCO",
AQ301="AKTIVCO Coupure ENEO &amp; Baisse de tension","AKTIVCO GRID ONLY",
AQ301="Coupure ENEO &amp; Baisse de tension","IHS GRID ONLY",
AQ301="Defaut GE &amp; POWER Cabinet","IHS",
AQ301="Sharing","Partners",
AQ301="Sites strategiques &amp; DataCenter","SST &amp; DC",
AQ301="Exclu","Exclu",
AQ301="SAT","SAT",
AQ301="SPARE-ISSUE","SPARE-ISSUE",
AQ301="Fiber CAmtel","TRANS_FO_CAMTEL",
AQ301="Fiber AOF","Fiber AOF",
AQ301="Projet OCM (HUAWEI)","TRAVAUX-HUAWEI",
AQ301="Projet OCM (NOKIA)","TRAVAUX-NOKIA",
AQ301="ACCESS-ISSUE","ACCESS-ISSUE",
AQ301="Projet OCM (ZTE, NOKIA, autres projets)","TRAVAUX OCM",
AQ301="No root CAuse","No root cause",
AQ301="ODU HS","PDH",
AQ301="IP &amp; VLAN","PDH",
AQ301="Warehouse HUAWEI","SPARE-ISSUE",
AQ301="SPARE-HS","SPARE-ISSUE",
AQ301="Power Telco","BSS",AQ301="no impacts","no impacts"
),"")</f>
        <v>No root cause</v>
      </c>
      <c r="AP301" s="48" t="str" cm="1">
        <f t="array" ref="AP301">IFERROR(_xlfn.IFS(
AQ301="MPR ISSUE","TX ISSUE",
AQ301="BSS Hardware Issue","RAN ISSUE",
AQ301="Sites strategiques, MLL, Pylone, etc.","ENVTECH",
AQ301="AKTIVCO DEFAUT GE &amp; POWER Cabinet","POWER ISSUE",
AQ301="AKTIVCO Coupure ENEO &amp; Baisse de tension","POWER ISSUE",
AQ301="Coupure ENEO &amp; Baisse de tension","POWER ISSUE",
AQ301="Defaut GE &amp; POWER Cabinet","POWER ISSUE",
AQ301="Sharing","POWER ISSUE",
AQ301="Sites strategiques &amp; DataCenter","POWER ISSUE",
AQ301="Exclu","Exclu",
AQ301="SAT","TX ISSUE",
AQ301="SPARE-ISSUE","SPARE-ISSUE",
AQ301="Fiber CAmtel","TX ISSUE",
AQ301="Fiber AOF","TX ISSUE",
AQ301="Projet OCM (HUAWEI)","TRAVAUX-HUAWEI",
AQ301="Projet OCM (NOKIA)","TRAVAUX -NOKIA",
AQ301="ACCESS-ISSUE","ACCESS-ISSUE",
AQ301="Projet OCM (ZTE, NOKIA, autres projets)","TRAVAUX OCM",
AQ301="No root CAuse","No root cause",
AQ301="ODU HS","TX ISSUE",
AQ301="IP &amp; VLAN","TX ISSUE",
AQ301="Warehouse HUAWEI","SPARE-ISSUE",
AQ301="SPARE-HS","SPARE-ISSUE",
AQ301="Power Telco","RAN ISSUE",AQ301="no impacts","no impacts"
),"")</f>
        <v>No root cause</v>
      </c>
      <c r="AQ301" s="127" t="s">
        <v>5344</v>
      </c>
      <c r="AR301" s="48" t="str" cm="1">
        <f t="array" ref="AR301">IFERROR(_xlfn.IFS(
AQ301="MPR ISSUE","ACTIVE",
AQ301="BSS Hardware Issue","ACTIVE",
AQ301="Sites strategiques, MLL, Pylone, etc.","PASSIVE",
AQ301="AKTIVCO DEFAUT GE &amp; POWER Cabinet","PASSIVE",
AQ301="AKTIVCO Coupure ENEO &amp; Baisse de tension","PASSIVE",
AQ301="Coupure ENEO &amp; Baisse de tension","PASSIVE",
AQ301="Defaut GE &amp; POWER Cabinet","PASSIVE",
AQ301="Sharing","PASSIVE",
AQ301="Sites strategiques &amp; DataCenter","PASSIVE",
AQ301="Exclu","Exclu",
AQ301="SAT","ACTIVE",
AQ301="SPARE-ISSUE","SPARE-ISSUE",
AQ301="Fiber CAmtel","ACTIVE",
AQ301="Fiber AOF","ACTIVE",
AQ301="Projet OCM (HUAWEI)","PLANNED WORKS",
AQ301="Projet OCM (NOKIA)","PLANNED WORKS",
AQ301="ACCESS-ISSUE","ACCESS-ISSUE",
AQ301="Projet OCM (ZTE, NOKIA, autres projets)","PLANNED WORKS",
AQ301="No root CAuse","No root cause",
AQ301="ODU HS","ACTIVE",
AQ301="IP &amp; VLAN","ACTIVE",
AQ301="Warehouse HUAWEI","SPARE-ISSUE",
AQ301="SPARE-HS","SPARE-ISSUE",
AQ301="Power Telco","ACTIVE", AQ301="no impacts","no impacts"
),"")</f>
        <v>No root cause</v>
      </c>
      <c r="AS301" s="92" t="s">
        <v>5537</v>
      </c>
      <c r="AT301" s="98" t="s">
        <v>1576</v>
      </c>
      <c r="AV301" s="17" t="s">
        <v>5537</v>
      </c>
      <c r="AW301" s="7" t="s">
        <v>5537</v>
      </c>
      <c r="AX301" s="6" t="s">
        <v>5537</v>
      </c>
      <c r="AY301" s="7"/>
      <c r="AZ301" s="3" t="s">
        <v>5537</v>
      </c>
      <c r="BA301" s="18" t="s">
        <v>5537</v>
      </c>
      <c r="BB301" s="18" t="s">
        <v>5537</v>
      </c>
      <c r="BC301" s="18" t="s">
        <v>5537</v>
      </c>
      <c r="BD301" s="18" t="s">
        <v>5537</v>
      </c>
      <c r="BE301" s="18" t="s">
        <v>5537</v>
      </c>
      <c r="BF301" s="18" t="s">
        <v>5537</v>
      </c>
      <c r="BG301" s="18" t="s">
        <v>5537</v>
      </c>
      <c r="BH301" s="18" t="s">
        <v>5537</v>
      </c>
      <c r="BI301" s="18" t="s">
        <v>5537</v>
      </c>
      <c r="BJ301" s="18" t="s">
        <v>5537</v>
      </c>
      <c r="BK301" s="18" t="s">
        <v>5537</v>
      </c>
      <c r="BL301" s="9" t="s">
        <v>5537</v>
      </c>
      <c r="BM301" s="14" t="s">
        <v>5537</v>
      </c>
      <c r="BN301" s="14" t="s">
        <v>5537</v>
      </c>
      <c r="BO301" s="14" t="str">
        <f>_xlfn.XLOOKUP(B301,'[4]cell downs 18042026 17h'!$B:$B,'[4]cell downs 18042026 17h'!$B:$B,"")</f>
        <v/>
      </c>
      <c r="BP301" s="14" t="str">
        <f>_xlfn.XLOOKUP(B301,'[5]Cells Huawei 19042026 15h'!$B:$B,'[5]Cells Huawei 19042026 15h'!$B:$B,"")</f>
        <v/>
      </c>
      <c r="BQ301" s="9" t="str">
        <f>_xlfn.XLOOKUP(B301,'[6]cells down 19042026 9H40'!$B:$B,'[6]cells down 19042026 9H40'!$B:$B,"")</f>
        <v/>
      </c>
      <c r="BR301" s="9" t="s">
        <v>5537</v>
      </c>
      <c r="BS301" s="9" t="s">
        <v>5537</v>
      </c>
      <c r="BT301" s="108"/>
    </row>
    <row r="302" spans="1:72" s="9" customFormat="1" x14ac:dyDescent="0.35">
      <c r="A302" s="1" t="s">
        <v>3757</v>
      </c>
      <c r="B302" s="8" t="s">
        <v>3758</v>
      </c>
      <c r="C302" s="3" t="str">
        <f>_xlfn.XLOOKUP(B302,'[1]daily break down'!$D:$D,'[1]daily break down'!$E:$E,"")</f>
        <v>Garoua</v>
      </c>
      <c r="D302" s="1" t="s">
        <v>11</v>
      </c>
      <c r="E302" s="1" t="s">
        <v>12</v>
      </c>
      <c r="F302" s="3" t="s">
        <v>23</v>
      </c>
      <c r="G302" s="1" t="s">
        <v>24</v>
      </c>
      <c r="H302" s="32" t="str">
        <f>_xlfn.XLOOKUP(B302,[2]CALCULATION!$B:$B,[2]CALCULATION!$H:$H,"")</f>
        <v>Huawei</v>
      </c>
      <c r="I302" s="28">
        <v>3.2921592715297932</v>
      </c>
      <c r="J302" s="28">
        <v>1.0058984171011291</v>
      </c>
      <c r="K302" s="28">
        <v>5.4380045543655982</v>
      </c>
      <c r="L302" s="28">
        <v>3.1678487756575442</v>
      </c>
      <c r="M302" s="28">
        <v>0</v>
      </c>
      <c r="N302" s="28">
        <v>0</v>
      </c>
      <c r="O302" s="28">
        <v>0</v>
      </c>
      <c r="P302" s="28">
        <v>1.2829485236835574</v>
      </c>
      <c r="Q302" s="28">
        <v>0</v>
      </c>
      <c r="R302" s="28">
        <v>0.17674562612539343</v>
      </c>
      <c r="S302" s="93">
        <v>0</v>
      </c>
      <c r="T302" s="93">
        <f>_xlfn.XLOOKUP(B302,'[3]Nur des jours'!$B:$B,'[3]Nur des jours'!$U:$U,"")</f>
        <v>0.85599458384341665</v>
      </c>
      <c r="U302" s="93">
        <v>8.4460331932209574</v>
      </c>
      <c r="V302" s="93">
        <v>6.325977433632108</v>
      </c>
      <c r="W302" s="93">
        <v>0.85599458384341665</v>
      </c>
      <c r="X302" s="93">
        <v>8.1510766680078657</v>
      </c>
      <c r="Y302" s="93">
        <v>0</v>
      </c>
      <c r="Z302" s="93">
        <v>0</v>
      </c>
      <c r="AA302" s="93">
        <v>0</v>
      </c>
      <c r="AB302" s="93">
        <v>1.8662804302106253</v>
      </c>
      <c r="AC302" s="93">
        <f>_xlfn.XLOOKUP(B302,'[3]Nur des jours'!$B:$B,'[3]Nur des jours'!$N:$N,"")</f>
        <v>1.0902940076990466</v>
      </c>
      <c r="AD302" s="93">
        <v>1.0902940076990466</v>
      </c>
      <c r="AE302" s="93">
        <v>0</v>
      </c>
      <c r="AF302" s="93">
        <v>0</v>
      </c>
      <c r="AG302" s="93"/>
      <c r="AH302" s="93">
        <v>0.420979188603813</v>
      </c>
      <c r="AI302" s="93">
        <v>0.7362594870688105</v>
      </c>
      <c r="AJ302" s="93">
        <v>0.94081188734865406</v>
      </c>
      <c r="AK302" s="93">
        <v>0</v>
      </c>
      <c r="AL302" s="93">
        <v>0.420979188603813</v>
      </c>
      <c r="AM302" s="49" t="s">
        <v>5559</v>
      </c>
      <c r="AN302" s="49"/>
      <c r="AO302" s="48" t="str" cm="1">
        <f t="array" ref="AO302">IFERROR(_xlfn.IFS(
AQ302="MPR ISSUE","PDH",
AQ302="BSS Hardware Issue","BSS",
AQ302="Sites strategiques, MLL, Pylone, etc.","ENVTECH",
AQ302="AKTIVCO DEFAUT GE &amp; POWER Cabinet","AKTIVCO",
AQ302="AKTIVCO Coupure ENEO &amp; Baisse de tension","AKTIVCO GRID ONLY",
AQ302="Coupure ENEO &amp; Baisse de tension","IHS GRID ONLY",
AQ302="Defaut GE &amp; POWER Cabinet","IHS",
AQ302="Sharing","Partners",
AQ302="Sites strategiques &amp; DataCenter","SST &amp; DC",
AQ302="Exclu","Exclu",
AQ302="SAT","SAT",
AQ302="SPARE-ISSUE","SPARE-ISSUE",
AQ302="Fiber CAmtel","TRANS_FO_CAMTEL",
AQ302="Fiber AOF","Fiber AOF",
AQ302="Projet OCM (HUAWEI)","TRAVAUX-HUAWEI",
AQ302="Projet OCM (NOKIA)","TRAVAUX-NOKIA",
AQ302="ACCESS-ISSUE","ACCESS-ISSUE",
AQ302="Projet OCM (ZTE, NOKIA, autres projets)","TRAVAUX OCM",
AQ302="No root CAuse","No root cause",
AQ302="ODU HS","PDH",
AQ302="IP &amp; VLAN","PDH",
AQ302="Warehouse HUAWEI","SPARE-ISSUE",
AQ302="SPARE-HS","SPARE-ISSUE",
AQ302="Power Telco","BSS",AQ302="no impacts","no impacts"
),"")</f>
        <v>No root cause</v>
      </c>
      <c r="AP302" s="48" t="str" cm="1">
        <f t="array" ref="AP302">IFERROR(_xlfn.IFS(
AQ302="MPR ISSUE","TX ISSUE",
AQ302="BSS Hardware Issue","RAN ISSUE",
AQ302="Sites strategiques, MLL, Pylone, etc.","ENVTECH",
AQ302="AKTIVCO DEFAUT GE &amp; POWER Cabinet","POWER ISSUE",
AQ302="AKTIVCO Coupure ENEO &amp; Baisse de tension","POWER ISSUE",
AQ302="Coupure ENEO &amp; Baisse de tension","POWER ISSUE",
AQ302="Defaut GE &amp; POWER Cabinet","POWER ISSUE",
AQ302="Sharing","POWER ISSUE",
AQ302="Sites strategiques &amp; DataCenter","POWER ISSUE",
AQ302="Exclu","Exclu",
AQ302="SAT","TX ISSUE",
AQ302="SPARE-ISSUE","SPARE-ISSUE",
AQ302="Fiber CAmtel","TX ISSUE",
AQ302="Fiber AOF","TX ISSUE",
AQ302="Projet OCM (HUAWEI)","TRAVAUX-HUAWEI",
AQ302="Projet OCM (NOKIA)","TRAVAUX -NOKIA",
AQ302="ACCESS-ISSUE","ACCESS-ISSUE",
AQ302="Projet OCM (ZTE, NOKIA, autres projets)","TRAVAUX OCM",
AQ302="No root CAuse","No root cause",
AQ302="ODU HS","TX ISSUE",
AQ302="IP &amp; VLAN","TX ISSUE",
AQ302="Warehouse HUAWEI","SPARE-ISSUE",
AQ302="SPARE-HS","SPARE-ISSUE",
AQ302="Power Telco","RAN ISSUE",AQ302="no impacts","no impacts"
),"")</f>
        <v>No root cause</v>
      </c>
      <c r="AQ302" s="127" t="s">
        <v>5344</v>
      </c>
      <c r="AR302" s="48" t="str" cm="1">
        <f t="array" ref="AR302">IFERROR(_xlfn.IFS(
AQ302="MPR ISSUE","ACTIVE",
AQ302="BSS Hardware Issue","ACTIVE",
AQ302="Sites strategiques, MLL, Pylone, etc.","PASSIVE",
AQ302="AKTIVCO DEFAUT GE &amp; POWER Cabinet","PASSIVE",
AQ302="AKTIVCO Coupure ENEO &amp; Baisse de tension","PASSIVE",
AQ302="Coupure ENEO &amp; Baisse de tension","PASSIVE",
AQ302="Defaut GE &amp; POWER Cabinet","PASSIVE",
AQ302="Sharing","PASSIVE",
AQ302="Sites strategiques &amp; DataCenter","PASSIVE",
AQ302="Exclu","Exclu",
AQ302="SAT","ACTIVE",
AQ302="SPARE-ISSUE","SPARE-ISSUE",
AQ302="Fiber CAmtel","ACTIVE",
AQ302="Fiber AOF","ACTIVE",
AQ302="Projet OCM (HUAWEI)","PLANNED WORKS",
AQ302="Projet OCM (NOKIA)","PLANNED WORKS",
AQ302="ACCESS-ISSUE","ACCESS-ISSUE",
AQ302="Projet OCM (ZTE, NOKIA, autres projets)","PLANNED WORKS",
AQ302="No root CAuse","No root cause",
AQ302="ODU HS","ACTIVE",
AQ302="IP &amp; VLAN","ACTIVE",
AQ302="Warehouse HUAWEI","SPARE-ISSUE",
AQ302="SPARE-HS","SPARE-ISSUE",
AQ302="Power Telco","ACTIVE", AQ302="no impacts","no impacts"
),"")</f>
        <v>No root cause</v>
      </c>
      <c r="AS302" s="92" t="s">
        <v>5537</v>
      </c>
      <c r="AT302" s="98" t="s">
        <v>3758</v>
      </c>
      <c r="AV302" s="17" t="s">
        <v>5537</v>
      </c>
      <c r="AW302" s="7" t="s">
        <v>5537</v>
      </c>
      <c r="AX302" s="6" t="s">
        <v>5537</v>
      </c>
      <c r="AY302" s="7"/>
      <c r="AZ302" s="3" t="s">
        <v>5537</v>
      </c>
      <c r="BA302" s="18" t="s">
        <v>5537</v>
      </c>
      <c r="BB302" s="18" t="s">
        <v>5537</v>
      </c>
      <c r="BC302" s="18" t="s">
        <v>5537</v>
      </c>
      <c r="BD302" s="18" t="s">
        <v>5537</v>
      </c>
      <c r="BE302" s="18" t="s">
        <v>5537</v>
      </c>
      <c r="BF302" s="18" t="s">
        <v>5537</v>
      </c>
      <c r="BG302" s="18" t="s">
        <v>5537</v>
      </c>
      <c r="BH302" s="18" t="s">
        <v>5537</v>
      </c>
      <c r="BI302" s="18" t="s">
        <v>5537</v>
      </c>
      <c r="BJ302" s="18" t="s">
        <v>5537</v>
      </c>
      <c r="BK302" s="18" t="s">
        <v>5537</v>
      </c>
      <c r="BL302" s="9" t="s">
        <v>5537</v>
      </c>
      <c r="BM302" s="14" t="s">
        <v>5537</v>
      </c>
      <c r="BN302" s="14" t="s">
        <v>5537</v>
      </c>
      <c r="BO302" s="14" t="str">
        <f>_xlfn.XLOOKUP(B302,'[4]cell downs 18042026 17h'!$B:$B,'[4]cell downs 18042026 17h'!$B:$B,"")</f>
        <v/>
      </c>
      <c r="BP302" s="14" t="str">
        <f>_xlfn.XLOOKUP(B302,'[5]Cells Huawei 19042026 15h'!$B:$B,'[5]Cells Huawei 19042026 15h'!$B:$B,"")</f>
        <v/>
      </c>
      <c r="BQ302" s="9" t="str">
        <f>_xlfn.XLOOKUP(B302,'[6]cells down 19042026 9H40'!$B:$B,'[6]cells down 19042026 9H40'!$B:$B,"")</f>
        <v/>
      </c>
      <c r="BR302" s="9" t="s">
        <v>3758</v>
      </c>
      <c r="BS302" s="9" t="s">
        <v>318</v>
      </c>
      <c r="BT302" s="108"/>
    </row>
    <row r="303" spans="1:72" s="9" customFormat="1" x14ac:dyDescent="0.35">
      <c r="A303" s="1" t="s">
        <v>894</v>
      </c>
      <c r="B303" s="8" t="s">
        <v>895</v>
      </c>
      <c r="C303" s="3" t="str">
        <f>_xlfn.XLOOKUP(B303,'[1]daily break down'!$D:$D,'[1]daily break down'!$E:$E,"")</f>
        <v>EXTREME-NORD</v>
      </c>
      <c r="D303" s="1" t="s">
        <v>11</v>
      </c>
      <c r="E303" s="1" t="s">
        <v>12</v>
      </c>
      <c r="F303" s="3" t="s">
        <v>55</v>
      </c>
      <c r="G303" s="1" t="s">
        <v>894</v>
      </c>
      <c r="H303" s="33" t="str">
        <f>_xlfn.XLOOKUP(B303,[2]CALCULATION!$B:$B,[2]CALCULATION!$H:$H,"")</f>
        <v>NOKIA</v>
      </c>
      <c r="I303" s="28">
        <v>0.27262700715971389</v>
      </c>
      <c r="J303" s="28">
        <v>0.32805843057018014</v>
      </c>
      <c r="K303" s="28">
        <v>7.0097921713993827</v>
      </c>
      <c r="L303" s="28">
        <v>0.32054986259855661</v>
      </c>
      <c r="M303" s="28">
        <v>0.34653557170700244</v>
      </c>
      <c r="N303" s="28">
        <v>9.3898655377775508</v>
      </c>
      <c r="O303" s="28">
        <v>0.45770161485933097</v>
      </c>
      <c r="P303" s="28">
        <v>4.8507667656870215</v>
      </c>
      <c r="Q303" s="28">
        <v>0.75766979707961291</v>
      </c>
      <c r="R303" s="28">
        <v>1.4112540770989035</v>
      </c>
      <c r="S303" s="93">
        <v>0.61288463129899295</v>
      </c>
      <c r="T303" s="93">
        <f>_xlfn.XLOOKUP(B303,'[3]Nur des jours'!$B:$B,'[3]Nur des jours'!$U:$U,"")</f>
        <v>0.55720351679208324</v>
      </c>
      <c r="U303" s="93">
        <v>1.0029021239438065</v>
      </c>
      <c r="V303" s="93">
        <v>0.56171579160638396</v>
      </c>
      <c r="W303" s="93">
        <v>0.55720351679208324</v>
      </c>
      <c r="X303" s="93">
        <v>0.50036312219454238</v>
      </c>
      <c r="Y303" s="93">
        <v>0.61691535899872463</v>
      </c>
      <c r="Z303" s="93">
        <v>1.1858186871670191</v>
      </c>
      <c r="AA303" s="93">
        <v>1.1720856768626242</v>
      </c>
      <c r="AB303" s="93">
        <v>1.0942177249288736</v>
      </c>
      <c r="AC303" s="93">
        <f>_xlfn.XLOOKUP(B303,'[3]Nur des jours'!$B:$B,'[3]Nur des jours'!$N:$N,"")</f>
        <v>0.48395485014253797</v>
      </c>
      <c r="AD303" s="93">
        <v>0.48395485014253797</v>
      </c>
      <c r="AE303" s="93">
        <v>0.49272970867469673</v>
      </c>
      <c r="AF303" s="93">
        <v>0.59142903208316555</v>
      </c>
      <c r="AG303" s="93"/>
      <c r="AH303" s="93">
        <v>0.39486863394714539</v>
      </c>
      <c r="AI303" s="93">
        <v>0.7643609942088414</v>
      </c>
      <c r="AJ303" s="93">
        <v>0.85108173444719848</v>
      </c>
      <c r="AK303" s="93">
        <v>0</v>
      </c>
      <c r="AL303" s="93">
        <v>0.39486863394714539</v>
      </c>
      <c r="AM303" s="49" t="s">
        <v>5601</v>
      </c>
      <c r="AN303" s="49"/>
      <c r="AO303" s="48" t="str" cm="1">
        <f t="array" ref="AO303">IFERROR(_xlfn.IFS(
AQ303="MPR ISSUE","PDH",
AQ303="BSS Hardware Issue","BSS",
AQ303="Sites strategiques, MLL, Pylone, etc.","ENVTECH",
AQ303="AKTIVCO DEFAUT GE &amp; POWER Cabinet","AKTIVCO",
AQ303="AKTIVCO Coupure ENEO &amp; Baisse de tension","AKTIVCO GRID ONLY",
AQ303="Coupure ENEO &amp; Baisse de tension","IHS GRID ONLY",
AQ303="Defaut GE &amp; POWER Cabinet","IHS",
AQ303="Sharing","Partners",
AQ303="Sites strategiques &amp; DataCenter","SST &amp; DC",
AQ303="Exclu","Exclu",
AQ303="SAT","SAT",
AQ303="SPARE-ISSUE","SPARE-ISSUE",
AQ303="Fiber CAmtel","TRANS_FO_CAMTEL",
AQ303="Fiber AOF","Fiber AOF",
AQ303="Projet OCM (HUAWEI)","TRAVAUX-HUAWEI",
AQ303="Projet OCM (NOKIA)","TRAVAUX-NOKIA",
AQ303="ACCESS-ISSUE","ACCESS-ISSUE",
AQ303="Projet OCM (ZTE, NOKIA, autres projets)","TRAVAUX OCM",
AQ303="No root CAuse","No root cause",
AQ303="ODU HS","PDH",
AQ303="IP &amp; VLAN","PDH",
AQ303="Warehouse HUAWEI","SPARE-ISSUE",
AQ303="SPARE-HS","SPARE-ISSUE",
AQ303="Power Telco","BSS",AQ303="no impacts","no impacts"
),"")</f>
        <v>No root cause</v>
      </c>
      <c r="AP303" s="48" t="str" cm="1">
        <f t="array" ref="AP303">IFERROR(_xlfn.IFS(
AQ303="MPR ISSUE","TX ISSUE",
AQ303="BSS Hardware Issue","RAN ISSUE",
AQ303="Sites strategiques, MLL, Pylone, etc.","ENVTECH",
AQ303="AKTIVCO DEFAUT GE &amp; POWER Cabinet","POWER ISSUE",
AQ303="AKTIVCO Coupure ENEO &amp; Baisse de tension","POWER ISSUE",
AQ303="Coupure ENEO &amp; Baisse de tension","POWER ISSUE",
AQ303="Defaut GE &amp; POWER Cabinet","POWER ISSUE",
AQ303="Sharing","POWER ISSUE",
AQ303="Sites strategiques &amp; DataCenter","POWER ISSUE",
AQ303="Exclu","Exclu",
AQ303="SAT","TX ISSUE",
AQ303="SPARE-ISSUE","SPARE-ISSUE",
AQ303="Fiber CAmtel","TX ISSUE",
AQ303="Fiber AOF","TX ISSUE",
AQ303="Projet OCM (HUAWEI)","TRAVAUX-HUAWEI",
AQ303="Projet OCM (NOKIA)","TRAVAUX -NOKIA",
AQ303="ACCESS-ISSUE","ACCESS-ISSUE",
AQ303="Projet OCM (ZTE, NOKIA, autres projets)","TRAVAUX OCM",
AQ303="No root CAuse","No root cause",
AQ303="ODU HS","TX ISSUE",
AQ303="IP &amp; VLAN","TX ISSUE",
AQ303="Warehouse HUAWEI","SPARE-ISSUE",
AQ303="SPARE-HS","SPARE-ISSUE",
AQ303="Power Telco","RAN ISSUE",AQ303="no impacts","no impacts"
),"")</f>
        <v>No root cause</v>
      </c>
      <c r="AQ303" s="67" t="s">
        <v>5344</v>
      </c>
      <c r="AR303" s="48" t="str" cm="1">
        <f t="array" ref="AR303">IFERROR(_xlfn.IFS(
AQ303="MPR ISSUE","ACTIVE",
AQ303="BSS Hardware Issue","ACTIVE",
AQ303="Sites strategiques, MLL, Pylone, etc.","PASSIVE",
AQ303="AKTIVCO DEFAUT GE &amp; POWER Cabinet","PASSIVE",
AQ303="AKTIVCO Coupure ENEO &amp; Baisse de tension","PASSIVE",
AQ303="Coupure ENEO &amp; Baisse de tension","PASSIVE",
AQ303="Defaut GE &amp; POWER Cabinet","PASSIVE",
AQ303="Sharing","PASSIVE",
AQ303="Sites strategiques &amp; DataCenter","PASSIVE",
AQ303="Exclu","Exclu",
AQ303="SAT","ACTIVE",
AQ303="SPARE-ISSUE","SPARE-ISSUE",
AQ303="Fiber CAmtel","ACTIVE",
AQ303="Fiber AOF","ACTIVE",
AQ303="Projet OCM (HUAWEI)","PLANNED WORKS",
AQ303="Projet OCM (NOKIA)","PLANNED WORKS",
AQ303="ACCESS-ISSUE","ACCESS-ISSUE",
AQ303="Projet OCM (ZTE, NOKIA, autres projets)","PLANNED WORKS",
AQ303="No root CAuse","No root cause",
AQ303="ODU HS","ACTIVE",
AQ303="IP &amp; VLAN","ACTIVE",
AQ303="Warehouse HUAWEI","SPARE-ISSUE",
AQ303="SPARE-HS","SPARE-ISSUE",
AQ303="Power Telco","ACTIVE", AQ303="no impacts","no impacts"
),"")</f>
        <v>No root cause</v>
      </c>
      <c r="AS303" s="92" t="s">
        <v>5537</v>
      </c>
      <c r="AT303" s="98" t="s">
        <v>895</v>
      </c>
      <c r="AV303" s="17" t="s">
        <v>5537</v>
      </c>
      <c r="AW303" s="7" t="s">
        <v>5537</v>
      </c>
      <c r="AX303" s="6" t="s">
        <v>5537</v>
      </c>
      <c r="AY303" s="7"/>
      <c r="AZ303" s="3" t="s">
        <v>5537</v>
      </c>
      <c r="BA303" s="18" t="s">
        <v>5537</v>
      </c>
      <c r="BB303" s="18" t="s">
        <v>5537</v>
      </c>
      <c r="BC303" s="18" t="s">
        <v>5537</v>
      </c>
      <c r="BD303" s="18" t="s">
        <v>5537</v>
      </c>
      <c r="BE303" s="18" t="s">
        <v>5537</v>
      </c>
      <c r="BF303" s="18" t="s">
        <v>5537</v>
      </c>
      <c r="BG303" s="18" t="s">
        <v>5537</v>
      </c>
      <c r="BH303" s="18" t="s">
        <v>5537</v>
      </c>
      <c r="BI303" s="18" t="s">
        <v>5537</v>
      </c>
      <c r="BJ303" s="18" t="s">
        <v>5537</v>
      </c>
      <c r="BK303" s="18" t="s">
        <v>5537</v>
      </c>
      <c r="BL303" s="9" t="s">
        <v>5537</v>
      </c>
      <c r="BM303" s="14" t="s">
        <v>5537</v>
      </c>
      <c r="BN303" s="14" t="s">
        <v>5537</v>
      </c>
      <c r="BO303" s="14" t="str">
        <f>_xlfn.XLOOKUP(B303,'[4]cell downs 18042026 17h'!$B:$B,'[4]cell downs 18042026 17h'!$B:$B,"")</f>
        <v/>
      </c>
      <c r="BP303" s="14" t="str">
        <f>_xlfn.XLOOKUP(B303,'[5]Cells Huawei 19042026 15h'!$B:$B,'[5]Cells Huawei 19042026 15h'!$B:$B,"")</f>
        <v/>
      </c>
      <c r="BQ303" s="9" t="str">
        <f>_xlfn.XLOOKUP(B303,'[6]cells down 19042026 9H40'!$B:$B,'[6]cells down 19042026 9H40'!$B:$B,"")</f>
        <v/>
      </c>
      <c r="BR303" s="9" t="s">
        <v>895</v>
      </c>
      <c r="BS303" s="9" t="s">
        <v>12</v>
      </c>
      <c r="BT303" s="108"/>
    </row>
    <row r="304" spans="1:72" s="9" customFormat="1" ht="20.5" customHeight="1" x14ac:dyDescent="0.35">
      <c r="A304" s="1" t="s">
        <v>3385</v>
      </c>
      <c r="B304" s="8" t="s">
        <v>3386</v>
      </c>
      <c r="C304" s="3" t="str">
        <f>_xlfn.XLOOKUP(B304,'[1]daily break down'!$D:$D,'[1]daily break down'!$E:$E,"")</f>
        <v>CENTRE</v>
      </c>
      <c r="D304" s="1" t="s">
        <v>21</v>
      </c>
      <c r="E304" s="1" t="s">
        <v>36</v>
      </c>
      <c r="F304" s="3" t="s">
        <v>69</v>
      </c>
      <c r="G304" s="1" t="s">
        <v>70</v>
      </c>
      <c r="H304" s="34" t="str">
        <f>_xlfn.XLOOKUP(B304,[2]CALCULATION!$B:$B,[2]CALCULATION!$H:$H,"")</f>
        <v>ZTE</v>
      </c>
      <c r="I304" s="28">
        <v>0</v>
      </c>
      <c r="J304" s="28">
        <v>0</v>
      </c>
      <c r="K304" s="28">
        <v>0</v>
      </c>
      <c r="L304" s="28">
        <v>0</v>
      </c>
      <c r="M304" s="28">
        <v>0</v>
      </c>
      <c r="N304" s="28">
        <v>0</v>
      </c>
      <c r="O304" s="28">
        <v>0</v>
      </c>
      <c r="P304" s="28">
        <v>0</v>
      </c>
      <c r="Q304" s="28">
        <v>0</v>
      </c>
      <c r="R304" s="28">
        <v>0</v>
      </c>
      <c r="S304" s="93">
        <v>0</v>
      </c>
      <c r="T304" s="93">
        <f>_xlfn.XLOOKUP(B304,'[3]Nur des jours'!$B:$B,'[3]Nur des jours'!$U:$U,"")</f>
        <v>5.3683585735364381E-3</v>
      </c>
      <c r="U304" s="93">
        <v>0</v>
      </c>
      <c r="V304" s="93">
        <v>0</v>
      </c>
      <c r="W304" s="93">
        <v>5.3683585735364381E-3</v>
      </c>
      <c r="X304" s="93">
        <v>0</v>
      </c>
      <c r="Y304" s="93">
        <v>0</v>
      </c>
      <c r="Z304" s="93">
        <v>0</v>
      </c>
      <c r="AA304" s="93">
        <v>0</v>
      </c>
      <c r="AB304" s="93">
        <v>0</v>
      </c>
      <c r="AC304" s="93">
        <f>_xlfn.XLOOKUP(B304,'[3]Nur des jours'!$B:$B,'[3]Nur des jours'!$N:$N,"")</f>
        <v>0</v>
      </c>
      <c r="AD304" s="93">
        <v>0</v>
      </c>
      <c r="AE304" s="93">
        <v>0</v>
      </c>
      <c r="AF304" s="93">
        <v>0</v>
      </c>
      <c r="AG304" s="93"/>
      <c r="AH304" s="93">
        <v>0.39219337219953504</v>
      </c>
      <c r="AI304" s="93">
        <v>0.2410484834678209</v>
      </c>
      <c r="AJ304" s="93">
        <v>0.40439663936404696</v>
      </c>
      <c r="AK304" s="93">
        <v>0.42572564882121033</v>
      </c>
      <c r="AL304" s="93">
        <v>0.39219337219953504</v>
      </c>
      <c r="AM304" s="49" t="s">
        <v>5559</v>
      </c>
      <c r="AN304" s="49"/>
      <c r="AO304" s="48" t="str" cm="1">
        <f t="array" ref="AO304">IFERROR(_xlfn.IFS(
AQ304="MPR ISSUE","PDH",
AQ304="BSS Hardware Issue","BSS",
AQ304="Sites strategiques, MLL, Pylone, etc.","ENVTECH",
AQ304="AKTIVCO DEFAUT GE &amp; POWER Cabinet","AKTIVCO",
AQ304="AKTIVCO Coupure ENEO &amp; Baisse de tension","AKTIVCO GRID ONLY",
AQ304="Coupure ENEO &amp; Baisse de tension","IHS GRID ONLY",
AQ304="Defaut GE &amp; POWER Cabinet","IHS",
AQ304="Sharing","Partners",
AQ304="Sites strategiques &amp; DataCenter","SST &amp; DC",
AQ304="Exclu","Exclu",
AQ304="SAT","SAT",
AQ304="SPARE-ISSUE","SPARE-ISSUE",
AQ304="Fiber CAmtel","TRANS_FO_CAMTEL",
AQ304="Fiber AOF","Fiber AOF",
AQ304="Projet OCM (HUAWEI)","TRAVAUX-HUAWEI",
AQ304="Projet OCM (NOKIA)","TRAVAUX-NOKIA",
AQ304="ACCESS-ISSUE","ACCESS-ISSUE",
AQ304="Projet OCM (ZTE, NOKIA, autres projets)","TRAVAUX OCM",
AQ304="No root CAuse","No root cause",
AQ304="ODU HS","PDH",
AQ304="IP &amp; VLAN","PDH",
AQ304="Warehouse HUAWEI","SPARE-ISSUE",
AQ304="SPARE-HS","SPARE-ISSUE",
AQ304="Power Telco","BSS",AQ304="no impacts","no impacts"
),"")</f>
        <v>No root cause</v>
      </c>
      <c r="AP304" s="48" t="str" cm="1">
        <f t="array" ref="AP304">IFERROR(_xlfn.IFS(
AQ304="MPR ISSUE","TX ISSUE",
AQ304="BSS Hardware Issue","RAN ISSUE",
AQ304="Sites strategiques, MLL, Pylone, etc.","ENVTECH",
AQ304="AKTIVCO DEFAUT GE &amp; POWER Cabinet","POWER ISSUE",
AQ304="AKTIVCO Coupure ENEO &amp; Baisse de tension","POWER ISSUE",
AQ304="Coupure ENEO &amp; Baisse de tension","POWER ISSUE",
AQ304="Defaut GE &amp; POWER Cabinet","POWER ISSUE",
AQ304="Sharing","POWER ISSUE",
AQ304="Sites strategiques &amp; DataCenter","POWER ISSUE",
AQ304="Exclu","Exclu",
AQ304="SAT","TX ISSUE",
AQ304="SPARE-ISSUE","SPARE-ISSUE",
AQ304="Fiber CAmtel","TX ISSUE",
AQ304="Fiber AOF","TX ISSUE",
AQ304="Projet OCM (HUAWEI)","TRAVAUX-HUAWEI",
AQ304="Projet OCM (NOKIA)","TRAVAUX -NOKIA",
AQ304="ACCESS-ISSUE","ACCESS-ISSUE",
AQ304="Projet OCM (ZTE, NOKIA, autres projets)","TRAVAUX OCM",
AQ304="No root CAuse","No root cause",
AQ304="ODU HS","TX ISSUE",
AQ304="IP &amp; VLAN","TX ISSUE",
AQ304="Warehouse HUAWEI","SPARE-ISSUE",
AQ304="SPARE-HS","SPARE-ISSUE",
AQ304="Power Telco","RAN ISSUE",AQ304="no impacts","no impacts"
),"")</f>
        <v>No root cause</v>
      </c>
      <c r="AQ304" s="67" t="s">
        <v>5344</v>
      </c>
      <c r="AR304" s="48" t="str" cm="1">
        <f t="array" ref="AR304">IFERROR(_xlfn.IFS(
AQ304="MPR ISSUE","ACTIVE",
AQ304="BSS Hardware Issue","ACTIVE",
AQ304="Sites strategiques, MLL, Pylone, etc.","PASSIVE",
AQ304="AKTIVCO DEFAUT GE &amp; POWER Cabinet","PASSIVE",
AQ304="AKTIVCO Coupure ENEO &amp; Baisse de tension","PASSIVE",
AQ304="Coupure ENEO &amp; Baisse de tension","PASSIVE",
AQ304="Defaut GE &amp; POWER Cabinet","PASSIVE",
AQ304="Sharing","PASSIVE",
AQ304="Sites strategiques &amp; DataCenter","PASSIVE",
AQ304="Exclu","Exclu",
AQ304="SAT","ACTIVE",
AQ304="SPARE-ISSUE","SPARE-ISSUE",
AQ304="Fiber CAmtel","ACTIVE",
AQ304="Fiber AOF","ACTIVE",
AQ304="Projet OCM (HUAWEI)","PLANNED WORKS",
AQ304="Projet OCM (NOKIA)","PLANNED WORKS",
AQ304="ACCESS-ISSUE","ACCESS-ISSUE",
AQ304="Projet OCM (ZTE, NOKIA, autres projets)","PLANNED WORKS",
AQ304="No root CAuse","No root cause",
AQ304="ODU HS","ACTIVE",
AQ304="IP &amp; VLAN","ACTIVE",
AQ304="Warehouse HUAWEI","SPARE-ISSUE",
AQ304="SPARE-HS","SPARE-ISSUE",
AQ304="Power Telco","ACTIVE", AQ304="no impacts","no impacts"
),"")</f>
        <v>No root cause</v>
      </c>
      <c r="AS304" s="92" t="s">
        <v>5537</v>
      </c>
      <c r="AT304" s="98" t="s">
        <v>3386</v>
      </c>
      <c r="AV304" s="17" t="s">
        <v>5537</v>
      </c>
      <c r="AW304" s="7" t="s">
        <v>5537</v>
      </c>
      <c r="AX304" s="6" t="s">
        <v>5537</v>
      </c>
      <c r="AY304" s="7"/>
      <c r="AZ304" s="3" t="s">
        <v>5537</v>
      </c>
      <c r="BA304" s="18" t="s">
        <v>5537</v>
      </c>
      <c r="BB304" s="18" t="s">
        <v>5537</v>
      </c>
      <c r="BC304" s="18" t="s">
        <v>5537</v>
      </c>
      <c r="BD304" s="18" t="s">
        <v>5537</v>
      </c>
      <c r="BE304" s="18" t="s">
        <v>5537</v>
      </c>
      <c r="BF304" s="18" t="s">
        <v>5537</v>
      </c>
      <c r="BG304" s="18" t="s">
        <v>5537</v>
      </c>
      <c r="BH304" s="18" t="s">
        <v>5537</v>
      </c>
      <c r="BI304" s="18" t="s">
        <v>5537</v>
      </c>
      <c r="BJ304" s="18" t="s">
        <v>5537</v>
      </c>
      <c r="BK304" s="18" t="s">
        <v>5537</v>
      </c>
      <c r="BL304" s="9" t="s">
        <v>5537</v>
      </c>
      <c r="BM304" s="14" t="s">
        <v>5537</v>
      </c>
      <c r="BN304" s="14" t="s">
        <v>5537</v>
      </c>
      <c r="BO304" s="14" t="str">
        <f>_xlfn.XLOOKUP(B304,'[4]cell downs 18042026 17h'!$B:$B,'[4]cell downs 18042026 17h'!$B:$B,"")</f>
        <v/>
      </c>
      <c r="BP304" s="14" t="str">
        <f>_xlfn.XLOOKUP(B304,'[5]Cells Huawei 19042026 15h'!$B:$B,'[5]Cells Huawei 19042026 15h'!$B:$B,"")</f>
        <v/>
      </c>
      <c r="BQ304" s="9" t="str">
        <f>_xlfn.XLOOKUP(B304,'[6]cells down 19042026 9H40'!$B:$B,'[6]cells down 19042026 9H40'!$B:$B,"")</f>
        <v/>
      </c>
      <c r="BR304" s="9" t="s">
        <v>5537</v>
      </c>
      <c r="BS304" s="9" t="s">
        <v>12</v>
      </c>
      <c r="BT304" s="108"/>
    </row>
    <row r="305" spans="1:72" s="9" customFormat="1" x14ac:dyDescent="0.35">
      <c r="A305" s="1" t="s">
        <v>728</v>
      </c>
      <c r="B305" s="8" t="s">
        <v>729</v>
      </c>
      <c r="C305" s="3" t="str">
        <f>_xlfn.XLOOKUP(B305,'[1]daily break down'!$D:$D,'[1]daily break down'!$E:$E,"")</f>
        <v>ADAMAOUA</v>
      </c>
      <c r="D305" s="1" t="s">
        <v>11</v>
      </c>
      <c r="E305" s="1" t="s">
        <v>66</v>
      </c>
      <c r="F305" s="3" t="s">
        <v>90</v>
      </c>
      <c r="G305" s="1" t="s">
        <v>728</v>
      </c>
      <c r="H305" s="33" t="str">
        <f>_xlfn.XLOOKUP(B305,[2]CALCULATION!$B:$B,[2]CALCULATION!$H:$H,"")</f>
        <v>NOKIA</v>
      </c>
      <c r="I305" s="28">
        <v>0</v>
      </c>
      <c r="J305" s="28">
        <v>0.42960770388030967</v>
      </c>
      <c r="K305" s="28">
        <v>2.9751328288835426</v>
      </c>
      <c r="L305" s="28">
        <v>17.013420618533651</v>
      </c>
      <c r="M305" s="28">
        <v>18.541853379151117</v>
      </c>
      <c r="N305" s="28">
        <v>15.75850530080182</v>
      </c>
      <c r="O305" s="28">
        <v>3.9595645095496625E-3</v>
      </c>
      <c r="P305" s="28">
        <v>2.9451348243667024</v>
      </c>
      <c r="Q305" s="28">
        <v>0</v>
      </c>
      <c r="R305" s="28">
        <v>0</v>
      </c>
      <c r="S305" s="93">
        <v>0</v>
      </c>
      <c r="T305" s="93">
        <f>_xlfn.XLOOKUP(B305,'[3]Nur des jours'!$B:$B,'[3]Nur des jours'!$U:$U,"")</f>
        <v>0</v>
      </c>
      <c r="U305" s="93">
        <v>0</v>
      </c>
      <c r="V305" s="93">
        <v>0</v>
      </c>
      <c r="W305" s="93">
        <v>0</v>
      </c>
      <c r="X305" s="93">
        <v>2.764917159536535E-3</v>
      </c>
      <c r="Y305" s="93">
        <v>0</v>
      </c>
      <c r="Z305" s="93">
        <v>0</v>
      </c>
      <c r="AA305" s="93">
        <v>4.6464404760851806E-2</v>
      </c>
      <c r="AB305" s="93">
        <v>0</v>
      </c>
      <c r="AC305" s="93">
        <f>_xlfn.XLOOKUP(B305,'[3]Nur des jours'!$B:$B,'[3]Nur des jours'!$N:$N,"")</f>
        <v>3.7619429426076052E-2</v>
      </c>
      <c r="AD305" s="93">
        <v>3.7619429426076052E-2</v>
      </c>
      <c r="AE305" s="93">
        <v>4.0848033862678955E-2</v>
      </c>
      <c r="AF305" s="93">
        <v>0</v>
      </c>
      <c r="AG305" s="93"/>
      <c r="AH305" s="93">
        <v>0.37689927050825189</v>
      </c>
      <c r="AI305" s="93">
        <v>0.64458612599866516</v>
      </c>
      <c r="AJ305" s="93">
        <v>0.61314732165082608</v>
      </c>
      <c r="AK305" s="93">
        <v>0.15151205544939655</v>
      </c>
      <c r="AL305" s="93">
        <v>0.37689927050825189</v>
      </c>
      <c r="AM305" s="49" t="s">
        <v>5559</v>
      </c>
      <c r="AN305" s="49"/>
      <c r="AO305" s="48" t="str" cm="1">
        <f t="array" ref="AO305">IFERROR(_xlfn.IFS(
AQ305="MPR ISSUE","PDH",
AQ305="BSS Hardware Issue","BSS",
AQ305="Sites strategiques, MLL, Pylone, etc.","ENVTECH",
AQ305="AKTIVCO DEFAUT GE &amp; POWER Cabinet","AKTIVCO",
AQ305="AKTIVCO Coupure ENEO &amp; Baisse de tension","AKTIVCO GRID ONLY",
AQ305="Coupure ENEO &amp; Baisse de tension","IHS GRID ONLY",
AQ305="Defaut GE &amp; POWER Cabinet","IHS",
AQ305="Sharing","Partners",
AQ305="Sites strategiques &amp; DataCenter","SST &amp; DC",
AQ305="Exclu","Exclu",
AQ305="SAT","SAT",
AQ305="SPARE-ISSUE","SPARE-ISSUE",
AQ305="Fiber CAmtel","TRANS_FO_CAMTEL",
AQ305="Fiber AOF","Fiber AOF",
AQ305="Projet OCM (HUAWEI)","TRAVAUX-HUAWEI",
AQ305="Projet OCM (NOKIA)","TRAVAUX-NOKIA",
AQ305="ACCESS-ISSUE","ACCESS-ISSUE",
AQ305="Projet OCM (ZTE, NOKIA, autres projets)","TRAVAUX OCM",
AQ305="No root CAuse","No root cause",
AQ305="ODU HS","PDH",
AQ305="IP &amp; VLAN","PDH",
AQ305="Warehouse HUAWEI","SPARE-ISSUE",
AQ305="SPARE-HS","SPARE-ISSUE",
AQ305="Power Telco","BSS",AQ305="no impacts","no impacts"
),"")</f>
        <v>IHS</v>
      </c>
      <c r="AP305" s="48" t="str" cm="1">
        <f t="array" ref="AP305">IFERROR(_xlfn.IFS(
AQ305="MPR ISSUE","TX ISSUE",
AQ305="BSS Hardware Issue","RAN ISSUE",
AQ305="Sites strategiques, MLL, Pylone, etc.","ENVTECH",
AQ305="AKTIVCO DEFAUT GE &amp; POWER Cabinet","POWER ISSUE",
AQ305="AKTIVCO Coupure ENEO &amp; Baisse de tension","POWER ISSUE",
AQ305="Coupure ENEO &amp; Baisse de tension","POWER ISSUE",
AQ305="Defaut GE &amp; POWER Cabinet","POWER ISSUE",
AQ305="Sharing","POWER ISSUE",
AQ305="Sites strategiques &amp; DataCenter","POWER ISSUE",
AQ305="Exclu","Exclu",
AQ305="SAT","TX ISSUE",
AQ305="SPARE-ISSUE","SPARE-ISSUE",
AQ305="Fiber CAmtel","TX ISSUE",
AQ305="Fiber AOF","TX ISSUE",
AQ305="Projet OCM (HUAWEI)","TRAVAUX-HUAWEI",
AQ305="Projet OCM (NOKIA)","TRAVAUX -NOKIA",
AQ305="ACCESS-ISSUE","ACCESS-ISSUE",
AQ305="Projet OCM (ZTE, NOKIA, autres projets)","TRAVAUX OCM",
AQ305="No root CAuse","No root cause",
AQ305="ODU HS","TX ISSUE",
AQ305="IP &amp; VLAN","TX ISSUE",
AQ305="Warehouse HUAWEI","SPARE-ISSUE",
AQ305="SPARE-HS","SPARE-ISSUE",
AQ305="Power Telco","RAN ISSUE",AQ305="no impacts","no impacts"
),"")</f>
        <v>POWER ISSUE</v>
      </c>
      <c r="AQ305" s="67" t="s">
        <v>5330</v>
      </c>
      <c r="AR305" s="48" t="str" cm="1">
        <f t="array" ref="AR305">IFERROR(_xlfn.IFS(
AQ305="MPR ISSUE","ACTIVE",
AQ305="BSS Hardware Issue","ACTIVE",
AQ305="Sites strategiques, MLL, Pylone, etc.","PASSIVE",
AQ305="AKTIVCO DEFAUT GE &amp; POWER Cabinet","PASSIVE",
AQ305="AKTIVCO Coupure ENEO &amp; Baisse de tension","PASSIVE",
AQ305="Coupure ENEO &amp; Baisse de tension","PASSIVE",
AQ305="Defaut GE &amp; POWER Cabinet","PASSIVE",
AQ305="Sharing","PASSIVE",
AQ305="Sites strategiques &amp; DataCenter","PASSIVE",
AQ305="Exclu","Exclu",
AQ305="SAT","ACTIVE",
AQ305="SPARE-ISSUE","SPARE-ISSUE",
AQ305="Fiber CAmtel","ACTIVE",
AQ305="Fiber AOF","ACTIVE",
AQ305="Projet OCM (HUAWEI)","PLANNED WORKS",
AQ305="Projet OCM (NOKIA)","PLANNED WORKS",
AQ305="ACCESS-ISSUE","ACCESS-ISSUE",
AQ305="Projet OCM (ZTE, NOKIA, autres projets)","PLANNED WORKS",
AQ305="No root CAuse","No root cause",
AQ305="ODU HS","ACTIVE",
AQ305="IP &amp; VLAN","ACTIVE",
AQ305="Warehouse HUAWEI","SPARE-ISSUE",
AQ305="SPARE-HS","SPARE-ISSUE",
AQ305="Power Telco","ACTIVE", AQ305="no impacts","no impacts"
),"")</f>
        <v>PASSIVE</v>
      </c>
      <c r="AS305" s="92" t="s">
        <v>5850</v>
      </c>
      <c r="AT305" s="98" t="s">
        <v>729</v>
      </c>
      <c r="AV305" s="17" t="s">
        <v>5537</v>
      </c>
      <c r="AW305" s="7" t="s">
        <v>5537</v>
      </c>
      <c r="AX305" s="6" t="s">
        <v>5537</v>
      </c>
      <c r="AY305" s="7"/>
      <c r="AZ305" s="3" t="s">
        <v>5537</v>
      </c>
      <c r="BA305" s="18" t="s">
        <v>5537</v>
      </c>
      <c r="BB305" s="18" t="s">
        <v>5537</v>
      </c>
      <c r="BC305" s="18" t="s">
        <v>5537</v>
      </c>
      <c r="BD305" s="18" t="s">
        <v>5537</v>
      </c>
      <c r="BE305" s="18" t="s">
        <v>5537</v>
      </c>
      <c r="BF305" s="18" t="s">
        <v>5537</v>
      </c>
      <c r="BG305" s="18" t="s">
        <v>5537</v>
      </c>
      <c r="BH305" s="18" t="s">
        <v>5537</v>
      </c>
      <c r="BI305" s="18" t="s">
        <v>5537</v>
      </c>
      <c r="BJ305" s="18" t="s">
        <v>5537</v>
      </c>
      <c r="BK305" s="18" t="s">
        <v>5537</v>
      </c>
      <c r="BL305" s="9" t="s">
        <v>5850</v>
      </c>
      <c r="BM305" s="14" t="s">
        <v>5537</v>
      </c>
      <c r="BN305" s="14" t="s">
        <v>5537</v>
      </c>
      <c r="BO305" s="14" t="str">
        <f>_xlfn.XLOOKUP(B305,'[4]cell downs 18042026 17h'!$B:$B,'[4]cell downs 18042026 17h'!$B:$B,"")</f>
        <v/>
      </c>
      <c r="BP305" s="14" t="str">
        <f>_xlfn.XLOOKUP(B305,'[5]Cells Huawei 19042026 15h'!$B:$B,'[5]Cells Huawei 19042026 15h'!$B:$B,"")</f>
        <v/>
      </c>
      <c r="BQ305" s="9" t="str">
        <f>_xlfn.XLOOKUP(B305,'[6]cells down 19042026 9H40'!$B:$B,'[6]cells down 19042026 9H40'!$B:$B,"")</f>
        <v/>
      </c>
      <c r="BR305" s="9" t="s">
        <v>729</v>
      </c>
      <c r="BS305" s="9" t="s">
        <v>5579</v>
      </c>
      <c r="BT305" s="108"/>
    </row>
    <row r="306" spans="1:72" s="9" customFormat="1" x14ac:dyDescent="0.35">
      <c r="A306" s="1" t="s">
        <v>2500</v>
      </c>
      <c r="B306" s="8" t="s">
        <v>2501</v>
      </c>
      <c r="C306" s="3" t="str">
        <f>_xlfn.XLOOKUP(B306,'[1]daily break down'!$D:$D,'[1]daily break down'!$E:$E,"")</f>
        <v>NORD-OUEST</v>
      </c>
      <c r="D306" s="1" t="s">
        <v>11</v>
      </c>
      <c r="E306" s="1" t="s">
        <v>12</v>
      </c>
      <c r="F306" s="3" t="s">
        <v>51</v>
      </c>
      <c r="G306" s="1" t="s">
        <v>52</v>
      </c>
      <c r="H306" s="32" t="str">
        <f>_xlfn.XLOOKUP(B306,[2]CALCULATION!$B:$B,[2]CALCULATION!$H:$H,"")</f>
        <v>Huawei</v>
      </c>
      <c r="I306" s="28">
        <v>8.7021805880153966</v>
      </c>
      <c r="J306" s="28">
        <v>4.7094416050999763</v>
      </c>
      <c r="K306" s="28">
        <v>0.40021915744236425</v>
      </c>
      <c r="L306" s="28">
        <v>1.0062194485108424</v>
      </c>
      <c r="M306" s="28">
        <v>7.3774623109124997</v>
      </c>
      <c r="N306" s="28">
        <v>0.58240448245456333</v>
      </c>
      <c r="O306" s="28">
        <v>0</v>
      </c>
      <c r="P306" s="28">
        <v>1.7042844138537181</v>
      </c>
      <c r="Q306" s="28">
        <v>14.99634024192927</v>
      </c>
      <c r="R306" s="28">
        <v>0.86182665445320494</v>
      </c>
      <c r="S306" s="93">
        <v>1.0521626102564543</v>
      </c>
      <c r="T306" s="93">
        <f>_xlfn.XLOOKUP(B306,'[3]Nur des jours'!$B:$B,'[3]Nur des jours'!$U:$U,"")</f>
        <v>0</v>
      </c>
      <c r="U306" s="93">
        <v>0.291871056664184</v>
      </c>
      <c r="V306" s="93">
        <v>3.6740261333835574E-2</v>
      </c>
      <c r="W306" s="93">
        <v>0</v>
      </c>
      <c r="X306" s="93">
        <v>0.80605636455470797</v>
      </c>
      <c r="Y306" s="93">
        <v>0.50731880273832664</v>
      </c>
      <c r="Z306" s="93">
        <v>2.6135167064745608</v>
      </c>
      <c r="AA306" s="93">
        <v>0</v>
      </c>
      <c r="AB306" s="93">
        <v>0</v>
      </c>
      <c r="AC306" s="93">
        <f>_xlfn.XLOOKUP(B306,'[3]Nur des jours'!$B:$B,'[3]Nur des jours'!$N:$N,"")</f>
        <v>0</v>
      </c>
      <c r="AD306" s="93">
        <v>0</v>
      </c>
      <c r="AE306" s="93">
        <v>0.16377952418864664</v>
      </c>
      <c r="AF306" s="93">
        <v>0.77281177857108219</v>
      </c>
      <c r="AG306" s="93"/>
      <c r="AH306" s="93">
        <v>0.37623097710546666</v>
      </c>
      <c r="AI306" s="93">
        <v>0.36594407075684732</v>
      </c>
      <c r="AJ306" s="93">
        <v>0.6470771239430011</v>
      </c>
      <c r="AK306" s="93">
        <v>0.20468894667375845</v>
      </c>
      <c r="AL306" s="93">
        <v>0.37623097710546666</v>
      </c>
      <c r="AM306" s="49" t="s">
        <v>5559</v>
      </c>
      <c r="AN306" s="49"/>
      <c r="AO306" s="48" t="str" cm="1">
        <f t="array" ref="AO306">IFERROR(_xlfn.IFS(
AQ306="MPR ISSUE","PDH",
AQ306="BSS Hardware Issue","BSS",
AQ306="Sites strategiques, MLL, Pylone, etc.","ENVTECH",
AQ306="AKTIVCO DEFAUT GE &amp; POWER Cabinet","AKTIVCO",
AQ306="AKTIVCO Coupure ENEO &amp; Baisse de tension","AKTIVCO GRID ONLY",
AQ306="Coupure ENEO &amp; Baisse de tension","IHS GRID ONLY",
AQ306="Defaut GE &amp; POWER Cabinet","IHS",
AQ306="Sharing","Partners",
AQ306="Sites strategiques &amp; DataCenter","SST &amp; DC",
AQ306="Exclu","Exclu",
AQ306="SAT","SAT",
AQ306="SPARE-ISSUE","SPARE-ISSUE",
AQ306="Fiber CAmtel","TRANS_FO_CAMTEL",
AQ306="Fiber AOF","Fiber AOF",
AQ306="Projet OCM (HUAWEI)","TRAVAUX-HUAWEI",
AQ306="Projet OCM (NOKIA)","TRAVAUX-NOKIA",
AQ306="ACCESS-ISSUE","ACCESS-ISSUE",
AQ306="Projet OCM (ZTE, NOKIA, autres projets)","TRAVAUX OCM",
AQ306="No root CAuse","No root cause",
AQ306="ODU HS","PDH",
AQ306="IP &amp; VLAN","PDH",
AQ306="Warehouse HUAWEI","SPARE-ISSUE",
AQ306="SPARE-HS","SPARE-ISSUE",
AQ306="Power Telco","BSS",AQ306="no impacts","no impacts"
),"")</f>
        <v>No root cause</v>
      </c>
      <c r="AP306" s="48" t="str" cm="1">
        <f t="array" ref="AP306">IFERROR(_xlfn.IFS(
AQ306="MPR ISSUE","TX ISSUE",
AQ306="BSS Hardware Issue","RAN ISSUE",
AQ306="Sites strategiques, MLL, Pylone, etc.","ENVTECH",
AQ306="AKTIVCO DEFAUT GE &amp; POWER Cabinet","POWER ISSUE",
AQ306="AKTIVCO Coupure ENEO &amp; Baisse de tension","POWER ISSUE",
AQ306="Coupure ENEO &amp; Baisse de tension","POWER ISSUE",
AQ306="Defaut GE &amp; POWER Cabinet","POWER ISSUE",
AQ306="Sharing","POWER ISSUE",
AQ306="Sites strategiques &amp; DataCenter","POWER ISSUE",
AQ306="Exclu","Exclu",
AQ306="SAT","TX ISSUE",
AQ306="SPARE-ISSUE","SPARE-ISSUE",
AQ306="Fiber CAmtel","TX ISSUE",
AQ306="Fiber AOF","TX ISSUE",
AQ306="Projet OCM (HUAWEI)","TRAVAUX-HUAWEI",
AQ306="Projet OCM (NOKIA)","TRAVAUX -NOKIA",
AQ306="ACCESS-ISSUE","ACCESS-ISSUE",
AQ306="Projet OCM (ZTE, NOKIA, autres projets)","TRAVAUX OCM",
AQ306="No root CAuse","No root cause",
AQ306="ODU HS","TX ISSUE",
AQ306="IP &amp; VLAN","TX ISSUE",
AQ306="Warehouse HUAWEI","SPARE-ISSUE",
AQ306="SPARE-HS","SPARE-ISSUE",
AQ306="Power Telco","RAN ISSUE",AQ306="no impacts","no impacts"
),"")</f>
        <v>No root cause</v>
      </c>
      <c r="AQ306" s="127" t="s">
        <v>5344</v>
      </c>
      <c r="AR306" s="48" t="str" cm="1">
        <f t="array" ref="AR306">IFERROR(_xlfn.IFS(
AQ306="MPR ISSUE","ACTIVE",
AQ306="BSS Hardware Issue","ACTIVE",
AQ306="Sites strategiques, MLL, Pylone, etc.","PASSIVE",
AQ306="AKTIVCO DEFAUT GE &amp; POWER Cabinet","PASSIVE",
AQ306="AKTIVCO Coupure ENEO &amp; Baisse de tension","PASSIVE",
AQ306="Coupure ENEO &amp; Baisse de tension","PASSIVE",
AQ306="Defaut GE &amp; POWER Cabinet","PASSIVE",
AQ306="Sharing","PASSIVE",
AQ306="Sites strategiques &amp; DataCenter","PASSIVE",
AQ306="Exclu","Exclu",
AQ306="SAT","ACTIVE",
AQ306="SPARE-ISSUE","SPARE-ISSUE",
AQ306="Fiber CAmtel","ACTIVE",
AQ306="Fiber AOF","ACTIVE",
AQ306="Projet OCM (HUAWEI)","PLANNED WORKS",
AQ306="Projet OCM (NOKIA)","PLANNED WORKS",
AQ306="ACCESS-ISSUE","ACCESS-ISSUE",
AQ306="Projet OCM (ZTE, NOKIA, autres projets)","PLANNED WORKS",
AQ306="No root CAuse","No root cause",
AQ306="ODU HS","ACTIVE",
AQ306="IP &amp; VLAN","ACTIVE",
AQ306="Warehouse HUAWEI","SPARE-ISSUE",
AQ306="SPARE-HS","SPARE-ISSUE",
AQ306="Power Telco","ACTIVE", AQ306="no impacts","no impacts"
),"")</f>
        <v>No root cause</v>
      </c>
      <c r="AS306" s="92" t="s">
        <v>5537</v>
      </c>
      <c r="AT306" s="98" t="s">
        <v>2501</v>
      </c>
      <c r="AV306" s="17" t="s">
        <v>5537</v>
      </c>
      <c r="AW306" s="7" t="s">
        <v>5537</v>
      </c>
      <c r="AX306" s="6" t="s">
        <v>5537</v>
      </c>
      <c r="AY306" s="7"/>
      <c r="AZ306" s="3" t="s">
        <v>5537</v>
      </c>
      <c r="BA306" s="18" t="s">
        <v>5537</v>
      </c>
      <c r="BB306" s="18" t="s">
        <v>5537</v>
      </c>
      <c r="BC306" s="18" t="s">
        <v>5537</v>
      </c>
      <c r="BD306" s="18" t="s">
        <v>5537</v>
      </c>
      <c r="BE306" s="18" t="s">
        <v>5537</v>
      </c>
      <c r="BF306" s="18" t="s">
        <v>5537</v>
      </c>
      <c r="BG306" s="18" t="s">
        <v>5537</v>
      </c>
      <c r="BH306" s="18" t="s">
        <v>5537</v>
      </c>
      <c r="BI306" s="18" t="s">
        <v>5537</v>
      </c>
      <c r="BJ306" s="18" t="s">
        <v>5537</v>
      </c>
      <c r="BK306" s="18" t="s">
        <v>5537</v>
      </c>
      <c r="BL306" s="9" t="s">
        <v>5537</v>
      </c>
      <c r="BM306" s="14" t="s">
        <v>5537</v>
      </c>
      <c r="BN306" s="14" t="s">
        <v>5537</v>
      </c>
      <c r="BO306" s="14" t="str">
        <f>_xlfn.XLOOKUP(B306,'[4]cell downs 18042026 17h'!$B:$B,'[4]cell downs 18042026 17h'!$B:$B,"")</f>
        <v/>
      </c>
      <c r="BP306" s="14" t="str">
        <f>_xlfn.XLOOKUP(B306,'[5]Cells Huawei 19042026 15h'!$B:$B,'[5]Cells Huawei 19042026 15h'!$B:$B,"")</f>
        <v/>
      </c>
      <c r="BQ306" s="9" t="str">
        <f>_xlfn.XLOOKUP(B306,'[6]cells down 19042026 9H40'!$B:$B,'[6]cells down 19042026 9H40'!$B:$B,"")</f>
        <v/>
      </c>
      <c r="BR306" s="9" t="s">
        <v>2501</v>
      </c>
      <c r="BS306" s="9" t="s">
        <v>12</v>
      </c>
      <c r="BT306" s="108"/>
    </row>
    <row r="307" spans="1:72" s="9" customFormat="1" x14ac:dyDescent="0.35">
      <c r="A307" s="1" t="s">
        <v>3795</v>
      </c>
      <c r="B307" s="8" t="s">
        <v>3796</v>
      </c>
      <c r="C307" s="3" t="str">
        <f>_xlfn.XLOOKUP(B307,'[1]daily break down'!$D:$D,'[1]daily break down'!$E:$E,"")</f>
        <v>Garoua</v>
      </c>
      <c r="D307" s="1" t="s">
        <v>11</v>
      </c>
      <c r="E307" s="1" t="s">
        <v>12</v>
      </c>
      <c r="F307" s="3" t="s">
        <v>23</v>
      </c>
      <c r="G307" s="1" t="s">
        <v>24</v>
      </c>
      <c r="H307" s="32" t="str">
        <f>_xlfn.XLOOKUP(B307,[2]CALCULATION!$B:$B,[2]CALCULATION!$H:$H,"")</f>
        <v>Huawei</v>
      </c>
      <c r="I307" s="28">
        <v>0</v>
      </c>
      <c r="J307" s="28">
        <v>0</v>
      </c>
      <c r="K307" s="28">
        <v>0</v>
      </c>
      <c r="L307" s="28">
        <v>0</v>
      </c>
      <c r="M307" s="28">
        <v>0</v>
      </c>
      <c r="N307" s="28">
        <v>0</v>
      </c>
      <c r="O307" s="28">
        <v>0</v>
      </c>
      <c r="P307" s="28">
        <v>0</v>
      </c>
      <c r="Q307" s="28">
        <v>3.7842469173850626</v>
      </c>
      <c r="R307" s="28">
        <v>0</v>
      </c>
      <c r="S307" s="93">
        <v>0</v>
      </c>
      <c r="T307" s="93">
        <f>_xlfn.XLOOKUP(B307,'[3]Nur des jours'!$B:$B,'[3]Nur des jours'!$U:$U,"")</f>
        <v>0.31764274483282112</v>
      </c>
      <c r="U307" s="93">
        <v>0</v>
      </c>
      <c r="V307" s="93">
        <v>2.6256802298870259</v>
      </c>
      <c r="W307" s="93">
        <v>0.31764274483282112</v>
      </c>
      <c r="X307" s="93">
        <v>12.927596002659566</v>
      </c>
      <c r="Y307" s="93">
        <v>0</v>
      </c>
      <c r="Z307" s="93">
        <v>2.3536061101551509</v>
      </c>
      <c r="AA307" s="93">
        <v>1.5959898183104901</v>
      </c>
      <c r="AB307" s="93">
        <v>0</v>
      </c>
      <c r="AC307" s="93">
        <f>_xlfn.XLOOKUP(B307,'[3]Nur des jours'!$B:$B,'[3]Nur des jours'!$N:$N,"")</f>
        <v>0</v>
      </c>
      <c r="AD307" s="93">
        <v>0</v>
      </c>
      <c r="AE307" s="93">
        <v>0</v>
      </c>
      <c r="AF307" s="93">
        <v>0</v>
      </c>
      <c r="AG307" s="93"/>
      <c r="AH307" s="93">
        <v>0.37516087240642282</v>
      </c>
      <c r="AI307" s="93">
        <v>0.30724314473100489</v>
      </c>
      <c r="AJ307" s="93">
        <v>0.39419640883883972</v>
      </c>
      <c r="AK307" s="93">
        <v>0.38150462826161652</v>
      </c>
      <c r="AL307" s="93">
        <v>0.37516087240642282</v>
      </c>
      <c r="AM307" s="49" t="s">
        <v>5559</v>
      </c>
      <c r="AN307" s="49"/>
      <c r="AO307" s="48" t="str" cm="1">
        <f t="array" ref="AO307">IFERROR(_xlfn.IFS(
AQ307="MPR ISSUE","PDH",
AQ307="BSS Hardware Issue","BSS",
AQ307="Sites strategiques, MLL, Pylone, etc.","ENVTECH",
AQ307="AKTIVCO DEFAUT GE &amp; POWER Cabinet","AKTIVCO",
AQ307="AKTIVCO Coupure ENEO &amp; Baisse de tension","AKTIVCO GRID ONLY",
AQ307="Coupure ENEO &amp; Baisse de tension","IHS GRID ONLY",
AQ307="Defaut GE &amp; POWER Cabinet","IHS",
AQ307="Sharing","Partners",
AQ307="Sites strategiques &amp; DataCenter","SST &amp; DC",
AQ307="Exclu","Exclu",
AQ307="SAT","SAT",
AQ307="SPARE-ISSUE","SPARE-ISSUE",
AQ307="Fiber CAmtel","TRANS_FO_CAMTEL",
AQ307="Fiber AOF","Fiber AOF",
AQ307="Projet OCM (HUAWEI)","TRAVAUX-HUAWEI",
AQ307="Projet OCM (NOKIA)","TRAVAUX-NOKIA",
AQ307="ACCESS-ISSUE","ACCESS-ISSUE",
AQ307="Projet OCM (ZTE, NOKIA, autres projets)","TRAVAUX OCM",
AQ307="No root CAuse","No root cause",
AQ307="ODU HS","PDH",
AQ307="IP &amp; VLAN","PDH",
AQ307="Warehouse HUAWEI","SPARE-ISSUE",
AQ307="SPARE-HS","SPARE-ISSUE",
AQ307="Power Telco","BSS",AQ307="no impacts","no impacts"
),"")</f>
        <v>No root cause</v>
      </c>
      <c r="AP307" s="48" t="str" cm="1">
        <f t="array" ref="AP307">IFERROR(_xlfn.IFS(
AQ307="MPR ISSUE","TX ISSUE",
AQ307="BSS Hardware Issue","RAN ISSUE",
AQ307="Sites strategiques, MLL, Pylone, etc.","ENVTECH",
AQ307="AKTIVCO DEFAUT GE &amp; POWER Cabinet","POWER ISSUE",
AQ307="AKTIVCO Coupure ENEO &amp; Baisse de tension","POWER ISSUE",
AQ307="Coupure ENEO &amp; Baisse de tension","POWER ISSUE",
AQ307="Defaut GE &amp; POWER Cabinet","POWER ISSUE",
AQ307="Sharing","POWER ISSUE",
AQ307="Sites strategiques &amp; DataCenter","POWER ISSUE",
AQ307="Exclu","Exclu",
AQ307="SAT","TX ISSUE",
AQ307="SPARE-ISSUE","SPARE-ISSUE",
AQ307="Fiber CAmtel","TX ISSUE",
AQ307="Fiber AOF","TX ISSUE",
AQ307="Projet OCM (HUAWEI)","TRAVAUX-HUAWEI",
AQ307="Projet OCM (NOKIA)","TRAVAUX -NOKIA",
AQ307="ACCESS-ISSUE","ACCESS-ISSUE",
AQ307="Projet OCM (ZTE, NOKIA, autres projets)","TRAVAUX OCM",
AQ307="No root CAuse","No root cause",
AQ307="ODU HS","TX ISSUE",
AQ307="IP &amp; VLAN","TX ISSUE",
AQ307="Warehouse HUAWEI","SPARE-ISSUE",
AQ307="SPARE-HS","SPARE-ISSUE",
AQ307="Power Telco","RAN ISSUE",AQ307="no impacts","no impacts"
),"")</f>
        <v>No root cause</v>
      </c>
      <c r="AQ307" s="127" t="s">
        <v>5344</v>
      </c>
      <c r="AR307" s="48" t="str" cm="1">
        <f t="array" ref="AR307">IFERROR(_xlfn.IFS(
AQ307="MPR ISSUE","ACTIVE",
AQ307="BSS Hardware Issue","ACTIVE",
AQ307="Sites strategiques, MLL, Pylone, etc.","PASSIVE",
AQ307="AKTIVCO DEFAUT GE &amp; POWER Cabinet","PASSIVE",
AQ307="AKTIVCO Coupure ENEO &amp; Baisse de tension","PASSIVE",
AQ307="Coupure ENEO &amp; Baisse de tension","PASSIVE",
AQ307="Defaut GE &amp; POWER Cabinet","PASSIVE",
AQ307="Sharing","PASSIVE",
AQ307="Sites strategiques &amp; DataCenter","PASSIVE",
AQ307="Exclu","Exclu",
AQ307="SAT","ACTIVE",
AQ307="SPARE-ISSUE","SPARE-ISSUE",
AQ307="Fiber CAmtel","ACTIVE",
AQ307="Fiber AOF","ACTIVE",
AQ307="Projet OCM (HUAWEI)","PLANNED WORKS",
AQ307="Projet OCM (NOKIA)","PLANNED WORKS",
AQ307="ACCESS-ISSUE","ACCESS-ISSUE",
AQ307="Projet OCM (ZTE, NOKIA, autres projets)","PLANNED WORKS",
AQ307="No root CAuse","No root cause",
AQ307="ODU HS","ACTIVE",
AQ307="IP &amp; VLAN","ACTIVE",
AQ307="Warehouse HUAWEI","SPARE-ISSUE",
AQ307="SPARE-HS","SPARE-ISSUE",
AQ307="Power Telco","ACTIVE", AQ307="no impacts","no impacts"
),"")</f>
        <v>No root cause</v>
      </c>
      <c r="AS307" s="92" t="s">
        <v>5537</v>
      </c>
      <c r="AT307" s="98" t="s">
        <v>3796</v>
      </c>
      <c r="AV307" s="17" t="s">
        <v>5537</v>
      </c>
      <c r="AW307" s="7" t="s">
        <v>5537</v>
      </c>
      <c r="AX307" s="6" t="s">
        <v>5537</v>
      </c>
      <c r="AY307" s="7"/>
      <c r="AZ307" s="3" t="s">
        <v>5537</v>
      </c>
      <c r="BA307" s="18" t="s">
        <v>5537</v>
      </c>
      <c r="BB307" s="18" t="s">
        <v>5537</v>
      </c>
      <c r="BC307" s="18" t="s">
        <v>5537</v>
      </c>
      <c r="BD307" s="18" t="s">
        <v>5537</v>
      </c>
      <c r="BE307" s="18" t="s">
        <v>5537</v>
      </c>
      <c r="BF307" s="18" t="s">
        <v>5537</v>
      </c>
      <c r="BG307" s="18" t="s">
        <v>5537</v>
      </c>
      <c r="BH307" s="18" t="s">
        <v>5537</v>
      </c>
      <c r="BI307" s="18" t="s">
        <v>5537</v>
      </c>
      <c r="BJ307" s="18" t="s">
        <v>5537</v>
      </c>
      <c r="BK307" s="18" t="s">
        <v>5537</v>
      </c>
      <c r="BL307" s="9" t="s">
        <v>5537</v>
      </c>
      <c r="BM307" s="14" t="s">
        <v>5537</v>
      </c>
      <c r="BN307" s="14" t="s">
        <v>5537</v>
      </c>
      <c r="BO307" s="14" t="str">
        <f>_xlfn.XLOOKUP(B307,'[4]cell downs 18042026 17h'!$B:$B,'[4]cell downs 18042026 17h'!$B:$B,"")</f>
        <v/>
      </c>
      <c r="BP307" s="14" t="str">
        <f>_xlfn.XLOOKUP(B307,'[5]Cells Huawei 19042026 15h'!$B:$B,'[5]Cells Huawei 19042026 15h'!$B:$B,"")</f>
        <v/>
      </c>
      <c r="BQ307" s="9" t="str">
        <f>_xlfn.XLOOKUP(B307,'[6]cells down 19042026 9H40'!$B:$B,'[6]cells down 19042026 9H40'!$B:$B,"")</f>
        <v/>
      </c>
      <c r="BR307" s="9" t="s">
        <v>3796</v>
      </c>
      <c r="BS307" s="9" t="s">
        <v>12</v>
      </c>
      <c r="BT307" s="108"/>
    </row>
    <row r="308" spans="1:72" s="21" customFormat="1" x14ac:dyDescent="0.35">
      <c r="A308" s="1" t="s">
        <v>1279</v>
      </c>
      <c r="B308" s="8" t="s">
        <v>1280</v>
      </c>
      <c r="C308" s="3" t="str">
        <f>_xlfn.XLOOKUP(B308,'[1]daily break down'!$D:$D,'[1]daily break down'!$E:$E,"")</f>
        <v>SUD-OUEST</v>
      </c>
      <c r="D308" s="1" t="s">
        <v>11</v>
      </c>
      <c r="E308" s="1" t="s">
        <v>96</v>
      </c>
      <c r="F308" s="3" t="s">
        <v>13</v>
      </c>
      <c r="G308" s="1" t="s">
        <v>1281</v>
      </c>
      <c r="H308" s="33" t="str">
        <f>_xlfn.XLOOKUP(B308,[2]CALCULATION!$B:$B,[2]CALCULATION!$H:$H,"")</f>
        <v>NOKIA</v>
      </c>
      <c r="I308" s="28">
        <v>9.2964734190981293</v>
      </c>
      <c r="J308" s="28">
        <v>9.2963652058697779</v>
      </c>
      <c r="K308" s="28">
        <v>9.2963110992556022</v>
      </c>
      <c r="L308" s="28">
        <v>9.2964193124839536</v>
      </c>
      <c r="M308" s="28">
        <v>9.2963652058697779</v>
      </c>
      <c r="N308" s="28">
        <v>9.2964734190981293</v>
      </c>
      <c r="O308" s="28">
        <v>7.5892785108024556</v>
      </c>
      <c r="P308" s="28">
        <v>2.0024776243240479</v>
      </c>
      <c r="Q308" s="28">
        <v>2.9834893849593467</v>
      </c>
      <c r="R308" s="28">
        <v>0.56578245414745676</v>
      </c>
      <c r="S308" s="93">
        <v>3.508118787430333</v>
      </c>
      <c r="T308" s="93">
        <f>_xlfn.XLOOKUP(B308,'[3]Nur des jours'!$B:$B,'[3]Nur des jours'!$U:$U,"")</f>
        <v>0.84827199493198413</v>
      </c>
      <c r="U308" s="93">
        <v>1.8371419720363085</v>
      </c>
      <c r="V308" s="93">
        <v>0.9793954907214788</v>
      </c>
      <c r="W308" s="93">
        <v>0.84827199493198413</v>
      </c>
      <c r="X308" s="93">
        <v>2.5690538562292935</v>
      </c>
      <c r="Y308" s="93">
        <v>1.4941871912747944</v>
      </c>
      <c r="Z308" s="93">
        <v>1.9276330996224671</v>
      </c>
      <c r="AA308" s="93">
        <v>3.9080580310644266</v>
      </c>
      <c r="AB308" s="93">
        <v>6.762740666546815</v>
      </c>
      <c r="AC308" s="93">
        <f>_xlfn.XLOOKUP(B308,'[3]Nur des jours'!$B:$B,'[3]Nur des jours'!$N:$N,"")</f>
        <v>5.9034644282929971</v>
      </c>
      <c r="AD308" s="93">
        <v>5.9034644282929971</v>
      </c>
      <c r="AE308" s="93">
        <v>0.73703461146638583</v>
      </c>
      <c r="AF308" s="93">
        <v>1.818749946494765</v>
      </c>
      <c r="AG308" s="93"/>
      <c r="AH308" s="93">
        <v>0.37257478605040056</v>
      </c>
      <c r="AI308" s="93">
        <v>0.7537448692892742</v>
      </c>
      <c r="AJ308" s="93">
        <v>0.78918971068746169</v>
      </c>
      <c r="AK308" s="93">
        <v>0</v>
      </c>
      <c r="AL308" s="93">
        <v>0.37257478605040056</v>
      </c>
      <c r="AM308" s="49" t="s">
        <v>5601</v>
      </c>
      <c r="AN308" s="49"/>
      <c r="AO308" s="48" t="str" cm="1">
        <f t="array" ref="AO308">IFERROR(_xlfn.IFS(
AQ308="MPR ISSUE","PDH",
AQ308="BSS Hardware Issue","BSS",
AQ308="Sites strategiques, MLL, Pylone, etc.","ENVTECH",
AQ308="AKTIVCO DEFAUT GE &amp; POWER Cabinet","AKTIVCO",
AQ308="AKTIVCO Coupure ENEO &amp; Baisse de tension","AKTIVCO GRID ONLY",
AQ308="Coupure ENEO &amp; Baisse de tension","IHS GRID ONLY",
AQ308="Defaut GE &amp; POWER Cabinet","IHS",
AQ308="Sharing","Partners",
AQ308="Sites strategiques &amp; DataCenter","SST &amp; DC",
AQ308="Exclu","Exclu",
AQ308="SAT","SAT",
AQ308="SPARE-ISSUE","SPARE-ISSUE",
AQ308="Fiber CAmtel","TRANS_FO_CAMTEL",
AQ308="Fiber AOF","Fiber AOF",
AQ308="Projet OCM (HUAWEI)","TRAVAUX-HUAWEI",
AQ308="Projet OCM (NOKIA)","TRAVAUX-NOKIA",
AQ308="ACCESS-ISSUE","ACCESS-ISSUE",
AQ308="Projet OCM (ZTE, NOKIA, autres projets)","TRAVAUX OCM",
AQ308="No root CAuse","No root cause",
AQ308="ODU HS","PDH",
AQ308="IP &amp; VLAN","PDH",
AQ308="Warehouse HUAWEI","SPARE-ISSUE",
AQ308="SPARE-HS","SPARE-ISSUE",
AQ308="Power Telco","BSS",AQ308="no impacts","no impacts"
),"")</f>
        <v>IHS</v>
      </c>
      <c r="AP308" s="48" t="str" cm="1">
        <f t="array" ref="AP308">IFERROR(_xlfn.IFS(
AQ308="MPR ISSUE","TX ISSUE",
AQ308="BSS Hardware Issue","RAN ISSUE",
AQ308="Sites strategiques, MLL, Pylone, etc.","ENVTECH",
AQ308="AKTIVCO DEFAUT GE &amp; POWER Cabinet","POWER ISSUE",
AQ308="AKTIVCO Coupure ENEO &amp; Baisse de tension","POWER ISSUE",
AQ308="Coupure ENEO &amp; Baisse de tension","POWER ISSUE",
AQ308="Defaut GE &amp; POWER Cabinet","POWER ISSUE",
AQ308="Sharing","POWER ISSUE",
AQ308="Sites strategiques &amp; DataCenter","POWER ISSUE",
AQ308="Exclu","Exclu",
AQ308="SAT","TX ISSUE",
AQ308="SPARE-ISSUE","SPARE-ISSUE",
AQ308="Fiber CAmtel","TX ISSUE",
AQ308="Fiber AOF","TX ISSUE",
AQ308="Projet OCM (HUAWEI)","TRAVAUX-HUAWEI",
AQ308="Projet OCM (NOKIA)","TRAVAUX -NOKIA",
AQ308="ACCESS-ISSUE","ACCESS-ISSUE",
AQ308="Projet OCM (ZTE, NOKIA, autres projets)","TRAVAUX OCM",
AQ308="No root CAuse","No root cause",
AQ308="ODU HS","TX ISSUE",
AQ308="IP &amp; VLAN","TX ISSUE",
AQ308="Warehouse HUAWEI","SPARE-ISSUE",
AQ308="SPARE-HS","SPARE-ISSUE",
AQ308="Power Telco","RAN ISSUE",AQ308="no impacts","no impacts"
),"")</f>
        <v>POWER ISSUE</v>
      </c>
      <c r="AQ308" s="67" t="s">
        <v>5330</v>
      </c>
      <c r="AR308" s="48" t="str" cm="1">
        <f t="array" ref="AR308">IFERROR(_xlfn.IFS(
AQ308="MPR ISSUE","ACTIVE",
AQ308="BSS Hardware Issue","ACTIVE",
AQ308="Sites strategiques, MLL, Pylone, etc.","PASSIVE",
AQ308="AKTIVCO DEFAUT GE &amp; POWER Cabinet","PASSIVE",
AQ308="AKTIVCO Coupure ENEO &amp; Baisse de tension","PASSIVE",
AQ308="Coupure ENEO &amp; Baisse de tension","PASSIVE",
AQ308="Defaut GE &amp; POWER Cabinet","PASSIVE",
AQ308="Sharing","PASSIVE",
AQ308="Sites strategiques &amp; DataCenter","PASSIVE",
AQ308="Exclu","Exclu",
AQ308="SAT","ACTIVE",
AQ308="SPARE-ISSUE","SPARE-ISSUE",
AQ308="Fiber CAmtel","ACTIVE",
AQ308="Fiber AOF","ACTIVE",
AQ308="Projet OCM (HUAWEI)","PLANNED WORKS",
AQ308="Projet OCM (NOKIA)","PLANNED WORKS",
AQ308="ACCESS-ISSUE","ACCESS-ISSUE",
AQ308="Projet OCM (ZTE, NOKIA, autres projets)","PLANNED WORKS",
AQ308="No root CAuse","No root cause",
AQ308="ODU HS","ACTIVE",
AQ308="IP &amp; VLAN","ACTIVE",
AQ308="Warehouse HUAWEI","SPARE-ISSUE",
AQ308="SPARE-HS","SPARE-ISSUE",
AQ308="Power Telco","ACTIVE", AQ308="no impacts","no impacts"
),"")</f>
        <v>PASSIVE</v>
      </c>
      <c r="AS308" s="92" t="s">
        <v>5738</v>
      </c>
      <c r="AT308" s="98" t="s">
        <v>1280</v>
      </c>
      <c r="AU308" s="9"/>
      <c r="AV308" s="17" t="s">
        <v>5537</v>
      </c>
      <c r="AW308" s="7" t="s">
        <v>5537</v>
      </c>
      <c r="AX308" s="6" t="s">
        <v>5537</v>
      </c>
      <c r="AY308" s="7"/>
      <c r="AZ308" s="3" t="s">
        <v>5537</v>
      </c>
      <c r="BA308" s="18" t="s">
        <v>5537</v>
      </c>
      <c r="BB308" s="18" t="s">
        <v>5537</v>
      </c>
      <c r="BC308" s="18" t="s">
        <v>5537</v>
      </c>
      <c r="BD308" s="18" t="s">
        <v>5537</v>
      </c>
      <c r="BE308" s="18" t="s">
        <v>5537</v>
      </c>
      <c r="BF308" s="18" t="s">
        <v>5537</v>
      </c>
      <c r="BG308" s="18" t="s">
        <v>5537</v>
      </c>
      <c r="BH308" s="18" t="s">
        <v>5537</v>
      </c>
      <c r="BI308" s="18" t="s">
        <v>5537</v>
      </c>
      <c r="BJ308" s="18" t="s">
        <v>5537</v>
      </c>
      <c r="BK308" s="18" t="s">
        <v>5537</v>
      </c>
      <c r="BL308" s="9" t="s">
        <v>5738</v>
      </c>
      <c r="BM308" s="14" t="s">
        <v>5537</v>
      </c>
      <c r="BN308" s="14" t="s">
        <v>5537</v>
      </c>
      <c r="BO308" s="14" t="str">
        <f>_xlfn.XLOOKUP(B308,'[4]cell downs 18042026 17h'!$B:$B,'[4]cell downs 18042026 17h'!$B:$B,"")</f>
        <v/>
      </c>
      <c r="BP308" s="14" t="str">
        <f>_xlfn.XLOOKUP(B308,'[5]Cells Huawei 19042026 15h'!$B:$B,'[5]Cells Huawei 19042026 15h'!$B:$B,"")</f>
        <v/>
      </c>
      <c r="BQ308" s="9" t="str">
        <f>_xlfn.XLOOKUP(B308,'[6]cells down 19042026 9H40'!$B:$B,'[6]cells down 19042026 9H40'!$B:$B,"")</f>
        <v/>
      </c>
      <c r="BR308" s="9" t="s">
        <v>1280</v>
      </c>
      <c r="BS308" s="9" t="s">
        <v>5537</v>
      </c>
      <c r="BT308" s="110"/>
    </row>
    <row r="309" spans="1:72" s="9" customFormat="1" x14ac:dyDescent="0.35">
      <c r="A309" s="1" t="s">
        <v>235</v>
      </c>
      <c r="B309" s="1" t="s">
        <v>236</v>
      </c>
      <c r="C309" s="3" t="str">
        <f>_xlfn.XLOOKUP(B309,'[1]daily break down'!$D:$D,'[1]daily break down'!$E:$E,"")</f>
        <v>NORD</v>
      </c>
      <c r="D309" s="1" t="s">
        <v>11</v>
      </c>
      <c r="E309" s="1" t="s">
        <v>237</v>
      </c>
      <c r="F309" s="3" t="s">
        <v>23</v>
      </c>
      <c r="G309" s="1" t="s">
        <v>238</v>
      </c>
      <c r="H309" s="33" t="str">
        <f>_xlfn.XLOOKUP(B309,[2]CALCULATION!$B:$B,[2]CALCULATION!$H:$H,"")</f>
        <v>NOKIA</v>
      </c>
      <c r="I309" s="28">
        <v>1.1447527500779828</v>
      </c>
      <c r="J309" s="28">
        <v>4.9306967440238747</v>
      </c>
      <c r="K309" s="28">
        <v>2.8212534630552889E-2</v>
      </c>
      <c r="L309" s="28">
        <v>0</v>
      </c>
      <c r="M309" s="28">
        <v>3.1502062659026976E-2</v>
      </c>
      <c r="N309" s="28">
        <v>4.0131248624361996E-3</v>
      </c>
      <c r="O309" s="28">
        <v>7.9273054053202258E-2</v>
      </c>
      <c r="P309" s="28">
        <v>6.1044171601470028E-2</v>
      </c>
      <c r="Q309" s="28">
        <v>0</v>
      </c>
      <c r="R309" s="28">
        <v>2.4660642935519048</v>
      </c>
      <c r="S309" s="93">
        <v>3.0542120097570395E-2</v>
      </c>
      <c r="T309" s="93">
        <f>_xlfn.XLOOKUP(B309,'[3]Nur des jours'!$B:$B,'[3]Nur des jours'!$U:$U,"")</f>
        <v>2.8341776837209374E-2</v>
      </c>
      <c r="U309" s="93">
        <v>2.8393511513777212</v>
      </c>
      <c r="V309" s="93">
        <v>0</v>
      </c>
      <c r="W309" s="93">
        <v>2.8341776837209377E-2</v>
      </c>
      <c r="X309" s="93">
        <v>0.11605631242206929</v>
      </c>
      <c r="Y309" s="93">
        <v>0.1194454469453303</v>
      </c>
      <c r="Z309" s="93">
        <v>5.7216778848559968E-2</v>
      </c>
      <c r="AA309" s="93">
        <v>2.9000771469085935E-2</v>
      </c>
      <c r="AB309" s="93">
        <v>2.9018627191049466E-2</v>
      </c>
      <c r="AC309" s="93">
        <f>_xlfn.XLOOKUP(B309,'[3]Nur des jours'!$B:$B,'[3]Nur des jours'!$N:$N,"")</f>
        <v>9.3473645461471952E-2</v>
      </c>
      <c r="AD309" s="93">
        <v>9.3473645461471952E-2</v>
      </c>
      <c r="AE309" s="93">
        <v>0</v>
      </c>
      <c r="AF309" s="93">
        <v>0</v>
      </c>
      <c r="AG309" s="93"/>
      <c r="AH309" s="93">
        <v>0.3663813184768876</v>
      </c>
      <c r="AI309" s="93">
        <v>0.97568432790187398</v>
      </c>
      <c r="AJ309" s="93">
        <v>0.6763356740976294</v>
      </c>
      <c r="AK309" s="93">
        <v>0</v>
      </c>
      <c r="AL309" s="93">
        <v>0.3663813184768876</v>
      </c>
      <c r="AM309" s="49" t="s">
        <v>5559</v>
      </c>
      <c r="AN309" s="49"/>
      <c r="AO309" s="48" t="str" cm="1">
        <f t="array" ref="AO309">IFERROR(_xlfn.IFS(
AQ309="MPR ISSUE","PDH",
AQ309="BSS Hardware Issue","BSS",
AQ309="Sites strategiques, MLL, Pylone, etc.","ENVTECH",
AQ309="AKTIVCO DEFAUT GE &amp; POWER Cabinet","AKTIVCO",
AQ309="AKTIVCO Coupure ENEO &amp; Baisse de tension","AKTIVCO GRID ONLY",
AQ309="Coupure ENEO &amp; Baisse de tension","IHS GRID ONLY",
AQ309="Defaut GE &amp; POWER Cabinet","IHS",
AQ309="Sharing","Partners",
AQ309="Sites strategiques &amp; DataCenter","SST &amp; DC",
AQ309="Exclu","Exclu",
AQ309="SAT","SAT",
AQ309="SPARE-ISSUE","SPARE-ISSUE",
AQ309="Fiber CAmtel","TRANS_FO_CAMTEL",
AQ309="Fiber AOF","Fiber AOF",
AQ309="Projet OCM (HUAWEI)","TRAVAUX-HUAWEI",
AQ309="Projet OCM (NOKIA)","TRAVAUX-NOKIA",
AQ309="ACCESS-ISSUE","ACCESS-ISSUE",
AQ309="Projet OCM (ZTE, NOKIA, autres projets)","TRAVAUX OCM",
AQ309="No root CAuse","No root cause",
AQ309="ODU HS","PDH",
AQ309="IP &amp; VLAN","PDH",
AQ309="Warehouse HUAWEI","SPARE-ISSUE",
AQ309="SPARE-HS","SPARE-ISSUE",
AQ309="Power Telco","BSS",AQ309="no impacts","no impacts"
),"")</f>
        <v>IHS</v>
      </c>
      <c r="AP309" s="48" t="str" cm="1">
        <f t="array" ref="AP309">IFERROR(_xlfn.IFS(
AQ309="MPR ISSUE","TX ISSUE",
AQ309="BSS Hardware Issue","RAN ISSUE",
AQ309="Sites strategiques, MLL, Pylone, etc.","ENVTECH",
AQ309="AKTIVCO DEFAUT GE &amp; POWER Cabinet","POWER ISSUE",
AQ309="AKTIVCO Coupure ENEO &amp; Baisse de tension","POWER ISSUE",
AQ309="Coupure ENEO &amp; Baisse de tension","POWER ISSUE",
AQ309="Defaut GE &amp; POWER Cabinet","POWER ISSUE",
AQ309="Sharing","POWER ISSUE",
AQ309="Sites strategiques &amp; DataCenter","POWER ISSUE",
AQ309="Exclu","Exclu",
AQ309="SAT","TX ISSUE",
AQ309="SPARE-ISSUE","SPARE-ISSUE",
AQ309="Fiber CAmtel","TX ISSUE",
AQ309="Fiber AOF","TX ISSUE",
AQ309="Projet OCM (HUAWEI)","TRAVAUX-HUAWEI",
AQ309="Projet OCM (NOKIA)","TRAVAUX -NOKIA",
AQ309="ACCESS-ISSUE","ACCESS-ISSUE",
AQ309="Projet OCM (ZTE, NOKIA, autres projets)","TRAVAUX OCM",
AQ309="No root CAuse","No root cause",
AQ309="ODU HS","TX ISSUE",
AQ309="IP &amp; VLAN","TX ISSUE",
AQ309="Warehouse HUAWEI","SPARE-ISSUE",
AQ309="SPARE-HS","SPARE-ISSUE",
AQ309="Power Telco","RAN ISSUE",AQ309="no impacts","no impacts"
),"")</f>
        <v>POWER ISSUE</v>
      </c>
      <c r="AQ309" s="67" t="s">
        <v>5330</v>
      </c>
      <c r="AR309" s="48" t="str" cm="1">
        <f t="array" ref="AR309">IFERROR(_xlfn.IFS(
AQ309="MPR ISSUE","ACTIVE",
AQ309="BSS Hardware Issue","ACTIVE",
AQ309="Sites strategiques, MLL, Pylone, etc.","PASSIVE",
AQ309="AKTIVCO DEFAUT GE &amp; POWER Cabinet","PASSIVE",
AQ309="AKTIVCO Coupure ENEO &amp; Baisse de tension","PASSIVE",
AQ309="Coupure ENEO &amp; Baisse de tension","PASSIVE",
AQ309="Defaut GE &amp; POWER Cabinet","PASSIVE",
AQ309="Sharing","PASSIVE",
AQ309="Sites strategiques &amp; DataCenter","PASSIVE",
AQ309="Exclu","Exclu",
AQ309="SAT","ACTIVE",
AQ309="SPARE-ISSUE","SPARE-ISSUE",
AQ309="Fiber CAmtel","ACTIVE",
AQ309="Fiber AOF","ACTIVE",
AQ309="Projet OCM (HUAWEI)","PLANNED WORKS",
AQ309="Projet OCM (NOKIA)","PLANNED WORKS",
AQ309="ACCESS-ISSUE","ACCESS-ISSUE",
AQ309="Projet OCM (ZTE, NOKIA, autres projets)","PLANNED WORKS",
AQ309="No root CAuse","No root cause",
AQ309="ODU HS","ACTIVE",
AQ309="IP &amp; VLAN","ACTIVE",
AQ309="Warehouse HUAWEI","SPARE-ISSUE",
AQ309="SPARE-HS","SPARE-ISSUE",
AQ309="Power Telco","ACTIVE", AQ309="no impacts","no impacts"
),"")</f>
        <v>PASSIVE</v>
      </c>
      <c r="AS309" s="92" t="s">
        <v>5872</v>
      </c>
      <c r="AT309" s="98" t="s">
        <v>236</v>
      </c>
      <c r="AV309" s="17" t="s">
        <v>5537</v>
      </c>
      <c r="AW309" s="7" t="s">
        <v>5537</v>
      </c>
      <c r="AX309" s="6" t="s">
        <v>5537</v>
      </c>
      <c r="AY309" s="7"/>
      <c r="AZ309" s="3" t="s">
        <v>5537</v>
      </c>
      <c r="BA309" s="18" t="s">
        <v>5537</v>
      </c>
      <c r="BB309" s="18" t="s">
        <v>5537</v>
      </c>
      <c r="BC309" s="18" t="s">
        <v>5537</v>
      </c>
      <c r="BD309" s="18" t="s">
        <v>5537</v>
      </c>
      <c r="BE309" s="18" t="s">
        <v>5537</v>
      </c>
      <c r="BF309" s="18" t="s">
        <v>5537</v>
      </c>
      <c r="BG309" s="18" t="s">
        <v>5537</v>
      </c>
      <c r="BH309" s="18" t="s">
        <v>5537</v>
      </c>
      <c r="BI309" s="18" t="s">
        <v>5537</v>
      </c>
      <c r="BJ309" s="18" t="s">
        <v>5537</v>
      </c>
      <c r="BK309" s="18" t="s">
        <v>5537</v>
      </c>
      <c r="BL309" s="9" t="s">
        <v>5872</v>
      </c>
      <c r="BM309" s="14" t="s">
        <v>5537</v>
      </c>
      <c r="BN309" s="14" t="s">
        <v>5537</v>
      </c>
      <c r="BO309" s="14" t="str">
        <f>_xlfn.XLOOKUP(B309,'[4]cell downs 18042026 17h'!$B:$B,'[4]cell downs 18042026 17h'!$B:$B,"")</f>
        <v/>
      </c>
      <c r="BP309" s="14" t="str">
        <f>_xlfn.XLOOKUP(B309,'[5]Cells Huawei 19042026 15h'!$B:$B,'[5]Cells Huawei 19042026 15h'!$B:$B,"")</f>
        <v/>
      </c>
      <c r="BQ309" s="9" t="str">
        <f>_xlfn.XLOOKUP(B309,'[6]cells down 19042026 9H40'!$B:$B,'[6]cells down 19042026 9H40'!$B:$B,"")</f>
        <v/>
      </c>
      <c r="BR309" s="9" t="s">
        <v>236</v>
      </c>
      <c r="BS309" s="9" t="s">
        <v>5537</v>
      </c>
      <c r="BT309" s="108"/>
    </row>
    <row r="310" spans="1:72" s="9" customFormat="1" x14ac:dyDescent="0.35">
      <c r="A310" s="1" t="s">
        <v>906</v>
      </c>
      <c r="B310" s="8" t="s">
        <v>907</v>
      </c>
      <c r="C310" s="3" t="str">
        <f>_xlfn.XLOOKUP(B310,'[1]daily break down'!$D:$D,'[1]daily break down'!$E:$E,"")</f>
        <v>Garoua</v>
      </c>
      <c r="D310" s="1" t="s">
        <v>21</v>
      </c>
      <c r="E310" s="1" t="s">
        <v>22</v>
      </c>
      <c r="F310" s="3" t="s">
        <v>23</v>
      </c>
      <c r="G310" s="1" t="s">
        <v>24</v>
      </c>
      <c r="H310" s="32" t="str">
        <f>_xlfn.XLOOKUP(B310,[2]CALCULATION!$B:$B,[2]CALCULATION!$H:$H,"")</f>
        <v>Huawei</v>
      </c>
      <c r="I310" s="28">
        <v>0</v>
      </c>
      <c r="J310" s="28">
        <v>0</v>
      </c>
      <c r="K310" s="28">
        <v>0</v>
      </c>
      <c r="L310" s="28">
        <v>0</v>
      </c>
      <c r="M310" s="28">
        <v>2.9877501548084795</v>
      </c>
      <c r="N310" s="28">
        <v>5.1205044901593171</v>
      </c>
      <c r="O310" s="28">
        <v>0</v>
      </c>
      <c r="P310" s="28">
        <v>3.8139066526268923</v>
      </c>
      <c r="Q310" s="28">
        <v>4.1371317769730585</v>
      </c>
      <c r="R310" s="28">
        <v>7.9532143091546761</v>
      </c>
      <c r="S310" s="93">
        <v>3.0752490490336237</v>
      </c>
      <c r="T310" s="93">
        <f>_xlfn.XLOOKUP(B310,'[3]Nur des jours'!$B:$B,'[3]Nur des jours'!$U:$U,"")</f>
        <v>0.18371914174749526</v>
      </c>
      <c r="U310" s="93">
        <v>0.7946240793532573</v>
      </c>
      <c r="V310" s="93">
        <v>3.0011799687814791</v>
      </c>
      <c r="W310" s="93">
        <v>0.18371914174749526</v>
      </c>
      <c r="X310" s="93">
        <v>1.4743367491075325</v>
      </c>
      <c r="Y310" s="93">
        <v>0.64357880108323129</v>
      </c>
      <c r="Z310" s="93">
        <v>2.6534316117488932</v>
      </c>
      <c r="AA310" s="93">
        <v>7.2327484854451489</v>
      </c>
      <c r="AB310" s="93">
        <v>2.6482237688802135</v>
      </c>
      <c r="AC310" s="93">
        <f>_xlfn.XLOOKUP(B310,'[3]Nur des jours'!$B:$B,'[3]Nur des jours'!$N:$N,"")</f>
        <v>0.12618317909557605</v>
      </c>
      <c r="AD310" s="93">
        <v>0.12618317909557605</v>
      </c>
      <c r="AE310" s="93">
        <v>0.41011762590851886</v>
      </c>
      <c r="AF310" s="93">
        <v>0.38657532252955629</v>
      </c>
      <c r="AG310" s="93"/>
      <c r="AH310" s="93">
        <v>0.36401394845805046</v>
      </c>
      <c r="AI310" s="93">
        <v>0.30786762266744999</v>
      </c>
      <c r="AJ310" s="93">
        <v>0.52355870742678789</v>
      </c>
      <c r="AK310" s="93">
        <v>0.27668063134347631</v>
      </c>
      <c r="AL310" s="93">
        <v>0.36401394845805046</v>
      </c>
      <c r="AM310" s="49" t="s">
        <v>5559</v>
      </c>
      <c r="AN310" s="49"/>
      <c r="AO310" s="48" t="str" cm="1">
        <f t="array" ref="AO310">IFERROR(_xlfn.IFS(
AQ310="MPR ISSUE","PDH",
AQ310="BSS Hardware Issue","BSS",
AQ310="Sites strategiques, MLL, Pylone, etc.","ENVTECH",
AQ310="AKTIVCO DEFAUT GE &amp; POWER Cabinet","AKTIVCO",
AQ310="AKTIVCO Coupure ENEO &amp; Baisse de tension","AKTIVCO GRID ONLY",
AQ310="Coupure ENEO &amp; Baisse de tension","IHS GRID ONLY",
AQ310="Defaut GE &amp; POWER Cabinet","IHS",
AQ310="Sharing","Partners",
AQ310="Sites strategiques &amp; DataCenter","SST &amp; DC",
AQ310="Exclu","Exclu",
AQ310="SAT","SAT",
AQ310="SPARE-ISSUE","SPARE-ISSUE",
AQ310="Fiber CAmtel","TRANS_FO_CAMTEL",
AQ310="Fiber AOF","Fiber AOF",
AQ310="Projet OCM (HUAWEI)","TRAVAUX-HUAWEI",
AQ310="Projet OCM (NOKIA)","TRAVAUX-NOKIA",
AQ310="ACCESS-ISSUE","ACCESS-ISSUE",
AQ310="Projet OCM (ZTE, NOKIA, autres projets)","TRAVAUX OCM",
AQ310="No root CAuse","No root cause",
AQ310="ODU HS","PDH",
AQ310="IP &amp; VLAN","PDH",
AQ310="Warehouse HUAWEI","SPARE-ISSUE",
AQ310="SPARE-HS","SPARE-ISSUE",
AQ310="Power Telco","BSS",AQ310="no impacts","no impacts"
),"")</f>
        <v>No root cause</v>
      </c>
      <c r="AP310" s="48" t="str" cm="1">
        <f t="array" ref="AP310">IFERROR(_xlfn.IFS(
AQ310="MPR ISSUE","TX ISSUE",
AQ310="BSS Hardware Issue","RAN ISSUE",
AQ310="Sites strategiques, MLL, Pylone, etc.","ENVTECH",
AQ310="AKTIVCO DEFAUT GE &amp; POWER Cabinet","POWER ISSUE",
AQ310="AKTIVCO Coupure ENEO &amp; Baisse de tension","POWER ISSUE",
AQ310="Coupure ENEO &amp; Baisse de tension","POWER ISSUE",
AQ310="Defaut GE &amp; POWER Cabinet","POWER ISSUE",
AQ310="Sharing","POWER ISSUE",
AQ310="Sites strategiques &amp; DataCenter","POWER ISSUE",
AQ310="Exclu","Exclu",
AQ310="SAT","TX ISSUE",
AQ310="SPARE-ISSUE","SPARE-ISSUE",
AQ310="Fiber CAmtel","TX ISSUE",
AQ310="Fiber AOF","TX ISSUE",
AQ310="Projet OCM (HUAWEI)","TRAVAUX-HUAWEI",
AQ310="Projet OCM (NOKIA)","TRAVAUX -NOKIA",
AQ310="ACCESS-ISSUE","ACCESS-ISSUE",
AQ310="Projet OCM (ZTE, NOKIA, autres projets)","TRAVAUX OCM",
AQ310="No root CAuse","No root cause",
AQ310="ODU HS","TX ISSUE",
AQ310="IP &amp; VLAN","TX ISSUE",
AQ310="Warehouse HUAWEI","SPARE-ISSUE",
AQ310="SPARE-HS","SPARE-ISSUE",
AQ310="Power Telco","RAN ISSUE",AQ310="no impacts","no impacts"
),"")</f>
        <v>No root cause</v>
      </c>
      <c r="AQ310" s="67" t="s">
        <v>5344</v>
      </c>
      <c r="AR310" s="48" t="str" cm="1">
        <f t="array" ref="AR310">IFERROR(_xlfn.IFS(
AQ310="MPR ISSUE","ACTIVE",
AQ310="BSS Hardware Issue","ACTIVE",
AQ310="Sites strategiques, MLL, Pylone, etc.","PASSIVE",
AQ310="AKTIVCO DEFAUT GE &amp; POWER Cabinet","PASSIVE",
AQ310="AKTIVCO Coupure ENEO &amp; Baisse de tension","PASSIVE",
AQ310="Coupure ENEO &amp; Baisse de tension","PASSIVE",
AQ310="Defaut GE &amp; POWER Cabinet","PASSIVE",
AQ310="Sharing","PASSIVE",
AQ310="Sites strategiques &amp; DataCenter","PASSIVE",
AQ310="Exclu","Exclu",
AQ310="SAT","ACTIVE",
AQ310="SPARE-ISSUE","SPARE-ISSUE",
AQ310="Fiber CAmtel","ACTIVE",
AQ310="Fiber AOF","ACTIVE",
AQ310="Projet OCM (HUAWEI)","PLANNED WORKS",
AQ310="Projet OCM (NOKIA)","PLANNED WORKS",
AQ310="ACCESS-ISSUE","ACCESS-ISSUE",
AQ310="Projet OCM (ZTE, NOKIA, autres projets)","PLANNED WORKS",
AQ310="No root CAuse","No root cause",
AQ310="ODU HS","ACTIVE",
AQ310="IP &amp; VLAN","ACTIVE",
AQ310="Warehouse HUAWEI","SPARE-ISSUE",
AQ310="SPARE-HS","SPARE-ISSUE",
AQ310="Power Telco","ACTIVE", AQ310="no impacts","no impacts"
),"")</f>
        <v>No root cause</v>
      </c>
      <c r="AS310" s="92" t="s">
        <v>5537</v>
      </c>
      <c r="AT310" s="98" t="s">
        <v>907</v>
      </c>
      <c r="AV310" s="17" t="s">
        <v>5537</v>
      </c>
      <c r="AW310" s="7" t="s">
        <v>5537</v>
      </c>
      <c r="AX310" s="6" t="s">
        <v>5537</v>
      </c>
      <c r="AY310" s="7"/>
      <c r="AZ310" s="3" t="s">
        <v>5537</v>
      </c>
      <c r="BA310" s="18" t="s">
        <v>5537</v>
      </c>
      <c r="BB310" s="18" t="s">
        <v>5537</v>
      </c>
      <c r="BC310" s="18" t="s">
        <v>5537</v>
      </c>
      <c r="BD310" s="18" t="s">
        <v>5537</v>
      </c>
      <c r="BE310" s="18" t="s">
        <v>5537</v>
      </c>
      <c r="BF310" s="18" t="s">
        <v>5537</v>
      </c>
      <c r="BG310" s="18" t="s">
        <v>5537</v>
      </c>
      <c r="BH310" s="18" t="s">
        <v>5537</v>
      </c>
      <c r="BI310" s="18" t="s">
        <v>5537</v>
      </c>
      <c r="BJ310" s="18" t="s">
        <v>5537</v>
      </c>
      <c r="BK310" s="18" t="s">
        <v>5537</v>
      </c>
      <c r="BL310" s="9" t="s">
        <v>5537</v>
      </c>
      <c r="BM310" s="14" t="s">
        <v>5537</v>
      </c>
      <c r="BN310" s="14" t="s">
        <v>5537</v>
      </c>
      <c r="BO310" s="14" t="str">
        <f>_xlfn.XLOOKUP(B310,'[4]cell downs 18042026 17h'!$B:$B,'[4]cell downs 18042026 17h'!$B:$B,"")</f>
        <v/>
      </c>
      <c r="BP310" s="14" t="str">
        <f>_xlfn.XLOOKUP(B310,'[5]Cells Huawei 19042026 15h'!$B:$B,'[5]Cells Huawei 19042026 15h'!$B:$B,"")</f>
        <v/>
      </c>
      <c r="BQ310" s="9" t="str">
        <f>_xlfn.XLOOKUP(B310,'[6]cells down 19042026 9H40'!$B:$B,'[6]cells down 19042026 9H40'!$B:$B,"")</f>
        <v/>
      </c>
      <c r="BR310" s="9" t="s">
        <v>5537</v>
      </c>
      <c r="BS310" s="9" t="s">
        <v>5537</v>
      </c>
      <c r="BT310" s="108"/>
    </row>
    <row r="311" spans="1:72" s="9" customFormat="1" x14ac:dyDescent="0.35">
      <c r="A311" s="1" t="s">
        <v>3281</v>
      </c>
      <c r="B311" s="8" t="s">
        <v>3282</v>
      </c>
      <c r="C311" s="3" t="str">
        <f>_xlfn.XLOOKUP(B311,'[1]daily break down'!$D:$D,'[1]daily break down'!$E:$E,"")</f>
        <v>LITTORAL</v>
      </c>
      <c r="D311" s="1" t="s">
        <v>11</v>
      </c>
      <c r="E311" s="1" t="s">
        <v>12</v>
      </c>
      <c r="F311" s="3" t="s">
        <v>31</v>
      </c>
      <c r="G311" s="1" t="s">
        <v>354</v>
      </c>
      <c r="H311" s="34" t="str">
        <f>_xlfn.XLOOKUP(B311,[2]CALCULATION!$B:$B,[2]CALCULATION!$H:$H,"")</f>
        <v>ZTE</v>
      </c>
      <c r="I311" s="28">
        <v>0</v>
      </c>
      <c r="J311" s="28">
        <v>0</v>
      </c>
      <c r="K311" s="28">
        <v>0</v>
      </c>
      <c r="L311" s="28">
        <v>0</v>
      </c>
      <c r="M311" s="28">
        <v>0</v>
      </c>
      <c r="N311" s="28">
        <v>0</v>
      </c>
      <c r="O311" s="28">
        <v>0</v>
      </c>
      <c r="P311" s="28">
        <v>0</v>
      </c>
      <c r="Q311" s="28">
        <v>0</v>
      </c>
      <c r="R311" s="28">
        <v>0</v>
      </c>
      <c r="S311" s="93">
        <v>0</v>
      </c>
      <c r="T311" s="93">
        <f>_xlfn.XLOOKUP(B311,'[3]Nur des jours'!$B:$B,'[3]Nur des jours'!$U:$U,"")</f>
        <v>0</v>
      </c>
      <c r="U311" s="93">
        <v>0</v>
      </c>
      <c r="V311" s="93">
        <v>0</v>
      </c>
      <c r="W311" s="93">
        <v>0</v>
      </c>
      <c r="X311" s="93">
        <v>0</v>
      </c>
      <c r="Y311" s="93">
        <v>0</v>
      </c>
      <c r="Z311" s="93">
        <v>0</v>
      </c>
      <c r="AA311" s="93">
        <v>0</v>
      </c>
      <c r="AB311" s="93">
        <v>0</v>
      </c>
      <c r="AC311" s="93">
        <f>_xlfn.XLOOKUP(B311,'[3]Nur des jours'!$B:$B,'[3]Nur des jours'!$N:$N,"")</f>
        <v>8.5554870688548931E-2</v>
      </c>
      <c r="AD311" s="93">
        <v>8.5554870688548931E-2</v>
      </c>
      <c r="AE311" s="93">
        <v>0</v>
      </c>
      <c r="AF311" s="93">
        <v>0.12707493301144465</v>
      </c>
      <c r="AG311" s="93"/>
      <c r="AH311" s="93">
        <v>0.36021507677644538</v>
      </c>
      <c r="AI311" s="93">
        <v>0.24879200987974054</v>
      </c>
      <c r="AJ311" s="93">
        <v>0.42607212923012122</v>
      </c>
      <c r="AK311" s="93">
        <v>0.34833031276060644</v>
      </c>
      <c r="AL311" s="93">
        <v>0.36021507677644538</v>
      </c>
      <c r="AM311" s="49" t="s">
        <v>5559</v>
      </c>
      <c r="AN311" s="49"/>
      <c r="AO311" s="48" t="str" cm="1">
        <f t="array" ref="AO311">IFERROR(_xlfn.IFS(
AQ311="MPR ISSUE","PDH",
AQ311="BSS Hardware Issue","BSS",
AQ311="Sites strategiques, MLL, Pylone, etc.","ENVTECH",
AQ311="AKTIVCO DEFAUT GE &amp; POWER Cabinet","AKTIVCO",
AQ311="AKTIVCO Coupure ENEO &amp; Baisse de tension","AKTIVCO GRID ONLY",
AQ311="Coupure ENEO &amp; Baisse de tension","IHS GRID ONLY",
AQ311="Defaut GE &amp; POWER Cabinet","IHS",
AQ311="Sharing","Partners",
AQ311="Sites strategiques &amp; DataCenter","SST &amp; DC",
AQ311="Exclu","Exclu",
AQ311="SAT","SAT",
AQ311="SPARE-ISSUE","SPARE-ISSUE",
AQ311="Fiber CAmtel","TRANS_FO_CAMTEL",
AQ311="Fiber AOF","Fiber AOF",
AQ311="Projet OCM (HUAWEI)","TRAVAUX-HUAWEI",
AQ311="Projet OCM (NOKIA)","TRAVAUX-NOKIA",
AQ311="ACCESS-ISSUE","ACCESS-ISSUE",
AQ311="Projet OCM (ZTE, NOKIA, autres projets)","TRAVAUX OCM",
AQ311="No root CAuse","No root cause",
AQ311="ODU HS","PDH",
AQ311="IP &amp; VLAN","PDH",
AQ311="Warehouse HUAWEI","SPARE-ISSUE",
AQ311="SPARE-HS","SPARE-ISSUE",
AQ311="Power Telco","BSS",AQ311="no impacts","no impacts"
),"")</f>
        <v>No root cause</v>
      </c>
      <c r="AP311" s="48" t="str" cm="1">
        <f t="array" ref="AP311">IFERROR(_xlfn.IFS(
AQ311="MPR ISSUE","TX ISSUE",
AQ311="BSS Hardware Issue","RAN ISSUE",
AQ311="Sites strategiques, MLL, Pylone, etc.","ENVTECH",
AQ311="AKTIVCO DEFAUT GE &amp; POWER Cabinet","POWER ISSUE",
AQ311="AKTIVCO Coupure ENEO &amp; Baisse de tension","POWER ISSUE",
AQ311="Coupure ENEO &amp; Baisse de tension","POWER ISSUE",
AQ311="Defaut GE &amp; POWER Cabinet","POWER ISSUE",
AQ311="Sharing","POWER ISSUE",
AQ311="Sites strategiques &amp; DataCenter","POWER ISSUE",
AQ311="Exclu","Exclu",
AQ311="SAT","TX ISSUE",
AQ311="SPARE-ISSUE","SPARE-ISSUE",
AQ311="Fiber CAmtel","TX ISSUE",
AQ311="Fiber AOF","TX ISSUE",
AQ311="Projet OCM (HUAWEI)","TRAVAUX-HUAWEI",
AQ311="Projet OCM (NOKIA)","TRAVAUX -NOKIA",
AQ311="ACCESS-ISSUE","ACCESS-ISSUE",
AQ311="Projet OCM (ZTE, NOKIA, autres projets)","TRAVAUX OCM",
AQ311="No root CAuse","No root cause",
AQ311="ODU HS","TX ISSUE",
AQ311="IP &amp; VLAN","TX ISSUE",
AQ311="Warehouse HUAWEI","SPARE-ISSUE",
AQ311="SPARE-HS","SPARE-ISSUE",
AQ311="Power Telco","RAN ISSUE",AQ311="no impacts","no impacts"
),"")</f>
        <v>No root cause</v>
      </c>
      <c r="AQ311" s="127" t="s">
        <v>5344</v>
      </c>
      <c r="AR311" s="48" t="str" cm="1">
        <f t="array" ref="AR311">IFERROR(_xlfn.IFS(
AQ311="MPR ISSUE","ACTIVE",
AQ311="BSS Hardware Issue","ACTIVE",
AQ311="Sites strategiques, MLL, Pylone, etc.","PASSIVE",
AQ311="AKTIVCO DEFAUT GE &amp; POWER Cabinet","PASSIVE",
AQ311="AKTIVCO Coupure ENEO &amp; Baisse de tension","PASSIVE",
AQ311="Coupure ENEO &amp; Baisse de tension","PASSIVE",
AQ311="Defaut GE &amp; POWER Cabinet","PASSIVE",
AQ311="Sharing","PASSIVE",
AQ311="Sites strategiques &amp; DataCenter","PASSIVE",
AQ311="Exclu","Exclu",
AQ311="SAT","ACTIVE",
AQ311="SPARE-ISSUE","SPARE-ISSUE",
AQ311="Fiber CAmtel","ACTIVE",
AQ311="Fiber AOF","ACTIVE",
AQ311="Projet OCM (HUAWEI)","PLANNED WORKS",
AQ311="Projet OCM (NOKIA)","PLANNED WORKS",
AQ311="ACCESS-ISSUE","ACCESS-ISSUE",
AQ311="Projet OCM (ZTE, NOKIA, autres projets)","PLANNED WORKS",
AQ311="No root CAuse","No root cause",
AQ311="ODU HS","ACTIVE",
AQ311="IP &amp; VLAN","ACTIVE",
AQ311="Warehouse HUAWEI","SPARE-ISSUE",
AQ311="SPARE-HS","SPARE-ISSUE",
AQ311="Power Telco","ACTIVE", AQ311="no impacts","no impacts"
),"")</f>
        <v>No root cause</v>
      </c>
      <c r="AS311" s="92" t="s">
        <v>5537</v>
      </c>
      <c r="AT311" s="98" t="s">
        <v>3282</v>
      </c>
      <c r="AV311" s="17" t="s">
        <v>5537</v>
      </c>
      <c r="AW311" s="7" t="s">
        <v>5537</v>
      </c>
      <c r="AX311" s="6" t="s">
        <v>5537</v>
      </c>
      <c r="AY311" s="7"/>
      <c r="AZ311" s="3" t="s">
        <v>5537</v>
      </c>
      <c r="BA311" s="18" t="s">
        <v>5537</v>
      </c>
      <c r="BB311" s="18" t="s">
        <v>5537</v>
      </c>
      <c r="BC311" s="18" t="s">
        <v>5537</v>
      </c>
      <c r="BD311" s="18" t="s">
        <v>5537</v>
      </c>
      <c r="BE311" s="18" t="s">
        <v>5537</v>
      </c>
      <c r="BF311" s="18" t="s">
        <v>5537</v>
      </c>
      <c r="BG311" s="18" t="s">
        <v>5537</v>
      </c>
      <c r="BH311" s="18" t="s">
        <v>5537</v>
      </c>
      <c r="BI311" s="18" t="s">
        <v>5537</v>
      </c>
      <c r="BJ311" s="18" t="s">
        <v>5537</v>
      </c>
      <c r="BK311" s="18" t="s">
        <v>5537</v>
      </c>
      <c r="BL311" s="9" t="s">
        <v>5537</v>
      </c>
      <c r="BM311" s="14" t="s">
        <v>5537</v>
      </c>
      <c r="BN311" s="14" t="s">
        <v>5537</v>
      </c>
      <c r="BO311" s="14" t="str">
        <f>_xlfn.XLOOKUP(B311,'[4]cell downs 18042026 17h'!$B:$B,'[4]cell downs 18042026 17h'!$B:$B,"")</f>
        <v/>
      </c>
      <c r="BP311" s="14" t="str">
        <f>_xlfn.XLOOKUP(B311,'[5]Cells Huawei 19042026 15h'!$B:$B,'[5]Cells Huawei 19042026 15h'!$B:$B,"")</f>
        <v/>
      </c>
      <c r="BQ311" s="9" t="str">
        <f>_xlfn.XLOOKUP(B311,'[6]cells down 19042026 9H40'!$B:$B,'[6]cells down 19042026 9H40'!$B:$B,"")</f>
        <v/>
      </c>
      <c r="BR311" s="9" t="s">
        <v>3282</v>
      </c>
      <c r="BS311" s="9" t="s">
        <v>12</v>
      </c>
      <c r="BT311" s="108"/>
    </row>
    <row r="312" spans="1:72" s="9" customFormat="1" x14ac:dyDescent="0.35">
      <c r="A312" s="1" t="s">
        <v>1885</v>
      </c>
      <c r="B312" s="1" t="s">
        <v>1886</v>
      </c>
      <c r="C312" s="3" t="str">
        <f>_xlfn.XLOOKUP(B312,'[1]daily break down'!$D:$D,'[1]daily break down'!$E:$E,"")</f>
        <v>NORD-OUEST</v>
      </c>
      <c r="D312" s="1" t="s">
        <v>11</v>
      </c>
      <c r="E312" s="1" t="s">
        <v>12</v>
      </c>
      <c r="F312" s="3" t="s">
        <v>51</v>
      </c>
      <c r="G312" s="1" t="s">
        <v>1034</v>
      </c>
      <c r="H312" s="33" t="str">
        <f>_xlfn.XLOOKUP(B312,[2]CALCULATION!$B:$B,[2]CALCULATION!$H:$H,"")</f>
        <v>NOKIA</v>
      </c>
      <c r="I312" s="28">
        <v>2.0851100761353658</v>
      </c>
      <c r="J312" s="28">
        <v>2.9296682274015251</v>
      </c>
      <c r="K312" s="28">
        <v>13.969769898642186</v>
      </c>
      <c r="L312" s="28">
        <v>13.969986325098887</v>
      </c>
      <c r="M312" s="28">
        <v>13.969878111870537</v>
      </c>
      <c r="N312" s="28">
        <v>13.970094538327237</v>
      </c>
      <c r="O312" s="28">
        <v>13.969878111870537</v>
      </c>
      <c r="P312" s="28">
        <v>13.970202751555588</v>
      </c>
      <c r="Q312" s="28">
        <v>13.969878111870537</v>
      </c>
      <c r="R312" s="28">
        <v>13.970094538327237</v>
      </c>
      <c r="S312" s="93">
        <v>13.970094538327237</v>
      </c>
      <c r="T312" s="93">
        <f>_xlfn.XLOOKUP(B312,'[3]Nur des jours'!$B:$B,'[3]Nur des jours'!$U:$U,"")</f>
        <v>13.865988648329351</v>
      </c>
      <c r="U312" s="93">
        <v>13.969986325098887</v>
      </c>
      <c r="V312" s="93">
        <v>13.865774627389543</v>
      </c>
      <c r="W312" s="93">
        <v>13.865988648329351</v>
      </c>
      <c r="X312" s="93">
        <v>13.865881637859449</v>
      </c>
      <c r="Y312" s="93">
        <v>13.866095658799258</v>
      </c>
      <c r="Z312" s="93">
        <v>11.061511758310433</v>
      </c>
      <c r="AA312" s="93">
        <v>1.255143636586737</v>
      </c>
      <c r="AB312" s="93">
        <v>3.1603758778425535E-2</v>
      </c>
      <c r="AC312" s="93">
        <f>_xlfn.XLOOKUP(B312,'[3]Nur des jours'!$B:$B,'[3]Nur des jours'!$N:$N,"")</f>
        <v>1.6372601895369456E-2</v>
      </c>
      <c r="AD312" s="93">
        <v>1.6372601895369456E-2</v>
      </c>
      <c r="AE312" s="93">
        <v>7.8770406896610758</v>
      </c>
      <c r="AF312" s="93">
        <v>0.83277331187416714</v>
      </c>
      <c r="AG312" s="93"/>
      <c r="AH312" s="93">
        <v>0.36001889091495393</v>
      </c>
      <c r="AI312" s="93">
        <v>1.4845089505173674</v>
      </c>
      <c r="AJ312" s="93">
        <v>0.44094746541271868</v>
      </c>
      <c r="AK312" s="93">
        <v>0</v>
      </c>
      <c r="AL312" s="93">
        <v>0.36001889091495393</v>
      </c>
      <c r="AM312" s="49" t="s">
        <v>5601</v>
      </c>
      <c r="AN312" s="49"/>
      <c r="AO312" s="48" t="str" cm="1">
        <f t="array" ref="AO312">IFERROR(_xlfn.IFS(
AQ312="MPR ISSUE","PDH",
AQ312="BSS Hardware Issue","BSS",
AQ312="Sites strategiques, MLL, Pylone, etc.","ENVTECH",
AQ312="AKTIVCO DEFAUT GE &amp; POWER Cabinet","AKTIVCO",
AQ312="AKTIVCO Coupure ENEO &amp; Baisse de tension","AKTIVCO GRID ONLY",
AQ312="Coupure ENEO &amp; Baisse de tension","IHS GRID ONLY",
AQ312="Defaut GE &amp; POWER Cabinet","IHS",
AQ312="Sharing","Partners",
AQ312="Sites strategiques &amp; DataCenter","SST &amp; DC",
AQ312="Exclu","Exclu",
AQ312="SAT","SAT",
AQ312="SPARE-ISSUE","SPARE-ISSUE",
AQ312="Fiber CAmtel","TRANS_FO_CAMTEL",
AQ312="Fiber AOF","Fiber AOF",
AQ312="Projet OCM (HUAWEI)","TRAVAUX-HUAWEI",
AQ312="Projet OCM (NOKIA)","TRAVAUX-NOKIA",
AQ312="ACCESS-ISSUE","ACCESS-ISSUE",
AQ312="Projet OCM (ZTE, NOKIA, autres projets)","TRAVAUX OCM",
AQ312="No root CAuse","No root cause",
AQ312="ODU HS","PDH",
AQ312="IP &amp; VLAN","PDH",
AQ312="Warehouse HUAWEI","SPARE-ISSUE",
AQ312="SPARE-HS","SPARE-ISSUE",
AQ312="Power Telco","BSS",AQ312="no impacts","no impacts"
),"")</f>
        <v>No root cause</v>
      </c>
      <c r="AP312" s="48" t="str" cm="1">
        <f t="array" ref="AP312">IFERROR(_xlfn.IFS(
AQ312="MPR ISSUE","TX ISSUE",
AQ312="BSS Hardware Issue","RAN ISSUE",
AQ312="Sites strategiques, MLL, Pylone, etc.","ENVTECH",
AQ312="AKTIVCO DEFAUT GE &amp; POWER Cabinet","POWER ISSUE",
AQ312="AKTIVCO Coupure ENEO &amp; Baisse de tension","POWER ISSUE",
AQ312="Coupure ENEO &amp; Baisse de tension","POWER ISSUE",
AQ312="Defaut GE &amp; POWER Cabinet","POWER ISSUE",
AQ312="Sharing","POWER ISSUE",
AQ312="Sites strategiques &amp; DataCenter","POWER ISSUE",
AQ312="Exclu","Exclu",
AQ312="SAT","TX ISSUE",
AQ312="SPARE-ISSUE","SPARE-ISSUE",
AQ312="Fiber CAmtel","TX ISSUE",
AQ312="Fiber AOF","TX ISSUE",
AQ312="Projet OCM (HUAWEI)","TRAVAUX-HUAWEI",
AQ312="Projet OCM (NOKIA)","TRAVAUX -NOKIA",
AQ312="ACCESS-ISSUE","ACCESS-ISSUE",
AQ312="Projet OCM (ZTE, NOKIA, autres projets)","TRAVAUX OCM",
AQ312="No root CAuse","No root cause",
AQ312="ODU HS","TX ISSUE",
AQ312="IP &amp; VLAN","TX ISSUE",
AQ312="Warehouse HUAWEI","SPARE-ISSUE",
AQ312="SPARE-HS","SPARE-ISSUE",
AQ312="Power Telco","RAN ISSUE",AQ312="no impacts","no impacts"
),"")</f>
        <v>No root cause</v>
      </c>
      <c r="AQ312" s="67" t="s">
        <v>5344</v>
      </c>
      <c r="AR312" s="48" t="str" cm="1">
        <f t="array" ref="AR312">IFERROR(_xlfn.IFS(
AQ312="MPR ISSUE","ACTIVE",
AQ312="BSS Hardware Issue","ACTIVE",
AQ312="Sites strategiques, MLL, Pylone, etc.","PASSIVE",
AQ312="AKTIVCO DEFAUT GE &amp; POWER Cabinet","PASSIVE",
AQ312="AKTIVCO Coupure ENEO &amp; Baisse de tension","PASSIVE",
AQ312="Coupure ENEO &amp; Baisse de tension","PASSIVE",
AQ312="Defaut GE &amp; POWER Cabinet","PASSIVE",
AQ312="Sharing","PASSIVE",
AQ312="Sites strategiques &amp; DataCenter","PASSIVE",
AQ312="Exclu","Exclu",
AQ312="SAT","ACTIVE",
AQ312="SPARE-ISSUE","SPARE-ISSUE",
AQ312="Fiber CAmtel","ACTIVE",
AQ312="Fiber AOF","ACTIVE",
AQ312="Projet OCM (HUAWEI)","PLANNED WORKS",
AQ312="Projet OCM (NOKIA)","PLANNED WORKS",
AQ312="ACCESS-ISSUE","ACCESS-ISSUE",
AQ312="Projet OCM (ZTE, NOKIA, autres projets)","PLANNED WORKS",
AQ312="No root CAuse","No root cause",
AQ312="ODU HS","ACTIVE",
AQ312="IP &amp; VLAN","ACTIVE",
AQ312="Warehouse HUAWEI","SPARE-ISSUE",
AQ312="SPARE-HS","SPARE-ISSUE",
AQ312="Power Telco","ACTIVE", AQ312="no impacts","no impacts"
),"")</f>
        <v>No root cause</v>
      </c>
      <c r="AS312" s="92" t="s">
        <v>5537</v>
      </c>
      <c r="AT312" s="98" t="s">
        <v>1886</v>
      </c>
      <c r="AV312" s="17" t="s">
        <v>5537</v>
      </c>
      <c r="AW312" s="7" t="s">
        <v>5537</v>
      </c>
      <c r="AX312" s="6" t="s">
        <v>5537</v>
      </c>
      <c r="AY312" s="7"/>
      <c r="AZ312" s="3" t="s">
        <v>5537</v>
      </c>
      <c r="BA312" s="18" t="s">
        <v>5537</v>
      </c>
      <c r="BB312" s="18" t="s">
        <v>5537</v>
      </c>
      <c r="BC312" s="18" t="s">
        <v>5537</v>
      </c>
      <c r="BD312" s="18" t="s">
        <v>5537</v>
      </c>
      <c r="BE312" s="18" t="s">
        <v>5537</v>
      </c>
      <c r="BF312" s="18" t="s">
        <v>5537</v>
      </c>
      <c r="BG312" s="18" t="s">
        <v>5537</v>
      </c>
      <c r="BH312" s="18" t="s">
        <v>5537</v>
      </c>
      <c r="BI312" s="18" t="s">
        <v>5537</v>
      </c>
      <c r="BJ312" s="18" t="s">
        <v>5537</v>
      </c>
      <c r="BK312" s="18" t="s">
        <v>5537</v>
      </c>
      <c r="BL312" s="9" t="s">
        <v>5537</v>
      </c>
      <c r="BM312" s="14" t="s">
        <v>5537</v>
      </c>
      <c r="BN312" s="14" t="s">
        <v>5537</v>
      </c>
      <c r="BO312" s="14" t="str">
        <f>_xlfn.XLOOKUP(B312,'[4]cell downs 18042026 17h'!$B:$B,'[4]cell downs 18042026 17h'!$B:$B,"")</f>
        <v/>
      </c>
      <c r="BP312" s="14" t="str">
        <f>_xlfn.XLOOKUP(B312,'[5]Cells Huawei 19042026 15h'!$B:$B,'[5]Cells Huawei 19042026 15h'!$B:$B,"")</f>
        <v/>
      </c>
      <c r="BQ312" s="9" t="str">
        <f>_xlfn.XLOOKUP(B312,'[6]cells down 19042026 9H40'!$B:$B,'[6]cells down 19042026 9H40'!$B:$B,"")</f>
        <v/>
      </c>
      <c r="BR312" s="9" t="s">
        <v>1886</v>
      </c>
      <c r="BS312" s="9" t="s">
        <v>12</v>
      </c>
      <c r="BT312" s="108"/>
    </row>
    <row r="313" spans="1:72" s="9" customFormat="1" x14ac:dyDescent="0.35">
      <c r="A313" s="1" t="s">
        <v>590</v>
      </c>
      <c r="B313" s="1" t="s">
        <v>591</v>
      </c>
      <c r="C313" s="3" t="str">
        <f>_xlfn.XLOOKUP(B313,'[1]daily break down'!$D:$D,'[1]daily break down'!$E:$E,"")</f>
        <v>CENTRE</v>
      </c>
      <c r="D313" s="1" t="s">
        <v>21</v>
      </c>
      <c r="E313" s="1" t="s">
        <v>188</v>
      </c>
      <c r="F313" s="3" t="s">
        <v>69</v>
      </c>
      <c r="G313" s="1" t="s">
        <v>502</v>
      </c>
      <c r="H313" s="34" t="str">
        <f>_xlfn.XLOOKUP(B313,[2]CALCULATION!$B:$B,[2]CALCULATION!$H:$H,"")</f>
        <v>ZTE</v>
      </c>
      <c r="I313" s="28">
        <v>21.486632252099547</v>
      </c>
      <c r="J313" s="28">
        <v>13.687584359920438</v>
      </c>
      <c r="K313" s="28">
        <v>0</v>
      </c>
      <c r="L313" s="28">
        <v>0</v>
      </c>
      <c r="M313" s="28">
        <v>0</v>
      </c>
      <c r="N313" s="28">
        <v>0</v>
      </c>
      <c r="O313" s="28">
        <v>0</v>
      </c>
      <c r="P313" s="28">
        <v>0.3022510722449086</v>
      </c>
      <c r="Q313" s="28">
        <v>0</v>
      </c>
      <c r="R313" s="28">
        <v>3.2731827482000848</v>
      </c>
      <c r="S313" s="93">
        <v>0</v>
      </c>
      <c r="T313" s="93">
        <f>_xlfn.XLOOKUP(B313,'[3]Nur des jours'!$B:$B,'[3]Nur des jours'!$U:$U,"")</f>
        <v>9.666612448028607E-3</v>
      </c>
      <c r="U313" s="93">
        <v>0</v>
      </c>
      <c r="V313" s="93">
        <v>0</v>
      </c>
      <c r="W313" s="93">
        <v>9.666612448028607E-3</v>
      </c>
      <c r="X313" s="93">
        <v>13.618830133006881</v>
      </c>
      <c r="Y313" s="93">
        <v>0.94752420576829255</v>
      </c>
      <c r="Z313" s="93">
        <v>3.4903248267143201E-2</v>
      </c>
      <c r="AA313" s="93">
        <v>0</v>
      </c>
      <c r="AB313" s="93">
        <v>0</v>
      </c>
      <c r="AC313" s="93">
        <f>_xlfn.XLOOKUP(B313,'[3]Nur des jours'!$B:$B,'[3]Nur des jours'!$N:$N,"")</f>
        <v>1.7730921460022311</v>
      </c>
      <c r="AD313" s="93">
        <v>1.7730921460022311</v>
      </c>
      <c r="AE313" s="93">
        <v>0</v>
      </c>
      <c r="AF313" s="93">
        <v>1.4242558491922848</v>
      </c>
      <c r="AG313" s="93"/>
      <c r="AH313" s="93">
        <v>0.35547094594401835</v>
      </c>
      <c r="AI313" s="93">
        <v>0.20795115283622889</v>
      </c>
      <c r="AJ313" s="93">
        <v>0.40843423061361328</v>
      </c>
      <c r="AK313" s="93">
        <v>0.36177104058730447</v>
      </c>
      <c r="AL313" s="93">
        <v>0.35547094594401835</v>
      </c>
      <c r="AM313" s="49" t="s">
        <v>5559</v>
      </c>
      <c r="AN313" s="49"/>
      <c r="AO313" s="48" t="str" cm="1">
        <f t="array" ref="AO313">IFERROR(_xlfn.IFS(
AQ313="MPR ISSUE","PDH",
AQ313="BSS Hardware Issue","BSS",
AQ313="Sites strategiques, MLL, Pylone, etc.","ENVTECH",
AQ313="AKTIVCO DEFAUT GE &amp; POWER Cabinet","AKTIVCO",
AQ313="AKTIVCO Coupure ENEO &amp; Baisse de tension","AKTIVCO GRID ONLY",
AQ313="Coupure ENEO &amp; Baisse de tension","IHS GRID ONLY",
AQ313="Defaut GE &amp; POWER Cabinet","IHS",
AQ313="Sharing","Partners",
AQ313="Sites strategiques &amp; DataCenter","SST &amp; DC",
AQ313="Exclu","Exclu",
AQ313="SAT","SAT",
AQ313="SPARE-ISSUE","SPARE-ISSUE",
AQ313="Fiber CAmtel","TRANS_FO_CAMTEL",
AQ313="Fiber AOF","Fiber AOF",
AQ313="Projet OCM (HUAWEI)","TRAVAUX-HUAWEI",
AQ313="Projet OCM (NOKIA)","TRAVAUX-NOKIA",
AQ313="ACCESS-ISSUE","ACCESS-ISSUE",
AQ313="Projet OCM (ZTE, NOKIA, autres projets)","TRAVAUX OCM",
AQ313="No root CAuse","No root cause",
AQ313="ODU HS","PDH",
AQ313="IP &amp; VLAN","PDH",
AQ313="Warehouse HUAWEI","SPARE-ISSUE",
AQ313="SPARE-HS","SPARE-ISSUE",
AQ313="Power Telco","BSS",AQ313="no impacts","no impacts"
),"")</f>
        <v>No root cause</v>
      </c>
      <c r="AP313" s="48" t="str" cm="1">
        <f t="array" ref="AP313">IFERROR(_xlfn.IFS(
AQ313="MPR ISSUE","TX ISSUE",
AQ313="BSS Hardware Issue","RAN ISSUE",
AQ313="Sites strategiques, MLL, Pylone, etc.","ENVTECH",
AQ313="AKTIVCO DEFAUT GE &amp; POWER Cabinet","POWER ISSUE",
AQ313="AKTIVCO Coupure ENEO &amp; Baisse de tension","POWER ISSUE",
AQ313="Coupure ENEO &amp; Baisse de tension","POWER ISSUE",
AQ313="Defaut GE &amp; POWER Cabinet","POWER ISSUE",
AQ313="Sharing","POWER ISSUE",
AQ313="Sites strategiques &amp; DataCenter","POWER ISSUE",
AQ313="Exclu","Exclu",
AQ313="SAT","TX ISSUE",
AQ313="SPARE-ISSUE","SPARE-ISSUE",
AQ313="Fiber CAmtel","TX ISSUE",
AQ313="Fiber AOF","TX ISSUE",
AQ313="Projet OCM (HUAWEI)","TRAVAUX-HUAWEI",
AQ313="Projet OCM (NOKIA)","TRAVAUX -NOKIA",
AQ313="ACCESS-ISSUE","ACCESS-ISSUE",
AQ313="Projet OCM (ZTE, NOKIA, autres projets)","TRAVAUX OCM",
AQ313="No root CAuse","No root cause",
AQ313="ODU HS","TX ISSUE",
AQ313="IP &amp; VLAN","TX ISSUE",
AQ313="Warehouse HUAWEI","SPARE-ISSUE",
AQ313="SPARE-HS","SPARE-ISSUE",
AQ313="Power Telco","RAN ISSUE",AQ313="no impacts","no impacts"
),"")</f>
        <v>No root cause</v>
      </c>
      <c r="AQ313" s="67" t="s">
        <v>5344</v>
      </c>
      <c r="AR313" s="48" t="str" cm="1">
        <f t="array" ref="AR313">IFERROR(_xlfn.IFS(
AQ313="MPR ISSUE","ACTIVE",
AQ313="BSS Hardware Issue","ACTIVE",
AQ313="Sites strategiques, MLL, Pylone, etc.","PASSIVE",
AQ313="AKTIVCO DEFAUT GE &amp; POWER Cabinet","PASSIVE",
AQ313="AKTIVCO Coupure ENEO &amp; Baisse de tension","PASSIVE",
AQ313="Coupure ENEO &amp; Baisse de tension","PASSIVE",
AQ313="Defaut GE &amp; POWER Cabinet","PASSIVE",
AQ313="Sharing","PASSIVE",
AQ313="Sites strategiques &amp; DataCenter","PASSIVE",
AQ313="Exclu","Exclu",
AQ313="SAT","ACTIVE",
AQ313="SPARE-ISSUE","SPARE-ISSUE",
AQ313="Fiber CAmtel","ACTIVE",
AQ313="Fiber AOF","ACTIVE",
AQ313="Projet OCM (HUAWEI)","PLANNED WORKS",
AQ313="Projet OCM (NOKIA)","PLANNED WORKS",
AQ313="ACCESS-ISSUE","ACCESS-ISSUE",
AQ313="Projet OCM (ZTE, NOKIA, autres projets)","PLANNED WORKS",
AQ313="No root CAuse","No root cause",
AQ313="ODU HS","ACTIVE",
AQ313="IP &amp; VLAN","ACTIVE",
AQ313="Warehouse HUAWEI","SPARE-ISSUE",
AQ313="SPARE-HS","SPARE-ISSUE",
AQ313="Power Telco","ACTIVE", AQ313="no impacts","no impacts"
),"")</f>
        <v>No root cause</v>
      </c>
      <c r="AS313" s="92" t="s">
        <v>5537</v>
      </c>
      <c r="AT313" s="98" t="s">
        <v>591</v>
      </c>
      <c r="AV313" s="17" t="s">
        <v>5537</v>
      </c>
      <c r="AW313" s="7" t="s">
        <v>5537</v>
      </c>
      <c r="AX313" s="6" t="s">
        <v>5537</v>
      </c>
      <c r="AY313" s="7"/>
      <c r="AZ313" s="3" t="s">
        <v>5537</v>
      </c>
      <c r="BA313" s="18" t="s">
        <v>5537</v>
      </c>
      <c r="BB313" s="18" t="s">
        <v>5537</v>
      </c>
      <c r="BC313" s="18" t="s">
        <v>5537</v>
      </c>
      <c r="BD313" s="18" t="s">
        <v>5537</v>
      </c>
      <c r="BE313" s="18" t="s">
        <v>5537</v>
      </c>
      <c r="BF313" s="18" t="s">
        <v>5537</v>
      </c>
      <c r="BG313" s="18" t="s">
        <v>5537</v>
      </c>
      <c r="BH313" s="18" t="s">
        <v>5537</v>
      </c>
      <c r="BI313" s="18" t="s">
        <v>5537</v>
      </c>
      <c r="BJ313" s="18" t="s">
        <v>5537</v>
      </c>
      <c r="BK313" s="18" t="s">
        <v>5537</v>
      </c>
      <c r="BL313" s="9" t="s">
        <v>5537</v>
      </c>
      <c r="BM313" s="14" t="s">
        <v>5537</v>
      </c>
      <c r="BN313" s="14" t="s">
        <v>5537</v>
      </c>
      <c r="BO313" s="14" t="str">
        <f>_xlfn.XLOOKUP(B313,'[4]cell downs 18042026 17h'!$B:$B,'[4]cell downs 18042026 17h'!$B:$B,"")</f>
        <v/>
      </c>
      <c r="BP313" s="14" t="str">
        <f>_xlfn.XLOOKUP(B313,'[5]Cells Huawei 19042026 15h'!$B:$B,'[5]Cells Huawei 19042026 15h'!$B:$B,"")</f>
        <v/>
      </c>
      <c r="BQ313" s="9" t="str">
        <f>_xlfn.XLOOKUP(B313,'[6]cells down 19042026 9H40'!$B:$B,'[6]cells down 19042026 9H40'!$B:$B,"")</f>
        <v/>
      </c>
      <c r="BR313" s="9" t="s">
        <v>5537</v>
      </c>
      <c r="BS313" s="9" t="s">
        <v>5537</v>
      </c>
      <c r="BT313" s="108"/>
    </row>
    <row r="314" spans="1:72" s="9" customFormat="1" x14ac:dyDescent="0.35">
      <c r="A314" s="1" t="s">
        <v>592</v>
      </c>
      <c r="B314" s="8" t="s">
        <v>593</v>
      </c>
      <c r="C314" s="3" t="str">
        <f>_xlfn.XLOOKUP(B314,'[1]daily break down'!$D:$D,'[1]daily break down'!$E:$E,"")</f>
        <v>CENTRE</v>
      </c>
      <c r="D314" s="1" t="s">
        <v>11</v>
      </c>
      <c r="E314" s="1" t="s">
        <v>594</v>
      </c>
      <c r="F314" s="3" t="s">
        <v>69</v>
      </c>
      <c r="G314" s="1" t="s">
        <v>592</v>
      </c>
      <c r="H314" s="34" t="str">
        <f>_xlfn.XLOOKUP(B314,[2]CALCULATION!$B:$B,[2]CALCULATION!$H:$H,"")</f>
        <v>ZTE</v>
      </c>
      <c r="I314" s="28">
        <v>0</v>
      </c>
      <c r="J314" s="28">
        <v>0.34339659792314042</v>
      </c>
      <c r="K314" s="28">
        <v>0</v>
      </c>
      <c r="L314" s="28">
        <v>0</v>
      </c>
      <c r="M314" s="28">
        <v>0</v>
      </c>
      <c r="N314" s="28">
        <v>0</v>
      </c>
      <c r="O314" s="28">
        <v>0</v>
      </c>
      <c r="P314" s="28">
        <v>0.30068158535297684</v>
      </c>
      <c r="Q314" s="28">
        <v>0</v>
      </c>
      <c r="R314" s="28">
        <v>3.2715419209948835</v>
      </c>
      <c r="S314" s="93">
        <v>0</v>
      </c>
      <c r="T314" s="93">
        <f>_xlfn.XLOOKUP(B314,'[3]Nur des jours'!$B:$B,'[3]Nur des jours'!$U:$U,"")</f>
        <v>8.4716622007631262E-3</v>
      </c>
      <c r="U314" s="93">
        <v>0</v>
      </c>
      <c r="V314" s="93">
        <v>0</v>
      </c>
      <c r="W314" s="93">
        <v>8.4716622007631262E-3</v>
      </c>
      <c r="X314" s="93">
        <v>13.581447808853621</v>
      </c>
      <c r="Y314" s="93">
        <v>0.94773822670810159</v>
      </c>
      <c r="Z314" s="93">
        <v>0</v>
      </c>
      <c r="AA314" s="93">
        <v>0</v>
      </c>
      <c r="AB314" s="93">
        <v>0</v>
      </c>
      <c r="AC314" s="93">
        <f>_xlfn.XLOOKUP(B314,'[3]Nur des jours'!$B:$B,'[3]Nur des jours'!$N:$N,"")</f>
        <v>1.7846136065952694</v>
      </c>
      <c r="AD314" s="93">
        <v>1.7846136065952694</v>
      </c>
      <c r="AE314" s="93">
        <v>0</v>
      </c>
      <c r="AF314" s="93">
        <v>1.4243093544272376</v>
      </c>
      <c r="AG314" s="93"/>
      <c r="AH314" s="93">
        <v>0.3541868203051653</v>
      </c>
      <c r="AI314" s="93">
        <v>0.20795115283622889</v>
      </c>
      <c r="AJ314" s="93">
        <v>0.40800922100839543</v>
      </c>
      <c r="AK314" s="93">
        <v>0.35958221977074245</v>
      </c>
      <c r="AL314" s="93">
        <v>0.3541868203051653</v>
      </c>
      <c r="AM314" s="49" t="s">
        <v>5559</v>
      </c>
      <c r="AN314" s="49"/>
      <c r="AO314" s="48" t="str" cm="1">
        <f t="array" ref="AO314">IFERROR(_xlfn.IFS(
AQ314="MPR ISSUE","PDH",
AQ314="BSS Hardware Issue","BSS",
AQ314="Sites strategiques, MLL, Pylone, etc.","ENVTECH",
AQ314="AKTIVCO DEFAUT GE &amp; POWER Cabinet","AKTIVCO",
AQ314="AKTIVCO Coupure ENEO &amp; Baisse de tension","AKTIVCO GRID ONLY",
AQ314="Coupure ENEO &amp; Baisse de tension","IHS GRID ONLY",
AQ314="Defaut GE &amp; POWER Cabinet","IHS",
AQ314="Sharing","Partners",
AQ314="Sites strategiques &amp; DataCenter","SST &amp; DC",
AQ314="Exclu","Exclu",
AQ314="SAT","SAT",
AQ314="SPARE-ISSUE","SPARE-ISSUE",
AQ314="Fiber CAmtel","TRANS_FO_CAMTEL",
AQ314="Fiber AOF","Fiber AOF",
AQ314="Projet OCM (HUAWEI)","TRAVAUX-HUAWEI",
AQ314="Projet OCM (NOKIA)","TRAVAUX-NOKIA",
AQ314="ACCESS-ISSUE","ACCESS-ISSUE",
AQ314="Projet OCM (ZTE, NOKIA, autres projets)","TRAVAUX OCM",
AQ314="No root CAuse","No root cause",
AQ314="ODU HS","PDH",
AQ314="IP &amp; VLAN","PDH",
AQ314="Warehouse HUAWEI","SPARE-ISSUE",
AQ314="SPARE-HS","SPARE-ISSUE",
AQ314="Power Telco","BSS",AQ314="no impacts","no impacts"
),"")</f>
        <v>No root cause</v>
      </c>
      <c r="AP314" s="48" t="str" cm="1">
        <f t="array" ref="AP314">IFERROR(_xlfn.IFS(
AQ314="MPR ISSUE","TX ISSUE",
AQ314="BSS Hardware Issue","RAN ISSUE",
AQ314="Sites strategiques, MLL, Pylone, etc.","ENVTECH",
AQ314="AKTIVCO DEFAUT GE &amp; POWER Cabinet","POWER ISSUE",
AQ314="AKTIVCO Coupure ENEO &amp; Baisse de tension","POWER ISSUE",
AQ314="Coupure ENEO &amp; Baisse de tension","POWER ISSUE",
AQ314="Defaut GE &amp; POWER Cabinet","POWER ISSUE",
AQ314="Sharing","POWER ISSUE",
AQ314="Sites strategiques &amp; DataCenter","POWER ISSUE",
AQ314="Exclu","Exclu",
AQ314="SAT","TX ISSUE",
AQ314="SPARE-ISSUE","SPARE-ISSUE",
AQ314="Fiber CAmtel","TX ISSUE",
AQ314="Fiber AOF","TX ISSUE",
AQ314="Projet OCM (HUAWEI)","TRAVAUX-HUAWEI",
AQ314="Projet OCM (NOKIA)","TRAVAUX -NOKIA",
AQ314="ACCESS-ISSUE","ACCESS-ISSUE",
AQ314="Projet OCM (ZTE, NOKIA, autres projets)","TRAVAUX OCM",
AQ314="No root CAuse","No root cause",
AQ314="ODU HS","TX ISSUE",
AQ314="IP &amp; VLAN","TX ISSUE",
AQ314="Warehouse HUAWEI","SPARE-ISSUE",
AQ314="SPARE-HS","SPARE-ISSUE",
AQ314="Power Telco","RAN ISSUE",AQ314="no impacts","no impacts"
),"")</f>
        <v>No root cause</v>
      </c>
      <c r="AQ314" s="127" t="s">
        <v>5344</v>
      </c>
      <c r="AR314" s="48" t="str" cm="1">
        <f t="array" ref="AR314">IFERROR(_xlfn.IFS(
AQ314="MPR ISSUE","ACTIVE",
AQ314="BSS Hardware Issue","ACTIVE",
AQ314="Sites strategiques, MLL, Pylone, etc.","PASSIVE",
AQ314="AKTIVCO DEFAUT GE &amp; POWER Cabinet","PASSIVE",
AQ314="AKTIVCO Coupure ENEO &amp; Baisse de tension","PASSIVE",
AQ314="Coupure ENEO &amp; Baisse de tension","PASSIVE",
AQ314="Defaut GE &amp; POWER Cabinet","PASSIVE",
AQ314="Sharing","PASSIVE",
AQ314="Sites strategiques &amp; DataCenter","PASSIVE",
AQ314="Exclu","Exclu",
AQ314="SAT","ACTIVE",
AQ314="SPARE-ISSUE","SPARE-ISSUE",
AQ314="Fiber CAmtel","ACTIVE",
AQ314="Fiber AOF","ACTIVE",
AQ314="Projet OCM (HUAWEI)","PLANNED WORKS",
AQ314="Projet OCM (NOKIA)","PLANNED WORKS",
AQ314="ACCESS-ISSUE","ACCESS-ISSUE",
AQ314="Projet OCM (ZTE, NOKIA, autres projets)","PLANNED WORKS",
AQ314="No root CAuse","No root cause",
AQ314="ODU HS","ACTIVE",
AQ314="IP &amp; VLAN","ACTIVE",
AQ314="Warehouse HUAWEI","SPARE-ISSUE",
AQ314="SPARE-HS","SPARE-ISSUE",
AQ314="Power Telco","ACTIVE", AQ314="no impacts","no impacts"
),"")</f>
        <v>No root cause</v>
      </c>
      <c r="AS314" s="92" t="s">
        <v>5537</v>
      </c>
      <c r="AT314" s="98" t="s">
        <v>593</v>
      </c>
      <c r="AV314" s="17" t="s">
        <v>5537</v>
      </c>
      <c r="AW314" s="7" t="s">
        <v>5537</v>
      </c>
      <c r="AX314" s="6" t="s">
        <v>5537</v>
      </c>
      <c r="AY314" s="7"/>
      <c r="AZ314" s="3" t="s">
        <v>5537</v>
      </c>
      <c r="BA314" s="18" t="s">
        <v>5537</v>
      </c>
      <c r="BB314" s="18" t="s">
        <v>5537</v>
      </c>
      <c r="BC314" s="18" t="s">
        <v>5537</v>
      </c>
      <c r="BD314" s="18" t="s">
        <v>5537</v>
      </c>
      <c r="BE314" s="18" t="s">
        <v>5537</v>
      </c>
      <c r="BF314" s="18" t="s">
        <v>5537</v>
      </c>
      <c r="BG314" s="18" t="s">
        <v>5537</v>
      </c>
      <c r="BH314" s="18" t="s">
        <v>5537</v>
      </c>
      <c r="BI314" s="18" t="s">
        <v>5537</v>
      </c>
      <c r="BJ314" s="18" t="s">
        <v>5537</v>
      </c>
      <c r="BK314" s="18" t="s">
        <v>5537</v>
      </c>
      <c r="BL314" s="9" t="s">
        <v>5537</v>
      </c>
      <c r="BM314" s="14" t="s">
        <v>5537</v>
      </c>
      <c r="BN314" s="14" t="s">
        <v>5537</v>
      </c>
      <c r="BO314" s="14" t="str">
        <f>_xlfn.XLOOKUP(B314,'[4]cell downs 18042026 17h'!$B:$B,'[4]cell downs 18042026 17h'!$B:$B,"")</f>
        <v/>
      </c>
      <c r="BP314" s="14" t="str">
        <f>_xlfn.XLOOKUP(B314,'[5]Cells Huawei 19042026 15h'!$B:$B,'[5]Cells Huawei 19042026 15h'!$B:$B,"")</f>
        <v/>
      </c>
      <c r="BQ314" s="9" t="str">
        <f>_xlfn.XLOOKUP(B314,'[6]cells down 19042026 9H40'!$B:$B,'[6]cells down 19042026 9H40'!$B:$B,"")</f>
        <v/>
      </c>
      <c r="BR314" s="9" t="s">
        <v>593</v>
      </c>
      <c r="BS314" s="9" t="s">
        <v>5537</v>
      </c>
      <c r="BT314" s="108"/>
    </row>
    <row r="315" spans="1:72" s="9" customFormat="1" x14ac:dyDescent="0.35">
      <c r="A315" s="1" t="s">
        <v>1327</v>
      </c>
      <c r="B315" s="8" t="s">
        <v>1328</v>
      </c>
      <c r="C315" s="3" t="str">
        <f>_xlfn.XLOOKUP(B315,'[1]daily break down'!$D:$D,'[1]daily break down'!$E:$E,"")</f>
        <v>CENTRE</v>
      </c>
      <c r="D315" s="1" t="s">
        <v>11</v>
      </c>
      <c r="E315" s="1" t="s">
        <v>154</v>
      </c>
      <c r="F315" s="3" t="s">
        <v>37</v>
      </c>
      <c r="G315" s="1" t="s">
        <v>1329</v>
      </c>
      <c r="H315" s="33" t="str">
        <f>_xlfn.XLOOKUP(B315,[2]CALCULATION!$B:$B,[2]CALCULATION!$H:$H,"")</f>
        <v>NOKIA</v>
      </c>
      <c r="I315" s="28">
        <v>8.9821716608666266E-2</v>
      </c>
      <c r="J315" s="28">
        <v>7.5001556688607959E-2</v>
      </c>
      <c r="K315" s="28">
        <v>8.2240794347801446E-2</v>
      </c>
      <c r="L315" s="28">
        <v>0.11808434865857413</v>
      </c>
      <c r="M315" s="28">
        <v>0.14496020216632838</v>
      </c>
      <c r="N315" s="28">
        <v>0.12740966574714691</v>
      </c>
      <c r="O315" s="28">
        <v>0.13300367776410424</v>
      </c>
      <c r="P315" s="28">
        <v>0.15706798025488961</v>
      </c>
      <c r="Q315" s="28">
        <v>0.14416757656549764</v>
      </c>
      <c r="R315" s="28">
        <v>7.1392450318148074E-2</v>
      </c>
      <c r="S315" s="93">
        <v>0.229231169084087</v>
      </c>
      <c r="T315" s="93">
        <f>_xlfn.XLOOKUP(B315,'[3]Nur des jours'!$B:$B,'[3]Nur des jours'!$U:$U,"")</f>
        <v>4.5080835708965772</v>
      </c>
      <c r="U315" s="93">
        <v>5.9695036498825296</v>
      </c>
      <c r="V315" s="93">
        <v>5.5354910924484857</v>
      </c>
      <c r="W315" s="93">
        <v>4.5080835708965772</v>
      </c>
      <c r="X315" s="93">
        <v>0.12602266339071944</v>
      </c>
      <c r="Y315" s="93">
        <v>0.18081202398175958</v>
      </c>
      <c r="Z315" s="93">
        <v>0.48621990508884716</v>
      </c>
      <c r="AA315" s="93">
        <v>0.30234024763649536</v>
      </c>
      <c r="AB315" s="93">
        <v>0.16199601635690697</v>
      </c>
      <c r="AC315" s="93">
        <f>_xlfn.XLOOKUP(B315,'[3]Nur des jours'!$B:$B,'[3]Nur des jours'!$N:$N,"")</f>
        <v>0.2021427776493652</v>
      </c>
      <c r="AD315" s="93">
        <v>0.2021427776493652</v>
      </c>
      <c r="AE315" s="93">
        <v>0.30822582348123612</v>
      </c>
      <c r="AF315" s="93">
        <v>0.27260917208139651</v>
      </c>
      <c r="AG315" s="93"/>
      <c r="AH315" s="93">
        <v>0.3526886737265042</v>
      </c>
      <c r="AI315" s="93">
        <v>9.8043036021885702E-2</v>
      </c>
      <c r="AJ315" s="93">
        <v>1.0088665503840391</v>
      </c>
      <c r="AK315" s="93">
        <v>0</v>
      </c>
      <c r="AL315" s="93">
        <v>0.3526886737265042</v>
      </c>
      <c r="AM315" s="49" t="s">
        <v>5598</v>
      </c>
      <c r="AN315" s="49"/>
      <c r="AO315" s="48" t="str" cm="1">
        <f t="array" ref="AO315">IFERROR(_xlfn.IFS(
AQ315="MPR ISSUE","PDH",
AQ315="BSS Hardware Issue","BSS",
AQ315="Sites strategiques, MLL, Pylone, etc.","ENVTECH",
AQ315="AKTIVCO DEFAUT GE &amp; POWER Cabinet","AKTIVCO",
AQ315="AKTIVCO Coupure ENEO &amp; Baisse de tension","AKTIVCO GRID ONLY",
AQ315="Coupure ENEO &amp; Baisse de tension","IHS GRID ONLY",
AQ315="Defaut GE &amp; POWER Cabinet","IHS",
AQ315="Sharing","Partners",
AQ315="Sites strategiques &amp; DataCenter","SST &amp; DC",
AQ315="Exclu","Exclu",
AQ315="SAT","SAT",
AQ315="SPARE-ISSUE","SPARE-ISSUE",
AQ315="Fiber CAmtel","TRANS_FO_CAMTEL",
AQ315="Fiber AOF","Fiber AOF",
AQ315="Projet OCM (HUAWEI)","TRAVAUX-HUAWEI",
AQ315="Projet OCM (NOKIA)","TRAVAUX-NOKIA",
AQ315="ACCESS-ISSUE","ACCESS-ISSUE",
AQ315="Projet OCM (ZTE, NOKIA, autres projets)","TRAVAUX OCM",
AQ315="No root CAuse","No root cause",
AQ315="ODU HS","PDH",
AQ315="IP &amp; VLAN","PDH",
AQ315="Warehouse HUAWEI","SPARE-ISSUE",
AQ315="SPARE-HS","SPARE-ISSUE",
AQ315="Power Telco","BSS",AQ315="no impacts","no impacts"
),"")</f>
        <v>Exclu</v>
      </c>
      <c r="AP315" s="48" t="str" cm="1">
        <f t="array" ref="AP315">IFERROR(_xlfn.IFS(
AQ315="MPR ISSUE","TX ISSUE",
AQ315="BSS Hardware Issue","RAN ISSUE",
AQ315="Sites strategiques, MLL, Pylone, etc.","ENVTECH",
AQ315="AKTIVCO DEFAUT GE &amp; POWER Cabinet","POWER ISSUE",
AQ315="AKTIVCO Coupure ENEO &amp; Baisse de tension","POWER ISSUE",
AQ315="Coupure ENEO &amp; Baisse de tension","POWER ISSUE",
AQ315="Defaut GE &amp; POWER Cabinet","POWER ISSUE",
AQ315="Sharing","POWER ISSUE",
AQ315="Sites strategiques &amp; DataCenter","POWER ISSUE",
AQ315="Exclu","Exclu",
AQ315="SAT","TX ISSUE",
AQ315="SPARE-ISSUE","SPARE-ISSUE",
AQ315="Fiber CAmtel","TX ISSUE",
AQ315="Fiber AOF","TX ISSUE",
AQ315="Projet OCM (HUAWEI)","TRAVAUX-HUAWEI",
AQ315="Projet OCM (NOKIA)","TRAVAUX -NOKIA",
AQ315="ACCESS-ISSUE","ACCESS-ISSUE",
AQ315="Projet OCM (ZTE, NOKIA, autres projets)","TRAVAUX OCM",
AQ315="No root CAuse","No root cause",
AQ315="ODU HS","TX ISSUE",
AQ315="IP &amp; VLAN","TX ISSUE",
AQ315="Warehouse HUAWEI","SPARE-ISSUE",
AQ315="SPARE-HS","SPARE-ISSUE",
AQ315="Power Telco","RAN ISSUE",AQ315="no impacts","no impacts"
),"")</f>
        <v>Exclu</v>
      </c>
      <c r="AQ315" s="67" t="s">
        <v>5598</v>
      </c>
      <c r="AR315" s="48" t="str" cm="1">
        <f t="array" ref="AR315">IFERROR(_xlfn.IFS(
AQ315="MPR ISSUE","ACTIVE",
AQ315="BSS Hardware Issue","ACTIVE",
AQ315="Sites strategiques, MLL, Pylone, etc.","PASSIVE",
AQ315="AKTIVCO DEFAUT GE &amp; POWER Cabinet","PASSIVE",
AQ315="AKTIVCO Coupure ENEO &amp; Baisse de tension","PASSIVE",
AQ315="Coupure ENEO &amp; Baisse de tension","PASSIVE",
AQ315="Defaut GE &amp; POWER Cabinet","PASSIVE",
AQ315="Sharing","PASSIVE",
AQ315="Sites strategiques &amp; DataCenter","PASSIVE",
AQ315="Exclu","Exclu",
AQ315="SAT","ACTIVE",
AQ315="SPARE-ISSUE","SPARE-ISSUE",
AQ315="Fiber CAmtel","ACTIVE",
AQ315="Fiber AOF","ACTIVE",
AQ315="Projet OCM (HUAWEI)","PLANNED WORKS",
AQ315="Projet OCM (NOKIA)","PLANNED WORKS",
AQ315="ACCESS-ISSUE","ACCESS-ISSUE",
AQ315="Projet OCM (ZTE, NOKIA, autres projets)","PLANNED WORKS",
AQ315="No root CAuse","No root cause",
AQ315="ODU HS","ACTIVE",
AQ315="IP &amp; VLAN","ACTIVE",
AQ315="Warehouse HUAWEI","SPARE-ISSUE",
AQ315="SPARE-HS","SPARE-ISSUE",
AQ315="Power Telco","ACTIVE", AQ315="no impacts","no impacts"
),"")</f>
        <v>Exclu</v>
      </c>
      <c r="AS315" s="92" t="s">
        <v>5537</v>
      </c>
      <c r="AT315" s="98" t="s">
        <v>1328</v>
      </c>
      <c r="AV315" s="17" t="s">
        <v>5537</v>
      </c>
      <c r="AW315" s="7" t="s">
        <v>5537</v>
      </c>
      <c r="AX315" s="6" t="s">
        <v>5537</v>
      </c>
      <c r="AY315" s="7"/>
      <c r="AZ315" s="3" t="s">
        <v>5537</v>
      </c>
      <c r="BA315" s="18" t="s">
        <v>5537</v>
      </c>
      <c r="BB315" s="18" t="s">
        <v>5537</v>
      </c>
      <c r="BC315" s="18" t="s">
        <v>5537</v>
      </c>
      <c r="BD315" s="18" t="s">
        <v>5537</v>
      </c>
      <c r="BE315" s="18" t="s">
        <v>5537</v>
      </c>
      <c r="BF315" s="18" t="s">
        <v>5537</v>
      </c>
      <c r="BG315" s="18" t="s">
        <v>5537</v>
      </c>
      <c r="BH315" s="18" t="s">
        <v>5537</v>
      </c>
      <c r="BI315" s="18" t="s">
        <v>5537</v>
      </c>
      <c r="BJ315" s="18" t="s">
        <v>5537</v>
      </c>
      <c r="BK315" s="18" t="s">
        <v>5537</v>
      </c>
      <c r="BL315" s="9" t="s">
        <v>5537</v>
      </c>
      <c r="BM315" s="14" t="s">
        <v>5537</v>
      </c>
      <c r="BN315" s="14" t="s">
        <v>5537</v>
      </c>
      <c r="BO315" s="14" t="str">
        <f>_xlfn.XLOOKUP(B315,'[4]cell downs 18042026 17h'!$B:$B,'[4]cell downs 18042026 17h'!$B:$B,"")</f>
        <v/>
      </c>
      <c r="BP315" s="14" t="str">
        <f>_xlfn.XLOOKUP(B315,'[5]Cells Huawei 19042026 15h'!$B:$B,'[5]Cells Huawei 19042026 15h'!$B:$B,"")</f>
        <v/>
      </c>
      <c r="BQ315" s="9" t="str">
        <f>_xlfn.XLOOKUP(B315,'[6]cells down 19042026 9H40'!$B:$B,'[6]cells down 19042026 9H40'!$B:$B,"")</f>
        <v/>
      </c>
      <c r="BR315" s="9" t="s">
        <v>1328</v>
      </c>
      <c r="BS315" s="9" t="s">
        <v>12</v>
      </c>
      <c r="BT315" s="108"/>
    </row>
    <row r="316" spans="1:72" s="9" customFormat="1" ht="21.5" customHeight="1" x14ac:dyDescent="0.35">
      <c r="A316" s="1" t="s">
        <v>3763</v>
      </c>
      <c r="B316" s="8" t="s">
        <v>3764</v>
      </c>
      <c r="C316" s="3" t="str">
        <f>_xlfn.XLOOKUP(B316,'[1]daily break down'!$D:$D,'[1]daily break down'!$E:$E,"")</f>
        <v>Garoua</v>
      </c>
      <c r="D316" s="1" t="s">
        <v>21</v>
      </c>
      <c r="E316" s="1" t="s">
        <v>22</v>
      </c>
      <c r="F316" s="3" t="s">
        <v>23</v>
      </c>
      <c r="G316" s="1" t="s">
        <v>24</v>
      </c>
      <c r="H316" s="32" t="str">
        <f>_xlfn.XLOOKUP(B316,[2]CALCULATION!$B:$B,[2]CALCULATION!$H:$H,"")</f>
        <v>Huawei</v>
      </c>
      <c r="I316" s="28">
        <v>0</v>
      </c>
      <c r="J316" s="28">
        <v>0</v>
      </c>
      <c r="K316" s="28">
        <v>0</v>
      </c>
      <c r="L316" s="28">
        <v>0</v>
      </c>
      <c r="M316" s="28">
        <v>0</v>
      </c>
      <c r="N316" s="28">
        <v>0</v>
      </c>
      <c r="O316" s="28">
        <v>0</v>
      </c>
      <c r="P316" s="28">
        <v>0</v>
      </c>
      <c r="Q316" s="28">
        <v>5.8253824554194384</v>
      </c>
      <c r="R316" s="28">
        <v>0</v>
      </c>
      <c r="S316" s="93">
        <v>0</v>
      </c>
      <c r="T316" s="93">
        <f>_xlfn.XLOOKUP(B316,'[3]Nur des jours'!$B:$B,'[3]Nur des jours'!$U:$U,"")</f>
        <v>0.47261174033267417</v>
      </c>
      <c r="U316" s="93">
        <v>0</v>
      </c>
      <c r="V316" s="93">
        <v>2.4228953894182341</v>
      </c>
      <c r="W316" s="93">
        <v>0.47261174033267422</v>
      </c>
      <c r="X316" s="93">
        <v>11.687968884208964</v>
      </c>
      <c r="Y316" s="93">
        <v>0</v>
      </c>
      <c r="Z316" s="93">
        <v>2.1969427822151455</v>
      </c>
      <c r="AA316" s="93">
        <v>1.3676651456911875</v>
      </c>
      <c r="AB316" s="93">
        <v>0</v>
      </c>
      <c r="AC316" s="93">
        <f>_xlfn.XLOOKUP(B316,'[3]Nur des jours'!$B:$B,'[3]Nur des jours'!$N:$N,"")</f>
        <v>0</v>
      </c>
      <c r="AD316" s="93">
        <v>0</v>
      </c>
      <c r="AE316" s="93">
        <v>5.7716988696840765</v>
      </c>
      <c r="AF316" s="93">
        <v>0</v>
      </c>
      <c r="AG316" s="93"/>
      <c r="AH316" s="93">
        <v>0.34109587282019671</v>
      </c>
      <c r="AI316" s="93">
        <v>0.30724314473100489</v>
      </c>
      <c r="AJ316" s="93">
        <v>0.39499330184862175</v>
      </c>
      <c r="AK316" s="93">
        <v>0.31566900213847793</v>
      </c>
      <c r="AL316" s="93">
        <v>0.34109587282019671</v>
      </c>
      <c r="AM316" s="49" t="s">
        <v>5559</v>
      </c>
      <c r="AN316" s="49"/>
      <c r="AO316" s="48" t="str" cm="1">
        <f t="array" ref="AO316">IFERROR(_xlfn.IFS(
AQ316="MPR ISSUE","PDH",
AQ316="BSS Hardware Issue","BSS",
AQ316="Sites strategiques, MLL, Pylone, etc.","ENVTECH",
AQ316="AKTIVCO DEFAUT GE &amp; POWER Cabinet","AKTIVCO",
AQ316="AKTIVCO Coupure ENEO &amp; Baisse de tension","AKTIVCO GRID ONLY",
AQ316="Coupure ENEO &amp; Baisse de tension","IHS GRID ONLY",
AQ316="Defaut GE &amp; POWER Cabinet","IHS",
AQ316="Sharing","Partners",
AQ316="Sites strategiques &amp; DataCenter","SST &amp; DC",
AQ316="Exclu","Exclu",
AQ316="SAT","SAT",
AQ316="SPARE-ISSUE","SPARE-ISSUE",
AQ316="Fiber CAmtel","TRANS_FO_CAMTEL",
AQ316="Fiber AOF","Fiber AOF",
AQ316="Projet OCM (HUAWEI)","TRAVAUX-HUAWEI",
AQ316="Projet OCM (NOKIA)","TRAVAUX-NOKIA",
AQ316="ACCESS-ISSUE","ACCESS-ISSUE",
AQ316="Projet OCM (ZTE, NOKIA, autres projets)","TRAVAUX OCM",
AQ316="No root CAuse","No root cause",
AQ316="ODU HS","PDH",
AQ316="IP &amp; VLAN","PDH",
AQ316="Warehouse HUAWEI","SPARE-ISSUE",
AQ316="SPARE-HS","SPARE-ISSUE",
AQ316="Power Telco","BSS",AQ316="no impacts","no impacts"
),"")</f>
        <v>No root cause</v>
      </c>
      <c r="AP316" s="48" t="str" cm="1">
        <f t="array" ref="AP316">IFERROR(_xlfn.IFS(
AQ316="MPR ISSUE","TX ISSUE",
AQ316="BSS Hardware Issue","RAN ISSUE",
AQ316="Sites strategiques, MLL, Pylone, etc.","ENVTECH",
AQ316="AKTIVCO DEFAUT GE &amp; POWER Cabinet","POWER ISSUE",
AQ316="AKTIVCO Coupure ENEO &amp; Baisse de tension","POWER ISSUE",
AQ316="Coupure ENEO &amp; Baisse de tension","POWER ISSUE",
AQ316="Defaut GE &amp; POWER Cabinet","POWER ISSUE",
AQ316="Sharing","POWER ISSUE",
AQ316="Sites strategiques &amp; DataCenter","POWER ISSUE",
AQ316="Exclu","Exclu",
AQ316="SAT","TX ISSUE",
AQ316="SPARE-ISSUE","SPARE-ISSUE",
AQ316="Fiber CAmtel","TX ISSUE",
AQ316="Fiber AOF","TX ISSUE",
AQ316="Projet OCM (HUAWEI)","TRAVAUX-HUAWEI",
AQ316="Projet OCM (NOKIA)","TRAVAUX -NOKIA",
AQ316="ACCESS-ISSUE","ACCESS-ISSUE",
AQ316="Projet OCM (ZTE, NOKIA, autres projets)","TRAVAUX OCM",
AQ316="No root CAuse","No root cause",
AQ316="ODU HS","TX ISSUE",
AQ316="IP &amp; VLAN","TX ISSUE",
AQ316="Warehouse HUAWEI","SPARE-ISSUE",
AQ316="SPARE-HS","SPARE-ISSUE",
AQ316="Power Telco","RAN ISSUE",AQ316="no impacts","no impacts"
),"")</f>
        <v>No root cause</v>
      </c>
      <c r="AQ316" s="67" t="s">
        <v>5344</v>
      </c>
      <c r="AR316" s="48" t="str" cm="1">
        <f t="array" ref="AR316">IFERROR(_xlfn.IFS(
AQ316="MPR ISSUE","ACTIVE",
AQ316="BSS Hardware Issue","ACTIVE",
AQ316="Sites strategiques, MLL, Pylone, etc.","PASSIVE",
AQ316="AKTIVCO DEFAUT GE &amp; POWER Cabinet","PASSIVE",
AQ316="AKTIVCO Coupure ENEO &amp; Baisse de tension","PASSIVE",
AQ316="Coupure ENEO &amp; Baisse de tension","PASSIVE",
AQ316="Defaut GE &amp; POWER Cabinet","PASSIVE",
AQ316="Sharing","PASSIVE",
AQ316="Sites strategiques &amp; DataCenter","PASSIVE",
AQ316="Exclu","Exclu",
AQ316="SAT","ACTIVE",
AQ316="SPARE-ISSUE","SPARE-ISSUE",
AQ316="Fiber CAmtel","ACTIVE",
AQ316="Fiber AOF","ACTIVE",
AQ316="Projet OCM (HUAWEI)","PLANNED WORKS",
AQ316="Projet OCM (NOKIA)","PLANNED WORKS",
AQ316="ACCESS-ISSUE","ACCESS-ISSUE",
AQ316="Projet OCM (ZTE, NOKIA, autres projets)","PLANNED WORKS",
AQ316="No root CAuse","No root cause",
AQ316="ODU HS","ACTIVE",
AQ316="IP &amp; VLAN","ACTIVE",
AQ316="Warehouse HUAWEI","SPARE-ISSUE",
AQ316="SPARE-HS","SPARE-ISSUE",
AQ316="Power Telco","ACTIVE", AQ316="no impacts","no impacts"
),"")</f>
        <v>No root cause</v>
      </c>
      <c r="AS316" s="92" t="s">
        <v>5537</v>
      </c>
      <c r="AT316" s="98" t="s">
        <v>3764</v>
      </c>
      <c r="AV316" s="17" t="s">
        <v>5537</v>
      </c>
      <c r="AW316" s="7" t="s">
        <v>5537</v>
      </c>
      <c r="AX316" s="6" t="s">
        <v>5537</v>
      </c>
      <c r="AY316" s="7"/>
      <c r="AZ316" s="3" t="s">
        <v>5537</v>
      </c>
      <c r="BA316" s="18" t="s">
        <v>5537</v>
      </c>
      <c r="BB316" s="18" t="s">
        <v>5537</v>
      </c>
      <c r="BC316" s="18" t="s">
        <v>5537</v>
      </c>
      <c r="BD316" s="18" t="s">
        <v>5537</v>
      </c>
      <c r="BE316" s="18" t="s">
        <v>5537</v>
      </c>
      <c r="BF316" s="18" t="s">
        <v>5537</v>
      </c>
      <c r="BG316" s="18" t="s">
        <v>5537</v>
      </c>
      <c r="BH316" s="18" t="s">
        <v>5537</v>
      </c>
      <c r="BI316" s="18" t="s">
        <v>5537</v>
      </c>
      <c r="BJ316" s="18" t="s">
        <v>5537</v>
      </c>
      <c r="BK316" s="18" t="s">
        <v>5537</v>
      </c>
      <c r="BL316" s="9" t="s">
        <v>5537</v>
      </c>
      <c r="BM316" s="14" t="s">
        <v>5537</v>
      </c>
      <c r="BN316" s="14" t="s">
        <v>5537</v>
      </c>
      <c r="BO316" s="14" t="str">
        <f>_xlfn.XLOOKUP(B316,'[4]cell downs 18042026 17h'!$B:$B,'[4]cell downs 18042026 17h'!$B:$B,"")</f>
        <v/>
      </c>
      <c r="BP316" s="14" t="str">
        <f>_xlfn.XLOOKUP(B316,'[5]Cells Huawei 19042026 15h'!$B:$B,'[5]Cells Huawei 19042026 15h'!$B:$B,"")</f>
        <v/>
      </c>
      <c r="BQ316" s="9" t="str">
        <f>_xlfn.XLOOKUP(B316,'[6]cells down 19042026 9H40'!$B:$B,'[6]cells down 19042026 9H40'!$B:$B,"")</f>
        <v/>
      </c>
      <c r="BR316" s="9" t="s">
        <v>5537</v>
      </c>
      <c r="BS316" s="9" t="s">
        <v>5537</v>
      </c>
      <c r="BT316" s="108"/>
    </row>
    <row r="317" spans="1:72" s="9" customFormat="1" x14ac:dyDescent="0.35">
      <c r="A317" s="1" t="s">
        <v>1226</v>
      </c>
      <c r="B317" s="8" t="s">
        <v>1227</v>
      </c>
      <c r="C317" s="3" t="str">
        <f>_xlfn.XLOOKUP(B317,'[1]daily break down'!$D:$D,'[1]daily break down'!$E:$E,"")</f>
        <v>NORD-OUEST</v>
      </c>
      <c r="D317" s="1" t="s">
        <v>11</v>
      </c>
      <c r="E317" s="1" t="s">
        <v>12</v>
      </c>
      <c r="F317" s="3" t="s">
        <v>51</v>
      </c>
      <c r="G317" s="1" t="s">
        <v>1228</v>
      </c>
      <c r="H317" s="33" t="str">
        <f>_xlfn.XLOOKUP(B317,[2]CALCULATION!$B:$B,[2]CALCULATION!$H:$H,"")</f>
        <v>NOKIA</v>
      </c>
      <c r="I317" s="28">
        <v>1.4466659617926092</v>
      </c>
      <c r="J317" s="28">
        <v>0</v>
      </c>
      <c r="K317" s="28">
        <v>0</v>
      </c>
      <c r="L317" s="28">
        <v>0</v>
      </c>
      <c r="M317" s="28">
        <v>2.6546254876876441E-2</v>
      </c>
      <c r="N317" s="28">
        <v>5.3975006185775012</v>
      </c>
      <c r="O317" s="28">
        <v>0.69322670601166858</v>
      </c>
      <c r="P317" s="28">
        <v>0</v>
      </c>
      <c r="Q317" s="28">
        <v>0</v>
      </c>
      <c r="R317" s="28">
        <v>1.8323372128363844</v>
      </c>
      <c r="S317" s="93">
        <v>6.0179490162867078</v>
      </c>
      <c r="T317" s="93">
        <f>_xlfn.XLOOKUP(B317,'[3]Nur des jours'!$B:$B,'[3]Nur des jours'!$U:$U,"")</f>
        <v>0.65274603133837261</v>
      </c>
      <c r="U317" s="93">
        <v>0</v>
      </c>
      <c r="V317" s="93">
        <v>4.473661869744002</v>
      </c>
      <c r="W317" s="93">
        <v>0.65274603133837261</v>
      </c>
      <c r="X317" s="93">
        <v>0.44766046576663732</v>
      </c>
      <c r="Y317" s="93">
        <v>0.38885821255418301</v>
      </c>
      <c r="Z317" s="93">
        <v>9.0834053870497311E-2</v>
      </c>
      <c r="AA317" s="93">
        <v>1.1308331407144876</v>
      </c>
      <c r="AB317" s="93">
        <v>0.63524981950900727</v>
      </c>
      <c r="AC317" s="93">
        <f>_xlfn.XLOOKUP(B317,'[3]Nur des jours'!$B:$B,'[3]Nur des jours'!$N:$N,"")</f>
        <v>1.4466745426372516</v>
      </c>
      <c r="AD317" s="93">
        <v>1.4466745426372516</v>
      </c>
      <c r="AE317" s="93">
        <v>0</v>
      </c>
      <c r="AF317" s="93">
        <v>0.5367466819620299</v>
      </c>
      <c r="AG317" s="93"/>
      <c r="AH317" s="93">
        <v>0.33968690163312243</v>
      </c>
      <c r="AI317" s="93">
        <v>1.1710210264219112</v>
      </c>
      <c r="AJ317" s="93">
        <v>0.51373036030614305</v>
      </c>
      <c r="AK317" s="93">
        <v>0</v>
      </c>
      <c r="AL317" s="93">
        <v>0.33968690163312243</v>
      </c>
      <c r="AM317" s="49" t="s">
        <v>5601</v>
      </c>
      <c r="AN317" s="49"/>
      <c r="AO317" s="48" t="str" cm="1">
        <f t="array" ref="AO317">IFERROR(_xlfn.IFS(
AQ317="MPR ISSUE","PDH",
AQ317="BSS Hardware Issue","BSS",
AQ317="Sites strategiques, MLL, Pylone, etc.","ENVTECH",
AQ317="AKTIVCO DEFAUT GE &amp; POWER Cabinet","AKTIVCO",
AQ317="AKTIVCO Coupure ENEO &amp; Baisse de tension","AKTIVCO GRID ONLY",
AQ317="Coupure ENEO &amp; Baisse de tension","IHS GRID ONLY",
AQ317="Defaut GE &amp; POWER Cabinet","IHS",
AQ317="Sharing","Partners",
AQ317="Sites strategiques &amp; DataCenter","SST &amp; DC",
AQ317="Exclu","Exclu",
AQ317="SAT","SAT",
AQ317="SPARE-ISSUE","SPARE-ISSUE",
AQ317="Fiber CAmtel","TRANS_FO_CAMTEL",
AQ317="Fiber AOF","Fiber AOF",
AQ317="Projet OCM (HUAWEI)","TRAVAUX-HUAWEI",
AQ317="Projet OCM (NOKIA)","TRAVAUX-NOKIA",
AQ317="ACCESS-ISSUE","ACCESS-ISSUE",
AQ317="Projet OCM (ZTE, NOKIA, autres projets)","TRAVAUX OCM",
AQ317="No root CAuse","No root cause",
AQ317="ODU HS","PDH",
AQ317="IP &amp; VLAN","PDH",
AQ317="Warehouse HUAWEI","SPARE-ISSUE",
AQ317="SPARE-HS","SPARE-ISSUE",
AQ317="Power Telco","BSS",AQ317="no impacts","no impacts"
),"")</f>
        <v>IHS</v>
      </c>
      <c r="AP317" s="48" t="str" cm="1">
        <f t="array" ref="AP317">IFERROR(_xlfn.IFS(
AQ317="MPR ISSUE","TX ISSUE",
AQ317="BSS Hardware Issue","RAN ISSUE",
AQ317="Sites strategiques, MLL, Pylone, etc.","ENVTECH",
AQ317="AKTIVCO DEFAUT GE &amp; POWER Cabinet","POWER ISSUE",
AQ317="AKTIVCO Coupure ENEO &amp; Baisse de tension","POWER ISSUE",
AQ317="Coupure ENEO &amp; Baisse de tension","POWER ISSUE",
AQ317="Defaut GE &amp; POWER Cabinet","POWER ISSUE",
AQ317="Sharing","POWER ISSUE",
AQ317="Sites strategiques &amp; DataCenter","POWER ISSUE",
AQ317="Exclu","Exclu",
AQ317="SAT","TX ISSUE",
AQ317="SPARE-ISSUE","SPARE-ISSUE",
AQ317="Fiber CAmtel","TX ISSUE",
AQ317="Fiber AOF","TX ISSUE",
AQ317="Projet OCM (HUAWEI)","TRAVAUX-HUAWEI",
AQ317="Projet OCM (NOKIA)","TRAVAUX -NOKIA",
AQ317="ACCESS-ISSUE","ACCESS-ISSUE",
AQ317="Projet OCM (ZTE, NOKIA, autres projets)","TRAVAUX OCM",
AQ317="No root CAuse","No root cause",
AQ317="ODU HS","TX ISSUE",
AQ317="IP &amp; VLAN","TX ISSUE",
AQ317="Warehouse HUAWEI","SPARE-ISSUE",
AQ317="SPARE-HS","SPARE-ISSUE",
AQ317="Power Telco","RAN ISSUE",AQ317="no impacts","no impacts"
),"")</f>
        <v>POWER ISSUE</v>
      </c>
      <c r="AQ317" s="67" t="s">
        <v>5330</v>
      </c>
      <c r="AR317" s="48" t="str" cm="1">
        <f t="array" ref="AR317">IFERROR(_xlfn.IFS(
AQ317="MPR ISSUE","ACTIVE",
AQ317="BSS Hardware Issue","ACTIVE",
AQ317="Sites strategiques, MLL, Pylone, etc.","PASSIVE",
AQ317="AKTIVCO DEFAUT GE &amp; POWER Cabinet","PASSIVE",
AQ317="AKTIVCO Coupure ENEO &amp; Baisse de tension","PASSIVE",
AQ317="Coupure ENEO &amp; Baisse de tension","PASSIVE",
AQ317="Defaut GE &amp; POWER Cabinet","PASSIVE",
AQ317="Sharing","PASSIVE",
AQ317="Sites strategiques &amp; DataCenter","PASSIVE",
AQ317="Exclu","Exclu",
AQ317="SAT","ACTIVE",
AQ317="SPARE-ISSUE","SPARE-ISSUE",
AQ317="Fiber CAmtel","ACTIVE",
AQ317="Fiber AOF","ACTIVE",
AQ317="Projet OCM (HUAWEI)","PLANNED WORKS",
AQ317="Projet OCM (NOKIA)","PLANNED WORKS",
AQ317="ACCESS-ISSUE","ACCESS-ISSUE",
AQ317="Projet OCM (ZTE, NOKIA, autres projets)","PLANNED WORKS",
AQ317="No root CAuse","No root cause",
AQ317="ODU HS","ACTIVE",
AQ317="IP &amp; VLAN","ACTIVE",
AQ317="Warehouse HUAWEI","SPARE-ISSUE",
AQ317="SPARE-HS","SPARE-ISSUE",
AQ317="Power Telco","ACTIVE", AQ317="no impacts","no impacts"
),"")</f>
        <v>PASSIVE</v>
      </c>
      <c r="AS317" s="92" t="s">
        <v>5756</v>
      </c>
      <c r="AT317" s="98" t="s">
        <v>1227</v>
      </c>
      <c r="AV317" s="17" t="s">
        <v>5537</v>
      </c>
      <c r="AW317" s="7" t="s">
        <v>5537</v>
      </c>
      <c r="AX317" s="6" t="s">
        <v>5537</v>
      </c>
      <c r="AY317" s="7"/>
      <c r="AZ317" s="3" t="s">
        <v>5537</v>
      </c>
      <c r="BA317" s="18" t="s">
        <v>5537</v>
      </c>
      <c r="BB317" s="18" t="s">
        <v>5537</v>
      </c>
      <c r="BC317" s="18" t="s">
        <v>5537</v>
      </c>
      <c r="BD317" s="18" t="s">
        <v>5537</v>
      </c>
      <c r="BE317" s="18" t="s">
        <v>5537</v>
      </c>
      <c r="BF317" s="18" t="s">
        <v>5537</v>
      </c>
      <c r="BG317" s="18" t="s">
        <v>5537</v>
      </c>
      <c r="BH317" s="18" t="s">
        <v>5537</v>
      </c>
      <c r="BI317" s="18" t="s">
        <v>5537</v>
      </c>
      <c r="BJ317" s="18" t="s">
        <v>5537</v>
      </c>
      <c r="BK317" s="18" t="s">
        <v>5537</v>
      </c>
      <c r="BL317" s="9" t="s">
        <v>5756</v>
      </c>
      <c r="BM317" s="14" t="s">
        <v>5537</v>
      </c>
      <c r="BN317" s="14" t="s">
        <v>5537</v>
      </c>
      <c r="BO317" s="14" t="str">
        <f>_xlfn.XLOOKUP(B317,'[4]cell downs 18042026 17h'!$B:$B,'[4]cell downs 18042026 17h'!$B:$B,"")</f>
        <v/>
      </c>
      <c r="BP317" s="14" t="str">
        <f>_xlfn.XLOOKUP(B317,'[5]Cells Huawei 19042026 15h'!$B:$B,'[5]Cells Huawei 19042026 15h'!$B:$B,"")</f>
        <v/>
      </c>
      <c r="BQ317" s="9" t="str">
        <f>_xlfn.XLOOKUP(B317,'[6]cells down 19042026 9H40'!$B:$B,'[6]cells down 19042026 9H40'!$B:$B,"")</f>
        <v/>
      </c>
      <c r="BR317" s="9" t="s">
        <v>1227</v>
      </c>
      <c r="BS317" s="9" t="s">
        <v>12</v>
      </c>
      <c r="BT317" s="108"/>
    </row>
    <row r="318" spans="1:72" s="9" customFormat="1" ht="35.5" customHeight="1" x14ac:dyDescent="0.35">
      <c r="A318" s="1" t="s">
        <v>588</v>
      </c>
      <c r="B318" s="8" t="s">
        <v>589</v>
      </c>
      <c r="C318" s="3" t="str">
        <f>_xlfn.XLOOKUP(B318,'[1]daily break down'!$D:$D,'[1]daily break down'!$E:$E,"")</f>
        <v>LITTORAL</v>
      </c>
      <c r="D318" s="1" t="s">
        <v>11</v>
      </c>
      <c r="E318" s="1" t="s">
        <v>12</v>
      </c>
      <c r="F318" s="3" t="s">
        <v>69</v>
      </c>
      <c r="G318" s="1" t="s">
        <v>502</v>
      </c>
      <c r="H318" s="34" t="str">
        <f>_xlfn.XLOOKUP(B318,[2]CALCULATION!$B:$B,[2]CALCULATION!$H:$H,"")</f>
        <v>ZTE</v>
      </c>
      <c r="I318" s="28">
        <v>0</v>
      </c>
      <c r="J318" s="28">
        <v>0.33886648803052172</v>
      </c>
      <c r="K318" s="28">
        <v>0</v>
      </c>
      <c r="L318" s="28">
        <v>0</v>
      </c>
      <c r="M318" s="28">
        <v>0</v>
      </c>
      <c r="N318" s="28">
        <v>0</v>
      </c>
      <c r="O318" s="28">
        <v>0</v>
      </c>
      <c r="P318" s="28">
        <v>0.3012701429374513</v>
      </c>
      <c r="Q318" s="28">
        <v>0.4965285803563021</v>
      </c>
      <c r="R318" s="28">
        <v>3.2918739102767161</v>
      </c>
      <c r="S318" s="93">
        <v>0</v>
      </c>
      <c r="T318" s="93">
        <f>_xlfn.XLOOKUP(B318,'[3]Nur des jours'!$B:$B,'[3]Nur des jours'!$U:$U,"")</f>
        <v>8.899704080380523E-3</v>
      </c>
      <c r="U318" s="93">
        <v>0</v>
      </c>
      <c r="V318" s="93">
        <v>0</v>
      </c>
      <c r="W318" s="93">
        <v>8.8997040803805248E-3</v>
      </c>
      <c r="X318" s="93">
        <v>13.579307599455529</v>
      </c>
      <c r="Y318" s="93">
        <v>0.95059183923888391</v>
      </c>
      <c r="Z318" s="93">
        <v>3.4403866074256814E-2</v>
      </c>
      <c r="AA318" s="93">
        <v>0</v>
      </c>
      <c r="AB318" s="93">
        <v>0</v>
      </c>
      <c r="AC318" s="93">
        <f>_xlfn.XLOOKUP(B318,'[3]Nur des jours'!$B:$B,'[3]Nur des jours'!$N:$N,"")</f>
        <v>1.7698104915918302</v>
      </c>
      <c r="AD318" s="93">
        <v>1.7698104915918302</v>
      </c>
      <c r="AE318" s="93">
        <v>0</v>
      </c>
      <c r="AF318" s="93">
        <v>1.4255934800660899</v>
      </c>
      <c r="AG318" s="93"/>
      <c r="AH318" s="93">
        <v>0.33795689903633458</v>
      </c>
      <c r="AI318" s="93">
        <v>0.208325839598096</v>
      </c>
      <c r="AJ318" s="93">
        <v>0.35743307798756191</v>
      </c>
      <c r="AK318" s="93">
        <v>0.36091603245583448</v>
      </c>
      <c r="AL318" s="93">
        <v>0.33795689903633458</v>
      </c>
      <c r="AM318" s="49" t="s">
        <v>5559</v>
      </c>
      <c r="AN318" s="49"/>
      <c r="AO318" s="48" t="str" cm="1">
        <f t="array" ref="AO318">IFERROR(_xlfn.IFS(
AQ318="MPR ISSUE","PDH",
AQ318="BSS Hardware Issue","BSS",
AQ318="Sites strategiques, MLL, Pylone, etc.","ENVTECH",
AQ318="AKTIVCO DEFAUT GE &amp; POWER Cabinet","AKTIVCO",
AQ318="AKTIVCO Coupure ENEO &amp; Baisse de tension","AKTIVCO GRID ONLY",
AQ318="Coupure ENEO &amp; Baisse de tension","IHS GRID ONLY",
AQ318="Defaut GE &amp; POWER Cabinet","IHS",
AQ318="Sharing","Partners",
AQ318="Sites strategiques &amp; DataCenter","SST &amp; DC",
AQ318="Exclu","Exclu",
AQ318="SAT","SAT",
AQ318="SPARE-ISSUE","SPARE-ISSUE",
AQ318="Fiber CAmtel","TRANS_FO_CAMTEL",
AQ318="Fiber AOF","Fiber AOF",
AQ318="Projet OCM (HUAWEI)","TRAVAUX-HUAWEI",
AQ318="Projet OCM (NOKIA)","TRAVAUX-NOKIA",
AQ318="ACCESS-ISSUE","ACCESS-ISSUE",
AQ318="Projet OCM (ZTE, NOKIA, autres projets)","TRAVAUX OCM",
AQ318="No root CAuse","No root cause",
AQ318="ODU HS","PDH",
AQ318="IP &amp; VLAN","PDH",
AQ318="Warehouse HUAWEI","SPARE-ISSUE",
AQ318="SPARE-HS","SPARE-ISSUE",
AQ318="Power Telco","BSS",AQ318="no impacts","no impacts"
),"")</f>
        <v>No root cause</v>
      </c>
      <c r="AP318" s="48" t="str" cm="1">
        <f t="array" ref="AP318">IFERROR(_xlfn.IFS(
AQ318="MPR ISSUE","TX ISSUE",
AQ318="BSS Hardware Issue","RAN ISSUE",
AQ318="Sites strategiques, MLL, Pylone, etc.","ENVTECH",
AQ318="AKTIVCO DEFAUT GE &amp; POWER Cabinet","POWER ISSUE",
AQ318="AKTIVCO Coupure ENEO &amp; Baisse de tension","POWER ISSUE",
AQ318="Coupure ENEO &amp; Baisse de tension","POWER ISSUE",
AQ318="Defaut GE &amp; POWER Cabinet","POWER ISSUE",
AQ318="Sharing","POWER ISSUE",
AQ318="Sites strategiques &amp; DataCenter","POWER ISSUE",
AQ318="Exclu","Exclu",
AQ318="SAT","TX ISSUE",
AQ318="SPARE-ISSUE","SPARE-ISSUE",
AQ318="Fiber CAmtel","TX ISSUE",
AQ318="Fiber AOF","TX ISSUE",
AQ318="Projet OCM (HUAWEI)","TRAVAUX-HUAWEI",
AQ318="Projet OCM (NOKIA)","TRAVAUX -NOKIA",
AQ318="ACCESS-ISSUE","ACCESS-ISSUE",
AQ318="Projet OCM (ZTE, NOKIA, autres projets)","TRAVAUX OCM",
AQ318="No root CAuse","No root cause",
AQ318="ODU HS","TX ISSUE",
AQ318="IP &amp; VLAN","TX ISSUE",
AQ318="Warehouse HUAWEI","SPARE-ISSUE",
AQ318="SPARE-HS","SPARE-ISSUE",
AQ318="Power Telco","RAN ISSUE",AQ318="no impacts","no impacts"
),"")</f>
        <v>No root cause</v>
      </c>
      <c r="AQ318" s="127" t="s">
        <v>5344</v>
      </c>
      <c r="AR318" s="48" t="str" cm="1">
        <f t="array" ref="AR318">IFERROR(_xlfn.IFS(
AQ318="MPR ISSUE","ACTIVE",
AQ318="BSS Hardware Issue","ACTIVE",
AQ318="Sites strategiques, MLL, Pylone, etc.","PASSIVE",
AQ318="AKTIVCO DEFAUT GE &amp; POWER Cabinet","PASSIVE",
AQ318="AKTIVCO Coupure ENEO &amp; Baisse de tension","PASSIVE",
AQ318="Coupure ENEO &amp; Baisse de tension","PASSIVE",
AQ318="Defaut GE &amp; POWER Cabinet","PASSIVE",
AQ318="Sharing","PASSIVE",
AQ318="Sites strategiques &amp; DataCenter","PASSIVE",
AQ318="Exclu","Exclu",
AQ318="SAT","ACTIVE",
AQ318="SPARE-ISSUE","SPARE-ISSUE",
AQ318="Fiber CAmtel","ACTIVE",
AQ318="Fiber AOF","ACTIVE",
AQ318="Projet OCM (HUAWEI)","PLANNED WORKS",
AQ318="Projet OCM (NOKIA)","PLANNED WORKS",
AQ318="ACCESS-ISSUE","ACCESS-ISSUE",
AQ318="Projet OCM (ZTE, NOKIA, autres projets)","PLANNED WORKS",
AQ318="No root CAuse","No root cause",
AQ318="ODU HS","ACTIVE",
AQ318="IP &amp; VLAN","ACTIVE",
AQ318="Warehouse HUAWEI","SPARE-ISSUE",
AQ318="SPARE-HS","SPARE-ISSUE",
AQ318="Power Telco","ACTIVE", AQ318="no impacts","no impacts"
),"")</f>
        <v>No root cause</v>
      </c>
      <c r="AS318" s="92" t="s">
        <v>5537</v>
      </c>
      <c r="AT318" s="98" t="s">
        <v>589</v>
      </c>
      <c r="AV318" s="17" t="s">
        <v>5537</v>
      </c>
      <c r="AW318" s="7" t="s">
        <v>5537</v>
      </c>
      <c r="AX318" s="6" t="s">
        <v>5537</v>
      </c>
      <c r="AY318" s="7"/>
      <c r="AZ318" s="3" t="s">
        <v>5537</v>
      </c>
      <c r="BA318" s="18" t="s">
        <v>5537</v>
      </c>
      <c r="BB318" s="18" t="s">
        <v>5537</v>
      </c>
      <c r="BC318" s="18" t="s">
        <v>5537</v>
      </c>
      <c r="BD318" s="18" t="s">
        <v>5537</v>
      </c>
      <c r="BE318" s="18" t="s">
        <v>5537</v>
      </c>
      <c r="BF318" s="18" t="s">
        <v>5537</v>
      </c>
      <c r="BG318" s="18" t="s">
        <v>5537</v>
      </c>
      <c r="BH318" s="18" t="s">
        <v>5537</v>
      </c>
      <c r="BI318" s="18" t="s">
        <v>5537</v>
      </c>
      <c r="BJ318" s="18" t="s">
        <v>5537</v>
      </c>
      <c r="BK318" s="18" t="s">
        <v>5537</v>
      </c>
      <c r="BL318" s="9" t="s">
        <v>5537</v>
      </c>
      <c r="BM318" s="14" t="s">
        <v>5537</v>
      </c>
      <c r="BN318" s="14" t="s">
        <v>5537</v>
      </c>
      <c r="BO318" s="14" t="str">
        <f>_xlfn.XLOOKUP(B318,'[4]cell downs 18042026 17h'!$B:$B,'[4]cell downs 18042026 17h'!$B:$B,"")</f>
        <v/>
      </c>
      <c r="BP318" s="14" t="str">
        <f>_xlfn.XLOOKUP(B318,'[5]Cells Huawei 19042026 15h'!$B:$B,'[5]Cells Huawei 19042026 15h'!$B:$B,"")</f>
        <v/>
      </c>
      <c r="BQ318" s="9" t="str">
        <f>_xlfn.XLOOKUP(B318,'[6]cells down 19042026 9H40'!$B:$B,'[6]cells down 19042026 9H40'!$B:$B,"")</f>
        <v/>
      </c>
      <c r="BR318" s="9" t="s">
        <v>589</v>
      </c>
      <c r="BS318" s="9" t="s">
        <v>5537</v>
      </c>
      <c r="BT318" s="108"/>
    </row>
    <row r="319" spans="1:72" s="9" customFormat="1" x14ac:dyDescent="0.35">
      <c r="A319" s="2" t="s">
        <v>838</v>
      </c>
      <c r="B319" s="1" t="s">
        <v>839</v>
      </c>
      <c r="C319" s="3" t="str">
        <f>_xlfn.XLOOKUP(B319,'[1]daily break down'!$D:$D,'[1]daily break down'!$E:$E,"")</f>
        <v>ADAMAOUA</v>
      </c>
      <c r="D319" s="1" t="s">
        <v>11</v>
      </c>
      <c r="E319" s="1" t="s">
        <v>96</v>
      </c>
      <c r="F319" s="3" t="s">
        <v>90</v>
      </c>
      <c r="G319" s="1" t="s">
        <v>840</v>
      </c>
      <c r="H319" s="33" t="str">
        <f>_xlfn.XLOOKUP(B319,[2]CALCULATION!$B:$B,[2]CALCULATION!$H:$H,"")</f>
        <v>NOKIA</v>
      </c>
      <c r="I319" s="28">
        <v>0</v>
      </c>
      <c r="J319" s="28">
        <v>0.21895589338428956</v>
      </c>
      <c r="K319" s="28">
        <v>11.116514952242214</v>
      </c>
      <c r="L319" s="28">
        <v>12.361235586100744</v>
      </c>
      <c r="M319" s="28">
        <v>12.361235586100744</v>
      </c>
      <c r="N319" s="28">
        <v>18.38198133574879</v>
      </c>
      <c r="O319" s="28">
        <v>2.2829932428585797E-3</v>
      </c>
      <c r="P319" s="28">
        <v>1.967288525894743</v>
      </c>
      <c r="Q319" s="28">
        <v>5.3511428404535489E-4</v>
      </c>
      <c r="R319" s="28">
        <v>0</v>
      </c>
      <c r="S319" s="93">
        <v>0</v>
      </c>
      <c r="T319" s="93">
        <f>_xlfn.XLOOKUP(B319,'[3]Nur des jours'!$B:$B,'[3]Nur des jours'!$U:$U,"")</f>
        <v>0</v>
      </c>
      <c r="U319" s="93">
        <v>0</v>
      </c>
      <c r="V319" s="93">
        <v>0</v>
      </c>
      <c r="W319" s="93">
        <v>0</v>
      </c>
      <c r="X319" s="93">
        <v>0</v>
      </c>
      <c r="Y319" s="93">
        <v>0</v>
      </c>
      <c r="Z319" s="93">
        <v>0</v>
      </c>
      <c r="AA319" s="93">
        <v>3.4495973033294998E-2</v>
      </c>
      <c r="AB319" s="93">
        <v>0</v>
      </c>
      <c r="AC319" s="93">
        <f>_xlfn.XLOOKUP(B319,'[3]Nur des jours'!$B:$B,'[3]Nur des jours'!$N:$N,"")</f>
        <v>4.3666899098584878E-2</v>
      </c>
      <c r="AD319" s="93">
        <v>4.3666899098584878E-2</v>
      </c>
      <c r="AE319" s="93">
        <v>2.4223350043824057E-2</v>
      </c>
      <c r="AF319" s="93">
        <v>0</v>
      </c>
      <c r="AG319" s="93"/>
      <c r="AH319" s="93">
        <v>0.3311600846745949</v>
      </c>
      <c r="AI319" s="93">
        <v>0.41902469535468345</v>
      </c>
      <c r="AJ319" s="93">
        <v>0.41655762580090788</v>
      </c>
      <c r="AK319" s="93">
        <v>0.25212479780767699</v>
      </c>
      <c r="AL319" s="93">
        <v>0.3311600846745949</v>
      </c>
      <c r="AM319" s="49" t="s">
        <v>5559</v>
      </c>
      <c r="AN319" s="49"/>
      <c r="AO319" s="48" t="str" cm="1">
        <f t="array" ref="AO319">IFERROR(_xlfn.IFS(
AQ319="MPR ISSUE","PDH",
AQ319="BSS Hardware Issue","BSS",
AQ319="Sites strategiques, MLL, Pylone, etc.","ENVTECH",
AQ319="AKTIVCO DEFAUT GE &amp; POWER Cabinet","AKTIVCO",
AQ319="AKTIVCO Coupure ENEO &amp; Baisse de tension","AKTIVCO GRID ONLY",
AQ319="Coupure ENEO &amp; Baisse de tension","IHS GRID ONLY",
AQ319="Defaut GE &amp; POWER Cabinet","IHS",
AQ319="Sharing","Partners",
AQ319="Sites strategiques &amp; DataCenter","SST &amp; DC",
AQ319="Exclu","Exclu",
AQ319="SAT","SAT",
AQ319="SPARE-ISSUE","SPARE-ISSUE",
AQ319="Fiber CAmtel","TRANS_FO_CAMTEL",
AQ319="Fiber AOF","Fiber AOF",
AQ319="Projet OCM (HUAWEI)","TRAVAUX-HUAWEI",
AQ319="Projet OCM (NOKIA)","TRAVAUX-NOKIA",
AQ319="ACCESS-ISSUE","ACCESS-ISSUE",
AQ319="Projet OCM (ZTE, NOKIA, autres projets)","TRAVAUX OCM",
AQ319="No root CAuse","No root cause",
AQ319="ODU HS","PDH",
AQ319="IP &amp; VLAN","PDH",
AQ319="Warehouse HUAWEI","SPARE-ISSUE",
AQ319="SPARE-HS","SPARE-ISSUE",
AQ319="Power Telco","BSS",AQ319="no impacts","no impacts"
),"")</f>
        <v>IHS</v>
      </c>
      <c r="AP319" s="48" t="str" cm="1">
        <f t="array" ref="AP319">IFERROR(_xlfn.IFS(
AQ319="MPR ISSUE","TX ISSUE",
AQ319="BSS Hardware Issue","RAN ISSUE",
AQ319="Sites strategiques, MLL, Pylone, etc.","ENVTECH",
AQ319="AKTIVCO DEFAUT GE &amp; POWER Cabinet","POWER ISSUE",
AQ319="AKTIVCO Coupure ENEO &amp; Baisse de tension","POWER ISSUE",
AQ319="Coupure ENEO &amp; Baisse de tension","POWER ISSUE",
AQ319="Defaut GE &amp; POWER Cabinet","POWER ISSUE",
AQ319="Sharing","POWER ISSUE",
AQ319="Sites strategiques &amp; DataCenter","POWER ISSUE",
AQ319="Exclu","Exclu",
AQ319="SAT","TX ISSUE",
AQ319="SPARE-ISSUE","SPARE-ISSUE",
AQ319="Fiber CAmtel","TX ISSUE",
AQ319="Fiber AOF","TX ISSUE",
AQ319="Projet OCM (HUAWEI)","TRAVAUX-HUAWEI",
AQ319="Projet OCM (NOKIA)","TRAVAUX -NOKIA",
AQ319="ACCESS-ISSUE","ACCESS-ISSUE",
AQ319="Projet OCM (ZTE, NOKIA, autres projets)","TRAVAUX OCM",
AQ319="No root CAuse","No root cause",
AQ319="ODU HS","TX ISSUE",
AQ319="IP &amp; VLAN","TX ISSUE",
AQ319="Warehouse HUAWEI","SPARE-ISSUE",
AQ319="SPARE-HS","SPARE-ISSUE",
AQ319="Power Telco","RAN ISSUE",AQ319="no impacts","no impacts"
),"")</f>
        <v>POWER ISSUE</v>
      </c>
      <c r="AQ319" s="67" t="s">
        <v>5330</v>
      </c>
      <c r="AR319" s="48" t="str" cm="1">
        <f t="array" ref="AR319">IFERROR(_xlfn.IFS(
AQ319="MPR ISSUE","ACTIVE",
AQ319="BSS Hardware Issue","ACTIVE",
AQ319="Sites strategiques, MLL, Pylone, etc.","PASSIVE",
AQ319="AKTIVCO DEFAUT GE &amp; POWER Cabinet","PASSIVE",
AQ319="AKTIVCO Coupure ENEO &amp; Baisse de tension","PASSIVE",
AQ319="Coupure ENEO &amp; Baisse de tension","PASSIVE",
AQ319="Defaut GE &amp; POWER Cabinet","PASSIVE",
AQ319="Sharing","PASSIVE",
AQ319="Sites strategiques &amp; DataCenter","PASSIVE",
AQ319="Exclu","Exclu",
AQ319="SAT","ACTIVE",
AQ319="SPARE-ISSUE","SPARE-ISSUE",
AQ319="Fiber CAmtel","ACTIVE",
AQ319="Fiber AOF","ACTIVE",
AQ319="Projet OCM (HUAWEI)","PLANNED WORKS",
AQ319="Projet OCM (NOKIA)","PLANNED WORKS",
AQ319="ACCESS-ISSUE","ACCESS-ISSUE",
AQ319="Projet OCM (ZTE, NOKIA, autres projets)","PLANNED WORKS",
AQ319="No root CAuse","No root cause",
AQ319="ODU HS","ACTIVE",
AQ319="IP &amp; VLAN","ACTIVE",
AQ319="Warehouse HUAWEI","SPARE-ISSUE",
AQ319="SPARE-HS","SPARE-ISSUE",
AQ319="Power Telco","ACTIVE", AQ319="no impacts","no impacts"
),"")</f>
        <v>PASSIVE</v>
      </c>
      <c r="AS319" s="92" t="s">
        <v>5852</v>
      </c>
      <c r="AT319" s="98" t="s">
        <v>839</v>
      </c>
      <c r="AV319" s="17" t="s">
        <v>5537</v>
      </c>
      <c r="AW319" s="7" t="s">
        <v>5537</v>
      </c>
      <c r="AX319" s="6" t="s">
        <v>5537</v>
      </c>
      <c r="AY319" s="7"/>
      <c r="AZ319" s="3" t="s">
        <v>5537</v>
      </c>
      <c r="BA319" s="18" t="s">
        <v>5537</v>
      </c>
      <c r="BB319" s="18" t="s">
        <v>5537</v>
      </c>
      <c r="BC319" s="18" t="s">
        <v>5537</v>
      </c>
      <c r="BD319" s="18" t="s">
        <v>5537</v>
      </c>
      <c r="BE319" s="18" t="s">
        <v>5537</v>
      </c>
      <c r="BF319" s="18" t="s">
        <v>5537</v>
      </c>
      <c r="BG319" s="18" t="s">
        <v>5537</v>
      </c>
      <c r="BH319" s="18" t="s">
        <v>5537</v>
      </c>
      <c r="BI319" s="18" t="s">
        <v>5537</v>
      </c>
      <c r="BJ319" s="18" t="s">
        <v>5537</v>
      </c>
      <c r="BK319" s="18" t="s">
        <v>5537</v>
      </c>
      <c r="BL319" s="9" t="s">
        <v>5852</v>
      </c>
      <c r="BM319" s="14" t="s">
        <v>5537</v>
      </c>
      <c r="BN319" s="14" t="s">
        <v>5537</v>
      </c>
      <c r="BO319" s="14" t="str">
        <f>_xlfn.XLOOKUP(B319,'[4]cell downs 18042026 17h'!$B:$B,'[4]cell downs 18042026 17h'!$B:$B,"")</f>
        <v/>
      </c>
      <c r="BP319" s="14" t="str">
        <f>_xlfn.XLOOKUP(B319,'[5]Cells Huawei 19042026 15h'!$B:$B,'[5]Cells Huawei 19042026 15h'!$B:$B,"")</f>
        <v/>
      </c>
      <c r="BQ319" s="9" t="str">
        <f>_xlfn.XLOOKUP(B319,'[6]cells down 19042026 9H40'!$B:$B,'[6]cells down 19042026 9H40'!$B:$B,"")</f>
        <v/>
      </c>
      <c r="BR319" s="9" t="s">
        <v>839</v>
      </c>
      <c r="BS319" s="9" t="s">
        <v>5537</v>
      </c>
      <c r="BT319" s="108"/>
    </row>
    <row r="320" spans="1:72" s="9" customFormat="1" x14ac:dyDescent="0.35">
      <c r="A320" s="1" t="s">
        <v>1131</v>
      </c>
      <c r="B320" s="1" t="s">
        <v>1132</v>
      </c>
      <c r="C320" s="3" t="str">
        <f>_xlfn.XLOOKUP(B320,'[1]daily break down'!$D:$D,'[1]daily break down'!$E:$E,"")</f>
        <v>NORD-OUEST</v>
      </c>
      <c r="D320" s="1" t="s">
        <v>11</v>
      </c>
      <c r="E320" s="1" t="s">
        <v>66</v>
      </c>
      <c r="F320" s="3" t="s">
        <v>51</v>
      </c>
      <c r="G320" s="1" t="s">
        <v>1131</v>
      </c>
      <c r="H320" s="33" t="str">
        <f>_xlfn.XLOOKUP(B320,[2]CALCULATION!$B:$B,[2]CALCULATION!$H:$H,"")</f>
        <v>NOKIA</v>
      </c>
      <c r="I320" s="28">
        <v>2.1031375782882402</v>
      </c>
      <c r="J320" s="28">
        <v>2.7368516426357177</v>
      </c>
      <c r="K320" s="28">
        <v>1.3466527571241187</v>
      </c>
      <c r="L320" s="28">
        <v>6.0613229867346644E-2</v>
      </c>
      <c r="M320" s="28">
        <v>3.3901379888783665</v>
      </c>
      <c r="N320" s="28">
        <v>1.6453919926820271</v>
      </c>
      <c r="O320" s="28">
        <v>3.3941056554467539</v>
      </c>
      <c r="P320" s="28">
        <v>2.7205824682356585</v>
      </c>
      <c r="Q320" s="28">
        <v>2.9774032209236561</v>
      </c>
      <c r="R320" s="28">
        <v>2.3662617369310706</v>
      </c>
      <c r="S320" s="93">
        <v>3.8138603444805064</v>
      </c>
      <c r="T320" s="93">
        <f>_xlfn.XLOOKUP(B320,'[3]Nur des jours'!$B:$B,'[3]Nur des jours'!$U:$U,"")</f>
        <v>0.38864419161437419</v>
      </c>
      <c r="U320" s="93">
        <v>0.44277786590844326</v>
      </c>
      <c r="V320" s="93">
        <v>1.9096196705218971</v>
      </c>
      <c r="W320" s="93">
        <v>0.38864419161437419</v>
      </c>
      <c r="X320" s="93">
        <v>0.12250915296219257</v>
      </c>
      <c r="Y320" s="93">
        <v>8.714219265879633E-2</v>
      </c>
      <c r="Z320" s="93">
        <v>1.0744742932315166</v>
      </c>
      <c r="AA320" s="93">
        <v>1.2522186837426836</v>
      </c>
      <c r="AB320" s="93">
        <v>1.5748374154260485E-2</v>
      </c>
      <c r="AC320" s="93">
        <f>_xlfn.XLOOKUP(B320,'[3]Nur des jours'!$B:$B,'[3]Nur des jours'!$N:$N,"")</f>
        <v>4.476604657666361E-3</v>
      </c>
      <c r="AD320" s="93">
        <v>4.476604657666361E-3</v>
      </c>
      <c r="AE320" s="93">
        <v>0.46918740529573411</v>
      </c>
      <c r="AF320" s="93">
        <v>0.41179412327035414</v>
      </c>
      <c r="AG320" s="93"/>
      <c r="AH320" s="93">
        <v>0.32481244631641432</v>
      </c>
      <c r="AI320" s="93">
        <v>1.4833848902317661</v>
      </c>
      <c r="AJ320" s="93">
        <v>0.33655448113127384</v>
      </c>
      <c r="AK320" s="93">
        <v>0</v>
      </c>
      <c r="AL320" s="93">
        <v>0.32481244631641432</v>
      </c>
      <c r="AM320" s="49" t="s">
        <v>5601</v>
      </c>
      <c r="AN320" s="49"/>
      <c r="AO320" s="48" t="str" cm="1">
        <f t="array" ref="AO320">IFERROR(_xlfn.IFS(
AQ320="MPR ISSUE","PDH",
AQ320="BSS Hardware Issue","BSS",
AQ320="Sites strategiques, MLL, Pylone, etc.","ENVTECH",
AQ320="AKTIVCO DEFAUT GE &amp; POWER Cabinet","AKTIVCO",
AQ320="AKTIVCO Coupure ENEO &amp; Baisse de tension","AKTIVCO GRID ONLY",
AQ320="Coupure ENEO &amp; Baisse de tension","IHS GRID ONLY",
AQ320="Defaut GE &amp; POWER Cabinet","IHS",
AQ320="Sharing","Partners",
AQ320="Sites strategiques &amp; DataCenter","SST &amp; DC",
AQ320="Exclu","Exclu",
AQ320="SAT","SAT",
AQ320="SPARE-ISSUE","SPARE-ISSUE",
AQ320="Fiber CAmtel","TRANS_FO_CAMTEL",
AQ320="Fiber AOF","Fiber AOF",
AQ320="Projet OCM (HUAWEI)","TRAVAUX-HUAWEI",
AQ320="Projet OCM (NOKIA)","TRAVAUX-NOKIA",
AQ320="ACCESS-ISSUE","ACCESS-ISSUE",
AQ320="Projet OCM (ZTE, NOKIA, autres projets)","TRAVAUX OCM",
AQ320="No root CAuse","No root cause",
AQ320="ODU HS","PDH",
AQ320="IP &amp; VLAN","PDH",
AQ320="Warehouse HUAWEI","SPARE-ISSUE",
AQ320="SPARE-HS","SPARE-ISSUE",
AQ320="Power Telco","BSS",AQ320="no impacts","no impacts"
),"")</f>
        <v>IHS</v>
      </c>
      <c r="AP320" s="48" t="str" cm="1">
        <f t="array" ref="AP320">IFERROR(_xlfn.IFS(
AQ320="MPR ISSUE","TX ISSUE",
AQ320="BSS Hardware Issue","RAN ISSUE",
AQ320="Sites strategiques, MLL, Pylone, etc.","ENVTECH",
AQ320="AKTIVCO DEFAUT GE &amp; POWER Cabinet","POWER ISSUE",
AQ320="AKTIVCO Coupure ENEO &amp; Baisse de tension","POWER ISSUE",
AQ320="Coupure ENEO &amp; Baisse de tension","POWER ISSUE",
AQ320="Defaut GE &amp; POWER Cabinet","POWER ISSUE",
AQ320="Sharing","POWER ISSUE",
AQ320="Sites strategiques &amp; DataCenter","POWER ISSUE",
AQ320="Exclu","Exclu",
AQ320="SAT","TX ISSUE",
AQ320="SPARE-ISSUE","SPARE-ISSUE",
AQ320="Fiber CAmtel","TX ISSUE",
AQ320="Fiber AOF","TX ISSUE",
AQ320="Projet OCM (HUAWEI)","TRAVAUX-HUAWEI",
AQ320="Projet OCM (NOKIA)","TRAVAUX -NOKIA",
AQ320="ACCESS-ISSUE","ACCESS-ISSUE",
AQ320="Projet OCM (ZTE, NOKIA, autres projets)","TRAVAUX OCM",
AQ320="No root CAuse","No root cause",
AQ320="ODU HS","TX ISSUE",
AQ320="IP &amp; VLAN","TX ISSUE",
AQ320="Warehouse HUAWEI","SPARE-ISSUE",
AQ320="SPARE-HS","SPARE-ISSUE",
AQ320="Power Telco","RAN ISSUE",AQ320="no impacts","no impacts"
),"")</f>
        <v>POWER ISSUE</v>
      </c>
      <c r="AQ320" s="67" t="s">
        <v>5330</v>
      </c>
      <c r="AR320" s="48" t="str" cm="1">
        <f t="array" ref="AR320">IFERROR(_xlfn.IFS(
AQ320="MPR ISSUE","ACTIVE",
AQ320="BSS Hardware Issue","ACTIVE",
AQ320="Sites strategiques, MLL, Pylone, etc.","PASSIVE",
AQ320="AKTIVCO DEFAUT GE &amp; POWER Cabinet","PASSIVE",
AQ320="AKTIVCO Coupure ENEO &amp; Baisse de tension","PASSIVE",
AQ320="Coupure ENEO &amp; Baisse de tension","PASSIVE",
AQ320="Defaut GE &amp; POWER Cabinet","PASSIVE",
AQ320="Sharing","PASSIVE",
AQ320="Sites strategiques &amp; DataCenter","PASSIVE",
AQ320="Exclu","Exclu",
AQ320="SAT","ACTIVE",
AQ320="SPARE-ISSUE","SPARE-ISSUE",
AQ320="Fiber CAmtel","ACTIVE",
AQ320="Fiber AOF","ACTIVE",
AQ320="Projet OCM (HUAWEI)","PLANNED WORKS",
AQ320="Projet OCM (NOKIA)","PLANNED WORKS",
AQ320="ACCESS-ISSUE","ACCESS-ISSUE",
AQ320="Projet OCM (ZTE, NOKIA, autres projets)","PLANNED WORKS",
AQ320="No root CAuse","No root cause",
AQ320="ODU HS","ACTIVE",
AQ320="IP &amp; VLAN","ACTIVE",
AQ320="Warehouse HUAWEI","SPARE-ISSUE",
AQ320="SPARE-HS","SPARE-ISSUE",
AQ320="Power Telco","ACTIVE", AQ320="no impacts","no impacts"
),"")</f>
        <v>PASSIVE</v>
      </c>
      <c r="AS320" s="92" t="s">
        <v>5761</v>
      </c>
      <c r="AT320" s="98" t="s">
        <v>1132</v>
      </c>
      <c r="AV320" s="17" t="s">
        <v>5537</v>
      </c>
      <c r="AW320" s="7" t="s">
        <v>5537</v>
      </c>
      <c r="AX320" s="6" t="s">
        <v>5537</v>
      </c>
      <c r="AY320" s="7"/>
      <c r="AZ320" s="3" t="s">
        <v>5537</v>
      </c>
      <c r="BA320" s="18" t="s">
        <v>5537</v>
      </c>
      <c r="BB320" s="18" t="s">
        <v>5537</v>
      </c>
      <c r="BC320" s="18" t="s">
        <v>5537</v>
      </c>
      <c r="BD320" s="18" t="s">
        <v>5537</v>
      </c>
      <c r="BE320" s="18" t="s">
        <v>5537</v>
      </c>
      <c r="BF320" s="18" t="s">
        <v>5537</v>
      </c>
      <c r="BG320" s="18" t="s">
        <v>5537</v>
      </c>
      <c r="BH320" s="18" t="s">
        <v>5537</v>
      </c>
      <c r="BI320" s="18" t="s">
        <v>5537</v>
      </c>
      <c r="BJ320" s="18" t="s">
        <v>5537</v>
      </c>
      <c r="BK320" s="18" t="s">
        <v>5537</v>
      </c>
      <c r="BL320" s="9" t="s">
        <v>5761</v>
      </c>
      <c r="BM320" s="14" t="s">
        <v>5537</v>
      </c>
      <c r="BN320" s="14" t="s">
        <v>5537</v>
      </c>
      <c r="BO320" s="14" t="str">
        <f>_xlfn.XLOOKUP(B320,'[4]cell downs 18042026 17h'!$B:$B,'[4]cell downs 18042026 17h'!$B:$B,"")</f>
        <v/>
      </c>
      <c r="BP320" s="14" t="str">
        <f>_xlfn.XLOOKUP(B320,'[5]Cells Huawei 19042026 15h'!$B:$B,'[5]Cells Huawei 19042026 15h'!$B:$B,"")</f>
        <v/>
      </c>
      <c r="BQ320" s="9" t="str">
        <f>_xlfn.XLOOKUP(B320,'[6]cells down 19042026 9H40'!$B:$B,'[6]cells down 19042026 9H40'!$B:$B,"")</f>
        <v/>
      </c>
      <c r="BR320" s="9" t="s">
        <v>1132</v>
      </c>
      <c r="BS320" s="9" t="s">
        <v>594</v>
      </c>
      <c r="BT320" s="108"/>
    </row>
    <row r="321" spans="1:72" s="9" customFormat="1" x14ac:dyDescent="0.35">
      <c r="A321" s="1" t="s">
        <v>3285</v>
      </c>
      <c r="B321" s="8" t="s">
        <v>3286</v>
      </c>
      <c r="C321" s="3" t="str">
        <f>_xlfn.XLOOKUP(B321,'[1]daily break down'!$D:$D,'[1]daily break down'!$E:$E,"")</f>
        <v>NORD</v>
      </c>
      <c r="D321" s="1" t="s">
        <v>11</v>
      </c>
      <c r="E321" s="1" t="s">
        <v>12</v>
      </c>
      <c r="F321" s="3" t="s">
        <v>23</v>
      </c>
      <c r="G321" s="1" t="s">
        <v>732</v>
      </c>
      <c r="H321" s="32" t="str">
        <f>_xlfn.XLOOKUP(B321,[2]CALCULATION!$B:$B,[2]CALCULATION!$H:$H,"")</f>
        <v>Huawei</v>
      </c>
      <c r="I321" s="28">
        <v>6.2296680107181697</v>
      </c>
      <c r="J321" s="28">
        <v>3.3387266610165143</v>
      </c>
      <c r="K321" s="28">
        <v>10.013611731771835</v>
      </c>
      <c r="L321" s="28">
        <v>4.6761078437247638</v>
      </c>
      <c r="M321" s="28">
        <v>2.9204227341603102</v>
      </c>
      <c r="N321" s="28">
        <v>2.8484403580713002</v>
      </c>
      <c r="O321" s="28">
        <v>0</v>
      </c>
      <c r="P321" s="28">
        <v>0</v>
      </c>
      <c r="Q321" s="28">
        <v>0</v>
      </c>
      <c r="R321" s="28">
        <v>0</v>
      </c>
      <c r="S321" s="93">
        <v>0</v>
      </c>
      <c r="T321" s="93">
        <f>_xlfn.XLOOKUP(B321,'[3]Nur des jours'!$B:$B,'[3]Nur des jours'!$U:$U,"")</f>
        <v>0</v>
      </c>
      <c r="U321" s="93">
        <v>0</v>
      </c>
      <c r="V321" s="93">
        <v>0</v>
      </c>
      <c r="W321" s="93">
        <v>0</v>
      </c>
      <c r="X321" s="93">
        <v>0</v>
      </c>
      <c r="Y321" s="93">
        <v>0</v>
      </c>
      <c r="Z321" s="93">
        <v>3.5104784652130374</v>
      </c>
      <c r="AA321" s="93">
        <v>0</v>
      </c>
      <c r="AB321" s="93">
        <v>0</v>
      </c>
      <c r="AC321" s="93">
        <f>_xlfn.XLOOKUP(B321,'[3]Nur des jours'!$B:$B,'[3]Nur des jours'!$N:$N,"")</f>
        <v>0</v>
      </c>
      <c r="AD321" s="93">
        <v>0</v>
      </c>
      <c r="AE321" s="93">
        <v>0</v>
      </c>
      <c r="AF321" s="93">
        <v>0</v>
      </c>
      <c r="AG321" s="93"/>
      <c r="AH321" s="93">
        <v>0.3237245065390531</v>
      </c>
      <c r="AI321" s="93">
        <v>0.28975776251054119</v>
      </c>
      <c r="AJ321" s="93">
        <v>0.48907980320355232</v>
      </c>
      <c r="AK321" s="93">
        <v>0.22657715483937338</v>
      </c>
      <c r="AL321" s="93">
        <v>0.3237245065390531</v>
      </c>
      <c r="AM321" s="49" t="s">
        <v>5559</v>
      </c>
      <c r="AN321" s="49"/>
      <c r="AO321" s="48" t="str" cm="1">
        <f t="array" ref="AO321">IFERROR(_xlfn.IFS(
AQ321="MPR ISSUE","PDH",
AQ321="BSS Hardware Issue","BSS",
AQ321="Sites strategiques, MLL, Pylone, etc.","ENVTECH",
AQ321="AKTIVCO DEFAUT GE &amp; POWER Cabinet","AKTIVCO",
AQ321="AKTIVCO Coupure ENEO &amp; Baisse de tension","AKTIVCO GRID ONLY",
AQ321="Coupure ENEO &amp; Baisse de tension","IHS GRID ONLY",
AQ321="Defaut GE &amp; POWER Cabinet","IHS",
AQ321="Sharing","Partners",
AQ321="Sites strategiques &amp; DataCenter","SST &amp; DC",
AQ321="Exclu","Exclu",
AQ321="SAT","SAT",
AQ321="SPARE-ISSUE","SPARE-ISSUE",
AQ321="Fiber CAmtel","TRANS_FO_CAMTEL",
AQ321="Fiber AOF","Fiber AOF",
AQ321="Projet OCM (HUAWEI)","TRAVAUX-HUAWEI",
AQ321="Projet OCM (NOKIA)","TRAVAUX-NOKIA",
AQ321="ACCESS-ISSUE","ACCESS-ISSUE",
AQ321="Projet OCM (ZTE, NOKIA, autres projets)","TRAVAUX OCM",
AQ321="No root CAuse","No root cause",
AQ321="ODU HS","PDH",
AQ321="IP &amp; VLAN","PDH",
AQ321="Warehouse HUAWEI","SPARE-ISSUE",
AQ321="SPARE-HS","SPARE-ISSUE",
AQ321="Power Telco","BSS",AQ321="no impacts","no impacts"
),"")</f>
        <v>No root cause</v>
      </c>
      <c r="AP321" s="48" t="str" cm="1">
        <f t="array" ref="AP321">IFERROR(_xlfn.IFS(
AQ321="MPR ISSUE","TX ISSUE",
AQ321="BSS Hardware Issue","RAN ISSUE",
AQ321="Sites strategiques, MLL, Pylone, etc.","ENVTECH",
AQ321="AKTIVCO DEFAUT GE &amp; POWER Cabinet","POWER ISSUE",
AQ321="AKTIVCO Coupure ENEO &amp; Baisse de tension","POWER ISSUE",
AQ321="Coupure ENEO &amp; Baisse de tension","POWER ISSUE",
AQ321="Defaut GE &amp; POWER Cabinet","POWER ISSUE",
AQ321="Sharing","POWER ISSUE",
AQ321="Sites strategiques &amp; DataCenter","POWER ISSUE",
AQ321="Exclu","Exclu",
AQ321="SAT","TX ISSUE",
AQ321="SPARE-ISSUE","SPARE-ISSUE",
AQ321="Fiber CAmtel","TX ISSUE",
AQ321="Fiber AOF","TX ISSUE",
AQ321="Projet OCM (HUAWEI)","TRAVAUX-HUAWEI",
AQ321="Projet OCM (NOKIA)","TRAVAUX -NOKIA",
AQ321="ACCESS-ISSUE","ACCESS-ISSUE",
AQ321="Projet OCM (ZTE, NOKIA, autres projets)","TRAVAUX OCM",
AQ321="No root CAuse","No root cause",
AQ321="ODU HS","TX ISSUE",
AQ321="IP &amp; VLAN","TX ISSUE",
AQ321="Warehouse HUAWEI","SPARE-ISSUE",
AQ321="SPARE-HS","SPARE-ISSUE",
AQ321="Power Telco","RAN ISSUE",AQ321="no impacts","no impacts"
),"")</f>
        <v>No root cause</v>
      </c>
      <c r="AQ321" s="127" t="s">
        <v>5344</v>
      </c>
      <c r="AR321" s="48" t="str" cm="1">
        <f t="array" ref="AR321">IFERROR(_xlfn.IFS(
AQ321="MPR ISSUE","ACTIVE",
AQ321="BSS Hardware Issue","ACTIVE",
AQ321="Sites strategiques, MLL, Pylone, etc.","PASSIVE",
AQ321="AKTIVCO DEFAUT GE &amp; POWER Cabinet","PASSIVE",
AQ321="AKTIVCO Coupure ENEO &amp; Baisse de tension","PASSIVE",
AQ321="Coupure ENEO &amp; Baisse de tension","PASSIVE",
AQ321="Defaut GE &amp; POWER Cabinet","PASSIVE",
AQ321="Sharing","PASSIVE",
AQ321="Sites strategiques &amp; DataCenter","PASSIVE",
AQ321="Exclu","Exclu",
AQ321="SAT","ACTIVE",
AQ321="SPARE-ISSUE","SPARE-ISSUE",
AQ321="Fiber CAmtel","ACTIVE",
AQ321="Fiber AOF","ACTIVE",
AQ321="Projet OCM (HUAWEI)","PLANNED WORKS",
AQ321="Projet OCM (NOKIA)","PLANNED WORKS",
AQ321="ACCESS-ISSUE","ACCESS-ISSUE",
AQ321="Projet OCM (ZTE, NOKIA, autres projets)","PLANNED WORKS",
AQ321="No root CAuse","No root cause",
AQ321="ODU HS","ACTIVE",
AQ321="IP &amp; VLAN","ACTIVE",
AQ321="Warehouse HUAWEI","SPARE-ISSUE",
AQ321="SPARE-HS","SPARE-ISSUE",
AQ321="Power Telco","ACTIVE", AQ321="no impacts","no impacts"
),"")</f>
        <v>No root cause</v>
      </c>
      <c r="AS321" s="92" t="s">
        <v>5537</v>
      </c>
      <c r="AT321" s="98" t="s">
        <v>3286</v>
      </c>
      <c r="AV321" s="17" t="s">
        <v>5537</v>
      </c>
      <c r="AW321" s="7" t="s">
        <v>5537</v>
      </c>
      <c r="AX321" s="6" t="s">
        <v>5537</v>
      </c>
      <c r="AY321" s="7"/>
      <c r="AZ321" s="3" t="s">
        <v>5537</v>
      </c>
      <c r="BA321" s="18" t="s">
        <v>5537</v>
      </c>
      <c r="BB321" s="18" t="s">
        <v>5537</v>
      </c>
      <c r="BC321" s="18" t="s">
        <v>5537</v>
      </c>
      <c r="BD321" s="18" t="s">
        <v>5537</v>
      </c>
      <c r="BE321" s="18" t="s">
        <v>5537</v>
      </c>
      <c r="BF321" s="18" t="s">
        <v>5537</v>
      </c>
      <c r="BG321" s="18" t="s">
        <v>5537</v>
      </c>
      <c r="BH321" s="18" t="s">
        <v>5537</v>
      </c>
      <c r="BI321" s="18" t="s">
        <v>5537</v>
      </c>
      <c r="BJ321" s="18" t="s">
        <v>5537</v>
      </c>
      <c r="BK321" s="18" t="s">
        <v>5537</v>
      </c>
      <c r="BL321" s="9" t="s">
        <v>5537</v>
      </c>
      <c r="BM321" s="14" t="s">
        <v>5537</v>
      </c>
      <c r="BN321" s="14" t="s">
        <v>5537</v>
      </c>
      <c r="BO321" s="14" t="str">
        <f>_xlfn.XLOOKUP(B321,'[4]cell downs 18042026 17h'!$B:$B,'[4]cell downs 18042026 17h'!$B:$B,"")</f>
        <v/>
      </c>
      <c r="BP321" s="14" t="str">
        <f>_xlfn.XLOOKUP(B321,'[5]Cells Huawei 19042026 15h'!$B:$B,'[5]Cells Huawei 19042026 15h'!$B:$B,"")</f>
        <v/>
      </c>
      <c r="BQ321" s="9" t="str">
        <f>_xlfn.XLOOKUP(B321,'[6]cells down 19042026 9H40'!$B:$B,'[6]cells down 19042026 9H40'!$B:$B,"")</f>
        <v/>
      </c>
      <c r="BR321" s="9" t="s">
        <v>3286</v>
      </c>
      <c r="BS321" s="9" t="s">
        <v>5537</v>
      </c>
      <c r="BT321" s="108"/>
    </row>
    <row r="322" spans="1:72" s="9" customFormat="1" ht="21" customHeight="1" x14ac:dyDescent="0.35">
      <c r="A322" s="1" t="s">
        <v>584</v>
      </c>
      <c r="B322" s="8" t="s">
        <v>585</v>
      </c>
      <c r="C322" s="3" t="str">
        <f>_xlfn.XLOOKUP(B322,'[1]daily break down'!$D:$D,'[1]daily break down'!$E:$E,"")</f>
        <v>Ngaoundere</v>
      </c>
      <c r="D322" s="1" t="s">
        <v>11</v>
      </c>
      <c r="E322" s="1" t="s">
        <v>12</v>
      </c>
      <c r="F322" s="3" t="s">
        <v>90</v>
      </c>
      <c r="G322" s="1" t="s">
        <v>91</v>
      </c>
      <c r="H322" s="32" t="str">
        <f>_xlfn.XLOOKUP(B322,[2]CALCULATION!$B:$B,[2]CALCULATION!$H:$H,"")</f>
        <v>Huawei</v>
      </c>
      <c r="I322" s="28">
        <v>0</v>
      </c>
      <c r="J322" s="28">
        <v>0</v>
      </c>
      <c r="K322" s="28">
        <v>0.54751906926573701</v>
      </c>
      <c r="L322" s="28">
        <v>0</v>
      </c>
      <c r="M322" s="28">
        <v>0</v>
      </c>
      <c r="N322" s="28">
        <v>0</v>
      </c>
      <c r="O322" s="28">
        <v>0</v>
      </c>
      <c r="P322" s="28">
        <v>0</v>
      </c>
      <c r="Q322" s="28">
        <v>0</v>
      </c>
      <c r="R322" s="28">
        <v>0</v>
      </c>
      <c r="S322" s="93">
        <v>0</v>
      </c>
      <c r="T322" s="93">
        <f>_xlfn.XLOOKUP(B322,'[3]Nur des jours'!$B:$B,'[3]Nur des jours'!$U:$U,"")</f>
        <v>0</v>
      </c>
      <c r="U322" s="93">
        <v>0</v>
      </c>
      <c r="V322" s="93">
        <v>0</v>
      </c>
      <c r="W322" s="93">
        <v>0</v>
      </c>
      <c r="X322" s="93">
        <v>0</v>
      </c>
      <c r="Y322" s="93">
        <v>0</v>
      </c>
      <c r="Z322" s="93">
        <v>0</v>
      </c>
      <c r="AA322" s="93">
        <v>0</v>
      </c>
      <c r="AB322" s="93">
        <v>0</v>
      </c>
      <c r="AC322" s="93">
        <f>_xlfn.XLOOKUP(B322,'[3]Nur des jours'!$B:$B,'[3]Nur des jours'!$N:$N,"")</f>
        <v>0</v>
      </c>
      <c r="AD322" s="93">
        <v>0</v>
      </c>
      <c r="AE322" s="93">
        <v>0</v>
      </c>
      <c r="AF322" s="93">
        <v>0</v>
      </c>
      <c r="AG322" s="93"/>
      <c r="AH322" s="93">
        <v>0.32076388353836532</v>
      </c>
      <c r="AI322" s="93">
        <v>0.2828885052096447</v>
      </c>
      <c r="AJ322" s="93">
        <v>0.36178942644103756</v>
      </c>
      <c r="AK322" s="93">
        <v>0.30472489805567043</v>
      </c>
      <c r="AL322" s="93">
        <v>0.32076388353836532</v>
      </c>
      <c r="AM322" s="49" t="s">
        <v>5559</v>
      </c>
      <c r="AN322" s="49"/>
      <c r="AO322" s="48" t="str" cm="1">
        <f t="array" ref="AO322">IFERROR(_xlfn.IFS(
AQ322="MPR ISSUE","PDH",
AQ322="BSS Hardware Issue","BSS",
AQ322="Sites strategiques, MLL, Pylone, etc.","ENVTECH",
AQ322="AKTIVCO DEFAUT GE &amp; POWER Cabinet","AKTIVCO",
AQ322="AKTIVCO Coupure ENEO &amp; Baisse de tension","AKTIVCO GRID ONLY",
AQ322="Coupure ENEO &amp; Baisse de tension","IHS GRID ONLY",
AQ322="Defaut GE &amp; POWER Cabinet","IHS",
AQ322="Sharing","Partners",
AQ322="Sites strategiques &amp; DataCenter","SST &amp; DC",
AQ322="Exclu","Exclu",
AQ322="SAT","SAT",
AQ322="SPARE-ISSUE","SPARE-ISSUE",
AQ322="Fiber CAmtel","TRANS_FO_CAMTEL",
AQ322="Fiber AOF","Fiber AOF",
AQ322="Projet OCM (HUAWEI)","TRAVAUX-HUAWEI",
AQ322="Projet OCM (NOKIA)","TRAVAUX-NOKIA",
AQ322="ACCESS-ISSUE","ACCESS-ISSUE",
AQ322="Projet OCM (ZTE, NOKIA, autres projets)","TRAVAUX OCM",
AQ322="No root CAuse","No root cause",
AQ322="ODU HS","PDH",
AQ322="IP &amp; VLAN","PDH",
AQ322="Warehouse HUAWEI","SPARE-ISSUE",
AQ322="SPARE-HS","SPARE-ISSUE",
AQ322="Power Telco","BSS",AQ322="no impacts","no impacts"
),"")</f>
        <v>No root cause</v>
      </c>
      <c r="AP322" s="48" t="str" cm="1">
        <f t="array" ref="AP322">IFERROR(_xlfn.IFS(
AQ322="MPR ISSUE","TX ISSUE",
AQ322="BSS Hardware Issue","RAN ISSUE",
AQ322="Sites strategiques, MLL, Pylone, etc.","ENVTECH",
AQ322="AKTIVCO DEFAUT GE &amp; POWER Cabinet","POWER ISSUE",
AQ322="AKTIVCO Coupure ENEO &amp; Baisse de tension","POWER ISSUE",
AQ322="Coupure ENEO &amp; Baisse de tension","POWER ISSUE",
AQ322="Defaut GE &amp; POWER Cabinet","POWER ISSUE",
AQ322="Sharing","POWER ISSUE",
AQ322="Sites strategiques &amp; DataCenter","POWER ISSUE",
AQ322="Exclu","Exclu",
AQ322="SAT","TX ISSUE",
AQ322="SPARE-ISSUE","SPARE-ISSUE",
AQ322="Fiber CAmtel","TX ISSUE",
AQ322="Fiber AOF","TX ISSUE",
AQ322="Projet OCM (HUAWEI)","TRAVAUX-HUAWEI",
AQ322="Projet OCM (NOKIA)","TRAVAUX -NOKIA",
AQ322="ACCESS-ISSUE","ACCESS-ISSUE",
AQ322="Projet OCM (ZTE, NOKIA, autres projets)","TRAVAUX OCM",
AQ322="No root CAuse","No root cause",
AQ322="ODU HS","TX ISSUE",
AQ322="IP &amp; VLAN","TX ISSUE",
AQ322="Warehouse HUAWEI","SPARE-ISSUE",
AQ322="SPARE-HS","SPARE-ISSUE",
AQ322="Power Telco","RAN ISSUE",AQ322="no impacts","no impacts"
),"")</f>
        <v>No root cause</v>
      </c>
      <c r="AQ322" s="127" t="s">
        <v>5344</v>
      </c>
      <c r="AR322" s="48" t="str" cm="1">
        <f t="array" ref="AR322">IFERROR(_xlfn.IFS(
AQ322="MPR ISSUE","ACTIVE",
AQ322="BSS Hardware Issue","ACTIVE",
AQ322="Sites strategiques, MLL, Pylone, etc.","PASSIVE",
AQ322="AKTIVCO DEFAUT GE &amp; POWER Cabinet","PASSIVE",
AQ322="AKTIVCO Coupure ENEO &amp; Baisse de tension","PASSIVE",
AQ322="Coupure ENEO &amp; Baisse de tension","PASSIVE",
AQ322="Defaut GE &amp; POWER Cabinet","PASSIVE",
AQ322="Sharing","PASSIVE",
AQ322="Sites strategiques &amp; DataCenter","PASSIVE",
AQ322="Exclu","Exclu",
AQ322="SAT","ACTIVE",
AQ322="SPARE-ISSUE","SPARE-ISSUE",
AQ322="Fiber CAmtel","ACTIVE",
AQ322="Fiber AOF","ACTIVE",
AQ322="Projet OCM (HUAWEI)","PLANNED WORKS",
AQ322="Projet OCM (NOKIA)","PLANNED WORKS",
AQ322="ACCESS-ISSUE","ACCESS-ISSUE",
AQ322="Projet OCM (ZTE, NOKIA, autres projets)","PLANNED WORKS",
AQ322="No root CAuse","No root cause",
AQ322="ODU HS","ACTIVE",
AQ322="IP &amp; VLAN","ACTIVE",
AQ322="Warehouse HUAWEI","SPARE-ISSUE",
AQ322="SPARE-HS","SPARE-ISSUE",
AQ322="Power Telco","ACTIVE", AQ322="no impacts","no impacts"
),"")</f>
        <v>No root cause</v>
      </c>
      <c r="AS322" s="92" t="s">
        <v>5537</v>
      </c>
      <c r="AT322" s="98" t="s">
        <v>585</v>
      </c>
      <c r="AV322" s="17" t="s">
        <v>5537</v>
      </c>
      <c r="AW322" s="7" t="s">
        <v>5537</v>
      </c>
      <c r="AX322" s="6" t="s">
        <v>5537</v>
      </c>
      <c r="AY322" s="7"/>
      <c r="AZ322" s="3" t="s">
        <v>5537</v>
      </c>
      <c r="BA322" s="18" t="s">
        <v>5537</v>
      </c>
      <c r="BB322" s="18" t="s">
        <v>5537</v>
      </c>
      <c r="BC322" s="18" t="s">
        <v>5537</v>
      </c>
      <c r="BD322" s="18" t="s">
        <v>5537</v>
      </c>
      <c r="BE322" s="18" t="s">
        <v>5537</v>
      </c>
      <c r="BF322" s="18" t="s">
        <v>5537</v>
      </c>
      <c r="BG322" s="18" t="s">
        <v>5537</v>
      </c>
      <c r="BH322" s="18" t="s">
        <v>5537</v>
      </c>
      <c r="BI322" s="18" t="s">
        <v>5537</v>
      </c>
      <c r="BJ322" s="18" t="s">
        <v>5537</v>
      </c>
      <c r="BK322" s="18" t="s">
        <v>5537</v>
      </c>
      <c r="BL322" s="9" t="s">
        <v>5537</v>
      </c>
      <c r="BM322" s="14" t="s">
        <v>5537</v>
      </c>
      <c r="BN322" s="14" t="s">
        <v>5537</v>
      </c>
      <c r="BO322" s="14" t="str">
        <f>_xlfn.XLOOKUP(B322,'[4]cell downs 18042026 17h'!$B:$B,'[4]cell downs 18042026 17h'!$B:$B,"")</f>
        <v/>
      </c>
      <c r="BP322" s="14" t="str">
        <f>_xlfn.XLOOKUP(B322,'[5]Cells Huawei 19042026 15h'!$B:$B,'[5]Cells Huawei 19042026 15h'!$B:$B,"")</f>
        <v/>
      </c>
      <c r="BQ322" s="9" t="str">
        <f>_xlfn.XLOOKUP(B322,'[6]cells down 19042026 9H40'!$B:$B,'[6]cells down 19042026 9H40'!$B:$B,"")</f>
        <v/>
      </c>
      <c r="BR322" s="9" t="s">
        <v>585</v>
      </c>
      <c r="BS322" s="9" t="s">
        <v>318</v>
      </c>
      <c r="BT322" s="108"/>
    </row>
    <row r="323" spans="1:72" s="9" customFormat="1" x14ac:dyDescent="0.35">
      <c r="A323" s="1" t="s">
        <v>4829</v>
      </c>
      <c r="B323" s="8" t="s">
        <v>4830</v>
      </c>
      <c r="C323" s="3" t="str">
        <f>_xlfn.XLOOKUP(B323,'[1]daily break down'!$D:$D,'[1]daily break down'!$E:$E,"")</f>
        <v>Garoua</v>
      </c>
      <c r="D323" s="1" t="s">
        <v>11</v>
      </c>
      <c r="E323" s="1" t="s">
        <v>12</v>
      </c>
      <c r="F323" s="3" t="s">
        <v>23</v>
      </c>
      <c r="G323" s="1" t="s">
        <v>24</v>
      </c>
      <c r="H323" s="32" t="str">
        <f>_xlfn.XLOOKUP(B323,[2]CALCULATION!$B:$B,[2]CALCULATION!$H:$H,"")</f>
        <v>Huawei</v>
      </c>
      <c r="I323" s="28">
        <v>0</v>
      </c>
      <c r="J323" s="28">
        <v>0</v>
      </c>
      <c r="K323" s="28">
        <v>0</v>
      </c>
      <c r="L323" s="28">
        <v>0</v>
      </c>
      <c r="M323" s="28">
        <v>0</v>
      </c>
      <c r="N323" s="28">
        <v>0</v>
      </c>
      <c r="O323" s="28">
        <v>0</v>
      </c>
      <c r="P323" s="28">
        <v>0</v>
      </c>
      <c r="Q323" s="28">
        <v>0</v>
      </c>
      <c r="R323" s="28">
        <v>0</v>
      </c>
      <c r="S323" s="93">
        <v>0</v>
      </c>
      <c r="T323" s="93">
        <f>_xlfn.XLOOKUP(B323,'[3]Nur des jours'!$B:$B,'[3]Nur des jours'!$U:$U,"")</f>
        <v>5.0810354618429203</v>
      </c>
      <c r="U323" s="93">
        <v>0.1720193303712835</v>
      </c>
      <c r="V323" s="93">
        <v>1.2051162419064416</v>
      </c>
      <c r="W323" s="93">
        <v>5.0810354618429203</v>
      </c>
      <c r="X323" s="93">
        <v>0.1686306654909783</v>
      </c>
      <c r="Y323" s="93">
        <v>0</v>
      </c>
      <c r="Z323" s="93">
        <v>0</v>
      </c>
      <c r="AA323" s="93">
        <v>0</v>
      </c>
      <c r="AB323" s="93">
        <v>0</v>
      </c>
      <c r="AC323" s="93">
        <f>_xlfn.XLOOKUP(B323,'[3]Nur des jours'!$B:$B,'[3]Nur des jours'!$N:$N,"")</f>
        <v>0.15775126771736681</v>
      </c>
      <c r="AD323" s="93">
        <v>0.15775126771736681</v>
      </c>
      <c r="AE323" s="93">
        <v>0</v>
      </c>
      <c r="AF323" s="93">
        <v>0.15612827559048373</v>
      </c>
      <c r="AG323" s="93"/>
      <c r="AH323" s="93">
        <v>0.31951542805614763</v>
      </c>
      <c r="AI323" s="93">
        <v>0.25915834362472973</v>
      </c>
      <c r="AJ323" s="93">
        <v>0.44280688243554295</v>
      </c>
      <c r="AK323" s="93">
        <v>0.25667344106709394</v>
      </c>
      <c r="AL323" s="93">
        <v>0.31951542805614763</v>
      </c>
      <c r="AM323" s="49" t="s">
        <v>5559</v>
      </c>
      <c r="AN323" s="49"/>
      <c r="AO323" s="48" t="str" cm="1">
        <f t="array" ref="AO323">IFERROR(_xlfn.IFS(
AQ323="MPR ISSUE","PDH",
AQ323="BSS Hardware Issue","BSS",
AQ323="Sites strategiques, MLL, Pylone, etc.","ENVTECH",
AQ323="AKTIVCO DEFAUT GE &amp; POWER Cabinet","AKTIVCO",
AQ323="AKTIVCO Coupure ENEO &amp; Baisse de tension","AKTIVCO GRID ONLY",
AQ323="Coupure ENEO &amp; Baisse de tension","IHS GRID ONLY",
AQ323="Defaut GE &amp; POWER Cabinet","IHS",
AQ323="Sharing","Partners",
AQ323="Sites strategiques &amp; DataCenter","SST &amp; DC",
AQ323="Exclu","Exclu",
AQ323="SAT","SAT",
AQ323="SPARE-ISSUE","SPARE-ISSUE",
AQ323="Fiber CAmtel","TRANS_FO_CAMTEL",
AQ323="Fiber AOF","Fiber AOF",
AQ323="Projet OCM (HUAWEI)","TRAVAUX-HUAWEI",
AQ323="Projet OCM (NOKIA)","TRAVAUX-NOKIA",
AQ323="ACCESS-ISSUE","ACCESS-ISSUE",
AQ323="Projet OCM (ZTE, NOKIA, autres projets)","TRAVAUX OCM",
AQ323="No root CAuse","No root cause",
AQ323="ODU HS","PDH",
AQ323="IP &amp; VLAN","PDH",
AQ323="Warehouse HUAWEI","SPARE-ISSUE",
AQ323="SPARE-HS","SPARE-ISSUE",
AQ323="Power Telco","BSS",AQ323="no impacts","no impacts"
),"")</f>
        <v>No root cause</v>
      </c>
      <c r="AP323" s="48" t="str" cm="1">
        <f t="array" ref="AP323">IFERROR(_xlfn.IFS(
AQ323="MPR ISSUE","TX ISSUE",
AQ323="BSS Hardware Issue","RAN ISSUE",
AQ323="Sites strategiques, MLL, Pylone, etc.","ENVTECH",
AQ323="AKTIVCO DEFAUT GE &amp; POWER Cabinet","POWER ISSUE",
AQ323="AKTIVCO Coupure ENEO &amp; Baisse de tension","POWER ISSUE",
AQ323="Coupure ENEO &amp; Baisse de tension","POWER ISSUE",
AQ323="Defaut GE &amp; POWER Cabinet","POWER ISSUE",
AQ323="Sharing","POWER ISSUE",
AQ323="Sites strategiques &amp; DataCenter","POWER ISSUE",
AQ323="Exclu","Exclu",
AQ323="SAT","TX ISSUE",
AQ323="SPARE-ISSUE","SPARE-ISSUE",
AQ323="Fiber CAmtel","TX ISSUE",
AQ323="Fiber AOF","TX ISSUE",
AQ323="Projet OCM (HUAWEI)","TRAVAUX-HUAWEI",
AQ323="Projet OCM (NOKIA)","TRAVAUX -NOKIA",
AQ323="ACCESS-ISSUE","ACCESS-ISSUE",
AQ323="Projet OCM (ZTE, NOKIA, autres projets)","TRAVAUX OCM",
AQ323="No root CAuse","No root cause",
AQ323="ODU HS","TX ISSUE",
AQ323="IP &amp; VLAN","TX ISSUE",
AQ323="Warehouse HUAWEI","SPARE-ISSUE",
AQ323="SPARE-HS","SPARE-ISSUE",
AQ323="Power Telco","RAN ISSUE",AQ323="no impacts","no impacts"
),"")</f>
        <v>No root cause</v>
      </c>
      <c r="AQ323" s="127" t="s">
        <v>5344</v>
      </c>
      <c r="AR323" s="48" t="str" cm="1">
        <f t="array" ref="AR323">IFERROR(_xlfn.IFS(
AQ323="MPR ISSUE","ACTIVE",
AQ323="BSS Hardware Issue","ACTIVE",
AQ323="Sites strategiques, MLL, Pylone, etc.","PASSIVE",
AQ323="AKTIVCO DEFAUT GE &amp; POWER Cabinet","PASSIVE",
AQ323="AKTIVCO Coupure ENEO &amp; Baisse de tension","PASSIVE",
AQ323="Coupure ENEO &amp; Baisse de tension","PASSIVE",
AQ323="Defaut GE &amp; POWER Cabinet","PASSIVE",
AQ323="Sharing","PASSIVE",
AQ323="Sites strategiques &amp; DataCenter","PASSIVE",
AQ323="Exclu","Exclu",
AQ323="SAT","ACTIVE",
AQ323="SPARE-ISSUE","SPARE-ISSUE",
AQ323="Fiber CAmtel","ACTIVE",
AQ323="Fiber AOF","ACTIVE",
AQ323="Projet OCM (HUAWEI)","PLANNED WORKS",
AQ323="Projet OCM (NOKIA)","PLANNED WORKS",
AQ323="ACCESS-ISSUE","ACCESS-ISSUE",
AQ323="Projet OCM (ZTE, NOKIA, autres projets)","PLANNED WORKS",
AQ323="No root CAuse","No root cause",
AQ323="ODU HS","ACTIVE",
AQ323="IP &amp; VLAN","ACTIVE",
AQ323="Warehouse HUAWEI","SPARE-ISSUE",
AQ323="SPARE-HS","SPARE-ISSUE",
AQ323="Power Telco","ACTIVE", AQ323="no impacts","no impacts"
),"")</f>
        <v>No root cause</v>
      </c>
      <c r="AS323" s="92" t="s">
        <v>5537</v>
      </c>
      <c r="AT323" s="98" t="s">
        <v>4830</v>
      </c>
      <c r="AV323" s="17" t="s">
        <v>5537</v>
      </c>
      <c r="AW323" s="7" t="s">
        <v>5537</v>
      </c>
      <c r="AX323" s="6" t="s">
        <v>5537</v>
      </c>
      <c r="AY323" s="7"/>
      <c r="AZ323" s="3" t="s">
        <v>5537</v>
      </c>
      <c r="BA323" s="18" t="s">
        <v>5537</v>
      </c>
      <c r="BB323" s="18" t="s">
        <v>5537</v>
      </c>
      <c r="BC323" s="18" t="s">
        <v>5537</v>
      </c>
      <c r="BD323" s="18" t="s">
        <v>5537</v>
      </c>
      <c r="BE323" s="18" t="s">
        <v>5537</v>
      </c>
      <c r="BF323" s="18" t="s">
        <v>5537</v>
      </c>
      <c r="BG323" s="18" t="s">
        <v>5537</v>
      </c>
      <c r="BH323" s="18" t="s">
        <v>5537</v>
      </c>
      <c r="BI323" s="18" t="s">
        <v>5537</v>
      </c>
      <c r="BJ323" s="18" t="s">
        <v>5537</v>
      </c>
      <c r="BK323" s="18" t="s">
        <v>5537</v>
      </c>
      <c r="BL323" s="9" t="s">
        <v>5537</v>
      </c>
      <c r="BM323" s="14" t="s">
        <v>5537</v>
      </c>
      <c r="BN323" s="14" t="s">
        <v>5537</v>
      </c>
      <c r="BO323" s="14" t="str">
        <f>_xlfn.XLOOKUP(B323,'[4]cell downs 18042026 17h'!$B:$B,'[4]cell downs 18042026 17h'!$B:$B,"")</f>
        <v/>
      </c>
      <c r="BP323" s="14" t="str">
        <f>_xlfn.XLOOKUP(B323,'[5]Cells Huawei 19042026 15h'!$B:$B,'[5]Cells Huawei 19042026 15h'!$B:$B,"")</f>
        <v/>
      </c>
      <c r="BQ323" s="9" t="str">
        <f>_xlfn.XLOOKUP(B323,'[6]cells down 19042026 9H40'!$B:$B,'[6]cells down 19042026 9H40'!$B:$B,"")</f>
        <v/>
      </c>
      <c r="BR323" s="9" t="s">
        <v>4830</v>
      </c>
      <c r="BS323" s="9" t="s">
        <v>318</v>
      </c>
      <c r="BT323" s="108"/>
    </row>
    <row r="324" spans="1:72" s="9" customFormat="1" x14ac:dyDescent="0.35">
      <c r="A324" s="1" t="s">
        <v>833</v>
      </c>
      <c r="B324" s="8" t="s">
        <v>834</v>
      </c>
      <c r="C324" s="3" t="str">
        <f>_xlfn.XLOOKUP(B324,'[1]daily break down'!$D:$D,'[1]daily break down'!$E:$E,"")</f>
        <v>CENTRE</v>
      </c>
      <c r="D324" s="1" t="s">
        <v>21</v>
      </c>
      <c r="E324" s="1" t="s">
        <v>36</v>
      </c>
      <c r="F324" s="3" t="s">
        <v>37</v>
      </c>
      <c r="G324" s="1" t="s">
        <v>835</v>
      </c>
      <c r="H324" s="34" t="str">
        <f>_xlfn.XLOOKUP(B324,[2]CALCULATION!$B:$B,[2]CALCULATION!$H:$H,"")</f>
        <v>ZTE</v>
      </c>
      <c r="I324" s="28">
        <v>0.79178830190079152</v>
      </c>
      <c r="J324" s="28">
        <v>1.2778476912847825</v>
      </c>
      <c r="K324" s="28">
        <v>1.8862913880827434</v>
      </c>
      <c r="L324" s="28">
        <v>1.1732271218749371</v>
      </c>
      <c r="M324" s="28">
        <v>3.2448606438320589</v>
      </c>
      <c r="N324" s="28">
        <v>6.9076685129539737</v>
      </c>
      <c r="O324" s="28">
        <v>1.7326600234566949</v>
      </c>
      <c r="P324" s="28">
        <v>1.6636561054466903</v>
      </c>
      <c r="Q324" s="28">
        <v>1.7577361435709538</v>
      </c>
      <c r="R324" s="28">
        <v>0.68060442367014484</v>
      </c>
      <c r="S324" s="93">
        <v>1.6562188777883358</v>
      </c>
      <c r="T324" s="93">
        <f>_xlfn.XLOOKUP(B324,'[3]Nur des jours'!$B:$B,'[3]Nur des jours'!$U:$U,"")</f>
        <v>1.5483166539680908</v>
      </c>
      <c r="U324" s="93">
        <v>0.56431971304072437</v>
      </c>
      <c r="V324" s="93">
        <v>4.9969965728113506</v>
      </c>
      <c r="W324" s="93">
        <v>1.5483166539680908</v>
      </c>
      <c r="X324" s="93">
        <v>1.7931209389526677</v>
      </c>
      <c r="Y324" s="93">
        <v>0</v>
      </c>
      <c r="Z324" s="93">
        <v>4.3830953420482661</v>
      </c>
      <c r="AA324" s="93">
        <v>0.15712703997625832</v>
      </c>
      <c r="AB324" s="93">
        <v>0.95059183923888435</v>
      </c>
      <c r="AC324" s="93">
        <f>_xlfn.XLOOKUP(B324,'[3]Nur des jours'!$B:$B,'[3]Nur des jours'!$N:$N,"")</f>
        <v>0</v>
      </c>
      <c r="AD324" s="93">
        <v>0</v>
      </c>
      <c r="AE324" s="93">
        <v>2.6513449075857576</v>
      </c>
      <c r="AF324" s="93">
        <v>1.4225436816738148</v>
      </c>
      <c r="AG324" s="93"/>
      <c r="AH324" s="93">
        <v>0.31589490715771662</v>
      </c>
      <c r="AI324" s="93">
        <v>0.19558648969461531</v>
      </c>
      <c r="AJ324" s="93">
        <v>0.28640334771565878</v>
      </c>
      <c r="AK324" s="93">
        <v>0.36782449815810769</v>
      </c>
      <c r="AL324" s="93">
        <v>0.31589490715771662</v>
      </c>
      <c r="AM324" s="49" t="s">
        <v>5559</v>
      </c>
      <c r="AN324" s="49"/>
      <c r="AO324" s="48" t="str" cm="1">
        <f t="array" ref="AO324">IFERROR(_xlfn.IFS(
AQ324="MPR ISSUE","PDH",
AQ324="BSS Hardware Issue","BSS",
AQ324="Sites strategiques, MLL, Pylone, etc.","ENVTECH",
AQ324="AKTIVCO DEFAUT GE &amp; POWER Cabinet","AKTIVCO",
AQ324="AKTIVCO Coupure ENEO &amp; Baisse de tension","AKTIVCO GRID ONLY",
AQ324="Coupure ENEO &amp; Baisse de tension","IHS GRID ONLY",
AQ324="Defaut GE &amp; POWER Cabinet","IHS",
AQ324="Sharing","Partners",
AQ324="Sites strategiques &amp; DataCenter","SST &amp; DC",
AQ324="Exclu","Exclu",
AQ324="SAT","SAT",
AQ324="SPARE-ISSUE","SPARE-ISSUE",
AQ324="Fiber CAmtel","TRANS_FO_CAMTEL",
AQ324="Fiber AOF","Fiber AOF",
AQ324="Projet OCM (HUAWEI)","TRAVAUX-HUAWEI",
AQ324="Projet OCM (NOKIA)","TRAVAUX-NOKIA",
AQ324="ACCESS-ISSUE","ACCESS-ISSUE",
AQ324="Projet OCM (ZTE, NOKIA, autres projets)","TRAVAUX OCM",
AQ324="No root CAuse","No root cause",
AQ324="ODU HS","PDH",
AQ324="IP &amp; VLAN","PDH",
AQ324="Warehouse HUAWEI","SPARE-ISSUE",
AQ324="SPARE-HS","SPARE-ISSUE",
AQ324="Power Telco","BSS",AQ324="no impacts","no impacts"
),"")</f>
        <v>No root cause</v>
      </c>
      <c r="AP324" s="48" t="str" cm="1">
        <f t="array" ref="AP324">IFERROR(_xlfn.IFS(
AQ324="MPR ISSUE","TX ISSUE",
AQ324="BSS Hardware Issue","RAN ISSUE",
AQ324="Sites strategiques, MLL, Pylone, etc.","ENVTECH",
AQ324="AKTIVCO DEFAUT GE &amp; POWER Cabinet","POWER ISSUE",
AQ324="AKTIVCO Coupure ENEO &amp; Baisse de tension","POWER ISSUE",
AQ324="Coupure ENEO &amp; Baisse de tension","POWER ISSUE",
AQ324="Defaut GE &amp; POWER Cabinet","POWER ISSUE",
AQ324="Sharing","POWER ISSUE",
AQ324="Sites strategiques &amp; DataCenter","POWER ISSUE",
AQ324="Exclu","Exclu",
AQ324="SAT","TX ISSUE",
AQ324="SPARE-ISSUE","SPARE-ISSUE",
AQ324="Fiber CAmtel","TX ISSUE",
AQ324="Fiber AOF","TX ISSUE",
AQ324="Projet OCM (HUAWEI)","TRAVAUX-HUAWEI",
AQ324="Projet OCM (NOKIA)","TRAVAUX -NOKIA",
AQ324="ACCESS-ISSUE","ACCESS-ISSUE",
AQ324="Projet OCM (ZTE, NOKIA, autres projets)","TRAVAUX OCM",
AQ324="No root CAuse","No root cause",
AQ324="ODU HS","TX ISSUE",
AQ324="IP &amp; VLAN","TX ISSUE",
AQ324="Warehouse HUAWEI","SPARE-ISSUE",
AQ324="SPARE-HS","SPARE-ISSUE",
AQ324="Power Telco","RAN ISSUE",AQ324="no impacts","no impacts"
),"")</f>
        <v>No root cause</v>
      </c>
      <c r="AQ324" s="67" t="s">
        <v>5344</v>
      </c>
      <c r="AR324" s="48" t="str" cm="1">
        <f t="array" ref="AR324">IFERROR(_xlfn.IFS(
AQ324="MPR ISSUE","ACTIVE",
AQ324="BSS Hardware Issue","ACTIVE",
AQ324="Sites strategiques, MLL, Pylone, etc.","PASSIVE",
AQ324="AKTIVCO DEFAUT GE &amp; POWER Cabinet","PASSIVE",
AQ324="AKTIVCO Coupure ENEO &amp; Baisse de tension","PASSIVE",
AQ324="Coupure ENEO &amp; Baisse de tension","PASSIVE",
AQ324="Defaut GE &amp; POWER Cabinet","PASSIVE",
AQ324="Sharing","PASSIVE",
AQ324="Sites strategiques &amp; DataCenter","PASSIVE",
AQ324="Exclu","Exclu",
AQ324="SAT","ACTIVE",
AQ324="SPARE-ISSUE","SPARE-ISSUE",
AQ324="Fiber CAmtel","ACTIVE",
AQ324="Fiber AOF","ACTIVE",
AQ324="Projet OCM (HUAWEI)","PLANNED WORKS",
AQ324="Projet OCM (NOKIA)","PLANNED WORKS",
AQ324="ACCESS-ISSUE","ACCESS-ISSUE",
AQ324="Projet OCM (ZTE, NOKIA, autres projets)","PLANNED WORKS",
AQ324="No root CAuse","No root cause",
AQ324="ODU HS","ACTIVE",
AQ324="IP &amp; VLAN","ACTIVE",
AQ324="Warehouse HUAWEI","SPARE-ISSUE",
AQ324="SPARE-HS","SPARE-ISSUE",
AQ324="Power Telco","ACTIVE", AQ324="no impacts","no impacts"
),"")</f>
        <v>No root cause</v>
      </c>
      <c r="AS324" s="92" t="s">
        <v>5537</v>
      </c>
      <c r="AT324" s="98" t="s">
        <v>834</v>
      </c>
      <c r="AV324" s="17" t="s">
        <v>5537</v>
      </c>
      <c r="AW324" s="7" t="s">
        <v>5537</v>
      </c>
      <c r="AX324" s="6" t="s">
        <v>5537</v>
      </c>
      <c r="AY324" s="7"/>
      <c r="AZ324" s="3" t="s">
        <v>5537</v>
      </c>
      <c r="BA324" s="18" t="s">
        <v>5537</v>
      </c>
      <c r="BB324" s="18" t="s">
        <v>5537</v>
      </c>
      <c r="BC324" s="18" t="s">
        <v>5537</v>
      </c>
      <c r="BD324" s="18" t="s">
        <v>5537</v>
      </c>
      <c r="BE324" s="18" t="s">
        <v>5537</v>
      </c>
      <c r="BF324" s="18" t="s">
        <v>5537</v>
      </c>
      <c r="BG324" s="18" t="s">
        <v>5537</v>
      </c>
      <c r="BH324" s="18" t="s">
        <v>5537</v>
      </c>
      <c r="BI324" s="18" t="s">
        <v>5537</v>
      </c>
      <c r="BJ324" s="18" t="s">
        <v>5537</v>
      </c>
      <c r="BK324" s="18" t="s">
        <v>5537</v>
      </c>
      <c r="BL324" s="9" t="s">
        <v>5537</v>
      </c>
      <c r="BM324" s="14" t="s">
        <v>5537</v>
      </c>
      <c r="BN324" s="14" t="s">
        <v>5537</v>
      </c>
      <c r="BO324" s="14" t="str">
        <f>_xlfn.XLOOKUP(B324,'[4]cell downs 18042026 17h'!$B:$B,'[4]cell downs 18042026 17h'!$B:$B,"")</f>
        <v/>
      </c>
      <c r="BP324" s="14" t="str">
        <f>_xlfn.XLOOKUP(B324,'[5]Cells Huawei 19042026 15h'!$B:$B,'[5]Cells Huawei 19042026 15h'!$B:$B,"")</f>
        <v/>
      </c>
      <c r="BQ324" s="9" t="str">
        <f>_xlfn.XLOOKUP(B324,'[6]cells down 19042026 9H40'!$B:$B,'[6]cells down 19042026 9H40'!$B:$B,"")</f>
        <v/>
      </c>
      <c r="BR324" s="9" t="s">
        <v>5537</v>
      </c>
      <c r="BS324" s="9" t="s">
        <v>318</v>
      </c>
      <c r="BT324" s="108"/>
    </row>
    <row r="325" spans="1:72" s="9" customFormat="1" x14ac:dyDescent="0.35">
      <c r="A325" s="1" t="s">
        <v>515</v>
      </c>
      <c r="B325" s="8" t="s">
        <v>516</v>
      </c>
      <c r="C325" s="3" t="str">
        <f>_xlfn.XLOOKUP(B325,'[1]daily break down'!$D:$D,'[1]daily break down'!$E:$E,"")</f>
        <v>SUD-OUEST</v>
      </c>
      <c r="D325" s="1" t="s">
        <v>21</v>
      </c>
      <c r="E325" s="1" t="s">
        <v>22</v>
      </c>
      <c r="F325" s="3" t="s">
        <v>13</v>
      </c>
      <c r="G325" s="1" t="s">
        <v>63</v>
      </c>
      <c r="H325" s="32" t="str">
        <f>_xlfn.XLOOKUP(B325,[2]CALCULATION!$B:$B,[2]CALCULATION!$H:$H,"")</f>
        <v>Huawei</v>
      </c>
      <c r="I325" s="28">
        <v>5.5856790028336381</v>
      </c>
      <c r="J325" s="28">
        <v>4.5925326667294479E-2</v>
      </c>
      <c r="K325" s="28">
        <v>0</v>
      </c>
      <c r="L325" s="28">
        <v>0</v>
      </c>
      <c r="M325" s="28">
        <v>0</v>
      </c>
      <c r="N325" s="28">
        <v>0</v>
      </c>
      <c r="O325" s="28">
        <v>0</v>
      </c>
      <c r="P325" s="28">
        <v>0</v>
      </c>
      <c r="Q325" s="28">
        <v>10.081634720474383</v>
      </c>
      <c r="R325" s="28">
        <v>0</v>
      </c>
      <c r="S325" s="93">
        <v>0</v>
      </c>
      <c r="T325" s="93">
        <f>_xlfn.XLOOKUP(B325,'[3]Nur des jours'!$B:$B,'[3]Nur des jours'!$U:$U,"")</f>
        <v>0</v>
      </c>
      <c r="U325" s="93">
        <v>0.78920221554476899</v>
      </c>
      <c r="V325" s="93">
        <v>0</v>
      </c>
      <c r="W325" s="93">
        <v>0</v>
      </c>
      <c r="X325" s="93">
        <v>2.0780541501513841</v>
      </c>
      <c r="Y325" s="93">
        <v>3.8258918252561829</v>
      </c>
      <c r="Z325" s="93">
        <v>13.868556899607057</v>
      </c>
      <c r="AA325" s="93">
        <v>13.868289373432297</v>
      </c>
      <c r="AB325" s="93">
        <v>13.868556899607057</v>
      </c>
      <c r="AC325" s="93">
        <f>_xlfn.XLOOKUP(B325,'[3]Nur des jours'!$B:$B,'[3]Nur des jours'!$N:$N,"")</f>
        <v>13.868556899607057</v>
      </c>
      <c r="AD325" s="93">
        <v>13.868556899607057</v>
      </c>
      <c r="AE325" s="93">
        <v>8.3890857881535137</v>
      </c>
      <c r="AF325" s="93">
        <v>0.76262794885184881</v>
      </c>
      <c r="AG325" s="93"/>
      <c r="AH325" s="93">
        <v>0.30761943081844456</v>
      </c>
      <c r="AI325" s="93">
        <v>0.19109024855221035</v>
      </c>
      <c r="AJ325" s="93">
        <v>0.16325681460401004</v>
      </c>
      <c r="AK325" s="93">
        <v>0.43246311289718881</v>
      </c>
      <c r="AL325" s="93">
        <v>0.30761943081844456</v>
      </c>
      <c r="AM325" s="49" t="s">
        <v>5559</v>
      </c>
      <c r="AN325" s="49"/>
      <c r="AO325" s="48" t="str" cm="1">
        <f t="array" ref="AO325">IFERROR(_xlfn.IFS(
AQ325="MPR ISSUE","PDH",
AQ325="BSS Hardware Issue","BSS",
AQ325="Sites strategiques, MLL, Pylone, etc.","ENVTECH",
AQ325="AKTIVCO DEFAUT GE &amp; POWER Cabinet","AKTIVCO",
AQ325="AKTIVCO Coupure ENEO &amp; Baisse de tension","AKTIVCO GRID ONLY",
AQ325="Coupure ENEO &amp; Baisse de tension","IHS GRID ONLY",
AQ325="Defaut GE &amp; POWER Cabinet","IHS",
AQ325="Sharing","Partners",
AQ325="Sites strategiques &amp; DataCenter","SST &amp; DC",
AQ325="Exclu","Exclu",
AQ325="SAT","SAT",
AQ325="SPARE-ISSUE","SPARE-ISSUE",
AQ325="Fiber CAmtel","TRANS_FO_CAMTEL",
AQ325="Fiber AOF","Fiber AOF",
AQ325="Projet OCM (HUAWEI)","TRAVAUX-HUAWEI",
AQ325="Projet OCM (NOKIA)","TRAVAUX-NOKIA",
AQ325="ACCESS-ISSUE","ACCESS-ISSUE",
AQ325="Projet OCM (ZTE, NOKIA, autres projets)","TRAVAUX OCM",
AQ325="No root CAuse","No root cause",
AQ325="ODU HS","PDH",
AQ325="IP &amp; VLAN","PDH",
AQ325="Warehouse HUAWEI","SPARE-ISSUE",
AQ325="SPARE-HS","SPARE-ISSUE",
AQ325="Power Telco","BSS",AQ325="no impacts","no impacts"
),"")</f>
        <v>No root cause</v>
      </c>
      <c r="AP325" s="48" t="str" cm="1">
        <f t="array" ref="AP325">IFERROR(_xlfn.IFS(
AQ325="MPR ISSUE","TX ISSUE",
AQ325="BSS Hardware Issue","RAN ISSUE",
AQ325="Sites strategiques, MLL, Pylone, etc.","ENVTECH",
AQ325="AKTIVCO DEFAUT GE &amp; POWER Cabinet","POWER ISSUE",
AQ325="AKTIVCO Coupure ENEO &amp; Baisse de tension","POWER ISSUE",
AQ325="Coupure ENEO &amp; Baisse de tension","POWER ISSUE",
AQ325="Defaut GE &amp; POWER Cabinet","POWER ISSUE",
AQ325="Sharing","POWER ISSUE",
AQ325="Sites strategiques &amp; DataCenter","POWER ISSUE",
AQ325="Exclu","Exclu",
AQ325="SAT","TX ISSUE",
AQ325="SPARE-ISSUE","SPARE-ISSUE",
AQ325="Fiber CAmtel","TX ISSUE",
AQ325="Fiber AOF","TX ISSUE",
AQ325="Projet OCM (HUAWEI)","TRAVAUX-HUAWEI",
AQ325="Projet OCM (NOKIA)","TRAVAUX -NOKIA",
AQ325="ACCESS-ISSUE","ACCESS-ISSUE",
AQ325="Projet OCM (ZTE, NOKIA, autres projets)","TRAVAUX OCM",
AQ325="No root CAuse","No root cause",
AQ325="ODU HS","TX ISSUE",
AQ325="IP &amp; VLAN","TX ISSUE",
AQ325="Warehouse HUAWEI","SPARE-ISSUE",
AQ325="SPARE-HS","SPARE-ISSUE",
AQ325="Power Telco","RAN ISSUE",AQ325="no impacts","no impacts"
),"")</f>
        <v>No root cause</v>
      </c>
      <c r="AQ325" s="67" t="s">
        <v>5344</v>
      </c>
      <c r="AR325" s="48" t="str" cm="1">
        <f t="array" ref="AR325">IFERROR(_xlfn.IFS(
AQ325="MPR ISSUE","ACTIVE",
AQ325="BSS Hardware Issue","ACTIVE",
AQ325="Sites strategiques, MLL, Pylone, etc.","PASSIVE",
AQ325="AKTIVCO DEFAUT GE &amp; POWER Cabinet","PASSIVE",
AQ325="AKTIVCO Coupure ENEO &amp; Baisse de tension","PASSIVE",
AQ325="Coupure ENEO &amp; Baisse de tension","PASSIVE",
AQ325="Defaut GE &amp; POWER Cabinet","PASSIVE",
AQ325="Sharing","PASSIVE",
AQ325="Sites strategiques &amp; DataCenter","PASSIVE",
AQ325="Exclu","Exclu",
AQ325="SAT","ACTIVE",
AQ325="SPARE-ISSUE","SPARE-ISSUE",
AQ325="Fiber CAmtel","ACTIVE",
AQ325="Fiber AOF","ACTIVE",
AQ325="Projet OCM (HUAWEI)","PLANNED WORKS",
AQ325="Projet OCM (NOKIA)","PLANNED WORKS",
AQ325="ACCESS-ISSUE","ACCESS-ISSUE",
AQ325="Projet OCM (ZTE, NOKIA, autres projets)","PLANNED WORKS",
AQ325="No root CAuse","No root cause",
AQ325="ODU HS","ACTIVE",
AQ325="IP &amp; VLAN","ACTIVE",
AQ325="Warehouse HUAWEI","SPARE-ISSUE",
AQ325="SPARE-HS","SPARE-ISSUE",
AQ325="Power Telco","ACTIVE", AQ325="no impacts","no impacts"
),"")</f>
        <v>No root cause</v>
      </c>
      <c r="AS325" s="92" t="s">
        <v>5537</v>
      </c>
      <c r="AT325" s="98" t="s">
        <v>516</v>
      </c>
      <c r="AV325" s="17" t="s">
        <v>5537</v>
      </c>
      <c r="AW325" s="7" t="s">
        <v>5537</v>
      </c>
      <c r="AX325" s="6" t="s">
        <v>5537</v>
      </c>
      <c r="AY325" s="7"/>
      <c r="AZ325" s="3" t="s">
        <v>5537</v>
      </c>
      <c r="BA325" s="18" t="s">
        <v>5537</v>
      </c>
      <c r="BB325" s="18" t="s">
        <v>5537</v>
      </c>
      <c r="BC325" s="18" t="s">
        <v>5537</v>
      </c>
      <c r="BD325" s="18" t="s">
        <v>5537</v>
      </c>
      <c r="BE325" s="18" t="s">
        <v>5537</v>
      </c>
      <c r="BF325" s="18" t="s">
        <v>5537</v>
      </c>
      <c r="BG325" s="18" t="s">
        <v>5537</v>
      </c>
      <c r="BH325" s="18" t="s">
        <v>5537</v>
      </c>
      <c r="BI325" s="18" t="s">
        <v>5537</v>
      </c>
      <c r="BJ325" s="18" t="s">
        <v>5537</v>
      </c>
      <c r="BK325" s="18" t="s">
        <v>5537</v>
      </c>
      <c r="BL325" s="9" t="s">
        <v>5537</v>
      </c>
      <c r="BM325" s="14" t="s">
        <v>5537</v>
      </c>
      <c r="BN325" s="14" t="s">
        <v>5537</v>
      </c>
      <c r="BO325" s="14" t="str">
        <f>_xlfn.XLOOKUP(B325,'[4]cell downs 18042026 17h'!$B:$B,'[4]cell downs 18042026 17h'!$B:$B,"")</f>
        <v/>
      </c>
      <c r="BP325" s="14" t="str">
        <f>_xlfn.XLOOKUP(B325,'[5]Cells Huawei 19042026 15h'!$B:$B,'[5]Cells Huawei 19042026 15h'!$B:$B,"")</f>
        <v/>
      </c>
      <c r="BQ325" s="9" t="str">
        <f>_xlfn.XLOOKUP(B325,'[6]cells down 19042026 9H40'!$B:$B,'[6]cells down 19042026 9H40'!$B:$B,"")</f>
        <v/>
      </c>
      <c r="BR325" s="9" t="s">
        <v>5537</v>
      </c>
      <c r="BS325" s="9" t="s">
        <v>12</v>
      </c>
      <c r="BT325" s="108"/>
    </row>
    <row r="326" spans="1:72" s="9" customFormat="1" x14ac:dyDescent="0.35">
      <c r="A326" s="1" t="s">
        <v>4760</v>
      </c>
      <c r="B326" s="8" t="s">
        <v>4761</v>
      </c>
      <c r="C326" s="3" t="str">
        <f>_xlfn.XLOOKUP(B326,'[1]daily break down'!$D:$D,'[1]daily break down'!$E:$E,"")</f>
        <v>SUD-OUEST</v>
      </c>
      <c r="D326" s="1" t="s">
        <v>11</v>
      </c>
      <c r="E326" s="1"/>
      <c r="F326" s="3" t="s">
        <v>13</v>
      </c>
      <c r="G326" s="1" t="s">
        <v>63</v>
      </c>
      <c r="H326" s="32" t="str">
        <f>_xlfn.XLOOKUP(B326,[2]CALCULATION!$B:$B,[2]CALCULATION!$H:$H,"")</f>
        <v>Huawei</v>
      </c>
      <c r="I326" s="28">
        <v>0</v>
      </c>
      <c r="J326" s="28">
        <v>4.6460379016816343E-2</v>
      </c>
      <c r="K326" s="28">
        <v>0</v>
      </c>
      <c r="L326" s="28">
        <v>0</v>
      </c>
      <c r="M326" s="28">
        <v>3.8175985138385951</v>
      </c>
      <c r="N326" s="28">
        <v>0</v>
      </c>
      <c r="O326" s="28">
        <v>0</v>
      </c>
      <c r="P326" s="28">
        <v>0</v>
      </c>
      <c r="Q326" s="28">
        <v>0</v>
      </c>
      <c r="R326" s="28">
        <v>0</v>
      </c>
      <c r="S326" s="93">
        <v>0</v>
      </c>
      <c r="T326" s="93">
        <f>_xlfn.XLOOKUP(B326,'[3]Nur des jours'!$B:$B,'[3]Nur des jours'!$U:$U,"")</f>
        <v>0</v>
      </c>
      <c r="U326" s="93">
        <v>0</v>
      </c>
      <c r="V326" s="93">
        <v>0</v>
      </c>
      <c r="W326" s="93">
        <v>0</v>
      </c>
      <c r="X326" s="93">
        <v>0</v>
      </c>
      <c r="Y326" s="93">
        <v>0</v>
      </c>
      <c r="Z326" s="93">
        <v>0</v>
      </c>
      <c r="AA326" s="93">
        <v>0</v>
      </c>
      <c r="AB326" s="93">
        <v>0</v>
      </c>
      <c r="AC326" s="93">
        <f>_xlfn.XLOOKUP(B326,'[3]Nur des jours'!$B:$B,'[3]Nur des jours'!$N:$N,"")</f>
        <v>0</v>
      </c>
      <c r="AD326" s="93">
        <v>0</v>
      </c>
      <c r="AE326" s="93">
        <v>0</v>
      </c>
      <c r="AF326" s="93">
        <v>0.76405475511724086</v>
      </c>
      <c r="AG326" s="93"/>
      <c r="AH326" s="93">
        <v>0.30760159574012735</v>
      </c>
      <c r="AI326" s="93">
        <v>0.19109024855221035</v>
      </c>
      <c r="AJ326" s="93">
        <v>0.16320368840335794</v>
      </c>
      <c r="AK326" s="93">
        <v>0.43246311289718914</v>
      </c>
      <c r="AL326" s="93">
        <v>0.30760159574012735</v>
      </c>
      <c r="AM326" s="49" t="s">
        <v>5559</v>
      </c>
      <c r="AN326" s="49"/>
      <c r="AO326" s="48" t="str" cm="1">
        <f t="array" ref="AO326">IFERROR(_xlfn.IFS(
AQ326="MPR ISSUE","PDH",
AQ326="BSS Hardware Issue","BSS",
AQ326="Sites strategiques, MLL, Pylone, etc.","ENVTECH",
AQ326="AKTIVCO DEFAUT GE &amp; POWER Cabinet","AKTIVCO",
AQ326="AKTIVCO Coupure ENEO &amp; Baisse de tension","AKTIVCO GRID ONLY",
AQ326="Coupure ENEO &amp; Baisse de tension","IHS GRID ONLY",
AQ326="Defaut GE &amp; POWER Cabinet","IHS",
AQ326="Sharing","Partners",
AQ326="Sites strategiques &amp; DataCenter","SST &amp; DC",
AQ326="Exclu","Exclu",
AQ326="SAT","SAT",
AQ326="SPARE-ISSUE","SPARE-ISSUE",
AQ326="Fiber CAmtel","TRANS_FO_CAMTEL",
AQ326="Fiber AOF","Fiber AOF",
AQ326="Projet OCM (HUAWEI)","TRAVAUX-HUAWEI",
AQ326="Projet OCM (NOKIA)","TRAVAUX-NOKIA",
AQ326="ACCESS-ISSUE","ACCESS-ISSUE",
AQ326="Projet OCM (ZTE, NOKIA, autres projets)","TRAVAUX OCM",
AQ326="No root CAuse","No root cause",
AQ326="ODU HS","PDH",
AQ326="IP &amp; VLAN","PDH",
AQ326="Warehouse HUAWEI","SPARE-ISSUE",
AQ326="SPARE-HS","SPARE-ISSUE",
AQ326="Power Telco","BSS",AQ326="no impacts","no impacts"
),"")</f>
        <v>No root cause</v>
      </c>
      <c r="AP326" s="48" t="str" cm="1">
        <f t="array" ref="AP326">IFERROR(_xlfn.IFS(
AQ326="MPR ISSUE","TX ISSUE",
AQ326="BSS Hardware Issue","RAN ISSUE",
AQ326="Sites strategiques, MLL, Pylone, etc.","ENVTECH",
AQ326="AKTIVCO DEFAUT GE &amp; POWER Cabinet","POWER ISSUE",
AQ326="AKTIVCO Coupure ENEO &amp; Baisse de tension","POWER ISSUE",
AQ326="Coupure ENEO &amp; Baisse de tension","POWER ISSUE",
AQ326="Defaut GE &amp; POWER Cabinet","POWER ISSUE",
AQ326="Sharing","POWER ISSUE",
AQ326="Sites strategiques &amp; DataCenter","POWER ISSUE",
AQ326="Exclu","Exclu",
AQ326="SAT","TX ISSUE",
AQ326="SPARE-ISSUE","SPARE-ISSUE",
AQ326="Fiber CAmtel","TX ISSUE",
AQ326="Fiber AOF","TX ISSUE",
AQ326="Projet OCM (HUAWEI)","TRAVAUX-HUAWEI",
AQ326="Projet OCM (NOKIA)","TRAVAUX -NOKIA",
AQ326="ACCESS-ISSUE","ACCESS-ISSUE",
AQ326="Projet OCM (ZTE, NOKIA, autres projets)","TRAVAUX OCM",
AQ326="No root CAuse","No root cause",
AQ326="ODU HS","TX ISSUE",
AQ326="IP &amp; VLAN","TX ISSUE",
AQ326="Warehouse HUAWEI","SPARE-ISSUE",
AQ326="SPARE-HS","SPARE-ISSUE",
AQ326="Power Telco","RAN ISSUE",AQ326="no impacts","no impacts"
),"")</f>
        <v>No root cause</v>
      </c>
      <c r="AQ326" s="127" t="s">
        <v>5344</v>
      </c>
      <c r="AR326" s="48" t="str" cm="1">
        <f t="array" ref="AR326">IFERROR(_xlfn.IFS(
AQ326="MPR ISSUE","ACTIVE",
AQ326="BSS Hardware Issue","ACTIVE",
AQ326="Sites strategiques, MLL, Pylone, etc.","PASSIVE",
AQ326="AKTIVCO DEFAUT GE &amp; POWER Cabinet","PASSIVE",
AQ326="AKTIVCO Coupure ENEO &amp; Baisse de tension","PASSIVE",
AQ326="Coupure ENEO &amp; Baisse de tension","PASSIVE",
AQ326="Defaut GE &amp; POWER Cabinet","PASSIVE",
AQ326="Sharing","PASSIVE",
AQ326="Sites strategiques &amp; DataCenter","PASSIVE",
AQ326="Exclu","Exclu",
AQ326="SAT","ACTIVE",
AQ326="SPARE-ISSUE","SPARE-ISSUE",
AQ326="Fiber CAmtel","ACTIVE",
AQ326="Fiber AOF","ACTIVE",
AQ326="Projet OCM (HUAWEI)","PLANNED WORKS",
AQ326="Projet OCM (NOKIA)","PLANNED WORKS",
AQ326="ACCESS-ISSUE","ACCESS-ISSUE",
AQ326="Projet OCM (ZTE, NOKIA, autres projets)","PLANNED WORKS",
AQ326="No root CAuse","No root cause",
AQ326="ODU HS","ACTIVE",
AQ326="IP &amp; VLAN","ACTIVE",
AQ326="Warehouse HUAWEI","SPARE-ISSUE",
AQ326="SPARE-HS","SPARE-ISSUE",
AQ326="Power Telco","ACTIVE", AQ326="no impacts","no impacts"
),"")</f>
        <v>No root cause</v>
      </c>
      <c r="AS326" s="92" t="s">
        <v>5537</v>
      </c>
      <c r="AT326" s="98" t="s">
        <v>4761</v>
      </c>
      <c r="AV326" s="17" t="s">
        <v>5537</v>
      </c>
      <c r="AW326" s="7" t="s">
        <v>5537</v>
      </c>
      <c r="AX326" s="6" t="s">
        <v>5537</v>
      </c>
      <c r="AY326" s="7"/>
      <c r="AZ326" s="3" t="s">
        <v>5537</v>
      </c>
      <c r="BA326" s="18" t="s">
        <v>5537</v>
      </c>
      <c r="BB326" s="18" t="s">
        <v>5537</v>
      </c>
      <c r="BC326" s="18" t="s">
        <v>5537</v>
      </c>
      <c r="BD326" s="18" t="s">
        <v>5537</v>
      </c>
      <c r="BE326" s="18" t="s">
        <v>5537</v>
      </c>
      <c r="BF326" s="18" t="s">
        <v>5537</v>
      </c>
      <c r="BG326" s="18" t="s">
        <v>5537</v>
      </c>
      <c r="BH326" s="18" t="s">
        <v>5537</v>
      </c>
      <c r="BI326" s="18" t="s">
        <v>5537</v>
      </c>
      <c r="BJ326" s="18" t="s">
        <v>5537</v>
      </c>
      <c r="BK326" s="18" t="s">
        <v>5537</v>
      </c>
      <c r="BL326" s="9" t="s">
        <v>5537</v>
      </c>
      <c r="BM326" s="14" t="s">
        <v>5537</v>
      </c>
      <c r="BN326" s="14" t="s">
        <v>5537</v>
      </c>
      <c r="BO326" s="14" t="str">
        <f>_xlfn.XLOOKUP(B326,'[4]cell downs 18042026 17h'!$B:$B,'[4]cell downs 18042026 17h'!$B:$B,"")</f>
        <v/>
      </c>
      <c r="BP326" s="14" t="str">
        <f>_xlfn.XLOOKUP(B326,'[5]Cells Huawei 19042026 15h'!$B:$B,'[5]Cells Huawei 19042026 15h'!$B:$B,"")</f>
        <v/>
      </c>
      <c r="BQ326" s="9" t="str">
        <f>_xlfn.XLOOKUP(B326,'[6]cells down 19042026 9H40'!$B:$B,'[6]cells down 19042026 9H40'!$B:$B,"")</f>
        <v/>
      </c>
      <c r="BR326" s="9" t="s">
        <v>5537</v>
      </c>
      <c r="BS326" s="9" t="s">
        <v>5537</v>
      </c>
      <c r="BT326" s="108"/>
    </row>
    <row r="327" spans="1:72" s="9" customFormat="1" x14ac:dyDescent="0.35">
      <c r="A327" s="1" t="s">
        <v>2256</v>
      </c>
      <c r="B327" s="8" t="s">
        <v>2257</v>
      </c>
      <c r="C327" s="3" t="str">
        <f>_xlfn.XLOOKUP(B327,'[1]daily break down'!$D:$D,'[1]daily break down'!$E:$E,"")</f>
        <v>Yaounde</v>
      </c>
      <c r="D327" s="1" t="s">
        <v>11</v>
      </c>
      <c r="E327" s="1" t="s">
        <v>12</v>
      </c>
      <c r="F327" s="3" t="s">
        <v>37</v>
      </c>
      <c r="G327" s="1" t="s">
        <v>38</v>
      </c>
      <c r="H327" s="34" t="str">
        <f>_xlfn.XLOOKUP(B327,[2]CALCULATION!$B:$B,[2]CALCULATION!$H:$H,"")</f>
        <v>ZTE</v>
      </c>
      <c r="I327" s="28">
        <v>0</v>
      </c>
      <c r="J327" s="28">
        <v>0</v>
      </c>
      <c r="K327" s="28">
        <v>0</v>
      </c>
      <c r="L327" s="28">
        <v>0</v>
      </c>
      <c r="M327" s="28">
        <v>4.5113295551503434</v>
      </c>
      <c r="N327" s="28">
        <v>3.3414375929207578</v>
      </c>
      <c r="O327" s="28">
        <v>3.6604893089406532</v>
      </c>
      <c r="P327" s="28">
        <v>2.5959134841752913</v>
      </c>
      <c r="Q327" s="28">
        <v>0</v>
      </c>
      <c r="R327" s="28">
        <v>0</v>
      </c>
      <c r="S327" s="93">
        <v>0</v>
      </c>
      <c r="T327" s="93">
        <f>_xlfn.XLOOKUP(B327,'[3]Nur des jours'!$B:$B,'[3]Nur des jours'!$U:$U,"")</f>
        <v>0</v>
      </c>
      <c r="U327" s="93">
        <v>2.0556354567064177</v>
      </c>
      <c r="V327" s="93">
        <v>11.41555589798906</v>
      </c>
      <c r="W327" s="93">
        <v>0</v>
      </c>
      <c r="X327" s="93">
        <v>0</v>
      </c>
      <c r="Y327" s="93">
        <v>0</v>
      </c>
      <c r="Z327" s="93">
        <v>0</v>
      </c>
      <c r="AA327" s="93">
        <v>0</v>
      </c>
      <c r="AB327" s="93">
        <v>0</v>
      </c>
      <c r="AC327" s="93">
        <f>_xlfn.XLOOKUP(B327,'[3]Nur des jours'!$B:$B,'[3]Nur des jours'!$N:$N,"")</f>
        <v>0</v>
      </c>
      <c r="AD327" s="93">
        <v>0</v>
      </c>
      <c r="AE327" s="93">
        <v>0.12785967645741123</v>
      </c>
      <c r="AF327" s="93">
        <v>0</v>
      </c>
      <c r="AG327" s="93"/>
      <c r="AH327" s="93">
        <v>0.30642448057117816</v>
      </c>
      <c r="AI327" s="93">
        <v>7.9058906753953689E-2</v>
      </c>
      <c r="AJ327" s="93">
        <v>0.16192865958770652</v>
      </c>
      <c r="AK327" s="93">
        <v>0.46170439099343841</v>
      </c>
      <c r="AL327" s="93">
        <v>0.30642448057117816</v>
      </c>
      <c r="AM327" s="49" t="s">
        <v>5559</v>
      </c>
      <c r="AN327" s="49"/>
      <c r="AO327" s="48" t="str" cm="1">
        <f t="array" ref="AO327">IFERROR(_xlfn.IFS(
AQ327="MPR ISSUE","PDH",
AQ327="BSS Hardware Issue","BSS",
AQ327="Sites strategiques, MLL, Pylone, etc.","ENVTECH",
AQ327="AKTIVCO DEFAUT GE &amp; POWER Cabinet","AKTIVCO",
AQ327="AKTIVCO Coupure ENEO &amp; Baisse de tension","AKTIVCO GRID ONLY",
AQ327="Coupure ENEO &amp; Baisse de tension","IHS GRID ONLY",
AQ327="Defaut GE &amp; POWER Cabinet","IHS",
AQ327="Sharing","Partners",
AQ327="Sites strategiques &amp; DataCenter","SST &amp; DC",
AQ327="Exclu","Exclu",
AQ327="SAT","SAT",
AQ327="SPARE-ISSUE","SPARE-ISSUE",
AQ327="Fiber CAmtel","TRANS_FO_CAMTEL",
AQ327="Fiber AOF","Fiber AOF",
AQ327="Projet OCM (HUAWEI)","TRAVAUX-HUAWEI",
AQ327="Projet OCM (NOKIA)","TRAVAUX-NOKIA",
AQ327="ACCESS-ISSUE","ACCESS-ISSUE",
AQ327="Projet OCM (ZTE, NOKIA, autres projets)","TRAVAUX OCM",
AQ327="No root CAuse","No root cause",
AQ327="ODU HS","PDH",
AQ327="IP &amp; VLAN","PDH",
AQ327="Warehouse HUAWEI","SPARE-ISSUE",
AQ327="SPARE-HS","SPARE-ISSUE",
AQ327="Power Telco","BSS",AQ327="no impacts","no impacts"
),"")</f>
        <v>No root cause</v>
      </c>
      <c r="AP327" s="48" t="str" cm="1">
        <f t="array" ref="AP327">IFERROR(_xlfn.IFS(
AQ327="MPR ISSUE","TX ISSUE",
AQ327="BSS Hardware Issue","RAN ISSUE",
AQ327="Sites strategiques, MLL, Pylone, etc.","ENVTECH",
AQ327="AKTIVCO DEFAUT GE &amp; POWER Cabinet","POWER ISSUE",
AQ327="AKTIVCO Coupure ENEO &amp; Baisse de tension","POWER ISSUE",
AQ327="Coupure ENEO &amp; Baisse de tension","POWER ISSUE",
AQ327="Defaut GE &amp; POWER Cabinet","POWER ISSUE",
AQ327="Sharing","POWER ISSUE",
AQ327="Sites strategiques &amp; DataCenter","POWER ISSUE",
AQ327="Exclu","Exclu",
AQ327="SAT","TX ISSUE",
AQ327="SPARE-ISSUE","SPARE-ISSUE",
AQ327="Fiber CAmtel","TX ISSUE",
AQ327="Fiber AOF","TX ISSUE",
AQ327="Projet OCM (HUAWEI)","TRAVAUX-HUAWEI",
AQ327="Projet OCM (NOKIA)","TRAVAUX -NOKIA",
AQ327="ACCESS-ISSUE","ACCESS-ISSUE",
AQ327="Projet OCM (ZTE, NOKIA, autres projets)","TRAVAUX OCM",
AQ327="No root CAuse","No root cause",
AQ327="ODU HS","TX ISSUE",
AQ327="IP &amp; VLAN","TX ISSUE",
AQ327="Warehouse HUAWEI","SPARE-ISSUE",
AQ327="SPARE-HS","SPARE-ISSUE",
AQ327="Power Telco","RAN ISSUE",AQ327="no impacts","no impacts"
),"")</f>
        <v>No root cause</v>
      </c>
      <c r="AQ327" s="127" t="s">
        <v>5344</v>
      </c>
      <c r="AR327" s="48" t="str" cm="1">
        <f t="array" ref="AR327">IFERROR(_xlfn.IFS(
AQ327="MPR ISSUE","ACTIVE",
AQ327="BSS Hardware Issue","ACTIVE",
AQ327="Sites strategiques, MLL, Pylone, etc.","PASSIVE",
AQ327="AKTIVCO DEFAUT GE &amp; POWER Cabinet","PASSIVE",
AQ327="AKTIVCO Coupure ENEO &amp; Baisse de tension","PASSIVE",
AQ327="Coupure ENEO &amp; Baisse de tension","PASSIVE",
AQ327="Defaut GE &amp; POWER Cabinet","PASSIVE",
AQ327="Sharing","PASSIVE",
AQ327="Sites strategiques &amp; DataCenter","PASSIVE",
AQ327="Exclu","Exclu",
AQ327="SAT","ACTIVE",
AQ327="SPARE-ISSUE","SPARE-ISSUE",
AQ327="Fiber CAmtel","ACTIVE",
AQ327="Fiber AOF","ACTIVE",
AQ327="Projet OCM (HUAWEI)","PLANNED WORKS",
AQ327="Projet OCM (NOKIA)","PLANNED WORKS",
AQ327="ACCESS-ISSUE","ACCESS-ISSUE",
AQ327="Projet OCM (ZTE, NOKIA, autres projets)","PLANNED WORKS",
AQ327="No root CAuse","No root cause",
AQ327="ODU HS","ACTIVE",
AQ327="IP &amp; VLAN","ACTIVE",
AQ327="Warehouse HUAWEI","SPARE-ISSUE",
AQ327="SPARE-HS","SPARE-ISSUE",
AQ327="Power Telco","ACTIVE", AQ327="no impacts","no impacts"
),"")</f>
        <v>No root cause</v>
      </c>
      <c r="AS327" s="92" t="s">
        <v>5537</v>
      </c>
      <c r="AT327" s="98" t="s">
        <v>2257</v>
      </c>
      <c r="AV327" s="17" t="s">
        <v>5537</v>
      </c>
      <c r="AW327" s="7" t="s">
        <v>5537</v>
      </c>
      <c r="AX327" s="6" t="s">
        <v>5537</v>
      </c>
      <c r="AY327" s="7"/>
      <c r="AZ327" s="3" t="s">
        <v>5537</v>
      </c>
      <c r="BA327" s="18" t="s">
        <v>5537</v>
      </c>
      <c r="BB327" s="18" t="s">
        <v>5537</v>
      </c>
      <c r="BC327" s="18" t="s">
        <v>5537</v>
      </c>
      <c r="BD327" s="18" t="s">
        <v>5537</v>
      </c>
      <c r="BE327" s="18" t="s">
        <v>5537</v>
      </c>
      <c r="BF327" s="18" t="s">
        <v>5537</v>
      </c>
      <c r="BG327" s="18" t="s">
        <v>5537</v>
      </c>
      <c r="BH327" s="18" t="s">
        <v>5537</v>
      </c>
      <c r="BI327" s="18" t="s">
        <v>5537</v>
      </c>
      <c r="BJ327" s="18" t="s">
        <v>5537</v>
      </c>
      <c r="BK327" s="18" t="s">
        <v>5537</v>
      </c>
      <c r="BL327" s="9" t="s">
        <v>5537</v>
      </c>
      <c r="BM327" s="14" t="s">
        <v>5537</v>
      </c>
      <c r="BN327" s="14" t="s">
        <v>5537</v>
      </c>
      <c r="BO327" s="14" t="str">
        <f>_xlfn.XLOOKUP(B327,'[4]cell downs 18042026 17h'!$B:$B,'[4]cell downs 18042026 17h'!$B:$B,"")</f>
        <v/>
      </c>
      <c r="BP327" s="14" t="str">
        <f>_xlfn.XLOOKUP(B327,'[5]Cells Huawei 19042026 15h'!$B:$B,'[5]Cells Huawei 19042026 15h'!$B:$B,"")</f>
        <v/>
      </c>
      <c r="BQ327" s="9" t="str">
        <f>_xlfn.XLOOKUP(B327,'[6]cells down 19042026 9H40'!$B:$B,'[6]cells down 19042026 9H40'!$B:$B,"")</f>
        <v/>
      </c>
      <c r="BR327" s="9" t="s">
        <v>2257</v>
      </c>
      <c r="BS327" s="9" t="s">
        <v>12</v>
      </c>
      <c r="BT327" s="108"/>
    </row>
    <row r="328" spans="1:72" s="9" customFormat="1" ht="19" customHeight="1" x14ac:dyDescent="0.35">
      <c r="A328" s="1" t="s">
        <v>4878</v>
      </c>
      <c r="B328" s="8" t="s">
        <v>4879</v>
      </c>
      <c r="C328" s="3" t="str">
        <f>_xlfn.XLOOKUP(B328,'[1]daily break down'!$D:$D,'[1]daily break down'!$E:$E,"")</f>
        <v>SUD-OUEST</v>
      </c>
      <c r="D328" s="1" t="s">
        <v>11</v>
      </c>
      <c r="E328" s="1" t="s">
        <v>12</v>
      </c>
      <c r="F328" s="3" t="s">
        <v>13</v>
      </c>
      <c r="G328" s="1" t="s">
        <v>63</v>
      </c>
      <c r="H328" s="32" t="str">
        <f>_xlfn.XLOOKUP(B328,[2]CALCULATION!$B:$B,[2]CALCULATION!$H:$H,"")</f>
        <v>Huawei</v>
      </c>
      <c r="I328" s="28">
        <v>4.3220637040461369</v>
      </c>
      <c r="J328" s="28">
        <v>0.15391672587912658</v>
      </c>
      <c r="K328" s="28">
        <v>0</v>
      </c>
      <c r="L328" s="28">
        <v>0</v>
      </c>
      <c r="M328" s="28">
        <v>0</v>
      </c>
      <c r="N328" s="28">
        <v>0</v>
      </c>
      <c r="O328" s="28">
        <v>0</v>
      </c>
      <c r="P328" s="28">
        <v>0</v>
      </c>
      <c r="Q328" s="28">
        <v>0</v>
      </c>
      <c r="R328" s="28">
        <v>0</v>
      </c>
      <c r="S328" s="93">
        <v>0</v>
      </c>
      <c r="T328" s="93">
        <f>_xlfn.XLOOKUP(B328,'[3]Nur des jours'!$B:$B,'[3]Nur des jours'!$U:$U,"")</f>
        <v>0</v>
      </c>
      <c r="U328" s="93">
        <v>0</v>
      </c>
      <c r="V328" s="93">
        <v>0</v>
      </c>
      <c r="W328" s="93">
        <v>0</v>
      </c>
      <c r="X328" s="93">
        <v>0</v>
      </c>
      <c r="Y328" s="93">
        <v>0</v>
      </c>
      <c r="Z328" s="93">
        <v>0</v>
      </c>
      <c r="AA328" s="93">
        <v>0</v>
      </c>
      <c r="AB328" s="93">
        <v>0.64705664135512342</v>
      </c>
      <c r="AC328" s="93">
        <f>_xlfn.XLOOKUP(B328,'[3]Nur des jours'!$B:$B,'[3]Nur des jours'!$N:$N,"")</f>
        <v>0</v>
      </c>
      <c r="AD328" s="93">
        <v>0</v>
      </c>
      <c r="AE328" s="93">
        <v>0</v>
      </c>
      <c r="AF328" s="93">
        <v>0.76262794885184881</v>
      </c>
      <c r="AG328" s="93"/>
      <c r="AH328" s="93">
        <v>0.30480148844429611</v>
      </c>
      <c r="AI328" s="93">
        <v>0.18734338093353956</v>
      </c>
      <c r="AJ328" s="93">
        <v>0.1625661739955323</v>
      </c>
      <c r="AK328" s="93">
        <v>0.42853007549243005</v>
      </c>
      <c r="AL328" s="93">
        <v>0.30480148844429611</v>
      </c>
      <c r="AM328" s="49" t="s">
        <v>5559</v>
      </c>
      <c r="AN328" s="49"/>
      <c r="AO328" s="48" t="str" cm="1">
        <f t="array" ref="AO328">IFERROR(_xlfn.IFS(
AQ328="MPR ISSUE","PDH",
AQ328="BSS Hardware Issue","BSS",
AQ328="Sites strategiques, MLL, Pylone, etc.","ENVTECH",
AQ328="AKTIVCO DEFAUT GE &amp; POWER Cabinet","AKTIVCO",
AQ328="AKTIVCO Coupure ENEO &amp; Baisse de tension","AKTIVCO GRID ONLY",
AQ328="Coupure ENEO &amp; Baisse de tension","IHS GRID ONLY",
AQ328="Defaut GE &amp; POWER Cabinet","IHS",
AQ328="Sharing","Partners",
AQ328="Sites strategiques &amp; DataCenter","SST &amp; DC",
AQ328="Exclu","Exclu",
AQ328="SAT","SAT",
AQ328="SPARE-ISSUE","SPARE-ISSUE",
AQ328="Fiber CAmtel","TRANS_FO_CAMTEL",
AQ328="Fiber AOF","Fiber AOF",
AQ328="Projet OCM (HUAWEI)","TRAVAUX-HUAWEI",
AQ328="Projet OCM (NOKIA)","TRAVAUX-NOKIA",
AQ328="ACCESS-ISSUE","ACCESS-ISSUE",
AQ328="Projet OCM (ZTE, NOKIA, autres projets)","TRAVAUX OCM",
AQ328="No root CAuse","No root cause",
AQ328="ODU HS","PDH",
AQ328="IP &amp; VLAN","PDH",
AQ328="Warehouse HUAWEI","SPARE-ISSUE",
AQ328="SPARE-HS","SPARE-ISSUE",
AQ328="Power Telco","BSS",AQ328="no impacts","no impacts"
),"")</f>
        <v>No root cause</v>
      </c>
      <c r="AP328" s="48" t="str" cm="1">
        <f t="array" ref="AP328">IFERROR(_xlfn.IFS(
AQ328="MPR ISSUE","TX ISSUE",
AQ328="BSS Hardware Issue","RAN ISSUE",
AQ328="Sites strategiques, MLL, Pylone, etc.","ENVTECH",
AQ328="AKTIVCO DEFAUT GE &amp; POWER Cabinet","POWER ISSUE",
AQ328="AKTIVCO Coupure ENEO &amp; Baisse de tension","POWER ISSUE",
AQ328="Coupure ENEO &amp; Baisse de tension","POWER ISSUE",
AQ328="Defaut GE &amp; POWER Cabinet","POWER ISSUE",
AQ328="Sharing","POWER ISSUE",
AQ328="Sites strategiques &amp; DataCenter","POWER ISSUE",
AQ328="Exclu","Exclu",
AQ328="SAT","TX ISSUE",
AQ328="SPARE-ISSUE","SPARE-ISSUE",
AQ328="Fiber CAmtel","TX ISSUE",
AQ328="Fiber AOF","TX ISSUE",
AQ328="Projet OCM (HUAWEI)","TRAVAUX-HUAWEI",
AQ328="Projet OCM (NOKIA)","TRAVAUX -NOKIA",
AQ328="ACCESS-ISSUE","ACCESS-ISSUE",
AQ328="Projet OCM (ZTE, NOKIA, autres projets)","TRAVAUX OCM",
AQ328="No root CAuse","No root cause",
AQ328="ODU HS","TX ISSUE",
AQ328="IP &amp; VLAN","TX ISSUE",
AQ328="Warehouse HUAWEI","SPARE-ISSUE",
AQ328="SPARE-HS","SPARE-ISSUE",
AQ328="Power Telco","RAN ISSUE",AQ328="no impacts","no impacts"
),"")</f>
        <v>No root cause</v>
      </c>
      <c r="AQ328" s="127" t="s">
        <v>5344</v>
      </c>
      <c r="AR328" s="48" t="str" cm="1">
        <f t="array" ref="AR328">IFERROR(_xlfn.IFS(
AQ328="MPR ISSUE","ACTIVE",
AQ328="BSS Hardware Issue","ACTIVE",
AQ328="Sites strategiques, MLL, Pylone, etc.","PASSIVE",
AQ328="AKTIVCO DEFAUT GE &amp; POWER Cabinet","PASSIVE",
AQ328="AKTIVCO Coupure ENEO &amp; Baisse de tension","PASSIVE",
AQ328="Coupure ENEO &amp; Baisse de tension","PASSIVE",
AQ328="Defaut GE &amp; POWER Cabinet","PASSIVE",
AQ328="Sharing","PASSIVE",
AQ328="Sites strategiques &amp; DataCenter","PASSIVE",
AQ328="Exclu","Exclu",
AQ328="SAT","ACTIVE",
AQ328="SPARE-ISSUE","SPARE-ISSUE",
AQ328="Fiber CAmtel","ACTIVE",
AQ328="Fiber AOF","ACTIVE",
AQ328="Projet OCM (HUAWEI)","PLANNED WORKS",
AQ328="Projet OCM (NOKIA)","PLANNED WORKS",
AQ328="ACCESS-ISSUE","ACCESS-ISSUE",
AQ328="Projet OCM (ZTE, NOKIA, autres projets)","PLANNED WORKS",
AQ328="No root CAuse","No root cause",
AQ328="ODU HS","ACTIVE",
AQ328="IP &amp; VLAN","ACTIVE",
AQ328="Warehouse HUAWEI","SPARE-ISSUE",
AQ328="SPARE-HS","SPARE-ISSUE",
AQ328="Power Telco","ACTIVE", AQ328="no impacts","no impacts"
),"")</f>
        <v>No root cause</v>
      </c>
      <c r="AS328" s="92" t="s">
        <v>5537</v>
      </c>
      <c r="AT328" s="98" t="s">
        <v>4879</v>
      </c>
      <c r="AV328" s="17" t="s">
        <v>5537</v>
      </c>
      <c r="AW328" s="7" t="s">
        <v>5537</v>
      </c>
      <c r="AX328" s="6" t="s">
        <v>5537</v>
      </c>
      <c r="AY328" s="7"/>
      <c r="AZ328" s="3" t="s">
        <v>5537</v>
      </c>
      <c r="BA328" s="18" t="s">
        <v>5537</v>
      </c>
      <c r="BB328" s="18" t="s">
        <v>5537</v>
      </c>
      <c r="BC328" s="18" t="s">
        <v>5537</v>
      </c>
      <c r="BD328" s="18" t="s">
        <v>5537</v>
      </c>
      <c r="BE328" s="18" t="s">
        <v>5537</v>
      </c>
      <c r="BF328" s="18" t="s">
        <v>5537</v>
      </c>
      <c r="BG328" s="18" t="s">
        <v>5537</v>
      </c>
      <c r="BH328" s="18" t="s">
        <v>5537</v>
      </c>
      <c r="BI328" s="18" t="s">
        <v>5537</v>
      </c>
      <c r="BJ328" s="18" t="s">
        <v>5537</v>
      </c>
      <c r="BK328" s="18" t="s">
        <v>5537</v>
      </c>
      <c r="BL328" s="9" t="s">
        <v>5537</v>
      </c>
      <c r="BM328" s="14" t="s">
        <v>5537</v>
      </c>
      <c r="BN328" s="14" t="s">
        <v>5537</v>
      </c>
      <c r="BO328" s="14" t="str">
        <f>_xlfn.XLOOKUP(B328,'[4]cell downs 18042026 17h'!$B:$B,'[4]cell downs 18042026 17h'!$B:$B,"")</f>
        <v/>
      </c>
      <c r="BP328" s="14" t="str">
        <f>_xlfn.XLOOKUP(B328,'[5]Cells Huawei 19042026 15h'!$B:$B,'[5]Cells Huawei 19042026 15h'!$B:$B,"")</f>
        <v/>
      </c>
      <c r="BQ328" s="9" t="str">
        <f>_xlfn.XLOOKUP(B328,'[6]cells down 19042026 9H40'!$B:$B,'[6]cells down 19042026 9H40'!$B:$B,"")</f>
        <v/>
      </c>
      <c r="BR328" s="9" t="s">
        <v>4879</v>
      </c>
      <c r="BS328" s="9" t="s">
        <v>5537</v>
      </c>
      <c r="BT328" s="108"/>
    </row>
    <row r="329" spans="1:72" s="9" customFormat="1" x14ac:dyDescent="0.35">
      <c r="A329" s="1" t="s">
        <v>2470</v>
      </c>
      <c r="B329" s="8" t="s">
        <v>2471</v>
      </c>
      <c r="C329" s="3" t="str">
        <f>_xlfn.XLOOKUP(B329,'[1]daily break down'!$D:$D,'[1]daily break down'!$E:$E,"")</f>
        <v>CENTRE</v>
      </c>
      <c r="D329" s="1" t="s">
        <v>11</v>
      </c>
      <c r="E329" s="1" t="s">
        <v>96</v>
      </c>
      <c r="F329" s="3" t="s">
        <v>226</v>
      </c>
      <c r="G329" s="1" t="s">
        <v>2470</v>
      </c>
      <c r="H329" s="33" t="str">
        <f>_xlfn.XLOOKUP(B329,[2]CALCULATION!$B:$B,[2]CALCULATION!$H:$H,"")</f>
        <v>NOKIA</v>
      </c>
      <c r="I329" s="28">
        <v>0.15621745098207074</v>
      </c>
      <c r="J329" s="28">
        <v>0.1666153016411123</v>
      </c>
      <c r="K329" s="28">
        <v>0.26461905699520316</v>
      </c>
      <c r="L329" s="28">
        <v>0.358039197221723</v>
      </c>
      <c r="M329" s="28">
        <v>9.2171684744301985E-2</v>
      </c>
      <c r="N329" s="28">
        <v>0</v>
      </c>
      <c r="O329" s="28">
        <v>0.31468332618198724</v>
      </c>
      <c r="P329" s="28">
        <v>2.5866570785285634</v>
      </c>
      <c r="Q329" s="28">
        <v>3.4123261529349262</v>
      </c>
      <c r="R329" s="28">
        <v>0.29172837603764495</v>
      </c>
      <c r="S329" s="93">
        <v>0.27223463543673121</v>
      </c>
      <c r="T329" s="93">
        <f>_xlfn.XLOOKUP(B329,'[3]Nur des jours'!$B:$B,'[3]Nur des jours'!$U:$U,"")</f>
        <v>4.426612933142712</v>
      </c>
      <c r="U329" s="93">
        <v>0.16115776767598938</v>
      </c>
      <c r="V329" s="93">
        <v>0.20462185353548318</v>
      </c>
      <c r="W329" s="93">
        <v>4.426612933142712</v>
      </c>
      <c r="X329" s="93">
        <v>0.26884597055642578</v>
      </c>
      <c r="Y329" s="93">
        <v>0.29310167706808432</v>
      </c>
      <c r="Z329" s="93">
        <v>0.29488518489982407</v>
      </c>
      <c r="AA329" s="93">
        <v>0.25785956231291002</v>
      </c>
      <c r="AB329" s="93">
        <v>0.23119612022840316</v>
      </c>
      <c r="AC329" s="93">
        <f>_xlfn.XLOOKUP(B329,'[3]Nur des jours'!$B:$B,'[3]Nur des jours'!$N:$N,"")</f>
        <v>0.30151983403389526</v>
      </c>
      <c r="AD329" s="93">
        <v>0.30151983403389526</v>
      </c>
      <c r="AE329" s="93">
        <v>0.1836834715908604</v>
      </c>
      <c r="AF329" s="93">
        <v>0.20915196342810194</v>
      </c>
      <c r="AG329" s="93"/>
      <c r="AH329" s="93">
        <v>0.30255426857630413</v>
      </c>
      <c r="AI329" s="93">
        <v>0.50070640944170675</v>
      </c>
      <c r="AJ329" s="93">
        <v>0.2518181910911183</v>
      </c>
      <c r="AK329" s="93">
        <v>0.28095567200082316</v>
      </c>
      <c r="AL329" s="93">
        <v>0.30255426857630413</v>
      </c>
      <c r="AM329" s="49" t="s">
        <v>5559</v>
      </c>
      <c r="AN329" s="49"/>
      <c r="AO329" s="48" t="str" cm="1">
        <f t="array" ref="AO329">IFERROR(_xlfn.IFS(
AQ329="MPR ISSUE","PDH",
AQ329="BSS Hardware Issue","BSS",
AQ329="Sites strategiques, MLL, Pylone, etc.","ENVTECH",
AQ329="AKTIVCO DEFAUT GE &amp; POWER Cabinet","AKTIVCO",
AQ329="AKTIVCO Coupure ENEO &amp; Baisse de tension","AKTIVCO GRID ONLY",
AQ329="Coupure ENEO &amp; Baisse de tension","IHS GRID ONLY",
AQ329="Defaut GE &amp; POWER Cabinet","IHS",
AQ329="Sharing","Partners",
AQ329="Sites strategiques &amp; DataCenter","SST &amp; DC",
AQ329="Exclu","Exclu",
AQ329="SAT","SAT",
AQ329="SPARE-ISSUE","SPARE-ISSUE",
AQ329="Fiber CAmtel","TRANS_FO_CAMTEL",
AQ329="Fiber AOF","Fiber AOF",
AQ329="Projet OCM (HUAWEI)","TRAVAUX-HUAWEI",
AQ329="Projet OCM (NOKIA)","TRAVAUX-NOKIA",
AQ329="ACCESS-ISSUE","ACCESS-ISSUE",
AQ329="Projet OCM (ZTE, NOKIA, autres projets)","TRAVAUX OCM",
AQ329="No root CAuse","No root cause",
AQ329="ODU HS","PDH",
AQ329="IP &amp; VLAN","PDH",
AQ329="Warehouse HUAWEI","SPARE-ISSUE",
AQ329="SPARE-HS","SPARE-ISSUE",
AQ329="Power Telco","BSS",AQ329="no impacts","no impacts"
),"")</f>
        <v>IHS</v>
      </c>
      <c r="AP329" s="48" t="str" cm="1">
        <f t="array" ref="AP329">IFERROR(_xlfn.IFS(
AQ329="MPR ISSUE","TX ISSUE",
AQ329="BSS Hardware Issue","RAN ISSUE",
AQ329="Sites strategiques, MLL, Pylone, etc.","ENVTECH",
AQ329="AKTIVCO DEFAUT GE &amp; POWER Cabinet","POWER ISSUE",
AQ329="AKTIVCO Coupure ENEO &amp; Baisse de tension","POWER ISSUE",
AQ329="Coupure ENEO &amp; Baisse de tension","POWER ISSUE",
AQ329="Defaut GE &amp; POWER Cabinet","POWER ISSUE",
AQ329="Sharing","POWER ISSUE",
AQ329="Sites strategiques &amp; DataCenter","POWER ISSUE",
AQ329="Exclu","Exclu",
AQ329="SAT","TX ISSUE",
AQ329="SPARE-ISSUE","SPARE-ISSUE",
AQ329="Fiber CAmtel","TX ISSUE",
AQ329="Fiber AOF","TX ISSUE",
AQ329="Projet OCM (HUAWEI)","TRAVAUX-HUAWEI",
AQ329="Projet OCM (NOKIA)","TRAVAUX -NOKIA",
AQ329="ACCESS-ISSUE","ACCESS-ISSUE",
AQ329="Projet OCM (ZTE, NOKIA, autres projets)","TRAVAUX OCM",
AQ329="No root CAuse","No root cause",
AQ329="ODU HS","TX ISSUE",
AQ329="IP &amp; VLAN","TX ISSUE",
AQ329="Warehouse HUAWEI","SPARE-ISSUE",
AQ329="SPARE-HS","SPARE-ISSUE",
AQ329="Power Telco","RAN ISSUE",AQ329="no impacts","no impacts"
),"")</f>
        <v>POWER ISSUE</v>
      </c>
      <c r="AQ329" s="67" t="s">
        <v>5330</v>
      </c>
      <c r="AR329" s="48" t="str" cm="1">
        <f t="array" ref="AR329">IFERROR(_xlfn.IFS(
AQ329="MPR ISSUE","ACTIVE",
AQ329="BSS Hardware Issue","ACTIVE",
AQ329="Sites strategiques, MLL, Pylone, etc.","PASSIVE",
AQ329="AKTIVCO DEFAUT GE &amp; POWER Cabinet","PASSIVE",
AQ329="AKTIVCO Coupure ENEO &amp; Baisse de tension","PASSIVE",
AQ329="Coupure ENEO &amp; Baisse de tension","PASSIVE",
AQ329="Defaut GE &amp; POWER Cabinet","PASSIVE",
AQ329="Sharing","PASSIVE",
AQ329="Sites strategiques &amp; DataCenter","PASSIVE",
AQ329="Exclu","Exclu",
AQ329="SAT","ACTIVE",
AQ329="SPARE-ISSUE","SPARE-ISSUE",
AQ329="Fiber CAmtel","ACTIVE",
AQ329="Fiber AOF","ACTIVE",
AQ329="Projet OCM (HUAWEI)","PLANNED WORKS",
AQ329="Projet OCM (NOKIA)","PLANNED WORKS",
AQ329="ACCESS-ISSUE","ACCESS-ISSUE",
AQ329="Projet OCM (ZTE, NOKIA, autres projets)","PLANNED WORKS",
AQ329="No root CAuse","No root cause",
AQ329="ODU HS","ACTIVE",
AQ329="IP &amp; VLAN","ACTIVE",
AQ329="Warehouse HUAWEI","SPARE-ISSUE",
AQ329="SPARE-HS","SPARE-ISSUE",
AQ329="Power Telco","ACTIVE", AQ329="no impacts","no impacts"
),"")</f>
        <v>PASSIVE</v>
      </c>
      <c r="AS329" s="92" t="s">
        <v>5777</v>
      </c>
      <c r="AT329" s="98" t="s">
        <v>2471</v>
      </c>
      <c r="AV329" s="17" t="s">
        <v>5537</v>
      </c>
      <c r="AW329" s="7" t="s">
        <v>5537</v>
      </c>
      <c r="AX329" s="6" t="s">
        <v>5537</v>
      </c>
      <c r="AY329" s="7"/>
      <c r="AZ329" s="3" t="s">
        <v>5537</v>
      </c>
      <c r="BA329" s="18" t="s">
        <v>5537</v>
      </c>
      <c r="BB329" s="18" t="s">
        <v>5537</v>
      </c>
      <c r="BC329" s="18" t="s">
        <v>5537</v>
      </c>
      <c r="BD329" s="18" t="s">
        <v>5537</v>
      </c>
      <c r="BE329" s="18" t="s">
        <v>5537</v>
      </c>
      <c r="BF329" s="18" t="s">
        <v>5537</v>
      </c>
      <c r="BG329" s="18" t="s">
        <v>5537</v>
      </c>
      <c r="BH329" s="18" t="s">
        <v>5537</v>
      </c>
      <c r="BI329" s="18" t="s">
        <v>5537</v>
      </c>
      <c r="BJ329" s="18" t="s">
        <v>5537</v>
      </c>
      <c r="BK329" s="18" t="s">
        <v>5537</v>
      </c>
      <c r="BL329" s="9" t="s">
        <v>5777</v>
      </c>
      <c r="BM329" s="14" t="s">
        <v>5537</v>
      </c>
      <c r="BN329" s="14" t="s">
        <v>5537</v>
      </c>
      <c r="BO329" s="14" t="str">
        <f>_xlfn.XLOOKUP(B329,'[4]cell downs 18042026 17h'!$B:$B,'[4]cell downs 18042026 17h'!$B:$B,"")</f>
        <v/>
      </c>
      <c r="BP329" s="14" t="str">
        <f>_xlfn.XLOOKUP(B329,'[5]Cells Huawei 19042026 15h'!$B:$B,'[5]Cells Huawei 19042026 15h'!$B:$B,"")</f>
        <v/>
      </c>
      <c r="BQ329" s="9" t="str">
        <f>_xlfn.XLOOKUP(B329,'[6]cells down 19042026 9H40'!$B:$B,'[6]cells down 19042026 9H40'!$B:$B,"")</f>
        <v/>
      </c>
      <c r="BR329" s="9" t="s">
        <v>2471</v>
      </c>
      <c r="BS329" s="9" t="s">
        <v>5459</v>
      </c>
      <c r="BT329" s="108"/>
    </row>
    <row r="330" spans="1:72" s="9" customFormat="1" ht="28.5" customHeight="1" x14ac:dyDescent="0.35">
      <c r="A330" s="19" t="s">
        <v>5444</v>
      </c>
      <c r="B330" s="26" t="s">
        <v>5445</v>
      </c>
      <c r="C330" s="3" t="str">
        <f>_xlfn.XLOOKUP(B330,'[1]daily break down'!$D:$D,'[1]daily break down'!$E:$E,"")</f>
        <v>NORD</v>
      </c>
      <c r="D330" s="19" t="s">
        <v>357</v>
      </c>
      <c r="E330" s="19" t="s">
        <v>122</v>
      </c>
      <c r="F330" s="19" t="s">
        <v>5403</v>
      </c>
      <c r="G330" s="19" t="s">
        <v>732</v>
      </c>
      <c r="H330" s="32" t="str">
        <f>_xlfn.XLOOKUP(B330,[2]CALCULATION!$B:$B,[2]CALCULATION!$H:$H,"")</f>
        <v>Huawei</v>
      </c>
      <c r="I330" s="28">
        <v>6.22979285626639</v>
      </c>
      <c r="J330" s="28">
        <v>3.342828729029514</v>
      </c>
      <c r="K330" s="28">
        <v>0</v>
      </c>
      <c r="L330" s="28">
        <v>0</v>
      </c>
      <c r="M330" s="28">
        <v>3.4642142720577116</v>
      </c>
      <c r="N330" s="28">
        <v>7.1004657095650243</v>
      </c>
      <c r="O330" s="28">
        <v>0</v>
      </c>
      <c r="P330" s="28">
        <v>0</v>
      </c>
      <c r="Q330" s="28">
        <v>0</v>
      </c>
      <c r="R330" s="28">
        <v>0</v>
      </c>
      <c r="S330" s="93">
        <v>0</v>
      </c>
      <c r="T330" s="93">
        <f>_xlfn.XLOOKUP(B330,'[3]Nur des jours'!$B:$B,'[3]Nur des jours'!$U:$U,"")</f>
        <v>0</v>
      </c>
      <c r="U330" s="93">
        <v>0</v>
      </c>
      <c r="V330" s="93">
        <v>0</v>
      </c>
      <c r="W330" s="93">
        <v>0</v>
      </c>
      <c r="X330" s="93">
        <v>0</v>
      </c>
      <c r="Y330" s="93">
        <v>5.4294437167732488</v>
      </c>
      <c r="Z330" s="93">
        <v>3.4147932700402075</v>
      </c>
      <c r="AA330" s="93">
        <v>0</v>
      </c>
      <c r="AB330" s="93">
        <v>0</v>
      </c>
      <c r="AC330" s="93">
        <f>_xlfn.XLOOKUP(B330,'[3]Nur des jours'!$B:$B,'[3]Nur des jours'!$N:$N,"")</f>
        <v>0</v>
      </c>
      <c r="AD330" s="93">
        <v>0</v>
      </c>
      <c r="AE330" s="93">
        <v>0</v>
      </c>
      <c r="AF330" s="93">
        <v>0</v>
      </c>
      <c r="AG330" s="93"/>
      <c r="AH330" s="93">
        <v>0.29827384978012916</v>
      </c>
      <c r="AI330" s="93">
        <v>0.27039894648074214</v>
      </c>
      <c r="AJ330" s="93">
        <v>0.48339529973377388</v>
      </c>
      <c r="AK330" s="93">
        <v>0.18673377591290241</v>
      </c>
      <c r="AL330" s="93">
        <v>0.29827384978012916</v>
      </c>
      <c r="AM330" s="49" t="s">
        <v>5559</v>
      </c>
      <c r="AN330" s="49"/>
      <c r="AO330" s="48" t="str" cm="1">
        <f t="array" ref="AO330">IFERROR(_xlfn.IFS(
AQ330="MPR ISSUE","PDH",
AQ330="BSS Hardware Issue","BSS",
AQ330="Sites strategiques, MLL, Pylone, etc.","ENVTECH",
AQ330="AKTIVCO DEFAUT GE &amp; POWER Cabinet","AKTIVCO",
AQ330="AKTIVCO Coupure ENEO &amp; Baisse de tension","AKTIVCO GRID ONLY",
AQ330="Coupure ENEO &amp; Baisse de tension","IHS GRID ONLY",
AQ330="Defaut GE &amp; POWER Cabinet","IHS",
AQ330="Sharing","Partners",
AQ330="Sites strategiques &amp; DataCenter","SST &amp; DC",
AQ330="Exclu","Exclu",
AQ330="SAT","SAT",
AQ330="SPARE-ISSUE","SPARE-ISSUE",
AQ330="Fiber CAmtel","TRANS_FO_CAMTEL",
AQ330="Fiber AOF","Fiber AOF",
AQ330="Projet OCM (HUAWEI)","TRAVAUX-HUAWEI",
AQ330="Projet OCM (NOKIA)","TRAVAUX-NOKIA",
AQ330="ACCESS-ISSUE","ACCESS-ISSUE",
AQ330="Projet OCM (ZTE, NOKIA, autres projets)","TRAVAUX OCM",
AQ330="No root CAuse","No root cause",
AQ330="ODU HS","PDH",
AQ330="IP &amp; VLAN","PDH",
AQ330="Warehouse HUAWEI","SPARE-ISSUE",
AQ330="SPARE-HS","SPARE-ISSUE",
AQ330="Power Telco","BSS",AQ330="no impacts","no impacts"
),"")</f>
        <v>No root cause</v>
      </c>
      <c r="AP330" s="48" t="str" cm="1">
        <f t="array" ref="AP330">IFERROR(_xlfn.IFS(
AQ330="MPR ISSUE","TX ISSUE",
AQ330="BSS Hardware Issue","RAN ISSUE",
AQ330="Sites strategiques, MLL, Pylone, etc.","ENVTECH",
AQ330="AKTIVCO DEFAUT GE &amp; POWER Cabinet","POWER ISSUE",
AQ330="AKTIVCO Coupure ENEO &amp; Baisse de tension","POWER ISSUE",
AQ330="Coupure ENEO &amp; Baisse de tension","POWER ISSUE",
AQ330="Defaut GE &amp; POWER Cabinet","POWER ISSUE",
AQ330="Sharing","POWER ISSUE",
AQ330="Sites strategiques &amp; DataCenter","POWER ISSUE",
AQ330="Exclu","Exclu",
AQ330="SAT","TX ISSUE",
AQ330="SPARE-ISSUE","SPARE-ISSUE",
AQ330="Fiber CAmtel","TX ISSUE",
AQ330="Fiber AOF","TX ISSUE",
AQ330="Projet OCM (HUAWEI)","TRAVAUX-HUAWEI",
AQ330="Projet OCM (NOKIA)","TRAVAUX -NOKIA",
AQ330="ACCESS-ISSUE","ACCESS-ISSUE",
AQ330="Projet OCM (ZTE, NOKIA, autres projets)","TRAVAUX OCM",
AQ330="No root CAuse","No root cause",
AQ330="ODU HS","TX ISSUE",
AQ330="IP &amp; VLAN","TX ISSUE",
AQ330="Warehouse HUAWEI","SPARE-ISSUE",
AQ330="SPARE-HS","SPARE-ISSUE",
AQ330="Power Telco","RAN ISSUE",AQ330="no impacts","no impacts"
),"")</f>
        <v>No root cause</v>
      </c>
      <c r="AQ330" s="67" t="s">
        <v>5344</v>
      </c>
      <c r="AR330" s="48" t="str" cm="1">
        <f t="array" ref="AR330">IFERROR(_xlfn.IFS(
AQ330="MPR ISSUE","ACTIVE",
AQ330="BSS Hardware Issue","ACTIVE",
AQ330="Sites strategiques, MLL, Pylone, etc.","PASSIVE",
AQ330="AKTIVCO DEFAUT GE &amp; POWER Cabinet","PASSIVE",
AQ330="AKTIVCO Coupure ENEO &amp; Baisse de tension","PASSIVE",
AQ330="Coupure ENEO &amp; Baisse de tension","PASSIVE",
AQ330="Defaut GE &amp; POWER Cabinet","PASSIVE",
AQ330="Sharing","PASSIVE",
AQ330="Sites strategiques &amp; DataCenter","PASSIVE",
AQ330="Exclu","Exclu",
AQ330="SAT","ACTIVE",
AQ330="SPARE-ISSUE","SPARE-ISSUE",
AQ330="Fiber CAmtel","ACTIVE",
AQ330="Fiber AOF","ACTIVE",
AQ330="Projet OCM (HUAWEI)","PLANNED WORKS",
AQ330="Projet OCM (NOKIA)","PLANNED WORKS",
AQ330="ACCESS-ISSUE","ACCESS-ISSUE",
AQ330="Projet OCM (ZTE, NOKIA, autres projets)","PLANNED WORKS",
AQ330="No root CAuse","No root cause",
AQ330="ODU HS","ACTIVE",
AQ330="IP &amp; VLAN","ACTIVE",
AQ330="Warehouse HUAWEI","SPARE-ISSUE",
AQ330="SPARE-HS","SPARE-ISSUE",
AQ330="Power Telco","ACTIVE", AQ330="no impacts","no impacts"
),"")</f>
        <v>No root cause</v>
      </c>
      <c r="AS330" s="92" t="s">
        <v>5537</v>
      </c>
      <c r="AT330" s="98" t="s">
        <v>5445</v>
      </c>
      <c r="AV330" s="17" t="s">
        <v>5537</v>
      </c>
      <c r="AW330" s="7" t="s">
        <v>5537</v>
      </c>
      <c r="AX330" s="6" t="s">
        <v>5537</v>
      </c>
      <c r="AY330" s="7"/>
      <c r="AZ330" s="3" t="s">
        <v>5537</v>
      </c>
      <c r="BA330" s="18" t="s">
        <v>5537</v>
      </c>
      <c r="BB330" s="18" t="s">
        <v>5537</v>
      </c>
      <c r="BC330" s="18" t="s">
        <v>5537</v>
      </c>
      <c r="BD330" s="18" t="s">
        <v>5537</v>
      </c>
      <c r="BE330" s="18" t="s">
        <v>5537</v>
      </c>
      <c r="BF330" s="18" t="s">
        <v>5537</v>
      </c>
      <c r="BG330" s="18" t="s">
        <v>5537</v>
      </c>
      <c r="BH330" s="18" t="s">
        <v>5537</v>
      </c>
      <c r="BI330" s="18" t="s">
        <v>5537</v>
      </c>
      <c r="BJ330" s="18" t="s">
        <v>5537</v>
      </c>
      <c r="BK330" s="18" t="s">
        <v>5537</v>
      </c>
      <c r="BL330" s="9" t="s">
        <v>5537</v>
      </c>
      <c r="BM330" s="14" t="s">
        <v>5537</v>
      </c>
      <c r="BN330" s="14" t="s">
        <v>5537</v>
      </c>
      <c r="BO330" s="14" t="str">
        <f>_xlfn.XLOOKUP(B330,'[4]cell downs 18042026 17h'!$B:$B,'[4]cell downs 18042026 17h'!$B:$B,"")</f>
        <v/>
      </c>
      <c r="BP330" s="14" t="str">
        <f>_xlfn.XLOOKUP(B330,'[5]Cells Huawei 19042026 15h'!$B:$B,'[5]Cells Huawei 19042026 15h'!$B:$B,"")</f>
        <v/>
      </c>
      <c r="BQ330" s="9" t="str">
        <f>_xlfn.XLOOKUP(B330,'[6]cells down 19042026 9H40'!$B:$B,'[6]cells down 19042026 9H40'!$B:$B,"")</f>
        <v/>
      </c>
      <c r="BR330" s="9" t="s">
        <v>5537</v>
      </c>
      <c r="BS330" s="9" t="s">
        <v>154</v>
      </c>
      <c r="BT330" s="108"/>
    </row>
    <row r="331" spans="1:72" s="9" customFormat="1" x14ac:dyDescent="0.35">
      <c r="A331" s="1" t="s">
        <v>2881</v>
      </c>
      <c r="B331" s="8" t="s">
        <v>2882</v>
      </c>
      <c r="C331" s="3" t="str">
        <f>_xlfn.XLOOKUP(B331,'[1]daily break down'!$D:$D,'[1]daily break down'!$E:$E,"")</f>
        <v>Garoua</v>
      </c>
      <c r="D331" s="1" t="s">
        <v>11</v>
      </c>
      <c r="E331" s="1" t="s">
        <v>12</v>
      </c>
      <c r="F331" s="3" t="s">
        <v>23</v>
      </c>
      <c r="G331" s="1" t="s">
        <v>24</v>
      </c>
      <c r="H331" s="32" t="str">
        <f>_xlfn.XLOOKUP(B331,[2]CALCULATION!$B:$B,[2]CALCULATION!$H:$H,"")</f>
        <v>Huawei</v>
      </c>
      <c r="I331" s="28">
        <v>0</v>
      </c>
      <c r="J331" s="28">
        <v>0</v>
      </c>
      <c r="K331" s="28">
        <v>4.5392057825604333</v>
      </c>
      <c r="L331" s="28">
        <v>0.58570397194328161</v>
      </c>
      <c r="M331" s="28">
        <v>0</v>
      </c>
      <c r="N331" s="28">
        <v>0</v>
      </c>
      <c r="O331" s="28">
        <v>0</v>
      </c>
      <c r="P331" s="28">
        <v>0</v>
      </c>
      <c r="Q331" s="28">
        <v>0</v>
      </c>
      <c r="R331" s="28">
        <v>0.24764006243704215</v>
      </c>
      <c r="S331" s="93">
        <v>0.96937217670710252</v>
      </c>
      <c r="T331" s="93">
        <f>_xlfn.XLOOKUP(B331,'[3]Nur des jours'!$B:$B,'[3]Nur des jours'!$U:$U,"")</f>
        <v>0</v>
      </c>
      <c r="U331" s="93">
        <v>0</v>
      </c>
      <c r="V331" s="93">
        <v>0</v>
      </c>
      <c r="W331" s="93">
        <v>0</v>
      </c>
      <c r="X331" s="93">
        <v>0</v>
      </c>
      <c r="Y331" s="93">
        <v>1.7234036178099668</v>
      </c>
      <c r="Z331" s="93">
        <v>0</v>
      </c>
      <c r="AA331" s="93">
        <v>0</v>
      </c>
      <c r="AB331" s="93">
        <v>0</v>
      </c>
      <c r="AC331" s="93">
        <f>_xlfn.XLOOKUP(B331,'[3]Nur des jours'!$B:$B,'[3]Nur des jours'!$N:$N,"")</f>
        <v>1.4365442181529708</v>
      </c>
      <c r="AD331" s="93">
        <v>1.4365442181529708</v>
      </c>
      <c r="AE331" s="93">
        <v>0</v>
      </c>
      <c r="AF331" s="93">
        <v>0</v>
      </c>
      <c r="AG331" s="93"/>
      <c r="AH331" s="93">
        <v>0.29543807232766317</v>
      </c>
      <c r="AI331" s="93">
        <v>0.43838351138448256</v>
      </c>
      <c r="AJ331" s="93">
        <v>0.55596568982458994</v>
      </c>
      <c r="AK331" s="93">
        <v>8.8578842420222959E-2</v>
      </c>
      <c r="AL331" s="93">
        <v>0.29543807232766317</v>
      </c>
      <c r="AM331" s="49" t="s">
        <v>5559</v>
      </c>
      <c r="AN331" s="49"/>
      <c r="AO331" s="48" t="str" cm="1">
        <f t="array" ref="AO331">IFERROR(_xlfn.IFS(
AQ331="MPR ISSUE","PDH",
AQ331="BSS Hardware Issue","BSS",
AQ331="Sites strategiques, MLL, Pylone, etc.","ENVTECH",
AQ331="AKTIVCO DEFAUT GE &amp; POWER Cabinet","AKTIVCO",
AQ331="AKTIVCO Coupure ENEO &amp; Baisse de tension","AKTIVCO GRID ONLY",
AQ331="Coupure ENEO &amp; Baisse de tension","IHS GRID ONLY",
AQ331="Defaut GE &amp; POWER Cabinet","IHS",
AQ331="Sharing","Partners",
AQ331="Sites strategiques &amp; DataCenter","SST &amp; DC",
AQ331="Exclu","Exclu",
AQ331="SAT","SAT",
AQ331="SPARE-ISSUE","SPARE-ISSUE",
AQ331="Fiber CAmtel","TRANS_FO_CAMTEL",
AQ331="Fiber AOF","Fiber AOF",
AQ331="Projet OCM (HUAWEI)","TRAVAUX-HUAWEI",
AQ331="Projet OCM (NOKIA)","TRAVAUX-NOKIA",
AQ331="ACCESS-ISSUE","ACCESS-ISSUE",
AQ331="Projet OCM (ZTE, NOKIA, autres projets)","TRAVAUX OCM",
AQ331="No root CAuse","No root cause",
AQ331="ODU HS","PDH",
AQ331="IP &amp; VLAN","PDH",
AQ331="Warehouse HUAWEI","SPARE-ISSUE",
AQ331="SPARE-HS","SPARE-ISSUE",
AQ331="Power Telco","BSS",AQ331="no impacts","no impacts"
),"")</f>
        <v>IHS</v>
      </c>
      <c r="AP331" s="48" t="str" cm="1">
        <f t="array" ref="AP331">IFERROR(_xlfn.IFS(
AQ331="MPR ISSUE","TX ISSUE",
AQ331="BSS Hardware Issue","RAN ISSUE",
AQ331="Sites strategiques, MLL, Pylone, etc.","ENVTECH",
AQ331="AKTIVCO DEFAUT GE &amp; POWER Cabinet","POWER ISSUE",
AQ331="AKTIVCO Coupure ENEO &amp; Baisse de tension","POWER ISSUE",
AQ331="Coupure ENEO &amp; Baisse de tension","POWER ISSUE",
AQ331="Defaut GE &amp; POWER Cabinet","POWER ISSUE",
AQ331="Sharing","POWER ISSUE",
AQ331="Sites strategiques &amp; DataCenter","POWER ISSUE",
AQ331="Exclu","Exclu",
AQ331="SAT","TX ISSUE",
AQ331="SPARE-ISSUE","SPARE-ISSUE",
AQ331="Fiber CAmtel","TX ISSUE",
AQ331="Fiber AOF","TX ISSUE",
AQ331="Projet OCM (HUAWEI)","TRAVAUX-HUAWEI",
AQ331="Projet OCM (NOKIA)","TRAVAUX -NOKIA",
AQ331="ACCESS-ISSUE","ACCESS-ISSUE",
AQ331="Projet OCM (ZTE, NOKIA, autres projets)","TRAVAUX OCM",
AQ331="No root CAuse","No root cause",
AQ331="ODU HS","TX ISSUE",
AQ331="IP &amp; VLAN","TX ISSUE",
AQ331="Warehouse HUAWEI","SPARE-ISSUE",
AQ331="SPARE-HS","SPARE-ISSUE",
AQ331="Power Telco","RAN ISSUE",AQ331="no impacts","no impacts"
),"")</f>
        <v>POWER ISSUE</v>
      </c>
      <c r="AQ331" s="67" t="s">
        <v>5330</v>
      </c>
      <c r="AR331" s="48" t="str" cm="1">
        <f t="array" ref="AR331">IFERROR(_xlfn.IFS(
AQ331="MPR ISSUE","ACTIVE",
AQ331="BSS Hardware Issue","ACTIVE",
AQ331="Sites strategiques, MLL, Pylone, etc.","PASSIVE",
AQ331="AKTIVCO DEFAUT GE &amp; POWER Cabinet","PASSIVE",
AQ331="AKTIVCO Coupure ENEO &amp; Baisse de tension","PASSIVE",
AQ331="Coupure ENEO &amp; Baisse de tension","PASSIVE",
AQ331="Defaut GE &amp; POWER Cabinet","PASSIVE",
AQ331="Sharing","PASSIVE",
AQ331="Sites strategiques &amp; DataCenter","PASSIVE",
AQ331="Exclu","Exclu",
AQ331="SAT","ACTIVE",
AQ331="SPARE-ISSUE","SPARE-ISSUE",
AQ331="Fiber CAmtel","ACTIVE",
AQ331="Fiber AOF","ACTIVE",
AQ331="Projet OCM (HUAWEI)","PLANNED WORKS",
AQ331="Projet OCM (NOKIA)","PLANNED WORKS",
AQ331="ACCESS-ISSUE","ACCESS-ISSUE",
AQ331="Projet OCM (ZTE, NOKIA, autres projets)","PLANNED WORKS",
AQ331="No root CAuse","No root cause",
AQ331="ODU HS","ACTIVE",
AQ331="IP &amp; VLAN","ACTIVE",
AQ331="Warehouse HUAWEI","SPARE-ISSUE",
AQ331="SPARE-HS","SPARE-ISSUE",
AQ331="Power Telco","ACTIVE", AQ331="no impacts","no impacts"
),"")</f>
        <v>PASSIVE</v>
      </c>
      <c r="AS331" s="92" t="s">
        <v>5866</v>
      </c>
      <c r="AT331" s="98" t="s">
        <v>2882</v>
      </c>
      <c r="AV331" s="17" t="s">
        <v>5537</v>
      </c>
      <c r="AW331" s="7" t="s">
        <v>5537</v>
      </c>
      <c r="AX331" s="6" t="s">
        <v>5537</v>
      </c>
      <c r="AY331" s="7"/>
      <c r="AZ331" s="3" t="s">
        <v>6304</v>
      </c>
      <c r="BA331" s="18" t="s">
        <v>5537</v>
      </c>
      <c r="BB331" s="18" t="s">
        <v>5537</v>
      </c>
      <c r="BC331" s="18" t="s">
        <v>5537</v>
      </c>
      <c r="BD331" s="18" t="s">
        <v>5537</v>
      </c>
      <c r="BE331" s="18" t="s">
        <v>5537</v>
      </c>
      <c r="BF331" s="18" t="s">
        <v>5537</v>
      </c>
      <c r="BG331" s="18" t="s">
        <v>5537</v>
      </c>
      <c r="BH331" s="18" t="s">
        <v>5537</v>
      </c>
      <c r="BI331" s="18" t="s">
        <v>5537</v>
      </c>
      <c r="BJ331" s="18" t="s">
        <v>5537</v>
      </c>
      <c r="BK331" s="18" t="s">
        <v>5537</v>
      </c>
      <c r="BL331" s="9" t="s">
        <v>6305</v>
      </c>
      <c r="BM331" s="14" t="s">
        <v>5537</v>
      </c>
      <c r="BN331" s="14" t="s">
        <v>5537</v>
      </c>
      <c r="BO331" s="14" t="str">
        <f>_xlfn.XLOOKUP(B331,'[4]cell downs 18042026 17h'!$B:$B,'[4]cell downs 18042026 17h'!$B:$B,"")</f>
        <v/>
      </c>
      <c r="BP331" s="14" t="str">
        <f>_xlfn.XLOOKUP(B331,'[5]Cells Huawei 19042026 15h'!$B:$B,'[5]Cells Huawei 19042026 15h'!$B:$B,"")</f>
        <v/>
      </c>
      <c r="BQ331" s="9" t="str">
        <f>_xlfn.XLOOKUP(B331,'[6]cells down 19042026 9H40'!$B:$B,'[6]cells down 19042026 9H40'!$B:$B,"")</f>
        <v/>
      </c>
      <c r="BR331" s="9" t="s">
        <v>2882</v>
      </c>
      <c r="BS331" s="9" t="s">
        <v>5537</v>
      </c>
      <c r="BT331" s="108"/>
    </row>
    <row r="332" spans="1:72" s="9" customFormat="1" x14ac:dyDescent="0.35">
      <c r="A332" s="1" t="s">
        <v>59</v>
      </c>
      <c r="B332" s="8" t="s">
        <v>60</v>
      </c>
      <c r="C332" s="3" t="str">
        <f>_xlfn.XLOOKUP(B332,'[1]daily break down'!$D:$D,'[1]daily break down'!$E:$E,"")</f>
        <v>SUD-OUEST</v>
      </c>
      <c r="D332" s="1" t="s">
        <v>18</v>
      </c>
      <c r="E332" s="1" t="s">
        <v>5490</v>
      </c>
      <c r="F332" s="3" t="s">
        <v>13</v>
      </c>
      <c r="G332" s="1" t="s">
        <v>14</v>
      </c>
      <c r="H332" s="32" t="str">
        <f>_xlfn.XLOOKUP(B332,[2]CALCULATION!$B:$B,[2]CALCULATION!$H:$H,"")</f>
        <v>Huawei</v>
      </c>
      <c r="I332" s="28">
        <v>8.560837592350037E-3</v>
      </c>
      <c r="J332" s="28">
        <v>2.1402093980875093E-3</v>
      </c>
      <c r="K332" s="28">
        <v>1.0455814663573351</v>
      </c>
      <c r="L332" s="28">
        <v>0</v>
      </c>
      <c r="M332" s="28">
        <v>0.67612781901247887</v>
      </c>
      <c r="N332" s="28">
        <v>6.864061746467943</v>
      </c>
      <c r="O332" s="28">
        <v>0</v>
      </c>
      <c r="P332" s="28">
        <v>0.79612222593191828</v>
      </c>
      <c r="Q332" s="28">
        <v>0.56774404807766388</v>
      </c>
      <c r="R332" s="28">
        <v>1.478795518686882</v>
      </c>
      <c r="S332" s="93">
        <v>0.53264461394902873</v>
      </c>
      <c r="T332" s="93">
        <f>_xlfn.XLOOKUP(B332,'[3]Nur des jours'!$B:$B,'[3]Nur des jours'!$U:$U,"")</f>
        <v>0.15801879389212775</v>
      </c>
      <c r="U332" s="93">
        <v>8.4060826177899912</v>
      </c>
      <c r="V332" s="93">
        <v>0.208937942488293</v>
      </c>
      <c r="W332" s="93">
        <v>0.15801879389212775</v>
      </c>
      <c r="X332" s="93">
        <v>1.8907501576620922</v>
      </c>
      <c r="Y332" s="93">
        <v>1.4367760741710971</v>
      </c>
      <c r="Z332" s="93">
        <v>0.98850921574166828</v>
      </c>
      <c r="AA332" s="93">
        <v>1.1454935750913871</v>
      </c>
      <c r="AB332" s="93">
        <v>1.0518059086901062</v>
      </c>
      <c r="AC332" s="93">
        <f>_xlfn.XLOOKUP(B332,'[3]Nur des jours'!$B:$B,'[3]Nur des jours'!$N:$N,"")</f>
        <v>1.5522582062762356</v>
      </c>
      <c r="AD332" s="93">
        <v>1.5522582062762356</v>
      </c>
      <c r="AE332" s="93">
        <v>0.20990103671743249</v>
      </c>
      <c r="AF332" s="93">
        <v>0.21835486383987812</v>
      </c>
      <c r="AG332" s="93"/>
      <c r="AH332" s="93">
        <v>0.2942787922370324</v>
      </c>
      <c r="AI332" s="93">
        <v>0</v>
      </c>
      <c r="AJ332" s="93">
        <v>0.67257770025602559</v>
      </c>
      <c r="AK332" s="93">
        <v>0.13132924899368961</v>
      </c>
      <c r="AL332" s="93">
        <v>0.2942787922370324</v>
      </c>
      <c r="AM332" s="49" t="s">
        <v>5559</v>
      </c>
      <c r="AN332" s="49"/>
      <c r="AO332" s="48" t="str" cm="1">
        <f t="array" ref="AO332">IFERROR(_xlfn.IFS(
AQ332="MPR ISSUE","PDH",
AQ332="BSS Hardware Issue","BSS",
AQ332="Sites strategiques, MLL, Pylone, etc.","ENVTECH",
AQ332="AKTIVCO DEFAUT GE &amp; POWER Cabinet","AKTIVCO",
AQ332="AKTIVCO Coupure ENEO &amp; Baisse de tension","AKTIVCO GRID ONLY",
AQ332="Coupure ENEO &amp; Baisse de tension","IHS GRID ONLY",
AQ332="Defaut GE &amp; POWER Cabinet","IHS",
AQ332="Sharing","Partners",
AQ332="Sites strategiques &amp; DataCenter","SST &amp; DC",
AQ332="Exclu","Exclu",
AQ332="SAT","SAT",
AQ332="SPARE-ISSUE","SPARE-ISSUE",
AQ332="Fiber CAmtel","TRANS_FO_CAMTEL",
AQ332="Fiber AOF","Fiber AOF",
AQ332="Projet OCM (HUAWEI)","TRAVAUX-HUAWEI",
AQ332="Projet OCM (NOKIA)","TRAVAUX-NOKIA",
AQ332="ACCESS-ISSUE","ACCESS-ISSUE",
AQ332="Projet OCM (ZTE, NOKIA, autres projets)","TRAVAUX OCM",
AQ332="No root CAuse","No root cause",
AQ332="ODU HS","PDH",
AQ332="IP &amp; VLAN","PDH",
AQ332="Warehouse HUAWEI","SPARE-ISSUE",
AQ332="SPARE-HS","SPARE-ISSUE",
AQ332="Power Telco","BSS",AQ332="no impacts","no impacts"
),"")</f>
        <v>No root cause</v>
      </c>
      <c r="AP332" s="48" t="str" cm="1">
        <f t="array" ref="AP332">IFERROR(_xlfn.IFS(
AQ332="MPR ISSUE","TX ISSUE",
AQ332="BSS Hardware Issue","RAN ISSUE",
AQ332="Sites strategiques, MLL, Pylone, etc.","ENVTECH",
AQ332="AKTIVCO DEFAUT GE &amp; POWER Cabinet","POWER ISSUE",
AQ332="AKTIVCO Coupure ENEO &amp; Baisse de tension","POWER ISSUE",
AQ332="Coupure ENEO &amp; Baisse de tension","POWER ISSUE",
AQ332="Defaut GE &amp; POWER Cabinet","POWER ISSUE",
AQ332="Sharing","POWER ISSUE",
AQ332="Sites strategiques &amp; DataCenter","POWER ISSUE",
AQ332="Exclu","Exclu",
AQ332="SAT","TX ISSUE",
AQ332="SPARE-ISSUE","SPARE-ISSUE",
AQ332="Fiber CAmtel","TX ISSUE",
AQ332="Fiber AOF","TX ISSUE",
AQ332="Projet OCM (HUAWEI)","TRAVAUX-HUAWEI",
AQ332="Projet OCM (NOKIA)","TRAVAUX -NOKIA",
AQ332="ACCESS-ISSUE","ACCESS-ISSUE",
AQ332="Projet OCM (ZTE, NOKIA, autres projets)","TRAVAUX OCM",
AQ332="No root CAuse","No root cause",
AQ332="ODU HS","TX ISSUE",
AQ332="IP &amp; VLAN","TX ISSUE",
AQ332="Warehouse HUAWEI","SPARE-ISSUE",
AQ332="SPARE-HS","SPARE-ISSUE",
AQ332="Power Telco","RAN ISSUE",AQ332="no impacts","no impacts"
),"")</f>
        <v>No root cause</v>
      </c>
      <c r="AQ332" s="67" t="s">
        <v>5344</v>
      </c>
      <c r="AR332" s="48" t="str" cm="1">
        <f t="array" ref="AR332">IFERROR(_xlfn.IFS(
AQ332="MPR ISSUE","ACTIVE",
AQ332="BSS Hardware Issue","ACTIVE",
AQ332="Sites strategiques, MLL, Pylone, etc.","PASSIVE",
AQ332="AKTIVCO DEFAUT GE &amp; POWER Cabinet","PASSIVE",
AQ332="AKTIVCO Coupure ENEO &amp; Baisse de tension","PASSIVE",
AQ332="Coupure ENEO &amp; Baisse de tension","PASSIVE",
AQ332="Defaut GE &amp; POWER Cabinet","PASSIVE",
AQ332="Sharing","PASSIVE",
AQ332="Sites strategiques &amp; DataCenter","PASSIVE",
AQ332="Exclu","Exclu",
AQ332="SAT","ACTIVE",
AQ332="SPARE-ISSUE","SPARE-ISSUE",
AQ332="Fiber CAmtel","ACTIVE",
AQ332="Fiber AOF","ACTIVE",
AQ332="Projet OCM (HUAWEI)","PLANNED WORKS",
AQ332="Projet OCM (NOKIA)","PLANNED WORKS",
AQ332="ACCESS-ISSUE","ACCESS-ISSUE",
AQ332="Projet OCM (ZTE, NOKIA, autres projets)","PLANNED WORKS",
AQ332="No root CAuse","No root cause",
AQ332="ODU HS","ACTIVE",
AQ332="IP &amp; VLAN","ACTIVE",
AQ332="Warehouse HUAWEI","SPARE-ISSUE",
AQ332="SPARE-HS","SPARE-ISSUE",
AQ332="Power Telco","ACTIVE", AQ332="no impacts","no impacts"
),"")</f>
        <v>No root cause</v>
      </c>
      <c r="AS332" s="92" t="s">
        <v>5537</v>
      </c>
      <c r="AT332" s="98" t="s">
        <v>60</v>
      </c>
      <c r="AV332" s="17" t="s">
        <v>5537</v>
      </c>
      <c r="AW332" s="7" t="s">
        <v>5537</v>
      </c>
      <c r="AX332" s="6" t="s">
        <v>5537</v>
      </c>
      <c r="AY332" s="7"/>
      <c r="AZ332" s="3" t="s">
        <v>5537</v>
      </c>
      <c r="BA332" s="18" t="s">
        <v>5537</v>
      </c>
      <c r="BB332" s="18" t="s">
        <v>5537</v>
      </c>
      <c r="BC332" s="18" t="s">
        <v>5537</v>
      </c>
      <c r="BD332" s="18" t="s">
        <v>5537</v>
      </c>
      <c r="BE332" s="18" t="s">
        <v>5537</v>
      </c>
      <c r="BF332" s="18" t="s">
        <v>5537</v>
      </c>
      <c r="BG332" s="18" t="s">
        <v>5537</v>
      </c>
      <c r="BH332" s="18" t="s">
        <v>5537</v>
      </c>
      <c r="BI332" s="18" t="s">
        <v>5537</v>
      </c>
      <c r="BJ332" s="18" t="s">
        <v>5537</v>
      </c>
      <c r="BK332" s="18" t="s">
        <v>5537</v>
      </c>
      <c r="BL332" s="9" t="s">
        <v>5537</v>
      </c>
      <c r="BM332" s="14" t="s">
        <v>5537</v>
      </c>
      <c r="BN332" s="14" t="s">
        <v>5537</v>
      </c>
      <c r="BO332" s="14" t="str">
        <f>_xlfn.XLOOKUP(B332,'[4]cell downs 18042026 17h'!$B:$B,'[4]cell downs 18042026 17h'!$B:$B,"")</f>
        <v/>
      </c>
      <c r="BP332" s="14" t="str">
        <f>_xlfn.XLOOKUP(B332,'[5]Cells Huawei 19042026 15h'!$B:$B,'[5]Cells Huawei 19042026 15h'!$B:$B,"")</f>
        <v/>
      </c>
      <c r="BQ332" s="9" t="str">
        <f>_xlfn.XLOOKUP(B332,'[6]cells down 19042026 9H40'!$B:$B,'[6]cells down 19042026 9H40'!$B:$B,"")</f>
        <v/>
      </c>
      <c r="BR332" s="9" t="s">
        <v>5537</v>
      </c>
      <c r="BS332" s="9" t="s">
        <v>5537</v>
      </c>
      <c r="BT332" s="108"/>
    </row>
    <row r="333" spans="1:72" s="9" customFormat="1" x14ac:dyDescent="0.35">
      <c r="A333" s="1" t="s">
        <v>1306</v>
      </c>
      <c r="B333" s="1" t="s">
        <v>1307</v>
      </c>
      <c r="C333" s="3" t="str">
        <f>_xlfn.XLOOKUP(B333,'[1]daily break down'!$D:$D,'[1]daily break down'!$E:$E,"")</f>
        <v>NORD-OUEST</v>
      </c>
      <c r="D333" s="1" t="s">
        <v>11</v>
      </c>
      <c r="E333" s="1" t="s">
        <v>66</v>
      </c>
      <c r="F333" s="3" t="s">
        <v>51</v>
      </c>
      <c r="G333" s="1" t="s">
        <v>1306</v>
      </c>
      <c r="H333" s="33" t="str">
        <f>_xlfn.XLOOKUP(B333,[2]CALCULATION!$B:$B,[2]CALCULATION!$H:$H,"")</f>
        <v>NOKIA</v>
      </c>
      <c r="I333" s="28">
        <v>1.3772101724945498</v>
      </c>
      <c r="J333" s="28">
        <v>1.7529789867477827</v>
      </c>
      <c r="K333" s="28">
        <v>1.7494347962478241</v>
      </c>
      <c r="L333" s="28">
        <v>0.32771615626655243</v>
      </c>
      <c r="M333" s="28">
        <v>2.6368159397671675</v>
      </c>
      <c r="N333" s="28">
        <v>0.5396473636077308</v>
      </c>
      <c r="O333" s="28">
        <v>0.44382272630359626</v>
      </c>
      <c r="P333" s="28">
        <v>1.8156653712567401</v>
      </c>
      <c r="Q333" s="28">
        <v>1.9733958767943285</v>
      </c>
      <c r="R333" s="28">
        <v>1.3563902097091696</v>
      </c>
      <c r="S333" s="93">
        <v>2.5985395165136871</v>
      </c>
      <c r="T333" s="93">
        <f>_xlfn.XLOOKUP(B333,'[3]Nur des jours'!$B:$B,'[3]Nur des jours'!$U:$U,"")</f>
        <v>0.26665225592338632</v>
      </c>
      <c r="U333" s="93">
        <v>0.29950657014578247</v>
      </c>
      <c r="V333" s="93">
        <v>1.3070080443337244</v>
      </c>
      <c r="W333" s="93">
        <v>0.26665225592338632</v>
      </c>
      <c r="X333" s="93">
        <v>8.5715386393404688E-2</v>
      </c>
      <c r="Y333" s="93">
        <v>0.10515562175936617</v>
      </c>
      <c r="Z333" s="93">
        <v>7.8991561867746529E-2</v>
      </c>
      <c r="AA333" s="93">
        <v>0.83928311546001666</v>
      </c>
      <c r="AB333" s="93">
        <v>1.4143217105694923E-2</v>
      </c>
      <c r="AC333" s="93">
        <f>_xlfn.XLOOKUP(B333,'[3]Nur des jours'!$B:$B,'[3]Nur des jours'!$N:$N,"")</f>
        <v>3.9040986436779529E-2</v>
      </c>
      <c r="AD333" s="93">
        <v>3.9040986436779529E-2</v>
      </c>
      <c r="AE333" s="93">
        <v>0.28721610122334351</v>
      </c>
      <c r="AF333" s="93">
        <v>0.3244379096717489</v>
      </c>
      <c r="AG333" s="93"/>
      <c r="AH333" s="93">
        <v>0.29192456189913624</v>
      </c>
      <c r="AI333" s="93">
        <v>1.0220205907861029</v>
      </c>
      <c r="AJ333" s="93">
        <v>0.43483795233772282</v>
      </c>
      <c r="AK333" s="93">
        <v>0</v>
      </c>
      <c r="AL333" s="93">
        <v>0.29192456189913624</v>
      </c>
      <c r="AM333" s="49" t="s">
        <v>5601</v>
      </c>
      <c r="AN333" s="49"/>
      <c r="AO333" s="48" t="str" cm="1">
        <f t="array" ref="AO333">IFERROR(_xlfn.IFS(
AQ333="MPR ISSUE","PDH",
AQ333="BSS Hardware Issue","BSS",
AQ333="Sites strategiques, MLL, Pylone, etc.","ENVTECH",
AQ333="AKTIVCO DEFAUT GE &amp; POWER Cabinet","AKTIVCO",
AQ333="AKTIVCO Coupure ENEO &amp; Baisse de tension","AKTIVCO GRID ONLY",
AQ333="Coupure ENEO &amp; Baisse de tension","IHS GRID ONLY",
AQ333="Defaut GE &amp; POWER Cabinet","IHS",
AQ333="Sharing","Partners",
AQ333="Sites strategiques &amp; DataCenter","SST &amp; DC",
AQ333="Exclu","Exclu",
AQ333="SAT","SAT",
AQ333="SPARE-ISSUE","SPARE-ISSUE",
AQ333="Fiber CAmtel","TRANS_FO_CAMTEL",
AQ333="Fiber AOF","Fiber AOF",
AQ333="Projet OCM (HUAWEI)","TRAVAUX-HUAWEI",
AQ333="Projet OCM (NOKIA)","TRAVAUX-NOKIA",
AQ333="ACCESS-ISSUE","ACCESS-ISSUE",
AQ333="Projet OCM (ZTE, NOKIA, autres projets)","TRAVAUX OCM",
AQ333="No root CAuse","No root cause",
AQ333="ODU HS","PDH",
AQ333="IP &amp; VLAN","PDH",
AQ333="Warehouse HUAWEI","SPARE-ISSUE",
AQ333="SPARE-HS","SPARE-ISSUE",
AQ333="Power Telco","BSS",AQ333="no impacts","no impacts"
),"")</f>
        <v>IHS</v>
      </c>
      <c r="AP333" s="48" t="str" cm="1">
        <f t="array" ref="AP333">IFERROR(_xlfn.IFS(
AQ333="MPR ISSUE","TX ISSUE",
AQ333="BSS Hardware Issue","RAN ISSUE",
AQ333="Sites strategiques, MLL, Pylone, etc.","ENVTECH",
AQ333="AKTIVCO DEFAUT GE &amp; POWER Cabinet","POWER ISSUE",
AQ333="AKTIVCO Coupure ENEO &amp; Baisse de tension","POWER ISSUE",
AQ333="Coupure ENEO &amp; Baisse de tension","POWER ISSUE",
AQ333="Defaut GE &amp; POWER Cabinet","POWER ISSUE",
AQ333="Sharing","POWER ISSUE",
AQ333="Sites strategiques &amp; DataCenter","POWER ISSUE",
AQ333="Exclu","Exclu",
AQ333="SAT","TX ISSUE",
AQ333="SPARE-ISSUE","SPARE-ISSUE",
AQ333="Fiber CAmtel","TX ISSUE",
AQ333="Fiber AOF","TX ISSUE",
AQ333="Projet OCM (HUAWEI)","TRAVAUX-HUAWEI",
AQ333="Projet OCM (NOKIA)","TRAVAUX -NOKIA",
AQ333="ACCESS-ISSUE","ACCESS-ISSUE",
AQ333="Projet OCM (ZTE, NOKIA, autres projets)","TRAVAUX OCM",
AQ333="No root CAuse","No root cause",
AQ333="ODU HS","TX ISSUE",
AQ333="IP &amp; VLAN","TX ISSUE",
AQ333="Warehouse HUAWEI","SPARE-ISSUE",
AQ333="SPARE-HS","SPARE-ISSUE",
AQ333="Power Telco","RAN ISSUE",AQ333="no impacts","no impacts"
),"")</f>
        <v>POWER ISSUE</v>
      </c>
      <c r="AQ333" s="67" t="s">
        <v>5330</v>
      </c>
      <c r="AR333" s="48" t="str" cm="1">
        <f t="array" ref="AR333">IFERROR(_xlfn.IFS(
AQ333="MPR ISSUE","ACTIVE",
AQ333="BSS Hardware Issue","ACTIVE",
AQ333="Sites strategiques, MLL, Pylone, etc.","PASSIVE",
AQ333="AKTIVCO DEFAUT GE &amp; POWER Cabinet","PASSIVE",
AQ333="AKTIVCO Coupure ENEO &amp; Baisse de tension","PASSIVE",
AQ333="Coupure ENEO &amp; Baisse de tension","PASSIVE",
AQ333="Defaut GE &amp; POWER Cabinet","PASSIVE",
AQ333="Sharing","PASSIVE",
AQ333="Sites strategiques &amp; DataCenter","PASSIVE",
AQ333="Exclu","Exclu",
AQ333="SAT","ACTIVE",
AQ333="SPARE-ISSUE","SPARE-ISSUE",
AQ333="Fiber CAmtel","ACTIVE",
AQ333="Fiber AOF","ACTIVE",
AQ333="Projet OCM (HUAWEI)","PLANNED WORKS",
AQ333="Projet OCM (NOKIA)","PLANNED WORKS",
AQ333="ACCESS-ISSUE","ACCESS-ISSUE",
AQ333="Projet OCM (ZTE, NOKIA, autres projets)","PLANNED WORKS",
AQ333="No root CAuse","No root cause",
AQ333="ODU HS","ACTIVE",
AQ333="IP &amp; VLAN","ACTIVE",
AQ333="Warehouse HUAWEI","SPARE-ISSUE",
AQ333="SPARE-HS","SPARE-ISSUE",
AQ333="Power Telco","ACTIVE", AQ333="no impacts","no impacts"
),"")</f>
        <v>PASSIVE</v>
      </c>
      <c r="AS333" s="92" t="s">
        <v>5769</v>
      </c>
      <c r="AT333" s="98" t="s">
        <v>1307</v>
      </c>
      <c r="AV333" s="17" t="s">
        <v>5537</v>
      </c>
      <c r="AW333" s="7" t="s">
        <v>5537</v>
      </c>
      <c r="AX333" s="6" t="s">
        <v>5537</v>
      </c>
      <c r="AY333" s="7"/>
      <c r="AZ333" s="3" t="s">
        <v>5537</v>
      </c>
      <c r="BA333" s="18" t="s">
        <v>5537</v>
      </c>
      <c r="BB333" s="18" t="s">
        <v>5537</v>
      </c>
      <c r="BC333" s="18" t="s">
        <v>5537</v>
      </c>
      <c r="BD333" s="18" t="s">
        <v>5537</v>
      </c>
      <c r="BE333" s="18" t="s">
        <v>5537</v>
      </c>
      <c r="BF333" s="18" t="s">
        <v>5537</v>
      </c>
      <c r="BG333" s="18" t="s">
        <v>5537</v>
      </c>
      <c r="BH333" s="18" t="s">
        <v>5537</v>
      </c>
      <c r="BI333" s="18" t="s">
        <v>5537</v>
      </c>
      <c r="BJ333" s="18" t="s">
        <v>5537</v>
      </c>
      <c r="BK333" s="18" t="s">
        <v>5537</v>
      </c>
      <c r="BL333" s="9" t="s">
        <v>5769</v>
      </c>
      <c r="BM333" s="14" t="s">
        <v>5537</v>
      </c>
      <c r="BN333" s="14" t="s">
        <v>5537</v>
      </c>
      <c r="BO333" s="14" t="str">
        <f>_xlfn.XLOOKUP(B333,'[4]cell downs 18042026 17h'!$B:$B,'[4]cell downs 18042026 17h'!$B:$B,"")</f>
        <v/>
      </c>
      <c r="BP333" s="14" t="str">
        <f>_xlfn.XLOOKUP(B333,'[5]Cells Huawei 19042026 15h'!$B:$B,'[5]Cells Huawei 19042026 15h'!$B:$B,"")</f>
        <v/>
      </c>
      <c r="BQ333" s="9" t="str">
        <f>_xlfn.XLOOKUP(B333,'[6]cells down 19042026 9H40'!$B:$B,'[6]cells down 19042026 9H40'!$B:$B,"")</f>
        <v/>
      </c>
      <c r="BR333" s="9" t="s">
        <v>1307</v>
      </c>
      <c r="BS333" s="9" t="s">
        <v>12</v>
      </c>
      <c r="BT333" s="108"/>
    </row>
    <row r="334" spans="1:72" s="9" customFormat="1" x14ac:dyDescent="0.35">
      <c r="A334" s="1" t="s">
        <v>352</v>
      </c>
      <c r="B334" s="1" t="s">
        <v>353</v>
      </c>
      <c r="C334" s="3" t="str">
        <f>_xlfn.XLOOKUP(B334,'[1]daily break down'!$D:$D,'[1]daily break down'!$E:$E,"")</f>
        <v>LITTORAL</v>
      </c>
      <c r="D334" s="1" t="s">
        <v>21</v>
      </c>
      <c r="E334" s="1" t="s">
        <v>36</v>
      </c>
      <c r="F334" s="3" t="s">
        <v>31</v>
      </c>
      <c r="G334" s="1" t="s">
        <v>354</v>
      </c>
      <c r="H334" s="34" t="str">
        <f>_xlfn.XLOOKUP(B334,[2]CALCULATION!$B:$B,[2]CALCULATION!$H:$H,"")</f>
        <v>ZTE</v>
      </c>
      <c r="I334" s="28">
        <v>0</v>
      </c>
      <c r="J334" s="28">
        <v>5.536971403948832</v>
      </c>
      <c r="K334" s="28">
        <v>0.7958368646788414</v>
      </c>
      <c r="L334" s="28">
        <v>0</v>
      </c>
      <c r="M334" s="28">
        <v>0.76462547762339872</v>
      </c>
      <c r="N334" s="28">
        <v>0.56699497478833261</v>
      </c>
      <c r="O334" s="28">
        <v>0.47441308324273096</v>
      </c>
      <c r="P334" s="28">
        <v>5.9604831736736842E-2</v>
      </c>
      <c r="Q334" s="28">
        <v>6.9736404676500214</v>
      </c>
      <c r="R334" s="28">
        <v>3.7297429180471013</v>
      </c>
      <c r="S334" s="93">
        <v>9.3867800692286405</v>
      </c>
      <c r="T334" s="93">
        <f>_xlfn.XLOOKUP(B334,'[3]Nur des jours'!$B:$B,'[3]Nur des jours'!$U:$U,"")</f>
        <v>0.40915453167937932</v>
      </c>
      <c r="U334" s="93">
        <v>1.4125025325811214</v>
      </c>
      <c r="V334" s="93">
        <v>0.37685520484657559</v>
      </c>
      <c r="W334" s="93">
        <v>0.40915453167937926</v>
      </c>
      <c r="X334" s="93">
        <v>0</v>
      </c>
      <c r="Y334" s="93">
        <v>2.0553322603750219</v>
      </c>
      <c r="Z334" s="93">
        <v>0</v>
      </c>
      <c r="AA334" s="93">
        <v>0</v>
      </c>
      <c r="AB334" s="93">
        <v>0</v>
      </c>
      <c r="AC334" s="93">
        <f>_xlfn.XLOOKUP(B334,'[3]Nur des jours'!$B:$B,'[3]Nur des jours'!$N:$N,"")</f>
        <v>0</v>
      </c>
      <c r="AD334" s="93">
        <v>0</v>
      </c>
      <c r="AE334" s="93">
        <v>0.767782286485578</v>
      </c>
      <c r="AF334" s="93">
        <v>0.13975567369511424</v>
      </c>
      <c r="AG334" s="93"/>
      <c r="AH334" s="93">
        <v>0.28892826874181265</v>
      </c>
      <c r="AI334" s="93">
        <v>0</v>
      </c>
      <c r="AJ334" s="93">
        <v>0</v>
      </c>
      <c r="AK334" s="93">
        <v>0.55404526919212604</v>
      </c>
      <c r="AL334" s="93">
        <v>0.28892826874181265</v>
      </c>
      <c r="AM334" s="49" t="s">
        <v>5559</v>
      </c>
      <c r="AN334" s="49"/>
      <c r="AO334" s="48" t="str" cm="1">
        <f t="array" ref="AO334">IFERROR(_xlfn.IFS(
AQ334="MPR ISSUE","PDH",
AQ334="BSS Hardware Issue","BSS",
AQ334="Sites strategiques, MLL, Pylone, etc.","ENVTECH",
AQ334="AKTIVCO DEFAUT GE &amp; POWER Cabinet","AKTIVCO",
AQ334="AKTIVCO Coupure ENEO &amp; Baisse de tension","AKTIVCO GRID ONLY",
AQ334="Coupure ENEO &amp; Baisse de tension","IHS GRID ONLY",
AQ334="Defaut GE &amp; POWER Cabinet","IHS",
AQ334="Sharing","Partners",
AQ334="Sites strategiques &amp; DataCenter","SST &amp; DC",
AQ334="Exclu","Exclu",
AQ334="SAT","SAT",
AQ334="SPARE-ISSUE","SPARE-ISSUE",
AQ334="Fiber CAmtel","TRANS_FO_CAMTEL",
AQ334="Fiber AOF","Fiber AOF",
AQ334="Projet OCM (HUAWEI)","TRAVAUX-HUAWEI",
AQ334="Projet OCM (NOKIA)","TRAVAUX-NOKIA",
AQ334="ACCESS-ISSUE","ACCESS-ISSUE",
AQ334="Projet OCM (ZTE, NOKIA, autres projets)","TRAVAUX OCM",
AQ334="No root CAuse","No root cause",
AQ334="ODU HS","PDH",
AQ334="IP &amp; VLAN","PDH",
AQ334="Warehouse HUAWEI","SPARE-ISSUE",
AQ334="SPARE-HS","SPARE-ISSUE",
AQ334="Power Telco","BSS",AQ334="no impacts","no impacts"
),"")</f>
        <v>AKTIVCO</v>
      </c>
      <c r="AP334" s="48" t="str" cm="1">
        <f t="array" ref="AP334">IFERROR(_xlfn.IFS(
AQ334="MPR ISSUE","TX ISSUE",
AQ334="BSS Hardware Issue","RAN ISSUE",
AQ334="Sites strategiques, MLL, Pylone, etc.","ENVTECH",
AQ334="AKTIVCO DEFAUT GE &amp; POWER Cabinet","POWER ISSUE",
AQ334="AKTIVCO Coupure ENEO &amp; Baisse de tension","POWER ISSUE",
AQ334="Coupure ENEO &amp; Baisse de tension","POWER ISSUE",
AQ334="Defaut GE &amp; POWER Cabinet","POWER ISSUE",
AQ334="Sharing","POWER ISSUE",
AQ334="Sites strategiques &amp; DataCenter","POWER ISSUE",
AQ334="Exclu","Exclu",
AQ334="SAT","TX ISSUE",
AQ334="SPARE-ISSUE","SPARE-ISSUE",
AQ334="Fiber CAmtel","TX ISSUE",
AQ334="Fiber AOF","TX ISSUE",
AQ334="Projet OCM (HUAWEI)","TRAVAUX-HUAWEI",
AQ334="Projet OCM (NOKIA)","TRAVAUX -NOKIA",
AQ334="ACCESS-ISSUE","ACCESS-ISSUE",
AQ334="Projet OCM (ZTE, NOKIA, autres projets)","TRAVAUX OCM",
AQ334="No root CAuse","No root cause",
AQ334="ODU HS","TX ISSUE",
AQ334="IP &amp; VLAN","TX ISSUE",
AQ334="Warehouse HUAWEI","SPARE-ISSUE",
AQ334="SPARE-HS","SPARE-ISSUE",
AQ334="Power Telco","RAN ISSUE",AQ334="no impacts","no impacts"
),"")</f>
        <v>POWER ISSUE</v>
      </c>
      <c r="AQ334" s="67" t="s">
        <v>5325</v>
      </c>
      <c r="AR334" s="48" t="str" cm="1">
        <f t="array" ref="AR334">IFERROR(_xlfn.IFS(
AQ334="MPR ISSUE","ACTIVE",
AQ334="BSS Hardware Issue","ACTIVE",
AQ334="Sites strategiques, MLL, Pylone, etc.","PASSIVE",
AQ334="AKTIVCO DEFAUT GE &amp; POWER Cabinet","PASSIVE",
AQ334="AKTIVCO Coupure ENEO &amp; Baisse de tension","PASSIVE",
AQ334="Coupure ENEO &amp; Baisse de tension","PASSIVE",
AQ334="Defaut GE &amp; POWER Cabinet","PASSIVE",
AQ334="Sharing","PASSIVE",
AQ334="Sites strategiques &amp; DataCenter","PASSIVE",
AQ334="Exclu","Exclu",
AQ334="SAT","ACTIVE",
AQ334="SPARE-ISSUE","SPARE-ISSUE",
AQ334="Fiber CAmtel","ACTIVE",
AQ334="Fiber AOF","ACTIVE",
AQ334="Projet OCM (HUAWEI)","PLANNED WORKS",
AQ334="Projet OCM (NOKIA)","PLANNED WORKS",
AQ334="ACCESS-ISSUE","ACCESS-ISSUE",
AQ334="Projet OCM (ZTE, NOKIA, autres projets)","PLANNED WORKS",
AQ334="No root CAuse","No root cause",
AQ334="ODU HS","ACTIVE",
AQ334="IP &amp; VLAN","ACTIVE",
AQ334="Warehouse HUAWEI","SPARE-ISSUE",
AQ334="SPARE-HS","SPARE-ISSUE",
AQ334="Power Telco","ACTIVE", AQ334="no impacts","no impacts"
),"")</f>
        <v>PASSIVE</v>
      </c>
      <c r="AS334" s="92" t="s">
        <v>5779</v>
      </c>
      <c r="AT334" s="98" t="s">
        <v>353</v>
      </c>
      <c r="AV334" s="17" t="s">
        <v>5537</v>
      </c>
      <c r="AW334" s="7" t="s">
        <v>5537</v>
      </c>
      <c r="AX334" s="6" t="s">
        <v>5537</v>
      </c>
      <c r="AY334" s="7"/>
      <c r="AZ334" s="3" t="s">
        <v>5537</v>
      </c>
      <c r="BA334" s="18" t="s">
        <v>5537</v>
      </c>
      <c r="BB334" s="18" t="s">
        <v>5537</v>
      </c>
      <c r="BC334" s="18" t="s">
        <v>5537</v>
      </c>
      <c r="BD334" s="18" t="s">
        <v>5537</v>
      </c>
      <c r="BE334" s="18" t="s">
        <v>5779</v>
      </c>
      <c r="BF334" s="18" t="s">
        <v>5537</v>
      </c>
      <c r="BG334" s="18" t="s">
        <v>5537</v>
      </c>
      <c r="BH334" s="18" t="s">
        <v>5537</v>
      </c>
      <c r="BI334" s="18" t="s">
        <v>5537</v>
      </c>
      <c r="BJ334" s="18" t="s">
        <v>5537</v>
      </c>
      <c r="BK334" s="18" t="s">
        <v>5537</v>
      </c>
      <c r="BL334" s="9" t="s">
        <v>5537</v>
      </c>
      <c r="BM334" s="14" t="s">
        <v>5537</v>
      </c>
      <c r="BN334" s="14" t="s">
        <v>5537</v>
      </c>
      <c r="BO334" s="14" t="str">
        <f>_xlfn.XLOOKUP(B334,'[4]cell downs 18042026 17h'!$B:$B,'[4]cell downs 18042026 17h'!$B:$B,"")</f>
        <v/>
      </c>
      <c r="BP334" s="14" t="str">
        <f>_xlfn.XLOOKUP(B334,'[5]Cells Huawei 19042026 15h'!$B:$B,'[5]Cells Huawei 19042026 15h'!$B:$B,"")</f>
        <v/>
      </c>
      <c r="BQ334" s="9" t="str">
        <f>_xlfn.XLOOKUP(B334,'[6]cells down 19042026 9H40'!$B:$B,'[6]cells down 19042026 9H40'!$B:$B,"")</f>
        <v/>
      </c>
      <c r="BR334" s="9" t="s">
        <v>5537</v>
      </c>
      <c r="BS334" s="9" t="s">
        <v>5537</v>
      </c>
      <c r="BT334" s="108"/>
    </row>
    <row r="335" spans="1:72" s="9" customFormat="1" x14ac:dyDescent="0.35">
      <c r="A335" s="1" t="s">
        <v>1125</v>
      </c>
      <c r="B335" s="1" t="s">
        <v>1126</v>
      </c>
      <c r="C335" s="3" t="str">
        <f>_xlfn.XLOOKUP(B335,'[1]daily break down'!$D:$D,'[1]daily break down'!$E:$E,"")</f>
        <v>NORD-OUEST</v>
      </c>
      <c r="D335" s="1" t="s">
        <v>11</v>
      </c>
      <c r="E335" s="1" t="s">
        <v>12</v>
      </c>
      <c r="F335" s="3" t="s">
        <v>51</v>
      </c>
      <c r="G335" s="1" t="s">
        <v>1125</v>
      </c>
      <c r="H335" s="33" t="str">
        <f>_xlfn.XLOOKUP(B335,[2]CALCULATION!$B:$B,[2]CALCULATION!$H:$H,"")</f>
        <v>NOKIA</v>
      </c>
      <c r="I335" s="28">
        <v>0.5248004569088297</v>
      </c>
      <c r="J335" s="28">
        <v>2.0325355854917819</v>
      </c>
      <c r="K335" s="28">
        <v>0.59621394382251836</v>
      </c>
      <c r="L335" s="28">
        <v>1.0701046990435794E-3</v>
      </c>
      <c r="M335" s="28">
        <v>3.1207304994479714</v>
      </c>
      <c r="N335" s="28">
        <v>1.3376308738047311E-3</v>
      </c>
      <c r="O335" s="28">
        <v>2.8536125307832214E-3</v>
      </c>
      <c r="P335" s="28">
        <v>8.0257852428294147E-4</v>
      </c>
      <c r="Q335" s="28">
        <v>1.0185477498304234</v>
      </c>
      <c r="R335" s="28">
        <v>2.050534988249114</v>
      </c>
      <c r="S335" s="93">
        <v>3.8922067393221571</v>
      </c>
      <c r="T335" s="93">
        <f>_xlfn.XLOOKUP(B335,'[3]Nur des jours'!$B:$B,'[3]Nur des jours'!$U:$U,"")</f>
        <v>4.0128926214141923E-3</v>
      </c>
      <c r="U335" s="93">
        <v>5.0829973204579446E-3</v>
      </c>
      <c r="V335" s="93">
        <v>1.8419712184640149</v>
      </c>
      <c r="W335" s="93">
        <v>4.0128926214141923E-3</v>
      </c>
      <c r="X335" s="93">
        <v>8.9175391586982064E-4</v>
      </c>
      <c r="Y335" s="93">
        <v>1.4446413437090716E-2</v>
      </c>
      <c r="Z335" s="93">
        <v>9.5078802510037641E-2</v>
      </c>
      <c r="AA335" s="93">
        <v>3.9989812603265102</v>
      </c>
      <c r="AB335" s="93">
        <v>0</v>
      </c>
      <c r="AC335" s="93">
        <f>_xlfn.XLOOKUP(B335,'[3]Nur des jours'!$B:$B,'[3]Nur des jours'!$N:$N,"")</f>
        <v>8.0257852428294147E-4</v>
      </c>
      <c r="AD335" s="93">
        <v>8.0257852428294147E-4</v>
      </c>
      <c r="AE335" s="93">
        <v>0</v>
      </c>
      <c r="AF335" s="93">
        <v>0</v>
      </c>
      <c r="AG335" s="93"/>
      <c r="AH335" s="93">
        <v>0.28684156457867854</v>
      </c>
      <c r="AI335" s="93">
        <v>1.334884036945114</v>
      </c>
      <c r="AJ335" s="93">
        <v>0.28661585251826721</v>
      </c>
      <c r="AK335" s="93">
        <v>0</v>
      </c>
      <c r="AL335" s="93">
        <v>0.28684156457867854</v>
      </c>
      <c r="AM335" s="49" t="s">
        <v>5601</v>
      </c>
      <c r="AN335" s="49"/>
      <c r="AO335" s="48" t="str" cm="1">
        <f t="array" ref="AO335">IFERROR(_xlfn.IFS(
AQ335="MPR ISSUE","PDH",
AQ335="BSS Hardware Issue","BSS",
AQ335="Sites strategiques, MLL, Pylone, etc.","ENVTECH",
AQ335="AKTIVCO DEFAUT GE &amp; POWER Cabinet","AKTIVCO",
AQ335="AKTIVCO Coupure ENEO &amp; Baisse de tension","AKTIVCO GRID ONLY",
AQ335="Coupure ENEO &amp; Baisse de tension","IHS GRID ONLY",
AQ335="Defaut GE &amp; POWER Cabinet","IHS",
AQ335="Sharing","Partners",
AQ335="Sites strategiques &amp; DataCenter","SST &amp; DC",
AQ335="Exclu","Exclu",
AQ335="SAT","SAT",
AQ335="SPARE-ISSUE","SPARE-ISSUE",
AQ335="Fiber CAmtel","TRANS_FO_CAMTEL",
AQ335="Fiber AOF","Fiber AOF",
AQ335="Projet OCM (HUAWEI)","TRAVAUX-HUAWEI",
AQ335="Projet OCM (NOKIA)","TRAVAUX-NOKIA",
AQ335="ACCESS-ISSUE","ACCESS-ISSUE",
AQ335="Projet OCM (ZTE, NOKIA, autres projets)","TRAVAUX OCM",
AQ335="No root CAuse","No root cause",
AQ335="ODU HS","PDH",
AQ335="IP &amp; VLAN","PDH",
AQ335="Warehouse HUAWEI","SPARE-ISSUE",
AQ335="SPARE-HS","SPARE-ISSUE",
AQ335="Power Telco","BSS",AQ335="no impacts","no impacts"
),"")</f>
        <v>No root cause</v>
      </c>
      <c r="AP335" s="48" t="str" cm="1">
        <f t="array" ref="AP335">IFERROR(_xlfn.IFS(
AQ335="MPR ISSUE","TX ISSUE",
AQ335="BSS Hardware Issue","RAN ISSUE",
AQ335="Sites strategiques, MLL, Pylone, etc.","ENVTECH",
AQ335="AKTIVCO DEFAUT GE &amp; POWER Cabinet","POWER ISSUE",
AQ335="AKTIVCO Coupure ENEO &amp; Baisse de tension","POWER ISSUE",
AQ335="Coupure ENEO &amp; Baisse de tension","POWER ISSUE",
AQ335="Defaut GE &amp; POWER Cabinet","POWER ISSUE",
AQ335="Sharing","POWER ISSUE",
AQ335="Sites strategiques &amp; DataCenter","POWER ISSUE",
AQ335="Exclu","Exclu",
AQ335="SAT","TX ISSUE",
AQ335="SPARE-ISSUE","SPARE-ISSUE",
AQ335="Fiber CAmtel","TX ISSUE",
AQ335="Fiber AOF","TX ISSUE",
AQ335="Projet OCM (HUAWEI)","TRAVAUX-HUAWEI",
AQ335="Projet OCM (NOKIA)","TRAVAUX -NOKIA",
AQ335="ACCESS-ISSUE","ACCESS-ISSUE",
AQ335="Projet OCM (ZTE, NOKIA, autres projets)","TRAVAUX OCM",
AQ335="No root CAuse","No root cause",
AQ335="ODU HS","TX ISSUE",
AQ335="IP &amp; VLAN","TX ISSUE",
AQ335="Warehouse HUAWEI","SPARE-ISSUE",
AQ335="SPARE-HS","SPARE-ISSUE",
AQ335="Power Telco","RAN ISSUE",AQ335="no impacts","no impacts"
),"")</f>
        <v>No root cause</v>
      </c>
      <c r="AQ335" s="67" t="s">
        <v>5344</v>
      </c>
      <c r="AR335" s="48" t="str" cm="1">
        <f t="array" ref="AR335">IFERROR(_xlfn.IFS(
AQ335="MPR ISSUE","ACTIVE",
AQ335="BSS Hardware Issue","ACTIVE",
AQ335="Sites strategiques, MLL, Pylone, etc.","PASSIVE",
AQ335="AKTIVCO DEFAUT GE &amp; POWER Cabinet","PASSIVE",
AQ335="AKTIVCO Coupure ENEO &amp; Baisse de tension","PASSIVE",
AQ335="Coupure ENEO &amp; Baisse de tension","PASSIVE",
AQ335="Defaut GE &amp; POWER Cabinet","PASSIVE",
AQ335="Sharing","PASSIVE",
AQ335="Sites strategiques &amp; DataCenter","PASSIVE",
AQ335="Exclu","Exclu",
AQ335="SAT","ACTIVE",
AQ335="SPARE-ISSUE","SPARE-ISSUE",
AQ335="Fiber CAmtel","ACTIVE",
AQ335="Fiber AOF","ACTIVE",
AQ335="Projet OCM (HUAWEI)","PLANNED WORKS",
AQ335="Projet OCM (NOKIA)","PLANNED WORKS",
AQ335="ACCESS-ISSUE","ACCESS-ISSUE",
AQ335="Projet OCM (ZTE, NOKIA, autres projets)","PLANNED WORKS",
AQ335="No root CAuse","No root cause",
AQ335="ODU HS","ACTIVE",
AQ335="IP &amp; VLAN","ACTIVE",
AQ335="Warehouse HUAWEI","SPARE-ISSUE",
AQ335="SPARE-HS","SPARE-ISSUE",
AQ335="Power Telco","ACTIVE", AQ335="no impacts","no impacts"
),"")</f>
        <v>No root cause</v>
      </c>
      <c r="AS335" s="92" t="s">
        <v>5961</v>
      </c>
      <c r="AT335" s="98" t="s">
        <v>1126</v>
      </c>
      <c r="AV335" s="17" t="s">
        <v>5537</v>
      </c>
      <c r="AW335" s="7" t="s">
        <v>5537</v>
      </c>
      <c r="AX335" s="6" t="s">
        <v>5537</v>
      </c>
      <c r="AY335" s="7"/>
      <c r="AZ335" s="3" t="s">
        <v>5537</v>
      </c>
      <c r="BA335" s="18" t="s">
        <v>5537</v>
      </c>
      <c r="BB335" s="18" t="s">
        <v>5537</v>
      </c>
      <c r="BC335" s="18" t="s">
        <v>5537</v>
      </c>
      <c r="BD335" s="18" t="s">
        <v>5537</v>
      </c>
      <c r="BE335" s="18" t="s">
        <v>5537</v>
      </c>
      <c r="BF335" s="18" t="s">
        <v>5537</v>
      </c>
      <c r="BG335" s="18" t="s">
        <v>5537</v>
      </c>
      <c r="BH335" s="18" t="s">
        <v>5537</v>
      </c>
      <c r="BI335" s="18" t="s">
        <v>5537</v>
      </c>
      <c r="BJ335" s="18" t="s">
        <v>5537</v>
      </c>
      <c r="BK335" s="18" t="s">
        <v>5537</v>
      </c>
      <c r="BL335" s="9" t="s">
        <v>5961</v>
      </c>
      <c r="BM335" s="14" t="s">
        <v>5537</v>
      </c>
      <c r="BN335" s="14" t="s">
        <v>5537</v>
      </c>
      <c r="BO335" s="14" t="str">
        <f>_xlfn.XLOOKUP(B335,'[4]cell downs 18042026 17h'!$B:$B,'[4]cell downs 18042026 17h'!$B:$B,"")</f>
        <v/>
      </c>
      <c r="BP335" s="14" t="str">
        <f>_xlfn.XLOOKUP(B335,'[5]Cells Huawei 19042026 15h'!$B:$B,'[5]Cells Huawei 19042026 15h'!$B:$B,"")</f>
        <v/>
      </c>
      <c r="BQ335" s="9" t="str">
        <f>_xlfn.XLOOKUP(B335,'[6]cells down 19042026 9H40'!$B:$B,'[6]cells down 19042026 9H40'!$B:$B,"")</f>
        <v/>
      </c>
      <c r="BR335" s="9" t="s">
        <v>1126</v>
      </c>
      <c r="BS335" s="9" t="s">
        <v>12</v>
      </c>
      <c r="BT335" s="108"/>
    </row>
    <row r="336" spans="1:72" s="9" customFormat="1" x14ac:dyDescent="0.35">
      <c r="A336" s="1" t="s">
        <v>877</v>
      </c>
      <c r="B336" s="8" t="s">
        <v>878</v>
      </c>
      <c r="C336" s="3" t="str">
        <f>_xlfn.XLOOKUP(B336,'[1]daily break down'!$D:$D,'[1]daily break down'!$E:$E,"")</f>
        <v>NGAOUNDERE</v>
      </c>
      <c r="D336" s="1" t="s">
        <v>11</v>
      </c>
      <c r="E336" s="1" t="s">
        <v>96</v>
      </c>
      <c r="F336" s="3" t="s">
        <v>90</v>
      </c>
      <c r="G336" s="1" t="s">
        <v>879</v>
      </c>
      <c r="H336" s="33" t="str">
        <f>_xlfn.XLOOKUP(B336,[2]CALCULATION!$B:$B,[2]CALCULATION!$H:$H,"")</f>
        <v>NOKIA</v>
      </c>
      <c r="I336" s="28">
        <v>0.31448593597064206</v>
      </c>
      <c r="J336" s="28">
        <v>0.23426375369899519</v>
      </c>
      <c r="K336" s="28">
        <v>0.25466708329409599</v>
      </c>
      <c r="L336" s="28">
        <v>0.51514840211966328</v>
      </c>
      <c r="M336" s="28">
        <v>0.32607873687694922</v>
      </c>
      <c r="N336" s="28">
        <v>0.29652601210502422</v>
      </c>
      <c r="O336" s="28">
        <v>0.333141427890638</v>
      </c>
      <c r="P336" s="28">
        <v>0.38976780154837037</v>
      </c>
      <c r="Q336" s="28">
        <v>0.61104761823230092</v>
      </c>
      <c r="R336" s="28">
        <v>0.1682739639246304</v>
      </c>
      <c r="S336" s="93">
        <v>1.1057213504435939</v>
      </c>
      <c r="T336" s="93">
        <f>_xlfn.XLOOKUP(B336,'[3]Nur des jours'!$B:$B,'[3]Nur des jours'!$U:$U,"")</f>
        <v>0.4120616494451152</v>
      </c>
      <c r="U336" s="93">
        <v>0.5081748864975616</v>
      </c>
      <c r="V336" s="93">
        <v>0.41232917561987609</v>
      </c>
      <c r="W336" s="93">
        <v>0.41206164944511509</v>
      </c>
      <c r="X336" s="93">
        <v>0.25532698119183983</v>
      </c>
      <c r="Y336" s="93">
        <v>0.34730248007465042</v>
      </c>
      <c r="Z336" s="93">
        <v>0.68666835029805939</v>
      </c>
      <c r="AA336" s="93">
        <v>0.50530343888846074</v>
      </c>
      <c r="AB336" s="93">
        <v>0.33360513992689045</v>
      </c>
      <c r="AC336" s="93">
        <f>_xlfn.XLOOKUP(B336,'[3]Nur des jours'!$B:$B,'[3]Nur des jours'!$N:$N,"")</f>
        <v>1.2066322235634201</v>
      </c>
      <c r="AD336" s="93">
        <v>1.2066322235634201</v>
      </c>
      <c r="AE336" s="93">
        <v>0.39158697953674454</v>
      </c>
      <c r="AF336" s="93">
        <v>0.37936995088932823</v>
      </c>
      <c r="AG336" s="93"/>
      <c r="AH336" s="93">
        <v>0.27198494434028769</v>
      </c>
      <c r="AI336" s="93">
        <v>8.9300344911653853E-2</v>
      </c>
      <c r="AJ336" s="93">
        <v>0.7721893264787788</v>
      </c>
      <c r="AK336" s="93">
        <v>0</v>
      </c>
      <c r="AL336" s="93">
        <v>0.27198494434028769</v>
      </c>
      <c r="AM336" s="49" t="s">
        <v>5559</v>
      </c>
      <c r="AN336" s="49"/>
      <c r="AO336" s="48" t="str" cm="1">
        <f t="array" ref="AO336">IFERROR(_xlfn.IFS(
AQ336="MPR ISSUE","PDH",
AQ336="BSS Hardware Issue","BSS",
AQ336="Sites strategiques, MLL, Pylone, etc.","ENVTECH",
AQ336="AKTIVCO DEFAUT GE &amp; POWER Cabinet","AKTIVCO",
AQ336="AKTIVCO Coupure ENEO &amp; Baisse de tension","AKTIVCO GRID ONLY",
AQ336="Coupure ENEO &amp; Baisse de tension","IHS GRID ONLY",
AQ336="Defaut GE &amp; POWER Cabinet","IHS",
AQ336="Sharing","Partners",
AQ336="Sites strategiques &amp; DataCenter","SST &amp; DC",
AQ336="Exclu","Exclu",
AQ336="SAT","SAT",
AQ336="SPARE-ISSUE","SPARE-ISSUE",
AQ336="Fiber CAmtel","TRANS_FO_CAMTEL",
AQ336="Fiber AOF","Fiber AOF",
AQ336="Projet OCM (HUAWEI)","TRAVAUX-HUAWEI",
AQ336="Projet OCM (NOKIA)","TRAVAUX-NOKIA",
AQ336="ACCESS-ISSUE","ACCESS-ISSUE",
AQ336="Projet OCM (ZTE, NOKIA, autres projets)","TRAVAUX OCM",
AQ336="No root CAuse","No root cause",
AQ336="ODU HS","PDH",
AQ336="IP &amp; VLAN","PDH",
AQ336="Warehouse HUAWEI","SPARE-ISSUE",
AQ336="SPARE-HS","SPARE-ISSUE",
AQ336="Power Telco","BSS",AQ336="no impacts","no impacts"
),"")</f>
        <v>IHS</v>
      </c>
      <c r="AP336" s="48" t="str" cm="1">
        <f t="array" ref="AP336">IFERROR(_xlfn.IFS(
AQ336="MPR ISSUE","TX ISSUE",
AQ336="BSS Hardware Issue","RAN ISSUE",
AQ336="Sites strategiques, MLL, Pylone, etc.","ENVTECH",
AQ336="AKTIVCO DEFAUT GE &amp; POWER Cabinet","POWER ISSUE",
AQ336="AKTIVCO Coupure ENEO &amp; Baisse de tension","POWER ISSUE",
AQ336="Coupure ENEO &amp; Baisse de tension","POWER ISSUE",
AQ336="Defaut GE &amp; POWER Cabinet","POWER ISSUE",
AQ336="Sharing","POWER ISSUE",
AQ336="Sites strategiques &amp; DataCenter","POWER ISSUE",
AQ336="Exclu","Exclu",
AQ336="SAT","TX ISSUE",
AQ336="SPARE-ISSUE","SPARE-ISSUE",
AQ336="Fiber CAmtel","TX ISSUE",
AQ336="Fiber AOF","TX ISSUE",
AQ336="Projet OCM (HUAWEI)","TRAVAUX-HUAWEI",
AQ336="Projet OCM (NOKIA)","TRAVAUX -NOKIA",
AQ336="ACCESS-ISSUE","ACCESS-ISSUE",
AQ336="Projet OCM (ZTE, NOKIA, autres projets)","TRAVAUX OCM",
AQ336="No root CAuse","No root cause",
AQ336="ODU HS","TX ISSUE",
AQ336="IP &amp; VLAN","TX ISSUE",
AQ336="Warehouse HUAWEI","SPARE-ISSUE",
AQ336="SPARE-HS","SPARE-ISSUE",
AQ336="Power Telco","RAN ISSUE",AQ336="no impacts","no impacts"
),"")</f>
        <v>POWER ISSUE</v>
      </c>
      <c r="AQ336" s="67" t="s">
        <v>5330</v>
      </c>
      <c r="AR336" s="48" t="str" cm="1">
        <f t="array" ref="AR336">IFERROR(_xlfn.IFS(
AQ336="MPR ISSUE","ACTIVE",
AQ336="BSS Hardware Issue","ACTIVE",
AQ336="Sites strategiques, MLL, Pylone, etc.","PASSIVE",
AQ336="AKTIVCO DEFAUT GE &amp; POWER Cabinet","PASSIVE",
AQ336="AKTIVCO Coupure ENEO &amp; Baisse de tension","PASSIVE",
AQ336="Coupure ENEO &amp; Baisse de tension","PASSIVE",
AQ336="Defaut GE &amp; POWER Cabinet","PASSIVE",
AQ336="Sharing","PASSIVE",
AQ336="Sites strategiques &amp; DataCenter","PASSIVE",
AQ336="Exclu","Exclu",
AQ336="SAT","ACTIVE",
AQ336="SPARE-ISSUE","SPARE-ISSUE",
AQ336="Fiber CAmtel","ACTIVE",
AQ336="Fiber AOF","ACTIVE",
AQ336="Projet OCM (HUAWEI)","PLANNED WORKS",
AQ336="Projet OCM (NOKIA)","PLANNED WORKS",
AQ336="ACCESS-ISSUE","ACCESS-ISSUE",
AQ336="Projet OCM (ZTE, NOKIA, autres projets)","PLANNED WORKS",
AQ336="No root CAuse","No root cause",
AQ336="ODU HS","ACTIVE",
AQ336="IP &amp; VLAN","ACTIVE",
AQ336="Warehouse HUAWEI","SPARE-ISSUE",
AQ336="SPARE-HS","SPARE-ISSUE",
AQ336="Power Telco","ACTIVE", AQ336="no impacts","no impacts"
),"")</f>
        <v>PASSIVE</v>
      </c>
      <c r="AS336" s="92" t="s">
        <v>5762</v>
      </c>
      <c r="AT336" s="98" t="s">
        <v>878</v>
      </c>
      <c r="AV336" s="17" t="s">
        <v>5537</v>
      </c>
      <c r="AW336" s="7" t="s">
        <v>5537</v>
      </c>
      <c r="AX336" s="6" t="s">
        <v>5537</v>
      </c>
      <c r="AY336" s="7"/>
      <c r="AZ336" s="3" t="s">
        <v>5537</v>
      </c>
      <c r="BA336" s="18" t="s">
        <v>5537</v>
      </c>
      <c r="BB336" s="18" t="s">
        <v>5537</v>
      </c>
      <c r="BC336" s="18" t="s">
        <v>5537</v>
      </c>
      <c r="BD336" s="18" t="s">
        <v>5537</v>
      </c>
      <c r="BE336" s="18" t="s">
        <v>5537</v>
      </c>
      <c r="BF336" s="18" t="s">
        <v>5537</v>
      </c>
      <c r="BG336" s="18" t="s">
        <v>5537</v>
      </c>
      <c r="BH336" s="18" t="s">
        <v>5537</v>
      </c>
      <c r="BI336" s="18" t="s">
        <v>5537</v>
      </c>
      <c r="BJ336" s="18" t="s">
        <v>5537</v>
      </c>
      <c r="BK336" s="18" t="s">
        <v>5537</v>
      </c>
      <c r="BL336" s="9" t="s">
        <v>5762</v>
      </c>
      <c r="BM336" s="14" t="s">
        <v>5537</v>
      </c>
      <c r="BN336" s="14" t="s">
        <v>5537</v>
      </c>
      <c r="BO336" s="14" t="str">
        <f>_xlfn.XLOOKUP(B336,'[4]cell downs 18042026 17h'!$B:$B,'[4]cell downs 18042026 17h'!$B:$B,"")</f>
        <v/>
      </c>
      <c r="BP336" s="14" t="str">
        <f>_xlfn.XLOOKUP(B336,'[5]Cells Huawei 19042026 15h'!$B:$B,'[5]Cells Huawei 19042026 15h'!$B:$B,"")</f>
        <v/>
      </c>
      <c r="BQ336" s="9" t="str">
        <f>_xlfn.XLOOKUP(B336,'[6]cells down 19042026 9H40'!$B:$B,'[6]cells down 19042026 9H40'!$B:$B,"")</f>
        <v/>
      </c>
      <c r="BR336" s="9" t="s">
        <v>878</v>
      </c>
      <c r="BS336" s="9" t="s">
        <v>5537</v>
      </c>
      <c r="BT336" s="108"/>
    </row>
    <row r="337" spans="1:72" s="9" customFormat="1" x14ac:dyDescent="0.35">
      <c r="A337" s="1" t="s">
        <v>1519</v>
      </c>
      <c r="B337" s="8" t="s">
        <v>1520</v>
      </c>
      <c r="C337" s="3" t="str">
        <f>_xlfn.XLOOKUP(B337,'[1]daily break down'!$D:$D,'[1]daily break down'!$E:$E,"")</f>
        <v>NORD-OUEST</v>
      </c>
      <c r="D337" s="1" t="s">
        <v>11</v>
      </c>
      <c r="E337" s="1" t="s">
        <v>5502</v>
      </c>
      <c r="F337" s="3" t="s">
        <v>51</v>
      </c>
      <c r="G337" s="1" t="s">
        <v>1519</v>
      </c>
      <c r="H337" s="33" t="str">
        <f>_xlfn.XLOOKUP(B337,[2]CALCULATION!$B:$B,[2]CALCULATION!$H:$H,"")</f>
        <v>NOKIA</v>
      </c>
      <c r="I337" s="28">
        <v>1.0824109030827578</v>
      </c>
      <c r="J337" s="28">
        <v>1.7835078317396415E-3</v>
      </c>
      <c r="K337" s="28">
        <v>0</v>
      </c>
      <c r="L337" s="28">
        <v>1.4268062653917818E-3</v>
      </c>
      <c r="M337" s="28">
        <v>2.3720654162136444E-2</v>
      </c>
      <c r="N337" s="28">
        <v>2.6629555435703831</v>
      </c>
      <c r="O337" s="28">
        <v>2.505828503594118E-2</v>
      </c>
      <c r="P337" s="28">
        <v>0</v>
      </c>
      <c r="Q337" s="28">
        <v>0</v>
      </c>
      <c r="R337" s="28">
        <v>0.76726506921437188</v>
      </c>
      <c r="S337" s="93">
        <v>1.7203716544960088</v>
      </c>
      <c r="T337" s="93">
        <f>_xlfn.XLOOKUP(B337,'[3]Nur des jours'!$B:$B,'[3]Nur des jours'!$U:$U,"")</f>
        <v>0.49456672174138844</v>
      </c>
      <c r="U337" s="93">
        <v>4.7084606757925196E-2</v>
      </c>
      <c r="V337" s="93">
        <v>3.3622689643954766</v>
      </c>
      <c r="W337" s="93">
        <v>0.49456672174138849</v>
      </c>
      <c r="X337" s="93">
        <v>0.16961159479843507</v>
      </c>
      <c r="Y337" s="93">
        <v>0.29668652780988092</v>
      </c>
      <c r="Z337" s="93">
        <v>5.4129462693296715E-2</v>
      </c>
      <c r="AA337" s="93">
        <v>0.86277191360402705</v>
      </c>
      <c r="AB337" s="93">
        <v>0.47985278212953686</v>
      </c>
      <c r="AC337" s="93">
        <f>_xlfn.XLOOKUP(B337,'[3]Nur des jours'!$B:$B,'[3]Nur des jours'!$N:$N,"")</f>
        <v>1.451418673469679</v>
      </c>
      <c r="AD337" s="93">
        <v>1.451418673469679</v>
      </c>
      <c r="AE337" s="93">
        <v>0</v>
      </c>
      <c r="AF337" s="93">
        <v>0.52854254593602779</v>
      </c>
      <c r="AG337" s="93"/>
      <c r="AH337" s="93">
        <v>0.26529678997126432</v>
      </c>
      <c r="AI337" s="93">
        <v>0</v>
      </c>
      <c r="AJ337" s="93">
        <v>0.79025223470050476</v>
      </c>
      <c r="AK337" s="93">
        <v>0</v>
      </c>
      <c r="AL337" s="93">
        <v>0.26529678997126432</v>
      </c>
      <c r="AM337" s="49" t="s">
        <v>5601</v>
      </c>
      <c r="AN337" s="49"/>
      <c r="AO337" s="48" t="str" cm="1">
        <f t="array" ref="AO337">IFERROR(_xlfn.IFS(
AQ337="MPR ISSUE","PDH",
AQ337="BSS Hardware Issue","BSS",
AQ337="Sites strategiques, MLL, Pylone, etc.","ENVTECH",
AQ337="AKTIVCO DEFAUT GE &amp; POWER Cabinet","AKTIVCO",
AQ337="AKTIVCO Coupure ENEO &amp; Baisse de tension","AKTIVCO GRID ONLY",
AQ337="Coupure ENEO &amp; Baisse de tension","IHS GRID ONLY",
AQ337="Defaut GE &amp; POWER Cabinet","IHS",
AQ337="Sharing","Partners",
AQ337="Sites strategiques &amp; DataCenter","SST &amp; DC",
AQ337="Exclu","Exclu",
AQ337="SAT","SAT",
AQ337="SPARE-ISSUE","SPARE-ISSUE",
AQ337="Fiber CAmtel","TRANS_FO_CAMTEL",
AQ337="Fiber AOF","Fiber AOF",
AQ337="Projet OCM (HUAWEI)","TRAVAUX-HUAWEI",
AQ337="Projet OCM (NOKIA)","TRAVAUX-NOKIA",
AQ337="ACCESS-ISSUE","ACCESS-ISSUE",
AQ337="Projet OCM (ZTE, NOKIA, autres projets)","TRAVAUX OCM",
AQ337="No root CAuse","No root cause",
AQ337="ODU HS","PDH",
AQ337="IP &amp; VLAN","PDH",
AQ337="Warehouse HUAWEI","SPARE-ISSUE",
AQ337="SPARE-HS","SPARE-ISSUE",
AQ337="Power Telco","BSS",AQ337="no impacts","no impacts"
),"")</f>
        <v>BSS</v>
      </c>
      <c r="AP337" s="48" t="str" cm="1">
        <f t="array" ref="AP337">IFERROR(_xlfn.IFS(
AQ337="MPR ISSUE","TX ISSUE",
AQ337="BSS Hardware Issue","RAN ISSUE",
AQ337="Sites strategiques, MLL, Pylone, etc.","ENVTECH",
AQ337="AKTIVCO DEFAUT GE &amp; POWER Cabinet","POWER ISSUE",
AQ337="AKTIVCO Coupure ENEO &amp; Baisse de tension","POWER ISSUE",
AQ337="Coupure ENEO &amp; Baisse de tension","POWER ISSUE",
AQ337="Defaut GE &amp; POWER Cabinet","POWER ISSUE",
AQ337="Sharing","POWER ISSUE",
AQ337="Sites strategiques &amp; DataCenter","POWER ISSUE",
AQ337="Exclu","Exclu",
AQ337="SAT","TX ISSUE",
AQ337="SPARE-ISSUE","SPARE-ISSUE",
AQ337="Fiber CAmtel","TX ISSUE",
AQ337="Fiber AOF","TX ISSUE",
AQ337="Projet OCM (HUAWEI)","TRAVAUX-HUAWEI",
AQ337="Projet OCM (NOKIA)","TRAVAUX -NOKIA",
AQ337="ACCESS-ISSUE","ACCESS-ISSUE",
AQ337="Projet OCM (ZTE, NOKIA, autres projets)","TRAVAUX OCM",
AQ337="No root CAuse","No root cause",
AQ337="ODU HS","TX ISSUE",
AQ337="IP &amp; VLAN","TX ISSUE",
AQ337="Warehouse HUAWEI","SPARE-ISSUE",
AQ337="SPARE-HS","SPARE-ISSUE",
AQ337="Power Telco","RAN ISSUE",AQ337="no impacts","no impacts"
),"")</f>
        <v>RAN ISSUE</v>
      </c>
      <c r="AQ337" s="67" t="s">
        <v>5320</v>
      </c>
      <c r="AR337" s="48" t="str" cm="1">
        <f t="array" ref="AR337">IFERROR(_xlfn.IFS(
AQ337="MPR ISSUE","ACTIVE",
AQ337="BSS Hardware Issue","ACTIVE",
AQ337="Sites strategiques, MLL, Pylone, etc.","PASSIVE",
AQ337="AKTIVCO DEFAUT GE &amp; POWER Cabinet","PASSIVE",
AQ337="AKTIVCO Coupure ENEO &amp; Baisse de tension","PASSIVE",
AQ337="Coupure ENEO &amp; Baisse de tension","PASSIVE",
AQ337="Defaut GE &amp; POWER Cabinet","PASSIVE",
AQ337="Sharing","PASSIVE",
AQ337="Sites strategiques &amp; DataCenter","PASSIVE",
AQ337="Exclu","Exclu",
AQ337="SAT","ACTIVE",
AQ337="SPARE-ISSUE","SPARE-ISSUE",
AQ337="Fiber CAmtel","ACTIVE",
AQ337="Fiber AOF","ACTIVE",
AQ337="Projet OCM (HUAWEI)","PLANNED WORKS",
AQ337="Projet OCM (NOKIA)","PLANNED WORKS",
AQ337="ACCESS-ISSUE","ACCESS-ISSUE",
AQ337="Projet OCM (ZTE, NOKIA, autres projets)","PLANNED WORKS",
AQ337="No root CAuse","No root cause",
AQ337="ODU HS","ACTIVE",
AQ337="IP &amp; VLAN","ACTIVE",
AQ337="Warehouse HUAWEI","SPARE-ISSUE",
AQ337="SPARE-HS","SPARE-ISSUE",
AQ337="Power Telco","ACTIVE", AQ337="no impacts","no impacts"
),"")</f>
        <v>ACTIVE</v>
      </c>
      <c r="AS337" s="92" t="s">
        <v>5757</v>
      </c>
      <c r="AT337" s="98" t="s">
        <v>1520</v>
      </c>
      <c r="AV337" s="17" t="s">
        <v>5537</v>
      </c>
      <c r="AW337" s="7" t="s">
        <v>5537</v>
      </c>
      <c r="AX337" s="6" t="s">
        <v>5537</v>
      </c>
      <c r="AY337" s="7"/>
      <c r="AZ337" s="3" t="s">
        <v>5537</v>
      </c>
      <c r="BA337" s="18" t="s">
        <v>5537</v>
      </c>
      <c r="BB337" s="18" t="s">
        <v>5537</v>
      </c>
      <c r="BC337" s="18" t="s">
        <v>5537</v>
      </c>
      <c r="BD337" s="18" t="s">
        <v>5537</v>
      </c>
      <c r="BE337" s="18" t="s">
        <v>5537</v>
      </c>
      <c r="BF337" s="18" t="s">
        <v>5537</v>
      </c>
      <c r="BG337" s="18" t="s">
        <v>5871</v>
      </c>
      <c r="BH337" s="18" t="s">
        <v>6306</v>
      </c>
      <c r="BI337" s="18" t="s">
        <v>5537</v>
      </c>
      <c r="BJ337" s="18" t="s">
        <v>5537</v>
      </c>
      <c r="BK337" s="18" t="s">
        <v>5537</v>
      </c>
      <c r="BL337" s="9" t="s">
        <v>6307</v>
      </c>
      <c r="BM337" s="14" t="s">
        <v>5537</v>
      </c>
      <c r="BN337" s="14" t="s">
        <v>5537</v>
      </c>
      <c r="BO337" s="14" t="str">
        <f>_xlfn.XLOOKUP(B337,'[4]cell downs 18042026 17h'!$B:$B,'[4]cell downs 18042026 17h'!$B:$B,"")</f>
        <v/>
      </c>
      <c r="BP337" s="14" t="str">
        <f>_xlfn.XLOOKUP(B337,'[5]Cells Huawei 19042026 15h'!$B:$B,'[5]Cells Huawei 19042026 15h'!$B:$B,"")</f>
        <v/>
      </c>
      <c r="BQ337" s="9" t="str">
        <f>_xlfn.XLOOKUP(B337,'[6]cells down 19042026 9H40'!$B:$B,'[6]cells down 19042026 9H40'!$B:$B,"")</f>
        <v/>
      </c>
      <c r="BR337" s="9" t="s">
        <v>1520</v>
      </c>
      <c r="BS337" s="9" t="s">
        <v>12</v>
      </c>
      <c r="BT337" s="108"/>
    </row>
    <row r="338" spans="1:72" s="9" customFormat="1" ht="14" customHeight="1" x14ac:dyDescent="0.35">
      <c r="A338" s="1" t="s">
        <v>1209</v>
      </c>
      <c r="B338" s="8" t="s">
        <v>1210</v>
      </c>
      <c r="C338" s="3" t="str">
        <f>_xlfn.XLOOKUP(B338,'[1]daily break down'!$D:$D,'[1]daily break down'!$E:$E,"")</f>
        <v>CENTRE</v>
      </c>
      <c r="D338" s="1" t="s">
        <v>11</v>
      </c>
      <c r="E338" s="1" t="s">
        <v>12</v>
      </c>
      <c r="F338" s="3" t="s">
        <v>69</v>
      </c>
      <c r="G338" s="1" t="s">
        <v>1211</v>
      </c>
      <c r="H338" s="33" t="str">
        <f>_xlfn.XLOOKUP(B338,[2]CALCULATION!$B:$B,[2]CALCULATION!$H:$H,"")</f>
        <v>NOKIA</v>
      </c>
      <c r="I338" s="28">
        <v>0</v>
      </c>
      <c r="J338" s="28">
        <v>0.78398045142824935</v>
      </c>
      <c r="K338" s="28">
        <v>9.0578201069784221E-3</v>
      </c>
      <c r="L338" s="28">
        <v>4.1403458978590463E-2</v>
      </c>
      <c r="M338" s="28">
        <v>0.34801415302569788</v>
      </c>
      <c r="N338" s="28">
        <v>1.4696316670541736E-2</v>
      </c>
      <c r="O338" s="28">
        <v>3.0319633139573223E-3</v>
      </c>
      <c r="P338" s="28">
        <v>0.14880315163642469</v>
      </c>
      <c r="Q338" s="28">
        <v>1.076042320465139</v>
      </c>
      <c r="R338" s="28">
        <v>1.0681196668935369</v>
      </c>
      <c r="S338" s="93">
        <v>3.9976652713198675E-2</v>
      </c>
      <c r="T338" s="93">
        <f>_xlfn.XLOOKUP(B338,'[3]Nur des jours'!$B:$B,'[3]Nur des jours'!$U:$U,"")</f>
        <v>3.5670156634785984E-4</v>
      </c>
      <c r="U338" s="93">
        <v>0</v>
      </c>
      <c r="V338" s="93">
        <v>0.47221936860969121</v>
      </c>
      <c r="W338" s="93">
        <v>3.5670156634785984E-4</v>
      </c>
      <c r="X338" s="93">
        <v>0</v>
      </c>
      <c r="Y338" s="93">
        <v>3.5670156634785984E-4</v>
      </c>
      <c r="Z338" s="93">
        <v>0.20513907080668756</v>
      </c>
      <c r="AA338" s="93">
        <v>3.5848507417966533E-3</v>
      </c>
      <c r="AB338" s="93">
        <v>0.23287261759023806</v>
      </c>
      <c r="AC338" s="93">
        <f>_xlfn.XLOOKUP(B338,'[3]Nur des jours'!$B:$B,'[3]Nur des jours'!$N:$N,"")</f>
        <v>1.2056691293342807</v>
      </c>
      <c r="AD338" s="93">
        <v>1.2056691293342807</v>
      </c>
      <c r="AE338" s="93">
        <v>0.42310156292358331</v>
      </c>
      <c r="AF338" s="93">
        <v>4.2804187961722654E-4</v>
      </c>
      <c r="AG338" s="93"/>
      <c r="AH338" s="93">
        <v>0.26163898717221928</v>
      </c>
      <c r="AI338" s="93">
        <v>0.39866671462657222</v>
      </c>
      <c r="AJ338" s="93">
        <v>0.19497315639333423</v>
      </c>
      <c r="AK338" s="93">
        <v>0.26703304896021363</v>
      </c>
      <c r="AL338" s="93">
        <v>0.26163898717221928</v>
      </c>
      <c r="AM338" s="49" t="s">
        <v>5559</v>
      </c>
      <c r="AN338" s="49"/>
      <c r="AO338" s="48" t="str" cm="1">
        <f t="array" ref="AO338">IFERROR(_xlfn.IFS(
AQ338="MPR ISSUE","PDH",
AQ338="BSS Hardware Issue","BSS",
AQ338="Sites strategiques, MLL, Pylone, etc.","ENVTECH",
AQ338="AKTIVCO DEFAUT GE &amp; POWER Cabinet","AKTIVCO",
AQ338="AKTIVCO Coupure ENEO &amp; Baisse de tension","AKTIVCO GRID ONLY",
AQ338="Coupure ENEO &amp; Baisse de tension","IHS GRID ONLY",
AQ338="Defaut GE &amp; POWER Cabinet","IHS",
AQ338="Sharing","Partners",
AQ338="Sites strategiques &amp; DataCenter","SST &amp; DC",
AQ338="Exclu","Exclu",
AQ338="SAT","SAT",
AQ338="SPARE-ISSUE","SPARE-ISSUE",
AQ338="Fiber CAmtel","TRANS_FO_CAMTEL",
AQ338="Fiber AOF","Fiber AOF",
AQ338="Projet OCM (HUAWEI)","TRAVAUX-HUAWEI",
AQ338="Projet OCM (NOKIA)","TRAVAUX-NOKIA",
AQ338="ACCESS-ISSUE","ACCESS-ISSUE",
AQ338="Projet OCM (ZTE, NOKIA, autres projets)","TRAVAUX OCM",
AQ338="No root CAuse","No root cause",
AQ338="ODU HS","PDH",
AQ338="IP &amp; VLAN","PDH",
AQ338="Warehouse HUAWEI","SPARE-ISSUE",
AQ338="SPARE-HS","SPARE-ISSUE",
AQ338="Power Telco","BSS",AQ338="no impacts","no impacts"
),"")</f>
        <v>IHS</v>
      </c>
      <c r="AP338" s="48" t="str" cm="1">
        <f t="array" ref="AP338">IFERROR(_xlfn.IFS(
AQ338="MPR ISSUE","TX ISSUE",
AQ338="BSS Hardware Issue","RAN ISSUE",
AQ338="Sites strategiques, MLL, Pylone, etc.","ENVTECH",
AQ338="AKTIVCO DEFAUT GE &amp; POWER Cabinet","POWER ISSUE",
AQ338="AKTIVCO Coupure ENEO &amp; Baisse de tension","POWER ISSUE",
AQ338="Coupure ENEO &amp; Baisse de tension","POWER ISSUE",
AQ338="Defaut GE &amp; POWER Cabinet","POWER ISSUE",
AQ338="Sharing","POWER ISSUE",
AQ338="Sites strategiques &amp; DataCenter","POWER ISSUE",
AQ338="Exclu","Exclu",
AQ338="SAT","TX ISSUE",
AQ338="SPARE-ISSUE","SPARE-ISSUE",
AQ338="Fiber CAmtel","TX ISSUE",
AQ338="Fiber AOF","TX ISSUE",
AQ338="Projet OCM (HUAWEI)","TRAVAUX-HUAWEI",
AQ338="Projet OCM (NOKIA)","TRAVAUX -NOKIA",
AQ338="ACCESS-ISSUE","ACCESS-ISSUE",
AQ338="Projet OCM (ZTE, NOKIA, autres projets)","TRAVAUX OCM",
AQ338="No root CAuse","No root cause",
AQ338="ODU HS","TX ISSUE",
AQ338="IP &amp; VLAN","TX ISSUE",
AQ338="Warehouse HUAWEI","SPARE-ISSUE",
AQ338="SPARE-HS","SPARE-ISSUE",
AQ338="Power Telco","RAN ISSUE",AQ338="no impacts","no impacts"
),"")</f>
        <v>POWER ISSUE</v>
      </c>
      <c r="AQ338" s="67" t="s">
        <v>5330</v>
      </c>
      <c r="AR338" s="48" t="str" cm="1">
        <f t="array" ref="AR338">IFERROR(_xlfn.IFS(
AQ338="MPR ISSUE","ACTIVE",
AQ338="BSS Hardware Issue","ACTIVE",
AQ338="Sites strategiques, MLL, Pylone, etc.","PASSIVE",
AQ338="AKTIVCO DEFAUT GE &amp; POWER Cabinet","PASSIVE",
AQ338="AKTIVCO Coupure ENEO &amp; Baisse de tension","PASSIVE",
AQ338="Coupure ENEO &amp; Baisse de tension","PASSIVE",
AQ338="Defaut GE &amp; POWER Cabinet","PASSIVE",
AQ338="Sharing","PASSIVE",
AQ338="Sites strategiques &amp; DataCenter","PASSIVE",
AQ338="Exclu","Exclu",
AQ338="SAT","ACTIVE",
AQ338="SPARE-ISSUE","SPARE-ISSUE",
AQ338="Fiber CAmtel","ACTIVE",
AQ338="Fiber AOF","ACTIVE",
AQ338="Projet OCM (HUAWEI)","PLANNED WORKS",
AQ338="Projet OCM (NOKIA)","PLANNED WORKS",
AQ338="ACCESS-ISSUE","ACCESS-ISSUE",
AQ338="Projet OCM (ZTE, NOKIA, autres projets)","PLANNED WORKS",
AQ338="No root CAuse","No root cause",
AQ338="ODU HS","ACTIVE",
AQ338="IP &amp; VLAN","ACTIVE",
AQ338="Warehouse HUAWEI","SPARE-ISSUE",
AQ338="SPARE-HS","SPARE-ISSUE",
AQ338="Power Telco","ACTIVE", AQ338="no impacts","no impacts"
),"")</f>
        <v>PASSIVE</v>
      </c>
      <c r="AS338" s="92" t="s">
        <v>5825</v>
      </c>
      <c r="AT338" s="98" t="s">
        <v>1210</v>
      </c>
      <c r="AV338" s="17" t="s">
        <v>5537</v>
      </c>
      <c r="AW338" s="7" t="s">
        <v>5537</v>
      </c>
      <c r="AX338" s="6" t="s">
        <v>5537</v>
      </c>
      <c r="AY338" s="7"/>
      <c r="AZ338" s="3" t="s">
        <v>5537</v>
      </c>
      <c r="BA338" s="18" t="s">
        <v>5537</v>
      </c>
      <c r="BB338" s="18" t="s">
        <v>5537</v>
      </c>
      <c r="BC338" s="18" t="s">
        <v>5537</v>
      </c>
      <c r="BD338" s="18" t="s">
        <v>5537</v>
      </c>
      <c r="BE338" s="18" t="s">
        <v>5537</v>
      </c>
      <c r="BF338" s="18" t="s">
        <v>5537</v>
      </c>
      <c r="BG338" s="18" t="s">
        <v>5537</v>
      </c>
      <c r="BH338" s="18" t="s">
        <v>5537</v>
      </c>
      <c r="BI338" s="18" t="s">
        <v>5537</v>
      </c>
      <c r="BJ338" s="18" t="s">
        <v>5537</v>
      </c>
      <c r="BK338" s="18" t="s">
        <v>5537</v>
      </c>
      <c r="BL338" s="9" t="s">
        <v>5825</v>
      </c>
      <c r="BM338" s="14" t="s">
        <v>5537</v>
      </c>
      <c r="BN338" s="14" t="s">
        <v>5537</v>
      </c>
      <c r="BO338" s="14" t="str">
        <f>_xlfn.XLOOKUP(B338,'[4]cell downs 18042026 17h'!$B:$B,'[4]cell downs 18042026 17h'!$B:$B,"")</f>
        <v/>
      </c>
      <c r="BP338" s="14" t="str">
        <f>_xlfn.XLOOKUP(B338,'[5]Cells Huawei 19042026 15h'!$B:$B,'[5]Cells Huawei 19042026 15h'!$B:$B,"")</f>
        <v/>
      </c>
      <c r="BQ338" s="9" t="str">
        <f>_xlfn.XLOOKUP(B338,'[6]cells down 19042026 9H40'!$B:$B,'[6]cells down 19042026 9H40'!$B:$B,"")</f>
        <v/>
      </c>
      <c r="BR338" s="9" t="s">
        <v>1210</v>
      </c>
      <c r="BS338" s="9" t="s">
        <v>5537</v>
      </c>
      <c r="BT338" s="108"/>
    </row>
    <row r="339" spans="1:72" s="9" customFormat="1" x14ac:dyDescent="0.35">
      <c r="A339" s="1" t="s">
        <v>458</v>
      </c>
      <c r="B339" s="8" t="s">
        <v>459</v>
      </c>
      <c r="C339" s="3" t="str">
        <f>_xlfn.XLOOKUP(B339,'[1]daily break down'!$D:$D,'[1]daily break down'!$E:$E,"")</f>
        <v>SUD-OUEST</v>
      </c>
      <c r="D339" s="1" t="s">
        <v>11</v>
      </c>
      <c r="E339" s="1" t="s">
        <v>96</v>
      </c>
      <c r="F339" s="3" t="s">
        <v>13</v>
      </c>
      <c r="G339" s="1" t="s">
        <v>106</v>
      </c>
      <c r="H339" s="32" t="str">
        <f>_xlfn.XLOOKUP(B339,[2]CALCULATION!$B:$B,[2]CALCULATION!$H:$H,"")</f>
        <v>Huawei</v>
      </c>
      <c r="I339" s="28">
        <v>0</v>
      </c>
      <c r="J339" s="28">
        <v>3.7706565877072085</v>
      </c>
      <c r="K339" s="28">
        <v>0</v>
      </c>
      <c r="L339" s="28">
        <v>3.9237172298271011E-3</v>
      </c>
      <c r="M339" s="28">
        <v>1.2438540320118252</v>
      </c>
      <c r="N339" s="28">
        <v>2.3824097616377458</v>
      </c>
      <c r="O339" s="28">
        <v>6.723824525658258E-3</v>
      </c>
      <c r="P339" s="28">
        <v>0</v>
      </c>
      <c r="Q339" s="28">
        <v>5.3505234952187721E-4</v>
      </c>
      <c r="R339" s="28">
        <v>0</v>
      </c>
      <c r="S339" s="93">
        <v>0.2234735313169707</v>
      </c>
      <c r="T339" s="93">
        <f>_xlfn.XLOOKUP(B339,'[3]Nur des jours'!$B:$B,'[3]Nur des jours'!$U:$U,"")</f>
        <v>0</v>
      </c>
      <c r="U339" s="93">
        <v>0</v>
      </c>
      <c r="V339" s="93">
        <v>0.50749715352150049</v>
      </c>
      <c r="W339" s="93">
        <v>0</v>
      </c>
      <c r="X339" s="93">
        <v>0.48119041300334159</v>
      </c>
      <c r="Y339" s="93">
        <v>0.15042105052891711</v>
      </c>
      <c r="Z339" s="93">
        <v>3.2994894887182435E-3</v>
      </c>
      <c r="AA339" s="93">
        <v>0.29427879223703246</v>
      </c>
      <c r="AB339" s="93">
        <v>0</v>
      </c>
      <c r="AC339" s="93">
        <f>_xlfn.XLOOKUP(B339,'[3]Nur des jours'!$B:$B,'[3]Nur des jours'!$N:$N,"")</f>
        <v>3.0970613498157991</v>
      </c>
      <c r="AD339" s="93">
        <v>3.0970613498157991</v>
      </c>
      <c r="AE339" s="93">
        <v>0.92348252019644284</v>
      </c>
      <c r="AF339" s="93">
        <v>0</v>
      </c>
      <c r="AG339" s="93"/>
      <c r="AH339" s="93">
        <v>0.26092719578350215</v>
      </c>
      <c r="AI339" s="93">
        <v>0.20607771902689351</v>
      </c>
      <c r="AJ339" s="93">
        <v>0.35275797233017475</v>
      </c>
      <c r="AK339" s="93">
        <v>0.21683006214062298</v>
      </c>
      <c r="AL339" s="93">
        <v>0.26092719578350215</v>
      </c>
      <c r="AM339" s="49" t="s">
        <v>5559</v>
      </c>
      <c r="AN339" s="49"/>
      <c r="AO339" s="48" t="str" cm="1">
        <f t="array" ref="AO339">IFERROR(_xlfn.IFS(
AQ339="MPR ISSUE","PDH",
AQ339="BSS Hardware Issue","BSS",
AQ339="Sites strategiques, MLL, Pylone, etc.","ENVTECH",
AQ339="AKTIVCO DEFAUT GE &amp; POWER Cabinet","AKTIVCO",
AQ339="AKTIVCO Coupure ENEO &amp; Baisse de tension","AKTIVCO GRID ONLY",
AQ339="Coupure ENEO &amp; Baisse de tension","IHS GRID ONLY",
AQ339="Defaut GE &amp; POWER Cabinet","IHS",
AQ339="Sharing","Partners",
AQ339="Sites strategiques &amp; DataCenter","SST &amp; DC",
AQ339="Exclu","Exclu",
AQ339="SAT","SAT",
AQ339="SPARE-ISSUE","SPARE-ISSUE",
AQ339="Fiber CAmtel","TRANS_FO_CAMTEL",
AQ339="Fiber AOF","Fiber AOF",
AQ339="Projet OCM (HUAWEI)","TRAVAUX-HUAWEI",
AQ339="Projet OCM (NOKIA)","TRAVAUX-NOKIA",
AQ339="ACCESS-ISSUE","ACCESS-ISSUE",
AQ339="Projet OCM (ZTE, NOKIA, autres projets)","TRAVAUX OCM",
AQ339="No root CAuse","No root cause",
AQ339="ODU HS","PDH",
AQ339="IP &amp; VLAN","PDH",
AQ339="Warehouse HUAWEI","SPARE-ISSUE",
AQ339="SPARE-HS","SPARE-ISSUE",
AQ339="Power Telco","BSS",AQ339="no impacts","no impacts"
),"")</f>
        <v>No root cause</v>
      </c>
      <c r="AP339" s="48" t="str" cm="1">
        <f t="array" ref="AP339">IFERROR(_xlfn.IFS(
AQ339="MPR ISSUE","TX ISSUE",
AQ339="BSS Hardware Issue","RAN ISSUE",
AQ339="Sites strategiques, MLL, Pylone, etc.","ENVTECH",
AQ339="AKTIVCO DEFAUT GE &amp; POWER Cabinet","POWER ISSUE",
AQ339="AKTIVCO Coupure ENEO &amp; Baisse de tension","POWER ISSUE",
AQ339="Coupure ENEO &amp; Baisse de tension","POWER ISSUE",
AQ339="Defaut GE &amp; POWER Cabinet","POWER ISSUE",
AQ339="Sharing","POWER ISSUE",
AQ339="Sites strategiques &amp; DataCenter","POWER ISSUE",
AQ339="Exclu","Exclu",
AQ339="SAT","TX ISSUE",
AQ339="SPARE-ISSUE","SPARE-ISSUE",
AQ339="Fiber CAmtel","TX ISSUE",
AQ339="Fiber AOF","TX ISSUE",
AQ339="Projet OCM (HUAWEI)","TRAVAUX-HUAWEI",
AQ339="Projet OCM (NOKIA)","TRAVAUX -NOKIA",
AQ339="ACCESS-ISSUE","ACCESS-ISSUE",
AQ339="Projet OCM (ZTE, NOKIA, autres projets)","TRAVAUX OCM",
AQ339="No root CAuse","No root cause",
AQ339="ODU HS","TX ISSUE",
AQ339="IP &amp; VLAN","TX ISSUE",
AQ339="Warehouse HUAWEI","SPARE-ISSUE",
AQ339="SPARE-HS","SPARE-ISSUE",
AQ339="Power Telco","RAN ISSUE",AQ339="no impacts","no impacts"
),"")</f>
        <v>No root cause</v>
      </c>
      <c r="AQ339" s="127" t="s">
        <v>5344</v>
      </c>
      <c r="AR339" s="48" t="str" cm="1">
        <f t="array" ref="AR339">IFERROR(_xlfn.IFS(
AQ339="MPR ISSUE","ACTIVE",
AQ339="BSS Hardware Issue","ACTIVE",
AQ339="Sites strategiques, MLL, Pylone, etc.","PASSIVE",
AQ339="AKTIVCO DEFAUT GE &amp; POWER Cabinet","PASSIVE",
AQ339="AKTIVCO Coupure ENEO &amp; Baisse de tension","PASSIVE",
AQ339="Coupure ENEO &amp; Baisse de tension","PASSIVE",
AQ339="Defaut GE &amp; POWER Cabinet","PASSIVE",
AQ339="Sharing","PASSIVE",
AQ339="Sites strategiques &amp; DataCenter","PASSIVE",
AQ339="Exclu","Exclu",
AQ339="SAT","ACTIVE",
AQ339="SPARE-ISSUE","SPARE-ISSUE",
AQ339="Fiber CAmtel","ACTIVE",
AQ339="Fiber AOF","ACTIVE",
AQ339="Projet OCM (HUAWEI)","PLANNED WORKS",
AQ339="Projet OCM (NOKIA)","PLANNED WORKS",
AQ339="ACCESS-ISSUE","ACCESS-ISSUE",
AQ339="Projet OCM (ZTE, NOKIA, autres projets)","PLANNED WORKS",
AQ339="No root CAuse","No root cause",
AQ339="ODU HS","ACTIVE",
AQ339="IP &amp; VLAN","ACTIVE",
AQ339="Warehouse HUAWEI","SPARE-ISSUE",
AQ339="SPARE-HS","SPARE-ISSUE",
AQ339="Power Telco","ACTIVE", AQ339="no impacts","no impacts"
),"")</f>
        <v>No root cause</v>
      </c>
      <c r="AS339" s="92" t="s">
        <v>5537</v>
      </c>
      <c r="AT339" s="98" t="s">
        <v>459</v>
      </c>
      <c r="AV339" s="17" t="s">
        <v>5537</v>
      </c>
      <c r="AW339" s="7" t="s">
        <v>5537</v>
      </c>
      <c r="AX339" s="6" t="s">
        <v>5537</v>
      </c>
      <c r="AY339" s="7"/>
      <c r="AZ339" s="3" t="s">
        <v>5537</v>
      </c>
      <c r="BA339" s="18" t="s">
        <v>5537</v>
      </c>
      <c r="BB339" s="18" t="s">
        <v>5537</v>
      </c>
      <c r="BC339" s="18" t="s">
        <v>5537</v>
      </c>
      <c r="BD339" s="18" t="s">
        <v>5537</v>
      </c>
      <c r="BE339" s="18" t="s">
        <v>5537</v>
      </c>
      <c r="BF339" s="18" t="s">
        <v>5537</v>
      </c>
      <c r="BG339" s="18" t="s">
        <v>5537</v>
      </c>
      <c r="BH339" s="18" t="s">
        <v>5537</v>
      </c>
      <c r="BI339" s="18" t="s">
        <v>5537</v>
      </c>
      <c r="BJ339" s="18" t="s">
        <v>5537</v>
      </c>
      <c r="BK339" s="18" t="s">
        <v>5537</v>
      </c>
      <c r="BL339" s="9" t="s">
        <v>5537</v>
      </c>
      <c r="BM339" s="14" t="s">
        <v>5537</v>
      </c>
      <c r="BN339" s="14" t="s">
        <v>5537</v>
      </c>
      <c r="BO339" s="14" t="str">
        <f>_xlfn.XLOOKUP(B339,'[4]cell downs 18042026 17h'!$B:$B,'[4]cell downs 18042026 17h'!$B:$B,"")</f>
        <v/>
      </c>
      <c r="BP339" s="14" t="str">
        <f>_xlfn.XLOOKUP(B339,'[5]Cells Huawei 19042026 15h'!$B:$B,'[5]Cells Huawei 19042026 15h'!$B:$B,"")</f>
        <v/>
      </c>
      <c r="BQ339" s="9" t="str">
        <f>_xlfn.XLOOKUP(B339,'[6]cells down 19042026 9H40'!$B:$B,'[6]cells down 19042026 9H40'!$B:$B,"")</f>
        <v/>
      </c>
      <c r="BR339" s="9" t="s">
        <v>459</v>
      </c>
      <c r="BS339" s="9" t="s">
        <v>12</v>
      </c>
      <c r="BT339" s="108"/>
    </row>
    <row r="340" spans="1:72" s="9" customFormat="1" x14ac:dyDescent="0.35">
      <c r="A340" s="1" t="s">
        <v>1868</v>
      </c>
      <c r="B340" s="1" t="s">
        <v>1869</v>
      </c>
      <c r="C340" s="3" t="str">
        <f>_xlfn.XLOOKUP(B340,'[1]daily break down'!$D:$D,'[1]daily break down'!$E:$E,"")</f>
        <v>CENTRE</v>
      </c>
      <c r="D340" s="1" t="s">
        <v>11</v>
      </c>
      <c r="E340" s="1" t="s">
        <v>66</v>
      </c>
      <c r="F340" s="3" t="s">
        <v>226</v>
      </c>
      <c r="G340" s="1" t="s">
        <v>1870</v>
      </c>
      <c r="H340" s="33" t="str">
        <f>_xlfn.XLOOKUP(B340,[2]CALCULATION!$B:$B,[2]CALCULATION!$H:$H,"")</f>
        <v>NOKIA</v>
      </c>
      <c r="I340" s="28">
        <v>0.10731366623577118</v>
      </c>
      <c r="J340" s="28">
        <v>8.1096101109199181E-2</v>
      </c>
      <c r="K340" s="28">
        <v>9.8734993565103735E-2</v>
      </c>
      <c r="L340" s="28">
        <v>0.1215282236547357</v>
      </c>
      <c r="M340" s="28">
        <v>0.14574826000975935</v>
      </c>
      <c r="N340" s="28">
        <v>0.16417189591162931</v>
      </c>
      <c r="O340" s="28">
        <v>7.763609591562437E-2</v>
      </c>
      <c r="P340" s="28">
        <v>0.14228825481618457</v>
      </c>
      <c r="Q340" s="28">
        <v>0.26413750988063339</v>
      </c>
      <c r="R340" s="28">
        <v>0.24539284256905028</v>
      </c>
      <c r="S340" s="93">
        <v>0.15553971800600971</v>
      </c>
      <c r="T340" s="93">
        <f>_xlfn.XLOOKUP(B340,'[3]Nur des jours'!$B:$B,'[3]Nur des jours'!$U:$U,"")</f>
        <v>0.19554379867192875</v>
      </c>
      <c r="U340" s="93">
        <v>0.16076539595300671</v>
      </c>
      <c r="V340" s="93">
        <v>0.2330866385300471</v>
      </c>
      <c r="W340" s="93">
        <v>0.19554379867192875</v>
      </c>
      <c r="X340" s="93">
        <v>0.15980230172386733</v>
      </c>
      <c r="Y340" s="93">
        <v>0.28061712224590724</v>
      </c>
      <c r="Z340" s="93">
        <v>0.28045660654105065</v>
      </c>
      <c r="AA340" s="93">
        <v>0.37601695616565789</v>
      </c>
      <c r="AB340" s="93">
        <v>0.25256254405264345</v>
      </c>
      <c r="AC340" s="93">
        <f>_xlfn.XLOOKUP(B340,'[3]Nur des jours'!$B:$B,'[3]Nur des jours'!$N:$N,"")</f>
        <v>0.34066783094057917</v>
      </c>
      <c r="AD340" s="93">
        <v>0.34066783094057917</v>
      </c>
      <c r="AE340" s="93">
        <v>0.33053750645629837</v>
      </c>
      <c r="AF340" s="93">
        <v>0.21592929318871226</v>
      </c>
      <c r="AG340" s="93"/>
      <c r="AH340" s="93">
        <v>0.25975008061455401</v>
      </c>
      <c r="AI340" s="93">
        <v>1.81897933327738</v>
      </c>
      <c r="AJ340" s="93">
        <v>0</v>
      </c>
      <c r="AK340" s="93">
        <v>0</v>
      </c>
      <c r="AL340" s="93">
        <v>0.25975008061455401</v>
      </c>
      <c r="AM340" s="49" t="s">
        <v>5559</v>
      </c>
      <c r="AN340" s="49"/>
      <c r="AO340" s="48" t="str" cm="1">
        <f t="array" ref="AO340">IFERROR(_xlfn.IFS(
AQ340="MPR ISSUE","PDH",
AQ340="BSS Hardware Issue","BSS",
AQ340="Sites strategiques, MLL, Pylone, etc.","ENVTECH",
AQ340="AKTIVCO DEFAUT GE &amp; POWER Cabinet","AKTIVCO",
AQ340="AKTIVCO Coupure ENEO &amp; Baisse de tension","AKTIVCO GRID ONLY",
AQ340="Coupure ENEO &amp; Baisse de tension","IHS GRID ONLY",
AQ340="Defaut GE &amp; POWER Cabinet","IHS",
AQ340="Sharing","Partners",
AQ340="Sites strategiques &amp; DataCenter","SST &amp; DC",
AQ340="Exclu","Exclu",
AQ340="SAT","SAT",
AQ340="SPARE-ISSUE","SPARE-ISSUE",
AQ340="Fiber CAmtel","TRANS_FO_CAMTEL",
AQ340="Fiber AOF","Fiber AOF",
AQ340="Projet OCM (HUAWEI)","TRAVAUX-HUAWEI",
AQ340="Projet OCM (NOKIA)","TRAVAUX-NOKIA",
AQ340="ACCESS-ISSUE","ACCESS-ISSUE",
AQ340="Projet OCM (ZTE, NOKIA, autres projets)","TRAVAUX OCM",
AQ340="No root CAuse","No root cause",
AQ340="ODU HS","PDH",
AQ340="IP &amp; VLAN","PDH",
AQ340="Warehouse HUAWEI","SPARE-ISSUE",
AQ340="SPARE-HS","SPARE-ISSUE",
AQ340="Power Telco","BSS",AQ340="no impacts","no impacts"
),"")</f>
        <v>IHS</v>
      </c>
      <c r="AP340" s="48" t="str" cm="1">
        <f t="array" ref="AP340">IFERROR(_xlfn.IFS(
AQ340="MPR ISSUE","TX ISSUE",
AQ340="BSS Hardware Issue","RAN ISSUE",
AQ340="Sites strategiques, MLL, Pylone, etc.","ENVTECH",
AQ340="AKTIVCO DEFAUT GE &amp; POWER Cabinet","POWER ISSUE",
AQ340="AKTIVCO Coupure ENEO &amp; Baisse de tension","POWER ISSUE",
AQ340="Coupure ENEO &amp; Baisse de tension","POWER ISSUE",
AQ340="Defaut GE &amp; POWER Cabinet","POWER ISSUE",
AQ340="Sharing","POWER ISSUE",
AQ340="Sites strategiques &amp; DataCenter","POWER ISSUE",
AQ340="Exclu","Exclu",
AQ340="SAT","TX ISSUE",
AQ340="SPARE-ISSUE","SPARE-ISSUE",
AQ340="Fiber CAmtel","TX ISSUE",
AQ340="Fiber AOF","TX ISSUE",
AQ340="Projet OCM (HUAWEI)","TRAVAUX-HUAWEI",
AQ340="Projet OCM (NOKIA)","TRAVAUX -NOKIA",
AQ340="ACCESS-ISSUE","ACCESS-ISSUE",
AQ340="Projet OCM (ZTE, NOKIA, autres projets)","TRAVAUX OCM",
AQ340="No root CAuse","No root cause",
AQ340="ODU HS","TX ISSUE",
AQ340="IP &amp; VLAN","TX ISSUE",
AQ340="Warehouse HUAWEI","SPARE-ISSUE",
AQ340="SPARE-HS","SPARE-ISSUE",
AQ340="Power Telco","RAN ISSUE",AQ340="no impacts","no impacts"
),"")</f>
        <v>POWER ISSUE</v>
      </c>
      <c r="AQ340" s="67" t="s">
        <v>5330</v>
      </c>
      <c r="AR340" s="48" t="str" cm="1">
        <f t="array" ref="AR340">IFERROR(_xlfn.IFS(
AQ340="MPR ISSUE","ACTIVE",
AQ340="BSS Hardware Issue","ACTIVE",
AQ340="Sites strategiques, MLL, Pylone, etc.","PASSIVE",
AQ340="AKTIVCO DEFAUT GE &amp; POWER Cabinet","PASSIVE",
AQ340="AKTIVCO Coupure ENEO &amp; Baisse de tension","PASSIVE",
AQ340="Coupure ENEO &amp; Baisse de tension","PASSIVE",
AQ340="Defaut GE &amp; POWER Cabinet","PASSIVE",
AQ340="Sharing","PASSIVE",
AQ340="Sites strategiques &amp; DataCenter","PASSIVE",
AQ340="Exclu","Exclu",
AQ340="SAT","ACTIVE",
AQ340="SPARE-ISSUE","SPARE-ISSUE",
AQ340="Fiber CAmtel","ACTIVE",
AQ340="Fiber AOF","ACTIVE",
AQ340="Projet OCM (HUAWEI)","PLANNED WORKS",
AQ340="Projet OCM (NOKIA)","PLANNED WORKS",
AQ340="ACCESS-ISSUE","ACCESS-ISSUE",
AQ340="Projet OCM (ZTE, NOKIA, autres projets)","PLANNED WORKS",
AQ340="No root CAuse","No root cause",
AQ340="ODU HS","ACTIVE",
AQ340="IP &amp; VLAN","ACTIVE",
AQ340="Warehouse HUAWEI","SPARE-ISSUE",
AQ340="SPARE-HS","SPARE-ISSUE",
AQ340="Power Telco","ACTIVE", AQ340="no impacts","no impacts"
),"")</f>
        <v>PASSIVE</v>
      </c>
      <c r="AS340" s="92" t="s">
        <v>5776</v>
      </c>
      <c r="AT340" s="98" t="s">
        <v>1869</v>
      </c>
      <c r="AV340" s="17" t="s">
        <v>5537</v>
      </c>
      <c r="AW340" s="7" t="s">
        <v>5537</v>
      </c>
      <c r="AX340" s="6" t="s">
        <v>5537</v>
      </c>
      <c r="AY340" s="7"/>
      <c r="AZ340" s="3" t="s">
        <v>5537</v>
      </c>
      <c r="BA340" s="18" t="s">
        <v>5537</v>
      </c>
      <c r="BB340" s="18" t="s">
        <v>5537</v>
      </c>
      <c r="BC340" s="18" t="s">
        <v>5537</v>
      </c>
      <c r="BD340" s="18" t="s">
        <v>5537</v>
      </c>
      <c r="BE340" s="18" t="s">
        <v>5537</v>
      </c>
      <c r="BF340" s="18" t="s">
        <v>5537</v>
      </c>
      <c r="BG340" s="18" t="s">
        <v>5537</v>
      </c>
      <c r="BH340" s="18" t="s">
        <v>5537</v>
      </c>
      <c r="BI340" s="18" t="s">
        <v>5537</v>
      </c>
      <c r="BJ340" s="18" t="s">
        <v>5537</v>
      </c>
      <c r="BK340" s="18" t="s">
        <v>5537</v>
      </c>
      <c r="BL340" s="9" t="s">
        <v>5776</v>
      </c>
      <c r="BM340" s="14" t="s">
        <v>5537</v>
      </c>
      <c r="BN340" s="14" t="s">
        <v>5537</v>
      </c>
      <c r="BO340" s="14" t="str">
        <f>_xlfn.XLOOKUP(B340,'[4]cell downs 18042026 17h'!$B:$B,'[4]cell downs 18042026 17h'!$B:$B,"")</f>
        <v/>
      </c>
      <c r="BP340" s="14" t="str">
        <f>_xlfn.XLOOKUP(B340,'[5]Cells Huawei 19042026 15h'!$B:$B,'[5]Cells Huawei 19042026 15h'!$B:$B,"")</f>
        <v/>
      </c>
      <c r="BQ340" s="9" t="str">
        <f>_xlfn.XLOOKUP(B340,'[6]cells down 19042026 9H40'!$B:$B,'[6]cells down 19042026 9H40'!$B:$B,"")</f>
        <v/>
      </c>
      <c r="BR340" s="9" t="s">
        <v>1869</v>
      </c>
      <c r="BS340" s="9" t="s">
        <v>302</v>
      </c>
      <c r="BT340" s="108"/>
    </row>
    <row r="341" spans="1:72" s="9" customFormat="1" x14ac:dyDescent="0.35">
      <c r="A341" s="19" t="s">
        <v>5448</v>
      </c>
      <c r="B341" s="26" t="s">
        <v>5449</v>
      </c>
      <c r="C341" s="3" t="str">
        <f>_xlfn.XLOOKUP(B341,'[1]daily break down'!$D:$D,'[1]daily break down'!$E:$E,"")</f>
        <v>NORD</v>
      </c>
      <c r="D341" s="19" t="s">
        <v>357</v>
      </c>
      <c r="E341" s="19" t="s">
        <v>122</v>
      </c>
      <c r="F341" s="19" t="s">
        <v>5403</v>
      </c>
      <c r="G341" s="19" t="s">
        <v>732</v>
      </c>
      <c r="H341" s="32" t="str">
        <f>_xlfn.XLOOKUP(B341,[2]CALCULATION!$B:$B,[2]CALCULATION!$H:$H,"")</f>
        <v>Huawei</v>
      </c>
      <c r="I341" s="28">
        <v>6.1493566530549346</v>
      </c>
      <c r="J341" s="28">
        <v>3.272201818892627</v>
      </c>
      <c r="K341" s="28">
        <v>0</v>
      </c>
      <c r="L341" s="28">
        <v>0</v>
      </c>
      <c r="M341" s="28">
        <v>0</v>
      </c>
      <c r="N341" s="28">
        <v>0</v>
      </c>
      <c r="O341" s="28">
        <v>0</v>
      </c>
      <c r="P341" s="28">
        <v>0</v>
      </c>
      <c r="Q341" s="28">
        <v>0</v>
      </c>
      <c r="R341" s="28">
        <v>0</v>
      </c>
      <c r="S341" s="93">
        <v>0</v>
      </c>
      <c r="T341" s="93">
        <f>_xlfn.XLOOKUP(B341,'[3]Nur des jours'!$B:$B,'[3]Nur des jours'!$U:$U,"")</f>
        <v>0</v>
      </c>
      <c r="U341" s="93">
        <v>0</v>
      </c>
      <c r="V341" s="93">
        <v>0</v>
      </c>
      <c r="W341" s="93">
        <v>0</v>
      </c>
      <c r="X341" s="93">
        <v>0</v>
      </c>
      <c r="Y341" s="93">
        <v>0</v>
      </c>
      <c r="Z341" s="93">
        <v>3.3571681319967008</v>
      </c>
      <c r="AA341" s="93">
        <v>0</v>
      </c>
      <c r="AB341" s="93">
        <v>0</v>
      </c>
      <c r="AC341" s="93">
        <f>_xlfn.XLOOKUP(B341,'[3]Nur des jours'!$B:$B,'[3]Nur des jours'!$N:$N,"")</f>
        <v>0</v>
      </c>
      <c r="AD341" s="93">
        <v>0</v>
      </c>
      <c r="AE341" s="93">
        <v>0</v>
      </c>
      <c r="AF341" s="93">
        <v>0</v>
      </c>
      <c r="AG341" s="93"/>
      <c r="AH341" s="93">
        <v>0.25641492096920099</v>
      </c>
      <c r="AI341" s="93">
        <v>0.24666878489582708</v>
      </c>
      <c r="AJ341" s="93">
        <v>0.43388168072598443</v>
      </c>
      <c r="AK341" s="93">
        <v>0.14483837747090514</v>
      </c>
      <c r="AL341" s="93">
        <v>0.25641492096920099</v>
      </c>
      <c r="AM341" s="49" t="s">
        <v>5559</v>
      </c>
      <c r="AN341" s="49"/>
      <c r="AO341" s="48" t="str" cm="1">
        <f t="array" ref="AO341">IFERROR(_xlfn.IFS(
AQ341="MPR ISSUE","PDH",
AQ341="BSS Hardware Issue","BSS",
AQ341="Sites strategiques, MLL, Pylone, etc.","ENVTECH",
AQ341="AKTIVCO DEFAUT GE &amp; POWER Cabinet","AKTIVCO",
AQ341="AKTIVCO Coupure ENEO &amp; Baisse de tension","AKTIVCO GRID ONLY",
AQ341="Coupure ENEO &amp; Baisse de tension","IHS GRID ONLY",
AQ341="Defaut GE &amp; POWER Cabinet","IHS",
AQ341="Sharing","Partners",
AQ341="Sites strategiques &amp; DataCenter","SST &amp; DC",
AQ341="Exclu","Exclu",
AQ341="SAT","SAT",
AQ341="SPARE-ISSUE","SPARE-ISSUE",
AQ341="Fiber CAmtel","TRANS_FO_CAMTEL",
AQ341="Fiber AOF","Fiber AOF",
AQ341="Projet OCM (HUAWEI)","TRAVAUX-HUAWEI",
AQ341="Projet OCM (NOKIA)","TRAVAUX-NOKIA",
AQ341="ACCESS-ISSUE","ACCESS-ISSUE",
AQ341="Projet OCM (ZTE, NOKIA, autres projets)","TRAVAUX OCM",
AQ341="No root CAuse","No root cause",
AQ341="ODU HS","PDH",
AQ341="IP &amp; VLAN","PDH",
AQ341="Warehouse HUAWEI","SPARE-ISSUE",
AQ341="SPARE-HS","SPARE-ISSUE",
AQ341="Power Telco","BSS",AQ341="no impacts","no impacts"
),"")</f>
        <v>No root cause</v>
      </c>
      <c r="AP341" s="48" t="str" cm="1">
        <f t="array" ref="AP341">IFERROR(_xlfn.IFS(
AQ341="MPR ISSUE","TX ISSUE",
AQ341="BSS Hardware Issue","RAN ISSUE",
AQ341="Sites strategiques, MLL, Pylone, etc.","ENVTECH",
AQ341="AKTIVCO DEFAUT GE &amp; POWER Cabinet","POWER ISSUE",
AQ341="AKTIVCO Coupure ENEO &amp; Baisse de tension","POWER ISSUE",
AQ341="Coupure ENEO &amp; Baisse de tension","POWER ISSUE",
AQ341="Defaut GE &amp; POWER Cabinet","POWER ISSUE",
AQ341="Sharing","POWER ISSUE",
AQ341="Sites strategiques &amp; DataCenter","POWER ISSUE",
AQ341="Exclu","Exclu",
AQ341="SAT","TX ISSUE",
AQ341="SPARE-ISSUE","SPARE-ISSUE",
AQ341="Fiber CAmtel","TX ISSUE",
AQ341="Fiber AOF","TX ISSUE",
AQ341="Projet OCM (HUAWEI)","TRAVAUX-HUAWEI",
AQ341="Projet OCM (NOKIA)","TRAVAUX -NOKIA",
AQ341="ACCESS-ISSUE","ACCESS-ISSUE",
AQ341="Projet OCM (ZTE, NOKIA, autres projets)","TRAVAUX OCM",
AQ341="No root CAuse","No root cause",
AQ341="ODU HS","TX ISSUE",
AQ341="IP &amp; VLAN","TX ISSUE",
AQ341="Warehouse HUAWEI","SPARE-ISSUE",
AQ341="SPARE-HS","SPARE-ISSUE",
AQ341="Power Telco","RAN ISSUE",AQ341="no impacts","no impacts"
),"")</f>
        <v>No root cause</v>
      </c>
      <c r="AQ341" s="67" t="s">
        <v>5344</v>
      </c>
      <c r="AR341" s="48" t="str" cm="1">
        <f t="array" ref="AR341">IFERROR(_xlfn.IFS(
AQ341="MPR ISSUE","ACTIVE",
AQ341="BSS Hardware Issue","ACTIVE",
AQ341="Sites strategiques, MLL, Pylone, etc.","PASSIVE",
AQ341="AKTIVCO DEFAUT GE &amp; POWER Cabinet","PASSIVE",
AQ341="AKTIVCO Coupure ENEO &amp; Baisse de tension","PASSIVE",
AQ341="Coupure ENEO &amp; Baisse de tension","PASSIVE",
AQ341="Defaut GE &amp; POWER Cabinet","PASSIVE",
AQ341="Sharing","PASSIVE",
AQ341="Sites strategiques &amp; DataCenter","PASSIVE",
AQ341="Exclu","Exclu",
AQ341="SAT","ACTIVE",
AQ341="SPARE-ISSUE","SPARE-ISSUE",
AQ341="Fiber CAmtel","ACTIVE",
AQ341="Fiber AOF","ACTIVE",
AQ341="Projet OCM (HUAWEI)","PLANNED WORKS",
AQ341="Projet OCM (NOKIA)","PLANNED WORKS",
AQ341="ACCESS-ISSUE","ACCESS-ISSUE",
AQ341="Projet OCM (ZTE, NOKIA, autres projets)","PLANNED WORKS",
AQ341="No root CAuse","No root cause",
AQ341="ODU HS","ACTIVE",
AQ341="IP &amp; VLAN","ACTIVE",
AQ341="Warehouse HUAWEI","SPARE-ISSUE",
AQ341="SPARE-HS","SPARE-ISSUE",
AQ341="Power Telco","ACTIVE", AQ341="no impacts","no impacts"
),"")</f>
        <v>No root cause</v>
      </c>
      <c r="AS341" s="92" t="s">
        <v>5537</v>
      </c>
      <c r="AT341" s="98" t="s">
        <v>5449</v>
      </c>
      <c r="AV341" s="17" t="s">
        <v>5537</v>
      </c>
      <c r="AW341" s="7" t="s">
        <v>5537</v>
      </c>
      <c r="AX341" s="6" t="s">
        <v>5537</v>
      </c>
      <c r="AY341" s="7"/>
      <c r="AZ341" s="3" t="s">
        <v>5537</v>
      </c>
      <c r="BA341" s="18" t="s">
        <v>5537</v>
      </c>
      <c r="BB341" s="18" t="s">
        <v>5537</v>
      </c>
      <c r="BC341" s="18" t="s">
        <v>5537</v>
      </c>
      <c r="BD341" s="18" t="s">
        <v>5537</v>
      </c>
      <c r="BE341" s="18" t="s">
        <v>5537</v>
      </c>
      <c r="BF341" s="18" t="s">
        <v>5537</v>
      </c>
      <c r="BG341" s="18" t="s">
        <v>5537</v>
      </c>
      <c r="BH341" s="18" t="s">
        <v>5537</v>
      </c>
      <c r="BI341" s="18" t="s">
        <v>5537</v>
      </c>
      <c r="BJ341" s="18" t="s">
        <v>5537</v>
      </c>
      <c r="BK341" s="18" t="s">
        <v>5537</v>
      </c>
      <c r="BL341" s="9" t="s">
        <v>5537</v>
      </c>
      <c r="BM341" s="14" t="s">
        <v>5537</v>
      </c>
      <c r="BN341" s="14" t="s">
        <v>5537</v>
      </c>
      <c r="BO341" s="14" t="str">
        <f>_xlfn.XLOOKUP(B341,'[4]cell downs 18042026 17h'!$B:$B,'[4]cell downs 18042026 17h'!$B:$B,"")</f>
        <v/>
      </c>
      <c r="BP341" s="14" t="str">
        <f>_xlfn.XLOOKUP(B341,'[5]Cells Huawei 19042026 15h'!$B:$B,'[5]Cells Huawei 19042026 15h'!$B:$B,"")</f>
        <v/>
      </c>
      <c r="BQ341" s="9" t="str">
        <f>_xlfn.XLOOKUP(B341,'[6]cells down 19042026 9H40'!$B:$B,'[6]cells down 19042026 9H40'!$B:$B,"")</f>
        <v/>
      </c>
      <c r="BR341" s="9" t="s">
        <v>5537</v>
      </c>
      <c r="BS341" s="9" t="s">
        <v>5537</v>
      </c>
      <c r="BT341" s="108"/>
    </row>
    <row r="342" spans="1:72" s="9" customFormat="1" x14ac:dyDescent="0.35">
      <c r="A342" s="1" t="s">
        <v>464</v>
      </c>
      <c r="B342" s="8" t="s">
        <v>465</v>
      </c>
      <c r="C342" s="3" t="str">
        <f>_xlfn.XLOOKUP(B342,'[1]daily break down'!$D:$D,'[1]daily break down'!$E:$E,"")</f>
        <v>SUD-OUEST</v>
      </c>
      <c r="D342" s="1" t="s">
        <v>11</v>
      </c>
      <c r="E342" s="1" t="s">
        <v>12</v>
      </c>
      <c r="F342" s="3" t="s">
        <v>13</v>
      </c>
      <c r="G342" s="1" t="s">
        <v>466</v>
      </c>
      <c r="H342" s="33" t="str">
        <f>_xlfn.XLOOKUP(B342,[2]CALCULATION!$B:$B,[2]CALCULATION!$H:$H,"")</f>
        <v>NOKIA</v>
      </c>
      <c r="I342" s="28">
        <v>6.1976489460654189</v>
      </c>
      <c r="J342" s="28">
        <v>6.1975768039131856</v>
      </c>
      <c r="K342" s="28">
        <v>6.1975407328370684</v>
      </c>
      <c r="L342" s="28">
        <v>6.1976128749893027</v>
      </c>
      <c r="M342" s="28">
        <v>6.1975768039131856</v>
      </c>
      <c r="N342" s="28">
        <v>6.1976489460654189</v>
      </c>
      <c r="O342" s="28">
        <v>5.0591325454729601</v>
      </c>
      <c r="P342" s="28">
        <v>1.3505062764665787</v>
      </c>
      <c r="Q342" s="28">
        <v>2.5155273842218238</v>
      </c>
      <c r="R342" s="28">
        <v>2.6850237205078069</v>
      </c>
      <c r="S342" s="93">
        <v>4.0438838491799736</v>
      </c>
      <c r="T342" s="93">
        <f>_xlfn.XLOOKUP(B342,'[3]Nur des jours'!$B:$B,'[3]Nur des jours'!$U:$U,"")</f>
        <v>0.59979368381402443</v>
      </c>
      <c r="U342" s="93">
        <v>1.1975211278743971</v>
      </c>
      <c r="V342" s="93">
        <v>0.67732276925974433</v>
      </c>
      <c r="W342" s="93">
        <v>0.59979368381402431</v>
      </c>
      <c r="X342" s="93">
        <v>1.7426655023927542</v>
      </c>
      <c r="Y342" s="93">
        <v>1.4810784087115083</v>
      </c>
      <c r="Z342" s="93">
        <v>0.55156763204378578</v>
      </c>
      <c r="AA342" s="93">
        <v>0.6831191697128981</v>
      </c>
      <c r="AB342" s="93">
        <v>4.510205945216347</v>
      </c>
      <c r="AC342" s="93">
        <f>_xlfn.XLOOKUP(B342,'[3]Nur des jours'!$B:$B,'[3]Nur des jours'!$N:$N,"")</f>
        <v>3.949899124797037</v>
      </c>
      <c r="AD342" s="93">
        <v>3.949899124797037</v>
      </c>
      <c r="AE342" s="93">
        <v>0.52081995702459527</v>
      </c>
      <c r="AF342" s="93">
        <v>1.2271247285501079</v>
      </c>
      <c r="AG342" s="93"/>
      <c r="AH342" s="93">
        <v>0.24840697080469029</v>
      </c>
      <c r="AI342" s="93">
        <v>0.46373731560415493</v>
      </c>
      <c r="AJ342" s="93">
        <v>0.5426841396615566</v>
      </c>
      <c r="AK342" s="93">
        <v>0</v>
      </c>
      <c r="AL342" s="93">
        <v>0.24840697080469029</v>
      </c>
      <c r="AM342" s="49" t="s">
        <v>5601</v>
      </c>
      <c r="AN342" s="49"/>
      <c r="AO342" s="48" t="str" cm="1">
        <f t="array" ref="AO342">IFERROR(_xlfn.IFS(
AQ342="MPR ISSUE","PDH",
AQ342="BSS Hardware Issue","BSS",
AQ342="Sites strategiques, MLL, Pylone, etc.","ENVTECH",
AQ342="AKTIVCO DEFAUT GE &amp; POWER Cabinet","AKTIVCO",
AQ342="AKTIVCO Coupure ENEO &amp; Baisse de tension","AKTIVCO GRID ONLY",
AQ342="Coupure ENEO &amp; Baisse de tension","IHS GRID ONLY",
AQ342="Defaut GE &amp; POWER Cabinet","IHS",
AQ342="Sharing","Partners",
AQ342="Sites strategiques &amp; DataCenter","SST &amp; DC",
AQ342="Exclu","Exclu",
AQ342="SAT","SAT",
AQ342="SPARE-ISSUE","SPARE-ISSUE",
AQ342="Fiber CAmtel","TRANS_FO_CAMTEL",
AQ342="Fiber AOF","Fiber AOF",
AQ342="Projet OCM (HUAWEI)","TRAVAUX-HUAWEI",
AQ342="Projet OCM (NOKIA)","TRAVAUX-NOKIA",
AQ342="ACCESS-ISSUE","ACCESS-ISSUE",
AQ342="Projet OCM (ZTE, NOKIA, autres projets)","TRAVAUX OCM",
AQ342="No root CAuse","No root cause",
AQ342="ODU HS","PDH",
AQ342="IP &amp; VLAN","PDH",
AQ342="Warehouse HUAWEI","SPARE-ISSUE",
AQ342="SPARE-HS","SPARE-ISSUE",
AQ342="Power Telco","BSS",AQ342="no impacts","no impacts"
),"")</f>
        <v>IHS</v>
      </c>
      <c r="AP342" s="48" t="str" cm="1">
        <f t="array" ref="AP342">IFERROR(_xlfn.IFS(
AQ342="MPR ISSUE","TX ISSUE",
AQ342="BSS Hardware Issue","RAN ISSUE",
AQ342="Sites strategiques, MLL, Pylone, etc.","ENVTECH",
AQ342="AKTIVCO DEFAUT GE &amp; POWER Cabinet","POWER ISSUE",
AQ342="AKTIVCO Coupure ENEO &amp; Baisse de tension","POWER ISSUE",
AQ342="Coupure ENEO &amp; Baisse de tension","POWER ISSUE",
AQ342="Defaut GE &amp; POWER Cabinet","POWER ISSUE",
AQ342="Sharing","POWER ISSUE",
AQ342="Sites strategiques &amp; DataCenter","POWER ISSUE",
AQ342="Exclu","Exclu",
AQ342="SAT","TX ISSUE",
AQ342="SPARE-ISSUE","SPARE-ISSUE",
AQ342="Fiber CAmtel","TX ISSUE",
AQ342="Fiber AOF","TX ISSUE",
AQ342="Projet OCM (HUAWEI)","TRAVAUX-HUAWEI",
AQ342="Projet OCM (NOKIA)","TRAVAUX -NOKIA",
AQ342="ACCESS-ISSUE","ACCESS-ISSUE",
AQ342="Projet OCM (ZTE, NOKIA, autres projets)","TRAVAUX OCM",
AQ342="No root CAuse","No root cause",
AQ342="ODU HS","TX ISSUE",
AQ342="IP &amp; VLAN","TX ISSUE",
AQ342="Warehouse HUAWEI","SPARE-ISSUE",
AQ342="SPARE-HS","SPARE-ISSUE",
AQ342="Power Telco","RAN ISSUE",AQ342="no impacts","no impacts"
),"")</f>
        <v>POWER ISSUE</v>
      </c>
      <c r="AQ342" s="67" t="s">
        <v>5330</v>
      </c>
      <c r="AR342" s="48" t="str" cm="1">
        <f t="array" ref="AR342">IFERROR(_xlfn.IFS(
AQ342="MPR ISSUE","ACTIVE",
AQ342="BSS Hardware Issue","ACTIVE",
AQ342="Sites strategiques, MLL, Pylone, etc.","PASSIVE",
AQ342="AKTIVCO DEFAUT GE &amp; POWER Cabinet","PASSIVE",
AQ342="AKTIVCO Coupure ENEO &amp; Baisse de tension","PASSIVE",
AQ342="Coupure ENEO &amp; Baisse de tension","PASSIVE",
AQ342="Defaut GE &amp; POWER Cabinet","PASSIVE",
AQ342="Sharing","PASSIVE",
AQ342="Sites strategiques &amp; DataCenter","PASSIVE",
AQ342="Exclu","Exclu",
AQ342="SAT","ACTIVE",
AQ342="SPARE-ISSUE","SPARE-ISSUE",
AQ342="Fiber CAmtel","ACTIVE",
AQ342="Fiber AOF","ACTIVE",
AQ342="Projet OCM (HUAWEI)","PLANNED WORKS",
AQ342="Projet OCM (NOKIA)","PLANNED WORKS",
AQ342="ACCESS-ISSUE","ACCESS-ISSUE",
AQ342="Projet OCM (ZTE, NOKIA, autres projets)","PLANNED WORKS",
AQ342="No root CAuse","No root cause",
AQ342="ODU HS","ACTIVE",
AQ342="IP &amp; VLAN","ACTIVE",
AQ342="Warehouse HUAWEI","SPARE-ISSUE",
AQ342="SPARE-HS","SPARE-ISSUE",
AQ342="Power Telco","ACTIVE", AQ342="no impacts","no impacts"
),"")</f>
        <v>PASSIVE</v>
      </c>
      <c r="AS342" s="92" t="s">
        <v>5743</v>
      </c>
      <c r="AT342" s="98" t="s">
        <v>465</v>
      </c>
      <c r="AV342" s="17" t="s">
        <v>5537</v>
      </c>
      <c r="AW342" s="7" t="s">
        <v>5537</v>
      </c>
      <c r="AX342" s="6" t="s">
        <v>5537</v>
      </c>
      <c r="AY342" s="7"/>
      <c r="AZ342" s="3" t="s">
        <v>5537</v>
      </c>
      <c r="BA342" s="18" t="s">
        <v>5537</v>
      </c>
      <c r="BB342" s="18" t="s">
        <v>5537</v>
      </c>
      <c r="BC342" s="18" t="s">
        <v>5537</v>
      </c>
      <c r="BD342" s="18" t="s">
        <v>5537</v>
      </c>
      <c r="BE342" s="18" t="s">
        <v>5537</v>
      </c>
      <c r="BF342" s="18" t="s">
        <v>5537</v>
      </c>
      <c r="BG342" s="18" t="s">
        <v>5537</v>
      </c>
      <c r="BH342" s="18" t="s">
        <v>5537</v>
      </c>
      <c r="BI342" s="18" t="s">
        <v>5537</v>
      </c>
      <c r="BJ342" s="18" t="s">
        <v>5537</v>
      </c>
      <c r="BK342" s="18" t="s">
        <v>5537</v>
      </c>
      <c r="BL342" s="9" t="s">
        <v>5743</v>
      </c>
      <c r="BM342" s="14" t="s">
        <v>5537</v>
      </c>
      <c r="BN342" s="14" t="s">
        <v>5537</v>
      </c>
      <c r="BO342" s="14" t="str">
        <f>_xlfn.XLOOKUP(B342,'[4]cell downs 18042026 17h'!$B:$B,'[4]cell downs 18042026 17h'!$B:$B,"")</f>
        <v/>
      </c>
      <c r="BP342" s="14" t="str">
        <f>_xlfn.XLOOKUP(B342,'[5]Cells Huawei 19042026 15h'!$B:$B,'[5]Cells Huawei 19042026 15h'!$B:$B,"")</f>
        <v/>
      </c>
      <c r="BQ342" s="9" t="str">
        <f>_xlfn.XLOOKUP(B342,'[6]cells down 19042026 9H40'!$B:$B,'[6]cells down 19042026 9H40'!$B:$B,"")</f>
        <v/>
      </c>
      <c r="BR342" s="9" t="s">
        <v>465</v>
      </c>
      <c r="BS342" s="9" t="s">
        <v>5537</v>
      </c>
      <c r="BT342" s="108"/>
    </row>
    <row r="343" spans="1:72" s="9" customFormat="1" x14ac:dyDescent="0.35">
      <c r="A343" s="1" t="s">
        <v>1932</v>
      </c>
      <c r="B343" s="8" t="s">
        <v>1933</v>
      </c>
      <c r="C343" s="3" t="str">
        <f>_xlfn.XLOOKUP(B343,'[1]daily break down'!$D:$D,'[1]daily break down'!$E:$E,"")</f>
        <v>SUD-OUEST</v>
      </c>
      <c r="D343" s="1" t="s">
        <v>11</v>
      </c>
      <c r="E343" s="1" t="s">
        <v>12</v>
      </c>
      <c r="F343" s="3" t="s">
        <v>13</v>
      </c>
      <c r="G343" s="1" t="s">
        <v>14</v>
      </c>
      <c r="H343" s="32" t="str">
        <f>_xlfn.XLOOKUP(B343,[2]CALCULATION!$B:$B,[2]CALCULATION!$H:$H,"")</f>
        <v>Huawei</v>
      </c>
      <c r="I343" s="28">
        <v>0</v>
      </c>
      <c r="J343" s="28">
        <v>0.58099551126748905</v>
      </c>
      <c r="K343" s="28">
        <v>0</v>
      </c>
      <c r="L343" s="28">
        <v>0</v>
      </c>
      <c r="M343" s="28">
        <v>0.8229283486429646</v>
      </c>
      <c r="N343" s="28">
        <v>0</v>
      </c>
      <c r="O343" s="28">
        <v>0</v>
      </c>
      <c r="P343" s="28">
        <v>0</v>
      </c>
      <c r="Q343" s="28">
        <v>0</v>
      </c>
      <c r="R343" s="28">
        <v>0</v>
      </c>
      <c r="S343" s="93">
        <v>0</v>
      </c>
      <c r="T343" s="93">
        <f>_xlfn.XLOOKUP(B343,'[3]Nur des jours'!$B:$B,'[3]Nur des jours'!$U:$U,"")</f>
        <v>0</v>
      </c>
      <c r="U343" s="93">
        <v>0</v>
      </c>
      <c r="V343" s="93">
        <v>0</v>
      </c>
      <c r="W343" s="93">
        <v>0</v>
      </c>
      <c r="X343" s="93">
        <v>0</v>
      </c>
      <c r="Y343" s="93">
        <v>1.7605005807101497</v>
      </c>
      <c r="Z343" s="93">
        <v>0</v>
      </c>
      <c r="AA343" s="93">
        <v>1.8263120197013407</v>
      </c>
      <c r="AB343" s="93">
        <v>0</v>
      </c>
      <c r="AC343" s="93">
        <f>_xlfn.XLOOKUP(B343,'[3]Nur des jours'!$B:$B,'[3]Nur des jours'!$N:$N,"")</f>
        <v>0</v>
      </c>
      <c r="AD343" s="93">
        <v>0</v>
      </c>
      <c r="AE343" s="93">
        <v>0</v>
      </c>
      <c r="AF343" s="93">
        <v>0</v>
      </c>
      <c r="AG343" s="93"/>
      <c r="AH343" s="93">
        <v>0.24530366717746335</v>
      </c>
      <c r="AI343" s="93">
        <v>0.27789268171808368</v>
      </c>
      <c r="AJ343" s="93">
        <v>0.61249196731846145</v>
      </c>
      <c r="AK343" s="93">
        <v>0</v>
      </c>
      <c r="AL343" s="93">
        <v>0.24530366717746335</v>
      </c>
      <c r="AM343" s="49" t="s">
        <v>5559</v>
      </c>
      <c r="AN343" s="49"/>
      <c r="AO343" s="48" t="str" cm="1">
        <f t="array" ref="AO343">IFERROR(_xlfn.IFS(
AQ343="MPR ISSUE","PDH",
AQ343="BSS Hardware Issue","BSS",
AQ343="Sites strategiques, MLL, Pylone, etc.","ENVTECH",
AQ343="AKTIVCO DEFAUT GE &amp; POWER Cabinet","AKTIVCO",
AQ343="AKTIVCO Coupure ENEO &amp; Baisse de tension","AKTIVCO GRID ONLY",
AQ343="Coupure ENEO &amp; Baisse de tension","IHS GRID ONLY",
AQ343="Defaut GE &amp; POWER Cabinet","IHS",
AQ343="Sharing","Partners",
AQ343="Sites strategiques &amp; DataCenter","SST &amp; DC",
AQ343="Exclu","Exclu",
AQ343="SAT","SAT",
AQ343="SPARE-ISSUE","SPARE-ISSUE",
AQ343="Fiber CAmtel","TRANS_FO_CAMTEL",
AQ343="Fiber AOF","Fiber AOF",
AQ343="Projet OCM (HUAWEI)","TRAVAUX-HUAWEI",
AQ343="Projet OCM (NOKIA)","TRAVAUX-NOKIA",
AQ343="ACCESS-ISSUE","ACCESS-ISSUE",
AQ343="Projet OCM (ZTE, NOKIA, autres projets)","TRAVAUX OCM",
AQ343="No root CAuse","No root cause",
AQ343="ODU HS","PDH",
AQ343="IP &amp; VLAN","PDH",
AQ343="Warehouse HUAWEI","SPARE-ISSUE",
AQ343="SPARE-HS","SPARE-ISSUE",
AQ343="Power Telco","BSS",AQ343="no impacts","no impacts"
),"")</f>
        <v>No root cause</v>
      </c>
      <c r="AP343" s="48" t="str" cm="1">
        <f t="array" ref="AP343">IFERROR(_xlfn.IFS(
AQ343="MPR ISSUE","TX ISSUE",
AQ343="BSS Hardware Issue","RAN ISSUE",
AQ343="Sites strategiques, MLL, Pylone, etc.","ENVTECH",
AQ343="AKTIVCO DEFAUT GE &amp; POWER Cabinet","POWER ISSUE",
AQ343="AKTIVCO Coupure ENEO &amp; Baisse de tension","POWER ISSUE",
AQ343="Coupure ENEO &amp; Baisse de tension","POWER ISSUE",
AQ343="Defaut GE &amp; POWER Cabinet","POWER ISSUE",
AQ343="Sharing","POWER ISSUE",
AQ343="Sites strategiques &amp; DataCenter","POWER ISSUE",
AQ343="Exclu","Exclu",
AQ343="SAT","TX ISSUE",
AQ343="SPARE-ISSUE","SPARE-ISSUE",
AQ343="Fiber CAmtel","TX ISSUE",
AQ343="Fiber AOF","TX ISSUE",
AQ343="Projet OCM (HUAWEI)","TRAVAUX-HUAWEI",
AQ343="Projet OCM (NOKIA)","TRAVAUX -NOKIA",
AQ343="ACCESS-ISSUE","ACCESS-ISSUE",
AQ343="Projet OCM (ZTE, NOKIA, autres projets)","TRAVAUX OCM",
AQ343="No root CAuse","No root cause",
AQ343="ODU HS","TX ISSUE",
AQ343="IP &amp; VLAN","TX ISSUE",
AQ343="Warehouse HUAWEI","SPARE-ISSUE",
AQ343="SPARE-HS","SPARE-ISSUE",
AQ343="Power Telco","RAN ISSUE",AQ343="no impacts","no impacts"
),"")</f>
        <v>No root cause</v>
      </c>
      <c r="AQ343" s="67" t="s">
        <v>5344</v>
      </c>
      <c r="AR343" s="48" t="str" cm="1">
        <f t="array" ref="AR343">IFERROR(_xlfn.IFS(
AQ343="MPR ISSUE","ACTIVE",
AQ343="BSS Hardware Issue","ACTIVE",
AQ343="Sites strategiques, MLL, Pylone, etc.","PASSIVE",
AQ343="AKTIVCO DEFAUT GE &amp; POWER Cabinet","PASSIVE",
AQ343="AKTIVCO Coupure ENEO &amp; Baisse de tension","PASSIVE",
AQ343="Coupure ENEO &amp; Baisse de tension","PASSIVE",
AQ343="Defaut GE &amp; POWER Cabinet","PASSIVE",
AQ343="Sharing","PASSIVE",
AQ343="Sites strategiques &amp; DataCenter","PASSIVE",
AQ343="Exclu","Exclu",
AQ343="SAT","ACTIVE",
AQ343="SPARE-ISSUE","SPARE-ISSUE",
AQ343="Fiber CAmtel","ACTIVE",
AQ343="Fiber AOF","ACTIVE",
AQ343="Projet OCM (HUAWEI)","PLANNED WORKS",
AQ343="Projet OCM (NOKIA)","PLANNED WORKS",
AQ343="ACCESS-ISSUE","ACCESS-ISSUE",
AQ343="Projet OCM (ZTE, NOKIA, autres projets)","PLANNED WORKS",
AQ343="No root CAuse","No root cause",
AQ343="ODU HS","ACTIVE",
AQ343="IP &amp; VLAN","ACTIVE",
AQ343="Warehouse HUAWEI","SPARE-ISSUE",
AQ343="SPARE-HS","SPARE-ISSUE",
AQ343="Power Telco","ACTIVE", AQ343="no impacts","no impacts"
),"")</f>
        <v>No root cause</v>
      </c>
      <c r="AS343" s="92" t="s">
        <v>5890</v>
      </c>
      <c r="AT343" s="98" t="s">
        <v>1933</v>
      </c>
      <c r="AV343" s="17" t="s">
        <v>5537</v>
      </c>
      <c r="AW343" s="7" t="s">
        <v>5537</v>
      </c>
      <c r="AX343" s="6" t="s">
        <v>5537</v>
      </c>
      <c r="AY343" s="7"/>
      <c r="AZ343" s="3" t="s">
        <v>5537</v>
      </c>
      <c r="BA343" s="18" t="s">
        <v>5537</v>
      </c>
      <c r="BB343" s="18" t="s">
        <v>5537</v>
      </c>
      <c r="BC343" s="18" t="s">
        <v>5537</v>
      </c>
      <c r="BD343" s="18" t="s">
        <v>5537</v>
      </c>
      <c r="BE343" s="18" t="s">
        <v>5537</v>
      </c>
      <c r="BF343" s="18" t="s">
        <v>5537</v>
      </c>
      <c r="BG343" s="18" t="s">
        <v>5537</v>
      </c>
      <c r="BH343" s="18" t="s">
        <v>5537</v>
      </c>
      <c r="BI343" s="18" t="s">
        <v>5537</v>
      </c>
      <c r="BJ343" s="18" t="s">
        <v>6308</v>
      </c>
      <c r="BK343" s="18" t="s">
        <v>6309</v>
      </c>
      <c r="BL343" s="9" t="s">
        <v>5537</v>
      </c>
      <c r="BM343" s="14" t="s">
        <v>5537</v>
      </c>
      <c r="BN343" s="14" t="s">
        <v>5537</v>
      </c>
      <c r="BO343" s="14" t="str">
        <f>_xlfn.XLOOKUP(B343,'[4]cell downs 18042026 17h'!$B:$B,'[4]cell downs 18042026 17h'!$B:$B,"")</f>
        <v/>
      </c>
      <c r="BP343" s="14" t="str">
        <f>_xlfn.XLOOKUP(B343,'[5]Cells Huawei 19042026 15h'!$B:$B,'[5]Cells Huawei 19042026 15h'!$B:$B,"")</f>
        <v/>
      </c>
      <c r="BQ343" s="9" t="str">
        <f>_xlfn.XLOOKUP(B343,'[6]cells down 19042026 9H40'!$B:$B,'[6]cells down 19042026 9H40'!$B:$B,"")</f>
        <v/>
      </c>
      <c r="BR343" s="9" t="s">
        <v>5537</v>
      </c>
      <c r="BS343" s="9" t="s">
        <v>5537</v>
      </c>
      <c r="BT343" s="108"/>
    </row>
    <row r="344" spans="1:72" s="9" customFormat="1" x14ac:dyDescent="0.35">
      <c r="A344" s="1" t="s">
        <v>280</v>
      </c>
      <c r="B344" s="8" t="s">
        <v>281</v>
      </c>
      <c r="C344" s="3" t="str">
        <f>_xlfn.XLOOKUP(B344,'[1]daily break down'!$D:$D,'[1]daily break down'!$E:$E,"")</f>
        <v>Douala</v>
      </c>
      <c r="D344" s="1"/>
      <c r="E344" s="1"/>
      <c r="F344" s="3" t="s">
        <v>31</v>
      </c>
      <c r="G344" s="1" t="s">
        <v>32</v>
      </c>
      <c r="H344" s="34" t="str">
        <f>_xlfn.XLOOKUP(B344,[2]CALCULATION!$B:$B,[2]CALCULATION!$H:$H,"")</f>
        <v>ZTE</v>
      </c>
      <c r="I344" s="28">
        <v>0.91303116430244902</v>
      </c>
      <c r="J344" s="28">
        <v>2.743944634209678</v>
      </c>
      <c r="K344" s="28">
        <v>0</v>
      </c>
      <c r="L344" s="28">
        <v>0</v>
      </c>
      <c r="M344" s="28">
        <v>0.3764985032802271</v>
      </c>
      <c r="N344" s="28">
        <v>0.98824168956690717</v>
      </c>
      <c r="O344" s="28">
        <v>0.66829821963114322</v>
      </c>
      <c r="P344" s="28">
        <v>2.4922738440729044</v>
      </c>
      <c r="Q344" s="28">
        <v>0.42392197652618319</v>
      </c>
      <c r="R344" s="28">
        <v>0</v>
      </c>
      <c r="S344" s="93">
        <v>0.71800458290172453</v>
      </c>
      <c r="T344" s="93">
        <f>_xlfn.XLOOKUP(B344,'[3]Nur des jours'!$B:$B,'[3]Nur des jours'!$U:$U,"")</f>
        <v>0.34089968695870454</v>
      </c>
      <c r="U344" s="93">
        <v>0.72035881323962114</v>
      </c>
      <c r="V344" s="93">
        <v>0</v>
      </c>
      <c r="W344" s="93">
        <v>0.34089968695870454</v>
      </c>
      <c r="X344" s="93">
        <v>1.9631962457873546</v>
      </c>
      <c r="Y344" s="93">
        <v>0</v>
      </c>
      <c r="Z344" s="93">
        <v>0</v>
      </c>
      <c r="AA344" s="93">
        <v>0.74234946480496999</v>
      </c>
      <c r="AB344" s="93">
        <v>1.8704181683802605</v>
      </c>
      <c r="AC344" s="93">
        <f>_xlfn.XLOOKUP(B344,'[3]Nur des jours'!$B:$B,'[3]Nur des jours'!$N:$N,"")</f>
        <v>0.34081051156711767</v>
      </c>
      <c r="AD344" s="93">
        <v>0.34081051156711767</v>
      </c>
      <c r="AE344" s="93">
        <v>0</v>
      </c>
      <c r="AF344" s="93">
        <v>0</v>
      </c>
      <c r="AG344" s="93"/>
      <c r="AH344" s="93">
        <v>0.24211118815864877</v>
      </c>
      <c r="AI344" s="93">
        <v>3.7468676186707913E-4</v>
      </c>
      <c r="AJ344" s="93">
        <v>3.8250864469542988E-3</v>
      </c>
      <c r="AK344" s="93">
        <v>0.46170439099343841</v>
      </c>
      <c r="AL344" s="93">
        <v>0.24211118815864877</v>
      </c>
      <c r="AM344" s="49" t="s">
        <v>5559</v>
      </c>
      <c r="AN344" s="49"/>
      <c r="AO344" s="48" t="str" cm="1">
        <f t="array" ref="AO344">IFERROR(_xlfn.IFS(
AQ344="MPR ISSUE","PDH",
AQ344="BSS Hardware Issue","BSS",
AQ344="Sites strategiques, MLL, Pylone, etc.","ENVTECH",
AQ344="AKTIVCO DEFAUT GE &amp; POWER Cabinet","AKTIVCO",
AQ344="AKTIVCO Coupure ENEO &amp; Baisse de tension","AKTIVCO GRID ONLY",
AQ344="Coupure ENEO &amp; Baisse de tension","IHS GRID ONLY",
AQ344="Defaut GE &amp; POWER Cabinet","IHS",
AQ344="Sharing","Partners",
AQ344="Sites strategiques &amp; DataCenter","SST &amp; DC",
AQ344="Exclu","Exclu",
AQ344="SAT","SAT",
AQ344="SPARE-ISSUE","SPARE-ISSUE",
AQ344="Fiber CAmtel","TRANS_FO_CAMTEL",
AQ344="Fiber AOF","Fiber AOF",
AQ344="Projet OCM (HUAWEI)","TRAVAUX-HUAWEI",
AQ344="Projet OCM (NOKIA)","TRAVAUX-NOKIA",
AQ344="ACCESS-ISSUE","ACCESS-ISSUE",
AQ344="Projet OCM (ZTE, NOKIA, autres projets)","TRAVAUX OCM",
AQ344="No root CAuse","No root cause",
AQ344="ODU HS","PDH",
AQ344="IP &amp; VLAN","PDH",
AQ344="Warehouse HUAWEI","SPARE-ISSUE",
AQ344="SPARE-HS","SPARE-ISSUE",
AQ344="Power Telco","BSS",AQ344="no impacts","no impacts"
),"")</f>
        <v>No root cause</v>
      </c>
      <c r="AP344" s="48" t="str" cm="1">
        <f t="array" ref="AP344">IFERROR(_xlfn.IFS(
AQ344="MPR ISSUE","TX ISSUE",
AQ344="BSS Hardware Issue","RAN ISSUE",
AQ344="Sites strategiques, MLL, Pylone, etc.","ENVTECH",
AQ344="AKTIVCO DEFAUT GE &amp; POWER Cabinet","POWER ISSUE",
AQ344="AKTIVCO Coupure ENEO &amp; Baisse de tension","POWER ISSUE",
AQ344="Coupure ENEO &amp; Baisse de tension","POWER ISSUE",
AQ344="Defaut GE &amp; POWER Cabinet","POWER ISSUE",
AQ344="Sharing","POWER ISSUE",
AQ344="Sites strategiques &amp; DataCenter","POWER ISSUE",
AQ344="Exclu","Exclu",
AQ344="SAT","TX ISSUE",
AQ344="SPARE-ISSUE","SPARE-ISSUE",
AQ344="Fiber CAmtel","TX ISSUE",
AQ344="Fiber AOF","TX ISSUE",
AQ344="Projet OCM (HUAWEI)","TRAVAUX-HUAWEI",
AQ344="Projet OCM (NOKIA)","TRAVAUX -NOKIA",
AQ344="ACCESS-ISSUE","ACCESS-ISSUE",
AQ344="Projet OCM (ZTE, NOKIA, autres projets)","TRAVAUX OCM",
AQ344="No root CAuse","No root cause",
AQ344="ODU HS","TX ISSUE",
AQ344="IP &amp; VLAN","TX ISSUE",
AQ344="Warehouse HUAWEI","SPARE-ISSUE",
AQ344="SPARE-HS","SPARE-ISSUE",
AQ344="Power Telco","RAN ISSUE",AQ344="no impacts","no impacts"
),"")</f>
        <v>No root cause</v>
      </c>
      <c r="AQ344" s="67" t="s">
        <v>5344</v>
      </c>
      <c r="AR344" s="48" t="str" cm="1">
        <f t="array" ref="AR344">IFERROR(_xlfn.IFS(
AQ344="MPR ISSUE","ACTIVE",
AQ344="BSS Hardware Issue","ACTIVE",
AQ344="Sites strategiques, MLL, Pylone, etc.","PASSIVE",
AQ344="AKTIVCO DEFAUT GE &amp; POWER Cabinet","PASSIVE",
AQ344="AKTIVCO Coupure ENEO &amp; Baisse de tension","PASSIVE",
AQ344="Coupure ENEO &amp; Baisse de tension","PASSIVE",
AQ344="Defaut GE &amp; POWER Cabinet","PASSIVE",
AQ344="Sharing","PASSIVE",
AQ344="Sites strategiques &amp; DataCenter","PASSIVE",
AQ344="Exclu","Exclu",
AQ344="SAT","ACTIVE",
AQ344="SPARE-ISSUE","SPARE-ISSUE",
AQ344="Fiber CAmtel","ACTIVE",
AQ344="Fiber AOF","ACTIVE",
AQ344="Projet OCM (HUAWEI)","PLANNED WORKS",
AQ344="Projet OCM (NOKIA)","PLANNED WORKS",
AQ344="ACCESS-ISSUE","ACCESS-ISSUE",
AQ344="Projet OCM (ZTE, NOKIA, autres projets)","PLANNED WORKS",
AQ344="No root CAuse","No root cause",
AQ344="ODU HS","ACTIVE",
AQ344="IP &amp; VLAN","ACTIVE",
AQ344="Warehouse HUAWEI","SPARE-ISSUE",
AQ344="SPARE-HS","SPARE-ISSUE",
AQ344="Power Telco","ACTIVE", AQ344="no impacts","no impacts"
),"")</f>
        <v>No root cause</v>
      </c>
      <c r="AS344" s="92" t="s">
        <v>5537</v>
      </c>
      <c r="AT344" s="98" t="s">
        <v>281</v>
      </c>
      <c r="AV344" s="17" t="s">
        <v>5537</v>
      </c>
      <c r="AW344" s="7" t="s">
        <v>5537</v>
      </c>
      <c r="AX344" s="6" t="s">
        <v>5537</v>
      </c>
      <c r="AY344" s="7"/>
      <c r="AZ344" s="3" t="s">
        <v>5537</v>
      </c>
      <c r="BA344" s="18" t="s">
        <v>5537</v>
      </c>
      <c r="BB344" s="18" t="s">
        <v>5537</v>
      </c>
      <c r="BC344" s="18" t="s">
        <v>5537</v>
      </c>
      <c r="BD344" s="18" t="s">
        <v>5537</v>
      </c>
      <c r="BE344" s="18" t="s">
        <v>5537</v>
      </c>
      <c r="BF344" s="18" t="s">
        <v>5537</v>
      </c>
      <c r="BG344" s="18" t="s">
        <v>5537</v>
      </c>
      <c r="BH344" s="18" t="s">
        <v>5537</v>
      </c>
      <c r="BI344" s="18" t="s">
        <v>5537</v>
      </c>
      <c r="BJ344" s="18" t="s">
        <v>5537</v>
      </c>
      <c r="BK344" s="18" t="s">
        <v>5537</v>
      </c>
      <c r="BL344" s="9" t="s">
        <v>5537</v>
      </c>
      <c r="BM344" s="14" t="s">
        <v>5537</v>
      </c>
      <c r="BN344" s="14" t="s">
        <v>5537</v>
      </c>
      <c r="BO344" s="14" t="str">
        <f>_xlfn.XLOOKUP(B344,'[4]cell downs 18042026 17h'!$B:$B,'[4]cell downs 18042026 17h'!$B:$B,"")</f>
        <v/>
      </c>
      <c r="BP344" s="14" t="str">
        <f>_xlfn.XLOOKUP(B344,'[5]Cells Huawei 19042026 15h'!$B:$B,'[5]Cells Huawei 19042026 15h'!$B:$B,"")</f>
        <v/>
      </c>
      <c r="BQ344" s="9" t="str">
        <f>_xlfn.XLOOKUP(B344,'[6]cells down 19042026 9H40'!$B:$B,'[6]cells down 19042026 9H40'!$B:$B,"")</f>
        <v/>
      </c>
      <c r="BR344" s="9" t="s">
        <v>5537</v>
      </c>
      <c r="BS344" s="9" t="s">
        <v>12</v>
      </c>
      <c r="BT344" s="108"/>
    </row>
    <row r="345" spans="1:72" s="9" customFormat="1" x14ac:dyDescent="0.35">
      <c r="A345" s="1" t="s">
        <v>578</v>
      </c>
      <c r="B345" s="8" t="s">
        <v>579</v>
      </c>
      <c r="C345" s="3" t="str">
        <f>_xlfn.XLOOKUP(B345,'[1]daily break down'!$D:$D,'[1]daily break down'!$E:$E,"")</f>
        <v>Yaounde</v>
      </c>
      <c r="D345" s="1" t="s">
        <v>18</v>
      </c>
      <c r="E345" s="1"/>
      <c r="F345" s="3" t="s">
        <v>37</v>
      </c>
      <c r="G345" s="1" t="s">
        <v>38</v>
      </c>
      <c r="H345" s="34" t="str">
        <f>_xlfn.XLOOKUP(B345,[2]CALCULATION!$B:$B,[2]CALCULATION!$H:$H,"")</f>
        <v>ZTE</v>
      </c>
      <c r="I345" s="28">
        <v>0</v>
      </c>
      <c r="J345" s="28">
        <v>0.72784954613292663</v>
      </c>
      <c r="K345" s="28">
        <v>0</v>
      </c>
      <c r="L345" s="28">
        <v>0.67068812012567347</v>
      </c>
      <c r="M345" s="28">
        <v>1.144869347350278</v>
      </c>
      <c r="N345" s="28">
        <v>0.66341140817217603</v>
      </c>
      <c r="O345" s="28">
        <v>1.0529473537024199</v>
      </c>
      <c r="P345" s="28">
        <v>4.6018425776111265</v>
      </c>
      <c r="Q345" s="28">
        <v>14.614098843430842</v>
      </c>
      <c r="R345" s="28">
        <v>1.0113559510662526</v>
      </c>
      <c r="S345" s="93">
        <v>1.9703659472709474</v>
      </c>
      <c r="T345" s="93">
        <f>_xlfn.XLOOKUP(B345,'[3]Nur des jours'!$B:$B,'[3]Nur des jours'!$U:$U,"")</f>
        <v>0</v>
      </c>
      <c r="U345" s="93">
        <v>2.035303467424586</v>
      </c>
      <c r="V345" s="93">
        <v>0</v>
      </c>
      <c r="W345" s="93">
        <v>0</v>
      </c>
      <c r="X345" s="93">
        <v>4.3622283004169136</v>
      </c>
      <c r="Y345" s="93">
        <v>0</v>
      </c>
      <c r="Z345" s="93">
        <v>0</v>
      </c>
      <c r="AA345" s="93">
        <v>0</v>
      </c>
      <c r="AB345" s="93">
        <v>4.3561465387106812</v>
      </c>
      <c r="AC345" s="93">
        <f>_xlfn.XLOOKUP(B345,'[3]Nur des jours'!$B:$B,'[3]Nur des jours'!$N:$N,"")</f>
        <v>0</v>
      </c>
      <c r="AD345" s="93">
        <v>0</v>
      </c>
      <c r="AE345" s="93">
        <v>0.62724186934449755</v>
      </c>
      <c r="AF345" s="93">
        <v>1.9155052463666378</v>
      </c>
      <c r="AG345" s="93"/>
      <c r="AH345" s="93">
        <v>0.24205768292369656</v>
      </c>
      <c r="AI345" s="93">
        <v>0</v>
      </c>
      <c r="AJ345" s="93">
        <v>3.8250864469542988E-3</v>
      </c>
      <c r="AK345" s="93">
        <v>0.46170439099343841</v>
      </c>
      <c r="AL345" s="93">
        <v>0.24205768292369656</v>
      </c>
      <c r="AM345" s="49" t="s">
        <v>5559</v>
      </c>
      <c r="AN345" s="49"/>
      <c r="AO345" s="48" t="str" cm="1">
        <f t="array" ref="AO345">IFERROR(_xlfn.IFS(
AQ345="MPR ISSUE","PDH",
AQ345="BSS Hardware Issue","BSS",
AQ345="Sites strategiques, MLL, Pylone, etc.","ENVTECH",
AQ345="AKTIVCO DEFAUT GE &amp; POWER Cabinet","AKTIVCO",
AQ345="AKTIVCO Coupure ENEO &amp; Baisse de tension","AKTIVCO GRID ONLY",
AQ345="Coupure ENEO &amp; Baisse de tension","IHS GRID ONLY",
AQ345="Defaut GE &amp; POWER Cabinet","IHS",
AQ345="Sharing","Partners",
AQ345="Sites strategiques &amp; DataCenter","SST &amp; DC",
AQ345="Exclu","Exclu",
AQ345="SAT","SAT",
AQ345="SPARE-ISSUE","SPARE-ISSUE",
AQ345="Fiber CAmtel","TRANS_FO_CAMTEL",
AQ345="Fiber AOF","Fiber AOF",
AQ345="Projet OCM (HUAWEI)","TRAVAUX-HUAWEI",
AQ345="Projet OCM (NOKIA)","TRAVAUX-NOKIA",
AQ345="ACCESS-ISSUE","ACCESS-ISSUE",
AQ345="Projet OCM (ZTE, NOKIA, autres projets)","TRAVAUX OCM",
AQ345="No root CAuse","No root cause",
AQ345="ODU HS","PDH",
AQ345="IP &amp; VLAN","PDH",
AQ345="Warehouse HUAWEI","SPARE-ISSUE",
AQ345="SPARE-HS","SPARE-ISSUE",
AQ345="Power Telco","BSS",AQ345="no impacts","no impacts"
),"")</f>
        <v>No root cause</v>
      </c>
      <c r="AP345" s="48" t="str" cm="1">
        <f t="array" ref="AP345">IFERROR(_xlfn.IFS(
AQ345="MPR ISSUE","TX ISSUE",
AQ345="BSS Hardware Issue","RAN ISSUE",
AQ345="Sites strategiques, MLL, Pylone, etc.","ENVTECH",
AQ345="AKTIVCO DEFAUT GE &amp; POWER Cabinet","POWER ISSUE",
AQ345="AKTIVCO Coupure ENEO &amp; Baisse de tension","POWER ISSUE",
AQ345="Coupure ENEO &amp; Baisse de tension","POWER ISSUE",
AQ345="Defaut GE &amp; POWER Cabinet","POWER ISSUE",
AQ345="Sharing","POWER ISSUE",
AQ345="Sites strategiques &amp; DataCenter","POWER ISSUE",
AQ345="Exclu","Exclu",
AQ345="SAT","TX ISSUE",
AQ345="SPARE-ISSUE","SPARE-ISSUE",
AQ345="Fiber CAmtel","TX ISSUE",
AQ345="Fiber AOF","TX ISSUE",
AQ345="Projet OCM (HUAWEI)","TRAVAUX-HUAWEI",
AQ345="Projet OCM (NOKIA)","TRAVAUX -NOKIA",
AQ345="ACCESS-ISSUE","ACCESS-ISSUE",
AQ345="Projet OCM (ZTE, NOKIA, autres projets)","TRAVAUX OCM",
AQ345="No root CAuse","No root cause",
AQ345="ODU HS","TX ISSUE",
AQ345="IP &amp; VLAN","TX ISSUE",
AQ345="Warehouse HUAWEI","SPARE-ISSUE",
AQ345="SPARE-HS","SPARE-ISSUE",
AQ345="Power Telco","RAN ISSUE",AQ345="no impacts","no impacts"
),"")</f>
        <v>No root cause</v>
      </c>
      <c r="AQ345" s="67" t="s">
        <v>5344</v>
      </c>
      <c r="AR345" s="48" t="str" cm="1">
        <f t="array" ref="AR345">IFERROR(_xlfn.IFS(
AQ345="MPR ISSUE","ACTIVE",
AQ345="BSS Hardware Issue","ACTIVE",
AQ345="Sites strategiques, MLL, Pylone, etc.","PASSIVE",
AQ345="AKTIVCO DEFAUT GE &amp; POWER Cabinet","PASSIVE",
AQ345="AKTIVCO Coupure ENEO &amp; Baisse de tension","PASSIVE",
AQ345="Coupure ENEO &amp; Baisse de tension","PASSIVE",
AQ345="Defaut GE &amp; POWER Cabinet","PASSIVE",
AQ345="Sharing","PASSIVE",
AQ345="Sites strategiques &amp; DataCenter","PASSIVE",
AQ345="Exclu","Exclu",
AQ345="SAT","ACTIVE",
AQ345="SPARE-ISSUE","SPARE-ISSUE",
AQ345="Fiber CAmtel","ACTIVE",
AQ345="Fiber AOF","ACTIVE",
AQ345="Projet OCM (HUAWEI)","PLANNED WORKS",
AQ345="Projet OCM (NOKIA)","PLANNED WORKS",
AQ345="ACCESS-ISSUE","ACCESS-ISSUE",
AQ345="Projet OCM (ZTE, NOKIA, autres projets)","PLANNED WORKS",
AQ345="No root CAuse","No root cause",
AQ345="ODU HS","ACTIVE",
AQ345="IP &amp; VLAN","ACTIVE",
AQ345="Warehouse HUAWEI","SPARE-ISSUE",
AQ345="SPARE-HS","SPARE-ISSUE",
AQ345="Power Telco","ACTIVE", AQ345="no impacts","no impacts"
),"")</f>
        <v>No root cause</v>
      </c>
      <c r="AS345" s="92" t="s">
        <v>5537</v>
      </c>
      <c r="AT345" s="98" t="s">
        <v>579</v>
      </c>
      <c r="AV345" s="17" t="s">
        <v>5537</v>
      </c>
      <c r="AW345" s="7" t="s">
        <v>5537</v>
      </c>
      <c r="AX345" s="6" t="s">
        <v>5537</v>
      </c>
      <c r="AY345" s="7"/>
      <c r="AZ345" s="3" t="s">
        <v>5537</v>
      </c>
      <c r="BA345" s="18" t="s">
        <v>5537</v>
      </c>
      <c r="BB345" s="18" t="s">
        <v>5537</v>
      </c>
      <c r="BC345" s="18" t="s">
        <v>5537</v>
      </c>
      <c r="BD345" s="18" t="s">
        <v>5537</v>
      </c>
      <c r="BE345" s="18" t="s">
        <v>5537</v>
      </c>
      <c r="BF345" s="18" t="s">
        <v>5537</v>
      </c>
      <c r="BG345" s="18" t="s">
        <v>5537</v>
      </c>
      <c r="BH345" s="18" t="s">
        <v>5537</v>
      </c>
      <c r="BI345" s="18" t="s">
        <v>5537</v>
      </c>
      <c r="BJ345" s="18" t="s">
        <v>5537</v>
      </c>
      <c r="BK345" s="18" t="s">
        <v>5537</v>
      </c>
      <c r="BL345" s="9" t="s">
        <v>5537</v>
      </c>
      <c r="BM345" s="14" t="s">
        <v>5537</v>
      </c>
      <c r="BN345" s="14" t="s">
        <v>5537</v>
      </c>
      <c r="BO345" s="14" t="str">
        <f>_xlfn.XLOOKUP(B345,'[4]cell downs 18042026 17h'!$B:$B,'[4]cell downs 18042026 17h'!$B:$B,"")</f>
        <v/>
      </c>
      <c r="BP345" s="14" t="str">
        <f>_xlfn.XLOOKUP(B345,'[5]Cells Huawei 19042026 15h'!$B:$B,'[5]Cells Huawei 19042026 15h'!$B:$B,"")</f>
        <v/>
      </c>
      <c r="BQ345" s="9" t="str">
        <f>_xlfn.XLOOKUP(B345,'[6]cells down 19042026 9H40'!$B:$B,'[6]cells down 19042026 9H40'!$B:$B,"")</f>
        <v/>
      </c>
      <c r="BR345" s="9" t="s">
        <v>5537</v>
      </c>
      <c r="BS345" s="9" t="s">
        <v>5537</v>
      </c>
      <c r="BT345" s="108"/>
    </row>
    <row r="346" spans="1:72" s="9" customFormat="1" x14ac:dyDescent="0.35">
      <c r="A346" s="1" t="s">
        <v>1161</v>
      </c>
      <c r="B346" s="8" t="s">
        <v>1162</v>
      </c>
      <c r="C346" s="3" t="str">
        <f>_xlfn.XLOOKUP(B346,'[1]daily break down'!$D:$D,'[1]daily break down'!$E:$E,"")</f>
        <v>OUEST</v>
      </c>
      <c r="D346" s="1" t="s">
        <v>11</v>
      </c>
      <c r="E346" s="1" t="s">
        <v>12</v>
      </c>
      <c r="F346" s="3" t="s">
        <v>102</v>
      </c>
      <c r="G346" s="1" t="s">
        <v>1163</v>
      </c>
      <c r="H346" s="33" t="str">
        <f>_xlfn.XLOOKUP(B346,[2]CALCULATION!$B:$B,[2]CALCULATION!$H:$H,"")</f>
        <v>NOKIA</v>
      </c>
      <c r="I346" s="28">
        <v>0.12931043085011604</v>
      </c>
      <c r="J346" s="28">
        <v>1.2930431780111889E-2</v>
      </c>
      <c r="K346" s="28">
        <v>2.7136375268845905E-2</v>
      </c>
      <c r="L346" s="28">
        <v>0</v>
      </c>
      <c r="M346" s="28">
        <v>3.031963313957151E-3</v>
      </c>
      <c r="N346" s="28">
        <v>6.2290552422678794E-2</v>
      </c>
      <c r="O346" s="28">
        <v>0.83768963178549594</v>
      </c>
      <c r="P346" s="28">
        <v>3.1211387055442015E-3</v>
      </c>
      <c r="Q346" s="28">
        <v>6.5098035858493827E-3</v>
      </c>
      <c r="R346" s="28">
        <v>3.567015663479283E-3</v>
      </c>
      <c r="S346" s="93">
        <v>1.0701046990437507E-2</v>
      </c>
      <c r="T346" s="93">
        <f>_xlfn.XLOOKUP(B346,'[3]Nur des jours'!$B:$B,'[3]Nur des jours'!$U:$U,"")</f>
        <v>1.8459306058504772E-2</v>
      </c>
      <c r="U346" s="93">
        <v>1.5159816569786612E-3</v>
      </c>
      <c r="V346" s="93">
        <v>1.3449967611497775</v>
      </c>
      <c r="W346" s="93">
        <v>1.8459306058504772E-2</v>
      </c>
      <c r="X346" s="93">
        <v>0</v>
      </c>
      <c r="Y346" s="93">
        <v>0.47865783188227135</v>
      </c>
      <c r="Z346" s="93">
        <v>0.24874583729272054</v>
      </c>
      <c r="AA346" s="93">
        <v>0</v>
      </c>
      <c r="AB346" s="93">
        <v>3.0087777121446748E-2</v>
      </c>
      <c r="AC346" s="93">
        <f>_xlfn.XLOOKUP(B346,'[3]Nur des jours'!$B:$B,'[3]Nur des jours'!$N:$N,"")</f>
        <v>0.14967197723958653</v>
      </c>
      <c r="AD346" s="93">
        <v>0.14967197723958653</v>
      </c>
      <c r="AE346" s="93">
        <v>1.5248991961373659E-2</v>
      </c>
      <c r="AF346" s="93">
        <v>4.7066771679607891E-2</v>
      </c>
      <c r="AG346" s="93"/>
      <c r="AH346" s="93">
        <v>0.24137994994763637</v>
      </c>
      <c r="AI346" s="93">
        <v>0.8204391129016142</v>
      </c>
      <c r="AJ346" s="93">
        <v>0.3700239875421189</v>
      </c>
      <c r="AK346" s="93">
        <v>0</v>
      </c>
      <c r="AL346" s="93">
        <v>0.24137994994763637</v>
      </c>
      <c r="AM346" s="49" t="s">
        <v>5559</v>
      </c>
      <c r="AN346" s="49"/>
      <c r="AO346" s="48" t="str" cm="1">
        <f t="array" ref="AO346">IFERROR(_xlfn.IFS(
AQ346="MPR ISSUE","PDH",
AQ346="BSS Hardware Issue","BSS",
AQ346="Sites strategiques, MLL, Pylone, etc.","ENVTECH",
AQ346="AKTIVCO DEFAUT GE &amp; POWER Cabinet","AKTIVCO",
AQ346="AKTIVCO Coupure ENEO &amp; Baisse de tension","AKTIVCO GRID ONLY",
AQ346="Coupure ENEO &amp; Baisse de tension","IHS GRID ONLY",
AQ346="Defaut GE &amp; POWER Cabinet","IHS",
AQ346="Sharing","Partners",
AQ346="Sites strategiques &amp; DataCenter","SST &amp; DC",
AQ346="Exclu","Exclu",
AQ346="SAT","SAT",
AQ346="SPARE-ISSUE","SPARE-ISSUE",
AQ346="Fiber CAmtel","TRANS_FO_CAMTEL",
AQ346="Fiber AOF","Fiber AOF",
AQ346="Projet OCM (HUAWEI)","TRAVAUX-HUAWEI",
AQ346="Projet OCM (NOKIA)","TRAVAUX-NOKIA",
AQ346="ACCESS-ISSUE","ACCESS-ISSUE",
AQ346="Projet OCM (ZTE, NOKIA, autres projets)","TRAVAUX OCM",
AQ346="No root CAuse","No root cause",
AQ346="ODU HS","PDH",
AQ346="IP &amp; VLAN","PDH",
AQ346="Warehouse HUAWEI","SPARE-ISSUE",
AQ346="SPARE-HS","SPARE-ISSUE",
AQ346="Power Telco","BSS",AQ346="no impacts","no impacts"
),"")</f>
        <v>No root cause</v>
      </c>
      <c r="AP346" s="48" t="str" cm="1">
        <f t="array" ref="AP346">IFERROR(_xlfn.IFS(
AQ346="MPR ISSUE","TX ISSUE",
AQ346="BSS Hardware Issue","RAN ISSUE",
AQ346="Sites strategiques, MLL, Pylone, etc.","ENVTECH",
AQ346="AKTIVCO DEFAUT GE &amp; POWER Cabinet","POWER ISSUE",
AQ346="AKTIVCO Coupure ENEO &amp; Baisse de tension","POWER ISSUE",
AQ346="Coupure ENEO &amp; Baisse de tension","POWER ISSUE",
AQ346="Defaut GE &amp; POWER Cabinet","POWER ISSUE",
AQ346="Sharing","POWER ISSUE",
AQ346="Sites strategiques &amp; DataCenter","POWER ISSUE",
AQ346="Exclu","Exclu",
AQ346="SAT","TX ISSUE",
AQ346="SPARE-ISSUE","SPARE-ISSUE",
AQ346="Fiber CAmtel","TX ISSUE",
AQ346="Fiber AOF","TX ISSUE",
AQ346="Projet OCM (HUAWEI)","TRAVAUX-HUAWEI",
AQ346="Projet OCM (NOKIA)","TRAVAUX -NOKIA",
AQ346="ACCESS-ISSUE","ACCESS-ISSUE",
AQ346="Projet OCM (ZTE, NOKIA, autres projets)","TRAVAUX OCM",
AQ346="No root CAuse","No root cause",
AQ346="ODU HS","TX ISSUE",
AQ346="IP &amp; VLAN","TX ISSUE",
AQ346="Warehouse HUAWEI","SPARE-ISSUE",
AQ346="SPARE-HS","SPARE-ISSUE",
AQ346="Power Telco","RAN ISSUE",AQ346="no impacts","no impacts"
),"")</f>
        <v>No root cause</v>
      </c>
      <c r="AQ346" s="67" t="s">
        <v>5344</v>
      </c>
      <c r="AR346" s="48" t="str" cm="1">
        <f t="array" ref="AR346">IFERROR(_xlfn.IFS(
AQ346="MPR ISSUE","ACTIVE",
AQ346="BSS Hardware Issue","ACTIVE",
AQ346="Sites strategiques, MLL, Pylone, etc.","PASSIVE",
AQ346="AKTIVCO DEFAUT GE &amp; POWER Cabinet","PASSIVE",
AQ346="AKTIVCO Coupure ENEO &amp; Baisse de tension","PASSIVE",
AQ346="Coupure ENEO &amp; Baisse de tension","PASSIVE",
AQ346="Defaut GE &amp; POWER Cabinet","PASSIVE",
AQ346="Sharing","PASSIVE",
AQ346="Sites strategiques &amp; DataCenter","PASSIVE",
AQ346="Exclu","Exclu",
AQ346="SAT","ACTIVE",
AQ346="SPARE-ISSUE","SPARE-ISSUE",
AQ346="Fiber CAmtel","ACTIVE",
AQ346="Fiber AOF","ACTIVE",
AQ346="Projet OCM (HUAWEI)","PLANNED WORKS",
AQ346="Projet OCM (NOKIA)","PLANNED WORKS",
AQ346="ACCESS-ISSUE","ACCESS-ISSUE",
AQ346="Projet OCM (ZTE, NOKIA, autres projets)","PLANNED WORKS",
AQ346="No root CAuse","No root cause",
AQ346="ODU HS","ACTIVE",
AQ346="IP &amp; VLAN","ACTIVE",
AQ346="Warehouse HUAWEI","SPARE-ISSUE",
AQ346="SPARE-HS","SPARE-ISSUE",
AQ346="Power Telco","ACTIVE", AQ346="no impacts","no impacts"
),"")</f>
        <v>No root cause</v>
      </c>
      <c r="AS346" s="92" t="s">
        <v>5793</v>
      </c>
      <c r="AT346" s="98" t="s">
        <v>1162</v>
      </c>
      <c r="AV346" s="17" t="s">
        <v>5537</v>
      </c>
      <c r="AW346" s="7" t="s">
        <v>5537</v>
      </c>
      <c r="AX346" s="6" t="s">
        <v>5537</v>
      </c>
      <c r="AY346" s="7"/>
      <c r="AZ346" s="3" t="s">
        <v>5537</v>
      </c>
      <c r="BA346" s="18" t="s">
        <v>5537</v>
      </c>
      <c r="BB346" s="18" t="s">
        <v>5537</v>
      </c>
      <c r="BC346" s="18" t="s">
        <v>5537</v>
      </c>
      <c r="BD346" s="18" t="s">
        <v>5537</v>
      </c>
      <c r="BE346" s="18" t="s">
        <v>5537</v>
      </c>
      <c r="BF346" s="18" t="s">
        <v>5537</v>
      </c>
      <c r="BG346" s="18" t="s">
        <v>5537</v>
      </c>
      <c r="BH346" s="18" t="s">
        <v>5537</v>
      </c>
      <c r="BI346" s="18" t="s">
        <v>5537</v>
      </c>
      <c r="BJ346" s="18" t="s">
        <v>5537</v>
      </c>
      <c r="BK346" s="18" t="s">
        <v>5537</v>
      </c>
      <c r="BL346" s="9" t="s">
        <v>5793</v>
      </c>
      <c r="BM346" s="14" t="s">
        <v>5537</v>
      </c>
      <c r="BN346" s="14" t="s">
        <v>5537</v>
      </c>
      <c r="BO346" s="14" t="str">
        <f>_xlfn.XLOOKUP(B346,'[4]cell downs 18042026 17h'!$B:$B,'[4]cell downs 18042026 17h'!$B:$B,"")</f>
        <v/>
      </c>
      <c r="BP346" s="14" t="str">
        <f>_xlfn.XLOOKUP(B346,'[5]Cells Huawei 19042026 15h'!$B:$B,'[5]Cells Huawei 19042026 15h'!$B:$B,"")</f>
        <v/>
      </c>
      <c r="BQ346" s="9" t="str">
        <f>_xlfn.XLOOKUP(B346,'[6]cells down 19042026 9H40'!$B:$B,'[6]cells down 19042026 9H40'!$B:$B,"")</f>
        <v/>
      </c>
      <c r="BR346" s="9" t="s">
        <v>1162</v>
      </c>
      <c r="BS346" s="9" t="s">
        <v>5537</v>
      </c>
      <c r="BT346" s="108"/>
    </row>
    <row r="347" spans="1:72" s="9" customFormat="1" x14ac:dyDescent="0.35">
      <c r="A347" s="1" t="s">
        <v>954</v>
      </c>
      <c r="B347" s="8" t="s">
        <v>955</v>
      </c>
      <c r="C347" s="3" t="str">
        <f>_xlfn.XLOOKUP(B347,'[1]daily break down'!$D:$D,'[1]daily break down'!$E:$E,"")</f>
        <v>Yaounde</v>
      </c>
      <c r="D347" s="1" t="s">
        <v>21</v>
      </c>
      <c r="E347" s="1" t="s">
        <v>30</v>
      </c>
      <c r="F347" s="3" t="s">
        <v>37</v>
      </c>
      <c r="G347" s="1" t="s">
        <v>38</v>
      </c>
      <c r="H347" s="34" t="str">
        <f>_xlfn.XLOOKUP(B347,[2]CALCULATION!$B:$B,[2]CALCULATION!$H:$H,"")</f>
        <v>ZTE</v>
      </c>
      <c r="I347" s="28">
        <v>0.29934395447917261</v>
      </c>
      <c r="J347" s="28">
        <v>0.64734200260820185</v>
      </c>
      <c r="K347" s="28">
        <v>0</v>
      </c>
      <c r="L347" s="28">
        <v>0.21432413614014667</v>
      </c>
      <c r="M347" s="28">
        <v>0</v>
      </c>
      <c r="N347" s="28">
        <v>0</v>
      </c>
      <c r="O347" s="28">
        <v>0</v>
      </c>
      <c r="P347" s="28">
        <v>0.82690557110774376</v>
      </c>
      <c r="Q347" s="28">
        <v>0.17981325959598565</v>
      </c>
      <c r="R347" s="28">
        <v>0.18207831454229492</v>
      </c>
      <c r="S347" s="93">
        <v>6.2601124894059159E-3</v>
      </c>
      <c r="T347" s="93">
        <f>_xlfn.XLOOKUP(B347,'[3]Nur des jours'!$B:$B,'[3]Nur des jours'!$U:$U,"")</f>
        <v>0.3344255535294906</v>
      </c>
      <c r="U347" s="93">
        <v>0.50494673732211259</v>
      </c>
      <c r="V347" s="93">
        <v>0</v>
      </c>
      <c r="W347" s="93">
        <v>0.3344255535294906</v>
      </c>
      <c r="X347" s="93">
        <v>0.20938381944622811</v>
      </c>
      <c r="Y347" s="93">
        <v>0.22563157579337528</v>
      </c>
      <c r="Z347" s="93">
        <v>0</v>
      </c>
      <c r="AA347" s="93">
        <v>0.18486058675980874</v>
      </c>
      <c r="AB347" s="93">
        <v>0</v>
      </c>
      <c r="AC347" s="93">
        <f>_xlfn.XLOOKUP(B347,'[3]Nur des jours'!$B:$B,'[3]Nur des jours'!$N:$N,"")</f>
        <v>0.51211643880570601</v>
      </c>
      <c r="AD347" s="93">
        <v>0.51211643880570601</v>
      </c>
      <c r="AE347" s="93">
        <v>0.36424580447617666</v>
      </c>
      <c r="AF347" s="93">
        <v>0.79146727049107779</v>
      </c>
      <c r="AG347" s="93"/>
      <c r="AH347" s="93">
        <v>0.23790210967574418</v>
      </c>
      <c r="AI347" s="93">
        <v>0</v>
      </c>
      <c r="AJ347" s="93">
        <v>0.41820945153360484</v>
      </c>
      <c r="AK347" s="93">
        <v>0.1869731781897141</v>
      </c>
      <c r="AL347" s="93">
        <v>0.23790210967574418</v>
      </c>
      <c r="AM347" s="49" t="s">
        <v>5559</v>
      </c>
      <c r="AN347" s="49"/>
      <c r="AO347" s="48" t="str" cm="1">
        <f t="array" ref="AO347">IFERROR(_xlfn.IFS(
AQ347="MPR ISSUE","PDH",
AQ347="BSS Hardware Issue","BSS",
AQ347="Sites strategiques, MLL, Pylone, etc.","ENVTECH",
AQ347="AKTIVCO DEFAUT GE &amp; POWER Cabinet","AKTIVCO",
AQ347="AKTIVCO Coupure ENEO &amp; Baisse de tension","AKTIVCO GRID ONLY",
AQ347="Coupure ENEO &amp; Baisse de tension","IHS GRID ONLY",
AQ347="Defaut GE &amp; POWER Cabinet","IHS",
AQ347="Sharing","Partners",
AQ347="Sites strategiques &amp; DataCenter","SST &amp; DC",
AQ347="Exclu","Exclu",
AQ347="SAT","SAT",
AQ347="SPARE-ISSUE","SPARE-ISSUE",
AQ347="Fiber CAmtel","TRANS_FO_CAMTEL",
AQ347="Fiber AOF","Fiber AOF",
AQ347="Projet OCM (HUAWEI)","TRAVAUX-HUAWEI",
AQ347="Projet OCM (NOKIA)","TRAVAUX-NOKIA",
AQ347="ACCESS-ISSUE","ACCESS-ISSUE",
AQ347="Projet OCM (ZTE, NOKIA, autres projets)","TRAVAUX OCM",
AQ347="No root CAuse","No root cause",
AQ347="ODU HS","PDH",
AQ347="IP &amp; VLAN","PDH",
AQ347="Warehouse HUAWEI","SPARE-ISSUE",
AQ347="SPARE-HS","SPARE-ISSUE",
AQ347="Power Telco","BSS",AQ347="no impacts","no impacts"
),"")</f>
        <v>No root cause</v>
      </c>
      <c r="AP347" s="48" t="str" cm="1">
        <f t="array" ref="AP347">IFERROR(_xlfn.IFS(
AQ347="MPR ISSUE","TX ISSUE",
AQ347="BSS Hardware Issue","RAN ISSUE",
AQ347="Sites strategiques, MLL, Pylone, etc.","ENVTECH",
AQ347="AKTIVCO DEFAUT GE &amp; POWER Cabinet","POWER ISSUE",
AQ347="AKTIVCO Coupure ENEO &amp; Baisse de tension","POWER ISSUE",
AQ347="Coupure ENEO &amp; Baisse de tension","POWER ISSUE",
AQ347="Defaut GE &amp; POWER Cabinet","POWER ISSUE",
AQ347="Sharing","POWER ISSUE",
AQ347="Sites strategiques &amp; DataCenter","POWER ISSUE",
AQ347="Exclu","Exclu",
AQ347="SAT","TX ISSUE",
AQ347="SPARE-ISSUE","SPARE-ISSUE",
AQ347="Fiber CAmtel","TX ISSUE",
AQ347="Fiber AOF","TX ISSUE",
AQ347="Projet OCM (HUAWEI)","TRAVAUX-HUAWEI",
AQ347="Projet OCM (NOKIA)","TRAVAUX -NOKIA",
AQ347="ACCESS-ISSUE","ACCESS-ISSUE",
AQ347="Projet OCM (ZTE, NOKIA, autres projets)","TRAVAUX OCM",
AQ347="No root CAuse","No root cause",
AQ347="ODU HS","TX ISSUE",
AQ347="IP &amp; VLAN","TX ISSUE",
AQ347="Warehouse HUAWEI","SPARE-ISSUE",
AQ347="SPARE-HS","SPARE-ISSUE",
AQ347="Power Telco","RAN ISSUE",AQ347="no impacts","no impacts"
),"")</f>
        <v>No root cause</v>
      </c>
      <c r="AQ347" s="67" t="s">
        <v>5344</v>
      </c>
      <c r="AR347" s="48" t="str" cm="1">
        <f t="array" ref="AR347">IFERROR(_xlfn.IFS(
AQ347="MPR ISSUE","ACTIVE",
AQ347="BSS Hardware Issue","ACTIVE",
AQ347="Sites strategiques, MLL, Pylone, etc.","PASSIVE",
AQ347="AKTIVCO DEFAUT GE &amp; POWER Cabinet","PASSIVE",
AQ347="AKTIVCO Coupure ENEO &amp; Baisse de tension","PASSIVE",
AQ347="Coupure ENEO &amp; Baisse de tension","PASSIVE",
AQ347="Defaut GE &amp; POWER Cabinet","PASSIVE",
AQ347="Sharing","PASSIVE",
AQ347="Sites strategiques &amp; DataCenter","PASSIVE",
AQ347="Exclu","Exclu",
AQ347="SAT","ACTIVE",
AQ347="SPARE-ISSUE","SPARE-ISSUE",
AQ347="Fiber CAmtel","ACTIVE",
AQ347="Fiber AOF","ACTIVE",
AQ347="Projet OCM (HUAWEI)","PLANNED WORKS",
AQ347="Projet OCM (NOKIA)","PLANNED WORKS",
AQ347="ACCESS-ISSUE","ACCESS-ISSUE",
AQ347="Projet OCM (ZTE, NOKIA, autres projets)","PLANNED WORKS",
AQ347="No root CAuse","No root cause",
AQ347="ODU HS","ACTIVE",
AQ347="IP &amp; VLAN","ACTIVE",
AQ347="Warehouse HUAWEI","SPARE-ISSUE",
AQ347="SPARE-HS","SPARE-ISSUE",
AQ347="Power Telco","ACTIVE", AQ347="no impacts","no impacts"
),"")</f>
        <v>No root cause</v>
      </c>
      <c r="AS347" s="92" t="s">
        <v>5537</v>
      </c>
      <c r="AT347" s="98" t="s">
        <v>955</v>
      </c>
      <c r="AV347" s="17" t="s">
        <v>5537</v>
      </c>
      <c r="AW347" s="7" t="s">
        <v>5537</v>
      </c>
      <c r="AX347" s="6" t="s">
        <v>5537</v>
      </c>
      <c r="AY347" s="7"/>
      <c r="AZ347" s="3" t="s">
        <v>5537</v>
      </c>
      <c r="BA347" s="18" t="s">
        <v>5537</v>
      </c>
      <c r="BB347" s="18" t="s">
        <v>5537</v>
      </c>
      <c r="BC347" s="18" t="s">
        <v>5537</v>
      </c>
      <c r="BD347" s="18" t="s">
        <v>5537</v>
      </c>
      <c r="BE347" s="18" t="s">
        <v>5537</v>
      </c>
      <c r="BF347" s="18" t="s">
        <v>5537</v>
      </c>
      <c r="BG347" s="18" t="s">
        <v>5537</v>
      </c>
      <c r="BH347" s="18" t="s">
        <v>5537</v>
      </c>
      <c r="BI347" s="18" t="s">
        <v>5537</v>
      </c>
      <c r="BJ347" s="18" t="s">
        <v>5537</v>
      </c>
      <c r="BK347" s="18" t="s">
        <v>5537</v>
      </c>
      <c r="BL347" s="9" t="s">
        <v>5537</v>
      </c>
      <c r="BM347" s="14" t="s">
        <v>5537</v>
      </c>
      <c r="BN347" s="14" t="s">
        <v>5537</v>
      </c>
      <c r="BO347" s="14" t="str">
        <f>_xlfn.XLOOKUP(B347,'[4]cell downs 18042026 17h'!$B:$B,'[4]cell downs 18042026 17h'!$B:$B,"")</f>
        <v/>
      </c>
      <c r="BP347" s="14" t="str">
        <f>_xlfn.XLOOKUP(B347,'[5]Cells Huawei 19042026 15h'!$B:$B,'[5]Cells Huawei 19042026 15h'!$B:$B,"")</f>
        <v/>
      </c>
      <c r="BQ347" s="9" t="str">
        <f>_xlfn.XLOOKUP(B347,'[6]cells down 19042026 9H40'!$B:$B,'[6]cells down 19042026 9H40'!$B:$B,"")</f>
        <v/>
      </c>
      <c r="BR347" s="9" t="s">
        <v>5537</v>
      </c>
      <c r="BS347" s="9" t="s">
        <v>594</v>
      </c>
      <c r="BT347" s="108"/>
    </row>
    <row r="348" spans="1:72" s="9" customFormat="1" x14ac:dyDescent="0.35">
      <c r="A348" s="1" t="s">
        <v>1027</v>
      </c>
      <c r="B348" s="8" t="s">
        <v>1028</v>
      </c>
      <c r="C348" s="3" t="str">
        <f>_xlfn.XLOOKUP(B348,'[1]daily break down'!$D:$D,'[1]daily break down'!$E:$E,"")</f>
        <v>CENTRE</v>
      </c>
      <c r="D348" s="1" t="s">
        <v>357</v>
      </c>
      <c r="E348" s="1" t="s">
        <v>122</v>
      </c>
      <c r="F348" s="3" t="s">
        <v>69</v>
      </c>
      <c r="G348" s="1" t="s">
        <v>1027</v>
      </c>
      <c r="H348" s="33" t="str">
        <f>_xlfn.XLOOKUP(B348,[2]CALCULATION!$B:$B,[2]CALCULATION!$H:$H,"")</f>
        <v>NOKIA</v>
      </c>
      <c r="I348" s="28">
        <v>0</v>
      </c>
      <c r="J348" s="28">
        <v>0.7837800559121969</v>
      </c>
      <c r="K348" s="28">
        <v>1.0578017257151051E-2</v>
      </c>
      <c r="L348" s="28">
        <v>3.9997494687631772E-2</v>
      </c>
      <c r="M348" s="28">
        <v>0.34393282945035375</v>
      </c>
      <c r="N348" s="28">
        <v>1.6210093270368944E-2</v>
      </c>
      <c r="O348" s="28">
        <v>4.102068013000902E-3</v>
      </c>
      <c r="P348" s="28">
        <v>9.9941222105565261E-2</v>
      </c>
      <c r="Q348" s="28">
        <v>1.0791203720036304</v>
      </c>
      <c r="R348" s="28">
        <v>1.0737012854383505</v>
      </c>
      <c r="S348" s="93">
        <v>3.931635389597353E-2</v>
      </c>
      <c r="T348" s="93">
        <f>_xlfn.XLOOKUP(B348,'[3]Nur des jours'!$B:$B,'[3]Nur des jours'!$U:$U,"")</f>
        <v>8.9175391586982075E-4</v>
      </c>
      <c r="U348" s="93">
        <v>0</v>
      </c>
      <c r="V348" s="93">
        <v>0.45279696832204713</v>
      </c>
      <c r="W348" s="93">
        <v>8.9175391586982075E-4</v>
      </c>
      <c r="X348" s="93">
        <v>0</v>
      </c>
      <c r="Y348" s="93">
        <v>0</v>
      </c>
      <c r="Z348" s="93">
        <v>0.205477937294718</v>
      </c>
      <c r="AA348" s="93">
        <v>3.4064999586225523E-3</v>
      </c>
      <c r="AB348" s="93">
        <v>0.20305236664355245</v>
      </c>
      <c r="AC348" s="93">
        <f>_xlfn.XLOOKUP(B348,'[3]Nur des jours'!$B:$B,'[3]Nur des jours'!$N:$N,"")</f>
        <v>1.215514092565483</v>
      </c>
      <c r="AD348" s="93">
        <v>1.215514092565483</v>
      </c>
      <c r="AE348" s="93">
        <v>0.43351724866094238</v>
      </c>
      <c r="AF348" s="93">
        <v>9.6309422913918739E-4</v>
      </c>
      <c r="AG348" s="93"/>
      <c r="AH348" s="93">
        <v>0.23479880604851713</v>
      </c>
      <c r="AI348" s="93">
        <v>0.41090648218089676</v>
      </c>
      <c r="AJ348" s="93">
        <v>0.20028577645854834</v>
      </c>
      <c r="AK348" s="93">
        <v>0.20879298570481106</v>
      </c>
      <c r="AL348" s="93">
        <v>0.23479880604851713</v>
      </c>
      <c r="AM348" s="49" t="s">
        <v>5559</v>
      </c>
      <c r="AN348" s="49"/>
      <c r="AO348" s="48" t="str" cm="1">
        <f t="array" ref="AO348">IFERROR(_xlfn.IFS(
AQ348="MPR ISSUE","PDH",
AQ348="BSS Hardware Issue","BSS",
AQ348="Sites strategiques, MLL, Pylone, etc.","ENVTECH",
AQ348="AKTIVCO DEFAUT GE &amp; POWER Cabinet","AKTIVCO",
AQ348="AKTIVCO Coupure ENEO &amp; Baisse de tension","AKTIVCO GRID ONLY",
AQ348="Coupure ENEO &amp; Baisse de tension","IHS GRID ONLY",
AQ348="Defaut GE &amp; POWER Cabinet","IHS",
AQ348="Sharing","Partners",
AQ348="Sites strategiques &amp; DataCenter","SST &amp; DC",
AQ348="Exclu","Exclu",
AQ348="SAT","SAT",
AQ348="SPARE-ISSUE","SPARE-ISSUE",
AQ348="Fiber CAmtel","TRANS_FO_CAMTEL",
AQ348="Fiber AOF","Fiber AOF",
AQ348="Projet OCM (HUAWEI)","TRAVAUX-HUAWEI",
AQ348="Projet OCM (NOKIA)","TRAVAUX-NOKIA",
AQ348="ACCESS-ISSUE","ACCESS-ISSUE",
AQ348="Projet OCM (ZTE, NOKIA, autres projets)","TRAVAUX OCM",
AQ348="No root CAuse","No root cause",
AQ348="ODU HS","PDH",
AQ348="IP &amp; VLAN","PDH",
AQ348="Warehouse HUAWEI","SPARE-ISSUE",
AQ348="SPARE-HS","SPARE-ISSUE",
AQ348="Power Telco","BSS",AQ348="no impacts","no impacts"
),"")</f>
        <v>AKTIVCO</v>
      </c>
      <c r="AP348" s="48" t="str" cm="1">
        <f t="array" ref="AP348">IFERROR(_xlfn.IFS(
AQ348="MPR ISSUE","TX ISSUE",
AQ348="BSS Hardware Issue","RAN ISSUE",
AQ348="Sites strategiques, MLL, Pylone, etc.","ENVTECH",
AQ348="AKTIVCO DEFAUT GE &amp; POWER Cabinet","POWER ISSUE",
AQ348="AKTIVCO Coupure ENEO &amp; Baisse de tension","POWER ISSUE",
AQ348="Coupure ENEO &amp; Baisse de tension","POWER ISSUE",
AQ348="Defaut GE &amp; POWER Cabinet","POWER ISSUE",
AQ348="Sharing","POWER ISSUE",
AQ348="Sites strategiques &amp; DataCenter","POWER ISSUE",
AQ348="Exclu","Exclu",
AQ348="SAT","TX ISSUE",
AQ348="SPARE-ISSUE","SPARE-ISSUE",
AQ348="Fiber CAmtel","TX ISSUE",
AQ348="Fiber AOF","TX ISSUE",
AQ348="Projet OCM (HUAWEI)","TRAVAUX-HUAWEI",
AQ348="Projet OCM (NOKIA)","TRAVAUX -NOKIA",
AQ348="ACCESS-ISSUE","ACCESS-ISSUE",
AQ348="Projet OCM (ZTE, NOKIA, autres projets)","TRAVAUX OCM",
AQ348="No root CAuse","No root cause",
AQ348="ODU HS","TX ISSUE",
AQ348="IP &amp; VLAN","TX ISSUE",
AQ348="Warehouse HUAWEI","SPARE-ISSUE",
AQ348="SPARE-HS","SPARE-ISSUE",
AQ348="Power Telco","RAN ISSUE",AQ348="no impacts","no impacts"
),"")</f>
        <v>POWER ISSUE</v>
      </c>
      <c r="AQ348" s="67" t="s">
        <v>5325</v>
      </c>
      <c r="AR348" s="48" t="str" cm="1">
        <f t="array" ref="AR348">IFERROR(_xlfn.IFS(
AQ348="MPR ISSUE","ACTIVE",
AQ348="BSS Hardware Issue","ACTIVE",
AQ348="Sites strategiques, MLL, Pylone, etc.","PASSIVE",
AQ348="AKTIVCO DEFAUT GE &amp; POWER Cabinet","PASSIVE",
AQ348="AKTIVCO Coupure ENEO &amp; Baisse de tension","PASSIVE",
AQ348="Coupure ENEO &amp; Baisse de tension","PASSIVE",
AQ348="Defaut GE &amp; POWER Cabinet","PASSIVE",
AQ348="Sharing","PASSIVE",
AQ348="Sites strategiques &amp; DataCenter","PASSIVE",
AQ348="Exclu","Exclu",
AQ348="SAT","ACTIVE",
AQ348="SPARE-ISSUE","SPARE-ISSUE",
AQ348="Fiber CAmtel","ACTIVE",
AQ348="Fiber AOF","ACTIVE",
AQ348="Projet OCM (HUAWEI)","PLANNED WORKS",
AQ348="Projet OCM (NOKIA)","PLANNED WORKS",
AQ348="ACCESS-ISSUE","ACCESS-ISSUE",
AQ348="Projet OCM (ZTE, NOKIA, autres projets)","PLANNED WORKS",
AQ348="No root CAuse","No root cause",
AQ348="ODU HS","ACTIVE",
AQ348="IP &amp; VLAN","ACTIVE",
AQ348="Warehouse HUAWEI","SPARE-ISSUE",
AQ348="SPARE-HS","SPARE-ISSUE",
AQ348="Power Telco","ACTIVE", AQ348="no impacts","no impacts"
),"")</f>
        <v>PASSIVE</v>
      </c>
      <c r="AS348" s="92" t="s">
        <v>5818</v>
      </c>
      <c r="AT348" s="98" t="s">
        <v>1028</v>
      </c>
      <c r="AV348" s="17" t="s">
        <v>5537</v>
      </c>
      <c r="AW348" s="7" t="s">
        <v>5537</v>
      </c>
      <c r="AX348" s="6" t="s">
        <v>5537</v>
      </c>
      <c r="AY348" s="7"/>
      <c r="AZ348" s="3" t="s">
        <v>5537</v>
      </c>
      <c r="BA348" s="18" t="s">
        <v>5537</v>
      </c>
      <c r="BB348" s="18" t="s">
        <v>5537</v>
      </c>
      <c r="BC348" s="18" t="s">
        <v>5537</v>
      </c>
      <c r="BD348" s="18" t="s">
        <v>5537</v>
      </c>
      <c r="BE348" s="18" t="s">
        <v>5537</v>
      </c>
      <c r="BF348" s="18" t="s">
        <v>5537</v>
      </c>
      <c r="BG348" s="18" t="s">
        <v>5537</v>
      </c>
      <c r="BH348" s="18" t="s">
        <v>5537</v>
      </c>
      <c r="BI348" s="18" t="s">
        <v>5537</v>
      </c>
      <c r="BJ348" s="18" t="s">
        <v>5537</v>
      </c>
      <c r="BK348" s="18" t="s">
        <v>5537</v>
      </c>
      <c r="BL348" s="9" t="s">
        <v>5818</v>
      </c>
      <c r="BM348" s="14" t="s">
        <v>5537</v>
      </c>
      <c r="BN348" s="14" t="s">
        <v>5537</v>
      </c>
      <c r="BO348" s="14" t="str">
        <f>_xlfn.XLOOKUP(B348,'[4]cell downs 18042026 17h'!$B:$B,'[4]cell downs 18042026 17h'!$B:$B,"")</f>
        <v/>
      </c>
      <c r="BP348" s="14" t="str">
        <f>_xlfn.XLOOKUP(B348,'[5]Cells Huawei 19042026 15h'!$B:$B,'[5]Cells Huawei 19042026 15h'!$B:$B,"")</f>
        <v/>
      </c>
      <c r="BQ348" s="9" t="str">
        <f>_xlfn.XLOOKUP(B348,'[6]cells down 19042026 9H40'!$B:$B,'[6]cells down 19042026 9H40'!$B:$B,"")</f>
        <v/>
      </c>
      <c r="BR348" s="9" t="s">
        <v>5537</v>
      </c>
      <c r="BS348" s="9" t="s">
        <v>5537</v>
      </c>
      <c r="BT348" s="108"/>
    </row>
    <row r="349" spans="1:72" s="9" customFormat="1" x14ac:dyDescent="0.35">
      <c r="A349" s="1" t="s">
        <v>4510</v>
      </c>
      <c r="B349" s="8" t="s">
        <v>4511</v>
      </c>
      <c r="C349" s="3" t="str">
        <f>_xlfn.XLOOKUP(B349,'[1]daily break down'!$D:$D,'[1]daily break down'!$E:$E,"")</f>
        <v>SUD-OUEST</v>
      </c>
      <c r="D349" s="1" t="s">
        <v>11</v>
      </c>
      <c r="E349" s="1" t="s">
        <v>12</v>
      </c>
      <c r="F349" s="3" t="s">
        <v>13</v>
      </c>
      <c r="G349" s="1" t="s">
        <v>14</v>
      </c>
      <c r="H349" s="32" t="str">
        <f>_xlfn.XLOOKUP(B349,[2]CALCULATION!$B:$B,[2]CALCULATION!$H:$H,"")</f>
        <v>Huawei</v>
      </c>
      <c r="I349" s="28">
        <v>0</v>
      </c>
      <c r="J349" s="28">
        <v>0</v>
      </c>
      <c r="K349" s="28">
        <v>0</v>
      </c>
      <c r="L349" s="28">
        <v>0</v>
      </c>
      <c r="M349" s="28">
        <v>0</v>
      </c>
      <c r="N349" s="28">
        <v>0</v>
      </c>
      <c r="O349" s="28">
        <v>6.9556805437844052E-3</v>
      </c>
      <c r="P349" s="28">
        <v>0</v>
      </c>
      <c r="Q349" s="28">
        <v>0</v>
      </c>
      <c r="R349" s="28">
        <v>0</v>
      </c>
      <c r="S349" s="93">
        <v>0</v>
      </c>
      <c r="T349" s="93">
        <f>_xlfn.XLOOKUP(B349,'[3]Nur des jours'!$B:$B,'[3]Nur des jours'!$U:$U,"")</f>
        <v>0</v>
      </c>
      <c r="U349" s="93">
        <v>0</v>
      </c>
      <c r="V349" s="93">
        <v>0</v>
      </c>
      <c r="W349" s="93">
        <v>0</v>
      </c>
      <c r="X349" s="93">
        <v>0</v>
      </c>
      <c r="Y349" s="93">
        <v>11.084251483165112</v>
      </c>
      <c r="Z349" s="93">
        <v>0</v>
      </c>
      <c r="AA349" s="93">
        <v>0</v>
      </c>
      <c r="AB349" s="93">
        <v>0</v>
      </c>
      <c r="AC349" s="93">
        <f>_xlfn.XLOOKUP(B349,'[3]Nur des jours'!$B:$B,'[3]Nur des jours'!$N:$N,"")</f>
        <v>0</v>
      </c>
      <c r="AD349" s="93">
        <v>0</v>
      </c>
      <c r="AE349" s="93">
        <v>0</v>
      </c>
      <c r="AF349" s="93">
        <v>0.25889399685531894</v>
      </c>
      <c r="AG349" s="93"/>
      <c r="AH349" s="93">
        <v>0.23445993956048661</v>
      </c>
      <c r="AI349" s="93">
        <v>0</v>
      </c>
      <c r="AJ349" s="93">
        <v>0.69839703377296336</v>
      </c>
      <c r="AK349" s="93">
        <v>0</v>
      </c>
      <c r="AL349" s="93">
        <v>0.23445993956048661</v>
      </c>
      <c r="AM349" s="49" t="s">
        <v>5559</v>
      </c>
      <c r="AN349" s="49"/>
      <c r="AO349" s="48" t="str" cm="1">
        <f t="array" ref="AO349">IFERROR(_xlfn.IFS(
AQ349="MPR ISSUE","PDH",
AQ349="BSS Hardware Issue","BSS",
AQ349="Sites strategiques, MLL, Pylone, etc.","ENVTECH",
AQ349="AKTIVCO DEFAUT GE &amp; POWER Cabinet","AKTIVCO",
AQ349="AKTIVCO Coupure ENEO &amp; Baisse de tension","AKTIVCO GRID ONLY",
AQ349="Coupure ENEO &amp; Baisse de tension","IHS GRID ONLY",
AQ349="Defaut GE &amp; POWER Cabinet","IHS",
AQ349="Sharing","Partners",
AQ349="Sites strategiques &amp; DataCenter","SST &amp; DC",
AQ349="Exclu","Exclu",
AQ349="SAT","SAT",
AQ349="SPARE-ISSUE","SPARE-ISSUE",
AQ349="Fiber CAmtel","TRANS_FO_CAMTEL",
AQ349="Fiber AOF","Fiber AOF",
AQ349="Projet OCM (HUAWEI)","TRAVAUX-HUAWEI",
AQ349="Projet OCM (NOKIA)","TRAVAUX-NOKIA",
AQ349="ACCESS-ISSUE","ACCESS-ISSUE",
AQ349="Projet OCM (ZTE, NOKIA, autres projets)","TRAVAUX OCM",
AQ349="No root CAuse","No root cause",
AQ349="ODU HS","PDH",
AQ349="IP &amp; VLAN","PDH",
AQ349="Warehouse HUAWEI","SPARE-ISSUE",
AQ349="SPARE-HS","SPARE-ISSUE",
AQ349="Power Telco","BSS",AQ349="no impacts","no impacts"
),"")</f>
        <v>No root cause</v>
      </c>
      <c r="AP349" s="48" t="str" cm="1">
        <f t="array" ref="AP349">IFERROR(_xlfn.IFS(
AQ349="MPR ISSUE","TX ISSUE",
AQ349="BSS Hardware Issue","RAN ISSUE",
AQ349="Sites strategiques, MLL, Pylone, etc.","ENVTECH",
AQ349="AKTIVCO DEFAUT GE &amp; POWER Cabinet","POWER ISSUE",
AQ349="AKTIVCO Coupure ENEO &amp; Baisse de tension","POWER ISSUE",
AQ349="Coupure ENEO &amp; Baisse de tension","POWER ISSUE",
AQ349="Defaut GE &amp; POWER Cabinet","POWER ISSUE",
AQ349="Sharing","POWER ISSUE",
AQ349="Sites strategiques &amp; DataCenter","POWER ISSUE",
AQ349="Exclu","Exclu",
AQ349="SAT","TX ISSUE",
AQ349="SPARE-ISSUE","SPARE-ISSUE",
AQ349="Fiber CAmtel","TX ISSUE",
AQ349="Fiber AOF","TX ISSUE",
AQ349="Projet OCM (HUAWEI)","TRAVAUX-HUAWEI",
AQ349="Projet OCM (NOKIA)","TRAVAUX -NOKIA",
AQ349="ACCESS-ISSUE","ACCESS-ISSUE",
AQ349="Projet OCM (ZTE, NOKIA, autres projets)","TRAVAUX OCM",
AQ349="No root CAuse","No root cause",
AQ349="ODU HS","TX ISSUE",
AQ349="IP &amp; VLAN","TX ISSUE",
AQ349="Warehouse HUAWEI","SPARE-ISSUE",
AQ349="SPARE-HS","SPARE-ISSUE",
AQ349="Power Telco","RAN ISSUE",AQ349="no impacts","no impacts"
),"")</f>
        <v>No root cause</v>
      </c>
      <c r="AQ349" s="67" t="s">
        <v>5344</v>
      </c>
      <c r="AR349" s="48" t="str" cm="1">
        <f t="array" ref="AR349">IFERROR(_xlfn.IFS(
AQ349="MPR ISSUE","ACTIVE",
AQ349="BSS Hardware Issue","ACTIVE",
AQ349="Sites strategiques, MLL, Pylone, etc.","PASSIVE",
AQ349="AKTIVCO DEFAUT GE &amp; POWER Cabinet","PASSIVE",
AQ349="AKTIVCO Coupure ENEO &amp; Baisse de tension","PASSIVE",
AQ349="Coupure ENEO &amp; Baisse de tension","PASSIVE",
AQ349="Defaut GE &amp; POWER Cabinet","PASSIVE",
AQ349="Sharing","PASSIVE",
AQ349="Sites strategiques &amp; DataCenter","PASSIVE",
AQ349="Exclu","Exclu",
AQ349="SAT","ACTIVE",
AQ349="SPARE-ISSUE","SPARE-ISSUE",
AQ349="Fiber CAmtel","ACTIVE",
AQ349="Fiber AOF","ACTIVE",
AQ349="Projet OCM (HUAWEI)","PLANNED WORKS",
AQ349="Projet OCM (NOKIA)","PLANNED WORKS",
AQ349="ACCESS-ISSUE","ACCESS-ISSUE",
AQ349="Projet OCM (ZTE, NOKIA, autres projets)","PLANNED WORKS",
AQ349="No root CAuse","No root cause",
AQ349="ODU HS","ACTIVE",
AQ349="IP &amp; VLAN","ACTIVE",
AQ349="Warehouse HUAWEI","SPARE-ISSUE",
AQ349="SPARE-HS","SPARE-ISSUE",
AQ349="Power Telco","ACTIVE", AQ349="no impacts","no impacts"
),"")</f>
        <v>No root cause</v>
      </c>
      <c r="AS349" s="92" t="s">
        <v>5773</v>
      </c>
      <c r="AT349" s="98" t="s">
        <v>4511</v>
      </c>
      <c r="AV349" s="17" t="s">
        <v>5537</v>
      </c>
      <c r="AW349" s="7" t="s">
        <v>5537</v>
      </c>
      <c r="AX349" s="6" t="s">
        <v>5537</v>
      </c>
      <c r="AY349" s="7"/>
      <c r="AZ349" s="3" t="s">
        <v>5537</v>
      </c>
      <c r="BA349" s="18" t="s">
        <v>5537</v>
      </c>
      <c r="BB349" s="18" t="s">
        <v>5537</v>
      </c>
      <c r="BC349" s="18" t="s">
        <v>5537</v>
      </c>
      <c r="BD349" s="18" t="s">
        <v>5537</v>
      </c>
      <c r="BE349" s="18" t="s">
        <v>5537</v>
      </c>
      <c r="BF349" s="18" t="s">
        <v>5537</v>
      </c>
      <c r="BG349" s="18" t="s">
        <v>5537</v>
      </c>
      <c r="BH349" s="18" t="s">
        <v>5537</v>
      </c>
      <c r="BI349" s="18" t="s">
        <v>5537</v>
      </c>
      <c r="BJ349" s="18" t="s">
        <v>5710</v>
      </c>
      <c r="BK349" s="18" t="s">
        <v>5752</v>
      </c>
      <c r="BL349" s="9" t="s">
        <v>5537</v>
      </c>
      <c r="BM349" s="14" t="s">
        <v>5537</v>
      </c>
      <c r="BN349" s="14" t="s">
        <v>5537</v>
      </c>
      <c r="BO349" s="14" t="str">
        <f>_xlfn.XLOOKUP(B349,'[4]cell downs 18042026 17h'!$B:$B,'[4]cell downs 18042026 17h'!$B:$B,"")</f>
        <v/>
      </c>
      <c r="BP349" s="14" t="str">
        <f>_xlfn.XLOOKUP(B349,'[5]Cells Huawei 19042026 15h'!$B:$B,'[5]Cells Huawei 19042026 15h'!$B:$B,"")</f>
        <v/>
      </c>
      <c r="BQ349" s="9" t="str">
        <f>_xlfn.XLOOKUP(B349,'[6]cells down 19042026 9H40'!$B:$B,'[6]cells down 19042026 9H40'!$B:$B,"")</f>
        <v/>
      </c>
      <c r="BR349" s="9" t="s">
        <v>4511</v>
      </c>
      <c r="BS349" s="9" t="s">
        <v>12</v>
      </c>
      <c r="BT349" s="108"/>
    </row>
    <row r="350" spans="1:72" s="9" customFormat="1" x14ac:dyDescent="0.35">
      <c r="A350" s="1" t="s">
        <v>3062</v>
      </c>
      <c r="B350" s="1" t="s">
        <v>3063</v>
      </c>
      <c r="C350" s="3" t="str">
        <f>_xlfn.XLOOKUP(B350,'[1]daily break down'!$D:$D,'[1]daily break down'!$E:$E,"")</f>
        <v>EXTREME-NORD</v>
      </c>
      <c r="D350" s="1" t="s">
        <v>21</v>
      </c>
      <c r="E350" s="1" t="s">
        <v>122</v>
      </c>
      <c r="F350" s="3" t="s">
        <v>55</v>
      </c>
      <c r="G350" s="1" t="s">
        <v>3062</v>
      </c>
      <c r="H350" s="33" t="str">
        <f>_xlfn.XLOOKUP(B350,[2]CALCULATION!$B:$B,[2]CALCULATION!$H:$H,"")</f>
        <v>NOKIA</v>
      </c>
      <c r="I350" s="28">
        <v>6.6661176877187159E-2</v>
      </c>
      <c r="J350" s="28">
        <v>6.6951234561534845</v>
      </c>
      <c r="K350" s="28">
        <v>9.2457045997380387</v>
      </c>
      <c r="L350" s="28">
        <v>9.2457045997380387</v>
      </c>
      <c r="M350" s="28">
        <v>9.2490042801804879</v>
      </c>
      <c r="N350" s="28">
        <v>9.2947796945816012</v>
      </c>
      <c r="O350" s="28">
        <v>9.2457045997380387</v>
      </c>
      <c r="P350" s="28">
        <v>9.2457045997380387</v>
      </c>
      <c r="Q350" s="28">
        <v>5.1925938767182318</v>
      </c>
      <c r="R350" s="28">
        <v>0</v>
      </c>
      <c r="S350" s="93">
        <v>0</v>
      </c>
      <c r="T350" s="93">
        <f>_xlfn.XLOOKUP(B350,'[3]Nur des jours'!$B:$B,'[3]Nur des jours'!$U:$U,"")</f>
        <v>4.9052142704169507E-3</v>
      </c>
      <c r="U350" s="93">
        <v>0</v>
      </c>
      <c r="V350" s="93">
        <v>0</v>
      </c>
      <c r="W350" s="93">
        <v>4.9052142704169507E-3</v>
      </c>
      <c r="X350" s="93">
        <v>2.2295138124645555E-3</v>
      </c>
      <c r="Y350" s="93">
        <v>0</v>
      </c>
      <c r="Z350" s="93">
        <v>0</v>
      </c>
      <c r="AA350" s="93">
        <v>0</v>
      </c>
      <c r="AB350" s="93">
        <v>0.3372711521967372</v>
      </c>
      <c r="AC350" s="93">
        <f>_xlfn.XLOOKUP(B350,'[3]Nur des jours'!$B:$B,'[3]Nur des jours'!$N:$N,"")</f>
        <v>0</v>
      </c>
      <c r="AD350" s="93">
        <v>0</v>
      </c>
      <c r="AE350" s="93">
        <v>0</v>
      </c>
      <c r="AF350" s="93">
        <v>0</v>
      </c>
      <c r="AG350" s="93"/>
      <c r="AH350" s="93">
        <v>0.22984925751592308</v>
      </c>
      <c r="AI350" s="93">
        <v>0.56852471333964805</v>
      </c>
      <c r="AJ350" s="93">
        <v>0.44283250931686913</v>
      </c>
      <c r="AK350" s="93">
        <v>0</v>
      </c>
      <c r="AL350" s="93">
        <v>0.22984925751592308</v>
      </c>
      <c r="AM350" s="49" t="s">
        <v>5601</v>
      </c>
      <c r="AN350" s="49"/>
      <c r="AO350" s="48" t="str" cm="1">
        <f t="array" ref="AO350">IFERROR(_xlfn.IFS(
AQ350="MPR ISSUE","PDH",
AQ350="BSS Hardware Issue","BSS",
AQ350="Sites strategiques, MLL, Pylone, etc.","ENVTECH",
AQ350="AKTIVCO DEFAUT GE &amp; POWER Cabinet","AKTIVCO",
AQ350="AKTIVCO Coupure ENEO &amp; Baisse de tension","AKTIVCO GRID ONLY",
AQ350="Coupure ENEO &amp; Baisse de tension","IHS GRID ONLY",
AQ350="Defaut GE &amp; POWER Cabinet","IHS",
AQ350="Sharing","Partners",
AQ350="Sites strategiques &amp; DataCenter","SST &amp; DC",
AQ350="Exclu","Exclu",
AQ350="SAT","SAT",
AQ350="SPARE-ISSUE","SPARE-ISSUE",
AQ350="Fiber CAmtel","TRANS_FO_CAMTEL",
AQ350="Fiber AOF","Fiber AOF",
AQ350="Projet OCM (HUAWEI)","TRAVAUX-HUAWEI",
AQ350="Projet OCM (NOKIA)","TRAVAUX-NOKIA",
AQ350="ACCESS-ISSUE","ACCESS-ISSUE",
AQ350="Projet OCM (ZTE, NOKIA, autres projets)","TRAVAUX OCM",
AQ350="No root CAuse","No root cause",
AQ350="ODU HS","PDH",
AQ350="IP &amp; VLAN","PDH",
AQ350="Warehouse HUAWEI","SPARE-ISSUE",
AQ350="SPARE-HS","SPARE-ISSUE",
AQ350="Power Telco","BSS",AQ350="no impacts","no impacts"
),"")</f>
        <v>No root cause</v>
      </c>
      <c r="AP350" s="48" t="str" cm="1">
        <f t="array" ref="AP350">IFERROR(_xlfn.IFS(
AQ350="MPR ISSUE","TX ISSUE",
AQ350="BSS Hardware Issue","RAN ISSUE",
AQ350="Sites strategiques, MLL, Pylone, etc.","ENVTECH",
AQ350="AKTIVCO DEFAUT GE &amp; POWER Cabinet","POWER ISSUE",
AQ350="AKTIVCO Coupure ENEO &amp; Baisse de tension","POWER ISSUE",
AQ350="Coupure ENEO &amp; Baisse de tension","POWER ISSUE",
AQ350="Defaut GE &amp; POWER Cabinet","POWER ISSUE",
AQ350="Sharing","POWER ISSUE",
AQ350="Sites strategiques &amp; DataCenter","POWER ISSUE",
AQ350="Exclu","Exclu",
AQ350="SAT","TX ISSUE",
AQ350="SPARE-ISSUE","SPARE-ISSUE",
AQ350="Fiber CAmtel","TX ISSUE",
AQ350="Fiber AOF","TX ISSUE",
AQ350="Projet OCM (HUAWEI)","TRAVAUX-HUAWEI",
AQ350="Projet OCM (NOKIA)","TRAVAUX -NOKIA",
AQ350="ACCESS-ISSUE","ACCESS-ISSUE",
AQ350="Projet OCM (ZTE, NOKIA, autres projets)","TRAVAUX OCM",
AQ350="No root CAuse","No root cause",
AQ350="ODU HS","TX ISSUE",
AQ350="IP &amp; VLAN","TX ISSUE",
AQ350="Warehouse HUAWEI","SPARE-ISSUE",
AQ350="SPARE-HS","SPARE-ISSUE",
AQ350="Power Telco","RAN ISSUE",AQ350="no impacts","no impacts"
),"")</f>
        <v>No root cause</v>
      </c>
      <c r="AQ350" s="67" t="s">
        <v>5344</v>
      </c>
      <c r="AR350" s="48" t="str" cm="1">
        <f t="array" ref="AR350">IFERROR(_xlfn.IFS(
AQ350="MPR ISSUE","ACTIVE",
AQ350="BSS Hardware Issue","ACTIVE",
AQ350="Sites strategiques, MLL, Pylone, etc.","PASSIVE",
AQ350="AKTIVCO DEFAUT GE &amp; POWER Cabinet","PASSIVE",
AQ350="AKTIVCO Coupure ENEO &amp; Baisse de tension","PASSIVE",
AQ350="Coupure ENEO &amp; Baisse de tension","PASSIVE",
AQ350="Defaut GE &amp; POWER Cabinet","PASSIVE",
AQ350="Sharing","PASSIVE",
AQ350="Sites strategiques &amp; DataCenter","PASSIVE",
AQ350="Exclu","Exclu",
AQ350="SAT","ACTIVE",
AQ350="SPARE-ISSUE","SPARE-ISSUE",
AQ350="Fiber CAmtel","ACTIVE",
AQ350="Fiber AOF","ACTIVE",
AQ350="Projet OCM (HUAWEI)","PLANNED WORKS",
AQ350="Projet OCM (NOKIA)","PLANNED WORKS",
AQ350="ACCESS-ISSUE","ACCESS-ISSUE",
AQ350="Projet OCM (ZTE, NOKIA, autres projets)","PLANNED WORKS",
AQ350="No root CAuse","No root cause",
AQ350="ODU HS","ACTIVE",
AQ350="IP &amp; VLAN","ACTIVE",
AQ350="Warehouse HUAWEI","SPARE-ISSUE",
AQ350="SPARE-HS","SPARE-ISSUE",
AQ350="Power Telco","ACTIVE", AQ350="no impacts","no impacts"
),"")</f>
        <v>No root cause</v>
      </c>
      <c r="AS350" s="92" t="s">
        <v>5965</v>
      </c>
      <c r="AT350" s="98" t="s">
        <v>3063</v>
      </c>
      <c r="AV350" s="17" t="s">
        <v>5537</v>
      </c>
      <c r="AW350" s="7" t="s">
        <v>5537</v>
      </c>
      <c r="AX350" s="6" t="s">
        <v>5537</v>
      </c>
      <c r="AY350" s="7"/>
      <c r="AZ350" s="3" t="s">
        <v>5537</v>
      </c>
      <c r="BA350" s="18" t="s">
        <v>5537</v>
      </c>
      <c r="BB350" s="18" t="s">
        <v>5537</v>
      </c>
      <c r="BC350" s="18" t="s">
        <v>5537</v>
      </c>
      <c r="BD350" s="18" t="s">
        <v>5537</v>
      </c>
      <c r="BE350" s="18" t="s">
        <v>5537</v>
      </c>
      <c r="BF350" s="18" t="s">
        <v>5537</v>
      </c>
      <c r="BG350" s="18" t="s">
        <v>5537</v>
      </c>
      <c r="BH350" s="18" t="s">
        <v>5537</v>
      </c>
      <c r="BI350" s="18" t="s">
        <v>5537</v>
      </c>
      <c r="BJ350" s="18" t="s">
        <v>5537</v>
      </c>
      <c r="BK350" s="18" t="s">
        <v>5537</v>
      </c>
      <c r="BL350" s="9" t="s">
        <v>5965</v>
      </c>
      <c r="BM350" s="14" t="s">
        <v>5537</v>
      </c>
      <c r="BN350" s="14" t="s">
        <v>5537</v>
      </c>
      <c r="BO350" s="14" t="str">
        <f>_xlfn.XLOOKUP(B350,'[4]cell downs 18042026 17h'!$B:$B,'[4]cell downs 18042026 17h'!$B:$B,"")</f>
        <v>EXN_229</v>
      </c>
      <c r="BP350" s="14" t="str">
        <f>_xlfn.XLOOKUP(B350,'[5]Cells Huawei 19042026 15h'!$B:$B,'[5]Cells Huawei 19042026 15h'!$B:$B,"")</f>
        <v/>
      </c>
      <c r="BQ350" s="9" t="str">
        <f>_xlfn.XLOOKUP(B350,'[6]cells down 19042026 9H40'!$B:$B,'[6]cells down 19042026 9H40'!$B:$B,"")</f>
        <v/>
      </c>
      <c r="BR350" s="9" t="s">
        <v>5537</v>
      </c>
      <c r="BS350" s="9" t="s">
        <v>5537</v>
      </c>
      <c r="BT350" s="108"/>
    </row>
    <row r="351" spans="1:72" s="9" customFormat="1" x14ac:dyDescent="0.35">
      <c r="A351" s="1" t="s">
        <v>1057</v>
      </c>
      <c r="B351" s="8" t="s">
        <v>1058</v>
      </c>
      <c r="C351" s="3" t="str">
        <f>_xlfn.XLOOKUP(B351,'[1]daily break down'!$D:$D,'[1]daily break down'!$E:$E,"")</f>
        <v>Yaounde</v>
      </c>
      <c r="D351" s="1" t="s">
        <v>11</v>
      </c>
      <c r="E351" s="1" t="s">
        <v>12</v>
      </c>
      <c r="F351" s="3" t="s">
        <v>37</v>
      </c>
      <c r="G351" s="1" t="s">
        <v>38</v>
      </c>
      <c r="H351" s="34" t="str">
        <f>_xlfn.XLOOKUP(B351,[2]CALCULATION!$B:$B,[2]CALCULATION!$H:$H,"")</f>
        <v>ZTE</v>
      </c>
      <c r="I351" s="28">
        <v>0</v>
      </c>
      <c r="J351" s="28">
        <v>0.65561747894747358</v>
      </c>
      <c r="K351" s="28">
        <v>0.98155353519788358</v>
      </c>
      <c r="L351" s="28">
        <v>0</v>
      </c>
      <c r="M351" s="28">
        <v>0</v>
      </c>
      <c r="N351" s="28">
        <v>0.73607151723724662</v>
      </c>
      <c r="O351" s="28">
        <v>0.35242114755174297</v>
      </c>
      <c r="P351" s="28">
        <v>0.37546406873781857</v>
      </c>
      <c r="Q351" s="28">
        <v>6.361772435815119E-2</v>
      </c>
      <c r="R351" s="28">
        <v>1.1819306400938268</v>
      </c>
      <c r="S351" s="93">
        <v>1.4770120108551426</v>
      </c>
      <c r="T351" s="93">
        <f>_xlfn.XLOOKUP(B351,'[3]Nur des jours'!$B:$B,'[3]Nur des jours'!$U:$U,"")</f>
        <v>0.35181475488895159</v>
      </c>
      <c r="U351" s="93">
        <v>7.6051805908690113</v>
      </c>
      <c r="V351" s="93">
        <v>3.2370667146073573</v>
      </c>
      <c r="W351" s="93">
        <v>0.35181475488895159</v>
      </c>
      <c r="X351" s="93">
        <v>1.0701046990437544E-4</v>
      </c>
      <c r="Y351" s="93">
        <v>0.20881309694007119</v>
      </c>
      <c r="Z351" s="93">
        <v>1.1539295671355298E-2</v>
      </c>
      <c r="AA351" s="93">
        <v>1.1894570431437677</v>
      </c>
      <c r="AB351" s="93">
        <v>0.45384923794277388</v>
      </c>
      <c r="AC351" s="93">
        <f>_xlfn.XLOOKUP(B351,'[3]Nur des jours'!$B:$B,'[3]Nur des jours'!$N:$N,"")</f>
        <v>4.2715012570163371E-2</v>
      </c>
      <c r="AD351" s="93">
        <v>4.2715012570163371E-2</v>
      </c>
      <c r="AE351" s="93">
        <v>8.9960135032944935E-2</v>
      </c>
      <c r="AF351" s="93">
        <v>0.34086401680207079</v>
      </c>
      <c r="AG351" s="93"/>
      <c r="AH351" s="93">
        <v>0.22329518053379679</v>
      </c>
      <c r="AI351" s="93">
        <v>1.4893798784216394</v>
      </c>
      <c r="AJ351" s="93">
        <v>0</v>
      </c>
      <c r="AK351" s="93">
        <v>2.0349193528970255E-2</v>
      </c>
      <c r="AL351" s="93">
        <v>0.22329518053379679</v>
      </c>
      <c r="AM351" s="49" t="s">
        <v>5559</v>
      </c>
      <c r="AN351" s="49"/>
      <c r="AO351" s="48" t="str" cm="1">
        <f t="array" ref="AO351">IFERROR(_xlfn.IFS(
AQ351="MPR ISSUE","PDH",
AQ351="BSS Hardware Issue","BSS",
AQ351="Sites strategiques, MLL, Pylone, etc.","ENVTECH",
AQ351="AKTIVCO DEFAUT GE &amp; POWER Cabinet","AKTIVCO",
AQ351="AKTIVCO Coupure ENEO &amp; Baisse de tension","AKTIVCO GRID ONLY",
AQ351="Coupure ENEO &amp; Baisse de tension","IHS GRID ONLY",
AQ351="Defaut GE &amp; POWER Cabinet","IHS",
AQ351="Sharing","Partners",
AQ351="Sites strategiques &amp; DataCenter","SST &amp; DC",
AQ351="Exclu","Exclu",
AQ351="SAT","SAT",
AQ351="SPARE-ISSUE","SPARE-ISSUE",
AQ351="Fiber CAmtel","TRANS_FO_CAMTEL",
AQ351="Fiber AOF","Fiber AOF",
AQ351="Projet OCM (HUAWEI)","TRAVAUX-HUAWEI",
AQ351="Projet OCM (NOKIA)","TRAVAUX-NOKIA",
AQ351="ACCESS-ISSUE","ACCESS-ISSUE",
AQ351="Projet OCM (ZTE, NOKIA, autres projets)","TRAVAUX OCM",
AQ351="No root CAuse","No root cause",
AQ351="ODU HS","PDH",
AQ351="IP &amp; VLAN","PDH",
AQ351="Warehouse HUAWEI","SPARE-ISSUE",
AQ351="SPARE-HS","SPARE-ISSUE",
AQ351="Power Telco","BSS",AQ351="no impacts","no impacts"
),"")</f>
        <v>No root cause</v>
      </c>
      <c r="AP351" s="48" t="str" cm="1">
        <f t="array" ref="AP351">IFERROR(_xlfn.IFS(
AQ351="MPR ISSUE","TX ISSUE",
AQ351="BSS Hardware Issue","RAN ISSUE",
AQ351="Sites strategiques, MLL, Pylone, etc.","ENVTECH",
AQ351="AKTIVCO DEFAUT GE &amp; POWER Cabinet","POWER ISSUE",
AQ351="AKTIVCO Coupure ENEO &amp; Baisse de tension","POWER ISSUE",
AQ351="Coupure ENEO &amp; Baisse de tension","POWER ISSUE",
AQ351="Defaut GE &amp; POWER Cabinet","POWER ISSUE",
AQ351="Sharing","POWER ISSUE",
AQ351="Sites strategiques &amp; DataCenter","POWER ISSUE",
AQ351="Exclu","Exclu",
AQ351="SAT","TX ISSUE",
AQ351="SPARE-ISSUE","SPARE-ISSUE",
AQ351="Fiber CAmtel","TX ISSUE",
AQ351="Fiber AOF","TX ISSUE",
AQ351="Projet OCM (HUAWEI)","TRAVAUX-HUAWEI",
AQ351="Projet OCM (NOKIA)","TRAVAUX -NOKIA",
AQ351="ACCESS-ISSUE","ACCESS-ISSUE",
AQ351="Projet OCM (ZTE, NOKIA, autres projets)","TRAVAUX OCM",
AQ351="No root CAuse","No root cause",
AQ351="ODU HS","TX ISSUE",
AQ351="IP &amp; VLAN","TX ISSUE",
AQ351="Warehouse HUAWEI","SPARE-ISSUE",
AQ351="SPARE-HS","SPARE-ISSUE",
AQ351="Power Telco","RAN ISSUE",AQ351="no impacts","no impacts"
),"")</f>
        <v>No root cause</v>
      </c>
      <c r="AQ351" s="127" t="s">
        <v>5344</v>
      </c>
      <c r="AR351" s="48" t="str" cm="1">
        <f t="array" ref="AR351">IFERROR(_xlfn.IFS(
AQ351="MPR ISSUE","ACTIVE",
AQ351="BSS Hardware Issue","ACTIVE",
AQ351="Sites strategiques, MLL, Pylone, etc.","PASSIVE",
AQ351="AKTIVCO DEFAUT GE &amp; POWER Cabinet","PASSIVE",
AQ351="AKTIVCO Coupure ENEO &amp; Baisse de tension","PASSIVE",
AQ351="Coupure ENEO &amp; Baisse de tension","PASSIVE",
AQ351="Defaut GE &amp; POWER Cabinet","PASSIVE",
AQ351="Sharing","PASSIVE",
AQ351="Sites strategiques &amp; DataCenter","PASSIVE",
AQ351="Exclu","Exclu",
AQ351="SAT","ACTIVE",
AQ351="SPARE-ISSUE","SPARE-ISSUE",
AQ351="Fiber CAmtel","ACTIVE",
AQ351="Fiber AOF","ACTIVE",
AQ351="Projet OCM (HUAWEI)","PLANNED WORKS",
AQ351="Projet OCM (NOKIA)","PLANNED WORKS",
AQ351="ACCESS-ISSUE","ACCESS-ISSUE",
AQ351="Projet OCM (ZTE, NOKIA, autres projets)","PLANNED WORKS",
AQ351="No root CAuse","No root cause",
AQ351="ODU HS","ACTIVE",
AQ351="IP &amp; VLAN","ACTIVE",
AQ351="Warehouse HUAWEI","SPARE-ISSUE",
AQ351="SPARE-HS","SPARE-ISSUE",
AQ351="Power Telco","ACTIVE", AQ351="no impacts","no impacts"
),"")</f>
        <v>No root cause</v>
      </c>
      <c r="AS351" s="92" t="s">
        <v>5537</v>
      </c>
      <c r="AT351" s="98" t="s">
        <v>1058</v>
      </c>
      <c r="AV351" s="17" t="s">
        <v>5537</v>
      </c>
      <c r="AW351" s="7" t="s">
        <v>5537</v>
      </c>
      <c r="AX351" s="6" t="s">
        <v>5537</v>
      </c>
      <c r="AY351" s="7"/>
      <c r="AZ351" s="3" t="s">
        <v>5537</v>
      </c>
      <c r="BA351" s="18" t="s">
        <v>5537</v>
      </c>
      <c r="BB351" s="18" t="s">
        <v>5537</v>
      </c>
      <c r="BC351" s="18" t="s">
        <v>5537</v>
      </c>
      <c r="BD351" s="18" t="s">
        <v>5537</v>
      </c>
      <c r="BE351" s="18" t="s">
        <v>5537</v>
      </c>
      <c r="BF351" s="18" t="s">
        <v>5537</v>
      </c>
      <c r="BG351" s="18" t="s">
        <v>5537</v>
      </c>
      <c r="BH351" s="18" t="s">
        <v>5537</v>
      </c>
      <c r="BI351" s="18" t="s">
        <v>5537</v>
      </c>
      <c r="BJ351" s="18" t="s">
        <v>5537</v>
      </c>
      <c r="BK351" s="18" t="s">
        <v>5537</v>
      </c>
      <c r="BL351" s="9" t="s">
        <v>5537</v>
      </c>
      <c r="BM351" s="14" t="s">
        <v>5537</v>
      </c>
      <c r="BN351" s="14" t="s">
        <v>5537</v>
      </c>
      <c r="BO351" s="14" t="str">
        <f>_xlfn.XLOOKUP(B351,'[4]cell downs 18042026 17h'!$B:$B,'[4]cell downs 18042026 17h'!$B:$B,"")</f>
        <v/>
      </c>
      <c r="BP351" s="14" t="str">
        <f>_xlfn.XLOOKUP(B351,'[5]Cells Huawei 19042026 15h'!$B:$B,'[5]Cells Huawei 19042026 15h'!$B:$B,"")</f>
        <v/>
      </c>
      <c r="BQ351" s="9" t="str">
        <f>_xlfn.XLOOKUP(B351,'[6]cells down 19042026 9H40'!$B:$B,'[6]cells down 19042026 9H40'!$B:$B,"")</f>
        <v/>
      </c>
      <c r="BR351" s="9" t="s">
        <v>1058</v>
      </c>
      <c r="BS351" s="9" t="s">
        <v>12</v>
      </c>
      <c r="BT351" s="108"/>
    </row>
    <row r="352" spans="1:72" s="9" customFormat="1" x14ac:dyDescent="0.35">
      <c r="A352" s="1" t="s">
        <v>1005</v>
      </c>
      <c r="B352" s="8" t="s">
        <v>1006</v>
      </c>
      <c r="C352" s="3" t="str">
        <f>_xlfn.XLOOKUP(B352,'[1]daily break down'!$D:$D,'[1]daily break down'!$E:$E,"")</f>
        <v>Maroua</v>
      </c>
      <c r="D352" s="1" t="s">
        <v>11</v>
      </c>
      <c r="E352" s="1" t="s">
        <v>12</v>
      </c>
      <c r="F352" s="3" t="s">
        <v>55</v>
      </c>
      <c r="G352" s="1" t="s">
        <v>84</v>
      </c>
      <c r="H352" s="32" t="str">
        <f>_xlfn.XLOOKUP(B352,[2]CALCULATION!$B:$B,[2]CALCULATION!$H:$H,"")</f>
        <v>Huawei</v>
      </c>
      <c r="I352" s="28">
        <v>0</v>
      </c>
      <c r="J352" s="28">
        <v>1.4914049190572807</v>
      </c>
      <c r="K352" s="28">
        <v>0</v>
      </c>
      <c r="L352" s="28">
        <v>0</v>
      </c>
      <c r="M352" s="28">
        <v>0</v>
      </c>
      <c r="N352" s="28">
        <v>0</v>
      </c>
      <c r="O352" s="28">
        <v>4.9046465372838757E-3</v>
      </c>
      <c r="P352" s="28">
        <v>0</v>
      </c>
      <c r="Q352" s="28">
        <v>0</v>
      </c>
      <c r="R352" s="28">
        <v>0.44015189779501362</v>
      </c>
      <c r="S352" s="93">
        <v>0</v>
      </c>
      <c r="T352" s="93">
        <f>_xlfn.XLOOKUP(B352,'[3]Nur des jours'!$B:$B,'[3]Nur des jours'!$U:$U,"")</f>
        <v>5.3505234952187721E-4</v>
      </c>
      <c r="U352" s="93">
        <v>0</v>
      </c>
      <c r="V352" s="93">
        <v>0</v>
      </c>
      <c r="W352" s="93">
        <v>5.3505234952187721E-4</v>
      </c>
      <c r="X352" s="93">
        <v>0</v>
      </c>
      <c r="Y352" s="93">
        <v>0</v>
      </c>
      <c r="Z352" s="93">
        <v>6.4830509683734105E-2</v>
      </c>
      <c r="AA352" s="93">
        <v>0</v>
      </c>
      <c r="AB352" s="93">
        <v>0</v>
      </c>
      <c r="AC352" s="93">
        <f>_xlfn.XLOOKUP(B352,'[3]Nur des jours'!$B:$B,'[3]Nur des jours'!$N:$N,"")</f>
        <v>0</v>
      </c>
      <c r="AD352" s="93">
        <v>0</v>
      </c>
      <c r="AE352" s="93">
        <v>0.11405532583974684</v>
      </c>
      <c r="AF352" s="93">
        <v>0.33900916865706143</v>
      </c>
      <c r="AG352" s="93"/>
      <c r="AH352" s="93">
        <v>0.22270662294932267</v>
      </c>
      <c r="AI352" s="93">
        <v>0.34221390917193228</v>
      </c>
      <c r="AJ352" s="93">
        <v>0.43972556279771918</v>
      </c>
      <c r="AK352" s="93">
        <v>5.0274478130396809E-2</v>
      </c>
      <c r="AL352" s="93">
        <v>0.22270662294932267</v>
      </c>
      <c r="AM352" s="49" t="s">
        <v>5559</v>
      </c>
      <c r="AN352" s="49"/>
      <c r="AO352" s="48" t="str" cm="1">
        <f t="array" ref="AO352">IFERROR(_xlfn.IFS(
AQ352="MPR ISSUE","PDH",
AQ352="BSS Hardware Issue","BSS",
AQ352="Sites strategiques, MLL, Pylone, etc.","ENVTECH",
AQ352="AKTIVCO DEFAUT GE &amp; POWER Cabinet","AKTIVCO",
AQ352="AKTIVCO Coupure ENEO &amp; Baisse de tension","AKTIVCO GRID ONLY",
AQ352="Coupure ENEO &amp; Baisse de tension","IHS GRID ONLY",
AQ352="Defaut GE &amp; POWER Cabinet","IHS",
AQ352="Sharing","Partners",
AQ352="Sites strategiques &amp; DataCenter","SST &amp; DC",
AQ352="Exclu","Exclu",
AQ352="SAT","SAT",
AQ352="SPARE-ISSUE","SPARE-ISSUE",
AQ352="Fiber CAmtel","TRANS_FO_CAMTEL",
AQ352="Fiber AOF","Fiber AOF",
AQ352="Projet OCM (HUAWEI)","TRAVAUX-HUAWEI",
AQ352="Projet OCM (NOKIA)","TRAVAUX-NOKIA",
AQ352="ACCESS-ISSUE","ACCESS-ISSUE",
AQ352="Projet OCM (ZTE, NOKIA, autres projets)","TRAVAUX OCM",
AQ352="No root CAuse","No root cause",
AQ352="ODU HS","PDH",
AQ352="IP &amp; VLAN","PDH",
AQ352="Warehouse HUAWEI","SPARE-ISSUE",
AQ352="SPARE-HS","SPARE-ISSUE",
AQ352="Power Telco","BSS",AQ352="no impacts","no impacts"
),"")</f>
        <v>No root cause</v>
      </c>
      <c r="AP352" s="48" t="str" cm="1">
        <f t="array" ref="AP352">IFERROR(_xlfn.IFS(
AQ352="MPR ISSUE","TX ISSUE",
AQ352="BSS Hardware Issue","RAN ISSUE",
AQ352="Sites strategiques, MLL, Pylone, etc.","ENVTECH",
AQ352="AKTIVCO DEFAUT GE &amp; POWER Cabinet","POWER ISSUE",
AQ352="AKTIVCO Coupure ENEO &amp; Baisse de tension","POWER ISSUE",
AQ352="Coupure ENEO &amp; Baisse de tension","POWER ISSUE",
AQ352="Defaut GE &amp; POWER Cabinet","POWER ISSUE",
AQ352="Sharing","POWER ISSUE",
AQ352="Sites strategiques &amp; DataCenter","POWER ISSUE",
AQ352="Exclu","Exclu",
AQ352="SAT","TX ISSUE",
AQ352="SPARE-ISSUE","SPARE-ISSUE",
AQ352="Fiber CAmtel","TX ISSUE",
AQ352="Fiber AOF","TX ISSUE",
AQ352="Projet OCM (HUAWEI)","TRAVAUX-HUAWEI",
AQ352="Projet OCM (NOKIA)","TRAVAUX -NOKIA",
AQ352="ACCESS-ISSUE","ACCESS-ISSUE",
AQ352="Projet OCM (ZTE, NOKIA, autres projets)","TRAVAUX OCM",
AQ352="No root CAuse","No root cause",
AQ352="ODU HS","TX ISSUE",
AQ352="IP &amp; VLAN","TX ISSUE",
AQ352="Warehouse HUAWEI","SPARE-ISSUE",
AQ352="SPARE-HS","SPARE-ISSUE",
AQ352="Power Telco","RAN ISSUE",AQ352="no impacts","no impacts"
),"")</f>
        <v>No root cause</v>
      </c>
      <c r="AQ352" s="127" t="s">
        <v>5344</v>
      </c>
      <c r="AR352" s="48" t="str" cm="1">
        <f t="array" ref="AR352">IFERROR(_xlfn.IFS(
AQ352="MPR ISSUE","ACTIVE",
AQ352="BSS Hardware Issue","ACTIVE",
AQ352="Sites strategiques, MLL, Pylone, etc.","PASSIVE",
AQ352="AKTIVCO DEFAUT GE &amp; POWER Cabinet","PASSIVE",
AQ352="AKTIVCO Coupure ENEO &amp; Baisse de tension","PASSIVE",
AQ352="Coupure ENEO &amp; Baisse de tension","PASSIVE",
AQ352="Defaut GE &amp; POWER Cabinet","PASSIVE",
AQ352="Sharing","PASSIVE",
AQ352="Sites strategiques &amp; DataCenter","PASSIVE",
AQ352="Exclu","Exclu",
AQ352="SAT","ACTIVE",
AQ352="SPARE-ISSUE","SPARE-ISSUE",
AQ352="Fiber CAmtel","ACTIVE",
AQ352="Fiber AOF","ACTIVE",
AQ352="Projet OCM (HUAWEI)","PLANNED WORKS",
AQ352="Projet OCM (NOKIA)","PLANNED WORKS",
AQ352="ACCESS-ISSUE","ACCESS-ISSUE",
AQ352="Projet OCM (ZTE, NOKIA, autres projets)","PLANNED WORKS",
AQ352="No root CAuse","No root cause",
AQ352="ODU HS","ACTIVE",
AQ352="IP &amp; VLAN","ACTIVE",
AQ352="Warehouse HUAWEI","SPARE-ISSUE",
AQ352="SPARE-HS","SPARE-ISSUE",
AQ352="Power Telco","ACTIVE", AQ352="no impacts","no impacts"
),"")</f>
        <v>No root cause</v>
      </c>
      <c r="AS352" s="92" t="s">
        <v>5537</v>
      </c>
      <c r="AT352" s="98" t="s">
        <v>1006</v>
      </c>
      <c r="AV352" s="17" t="s">
        <v>5537</v>
      </c>
      <c r="AW352" s="7" t="s">
        <v>5537</v>
      </c>
      <c r="AX352" s="6" t="s">
        <v>5537</v>
      </c>
      <c r="AY352" s="7"/>
      <c r="AZ352" s="3" t="s">
        <v>5537</v>
      </c>
      <c r="BA352" s="18" t="s">
        <v>5537</v>
      </c>
      <c r="BB352" s="18" t="s">
        <v>5537</v>
      </c>
      <c r="BC352" s="18" t="s">
        <v>5537</v>
      </c>
      <c r="BD352" s="18" t="s">
        <v>5537</v>
      </c>
      <c r="BE352" s="18" t="s">
        <v>5537</v>
      </c>
      <c r="BF352" s="18" t="s">
        <v>5537</v>
      </c>
      <c r="BG352" s="18" t="s">
        <v>5537</v>
      </c>
      <c r="BH352" s="18" t="s">
        <v>5537</v>
      </c>
      <c r="BI352" s="18" t="s">
        <v>5537</v>
      </c>
      <c r="BJ352" s="18" t="s">
        <v>5537</v>
      </c>
      <c r="BK352" s="18" t="s">
        <v>5537</v>
      </c>
      <c r="BL352" s="9" t="s">
        <v>5537</v>
      </c>
      <c r="BM352" s="14" t="s">
        <v>5537</v>
      </c>
      <c r="BN352" s="14" t="s">
        <v>5537</v>
      </c>
      <c r="BO352" s="14" t="str">
        <f>_xlfn.XLOOKUP(B352,'[4]cell downs 18042026 17h'!$B:$B,'[4]cell downs 18042026 17h'!$B:$B,"")</f>
        <v/>
      </c>
      <c r="BP352" s="14" t="str">
        <f>_xlfn.XLOOKUP(B352,'[5]Cells Huawei 19042026 15h'!$B:$B,'[5]Cells Huawei 19042026 15h'!$B:$B,"")</f>
        <v/>
      </c>
      <c r="BQ352" s="9" t="str">
        <f>_xlfn.XLOOKUP(B352,'[6]cells down 19042026 9H40'!$B:$B,'[6]cells down 19042026 9H40'!$B:$B,"")</f>
        <v/>
      </c>
      <c r="BR352" s="9" t="s">
        <v>1006</v>
      </c>
      <c r="BS352" s="9" t="s">
        <v>12</v>
      </c>
      <c r="BT352" s="108"/>
    </row>
    <row r="353" spans="1:72" s="9" customFormat="1" x14ac:dyDescent="0.35">
      <c r="A353" s="1" t="s">
        <v>1115</v>
      </c>
      <c r="B353" s="8" t="s">
        <v>1116</v>
      </c>
      <c r="C353" s="3" t="str">
        <f>_xlfn.XLOOKUP(B353,'[1]daily break down'!$D:$D,'[1]daily break down'!$E:$E,"")</f>
        <v>NGAOUNDERE</v>
      </c>
      <c r="D353" s="1" t="s">
        <v>21</v>
      </c>
      <c r="E353" s="1" t="s">
        <v>122</v>
      </c>
      <c r="F353" s="3" t="s">
        <v>90</v>
      </c>
      <c r="G353" s="1" t="s">
        <v>1115</v>
      </c>
      <c r="H353" s="33" t="str">
        <f>_xlfn.XLOOKUP(B353,[2]CALCULATION!$B:$B,[2]CALCULATION!$H:$H,"")</f>
        <v>NOKIA</v>
      </c>
      <c r="I353" s="28">
        <v>6.1994732231268168E-2</v>
      </c>
      <c r="J353" s="28">
        <v>9.1279930828432249E-2</v>
      </c>
      <c r="K353" s="28">
        <v>6.4652158900560169E-2</v>
      </c>
      <c r="L353" s="28">
        <v>0.11837141479255664</v>
      </c>
      <c r="M353" s="28">
        <v>0.10981057720020661</v>
      </c>
      <c r="N353" s="28">
        <v>4.5657800492533526E-2</v>
      </c>
      <c r="O353" s="28">
        <v>1.0397672308258639</v>
      </c>
      <c r="P353" s="28">
        <v>0.32231553535197882</v>
      </c>
      <c r="Q353" s="28">
        <v>0.24018499970037069</v>
      </c>
      <c r="R353" s="28">
        <v>0.45900357557650107</v>
      </c>
      <c r="S353" s="93">
        <v>0.34009710843442253</v>
      </c>
      <c r="T353" s="93">
        <f>_xlfn.XLOOKUP(B353,'[3]Nur des jours'!$B:$B,'[3]Nur des jours'!$U:$U,"")</f>
        <v>0.18097253968661628</v>
      </c>
      <c r="U353" s="93">
        <v>0.50203961955637744</v>
      </c>
      <c r="V353" s="93">
        <v>0.21114949219965015</v>
      </c>
      <c r="W353" s="93">
        <v>0.18097253968661628</v>
      </c>
      <c r="X353" s="93">
        <v>0.1693975738586263</v>
      </c>
      <c r="Y353" s="93">
        <v>0.15769776248241463</v>
      </c>
      <c r="Z353" s="93">
        <v>0.19440235365961536</v>
      </c>
      <c r="AA353" s="93">
        <v>0.37512520224978818</v>
      </c>
      <c r="AB353" s="93">
        <v>0.30551489157699191</v>
      </c>
      <c r="AC353" s="93">
        <f>_xlfn.XLOOKUP(B353,'[3]Nur des jours'!$B:$B,'[3]Nur des jours'!$N:$N,"")</f>
        <v>2.6788287632728655E-2</v>
      </c>
      <c r="AD353" s="93">
        <v>2.6788287632728655E-2</v>
      </c>
      <c r="AE353" s="93">
        <v>0.36433497986776364</v>
      </c>
      <c r="AF353" s="93">
        <v>2.4017608216121196</v>
      </c>
      <c r="AG353" s="93"/>
      <c r="AH353" s="93">
        <v>0.21935362822565227</v>
      </c>
      <c r="AI353" s="93">
        <v>1.5360908280677354</v>
      </c>
      <c r="AJ353" s="93">
        <v>0</v>
      </c>
      <c r="AK353" s="93">
        <v>0</v>
      </c>
      <c r="AL353" s="93">
        <v>0.21935362822565227</v>
      </c>
      <c r="AM353" s="49" t="s">
        <v>5559</v>
      </c>
      <c r="AN353" s="49"/>
      <c r="AO353" s="48" t="str" cm="1">
        <f t="array" ref="AO353">IFERROR(_xlfn.IFS(
AQ353="MPR ISSUE","PDH",
AQ353="BSS Hardware Issue","BSS",
AQ353="Sites strategiques, MLL, Pylone, etc.","ENVTECH",
AQ353="AKTIVCO DEFAUT GE &amp; POWER Cabinet","AKTIVCO",
AQ353="AKTIVCO Coupure ENEO &amp; Baisse de tension","AKTIVCO GRID ONLY",
AQ353="Coupure ENEO &amp; Baisse de tension","IHS GRID ONLY",
AQ353="Defaut GE &amp; POWER Cabinet","IHS",
AQ353="Sharing","Partners",
AQ353="Sites strategiques &amp; DataCenter","SST &amp; DC",
AQ353="Exclu","Exclu",
AQ353="SAT","SAT",
AQ353="SPARE-ISSUE","SPARE-ISSUE",
AQ353="Fiber CAmtel","TRANS_FO_CAMTEL",
AQ353="Fiber AOF","Fiber AOF",
AQ353="Projet OCM (HUAWEI)","TRAVAUX-HUAWEI",
AQ353="Projet OCM (NOKIA)","TRAVAUX-NOKIA",
AQ353="ACCESS-ISSUE","ACCESS-ISSUE",
AQ353="Projet OCM (ZTE, NOKIA, autres projets)","TRAVAUX OCM",
AQ353="No root CAuse","No root cause",
AQ353="ODU HS","PDH",
AQ353="IP &amp; VLAN","PDH",
AQ353="Warehouse HUAWEI","SPARE-ISSUE",
AQ353="SPARE-HS","SPARE-ISSUE",
AQ353="Power Telco","BSS",AQ353="no impacts","no impacts"
),"")</f>
        <v>No root cause</v>
      </c>
      <c r="AP353" s="48" t="str" cm="1">
        <f t="array" ref="AP353">IFERROR(_xlfn.IFS(
AQ353="MPR ISSUE","TX ISSUE",
AQ353="BSS Hardware Issue","RAN ISSUE",
AQ353="Sites strategiques, MLL, Pylone, etc.","ENVTECH",
AQ353="AKTIVCO DEFAUT GE &amp; POWER Cabinet","POWER ISSUE",
AQ353="AKTIVCO Coupure ENEO &amp; Baisse de tension","POWER ISSUE",
AQ353="Coupure ENEO &amp; Baisse de tension","POWER ISSUE",
AQ353="Defaut GE &amp; POWER Cabinet","POWER ISSUE",
AQ353="Sharing","POWER ISSUE",
AQ353="Sites strategiques &amp; DataCenter","POWER ISSUE",
AQ353="Exclu","Exclu",
AQ353="SAT","TX ISSUE",
AQ353="SPARE-ISSUE","SPARE-ISSUE",
AQ353="Fiber CAmtel","TX ISSUE",
AQ353="Fiber AOF","TX ISSUE",
AQ353="Projet OCM (HUAWEI)","TRAVAUX-HUAWEI",
AQ353="Projet OCM (NOKIA)","TRAVAUX -NOKIA",
AQ353="ACCESS-ISSUE","ACCESS-ISSUE",
AQ353="Projet OCM (ZTE, NOKIA, autres projets)","TRAVAUX OCM",
AQ353="No root CAuse","No root cause",
AQ353="ODU HS","TX ISSUE",
AQ353="IP &amp; VLAN","TX ISSUE",
AQ353="Warehouse HUAWEI","SPARE-ISSUE",
AQ353="SPARE-HS","SPARE-ISSUE",
AQ353="Power Telco","RAN ISSUE",AQ353="no impacts","no impacts"
),"")</f>
        <v>No root cause</v>
      </c>
      <c r="AQ353" s="67" t="s">
        <v>5344</v>
      </c>
      <c r="AR353" s="48" t="str" cm="1">
        <f t="array" ref="AR353">IFERROR(_xlfn.IFS(
AQ353="MPR ISSUE","ACTIVE",
AQ353="BSS Hardware Issue","ACTIVE",
AQ353="Sites strategiques, MLL, Pylone, etc.","PASSIVE",
AQ353="AKTIVCO DEFAUT GE &amp; POWER Cabinet","PASSIVE",
AQ353="AKTIVCO Coupure ENEO &amp; Baisse de tension","PASSIVE",
AQ353="Coupure ENEO &amp; Baisse de tension","PASSIVE",
AQ353="Defaut GE &amp; POWER Cabinet","PASSIVE",
AQ353="Sharing","PASSIVE",
AQ353="Sites strategiques &amp; DataCenter","PASSIVE",
AQ353="Exclu","Exclu",
AQ353="SAT","ACTIVE",
AQ353="SPARE-ISSUE","SPARE-ISSUE",
AQ353="Fiber CAmtel","ACTIVE",
AQ353="Fiber AOF","ACTIVE",
AQ353="Projet OCM (HUAWEI)","PLANNED WORKS",
AQ353="Projet OCM (NOKIA)","PLANNED WORKS",
AQ353="ACCESS-ISSUE","ACCESS-ISSUE",
AQ353="Projet OCM (ZTE, NOKIA, autres projets)","PLANNED WORKS",
AQ353="No root CAuse","No root cause",
AQ353="ODU HS","ACTIVE",
AQ353="IP &amp; VLAN","ACTIVE",
AQ353="Warehouse HUAWEI","SPARE-ISSUE",
AQ353="SPARE-HS","SPARE-ISSUE",
AQ353="Power Telco","ACTIVE", AQ353="no impacts","no impacts"
),"")</f>
        <v>No root cause</v>
      </c>
      <c r="AS353" s="92" t="s">
        <v>5537</v>
      </c>
      <c r="AT353" s="98" t="s">
        <v>1116</v>
      </c>
      <c r="AV353" s="17" t="s">
        <v>5537</v>
      </c>
      <c r="AW353" s="7" t="s">
        <v>5537</v>
      </c>
      <c r="AX353" s="6" t="s">
        <v>5537</v>
      </c>
      <c r="AY353" s="7"/>
      <c r="AZ353" s="3" t="s">
        <v>5537</v>
      </c>
      <c r="BA353" s="18" t="s">
        <v>5537</v>
      </c>
      <c r="BB353" s="18" t="s">
        <v>5537</v>
      </c>
      <c r="BC353" s="18" t="s">
        <v>5537</v>
      </c>
      <c r="BD353" s="18" t="s">
        <v>5537</v>
      </c>
      <c r="BE353" s="18" t="s">
        <v>5537</v>
      </c>
      <c r="BF353" s="18" t="s">
        <v>5537</v>
      </c>
      <c r="BG353" s="18" t="s">
        <v>5537</v>
      </c>
      <c r="BH353" s="18" t="s">
        <v>5537</v>
      </c>
      <c r="BI353" s="18" t="s">
        <v>5537</v>
      </c>
      <c r="BJ353" s="18" t="s">
        <v>5537</v>
      </c>
      <c r="BK353" s="18" t="s">
        <v>5537</v>
      </c>
      <c r="BL353" s="9" t="s">
        <v>5537</v>
      </c>
      <c r="BM353" s="14" t="s">
        <v>5537</v>
      </c>
      <c r="BN353" s="14" t="s">
        <v>5537</v>
      </c>
      <c r="BO353" s="14" t="str">
        <f>_xlfn.XLOOKUP(B353,'[4]cell downs 18042026 17h'!$B:$B,'[4]cell downs 18042026 17h'!$B:$B,"")</f>
        <v/>
      </c>
      <c r="BP353" s="14" t="str">
        <f>_xlfn.XLOOKUP(B353,'[5]Cells Huawei 19042026 15h'!$B:$B,'[5]Cells Huawei 19042026 15h'!$B:$B,"")</f>
        <v/>
      </c>
      <c r="BQ353" s="9" t="str">
        <f>_xlfn.XLOOKUP(B353,'[6]cells down 19042026 9H40'!$B:$B,'[6]cells down 19042026 9H40'!$B:$B,"")</f>
        <v/>
      </c>
      <c r="BR353" s="9" t="s">
        <v>5537</v>
      </c>
      <c r="BS353" s="9" t="s">
        <v>12</v>
      </c>
      <c r="BT353" s="108"/>
    </row>
    <row r="354" spans="1:72" s="9" customFormat="1" x14ac:dyDescent="0.35">
      <c r="A354" s="1" t="s">
        <v>1332</v>
      </c>
      <c r="B354" s="8" t="s">
        <v>1333</v>
      </c>
      <c r="C354" s="3" t="str">
        <f>_xlfn.XLOOKUP(B354,'[1]daily break down'!$D:$D,'[1]daily break down'!$E:$E,"")</f>
        <v>Bafoussam</v>
      </c>
      <c r="D354" s="1" t="s">
        <v>11</v>
      </c>
      <c r="E354" s="1" t="s">
        <v>12</v>
      </c>
      <c r="F354" s="3" t="s">
        <v>102</v>
      </c>
      <c r="G354" s="1" t="s">
        <v>299</v>
      </c>
      <c r="H354" s="32" t="str">
        <f>_xlfn.XLOOKUP(B354,[2]CALCULATION!$B:$B,[2]CALCULATION!$H:$H,"")</f>
        <v>Huawei</v>
      </c>
      <c r="I354" s="28">
        <v>0.62396021493409581</v>
      </c>
      <c r="J354" s="28">
        <v>0.3026612790462086</v>
      </c>
      <c r="K354" s="28">
        <v>0.16301261582099857</v>
      </c>
      <c r="L354" s="28">
        <v>0.14967197723958645</v>
      </c>
      <c r="M354" s="28">
        <v>0</v>
      </c>
      <c r="N354" s="28">
        <v>9.572086532946382E-2</v>
      </c>
      <c r="O354" s="28">
        <v>0</v>
      </c>
      <c r="P354" s="28">
        <v>0.15088476256516933</v>
      </c>
      <c r="Q354" s="28">
        <v>6.402793115945131E-2</v>
      </c>
      <c r="R354" s="28">
        <v>0</v>
      </c>
      <c r="S354" s="93">
        <v>0</v>
      </c>
      <c r="T354" s="93">
        <f>_xlfn.XLOOKUP(B354,'[3]Nur des jours'!$B:$B,'[3]Nur des jours'!$U:$U,"")</f>
        <v>0.53731740446818643</v>
      </c>
      <c r="U354" s="93">
        <v>0</v>
      </c>
      <c r="V354" s="93">
        <v>0</v>
      </c>
      <c r="W354" s="93">
        <v>0.53731740446818643</v>
      </c>
      <c r="X354" s="93">
        <v>9.6452103540477063E-2</v>
      </c>
      <c r="Y354" s="93">
        <v>7.2053716402279464E-2</v>
      </c>
      <c r="Z354" s="93">
        <v>0.54031369762550907</v>
      </c>
      <c r="AA354" s="93">
        <v>0</v>
      </c>
      <c r="AB354" s="93">
        <v>0</v>
      </c>
      <c r="AC354" s="93">
        <f>_xlfn.XLOOKUP(B354,'[3]Nur des jours'!$B:$B,'[3]Nur des jours'!$N:$N,"")</f>
        <v>0.15855384624164959</v>
      </c>
      <c r="AD354" s="93">
        <v>0.15855384624164959</v>
      </c>
      <c r="AE354" s="93">
        <v>0</v>
      </c>
      <c r="AF354" s="93">
        <v>0</v>
      </c>
      <c r="AG354" s="93"/>
      <c r="AH354" s="93">
        <v>0.21279031940485058</v>
      </c>
      <c r="AI354" s="93">
        <v>0.27477029203585801</v>
      </c>
      <c r="AJ354" s="93">
        <v>0.3637019696645144</v>
      </c>
      <c r="AK354" s="93">
        <v>9.866793837156107E-2</v>
      </c>
      <c r="AL354" s="93">
        <v>0.21279031940485058</v>
      </c>
      <c r="AM354" s="49" t="s">
        <v>5559</v>
      </c>
      <c r="AN354" s="49"/>
      <c r="AO354" s="48" t="str" cm="1">
        <f t="array" ref="AO354">IFERROR(_xlfn.IFS(
AQ354="MPR ISSUE","PDH",
AQ354="BSS Hardware Issue","BSS",
AQ354="Sites strategiques, MLL, Pylone, etc.","ENVTECH",
AQ354="AKTIVCO DEFAUT GE &amp; POWER Cabinet","AKTIVCO",
AQ354="AKTIVCO Coupure ENEO &amp; Baisse de tension","AKTIVCO GRID ONLY",
AQ354="Coupure ENEO &amp; Baisse de tension","IHS GRID ONLY",
AQ354="Defaut GE &amp; POWER Cabinet","IHS",
AQ354="Sharing","Partners",
AQ354="Sites strategiques &amp; DataCenter","SST &amp; DC",
AQ354="Exclu","Exclu",
AQ354="SAT","SAT",
AQ354="SPARE-ISSUE","SPARE-ISSUE",
AQ354="Fiber CAmtel","TRANS_FO_CAMTEL",
AQ354="Fiber AOF","Fiber AOF",
AQ354="Projet OCM (HUAWEI)","TRAVAUX-HUAWEI",
AQ354="Projet OCM (NOKIA)","TRAVAUX-NOKIA",
AQ354="ACCESS-ISSUE","ACCESS-ISSUE",
AQ354="Projet OCM (ZTE, NOKIA, autres projets)","TRAVAUX OCM",
AQ354="No root CAuse","No root cause",
AQ354="ODU HS","PDH",
AQ354="IP &amp; VLAN","PDH",
AQ354="Warehouse HUAWEI","SPARE-ISSUE",
AQ354="SPARE-HS","SPARE-ISSUE",
AQ354="Power Telco","BSS",AQ354="no impacts","no impacts"
),"")</f>
        <v>No root cause</v>
      </c>
      <c r="AP354" s="48" t="str" cm="1">
        <f t="array" ref="AP354">IFERROR(_xlfn.IFS(
AQ354="MPR ISSUE","TX ISSUE",
AQ354="BSS Hardware Issue","RAN ISSUE",
AQ354="Sites strategiques, MLL, Pylone, etc.","ENVTECH",
AQ354="AKTIVCO DEFAUT GE &amp; POWER Cabinet","POWER ISSUE",
AQ354="AKTIVCO Coupure ENEO &amp; Baisse de tension","POWER ISSUE",
AQ354="Coupure ENEO &amp; Baisse de tension","POWER ISSUE",
AQ354="Defaut GE &amp; POWER Cabinet","POWER ISSUE",
AQ354="Sharing","POWER ISSUE",
AQ354="Sites strategiques &amp; DataCenter","POWER ISSUE",
AQ354="Exclu","Exclu",
AQ354="SAT","TX ISSUE",
AQ354="SPARE-ISSUE","SPARE-ISSUE",
AQ354="Fiber CAmtel","TX ISSUE",
AQ354="Fiber AOF","TX ISSUE",
AQ354="Projet OCM (HUAWEI)","TRAVAUX-HUAWEI",
AQ354="Projet OCM (NOKIA)","TRAVAUX -NOKIA",
AQ354="ACCESS-ISSUE","ACCESS-ISSUE",
AQ354="Projet OCM (ZTE, NOKIA, autres projets)","TRAVAUX OCM",
AQ354="No root CAuse","No root cause",
AQ354="ODU HS","TX ISSUE",
AQ354="IP &amp; VLAN","TX ISSUE",
AQ354="Warehouse HUAWEI","SPARE-ISSUE",
AQ354="SPARE-HS","SPARE-ISSUE",
AQ354="Power Telco","RAN ISSUE",AQ354="no impacts","no impacts"
),"")</f>
        <v>No root cause</v>
      </c>
      <c r="AQ354" s="127" t="s">
        <v>5344</v>
      </c>
      <c r="AR354" s="48" t="str" cm="1">
        <f t="array" ref="AR354">IFERROR(_xlfn.IFS(
AQ354="MPR ISSUE","ACTIVE",
AQ354="BSS Hardware Issue","ACTIVE",
AQ354="Sites strategiques, MLL, Pylone, etc.","PASSIVE",
AQ354="AKTIVCO DEFAUT GE &amp; POWER Cabinet","PASSIVE",
AQ354="AKTIVCO Coupure ENEO &amp; Baisse de tension","PASSIVE",
AQ354="Coupure ENEO &amp; Baisse de tension","PASSIVE",
AQ354="Defaut GE &amp; POWER Cabinet","PASSIVE",
AQ354="Sharing","PASSIVE",
AQ354="Sites strategiques &amp; DataCenter","PASSIVE",
AQ354="Exclu","Exclu",
AQ354="SAT","ACTIVE",
AQ354="SPARE-ISSUE","SPARE-ISSUE",
AQ354="Fiber CAmtel","ACTIVE",
AQ354="Fiber AOF","ACTIVE",
AQ354="Projet OCM (HUAWEI)","PLANNED WORKS",
AQ354="Projet OCM (NOKIA)","PLANNED WORKS",
AQ354="ACCESS-ISSUE","ACCESS-ISSUE",
AQ354="Projet OCM (ZTE, NOKIA, autres projets)","PLANNED WORKS",
AQ354="No root CAuse","No root cause",
AQ354="ODU HS","ACTIVE",
AQ354="IP &amp; VLAN","ACTIVE",
AQ354="Warehouse HUAWEI","SPARE-ISSUE",
AQ354="SPARE-HS","SPARE-ISSUE",
AQ354="Power Telco","ACTIVE", AQ354="no impacts","no impacts"
),"")</f>
        <v>No root cause</v>
      </c>
      <c r="AS354" s="92" t="s">
        <v>5537</v>
      </c>
      <c r="AT354" s="98" t="s">
        <v>1333</v>
      </c>
      <c r="AV354" s="17" t="s">
        <v>5537</v>
      </c>
      <c r="AW354" s="7" t="s">
        <v>5537</v>
      </c>
      <c r="AX354" s="6" t="s">
        <v>5537</v>
      </c>
      <c r="AY354" s="7"/>
      <c r="AZ354" s="3" t="s">
        <v>5537</v>
      </c>
      <c r="BA354" s="18" t="s">
        <v>5537</v>
      </c>
      <c r="BB354" s="18" t="s">
        <v>5537</v>
      </c>
      <c r="BC354" s="18" t="s">
        <v>5537</v>
      </c>
      <c r="BD354" s="18" t="s">
        <v>5537</v>
      </c>
      <c r="BE354" s="18" t="s">
        <v>5537</v>
      </c>
      <c r="BF354" s="18" t="s">
        <v>5537</v>
      </c>
      <c r="BG354" s="18" t="s">
        <v>5537</v>
      </c>
      <c r="BH354" s="18" t="s">
        <v>5537</v>
      </c>
      <c r="BI354" s="18" t="s">
        <v>5537</v>
      </c>
      <c r="BJ354" s="18" t="s">
        <v>5537</v>
      </c>
      <c r="BK354" s="18" t="s">
        <v>5537</v>
      </c>
      <c r="BL354" s="9" t="s">
        <v>5537</v>
      </c>
      <c r="BM354" s="14" t="s">
        <v>5537</v>
      </c>
      <c r="BN354" s="14" t="s">
        <v>5537</v>
      </c>
      <c r="BO354" s="14" t="str">
        <f>_xlfn.XLOOKUP(B354,'[4]cell downs 18042026 17h'!$B:$B,'[4]cell downs 18042026 17h'!$B:$B,"")</f>
        <v/>
      </c>
      <c r="BP354" s="14" t="str">
        <f>_xlfn.XLOOKUP(B354,'[5]Cells Huawei 19042026 15h'!$B:$B,'[5]Cells Huawei 19042026 15h'!$B:$B,"")</f>
        <v/>
      </c>
      <c r="BQ354" s="9" t="str">
        <f>_xlfn.XLOOKUP(B354,'[6]cells down 19042026 9H40'!$B:$B,'[6]cells down 19042026 9H40'!$B:$B,"")</f>
        <v/>
      </c>
      <c r="BR354" s="9" t="s">
        <v>1333</v>
      </c>
      <c r="BS354" s="9" t="s">
        <v>302</v>
      </c>
      <c r="BT354" s="108"/>
    </row>
    <row r="355" spans="1:72" s="9" customFormat="1" x14ac:dyDescent="0.35">
      <c r="A355" s="1" t="s">
        <v>2212</v>
      </c>
      <c r="B355" s="1" t="s">
        <v>2213</v>
      </c>
      <c r="C355" s="3" t="str">
        <f>_xlfn.XLOOKUP(B355,'[1]daily break down'!$D:$D,'[1]daily break down'!$E:$E,"")</f>
        <v>NORD-OUEST</v>
      </c>
      <c r="D355" s="1" t="s">
        <v>21</v>
      </c>
      <c r="E355" s="1" t="s">
        <v>563</v>
      </c>
      <c r="F355" s="3" t="s">
        <v>51</v>
      </c>
      <c r="G355" s="1" t="s">
        <v>2214</v>
      </c>
      <c r="H355" s="33" t="str">
        <f>_xlfn.XLOOKUP(B355,[2]CALCULATION!$B:$B,[2]CALCULATION!$H:$H,"")</f>
        <v>NOKIA</v>
      </c>
      <c r="I355" s="28">
        <v>0</v>
      </c>
      <c r="J355" s="28">
        <v>0</v>
      </c>
      <c r="K355" s="28">
        <v>0</v>
      </c>
      <c r="L355" s="28">
        <v>0</v>
      </c>
      <c r="M355" s="28">
        <v>4.8618452219296753</v>
      </c>
      <c r="N355" s="28">
        <v>2.8317236446490459</v>
      </c>
      <c r="O355" s="28">
        <v>0.23896842510181915</v>
      </c>
      <c r="P355" s="28">
        <v>0</v>
      </c>
      <c r="Q355" s="28">
        <v>1.1171276498347338</v>
      </c>
      <c r="R355" s="28">
        <v>0</v>
      </c>
      <c r="S355" s="93">
        <v>0.76566631325404133</v>
      </c>
      <c r="T355" s="93">
        <f>_xlfn.XLOOKUP(B355,'[3]Nur des jours'!$B:$B,'[3]Nur des jours'!$U:$U,"")</f>
        <v>4.6371203625230331E-3</v>
      </c>
      <c r="U355" s="93">
        <v>3.4778402718922325E-3</v>
      </c>
      <c r="V355" s="93">
        <v>0</v>
      </c>
      <c r="W355" s="93">
        <v>4.6371203625230331E-3</v>
      </c>
      <c r="X355" s="93">
        <v>0</v>
      </c>
      <c r="Y355" s="93">
        <v>0</v>
      </c>
      <c r="Z355" s="93">
        <v>2.6041889605145632</v>
      </c>
      <c r="AA355" s="93">
        <v>3.9112326750049158E-2</v>
      </c>
      <c r="AB355" s="93">
        <v>3.4742732562287326E-2</v>
      </c>
      <c r="AC355" s="93">
        <f>_xlfn.XLOOKUP(B355,'[3]Nur des jours'!$B:$B,'[3]Nur des jours'!$N:$N,"")</f>
        <v>1.9904660805346528</v>
      </c>
      <c r="AD355" s="93">
        <v>1.9904660805346528</v>
      </c>
      <c r="AE355" s="93">
        <v>3.0504939603290784</v>
      </c>
      <c r="AF355" s="93">
        <v>0.59051944308897852</v>
      </c>
      <c r="AG355" s="93"/>
      <c r="AH355" s="93">
        <v>0.21261196862167661</v>
      </c>
      <c r="AI355" s="93">
        <v>0.72701721360942251</v>
      </c>
      <c r="AJ355" s="93">
        <v>0.32406982397802192</v>
      </c>
      <c r="AK355" s="93">
        <v>0</v>
      </c>
      <c r="AL355" s="93">
        <v>0.21261196862167661</v>
      </c>
      <c r="AM355" s="49" t="s">
        <v>5601</v>
      </c>
      <c r="AN355" s="49"/>
      <c r="AO355" s="48" t="str" cm="1">
        <f t="array" ref="AO355">IFERROR(_xlfn.IFS(
AQ355="MPR ISSUE","PDH",
AQ355="BSS Hardware Issue","BSS",
AQ355="Sites strategiques, MLL, Pylone, etc.","ENVTECH",
AQ355="AKTIVCO DEFAUT GE &amp; POWER Cabinet","AKTIVCO",
AQ355="AKTIVCO Coupure ENEO &amp; Baisse de tension","AKTIVCO GRID ONLY",
AQ355="Coupure ENEO &amp; Baisse de tension","IHS GRID ONLY",
AQ355="Defaut GE &amp; POWER Cabinet","IHS",
AQ355="Sharing","Partners",
AQ355="Sites strategiques &amp; DataCenter","SST &amp; DC",
AQ355="Exclu","Exclu",
AQ355="SAT","SAT",
AQ355="SPARE-ISSUE","SPARE-ISSUE",
AQ355="Fiber CAmtel","TRANS_FO_CAMTEL",
AQ355="Fiber AOF","Fiber AOF",
AQ355="Projet OCM (HUAWEI)","TRAVAUX-HUAWEI",
AQ355="Projet OCM (NOKIA)","TRAVAUX-NOKIA",
AQ355="ACCESS-ISSUE","ACCESS-ISSUE",
AQ355="Projet OCM (ZTE, NOKIA, autres projets)","TRAVAUX OCM",
AQ355="No root CAuse","No root cause",
AQ355="ODU HS","PDH",
AQ355="IP &amp; VLAN","PDH",
AQ355="Warehouse HUAWEI","SPARE-ISSUE",
AQ355="SPARE-HS","SPARE-ISSUE",
AQ355="Power Telco","BSS",AQ355="no impacts","no impacts"
),"")</f>
        <v>No root cause</v>
      </c>
      <c r="AP355" s="48" t="str" cm="1">
        <f t="array" ref="AP355">IFERROR(_xlfn.IFS(
AQ355="MPR ISSUE","TX ISSUE",
AQ355="BSS Hardware Issue","RAN ISSUE",
AQ355="Sites strategiques, MLL, Pylone, etc.","ENVTECH",
AQ355="AKTIVCO DEFAUT GE &amp; POWER Cabinet","POWER ISSUE",
AQ355="AKTIVCO Coupure ENEO &amp; Baisse de tension","POWER ISSUE",
AQ355="Coupure ENEO &amp; Baisse de tension","POWER ISSUE",
AQ355="Defaut GE &amp; POWER Cabinet","POWER ISSUE",
AQ355="Sharing","POWER ISSUE",
AQ355="Sites strategiques &amp; DataCenter","POWER ISSUE",
AQ355="Exclu","Exclu",
AQ355="SAT","TX ISSUE",
AQ355="SPARE-ISSUE","SPARE-ISSUE",
AQ355="Fiber CAmtel","TX ISSUE",
AQ355="Fiber AOF","TX ISSUE",
AQ355="Projet OCM (HUAWEI)","TRAVAUX-HUAWEI",
AQ355="Projet OCM (NOKIA)","TRAVAUX -NOKIA",
AQ355="ACCESS-ISSUE","ACCESS-ISSUE",
AQ355="Projet OCM (ZTE, NOKIA, autres projets)","TRAVAUX OCM",
AQ355="No root CAuse","No root cause",
AQ355="ODU HS","TX ISSUE",
AQ355="IP &amp; VLAN","TX ISSUE",
AQ355="Warehouse HUAWEI","SPARE-ISSUE",
AQ355="SPARE-HS","SPARE-ISSUE",
AQ355="Power Telco","RAN ISSUE",AQ355="no impacts","no impacts"
),"")</f>
        <v>No root cause</v>
      </c>
      <c r="AQ355" s="67" t="s">
        <v>5344</v>
      </c>
      <c r="AR355" s="48" t="str" cm="1">
        <f t="array" ref="AR355">IFERROR(_xlfn.IFS(
AQ355="MPR ISSUE","ACTIVE",
AQ355="BSS Hardware Issue","ACTIVE",
AQ355="Sites strategiques, MLL, Pylone, etc.","PASSIVE",
AQ355="AKTIVCO DEFAUT GE &amp; POWER Cabinet","PASSIVE",
AQ355="AKTIVCO Coupure ENEO &amp; Baisse de tension","PASSIVE",
AQ355="Coupure ENEO &amp; Baisse de tension","PASSIVE",
AQ355="Defaut GE &amp; POWER Cabinet","PASSIVE",
AQ355="Sharing","PASSIVE",
AQ355="Sites strategiques &amp; DataCenter","PASSIVE",
AQ355="Exclu","Exclu",
AQ355="SAT","ACTIVE",
AQ355="SPARE-ISSUE","SPARE-ISSUE",
AQ355="Fiber CAmtel","ACTIVE",
AQ355="Fiber AOF","ACTIVE",
AQ355="Projet OCM (HUAWEI)","PLANNED WORKS",
AQ355="Projet OCM (NOKIA)","PLANNED WORKS",
AQ355="ACCESS-ISSUE","ACCESS-ISSUE",
AQ355="Projet OCM (ZTE, NOKIA, autres projets)","PLANNED WORKS",
AQ355="No root CAuse","No root cause",
AQ355="ODU HS","ACTIVE",
AQ355="IP &amp; VLAN","ACTIVE",
AQ355="Warehouse HUAWEI","SPARE-ISSUE",
AQ355="SPARE-HS","SPARE-ISSUE",
AQ355="Power Telco","ACTIVE", AQ355="no impacts","no impacts"
),"")</f>
        <v>No root cause</v>
      </c>
      <c r="AS355" s="92" t="s">
        <v>5754</v>
      </c>
      <c r="AT355" s="98" t="s">
        <v>2213</v>
      </c>
      <c r="AV355" s="17" t="s">
        <v>5537</v>
      </c>
      <c r="AW355" s="7" t="s">
        <v>5537</v>
      </c>
      <c r="AX355" s="6" t="s">
        <v>5537</v>
      </c>
      <c r="AY355" s="7"/>
      <c r="AZ355" s="3" t="s">
        <v>5537</v>
      </c>
      <c r="BA355" s="18" t="s">
        <v>5537</v>
      </c>
      <c r="BB355" s="18" t="s">
        <v>5537</v>
      </c>
      <c r="BC355" s="18" t="s">
        <v>5537</v>
      </c>
      <c r="BD355" s="18" t="s">
        <v>5537</v>
      </c>
      <c r="BE355" s="18" t="s">
        <v>5537</v>
      </c>
      <c r="BF355" s="18" t="s">
        <v>5537</v>
      </c>
      <c r="BG355" s="18" t="s">
        <v>5537</v>
      </c>
      <c r="BH355" s="18" t="s">
        <v>5537</v>
      </c>
      <c r="BI355" s="18" t="s">
        <v>5537</v>
      </c>
      <c r="BJ355" s="18" t="s">
        <v>5537</v>
      </c>
      <c r="BK355" s="18" t="s">
        <v>5537</v>
      </c>
      <c r="BL355" s="9" t="s">
        <v>5754</v>
      </c>
      <c r="BM355" s="14" t="s">
        <v>5537</v>
      </c>
      <c r="BN355" s="14" t="s">
        <v>5537</v>
      </c>
      <c r="BO355" s="14" t="str">
        <f>_xlfn.XLOOKUP(B355,'[4]cell downs 18042026 17h'!$B:$B,'[4]cell downs 18042026 17h'!$B:$B,"")</f>
        <v/>
      </c>
      <c r="BP355" s="14" t="str">
        <f>_xlfn.XLOOKUP(B355,'[5]Cells Huawei 19042026 15h'!$B:$B,'[5]Cells Huawei 19042026 15h'!$B:$B,"")</f>
        <v/>
      </c>
      <c r="BQ355" s="9" t="str">
        <f>_xlfn.XLOOKUP(B355,'[6]cells down 19042026 9H40'!$B:$B,'[6]cells down 19042026 9H40'!$B:$B,"")</f>
        <v/>
      </c>
      <c r="BR355" s="9" t="s">
        <v>5537</v>
      </c>
      <c r="BS355" s="9" t="s">
        <v>12</v>
      </c>
      <c r="BT355" s="108"/>
    </row>
    <row r="356" spans="1:72" s="9" customFormat="1" ht="26" customHeight="1" x14ac:dyDescent="0.35">
      <c r="A356" s="1" t="s">
        <v>3279</v>
      </c>
      <c r="B356" s="8" t="s">
        <v>3280</v>
      </c>
      <c r="C356" s="3" t="str">
        <f>_xlfn.XLOOKUP(B356,'[1]daily break down'!$D:$D,'[1]daily break down'!$E:$E,"")</f>
        <v>NORD</v>
      </c>
      <c r="D356" s="1" t="s">
        <v>21</v>
      </c>
      <c r="E356" s="1" t="s">
        <v>188</v>
      </c>
      <c r="F356" s="3" t="s">
        <v>23</v>
      </c>
      <c r="G356" s="1" t="s">
        <v>732</v>
      </c>
      <c r="H356" s="32" t="str">
        <f>_xlfn.XLOOKUP(B356,[2]CALCULATION!$B:$B,[2]CALCULATION!$H:$H,"")</f>
        <v>Huawei</v>
      </c>
      <c r="I356" s="28">
        <v>6.1966196105960352</v>
      </c>
      <c r="J356" s="28">
        <v>3.331235928123208</v>
      </c>
      <c r="K356" s="28">
        <v>0</v>
      </c>
      <c r="L356" s="28">
        <v>0</v>
      </c>
      <c r="M356" s="28">
        <v>1.1197397220010674</v>
      </c>
      <c r="N356" s="28">
        <v>0</v>
      </c>
      <c r="O356" s="28">
        <v>0</v>
      </c>
      <c r="P356" s="28">
        <v>0</v>
      </c>
      <c r="Q356" s="28">
        <v>0</v>
      </c>
      <c r="R356" s="28">
        <v>0</v>
      </c>
      <c r="S356" s="93">
        <v>0</v>
      </c>
      <c r="T356" s="93">
        <f>_xlfn.XLOOKUP(B356,'[3]Nur des jours'!$B:$B,'[3]Nur des jours'!$U:$U,"")</f>
        <v>0</v>
      </c>
      <c r="U356" s="93">
        <v>0</v>
      </c>
      <c r="V356" s="93">
        <v>0</v>
      </c>
      <c r="W356" s="93">
        <v>0</v>
      </c>
      <c r="X356" s="93">
        <v>0</v>
      </c>
      <c r="Y356" s="93">
        <v>0</v>
      </c>
      <c r="Z356" s="93">
        <v>3.3099230095339198</v>
      </c>
      <c r="AA356" s="93">
        <v>0</v>
      </c>
      <c r="AB356" s="93">
        <v>0</v>
      </c>
      <c r="AC356" s="93">
        <f>_xlfn.XLOOKUP(B356,'[3]Nur des jours'!$B:$B,'[3]Nur des jours'!$N:$N,"")</f>
        <v>0</v>
      </c>
      <c r="AD356" s="93">
        <v>0</v>
      </c>
      <c r="AE356" s="93">
        <v>0</v>
      </c>
      <c r="AF356" s="93">
        <v>0</v>
      </c>
      <c r="AG356" s="93"/>
      <c r="AH356" s="93">
        <v>0.21098897649479359</v>
      </c>
      <c r="AI356" s="93">
        <v>0.21919175569224128</v>
      </c>
      <c r="AJ356" s="93">
        <v>0.37825854864319935</v>
      </c>
      <c r="AK356" s="93">
        <v>0.10106196113967522</v>
      </c>
      <c r="AL356" s="93">
        <v>0.21098897649479359</v>
      </c>
      <c r="AM356" s="49" t="s">
        <v>5559</v>
      </c>
      <c r="AN356" s="49"/>
      <c r="AO356" s="48" t="str" cm="1">
        <f t="array" ref="AO356">IFERROR(_xlfn.IFS(
AQ356="MPR ISSUE","PDH",
AQ356="BSS Hardware Issue","BSS",
AQ356="Sites strategiques, MLL, Pylone, etc.","ENVTECH",
AQ356="AKTIVCO DEFAUT GE &amp; POWER Cabinet","AKTIVCO",
AQ356="AKTIVCO Coupure ENEO &amp; Baisse de tension","AKTIVCO GRID ONLY",
AQ356="Coupure ENEO &amp; Baisse de tension","IHS GRID ONLY",
AQ356="Defaut GE &amp; POWER Cabinet","IHS",
AQ356="Sharing","Partners",
AQ356="Sites strategiques &amp; DataCenter","SST &amp; DC",
AQ356="Exclu","Exclu",
AQ356="SAT","SAT",
AQ356="SPARE-ISSUE","SPARE-ISSUE",
AQ356="Fiber CAmtel","TRANS_FO_CAMTEL",
AQ356="Fiber AOF","Fiber AOF",
AQ356="Projet OCM (HUAWEI)","TRAVAUX-HUAWEI",
AQ356="Projet OCM (NOKIA)","TRAVAUX-NOKIA",
AQ356="ACCESS-ISSUE","ACCESS-ISSUE",
AQ356="Projet OCM (ZTE, NOKIA, autres projets)","TRAVAUX OCM",
AQ356="No root CAuse","No root cause",
AQ356="ODU HS","PDH",
AQ356="IP &amp; VLAN","PDH",
AQ356="Warehouse HUAWEI","SPARE-ISSUE",
AQ356="SPARE-HS","SPARE-ISSUE",
AQ356="Power Telco","BSS",AQ356="no impacts","no impacts"
),"")</f>
        <v>No root cause</v>
      </c>
      <c r="AP356" s="48" t="str" cm="1">
        <f t="array" ref="AP356">IFERROR(_xlfn.IFS(
AQ356="MPR ISSUE","TX ISSUE",
AQ356="BSS Hardware Issue","RAN ISSUE",
AQ356="Sites strategiques, MLL, Pylone, etc.","ENVTECH",
AQ356="AKTIVCO DEFAUT GE &amp; POWER Cabinet","POWER ISSUE",
AQ356="AKTIVCO Coupure ENEO &amp; Baisse de tension","POWER ISSUE",
AQ356="Coupure ENEO &amp; Baisse de tension","POWER ISSUE",
AQ356="Defaut GE &amp; POWER Cabinet","POWER ISSUE",
AQ356="Sharing","POWER ISSUE",
AQ356="Sites strategiques &amp; DataCenter","POWER ISSUE",
AQ356="Exclu","Exclu",
AQ356="SAT","TX ISSUE",
AQ356="SPARE-ISSUE","SPARE-ISSUE",
AQ356="Fiber CAmtel","TX ISSUE",
AQ356="Fiber AOF","TX ISSUE",
AQ356="Projet OCM (HUAWEI)","TRAVAUX-HUAWEI",
AQ356="Projet OCM (NOKIA)","TRAVAUX -NOKIA",
AQ356="ACCESS-ISSUE","ACCESS-ISSUE",
AQ356="Projet OCM (ZTE, NOKIA, autres projets)","TRAVAUX OCM",
AQ356="No root CAuse","No root cause",
AQ356="ODU HS","TX ISSUE",
AQ356="IP &amp; VLAN","TX ISSUE",
AQ356="Warehouse HUAWEI","SPARE-ISSUE",
AQ356="SPARE-HS","SPARE-ISSUE",
AQ356="Power Telco","RAN ISSUE",AQ356="no impacts","no impacts"
),"")</f>
        <v>No root cause</v>
      </c>
      <c r="AQ356" s="67" t="s">
        <v>5344</v>
      </c>
      <c r="AR356" s="48" t="str" cm="1">
        <f t="array" ref="AR356">IFERROR(_xlfn.IFS(
AQ356="MPR ISSUE","ACTIVE",
AQ356="BSS Hardware Issue","ACTIVE",
AQ356="Sites strategiques, MLL, Pylone, etc.","PASSIVE",
AQ356="AKTIVCO DEFAUT GE &amp; POWER Cabinet","PASSIVE",
AQ356="AKTIVCO Coupure ENEO &amp; Baisse de tension","PASSIVE",
AQ356="Coupure ENEO &amp; Baisse de tension","PASSIVE",
AQ356="Defaut GE &amp; POWER Cabinet","PASSIVE",
AQ356="Sharing","PASSIVE",
AQ356="Sites strategiques &amp; DataCenter","PASSIVE",
AQ356="Exclu","Exclu",
AQ356="SAT","ACTIVE",
AQ356="SPARE-ISSUE","SPARE-ISSUE",
AQ356="Fiber CAmtel","ACTIVE",
AQ356="Fiber AOF","ACTIVE",
AQ356="Projet OCM (HUAWEI)","PLANNED WORKS",
AQ356="Projet OCM (NOKIA)","PLANNED WORKS",
AQ356="ACCESS-ISSUE","ACCESS-ISSUE",
AQ356="Projet OCM (ZTE, NOKIA, autres projets)","PLANNED WORKS",
AQ356="No root CAuse","No root cause",
AQ356="ODU HS","ACTIVE",
AQ356="IP &amp; VLAN","ACTIVE",
AQ356="Warehouse HUAWEI","SPARE-ISSUE",
AQ356="SPARE-HS","SPARE-ISSUE",
AQ356="Power Telco","ACTIVE", AQ356="no impacts","no impacts"
),"")</f>
        <v>No root cause</v>
      </c>
      <c r="AS356" s="92" t="s">
        <v>5537</v>
      </c>
      <c r="AT356" s="98" t="s">
        <v>3280</v>
      </c>
      <c r="AV356" s="17" t="s">
        <v>5537</v>
      </c>
      <c r="AW356" s="7" t="s">
        <v>5537</v>
      </c>
      <c r="AX356" s="6" t="s">
        <v>5537</v>
      </c>
      <c r="AY356" s="7"/>
      <c r="AZ356" s="3" t="s">
        <v>5537</v>
      </c>
      <c r="BA356" s="18" t="s">
        <v>5537</v>
      </c>
      <c r="BB356" s="18" t="s">
        <v>5537</v>
      </c>
      <c r="BC356" s="18" t="s">
        <v>5537</v>
      </c>
      <c r="BD356" s="18" t="s">
        <v>5537</v>
      </c>
      <c r="BE356" s="18" t="s">
        <v>5537</v>
      </c>
      <c r="BF356" s="18" t="s">
        <v>5537</v>
      </c>
      <c r="BG356" s="18" t="s">
        <v>5537</v>
      </c>
      <c r="BH356" s="18" t="s">
        <v>5537</v>
      </c>
      <c r="BI356" s="18" t="s">
        <v>5537</v>
      </c>
      <c r="BJ356" s="18" t="s">
        <v>5537</v>
      </c>
      <c r="BK356" s="18" t="s">
        <v>5537</v>
      </c>
      <c r="BL356" s="9" t="s">
        <v>5537</v>
      </c>
      <c r="BM356" s="14" t="s">
        <v>5537</v>
      </c>
      <c r="BN356" s="14" t="s">
        <v>5537</v>
      </c>
      <c r="BO356" s="14" t="str">
        <f>_xlfn.XLOOKUP(B356,'[4]cell downs 18042026 17h'!$B:$B,'[4]cell downs 18042026 17h'!$B:$B,"")</f>
        <v/>
      </c>
      <c r="BP356" s="14" t="str">
        <f>_xlfn.XLOOKUP(B356,'[5]Cells Huawei 19042026 15h'!$B:$B,'[5]Cells Huawei 19042026 15h'!$B:$B,"")</f>
        <v/>
      </c>
      <c r="BQ356" s="9" t="str">
        <f>_xlfn.XLOOKUP(B356,'[6]cells down 19042026 9H40'!$B:$B,'[6]cells down 19042026 9H40'!$B:$B,"")</f>
        <v/>
      </c>
      <c r="BR356" s="9" t="s">
        <v>5537</v>
      </c>
      <c r="BS356" s="9" t="s">
        <v>5537</v>
      </c>
      <c r="BT356" s="108"/>
    </row>
    <row r="357" spans="1:72" s="9" customFormat="1" x14ac:dyDescent="0.35">
      <c r="A357" s="1" t="s">
        <v>1312</v>
      </c>
      <c r="B357" s="8" t="s">
        <v>1313</v>
      </c>
      <c r="C357" s="3" t="str">
        <f>_xlfn.XLOOKUP(B357,'[1]daily break down'!$D:$D,'[1]daily break down'!$E:$E,"")</f>
        <v>Maroua</v>
      </c>
      <c r="D357" s="1" t="s">
        <v>21</v>
      </c>
      <c r="E357" s="1" t="s">
        <v>89</v>
      </c>
      <c r="F357" s="3" t="s">
        <v>55</v>
      </c>
      <c r="G357" s="1" t="s">
        <v>84</v>
      </c>
      <c r="H357" s="32" t="str">
        <f>_xlfn.XLOOKUP(B357,[2]CALCULATION!$B:$B,[2]CALCULATION!$H:$H,"")</f>
        <v>Huawei</v>
      </c>
      <c r="I357" s="28">
        <v>0.33897349850042657</v>
      </c>
      <c r="J357" s="28">
        <v>0.10429953800013127</v>
      </c>
      <c r="K357" s="28">
        <v>0.27073648885806983</v>
      </c>
      <c r="L357" s="28">
        <v>0.23258725633716001</v>
      </c>
      <c r="M357" s="28">
        <v>0.45087077986376861</v>
      </c>
      <c r="N357" s="28">
        <v>0.53503451444355987</v>
      </c>
      <c r="O357" s="28">
        <v>0.55773856914160469</v>
      </c>
      <c r="P357" s="28">
        <v>0.27820938667305878</v>
      </c>
      <c r="Q357" s="28">
        <v>0.14999300864929957</v>
      </c>
      <c r="R357" s="28">
        <v>0.37833551634691942</v>
      </c>
      <c r="S357" s="93">
        <v>0.48017381353924998</v>
      </c>
      <c r="T357" s="93">
        <f>_xlfn.XLOOKUP(B357,'[3]Nur des jours'!$B:$B,'[3]Nur des jours'!$U:$U,"")</f>
        <v>9.0958899418719139E-2</v>
      </c>
      <c r="U357" s="93">
        <v>6.1334834333524532E-2</v>
      </c>
      <c r="V357" s="93">
        <v>0.1317120533739688</v>
      </c>
      <c r="W357" s="93">
        <v>9.0958899418719139E-2</v>
      </c>
      <c r="X357" s="93">
        <v>0.10522696207263586</v>
      </c>
      <c r="Y357" s="93">
        <v>0.26012461725921932</v>
      </c>
      <c r="Z357" s="93">
        <v>2.9249528440529287E-2</v>
      </c>
      <c r="AA357" s="93">
        <v>0.23328282439153847</v>
      </c>
      <c r="AB357" s="93">
        <v>0.13964866322520997</v>
      </c>
      <c r="AC357" s="93">
        <f>_xlfn.XLOOKUP(B357,'[3]Nur des jours'!$B:$B,'[3]Nur des jours'!$N:$N,"")</f>
        <v>0.3386524670907135</v>
      </c>
      <c r="AD357" s="93">
        <v>0.3386524670907135</v>
      </c>
      <c r="AE357" s="93">
        <v>6.3849580376277346E-2</v>
      </c>
      <c r="AF357" s="93">
        <v>0.1779049062160242</v>
      </c>
      <c r="AG357" s="93"/>
      <c r="AH357" s="93">
        <v>0.20679773309020558</v>
      </c>
      <c r="AI357" s="93">
        <v>0.23605265997625985</v>
      </c>
      <c r="AJ357" s="93">
        <v>0.30441312973673207</v>
      </c>
      <c r="AK357" s="93">
        <v>0.13594629290362403</v>
      </c>
      <c r="AL357" s="93">
        <v>0.20679773309020558</v>
      </c>
      <c r="AM357" s="49" t="s">
        <v>5559</v>
      </c>
      <c r="AN357" s="49"/>
      <c r="AO357" s="48" t="str" cm="1">
        <f t="array" ref="AO357">IFERROR(_xlfn.IFS(
AQ357="MPR ISSUE","PDH",
AQ357="BSS Hardware Issue","BSS",
AQ357="Sites strategiques, MLL, Pylone, etc.","ENVTECH",
AQ357="AKTIVCO DEFAUT GE &amp; POWER Cabinet","AKTIVCO",
AQ357="AKTIVCO Coupure ENEO &amp; Baisse de tension","AKTIVCO GRID ONLY",
AQ357="Coupure ENEO &amp; Baisse de tension","IHS GRID ONLY",
AQ357="Defaut GE &amp; POWER Cabinet","IHS",
AQ357="Sharing","Partners",
AQ357="Sites strategiques &amp; DataCenter","SST &amp; DC",
AQ357="Exclu","Exclu",
AQ357="SAT","SAT",
AQ357="SPARE-ISSUE","SPARE-ISSUE",
AQ357="Fiber CAmtel","TRANS_FO_CAMTEL",
AQ357="Fiber AOF","Fiber AOF",
AQ357="Projet OCM (HUAWEI)","TRAVAUX-HUAWEI",
AQ357="Projet OCM (NOKIA)","TRAVAUX-NOKIA",
AQ357="ACCESS-ISSUE","ACCESS-ISSUE",
AQ357="Projet OCM (ZTE, NOKIA, autres projets)","TRAVAUX OCM",
AQ357="No root CAuse","No root cause",
AQ357="ODU HS","PDH",
AQ357="IP &amp; VLAN","PDH",
AQ357="Warehouse HUAWEI","SPARE-ISSUE",
AQ357="SPARE-HS","SPARE-ISSUE",
AQ357="Power Telco","BSS",AQ357="no impacts","no impacts"
),"")</f>
        <v>No root cause</v>
      </c>
      <c r="AP357" s="48" t="str" cm="1">
        <f t="array" ref="AP357">IFERROR(_xlfn.IFS(
AQ357="MPR ISSUE","TX ISSUE",
AQ357="BSS Hardware Issue","RAN ISSUE",
AQ357="Sites strategiques, MLL, Pylone, etc.","ENVTECH",
AQ357="AKTIVCO DEFAUT GE &amp; POWER Cabinet","POWER ISSUE",
AQ357="AKTIVCO Coupure ENEO &amp; Baisse de tension","POWER ISSUE",
AQ357="Coupure ENEO &amp; Baisse de tension","POWER ISSUE",
AQ357="Defaut GE &amp; POWER Cabinet","POWER ISSUE",
AQ357="Sharing","POWER ISSUE",
AQ357="Sites strategiques &amp; DataCenter","POWER ISSUE",
AQ357="Exclu","Exclu",
AQ357="SAT","TX ISSUE",
AQ357="SPARE-ISSUE","SPARE-ISSUE",
AQ357="Fiber CAmtel","TX ISSUE",
AQ357="Fiber AOF","TX ISSUE",
AQ357="Projet OCM (HUAWEI)","TRAVAUX-HUAWEI",
AQ357="Projet OCM (NOKIA)","TRAVAUX -NOKIA",
AQ357="ACCESS-ISSUE","ACCESS-ISSUE",
AQ357="Projet OCM (ZTE, NOKIA, autres projets)","TRAVAUX OCM",
AQ357="No root CAuse","No root cause",
AQ357="ODU HS","TX ISSUE",
AQ357="IP &amp; VLAN","TX ISSUE",
AQ357="Warehouse HUAWEI","SPARE-ISSUE",
AQ357="SPARE-HS","SPARE-ISSUE",
AQ357="Power Telco","RAN ISSUE",AQ357="no impacts","no impacts"
),"")</f>
        <v>No root cause</v>
      </c>
      <c r="AQ357" s="67" t="s">
        <v>5344</v>
      </c>
      <c r="AR357" s="48" t="str" cm="1">
        <f t="array" ref="AR357">IFERROR(_xlfn.IFS(
AQ357="MPR ISSUE","ACTIVE",
AQ357="BSS Hardware Issue","ACTIVE",
AQ357="Sites strategiques, MLL, Pylone, etc.","PASSIVE",
AQ357="AKTIVCO DEFAUT GE &amp; POWER Cabinet","PASSIVE",
AQ357="AKTIVCO Coupure ENEO &amp; Baisse de tension","PASSIVE",
AQ357="Coupure ENEO &amp; Baisse de tension","PASSIVE",
AQ357="Defaut GE &amp; POWER Cabinet","PASSIVE",
AQ357="Sharing","PASSIVE",
AQ357="Sites strategiques &amp; DataCenter","PASSIVE",
AQ357="Exclu","Exclu",
AQ357="SAT","ACTIVE",
AQ357="SPARE-ISSUE","SPARE-ISSUE",
AQ357="Fiber CAmtel","ACTIVE",
AQ357="Fiber AOF","ACTIVE",
AQ357="Projet OCM (HUAWEI)","PLANNED WORKS",
AQ357="Projet OCM (NOKIA)","PLANNED WORKS",
AQ357="ACCESS-ISSUE","ACCESS-ISSUE",
AQ357="Projet OCM (ZTE, NOKIA, autres projets)","PLANNED WORKS",
AQ357="No root CAuse","No root cause",
AQ357="ODU HS","ACTIVE",
AQ357="IP &amp; VLAN","ACTIVE",
AQ357="Warehouse HUAWEI","SPARE-ISSUE",
AQ357="SPARE-HS","SPARE-ISSUE",
AQ357="Power Telco","ACTIVE", AQ357="no impacts","no impacts"
),"")</f>
        <v>No root cause</v>
      </c>
      <c r="AS357" s="92" t="s">
        <v>5537</v>
      </c>
      <c r="AT357" s="98" t="s">
        <v>1313</v>
      </c>
      <c r="AV357" s="17" t="s">
        <v>5537</v>
      </c>
      <c r="AW357" s="7" t="s">
        <v>5537</v>
      </c>
      <c r="AX357" s="6" t="s">
        <v>5537</v>
      </c>
      <c r="AY357" s="7"/>
      <c r="AZ357" s="3" t="s">
        <v>5537</v>
      </c>
      <c r="BA357" s="18" t="s">
        <v>5537</v>
      </c>
      <c r="BB357" s="18" t="s">
        <v>5537</v>
      </c>
      <c r="BC357" s="18" t="s">
        <v>5537</v>
      </c>
      <c r="BD357" s="18" t="s">
        <v>5537</v>
      </c>
      <c r="BE357" s="18" t="s">
        <v>5537</v>
      </c>
      <c r="BF357" s="18" t="s">
        <v>5537</v>
      </c>
      <c r="BG357" s="18" t="s">
        <v>5537</v>
      </c>
      <c r="BH357" s="18" t="s">
        <v>5537</v>
      </c>
      <c r="BI357" s="18" t="s">
        <v>5537</v>
      </c>
      <c r="BJ357" s="18" t="s">
        <v>5537</v>
      </c>
      <c r="BK357" s="18" t="s">
        <v>5537</v>
      </c>
      <c r="BL357" s="9" t="s">
        <v>5537</v>
      </c>
      <c r="BM357" s="14" t="s">
        <v>5537</v>
      </c>
      <c r="BN357" s="14" t="s">
        <v>5537</v>
      </c>
      <c r="BO357" s="14" t="str">
        <f>_xlfn.XLOOKUP(B357,'[4]cell downs 18042026 17h'!$B:$B,'[4]cell downs 18042026 17h'!$B:$B,"")</f>
        <v/>
      </c>
      <c r="BP357" s="14" t="str">
        <f>_xlfn.XLOOKUP(B357,'[5]Cells Huawei 19042026 15h'!$B:$B,'[5]Cells Huawei 19042026 15h'!$B:$B,"")</f>
        <v/>
      </c>
      <c r="BQ357" s="9" t="str">
        <f>_xlfn.XLOOKUP(B357,'[6]cells down 19042026 9H40'!$B:$B,'[6]cells down 19042026 9H40'!$B:$B,"")</f>
        <v/>
      </c>
      <c r="BR357" s="9" t="s">
        <v>5537</v>
      </c>
      <c r="BS357" s="9" t="s">
        <v>5537</v>
      </c>
      <c r="BT357" s="108"/>
    </row>
    <row r="358" spans="1:72" s="9" customFormat="1" x14ac:dyDescent="0.35">
      <c r="A358" s="1" t="s">
        <v>2623</v>
      </c>
      <c r="B358" s="8" t="s">
        <v>2624</v>
      </c>
      <c r="C358" s="3" t="str">
        <f>_xlfn.XLOOKUP(B358,'[1]daily break down'!$D:$D,'[1]daily break down'!$E:$E,"")</f>
        <v>ADAMAOUA</v>
      </c>
      <c r="D358" s="1" t="s">
        <v>11</v>
      </c>
      <c r="E358" s="1" t="s">
        <v>12</v>
      </c>
      <c r="F358" s="3" t="s">
        <v>90</v>
      </c>
      <c r="G358" s="1" t="s">
        <v>2625</v>
      </c>
      <c r="H358" s="33" t="str">
        <f>_xlfn.XLOOKUP(B358,[2]CALCULATION!$B:$B,[2]CALCULATION!$H:$H,"")</f>
        <v>NOKIA</v>
      </c>
      <c r="I358" s="28">
        <v>0</v>
      </c>
      <c r="J358" s="28">
        <v>0.11317903851352555</v>
      </c>
      <c r="K358" s="28">
        <v>2.3691276287142293</v>
      </c>
      <c r="L358" s="28">
        <v>5.0708592700559834</v>
      </c>
      <c r="M358" s="28">
        <v>8.2486013055829421E-2</v>
      </c>
      <c r="N358" s="28">
        <v>8.2465815154381797E-2</v>
      </c>
      <c r="O358" s="28">
        <v>0.11835764153433224</v>
      </c>
      <c r="P358" s="28">
        <v>7.9038961128181512E-2</v>
      </c>
      <c r="Q358" s="28">
        <v>0</v>
      </c>
      <c r="R358" s="28">
        <v>0.11913844602482747</v>
      </c>
      <c r="S358" s="93">
        <v>1.4311007438906167</v>
      </c>
      <c r="T358" s="93">
        <f>_xlfn.XLOOKUP(B358,'[3]Nur des jours'!$B:$B,'[3]Nur des jours'!$U:$U,"")</f>
        <v>0.15086325653897525</v>
      </c>
      <c r="U358" s="93">
        <v>4.1802794667392353</v>
      </c>
      <c r="V358" s="93">
        <v>1.9539737131743511</v>
      </c>
      <c r="W358" s="93">
        <v>0.15086325653897525</v>
      </c>
      <c r="X358" s="93">
        <v>6.8793860931907008E-2</v>
      </c>
      <c r="Y358" s="93">
        <v>0</v>
      </c>
      <c r="Z358" s="93">
        <v>3.233691707079956E-2</v>
      </c>
      <c r="AA358" s="93">
        <v>0</v>
      </c>
      <c r="AB358" s="93">
        <v>0.15645298978948854</v>
      </c>
      <c r="AC358" s="93">
        <f>_xlfn.XLOOKUP(B358,'[3]Nur des jours'!$B:$B,'[3]Nur des jours'!$N:$N,"")</f>
        <v>4.1313028830681157E-2</v>
      </c>
      <c r="AD358" s="93">
        <v>4.1313028830681157E-2</v>
      </c>
      <c r="AE358" s="93">
        <v>8.2645269687406278E-2</v>
      </c>
      <c r="AF358" s="93">
        <v>4.7987071793687608E-2</v>
      </c>
      <c r="AG358" s="93"/>
      <c r="AH358" s="93">
        <v>0.20653465378161096</v>
      </c>
      <c r="AI358" s="93">
        <v>0.43563580846412397</v>
      </c>
      <c r="AJ358" s="93">
        <v>0.25662925160948757</v>
      </c>
      <c r="AK358" s="93">
        <v>0.11155086710467201</v>
      </c>
      <c r="AL358" s="93">
        <v>0.20653465378161096</v>
      </c>
      <c r="AM358" s="49" t="s">
        <v>5559</v>
      </c>
      <c r="AN358" s="49"/>
      <c r="AO358" s="48" t="str" cm="1">
        <f t="array" ref="AO358">IFERROR(_xlfn.IFS(
AQ358="MPR ISSUE","PDH",
AQ358="BSS Hardware Issue","BSS",
AQ358="Sites strategiques, MLL, Pylone, etc.","ENVTECH",
AQ358="AKTIVCO DEFAUT GE &amp; POWER Cabinet","AKTIVCO",
AQ358="AKTIVCO Coupure ENEO &amp; Baisse de tension","AKTIVCO GRID ONLY",
AQ358="Coupure ENEO &amp; Baisse de tension","IHS GRID ONLY",
AQ358="Defaut GE &amp; POWER Cabinet","IHS",
AQ358="Sharing","Partners",
AQ358="Sites strategiques &amp; DataCenter","SST &amp; DC",
AQ358="Exclu","Exclu",
AQ358="SAT","SAT",
AQ358="SPARE-ISSUE","SPARE-ISSUE",
AQ358="Fiber CAmtel","TRANS_FO_CAMTEL",
AQ358="Fiber AOF","Fiber AOF",
AQ358="Projet OCM (HUAWEI)","TRAVAUX-HUAWEI",
AQ358="Projet OCM (NOKIA)","TRAVAUX-NOKIA",
AQ358="ACCESS-ISSUE","ACCESS-ISSUE",
AQ358="Projet OCM (ZTE, NOKIA, autres projets)","TRAVAUX OCM",
AQ358="No root CAuse","No root cause",
AQ358="ODU HS","PDH",
AQ358="IP &amp; VLAN","PDH",
AQ358="Warehouse HUAWEI","SPARE-ISSUE",
AQ358="SPARE-HS","SPARE-ISSUE",
AQ358="Power Telco","BSS",AQ358="no impacts","no impacts"
),"")</f>
        <v>No root cause</v>
      </c>
      <c r="AP358" s="48" t="str" cm="1">
        <f t="array" ref="AP358">IFERROR(_xlfn.IFS(
AQ358="MPR ISSUE","TX ISSUE",
AQ358="BSS Hardware Issue","RAN ISSUE",
AQ358="Sites strategiques, MLL, Pylone, etc.","ENVTECH",
AQ358="AKTIVCO DEFAUT GE &amp; POWER Cabinet","POWER ISSUE",
AQ358="AKTIVCO Coupure ENEO &amp; Baisse de tension","POWER ISSUE",
AQ358="Coupure ENEO &amp; Baisse de tension","POWER ISSUE",
AQ358="Defaut GE &amp; POWER Cabinet","POWER ISSUE",
AQ358="Sharing","POWER ISSUE",
AQ358="Sites strategiques &amp; DataCenter","POWER ISSUE",
AQ358="Exclu","Exclu",
AQ358="SAT","TX ISSUE",
AQ358="SPARE-ISSUE","SPARE-ISSUE",
AQ358="Fiber CAmtel","TX ISSUE",
AQ358="Fiber AOF","TX ISSUE",
AQ358="Projet OCM (HUAWEI)","TRAVAUX-HUAWEI",
AQ358="Projet OCM (NOKIA)","TRAVAUX -NOKIA",
AQ358="ACCESS-ISSUE","ACCESS-ISSUE",
AQ358="Projet OCM (ZTE, NOKIA, autres projets)","TRAVAUX OCM",
AQ358="No root CAuse","No root cause",
AQ358="ODU HS","TX ISSUE",
AQ358="IP &amp; VLAN","TX ISSUE",
AQ358="Warehouse HUAWEI","SPARE-ISSUE",
AQ358="SPARE-HS","SPARE-ISSUE",
AQ358="Power Telco","RAN ISSUE",AQ358="no impacts","no impacts"
),"")</f>
        <v>No root cause</v>
      </c>
      <c r="AQ358" s="127" t="s">
        <v>5344</v>
      </c>
      <c r="AR358" s="48" t="str" cm="1">
        <f t="array" ref="AR358">IFERROR(_xlfn.IFS(
AQ358="MPR ISSUE","ACTIVE",
AQ358="BSS Hardware Issue","ACTIVE",
AQ358="Sites strategiques, MLL, Pylone, etc.","PASSIVE",
AQ358="AKTIVCO DEFAUT GE &amp; POWER Cabinet","PASSIVE",
AQ358="AKTIVCO Coupure ENEO &amp; Baisse de tension","PASSIVE",
AQ358="Coupure ENEO &amp; Baisse de tension","PASSIVE",
AQ358="Defaut GE &amp; POWER Cabinet","PASSIVE",
AQ358="Sharing","PASSIVE",
AQ358="Sites strategiques &amp; DataCenter","PASSIVE",
AQ358="Exclu","Exclu",
AQ358="SAT","ACTIVE",
AQ358="SPARE-ISSUE","SPARE-ISSUE",
AQ358="Fiber CAmtel","ACTIVE",
AQ358="Fiber AOF","ACTIVE",
AQ358="Projet OCM (HUAWEI)","PLANNED WORKS",
AQ358="Projet OCM (NOKIA)","PLANNED WORKS",
AQ358="ACCESS-ISSUE","ACCESS-ISSUE",
AQ358="Projet OCM (ZTE, NOKIA, autres projets)","PLANNED WORKS",
AQ358="No root CAuse","No root cause",
AQ358="ODU HS","ACTIVE",
AQ358="IP &amp; VLAN","ACTIVE",
AQ358="Warehouse HUAWEI","SPARE-ISSUE",
AQ358="SPARE-HS","SPARE-ISSUE",
AQ358="Power Telco","ACTIVE", AQ358="no impacts","no impacts"
),"")</f>
        <v>No root cause</v>
      </c>
      <c r="AS358" s="92" t="s">
        <v>5537</v>
      </c>
      <c r="AT358" s="98" t="s">
        <v>2624</v>
      </c>
      <c r="AV358" s="17" t="s">
        <v>5537</v>
      </c>
      <c r="AW358" s="7" t="s">
        <v>5537</v>
      </c>
      <c r="AX358" s="6" t="s">
        <v>5537</v>
      </c>
      <c r="AY358" s="7"/>
      <c r="AZ358" s="3" t="s">
        <v>5537</v>
      </c>
      <c r="BA358" s="18" t="s">
        <v>5537</v>
      </c>
      <c r="BB358" s="18" t="s">
        <v>5537</v>
      </c>
      <c r="BC358" s="18" t="s">
        <v>5537</v>
      </c>
      <c r="BD358" s="18" t="s">
        <v>5537</v>
      </c>
      <c r="BE358" s="18" t="s">
        <v>5537</v>
      </c>
      <c r="BF358" s="18" t="s">
        <v>5537</v>
      </c>
      <c r="BG358" s="18" t="s">
        <v>5537</v>
      </c>
      <c r="BH358" s="18" t="s">
        <v>5537</v>
      </c>
      <c r="BI358" s="18" t="s">
        <v>5537</v>
      </c>
      <c r="BJ358" s="18" t="s">
        <v>5537</v>
      </c>
      <c r="BK358" s="18" t="s">
        <v>5537</v>
      </c>
      <c r="BL358" s="9" t="s">
        <v>5537</v>
      </c>
      <c r="BM358" s="14" t="s">
        <v>5537</v>
      </c>
      <c r="BN358" s="14" t="s">
        <v>5537</v>
      </c>
      <c r="BO358" s="14" t="str">
        <f>_xlfn.XLOOKUP(B358,'[4]cell downs 18042026 17h'!$B:$B,'[4]cell downs 18042026 17h'!$B:$B,"")</f>
        <v/>
      </c>
      <c r="BP358" s="14" t="str">
        <f>_xlfn.XLOOKUP(B358,'[5]Cells Huawei 19042026 15h'!$B:$B,'[5]Cells Huawei 19042026 15h'!$B:$B,"")</f>
        <v/>
      </c>
      <c r="BQ358" s="9" t="str">
        <f>_xlfn.XLOOKUP(B358,'[6]cells down 19042026 9H40'!$B:$B,'[6]cells down 19042026 9H40'!$B:$B,"")</f>
        <v/>
      </c>
      <c r="BR358" s="9" t="s">
        <v>2624</v>
      </c>
      <c r="BS358" s="9" t="s">
        <v>12</v>
      </c>
      <c r="BT358" s="108"/>
    </row>
    <row r="359" spans="1:72" s="9" customFormat="1" x14ac:dyDescent="0.35">
      <c r="A359" s="1" t="s">
        <v>2783</v>
      </c>
      <c r="B359" s="8" t="s">
        <v>2784</v>
      </c>
      <c r="C359" s="3" t="str">
        <f>_xlfn.XLOOKUP(B359,'[1]daily break down'!$D:$D,'[1]daily break down'!$E:$E,"")</f>
        <v>SUD-OUEST</v>
      </c>
      <c r="D359" s="1" t="s">
        <v>11</v>
      </c>
      <c r="E359" s="1" t="s">
        <v>145</v>
      </c>
      <c r="F359" s="3" t="s">
        <v>13</v>
      </c>
      <c r="G359" s="1" t="s">
        <v>63</v>
      </c>
      <c r="H359" s="32" t="str">
        <f>_xlfn.XLOOKUP(B359,[2]CALCULATION!$B:$B,[2]CALCULATION!$H:$H,"")</f>
        <v>Huawei</v>
      </c>
      <c r="I359" s="28">
        <v>2.654662232152794</v>
      </c>
      <c r="J359" s="28">
        <v>8.5251674357152446E-2</v>
      </c>
      <c r="K359" s="28">
        <v>0</v>
      </c>
      <c r="L359" s="28">
        <v>0</v>
      </c>
      <c r="M359" s="28">
        <v>0</v>
      </c>
      <c r="N359" s="28">
        <v>0</v>
      </c>
      <c r="O359" s="28">
        <v>0</v>
      </c>
      <c r="P359" s="28">
        <v>0.81434967597229713</v>
      </c>
      <c r="Q359" s="28">
        <v>0.53175286003315891</v>
      </c>
      <c r="R359" s="28">
        <v>0</v>
      </c>
      <c r="S359" s="93">
        <v>0</v>
      </c>
      <c r="T359" s="93">
        <f>_xlfn.XLOOKUP(B359,'[3]Nur des jours'!$B:$B,'[3]Nur des jours'!$U:$U,"")</f>
        <v>0</v>
      </c>
      <c r="U359" s="93">
        <v>0</v>
      </c>
      <c r="V359" s="93">
        <v>0</v>
      </c>
      <c r="W359" s="93">
        <v>0</v>
      </c>
      <c r="X359" s="93">
        <v>0.22919859145685484</v>
      </c>
      <c r="Y359" s="93">
        <v>8.9175391586979543E-5</v>
      </c>
      <c r="Z359" s="93">
        <v>0</v>
      </c>
      <c r="AA359" s="93">
        <v>0</v>
      </c>
      <c r="AB359" s="93">
        <v>0</v>
      </c>
      <c r="AC359" s="93">
        <f>_xlfn.XLOOKUP(B359,'[3]Nur des jours'!$B:$B,'[3]Nur des jours'!$N:$N,"")</f>
        <v>0</v>
      </c>
      <c r="AD359" s="93">
        <v>0</v>
      </c>
      <c r="AE359" s="93">
        <v>0</v>
      </c>
      <c r="AF359" s="93">
        <v>0.4889486720714088</v>
      </c>
      <c r="AG359" s="93"/>
      <c r="AH359" s="93">
        <v>0.20474669908370502</v>
      </c>
      <c r="AI359" s="93">
        <v>0.18984129267932009</v>
      </c>
      <c r="AJ359" s="93">
        <v>0.16628500804118174</v>
      </c>
      <c r="AK359" s="93">
        <v>0.23358822151742192</v>
      </c>
      <c r="AL359" s="93">
        <v>0.20474669908370502</v>
      </c>
      <c r="AM359" s="49" t="s">
        <v>5559</v>
      </c>
      <c r="AN359" s="49"/>
      <c r="AO359" s="48" t="str" cm="1">
        <f t="array" ref="AO359">IFERROR(_xlfn.IFS(
AQ359="MPR ISSUE","PDH",
AQ359="BSS Hardware Issue","BSS",
AQ359="Sites strategiques, MLL, Pylone, etc.","ENVTECH",
AQ359="AKTIVCO DEFAUT GE &amp; POWER Cabinet","AKTIVCO",
AQ359="AKTIVCO Coupure ENEO &amp; Baisse de tension","AKTIVCO GRID ONLY",
AQ359="Coupure ENEO &amp; Baisse de tension","IHS GRID ONLY",
AQ359="Defaut GE &amp; POWER Cabinet","IHS",
AQ359="Sharing","Partners",
AQ359="Sites strategiques &amp; DataCenter","SST &amp; DC",
AQ359="Exclu","Exclu",
AQ359="SAT","SAT",
AQ359="SPARE-ISSUE","SPARE-ISSUE",
AQ359="Fiber CAmtel","TRANS_FO_CAMTEL",
AQ359="Fiber AOF","Fiber AOF",
AQ359="Projet OCM (HUAWEI)","TRAVAUX-HUAWEI",
AQ359="Projet OCM (NOKIA)","TRAVAUX-NOKIA",
AQ359="ACCESS-ISSUE","ACCESS-ISSUE",
AQ359="Projet OCM (ZTE, NOKIA, autres projets)","TRAVAUX OCM",
AQ359="No root CAuse","No root cause",
AQ359="ODU HS","PDH",
AQ359="IP &amp; VLAN","PDH",
AQ359="Warehouse HUAWEI","SPARE-ISSUE",
AQ359="SPARE-HS","SPARE-ISSUE",
AQ359="Power Telco","BSS",AQ359="no impacts","no impacts"
),"")</f>
        <v>No root cause</v>
      </c>
      <c r="AP359" s="48" t="str" cm="1">
        <f t="array" ref="AP359">IFERROR(_xlfn.IFS(
AQ359="MPR ISSUE","TX ISSUE",
AQ359="BSS Hardware Issue","RAN ISSUE",
AQ359="Sites strategiques, MLL, Pylone, etc.","ENVTECH",
AQ359="AKTIVCO DEFAUT GE &amp; POWER Cabinet","POWER ISSUE",
AQ359="AKTIVCO Coupure ENEO &amp; Baisse de tension","POWER ISSUE",
AQ359="Coupure ENEO &amp; Baisse de tension","POWER ISSUE",
AQ359="Defaut GE &amp; POWER Cabinet","POWER ISSUE",
AQ359="Sharing","POWER ISSUE",
AQ359="Sites strategiques &amp; DataCenter","POWER ISSUE",
AQ359="Exclu","Exclu",
AQ359="SAT","TX ISSUE",
AQ359="SPARE-ISSUE","SPARE-ISSUE",
AQ359="Fiber CAmtel","TX ISSUE",
AQ359="Fiber AOF","TX ISSUE",
AQ359="Projet OCM (HUAWEI)","TRAVAUX-HUAWEI",
AQ359="Projet OCM (NOKIA)","TRAVAUX -NOKIA",
AQ359="ACCESS-ISSUE","ACCESS-ISSUE",
AQ359="Projet OCM (ZTE, NOKIA, autres projets)","TRAVAUX OCM",
AQ359="No root CAuse","No root cause",
AQ359="ODU HS","TX ISSUE",
AQ359="IP &amp; VLAN","TX ISSUE",
AQ359="Warehouse HUAWEI","SPARE-ISSUE",
AQ359="SPARE-HS","SPARE-ISSUE",
AQ359="Power Telco","RAN ISSUE",AQ359="no impacts","no impacts"
),"")</f>
        <v>No root cause</v>
      </c>
      <c r="AQ359" s="127" t="s">
        <v>5344</v>
      </c>
      <c r="AR359" s="48" t="str" cm="1">
        <f t="array" ref="AR359">IFERROR(_xlfn.IFS(
AQ359="MPR ISSUE","ACTIVE",
AQ359="BSS Hardware Issue","ACTIVE",
AQ359="Sites strategiques, MLL, Pylone, etc.","PASSIVE",
AQ359="AKTIVCO DEFAUT GE &amp; POWER Cabinet","PASSIVE",
AQ359="AKTIVCO Coupure ENEO &amp; Baisse de tension","PASSIVE",
AQ359="Coupure ENEO &amp; Baisse de tension","PASSIVE",
AQ359="Defaut GE &amp; POWER Cabinet","PASSIVE",
AQ359="Sharing","PASSIVE",
AQ359="Sites strategiques &amp; DataCenter","PASSIVE",
AQ359="Exclu","Exclu",
AQ359="SAT","ACTIVE",
AQ359="SPARE-ISSUE","SPARE-ISSUE",
AQ359="Fiber CAmtel","ACTIVE",
AQ359="Fiber AOF","ACTIVE",
AQ359="Projet OCM (HUAWEI)","PLANNED WORKS",
AQ359="Projet OCM (NOKIA)","PLANNED WORKS",
AQ359="ACCESS-ISSUE","ACCESS-ISSUE",
AQ359="Projet OCM (ZTE, NOKIA, autres projets)","PLANNED WORKS",
AQ359="No root CAuse","No root cause",
AQ359="ODU HS","ACTIVE",
AQ359="IP &amp; VLAN","ACTIVE",
AQ359="Warehouse HUAWEI","SPARE-ISSUE",
AQ359="SPARE-HS","SPARE-ISSUE",
AQ359="Power Telco","ACTIVE", AQ359="no impacts","no impacts"
),"")</f>
        <v>No root cause</v>
      </c>
      <c r="AS359" s="92" t="s">
        <v>5537</v>
      </c>
      <c r="AT359" s="98" t="s">
        <v>2784</v>
      </c>
      <c r="AV359" s="17" t="s">
        <v>5537</v>
      </c>
      <c r="AW359" s="7" t="s">
        <v>5537</v>
      </c>
      <c r="AX359" s="6" t="s">
        <v>5537</v>
      </c>
      <c r="AY359" s="7"/>
      <c r="AZ359" s="3" t="s">
        <v>5537</v>
      </c>
      <c r="BA359" s="18" t="s">
        <v>5537</v>
      </c>
      <c r="BB359" s="18" t="s">
        <v>5537</v>
      </c>
      <c r="BC359" s="18" t="s">
        <v>5537</v>
      </c>
      <c r="BD359" s="18" t="s">
        <v>5537</v>
      </c>
      <c r="BE359" s="18" t="s">
        <v>5537</v>
      </c>
      <c r="BF359" s="18" t="s">
        <v>5537</v>
      </c>
      <c r="BG359" s="18" t="s">
        <v>5537</v>
      </c>
      <c r="BH359" s="18" t="s">
        <v>5537</v>
      </c>
      <c r="BI359" s="18" t="s">
        <v>5537</v>
      </c>
      <c r="BJ359" s="18" t="s">
        <v>5537</v>
      </c>
      <c r="BK359" s="18" t="s">
        <v>5537</v>
      </c>
      <c r="BL359" s="9" t="s">
        <v>5537</v>
      </c>
      <c r="BM359" s="14" t="s">
        <v>5537</v>
      </c>
      <c r="BN359" s="14" t="s">
        <v>5537</v>
      </c>
      <c r="BO359" s="14" t="str">
        <f>_xlfn.XLOOKUP(B359,'[4]cell downs 18042026 17h'!$B:$B,'[4]cell downs 18042026 17h'!$B:$B,"")</f>
        <v/>
      </c>
      <c r="BP359" s="14" t="str">
        <f>_xlfn.XLOOKUP(B359,'[5]Cells Huawei 19042026 15h'!$B:$B,'[5]Cells Huawei 19042026 15h'!$B:$B,"")</f>
        <v/>
      </c>
      <c r="BQ359" s="9" t="str">
        <f>_xlfn.XLOOKUP(B359,'[6]cells down 19042026 9H40'!$B:$B,'[6]cells down 19042026 9H40'!$B:$B,"")</f>
        <v/>
      </c>
      <c r="BR359" s="9" t="s">
        <v>2784</v>
      </c>
      <c r="BS359" s="9" t="s">
        <v>12</v>
      </c>
      <c r="BT359" s="108"/>
    </row>
    <row r="360" spans="1:72" s="9" customFormat="1" x14ac:dyDescent="0.35">
      <c r="A360" s="1" t="s">
        <v>556</v>
      </c>
      <c r="B360" s="8" t="s">
        <v>557</v>
      </c>
      <c r="C360" s="3" t="str">
        <f>_xlfn.XLOOKUP(B360,'[1]daily break down'!$D:$D,'[1]daily break down'!$E:$E,"")</f>
        <v>SUD-OUEST</v>
      </c>
      <c r="D360" s="1" t="s">
        <v>21</v>
      </c>
      <c r="E360" s="1" t="s">
        <v>22</v>
      </c>
      <c r="F360" s="3" t="s">
        <v>13</v>
      </c>
      <c r="G360" s="1" t="s">
        <v>63</v>
      </c>
      <c r="H360" s="32" t="str">
        <f>_xlfn.XLOOKUP(B360,[2]CALCULATION!$B:$B,[2]CALCULATION!$H:$H,"")</f>
        <v>Huawei</v>
      </c>
      <c r="I360" s="28">
        <v>0.10610088091018827</v>
      </c>
      <c r="J360" s="28">
        <v>5.1543376337274183E-2</v>
      </c>
      <c r="K360" s="28">
        <v>3.5099434128635143E-2</v>
      </c>
      <c r="L360" s="28">
        <v>0.21464516754985977</v>
      </c>
      <c r="M360" s="28">
        <v>5.0794303047943551E-2</v>
      </c>
      <c r="N360" s="28">
        <v>0</v>
      </c>
      <c r="O360" s="28">
        <v>0</v>
      </c>
      <c r="P360" s="28">
        <v>0</v>
      </c>
      <c r="Q360" s="28">
        <v>0</v>
      </c>
      <c r="R360" s="28">
        <v>0</v>
      </c>
      <c r="S360" s="93">
        <v>0</v>
      </c>
      <c r="T360" s="93">
        <f>_xlfn.XLOOKUP(B360,'[3]Nur des jours'!$B:$B,'[3]Nur des jours'!$U:$U,"")</f>
        <v>0</v>
      </c>
      <c r="U360" s="93">
        <v>4.052308144495524</v>
      </c>
      <c r="V360" s="93">
        <v>0</v>
      </c>
      <c r="W360" s="93">
        <v>0</v>
      </c>
      <c r="X360" s="93">
        <v>0</v>
      </c>
      <c r="Y360" s="93">
        <v>4.9215898616854012</v>
      </c>
      <c r="Z360" s="93">
        <v>0</v>
      </c>
      <c r="AA360" s="93">
        <v>0</v>
      </c>
      <c r="AB360" s="93">
        <v>0</v>
      </c>
      <c r="AC360" s="93">
        <f>_xlfn.XLOOKUP(B360,'[3]Nur des jours'!$B:$B,'[3]Nur des jours'!$N:$N,"")</f>
        <v>4.9248893511741185</v>
      </c>
      <c r="AD360" s="93">
        <v>4.9248893511741185</v>
      </c>
      <c r="AE360" s="93">
        <v>0</v>
      </c>
      <c r="AF360" s="93">
        <v>0.48943021918597851</v>
      </c>
      <c r="AG360" s="93"/>
      <c r="AH360" s="93">
        <v>0.20442566767399195</v>
      </c>
      <c r="AI360" s="93">
        <v>0.19296368236154574</v>
      </c>
      <c r="AJ360" s="93">
        <v>0.16400058141313995</v>
      </c>
      <c r="AK360" s="93">
        <v>0.23358822151742201</v>
      </c>
      <c r="AL360" s="93">
        <v>0.20442566767399195</v>
      </c>
      <c r="AM360" s="49" t="s">
        <v>5559</v>
      </c>
      <c r="AN360" s="49"/>
      <c r="AO360" s="48" t="str" cm="1">
        <f t="array" ref="AO360">IFERROR(_xlfn.IFS(
AQ360="MPR ISSUE","PDH",
AQ360="BSS Hardware Issue","BSS",
AQ360="Sites strategiques, MLL, Pylone, etc.","ENVTECH",
AQ360="AKTIVCO DEFAUT GE &amp; POWER Cabinet","AKTIVCO",
AQ360="AKTIVCO Coupure ENEO &amp; Baisse de tension","AKTIVCO GRID ONLY",
AQ360="Coupure ENEO &amp; Baisse de tension","IHS GRID ONLY",
AQ360="Defaut GE &amp; POWER Cabinet","IHS",
AQ360="Sharing","Partners",
AQ360="Sites strategiques &amp; DataCenter","SST &amp; DC",
AQ360="Exclu","Exclu",
AQ360="SAT","SAT",
AQ360="SPARE-ISSUE","SPARE-ISSUE",
AQ360="Fiber CAmtel","TRANS_FO_CAMTEL",
AQ360="Fiber AOF","Fiber AOF",
AQ360="Projet OCM (HUAWEI)","TRAVAUX-HUAWEI",
AQ360="Projet OCM (NOKIA)","TRAVAUX-NOKIA",
AQ360="ACCESS-ISSUE","ACCESS-ISSUE",
AQ360="Projet OCM (ZTE, NOKIA, autres projets)","TRAVAUX OCM",
AQ360="No root CAuse","No root cause",
AQ360="ODU HS","PDH",
AQ360="IP &amp; VLAN","PDH",
AQ360="Warehouse HUAWEI","SPARE-ISSUE",
AQ360="SPARE-HS","SPARE-ISSUE",
AQ360="Power Telco","BSS",AQ360="no impacts","no impacts"
),"")</f>
        <v>No root cause</v>
      </c>
      <c r="AP360" s="48" t="str" cm="1">
        <f t="array" ref="AP360">IFERROR(_xlfn.IFS(
AQ360="MPR ISSUE","TX ISSUE",
AQ360="BSS Hardware Issue","RAN ISSUE",
AQ360="Sites strategiques, MLL, Pylone, etc.","ENVTECH",
AQ360="AKTIVCO DEFAUT GE &amp; POWER Cabinet","POWER ISSUE",
AQ360="AKTIVCO Coupure ENEO &amp; Baisse de tension","POWER ISSUE",
AQ360="Coupure ENEO &amp; Baisse de tension","POWER ISSUE",
AQ360="Defaut GE &amp; POWER Cabinet","POWER ISSUE",
AQ360="Sharing","POWER ISSUE",
AQ360="Sites strategiques &amp; DataCenter","POWER ISSUE",
AQ360="Exclu","Exclu",
AQ360="SAT","TX ISSUE",
AQ360="SPARE-ISSUE","SPARE-ISSUE",
AQ360="Fiber CAmtel","TX ISSUE",
AQ360="Fiber AOF","TX ISSUE",
AQ360="Projet OCM (HUAWEI)","TRAVAUX-HUAWEI",
AQ360="Projet OCM (NOKIA)","TRAVAUX -NOKIA",
AQ360="ACCESS-ISSUE","ACCESS-ISSUE",
AQ360="Projet OCM (ZTE, NOKIA, autres projets)","TRAVAUX OCM",
AQ360="No root CAuse","No root cause",
AQ360="ODU HS","TX ISSUE",
AQ360="IP &amp; VLAN","TX ISSUE",
AQ360="Warehouse HUAWEI","SPARE-ISSUE",
AQ360="SPARE-HS","SPARE-ISSUE",
AQ360="Power Telco","RAN ISSUE",AQ360="no impacts","no impacts"
),"")</f>
        <v>No root cause</v>
      </c>
      <c r="AQ360" s="67" t="s">
        <v>5344</v>
      </c>
      <c r="AR360" s="48" t="str" cm="1">
        <f t="array" ref="AR360">IFERROR(_xlfn.IFS(
AQ360="MPR ISSUE","ACTIVE",
AQ360="BSS Hardware Issue","ACTIVE",
AQ360="Sites strategiques, MLL, Pylone, etc.","PASSIVE",
AQ360="AKTIVCO DEFAUT GE &amp; POWER Cabinet","PASSIVE",
AQ360="AKTIVCO Coupure ENEO &amp; Baisse de tension","PASSIVE",
AQ360="Coupure ENEO &amp; Baisse de tension","PASSIVE",
AQ360="Defaut GE &amp; POWER Cabinet","PASSIVE",
AQ360="Sharing","PASSIVE",
AQ360="Sites strategiques &amp; DataCenter","PASSIVE",
AQ360="Exclu","Exclu",
AQ360="SAT","ACTIVE",
AQ360="SPARE-ISSUE","SPARE-ISSUE",
AQ360="Fiber CAmtel","ACTIVE",
AQ360="Fiber AOF","ACTIVE",
AQ360="Projet OCM (HUAWEI)","PLANNED WORKS",
AQ360="Projet OCM (NOKIA)","PLANNED WORKS",
AQ360="ACCESS-ISSUE","ACCESS-ISSUE",
AQ360="Projet OCM (ZTE, NOKIA, autres projets)","PLANNED WORKS",
AQ360="No root CAuse","No root cause",
AQ360="ODU HS","ACTIVE",
AQ360="IP &amp; VLAN","ACTIVE",
AQ360="Warehouse HUAWEI","SPARE-ISSUE",
AQ360="SPARE-HS","SPARE-ISSUE",
AQ360="Power Telco","ACTIVE", AQ360="no impacts","no impacts"
),"")</f>
        <v>No root cause</v>
      </c>
      <c r="AS360" s="92" t="s">
        <v>5537</v>
      </c>
      <c r="AT360" s="98" t="s">
        <v>557</v>
      </c>
      <c r="AV360" s="17" t="s">
        <v>5537</v>
      </c>
      <c r="AW360" s="7" t="s">
        <v>5537</v>
      </c>
      <c r="AX360" s="6" t="s">
        <v>5537</v>
      </c>
      <c r="AY360" s="7"/>
      <c r="AZ360" s="3" t="s">
        <v>5537</v>
      </c>
      <c r="BA360" s="18" t="s">
        <v>5537</v>
      </c>
      <c r="BB360" s="18" t="s">
        <v>5537</v>
      </c>
      <c r="BC360" s="18" t="s">
        <v>5537</v>
      </c>
      <c r="BD360" s="18" t="s">
        <v>5537</v>
      </c>
      <c r="BE360" s="18" t="s">
        <v>5537</v>
      </c>
      <c r="BF360" s="18" t="s">
        <v>5537</v>
      </c>
      <c r="BG360" s="18" t="s">
        <v>5537</v>
      </c>
      <c r="BH360" s="18" t="s">
        <v>5537</v>
      </c>
      <c r="BI360" s="18" t="s">
        <v>5537</v>
      </c>
      <c r="BJ360" s="18" t="s">
        <v>5537</v>
      </c>
      <c r="BK360" s="18" t="s">
        <v>5537</v>
      </c>
      <c r="BL360" s="9" t="s">
        <v>5537</v>
      </c>
      <c r="BM360" s="14" t="s">
        <v>5537</v>
      </c>
      <c r="BN360" s="14" t="s">
        <v>5537</v>
      </c>
      <c r="BO360" s="14" t="str">
        <f>_xlfn.XLOOKUP(B360,'[4]cell downs 18042026 17h'!$B:$B,'[4]cell downs 18042026 17h'!$B:$B,"")</f>
        <v/>
      </c>
      <c r="BP360" s="14" t="str">
        <f>_xlfn.XLOOKUP(B360,'[5]Cells Huawei 19042026 15h'!$B:$B,'[5]Cells Huawei 19042026 15h'!$B:$B,"")</f>
        <v/>
      </c>
      <c r="BQ360" s="9" t="str">
        <f>_xlfn.XLOOKUP(B360,'[6]cells down 19042026 9H40'!$B:$B,'[6]cells down 19042026 9H40'!$B:$B,"")</f>
        <v/>
      </c>
      <c r="BR360" s="9" t="s">
        <v>5537</v>
      </c>
      <c r="BS360" s="9" t="s">
        <v>12</v>
      </c>
      <c r="BT360" s="108"/>
    </row>
    <row r="361" spans="1:72" s="9" customFormat="1" ht="26.5" customHeight="1" x14ac:dyDescent="0.35">
      <c r="A361" s="1" t="s">
        <v>5217</v>
      </c>
      <c r="B361" s="8" t="s">
        <v>5218</v>
      </c>
      <c r="C361" s="3" t="str">
        <f>_xlfn.XLOOKUP(B361,'[1]daily break down'!$D:$D,'[1]daily break down'!$E:$E,"")</f>
        <v>SUD-OUEST</v>
      </c>
      <c r="D361" s="1" t="s">
        <v>11</v>
      </c>
      <c r="E361" s="1"/>
      <c r="F361" s="3" t="s">
        <v>13</v>
      </c>
      <c r="G361" s="1" t="s">
        <v>63</v>
      </c>
      <c r="H361" s="32" t="str">
        <f>_xlfn.XLOOKUP(B361,[2]CALCULATION!$B:$B,[2]CALCULATION!$H:$H,"")</f>
        <v>Huawei</v>
      </c>
      <c r="I361" s="28">
        <v>0</v>
      </c>
      <c r="J361" s="28">
        <v>0</v>
      </c>
      <c r="K361" s="28">
        <v>0</v>
      </c>
      <c r="L361" s="28">
        <v>0</v>
      </c>
      <c r="M361" s="28">
        <v>0</v>
      </c>
      <c r="N361" s="28">
        <v>0</v>
      </c>
      <c r="O361" s="28">
        <v>0</v>
      </c>
      <c r="P361" s="28">
        <v>0</v>
      </c>
      <c r="Q361" s="28">
        <v>0</v>
      </c>
      <c r="R361" s="28">
        <v>0</v>
      </c>
      <c r="S361" s="93">
        <v>0</v>
      </c>
      <c r="T361" s="93">
        <f>_xlfn.XLOOKUP(B361,'[3]Nur des jours'!$B:$B,'[3]Nur des jours'!$U:$U,"")</f>
        <v>0</v>
      </c>
      <c r="U361" s="93">
        <v>0</v>
      </c>
      <c r="V361" s="93">
        <v>0</v>
      </c>
      <c r="W361" s="93">
        <v>0</v>
      </c>
      <c r="X361" s="93">
        <v>0</v>
      </c>
      <c r="Y361" s="93">
        <v>0</v>
      </c>
      <c r="Z361" s="93">
        <v>0</v>
      </c>
      <c r="AA361" s="93">
        <v>0</v>
      </c>
      <c r="AB361" s="93">
        <v>0</v>
      </c>
      <c r="AC361" s="93"/>
      <c r="AD361" s="93">
        <v>0</v>
      </c>
      <c r="AE361" s="93">
        <v>0</v>
      </c>
      <c r="AF361" s="93">
        <v>0.48859197050506087</v>
      </c>
      <c r="AG361" s="93"/>
      <c r="AH361" s="93">
        <v>0.20438999751735712</v>
      </c>
      <c r="AI361" s="93">
        <v>0.19296368236154574</v>
      </c>
      <c r="AJ361" s="93">
        <v>0.16389432901183565</v>
      </c>
      <c r="AK361" s="93">
        <v>0.23358822151742198</v>
      </c>
      <c r="AL361" s="93">
        <v>0.20438999751735712</v>
      </c>
      <c r="AM361" s="49" t="s">
        <v>5559</v>
      </c>
      <c r="AN361" s="49"/>
      <c r="AO361" s="48" t="str" cm="1">
        <f t="array" ref="AO361">IFERROR(_xlfn.IFS(
AQ361="MPR ISSUE","PDH",
AQ361="BSS Hardware Issue","BSS",
AQ361="Sites strategiques, MLL, Pylone, etc.","ENVTECH",
AQ361="AKTIVCO DEFAUT GE &amp; POWER Cabinet","AKTIVCO",
AQ361="AKTIVCO Coupure ENEO &amp; Baisse de tension","AKTIVCO GRID ONLY",
AQ361="Coupure ENEO &amp; Baisse de tension","IHS GRID ONLY",
AQ361="Defaut GE &amp; POWER Cabinet","IHS",
AQ361="Sharing","Partners",
AQ361="Sites strategiques &amp; DataCenter","SST &amp; DC",
AQ361="Exclu","Exclu",
AQ361="SAT","SAT",
AQ361="SPARE-ISSUE","SPARE-ISSUE",
AQ361="Fiber CAmtel","TRANS_FO_CAMTEL",
AQ361="Fiber AOF","Fiber AOF",
AQ361="Projet OCM (HUAWEI)","TRAVAUX-HUAWEI",
AQ361="Projet OCM (NOKIA)","TRAVAUX-NOKIA",
AQ361="ACCESS-ISSUE","ACCESS-ISSUE",
AQ361="Projet OCM (ZTE, NOKIA, autres projets)","TRAVAUX OCM",
AQ361="No root CAuse","No root cause",
AQ361="ODU HS","PDH",
AQ361="IP &amp; VLAN","PDH",
AQ361="Warehouse HUAWEI","SPARE-ISSUE",
AQ361="SPARE-HS","SPARE-ISSUE",
AQ361="Power Telco","BSS",AQ361="no impacts","no impacts"
),"")</f>
        <v>No root cause</v>
      </c>
      <c r="AP361" s="48" t="str" cm="1">
        <f t="array" ref="AP361">IFERROR(_xlfn.IFS(
AQ361="MPR ISSUE","TX ISSUE",
AQ361="BSS Hardware Issue","RAN ISSUE",
AQ361="Sites strategiques, MLL, Pylone, etc.","ENVTECH",
AQ361="AKTIVCO DEFAUT GE &amp; POWER Cabinet","POWER ISSUE",
AQ361="AKTIVCO Coupure ENEO &amp; Baisse de tension","POWER ISSUE",
AQ361="Coupure ENEO &amp; Baisse de tension","POWER ISSUE",
AQ361="Defaut GE &amp; POWER Cabinet","POWER ISSUE",
AQ361="Sharing","POWER ISSUE",
AQ361="Sites strategiques &amp; DataCenter","POWER ISSUE",
AQ361="Exclu","Exclu",
AQ361="SAT","TX ISSUE",
AQ361="SPARE-ISSUE","SPARE-ISSUE",
AQ361="Fiber CAmtel","TX ISSUE",
AQ361="Fiber AOF","TX ISSUE",
AQ361="Projet OCM (HUAWEI)","TRAVAUX-HUAWEI",
AQ361="Projet OCM (NOKIA)","TRAVAUX -NOKIA",
AQ361="ACCESS-ISSUE","ACCESS-ISSUE",
AQ361="Projet OCM (ZTE, NOKIA, autres projets)","TRAVAUX OCM",
AQ361="No root CAuse","No root cause",
AQ361="ODU HS","TX ISSUE",
AQ361="IP &amp; VLAN","TX ISSUE",
AQ361="Warehouse HUAWEI","SPARE-ISSUE",
AQ361="SPARE-HS","SPARE-ISSUE",
AQ361="Power Telco","RAN ISSUE",AQ361="no impacts","no impacts"
),"")</f>
        <v>No root cause</v>
      </c>
      <c r="AQ361" s="127" t="s">
        <v>5344</v>
      </c>
      <c r="AR361" s="48" t="str" cm="1">
        <f t="array" ref="AR361">IFERROR(_xlfn.IFS(
AQ361="MPR ISSUE","ACTIVE",
AQ361="BSS Hardware Issue","ACTIVE",
AQ361="Sites strategiques, MLL, Pylone, etc.","PASSIVE",
AQ361="AKTIVCO DEFAUT GE &amp; POWER Cabinet","PASSIVE",
AQ361="AKTIVCO Coupure ENEO &amp; Baisse de tension","PASSIVE",
AQ361="Coupure ENEO &amp; Baisse de tension","PASSIVE",
AQ361="Defaut GE &amp; POWER Cabinet","PASSIVE",
AQ361="Sharing","PASSIVE",
AQ361="Sites strategiques &amp; DataCenter","PASSIVE",
AQ361="Exclu","Exclu",
AQ361="SAT","ACTIVE",
AQ361="SPARE-ISSUE","SPARE-ISSUE",
AQ361="Fiber CAmtel","ACTIVE",
AQ361="Fiber AOF","ACTIVE",
AQ361="Projet OCM (HUAWEI)","PLANNED WORKS",
AQ361="Projet OCM (NOKIA)","PLANNED WORKS",
AQ361="ACCESS-ISSUE","ACCESS-ISSUE",
AQ361="Projet OCM (ZTE, NOKIA, autres projets)","PLANNED WORKS",
AQ361="No root CAuse","No root cause",
AQ361="ODU HS","ACTIVE",
AQ361="IP &amp; VLAN","ACTIVE",
AQ361="Warehouse HUAWEI","SPARE-ISSUE",
AQ361="SPARE-HS","SPARE-ISSUE",
AQ361="Power Telco","ACTIVE", AQ361="no impacts","no impacts"
),"")</f>
        <v>No root cause</v>
      </c>
      <c r="AS361" s="92" t="s">
        <v>5537</v>
      </c>
      <c r="AT361" s="98" t="s">
        <v>5218</v>
      </c>
      <c r="AV361" s="17" t="s">
        <v>5537</v>
      </c>
      <c r="AW361" s="7" t="s">
        <v>5537</v>
      </c>
      <c r="AX361" s="6" t="s">
        <v>5537</v>
      </c>
      <c r="AY361" s="7"/>
      <c r="AZ361" s="3" t="s">
        <v>5537</v>
      </c>
      <c r="BA361" s="18" t="s">
        <v>5537</v>
      </c>
      <c r="BB361" s="18" t="s">
        <v>5537</v>
      </c>
      <c r="BC361" s="18" t="s">
        <v>5537</v>
      </c>
      <c r="BD361" s="18" t="s">
        <v>5537</v>
      </c>
      <c r="BE361" s="18" t="s">
        <v>5537</v>
      </c>
      <c r="BF361" s="18" t="s">
        <v>5537</v>
      </c>
      <c r="BG361" s="18" t="s">
        <v>5537</v>
      </c>
      <c r="BH361" s="18" t="s">
        <v>5537</v>
      </c>
      <c r="BI361" s="18" t="s">
        <v>5537</v>
      </c>
      <c r="BJ361" s="18" t="s">
        <v>5537</v>
      </c>
      <c r="BK361" s="18" t="s">
        <v>5537</v>
      </c>
      <c r="BL361" s="9" t="s">
        <v>5537</v>
      </c>
      <c r="BM361" s="14" t="s">
        <v>5537</v>
      </c>
      <c r="BN361" s="14" t="s">
        <v>5537</v>
      </c>
      <c r="BO361" s="14" t="str">
        <f>_xlfn.XLOOKUP(B361,'[4]cell downs 18042026 17h'!$B:$B,'[4]cell downs 18042026 17h'!$B:$B,"")</f>
        <v/>
      </c>
      <c r="BP361" s="14" t="str">
        <f>_xlfn.XLOOKUP(B361,'[5]Cells Huawei 19042026 15h'!$B:$B,'[5]Cells Huawei 19042026 15h'!$B:$B,"")</f>
        <v/>
      </c>
      <c r="BQ361" s="9" t="str">
        <f>_xlfn.XLOOKUP(B361,'[6]cells down 19042026 9H40'!$B:$B,'[6]cells down 19042026 9H40'!$B:$B,"")</f>
        <v/>
      </c>
      <c r="BR361" s="9" t="s">
        <v>5537</v>
      </c>
      <c r="BS361" s="9" t="s">
        <v>5537</v>
      </c>
      <c r="BT361" s="108"/>
    </row>
    <row r="362" spans="1:72" s="9" customFormat="1" x14ac:dyDescent="0.35">
      <c r="A362" s="1" t="s">
        <v>4756</v>
      </c>
      <c r="B362" s="8" t="s">
        <v>4757</v>
      </c>
      <c r="C362" s="3" t="str">
        <f>_xlfn.XLOOKUP(B362,'[1]daily break down'!$D:$D,'[1]daily break down'!$E:$E,"")</f>
        <v>SUD-OUEST</v>
      </c>
      <c r="D362" s="1" t="s">
        <v>11</v>
      </c>
      <c r="E362" s="1" t="s">
        <v>12</v>
      </c>
      <c r="F362" s="3" t="s">
        <v>13</v>
      </c>
      <c r="G362" s="1" t="s">
        <v>63</v>
      </c>
      <c r="H362" s="32" t="str">
        <f>_xlfn.XLOOKUP(B362,[2]CALCULATION!$B:$B,[2]CALCULATION!$H:$H,"")</f>
        <v>Huawei</v>
      </c>
      <c r="I362" s="28">
        <v>0</v>
      </c>
      <c r="J362" s="28">
        <v>0</v>
      </c>
      <c r="K362" s="28">
        <v>0.33535297760199523</v>
      </c>
      <c r="L362" s="28">
        <v>0</v>
      </c>
      <c r="M362" s="28">
        <v>0.66505223537737601</v>
      </c>
      <c r="N362" s="28">
        <v>0</v>
      </c>
      <c r="O362" s="28">
        <v>0</v>
      </c>
      <c r="P362" s="28">
        <v>4.7887185282208006E-2</v>
      </c>
      <c r="Q362" s="28">
        <v>0</v>
      </c>
      <c r="R362" s="28">
        <v>0</v>
      </c>
      <c r="S362" s="93">
        <v>0</v>
      </c>
      <c r="T362" s="93">
        <f>_xlfn.XLOOKUP(B362,'[3]Nur des jours'!$B:$B,'[3]Nur des jours'!$U:$U,"")</f>
        <v>0</v>
      </c>
      <c r="U362" s="93">
        <v>0</v>
      </c>
      <c r="V362" s="93">
        <v>0</v>
      </c>
      <c r="W362" s="93">
        <v>0</v>
      </c>
      <c r="X362" s="93">
        <v>0</v>
      </c>
      <c r="Y362" s="93">
        <v>0</v>
      </c>
      <c r="Z362" s="93">
        <v>0</v>
      </c>
      <c r="AA362" s="93">
        <v>0</v>
      </c>
      <c r="AB362" s="93">
        <v>0</v>
      </c>
      <c r="AC362" s="93">
        <f>_xlfn.XLOOKUP(B362,'[3]Nur des jours'!$B:$B,'[3]Nur des jours'!$N:$N,"")</f>
        <v>0</v>
      </c>
      <c r="AD362" s="93">
        <v>0</v>
      </c>
      <c r="AE362" s="93">
        <v>0</v>
      </c>
      <c r="AF362" s="93">
        <v>0.48984042598727867</v>
      </c>
      <c r="AG362" s="93"/>
      <c r="AH362" s="93">
        <v>0.20392628548110486</v>
      </c>
      <c r="AI362" s="93">
        <v>0.18984129267932009</v>
      </c>
      <c r="AJ362" s="93">
        <v>0.16384120281118353</v>
      </c>
      <c r="AK362" s="93">
        <v>0.23358822151742201</v>
      </c>
      <c r="AL362" s="93">
        <v>0.20392628548110486</v>
      </c>
      <c r="AM362" s="49" t="s">
        <v>5559</v>
      </c>
      <c r="AN362" s="49"/>
      <c r="AO362" s="48" t="str" cm="1">
        <f t="array" ref="AO362">IFERROR(_xlfn.IFS(
AQ362="MPR ISSUE","PDH",
AQ362="BSS Hardware Issue","BSS",
AQ362="Sites strategiques, MLL, Pylone, etc.","ENVTECH",
AQ362="AKTIVCO DEFAUT GE &amp; POWER Cabinet","AKTIVCO",
AQ362="AKTIVCO Coupure ENEO &amp; Baisse de tension","AKTIVCO GRID ONLY",
AQ362="Coupure ENEO &amp; Baisse de tension","IHS GRID ONLY",
AQ362="Defaut GE &amp; POWER Cabinet","IHS",
AQ362="Sharing","Partners",
AQ362="Sites strategiques &amp; DataCenter","SST &amp; DC",
AQ362="Exclu","Exclu",
AQ362="SAT","SAT",
AQ362="SPARE-ISSUE","SPARE-ISSUE",
AQ362="Fiber CAmtel","TRANS_FO_CAMTEL",
AQ362="Fiber AOF","Fiber AOF",
AQ362="Projet OCM (HUAWEI)","TRAVAUX-HUAWEI",
AQ362="Projet OCM (NOKIA)","TRAVAUX-NOKIA",
AQ362="ACCESS-ISSUE","ACCESS-ISSUE",
AQ362="Projet OCM (ZTE, NOKIA, autres projets)","TRAVAUX OCM",
AQ362="No root CAuse","No root cause",
AQ362="ODU HS","PDH",
AQ362="IP &amp; VLAN","PDH",
AQ362="Warehouse HUAWEI","SPARE-ISSUE",
AQ362="SPARE-HS","SPARE-ISSUE",
AQ362="Power Telco","BSS",AQ362="no impacts","no impacts"
),"")</f>
        <v>No root cause</v>
      </c>
      <c r="AP362" s="48" t="str" cm="1">
        <f t="array" ref="AP362">IFERROR(_xlfn.IFS(
AQ362="MPR ISSUE","TX ISSUE",
AQ362="BSS Hardware Issue","RAN ISSUE",
AQ362="Sites strategiques, MLL, Pylone, etc.","ENVTECH",
AQ362="AKTIVCO DEFAUT GE &amp; POWER Cabinet","POWER ISSUE",
AQ362="AKTIVCO Coupure ENEO &amp; Baisse de tension","POWER ISSUE",
AQ362="Coupure ENEO &amp; Baisse de tension","POWER ISSUE",
AQ362="Defaut GE &amp; POWER Cabinet","POWER ISSUE",
AQ362="Sharing","POWER ISSUE",
AQ362="Sites strategiques &amp; DataCenter","POWER ISSUE",
AQ362="Exclu","Exclu",
AQ362="SAT","TX ISSUE",
AQ362="SPARE-ISSUE","SPARE-ISSUE",
AQ362="Fiber CAmtel","TX ISSUE",
AQ362="Fiber AOF","TX ISSUE",
AQ362="Projet OCM (HUAWEI)","TRAVAUX-HUAWEI",
AQ362="Projet OCM (NOKIA)","TRAVAUX -NOKIA",
AQ362="ACCESS-ISSUE","ACCESS-ISSUE",
AQ362="Projet OCM (ZTE, NOKIA, autres projets)","TRAVAUX OCM",
AQ362="No root CAuse","No root cause",
AQ362="ODU HS","TX ISSUE",
AQ362="IP &amp; VLAN","TX ISSUE",
AQ362="Warehouse HUAWEI","SPARE-ISSUE",
AQ362="SPARE-HS","SPARE-ISSUE",
AQ362="Power Telco","RAN ISSUE",AQ362="no impacts","no impacts"
),"")</f>
        <v>No root cause</v>
      </c>
      <c r="AQ362" s="127" t="s">
        <v>5344</v>
      </c>
      <c r="AR362" s="48" t="str" cm="1">
        <f t="array" ref="AR362">IFERROR(_xlfn.IFS(
AQ362="MPR ISSUE","ACTIVE",
AQ362="BSS Hardware Issue","ACTIVE",
AQ362="Sites strategiques, MLL, Pylone, etc.","PASSIVE",
AQ362="AKTIVCO DEFAUT GE &amp; POWER Cabinet","PASSIVE",
AQ362="AKTIVCO Coupure ENEO &amp; Baisse de tension","PASSIVE",
AQ362="Coupure ENEO &amp; Baisse de tension","PASSIVE",
AQ362="Defaut GE &amp; POWER Cabinet","PASSIVE",
AQ362="Sharing","PASSIVE",
AQ362="Sites strategiques &amp; DataCenter","PASSIVE",
AQ362="Exclu","Exclu",
AQ362="SAT","ACTIVE",
AQ362="SPARE-ISSUE","SPARE-ISSUE",
AQ362="Fiber CAmtel","ACTIVE",
AQ362="Fiber AOF","ACTIVE",
AQ362="Projet OCM (HUAWEI)","PLANNED WORKS",
AQ362="Projet OCM (NOKIA)","PLANNED WORKS",
AQ362="ACCESS-ISSUE","ACCESS-ISSUE",
AQ362="Projet OCM (ZTE, NOKIA, autres projets)","PLANNED WORKS",
AQ362="No root CAuse","No root cause",
AQ362="ODU HS","ACTIVE",
AQ362="IP &amp; VLAN","ACTIVE",
AQ362="Warehouse HUAWEI","SPARE-ISSUE",
AQ362="SPARE-HS","SPARE-ISSUE",
AQ362="Power Telco","ACTIVE", AQ362="no impacts","no impacts"
),"")</f>
        <v>No root cause</v>
      </c>
      <c r="AS362" s="92" t="s">
        <v>5537</v>
      </c>
      <c r="AT362" s="98" t="s">
        <v>4757</v>
      </c>
      <c r="AV362" s="17" t="s">
        <v>5537</v>
      </c>
      <c r="AW362" s="7" t="s">
        <v>5537</v>
      </c>
      <c r="AX362" s="6" t="s">
        <v>5537</v>
      </c>
      <c r="AY362" s="7"/>
      <c r="AZ362" s="3" t="s">
        <v>5537</v>
      </c>
      <c r="BA362" s="18" t="s">
        <v>5537</v>
      </c>
      <c r="BB362" s="18" t="s">
        <v>5537</v>
      </c>
      <c r="BC362" s="18" t="s">
        <v>5537</v>
      </c>
      <c r="BD362" s="18" t="s">
        <v>5537</v>
      </c>
      <c r="BE362" s="18" t="s">
        <v>5537</v>
      </c>
      <c r="BF362" s="18" t="s">
        <v>5537</v>
      </c>
      <c r="BG362" s="18" t="s">
        <v>5537</v>
      </c>
      <c r="BH362" s="18" t="s">
        <v>5537</v>
      </c>
      <c r="BI362" s="18" t="s">
        <v>5537</v>
      </c>
      <c r="BJ362" s="18" t="s">
        <v>5537</v>
      </c>
      <c r="BK362" s="18" t="s">
        <v>5537</v>
      </c>
      <c r="BL362" s="9" t="s">
        <v>5537</v>
      </c>
      <c r="BM362" s="14" t="s">
        <v>5537</v>
      </c>
      <c r="BN362" s="14" t="s">
        <v>5537</v>
      </c>
      <c r="BO362" s="14" t="str">
        <f>_xlfn.XLOOKUP(B362,'[4]cell downs 18042026 17h'!$B:$B,'[4]cell downs 18042026 17h'!$B:$B,"")</f>
        <v/>
      </c>
      <c r="BP362" s="14" t="str">
        <f>_xlfn.XLOOKUP(B362,'[5]Cells Huawei 19042026 15h'!$B:$B,'[5]Cells Huawei 19042026 15h'!$B:$B,"")</f>
        <v/>
      </c>
      <c r="BQ362" s="9" t="str">
        <f>_xlfn.XLOOKUP(B362,'[6]cells down 19042026 9H40'!$B:$B,'[6]cells down 19042026 9H40'!$B:$B,"")</f>
        <v/>
      </c>
      <c r="BR362" s="9" t="s">
        <v>4757</v>
      </c>
      <c r="BS362" s="9" t="s">
        <v>12</v>
      </c>
      <c r="BT362" s="108"/>
    </row>
    <row r="363" spans="1:72" s="9" customFormat="1" x14ac:dyDescent="0.35">
      <c r="A363" s="1" t="s">
        <v>3442</v>
      </c>
      <c r="B363" s="8" t="s">
        <v>3443</v>
      </c>
      <c r="C363" s="3" t="str">
        <f>_xlfn.XLOOKUP(B363,'[1]daily break down'!$D:$D,'[1]daily break down'!$E:$E,"")</f>
        <v>SUD-OUEST</v>
      </c>
      <c r="D363" s="1" t="s">
        <v>11</v>
      </c>
      <c r="E363" s="1" t="s">
        <v>12</v>
      </c>
      <c r="F363" s="3" t="s">
        <v>13</v>
      </c>
      <c r="G363" s="1" t="s">
        <v>63</v>
      </c>
      <c r="H363" s="32" t="str">
        <f>_xlfn.XLOOKUP(B363,[2]CALCULATION!$B:$B,[2]CALCULATION!$H:$H,"")</f>
        <v>Huawei</v>
      </c>
      <c r="I363" s="28">
        <v>0</v>
      </c>
      <c r="J363" s="28">
        <v>0</v>
      </c>
      <c r="K363" s="28">
        <v>3.604629843650569</v>
      </c>
      <c r="L363" s="28">
        <v>0</v>
      </c>
      <c r="M363" s="28">
        <v>0</v>
      </c>
      <c r="N363" s="28">
        <v>0</v>
      </c>
      <c r="O363" s="28">
        <v>0</v>
      </c>
      <c r="P363" s="28">
        <v>0</v>
      </c>
      <c r="Q363" s="28">
        <v>0</v>
      </c>
      <c r="R363" s="28">
        <v>0</v>
      </c>
      <c r="S363" s="93">
        <v>0</v>
      </c>
      <c r="T363" s="93">
        <f>_xlfn.XLOOKUP(B363,'[3]Nur des jours'!$B:$B,'[3]Nur des jours'!$U:$U,"")</f>
        <v>0</v>
      </c>
      <c r="U363" s="93">
        <v>0</v>
      </c>
      <c r="V363" s="93">
        <v>0</v>
      </c>
      <c r="W363" s="93">
        <v>0</v>
      </c>
      <c r="X363" s="93">
        <v>0</v>
      </c>
      <c r="Y363" s="93">
        <v>0</v>
      </c>
      <c r="Z363" s="93">
        <v>0</v>
      </c>
      <c r="AA363" s="93">
        <v>0</v>
      </c>
      <c r="AB363" s="93">
        <v>0</v>
      </c>
      <c r="AC363" s="93">
        <f>_xlfn.XLOOKUP(B363,'[3]Nur des jours'!$B:$B,'[3]Nur des jours'!$N:$N,"")</f>
        <v>0</v>
      </c>
      <c r="AD363" s="93">
        <v>0</v>
      </c>
      <c r="AE363" s="93">
        <v>0</v>
      </c>
      <c r="AF363" s="93">
        <v>0.49064300451156134</v>
      </c>
      <c r="AG363" s="93"/>
      <c r="AH363" s="93">
        <v>0.20376576977624827</v>
      </c>
      <c r="AI363" s="93">
        <v>0.19109024855221035</v>
      </c>
      <c r="AJ363" s="93">
        <v>0.16283180499879296</v>
      </c>
      <c r="AK363" s="93">
        <v>0.23358822151742201</v>
      </c>
      <c r="AL363" s="93">
        <v>0.20376576977624827</v>
      </c>
      <c r="AM363" s="49" t="s">
        <v>5559</v>
      </c>
      <c r="AN363" s="49"/>
      <c r="AO363" s="48" t="str" cm="1">
        <f t="array" ref="AO363">IFERROR(_xlfn.IFS(
AQ363="MPR ISSUE","PDH",
AQ363="BSS Hardware Issue","BSS",
AQ363="Sites strategiques, MLL, Pylone, etc.","ENVTECH",
AQ363="AKTIVCO DEFAUT GE &amp; POWER Cabinet","AKTIVCO",
AQ363="AKTIVCO Coupure ENEO &amp; Baisse de tension","AKTIVCO GRID ONLY",
AQ363="Coupure ENEO &amp; Baisse de tension","IHS GRID ONLY",
AQ363="Defaut GE &amp; POWER Cabinet","IHS",
AQ363="Sharing","Partners",
AQ363="Sites strategiques &amp; DataCenter","SST &amp; DC",
AQ363="Exclu","Exclu",
AQ363="SAT","SAT",
AQ363="SPARE-ISSUE","SPARE-ISSUE",
AQ363="Fiber CAmtel","TRANS_FO_CAMTEL",
AQ363="Fiber AOF","Fiber AOF",
AQ363="Projet OCM (HUAWEI)","TRAVAUX-HUAWEI",
AQ363="Projet OCM (NOKIA)","TRAVAUX-NOKIA",
AQ363="ACCESS-ISSUE","ACCESS-ISSUE",
AQ363="Projet OCM (ZTE, NOKIA, autres projets)","TRAVAUX OCM",
AQ363="No root CAuse","No root cause",
AQ363="ODU HS","PDH",
AQ363="IP &amp; VLAN","PDH",
AQ363="Warehouse HUAWEI","SPARE-ISSUE",
AQ363="SPARE-HS","SPARE-ISSUE",
AQ363="Power Telco","BSS",AQ363="no impacts","no impacts"
),"")</f>
        <v>No root cause</v>
      </c>
      <c r="AP363" s="48" t="str" cm="1">
        <f t="array" ref="AP363">IFERROR(_xlfn.IFS(
AQ363="MPR ISSUE","TX ISSUE",
AQ363="BSS Hardware Issue","RAN ISSUE",
AQ363="Sites strategiques, MLL, Pylone, etc.","ENVTECH",
AQ363="AKTIVCO DEFAUT GE &amp; POWER Cabinet","POWER ISSUE",
AQ363="AKTIVCO Coupure ENEO &amp; Baisse de tension","POWER ISSUE",
AQ363="Coupure ENEO &amp; Baisse de tension","POWER ISSUE",
AQ363="Defaut GE &amp; POWER Cabinet","POWER ISSUE",
AQ363="Sharing","POWER ISSUE",
AQ363="Sites strategiques &amp; DataCenter","POWER ISSUE",
AQ363="Exclu","Exclu",
AQ363="SAT","TX ISSUE",
AQ363="SPARE-ISSUE","SPARE-ISSUE",
AQ363="Fiber CAmtel","TX ISSUE",
AQ363="Fiber AOF","TX ISSUE",
AQ363="Projet OCM (HUAWEI)","TRAVAUX-HUAWEI",
AQ363="Projet OCM (NOKIA)","TRAVAUX -NOKIA",
AQ363="ACCESS-ISSUE","ACCESS-ISSUE",
AQ363="Projet OCM (ZTE, NOKIA, autres projets)","TRAVAUX OCM",
AQ363="No root CAuse","No root cause",
AQ363="ODU HS","TX ISSUE",
AQ363="IP &amp; VLAN","TX ISSUE",
AQ363="Warehouse HUAWEI","SPARE-ISSUE",
AQ363="SPARE-HS","SPARE-ISSUE",
AQ363="Power Telco","RAN ISSUE",AQ363="no impacts","no impacts"
),"")</f>
        <v>No root cause</v>
      </c>
      <c r="AQ363" s="67" t="s">
        <v>5344</v>
      </c>
      <c r="AR363" s="48" t="str" cm="1">
        <f t="array" ref="AR363">IFERROR(_xlfn.IFS(
AQ363="MPR ISSUE","ACTIVE",
AQ363="BSS Hardware Issue","ACTIVE",
AQ363="Sites strategiques, MLL, Pylone, etc.","PASSIVE",
AQ363="AKTIVCO DEFAUT GE &amp; POWER Cabinet","PASSIVE",
AQ363="AKTIVCO Coupure ENEO &amp; Baisse de tension","PASSIVE",
AQ363="Coupure ENEO &amp; Baisse de tension","PASSIVE",
AQ363="Defaut GE &amp; POWER Cabinet","PASSIVE",
AQ363="Sharing","PASSIVE",
AQ363="Sites strategiques &amp; DataCenter","PASSIVE",
AQ363="Exclu","Exclu",
AQ363="SAT","ACTIVE",
AQ363="SPARE-ISSUE","SPARE-ISSUE",
AQ363="Fiber CAmtel","ACTIVE",
AQ363="Fiber AOF","ACTIVE",
AQ363="Projet OCM (HUAWEI)","PLANNED WORKS",
AQ363="Projet OCM (NOKIA)","PLANNED WORKS",
AQ363="ACCESS-ISSUE","ACCESS-ISSUE",
AQ363="Projet OCM (ZTE, NOKIA, autres projets)","PLANNED WORKS",
AQ363="No root CAuse","No root cause",
AQ363="ODU HS","ACTIVE",
AQ363="IP &amp; VLAN","ACTIVE",
AQ363="Warehouse HUAWEI","SPARE-ISSUE",
AQ363="SPARE-HS","SPARE-ISSUE",
AQ363="Power Telco","ACTIVE", AQ363="no impacts","no impacts"
),"")</f>
        <v>No root cause</v>
      </c>
      <c r="AS363" s="92" t="s">
        <v>5758</v>
      </c>
      <c r="AT363" s="98" t="s">
        <v>3443</v>
      </c>
      <c r="AV363" s="17" t="s">
        <v>5537</v>
      </c>
      <c r="AW363" s="7" t="s">
        <v>5537</v>
      </c>
      <c r="AX363" s="6" t="s">
        <v>5537</v>
      </c>
      <c r="AY363" s="7"/>
      <c r="AZ363" s="3" t="s">
        <v>5537</v>
      </c>
      <c r="BA363" s="18" t="s">
        <v>5537</v>
      </c>
      <c r="BB363" s="18" t="s">
        <v>5537</v>
      </c>
      <c r="BC363" s="18" t="s">
        <v>5537</v>
      </c>
      <c r="BD363" s="18" t="s">
        <v>5537</v>
      </c>
      <c r="BE363" s="18" t="s">
        <v>5537</v>
      </c>
      <c r="BF363" s="18" t="s">
        <v>5537</v>
      </c>
      <c r="BG363" s="18" t="s">
        <v>5537</v>
      </c>
      <c r="BH363" s="18" t="s">
        <v>5537</v>
      </c>
      <c r="BI363" s="18" t="s">
        <v>5537</v>
      </c>
      <c r="BJ363" s="18" t="s">
        <v>5537</v>
      </c>
      <c r="BK363" s="18" t="s">
        <v>5537</v>
      </c>
      <c r="BL363" s="9" t="s">
        <v>5758</v>
      </c>
      <c r="BM363" s="14" t="s">
        <v>5537</v>
      </c>
      <c r="BN363" s="14" t="s">
        <v>5537</v>
      </c>
      <c r="BO363" s="14" t="str">
        <f>_xlfn.XLOOKUP(B363,'[4]cell downs 18042026 17h'!$B:$B,'[4]cell downs 18042026 17h'!$B:$B,"")</f>
        <v/>
      </c>
      <c r="BP363" s="14" t="str">
        <f>_xlfn.XLOOKUP(B363,'[5]Cells Huawei 19042026 15h'!$B:$B,'[5]Cells Huawei 19042026 15h'!$B:$B,"")</f>
        <v/>
      </c>
      <c r="BQ363" s="9" t="str">
        <f>_xlfn.XLOOKUP(B363,'[6]cells down 19042026 9H40'!$B:$B,'[6]cells down 19042026 9H40'!$B:$B,"")</f>
        <v/>
      </c>
      <c r="BR363" s="9" t="s">
        <v>3443</v>
      </c>
      <c r="BS363" s="9" t="s">
        <v>12</v>
      </c>
      <c r="BT363" s="108"/>
    </row>
    <row r="364" spans="1:72" s="9" customFormat="1" x14ac:dyDescent="0.35">
      <c r="A364" s="1" t="s">
        <v>4469</v>
      </c>
      <c r="B364" s="8" t="s">
        <v>4470</v>
      </c>
      <c r="C364" s="3" t="str">
        <f>_xlfn.XLOOKUP(B364,'[1]daily break down'!$D:$D,'[1]daily break down'!$E:$E,"")</f>
        <v>SUD-OUEST</v>
      </c>
      <c r="D364" s="1" t="s">
        <v>11</v>
      </c>
      <c r="E364" s="1" t="s">
        <v>12</v>
      </c>
      <c r="F364" s="3" t="s">
        <v>13</v>
      </c>
      <c r="G364" s="1" t="s">
        <v>63</v>
      </c>
      <c r="H364" s="32" t="str">
        <f>_xlfn.XLOOKUP(B364,[2]CALCULATION!$B:$B,[2]CALCULATION!$H:$H,"")</f>
        <v>Huawei</v>
      </c>
      <c r="I364" s="28">
        <v>0</v>
      </c>
      <c r="J364" s="28">
        <v>0</v>
      </c>
      <c r="K364" s="28">
        <v>0</v>
      </c>
      <c r="L364" s="28">
        <v>0</v>
      </c>
      <c r="M364" s="28">
        <v>0</v>
      </c>
      <c r="N364" s="28">
        <v>0</v>
      </c>
      <c r="O364" s="28">
        <v>0</v>
      </c>
      <c r="P364" s="28">
        <v>0</v>
      </c>
      <c r="Q364" s="28">
        <v>0</v>
      </c>
      <c r="R364" s="28">
        <v>0</v>
      </c>
      <c r="S364" s="93">
        <v>7.66908367648024E-3</v>
      </c>
      <c r="T364" s="93">
        <f>_xlfn.XLOOKUP(B364,'[3]Nur des jours'!$B:$B,'[3]Nur des jours'!$U:$U,"")</f>
        <v>0</v>
      </c>
      <c r="U364" s="93">
        <v>0</v>
      </c>
      <c r="V364" s="93">
        <v>0</v>
      </c>
      <c r="W364" s="93">
        <v>0</v>
      </c>
      <c r="X364" s="93">
        <v>0</v>
      </c>
      <c r="Y364" s="93">
        <v>0</v>
      </c>
      <c r="Z364" s="93">
        <v>0</v>
      </c>
      <c r="AA364" s="93">
        <v>0</v>
      </c>
      <c r="AB364" s="93">
        <v>0</v>
      </c>
      <c r="AC364" s="93">
        <f>_xlfn.XLOOKUP(B364,'[3]Nur des jours'!$B:$B,'[3]Nur des jours'!$N:$N,"")</f>
        <v>0</v>
      </c>
      <c r="AD364" s="93">
        <v>0</v>
      </c>
      <c r="AE364" s="93">
        <v>0</v>
      </c>
      <c r="AF364" s="93">
        <v>0.48966207520410465</v>
      </c>
      <c r="AG364" s="93"/>
      <c r="AH364" s="93">
        <v>0.20367659438466129</v>
      </c>
      <c r="AI364" s="93">
        <v>0.19109024855221035</v>
      </c>
      <c r="AJ364" s="93">
        <v>0.1625661739955323</v>
      </c>
      <c r="AK364" s="93">
        <v>0.23358822151742201</v>
      </c>
      <c r="AL364" s="93">
        <v>0.20367659438466129</v>
      </c>
      <c r="AM364" s="49" t="s">
        <v>5559</v>
      </c>
      <c r="AN364" s="49"/>
      <c r="AO364" s="48" t="str" cm="1">
        <f t="array" ref="AO364">IFERROR(_xlfn.IFS(
AQ364="MPR ISSUE","PDH",
AQ364="BSS Hardware Issue","BSS",
AQ364="Sites strategiques, MLL, Pylone, etc.","ENVTECH",
AQ364="AKTIVCO DEFAUT GE &amp; POWER Cabinet","AKTIVCO",
AQ364="AKTIVCO Coupure ENEO &amp; Baisse de tension","AKTIVCO GRID ONLY",
AQ364="Coupure ENEO &amp; Baisse de tension","IHS GRID ONLY",
AQ364="Defaut GE &amp; POWER Cabinet","IHS",
AQ364="Sharing","Partners",
AQ364="Sites strategiques &amp; DataCenter","SST &amp; DC",
AQ364="Exclu","Exclu",
AQ364="SAT","SAT",
AQ364="SPARE-ISSUE","SPARE-ISSUE",
AQ364="Fiber CAmtel","TRANS_FO_CAMTEL",
AQ364="Fiber AOF","Fiber AOF",
AQ364="Projet OCM (HUAWEI)","TRAVAUX-HUAWEI",
AQ364="Projet OCM (NOKIA)","TRAVAUX-NOKIA",
AQ364="ACCESS-ISSUE","ACCESS-ISSUE",
AQ364="Projet OCM (ZTE, NOKIA, autres projets)","TRAVAUX OCM",
AQ364="No root CAuse","No root cause",
AQ364="ODU HS","PDH",
AQ364="IP &amp; VLAN","PDH",
AQ364="Warehouse HUAWEI","SPARE-ISSUE",
AQ364="SPARE-HS","SPARE-ISSUE",
AQ364="Power Telco","BSS",AQ364="no impacts","no impacts"
),"")</f>
        <v>No root cause</v>
      </c>
      <c r="AP364" s="48" t="str" cm="1">
        <f t="array" ref="AP364">IFERROR(_xlfn.IFS(
AQ364="MPR ISSUE","TX ISSUE",
AQ364="BSS Hardware Issue","RAN ISSUE",
AQ364="Sites strategiques, MLL, Pylone, etc.","ENVTECH",
AQ364="AKTIVCO DEFAUT GE &amp; POWER Cabinet","POWER ISSUE",
AQ364="AKTIVCO Coupure ENEO &amp; Baisse de tension","POWER ISSUE",
AQ364="Coupure ENEO &amp; Baisse de tension","POWER ISSUE",
AQ364="Defaut GE &amp; POWER Cabinet","POWER ISSUE",
AQ364="Sharing","POWER ISSUE",
AQ364="Sites strategiques &amp; DataCenter","POWER ISSUE",
AQ364="Exclu","Exclu",
AQ364="SAT","TX ISSUE",
AQ364="SPARE-ISSUE","SPARE-ISSUE",
AQ364="Fiber CAmtel","TX ISSUE",
AQ364="Fiber AOF","TX ISSUE",
AQ364="Projet OCM (HUAWEI)","TRAVAUX-HUAWEI",
AQ364="Projet OCM (NOKIA)","TRAVAUX -NOKIA",
AQ364="ACCESS-ISSUE","ACCESS-ISSUE",
AQ364="Projet OCM (ZTE, NOKIA, autres projets)","TRAVAUX OCM",
AQ364="No root CAuse","No root cause",
AQ364="ODU HS","TX ISSUE",
AQ364="IP &amp; VLAN","TX ISSUE",
AQ364="Warehouse HUAWEI","SPARE-ISSUE",
AQ364="SPARE-HS","SPARE-ISSUE",
AQ364="Power Telco","RAN ISSUE",AQ364="no impacts","no impacts"
),"")</f>
        <v>No root cause</v>
      </c>
      <c r="AQ364" s="127" t="s">
        <v>5344</v>
      </c>
      <c r="AR364" s="48" t="str" cm="1">
        <f t="array" ref="AR364">IFERROR(_xlfn.IFS(
AQ364="MPR ISSUE","ACTIVE",
AQ364="BSS Hardware Issue","ACTIVE",
AQ364="Sites strategiques, MLL, Pylone, etc.","PASSIVE",
AQ364="AKTIVCO DEFAUT GE &amp; POWER Cabinet","PASSIVE",
AQ364="AKTIVCO Coupure ENEO &amp; Baisse de tension","PASSIVE",
AQ364="Coupure ENEO &amp; Baisse de tension","PASSIVE",
AQ364="Defaut GE &amp; POWER Cabinet","PASSIVE",
AQ364="Sharing","PASSIVE",
AQ364="Sites strategiques &amp; DataCenter","PASSIVE",
AQ364="Exclu","Exclu",
AQ364="SAT","ACTIVE",
AQ364="SPARE-ISSUE","SPARE-ISSUE",
AQ364="Fiber CAmtel","ACTIVE",
AQ364="Fiber AOF","ACTIVE",
AQ364="Projet OCM (HUAWEI)","PLANNED WORKS",
AQ364="Projet OCM (NOKIA)","PLANNED WORKS",
AQ364="ACCESS-ISSUE","ACCESS-ISSUE",
AQ364="Projet OCM (ZTE, NOKIA, autres projets)","PLANNED WORKS",
AQ364="No root CAuse","No root cause",
AQ364="ODU HS","ACTIVE",
AQ364="IP &amp; VLAN","ACTIVE",
AQ364="Warehouse HUAWEI","SPARE-ISSUE",
AQ364="SPARE-HS","SPARE-ISSUE",
AQ364="Power Telco","ACTIVE", AQ364="no impacts","no impacts"
),"")</f>
        <v>No root cause</v>
      </c>
      <c r="AS364" s="92" t="s">
        <v>5537</v>
      </c>
      <c r="AT364" s="98" t="s">
        <v>4470</v>
      </c>
      <c r="AV364" s="17" t="s">
        <v>5537</v>
      </c>
      <c r="AW364" s="7" t="s">
        <v>5537</v>
      </c>
      <c r="AX364" s="6" t="s">
        <v>5537</v>
      </c>
      <c r="AY364" s="7"/>
      <c r="AZ364" s="3" t="s">
        <v>5537</v>
      </c>
      <c r="BA364" s="18" t="s">
        <v>5537</v>
      </c>
      <c r="BB364" s="18" t="s">
        <v>5537</v>
      </c>
      <c r="BC364" s="18" t="s">
        <v>5537</v>
      </c>
      <c r="BD364" s="18" t="s">
        <v>5537</v>
      </c>
      <c r="BE364" s="18" t="s">
        <v>5537</v>
      </c>
      <c r="BF364" s="18" t="s">
        <v>5537</v>
      </c>
      <c r="BG364" s="18" t="s">
        <v>5537</v>
      </c>
      <c r="BH364" s="18" t="s">
        <v>5537</v>
      </c>
      <c r="BI364" s="18" t="s">
        <v>5537</v>
      </c>
      <c r="BJ364" s="18" t="s">
        <v>5537</v>
      </c>
      <c r="BK364" s="18" t="s">
        <v>5537</v>
      </c>
      <c r="BL364" s="9" t="s">
        <v>5537</v>
      </c>
      <c r="BM364" s="14" t="s">
        <v>5537</v>
      </c>
      <c r="BN364" s="14" t="s">
        <v>5537</v>
      </c>
      <c r="BO364" s="14" t="str">
        <f>_xlfn.XLOOKUP(B364,'[4]cell downs 18042026 17h'!$B:$B,'[4]cell downs 18042026 17h'!$B:$B,"")</f>
        <v/>
      </c>
      <c r="BP364" s="14" t="str">
        <f>_xlfn.XLOOKUP(B364,'[5]Cells Huawei 19042026 15h'!$B:$B,'[5]Cells Huawei 19042026 15h'!$B:$B,"")</f>
        <v/>
      </c>
      <c r="BQ364" s="9" t="str">
        <f>_xlfn.XLOOKUP(B364,'[6]cells down 19042026 9H40'!$B:$B,'[6]cells down 19042026 9H40'!$B:$B,"")</f>
        <v/>
      </c>
      <c r="BR364" s="9" t="s">
        <v>4470</v>
      </c>
      <c r="BS364" s="9" t="s">
        <v>12</v>
      </c>
      <c r="BT364" s="108"/>
    </row>
    <row r="365" spans="1:72" s="9" customFormat="1" x14ac:dyDescent="0.35">
      <c r="A365" s="1" t="s">
        <v>5211</v>
      </c>
      <c r="B365" s="8" t="s">
        <v>5212</v>
      </c>
      <c r="C365" s="3" t="str">
        <f>_xlfn.XLOOKUP(B365,'[1]daily break down'!$D:$D,'[1]daily break down'!$E:$E,"")</f>
        <v>SUD-OUEST</v>
      </c>
      <c r="D365" s="1" t="s">
        <v>11</v>
      </c>
      <c r="E365" s="1" t="s">
        <v>12</v>
      </c>
      <c r="F365" s="3" t="s">
        <v>13</v>
      </c>
      <c r="G365" s="1" t="s">
        <v>63</v>
      </c>
      <c r="H365" s="32" t="str">
        <f>_xlfn.XLOOKUP(B365,[2]CALCULATION!$B:$B,[2]CALCULATION!$H:$H,"")</f>
        <v>Huawei</v>
      </c>
      <c r="I365" s="28">
        <v>0</v>
      </c>
      <c r="J365" s="28">
        <v>0</v>
      </c>
      <c r="K365" s="28">
        <v>0</v>
      </c>
      <c r="L365" s="28">
        <v>0</v>
      </c>
      <c r="M365" s="28">
        <v>0</v>
      </c>
      <c r="N365" s="28">
        <v>0</v>
      </c>
      <c r="O365" s="28">
        <v>0</v>
      </c>
      <c r="P365" s="28">
        <v>3.7453664466531408E-2</v>
      </c>
      <c r="Q365" s="28">
        <v>0</v>
      </c>
      <c r="R365" s="28">
        <v>0</v>
      </c>
      <c r="S365" s="93">
        <v>0</v>
      </c>
      <c r="T365" s="93">
        <f>_xlfn.XLOOKUP(B365,'[3]Nur des jours'!$B:$B,'[3]Nur des jours'!$U:$U,"")</f>
        <v>0</v>
      </c>
      <c r="U365" s="93">
        <v>0</v>
      </c>
      <c r="V365" s="93">
        <v>0</v>
      </c>
      <c r="W365" s="93">
        <v>0</v>
      </c>
      <c r="X365" s="93">
        <v>0</v>
      </c>
      <c r="Y365" s="93">
        <v>0</v>
      </c>
      <c r="Z365" s="93">
        <v>0</v>
      </c>
      <c r="AA365" s="93">
        <v>0</v>
      </c>
      <c r="AB365" s="93">
        <v>0</v>
      </c>
      <c r="AC365" s="93">
        <f>_xlfn.XLOOKUP(B365,'[3]Nur des jours'!$B:$B,'[3]Nur des jours'!$N:$N,"")</f>
        <v>0</v>
      </c>
      <c r="AD365" s="93">
        <v>0</v>
      </c>
      <c r="AE365" s="93">
        <v>0</v>
      </c>
      <c r="AF365" s="93">
        <v>0.48975125059569163</v>
      </c>
      <c r="AG365" s="93"/>
      <c r="AH365" s="93">
        <v>0.20358741899307434</v>
      </c>
      <c r="AI365" s="93">
        <v>0.19296368236154574</v>
      </c>
      <c r="AJ365" s="93">
        <v>0.1625661739955323</v>
      </c>
      <c r="AK365" s="93">
        <v>0.23290421501224651</v>
      </c>
      <c r="AL365" s="93">
        <v>0.20358741899307434</v>
      </c>
      <c r="AM365" s="49" t="s">
        <v>5559</v>
      </c>
      <c r="AN365" s="49"/>
      <c r="AO365" s="48" t="str" cm="1">
        <f t="array" ref="AO365">IFERROR(_xlfn.IFS(
AQ365="MPR ISSUE","PDH",
AQ365="BSS Hardware Issue","BSS",
AQ365="Sites strategiques, MLL, Pylone, etc.","ENVTECH",
AQ365="AKTIVCO DEFAUT GE &amp; POWER Cabinet","AKTIVCO",
AQ365="AKTIVCO Coupure ENEO &amp; Baisse de tension","AKTIVCO GRID ONLY",
AQ365="Coupure ENEO &amp; Baisse de tension","IHS GRID ONLY",
AQ365="Defaut GE &amp; POWER Cabinet","IHS",
AQ365="Sharing","Partners",
AQ365="Sites strategiques &amp; DataCenter","SST &amp; DC",
AQ365="Exclu","Exclu",
AQ365="SAT","SAT",
AQ365="SPARE-ISSUE","SPARE-ISSUE",
AQ365="Fiber CAmtel","TRANS_FO_CAMTEL",
AQ365="Fiber AOF","Fiber AOF",
AQ365="Projet OCM (HUAWEI)","TRAVAUX-HUAWEI",
AQ365="Projet OCM (NOKIA)","TRAVAUX-NOKIA",
AQ365="ACCESS-ISSUE","ACCESS-ISSUE",
AQ365="Projet OCM (ZTE, NOKIA, autres projets)","TRAVAUX OCM",
AQ365="No root CAuse","No root cause",
AQ365="ODU HS","PDH",
AQ365="IP &amp; VLAN","PDH",
AQ365="Warehouse HUAWEI","SPARE-ISSUE",
AQ365="SPARE-HS","SPARE-ISSUE",
AQ365="Power Telco","BSS",AQ365="no impacts","no impacts"
),"")</f>
        <v>No root cause</v>
      </c>
      <c r="AP365" s="48" t="str" cm="1">
        <f t="array" ref="AP365">IFERROR(_xlfn.IFS(
AQ365="MPR ISSUE","TX ISSUE",
AQ365="BSS Hardware Issue","RAN ISSUE",
AQ365="Sites strategiques, MLL, Pylone, etc.","ENVTECH",
AQ365="AKTIVCO DEFAUT GE &amp; POWER Cabinet","POWER ISSUE",
AQ365="AKTIVCO Coupure ENEO &amp; Baisse de tension","POWER ISSUE",
AQ365="Coupure ENEO &amp; Baisse de tension","POWER ISSUE",
AQ365="Defaut GE &amp; POWER Cabinet","POWER ISSUE",
AQ365="Sharing","POWER ISSUE",
AQ365="Sites strategiques &amp; DataCenter","POWER ISSUE",
AQ365="Exclu","Exclu",
AQ365="SAT","TX ISSUE",
AQ365="SPARE-ISSUE","SPARE-ISSUE",
AQ365="Fiber CAmtel","TX ISSUE",
AQ365="Fiber AOF","TX ISSUE",
AQ365="Projet OCM (HUAWEI)","TRAVAUX-HUAWEI",
AQ365="Projet OCM (NOKIA)","TRAVAUX -NOKIA",
AQ365="ACCESS-ISSUE","ACCESS-ISSUE",
AQ365="Projet OCM (ZTE, NOKIA, autres projets)","TRAVAUX OCM",
AQ365="No root CAuse","No root cause",
AQ365="ODU HS","TX ISSUE",
AQ365="IP &amp; VLAN","TX ISSUE",
AQ365="Warehouse HUAWEI","SPARE-ISSUE",
AQ365="SPARE-HS","SPARE-ISSUE",
AQ365="Power Telco","RAN ISSUE",AQ365="no impacts","no impacts"
),"")</f>
        <v>No root cause</v>
      </c>
      <c r="AQ365" s="127" t="s">
        <v>5344</v>
      </c>
      <c r="AR365" s="48" t="str" cm="1">
        <f t="array" ref="AR365">IFERROR(_xlfn.IFS(
AQ365="MPR ISSUE","ACTIVE",
AQ365="BSS Hardware Issue","ACTIVE",
AQ365="Sites strategiques, MLL, Pylone, etc.","PASSIVE",
AQ365="AKTIVCO DEFAUT GE &amp; POWER Cabinet","PASSIVE",
AQ365="AKTIVCO Coupure ENEO &amp; Baisse de tension","PASSIVE",
AQ365="Coupure ENEO &amp; Baisse de tension","PASSIVE",
AQ365="Defaut GE &amp; POWER Cabinet","PASSIVE",
AQ365="Sharing","PASSIVE",
AQ365="Sites strategiques &amp; DataCenter","PASSIVE",
AQ365="Exclu","Exclu",
AQ365="SAT","ACTIVE",
AQ365="SPARE-ISSUE","SPARE-ISSUE",
AQ365="Fiber CAmtel","ACTIVE",
AQ365="Fiber AOF","ACTIVE",
AQ365="Projet OCM (HUAWEI)","PLANNED WORKS",
AQ365="Projet OCM (NOKIA)","PLANNED WORKS",
AQ365="ACCESS-ISSUE","ACCESS-ISSUE",
AQ365="Projet OCM (ZTE, NOKIA, autres projets)","PLANNED WORKS",
AQ365="No root CAuse","No root cause",
AQ365="ODU HS","ACTIVE",
AQ365="IP &amp; VLAN","ACTIVE",
AQ365="Warehouse HUAWEI","SPARE-ISSUE",
AQ365="SPARE-HS","SPARE-ISSUE",
AQ365="Power Telco","ACTIVE", AQ365="no impacts","no impacts"
),"")</f>
        <v>No root cause</v>
      </c>
      <c r="AS365" s="92" t="s">
        <v>5537</v>
      </c>
      <c r="AT365" s="98" t="s">
        <v>5212</v>
      </c>
      <c r="AV365" s="17" t="s">
        <v>5537</v>
      </c>
      <c r="AW365" s="7" t="s">
        <v>5537</v>
      </c>
      <c r="AX365" s="6" t="s">
        <v>5537</v>
      </c>
      <c r="AY365" s="7"/>
      <c r="AZ365" s="3" t="s">
        <v>5537</v>
      </c>
      <c r="BA365" s="18" t="s">
        <v>5537</v>
      </c>
      <c r="BB365" s="18" t="s">
        <v>5537</v>
      </c>
      <c r="BC365" s="18" t="s">
        <v>5537</v>
      </c>
      <c r="BD365" s="18" t="s">
        <v>5537</v>
      </c>
      <c r="BE365" s="18" t="s">
        <v>5537</v>
      </c>
      <c r="BF365" s="18" t="s">
        <v>5537</v>
      </c>
      <c r="BG365" s="18" t="s">
        <v>5537</v>
      </c>
      <c r="BH365" s="18" t="s">
        <v>5537</v>
      </c>
      <c r="BI365" s="18" t="s">
        <v>5537</v>
      </c>
      <c r="BJ365" s="18" t="s">
        <v>5537</v>
      </c>
      <c r="BK365" s="18" t="s">
        <v>5537</v>
      </c>
      <c r="BL365" s="9" t="s">
        <v>5537</v>
      </c>
      <c r="BM365" s="14" t="s">
        <v>5537</v>
      </c>
      <c r="BN365" s="14" t="s">
        <v>5537</v>
      </c>
      <c r="BO365" s="14" t="str">
        <f>_xlfn.XLOOKUP(B365,'[4]cell downs 18042026 17h'!$B:$B,'[4]cell downs 18042026 17h'!$B:$B,"")</f>
        <v/>
      </c>
      <c r="BP365" s="14" t="str">
        <f>_xlfn.XLOOKUP(B365,'[5]Cells Huawei 19042026 15h'!$B:$B,'[5]Cells Huawei 19042026 15h'!$B:$B,"")</f>
        <v/>
      </c>
      <c r="BQ365" s="9" t="str">
        <f>_xlfn.XLOOKUP(B365,'[6]cells down 19042026 9H40'!$B:$B,'[6]cells down 19042026 9H40'!$B:$B,"")</f>
        <v/>
      </c>
      <c r="BR365" s="9" t="s">
        <v>5212</v>
      </c>
      <c r="BS365" s="9" t="s">
        <v>12</v>
      </c>
      <c r="BT365" s="108"/>
    </row>
    <row r="366" spans="1:72" s="9" customFormat="1" x14ac:dyDescent="0.35">
      <c r="A366" s="1" t="s">
        <v>3322</v>
      </c>
      <c r="B366" s="8" t="s">
        <v>3323</v>
      </c>
      <c r="C366" s="3" t="str">
        <f>_xlfn.XLOOKUP(B366,'[1]daily break down'!$D:$D,'[1]daily break down'!$E:$E,"")</f>
        <v>SUD-OUEST</v>
      </c>
      <c r="D366" s="1" t="s">
        <v>11</v>
      </c>
      <c r="E366" s="1" t="s">
        <v>12</v>
      </c>
      <c r="F366" s="3" t="s">
        <v>13</v>
      </c>
      <c r="G366" s="1" t="s">
        <v>63</v>
      </c>
      <c r="H366" s="32" t="str">
        <f>_xlfn.XLOOKUP(B366,[2]CALCULATION!$B:$B,[2]CALCULATION!$H:$H,"")</f>
        <v>Huawei</v>
      </c>
      <c r="I366" s="28">
        <v>0.4318764214557419</v>
      </c>
      <c r="J366" s="28">
        <v>7.6601661373215404E-2</v>
      </c>
      <c r="K366" s="28">
        <v>0</v>
      </c>
      <c r="L366" s="28">
        <v>0</v>
      </c>
      <c r="M366" s="28">
        <v>0</v>
      </c>
      <c r="N366" s="28">
        <v>0</v>
      </c>
      <c r="O366" s="28">
        <v>0</v>
      </c>
      <c r="P366" s="28">
        <v>0</v>
      </c>
      <c r="Q366" s="28">
        <v>0</v>
      </c>
      <c r="R366" s="28">
        <v>0</v>
      </c>
      <c r="S366" s="93">
        <v>0</v>
      </c>
      <c r="T366" s="93">
        <f>_xlfn.XLOOKUP(B366,'[3]Nur des jours'!$B:$B,'[3]Nur des jours'!$U:$U,"")</f>
        <v>0</v>
      </c>
      <c r="U366" s="93">
        <v>0</v>
      </c>
      <c r="V366" s="93">
        <v>0</v>
      </c>
      <c r="W366" s="93">
        <v>0</v>
      </c>
      <c r="X366" s="93">
        <v>0</v>
      </c>
      <c r="Y366" s="93">
        <v>0</v>
      </c>
      <c r="Z366" s="93">
        <v>0</v>
      </c>
      <c r="AA366" s="93">
        <v>0</v>
      </c>
      <c r="AB366" s="93">
        <v>0</v>
      </c>
      <c r="AC366" s="93">
        <f>_xlfn.XLOOKUP(B366,'[3]Nur des jours'!$B:$B,'[3]Nur des jours'!$N:$N,"")</f>
        <v>0</v>
      </c>
      <c r="AD366" s="93">
        <v>0</v>
      </c>
      <c r="AE366" s="93">
        <v>0</v>
      </c>
      <c r="AF366" s="93">
        <v>0.48877032128823483</v>
      </c>
      <c r="AG366" s="93"/>
      <c r="AH366" s="93">
        <v>0.20314154203513934</v>
      </c>
      <c r="AI366" s="93">
        <v>0.19109024855221035</v>
      </c>
      <c r="AJ366" s="93">
        <v>0.16415996001509631</v>
      </c>
      <c r="AK366" s="93">
        <v>0.23153620200189551</v>
      </c>
      <c r="AL366" s="93">
        <v>0.20314154203513934</v>
      </c>
      <c r="AM366" s="49" t="s">
        <v>5559</v>
      </c>
      <c r="AN366" s="49"/>
      <c r="AO366" s="48" t="str" cm="1">
        <f t="array" ref="AO366">IFERROR(_xlfn.IFS(
AQ366="MPR ISSUE","PDH",
AQ366="BSS Hardware Issue","BSS",
AQ366="Sites strategiques, MLL, Pylone, etc.","ENVTECH",
AQ366="AKTIVCO DEFAUT GE &amp; POWER Cabinet","AKTIVCO",
AQ366="AKTIVCO Coupure ENEO &amp; Baisse de tension","AKTIVCO GRID ONLY",
AQ366="Coupure ENEO &amp; Baisse de tension","IHS GRID ONLY",
AQ366="Defaut GE &amp; POWER Cabinet","IHS",
AQ366="Sharing","Partners",
AQ366="Sites strategiques &amp; DataCenter","SST &amp; DC",
AQ366="Exclu","Exclu",
AQ366="SAT","SAT",
AQ366="SPARE-ISSUE","SPARE-ISSUE",
AQ366="Fiber CAmtel","TRANS_FO_CAMTEL",
AQ366="Fiber AOF","Fiber AOF",
AQ366="Projet OCM (HUAWEI)","TRAVAUX-HUAWEI",
AQ366="Projet OCM (NOKIA)","TRAVAUX-NOKIA",
AQ366="ACCESS-ISSUE","ACCESS-ISSUE",
AQ366="Projet OCM (ZTE, NOKIA, autres projets)","TRAVAUX OCM",
AQ366="No root CAuse","No root cause",
AQ366="ODU HS","PDH",
AQ366="IP &amp; VLAN","PDH",
AQ366="Warehouse HUAWEI","SPARE-ISSUE",
AQ366="SPARE-HS","SPARE-ISSUE",
AQ366="Power Telco","BSS",AQ366="no impacts","no impacts"
),"")</f>
        <v>No root cause</v>
      </c>
      <c r="AP366" s="48" t="str" cm="1">
        <f t="array" ref="AP366">IFERROR(_xlfn.IFS(
AQ366="MPR ISSUE","TX ISSUE",
AQ366="BSS Hardware Issue","RAN ISSUE",
AQ366="Sites strategiques, MLL, Pylone, etc.","ENVTECH",
AQ366="AKTIVCO DEFAUT GE &amp; POWER Cabinet","POWER ISSUE",
AQ366="AKTIVCO Coupure ENEO &amp; Baisse de tension","POWER ISSUE",
AQ366="Coupure ENEO &amp; Baisse de tension","POWER ISSUE",
AQ366="Defaut GE &amp; POWER Cabinet","POWER ISSUE",
AQ366="Sharing","POWER ISSUE",
AQ366="Sites strategiques &amp; DataCenter","POWER ISSUE",
AQ366="Exclu","Exclu",
AQ366="SAT","TX ISSUE",
AQ366="SPARE-ISSUE","SPARE-ISSUE",
AQ366="Fiber CAmtel","TX ISSUE",
AQ366="Fiber AOF","TX ISSUE",
AQ366="Projet OCM (HUAWEI)","TRAVAUX-HUAWEI",
AQ366="Projet OCM (NOKIA)","TRAVAUX -NOKIA",
AQ366="ACCESS-ISSUE","ACCESS-ISSUE",
AQ366="Projet OCM (ZTE, NOKIA, autres projets)","TRAVAUX OCM",
AQ366="No root CAuse","No root cause",
AQ366="ODU HS","TX ISSUE",
AQ366="IP &amp; VLAN","TX ISSUE",
AQ366="Warehouse HUAWEI","SPARE-ISSUE",
AQ366="SPARE-HS","SPARE-ISSUE",
AQ366="Power Telco","RAN ISSUE",AQ366="no impacts","no impacts"
),"")</f>
        <v>No root cause</v>
      </c>
      <c r="AQ366" s="127" t="s">
        <v>5344</v>
      </c>
      <c r="AR366" s="48" t="str" cm="1">
        <f t="array" ref="AR366">IFERROR(_xlfn.IFS(
AQ366="MPR ISSUE","ACTIVE",
AQ366="BSS Hardware Issue","ACTIVE",
AQ366="Sites strategiques, MLL, Pylone, etc.","PASSIVE",
AQ366="AKTIVCO DEFAUT GE &amp; POWER Cabinet","PASSIVE",
AQ366="AKTIVCO Coupure ENEO &amp; Baisse de tension","PASSIVE",
AQ366="Coupure ENEO &amp; Baisse de tension","PASSIVE",
AQ366="Defaut GE &amp; POWER Cabinet","PASSIVE",
AQ366="Sharing","PASSIVE",
AQ366="Sites strategiques &amp; DataCenter","PASSIVE",
AQ366="Exclu","Exclu",
AQ366="SAT","ACTIVE",
AQ366="SPARE-ISSUE","SPARE-ISSUE",
AQ366="Fiber CAmtel","ACTIVE",
AQ366="Fiber AOF","ACTIVE",
AQ366="Projet OCM (HUAWEI)","PLANNED WORKS",
AQ366="Projet OCM (NOKIA)","PLANNED WORKS",
AQ366="ACCESS-ISSUE","ACCESS-ISSUE",
AQ366="Projet OCM (ZTE, NOKIA, autres projets)","PLANNED WORKS",
AQ366="No root CAuse","No root cause",
AQ366="ODU HS","ACTIVE",
AQ366="IP &amp; VLAN","ACTIVE",
AQ366="Warehouse HUAWEI","SPARE-ISSUE",
AQ366="SPARE-HS","SPARE-ISSUE",
AQ366="Power Telco","ACTIVE", AQ366="no impacts","no impacts"
),"")</f>
        <v>No root cause</v>
      </c>
      <c r="AS366" s="92" t="s">
        <v>5537</v>
      </c>
      <c r="AT366" s="98" t="s">
        <v>3323</v>
      </c>
      <c r="AV366" s="17" t="s">
        <v>5537</v>
      </c>
      <c r="AW366" s="7" t="s">
        <v>5537</v>
      </c>
      <c r="AX366" s="6" t="s">
        <v>5537</v>
      </c>
      <c r="AY366" s="7"/>
      <c r="AZ366" s="3" t="s">
        <v>5537</v>
      </c>
      <c r="BA366" s="18" t="s">
        <v>5537</v>
      </c>
      <c r="BB366" s="18" t="s">
        <v>5537</v>
      </c>
      <c r="BC366" s="18" t="s">
        <v>5537</v>
      </c>
      <c r="BD366" s="18" t="s">
        <v>5537</v>
      </c>
      <c r="BE366" s="18" t="s">
        <v>5537</v>
      </c>
      <c r="BF366" s="18" t="s">
        <v>5537</v>
      </c>
      <c r="BG366" s="18" t="s">
        <v>5537</v>
      </c>
      <c r="BH366" s="18" t="s">
        <v>5537</v>
      </c>
      <c r="BI366" s="18" t="s">
        <v>5537</v>
      </c>
      <c r="BJ366" s="18" t="s">
        <v>5537</v>
      </c>
      <c r="BK366" s="18" t="s">
        <v>5537</v>
      </c>
      <c r="BL366" s="9" t="s">
        <v>5537</v>
      </c>
      <c r="BM366" s="14" t="s">
        <v>5537</v>
      </c>
      <c r="BN366" s="14" t="s">
        <v>5537</v>
      </c>
      <c r="BO366" s="14" t="str">
        <f>_xlfn.XLOOKUP(B366,'[4]cell downs 18042026 17h'!$B:$B,'[4]cell downs 18042026 17h'!$B:$B,"")</f>
        <v/>
      </c>
      <c r="BP366" s="14" t="str">
        <f>_xlfn.XLOOKUP(B366,'[5]Cells Huawei 19042026 15h'!$B:$B,'[5]Cells Huawei 19042026 15h'!$B:$B,"")</f>
        <v/>
      </c>
      <c r="BQ366" s="9" t="str">
        <f>_xlfn.XLOOKUP(B366,'[6]cells down 19042026 9H40'!$B:$B,'[6]cells down 19042026 9H40'!$B:$B,"")</f>
        <v/>
      </c>
      <c r="BR366" s="9" t="s">
        <v>3323</v>
      </c>
      <c r="BS366" s="9" t="s">
        <v>594</v>
      </c>
      <c r="BT366" s="108"/>
    </row>
    <row r="367" spans="1:72" s="9" customFormat="1" x14ac:dyDescent="0.35">
      <c r="A367" s="3" t="s">
        <v>2143</v>
      </c>
      <c r="B367" s="25" t="s">
        <v>2144</v>
      </c>
      <c r="C367" s="3" t="str">
        <f>_xlfn.XLOOKUP(B367,'[1]daily break down'!$D:$D,'[1]daily break down'!$E:$E,"")</f>
        <v>Yaounde</v>
      </c>
      <c r="D367" s="1" t="s">
        <v>357</v>
      </c>
      <c r="E367" s="3" t="s">
        <v>36</v>
      </c>
      <c r="F367" s="3" t="s">
        <v>37</v>
      </c>
      <c r="G367" s="3" t="s">
        <v>115</v>
      </c>
      <c r="H367" s="34" t="str">
        <f>_xlfn.XLOOKUP(B367,[2]CALCULATION!$B:$B,[2]CALCULATION!$H:$H,"")</f>
        <v>ZTE</v>
      </c>
      <c r="I367" s="28">
        <v>0</v>
      </c>
      <c r="J367" s="28">
        <v>0</v>
      </c>
      <c r="K367" s="28">
        <v>0</v>
      </c>
      <c r="L367" s="28">
        <v>0</v>
      </c>
      <c r="M367" s="28">
        <v>7.2328554959150537</v>
      </c>
      <c r="N367" s="28">
        <v>5.4737638863919784</v>
      </c>
      <c r="O367" s="28">
        <v>6.8933469450651046</v>
      </c>
      <c r="P367" s="28">
        <v>2.92604078383029</v>
      </c>
      <c r="Q367" s="28">
        <v>0</v>
      </c>
      <c r="R367" s="28">
        <v>0</v>
      </c>
      <c r="S367" s="93">
        <v>0</v>
      </c>
      <c r="T367" s="93">
        <f>_xlfn.XLOOKUP(B367,'[3]Nur des jours'!$B:$B,'[3]Nur des jours'!$U:$U,"")</f>
        <v>0</v>
      </c>
      <c r="U367" s="93">
        <v>2.7688602386190806</v>
      </c>
      <c r="V367" s="93">
        <v>19.809350146818367</v>
      </c>
      <c r="W367" s="93">
        <v>0</v>
      </c>
      <c r="X367" s="93">
        <v>0</v>
      </c>
      <c r="Y367" s="93">
        <v>0</v>
      </c>
      <c r="Z367" s="93">
        <v>0</v>
      </c>
      <c r="AA367" s="93">
        <v>0</v>
      </c>
      <c r="AB367" s="93">
        <v>0.49647507512134986</v>
      </c>
      <c r="AC367" s="93">
        <f>_xlfn.XLOOKUP(B367,'[3]Nur des jours'!$B:$B,'[3]Nur des jours'!$N:$N,"")</f>
        <v>13.868556899607057</v>
      </c>
      <c r="AD367" s="93">
        <v>13.868556899607057</v>
      </c>
      <c r="AE367" s="93">
        <v>13.868556899607057</v>
      </c>
      <c r="AF367" s="93">
        <v>36.287749726766606</v>
      </c>
      <c r="AG367" s="93"/>
      <c r="AH367" s="93">
        <v>0.20307020172186907</v>
      </c>
      <c r="AI367" s="93">
        <v>8.9175449324364831E-2</v>
      </c>
      <c r="AJ367" s="93">
        <v>7.07640992686423E-2</v>
      </c>
      <c r="AK367" s="93">
        <v>0.31943103791694233</v>
      </c>
      <c r="AL367" s="93">
        <v>0.20307020172186907</v>
      </c>
      <c r="AM367" s="49" t="s">
        <v>5559</v>
      </c>
      <c r="AN367" s="49"/>
      <c r="AO367" s="48" t="str" cm="1">
        <f t="array" ref="AO367">IFERROR(_xlfn.IFS(
AQ367="MPR ISSUE","PDH",
AQ367="BSS Hardware Issue","BSS",
AQ367="Sites strategiques, MLL, Pylone, etc.","ENVTECH",
AQ367="AKTIVCO DEFAUT GE &amp; POWER Cabinet","AKTIVCO",
AQ367="AKTIVCO Coupure ENEO &amp; Baisse de tension","AKTIVCO GRID ONLY",
AQ367="Coupure ENEO &amp; Baisse de tension","IHS GRID ONLY",
AQ367="Defaut GE &amp; POWER Cabinet","IHS",
AQ367="Sharing","Partners",
AQ367="Sites strategiques &amp; DataCenter","SST &amp; DC",
AQ367="Exclu","Exclu",
AQ367="SAT","SAT",
AQ367="SPARE-ISSUE","SPARE-ISSUE",
AQ367="Fiber CAmtel","TRANS_FO_CAMTEL",
AQ367="Fiber AOF","Fiber AOF",
AQ367="Projet OCM (HUAWEI)","TRAVAUX-HUAWEI",
AQ367="Projet OCM (NOKIA)","TRAVAUX-NOKIA",
AQ367="ACCESS-ISSUE","ACCESS-ISSUE",
AQ367="Projet OCM (ZTE, NOKIA, autres projets)","TRAVAUX OCM",
AQ367="No root CAuse","No root cause",
AQ367="ODU HS","PDH",
AQ367="IP &amp; VLAN","PDH",
AQ367="Warehouse HUAWEI","SPARE-ISSUE",
AQ367="SPARE-HS","SPARE-ISSUE",
AQ367="Power Telco","BSS",AQ367="no impacts","no impacts"
),"")</f>
        <v>No root cause</v>
      </c>
      <c r="AP367" s="48" t="str" cm="1">
        <f t="array" ref="AP367">IFERROR(_xlfn.IFS(
AQ367="MPR ISSUE","TX ISSUE",
AQ367="BSS Hardware Issue","RAN ISSUE",
AQ367="Sites strategiques, MLL, Pylone, etc.","ENVTECH",
AQ367="AKTIVCO DEFAUT GE &amp; POWER Cabinet","POWER ISSUE",
AQ367="AKTIVCO Coupure ENEO &amp; Baisse de tension","POWER ISSUE",
AQ367="Coupure ENEO &amp; Baisse de tension","POWER ISSUE",
AQ367="Defaut GE &amp; POWER Cabinet","POWER ISSUE",
AQ367="Sharing","POWER ISSUE",
AQ367="Sites strategiques &amp; DataCenter","POWER ISSUE",
AQ367="Exclu","Exclu",
AQ367="SAT","TX ISSUE",
AQ367="SPARE-ISSUE","SPARE-ISSUE",
AQ367="Fiber CAmtel","TX ISSUE",
AQ367="Fiber AOF","TX ISSUE",
AQ367="Projet OCM (HUAWEI)","TRAVAUX-HUAWEI",
AQ367="Projet OCM (NOKIA)","TRAVAUX -NOKIA",
AQ367="ACCESS-ISSUE","ACCESS-ISSUE",
AQ367="Projet OCM (ZTE, NOKIA, autres projets)","TRAVAUX OCM",
AQ367="No root CAuse","No root cause",
AQ367="ODU HS","TX ISSUE",
AQ367="IP &amp; VLAN","TX ISSUE",
AQ367="Warehouse HUAWEI","SPARE-ISSUE",
AQ367="SPARE-HS","SPARE-ISSUE",
AQ367="Power Telco","RAN ISSUE",AQ367="no impacts","no impacts"
),"")</f>
        <v>No root cause</v>
      </c>
      <c r="AQ367" s="67" t="s">
        <v>5344</v>
      </c>
      <c r="AR367" s="48" t="str" cm="1">
        <f t="array" ref="AR367">IFERROR(_xlfn.IFS(
AQ367="MPR ISSUE","ACTIVE",
AQ367="BSS Hardware Issue","ACTIVE",
AQ367="Sites strategiques, MLL, Pylone, etc.","PASSIVE",
AQ367="AKTIVCO DEFAUT GE &amp; POWER Cabinet","PASSIVE",
AQ367="AKTIVCO Coupure ENEO &amp; Baisse de tension","PASSIVE",
AQ367="Coupure ENEO &amp; Baisse de tension","PASSIVE",
AQ367="Defaut GE &amp; POWER Cabinet","PASSIVE",
AQ367="Sharing","PASSIVE",
AQ367="Sites strategiques &amp; DataCenter","PASSIVE",
AQ367="Exclu","Exclu",
AQ367="SAT","ACTIVE",
AQ367="SPARE-ISSUE","SPARE-ISSUE",
AQ367="Fiber CAmtel","ACTIVE",
AQ367="Fiber AOF","ACTIVE",
AQ367="Projet OCM (HUAWEI)","PLANNED WORKS",
AQ367="Projet OCM (NOKIA)","PLANNED WORKS",
AQ367="ACCESS-ISSUE","ACCESS-ISSUE",
AQ367="Projet OCM (ZTE, NOKIA, autres projets)","PLANNED WORKS",
AQ367="No root CAuse","No root cause",
AQ367="ODU HS","ACTIVE",
AQ367="IP &amp; VLAN","ACTIVE",
AQ367="Warehouse HUAWEI","SPARE-ISSUE",
AQ367="SPARE-HS","SPARE-ISSUE",
AQ367="Power Telco","ACTIVE", AQ367="no impacts","no impacts"
),"")</f>
        <v>No root cause</v>
      </c>
      <c r="AS367" s="92" t="s">
        <v>5537</v>
      </c>
      <c r="AT367" s="98" t="s">
        <v>2144</v>
      </c>
      <c r="AV367" s="17" t="s">
        <v>5537</v>
      </c>
      <c r="AW367" s="7" t="s">
        <v>5537</v>
      </c>
      <c r="AX367" s="6" t="s">
        <v>5537</v>
      </c>
      <c r="AY367" s="7"/>
      <c r="AZ367" s="3" t="s">
        <v>5537</v>
      </c>
      <c r="BA367" s="18" t="s">
        <v>5537</v>
      </c>
      <c r="BB367" s="18" t="s">
        <v>5537</v>
      </c>
      <c r="BC367" s="18" t="s">
        <v>5537</v>
      </c>
      <c r="BD367" s="18" t="s">
        <v>5537</v>
      </c>
      <c r="BE367" s="18" t="s">
        <v>5537</v>
      </c>
      <c r="BF367" s="18" t="s">
        <v>5537</v>
      </c>
      <c r="BG367" s="18" t="s">
        <v>5537</v>
      </c>
      <c r="BH367" s="18" t="s">
        <v>5537</v>
      </c>
      <c r="BI367" s="18" t="s">
        <v>5537</v>
      </c>
      <c r="BJ367" s="18" t="s">
        <v>5537</v>
      </c>
      <c r="BK367" s="18" t="s">
        <v>5537</v>
      </c>
      <c r="BL367" s="9" t="s">
        <v>5537</v>
      </c>
      <c r="BM367" s="14" t="s">
        <v>5537</v>
      </c>
      <c r="BN367" s="14" t="s">
        <v>5537</v>
      </c>
      <c r="BO367" s="14" t="str">
        <f>_xlfn.XLOOKUP(B367,'[4]cell downs 18042026 17h'!$B:$B,'[4]cell downs 18042026 17h'!$B:$B,"")</f>
        <v/>
      </c>
      <c r="BP367" s="14" t="str">
        <f>_xlfn.XLOOKUP(B367,'[5]Cells Huawei 19042026 15h'!$B:$B,'[5]Cells Huawei 19042026 15h'!$B:$B,"")</f>
        <v/>
      </c>
      <c r="BQ367" s="9" t="str">
        <f>_xlfn.XLOOKUP(B367,'[6]cells down 19042026 9H40'!$B:$B,'[6]cells down 19042026 9H40'!$B:$B,"")</f>
        <v/>
      </c>
      <c r="BR367" s="9" t="s">
        <v>5537</v>
      </c>
      <c r="BS367" s="9" t="s">
        <v>5537</v>
      </c>
      <c r="BT367" s="108"/>
    </row>
    <row r="368" spans="1:72" s="9" customFormat="1" x14ac:dyDescent="0.35">
      <c r="A368" s="1" t="s">
        <v>3221</v>
      </c>
      <c r="B368" s="8" t="s">
        <v>3222</v>
      </c>
      <c r="C368" s="3" t="str">
        <f>_xlfn.XLOOKUP(B368,'[1]daily break down'!$D:$D,'[1]daily break down'!$E:$E,"")</f>
        <v>SUD-OUEST</v>
      </c>
      <c r="D368" s="1" t="s">
        <v>11</v>
      </c>
      <c r="E368" s="1" t="s">
        <v>145</v>
      </c>
      <c r="F368" s="3" t="s">
        <v>13</v>
      </c>
      <c r="G368" s="1" t="s">
        <v>63</v>
      </c>
      <c r="H368" s="32" t="str">
        <f>_xlfn.XLOOKUP(B368,[2]CALCULATION!$B:$B,[2]CALCULATION!$H:$H,"")</f>
        <v>Huawei</v>
      </c>
      <c r="I368" s="28">
        <v>2.8344219865138274</v>
      </c>
      <c r="J368" s="28">
        <v>7.6958362939563346E-2</v>
      </c>
      <c r="K368" s="28">
        <v>0</v>
      </c>
      <c r="L368" s="28">
        <v>0</v>
      </c>
      <c r="M368" s="28">
        <v>0</v>
      </c>
      <c r="N368" s="28">
        <v>0</v>
      </c>
      <c r="O368" s="28">
        <v>0</v>
      </c>
      <c r="P368" s="28">
        <v>0</v>
      </c>
      <c r="Q368" s="28">
        <v>0</v>
      </c>
      <c r="R368" s="28">
        <v>0</v>
      </c>
      <c r="S368" s="93">
        <v>0</v>
      </c>
      <c r="T368" s="93">
        <f>_xlfn.XLOOKUP(B368,'[3]Nur des jours'!$B:$B,'[3]Nur des jours'!$U:$U,"")</f>
        <v>0</v>
      </c>
      <c r="U368" s="93">
        <v>0</v>
      </c>
      <c r="V368" s="93">
        <v>0</v>
      </c>
      <c r="W368" s="93">
        <v>0</v>
      </c>
      <c r="X368" s="93">
        <v>0</v>
      </c>
      <c r="Y368" s="93">
        <v>0</v>
      </c>
      <c r="Z368" s="93">
        <v>0</v>
      </c>
      <c r="AA368" s="93">
        <v>0</v>
      </c>
      <c r="AB368" s="93">
        <v>0</v>
      </c>
      <c r="AC368" s="93">
        <f>_xlfn.XLOOKUP(B368,'[3]Nur des jours'!$B:$B,'[3]Nur des jours'!$N:$N,"")</f>
        <v>0</v>
      </c>
      <c r="AD368" s="93">
        <v>0</v>
      </c>
      <c r="AE368" s="93">
        <v>0</v>
      </c>
      <c r="AF368" s="93">
        <v>0.48957289981251767</v>
      </c>
      <c r="AG368" s="93"/>
      <c r="AH368" s="93">
        <v>0.20276700539047407</v>
      </c>
      <c r="AI368" s="93">
        <v>0.18984129267932009</v>
      </c>
      <c r="AJ368" s="93">
        <v>0.16357557180792287</v>
      </c>
      <c r="AK368" s="93">
        <v>0.23153620200189551</v>
      </c>
      <c r="AL368" s="93">
        <v>0.20276700539047407</v>
      </c>
      <c r="AM368" s="49" t="s">
        <v>5559</v>
      </c>
      <c r="AN368" s="49"/>
      <c r="AO368" s="48" t="str" cm="1">
        <f t="array" ref="AO368">IFERROR(_xlfn.IFS(
AQ368="MPR ISSUE","PDH",
AQ368="BSS Hardware Issue","BSS",
AQ368="Sites strategiques, MLL, Pylone, etc.","ENVTECH",
AQ368="AKTIVCO DEFAUT GE &amp; POWER Cabinet","AKTIVCO",
AQ368="AKTIVCO Coupure ENEO &amp; Baisse de tension","AKTIVCO GRID ONLY",
AQ368="Coupure ENEO &amp; Baisse de tension","IHS GRID ONLY",
AQ368="Defaut GE &amp; POWER Cabinet","IHS",
AQ368="Sharing","Partners",
AQ368="Sites strategiques &amp; DataCenter","SST &amp; DC",
AQ368="Exclu","Exclu",
AQ368="SAT","SAT",
AQ368="SPARE-ISSUE","SPARE-ISSUE",
AQ368="Fiber CAmtel","TRANS_FO_CAMTEL",
AQ368="Fiber AOF","Fiber AOF",
AQ368="Projet OCM (HUAWEI)","TRAVAUX-HUAWEI",
AQ368="Projet OCM (NOKIA)","TRAVAUX-NOKIA",
AQ368="ACCESS-ISSUE","ACCESS-ISSUE",
AQ368="Projet OCM (ZTE, NOKIA, autres projets)","TRAVAUX OCM",
AQ368="No root CAuse","No root cause",
AQ368="ODU HS","PDH",
AQ368="IP &amp; VLAN","PDH",
AQ368="Warehouse HUAWEI","SPARE-ISSUE",
AQ368="SPARE-HS","SPARE-ISSUE",
AQ368="Power Telco","BSS",AQ368="no impacts","no impacts"
),"")</f>
        <v>No root cause</v>
      </c>
      <c r="AP368" s="48" t="str" cm="1">
        <f t="array" ref="AP368">IFERROR(_xlfn.IFS(
AQ368="MPR ISSUE","TX ISSUE",
AQ368="BSS Hardware Issue","RAN ISSUE",
AQ368="Sites strategiques, MLL, Pylone, etc.","ENVTECH",
AQ368="AKTIVCO DEFAUT GE &amp; POWER Cabinet","POWER ISSUE",
AQ368="AKTIVCO Coupure ENEO &amp; Baisse de tension","POWER ISSUE",
AQ368="Coupure ENEO &amp; Baisse de tension","POWER ISSUE",
AQ368="Defaut GE &amp; POWER Cabinet","POWER ISSUE",
AQ368="Sharing","POWER ISSUE",
AQ368="Sites strategiques &amp; DataCenter","POWER ISSUE",
AQ368="Exclu","Exclu",
AQ368="SAT","TX ISSUE",
AQ368="SPARE-ISSUE","SPARE-ISSUE",
AQ368="Fiber CAmtel","TX ISSUE",
AQ368="Fiber AOF","TX ISSUE",
AQ368="Projet OCM (HUAWEI)","TRAVAUX-HUAWEI",
AQ368="Projet OCM (NOKIA)","TRAVAUX -NOKIA",
AQ368="ACCESS-ISSUE","ACCESS-ISSUE",
AQ368="Projet OCM (ZTE, NOKIA, autres projets)","TRAVAUX OCM",
AQ368="No root CAuse","No root cause",
AQ368="ODU HS","TX ISSUE",
AQ368="IP &amp; VLAN","TX ISSUE",
AQ368="Warehouse HUAWEI","SPARE-ISSUE",
AQ368="SPARE-HS","SPARE-ISSUE",
AQ368="Power Telco","RAN ISSUE",AQ368="no impacts","no impacts"
),"")</f>
        <v>No root cause</v>
      </c>
      <c r="AQ368" s="127" t="s">
        <v>5344</v>
      </c>
      <c r="AR368" s="48" t="str" cm="1">
        <f t="array" ref="AR368">IFERROR(_xlfn.IFS(
AQ368="MPR ISSUE","ACTIVE",
AQ368="BSS Hardware Issue","ACTIVE",
AQ368="Sites strategiques, MLL, Pylone, etc.","PASSIVE",
AQ368="AKTIVCO DEFAUT GE &amp; POWER Cabinet","PASSIVE",
AQ368="AKTIVCO Coupure ENEO &amp; Baisse de tension","PASSIVE",
AQ368="Coupure ENEO &amp; Baisse de tension","PASSIVE",
AQ368="Defaut GE &amp; POWER Cabinet","PASSIVE",
AQ368="Sharing","PASSIVE",
AQ368="Sites strategiques &amp; DataCenter","PASSIVE",
AQ368="Exclu","Exclu",
AQ368="SAT","ACTIVE",
AQ368="SPARE-ISSUE","SPARE-ISSUE",
AQ368="Fiber CAmtel","ACTIVE",
AQ368="Fiber AOF","ACTIVE",
AQ368="Projet OCM (HUAWEI)","PLANNED WORKS",
AQ368="Projet OCM (NOKIA)","PLANNED WORKS",
AQ368="ACCESS-ISSUE","ACCESS-ISSUE",
AQ368="Projet OCM (ZTE, NOKIA, autres projets)","PLANNED WORKS",
AQ368="No root CAuse","No root cause",
AQ368="ODU HS","ACTIVE",
AQ368="IP &amp; VLAN","ACTIVE",
AQ368="Warehouse HUAWEI","SPARE-ISSUE",
AQ368="SPARE-HS","SPARE-ISSUE",
AQ368="Power Telco","ACTIVE", AQ368="no impacts","no impacts"
),"")</f>
        <v>No root cause</v>
      </c>
      <c r="AS368" s="92" t="s">
        <v>5537</v>
      </c>
      <c r="AT368" s="98" t="s">
        <v>3222</v>
      </c>
      <c r="AV368" s="17" t="s">
        <v>5537</v>
      </c>
      <c r="AW368" s="7" t="s">
        <v>5537</v>
      </c>
      <c r="AX368" s="6" t="s">
        <v>5537</v>
      </c>
      <c r="AY368" s="7"/>
      <c r="AZ368" s="3" t="s">
        <v>5537</v>
      </c>
      <c r="BA368" s="18" t="s">
        <v>5537</v>
      </c>
      <c r="BB368" s="18" t="s">
        <v>5537</v>
      </c>
      <c r="BC368" s="18" t="s">
        <v>5537</v>
      </c>
      <c r="BD368" s="18" t="s">
        <v>5537</v>
      </c>
      <c r="BE368" s="18" t="s">
        <v>5537</v>
      </c>
      <c r="BF368" s="18" t="s">
        <v>5537</v>
      </c>
      <c r="BG368" s="18" t="s">
        <v>5537</v>
      </c>
      <c r="BH368" s="18" t="s">
        <v>5537</v>
      </c>
      <c r="BI368" s="18" t="s">
        <v>5537</v>
      </c>
      <c r="BJ368" s="18" t="s">
        <v>5537</v>
      </c>
      <c r="BK368" s="18" t="s">
        <v>5537</v>
      </c>
      <c r="BL368" s="9" t="s">
        <v>5537</v>
      </c>
      <c r="BM368" s="14" t="s">
        <v>5537</v>
      </c>
      <c r="BN368" s="14" t="s">
        <v>5537</v>
      </c>
      <c r="BO368" s="14" t="str">
        <f>_xlfn.XLOOKUP(B368,'[4]cell downs 18042026 17h'!$B:$B,'[4]cell downs 18042026 17h'!$B:$B,"")</f>
        <v/>
      </c>
      <c r="BP368" s="14" t="str">
        <f>_xlfn.XLOOKUP(B368,'[5]Cells Huawei 19042026 15h'!$B:$B,'[5]Cells Huawei 19042026 15h'!$B:$B,"")</f>
        <v/>
      </c>
      <c r="BQ368" s="9" t="str">
        <f>_xlfn.XLOOKUP(B368,'[6]cells down 19042026 9H40'!$B:$B,'[6]cells down 19042026 9H40'!$B:$B,"")</f>
        <v/>
      </c>
      <c r="BR368" s="9" t="s">
        <v>3222</v>
      </c>
      <c r="BS368" s="9" t="s">
        <v>12</v>
      </c>
      <c r="BT368" s="108"/>
    </row>
    <row r="369" spans="1:72" s="9" customFormat="1" x14ac:dyDescent="0.35">
      <c r="A369" s="1" t="s">
        <v>2509</v>
      </c>
      <c r="B369" s="8" t="s">
        <v>2510</v>
      </c>
      <c r="C369" s="3" t="str">
        <f>_xlfn.XLOOKUP(B369,'[1]daily break down'!$D:$D,'[1]daily break down'!$E:$E,"")</f>
        <v>SUD-OUEST</v>
      </c>
      <c r="D369" s="1" t="s">
        <v>11</v>
      </c>
      <c r="E369" s="1" t="s">
        <v>12</v>
      </c>
      <c r="F369" s="3" t="s">
        <v>13</v>
      </c>
      <c r="G369" s="1" t="s">
        <v>63</v>
      </c>
      <c r="H369" s="32" t="str">
        <f>_xlfn.XLOOKUP(B369,[2]CALCULATION!$B:$B,[2]CALCULATION!$H:$H,"")</f>
        <v>Huawei</v>
      </c>
      <c r="I369" s="28">
        <v>0</v>
      </c>
      <c r="J369" s="28">
        <v>0</v>
      </c>
      <c r="K369" s="28">
        <v>0</v>
      </c>
      <c r="L369" s="28">
        <v>0</v>
      </c>
      <c r="M369" s="28">
        <v>0</v>
      </c>
      <c r="N369" s="28">
        <v>0</v>
      </c>
      <c r="O369" s="28">
        <v>0</v>
      </c>
      <c r="P369" s="28">
        <v>0</v>
      </c>
      <c r="Q369" s="28">
        <v>0</v>
      </c>
      <c r="R369" s="28">
        <v>0</v>
      </c>
      <c r="S369" s="93">
        <v>0</v>
      </c>
      <c r="T369" s="93">
        <f>_xlfn.XLOOKUP(B369,'[3]Nur des jours'!$B:$B,'[3]Nur des jours'!$U:$U,"")</f>
        <v>0</v>
      </c>
      <c r="U369" s="93">
        <v>0</v>
      </c>
      <c r="V369" s="93">
        <v>0</v>
      </c>
      <c r="W369" s="93">
        <v>0</v>
      </c>
      <c r="X369" s="93">
        <v>0</v>
      </c>
      <c r="Y369" s="93">
        <v>0</v>
      </c>
      <c r="Z369" s="93">
        <v>0</v>
      </c>
      <c r="AA369" s="93">
        <v>0</v>
      </c>
      <c r="AB369" s="93">
        <v>0</v>
      </c>
      <c r="AC369" s="93">
        <f>_xlfn.XLOOKUP(B369,'[3]Nur des jours'!$B:$B,'[3]Nur des jours'!$N:$N,"")</f>
        <v>0</v>
      </c>
      <c r="AD369" s="93">
        <v>0</v>
      </c>
      <c r="AE369" s="93">
        <v>0</v>
      </c>
      <c r="AF369" s="93">
        <v>0.4889486720714088</v>
      </c>
      <c r="AG369" s="93"/>
      <c r="AH369" s="93">
        <v>0.20260648968561751</v>
      </c>
      <c r="AI369" s="93">
        <v>0.19109024855221035</v>
      </c>
      <c r="AJ369" s="93">
        <v>0.1625661739955323</v>
      </c>
      <c r="AK369" s="93">
        <v>0.23153620200189551</v>
      </c>
      <c r="AL369" s="93">
        <v>0.20260648968561751</v>
      </c>
      <c r="AM369" s="49" t="s">
        <v>5559</v>
      </c>
      <c r="AN369" s="49"/>
      <c r="AO369" s="48" t="str" cm="1">
        <f t="array" ref="AO369">IFERROR(_xlfn.IFS(
AQ369="MPR ISSUE","PDH",
AQ369="BSS Hardware Issue","BSS",
AQ369="Sites strategiques, MLL, Pylone, etc.","ENVTECH",
AQ369="AKTIVCO DEFAUT GE &amp; POWER Cabinet","AKTIVCO",
AQ369="AKTIVCO Coupure ENEO &amp; Baisse de tension","AKTIVCO GRID ONLY",
AQ369="Coupure ENEO &amp; Baisse de tension","IHS GRID ONLY",
AQ369="Defaut GE &amp; POWER Cabinet","IHS",
AQ369="Sharing","Partners",
AQ369="Sites strategiques &amp; DataCenter","SST &amp; DC",
AQ369="Exclu","Exclu",
AQ369="SAT","SAT",
AQ369="SPARE-ISSUE","SPARE-ISSUE",
AQ369="Fiber CAmtel","TRANS_FO_CAMTEL",
AQ369="Fiber AOF","Fiber AOF",
AQ369="Projet OCM (HUAWEI)","TRAVAUX-HUAWEI",
AQ369="Projet OCM (NOKIA)","TRAVAUX-NOKIA",
AQ369="ACCESS-ISSUE","ACCESS-ISSUE",
AQ369="Projet OCM (ZTE, NOKIA, autres projets)","TRAVAUX OCM",
AQ369="No root CAuse","No root cause",
AQ369="ODU HS","PDH",
AQ369="IP &amp; VLAN","PDH",
AQ369="Warehouse HUAWEI","SPARE-ISSUE",
AQ369="SPARE-HS","SPARE-ISSUE",
AQ369="Power Telco","BSS",AQ369="no impacts","no impacts"
),"")</f>
        <v>No root cause</v>
      </c>
      <c r="AP369" s="48" t="str" cm="1">
        <f t="array" ref="AP369">IFERROR(_xlfn.IFS(
AQ369="MPR ISSUE","TX ISSUE",
AQ369="BSS Hardware Issue","RAN ISSUE",
AQ369="Sites strategiques, MLL, Pylone, etc.","ENVTECH",
AQ369="AKTIVCO DEFAUT GE &amp; POWER Cabinet","POWER ISSUE",
AQ369="AKTIVCO Coupure ENEO &amp; Baisse de tension","POWER ISSUE",
AQ369="Coupure ENEO &amp; Baisse de tension","POWER ISSUE",
AQ369="Defaut GE &amp; POWER Cabinet","POWER ISSUE",
AQ369="Sharing","POWER ISSUE",
AQ369="Sites strategiques &amp; DataCenter","POWER ISSUE",
AQ369="Exclu","Exclu",
AQ369="SAT","TX ISSUE",
AQ369="SPARE-ISSUE","SPARE-ISSUE",
AQ369="Fiber CAmtel","TX ISSUE",
AQ369="Fiber AOF","TX ISSUE",
AQ369="Projet OCM (HUAWEI)","TRAVAUX-HUAWEI",
AQ369="Projet OCM (NOKIA)","TRAVAUX -NOKIA",
AQ369="ACCESS-ISSUE","ACCESS-ISSUE",
AQ369="Projet OCM (ZTE, NOKIA, autres projets)","TRAVAUX OCM",
AQ369="No root CAuse","No root cause",
AQ369="ODU HS","TX ISSUE",
AQ369="IP &amp; VLAN","TX ISSUE",
AQ369="Warehouse HUAWEI","SPARE-ISSUE",
AQ369="SPARE-HS","SPARE-ISSUE",
AQ369="Power Telco","RAN ISSUE",AQ369="no impacts","no impacts"
),"")</f>
        <v>No root cause</v>
      </c>
      <c r="AQ369" s="127" t="s">
        <v>5344</v>
      </c>
      <c r="AR369" s="48" t="str" cm="1">
        <f t="array" ref="AR369">IFERROR(_xlfn.IFS(
AQ369="MPR ISSUE","ACTIVE",
AQ369="BSS Hardware Issue","ACTIVE",
AQ369="Sites strategiques, MLL, Pylone, etc.","PASSIVE",
AQ369="AKTIVCO DEFAUT GE &amp; POWER Cabinet","PASSIVE",
AQ369="AKTIVCO Coupure ENEO &amp; Baisse de tension","PASSIVE",
AQ369="Coupure ENEO &amp; Baisse de tension","PASSIVE",
AQ369="Defaut GE &amp; POWER Cabinet","PASSIVE",
AQ369="Sharing","PASSIVE",
AQ369="Sites strategiques &amp; DataCenter","PASSIVE",
AQ369="Exclu","Exclu",
AQ369="SAT","ACTIVE",
AQ369="SPARE-ISSUE","SPARE-ISSUE",
AQ369="Fiber CAmtel","ACTIVE",
AQ369="Fiber AOF","ACTIVE",
AQ369="Projet OCM (HUAWEI)","PLANNED WORKS",
AQ369="Projet OCM (NOKIA)","PLANNED WORKS",
AQ369="ACCESS-ISSUE","ACCESS-ISSUE",
AQ369="Projet OCM (ZTE, NOKIA, autres projets)","PLANNED WORKS",
AQ369="No root CAuse","No root cause",
AQ369="ODU HS","ACTIVE",
AQ369="IP &amp; VLAN","ACTIVE",
AQ369="Warehouse HUAWEI","SPARE-ISSUE",
AQ369="SPARE-HS","SPARE-ISSUE",
AQ369="Power Telco","ACTIVE", AQ369="no impacts","no impacts"
),"")</f>
        <v>No root cause</v>
      </c>
      <c r="AS369" s="92" t="s">
        <v>5537</v>
      </c>
      <c r="AT369" s="98" t="s">
        <v>2510</v>
      </c>
      <c r="AV369" s="17" t="s">
        <v>5537</v>
      </c>
      <c r="AW369" s="7" t="s">
        <v>5537</v>
      </c>
      <c r="AX369" s="6" t="s">
        <v>5537</v>
      </c>
      <c r="AY369" s="7"/>
      <c r="AZ369" s="3" t="s">
        <v>5537</v>
      </c>
      <c r="BA369" s="18" t="s">
        <v>5537</v>
      </c>
      <c r="BB369" s="18" t="s">
        <v>5537</v>
      </c>
      <c r="BC369" s="18" t="s">
        <v>5537</v>
      </c>
      <c r="BD369" s="18" t="s">
        <v>5537</v>
      </c>
      <c r="BE369" s="18" t="s">
        <v>5537</v>
      </c>
      <c r="BF369" s="18" t="s">
        <v>5537</v>
      </c>
      <c r="BG369" s="18" t="s">
        <v>5537</v>
      </c>
      <c r="BH369" s="18" t="s">
        <v>5537</v>
      </c>
      <c r="BI369" s="18" t="s">
        <v>5537</v>
      </c>
      <c r="BJ369" s="18" t="s">
        <v>5537</v>
      </c>
      <c r="BK369" s="18" t="s">
        <v>5537</v>
      </c>
      <c r="BL369" s="9" t="s">
        <v>5537</v>
      </c>
      <c r="BM369" s="14" t="s">
        <v>5537</v>
      </c>
      <c r="BN369" s="14" t="s">
        <v>5537</v>
      </c>
      <c r="BO369" s="14" t="str">
        <f>_xlfn.XLOOKUP(B369,'[4]cell downs 18042026 17h'!$B:$B,'[4]cell downs 18042026 17h'!$B:$B,"")</f>
        <v/>
      </c>
      <c r="BP369" s="14" t="str">
        <f>_xlfn.XLOOKUP(B369,'[5]Cells Huawei 19042026 15h'!$B:$B,'[5]Cells Huawei 19042026 15h'!$B:$B,"")</f>
        <v/>
      </c>
      <c r="BQ369" s="9" t="str">
        <f>_xlfn.XLOOKUP(B369,'[6]cells down 19042026 9H40'!$B:$B,'[6]cells down 19042026 9H40'!$B:$B,"")</f>
        <v/>
      </c>
      <c r="BR369" s="9" t="s">
        <v>2510</v>
      </c>
      <c r="BS369" s="9" t="s">
        <v>318</v>
      </c>
      <c r="BT369" s="108"/>
    </row>
    <row r="370" spans="1:72" s="9" customFormat="1" x14ac:dyDescent="0.35">
      <c r="A370" s="1" t="s">
        <v>3292</v>
      </c>
      <c r="B370" s="8" t="s">
        <v>3293</v>
      </c>
      <c r="C370" s="3" t="str">
        <f>_xlfn.XLOOKUP(B370,'[1]daily break down'!$D:$D,'[1]daily break down'!$E:$E,"")</f>
        <v>SUD-OUEST</v>
      </c>
      <c r="D370" s="1" t="s">
        <v>11</v>
      </c>
      <c r="E370" s="1" t="s">
        <v>12</v>
      </c>
      <c r="F370" s="3" t="s">
        <v>13</v>
      </c>
      <c r="G370" s="1" t="s">
        <v>63</v>
      </c>
      <c r="H370" s="32" t="str">
        <f>_xlfn.XLOOKUP(B370,[2]CALCULATION!$B:$B,[2]CALCULATION!$H:$H,"")</f>
        <v>Huawei</v>
      </c>
      <c r="I370" s="28">
        <v>0</v>
      </c>
      <c r="J370" s="28">
        <v>1.0242507126897296</v>
      </c>
      <c r="K370" s="28">
        <v>0.19021111025502735</v>
      </c>
      <c r="L370" s="28">
        <v>0</v>
      </c>
      <c r="M370" s="28">
        <v>0</v>
      </c>
      <c r="N370" s="28">
        <v>0</v>
      </c>
      <c r="O370" s="28">
        <v>0</v>
      </c>
      <c r="P370" s="28">
        <v>4.3339240311272058E-2</v>
      </c>
      <c r="Q370" s="28">
        <v>0</v>
      </c>
      <c r="R370" s="28">
        <v>0</v>
      </c>
      <c r="S370" s="93">
        <v>0</v>
      </c>
      <c r="T370" s="93">
        <f>_xlfn.XLOOKUP(B370,'[3]Nur des jours'!$B:$B,'[3]Nur des jours'!$U:$U,"")</f>
        <v>0</v>
      </c>
      <c r="U370" s="93">
        <v>0</v>
      </c>
      <c r="V370" s="93">
        <v>0</v>
      </c>
      <c r="W370" s="93">
        <v>0</v>
      </c>
      <c r="X370" s="93">
        <v>0</v>
      </c>
      <c r="Y370" s="93">
        <v>0</v>
      </c>
      <c r="Z370" s="93">
        <v>0</v>
      </c>
      <c r="AA370" s="93">
        <v>0</v>
      </c>
      <c r="AB370" s="93">
        <v>0</v>
      </c>
      <c r="AC370" s="93">
        <f>_xlfn.XLOOKUP(B370,'[3]Nur des jours'!$B:$B,'[3]Nur des jours'!$N:$N,"")</f>
        <v>0</v>
      </c>
      <c r="AD370" s="93">
        <v>0</v>
      </c>
      <c r="AE370" s="93">
        <v>0</v>
      </c>
      <c r="AF370" s="93">
        <v>0.48850279511347389</v>
      </c>
      <c r="AG370" s="93"/>
      <c r="AH370" s="93">
        <v>0.20242813890244354</v>
      </c>
      <c r="AI370" s="93">
        <v>0.18984129267932009</v>
      </c>
      <c r="AJ370" s="93">
        <v>0.1625661739955323</v>
      </c>
      <c r="AK370" s="93">
        <v>0.23153620200189551</v>
      </c>
      <c r="AL370" s="93">
        <v>0.20242813890244354</v>
      </c>
      <c r="AM370" s="49" t="s">
        <v>5559</v>
      </c>
      <c r="AN370" s="49"/>
      <c r="AO370" s="48" t="str" cm="1">
        <f t="array" ref="AO370">IFERROR(_xlfn.IFS(
AQ370="MPR ISSUE","PDH",
AQ370="BSS Hardware Issue","BSS",
AQ370="Sites strategiques, MLL, Pylone, etc.","ENVTECH",
AQ370="AKTIVCO DEFAUT GE &amp; POWER Cabinet","AKTIVCO",
AQ370="AKTIVCO Coupure ENEO &amp; Baisse de tension","AKTIVCO GRID ONLY",
AQ370="Coupure ENEO &amp; Baisse de tension","IHS GRID ONLY",
AQ370="Defaut GE &amp; POWER Cabinet","IHS",
AQ370="Sharing","Partners",
AQ370="Sites strategiques &amp; DataCenter","SST &amp; DC",
AQ370="Exclu","Exclu",
AQ370="SAT","SAT",
AQ370="SPARE-ISSUE","SPARE-ISSUE",
AQ370="Fiber CAmtel","TRANS_FO_CAMTEL",
AQ370="Fiber AOF","Fiber AOF",
AQ370="Projet OCM (HUAWEI)","TRAVAUX-HUAWEI",
AQ370="Projet OCM (NOKIA)","TRAVAUX-NOKIA",
AQ370="ACCESS-ISSUE","ACCESS-ISSUE",
AQ370="Projet OCM (ZTE, NOKIA, autres projets)","TRAVAUX OCM",
AQ370="No root CAuse","No root cause",
AQ370="ODU HS","PDH",
AQ370="IP &amp; VLAN","PDH",
AQ370="Warehouse HUAWEI","SPARE-ISSUE",
AQ370="SPARE-HS","SPARE-ISSUE",
AQ370="Power Telco","BSS",AQ370="no impacts","no impacts"
),"")</f>
        <v>No root cause</v>
      </c>
      <c r="AP370" s="48" t="str" cm="1">
        <f t="array" ref="AP370">IFERROR(_xlfn.IFS(
AQ370="MPR ISSUE","TX ISSUE",
AQ370="BSS Hardware Issue","RAN ISSUE",
AQ370="Sites strategiques, MLL, Pylone, etc.","ENVTECH",
AQ370="AKTIVCO DEFAUT GE &amp; POWER Cabinet","POWER ISSUE",
AQ370="AKTIVCO Coupure ENEO &amp; Baisse de tension","POWER ISSUE",
AQ370="Coupure ENEO &amp; Baisse de tension","POWER ISSUE",
AQ370="Defaut GE &amp; POWER Cabinet","POWER ISSUE",
AQ370="Sharing","POWER ISSUE",
AQ370="Sites strategiques &amp; DataCenter","POWER ISSUE",
AQ370="Exclu","Exclu",
AQ370="SAT","TX ISSUE",
AQ370="SPARE-ISSUE","SPARE-ISSUE",
AQ370="Fiber CAmtel","TX ISSUE",
AQ370="Fiber AOF","TX ISSUE",
AQ370="Projet OCM (HUAWEI)","TRAVAUX-HUAWEI",
AQ370="Projet OCM (NOKIA)","TRAVAUX -NOKIA",
AQ370="ACCESS-ISSUE","ACCESS-ISSUE",
AQ370="Projet OCM (ZTE, NOKIA, autres projets)","TRAVAUX OCM",
AQ370="No root CAuse","No root cause",
AQ370="ODU HS","TX ISSUE",
AQ370="IP &amp; VLAN","TX ISSUE",
AQ370="Warehouse HUAWEI","SPARE-ISSUE",
AQ370="SPARE-HS","SPARE-ISSUE",
AQ370="Power Telco","RAN ISSUE",AQ370="no impacts","no impacts"
),"")</f>
        <v>No root cause</v>
      </c>
      <c r="AQ370" s="127" t="s">
        <v>5344</v>
      </c>
      <c r="AR370" s="48" t="str" cm="1">
        <f t="array" ref="AR370">IFERROR(_xlfn.IFS(
AQ370="MPR ISSUE","ACTIVE",
AQ370="BSS Hardware Issue","ACTIVE",
AQ370="Sites strategiques, MLL, Pylone, etc.","PASSIVE",
AQ370="AKTIVCO DEFAUT GE &amp; POWER Cabinet","PASSIVE",
AQ370="AKTIVCO Coupure ENEO &amp; Baisse de tension","PASSIVE",
AQ370="Coupure ENEO &amp; Baisse de tension","PASSIVE",
AQ370="Defaut GE &amp; POWER Cabinet","PASSIVE",
AQ370="Sharing","PASSIVE",
AQ370="Sites strategiques &amp; DataCenter","PASSIVE",
AQ370="Exclu","Exclu",
AQ370="SAT","ACTIVE",
AQ370="SPARE-ISSUE","SPARE-ISSUE",
AQ370="Fiber CAmtel","ACTIVE",
AQ370="Fiber AOF","ACTIVE",
AQ370="Projet OCM (HUAWEI)","PLANNED WORKS",
AQ370="Projet OCM (NOKIA)","PLANNED WORKS",
AQ370="ACCESS-ISSUE","ACCESS-ISSUE",
AQ370="Projet OCM (ZTE, NOKIA, autres projets)","PLANNED WORKS",
AQ370="No root CAuse","No root cause",
AQ370="ODU HS","ACTIVE",
AQ370="IP &amp; VLAN","ACTIVE",
AQ370="Warehouse HUAWEI","SPARE-ISSUE",
AQ370="SPARE-HS","SPARE-ISSUE",
AQ370="Power Telco","ACTIVE", AQ370="no impacts","no impacts"
),"")</f>
        <v>No root cause</v>
      </c>
      <c r="AS370" s="92" t="s">
        <v>5537</v>
      </c>
      <c r="AT370" s="98" t="s">
        <v>3293</v>
      </c>
      <c r="AV370" s="17" t="s">
        <v>5537</v>
      </c>
      <c r="AW370" s="7" t="s">
        <v>5537</v>
      </c>
      <c r="AX370" s="6" t="s">
        <v>5537</v>
      </c>
      <c r="AY370" s="7"/>
      <c r="AZ370" s="3" t="s">
        <v>5537</v>
      </c>
      <c r="BA370" s="18" t="s">
        <v>5537</v>
      </c>
      <c r="BB370" s="18" t="s">
        <v>5537</v>
      </c>
      <c r="BC370" s="18" t="s">
        <v>5537</v>
      </c>
      <c r="BD370" s="18" t="s">
        <v>5537</v>
      </c>
      <c r="BE370" s="18" t="s">
        <v>5537</v>
      </c>
      <c r="BF370" s="18" t="s">
        <v>5537</v>
      </c>
      <c r="BG370" s="18" t="s">
        <v>5537</v>
      </c>
      <c r="BH370" s="18" t="s">
        <v>5537</v>
      </c>
      <c r="BI370" s="18" t="s">
        <v>5537</v>
      </c>
      <c r="BJ370" s="18" t="s">
        <v>5537</v>
      </c>
      <c r="BK370" s="18" t="s">
        <v>5537</v>
      </c>
      <c r="BL370" s="9" t="s">
        <v>5537</v>
      </c>
      <c r="BM370" s="14" t="s">
        <v>5537</v>
      </c>
      <c r="BN370" s="14" t="s">
        <v>5537</v>
      </c>
      <c r="BO370" s="14" t="str">
        <f>_xlfn.XLOOKUP(B370,'[4]cell downs 18042026 17h'!$B:$B,'[4]cell downs 18042026 17h'!$B:$B,"")</f>
        <v/>
      </c>
      <c r="BP370" s="14" t="str">
        <f>_xlfn.XLOOKUP(B370,'[5]Cells Huawei 19042026 15h'!$B:$B,'[5]Cells Huawei 19042026 15h'!$B:$B,"")</f>
        <v/>
      </c>
      <c r="BQ370" s="9" t="str">
        <f>_xlfn.XLOOKUP(B370,'[6]cells down 19042026 9H40'!$B:$B,'[6]cells down 19042026 9H40'!$B:$B,"")</f>
        <v/>
      </c>
      <c r="BR370" s="9" t="s">
        <v>3293</v>
      </c>
      <c r="BS370" s="9" t="s">
        <v>12</v>
      </c>
      <c r="BT370" s="108"/>
    </row>
    <row r="371" spans="1:72" s="9" customFormat="1" ht="39" customHeight="1" x14ac:dyDescent="0.35">
      <c r="A371" s="1" t="s">
        <v>5223</v>
      </c>
      <c r="B371" s="8" t="s">
        <v>5224</v>
      </c>
      <c r="C371" s="3" t="str">
        <f>_xlfn.XLOOKUP(B371,'[1]daily break down'!$D:$D,'[1]daily break down'!$E:$E,"")</f>
        <v>SUD-OUEST</v>
      </c>
      <c r="D371" s="1" t="s">
        <v>21</v>
      </c>
      <c r="E371" s="1" t="s">
        <v>30</v>
      </c>
      <c r="F371" s="3" t="s">
        <v>13</v>
      </c>
      <c r="G371" s="1" t="s">
        <v>63</v>
      </c>
      <c r="H371" s="32" t="str">
        <f>_xlfn.XLOOKUP(B371,[2]CALCULATION!$B:$B,[2]CALCULATION!$H:$H,"")</f>
        <v>Huawei</v>
      </c>
      <c r="I371" s="28">
        <v>0</v>
      </c>
      <c r="J371" s="28">
        <v>0</v>
      </c>
      <c r="K371" s="28">
        <v>0</v>
      </c>
      <c r="L371" s="28">
        <v>0</v>
      </c>
      <c r="M371" s="28">
        <v>0</v>
      </c>
      <c r="N371" s="28">
        <v>0</v>
      </c>
      <c r="O371" s="28">
        <v>0</v>
      </c>
      <c r="P371" s="28">
        <v>3.7542839858118383E-2</v>
      </c>
      <c r="Q371" s="28">
        <v>0</v>
      </c>
      <c r="R371" s="28">
        <v>0</v>
      </c>
      <c r="S371" s="93">
        <v>0</v>
      </c>
      <c r="T371" s="93">
        <f>_xlfn.XLOOKUP(B371,'[3]Nur des jours'!$B:$B,'[3]Nur des jours'!$U:$U,"")</f>
        <v>0</v>
      </c>
      <c r="U371" s="93">
        <v>0</v>
      </c>
      <c r="V371" s="93">
        <v>0</v>
      </c>
      <c r="W371" s="93">
        <v>0</v>
      </c>
      <c r="X371" s="93">
        <v>0</v>
      </c>
      <c r="Y371" s="93">
        <v>0</v>
      </c>
      <c r="Z371" s="93">
        <v>0</v>
      </c>
      <c r="AA371" s="93">
        <v>0</v>
      </c>
      <c r="AB371" s="93">
        <v>0</v>
      </c>
      <c r="AC371" s="93">
        <f>_xlfn.XLOOKUP(B371,'[3]Nur des jours'!$B:$B,'[3]Nur des jours'!$N:$N,"")</f>
        <v>0</v>
      </c>
      <c r="AD371" s="93">
        <v>0</v>
      </c>
      <c r="AE371" s="93">
        <v>0</v>
      </c>
      <c r="AF371" s="93">
        <v>0.48975125059569163</v>
      </c>
      <c r="AG371" s="93"/>
      <c r="AH371" s="93">
        <v>0.20224978811926955</v>
      </c>
      <c r="AI371" s="93">
        <v>0.19109024855221035</v>
      </c>
      <c r="AJ371" s="93">
        <v>0.16415996001509631</v>
      </c>
      <c r="AK371" s="93">
        <v>0.2298261857389568</v>
      </c>
      <c r="AL371" s="93">
        <v>0.20224978811926955</v>
      </c>
      <c r="AM371" s="49" t="s">
        <v>5559</v>
      </c>
      <c r="AN371" s="49"/>
      <c r="AO371" s="48" t="str" cm="1">
        <f t="array" ref="AO371">IFERROR(_xlfn.IFS(
AQ371="MPR ISSUE","PDH",
AQ371="BSS Hardware Issue","BSS",
AQ371="Sites strategiques, MLL, Pylone, etc.","ENVTECH",
AQ371="AKTIVCO DEFAUT GE &amp; POWER Cabinet","AKTIVCO",
AQ371="AKTIVCO Coupure ENEO &amp; Baisse de tension","AKTIVCO GRID ONLY",
AQ371="Coupure ENEO &amp; Baisse de tension","IHS GRID ONLY",
AQ371="Defaut GE &amp; POWER Cabinet","IHS",
AQ371="Sharing","Partners",
AQ371="Sites strategiques &amp; DataCenter","SST &amp; DC",
AQ371="Exclu","Exclu",
AQ371="SAT","SAT",
AQ371="SPARE-ISSUE","SPARE-ISSUE",
AQ371="Fiber CAmtel","TRANS_FO_CAMTEL",
AQ371="Fiber AOF","Fiber AOF",
AQ371="Projet OCM (HUAWEI)","TRAVAUX-HUAWEI",
AQ371="Projet OCM (NOKIA)","TRAVAUX-NOKIA",
AQ371="ACCESS-ISSUE","ACCESS-ISSUE",
AQ371="Projet OCM (ZTE, NOKIA, autres projets)","TRAVAUX OCM",
AQ371="No root CAuse","No root cause",
AQ371="ODU HS","PDH",
AQ371="IP &amp; VLAN","PDH",
AQ371="Warehouse HUAWEI","SPARE-ISSUE",
AQ371="SPARE-HS","SPARE-ISSUE",
AQ371="Power Telco","BSS",AQ371="no impacts","no impacts"
),"")</f>
        <v>No root cause</v>
      </c>
      <c r="AP371" s="48" t="str" cm="1">
        <f t="array" ref="AP371">IFERROR(_xlfn.IFS(
AQ371="MPR ISSUE","TX ISSUE",
AQ371="BSS Hardware Issue","RAN ISSUE",
AQ371="Sites strategiques, MLL, Pylone, etc.","ENVTECH",
AQ371="AKTIVCO DEFAUT GE &amp; POWER Cabinet","POWER ISSUE",
AQ371="AKTIVCO Coupure ENEO &amp; Baisse de tension","POWER ISSUE",
AQ371="Coupure ENEO &amp; Baisse de tension","POWER ISSUE",
AQ371="Defaut GE &amp; POWER Cabinet","POWER ISSUE",
AQ371="Sharing","POWER ISSUE",
AQ371="Sites strategiques &amp; DataCenter","POWER ISSUE",
AQ371="Exclu","Exclu",
AQ371="SAT","TX ISSUE",
AQ371="SPARE-ISSUE","SPARE-ISSUE",
AQ371="Fiber CAmtel","TX ISSUE",
AQ371="Fiber AOF","TX ISSUE",
AQ371="Projet OCM (HUAWEI)","TRAVAUX-HUAWEI",
AQ371="Projet OCM (NOKIA)","TRAVAUX -NOKIA",
AQ371="ACCESS-ISSUE","ACCESS-ISSUE",
AQ371="Projet OCM (ZTE, NOKIA, autres projets)","TRAVAUX OCM",
AQ371="No root CAuse","No root cause",
AQ371="ODU HS","TX ISSUE",
AQ371="IP &amp; VLAN","TX ISSUE",
AQ371="Warehouse HUAWEI","SPARE-ISSUE",
AQ371="SPARE-HS","SPARE-ISSUE",
AQ371="Power Telco","RAN ISSUE",AQ371="no impacts","no impacts"
),"")</f>
        <v>No root cause</v>
      </c>
      <c r="AQ371" s="67" t="s">
        <v>5344</v>
      </c>
      <c r="AR371" s="48" t="str" cm="1">
        <f t="array" ref="AR371">IFERROR(_xlfn.IFS(
AQ371="MPR ISSUE","ACTIVE",
AQ371="BSS Hardware Issue","ACTIVE",
AQ371="Sites strategiques, MLL, Pylone, etc.","PASSIVE",
AQ371="AKTIVCO DEFAUT GE &amp; POWER Cabinet","PASSIVE",
AQ371="AKTIVCO Coupure ENEO &amp; Baisse de tension","PASSIVE",
AQ371="Coupure ENEO &amp; Baisse de tension","PASSIVE",
AQ371="Defaut GE &amp; POWER Cabinet","PASSIVE",
AQ371="Sharing","PASSIVE",
AQ371="Sites strategiques &amp; DataCenter","PASSIVE",
AQ371="Exclu","Exclu",
AQ371="SAT","ACTIVE",
AQ371="SPARE-ISSUE","SPARE-ISSUE",
AQ371="Fiber CAmtel","ACTIVE",
AQ371="Fiber AOF","ACTIVE",
AQ371="Projet OCM (HUAWEI)","PLANNED WORKS",
AQ371="Projet OCM (NOKIA)","PLANNED WORKS",
AQ371="ACCESS-ISSUE","ACCESS-ISSUE",
AQ371="Projet OCM (ZTE, NOKIA, autres projets)","PLANNED WORKS",
AQ371="No root CAuse","No root cause",
AQ371="ODU HS","ACTIVE",
AQ371="IP &amp; VLAN","ACTIVE",
AQ371="Warehouse HUAWEI","SPARE-ISSUE",
AQ371="SPARE-HS","SPARE-ISSUE",
AQ371="Power Telco","ACTIVE", AQ371="no impacts","no impacts"
),"")</f>
        <v>No root cause</v>
      </c>
      <c r="AS371" s="92" t="s">
        <v>5537</v>
      </c>
      <c r="AT371" s="98" t="s">
        <v>5224</v>
      </c>
      <c r="AV371" s="17" t="s">
        <v>5537</v>
      </c>
      <c r="AW371" s="7" t="s">
        <v>5537</v>
      </c>
      <c r="AX371" s="6" t="s">
        <v>5537</v>
      </c>
      <c r="AY371" s="7"/>
      <c r="AZ371" s="3" t="s">
        <v>5537</v>
      </c>
      <c r="BA371" s="18" t="s">
        <v>5537</v>
      </c>
      <c r="BB371" s="18" t="s">
        <v>5537</v>
      </c>
      <c r="BC371" s="18" t="s">
        <v>5537</v>
      </c>
      <c r="BD371" s="18" t="s">
        <v>5537</v>
      </c>
      <c r="BE371" s="18" t="s">
        <v>5537</v>
      </c>
      <c r="BF371" s="18" t="s">
        <v>5537</v>
      </c>
      <c r="BG371" s="18" t="s">
        <v>5537</v>
      </c>
      <c r="BH371" s="18" t="s">
        <v>5537</v>
      </c>
      <c r="BI371" s="18" t="s">
        <v>5537</v>
      </c>
      <c r="BJ371" s="18" t="s">
        <v>5537</v>
      </c>
      <c r="BK371" s="18" t="s">
        <v>5537</v>
      </c>
      <c r="BL371" s="9" t="s">
        <v>5537</v>
      </c>
      <c r="BM371" s="14" t="s">
        <v>5537</v>
      </c>
      <c r="BN371" s="14" t="s">
        <v>5537</v>
      </c>
      <c r="BO371" s="14" t="str">
        <f>_xlfn.XLOOKUP(B371,'[4]cell downs 18042026 17h'!$B:$B,'[4]cell downs 18042026 17h'!$B:$B,"")</f>
        <v/>
      </c>
      <c r="BP371" s="14" t="str">
        <f>_xlfn.XLOOKUP(B371,'[5]Cells Huawei 19042026 15h'!$B:$B,'[5]Cells Huawei 19042026 15h'!$B:$B,"")</f>
        <v/>
      </c>
      <c r="BQ371" s="9" t="str">
        <f>_xlfn.XLOOKUP(B371,'[6]cells down 19042026 9H40'!$B:$B,'[6]cells down 19042026 9H40'!$B:$B,"")</f>
        <v/>
      </c>
      <c r="BR371" s="9" t="s">
        <v>5537</v>
      </c>
      <c r="BS371" s="9" t="s">
        <v>5537</v>
      </c>
      <c r="BT371" s="108"/>
    </row>
    <row r="372" spans="1:72" s="9" customFormat="1" x14ac:dyDescent="0.35">
      <c r="A372" s="1" t="s">
        <v>4741</v>
      </c>
      <c r="B372" s="8" t="s">
        <v>4742</v>
      </c>
      <c r="C372" s="3" t="str">
        <f>_xlfn.XLOOKUP(B372,'[1]daily break down'!$D:$D,'[1]daily break down'!$E:$E,"")</f>
        <v>SUD-OUEST</v>
      </c>
      <c r="D372" s="1" t="s">
        <v>11</v>
      </c>
      <c r="E372" s="1"/>
      <c r="F372" s="3" t="s">
        <v>13</v>
      </c>
      <c r="G372" s="1" t="s">
        <v>63</v>
      </c>
      <c r="H372" s="32" t="str">
        <f>_xlfn.XLOOKUP(B372,[2]CALCULATION!$B:$B,[2]CALCULATION!$H:$H,"")</f>
        <v>Huawei</v>
      </c>
      <c r="I372" s="28">
        <v>0</v>
      </c>
      <c r="J372" s="28">
        <v>0</v>
      </c>
      <c r="K372" s="28">
        <v>0</v>
      </c>
      <c r="L372" s="28">
        <v>0</v>
      </c>
      <c r="M372" s="28">
        <v>0</v>
      </c>
      <c r="N372" s="28">
        <v>0</v>
      </c>
      <c r="O372" s="28">
        <v>12.857521979950519</v>
      </c>
      <c r="P372" s="28">
        <v>13.868556899607057</v>
      </c>
      <c r="Q372" s="28">
        <v>13.868556899607057</v>
      </c>
      <c r="R372" s="28">
        <v>13.868289373432297</v>
      </c>
      <c r="S372" s="93">
        <v>13.868556899607057</v>
      </c>
      <c r="T372" s="93">
        <f>_xlfn.XLOOKUP(B372,'[3]Nur des jours'!$B:$B,'[3]Nur des jours'!$U:$U,"")</f>
        <v>0</v>
      </c>
      <c r="U372" s="93">
        <v>26.617784284014352</v>
      </c>
      <c r="V372" s="93">
        <v>0</v>
      </c>
      <c r="W372" s="93">
        <v>0</v>
      </c>
      <c r="X372" s="93">
        <v>2.8143753584850738E-2</v>
      </c>
      <c r="Y372" s="93">
        <v>0</v>
      </c>
      <c r="Z372" s="93">
        <v>0</v>
      </c>
      <c r="AA372" s="93">
        <v>0</v>
      </c>
      <c r="AB372" s="93">
        <v>0</v>
      </c>
      <c r="AC372" s="93">
        <f>_xlfn.XLOOKUP(B372,'[3]Nur des jours'!$B:$B,'[3]Nur des jours'!$N:$N,"")</f>
        <v>0</v>
      </c>
      <c r="AD372" s="93">
        <v>0</v>
      </c>
      <c r="AE372" s="93">
        <v>0</v>
      </c>
      <c r="AF372" s="93">
        <v>0.48877032128823483</v>
      </c>
      <c r="AG372" s="93"/>
      <c r="AH372" s="93">
        <v>0.2019644268661912</v>
      </c>
      <c r="AI372" s="93">
        <v>0.19109024855221035</v>
      </c>
      <c r="AJ372" s="93">
        <v>0.16330994080466216</v>
      </c>
      <c r="AK372" s="93">
        <v>0.2298261857389568</v>
      </c>
      <c r="AL372" s="93">
        <v>0.2019644268661912</v>
      </c>
      <c r="AM372" s="49" t="s">
        <v>5559</v>
      </c>
      <c r="AN372" s="49"/>
      <c r="AO372" s="48" t="str" cm="1">
        <f t="array" ref="AO372">IFERROR(_xlfn.IFS(
AQ372="MPR ISSUE","PDH",
AQ372="BSS Hardware Issue","BSS",
AQ372="Sites strategiques, MLL, Pylone, etc.","ENVTECH",
AQ372="AKTIVCO DEFAUT GE &amp; POWER Cabinet","AKTIVCO",
AQ372="AKTIVCO Coupure ENEO &amp; Baisse de tension","AKTIVCO GRID ONLY",
AQ372="Coupure ENEO &amp; Baisse de tension","IHS GRID ONLY",
AQ372="Defaut GE &amp; POWER Cabinet","IHS",
AQ372="Sharing","Partners",
AQ372="Sites strategiques &amp; DataCenter","SST &amp; DC",
AQ372="Exclu","Exclu",
AQ372="SAT","SAT",
AQ372="SPARE-ISSUE","SPARE-ISSUE",
AQ372="Fiber CAmtel","TRANS_FO_CAMTEL",
AQ372="Fiber AOF","Fiber AOF",
AQ372="Projet OCM (HUAWEI)","TRAVAUX-HUAWEI",
AQ372="Projet OCM (NOKIA)","TRAVAUX-NOKIA",
AQ372="ACCESS-ISSUE","ACCESS-ISSUE",
AQ372="Projet OCM (ZTE, NOKIA, autres projets)","TRAVAUX OCM",
AQ372="No root CAuse","No root cause",
AQ372="ODU HS","PDH",
AQ372="IP &amp; VLAN","PDH",
AQ372="Warehouse HUAWEI","SPARE-ISSUE",
AQ372="SPARE-HS","SPARE-ISSUE",
AQ372="Power Telco","BSS",AQ372="no impacts","no impacts"
),"")</f>
        <v>No root cause</v>
      </c>
      <c r="AP372" s="48" t="str" cm="1">
        <f t="array" ref="AP372">IFERROR(_xlfn.IFS(
AQ372="MPR ISSUE","TX ISSUE",
AQ372="BSS Hardware Issue","RAN ISSUE",
AQ372="Sites strategiques, MLL, Pylone, etc.","ENVTECH",
AQ372="AKTIVCO DEFAUT GE &amp; POWER Cabinet","POWER ISSUE",
AQ372="AKTIVCO Coupure ENEO &amp; Baisse de tension","POWER ISSUE",
AQ372="Coupure ENEO &amp; Baisse de tension","POWER ISSUE",
AQ372="Defaut GE &amp; POWER Cabinet","POWER ISSUE",
AQ372="Sharing","POWER ISSUE",
AQ372="Sites strategiques &amp; DataCenter","POWER ISSUE",
AQ372="Exclu","Exclu",
AQ372="SAT","TX ISSUE",
AQ372="SPARE-ISSUE","SPARE-ISSUE",
AQ372="Fiber CAmtel","TX ISSUE",
AQ372="Fiber AOF","TX ISSUE",
AQ372="Projet OCM (HUAWEI)","TRAVAUX-HUAWEI",
AQ372="Projet OCM (NOKIA)","TRAVAUX -NOKIA",
AQ372="ACCESS-ISSUE","ACCESS-ISSUE",
AQ372="Projet OCM (ZTE, NOKIA, autres projets)","TRAVAUX OCM",
AQ372="No root CAuse","No root cause",
AQ372="ODU HS","TX ISSUE",
AQ372="IP &amp; VLAN","TX ISSUE",
AQ372="Warehouse HUAWEI","SPARE-ISSUE",
AQ372="SPARE-HS","SPARE-ISSUE",
AQ372="Power Telco","RAN ISSUE",AQ372="no impacts","no impacts"
),"")</f>
        <v>No root cause</v>
      </c>
      <c r="AQ372" s="127" t="s">
        <v>5344</v>
      </c>
      <c r="AR372" s="48" t="str" cm="1">
        <f t="array" ref="AR372">IFERROR(_xlfn.IFS(
AQ372="MPR ISSUE","ACTIVE",
AQ372="BSS Hardware Issue","ACTIVE",
AQ372="Sites strategiques, MLL, Pylone, etc.","PASSIVE",
AQ372="AKTIVCO DEFAUT GE &amp; POWER Cabinet","PASSIVE",
AQ372="AKTIVCO Coupure ENEO &amp; Baisse de tension","PASSIVE",
AQ372="Coupure ENEO &amp; Baisse de tension","PASSIVE",
AQ372="Defaut GE &amp; POWER Cabinet","PASSIVE",
AQ372="Sharing","PASSIVE",
AQ372="Sites strategiques &amp; DataCenter","PASSIVE",
AQ372="Exclu","Exclu",
AQ372="SAT","ACTIVE",
AQ372="SPARE-ISSUE","SPARE-ISSUE",
AQ372="Fiber CAmtel","ACTIVE",
AQ372="Fiber AOF","ACTIVE",
AQ372="Projet OCM (HUAWEI)","PLANNED WORKS",
AQ372="Projet OCM (NOKIA)","PLANNED WORKS",
AQ372="ACCESS-ISSUE","ACCESS-ISSUE",
AQ372="Projet OCM (ZTE, NOKIA, autres projets)","PLANNED WORKS",
AQ372="No root CAuse","No root cause",
AQ372="ODU HS","ACTIVE",
AQ372="IP &amp; VLAN","ACTIVE",
AQ372="Warehouse HUAWEI","SPARE-ISSUE",
AQ372="SPARE-HS","SPARE-ISSUE",
AQ372="Power Telco","ACTIVE", AQ372="no impacts","no impacts"
),"")</f>
        <v>No root cause</v>
      </c>
      <c r="AS372" s="92" t="s">
        <v>5537</v>
      </c>
      <c r="AT372" s="98" t="s">
        <v>4742</v>
      </c>
      <c r="AV372" s="17" t="s">
        <v>5537</v>
      </c>
      <c r="AW372" s="7" t="s">
        <v>5537</v>
      </c>
      <c r="AX372" s="6" t="s">
        <v>5537</v>
      </c>
      <c r="AY372" s="7"/>
      <c r="AZ372" s="3" t="s">
        <v>5537</v>
      </c>
      <c r="BA372" s="18" t="s">
        <v>5537</v>
      </c>
      <c r="BB372" s="18" t="s">
        <v>5537</v>
      </c>
      <c r="BC372" s="18" t="s">
        <v>5537</v>
      </c>
      <c r="BD372" s="18" t="s">
        <v>5537</v>
      </c>
      <c r="BE372" s="18" t="s">
        <v>5537</v>
      </c>
      <c r="BF372" s="18" t="s">
        <v>5537</v>
      </c>
      <c r="BG372" s="18" t="s">
        <v>5537</v>
      </c>
      <c r="BH372" s="18" t="s">
        <v>5537</v>
      </c>
      <c r="BI372" s="18" t="s">
        <v>5537</v>
      </c>
      <c r="BJ372" s="18" t="s">
        <v>5537</v>
      </c>
      <c r="BK372" s="18" t="s">
        <v>5537</v>
      </c>
      <c r="BL372" s="9" t="s">
        <v>5537</v>
      </c>
      <c r="BM372" s="14" t="s">
        <v>5537</v>
      </c>
      <c r="BN372" s="14" t="s">
        <v>5537</v>
      </c>
      <c r="BO372" s="14" t="str">
        <f>_xlfn.XLOOKUP(B372,'[4]cell downs 18042026 17h'!$B:$B,'[4]cell downs 18042026 17h'!$B:$B,"")</f>
        <v/>
      </c>
      <c r="BP372" s="14" t="str">
        <f>_xlfn.XLOOKUP(B372,'[5]Cells Huawei 19042026 15h'!$B:$B,'[5]Cells Huawei 19042026 15h'!$B:$B,"")</f>
        <v/>
      </c>
      <c r="BQ372" s="9" t="str">
        <f>_xlfn.XLOOKUP(B372,'[6]cells down 19042026 9H40'!$B:$B,'[6]cells down 19042026 9H40'!$B:$B,"")</f>
        <v/>
      </c>
      <c r="BR372" s="9" t="s">
        <v>5537</v>
      </c>
      <c r="BS372" s="9" t="s">
        <v>12</v>
      </c>
      <c r="BT372" s="108"/>
    </row>
    <row r="373" spans="1:72" s="9" customFormat="1" x14ac:dyDescent="0.35">
      <c r="A373" s="1" t="s">
        <v>1263</v>
      </c>
      <c r="B373" s="8" t="s">
        <v>1264</v>
      </c>
      <c r="C373" s="3" t="str">
        <f>_xlfn.XLOOKUP(B373,'[1]daily break down'!$D:$D,'[1]daily break down'!$E:$E,"")</f>
        <v>SUD-OUEST</v>
      </c>
      <c r="D373" s="1" t="s">
        <v>11</v>
      </c>
      <c r="E373" s="1" t="s">
        <v>12</v>
      </c>
      <c r="F373" s="3" t="s">
        <v>13</v>
      </c>
      <c r="G373" s="1" t="s">
        <v>63</v>
      </c>
      <c r="H373" s="32" t="str">
        <f>_xlfn.XLOOKUP(B373,[2]CALCULATION!$B:$B,[2]CALCULATION!$H:$H,"")</f>
        <v>Huawei</v>
      </c>
      <c r="I373" s="28">
        <v>0</v>
      </c>
      <c r="J373" s="28">
        <v>0</v>
      </c>
      <c r="K373" s="28">
        <v>7.936609851241179E-3</v>
      </c>
      <c r="L373" s="28">
        <v>0</v>
      </c>
      <c r="M373" s="28">
        <v>0</v>
      </c>
      <c r="N373" s="28">
        <v>0</v>
      </c>
      <c r="O373" s="28">
        <v>0</v>
      </c>
      <c r="P373" s="28">
        <v>0</v>
      </c>
      <c r="Q373" s="28">
        <v>0</v>
      </c>
      <c r="R373" s="28">
        <v>0</v>
      </c>
      <c r="S373" s="93">
        <v>0</v>
      </c>
      <c r="T373" s="93">
        <f>_xlfn.XLOOKUP(B373,'[3]Nur des jours'!$B:$B,'[3]Nur des jours'!$U:$U,"")</f>
        <v>0</v>
      </c>
      <c r="U373" s="93">
        <v>0</v>
      </c>
      <c r="V373" s="93">
        <v>0</v>
      </c>
      <c r="W373" s="93">
        <v>0</v>
      </c>
      <c r="X373" s="93">
        <v>0</v>
      </c>
      <c r="Y373" s="93">
        <v>0</v>
      </c>
      <c r="Z373" s="93">
        <v>0</v>
      </c>
      <c r="AA373" s="93">
        <v>0</v>
      </c>
      <c r="AB373" s="93">
        <v>0</v>
      </c>
      <c r="AC373" s="93">
        <f>_xlfn.XLOOKUP(B373,'[3]Nur des jours'!$B:$B,'[3]Nur des jours'!$N:$N,"")</f>
        <v>0</v>
      </c>
      <c r="AD373" s="93">
        <v>0</v>
      </c>
      <c r="AE373" s="93">
        <v>0</v>
      </c>
      <c r="AF373" s="93">
        <v>0.48877032128823483</v>
      </c>
      <c r="AG373" s="93"/>
      <c r="AH373" s="93">
        <v>0.20187525147460422</v>
      </c>
      <c r="AI373" s="93">
        <v>0.19296368236154574</v>
      </c>
      <c r="AJ373" s="93">
        <v>0.16437246481770487</v>
      </c>
      <c r="AK373" s="93">
        <v>0.22845817272860588</v>
      </c>
      <c r="AL373" s="93">
        <v>0.20187525147460422</v>
      </c>
      <c r="AM373" s="49" t="s">
        <v>5559</v>
      </c>
      <c r="AN373" s="49"/>
      <c r="AO373" s="48" t="str" cm="1">
        <f t="array" ref="AO373">IFERROR(_xlfn.IFS(
AQ373="MPR ISSUE","PDH",
AQ373="BSS Hardware Issue","BSS",
AQ373="Sites strategiques, MLL, Pylone, etc.","ENVTECH",
AQ373="AKTIVCO DEFAUT GE &amp; POWER Cabinet","AKTIVCO",
AQ373="AKTIVCO Coupure ENEO &amp; Baisse de tension","AKTIVCO GRID ONLY",
AQ373="Coupure ENEO &amp; Baisse de tension","IHS GRID ONLY",
AQ373="Defaut GE &amp; POWER Cabinet","IHS",
AQ373="Sharing","Partners",
AQ373="Sites strategiques &amp; DataCenter","SST &amp; DC",
AQ373="Exclu","Exclu",
AQ373="SAT","SAT",
AQ373="SPARE-ISSUE","SPARE-ISSUE",
AQ373="Fiber CAmtel","TRANS_FO_CAMTEL",
AQ373="Fiber AOF","Fiber AOF",
AQ373="Projet OCM (HUAWEI)","TRAVAUX-HUAWEI",
AQ373="Projet OCM (NOKIA)","TRAVAUX-NOKIA",
AQ373="ACCESS-ISSUE","ACCESS-ISSUE",
AQ373="Projet OCM (ZTE, NOKIA, autres projets)","TRAVAUX OCM",
AQ373="No root CAuse","No root cause",
AQ373="ODU HS","PDH",
AQ373="IP &amp; VLAN","PDH",
AQ373="Warehouse HUAWEI","SPARE-ISSUE",
AQ373="SPARE-HS","SPARE-ISSUE",
AQ373="Power Telco","BSS",AQ373="no impacts","no impacts"
),"")</f>
        <v>No root cause</v>
      </c>
      <c r="AP373" s="48" t="str" cm="1">
        <f t="array" ref="AP373">IFERROR(_xlfn.IFS(
AQ373="MPR ISSUE","TX ISSUE",
AQ373="BSS Hardware Issue","RAN ISSUE",
AQ373="Sites strategiques, MLL, Pylone, etc.","ENVTECH",
AQ373="AKTIVCO DEFAUT GE &amp; POWER Cabinet","POWER ISSUE",
AQ373="AKTIVCO Coupure ENEO &amp; Baisse de tension","POWER ISSUE",
AQ373="Coupure ENEO &amp; Baisse de tension","POWER ISSUE",
AQ373="Defaut GE &amp; POWER Cabinet","POWER ISSUE",
AQ373="Sharing","POWER ISSUE",
AQ373="Sites strategiques &amp; DataCenter","POWER ISSUE",
AQ373="Exclu","Exclu",
AQ373="SAT","TX ISSUE",
AQ373="SPARE-ISSUE","SPARE-ISSUE",
AQ373="Fiber CAmtel","TX ISSUE",
AQ373="Fiber AOF","TX ISSUE",
AQ373="Projet OCM (HUAWEI)","TRAVAUX-HUAWEI",
AQ373="Projet OCM (NOKIA)","TRAVAUX -NOKIA",
AQ373="ACCESS-ISSUE","ACCESS-ISSUE",
AQ373="Projet OCM (ZTE, NOKIA, autres projets)","TRAVAUX OCM",
AQ373="No root CAuse","No root cause",
AQ373="ODU HS","TX ISSUE",
AQ373="IP &amp; VLAN","TX ISSUE",
AQ373="Warehouse HUAWEI","SPARE-ISSUE",
AQ373="SPARE-HS","SPARE-ISSUE",
AQ373="Power Telco","RAN ISSUE",AQ373="no impacts","no impacts"
),"")</f>
        <v>No root cause</v>
      </c>
      <c r="AQ373" s="127" t="s">
        <v>5344</v>
      </c>
      <c r="AR373" s="48" t="str" cm="1">
        <f t="array" ref="AR373">IFERROR(_xlfn.IFS(
AQ373="MPR ISSUE","ACTIVE",
AQ373="BSS Hardware Issue","ACTIVE",
AQ373="Sites strategiques, MLL, Pylone, etc.","PASSIVE",
AQ373="AKTIVCO DEFAUT GE &amp; POWER Cabinet","PASSIVE",
AQ373="AKTIVCO Coupure ENEO &amp; Baisse de tension","PASSIVE",
AQ373="Coupure ENEO &amp; Baisse de tension","PASSIVE",
AQ373="Defaut GE &amp; POWER Cabinet","PASSIVE",
AQ373="Sharing","PASSIVE",
AQ373="Sites strategiques &amp; DataCenter","PASSIVE",
AQ373="Exclu","Exclu",
AQ373="SAT","ACTIVE",
AQ373="SPARE-ISSUE","SPARE-ISSUE",
AQ373="Fiber CAmtel","ACTIVE",
AQ373="Fiber AOF","ACTIVE",
AQ373="Projet OCM (HUAWEI)","PLANNED WORKS",
AQ373="Projet OCM (NOKIA)","PLANNED WORKS",
AQ373="ACCESS-ISSUE","ACCESS-ISSUE",
AQ373="Projet OCM (ZTE, NOKIA, autres projets)","PLANNED WORKS",
AQ373="No root CAuse","No root cause",
AQ373="ODU HS","ACTIVE",
AQ373="IP &amp; VLAN","ACTIVE",
AQ373="Warehouse HUAWEI","SPARE-ISSUE",
AQ373="SPARE-HS","SPARE-ISSUE",
AQ373="Power Telco","ACTIVE", AQ373="no impacts","no impacts"
),"")</f>
        <v>No root cause</v>
      </c>
      <c r="AS373" s="92" t="s">
        <v>5537</v>
      </c>
      <c r="AT373" s="98" t="s">
        <v>1264</v>
      </c>
      <c r="AV373" s="17" t="s">
        <v>5537</v>
      </c>
      <c r="AW373" s="7" t="s">
        <v>5537</v>
      </c>
      <c r="AX373" s="6" t="s">
        <v>5537</v>
      </c>
      <c r="AY373" s="7"/>
      <c r="AZ373" s="3" t="s">
        <v>5537</v>
      </c>
      <c r="BA373" s="18" t="s">
        <v>5537</v>
      </c>
      <c r="BB373" s="18" t="s">
        <v>5537</v>
      </c>
      <c r="BC373" s="18" t="s">
        <v>5537</v>
      </c>
      <c r="BD373" s="18" t="s">
        <v>5537</v>
      </c>
      <c r="BE373" s="18" t="s">
        <v>5537</v>
      </c>
      <c r="BF373" s="18" t="s">
        <v>5537</v>
      </c>
      <c r="BG373" s="18" t="s">
        <v>5537</v>
      </c>
      <c r="BH373" s="18" t="s">
        <v>5537</v>
      </c>
      <c r="BI373" s="18" t="s">
        <v>5537</v>
      </c>
      <c r="BJ373" s="18" t="s">
        <v>5537</v>
      </c>
      <c r="BK373" s="18" t="s">
        <v>5537</v>
      </c>
      <c r="BL373" s="9" t="s">
        <v>5537</v>
      </c>
      <c r="BM373" s="14" t="s">
        <v>5537</v>
      </c>
      <c r="BN373" s="14" t="s">
        <v>5537</v>
      </c>
      <c r="BO373" s="14" t="str">
        <f>_xlfn.XLOOKUP(B373,'[4]cell downs 18042026 17h'!$B:$B,'[4]cell downs 18042026 17h'!$B:$B,"")</f>
        <v/>
      </c>
      <c r="BP373" s="14" t="str">
        <f>_xlfn.XLOOKUP(B373,'[5]Cells Huawei 19042026 15h'!$B:$B,'[5]Cells Huawei 19042026 15h'!$B:$B,"")</f>
        <v/>
      </c>
      <c r="BQ373" s="9" t="str">
        <f>_xlfn.XLOOKUP(B373,'[6]cells down 19042026 9H40'!$B:$B,'[6]cells down 19042026 9H40'!$B:$B,"")</f>
        <v/>
      </c>
      <c r="BR373" s="9" t="s">
        <v>1264</v>
      </c>
      <c r="BS373" s="9" t="s">
        <v>5537</v>
      </c>
      <c r="BT373" s="108"/>
    </row>
    <row r="374" spans="1:72" s="9" customFormat="1" ht="19" customHeight="1" x14ac:dyDescent="0.35">
      <c r="A374" s="1" t="s">
        <v>850</v>
      </c>
      <c r="B374" s="8" t="s">
        <v>851</v>
      </c>
      <c r="C374" s="3" t="str">
        <f>_xlfn.XLOOKUP(B374,'[1]daily break down'!$D:$D,'[1]daily break down'!$E:$E,"")</f>
        <v>SUD-OUEST</v>
      </c>
      <c r="D374" s="1" t="s">
        <v>21</v>
      </c>
      <c r="E374" s="1" t="s">
        <v>22</v>
      </c>
      <c r="F374" s="3" t="s">
        <v>13</v>
      </c>
      <c r="G374" s="1" t="s">
        <v>63</v>
      </c>
      <c r="H374" s="32" t="str">
        <f>_xlfn.XLOOKUP(B374,[2]CALCULATION!$B:$B,[2]CALCULATION!$H:$H,"")</f>
        <v>Huawei</v>
      </c>
      <c r="I374" s="28">
        <v>0</v>
      </c>
      <c r="J374" s="28">
        <v>0</v>
      </c>
      <c r="K374" s="28">
        <v>0</v>
      </c>
      <c r="L374" s="28">
        <v>0</v>
      </c>
      <c r="M374" s="28">
        <v>3.2080847123415879</v>
      </c>
      <c r="N374" s="28">
        <v>1.6494772181843604</v>
      </c>
      <c r="O374" s="28">
        <v>7.9436190370199151</v>
      </c>
      <c r="P374" s="28">
        <v>5.2270155778708052</v>
      </c>
      <c r="Q374" s="28">
        <v>0</v>
      </c>
      <c r="R374" s="28">
        <v>0.70650095738700402</v>
      </c>
      <c r="S374" s="93">
        <v>10.108137646854034</v>
      </c>
      <c r="T374" s="93">
        <f>_xlfn.XLOOKUP(B374,'[3]Nur des jours'!$B:$B,'[3]Nur des jours'!$U:$U,"")</f>
        <v>11.876717518041966</v>
      </c>
      <c r="U374" s="93">
        <v>2.7456032964931962</v>
      </c>
      <c r="V374" s="93">
        <v>3.8645047698133448</v>
      </c>
      <c r="W374" s="93">
        <v>11.876717518041966</v>
      </c>
      <c r="X374" s="93">
        <v>9.8104880248150135</v>
      </c>
      <c r="Y374" s="93">
        <v>0</v>
      </c>
      <c r="Z374" s="93">
        <v>0.39048120468106606</v>
      </c>
      <c r="AA374" s="93">
        <v>1.9458962198194802</v>
      </c>
      <c r="AB374" s="93">
        <v>13.868556899607057</v>
      </c>
      <c r="AC374" s="93">
        <f>_xlfn.XLOOKUP(B374,'[3]Nur des jours'!$B:$B,'[3]Nur des jours'!$N:$N,"")</f>
        <v>9.7891929413040426</v>
      </c>
      <c r="AD374" s="93">
        <v>9.7891929413040426</v>
      </c>
      <c r="AE374" s="93">
        <v>11.523226265791179</v>
      </c>
      <c r="AF374" s="93">
        <v>6.5597239700598973</v>
      </c>
      <c r="AG374" s="93"/>
      <c r="AH374" s="93">
        <v>0.20178607608301727</v>
      </c>
      <c r="AI374" s="93">
        <v>0.19109024855221035</v>
      </c>
      <c r="AJ374" s="93">
        <v>0.16277867879814084</v>
      </c>
      <c r="AK374" s="93">
        <v>0.2298261857389568</v>
      </c>
      <c r="AL374" s="93">
        <v>0.20178607608301727</v>
      </c>
      <c r="AM374" s="49" t="s">
        <v>5559</v>
      </c>
      <c r="AN374" s="49"/>
      <c r="AO374" s="48" t="str" cm="1">
        <f t="array" ref="AO374">IFERROR(_xlfn.IFS(
AQ374="MPR ISSUE","PDH",
AQ374="BSS Hardware Issue","BSS",
AQ374="Sites strategiques, MLL, Pylone, etc.","ENVTECH",
AQ374="AKTIVCO DEFAUT GE &amp; POWER Cabinet","AKTIVCO",
AQ374="AKTIVCO Coupure ENEO &amp; Baisse de tension","AKTIVCO GRID ONLY",
AQ374="Coupure ENEO &amp; Baisse de tension","IHS GRID ONLY",
AQ374="Defaut GE &amp; POWER Cabinet","IHS",
AQ374="Sharing","Partners",
AQ374="Sites strategiques &amp; DataCenter","SST &amp; DC",
AQ374="Exclu","Exclu",
AQ374="SAT","SAT",
AQ374="SPARE-ISSUE","SPARE-ISSUE",
AQ374="Fiber CAmtel","TRANS_FO_CAMTEL",
AQ374="Fiber AOF","Fiber AOF",
AQ374="Projet OCM (HUAWEI)","TRAVAUX-HUAWEI",
AQ374="Projet OCM (NOKIA)","TRAVAUX-NOKIA",
AQ374="ACCESS-ISSUE","ACCESS-ISSUE",
AQ374="Projet OCM (ZTE, NOKIA, autres projets)","TRAVAUX OCM",
AQ374="No root CAuse","No root cause",
AQ374="ODU HS","PDH",
AQ374="IP &amp; VLAN","PDH",
AQ374="Warehouse HUAWEI","SPARE-ISSUE",
AQ374="SPARE-HS","SPARE-ISSUE",
AQ374="Power Telco","BSS",AQ374="no impacts","no impacts"
),"")</f>
        <v>No root cause</v>
      </c>
      <c r="AP374" s="48" t="str" cm="1">
        <f t="array" ref="AP374">IFERROR(_xlfn.IFS(
AQ374="MPR ISSUE","TX ISSUE",
AQ374="BSS Hardware Issue","RAN ISSUE",
AQ374="Sites strategiques, MLL, Pylone, etc.","ENVTECH",
AQ374="AKTIVCO DEFAUT GE &amp; POWER Cabinet","POWER ISSUE",
AQ374="AKTIVCO Coupure ENEO &amp; Baisse de tension","POWER ISSUE",
AQ374="Coupure ENEO &amp; Baisse de tension","POWER ISSUE",
AQ374="Defaut GE &amp; POWER Cabinet","POWER ISSUE",
AQ374="Sharing","POWER ISSUE",
AQ374="Sites strategiques &amp; DataCenter","POWER ISSUE",
AQ374="Exclu","Exclu",
AQ374="SAT","TX ISSUE",
AQ374="SPARE-ISSUE","SPARE-ISSUE",
AQ374="Fiber CAmtel","TX ISSUE",
AQ374="Fiber AOF","TX ISSUE",
AQ374="Projet OCM (HUAWEI)","TRAVAUX-HUAWEI",
AQ374="Projet OCM (NOKIA)","TRAVAUX -NOKIA",
AQ374="ACCESS-ISSUE","ACCESS-ISSUE",
AQ374="Projet OCM (ZTE, NOKIA, autres projets)","TRAVAUX OCM",
AQ374="No root CAuse","No root cause",
AQ374="ODU HS","TX ISSUE",
AQ374="IP &amp; VLAN","TX ISSUE",
AQ374="Warehouse HUAWEI","SPARE-ISSUE",
AQ374="SPARE-HS","SPARE-ISSUE",
AQ374="Power Telco","RAN ISSUE",AQ374="no impacts","no impacts"
),"")</f>
        <v>No root cause</v>
      </c>
      <c r="AQ374" s="67" t="s">
        <v>5344</v>
      </c>
      <c r="AR374" s="48" t="str" cm="1">
        <f t="array" ref="AR374">IFERROR(_xlfn.IFS(
AQ374="MPR ISSUE","ACTIVE",
AQ374="BSS Hardware Issue","ACTIVE",
AQ374="Sites strategiques, MLL, Pylone, etc.","PASSIVE",
AQ374="AKTIVCO DEFAUT GE &amp; POWER Cabinet","PASSIVE",
AQ374="AKTIVCO Coupure ENEO &amp; Baisse de tension","PASSIVE",
AQ374="Coupure ENEO &amp; Baisse de tension","PASSIVE",
AQ374="Defaut GE &amp; POWER Cabinet","PASSIVE",
AQ374="Sharing","PASSIVE",
AQ374="Sites strategiques &amp; DataCenter","PASSIVE",
AQ374="Exclu","Exclu",
AQ374="SAT","ACTIVE",
AQ374="SPARE-ISSUE","SPARE-ISSUE",
AQ374="Fiber CAmtel","ACTIVE",
AQ374="Fiber AOF","ACTIVE",
AQ374="Projet OCM (HUAWEI)","PLANNED WORKS",
AQ374="Projet OCM (NOKIA)","PLANNED WORKS",
AQ374="ACCESS-ISSUE","ACCESS-ISSUE",
AQ374="Projet OCM (ZTE, NOKIA, autres projets)","PLANNED WORKS",
AQ374="No root CAuse","No root cause",
AQ374="ODU HS","ACTIVE",
AQ374="IP &amp; VLAN","ACTIVE",
AQ374="Warehouse HUAWEI","SPARE-ISSUE",
AQ374="SPARE-HS","SPARE-ISSUE",
AQ374="Power Telco","ACTIVE", AQ374="no impacts","no impacts"
),"")</f>
        <v>No root cause</v>
      </c>
      <c r="AS374" s="92" t="s">
        <v>5537</v>
      </c>
      <c r="AT374" s="98" t="s">
        <v>851</v>
      </c>
      <c r="AV374" s="17" t="s">
        <v>5537</v>
      </c>
      <c r="AW374" s="7" t="s">
        <v>5537</v>
      </c>
      <c r="AX374" s="6" t="s">
        <v>5537</v>
      </c>
      <c r="AY374" s="7"/>
      <c r="AZ374" s="3" t="s">
        <v>5537</v>
      </c>
      <c r="BA374" s="18" t="s">
        <v>5537</v>
      </c>
      <c r="BB374" s="18" t="s">
        <v>5537</v>
      </c>
      <c r="BC374" s="18" t="s">
        <v>5537</v>
      </c>
      <c r="BD374" s="18" t="s">
        <v>5537</v>
      </c>
      <c r="BE374" s="18" t="s">
        <v>5537</v>
      </c>
      <c r="BF374" s="18" t="s">
        <v>5537</v>
      </c>
      <c r="BG374" s="18" t="s">
        <v>5537</v>
      </c>
      <c r="BH374" s="18" t="s">
        <v>5537</v>
      </c>
      <c r="BI374" s="18" t="s">
        <v>5537</v>
      </c>
      <c r="BJ374" s="18" t="s">
        <v>5537</v>
      </c>
      <c r="BK374" s="18" t="s">
        <v>5537</v>
      </c>
      <c r="BL374" s="9" t="s">
        <v>5537</v>
      </c>
      <c r="BM374" s="14" t="s">
        <v>5537</v>
      </c>
      <c r="BN374" s="14" t="s">
        <v>5537</v>
      </c>
      <c r="BO374" s="14" t="str">
        <f>_xlfn.XLOOKUP(B374,'[4]cell downs 18042026 17h'!$B:$B,'[4]cell downs 18042026 17h'!$B:$B,"")</f>
        <v/>
      </c>
      <c r="BP374" s="14" t="str">
        <f>_xlfn.XLOOKUP(B374,'[5]Cells Huawei 19042026 15h'!$B:$B,'[5]Cells Huawei 19042026 15h'!$B:$B,"")</f>
        <v/>
      </c>
      <c r="BQ374" s="9" t="str">
        <f>_xlfn.XLOOKUP(B374,'[6]cells down 19042026 9H40'!$B:$B,'[6]cells down 19042026 9H40'!$B:$B,"")</f>
        <v/>
      </c>
      <c r="BR374" s="9" t="s">
        <v>5537</v>
      </c>
      <c r="BS374" s="9" t="s">
        <v>5537</v>
      </c>
      <c r="BT374" s="108"/>
    </row>
    <row r="375" spans="1:72" s="9" customFormat="1" x14ac:dyDescent="0.35">
      <c r="A375" s="1" t="s">
        <v>5198</v>
      </c>
      <c r="B375" s="8" t="s">
        <v>5199</v>
      </c>
      <c r="C375" s="3" t="str">
        <f>_xlfn.XLOOKUP(B375,'[1]daily break down'!$D:$D,'[1]daily break down'!$E:$E,"")</f>
        <v>SUD-OUEST</v>
      </c>
      <c r="D375" s="1" t="s">
        <v>11</v>
      </c>
      <c r="E375" s="1" t="s">
        <v>12</v>
      </c>
      <c r="F375" s="3" t="s">
        <v>13</v>
      </c>
      <c r="G375" s="1" t="s">
        <v>63</v>
      </c>
      <c r="H375" s="32" t="str">
        <f>_xlfn.XLOOKUP(B375,[2]CALCULATION!$B:$B,[2]CALCULATION!$H:$H,"")</f>
        <v>Huawei</v>
      </c>
      <c r="I375" s="28">
        <v>0</v>
      </c>
      <c r="J375" s="28">
        <v>0</v>
      </c>
      <c r="K375" s="28">
        <v>0</v>
      </c>
      <c r="L375" s="28">
        <v>0</v>
      </c>
      <c r="M375" s="28">
        <v>0</v>
      </c>
      <c r="N375" s="28">
        <v>0</v>
      </c>
      <c r="O375" s="28">
        <v>0</v>
      </c>
      <c r="P375" s="28">
        <v>0</v>
      </c>
      <c r="Q375" s="28">
        <v>0</v>
      </c>
      <c r="R375" s="28">
        <v>0</v>
      </c>
      <c r="S375" s="93">
        <v>0</v>
      </c>
      <c r="T375" s="93">
        <f>_xlfn.XLOOKUP(B375,'[3]Nur des jours'!$B:$B,'[3]Nur des jours'!$U:$U,"")</f>
        <v>0</v>
      </c>
      <c r="U375" s="93">
        <v>0</v>
      </c>
      <c r="V375" s="93">
        <v>0</v>
      </c>
      <c r="W375" s="93">
        <v>0</v>
      </c>
      <c r="X375" s="93">
        <v>0</v>
      </c>
      <c r="Y375" s="93">
        <v>0</v>
      </c>
      <c r="Z375" s="93">
        <v>0</v>
      </c>
      <c r="AA375" s="93">
        <v>0</v>
      </c>
      <c r="AB375" s="93">
        <v>0</v>
      </c>
      <c r="AC375" s="93"/>
      <c r="AD375" s="93">
        <v>0</v>
      </c>
      <c r="AE375" s="93">
        <v>0</v>
      </c>
      <c r="AF375" s="93">
        <v>0.48966207520410465</v>
      </c>
      <c r="AG375" s="93"/>
      <c r="AH375" s="93">
        <v>0.20171473576974772</v>
      </c>
      <c r="AI375" s="93">
        <v>0.19109024855221035</v>
      </c>
      <c r="AJ375" s="93">
        <v>0.1625661739955323</v>
      </c>
      <c r="AK375" s="93">
        <v>0.2298261857389568</v>
      </c>
      <c r="AL375" s="93">
        <v>0.20171473576974772</v>
      </c>
      <c r="AM375" s="49" t="s">
        <v>5559</v>
      </c>
      <c r="AN375" s="49"/>
      <c r="AO375" s="48" t="str" cm="1">
        <f t="array" ref="AO375">IFERROR(_xlfn.IFS(
AQ375="MPR ISSUE","PDH",
AQ375="BSS Hardware Issue","BSS",
AQ375="Sites strategiques, MLL, Pylone, etc.","ENVTECH",
AQ375="AKTIVCO DEFAUT GE &amp; POWER Cabinet","AKTIVCO",
AQ375="AKTIVCO Coupure ENEO &amp; Baisse de tension","AKTIVCO GRID ONLY",
AQ375="Coupure ENEO &amp; Baisse de tension","IHS GRID ONLY",
AQ375="Defaut GE &amp; POWER Cabinet","IHS",
AQ375="Sharing","Partners",
AQ375="Sites strategiques &amp; DataCenter","SST &amp; DC",
AQ375="Exclu","Exclu",
AQ375="SAT","SAT",
AQ375="SPARE-ISSUE","SPARE-ISSUE",
AQ375="Fiber CAmtel","TRANS_FO_CAMTEL",
AQ375="Fiber AOF","Fiber AOF",
AQ375="Projet OCM (HUAWEI)","TRAVAUX-HUAWEI",
AQ375="Projet OCM (NOKIA)","TRAVAUX-NOKIA",
AQ375="ACCESS-ISSUE","ACCESS-ISSUE",
AQ375="Projet OCM (ZTE, NOKIA, autres projets)","TRAVAUX OCM",
AQ375="No root CAuse","No root cause",
AQ375="ODU HS","PDH",
AQ375="IP &amp; VLAN","PDH",
AQ375="Warehouse HUAWEI","SPARE-ISSUE",
AQ375="SPARE-HS","SPARE-ISSUE",
AQ375="Power Telco","BSS",AQ375="no impacts","no impacts"
),"")</f>
        <v>No root cause</v>
      </c>
      <c r="AP375" s="48" t="str" cm="1">
        <f t="array" ref="AP375">IFERROR(_xlfn.IFS(
AQ375="MPR ISSUE","TX ISSUE",
AQ375="BSS Hardware Issue","RAN ISSUE",
AQ375="Sites strategiques, MLL, Pylone, etc.","ENVTECH",
AQ375="AKTIVCO DEFAUT GE &amp; POWER Cabinet","POWER ISSUE",
AQ375="AKTIVCO Coupure ENEO &amp; Baisse de tension","POWER ISSUE",
AQ375="Coupure ENEO &amp; Baisse de tension","POWER ISSUE",
AQ375="Defaut GE &amp; POWER Cabinet","POWER ISSUE",
AQ375="Sharing","POWER ISSUE",
AQ375="Sites strategiques &amp; DataCenter","POWER ISSUE",
AQ375="Exclu","Exclu",
AQ375="SAT","TX ISSUE",
AQ375="SPARE-ISSUE","SPARE-ISSUE",
AQ375="Fiber CAmtel","TX ISSUE",
AQ375="Fiber AOF","TX ISSUE",
AQ375="Projet OCM (HUAWEI)","TRAVAUX-HUAWEI",
AQ375="Projet OCM (NOKIA)","TRAVAUX -NOKIA",
AQ375="ACCESS-ISSUE","ACCESS-ISSUE",
AQ375="Projet OCM (ZTE, NOKIA, autres projets)","TRAVAUX OCM",
AQ375="No root CAuse","No root cause",
AQ375="ODU HS","TX ISSUE",
AQ375="IP &amp; VLAN","TX ISSUE",
AQ375="Warehouse HUAWEI","SPARE-ISSUE",
AQ375="SPARE-HS","SPARE-ISSUE",
AQ375="Power Telco","RAN ISSUE",AQ375="no impacts","no impacts"
),"")</f>
        <v>No root cause</v>
      </c>
      <c r="AQ375" s="127" t="s">
        <v>5344</v>
      </c>
      <c r="AR375" s="48" t="str" cm="1">
        <f t="array" ref="AR375">IFERROR(_xlfn.IFS(
AQ375="MPR ISSUE","ACTIVE",
AQ375="BSS Hardware Issue","ACTIVE",
AQ375="Sites strategiques, MLL, Pylone, etc.","PASSIVE",
AQ375="AKTIVCO DEFAUT GE &amp; POWER Cabinet","PASSIVE",
AQ375="AKTIVCO Coupure ENEO &amp; Baisse de tension","PASSIVE",
AQ375="Coupure ENEO &amp; Baisse de tension","PASSIVE",
AQ375="Defaut GE &amp; POWER Cabinet","PASSIVE",
AQ375="Sharing","PASSIVE",
AQ375="Sites strategiques &amp; DataCenter","PASSIVE",
AQ375="Exclu","Exclu",
AQ375="SAT","ACTIVE",
AQ375="SPARE-ISSUE","SPARE-ISSUE",
AQ375="Fiber CAmtel","ACTIVE",
AQ375="Fiber AOF","ACTIVE",
AQ375="Projet OCM (HUAWEI)","PLANNED WORKS",
AQ375="Projet OCM (NOKIA)","PLANNED WORKS",
AQ375="ACCESS-ISSUE","ACCESS-ISSUE",
AQ375="Projet OCM (ZTE, NOKIA, autres projets)","PLANNED WORKS",
AQ375="No root CAuse","No root cause",
AQ375="ODU HS","ACTIVE",
AQ375="IP &amp; VLAN","ACTIVE",
AQ375="Warehouse HUAWEI","SPARE-ISSUE",
AQ375="SPARE-HS","SPARE-ISSUE",
AQ375="Power Telco","ACTIVE", AQ375="no impacts","no impacts"
),"")</f>
        <v>No root cause</v>
      </c>
      <c r="AS375" s="92" t="s">
        <v>5537</v>
      </c>
      <c r="AT375" s="98" t="s">
        <v>5199</v>
      </c>
      <c r="AV375" s="17" t="s">
        <v>5537</v>
      </c>
      <c r="AW375" s="7" t="s">
        <v>5537</v>
      </c>
      <c r="AX375" s="6" t="s">
        <v>5537</v>
      </c>
      <c r="AY375" s="7"/>
      <c r="AZ375" s="3" t="s">
        <v>5537</v>
      </c>
      <c r="BA375" s="18" t="s">
        <v>5537</v>
      </c>
      <c r="BB375" s="18" t="s">
        <v>5537</v>
      </c>
      <c r="BC375" s="18" t="s">
        <v>5537</v>
      </c>
      <c r="BD375" s="18" t="s">
        <v>5537</v>
      </c>
      <c r="BE375" s="18" t="s">
        <v>5537</v>
      </c>
      <c r="BF375" s="18" t="s">
        <v>5537</v>
      </c>
      <c r="BG375" s="18" t="s">
        <v>5537</v>
      </c>
      <c r="BH375" s="18" t="s">
        <v>5537</v>
      </c>
      <c r="BI375" s="18" t="s">
        <v>5537</v>
      </c>
      <c r="BJ375" s="18" t="s">
        <v>5537</v>
      </c>
      <c r="BK375" s="18" t="s">
        <v>5537</v>
      </c>
      <c r="BL375" s="9" t="s">
        <v>5537</v>
      </c>
      <c r="BM375" s="14" t="s">
        <v>5537</v>
      </c>
      <c r="BN375" s="14" t="s">
        <v>5537</v>
      </c>
      <c r="BO375" s="14" t="str">
        <f>_xlfn.XLOOKUP(B375,'[4]cell downs 18042026 17h'!$B:$B,'[4]cell downs 18042026 17h'!$B:$B,"")</f>
        <v/>
      </c>
      <c r="BP375" s="14" t="str">
        <f>_xlfn.XLOOKUP(B375,'[5]Cells Huawei 19042026 15h'!$B:$B,'[5]Cells Huawei 19042026 15h'!$B:$B,"")</f>
        <v/>
      </c>
      <c r="BQ375" s="9" t="str">
        <f>_xlfn.XLOOKUP(B375,'[6]cells down 19042026 9H40'!$B:$B,'[6]cells down 19042026 9H40'!$B:$B,"")</f>
        <v/>
      </c>
      <c r="BR375" s="9" t="s">
        <v>5199</v>
      </c>
      <c r="BS375" s="9" t="s">
        <v>5537</v>
      </c>
      <c r="BT375" s="108"/>
    </row>
    <row r="376" spans="1:72" s="9" customFormat="1" x14ac:dyDescent="0.35">
      <c r="A376" s="1" t="s">
        <v>342</v>
      </c>
      <c r="B376" s="8" t="s">
        <v>343</v>
      </c>
      <c r="C376" s="3" t="str">
        <f>_xlfn.XLOOKUP(B376,'[1]daily break down'!$D:$D,'[1]daily break down'!$E:$E,"")</f>
        <v>OUEST</v>
      </c>
      <c r="D376" s="1" t="s">
        <v>11</v>
      </c>
      <c r="E376" s="1" t="s">
        <v>12</v>
      </c>
      <c r="F376" s="3" t="s">
        <v>102</v>
      </c>
      <c r="G376" s="1" t="s">
        <v>342</v>
      </c>
      <c r="H376" s="33" t="str">
        <f>_xlfn.XLOOKUP(B376,[2]CALCULATION!$B:$B,[2]CALCULATION!$H:$H,"")</f>
        <v>NOKIA</v>
      </c>
      <c r="I376" s="28">
        <v>0.10575969064613097</v>
      </c>
      <c r="J376" s="28">
        <v>0.14904365077794765</v>
      </c>
      <c r="K376" s="28">
        <v>3.3768459802731576</v>
      </c>
      <c r="L376" s="28">
        <v>10.868519273884139</v>
      </c>
      <c r="M376" s="28">
        <v>4.3828634548907619</v>
      </c>
      <c r="N376" s="28">
        <v>1.6229067382286164</v>
      </c>
      <c r="O376" s="28">
        <v>2.6752617476088987E-4</v>
      </c>
      <c r="P376" s="28">
        <v>2.8536125307818605E-4</v>
      </c>
      <c r="Q376" s="28">
        <v>0.24004470512861278</v>
      </c>
      <c r="R376" s="28">
        <v>0.15298079881042304</v>
      </c>
      <c r="S376" s="93">
        <v>0.11386501169707747</v>
      </c>
      <c r="T376" s="93">
        <f>_xlfn.XLOOKUP(B376,'[3]Nur des jours'!$B:$B,'[3]Nur des jours'!$U:$U,"")</f>
        <v>0.19556163375024638</v>
      </c>
      <c r="U376" s="93">
        <v>0.16023767692682597</v>
      </c>
      <c r="V376" s="93">
        <v>2.8536125307830184E-4</v>
      </c>
      <c r="W376" s="93">
        <v>0.19556163375024641</v>
      </c>
      <c r="X376" s="93">
        <v>0.10454922909657476</v>
      </c>
      <c r="Y376" s="93">
        <v>2.6752617476083203E-4</v>
      </c>
      <c r="Z376" s="93">
        <v>5.3041522915935307E-2</v>
      </c>
      <c r="AA376" s="93">
        <v>2.8536125307818605E-4</v>
      </c>
      <c r="AB376" s="93">
        <v>5.1311520319147874E-2</v>
      </c>
      <c r="AC376" s="93">
        <f>_xlfn.XLOOKUP(B376,'[3]Nur des jours'!$B:$B,'[3]Nur des jours'!$N:$N,"")</f>
        <v>0.15175868140272175</v>
      </c>
      <c r="AD376" s="93">
        <v>0.15175868140272175</v>
      </c>
      <c r="AE376" s="93">
        <v>2.4969109644330426E-4</v>
      </c>
      <c r="AF376" s="93">
        <v>0.11120171330896371</v>
      </c>
      <c r="AG376" s="93"/>
      <c r="AH376" s="93">
        <v>0.19927133004026457</v>
      </c>
      <c r="AI376" s="93">
        <v>0.28301340079693377</v>
      </c>
      <c r="AJ376" s="93">
        <v>0.28847526954109187</v>
      </c>
      <c r="AK376" s="93">
        <v>0.11891453092475493</v>
      </c>
      <c r="AL376" s="93">
        <v>0.19927133004026457</v>
      </c>
      <c r="AM376" s="49" t="s">
        <v>5559</v>
      </c>
      <c r="AN376" s="49"/>
      <c r="AO376" s="48" t="str" cm="1">
        <f t="array" ref="AO376">IFERROR(_xlfn.IFS(
AQ376="MPR ISSUE","PDH",
AQ376="BSS Hardware Issue","BSS",
AQ376="Sites strategiques, MLL, Pylone, etc.","ENVTECH",
AQ376="AKTIVCO DEFAUT GE &amp; POWER Cabinet","AKTIVCO",
AQ376="AKTIVCO Coupure ENEO &amp; Baisse de tension","AKTIVCO GRID ONLY",
AQ376="Coupure ENEO &amp; Baisse de tension","IHS GRID ONLY",
AQ376="Defaut GE &amp; POWER Cabinet","IHS",
AQ376="Sharing","Partners",
AQ376="Sites strategiques &amp; DataCenter","SST &amp; DC",
AQ376="Exclu","Exclu",
AQ376="SAT","SAT",
AQ376="SPARE-ISSUE","SPARE-ISSUE",
AQ376="Fiber CAmtel","TRANS_FO_CAMTEL",
AQ376="Fiber AOF","Fiber AOF",
AQ376="Projet OCM (HUAWEI)","TRAVAUX-HUAWEI",
AQ376="Projet OCM (NOKIA)","TRAVAUX-NOKIA",
AQ376="ACCESS-ISSUE","ACCESS-ISSUE",
AQ376="Projet OCM (ZTE, NOKIA, autres projets)","TRAVAUX OCM",
AQ376="No root CAuse","No root cause",
AQ376="ODU HS","PDH",
AQ376="IP &amp; VLAN","PDH",
AQ376="Warehouse HUAWEI","SPARE-ISSUE",
AQ376="SPARE-HS","SPARE-ISSUE",
AQ376="Power Telco","BSS",AQ376="no impacts","no impacts"
),"")</f>
        <v>BSS</v>
      </c>
      <c r="AP376" s="48" t="str" cm="1">
        <f t="array" ref="AP376">IFERROR(_xlfn.IFS(
AQ376="MPR ISSUE","TX ISSUE",
AQ376="BSS Hardware Issue","RAN ISSUE",
AQ376="Sites strategiques, MLL, Pylone, etc.","ENVTECH",
AQ376="AKTIVCO DEFAUT GE &amp; POWER Cabinet","POWER ISSUE",
AQ376="AKTIVCO Coupure ENEO &amp; Baisse de tension","POWER ISSUE",
AQ376="Coupure ENEO &amp; Baisse de tension","POWER ISSUE",
AQ376="Defaut GE &amp; POWER Cabinet","POWER ISSUE",
AQ376="Sharing","POWER ISSUE",
AQ376="Sites strategiques &amp; DataCenter","POWER ISSUE",
AQ376="Exclu","Exclu",
AQ376="SAT","TX ISSUE",
AQ376="SPARE-ISSUE","SPARE-ISSUE",
AQ376="Fiber CAmtel","TX ISSUE",
AQ376="Fiber AOF","TX ISSUE",
AQ376="Projet OCM (HUAWEI)","TRAVAUX-HUAWEI",
AQ376="Projet OCM (NOKIA)","TRAVAUX -NOKIA",
AQ376="ACCESS-ISSUE","ACCESS-ISSUE",
AQ376="Projet OCM (ZTE, NOKIA, autres projets)","TRAVAUX OCM",
AQ376="No root CAuse","No root cause",
AQ376="ODU HS","TX ISSUE",
AQ376="IP &amp; VLAN","TX ISSUE",
AQ376="Warehouse HUAWEI","SPARE-ISSUE",
AQ376="SPARE-HS","SPARE-ISSUE",
AQ376="Power Telco","RAN ISSUE",AQ376="no impacts","no impacts"
),"")</f>
        <v>RAN ISSUE</v>
      </c>
      <c r="AQ376" s="67" t="s">
        <v>5320</v>
      </c>
      <c r="AR376" s="48" t="str" cm="1">
        <f t="array" ref="AR376">IFERROR(_xlfn.IFS(
AQ376="MPR ISSUE","ACTIVE",
AQ376="BSS Hardware Issue","ACTIVE",
AQ376="Sites strategiques, MLL, Pylone, etc.","PASSIVE",
AQ376="AKTIVCO DEFAUT GE &amp; POWER Cabinet","PASSIVE",
AQ376="AKTIVCO Coupure ENEO &amp; Baisse de tension","PASSIVE",
AQ376="Coupure ENEO &amp; Baisse de tension","PASSIVE",
AQ376="Defaut GE &amp; POWER Cabinet","PASSIVE",
AQ376="Sharing","PASSIVE",
AQ376="Sites strategiques &amp; DataCenter","PASSIVE",
AQ376="Exclu","Exclu",
AQ376="SAT","ACTIVE",
AQ376="SPARE-ISSUE","SPARE-ISSUE",
AQ376="Fiber CAmtel","ACTIVE",
AQ376="Fiber AOF","ACTIVE",
AQ376="Projet OCM (HUAWEI)","PLANNED WORKS",
AQ376="Projet OCM (NOKIA)","PLANNED WORKS",
AQ376="ACCESS-ISSUE","ACCESS-ISSUE",
AQ376="Projet OCM (ZTE, NOKIA, autres projets)","PLANNED WORKS",
AQ376="No root CAuse","No root cause",
AQ376="ODU HS","ACTIVE",
AQ376="IP &amp; VLAN","ACTIVE",
AQ376="Warehouse HUAWEI","SPARE-ISSUE",
AQ376="SPARE-HS","SPARE-ISSUE",
AQ376="Power Telco","ACTIVE", AQ376="no impacts","no impacts"
),"")</f>
        <v>ACTIVE</v>
      </c>
      <c r="AS376" s="92" t="s">
        <v>5780</v>
      </c>
      <c r="AT376" s="98" t="s">
        <v>343</v>
      </c>
      <c r="AV376" s="17" t="s">
        <v>5537</v>
      </c>
      <c r="AW376" s="7" t="s">
        <v>5537</v>
      </c>
      <c r="AX376" s="6" t="s">
        <v>5537</v>
      </c>
      <c r="AY376" s="7"/>
      <c r="AZ376" s="3" t="s">
        <v>5537</v>
      </c>
      <c r="BA376" s="18" t="s">
        <v>5537</v>
      </c>
      <c r="BB376" s="18" t="s">
        <v>5537</v>
      </c>
      <c r="BC376" s="18" t="s">
        <v>5537</v>
      </c>
      <c r="BD376" s="18" t="s">
        <v>5537</v>
      </c>
      <c r="BE376" s="18" t="s">
        <v>5537</v>
      </c>
      <c r="BF376" s="18" t="s">
        <v>5537</v>
      </c>
      <c r="BG376" s="18" t="s">
        <v>5537</v>
      </c>
      <c r="BH376" s="18" t="s">
        <v>5780</v>
      </c>
      <c r="BI376" s="18" t="s">
        <v>5537</v>
      </c>
      <c r="BJ376" s="18" t="s">
        <v>5537</v>
      </c>
      <c r="BK376" s="18" t="s">
        <v>5537</v>
      </c>
      <c r="BL376" s="9" t="s">
        <v>5537</v>
      </c>
      <c r="BM376" s="14" t="s">
        <v>5537</v>
      </c>
      <c r="BN376" s="14" t="s">
        <v>5537</v>
      </c>
      <c r="BO376" s="14" t="str">
        <f>_xlfn.XLOOKUP(B376,'[4]cell downs 18042026 17h'!$B:$B,'[4]cell downs 18042026 17h'!$B:$B,"")</f>
        <v/>
      </c>
      <c r="BP376" s="14" t="str">
        <f>_xlfn.XLOOKUP(B376,'[5]Cells Huawei 19042026 15h'!$B:$B,'[5]Cells Huawei 19042026 15h'!$B:$B,"")</f>
        <v/>
      </c>
      <c r="BQ376" s="9" t="str">
        <f>_xlfn.XLOOKUP(B376,'[6]cells down 19042026 9H40'!$B:$B,'[6]cells down 19042026 9H40'!$B:$B,"")</f>
        <v/>
      </c>
      <c r="BR376" s="9" t="s">
        <v>343</v>
      </c>
      <c r="BS376" s="9" t="s">
        <v>5537</v>
      </c>
      <c r="BT376" s="108"/>
    </row>
    <row r="377" spans="1:72" s="9" customFormat="1" x14ac:dyDescent="0.35">
      <c r="A377" s="1" t="s">
        <v>2378</v>
      </c>
      <c r="B377" s="1" t="s">
        <v>2379</v>
      </c>
      <c r="C377" s="3" t="str">
        <f>_xlfn.XLOOKUP(B377,'[1]daily break down'!$D:$D,'[1]daily break down'!$E:$E,"")</f>
        <v>Yaounde</v>
      </c>
      <c r="D377" s="1" t="s">
        <v>11</v>
      </c>
      <c r="E377" s="1" t="s">
        <v>12</v>
      </c>
      <c r="F377" s="3" t="s">
        <v>37</v>
      </c>
      <c r="G377" s="1" t="s">
        <v>38</v>
      </c>
      <c r="H377" s="34" t="str">
        <f>_xlfn.XLOOKUP(B377,[2]CALCULATION!$B:$B,[2]CALCULATION!$H:$H,"")</f>
        <v>ZTE</v>
      </c>
      <c r="I377" s="28">
        <v>4.7498023873322435</v>
      </c>
      <c r="J377" s="28">
        <v>23.135342561916257</v>
      </c>
      <c r="K377" s="28">
        <v>9.8779046208547712</v>
      </c>
      <c r="L377" s="28">
        <v>0</v>
      </c>
      <c r="M377" s="28">
        <v>2.4754375301412823</v>
      </c>
      <c r="N377" s="28">
        <v>1.5050487539700874</v>
      </c>
      <c r="O377" s="28">
        <v>0</v>
      </c>
      <c r="P377" s="28">
        <v>3.1621593856742895E-2</v>
      </c>
      <c r="Q377" s="28">
        <v>3.19069551098215E-2</v>
      </c>
      <c r="R377" s="28">
        <v>0</v>
      </c>
      <c r="S377" s="93">
        <v>1.2324039117320452E-2</v>
      </c>
      <c r="T377" s="93">
        <f>_xlfn.XLOOKUP(B377,'[3]Nur des jours'!$B:$B,'[3]Nur des jours'!$U:$U,"")</f>
        <v>3.9237172298271117E-2</v>
      </c>
      <c r="U377" s="93">
        <v>0.58932449284171251</v>
      </c>
      <c r="V377" s="93">
        <v>0</v>
      </c>
      <c r="W377" s="93">
        <v>3.923717229827111E-2</v>
      </c>
      <c r="X377" s="93">
        <v>2.7644371391963656E-3</v>
      </c>
      <c r="Y377" s="93">
        <v>0</v>
      </c>
      <c r="Z377" s="93">
        <v>0</v>
      </c>
      <c r="AA377" s="93">
        <v>7.9027232024381763E-2</v>
      </c>
      <c r="AB377" s="93">
        <v>0.49968538921848055</v>
      </c>
      <c r="AC377" s="93">
        <f>_xlfn.XLOOKUP(B377,'[3]Nur des jours'!$B:$B,'[3]Nur des jours'!$N:$N,"")</f>
        <v>9.7165506673173488E-2</v>
      </c>
      <c r="AD377" s="93">
        <v>9.7165506673173488E-2</v>
      </c>
      <c r="AE377" s="93">
        <v>0.38887604763250094</v>
      </c>
      <c r="AF377" s="93">
        <v>1.605157048565732E-3</v>
      </c>
      <c r="AG377" s="93"/>
      <c r="AH377" s="93">
        <v>0.19766617299169892</v>
      </c>
      <c r="AI377" s="93">
        <v>6.981663329456575E-2</v>
      </c>
      <c r="AJ377" s="93">
        <v>1.4981588583902297E-2</v>
      </c>
      <c r="AK377" s="93">
        <v>0.3502797313003565</v>
      </c>
      <c r="AL377" s="93">
        <v>0.19766617299169892</v>
      </c>
      <c r="AM377" s="49" t="s">
        <v>5559</v>
      </c>
      <c r="AN377" s="49"/>
      <c r="AO377" s="48" t="str" cm="1">
        <f t="array" ref="AO377">IFERROR(_xlfn.IFS(
AQ377="MPR ISSUE","PDH",
AQ377="BSS Hardware Issue","BSS",
AQ377="Sites strategiques, MLL, Pylone, etc.","ENVTECH",
AQ377="AKTIVCO DEFAUT GE &amp; POWER Cabinet","AKTIVCO",
AQ377="AKTIVCO Coupure ENEO &amp; Baisse de tension","AKTIVCO GRID ONLY",
AQ377="Coupure ENEO &amp; Baisse de tension","IHS GRID ONLY",
AQ377="Defaut GE &amp; POWER Cabinet","IHS",
AQ377="Sharing","Partners",
AQ377="Sites strategiques &amp; DataCenter","SST &amp; DC",
AQ377="Exclu","Exclu",
AQ377="SAT","SAT",
AQ377="SPARE-ISSUE","SPARE-ISSUE",
AQ377="Fiber CAmtel","TRANS_FO_CAMTEL",
AQ377="Fiber AOF","Fiber AOF",
AQ377="Projet OCM (HUAWEI)","TRAVAUX-HUAWEI",
AQ377="Projet OCM (NOKIA)","TRAVAUX-NOKIA",
AQ377="ACCESS-ISSUE","ACCESS-ISSUE",
AQ377="Projet OCM (ZTE, NOKIA, autres projets)","TRAVAUX OCM",
AQ377="No root CAuse","No root cause",
AQ377="ODU HS","PDH",
AQ377="IP &amp; VLAN","PDH",
AQ377="Warehouse HUAWEI","SPARE-ISSUE",
AQ377="SPARE-HS","SPARE-ISSUE",
AQ377="Power Telco","BSS",AQ377="no impacts","no impacts"
),"")</f>
        <v>No root cause</v>
      </c>
      <c r="AP377" s="48" t="str" cm="1">
        <f t="array" ref="AP377">IFERROR(_xlfn.IFS(
AQ377="MPR ISSUE","TX ISSUE",
AQ377="BSS Hardware Issue","RAN ISSUE",
AQ377="Sites strategiques, MLL, Pylone, etc.","ENVTECH",
AQ377="AKTIVCO DEFAUT GE &amp; POWER Cabinet","POWER ISSUE",
AQ377="AKTIVCO Coupure ENEO &amp; Baisse de tension","POWER ISSUE",
AQ377="Coupure ENEO &amp; Baisse de tension","POWER ISSUE",
AQ377="Defaut GE &amp; POWER Cabinet","POWER ISSUE",
AQ377="Sharing","POWER ISSUE",
AQ377="Sites strategiques &amp; DataCenter","POWER ISSUE",
AQ377="Exclu","Exclu",
AQ377="SAT","TX ISSUE",
AQ377="SPARE-ISSUE","SPARE-ISSUE",
AQ377="Fiber CAmtel","TX ISSUE",
AQ377="Fiber AOF","TX ISSUE",
AQ377="Projet OCM (HUAWEI)","TRAVAUX-HUAWEI",
AQ377="Projet OCM (NOKIA)","TRAVAUX -NOKIA",
AQ377="ACCESS-ISSUE","ACCESS-ISSUE",
AQ377="Projet OCM (ZTE, NOKIA, autres projets)","TRAVAUX OCM",
AQ377="No root CAuse","No root cause",
AQ377="ODU HS","TX ISSUE",
AQ377="IP &amp; VLAN","TX ISSUE",
AQ377="Warehouse HUAWEI","SPARE-ISSUE",
AQ377="SPARE-HS","SPARE-ISSUE",
AQ377="Power Telco","RAN ISSUE",AQ377="no impacts","no impacts"
),"")</f>
        <v>No root cause</v>
      </c>
      <c r="AQ377" s="127" t="s">
        <v>5344</v>
      </c>
      <c r="AR377" s="48" t="str" cm="1">
        <f t="array" ref="AR377">IFERROR(_xlfn.IFS(
AQ377="MPR ISSUE","ACTIVE",
AQ377="BSS Hardware Issue","ACTIVE",
AQ377="Sites strategiques, MLL, Pylone, etc.","PASSIVE",
AQ377="AKTIVCO DEFAUT GE &amp; POWER Cabinet","PASSIVE",
AQ377="AKTIVCO Coupure ENEO &amp; Baisse de tension","PASSIVE",
AQ377="Coupure ENEO &amp; Baisse de tension","PASSIVE",
AQ377="Defaut GE &amp; POWER Cabinet","PASSIVE",
AQ377="Sharing","PASSIVE",
AQ377="Sites strategiques &amp; DataCenter","PASSIVE",
AQ377="Exclu","Exclu",
AQ377="SAT","ACTIVE",
AQ377="SPARE-ISSUE","SPARE-ISSUE",
AQ377="Fiber CAmtel","ACTIVE",
AQ377="Fiber AOF","ACTIVE",
AQ377="Projet OCM (HUAWEI)","PLANNED WORKS",
AQ377="Projet OCM (NOKIA)","PLANNED WORKS",
AQ377="ACCESS-ISSUE","ACCESS-ISSUE",
AQ377="Projet OCM (ZTE, NOKIA, autres projets)","PLANNED WORKS",
AQ377="No root CAuse","No root cause",
AQ377="ODU HS","ACTIVE",
AQ377="IP &amp; VLAN","ACTIVE",
AQ377="Warehouse HUAWEI","SPARE-ISSUE",
AQ377="SPARE-HS","SPARE-ISSUE",
AQ377="Power Telco","ACTIVE", AQ377="no impacts","no impacts"
),"")</f>
        <v>No root cause</v>
      </c>
      <c r="AS377" s="92" t="s">
        <v>5537</v>
      </c>
      <c r="AT377" s="98" t="s">
        <v>2379</v>
      </c>
      <c r="AV377" s="17" t="s">
        <v>5537</v>
      </c>
      <c r="AW377" s="7" t="s">
        <v>5537</v>
      </c>
      <c r="AX377" s="6" t="s">
        <v>5537</v>
      </c>
      <c r="AY377" s="7"/>
      <c r="AZ377" s="3" t="s">
        <v>5537</v>
      </c>
      <c r="BA377" s="18" t="s">
        <v>5537</v>
      </c>
      <c r="BB377" s="18" t="s">
        <v>5537</v>
      </c>
      <c r="BC377" s="18" t="s">
        <v>5537</v>
      </c>
      <c r="BD377" s="18" t="s">
        <v>5537</v>
      </c>
      <c r="BE377" s="18" t="s">
        <v>5537</v>
      </c>
      <c r="BF377" s="18" t="s">
        <v>5537</v>
      </c>
      <c r="BG377" s="18" t="s">
        <v>5537</v>
      </c>
      <c r="BH377" s="18" t="s">
        <v>5537</v>
      </c>
      <c r="BI377" s="18" t="s">
        <v>5537</v>
      </c>
      <c r="BJ377" s="18" t="s">
        <v>5537</v>
      </c>
      <c r="BK377" s="18" t="s">
        <v>5537</v>
      </c>
      <c r="BL377" s="9" t="s">
        <v>5537</v>
      </c>
      <c r="BM377" s="14" t="s">
        <v>5537</v>
      </c>
      <c r="BN377" s="14" t="s">
        <v>5537</v>
      </c>
      <c r="BO377" s="14" t="str">
        <f>_xlfn.XLOOKUP(B377,'[4]cell downs 18042026 17h'!$B:$B,'[4]cell downs 18042026 17h'!$B:$B,"")</f>
        <v/>
      </c>
      <c r="BP377" s="14" t="str">
        <f>_xlfn.XLOOKUP(B377,'[5]Cells Huawei 19042026 15h'!$B:$B,'[5]Cells Huawei 19042026 15h'!$B:$B,"")</f>
        <v/>
      </c>
      <c r="BQ377" s="9" t="str">
        <f>_xlfn.XLOOKUP(B377,'[6]cells down 19042026 9H40'!$B:$B,'[6]cells down 19042026 9H40'!$B:$B,"")</f>
        <v/>
      </c>
      <c r="BR377" s="9" t="s">
        <v>2379</v>
      </c>
      <c r="BS377" s="9" t="s">
        <v>5537</v>
      </c>
      <c r="BT377" s="108"/>
    </row>
    <row r="378" spans="1:72" s="9" customFormat="1" x14ac:dyDescent="0.35">
      <c r="A378" s="1" t="s">
        <v>631</v>
      </c>
      <c r="B378" s="8" t="s">
        <v>632</v>
      </c>
      <c r="C378" s="3" t="str">
        <f>_xlfn.XLOOKUP(B378,'[1]daily break down'!$D:$D,'[1]daily break down'!$E:$E,"")</f>
        <v>CENTRE</v>
      </c>
      <c r="D378" s="1" t="s">
        <v>11</v>
      </c>
      <c r="E378" s="1" t="s">
        <v>237</v>
      </c>
      <c r="F378" s="3" t="s">
        <v>69</v>
      </c>
      <c r="G378" s="1" t="s">
        <v>633</v>
      </c>
      <c r="H378" s="33" t="str">
        <f>_xlfn.XLOOKUP(B378,[2]CALCULATION!$B:$B,[2]CALCULATION!$H:$H,"")</f>
        <v>NOKIA</v>
      </c>
      <c r="I378" s="28">
        <v>0.2687475526084302</v>
      </c>
      <c r="J378" s="28">
        <v>9.1133573809167021E-2</v>
      </c>
      <c r="K378" s="28">
        <v>1.1858005562646179</v>
      </c>
      <c r="L378" s="28">
        <v>0.55118407860319685</v>
      </c>
      <c r="M378" s="28">
        <v>2.8802754279287506E-2</v>
      </c>
      <c r="N378" s="28">
        <v>5.1455390080655757E-2</v>
      </c>
      <c r="O378" s="28">
        <v>0.17746969449479591</v>
      </c>
      <c r="P378" s="28">
        <v>0.12280397863974239</v>
      </c>
      <c r="Q378" s="28">
        <v>0.12264165879721667</v>
      </c>
      <c r="R378" s="28">
        <v>0.21382933922055894</v>
      </c>
      <c r="S378" s="93">
        <v>0.72843734664129178</v>
      </c>
      <c r="T378" s="93">
        <f>_xlfn.XLOOKUP(B378,'[3]Nur des jours'!$B:$B,'[3]Nur des jours'!$U:$U,"")</f>
        <v>0.2971145696894984</v>
      </c>
      <c r="U378" s="93">
        <v>3.3383780946124715E-2</v>
      </c>
      <c r="V378" s="93">
        <v>4.2072949750736943E-2</v>
      </c>
      <c r="W378" s="93">
        <v>0.2971145696894984</v>
      </c>
      <c r="X378" s="93">
        <v>0.34022195398264432</v>
      </c>
      <c r="Y378" s="93">
        <v>0.71593571381690657</v>
      </c>
      <c r="Z378" s="93">
        <v>1.897812848675781</v>
      </c>
      <c r="AA378" s="93">
        <v>1.7761062742378713</v>
      </c>
      <c r="AB378" s="93">
        <v>1.291455856040955</v>
      </c>
      <c r="AC378" s="93">
        <f>_xlfn.XLOOKUP(B378,'[3]Nur des jours'!$B:$B,'[3]Nur des jours'!$N:$N,"")</f>
        <v>0.3631221945421807</v>
      </c>
      <c r="AD378" s="93">
        <v>0.3631221945421807</v>
      </c>
      <c r="AE378" s="93">
        <v>0.46449677969825909</v>
      </c>
      <c r="AF378" s="93">
        <v>0.33906267389201361</v>
      </c>
      <c r="AG378" s="93"/>
      <c r="AH378" s="93">
        <v>0.19722029603376398</v>
      </c>
      <c r="AI378" s="93">
        <v>1.3810954042420538</v>
      </c>
      <c r="AJ378" s="93">
        <v>0</v>
      </c>
      <c r="AK378" s="93">
        <v>0</v>
      </c>
      <c r="AL378" s="93">
        <v>0.19722029603376398</v>
      </c>
      <c r="AM378" s="49" t="s">
        <v>5559</v>
      </c>
      <c r="AN378" s="49"/>
      <c r="AO378" s="48" t="str" cm="1">
        <f t="array" ref="AO378">IFERROR(_xlfn.IFS(
AQ378="MPR ISSUE","PDH",
AQ378="BSS Hardware Issue","BSS",
AQ378="Sites strategiques, MLL, Pylone, etc.","ENVTECH",
AQ378="AKTIVCO DEFAUT GE &amp; POWER Cabinet","AKTIVCO",
AQ378="AKTIVCO Coupure ENEO &amp; Baisse de tension","AKTIVCO GRID ONLY",
AQ378="Coupure ENEO &amp; Baisse de tension","IHS GRID ONLY",
AQ378="Defaut GE &amp; POWER Cabinet","IHS",
AQ378="Sharing","Partners",
AQ378="Sites strategiques &amp; DataCenter","SST &amp; DC",
AQ378="Exclu","Exclu",
AQ378="SAT","SAT",
AQ378="SPARE-ISSUE","SPARE-ISSUE",
AQ378="Fiber CAmtel","TRANS_FO_CAMTEL",
AQ378="Fiber AOF","Fiber AOF",
AQ378="Projet OCM (HUAWEI)","TRAVAUX-HUAWEI",
AQ378="Projet OCM (NOKIA)","TRAVAUX-NOKIA",
AQ378="ACCESS-ISSUE","ACCESS-ISSUE",
AQ378="Projet OCM (ZTE, NOKIA, autres projets)","TRAVAUX OCM",
AQ378="No root CAuse","No root cause",
AQ378="ODU HS","PDH",
AQ378="IP &amp; VLAN","PDH",
AQ378="Warehouse HUAWEI","SPARE-ISSUE",
AQ378="SPARE-HS","SPARE-ISSUE",
AQ378="Power Telco","BSS",AQ378="no impacts","no impacts"
),"")</f>
        <v>No root cause</v>
      </c>
      <c r="AP378" s="48" t="str" cm="1">
        <f t="array" ref="AP378">IFERROR(_xlfn.IFS(
AQ378="MPR ISSUE","TX ISSUE",
AQ378="BSS Hardware Issue","RAN ISSUE",
AQ378="Sites strategiques, MLL, Pylone, etc.","ENVTECH",
AQ378="AKTIVCO DEFAUT GE &amp; POWER Cabinet","POWER ISSUE",
AQ378="AKTIVCO Coupure ENEO &amp; Baisse de tension","POWER ISSUE",
AQ378="Coupure ENEO &amp; Baisse de tension","POWER ISSUE",
AQ378="Defaut GE &amp; POWER Cabinet","POWER ISSUE",
AQ378="Sharing","POWER ISSUE",
AQ378="Sites strategiques &amp; DataCenter","POWER ISSUE",
AQ378="Exclu","Exclu",
AQ378="SAT","TX ISSUE",
AQ378="SPARE-ISSUE","SPARE-ISSUE",
AQ378="Fiber CAmtel","TX ISSUE",
AQ378="Fiber AOF","TX ISSUE",
AQ378="Projet OCM (HUAWEI)","TRAVAUX-HUAWEI",
AQ378="Projet OCM (NOKIA)","TRAVAUX -NOKIA",
AQ378="ACCESS-ISSUE","ACCESS-ISSUE",
AQ378="Projet OCM (ZTE, NOKIA, autres projets)","TRAVAUX OCM",
AQ378="No root CAuse","No root cause",
AQ378="ODU HS","TX ISSUE",
AQ378="IP &amp; VLAN","TX ISSUE",
AQ378="Warehouse HUAWEI","SPARE-ISSUE",
AQ378="SPARE-HS","SPARE-ISSUE",
AQ378="Power Telco","RAN ISSUE",AQ378="no impacts","no impacts"
),"")</f>
        <v>No root cause</v>
      </c>
      <c r="AQ378" s="67" t="s">
        <v>5344</v>
      </c>
      <c r="AR378" s="48" t="str" cm="1">
        <f t="array" ref="AR378">IFERROR(_xlfn.IFS(
AQ378="MPR ISSUE","ACTIVE",
AQ378="BSS Hardware Issue","ACTIVE",
AQ378="Sites strategiques, MLL, Pylone, etc.","PASSIVE",
AQ378="AKTIVCO DEFAUT GE &amp; POWER Cabinet","PASSIVE",
AQ378="AKTIVCO Coupure ENEO &amp; Baisse de tension","PASSIVE",
AQ378="Coupure ENEO &amp; Baisse de tension","PASSIVE",
AQ378="Defaut GE &amp; POWER Cabinet","PASSIVE",
AQ378="Sharing","PASSIVE",
AQ378="Sites strategiques &amp; DataCenter","PASSIVE",
AQ378="Exclu","Exclu",
AQ378="SAT","ACTIVE",
AQ378="SPARE-ISSUE","SPARE-ISSUE",
AQ378="Fiber CAmtel","ACTIVE",
AQ378="Fiber AOF","ACTIVE",
AQ378="Projet OCM (HUAWEI)","PLANNED WORKS",
AQ378="Projet OCM (NOKIA)","PLANNED WORKS",
AQ378="ACCESS-ISSUE","ACCESS-ISSUE",
AQ378="Projet OCM (ZTE, NOKIA, autres projets)","PLANNED WORKS",
AQ378="No root CAuse","No root cause",
AQ378="ODU HS","ACTIVE",
AQ378="IP &amp; VLAN","ACTIVE",
AQ378="Warehouse HUAWEI","SPARE-ISSUE",
AQ378="SPARE-HS","SPARE-ISSUE",
AQ378="Power Telco","ACTIVE", AQ378="no impacts","no impacts"
),"")</f>
        <v>No root cause</v>
      </c>
      <c r="AS378" s="92" t="s">
        <v>5766</v>
      </c>
      <c r="AT378" s="98" t="s">
        <v>632</v>
      </c>
      <c r="AV378" s="17" t="s">
        <v>5537</v>
      </c>
      <c r="AW378" s="7" t="s">
        <v>5537</v>
      </c>
      <c r="AX378" s="6" t="s">
        <v>5537</v>
      </c>
      <c r="AY378" s="7"/>
      <c r="AZ378" s="3" t="s">
        <v>5537</v>
      </c>
      <c r="BA378" s="18" t="s">
        <v>5537</v>
      </c>
      <c r="BB378" s="18" t="s">
        <v>5537</v>
      </c>
      <c r="BC378" s="18" t="s">
        <v>5537</v>
      </c>
      <c r="BD378" s="18" t="s">
        <v>5537</v>
      </c>
      <c r="BE378" s="18" t="s">
        <v>5537</v>
      </c>
      <c r="BF378" s="18" t="s">
        <v>5537</v>
      </c>
      <c r="BG378" s="18" t="s">
        <v>5537</v>
      </c>
      <c r="BH378" s="18" t="s">
        <v>5537</v>
      </c>
      <c r="BI378" s="18" t="s">
        <v>5537</v>
      </c>
      <c r="BJ378" s="18" t="s">
        <v>5537</v>
      </c>
      <c r="BK378" s="18" t="s">
        <v>5537</v>
      </c>
      <c r="BL378" s="9" t="s">
        <v>5766</v>
      </c>
      <c r="BM378" s="14" t="s">
        <v>5537</v>
      </c>
      <c r="BN378" s="14" t="s">
        <v>5537</v>
      </c>
      <c r="BO378" s="14" t="str">
        <f>_xlfn.XLOOKUP(B378,'[4]cell downs 18042026 17h'!$B:$B,'[4]cell downs 18042026 17h'!$B:$B,"")</f>
        <v/>
      </c>
      <c r="BP378" s="14" t="str">
        <f>_xlfn.XLOOKUP(B378,'[5]Cells Huawei 19042026 15h'!$B:$B,'[5]Cells Huawei 19042026 15h'!$B:$B,"")</f>
        <v/>
      </c>
      <c r="BQ378" s="9" t="str">
        <f>_xlfn.XLOOKUP(B378,'[6]cells down 19042026 9H40'!$B:$B,'[6]cells down 19042026 9H40'!$B:$B,"")</f>
        <v/>
      </c>
      <c r="BR378" s="9" t="s">
        <v>632</v>
      </c>
      <c r="BS378" s="9" t="s">
        <v>5537</v>
      </c>
      <c r="BT378" s="108"/>
    </row>
    <row r="379" spans="1:72" s="9" customFormat="1" x14ac:dyDescent="0.35">
      <c r="A379" s="1" t="s">
        <v>4237</v>
      </c>
      <c r="B379" s="8" t="s">
        <v>4238</v>
      </c>
      <c r="C379" s="3" t="str">
        <f>_xlfn.XLOOKUP(B379,'[1]daily break down'!$D:$D,'[1]daily break down'!$E:$E,"")</f>
        <v>Douala</v>
      </c>
      <c r="D379" s="1" t="s">
        <v>11</v>
      </c>
      <c r="E379" s="1" t="s">
        <v>12</v>
      </c>
      <c r="F379" s="3" t="s">
        <v>31</v>
      </c>
      <c r="G379" s="1" t="s">
        <v>32</v>
      </c>
      <c r="H379" s="34" t="str">
        <f>_xlfn.XLOOKUP(B379,[2]CALCULATION!$B:$B,[2]CALCULATION!$H:$H,"")</f>
        <v>ZTE</v>
      </c>
      <c r="I379" s="28">
        <v>9.9573242246021515E-2</v>
      </c>
      <c r="J379" s="28">
        <v>1.8139166402707507</v>
      </c>
      <c r="K379" s="28">
        <v>0.92465963536539075</v>
      </c>
      <c r="L379" s="28">
        <v>0</v>
      </c>
      <c r="M379" s="28">
        <v>0</v>
      </c>
      <c r="N379" s="28">
        <v>0</v>
      </c>
      <c r="O379" s="28">
        <v>0</v>
      </c>
      <c r="P379" s="28">
        <v>0.19079966783950197</v>
      </c>
      <c r="Q379" s="28">
        <v>0</v>
      </c>
      <c r="R379" s="28">
        <v>0</v>
      </c>
      <c r="S379" s="93">
        <v>0</v>
      </c>
      <c r="T379" s="93">
        <f>_xlfn.XLOOKUP(B379,'[3]Nur des jours'!$B:$B,'[3]Nur des jours'!$U:$U,"")</f>
        <v>0</v>
      </c>
      <c r="U379" s="93">
        <v>0</v>
      </c>
      <c r="V379" s="93">
        <v>0</v>
      </c>
      <c r="W379" s="93">
        <v>0</v>
      </c>
      <c r="X379" s="93">
        <v>0</v>
      </c>
      <c r="Y379" s="93">
        <v>3.6536228037884571</v>
      </c>
      <c r="Z379" s="93">
        <v>0</v>
      </c>
      <c r="AA379" s="93">
        <v>0</v>
      </c>
      <c r="AB379" s="93">
        <v>0</v>
      </c>
      <c r="AC379" s="93">
        <f>_xlfn.XLOOKUP(B379,'[3]Nur des jours'!$B:$B,'[3]Nur des jours'!$N:$N,"")</f>
        <v>0</v>
      </c>
      <c r="AD379" s="93">
        <v>0</v>
      </c>
      <c r="AE379" s="93">
        <v>0</v>
      </c>
      <c r="AF379" s="93">
        <v>0.62608258925386562</v>
      </c>
      <c r="AG379" s="93"/>
      <c r="AH379" s="93">
        <v>0.18885564430290508</v>
      </c>
      <c r="AI379" s="93">
        <v>0.10241438157700161</v>
      </c>
      <c r="AJ379" s="93">
        <v>8.6701959464283176E-2</v>
      </c>
      <c r="AK379" s="93">
        <v>0.27828804663063883</v>
      </c>
      <c r="AL379" s="93">
        <v>0.18885564430290508</v>
      </c>
      <c r="AM379" s="49" t="s">
        <v>5559</v>
      </c>
      <c r="AN379" s="49"/>
      <c r="AO379" s="48" t="str" cm="1">
        <f t="array" ref="AO379">IFERROR(_xlfn.IFS(
AQ379="MPR ISSUE","PDH",
AQ379="BSS Hardware Issue","BSS",
AQ379="Sites strategiques, MLL, Pylone, etc.","ENVTECH",
AQ379="AKTIVCO DEFAUT GE &amp; POWER Cabinet","AKTIVCO",
AQ379="AKTIVCO Coupure ENEO &amp; Baisse de tension","AKTIVCO GRID ONLY",
AQ379="Coupure ENEO &amp; Baisse de tension","IHS GRID ONLY",
AQ379="Defaut GE &amp; POWER Cabinet","IHS",
AQ379="Sharing","Partners",
AQ379="Sites strategiques &amp; DataCenter","SST &amp; DC",
AQ379="Exclu","Exclu",
AQ379="SAT","SAT",
AQ379="SPARE-ISSUE","SPARE-ISSUE",
AQ379="Fiber CAmtel","TRANS_FO_CAMTEL",
AQ379="Fiber AOF","Fiber AOF",
AQ379="Projet OCM (HUAWEI)","TRAVAUX-HUAWEI",
AQ379="Projet OCM (NOKIA)","TRAVAUX-NOKIA",
AQ379="ACCESS-ISSUE","ACCESS-ISSUE",
AQ379="Projet OCM (ZTE, NOKIA, autres projets)","TRAVAUX OCM",
AQ379="No root CAuse","No root cause",
AQ379="ODU HS","PDH",
AQ379="IP &amp; VLAN","PDH",
AQ379="Warehouse HUAWEI","SPARE-ISSUE",
AQ379="SPARE-HS","SPARE-ISSUE",
AQ379="Power Telco","BSS",AQ379="no impacts","no impacts"
),"")</f>
        <v>No root cause</v>
      </c>
      <c r="AP379" s="48" t="str" cm="1">
        <f t="array" ref="AP379">IFERROR(_xlfn.IFS(
AQ379="MPR ISSUE","TX ISSUE",
AQ379="BSS Hardware Issue","RAN ISSUE",
AQ379="Sites strategiques, MLL, Pylone, etc.","ENVTECH",
AQ379="AKTIVCO DEFAUT GE &amp; POWER Cabinet","POWER ISSUE",
AQ379="AKTIVCO Coupure ENEO &amp; Baisse de tension","POWER ISSUE",
AQ379="Coupure ENEO &amp; Baisse de tension","POWER ISSUE",
AQ379="Defaut GE &amp; POWER Cabinet","POWER ISSUE",
AQ379="Sharing","POWER ISSUE",
AQ379="Sites strategiques &amp; DataCenter","POWER ISSUE",
AQ379="Exclu","Exclu",
AQ379="SAT","TX ISSUE",
AQ379="SPARE-ISSUE","SPARE-ISSUE",
AQ379="Fiber CAmtel","TX ISSUE",
AQ379="Fiber AOF","TX ISSUE",
AQ379="Projet OCM (HUAWEI)","TRAVAUX-HUAWEI",
AQ379="Projet OCM (NOKIA)","TRAVAUX -NOKIA",
AQ379="ACCESS-ISSUE","ACCESS-ISSUE",
AQ379="Projet OCM (ZTE, NOKIA, autres projets)","TRAVAUX OCM",
AQ379="No root CAuse","No root cause",
AQ379="ODU HS","TX ISSUE",
AQ379="IP &amp; VLAN","TX ISSUE",
AQ379="Warehouse HUAWEI","SPARE-ISSUE",
AQ379="SPARE-HS","SPARE-ISSUE",
AQ379="Power Telco","RAN ISSUE",AQ379="no impacts","no impacts"
),"")</f>
        <v>No root cause</v>
      </c>
      <c r="AQ379" s="127" t="s">
        <v>5344</v>
      </c>
      <c r="AR379" s="48" t="str" cm="1">
        <f t="array" ref="AR379">IFERROR(_xlfn.IFS(
AQ379="MPR ISSUE","ACTIVE",
AQ379="BSS Hardware Issue","ACTIVE",
AQ379="Sites strategiques, MLL, Pylone, etc.","PASSIVE",
AQ379="AKTIVCO DEFAUT GE &amp; POWER Cabinet","PASSIVE",
AQ379="AKTIVCO Coupure ENEO &amp; Baisse de tension","PASSIVE",
AQ379="Coupure ENEO &amp; Baisse de tension","PASSIVE",
AQ379="Defaut GE &amp; POWER Cabinet","PASSIVE",
AQ379="Sharing","PASSIVE",
AQ379="Sites strategiques &amp; DataCenter","PASSIVE",
AQ379="Exclu","Exclu",
AQ379="SAT","ACTIVE",
AQ379="SPARE-ISSUE","SPARE-ISSUE",
AQ379="Fiber CAmtel","ACTIVE",
AQ379="Fiber AOF","ACTIVE",
AQ379="Projet OCM (HUAWEI)","PLANNED WORKS",
AQ379="Projet OCM (NOKIA)","PLANNED WORKS",
AQ379="ACCESS-ISSUE","ACCESS-ISSUE",
AQ379="Projet OCM (ZTE, NOKIA, autres projets)","PLANNED WORKS",
AQ379="No root CAuse","No root cause",
AQ379="ODU HS","ACTIVE",
AQ379="IP &amp; VLAN","ACTIVE",
AQ379="Warehouse HUAWEI","SPARE-ISSUE",
AQ379="SPARE-HS","SPARE-ISSUE",
AQ379="Power Telco","ACTIVE", AQ379="no impacts","no impacts"
),"")</f>
        <v>No root cause</v>
      </c>
      <c r="AS379" s="92" t="s">
        <v>5537</v>
      </c>
      <c r="AT379" s="98" t="s">
        <v>4238</v>
      </c>
      <c r="AV379" s="17" t="s">
        <v>5537</v>
      </c>
      <c r="AW379" s="7" t="s">
        <v>5537</v>
      </c>
      <c r="AX379" s="6" t="s">
        <v>5537</v>
      </c>
      <c r="AY379" s="7"/>
      <c r="AZ379" s="3" t="s">
        <v>5537</v>
      </c>
      <c r="BA379" s="18" t="s">
        <v>5537</v>
      </c>
      <c r="BB379" s="18" t="s">
        <v>5537</v>
      </c>
      <c r="BC379" s="18" t="s">
        <v>5537</v>
      </c>
      <c r="BD379" s="18" t="s">
        <v>5537</v>
      </c>
      <c r="BE379" s="18" t="s">
        <v>5537</v>
      </c>
      <c r="BF379" s="18" t="s">
        <v>5537</v>
      </c>
      <c r="BG379" s="18" t="s">
        <v>5537</v>
      </c>
      <c r="BH379" s="18" t="s">
        <v>5537</v>
      </c>
      <c r="BI379" s="18" t="s">
        <v>5537</v>
      </c>
      <c r="BJ379" s="18" t="s">
        <v>5537</v>
      </c>
      <c r="BK379" s="18" t="s">
        <v>5537</v>
      </c>
      <c r="BL379" s="9" t="s">
        <v>5537</v>
      </c>
      <c r="BM379" s="14" t="s">
        <v>5537</v>
      </c>
      <c r="BN379" s="14" t="s">
        <v>5537</v>
      </c>
      <c r="BO379" s="14" t="str">
        <f>_xlfn.XLOOKUP(B379,'[4]cell downs 18042026 17h'!$B:$B,'[4]cell downs 18042026 17h'!$B:$B,"")</f>
        <v/>
      </c>
      <c r="BP379" s="14" t="str">
        <f>_xlfn.XLOOKUP(B379,'[5]Cells Huawei 19042026 15h'!$B:$B,'[5]Cells Huawei 19042026 15h'!$B:$B,"")</f>
        <v/>
      </c>
      <c r="BQ379" s="9" t="str">
        <f>_xlfn.XLOOKUP(B379,'[6]cells down 19042026 9H40'!$B:$B,'[6]cells down 19042026 9H40'!$B:$B,"")</f>
        <v/>
      </c>
      <c r="BR379" s="9" t="s">
        <v>4238</v>
      </c>
      <c r="BS379" s="9" t="s">
        <v>5537</v>
      </c>
      <c r="BT379" s="108"/>
    </row>
    <row r="380" spans="1:72" s="9" customFormat="1" x14ac:dyDescent="0.35">
      <c r="A380" s="1" t="s">
        <v>2091</v>
      </c>
      <c r="B380" s="8" t="s">
        <v>2092</v>
      </c>
      <c r="C380" s="3" t="str">
        <f>_xlfn.XLOOKUP(B380,'[1]daily break down'!$D:$D,'[1]daily break down'!$E:$E,"")</f>
        <v>Garoua</v>
      </c>
      <c r="D380" s="1" t="s">
        <v>11</v>
      </c>
      <c r="E380" s="1" t="s">
        <v>12</v>
      </c>
      <c r="F380" s="3" t="s">
        <v>23</v>
      </c>
      <c r="G380" s="1" t="s">
        <v>24</v>
      </c>
      <c r="H380" s="32" t="str">
        <f>_xlfn.XLOOKUP(B380,[2]CALCULATION!$B:$B,[2]CALCULATION!$H:$H,"")</f>
        <v>Huawei</v>
      </c>
      <c r="I380" s="28">
        <v>0</v>
      </c>
      <c r="J380" s="28">
        <v>0</v>
      </c>
      <c r="K380" s="28">
        <v>0</v>
      </c>
      <c r="L380" s="28">
        <v>0</v>
      </c>
      <c r="M380" s="28">
        <v>0</v>
      </c>
      <c r="N380" s="28">
        <v>0</v>
      </c>
      <c r="O380" s="28">
        <v>0</v>
      </c>
      <c r="P380" s="28">
        <v>0</v>
      </c>
      <c r="Q380" s="28">
        <v>1.7913552661992449</v>
      </c>
      <c r="R380" s="28">
        <v>0</v>
      </c>
      <c r="S380" s="93">
        <v>0</v>
      </c>
      <c r="T380" s="93">
        <f>_xlfn.XLOOKUP(B380,'[3]Nur des jours'!$B:$B,'[3]Nur des jours'!$U:$U,"")</f>
        <v>0</v>
      </c>
      <c r="U380" s="93">
        <v>0</v>
      </c>
      <c r="V380" s="93">
        <v>0</v>
      </c>
      <c r="W380" s="93">
        <v>0</v>
      </c>
      <c r="X380" s="93">
        <v>0</v>
      </c>
      <c r="Y380" s="93">
        <v>0</v>
      </c>
      <c r="Z380" s="93">
        <v>0.97902095407681344</v>
      </c>
      <c r="AA380" s="93">
        <v>0.69890321402379341</v>
      </c>
      <c r="AB380" s="93">
        <v>0</v>
      </c>
      <c r="AC380" s="93">
        <f>_xlfn.XLOOKUP(B380,'[3]Nur des jours'!$B:$B,'[3]Nur des jours'!$N:$N,"")</f>
        <v>0</v>
      </c>
      <c r="AD380" s="93">
        <v>0</v>
      </c>
      <c r="AE380" s="93">
        <v>0</v>
      </c>
      <c r="AF380" s="93">
        <v>0</v>
      </c>
      <c r="AG380" s="93"/>
      <c r="AH380" s="93">
        <v>0.18858811812814433</v>
      </c>
      <c r="AI380" s="93">
        <v>0.26040729949761998</v>
      </c>
      <c r="AJ380" s="93">
        <v>0.33729824794040347</v>
      </c>
      <c r="AK380" s="93">
        <v>7.3188696053774954E-2</v>
      </c>
      <c r="AL380" s="93">
        <v>0.18858811812814433</v>
      </c>
      <c r="AM380" s="49" t="s">
        <v>5559</v>
      </c>
      <c r="AN380" s="49"/>
      <c r="AO380" s="48" t="str" cm="1">
        <f t="array" ref="AO380">IFERROR(_xlfn.IFS(
AQ380="MPR ISSUE","PDH",
AQ380="BSS Hardware Issue","BSS",
AQ380="Sites strategiques, MLL, Pylone, etc.","ENVTECH",
AQ380="AKTIVCO DEFAUT GE &amp; POWER Cabinet","AKTIVCO",
AQ380="AKTIVCO Coupure ENEO &amp; Baisse de tension","AKTIVCO GRID ONLY",
AQ380="Coupure ENEO &amp; Baisse de tension","IHS GRID ONLY",
AQ380="Defaut GE &amp; POWER Cabinet","IHS",
AQ380="Sharing","Partners",
AQ380="Sites strategiques &amp; DataCenter","SST &amp; DC",
AQ380="Exclu","Exclu",
AQ380="SAT","SAT",
AQ380="SPARE-ISSUE","SPARE-ISSUE",
AQ380="Fiber CAmtel","TRANS_FO_CAMTEL",
AQ380="Fiber AOF","Fiber AOF",
AQ380="Projet OCM (HUAWEI)","TRAVAUX-HUAWEI",
AQ380="Projet OCM (NOKIA)","TRAVAUX-NOKIA",
AQ380="ACCESS-ISSUE","ACCESS-ISSUE",
AQ380="Projet OCM (ZTE, NOKIA, autres projets)","TRAVAUX OCM",
AQ380="No root CAuse","No root cause",
AQ380="ODU HS","PDH",
AQ380="IP &amp; VLAN","PDH",
AQ380="Warehouse HUAWEI","SPARE-ISSUE",
AQ380="SPARE-HS","SPARE-ISSUE",
AQ380="Power Telco","BSS",AQ380="no impacts","no impacts"
),"")</f>
        <v>IHS</v>
      </c>
      <c r="AP380" s="48" t="str" cm="1">
        <f t="array" ref="AP380">IFERROR(_xlfn.IFS(
AQ380="MPR ISSUE","TX ISSUE",
AQ380="BSS Hardware Issue","RAN ISSUE",
AQ380="Sites strategiques, MLL, Pylone, etc.","ENVTECH",
AQ380="AKTIVCO DEFAUT GE &amp; POWER Cabinet","POWER ISSUE",
AQ380="AKTIVCO Coupure ENEO &amp; Baisse de tension","POWER ISSUE",
AQ380="Coupure ENEO &amp; Baisse de tension","POWER ISSUE",
AQ380="Defaut GE &amp; POWER Cabinet","POWER ISSUE",
AQ380="Sharing","POWER ISSUE",
AQ380="Sites strategiques &amp; DataCenter","POWER ISSUE",
AQ380="Exclu","Exclu",
AQ380="SAT","TX ISSUE",
AQ380="SPARE-ISSUE","SPARE-ISSUE",
AQ380="Fiber CAmtel","TX ISSUE",
AQ380="Fiber AOF","TX ISSUE",
AQ380="Projet OCM (HUAWEI)","TRAVAUX-HUAWEI",
AQ380="Projet OCM (NOKIA)","TRAVAUX -NOKIA",
AQ380="ACCESS-ISSUE","ACCESS-ISSUE",
AQ380="Projet OCM (ZTE, NOKIA, autres projets)","TRAVAUX OCM",
AQ380="No root CAuse","No root cause",
AQ380="ODU HS","TX ISSUE",
AQ380="IP &amp; VLAN","TX ISSUE",
AQ380="Warehouse HUAWEI","SPARE-ISSUE",
AQ380="SPARE-HS","SPARE-ISSUE",
AQ380="Power Telco","RAN ISSUE",AQ380="no impacts","no impacts"
),"")</f>
        <v>POWER ISSUE</v>
      </c>
      <c r="AQ380" s="67" t="s">
        <v>5330</v>
      </c>
      <c r="AR380" s="48" t="str" cm="1">
        <f t="array" ref="AR380">IFERROR(_xlfn.IFS(
AQ380="MPR ISSUE","ACTIVE",
AQ380="BSS Hardware Issue","ACTIVE",
AQ380="Sites strategiques, MLL, Pylone, etc.","PASSIVE",
AQ380="AKTIVCO DEFAUT GE &amp; POWER Cabinet","PASSIVE",
AQ380="AKTIVCO Coupure ENEO &amp; Baisse de tension","PASSIVE",
AQ380="Coupure ENEO &amp; Baisse de tension","PASSIVE",
AQ380="Defaut GE &amp; POWER Cabinet","PASSIVE",
AQ380="Sharing","PASSIVE",
AQ380="Sites strategiques &amp; DataCenter","PASSIVE",
AQ380="Exclu","Exclu",
AQ380="SAT","ACTIVE",
AQ380="SPARE-ISSUE","SPARE-ISSUE",
AQ380="Fiber CAmtel","ACTIVE",
AQ380="Fiber AOF","ACTIVE",
AQ380="Projet OCM (HUAWEI)","PLANNED WORKS",
AQ380="Projet OCM (NOKIA)","PLANNED WORKS",
AQ380="ACCESS-ISSUE","ACCESS-ISSUE",
AQ380="Projet OCM (ZTE, NOKIA, autres projets)","PLANNED WORKS",
AQ380="No root CAuse","No root cause",
AQ380="ODU HS","ACTIVE",
AQ380="IP &amp; VLAN","ACTIVE",
AQ380="Warehouse HUAWEI","SPARE-ISSUE",
AQ380="SPARE-HS","SPARE-ISSUE",
AQ380="Power Telco","ACTIVE", AQ380="no impacts","no impacts"
),"")</f>
        <v>PASSIVE</v>
      </c>
      <c r="AS380" s="92" t="s">
        <v>5891</v>
      </c>
      <c r="AT380" s="98" t="s">
        <v>2092</v>
      </c>
      <c r="AV380" s="17" t="s">
        <v>5537</v>
      </c>
      <c r="AW380" s="7" t="s">
        <v>5537</v>
      </c>
      <c r="AX380" s="6" t="s">
        <v>5537</v>
      </c>
      <c r="AY380" s="7"/>
      <c r="AZ380" s="3" t="s">
        <v>5891</v>
      </c>
      <c r="BA380" s="18" t="s">
        <v>5537</v>
      </c>
      <c r="BB380" s="18" t="s">
        <v>5537</v>
      </c>
      <c r="BC380" s="18" t="s">
        <v>5537</v>
      </c>
      <c r="BD380" s="18" t="s">
        <v>5537</v>
      </c>
      <c r="BE380" s="18" t="s">
        <v>5537</v>
      </c>
      <c r="BF380" s="18" t="s">
        <v>5537</v>
      </c>
      <c r="BG380" s="18" t="s">
        <v>5537</v>
      </c>
      <c r="BH380" s="18" t="s">
        <v>5537</v>
      </c>
      <c r="BI380" s="18" t="s">
        <v>5537</v>
      </c>
      <c r="BJ380" s="18" t="s">
        <v>5537</v>
      </c>
      <c r="BK380" s="18" t="s">
        <v>5537</v>
      </c>
      <c r="BL380" s="9" t="s">
        <v>5537</v>
      </c>
      <c r="BM380" s="14" t="s">
        <v>5537</v>
      </c>
      <c r="BN380" s="14" t="s">
        <v>5537</v>
      </c>
      <c r="BO380" s="14" t="str">
        <f>_xlfn.XLOOKUP(B380,'[4]cell downs 18042026 17h'!$B:$B,'[4]cell downs 18042026 17h'!$B:$B,"")</f>
        <v/>
      </c>
      <c r="BP380" s="14" t="str">
        <f>_xlfn.XLOOKUP(B380,'[5]Cells Huawei 19042026 15h'!$B:$B,'[5]Cells Huawei 19042026 15h'!$B:$B,"")</f>
        <v/>
      </c>
      <c r="BQ380" s="9" t="str">
        <f>_xlfn.XLOOKUP(B380,'[6]cells down 19042026 9H40'!$B:$B,'[6]cells down 19042026 9H40'!$B:$B,"")</f>
        <v/>
      </c>
      <c r="BR380" s="9" t="s">
        <v>2092</v>
      </c>
      <c r="BS380" s="9" t="s">
        <v>5537</v>
      </c>
      <c r="BT380" s="108"/>
    </row>
    <row r="381" spans="1:72" s="9" customFormat="1" x14ac:dyDescent="0.35">
      <c r="A381" s="2" t="s">
        <v>1855</v>
      </c>
      <c r="B381" s="8" t="s">
        <v>1856</v>
      </c>
      <c r="C381" s="3" t="str">
        <f>_xlfn.XLOOKUP(B381,'[1]daily break down'!$D:$D,'[1]daily break down'!$E:$E,"")</f>
        <v>EXTREME-NORD</v>
      </c>
      <c r="D381" s="1" t="s">
        <v>11</v>
      </c>
      <c r="E381" s="1" t="s">
        <v>83</v>
      </c>
      <c r="F381" s="3" t="s">
        <v>55</v>
      </c>
      <c r="G381" s="1" t="s">
        <v>1855</v>
      </c>
      <c r="H381" s="33" t="str">
        <f>_xlfn.XLOOKUP(B381,[2]CALCULATION!$B:$B,[2]CALCULATION!$H:$H,"")</f>
        <v>NOKIA</v>
      </c>
      <c r="I381" s="28">
        <v>5.3508331499149322E-3</v>
      </c>
      <c r="J381" s="28">
        <v>4.2498106279001309E-2</v>
      </c>
      <c r="K381" s="28">
        <v>0</v>
      </c>
      <c r="L381" s="28">
        <v>0</v>
      </c>
      <c r="M381" s="28">
        <v>2.4613832489608793E-2</v>
      </c>
      <c r="N381" s="28">
        <v>2.6946638920243058</v>
      </c>
      <c r="O381" s="28">
        <v>9.0312251637387249</v>
      </c>
      <c r="P381" s="28">
        <v>9.1321528209828866</v>
      </c>
      <c r="Q381" s="28">
        <v>7.4141095394643912</v>
      </c>
      <c r="R381" s="28">
        <v>6.202311113284388</v>
      </c>
      <c r="S381" s="93">
        <v>6.7786783233518744</v>
      </c>
      <c r="T381" s="93">
        <f>_xlfn.XLOOKUP(B381,'[3]Nur des jours'!$B:$B,'[3]Nur des jours'!$U:$U,"")</f>
        <v>0</v>
      </c>
      <c r="U381" s="93">
        <v>1.7836110499716445E-3</v>
      </c>
      <c r="V381" s="93">
        <v>0</v>
      </c>
      <c r="W381" s="93">
        <v>0</v>
      </c>
      <c r="X381" s="93">
        <v>1.6944304974729593E-3</v>
      </c>
      <c r="Y381" s="93">
        <v>0.41985278764882211</v>
      </c>
      <c r="Z381" s="93">
        <v>3.4779744555938699E-3</v>
      </c>
      <c r="AA381" s="93">
        <v>2.0065624312181167E-2</v>
      </c>
      <c r="AB381" s="93">
        <v>1.9619721549688431E-3</v>
      </c>
      <c r="AC381" s="93">
        <f>_xlfn.XLOOKUP(B381,'[3]Nur des jours'!$B:$B,'[3]Nur des jours'!$N:$N,"")</f>
        <v>7.9633624687172805E-2</v>
      </c>
      <c r="AD381" s="93">
        <v>7.9633624687172805E-2</v>
      </c>
      <c r="AE381" s="93">
        <v>7.0452636473880115E-2</v>
      </c>
      <c r="AF381" s="93">
        <v>2.6754165749574663E-2</v>
      </c>
      <c r="AG381" s="93"/>
      <c r="AH381" s="93">
        <v>0.18192668592721825</v>
      </c>
      <c r="AI381" s="93">
        <v>0.19858398378955194</v>
      </c>
      <c r="AJ381" s="93">
        <v>0.45744306001418578</v>
      </c>
      <c r="AK381" s="93">
        <v>0</v>
      </c>
      <c r="AL381" s="93">
        <v>0.18192668592721825</v>
      </c>
      <c r="AM381" s="49" t="s">
        <v>5601</v>
      </c>
      <c r="AN381" s="49"/>
      <c r="AO381" s="48" t="str" cm="1">
        <f t="array" ref="AO381">IFERROR(_xlfn.IFS(
AQ381="MPR ISSUE","PDH",
AQ381="BSS Hardware Issue","BSS",
AQ381="Sites strategiques, MLL, Pylone, etc.","ENVTECH",
AQ381="AKTIVCO DEFAUT GE &amp; POWER Cabinet","AKTIVCO",
AQ381="AKTIVCO Coupure ENEO &amp; Baisse de tension","AKTIVCO GRID ONLY",
AQ381="Coupure ENEO &amp; Baisse de tension","IHS GRID ONLY",
AQ381="Defaut GE &amp; POWER Cabinet","IHS",
AQ381="Sharing","Partners",
AQ381="Sites strategiques &amp; DataCenter","SST &amp; DC",
AQ381="Exclu","Exclu",
AQ381="SAT","SAT",
AQ381="SPARE-ISSUE","SPARE-ISSUE",
AQ381="Fiber CAmtel","TRANS_FO_CAMTEL",
AQ381="Fiber AOF","Fiber AOF",
AQ381="Projet OCM (HUAWEI)","TRAVAUX-HUAWEI",
AQ381="Projet OCM (NOKIA)","TRAVAUX-NOKIA",
AQ381="ACCESS-ISSUE","ACCESS-ISSUE",
AQ381="Projet OCM (ZTE, NOKIA, autres projets)","TRAVAUX OCM",
AQ381="No root CAuse","No root cause",
AQ381="ODU HS","PDH",
AQ381="IP &amp; VLAN","PDH",
AQ381="Warehouse HUAWEI","SPARE-ISSUE",
AQ381="SPARE-HS","SPARE-ISSUE",
AQ381="Power Telco","BSS",AQ381="no impacts","no impacts"
),"")</f>
        <v>IHS</v>
      </c>
      <c r="AP381" s="48" t="str" cm="1">
        <f t="array" ref="AP381">IFERROR(_xlfn.IFS(
AQ381="MPR ISSUE","TX ISSUE",
AQ381="BSS Hardware Issue","RAN ISSUE",
AQ381="Sites strategiques, MLL, Pylone, etc.","ENVTECH",
AQ381="AKTIVCO DEFAUT GE &amp; POWER Cabinet","POWER ISSUE",
AQ381="AKTIVCO Coupure ENEO &amp; Baisse de tension","POWER ISSUE",
AQ381="Coupure ENEO &amp; Baisse de tension","POWER ISSUE",
AQ381="Defaut GE &amp; POWER Cabinet","POWER ISSUE",
AQ381="Sharing","POWER ISSUE",
AQ381="Sites strategiques &amp; DataCenter","POWER ISSUE",
AQ381="Exclu","Exclu",
AQ381="SAT","TX ISSUE",
AQ381="SPARE-ISSUE","SPARE-ISSUE",
AQ381="Fiber CAmtel","TX ISSUE",
AQ381="Fiber AOF","TX ISSUE",
AQ381="Projet OCM (HUAWEI)","TRAVAUX-HUAWEI",
AQ381="Projet OCM (NOKIA)","TRAVAUX -NOKIA",
AQ381="ACCESS-ISSUE","ACCESS-ISSUE",
AQ381="Projet OCM (ZTE, NOKIA, autres projets)","TRAVAUX OCM",
AQ381="No root CAuse","No root cause",
AQ381="ODU HS","TX ISSUE",
AQ381="IP &amp; VLAN","TX ISSUE",
AQ381="Warehouse HUAWEI","SPARE-ISSUE",
AQ381="SPARE-HS","SPARE-ISSUE",
AQ381="Power Telco","RAN ISSUE",AQ381="no impacts","no impacts"
),"")</f>
        <v>POWER ISSUE</v>
      </c>
      <c r="AQ381" s="67" t="s">
        <v>5330</v>
      </c>
      <c r="AR381" s="48" t="str" cm="1">
        <f t="array" ref="AR381">IFERROR(_xlfn.IFS(
AQ381="MPR ISSUE","ACTIVE",
AQ381="BSS Hardware Issue","ACTIVE",
AQ381="Sites strategiques, MLL, Pylone, etc.","PASSIVE",
AQ381="AKTIVCO DEFAUT GE &amp; POWER Cabinet","PASSIVE",
AQ381="AKTIVCO Coupure ENEO &amp; Baisse de tension","PASSIVE",
AQ381="Coupure ENEO &amp; Baisse de tension","PASSIVE",
AQ381="Defaut GE &amp; POWER Cabinet","PASSIVE",
AQ381="Sharing","PASSIVE",
AQ381="Sites strategiques &amp; DataCenter","PASSIVE",
AQ381="Exclu","Exclu",
AQ381="SAT","ACTIVE",
AQ381="SPARE-ISSUE","SPARE-ISSUE",
AQ381="Fiber CAmtel","ACTIVE",
AQ381="Fiber AOF","ACTIVE",
AQ381="Projet OCM (HUAWEI)","PLANNED WORKS",
AQ381="Projet OCM (NOKIA)","PLANNED WORKS",
AQ381="ACCESS-ISSUE","ACCESS-ISSUE",
AQ381="Projet OCM (ZTE, NOKIA, autres projets)","PLANNED WORKS",
AQ381="No root CAuse","No root cause",
AQ381="ODU HS","ACTIVE",
AQ381="IP &amp; VLAN","ACTIVE",
AQ381="Warehouse HUAWEI","SPARE-ISSUE",
AQ381="SPARE-HS","SPARE-ISSUE",
AQ381="Power Telco","ACTIVE", AQ381="no impacts","no impacts"
),"")</f>
        <v>PASSIVE</v>
      </c>
      <c r="AS381" s="92" t="s">
        <v>5804</v>
      </c>
      <c r="AT381" s="98" t="s">
        <v>1856</v>
      </c>
      <c r="AV381" s="17" t="s">
        <v>5537</v>
      </c>
      <c r="AW381" s="7" t="s">
        <v>5537</v>
      </c>
      <c r="AX381" s="6" t="s">
        <v>5537</v>
      </c>
      <c r="AY381" s="7"/>
      <c r="AZ381" s="3" t="s">
        <v>5537</v>
      </c>
      <c r="BA381" s="18" t="s">
        <v>5537</v>
      </c>
      <c r="BB381" s="18" t="s">
        <v>5537</v>
      </c>
      <c r="BC381" s="18" t="s">
        <v>5537</v>
      </c>
      <c r="BD381" s="18" t="s">
        <v>5537</v>
      </c>
      <c r="BE381" s="18" t="s">
        <v>5537</v>
      </c>
      <c r="BF381" s="18" t="s">
        <v>5537</v>
      </c>
      <c r="BG381" s="18" t="s">
        <v>5537</v>
      </c>
      <c r="BH381" s="18" t="s">
        <v>5537</v>
      </c>
      <c r="BI381" s="18" t="s">
        <v>5537</v>
      </c>
      <c r="BJ381" s="18" t="s">
        <v>5537</v>
      </c>
      <c r="BK381" s="18" t="s">
        <v>5537</v>
      </c>
      <c r="BL381" s="9" t="s">
        <v>5804</v>
      </c>
      <c r="BM381" s="14" t="s">
        <v>5537</v>
      </c>
      <c r="BN381" s="14" t="s">
        <v>5537</v>
      </c>
      <c r="BO381" s="14" t="str">
        <f>_xlfn.XLOOKUP(B381,'[4]cell downs 18042026 17h'!$B:$B,'[4]cell downs 18042026 17h'!$B:$B,"")</f>
        <v/>
      </c>
      <c r="BP381" s="14" t="str">
        <f>_xlfn.XLOOKUP(B381,'[5]Cells Huawei 19042026 15h'!$B:$B,'[5]Cells Huawei 19042026 15h'!$B:$B,"")</f>
        <v/>
      </c>
      <c r="BQ381" s="9" t="str">
        <f>_xlfn.XLOOKUP(B381,'[6]cells down 19042026 9H40'!$B:$B,'[6]cells down 19042026 9H40'!$B:$B,"")</f>
        <v/>
      </c>
      <c r="BR381" s="9" t="s">
        <v>1856</v>
      </c>
      <c r="BS381" s="9" t="s">
        <v>5579</v>
      </c>
      <c r="BT381" s="108"/>
    </row>
    <row r="382" spans="1:72" s="9" customFormat="1" x14ac:dyDescent="0.35">
      <c r="A382" s="1" t="s">
        <v>3977</v>
      </c>
      <c r="B382" s="8" t="s">
        <v>3978</v>
      </c>
      <c r="C382" s="3" t="str">
        <f>_xlfn.XLOOKUP(B382,'[1]daily break down'!$D:$D,'[1]daily break down'!$E:$E,"")</f>
        <v>SUD-OUEST</v>
      </c>
      <c r="D382" s="1" t="s">
        <v>11</v>
      </c>
      <c r="E382" s="1" t="s">
        <v>12</v>
      </c>
      <c r="F382" s="3" t="s">
        <v>13</v>
      </c>
      <c r="G382" s="1" t="s">
        <v>63</v>
      </c>
      <c r="H382" s="32" t="str">
        <f>_xlfn.XLOOKUP(B382,[2]CALCULATION!$B:$B,[2]CALCULATION!$H:$H,"")</f>
        <v>Huawei</v>
      </c>
      <c r="I382" s="28">
        <v>0</v>
      </c>
      <c r="J382" s="28">
        <v>0</v>
      </c>
      <c r="K382" s="28">
        <v>0</v>
      </c>
      <c r="L382" s="28">
        <v>0</v>
      </c>
      <c r="M382" s="28">
        <v>0</v>
      </c>
      <c r="N382" s="28">
        <v>0</v>
      </c>
      <c r="O382" s="28">
        <v>0</v>
      </c>
      <c r="P382" s="28">
        <v>1.6541500087035181</v>
      </c>
      <c r="Q382" s="28">
        <v>0.39593873864618917</v>
      </c>
      <c r="R382" s="28">
        <v>0</v>
      </c>
      <c r="S382" s="93">
        <v>0</v>
      </c>
      <c r="T382" s="93">
        <f>_xlfn.XLOOKUP(B382,'[3]Nur des jours'!$B:$B,'[3]Nur des jours'!$U:$U,"")</f>
        <v>0</v>
      </c>
      <c r="U382" s="93">
        <v>1.4183346031909092</v>
      </c>
      <c r="V382" s="93">
        <v>0</v>
      </c>
      <c r="W382" s="93">
        <v>0</v>
      </c>
      <c r="X382" s="93">
        <v>0</v>
      </c>
      <c r="Y382" s="93">
        <v>0</v>
      </c>
      <c r="Z382" s="93">
        <v>0</v>
      </c>
      <c r="AA382" s="93">
        <v>0</v>
      </c>
      <c r="AB382" s="93">
        <v>0</v>
      </c>
      <c r="AC382" s="93">
        <f>_xlfn.XLOOKUP(B382,'[3]Nur des jours'!$B:$B,'[3]Nur des jours'!$N:$N,"")</f>
        <v>0</v>
      </c>
      <c r="AD382" s="93">
        <v>0</v>
      </c>
      <c r="AE382" s="93">
        <v>0</v>
      </c>
      <c r="AF382" s="93">
        <v>0.60933545071383111</v>
      </c>
      <c r="AG382" s="93"/>
      <c r="AH382" s="93">
        <v>0.17824377270405467</v>
      </c>
      <c r="AI382" s="93">
        <v>0.18984129267932009</v>
      </c>
      <c r="AJ382" s="93">
        <v>0.16543498883074759</v>
      </c>
      <c r="AK382" s="93">
        <v>0.18331374338702505</v>
      </c>
      <c r="AL382" s="93">
        <v>0.17824377270405467</v>
      </c>
      <c r="AM382" s="49" t="s">
        <v>5559</v>
      </c>
      <c r="AN382" s="49"/>
      <c r="AO382" s="48" t="str" cm="1">
        <f t="array" ref="AO382">IFERROR(_xlfn.IFS(
AQ382="MPR ISSUE","PDH",
AQ382="BSS Hardware Issue","BSS",
AQ382="Sites strategiques, MLL, Pylone, etc.","ENVTECH",
AQ382="AKTIVCO DEFAUT GE &amp; POWER Cabinet","AKTIVCO",
AQ382="AKTIVCO Coupure ENEO &amp; Baisse de tension","AKTIVCO GRID ONLY",
AQ382="Coupure ENEO &amp; Baisse de tension","IHS GRID ONLY",
AQ382="Defaut GE &amp; POWER Cabinet","IHS",
AQ382="Sharing","Partners",
AQ382="Sites strategiques &amp; DataCenter","SST &amp; DC",
AQ382="Exclu","Exclu",
AQ382="SAT","SAT",
AQ382="SPARE-ISSUE","SPARE-ISSUE",
AQ382="Fiber CAmtel","TRANS_FO_CAMTEL",
AQ382="Fiber AOF","Fiber AOF",
AQ382="Projet OCM (HUAWEI)","TRAVAUX-HUAWEI",
AQ382="Projet OCM (NOKIA)","TRAVAUX-NOKIA",
AQ382="ACCESS-ISSUE","ACCESS-ISSUE",
AQ382="Projet OCM (ZTE, NOKIA, autres projets)","TRAVAUX OCM",
AQ382="No root CAuse","No root cause",
AQ382="ODU HS","PDH",
AQ382="IP &amp; VLAN","PDH",
AQ382="Warehouse HUAWEI","SPARE-ISSUE",
AQ382="SPARE-HS","SPARE-ISSUE",
AQ382="Power Telco","BSS",AQ382="no impacts","no impacts"
),"")</f>
        <v>No root cause</v>
      </c>
      <c r="AP382" s="48" t="str" cm="1">
        <f t="array" ref="AP382">IFERROR(_xlfn.IFS(
AQ382="MPR ISSUE","TX ISSUE",
AQ382="BSS Hardware Issue","RAN ISSUE",
AQ382="Sites strategiques, MLL, Pylone, etc.","ENVTECH",
AQ382="AKTIVCO DEFAUT GE &amp; POWER Cabinet","POWER ISSUE",
AQ382="AKTIVCO Coupure ENEO &amp; Baisse de tension","POWER ISSUE",
AQ382="Coupure ENEO &amp; Baisse de tension","POWER ISSUE",
AQ382="Defaut GE &amp; POWER Cabinet","POWER ISSUE",
AQ382="Sharing","POWER ISSUE",
AQ382="Sites strategiques &amp; DataCenter","POWER ISSUE",
AQ382="Exclu","Exclu",
AQ382="SAT","TX ISSUE",
AQ382="SPARE-ISSUE","SPARE-ISSUE",
AQ382="Fiber CAmtel","TX ISSUE",
AQ382="Fiber AOF","TX ISSUE",
AQ382="Projet OCM (HUAWEI)","TRAVAUX-HUAWEI",
AQ382="Projet OCM (NOKIA)","TRAVAUX -NOKIA",
AQ382="ACCESS-ISSUE","ACCESS-ISSUE",
AQ382="Projet OCM (ZTE, NOKIA, autres projets)","TRAVAUX OCM",
AQ382="No root CAuse","No root cause",
AQ382="ODU HS","TX ISSUE",
AQ382="IP &amp; VLAN","TX ISSUE",
AQ382="Warehouse HUAWEI","SPARE-ISSUE",
AQ382="SPARE-HS","SPARE-ISSUE",
AQ382="Power Telco","RAN ISSUE",AQ382="no impacts","no impacts"
),"")</f>
        <v>No root cause</v>
      </c>
      <c r="AQ382" s="127" t="s">
        <v>5344</v>
      </c>
      <c r="AR382" s="48" t="str" cm="1">
        <f t="array" ref="AR382">IFERROR(_xlfn.IFS(
AQ382="MPR ISSUE","ACTIVE",
AQ382="BSS Hardware Issue","ACTIVE",
AQ382="Sites strategiques, MLL, Pylone, etc.","PASSIVE",
AQ382="AKTIVCO DEFAUT GE &amp; POWER Cabinet","PASSIVE",
AQ382="AKTIVCO Coupure ENEO &amp; Baisse de tension","PASSIVE",
AQ382="Coupure ENEO &amp; Baisse de tension","PASSIVE",
AQ382="Defaut GE &amp; POWER Cabinet","PASSIVE",
AQ382="Sharing","PASSIVE",
AQ382="Sites strategiques &amp; DataCenter","PASSIVE",
AQ382="Exclu","Exclu",
AQ382="SAT","ACTIVE",
AQ382="SPARE-ISSUE","SPARE-ISSUE",
AQ382="Fiber CAmtel","ACTIVE",
AQ382="Fiber AOF","ACTIVE",
AQ382="Projet OCM (HUAWEI)","PLANNED WORKS",
AQ382="Projet OCM (NOKIA)","PLANNED WORKS",
AQ382="ACCESS-ISSUE","ACCESS-ISSUE",
AQ382="Projet OCM (ZTE, NOKIA, autres projets)","PLANNED WORKS",
AQ382="No root CAuse","No root cause",
AQ382="ODU HS","ACTIVE",
AQ382="IP &amp; VLAN","ACTIVE",
AQ382="Warehouse HUAWEI","SPARE-ISSUE",
AQ382="SPARE-HS","SPARE-ISSUE",
AQ382="Power Telco","ACTIVE", AQ382="no impacts","no impacts"
),"")</f>
        <v>No root cause</v>
      </c>
      <c r="AS382" s="92" t="s">
        <v>5537</v>
      </c>
      <c r="AT382" s="98" t="s">
        <v>3978</v>
      </c>
      <c r="AV382" s="17" t="s">
        <v>5537</v>
      </c>
      <c r="AW382" s="7" t="s">
        <v>5537</v>
      </c>
      <c r="AX382" s="6" t="s">
        <v>5537</v>
      </c>
      <c r="AY382" s="7"/>
      <c r="AZ382" s="3" t="s">
        <v>5537</v>
      </c>
      <c r="BA382" s="18" t="s">
        <v>5537</v>
      </c>
      <c r="BB382" s="18" t="s">
        <v>5537</v>
      </c>
      <c r="BC382" s="18" t="s">
        <v>5537</v>
      </c>
      <c r="BD382" s="18" t="s">
        <v>5537</v>
      </c>
      <c r="BE382" s="18" t="s">
        <v>5537</v>
      </c>
      <c r="BF382" s="18" t="s">
        <v>5537</v>
      </c>
      <c r="BG382" s="18" t="s">
        <v>5537</v>
      </c>
      <c r="BH382" s="18" t="s">
        <v>5537</v>
      </c>
      <c r="BI382" s="18" t="s">
        <v>5537</v>
      </c>
      <c r="BJ382" s="18" t="s">
        <v>5537</v>
      </c>
      <c r="BK382" s="18" t="s">
        <v>5537</v>
      </c>
      <c r="BL382" s="9" t="s">
        <v>5537</v>
      </c>
      <c r="BM382" s="14" t="s">
        <v>5537</v>
      </c>
      <c r="BN382" s="14" t="s">
        <v>5537</v>
      </c>
      <c r="BO382" s="14" t="str">
        <f>_xlfn.XLOOKUP(B382,'[4]cell downs 18042026 17h'!$B:$B,'[4]cell downs 18042026 17h'!$B:$B,"")</f>
        <v/>
      </c>
      <c r="BP382" s="14" t="str">
        <f>_xlfn.XLOOKUP(B382,'[5]Cells Huawei 19042026 15h'!$B:$B,'[5]Cells Huawei 19042026 15h'!$B:$B,"")</f>
        <v/>
      </c>
      <c r="BQ382" s="9" t="str">
        <f>_xlfn.XLOOKUP(B382,'[6]cells down 19042026 9H40'!$B:$B,'[6]cells down 19042026 9H40'!$B:$B,"")</f>
        <v/>
      </c>
      <c r="BR382" s="9" t="s">
        <v>5537</v>
      </c>
      <c r="BS382" s="9" t="s">
        <v>12</v>
      </c>
      <c r="BT382" s="108"/>
    </row>
    <row r="383" spans="1:72" s="9" customFormat="1" x14ac:dyDescent="0.35">
      <c r="A383" s="1" t="s">
        <v>5196</v>
      </c>
      <c r="B383" s="8" t="s">
        <v>5197</v>
      </c>
      <c r="C383" s="3" t="str">
        <f>_xlfn.XLOOKUP(B383,'[1]daily break down'!$D:$D,'[1]daily break down'!$E:$E,"")</f>
        <v>SUD-OUEST</v>
      </c>
      <c r="D383" s="1" t="s">
        <v>11</v>
      </c>
      <c r="E383" s="1" t="s">
        <v>12</v>
      </c>
      <c r="F383" s="3" t="s">
        <v>13</v>
      </c>
      <c r="G383" s="1" t="s">
        <v>63</v>
      </c>
      <c r="H383" s="32" t="str">
        <f>_xlfn.XLOOKUP(B383,[2]CALCULATION!$B:$B,[2]CALCULATION!$H:$H,"")</f>
        <v>Huawei</v>
      </c>
      <c r="I383" s="28">
        <v>0</v>
      </c>
      <c r="J383" s="28">
        <v>0</v>
      </c>
      <c r="K383" s="28">
        <v>0</v>
      </c>
      <c r="L383" s="28">
        <v>0</v>
      </c>
      <c r="M383" s="28">
        <v>0</v>
      </c>
      <c r="N383" s="28">
        <v>0</v>
      </c>
      <c r="O383" s="28">
        <v>0</v>
      </c>
      <c r="P383" s="28">
        <v>0</v>
      </c>
      <c r="Q383" s="28">
        <v>0</v>
      </c>
      <c r="R383" s="28">
        <v>0</v>
      </c>
      <c r="S383" s="93">
        <v>0</v>
      </c>
      <c r="T383" s="93">
        <f>_xlfn.XLOOKUP(B383,'[3]Nur des jours'!$B:$B,'[3]Nur des jours'!$U:$U,"")</f>
        <v>0</v>
      </c>
      <c r="U383" s="93">
        <v>0</v>
      </c>
      <c r="V383" s="93">
        <v>0</v>
      </c>
      <c r="W383" s="93">
        <v>0</v>
      </c>
      <c r="X383" s="93">
        <v>0</v>
      </c>
      <c r="Y383" s="93">
        <v>0</v>
      </c>
      <c r="Z383" s="93">
        <v>0</v>
      </c>
      <c r="AA383" s="93">
        <v>0</v>
      </c>
      <c r="AB383" s="93">
        <v>0</v>
      </c>
      <c r="AC383" s="93"/>
      <c r="AD383" s="93">
        <v>0</v>
      </c>
      <c r="AE383" s="93">
        <v>0</v>
      </c>
      <c r="AF383" s="93">
        <v>0.43339240311272054</v>
      </c>
      <c r="AG383" s="93"/>
      <c r="AH383" s="93">
        <v>0.17460541672730592</v>
      </c>
      <c r="AI383" s="93">
        <v>0</v>
      </c>
      <c r="AJ383" s="93">
        <v>0.16283180499879296</v>
      </c>
      <c r="AK383" s="93">
        <v>0.22999718736525068</v>
      </c>
      <c r="AL383" s="93">
        <v>0.17460541672730592</v>
      </c>
      <c r="AM383" s="49" t="s">
        <v>5559</v>
      </c>
      <c r="AN383" s="49"/>
      <c r="AO383" s="48" t="str" cm="1">
        <f t="array" ref="AO383">IFERROR(_xlfn.IFS(
AQ383="MPR ISSUE","PDH",
AQ383="BSS Hardware Issue","BSS",
AQ383="Sites strategiques, MLL, Pylone, etc.","ENVTECH",
AQ383="AKTIVCO DEFAUT GE &amp; POWER Cabinet","AKTIVCO",
AQ383="AKTIVCO Coupure ENEO &amp; Baisse de tension","AKTIVCO GRID ONLY",
AQ383="Coupure ENEO &amp; Baisse de tension","IHS GRID ONLY",
AQ383="Defaut GE &amp; POWER Cabinet","IHS",
AQ383="Sharing","Partners",
AQ383="Sites strategiques &amp; DataCenter","SST &amp; DC",
AQ383="Exclu","Exclu",
AQ383="SAT","SAT",
AQ383="SPARE-ISSUE","SPARE-ISSUE",
AQ383="Fiber CAmtel","TRANS_FO_CAMTEL",
AQ383="Fiber AOF","Fiber AOF",
AQ383="Projet OCM (HUAWEI)","TRAVAUX-HUAWEI",
AQ383="Projet OCM (NOKIA)","TRAVAUX-NOKIA",
AQ383="ACCESS-ISSUE","ACCESS-ISSUE",
AQ383="Projet OCM (ZTE, NOKIA, autres projets)","TRAVAUX OCM",
AQ383="No root CAuse","No root cause",
AQ383="ODU HS","PDH",
AQ383="IP &amp; VLAN","PDH",
AQ383="Warehouse HUAWEI","SPARE-ISSUE",
AQ383="SPARE-HS","SPARE-ISSUE",
AQ383="Power Telco","BSS",AQ383="no impacts","no impacts"
),"")</f>
        <v>No root cause</v>
      </c>
      <c r="AP383" s="48" t="str" cm="1">
        <f t="array" ref="AP383">IFERROR(_xlfn.IFS(
AQ383="MPR ISSUE","TX ISSUE",
AQ383="BSS Hardware Issue","RAN ISSUE",
AQ383="Sites strategiques, MLL, Pylone, etc.","ENVTECH",
AQ383="AKTIVCO DEFAUT GE &amp; POWER Cabinet","POWER ISSUE",
AQ383="AKTIVCO Coupure ENEO &amp; Baisse de tension","POWER ISSUE",
AQ383="Coupure ENEO &amp; Baisse de tension","POWER ISSUE",
AQ383="Defaut GE &amp; POWER Cabinet","POWER ISSUE",
AQ383="Sharing","POWER ISSUE",
AQ383="Sites strategiques &amp; DataCenter","POWER ISSUE",
AQ383="Exclu","Exclu",
AQ383="SAT","TX ISSUE",
AQ383="SPARE-ISSUE","SPARE-ISSUE",
AQ383="Fiber CAmtel","TX ISSUE",
AQ383="Fiber AOF","TX ISSUE",
AQ383="Projet OCM (HUAWEI)","TRAVAUX-HUAWEI",
AQ383="Projet OCM (NOKIA)","TRAVAUX -NOKIA",
AQ383="ACCESS-ISSUE","ACCESS-ISSUE",
AQ383="Projet OCM (ZTE, NOKIA, autres projets)","TRAVAUX OCM",
AQ383="No root CAuse","No root cause",
AQ383="ODU HS","TX ISSUE",
AQ383="IP &amp; VLAN","TX ISSUE",
AQ383="Warehouse HUAWEI","SPARE-ISSUE",
AQ383="SPARE-HS","SPARE-ISSUE",
AQ383="Power Telco","RAN ISSUE",AQ383="no impacts","no impacts"
),"")</f>
        <v>No root cause</v>
      </c>
      <c r="AQ383" s="127" t="s">
        <v>5344</v>
      </c>
      <c r="AR383" s="48" t="str" cm="1">
        <f t="array" ref="AR383">IFERROR(_xlfn.IFS(
AQ383="MPR ISSUE","ACTIVE",
AQ383="BSS Hardware Issue","ACTIVE",
AQ383="Sites strategiques, MLL, Pylone, etc.","PASSIVE",
AQ383="AKTIVCO DEFAUT GE &amp; POWER Cabinet","PASSIVE",
AQ383="AKTIVCO Coupure ENEO &amp; Baisse de tension","PASSIVE",
AQ383="Coupure ENEO &amp; Baisse de tension","PASSIVE",
AQ383="Defaut GE &amp; POWER Cabinet","PASSIVE",
AQ383="Sharing","PASSIVE",
AQ383="Sites strategiques &amp; DataCenter","PASSIVE",
AQ383="Exclu","Exclu",
AQ383="SAT","ACTIVE",
AQ383="SPARE-ISSUE","SPARE-ISSUE",
AQ383="Fiber CAmtel","ACTIVE",
AQ383="Fiber AOF","ACTIVE",
AQ383="Projet OCM (HUAWEI)","PLANNED WORKS",
AQ383="Projet OCM (NOKIA)","PLANNED WORKS",
AQ383="ACCESS-ISSUE","ACCESS-ISSUE",
AQ383="Projet OCM (ZTE, NOKIA, autres projets)","PLANNED WORKS",
AQ383="No root CAuse","No root cause",
AQ383="ODU HS","ACTIVE",
AQ383="IP &amp; VLAN","ACTIVE",
AQ383="Warehouse HUAWEI","SPARE-ISSUE",
AQ383="SPARE-HS","SPARE-ISSUE",
AQ383="Power Telco","ACTIVE", AQ383="no impacts","no impacts"
),"")</f>
        <v>No root cause</v>
      </c>
      <c r="AS383" s="92" t="s">
        <v>5537</v>
      </c>
      <c r="AT383" s="98" t="s">
        <v>5197</v>
      </c>
      <c r="AV383" s="17" t="s">
        <v>5537</v>
      </c>
      <c r="AW383" s="7" t="s">
        <v>5537</v>
      </c>
      <c r="AX383" s="6" t="s">
        <v>5537</v>
      </c>
      <c r="AY383" s="7"/>
      <c r="AZ383" s="3" t="s">
        <v>5537</v>
      </c>
      <c r="BA383" s="18" t="s">
        <v>5537</v>
      </c>
      <c r="BB383" s="18" t="s">
        <v>5537</v>
      </c>
      <c r="BC383" s="18" t="s">
        <v>5537</v>
      </c>
      <c r="BD383" s="18" t="s">
        <v>5537</v>
      </c>
      <c r="BE383" s="18" t="s">
        <v>5537</v>
      </c>
      <c r="BF383" s="18" t="s">
        <v>5537</v>
      </c>
      <c r="BG383" s="18" t="s">
        <v>5537</v>
      </c>
      <c r="BH383" s="18" t="s">
        <v>5537</v>
      </c>
      <c r="BI383" s="18" t="s">
        <v>5537</v>
      </c>
      <c r="BJ383" s="18" t="s">
        <v>5537</v>
      </c>
      <c r="BK383" s="18" t="s">
        <v>5537</v>
      </c>
      <c r="BL383" s="9" t="s">
        <v>5537</v>
      </c>
      <c r="BM383" s="14" t="s">
        <v>5537</v>
      </c>
      <c r="BN383" s="14" t="s">
        <v>5537</v>
      </c>
      <c r="BO383" s="14" t="str">
        <f>_xlfn.XLOOKUP(B383,'[4]cell downs 18042026 17h'!$B:$B,'[4]cell downs 18042026 17h'!$B:$B,"")</f>
        <v/>
      </c>
      <c r="BP383" s="14" t="str">
        <f>_xlfn.XLOOKUP(B383,'[5]Cells Huawei 19042026 15h'!$B:$B,'[5]Cells Huawei 19042026 15h'!$B:$B,"")</f>
        <v/>
      </c>
      <c r="BQ383" s="9" t="str">
        <f>_xlfn.XLOOKUP(B383,'[6]cells down 19042026 9H40'!$B:$B,'[6]cells down 19042026 9H40'!$B:$B,"")</f>
        <v/>
      </c>
      <c r="BR383" s="9" t="s">
        <v>5197</v>
      </c>
      <c r="BS383" s="9" t="s">
        <v>5537</v>
      </c>
      <c r="BT383" s="108"/>
    </row>
    <row r="384" spans="1:72" s="9" customFormat="1" x14ac:dyDescent="0.35">
      <c r="A384" s="1" t="s">
        <v>3032</v>
      </c>
      <c r="B384" s="8" t="s">
        <v>3033</v>
      </c>
      <c r="C384" s="3" t="str">
        <f>_xlfn.XLOOKUP(B384,'[1]daily break down'!$D:$D,'[1]daily break down'!$E:$E,"")</f>
        <v>EXTREME-NORD</v>
      </c>
      <c r="D384" s="1" t="s">
        <v>11</v>
      </c>
      <c r="E384" s="1" t="e">
        <v>#N/A</v>
      </c>
      <c r="F384" s="3" t="s">
        <v>55</v>
      </c>
      <c r="G384" s="1" t="s">
        <v>3034</v>
      </c>
      <c r="H384" s="33" t="str">
        <f>_xlfn.XLOOKUP(B384,[2]CALCULATION!$B:$B,[2]CALCULATION!$H:$H,"")</f>
        <v>NOKIA</v>
      </c>
      <c r="I384" s="28">
        <v>0</v>
      </c>
      <c r="J384" s="28">
        <v>0</v>
      </c>
      <c r="K384" s="28">
        <v>0.4083459218469665</v>
      </c>
      <c r="L384" s="28">
        <v>0</v>
      </c>
      <c r="M384" s="28">
        <v>0</v>
      </c>
      <c r="N384" s="28">
        <v>2.6754165749574661E-3</v>
      </c>
      <c r="O384" s="28">
        <v>0</v>
      </c>
      <c r="P384" s="28">
        <v>0</v>
      </c>
      <c r="Q384" s="28">
        <v>0</v>
      </c>
      <c r="R384" s="28">
        <v>1.1593471824817056E-3</v>
      </c>
      <c r="S384" s="93">
        <v>0</v>
      </c>
      <c r="T384" s="93">
        <f>_xlfn.XLOOKUP(B384,'[3]Nur des jours'!$B:$B,'[3]Nur des jours'!$U:$U,"")</f>
        <v>0</v>
      </c>
      <c r="U384" s="93">
        <v>0</v>
      </c>
      <c r="V384" s="93">
        <v>0</v>
      </c>
      <c r="W384" s="93">
        <v>0</v>
      </c>
      <c r="X384" s="93">
        <v>0</v>
      </c>
      <c r="Y384" s="93">
        <v>0</v>
      </c>
      <c r="Z384" s="93">
        <v>0</v>
      </c>
      <c r="AA384" s="93">
        <v>0</v>
      </c>
      <c r="AB384" s="93">
        <v>0.21850393883589339</v>
      </c>
      <c r="AC384" s="93">
        <f>_xlfn.XLOOKUP(B384,'[3]Nur des jours'!$B:$B,'[3]Nur des jours'!$N:$N,"")</f>
        <v>0</v>
      </c>
      <c r="AD384" s="93">
        <v>0</v>
      </c>
      <c r="AE384" s="93">
        <v>0</v>
      </c>
      <c r="AF384" s="93">
        <v>0</v>
      </c>
      <c r="AG384" s="93"/>
      <c r="AH384" s="93">
        <v>0.17124641057380044</v>
      </c>
      <c r="AI384" s="93">
        <v>0</v>
      </c>
      <c r="AJ384" s="93">
        <v>0.51009987212828334</v>
      </c>
      <c r="AK384" s="93">
        <v>0</v>
      </c>
      <c r="AL384" s="93">
        <v>0.17124641057380044</v>
      </c>
      <c r="AM384" s="49" t="s">
        <v>5601</v>
      </c>
      <c r="AN384" s="49"/>
      <c r="AO384" s="48" t="str" cm="1">
        <f t="array" ref="AO384">IFERROR(_xlfn.IFS(
AQ384="MPR ISSUE","PDH",
AQ384="BSS Hardware Issue","BSS",
AQ384="Sites strategiques, MLL, Pylone, etc.","ENVTECH",
AQ384="AKTIVCO DEFAUT GE &amp; POWER Cabinet","AKTIVCO",
AQ384="AKTIVCO Coupure ENEO &amp; Baisse de tension","AKTIVCO GRID ONLY",
AQ384="Coupure ENEO &amp; Baisse de tension","IHS GRID ONLY",
AQ384="Defaut GE &amp; POWER Cabinet","IHS",
AQ384="Sharing","Partners",
AQ384="Sites strategiques &amp; DataCenter","SST &amp; DC",
AQ384="Exclu","Exclu",
AQ384="SAT","SAT",
AQ384="SPARE-ISSUE","SPARE-ISSUE",
AQ384="Fiber CAmtel","TRANS_FO_CAMTEL",
AQ384="Fiber AOF","Fiber AOF",
AQ384="Projet OCM (HUAWEI)","TRAVAUX-HUAWEI",
AQ384="Projet OCM (NOKIA)","TRAVAUX-NOKIA",
AQ384="ACCESS-ISSUE","ACCESS-ISSUE",
AQ384="Projet OCM (ZTE, NOKIA, autres projets)","TRAVAUX OCM",
AQ384="No root CAuse","No root cause",
AQ384="ODU HS","PDH",
AQ384="IP &amp; VLAN","PDH",
AQ384="Warehouse HUAWEI","SPARE-ISSUE",
AQ384="SPARE-HS","SPARE-ISSUE",
AQ384="Power Telco","BSS",AQ384="no impacts","no impacts"
),"")</f>
        <v>No root cause</v>
      </c>
      <c r="AP384" s="48" t="str" cm="1">
        <f t="array" ref="AP384">IFERROR(_xlfn.IFS(
AQ384="MPR ISSUE","TX ISSUE",
AQ384="BSS Hardware Issue","RAN ISSUE",
AQ384="Sites strategiques, MLL, Pylone, etc.","ENVTECH",
AQ384="AKTIVCO DEFAUT GE &amp; POWER Cabinet","POWER ISSUE",
AQ384="AKTIVCO Coupure ENEO &amp; Baisse de tension","POWER ISSUE",
AQ384="Coupure ENEO &amp; Baisse de tension","POWER ISSUE",
AQ384="Defaut GE &amp; POWER Cabinet","POWER ISSUE",
AQ384="Sharing","POWER ISSUE",
AQ384="Sites strategiques &amp; DataCenter","POWER ISSUE",
AQ384="Exclu","Exclu",
AQ384="SAT","TX ISSUE",
AQ384="SPARE-ISSUE","SPARE-ISSUE",
AQ384="Fiber CAmtel","TX ISSUE",
AQ384="Fiber AOF","TX ISSUE",
AQ384="Projet OCM (HUAWEI)","TRAVAUX-HUAWEI",
AQ384="Projet OCM (NOKIA)","TRAVAUX -NOKIA",
AQ384="ACCESS-ISSUE","ACCESS-ISSUE",
AQ384="Projet OCM (ZTE, NOKIA, autres projets)","TRAVAUX OCM",
AQ384="No root CAuse","No root cause",
AQ384="ODU HS","TX ISSUE",
AQ384="IP &amp; VLAN","TX ISSUE",
AQ384="Warehouse HUAWEI","SPARE-ISSUE",
AQ384="SPARE-HS","SPARE-ISSUE",
AQ384="Power Telco","RAN ISSUE",AQ384="no impacts","no impacts"
),"")</f>
        <v>No root cause</v>
      </c>
      <c r="AQ384" s="67" t="s">
        <v>5344</v>
      </c>
      <c r="AR384" s="48" t="str" cm="1">
        <f t="array" ref="AR384">IFERROR(_xlfn.IFS(
AQ384="MPR ISSUE","ACTIVE",
AQ384="BSS Hardware Issue","ACTIVE",
AQ384="Sites strategiques, MLL, Pylone, etc.","PASSIVE",
AQ384="AKTIVCO DEFAUT GE &amp; POWER Cabinet","PASSIVE",
AQ384="AKTIVCO Coupure ENEO &amp; Baisse de tension","PASSIVE",
AQ384="Coupure ENEO &amp; Baisse de tension","PASSIVE",
AQ384="Defaut GE &amp; POWER Cabinet","PASSIVE",
AQ384="Sharing","PASSIVE",
AQ384="Sites strategiques &amp; DataCenter","PASSIVE",
AQ384="Exclu","Exclu",
AQ384="SAT","ACTIVE",
AQ384="SPARE-ISSUE","SPARE-ISSUE",
AQ384="Fiber CAmtel","ACTIVE",
AQ384="Fiber AOF","ACTIVE",
AQ384="Projet OCM (HUAWEI)","PLANNED WORKS",
AQ384="Projet OCM (NOKIA)","PLANNED WORKS",
AQ384="ACCESS-ISSUE","ACCESS-ISSUE",
AQ384="Projet OCM (ZTE, NOKIA, autres projets)","PLANNED WORKS",
AQ384="No root CAuse","No root cause",
AQ384="ODU HS","ACTIVE",
AQ384="IP &amp; VLAN","ACTIVE",
AQ384="Warehouse HUAWEI","SPARE-ISSUE",
AQ384="SPARE-HS","SPARE-ISSUE",
AQ384="Power Telco","ACTIVE", AQ384="no impacts","no impacts"
),"")</f>
        <v>No root cause</v>
      </c>
      <c r="AS384" s="92" t="s">
        <v>5537</v>
      </c>
      <c r="AT384" s="98" t="s">
        <v>3033</v>
      </c>
      <c r="AV384" s="17" t="s">
        <v>5537</v>
      </c>
      <c r="AW384" s="7" t="s">
        <v>5537</v>
      </c>
      <c r="AX384" s="6" t="s">
        <v>5537</v>
      </c>
      <c r="AY384" s="7"/>
      <c r="AZ384" s="3" t="s">
        <v>5537</v>
      </c>
      <c r="BA384" s="18" t="s">
        <v>5537</v>
      </c>
      <c r="BB384" s="18" t="s">
        <v>5537</v>
      </c>
      <c r="BC384" s="18" t="s">
        <v>5537</v>
      </c>
      <c r="BD384" s="18" t="s">
        <v>5537</v>
      </c>
      <c r="BE384" s="18" t="s">
        <v>5537</v>
      </c>
      <c r="BF384" s="18" t="s">
        <v>5537</v>
      </c>
      <c r="BG384" s="18" t="s">
        <v>5537</v>
      </c>
      <c r="BH384" s="18" t="s">
        <v>5537</v>
      </c>
      <c r="BI384" s="18" t="s">
        <v>5537</v>
      </c>
      <c r="BJ384" s="18" t="s">
        <v>5537</v>
      </c>
      <c r="BK384" s="18" t="s">
        <v>5537</v>
      </c>
      <c r="BL384" s="9" t="s">
        <v>5537</v>
      </c>
      <c r="BM384" s="14" t="s">
        <v>5537</v>
      </c>
      <c r="BN384" s="14" t="s">
        <v>5537</v>
      </c>
      <c r="BO384" s="14" t="str">
        <f>_xlfn.XLOOKUP(B384,'[4]cell downs 18042026 17h'!$B:$B,'[4]cell downs 18042026 17h'!$B:$B,"")</f>
        <v/>
      </c>
      <c r="BP384" s="14" t="str">
        <f>_xlfn.XLOOKUP(B384,'[5]Cells Huawei 19042026 15h'!$B:$B,'[5]Cells Huawei 19042026 15h'!$B:$B,"")</f>
        <v/>
      </c>
      <c r="BQ384" s="9" t="str">
        <f>_xlfn.XLOOKUP(B384,'[6]cells down 19042026 9H40'!$B:$B,'[6]cells down 19042026 9H40'!$B:$B,"")</f>
        <v/>
      </c>
      <c r="BR384" s="9" t="s">
        <v>5537</v>
      </c>
      <c r="BS384" s="9" t="s">
        <v>5537</v>
      </c>
      <c r="BT384" s="108"/>
    </row>
    <row r="385" spans="1:72" s="9" customFormat="1" x14ac:dyDescent="0.35">
      <c r="A385" s="1" t="s">
        <v>3223</v>
      </c>
      <c r="B385" s="8" t="s">
        <v>3224</v>
      </c>
      <c r="C385" s="3" t="str">
        <f>_xlfn.XLOOKUP(B385,'[1]daily break down'!$D:$D,'[1]daily break down'!$E:$E,"")</f>
        <v>Yaounde</v>
      </c>
      <c r="D385" s="1" t="s">
        <v>21</v>
      </c>
      <c r="E385" s="1" t="s">
        <v>30</v>
      </c>
      <c r="F385" s="3" t="s">
        <v>37</v>
      </c>
      <c r="G385" s="1" t="s">
        <v>38</v>
      </c>
      <c r="H385" s="34" t="str">
        <f>_xlfn.XLOOKUP(B385,[2]CALCULATION!$B:$B,[2]CALCULATION!$H:$H,"")</f>
        <v>ZTE</v>
      </c>
      <c r="I385" s="28">
        <v>0</v>
      </c>
      <c r="J385" s="28">
        <v>0</v>
      </c>
      <c r="K385" s="28">
        <v>0.14064742761098362</v>
      </c>
      <c r="L385" s="28">
        <v>0</v>
      </c>
      <c r="M385" s="28">
        <v>0.61987598199941263</v>
      </c>
      <c r="N385" s="28">
        <v>4.5336769082820763E-2</v>
      </c>
      <c r="O385" s="28">
        <v>36.46228380318064</v>
      </c>
      <c r="P385" s="28">
        <v>1.4473522756133113</v>
      </c>
      <c r="Q385" s="28">
        <v>1.287621314202714</v>
      </c>
      <c r="R385" s="28">
        <v>0</v>
      </c>
      <c r="S385" s="93">
        <v>1.287157602166463</v>
      </c>
      <c r="T385" s="93">
        <f>_xlfn.XLOOKUP(B385,'[3]Nur des jours'!$B:$B,'[3]Nur des jours'!$U:$U,"")</f>
        <v>0</v>
      </c>
      <c r="U385" s="93">
        <v>1.8906431471921883</v>
      </c>
      <c r="V385" s="93">
        <v>0</v>
      </c>
      <c r="W385" s="93">
        <v>0</v>
      </c>
      <c r="X385" s="93">
        <v>2.540071853963525</v>
      </c>
      <c r="Y385" s="93">
        <v>0.17786923605938953</v>
      </c>
      <c r="Z385" s="93">
        <v>0.33758236239166989</v>
      </c>
      <c r="AA385" s="93">
        <v>0.67502204415680156</v>
      </c>
      <c r="AB385" s="93">
        <v>0</v>
      </c>
      <c r="AC385" s="93">
        <f>_xlfn.XLOOKUP(B385,'[3]Nur des jours'!$B:$B,'[3]Nur des jours'!$N:$N,"")</f>
        <v>0.37146901119472187</v>
      </c>
      <c r="AD385" s="93">
        <v>0.37146901119472187</v>
      </c>
      <c r="AE385" s="93">
        <v>0</v>
      </c>
      <c r="AF385" s="93">
        <v>0</v>
      </c>
      <c r="AG385" s="93"/>
      <c r="AH385" s="93">
        <v>0.16622292991813004</v>
      </c>
      <c r="AI385" s="93">
        <v>8.8550971387919702E-2</v>
      </c>
      <c r="AJ385" s="93">
        <v>0.11730265103991451</v>
      </c>
      <c r="AK385" s="93">
        <v>0.21898468263192541</v>
      </c>
      <c r="AL385" s="93">
        <v>0.16622292991813004</v>
      </c>
      <c r="AM385" s="49" t="s">
        <v>5559</v>
      </c>
      <c r="AN385" s="49"/>
      <c r="AO385" s="48" t="str" cm="1">
        <f t="array" ref="AO385">IFERROR(_xlfn.IFS(
AQ385="MPR ISSUE","PDH",
AQ385="BSS Hardware Issue","BSS",
AQ385="Sites strategiques, MLL, Pylone, etc.","ENVTECH",
AQ385="AKTIVCO DEFAUT GE &amp; POWER Cabinet","AKTIVCO",
AQ385="AKTIVCO Coupure ENEO &amp; Baisse de tension","AKTIVCO GRID ONLY",
AQ385="Coupure ENEO &amp; Baisse de tension","IHS GRID ONLY",
AQ385="Defaut GE &amp; POWER Cabinet","IHS",
AQ385="Sharing","Partners",
AQ385="Sites strategiques &amp; DataCenter","SST &amp; DC",
AQ385="Exclu","Exclu",
AQ385="SAT","SAT",
AQ385="SPARE-ISSUE","SPARE-ISSUE",
AQ385="Fiber CAmtel","TRANS_FO_CAMTEL",
AQ385="Fiber AOF","Fiber AOF",
AQ385="Projet OCM (HUAWEI)","TRAVAUX-HUAWEI",
AQ385="Projet OCM (NOKIA)","TRAVAUX-NOKIA",
AQ385="ACCESS-ISSUE","ACCESS-ISSUE",
AQ385="Projet OCM (ZTE, NOKIA, autres projets)","TRAVAUX OCM",
AQ385="No root CAuse","No root cause",
AQ385="ODU HS","PDH",
AQ385="IP &amp; VLAN","PDH",
AQ385="Warehouse HUAWEI","SPARE-ISSUE",
AQ385="SPARE-HS","SPARE-ISSUE",
AQ385="Power Telco","BSS",AQ385="no impacts","no impacts"
),"")</f>
        <v>No root cause</v>
      </c>
      <c r="AP385" s="48" t="str" cm="1">
        <f t="array" ref="AP385">IFERROR(_xlfn.IFS(
AQ385="MPR ISSUE","TX ISSUE",
AQ385="BSS Hardware Issue","RAN ISSUE",
AQ385="Sites strategiques, MLL, Pylone, etc.","ENVTECH",
AQ385="AKTIVCO DEFAUT GE &amp; POWER Cabinet","POWER ISSUE",
AQ385="AKTIVCO Coupure ENEO &amp; Baisse de tension","POWER ISSUE",
AQ385="Coupure ENEO &amp; Baisse de tension","POWER ISSUE",
AQ385="Defaut GE &amp; POWER Cabinet","POWER ISSUE",
AQ385="Sharing","POWER ISSUE",
AQ385="Sites strategiques &amp; DataCenter","POWER ISSUE",
AQ385="Exclu","Exclu",
AQ385="SAT","TX ISSUE",
AQ385="SPARE-ISSUE","SPARE-ISSUE",
AQ385="Fiber CAmtel","TX ISSUE",
AQ385="Fiber AOF","TX ISSUE",
AQ385="Projet OCM (HUAWEI)","TRAVAUX-HUAWEI",
AQ385="Projet OCM (NOKIA)","TRAVAUX -NOKIA",
AQ385="ACCESS-ISSUE","ACCESS-ISSUE",
AQ385="Projet OCM (ZTE, NOKIA, autres projets)","TRAVAUX OCM",
AQ385="No root CAuse","No root cause",
AQ385="ODU HS","TX ISSUE",
AQ385="IP &amp; VLAN","TX ISSUE",
AQ385="Warehouse HUAWEI","SPARE-ISSUE",
AQ385="SPARE-HS","SPARE-ISSUE",
AQ385="Power Telco","RAN ISSUE",AQ385="no impacts","no impacts"
),"")</f>
        <v>No root cause</v>
      </c>
      <c r="AQ385" s="67" t="s">
        <v>5344</v>
      </c>
      <c r="AR385" s="48" t="str" cm="1">
        <f t="array" ref="AR385">IFERROR(_xlfn.IFS(
AQ385="MPR ISSUE","ACTIVE",
AQ385="BSS Hardware Issue","ACTIVE",
AQ385="Sites strategiques, MLL, Pylone, etc.","PASSIVE",
AQ385="AKTIVCO DEFAUT GE &amp; POWER Cabinet","PASSIVE",
AQ385="AKTIVCO Coupure ENEO &amp; Baisse de tension","PASSIVE",
AQ385="Coupure ENEO &amp; Baisse de tension","PASSIVE",
AQ385="Defaut GE &amp; POWER Cabinet","PASSIVE",
AQ385="Sharing","PASSIVE",
AQ385="Sites strategiques &amp; DataCenter","PASSIVE",
AQ385="Exclu","Exclu",
AQ385="SAT","ACTIVE",
AQ385="SPARE-ISSUE","SPARE-ISSUE",
AQ385="Fiber CAmtel","ACTIVE",
AQ385="Fiber AOF","ACTIVE",
AQ385="Projet OCM (HUAWEI)","PLANNED WORKS",
AQ385="Projet OCM (NOKIA)","PLANNED WORKS",
AQ385="ACCESS-ISSUE","ACCESS-ISSUE",
AQ385="Projet OCM (ZTE, NOKIA, autres projets)","PLANNED WORKS",
AQ385="No root CAuse","No root cause",
AQ385="ODU HS","ACTIVE",
AQ385="IP &amp; VLAN","ACTIVE",
AQ385="Warehouse HUAWEI","SPARE-ISSUE",
AQ385="SPARE-HS","SPARE-ISSUE",
AQ385="Power Telco","ACTIVE", AQ385="no impacts","no impacts"
),"")</f>
        <v>No root cause</v>
      </c>
      <c r="AS385" s="92" t="s">
        <v>5537</v>
      </c>
      <c r="AT385" s="98" t="s">
        <v>3224</v>
      </c>
      <c r="AV385" s="17" t="s">
        <v>5537</v>
      </c>
      <c r="AW385" s="7" t="s">
        <v>5537</v>
      </c>
      <c r="AX385" s="6" t="s">
        <v>5537</v>
      </c>
      <c r="AY385" s="7"/>
      <c r="AZ385" s="3" t="s">
        <v>5537</v>
      </c>
      <c r="BA385" s="18" t="s">
        <v>5537</v>
      </c>
      <c r="BB385" s="18" t="s">
        <v>5537</v>
      </c>
      <c r="BC385" s="18" t="s">
        <v>5537</v>
      </c>
      <c r="BD385" s="18" t="s">
        <v>5537</v>
      </c>
      <c r="BE385" s="18" t="s">
        <v>5537</v>
      </c>
      <c r="BF385" s="18" t="s">
        <v>5537</v>
      </c>
      <c r="BG385" s="18" t="s">
        <v>5537</v>
      </c>
      <c r="BH385" s="18" t="s">
        <v>5537</v>
      </c>
      <c r="BI385" s="18" t="s">
        <v>5537</v>
      </c>
      <c r="BJ385" s="18" t="s">
        <v>5537</v>
      </c>
      <c r="BK385" s="18" t="s">
        <v>5537</v>
      </c>
      <c r="BL385" s="9" t="s">
        <v>5537</v>
      </c>
      <c r="BM385" s="14" t="s">
        <v>5537</v>
      </c>
      <c r="BN385" s="14" t="s">
        <v>5537</v>
      </c>
      <c r="BO385" s="14" t="str">
        <f>_xlfn.XLOOKUP(B385,'[4]cell downs 18042026 17h'!$B:$B,'[4]cell downs 18042026 17h'!$B:$B,"")</f>
        <v/>
      </c>
      <c r="BP385" s="14" t="str">
        <f>_xlfn.XLOOKUP(B385,'[5]Cells Huawei 19042026 15h'!$B:$B,'[5]Cells Huawei 19042026 15h'!$B:$B,"")</f>
        <v/>
      </c>
      <c r="BQ385" s="9" t="str">
        <f>_xlfn.XLOOKUP(B385,'[6]cells down 19042026 9H40'!$B:$B,'[6]cells down 19042026 9H40'!$B:$B,"")</f>
        <v/>
      </c>
      <c r="BR385" s="9" t="s">
        <v>5537</v>
      </c>
      <c r="BS385" s="9" t="s">
        <v>5537</v>
      </c>
      <c r="BT385" s="108"/>
    </row>
    <row r="386" spans="1:72" s="9" customFormat="1" x14ac:dyDescent="0.35">
      <c r="A386" s="1" t="s">
        <v>623</v>
      </c>
      <c r="B386" s="8" t="s">
        <v>624</v>
      </c>
      <c r="C386" s="3" t="str">
        <f>_xlfn.XLOOKUP(B386,'[1]daily break down'!$D:$D,'[1]daily break down'!$E:$E,"")</f>
        <v>NORD-OUEST</v>
      </c>
      <c r="D386" s="1" t="s">
        <v>11</v>
      </c>
      <c r="E386" s="1" t="s">
        <v>154</v>
      </c>
      <c r="F386" s="3" t="s">
        <v>51</v>
      </c>
      <c r="G386" s="1" t="s">
        <v>623</v>
      </c>
      <c r="H386" s="33" t="str">
        <f>_xlfn.XLOOKUP(B386,[2]CALCULATION!$B:$B,[2]CALCULATION!$H:$H,"")</f>
        <v>NOKIA</v>
      </c>
      <c r="I386" s="28">
        <v>0</v>
      </c>
      <c r="J386" s="28">
        <v>0</v>
      </c>
      <c r="K386" s="28">
        <v>0</v>
      </c>
      <c r="L386" s="28">
        <v>1.0701046990435794E-3</v>
      </c>
      <c r="M386" s="28">
        <v>1.9193780818540392E-2</v>
      </c>
      <c r="N386" s="28">
        <v>1.8726832233265207E-3</v>
      </c>
      <c r="O386" s="28">
        <v>0</v>
      </c>
      <c r="P386" s="28">
        <v>3.3321197453903015</v>
      </c>
      <c r="Q386" s="28">
        <v>3.3295236360472287</v>
      </c>
      <c r="R386" s="28">
        <v>0.95029478125722833</v>
      </c>
      <c r="S386" s="93">
        <v>0</v>
      </c>
      <c r="T386" s="93">
        <f>_xlfn.XLOOKUP(B386,'[3]Nur des jours'!$B:$B,'[3]Nur des jours'!$U:$U,"")</f>
        <v>0.65196128789240737</v>
      </c>
      <c r="U386" s="93">
        <v>0.60059533788804531</v>
      </c>
      <c r="V386" s="93">
        <v>0</v>
      </c>
      <c r="W386" s="93">
        <v>0.65196128789240737</v>
      </c>
      <c r="X386" s="93">
        <v>6.4170611785990428E-2</v>
      </c>
      <c r="Y386" s="93">
        <v>0</v>
      </c>
      <c r="Z386" s="93">
        <v>2.741340712775338</v>
      </c>
      <c r="AA386" s="93">
        <v>0</v>
      </c>
      <c r="AB386" s="93">
        <v>1.9315389817739701E-2</v>
      </c>
      <c r="AC386" s="93">
        <f>_xlfn.XLOOKUP(B386,'[3]Nur des jours'!$B:$B,'[3]Nur des jours'!$N:$N,"")</f>
        <v>1.6665453881341084</v>
      </c>
      <c r="AD386" s="93">
        <v>1.6665453881341084</v>
      </c>
      <c r="AE386" s="93">
        <v>0</v>
      </c>
      <c r="AF386" s="93">
        <v>3.6561910550661617E-3</v>
      </c>
      <c r="AG386" s="93"/>
      <c r="AH386" s="93">
        <v>0.16608024929159051</v>
      </c>
      <c r="AI386" s="93">
        <v>0.57289605889476392</v>
      </c>
      <c r="AJ386" s="93">
        <v>0.25102129808133611</v>
      </c>
      <c r="AK386" s="93">
        <v>0</v>
      </c>
      <c r="AL386" s="93">
        <v>0.16608024929159051</v>
      </c>
      <c r="AM386" s="49" t="s">
        <v>5601</v>
      </c>
      <c r="AN386" s="49"/>
      <c r="AO386" s="48" t="str" cm="1">
        <f t="array" ref="AO386">IFERROR(_xlfn.IFS(
AQ386="MPR ISSUE","PDH",
AQ386="BSS Hardware Issue","BSS",
AQ386="Sites strategiques, MLL, Pylone, etc.","ENVTECH",
AQ386="AKTIVCO DEFAUT GE &amp; POWER Cabinet","AKTIVCO",
AQ386="AKTIVCO Coupure ENEO &amp; Baisse de tension","AKTIVCO GRID ONLY",
AQ386="Coupure ENEO &amp; Baisse de tension","IHS GRID ONLY",
AQ386="Defaut GE &amp; POWER Cabinet","IHS",
AQ386="Sharing","Partners",
AQ386="Sites strategiques &amp; DataCenter","SST &amp; DC",
AQ386="Exclu","Exclu",
AQ386="SAT","SAT",
AQ386="SPARE-ISSUE","SPARE-ISSUE",
AQ386="Fiber CAmtel","TRANS_FO_CAMTEL",
AQ386="Fiber AOF","Fiber AOF",
AQ386="Projet OCM (HUAWEI)","TRAVAUX-HUAWEI",
AQ386="Projet OCM (NOKIA)","TRAVAUX-NOKIA",
AQ386="ACCESS-ISSUE","ACCESS-ISSUE",
AQ386="Projet OCM (ZTE, NOKIA, autres projets)","TRAVAUX OCM",
AQ386="No root CAuse","No root cause",
AQ386="ODU HS","PDH",
AQ386="IP &amp; VLAN","PDH",
AQ386="Warehouse HUAWEI","SPARE-ISSUE",
AQ386="SPARE-HS","SPARE-ISSUE",
AQ386="Power Telco","BSS",AQ386="no impacts","no impacts"
),"")</f>
        <v>No root cause</v>
      </c>
      <c r="AP386" s="48" t="str" cm="1">
        <f t="array" ref="AP386">IFERROR(_xlfn.IFS(
AQ386="MPR ISSUE","TX ISSUE",
AQ386="BSS Hardware Issue","RAN ISSUE",
AQ386="Sites strategiques, MLL, Pylone, etc.","ENVTECH",
AQ386="AKTIVCO DEFAUT GE &amp; POWER Cabinet","POWER ISSUE",
AQ386="AKTIVCO Coupure ENEO &amp; Baisse de tension","POWER ISSUE",
AQ386="Coupure ENEO &amp; Baisse de tension","POWER ISSUE",
AQ386="Defaut GE &amp; POWER Cabinet","POWER ISSUE",
AQ386="Sharing","POWER ISSUE",
AQ386="Sites strategiques &amp; DataCenter","POWER ISSUE",
AQ386="Exclu","Exclu",
AQ386="SAT","TX ISSUE",
AQ386="SPARE-ISSUE","SPARE-ISSUE",
AQ386="Fiber CAmtel","TX ISSUE",
AQ386="Fiber AOF","TX ISSUE",
AQ386="Projet OCM (HUAWEI)","TRAVAUX-HUAWEI",
AQ386="Projet OCM (NOKIA)","TRAVAUX -NOKIA",
AQ386="ACCESS-ISSUE","ACCESS-ISSUE",
AQ386="Projet OCM (ZTE, NOKIA, autres projets)","TRAVAUX OCM",
AQ386="No root CAuse","No root cause",
AQ386="ODU HS","TX ISSUE",
AQ386="IP &amp; VLAN","TX ISSUE",
AQ386="Warehouse HUAWEI","SPARE-ISSUE",
AQ386="SPARE-HS","SPARE-ISSUE",
AQ386="Power Telco","RAN ISSUE",AQ386="no impacts","no impacts"
),"")</f>
        <v>No root cause</v>
      </c>
      <c r="AQ386" s="67" t="s">
        <v>5344</v>
      </c>
      <c r="AR386" s="48" t="str" cm="1">
        <f t="array" ref="AR386">IFERROR(_xlfn.IFS(
AQ386="MPR ISSUE","ACTIVE",
AQ386="BSS Hardware Issue","ACTIVE",
AQ386="Sites strategiques, MLL, Pylone, etc.","PASSIVE",
AQ386="AKTIVCO DEFAUT GE &amp; POWER Cabinet","PASSIVE",
AQ386="AKTIVCO Coupure ENEO &amp; Baisse de tension","PASSIVE",
AQ386="Coupure ENEO &amp; Baisse de tension","PASSIVE",
AQ386="Defaut GE &amp; POWER Cabinet","PASSIVE",
AQ386="Sharing","PASSIVE",
AQ386="Sites strategiques &amp; DataCenter","PASSIVE",
AQ386="Exclu","Exclu",
AQ386="SAT","ACTIVE",
AQ386="SPARE-ISSUE","SPARE-ISSUE",
AQ386="Fiber CAmtel","ACTIVE",
AQ386="Fiber AOF","ACTIVE",
AQ386="Projet OCM (HUAWEI)","PLANNED WORKS",
AQ386="Projet OCM (NOKIA)","PLANNED WORKS",
AQ386="ACCESS-ISSUE","ACCESS-ISSUE",
AQ386="Projet OCM (ZTE, NOKIA, autres projets)","PLANNED WORKS",
AQ386="No root CAuse","No root cause",
AQ386="ODU HS","ACTIVE",
AQ386="IP &amp; VLAN","ACTIVE",
AQ386="Warehouse HUAWEI","SPARE-ISSUE",
AQ386="SPARE-HS","SPARE-ISSUE",
AQ386="Power Telco","ACTIVE", AQ386="no impacts","no impacts"
),"")</f>
        <v>No root cause</v>
      </c>
      <c r="AS386" s="92" t="s">
        <v>5814</v>
      </c>
      <c r="AT386" s="98" t="s">
        <v>624</v>
      </c>
      <c r="AV386" s="17" t="s">
        <v>5537</v>
      </c>
      <c r="AW386" s="7" t="s">
        <v>5537</v>
      </c>
      <c r="AX386" s="6" t="s">
        <v>5537</v>
      </c>
      <c r="AY386" s="7"/>
      <c r="AZ386" s="3" t="s">
        <v>5537</v>
      </c>
      <c r="BA386" s="18" t="s">
        <v>5537</v>
      </c>
      <c r="BB386" s="18" t="s">
        <v>5537</v>
      </c>
      <c r="BC386" s="18" t="s">
        <v>5537</v>
      </c>
      <c r="BD386" s="18" t="s">
        <v>5537</v>
      </c>
      <c r="BE386" s="18" t="s">
        <v>5537</v>
      </c>
      <c r="BF386" s="18" t="s">
        <v>5537</v>
      </c>
      <c r="BG386" s="18" t="s">
        <v>5537</v>
      </c>
      <c r="BH386" s="18" t="s">
        <v>5537</v>
      </c>
      <c r="BI386" s="18" t="s">
        <v>5537</v>
      </c>
      <c r="BJ386" s="18" t="s">
        <v>5537</v>
      </c>
      <c r="BK386" s="18" t="s">
        <v>5537</v>
      </c>
      <c r="BL386" s="9" t="s">
        <v>5814</v>
      </c>
      <c r="BM386" s="14" t="s">
        <v>5537</v>
      </c>
      <c r="BN386" s="14" t="s">
        <v>5537</v>
      </c>
      <c r="BO386" s="14" t="str">
        <f>_xlfn.XLOOKUP(B386,'[4]cell downs 18042026 17h'!$B:$B,'[4]cell downs 18042026 17h'!$B:$B,"")</f>
        <v/>
      </c>
      <c r="BP386" s="14" t="str">
        <f>_xlfn.XLOOKUP(B386,'[5]Cells Huawei 19042026 15h'!$B:$B,'[5]Cells Huawei 19042026 15h'!$B:$B,"")</f>
        <v/>
      </c>
      <c r="BQ386" s="9" t="str">
        <f>_xlfn.XLOOKUP(B386,'[6]cells down 19042026 9H40'!$B:$B,'[6]cells down 19042026 9H40'!$B:$B,"")</f>
        <v/>
      </c>
      <c r="BR386" s="9" t="s">
        <v>624</v>
      </c>
      <c r="BS386" s="9" t="s">
        <v>5537</v>
      </c>
      <c r="BT386" s="108"/>
    </row>
    <row r="387" spans="1:72" s="9" customFormat="1" x14ac:dyDescent="0.35">
      <c r="A387" s="19" t="s">
        <v>5372</v>
      </c>
      <c r="B387" s="19" t="s">
        <v>5373</v>
      </c>
      <c r="C387" s="3" t="str">
        <f>_xlfn.XLOOKUP(B387,'[1]daily break down'!$D:$D,'[1]daily break down'!$E:$E,"")</f>
        <v>Douala</v>
      </c>
      <c r="D387" s="19" t="s">
        <v>357</v>
      </c>
      <c r="E387" s="19" t="s">
        <v>22</v>
      </c>
      <c r="F387" s="19" t="s">
        <v>5371</v>
      </c>
      <c r="G387" s="19" t="s">
        <v>32</v>
      </c>
      <c r="H387" s="34" t="str">
        <f>_xlfn.XLOOKUP(B387,[2]CALCULATION!$B:$B,[2]CALCULATION!$H:$H,"")</f>
        <v>ZTE</v>
      </c>
      <c r="I387" s="28">
        <v>0</v>
      </c>
      <c r="J387" s="28">
        <v>8.0850512080768677</v>
      </c>
      <c r="K387" s="28">
        <v>0</v>
      </c>
      <c r="L387" s="28">
        <v>3.9541617085148961</v>
      </c>
      <c r="M387" s="28">
        <v>30.641966510003339</v>
      </c>
      <c r="N387" s="28">
        <v>10.506876492796055</v>
      </c>
      <c r="O387" s="28">
        <v>0</v>
      </c>
      <c r="P387" s="28">
        <v>0</v>
      </c>
      <c r="Q387" s="28">
        <v>7.2368148833015216</v>
      </c>
      <c r="R387" s="28">
        <v>0</v>
      </c>
      <c r="S387" s="93">
        <v>0.1732677858535018</v>
      </c>
      <c r="T387" s="93">
        <f>_xlfn.XLOOKUP(B387,'[3]Nur des jours'!$B:$B,'[3]Nur des jours'!$U:$U,"")</f>
        <v>0</v>
      </c>
      <c r="U387" s="93">
        <v>0</v>
      </c>
      <c r="V387" s="93">
        <v>4.6669941187045749</v>
      </c>
      <c r="W387" s="93">
        <v>0</v>
      </c>
      <c r="X387" s="93">
        <v>4.8087294860929202</v>
      </c>
      <c r="Y387" s="93">
        <v>8.8361755314139927</v>
      </c>
      <c r="Z387" s="93">
        <v>0</v>
      </c>
      <c r="AA387" s="93">
        <v>0.17378500312470607</v>
      </c>
      <c r="AB387" s="93">
        <v>0</v>
      </c>
      <c r="AC387" s="93">
        <f>_xlfn.XLOOKUP(B387,'[3]Nur des jours'!$B:$B,'[3]Nur des jours'!$N:$N,"")</f>
        <v>0.49030413802353123</v>
      </c>
      <c r="AD387" s="93">
        <v>0.49030413802353123</v>
      </c>
      <c r="AE387" s="93">
        <v>0</v>
      </c>
      <c r="AF387" s="93">
        <v>0</v>
      </c>
      <c r="AG387" s="93"/>
      <c r="AH387" s="93">
        <v>0.16363684356210703</v>
      </c>
      <c r="AI387" s="93">
        <v>7.4312874436970683E-2</v>
      </c>
      <c r="AJ387" s="93">
        <v>6.2901421572126318E-2</v>
      </c>
      <c r="AK387" s="93">
        <v>0.25294560561388763</v>
      </c>
      <c r="AL387" s="93">
        <v>0.16363684356210703</v>
      </c>
      <c r="AM387" s="49" t="s">
        <v>5559</v>
      </c>
      <c r="AN387" s="49"/>
      <c r="AO387" s="48" t="str" cm="1">
        <f t="array" ref="AO387">IFERROR(_xlfn.IFS(
AQ387="MPR ISSUE","PDH",
AQ387="BSS Hardware Issue","BSS",
AQ387="Sites strategiques, MLL, Pylone, etc.","ENVTECH",
AQ387="AKTIVCO DEFAUT GE &amp; POWER Cabinet","AKTIVCO",
AQ387="AKTIVCO Coupure ENEO &amp; Baisse de tension","AKTIVCO GRID ONLY",
AQ387="Coupure ENEO &amp; Baisse de tension","IHS GRID ONLY",
AQ387="Defaut GE &amp; POWER Cabinet","IHS",
AQ387="Sharing","Partners",
AQ387="Sites strategiques &amp; DataCenter","SST &amp; DC",
AQ387="Exclu","Exclu",
AQ387="SAT","SAT",
AQ387="SPARE-ISSUE","SPARE-ISSUE",
AQ387="Fiber CAmtel","TRANS_FO_CAMTEL",
AQ387="Fiber AOF","Fiber AOF",
AQ387="Projet OCM (HUAWEI)","TRAVAUX-HUAWEI",
AQ387="Projet OCM (NOKIA)","TRAVAUX-NOKIA",
AQ387="ACCESS-ISSUE","ACCESS-ISSUE",
AQ387="Projet OCM (ZTE, NOKIA, autres projets)","TRAVAUX OCM",
AQ387="No root CAuse","No root cause",
AQ387="ODU HS","PDH",
AQ387="IP &amp; VLAN","PDH",
AQ387="Warehouse HUAWEI","SPARE-ISSUE",
AQ387="SPARE-HS","SPARE-ISSUE",
AQ387="Power Telco","BSS",AQ387="no impacts","no impacts"
),"")</f>
        <v>No root cause</v>
      </c>
      <c r="AP387" s="48" t="str" cm="1">
        <f t="array" ref="AP387">IFERROR(_xlfn.IFS(
AQ387="MPR ISSUE","TX ISSUE",
AQ387="BSS Hardware Issue","RAN ISSUE",
AQ387="Sites strategiques, MLL, Pylone, etc.","ENVTECH",
AQ387="AKTIVCO DEFAUT GE &amp; POWER Cabinet","POWER ISSUE",
AQ387="AKTIVCO Coupure ENEO &amp; Baisse de tension","POWER ISSUE",
AQ387="Coupure ENEO &amp; Baisse de tension","POWER ISSUE",
AQ387="Defaut GE &amp; POWER Cabinet","POWER ISSUE",
AQ387="Sharing","POWER ISSUE",
AQ387="Sites strategiques &amp; DataCenter","POWER ISSUE",
AQ387="Exclu","Exclu",
AQ387="SAT","TX ISSUE",
AQ387="SPARE-ISSUE","SPARE-ISSUE",
AQ387="Fiber CAmtel","TX ISSUE",
AQ387="Fiber AOF","TX ISSUE",
AQ387="Projet OCM (HUAWEI)","TRAVAUX-HUAWEI",
AQ387="Projet OCM (NOKIA)","TRAVAUX -NOKIA",
AQ387="ACCESS-ISSUE","ACCESS-ISSUE",
AQ387="Projet OCM (ZTE, NOKIA, autres projets)","TRAVAUX OCM",
AQ387="No root CAuse","No root cause",
AQ387="ODU HS","TX ISSUE",
AQ387="IP &amp; VLAN","TX ISSUE",
AQ387="Warehouse HUAWEI","SPARE-ISSUE",
AQ387="SPARE-HS","SPARE-ISSUE",
AQ387="Power Telco","RAN ISSUE",AQ387="no impacts","no impacts"
),"")</f>
        <v>No root cause</v>
      </c>
      <c r="AQ387" s="67" t="s">
        <v>5344</v>
      </c>
      <c r="AR387" s="48" t="str" cm="1">
        <f t="array" ref="AR387">IFERROR(_xlfn.IFS(
AQ387="MPR ISSUE","ACTIVE",
AQ387="BSS Hardware Issue","ACTIVE",
AQ387="Sites strategiques, MLL, Pylone, etc.","PASSIVE",
AQ387="AKTIVCO DEFAUT GE &amp; POWER Cabinet","PASSIVE",
AQ387="AKTIVCO Coupure ENEO &amp; Baisse de tension","PASSIVE",
AQ387="Coupure ENEO &amp; Baisse de tension","PASSIVE",
AQ387="Defaut GE &amp; POWER Cabinet","PASSIVE",
AQ387="Sharing","PASSIVE",
AQ387="Sites strategiques &amp; DataCenter","PASSIVE",
AQ387="Exclu","Exclu",
AQ387="SAT","ACTIVE",
AQ387="SPARE-ISSUE","SPARE-ISSUE",
AQ387="Fiber CAmtel","ACTIVE",
AQ387="Fiber AOF","ACTIVE",
AQ387="Projet OCM (HUAWEI)","PLANNED WORKS",
AQ387="Projet OCM (NOKIA)","PLANNED WORKS",
AQ387="ACCESS-ISSUE","ACCESS-ISSUE",
AQ387="Projet OCM (ZTE, NOKIA, autres projets)","PLANNED WORKS",
AQ387="No root CAuse","No root cause",
AQ387="ODU HS","ACTIVE",
AQ387="IP &amp; VLAN","ACTIVE",
AQ387="Warehouse HUAWEI","SPARE-ISSUE",
AQ387="SPARE-HS","SPARE-ISSUE",
AQ387="Power Telco","ACTIVE", AQ387="no impacts","no impacts"
),"")</f>
        <v>No root cause</v>
      </c>
      <c r="AS387" s="92" t="s">
        <v>5537</v>
      </c>
      <c r="AT387" s="98" t="s">
        <v>5373</v>
      </c>
      <c r="AV387" s="17" t="s">
        <v>5537</v>
      </c>
      <c r="AW387" s="7" t="s">
        <v>5537</v>
      </c>
      <c r="AX387" s="6" t="s">
        <v>5537</v>
      </c>
      <c r="AY387" s="7"/>
      <c r="AZ387" s="3" t="s">
        <v>5537</v>
      </c>
      <c r="BA387" s="18" t="s">
        <v>5537</v>
      </c>
      <c r="BB387" s="18" t="s">
        <v>5537</v>
      </c>
      <c r="BC387" s="18" t="s">
        <v>5537</v>
      </c>
      <c r="BD387" s="18" t="s">
        <v>5537</v>
      </c>
      <c r="BE387" s="18" t="s">
        <v>5537</v>
      </c>
      <c r="BF387" s="18" t="s">
        <v>5537</v>
      </c>
      <c r="BG387" s="18" t="s">
        <v>5537</v>
      </c>
      <c r="BH387" s="18" t="s">
        <v>5537</v>
      </c>
      <c r="BI387" s="18" t="s">
        <v>5537</v>
      </c>
      <c r="BJ387" s="18" t="s">
        <v>5537</v>
      </c>
      <c r="BK387" s="18" t="s">
        <v>5537</v>
      </c>
      <c r="BL387" s="9" t="s">
        <v>5537</v>
      </c>
      <c r="BM387" s="14" t="s">
        <v>5537</v>
      </c>
      <c r="BN387" s="14" t="s">
        <v>5537</v>
      </c>
      <c r="BO387" s="14" t="str">
        <f>_xlfn.XLOOKUP(B387,'[4]cell downs 18042026 17h'!$B:$B,'[4]cell downs 18042026 17h'!$B:$B,"")</f>
        <v/>
      </c>
      <c r="BP387" s="14" t="str">
        <f>_xlfn.XLOOKUP(B387,'[5]Cells Huawei 19042026 15h'!$B:$B,'[5]Cells Huawei 19042026 15h'!$B:$B,"")</f>
        <v/>
      </c>
      <c r="BQ387" s="9" t="str">
        <f>_xlfn.XLOOKUP(B387,'[6]cells down 19042026 9H40'!$B:$B,'[6]cells down 19042026 9H40'!$B:$B,"")</f>
        <v/>
      </c>
      <c r="BR387" s="9" t="s">
        <v>5537</v>
      </c>
      <c r="BS387" s="9" t="s">
        <v>12</v>
      </c>
      <c r="BT387" s="108"/>
    </row>
    <row r="388" spans="1:72" s="9" customFormat="1" x14ac:dyDescent="0.35">
      <c r="A388" s="1" t="s">
        <v>1553</v>
      </c>
      <c r="B388" s="8" t="s">
        <v>1554</v>
      </c>
      <c r="C388" s="3" t="str">
        <f>_xlfn.XLOOKUP(B388,'[1]daily break down'!$D:$D,'[1]daily break down'!$E:$E,"")</f>
        <v>SUD-OUEST</v>
      </c>
      <c r="D388" s="1" t="s">
        <v>11</v>
      </c>
      <c r="E388" s="1" t="s">
        <v>96</v>
      </c>
      <c r="F388" s="3" t="s">
        <v>13</v>
      </c>
      <c r="G388" s="1" t="s">
        <v>63</v>
      </c>
      <c r="H388" s="33" t="str">
        <f>_xlfn.XLOOKUP(B388,[2]CALCULATION!$B:$B,[2]CALCULATION!$H:$H,"")</f>
        <v>NOKIA</v>
      </c>
      <c r="I388" s="28">
        <v>0.68686719663009466</v>
      </c>
      <c r="J388" s="28">
        <v>7.815052222283267</v>
      </c>
      <c r="K388" s="28">
        <v>8.5322356675918698</v>
      </c>
      <c r="L388" s="28">
        <v>2.8085123801941102E-4</v>
      </c>
      <c r="M388" s="28">
        <v>0.10022058124367998</v>
      </c>
      <c r="N388" s="28">
        <v>2.6752617476106361E-4</v>
      </c>
      <c r="O388" s="28">
        <v>2.8536125307835979E-4</v>
      </c>
      <c r="P388" s="28">
        <v>2.1402093980859614E-4</v>
      </c>
      <c r="Q388" s="28">
        <v>2.6752617476094782E-4</v>
      </c>
      <c r="R388" s="28">
        <v>1.6196450428024005</v>
      </c>
      <c r="S388" s="93">
        <v>2.6752617476088987E-4</v>
      </c>
      <c r="T388" s="93">
        <f>_xlfn.XLOOKUP(B388,'[3]Nur des jours'!$B:$B,'[3]Nur des jours'!$U:$U,"")</f>
        <v>2.4969109644359369E-4</v>
      </c>
      <c r="U388" s="93">
        <v>2.6752617476094782E-4</v>
      </c>
      <c r="V388" s="93">
        <v>3.2103140971306789E-4</v>
      </c>
      <c r="W388" s="93">
        <v>2.4969109644353585E-4</v>
      </c>
      <c r="X388" s="93">
        <v>6.3405366324379564</v>
      </c>
      <c r="Y388" s="93">
        <v>6.9956132841370531</v>
      </c>
      <c r="Z388" s="93">
        <v>2.496910964434779E-4</v>
      </c>
      <c r="AA388" s="93">
        <v>2.8536125307818605E-4</v>
      </c>
      <c r="AB388" s="93">
        <v>2.85361253078244E-4</v>
      </c>
      <c r="AC388" s="93">
        <f>_xlfn.XLOOKUP(B388,'[3]Nur des jours'!$B:$B,'[3]Nur des jours'!$N:$N,"")</f>
        <v>2.85361253078244E-4</v>
      </c>
      <c r="AD388" s="93">
        <v>2.85361253078244E-4</v>
      </c>
      <c r="AE388" s="93">
        <v>2.4969109644365164E-4</v>
      </c>
      <c r="AF388" s="93">
        <v>0.27901196519734139</v>
      </c>
      <c r="AG388" s="93"/>
      <c r="AH388" s="93">
        <v>0.16151446924233745</v>
      </c>
      <c r="AI388" s="93">
        <v>0.18447078242589196</v>
      </c>
      <c r="AJ388" s="93">
        <v>0.1689413180737884</v>
      </c>
      <c r="AK388" s="93">
        <v>0.15044723081334421</v>
      </c>
      <c r="AL388" s="93">
        <v>0.16151446924233745</v>
      </c>
      <c r="AM388" s="49" t="s">
        <v>5559</v>
      </c>
      <c r="AN388" s="49"/>
      <c r="AO388" s="48" t="str" cm="1">
        <f t="array" ref="AO388">IFERROR(_xlfn.IFS(
AQ388="MPR ISSUE","PDH",
AQ388="BSS Hardware Issue","BSS",
AQ388="Sites strategiques, MLL, Pylone, etc.","ENVTECH",
AQ388="AKTIVCO DEFAUT GE &amp; POWER Cabinet","AKTIVCO",
AQ388="AKTIVCO Coupure ENEO &amp; Baisse de tension","AKTIVCO GRID ONLY",
AQ388="Coupure ENEO &amp; Baisse de tension","IHS GRID ONLY",
AQ388="Defaut GE &amp; POWER Cabinet","IHS",
AQ388="Sharing","Partners",
AQ388="Sites strategiques &amp; DataCenter","SST &amp; DC",
AQ388="Exclu","Exclu",
AQ388="SAT","SAT",
AQ388="SPARE-ISSUE","SPARE-ISSUE",
AQ388="Fiber CAmtel","TRANS_FO_CAMTEL",
AQ388="Fiber AOF","Fiber AOF",
AQ388="Projet OCM (HUAWEI)","TRAVAUX-HUAWEI",
AQ388="Projet OCM (NOKIA)","TRAVAUX-NOKIA",
AQ388="ACCESS-ISSUE","ACCESS-ISSUE",
AQ388="Projet OCM (ZTE, NOKIA, autres projets)","TRAVAUX OCM",
AQ388="No root CAuse","No root cause",
AQ388="ODU HS","PDH",
AQ388="IP &amp; VLAN","PDH",
AQ388="Warehouse HUAWEI","SPARE-ISSUE",
AQ388="SPARE-HS","SPARE-ISSUE",
AQ388="Power Telco","BSS",AQ388="no impacts","no impacts"
),"")</f>
        <v>IHS</v>
      </c>
      <c r="AP388" s="48" t="str" cm="1">
        <f t="array" ref="AP388">IFERROR(_xlfn.IFS(
AQ388="MPR ISSUE","TX ISSUE",
AQ388="BSS Hardware Issue","RAN ISSUE",
AQ388="Sites strategiques, MLL, Pylone, etc.","ENVTECH",
AQ388="AKTIVCO DEFAUT GE &amp; POWER Cabinet","POWER ISSUE",
AQ388="AKTIVCO Coupure ENEO &amp; Baisse de tension","POWER ISSUE",
AQ388="Coupure ENEO &amp; Baisse de tension","POWER ISSUE",
AQ388="Defaut GE &amp; POWER Cabinet","POWER ISSUE",
AQ388="Sharing","POWER ISSUE",
AQ388="Sites strategiques &amp; DataCenter","POWER ISSUE",
AQ388="Exclu","Exclu",
AQ388="SAT","TX ISSUE",
AQ388="SPARE-ISSUE","SPARE-ISSUE",
AQ388="Fiber CAmtel","TX ISSUE",
AQ388="Fiber AOF","TX ISSUE",
AQ388="Projet OCM (HUAWEI)","TRAVAUX-HUAWEI",
AQ388="Projet OCM (NOKIA)","TRAVAUX -NOKIA",
AQ388="ACCESS-ISSUE","ACCESS-ISSUE",
AQ388="Projet OCM (ZTE, NOKIA, autres projets)","TRAVAUX OCM",
AQ388="No root CAuse","No root cause",
AQ388="ODU HS","TX ISSUE",
AQ388="IP &amp; VLAN","TX ISSUE",
AQ388="Warehouse HUAWEI","SPARE-ISSUE",
AQ388="SPARE-HS","SPARE-ISSUE",
AQ388="Power Telco","RAN ISSUE",AQ388="no impacts","no impacts"
),"")</f>
        <v>POWER ISSUE</v>
      </c>
      <c r="AQ388" s="67" t="s">
        <v>5330</v>
      </c>
      <c r="AR388" s="48" t="str" cm="1">
        <f t="array" ref="AR388">IFERROR(_xlfn.IFS(
AQ388="MPR ISSUE","ACTIVE",
AQ388="BSS Hardware Issue","ACTIVE",
AQ388="Sites strategiques, MLL, Pylone, etc.","PASSIVE",
AQ388="AKTIVCO DEFAUT GE &amp; POWER Cabinet","PASSIVE",
AQ388="AKTIVCO Coupure ENEO &amp; Baisse de tension","PASSIVE",
AQ388="Coupure ENEO &amp; Baisse de tension","PASSIVE",
AQ388="Defaut GE &amp; POWER Cabinet","PASSIVE",
AQ388="Sharing","PASSIVE",
AQ388="Sites strategiques &amp; DataCenter","PASSIVE",
AQ388="Exclu","Exclu",
AQ388="SAT","ACTIVE",
AQ388="SPARE-ISSUE","SPARE-ISSUE",
AQ388="Fiber CAmtel","ACTIVE",
AQ388="Fiber AOF","ACTIVE",
AQ388="Projet OCM (HUAWEI)","PLANNED WORKS",
AQ388="Projet OCM (NOKIA)","PLANNED WORKS",
AQ388="ACCESS-ISSUE","ACCESS-ISSUE",
AQ388="Projet OCM (ZTE, NOKIA, autres projets)","PLANNED WORKS",
AQ388="No root CAuse","No root cause",
AQ388="ODU HS","ACTIVE",
AQ388="IP &amp; VLAN","ACTIVE",
AQ388="Warehouse HUAWEI","SPARE-ISSUE",
AQ388="SPARE-HS","SPARE-ISSUE",
AQ388="Power Telco","ACTIVE", AQ388="no impacts","no impacts"
),"")</f>
        <v>PASSIVE</v>
      </c>
      <c r="AS388" s="92" t="s">
        <v>5771</v>
      </c>
      <c r="AT388" s="98" t="s">
        <v>1554</v>
      </c>
      <c r="AV388" s="17" t="s">
        <v>5537</v>
      </c>
      <c r="AW388" s="7" t="s">
        <v>5537</v>
      </c>
      <c r="AX388" s="6" t="s">
        <v>5537</v>
      </c>
      <c r="AY388" s="7"/>
      <c r="AZ388" s="3" t="s">
        <v>5537</v>
      </c>
      <c r="BA388" s="18" t="s">
        <v>5537</v>
      </c>
      <c r="BB388" s="18" t="s">
        <v>5537</v>
      </c>
      <c r="BC388" s="18" t="s">
        <v>5537</v>
      </c>
      <c r="BD388" s="18" t="s">
        <v>5537</v>
      </c>
      <c r="BE388" s="18" t="s">
        <v>5537</v>
      </c>
      <c r="BF388" s="18" t="s">
        <v>5537</v>
      </c>
      <c r="BG388" s="18" t="s">
        <v>5537</v>
      </c>
      <c r="BH388" s="18" t="s">
        <v>5537</v>
      </c>
      <c r="BI388" s="18" t="s">
        <v>5537</v>
      </c>
      <c r="BJ388" s="18" t="s">
        <v>5537</v>
      </c>
      <c r="BK388" s="18" t="s">
        <v>5537</v>
      </c>
      <c r="BL388" s="9" t="s">
        <v>5771</v>
      </c>
      <c r="BM388" s="14" t="s">
        <v>5537</v>
      </c>
      <c r="BN388" s="14" t="s">
        <v>5537</v>
      </c>
      <c r="BO388" s="14" t="str">
        <f>_xlfn.XLOOKUP(B388,'[4]cell downs 18042026 17h'!$B:$B,'[4]cell downs 18042026 17h'!$B:$B,"")</f>
        <v/>
      </c>
      <c r="BP388" s="14" t="str">
        <f>_xlfn.XLOOKUP(B388,'[5]Cells Huawei 19042026 15h'!$B:$B,'[5]Cells Huawei 19042026 15h'!$B:$B,"")</f>
        <v/>
      </c>
      <c r="BQ388" s="9" t="str">
        <f>_xlfn.XLOOKUP(B388,'[6]cells down 19042026 9H40'!$B:$B,'[6]cells down 19042026 9H40'!$B:$B,"")</f>
        <v/>
      </c>
      <c r="BR388" s="9" t="s">
        <v>1554</v>
      </c>
      <c r="BS388" s="9" t="s">
        <v>5537</v>
      </c>
      <c r="BT388" s="108"/>
    </row>
    <row r="389" spans="1:72" s="9" customFormat="1" x14ac:dyDescent="0.35">
      <c r="A389" s="1" t="s">
        <v>641</v>
      </c>
      <c r="B389" s="8" t="s">
        <v>642</v>
      </c>
      <c r="C389" s="3" t="str">
        <f>_xlfn.XLOOKUP(B389,'[1]daily break down'!$D:$D,'[1]daily break down'!$E:$E,"")</f>
        <v>LITTORAL</v>
      </c>
      <c r="D389" s="1" t="s">
        <v>11</v>
      </c>
      <c r="E389" s="1" t="s">
        <v>12</v>
      </c>
      <c r="F389" s="3" t="s">
        <v>31</v>
      </c>
      <c r="G389" s="1" t="s">
        <v>641</v>
      </c>
      <c r="H389" s="33" t="str">
        <f>_xlfn.XLOOKUP(B389,[2]CALCULATION!$B:$B,[2]CALCULATION!$H:$H,"")</f>
        <v>NOKIA</v>
      </c>
      <c r="I389" s="28">
        <v>0</v>
      </c>
      <c r="J389" s="28">
        <v>0</v>
      </c>
      <c r="K389" s="28">
        <v>0</v>
      </c>
      <c r="L389" s="28">
        <v>3.5888646075235377E-2</v>
      </c>
      <c r="M389" s="28">
        <v>1.4942411168913235E-2</v>
      </c>
      <c r="N389" s="28">
        <v>0.11211768587548591</v>
      </c>
      <c r="O389" s="28">
        <v>0</v>
      </c>
      <c r="P389" s="28">
        <v>0.27669868314052304</v>
      </c>
      <c r="Q389" s="28">
        <v>0</v>
      </c>
      <c r="R389" s="28">
        <v>8.7917708550138807E-2</v>
      </c>
      <c r="S389" s="93">
        <v>0.25315133907486909</v>
      </c>
      <c r="T389" s="93">
        <f>_xlfn.XLOOKUP(B389,'[3]Nur des jours'!$B:$B,'[3]Nur des jours'!$U:$U,"")</f>
        <v>0</v>
      </c>
      <c r="U389" s="93">
        <v>0</v>
      </c>
      <c r="V389" s="93">
        <v>0</v>
      </c>
      <c r="W389" s="93">
        <v>0</v>
      </c>
      <c r="X389" s="93">
        <v>3.7294428667752268E-2</v>
      </c>
      <c r="Y389" s="93">
        <v>0</v>
      </c>
      <c r="Z389" s="93">
        <v>7.9009396946063491E-3</v>
      </c>
      <c r="AA389" s="93">
        <v>0</v>
      </c>
      <c r="AB389" s="93">
        <v>0</v>
      </c>
      <c r="AC389" s="93">
        <f>_xlfn.XLOOKUP(B389,'[3]Nur des jours'!$B:$B,'[3]Nur des jours'!$N:$N,"")</f>
        <v>5.4075957458344363E-2</v>
      </c>
      <c r="AD389" s="93">
        <v>5.4075957458344363E-2</v>
      </c>
      <c r="AE389" s="93">
        <v>0.16638868910917501</v>
      </c>
      <c r="AF389" s="93">
        <v>0</v>
      </c>
      <c r="AG389" s="93"/>
      <c r="AH389" s="93">
        <v>0.16052071094081793</v>
      </c>
      <c r="AI389" s="93">
        <v>0.51831668724945945</v>
      </c>
      <c r="AJ389" s="93">
        <v>0.25767698502541259</v>
      </c>
      <c r="AK389" s="93">
        <v>0</v>
      </c>
      <c r="AL389" s="93">
        <v>0.16052071094081793</v>
      </c>
      <c r="AM389" s="49" t="s">
        <v>5559</v>
      </c>
      <c r="AN389" s="49"/>
      <c r="AO389" s="48" t="str" cm="1">
        <f t="array" ref="AO389">IFERROR(_xlfn.IFS(
AQ389="MPR ISSUE","PDH",
AQ389="BSS Hardware Issue","BSS",
AQ389="Sites strategiques, MLL, Pylone, etc.","ENVTECH",
AQ389="AKTIVCO DEFAUT GE &amp; POWER Cabinet","AKTIVCO",
AQ389="AKTIVCO Coupure ENEO &amp; Baisse de tension","AKTIVCO GRID ONLY",
AQ389="Coupure ENEO &amp; Baisse de tension","IHS GRID ONLY",
AQ389="Defaut GE &amp; POWER Cabinet","IHS",
AQ389="Sharing","Partners",
AQ389="Sites strategiques &amp; DataCenter","SST &amp; DC",
AQ389="Exclu","Exclu",
AQ389="SAT","SAT",
AQ389="SPARE-ISSUE","SPARE-ISSUE",
AQ389="Fiber CAmtel","TRANS_FO_CAMTEL",
AQ389="Fiber AOF","Fiber AOF",
AQ389="Projet OCM (HUAWEI)","TRAVAUX-HUAWEI",
AQ389="Projet OCM (NOKIA)","TRAVAUX-NOKIA",
AQ389="ACCESS-ISSUE","ACCESS-ISSUE",
AQ389="Projet OCM (ZTE, NOKIA, autres projets)","TRAVAUX OCM",
AQ389="No root CAuse","No root cause",
AQ389="ODU HS","PDH",
AQ389="IP &amp; VLAN","PDH",
AQ389="Warehouse HUAWEI","SPARE-ISSUE",
AQ389="SPARE-HS","SPARE-ISSUE",
AQ389="Power Telco","BSS",AQ389="no impacts","no impacts"
),"")</f>
        <v>SPARE-ISSUE</v>
      </c>
      <c r="AP389" s="48" t="str" cm="1">
        <f t="array" ref="AP389">IFERROR(_xlfn.IFS(
AQ389="MPR ISSUE","TX ISSUE",
AQ389="BSS Hardware Issue","RAN ISSUE",
AQ389="Sites strategiques, MLL, Pylone, etc.","ENVTECH",
AQ389="AKTIVCO DEFAUT GE &amp; POWER Cabinet","POWER ISSUE",
AQ389="AKTIVCO Coupure ENEO &amp; Baisse de tension","POWER ISSUE",
AQ389="Coupure ENEO &amp; Baisse de tension","POWER ISSUE",
AQ389="Defaut GE &amp; POWER Cabinet","POWER ISSUE",
AQ389="Sharing","POWER ISSUE",
AQ389="Sites strategiques &amp; DataCenter","POWER ISSUE",
AQ389="Exclu","Exclu",
AQ389="SAT","TX ISSUE",
AQ389="SPARE-ISSUE","SPARE-ISSUE",
AQ389="Fiber CAmtel","TX ISSUE",
AQ389="Fiber AOF","TX ISSUE",
AQ389="Projet OCM (HUAWEI)","TRAVAUX-HUAWEI",
AQ389="Projet OCM (NOKIA)","TRAVAUX -NOKIA",
AQ389="ACCESS-ISSUE","ACCESS-ISSUE",
AQ389="Projet OCM (ZTE, NOKIA, autres projets)","TRAVAUX OCM",
AQ389="No root CAuse","No root cause",
AQ389="ODU HS","TX ISSUE",
AQ389="IP &amp; VLAN","TX ISSUE",
AQ389="Warehouse HUAWEI","SPARE-ISSUE",
AQ389="SPARE-HS","SPARE-ISSUE",
AQ389="Power Telco","RAN ISSUE",AQ389="no impacts","no impacts"
),"")</f>
        <v>SPARE-ISSUE</v>
      </c>
      <c r="AQ389" s="67" t="s">
        <v>5354</v>
      </c>
      <c r="AR389" s="48" t="str" cm="1">
        <f t="array" ref="AR389">IFERROR(_xlfn.IFS(
AQ389="MPR ISSUE","ACTIVE",
AQ389="BSS Hardware Issue","ACTIVE",
AQ389="Sites strategiques, MLL, Pylone, etc.","PASSIVE",
AQ389="AKTIVCO DEFAUT GE &amp; POWER Cabinet","PASSIVE",
AQ389="AKTIVCO Coupure ENEO &amp; Baisse de tension","PASSIVE",
AQ389="Coupure ENEO &amp; Baisse de tension","PASSIVE",
AQ389="Defaut GE &amp; POWER Cabinet","PASSIVE",
AQ389="Sharing","PASSIVE",
AQ389="Sites strategiques &amp; DataCenter","PASSIVE",
AQ389="Exclu","Exclu",
AQ389="SAT","ACTIVE",
AQ389="SPARE-ISSUE","SPARE-ISSUE",
AQ389="Fiber CAmtel","ACTIVE",
AQ389="Fiber AOF","ACTIVE",
AQ389="Projet OCM (HUAWEI)","PLANNED WORKS",
AQ389="Projet OCM (NOKIA)","PLANNED WORKS",
AQ389="ACCESS-ISSUE","ACCESS-ISSUE",
AQ389="Projet OCM (ZTE, NOKIA, autres projets)","PLANNED WORKS",
AQ389="No root CAuse","No root cause",
AQ389="ODU HS","ACTIVE",
AQ389="IP &amp; VLAN","ACTIVE",
AQ389="Warehouse HUAWEI","SPARE-ISSUE",
AQ389="SPARE-HS","SPARE-ISSUE",
AQ389="Power Telco","ACTIVE", AQ389="no impacts","no impacts"
),"")</f>
        <v>SPARE-ISSUE</v>
      </c>
      <c r="AS389" s="92" t="s">
        <v>5842</v>
      </c>
      <c r="AT389" s="98" t="s">
        <v>642</v>
      </c>
      <c r="AV389" s="17" t="s">
        <v>5537</v>
      </c>
      <c r="AW389" s="7" t="s">
        <v>5537</v>
      </c>
      <c r="AX389" s="6" t="s">
        <v>5537</v>
      </c>
      <c r="AY389" s="7"/>
      <c r="AZ389" s="3" t="s">
        <v>5537</v>
      </c>
      <c r="BA389" s="18" t="s">
        <v>5537</v>
      </c>
      <c r="BB389" s="18" t="s">
        <v>5537</v>
      </c>
      <c r="BC389" s="18" t="s">
        <v>5537</v>
      </c>
      <c r="BD389" s="18" t="s">
        <v>5537</v>
      </c>
      <c r="BE389" s="18" t="s">
        <v>5537</v>
      </c>
      <c r="BF389" s="18" t="s">
        <v>5537</v>
      </c>
      <c r="BG389" s="18" t="s">
        <v>6310</v>
      </c>
      <c r="BH389" s="18" t="s">
        <v>6311</v>
      </c>
      <c r="BI389" s="18" t="s">
        <v>6312</v>
      </c>
      <c r="BJ389" s="18" t="s">
        <v>5537</v>
      </c>
      <c r="BK389" s="18" t="s">
        <v>5537</v>
      </c>
      <c r="BL389" s="9" t="s">
        <v>5537</v>
      </c>
      <c r="BM389" s="14" t="s">
        <v>5537</v>
      </c>
      <c r="BN389" s="14" t="s">
        <v>5537</v>
      </c>
      <c r="BO389" s="14" t="str">
        <f>_xlfn.XLOOKUP(B389,'[4]cell downs 18042026 17h'!$B:$B,'[4]cell downs 18042026 17h'!$B:$B,"")</f>
        <v/>
      </c>
      <c r="BP389" s="14" t="str">
        <f>_xlfn.XLOOKUP(B389,'[5]Cells Huawei 19042026 15h'!$B:$B,'[5]Cells Huawei 19042026 15h'!$B:$B,"")</f>
        <v/>
      </c>
      <c r="BQ389" s="9" t="str">
        <f>_xlfn.XLOOKUP(B389,'[6]cells down 19042026 9H40'!$B:$B,'[6]cells down 19042026 9H40'!$B:$B,"")</f>
        <v/>
      </c>
      <c r="BR389" s="9" t="s">
        <v>642</v>
      </c>
      <c r="BS389" s="9" t="s">
        <v>12</v>
      </c>
      <c r="BT389" s="108"/>
    </row>
    <row r="390" spans="1:72" s="9" customFormat="1" x14ac:dyDescent="0.35">
      <c r="A390" s="1" t="s">
        <v>2199</v>
      </c>
      <c r="B390" s="8" t="s">
        <v>2200</v>
      </c>
      <c r="C390" s="3" t="str">
        <f>_xlfn.XLOOKUP(B390,'[1]daily break down'!$D:$D,'[1]daily break down'!$E:$E,"")</f>
        <v>OUEST</v>
      </c>
      <c r="D390" s="1" t="s">
        <v>11</v>
      </c>
      <c r="E390" s="1" t="s">
        <v>12</v>
      </c>
      <c r="F390" s="3" t="s">
        <v>102</v>
      </c>
      <c r="G390" s="1" t="s">
        <v>103</v>
      </c>
      <c r="H390" s="32" t="str">
        <f>_xlfn.XLOOKUP(B390,[2]CALCULATION!$B:$B,[2]CALCULATION!$H:$H,"")</f>
        <v>Huawei</v>
      </c>
      <c r="I390" s="28">
        <v>0</v>
      </c>
      <c r="J390" s="28">
        <v>0</v>
      </c>
      <c r="K390" s="28">
        <v>0</v>
      </c>
      <c r="L390" s="28">
        <v>0</v>
      </c>
      <c r="M390" s="28">
        <v>0</v>
      </c>
      <c r="N390" s="28">
        <v>0</v>
      </c>
      <c r="O390" s="28">
        <v>0</v>
      </c>
      <c r="P390" s="28">
        <v>0</v>
      </c>
      <c r="Q390" s="28">
        <v>0</v>
      </c>
      <c r="R390" s="28">
        <v>0</v>
      </c>
      <c r="S390" s="93">
        <v>0</v>
      </c>
      <c r="T390" s="93">
        <f>_xlfn.XLOOKUP(B390,'[3]Nur des jours'!$B:$B,'[3]Nur des jours'!$U:$U,"")</f>
        <v>0</v>
      </c>
      <c r="U390" s="93">
        <v>11.317694823261506</v>
      </c>
      <c r="V390" s="93">
        <v>14.276569986274124</v>
      </c>
      <c r="W390" s="93">
        <v>0</v>
      </c>
      <c r="X390" s="93">
        <v>6.1531020195015875E-3</v>
      </c>
      <c r="Y390" s="93">
        <v>0</v>
      </c>
      <c r="Z390" s="93">
        <v>0</v>
      </c>
      <c r="AA390" s="93">
        <v>0</v>
      </c>
      <c r="AB390" s="93">
        <v>0</v>
      </c>
      <c r="AC390" s="93">
        <f>_xlfn.XLOOKUP(B390,'[3]Nur des jours'!$B:$B,'[3]Nur des jours'!$N:$N,"")</f>
        <v>0</v>
      </c>
      <c r="AD390" s="93">
        <v>0</v>
      </c>
      <c r="AE390" s="93">
        <v>0</v>
      </c>
      <c r="AF390" s="93">
        <v>0</v>
      </c>
      <c r="AG390" s="93"/>
      <c r="AH390" s="93">
        <v>0.16051570485656314</v>
      </c>
      <c r="AI390" s="93">
        <v>0.15799291792061837</v>
      </c>
      <c r="AJ390" s="93">
        <v>0.20320771749441532</v>
      </c>
      <c r="AK390" s="93">
        <v>0.13372327176180376</v>
      </c>
      <c r="AL390" s="93">
        <v>0.16051570485656314</v>
      </c>
      <c r="AM390" s="49" t="s">
        <v>5559</v>
      </c>
      <c r="AN390" s="49"/>
      <c r="AO390" s="48" t="str" cm="1">
        <f t="array" ref="AO390">IFERROR(_xlfn.IFS(
AQ390="MPR ISSUE","PDH",
AQ390="BSS Hardware Issue","BSS",
AQ390="Sites strategiques, MLL, Pylone, etc.","ENVTECH",
AQ390="AKTIVCO DEFAUT GE &amp; POWER Cabinet","AKTIVCO",
AQ390="AKTIVCO Coupure ENEO &amp; Baisse de tension","AKTIVCO GRID ONLY",
AQ390="Coupure ENEO &amp; Baisse de tension","IHS GRID ONLY",
AQ390="Defaut GE &amp; POWER Cabinet","IHS",
AQ390="Sharing","Partners",
AQ390="Sites strategiques &amp; DataCenter","SST &amp; DC",
AQ390="Exclu","Exclu",
AQ390="SAT","SAT",
AQ390="SPARE-ISSUE","SPARE-ISSUE",
AQ390="Fiber CAmtel","TRANS_FO_CAMTEL",
AQ390="Fiber AOF","Fiber AOF",
AQ390="Projet OCM (HUAWEI)","TRAVAUX-HUAWEI",
AQ390="Projet OCM (NOKIA)","TRAVAUX-NOKIA",
AQ390="ACCESS-ISSUE","ACCESS-ISSUE",
AQ390="Projet OCM (ZTE, NOKIA, autres projets)","TRAVAUX OCM",
AQ390="No root CAuse","No root cause",
AQ390="ODU HS","PDH",
AQ390="IP &amp; VLAN","PDH",
AQ390="Warehouse HUAWEI","SPARE-ISSUE",
AQ390="SPARE-HS","SPARE-ISSUE",
AQ390="Power Telco","BSS",AQ390="no impacts","no impacts"
),"")</f>
        <v>No root cause</v>
      </c>
      <c r="AP390" s="48" t="str" cm="1">
        <f t="array" ref="AP390">IFERROR(_xlfn.IFS(
AQ390="MPR ISSUE","TX ISSUE",
AQ390="BSS Hardware Issue","RAN ISSUE",
AQ390="Sites strategiques, MLL, Pylone, etc.","ENVTECH",
AQ390="AKTIVCO DEFAUT GE &amp; POWER Cabinet","POWER ISSUE",
AQ390="AKTIVCO Coupure ENEO &amp; Baisse de tension","POWER ISSUE",
AQ390="Coupure ENEO &amp; Baisse de tension","POWER ISSUE",
AQ390="Defaut GE &amp; POWER Cabinet","POWER ISSUE",
AQ390="Sharing","POWER ISSUE",
AQ390="Sites strategiques &amp; DataCenter","POWER ISSUE",
AQ390="Exclu","Exclu",
AQ390="SAT","TX ISSUE",
AQ390="SPARE-ISSUE","SPARE-ISSUE",
AQ390="Fiber CAmtel","TX ISSUE",
AQ390="Fiber AOF","TX ISSUE",
AQ390="Projet OCM (HUAWEI)","TRAVAUX-HUAWEI",
AQ390="Projet OCM (NOKIA)","TRAVAUX -NOKIA",
AQ390="ACCESS-ISSUE","ACCESS-ISSUE",
AQ390="Projet OCM (ZTE, NOKIA, autres projets)","TRAVAUX OCM",
AQ390="No root CAuse","No root cause",
AQ390="ODU HS","TX ISSUE",
AQ390="IP &amp; VLAN","TX ISSUE",
AQ390="Warehouse HUAWEI","SPARE-ISSUE",
AQ390="SPARE-HS","SPARE-ISSUE",
AQ390="Power Telco","RAN ISSUE",AQ390="no impacts","no impacts"
),"")</f>
        <v>No root cause</v>
      </c>
      <c r="AQ390" s="127" t="s">
        <v>5344</v>
      </c>
      <c r="AR390" s="48" t="str" cm="1">
        <f t="array" ref="AR390">IFERROR(_xlfn.IFS(
AQ390="MPR ISSUE","ACTIVE",
AQ390="BSS Hardware Issue","ACTIVE",
AQ390="Sites strategiques, MLL, Pylone, etc.","PASSIVE",
AQ390="AKTIVCO DEFAUT GE &amp; POWER Cabinet","PASSIVE",
AQ390="AKTIVCO Coupure ENEO &amp; Baisse de tension","PASSIVE",
AQ390="Coupure ENEO &amp; Baisse de tension","PASSIVE",
AQ390="Defaut GE &amp; POWER Cabinet","PASSIVE",
AQ390="Sharing","PASSIVE",
AQ390="Sites strategiques &amp; DataCenter","PASSIVE",
AQ390="Exclu","Exclu",
AQ390="SAT","ACTIVE",
AQ390="SPARE-ISSUE","SPARE-ISSUE",
AQ390="Fiber CAmtel","ACTIVE",
AQ390="Fiber AOF","ACTIVE",
AQ390="Projet OCM (HUAWEI)","PLANNED WORKS",
AQ390="Projet OCM (NOKIA)","PLANNED WORKS",
AQ390="ACCESS-ISSUE","ACCESS-ISSUE",
AQ390="Projet OCM (ZTE, NOKIA, autres projets)","PLANNED WORKS",
AQ390="No root CAuse","No root cause",
AQ390="ODU HS","ACTIVE",
AQ390="IP &amp; VLAN","ACTIVE",
AQ390="Warehouse HUAWEI","SPARE-ISSUE",
AQ390="SPARE-HS","SPARE-ISSUE",
AQ390="Power Telco","ACTIVE", AQ390="no impacts","no impacts"
),"")</f>
        <v>No root cause</v>
      </c>
      <c r="AS390" s="92" t="s">
        <v>5537</v>
      </c>
      <c r="AT390" s="98" t="s">
        <v>2200</v>
      </c>
      <c r="AV390" s="17" t="s">
        <v>5537</v>
      </c>
      <c r="AW390" s="7" t="s">
        <v>5537</v>
      </c>
      <c r="AX390" s="6" t="s">
        <v>5537</v>
      </c>
      <c r="AY390" s="7"/>
      <c r="AZ390" s="3" t="s">
        <v>5537</v>
      </c>
      <c r="BA390" s="18" t="s">
        <v>5537</v>
      </c>
      <c r="BB390" s="18" t="s">
        <v>5537</v>
      </c>
      <c r="BC390" s="18" t="s">
        <v>5537</v>
      </c>
      <c r="BD390" s="18" t="s">
        <v>5537</v>
      </c>
      <c r="BE390" s="18" t="s">
        <v>5537</v>
      </c>
      <c r="BF390" s="18" t="s">
        <v>5537</v>
      </c>
      <c r="BG390" s="18" t="s">
        <v>5537</v>
      </c>
      <c r="BH390" s="18" t="s">
        <v>5537</v>
      </c>
      <c r="BI390" s="18" t="s">
        <v>5537</v>
      </c>
      <c r="BJ390" s="18" t="s">
        <v>5537</v>
      </c>
      <c r="BK390" s="18" t="s">
        <v>5537</v>
      </c>
      <c r="BL390" s="9" t="s">
        <v>5537</v>
      </c>
      <c r="BM390" s="14" t="s">
        <v>5537</v>
      </c>
      <c r="BN390" s="14" t="s">
        <v>5537</v>
      </c>
      <c r="BO390" s="14" t="str">
        <f>_xlfn.XLOOKUP(B390,'[4]cell downs 18042026 17h'!$B:$B,'[4]cell downs 18042026 17h'!$B:$B,"")</f>
        <v/>
      </c>
      <c r="BP390" s="14" t="str">
        <f>_xlfn.XLOOKUP(B390,'[5]Cells Huawei 19042026 15h'!$B:$B,'[5]Cells Huawei 19042026 15h'!$B:$B,"")</f>
        <v/>
      </c>
      <c r="BQ390" s="9" t="str">
        <f>_xlfn.XLOOKUP(B390,'[6]cells down 19042026 9H40'!$B:$B,'[6]cells down 19042026 9H40'!$B:$B,"")</f>
        <v/>
      </c>
      <c r="BR390" s="9" t="s">
        <v>2200</v>
      </c>
      <c r="BS390" s="9" t="s">
        <v>12</v>
      </c>
      <c r="BT390" s="108"/>
    </row>
    <row r="391" spans="1:72" s="9" customFormat="1" x14ac:dyDescent="0.35">
      <c r="A391" s="1" t="s">
        <v>2193</v>
      </c>
      <c r="B391" s="8" t="s">
        <v>2194</v>
      </c>
      <c r="C391" s="3" t="str">
        <f>_xlfn.XLOOKUP(B391,'[1]daily break down'!$D:$D,'[1]daily break down'!$E:$E,"")</f>
        <v>OUEST</v>
      </c>
      <c r="D391" s="1" t="s">
        <v>11</v>
      </c>
      <c r="E391" s="1" t="s">
        <v>12</v>
      </c>
      <c r="F391" s="3" t="s">
        <v>102</v>
      </c>
      <c r="G391" s="1" t="s">
        <v>103</v>
      </c>
      <c r="H391" s="32" t="str">
        <f>_xlfn.XLOOKUP(B391,[2]CALCULATION!$B:$B,[2]CALCULATION!$H:$H,"")</f>
        <v>Huawei</v>
      </c>
      <c r="I391" s="28">
        <v>2.7614051758824076</v>
      </c>
      <c r="J391" s="28">
        <v>2.5325811210702192E-2</v>
      </c>
      <c r="K391" s="28">
        <v>2.4540889413953595</v>
      </c>
      <c r="L391" s="28">
        <v>0</v>
      </c>
      <c r="M391" s="28">
        <v>0</v>
      </c>
      <c r="N391" s="28">
        <v>2.675261747609386E-4</v>
      </c>
      <c r="O391" s="28">
        <v>0</v>
      </c>
      <c r="P391" s="28">
        <v>0</v>
      </c>
      <c r="Q391" s="28">
        <v>0</v>
      </c>
      <c r="R391" s="28">
        <v>0</v>
      </c>
      <c r="S391" s="93">
        <v>0</v>
      </c>
      <c r="T391" s="93">
        <f>_xlfn.XLOOKUP(B391,'[3]Nur des jours'!$B:$B,'[3]Nur des jours'!$U:$U,"")</f>
        <v>0</v>
      </c>
      <c r="U391" s="93">
        <v>20.505524593859597</v>
      </c>
      <c r="V391" s="93">
        <v>21.570653306052801</v>
      </c>
      <c r="W391" s="93">
        <v>0</v>
      </c>
      <c r="X391" s="93">
        <v>5.4396988868057501E-3</v>
      </c>
      <c r="Y391" s="93">
        <v>3.8077892207640254E-2</v>
      </c>
      <c r="Z391" s="93">
        <v>0</v>
      </c>
      <c r="AA391" s="93">
        <v>0</v>
      </c>
      <c r="AB391" s="93">
        <v>0</v>
      </c>
      <c r="AC391" s="93">
        <f>_xlfn.XLOOKUP(B391,'[3]Nur des jours'!$B:$B,'[3]Nur des jours'!$N:$N,"")</f>
        <v>0</v>
      </c>
      <c r="AD391" s="93">
        <v>0</v>
      </c>
      <c r="AE391" s="93">
        <v>0</v>
      </c>
      <c r="AF391" s="93">
        <v>0</v>
      </c>
      <c r="AG391" s="93"/>
      <c r="AH391" s="93">
        <v>0.15962395094069337</v>
      </c>
      <c r="AI391" s="93">
        <v>0.15799291792061837</v>
      </c>
      <c r="AJ391" s="93">
        <v>0.20267645548789398</v>
      </c>
      <c r="AK391" s="93">
        <v>0.13235525875145282</v>
      </c>
      <c r="AL391" s="93">
        <v>0.15962395094069337</v>
      </c>
      <c r="AM391" s="49" t="s">
        <v>5559</v>
      </c>
      <c r="AN391" s="49"/>
      <c r="AO391" s="48" t="str" cm="1">
        <f t="array" ref="AO391">IFERROR(_xlfn.IFS(
AQ391="MPR ISSUE","PDH",
AQ391="BSS Hardware Issue","BSS",
AQ391="Sites strategiques, MLL, Pylone, etc.","ENVTECH",
AQ391="AKTIVCO DEFAUT GE &amp; POWER Cabinet","AKTIVCO",
AQ391="AKTIVCO Coupure ENEO &amp; Baisse de tension","AKTIVCO GRID ONLY",
AQ391="Coupure ENEO &amp; Baisse de tension","IHS GRID ONLY",
AQ391="Defaut GE &amp; POWER Cabinet","IHS",
AQ391="Sharing","Partners",
AQ391="Sites strategiques &amp; DataCenter","SST &amp; DC",
AQ391="Exclu","Exclu",
AQ391="SAT","SAT",
AQ391="SPARE-ISSUE","SPARE-ISSUE",
AQ391="Fiber CAmtel","TRANS_FO_CAMTEL",
AQ391="Fiber AOF","Fiber AOF",
AQ391="Projet OCM (HUAWEI)","TRAVAUX-HUAWEI",
AQ391="Projet OCM (NOKIA)","TRAVAUX-NOKIA",
AQ391="ACCESS-ISSUE","ACCESS-ISSUE",
AQ391="Projet OCM (ZTE, NOKIA, autres projets)","TRAVAUX OCM",
AQ391="No root CAuse","No root cause",
AQ391="ODU HS","PDH",
AQ391="IP &amp; VLAN","PDH",
AQ391="Warehouse HUAWEI","SPARE-ISSUE",
AQ391="SPARE-HS","SPARE-ISSUE",
AQ391="Power Telco","BSS",AQ391="no impacts","no impacts"
),"")</f>
        <v>No root cause</v>
      </c>
      <c r="AP391" s="48" t="str" cm="1">
        <f t="array" ref="AP391">IFERROR(_xlfn.IFS(
AQ391="MPR ISSUE","TX ISSUE",
AQ391="BSS Hardware Issue","RAN ISSUE",
AQ391="Sites strategiques, MLL, Pylone, etc.","ENVTECH",
AQ391="AKTIVCO DEFAUT GE &amp; POWER Cabinet","POWER ISSUE",
AQ391="AKTIVCO Coupure ENEO &amp; Baisse de tension","POWER ISSUE",
AQ391="Coupure ENEO &amp; Baisse de tension","POWER ISSUE",
AQ391="Defaut GE &amp; POWER Cabinet","POWER ISSUE",
AQ391="Sharing","POWER ISSUE",
AQ391="Sites strategiques &amp; DataCenter","POWER ISSUE",
AQ391="Exclu","Exclu",
AQ391="SAT","TX ISSUE",
AQ391="SPARE-ISSUE","SPARE-ISSUE",
AQ391="Fiber CAmtel","TX ISSUE",
AQ391="Fiber AOF","TX ISSUE",
AQ391="Projet OCM (HUAWEI)","TRAVAUX-HUAWEI",
AQ391="Projet OCM (NOKIA)","TRAVAUX -NOKIA",
AQ391="ACCESS-ISSUE","ACCESS-ISSUE",
AQ391="Projet OCM (ZTE, NOKIA, autres projets)","TRAVAUX OCM",
AQ391="No root CAuse","No root cause",
AQ391="ODU HS","TX ISSUE",
AQ391="IP &amp; VLAN","TX ISSUE",
AQ391="Warehouse HUAWEI","SPARE-ISSUE",
AQ391="SPARE-HS","SPARE-ISSUE",
AQ391="Power Telco","RAN ISSUE",AQ391="no impacts","no impacts"
),"")</f>
        <v>No root cause</v>
      </c>
      <c r="AQ391" s="127" t="s">
        <v>5344</v>
      </c>
      <c r="AR391" s="48" t="str" cm="1">
        <f t="array" ref="AR391">IFERROR(_xlfn.IFS(
AQ391="MPR ISSUE","ACTIVE",
AQ391="BSS Hardware Issue","ACTIVE",
AQ391="Sites strategiques, MLL, Pylone, etc.","PASSIVE",
AQ391="AKTIVCO DEFAUT GE &amp; POWER Cabinet","PASSIVE",
AQ391="AKTIVCO Coupure ENEO &amp; Baisse de tension","PASSIVE",
AQ391="Coupure ENEO &amp; Baisse de tension","PASSIVE",
AQ391="Defaut GE &amp; POWER Cabinet","PASSIVE",
AQ391="Sharing","PASSIVE",
AQ391="Sites strategiques &amp; DataCenter","PASSIVE",
AQ391="Exclu","Exclu",
AQ391="SAT","ACTIVE",
AQ391="SPARE-ISSUE","SPARE-ISSUE",
AQ391="Fiber CAmtel","ACTIVE",
AQ391="Fiber AOF","ACTIVE",
AQ391="Projet OCM (HUAWEI)","PLANNED WORKS",
AQ391="Projet OCM (NOKIA)","PLANNED WORKS",
AQ391="ACCESS-ISSUE","ACCESS-ISSUE",
AQ391="Projet OCM (ZTE, NOKIA, autres projets)","PLANNED WORKS",
AQ391="No root CAuse","No root cause",
AQ391="ODU HS","ACTIVE",
AQ391="IP &amp; VLAN","ACTIVE",
AQ391="Warehouse HUAWEI","SPARE-ISSUE",
AQ391="SPARE-HS","SPARE-ISSUE",
AQ391="Power Telco","ACTIVE", AQ391="no impacts","no impacts"
),"")</f>
        <v>No root cause</v>
      </c>
      <c r="AS391" s="92" t="s">
        <v>5537</v>
      </c>
      <c r="AT391" s="98" t="s">
        <v>2194</v>
      </c>
      <c r="AV391" s="17" t="s">
        <v>5537</v>
      </c>
      <c r="AW391" s="7" t="s">
        <v>5537</v>
      </c>
      <c r="AX391" s="6" t="s">
        <v>5537</v>
      </c>
      <c r="AY391" s="7"/>
      <c r="AZ391" s="3" t="s">
        <v>5537</v>
      </c>
      <c r="BA391" s="18" t="s">
        <v>5537</v>
      </c>
      <c r="BB391" s="18" t="s">
        <v>5537</v>
      </c>
      <c r="BC391" s="18" t="s">
        <v>5537</v>
      </c>
      <c r="BD391" s="18" t="s">
        <v>5537</v>
      </c>
      <c r="BE391" s="18" t="s">
        <v>5537</v>
      </c>
      <c r="BF391" s="18" t="s">
        <v>5537</v>
      </c>
      <c r="BG391" s="18" t="s">
        <v>5537</v>
      </c>
      <c r="BH391" s="18" t="s">
        <v>5537</v>
      </c>
      <c r="BI391" s="18" t="s">
        <v>5537</v>
      </c>
      <c r="BJ391" s="18" t="s">
        <v>5537</v>
      </c>
      <c r="BK391" s="18" t="s">
        <v>5537</v>
      </c>
      <c r="BL391" s="9" t="s">
        <v>5537</v>
      </c>
      <c r="BM391" s="14" t="s">
        <v>5537</v>
      </c>
      <c r="BN391" s="14" t="s">
        <v>5537</v>
      </c>
      <c r="BO391" s="14" t="str">
        <f>_xlfn.XLOOKUP(B391,'[4]cell downs 18042026 17h'!$B:$B,'[4]cell downs 18042026 17h'!$B:$B,"")</f>
        <v/>
      </c>
      <c r="BP391" s="14" t="str">
        <f>_xlfn.XLOOKUP(B391,'[5]Cells Huawei 19042026 15h'!$B:$B,'[5]Cells Huawei 19042026 15h'!$B:$B,"")</f>
        <v/>
      </c>
      <c r="BQ391" s="9" t="str">
        <f>_xlfn.XLOOKUP(B391,'[6]cells down 19042026 9H40'!$B:$B,'[6]cells down 19042026 9H40'!$B:$B,"")</f>
        <v/>
      </c>
      <c r="BR391" s="9" t="s">
        <v>5537</v>
      </c>
      <c r="BS391" s="9" t="s">
        <v>12</v>
      </c>
      <c r="BT391" s="108"/>
    </row>
    <row r="392" spans="1:72" s="9" customFormat="1" x14ac:dyDescent="0.35">
      <c r="A392" s="1" t="s">
        <v>1521</v>
      </c>
      <c r="B392" s="8" t="s">
        <v>1522</v>
      </c>
      <c r="C392" s="3" t="str">
        <f>_xlfn.XLOOKUP(B392,'[1]daily break down'!$D:$D,'[1]daily break down'!$E:$E,"")</f>
        <v>ADAMAOUA</v>
      </c>
      <c r="D392" s="1" t="s">
        <v>11</v>
      </c>
      <c r="E392" s="1" t="s">
        <v>66</v>
      </c>
      <c r="F392" s="3" t="s">
        <v>90</v>
      </c>
      <c r="G392" s="1" t="s">
        <v>1523</v>
      </c>
      <c r="H392" s="33" t="str">
        <f>_xlfn.XLOOKUP(B392,[2]CALCULATION!$B:$B,[2]CALCULATION!$H:$H,"")</f>
        <v>NOKIA</v>
      </c>
      <c r="I392" s="28">
        <v>2.9411595468580101E-2</v>
      </c>
      <c r="J392" s="28">
        <v>2.5684990157996729E-3</v>
      </c>
      <c r="K392" s="28">
        <v>0.21341889129611924</v>
      </c>
      <c r="L392" s="28">
        <v>0</v>
      </c>
      <c r="M392" s="28">
        <v>0</v>
      </c>
      <c r="N392" s="28">
        <v>3.4248924799157388E-3</v>
      </c>
      <c r="O392" s="28">
        <v>2.4865794919242637E-2</v>
      </c>
      <c r="P392" s="28">
        <v>8.7035947366799093E-2</v>
      </c>
      <c r="Q392" s="28">
        <v>1.5857170402929409E-2</v>
      </c>
      <c r="R392" s="28">
        <v>8.9131758655391677E-2</v>
      </c>
      <c r="S392" s="93">
        <v>0</v>
      </c>
      <c r="T392" s="93">
        <f>_xlfn.XLOOKUP(B392,'[3]Nur des jours'!$B:$B,'[3]Nur des jours'!$U:$U,"")</f>
        <v>0</v>
      </c>
      <c r="U392" s="93">
        <v>0</v>
      </c>
      <c r="V392" s="93">
        <v>3.3423680024100962E-2</v>
      </c>
      <c r="W392" s="93">
        <v>0</v>
      </c>
      <c r="X392" s="93">
        <v>7.1352700891280868E-4</v>
      </c>
      <c r="Y392" s="93">
        <v>0.56760756435887127</v>
      </c>
      <c r="Z392" s="93">
        <v>0</v>
      </c>
      <c r="AA392" s="93">
        <v>0.23204058300652369</v>
      </c>
      <c r="AB392" s="93">
        <v>7.2414753636211573E-3</v>
      </c>
      <c r="AC392" s="93">
        <f>_xlfn.XLOOKUP(B392,'[3]Nur des jours'!$B:$B,'[3]Nur des jours'!$N:$N,"")</f>
        <v>1.7838175222803111E-4</v>
      </c>
      <c r="AD392" s="93">
        <v>1.7838175222803111E-4</v>
      </c>
      <c r="AE392" s="93">
        <v>0</v>
      </c>
      <c r="AF392" s="93">
        <v>0</v>
      </c>
      <c r="AG392" s="93"/>
      <c r="AH392" s="93">
        <v>0.15914735858801285</v>
      </c>
      <c r="AI392" s="93">
        <v>0.26315500241797857</v>
      </c>
      <c r="AJ392" s="93">
        <v>0.12751764055129786</v>
      </c>
      <c r="AK392" s="93">
        <v>0.15102863634274305</v>
      </c>
      <c r="AL392" s="93">
        <v>0.15914735858801285</v>
      </c>
      <c r="AM392" s="49" t="s">
        <v>5559</v>
      </c>
      <c r="AN392" s="49"/>
      <c r="AO392" s="48" t="str" cm="1">
        <f t="array" ref="AO392">IFERROR(_xlfn.IFS(
AQ392="MPR ISSUE","PDH",
AQ392="BSS Hardware Issue","BSS",
AQ392="Sites strategiques, MLL, Pylone, etc.","ENVTECH",
AQ392="AKTIVCO DEFAUT GE &amp; POWER Cabinet","AKTIVCO",
AQ392="AKTIVCO Coupure ENEO &amp; Baisse de tension","AKTIVCO GRID ONLY",
AQ392="Coupure ENEO &amp; Baisse de tension","IHS GRID ONLY",
AQ392="Defaut GE &amp; POWER Cabinet","IHS",
AQ392="Sharing","Partners",
AQ392="Sites strategiques &amp; DataCenter","SST &amp; DC",
AQ392="Exclu","Exclu",
AQ392="SAT","SAT",
AQ392="SPARE-ISSUE","SPARE-ISSUE",
AQ392="Fiber CAmtel","TRANS_FO_CAMTEL",
AQ392="Fiber AOF","Fiber AOF",
AQ392="Projet OCM (HUAWEI)","TRAVAUX-HUAWEI",
AQ392="Projet OCM (NOKIA)","TRAVAUX-NOKIA",
AQ392="ACCESS-ISSUE","ACCESS-ISSUE",
AQ392="Projet OCM (ZTE, NOKIA, autres projets)","TRAVAUX OCM",
AQ392="No root CAuse","No root cause",
AQ392="ODU HS","PDH",
AQ392="IP &amp; VLAN","PDH",
AQ392="Warehouse HUAWEI","SPARE-ISSUE",
AQ392="SPARE-HS","SPARE-ISSUE",
AQ392="Power Telco","BSS",AQ392="no impacts","no impacts"
),"")</f>
        <v>No root cause</v>
      </c>
      <c r="AP392" s="48" t="str" cm="1">
        <f t="array" ref="AP392">IFERROR(_xlfn.IFS(
AQ392="MPR ISSUE","TX ISSUE",
AQ392="BSS Hardware Issue","RAN ISSUE",
AQ392="Sites strategiques, MLL, Pylone, etc.","ENVTECH",
AQ392="AKTIVCO DEFAUT GE &amp; POWER Cabinet","POWER ISSUE",
AQ392="AKTIVCO Coupure ENEO &amp; Baisse de tension","POWER ISSUE",
AQ392="Coupure ENEO &amp; Baisse de tension","POWER ISSUE",
AQ392="Defaut GE &amp; POWER Cabinet","POWER ISSUE",
AQ392="Sharing","POWER ISSUE",
AQ392="Sites strategiques &amp; DataCenter","POWER ISSUE",
AQ392="Exclu","Exclu",
AQ392="SAT","TX ISSUE",
AQ392="SPARE-ISSUE","SPARE-ISSUE",
AQ392="Fiber CAmtel","TX ISSUE",
AQ392="Fiber AOF","TX ISSUE",
AQ392="Projet OCM (HUAWEI)","TRAVAUX-HUAWEI",
AQ392="Projet OCM (NOKIA)","TRAVAUX -NOKIA",
AQ392="ACCESS-ISSUE","ACCESS-ISSUE",
AQ392="Projet OCM (ZTE, NOKIA, autres projets)","TRAVAUX OCM",
AQ392="No root CAuse","No root cause",
AQ392="ODU HS","TX ISSUE",
AQ392="IP &amp; VLAN","TX ISSUE",
AQ392="Warehouse HUAWEI","SPARE-ISSUE",
AQ392="SPARE-HS","SPARE-ISSUE",
AQ392="Power Telco","RAN ISSUE",AQ392="no impacts","no impacts"
),"")</f>
        <v>No root cause</v>
      </c>
      <c r="AQ392" s="67" t="s">
        <v>5344</v>
      </c>
      <c r="AR392" s="48" t="str" cm="1">
        <f t="array" ref="AR392">IFERROR(_xlfn.IFS(
AQ392="MPR ISSUE","ACTIVE",
AQ392="BSS Hardware Issue","ACTIVE",
AQ392="Sites strategiques, MLL, Pylone, etc.","PASSIVE",
AQ392="AKTIVCO DEFAUT GE &amp; POWER Cabinet","PASSIVE",
AQ392="AKTIVCO Coupure ENEO &amp; Baisse de tension","PASSIVE",
AQ392="Coupure ENEO &amp; Baisse de tension","PASSIVE",
AQ392="Defaut GE &amp; POWER Cabinet","PASSIVE",
AQ392="Sharing","PASSIVE",
AQ392="Sites strategiques &amp; DataCenter","PASSIVE",
AQ392="Exclu","Exclu",
AQ392="SAT","ACTIVE",
AQ392="SPARE-ISSUE","SPARE-ISSUE",
AQ392="Fiber CAmtel","ACTIVE",
AQ392="Fiber AOF","ACTIVE",
AQ392="Projet OCM (HUAWEI)","PLANNED WORKS",
AQ392="Projet OCM (NOKIA)","PLANNED WORKS",
AQ392="ACCESS-ISSUE","ACCESS-ISSUE",
AQ392="Projet OCM (ZTE, NOKIA, autres projets)","PLANNED WORKS",
AQ392="No root CAuse","No root cause",
AQ392="ODU HS","ACTIVE",
AQ392="IP &amp; VLAN","ACTIVE",
AQ392="Warehouse HUAWEI","SPARE-ISSUE",
AQ392="SPARE-HS","SPARE-ISSUE",
AQ392="Power Telco","ACTIVE", AQ392="no impacts","no impacts"
),"")</f>
        <v>No root cause</v>
      </c>
      <c r="AS392" s="92" t="s">
        <v>5877</v>
      </c>
      <c r="AT392" s="98" t="s">
        <v>1522</v>
      </c>
      <c r="AV392" s="17" t="s">
        <v>5537</v>
      </c>
      <c r="AW392" s="7" t="s">
        <v>5537</v>
      </c>
      <c r="AX392" s="6" t="s">
        <v>5537</v>
      </c>
      <c r="AY392" s="7"/>
      <c r="AZ392" s="3" t="s">
        <v>5537</v>
      </c>
      <c r="BA392" s="18" t="s">
        <v>5537</v>
      </c>
      <c r="BB392" s="18" t="s">
        <v>5537</v>
      </c>
      <c r="BC392" s="18" t="s">
        <v>5537</v>
      </c>
      <c r="BD392" s="18" t="s">
        <v>5537</v>
      </c>
      <c r="BE392" s="18" t="s">
        <v>5537</v>
      </c>
      <c r="BF392" s="18" t="s">
        <v>5537</v>
      </c>
      <c r="BG392" s="18" t="s">
        <v>5537</v>
      </c>
      <c r="BH392" s="18" t="s">
        <v>5537</v>
      </c>
      <c r="BI392" s="18" t="s">
        <v>5537</v>
      </c>
      <c r="BJ392" s="18" t="s">
        <v>5537</v>
      </c>
      <c r="BK392" s="18" t="s">
        <v>5537</v>
      </c>
      <c r="BL392" s="9" t="s">
        <v>5877</v>
      </c>
      <c r="BM392" s="14" t="s">
        <v>5537</v>
      </c>
      <c r="BN392" s="14" t="s">
        <v>5537</v>
      </c>
      <c r="BO392" s="14" t="str">
        <f>_xlfn.XLOOKUP(B392,'[4]cell downs 18042026 17h'!$B:$B,'[4]cell downs 18042026 17h'!$B:$B,"")</f>
        <v/>
      </c>
      <c r="BP392" s="14" t="str">
        <f>_xlfn.XLOOKUP(B392,'[5]Cells Huawei 19042026 15h'!$B:$B,'[5]Cells Huawei 19042026 15h'!$B:$B,"")</f>
        <v/>
      </c>
      <c r="BQ392" s="9" t="str">
        <f>_xlfn.XLOOKUP(B392,'[6]cells down 19042026 9H40'!$B:$B,'[6]cells down 19042026 9H40'!$B:$B,"")</f>
        <v/>
      </c>
      <c r="BR392" s="9" t="s">
        <v>1522</v>
      </c>
      <c r="BS392" s="9" t="s">
        <v>12</v>
      </c>
      <c r="BT392" s="108"/>
    </row>
    <row r="393" spans="1:72" s="9" customFormat="1" ht="23.5" customHeight="1" x14ac:dyDescent="0.35">
      <c r="A393" s="1" t="s">
        <v>889</v>
      </c>
      <c r="B393" s="8" t="s">
        <v>890</v>
      </c>
      <c r="C393" s="3" t="str">
        <f>_xlfn.XLOOKUP(B393,'[1]daily break down'!$D:$D,'[1]daily break down'!$E:$E,"")</f>
        <v>OUEST</v>
      </c>
      <c r="D393" s="1" t="s">
        <v>11</v>
      </c>
      <c r="E393" s="1" t="s">
        <v>12</v>
      </c>
      <c r="F393" s="3" t="s">
        <v>102</v>
      </c>
      <c r="G393" s="1" t="s">
        <v>103</v>
      </c>
      <c r="H393" s="32" t="str">
        <f>_xlfn.XLOOKUP(B393,[2]CALCULATION!$B:$B,[2]CALCULATION!$H:$H,"")</f>
        <v>Huawei</v>
      </c>
      <c r="I393" s="28">
        <v>0</v>
      </c>
      <c r="J393" s="28">
        <v>0</v>
      </c>
      <c r="K393" s="28">
        <v>0</v>
      </c>
      <c r="L393" s="28">
        <v>0</v>
      </c>
      <c r="M393" s="28">
        <v>0</v>
      </c>
      <c r="N393" s="28">
        <v>0</v>
      </c>
      <c r="O393" s="28">
        <v>0</v>
      </c>
      <c r="P393" s="28">
        <v>0</v>
      </c>
      <c r="Q393" s="28">
        <v>0.14455330976249384</v>
      </c>
      <c r="R393" s="28">
        <v>0</v>
      </c>
      <c r="S393" s="93">
        <v>4.9866878975438948E-2</v>
      </c>
      <c r="T393" s="93">
        <f>_xlfn.XLOOKUP(B393,'[3]Nur des jours'!$B:$B,'[3]Nur des jours'!$U:$U,"")</f>
        <v>0</v>
      </c>
      <c r="U393" s="93">
        <v>0</v>
      </c>
      <c r="V393" s="93">
        <v>0</v>
      </c>
      <c r="W393" s="93">
        <v>0</v>
      </c>
      <c r="X393" s="93">
        <v>0</v>
      </c>
      <c r="Y393" s="93">
        <v>0</v>
      </c>
      <c r="Z393" s="93">
        <v>0</v>
      </c>
      <c r="AA393" s="93">
        <v>0</v>
      </c>
      <c r="AB393" s="93">
        <v>5.3237708777426784E-2</v>
      </c>
      <c r="AC393" s="93">
        <f>_xlfn.XLOOKUP(B393,'[3]Nur des jours'!$B:$B,'[3]Nur des jours'!$N:$N,"")</f>
        <v>0</v>
      </c>
      <c r="AD393" s="93">
        <v>0</v>
      </c>
      <c r="AE393" s="93">
        <v>0</v>
      </c>
      <c r="AF393" s="93">
        <v>5.5823795133449178E-2</v>
      </c>
      <c r="AG393" s="93"/>
      <c r="AH393" s="93">
        <v>0.15304280704157425</v>
      </c>
      <c r="AI393" s="93">
        <v>0.13488723427214849</v>
      </c>
      <c r="AJ393" s="93">
        <v>0.17165075430704732</v>
      </c>
      <c r="AK393" s="93">
        <v>0.14603538885496212</v>
      </c>
      <c r="AL393" s="93">
        <v>0.15304280704157425</v>
      </c>
      <c r="AM393" s="49" t="s">
        <v>5559</v>
      </c>
      <c r="AN393" s="49"/>
      <c r="AO393" s="48" t="str" cm="1">
        <f t="array" ref="AO393">IFERROR(_xlfn.IFS(
AQ393="MPR ISSUE","PDH",
AQ393="BSS Hardware Issue","BSS",
AQ393="Sites strategiques, MLL, Pylone, etc.","ENVTECH",
AQ393="AKTIVCO DEFAUT GE &amp; POWER Cabinet","AKTIVCO",
AQ393="AKTIVCO Coupure ENEO &amp; Baisse de tension","AKTIVCO GRID ONLY",
AQ393="Coupure ENEO &amp; Baisse de tension","IHS GRID ONLY",
AQ393="Defaut GE &amp; POWER Cabinet","IHS",
AQ393="Sharing","Partners",
AQ393="Sites strategiques &amp; DataCenter","SST &amp; DC",
AQ393="Exclu","Exclu",
AQ393="SAT","SAT",
AQ393="SPARE-ISSUE","SPARE-ISSUE",
AQ393="Fiber CAmtel","TRANS_FO_CAMTEL",
AQ393="Fiber AOF","Fiber AOF",
AQ393="Projet OCM (HUAWEI)","TRAVAUX-HUAWEI",
AQ393="Projet OCM (NOKIA)","TRAVAUX-NOKIA",
AQ393="ACCESS-ISSUE","ACCESS-ISSUE",
AQ393="Projet OCM (ZTE, NOKIA, autres projets)","TRAVAUX OCM",
AQ393="No root CAuse","No root cause",
AQ393="ODU HS","PDH",
AQ393="IP &amp; VLAN","PDH",
AQ393="Warehouse HUAWEI","SPARE-ISSUE",
AQ393="SPARE-HS","SPARE-ISSUE",
AQ393="Power Telco","BSS",AQ393="no impacts","no impacts"
),"")</f>
        <v>No root cause</v>
      </c>
      <c r="AP393" s="48" t="str" cm="1">
        <f t="array" ref="AP393">IFERROR(_xlfn.IFS(
AQ393="MPR ISSUE","TX ISSUE",
AQ393="BSS Hardware Issue","RAN ISSUE",
AQ393="Sites strategiques, MLL, Pylone, etc.","ENVTECH",
AQ393="AKTIVCO DEFAUT GE &amp; POWER Cabinet","POWER ISSUE",
AQ393="AKTIVCO Coupure ENEO &amp; Baisse de tension","POWER ISSUE",
AQ393="Coupure ENEO &amp; Baisse de tension","POWER ISSUE",
AQ393="Defaut GE &amp; POWER Cabinet","POWER ISSUE",
AQ393="Sharing","POWER ISSUE",
AQ393="Sites strategiques &amp; DataCenter","POWER ISSUE",
AQ393="Exclu","Exclu",
AQ393="SAT","TX ISSUE",
AQ393="SPARE-ISSUE","SPARE-ISSUE",
AQ393="Fiber CAmtel","TX ISSUE",
AQ393="Fiber AOF","TX ISSUE",
AQ393="Projet OCM (HUAWEI)","TRAVAUX-HUAWEI",
AQ393="Projet OCM (NOKIA)","TRAVAUX -NOKIA",
AQ393="ACCESS-ISSUE","ACCESS-ISSUE",
AQ393="Projet OCM (ZTE, NOKIA, autres projets)","TRAVAUX OCM",
AQ393="No root CAuse","No root cause",
AQ393="ODU HS","TX ISSUE",
AQ393="IP &amp; VLAN","TX ISSUE",
AQ393="Warehouse HUAWEI","SPARE-ISSUE",
AQ393="SPARE-HS","SPARE-ISSUE",
AQ393="Power Telco","RAN ISSUE",AQ393="no impacts","no impacts"
),"")</f>
        <v>No root cause</v>
      </c>
      <c r="AQ393" s="127" t="s">
        <v>5344</v>
      </c>
      <c r="AR393" s="48" t="str" cm="1">
        <f t="array" ref="AR393">IFERROR(_xlfn.IFS(
AQ393="MPR ISSUE","ACTIVE",
AQ393="BSS Hardware Issue","ACTIVE",
AQ393="Sites strategiques, MLL, Pylone, etc.","PASSIVE",
AQ393="AKTIVCO DEFAUT GE &amp; POWER Cabinet","PASSIVE",
AQ393="AKTIVCO Coupure ENEO &amp; Baisse de tension","PASSIVE",
AQ393="Coupure ENEO &amp; Baisse de tension","PASSIVE",
AQ393="Defaut GE &amp; POWER Cabinet","PASSIVE",
AQ393="Sharing","PASSIVE",
AQ393="Sites strategiques &amp; DataCenter","PASSIVE",
AQ393="Exclu","Exclu",
AQ393="SAT","ACTIVE",
AQ393="SPARE-ISSUE","SPARE-ISSUE",
AQ393="Fiber CAmtel","ACTIVE",
AQ393="Fiber AOF","ACTIVE",
AQ393="Projet OCM (HUAWEI)","PLANNED WORKS",
AQ393="Projet OCM (NOKIA)","PLANNED WORKS",
AQ393="ACCESS-ISSUE","ACCESS-ISSUE",
AQ393="Projet OCM (ZTE, NOKIA, autres projets)","PLANNED WORKS",
AQ393="No root CAuse","No root cause",
AQ393="ODU HS","ACTIVE",
AQ393="IP &amp; VLAN","ACTIVE",
AQ393="Warehouse HUAWEI","SPARE-ISSUE",
AQ393="SPARE-HS","SPARE-ISSUE",
AQ393="Power Telco","ACTIVE", AQ393="no impacts","no impacts"
),"")</f>
        <v>No root cause</v>
      </c>
      <c r="AS393" s="92" t="s">
        <v>5537</v>
      </c>
      <c r="AT393" s="98" t="s">
        <v>890</v>
      </c>
      <c r="AV393" s="17" t="s">
        <v>5537</v>
      </c>
      <c r="AW393" s="7" t="s">
        <v>5537</v>
      </c>
      <c r="AX393" s="6" t="s">
        <v>5537</v>
      </c>
      <c r="AY393" s="7"/>
      <c r="AZ393" s="3" t="s">
        <v>5537</v>
      </c>
      <c r="BA393" s="18" t="s">
        <v>5537</v>
      </c>
      <c r="BB393" s="18" t="s">
        <v>5537</v>
      </c>
      <c r="BC393" s="18" t="s">
        <v>5537</v>
      </c>
      <c r="BD393" s="18" t="s">
        <v>5537</v>
      </c>
      <c r="BE393" s="18" t="s">
        <v>5537</v>
      </c>
      <c r="BF393" s="18" t="s">
        <v>5537</v>
      </c>
      <c r="BG393" s="18" t="s">
        <v>5537</v>
      </c>
      <c r="BH393" s="18" t="s">
        <v>5537</v>
      </c>
      <c r="BI393" s="18" t="s">
        <v>5537</v>
      </c>
      <c r="BJ393" s="18" t="s">
        <v>5537</v>
      </c>
      <c r="BK393" s="18" t="s">
        <v>5537</v>
      </c>
      <c r="BL393" s="9" t="s">
        <v>5537</v>
      </c>
      <c r="BM393" s="14" t="s">
        <v>5537</v>
      </c>
      <c r="BN393" s="14" t="s">
        <v>5537</v>
      </c>
      <c r="BO393" s="14" t="str">
        <f>_xlfn.XLOOKUP(B393,'[4]cell downs 18042026 17h'!$B:$B,'[4]cell downs 18042026 17h'!$B:$B,"")</f>
        <v/>
      </c>
      <c r="BP393" s="14" t="str">
        <f>_xlfn.XLOOKUP(B393,'[5]Cells Huawei 19042026 15h'!$B:$B,'[5]Cells Huawei 19042026 15h'!$B:$B,"")</f>
        <v/>
      </c>
      <c r="BQ393" s="9" t="str">
        <f>_xlfn.XLOOKUP(B393,'[6]cells down 19042026 9H40'!$B:$B,'[6]cells down 19042026 9H40'!$B:$B,"")</f>
        <v/>
      </c>
      <c r="BR393" s="9" t="s">
        <v>890</v>
      </c>
      <c r="BS393" s="9" t="s">
        <v>594</v>
      </c>
      <c r="BT393" s="108"/>
    </row>
    <row r="394" spans="1:72" s="9" customFormat="1" x14ac:dyDescent="0.35">
      <c r="A394" s="1" t="s">
        <v>1405</v>
      </c>
      <c r="B394" s="8" t="s">
        <v>1406</v>
      </c>
      <c r="C394" s="3" t="str">
        <f>_xlfn.XLOOKUP(B394,'[1]daily break down'!$D:$D,'[1]daily break down'!$E:$E,"")</f>
        <v>LITTORAL</v>
      </c>
      <c r="D394" s="1" t="s">
        <v>11</v>
      </c>
      <c r="E394" s="1" t="s">
        <v>96</v>
      </c>
      <c r="F394" s="3" t="s">
        <v>31</v>
      </c>
      <c r="G394" s="1" t="s">
        <v>1407</v>
      </c>
      <c r="H394" s="33" t="str">
        <f>_xlfn.XLOOKUP(B394,[2]CALCULATION!$B:$B,[2]CALCULATION!$H:$H,"")</f>
        <v>NOKIA</v>
      </c>
      <c r="I394" s="28">
        <v>1.7835078317396415E-3</v>
      </c>
      <c r="J394" s="28">
        <v>0</v>
      </c>
      <c r="K394" s="28">
        <v>0</v>
      </c>
      <c r="L394" s="28">
        <v>0</v>
      </c>
      <c r="M394" s="28">
        <v>0.13950763103945352</v>
      </c>
      <c r="N394" s="28">
        <v>0</v>
      </c>
      <c r="O394" s="28">
        <v>0.34487893737542791</v>
      </c>
      <c r="P394" s="28">
        <v>0</v>
      </c>
      <c r="Q394" s="28">
        <v>0</v>
      </c>
      <c r="R394" s="28">
        <v>1.6841726342038645E-2</v>
      </c>
      <c r="S394" s="93">
        <v>0.21452130289202126</v>
      </c>
      <c r="T394" s="93">
        <f>_xlfn.XLOOKUP(B394,'[3]Nur des jours'!$B:$B,'[3]Nur des jours'!$U:$U,"")</f>
        <v>0</v>
      </c>
      <c r="U394" s="93">
        <v>9.8092930745670003E-4</v>
      </c>
      <c r="V394" s="93">
        <v>0</v>
      </c>
      <c r="W394" s="93">
        <v>0</v>
      </c>
      <c r="X394" s="93">
        <v>0</v>
      </c>
      <c r="Y394" s="93">
        <v>0</v>
      </c>
      <c r="Z394" s="93">
        <v>0</v>
      </c>
      <c r="AA394" s="93">
        <v>0</v>
      </c>
      <c r="AB394" s="93">
        <v>0</v>
      </c>
      <c r="AC394" s="93">
        <f>_xlfn.XLOOKUP(B394,'[3]Nur des jours'!$B:$B,'[3]Nur des jours'!$N:$N,"")</f>
        <v>0</v>
      </c>
      <c r="AD394" s="93">
        <v>0</v>
      </c>
      <c r="AE394" s="93">
        <v>0</v>
      </c>
      <c r="AF394" s="93">
        <v>2.7912749117139039E-2</v>
      </c>
      <c r="AG394" s="93"/>
      <c r="AH394" s="93">
        <v>0.14696539598382363</v>
      </c>
      <c r="AI394" s="93">
        <v>0.50270473883833111</v>
      </c>
      <c r="AJ394" s="93">
        <v>0.22393989523342606</v>
      </c>
      <c r="AK394" s="93">
        <v>0</v>
      </c>
      <c r="AL394" s="93">
        <v>0.14696539598382363</v>
      </c>
      <c r="AM394" s="49" t="s">
        <v>5559</v>
      </c>
      <c r="AN394" s="49"/>
      <c r="AO394" s="48" t="str" cm="1">
        <f t="array" ref="AO394">IFERROR(_xlfn.IFS(
AQ394="MPR ISSUE","PDH",
AQ394="BSS Hardware Issue","BSS",
AQ394="Sites strategiques, MLL, Pylone, etc.","ENVTECH",
AQ394="AKTIVCO DEFAUT GE &amp; POWER Cabinet","AKTIVCO",
AQ394="AKTIVCO Coupure ENEO &amp; Baisse de tension","AKTIVCO GRID ONLY",
AQ394="Coupure ENEO &amp; Baisse de tension","IHS GRID ONLY",
AQ394="Defaut GE &amp; POWER Cabinet","IHS",
AQ394="Sharing","Partners",
AQ394="Sites strategiques &amp; DataCenter","SST &amp; DC",
AQ394="Exclu","Exclu",
AQ394="SAT","SAT",
AQ394="SPARE-ISSUE","SPARE-ISSUE",
AQ394="Fiber CAmtel","TRANS_FO_CAMTEL",
AQ394="Fiber AOF","Fiber AOF",
AQ394="Projet OCM (HUAWEI)","TRAVAUX-HUAWEI",
AQ394="Projet OCM (NOKIA)","TRAVAUX-NOKIA",
AQ394="ACCESS-ISSUE","ACCESS-ISSUE",
AQ394="Projet OCM (ZTE, NOKIA, autres projets)","TRAVAUX OCM",
AQ394="No root CAuse","No root cause",
AQ394="ODU HS","PDH",
AQ394="IP &amp; VLAN","PDH",
AQ394="Warehouse HUAWEI","SPARE-ISSUE",
AQ394="SPARE-HS","SPARE-ISSUE",
AQ394="Power Telco","BSS",AQ394="no impacts","no impacts"
),"")</f>
        <v>IHS</v>
      </c>
      <c r="AP394" s="48" t="str" cm="1">
        <f t="array" ref="AP394">IFERROR(_xlfn.IFS(
AQ394="MPR ISSUE","TX ISSUE",
AQ394="BSS Hardware Issue","RAN ISSUE",
AQ394="Sites strategiques, MLL, Pylone, etc.","ENVTECH",
AQ394="AKTIVCO DEFAUT GE &amp; POWER Cabinet","POWER ISSUE",
AQ394="AKTIVCO Coupure ENEO &amp; Baisse de tension","POWER ISSUE",
AQ394="Coupure ENEO &amp; Baisse de tension","POWER ISSUE",
AQ394="Defaut GE &amp; POWER Cabinet","POWER ISSUE",
AQ394="Sharing","POWER ISSUE",
AQ394="Sites strategiques &amp; DataCenter","POWER ISSUE",
AQ394="Exclu","Exclu",
AQ394="SAT","TX ISSUE",
AQ394="SPARE-ISSUE","SPARE-ISSUE",
AQ394="Fiber CAmtel","TX ISSUE",
AQ394="Fiber AOF","TX ISSUE",
AQ394="Projet OCM (HUAWEI)","TRAVAUX-HUAWEI",
AQ394="Projet OCM (NOKIA)","TRAVAUX -NOKIA",
AQ394="ACCESS-ISSUE","ACCESS-ISSUE",
AQ394="Projet OCM (ZTE, NOKIA, autres projets)","TRAVAUX OCM",
AQ394="No root CAuse","No root cause",
AQ394="ODU HS","TX ISSUE",
AQ394="IP &amp; VLAN","TX ISSUE",
AQ394="Warehouse HUAWEI","SPARE-ISSUE",
AQ394="SPARE-HS","SPARE-ISSUE",
AQ394="Power Telco","RAN ISSUE",AQ394="no impacts","no impacts"
),"")</f>
        <v>POWER ISSUE</v>
      </c>
      <c r="AQ394" s="67" t="s">
        <v>5330</v>
      </c>
      <c r="AR394" s="48" t="str" cm="1">
        <f t="array" ref="AR394">IFERROR(_xlfn.IFS(
AQ394="MPR ISSUE","ACTIVE",
AQ394="BSS Hardware Issue","ACTIVE",
AQ394="Sites strategiques, MLL, Pylone, etc.","PASSIVE",
AQ394="AKTIVCO DEFAUT GE &amp; POWER Cabinet","PASSIVE",
AQ394="AKTIVCO Coupure ENEO &amp; Baisse de tension","PASSIVE",
AQ394="Coupure ENEO &amp; Baisse de tension","PASSIVE",
AQ394="Defaut GE &amp; POWER Cabinet","PASSIVE",
AQ394="Sharing","PASSIVE",
AQ394="Sites strategiques &amp; DataCenter","PASSIVE",
AQ394="Exclu","Exclu",
AQ394="SAT","ACTIVE",
AQ394="SPARE-ISSUE","SPARE-ISSUE",
AQ394="Fiber CAmtel","ACTIVE",
AQ394="Fiber AOF","ACTIVE",
AQ394="Projet OCM (HUAWEI)","PLANNED WORKS",
AQ394="Projet OCM (NOKIA)","PLANNED WORKS",
AQ394="ACCESS-ISSUE","ACCESS-ISSUE",
AQ394="Projet OCM (ZTE, NOKIA, autres projets)","PLANNED WORKS",
AQ394="No root CAuse","No root cause",
AQ394="ODU HS","ACTIVE",
AQ394="IP &amp; VLAN","ACTIVE",
AQ394="Warehouse HUAWEI","SPARE-ISSUE",
AQ394="SPARE-HS","SPARE-ISSUE",
AQ394="Power Telco","ACTIVE", AQ394="no impacts","no impacts"
),"")</f>
        <v>PASSIVE</v>
      </c>
      <c r="AS394" s="92" t="s">
        <v>5802</v>
      </c>
      <c r="AT394" s="98" t="s">
        <v>1406</v>
      </c>
      <c r="AV394" s="17" t="s">
        <v>5537</v>
      </c>
      <c r="AW394" s="7" t="s">
        <v>5537</v>
      </c>
      <c r="AX394" s="6" t="s">
        <v>5537</v>
      </c>
      <c r="AY394" s="7"/>
      <c r="AZ394" s="3" t="s">
        <v>6313</v>
      </c>
      <c r="BA394" s="18" t="s">
        <v>5537</v>
      </c>
      <c r="BB394" s="18" t="s">
        <v>5537</v>
      </c>
      <c r="BC394" s="18" t="s">
        <v>5537</v>
      </c>
      <c r="BD394" s="18" t="s">
        <v>5537</v>
      </c>
      <c r="BE394" s="18" t="s">
        <v>5537</v>
      </c>
      <c r="BF394" s="18" t="s">
        <v>5537</v>
      </c>
      <c r="BG394" s="18" t="s">
        <v>5537</v>
      </c>
      <c r="BH394" s="18" t="s">
        <v>5537</v>
      </c>
      <c r="BI394" s="18" t="s">
        <v>5537</v>
      </c>
      <c r="BJ394" s="18" t="s">
        <v>5537</v>
      </c>
      <c r="BK394" s="18" t="s">
        <v>5537</v>
      </c>
      <c r="BL394" s="9" t="s">
        <v>6314</v>
      </c>
      <c r="BM394" s="14" t="s">
        <v>5537</v>
      </c>
      <c r="BN394" s="14" t="s">
        <v>5537</v>
      </c>
      <c r="BO394" s="14" t="str">
        <f>_xlfn.XLOOKUP(B394,'[4]cell downs 18042026 17h'!$B:$B,'[4]cell downs 18042026 17h'!$B:$B,"")</f>
        <v/>
      </c>
      <c r="BP394" s="14" t="str">
        <f>_xlfn.XLOOKUP(B394,'[5]Cells Huawei 19042026 15h'!$B:$B,'[5]Cells Huawei 19042026 15h'!$B:$B,"")</f>
        <v/>
      </c>
      <c r="BQ394" s="9" t="str">
        <f>_xlfn.XLOOKUP(B394,'[6]cells down 19042026 9H40'!$B:$B,'[6]cells down 19042026 9H40'!$B:$B,"")</f>
        <v/>
      </c>
      <c r="BR394" s="9" t="s">
        <v>1406</v>
      </c>
      <c r="BS394" s="9" t="s">
        <v>12</v>
      </c>
      <c r="BT394" s="108"/>
    </row>
    <row r="395" spans="1:72" s="9" customFormat="1" x14ac:dyDescent="0.35">
      <c r="A395" s="1" t="s">
        <v>607</v>
      </c>
      <c r="B395" s="8" t="s">
        <v>608</v>
      </c>
      <c r="C395" s="3" t="str">
        <f>_xlfn.XLOOKUP(B395,'[1]daily break down'!$D:$D,'[1]daily break down'!$E:$E,"")</f>
        <v>Ngaoundere</v>
      </c>
      <c r="D395" s="1" t="s">
        <v>11</v>
      </c>
      <c r="E395" s="1" t="s">
        <v>12</v>
      </c>
      <c r="F395" s="3" t="s">
        <v>90</v>
      </c>
      <c r="G395" s="1" t="s">
        <v>91</v>
      </c>
      <c r="H395" s="32" t="str">
        <f>_xlfn.XLOOKUP(B395,[2]CALCULATION!$B:$B,[2]CALCULATION!$H:$H,"")</f>
        <v>Huawei</v>
      </c>
      <c r="I395" s="28">
        <v>0</v>
      </c>
      <c r="J395" s="28">
        <v>0</v>
      </c>
      <c r="K395" s="28">
        <v>0</v>
      </c>
      <c r="L395" s="28">
        <v>0</v>
      </c>
      <c r="M395" s="28">
        <v>0</v>
      </c>
      <c r="N395" s="28">
        <v>0</v>
      </c>
      <c r="O395" s="28">
        <v>0</v>
      </c>
      <c r="P395" s="28">
        <v>0</v>
      </c>
      <c r="Q395" s="28">
        <v>0</v>
      </c>
      <c r="R395" s="28">
        <v>0</v>
      </c>
      <c r="S395" s="93">
        <v>0</v>
      </c>
      <c r="T395" s="93">
        <f>_xlfn.XLOOKUP(B395,'[3]Nur des jours'!$B:$B,'[3]Nur des jours'!$U:$U,"")</f>
        <v>0</v>
      </c>
      <c r="U395" s="93">
        <v>0</v>
      </c>
      <c r="V395" s="93">
        <v>0</v>
      </c>
      <c r="W395" s="93">
        <v>0</v>
      </c>
      <c r="X395" s="93">
        <v>0</v>
      </c>
      <c r="Y395" s="93">
        <v>0</v>
      </c>
      <c r="Z395" s="93">
        <v>0</v>
      </c>
      <c r="AA395" s="93">
        <v>0</v>
      </c>
      <c r="AB395" s="93">
        <v>0</v>
      </c>
      <c r="AC395" s="93"/>
      <c r="AD395" s="93">
        <v>0</v>
      </c>
      <c r="AE395" s="93">
        <v>0</v>
      </c>
      <c r="AF395" s="93">
        <v>0</v>
      </c>
      <c r="AG395" s="93"/>
      <c r="AH395" s="93">
        <v>0.1447316605456678</v>
      </c>
      <c r="AI395" s="93">
        <v>0.19858398378955194</v>
      </c>
      <c r="AJ395" s="93">
        <v>0.25394323911720407</v>
      </c>
      <c r="AK395" s="93">
        <v>5.9679567576559477E-2</v>
      </c>
      <c r="AL395" s="93">
        <v>0.1447316605456678</v>
      </c>
      <c r="AM395" s="49" t="s">
        <v>5559</v>
      </c>
      <c r="AN395" s="49"/>
      <c r="AO395" s="48" t="str" cm="1">
        <f t="array" ref="AO395">IFERROR(_xlfn.IFS(
AQ395="MPR ISSUE","PDH",
AQ395="BSS Hardware Issue","BSS",
AQ395="Sites strategiques, MLL, Pylone, etc.","ENVTECH",
AQ395="AKTIVCO DEFAUT GE &amp; POWER Cabinet","AKTIVCO",
AQ395="AKTIVCO Coupure ENEO &amp; Baisse de tension","AKTIVCO GRID ONLY",
AQ395="Coupure ENEO &amp; Baisse de tension","IHS GRID ONLY",
AQ395="Defaut GE &amp; POWER Cabinet","IHS",
AQ395="Sharing","Partners",
AQ395="Sites strategiques &amp; DataCenter","SST &amp; DC",
AQ395="Exclu","Exclu",
AQ395="SAT","SAT",
AQ395="SPARE-ISSUE","SPARE-ISSUE",
AQ395="Fiber CAmtel","TRANS_FO_CAMTEL",
AQ395="Fiber AOF","Fiber AOF",
AQ395="Projet OCM (HUAWEI)","TRAVAUX-HUAWEI",
AQ395="Projet OCM (NOKIA)","TRAVAUX-NOKIA",
AQ395="ACCESS-ISSUE","ACCESS-ISSUE",
AQ395="Projet OCM (ZTE, NOKIA, autres projets)","TRAVAUX OCM",
AQ395="No root CAuse","No root cause",
AQ395="ODU HS","PDH",
AQ395="IP &amp; VLAN","PDH",
AQ395="Warehouse HUAWEI","SPARE-ISSUE",
AQ395="SPARE-HS","SPARE-ISSUE",
AQ395="Power Telco","BSS",AQ395="no impacts","no impacts"
),"")</f>
        <v>No root cause</v>
      </c>
      <c r="AP395" s="48" t="str" cm="1">
        <f t="array" ref="AP395">IFERROR(_xlfn.IFS(
AQ395="MPR ISSUE","TX ISSUE",
AQ395="BSS Hardware Issue","RAN ISSUE",
AQ395="Sites strategiques, MLL, Pylone, etc.","ENVTECH",
AQ395="AKTIVCO DEFAUT GE &amp; POWER Cabinet","POWER ISSUE",
AQ395="AKTIVCO Coupure ENEO &amp; Baisse de tension","POWER ISSUE",
AQ395="Coupure ENEO &amp; Baisse de tension","POWER ISSUE",
AQ395="Defaut GE &amp; POWER Cabinet","POWER ISSUE",
AQ395="Sharing","POWER ISSUE",
AQ395="Sites strategiques &amp; DataCenter","POWER ISSUE",
AQ395="Exclu","Exclu",
AQ395="SAT","TX ISSUE",
AQ395="SPARE-ISSUE","SPARE-ISSUE",
AQ395="Fiber CAmtel","TX ISSUE",
AQ395="Fiber AOF","TX ISSUE",
AQ395="Projet OCM (HUAWEI)","TRAVAUX-HUAWEI",
AQ395="Projet OCM (NOKIA)","TRAVAUX -NOKIA",
AQ395="ACCESS-ISSUE","ACCESS-ISSUE",
AQ395="Projet OCM (ZTE, NOKIA, autres projets)","TRAVAUX OCM",
AQ395="No root CAuse","No root cause",
AQ395="ODU HS","TX ISSUE",
AQ395="IP &amp; VLAN","TX ISSUE",
AQ395="Warehouse HUAWEI","SPARE-ISSUE",
AQ395="SPARE-HS","SPARE-ISSUE",
AQ395="Power Telco","RAN ISSUE",AQ395="no impacts","no impacts"
),"")</f>
        <v>No root cause</v>
      </c>
      <c r="AQ395" s="127" t="s">
        <v>5344</v>
      </c>
      <c r="AR395" s="48" t="str" cm="1">
        <f t="array" ref="AR395">IFERROR(_xlfn.IFS(
AQ395="MPR ISSUE","ACTIVE",
AQ395="BSS Hardware Issue","ACTIVE",
AQ395="Sites strategiques, MLL, Pylone, etc.","PASSIVE",
AQ395="AKTIVCO DEFAUT GE &amp; POWER Cabinet","PASSIVE",
AQ395="AKTIVCO Coupure ENEO &amp; Baisse de tension","PASSIVE",
AQ395="Coupure ENEO &amp; Baisse de tension","PASSIVE",
AQ395="Defaut GE &amp; POWER Cabinet","PASSIVE",
AQ395="Sharing","PASSIVE",
AQ395="Sites strategiques &amp; DataCenter","PASSIVE",
AQ395="Exclu","Exclu",
AQ395="SAT","ACTIVE",
AQ395="SPARE-ISSUE","SPARE-ISSUE",
AQ395="Fiber CAmtel","ACTIVE",
AQ395="Fiber AOF","ACTIVE",
AQ395="Projet OCM (HUAWEI)","PLANNED WORKS",
AQ395="Projet OCM (NOKIA)","PLANNED WORKS",
AQ395="ACCESS-ISSUE","ACCESS-ISSUE",
AQ395="Projet OCM (ZTE, NOKIA, autres projets)","PLANNED WORKS",
AQ395="No root CAuse","No root cause",
AQ395="ODU HS","ACTIVE",
AQ395="IP &amp; VLAN","ACTIVE",
AQ395="Warehouse HUAWEI","SPARE-ISSUE",
AQ395="SPARE-HS","SPARE-ISSUE",
AQ395="Power Telco","ACTIVE", AQ395="no impacts","no impacts"
),"")</f>
        <v>No root cause</v>
      </c>
      <c r="AS395" s="92" t="s">
        <v>5537</v>
      </c>
      <c r="AT395" s="98" t="s">
        <v>608</v>
      </c>
      <c r="AV395" s="17" t="s">
        <v>5537</v>
      </c>
      <c r="AW395" s="7" t="s">
        <v>5537</v>
      </c>
      <c r="AX395" s="6" t="s">
        <v>5537</v>
      </c>
      <c r="AY395" s="7"/>
      <c r="AZ395" s="3" t="s">
        <v>5537</v>
      </c>
      <c r="BA395" s="18" t="s">
        <v>5537</v>
      </c>
      <c r="BB395" s="18" t="s">
        <v>5537</v>
      </c>
      <c r="BC395" s="18" t="s">
        <v>5537</v>
      </c>
      <c r="BD395" s="18" t="s">
        <v>5537</v>
      </c>
      <c r="BE395" s="18" t="s">
        <v>5537</v>
      </c>
      <c r="BF395" s="18" t="s">
        <v>5537</v>
      </c>
      <c r="BG395" s="18" t="s">
        <v>5537</v>
      </c>
      <c r="BH395" s="18" t="s">
        <v>5537</v>
      </c>
      <c r="BI395" s="18" t="s">
        <v>5537</v>
      </c>
      <c r="BJ395" s="18" t="s">
        <v>5537</v>
      </c>
      <c r="BK395" s="18" t="s">
        <v>5537</v>
      </c>
      <c r="BL395" s="9" t="s">
        <v>5537</v>
      </c>
      <c r="BM395" s="14" t="s">
        <v>5537</v>
      </c>
      <c r="BN395" s="14" t="s">
        <v>5537</v>
      </c>
      <c r="BO395" s="14" t="str">
        <f>_xlfn.XLOOKUP(B395,'[4]cell downs 18042026 17h'!$B:$B,'[4]cell downs 18042026 17h'!$B:$B,"")</f>
        <v/>
      </c>
      <c r="BP395" s="14" t="str">
        <f>_xlfn.XLOOKUP(B395,'[5]Cells Huawei 19042026 15h'!$B:$B,'[5]Cells Huawei 19042026 15h'!$B:$B,"")</f>
        <v/>
      </c>
      <c r="BQ395" s="9" t="str">
        <f>_xlfn.XLOOKUP(B395,'[6]cells down 19042026 9H40'!$B:$B,'[6]cells down 19042026 9H40'!$B:$B,"")</f>
        <v/>
      </c>
      <c r="BR395" s="9" t="s">
        <v>608</v>
      </c>
      <c r="BS395" s="9" t="s">
        <v>5537</v>
      </c>
      <c r="BT395" s="108"/>
    </row>
    <row r="396" spans="1:72" s="9" customFormat="1" x14ac:dyDescent="0.35">
      <c r="A396" s="1" t="s">
        <v>3016</v>
      </c>
      <c r="B396" s="8" t="s">
        <v>3017</v>
      </c>
      <c r="C396" s="3" t="str">
        <f>_xlfn.XLOOKUP(B396,'[1]daily break down'!$D:$D,'[1]daily break down'!$E:$E,"")</f>
        <v>EXTREME-NORD</v>
      </c>
      <c r="D396" s="1" t="s">
        <v>11</v>
      </c>
      <c r="E396" s="1" t="s">
        <v>12</v>
      </c>
      <c r="F396" s="3" t="s">
        <v>55</v>
      </c>
      <c r="G396" s="1" t="s">
        <v>185</v>
      </c>
      <c r="H396" s="32" t="str">
        <f>_xlfn.XLOOKUP(B396,[2]CALCULATION!$B:$B,[2]CALCULATION!$H:$H,"")</f>
        <v>Huawei</v>
      </c>
      <c r="I396" s="28">
        <v>0</v>
      </c>
      <c r="J396" s="28">
        <v>0</v>
      </c>
      <c r="K396" s="28">
        <v>0</v>
      </c>
      <c r="L396" s="28">
        <v>0</v>
      </c>
      <c r="M396" s="28">
        <v>1.0701046990437544E-3</v>
      </c>
      <c r="N396" s="28">
        <v>0.10567283903057074</v>
      </c>
      <c r="O396" s="28">
        <v>0.43860024598140024</v>
      </c>
      <c r="P396" s="28">
        <v>0.18013429100569864</v>
      </c>
      <c r="Q396" s="28">
        <v>0</v>
      </c>
      <c r="R396" s="28">
        <v>0</v>
      </c>
      <c r="S396" s="93">
        <v>0</v>
      </c>
      <c r="T396" s="93">
        <f>_xlfn.XLOOKUP(B396,'[3]Nur des jours'!$B:$B,'[3]Nur des jours'!$U:$U,"")</f>
        <v>0.19049647150810567</v>
      </c>
      <c r="U396" s="93">
        <v>0</v>
      </c>
      <c r="V396" s="93">
        <v>0</v>
      </c>
      <c r="W396" s="93">
        <v>0.1904964715081057</v>
      </c>
      <c r="X396" s="93">
        <v>0</v>
      </c>
      <c r="Y396" s="93">
        <v>0</v>
      </c>
      <c r="Z396" s="93">
        <v>0</v>
      </c>
      <c r="AA396" s="93">
        <v>0</v>
      </c>
      <c r="AB396" s="93">
        <v>0</v>
      </c>
      <c r="AC396" s="93">
        <f>_xlfn.XLOOKUP(B396,'[3]Nur des jours'!$B:$B,'[3]Nur des jours'!$N:$N,"")</f>
        <v>0.23105343960186392</v>
      </c>
      <c r="AD396" s="93">
        <v>0.23105343960186392</v>
      </c>
      <c r="AE396" s="93">
        <v>0</v>
      </c>
      <c r="AF396" s="93">
        <v>0</v>
      </c>
      <c r="AG396" s="93"/>
      <c r="AH396" s="93">
        <v>0.14410743280455893</v>
      </c>
      <c r="AI396" s="93">
        <v>0.1273934990348069</v>
      </c>
      <c r="AJ396" s="93">
        <v>0.16655063904444242</v>
      </c>
      <c r="AK396" s="93">
        <v>0.13423627664068535</v>
      </c>
      <c r="AL396" s="93">
        <v>0.14410743280455893</v>
      </c>
      <c r="AM396" s="49" t="s">
        <v>5601</v>
      </c>
      <c r="AN396" s="49"/>
      <c r="AO396" s="48" t="str" cm="1">
        <f t="array" ref="AO396">IFERROR(_xlfn.IFS(
AQ396="MPR ISSUE","PDH",
AQ396="BSS Hardware Issue","BSS",
AQ396="Sites strategiques, MLL, Pylone, etc.","ENVTECH",
AQ396="AKTIVCO DEFAUT GE &amp; POWER Cabinet","AKTIVCO",
AQ396="AKTIVCO Coupure ENEO &amp; Baisse de tension","AKTIVCO GRID ONLY",
AQ396="Coupure ENEO &amp; Baisse de tension","IHS GRID ONLY",
AQ396="Defaut GE &amp; POWER Cabinet","IHS",
AQ396="Sharing","Partners",
AQ396="Sites strategiques &amp; DataCenter","SST &amp; DC",
AQ396="Exclu","Exclu",
AQ396="SAT","SAT",
AQ396="SPARE-ISSUE","SPARE-ISSUE",
AQ396="Fiber CAmtel","TRANS_FO_CAMTEL",
AQ396="Fiber AOF","Fiber AOF",
AQ396="Projet OCM (HUAWEI)","TRAVAUX-HUAWEI",
AQ396="Projet OCM (NOKIA)","TRAVAUX-NOKIA",
AQ396="ACCESS-ISSUE","ACCESS-ISSUE",
AQ396="Projet OCM (ZTE, NOKIA, autres projets)","TRAVAUX OCM",
AQ396="No root CAuse","No root cause",
AQ396="ODU HS","PDH",
AQ396="IP &amp; VLAN","PDH",
AQ396="Warehouse HUAWEI","SPARE-ISSUE",
AQ396="SPARE-HS","SPARE-ISSUE",
AQ396="Power Telco","BSS",AQ396="no impacts","no impacts"
),"")</f>
        <v>No root cause</v>
      </c>
      <c r="AP396" s="48" t="str" cm="1">
        <f t="array" ref="AP396">IFERROR(_xlfn.IFS(
AQ396="MPR ISSUE","TX ISSUE",
AQ396="BSS Hardware Issue","RAN ISSUE",
AQ396="Sites strategiques, MLL, Pylone, etc.","ENVTECH",
AQ396="AKTIVCO DEFAUT GE &amp; POWER Cabinet","POWER ISSUE",
AQ396="AKTIVCO Coupure ENEO &amp; Baisse de tension","POWER ISSUE",
AQ396="Coupure ENEO &amp; Baisse de tension","POWER ISSUE",
AQ396="Defaut GE &amp; POWER Cabinet","POWER ISSUE",
AQ396="Sharing","POWER ISSUE",
AQ396="Sites strategiques &amp; DataCenter","POWER ISSUE",
AQ396="Exclu","Exclu",
AQ396="SAT","TX ISSUE",
AQ396="SPARE-ISSUE","SPARE-ISSUE",
AQ396="Fiber CAmtel","TX ISSUE",
AQ396="Fiber AOF","TX ISSUE",
AQ396="Projet OCM (HUAWEI)","TRAVAUX-HUAWEI",
AQ396="Projet OCM (NOKIA)","TRAVAUX -NOKIA",
AQ396="ACCESS-ISSUE","ACCESS-ISSUE",
AQ396="Projet OCM (ZTE, NOKIA, autres projets)","TRAVAUX OCM",
AQ396="No root CAuse","No root cause",
AQ396="ODU HS","TX ISSUE",
AQ396="IP &amp; VLAN","TX ISSUE",
AQ396="Warehouse HUAWEI","SPARE-ISSUE",
AQ396="SPARE-HS","SPARE-ISSUE",
AQ396="Power Telco","RAN ISSUE",AQ396="no impacts","no impacts"
),"")</f>
        <v>No root cause</v>
      </c>
      <c r="AQ396" s="67" t="s">
        <v>5344</v>
      </c>
      <c r="AR396" s="48" t="str" cm="1">
        <f t="array" ref="AR396">IFERROR(_xlfn.IFS(
AQ396="MPR ISSUE","ACTIVE",
AQ396="BSS Hardware Issue","ACTIVE",
AQ396="Sites strategiques, MLL, Pylone, etc.","PASSIVE",
AQ396="AKTIVCO DEFAUT GE &amp; POWER Cabinet","PASSIVE",
AQ396="AKTIVCO Coupure ENEO &amp; Baisse de tension","PASSIVE",
AQ396="Coupure ENEO &amp; Baisse de tension","PASSIVE",
AQ396="Defaut GE &amp; POWER Cabinet","PASSIVE",
AQ396="Sharing","PASSIVE",
AQ396="Sites strategiques &amp; DataCenter","PASSIVE",
AQ396="Exclu","Exclu",
AQ396="SAT","ACTIVE",
AQ396="SPARE-ISSUE","SPARE-ISSUE",
AQ396="Fiber CAmtel","ACTIVE",
AQ396="Fiber AOF","ACTIVE",
AQ396="Projet OCM (HUAWEI)","PLANNED WORKS",
AQ396="Projet OCM (NOKIA)","PLANNED WORKS",
AQ396="ACCESS-ISSUE","ACCESS-ISSUE",
AQ396="Projet OCM (ZTE, NOKIA, autres projets)","PLANNED WORKS",
AQ396="No root CAuse","No root cause",
AQ396="ODU HS","ACTIVE",
AQ396="IP &amp; VLAN","ACTIVE",
AQ396="Warehouse HUAWEI","SPARE-ISSUE",
AQ396="SPARE-HS","SPARE-ISSUE",
AQ396="Power Telco","ACTIVE", AQ396="no impacts","no impacts"
),"")</f>
        <v>No root cause</v>
      </c>
      <c r="AS396" s="92" t="s">
        <v>5953</v>
      </c>
      <c r="AT396" s="98" t="s">
        <v>3017</v>
      </c>
      <c r="AV396" s="17" t="s">
        <v>5537</v>
      </c>
      <c r="AW396" s="7" t="s">
        <v>5537</v>
      </c>
      <c r="AX396" s="6" t="s">
        <v>5537</v>
      </c>
      <c r="AY396" s="7"/>
      <c r="AZ396" s="3" t="s">
        <v>5537</v>
      </c>
      <c r="BA396" s="18" t="s">
        <v>5537</v>
      </c>
      <c r="BB396" s="18" t="s">
        <v>5537</v>
      </c>
      <c r="BC396" s="18" t="s">
        <v>5537</v>
      </c>
      <c r="BD396" s="18" t="s">
        <v>5537</v>
      </c>
      <c r="BE396" s="18" t="s">
        <v>5537</v>
      </c>
      <c r="BF396" s="18" t="s">
        <v>5537</v>
      </c>
      <c r="BG396" s="18" t="s">
        <v>5537</v>
      </c>
      <c r="BH396" s="18" t="s">
        <v>5537</v>
      </c>
      <c r="BI396" s="18" t="s">
        <v>5537</v>
      </c>
      <c r="BJ396" s="18" t="s">
        <v>5537</v>
      </c>
      <c r="BK396" s="18" t="s">
        <v>5537</v>
      </c>
      <c r="BL396" s="9" t="s">
        <v>5953</v>
      </c>
      <c r="BM396" s="14" t="s">
        <v>5537</v>
      </c>
      <c r="BN396" s="14" t="s">
        <v>5537</v>
      </c>
      <c r="BO396" s="14" t="str">
        <f>_xlfn.XLOOKUP(B396,'[4]cell downs 18042026 17h'!$B:$B,'[4]cell downs 18042026 17h'!$B:$B,"")</f>
        <v/>
      </c>
      <c r="BP396" s="14" t="str">
        <f>_xlfn.XLOOKUP(B396,'[5]Cells Huawei 19042026 15h'!$B:$B,'[5]Cells Huawei 19042026 15h'!$B:$B,"")</f>
        <v/>
      </c>
      <c r="BQ396" s="9" t="str">
        <f>_xlfn.XLOOKUP(B396,'[6]cells down 19042026 9H40'!$B:$B,'[6]cells down 19042026 9H40'!$B:$B,"")</f>
        <v/>
      </c>
      <c r="BR396" s="9" t="s">
        <v>3017</v>
      </c>
      <c r="BS396" s="9" t="s">
        <v>12</v>
      </c>
      <c r="BT396" s="108"/>
    </row>
    <row r="397" spans="1:72" s="9" customFormat="1" x14ac:dyDescent="0.35">
      <c r="A397" s="1" t="s">
        <v>1151</v>
      </c>
      <c r="B397" s="8" t="s">
        <v>1152</v>
      </c>
      <c r="C397" s="3" t="str">
        <f>_xlfn.XLOOKUP(B397,'[1]daily break down'!$D:$D,'[1]daily break down'!$E:$E,"")</f>
        <v>EXTREME-NORD</v>
      </c>
      <c r="D397" s="1" t="s">
        <v>11</v>
      </c>
      <c r="E397" s="1" t="s">
        <v>66</v>
      </c>
      <c r="F397" s="3" t="s">
        <v>55</v>
      </c>
      <c r="G397" s="1" t="s">
        <v>1151</v>
      </c>
      <c r="H397" s="33" t="str">
        <f>_xlfn.XLOOKUP(B397,[2]CALCULATION!$B:$B,[2]CALCULATION!$H:$H,"")</f>
        <v>NOKIA</v>
      </c>
      <c r="I397" s="28">
        <v>0</v>
      </c>
      <c r="J397" s="28">
        <v>0</v>
      </c>
      <c r="K397" s="28">
        <v>0</v>
      </c>
      <c r="L397" s="28">
        <v>5.6451234122836492E-3</v>
      </c>
      <c r="M397" s="28">
        <v>0.15034424525494089</v>
      </c>
      <c r="N397" s="28">
        <v>0</v>
      </c>
      <c r="O397" s="28">
        <v>4.3127457377968055</v>
      </c>
      <c r="P397" s="28">
        <v>4.164686947672692</v>
      </c>
      <c r="Q397" s="28">
        <v>4.7490163827414991</v>
      </c>
      <c r="R397" s="28">
        <v>0.59897998697455568</v>
      </c>
      <c r="S397" s="93">
        <v>0</v>
      </c>
      <c r="T397" s="93">
        <f>_xlfn.XLOOKUP(B397,'[3]Nur des jours'!$B:$B,'[3]Nur des jours'!$U:$U,"")</f>
        <v>7.5283877541372632</v>
      </c>
      <c r="U397" s="93">
        <v>0.27601587444597114</v>
      </c>
      <c r="V397" s="93">
        <v>0.95170590561514445</v>
      </c>
      <c r="W397" s="93">
        <v>7.5283877541372632</v>
      </c>
      <c r="X397" s="93">
        <v>3.1851358570269355</v>
      </c>
      <c r="Y397" s="93">
        <v>3.04281914391199</v>
      </c>
      <c r="Z397" s="93">
        <v>1.4347200640136291</v>
      </c>
      <c r="AA397" s="93">
        <v>0.79578348124140186</v>
      </c>
      <c r="AB397" s="93">
        <v>0.32197666886394832</v>
      </c>
      <c r="AC397" s="93">
        <f>_xlfn.XLOOKUP(B397,'[3]Nur des jours'!$B:$B,'[3]Nur des jours'!$N:$N,"")</f>
        <v>0.50385879754475182</v>
      </c>
      <c r="AD397" s="93">
        <v>0.50385879754475182</v>
      </c>
      <c r="AE397" s="93">
        <v>0</v>
      </c>
      <c r="AF397" s="93">
        <v>0</v>
      </c>
      <c r="AG397" s="93"/>
      <c r="AH397" s="93">
        <v>0.1420920689546932</v>
      </c>
      <c r="AI397" s="93">
        <v>0.99504314393167315</v>
      </c>
      <c r="AJ397" s="93">
        <v>0</v>
      </c>
      <c r="AK397" s="93">
        <v>0</v>
      </c>
      <c r="AL397" s="93">
        <v>0.1420920689546932</v>
      </c>
      <c r="AM397" s="49" t="s">
        <v>5601</v>
      </c>
      <c r="AN397" s="49"/>
      <c r="AO397" s="48" t="str" cm="1">
        <f t="array" ref="AO397">IFERROR(_xlfn.IFS(
AQ397="MPR ISSUE","PDH",
AQ397="BSS Hardware Issue","BSS",
AQ397="Sites strategiques, MLL, Pylone, etc.","ENVTECH",
AQ397="AKTIVCO DEFAUT GE &amp; POWER Cabinet","AKTIVCO",
AQ397="AKTIVCO Coupure ENEO &amp; Baisse de tension","AKTIVCO GRID ONLY",
AQ397="Coupure ENEO &amp; Baisse de tension","IHS GRID ONLY",
AQ397="Defaut GE &amp; POWER Cabinet","IHS",
AQ397="Sharing","Partners",
AQ397="Sites strategiques &amp; DataCenter","SST &amp; DC",
AQ397="Exclu","Exclu",
AQ397="SAT","SAT",
AQ397="SPARE-ISSUE","SPARE-ISSUE",
AQ397="Fiber CAmtel","TRANS_FO_CAMTEL",
AQ397="Fiber AOF","Fiber AOF",
AQ397="Projet OCM (HUAWEI)","TRAVAUX-HUAWEI",
AQ397="Projet OCM (NOKIA)","TRAVAUX-NOKIA",
AQ397="ACCESS-ISSUE","ACCESS-ISSUE",
AQ397="Projet OCM (ZTE, NOKIA, autres projets)","TRAVAUX OCM",
AQ397="No root CAuse","No root cause",
AQ397="ODU HS","PDH",
AQ397="IP &amp; VLAN","PDH",
AQ397="Warehouse HUAWEI","SPARE-ISSUE",
AQ397="SPARE-HS","SPARE-ISSUE",
AQ397="Power Telco","BSS",AQ397="no impacts","no impacts"
),"")</f>
        <v>No root cause</v>
      </c>
      <c r="AP397" s="48" t="str" cm="1">
        <f t="array" ref="AP397">IFERROR(_xlfn.IFS(
AQ397="MPR ISSUE","TX ISSUE",
AQ397="BSS Hardware Issue","RAN ISSUE",
AQ397="Sites strategiques, MLL, Pylone, etc.","ENVTECH",
AQ397="AKTIVCO DEFAUT GE &amp; POWER Cabinet","POWER ISSUE",
AQ397="AKTIVCO Coupure ENEO &amp; Baisse de tension","POWER ISSUE",
AQ397="Coupure ENEO &amp; Baisse de tension","POWER ISSUE",
AQ397="Defaut GE &amp; POWER Cabinet","POWER ISSUE",
AQ397="Sharing","POWER ISSUE",
AQ397="Sites strategiques &amp; DataCenter","POWER ISSUE",
AQ397="Exclu","Exclu",
AQ397="SAT","TX ISSUE",
AQ397="SPARE-ISSUE","SPARE-ISSUE",
AQ397="Fiber CAmtel","TX ISSUE",
AQ397="Fiber AOF","TX ISSUE",
AQ397="Projet OCM (HUAWEI)","TRAVAUX-HUAWEI",
AQ397="Projet OCM (NOKIA)","TRAVAUX -NOKIA",
AQ397="ACCESS-ISSUE","ACCESS-ISSUE",
AQ397="Projet OCM (ZTE, NOKIA, autres projets)","TRAVAUX OCM",
AQ397="No root CAuse","No root cause",
AQ397="ODU HS","TX ISSUE",
AQ397="IP &amp; VLAN","TX ISSUE",
AQ397="Warehouse HUAWEI","SPARE-ISSUE",
AQ397="SPARE-HS","SPARE-ISSUE",
AQ397="Power Telco","RAN ISSUE",AQ397="no impacts","no impacts"
),"")</f>
        <v>No root cause</v>
      </c>
      <c r="AQ397" s="67" t="s">
        <v>5344</v>
      </c>
      <c r="AR397" s="48" t="str" cm="1">
        <f t="array" ref="AR397">IFERROR(_xlfn.IFS(
AQ397="MPR ISSUE","ACTIVE",
AQ397="BSS Hardware Issue","ACTIVE",
AQ397="Sites strategiques, MLL, Pylone, etc.","PASSIVE",
AQ397="AKTIVCO DEFAUT GE &amp; POWER Cabinet","PASSIVE",
AQ397="AKTIVCO Coupure ENEO &amp; Baisse de tension","PASSIVE",
AQ397="Coupure ENEO &amp; Baisse de tension","PASSIVE",
AQ397="Defaut GE &amp; POWER Cabinet","PASSIVE",
AQ397="Sharing","PASSIVE",
AQ397="Sites strategiques &amp; DataCenter","PASSIVE",
AQ397="Exclu","Exclu",
AQ397="SAT","ACTIVE",
AQ397="SPARE-ISSUE","SPARE-ISSUE",
AQ397="Fiber CAmtel","ACTIVE",
AQ397="Fiber AOF","ACTIVE",
AQ397="Projet OCM (HUAWEI)","PLANNED WORKS",
AQ397="Projet OCM (NOKIA)","PLANNED WORKS",
AQ397="ACCESS-ISSUE","ACCESS-ISSUE",
AQ397="Projet OCM (ZTE, NOKIA, autres projets)","PLANNED WORKS",
AQ397="No root CAuse","No root cause",
AQ397="ODU HS","ACTIVE",
AQ397="IP &amp; VLAN","ACTIVE",
AQ397="Warehouse HUAWEI","SPARE-ISSUE",
AQ397="SPARE-HS","SPARE-ISSUE",
AQ397="Power Telco","ACTIVE", AQ397="no impacts","no impacts"
),"")</f>
        <v>No root cause</v>
      </c>
      <c r="AS397" s="92" t="s">
        <v>5950</v>
      </c>
      <c r="AT397" s="98" t="s">
        <v>1152</v>
      </c>
      <c r="AV397" s="17" t="s">
        <v>5537</v>
      </c>
      <c r="AW397" s="7" t="s">
        <v>5537</v>
      </c>
      <c r="AX397" s="6" t="s">
        <v>5537</v>
      </c>
      <c r="AY397" s="7"/>
      <c r="AZ397" s="3" t="s">
        <v>5537</v>
      </c>
      <c r="BA397" s="18" t="s">
        <v>5537</v>
      </c>
      <c r="BB397" s="18" t="s">
        <v>5537</v>
      </c>
      <c r="BC397" s="18" t="s">
        <v>5537</v>
      </c>
      <c r="BD397" s="18" t="s">
        <v>5537</v>
      </c>
      <c r="BE397" s="18" t="s">
        <v>5537</v>
      </c>
      <c r="BF397" s="18" t="s">
        <v>5537</v>
      </c>
      <c r="BG397" s="18" t="s">
        <v>5537</v>
      </c>
      <c r="BH397" s="18" t="s">
        <v>5537</v>
      </c>
      <c r="BI397" s="18" t="s">
        <v>5537</v>
      </c>
      <c r="BJ397" s="18" t="s">
        <v>5537</v>
      </c>
      <c r="BK397" s="18" t="s">
        <v>5537</v>
      </c>
      <c r="BL397" s="9" t="s">
        <v>5950</v>
      </c>
      <c r="BM397" s="14" t="s">
        <v>5537</v>
      </c>
      <c r="BN397" s="14" t="s">
        <v>5537</v>
      </c>
      <c r="BO397" s="14" t="str">
        <f>_xlfn.XLOOKUP(B397,'[4]cell downs 18042026 17h'!$B:$B,'[4]cell downs 18042026 17h'!$B:$B,"")</f>
        <v/>
      </c>
      <c r="BP397" s="14" t="str">
        <f>_xlfn.XLOOKUP(B397,'[5]Cells Huawei 19042026 15h'!$B:$B,'[5]Cells Huawei 19042026 15h'!$B:$B,"")</f>
        <v/>
      </c>
      <c r="BQ397" s="9" t="str">
        <f>_xlfn.XLOOKUP(B397,'[6]cells down 19042026 9H40'!$B:$B,'[6]cells down 19042026 9H40'!$B:$B,"")</f>
        <v/>
      </c>
      <c r="BR397" s="9" t="s">
        <v>1152</v>
      </c>
      <c r="BS397" s="9" t="s">
        <v>12</v>
      </c>
      <c r="BT397" s="108"/>
    </row>
    <row r="398" spans="1:72" s="9" customFormat="1" x14ac:dyDescent="0.35">
      <c r="A398" s="1" t="s">
        <v>1490</v>
      </c>
      <c r="B398" s="8" t="s">
        <v>1491</v>
      </c>
      <c r="C398" s="3" t="str">
        <f>_xlfn.XLOOKUP(B398,'[1]daily break down'!$D:$D,'[1]daily break down'!$E:$E,"")</f>
        <v>EXTREME-NORD</v>
      </c>
      <c r="D398" s="1" t="s">
        <v>11</v>
      </c>
      <c r="E398" s="1" t="s">
        <v>83</v>
      </c>
      <c r="F398" s="3" t="s">
        <v>55</v>
      </c>
      <c r="G398" s="1" t="s">
        <v>1490</v>
      </c>
      <c r="H398" s="33" t="str">
        <f>_xlfn.XLOOKUP(B398,[2]CALCULATION!$B:$B,[2]CALCULATION!$H:$H,"")</f>
        <v>NOKIA</v>
      </c>
      <c r="I398" s="28">
        <v>6.77772198989218E-3</v>
      </c>
      <c r="J398" s="28">
        <v>5.5467003511896845E-2</v>
      </c>
      <c r="K398" s="28">
        <v>2.4969109644353612E-3</v>
      </c>
      <c r="L398" s="28">
        <v>3.9239443099376861E-3</v>
      </c>
      <c r="M398" s="28">
        <v>2.0868249284668478E-2</v>
      </c>
      <c r="N398" s="28">
        <v>2.6287033708913436</v>
      </c>
      <c r="O398" s="28">
        <v>9.0249748620993628</v>
      </c>
      <c r="P398" s="28">
        <v>9.1237432721086726</v>
      </c>
      <c r="Q398" s="28">
        <v>7.4402369677711047</v>
      </c>
      <c r="R398" s="28">
        <v>6.1670496816068621</v>
      </c>
      <c r="S398" s="93">
        <v>6.7766333498466702</v>
      </c>
      <c r="T398" s="93">
        <f>_xlfn.XLOOKUP(B398,'[3]Nur des jours'!$B:$B,'[3]Nur des jours'!$U:$U,"")</f>
        <v>1.2485999961063415E-3</v>
      </c>
      <c r="U398" s="93">
        <v>1.337708287478733E-3</v>
      </c>
      <c r="V398" s="93">
        <v>2.2295138124645555E-3</v>
      </c>
      <c r="W398" s="93">
        <v>1.2485999961063415E-3</v>
      </c>
      <c r="X398" s="93">
        <v>3.0321387849516928E-3</v>
      </c>
      <c r="Y398" s="93">
        <v>0.49327475254908182</v>
      </c>
      <c r="Z398" s="93">
        <v>3.9239443099376861E-3</v>
      </c>
      <c r="AA398" s="93">
        <v>2.0600707627172591E-2</v>
      </c>
      <c r="AB398" s="93">
        <v>0</v>
      </c>
      <c r="AC398" s="93">
        <f>_xlfn.XLOOKUP(B398,'[3]Nur des jours'!$B:$B,'[3]Nur des jours'!$N:$N,"")</f>
        <v>6.8665051521974146E-3</v>
      </c>
      <c r="AD398" s="93">
        <v>6.8665051521974146E-3</v>
      </c>
      <c r="AE398" s="93">
        <v>4.3698470724304259E-3</v>
      </c>
      <c r="AF398" s="93">
        <v>6.3318192273994402E-3</v>
      </c>
      <c r="AG398" s="93"/>
      <c r="AH398" s="93">
        <v>0.13847752955280973</v>
      </c>
      <c r="AI398" s="93">
        <v>0.24591941137209292</v>
      </c>
      <c r="AJ398" s="93">
        <v>0.30788415014892145</v>
      </c>
      <c r="AK398" s="93">
        <v>0</v>
      </c>
      <c r="AL398" s="93">
        <v>0.13847752955280973</v>
      </c>
      <c r="AM398" s="49" t="s">
        <v>5601</v>
      </c>
      <c r="AN398" s="49"/>
      <c r="AO398" s="48" t="str" cm="1">
        <f t="array" ref="AO398">IFERROR(_xlfn.IFS(
AQ398="MPR ISSUE","PDH",
AQ398="BSS Hardware Issue","BSS",
AQ398="Sites strategiques, MLL, Pylone, etc.","ENVTECH",
AQ398="AKTIVCO DEFAUT GE &amp; POWER Cabinet","AKTIVCO",
AQ398="AKTIVCO Coupure ENEO &amp; Baisse de tension","AKTIVCO GRID ONLY",
AQ398="Coupure ENEO &amp; Baisse de tension","IHS GRID ONLY",
AQ398="Defaut GE &amp; POWER Cabinet","IHS",
AQ398="Sharing","Partners",
AQ398="Sites strategiques &amp; DataCenter","SST &amp; DC",
AQ398="Exclu","Exclu",
AQ398="SAT","SAT",
AQ398="SPARE-ISSUE","SPARE-ISSUE",
AQ398="Fiber CAmtel","TRANS_FO_CAMTEL",
AQ398="Fiber AOF","Fiber AOF",
AQ398="Projet OCM (HUAWEI)","TRAVAUX-HUAWEI",
AQ398="Projet OCM (NOKIA)","TRAVAUX-NOKIA",
AQ398="ACCESS-ISSUE","ACCESS-ISSUE",
AQ398="Projet OCM (ZTE, NOKIA, autres projets)","TRAVAUX OCM",
AQ398="No root CAuse","No root cause",
AQ398="ODU HS","PDH",
AQ398="IP &amp; VLAN","PDH",
AQ398="Warehouse HUAWEI","SPARE-ISSUE",
AQ398="SPARE-HS","SPARE-ISSUE",
AQ398="Power Telco","BSS",AQ398="no impacts","no impacts"
),"")</f>
        <v>IHS</v>
      </c>
      <c r="AP398" s="48" t="str" cm="1">
        <f t="array" ref="AP398">IFERROR(_xlfn.IFS(
AQ398="MPR ISSUE","TX ISSUE",
AQ398="BSS Hardware Issue","RAN ISSUE",
AQ398="Sites strategiques, MLL, Pylone, etc.","ENVTECH",
AQ398="AKTIVCO DEFAUT GE &amp; POWER Cabinet","POWER ISSUE",
AQ398="AKTIVCO Coupure ENEO &amp; Baisse de tension","POWER ISSUE",
AQ398="Coupure ENEO &amp; Baisse de tension","POWER ISSUE",
AQ398="Defaut GE &amp; POWER Cabinet","POWER ISSUE",
AQ398="Sharing","POWER ISSUE",
AQ398="Sites strategiques &amp; DataCenter","POWER ISSUE",
AQ398="Exclu","Exclu",
AQ398="SAT","TX ISSUE",
AQ398="SPARE-ISSUE","SPARE-ISSUE",
AQ398="Fiber CAmtel","TX ISSUE",
AQ398="Fiber AOF","TX ISSUE",
AQ398="Projet OCM (HUAWEI)","TRAVAUX-HUAWEI",
AQ398="Projet OCM (NOKIA)","TRAVAUX -NOKIA",
AQ398="ACCESS-ISSUE","ACCESS-ISSUE",
AQ398="Projet OCM (ZTE, NOKIA, autres projets)","TRAVAUX OCM",
AQ398="No root CAuse","No root cause",
AQ398="ODU HS","TX ISSUE",
AQ398="IP &amp; VLAN","TX ISSUE",
AQ398="Warehouse HUAWEI","SPARE-ISSUE",
AQ398="SPARE-HS","SPARE-ISSUE",
AQ398="Power Telco","RAN ISSUE",AQ398="no impacts","no impacts"
),"")</f>
        <v>POWER ISSUE</v>
      </c>
      <c r="AQ398" s="67" t="s">
        <v>5330</v>
      </c>
      <c r="AR398" s="48" t="str" cm="1">
        <f t="array" ref="AR398">IFERROR(_xlfn.IFS(
AQ398="MPR ISSUE","ACTIVE",
AQ398="BSS Hardware Issue","ACTIVE",
AQ398="Sites strategiques, MLL, Pylone, etc.","PASSIVE",
AQ398="AKTIVCO DEFAUT GE &amp; POWER Cabinet","PASSIVE",
AQ398="AKTIVCO Coupure ENEO &amp; Baisse de tension","PASSIVE",
AQ398="Coupure ENEO &amp; Baisse de tension","PASSIVE",
AQ398="Defaut GE &amp; POWER Cabinet","PASSIVE",
AQ398="Sharing","PASSIVE",
AQ398="Sites strategiques &amp; DataCenter","PASSIVE",
AQ398="Exclu","Exclu",
AQ398="SAT","ACTIVE",
AQ398="SPARE-ISSUE","SPARE-ISSUE",
AQ398="Fiber CAmtel","ACTIVE",
AQ398="Fiber AOF","ACTIVE",
AQ398="Projet OCM (HUAWEI)","PLANNED WORKS",
AQ398="Projet OCM (NOKIA)","PLANNED WORKS",
AQ398="ACCESS-ISSUE","ACCESS-ISSUE",
AQ398="Projet OCM (ZTE, NOKIA, autres projets)","PLANNED WORKS",
AQ398="No root CAuse","No root cause",
AQ398="ODU HS","ACTIVE",
AQ398="IP &amp; VLAN","ACTIVE",
AQ398="Warehouse HUAWEI","SPARE-ISSUE",
AQ398="SPARE-HS","SPARE-ISSUE",
AQ398="Power Telco","ACTIVE", AQ398="no impacts","no impacts"
),"")</f>
        <v>PASSIVE</v>
      </c>
      <c r="AS398" s="92" t="s">
        <v>5809</v>
      </c>
      <c r="AT398" s="98" t="s">
        <v>1491</v>
      </c>
      <c r="AV398" s="17" t="s">
        <v>5537</v>
      </c>
      <c r="AW398" s="7" t="s">
        <v>5537</v>
      </c>
      <c r="AX398" s="6" t="s">
        <v>5537</v>
      </c>
      <c r="AY398" s="7"/>
      <c r="AZ398" s="3" t="s">
        <v>5537</v>
      </c>
      <c r="BA398" s="18" t="s">
        <v>5537</v>
      </c>
      <c r="BB398" s="18" t="s">
        <v>5537</v>
      </c>
      <c r="BC398" s="18" t="s">
        <v>5537</v>
      </c>
      <c r="BD398" s="18" t="s">
        <v>5537</v>
      </c>
      <c r="BE398" s="18" t="s">
        <v>5537</v>
      </c>
      <c r="BF398" s="18" t="s">
        <v>5537</v>
      </c>
      <c r="BG398" s="18" t="s">
        <v>5537</v>
      </c>
      <c r="BH398" s="18" t="s">
        <v>5537</v>
      </c>
      <c r="BI398" s="18" t="s">
        <v>5537</v>
      </c>
      <c r="BJ398" s="18" t="s">
        <v>5537</v>
      </c>
      <c r="BK398" s="18" t="s">
        <v>5537</v>
      </c>
      <c r="BL398" s="9" t="s">
        <v>5809</v>
      </c>
      <c r="BM398" s="14" t="s">
        <v>5537</v>
      </c>
      <c r="BN398" s="14" t="s">
        <v>5537</v>
      </c>
      <c r="BO398" s="14" t="str">
        <f>_xlfn.XLOOKUP(B398,'[4]cell downs 18042026 17h'!$B:$B,'[4]cell downs 18042026 17h'!$B:$B,"")</f>
        <v/>
      </c>
      <c r="BP398" s="14" t="str">
        <f>_xlfn.XLOOKUP(B398,'[5]Cells Huawei 19042026 15h'!$B:$B,'[5]Cells Huawei 19042026 15h'!$B:$B,"")</f>
        <v/>
      </c>
      <c r="BQ398" s="9" t="str">
        <f>_xlfn.XLOOKUP(B398,'[6]cells down 19042026 9H40'!$B:$B,'[6]cells down 19042026 9H40'!$B:$B,"")</f>
        <v/>
      </c>
      <c r="BR398" s="9" t="s">
        <v>1491</v>
      </c>
      <c r="BS398" s="9" t="s">
        <v>5537</v>
      </c>
      <c r="BT398" s="108"/>
    </row>
    <row r="399" spans="1:72" s="9" customFormat="1" x14ac:dyDescent="0.35">
      <c r="A399" s="7" t="s">
        <v>2789</v>
      </c>
      <c r="B399" s="6" t="s">
        <v>2790</v>
      </c>
      <c r="C399" s="3" t="str">
        <f>_xlfn.XLOOKUP(B399,'[1]daily break down'!$D:$D,'[1]daily break down'!$E:$E,"")</f>
        <v>CENTRE</v>
      </c>
      <c r="D399" s="7" t="s">
        <v>11</v>
      </c>
      <c r="E399" s="7" t="s">
        <v>12</v>
      </c>
      <c r="F399" s="3" t="s">
        <v>37</v>
      </c>
      <c r="G399" s="18"/>
      <c r="H399" s="33" t="str">
        <f>_xlfn.XLOOKUP(B399,[2]CALCULATION!$B:$B,[2]CALCULATION!$H:$H,"")</f>
        <v>NOKIA</v>
      </c>
      <c r="I399" s="28">
        <v>3.0028888666653181E-2</v>
      </c>
      <c r="J399" s="28">
        <v>0.71317429525109188</v>
      </c>
      <c r="K399" s="28">
        <v>3.1391104528937732</v>
      </c>
      <c r="L399" s="28">
        <v>7.2490029678977899E-2</v>
      </c>
      <c r="M399" s="28">
        <v>0.22375489310628435</v>
      </c>
      <c r="N399" s="28">
        <v>1.7835078317411958E-5</v>
      </c>
      <c r="O399" s="28">
        <v>5.3505234952120087E-5</v>
      </c>
      <c r="P399" s="28">
        <v>0.15326658433751628</v>
      </c>
      <c r="Q399" s="28">
        <v>4.0678448915496022</v>
      </c>
      <c r="R399" s="28">
        <v>8.9175391587117684E-5</v>
      </c>
      <c r="S399" s="93">
        <v>1.0701046990435595E-4</v>
      </c>
      <c r="T399" s="93">
        <f>_xlfn.XLOOKUP(B399,'[3]Nur des jours'!$B:$B,'[3]Nur des jours'!$U:$U,"")</f>
        <v>5.7859490972596754</v>
      </c>
      <c r="U399" s="93">
        <v>4.0182957206159458E-5</v>
      </c>
      <c r="V399" s="93">
        <v>0.78388736220618549</v>
      </c>
      <c r="W399" s="93">
        <v>5.7859490972596754</v>
      </c>
      <c r="X399" s="93">
        <v>6.087112229727204E-2</v>
      </c>
      <c r="Y399" s="93">
        <v>3.5670156634708122E-5</v>
      </c>
      <c r="Z399" s="93">
        <v>1.7835078317411958E-5</v>
      </c>
      <c r="AA399" s="93">
        <v>5.0027394680295517E-2</v>
      </c>
      <c r="AB399" s="93">
        <v>0.16387219162338032</v>
      </c>
      <c r="AC399" s="93">
        <f>_xlfn.XLOOKUP(B399,'[3]Nur des jours'!$B:$B,'[3]Nur des jours'!$N:$N,"")</f>
        <v>0.61004978336537108</v>
      </c>
      <c r="AD399" s="93">
        <v>0.61004978336537108</v>
      </c>
      <c r="AE399" s="93">
        <v>1.7835078317296165E-5</v>
      </c>
      <c r="AF399" s="93">
        <v>4.0342947153949697E-2</v>
      </c>
      <c r="AG399" s="93"/>
      <c r="AH399" s="93">
        <v>0.13324587010926445</v>
      </c>
      <c r="AI399" s="93">
        <v>0.22893361150078534</v>
      </c>
      <c r="AJ399" s="93">
        <v>0.103861722274923</v>
      </c>
      <c r="AK399" s="93">
        <v>0.12595979792806175</v>
      </c>
      <c r="AL399" s="93">
        <v>0.13324587010926445</v>
      </c>
      <c r="AM399" s="49" t="s">
        <v>5559</v>
      </c>
      <c r="AN399" s="49"/>
      <c r="AO399" s="48" t="str" cm="1">
        <f t="array" ref="AO399">IFERROR(_xlfn.IFS(
AQ399="MPR ISSUE","PDH",
AQ399="BSS Hardware Issue","BSS",
AQ399="Sites strategiques, MLL, Pylone, etc.","ENVTECH",
AQ399="AKTIVCO DEFAUT GE &amp; POWER Cabinet","AKTIVCO",
AQ399="AKTIVCO Coupure ENEO &amp; Baisse de tension","AKTIVCO GRID ONLY",
AQ399="Coupure ENEO &amp; Baisse de tension","IHS GRID ONLY",
AQ399="Defaut GE &amp; POWER Cabinet","IHS",
AQ399="Sharing","Partners",
AQ399="Sites strategiques &amp; DataCenter","SST &amp; DC",
AQ399="Exclu","Exclu",
AQ399="SAT","SAT",
AQ399="SPARE-ISSUE","SPARE-ISSUE",
AQ399="Fiber CAmtel","TRANS_FO_CAMTEL",
AQ399="Fiber AOF","Fiber AOF",
AQ399="Projet OCM (HUAWEI)","TRAVAUX-HUAWEI",
AQ399="Projet OCM (NOKIA)","TRAVAUX-NOKIA",
AQ399="ACCESS-ISSUE","ACCESS-ISSUE",
AQ399="Projet OCM (ZTE, NOKIA, autres projets)","TRAVAUX OCM",
AQ399="No root CAuse","No root cause",
AQ399="ODU HS","PDH",
AQ399="IP &amp; VLAN","PDH",
AQ399="Warehouse HUAWEI","SPARE-ISSUE",
AQ399="SPARE-HS","SPARE-ISSUE",
AQ399="Power Telco","BSS",AQ399="no impacts","no impacts"
),"")</f>
        <v>No root cause</v>
      </c>
      <c r="AP399" s="48" t="str" cm="1">
        <f t="array" ref="AP399">IFERROR(_xlfn.IFS(
AQ399="MPR ISSUE","TX ISSUE",
AQ399="BSS Hardware Issue","RAN ISSUE",
AQ399="Sites strategiques, MLL, Pylone, etc.","ENVTECH",
AQ399="AKTIVCO DEFAUT GE &amp; POWER Cabinet","POWER ISSUE",
AQ399="AKTIVCO Coupure ENEO &amp; Baisse de tension","POWER ISSUE",
AQ399="Coupure ENEO &amp; Baisse de tension","POWER ISSUE",
AQ399="Defaut GE &amp; POWER Cabinet","POWER ISSUE",
AQ399="Sharing","POWER ISSUE",
AQ399="Sites strategiques &amp; DataCenter","POWER ISSUE",
AQ399="Exclu","Exclu",
AQ399="SAT","TX ISSUE",
AQ399="SPARE-ISSUE","SPARE-ISSUE",
AQ399="Fiber CAmtel","TX ISSUE",
AQ399="Fiber AOF","TX ISSUE",
AQ399="Projet OCM (HUAWEI)","TRAVAUX-HUAWEI",
AQ399="Projet OCM (NOKIA)","TRAVAUX -NOKIA",
AQ399="ACCESS-ISSUE","ACCESS-ISSUE",
AQ399="Projet OCM (ZTE, NOKIA, autres projets)","TRAVAUX OCM",
AQ399="No root CAuse","No root cause",
AQ399="ODU HS","TX ISSUE",
AQ399="IP &amp; VLAN","TX ISSUE",
AQ399="Warehouse HUAWEI","SPARE-ISSUE",
AQ399="SPARE-HS","SPARE-ISSUE",
AQ399="Power Telco","RAN ISSUE",AQ399="no impacts","no impacts"
),"")</f>
        <v>No root cause</v>
      </c>
      <c r="AQ399" s="127" t="s">
        <v>5344</v>
      </c>
      <c r="AR399" s="48" t="str" cm="1">
        <f t="array" ref="AR399">IFERROR(_xlfn.IFS(
AQ399="MPR ISSUE","ACTIVE",
AQ399="BSS Hardware Issue","ACTIVE",
AQ399="Sites strategiques, MLL, Pylone, etc.","PASSIVE",
AQ399="AKTIVCO DEFAUT GE &amp; POWER Cabinet","PASSIVE",
AQ399="AKTIVCO Coupure ENEO &amp; Baisse de tension","PASSIVE",
AQ399="Coupure ENEO &amp; Baisse de tension","PASSIVE",
AQ399="Defaut GE &amp; POWER Cabinet","PASSIVE",
AQ399="Sharing","PASSIVE",
AQ399="Sites strategiques &amp; DataCenter","PASSIVE",
AQ399="Exclu","Exclu",
AQ399="SAT","ACTIVE",
AQ399="SPARE-ISSUE","SPARE-ISSUE",
AQ399="Fiber CAmtel","ACTIVE",
AQ399="Fiber AOF","ACTIVE",
AQ399="Projet OCM (HUAWEI)","PLANNED WORKS",
AQ399="Projet OCM (NOKIA)","PLANNED WORKS",
AQ399="ACCESS-ISSUE","ACCESS-ISSUE",
AQ399="Projet OCM (ZTE, NOKIA, autres projets)","PLANNED WORKS",
AQ399="No root CAuse","No root cause",
AQ399="ODU HS","ACTIVE",
AQ399="IP &amp; VLAN","ACTIVE",
AQ399="Warehouse HUAWEI","SPARE-ISSUE",
AQ399="SPARE-HS","SPARE-ISSUE",
AQ399="Power Telco","ACTIVE", AQ399="no impacts","no impacts"
),"")</f>
        <v>No root cause</v>
      </c>
      <c r="AS399" s="92" t="s">
        <v>5537</v>
      </c>
      <c r="AT399" s="98" t="s">
        <v>2790</v>
      </c>
      <c r="AV399" s="17" t="s">
        <v>5537</v>
      </c>
      <c r="AW399" s="7" t="s">
        <v>5537</v>
      </c>
      <c r="AX399" s="6" t="s">
        <v>5537</v>
      </c>
      <c r="AY399" s="7"/>
      <c r="AZ399" s="3" t="s">
        <v>5537</v>
      </c>
      <c r="BA399" s="18" t="s">
        <v>5537</v>
      </c>
      <c r="BB399" s="18" t="s">
        <v>5537</v>
      </c>
      <c r="BC399" s="18" t="s">
        <v>5537</v>
      </c>
      <c r="BD399" s="18" t="s">
        <v>5537</v>
      </c>
      <c r="BE399" s="18" t="s">
        <v>5537</v>
      </c>
      <c r="BF399" s="18" t="s">
        <v>5537</v>
      </c>
      <c r="BG399" s="18" t="s">
        <v>5537</v>
      </c>
      <c r="BH399" s="18" t="s">
        <v>5537</v>
      </c>
      <c r="BI399" s="18" t="s">
        <v>5537</v>
      </c>
      <c r="BJ399" s="18" t="s">
        <v>5537</v>
      </c>
      <c r="BK399" s="18" t="s">
        <v>5537</v>
      </c>
      <c r="BL399" s="9" t="s">
        <v>5537</v>
      </c>
      <c r="BM399" s="14" t="s">
        <v>5537</v>
      </c>
      <c r="BN399" s="14" t="s">
        <v>5537</v>
      </c>
      <c r="BO399" s="14" t="str">
        <f>_xlfn.XLOOKUP(B399,'[4]cell downs 18042026 17h'!$B:$B,'[4]cell downs 18042026 17h'!$B:$B,"")</f>
        <v/>
      </c>
      <c r="BP399" s="14" t="str">
        <f>_xlfn.XLOOKUP(B399,'[5]Cells Huawei 19042026 15h'!$B:$B,'[5]Cells Huawei 19042026 15h'!$B:$B,"")</f>
        <v/>
      </c>
      <c r="BQ399" s="9" t="str">
        <f>_xlfn.XLOOKUP(B399,'[6]cells down 19042026 9H40'!$B:$B,'[6]cells down 19042026 9H40'!$B:$B,"")</f>
        <v/>
      </c>
      <c r="BR399" s="9" t="s">
        <v>2790</v>
      </c>
      <c r="BS399" s="9" t="s">
        <v>12</v>
      </c>
      <c r="BT399" s="108"/>
    </row>
    <row r="400" spans="1:72" s="9" customFormat="1" x14ac:dyDescent="0.35">
      <c r="A400" s="1" t="s">
        <v>2909</v>
      </c>
      <c r="B400" s="8" t="s">
        <v>4458</v>
      </c>
      <c r="C400" s="3" t="str">
        <f>_xlfn.XLOOKUP(B400,'[1]daily break down'!$D:$D,'[1]daily break down'!$E:$E,"")</f>
        <v>ADAMAOUA</v>
      </c>
      <c r="D400" s="1" t="s">
        <v>21</v>
      </c>
      <c r="E400" s="1" t="s">
        <v>710</v>
      </c>
      <c r="F400" s="3" t="s">
        <v>90</v>
      </c>
      <c r="G400" s="1" t="s">
        <v>2909</v>
      </c>
      <c r="H400" s="32" t="str">
        <f>_xlfn.XLOOKUP(B400,[2]CALCULATION!$B:$B,[2]CALCULATION!$H:$H,"")</f>
        <v>HUAWEI</v>
      </c>
      <c r="I400" s="28">
        <v>0</v>
      </c>
      <c r="J400" s="28">
        <v>8.9175391586979543E-5</v>
      </c>
      <c r="K400" s="28">
        <v>0</v>
      </c>
      <c r="L400" s="28">
        <v>0</v>
      </c>
      <c r="M400" s="28">
        <v>0</v>
      </c>
      <c r="N400" s="28">
        <v>2.0087470358099835</v>
      </c>
      <c r="O400" s="28">
        <v>2.931640998421952</v>
      </c>
      <c r="P400" s="28">
        <v>11.220333130726845</v>
      </c>
      <c r="Q400" s="28">
        <v>2.4848544514928674</v>
      </c>
      <c r="R400" s="28">
        <v>0</v>
      </c>
      <c r="S400" s="93">
        <v>9.5060967431720184E-2</v>
      </c>
      <c r="T400" s="93">
        <f>_xlfn.XLOOKUP(B400,'[3]Nur des jours'!$B:$B,'[3]Nur des jours'!$U:$U,"")</f>
        <v>5.63312031115791</v>
      </c>
      <c r="U400" s="93">
        <v>0</v>
      </c>
      <c r="V400" s="93">
        <v>0</v>
      </c>
      <c r="W400" s="93">
        <v>5.9432723230974247</v>
      </c>
      <c r="X400" s="93">
        <v>0</v>
      </c>
      <c r="Y400" s="93">
        <v>3.8940753296635879</v>
      </c>
      <c r="Z400" s="93">
        <v>8.9175391586979543E-5</v>
      </c>
      <c r="AA400" s="93">
        <v>0</v>
      </c>
      <c r="AB400" s="93">
        <v>0</v>
      </c>
      <c r="AC400" s="93">
        <f>_xlfn.XLOOKUP(B400,'[3]Nur des jours'!$B:$B,'[3]Nur des jours'!$N:$N,"")</f>
        <v>2.7873373797559022</v>
      </c>
      <c r="AD400" s="93">
        <v>2.7873373797559022</v>
      </c>
      <c r="AE400" s="93">
        <v>0</v>
      </c>
      <c r="AF400" s="93">
        <v>0</v>
      </c>
      <c r="AG400" s="93"/>
      <c r="AH400" s="93">
        <v>0.1315337025907948</v>
      </c>
      <c r="AI400" s="93">
        <v>0.23230579235758902</v>
      </c>
      <c r="AJ400" s="93">
        <v>0.17026947309009183</v>
      </c>
      <c r="AK400" s="93">
        <v>7.9002751347766423E-2</v>
      </c>
      <c r="AL400" s="93">
        <v>0.1315337025907948</v>
      </c>
      <c r="AM400" s="49" t="s">
        <v>5559</v>
      </c>
      <c r="AN400" s="49"/>
      <c r="AO400" s="48" t="str" cm="1">
        <f t="array" ref="AO400">IFERROR(_xlfn.IFS(
AQ400="MPR ISSUE","PDH",
AQ400="BSS Hardware Issue","BSS",
AQ400="Sites strategiques, MLL, Pylone, etc.","ENVTECH",
AQ400="AKTIVCO DEFAUT GE &amp; POWER Cabinet","AKTIVCO",
AQ400="AKTIVCO Coupure ENEO &amp; Baisse de tension","AKTIVCO GRID ONLY",
AQ400="Coupure ENEO &amp; Baisse de tension","IHS GRID ONLY",
AQ400="Defaut GE &amp; POWER Cabinet","IHS",
AQ400="Sharing","Partners",
AQ400="Sites strategiques &amp; DataCenter","SST &amp; DC",
AQ400="Exclu","Exclu",
AQ400="SAT","SAT",
AQ400="SPARE-ISSUE","SPARE-ISSUE",
AQ400="Fiber CAmtel","TRANS_FO_CAMTEL",
AQ400="Fiber AOF","Fiber AOF",
AQ400="Projet OCM (HUAWEI)","TRAVAUX-HUAWEI",
AQ400="Projet OCM (NOKIA)","TRAVAUX-NOKIA",
AQ400="ACCESS-ISSUE","ACCESS-ISSUE",
AQ400="Projet OCM (ZTE, NOKIA, autres projets)","TRAVAUX OCM",
AQ400="No root CAuse","No root cause",
AQ400="ODU HS","PDH",
AQ400="IP &amp; VLAN","PDH",
AQ400="Warehouse HUAWEI","SPARE-ISSUE",
AQ400="SPARE-HS","SPARE-ISSUE",
AQ400="Power Telco","BSS",AQ400="no impacts","no impacts"
),"")</f>
        <v>No root cause</v>
      </c>
      <c r="AP400" s="48" t="str" cm="1">
        <f t="array" ref="AP400">IFERROR(_xlfn.IFS(
AQ400="MPR ISSUE","TX ISSUE",
AQ400="BSS Hardware Issue","RAN ISSUE",
AQ400="Sites strategiques, MLL, Pylone, etc.","ENVTECH",
AQ400="AKTIVCO DEFAUT GE &amp; POWER Cabinet","POWER ISSUE",
AQ400="AKTIVCO Coupure ENEO &amp; Baisse de tension","POWER ISSUE",
AQ400="Coupure ENEO &amp; Baisse de tension","POWER ISSUE",
AQ400="Defaut GE &amp; POWER Cabinet","POWER ISSUE",
AQ400="Sharing","POWER ISSUE",
AQ400="Sites strategiques &amp; DataCenter","POWER ISSUE",
AQ400="Exclu","Exclu",
AQ400="SAT","TX ISSUE",
AQ400="SPARE-ISSUE","SPARE-ISSUE",
AQ400="Fiber CAmtel","TX ISSUE",
AQ400="Fiber AOF","TX ISSUE",
AQ400="Projet OCM (HUAWEI)","TRAVAUX-HUAWEI",
AQ400="Projet OCM (NOKIA)","TRAVAUX -NOKIA",
AQ400="ACCESS-ISSUE","ACCESS-ISSUE",
AQ400="Projet OCM (ZTE, NOKIA, autres projets)","TRAVAUX OCM",
AQ400="No root CAuse","No root cause",
AQ400="ODU HS","TX ISSUE",
AQ400="IP &amp; VLAN","TX ISSUE",
AQ400="Warehouse HUAWEI","SPARE-ISSUE",
AQ400="SPARE-HS","SPARE-ISSUE",
AQ400="Power Telco","RAN ISSUE",AQ400="no impacts","no impacts"
),"")</f>
        <v>No root cause</v>
      </c>
      <c r="AQ400" s="67" t="s">
        <v>5344</v>
      </c>
      <c r="AR400" s="48" t="str" cm="1">
        <f t="array" ref="AR400">IFERROR(_xlfn.IFS(
AQ400="MPR ISSUE","ACTIVE",
AQ400="BSS Hardware Issue","ACTIVE",
AQ400="Sites strategiques, MLL, Pylone, etc.","PASSIVE",
AQ400="AKTIVCO DEFAUT GE &amp; POWER Cabinet","PASSIVE",
AQ400="AKTIVCO Coupure ENEO &amp; Baisse de tension","PASSIVE",
AQ400="Coupure ENEO &amp; Baisse de tension","PASSIVE",
AQ400="Defaut GE &amp; POWER Cabinet","PASSIVE",
AQ400="Sharing","PASSIVE",
AQ400="Sites strategiques &amp; DataCenter","PASSIVE",
AQ400="Exclu","Exclu",
AQ400="SAT","ACTIVE",
AQ400="SPARE-ISSUE","SPARE-ISSUE",
AQ400="Fiber CAmtel","ACTIVE",
AQ400="Fiber AOF","ACTIVE",
AQ400="Projet OCM (HUAWEI)","PLANNED WORKS",
AQ400="Projet OCM (NOKIA)","PLANNED WORKS",
AQ400="ACCESS-ISSUE","ACCESS-ISSUE",
AQ400="Projet OCM (ZTE, NOKIA, autres projets)","PLANNED WORKS",
AQ400="No root CAuse","No root cause",
AQ400="ODU HS","ACTIVE",
AQ400="IP &amp; VLAN","ACTIVE",
AQ400="Warehouse HUAWEI","SPARE-ISSUE",
AQ400="SPARE-HS","SPARE-ISSUE",
AQ400="Power Telco","ACTIVE", AQ400="no impacts","no impacts"
),"")</f>
        <v>No root cause</v>
      </c>
      <c r="AS400" s="92" t="s">
        <v>5537</v>
      </c>
      <c r="AT400" s="98" t="s">
        <v>4458</v>
      </c>
      <c r="AV400" s="17" t="s">
        <v>5537</v>
      </c>
      <c r="AW400" s="7" t="s">
        <v>5537</v>
      </c>
      <c r="AX400" s="6" t="s">
        <v>5537</v>
      </c>
      <c r="AY400" s="7"/>
      <c r="AZ400" s="3" t="s">
        <v>5537</v>
      </c>
      <c r="BA400" s="18" t="s">
        <v>5537</v>
      </c>
      <c r="BB400" s="18" t="s">
        <v>5537</v>
      </c>
      <c r="BC400" s="18" t="s">
        <v>5537</v>
      </c>
      <c r="BD400" s="18" t="s">
        <v>5537</v>
      </c>
      <c r="BE400" s="18" t="s">
        <v>5537</v>
      </c>
      <c r="BF400" s="18" t="s">
        <v>5537</v>
      </c>
      <c r="BG400" s="18" t="s">
        <v>5537</v>
      </c>
      <c r="BH400" s="18" t="s">
        <v>5537</v>
      </c>
      <c r="BI400" s="18" t="s">
        <v>5537</v>
      </c>
      <c r="BJ400" s="18" t="s">
        <v>5537</v>
      </c>
      <c r="BK400" s="18" t="s">
        <v>5537</v>
      </c>
      <c r="BL400" s="9" t="s">
        <v>5537</v>
      </c>
      <c r="BM400" s="14" t="s">
        <v>5537</v>
      </c>
      <c r="BN400" s="14" t="s">
        <v>5537</v>
      </c>
      <c r="BO400" s="14" t="str">
        <f>_xlfn.XLOOKUP(B400,'[4]cell downs 18042026 17h'!$B:$B,'[4]cell downs 18042026 17h'!$B:$B,"")</f>
        <v/>
      </c>
      <c r="BP400" s="14" t="str">
        <f>_xlfn.XLOOKUP(B400,'[5]Cells Huawei 19042026 15h'!$B:$B,'[5]Cells Huawei 19042026 15h'!$B:$B,"")</f>
        <v/>
      </c>
      <c r="BQ400" s="9" t="str">
        <f>_xlfn.XLOOKUP(B400,'[6]cells down 19042026 9H40'!$B:$B,'[6]cells down 19042026 9H40'!$B:$B,"")</f>
        <v/>
      </c>
      <c r="BR400" s="9" t="s">
        <v>5537</v>
      </c>
      <c r="BS400" s="9" t="s">
        <v>12</v>
      </c>
      <c r="BT400" s="108"/>
    </row>
    <row r="401" spans="1:72" s="9" customFormat="1" x14ac:dyDescent="0.35">
      <c r="A401" s="1" t="s">
        <v>1373</v>
      </c>
      <c r="B401" s="8" t="s">
        <v>1374</v>
      </c>
      <c r="C401" s="3" t="str">
        <f>_xlfn.XLOOKUP(B401,'[1]daily break down'!$D:$D,'[1]daily break down'!$E:$E,"")</f>
        <v>ADAMAOUA</v>
      </c>
      <c r="D401" s="1" t="s">
        <v>11</v>
      </c>
      <c r="E401" s="1" t="s">
        <v>1303</v>
      </c>
      <c r="F401" s="3" t="s">
        <v>90</v>
      </c>
      <c r="G401" s="1" t="s">
        <v>1375</v>
      </c>
      <c r="H401" s="33" t="str">
        <f>_xlfn.XLOOKUP(B401,[2]CALCULATION!$B:$B,[2]CALCULATION!$H:$H,"")</f>
        <v>NOKIA</v>
      </c>
      <c r="I401" s="28">
        <v>4.1919711773618102E-3</v>
      </c>
      <c r="J401" s="28">
        <v>3.1214999902655972E-3</v>
      </c>
      <c r="K401" s="28">
        <v>3.9100132920999377E-2</v>
      </c>
      <c r="L401" s="28">
        <v>3.7563028448333022E-2</v>
      </c>
      <c r="M401" s="28">
        <v>1.4430962975947039E-2</v>
      </c>
      <c r="N401" s="28">
        <v>9.7190971302756363E-2</v>
      </c>
      <c r="O401" s="28">
        <v>9.0682183490703616E-2</v>
      </c>
      <c r="P401" s="28">
        <v>0.23178735173490575</v>
      </c>
      <c r="Q401" s="28">
        <v>0.52044134632696659</v>
      </c>
      <c r="R401" s="28">
        <v>0.1480850991334241</v>
      </c>
      <c r="S401" s="93">
        <v>1.6945285661437951E-3</v>
      </c>
      <c r="T401" s="93">
        <f>_xlfn.XLOOKUP(B401,'[3]Nur des jours'!$B:$B,'[3]Nur des jours'!$U:$U,"")</f>
        <v>0</v>
      </c>
      <c r="U401" s="93">
        <v>0</v>
      </c>
      <c r="V401" s="93">
        <v>1.7510804166169997E-3</v>
      </c>
      <c r="W401" s="93">
        <v>0</v>
      </c>
      <c r="X401" s="93">
        <v>9.6210066724502088</v>
      </c>
      <c r="Y401" s="93">
        <v>18.490178579072179</v>
      </c>
      <c r="Z401" s="93">
        <v>1.92685953600507</v>
      </c>
      <c r="AA401" s="93">
        <v>2.1593140412372547</v>
      </c>
      <c r="AB401" s="93">
        <v>0.26544842375137417</v>
      </c>
      <c r="AC401" s="93">
        <f>_xlfn.XLOOKUP(B401,'[3]Nur des jours'!$B:$B,'[3]Nur des jours'!$N:$N,"")</f>
        <v>5.7132754856869652E-2</v>
      </c>
      <c r="AD401" s="93">
        <v>5.7132754856869652E-2</v>
      </c>
      <c r="AE401" s="93">
        <v>0.10404497237455576</v>
      </c>
      <c r="AF401" s="93">
        <v>5.1549229488519276E-2</v>
      </c>
      <c r="AG401" s="93"/>
      <c r="AH401" s="93">
        <v>0.12296594071870434</v>
      </c>
      <c r="AI401" s="93">
        <v>0.20058231318617636</v>
      </c>
      <c r="AJ401" s="93">
        <v>0.28080447096400485</v>
      </c>
      <c r="AK401" s="93">
        <v>1.0260097577600801E-4</v>
      </c>
      <c r="AL401" s="93">
        <v>0.12296594071870434</v>
      </c>
      <c r="AM401" s="49" t="s">
        <v>5559</v>
      </c>
      <c r="AN401" s="49"/>
      <c r="AO401" s="48" t="str" cm="1">
        <f t="array" ref="AO401">IFERROR(_xlfn.IFS(
AQ401="MPR ISSUE","PDH",
AQ401="BSS Hardware Issue","BSS",
AQ401="Sites strategiques, MLL, Pylone, etc.","ENVTECH",
AQ401="AKTIVCO DEFAUT GE &amp; POWER Cabinet","AKTIVCO",
AQ401="AKTIVCO Coupure ENEO &amp; Baisse de tension","AKTIVCO GRID ONLY",
AQ401="Coupure ENEO &amp; Baisse de tension","IHS GRID ONLY",
AQ401="Defaut GE &amp; POWER Cabinet","IHS",
AQ401="Sharing","Partners",
AQ401="Sites strategiques &amp; DataCenter","SST &amp; DC",
AQ401="Exclu","Exclu",
AQ401="SAT","SAT",
AQ401="SPARE-ISSUE","SPARE-ISSUE",
AQ401="Fiber CAmtel","TRANS_FO_CAMTEL",
AQ401="Fiber AOF","Fiber AOF",
AQ401="Projet OCM (HUAWEI)","TRAVAUX-HUAWEI",
AQ401="Projet OCM (NOKIA)","TRAVAUX-NOKIA",
AQ401="ACCESS-ISSUE","ACCESS-ISSUE",
AQ401="Projet OCM (ZTE, NOKIA, autres projets)","TRAVAUX OCM",
AQ401="No root CAuse","No root cause",
AQ401="ODU HS","PDH",
AQ401="IP &amp; VLAN","PDH",
AQ401="Warehouse HUAWEI","SPARE-ISSUE",
AQ401="SPARE-HS","SPARE-ISSUE",
AQ401="Power Telco","BSS",AQ401="no impacts","no impacts"
),"")</f>
        <v>No root cause</v>
      </c>
      <c r="AP401" s="48" t="str" cm="1">
        <f t="array" ref="AP401">IFERROR(_xlfn.IFS(
AQ401="MPR ISSUE","TX ISSUE",
AQ401="BSS Hardware Issue","RAN ISSUE",
AQ401="Sites strategiques, MLL, Pylone, etc.","ENVTECH",
AQ401="AKTIVCO DEFAUT GE &amp; POWER Cabinet","POWER ISSUE",
AQ401="AKTIVCO Coupure ENEO &amp; Baisse de tension","POWER ISSUE",
AQ401="Coupure ENEO &amp; Baisse de tension","POWER ISSUE",
AQ401="Defaut GE &amp; POWER Cabinet","POWER ISSUE",
AQ401="Sharing","POWER ISSUE",
AQ401="Sites strategiques &amp; DataCenter","POWER ISSUE",
AQ401="Exclu","Exclu",
AQ401="SAT","TX ISSUE",
AQ401="SPARE-ISSUE","SPARE-ISSUE",
AQ401="Fiber CAmtel","TX ISSUE",
AQ401="Fiber AOF","TX ISSUE",
AQ401="Projet OCM (HUAWEI)","TRAVAUX-HUAWEI",
AQ401="Projet OCM (NOKIA)","TRAVAUX -NOKIA",
AQ401="ACCESS-ISSUE","ACCESS-ISSUE",
AQ401="Projet OCM (ZTE, NOKIA, autres projets)","TRAVAUX OCM",
AQ401="No root CAuse","No root cause",
AQ401="ODU HS","TX ISSUE",
AQ401="IP &amp; VLAN","TX ISSUE",
AQ401="Warehouse HUAWEI","SPARE-ISSUE",
AQ401="SPARE-HS","SPARE-ISSUE",
AQ401="Power Telco","RAN ISSUE",AQ401="no impacts","no impacts"
),"")</f>
        <v>No root cause</v>
      </c>
      <c r="AQ401" s="127" t="s">
        <v>5344</v>
      </c>
      <c r="AR401" s="48" t="str" cm="1">
        <f t="array" ref="AR401">IFERROR(_xlfn.IFS(
AQ401="MPR ISSUE","ACTIVE",
AQ401="BSS Hardware Issue","ACTIVE",
AQ401="Sites strategiques, MLL, Pylone, etc.","PASSIVE",
AQ401="AKTIVCO DEFAUT GE &amp; POWER Cabinet","PASSIVE",
AQ401="AKTIVCO Coupure ENEO &amp; Baisse de tension","PASSIVE",
AQ401="Coupure ENEO &amp; Baisse de tension","PASSIVE",
AQ401="Defaut GE &amp; POWER Cabinet","PASSIVE",
AQ401="Sharing","PASSIVE",
AQ401="Sites strategiques &amp; DataCenter","PASSIVE",
AQ401="Exclu","Exclu",
AQ401="SAT","ACTIVE",
AQ401="SPARE-ISSUE","SPARE-ISSUE",
AQ401="Fiber CAmtel","ACTIVE",
AQ401="Fiber AOF","ACTIVE",
AQ401="Projet OCM (HUAWEI)","PLANNED WORKS",
AQ401="Projet OCM (NOKIA)","PLANNED WORKS",
AQ401="ACCESS-ISSUE","ACCESS-ISSUE",
AQ401="Projet OCM (ZTE, NOKIA, autres projets)","PLANNED WORKS",
AQ401="No root CAuse","No root cause",
AQ401="ODU HS","ACTIVE",
AQ401="IP &amp; VLAN","ACTIVE",
AQ401="Warehouse HUAWEI","SPARE-ISSUE",
AQ401="SPARE-HS","SPARE-ISSUE",
AQ401="Power Telco","ACTIVE", AQ401="no impacts","no impacts"
),"")</f>
        <v>No root cause</v>
      </c>
      <c r="AS401" s="92" t="s">
        <v>5537</v>
      </c>
      <c r="AT401" s="98" t="s">
        <v>1374</v>
      </c>
      <c r="AV401" s="17" t="s">
        <v>5537</v>
      </c>
      <c r="AW401" s="7" t="s">
        <v>5537</v>
      </c>
      <c r="AX401" s="6" t="s">
        <v>5537</v>
      </c>
      <c r="AY401" s="7"/>
      <c r="AZ401" s="3" t="s">
        <v>5537</v>
      </c>
      <c r="BA401" s="18" t="s">
        <v>5537</v>
      </c>
      <c r="BB401" s="18" t="s">
        <v>5537</v>
      </c>
      <c r="BC401" s="18" t="s">
        <v>5537</v>
      </c>
      <c r="BD401" s="18" t="s">
        <v>5537</v>
      </c>
      <c r="BE401" s="18" t="s">
        <v>5537</v>
      </c>
      <c r="BF401" s="18" t="s">
        <v>5537</v>
      </c>
      <c r="BG401" s="18" t="s">
        <v>5537</v>
      </c>
      <c r="BH401" s="18" t="s">
        <v>5537</v>
      </c>
      <c r="BI401" s="18" t="s">
        <v>5537</v>
      </c>
      <c r="BJ401" s="18" t="s">
        <v>5537</v>
      </c>
      <c r="BK401" s="18" t="s">
        <v>5537</v>
      </c>
      <c r="BL401" s="9" t="s">
        <v>5537</v>
      </c>
      <c r="BM401" s="14" t="s">
        <v>5537</v>
      </c>
      <c r="BN401" s="14" t="s">
        <v>5537</v>
      </c>
      <c r="BO401" s="14" t="str">
        <f>_xlfn.XLOOKUP(B401,'[4]cell downs 18042026 17h'!$B:$B,'[4]cell downs 18042026 17h'!$B:$B,"")</f>
        <v/>
      </c>
      <c r="BP401" s="14" t="str">
        <f>_xlfn.XLOOKUP(B401,'[5]Cells Huawei 19042026 15h'!$B:$B,'[5]Cells Huawei 19042026 15h'!$B:$B,"")</f>
        <v/>
      </c>
      <c r="BQ401" s="9" t="str">
        <f>_xlfn.XLOOKUP(B401,'[6]cells down 19042026 9H40'!$B:$B,'[6]cells down 19042026 9H40'!$B:$B,"")</f>
        <v/>
      </c>
      <c r="BR401" s="9" t="s">
        <v>1374</v>
      </c>
      <c r="BS401" s="9" t="s">
        <v>5537</v>
      </c>
      <c r="BT401" s="108"/>
    </row>
    <row r="402" spans="1:72" s="9" customFormat="1" x14ac:dyDescent="0.35">
      <c r="A402" s="1" t="s">
        <v>435</v>
      </c>
      <c r="B402" s="1" t="s">
        <v>436</v>
      </c>
      <c r="C402" s="3" t="str">
        <f>_xlfn.XLOOKUP(B402,'[1]daily break down'!$D:$D,'[1]daily break down'!$E:$E,"")</f>
        <v>EXTREME-NORD</v>
      </c>
      <c r="D402" s="1" t="s">
        <v>11</v>
      </c>
      <c r="E402" s="1" t="s">
        <v>12</v>
      </c>
      <c r="F402" s="3" t="s">
        <v>55</v>
      </c>
      <c r="G402" s="1" t="s">
        <v>437</v>
      </c>
      <c r="H402" s="33" t="str">
        <f>_xlfn.XLOOKUP(B402,[2]CALCULATION!$B:$B,[2]CALCULATION!$H:$H,"")</f>
        <v>NOKIA</v>
      </c>
      <c r="I402" s="28">
        <v>9.2965275257123032</v>
      </c>
      <c r="J402" s="28">
        <v>9.2968521653973557</v>
      </c>
      <c r="K402" s="28">
        <v>9.2966357389406529</v>
      </c>
      <c r="L402" s="28">
        <v>9.2969062720115296</v>
      </c>
      <c r="M402" s="28">
        <v>9.29679805878318</v>
      </c>
      <c r="N402" s="28">
        <v>9.29679805878318</v>
      </c>
      <c r="O402" s="28">
        <v>9.2969062720115296</v>
      </c>
      <c r="P402" s="28">
        <v>9.2968521653973557</v>
      </c>
      <c r="Q402" s="28">
        <v>9.2966357389406529</v>
      </c>
      <c r="R402" s="28">
        <v>9.2969603786257053</v>
      </c>
      <c r="S402" s="93">
        <v>9.2971226984682325</v>
      </c>
      <c r="T402" s="93">
        <f>_xlfn.XLOOKUP(B402,'[3]Nur des jours'!$B:$B,'[3]Nur des jours'!$U:$U,"")</f>
        <v>9.2448485159788039</v>
      </c>
      <c r="U402" s="93">
        <v>9.2969603786257053</v>
      </c>
      <c r="V402" s="93">
        <v>9.2449020212137576</v>
      </c>
      <c r="W402" s="93">
        <v>9.2448485159788039</v>
      </c>
      <c r="X402" s="93">
        <v>9.2450090316836597</v>
      </c>
      <c r="Y402" s="93">
        <v>9.2449020212137576</v>
      </c>
      <c r="Z402" s="93">
        <v>9.2445274845690903</v>
      </c>
      <c r="AA402" s="93">
        <v>9.2445809898040405</v>
      </c>
      <c r="AB402" s="93">
        <v>9.2446344950389943</v>
      </c>
      <c r="AC402" s="93">
        <f>_xlfn.XLOOKUP(B402,'[3]Nur des jours'!$B:$B,'[3]Nur des jours'!$N:$N,"")</f>
        <v>9.2450090316836597</v>
      </c>
      <c r="AD402" s="93">
        <v>9.2450090316836597</v>
      </c>
      <c r="AE402" s="93">
        <v>6.252268136010537</v>
      </c>
      <c r="AF402" s="93">
        <v>2.8608298643844861</v>
      </c>
      <c r="AG402" s="93"/>
      <c r="AH402" s="93">
        <v>0.12040929982847515</v>
      </c>
      <c r="AI402" s="93">
        <v>0.27614414349603733</v>
      </c>
      <c r="AJ402" s="93">
        <v>0.2412069096938913</v>
      </c>
      <c r="AK402" s="93">
        <v>0</v>
      </c>
      <c r="AL402" s="93">
        <v>0.12040929982847515</v>
      </c>
      <c r="AM402" s="49" t="s">
        <v>5598</v>
      </c>
      <c r="AN402" s="49" t="s">
        <v>5536</v>
      </c>
      <c r="AO402" s="48" t="str" cm="1">
        <f t="array" ref="AO402">IFERROR(_xlfn.IFS(
AQ402="MPR ISSUE","PDH",
AQ402="BSS Hardware Issue","BSS",
AQ402="Sites strategiques, MLL, Pylone, etc.","ENVTECH",
AQ402="AKTIVCO DEFAUT GE &amp; POWER Cabinet","AKTIVCO",
AQ402="AKTIVCO Coupure ENEO &amp; Baisse de tension","AKTIVCO GRID ONLY",
AQ402="Coupure ENEO &amp; Baisse de tension","IHS GRID ONLY",
AQ402="Defaut GE &amp; POWER Cabinet","IHS",
AQ402="Sharing","Partners",
AQ402="Sites strategiques &amp; DataCenter","SST &amp; DC",
AQ402="Exclu","Exclu",
AQ402="SAT","SAT",
AQ402="SPARE-ISSUE","SPARE-ISSUE",
AQ402="Fiber CAmtel","TRANS_FO_CAMTEL",
AQ402="Fiber AOF","Fiber AOF",
AQ402="Projet OCM (HUAWEI)","TRAVAUX-HUAWEI",
AQ402="Projet OCM (NOKIA)","TRAVAUX-NOKIA",
AQ402="ACCESS-ISSUE","ACCESS-ISSUE",
AQ402="Projet OCM (ZTE, NOKIA, autres projets)","TRAVAUX OCM",
AQ402="No root CAuse","No root cause",
AQ402="ODU HS","PDH",
AQ402="IP &amp; VLAN","PDH",
AQ402="Warehouse HUAWEI","SPARE-ISSUE",
AQ402="SPARE-HS","SPARE-ISSUE",
AQ402="Power Telco","BSS",AQ402="no impacts","no impacts"
),"")</f>
        <v>Exclu</v>
      </c>
      <c r="AP402" s="48" t="str" cm="1">
        <f t="array" ref="AP402">IFERROR(_xlfn.IFS(
AQ402="MPR ISSUE","TX ISSUE",
AQ402="BSS Hardware Issue","RAN ISSUE",
AQ402="Sites strategiques, MLL, Pylone, etc.","ENVTECH",
AQ402="AKTIVCO DEFAUT GE &amp; POWER Cabinet","POWER ISSUE",
AQ402="AKTIVCO Coupure ENEO &amp; Baisse de tension","POWER ISSUE",
AQ402="Coupure ENEO &amp; Baisse de tension","POWER ISSUE",
AQ402="Defaut GE &amp; POWER Cabinet","POWER ISSUE",
AQ402="Sharing","POWER ISSUE",
AQ402="Sites strategiques &amp; DataCenter","POWER ISSUE",
AQ402="Exclu","Exclu",
AQ402="SAT","TX ISSUE",
AQ402="SPARE-ISSUE","SPARE-ISSUE",
AQ402="Fiber CAmtel","TX ISSUE",
AQ402="Fiber AOF","TX ISSUE",
AQ402="Projet OCM (HUAWEI)","TRAVAUX-HUAWEI",
AQ402="Projet OCM (NOKIA)","TRAVAUX -NOKIA",
AQ402="ACCESS-ISSUE","ACCESS-ISSUE",
AQ402="Projet OCM (ZTE, NOKIA, autres projets)","TRAVAUX OCM",
AQ402="No root CAuse","No root cause",
AQ402="ODU HS","TX ISSUE",
AQ402="IP &amp; VLAN","TX ISSUE",
AQ402="Warehouse HUAWEI","SPARE-ISSUE",
AQ402="SPARE-HS","SPARE-ISSUE",
AQ402="Power Telco","RAN ISSUE",AQ402="no impacts","no impacts"
),"")</f>
        <v>Exclu</v>
      </c>
      <c r="AQ402" s="67" t="s">
        <v>5598</v>
      </c>
      <c r="AR402" s="48" t="str" cm="1">
        <f t="array" ref="AR402">IFERROR(_xlfn.IFS(
AQ402="MPR ISSUE","ACTIVE",
AQ402="BSS Hardware Issue","ACTIVE",
AQ402="Sites strategiques, MLL, Pylone, etc.","PASSIVE",
AQ402="AKTIVCO DEFAUT GE &amp; POWER Cabinet","PASSIVE",
AQ402="AKTIVCO Coupure ENEO &amp; Baisse de tension","PASSIVE",
AQ402="Coupure ENEO &amp; Baisse de tension","PASSIVE",
AQ402="Defaut GE &amp; POWER Cabinet","PASSIVE",
AQ402="Sharing","PASSIVE",
AQ402="Sites strategiques &amp; DataCenter","PASSIVE",
AQ402="Exclu","Exclu",
AQ402="SAT","ACTIVE",
AQ402="SPARE-ISSUE","SPARE-ISSUE",
AQ402="Fiber CAmtel","ACTIVE",
AQ402="Fiber AOF","ACTIVE",
AQ402="Projet OCM (HUAWEI)","PLANNED WORKS",
AQ402="Projet OCM (NOKIA)","PLANNED WORKS",
AQ402="ACCESS-ISSUE","ACCESS-ISSUE",
AQ402="Projet OCM (ZTE, NOKIA, autres projets)","PLANNED WORKS",
AQ402="No root CAuse","No root cause",
AQ402="ODU HS","ACTIVE",
AQ402="IP &amp; VLAN","ACTIVE",
AQ402="Warehouse HUAWEI","SPARE-ISSUE",
AQ402="SPARE-HS","SPARE-ISSUE",
AQ402="Power Telco","ACTIVE", AQ402="no impacts","no impacts"
),"")</f>
        <v>Exclu</v>
      </c>
      <c r="AS402" s="92" t="s">
        <v>5730</v>
      </c>
      <c r="AT402" s="98" t="s">
        <v>436</v>
      </c>
      <c r="AV402" s="17" t="s">
        <v>5537</v>
      </c>
      <c r="AW402" s="7" t="s">
        <v>5537</v>
      </c>
      <c r="AX402" s="6" t="s">
        <v>5537</v>
      </c>
      <c r="AY402" s="7"/>
      <c r="AZ402" s="3" t="s">
        <v>5537</v>
      </c>
      <c r="BA402" s="18" t="s">
        <v>5537</v>
      </c>
      <c r="BB402" s="18" t="s">
        <v>5537</v>
      </c>
      <c r="BC402" s="18" t="s">
        <v>5537</v>
      </c>
      <c r="BD402" s="18" t="s">
        <v>5537</v>
      </c>
      <c r="BE402" s="18" t="s">
        <v>5537</v>
      </c>
      <c r="BF402" s="18" t="s">
        <v>5537</v>
      </c>
      <c r="BG402" s="18" t="s">
        <v>5871</v>
      </c>
      <c r="BH402" s="18" t="s">
        <v>6232</v>
      </c>
      <c r="BI402" s="18" t="s">
        <v>5537</v>
      </c>
      <c r="BJ402" s="18" t="s">
        <v>5537</v>
      </c>
      <c r="BK402" s="18" t="s">
        <v>5537</v>
      </c>
      <c r="BL402" s="9" t="s">
        <v>5537</v>
      </c>
      <c r="BM402" s="14" t="s">
        <v>5537</v>
      </c>
      <c r="BN402" s="14" t="s">
        <v>5537</v>
      </c>
      <c r="BO402" s="14" t="str">
        <f>_xlfn.XLOOKUP(B402,'[4]cell downs 18042026 17h'!$B:$B,'[4]cell downs 18042026 17h'!$B:$B,"")</f>
        <v/>
      </c>
      <c r="BP402" s="14" t="str">
        <f>_xlfn.XLOOKUP(B402,'[5]Cells Huawei 19042026 15h'!$B:$B,'[5]Cells Huawei 19042026 15h'!$B:$B,"")</f>
        <v/>
      </c>
      <c r="BQ402" s="9" t="str">
        <f>_xlfn.XLOOKUP(B402,'[6]cells down 19042026 9H40'!$B:$B,'[6]cells down 19042026 9H40'!$B:$B,"")</f>
        <v/>
      </c>
      <c r="BR402" s="9" t="s">
        <v>436</v>
      </c>
      <c r="BS402" s="9" t="s">
        <v>5537</v>
      </c>
      <c r="BT402" s="108"/>
    </row>
    <row r="403" spans="1:72" s="9" customFormat="1" x14ac:dyDescent="0.35">
      <c r="A403" s="1" t="s">
        <v>533</v>
      </c>
      <c r="B403" s="8" t="s">
        <v>534</v>
      </c>
      <c r="C403" s="3" t="str">
        <f>_xlfn.XLOOKUP(B403,'[1]daily break down'!$D:$D,'[1]daily break down'!$E:$E,"")</f>
        <v>CENTRE</v>
      </c>
      <c r="D403" s="1" t="s">
        <v>11</v>
      </c>
      <c r="E403" s="1" t="s">
        <v>66</v>
      </c>
      <c r="F403" s="3" t="s">
        <v>226</v>
      </c>
      <c r="G403" s="1" t="s">
        <v>533</v>
      </c>
      <c r="H403" s="33" t="str">
        <f>_xlfn.XLOOKUP(B403,[2]CALCULATION!$B:$B,[2]CALCULATION!$H:$H,"")</f>
        <v>NOKIA</v>
      </c>
      <c r="I403" s="28">
        <v>5.2456353996341676</v>
      </c>
      <c r="J403" s="28">
        <v>2.0492504986687678E-2</v>
      </c>
      <c r="K403" s="28">
        <v>0.47173782149512189</v>
      </c>
      <c r="L403" s="28">
        <v>3.1609644354270285</v>
      </c>
      <c r="M403" s="28">
        <v>1.4805611914403041</v>
      </c>
      <c r="N403" s="28">
        <v>2.0139013734437108</v>
      </c>
      <c r="O403" s="28">
        <v>1.3389328345218627</v>
      </c>
      <c r="P403" s="28">
        <v>0.16470694826115131</v>
      </c>
      <c r="Q403" s="28">
        <v>0.21150619376599811</v>
      </c>
      <c r="R403" s="28">
        <v>7.8884551397842145E-2</v>
      </c>
      <c r="S403" s="93">
        <v>0.21801599735184765</v>
      </c>
      <c r="T403" s="93">
        <f>_xlfn.XLOOKUP(B403,'[3]Nur des jours'!$B:$B,'[3]Nur des jours'!$U:$U,"")</f>
        <v>0.12133203779324438</v>
      </c>
      <c r="U403" s="93">
        <v>0.23435292909058211</v>
      </c>
      <c r="V403" s="93">
        <v>0.21607197381525159</v>
      </c>
      <c r="W403" s="93">
        <v>0.12133203779324436</v>
      </c>
      <c r="X403" s="93">
        <v>0.13372741722383444</v>
      </c>
      <c r="Y403" s="93">
        <v>0.16142529385075038</v>
      </c>
      <c r="Z403" s="93">
        <v>0.392639249157471</v>
      </c>
      <c r="AA403" s="93">
        <v>0.26873896008652148</v>
      </c>
      <c r="AB403" s="93">
        <v>0.17526531462504952</v>
      </c>
      <c r="AC403" s="93">
        <f>_xlfn.XLOOKUP(B403,'[3]Nur des jours'!$B:$B,'[3]Nur des jours'!$N:$N,"")</f>
        <v>0.17635325440241068</v>
      </c>
      <c r="AD403" s="93">
        <v>0.17635325440241068</v>
      </c>
      <c r="AE403" s="93">
        <v>0.23884736882656593</v>
      </c>
      <c r="AF403" s="93">
        <v>0.17626407901082389</v>
      </c>
      <c r="AG403" s="93"/>
      <c r="AH403" s="93">
        <v>0.11899564253366551</v>
      </c>
      <c r="AI403" s="93">
        <v>9.7043871323573477E-2</v>
      </c>
      <c r="AJ403" s="93">
        <v>0.31317895284433434</v>
      </c>
      <c r="AK403" s="93">
        <v>0</v>
      </c>
      <c r="AL403" s="93">
        <v>0.11899564253366551</v>
      </c>
      <c r="AM403" s="49" t="s">
        <v>5559</v>
      </c>
      <c r="AN403" s="49"/>
      <c r="AO403" s="48" t="str" cm="1">
        <f t="array" ref="AO403">IFERROR(_xlfn.IFS(
AQ403="MPR ISSUE","PDH",
AQ403="BSS Hardware Issue","BSS",
AQ403="Sites strategiques, MLL, Pylone, etc.","ENVTECH",
AQ403="AKTIVCO DEFAUT GE &amp; POWER Cabinet","AKTIVCO",
AQ403="AKTIVCO Coupure ENEO &amp; Baisse de tension","AKTIVCO GRID ONLY",
AQ403="Coupure ENEO &amp; Baisse de tension","IHS GRID ONLY",
AQ403="Defaut GE &amp; POWER Cabinet","IHS",
AQ403="Sharing","Partners",
AQ403="Sites strategiques &amp; DataCenter","SST &amp; DC",
AQ403="Exclu","Exclu",
AQ403="SAT","SAT",
AQ403="SPARE-ISSUE","SPARE-ISSUE",
AQ403="Fiber CAmtel","TRANS_FO_CAMTEL",
AQ403="Fiber AOF","Fiber AOF",
AQ403="Projet OCM (HUAWEI)","TRAVAUX-HUAWEI",
AQ403="Projet OCM (NOKIA)","TRAVAUX-NOKIA",
AQ403="ACCESS-ISSUE","ACCESS-ISSUE",
AQ403="Projet OCM (ZTE, NOKIA, autres projets)","TRAVAUX OCM",
AQ403="No root CAuse","No root cause",
AQ403="ODU HS","PDH",
AQ403="IP &amp; VLAN","PDH",
AQ403="Warehouse HUAWEI","SPARE-ISSUE",
AQ403="SPARE-HS","SPARE-ISSUE",
AQ403="Power Telco","BSS",AQ403="no impacts","no impacts"
),"")</f>
        <v>IHS</v>
      </c>
      <c r="AP403" s="48" t="str" cm="1">
        <f t="array" ref="AP403">IFERROR(_xlfn.IFS(
AQ403="MPR ISSUE","TX ISSUE",
AQ403="BSS Hardware Issue","RAN ISSUE",
AQ403="Sites strategiques, MLL, Pylone, etc.","ENVTECH",
AQ403="AKTIVCO DEFAUT GE &amp; POWER Cabinet","POWER ISSUE",
AQ403="AKTIVCO Coupure ENEO &amp; Baisse de tension","POWER ISSUE",
AQ403="Coupure ENEO &amp; Baisse de tension","POWER ISSUE",
AQ403="Defaut GE &amp; POWER Cabinet","POWER ISSUE",
AQ403="Sharing","POWER ISSUE",
AQ403="Sites strategiques &amp; DataCenter","POWER ISSUE",
AQ403="Exclu","Exclu",
AQ403="SAT","TX ISSUE",
AQ403="SPARE-ISSUE","SPARE-ISSUE",
AQ403="Fiber CAmtel","TX ISSUE",
AQ403="Fiber AOF","TX ISSUE",
AQ403="Projet OCM (HUAWEI)","TRAVAUX-HUAWEI",
AQ403="Projet OCM (NOKIA)","TRAVAUX -NOKIA",
AQ403="ACCESS-ISSUE","ACCESS-ISSUE",
AQ403="Projet OCM (ZTE, NOKIA, autres projets)","TRAVAUX OCM",
AQ403="No root CAuse","No root cause",
AQ403="ODU HS","TX ISSUE",
AQ403="IP &amp; VLAN","TX ISSUE",
AQ403="Warehouse HUAWEI","SPARE-ISSUE",
AQ403="SPARE-HS","SPARE-ISSUE",
AQ403="Power Telco","RAN ISSUE",AQ403="no impacts","no impacts"
),"")</f>
        <v>POWER ISSUE</v>
      </c>
      <c r="AQ403" s="67" t="s">
        <v>5330</v>
      </c>
      <c r="AR403" s="48" t="str" cm="1">
        <f t="array" ref="AR403">IFERROR(_xlfn.IFS(
AQ403="MPR ISSUE","ACTIVE",
AQ403="BSS Hardware Issue","ACTIVE",
AQ403="Sites strategiques, MLL, Pylone, etc.","PASSIVE",
AQ403="AKTIVCO DEFAUT GE &amp; POWER Cabinet","PASSIVE",
AQ403="AKTIVCO Coupure ENEO &amp; Baisse de tension","PASSIVE",
AQ403="Coupure ENEO &amp; Baisse de tension","PASSIVE",
AQ403="Defaut GE &amp; POWER Cabinet","PASSIVE",
AQ403="Sharing","PASSIVE",
AQ403="Sites strategiques &amp; DataCenter","PASSIVE",
AQ403="Exclu","Exclu",
AQ403="SAT","ACTIVE",
AQ403="SPARE-ISSUE","SPARE-ISSUE",
AQ403="Fiber CAmtel","ACTIVE",
AQ403="Fiber AOF","ACTIVE",
AQ403="Projet OCM (HUAWEI)","PLANNED WORKS",
AQ403="Projet OCM (NOKIA)","PLANNED WORKS",
AQ403="ACCESS-ISSUE","ACCESS-ISSUE",
AQ403="Projet OCM (ZTE, NOKIA, autres projets)","PLANNED WORKS",
AQ403="No root CAuse","No root cause",
AQ403="ODU HS","ACTIVE",
AQ403="IP &amp; VLAN","ACTIVE",
AQ403="Warehouse HUAWEI","SPARE-ISSUE",
AQ403="SPARE-HS","SPARE-ISSUE",
AQ403="Power Telco","ACTIVE", AQ403="no impacts","no impacts"
),"")</f>
        <v>PASSIVE</v>
      </c>
      <c r="AS403" s="92" t="s">
        <v>5778</v>
      </c>
      <c r="AT403" s="98" t="s">
        <v>534</v>
      </c>
      <c r="AV403" s="17" t="s">
        <v>5537</v>
      </c>
      <c r="AW403" s="7" t="s">
        <v>5537</v>
      </c>
      <c r="AX403" s="6" t="s">
        <v>5537</v>
      </c>
      <c r="AY403" s="7"/>
      <c r="AZ403" s="3" t="s">
        <v>5537</v>
      </c>
      <c r="BA403" s="18" t="s">
        <v>5537</v>
      </c>
      <c r="BB403" s="18" t="s">
        <v>5537</v>
      </c>
      <c r="BC403" s="18" t="s">
        <v>5537</v>
      </c>
      <c r="BD403" s="18" t="s">
        <v>5537</v>
      </c>
      <c r="BE403" s="18" t="s">
        <v>5537</v>
      </c>
      <c r="BF403" s="18" t="s">
        <v>5537</v>
      </c>
      <c r="BG403" s="18" t="s">
        <v>5537</v>
      </c>
      <c r="BH403" s="18" t="s">
        <v>5537</v>
      </c>
      <c r="BI403" s="18" t="s">
        <v>5537</v>
      </c>
      <c r="BJ403" s="18" t="s">
        <v>5537</v>
      </c>
      <c r="BK403" s="18" t="s">
        <v>5537</v>
      </c>
      <c r="BL403" s="9" t="s">
        <v>5778</v>
      </c>
      <c r="BM403" s="14" t="s">
        <v>5537</v>
      </c>
      <c r="BN403" s="14" t="s">
        <v>5537</v>
      </c>
      <c r="BO403" s="14" t="str">
        <f>_xlfn.XLOOKUP(B403,'[4]cell downs 18042026 17h'!$B:$B,'[4]cell downs 18042026 17h'!$B:$B,"")</f>
        <v/>
      </c>
      <c r="BP403" s="14" t="str">
        <f>_xlfn.XLOOKUP(B403,'[5]Cells Huawei 19042026 15h'!$B:$B,'[5]Cells Huawei 19042026 15h'!$B:$B,"")</f>
        <v/>
      </c>
      <c r="BQ403" s="9" t="str">
        <f>_xlfn.XLOOKUP(B403,'[6]cells down 19042026 9H40'!$B:$B,'[6]cells down 19042026 9H40'!$B:$B,"")</f>
        <v/>
      </c>
      <c r="BR403" s="9" t="s">
        <v>534</v>
      </c>
      <c r="BS403" s="9" t="s">
        <v>12</v>
      </c>
      <c r="BT403" s="108"/>
    </row>
    <row r="404" spans="1:72" s="9" customFormat="1" x14ac:dyDescent="0.35">
      <c r="A404" s="1" t="s">
        <v>4961</v>
      </c>
      <c r="B404" s="8" t="s">
        <v>4962</v>
      </c>
      <c r="C404" s="3" t="str">
        <f>_xlfn.XLOOKUP(B404,'[1]daily break down'!$D:$D,'[1]daily break down'!$E:$E,"")</f>
        <v>Douala</v>
      </c>
      <c r="D404" s="1" t="s">
        <v>11</v>
      </c>
      <c r="E404" s="1" t="s">
        <v>594</v>
      </c>
      <c r="F404" s="3" t="s">
        <v>31</v>
      </c>
      <c r="G404" s="1" t="s">
        <v>32</v>
      </c>
      <c r="H404" s="34" t="str">
        <f>_xlfn.XLOOKUP(B404,[2]CALCULATION!$B:$B,[2]CALCULATION!$H:$H,"")</f>
        <v>ZTE</v>
      </c>
      <c r="I404" s="28">
        <v>0</v>
      </c>
      <c r="J404" s="28">
        <v>0</v>
      </c>
      <c r="K404" s="28">
        <v>0</v>
      </c>
      <c r="L404" s="28">
        <v>0</v>
      </c>
      <c r="M404" s="28">
        <v>0</v>
      </c>
      <c r="N404" s="28">
        <v>0</v>
      </c>
      <c r="O404" s="28">
        <v>0</v>
      </c>
      <c r="P404" s="28">
        <v>0</v>
      </c>
      <c r="Q404" s="28">
        <v>0</v>
      </c>
      <c r="R404" s="28">
        <v>0</v>
      </c>
      <c r="S404" s="93">
        <v>0</v>
      </c>
      <c r="T404" s="93">
        <f>_xlfn.XLOOKUP(B404,'[3]Nur des jours'!$B:$B,'[3]Nur des jours'!$U:$U,"")</f>
        <v>13.214294886611709</v>
      </c>
      <c r="U404" s="93">
        <v>0</v>
      </c>
      <c r="V404" s="93">
        <v>0</v>
      </c>
      <c r="W404" s="93">
        <v>13.214294886611709</v>
      </c>
      <c r="X404" s="93">
        <v>0</v>
      </c>
      <c r="Y404" s="93">
        <v>0</v>
      </c>
      <c r="Z404" s="93">
        <v>0.63264589807466809</v>
      </c>
      <c r="AA404" s="93">
        <v>1.6248113048714015</v>
      </c>
      <c r="AB404" s="93">
        <v>1.144637491332152</v>
      </c>
      <c r="AC404" s="93">
        <f>_xlfn.XLOOKUP(B404,'[3]Nur des jours'!$B:$B,'[3]Nur des jours'!$N:$N,"")</f>
        <v>3.2759828554959145</v>
      </c>
      <c r="AD404" s="93">
        <v>3.2759828554959145</v>
      </c>
      <c r="AE404" s="93">
        <v>2.211603216592045</v>
      </c>
      <c r="AF404" s="93">
        <v>4.4591976212285935</v>
      </c>
      <c r="AG404" s="93"/>
      <c r="AH404" s="93">
        <v>0.117247804858561</v>
      </c>
      <c r="AI404" s="93">
        <v>3.7468676186707913E-4</v>
      </c>
      <c r="AJ404" s="93">
        <v>6.3751440782673576E-4</v>
      </c>
      <c r="AK404" s="93">
        <v>0.22431993337229419</v>
      </c>
      <c r="AL404" s="93">
        <v>0.117247804858561</v>
      </c>
      <c r="AM404" s="49" t="s">
        <v>5559</v>
      </c>
      <c r="AN404" s="49"/>
      <c r="AO404" s="48" t="str" cm="1">
        <f t="array" ref="AO404">IFERROR(_xlfn.IFS(
AQ404="MPR ISSUE","PDH",
AQ404="BSS Hardware Issue","BSS",
AQ404="Sites strategiques, MLL, Pylone, etc.","ENVTECH",
AQ404="AKTIVCO DEFAUT GE &amp; POWER Cabinet","AKTIVCO",
AQ404="AKTIVCO Coupure ENEO &amp; Baisse de tension","AKTIVCO GRID ONLY",
AQ404="Coupure ENEO &amp; Baisse de tension","IHS GRID ONLY",
AQ404="Defaut GE &amp; POWER Cabinet","IHS",
AQ404="Sharing","Partners",
AQ404="Sites strategiques &amp; DataCenter","SST &amp; DC",
AQ404="Exclu","Exclu",
AQ404="SAT","SAT",
AQ404="SPARE-ISSUE","SPARE-ISSUE",
AQ404="Fiber CAmtel","TRANS_FO_CAMTEL",
AQ404="Fiber AOF","Fiber AOF",
AQ404="Projet OCM (HUAWEI)","TRAVAUX-HUAWEI",
AQ404="Projet OCM (NOKIA)","TRAVAUX-NOKIA",
AQ404="ACCESS-ISSUE","ACCESS-ISSUE",
AQ404="Projet OCM (ZTE, NOKIA, autres projets)","TRAVAUX OCM",
AQ404="No root CAuse","No root cause",
AQ404="ODU HS","PDH",
AQ404="IP &amp; VLAN","PDH",
AQ404="Warehouse HUAWEI","SPARE-ISSUE",
AQ404="SPARE-HS","SPARE-ISSUE",
AQ404="Power Telco","BSS",AQ404="no impacts","no impacts"
),"")</f>
        <v>No root cause</v>
      </c>
      <c r="AP404" s="48" t="str" cm="1">
        <f t="array" ref="AP404">IFERROR(_xlfn.IFS(
AQ404="MPR ISSUE","TX ISSUE",
AQ404="BSS Hardware Issue","RAN ISSUE",
AQ404="Sites strategiques, MLL, Pylone, etc.","ENVTECH",
AQ404="AKTIVCO DEFAUT GE &amp; POWER Cabinet","POWER ISSUE",
AQ404="AKTIVCO Coupure ENEO &amp; Baisse de tension","POWER ISSUE",
AQ404="Coupure ENEO &amp; Baisse de tension","POWER ISSUE",
AQ404="Defaut GE &amp; POWER Cabinet","POWER ISSUE",
AQ404="Sharing","POWER ISSUE",
AQ404="Sites strategiques &amp; DataCenter","POWER ISSUE",
AQ404="Exclu","Exclu",
AQ404="SAT","TX ISSUE",
AQ404="SPARE-ISSUE","SPARE-ISSUE",
AQ404="Fiber CAmtel","TX ISSUE",
AQ404="Fiber AOF","TX ISSUE",
AQ404="Projet OCM (HUAWEI)","TRAVAUX-HUAWEI",
AQ404="Projet OCM (NOKIA)","TRAVAUX -NOKIA",
AQ404="ACCESS-ISSUE","ACCESS-ISSUE",
AQ404="Projet OCM (ZTE, NOKIA, autres projets)","TRAVAUX OCM",
AQ404="No root CAuse","No root cause",
AQ404="ODU HS","TX ISSUE",
AQ404="IP &amp; VLAN","TX ISSUE",
AQ404="Warehouse HUAWEI","SPARE-ISSUE",
AQ404="SPARE-HS","SPARE-ISSUE",
AQ404="Power Telco","RAN ISSUE",AQ404="no impacts","no impacts"
),"")</f>
        <v>No root cause</v>
      </c>
      <c r="AQ404" s="127" t="s">
        <v>5344</v>
      </c>
      <c r="AR404" s="48" t="str" cm="1">
        <f t="array" ref="AR404">IFERROR(_xlfn.IFS(
AQ404="MPR ISSUE","ACTIVE",
AQ404="BSS Hardware Issue","ACTIVE",
AQ404="Sites strategiques, MLL, Pylone, etc.","PASSIVE",
AQ404="AKTIVCO DEFAUT GE &amp; POWER Cabinet","PASSIVE",
AQ404="AKTIVCO Coupure ENEO &amp; Baisse de tension","PASSIVE",
AQ404="Coupure ENEO &amp; Baisse de tension","PASSIVE",
AQ404="Defaut GE &amp; POWER Cabinet","PASSIVE",
AQ404="Sharing","PASSIVE",
AQ404="Sites strategiques &amp; DataCenter","PASSIVE",
AQ404="Exclu","Exclu",
AQ404="SAT","ACTIVE",
AQ404="SPARE-ISSUE","SPARE-ISSUE",
AQ404="Fiber CAmtel","ACTIVE",
AQ404="Fiber AOF","ACTIVE",
AQ404="Projet OCM (HUAWEI)","PLANNED WORKS",
AQ404="Projet OCM (NOKIA)","PLANNED WORKS",
AQ404="ACCESS-ISSUE","ACCESS-ISSUE",
AQ404="Projet OCM (ZTE, NOKIA, autres projets)","PLANNED WORKS",
AQ404="No root CAuse","No root cause",
AQ404="ODU HS","ACTIVE",
AQ404="IP &amp; VLAN","ACTIVE",
AQ404="Warehouse HUAWEI","SPARE-ISSUE",
AQ404="SPARE-HS","SPARE-ISSUE",
AQ404="Power Telco","ACTIVE", AQ404="no impacts","no impacts"
),"")</f>
        <v>No root cause</v>
      </c>
      <c r="AS404" s="92" t="s">
        <v>5537</v>
      </c>
      <c r="AT404" s="98" t="s">
        <v>4962</v>
      </c>
      <c r="AV404" s="17" t="s">
        <v>5537</v>
      </c>
      <c r="AW404" s="7" t="s">
        <v>5537</v>
      </c>
      <c r="AX404" s="6" t="s">
        <v>5537</v>
      </c>
      <c r="AY404" s="7"/>
      <c r="AZ404" s="3" t="s">
        <v>5537</v>
      </c>
      <c r="BA404" s="18" t="s">
        <v>5537</v>
      </c>
      <c r="BB404" s="18" t="s">
        <v>5537</v>
      </c>
      <c r="BC404" s="18" t="s">
        <v>5537</v>
      </c>
      <c r="BD404" s="18" t="s">
        <v>5537</v>
      </c>
      <c r="BE404" s="18" t="s">
        <v>5537</v>
      </c>
      <c r="BF404" s="18" t="s">
        <v>5537</v>
      </c>
      <c r="BG404" s="18" t="s">
        <v>5537</v>
      </c>
      <c r="BH404" s="18" t="s">
        <v>5537</v>
      </c>
      <c r="BI404" s="18" t="s">
        <v>5537</v>
      </c>
      <c r="BJ404" s="18" t="s">
        <v>5537</v>
      </c>
      <c r="BK404" s="18" t="s">
        <v>5537</v>
      </c>
      <c r="BL404" s="9" t="s">
        <v>5537</v>
      </c>
      <c r="BM404" s="14" t="s">
        <v>5537</v>
      </c>
      <c r="BN404" s="14" t="s">
        <v>5537</v>
      </c>
      <c r="BO404" s="14" t="str">
        <f>_xlfn.XLOOKUP(B404,'[4]cell downs 18042026 17h'!$B:$B,'[4]cell downs 18042026 17h'!$B:$B,"")</f>
        <v/>
      </c>
      <c r="BP404" s="14" t="str">
        <f>_xlfn.XLOOKUP(B404,'[5]Cells Huawei 19042026 15h'!$B:$B,'[5]Cells Huawei 19042026 15h'!$B:$B,"")</f>
        <v/>
      </c>
      <c r="BQ404" s="9" t="str">
        <f>_xlfn.XLOOKUP(B404,'[6]cells down 19042026 9H40'!$B:$B,'[6]cells down 19042026 9H40'!$B:$B,"")</f>
        <v/>
      </c>
      <c r="BR404" s="9" t="s">
        <v>4962</v>
      </c>
      <c r="BS404" s="9" t="s">
        <v>5537</v>
      </c>
      <c r="BT404" s="108"/>
    </row>
    <row r="405" spans="1:72" s="9" customFormat="1" x14ac:dyDescent="0.35">
      <c r="A405" s="1" t="s">
        <v>651</v>
      </c>
      <c r="B405" s="1" t="s">
        <v>652</v>
      </c>
      <c r="C405" s="3" t="str">
        <f>_xlfn.XLOOKUP(B405,'[1]daily break down'!$D:$D,'[1]daily break down'!$E:$E,"")</f>
        <v>Maroua</v>
      </c>
      <c r="D405" s="1" t="s">
        <v>21</v>
      </c>
      <c r="E405" s="1" t="s">
        <v>80</v>
      </c>
      <c r="F405" s="3" t="s">
        <v>55</v>
      </c>
      <c r="G405" s="1" t="s">
        <v>84</v>
      </c>
      <c r="H405" s="32" t="str">
        <f>_xlfn.XLOOKUP(B405,[2]CALCULATION!$B:$B,[2]CALCULATION!$H:$H,"")</f>
        <v>Huawei</v>
      </c>
      <c r="I405" s="28">
        <v>6.8181185847223293</v>
      </c>
      <c r="J405" s="28">
        <v>8.7211927815017418</v>
      </c>
      <c r="K405" s="28">
        <v>4.1585517060322506</v>
      </c>
      <c r="L405" s="28">
        <v>3.7943772418693444</v>
      </c>
      <c r="M405" s="28">
        <v>2.4318664338118841</v>
      </c>
      <c r="N405" s="28">
        <v>4.2425014196722337</v>
      </c>
      <c r="O405" s="28">
        <v>15.466383730984241</v>
      </c>
      <c r="P405" s="28">
        <v>4.9824074787477199</v>
      </c>
      <c r="Q405" s="28">
        <v>3.6785205731195405</v>
      </c>
      <c r="R405" s="28">
        <v>4.2763702333969684</v>
      </c>
      <c r="S405" s="93">
        <v>2.6707316377167678</v>
      </c>
      <c r="T405" s="93">
        <f>_xlfn.XLOOKUP(B405,'[3]Nur des jours'!$B:$B,'[3]Nur des jours'!$U:$U,"")</f>
        <v>4.6416326373372367</v>
      </c>
      <c r="U405" s="93">
        <v>2.6380221040826632</v>
      </c>
      <c r="V405" s="93">
        <v>12.469680366860427</v>
      </c>
      <c r="W405" s="93">
        <v>4.6416326373372367</v>
      </c>
      <c r="X405" s="93">
        <v>3.5826213570069032</v>
      </c>
      <c r="Y405" s="93">
        <v>6.9608705515747653</v>
      </c>
      <c r="Z405" s="93">
        <v>3.4213744139393265</v>
      </c>
      <c r="AA405" s="93">
        <v>5.2162431905670976</v>
      </c>
      <c r="AB405" s="93">
        <v>4.150329734927932</v>
      </c>
      <c r="AC405" s="93">
        <f>_xlfn.XLOOKUP(B405,'[3]Nur des jours'!$B:$B,'[3]Nur des jours'!$N:$N,"")</f>
        <v>4.4562548333062244</v>
      </c>
      <c r="AD405" s="93">
        <v>4.4562548333062244</v>
      </c>
      <c r="AE405" s="93">
        <v>1.6647975504590036</v>
      </c>
      <c r="AF405" s="93">
        <v>0</v>
      </c>
      <c r="AG405" s="93"/>
      <c r="AH405" s="93">
        <v>0.11000676306169795</v>
      </c>
      <c r="AI405" s="93">
        <v>0.14238096950949009</v>
      </c>
      <c r="AJ405" s="93">
        <v>0.18583544988116729</v>
      </c>
      <c r="AK405" s="93">
        <v>5.232649764592321E-2</v>
      </c>
      <c r="AL405" s="93">
        <v>0.11000676306169795</v>
      </c>
      <c r="AM405" s="49" t="s">
        <v>5559</v>
      </c>
      <c r="AN405" s="49"/>
      <c r="AO405" s="48" t="str" cm="1">
        <f t="array" ref="AO405">IFERROR(_xlfn.IFS(
AQ405="MPR ISSUE","PDH",
AQ405="BSS Hardware Issue","BSS",
AQ405="Sites strategiques, MLL, Pylone, etc.","ENVTECH",
AQ405="AKTIVCO DEFAUT GE &amp; POWER Cabinet","AKTIVCO",
AQ405="AKTIVCO Coupure ENEO &amp; Baisse de tension","AKTIVCO GRID ONLY",
AQ405="Coupure ENEO &amp; Baisse de tension","IHS GRID ONLY",
AQ405="Defaut GE &amp; POWER Cabinet","IHS",
AQ405="Sharing","Partners",
AQ405="Sites strategiques &amp; DataCenter","SST &amp; DC",
AQ405="Exclu","Exclu",
AQ405="SAT","SAT",
AQ405="SPARE-ISSUE","SPARE-ISSUE",
AQ405="Fiber CAmtel","TRANS_FO_CAMTEL",
AQ405="Fiber AOF","Fiber AOF",
AQ405="Projet OCM (HUAWEI)","TRAVAUX-HUAWEI",
AQ405="Projet OCM (NOKIA)","TRAVAUX-NOKIA",
AQ405="ACCESS-ISSUE","ACCESS-ISSUE",
AQ405="Projet OCM (ZTE, NOKIA, autres projets)","TRAVAUX OCM",
AQ405="No root CAuse","No root cause",
AQ405="ODU HS","PDH",
AQ405="IP &amp; VLAN","PDH",
AQ405="Warehouse HUAWEI","SPARE-ISSUE",
AQ405="SPARE-HS","SPARE-ISSUE",
AQ405="Power Telco","BSS",AQ405="no impacts","no impacts"
),"")</f>
        <v>No root cause</v>
      </c>
      <c r="AP405" s="48" t="str" cm="1">
        <f t="array" ref="AP405">IFERROR(_xlfn.IFS(
AQ405="MPR ISSUE","TX ISSUE",
AQ405="BSS Hardware Issue","RAN ISSUE",
AQ405="Sites strategiques, MLL, Pylone, etc.","ENVTECH",
AQ405="AKTIVCO DEFAUT GE &amp; POWER Cabinet","POWER ISSUE",
AQ405="AKTIVCO Coupure ENEO &amp; Baisse de tension","POWER ISSUE",
AQ405="Coupure ENEO &amp; Baisse de tension","POWER ISSUE",
AQ405="Defaut GE &amp; POWER Cabinet","POWER ISSUE",
AQ405="Sharing","POWER ISSUE",
AQ405="Sites strategiques &amp; DataCenter","POWER ISSUE",
AQ405="Exclu","Exclu",
AQ405="SAT","TX ISSUE",
AQ405="SPARE-ISSUE","SPARE-ISSUE",
AQ405="Fiber CAmtel","TX ISSUE",
AQ405="Fiber AOF","TX ISSUE",
AQ405="Projet OCM (HUAWEI)","TRAVAUX-HUAWEI",
AQ405="Projet OCM (NOKIA)","TRAVAUX -NOKIA",
AQ405="ACCESS-ISSUE","ACCESS-ISSUE",
AQ405="Projet OCM (ZTE, NOKIA, autres projets)","TRAVAUX OCM",
AQ405="No root CAuse","No root cause",
AQ405="ODU HS","TX ISSUE",
AQ405="IP &amp; VLAN","TX ISSUE",
AQ405="Warehouse HUAWEI","SPARE-ISSUE",
AQ405="SPARE-HS","SPARE-ISSUE",
AQ405="Power Telco","RAN ISSUE",AQ405="no impacts","no impacts"
),"")</f>
        <v>No root cause</v>
      </c>
      <c r="AQ405" s="67" t="s">
        <v>5344</v>
      </c>
      <c r="AR405" s="48" t="str" cm="1">
        <f t="array" ref="AR405">IFERROR(_xlfn.IFS(
AQ405="MPR ISSUE","ACTIVE",
AQ405="BSS Hardware Issue","ACTIVE",
AQ405="Sites strategiques, MLL, Pylone, etc.","PASSIVE",
AQ405="AKTIVCO DEFAUT GE &amp; POWER Cabinet","PASSIVE",
AQ405="AKTIVCO Coupure ENEO &amp; Baisse de tension","PASSIVE",
AQ405="Coupure ENEO &amp; Baisse de tension","PASSIVE",
AQ405="Defaut GE &amp; POWER Cabinet","PASSIVE",
AQ405="Sharing","PASSIVE",
AQ405="Sites strategiques &amp; DataCenter","PASSIVE",
AQ405="Exclu","Exclu",
AQ405="SAT","ACTIVE",
AQ405="SPARE-ISSUE","SPARE-ISSUE",
AQ405="Fiber CAmtel","ACTIVE",
AQ405="Fiber AOF","ACTIVE",
AQ405="Projet OCM (HUAWEI)","PLANNED WORKS",
AQ405="Projet OCM (NOKIA)","PLANNED WORKS",
AQ405="ACCESS-ISSUE","ACCESS-ISSUE",
AQ405="Projet OCM (ZTE, NOKIA, autres projets)","PLANNED WORKS",
AQ405="No root CAuse","No root cause",
AQ405="ODU HS","ACTIVE",
AQ405="IP &amp; VLAN","ACTIVE",
AQ405="Warehouse HUAWEI","SPARE-ISSUE",
AQ405="SPARE-HS","SPARE-ISSUE",
AQ405="Power Telco","ACTIVE", AQ405="no impacts","no impacts"
),"")</f>
        <v>No root cause</v>
      </c>
      <c r="AS405" s="92" t="s">
        <v>5537</v>
      </c>
      <c r="AT405" s="98" t="s">
        <v>652</v>
      </c>
      <c r="AV405" s="17" t="s">
        <v>5537</v>
      </c>
      <c r="AW405" s="7" t="s">
        <v>5537</v>
      </c>
      <c r="AX405" s="6" t="s">
        <v>5537</v>
      </c>
      <c r="AY405" s="7"/>
      <c r="AZ405" s="3" t="s">
        <v>5537</v>
      </c>
      <c r="BA405" s="18" t="s">
        <v>5537</v>
      </c>
      <c r="BB405" s="18" t="s">
        <v>5537</v>
      </c>
      <c r="BC405" s="18" t="s">
        <v>5537</v>
      </c>
      <c r="BD405" s="18" t="s">
        <v>5537</v>
      </c>
      <c r="BE405" s="18" t="s">
        <v>5537</v>
      </c>
      <c r="BF405" s="18" t="s">
        <v>5537</v>
      </c>
      <c r="BG405" s="18" t="s">
        <v>5537</v>
      </c>
      <c r="BH405" s="18" t="s">
        <v>5537</v>
      </c>
      <c r="BI405" s="18" t="s">
        <v>5537</v>
      </c>
      <c r="BJ405" s="18" t="s">
        <v>5537</v>
      </c>
      <c r="BK405" s="18" t="s">
        <v>5537</v>
      </c>
      <c r="BL405" s="9" t="s">
        <v>5537</v>
      </c>
      <c r="BM405" s="14" t="s">
        <v>5537</v>
      </c>
      <c r="BN405" s="14" t="s">
        <v>5537</v>
      </c>
      <c r="BO405" s="14" t="str">
        <f>_xlfn.XLOOKUP(B405,'[4]cell downs 18042026 17h'!$B:$B,'[4]cell downs 18042026 17h'!$B:$B,"")</f>
        <v/>
      </c>
      <c r="BP405" s="14" t="str">
        <f>_xlfn.XLOOKUP(B405,'[5]Cells Huawei 19042026 15h'!$B:$B,'[5]Cells Huawei 19042026 15h'!$B:$B,"")</f>
        <v/>
      </c>
      <c r="BQ405" s="9" t="str">
        <f>_xlfn.XLOOKUP(B405,'[6]cells down 19042026 9H40'!$B:$B,'[6]cells down 19042026 9H40'!$B:$B,"")</f>
        <v/>
      </c>
      <c r="BR405" s="9" t="s">
        <v>5537</v>
      </c>
      <c r="BS405" s="9" t="s">
        <v>12</v>
      </c>
      <c r="BT405" s="108"/>
    </row>
    <row r="406" spans="1:72" s="9" customFormat="1" x14ac:dyDescent="0.35">
      <c r="A406" s="1" t="s">
        <v>3043</v>
      </c>
      <c r="B406" s="8" t="s">
        <v>3044</v>
      </c>
      <c r="C406" s="3" t="str">
        <f>_xlfn.XLOOKUP(B406,'[1]daily break down'!$D:$D,'[1]daily break down'!$E:$E,"")</f>
        <v>NORD</v>
      </c>
      <c r="D406" s="1" t="s">
        <v>21</v>
      </c>
      <c r="E406" s="1" t="s">
        <v>122</v>
      </c>
      <c r="F406" s="3" t="s">
        <v>23</v>
      </c>
      <c r="G406" s="1" t="s">
        <v>732</v>
      </c>
      <c r="H406" s="33" t="str">
        <f>_xlfn.XLOOKUP(B406,[2]CALCULATION!$B:$B,[2]CALCULATION!$H:$H,"")</f>
        <v>NOKIA</v>
      </c>
      <c r="I406" s="28">
        <v>1.732482951027946</v>
      </c>
      <c r="J406" s="28">
        <v>0</v>
      </c>
      <c r="K406" s="28">
        <v>0</v>
      </c>
      <c r="L406" s="28">
        <v>0</v>
      </c>
      <c r="M406" s="28">
        <v>0</v>
      </c>
      <c r="N406" s="28">
        <v>0</v>
      </c>
      <c r="O406" s="28">
        <v>0</v>
      </c>
      <c r="P406" s="28">
        <v>0</v>
      </c>
      <c r="Q406" s="28">
        <v>0</v>
      </c>
      <c r="R406" s="28">
        <v>0</v>
      </c>
      <c r="S406" s="93">
        <v>0</v>
      </c>
      <c r="T406" s="93">
        <f>_xlfn.XLOOKUP(B406,'[3]Nur des jours'!$B:$B,'[3]Nur des jours'!$U:$U,"")</f>
        <v>0</v>
      </c>
      <c r="U406" s="93">
        <v>0</v>
      </c>
      <c r="V406" s="93">
        <v>0</v>
      </c>
      <c r="W406" s="93">
        <v>0</v>
      </c>
      <c r="X406" s="93">
        <v>0</v>
      </c>
      <c r="Y406" s="93">
        <v>0</v>
      </c>
      <c r="Z406" s="93">
        <v>0.96621642170307265</v>
      </c>
      <c r="AA406" s="93">
        <v>0</v>
      </c>
      <c r="AB406" s="93">
        <v>0</v>
      </c>
      <c r="AC406" s="93">
        <f>_xlfn.XLOOKUP(B406,'[3]Nur des jours'!$B:$B,'[3]Nur des jours'!$N:$N,"")</f>
        <v>0</v>
      </c>
      <c r="AD406" s="93">
        <v>0</v>
      </c>
      <c r="AE406" s="93">
        <v>0</v>
      </c>
      <c r="AF406" s="93">
        <v>0</v>
      </c>
      <c r="AG406" s="93"/>
      <c r="AH406" s="93">
        <v>0.10769083595646267</v>
      </c>
      <c r="AI406" s="93">
        <v>0.21519509689899244</v>
      </c>
      <c r="AJ406" s="93">
        <v>0.11210277080487063</v>
      </c>
      <c r="AK406" s="93">
        <v>7.5412590026498749E-2</v>
      </c>
      <c r="AL406" s="93">
        <v>0.10769083595646267</v>
      </c>
      <c r="AM406" s="49" t="s">
        <v>5559</v>
      </c>
      <c r="AN406" s="49"/>
      <c r="AO406" s="48" t="str" cm="1">
        <f t="array" ref="AO406">IFERROR(_xlfn.IFS(
AQ406="MPR ISSUE","PDH",
AQ406="BSS Hardware Issue","BSS",
AQ406="Sites strategiques, MLL, Pylone, etc.","ENVTECH",
AQ406="AKTIVCO DEFAUT GE &amp; POWER Cabinet","AKTIVCO",
AQ406="AKTIVCO Coupure ENEO &amp; Baisse de tension","AKTIVCO GRID ONLY",
AQ406="Coupure ENEO &amp; Baisse de tension","IHS GRID ONLY",
AQ406="Defaut GE &amp; POWER Cabinet","IHS",
AQ406="Sharing","Partners",
AQ406="Sites strategiques &amp; DataCenter","SST &amp; DC",
AQ406="Exclu","Exclu",
AQ406="SAT","SAT",
AQ406="SPARE-ISSUE","SPARE-ISSUE",
AQ406="Fiber CAmtel","TRANS_FO_CAMTEL",
AQ406="Fiber AOF","Fiber AOF",
AQ406="Projet OCM (HUAWEI)","TRAVAUX-HUAWEI",
AQ406="Projet OCM (NOKIA)","TRAVAUX-NOKIA",
AQ406="ACCESS-ISSUE","ACCESS-ISSUE",
AQ406="Projet OCM (ZTE, NOKIA, autres projets)","TRAVAUX OCM",
AQ406="No root CAuse","No root cause",
AQ406="ODU HS","PDH",
AQ406="IP &amp; VLAN","PDH",
AQ406="Warehouse HUAWEI","SPARE-ISSUE",
AQ406="SPARE-HS","SPARE-ISSUE",
AQ406="Power Telco","BSS",AQ406="no impacts","no impacts"
),"")</f>
        <v>No root cause</v>
      </c>
      <c r="AP406" s="48" t="str" cm="1">
        <f t="array" ref="AP406">IFERROR(_xlfn.IFS(
AQ406="MPR ISSUE","TX ISSUE",
AQ406="BSS Hardware Issue","RAN ISSUE",
AQ406="Sites strategiques, MLL, Pylone, etc.","ENVTECH",
AQ406="AKTIVCO DEFAUT GE &amp; POWER Cabinet","POWER ISSUE",
AQ406="AKTIVCO Coupure ENEO &amp; Baisse de tension","POWER ISSUE",
AQ406="Coupure ENEO &amp; Baisse de tension","POWER ISSUE",
AQ406="Defaut GE &amp; POWER Cabinet","POWER ISSUE",
AQ406="Sharing","POWER ISSUE",
AQ406="Sites strategiques &amp; DataCenter","POWER ISSUE",
AQ406="Exclu","Exclu",
AQ406="SAT","TX ISSUE",
AQ406="SPARE-ISSUE","SPARE-ISSUE",
AQ406="Fiber CAmtel","TX ISSUE",
AQ406="Fiber AOF","TX ISSUE",
AQ406="Projet OCM (HUAWEI)","TRAVAUX-HUAWEI",
AQ406="Projet OCM (NOKIA)","TRAVAUX -NOKIA",
AQ406="ACCESS-ISSUE","ACCESS-ISSUE",
AQ406="Projet OCM (ZTE, NOKIA, autres projets)","TRAVAUX OCM",
AQ406="No root CAuse","No root cause",
AQ406="ODU HS","TX ISSUE",
AQ406="IP &amp; VLAN","TX ISSUE",
AQ406="Warehouse HUAWEI","SPARE-ISSUE",
AQ406="SPARE-HS","SPARE-ISSUE",
AQ406="Power Telco","RAN ISSUE",AQ406="no impacts","no impacts"
),"")</f>
        <v>No root cause</v>
      </c>
      <c r="AQ406" s="67" t="s">
        <v>5344</v>
      </c>
      <c r="AR406" s="48" t="str" cm="1">
        <f t="array" ref="AR406">IFERROR(_xlfn.IFS(
AQ406="MPR ISSUE","ACTIVE",
AQ406="BSS Hardware Issue","ACTIVE",
AQ406="Sites strategiques, MLL, Pylone, etc.","PASSIVE",
AQ406="AKTIVCO DEFAUT GE &amp; POWER Cabinet","PASSIVE",
AQ406="AKTIVCO Coupure ENEO &amp; Baisse de tension","PASSIVE",
AQ406="Coupure ENEO &amp; Baisse de tension","PASSIVE",
AQ406="Defaut GE &amp; POWER Cabinet","PASSIVE",
AQ406="Sharing","PASSIVE",
AQ406="Sites strategiques &amp; DataCenter","PASSIVE",
AQ406="Exclu","Exclu",
AQ406="SAT","ACTIVE",
AQ406="SPARE-ISSUE","SPARE-ISSUE",
AQ406="Fiber CAmtel","ACTIVE",
AQ406="Fiber AOF","ACTIVE",
AQ406="Projet OCM (HUAWEI)","PLANNED WORKS",
AQ406="Projet OCM (NOKIA)","PLANNED WORKS",
AQ406="ACCESS-ISSUE","ACCESS-ISSUE",
AQ406="Projet OCM (ZTE, NOKIA, autres projets)","PLANNED WORKS",
AQ406="No root CAuse","No root cause",
AQ406="ODU HS","ACTIVE",
AQ406="IP &amp; VLAN","ACTIVE",
AQ406="Warehouse HUAWEI","SPARE-ISSUE",
AQ406="SPARE-HS","SPARE-ISSUE",
AQ406="Power Telco","ACTIVE", AQ406="no impacts","no impacts"
),"")</f>
        <v>No root cause</v>
      </c>
      <c r="AS406" s="92" t="s">
        <v>5537</v>
      </c>
      <c r="AT406" s="98" t="s">
        <v>3044</v>
      </c>
      <c r="AV406" s="17" t="s">
        <v>5537</v>
      </c>
      <c r="AW406" s="7" t="s">
        <v>5537</v>
      </c>
      <c r="AX406" s="6" t="s">
        <v>5537</v>
      </c>
      <c r="AY406" s="7"/>
      <c r="AZ406" s="3" t="s">
        <v>5537</v>
      </c>
      <c r="BA406" s="18" t="s">
        <v>5537</v>
      </c>
      <c r="BB406" s="18" t="s">
        <v>5537</v>
      </c>
      <c r="BC406" s="18" t="s">
        <v>5537</v>
      </c>
      <c r="BD406" s="18" t="s">
        <v>5537</v>
      </c>
      <c r="BE406" s="18" t="s">
        <v>5537</v>
      </c>
      <c r="BF406" s="18" t="s">
        <v>5537</v>
      </c>
      <c r="BG406" s="18" t="s">
        <v>5537</v>
      </c>
      <c r="BH406" s="18" t="s">
        <v>5537</v>
      </c>
      <c r="BI406" s="18" t="s">
        <v>5537</v>
      </c>
      <c r="BJ406" s="18" t="s">
        <v>5537</v>
      </c>
      <c r="BK406" s="18" t="s">
        <v>5537</v>
      </c>
      <c r="BL406" s="9" t="s">
        <v>5537</v>
      </c>
      <c r="BM406" s="14" t="s">
        <v>5537</v>
      </c>
      <c r="BN406" s="14" t="s">
        <v>5537</v>
      </c>
      <c r="BO406" s="14" t="str">
        <f>_xlfn.XLOOKUP(B406,'[4]cell downs 18042026 17h'!$B:$B,'[4]cell downs 18042026 17h'!$B:$B,"")</f>
        <v/>
      </c>
      <c r="BP406" s="14" t="str">
        <f>_xlfn.XLOOKUP(B406,'[5]Cells Huawei 19042026 15h'!$B:$B,'[5]Cells Huawei 19042026 15h'!$B:$B,"")</f>
        <v/>
      </c>
      <c r="BQ406" s="9" t="str">
        <f>_xlfn.XLOOKUP(B406,'[6]cells down 19042026 9H40'!$B:$B,'[6]cells down 19042026 9H40'!$B:$B,"")</f>
        <v/>
      </c>
      <c r="BR406" s="9" t="s">
        <v>5537</v>
      </c>
      <c r="BS406" s="9" t="s">
        <v>12</v>
      </c>
      <c r="BT406" s="108"/>
    </row>
    <row r="407" spans="1:72" s="9" customFormat="1" x14ac:dyDescent="0.35">
      <c r="A407" s="1" t="s">
        <v>3283</v>
      </c>
      <c r="B407" s="1" t="s">
        <v>3284</v>
      </c>
      <c r="C407" s="3" t="str">
        <f>_xlfn.XLOOKUP(B407,'[1]daily break down'!$D:$D,'[1]daily break down'!$E:$E,"")</f>
        <v>Yaounde</v>
      </c>
      <c r="D407" s="1" t="s">
        <v>11</v>
      </c>
      <c r="E407" s="1" t="s">
        <v>12</v>
      </c>
      <c r="F407" s="3" t="s">
        <v>37</v>
      </c>
      <c r="G407" s="1" t="s">
        <v>38</v>
      </c>
      <c r="H407" s="34" t="str">
        <f>_xlfn.XLOOKUP(B407,[2]CALCULATION!$B:$B,[2]CALCULATION!$H:$H,"")</f>
        <v>ZTE</v>
      </c>
      <c r="I407" s="28">
        <v>0</v>
      </c>
      <c r="J407" s="28">
        <v>3.2009328459363133</v>
      </c>
      <c r="K407" s="28">
        <v>0</v>
      </c>
      <c r="L407" s="28">
        <v>0</v>
      </c>
      <c r="M407" s="28">
        <v>0</v>
      </c>
      <c r="N407" s="28">
        <v>0.95758318993930402</v>
      </c>
      <c r="O407" s="28">
        <v>0</v>
      </c>
      <c r="P407" s="28">
        <v>0</v>
      </c>
      <c r="Q407" s="28">
        <v>0</v>
      </c>
      <c r="R407" s="28">
        <v>0</v>
      </c>
      <c r="S407" s="93">
        <v>0</v>
      </c>
      <c r="T407" s="93">
        <f>_xlfn.XLOOKUP(B407,'[3]Nur des jours'!$B:$B,'[3]Nur des jours'!$U:$U,"")</f>
        <v>0.2348344762051516</v>
      </c>
      <c r="U407" s="93">
        <v>8.339165403943122</v>
      </c>
      <c r="V407" s="93">
        <v>0</v>
      </c>
      <c r="W407" s="93">
        <v>0.2348344762051516</v>
      </c>
      <c r="X407" s="93">
        <v>0</v>
      </c>
      <c r="Y407" s="93">
        <v>1.9194646337531001</v>
      </c>
      <c r="Z407" s="93">
        <v>0</v>
      </c>
      <c r="AA407" s="93">
        <v>0</v>
      </c>
      <c r="AB407" s="93">
        <v>8.0257852428277016E-4</v>
      </c>
      <c r="AC407" s="93">
        <f>_xlfn.XLOOKUP(B407,'[3]Nur des jours'!$B:$B,'[3]Nur des jours'!$N:$N,"")</f>
        <v>0.10447788878330495</v>
      </c>
      <c r="AD407" s="93">
        <v>0.10447788878330495</v>
      </c>
      <c r="AE407" s="93">
        <v>0.10369314533733956</v>
      </c>
      <c r="AF407" s="93">
        <v>0</v>
      </c>
      <c r="AG407" s="93"/>
      <c r="AH407" s="93">
        <v>0.10511995160273184</v>
      </c>
      <c r="AI407" s="93">
        <v>4.0840857043511619E-2</v>
      </c>
      <c r="AJ407" s="93">
        <v>3.8888378877363607E-2</v>
      </c>
      <c r="AK407" s="93">
        <v>0.16535857262616918</v>
      </c>
      <c r="AL407" s="93">
        <v>0.10511995160273184</v>
      </c>
      <c r="AM407" s="49" t="s">
        <v>5559</v>
      </c>
      <c r="AN407" s="49"/>
      <c r="AO407" s="48" t="str" cm="1">
        <f t="array" ref="AO407">IFERROR(_xlfn.IFS(
AQ407="MPR ISSUE","PDH",
AQ407="BSS Hardware Issue","BSS",
AQ407="Sites strategiques, MLL, Pylone, etc.","ENVTECH",
AQ407="AKTIVCO DEFAUT GE &amp; POWER Cabinet","AKTIVCO",
AQ407="AKTIVCO Coupure ENEO &amp; Baisse de tension","AKTIVCO GRID ONLY",
AQ407="Coupure ENEO &amp; Baisse de tension","IHS GRID ONLY",
AQ407="Defaut GE &amp; POWER Cabinet","IHS",
AQ407="Sharing","Partners",
AQ407="Sites strategiques &amp; DataCenter","SST &amp; DC",
AQ407="Exclu","Exclu",
AQ407="SAT","SAT",
AQ407="SPARE-ISSUE","SPARE-ISSUE",
AQ407="Fiber CAmtel","TRANS_FO_CAMTEL",
AQ407="Fiber AOF","Fiber AOF",
AQ407="Projet OCM (HUAWEI)","TRAVAUX-HUAWEI",
AQ407="Projet OCM (NOKIA)","TRAVAUX-NOKIA",
AQ407="ACCESS-ISSUE","ACCESS-ISSUE",
AQ407="Projet OCM (ZTE, NOKIA, autres projets)","TRAVAUX OCM",
AQ407="No root CAuse","No root cause",
AQ407="ODU HS","PDH",
AQ407="IP &amp; VLAN","PDH",
AQ407="Warehouse HUAWEI","SPARE-ISSUE",
AQ407="SPARE-HS","SPARE-ISSUE",
AQ407="Power Telco","BSS",AQ407="no impacts","no impacts"
),"")</f>
        <v>No root cause</v>
      </c>
      <c r="AP407" s="48" t="str" cm="1">
        <f t="array" ref="AP407">IFERROR(_xlfn.IFS(
AQ407="MPR ISSUE","TX ISSUE",
AQ407="BSS Hardware Issue","RAN ISSUE",
AQ407="Sites strategiques, MLL, Pylone, etc.","ENVTECH",
AQ407="AKTIVCO DEFAUT GE &amp; POWER Cabinet","POWER ISSUE",
AQ407="AKTIVCO Coupure ENEO &amp; Baisse de tension","POWER ISSUE",
AQ407="Coupure ENEO &amp; Baisse de tension","POWER ISSUE",
AQ407="Defaut GE &amp; POWER Cabinet","POWER ISSUE",
AQ407="Sharing","POWER ISSUE",
AQ407="Sites strategiques &amp; DataCenter","POWER ISSUE",
AQ407="Exclu","Exclu",
AQ407="SAT","TX ISSUE",
AQ407="SPARE-ISSUE","SPARE-ISSUE",
AQ407="Fiber CAmtel","TX ISSUE",
AQ407="Fiber AOF","TX ISSUE",
AQ407="Projet OCM (HUAWEI)","TRAVAUX-HUAWEI",
AQ407="Projet OCM (NOKIA)","TRAVAUX -NOKIA",
AQ407="ACCESS-ISSUE","ACCESS-ISSUE",
AQ407="Projet OCM (ZTE, NOKIA, autres projets)","TRAVAUX OCM",
AQ407="No root CAuse","No root cause",
AQ407="ODU HS","TX ISSUE",
AQ407="IP &amp; VLAN","TX ISSUE",
AQ407="Warehouse HUAWEI","SPARE-ISSUE",
AQ407="SPARE-HS","SPARE-ISSUE",
AQ407="Power Telco","RAN ISSUE",AQ407="no impacts","no impacts"
),"")</f>
        <v>No root cause</v>
      </c>
      <c r="AQ407" s="127" t="s">
        <v>5344</v>
      </c>
      <c r="AR407" s="48" t="str" cm="1">
        <f t="array" ref="AR407">IFERROR(_xlfn.IFS(
AQ407="MPR ISSUE","ACTIVE",
AQ407="BSS Hardware Issue","ACTIVE",
AQ407="Sites strategiques, MLL, Pylone, etc.","PASSIVE",
AQ407="AKTIVCO DEFAUT GE &amp; POWER Cabinet","PASSIVE",
AQ407="AKTIVCO Coupure ENEO &amp; Baisse de tension","PASSIVE",
AQ407="Coupure ENEO &amp; Baisse de tension","PASSIVE",
AQ407="Defaut GE &amp; POWER Cabinet","PASSIVE",
AQ407="Sharing","PASSIVE",
AQ407="Sites strategiques &amp; DataCenter","PASSIVE",
AQ407="Exclu","Exclu",
AQ407="SAT","ACTIVE",
AQ407="SPARE-ISSUE","SPARE-ISSUE",
AQ407="Fiber CAmtel","ACTIVE",
AQ407="Fiber AOF","ACTIVE",
AQ407="Projet OCM (HUAWEI)","PLANNED WORKS",
AQ407="Projet OCM (NOKIA)","PLANNED WORKS",
AQ407="ACCESS-ISSUE","ACCESS-ISSUE",
AQ407="Projet OCM (ZTE, NOKIA, autres projets)","PLANNED WORKS",
AQ407="No root CAuse","No root cause",
AQ407="ODU HS","ACTIVE",
AQ407="IP &amp; VLAN","ACTIVE",
AQ407="Warehouse HUAWEI","SPARE-ISSUE",
AQ407="SPARE-HS","SPARE-ISSUE",
AQ407="Power Telco","ACTIVE", AQ407="no impacts","no impacts"
),"")</f>
        <v>No root cause</v>
      </c>
      <c r="AS407" s="92" t="s">
        <v>5537</v>
      </c>
      <c r="AT407" s="98" t="s">
        <v>3284</v>
      </c>
      <c r="AV407" s="17" t="s">
        <v>5537</v>
      </c>
      <c r="AW407" s="7" t="s">
        <v>5537</v>
      </c>
      <c r="AX407" s="6" t="s">
        <v>5537</v>
      </c>
      <c r="AY407" s="7"/>
      <c r="AZ407" s="3" t="s">
        <v>5537</v>
      </c>
      <c r="BA407" s="18" t="s">
        <v>5537</v>
      </c>
      <c r="BB407" s="18" t="s">
        <v>5537</v>
      </c>
      <c r="BC407" s="18" t="s">
        <v>5537</v>
      </c>
      <c r="BD407" s="18" t="s">
        <v>5537</v>
      </c>
      <c r="BE407" s="18" t="s">
        <v>5537</v>
      </c>
      <c r="BF407" s="18" t="s">
        <v>5537</v>
      </c>
      <c r="BG407" s="18" t="s">
        <v>5537</v>
      </c>
      <c r="BH407" s="18" t="s">
        <v>5537</v>
      </c>
      <c r="BI407" s="18" t="s">
        <v>5537</v>
      </c>
      <c r="BJ407" s="18" t="s">
        <v>5537</v>
      </c>
      <c r="BK407" s="18" t="s">
        <v>5537</v>
      </c>
      <c r="BL407" s="9" t="s">
        <v>5537</v>
      </c>
      <c r="BM407" s="14" t="s">
        <v>5537</v>
      </c>
      <c r="BN407" s="14" t="s">
        <v>5537</v>
      </c>
      <c r="BO407" s="14" t="str">
        <f>_xlfn.XLOOKUP(B407,'[4]cell downs 18042026 17h'!$B:$B,'[4]cell downs 18042026 17h'!$B:$B,"")</f>
        <v/>
      </c>
      <c r="BP407" s="14" t="str">
        <f>_xlfn.XLOOKUP(B407,'[5]Cells Huawei 19042026 15h'!$B:$B,'[5]Cells Huawei 19042026 15h'!$B:$B,"")</f>
        <v/>
      </c>
      <c r="BQ407" s="9" t="str">
        <f>_xlfn.XLOOKUP(B407,'[6]cells down 19042026 9H40'!$B:$B,'[6]cells down 19042026 9H40'!$B:$B,"")</f>
        <v/>
      </c>
      <c r="BR407" s="9" t="s">
        <v>3284</v>
      </c>
      <c r="BS407" s="9" t="s">
        <v>12</v>
      </c>
      <c r="BT407" s="108"/>
    </row>
    <row r="408" spans="1:72" s="9" customFormat="1" x14ac:dyDescent="0.35">
      <c r="A408" s="1" t="s">
        <v>675</v>
      </c>
      <c r="B408" s="8" t="s">
        <v>676</v>
      </c>
      <c r="C408" s="3" t="str">
        <f>_xlfn.XLOOKUP(B408,'[1]daily break down'!$D:$D,'[1]daily break down'!$E:$E,"")</f>
        <v>EXTREME-NORD</v>
      </c>
      <c r="D408" s="1" t="s">
        <v>11</v>
      </c>
      <c r="E408" s="1" t="s">
        <v>5500</v>
      </c>
      <c r="F408" s="3" t="s">
        <v>55</v>
      </c>
      <c r="G408" s="1" t="s">
        <v>677</v>
      </c>
      <c r="H408" s="33" t="str">
        <f>_xlfn.XLOOKUP(B408,[2]CALCULATION!$B:$B,[2]CALCULATION!$H:$H,"")</f>
        <v>NOKIA</v>
      </c>
      <c r="I408" s="28">
        <v>0.3731193386765102</v>
      </c>
      <c r="J408" s="28">
        <v>0.9931954968205825</v>
      </c>
      <c r="K408" s="28">
        <v>1.3751161097073294</v>
      </c>
      <c r="L408" s="28">
        <v>1.6212782488878603</v>
      </c>
      <c r="M408" s="28">
        <v>0.42416555403073319</v>
      </c>
      <c r="N408" s="28">
        <v>2.6152693814556671</v>
      </c>
      <c r="O408" s="28">
        <v>8.9830539153262272</v>
      </c>
      <c r="P408" s="28">
        <v>9.0931515441185002</v>
      </c>
      <c r="Q408" s="28">
        <v>7.3848658344648879</v>
      </c>
      <c r="R408" s="28">
        <v>6.1402818025685058</v>
      </c>
      <c r="S408" s="93">
        <v>6.5968382793134346</v>
      </c>
      <c r="T408" s="93">
        <f>_xlfn.XLOOKUP(B408,'[3]Nur des jours'!$B:$B,'[3]Nur des jours'!$U:$U,"")</f>
        <v>0</v>
      </c>
      <c r="U408" s="93">
        <v>2.1750944487225206</v>
      </c>
      <c r="V408" s="93">
        <v>0.65943556986388807</v>
      </c>
      <c r="W408" s="93">
        <v>0</v>
      </c>
      <c r="X408" s="93">
        <v>0.5232785564778375</v>
      </c>
      <c r="Y408" s="93">
        <v>1.0546507807009988</v>
      </c>
      <c r="Z408" s="93">
        <v>2.7645197137819775E-3</v>
      </c>
      <c r="AA408" s="93">
        <v>1.0612485747331181E-2</v>
      </c>
      <c r="AB408" s="93">
        <v>0</v>
      </c>
      <c r="AC408" s="93">
        <f>_xlfn.XLOOKUP(B408,'[3]Nur des jours'!$B:$B,'[3]Nur des jours'!$N:$N,"")</f>
        <v>3.567015663479283E-3</v>
      </c>
      <c r="AD408" s="93">
        <v>3.567015663479283E-3</v>
      </c>
      <c r="AE408" s="93">
        <v>2.1403332599660417E-3</v>
      </c>
      <c r="AF408" s="93">
        <v>2.1403332599660412E-3</v>
      </c>
      <c r="AG408" s="93"/>
      <c r="AH408" s="93">
        <v>0.10239730806630902</v>
      </c>
      <c r="AI408" s="93">
        <v>0.19071556179034327</v>
      </c>
      <c r="AJ408" s="93">
        <v>0.18967151268880922</v>
      </c>
      <c r="AK408" s="93">
        <v>2.2029685609999874E-2</v>
      </c>
      <c r="AL408" s="93">
        <v>0.10239730806630902</v>
      </c>
      <c r="AM408" s="49" t="s">
        <v>5601</v>
      </c>
      <c r="AN408" s="49"/>
      <c r="AO408" s="48" t="str" cm="1">
        <f t="array" ref="AO408">IFERROR(_xlfn.IFS(
AQ408="MPR ISSUE","PDH",
AQ408="BSS Hardware Issue","BSS",
AQ408="Sites strategiques, MLL, Pylone, etc.","ENVTECH",
AQ408="AKTIVCO DEFAUT GE &amp; POWER Cabinet","AKTIVCO",
AQ408="AKTIVCO Coupure ENEO &amp; Baisse de tension","AKTIVCO GRID ONLY",
AQ408="Coupure ENEO &amp; Baisse de tension","IHS GRID ONLY",
AQ408="Defaut GE &amp; POWER Cabinet","IHS",
AQ408="Sharing","Partners",
AQ408="Sites strategiques &amp; DataCenter","SST &amp; DC",
AQ408="Exclu","Exclu",
AQ408="SAT","SAT",
AQ408="SPARE-ISSUE","SPARE-ISSUE",
AQ408="Fiber CAmtel","TRANS_FO_CAMTEL",
AQ408="Fiber AOF","Fiber AOF",
AQ408="Projet OCM (HUAWEI)","TRAVAUX-HUAWEI",
AQ408="Projet OCM (NOKIA)","TRAVAUX-NOKIA",
AQ408="ACCESS-ISSUE","ACCESS-ISSUE",
AQ408="Projet OCM (ZTE, NOKIA, autres projets)","TRAVAUX OCM",
AQ408="No root CAuse","No root cause",
AQ408="ODU HS","PDH",
AQ408="IP &amp; VLAN","PDH",
AQ408="Warehouse HUAWEI","SPARE-ISSUE",
AQ408="SPARE-HS","SPARE-ISSUE",
AQ408="Power Telco","BSS",AQ408="no impacts","no impacts"
),"")</f>
        <v>No root cause</v>
      </c>
      <c r="AP408" s="48" t="str" cm="1">
        <f t="array" ref="AP408">IFERROR(_xlfn.IFS(
AQ408="MPR ISSUE","TX ISSUE",
AQ408="BSS Hardware Issue","RAN ISSUE",
AQ408="Sites strategiques, MLL, Pylone, etc.","ENVTECH",
AQ408="AKTIVCO DEFAUT GE &amp; POWER Cabinet","POWER ISSUE",
AQ408="AKTIVCO Coupure ENEO &amp; Baisse de tension","POWER ISSUE",
AQ408="Coupure ENEO &amp; Baisse de tension","POWER ISSUE",
AQ408="Defaut GE &amp; POWER Cabinet","POWER ISSUE",
AQ408="Sharing","POWER ISSUE",
AQ408="Sites strategiques &amp; DataCenter","POWER ISSUE",
AQ408="Exclu","Exclu",
AQ408="SAT","TX ISSUE",
AQ408="SPARE-ISSUE","SPARE-ISSUE",
AQ408="Fiber CAmtel","TX ISSUE",
AQ408="Fiber AOF","TX ISSUE",
AQ408="Projet OCM (HUAWEI)","TRAVAUX-HUAWEI",
AQ408="Projet OCM (NOKIA)","TRAVAUX -NOKIA",
AQ408="ACCESS-ISSUE","ACCESS-ISSUE",
AQ408="Projet OCM (ZTE, NOKIA, autres projets)","TRAVAUX OCM",
AQ408="No root CAuse","No root cause",
AQ408="ODU HS","TX ISSUE",
AQ408="IP &amp; VLAN","TX ISSUE",
AQ408="Warehouse HUAWEI","SPARE-ISSUE",
AQ408="SPARE-HS","SPARE-ISSUE",
AQ408="Power Telco","RAN ISSUE",AQ408="no impacts","no impacts"
),"")</f>
        <v>No root cause</v>
      </c>
      <c r="AQ408" s="67" t="s">
        <v>5344</v>
      </c>
      <c r="AR408" s="48" t="str" cm="1">
        <f t="array" ref="AR408">IFERROR(_xlfn.IFS(
AQ408="MPR ISSUE","ACTIVE",
AQ408="BSS Hardware Issue","ACTIVE",
AQ408="Sites strategiques, MLL, Pylone, etc.","PASSIVE",
AQ408="AKTIVCO DEFAUT GE &amp; POWER Cabinet","PASSIVE",
AQ408="AKTIVCO Coupure ENEO &amp; Baisse de tension","PASSIVE",
AQ408="Coupure ENEO &amp; Baisse de tension","PASSIVE",
AQ408="Defaut GE &amp; POWER Cabinet","PASSIVE",
AQ408="Sharing","PASSIVE",
AQ408="Sites strategiques &amp; DataCenter","PASSIVE",
AQ408="Exclu","Exclu",
AQ408="SAT","ACTIVE",
AQ408="SPARE-ISSUE","SPARE-ISSUE",
AQ408="Fiber CAmtel","ACTIVE",
AQ408="Fiber AOF","ACTIVE",
AQ408="Projet OCM (HUAWEI)","PLANNED WORKS",
AQ408="Projet OCM (NOKIA)","PLANNED WORKS",
AQ408="ACCESS-ISSUE","ACCESS-ISSUE",
AQ408="Projet OCM (ZTE, NOKIA, autres projets)","PLANNED WORKS",
AQ408="No root CAuse","No root cause",
AQ408="ODU HS","ACTIVE",
AQ408="IP &amp; VLAN","ACTIVE",
AQ408="Warehouse HUAWEI","SPARE-ISSUE",
AQ408="SPARE-HS","SPARE-ISSUE",
AQ408="Power Telco","ACTIVE", AQ408="no impacts","no impacts"
),"")</f>
        <v>No root cause</v>
      </c>
      <c r="AS408" s="92" t="s">
        <v>5537</v>
      </c>
      <c r="AT408" s="98" t="s">
        <v>676</v>
      </c>
      <c r="AV408" s="17" t="s">
        <v>5537</v>
      </c>
      <c r="AW408" s="7" t="s">
        <v>5537</v>
      </c>
      <c r="AX408" s="6" t="s">
        <v>5537</v>
      </c>
      <c r="AY408" s="7"/>
      <c r="AZ408" s="3" t="s">
        <v>5537</v>
      </c>
      <c r="BA408" s="18" t="s">
        <v>5537</v>
      </c>
      <c r="BB408" s="18" t="s">
        <v>5537</v>
      </c>
      <c r="BC408" s="18" t="s">
        <v>5537</v>
      </c>
      <c r="BD408" s="18" t="s">
        <v>5537</v>
      </c>
      <c r="BE408" s="18" t="s">
        <v>5537</v>
      </c>
      <c r="BF408" s="18" t="s">
        <v>5537</v>
      </c>
      <c r="BG408" s="18" t="s">
        <v>5537</v>
      </c>
      <c r="BH408" s="18" t="s">
        <v>5537</v>
      </c>
      <c r="BI408" s="18" t="s">
        <v>5537</v>
      </c>
      <c r="BJ408" s="18" t="s">
        <v>5537</v>
      </c>
      <c r="BK408" s="18" t="s">
        <v>5537</v>
      </c>
      <c r="BL408" s="9" t="s">
        <v>5537</v>
      </c>
      <c r="BM408" s="14" t="s">
        <v>5537</v>
      </c>
      <c r="BN408" s="14" t="s">
        <v>5537</v>
      </c>
      <c r="BO408" s="14" t="str">
        <f>_xlfn.XLOOKUP(B408,'[4]cell downs 18042026 17h'!$B:$B,'[4]cell downs 18042026 17h'!$B:$B,"")</f>
        <v/>
      </c>
      <c r="BP408" s="14" t="str">
        <f>_xlfn.XLOOKUP(B408,'[5]Cells Huawei 19042026 15h'!$B:$B,'[5]Cells Huawei 19042026 15h'!$B:$B,"")</f>
        <v/>
      </c>
      <c r="BQ408" s="9" t="str">
        <f>_xlfn.XLOOKUP(B408,'[6]cells down 19042026 9H40'!$B:$B,'[6]cells down 19042026 9H40'!$B:$B,"")</f>
        <v/>
      </c>
      <c r="BR408" s="9" t="s">
        <v>5537</v>
      </c>
      <c r="BS408" s="9" t="s">
        <v>12</v>
      </c>
      <c r="BT408" s="108"/>
    </row>
    <row r="409" spans="1:72" s="9" customFormat="1" x14ac:dyDescent="0.35">
      <c r="A409" s="1" t="s">
        <v>1650</v>
      </c>
      <c r="B409" s="8" t="s">
        <v>1651</v>
      </c>
      <c r="C409" s="3" t="str">
        <f>_xlfn.XLOOKUP(B409,'[1]daily break down'!$D:$D,'[1]daily break down'!$E:$E,"")</f>
        <v>Douala</v>
      </c>
      <c r="D409" s="1" t="s">
        <v>11</v>
      </c>
      <c r="E409" s="1" t="s">
        <v>145</v>
      </c>
      <c r="F409" s="3" t="s">
        <v>31</v>
      </c>
      <c r="G409" s="1" t="s">
        <v>32</v>
      </c>
      <c r="H409" s="34" t="str">
        <f>_xlfn.XLOOKUP(B409,[2]CALCULATION!$B:$B,[2]CALCULATION!$H:$H,"")</f>
        <v>ZTE</v>
      </c>
      <c r="I409" s="28">
        <v>0</v>
      </c>
      <c r="J409" s="28">
        <v>0</v>
      </c>
      <c r="K409" s="28">
        <v>0</v>
      </c>
      <c r="L409" s="28">
        <v>0</v>
      </c>
      <c r="M409" s="28">
        <v>0</v>
      </c>
      <c r="N409" s="28">
        <v>0</v>
      </c>
      <c r="O409" s="28">
        <v>0</v>
      </c>
      <c r="P409" s="28">
        <v>0</v>
      </c>
      <c r="Q409" s="28">
        <v>0</v>
      </c>
      <c r="R409" s="28">
        <v>0</v>
      </c>
      <c r="S409" s="93">
        <v>8.4043347801148869</v>
      </c>
      <c r="T409" s="93">
        <f>_xlfn.XLOOKUP(B409,'[3]Nur des jours'!$B:$B,'[3]Nur des jours'!$U:$U,"")</f>
        <v>0</v>
      </c>
      <c r="U409" s="93">
        <v>0</v>
      </c>
      <c r="V409" s="93">
        <v>0</v>
      </c>
      <c r="W409" s="93">
        <v>0</v>
      </c>
      <c r="X409" s="93">
        <v>0</v>
      </c>
      <c r="Y409" s="93">
        <v>0</v>
      </c>
      <c r="Z409" s="93">
        <v>0</v>
      </c>
      <c r="AA409" s="93">
        <v>0</v>
      </c>
      <c r="AB409" s="93">
        <v>0</v>
      </c>
      <c r="AC409" s="93">
        <f>_xlfn.XLOOKUP(B409,'[3]Nur des jours'!$B:$B,'[3]Nur des jours'!$N:$N,"")</f>
        <v>0</v>
      </c>
      <c r="AD409" s="93">
        <v>0</v>
      </c>
      <c r="AE409" s="93">
        <v>0</v>
      </c>
      <c r="AF409" s="93">
        <v>0</v>
      </c>
      <c r="AG409" s="93"/>
      <c r="AH409" s="93">
        <v>0.10133891499944371</v>
      </c>
      <c r="AI409" s="93">
        <v>9.1173778720989251E-2</v>
      </c>
      <c r="AJ409" s="93">
        <v>8.4948794842763478E-2</v>
      </c>
      <c r="AK409" s="93">
        <v>0.11467369059266733</v>
      </c>
      <c r="AL409" s="93">
        <v>0.10133891499944371</v>
      </c>
      <c r="AM409" s="49" t="s">
        <v>5559</v>
      </c>
      <c r="AN409" s="49"/>
      <c r="AO409" s="48" t="str" cm="1">
        <f t="array" ref="AO409">IFERROR(_xlfn.IFS(
AQ409="MPR ISSUE","PDH",
AQ409="BSS Hardware Issue","BSS",
AQ409="Sites strategiques, MLL, Pylone, etc.","ENVTECH",
AQ409="AKTIVCO DEFAUT GE &amp; POWER Cabinet","AKTIVCO",
AQ409="AKTIVCO Coupure ENEO &amp; Baisse de tension","AKTIVCO GRID ONLY",
AQ409="Coupure ENEO &amp; Baisse de tension","IHS GRID ONLY",
AQ409="Defaut GE &amp; POWER Cabinet","IHS",
AQ409="Sharing","Partners",
AQ409="Sites strategiques &amp; DataCenter","SST &amp; DC",
AQ409="Exclu","Exclu",
AQ409="SAT","SAT",
AQ409="SPARE-ISSUE","SPARE-ISSUE",
AQ409="Fiber CAmtel","TRANS_FO_CAMTEL",
AQ409="Fiber AOF","Fiber AOF",
AQ409="Projet OCM (HUAWEI)","TRAVAUX-HUAWEI",
AQ409="Projet OCM (NOKIA)","TRAVAUX-NOKIA",
AQ409="ACCESS-ISSUE","ACCESS-ISSUE",
AQ409="Projet OCM (ZTE, NOKIA, autres projets)","TRAVAUX OCM",
AQ409="No root CAuse","No root cause",
AQ409="ODU HS","PDH",
AQ409="IP &amp; VLAN","PDH",
AQ409="Warehouse HUAWEI","SPARE-ISSUE",
AQ409="SPARE-HS","SPARE-ISSUE",
AQ409="Power Telco","BSS",AQ409="no impacts","no impacts"
),"")</f>
        <v>No root cause</v>
      </c>
      <c r="AP409" s="48" t="str" cm="1">
        <f t="array" ref="AP409">IFERROR(_xlfn.IFS(
AQ409="MPR ISSUE","TX ISSUE",
AQ409="BSS Hardware Issue","RAN ISSUE",
AQ409="Sites strategiques, MLL, Pylone, etc.","ENVTECH",
AQ409="AKTIVCO DEFAUT GE &amp; POWER Cabinet","POWER ISSUE",
AQ409="AKTIVCO Coupure ENEO &amp; Baisse de tension","POWER ISSUE",
AQ409="Coupure ENEO &amp; Baisse de tension","POWER ISSUE",
AQ409="Defaut GE &amp; POWER Cabinet","POWER ISSUE",
AQ409="Sharing","POWER ISSUE",
AQ409="Sites strategiques &amp; DataCenter","POWER ISSUE",
AQ409="Exclu","Exclu",
AQ409="SAT","TX ISSUE",
AQ409="SPARE-ISSUE","SPARE-ISSUE",
AQ409="Fiber CAmtel","TX ISSUE",
AQ409="Fiber AOF","TX ISSUE",
AQ409="Projet OCM (HUAWEI)","TRAVAUX-HUAWEI",
AQ409="Projet OCM (NOKIA)","TRAVAUX -NOKIA",
AQ409="ACCESS-ISSUE","ACCESS-ISSUE",
AQ409="Projet OCM (ZTE, NOKIA, autres projets)","TRAVAUX OCM",
AQ409="No root CAuse","No root cause",
AQ409="ODU HS","TX ISSUE",
AQ409="IP &amp; VLAN","TX ISSUE",
AQ409="Warehouse HUAWEI","SPARE-ISSUE",
AQ409="SPARE-HS","SPARE-ISSUE",
AQ409="Power Telco","RAN ISSUE",AQ409="no impacts","no impacts"
),"")</f>
        <v>No root cause</v>
      </c>
      <c r="AQ409" s="127" t="s">
        <v>5344</v>
      </c>
      <c r="AR409" s="48" t="str" cm="1">
        <f t="array" ref="AR409">IFERROR(_xlfn.IFS(
AQ409="MPR ISSUE","ACTIVE",
AQ409="BSS Hardware Issue","ACTIVE",
AQ409="Sites strategiques, MLL, Pylone, etc.","PASSIVE",
AQ409="AKTIVCO DEFAUT GE &amp; POWER Cabinet","PASSIVE",
AQ409="AKTIVCO Coupure ENEO &amp; Baisse de tension","PASSIVE",
AQ409="Coupure ENEO &amp; Baisse de tension","PASSIVE",
AQ409="Defaut GE &amp; POWER Cabinet","PASSIVE",
AQ409="Sharing","PASSIVE",
AQ409="Sites strategiques &amp; DataCenter","PASSIVE",
AQ409="Exclu","Exclu",
AQ409="SAT","ACTIVE",
AQ409="SPARE-ISSUE","SPARE-ISSUE",
AQ409="Fiber CAmtel","ACTIVE",
AQ409="Fiber AOF","ACTIVE",
AQ409="Projet OCM (HUAWEI)","PLANNED WORKS",
AQ409="Projet OCM (NOKIA)","PLANNED WORKS",
AQ409="ACCESS-ISSUE","ACCESS-ISSUE",
AQ409="Projet OCM (ZTE, NOKIA, autres projets)","PLANNED WORKS",
AQ409="No root CAuse","No root cause",
AQ409="ODU HS","ACTIVE",
AQ409="IP &amp; VLAN","ACTIVE",
AQ409="Warehouse HUAWEI","SPARE-ISSUE",
AQ409="SPARE-HS","SPARE-ISSUE",
AQ409="Power Telco","ACTIVE", AQ409="no impacts","no impacts"
),"")</f>
        <v>No root cause</v>
      </c>
      <c r="AS409" s="92" t="s">
        <v>5537</v>
      </c>
      <c r="AT409" s="98" t="s">
        <v>1651</v>
      </c>
      <c r="AV409" s="17" t="s">
        <v>5537</v>
      </c>
      <c r="AW409" s="7" t="s">
        <v>5537</v>
      </c>
      <c r="AX409" s="6" t="s">
        <v>5537</v>
      </c>
      <c r="AY409" s="7"/>
      <c r="AZ409" s="3" t="s">
        <v>5537</v>
      </c>
      <c r="BA409" s="18" t="s">
        <v>5537</v>
      </c>
      <c r="BB409" s="18" t="s">
        <v>5537</v>
      </c>
      <c r="BC409" s="18" t="s">
        <v>5537</v>
      </c>
      <c r="BD409" s="18" t="s">
        <v>5537</v>
      </c>
      <c r="BE409" s="18" t="s">
        <v>5537</v>
      </c>
      <c r="BF409" s="18" t="s">
        <v>5537</v>
      </c>
      <c r="BG409" s="18" t="s">
        <v>5537</v>
      </c>
      <c r="BH409" s="18" t="s">
        <v>5537</v>
      </c>
      <c r="BI409" s="18" t="s">
        <v>5537</v>
      </c>
      <c r="BJ409" s="18" t="s">
        <v>5537</v>
      </c>
      <c r="BK409" s="18" t="s">
        <v>5537</v>
      </c>
      <c r="BL409" s="9" t="s">
        <v>5537</v>
      </c>
      <c r="BM409" s="14" t="s">
        <v>5537</v>
      </c>
      <c r="BN409" s="14" t="s">
        <v>5537</v>
      </c>
      <c r="BO409" s="14" t="str">
        <f>_xlfn.XLOOKUP(B409,'[4]cell downs 18042026 17h'!$B:$B,'[4]cell downs 18042026 17h'!$B:$B,"")</f>
        <v/>
      </c>
      <c r="BP409" s="14" t="str">
        <f>_xlfn.XLOOKUP(B409,'[5]Cells Huawei 19042026 15h'!$B:$B,'[5]Cells Huawei 19042026 15h'!$B:$B,"")</f>
        <v/>
      </c>
      <c r="BQ409" s="9" t="str">
        <f>_xlfn.XLOOKUP(B409,'[6]cells down 19042026 9H40'!$B:$B,'[6]cells down 19042026 9H40'!$B:$B,"")</f>
        <v/>
      </c>
      <c r="BR409" s="9" t="s">
        <v>1651</v>
      </c>
      <c r="BS409" s="9" t="s">
        <v>594</v>
      </c>
      <c r="BT409" s="108"/>
    </row>
    <row r="410" spans="1:72" s="9" customFormat="1" ht="34.5" customHeight="1" x14ac:dyDescent="0.35">
      <c r="A410" s="1" t="s">
        <v>732</v>
      </c>
      <c r="B410" s="8" t="s">
        <v>3289</v>
      </c>
      <c r="C410" s="3" t="str">
        <f>_xlfn.XLOOKUP(B410,'[1]daily break down'!$D:$D,'[1]daily break down'!$E:$E,"")</f>
        <v>NORD</v>
      </c>
      <c r="D410" s="1" t="s">
        <v>21</v>
      </c>
      <c r="E410" s="1" t="s">
        <v>89</v>
      </c>
      <c r="F410" s="3" t="s">
        <v>23</v>
      </c>
      <c r="G410" s="1" t="s">
        <v>732</v>
      </c>
      <c r="H410" s="32" t="str">
        <f>_xlfn.XLOOKUP(B410,[2]CALCULATION!$B:$B,[2]CALCULATION!$H:$H,"")</f>
        <v>Huawei</v>
      </c>
      <c r="I410" s="28">
        <v>2.8504378868428484</v>
      </c>
      <c r="J410" s="28">
        <v>2.7555196000376675E-2</v>
      </c>
      <c r="K410" s="28">
        <v>0</v>
      </c>
      <c r="L410" s="28">
        <v>0</v>
      </c>
      <c r="M410" s="28">
        <v>0</v>
      </c>
      <c r="N410" s="28">
        <v>0</v>
      </c>
      <c r="O410" s="28">
        <v>0</v>
      </c>
      <c r="P410" s="28">
        <v>0</v>
      </c>
      <c r="Q410" s="28">
        <v>0</v>
      </c>
      <c r="R410" s="28">
        <v>0</v>
      </c>
      <c r="S410" s="93">
        <v>0</v>
      </c>
      <c r="T410" s="93">
        <f>_xlfn.XLOOKUP(B410,'[3]Nur des jours'!$B:$B,'[3]Nur des jours'!$U:$U,"")</f>
        <v>0</v>
      </c>
      <c r="U410" s="93">
        <v>0</v>
      </c>
      <c r="V410" s="93">
        <v>0</v>
      </c>
      <c r="W410" s="93">
        <v>0</v>
      </c>
      <c r="X410" s="93">
        <v>0</v>
      </c>
      <c r="Y410" s="93">
        <v>8.9175391586979543E-5</v>
      </c>
      <c r="Z410" s="93">
        <v>1.8787471499544848</v>
      </c>
      <c r="AA410" s="93">
        <v>0</v>
      </c>
      <c r="AB410" s="93">
        <v>0</v>
      </c>
      <c r="AC410" s="93">
        <f>_xlfn.XLOOKUP(B410,'[3]Nur des jours'!$B:$B,'[3]Nur des jours'!$N:$N,"")</f>
        <v>0</v>
      </c>
      <c r="AD410" s="93">
        <v>0</v>
      </c>
      <c r="AE410" s="93">
        <v>0</v>
      </c>
      <c r="AF410" s="93">
        <v>0</v>
      </c>
      <c r="AG410" s="93"/>
      <c r="AH410" s="93">
        <v>9.5596019781242075E-2</v>
      </c>
      <c r="AI410" s="93">
        <v>9.7418558085440587E-2</v>
      </c>
      <c r="AJ410" s="93">
        <v>0.16362869800857499</v>
      </c>
      <c r="AK410" s="93">
        <v>5.130048788816001E-2</v>
      </c>
      <c r="AL410" s="93">
        <v>9.5596019781242075E-2</v>
      </c>
      <c r="AM410" s="49" t="s">
        <v>5559</v>
      </c>
      <c r="AN410" s="49"/>
      <c r="AO410" s="48" t="str" cm="1">
        <f t="array" ref="AO410">IFERROR(_xlfn.IFS(
AQ410="MPR ISSUE","PDH",
AQ410="BSS Hardware Issue","BSS",
AQ410="Sites strategiques, MLL, Pylone, etc.","ENVTECH",
AQ410="AKTIVCO DEFAUT GE &amp; POWER Cabinet","AKTIVCO",
AQ410="AKTIVCO Coupure ENEO &amp; Baisse de tension","AKTIVCO GRID ONLY",
AQ410="Coupure ENEO &amp; Baisse de tension","IHS GRID ONLY",
AQ410="Defaut GE &amp; POWER Cabinet","IHS",
AQ410="Sharing","Partners",
AQ410="Sites strategiques &amp; DataCenter","SST &amp; DC",
AQ410="Exclu","Exclu",
AQ410="SAT","SAT",
AQ410="SPARE-ISSUE","SPARE-ISSUE",
AQ410="Fiber CAmtel","TRANS_FO_CAMTEL",
AQ410="Fiber AOF","Fiber AOF",
AQ410="Projet OCM (HUAWEI)","TRAVAUX-HUAWEI",
AQ410="Projet OCM (NOKIA)","TRAVAUX-NOKIA",
AQ410="ACCESS-ISSUE","ACCESS-ISSUE",
AQ410="Projet OCM (ZTE, NOKIA, autres projets)","TRAVAUX OCM",
AQ410="No root CAuse","No root cause",
AQ410="ODU HS","PDH",
AQ410="IP &amp; VLAN","PDH",
AQ410="Warehouse HUAWEI","SPARE-ISSUE",
AQ410="SPARE-HS","SPARE-ISSUE",
AQ410="Power Telco","BSS",AQ410="no impacts","no impacts"
),"")</f>
        <v>No root cause</v>
      </c>
      <c r="AP410" s="48" t="str" cm="1">
        <f t="array" ref="AP410">IFERROR(_xlfn.IFS(
AQ410="MPR ISSUE","TX ISSUE",
AQ410="BSS Hardware Issue","RAN ISSUE",
AQ410="Sites strategiques, MLL, Pylone, etc.","ENVTECH",
AQ410="AKTIVCO DEFAUT GE &amp; POWER Cabinet","POWER ISSUE",
AQ410="AKTIVCO Coupure ENEO &amp; Baisse de tension","POWER ISSUE",
AQ410="Coupure ENEO &amp; Baisse de tension","POWER ISSUE",
AQ410="Defaut GE &amp; POWER Cabinet","POWER ISSUE",
AQ410="Sharing","POWER ISSUE",
AQ410="Sites strategiques &amp; DataCenter","POWER ISSUE",
AQ410="Exclu","Exclu",
AQ410="SAT","TX ISSUE",
AQ410="SPARE-ISSUE","SPARE-ISSUE",
AQ410="Fiber CAmtel","TX ISSUE",
AQ410="Fiber AOF","TX ISSUE",
AQ410="Projet OCM (HUAWEI)","TRAVAUX-HUAWEI",
AQ410="Projet OCM (NOKIA)","TRAVAUX -NOKIA",
AQ410="ACCESS-ISSUE","ACCESS-ISSUE",
AQ410="Projet OCM (ZTE, NOKIA, autres projets)","TRAVAUX OCM",
AQ410="No root CAuse","No root cause",
AQ410="ODU HS","TX ISSUE",
AQ410="IP &amp; VLAN","TX ISSUE",
AQ410="Warehouse HUAWEI","SPARE-ISSUE",
AQ410="SPARE-HS","SPARE-ISSUE",
AQ410="Power Telco","RAN ISSUE",AQ410="no impacts","no impacts"
),"")</f>
        <v>No root cause</v>
      </c>
      <c r="AQ410" s="67" t="s">
        <v>5344</v>
      </c>
      <c r="AR410" s="48" t="str" cm="1">
        <f t="array" ref="AR410">IFERROR(_xlfn.IFS(
AQ410="MPR ISSUE","ACTIVE",
AQ410="BSS Hardware Issue","ACTIVE",
AQ410="Sites strategiques, MLL, Pylone, etc.","PASSIVE",
AQ410="AKTIVCO DEFAUT GE &amp; POWER Cabinet","PASSIVE",
AQ410="AKTIVCO Coupure ENEO &amp; Baisse de tension","PASSIVE",
AQ410="Coupure ENEO &amp; Baisse de tension","PASSIVE",
AQ410="Defaut GE &amp; POWER Cabinet","PASSIVE",
AQ410="Sharing","PASSIVE",
AQ410="Sites strategiques &amp; DataCenter","PASSIVE",
AQ410="Exclu","Exclu",
AQ410="SAT","ACTIVE",
AQ410="SPARE-ISSUE","SPARE-ISSUE",
AQ410="Fiber CAmtel","ACTIVE",
AQ410="Fiber AOF","ACTIVE",
AQ410="Projet OCM (HUAWEI)","PLANNED WORKS",
AQ410="Projet OCM (NOKIA)","PLANNED WORKS",
AQ410="ACCESS-ISSUE","ACCESS-ISSUE",
AQ410="Projet OCM (ZTE, NOKIA, autres projets)","PLANNED WORKS",
AQ410="No root CAuse","No root cause",
AQ410="ODU HS","ACTIVE",
AQ410="IP &amp; VLAN","ACTIVE",
AQ410="Warehouse HUAWEI","SPARE-ISSUE",
AQ410="SPARE-HS","SPARE-ISSUE",
AQ410="Power Telco","ACTIVE", AQ410="no impacts","no impacts"
),"")</f>
        <v>No root cause</v>
      </c>
      <c r="AS410" s="92" t="s">
        <v>5537</v>
      </c>
      <c r="AT410" s="98" t="s">
        <v>3289</v>
      </c>
      <c r="AV410" s="17" t="s">
        <v>5537</v>
      </c>
      <c r="AW410" s="7" t="s">
        <v>5537</v>
      </c>
      <c r="AX410" s="6" t="s">
        <v>5537</v>
      </c>
      <c r="AY410" s="7"/>
      <c r="AZ410" s="3" t="s">
        <v>5537</v>
      </c>
      <c r="BA410" s="18" t="s">
        <v>5537</v>
      </c>
      <c r="BB410" s="18" t="s">
        <v>5537</v>
      </c>
      <c r="BC410" s="18" t="s">
        <v>5537</v>
      </c>
      <c r="BD410" s="18" t="s">
        <v>5537</v>
      </c>
      <c r="BE410" s="18" t="s">
        <v>5537</v>
      </c>
      <c r="BF410" s="18" t="s">
        <v>5537</v>
      </c>
      <c r="BG410" s="18" t="s">
        <v>5537</v>
      </c>
      <c r="BH410" s="18" t="s">
        <v>5537</v>
      </c>
      <c r="BI410" s="18" t="s">
        <v>5537</v>
      </c>
      <c r="BJ410" s="18" t="s">
        <v>5537</v>
      </c>
      <c r="BK410" s="18" t="s">
        <v>5537</v>
      </c>
      <c r="BL410" s="9" t="s">
        <v>5537</v>
      </c>
      <c r="BM410" s="14" t="s">
        <v>5537</v>
      </c>
      <c r="BN410" s="14" t="s">
        <v>5537</v>
      </c>
      <c r="BO410" s="14" t="str">
        <f>_xlfn.XLOOKUP(B410,'[4]cell downs 18042026 17h'!$B:$B,'[4]cell downs 18042026 17h'!$B:$B,"")</f>
        <v/>
      </c>
      <c r="BP410" s="14" t="str">
        <f>_xlfn.XLOOKUP(B410,'[5]Cells Huawei 19042026 15h'!$B:$B,'[5]Cells Huawei 19042026 15h'!$B:$B,"")</f>
        <v/>
      </c>
      <c r="BQ410" s="9" t="str">
        <f>_xlfn.XLOOKUP(B410,'[6]cells down 19042026 9H40'!$B:$B,'[6]cells down 19042026 9H40'!$B:$B,"")</f>
        <v/>
      </c>
      <c r="BR410" s="9" t="s">
        <v>5537</v>
      </c>
      <c r="BS410" s="9" t="s">
        <v>318</v>
      </c>
      <c r="BT410" s="108"/>
    </row>
    <row r="411" spans="1:72" s="9" customFormat="1" x14ac:dyDescent="0.35">
      <c r="A411" s="19" t="s">
        <v>5389</v>
      </c>
      <c r="B411" s="35" t="s">
        <v>5390</v>
      </c>
      <c r="C411" s="3" t="str">
        <f>_xlfn.XLOOKUP(B411,'[1]daily break down'!$D:$D,'[1]daily break down'!$E:$E,"")</f>
        <v>Douala</v>
      </c>
      <c r="D411" s="19" t="s">
        <v>357</v>
      </c>
      <c r="E411" s="19" t="s">
        <v>89</v>
      </c>
      <c r="F411" s="19" t="s">
        <v>5371</v>
      </c>
      <c r="G411" s="19" t="s">
        <v>32</v>
      </c>
      <c r="H411" s="34" t="str">
        <f>_xlfn.XLOOKUP(B411,[2]CALCULATION!$B:$B,[2]CALCULATION!$H:$H,"")</f>
        <v>ZTE</v>
      </c>
      <c r="I411" s="28">
        <v>0</v>
      </c>
      <c r="J411" s="28">
        <v>4.4712184640145187</v>
      </c>
      <c r="K411" s="28">
        <v>0</v>
      </c>
      <c r="L411" s="28">
        <v>1.8708818804165137</v>
      </c>
      <c r="M411" s="28">
        <v>15.390602483213623</v>
      </c>
      <c r="N411" s="28">
        <v>5.1131564378925489</v>
      </c>
      <c r="O411" s="28">
        <v>0</v>
      </c>
      <c r="P411" s="28">
        <v>0</v>
      </c>
      <c r="Q411" s="28">
        <v>3.7057190675535692</v>
      </c>
      <c r="R411" s="28">
        <v>0</v>
      </c>
      <c r="S411" s="93">
        <v>9.4436739690611837E-2</v>
      </c>
      <c r="T411" s="93">
        <f>_xlfn.XLOOKUP(B411,'[3]Nur des jours'!$B:$B,'[3]Nur des jours'!$U:$U,"")</f>
        <v>0</v>
      </c>
      <c r="U411" s="93">
        <v>0</v>
      </c>
      <c r="V411" s="93">
        <v>2.2811956921865235</v>
      </c>
      <c r="W411" s="93">
        <v>0</v>
      </c>
      <c r="X411" s="93">
        <v>2.5898138873907421</v>
      </c>
      <c r="Y411" s="93">
        <v>4.6327686034134912</v>
      </c>
      <c r="Z411" s="93">
        <v>0</v>
      </c>
      <c r="AA411" s="93">
        <v>9.461509047378508E-2</v>
      </c>
      <c r="AB411" s="93">
        <v>0</v>
      </c>
      <c r="AC411" s="93">
        <f>_xlfn.XLOOKUP(B411,'[3]Nur des jours'!$B:$B,'[3]Nur des jours'!$N:$N,"")</f>
        <v>0.26806122711046099</v>
      </c>
      <c r="AD411" s="93">
        <v>0.26806122711046099</v>
      </c>
      <c r="AE411" s="93">
        <v>0</v>
      </c>
      <c r="AF411" s="93">
        <v>0</v>
      </c>
      <c r="AG411" s="93"/>
      <c r="AH411" s="93">
        <v>8.9835289484723427E-2</v>
      </c>
      <c r="AI411" s="93">
        <v>7.4562665611548742E-2</v>
      </c>
      <c r="AJ411" s="93">
        <v>6.311392637473677E-2</v>
      </c>
      <c r="AK411" s="93">
        <v>0.11121945774153093</v>
      </c>
      <c r="AL411" s="93">
        <v>8.9835289484723427E-2</v>
      </c>
      <c r="AM411" s="49" t="s">
        <v>5559</v>
      </c>
      <c r="AN411" s="49"/>
      <c r="AO411" s="48" t="str" cm="1">
        <f t="array" ref="AO411">IFERROR(_xlfn.IFS(
AQ411="MPR ISSUE","PDH",
AQ411="BSS Hardware Issue","BSS",
AQ411="Sites strategiques, MLL, Pylone, etc.","ENVTECH",
AQ411="AKTIVCO DEFAUT GE &amp; POWER Cabinet","AKTIVCO",
AQ411="AKTIVCO Coupure ENEO &amp; Baisse de tension","AKTIVCO GRID ONLY",
AQ411="Coupure ENEO &amp; Baisse de tension","IHS GRID ONLY",
AQ411="Defaut GE &amp; POWER Cabinet","IHS",
AQ411="Sharing","Partners",
AQ411="Sites strategiques &amp; DataCenter","SST &amp; DC",
AQ411="Exclu","Exclu",
AQ411="SAT","SAT",
AQ411="SPARE-ISSUE","SPARE-ISSUE",
AQ411="Fiber CAmtel","TRANS_FO_CAMTEL",
AQ411="Fiber AOF","Fiber AOF",
AQ411="Projet OCM (HUAWEI)","TRAVAUX-HUAWEI",
AQ411="Projet OCM (NOKIA)","TRAVAUX-NOKIA",
AQ411="ACCESS-ISSUE","ACCESS-ISSUE",
AQ411="Projet OCM (ZTE, NOKIA, autres projets)","TRAVAUX OCM",
AQ411="No root CAuse","No root cause",
AQ411="ODU HS","PDH",
AQ411="IP &amp; VLAN","PDH",
AQ411="Warehouse HUAWEI","SPARE-ISSUE",
AQ411="SPARE-HS","SPARE-ISSUE",
AQ411="Power Telco","BSS",AQ411="no impacts","no impacts"
),"")</f>
        <v>No root cause</v>
      </c>
      <c r="AP411" s="48" t="str" cm="1">
        <f t="array" ref="AP411">IFERROR(_xlfn.IFS(
AQ411="MPR ISSUE","TX ISSUE",
AQ411="BSS Hardware Issue","RAN ISSUE",
AQ411="Sites strategiques, MLL, Pylone, etc.","ENVTECH",
AQ411="AKTIVCO DEFAUT GE &amp; POWER Cabinet","POWER ISSUE",
AQ411="AKTIVCO Coupure ENEO &amp; Baisse de tension","POWER ISSUE",
AQ411="Coupure ENEO &amp; Baisse de tension","POWER ISSUE",
AQ411="Defaut GE &amp; POWER Cabinet","POWER ISSUE",
AQ411="Sharing","POWER ISSUE",
AQ411="Sites strategiques &amp; DataCenter","POWER ISSUE",
AQ411="Exclu","Exclu",
AQ411="SAT","TX ISSUE",
AQ411="SPARE-ISSUE","SPARE-ISSUE",
AQ411="Fiber CAmtel","TX ISSUE",
AQ411="Fiber AOF","TX ISSUE",
AQ411="Projet OCM (HUAWEI)","TRAVAUX-HUAWEI",
AQ411="Projet OCM (NOKIA)","TRAVAUX -NOKIA",
AQ411="ACCESS-ISSUE","ACCESS-ISSUE",
AQ411="Projet OCM (ZTE, NOKIA, autres projets)","TRAVAUX OCM",
AQ411="No root CAuse","No root cause",
AQ411="ODU HS","TX ISSUE",
AQ411="IP &amp; VLAN","TX ISSUE",
AQ411="Warehouse HUAWEI","SPARE-ISSUE",
AQ411="SPARE-HS","SPARE-ISSUE",
AQ411="Power Telco","RAN ISSUE",AQ411="no impacts","no impacts"
),"")</f>
        <v>No root cause</v>
      </c>
      <c r="AQ411" s="67" t="s">
        <v>5344</v>
      </c>
      <c r="AR411" s="48" t="str" cm="1">
        <f t="array" ref="AR411">IFERROR(_xlfn.IFS(
AQ411="MPR ISSUE","ACTIVE",
AQ411="BSS Hardware Issue","ACTIVE",
AQ411="Sites strategiques, MLL, Pylone, etc.","PASSIVE",
AQ411="AKTIVCO DEFAUT GE &amp; POWER Cabinet","PASSIVE",
AQ411="AKTIVCO Coupure ENEO &amp; Baisse de tension","PASSIVE",
AQ411="Coupure ENEO &amp; Baisse de tension","PASSIVE",
AQ411="Defaut GE &amp; POWER Cabinet","PASSIVE",
AQ411="Sharing","PASSIVE",
AQ411="Sites strategiques &amp; DataCenter","PASSIVE",
AQ411="Exclu","Exclu",
AQ411="SAT","ACTIVE",
AQ411="SPARE-ISSUE","SPARE-ISSUE",
AQ411="Fiber CAmtel","ACTIVE",
AQ411="Fiber AOF","ACTIVE",
AQ411="Projet OCM (HUAWEI)","PLANNED WORKS",
AQ411="Projet OCM (NOKIA)","PLANNED WORKS",
AQ411="ACCESS-ISSUE","ACCESS-ISSUE",
AQ411="Projet OCM (ZTE, NOKIA, autres projets)","PLANNED WORKS",
AQ411="No root CAuse","No root cause",
AQ411="ODU HS","ACTIVE",
AQ411="IP &amp; VLAN","ACTIVE",
AQ411="Warehouse HUAWEI","SPARE-ISSUE",
AQ411="SPARE-HS","SPARE-ISSUE",
AQ411="Power Telco","ACTIVE", AQ411="no impacts","no impacts"
),"")</f>
        <v>No root cause</v>
      </c>
      <c r="AS411" s="92" t="s">
        <v>5537</v>
      </c>
      <c r="AT411" s="98" t="s">
        <v>5390</v>
      </c>
      <c r="AV411" s="17" t="s">
        <v>5537</v>
      </c>
      <c r="AW411" s="7" t="s">
        <v>5537</v>
      </c>
      <c r="AX411" s="6" t="s">
        <v>5537</v>
      </c>
      <c r="AY411" s="7"/>
      <c r="AZ411" s="3" t="s">
        <v>5537</v>
      </c>
      <c r="BA411" s="18" t="s">
        <v>5537</v>
      </c>
      <c r="BB411" s="18" t="s">
        <v>5537</v>
      </c>
      <c r="BC411" s="18" t="s">
        <v>5537</v>
      </c>
      <c r="BD411" s="18" t="s">
        <v>5537</v>
      </c>
      <c r="BE411" s="18" t="s">
        <v>5537</v>
      </c>
      <c r="BF411" s="18" t="s">
        <v>5537</v>
      </c>
      <c r="BG411" s="18" t="s">
        <v>5537</v>
      </c>
      <c r="BH411" s="18" t="s">
        <v>5537</v>
      </c>
      <c r="BI411" s="18" t="s">
        <v>5537</v>
      </c>
      <c r="BJ411" s="18" t="s">
        <v>5537</v>
      </c>
      <c r="BK411" s="18" t="s">
        <v>5537</v>
      </c>
      <c r="BL411" s="9" t="s">
        <v>5537</v>
      </c>
      <c r="BM411" s="14" t="s">
        <v>5537</v>
      </c>
      <c r="BN411" s="14" t="s">
        <v>5537</v>
      </c>
      <c r="BO411" s="14" t="str">
        <f>_xlfn.XLOOKUP(B411,'[4]cell downs 18042026 17h'!$B:$B,'[4]cell downs 18042026 17h'!$B:$B,"")</f>
        <v/>
      </c>
      <c r="BP411" s="14" t="str">
        <f>_xlfn.XLOOKUP(B411,'[5]Cells Huawei 19042026 15h'!$B:$B,'[5]Cells Huawei 19042026 15h'!$B:$B,"")</f>
        <v/>
      </c>
      <c r="BQ411" s="9" t="str">
        <f>_xlfn.XLOOKUP(B411,'[6]cells down 19042026 9H40'!$B:$B,'[6]cells down 19042026 9H40'!$B:$B,"")</f>
        <v/>
      </c>
      <c r="BR411" s="9" t="s">
        <v>5537</v>
      </c>
      <c r="BS411" s="9" t="s">
        <v>5537</v>
      </c>
      <c r="BT411" s="108"/>
    </row>
    <row r="412" spans="1:72" s="9" customFormat="1" x14ac:dyDescent="0.35">
      <c r="A412" s="1" t="s">
        <v>4219</v>
      </c>
      <c r="B412" s="1" t="s">
        <v>4220</v>
      </c>
      <c r="C412" s="3" t="str">
        <f>_xlfn.XLOOKUP(B412,'[1]daily break down'!$D:$D,'[1]daily break down'!$E:$E,"")</f>
        <v>Yaounde</v>
      </c>
      <c r="D412" s="1" t="s">
        <v>11</v>
      </c>
      <c r="E412" s="1" t="s">
        <v>12</v>
      </c>
      <c r="F412" s="3" t="s">
        <v>37</v>
      </c>
      <c r="G412" s="1" t="s">
        <v>38</v>
      </c>
      <c r="H412" s="34" t="str">
        <f>_xlfn.XLOOKUP(B412,[2]CALCULATION!$B:$B,[2]CALCULATION!$H:$H,"")</f>
        <v>ZTE</v>
      </c>
      <c r="I412" s="28">
        <v>0</v>
      </c>
      <c r="J412" s="28">
        <v>2.7700908590229791</v>
      </c>
      <c r="K412" s="28">
        <v>0</v>
      </c>
      <c r="L412" s="28">
        <v>0</v>
      </c>
      <c r="M412" s="28">
        <v>0</v>
      </c>
      <c r="N412" s="28">
        <v>0.8262456732100002</v>
      </c>
      <c r="O412" s="28">
        <v>0</v>
      </c>
      <c r="P412" s="28">
        <v>0</v>
      </c>
      <c r="Q412" s="28">
        <v>0</v>
      </c>
      <c r="R412" s="28">
        <v>0</v>
      </c>
      <c r="S412" s="93">
        <v>0</v>
      </c>
      <c r="T412" s="93">
        <f>_xlfn.XLOOKUP(B412,'[3]Nur des jours'!$B:$B,'[3]Nur des jours'!$U:$U,"")</f>
        <v>0.2012866938901296</v>
      </c>
      <c r="U412" s="93">
        <v>7.2225289855692818</v>
      </c>
      <c r="V412" s="93">
        <v>0</v>
      </c>
      <c r="W412" s="93">
        <v>0.2012866938901296</v>
      </c>
      <c r="X412" s="93">
        <v>0</v>
      </c>
      <c r="Y412" s="93">
        <v>1.6487103098167131</v>
      </c>
      <c r="Z412" s="93">
        <v>0</v>
      </c>
      <c r="AA412" s="93">
        <v>0</v>
      </c>
      <c r="AB412" s="93">
        <v>5.0829973204576011E-3</v>
      </c>
      <c r="AC412" s="93">
        <f>_xlfn.XLOOKUP(B412,'[3]Nur des jours'!$B:$B,'[3]Nur des jours'!$N:$N,"")</f>
        <v>8.8551163845871014E-2</v>
      </c>
      <c r="AD412" s="93">
        <v>8.8551163845871014E-2</v>
      </c>
      <c r="AE412" s="93">
        <v>8.810528688793566E-2</v>
      </c>
      <c r="AF412" s="93">
        <v>0</v>
      </c>
      <c r="AG412" s="93"/>
      <c r="AH412" s="93">
        <v>8.9603433466597424E-2</v>
      </c>
      <c r="AI412" s="93">
        <v>4.0216379107066491E-2</v>
      </c>
      <c r="AJ412" s="93">
        <v>3.9844650489102192E-2</v>
      </c>
      <c r="AK412" s="93">
        <v>0.13515968542267226</v>
      </c>
      <c r="AL412" s="93">
        <v>8.9603433466597424E-2</v>
      </c>
      <c r="AM412" s="49" t="s">
        <v>5559</v>
      </c>
      <c r="AN412" s="49"/>
      <c r="AO412" s="48" t="str" cm="1">
        <f t="array" ref="AO412">IFERROR(_xlfn.IFS(
AQ412="MPR ISSUE","PDH",
AQ412="BSS Hardware Issue","BSS",
AQ412="Sites strategiques, MLL, Pylone, etc.","ENVTECH",
AQ412="AKTIVCO DEFAUT GE &amp; POWER Cabinet","AKTIVCO",
AQ412="AKTIVCO Coupure ENEO &amp; Baisse de tension","AKTIVCO GRID ONLY",
AQ412="Coupure ENEO &amp; Baisse de tension","IHS GRID ONLY",
AQ412="Defaut GE &amp; POWER Cabinet","IHS",
AQ412="Sharing","Partners",
AQ412="Sites strategiques &amp; DataCenter","SST &amp; DC",
AQ412="Exclu","Exclu",
AQ412="SAT","SAT",
AQ412="SPARE-ISSUE","SPARE-ISSUE",
AQ412="Fiber CAmtel","TRANS_FO_CAMTEL",
AQ412="Fiber AOF","Fiber AOF",
AQ412="Projet OCM (HUAWEI)","TRAVAUX-HUAWEI",
AQ412="Projet OCM (NOKIA)","TRAVAUX-NOKIA",
AQ412="ACCESS-ISSUE","ACCESS-ISSUE",
AQ412="Projet OCM (ZTE, NOKIA, autres projets)","TRAVAUX OCM",
AQ412="No root CAuse","No root cause",
AQ412="ODU HS","PDH",
AQ412="IP &amp; VLAN","PDH",
AQ412="Warehouse HUAWEI","SPARE-ISSUE",
AQ412="SPARE-HS","SPARE-ISSUE",
AQ412="Power Telco","BSS",AQ412="no impacts","no impacts"
),"")</f>
        <v>No root cause</v>
      </c>
      <c r="AP412" s="48" t="str" cm="1">
        <f t="array" ref="AP412">IFERROR(_xlfn.IFS(
AQ412="MPR ISSUE","TX ISSUE",
AQ412="BSS Hardware Issue","RAN ISSUE",
AQ412="Sites strategiques, MLL, Pylone, etc.","ENVTECH",
AQ412="AKTIVCO DEFAUT GE &amp; POWER Cabinet","POWER ISSUE",
AQ412="AKTIVCO Coupure ENEO &amp; Baisse de tension","POWER ISSUE",
AQ412="Coupure ENEO &amp; Baisse de tension","POWER ISSUE",
AQ412="Defaut GE &amp; POWER Cabinet","POWER ISSUE",
AQ412="Sharing","POWER ISSUE",
AQ412="Sites strategiques &amp; DataCenter","POWER ISSUE",
AQ412="Exclu","Exclu",
AQ412="SAT","TX ISSUE",
AQ412="SPARE-ISSUE","SPARE-ISSUE",
AQ412="Fiber CAmtel","TX ISSUE",
AQ412="Fiber AOF","TX ISSUE",
AQ412="Projet OCM (HUAWEI)","TRAVAUX-HUAWEI",
AQ412="Projet OCM (NOKIA)","TRAVAUX -NOKIA",
AQ412="ACCESS-ISSUE","ACCESS-ISSUE",
AQ412="Projet OCM (ZTE, NOKIA, autres projets)","TRAVAUX OCM",
AQ412="No root CAuse","No root cause",
AQ412="ODU HS","TX ISSUE",
AQ412="IP &amp; VLAN","TX ISSUE",
AQ412="Warehouse HUAWEI","SPARE-ISSUE",
AQ412="SPARE-HS","SPARE-ISSUE",
AQ412="Power Telco","RAN ISSUE",AQ412="no impacts","no impacts"
),"")</f>
        <v>No root cause</v>
      </c>
      <c r="AQ412" s="127" t="s">
        <v>5344</v>
      </c>
      <c r="AR412" s="48" t="str" cm="1">
        <f t="array" ref="AR412">IFERROR(_xlfn.IFS(
AQ412="MPR ISSUE","ACTIVE",
AQ412="BSS Hardware Issue","ACTIVE",
AQ412="Sites strategiques, MLL, Pylone, etc.","PASSIVE",
AQ412="AKTIVCO DEFAUT GE &amp; POWER Cabinet","PASSIVE",
AQ412="AKTIVCO Coupure ENEO &amp; Baisse de tension","PASSIVE",
AQ412="Coupure ENEO &amp; Baisse de tension","PASSIVE",
AQ412="Defaut GE &amp; POWER Cabinet","PASSIVE",
AQ412="Sharing","PASSIVE",
AQ412="Sites strategiques &amp; DataCenter","PASSIVE",
AQ412="Exclu","Exclu",
AQ412="SAT","ACTIVE",
AQ412="SPARE-ISSUE","SPARE-ISSUE",
AQ412="Fiber CAmtel","ACTIVE",
AQ412="Fiber AOF","ACTIVE",
AQ412="Projet OCM (HUAWEI)","PLANNED WORKS",
AQ412="Projet OCM (NOKIA)","PLANNED WORKS",
AQ412="ACCESS-ISSUE","ACCESS-ISSUE",
AQ412="Projet OCM (ZTE, NOKIA, autres projets)","PLANNED WORKS",
AQ412="No root CAuse","No root cause",
AQ412="ODU HS","ACTIVE",
AQ412="IP &amp; VLAN","ACTIVE",
AQ412="Warehouse HUAWEI","SPARE-ISSUE",
AQ412="SPARE-HS","SPARE-ISSUE",
AQ412="Power Telco","ACTIVE", AQ412="no impacts","no impacts"
),"")</f>
        <v>No root cause</v>
      </c>
      <c r="AS412" s="92" t="s">
        <v>5537</v>
      </c>
      <c r="AT412" s="98" t="s">
        <v>4220</v>
      </c>
      <c r="AV412" s="17" t="s">
        <v>5537</v>
      </c>
      <c r="AW412" s="7" t="s">
        <v>5537</v>
      </c>
      <c r="AX412" s="6" t="s">
        <v>5537</v>
      </c>
      <c r="AY412" s="7"/>
      <c r="AZ412" s="3" t="s">
        <v>5537</v>
      </c>
      <c r="BA412" s="18" t="s">
        <v>5537</v>
      </c>
      <c r="BB412" s="18" t="s">
        <v>5537</v>
      </c>
      <c r="BC412" s="18" t="s">
        <v>5537</v>
      </c>
      <c r="BD412" s="18" t="s">
        <v>5537</v>
      </c>
      <c r="BE412" s="18" t="s">
        <v>5537</v>
      </c>
      <c r="BF412" s="18" t="s">
        <v>5537</v>
      </c>
      <c r="BG412" s="18" t="s">
        <v>5537</v>
      </c>
      <c r="BH412" s="18" t="s">
        <v>5537</v>
      </c>
      <c r="BI412" s="18" t="s">
        <v>5537</v>
      </c>
      <c r="BJ412" s="18" t="s">
        <v>5537</v>
      </c>
      <c r="BK412" s="18" t="s">
        <v>5537</v>
      </c>
      <c r="BL412" s="9" t="s">
        <v>5537</v>
      </c>
      <c r="BM412" s="14" t="s">
        <v>5537</v>
      </c>
      <c r="BN412" s="14" t="s">
        <v>5537</v>
      </c>
      <c r="BO412" s="14" t="str">
        <f>_xlfn.XLOOKUP(B412,'[4]cell downs 18042026 17h'!$B:$B,'[4]cell downs 18042026 17h'!$B:$B,"")</f>
        <v/>
      </c>
      <c r="BP412" s="14" t="str">
        <f>_xlfn.XLOOKUP(B412,'[5]Cells Huawei 19042026 15h'!$B:$B,'[5]Cells Huawei 19042026 15h'!$B:$B,"")</f>
        <v/>
      </c>
      <c r="BQ412" s="9" t="str">
        <f>_xlfn.XLOOKUP(B412,'[6]cells down 19042026 9H40'!$B:$B,'[6]cells down 19042026 9H40'!$B:$B,"")</f>
        <v/>
      </c>
      <c r="BR412" s="9" t="s">
        <v>4220</v>
      </c>
      <c r="BS412" s="9" t="s">
        <v>12</v>
      </c>
      <c r="BT412" s="108"/>
    </row>
    <row r="413" spans="1:72" s="9" customFormat="1" x14ac:dyDescent="0.35">
      <c r="A413" s="1" t="s">
        <v>438</v>
      </c>
      <c r="B413" s="8" t="s">
        <v>439</v>
      </c>
      <c r="C413" s="3" t="str">
        <f>_xlfn.XLOOKUP(B413,'[1]daily break down'!$D:$D,'[1]daily break down'!$E:$E,"")</f>
        <v>ADAMAOUA</v>
      </c>
      <c r="D413" s="1" t="s">
        <v>21</v>
      </c>
      <c r="E413" s="1" t="s">
        <v>122</v>
      </c>
      <c r="F413" s="3" t="s">
        <v>90</v>
      </c>
      <c r="G413" s="1" t="s">
        <v>438</v>
      </c>
      <c r="H413" s="33" t="str">
        <f>_xlfn.XLOOKUP(B413,[2]CALCULATION!$B:$B,[2]CALCULATION!$H:$H,"")</f>
        <v>NOKIA</v>
      </c>
      <c r="I413" s="28">
        <v>5.3514525668448666E-3</v>
      </c>
      <c r="J413" s="28">
        <v>0.19645188146116996</v>
      </c>
      <c r="K413" s="28">
        <v>0.42173790051285587</v>
      </c>
      <c r="L413" s="28">
        <v>9.9887999688493649E-3</v>
      </c>
      <c r="M413" s="28">
        <v>0.53340959289289447</v>
      </c>
      <c r="N413" s="28">
        <v>8.2055606024955888E-3</v>
      </c>
      <c r="O413" s="28">
        <v>0.15523546154407619</v>
      </c>
      <c r="P413" s="28">
        <v>0.12428707958701435</v>
      </c>
      <c r="Q413" s="28">
        <v>0.45735764477326279</v>
      </c>
      <c r="R413" s="28">
        <v>0.2549806174562837</v>
      </c>
      <c r="S413" s="93">
        <v>0.19332777414843666</v>
      </c>
      <c r="T413" s="93">
        <f>_xlfn.XLOOKUP(B413,'[3]Nur des jours'!$B:$B,'[3]Nur des jours'!$U:$U,"")</f>
        <v>9.7906159476664742E-2</v>
      </c>
      <c r="U413" s="93">
        <v>1.8373320479501062E-2</v>
      </c>
      <c r="V413" s="93">
        <v>1.195157739928698E-2</v>
      </c>
      <c r="W413" s="93">
        <v>9.7906159476664742E-2</v>
      </c>
      <c r="X413" s="93">
        <v>5.4263227329129755E-2</v>
      </c>
      <c r="Y413" s="93">
        <v>5.8935940425651957E-2</v>
      </c>
      <c r="Z413" s="93">
        <v>0.34289993171630767</v>
      </c>
      <c r="AA413" s="93">
        <v>0.20349826631081253</v>
      </c>
      <c r="AB413" s="93">
        <v>0.30832720377708572</v>
      </c>
      <c r="AC413" s="93">
        <f>_xlfn.XLOOKUP(B413,'[3]Nur des jours'!$B:$B,'[3]Nur des jours'!$N:$N,"")</f>
        <v>2.8273089645932462E-2</v>
      </c>
      <c r="AD413" s="93">
        <v>2.8273089645932462E-2</v>
      </c>
      <c r="AE413" s="93">
        <v>0.40498160956725987</v>
      </c>
      <c r="AF413" s="93">
        <v>1.1684004770944762E-2</v>
      </c>
      <c r="AG413" s="93"/>
      <c r="AH413" s="93">
        <v>8.81666784522286E-2</v>
      </c>
      <c r="AI413" s="93">
        <v>0.14025774452557663</v>
      </c>
      <c r="AJ413" s="93">
        <v>0.20296557787748354</v>
      </c>
      <c r="AK413" s="93">
        <v>0</v>
      </c>
      <c r="AL413" s="93">
        <v>8.81666784522286E-2</v>
      </c>
      <c r="AM413" s="49" t="s">
        <v>5559</v>
      </c>
      <c r="AN413" s="49"/>
      <c r="AO413" s="48" t="str" cm="1">
        <f t="array" ref="AO413">IFERROR(_xlfn.IFS(
AQ413="MPR ISSUE","PDH",
AQ413="BSS Hardware Issue","BSS",
AQ413="Sites strategiques, MLL, Pylone, etc.","ENVTECH",
AQ413="AKTIVCO DEFAUT GE &amp; POWER Cabinet","AKTIVCO",
AQ413="AKTIVCO Coupure ENEO &amp; Baisse de tension","AKTIVCO GRID ONLY",
AQ413="Coupure ENEO &amp; Baisse de tension","IHS GRID ONLY",
AQ413="Defaut GE &amp; POWER Cabinet","IHS",
AQ413="Sharing","Partners",
AQ413="Sites strategiques &amp; DataCenter","SST &amp; DC",
AQ413="Exclu","Exclu",
AQ413="SAT","SAT",
AQ413="SPARE-ISSUE","SPARE-ISSUE",
AQ413="Fiber CAmtel","TRANS_FO_CAMTEL",
AQ413="Fiber AOF","Fiber AOF",
AQ413="Projet OCM (HUAWEI)","TRAVAUX-HUAWEI",
AQ413="Projet OCM (NOKIA)","TRAVAUX-NOKIA",
AQ413="ACCESS-ISSUE","ACCESS-ISSUE",
AQ413="Projet OCM (ZTE, NOKIA, autres projets)","TRAVAUX OCM",
AQ413="No root CAuse","No root cause",
AQ413="ODU HS","PDH",
AQ413="IP &amp; VLAN","PDH",
AQ413="Warehouse HUAWEI","SPARE-ISSUE",
AQ413="SPARE-HS","SPARE-ISSUE",
AQ413="Power Telco","BSS",AQ413="no impacts","no impacts"
),"")</f>
        <v>No root cause</v>
      </c>
      <c r="AP413" s="48" t="str" cm="1">
        <f t="array" ref="AP413">IFERROR(_xlfn.IFS(
AQ413="MPR ISSUE","TX ISSUE",
AQ413="BSS Hardware Issue","RAN ISSUE",
AQ413="Sites strategiques, MLL, Pylone, etc.","ENVTECH",
AQ413="AKTIVCO DEFAUT GE &amp; POWER Cabinet","POWER ISSUE",
AQ413="AKTIVCO Coupure ENEO &amp; Baisse de tension","POWER ISSUE",
AQ413="Coupure ENEO &amp; Baisse de tension","POWER ISSUE",
AQ413="Defaut GE &amp; POWER Cabinet","POWER ISSUE",
AQ413="Sharing","POWER ISSUE",
AQ413="Sites strategiques &amp; DataCenter","POWER ISSUE",
AQ413="Exclu","Exclu",
AQ413="SAT","TX ISSUE",
AQ413="SPARE-ISSUE","SPARE-ISSUE",
AQ413="Fiber CAmtel","TX ISSUE",
AQ413="Fiber AOF","TX ISSUE",
AQ413="Projet OCM (HUAWEI)","TRAVAUX-HUAWEI",
AQ413="Projet OCM (NOKIA)","TRAVAUX -NOKIA",
AQ413="ACCESS-ISSUE","ACCESS-ISSUE",
AQ413="Projet OCM (ZTE, NOKIA, autres projets)","TRAVAUX OCM",
AQ413="No root CAuse","No root cause",
AQ413="ODU HS","TX ISSUE",
AQ413="IP &amp; VLAN","TX ISSUE",
AQ413="Warehouse HUAWEI","SPARE-ISSUE",
AQ413="SPARE-HS","SPARE-ISSUE",
AQ413="Power Telco","RAN ISSUE",AQ413="no impacts","no impacts"
),"")</f>
        <v>No root cause</v>
      </c>
      <c r="AQ413" s="67" t="s">
        <v>5344</v>
      </c>
      <c r="AR413" s="48" t="str" cm="1">
        <f t="array" ref="AR413">IFERROR(_xlfn.IFS(
AQ413="MPR ISSUE","ACTIVE",
AQ413="BSS Hardware Issue","ACTIVE",
AQ413="Sites strategiques, MLL, Pylone, etc.","PASSIVE",
AQ413="AKTIVCO DEFAUT GE &amp; POWER Cabinet","PASSIVE",
AQ413="AKTIVCO Coupure ENEO &amp; Baisse de tension","PASSIVE",
AQ413="Coupure ENEO &amp; Baisse de tension","PASSIVE",
AQ413="Defaut GE &amp; POWER Cabinet","PASSIVE",
AQ413="Sharing","PASSIVE",
AQ413="Sites strategiques &amp; DataCenter","PASSIVE",
AQ413="Exclu","Exclu",
AQ413="SAT","ACTIVE",
AQ413="SPARE-ISSUE","SPARE-ISSUE",
AQ413="Fiber CAmtel","ACTIVE",
AQ413="Fiber AOF","ACTIVE",
AQ413="Projet OCM (HUAWEI)","PLANNED WORKS",
AQ413="Projet OCM (NOKIA)","PLANNED WORKS",
AQ413="ACCESS-ISSUE","ACCESS-ISSUE",
AQ413="Projet OCM (ZTE, NOKIA, autres projets)","PLANNED WORKS",
AQ413="No root CAuse","No root cause",
AQ413="ODU HS","ACTIVE",
AQ413="IP &amp; VLAN","ACTIVE",
AQ413="Warehouse HUAWEI","SPARE-ISSUE",
AQ413="SPARE-HS","SPARE-ISSUE",
AQ413="Power Telco","ACTIVE", AQ413="no impacts","no impacts"
),"")</f>
        <v>No root cause</v>
      </c>
      <c r="AS413" s="92" t="s">
        <v>5537</v>
      </c>
      <c r="AT413" s="98" t="s">
        <v>439</v>
      </c>
      <c r="AV413" s="17" t="s">
        <v>5537</v>
      </c>
      <c r="AW413" s="7" t="s">
        <v>5537</v>
      </c>
      <c r="AX413" s="6" t="s">
        <v>5537</v>
      </c>
      <c r="AY413" s="7"/>
      <c r="AZ413" s="3" t="s">
        <v>5537</v>
      </c>
      <c r="BA413" s="18" t="s">
        <v>5537</v>
      </c>
      <c r="BB413" s="18" t="s">
        <v>5537</v>
      </c>
      <c r="BC413" s="18" t="s">
        <v>5537</v>
      </c>
      <c r="BD413" s="18" t="s">
        <v>5537</v>
      </c>
      <c r="BE413" s="18" t="s">
        <v>5537</v>
      </c>
      <c r="BF413" s="18" t="s">
        <v>5537</v>
      </c>
      <c r="BG413" s="18" t="s">
        <v>5537</v>
      </c>
      <c r="BH413" s="18" t="s">
        <v>5537</v>
      </c>
      <c r="BI413" s="18" t="s">
        <v>5537</v>
      </c>
      <c r="BJ413" s="18" t="s">
        <v>5537</v>
      </c>
      <c r="BK413" s="18" t="s">
        <v>5537</v>
      </c>
      <c r="BL413" s="9" t="s">
        <v>5537</v>
      </c>
      <c r="BM413" s="14" t="s">
        <v>5537</v>
      </c>
      <c r="BN413" s="14" t="s">
        <v>5537</v>
      </c>
      <c r="BO413" s="14" t="str">
        <f>_xlfn.XLOOKUP(B413,'[4]cell downs 18042026 17h'!$B:$B,'[4]cell downs 18042026 17h'!$B:$B,"")</f>
        <v/>
      </c>
      <c r="BP413" s="14" t="str">
        <f>_xlfn.XLOOKUP(B413,'[5]Cells Huawei 19042026 15h'!$B:$B,'[5]Cells Huawei 19042026 15h'!$B:$B,"")</f>
        <v/>
      </c>
      <c r="BQ413" s="9" t="str">
        <f>_xlfn.XLOOKUP(B413,'[6]cells down 19042026 9H40'!$B:$B,'[6]cells down 19042026 9H40'!$B:$B,"")</f>
        <v/>
      </c>
      <c r="BR413" s="9" t="s">
        <v>5537</v>
      </c>
      <c r="BS413" s="9" t="s">
        <v>5537</v>
      </c>
      <c r="BT413" s="108"/>
    </row>
    <row r="414" spans="1:72" s="9" customFormat="1" ht="29.5" customHeight="1" x14ac:dyDescent="0.35">
      <c r="A414" s="1" t="s">
        <v>848</v>
      </c>
      <c r="B414" s="8" t="s">
        <v>849</v>
      </c>
      <c r="C414" s="3" t="str">
        <f>_xlfn.XLOOKUP(B414,'[1]daily break down'!$D:$D,'[1]daily break down'!$E:$E,"")</f>
        <v>Douala</v>
      </c>
      <c r="D414" s="1" t="s">
        <v>11</v>
      </c>
      <c r="E414" s="1" t="s">
        <v>12</v>
      </c>
      <c r="F414" s="3" t="s">
        <v>31</v>
      </c>
      <c r="G414" s="1" t="s">
        <v>32</v>
      </c>
      <c r="H414" s="34" t="str">
        <f>_xlfn.XLOOKUP(B414,[2]CALCULATION!$B:$B,[2]CALCULATION!$H:$H,"")</f>
        <v>ZTE</v>
      </c>
      <c r="I414" s="28">
        <v>0</v>
      </c>
      <c r="J414" s="28">
        <v>0</v>
      </c>
      <c r="K414" s="28">
        <v>0</v>
      </c>
      <c r="L414" s="28">
        <v>0</v>
      </c>
      <c r="M414" s="28">
        <v>0</v>
      </c>
      <c r="N414" s="28">
        <v>0</v>
      </c>
      <c r="O414" s="28">
        <v>0</v>
      </c>
      <c r="P414" s="28">
        <v>0</v>
      </c>
      <c r="Q414" s="28">
        <v>0</v>
      </c>
      <c r="R414" s="28">
        <v>0</v>
      </c>
      <c r="S414" s="93">
        <v>0</v>
      </c>
      <c r="T414" s="93">
        <f>_xlfn.XLOOKUP(B414,'[3]Nur des jours'!$B:$B,'[3]Nur des jours'!$U:$U,"")</f>
        <v>0</v>
      </c>
      <c r="U414" s="93">
        <v>0</v>
      </c>
      <c r="V414" s="93">
        <v>0</v>
      </c>
      <c r="W414" s="93">
        <v>0</v>
      </c>
      <c r="X414" s="93">
        <v>0</v>
      </c>
      <c r="Y414" s="93">
        <v>0</v>
      </c>
      <c r="Z414" s="93">
        <v>0</v>
      </c>
      <c r="AA414" s="93">
        <v>0</v>
      </c>
      <c r="AB414" s="93">
        <v>0.54234689655369128</v>
      </c>
      <c r="AC414" s="93">
        <f>_xlfn.XLOOKUP(B414,'[3]Nur des jours'!$B:$B,'[3]Nur des jours'!$N:$N,"")</f>
        <v>10.885158503908023</v>
      </c>
      <c r="AD414" s="93">
        <v>10.885158503908023</v>
      </c>
      <c r="AE414" s="93">
        <v>0.13699123655591794</v>
      </c>
      <c r="AF414" s="93">
        <v>0.10984624735684127</v>
      </c>
      <c r="AG414" s="93"/>
      <c r="AH414" s="93">
        <v>8.799827641803136E-2</v>
      </c>
      <c r="AI414" s="93">
        <v>0</v>
      </c>
      <c r="AJ414" s="93">
        <v>0</v>
      </c>
      <c r="AK414" s="93">
        <v>0.16874440482678757</v>
      </c>
      <c r="AL414" s="93">
        <v>8.799827641803136E-2</v>
      </c>
      <c r="AM414" s="49" t="s">
        <v>5559</v>
      </c>
      <c r="AN414" s="49"/>
      <c r="AO414" s="48" t="str" cm="1">
        <f t="array" ref="AO414">IFERROR(_xlfn.IFS(
AQ414="MPR ISSUE","PDH",
AQ414="BSS Hardware Issue","BSS",
AQ414="Sites strategiques, MLL, Pylone, etc.","ENVTECH",
AQ414="AKTIVCO DEFAUT GE &amp; POWER Cabinet","AKTIVCO",
AQ414="AKTIVCO Coupure ENEO &amp; Baisse de tension","AKTIVCO GRID ONLY",
AQ414="Coupure ENEO &amp; Baisse de tension","IHS GRID ONLY",
AQ414="Defaut GE &amp; POWER Cabinet","IHS",
AQ414="Sharing","Partners",
AQ414="Sites strategiques &amp; DataCenter","SST &amp; DC",
AQ414="Exclu","Exclu",
AQ414="SAT","SAT",
AQ414="SPARE-ISSUE","SPARE-ISSUE",
AQ414="Fiber CAmtel","TRANS_FO_CAMTEL",
AQ414="Fiber AOF","Fiber AOF",
AQ414="Projet OCM (HUAWEI)","TRAVAUX-HUAWEI",
AQ414="Projet OCM (NOKIA)","TRAVAUX-NOKIA",
AQ414="ACCESS-ISSUE","ACCESS-ISSUE",
AQ414="Projet OCM (ZTE, NOKIA, autres projets)","TRAVAUX OCM",
AQ414="No root CAuse","No root cause",
AQ414="ODU HS","PDH",
AQ414="IP &amp; VLAN","PDH",
AQ414="Warehouse HUAWEI","SPARE-ISSUE",
AQ414="SPARE-HS","SPARE-ISSUE",
AQ414="Power Telco","BSS",AQ414="no impacts","no impacts"
),"")</f>
        <v>No root cause</v>
      </c>
      <c r="AP414" s="48" t="str" cm="1">
        <f t="array" ref="AP414">IFERROR(_xlfn.IFS(
AQ414="MPR ISSUE","TX ISSUE",
AQ414="BSS Hardware Issue","RAN ISSUE",
AQ414="Sites strategiques, MLL, Pylone, etc.","ENVTECH",
AQ414="AKTIVCO DEFAUT GE &amp; POWER Cabinet","POWER ISSUE",
AQ414="AKTIVCO Coupure ENEO &amp; Baisse de tension","POWER ISSUE",
AQ414="Coupure ENEO &amp; Baisse de tension","POWER ISSUE",
AQ414="Defaut GE &amp; POWER Cabinet","POWER ISSUE",
AQ414="Sharing","POWER ISSUE",
AQ414="Sites strategiques &amp; DataCenter","POWER ISSUE",
AQ414="Exclu","Exclu",
AQ414="SAT","TX ISSUE",
AQ414="SPARE-ISSUE","SPARE-ISSUE",
AQ414="Fiber CAmtel","TX ISSUE",
AQ414="Fiber AOF","TX ISSUE",
AQ414="Projet OCM (HUAWEI)","TRAVAUX-HUAWEI",
AQ414="Projet OCM (NOKIA)","TRAVAUX -NOKIA",
AQ414="ACCESS-ISSUE","ACCESS-ISSUE",
AQ414="Projet OCM (ZTE, NOKIA, autres projets)","TRAVAUX OCM",
AQ414="No root CAuse","No root cause",
AQ414="ODU HS","TX ISSUE",
AQ414="IP &amp; VLAN","TX ISSUE",
AQ414="Warehouse HUAWEI","SPARE-ISSUE",
AQ414="SPARE-HS","SPARE-ISSUE",
AQ414="Power Telco","RAN ISSUE",AQ414="no impacts","no impacts"
),"")</f>
        <v>No root cause</v>
      </c>
      <c r="AQ414" s="127" t="s">
        <v>5344</v>
      </c>
      <c r="AR414" s="48" t="str" cm="1">
        <f t="array" ref="AR414">IFERROR(_xlfn.IFS(
AQ414="MPR ISSUE","ACTIVE",
AQ414="BSS Hardware Issue","ACTIVE",
AQ414="Sites strategiques, MLL, Pylone, etc.","PASSIVE",
AQ414="AKTIVCO DEFAUT GE &amp; POWER Cabinet","PASSIVE",
AQ414="AKTIVCO Coupure ENEO &amp; Baisse de tension","PASSIVE",
AQ414="Coupure ENEO &amp; Baisse de tension","PASSIVE",
AQ414="Defaut GE &amp; POWER Cabinet","PASSIVE",
AQ414="Sharing","PASSIVE",
AQ414="Sites strategiques &amp; DataCenter","PASSIVE",
AQ414="Exclu","Exclu",
AQ414="SAT","ACTIVE",
AQ414="SPARE-ISSUE","SPARE-ISSUE",
AQ414="Fiber CAmtel","ACTIVE",
AQ414="Fiber AOF","ACTIVE",
AQ414="Projet OCM (HUAWEI)","PLANNED WORKS",
AQ414="Projet OCM (NOKIA)","PLANNED WORKS",
AQ414="ACCESS-ISSUE","ACCESS-ISSUE",
AQ414="Projet OCM (ZTE, NOKIA, autres projets)","PLANNED WORKS",
AQ414="No root CAuse","No root cause",
AQ414="ODU HS","ACTIVE",
AQ414="IP &amp; VLAN","ACTIVE",
AQ414="Warehouse HUAWEI","SPARE-ISSUE",
AQ414="SPARE-HS","SPARE-ISSUE",
AQ414="Power Telco","ACTIVE", AQ414="no impacts","no impacts"
),"")</f>
        <v>No root cause</v>
      </c>
      <c r="AS414" s="92" t="s">
        <v>5537</v>
      </c>
      <c r="AT414" s="98" t="s">
        <v>849</v>
      </c>
      <c r="AV414" s="17" t="s">
        <v>5537</v>
      </c>
      <c r="AW414" s="7" t="s">
        <v>5537</v>
      </c>
      <c r="AX414" s="6" t="s">
        <v>5537</v>
      </c>
      <c r="AY414" s="7"/>
      <c r="AZ414" s="3" t="s">
        <v>5537</v>
      </c>
      <c r="BA414" s="18" t="s">
        <v>5537</v>
      </c>
      <c r="BB414" s="18" t="s">
        <v>5537</v>
      </c>
      <c r="BC414" s="18" t="s">
        <v>5537</v>
      </c>
      <c r="BD414" s="18" t="s">
        <v>5537</v>
      </c>
      <c r="BE414" s="18" t="s">
        <v>5537</v>
      </c>
      <c r="BF414" s="18" t="s">
        <v>5537</v>
      </c>
      <c r="BG414" s="18" t="s">
        <v>5537</v>
      </c>
      <c r="BH414" s="18" t="s">
        <v>5537</v>
      </c>
      <c r="BI414" s="18" t="s">
        <v>5537</v>
      </c>
      <c r="BJ414" s="18" t="s">
        <v>5537</v>
      </c>
      <c r="BK414" s="18" t="s">
        <v>5537</v>
      </c>
      <c r="BL414" s="9" t="s">
        <v>5537</v>
      </c>
      <c r="BM414" s="14" t="s">
        <v>5537</v>
      </c>
      <c r="BN414" s="14" t="s">
        <v>5537</v>
      </c>
      <c r="BO414" s="14" t="str">
        <f>_xlfn.XLOOKUP(B414,'[4]cell downs 18042026 17h'!$B:$B,'[4]cell downs 18042026 17h'!$B:$B,"")</f>
        <v/>
      </c>
      <c r="BP414" s="14" t="str">
        <f>_xlfn.XLOOKUP(B414,'[5]Cells Huawei 19042026 15h'!$B:$B,'[5]Cells Huawei 19042026 15h'!$B:$B,"")</f>
        <v/>
      </c>
      <c r="BQ414" s="9" t="str">
        <f>_xlfn.XLOOKUP(B414,'[6]cells down 19042026 9H40'!$B:$B,'[6]cells down 19042026 9H40'!$B:$B,"")</f>
        <v/>
      </c>
      <c r="BR414" s="9" t="s">
        <v>849</v>
      </c>
      <c r="BS414" s="9" t="s">
        <v>5537</v>
      </c>
      <c r="BT414" s="108"/>
    </row>
    <row r="415" spans="1:72" s="9" customFormat="1" x14ac:dyDescent="0.35">
      <c r="A415" s="1" t="s">
        <v>4608</v>
      </c>
      <c r="B415" s="8" t="s">
        <v>4609</v>
      </c>
      <c r="C415" s="3" t="str">
        <f>_xlfn.XLOOKUP(B415,'[1]daily break down'!$D:$D,'[1]daily break down'!$E:$E,"")</f>
        <v>NGAOUNDERE</v>
      </c>
      <c r="D415" s="1" t="s">
        <v>11</v>
      </c>
      <c r="E415" s="1" t="s">
        <v>12</v>
      </c>
      <c r="F415" s="3" t="s">
        <v>90</v>
      </c>
      <c r="G415" s="1" t="s">
        <v>2909</v>
      </c>
      <c r="H415" s="32" t="str">
        <f>_xlfn.XLOOKUP(B415,[2]CALCULATION!$B:$B,[2]CALCULATION!$H:$H,"")</f>
        <v>Huawei</v>
      </c>
      <c r="I415" s="28">
        <v>0</v>
      </c>
      <c r="J415" s="28">
        <v>0</v>
      </c>
      <c r="K415" s="28">
        <v>0</v>
      </c>
      <c r="L415" s="28">
        <v>0</v>
      </c>
      <c r="M415" s="28">
        <v>0</v>
      </c>
      <c r="N415" s="28">
        <v>0</v>
      </c>
      <c r="O415" s="28">
        <v>0</v>
      </c>
      <c r="P415" s="28">
        <v>0</v>
      </c>
      <c r="Q415" s="28">
        <v>0</v>
      </c>
      <c r="R415" s="28">
        <v>0</v>
      </c>
      <c r="S415" s="93">
        <v>0</v>
      </c>
      <c r="T415" s="93">
        <f>_xlfn.XLOOKUP(B415,'[3]Nur des jours'!$B:$B,'[3]Nur des jours'!$U:$U,"")</f>
        <v>0</v>
      </c>
      <c r="U415" s="93">
        <v>0</v>
      </c>
      <c r="V415" s="93">
        <v>0</v>
      </c>
      <c r="W415" s="93">
        <v>0</v>
      </c>
      <c r="X415" s="93">
        <v>0</v>
      </c>
      <c r="Y415" s="93">
        <v>0</v>
      </c>
      <c r="Z415" s="93">
        <v>0</v>
      </c>
      <c r="AA415" s="93">
        <v>0</v>
      </c>
      <c r="AB415" s="93">
        <v>0</v>
      </c>
      <c r="AC415" s="93"/>
      <c r="AD415" s="93">
        <v>0</v>
      </c>
      <c r="AE415" s="93">
        <v>0</v>
      </c>
      <c r="AF415" s="93">
        <v>0</v>
      </c>
      <c r="AG415" s="93"/>
      <c r="AH415" s="93">
        <v>8.6214768586291804E-2</v>
      </c>
      <c r="AI415" s="93">
        <v>0.17984964569619799</v>
      </c>
      <c r="AJ415" s="93">
        <v>0.15534101070684198</v>
      </c>
      <c r="AK415" s="93">
        <v>1.6074152871623466E-2</v>
      </c>
      <c r="AL415" s="93">
        <v>8.6214768586291804E-2</v>
      </c>
      <c r="AM415" s="49" t="s">
        <v>5559</v>
      </c>
      <c r="AN415" s="49"/>
      <c r="AO415" s="48" t="str" cm="1">
        <f t="array" ref="AO415">IFERROR(_xlfn.IFS(
AQ415="MPR ISSUE","PDH",
AQ415="BSS Hardware Issue","BSS",
AQ415="Sites strategiques, MLL, Pylone, etc.","ENVTECH",
AQ415="AKTIVCO DEFAUT GE &amp; POWER Cabinet","AKTIVCO",
AQ415="AKTIVCO Coupure ENEO &amp; Baisse de tension","AKTIVCO GRID ONLY",
AQ415="Coupure ENEO &amp; Baisse de tension","IHS GRID ONLY",
AQ415="Defaut GE &amp; POWER Cabinet","IHS",
AQ415="Sharing","Partners",
AQ415="Sites strategiques &amp; DataCenter","SST &amp; DC",
AQ415="Exclu","Exclu",
AQ415="SAT","SAT",
AQ415="SPARE-ISSUE","SPARE-ISSUE",
AQ415="Fiber CAmtel","TRANS_FO_CAMTEL",
AQ415="Fiber AOF","Fiber AOF",
AQ415="Projet OCM (HUAWEI)","TRAVAUX-HUAWEI",
AQ415="Projet OCM (NOKIA)","TRAVAUX-NOKIA",
AQ415="ACCESS-ISSUE","ACCESS-ISSUE",
AQ415="Projet OCM (ZTE, NOKIA, autres projets)","TRAVAUX OCM",
AQ415="No root CAuse","No root cause",
AQ415="ODU HS","PDH",
AQ415="IP &amp; VLAN","PDH",
AQ415="Warehouse HUAWEI","SPARE-ISSUE",
AQ415="SPARE-HS","SPARE-ISSUE",
AQ415="Power Telco","BSS",AQ415="no impacts","no impacts"
),"")</f>
        <v>No root cause</v>
      </c>
      <c r="AP415" s="48" t="str" cm="1">
        <f t="array" ref="AP415">IFERROR(_xlfn.IFS(
AQ415="MPR ISSUE","TX ISSUE",
AQ415="BSS Hardware Issue","RAN ISSUE",
AQ415="Sites strategiques, MLL, Pylone, etc.","ENVTECH",
AQ415="AKTIVCO DEFAUT GE &amp; POWER Cabinet","POWER ISSUE",
AQ415="AKTIVCO Coupure ENEO &amp; Baisse de tension","POWER ISSUE",
AQ415="Coupure ENEO &amp; Baisse de tension","POWER ISSUE",
AQ415="Defaut GE &amp; POWER Cabinet","POWER ISSUE",
AQ415="Sharing","POWER ISSUE",
AQ415="Sites strategiques &amp; DataCenter","POWER ISSUE",
AQ415="Exclu","Exclu",
AQ415="SAT","TX ISSUE",
AQ415="SPARE-ISSUE","SPARE-ISSUE",
AQ415="Fiber CAmtel","TX ISSUE",
AQ415="Fiber AOF","TX ISSUE",
AQ415="Projet OCM (HUAWEI)","TRAVAUX-HUAWEI",
AQ415="Projet OCM (NOKIA)","TRAVAUX -NOKIA",
AQ415="ACCESS-ISSUE","ACCESS-ISSUE",
AQ415="Projet OCM (ZTE, NOKIA, autres projets)","TRAVAUX OCM",
AQ415="No root CAuse","No root cause",
AQ415="ODU HS","TX ISSUE",
AQ415="IP &amp; VLAN","TX ISSUE",
AQ415="Warehouse HUAWEI","SPARE-ISSUE",
AQ415="SPARE-HS","SPARE-ISSUE",
AQ415="Power Telco","RAN ISSUE",AQ415="no impacts","no impacts"
),"")</f>
        <v>No root cause</v>
      </c>
      <c r="AQ415" s="127" t="s">
        <v>5344</v>
      </c>
      <c r="AR415" s="48" t="str" cm="1">
        <f t="array" ref="AR415">IFERROR(_xlfn.IFS(
AQ415="MPR ISSUE","ACTIVE",
AQ415="BSS Hardware Issue","ACTIVE",
AQ415="Sites strategiques, MLL, Pylone, etc.","PASSIVE",
AQ415="AKTIVCO DEFAUT GE &amp; POWER Cabinet","PASSIVE",
AQ415="AKTIVCO Coupure ENEO &amp; Baisse de tension","PASSIVE",
AQ415="Coupure ENEO &amp; Baisse de tension","PASSIVE",
AQ415="Defaut GE &amp; POWER Cabinet","PASSIVE",
AQ415="Sharing","PASSIVE",
AQ415="Sites strategiques &amp; DataCenter","PASSIVE",
AQ415="Exclu","Exclu",
AQ415="SAT","ACTIVE",
AQ415="SPARE-ISSUE","SPARE-ISSUE",
AQ415="Fiber CAmtel","ACTIVE",
AQ415="Fiber AOF","ACTIVE",
AQ415="Projet OCM (HUAWEI)","PLANNED WORKS",
AQ415="Projet OCM (NOKIA)","PLANNED WORKS",
AQ415="ACCESS-ISSUE","ACCESS-ISSUE",
AQ415="Projet OCM (ZTE, NOKIA, autres projets)","PLANNED WORKS",
AQ415="No root CAuse","No root cause",
AQ415="ODU HS","ACTIVE",
AQ415="IP &amp; VLAN","ACTIVE",
AQ415="Warehouse HUAWEI","SPARE-ISSUE",
AQ415="SPARE-HS","SPARE-ISSUE",
AQ415="Power Telco","ACTIVE", AQ415="no impacts","no impacts"
),"")</f>
        <v>No root cause</v>
      </c>
      <c r="AS415" s="92" t="s">
        <v>5537</v>
      </c>
      <c r="AT415" s="98" t="s">
        <v>4609</v>
      </c>
      <c r="AV415" s="17" t="s">
        <v>5537</v>
      </c>
      <c r="AW415" s="7" t="s">
        <v>5537</v>
      </c>
      <c r="AX415" s="6" t="s">
        <v>5537</v>
      </c>
      <c r="AY415" s="7"/>
      <c r="AZ415" s="3" t="s">
        <v>5537</v>
      </c>
      <c r="BA415" s="18" t="s">
        <v>5537</v>
      </c>
      <c r="BB415" s="18" t="s">
        <v>5537</v>
      </c>
      <c r="BC415" s="18" t="s">
        <v>5537</v>
      </c>
      <c r="BD415" s="18" t="s">
        <v>5537</v>
      </c>
      <c r="BE415" s="18" t="s">
        <v>5537</v>
      </c>
      <c r="BF415" s="18" t="s">
        <v>5537</v>
      </c>
      <c r="BG415" s="18" t="s">
        <v>5537</v>
      </c>
      <c r="BH415" s="18" t="s">
        <v>5537</v>
      </c>
      <c r="BI415" s="18" t="s">
        <v>5537</v>
      </c>
      <c r="BJ415" s="18" t="s">
        <v>5537</v>
      </c>
      <c r="BK415" s="18" t="s">
        <v>5537</v>
      </c>
      <c r="BL415" s="9" t="s">
        <v>5537</v>
      </c>
      <c r="BM415" s="14" t="s">
        <v>5537</v>
      </c>
      <c r="BN415" s="14" t="s">
        <v>5537</v>
      </c>
      <c r="BO415" s="14" t="str">
        <f>_xlfn.XLOOKUP(B415,'[4]cell downs 18042026 17h'!$B:$B,'[4]cell downs 18042026 17h'!$B:$B,"")</f>
        <v/>
      </c>
      <c r="BP415" s="14" t="str">
        <f>_xlfn.XLOOKUP(B415,'[5]Cells Huawei 19042026 15h'!$B:$B,'[5]Cells Huawei 19042026 15h'!$B:$B,"")</f>
        <v/>
      </c>
      <c r="BQ415" s="9" t="str">
        <f>_xlfn.XLOOKUP(B415,'[6]cells down 19042026 9H40'!$B:$B,'[6]cells down 19042026 9H40'!$B:$B,"")</f>
        <v/>
      </c>
      <c r="BR415" s="9" t="s">
        <v>4609</v>
      </c>
      <c r="BS415" s="9" t="s">
        <v>5537</v>
      </c>
      <c r="BT415" s="108"/>
    </row>
    <row r="416" spans="1:72" s="9" customFormat="1" x14ac:dyDescent="0.35">
      <c r="A416" s="1" t="s">
        <v>53</v>
      </c>
      <c r="B416" s="8" t="s">
        <v>54</v>
      </c>
      <c r="C416" s="3" t="str">
        <f>_xlfn.XLOOKUP(B416,'[1]daily break down'!$D:$D,'[1]daily break down'!$E:$E,"")</f>
        <v>EXTREME-NORD</v>
      </c>
      <c r="D416" s="1"/>
      <c r="E416" s="1"/>
      <c r="F416" s="3" t="s">
        <v>55</v>
      </c>
      <c r="G416" s="1" t="s">
        <v>56</v>
      </c>
      <c r="H416" s="33" t="str">
        <f>_xlfn.XLOOKUP(B416,[2]CALCULATION!$B:$B,[2]CALCULATION!$H:$H,"")</f>
        <v>NOKIA</v>
      </c>
      <c r="I416" s="28">
        <v>0</v>
      </c>
      <c r="J416" s="28">
        <v>0.81668465357338604</v>
      </c>
      <c r="K416" s="28">
        <v>0.16739040939603173</v>
      </c>
      <c r="L416" s="28">
        <v>0</v>
      </c>
      <c r="M416" s="28">
        <v>0</v>
      </c>
      <c r="N416" s="28">
        <v>5.083291492419221E-3</v>
      </c>
      <c r="O416" s="28">
        <v>0.14911644101847027</v>
      </c>
      <c r="P416" s="28">
        <v>1.0654501347913408</v>
      </c>
      <c r="Q416" s="28">
        <v>0.45632201199742134</v>
      </c>
      <c r="R416" s="28">
        <v>0</v>
      </c>
      <c r="S416" s="93">
        <v>0</v>
      </c>
      <c r="T416" s="93">
        <f>_xlfn.XLOOKUP(B416,'[3]Nur des jours'!$B:$B,'[3]Nur des jours'!$U:$U,"")</f>
        <v>0</v>
      </c>
      <c r="U416" s="93">
        <v>1.7224099388344294</v>
      </c>
      <c r="V416" s="93">
        <v>1.5486508137047401</v>
      </c>
      <c r="W416" s="93">
        <v>0</v>
      </c>
      <c r="X416" s="93">
        <v>0.59560796877794564</v>
      </c>
      <c r="Y416" s="93">
        <v>0.51101347251812157</v>
      </c>
      <c r="Z416" s="93">
        <v>0</v>
      </c>
      <c r="AA416" s="93">
        <v>0</v>
      </c>
      <c r="AB416" s="93">
        <v>0</v>
      </c>
      <c r="AC416" s="93">
        <f>_xlfn.XLOOKUP(B416,'[3]Nur des jours'!$B:$B,'[3]Nur des jours'!$N:$N,"")</f>
        <v>0</v>
      </c>
      <c r="AD416" s="93">
        <v>0</v>
      </c>
      <c r="AE416" s="93">
        <v>0</v>
      </c>
      <c r="AF416" s="93">
        <v>0</v>
      </c>
      <c r="AG416" s="93"/>
      <c r="AH416" s="93">
        <v>8.5524149846140568E-2</v>
      </c>
      <c r="AI416" s="93">
        <v>0</v>
      </c>
      <c r="AJ416" s="93">
        <v>0.25475487488594933</v>
      </c>
      <c r="AK416" s="93">
        <v>0</v>
      </c>
      <c r="AL416" s="93">
        <v>8.5524149846140568E-2</v>
      </c>
      <c r="AM416" s="49" t="s">
        <v>5601</v>
      </c>
      <c r="AN416" s="49"/>
      <c r="AO416" s="48" t="str" cm="1">
        <f t="array" ref="AO416">IFERROR(_xlfn.IFS(
AQ416="MPR ISSUE","PDH",
AQ416="BSS Hardware Issue","BSS",
AQ416="Sites strategiques, MLL, Pylone, etc.","ENVTECH",
AQ416="AKTIVCO DEFAUT GE &amp; POWER Cabinet","AKTIVCO",
AQ416="AKTIVCO Coupure ENEO &amp; Baisse de tension","AKTIVCO GRID ONLY",
AQ416="Coupure ENEO &amp; Baisse de tension","IHS GRID ONLY",
AQ416="Defaut GE &amp; POWER Cabinet","IHS",
AQ416="Sharing","Partners",
AQ416="Sites strategiques &amp; DataCenter","SST &amp; DC",
AQ416="Exclu","Exclu",
AQ416="SAT","SAT",
AQ416="SPARE-ISSUE","SPARE-ISSUE",
AQ416="Fiber CAmtel","TRANS_FO_CAMTEL",
AQ416="Fiber AOF","Fiber AOF",
AQ416="Projet OCM (HUAWEI)","TRAVAUX-HUAWEI",
AQ416="Projet OCM (NOKIA)","TRAVAUX-NOKIA",
AQ416="ACCESS-ISSUE","ACCESS-ISSUE",
AQ416="Projet OCM (ZTE, NOKIA, autres projets)","TRAVAUX OCM",
AQ416="No root CAuse","No root cause",
AQ416="ODU HS","PDH",
AQ416="IP &amp; VLAN","PDH",
AQ416="Warehouse HUAWEI","SPARE-ISSUE",
AQ416="SPARE-HS","SPARE-ISSUE",
AQ416="Power Telco","BSS",AQ416="no impacts","no impacts"
),"")</f>
        <v>IHS</v>
      </c>
      <c r="AP416" s="48" t="str" cm="1">
        <f t="array" ref="AP416">IFERROR(_xlfn.IFS(
AQ416="MPR ISSUE","TX ISSUE",
AQ416="BSS Hardware Issue","RAN ISSUE",
AQ416="Sites strategiques, MLL, Pylone, etc.","ENVTECH",
AQ416="AKTIVCO DEFAUT GE &amp; POWER Cabinet","POWER ISSUE",
AQ416="AKTIVCO Coupure ENEO &amp; Baisse de tension","POWER ISSUE",
AQ416="Coupure ENEO &amp; Baisse de tension","POWER ISSUE",
AQ416="Defaut GE &amp; POWER Cabinet","POWER ISSUE",
AQ416="Sharing","POWER ISSUE",
AQ416="Sites strategiques &amp; DataCenter","POWER ISSUE",
AQ416="Exclu","Exclu",
AQ416="SAT","TX ISSUE",
AQ416="SPARE-ISSUE","SPARE-ISSUE",
AQ416="Fiber CAmtel","TX ISSUE",
AQ416="Fiber AOF","TX ISSUE",
AQ416="Projet OCM (HUAWEI)","TRAVAUX-HUAWEI",
AQ416="Projet OCM (NOKIA)","TRAVAUX -NOKIA",
AQ416="ACCESS-ISSUE","ACCESS-ISSUE",
AQ416="Projet OCM (ZTE, NOKIA, autres projets)","TRAVAUX OCM",
AQ416="No root CAuse","No root cause",
AQ416="ODU HS","TX ISSUE",
AQ416="IP &amp; VLAN","TX ISSUE",
AQ416="Warehouse HUAWEI","SPARE-ISSUE",
AQ416="SPARE-HS","SPARE-ISSUE",
AQ416="Power Telco","RAN ISSUE",AQ416="no impacts","no impacts"
),"")</f>
        <v>POWER ISSUE</v>
      </c>
      <c r="AQ416" s="67" t="s">
        <v>5330</v>
      </c>
      <c r="AR416" s="48" t="str" cm="1">
        <f t="array" ref="AR416">IFERROR(_xlfn.IFS(
AQ416="MPR ISSUE","ACTIVE",
AQ416="BSS Hardware Issue","ACTIVE",
AQ416="Sites strategiques, MLL, Pylone, etc.","PASSIVE",
AQ416="AKTIVCO DEFAUT GE &amp; POWER Cabinet","PASSIVE",
AQ416="AKTIVCO Coupure ENEO &amp; Baisse de tension","PASSIVE",
AQ416="Coupure ENEO &amp; Baisse de tension","PASSIVE",
AQ416="Defaut GE &amp; POWER Cabinet","PASSIVE",
AQ416="Sharing","PASSIVE",
AQ416="Sites strategiques &amp; DataCenter","PASSIVE",
AQ416="Exclu","Exclu",
AQ416="SAT","ACTIVE",
AQ416="SPARE-ISSUE","SPARE-ISSUE",
AQ416="Fiber CAmtel","ACTIVE",
AQ416="Fiber AOF","ACTIVE",
AQ416="Projet OCM (HUAWEI)","PLANNED WORKS",
AQ416="Projet OCM (NOKIA)","PLANNED WORKS",
AQ416="ACCESS-ISSUE","ACCESS-ISSUE",
AQ416="Projet OCM (ZTE, NOKIA, autres projets)","PLANNED WORKS",
AQ416="No root CAuse","No root cause",
AQ416="ODU HS","ACTIVE",
AQ416="IP &amp; VLAN","ACTIVE",
AQ416="Warehouse HUAWEI","SPARE-ISSUE",
AQ416="SPARE-HS","SPARE-ISSUE",
AQ416="Power Telco","ACTIVE", AQ416="no impacts","no impacts"
),"")</f>
        <v>PASSIVE</v>
      </c>
      <c r="AS416" s="92" t="s">
        <v>5963</v>
      </c>
      <c r="AT416" s="98" t="s">
        <v>54</v>
      </c>
      <c r="AV416" s="17" t="s">
        <v>5537</v>
      </c>
      <c r="AW416" s="7" t="s">
        <v>5537</v>
      </c>
      <c r="AX416" s="6" t="s">
        <v>5537</v>
      </c>
      <c r="AY416" s="7"/>
      <c r="AZ416" s="3" t="s">
        <v>5537</v>
      </c>
      <c r="BA416" s="18" t="s">
        <v>5537</v>
      </c>
      <c r="BB416" s="18" t="s">
        <v>5537</v>
      </c>
      <c r="BC416" s="18" t="s">
        <v>5537</v>
      </c>
      <c r="BD416" s="18" t="s">
        <v>5537</v>
      </c>
      <c r="BE416" s="18" t="s">
        <v>5537</v>
      </c>
      <c r="BF416" s="18" t="s">
        <v>5537</v>
      </c>
      <c r="BG416" s="18" t="s">
        <v>5537</v>
      </c>
      <c r="BH416" s="18" t="s">
        <v>5537</v>
      </c>
      <c r="BI416" s="18" t="s">
        <v>5537</v>
      </c>
      <c r="BJ416" s="18" t="s">
        <v>5537</v>
      </c>
      <c r="BK416" s="18" t="s">
        <v>5537</v>
      </c>
      <c r="BL416" s="9" t="s">
        <v>5963</v>
      </c>
      <c r="BM416" s="14" t="s">
        <v>5537</v>
      </c>
      <c r="BN416" s="14" t="s">
        <v>5537</v>
      </c>
      <c r="BO416" s="14" t="str">
        <f>_xlfn.XLOOKUP(B416,'[4]cell downs 18042026 17h'!$B:$B,'[4]cell downs 18042026 17h'!$B:$B,"")</f>
        <v/>
      </c>
      <c r="BP416" s="14" t="str">
        <f>_xlfn.XLOOKUP(B416,'[5]Cells Huawei 19042026 15h'!$B:$B,'[5]Cells Huawei 19042026 15h'!$B:$B,"")</f>
        <v/>
      </c>
      <c r="BQ416" s="9" t="str">
        <f>_xlfn.XLOOKUP(B416,'[6]cells down 19042026 9H40'!$B:$B,'[6]cells down 19042026 9H40'!$B:$B,"")</f>
        <v/>
      </c>
      <c r="BR416" s="9" t="s">
        <v>54</v>
      </c>
      <c r="BS416" s="9" t="s">
        <v>594</v>
      </c>
      <c r="BT416" s="108"/>
    </row>
    <row r="417" spans="1:72" s="9" customFormat="1" x14ac:dyDescent="0.35">
      <c r="A417" s="1" t="s">
        <v>1488</v>
      </c>
      <c r="B417" s="8" t="s">
        <v>1489</v>
      </c>
      <c r="C417" s="3" t="str">
        <f>_xlfn.XLOOKUP(B417,'[1]daily break down'!$D:$D,'[1]daily break down'!$E:$E,"")</f>
        <v>Bafoussam</v>
      </c>
      <c r="D417" s="1" t="s">
        <v>11</v>
      </c>
      <c r="E417" s="1" t="s">
        <v>12</v>
      </c>
      <c r="F417" s="3" t="s">
        <v>102</v>
      </c>
      <c r="G417" s="1" t="s">
        <v>299</v>
      </c>
      <c r="H417" s="32" t="str">
        <f>_xlfn.XLOOKUP(B417,[2]CALCULATION!$B:$B,[2]CALCULATION!$H:$H,"")</f>
        <v>Huawei</v>
      </c>
      <c r="I417" s="28">
        <v>13.868556899607057</v>
      </c>
      <c r="J417" s="28">
        <v>5.493649998715874</v>
      </c>
      <c r="K417" s="28">
        <v>8.3789197935125972E-2</v>
      </c>
      <c r="L417" s="28">
        <v>1.7210850576287049E-2</v>
      </c>
      <c r="M417" s="28">
        <v>0</v>
      </c>
      <c r="N417" s="28">
        <v>5.6715549049318982E-3</v>
      </c>
      <c r="O417" s="28">
        <v>0</v>
      </c>
      <c r="P417" s="28">
        <v>1.7478376751047991E-2</v>
      </c>
      <c r="Q417" s="28">
        <v>0.17831511301732425</v>
      </c>
      <c r="R417" s="28">
        <v>1.2659338589687614</v>
      </c>
      <c r="S417" s="93">
        <v>1.1236099339959421E-2</v>
      </c>
      <c r="T417" s="93">
        <f>_xlfn.XLOOKUP(B417,'[3]Nur des jours'!$B:$B,'[3]Nur des jours'!$U:$U,"")</f>
        <v>0.52820367944799718</v>
      </c>
      <c r="U417" s="93">
        <v>0</v>
      </c>
      <c r="V417" s="93">
        <v>0</v>
      </c>
      <c r="W417" s="93">
        <v>0.52820367944799707</v>
      </c>
      <c r="X417" s="93">
        <v>0.34366412409790165</v>
      </c>
      <c r="Y417" s="93">
        <v>0.33606638073469108</v>
      </c>
      <c r="Z417" s="93">
        <v>0.19502658140072426</v>
      </c>
      <c r="AA417" s="93">
        <v>0.1201549226242962</v>
      </c>
      <c r="AB417" s="93">
        <v>9.7022826046633731E-2</v>
      </c>
      <c r="AC417" s="93">
        <f>_xlfn.XLOOKUP(B417,'[3]Nur des jours'!$B:$B,'[3]Nur des jours'!$N:$N,"")</f>
        <v>0.1380970114115965</v>
      </c>
      <c r="AD417" s="93">
        <v>0.1380970114115965</v>
      </c>
      <c r="AE417" s="93">
        <v>5.266698627127011E-2</v>
      </c>
      <c r="AF417" s="93">
        <v>0</v>
      </c>
      <c r="AG417" s="93"/>
      <c r="AH417" s="93">
        <v>8.3575176995317205E-2</v>
      </c>
      <c r="AI417" s="93">
        <v>4.1215543805378702E-2</v>
      </c>
      <c r="AJ417" s="93">
        <v>7.4164176110380092E-2</v>
      </c>
      <c r="AK417" s="93">
        <v>0.10123296276596908</v>
      </c>
      <c r="AL417" s="93">
        <v>8.3575176995317205E-2</v>
      </c>
      <c r="AM417" s="49" t="s">
        <v>5559</v>
      </c>
      <c r="AN417" s="49"/>
      <c r="AO417" s="48" t="str" cm="1">
        <f t="array" ref="AO417">IFERROR(_xlfn.IFS(
AQ417="MPR ISSUE","PDH",
AQ417="BSS Hardware Issue","BSS",
AQ417="Sites strategiques, MLL, Pylone, etc.","ENVTECH",
AQ417="AKTIVCO DEFAUT GE &amp; POWER Cabinet","AKTIVCO",
AQ417="AKTIVCO Coupure ENEO &amp; Baisse de tension","AKTIVCO GRID ONLY",
AQ417="Coupure ENEO &amp; Baisse de tension","IHS GRID ONLY",
AQ417="Defaut GE &amp; POWER Cabinet","IHS",
AQ417="Sharing","Partners",
AQ417="Sites strategiques &amp; DataCenter","SST &amp; DC",
AQ417="Exclu","Exclu",
AQ417="SAT","SAT",
AQ417="SPARE-ISSUE","SPARE-ISSUE",
AQ417="Fiber CAmtel","TRANS_FO_CAMTEL",
AQ417="Fiber AOF","Fiber AOF",
AQ417="Projet OCM (HUAWEI)","TRAVAUX-HUAWEI",
AQ417="Projet OCM (NOKIA)","TRAVAUX-NOKIA",
AQ417="ACCESS-ISSUE","ACCESS-ISSUE",
AQ417="Projet OCM (ZTE, NOKIA, autres projets)","TRAVAUX OCM",
AQ417="No root CAuse","No root cause",
AQ417="ODU HS","PDH",
AQ417="IP &amp; VLAN","PDH",
AQ417="Warehouse HUAWEI","SPARE-ISSUE",
AQ417="SPARE-HS","SPARE-ISSUE",
AQ417="Power Telco","BSS",AQ417="no impacts","no impacts"
),"")</f>
        <v>No root cause</v>
      </c>
      <c r="AP417" s="48" t="str" cm="1">
        <f t="array" ref="AP417">IFERROR(_xlfn.IFS(
AQ417="MPR ISSUE","TX ISSUE",
AQ417="BSS Hardware Issue","RAN ISSUE",
AQ417="Sites strategiques, MLL, Pylone, etc.","ENVTECH",
AQ417="AKTIVCO DEFAUT GE &amp; POWER Cabinet","POWER ISSUE",
AQ417="AKTIVCO Coupure ENEO &amp; Baisse de tension","POWER ISSUE",
AQ417="Coupure ENEO &amp; Baisse de tension","POWER ISSUE",
AQ417="Defaut GE &amp; POWER Cabinet","POWER ISSUE",
AQ417="Sharing","POWER ISSUE",
AQ417="Sites strategiques &amp; DataCenter","POWER ISSUE",
AQ417="Exclu","Exclu",
AQ417="SAT","TX ISSUE",
AQ417="SPARE-ISSUE","SPARE-ISSUE",
AQ417="Fiber CAmtel","TX ISSUE",
AQ417="Fiber AOF","TX ISSUE",
AQ417="Projet OCM (HUAWEI)","TRAVAUX-HUAWEI",
AQ417="Projet OCM (NOKIA)","TRAVAUX -NOKIA",
AQ417="ACCESS-ISSUE","ACCESS-ISSUE",
AQ417="Projet OCM (ZTE, NOKIA, autres projets)","TRAVAUX OCM",
AQ417="No root CAuse","No root cause",
AQ417="ODU HS","TX ISSUE",
AQ417="IP &amp; VLAN","TX ISSUE",
AQ417="Warehouse HUAWEI","SPARE-ISSUE",
AQ417="SPARE-HS","SPARE-ISSUE",
AQ417="Power Telco","RAN ISSUE",AQ417="no impacts","no impacts"
),"")</f>
        <v>No root cause</v>
      </c>
      <c r="AQ417" s="127" t="s">
        <v>5344</v>
      </c>
      <c r="AR417" s="48" t="str" cm="1">
        <f t="array" ref="AR417">IFERROR(_xlfn.IFS(
AQ417="MPR ISSUE","ACTIVE",
AQ417="BSS Hardware Issue","ACTIVE",
AQ417="Sites strategiques, MLL, Pylone, etc.","PASSIVE",
AQ417="AKTIVCO DEFAUT GE &amp; POWER Cabinet","PASSIVE",
AQ417="AKTIVCO Coupure ENEO &amp; Baisse de tension","PASSIVE",
AQ417="Coupure ENEO &amp; Baisse de tension","PASSIVE",
AQ417="Defaut GE &amp; POWER Cabinet","PASSIVE",
AQ417="Sharing","PASSIVE",
AQ417="Sites strategiques &amp; DataCenter","PASSIVE",
AQ417="Exclu","Exclu",
AQ417="SAT","ACTIVE",
AQ417="SPARE-ISSUE","SPARE-ISSUE",
AQ417="Fiber CAmtel","ACTIVE",
AQ417="Fiber AOF","ACTIVE",
AQ417="Projet OCM (HUAWEI)","PLANNED WORKS",
AQ417="Projet OCM (NOKIA)","PLANNED WORKS",
AQ417="ACCESS-ISSUE","ACCESS-ISSUE",
AQ417="Projet OCM (ZTE, NOKIA, autres projets)","PLANNED WORKS",
AQ417="No root CAuse","No root cause",
AQ417="ODU HS","ACTIVE",
AQ417="IP &amp; VLAN","ACTIVE",
AQ417="Warehouse HUAWEI","SPARE-ISSUE",
AQ417="SPARE-HS","SPARE-ISSUE",
AQ417="Power Telco","ACTIVE", AQ417="no impacts","no impacts"
),"")</f>
        <v>No root cause</v>
      </c>
      <c r="AS417" s="92" t="s">
        <v>5537</v>
      </c>
      <c r="AT417" s="98" t="s">
        <v>1489</v>
      </c>
      <c r="AV417" s="17" t="s">
        <v>5537</v>
      </c>
      <c r="AW417" s="7" t="s">
        <v>5537</v>
      </c>
      <c r="AX417" s="6" t="s">
        <v>5537</v>
      </c>
      <c r="AY417" s="7"/>
      <c r="AZ417" s="3" t="s">
        <v>5537</v>
      </c>
      <c r="BA417" s="18" t="s">
        <v>5537</v>
      </c>
      <c r="BB417" s="18" t="s">
        <v>5537</v>
      </c>
      <c r="BC417" s="18" t="s">
        <v>5537</v>
      </c>
      <c r="BD417" s="18" t="s">
        <v>5537</v>
      </c>
      <c r="BE417" s="18" t="s">
        <v>5537</v>
      </c>
      <c r="BF417" s="18" t="s">
        <v>5537</v>
      </c>
      <c r="BG417" s="18" t="s">
        <v>5537</v>
      </c>
      <c r="BH417" s="18" t="s">
        <v>5537</v>
      </c>
      <c r="BI417" s="18" t="s">
        <v>5537</v>
      </c>
      <c r="BJ417" s="18" t="s">
        <v>5537</v>
      </c>
      <c r="BK417" s="18" t="s">
        <v>5537</v>
      </c>
      <c r="BL417" s="9" t="s">
        <v>5537</v>
      </c>
      <c r="BM417" s="14" t="s">
        <v>5537</v>
      </c>
      <c r="BN417" s="14" t="s">
        <v>5537</v>
      </c>
      <c r="BO417" s="14" t="str">
        <f>_xlfn.XLOOKUP(B417,'[4]cell downs 18042026 17h'!$B:$B,'[4]cell downs 18042026 17h'!$B:$B,"")</f>
        <v/>
      </c>
      <c r="BP417" s="14" t="str">
        <f>_xlfn.XLOOKUP(B417,'[5]Cells Huawei 19042026 15h'!$B:$B,'[5]Cells Huawei 19042026 15h'!$B:$B,"")</f>
        <v/>
      </c>
      <c r="BQ417" s="9" t="str">
        <f>_xlfn.XLOOKUP(B417,'[6]cells down 19042026 9H40'!$B:$B,'[6]cells down 19042026 9H40'!$B:$B,"")</f>
        <v/>
      </c>
      <c r="BR417" s="9" t="s">
        <v>1489</v>
      </c>
      <c r="BS417" s="9" t="s">
        <v>5537</v>
      </c>
      <c r="BT417" s="108"/>
    </row>
    <row r="418" spans="1:72" s="9" customFormat="1" x14ac:dyDescent="0.35">
      <c r="A418" s="1" t="s">
        <v>2907</v>
      </c>
      <c r="B418" s="8" t="s">
        <v>2908</v>
      </c>
      <c r="C418" s="3" t="str">
        <f>_xlfn.XLOOKUP(B418,'[1]daily break down'!$D:$D,'[1]daily break down'!$E:$E,"")</f>
        <v>ADAMAOUA</v>
      </c>
      <c r="D418" s="1" t="s">
        <v>21</v>
      </c>
      <c r="E418" s="1" t="s">
        <v>122</v>
      </c>
      <c r="F418" s="3" t="s">
        <v>90</v>
      </c>
      <c r="G418" s="1" t="s">
        <v>2909</v>
      </c>
      <c r="H418" s="32" t="str">
        <f>_xlfn.XLOOKUP(B418,[2]CALCULATION!$B:$B,[2]CALCULATION!$H:$H,"")</f>
        <v>Huawei</v>
      </c>
      <c r="I418" s="28">
        <v>0</v>
      </c>
      <c r="J418" s="28">
        <v>0.53630080500409483</v>
      </c>
      <c r="K418" s="28">
        <v>0</v>
      </c>
      <c r="L418" s="28">
        <v>0</v>
      </c>
      <c r="M418" s="28">
        <v>0</v>
      </c>
      <c r="N418" s="28">
        <v>0</v>
      </c>
      <c r="O418" s="28">
        <v>0</v>
      </c>
      <c r="P418" s="28">
        <v>0</v>
      </c>
      <c r="Q418" s="28">
        <v>0</v>
      </c>
      <c r="R418" s="28">
        <v>0</v>
      </c>
      <c r="S418" s="93">
        <v>0</v>
      </c>
      <c r="T418" s="93">
        <f>_xlfn.XLOOKUP(B418,'[3]Nur des jours'!$B:$B,'[3]Nur des jours'!$U:$U,"")</f>
        <v>0</v>
      </c>
      <c r="U418" s="93">
        <v>5.9406148964281336</v>
      </c>
      <c r="V418" s="93">
        <v>0</v>
      </c>
      <c r="W418" s="93">
        <v>0</v>
      </c>
      <c r="X418" s="93">
        <v>0</v>
      </c>
      <c r="Y418" s="93">
        <v>0</v>
      </c>
      <c r="Z418" s="93">
        <v>0</v>
      </c>
      <c r="AA418" s="93">
        <v>0</v>
      </c>
      <c r="AB418" s="93">
        <v>8.9175391586979543E-5</v>
      </c>
      <c r="AC418" s="93">
        <f>_xlfn.XLOOKUP(B418,'[3]Nur des jours'!$B:$B,'[3]Nur des jours'!$N:$N,"")</f>
        <v>0</v>
      </c>
      <c r="AD418" s="93">
        <v>0</v>
      </c>
      <c r="AE418" s="93">
        <v>0</v>
      </c>
      <c r="AF418" s="93">
        <v>0</v>
      </c>
      <c r="AG418" s="93"/>
      <c r="AH418" s="93">
        <v>8.2897444019256181E-2</v>
      </c>
      <c r="AI418" s="93">
        <v>0.18359651331486879</v>
      </c>
      <c r="AJ418" s="93">
        <v>0.12208400909860562</v>
      </c>
      <c r="AK418" s="93">
        <v>3.009628622772054E-2</v>
      </c>
      <c r="AL418" s="93">
        <v>8.2897444019256181E-2</v>
      </c>
      <c r="AM418" s="49" t="s">
        <v>5559</v>
      </c>
      <c r="AN418" s="49"/>
      <c r="AO418" s="48" t="str" cm="1">
        <f t="array" ref="AO418">IFERROR(_xlfn.IFS(
AQ418="MPR ISSUE","PDH",
AQ418="BSS Hardware Issue","BSS",
AQ418="Sites strategiques, MLL, Pylone, etc.","ENVTECH",
AQ418="AKTIVCO DEFAUT GE &amp; POWER Cabinet","AKTIVCO",
AQ418="AKTIVCO Coupure ENEO &amp; Baisse de tension","AKTIVCO GRID ONLY",
AQ418="Coupure ENEO &amp; Baisse de tension","IHS GRID ONLY",
AQ418="Defaut GE &amp; POWER Cabinet","IHS",
AQ418="Sharing","Partners",
AQ418="Sites strategiques &amp; DataCenter","SST &amp; DC",
AQ418="Exclu","Exclu",
AQ418="SAT","SAT",
AQ418="SPARE-ISSUE","SPARE-ISSUE",
AQ418="Fiber CAmtel","TRANS_FO_CAMTEL",
AQ418="Fiber AOF","Fiber AOF",
AQ418="Projet OCM (HUAWEI)","TRAVAUX-HUAWEI",
AQ418="Projet OCM (NOKIA)","TRAVAUX-NOKIA",
AQ418="ACCESS-ISSUE","ACCESS-ISSUE",
AQ418="Projet OCM (ZTE, NOKIA, autres projets)","TRAVAUX OCM",
AQ418="No root CAuse","No root cause",
AQ418="ODU HS","PDH",
AQ418="IP &amp; VLAN","PDH",
AQ418="Warehouse HUAWEI","SPARE-ISSUE",
AQ418="SPARE-HS","SPARE-ISSUE",
AQ418="Power Telco","BSS",AQ418="no impacts","no impacts"
),"")</f>
        <v>No root cause</v>
      </c>
      <c r="AP418" s="48" t="str" cm="1">
        <f t="array" ref="AP418">IFERROR(_xlfn.IFS(
AQ418="MPR ISSUE","TX ISSUE",
AQ418="BSS Hardware Issue","RAN ISSUE",
AQ418="Sites strategiques, MLL, Pylone, etc.","ENVTECH",
AQ418="AKTIVCO DEFAUT GE &amp; POWER Cabinet","POWER ISSUE",
AQ418="AKTIVCO Coupure ENEO &amp; Baisse de tension","POWER ISSUE",
AQ418="Coupure ENEO &amp; Baisse de tension","POWER ISSUE",
AQ418="Defaut GE &amp; POWER Cabinet","POWER ISSUE",
AQ418="Sharing","POWER ISSUE",
AQ418="Sites strategiques &amp; DataCenter","POWER ISSUE",
AQ418="Exclu","Exclu",
AQ418="SAT","TX ISSUE",
AQ418="SPARE-ISSUE","SPARE-ISSUE",
AQ418="Fiber CAmtel","TX ISSUE",
AQ418="Fiber AOF","TX ISSUE",
AQ418="Projet OCM (HUAWEI)","TRAVAUX-HUAWEI",
AQ418="Projet OCM (NOKIA)","TRAVAUX -NOKIA",
AQ418="ACCESS-ISSUE","ACCESS-ISSUE",
AQ418="Projet OCM (ZTE, NOKIA, autres projets)","TRAVAUX OCM",
AQ418="No root CAuse","No root cause",
AQ418="ODU HS","TX ISSUE",
AQ418="IP &amp; VLAN","TX ISSUE",
AQ418="Warehouse HUAWEI","SPARE-ISSUE",
AQ418="SPARE-HS","SPARE-ISSUE",
AQ418="Power Telco","RAN ISSUE",AQ418="no impacts","no impacts"
),"")</f>
        <v>No root cause</v>
      </c>
      <c r="AQ418" s="67" t="s">
        <v>5344</v>
      </c>
      <c r="AR418" s="48" t="str" cm="1">
        <f t="array" ref="AR418">IFERROR(_xlfn.IFS(
AQ418="MPR ISSUE","ACTIVE",
AQ418="BSS Hardware Issue","ACTIVE",
AQ418="Sites strategiques, MLL, Pylone, etc.","PASSIVE",
AQ418="AKTIVCO DEFAUT GE &amp; POWER Cabinet","PASSIVE",
AQ418="AKTIVCO Coupure ENEO &amp; Baisse de tension","PASSIVE",
AQ418="Coupure ENEO &amp; Baisse de tension","PASSIVE",
AQ418="Defaut GE &amp; POWER Cabinet","PASSIVE",
AQ418="Sharing","PASSIVE",
AQ418="Sites strategiques &amp; DataCenter","PASSIVE",
AQ418="Exclu","Exclu",
AQ418="SAT","ACTIVE",
AQ418="SPARE-ISSUE","SPARE-ISSUE",
AQ418="Fiber CAmtel","ACTIVE",
AQ418="Fiber AOF","ACTIVE",
AQ418="Projet OCM (HUAWEI)","PLANNED WORKS",
AQ418="Projet OCM (NOKIA)","PLANNED WORKS",
AQ418="ACCESS-ISSUE","ACCESS-ISSUE",
AQ418="Projet OCM (ZTE, NOKIA, autres projets)","PLANNED WORKS",
AQ418="No root CAuse","No root cause",
AQ418="ODU HS","ACTIVE",
AQ418="IP &amp; VLAN","ACTIVE",
AQ418="Warehouse HUAWEI","SPARE-ISSUE",
AQ418="SPARE-HS","SPARE-ISSUE",
AQ418="Power Telco","ACTIVE", AQ418="no impacts","no impacts"
),"")</f>
        <v>No root cause</v>
      </c>
      <c r="AS418" s="92" t="s">
        <v>5537</v>
      </c>
      <c r="AT418" s="98" t="s">
        <v>2908</v>
      </c>
      <c r="AV418" s="17" t="s">
        <v>5537</v>
      </c>
      <c r="AW418" s="7" t="s">
        <v>5537</v>
      </c>
      <c r="AX418" s="6" t="s">
        <v>5537</v>
      </c>
      <c r="AY418" s="7"/>
      <c r="AZ418" s="3" t="s">
        <v>5537</v>
      </c>
      <c r="BA418" s="18" t="s">
        <v>5537</v>
      </c>
      <c r="BB418" s="18" t="s">
        <v>5537</v>
      </c>
      <c r="BC418" s="18" t="s">
        <v>5537</v>
      </c>
      <c r="BD418" s="18" t="s">
        <v>5537</v>
      </c>
      <c r="BE418" s="18" t="s">
        <v>5537</v>
      </c>
      <c r="BF418" s="18" t="s">
        <v>5537</v>
      </c>
      <c r="BG418" s="18" t="s">
        <v>5537</v>
      </c>
      <c r="BH418" s="18" t="s">
        <v>5537</v>
      </c>
      <c r="BI418" s="18" t="s">
        <v>5537</v>
      </c>
      <c r="BJ418" s="18" t="s">
        <v>5537</v>
      </c>
      <c r="BK418" s="18" t="s">
        <v>5537</v>
      </c>
      <c r="BL418" s="9" t="s">
        <v>5537</v>
      </c>
      <c r="BM418" s="14" t="s">
        <v>5537</v>
      </c>
      <c r="BN418" s="14" t="s">
        <v>5537</v>
      </c>
      <c r="BO418" s="14" t="str">
        <f>_xlfn.XLOOKUP(B418,'[4]cell downs 18042026 17h'!$B:$B,'[4]cell downs 18042026 17h'!$B:$B,"")</f>
        <v/>
      </c>
      <c r="BP418" s="14" t="str">
        <f>_xlfn.XLOOKUP(B418,'[5]Cells Huawei 19042026 15h'!$B:$B,'[5]Cells Huawei 19042026 15h'!$B:$B,"")</f>
        <v/>
      </c>
      <c r="BQ418" s="9" t="str">
        <f>_xlfn.XLOOKUP(B418,'[6]cells down 19042026 9H40'!$B:$B,'[6]cells down 19042026 9H40'!$B:$B,"")</f>
        <v/>
      </c>
      <c r="BR418" s="9" t="s">
        <v>5537</v>
      </c>
      <c r="BS418" s="9" t="s">
        <v>12</v>
      </c>
      <c r="BT418" s="108"/>
    </row>
    <row r="419" spans="1:72" s="9" customFormat="1" x14ac:dyDescent="0.35">
      <c r="A419" s="3" t="s">
        <v>1277</v>
      </c>
      <c r="B419" s="25" t="s">
        <v>1278</v>
      </c>
      <c r="C419" s="3" t="str">
        <f>_xlfn.XLOOKUP(B419,'[1]daily break down'!$D:$D,'[1]daily break down'!$E:$E,"")</f>
        <v>CENTRE</v>
      </c>
      <c r="D419" s="3" t="s">
        <v>11</v>
      </c>
      <c r="E419" s="3" t="s">
        <v>66</v>
      </c>
      <c r="F419" s="3" t="s">
        <v>69</v>
      </c>
      <c r="G419" s="3" t="s">
        <v>1277</v>
      </c>
      <c r="H419" s="33" t="str">
        <f>_xlfn.XLOOKUP(B419,[2]CALCULATION!$B:$B,[2]CALCULATION!$H:$H,"")</f>
        <v>NOKIA</v>
      </c>
      <c r="I419" s="28">
        <v>0</v>
      </c>
      <c r="J419" s="28">
        <v>0.29132804625756481</v>
      </c>
      <c r="K419" s="28">
        <v>1.8756959580750786E-3</v>
      </c>
      <c r="L419" s="28">
        <v>1.0117936850770377E-2</v>
      </c>
      <c r="M419" s="28">
        <v>9.7500118743787251E-2</v>
      </c>
      <c r="N419" s="28">
        <v>2.9037216274046887E-3</v>
      </c>
      <c r="O419" s="28">
        <v>0</v>
      </c>
      <c r="P419" s="28">
        <v>2.322977301923751E-2</v>
      </c>
      <c r="Q419" s="28">
        <v>0.39378793796741601</v>
      </c>
      <c r="R419" s="28">
        <v>0.36590499612910765</v>
      </c>
      <c r="S419" s="93">
        <v>8.6570582680388242E-3</v>
      </c>
      <c r="T419" s="93">
        <f>_xlfn.XLOOKUP(B419,'[3]Nur des jours'!$B:$B,'[3]Nur des jours'!$U:$U,"")</f>
        <v>0</v>
      </c>
      <c r="U419" s="93">
        <v>0</v>
      </c>
      <c r="V419" s="93">
        <v>0.16440375192975548</v>
      </c>
      <c r="W419" s="93">
        <v>0</v>
      </c>
      <c r="X419" s="93">
        <v>0</v>
      </c>
      <c r="Y419" s="93">
        <v>0</v>
      </c>
      <c r="Z419" s="93">
        <v>7.4122585487097395E-2</v>
      </c>
      <c r="AA419" s="93">
        <v>1.1592800906307342E-3</v>
      </c>
      <c r="AB419" s="93">
        <v>5.1400695710735009E-2</v>
      </c>
      <c r="AC419" s="93">
        <f>_xlfn.XLOOKUP(B419,'[3]Nur des jours'!$B:$B,'[3]Nur des jours'!$N:$N,"")</f>
        <v>0.42695393984014063</v>
      </c>
      <c r="AD419" s="93">
        <v>0.42695393984014063</v>
      </c>
      <c r="AE419" s="93">
        <v>0.10936470024227171</v>
      </c>
      <c r="AF419" s="93">
        <v>2.675261747609386E-4</v>
      </c>
      <c r="AG419" s="93"/>
      <c r="AH419" s="93">
        <v>8.1648988537038461E-2</v>
      </c>
      <c r="AI419" s="93">
        <v>0.57177199860916272</v>
      </c>
      <c r="AJ419" s="93">
        <v>0</v>
      </c>
      <c r="AK419" s="93">
        <v>0</v>
      </c>
      <c r="AL419" s="93">
        <v>8.1648988537038461E-2</v>
      </c>
      <c r="AM419" s="49" t="s">
        <v>5559</v>
      </c>
      <c r="AN419" s="49"/>
      <c r="AO419" s="48" t="str" cm="1">
        <f t="array" ref="AO419">IFERROR(_xlfn.IFS(
AQ419="MPR ISSUE","PDH",
AQ419="BSS Hardware Issue","BSS",
AQ419="Sites strategiques, MLL, Pylone, etc.","ENVTECH",
AQ419="AKTIVCO DEFAUT GE &amp; POWER Cabinet","AKTIVCO",
AQ419="AKTIVCO Coupure ENEO &amp; Baisse de tension","AKTIVCO GRID ONLY",
AQ419="Coupure ENEO &amp; Baisse de tension","IHS GRID ONLY",
AQ419="Defaut GE &amp; POWER Cabinet","IHS",
AQ419="Sharing","Partners",
AQ419="Sites strategiques &amp; DataCenter","SST &amp; DC",
AQ419="Exclu","Exclu",
AQ419="SAT","SAT",
AQ419="SPARE-ISSUE","SPARE-ISSUE",
AQ419="Fiber CAmtel","TRANS_FO_CAMTEL",
AQ419="Fiber AOF","Fiber AOF",
AQ419="Projet OCM (HUAWEI)","TRAVAUX-HUAWEI",
AQ419="Projet OCM (NOKIA)","TRAVAUX-NOKIA",
AQ419="ACCESS-ISSUE","ACCESS-ISSUE",
AQ419="Projet OCM (ZTE, NOKIA, autres projets)","TRAVAUX OCM",
AQ419="No root CAuse","No root cause",
AQ419="ODU HS","PDH",
AQ419="IP &amp; VLAN","PDH",
AQ419="Warehouse HUAWEI","SPARE-ISSUE",
AQ419="SPARE-HS","SPARE-ISSUE",
AQ419="Power Telco","BSS",AQ419="no impacts","no impacts"
),"")</f>
        <v>IHS</v>
      </c>
      <c r="AP419" s="48" t="str" cm="1">
        <f t="array" ref="AP419">IFERROR(_xlfn.IFS(
AQ419="MPR ISSUE","TX ISSUE",
AQ419="BSS Hardware Issue","RAN ISSUE",
AQ419="Sites strategiques, MLL, Pylone, etc.","ENVTECH",
AQ419="AKTIVCO DEFAUT GE &amp; POWER Cabinet","POWER ISSUE",
AQ419="AKTIVCO Coupure ENEO &amp; Baisse de tension","POWER ISSUE",
AQ419="Coupure ENEO &amp; Baisse de tension","POWER ISSUE",
AQ419="Defaut GE &amp; POWER Cabinet","POWER ISSUE",
AQ419="Sharing","POWER ISSUE",
AQ419="Sites strategiques &amp; DataCenter","POWER ISSUE",
AQ419="Exclu","Exclu",
AQ419="SAT","TX ISSUE",
AQ419="SPARE-ISSUE","SPARE-ISSUE",
AQ419="Fiber CAmtel","TX ISSUE",
AQ419="Fiber AOF","TX ISSUE",
AQ419="Projet OCM (HUAWEI)","TRAVAUX-HUAWEI",
AQ419="Projet OCM (NOKIA)","TRAVAUX -NOKIA",
AQ419="ACCESS-ISSUE","ACCESS-ISSUE",
AQ419="Projet OCM (ZTE, NOKIA, autres projets)","TRAVAUX OCM",
AQ419="No root CAuse","No root cause",
AQ419="ODU HS","TX ISSUE",
AQ419="IP &amp; VLAN","TX ISSUE",
AQ419="Warehouse HUAWEI","SPARE-ISSUE",
AQ419="SPARE-HS","SPARE-ISSUE",
AQ419="Power Telco","RAN ISSUE",AQ419="no impacts","no impacts"
),"")</f>
        <v>POWER ISSUE</v>
      </c>
      <c r="AQ419" s="67" t="s">
        <v>5330</v>
      </c>
      <c r="AR419" s="48" t="str" cm="1">
        <f t="array" ref="AR419">IFERROR(_xlfn.IFS(
AQ419="MPR ISSUE","ACTIVE",
AQ419="BSS Hardware Issue","ACTIVE",
AQ419="Sites strategiques, MLL, Pylone, etc.","PASSIVE",
AQ419="AKTIVCO DEFAUT GE &amp; POWER Cabinet","PASSIVE",
AQ419="AKTIVCO Coupure ENEO &amp; Baisse de tension","PASSIVE",
AQ419="Coupure ENEO &amp; Baisse de tension","PASSIVE",
AQ419="Defaut GE &amp; POWER Cabinet","PASSIVE",
AQ419="Sharing","PASSIVE",
AQ419="Sites strategiques &amp; DataCenter","PASSIVE",
AQ419="Exclu","Exclu",
AQ419="SAT","ACTIVE",
AQ419="SPARE-ISSUE","SPARE-ISSUE",
AQ419="Fiber CAmtel","ACTIVE",
AQ419="Fiber AOF","ACTIVE",
AQ419="Projet OCM (HUAWEI)","PLANNED WORKS",
AQ419="Projet OCM (NOKIA)","PLANNED WORKS",
AQ419="ACCESS-ISSUE","ACCESS-ISSUE",
AQ419="Projet OCM (ZTE, NOKIA, autres projets)","PLANNED WORKS",
AQ419="No root CAuse","No root cause",
AQ419="ODU HS","ACTIVE",
AQ419="IP &amp; VLAN","ACTIVE",
AQ419="Warehouse HUAWEI","SPARE-ISSUE",
AQ419="SPARE-HS","SPARE-ISSUE",
AQ419="Power Telco","ACTIVE", AQ419="no impacts","no impacts"
),"")</f>
        <v>PASSIVE</v>
      </c>
      <c r="AS419" s="92" t="s">
        <v>5826</v>
      </c>
      <c r="AT419" s="98" t="s">
        <v>1278</v>
      </c>
      <c r="AV419" s="17" t="s">
        <v>5537</v>
      </c>
      <c r="AW419" s="7" t="s">
        <v>5537</v>
      </c>
      <c r="AX419" s="6" t="s">
        <v>5537</v>
      </c>
      <c r="AY419" s="7"/>
      <c r="AZ419" s="3" t="s">
        <v>5537</v>
      </c>
      <c r="BA419" s="18" t="s">
        <v>5537</v>
      </c>
      <c r="BB419" s="18" t="s">
        <v>5537</v>
      </c>
      <c r="BC419" s="18" t="s">
        <v>5537</v>
      </c>
      <c r="BD419" s="18" t="s">
        <v>5537</v>
      </c>
      <c r="BE419" s="18" t="s">
        <v>5537</v>
      </c>
      <c r="BF419" s="18" t="s">
        <v>5537</v>
      </c>
      <c r="BG419" s="18" t="s">
        <v>5537</v>
      </c>
      <c r="BH419" s="18" t="s">
        <v>5537</v>
      </c>
      <c r="BI419" s="18" t="s">
        <v>5537</v>
      </c>
      <c r="BJ419" s="18" t="s">
        <v>5537</v>
      </c>
      <c r="BK419" s="18" t="s">
        <v>5537</v>
      </c>
      <c r="BL419" s="9" t="s">
        <v>5826</v>
      </c>
      <c r="BM419" s="14" t="s">
        <v>5537</v>
      </c>
      <c r="BN419" s="14" t="s">
        <v>5537</v>
      </c>
      <c r="BO419" s="14" t="str">
        <f>_xlfn.XLOOKUP(B419,'[4]cell downs 18042026 17h'!$B:$B,'[4]cell downs 18042026 17h'!$B:$B,"")</f>
        <v/>
      </c>
      <c r="BP419" s="14" t="str">
        <f>_xlfn.XLOOKUP(B419,'[5]Cells Huawei 19042026 15h'!$B:$B,'[5]Cells Huawei 19042026 15h'!$B:$B,"")</f>
        <v/>
      </c>
      <c r="BQ419" s="9" t="str">
        <f>_xlfn.XLOOKUP(B419,'[6]cells down 19042026 9H40'!$B:$B,'[6]cells down 19042026 9H40'!$B:$B,"")</f>
        <v/>
      </c>
      <c r="BR419" s="9" t="s">
        <v>5537</v>
      </c>
      <c r="BS419" s="9" t="s">
        <v>594</v>
      </c>
      <c r="BT419" s="108"/>
    </row>
    <row r="420" spans="1:72" s="9" customFormat="1" x14ac:dyDescent="0.35">
      <c r="A420" s="1" t="s">
        <v>1121</v>
      </c>
      <c r="B420" s="8" t="s">
        <v>1122</v>
      </c>
      <c r="C420" s="3" t="str">
        <f>_xlfn.XLOOKUP(B420,'[1]daily break down'!$D:$D,'[1]daily break down'!$E:$E,"")</f>
        <v>Maroua</v>
      </c>
      <c r="D420" s="1" t="s">
        <v>11</v>
      </c>
      <c r="E420" s="1" t="s">
        <v>12</v>
      </c>
      <c r="F420" s="3" t="s">
        <v>55</v>
      </c>
      <c r="G420" s="1" t="s">
        <v>84</v>
      </c>
      <c r="H420" s="33" t="str">
        <f>_xlfn.XLOOKUP(B420,[2]CALCULATION!$B:$B,[2]CALCULATION!$H:$H,"")</f>
        <v>NOKIA</v>
      </c>
      <c r="I420" s="28">
        <v>0</v>
      </c>
      <c r="J420" s="28">
        <v>1.0120809815603458</v>
      </c>
      <c r="K420" s="28">
        <v>0.21697413022933226</v>
      </c>
      <c r="L420" s="28">
        <v>0</v>
      </c>
      <c r="M420" s="28">
        <v>0</v>
      </c>
      <c r="N420" s="28">
        <v>5.4088412574883112E-3</v>
      </c>
      <c r="O420" s="28">
        <v>0.20581716577800915</v>
      </c>
      <c r="P420" s="28">
        <v>1.2208052176986062</v>
      </c>
      <c r="Q420" s="28">
        <v>0.48638450978317849</v>
      </c>
      <c r="R420" s="28">
        <v>0.74344988774519372</v>
      </c>
      <c r="S420" s="93">
        <v>0</v>
      </c>
      <c r="T420" s="93">
        <f>_xlfn.XLOOKUP(B420,'[3]Nur des jours'!$B:$B,'[3]Nur des jours'!$U:$U,"")</f>
        <v>2.6485091301332923E-2</v>
      </c>
      <c r="U420" s="93">
        <v>1.6727625801242836</v>
      </c>
      <c r="V420" s="93">
        <v>1.4637670628001243</v>
      </c>
      <c r="W420" s="93">
        <v>2.6485091301332923E-2</v>
      </c>
      <c r="X420" s="93">
        <v>0.80588371245012635</v>
      </c>
      <c r="Y420" s="93">
        <v>0.86793306467325249</v>
      </c>
      <c r="Z420" s="93">
        <v>0</v>
      </c>
      <c r="AA420" s="93">
        <v>0</v>
      </c>
      <c r="AB420" s="93">
        <v>0</v>
      </c>
      <c r="AC420" s="93">
        <f>_xlfn.XLOOKUP(B420,'[3]Nur des jours'!$B:$B,'[3]Nur des jours'!$N:$N,"")</f>
        <v>0</v>
      </c>
      <c r="AD420" s="93">
        <v>0</v>
      </c>
      <c r="AE420" s="93">
        <v>7.4198219678820607E-2</v>
      </c>
      <c r="AF420" s="93">
        <v>0</v>
      </c>
      <c r="AG420" s="93"/>
      <c r="AH420" s="93">
        <v>8.0173316696225655E-2</v>
      </c>
      <c r="AI420" s="93">
        <v>0</v>
      </c>
      <c r="AJ420" s="93">
        <v>0.23881609230705791</v>
      </c>
      <c r="AK420" s="93">
        <v>0</v>
      </c>
      <c r="AL420" s="93">
        <v>8.0173316696225655E-2</v>
      </c>
      <c r="AM420" s="49" t="s">
        <v>5559</v>
      </c>
      <c r="AN420" s="49"/>
      <c r="AO420" s="48" t="str" cm="1">
        <f t="array" ref="AO420">IFERROR(_xlfn.IFS(
AQ420="MPR ISSUE","PDH",
AQ420="BSS Hardware Issue","BSS",
AQ420="Sites strategiques, MLL, Pylone, etc.","ENVTECH",
AQ420="AKTIVCO DEFAUT GE &amp; POWER Cabinet","AKTIVCO",
AQ420="AKTIVCO Coupure ENEO &amp; Baisse de tension","AKTIVCO GRID ONLY",
AQ420="Coupure ENEO &amp; Baisse de tension","IHS GRID ONLY",
AQ420="Defaut GE &amp; POWER Cabinet","IHS",
AQ420="Sharing","Partners",
AQ420="Sites strategiques &amp; DataCenter","SST &amp; DC",
AQ420="Exclu","Exclu",
AQ420="SAT","SAT",
AQ420="SPARE-ISSUE","SPARE-ISSUE",
AQ420="Fiber CAmtel","TRANS_FO_CAMTEL",
AQ420="Fiber AOF","Fiber AOF",
AQ420="Projet OCM (HUAWEI)","TRAVAUX-HUAWEI",
AQ420="Projet OCM (NOKIA)","TRAVAUX-NOKIA",
AQ420="ACCESS-ISSUE","ACCESS-ISSUE",
AQ420="Projet OCM (ZTE, NOKIA, autres projets)","TRAVAUX OCM",
AQ420="No root CAuse","No root cause",
AQ420="ODU HS","PDH",
AQ420="IP &amp; VLAN","PDH",
AQ420="Warehouse HUAWEI","SPARE-ISSUE",
AQ420="SPARE-HS","SPARE-ISSUE",
AQ420="Power Telco","BSS",AQ420="no impacts","no impacts"
),"")</f>
        <v>IHS</v>
      </c>
      <c r="AP420" s="48" t="str" cm="1">
        <f t="array" ref="AP420">IFERROR(_xlfn.IFS(
AQ420="MPR ISSUE","TX ISSUE",
AQ420="BSS Hardware Issue","RAN ISSUE",
AQ420="Sites strategiques, MLL, Pylone, etc.","ENVTECH",
AQ420="AKTIVCO DEFAUT GE &amp; POWER Cabinet","POWER ISSUE",
AQ420="AKTIVCO Coupure ENEO &amp; Baisse de tension","POWER ISSUE",
AQ420="Coupure ENEO &amp; Baisse de tension","POWER ISSUE",
AQ420="Defaut GE &amp; POWER Cabinet","POWER ISSUE",
AQ420="Sharing","POWER ISSUE",
AQ420="Sites strategiques &amp; DataCenter","POWER ISSUE",
AQ420="Exclu","Exclu",
AQ420="SAT","TX ISSUE",
AQ420="SPARE-ISSUE","SPARE-ISSUE",
AQ420="Fiber CAmtel","TX ISSUE",
AQ420="Fiber AOF","TX ISSUE",
AQ420="Projet OCM (HUAWEI)","TRAVAUX-HUAWEI",
AQ420="Projet OCM (NOKIA)","TRAVAUX -NOKIA",
AQ420="ACCESS-ISSUE","ACCESS-ISSUE",
AQ420="Projet OCM (ZTE, NOKIA, autres projets)","TRAVAUX OCM",
AQ420="No root CAuse","No root cause",
AQ420="ODU HS","TX ISSUE",
AQ420="IP &amp; VLAN","TX ISSUE",
AQ420="Warehouse HUAWEI","SPARE-ISSUE",
AQ420="SPARE-HS","SPARE-ISSUE",
AQ420="Power Telco","RAN ISSUE",AQ420="no impacts","no impacts"
),"")</f>
        <v>POWER ISSUE</v>
      </c>
      <c r="AQ420" s="67" t="s">
        <v>5330</v>
      </c>
      <c r="AR420" s="48" t="str" cm="1">
        <f t="array" ref="AR420">IFERROR(_xlfn.IFS(
AQ420="MPR ISSUE","ACTIVE",
AQ420="BSS Hardware Issue","ACTIVE",
AQ420="Sites strategiques, MLL, Pylone, etc.","PASSIVE",
AQ420="AKTIVCO DEFAUT GE &amp; POWER Cabinet","PASSIVE",
AQ420="AKTIVCO Coupure ENEO &amp; Baisse de tension","PASSIVE",
AQ420="Coupure ENEO &amp; Baisse de tension","PASSIVE",
AQ420="Defaut GE &amp; POWER Cabinet","PASSIVE",
AQ420="Sharing","PASSIVE",
AQ420="Sites strategiques &amp; DataCenter","PASSIVE",
AQ420="Exclu","Exclu",
AQ420="SAT","ACTIVE",
AQ420="SPARE-ISSUE","SPARE-ISSUE",
AQ420="Fiber CAmtel","ACTIVE",
AQ420="Fiber AOF","ACTIVE",
AQ420="Projet OCM (HUAWEI)","PLANNED WORKS",
AQ420="Projet OCM (NOKIA)","PLANNED WORKS",
AQ420="ACCESS-ISSUE","ACCESS-ISSUE",
AQ420="Projet OCM (ZTE, NOKIA, autres projets)","PLANNED WORKS",
AQ420="No root CAuse","No root cause",
AQ420="ODU HS","ACTIVE",
AQ420="IP &amp; VLAN","ACTIVE",
AQ420="Warehouse HUAWEI","SPARE-ISSUE",
AQ420="SPARE-HS","SPARE-ISSUE",
AQ420="Power Telco","ACTIVE", AQ420="no impacts","no impacts"
),"")</f>
        <v>PASSIVE</v>
      </c>
      <c r="AS420" s="92" t="s">
        <v>5848</v>
      </c>
      <c r="AT420" s="98" t="s">
        <v>1122</v>
      </c>
      <c r="AV420" s="17" t="s">
        <v>5537</v>
      </c>
      <c r="AW420" s="7" t="s">
        <v>5537</v>
      </c>
      <c r="AX420" s="6" t="s">
        <v>5537</v>
      </c>
      <c r="AY420" s="7"/>
      <c r="AZ420" s="3" t="s">
        <v>5537</v>
      </c>
      <c r="BA420" s="18" t="s">
        <v>5537</v>
      </c>
      <c r="BB420" s="18" t="s">
        <v>5537</v>
      </c>
      <c r="BC420" s="18" t="s">
        <v>5537</v>
      </c>
      <c r="BD420" s="18" t="s">
        <v>5537</v>
      </c>
      <c r="BE420" s="18" t="s">
        <v>5537</v>
      </c>
      <c r="BF420" s="18" t="s">
        <v>5537</v>
      </c>
      <c r="BG420" s="18" t="s">
        <v>5537</v>
      </c>
      <c r="BH420" s="18" t="s">
        <v>5537</v>
      </c>
      <c r="BI420" s="18" t="s">
        <v>5537</v>
      </c>
      <c r="BJ420" s="18" t="s">
        <v>5537</v>
      </c>
      <c r="BK420" s="18" t="s">
        <v>5537</v>
      </c>
      <c r="BL420" s="9" t="s">
        <v>5848</v>
      </c>
      <c r="BM420" s="14" t="s">
        <v>5537</v>
      </c>
      <c r="BN420" s="14" t="s">
        <v>5537</v>
      </c>
      <c r="BO420" s="14" t="str">
        <f>_xlfn.XLOOKUP(B420,'[4]cell downs 18042026 17h'!$B:$B,'[4]cell downs 18042026 17h'!$B:$B,"")</f>
        <v/>
      </c>
      <c r="BP420" s="14" t="str">
        <f>_xlfn.XLOOKUP(B420,'[5]Cells Huawei 19042026 15h'!$B:$B,'[5]Cells Huawei 19042026 15h'!$B:$B,"")</f>
        <v/>
      </c>
      <c r="BQ420" s="9" t="str">
        <f>_xlfn.XLOOKUP(B420,'[6]cells down 19042026 9H40'!$B:$B,'[6]cells down 19042026 9H40'!$B:$B,"")</f>
        <v/>
      </c>
      <c r="BR420" s="9" t="s">
        <v>1122</v>
      </c>
      <c r="BS420" s="9" t="s">
        <v>594</v>
      </c>
      <c r="BT420" s="108"/>
    </row>
    <row r="421" spans="1:72" s="9" customFormat="1" x14ac:dyDescent="0.35">
      <c r="A421" s="1" t="s">
        <v>3944</v>
      </c>
      <c r="B421" s="8" t="s">
        <v>3945</v>
      </c>
      <c r="C421" s="3" t="str">
        <f>_xlfn.XLOOKUP(B421,'[1]daily break down'!$D:$D,'[1]daily break down'!$E:$E,"")</f>
        <v>NORD</v>
      </c>
      <c r="D421" s="1" t="s">
        <v>11</v>
      </c>
      <c r="E421" s="1" t="s">
        <v>83</v>
      </c>
      <c r="F421" s="3" t="s">
        <v>23</v>
      </c>
      <c r="G421" s="1" t="s">
        <v>3946</v>
      </c>
      <c r="H421" s="33" t="str">
        <f>_xlfn.XLOOKUP(B421,[2]CALCULATION!$B:$B,[2]CALCULATION!$H:$H,"")</f>
        <v>NOKIA</v>
      </c>
      <c r="I421" s="28">
        <v>0</v>
      </c>
      <c r="J421" s="28">
        <v>0</v>
      </c>
      <c r="K421" s="28">
        <v>2.1202735795326871E-2</v>
      </c>
      <c r="L421" s="28">
        <v>0</v>
      </c>
      <c r="M421" s="28">
        <v>2.1132277182129868E-2</v>
      </c>
      <c r="N421" s="28">
        <v>1.0755511740678195E-2</v>
      </c>
      <c r="O421" s="28">
        <v>2.0600552787096868E-2</v>
      </c>
      <c r="P421" s="28">
        <v>0</v>
      </c>
      <c r="Q421" s="28">
        <v>1.9865104921522308E-2</v>
      </c>
      <c r="R421" s="28">
        <v>0</v>
      </c>
      <c r="S421" s="93">
        <v>0</v>
      </c>
      <c r="T421" s="93">
        <f>_xlfn.XLOOKUP(B421,'[3]Nur des jours'!$B:$B,'[3]Nur des jours'!$U:$U,"")</f>
        <v>6.3954036604493263</v>
      </c>
      <c r="U421" s="93">
        <v>2.8200611497264454</v>
      </c>
      <c r="V421" s="93">
        <v>6.4656381062986172</v>
      </c>
      <c r="W421" s="93">
        <v>6.3954036604493263</v>
      </c>
      <c r="X421" s="93">
        <v>8.0331288071661788E-2</v>
      </c>
      <c r="Y421" s="93">
        <v>0</v>
      </c>
      <c r="Z421" s="93">
        <v>2.2027018445050308E-2</v>
      </c>
      <c r="AA421" s="93">
        <v>1.0915418872235414E-2</v>
      </c>
      <c r="AB421" s="93">
        <v>3.2336054976317329E-2</v>
      </c>
      <c r="AC421" s="93">
        <f>_xlfn.XLOOKUP(B421,'[3]Nur des jours'!$B:$B,'[3]Nur des jours'!$N:$N,"")</f>
        <v>1.0273181962978564</v>
      </c>
      <c r="AD421" s="93">
        <v>1.0273181962978564</v>
      </c>
      <c r="AE421" s="93">
        <v>2.177735831407648E-2</v>
      </c>
      <c r="AF421" s="93">
        <v>7.9439565121261754E-2</v>
      </c>
      <c r="AG421" s="93"/>
      <c r="AH421" s="93">
        <v>7.4267050742819654E-2</v>
      </c>
      <c r="AI421" s="93">
        <v>0.15724354439688421</v>
      </c>
      <c r="AJ421" s="93">
        <v>7.6240510002364315E-2</v>
      </c>
      <c r="AK421" s="93">
        <v>5.027506001766583E-2</v>
      </c>
      <c r="AL421" s="93">
        <v>7.4267050742819654E-2</v>
      </c>
      <c r="AM421" s="49" t="s">
        <v>5559</v>
      </c>
      <c r="AN421" s="49"/>
      <c r="AO421" s="48" t="str" cm="1">
        <f t="array" ref="AO421">IFERROR(_xlfn.IFS(
AQ421="MPR ISSUE","PDH",
AQ421="BSS Hardware Issue","BSS",
AQ421="Sites strategiques, MLL, Pylone, etc.","ENVTECH",
AQ421="AKTIVCO DEFAUT GE &amp; POWER Cabinet","AKTIVCO",
AQ421="AKTIVCO Coupure ENEO &amp; Baisse de tension","AKTIVCO GRID ONLY",
AQ421="Coupure ENEO &amp; Baisse de tension","IHS GRID ONLY",
AQ421="Defaut GE &amp; POWER Cabinet","IHS",
AQ421="Sharing","Partners",
AQ421="Sites strategiques &amp; DataCenter","SST &amp; DC",
AQ421="Exclu","Exclu",
AQ421="SAT","SAT",
AQ421="SPARE-ISSUE","SPARE-ISSUE",
AQ421="Fiber CAmtel","TRANS_FO_CAMTEL",
AQ421="Fiber AOF","Fiber AOF",
AQ421="Projet OCM (HUAWEI)","TRAVAUX-HUAWEI",
AQ421="Projet OCM (NOKIA)","TRAVAUX-NOKIA",
AQ421="ACCESS-ISSUE","ACCESS-ISSUE",
AQ421="Projet OCM (ZTE, NOKIA, autres projets)","TRAVAUX OCM",
AQ421="No root CAuse","No root cause",
AQ421="ODU HS","PDH",
AQ421="IP &amp; VLAN","PDH",
AQ421="Warehouse HUAWEI","SPARE-ISSUE",
AQ421="SPARE-HS","SPARE-ISSUE",
AQ421="Power Telco","BSS",AQ421="no impacts","no impacts"
),"")</f>
        <v>No root cause</v>
      </c>
      <c r="AP421" s="48" t="str" cm="1">
        <f t="array" ref="AP421">IFERROR(_xlfn.IFS(
AQ421="MPR ISSUE","TX ISSUE",
AQ421="BSS Hardware Issue","RAN ISSUE",
AQ421="Sites strategiques, MLL, Pylone, etc.","ENVTECH",
AQ421="AKTIVCO DEFAUT GE &amp; POWER Cabinet","POWER ISSUE",
AQ421="AKTIVCO Coupure ENEO &amp; Baisse de tension","POWER ISSUE",
AQ421="Coupure ENEO &amp; Baisse de tension","POWER ISSUE",
AQ421="Defaut GE &amp; POWER Cabinet","POWER ISSUE",
AQ421="Sharing","POWER ISSUE",
AQ421="Sites strategiques &amp; DataCenter","POWER ISSUE",
AQ421="Exclu","Exclu",
AQ421="SAT","TX ISSUE",
AQ421="SPARE-ISSUE","SPARE-ISSUE",
AQ421="Fiber CAmtel","TX ISSUE",
AQ421="Fiber AOF","TX ISSUE",
AQ421="Projet OCM (HUAWEI)","TRAVAUX-HUAWEI",
AQ421="Projet OCM (NOKIA)","TRAVAUX -NOKIA",
AQ421="ACCESS-ISSUE","ACCESS-ISSUE",
AQ421="Projet OCM (ZTE, NOKIA, autres projets)","TRAVAUX OCM",
AQ421="No root CAuse","No root cause",
AQ421="ODU HS","TX ISSUE",
AQ421="IP &amp; VLAN","TX ISSUE",
AQ421="Warehouse HUAWEI","SPARE-ISSUE",
AQ421="SPARE-HS","SPARE-ISSUE",
AQ421="Power Telco","RAN ISSUE",AQ421="no impacts","no impacts"
),"")</f>
        <v>No root cause</v>
      </c>
      <c r="AQ421" s="67" t="s">
        <v>5344</v>
      </c>
      <c r="AR421" s="48" t="str" cm="1">
        <f t="array" ref="AR421">IFERROR(_xlfn.IFS(
AQ421="MPR ISSUE","ACTIVE",
AQ421="BSS Hardware Issue","ACTIVE",
AQ421="Sites strategiques, MLL, Pylone, etc.","PASSIVE",
AQ421="AKTIVCO DEFAUT GE &amp; POWER Cabinet","PASSIVE",
AQ421="AKTIVCO Coupure ENEO &amp; Baisse de tension","PASSIVE",
AQ421="Coupure ENEO &amp; Baisse de tension","PASSIVE",
AQ421="Defaut GE &amp; POWER Cabinet","PASSIVE",
AQ421="Sharing","PASSIVE",
AQ421="Sites strategiques &amp; DataCenter","PASSIVE",
AQ421="Exclu","Exclu",
AQ421="SAT","ACTIVE",
AQ421="SPARE-ISSUE","SPARE-ISSUE",
AQ421="Fiber CAmtel","ACTIVE",
AQ421="Fiber AOF","ACTIVE",
AQ421="Projet OCM (HUAWEI)","PLANNED WORKS",
AQ421="Projet OCM (NOKIA)","PLANNED WORKS",
AQ421="ACCESS-ISSUE","ACCESS-ISSUE",
AQ421="Projet OCM (ZTE, NOKIA, autres projets)","PLANNED WORKS",
AQ421="No root CAuse","No root cause",
AQ421="ODU HS","ACTIVE",
AQ421="IP &amp; VLAN","ACTIVE",
AQ421="Warehouse HUAWEI","SPARE-ISSUE",
AQ421="SPARE-HS","SPARE-ISSUE",
AQ421="Power Telco","ACTIVE", AQ421="no impacts","no impacts"
),"")</f>
        <v>No root cause</v>
      </c>
      <c r="AS421" s="92" t="s">
        <v>5786</v>
      </c>
      <c r="AT421" s="98" t="s">
        <v>3945</v>
      </c>
      <c r="AV421" s="17" t="s">
        <v>5537</v>
      </c>
      <c r="AW421" s="7" t="s">
        <v>5537</v>
      </c>
      <c r="AX421" s="6" t="s">
        <v>5537</v>
      </c>
      <c r="AY421" s="7"/>
      <c r="AZ421" s="3" t="s">
        <v>5537</v>
      </c>
      <c r="BA421" s="18" t="s">
        <v>5537</v>
      </c>
      <c r="BB421" s="18" t="s">
        <v>5537</v>
      </c>
      <c r="BC421" s="18" t="s">
        <v>5537</v>
      </c>
      <c r="BD421" s="18" t="s">
        <v>5537</v>
      </c>
      <c r="BE421" s="18" t="s">
        <v>5537</v>
      </c>
      <c r="BF421" s="18" t="s">
        <v>5537</v>
      </c>
      <c r="BG421" s="18" t="s">
        <v>5537</v>
      </c>
      <c r="BH421" s="18" t="s">
        <v>5537</v>
      </c>
      <c r="BI421" s="18" t="s">
        <v>5537</v>
      </c>
      <c r="BJ421" s="18" t="s">
        <v>5537</v>
      </c>
      <c r="BK421" s="18" t="s">
        <v>5537</v>
      </c>
      <c r="BL421" s="9" t="s">
        <v>5786</v>
      </c>
      <c r="BM421" s="14" t="s">
        <v>5537</v>
      </c>
      <c r="BN421" s="14" t="s">
        <v>5537</v>
      </c>
      <c r="BO421" s="14" t="str">
        <f>_xlfn.XLOOKUP(B421,'[4]cell downs 18042026 17h'!$B:$B,'[4]cell downs 18042026 17h'!$B:$B,"")</f>
        <v/>
      </c>
      <c r="BP421" s="14" t="str">
        <f>_xlfn.XLOOKUP(B421,'[5]Cells Huawei 19042026 15h'!$B:$B,'[5]Cells Huawei 19042026 15h'!$B:$B,"")</f>
        <v/>
      </c>
      <c r="BQ421" s="9" t="str">
        <f>_xlfn.XLOOKUP(B421,'[6]cells down 19042026 9H40'!$B:$B,'[6]cells down 19042026 9H40'!$B:$B,"")</f>
        <v/>
      </c>
      <c r="BR421" s="9" t="s">
        <v>3945</v>
      </c>
      <c r="BS421" s="9" t="s">
        <v>12</v>
      </c>
      <c r="BT421" s="108"/>
    </row>
    <row r="422" spans="1:72" s="9" customFormat="1" x14ac:dyDescent="0.35">
      <c r="A422" s="1" t="s">
        <v>4380</v>
      </c>
      <c r="B422" s="8" t="s">
        <v>4381</v>
      </c>
      <c r="C422" s="3" t="str">
        <f>_xlfn.XLOOKUP(B422,'[1]daily break down'!$D:$D,'[1]daily break down'!$E:$E,"")</f>
        <v>ADAMAOUA</v>
      </c>
      <c r="D422" s="1" t="s">
        <v>11</v>
      </c>
      <c r="E422" s="1" t="s">
        <v>96</v>
      </c>
      <c r="F422" s="3" t="s">
        <v>90</v>
      </c>
      <c r="G422" s="1" t="s">
        <v>4380</v>
      </c>
      <c r="H422" s="33" t="str">
        <f>_xlfn.XLOOKUP(B422,[2]CALCULATION!$B:$B,[2]CALCULATION!$H:$H,"")</f>
        <v>NOKIA</v>
      </c>
      <c r="I422" s="28">
        <v>0</v>
      </c>
      <c r="J422" s="28">
        <v>0</v>
      </c>
      <c r="K422" s="28">
        <v>0</v>
      </c>
      <c r="L422" s="28">
        <v>0</v>
      </c>
      <c r="M422" s="28">
        <v>0</v>
      </c>
      <c r="N422" s="28">
        <v>0</v>
      </c>
      <c r="O422" s="28">
        <v>0</v>
      </c>
      <c r="P422" s="28">
        <v>0</v>
      </c>
      <c r="Q422" s="28">
        <v>0</v>
      </c>
      <c r="R422" s="28">
        <v>0</v>
      </c>
      <c r="S422" s="93">
        <v>0</v>
      </c>
      <c r="T422" s="93">
        <f>_xlfn.XLOOKUP(B422,'[3]Nur des jours'!$B:$B,'[3]Nur des jours'!$U:$U,"")</f>
        <v>0</v>
      </c>
      <c r="U422" s="93">
        <v>0</v>
      </c>
      <c r="V422" s="93">
        <v>0</v>
      </c>
      <c r="W422" s="93">
        <v>0</v>
      </c>
      <c r="X422" s="93">
        <v>0</v>
      </c>
      <c r="Y422" s="93">
        <v>0</v>
      </c>
      <c r="Z422" s="93">
        <v>0</v>
      </c>
      <c r="AA422" s="93">
        <v>0</v>
      </c>
      <c r="AB422" s="93">
        <v>0</v>
      </c>
      <c r="AC422" s="93">
        <f>_xlfn.XLOOKUP(B422,'[3]Nur des jours'!$B:$B,'[3]Nur des jours'!$N:$N,"")</f>
        <v>0</v>
      </c>
      <c r="AD422" s="93">
        <v>0</v>
      </c>
      <c r="AE422" s="93">
        <v>0</v>
      </c>
      <c r="AF422" s="93">
        <v>0</v>
      </c>
      <c r="AG422" s="93"/>
      <c r="AH422" s="93">
        <v>7.350120833817847E-2</v>
      </c>
      <c r="AI422" s="93">
        <v>9.404637722863686E-2</v>
      </c>
      <c r="AJ422" s="93">
        <v>6.1633526266460667E-2</v>
      </c>
      <c r="AK422" s="93">
        <v>7.5515192189799699E-2</v>
      </c>
      <c r="AL422" s="93">
        <v>7.350120833817847E-2</v>
      </c>
      <c r="AM422" s="49" t="s">
        <v>5559</v>
      </c>
      <c r="AN422" s="49"/>
      <c r="AO422" s="48" t="str" cm="1">
        <f t="array" ref="AO422">IFERROR(_xlfn.IFS(
AQ422="MPR ISSUE","PDH",
AQ422="BSS Hardware Issue","BSS",
AQ422="Sites strategiques, MLL, Pylone, etc.","ENVTECH",
AQ422="AKTIVCO DEFAUT GE &amp; POWER Cabinet","AKTIVCO",
AQ422="AKTIVCO Coupure ENEO &amp; Baisse de tension","AKTIVCO GRID ONLY",
AQ422="Coupure ENEO &amp; Baisse de tension","IHS GRID ONLY",
AQ422="Defaut GE &amp; POWER Cabinet","IHS",
AQ422="Sharing","Partners",
AQ422="Sites strategiques &amp; DataCenter","SST &amp; DC",
AQ422="Exclu","Exclu",
AQ422="SAT","SAT",
AQ422="SPARE-ISSUE","SPARE-ISSUE",
AQ422="Fiber CAmtel","TRANS_FO_CAMTEL",
AQ422="Fiber AOF","Fiber AOF",
AQ422="Projet OCM (HUAWEI)","TRAVAUX-HUAWEI",
AQ422="Projet OCM (NOKIA)","TRAVAUX-NOKIA",
AQ422="ACCESS-ISSUE","ACCESS-ISSUE",
AQ422="Projet OCM (ZTE, NOKIA, autres projets)","TRAVAUX OCM",
AQ422="No root CAuse","No root cause",
AQ422="ODU HS","PDH",
AQ422="IP &amp; VLAN","PDH",
AQ422="Warehouse HUAWEI","SPARE-ISSUE",
AQ422="SPARE-HS","SPARE-ISSUE",
AQ422="Power Telco","BSS",AQ422="no impacts","no impacts"
),"")</f>
        <v>IHS</v>
      </c>
      <c r="AP422" s="48" t="str" cm="1">
        <f t="array" ref="AP422">IFERROR(_xlfn.IFS(
AQ422="MPR ISSUE","TX ISSUE",
AQ422="BSS Hardware Issue","RAN ISSUE",
AQ422="Sites strategiques, MLL, Pylone, etc.","ENVTECH",
AQ422="AKTIVCO DEFAUT GE &amp; POWER Cabinet","POWER ISSUE",
AQ422="AKTIVCO Coupure ENEO &amp; Baisse de tension","POWER ISSUE",
AQ422="Coupure ENEO &amp; Baisse de tension","POWER ISSUE",
AQ422="Defaut GE &amp; POWER Cabinet","POWER ISSUE",
AQ422="Sharing","POWER ISSUE",
AQ422="Sites strategiques &amp; DataCenter","POWER ISSUE",
AQ422="Exclu","Exclu",
AQ422="SAT","TX ISSUE",
AQ422="SPARE-ISSUE","SPARE-ISSUE",
AQ422="Fiber CAmtel","TX ISSUE",
AQ422="Fiber AOF","TX ISSUE",
AQ422="Projet OCM (HUAWEI)","TRAVAUX-HUAWEI",
AQ422="Projet OCM (NOKIA)","TRAVAUX -NOKIA",
AQ422="ACCESS-ISSUE","ACCESS-ISSUE",
AQ422="Projet OCM (ZTE, NOKIA, autres projets)","TRAVAUX OCM",
AQ422="No root CAuse","No root cause",
AQ422="ODU HS","TX ISSUE",
AQ422="IP &amp; VLAN","TX ISSUE",
AQ422="Warehouse HUAWEI","SPARE-ISSUE",
AQ422="SPARE-HS","SPARE-ISSUE",
AQ422="Power Telco","RAN ISSUE",AQ422="no impacts","no impacts"
),"")</f>
        <v>POWER ISSUE</v>
      </c>
      <c r="AQ422" s="67" t="s">
        <v>5330</v>
      </c>
      <c r="AR422" s="48" t="str" cm="1">
        <f t="array" ref="AR422">IFERROR(_xlfn.IFS(
AQ422="MPR ISSUE","ACTIVE",
AQ422="BSS Hardware Issue","ACTIVE",
AQ422="Sites strategiques, MLL, Pylone, etc.","PASSIVE",
AQ422="AKTIVCO DEFAUT GE &amp; POWER Cabinet","PASSIVE",
AQ422="AKTIVCO Coupure ENEO &amp; Baisse de tension","PASSIVE",
AQ422="Coupure ENEO &amp; Baisse de tension","PASSIVE",
AQ422="Defaut GE &amp; POWER Cabinet","PASSIVE",
AQ422="Sharing","PASSIVE",
AQ422="Sites strategiques &amp; DataCenter","PASSIVE",
AQ422="Exclu","Exclu",
AQ422="SAT","ACTIVE",
AQ422="SPARE-ISSUE","SPARE-ISSUE",
AQ422="Fiber CAmtel","ACTIVE",
AQ422="Fiber AOF","ACTIVE",
AQ422="Projet OCM (HUAWEI)","PLANNED WORKS",
AQ422="Projet OCM (NOKIA)","PLANNED WORKS",
AQ422="ACCESS-ISSUE","ACCESS-ISSUE",
AQ422="Projet OCM (ZTE, NOKIA, autres projets)","PLANNED WORKS",
AQ422="No root CAuse","No root cause",
AQ422="ODU HS","ACTIVE",
AQ422="IP &amp; VLAN","ACTIVE",
AQ422="Warehouse HUAWEI","SPARE-ISSUE",
AQ422="SPARE-HS","SPARE-ISSUE",
AQ422="Power Telco","ACTIVE", AQ422="no impacts","no impacts"
),"")</f>
        <v>PASSIVE</v>
      </c>
      <c r="AS422" s="92" t="s">
        <v>5912</v>
      </c>
      <c r="AT422" s="98" t="s">
        <v>4381</v>
      </c>
      <c r="AV422" s="17" t="s">
        <v>5537</v>
      </c>
      <c r="AW422" s="7" t="s">
        <v>5537</v>
      </c>
      <c r="AX422" s="6" t="s">
        <v>5537</v>
      </c>
      <c r="AY422" s="7"/>
      <c r="AZ422" s="3" t="s">
        <v>5537</v>
      </c>
      <c r="BA422" s="18" t="s">
        <v>5537</v>
      </c>
      <c r="BB422" s="18" t="s">
        <v>5537</v>
      </c>
      <c r="BC422" s="18" t="s">
        <v>5537</v>
      </c>
      <c r="BD422" s="18" t="s">
        <v>5537</v>
      </c>
      <c r="BE422" s="18" t="s">
        <v>5537</v>
      </c>
      <c r="BF422" s="18" t="s">
        <v>5537</v>
      </c>
      <c r="BG422" s="18" t="s">
        <v>5537</v>
      </c>
      <c r="BH422" s="18" t="s">
        <v>5537</v>
      </c>
      <c r="BI422" s="18" t="s">
        <v>5537</v>
      </c>
      <c r="BJ422" s="18" t="s">
        <v>5537</v>
      </c>
      <c r="BK422" s="18" t="s">
        <v>5537</v>
      </c>
      <c r="BL422" s="9" t="s">
        <v>5912</v>
      </c>
      <c r="BM422" s="14" t="s">
        <v>5537</v>
      </c>
      <c r="BN422" s="14" t="s">
        <v>5537</v>
      </c>
      <c r="BO422" s="14" t="str">
        <f>_xlfn.XLOOKUP(B422,'[4]cell downs 18042026 17h'!$B:$B,'[4]cell downs 18042026 17h'!$B:$B,"")</f>
        <v/>
      </c>
      <c r="BP422" s="14" t="str">
        <f>_xlfn.XLOOKUP(B422,'[5]Cells Huawei 19042026 15h'!$B:$B,'[5]Cells Huawei 19042026 15h'!$B:$B,"")</f>
        <v/>
      </c>
      <c r="BQ422" s="9" t="str">
        <f>_xlfn.XLOOKUP(B422,'[6]cells down 19042026 9H40'!$B:$B,'[6]cells down 19042026 9H40'!$B:$B,"")</f>
        <v/>
      </c>
      <c r="BR422" s="9" t="s">
        <v>4381</v>
      </c>
      <c r="BS422" s="9" t="s">
        <v>5537</v>
      </c>
      <c r="BT422" s="108"/>
    </row>
    <row r="423" spans="1:72" s="9" customFormat="1" x14ac:dyDescent="0.35">
      <c r="A423" s="1" t="s">
        <v>1460</v>
      </c>
      <c r="B423" s="8" t="s">
        <v>1461</v>
      </c>
      <c r="C423" s="3" t="str">
        <f>_xlfn.XLOOKUP(B423,'[1]daily break down'!$D:$D,'[1]daily break down'!$E:$E,"")</f>
        <v>ADAMAOUA</v>
      </c>
      <c r="D423" s="1" t="s">
        <v>11</v>
      </c>
      <c r="E423" s="1" t="s">
        <v>96</v>
      </c>
      <c r="F423" s="3" t="s">
        <v>90</v>
      </c>
      <c r="G423" s="1" t="s">
        <v>1462</v>
      </c>
      <c r="H423" s="33" t="str">
        <f>_xlfn.XLOOKUP(B423,[2]CALCULATION!$B:$B,[2]CALCULATION!$H:$H,"")</f>
        <v>NOKIA</v>
      </c>
      <c r="I423" s="28">
        <v>0.37108853071733838</v>
      </c>
      <c r="J423" s="28">
        <v>7.0632690692424742E-3</v>
      </c>
      <c r="K423" s="28">
        <v>2.7469117334968252E-3</v>
      </c>
      <c r="L423" s="28">
        <v>0.31426412714093471</v>
      </c>
      <c r="M423" s="28">
        <v>0.31287225007496283</v>
      </c>
      <c r="N423" s="28">
        <v>0</v>
      </c>
      <c r="O423" s="28">
        <v>3.5468760725246053E-2</v>
      </c>
      <c r="P423" s="28">
        <v>7.7997218879545596E-2</v>
      </c>
      <c r="Q423" s="28">
        <v>1.6017737719889052E-2</v>
      </c>
      <c r="R423" s="28">
        <v>0.33550306380836931</v>
      </c>
      <c r="S423" s="93">
        <v>0.11431404797759512</v>
      </c>
      <c r="T423" s="93">
        <f>_xlfn.XLOOKUP(B423,'[3]Nur des jours'!$B:$B,'[3]Nur des jours'!$U:$U,"")</f>
        <v>4.0133261881727484E-3</v>
      </c>
      <c r="U423" s="93">
        <v>2.0335395877790776E-3</v>
      </c>
      <c r="V423" s="93">
        <v>1.7015624755476234E-2</v>
      </c>
      <c r="W423" s="93">
        <v>4.4235329894728543E-3</v>
      </c>
      <c r="X423" s="93">
        <v>0.28922587825583085</v>
      </c>
      <c r="Y423" s="93">
        <v>0.81268485704080307</v>
      </c>
      <c r="Z423" s="93">
        <v>0.23711227491726736</v>
      </c>
      <c r="AA423" s="93">
        <v>0.12793521799586594</v>
      </c>
      <c r="AB423" s="93">
        <v>0</v>
      </c>
      <c r="AC423" s="93">
        <f>_xlfn.XLOOKUP(B423,'[3]Nur des jours'!$B:$B,'[3]Nur des jours'!$N:$N,"")</f>
        <v>8.2411997900763423E-3</v>
      </c>
      <c r="AD423" s="93">
        <v>8.2411997900763423E-3</v>
      </c>
      <c r="AE423" s="93">
        <v>0</v>
      </c>
      <c r="AF423" s="93">
        <v>3.9600377366001737E-3</v>
      </c>
      <c r="AG423" s="93"/>
      <c r="AH423" s="93">
        <v>7.0165386453803005E-2</v>
      </c>
      <c r="AI423" s="93">
        <v>0.16161488995200013</v>
      </c>
      <c r="AJ423" s="93">
        <v>5.6320291243489758E-2</v>
      </c>
      <c r="AK423" s="93">
        <v>5.4036513908861578E-2</v>
      </c>
      <c r="AL423" s="93">
        <v>7.0165386453803005E-2</v>
      </c>
      <c r="AM423" s="49" t="s">
        <v>5559</v>
      </c>
      <c r="AN423" s="49"/>
      <c r="AO423" s="48" t="str" cm="1">
        <f t="array" ref="AO423">IFERROR(_xlfn.IFS(
AQ423="MPR ISSUE","PDH",
AQ423="BSS Hardware Issue","BSS",
AQ423="Sites strategiques, MLL, Pylone, etc.","ENVTECH",
AQ423="AKTIVCO DEFAUT GE &amp; POWER Cabinet","AKTIVCO",
AQ423="AKTIVCO Coupure ENEO &amp; Baisse de tension","AKTIVCO GRID ONLY",
AQ423="Coupure ENEO &amp; Baisse de tension","IHS GRID ONLY",
AQ423="Defaut GE &amp; POWER Cabinet","IHS",
AQ423="Sharing","Partners",
AQ423="Sites strategiques &amp; DataCenter","SST &amp; DC",
AQ423="Exclu","Exclu",
AQ423="SAT","SAT",
AQ423="SPARE-ISSUE","SPARE-ISSUE",
AQ423="Fiber CAmtel","TRANS_FO_CAMTEL",
AQ423="Fiber AOF","Fiber AOF",
AQ423="Projet OCM (HUAWEI)","TRAVAUX-HUAWEI",
AQ423="Projet OCM (NOKIA)","TRAVAUX-NOKIA",
AQ423="ACCESS-ISSUE","ACCESS-ISSUE",
AQ423="Projet OCM (ZTE, NOKIA, autres projets)","TRAVAUX OCM",
AQ423="No root CAuse","No root cause",
AQ423="ODU HS","PDH",
AQ423="IP &amp; VLAN","PDH",
AQ423="Warehouse HUAWEI","SPARE-ISSUE",
AQ423="SPARE-HS","SPARE-ISSUE",
AQ423="Power Telco","BSS",AQ423="no impacts","no impacts"
),"")</f>
        <v>IHS</v>
      </c>
      <c r="AP423" s="48" t="str" cm="1">
        <f t="array" ref="AP423">IFERROR(_xlfn.IFS(
AQ423="MPR ISSUE","TX ISSUE",
AQ423="BSS Hardware Issue","RAN ISSUE",
AQ423="Sites strategiques, MLL, Pylone, etc.","ENVTECH",
AQ423="AKTIVCO DEFAUT GE &amp; POWER Cabinet","POWER ISSUE",
AQ423="AKTIVCO Coupure ENEO &amp; Baisse de tension","POWER ISSUE",
AQ423="Coupure ENEO &amp; Baisse de tension","POWER ISSUE",
AQ423="Defaut GE &amp; POWER Cabinet","POWER ISSUE",
AQ423="Sharing","POWER ISSUE",
AQ423="Sites strategiques &amp; DataCenter","POWER ISSUE",
AQ423="Exclu","Exclu",
AQ423="SAT","TX ISSUE",
AQ423="SPARE-ISSUE","SPARE-ISSUE",
AQ423="Fiber CAmtel","TX ISSUE",
AQ423="Fiber AOF","TX ISSUE",
AQ423="Projet OCM (HUAWEI)","TRAVAUX-HUAWEI",
AQ423="Projet OCM (NOKIA)","TRAVAUX -NOKIA",
AQ423="ACCESS-ISSUE","ACCESS-ISSUE",
AQ423="Projet OCM (ZTE, NOKIA, autres projets)","TRAVAUX OCM",
AQ423="No root CAuse","No root cause",
AQ423="ODU HS","TX ISSUE",
AQ423="IP &amp; VLAN","TX ISSUE",
AQ423="Warehouse HUAWEI","SPARE-ISSUE",
AQ423="SPARE-HS","SPARE-ISSUE",
AQ423="Power Telco","RAN ISSUE",AQ423="no impacts","no impacts"
),"")</f>
        <v>POWER ISSUE</v>
      </c>
      <c r="AQ423" s="67" t="s">
        <v>5330</v>
      </c>
      <c r="AR423" s="48" t="str" cm="1">
        <f t="array" ref="AR423">IFERROR(_xlfn.IFS(
AQ423="MPR ISSUE","ACTIVE",
AQ423="BSS Hardware Issue","ACTIVE",
AQ423="Sites strategiques, MLL, Pylone, etc.","PASSIVE",
AQ423="AKTIVCO DEFAUT GE &amp; POWER Cabinet","PASSIVE",
AQ423="AKTIVCO Coupure ENEO &amp; Baisse de tension","PASSIVE",
AQ423="Coupure ENEO &amp; Baisse de tension","PASSIVE",
AQ423="Defaut GE &amp; POWER Cabinet","PASSIVE",
AQ423="Sharing","PASSIVE",
AQ423="Sites strategiques &amp; DataCenter","PASSIVE",
AQ423="Exclu","Exclu",
AQ423="SAT","ACTIVE",
AQ423="SPARE-ISSUE","SPARE-ISSUE",
AQ423="Fiber CAmtel","ACTIVE",
AQ423="Fiber AOF","ACTIVE",
AQ423="Projet OCM (HUAWEI)","PLANNED WORKS",
AQ423="Projet OCM (NOKIA)","PLANNED WORKS",
AQ423="ACCESS-ISSUE","ACCESS-ISSUE",
AQ423="Projet OCM (ZTE, NOKIA, autres projets)","PLANNED WORKS",
AQ423="No root CAuse","No root cause",
AQ423="ODU HS","ACTIVE",
AQ423="IP &amp; VLAN","ACTIVE",
AQ423="Warehouse HUAWEI","SPARE-ISSUE",
AQ423="SPARE-HS","SPARE-ISSUE",
AQ423="Power Telco","ACTIVE", AQ423="no impacts","no impacts"
),"")</f>
        <v>PASSIVE</v>
      </c>
      <c r="AS423" s="92" t="s">
        <v>5812</v>
      </c>
      <c r="AT423" s="98" t="s">
        <v>1461</v>
      </c>
      <c r="AV423" s="17" t="s">
        <v>5537</v>
      </c>
      <c r="AW423" s="7" t="s">
        <v>5537</v>
      </c>
      <c r="AX423" s="6" t="s">
        <v>5537</v>
      </c>
      <c r="AY423" s="7"/>
      <c r="AZ423" s="3" t="s">
        <v>5537</v>
      </c>
      <c r="BA423" s="18" t="s">
        <v>5537</v>
      </c>
      <c r="BB423" s="18" t="s">
        <v>5537</v>
      </c>
      <c r="BC423" s="18" t="s">
        <v>5537</v>
      </c>
      <c r="BD423" s="18" t="s">
        <v>5537</v>
      </c>
      <c r="BE423" s="18" t="s">
        <v>5537</v>
      </c>
      <c r="BF423" s="18" t="s">
        <v>5537</v>
      </c>
      <c r="BG423" s="18" t="s">
        <v>5537</v>
      </c>
      <c r="BH423" s="18" t="s">
        <v>5537</v>
      </c>
      <c r="BI423" s="18" t="s">
        <v>5537</v>
      </c>
      <c r="BJ423" s="18" t="s">
        <v>5537</v>
      </c>
      <c r="BK423" s="18" t="s">
        <v>5537</v>
      </c>
      <c r="BL423" s="9" t="s">
        <v>5812</v>
      </c>
      <c r="BM423" s="14" t="s">
        <v>5537</v>
      </c>
      <c r="BN423" s="14" t="s">
        <v>5537</v>
      </c>
      <c r="BO423" s="14" t="str">
        <f>_xlfn.XLOOKUP(B423,'[4]cell downs 18042026 17h'!$B:$B,'[4]cell downs 18042026 17h'!$B:$B,"")</f>
        <v/>
      </c>
      <c r="BP423" s="14" t="str">
        <f>_xlfn.XLOOKUP(B423,'[5]Cells Huawei 19042026 15h'!$B:$B,'[5]Cells Huawei 19042026 15h'!$B:$B,"")</f>
        <v/>
      </c>
      <c r="BQ423" s="9" t="str">
        <f>_xlfn.XLOOKUP(B423,'[6]cells down 19042026 9H40'!$B:$B,'[6]cells down 19042026 9H40'!$B:$B,"")</f>
        <v/>
      </c>
      <c r="BR423" s="9" t="s">
        <v>1461</v>
      </c>
      <c r="BS423" s="9" t="s">
        <v>5537</v>
      </c>
      <c r="BT423" s="108"/>
    </row>
    <row r="424" spans="1:72" s="9" customFormat="1" x14ac:dyDescent="0.35">
      <c r="A424" s="1" t="s">
        <v>1359</v>
      </c>
      <c r="B424" s="8" t="s">
        <v>1360</v>
      </c>
      <c r="C424" s="3" t="str">
        <f>_xlfn.XLOOKUP(B424,'[1]daily break down'!$D:$D,'[1]daily break down'!$E:$E,"")</f>
        <v>NORD</v>
      </c>
      <c r="D424" s="1" t="s">
        <v>21</v>
      </c>
      <c r="E424" s="1" t="s">
        <v>122</v>
      </c>
      <c r="F424" s="3" t="s">
        <v>23</v>
      </c>
      <c r="G424" s="1" t="s">
        <v>1359</v>
      </c>
      <c r="H424" s="33" t="str">
        <f>_xlfn.XLOOKUP(B424,[2]CALCULATION!$B:$B,[2]CALCULATION!$H:$H,"")</f>
        <v>NOKIA</v>
      </c>
      <c r="I424" s="28">
        <v>4.7595784936155114E-2</v>
      </c>
      <c r="J424" s="28">
        <v>5.3186801734263524E-2</v>
      </c>
      <c r="K424" s="28">
        <v>7.3368568821629038E-2</v>
      </c>
      <c r="L424" s="28">
        <v>3.7441777009267915E-2</v>
      </c>
      <c r="M424" s="28">
        <v>3.1147374226881352E-2</v>
      </c>
      <c r="N424" s="28">
        <v>5.1960385146291366E-2</v>
      </c>
      <c r="O424" s="28">
        <v>0.10511111580443805</v>
      </c>
      <c r="P424" s="28">
        <v>3.9281401891226156E-2</v>
      </c>
      <c r="Q424" s="28">
        <v>3.4213415696811772E-2</v>
      </c>
      <c r="R424" s="28">
        <v>5.9733702049467881E-2</v>
      </c>
      <c r="S424" s="93">
        <v>8.0564748506936304E-2</v>
      </c>
      <c r="T424" s="93">
        <f>_xlfn.XLOOKUP(B424,'[3]Nur des jours'!$B:$B,'[3]Nur des jours'!$U:$U,"")</f>
        <v>6.5472572503160381E-2</v>
      </c>
      <c r="U424" s="93">
        <v>3.9930681261329072E-2</v>
      </c>
      <c r="V424" s="93">
        <v>5.1097499379339266E-2</v>
      </c>
      <c r="W424" s="93">
        <v>6.5472572503160381E-2</v>
      </c>
      <c r="X424" s="93">
        <v>1.4176568702148484</v>
      </c>
      <c r="Y424" s="93">
        <v>1.5421992221052241</v>
      </c>
      <c r="Z424" s="93">
        <v>0.1756398512697149</v>
      </c>
      <c r="AA424" s="93">
        <v>0.102034483053822</v>
      </c>
      <c r="AB424" s="93">
        <v>5.766080820014096E-2</v>
      </c>
      <c r="AC424" s="93">
        <f>_xlfn.XLOOKUP(B424,'[3]Nur des jours'!$B:$B,'[3]Nur des jours'!$N:$N,"")</f>
        <v>1.1348817034925363</v>
      </c>
      <c r="AD424" s="93">
        <v>1.1348817034925363</v>
      </c>
      <c r="AE424" s="93">
        <v>8.6589305230957134E-2</v>
      </c>
      <c r="AF424" s="93">
        <v>9.6844475263459781E-2</v>
      </c>
      <c r="AG424" s="93"/>
      <c r="AH424" s="93">
        <v>6.957464051616144E-2</v>
      </c>
      <c r="AI424" s="93">
        <v>0.48721768601449189</v>
      </c>
      <c r="AJ424" s="93">
        <v>0</v>
      </c>
      <c r="AK424" s="93">
        <v>0</v>
      </c>
      <c r="AL424" s="93">
        <v>6.957464051616144E-2</v>
      </c>
      <c r="AM424" s="49" t="s">
        <v>5559</v>
      </c>
      <c r="AN424" s="49"/>
      <c r="AO424" s="48" t="str" cm="1">
        <f t="array" ref="AO424">IFERROR(_xlfn.IFS(
AQ424="MPR ISSUE","PDH",
AQ424="BSS Hardware Issue","BSS",
AQ424="Sites strategiques, MLL, Pylone, etc.","ENVTECH",
AQ424="AKTIVCO DEFAUT GE &amp; POWER Cabinet","AKTIVCO",
AQ424="AKTIVCO Coupure ENEO &amp; Baisse de tension","AKTIVCO GRID ONLY",
AQ424="Coupure ENEO &amp; Baisse de tension","IHS GRID ONLY",
AQ424="Defaut GE &amp; POWER Cabinet","IHS",
AQ424="Sharing","Partners",
AQ424="Sites strategiques &amp; DataCenter","SST &amp; DC",
AQ424="Exclu","Exclu",
AQ424="SAT","SAT",
AQ424="SPARE-ISSUE","SPARE-ISSUE",
AQ424="Fiber CAmtel","TRANS_FO_CAMTEL",
AQ424="Fiber AOF","Fiber AOF",
AQ424="Projet OCM (HUAWEI)","TRAVAUX-HUAWEI",
AQ424="Projet OCM (NOKIA)","TRAVAUX-NOKIA",
AQ424="ACCESS-ISSUE","ACCESS-ISSUE",
AQ424="Projet OCM (ZTE, NOKIA, autres projets)","TRAVAUX OCM",
AQ424="No root CAuse","No root cause",
AQ424="ODU HS","PDH",
AQ424="IP &amp; VLAN","PDH",
AQ424="Warehouse HUAWEI","SPARE-ISSUE",
AQ424="SPARE-HS","SPARE-ISSUE",
AQ424="Power Telco","BSS",AQ424="no impacts","no impacts"
),"")</f>
        <v>No root cause</v>
      </c>
      <c r="AP424" s="48" t="str" cm="1">
        <f t="array" ref="AP424">IFERROR(_xlfn.IFS(
AQ424="MPR ISSUE","TX ISSUE",
AQ424="BSS Hardware Issue","RAN ISSUE",
AQ424="Sites strategiques, MLL, Pylone, etc.","ENVTECH",
AQ424="AKTIVCO DEFAUT GE &amp; POWER Cabinet","POWER ISSUE",
AQ424="AKTIVCO Coupure ENEO &amp; Baisse de tension","POWER ISSUE",
AQ424="Coupure ENEO &amp; Baisse de tension","POWER ISSUE",
AQ424="Defaut GE &amp; POWER Cabinet","POWER ISSUE",
AQ424="Sharing","POWER ISSUE",
AQ424="Sites strategiques &amp; DataCenter","POWER ISSUE",
AQ424="Exclu","Exclu",
AQ424="SAT","TX ISSUE",
AQ424="SPARE-ISSUE","SPARE-ISSUE",
AQ424="Fiber CAmtel","TX ISSUE",
AQ424="Fiber AOF","TX ISSUE",
AQ424="Projet OCM (HUAWEI)","TRAVAUX-HUAWEI",
AQ424="Projet OCM (NOKIA)","TRAVAUX -NOKIA",
AQ424="ACCESS-ISSUE","ACCESS-ISSUE",
AQ424="Projet OCM (ZTE, NOKIA, autres projets)","TRAVAUX OCM",
AQ424="No root CAuse","No root cause",
AQ424="ODU HS","TX ISSUE",
AQ424="IP &amp; VLAN","TX ISSUE",
AQ424="Warehouse HUAWEI","SPARE-ISSUE",
AQ424="SPARE-HS","SPARE-ISSUE",
AQ424="Power Telco","RAN ISSUE",AQ424="no impacts","no impacts"
),"")</f>
        <v>No root cause</v>
      </c>
      <c r="AQ424" s="67" t="s">
        <v>5344</v>
      </c>
      <c r="AR424" s="48" t="str" cm="1">
        <f t="array" ref="AR424">IFERROR(_xlfn.IFS(
AQ424="MPR ISSUE","ACTIVE",
AQ424="BSS Hardware Issue","ACTIVE",
AQ424="Sites strategiques, MLL, Pylone, etc.","PASSIVE",
AQ424="AKTIVCO DEFAUT GE &amp; POWER Cabinet","PASSIVE",
AQ424="AKTIVCO Coupure ENEO &amp; Baisse de tension","PASSIVE",
AQ424="Coupure ENEO &amp; Baisse de tension","PASSIVE",
AQ424="Defaut GE &amp; POWER Cabinet","PASSIVE",
AQ424="Sharing","PASSIVE",
AQ424="Sites strategiques &amp; DataCenter","PASSIVE",
AQ424="Exclu","Exclu",
AQ424="SAT","ACTIVE",
AQ424="SPARE-ISSUE","SPARE-ISSUE",
AQ424="Fiber CAmtel","ACTIVE",
AQ424="Fiber AOF","ACTIVE",
AQ424="Projet OCM (HUAWEI)","PLANNED WORKS",
AQ424="Projet OCM (NOKIA)","PLANNED WORKS",
AQ424="ACCESS-ISSUE","ACCESS-ISSUE",
AQ424="Projet OCM (ZTE, NOKIA, autres projets)","PLANNED WORKS",
AQ424="No root CAuse","No root cause",
AQ424="ODU HS","ACTIVE",
AQ424="IP &amp; VLAN","ACTIVE",
AQ424="Warehouse HUAWEI","SPARE-ISSUE",
AQ424="SPARE-HS","SPARE-ISSUE",
AQ424="Power Telco","ACTIVE", AQ424="no impacts","no impacts"
),"")</f>
        <v>No root cause</v>
      </c>
      <c r="AS424" s="92" t="s">
        <v>5537</v>
      </c>
      <c r="AT424" s="98" t="s">
        <v>1360</v>
      </c>
      <c r="AV424" s="17" t="s">
        <v>5537</v>
      </c>
      <c r="AW424" s="7" t="s">
        <v>5537</v>
      </c>
      <c r="AX424" s="6" t="s">
        <v>5537</v>
      </c>
      <c r="AY424" s="7"/>
      <c r="AZ424" s="3" t="s">
        <v>5537</v>
      </c>
      <c r="BA424" s="18" t="s">
        <v>5537</v>
      </c>
      <c r="BB424" s="18" t="s">
        <v>5537</v>
      </c>
      <c r="BC424" s="18" t="s">
        <v>5537</v>
      </c>
      <c r="BD424" s="18" t="s">
        <v>5537</v>
      </c>
      <c r="BE424" s="18" t="s">
        <v>5537</v>
      </c>
      <c r="BF424" s="18" t="s">
        <v>5537</v>
      </c>
      <c r="BG424" s="18" t="s">
        <v>5537</v>
      </c>
      <c r="BH424" s="18" t="s">
        <v>5537</v>
      </c>
      <c r="BI424" s="18" t="s">
        <v>5537</v>
      </c>
      <c r="BJ424" s="18" t="s">
        <v>5537</v>
      </c>
      <c r="BK424" s="18" t="s">
        <v>5537</v>
      </c>
      <c r="BL424" s="9" t="s">
        <v>5537</v>
      </c>
      <c r="BM424" s="14" t="s">
        <v>5537</v>
      </c>
      <c r="BN424" s="14" t="s">
        <v>5537</v>
      </c>
      <c r="BO424" s="14" t="str">
        <f>_xlfn.XLOOKUP(B424,'[4]cell downs 18042026 17h'!$B:$B,'[4]cell downs 18042026 17h'!$B:$B,"")</f>
        <v/>
      </c>
      <c r="BP424" s="14" t="str">
        <f>_xlfn.XLOOKUP(B424,'[5]Cells Huawei 19042026 15h'!$B:$B,'[5]Cells Huawei 19042026 15h'!$B:$B,"")</f>
        <v/>
      </c>
      <c r="BQ424" s="9" t="str">
        <f>_xlfn.XLOOKUP(B424,'[6]cells down 19042026 9H40'!$B:$B,'[6]cells down 19042026 9H40'!$B:$B,"")</f>
        <v/>
      </c>
      <c r="BR424" s="9" t="s">
        <v>5537</v>
      </c>
      <c r="BS424" s="9" t="s">
        <v>12</v>
      </c>
      <c r="BT424" s="108"/>
    </row>
    <row r="425" spans="1:72" s="9" customFormat="1" x14ac:dyDescent="0.35">
      <c r="A425" s="1" t="s">
        <v>952</v>
      </c>
      <c r="B425" s="8" t="s">
        <v>953</v>
      </c>
      <c r="C425" s="3" t="str">
        <f>_xlfn.XLOOKUP(B425,'[1]daily break down'!$D:$D,'[1]daily break down'!$E:$E,"")</f>
        <v>SUD-OUEST</v>
      </c>
      <c r="D425" s="1" t="s">
        <v>11</v>
      </c>
      <c r="E425" s="1" t="s">
        <v>12</v>
      </c>
      <c r="F425" s="3" t="s">
        <v>13</v>
      </c>
      <c r="G425" s="1" t="s">
        <v>106</v>
      </c>
      <c r="H425" s="32" t="str">
        <f>_xlfn.XLOOKUP(B425,[2]CALCULATION!$B:$B,[2]CALCULATION!$H:$H,"")</f>
        <v>Huawei</v>
      </c>
      <c r="I425" s="28">
        <v>0</v>
      </c>
      <c r="J425" s="28">
        <v>2.675261747609386E-4</v>
      </c>
      <c r="K425" s="28">
        <v>8.9175391586979543E-5</v>
      </c>
      <c r="L425" s="28">
        <v>2.675261747609386E-4</v>
      </c>
      <c r="M425" s="28">
        <v>6.2422774110885678E-4</v>
      </c>
      <c r="N425" s="28">
        <v>1.6943324401526112E-3</v>
      </c>
      <c r="O425" s="28">
        <v>1.6051570485656321E-3</v>
      </c>
      <c r="P425" s="28">
        <v>0</v>
      </c>
      <c r="Q425" s="28">
        <v>5.3505234952187721E-4</v>
      </c>
      <c r="R425" s="28">
        <v>3.4778402718922022E-3</v>
      </c>
      <c r="S425" s="93">
        <v>0</v>
      </c>
      <c r="T425" s="93">
        <f>_xlfn.XLOOKUP(B425,'[3]Nur des jours'!$B:$B,'[3]Nur des jours'!$U:$U,"")</f>
        <v>8.0257852428281603E-4</v>
      </c>
      <c r="U425" s="93">
        <v>0</v>
      </c>
      <c r="V425" s="93">
        <v>9.7201176829807678E-3</v>
      </c>
      <c r="W425" s="93">
        <v>8.0257852428281581E-4</v>
      </c>
      <c r="X425" s="93">
        <v>5.3505234952187721E-4</v>
      </c>
      <c r="Y425" s="93">
        <v>3.0319633139573041E-3</v>
      </c>
      <c r="Z425" s="93">
        <v>3.7453664466531398E-3</v>
      </c>
      <c r="AA425" s="93">
        <v>1.9618586149135501E-3</v>
      </c>
      <c r="AB425" s="93">
        <v>5.3505234952187721E-4</v>
      </c>
      <c r="AC425" s="93">
        <f>_xlfn.XLOOKUP(B425,'[3]Nur des jours'!$B:$B,'[3]Nur des jours'!$N:$N,"")</f>
        <v>1.6051570485656321E-3</v>
      </c>
      <c r="AD425" s="93">
        <v>1.6051570485656321E-3</v>
      </c>
      <c r="AE425" s="93">
        <v>5.0829973204578344E-3</v>
      </c>
      <c r="AF425" s="93">
        <v>1.3376308738046929E-3</v>
      </c>
      <c r="AG425" s="93"/>
      <c r="AH425" s="93">
        <v>6.9182268793178722E-2</v>
      </c>
      <c r="AI425" s="93">
        <v>0</v>
      </c>
      <c r="AJ425" s="93">
        <v>0.20607653232963064</v>
      </c>
      <c r="AK425" s="93">
        <v>0</v>
      </c>
      <c r="AL425" s="93">
        <v>6.9182268793178722E-2</v>
      </c>
      <c r="AM425" s="49" t="s">
        <v>5559</v>
      </c>
      <c r="AN425" s="49"/>
      <c r="AO425" s="48" t="str" cm="1">
        <f t="array" ref="AO425">IFERROR(_xlfn.IFS(
AQ425="MPR ISSUE","PDH",
AQ425="BSS Hardware Issue","BSS",
AQ425="Sites strategiques, MLL, Pylone, etc.","ENVTECH",
AQ425="AKTIVCO DEFAUT GE &amp; POWER Cabinet","AKTIVCO",
AQ425="AKTIVCO Coupure ENEO &amp; Baisse de tension","AKTIVCO GRID ONLY",
AQ425="Coupure ENEO &amp; Baisse de tension","IHS GRID ONLY",
AQ425="Defaut GE &amp; POWER Cabinet","IHS",
AQ425="Sharing","Partners",
AQ425="Sites strategiques &amp; DataCenter","SST &amp; DC",
AQ425="Exclu","Exclu",
AQ425="SAT","SAT",
AQ425="SPARE-ISSUE","SPARE-ISSUE",
AQ425="Fiber CAmtel","TRANS_FO_CAMTEL",
AQ425="Fiber AOF","Fiber AOF",
AQ425="Projet OCM (HUAWEI)","TRAVAUX-HUAWEI",
AQ425="Projet OCM (NOKIA)","TRAVAUX-NOKIA",
AQ425="ACCESS-ISSUE","ACCESS-ISSUE",
AQ425="Projet OCM (ZTE, NOKIA, autres projets)","TRAVAUX OCM",
AQ425="No root CAuse","No root cause",
AQ425="ODU HS","PDH",
AQ425="IP &amp; VLAN","PDH",
AQ425="Warehouse HUAWEI","SPARE-ISSUE",
AQ425="SPARE-HS","SPARE-ISSUE",
AQ425="Power Telco","BSS",AQ425="no impacts","no impacts"
),"")</f>
        <v>No root cause</v>
      </c>
      <c r="AP425" s="48" t="str" cm="1">
        <f t="array" ref="AP425">IFERROR(_xlfn.IFS(
AQ425="MPR ISSUE","TX ISSUE",
AQ425="BSS Hardware Issue","RAN ISSUE",
AQ425="Sites strategiques, MLL, Pylone, etc.","ENVTECH",
AQ425="AKTIVCO DEFAUT GE &amp; POWER Cabinet","POWER ISSUE",
AQ425="AKTIVCO Coupure ENEO &amp; Baisse de tension","POWER ISSUE",
AQ425="Coupure ENEO &amp; Baisse de tension","POWER ISSUE",
AQ425="Defaut GE &amp; POWER Cabinet","POWER ISSUE",
AQ425="Sharing","POWER ISSUE",
AQ425="Sites strategiques &amp; DataCenter","POWER ISSUE",
AQ425="Exclu","Exclu",
AQ425="SAT","TX ISSUE",
AQ425="SPARE-ISSUE","SPARE-ISSUE",
AQ425="Fiber CAmtel","TX ISSUE",
AQ425="Fiber AOF","TX ISSUE",
AQ425="Projet OCM (HUAWEI)","TRAVAUX-HUAWEI",
AQ425="Projet OCM (NOKIA)","TRAVAUX -NOKIA",
AQ425="ACCESS-ISSUE","ACCESS-ISSUE",
AQ425="Projet OCM (ZTE, NOKIA, autres projets)","TRAVAUX OCM",
AQ425="No root CAuse","No root cause",
AQ425="ODU HS","TX ISSUE",
AQ425="IP &amp; VLAN","TX ISSUE",
AQ425="Warehouse HUAWEI","SPARE-ISSUE",
AQ425="SPARE-HS","SPARE-ISSUE",
AQ425="Power Telco","RAN ISSUE",AQ425="no impacts","no impacts"
),"")</f>
        <v>No root cause</v>
      </c>
      <c r="AQ425" s="127" t="s">
        <v>5344</v>
      </c>
      <c r="AR425" s="48" t="str" cm="1">
        <f t="array" ref="AR425">IFERROR(_xlfn.IFS(
AQ425="MPR ISSUE","ACTIVE",
AQ425="BSS Hardware Issue","ACTIVE",
AQ425="Sites strategiques, MLL, Pylone, etc.","PASSIVE",
AQ425="AKTIVCO DEFAUT GE &amp; POWER Cabinet","PASSIVE",
AQ425="AKTIVCO Coupure ENEO &amp; Baisse de tension","PASSIVE",
AQ425="Coupure ENEO &amp; Baisse de tension","PASSIVE",
AQ425="Defaut GE &amp; POWER Cabinet","PASSIVE",
AQ425="Sharing","PASSIVE",
AQ425="Sites strategiques &amp; DataCenter","PASSIVE",
AQ425="Exclu","Exclu",
AQ425="SAT","ACTIVE",
AQ425="SPARE-ISSUE","SPARE-ISSUE",
AQ425="Fiber CAmtel","ACTIVE",
AQ425="Fiber AOF","ACTIVE",
AQ425="Projet OCM (HUAWEI)","PLANNED WORKS",
AQ425="Projet OCM (NOKIA)","PLANNED WORKS",
AQ425="ACCESS-ISSUE","ACCESS-ISSUE",
AQ425="Projet OCM (ZTE, NOKIA, autres projets)","PLANNED WORKS",
AQ425="No root CAuse","No root cause",
AQ425="ODU HS","ACTIVE",
AQ425="IP &amp; VLAN","ACTIVE",
AQ425="Warehouse HUAWEI","SPARE-ISSUE",
AQ425="SPARE-HS","SPARE-ISSUE",
AQ425="Power Telco","ACTIVE", AQ425="no impacts","no impacts"
),"")</f>
        <v>No root cause</v>
      </c>
      <c r="AS425" s="92" t="s">
        <v>5537</v>
      </c>
      <c r="AT425" s="98" t="s">
        <v>953</v>
      </c>
      <c r="AV425" s="17" t="s">
        <v>5537</v>
      </c>
      <c r="AW425" s="7" t="s">
        <v>5537</v>
      </c>
      <c r="AX425" s="6" t="s">
        <v>5537</v>
      </c>
      <c r="AY425" s="7"/>
      <c r="AZ425" s="3" t="s">
        <v>5537</v>
      </c>
      <c r="BA425" s="18" t="s">
        <v>5537</v>
      </c>
      <c r="BB425" s="18" t="s">
        <v>5537</v>
      </c>
      <c r="BC425" s="18" t="s">
        <v>5537</v>
      </c>
      <c r="BD425" s="18" t="s">
        <v>5537</v>
      </c>
      <c r="BE425" s="18" t="s">
        <v>5537</v>
      </c>
      <c r="BF425" s="18" t="s">
        <v>5537</v>
      </c>
      <c r="BG425" s="18" t="s">
        <v>5537</v>
      </c>
      <c r="BH425" s="18" t="s">
        <v>5537</v>
      </c>
      <c r="BI425" s="18" t="s">
        <v>5537</v>
      </c>
      <c r="BJ425" s="18" t="s">
        <v>5537</v>
      </c>
      <c r="BK425" s="18" t="s">
        <v>5537</v>
      </c>
      <c r="BL425" s="9" t="s">
        <v>5537</v>
      </c>
      <c r="BM425" s="14" t="s">
        <v>5537</v>
      </c>
      <c r="BN425" s="14" t="s">
        <v>5537</v>
      </c>
      <c r="BO425" s="14" t="str">
        <f>_xlfn.XLOOKUP(B425,'[4]cell downs 18042026 17h'!$B:$B,'[4]cell downs 18042026 17h'!$B:$B,"")</f>
        <v/>
      </c>
      <c r="BP425" s="14" t="str">
        <f>_xlfn.XLOOKUP(B425,'[5]Cells Huawei 19042026 15h'!$B:$B,'[5]Cells Huawei 19042026 15h'!$B:$B,"")</f>
        <v/>
      </c>
      <c r="BQ425" s="9" t="str">
        <f>_xlfn.XLOOKUP(B425,'[6]cells down 19042026 9H40'!$B:$B,'[6]cells down 19042026 9H40'!$B:$B,"")</f>
        <v/>
      </c>
      <c r="BR425" s="9" t="s">
        <v>953</v>
      </c>
      <c r="BS425" s="9" t="s">
        <v>5537</v>
      </c>
      <c r="BT425" s="108"/>
    </row>
    <row r="426" spans="1:72" s="9" customFormat="1" x14ac:dyDescent="0.35">
      <c r="A426" s="1" t="s">
        <v>4322</v>
      </c>
      <c r="B426" s="1" t="s">
        <v>4323</v>
      </c>
      <c r="C426" s="3" t="str">
        <f>_xlfn.XLOOKUP(B426,'[1]daily break down'!$D:$D,'[1]daily break down'!$E:$E,"")</f>
        <v>Yaounde</v>
      </c>
      <c r="D426" s="1" t="s">
        <v>21</v>
      </c>
      <c r="E426" s="1" t="s">
        <v>30</v>
      </c>
      <c r="F426" s="3" t="s">
        <v>37</v>
      </c>
      <c r="G426" s="1" t="s">
        <v>38</v>
      </c>
      <c r="H426" s="34" t="str">
        <f>_xlfn.XLOOKUP(B426,[2]CALCULATION!$B:$B,[2]CALCULATION!$H:$H,"")</f>
        <v>ZTE</v>
      </c>
      <c r="I426" s="28">
        <v>35.519949605202697</v>
      </c>
      <c r="J426" s="28">
        <v>5.1358069873556431</v>
      </c>
      <c r="K426" s="28">
        <v>0</v>
      </c>
      <c r="L426" s="28">
        <v>0</v>
      </c>
      <c r="M426" s="28">
        <v>0</v>
      </c>
      <c r="N426" s="28">
        <v>0</v>
      </c>
      <c r="O426" s="28">
        <v>9.2457045997380387</v>
      </c>
      <c r="P426" s="28">
        <v>16.023515907463054</v>
      </c>
      <c r="Q426" s="28">
        <v>7.3569341357691762</v>
      </c>
      <c r="R426" s="28">
        <v>10.846563394429175</v>
      </c>
      <c r="S426" s="93">
        <v>9.2457045997380387</v>
      </c>
      <c r="T426" s="93">
        <f>_xlfn.XLOOKUP(B426,'[3]Nur des jours'!$B:$B,'[3]Nur des jours'!$U:$U,"")</f>
        <v>9.2457045997380387</v>
      </c>
      <c r="U426" s="93">
        <v>24.285776453701555</v>
      </c>
      <c r="V426" s="93">
        <v>9.2457045997380387</v>
      </c>
      <c r="W426" s="93">
        <v>9.2457045997380387</v>
      </c>
      <c r="X426" s="93">
        <v>7.8993523726361383</v>
      </c>
      <c r="Y426" s="93">
        <v>4.3629773737062436</v>
      </c>
      <c r="Z426" s="93">
        <v>0</v>
      </c>
      <c r="AA426" s="93">
        <v>0</v>
      </c>
      <c r="AB426" s="93">
        <v>0</v>
      </c>
      <c r="AC426" s="93">
        <f>_xlfn.XLOOKUP(B426,'[3]Nur des jours'!$B:$B,'[3]Nur des jours'!$N:$N,"")</f>
        <v>16.822081539124444</v>
      </c>
      <c r="AD426" s="93">
        <v>16.822081539124444</v>
      </c>
      <c r="AE426" s="93">
        <v>29.735338138816829</v>
      </c>
      <c r="AF426" s="93">
        <v>5.3317253226722352</v>
      </c>
      <c r="AG426" s="93"/>
      <c r="AH426" s="93">
        <v>6.90752583232742E-2</v>
      </c>
      <c r="AI426" s="93">
        <v>0</v>
      </c>
      <c r="AJ426" s="93">
        <v>0</v>
      </c>
      <c r="AK426" s="93">
        <v>0.13245785972722887</v>
      </c>
      <c r="AL426" s="93">
        <v>6.90752583232742E-2</v>
      </c>
      <c r="AM426" s="49" t="s">
        <v>5559</v>
      </c>
      <c r="AN426" s="49"/>
      <c r="AO426" s="48" t="str" cm="1">
        <f t="array" ref="AO426">IFERROR(_xlfn.IFS(
AQ426="MPR ISSUE","PDH",
AQ426="BSS Hardware Issue","BSS",
AQ426="Sites strategiques, MLL, Pylone, etc.","ENVTECH",
AQ426="AKTIVCO DEFAUT GE &amp; POWER Cabinet","AKTIVCO",
AQ426="AKTIVCO Coupure ENEO &amp; Baisse de tension","AKTIVCO GRID ONLY",
AQ426="Coupure ENEO &amp; Baisse de tension","IHS GRID ONLY",
AQ426="Defaut GE &amp; POWER Cabinet","IHS",
AQ426="Sharing","Partners",
AQ426="Sites strategiques &amp; DataCenter","SST &amp; DC",
AQ426="Exclu","Exclu",
AQ426="SAT","SAT",
AQ426="SPARE-ISSUE","SPARE-ISSUE",
AQ426="Fiber CAmtel","TRANS_FO_CAMTEL",
AQ426="Fiber AOF","Fiber AOF",
AQ426="Projet OCM (HUAWEI)","TRAVAUX-HUAWEI",
AQ426="Projet OCM (NOKIA)","TRAVAUX-NOKIA",
AQ426="ACCESS-ISSUE","ACCESS-ISSUE",
AQ426="Projet OCM (ZTE, NOKIA, autres projets)","TRAVAUX OCM",
AQ426="No root CAuse","No root cause",
AQ426="ODU HS","PDH",
AQ426="IP &amp; VLAN","PDH",
AQ426="Warehouse HUAWEI","SPARE-ISSUE",
AQ426="SPARE-HS","SPARE-ISSUE",
AQ426="Power Telco","BSS",AQ426="no impacts","no impacts"
),"")</f>
        <v>No root cause</v>
      </c>
      <c r="AP426" s="48" t="str" cm="1">
        <f t="array" ref="AP426">IFERROR(_xlfn.IFS(
AQ426="MPR ISSUE","TX ISSUE",
AQ426="BSS Hardware Issue","RAN ISSUE",
AQ426="Sites strategiques, MLL, Pylone, etc.","ENVTECH",
AQ426="AKTIVCO DEFAUT GE &amp; POWER Cabinet","POWER ISSUE",
AQ426="AKTIVCO Coupure ENEO &amp; Baisse de tension","POWER ISSUE",
AQ426="Coupure ENEO &amp; Baisse de tension","POWER ISSUE",
AQ426="Defaut GE &amp; POWER Cabinet","POWER ISSUE",
AQ426="Sharing","POWER ISSUE",
AQ426="Sites strategiques &amp; DataCenter","POWER ISSUE",
AQ426="Exclu","Exclu",
AQ426="SAT","TX ISSUE",
AQ426="SPARE-ISSUE","SPARE-ISSUE",
AQ426="Fiber CAmtel","TX ISSUE",
AQ426="Fiber AOF","TX ISSUE",
AQ426="Projet OCM (HUAWEI)","TRAVAUX-HUAWEI",
AQ426="Projet OCM (NOKIA)","TRAVAUX -NOKIA",
AQ426="ACCESS-ISSUE","ACCESS-ISSUE",
AQ426="Projet OCM (ZTE, NOKIA, autres projets)","TRAVAUX OCM",
AQ426="No root CAuse","No root cause",
AQ426="ODU HS","TX ISSUE",
AQ426="IP &amp; VLAN","TX ISSUE",
AQ426="Warehouse HUAWEI","SPARE-ISSUE",
AQ426="SPARE-HS","SPARE-ISSUE",
AQ426="Power Telco","RAN ISSUE",AQ426="no impacts","no impacts"
),"")</f>
        <v>No root cause</v>
      </c>
      <c r="AQ426" s="67" t="s">
        <v>5344</v>
      </c>
      <c r="AR426" s="48" t="str" cm="1">
        <f t="array" ref="AR426">IFERROR(_xlfn.IFS(
AQ426="MPR ISSUE","ACTIVE",
AQ426="BSS Hardware Issue","ACTIVE",
AQ426="Sites strategiques, MLL, Pylone, etc.","PASSIVE",
AQ426="AKTIVCO DEFAUT GE &amp; POWER Cabinet","PASSIVE",
AQ426="AKTIVCO Coupure ENEO &amp; Baisse de tension","PASSIVE",
AQ426="Coupure ENEO &amp; Baisse de tension","PASSIVE",
AQ426="Defaut GE &amp; POWER Cabinet","PASSIVE",
AQ426="Sharing","PASSIVE",
AQ426="Sites strategiques &amp; DataCenter","PASSIVE",
AQ426="Exclu","Exclu",
AQ426="SAT","ACTIVE",
AQ426="SPARE-ISSUE","SPARE-ISSUE",
AQ426="Fiber CAmtel","ACTIVE",
AQ426="Fiber AOF","ACTIVE",
AQ426="Projet OCM (HUAWEI)","PLANNED WORKS",
AQ426="Projet OCM (NOKIA)","PLANNED WORKS",
AQ426="ACCESS-ISSUE","ACCESS-ISSUE",
AQ426="Projet OCM (ZTE, NOKIA, autres projets)","PLANNED WORKS",
AQ426="No root CAuse","No root cause",
AQ426="ODU HS","ACTIVE",
AQ426="IP &amp; VLAN","ACTIVE",
AQ426="Warehouse HUAWEI","SPARE-ISSUE",
AQ426="SPARE-HS","SPARE-ISSUE",
AQ426="Power Telco","ACTIVE", AQ426="no impacts","no impacts"
),"")</f>
        <v>No root cause</v>
      </c>
      <c r="AS426" s="92" t="s">
        <v>5537</v>
      </c>
      <c r="AT426" s="98" t="s">
        <v>4323</v>
      </c>
      <c r="AV426" s="17" t="s">
        <v>5537</v>
      </c>
      <c r="AW426" s="7" t="s">
        <v>5537</v>
      </c>
      <c r="AX426" s="6" t="s">
        <v>5537</v>
      </c>
      <c r="AY426" s="7"/>
      <c r="AZ426" s="3" t="s">
        <v>5537</v>
      </c>
      <c r="BA426" s="18" t="s">
        <v>5537</v>
      </c>
      <c r="BB426" s="18" t="s">
        <v>5537</v>
      </c>
      <c r="BC426" s="18" t="s">
        <v>5537</v>
      </c>
      <c r="BD426" s="18" t="s">
        <v>5537</v>
      </c>
      <c r="BE426" s="18" t="s">
        <v>5537</v>
      </c>
      <c r="BF426" s="18" t="s">
        <v>5537</v>
      </c>
      <c r="BG426" s="18" t="s">
        <v>5537</v>
      </c>
      <c r="BH426" s="18" t="s">
        <v>5537</v>
      </c>
      <c r="BI426" s="18" t="s">
        <v>5537</v>
      </c>
      <c r="BJ426" s="18" t="s">
        <v>5537</v>
      </c>
      <c r="BK426" s="18" t="s">
        <v>5537</v>
      </c>
      <c r="BL426" s="9" t="s">
        <v>5537</v>
      </c>
      <c r="BM426" s="14" t="s">
        <v>5537</v>
      </c>
      <c r="BN426" s="14" t="s">
        <v>5537</v>
      </c>
      <c r="BO426" s="14" t="str">
        <f>_xlfn.XLOOKUP(B426,'[4]cell downs 18042026 17h'!$B:$B,'[4]cell downs 18042026 17h'!$B:$B,"")</f>
        <v/>
      </c>
      <c r="BP426" s="14" t="str">
        <f>_xlfn.XLOOKUP(B426,'[5]Cells Huawei 19042026 15h'!$B:$B,'[5]Cells Huawei 19042026 15h'!$B:$B,"")</f>
        <v/>
      </c>
      <c r="BQ426" s="9" t="str">
        <f>_xlfn.XLOOKUP(B426,'[6]cells down 19042026 9H40'!$B:$B,'[6]cells down 19042026 9H40'!$B:$B,"")</f>
        <v>CTR_758</v>
      </c>
      <c r="BR426" s="9" t="s">
        <v>5537</v>
      </c>
      <c r="BS426" s="9" t="s">
        <v>83</v>
      </c>
      <c r="BT426" s="108"/>
    </row>
    <row r="427" spans="1:72" s="9" customFormat="1" x14ac:dyDescent="0.35">
      <c r="A427" s="1" t="s">
        <v>1043</v>
      </c>
      <c r="B427" s="8" t="s">
        <v>1044</v>
      </c>
      <c r="C427" s="3" t="str">
        <f>_xlfn.XLOOKUP(B427,'[1]daily break down'!$D:$D,'[1]daily break down'!$E:$E,"")</f>
        <v>SUD-OUEST</v>
      </c>
      <c r="D427" s="1" t="s">
        <v>11</v>
      </c>
      <c r="E427" s="1" t="s">
        <v>96</v>
      </c>
      <c r="F427" s="3" t="s">
        <v>13</v>
      </c>
      <c r="G427" s="1" t="s">
        <v>106</v>
      </c>
      <c r="H427" s="32" t="str">
        <f>_xlfn.XLOOKUP(B427,[2]CALCULATION!$B:$B,[2]CALCULATION!$H:$H,"")</f>
        <v>Huawei</v>
      </c>
      <c r="I427" s="28">
        <v>0</v>
      </c>
      <c r="J427" s="28">
        <v>8.0257852428281603E-4</v>
      </c>
      <c r="K427" s="28">
        <v>0</v>
      </c>
      <c r="L427" s="28">
        <v>8.4603369260315091</v>
      </c>
      <c r="M427" s="28">
        <v>5.3505234952187721E-4</v>
      </c>
      <c r="N427" s="28">
        <v>1.0130324484280875E-2</v>
      </c>
      <c r="O427" s="28">
        <v>1.8726832233265705E-3</v>
      </c>
      <c r="P427" s="28">
        <v>4.6959761209703417E-2</v>
      </c>
      <c r="Q427" s="28">
        <v>4.3690234652558395</v>
      </c>
      <c r="R427" s="28">
        <v>4.8154711456968946E-3</v>
      </c>
      <c r="S427" s="93">
        <v>2.675261747609386E-4</v>
      </c>
      <c r="T427" s="93">
        <f>_xlfn.XLOOKUP(B427,'[3]Nur des jours'!$B:$B,'[3]Nur des jours'!$U:$U,"")</f>
        <v>8.0257852428281603E-4</v>
      </c>
      <c r="U427" s="93">
        <v>3.4217132804273569</v>
      </c>
      <c r="V427" s="93">
        <v>9.8806333878373332E-3</v>
      </c>
      <c r="W427" s="93">
        <v>8.0257852428281581E-4</v>
      </c>
      <c r="X427" s="93">
        <v>2.675261747609386E-4</v>
      </c>
      <c r="Y427" s="93">
        <v>5.3255543855744172E-2</v>
      </c>
      <c r="Z427" s="93">
        <v>4.6192852842055392E-3</v>
      </c>
      <c r="AA427" s="93">
        <v>8.0257852428281603E-4</v>
      </c>
      <c r="AB427" s="93">
        <v>1.6051570485656321E-3</v>
      </c>
      <c r="AC427" s="93">
        <f>_xlfn.XLOOKUP(B427,'[3]Nur des jours'!$B:$B,'[3]Nur des jours'!$N:$N,"")</f>
        <v>2.1402093980875093E-3</v>
      </c>
      <c r="AD427" s="93">
        <v>2.1402093980875093E-3</v>
      </c>
      <c r="AE427" s="93">
        <v>9.809293074567748E-3</v>
      </c>
      <c r="AF427" s="93">
        <v>2.8072413271581165</v>
      </c>
      <c r="AG427" s="93"/>
      <c r="AH427" s="93">
        <v>6.8665051521974246E-2</v>
      </c>
      <c r="AI427" s="93">
        <v>0</v>
      </c>
      <c r="AJ427" s="93">
        <v>0.20453587251071875</v>
      </c>
      <c r="AK427" s="93">
        <v>0</v>
      </c>
      <c r="AL427" s="93">
        <v>6.8665051521974246E-2</v>
      </c>
      <c r="AM427" s="49" t="s">
        <v>5559</v>
      </c>
      <c r="AN427" s="49"/>
      <c r="AO427" s="48" t="str" cm="1">
        <f t="array" ref="AO427">IFERROR(_xlfn.IFS(
AQ427="MPR ISSUE","PDH",
AQ427="BSS Hardware Issue","BSS",
AQ427="Sites strategiques, MLL, Pylone, etc.","ENVTECH",
AQ427="AKTIVCO DEFAUT GE &amp; POWER Cabinet","AKTIVCO",
AQ427="AKTIVCO Coupure ENEO &amp; Baisse de tension","AKTIVCO GRID ONLY",
AQ427="Coupure ENEO &amp; Baisse de tension","IHS GRID ONLY",
AQ427="Defaut GE &amp; POWER Cabinet","IHS",
AQ427="Sharing","Partners",
AQ427="Sites strategiques &amp; DataCenter","SST &amp; DC",
AQ427="Exclu","Exclu",
AQ427="SAT","SAT",
AQ427="SPARE-ISSUE","SPARE-ISSUE",
AQ427="Fiber CAmtel","TRANS_FO_CAMTEL",
AQ427="Fiber AOF","Fiber AOF",
AQ427="Projet OCM (HUAWEI)","TRAVAUX-HUAWEI",
AQ427="Projet OCM (NOKIA)","TRAVAUX-NOKIA",
AQ427="ACCESS-ISSUE","ACCESS-ISSUE",
AQ427="Projet OCM (ZTE, NOKIA, autres projets)","TRAVAUX OCM",
AQ427="No root CAuse","No root cause",
AQ427="ODU HS","PDH",
AQ427="IP &amp; VLAN","PDH",
AQ427="Warehouse HUAWEI","SPARE-ISSUE",
AQ427="SPARE-HS","SPARE-ISSUE",
AQ427="Power Telco","BSS",AQ427="no impacts","no impacts"
),"")</f>
        <v>No root cause</v>
      </c>
      <c r="AP427" s="48" t="str" cm="1">
        <f t="array" ref="AP427">IFERROR(_xlfn.IFS(
AQ427="MPR ISSUE","TX ISSUE",
AQ427="BSS Hardware Issue","RAN ISSUE",
AQ427="Sites strategiques, MLL, Pylone, etc.","ENVTECH",
AQ427="AKTIVCO DEFAUT GE &amp; POWER Cabinet","POWER ISSUE",
AQ427="AKTIVCO Coupure ENEO &amp; Baisse de tension","POWER ISSUE",
AQ427="Coupure ENEO &amp; Baisse de tension","POWER ISSUE",
AQ427="Defaut GE &amp; POWER Cabinet","POWER ISSUE",
AQ427="Sharing","POWER ISSUE",
AQ427="Sites strategiques &amp; DataCenter","POWER ISSUE",
AQ427="Exclu","Exclu",
AQ427="SAT","TX ISSUE",
AQ427="SPARE-ISSUE","SPARE-ISSUE",
AQ427="Fiber CAmtel","TX ISSUE",
AQ427="Fiber AOF","TX ISSUE",
AQ427="Projet OCM (HUAWEI)","TRAVAUX-HUAWEI",
AQ427="Projet OCM (NOKIA)","TRAVAUX -NOKIA",
AQ427="ACCESS-ISSUE","ACCESS-ISSUE",
AQ427="Projet OCM (ZTE, NOKIA, autres projets)","TRAVAUX OCM",
AQ427="No root CAuse","No root cause",
AQ427="ODU HS","TX ISSUE",
AQ427="IP &amp; VLAN","TX ISSUE",
AQ427="Warehouse HUAWEI","SPARE-ISSUE",
AQ427="SPARE-HS","SPARE-ISSUE",
AQ427="Power Telco","RAN ISSUE",AQ427="no impacts","no impacts"
),"")</f>
        <v>No root cause</v>
      </c>
      <c r="AQ427" s="127" t="s">
        <v>5344</v>
      </c>
      <c r="AR427" s="48" t="str" cm="1">
        <f t="array" ref="AR427">IFERROR(_xlfn.IFS(
AQ427="MPR ISSUE","ACTIVE",
AQ427="BSS Hardware Issue","ACTIVE",
AQ427="Sites strategiques, MLL, Pylone, etc.","PASSIVE",
AQ427="AKTIVCO DEFAUT GE &amp; POWER Cabinet","PASSIVE",
AQ427="AKTIVCO Coupure ENEO &amp; Baisse de tension","PASSIVE",
AQ427="Coupure ENEO &amp; Baisse de tension","PASSIVE",
AQ427="Defaut GE &amp; POWER Cabinet","PASSIVE",
AQ427="Sharing","PASSIVE",
AQ427="Sites strategiques &amp; DataCenter","PASSIVE",
AQ427="Exclu","Exclu",
AQ427="SAT","ACTIVE",
AQ427="SPARE-ISSUE","SPARE-ISSUE",
AQ427="Fiber CAmtel","ACTIVE",
AQ427="Fiber AOF","ACTIVE",
AQ427="Projet OCM (HUAWEI)","PLANNED WORKS",
AQ427="Projet OCM (NOKIA)","PLANNED WORKS",
AQ427="ACCESS-ISSUE","ACCESS-ISSUE",
AQ427="Projet OCM (ZTE, NOKIA, autres projets)","PLANNED WORKS",
AQ427="No root CAuse","No root cause",
AQ427="ODU HS","ACTIVE",
AQ427="IP &amp; VLAN","ACTIVE",
AQ427="Warehouse HUAWEI","SPARE-ISSUE",
AQ427="SPARE-HS","SPARE-ISSUE",
AQ427="Power Telco","ACTIVE", AQ427="no impacts","no impacts"
),"")</f>
        <v>No root cause</v>
      </c>
      <c r="AS427" s="92" t="s">
        <v>5537</v>
      </c>
      <c r="AT427" s="98" t="s">
        <v>1044</v>
      </c>
      <c r="AV427" s="17" t="s">
        <v>5537</v>
      </c>
      <c r="AW427" s="7" t="s">
        <v>5537</v>
      </c>
      <c r="AX427" s="6" t="s">
        <v>5537</v>
      </c>
      <c r="AY427" s="7"/>
      <c r="AZ427" s="3" t="s">
        <v>5537</v>
      </c>
      <c r="BA427" s="18" t="s">
        <v>5537</v>
      </c>
      <c r="BB427" s="18" t="s">
        <v>5537</v>
      </c>
      <c r="BC427" s="18" t="s">
        <v>5537</v>
      </c>
      <c r="BD427" s="18" t="s">
        <v>5537</v>
      </c>
      <c r="BE427" s="18" t="s">
        <v>5537</v>
      </c>
      <c r="BF427" s="18" t="s">
        <v>5537</v>
      </c>
      <c r="BG427" s="18" t="s">
        <v>5537</v>
      </c>
      <c r="BH427" s="18" t="s">
        <v>5537</v>
      </c>
      <c r="BI427" s="18" t="s">
        <v>5537</v>
      </c>
      <c r="BJ427" s="18" t="s">
        <v>5537</v>
      </c>
      <c r="BK427" s="18" t="s">
        <v>5537</v>
      </c>
      <c r="BL427" s="9" t="s">
        <v>5537</v>
      </c>
      <c r="BM427" s="14" t="s">
        <v>5537</v>
      </c>
      <c r="BN427" s="14" t="s">
        <v>5537</v>
      </c>
      <c r="BO427" s="14" t="str">
        <f>_xlfn.XLOOKUP(B427,'[4]cell downs 18042026 17h'!$B:$B,'[4]cell downs 18042026 17h'!$B:$B,"")</f>
        <v/>
      </c>
      <c r="BP427" s="14" t="str">
        <f>_xlfn.XLOOKUP(B427,'[5]Cells Huawei 19042026 15h'!$B:$B,'[5]Cells Huawei 19042026 15h'!$B:$B,"")</f>
        <v/>
      </c>
      <c r="BQ427" s="9" t="str">
        <f>_xlfn.XLOOKUP(B427,'[6]cells down 19042026 9H40'!$B:$B,'[6]cells down 19042026 9H40'!$B:$B,"")</f>
        <v/>
      </c>
      <c r="BR427" s="9" t="s">
        <v>1044</v>
      </c>
      <c r="BS427" s="9" t="s">
        <v>12</v>
      </c>
      <c r="BT427" s="108"/>
    </row>
    <row r="428" spans="1:72" s="9" customFormat="1" x14ac:dyDescent="0.35">
      <c r="A428" s="1" t="s">
        <v>4944</v>
      </c>
      <c r="B428" s="8" t="s">
        <v>4945</v>
      </c>
      <c r="C428" s="3" t="str">
        <f>_xlfn.XLOOKUP(B428,'[1]daily break down'!$D:$D,'[1]daily break down'!$E:$E,"")</f>
        <v>CENTRE</v>
      </c>
      <c r="D428" s="1" t="s">
        <v>357</v>
      </c>
      <c r="E428" s="1" t="s">
        <v>122</v>
      </c>
      <c r="F428" s="3" t="s">
        <v>69</v>
      </c>
      <c r="G428" s="1" t="s">
        <v>4944</v>
      </c>
      <c r="H428" s="33" t="str">
        <f>_xlfn.XLOOKUP(B428,[2]CALCULATION!$B:$B,[2]CALCULATION!$H:$H,"")</f>
        <v>NOKIA</v>
      </c>
      <c r="I428" s="28">
        <v>0</v>
      </c>
      <c r="J428" s="28">
        <v>0.1971667907988118</v>
      </c>
      <c r="K428" s="28">
        <v>2.2115497113572103E-3</v>
      </c>
      <c r="L428" s="28">
        <v>1.3162287798238184E-2</v>
      </c>
      <c r="M428" s="28">
        <v>8.3967548718299825E-2</v>
      </c>
      <c r="N428" s="28">
        <v>3.1389737838617136E-3</v>
      </c>
      <c r="O428" s="28">
        <v>2.6253235283206663E-2</v>
      </c>
      <c r="P428" s="28">
        <v>1.6871984088256541E-2</v>
      </c>
      <c r="Q428" s="28">
        <v>0.27055813807489598</v>
      </c>
      <c r="R428" s="28">
        <v>0.26793328048260356</v>
      </c>
      <c r="S428" s="93">
        <v>1.2912596701794716E-2</v>
      </c>
      <c r="T428" s="93">
        <f>_xlfn.XLOOKUP(B428,'[3]Nur des jours'!$B:$B,'[3]Nur des jours'!$U:$U,"")</f>
        <v>0</v>
      </c>
      <c r="U428" s="93">
        <v>0</v>
      </c>
      <c r="V428" s="93">
        <v>0.11235969294018514</v>
      </c>
      <c r="W428" s="93">
        <v>0</v>
      </c>
      <c r="X428" s="93">
        <v>0</v>
      </c>
      <c r="Y428" s="93">
        <v>0</v>
      </c>
      <c r="Z428" s="93">
        <v>5.3523070030505222E-2</v>
      </c>
      <c r="AA428" s="93">
        <v>2.4969109644346771E-4</v>
      </c>
      <c r="AB428" s="93">
        <v>5.3826266361900708E-2</v>
      </c>
      <c r="AC428" s="93">
        <f>_xlfn.XLOOKUP(B428,'[3]Nur des jours'!$B:$B,'[3]Nur des jours'!$N:$N,"")</f>
        <v>0.27059455918219666</v>
      </c>
      <c r="AD428" s="93">
        <v>0.27059455918219666</v>
      </c>
      <c r="AE428" s="93">
        <v>0.13454627357789811</v>
      </c>
      <c r="AF428" s="93">
        <v>3.2103140971317652E-4</v>
      </c>
      <c r="AG428" s="93"/>
      <c r="AH428" s="93">
        <v>6.702422431677392E-2</v>
      </c>
      <c r="AI428" s="93">
        <v>0</v>
      </c>
      <c r="AJ428" s="93">
        <v>0</v>
      </c>
      <c r="AK428" s="93">
        <v>0.12852482232247042</v>
      </c>
      <c r="AL428" s="93">
        <v>6.702422431677392E-2</v>
      </c>
      <c r="AM428" s="49" t="s">
        <v>5559</v>
      </c>
      <c r="AN428" s="49"/>
      <c r="AO428" s="48" t="str" cm="1">
        <f t="array" ref="AO428">IFERROR(_xlfn.IFS(
AQ428="MPR ISSUE","PDH",
AQ428="BSS Hardware Issue","BSS",
AQ428="Sites strategiques, MLL, Pylone, etc.","ENVTECH",
AQ428="AKTIVCO DEFAUT GE &amp; POWER Cabinet","AKTIVCO",
AQ428="AKTIVCO Coupure ENEO &amp; Baisse de tension","AKTIVCO GRID ONLY",
AQ428="Coupure ENEO &amp; Baisse de tension","IHS GRID ONLY",
AQ428="Defaut GE &amp; POWER Cabinet","IHS",
AQ428="Sharing","Partners",
AQ428="Sites strategiques &amp; DataCenter","SST &amp; DC",
AQ428="Exclu","Exclu",
AQ428="SAT","SAT",
AQ428="SPARE-ISSUE","SPARE-ISSUE",
AQ428="Fiber CAmtel","TRANS_FO_CAMTEL",
AQ428="Fiber AOF","Fiber AOF",
AQ428="Projet OCM (HUAWEI)","TRAVAUX-HUAWEI",
AQ428="Projet OCM (NOKIA)","TRAVAUX-NOKIA",
AQ428="ACCESS-ISSUE","ACCESS-ISSUE",
AQ428="Projet OCM (ZTE, NOKIA, autres projets)","TRAVAUX OCM",
AQ428="No root CAuse","No root cause",
AQ428="ODU HS","PDH",
AQ428="IP &amp; VLAN","PDH",
AQ428="Warehouse HUAWEI","SPARE-ISSUE",
AQ428="SPARE-HS","SPARE-ISSUE",
AQ428="Power Telco","BSS",AQ428="no impacts","no impacts"
),"")</f>
        <v>No root cause</v>
      </c>
      <c r="AP428" s="48" t="str" cm="1">
        <f t="array" ref="AP428">IFERROR(_xlfn.IFS(
AQ428="MPR ISSUE","TX ISSUE",
AQ428="BSS Hardware Issue","RAN ISSUE",
AQ428="Sites strategiques, MLL, Pylone, etc.","ENVTECH",
AQ428="AKTIVCO DEFAUT GE &amp; POWER Cabinet","POWER ISSUE",
AQ428="AKTIVCO Coupure ENEO &amp; Baisse de tension","POWER ISSUE",
AQ428="Coupure ENEO &amp; Baisse de tension","POWER ISSUE",
AQ428="Defaut GE &amp; POWER Cabinet","POWER ISSUE",
AQ428="Sharing","POWER ISSUE",
AQ428="Sites strategiques &amp; DataCenter","POWER ISSUE",
AQ428="Exclu","Exclu",
AQ428="SAT","TX ISSUE",
AQ428="SPARE-ISSUE","SPARE-ISSUE",
AQ428="Fiber CAmtel","TX ISSUE",
AQ428="Fiber AOF","TX ISSUE",
AQ428="Projet OCM (HUAWEI)","TRAVAUX-HUAWEI",
AQ428="Projet OCM (NOKIA)","TRAVAUX -NOKIA",
AQ428="ACCESS-ISSUE","ACCESS-ISSUE",
AQ428="Projet OCM (ZTE, NOKIA, autres projets)","TRAVAUX OCM",
AQ428="No root CAuse","No root cause",
AQ428="ODU HS","TX ISSUE",
AQ428="IP &amp; VLAN","TX ISSUE",
AQ428="Warehouse HUAWEI","SPARE-ISSUE",
AQ428="SPARE-HS","SPARE-ISSUE",
AQ428="Power Telco","RAN ISSUE",AQ428="no impacts","no impacts"
),"")</f>
        <v>No root cause</v>
      </c>
      <c r="AQ428" s="67" t="s">
        <v>5344</v>
      </c>
      <c r="AR428" s="48" t="str" cm="1">
        <f t="array" ref="AR428">IFERROR(_xlfn.IFS(
AQ428="MPR ISSUE","ACTIVE",
AQ428="BSS Hardware Issue","ACTIVE",
AQ428="Sites strategiques, MLL, Pylone, etc.","PASSIVE",
AQ428="AKTIVCO DEFAUT GE &amp; POWER Cabinet","PASSIVE",
AQ428="AKTIVCO Coupure ENEO &amp; Baisse de tension","PASSIVE",
AQ428="Coupure ENEO &amp; Baisse de tension","PASSIVE",
AQ428="Defaut GE &amp; POWER Cabinet","PASSIVE",
AQ428="Sharing","PASSIVE",
AQ428="Sites strategiques &amp; DataCenter","PASSIVE",
AQ428="Exclu","Exclu",
AQ428="SAT","ACTIVE",
AQ428="SPARE-ISSUE","SPARE-ISSUE",
AQ428="Fiber CAmtel","ACTIVE",
AQ428="Fiber AOF","ACTIVE",
AQ428="Projet OCM (HUAWEI)","PLANNED WORKS",
AQ428="Projet OCM (NOKIA)","PLANNED WORKS",
AQ428="ACCESS-ISSUE","ACCESS-ISSUE",
AQ428="Projet OCM (ZTE, NOKIA, autres projets)","PLANNED WORKS",
AQ428="No root CAuse","No root cause",
AQ428="ODU HS","ACTIVE",
AQ428="IP &amp; VLAN","ACTIVE",
AQ428="Warehouse HUAWEI","SPARE-ISSUE",
AQ428="SPARE-HS","SPARE-ISSUE",
AQ428="Power Telco","ACTIVE", AQ428="no impacts","no impacts"
),"")</f>
        <v>No root cause</v>
      </c>
      <c r="AS428" s="92" t="s">
        <v>5537</v>
      </c>
      <c r="AT428" s="98" t="s">
        <v>4945</v>
      </c>
      <c r="AV428" s="17" t="s">
        <v>5537</v>
      </c>
      <c r="AW428" s="7" t="s">
        <v>5537</v>
      </c>
      <c r="AX428" s="6" t="s">
        <v>5537</v>
      </c>
      <c r="AY428" s="7"/>
      <c r="AZ428" s="3" t="s">
        <v>5537</v>
      </c>
      <c r="BA428" s="18" t="s">
        <v>5537</v>
      </c>
      <c r="BB428" s="18" t="s">
        <v>5537</v>
      </c>
      <c r="BC428" s="18" t="s">
        <v>5537</v>
      </c>
      <c r="BD428" s="18" t="s">
        <v>5537</v>
      </c>
      <c r="BE428" s="18" t="s">
        <v>5537</v>
      </c>
      <c r="BF428" s="18" t="s">
        <v>5537</v>
      </c>
      <c r="BG428" s="18" t="s">
        <v>5537</v>
      </c>
      <c r="BH428" s="18" t="s">
        <v>5537</v>
      </c>
      <c r="BI428" s="18" t="s">
        <v>5537</v>
      </c>
      <c r="BJ428" s="18" t="s">
        <v>5537</v>
      </c>
      <c r="BK428" s="18" t="s">
        <v>5537</v>
      </c>
      <c r="BL428" s="9" t="s">
        <v>5537</v>
      </c>
      <c r="BM428" s="14" t="s">
        <v>5537</v>
      </c>
      <c r="BN428" s="14" t="s">
        <v>5537</v>
      </c>
      <c r="BO428" s="14" t="str">
        <f>_xlfn.XLOOKUP(B428,'[4]cell downs 18042026 17h'!$B:$B,'[4]cell downs 18042026 17h'!$B:$B,"")</f>
        <v/>
      </c>
      <c r="BP428" s="14" t="str">
        <f>_xlfn.XLOOKUP(B428,'[5]Cells Huawei 19042026 15h'!$B:$B,'[5]Cells Huawei 19042026 15h'!$B:$B,"")</f>
        <v/>
      </c>
      <c r="BQ428" s="9" t="str">
        <f>_xlfn.XLOOKUP(B428,'[6]cells down 19042026 9H40'!$B:$B,'[6]cells down 19042026 9H40'!$B:$B,"")</f>
        <v/>
      </c>
      <c r="BR428" s="9" t="s">
        <v>5537</v>
      </c>
      <c r="BS428" s="9" t="s">
        <v>12</v>
      </c>
      <c r="BT428" s="108"/>
    </row>
    <row r="429" spans="1:72" s="9" customFormat="1" x14ac:dyDescent="0.35">
      <c r="A429" s="1" t="s">
        <v>1749</v>
      </c>
      <c r="B429" s="8" t="s">
        <v>1750</v>
      </c>
      <c r="C429" s="3" t="str">
        <f>_xlfn.XLOOKUP(B429,'[1]daily break down'!$D:$D,'[1]daily break down'!$E:$E,"")</f>
        <v>ADAMAOUA</v>
      </c>
      <c r="D429" s="1" t="s">
        <v>11</v>
      </c>
      <c r="E429" s="1" t="s">
        <v>66</v>
      </c>
      <c r="F429" s="3" t="s">
        <v>90</v>
      </c>
      <c r="G429" s="1" t="s">
        <v>1751</v>
      </c>
      <c r="H429" s="33" t="str">
        <f>_xlfn.XLOOKUP(B429,[2]CALCULATION!$B:$B,[2]CALCULATION!$H:$H,"")</f>
        <v>NOKIA</v>
      </c>
      <c r="I429" s="28">
        <v>2.0513901506238972E-3</v>
      </c>
      <c r="J429" s="28">
        <v>0</v>
      </c>
      <c r="K429" s="28">
        <v>1.5045242377724869E-2</v>
      </c>
      <c r="L429" s="28">
        <v>0</v>
      </c>
      <c r="M429" s="28">
        <v>0</v>
      </c>
      <c r="N429" s="28">
        <v>0</v>
      </c>
      <c r="O429" s="28">
        <v>4.0397043315757997E-2</v>
      </c>
      <c r="P429" s="28">
        <v>0.12421202450420094</v>
      </c>
      <c r="Q429" s="28">
        <v>2.4740092291893539E-2</v>
      </c>
      <c r="R429" s="28">
        <v>0</v>
      </c>
      <c r="S429" s="93">
        <v>0</v>
      </c>
      <c r="T429" s="93">
        <f>_xlfn.XLOOKUP(B429,'[3]Nur des jours'!$B:$B,'[3]Nur des jours'!$U:$U,"")</f>
        <v>0</v>
      </c>
      <c r="U429" s="93">
        <v>0</v>
      </c>
      <c r="V429" s="93">
        <v>0.31658981312910739</v>
      </c>
      <c r="W429" s="93">
        <v>0</v>
      </c>
      <c r="X429" s="93">
        <v>1.1594813894832284E-3</v>
      </c>
      <c r="Y429" s="93">
        <v>0.54432260143274169</v>
      </c>
      <c r="Z429" s="93">
        <v>0</v>
      </c>
      <c r="AA429" s="93">
        <v>0</v>
      </c>
      <c r="AB429" s="93">
        <v>0</v>
      </c>
      <c r="AC429" s="93">
        <f>_xlfn.XLOOKUP(B429,'[3]Nur des jours'!$B:$B,'[3]Nur des jours'!$N:$N,"")</f>
        <v>1.0702905133692132E-3</v>
      </c>
      <c r="AD429" s="93">
        <v>1.0702905133692132E-3</v>
      </c>
      <c r="AE429" s="93">
        <v>1.9621992745098818E-3</v>
      </c>
      <c r="AF429" s="93">
        <v>0</v>
      </c>
      <c r="AG429" s="93"/>
      <c r="AH429" s="93">
        <v>6.5574897949759556E-2</v>
      </c>
      <c r="AI429" s="93">
        <v>0.19308857794883477</v>
      </c>
      <c r="AJ429" s="93">
        <v>9.2184627648543294E-2</v>
      </c>
      <c r="AK429" s="93">
        <v>1.3527476291195269E-2</v>
      </c>
      <c r="AL429" s="93">
        <v>6.5574897949759556E-2</v>
      </c>
      <c r="AM429" s="49" t="s">
        <v>5559</v>
      </c>
      <c r="AN429" s="49"/>
      <c r="AO429" s="48" t="str" cm="1">
        <f t="array" ref="AO429">IFERROR(_xlfn.IFS(
AQ429="MPR ISSUE","PDH",
AQ429="BSS Hardware Issue","BSS",
AQ429="Sites strategiques, MLL, Pylone, etc.","ENVTECH",
AQ429="AKTIVCO DEFAUT GE &amp; POWER Cabinet","AKTIVCO",
AQ429="AKTIVCO Coupure ENEO &amp; Baisse de tension","AKTIVCO GRID ONLY",
AQ429="Coupure ENEO &amp; Baisse de tension","IHS GRID ONLY",
AQ429="Defaut GE &amp; POWER Cabinet","IHS",
AQ429="Sharing","Partners",
AQ429="Sites strategiques &amp; DataCenter","SST &amp; DC",
AQ429="Exclu","Exclu",
AQ429="SAT","SAT",
AQ429="SPARE-ISSUE","SPARE-ISSUE",
AQ429="Fiber CAmtel","TRANS_FO_CAMTEL",
AQ429="Fiber AOF","Fiber AOF",
AQ429="Projet OCM (HUAWEI)","TRAVAUX-HUAWEI",
AQ429="Projet OCM (NOKIA)","TRAVAUX-NOKIA",
AQ429="ACCESS-ISSUE","ACCESS-ISSUE",
AQ429="Projet OCM (ZTE, NOKIA, autres projets)","TRAVAUX OCM",
AQ429="No root CAuse","No root cause",
AQ429="ODU HS","PDH",
AQ429="IP &amp; VLAN","PDH",
AQ429="Warehouse HUAWEI","SPARE-ISSUE",
AQ429="SPARE-HS","SPARE-ISSUE",
AQ429="Power Telco","BSS",AQ429="no impacts","no impacts"
),"")</f>
        <v>No root cause</v>
      </c>
      <c r="AP429" s="48" t="str" cm="1">
        <f t="array" ref="AP429">IFERROR(_xlfn.IFS(
AQ429="MPR ISSUE","TX ISSUE",
AQ429="BSS Hardware Issue","RAN ISSUE",
AQ429="Sites strategiques, MLL, Pylone, etc.","ENVTECH",
AQ429="AKTIVCO DEFAUT GE &amp; POWER Cabinet","POWER ISSUE",
AQ429="AKTIVCO Coupure ENEO &amp; Baisse de tension","POWER ISSUE",
AQ429="Coupure ENEO &amp; Baisse de tension","POWER ISSUE",
AQ429="Defaut GE &amp; POWER Cabinet","POWER ISSUE",
AQ429="Sharing","POWER ISSUE",
AQ429="Sites strategiques &amp; DataCenter","POWER ISSUE",
AQ429="Exclu","Exclu",
AQ429="SAT","TX ISSUE",
AQ429="SPARE-ISSUE","SPARE-ISSUE",
AQ429="Fiber CAmtel","TX ISSUE",
AQ429="Fiber AOF","TX ISSUE",
AQ429="Projet OCM (HUAWEI)","TRAVAUX-HUAWEI",
AQ429="Projet OCM (NOKIA)","TRAVAUX -NOKIA",
AQ429="ACCESS-ISSUE","ACCESS-ISSUE",
AQ429="Projet OCM (ZTE, NOKIA, autres projets)","TRAVAUX OCM",
AQ429="No root CAuse","No root cause",
AQ429="ODU HS","TX ISSUE",
AQ429="IP &amp; VLAN","TX ISSUE",
AQ429="Warehouse HUAWEI","SPARE-ISSUE",
AQ429="SPARE-HS","SPARE-ISSUE",
AQ429="Power Telco","RAN ISSUE",AQ429="no impacts","no impacts"
),"")</f>
        <v>No root cause</v>
      </c>
      <c r="AQ429" s="67" t="s">
        <v>5344</v>
      </c>
      <c r="AR429" s="48" t="str" cm="1">
        <f t="array" ref="AR429">IFERROR(_xlfn.IFS(
AQ429="MPR ISSUE","ACTIVE",
AQ429="BSS Hardware Issue","ACTIVE",
AQ429="Sites strategiques, MLL, Pylone, etc.","PASSIVE",
AQ429="AKTIVCO DEFAUT GE &amp; POWER Cabinet","PASSIVE",
AQ429="AKTIVCO Coupure ENEO &amp; Baisse de tension","PASSIVE",
AQ429="Coupure ENEO &amp; Baisse de tension","PASSIVE",
AQ429="Defaut GE &amp; POWER Cabinet","PASSIVE",
AQ429="Sharing","PASSIVE",
AQ429="Sites strategiques &amp; DataCenter","PASSIVE",
AQ429="Exclu","Exclu",
AQ429="SAT","ACTIVE",
AQ429="SPARE-ISSUE","SPARE-ISSUE",
AQ429="Fiber CAmtel","ACTIVE",
AQ429="Fiber AOF","ACTIVE",
AQ429="Projet OCM (HUAWEI)","PLANNED WORKS",
AQ429="Projet OCM (NOKIA)","PLANNED WORKS",
AQ429="ACCESS-ISSUE","ACCESS-ISSUE",
AQ429="Projet OCM (ZTE, NOKIA, autres projets)","PLANNED WORKS",
AQ429="No root CAuse","No root cause",
AQ429="ODU HS","ACTIVE",
AQ429="IP &amp; VLAN","ACTIVE",
AQ429="Warehouse HUAWEI","SPARE-ISSUE",
AQ429="SPARE-HS","SPARE-ISSUE",
AQ429="Power Telco","ACTIVE", AQ429="no impacts","no impacts"
),"")</f>
        <v>No root cause</v>
      </c>
      <c r="AS429" s="92" t="s">
        <v>5856</v>
      </c>
      <c r="AT429" s="98" t="s">
        <v>1750</v>
      </c>
      <c r="AV429" s="17" t="s">
        <v>5537</v>
      </c>
      <c r="AW429" s="7" t="s">
        <v>5537</v>
      </c>
      <c r="AX429" s="6" t="s">
        <v>5537</v>
      </c>
      <c r="AY429" s="7"/>
      <c r="AZ429" s="3" t="s">
        <v>5537</v>
      </c>
      <c r="BA429" s="18" t="s">
        <v>5537</v>
      </c>
      <c r="BB429" s="18" t="s">
        <v>5537</v>
      </c>
      <c r="BC429" s="18" t="s">
        <v>5537</v>
      </c>
      <c r="BD429" s="18" t="s">
        <v>5537</v>
      </c>
      <c r="BE429" s="18" t="s">
        <v>5537</v>
      </c>
      <c r="BF429" s="18" t="s">
        <v>5537</v>
      </c>
      <c r="BG429" s="18" t="s">
        <v>5537</v>
      </c>
      <c r="BH429" s="18" t="s">
        <v>5537</v>
      </c>
      <c r="BI429" s="18" t="s">
        <v>5537</v>
      </c>
      <c r="BJ429" s="18" t="s">
        <v>5537</v>
      </c>
      <c r="BK429" s="18" t="s">
        <v>5537</v>
      </c>
      <c r="BL429" s="9" t="s">
        <v>5856</v>
      </c>
      <c r="BM429" s="14" t="s">
        <v>5537</v>
      </c>
      <c r="BN429" s="14" t="s">
        <v>5537</v>
      </c>
      <c r="BO429" s="14" t="str">
        <f>_xlfn.XLOOKUP(B429,'[4]cell downs 18042026 17h'!$B:$B,'[4]cell downs 18042026 17h'!$B:$B,"")</f>
        <v/>
      </c>
      <c r="BP429" s="14" t="str">
        <f>_xlfn.XLOOKUP(B429,'[5]Cells Huawei 19042026 15h'!$B:$B,'[5]Cells Huawei 19042026 15h'!$B:$B,"")</f>
        <v/>
      </c>
      <c r="BQ429" s="9" t="str">
        <f>_xlfn.XLOOKUP(B429,'[6]cells down 19042026 9H40'!$B:$B,'[6]cells down 19042026 9H40'!$B:$B,"")</f>
        <v/>
      </c>
      <c r="BR429" s="9" t="s">
        <v>1750</v>
      </c>
      <c r="BS429" s="9" t="s">
        <v>5537</v>
      </c>
      <c r="BT429" s="108"/>
    </row>
    <row r="430" spans="1:72" s="9" customFormat="1" x14ac:dyDescent="0.35">
      <c r="A430" s="1" t="s">
        <v>1334</v>
      </c>
      <c r="B430" s="8" t="s">
        <v>1335</v>
      </c>
      <c r="C430" s="3" t="str">
        <f>_xlfn.XLOOKUP(B430,'[1]daily break down'!$D:$D,'[1]daily break down'!$E:$E,"")</f>
        <v>CENTRE</v>
      </c>
      <c r="D430" s="1" t="s">
        <v>21</v>
      </c>
      <c r="E430" s="1" t="s">
        <v>122</v>
      </c>
      <c r="F430" s="3" t="s">
        <v>69</v>
      </c>
      <c r="G430" s="1" t="s">
        <v>1336</v>
      </c>
      <c r="H430" s="33" t="str">
        <f>_xlfn.XLOOKUP(B430,[2]CALCULATION!$B:$B,[2]CALCULATION!$H:$H,"")</f>
        <v>NOKIA</v>
      </c>
      <c r="I430" s="28">
        <v>5.2880197587270486E-2</v>
      </c>
      <c r="J430" s="28">
        <v>4.6369368348182949E-2</v>
      </c>
      <c r="K430" s="28">
        <v>8.7815034806418821E-2</v>
      </c>
      <c r="L430" s="28">
        <v>2.7792764148016312E-2</v>
      </c>
      <c r="M430" s="28">
        <v>2.9866851024733944E-2</v>
      </c>
      <c r="N430" s="28">
        <v>6.7218450343709768E-2</v>
      </c>
      <c r="O430" s="28">
        <v>5.6306949818369187E-2</v>
      </c>
      <c r="P430" s="28">
        <v>6.835468924138989E-2</v>
      </c>
      <c r="Q430" s="28">
        <v>4.274422519844169E-2</v>
      </c>
      <c r="R430" s="28">
        <v>5.2627700054452685E-2</v>
      </c>
      <c r="S430" s="93">
        <v>6.6857739582541487E-2</v>
      </c>
      <c r="T430" s="93">
        <f>_xlfn.XLOOKUP(B430,'[3]Nur des jours'!$B:$B,'[3]Nur des jours'!$U:$U,"")</f>
        <v>7.1821860384153308E-2</v>
      </c>
      <c r="U430" s="93">
        <v>3.7441777009267915E-2</v>
      </c>
      <c r="V430" s="93">
        <v>4.1698413106071634E-2</v>
      </c>
      <c r="W430" s="93">
        <v>7.1821860384153322E-2</v>
      </c>
      <c r="X430" s="93">
        <v>0.13709824702582235</v>
      </c>
      <c r="Y430" s="93">
        <v>0.1080805746034192</v>
      </c>
      <c r="Z430" s="93">
        <v>0.17242953717258361</v>
      </c>
      <c r="AA430" s="93">
        <v>0.10337211392762669</v>
      </c>
      <c r="AB430" s="93">
        <v>7.790362209038533E-2</v>
      </c>
      <c r="AC430" s="93">
        <f>_xlfn.XLOOKUP(B430,'[3]Nur des jours'!$B:$B,'[3]Nur des jours'!$N:$N,"")</f>
        <v>4.2750682726797988E-2</v>
      </c>
      <c r="AD430" s="93">
        <v>4.2750682726797988E-2</v>
      </c>
      <c r="AE430" s="93">
        <v>9.8306951685486241E-2</v>
      </c>
      <c r="AF430" s="93">
        <v>8.8836525098949001E-2</v>
      </c>
      <c r="AG430" s="93"/>
      <c r="AH430" s="93">
        <v>6.5543912816429947E-2</v>
      </c>
      <c r="AI430" s="93">
        <v>0.45899128328717187</v>
      </c>
      <c r="AJ430" s="93">
        <v>0</v>
      </c>
      <c r="AK430" s="93">
        <v>0</v>
      </c>
      <c r="AL430" s="93">
        <v>6.5543912816429947E-2</v>
      </c>
      <c r="AM430" s="49" t="s">
        <v>5559</v>
      </c>
      <c r="AN430" s="49"/>
      <c r="AO430" s="48" t="str" cm="1">
        <f t="array" ref="AO430">IFERROR(_xlfn.IFS(
AQ430="MPR ISSUE","PDH",
AQ430="BSS Hardware Issue","BSS",
AQ430="Sites strategiques, MLL, Pylone, etc.","ENVTECH",
AQ430="AKTIVCO DEFAUT GE &amp; POWER Cabinet","AKTIVCO",
AQ430="AKTIVCO Coupure ENEO &amp; Baisse de tension","AKTIVCO GRID ONLY",
AQ430="Coupure ENEO &amp; Baisse de tension","IHS GRID ONLY",
AQ430="Defaut GE &amp; POWER Cabinet","IHS",
AQ430="Sharing","Partners",
AQ430="Sites strategiques &amp; DataCenter","SST &amp; DC",
AQ430="Exclu","Exclu",
AQ430="SAT","SAT",
AQ430="SPARE-ISSUE","SPARE-ISSUE",
AQ430="Fiber CAmtel","TRANS_FO_CAMTEL",
AQ430="Fiber AOF","Fiber AOF",
AQ430="Projet OCM (HUAWEI)","TRAVAUX-HUAWEI",
AQ430="Projet OCM (NOKIA)","TRAVAUX-NOKIA",
AQ430="ACCESS-ISSUE","ACCESS-ISSUE",
AQ430="Projet OCM (ZTE, NOKIA, autres projets)","TRAVAUX OCM",
AQ430="No root CAuse","No root cause",
AQ430="ODU HS","PDH",
AQ430="IP &amp; VLAN","PDH",
AQ430="Warehouse HUAWEI","SPARE-ISSUE",
AQ430="SPARE-HS","SPARE-ISSUE",
AQ430="Power Telco","BSS",AQ430="no impacts","no impacts"
),"")</f>
        <v>AKTIVCO</v>
      </c>
      <c r="AP430" s="48" t="str" cm="1">
        <f t="array" ref="AP430">IFERROR(_xlfn.IFS(
AQ430="MPR ISSUE","TX ISSUE",
AQ430="BSS Hardware Issue","RAN ISSUE",
AQ430="Sites strategiques, MLL, Pylone, etc.","ENVTECH",
AQ430="AKTIVCO DEFAUT GE &amp; POWER Cabinet","POWER ISSUE",
AQ430="AKTIVCO Coupure ENEO &amp; Baisse de tension","POWER ISSUE",
AQ430="Coupure ENEO &amp; Baisse de tension","POWER ISSUE",
AQ430="Defaut GE &amp; POWER Cabinet","POWER ISSUE",
AQ430="Sharing","POWER ISSUE",
AQ430="Sites strategiques &amp; DataCenter","POWER ISSUE",
AQ430="Exclu","Exclu",
AQ430="SAT","TX ISSUE",
AQ430="SPARE-ISSUE","SPARE-ISSUE",
AQ430="Fiber CAmtel","TX ISSUE",
AQ430="Fiber AOF","TX ISSUE",
AQ430="Projet OCM (HUAWEI)","TRAVAUX-HUAWEI",
AQ430="Projet OCM (NOKIA)","TRAVAUX -NOKIA",
AQ430="ACCESS-ISSUE","ACCESS-ISSUE",
AQ430="Projet OCM (ZTE, NOKIA, autres projets)","TRAVAUX OCM",
AQ430="No root CAuse","No root cause",
AQ430="ODU HS","TX ISSUE",
AQ430="IP &amp; VLAN","TX ISSUE",
AQ430="Warehouse HUAWEI","SPARE-ISSUE",
AQ430="SPARE-HS","SPARE-ISSUE",
AQ430="Power Telco","RAN ISSUE",AQ430="no impacts","no impacts"
),"")</f>
        <v>POWER ISSUE</v>
      </c>
      <c r="AQ430" s="67" t="s">
        <v>5325</v>
      </c>
      <c r="AR430" s="48" t="str" cm="1">
        <f t="array" ref="AR430">IFERROR(_xlfn.IFS(
AQ430="MPR ISSUE","ACTIVE",
AQ430="BSS Hardware Issue","ACTIVE",
AQ430="Sites strategiques, MLL, Pylone, etc.","PASSIVE",
AQ430="AKTIVCO DEFAUT GE &amp; POWER Cabinet","PASSIVE",
AQ430="AKTIVCO Coupure ENEO &amp; Baisse de tension","PASSIVE",
AQ430="Coupure ENEO &amp; Baisse de tension","PASSIVE",
AQ430="Defaut GE &amp; POWER Cabinet","PASSIVE",
AQ430="Sharing","PASSIVE",
AQ430="Sites strategiques &amp; DataCenter","PASSIVE",
AQ430="Exclu","Exclu",
AQ430="SAT","ACTIVE",
AQ430="SPARE-ISSUE","SPARE-ISSUE",
AQ430="Fiber CAmtel","ACTIVE",
AQ430="Fiber AOF","ACTIVE",
AQ430="Projet OCM (HUAWEI)","PLANNED WORKS",
AQ430="Projet OCM (NOKIA)","PLANNED WORKS",
AQ430="ACCESS-ISSUE","ACCESS-ISSUE",
AQ430="Projet OCM (ZTE, NOKIA, autres projets)","PLANNED WORKS",
AQ430="No root CAuse","No root cause",
AQ430="ODU HS","ACTIVE",
AQ430="IP &amp; VLAN","ACTIVE",
AQ430="Warehouse HUAWEI","SPARE-ISSUE",
AQ430="SPARE-HS","SPARE-ISSUE",
AQ430="Power Telco","ACTIVE", AQ430="no impacts","no impacts"
),"")</f>
        <v>PASSIVE</v>
      </c>
      <c r="AS430" s="92" t="s">
        <v>5785</v>
      </c>
      <c r="AT430" s="98" t="s">
        <v>1335</v>
      </c>
      <c r="AV430" s="17" t="s">
        <v>5537</v>
      </c>
      <c r="AW430" s="7" t="s">
        <v>5537</v>
      </c>
      <c r="AX430" s="6" t="s">
        <v>5537</v>
      </c>
      <c r="AY430" s="7"/>
      <c r="AZ430" s="3" t="s">
        <v>5537</v>
      </c>
      <c r="BA430" s="18" t="s">
        <v>5537</v>
      </c>
      <c r="BB430" s="18" t="s">
        <v>5537</v>
      </c>
      <c r="BC430" s="18" t="s">
        <v>5537</v>
      </c>
      <c r="BD430" s="18" t="s">
        <v>5537</v>
      </c>
      <c r="BE430" s="18" t="s">
        <v>5537</v>
      </c>
      <c r="BF430" s="18" t="s">
        <v>5537</v>
      </c>
      <c r="BG430" s="18" t="s">
        <v>5537</v>
      </c>
      <c r="BH430" s="18" t="s">
        <v>5537</v>
      </c>
      <c r="BI430" s="18" t="s">
        <v>5537</v>
      </c>
      <c r="BJ430" s="18" t="s">
        <v>5537</v>
      </c>
      <c r="BK430" s="18" t="s">
        <v>5537</v>
      </c>
      <c r="BL430" s="9" t="s">
        <v>5785</v>
      </c>
      <c r="BM430" s="14" t="s">
        <v>5537</v>
      </c>
      <c r="BN430" s="14" t="s">
        <v>5537</v>
      </c>
      <c r="BO430" s="14" t="str">
        <f>_xlfn.XLOOKUP(B430,'[4]cell downs 18042026 17h'!$B:$B,'[4]cell downs 18042026 17h'!$B:$B,"")</f>
        <v/>
      </c>
      <c r="BP430" s="14" t="str">
        <f>_xlfn.XLOOKUP(B430,'[5]Cells Huawei 19042026 15h'!$B:$B,'[5]Cells Huawei 19042026 15h'!$B:$B,"")</f>
        <v/>
      </c>
      <c r="BQ430" s="9" t="str">
        <f>_xlfn.XLOOKUP(B430,'[6]cells down 19042026 9H40'!$B:$B,'[6]cells down 19042026 9H40'!$B:$B,"")</f>
        <v/>
      </c>
      <c r="BR430" s="9" t="s">
        <v>5537</v>
      </c>
      <c r="BS430" s="9" t="s">
        <v>5537</v>
      </c>
      <c r="BT430" s="108"/>
    </row>
    <row r="431" spans="1:72" s="9" customFormat="1" x14ac:dyDescent="0.35">
      <c r="A431" s="1" t="s">
        <v>1440</v>
      </c>
      <c r="B431" s="8" t="s">
        <v>1441</v>
      </c>
      <c r="C431" s="3" t="str">
        <f>_xlfn.XLOOKUP(B431,'[1]daily break down'!$D:$D,'[1]daily break down'!$E:$E,"")</f>
        <v>CENTRE</v>
      </c>
      <c r="D431" s="1" t="s">
        <v>11</v>
      </c>
      <c r="E431" s="1" t="s">
        <v>154</v>
      </c>
      <c r="F431" s="3" t="s">
        <v>226</v>
      </c>
      <c r="G431" s="1" t="s">
        <v>1442</v>
      </c>
      <c r="H431" s="33" t="str">
        <f>_xlfn.XLOOKUP(B431,[2]CALCULATION!$B:$B,[2]CALCULATION!$H:$H,"")</f>
        <v>NOKIA</v>
      </c>
      <c r="I431" s="28">
        <v>9.363416116632604E-3</v>
      </c>
      <c r="J431" s="28">
        <v>0</v>
      </c>
      <c r="K431" s="28">
        <v>0</v>
      </c>
      <c r="L431" s="28">
        <v>0.26278204392851134</v>
      </c>
      <c r="M431" s="28">
        <v>3.3886648803053529E-3</v>
      </c>
      <c r="N431" s="28">
        <v>0</v>
      </c>
      <c r="O431" s="28">
        <v>5.5288742783926826E-3</v>
      </c>
      <c r="P431" s="28">
        <v>0</v>
      </c>
      <c r="Q431" s="28">
        <v>0</v>
      </c>
      <c r="R431" s="28">
        <v>5.2720491506222364E-2</v>
      </c>
      <c r="S431" s="93">
        <v>0.11484006928571242</v>
      </c>
      <c r="T431" s="93">
        <f>_xlfn.XLOOKUP(B431,'[3]Nur des jours'!$B:$B,'[3]Nur des jours'!$U:$U,"")</f>
        <v>1.1827153835397923</v>
      </c>
      <c r="U431" s="93">
        <v>0.23267643172874691</v>
      </c>
      <c r="V431" s="93">
        <v>5.7964004531536632E-3</v>
      </c>
      <c r="W431" s="93">
        <v>1.1827153835397923</v>
      </c>
      <c r="X431" s="93">
        <v>0.13073112406651205</v>
      </c>
      <c r="Y431" s="93">
        <v>2.6752617476094621E-3</v>
      </c>
      <c r="Z431" s="93">
        <v>4.1199030913185554E-3</v>
      </c>
      <c r="AA431" s="93">
        <v>0</v>
      </c>
      <c r="AB431" s="93">
        <v>2.5165295505845422E-2</v>
      </c>
      <c r="AC431" s="93">
        <f>_xlfn.XLOOKUP(B431,'[3]Nur des jours'!$B:$B,'[3]Nur des jours'!$N:$N,"")</f>
        <v>7.1340313269583951E-3</v>
      </c>
      <c r="AD431" s="93">
        <v>7.1340313269583951E-3</v>
      </c>
      <c r="AE431" s="93">
        <v>0</v>
      </c>
      <c r="AF431" s="93">
        <v>6.7416596039757918E-3</v>
      </c>
      <c r="AG431" s="93"/>
      <c r="AH431" s="93">
        <v>6.3974425924498979E-2</v>
      </c>
      <c r="AI431" s="93">
        <v>7.5811621484439012E-2</v>
      </c>
      <c r="AJ431" s="93">
        <v>0.15831607794336111</v>
      </c>
      <c r="AK431" s="93">
        <v>0</v>
      </c>
      <c r="AL431" s="93">
        <v>6.3974425924498979E-2</v>
      </c>
      <c r="AM431" s="49" t="s">
        <v>5559</v>
      </c>
      <c r="AN431" s="49"/>
      <c r="AO431" s="48" t="str" cm="1">
        <f t="array" ref="AO431">IFERROR(_xlfn.IFS(
AQ431="MPR ISSUE","PDH",
AQ431="BSS Hardware Issue","BSS",
AQ431="Sites strategiques, MLL, Pylone, etc.","ENVTECH",
AQ431="AKTIVCO DEFAUT GE &amp; POWER Cabinet","AKTIVCO",
AQ431="AKTIVCO Coupure ENEO &amp; Baisse de tension","AKTIVCO GRID ONLY",
AQ431="Coupure ENEO &amp; Baisse de tension","IHS GRID ONLY",
AQ431="Defaut GE &amp; POWER Cabinet","IHS",
AQ431="Sharing","Partners",
AQ431="Sites strategiques &amp; DataCenter","SST &amp; DC",
AQ431="Exclu","Exclu",
AQ431="SAT","SAT",
AQ431="SPARE-ISSUE","SPARE-ISSUE",
AQ431="Fiber CAmtel","TRANS_FO_CAMTEL",
AQ431="Fiber AOF","Fiber AOF",
AQ431="Projet OCM (HUAWEI)","TRAVAUX-HUAWEI",
AQ431="Projet OCM (NOKIA)","TRAVAUX-NOKIA",
AQ431="ACCESS-ISSUE","ACCESS-ISSUE",
AQ431="Projet OCM (ZTE, NOKIA, autres projets)","TRAVAUX OCM",
AQ431="No root CAuse","No root cause",
AQ431="ODU HS","PDH",
AQ431="IP &amp; VLAN","PDH",
AQ431="Warehouse HUAWEI","SPARE-ISSUE",
AQ431="SPARE-HS","SPARE-ISSUE",
AQ431="Power Telco","BSS",AQ431="no impacts","no impacts"
),"")</f>
        <v>IHS</v>
      </c>
      <c r="AP431" s="48" t="str" cm="1">
        <f t="array" ref="AP431">IFERROR(_xlfn.IFS(
AQ431="MPR ISSUE","TX ISSUE",
AQ431="BSS Hardware Issue","RAN ISSUE",
AQ431="Sites strategiques, MLL, Pylone, etc.","ENVTECH",
AQ431="AKTIVCO DEFAUT GE &amp; POWER Cabinet","POWER ISSUE",
AQ431="AKTIVCO Coupure ENEO &amp; Baisse de tension","POWER ISSUE",
AQ431="Coupure ENEO &amp; Baisse de tension","POWER ISSUE",
AQ431="Defaut GE &amp; POWER Cabinet","POWER ISSUE",
AQ431="Sharing","POWER ISSUE",
AQ431="Sites strategiques &amp; DataCenter","POWER ISSUE",
AQ431="Exclu","Exclu",
AQ431="SAT","TX ISSUE",
AQ431="SPARE-ISSUE","SPARE-ISSUE",
AQ431="Fiber CAmtel","TX ISSUE",
AQ431="Fiber AOF","TX ISSUE",
AQ431="Projet OCM (HUAWEI)","TRAVAUX-HUAWEI",
AQ431="Projet OCM (NOKIA)","TRAVAUX -NOKIA",
AQ431="ACCESS-ISSUE","ACCESS-ISSUE",
AQ431="Projet OCM (ZTE, NOKIA, autres projets)","TRAVAUX OCM",
AQ431="No root CAuse","No root cause",
AQ431="ODU HS","TX ISSUE",
AQ431="IP &amp; VLAN","TX ISSUE",
AQ431="Warehouse HUAWEI","SPARE-ISSUE",
AQ431="SPARE-HS","SPARE-ISSUE",
AQ431="Power Telco","RAN ISSUE",AQ431="no impacts","no impacts"
),"")</f>
        <v>POWER ISSUE</v>
      </c>
      <c r="AQ431" s="67" t="s">
        <v>5330</v>
      </c>
      <c r="AR431" s="48" t="str" cm="1">
        <f t="array" ref="AR431">IFERROR(_xlfn.IFS(
AQ431="MPR ISSUE","ACTIVE",
AQ431="BSS Hardware Issue","ACTIVE",
AQ431="Sites strategiques, MLL, Pylone, etc.","PASSIVE",
AQ431="AKTIVCO DEFAUT GE &amp; POWER Cabinet","PASSIVE",
AQ431="AKTIVCO Coupure ENEO &amp; Baisse de tension","PASSIVE",
AQ431="Coupure ENEO &amp; Baisse de tension","PASSIVE",
AQ431="Defaut GE &amp; POWER Cabinet","PASSIVE",
AQ431="Sharing","PASSIVE",
AQ431="Sites strategiques &amp; DataCenter","PASSIVE",
AQ431="Exclu","Exclu",
AQ431="SAT","ACTIVE",
AQ431="SPARE-ISSUE","SPARE-ISSUE",
AQ431="Fiber CAmtel","ACTIVE",
AQ431="Fiber AOF","ACTIVE",
AQ431="Projet OCM (HUAWEI)","PLANNED WORKS",
AQ431="Projet OCM (NOKIA)","PLANNED WORKS",
AQ431="ACCESS-ISSUE","ACCESS-ISSUE",
AQ431="Projet OCM (ZTE, NOKIA, autres projets)","PLANNED WORKS",
AQ431="No root CAuse","No root cause",
AQ431="ODU HS","ACTIVE",
AQ431="IP &amp; VLAN","ACTIVE",
AQ431="Warehouse HUAWEI","SPARE-ISSUE",
AQ431="SPARE-HS","SPARE-ISSUE",
AQ431="Power Telco","ACTIVE", AQ431="no impacts","no impacts"
),"")</f>
        <v>PASSIVE</v>
      </c>
      <c r="AS431" s="92" t="s">
        <v>5808</v>
      </c>
      <c r="AT431" s="98" t="s">
        <v>1441</v>
      </c>
      <c r="AV431" s="17" t="s">
        <v>5537</v>
      </c>
      <c r="AW431" s="7" t="s">
        <v>5537</v>
      </c>
      <c r="AX431" s="6" t="s">
        <v>5537</v>
      </c>
      <c r="AY431" s="7"/>
      <c r="AZ431" s="3" t="s">
        <v>5537</v>
      </c>
      <c r="BA431" s="18" t="s">
        <v>5537</v>
      </c>
      <c r="BB431" s="18" t="s">
        <v>5537</v>
      </c>
      <c r="BC431" s="18" t="s">
        <v>5537</v>
      </c>
      <c r="BD431" s="18" t="s">
        <v>5537</v>
      </c>
      <c r="BE431" s="18" t="s">
        <v>5537</v>
      </c>
      <c r="BF431" s="18" t="s">
        <v>5537</v>
      </c>
      <c r="BG431" s="18" t="s">
        <v>5537</v>
      </c>
      <c r="BH431" s="18" t="s">
        <v>5537</v>
      </c>
      <c r="BI431" s="18" t="s">
        <v>5537</v>
      </c>
      <c r="BJ431" s="18" t="s">
        <v>5537</v>
      </c>
      <c r="BK431" s="18" t="s">
        <v>5537</v>
      </c>
      <c r="BL431" s="9" t="s">
        <v>5808</v>
      </c>
      <c r="BM431" s="14" t="s">
        <v>5537</v>
      </c>
      <c r="BN431" s="14" t="s">
        <v>5537</v>
      </c>
      <c r="BO431" s="14" t="str">
        <f>_xlfn.XLOOKUP(B431,'[4]cell downs 18042026 17h'!$B:$B,'[4]cell downs 18042026 17h'!$B:$B,"")</f>
        <v/>
      </c>
      <c r="BP431" s="14" t="str">
        <f>_xlfn.XLOOKUP(B431,'[5]Cells Huawei 19042026 15h'!$B:$B,'[5]Cells Huawei 19042026 15h'!$B:$B,"")</f>
        <v/>
      </c>
      <c r="BQ431" s="9" t="str">
        <f>_xlfn.XLOOKUP(B431,'[6]cells down 19042026 9H40'!$B:$B,'[6]cells down 19042026 9H40'!$B:$B,"")</f>
        <v/>
      </c>
      <c r="BR431" s="9" t="s">
        <v>1441</v>
      </c>
      <c r="BS431" s="9" t="s">
        <v>1713</v>
      </c>
      <c r="BT431" s="108"/>
    </row>
    <row r="432" spans="1:72" s="9" customFormat="1" x14ac:dyDescent="0.35">
      <c r="A432" s="1" t="s">
        <v>1361</v>
      </c>
      <c r="B432" s="8" t="s">
        <v>1362</v>
      </c>
      <c r="C432" s="3" t="str">
        <f>_xlfn.XLOOKUP(B432,'[1]daily break down'!$D:$D,'[1]daily break down'!$E:$E,"")</f>
        <v>SUD-OUEST</v>
      </c>
      <c r="D432" s="1" t="s">
        <v>11</v>
      </c>
      <c r="E432" s="1" t="s">
        <v>12</v>
      </c>
      <c r="F432" s="3" t="s">
        <v>13</v>
      </c>
      <c r="G432" s="1" t="s">
        <v>223</v>
      </c>
      <c r="H432" s="33" t="str">
        <f>_xlfn.XLOOKUP(B432,[2]CALCULATION!$B:$B,[2]CALCULATION!$H:$H,"")</f>
        <v>NOKIA</v>
      </c>
      <c r="I432" s="28">
        <v>4.2058874752221954E-2</v>
      </c>
      <c r="J432" s="28">
        <v>6.0743692180739071E-2</v>
      </c>
      <c r="K432" s="28">
        <v>6.447704855883081E-2</v>
      </c>
      <c r="L432" s="28">
        <v>3.2896821418547537E-2</v>
      </c>
      <c r="M432" s="28">
        <v>2.6638489712277797E-2</v>
      </c>
      <c r="N432" s="28">
        <v>4.3122971497668382E-2</v>
      </c>
      <c r="O432" s="28">
        <v>4.8100780001790716E-2</v>
      </c>
      <c r="P432" s="28">
        <v>5.060771979191029E-2</v>
      </c>
      <c r="Q432" s="28">
        <v>3.6630177796639268E-2</v>
      </c>
      <c r="R432" s="28">
        <v>4.9525587508405446E-2</v>
      </c>
      <c r="S432" s="93">
        <v>6.11404740180242E-2</v>
      </c>
      <c r="T432" s="93">
        <f>_xlfn.XLOOKUP(B432,'[3]Nur des jours'!$B:$B,'[3]Nur des jours'!$U:$U,"")</f>
        <v>8.2683423079447441E-2</v>
      </c>
      <c r="U432" s="93">
        <v>4.182441275746257E-2</v>
      </c>
      <c r="V432" s="93">
        <v>2.5967874030128443E-2</v>
      </c>
      <c r="W432" s="93">
        <v>8.2683423079447441E-2</v>
      </c>
      <c r="X432" s="93">
        <v>0.13096298008463816</v>
      </c>
      <c r="Y432" s="93">
        <v>8.6268273821243996E-2</v>
      </c>
      <c r="Z432" s="93">
        <v>0.15290012641503511</v>
      </c>
      <c r="AA432" s="93">
        <v>9.5346328684798518E-2</v>
      </c>
      <c r="AB432" s="93">
        <v>6.0817617062320042E-2</v>
      </c>
      <c r="AC432" s="93">
        <f>_xlfn.XLOOKUP(B432,'[3]Nur des jours'!$B:$B,'[3]Nur des jours'!$N:$N,"")</f>
        <v>4.0485627780488712E-2</v>
      </c>
      <c r="AD432" s="93">
        <v>4.0485627780488712E-2</v>
      </c>
      <c r="AE432" s="93">
        <v>7.8099807951876682E-2</v>
      </c>
      <c r="AF432" s="93">
        <v>9.4793441256959252E-2</v>
      </c>
      <c r="AG432" s="93"/>
      <c r="AH432" s="93">
        <v>6.260112489405964E-2</v>
      </c>
      <c r="AI432" s="93">
        <v>0.43838351138448256</v>
      </c>
      <c r="AJ432" s="93">
        <v>0</v>
      </c>
      <c r="AK432" s="93">
        <v>0</v>
      </c>
      <c r="AL432" s="93">
        <v>6.260112489405964E-2</v>
      </c>
      <c r="AM432" s="49" t="s">
        <v>5601</v>
      </c>
      <c r="AN432" s="49"/>
      <c r="AO432" s="48" t="str" cm="1">
        <f t="array" ref="AO432">IFERROR(_xlfn.IFS(
AQ432="MPR ISSUE","PDH",
AQ432="BSS Hardware Issue","BSS",
AQ432="Sites strategiques, MLL, Pylone, etc.","ENVTECH",
AQ432="AKTIVCO DEFAUT GE &amp; POWER Cabinet","AKTIVCO",
AQ432="AKTIVCO Coupure ENEO &amp; Baisse de tension","AKTIVCO GRID ONLY",
AQ432="Coupure ENEO &amp; Baisse de tension","IHS GRID ONLY",
AQ432="Defaut GE &amp; POWER Cabinet","IHS",
AQ432="Sharing","Partners",
AQ432="Sites strategiques &amp; DataCenter","SST &amp; DC",
AQ432="Exclu","Exclu",
AQ432="SAT","SAT",
AQ432="SPARE-ISSUE","SPARE-ISSUE",
AQ432="Fiber CAmtel","TRANS_FO_CAMTEL",
AQ432="Fiber AOF","Fiber AOF",
AQ432="Projet OCM (HUAWEI)","TRAVAUX-HUAWEI",
AQ432="Projet OCM (NOKIA)","TRAVAUX-NOKIA",
AQ432="ACCESS-ISSUE","ACCESS-ISSUE",
AQ432="Projet OCM (ZTE, NOKIA, autres projets)","TRAVAUX OCM",
AQ432="No root CAuse","No root cause",
AQ432="ODU HS","PDH",
AQ432="IP &amp; VLAN","PDH",
AQ432="Warehouse HUAWEI","SPARE-ISSUE",
AQ432="SPARE-HS","SPARE-ISSUE",
AQ432="Power Telco","BSS",AQ432="no impacts","no impacts"
),"")</f>
        <v>IHS</v>
      </c>
      <c r="AP432" s="48" t="str" cm="1">
        <f t="array" ref="AP432">IFERROR(_xlfn.IFS(
AQ432="MPR ISSUE","TX ISSUE",
AQ432="BSS Hardware Issue","RAN ISSUE",
AQ432="Sites strategiques, MLL, Pylone, etc.","ENVTECH",
AQ432="AKTIVCO DEFAUT GE &amp; POWER Cabinet","POWER ISSUE",
AQ432="AKTIVCO Coupure ENEO &amp; Baisse de tension","POWER ISSUE",
AQ432="Coupure ENEO &amp; Baisse de tension","POWER ISSUE",
AQ432="Defaut GE &amp; POWER Cabinet","POWER ISSUE",
AQ432="Sharing","POWER ISSUE",
AQ432="Sites strategiques &amp; DataCenter","POWER ISSUE",
AQ432="Exclu","Exclu",
AQ432="SAT","TX ISSUE",
AQ432="SPARE-ISSUE","SPARE-ISSUE",
AQ432="Fiber CAmtel","TX ISSUE",
AQ432="Fiber AOF","TX ISSUE",
AQ432="Projet OCM (HUAWEI)","TRAVAUX-HUAWEI",
AQ432="Projet OCM (NOKIA)","TRAVAUX -NOKIA",
AQ432="ACCESS-ISSUE","ACCESS-ISSUE",
AQ432="Projet OCM (ZTE, NOKIA, autres projets)","TRAVAUX OCM",
AQ432="No root CAuse","No root cause",
AQ432="ODU HS","TX ISSUE",
AQ432="IP &amp; VLAN","TX ISSUE",
AQ432="Warehouse HUAWEI","SPARE-ISSUE",
AQ432="SPARE-HS","SPARE-ISSUE",
AQ432="Power Telco","RAN ISSUE",AQ432="no impacts","no impacts"
),"")</f>
        <v>POWER ISSUE</v>
      </c>
      <c r="AQ432" s="67" t="s">
        <v>5330</v>
      </c>
      <c r="AR432" s="48" t="str" cm="1">
        <f t="array" ref="AR432">IFERROR(_xlfn.IFS(
AQ432="MPR ISSUE","ACTIVE",
AQ432="BSS Hardware Issue","ACTIVE",
AQ432="Sites strategiques, MLL, Pylone, etc.","PASSIVE",
AQ432="AKTIVCO DEFAUT GE &amp; POWER Cabinet","PASSIVE",
AQ432="AKTIVCO Coupure ENEO &amp; Baisse de tension","PASSIVE",
AQ432="Coupure ENEO &amp; Baisse de tension","PASSIVE",
AQ432="Defaut GE &amp; POWER Cabinet","PASSIVE",
AQ432="Sharing","PASSIVE",
AQ432="Sites strategiques &amp; DataCenter","PASSIVE",
AQ432="Exclu","Exclu",
AQ432="SAT","ACTIVE",
AQ432="SPARE-ISSUE","SPARE-ISSUE",
AQ432="Fiber CAmtel","ACTIVE",
AQ432="Fiber AOF","ACTIVE",
AQ432="Projet OCM (HUAWEI)","PLANNED WORKS",
AQ432="Projet OCM (NOKIA)","PLANNED WORKS",
AQ432="ACCESS-ISSUE","ACCESS-ISSUE",
AQ432="Projet OCM (ZTE, NOKIA, autres projets)","PLANNED WORKS",
AQ432="No root CAuse","No root cause",
AQ432="ODU HS","ACTIVE",
AQ432="IP &amp; VLAN","ACTIVE",
AQ432="Warehouse HUAWEI","SPARE-ISSUE",
AQ432="SPARE-HS","SPARE-ISSUE",
AQ432="Power Telco","ACTIVE", AQ432="no impacts","no impacts"
),"")</f>
        <v>PASSIVE</v>
      </c>
      <c r="AS432" s="92" t="s">
        <v>5783</v>
      </c>
      <c r="AT432" s="98" t="s">
        <v>1362</v>
      </c>
      <c r="AV432" s="17" t="s">
        <v>5537</v>
      </c>
      <c r="AW432" s="7" t="s">
        <v>5537</v>
      </c>
      <c r="AX432" s="6" t="s">
        <v>5537</v>
      </c>
      <c r="AY432" s="7"/>
      <c r="AZ432" s="3" t="s">
        <v>5537</v>
      </c>
      <c r="BA432" s="18" t="s">
        <v>5537</v>
      </c>
      <c r="BB432" s="18" t="s">
        <v>5537</v>
      </c>
      <c r="BC432" s="18" t="s">
        <v>5537</v>
      </c>
      <c r="BD432" s="18" t="s">
        <v>5537</v>
      </c>
      <c r="BE432" s="18" t="s">
        <v>5537</v>
      </c>
      <c r="BF432" s="18" t="s">
        <v>5537</v>
      </c>
      <c r="BG432" s="18" t="s">
        <v>5537</v>
      </c>
      <c r="BH432" s="18" t="s">
        <v>5537</v>
      </c>
      <c r="BI432" s="18" t="s">
        <v>5537</v>
      </c>
      <c r="BJ432" s="18" t="s">
        <v>5537</v>
      </c>
      <c r="BK432" s="18" t="s">
        <v>5537</v>
      </c>
      <c r="BL432" s="9" t="s">
        <v>5783</v>
      </c>
      <c r="BM432" s="14" t="s">
        <v>5537</v>
      </c>
      <c r="BN432" s="14" t="s">
        <v>5537</v>
      </c>
      <c r="BO432" s="14" t="str">
        <f>_xlfn.XLOOKUP(B432,'[4]cell downs 18042026 17h'!$B:$B,'[4]cell downs 18042026 17h'!$B:$B,"")</f>
        <v/>
      </c>
      <c r="BP432" s="14" t="str">
        <f>_xlfn.XLOOKUP(B432,'[5]Cells Huawei 19042026 15h'!$B:$B,'[5]Cells Huawei 19042026 15h'!$B:$B,"")</f>
        <v/>
      </c>
      <c r="BQ432" s="9" t="str">
        <f>_xlfn.XLOOKUP(B432,'[6]cells down 19042026 9H40'!$B:$B,'[6]cells down 19042026 9H40'!$B:$B,"")</f>
        <v/>
      </c>
      <c r="BR432" s="9" t="s">
        <v>1362</v>
      </c>
      <c r="BS432" s="9" t="s">
        <v>318</v>
      </c>
      <c r="BT432" s="108"/>
    </row>
    <row r="433" spans="1:72" s="9" customFormat="1" x14ac:dyDescent="0.35">
      <c r="A433" s="1" t="s">
        <v>2079</v>
      </c>
      <c r="B433" s="8" t="s">
        <v>2080</v>
      </c>
      <c r="C433" s="3" t="str">
        <f>_xlfn.XLOOKUP(B433,'[1]daily break down'!$D:$D,'[1]daily break down'!$E:$E,"")</f>
        <v>EXTREME-NORD</v>
      </c>
      <c r="D433" s="1" t="s">
        <v>21</v>
      </c>
      <c r="E433" s="1" t="s">
        <v>122</v>
      </c>
      <c r="F433" s="3" t="s">
        <v>55</v>
      </c>
      <c r="G433" s="1" t="s">
        <v>2081</v>
      </c>
      <c r="H433" s="33" t="str">
        <f>_xlfn.XLOOKUP(B433,[2]CALCULATION!$B:$B,[2]CALCULATION!$H:$H,"")</f>
        <v>NOKIA</v>
      </c>
      <c r="I433" s="28">
        <v>0</v>
      </c>
      <c r="J433" s="28">
        <v>0</v>
      </c>
      <c r="K433" s="28">
        <v>0.35418919662889159</v>
      </c>
      <c r="L433" s="28">
        <v>0</v>
      </c>
      <c r="M433" s="28">
        <v>0</v>
      </c>
      <c r="N433" s="28">
        <v>1.6052499449744453E-3</v>
      </c>
      <c r="O433" s="28">
        <v>0.4909985947913838</v>
      </c>
      <c r="P433" s="28">
        <v>0</v>
      </c>
      <c r="Q433" s="28">
        <v>0</v>
      </c>
      <c r="R433" s="28">
        <v>0</v>
      </c>
      <c r="S433" s="93">
        <v>0</v>
      </c>
      <c r="T433" s="93">
        <f>_xlfn.XLOOKUP(B433,'[3]Nur des jours'!$B:$B,'[3]Nur des jours'!$U:$U,"")</f>
        <v>1.3145572454818086</v>
      </c>
      <c r="U433" s="93">
        <v>0</v>
      </c>
      <c r="V433" s="93">
        <v>0</v>
      </c>
      <c r="W433" s="93">
        <v>1.3145572454818086</v>
      </c>
      <c r="X433" s="93">
        <v>0</v>
      </c>
      <c r="Y433" s="93">
        <v>0</v>
      </c>
      <c r="Z433" s="93">
        <v>0</v>
      </c>
      <c r="AA433" s="93">
        <v>0</v>
      </c>
      <c r="AB433" s="93">
        <v>0.24486495356483323</v>
      </c>
      <c r="AC433" s="93">
        <f>_xlfn.XLOOKUP(B433,'[3]Nur des jours'!$B:$B,'[3]Nur des jours'!$N:$N,"")</f>
        <v>9.8627983095199746E-3</v>
      </c>
      <c r="AD433" s="93">
        <v>9.8627983095199746E-3</v>
      </c>
      <c r="AE433" s="93">
        <v>0</v>
      </c>
      <c r="AF433" s="93">
        <v>0</v>
      </c>
      <c r="AG433" s="93"/>
      <c r="AH433" s="93">
        <v>5.8234900781574138E-2</v>
      </c>
      <c r="AI433" s="93">
        <v>0</v>
      </c>
      <c r="AJ433" s="93">
        <v>0.17346708373360203</v>
      </c>
      <c r="AK433" s="93">
        <v>0</v>
      </c>
      <c r="AL433" s="93">
        <v>5.8234900781574138E-2</v>
      </c>
      <c r="AM433" s="49" t="s">
        <v>5601</v>
      </c>
      <c r="AN433" s="49"/>
      <c r="AO433" s="48" t="str" cm="1">
        <f t="array" ref="AO433">IFERROR(_xlfn.IFS(
AQ433="MPR ISSUE","PDH",
AQ433="BSS Hardware Issue","BSS",
AQ433="Sites strategiques, MLL, Pylone, etc.","ENVTECH",
AQ433="AKTIVCO DEFAUT GE &amp; POWER Cabinet","AKTIVCO",
AQ433="AKTIVCO Coupure ENEO &amp; Baisse de tension","AKTIVCO GRID ONLY",
AQ433="Coupure ENEO &amp; Baisse de tension","IHS GRID ONLY",
AQ433="Defaut GE &amp; POWER Cabinet","IHS",
AQ433="Sharing","Partners",
AQ433="Sites strategiques &amp; DataCenter","SST &amp; DC",
AQ433="Exclu","Exclu",
AQ433="SAT","SAT",
AQ433="SPARE-ISSUE","SPARE-ISSUE",
AQ433="Fiber CAmtel","TRANS_FO_CAMTEL",
AQ433="Fiber AOF","Fiber AOF",
AQ433="Projet OCM (HUAWEI)","TRAVAUX-HUAWEI",
AQ433="Projet OCM (NOKIA)","TRAVAUX-NOKIA",
AQ433="ACCESS-ISSUE","ACCESS-ISSUE",
AQ433="Projet OCM (ZTE, NOKIA, autres projets)","TRAVAUX OCM",
AQ433="No root CAuse","No root cause",
AQ433="ODU HS","PDH",
AQ433="IP &amp; VLAN","PDH",
AQ433="Warehouse HUAWEI","SPARE-ISSUE",
AQ433="SPARE-HS","SPARE-ISSUE",
AQ433="Power Telco","BSS",AQ433="no impacts","no impacts"
),"")</f>
        <v>IHS</v>
      </c>
      <c r="AP433" s="48" t="str" cm="1">
        <f t="array" ref="AP433">IFERROR(_xlfn.IFS(
AQ433="MPR ISSUE","TX ISSUE",
AQ433="BSS Hardware Issue","RAN ISSUE",
AQ433="Sites strategiques, MLL, Pylone, etc.","ENVTECH",
AQ433="AKTIVCO DEFAUT GE &amp; POWER Cabinet","POWER ISSUE",
AQ433="AKTIVCO Coupure ENEO &amp; Baisse de tension","POWER ISSUE",
AQ433="Coupure ENEO &amp; Baisse de tension","POWER ISSUE",
AQ433="Defaut GE &amp; POWER Cabinet","POWER ISSUE",
AQ433="Sharing","POWER ISSUE",
AQ433="Sites strategiques &amp; DataCenter","POWER ISSUE",
AQ433="Exclu","Exclu",
AQ433="SAT","TX ISSUE",
AQ433="SPARE-ISSUE","SPARE-ISSUE",
AQ433="Fiber CAmtel","TX ISSUE",
AQ433="Fiber AOF","TX ISSUE",
AQ433="Projet OCM (HUAWEI)","TRAVAUX-HUAWEI",
AQ433="Projet OCM (NOKIA)","TRAVAUX -NOKIA",
AQ433="ACCESS-ISSUE","ACCESS-ISSUE",
AQ433="Projet OCM (ZTE, NOKIA, autres projets)","TRAVAUX OCM",
AQ433="No root CAuse","No root cause",
AQ433="ODU HS","TX ISSUE",
AQ433="IP &amp; VLAN","TX ISSUE",
AQ433="Warehouse HUAWEI","SPARE-ISSUE",
AQ433="SPARE-HS","SPARE-ISSUE",
AQ433="Power Telco","RAN ISSUE",AQ433="no impacts","no impacts"
),"")</f>
        <v>POWER ISSUE</v>
      </c>
      <c r="AQ433" s="67" t="s">
        <v>5330</v>
      </c>
      <c r="AR433" s="48" t="str" cm="1">
        <f t="array" ref="AR433">IFERROR(_xlfn.IFS(
AQ433="MPR ISSUE","ACTIVE",
AQ433="BSS Hardware Issue","ACTIVE",
AQ433="Sites strategiques, MLL, Pylone, etc.","PASSIVE",
AQ433="AKTIVCO DEFAUT GE &amp; POWER Cabinet","PASSIVE",
AQ433="AKTIVCO Coupure ENEO &amp; Baisse de tension","PASSIVE",
AQ433="Coupure ENEO &amp; Baisse de tension","PASSIVE",
AQ433="Defaut GE &amp; POWER Cabinet","PASSIVE",
AQ433="Sharing","PASSIVE",
AQ433="Sites strategiques &amp; DataCenter","PASSIVE",
AQ433="Exclu","Exclu",
AQ433="SAT","ACTIVE",
AQ433="SPARE-ISSUE","SPARE-ISSUE",
AQ433="Fiber CAmtel","ACTIVE",
AQ433="Fiber AOF","ACTIVE",
AQ433="Projet OCM (HUAWEI)","PLANNED WORKS",
AQ433="Projet OCM (NOKIA)","PLANNED WORKS",
AQ433="ACCESS-ISSUE","ACCESS-ISSUE",
AQ433="Projet OCM (ZTE, NOKIA, autres projets)","PLANNED WORKS",
AQ433="No root CAuse","No root cause",
AQ433="ODU HS","ACTIVE",
AQ433="IP &amp; VLAN","ACTIVE",
AQ433="Warehouse HUAWEI","SPARE-ISSUE",
AQ433="SPARE-HS","SPARE-ISSUE",
AQ433="Power Telco","ACTIVE", AQ433="no impacts","no impacts"
),"")</f>
        <v>PASSIVE</v>
      </c>
      <c r="AS433" s="92" t="s">
        <v>5957</v>
      </c>
      <c r="AT433" s="98" t="s">
        <v>2080</v>
      </c>
      <c r="AV433" s="17" t="s">
        <v>5537</v>
      </c>
      <c r="AW433" s="7" t="s">
        <v>5537</v>
      </c>
      <c r="AX433" s="6" t="s">
        <v>5537</v>
      </c>
      <c r="AY433" s="7"/>
      <c r="AZ433" s="3" t="s">
        <v>5537</v>
      </c>
      <c r="BA433" s="18" t="s">
        <v>5537</v>
      </c>
      <c r="BB433" s="18" t="s">
        <v>5537</v>
      </c>
      <c r="BC433" s="18" t="s">
        <v>5537</v>
      </c>
      <c r="BD433" s="18" t="s">
        <v>5537</v>
      </c>
      <c r="BE433" s="18" t="s">
        <v>5537</v>
      </c>
      <c r="BF433" s="18" t="s">
        <v>5537</v>
      </c>
      <c r="BG433" s="18" t="s">
        <v>5537</v>
      </c>
      <c r="BH433" s="18" t="s">
        <v>5537</v>
      </c>
      <c r="BI433" s="18" t="s">
        <v>5537</v>
      </c>
      <c r="BJ433" s="18" t="s">
        <v>5537</v>
      </c>
      <c r="BK433" s="18" t="s">
        <v>5537</v>
      </c>
      <c r="BL433" s="9" t="s">
        <v>5957</v>
      </c>
      <c r="BM433" s="14" t="s">
        <v>5537</v>
      </c>
      <c r="BN433" s="14" t="s">
        <v>5537</v>
      </c>
      <c r="BO433" s="14" t="str">
        <f>_xlfn.XLOOKUP(B433,'[4]cell downs 18042026 17h'!$B:$B,'[4]cell downs 18042026 17h'!$B:$B,"")</f>
        <v/>
      </c>
      <c r="BP433" s="14" t="str">
        <f>_xlfn.XLOOKUP(B433,'[5]Cells Huawei 19042026 15h'!$B:$B,'[5]Cells Huawei 19042026 15h'!$B:$B,"")</f>
        <v/>
      </c>
      <c r="BQ433" s="9" t="str">
        <f>_xlfn.XLOOKUP(B433,'[6]cells down 19042026 9H40'!$B:$B,'[6]cells down 19042026 9H40'!$B:$B,"")</f>
        <v/>
      </c>
      <c r="BR433" s="9" t="s">
        <v>5537</v>
      </c>
      <c r="BS433" s="9" t="s">
        <v>5578</v>
      </c>
      <c r="BT433" s="108"/>
    </row>
    <row r="434" spans="1:72" s="9" customFormat="1" x14ac:dyDescent="0.35">
      <c r="A434" s="1" t="s">
        <v>914</v>
      </c>
      <c r="B434" s="8" t="s">
        <v>915</v>
      </c>
      <c r="C434" s="3" t="str">
        <f>_xlfn.XLOOKUP(B434,'[1]daily break down'!$D:$D,'[1]daily break down'!$E:$E,"")</f>
        <v>LITTORAL</v>
      </c>
      <c r="D434" s="1" t="s">
        <v>11</v>
      </c>
      <c r="E434" s="1" t="s">
        <v>5483</v>
      </c>
      <c r="F434" s="3" t="s">
        <v>31</v>
      </c>
      <c r="G434" s="1" t="s">
        <v>916</v>
      </c>
      <c r="H434" s="33" t="str">
        <f>_xlfn.XLOOKUP(B434,[2]CALCULATION!$B:$B,[2]CALCULATION!$H:$H,"")</f>
        <v>NOKIA</v>
      </c>
      <c r="I434" s="28">
        <v>7.3887391716972659E-2</v>
      </c>
      <c r="J434" s="28">
        <v>5.6466134314848419E-2</v>
      </c>
      <c r="K434" s="28">
        <v>2.0725793416167426E-2</v>
      </c>
      <c r="L434" s="28">
        <v>3.7965734009434919E-2</v>
      </c>
      <c r="M434" s="28">
        <v>0.10852362566286917</v>
      </c>
      <c r="N434" s="28">
        <v>1.0165994640915717E-2</v>
      </c>
      <c r="O434" s="28">
        <v>1.3197957954873038E-2</v>
      </c>
      <c r="P434" s="28">
        <v>2.0961257709631829E-2</v>
      </c>
      <c r="Q434" s="28">
        <v>2.8536125307833927E-3</v>
      </c>
      <c r="R434" s="28">
        <v>1.9283958508832459E-2</v>
      </c>
      <c r="S434" s="93">
        <v>6.0639266279146446E-3</v>
      </c>
      <c r="T434" s="93">
        <f>_xlfn.XLOOKUP(B434,'[3]Nur des jours'!$B:$B,'[3]Nur des jours'!$U:$U,"")</f>
        <v>9.1850653334588448E-3</v>
      </c>
      <c r="U434" s="93">
        <v>1.4268062653917818E-3</v>
      </c>
      <c r="V434" s="93">
        <v>0</v>
      </c>
      <c r="W434" s="93">
        <v>9.1850653334588448E-3</v>
      </c>
      <c r="X434" s="93">
        <v>1.230620403900322E-2</v>
      </c>
      <c r="Y434" s="93">
        <v>1.4731774690169015E-2</v>
      </c>
      <c r="Z434" s="93">
        <v>5.7072250615666136E-3</v>
      </c>
      <c r="AA434" s="93">
        <v>0</v>
      </c>
      <c r="AB434" s="93">
        <v>0</v>
      </c>
      <c r="AC434" s="93">
        <f>_xlfn.XLOOKUP(B434,'[3]Nur des jours'!$B:$B,'[3]Nur des jours'!$N:$N,"")</f>
        <v>0</v>
      </c>
      <c r="AD434" s="93">
        <v>0</v>
      </c>
      <c r="AE434" s="93">
        <v>2.9713240476781536E-2</v>
      </c>
      <c r="AF434" s="93">
        <v>0.30922458786701024</v>
      </c>
      <c r="AG434" s="93"/>
      <c r="AH434" s="93">
        <v>5.7464622338649601E-2</v>
      </c>
      <c r="AI434" s="93">
        <v>0.17510361337921498</v>
      </c>
      <c r="AJ434" s="93">
        <v>9.6689685186885199E-2</v>
      </c>
      <c r="AK434" s="93">
        <v>0</v>
      </c>
      <c r="AL434" s="93">
        <v>5.7464622338649601E-2</v>
      </c>
      <c r="AM434" s="49" t="s">
        <v>5559</v>
      </c>
      <c r="AN434" s="49"/>
      <c r="AO434" s="48" t="str" cm="1">
        <f t="array" ref="AO434">IFERROR(_xlfn.IFS(
AQ434="MPR ISSUE","PDH",
AQ434="BSS Hardware Issue","BSS",
AQ434="Sites strategiques, MLL, Pylone, etc.","ENVTECH",
AQ434="AKTIVCO DEFAUT GE &amp; POWER Cabinet","AKTIVCO",
AQ434="AKTIVCO Coupure ENEO &amp; Baisse de tension","AKTIVCO GRID ONLY",
AQ434="Coupure ENEO &amp; Baisse de tension","IHS GRID ONLY",
AQ434="Defaut GE &amp; POWER Cabinet","IHS",
AQ434="Sharing","Partners",
AQ434="Sites strategiques &amp; DataCenter","SST &amp; DC",
AQ434="Exclu","Exclu",
AQ434="SAT","SAT",
AQ434="SPARE-ISSUE","SPARE-ISSUE",
AQ434="Fiber CAmtel","TRANS_FO_CAMTEL",
AQ434="Fiber AOF","Fiber AOF",
AQ434="Projet OCM (HUAWEI)","TRAVAUX-HUAWEI",
AQ434="Projet OCM (NOKIA)","TRAVAUX-NOKIA",
AQ434="ACCESS-ISSUE","ACCESS-ISSUE",
AQ434="Projet OCM (ZTE, NOKIA, autres projets)","TRAVAUX OCM",
AQ434="No root CAuse","No root cause",
AQ434="ODU HS","PDH",
AQ434="IP &amp; VLAN","PDH",
AQ434="Warehouse HUAWEI","SPARE-ISSUE",
AQ434="SPARE-HS","SPARE-ISSUE",
AQ434="Power Telco","BSS",AQ434="no impacts","no impacts"
),"")</f>
        <v>IHS</v>
      </c>
      <c r="AP434" s="48" t="str" cm="1">
        <f t="array" ref="AP434">IFERROR(_xlfn.IFS(
AQ434="MPR ISSUE","TX ISSUE",
AQ434="BSS Hardware Issue","RAN ISSUE",
AQ434="Sites strategiques, MLL, Pylone, etc.","ENVTECH",
AQ434="AKTIVCO DEFAUT GE &amp; POWER Cabinet","POWER ISSUE",
AQ434="AKTIVCO Coupure ENEO &amp; Baisse de tension","POWER ISSUE",
AQ434="Coupure ENEO &amp; Baisse de tension","POWER ISSUE",
AQ434="Defaut GE &amp; POWER Cabinet","POWER ISSUE",
AQ434="Sharing","POWER ISSUE",
AQ434="Sites strategiques &amp; DataCenter","POWER ISSUE",
AQ434="Exclu","Exclu",
AQ434="SAT","TX ISSUE",
AQ434="SPARE-ISSUE","SPARE-ISSUE",
AQ434="Fiber CAmtel","TX ISSUE",
AQ434="Fiber AOF","TX ISSUE",
AQ434="Projet OCM (HUAWEI)","TRAVAUX-HUAWEI",
AQ434="Projet OCM (NOKIA)","TRAVAUX -NOKIA",
AQ434="ACCESS-ISSUE","ACCESS-ISSUE",
AQ434="Projet OCM (ZTE, NOKIA, autres projets)","TRAVAUX OCM",
AQ434="No root CAuse","No root cause",
AQ434="ODU HS","TX ISSUE",
AQ434="IP &amp; VLAN","TX ISSUE",
AQ434="Warehouse HUAWEI","SPARE-ISSUE",
AQ434="SPARE-HS","SPARE-ISSUE",
AQ434="Power Telco","RAN ISSUE",AQ434="no impacts","no impacts"
),"")</f>
        <v>POWER ISSUE</v>
      </c>
      <c r="AQ434" s="67" t="s">
        <v>5330</v>
      </c>
      <c r="AR434" s="48" t="str" cm="1">
        <f t="array" ref="AR434">IFERROR(_xlfn.IFS(
AQ434="MPR ISSUE","ACTIVE",
AQ434="BSS Hardware Issue","ACTIVE",
AQ434="Sites strategiques, MLL, Pylone, etc.","PASSIVE",
AQ434="AKTIVCO DEFAUT GE &amp; POWER Cabinet","PASSIVE",
AQ434="AKTIVCO Coupure ENEO &amp; Baisse de tension","PASSIVE",
AQ434="Coupure ENEO &amp; Baisse de tension","PASSIVE",
AQ434="Defaut GE &amp; POWER Cabinet","PASSIVE",
AQ434="Sharing","PASSIVE",
AQ434="Sites strategiques &amp; DataCenter","PASSIVE",
AQ434="Exclu","Exclu",
AQ434="SAT","ACTIVE",
AQ434="SPARE-ISSUE","SPARE-ISSUE",
AQ434="Fiber CAmtel","ACTIVE",
AQ434="Fiber AOF","ACTIVE",
AQ434="Projet OCM (HUAWEI)","PLANNED WORKS",
AQ434="Projet OCM (NOKIA)","PLANNED WORKS",
AQ434="ACCESS-ISSUE","ACCESS-ISSUE",
AQ434="Projet OCM (ZTE, NOKIA, autres projets)","PLANNED WORKS",
AQ434="No root CAuse","No root cause",
AQ434="ODU HS","ACTIVE",
AQ434="IP &amp; VLAN","ACTIVE",
AQ434="Warehouse HUAWEI","SPARE-ISSUE",
AQ434="SPARE-HS","SPARE-ISSUE",
AQ434="Power Telco","ACTIVE", AQ434="no impacts","no impacts"
),"")</f>
        <v>PASSIVE</v>
      </c>
      <c r="AS434" s="92" t="s">
        <v>5770</v>
      </c>
      <c r="AT434" s="98" t="s">
        <v>915</v>
      </c>
      <c r="AV434" s="17" t="s">
        <v>5537</v>
      </c>
      <c r="AW434" s="7" t="s">
        <v>5537</v>
      </c>
      <c r="AX434" s="6" t="s">
        <v>5537</v>
      </c>
      <c r="AY434" s="7"/>
      <c r="AZ434" s="3" t="s">
        <v>5537</v>
      </c>
      <c r="BA434" s="18" t="s">
        <v>5537</v>
      </c>
      <c r="BB434" s="18" t="s">
        <v>5537</v>
      </c>
      <c r="BC434" s="18" t="s">
        <v>5537</v>
      </c>
      <c r="BD434" s="18" t="s">
        <v>5537</v>
      </c>
      <c r="BE434" s="18" t="s">
        <v>5537</v>
      </c>
      <c r="BF434" s="18" t="s">
        <v>5537</v>
      </c>
      <c r="BG434" s="18" t="s">
        <v>5537</v>
      </c>
      <c r="BH434" s="18" t="s">
        <v>5537</v>
      </c>
      <c r="BI434" s="18" t="s">
        <v>5537</v>
      </c>
      <c r="BJ434" s="18" t="s">
        <v>5537</v>
      </c>
      <c r="BK434" s="18" t="s">
        <v>5537</v>
      </c>
      <c r="BL434" s="9" t="s">
        <v>5770</v>
      </c>
      <c r="BM434" s="14" t="s">
        <v>5537</v>
      </c>
      <c r="BN434" s="14" t="s">
        <v>5537</v>
      </c>
      <c r="BO434" s="14" t="str">
        <f>_xlfn.XLOOKUP(B434,'[4]cell downs 18042026 17h'!$B:$B,'[4]cell downs 18042026 17h'!$B:$B,"")</f>
        <v/>
      </c>
      <c r="BP434" s="14" t="str">
        <f>_xlfn.XLOOKUP(B434,'[5]Cells Huawei 19042026 15h'!$B:$B,'[5]Cells Huawei 19042026 15h'!$B:$B,"")</f>
        <v/>
      </c>
      <c r="BQ434" s="9" t="str">
        <f>_xlfn.XLOOKUP(B434,'[6]cells down 19042026 9H40'!$B:$B,'[6]cells down 19042026 9H40'!$B:$B,"")</f>
        <v/>
      </c>
      <c r="BR434" s="9" t="s">
        <v>915</v>
      </c>
      <c r="BS434" s="9" t="s">
        <v>12</v>
      </c>
      <c r="BT434" s="108"/>
    </row>
    <row r="435" spans="1:72" s="9" customFormat="1" x14ac:dyDescent="0.35">
      <c r="A435" s="1" t="s">
        <v>946</v>
      </c>
      <c r="B435" s="8" t="s">
        <v>947</v>
      </c>
      <c r="C435" s="3" t="str">
        <f>_xlfn.XLOOKUP(B435,'[1]daily break down'!$D:$D,'[1]daily break down'!$E:$E,"")</f>
        <v>SUD-OUEST</v>
      </c>
      <c r="D435" s="1" t="s">
        <v>11</v>
      </c>
      <c r="E435" s="1" t="s">
        <v>96</v>
      </c>
      <c r="F435" s="3" t="s">
        <v>13</v>
      </c>
      <c r="G435" s="1" t="s">
        <v>106</v>
      </c>
      <c r="H435" s="32" t="str">
        <f>_xlfn.XLOOKUP(B435,[2]CALCULATION!$B:$B,[2]CALCULATION!$H:$H,"")</f>
        <v>Huawei</v>
      </c>
      <c r="I435" s="28">
        <v>0</v>
      </c>
      <c r="J435" s="28">
        <v>0</v>
      </c>
      <c r="K435" s="28">
        <v>0</v>
      </c>
      <c r="L435" s="28">
        <v>0</v>
      </c>
      <c r="M435" s="28">
        <v>5.3505234952187721E-4</v>
      </c>
      <c r="N435" s="28">
        <v>5.671554904931899E-3</v>
      </c>
      <c r="O435" s="28">
        <v>1.9618586149135506E-3</v>
      </c>
      <c r="P435" s="28">
        <v>0</v>
      </c>
      <c r="Q435" s="28">
        <v>1.8726832233265705E-3</v>
      </c>
      <c r="R435" s="28">
        <v>3.2816544104008467E-3</v>
      </c>
      <c r="S435" s="93">
        <v>8.0257852428281603E-4</v>
      </c>
      <c r="T435" s="93">
        <f>_xlfn.XLOOKUP(B435,'[3]Nur des jours'!$B:$B,'[3]Nur des jours'!$U:$U,"")</f>
        <v>1.6051570485656321E-3</v>
      </c>
      <c r="U435" s="93">
        <v>0</v>
      </c>
      <c r="V435" s="93">
        <v>1.3447649051316511E-2</v>
      </c>
      <c r="W435" s="93">
        <v>1.6051570485656314E-3</v>
      </c>
      <c r="X435" s="93">
        <v>0</v>
      </c>
      <c r="Y435" s="93">
        <v>2.4077355728484469E-3</v>
      </c>
      <c r="Z435" s="93">
        <v>3.9058821515097035E-3</v>
      </c>
      <c r="AA435" s="93">
        <v>1.0701046990437544E-3</v>
      </c>
      <c r="AB435" s="93">
        <v>1.0701046990437544E-3</v>
      </c>
      <c r="AC435" s="93">
        <f>_xlfn.XLOOKUP(B435,'[3]Nur des jours'!$B:$B,'[3]Nur des jours'!$N:$N,"")</f>
        <v>2.318560181261468E-3</v>
      </c>
      <c r="AD435" s="93">
        <v>2.318560181261468E-3</v>
      </c>
      <c r="AE435" s="93">
        <v>8.9888794719675379E-3</v>
      </c>
      <c r="AF435" s="93">
        <v>8.0257852428281581E-4</v>
      </c>
      <c r="AG435" s="93"/>
      <c r="AH435" s="93">
        <v>5.5502763723736068E-2</v>
      </c>
      <c r="AI435" s="93">
        <v>0</v>
      </c>
      <c r="AJ435" s="93">
        <v>0.16532873642944332</v>
      </c>
      <c r="AK435" s="93">
        <v>0</v>
      </c>
      <c r="AL435" s="93">
        <v>5.5502763723736068E-2</v>
      </c>
      <c r="AM435" s="49" t="s">
        <v>5559</v>
      </c>
      <c r="AN435" s="49"/>
      <c r="AO435" s="48" t="str" cm="1">
        <f t="array" ref="AO435">IFERROR(_xlfn.IFS(
AQ435="MPR ISSUE","PDH",
AQ435="BSS Hardware Issue","BSS",
AQ435="Sites strategiques, MLL, Pylone, etc.","ENVTECH",
AQ435="AKTIVCO DEFAUT GE &amp; POWER Cabinet","AKTIVCO",
AQ435="AKTIVCO Coupure ENEO &amp; Baisse de tension","AKTIVCO GRID ONLY",
AQ435="Coupure ENEO &amp; Baisse de tension","IHS GRID ONLY",
AQ435="Defaut GE &amp; POWER Cabinet","IHS",
AQ435="Sharing","Partners",
AQ435="Sites strategiques &amp; DataCenter","SST &amp; DC",
AQ435="Exclu","Exclu",
AQ435="SAT","SAT",
AQ435="SPARE-ISSUE","SPARE-ISSUE",
AQ435="Fiber CAmtel","TRANS_FO_CAMTEL",
AQ435="Fiber AOF","Fiber AOF",
AQ435="Projet OCM (HUAWEI)","TRAVAUX-HUAWEI",
AQ435="Projet OCM (NOKIA)","TRAVAUX-NOKIA",
AQ435="ACCESS-ISSUE","ACCESS-ISSUE",
AQ435="Projet OCM (ZTE, NOKIA, autres projets)","TRAVAUX OCM",
AQ435="No root CAuse","No root cause",
AQ435="ODU HS","PDH",
AQ435="IP &amp; VLAN","PDH",
AQ435="Warehouse HUAWEI","SPARE-ISSUE",
AQ435="SPARE-HS","SPARE-ISSUE",
AQ435="Power Telco","BSS",AQ435="no impacts","no impacts"
),"")</f>
        <v>No root cause</v>
      </c>
      <c r="AP435" s="48" t="str" cm="1">
        <f t="array" ref="AP435">IFERROR(_xlfn.IFS(
AQ435="MPR ISSUE","TX ISSUE",
AQ435="BSS Hardware Issue","RAN ISSUE",
AQ435="Sites strategiques, MLL, Pylone, etc.","ENVTECH",
AQ435="AKTIVCO DEFAUT GE &amp; POWER Cabinet","POWER ISSUE",
AQ435="AKTIVCO Coupure ENEO &amp; Baisse de tension","POWER ISSUE",
AQ435="Coupure ENEO &amp; Baisse de tension","POWER ISSUE",
AQ435="Defaut GE &amp; POWER Cabinet","POWER ISSUE",
AQ435="Sharing","POWER ISSUE",
AQ435="Sites strategiques &amp; DataCenter","POWER ISSUE",
AQ435="Exclu","Exclu",
AQ435="SAT","TX ISSUE",
AQ435="SPARE-ISSUE","SPARE-ISSUE",
AQ435="Fiber CAmtel","TX ISSUE",
AQ435="Fiber AOF","TX ISSUE",
AQ435="Projet OCM (HUAWEI)","TRAVAUX-HUAWEI",
AQ435="Projet OCM (NOKIA)","TRAVAUX -NOKIA",
AQ435="ACCESS-ISSUE","ACCESS-ISSUE",
AQ435="Projet OCM (ZTE, NOKIA, autres projets)","TRAVAUX OCM",
AQ435="No root CAuse","No root cause",
AQ435="ODU HS","TX ISSUE",
AQ435="IP &amp; VLAN","TX ISSUE",
AQ435="Warehouse HUAWEI","SPARE-ISSUE",
AQ435="SPARE-HS","SPARE-ISSUE",
AQ435="Power Telco","RAN ISSUE",AQ435="no impacts","no impacts"
),"")</f>
        <v>No root cause</v>
      </c>
      <c r="AQ435" s="127" t="s">
        <v>5344</v>
      </c>
      <c r="AR435" s="48" t="str" cm="1">
        <f t="array" ref="AR435">IFERROR(_xlfn.IFS(
AQ435="MPR ISSUE","ACTIVE",
AQ435="BSS Hardware Issue","ACTIVE",
AQ435="Sites strategiques, MLL, Pylone, etc.","PASSIVE",
AQ435="AKTIVCO DEFAUT GE &amp; POWER Cabinet","PASSIVE",
AQ435="AKTIVCO Coupure ENEO &amp; Baisse de tension","PASSIVE",
AQ435="Coupure ENEO &amp; Baisse de tension","PASSIVE",
AQ435="Defaut GE &amp; POWER Cabinet","PASSIVE",
AQ435="Sharing","PASSIVE",
AQ435="Sites strategiques &amp; DataCenter","PASSIVE",
AQ435="Exclu","Exclu",
AQ435="SAT","ACTIVE",
AQ435="SPARE-ISSUE","SPARE-ISSUE",
AQ435="Fiber CAmtel","ACTIVE",
AQ435="Fiber AOF","ACTIVE",
AQ435="Projet OCM (HUAWEI)","PLANNED WORKS",
AQ435="Projet OCM (NOKIA)","PLANNED WORKS",
AQ435="ACCESS-ISSUE","ACCESS-ISSUE",
AQ435="Projet OCM (ZTE, NOKIA, autres projets)","PLANNED WORKS",
AQ435="No root CAuse","No root cause",
AQ435="ODU HS","ACTIVE",
AQ435="IP &amp; VLAN","ACTIVE",
AQ435="Warehouse HUAWEI","SPARE-ISSUE",
AQ435="SPARE-HS","SPARE-ISSUE",
AQ435="Power Telco","ACTIVE", AQ435="no impacts","no impacts"
),"")</f>
        <v>No root cause</v>
      </c>
      <c r="AS435" s="92" t="s">
        <v>5537</v>
      </c>
      <c r="AT435" s="98" t="s">
        <v>947</v>
      </c>
      <c r="AV435" s="17" t="s">
        <v>5537</v>
      </c>
      <c r="AW435" s="7" t="s">
        <v>5537</v>
      </c>
      <c r="AX435" s="6" t="s">
        <v>5537</v>
      </c>
      <c r="AY435" s="7"/>
      <c r="AZ435" s="3" t="s">
        <v>5537</v>
      </c>
      <c r="BA435" s="18" t="s">
        <v>5537</v>
      </c>
      <c r="BB435" s="18" t="s">
        <v>5537</v>
      </c>
      <c r="BC435" s="18" t="s">
        <v>5537</v>
      </c>
      <c r="BD435" s="18" t="s">
        <v>5537</v>
      </c>
      <c r="BE435" s="18" t="s">
        <v>5537</v>
      </c>
      <c r="BF435" s="18" t="s">
        <v>5537</v>
      </c>
      <c r="BG435" s="18" t="s">
        <v>5537</v>
      </c>
      <c r="BH435" s="18" t="s">
        <v>5537</v>
      </c>
      <c r="BI435" s="18" t="s">
        <v>5537</v>
      </c>
      <c r="BJ435" s="18" t="s">
        <v>5537</v>
      </c>
      <c r="BK435" s="18" t="s">
        <v>5537</v>
      </c>
      <c r="BL435" s="9" t="s">
        <v>5537</v>
      </c>
      <c r="BM435" s="14" t="s">
        <v>5537</v>
      </c>
      <c r="BN435" s="14" t="s">
        <v>5537</v>
      </c>
      <c r="BO435" s="14" t="str">
        <f>_xlfn.XLOOKUP(B435,'[4]cell downs 18042026 17h'!$B:$B,'[4]cell downs 18042026 17h'!$B:$B,"")</f>
        <v/>
      </c>
      <c r="BP435" s="14" t="str">
        <f>_xlfn.XLOOKUP(B435,'[5]Cells Huawei 19042026 15h'!$B:$B,'[5]Cells Huawei 19042026 15h'!$B:$B,"")</f>
        <v/>
      </c>
      <c r="BQ435" s="9" t="str">
        <f>_xlfn.XLOOKUP(B435,'[6]cells down 19042026 9H40'!$B:$B,'[6]cells down 19042026 9H40'!$B:$B,"")</f>
        <v/>
      </c>
      <c r="BR435" s="9" t="s">
        <v>947</v>
      </c>
      <c r="BS435" s="9" t="s">
        <v>12</v>
      </c>
      <c r="BT435" s="108"/>
    </row>
    <row r="436" spans="1:72" s="9" customFormat="1" x14ac:dyDescent="0.35">
      <c r="A436" s="1" t="s">
        <v>106</v>
      </c>
      <c r="B436" s="8" t="s">
        <v>1090</v>
      </c>
      <c r="C436" s="3" t="str">
        <f>_xlfn.XLOOKUP(B436,'[1]daily break down'!$D:$D,'[1]daily break down'!$E:$E,"")</f>
        <v>SUD-OUEST</v>
      </c>
      <c r="D436" s="1" t="s">
        <v>11</v>
      </c>
      <c r="E436" s="1" t="s">
        <v>12</v>
      </c>
      <c r="F436" s="3" t="s">
        <v>13</v>
      </c>
      <c r="G436" s="1" t="s">
        <v>106</v>
      </c>
      <c r="H436" s="32" t="str">
        <f>_xlfn.XLOOKUP(B436,[2]CALCULATION!$B:$B,[2]CALCULATION!$H:$H,"")</f>
        <v>Huawei</v>
      </c>
      <c r="I436" s="28">
        <v>0</v>
      </c>
      <c r="J436" s="28">
        <v>8.0257852428281603E-4</v>
      </c>
      <c r="K436" s="28">
        <v>0</v>
      </c>
      <c r="L436" s="28">
        <v>2.675261747609386E-4</v>
      </c>
      <c r="M436" s="28">
        <v>0</v>
      </c>
      <c r="N436" s="28">
        <v>6.3136177243581504E-3</v>
      </c>
      <c r="O436" s="28">
        <v>8.0257852428281603E-4</v>
      </c>
      <c r="P436" s="28">
        <v>0</v>
      </c>
      <c r="Q436" s="28">
        <v>1.6051570485656321E-3</v>
      </c>
      <c r="R436" s="28">
        <v>3.4778402718922017E-3</v>
      </c>
      <c r="S436" s="93">
        <v>2.675261747609386E-4</v>
      </c>
      <c r="T436" s="93">
        <f>_xlfn.XLOOKUP(B436,'[3]Nur des jours'!$B:$B,'[3]Nur des jours'!$U:$U,"")</f>
        <v>5.3505234952187721E-4</v>
      </c>
      <c r="U436" s="93">
        <v>0</v>
      </c>
      <c r="V436" s="93">
        <v>1.2038677864242238E-2</v>
      </c>
      <c r="W436" s="93">
        <v>5.3505234952187721E-4</v>
      </c>
      <c r="X436" s="93">
        <v>0</v>
      </c>
      <c r="Y436" s="93">
        <v>1.8548481450091745E-3</v>
      </c>
      <c r="Z436" s="93">
        <v>5.974751236327628E-3</v>
      </c>
      <c r="AA436" s="93">
        <v>1.6051570485656321E-3</v>
      </c>
      <c r="AB436" s="93">
        <v>1.3376308738046931E-3</v>
      </c>
      <c r="AC436" s="93">
        <f>_xlfn.XLOOKUP(B436,'[3]Nur des jours'!$B:$B,'[3]Nur des jours'!$N:$N,"")</f>
        <v>1.6943324401526112E-3</v>
      </c>
      <c r="AD436" s="93">
        <v>1.6943324401526112E-3</v>
      </c>
      <c r="AE436" s="93">
        <v>5.1721727120448129E-3</v>
      </c>
      <c r="AF436" s="93">
        <v>8.9175391586979538E-4</v>
      </c>
      <c r="AG436" s="93"/>
      <c r="AH436" s="93">
        <v>5.5056886765801172E-2</v>
      </c>
      <c r="AI436" s="93">
        <v>0</v>
      </c>
      <c r="AJ436" s="93">
        <v>0.16400058141313995</v>
      </c>
      <c r="AK436" s="93">
        <v>0</v>
      </c>
      <c r="AL436" s="93">
        <v>5.5056886765801172E-2</v>
      </c>
      <c r="AM436" s="49" t="s">
        <v>5559</v>
      </c>
      <c r="AN436" s="49"/>
      <c r="AO436" s="48" t="str" cm="1">
        <f t="array" ref="AO436">IFERROR(_xlfn.IFS(
AQ436="MPR ISSUE","PDH",
AQ436="BSS Hardware Issue","BSS",
AQ436="Sites strategiques, MLL, Pylone, etc.","ENVTECH",
AQ436="AKTIVCO DEFAUT GE &amp; POWER Cabinet","AKTIVCO",
AQ436="AKTIVCO Coupure ENEO &amp; Baisse de tension","AKTIVCO GRID ONLY",
AQ436="Coupure ENEO &amp; Baisse de tension","IHS GRID ONLY",
AQ436="Defaut GE &amp; POWER Cabinet","IHS",
AQ436="Sharing","Partners",
AQ436="Sites strategiques &amp; DataCenter","SST &amp; DC",
AQ436="Exclu","Exclu",
AQ436="SAT","SAT",
AQ436="SPARE-ISSUE","SPARE-ISSUE",
AQ436="Fiber CAmtel","TRANS_FO_CAMTEL",
AQ436="Fiber AOF","Fiber AOF",
AQ436="Projet OCM (HUAWEI)","TRAVAUX-HUAWEI",
AQ436="Projet OCM (NOKIA)","TRAVAUX-NOKIA",
AQ436="ACCESS-ISSUE","ACCESS-ISSUE",
AQ436="Projet OCM (ZTE, NOKIA, autres projets)","TRAVAUX OCM",
AQ436="No root CAuse","No root cause",
AQ436="ODU HS","PDH",
AQ436="IP &amp; VLAN","PDH",
AQ436="Warehouse HUAWEI","SPARE-ISSUE",
AQ436="SPARE-HS","SPARE-ISSUE",
AQ436="Power Telco","BSS",AQ436="no impacts","no impacts"
),"")</f>
        <v>No root cause</v>
      </c>
      <c r="AP436" s="48" t="str" cm="1">
        <f t="array" ref="AP436">IFERROR(_xlfn.IFS(
AQ436="MPR ISSUE","TX ISSUE",
AQ436="BSS Hardware Issue","RAN ISSUE",
AQ436="Sites strategiques, MLL, Pylone, etc.","ENVTECH",
AQ436="AKTIVCO DEFAUT GE &amp; POWER Cabinet","POWER ISSUE",
AQ436="AKTIVCO Coupure ENEO &amp; Baisse de tension","POWER ISSUE",
AQ436="Coupure ENEO &amp; Baisse de tension","POWER ISSUE",
AQ436="Defaut GE &amp; POWER Cabinet","POWER ISSUE",
AQ436="Sharing","POWER ISSUE",
AQ436="Sites strategiques &amp; DataCenter","POWER ISSUE",
AQ436="Exclu","Exclu",
AQ436="SAT","TX ISSUE",
AQ436="SPARE-ISSUE","SPARE-ISSUE",
AQ436="Fiber CAmtel","TX ISSUE",
AQ436="Fiber AOF","TX ISSUE",
AQ436="Projet OCM (HUAWEI)","TRAVAUX-HUAWEI",
AQ436="Projet OCM (NOKIA)","TRAVAUX -NOKIA",
AQ436="ACCESS-ISSUE","ACCESS-ISSUE",
AQ436="Projet OCM (ZTE, NOKIA, autres projets)","TRAVAUX OCM",
AQ436="No root CAuse","No root cause",
AQ436="ODU HS","TX ISSUE",
AQ436="IP &amp; VLAN","TX ISSUE",
AQ436="Warehouse HUAWEI","SPARE-ISSUE",
AQ436="SPARE-HS","SPARE-ISSUE",
AQ436="Power Telco","RAN ISSUE",AQ436="no impacts","no impacts"
),"")</f>
        <v>No root cause</v>
      </c>
      <c r="AQ436" s="127" t="s">
        <v>5344</v>
      </c>
      <c r="AR436" s="48" t="str" cm="1">
        <f t="array" ref="AR436">IFERROR(_xlfn.IFS(
AQ436="MPR ISSUE","ACTIVE",
AQ436="BSS Hardware Issue","ACTIVE",
AQ436="Sites strategiques, MLL, Pylone, etc.","PASSIVE",
AQ436="AKTIVCO DEFAUT GE &amp; POWER Cabinet","PASSIVE",
AQ436="AKTIVCO Coupure ENEO &amp; Baisse de tension","PASSIVE",
AQ436="Coupure ENEO &amp; Baisse de tension","PASSIVE",
AQ436="Defaut GE &amp; POWER Cabinet","PASSIVE",
AQ436="Sharing","PASSIVE",
AQ436="Sites strategiques &amp; DataCenter","PASSIVE",
AQ436="Exclu","Exclu",
AQ436="SAT","ACTIVE",
AQ436="SPARE-ISSUE","SPARE-ISSUE",
AQ436="Fiber CAmtel","ACTIVE",
AQ436="Fiber AOF","ACTIVE",
AQ436="Projet OCM (HUAWEI)","PLANNED WORKS",
AQ436="Projet OCM (NOKIA)","PLANNED WORKS",
AQ436="ACCESS-ISSUE","ACCESS-ISSUE",
AQ436="Projet OCM (ZTE, NOKIA, autres projets)","PLANNED WORKS",
AQ436="No root CAuse","No root cause",
AQ436="ODU HS","ACTIVE",
AQ436="IP &amp; VLAN","ACTIVE",
AQ436="Warehouse HUAWEI","SPARE-ISSUE",
AQ436="SPARE-HS","SPARE-ISSUE",
AQ436="Power Telco","ACTIVE", AQ436="no impacts","no impacts"
),"")</f>
        <v>No root cause</v>
      </c>
      <c r="AS436" s="92" t="s">
        <v>5537</v>
      </c>
      <c r="AT436" s="98" t="s">
        <v>1090</v>
      </c>
      <c r="AV436" s="17" t="s">
        <v>5537</v>
      </c>
      <c r="AW436" s="7" t="s">
        <v>5537</v>
      </c>
      <c r="AX436" s="6" t="s">
        <v>5537</v>
      </c>
      <c r="AY436" s="7"/>
      <c r="AZ436" s="3" t="s">
        <v>5537</v>
      </c>
      <c r="BA436" s="18" t="s">
        <v>5537</v>
      </c>
      <c r="BB436" s="18" t="s">
        <v>5537</v>
      </c>
      <c r="BC436" s="18" t="s">
        <v>5537</v>
      </c>
      <c r="BD436" s="18" t="s">
        <v>5537</v>
      </c>
      <c r="BE436" s="18" t="s">
        <v>5537</v>
      </c>
      <c r="BF436" s="18" t="s">
        <v>5537</v>
      </c>
      <c r="BG436" s="18" t="s">
        <v>5537</v>
      </c>
      <c r="BH436" s="18" t="s">
        <v>5537</v>
      </c>
      <c r="BI436" s="18" t="s">
        <v>5537</v>
      </c>
      <c r="BJ436" s="18" t="s">
        <v>5537</v>
      </c>
      <c r="BK436" s="18" t="s">
        <v>5537</v>
      </c>
      <c r="BL436" s="9" t="s">
        <v>5537</v>
      </c>
      <c r="BM436" s="14" t="s">
        <v>5537</v>
      </c>
      <c r="BN436" s="14" t="s">
        <v>5537</v>
      </c>
      <c r="BO436" s="14" t="str">
        <f>_xlfn.XLOOKUP(B436,'[4]cell downs 18042026 17h'!$B:$B,'[4]cell downs 18042026 17h'!$B:$B,"")</f>
        <v/>
      </c>
      <c r="BP436" s="14" t="str">
        <f>_xlfn.XLOOKUP(B436,'[5]Cells Huawei 19042026 15h'!$B:$B,'[5]Cells Huawei 19042026 15h'!$B:$B,"")</f>
        <v/>
      </c>
      <c r="BQ436" s="9" t="str">
        <f>_xlfn.XLOOKUP(B436,'[6]cells down 19042026 9H40'!$B:$B,'[6]cells down 19042026 9H40'!$B:$B,"")</f>
        <v/>
      </c>
      <c r="BR436" s="9" t="s">
        <v>1090</v>
      </c>
      <c r="BS436" s="9" t="s">
        <v>154</v>
      </c>
      <c r="BT436" s="108"/>
    </row>
    <row r="437" spans="1:72" s="9" customFormat="1" x14ac:dyDescent="0.35">
      <c r="A437" s="1" t="s">
        <v>956</v>
      </c>
      <c r="B437" s="8" t="s">
        <v>957</v>
      </c>
      <c r="C437" s="3" t="str">
        <f>_xlfn.XLOOKUP(B437,'[1]daily break down'!$D:$D,'[1]daily break down'!$E:$E,"")</f>
        <v>SUD-OUEST</v>
      </c>
      <c r="D437" s="1" t="s">
        <v>11</v>
      </c>
      <c r="E437" s="1" t="s">
        <v>12</v>
      </c>
      <c r="F437" s="3" t="s">
        <v>13</v>
      </c>
      <c r="G437" s="1" t="s">
        <v>106</v>
      </c>
      <c r="H437" s="32" t="str">
        <f>_xlfn.XLOOKUP(B437,[2]CALCULATION!$B:$B,[2]CALCULATION!$H:$H,"")</f>
        <v>Huawei</v>
      </c>
      <c r="I437" s="28">
        <v>0</v>
      </c>
      <c r="J437" s="28">
        <v>5.3505234952187721E-4</v>
      </c>
      <c r="K437" s="28">
        <v>0</v>
      </c>
      <c r="L437" s="28">
        <v>0</v>
      </c>
      <c r="M437" s="28">
        <v>3.3315926296895559E-2</v>
      </c>
      <c r="N437" s="28">
        <v>3.299489488718243E-3</v>
      </c>
      <c r="O437" s="28">
        <v>1.9618586149135501E-3</v>
      </c>
      <c r="P437" s="28">
        <v>0</v>
      </c>
      <c r="Q437" s="28">
        <v>1.8726832233265705E-3</v>
      </c>
      <c r="R437" s="28">
        <v>2.1402093980875093E-3</v>
      </c>
      <c r="S437" s="93">
        <v>2.675261747609386E-4</v>
      </c>
      <c r="T437" s="93">
        <f>_xlfn.XLOOKUP(B437,'[3]Nur des jours'!$B:$B,'[3]Nur des jours'!$U:$U,"")</f>
        <v>2.675261747609386E-4</v>
      </c>
      <c r="U437" s="93">
        <v>0</v>
      </c>
      <c r="V437" s="93">
        <v>1.0165994640915667E-2</v>
      </c>
      <c r="W437" s="93">
        <v>2.675261747609386E-4</v>
      </c>
      <c r="X437" s="93">
        <v>2.675261747609386E-4</v>
      </c>
      <c r="Y437" s="93">
        <v>9.6309422913937897E-4</v>
      </c>
      <c r="Z437" s="93">
        <v>3.0141282356399082E-3</v>
      </c>
      <c r="AA437" s="93">
        <v>2.4077355728484478E-3</v>
      </c>
      <c r="AB437" s="93">
        <v>2.1402093980875093E-3</v>
      </c>
      <c r="AC437" s="93">
        <f>_xlfn.XLOOKUP(B437,'[3]Nur des jours'!$B:$B,'[3]Nur des jours'!$N:$N,"")</f>
        <v>1.6051570485656321E-3</v>
      </c>
      <c r="AD437" s="93">
        <v>1.6051570485656321E-3</v>
      </c>
      <c r="AE437" s="93">
        <v>3.9950575430966837E-3</v>
      </c>
      <c r="AF437" s="93">
        <v>1.6051570485656314E-3</v>
      </c>
      <c r="AG437" s="93"/>
      <c r="AH437" s="93">
        <v>5.4896371060944603E-2</v>
      </c>
      <c r="AI437" s="93">
        <v>0</v>
      </c>
      <c r="AJ437" s="93">
        <v>0.16352244560727072</v>
      </c>
      <c r="AK437" s="93">
        <v>0</v>
      </c>
      <c r="AL437" s="93">
        <v>5.4896371060944603E-2</v>
      </c>
      <c r="AM437" s="49" t="s">
        <v>5559</v>
      </c>
      <c r="AN437" s="49"/>
      <c r="AO437" s="48" t="str" cm="1">
        <f t="array" ref="AO437">IFERROR(_xlfn.IFS(
AQ437="MPR ISSUE","PDH",
AQ437="BSS Hardware Issue","BSS",
AQ437="Sites strategiques, MLL, Pylone, etc.","ENVTECH",
AQ437="AKTIVCO DEFAUT GE &amp; POWER Cabinet","AKTIVCO",
AQ437="AKTIVCO Coupure ENEO &amp; Baisse de tension","AKTIVCO GRID ONLY",
AQ437="Coupure ENEO &amp; Baisse de tension","IHS GRID ONLY",
AQ437="Defaut GE &amp; POWER Cabinet","IHS",
AQ437="Sharing","Partners",
AQ437="Sites strategiques &amp; DataCenter","SST &amp; DC",
AQ437="Exclu","Exclu",
AQ437="SAT","SAT",
AQ437="SPARE-ISSUE","SPARE-ISSUE",
AQ437="Fiber CAmtel","TRANS_FO_CAMTEL",
AQ437="Fiber AOF","Fiber AOF",
AQ437="Projet OCM (HUAWEI)","TRAVAUX-HUAWEI",
AQ437="Projet OCM (NOKIA)","TRAVAUX-NOKIA",
AQ437="ACCESS-ISSUE","ACCESS-ISSUE",
AQ437="Projet OCM (ZTE, NOKIA, autres projets)","TRAVAUX OCM",
AQ437="No root CAuse","No root cause",
AQ437="ODU HS","PDH",
AQ437="IP &amp; VLAN","PDH",
AQ437="Warehouse HUAWEI","SPARE-ISSUE",
AQ437="SPARE-HS","SPARE-ISSUE",
AQ437="Power Telco","BSS",AQ437="no impacts","no impacts"
),"")</f>
        <v>No root cause</v>
      </c>
      <c r="AP437" s="48" t="str" cm="1">
        <f t="array" ref="AP437">IFERROR(_xlfn.IFS(
AQ437="MPR ISSUE","TX ISSUE",
AQ437="BSS Hardware Issue","RAN ISSUE",
AQ437="Sites strategiques, MLL, Pylone, etc.","ENVTECH",
AQ437="AKTIVCO DEFAUT GE &amp; POWER Cabinet","POWER ISSUE",
AQ437="AKTIVCO Coupure ENEO &amp; Baisse de tension","POWER ISSUE",
AQ437="Coupure ENEO &amp; Baisse de tension","POWER ISSUE",
AQ437="Defaut GE &amp; POWER Cabinet","POWER ISSUE",
AQ437="Sharing","POWER ISSUE",
AQ437="Sites strategiques &amp; DataCenter","POWER ISSUE",
AQ437="Exclu","Exclu",
AQ437="SAT","TX ISSUE",
AQ437="SPARE-ISSUE","SPARE-ISSUE",
AQ437="Fiber CAmtel","TX ISSUE",
AQ437="Fiber AOF","TX ISSUE",
AQ437="Projet OCM (HUAWEI)","TRAVAUX-HUAWEI",
AQ437="Projet OCM (NOKIA)","TRAVAUX -NOKIA",
AQ437="ACCESS-ISSUE","ACCESS-ISSUE",
AQ437="Projet OCM (ZTE, NOKIA, autres projets)","TRAVAUX OCM",
AQ437="No root CAuse","No root cause",
AQ437="ODU HS","TX ISSUE",
AQ437="IP &amp; VLAN","TX ISSUE",
AQ437="Warehouse HUAWEI","SPARE-ISSUE",
AQ437="SPARE-HS","SPARE-ISSUE",
AQ437="Power Telco","RAN ISSUE",AQ437="no impacts","no impacts"
),"")</f>
        <v>No root cause</v>
      </c>
      <c r="AQ437" s="127" t="s">
        <v>5344</v>
      </c>
      <c r="AR437" s="48" t="str" cm="1">
        <f t="array" ref="AR437">IFERROR(_xlfn.IFS(
AQ437="MPR ISSUE","ACTIVE",
AQ437="BSS Hardware Issue","ACTIVE",
AQ437="Sites strategiques, MLL, Pylone, etc.","PASSIVE",
AQ437="AKTIVCO DEFAUT GE &amp; POWER Cabinet","PASSIVE",
AQ437="AKTIVCO Coupure ENEO &amp; Baisse de tension","PASSIVE",
AQ437="Coupure ENEO &amp; Baisse de tension","PASSIVE",
AQ437="Defaut GE &amp; POWER Cabinet","PASSIVE",
AQ437="Sharing","PASSIVE",
AQ437="Sites strategiques &amp; DataCenter","PASSIVE",
AQ437="Exclu","Exclu",
AQ437="SAT","ACTIVE",
AQ437="SPARE-ISSUE","SPARE-ISSUE",
AQ437="Fiber CAmtel","ACTIVE",
AQ437="Fiber AOF","ACTIVE",
AQ437="Projet OCM (HUAWEI)","PLANNED WORKS",
AQ437="Projet OCM (NOKIA)","PLANNED WORKS",
AQ437="ACCESS-ISSUE","ACCESS-ISSUE",
AQ437="Projet OCM (ZTE, NOKIA, autres projets)","PLANNED WORKS",
AQ437="No root CAuse","No root cause",
AQ437="ODU HS","ACTIVE",
AQ437="IP &amp; VLAN","ACTIVE",
AQ437="Warehouse HUAWEI","SPARE-ISSUE",
AQ437="SPARE-HS","SPARE-ISSUE",
AQ437="Power Telco","ACTIVE", AQ437="no impacts","no impacts"
),"")</f>
        <v>No root cause</v>
      </c>
      <c r="AS437" s="92" t="s">
        <v>5537</v>
      </c>
      <c r="AT437" s="98" t="s">
        <v>957</v>
      </c>
      <c r="AV437" s="17" t="s">
        <v>5537</v>
      </c>
      <c r="AW437" s="7" t="s">
        <v>5537</v>
      </c>
      <c r="AX437" s="6" t="s">
        <v>5537</v>
      </c>
      <c r="AY437" s="7"/>
      <c r="AZ437" s="3" t="s">
        <v>5537</v>
      </c>
      <c r="BA437" s="18" t="s">
        <v>5537</v>
      </c>
      <c r="BB437" s="18" t="s">
        <v>5537</v>
      </c>
      <c r="BC437" s="18" t="s">
        <v>5537</v>
      </c>
      <c r="BD437" s="18" t="s">
        <v>5537</v>
      </c>
      <c r="BE437" s="18" t="s">
        <v>5537</v>
      </c>
      <c r="BF437" s="18" t="s">
        <v>5537</v>
      </c>
      <c r="BG437" s="18" t="s">
        <v>5537</v>
      </c>
      <c r="BH437" s="18" t="s">
        <v>5537</v>
      </c>
      <c r="BI437" s="18" t="s">
        <v>5537</v>
      </c>
      <c r="BJ437" s="18" t="s">
        <v>5537</v>
      </c>
      <c r="BK437" s="18" t="s">
        <v>5537</v>
      </c>
      <c r="BL437" s="9" t="s">
        <v>5537</v>
      </c>
      <c r="BM437" s="14" t="s">
        <v>5537</v>
      </c>
      <c r="BN437" s="14" t="s">
        <v>5537</v>
      </c>
      <c r="BO437" s="14" t="str">
        <f>_xlfn.XLOOKUP(B437,'[4]cell downs 18042026 17h'!$B:$B,'[4]cell downs 18042026 17h'!$B:$B,"")</f>
        <v/>
      </c>
      <c r="BP437" s="14" t="str">
        <f>_xlfn.XLOOKUP(B437,'[5]Cells Huawei 19042026 15h'!$B:$B,'[5]Cells Huawei 19042026 15h'!$B:$B,"")</f>
        <v/>
      </c>
      <c r="BQ437" s="9" t="str">
        <f>_xlfn.XLOOKUP(B437,'[6]cells down 19042026 9H40'!$B:$B,'[6]cells down 19042026 9H40'!$B:$B,"")</f>
        <v/>
      </c>
      <c r="BR437" s="9" t="s">
        <v>5537</v>
      </c>
      <c r="BS437" s="9" t="s">
        <v>5537</v>
      </c>
      <c r="BT437" s="108"/>
    </row>
    <row r="438" spans="1:72" s="9" customFormat="1" x14ac:dyDescent="0.35">
      <c r="A438" s="1" t="s">
        <v>1041</v>
      </c>
      <c r="B438" s="8" t="s">
        <v>1042</v>
      </c>
      <c r="C438" s="3" t="str">
        <f>_xlfn.XLOOKUP(B438,'[1]daily break down'!$D:$D,'[1]daily break down'!$E:$E,"")</f>
        <v>SUD-OUEST</v>
      </c>
      <c r="D438" s="1" t="s">
        <v>11</v>
      </c>
      <c r="E438" s="1" t="s">
        <v>12</v>
      </c>
      <c r="F438" s="3" t="s">
        <v>13</v>
      </c>
      <c r="G438" s="1" t="s">
        <v>106</v>
      </c>
      <c r="H438" s="32" t="str">
        <f>_xlfn.XLOOKUP(B438,[2]CALCULATION!$B:$B,[2]CALCULATION!$H:$H,"")</f>
        <v>Huawei</v>
      </c>
      <c r="I438" s="28">
        <v>0</v>
      </c>
      <c r="J438" s="28">
        <v>1.0701046990437544E-3</v>
      </c>
      <c r="K438" s="28">
        <v>0</v>
      </c>
      <c r="L438" s="28">
        <v>2.675261747609386E-4</v>
      </c>
      <c r="M438" s="28">
        <v>1.0701046990437544E-3</v>
      </c>
      <c r="N438" s="28">
        <v>1.9618586149135497E-3</v>
      </c>
      <c r="O438" s="28">
        <v>2.1402093980875088E-3</v>
      </c>
      <c r="P438" s="28">
        <v>2.1402093980875093E-3</v>
      </c>
      <c r="Q438" s="28">
        <v>8.2487237217956089E-2</v>
      </c>
      <c r="R438" s="28">
        <v>4.0128926214140796E-3</v>
      </c>
      <c r="S438" s="93">
        <v>1.0701046990437544E-3</v>
      </c>
      <c r="T438" s="93">
        <f>_xlfn.XLOOKUP(B438,'[3]Nur des jours'!$B:$B,'[3]Nur des jours'!$U:$U,"")</f>
        <v>8.9175391586979538E-4</v>
      </c>
      <c r="U438" s="93">
        <v>2.675261747609386E-4</v>
      </c>
      <c r="V438" s="93">
        <v>1.1146923948372441E-2</v>
      </c>
      <c r="W438" s="93">
        <v>8.9175391586979538E-4</v>
      </c>
      <c r="X438" s="93">
        <v>0</v>
      </c>
      <c r="Y438" s="93">
        <v>2.9427879223703247E-3</v>
      </c>
      <c r="Z438" s="93">
        <v>5.7072250615666916E-3</v>
      </c>
      <c r="AA438" s="93">
        <v>1.0701046990437544E-3</v>
      </c>
      <c r="AB438" s="93">
        <v>2.1402093980875088E-3</v>
      </c>
      <c r="AC438" s="93">
        <f>_xlfn.XLOOKUP(B438,'[3]Nur des jours'!$B:$B,'[3]Nur des jours'!$N:$N,"")</f>
        <v>7.060907505857042E-2</v>
      </c>
      <c r="AD438" s="93">
        <v>7.060907505857042E-2</v>
      </c>
      <c r="AE438" s="93">
        <v>4.904646537283874E-3</v>
      </c>
      <c r="AF438" s="93">
        <v>1.071888206875494</v>
      </c>
      <c r="AG438" s="93"/>
      <c r="AH438" s="93">
        <v>5.3309049090696378E-2</v>
      </c>
      <c r="AI438" s="93">
        <v>0</v>
      </c>
      <c r="AJ438" s="93">
        <v>0.15879421374923075</v>
      </c>
      <c r="AK438" s="93">
        <v>0</v>
      </c>
      <c r="AL438" s="93">
        <v>5.3309049090696378E-2</v>
      </c>
      <c r="AM438" s="49" t="s">
        <v>5559</v>
      </c>
      <c r="AN438" s="49"/>
      <c r="AO438" s="48" t="str" cm="1">
        <f t="array" ref="AO438">IFERROR(_xlfn.IFS(
AQ438="MPR ISSUE","PDH",
AQ438="BSS Hardware Issue","BSS",
AQ438="Sites strategiques, MLL, Pylone, etc.","ENVTECH",
AQ438="AKTIVCO DEFAUT GE &amp; POWER Cabinet","AKTIVCO",
AQ438="AKTIVCO Coupure ENEO &amp; Baisse de tension","AKTIVCO GRID ONLY",
AQ438="Coupure ENEO &amp; Baisse de tension","IHS GRID ONLY",
AQ438="Defaut GE &amp; POWER Cabinet","IHS",
AQ438="Sharing","Partners",
AQ438="Sites strategiques &amp; DataCenter","SST &amp; DC",
AQ438="Exclu","Exclu",
AQ438="SAT","SAT",
AQ438="SPARE-ISSUE","SPARE-ISSUE",
AQ438="Fiber CAmtel","TRANS_FO_CAMTEL",
AQ438="Fiber AOF","Fiber AOF",
AQ438="Projet OCM (HUAWEI)","TRAVAUX-HUAWEI",
AQ438="Projet OCM (NOKIA)","TRAVAUX-NOKIA",
AQ438="ACCESS-ISSUE","ACCESS-ISSUE",
AQ438="Projet OCM (ZTE, NOKIA, autres projets)","TRAVAUX OCM",
AQ438="No root CAuse","No root cause",
AQ438="ODU HS","PDH",
AQ438="IP &amp; VLAN","PDH",
AQ438="Warehouse HUAWEI","SPARE-ISSUE",
AQ438="SPARE-HS","SPARE-ISSUE",
AQ438="Power Telco","BSS",AQ438="no impacts","no impacts"
),"")</f>
        <v>No root cause</v>
      </c>
      <c r="AP438" s="48" t="str" cm="1">
        <f t="array" ref="AP438">IFERROR(_xlfn.IFS(
AQ438="MPR ISSUE","TX ISSUE",
AQ438="BSS Hardware Issue","RAN ISSUE",
AQ438="Sites strategiques, MLL, Pylone, etc.","ENVTECH",
AQ438="AKTIVCO DEFAUT GE &amp; POWER Cabinet","POWER ISSUE",
AQ438="AKTIVCO Coupure ENEO &amp; Baisse de tension","POWER ISSUE",
AQ438="Coupure ENEO &amp; Baisse de tension","POWER ISSUE",
AQ438="Defaut GE &amp; POWER Cabinet","POWER ISSUE",
AQ438="Sharing","POWER ISSUE",
AQ438="Sites strategiques &amp; DataCenter","POWER ISSUE",
AQ438="Exclu","Exclu",
AQ438="SAT","TX ISSUE",
AQ438="SPARE-ISSUE","SPARE-ISSUE",
AQ438="Fiber CAmtel","TX ISSUE",
AQ438="Fiber AOF","TX ISSUE",
AQ438="Projet OCM (HUAWEI)","TRAVAUX-HUAWEI",
AQ438="Projet OCM (NOKIA)","TRAVAUX -NOKIA",
AQ438="ACCESS-ISSUE","ACCESS-ISSUE",
AQ438="Projet OCM (ZTE, NOKIA, autres projets)","TRAVAUX OCM",
AQ438="No root CAuse","No root cause",
AQ438="ODU HS","TX ISSUE",
AQ438="IP &amp; VLAN","TX ISSUE",
AQ438="Warehouse HUAWEI","SPARE-ISSUE",
AQ438="SPARE-HS","SPARE-ISSUE",
AQ438="Power Telco","RAN ISSUE",AQ438="no impacts","no impacts"
),"")</f>
        <v>No root cause</v>
      </c>
      <c r="AQ438" s="127" t="s">
        <v>5344</v>
      </c>
      <c r="AR438" s="48" t="str" cm="1">
        <f t="array" ref="AR438">IFERROR(_xlfn.IFS(
AQ438="MPR ISSUE","ACTIVE",
AQ438="BSS Hardware Issue","ACTIVE",
AQ438="Sites strategiques, MLL, Pylone, etc.","PASSIVE",
AQ438="AKTIVCO DEFAUT GE &amp; POWER Cabinet","PASSIVE",
AQ438="AKTIVCO Coupure ENEO &amp; Baisse de tension","PASSIVE",
AQ438="Coupure ENEO &amp; Baisse de tension","PASSIVE",
AQ438="Defaut GE &amp; POWER Cabinet","PASSIVE",
AQ438="Sharing","PASSIVE",
AQ438="Sites strategiques &amp; DataCenter","PASSIVE",
AQ438="Exclu","Exclu",
AQ438="SAT","ACTIVE",
AQ438="SPARE-ISSUE","SPARE-ISSUE",
AQ438="Fiber CAmtel","ACTIVE",
AQ438="Fiber AOF","ACTIVE",
AQ438="Projet OCM (HUAWEI)","PLANNED WORKS",
AQ438="Projet OCM (NOKIA)","PLANNED WORKS",
AQ438="ACCESS-ISSUE","ACCESS-ISSUE",
AQ438="Projet OCM (ZTE, NOKIA, autres projets)","PLANNED WORKS",
AQ438="No root CAuse","No root cause",
AQ438="ODU HS","ACTIVE",
AQ438="IP &amp; VLAN","ACTIVE",
AQ438="Warehouse HUAWEI","SPARE-ISSUE",
AQ438="SPARE-HS","SPARE-ISSUE",
AQ438="Power Telco","ACTIVE", AQ438="no impacts","no impacts"
),"")</f>
        <v>No root cause</v>
      </c>
      <c r="AS438" s="92" t="s">
        <v>5537</v>
      </c>
      <c r="AT438" s="98" t="s">
        <v>1042</v>
      </c>
      <c r="AV438" s="17" t="s">
        <v>5537</v>
      </c>
      <c r="AW438" s="7" t="s">
        <v>5537</v>
      </c>
      <c r="AX438" s="6" t="s">
        <v>5537</v>
      </c>
      <c r="AY438" s="7"/>
      <c r="AZ438" s="3" t="s">
        <v>5537</v>
      </c>
      <c r="BA438" s="18" t="s">
        <v>5537</v>
      </c>
      <c r="BB438" s="18" t="s">
        <v>5537</v>
      </c>
      <c r="BC438" s="18" t="s">
        <v>5537</v>
      </c>
      <c r="BD438" s="18" t="s">
        <v>5537</v>
      </c>
      <c r="BE438" s="18" t="s">
        <v>5537</v>
      </c>
      <c r="BF438" s="18" t="s">
        <v>5537</v>
      </c>
      <c r="BG438" s="18" t="s">
        <v>5537</v>
      </c>
      <c r="BH438" s="18" t="s">
        <v>5537</v>
      </c>
      <c r="BI438" s="18" t="s">
        <v>5537</v>
      </c>
      <c r="BJ438" s="18" t="s">
        <v>5537</v>
      </c>
      <c r="BK438" s="18" t="s">
        <v>5537</v>
      </c>
      <c r="BL438" s="9" t="s">
        <v>5537</v>
      </c>
      <c r="BM438" s="14" t="s">
        <v>5537</v>
      </c>
      <c r="BN438" s="14" t="s">
        <v>5537</v>
      </c>
      <c r="BO438" s="14" t="str">
        <f>_xlfn.XLOOKUP(B438,'[4]cell downs 18042026 17h'!$B:$B,'[4]cell downs 18042026 17h'!$B:$B,"")</f>
        <v/>
      </c>
      <c r="BP438" s="14" t="str">
        <f>_xlfn.XLOOKUP(B438,'[5]Cells Huawei 19042026 15h'!$B:$B,'[5]Cells Huawei 19042026 15h'!$B:$B,"")</f>
        <v/>
      </c>
      <c r="BQ438" s="9" t="str">
        <f>_xlfn.XLOOKUP(B438,'[6]cells down 19042026 9H40'!$B:$B,'[6]cells down 19042026 9H40'!$B:$B,"")</f>
        <v/>
      </c>
      <c r="BR438" s="9" t="s">
        <v>1042</v>
      </c>
      <c r="BS438" s="9" t="s">
        <v>12</v>
      </c>
      <c r="BT438" s="108"/>
    </row>
    <row r="439" spans="1:72" s="9" customFormat="1" x14ac:dyDescent="0.35">
      <c r="A439" s="1" t="s">
        <v>4092</v>
      </c>
      <c r="B439" s="8" t="s">
        <v>4093</v>
      </c>
      <c r="C439" s="3" t="str">
        <f>_xlfn.XLOOKUP(B439,'[1]daily break down'!$D:$D,'[1]daily break down'!$E:$E,"")</f>
        <v>ADAMAOUA</v>
      </c>
      <c r="D439" s="1" t="s">
        <v>11</v>
      </c>
      <c r="E439" s="1" t="s">
        <v>12</v>
      </c>
      <c r="F439" s="3" t="s">
        <v>90</v>
      </c>
      <c r="G439" s="1" t="s">
        <v>4092</v>
      </c>
      <c r="H439" s="33" t="str">
        <f>_xlfn.XLOOKUP(B439,[2]CALCULATION!$B:$B,[2]CALCULATION!$H:$H,"")</f>
        <v>NOKIA</v>
      </c>
      <c r="I439" s="28">
        <v>0</v>
      </c>
      <c r="J439" s="28">
        <v>0</v>
      </c>
      <c r="K439" s="28">
        <v>0</v>
      </c>
      <c r="L439" s="28">
        <v>0</v>
      </c>
      <c r="M439" s="28">
        <v>0</v>
      </c>
      <c r="N439" s="28">
        <v>0</v>
      </c>
      <c r="O439" s="28">
        <v>0</v>
      </c>
      <c r="P439" s="28">
        <v>4.1020680130007386E-4</v>
      </c>
      <c r="Q439" s="28">
        <v>0</v>
      </c>
      <c r="R439" s="28">
        <v>0</v>
      </c>
      <c r="S439" s="93">
        <v>0</v>
      </c>
      <c r="T439" s="93">
        <f>_xlfn.XLOOKUP(B439,'[3]Nur des jours'!$B:$B,'[3]Nur des jours'!$U:$U,"")</f>
        <v>0</v>
      </c>
      <c r="U439" s="93">
        <v>0</v>
      </c>
      <c r="V439" s="93">
        <v>0</v>
      </c>
      <c r="W439" s="93">
        <v>0</v>
      </c>
      <c r="X439" s="93">
        <v>0</v>
      </c>
      <c r="Y439" s="93">
        <v>0</v>
      </c>
      <c r="Z439" s="93">
        <v>0</v>
      </c>
      <c r="AA439" s="93">
        <v>0</v>
      </c>
      <c r="AB439" s="93">
        <v>0</v>
      </c>
      <c r="AC439" s="93">
        <f>_xlfn.XLOOKUP(B439,'[3]Nur des jours'!$B:$B,'[3]Nur des jours'!$N:$N,"")</f>
        <v>0</v>
      </c>
      <c r="AD439" s="93">
        <v>0</v>
      </c>
      <c r="AE439" s="93">
        <v>0</v>
      </c>
      <c r="AF439" s="93">
        <v>0</v>
      </c>
      <c r="AG439" s="93"/>
      <c r="AH439" s="93">
        <v>5.3149514015796463E-2</v>
      </c>
      <c r="AI439" s="93">
        <v>4.2339604090979942E-2</v>
      </c>
      <c r="AJ439" s="93">
        <v>2.5237866359110694E-2</v>
      </c>
      <c r="AK439" s="93">
        <v>7.4077904510502182E-2</v>
      </c>
      <c r="AL439" s="93">
        <v>5.3149514015796463E-2</v>
      </c>
      <c r="AM439" s="49" t="s">
        <v>5559</v>
      </c>
      <c r="AN439" s="49"/>
      <c r="AO439" s="48" t="str" cm="1">
        <f t="array" ref="AO439">IFERROR(_xlfn.IFS(
AQ439="MPR ISSUE","PDH",
AQ439="BSS Hardware Issue","BSS",
AQ439="Sites strategiques, MLL, Pylone, etc.","ENVTECH",
AQ439="AKTIVCO DEFAUT GE &amp; POWER Cabinet","AKTIVCO",
AQ439="AKTIVCO Coupure ENEO &amp; Baisse de tension","AKTIVCO GRID ONLY",
AQ439="Coupure ENEO &amp; Baisse de tension","IHS GRID ONLY",
AQ439="Defaut GE &amp; POWER Cabinet","IHS",
AQ439="Sharing","Partners",
AQ439="Sites strategiques &amp; DataCenter","SST &amp; DC",
AQ439="Exclu","Exclu",
AQ439="SAT","SAT",
AQ439="SPARE-ISSUE","SPARE-ISSUE",
AQ439="Fiber CAmtel","TRANS_FO_CAMTEL",
AQ439="Fiber AOF","Fiber AOF",
AQ439="Projet OCM (HUAWEI)","TRAVAUX-HUAWEI",
AQ439="Projet OCM (NOKIA)","TRAVAUX-NOKIA",
AQ439="ACCESS-ISSUE","ACCESS-ISSUE",
AQ439="Projet OCM (ZTE, NOKIA, autres projets)","TRAVAUX OCM",
AQ439="No root CAuse","No root cause",
AQ439="ODU HS","PDH",
AQ439="IP &amp; VLAN","PDH",
AQ439="Warehouse HUAWEI","SPARE-ISSUE",
AQ439="SPARE-HS","SPARE-ISSUE",
AQ439="Power Telco","BSS",AQ439="no impacts","no impacts"
),"")</f>
        <v>IHS</v>
      </c>
      <c r="AP439" s="48" t="str" cm="1">
        <f t="array" ref="AP439">IFERROR(_xlfn.IFS(
AQ439="MPR ISSUE","TX ISSUE",
AQ439="BSS Hardware Issue","RAN ISSUE",
AQ439="Sites strategiques, MLL, Pylone, etc.","ENVTECH",
AQ439="AKTIVCO DEFAUT GE &amp; POWER Cabinet","POWER ISSUE",
AQ439="AKTIVCO Coupure ENEO &amp; Baisse de tension","POWER ISSUE",
AQ439="Coupure ENEO &amp; Baisse de tension","POWER ISSUE",
AQ439="Defaut GE &amp; POWER Cabinet","POWER ISSUE",
AQ439="Sharing","POWER ISSUE",
AQ439="Sites strategiques &amp; DataCenter","POWER ISSUE",
AQ439="Exclu","Exclu",
AQ439="SAT","TX ISSUE",
AQ439="SPARE-ISSUE","SPARE-ISSUE",
AQ439="Fiber CAmtel","TX ISSUE",
AQ439="Fiber AOF","TX ISSUE",
AQ439="Projet OCM (HUAWEI)","TRAVAUX-HUAWEI",
AQ439="Projet OCM (NOKIA)","TRAVAUX -NOKIA",
AQ439="ACCESS-ISSUE","ACCESS-ISSUE",
AQ439="Projet OCM (ZTE, NOKIA, autres projets)","TRAVAUX OCM",
AQ439="No root CAuse","No root cause",
AQ439="ODU HS","TX ISSUE",
AQ439="IP &amp; VLAN","TX ISSUE",
AQ439="Warehouse HUAWEI","SPARE-ISSUE",
AQ439="SPARE-HS","SPARE-ISSUE",
AQ439="Power Telco","RAN ISSUE",AQ439="no impacts","no impacts"
),"")</f>
        <v>POWER ISSUE</v>
      </c>
      <c r="AQ439" s="67" t="s">
        <v>5330</v>
      </c>
      <c r="AR439" s="48" t="str" cm="1">
        <f t="array" ref="AR439">IFERROR(_xlfn.IFS(
AQ439="MPR ISSUE","ACTIVE",
AQ439="BSS Hardware Issue","ACTIVE",
AQ439="Sites strategiques, MLL, Pylone, etc.","PASSIVE",
AQ439="AKTIVCO DEFAUT GE &amp; POWER Cabinet","PASSIVE",
AQ439="AKTIVCO Coupure ENEO &amp; Baisse de tension","PASSIVE",
AQ439="Coupure ENEO &amp; Baisse de tension","PASSIVE",
AQ439="Defaut GE &amp; POWER Cabinet","PASSIVE",
AQ439="Sharing","PASSIVE",
AQ439="Sites strategiques &amp; DataCenter","PASSIVE",
AQ439="Exclu","Exclu",
AQ439="SAT","ACTIVE",
AQ439="SPARE-ISSUE","SPARE-ISSUE",
AQ439="Fiber CAmtel","ACTIVE",
AQ439="Fiber AOF","ACTIVE",
AQ439="Projet OCM (HUAWEI)","PLANNED WORKS",
AQ439="Projet OCM (NOKIA)","PLANNED WORKS",
AQ439="ACCESS-ISSUE","ACCESS-ISSUE",
AQ439="Projet OCM (ZTE, NOKIA, autres projets)","PLANNED WORKS",
AQ439="No root CAuse","No root cause",
AQ439="ODU HS","ACTIVE",
AQ439="IP &amp; VLAN","ACTIVE",
AQ439="Warehouse HUAWEI","SPARE-ISSUE",
AQ439="SPARE-HS","SPARE-ISSUE",
AQ439="Power Telco","ACTIVE", AQ439="no impacts","no impacts"
),"")</f>
        <v>PASSIVE</v>
      </c>
      <c r="AS439" s="92" t="s">
        <v>5911</v>
      </c>
      <c r="AT439" s="98" t="s">
        <v>4093</v>
      </c>
      <c r="AV439" s="17" t="s">
        <v>5537</v>
      </c>
      <c r="AW439" s="7" t="s">
        <v>5537</v>
      </c>
      <c r="AX439" s="6" t="s">
        <v>5537</v>
      </c>
      <c r="AY439" s="7"/>
      <c r="AZ439" s="3" t="s">
        <v>5537</v>
      </c>
      <c r="BA439" s="18" t="s">
        <v>5537</v>
      </c>
      <c r="BB439" s="18" t="s">
        <v>5537</v>
      </c>
      <c r="BC439" s="18" t="s">
        <v>5537</v>
      </c>
      <c r="BD439" s="18" t="s">
        <v>5537</v>
      </c>
      <c r="BE439" s="18" t="s">
        <v>5537</v>
      </c>
      <c r="BF439" s="18" t="s">
        <v>5537</v>
      </c>
      <c r="BG439" s="18" t="s">
        <v>5537</v>
      </c>
      <c r="BH439" s="18" t="s">
        <v>5537</v>
      </c>
      <c r="BI439" s="18" t="s">
        <v>5537</v>
      </c>
      <c r="BJ439" s="18" t="s">
        <v>5537</v>
      </c>
      <c r="BK439" s="18" t="s">
        <v>5537</v>
      </c>
      <c r="BL439" s="9" t="s">
        <v>5911</v>
      </c>
      <c r="BM439" s="14" t="s">
        <v>5537</v>
      </c>
      <c r="BN439" s="14" t="s">
        <v>5537</v>
      </c>
      <c r="BO439" s="14" t="str">
        <f>_xlfn.XLOOKUP(B439,'[4]cell downs 18042026 17h'!$B:$B,'[4]cell downs 18042026 17h'!$B:$B,"")</f>
        <v/>
      </c>
      <c r="BP439" s="14" t="str">
        <f>_xlfn.XLOOKUP(B439,'[5]Cells Huawei 19042026 15h'!$B:$B,'[5]Cells Huawei 19042026 15h'!$B:$B,"")</f>
        <v/>
      </c>
      <c r="BQ439" s="9" t="str">
        <f>_xlfn.XLOOKUP(B439,'[6]cells down 19042026 9H40'!$B:$B,'[6]cells down 19042026 9H40'!$B:$B,"")</f>
        <v/>
      </c>
      <c r="BR439" s="9" t="s">
        <v>4093</v>
      </c>
      <c r="BS439" s="9" t="s">
        <v>5459</v>
      </c>
      <c r="BT439" s="108"/>
    </row>
    <row r="440" spans="1:72" s="9" customFormat="1" x14ac:dyDescent="0.35">
      <c r="A440" s="1" t="s">
        <v>4717</v>
      </c>
      <c r="B440" s="8" t="s">
        <v>4718</v>
      </c>
      <c r="C440" s="3" t="str">
        <f>_xlfn.XLOOKUP(B440,'[1]daily break down'!$D:$D,'[1]daily break down'!$E:$E,"")</f>
        <v>ADAMAOUA</v>
      </c>
      <c r="D440" s="1" t="s">
        <v>11</v>
      </c>
      <c r="E440" s="1" t="s">
        <v>12</v>
      </c>
      <c r="F440" s="3" t="s">
        <v>90</v>
      </c>
      <c r="G440" s="1" t="s">
        <v>2909</v>
      </c>
      <c r="H440" s="32" t="str">
        <f>_xlfn.XLOOKUP(B440,[2]CALCULATION!$B:$B,[2]CALCULATION!$H:$H,"")</f>
        <v>Huawei</v>
      </c>
      <c r="I440" s="28">
        <v>0</v>
      </c>
      <c r="J440" s="28">
        <v>0</v>
      </c>
      <c r="K440" s="28">
        <v>0</v>
      </c>
      <c r="L440" s="28">
        <v>0</v>
      </c>
      <c r="M440" s="28">
        <v>0</v>
      </c>
      <c r="N440" s="28">
        <v>0</v>
      </c>
      <c r="O440" s="28">
        <v>0</v>
      </c>
      <c r="P440" s="28">
        <v>0</v>
      </c>
      <c r="Q440" s="28">
        <v>0</v>
      </c>
      <c r="R440" s="28">
        <v>0</v>
      </c>
      <c r="S440" s="93">
        <v>0</v>
      </c>
      <c r="T440" s="93">
        <f>_xlfn.XLOOKUP(B440,'[3]Nur des jours'!$B:$B,'[3]Nur des jours'!$U:$U,"")</f>
        <v>0</v>
      </c>
      <c r="U440" s="93">
        <v>0</v>
      </c>
      <c r="V440" s="93">
        <v>0</v>
      </c>
      <c r="W440" s="93">
        <v>0</v>
      </c>
      <c r="X440" s="93">
        <v>0</v>
      </c>
      <c r="Y440" s="93">
        <v>0</v>
      </c>
      <c r="Z440" s="93">
        <v>0</v>
      </c>
      <c r="AA440" s="93">
        <v>0</v>
      </c>
      <c r="AB440" s="93">
        <v>0</v>
      </c>
      <c r="AC440" s="93">
        <f>_xlfn.XLOOKUP(B440,'[3]Nur des jours'!$B:$B,'[3]Nur des jours'!$N:$N,"")</f>
        <v>0</v>
      </c>
      <c r="AD440" s="93">
        <v>0</v>
      </c>
      <c r="AE440" s="93">
        <v>0</v>
      </c>
      <c r="AF440" s="93">
        <v>0</v>
      </c>
      <c r="AG440" s="93"/>
      <c r="AH440" s="93">
        <v>5.1347190475782817E-2</v>
      </c>
      <c r="AI440" s="93">
        <v>0.10803468300500782</v>
      </c>
      <c r="AJ440" s="93">
        <v>0.10699616811339936</v>
      </c>
      <c r="AK440" s="93">
        <v>0</v>
      </c>
      <c r="AL440" s="93">
        <v>5.1347190475782817E-2</v>
      </c>
      <c r="AM440" s="49" t="s">
        <v>5559</v>
      </c>
      <c r="AN440" s="49"/>
      <c r="AO440" s="48" t="str" cm="1">
        <f t="array" ref="AO440">IFERROR(_xlfn.IFS(
AQ440="MPR ISSUE","PDH",
AQ440="BSS Hardware Issue","BSS",
AQ440="Sites strategiques, MLL, Pylone, etc.","ENVTECH",
AQ440="AKTIVCO DEFAUT GE &amp; POWER Cabinet","AKTIVCO",
AQ440="AKTIVCO Coupure ENEO &amp; Baisse de tension","AKTIVCO GRID ONLY",
AQ440="Coupure ENEO &amp; Baisse de tension","IHS GRID ONLY",
AQ440="Defaut GE &amp; POWER Cabinet","IHS",
AQ440="Sharing","Partners",
AQ440="Sites strategiques &amp; DataCenter","SST &amp; DC",
AQ440="Exclu","Exclu",
AQ440="SAT","SAT",
AQ440="SPARE-ISSUE","SPARE-ISSUE",
AQ440="Fiber CAmtel","TRANS_FO_CAMTEL",
AQ440="Fiber AOF","Fiber AOF",
AQ440="Projet OCM (HUAWEI)","TRAVAUX-HUAWEI",
AQ440="Projet OCM (NOKIA)","TRAVAUX-NOKIA",
AQ440="ACCESS-ISSUE","ACCESS-ISSUE",
AQ440="Projet OCM (ZTE, NOKIA, autres projets)","TRAVAUX OCM",
AQ440="No root CAuse","No root cause",
AQ440="ODU HS","PDH",
AQ440="IP &amp; VLAN","PDH",
AQ440="Warehouse HUAWEI","SPARE-ISSUE",
AQ440="SPARE-HS","SPARE-ISSUE",
AQ440="Power Telco","BSS",AQ440="no impacts","no impacts"
),"")</f>
        <v>No root cause</v>
      </c>
      <c r="AP440" s="48" t="str" cm="1">
        <f t="array" ref="AP440">IFERROR(_xlfn.IFS(
AQ440="MPR ISSUE","TX ISSUE",
AQ440="BSS Hardware Issue","RAN ISSUE",
AQ440="Sites strategiques, MLL, Pylone, etc.","ENVTECH",
AQ440="AKTIVCO DEFAUT GE &amp; POWER Cabinet","POWER ISSUE",
AQ440="AKTIVCO Coupure ENEO &amp; Baisse de tension","POWER ISSUE",
AQ440="Coupure ENEO &amp; Baisse de tension","POWER ISSUE",
AQ440="Defaut GE &amp; POWER Cabinet","POWER ISSUE",
AQ440="Sharing","POWER ISSUE",
AQ440="Sites strategiques &amp; DataCenter","POWER ISSUE",
AQ440="Exclu","Exclu",
AQ440="SAT","TX ISSUE",
AQ440="SPARE-ISSUE","SPARE-ISSUE",
AQ440="Fiber CAmtel","TX ISSUE",
AQ440="Fiber AOF","TX ISSUE",
AQ440="Projet OCM (HUAWEI)","TRAVAUX-HUAWEI",
AQ440="Projet OCM (NOKIA)","TRAVAUX -NOKIA",
AQ440="ACCESS-ISSUE","ACCESS-ISSUE",
AQ440="Projet OCM (ZTE, NOKIA, autres projets)","TRAVAUX OCM",
AQ440="No root CAuse","No root cause",
AQ440="ODU HS","TX ISSUE",
AQ440="IP &amp; VLAN","TX ISSUE",
AQ440="Warehouse HUAWEI","SPARE-ISSUE",
AQ440="SPARE-HS","SPARE-ISSUE",
AQ440="Power Telco","RAN ISSUE",AQ440="no impacts","no impacts"
),"")</f>
        <v>No root cause</v>
      </c>
      <c r="AQ440" s="127" t="s">
        <v>5344</v>
      </c>
      <c r="AR440" s="48" t="str" cm="1">
        <f t="array" ref="AR440">IFERROR(_xlfn.IFS(
AQ440="MPR ISSUE","ACTIVE",
AQ440="BSS Hardware Issue","ACTIVE",
AQ440="Sites strategiques, MLL, Pylone, etc.","PASSIVE",
AQ440="AKTIVCO DEFAUT GE &amp; POWER Cabinet","PASSIVE",
AQ440="AKTIVCO Coupure ENEO &amp; Baisse de tension","PASSIVE",
AQ440="Coupure ENEO &amp; Baisse de tension","PASSIVE",
AQ440="Defaut GE &amp; POWER Cabinet","PASSIVE",
AQ440="Sharing","PASSIVE",
AQ440="Sites strategiques &amp; DataCenter","PASSIVE",
AQ440="Exclu","Exclu",
AQ440="SAT","ACTIVE",
AQ440="SPARE-ISSUE","SPARE-ISSUE",
AQ440="Fiber CAmtel","ACTIVE",
AQ440="Fiber AOF","ACTIVE",
AQ440="Projet OCM (HUAWEI)","PLANNED WORKS",
AQ440="Projet OCM (NOKIA)","PLANNED WORKS",
AQ440="ACCESS-ISSUE","ACCESS-ISSUE",
AQ440="Projet OCM (ZTE, NOKIA, autres projets)","PLANNED WORKS",
AQ440="No root CAuse","No root cause",
AQ440="ODU HS","ACTIVE",
AQ440="IP &amp; VLAN","ACTIVE",
AQ440="Warehouse HUAWEI","SPARE-ISSUE",
AQ440="SPARE-HS","SPARE-ISSUE",
AQ440="Power Telco","ACTIVE", AQ440="no impacts","no impacts"
),"")</f>
        <v>No root cause</v>
      </c>
      <c r="AS440" s="92" t="s">
        <v>5537</v>
      </c>
      <c r="AT440" s="98" t="s">
        <v>4718</v>
      </c>
      <c r="AV440" s="17" t="s">
        <v>5537</v>
      </c>
      <c r="AW440" s="7" t="s">
        <v>5537</v>
      </c>
      <c r="AX440" s="6" t="s">
        <v>5537</v>
      </c>
      <c r="AY440" s="7"/>
      <c r="AZ440" s="3" t="s">
        <v>5537</v>
      </c>
      <c r="BA440" s="18" t="s">
        <v>5537</v>
      </c>
      <c r="BB440" s="18" t="s">
        <v>5537</v>
      </c>
      <c r="BC440" s="18" t="s">
        <v>5537</v>
      </c>
      <c r="BD440" s="18" t="s">
        <v>5537</v>
      </c>
      <c r="BE440" s="18" t="s">
        <v>5537</v>
      </c>
      <c r="BF440" s="18" t="s">
        <v>5537</v>
      </c>
      <c r="BG440" s="18" t="s">
        <v>5537</v>
      </c>
      <c r="BH440" s="18" t="s">
        <v>5537</v>
      </c>
      <c r="BI440" s="18" t="s">
        <v>5537</v>
      </c>
      <c r="BJ440" s="18" t="s">
        <v>5537</v>
      </c>
      <c r="BK440" s="18" t="s">
        <v>5537</v>
      </c>
      <c r="BL440" s="9" t="s">
        <v>5537</v>
      </c>
      <c r="BM440" s="14" t="s">
        <v>5537</v>
      </c>
      <c r="BN440" s="14" t="s">
        <v>5537</v>
      </c>
      <c r="BO440" s="14" t="str">
        <f>_xlfn.XLOOKUP(B440,'[4]cell downs 18042026 17h'!$B:$B,'[4]cell downs 18042026 17h'!$B:$B,"")</f>
        <v/>
      </c>
      <c r="BP440" s="14" t="str">
        <f>_xlfn.XLOOKUP(B440,'[5]Cells Huawei 19042026 15h'!$B:$B,'[5]Cells Huawei 19042026 15h'!$B:$B,"")</f>
        <v/>
      </c>
      <c r="BQ440" s="9" t="str">
        <f>_xlfn.XLOOKUP(B440,'[6]cells down 19042026 9H40'!$B:$B,'[6]cells down 19042026 9H40'!$B:$B,"")</f>
        <v/>
      </c>
      <c r="BR440" s="9" t="s">
        <v>4718</v>
      </c>
      <c r="BS440" s="9" t="s">
        <v>1129</v>
      </c>
      <c r="BT440" s="108"/>
    </row>
    <row r="441" spans="1:72" s="9" customFormat="1" ht="21.5" customHeight="1" x14ac:dyDescent="0.35">
      <c r="A441" s="1" t="s">
        <v>1644</v>
      </c>
      <c r="B441" s="8" t="s">
        <v>1645</v>
      </c>
      <c r="C441" s="3" t="str">
        <f>_xlfn.XLOOKUP(B441,'[1]daily break down'!$D:$D,'[1]daily break down'!$E:$E,"")</f>
        <v>CENTRE</v>
      </c>
      <c r="D441" s="1" t="s">
        <v>11</v>
      </c>
      <c r="E441" s="1" t="s">
        <v>12</v>
      </c>
      <c r="F441" s="3" t="s">
        <v>226</v>
      </c>
      <c r="G441" s="1" t="s">
        <v>24</v>
      </c>
      <c r="H441" s="34" t="str">
        <f>_xlfn.XLOOKUP(B441,[2]CALCULATION!$B:$B,[2]CALCULATION!$H:$H,"")</f>
        <v>ZTE</v>
      </c>
      <c r="I441" s="28">
        <v>0</v>
      </c>
      <c r="J441" s="28">
        <v>0</v>
      </c>
      <c r="K441" s="28">
        <v>0</v>
      </c>
      <c r="L441" s="28">
        <v>0</v>
      </c>
      <c r="M441" s="28">
        <v>0</v>
      </c>
      <c r="N441" s="28">
        <v>0</v>
      </c>
      <c r="O441" s="28">
        <v>0</v>
      </c>
      <c r="P441" s="28">
        <v>0</v>
      </c>
      <c r="Q441" s="28">
        <v>0</v>
      </c>
      <c r="R441" s="28">
        <v>0</v>
      </c>
      <c r="S441" s="93">
        <v>0</v>
      </c>
      <c r="T441" s="93">
        <f>_xlfn.XLOOKUP(B441,'[3]Nur des jours'!$B:$B,'[3]Nur des jours'!$U:$U,"")</f>
        <v>0</v>
      </c>
      <c r="U441" s="93">
        <v>12.751171407943884</v>
      </c>
      <c r="V441" s="93">
        <v>7.3747870491648895</v>
      </c>
      <c r="W441" s="93">
        <v>0</v>
      </c>
      <c r="X441" s="93">
        <v>0</v>
      </c>
      <c r="Y441" s="93">
        <v>0</v>
      </c>
      <c r="Z441" s="93">
        <v>0</v>
      </c>
      <c r="AA441" s="93">
        <v>0</v>
      </c>
      <c r="AB441" s="93">
        <v>0</v>
      </c>
      <c r="AC441" s="93">
        <f>_xlfn.XLOOKUP(B441,'[3]Nur des jours'!$B:$B,'[3]Nur des jours'!$N:$N,"")</f>
        <v>0.37628448234041928</v>
      </c>
      <c r="AD441" s="93">
        <v>0.37628448234041928</v>
      </c>
      <c r="AE441" s="93">
        <v>1.0458133223754611</v>
      </c>
      <c r="AF441" s="93">
        <v>0</v>
      </c>
      <c r="AG441" s="93"/>
      <c r="AH441" s="93">
        <v>5.1222344927560649E-2</v>
      </c>
      <c r="AI441" s="93">
        <v>5.9949881898732661E-3</v>
      </c>
      <c r="AJ441" s="93">
        <v>0</v>
      </c>
      <c r="AK441" s="93">
        <v>9.6581718530775157E-2</v>
      </c>
      <c r="AL441" s="93">
        <v>5.1222344927560649E-2</v>
      </c>
      <c r="AM441" s="49" t="s">
        <v>5559</v>
      </c>
      <c r="AN441" s="49"/>
      <c r="AO441" s="48" t="str" cm="1">
        <f t="array" ref="AO441">IFERROR(_xlfn.IFS(
AQ441="MPR ISSUE","PDH",
AQ441="BSS Hardware Issue","BSS",
AQ441="Sites strategiques, MLL, Pylone, etc.","ENVTECH",
AQ441="AKTIVCO DEFAUT GE &amp; POWER Cabinet","AKTIVCO",
AQ441="AKTIVCO Coupure ENEO &amp; Baisse de tension","AKTIVCO GRID ONLY",
AQ441="Coupure ENEO &amp; Baisse de tension","IHS GRID ONLY",
AQ441="Defaut GE &amp; POWER Cabinet","IHS",
AQ441="Sharing","Partners",
AQ441="Sites strategiques &amp; DataCenter","SST &amp; DC",
AQ441="Exclu","Exclu",
AQ441="SAT","SAT",
AQ441="SPARE-ISSUE","SPARE-ISSUE",
AQ441="Fiber CAmtel","TRANS_FO_CAMTEL",
AQ441="Fiber AOF","Fiber AOF",
AQ441="Projet OCM (HUAWEI)","TRAVAUX-HUAWEI",
AQ441="Projet OCM (NOKIA)","TRAVAUX-NOKIA",
AQ441="ACCESS-ISSUE","ACCESS-ISSUE",
AQ441="Projet OCM (ZTE, NOKIA, autres projets)","TRAVAUX OCM",
AQ441="No root CAuse","No root cause",
AQ441="ODU HS","PDH",
AQ441="IP &amp; VLAN","PDH",
AQ441="Warehouse HUAWEI","SPARE-ISSUE",
AQ441="SPARE-HS","SPARE-ISSUE",
AQ441="Power Telco","BSS",AQ441="no impacts","no impacts"
),"")</f>
        <v>Fiber AOF</v>
      </c>
      <c r="AP441" s="48" t="str" cm="1">
        <f t="array" ref="AP441">IFERROR(_xlfn.IFS(
AQ441="MPR ISSUE","TX ISSUE",
AQ441="BSS Hardware Issue","RAN ISSUE",
AQ441="Sites strategiques, MLL, Pylone, etc.","ENVTECH",
AQ441="AKTIVCO DEFAUT GE &amp; POWER Cabinet","POWER ISSUE",
AQ441="AKTIVCO Coupure ENEO &amp; Baisse de tension","POWER ISSUE",
AQ441="Coupure ENEO &amp; Baisse de tension","POWER ISSUE",
AQ441="Defaut GE &amp; POWER Cabinet","POWER ISSUE",
AQ441="Sharing","POWER ISSUE",
AQ441="Sites strategiques &amp; DataCenter","POWER ISSUE",
AQ441="Exclu","Exclu",
AQ441="SAT","TX ISSUE",
AQ441="SPARE-ISSUE","SPARE-ISSUE",
AQ441="Fiber CAmtel","TX ISSUE",
AQ441="Fiber AOF","TX ISSUE",
AQ441="Projet OCM (HUAWEI)","TRAVAUX-HUAWEI",
AQ441="Projet OCM (NOKIA)","TRAVAUX -NOKIA",
AQ441="ACCESS-ISSUE","ACCESS-ISSUE",
AQ441="Projet OCM (ZTE, NOKIA, autres projets)","TRAVAUX OCM",
AQ441="No root CAuse","No root cause",
AQ441="ODU HS","TX ISSUE",
AQ441="IP &amp; VLAN","TX ISSUE",
AQ441="Warehouse HUAWEI","SPARE-ISSUE",
AQ441="SPARE-HS","SPARE-ISSUE",
AQ441="Power Telco","RAN ISSUE",AQ441="no impacts","no impacts"
),"")</f>
        <v>TX ISSUE</v>
      </c>
      <c r="AQ441" s="67" t="s">
        <v>5995</v>
      </c>
      <c r="AR441" s="48" t="str" cm="1">
        <f t="array" ref="AR441">IFERROR(_xlfn.IFS(
AQ441="MPR ISSUE","ACTIVE",
AQ441="BSS Hardware Issue","ACTIVE",
AQ441="Sites strategiques, MLL, Pylone, etc.","PASSIVE",
AQ441="AKTIVCO DEFAUT GE &amp; POWER Cabinet","PASSIVE",
AQ441="AKTIVCO Coupure ENEO &amp; Baisse de tension","PASSIVE",
AQ441="Coupure ENEO &amp; Baisse de tension","PASSIVE",
AQ441="Defaut GE &amp; POWER Cabinet","PASSIVE",
AQ441="Sharing","PASSIVE",
AQ441="Sites strategiques &amp; DataCenter","PASSIVE",
AQ441="Exclu","Exclu",
AQ441="SAT","ACTIVE",
AQ441="SPARE-ISSUE","SPARE-ISSUE",
AQ441="Fiber CAmtel","ACTIVE",
AQ441="Fiber AOF","ACTIVE",
AQ441="Projet OCM (HUAWEI)","PLANNED WORKS",
AQ441="Projet OCM (NOKIA)","PLANNED WORKS",
AQ441="ACCESS-ISSUE","ACCESS-ISSUE",
AQ441="Projet OCM (ZTE, NOKIA, autres projets)","PLANNED WORKS",
AQ441="No root CAuse","No root cause",
AQ441="ODU HS","ACTIVE",
AQ441="IP &amp; VLAN","ACTIVE",
AQ441="Warehouse HUAWEI","SPARE-ISSUE",
AQ441="SPARE-HS","SPARE-ISSUE",
AQ441="Power Telco","ACTIVE", AQ441="no impacts","no impacts"
),"")</f>
        <v>ACTIVE</v>
      </c>
      <c r="AS441" s="92" t="s">
        <v>5985</v>
      </c>
      <c r="AT441" s="129" t="s">
        <v>4550</v>
      </c>
      <c r="AU441" s="9" t="s">
        <v>5994</v>
      </c>
      <c r="AV441" s="17" t="s">
        <v>5984</v>
      </c>
      <c r="AW441" s="7" t="s">
        <v>5537</v>
      </c>
      <c r="AX441" s="6" t="s">
        <v>5537</v>
      </c>
      <c r="AY441" s="7"/>
      <c r="AZ441" s="3" t="s">
        <v>5537</v>
      </c>
      <c r="BA441" s="18" t="s">
        <v>5537</v>
      </c>
      <c r="BB441" s="18" t="s">
        <v>5537</v>
      </c>
      <c r="BC441" s="18" t="s">
        <v>5537</v>
      </c>
      <c r="BD441" s="18" t="s">
        <v>5537</v>
      </c>
      <c r="BE441" s="18" t="s">
        <v>5537</v>
      </c>
      <c r="BF441" s="18" t="s">
        <v>5537</v>
      </c>
      <c r="BG441" s="18" t="s">
        <v>5537</v>
      </c>
      <c r="BH441" s="18" t="s">
        <v>5537</v>
      </c>
      <c r="BI441" s="18" t="s">
        <v>5537</v>
      </c>
      <c r="BJ441" s="18" t="s">
        <v>5537</v>
      </c>
      <c r="BK441" s="18" t="s">
        <v>5537</v>
      </c>
      <c r="BL441" s="9" t="s">
        <v>6315</v>
      </c>
      <c r="BM441" s="14" t="s">
        <v>5537</v>
      </c>
      <c r="BN441" s="14" t="s">
        <v>5537</v>
      </c>
      <c r="BO441" s="14" t="str">
        <f>_xlfn.XLOOKUP(B441,'[4]cell downs 18042026 17h'!$B:$B,'[4]cell downs 18042026 17h'!$B:$B,"")</f>
        <v/>
      </c>
      <c r="BP441" s="14" t="str">
        <f>_xlfn.XLOOKUP(B441,'[5]Cells Huawei 19042026 15h'!$B:$B,'[5]Cells Huawei 19042026 15h'!$B:$B,"")</f>
        <v/>
      </c>
      <c r="BQ441" s="9" t="str">
        <f>_xlfn.XLOOKUP(B441,'[6]cells down 19042026 9H40'!$B:$B,'[6]cells down 19042026 9H40'!$B:$B,"")</f>
        <v/>
      </c>
      <c r="BR441" s="9" t="s">
        <v>5537</v>
      </c>
      <c r="BS441" s="9" t="s">
        <v>5537</v>
      </c>
      <c r="BT441" s="108"/>
    </row>
    <row r="442" spans="1:72" s="9" customFormat="1" x14ac:dyDescent="0.35">
      <c r="A442" s="1" t="s">
        <v>56</v>
      </c>
      <c r="B442" s="8" t="s">
        <v>3207</v>
      </c>
      <c r="C442" s="3" t="str">
        <f>_xlfn.XLOOKUP(B442,'[1]daily break down'!$D:$D,'[1]daily break down'!$E:$E,"")</f>
        <v>EXTREME-NORD</v>
      </c>
      <c r="D442" s="1" t="s">
        <v>21</v>
      </c>
      <c r="E442" s="1" t="s">
        <v>22</v>
      </c>
      <c r="F442" s="3" t="s">
        <v>55</v>
      </c>
      <c r="G442" s="1" t="s">
        <v>56</v>
      </c>
      <c r="H442" s="33" t="str">
        <f>_xlfn.XLOOKUP(B442,[2]CALCULATION!$B:$B,[2]CALCULATION!$H:$H,"")</f>
        <v>NOKIA</v>
      </c>
      <c r="I442" s="28">
        <v>0</v>
      </c>
      <c r="J442" s="28">
        <v>1.2857737472321866</v>
      </c>
      <c r="K442" s="28">
        <v>0.23670939562500687</v>
      </c>
      <c r="L442" s="28">
        <v>0</v>
      </c>
      <c r="M442" s="28">
        <v>0</v>
      </c>
      <c r="N442" s="28">
        <v>1.9619721549688431E-3</v>
      </c>
      <c r="O442" s="28">
        <v>0.19196505319428347</v>
      </c>
      <c r="P442" s="28">
        <v>1.6412769823653586</v>
      </c>
      <c r="Q442" s="28">
        <v>0.47819269716572094</v>
      </c>
      <c r="R442" s="28">
        <v>1.6052499449744453E-3</v>
      </c>
      <c r="S442" s="93">
        <v>0</v>
      </c>
      <c r="T442" s="93">
        <f>_xlfn.XLOOKUP(B442,'[3]Nur des jours'!$B:$B,'[3]Nur des jours'!$U:$U,"")</f>
        <v>0</v>
      </c>
      <c r="U442" s="93">
        <v>2.1728241177459782</v>
      </c>
      <c r="V442" s="93">
        <v>2.0540578713119992</v>
      </c>
      <c r="W442" s="93">
        <v>0</v>
      </c>
      <c r="X442" s="93">
        <v>0.90764101429576038</v>
      </c>
      <c r="Y442" s="93">
        <v>0.82257702061777804</v>
      </c>
      <c r="Z442" s="93">
        <v>0</v>
      </c>
      <c r="AA442" s="93">
        <v>0</v>
      </c>
      <c r="AB442" s="93">
        <v>0</v>
      </c>
      <c r="AC442" s="93">
        <f>_xlfn.XLOOKUP(B442,'[3]Nur des jours'!$B:$B,'[3]Nur des jours'!$N:$N,"")</f>
        <v>0</v>
      </c>
      <c r="AD442" s="93">
        <v>0</v>
      </c>
      <c r="AE442" s="93">
        <v>0</v>
      </c>
      <c r="AF442" s="93">
        <v>0</v>
      </c>
      <c r="AG442" s="93"/>
      <c r="AH442" s="93">
        <v>5.0208651056701928E-2</v>
      </c>
      <c r="AI442" s="93">
        <v>0</v>
      </c>
      <c r="AJ442" s="93">
        <v>0.14955890986526538</v>
      </c>
      <c r="AK442" s="93">
        <v>0</v>
      </c>
      <c r="AL442" s="93">
        <v>5.0208651056701928E-2</v>
      </c>
      <c r="AM442" s="49" t="s">
        <v>5601</v>
      </c>
      <c r="AN442" s="49"/>
      <c r="AO442" s="48" t="str" cm="1">
        <f t="array" ref="AO442">IFERROR(_xlfn.IFS(
AQ442="MPR ISSUE","PDH",
AQ442="BSS Hardware Issue","BSS",
AQ442="Sites strategiques, MLL, Pylone, etc.","ENVTECH",
AQ442="AKTIVCO DEFAUT GE &amp; POWER Cabinet","AKTIVCO",
AQ442="AKTIVCO Coupure ENEO &amp; Baisse de tension","AKTIVCO GRID ONLY",
AQ442="Coupure ENEO &amp; Baisse de tension","IHS GRID ONLY",
AQ442="Defaut GE &amp; POWER Cabinet","IHS",
AQ442="Sharing","Partners",
AQ442="Sites strategiques &amp; DataCenter","SST &amp; DC",
AQ442="Exclu","Exclu",
AQ442="SAT","SAT",
AQ442="SPARE-ISSUE","SPARE-ISSUE",
AQ442="Fiber CAmtel","TRANS_FO_CAMTEL",
AQ442="Fiber AOF","Fiber AOF",
AQ442="Projet OCM (HUAWEI)","TRAVAUX-HUAWEI",
AQ442="Projet OCM (NOKIA)","TRAVAUX-NOKIA",
AQ442="ACCESS-ISSUE","ACCESS-ISSUE",
AQ442="Projet OCM (ZTE, NOKIA, autres projets)","TRAVAUX OCM",
AQ442="No root CAuse","No root cause",
AQ442="ODU HS","PDH",
AQ442="IP &amp; VLAN","PDH",
AQ442="Warehouse HUAWEI","SPARE-ISSUE",
AQ442="SPARE-HS","SPARE-ISSUE",
AQ442="Power Telco","BSS",AQ442="no impacts","no impacts"
),"")</f>
        <v>No root cause</v>
      </c>
      <c r="AP442" s="48" t="str" cm="1">
        <f t="array" ref="AP442">IFERROR(_xlfn.IFS(
AQ442="MPR ISSUE","TX ISSUE",
AQ442="BSS Hardware Issue","RAN ISSUE",
AQ442="Sites strategiques, MLL, Pylone, etc.","ENVTECH",
AQ442="AKTIVCO DEFAUT GE &amp; POWER Cabinet","POWER ISSUE",
AQ442="AKTIVCO Coupure ENEO &amp; Baisse de tension","POWER ISSUE",
AQ442="Coupure ENEO &amp; Baisse de tension","POWER ISSUE",
AQ442="Defaut GE &amp; POWER Cabinet","POWER ISSUE",
AQ442="Sharing","POWER ISSUE",
AQ442="Sites strategiques &amp; DataCenter","POWER ISSUE",
AQ442="Exclu","Exclu",
AQ442="SAT","TX ISSUE",
AQ442="SPARE-ISSUE","SPARE-ISSUE",
AQ442="Fiber CAmtel","TX ISSUE",
AQ442="Fiber AOF","TX ISSUE",
AQ442="Projet OCM (HUAWEI)","TRAVAUX-HUAWEI",
AQ442="Projet OCM (NOKIA)","TRAVAUX -NOKIA",
AQ442="ACCESS-ISSUE","ACCESS-ISSUE",
AQ442="Projet OCM (ZTE, NOKIA, autres projets)","TRAVAUX OCM",
AQ442="No root CAuse","No root cause",
AQ442="ODU HS","TX ISSUE",
AQ442="IP &amp; VLAN","TX ISSUE",
AQ442="Warehouse HUAWEI","SPARE-ISSUE",
AQ442="SPARE-HS","SPARE-ISSUE",
AQ442="Power Telco","RAN ISSUE",AQ442="no impacts","no impacts"
),"")</f>
        <v>No root cause</v>
      </c>
      <c r="AQ442" s="67" t="s">
        <v>5344</v>
      </c>
      <c r="AR442" s="48" t="str" cm="1">
        <f t="array" ref="AR442">IFERROR(_xlfn.IFS(
AQ442="MPR ISSUE","ACTIVE",
AQ442="BSS Hardware Issue","ACTIVE",
AQ442="Sites strategiques, MLL, Pylone, etc.","PASSIVE",
AQ442="AKTIVCO DEFAUT GE &amp; POWER Cabinet","PASSIVE",
AQ442="AKTIVCO Coupure ENEO &amp; Baisse de tension","PASSIVE",
AQ442="Coupure ENEO &amp; Baisse de tension","PASSIVE",
AQ442="Defaut GE &amp; POWER Cabinet","PASSIVE",
AQ442="Sharing","PASSIVE",
AQ442="Sites strategiques &amp; DataCenter","PASSIVE",
AQ442="Exclu","Exclu",
AQ442="SAT","ACTIVE",
AQ442="SPARE-ISSUE","SPARE-ISSUE",
AQ442="Fiber CAmtel","ACTIVE",
AQ442="Fiber AOF","ACTIVE",
AQ442="Projet OCM (HUAWEI)","PLANNED WORKS",
AQ442="Projet OCM (NOKIA)","PLANNED WORKS",
AQ442="ACCESS-ISSUE","ACCESS-ISSUE",
AQ442="Projet OCM (ZTE, NOKIA, autres projets)","PLANNED WORKS",
AQ442="No root CAuse","No root cause",
AQ442="ODU HS","ACTIVE",
AQ442="IP &amp; VLAN","ACTIVE",
AQ442="Warehouse HUAWEI","SPARE-ISSUE",
AQ442="SPARE-HS","SPARE-ISSUE",
AQ442="Power Telco","ACTIVE", AQ442="no impacts","no impacts"
),"")</f>
        <v>No root cause</v>
      </c>
      <c r="AS442" s="92" t="s">
        <v>5537</v>
      </c>
      <c r="AT442" s="98" t="s">
        <v>3207</v>
      </c>
      <c r="AV442" s="17" t="s">
        <v>5537</v>
      </c>
      <c r="AW442" s="7" t="s">
        <v>5537</v>
      </c>
      <c r="AX442" s="6" t="s">
        <v>5537</v>
      </c>
      <c r="AY442" s="7"/>
      <c r="AZ442" s="3" t="s">
        <v>5537</v>
      </c>
      <c r="BA442" s="18" t="s">
        <v>5537</v>
      </c>
      <c r="BB442" s="18" t="s">
        <v>5537</v>
      </c>
      <c r="BC442" s="18" t="s">
        <v>5537</v>
      </c>
      <c r="BD442" s="18" t="s">
        <v>5537</v>
      </c>
      <c r="BE442" s="18" t="s">
        <v>5537</v>
      </c>
      <c r="BF442" s="18" t="s">
        <v>5537</v>
      </c>
      <c r="BG442" s="18" t="s">
        <v>5537</v>
      </c>
      <c r="BH442" s="18" t="s">
        <v>5537</v>
      </c>
      <c r="BI442" s="18" t="s">
        <v>5537</v>
      </c>
      <c r="BJ442" s="18" t="s">
        <v>5537</v>
      </c>
      <c r="BK442" s="18" t="s">
        <v>5537</v>
      </c>
      <c r="BL442" s="9" t="s">
        <v>5537</v>
      </c>
      <c r="BM442" s="14" t="s">
        <v>5537</v>
      </c>
      <c r="BN442" s="14" t="s">
        <v>5537</v>
      </c>
      <c r="BO442" s="14" t="str">
        <f>_xlfn.XLOOKUP(B442,'[4]cell downs 18042026 17h'!$B:$B,'[4]cell downs 18042026 17h'!$B:$B,"")</f>
        <v/>
      </c>
      <c r="BP442" s="14" t="str">
        <f>_xlfn.XLOOKUP(B442,'[5]Cells Huawei 19042026 15h'!$B:$B,'[5]Cells Huawei 19042026 15h'!$B:$B,"")</f>
        <v/>
      </c>
      <c r="BQ442" s="9" t="str">
        <f>_xlfn.XLOOKUP(B442,'[6]cells down 19042026 9H40'!$B:$B,'[6]cells down 19042026 9H40'!$B:$B,"")</f>
        <v/>
      </c>
      <c r="BR442" s="9" t="s">
        <v>5537</v>
      </c>
      <c r="BS442" s="9" t="s">
        <v>154</v>
      </c>
      <c r="BT442" s="108"/>
    </row>
    <row r="443" spans="1:72" s="9" customFormat="1" x14ac:dyDescent="0.35">
      <c r="A443" s="1" t="s">
        <v>1148</v>
      </c>
      <c r="B443" s="8" t="s">
        <v>1149</v>
      </c>
      <c r="C443" s="3" t="str">
        <f>_xlfn.XLOOKUP(B443,'[1]daily break down'!$D:$D,'[1]daily break down'!$E:$E,"")</f>
        <v>EXTREME-NORD</v>
      </c>
      <c r="D443" s="1" t="s">
        <v>11</v>
      </c>
      <c r="E443" s="1" t="s">
        <v>12</v>
      </c>
      <c r="F443" s="3" t="s">
        <v>55</v>
      </c>
      <c r="G443" s="1" t="s">
        <v>1150</v>
      </c>
      <c r="H443" s="33" t="str">
        <f>_xlfn.XLOOKUP(B443,[2]CALCULATION!$B:$B,[2]CALCULATION!$H:$H,"")</f>
        <v>NOKIA</v>
      </c>
      <c r="I443" s="28">
        <v>0</v>
      </c>
      <c r="J443" s="28">
        <v>0</v>
      </c>
      <c r="K443" s="28">
        <v>0.38274345089291528</v>
      </c>
      <c r="L443" s="28">
        <v>0</v>
      </c>
      <c r="M443" s="28">
        <v>0</v>
      </c>
      <c r="N443" s="28">
        <v>7.5561544820089109E-3</v>
      </c>
      <c r="O443" s="28">
        <v>0.49122303379909238</v>
      </c>
      <c r="P443" s="28">
        <v>1.76417280854449E-2</v>
      </c>
      <c r="Q443" s="28">
        <v>0</v>
      </c>
      <c r="R443" s="28">
        <v>1.7836110499716445E-3</v>
      </c>
      <c r="S443" s="93">
        <v>0</v>
      </c>
      <c r="T443" s="93">
        <f>_xlfn.XLOOKUP(B443,'[3]Nur des jours'!$B:$B,'[3]Nur des jours'!$U:$U,"")</f>
        <v>1.314396647197587</v>
      </c>
      <c r="U443" s="93">
        <v>0</v>
      </c>
      <c r="V443" s="93">
        <v>0</v>
      </c>
      <c r="W443" s="93">
        <v>1.314396647197587</v>
      </c>
      <c r="X443" s="93">
        <v>0</v>
      </c>
      <c r="Y443" s="93">
        <v>1.872791602470329E-3</v>
      </c>
      <c r="Z443" s="93">
        <v>0</v>
      </c>
      <c r="AA443" s="93">
        <v>0</v>
      </c>
      <c r="AB443" s="93">
        <v>0.27834241226617129</v>
      </c>
      <c r="AC443" s="93">
        <f>_xlfn.XLOOKUP(B443,'[3]Nur des jours'!$B:$B,'[3]Nur des jours'!$N:$N,"")</f>
        <v>5.8677407664232102E-3</v>
      </c>
      <c r="AD443" s="93">
        <v>5.8677407664232102E-3</v>
      </c>
      <c r="AE443" s="93">
        <v>2.9214740799778482E-2</v>
      </c>
      <c r="AF443" s="93">
        <v>2.7752228251370938E-2</v>
      </c>
      <c r="AG443" s="93"/>
      <c r="AH443" s="93">
        <v>4.9316845531715933E-2</v>
      </c>
      <c r="AI443" s="93">
        <v>0</v>
      </c>
      <c r="AJ443" s="93">
        <v>0.14690244610211628</v>
      </c>
      <c r="AK443" s="93">
        <v>0</v>
      </c>
      <c r="AL443" s="93">
        <v>4.9316845531715933E-2</v>
      </c>
      <c r="AM443" s="49" t="s">
        <v>5601</v>
      </c>
      <c r="AN443" s="49"/>
      <c r="AO443" s="48" t="str" cm="1">
        <f t="array" ref="AO443">IFERROR(_xlfn.IFS(
AQ443="MPR ISSUE","PDH",
AQ443="BSS Hardware Issue","BSS",
AQ443="Sites strategiques, MLL, Pylone, etc.","ENVTECH",
AQ443="AKTIVCO DEFAUT GE &amp; POWER Cabinet","AKTIVCO",
AQ443="AKTIVCO Coupure ENEO &amp; Baisse de tension","AKTIVCO GRID ONLY",
AQ443="Coupure ENEO &amp; Baisse de tension","IHS GRID ONLY",
AQ443="Defaut GE &amp; POWER Cabinet","IHS",
AQ443="Sharing","Partners",
AQ443="Sites strategiques &amp; DataCenter","SST &amp; DC",
AQ443="Exclu","Exclu",
AQ443="SAT","SAT",
AQ443="SPARE-ISSUE","SPARE-ISSUE",
AQ443="Fiber CAmtel","TRANS_FO_CAMTEL",
AQ443="Fiber AOF","Fiber AOF",
AQ443="Projet OCM (HUAWEI)","TRAVAUX-HUAWEI",
AQ443="Projet OCM (NOKIA)","TRAVAUX-NOKIA",
AQ443="ACCESS-ISSUE","ACCESS-ISSUE",
AQ443="Projet OCM (ZTE, NOKIA, autres projets)","TRAVAUX OCM",
AQ443="No root CAuse","No root cause",
AQ443="ODU HS","PDH",
AQ443="IP &amp; VLAN","PDH",
AQ443="Warehouse HUAWEI","SPARE-ISSUE",
AQ443="SPARE-HS","SPARE-ISSUE",
AQ443="Power Telco","BSS",AQ443="no impacts","no impacts"
),"")</f>
        <v>IHS</v>
      </c>
      <c r="AP443" s="48" t="str" cm="1">
        <f t="array" ref="AP443">IFERROR(_xlfn.IFS(
AQ443="MPR ISSUE","TX ISSUE",
AQ443="BSS Hardware Issue","RAN ISSUE",
AQ443="Sites strategiques, MLL, Pylone, etc.","ENVTECH",
AQ443="AKTIVCO DEFAUT GE &amp; POWER Cabinet","POWER ISSUE",
AQ443="AKTIVCO Coupure ENEO &amp; Baisse de tension","POWER ISSUE",
AQ443="Coupure ENEO &amp; Baisse de tension","POWER ISSUE",
AQ443="Defaut GE &amp; POWER Cabinet","POWER ISSUE",
AQ443="Sharing","POWER ISSUE",
AQ443="Sites strategiques &amp; DataCenter","POWER ISSUE",
AQ443="Exclu","Exclu",
AQ443="SAT","TX ISSUE",
AQ443="SPARE-ISSUE","SPARE-ISSUE",
AQ443="Fiber CAmtel","TX ISSUE",
AQ443="Fiber AOF","TX ISSUE",
AQ443="Projet OCM (HUAWEI)","TRAVAUX-HUAWEI",
AQ443="Projet OCM (NOKIA)","TRAVAUX -NOKIA",
AQ443="ACCESS-ISSUE","ACCESS-ISSUE",
AQ443="Projet OCM (ZTE, NOKIA, autres projets)","TRAVAUX OCM",
AQ443="No root CAuse","No root cause",
AQ443="ODU HS","TX ISSUE",
AQ443="IP &amp; VLAN","TX ISSUE",
AQ443="Warehouse HUAWEI","SPARE-ISSUE",
AQ443="SPARE-HS","SPARE-ISSUE",
AQ443="Power Telco","RAN ISSUE",AQ443="no impacts","no impacts"
),"")</f>
        <v>POWER ISSUE</v>
      </c>
      <c r="AQ443" s="67" t="s">
        <v>5330</v>
      </c>
      <c r="AR443" s="48" t="str" cm="1">
        <f t="array" ref="AR443">IFERROR(_xlfn.IFS(
AQ443="MPR ISSUE","ACTIVE",
AQ443="BSS Hardware Issue","ACTIVE",
AQ443="Sites strategiques, MLL, Pylone, etc.","PASSIVE",
AQ443="AKTIVCO DEFAUT GE &amp; POWER Cabinet","PASSIVE",
AQ443="AKTIVCO Coupure ENEO &amp; Baisse de tension","PASSIVE",
AQ443="Coupure ENEO &amp; Baisse de tension","PASSIVE",
AQ443="Defaut GE &amp; POWER Cabinet","PASSIVE",
AQ443="Sharing","PASSIVE",
AQ443="Sites strategiques &amp; DataCenter","PASSIVE",
AQ443="Exclu","Exclu",
AQ443="SAT","ACTIVE",
AQ443="SPARE-ISSUE","SPARE-ISSUE",
AQ443="Fiber CAmtel","ACTIVE",
AQ443="Fiber AOF","ACTIVE",
AQ443="Projet OCM (HUAWEI)","PLANNED WORKS",
AQ443="Projet OCM (NOKIA)","PLANNED WORKS",
AQ443="ACCESS-ISSUE","ACCESS-ISSUE",
AQ443="Projet OCM (ZTE, NOKIA, autres projets)","PLANNED WORKS",
AQ443="No root CAuse","No root cause",
AQ443="ODU HS","ACTIVE",
AQ443="IP &amp; VLAN","ACTIVE",
AQ443="Warehouse HUAWEI","SPARE-ISSUE",
AQ443="SPARE-HS","SPARE-ISSUE",
AQ443="Power Telco","ACTIVE", AQ443="no impacts","no impacts"
),"")</f>
        <v>PASSIVE</v>
      </c>
      <c r="AS443" s="92" t="s">
        <v>5803</v>
      </c>
      <c r="AT443" s="98" t="s">
        <v>1149</v>
      </c>
      <c r="AV443" s="17" t="s">
        <v>5537</v>
      </c>
      <c r="AW443" s="7" t="s">
        <v>5537</v>
      </c>
      <c r="AX443" s="6" t="s">
        <v>5537</v>
      </c>
      <c r="AY443" s="7"/>
      <c r="AZ443" s="3" t="s">
        <v>5537</v>
      </c>
      <c r="BA443" s="18" t="s">
        <v>5537</v>
      </c>
      <c r="BB443" s="18" t="s">
        <v>5537</v>
      </c>
      <c r="BC443" s="18" t="s">
        <v>5537</v>
      </c>
      <c r="BD443" s="18" t="s">
        <v>5537</v>
      </c>
      <c r="BE443" s="18" t="s">
        <v>5537</v>
      </c>
      <c r="BF443" s="18" t="s">
        <v>5537</v>
      </c>
      <c r="BG443" s="18" t="s">
        <v>5537</v>
      </c>
      <c r="BH443" s="18" t="s">
        <v>5537</v>
      </c>
      <c r="BI443" s="18" t="s">
        <v>5537</v>
      </c>
      <c r="BJ443" s="18" t="s">
        <v>5537</v>
      </c>
      <c r="BK443" s="18" t="s">
        <v>5537</v>
      </c>
      <c r="BL443" s="9" t="s">
        <v>5803</v>
      </c>
      <c r="BM443" s="14" t="s">
        <v>5537</v>
      </c>
      <c r="BN443" s="14" t="s">
        <v>5537</v>
      </c>
      <c r="BO443" s="14" t="str">
        <f>_xlfn.XLOOKUP(B443,'[4]cell downs 18042026 17h'!$B:$B,'[4]cell downs 18042026 17h'!$B:$B,"")</f>
        <v/>
      </c>
      <c r="BP443" s="14" t="str">
        <f>_xlfn.XLOOKUP(B443,'[5]Cells Huawei 19042026 15h'!$B:$B,'[5]Cells Huawei 19042026 15h'!$B:$B,"")</f>
        <v/>
      </c>
      <c r="BQ443" s="9" t="str">
        <f>_xlfn.XLOOKUP(B443,'[6]cells down 19042026 9H40'!$B:$B,'[6]cells down 19042026 9H40'!$B:$B,"")</f>
        <v/>
      </c>
      <c r="BR443" s="9" t="s">
        <v>1149</v>
      </c>
      <c r="BS443" s="9" t="s">
        <v>318</v>
      </c>
      <c r="BT443" s="108"/>
    </row>
    <row r="444" spans="1:72" s="9" customFormat="1" x14ac:dyDescent="0.35">
      <c r="A444" s="1" t="s">
        <v>1396</v>
      </c>
      <c r="B444" s="1" t="s">
        <v>1397</v>
      </c>
      <c r="C444" s="3" t="str">
        <f>_xlfn.XLOOKUP(B444,'[1]daily break down'!$D:$D,'[1]daily break down'!$E:$E,"")</f>
        <v>EXTREME-NORD</v>
      </c>
      <c r="D444" s="1" t="s">
        <v>11</v>
      </c>
      <c r="E444" s="1" t="s">
        <v>12</v>
      </c>
      <c r="F444" s="3" t="s">
        <v>23</v>
      </c>
      <c r="G444" s="1" t="s">
        <v>1398</v>
      </c>
      <c r="H444" s="33" t="str">
        <f>_xlfn.XLOOKUP(B444,[2]CALCULATION!$B:$B,[2]CALCULATION!$H:$H,"")</f>
        <v>NOKIA</v>
      </c>
      <c r="I444" s="28">
        <v>0</v>
      </c>
      <c r="J444" s="28">
        <v>0.71386609729377348</v>
      </c>
      <c r="K444" s="28">
        <v>0.49014883816436305</v>
      </c>
      <c r="L444" s="28">
        <v>0</v>
      </c>
      <c r="M444" s="28">
        <v>7.8811494932899656E-2</v>
      </c>
      <c r="N444" s="28">
        <v>0</v>
      </c>
      <c r="O444" s="28">
        <v>0.49078817628828031</v>
      </c>
      <c r="P444" s="28">
        <v>0</v>
      </c>
      <c r="Q444" s="28">
        <v>0</v>
      </c>
      <c r="R444" s="28">
        <v>0</v>
      </c>
      <c r="S444" s="93">
        <v>0</v>
      </c>
      <c r="T444" s="93">
        <f>_xlfn.XLOOKUP(B444,'[3]Nur des jours'!$B:$B,'[3]Nur des jours'!$U:$U,"")</f>
        <v>1.313629842054145</v>
      </c>
      <c r="U444" s="93">
        <v>2.0511527074673565E-3</v>
      </c>
      <c r="V444" s="93">
        <v>3.2996804424475757E-3</v>
      </c>
      <c r="W444" s="93">
        <v>1.3136298420541452</v>
      </c>
      <c r="X444" s="93">
        <v>0</v>
      </c>
      <c r="Y444" s="93">
        <v>0</v>
      </c>
      <c r="Z444" s="93">
        <v>0</v>
      </c>
      <c r="AA444" s="93">
        <v>1.6052499449744457E-3</v>
      </c>
      <c r="AB444" s="93">
        <v>0.24629174950840185</v>
      </c>
      <c r="AC444" s="93">
        <f>_xlfn.XLOOKUP(B444,'[3]Nur des jours'!$B:$B,'[3]Nur des jours'!$N:$N,"")</f>
        <v>9.8627983095201256E-3</v>
      </c>
      <c r="AD444" s="93">
        <v>9.8627983095201256E-3</v>
      </c>
      <c r="AE444" s="93">
        <v>0</v>
      </c>
      <c r="AF444" s="93">
        <v>4.3483376314883214E-2</v>
      </c>
      <c r="AG444" s="93"/>
      <c r="AH444" s="93">
        <v>4.8425040006730279E-2</v>
      </c>
      <c r="AI444" s="93">
        <v>0</v>
      </c>
      <c r="AJ444" s="93">
        <v>0.14424598233896821</v>
      </c>
      <c r="AK444" s="93">
        <v>0</v>
      </c>
      <c r="AL444" s="93">
        <v>4.8425040006730279E-2</v>
      </c>
      <c r="AM444" s="49" t="s">
        <v>5559</v>
      </c>
      <c r="AN444" s="49"/>
      <c r="AO444" s="48" t="str" cm="1">
        <f t="array" ref="AO444">IFERROR(_xlfn.IFS(
AQ444="MPR ISSUE","PDH",
AQ444="BSS Hardware Issue","BSS",
AQ444="Sites strategiques, MLL, Pylone, etc.","ENVTECH",
AQ444="AKTIVCO DEFAUT GE &amp; POWER Cabinet","AKTIVCO",
AQ444="AKTIVCO Coupure ENEO &amp; Baisse de tension","AKTIVCO GRID ONLY",
AQ444="Coupure ENEO &amp; Baisse de tension","IHS GRID ONLY",
AQ444="Defaut GE &amp; POWER Cabinet","IHS",
AQ444="Sharing","Partners",
AQ444="Sites strategiques &amp; DataCenter","SST &amp; DC",
AQ444="Exclu","Exclu",
AQ444="SAT","SAT",
AQ444="SPARE-ISSUE","SPARE-ISSUE",
AQ444="Fiber CAmtel","TRANS_FO_CAMTEL",
AQ444="Fiber AOF","Fiber AOF",
AQ444="Projet OCM (HUAWEI)","TRAVAUX-HUAWEI",
AQ444="Projet OCM (NOKIA)","TRAVAUX-NOKIA",
AQ444="ACCESS-ISSUE","ACCESS-ISSUE",
AQ444="Projet OCM (ZTE, NOKIA, autres projets)","TRAVAUX OCM",
AQ444="No root CAuse","No root cause",
AQ444="ODU HS","PDH",
AQ444="IP &amp; VLAN","PDH",
AQ444="Warehouse HUAWEI","SPARE-ISSUE",
AQ444="SPARE-HS","SPARE-ISSUE",
AQ444="Power Telco","BSS",AQ444="no impacts","no impacts"
),"")</f>
        <v>IHS</v>
      </c>
      <c r="AP444" s="48" t="str" cm="1">
        <f t="array" ref="AP444">IFERROR(_xlfn.IFS(
AQ444="MPR ISSUE","TX ISSUE",
AQ444="BSS Hardware Issue","RAN ISSUE",
AQ444="Sites strategiques, MLL, Pylone, etc.","ENVTECH",
AQ444="AKTIVCO DEFAUT GE &amp; POWER Cabinet","POWER ISSUE",
AQ444="AKTIVCO Coupure ENEO &amp; Baisse de tension","POWER ISSUE",
AQ444="Coupure ENEO &amp; Baisse de tension","POWER ISSUE",
AQ444="Defaut GE &amp; POWER Cabinet","POWER ISSUE",
AQ444="Sharing","POWER ISSUE",
AQ444="Sites strategiques &amp; DataCenter","POWER ISSUE",
AQ444="Exclu","Exclu",
AQ444="SAT","TX ISSUE",
AQ444="SPARE-ISSUE","SPARE-ISSUE",
AQ444="Fiber CAmtel","TX ISSUE",
AQ444="Fiber AOF","TX ISSUE",
AQ444="Projet OCM (HUAWEI)","TRAVAUX-HUAWEI",
AQ444="Projet OCM (NOKIA)","TRAVAUX -NOKIA",
AQ444="ACCESS-ISSUE","ACCESS-ISSUE",
AQ444="Projet OCM (ZTE, NOKIA, autres projets)","TRAVAUX OCM",
AQ444="No root CAuse","No root cause",
AQ444="ODU HS","TX ISSUE",
AQ444="IP &amp; VLAN","TX ISSUE",
AQ444="Warehouse HUAWEI","SPARE-ISSUE",
AQ444="SPARE-HS","SPARE-ISSUE",
AQ444="Power Telco","RAN ISSUE",AQ444="no impacts","no impacts"
),"")</f>
        <v>POWER ISSUE</v>
      </c>
      <c r="AQ444" s="67" t="s">
        <v>5330</v>
      </c>
      <c r="AR444" s="48" t="str" cm="1">
        <f t="array" ref="AR444">IFERROR(_xlfn.IFS(
AQ444="MPR ISSUE","ACTIVE",
AQ444="BSS Hardware Issue","ACTIVE",
AQ444="Sites strategiques, MLL, Pylone, etc.","PASSIVE",
AQ444="AKTIVCO DEFAUT GE &amp; POWER Cabinet","PASSIVE",
AQ444="AKTIVCO Coupure ENEO &amp; Baisse de tension","PASSIVE",
AQ444="Coupure ENEO &amp; Baisse de tension","PASSIVE",
AQ444="Defaut GE &amp; POWER Cabinet","PASSIVE",
AQ444="Sharing","PASSIVE",
AQ444="Sites strategiques &amp; DataCenter","PASSIVE",
AQ444="Exclu","Exclu",
AQ444="SAT","ACTIVE",
AQ444="SPARE-ISSUE","SPARE-ISSUE",
AQ444="Fiber CAmtel","ACTIVE",
AQ444="Fiber AOF","ACTIVE",
AQ444="Projet OCM (HUAWEI)","PLANNED WORKS",
AQ444="Projet OCM (NOKIA)","PLANNED WORKS",
AQ444="ACCESS-ISSUE","ACCESS-ISSUE",
AQ444="Projet OCM (ZTE, NOKIA, autres projets)","PLANNED WORKS",
AQ444="No root CAuse","No root cause",
AQ444="ODU HS","ACTIVE",
AQ444="IP &amp; VLAN","ACTIVE",
AQ444="Warehouse HUAWEI","SPARE-ISSUE",
AQ444="SPARE-HS","SPARE-ISSUE",
AQ444="Power Telco","ACTIVE", AQ444="no impacts","no impacts"
),"")</f>
        <v>PASSIVE</v>
      </c>
      <c r="AS444" s="92" t="s">
        <v>5796</v>
      </c>
      <c r="AT444" s="98" t="s">
        <v>1397</v>
      </c>
      <c r="AV444" s="17" t="s">
        <v>5537</v>
      </c>
      <c r="AW444" s="7" t="s">
        <v>5537</v>
      </c>
      <c r="AX444" s="6" t="s">
        <v>5537</v>
      </c>
      <c r="AY444" s="7"/>
      <c r="AZ444" s="3" t="s">
        <v>5537</v>
      </c>
      <c r="BA444" s="18" t="s">
        <v>5537</v>
      </c>
      <c r="BB444" s="18" t="s">
        <v>5537</v>
      </c>
      <c r="BC444" s="18" t="s">
        <v>5537</v>
      </c>
      <c r="BD444" s="18" t="s">
        <v>5537</v>
      </c>
      <c r="BE444" s="18" t="s">
        <v>5537</v>
      </c>
      <c r="BF444" s="18" t="s">
        <v>5537</v>
      </c>
      <c r="BG444" s="18" t="s">
        <v>5537</v>
      </c>
      <c r="BH444" s="18" t="s">
        <v>5537</v>
      </c>
      <c r="BI444" s="18" t="s">
        <v>5537</v>
      </c>
      <c r="BJ444" s="18" t="s">
        <v>5537</v>
      </c>
      <c r="BK444" s="18" t="s">
        <v>5537</v>
      </c>
      <c r="BL444" s="9" t="s">
        <v>5796</v>
      </c>
      <c r="BM444" s="14" t="s">
        <v>5537</v>
      </c>
      <c r="BN444" s="14" t="s">
        <v>5537</v>
      </c>
      <c r="BO444" s="14" t="str">
        <f>_xlfn.XLOOKUP(B444,'[4]cell downs 18042026 17h'!$B:$B,'[4]cell downs 18042026 17h'!$B:$B,"")</f>
        <v/>
      </c>
      <c r="BP444" s="14" t="str">
        <f>_xlfn.XLOOKUP(B444,'[5]Cells Huawei 19042026 15h'!$B:$B,'[5]Cells Huawei 19042026 15h'!$B:$B,"")</f>
        <v/>
      </c>
      <c r="BQ444" s="9" t="str">
        <f>_xlfn.XLOOKUP(B444,'[6]cells down 19042026 9H40'!$B:$B,'[6]cells down 19042026 9H40'!$B:$B,"")</f>
        <v/>
      </c>
      <c r="BR444" s="9" t="s">
        <v>1397</v>
      </c>
      <c r="BS444" s="9" t="s">
        <v>318</v>
      </c>
      <c r="BT444" s="108"/>
    </row>
    <row r="445" spans="1:72" s="9" customFormat="1" x14ac:dyDescent="0.35">
      <c r="A445" s="1" t="s">
        <v>1877</v>
      </c>
      <c r="B445" s="8" t="s">
        <v>1878</v>
      </c>
      <c r="C445" s="3" t="str">
        <f>_xlfn.XLOOKUP(B445,'[1]daily break down'!$D:$D,'[1]daily break down'!$E:$E,"")</f>
        <v>ADAMAOUA</v>
      </c>
      <c r="D445" s="1" t="s">
        <v>11</v>
      </c>
      <c r="E445" s="1" t="s">
        <v>83</v>
      </c>
      <c r="F445" s="3" t="s">
        <v>90</v>
      </c>
      <c r="G445" s="1" t="s">
        <v>1877</v>
      </c>
      <c r="H445" s="33" t="str">
        <f>_xlfn.XLOOKUP(B445,[2]CALCULATION!$B:$B,[2]CALCULATION!$H:$H,"")</f>
        <v>NOKIA</v>
      </c>
      <c r="I445" s="28">
        <v>0</v>
      </c>
      <c r="J445" s="28">
        <v>0</v>
      </c>
      <c r="K445" s="28">
        <v>0</v>
      </c>
      <c r="L445" s="28">
        <v>0</v>
      </c>
      <c r="M445" s="28">
        <v>0</v>
      </c>
      <c r="N445" s="28">
        <v>0</v>
      </c>
      <c r="O445" s="28">
        <v>0</v>
      </c>
      <c r="P445" s="28">
        <v>0</v>
      </c>
      <c r="Q445" s="28">
        <v>0</v>
      </c>
      <c r="R445" s="28">
        <v>1.1772183931543414E-3</v>
      </c>
      <c r="S445" s="93">
        <v>4.8718300953770671E-3</v>
      </c>
      <c r="T445" s="93">
        <f>_xlfn.XLOOKUP(B445,'[3]Nur des jours'!$B:$B,'[3]Nur des jours'!$U:$U,"")</f>
        <v>0</v>
      </c>
      <c r="U445" s="93">
        <v>0</v>
      </c>
      <c r="V445" s="93">
        <v>0</v>
      </c>
      <c r="W445" s="93">
        <v>0</v>
      </c>
      <c r="X445" s="93">
        <v>0</v>
      </c>
      <c r="Y445" s="93">
        <v>0</v>
      </c>
      <c r="Z445" s="93">
        <v>0</v>
      </c>
      <c r="AA445" s="93">
        <v>0</v>
      </c>
      <c r="AB445" s="93">
        <v>0</v>
      </c>
      <c r="AC445" s="93">
        <f>_xlfn.XLOOKUP(B445,'[3]Nur des jours'!$B:$B,'[3]Nur des jours'!$N:$N,"")</f>
        <v>0</v>
      </c>
      <c r="AD445" s="93">
        <v>0</v>
      </c>
      <c r="AE445" s="93">
        <v>0</v>
      </c>
      <c r="AF445" s="93">
        <v>0</v>
      </c>
      <c r="AG445" s="93"/>
      <c r="AH445" s="93">
        <v>4.826342963648201E-2</v>
      </c>
      <c r="AI445" s="93">
        <v>6.9192155358120608E-2</v>
      </c>
      <c r="AJ445" s="93">
        <v>3.6129998156200993E-2</v>
      </c>
      <c r="AK445" s="93">
        <v>5.034346145986647E-2</v>
      </c>
      <c r="AL445" s="93">
        <v>4.826342963648201E-2</v>
      </c>
      <c r="AM445" s="49" t="s">
        <v>5559</v>
      </c>
      <c r="AN445" s="49"/>
      <c r="AO445" s="48" t="str" cm="1">
        <f t="array" ref="AO445">IFERROR(_xlfn.IFS(
AQ445="MPR ISSUE","PDH",
AQ445="BSS Hardware Issue","BSS",
AQ445="Sites strategiques, MLL, Pylone, etc.","ENVTECH",
AQ445="AKTIVCO DEFAUT GE &amp; POWER Cabinet","AKTIVCO",
AQ445="AKTIVCO Coupure ENEO &amp; Baisse de tension","AKTIVCO GRID ONLY",
AQ445="Coupure ENEO &amp; Baisse de tension","IHS GRID ONLY",
AQ445="Defaut GE &amp; POWER Cabinet","IHS",
AQ445="Sharing","Partners",
AQ445="Sites strategiques &amp; DataCenter","SST &amp; DC",
AQ445="Exclu","Exclu",
AQ445="SAT","SAT",
AQ445="SPARE-ISSUE","SPARE-ISSUE",
AQ445="Fiber CAmtel","TRANS_FO_CAMTEL",
AQ445="Fiber AOF","Fiber AOF",
AQ445="Projet OCM (HUAWEI)","TRAVAUX-HUAWEI",
AQ445="Projet OCM (NOKIA)","TRAVAUX-NOKIA",
AQ445="ACCESS-ISSUE","ACCESS-ISSUE",
AQ445="Projet OCM (ZTE, NOKIA, autres projets)","TRAVAUX OCM",
AQ445="No root CAuse","No root cause",
AQ445="ODU HS","PDH",
AQ445="IP &amp; VLAN","PDH",
AQ445="Warehouse HUAWEI","SPARE-ISSUE",
AQ445="SPARE-HS","SPARE-ISSUE",
AQ445="Power Telco","BSS",AQ445="no impacts","no impacts"
),"")</f>
        <v>IHS</v>
      </c>
      <c r="AP445" s="48" t="str" cm="1">
        <f t="array" ref="AP445">IFERROR(_xlfn.IFS(
AQ445="MPR ISSUE","TX ISSUE",
AQ445="BSS Hardware Issue","RAN ISSUE",
AQ445="Sites strategiques, MLL, Pylone, etc.","ENVTECH",
AQ445="AKTIVCO DEFAUT GE &amp; POWER Cabinet","POWER ISSUE",
AQ445="AKTIVCO Coupure ENEO &amp; Baisse de tension","POWER ISSUE",
AQ445="Coupure ENEO &amp; Baisse de tension","POWER ISSUE",
AQ445="Defaut GE &amp; POWER Cabinet","POWER ISSUE",
AQ445="Sharing","POWER ISSUE",
AQ445="Sites strategiques &amp; DataCenter","POWER ISSUE",
AQ445="Exclu","Exclu",
AQ445="SAT","TX ISSUE",
AQ445="SPARE-ISSUE","SPARE-ISSUE",
AQ445="Fiber CAmtel","TX ISSUE",
AQ445="Fiber AOF","TX ISSUE",
AQ445="Projet OCM (HUAWEI)","TRAVAUX-HUAWEI",
AQ445="Projet OCM (NOKIA)","TRAVAUX -NOKIA",
AQ445="ACCESS-ISSUE","ACCESS-ISSUE",
AQ445="Projet OCM (ZTE, NOKIA, autres projets)","TRAVAUX OCM",
AQ445="No root CAuse","No root cause",
AQ445="ODU HS","TX ISSUE",
AQ445="IP &amp; VLAN","TX ISSUE",
AQ445="Warehouse HUAWEI","SPARE-ISSUE",
AQ445="SPARE-HS","SPARE-ISSUE",
AQ445="Power Telco","RAN ISSUE",AQ445="no impacts","no impacts"
),"")</f>
        <v>POWER ISSUE</v>
      </c>
      <c r="AQ445" s="67" t="s">
        <v>5330</v>
      </c>
      <c r="AR445" s="48" t="str" cm="1">
        <f t="array" ref="AR445">IFERROR(_xlfn.IFS(
AQ445="MPR ISSUE","ACTIVE",
AQ445="BSS Hardware Issue","ACTIVE",
AQ445="Sites strategiques, MLL, Pylone, etc.","PASSIVE",
AQ445="AKTIVCO DEFAUT GE &amp; POWER Cabinet","PASSIVE",
AQ445="AKTIVCO Coupure ENEO &amp; Baisse de tension","PASSIVE",
AQ445="Coupure ENEO &amp; Baisse de tension","PASSIVE",
AQ445="Defaut GE &amp; POWER Cabinet","PASSIVE",
AQ445="Sharing","PASSIVE",
AQ445="Sites strategiques &amp; DataCenter","PASSIVE",
AQ445="Exclu","Exclu",
AQ445="SAT","ACTIVE",
AQ445="SPARE-ISSUE","SPARE-ISSUE",
AQ445="Fiber CAmtel","ACTIVE",
AQ445="Fiber AOF","ACTIVE",
AQ445="Projet OCM (HUAWEI)","PLANNED WORKS",
AQ445="Projet OCM (NOKIA)","PLANNED WORKS",
AQ445="ACCESS-ISSUE","ACCESS-ISSUE",
AQ445="Projet OCM (ZTE, NOKIA, autres projets)","PLANNED WORKS",
AQ445="No root CAuse","No root cause",
AQ445="ODU HS","ACTIVE",
AQ445="IP &amp; VLAN","ACTIVE",
AQ445="Warehouse HUAWEI","SPARE-ISSUE",
AQ445="SPARE-HS","SPARE-ISSUE",
AQ445="Power Telco","ACTIVE", AQ445="no impacts","no impacts"
),"")</f>
        <v>PASSIVE</v>
      </c>
      <c r="AS445" s="92" t="s">
        <v>5913</v>
      </c>
      <c r="AT445" s="98" t="s">
        <v>1878</v>
      </c>
      <c r="AV445" s="17" t="s">
        <v>5537</v>
      </c>
      <c r="AW445" s="7" t="s">
        <v>5537</v>
      </c>
      <c r="AX445" s="6" t="s">
        <v>5537</v>
      </c>
      <c r="AY445" s="7"/>
      <c r="AZ445" s="3" t="s">
        <v>5537</v>
      </c>
      <c r="BA445" s="18" t="s">
        <v>5537</v>
      </c>
      <c r="BB445" s="18" t="s">
        <v>5537</v>
      </c>
      <c r="BC445" s="18" t="s">
        <v>5537</v>
      </c>
      <c r="BD445" s="18" t="s">
        <v>5537</v>
      </c>
      <c r="BE445" s="18" t="s">
        <v>5537</v>
      </c>
      <c r="BF445" s="18" t="s">
        <v>5537</v>
      </c>
      <c r="BG445" s="18" t="s">
        <v>5537</v>
      </c>
      <c r="BH445" s="18" t="s">
        <v>5537</v>
      </c>
      <c r="BI445" s="18" t="s">
        <v>5537</v>
      </c>
      <c r="BJ445" s="18" t="s">
        <v>5537</v>
      </c>
      <c r="BK445" s="18" t="s">
        <v>5537</v>
      </c>
      <c r="BL445" s="9" t="s">
        <v>5913</v>
      </c>
      <c r="BM445" s="14" t="s">
        <v>5537</v>
      </c>
      <c r="BN445" s="14" t="s">
        <v>5537</v>
      </c>
      <c r="BO445" s="14" t="str">
        <f>_xlfn.XLOOKUP(B445,'[4]cell downs 18042026 17h'!$B:$B,'[4]cell downs 18042026 17h'!$B:$B,"")</f>
        <v/>
      </c>
      <c r="BP445" s="14" t="str">
        <f>_xlfn.XLOOKUP(B445,'[5]Cells Huawei 19042026 15h'!$B:$B,'[5]Cells Huawei 19042026 15h'!$B:$B,"")</f>
        <v/>
      </c>
      <c r="BQ445" s="9" t="str">
        <f>_xlfn.XLOOKUP(B445,'[6]cells down 19042026 9H40'!$B:$B,'[6]cells down 19042026 9H40'!$B:$B,"")</f>
        <v/>
      </c>
      <c r="BR445" s="9" t="s">
        <v>1878</v>
      </c>
      <c r="BS445" s="9" t="s">
        <v>12</v>
      </c>
      <c r="BT445" s="108"/>
    </row>
    <row r="446" spans="1:72" s="9" customFormat="1" x14ac:dyDescent="0.35">
      <c r="A446" s="1" t="s">
        <v>1408</v>
      </c>
      <c r="B446" s="8" t="s">
        <v>1409</v>
      </c>
      <c r="C446" s="3" t="str">
        <f>_xlfn.XLOOKUP(B446,'[1]daily break down'!$D:$D,'[1]daily break down'!$E:$E,"")</f>
        <v>OUEST</v>
      </c>
      <c r="D446" s="1" t="s">
        <v>11</v>
      </c>
      <c r="E446" s="1" t="s">
        <v>66</v>
      </c>
      <c r="F446" s="3" t="s">
        <v>102</v>
      </c>
      <c r="G446" s="1" t="s">
        <v>1410</v>
      </c>
      <c r="H446" s="33" t="str">
        <f>_xlfn.XLOOKUP(B446,[2]CALCULATION!$B:$B,[2]CALCULATION!$H:$H,"")</f>
        <v>NOKIA</v>
      </c>
      <c r="I446" s="28">
        <v>0</v>
      </c>
      <c r="J446" s="28">
        <v>0</v>
      </c>
      <c r="K446" s="28">
        <v>0</v>
      </c>
      <c r="L446" s="28">
        <v>3.8461228616970621E-2</v>
      </c>
      <c r="M446" s="28">
        <v>0</v>
      </c>
      <c r="N446" s="28">
        <v>0</v>
      </c>
      <c r="O446" s="28">
        <v>3.5832797610069225</v>
      </c>
      <c r="P446" s="28">
        <v>5.5918571642521107</v>
      </c>
      <c r="Q446" s="28">
        <v>3.6832215752604887</v>
      </c>
      <c r="R446" s="28">
        <v>7.1348571206081551E-4</v>
      </c>
      <c r="S446" s="93">
        <v>0</v>
      </c>
      <c r="T446" s="93">
        <f>_xlfn.XLOOKUP(B446,'[3]Nur des jours'!$B:$B,'[3]Nur des jours'!$U:$U,"")</f>
        <v>0</v>
      </c>
      <c r="U446" s="93">
        <v>0</v>
      </c>
      <c r="V446" s="93">
        <v>0</v>
      </c>
      <c r="W446" s="93">
        <v>0</v>
      </c>
      <c r="X446" s="93">
        <v>0.30663975446342745</v>
      </c>
      <c r="Y446" s="93">
        <v>0.79924201864277544</v>
      </c>
      <c r="Z446" s="93">
        <v>0</v>
      </c>
      <c r="AA446" s="93">
        <v>0</v>
      </c>
      <c r="AB446" s="93">
        <v>7.1352700891280868E-4</v>
      </c>
      <c r="AC446" s="93">
        <f>_xlfn.XLOOKUP(B446,'[3]Nur des jours'!$B:$B,'[3]Nur des jours'!$N:$N,"")</f>
        <v>4.5427771648605501E-2</v>
      </c>
      <c r="AD446" s="93">
        <v>4.5427771648605501E-2</v>
      </c>
      <c r="AE446" s="93">
        <v>8.9190876114083977E-4</v>
      </c>
      <c r="AF446" s="93">
        <v>3.7460167967913898E-3</v>
      </c>
      <c r="AG446" s="93"/>
      <c r="AH446" s="93">
        <v>4.8225370452490889E-2</v>
      </c>
      <c r="AI446" s="93">
        <v>9.0799091959122169E-2</v>
      </c>
      <c r="AJ446" s="93">
        <v>7.1463011058956583E-2</v>
      </c>
      <c r="AK446" s="93">
        <v>2.160797445182859E-2</v>
      </c>
      <c r="AL446" s="93">
        <v>4.8225370452490889E-2</v>
      </c>
      <c r="AM446" s="49" t="s">
        <v>5559</v>
      </c>
      <c r="AN446" s="49"/>
      <c r="AO446" s="48" t="str" cm="1">
        <f t="array" ref="AO446">IFERROR(_xlfn.IFS(
AQ446="MPR ISSUE","PDH",
AQ446="BSS Hardware Issue","BSS",
AQ446="Sites strategiques, MLL, Pylone, etc.","ENVTECH",
AQ446="AKTIVCO DEFAUT GE &amp; POWER Cabinet","AKTIVCO",
AQ446="AKTIVCO Coupure ENEO &amp; Baisse de tension","AKTIVCO GRID ONLY",
AQ446="Coupure ENEO &amp; Baisse de tension","IHS GRID ONLY",
AQ446="Defaut GE &amp; POWER Cabinet","IHS",
AQ446="Sharing","Partners",
AQ446="Sites strategiques &amp; DataCenter","SST &amp; DC",
AQ446="Exclu","Exclu",
AQ446="SAT","SAT",
AQ446="SPARE-ISSUE","SPARE-ISSUE",
AQ446="Fiber CAmtel","TRANS_FO_CAMTEL",
AQ446="Fiber AOF","Fiber AOF",
AQ446="Projet OCM (HUAWEI)","TRAVAUX-HUAWEI",
AQ446="Projet OCM (NOKIA)","TRAVAUX-NOKIA",
AQ446="ACCESS-ISSUE","ACCESS-ISSUE",
AQ446="Projet OCM (ZTE, NOKIA, autres projets)","TRAVAUX OCM",
AQ446="No root CAuse","No root cause",
AQ446="ODU HS","PDH",
AQ446="IP &amp; VLAN","PDH",
AQ446="Warehouse HUAWEI","SPARE-ISSUE",
AQ446="SPARE-HS","SPARE-ISSUE",
AQ446="Power Telco","BSS",AQ446="no impacts","no impacts"
),"")</f>
        <v>No root cause</v>
      </c>
      <c r="AP446" s="48" t="str" cm="1">
        <f t="array" ref="AP446">IFERROR(_xlfn.IFS(
AQ446="MPR ISSUE","TX ISSUE",
AQ446="BSS Hardware Issue","RAN ISSUE",
AQ446="Sites strategiques, MLL, Pylone, etc.","ENVTECH",
AQ446="AKTIVCO DEFAUT GE &amp; POWER Cabinet","POWER ISSUE",
AQ446="AKTIVCO Coupure ENEO &amp; Baisse de tension","POWER ISSUE",
AQ446="Coupure ENEO &amp; Baisse de tension","POWER ISSUE",
AQ446="Defaut GE &amp; POWER Cabinet","POWER ISSUE",
AQ446="Sharing","POWER ISSUE",
AQ446="Sites strategiques &amp; DataCenter","POWER ISSUE",
AQ446="Exclu","Exclu",
AQ446="SAT","TX ISSUE",
AQ446="SPARE-ISSUE","SPARE-ISSUE",
AQ446="Fiber CAmtel","TX ISSUE",
AQ446="Fiber AOF","TX ISSUE",
AQ446="Projet OCM (HUAWEI)","TRAVAUX-HUAWEI",
AQ446="Projet OCM (NOKIA)","TRAVAUX -NOKIA",
AQ446="ACCESS-ISSUE","ACCESS-ISSUE",
AQ446="Projet OCM (ZTE, NOKIA, autres projets)","TRAVAUX OCM",
AQ446="No root CAuse","No root cause",
AQ446="ODU HS","TX ISSUE",
AQ446="IP &amp; VLAN","TX ISSUE",
AQ446="Warehouse HUAWEI","SPARE-ISSUE",
AQ446="SPARE-HS","SPARE-ISSUE",
AQ446="Power Telco","RAN ISSUE",AQ446="no impacts","no impacts"
),"")</f>
        <v>No root cause</v>
      </c>
      <c r="AQ446" s="127" t="s">
        <v>5344</v>
      </c>
      <c r="AR446" s="48" t="str" cm="1">
        <f t="array" ref="AR446">IFERROR(_xlfn.IFS(
AQ446="MPR ISSUE","ACTIVE",
AQ446="BSS Hardware Issue","ACTIVE",
AQ446="Sites strategiques, MLL, Pylone, etc.","PASSIVE",
AQ446="AKTIVCO DEFAUT GE &amp; POWER Cabinet","PASSIVE",
AQ446="AKTIVCO Coupure ENEO &amp; Baisse de tension","PASSIVE",
AQ446="Coupure ENEO &amp; Baisse de tension","PASSIVE",
AQ446="Defaut GE &amp; POWER Cabinet","PASSIVE",
AQ446="Sharing","PASSIVE",
AQ446="Sites strategiques &amp; DataCenter","PASSIVE",
AQ446="Exclu","Exclu",
AQ446="SAT","ACTIVE",
AQ446="SPARE-ISSUE","SPARE-ISSUE",
AQ446="Fiber CAmtel","ACTIVE",
AQ446="Fiber AOF","ACTIVE",
AQ446="Projet OCM (HUAWEI)","PLANNED WORKS",
AQ446="Projet OCM (NOKIA)","PLANNED WORKS",
AQ446="ACCESS-ISSUE","ACCESS-ISSUE",
AQ446="Projet OCM (ZTE, NOKIA, autres projets)","PLANNED WORKS",
AQ446="No root CAuse","No root cause",
AQ446="ODU HS","ACTIVE",
AQ446="IP &amp; VLAN","ACTIVE",
AQ446="Warehouse HUAWEI","SPARE-ISSUE",
AQ446="SPARE-HS","SPARE-ISSUE",
AQ446="Power Telco","ACTIVE", AQ446="no impacts","no impacts"
),"")</f>
        <v>No root cause</v>
      </c>
      <c r="AS446" s="92" t="s">
        <v>5537</v>
      </c>
      <c r="AT446" s="98" t="s">
        <v>1409</v>
      </c>
      <c r="AV446" s="17" t="s">
        <v>5537</v>
      </c>
      <c r="AW446" s="7" t="s">
        <v>5537</v>
      </c>
      <c r="AX446" s="6" t="s">
        <v>5537</v>
      </c>
      <c r="AY446" s="7"/>
      <c r="AZ446" s="3" t="s">
        <v>5537</v>
      </c>
      <c r="BA446" s="18" t="s">
        <v>5537</v>
      </c>
      <c r="BB446" s="18" t="s">
        <v>5537</v>
      </c>
      <c r="BC446" s="18" t="s">
        <v>5537</v>
      </c>
      <c r="BD446" s="18" t="s">
        <v>5537</v>
      </c>
      <c r="BE446" s="18" t="s">
        <v>5537</v>
      </c>
      <c r="BF446" s="18" t="s">
        <v>5537</v>
      </c>
      <c r="BG446" s="18" t="s">
        <v>5537</v>
      </c>
      <c r="BH446" s="18" t="s">
        <v>5537</v>
      </c>
      <c r="BI446" s="18" t="s">
        <v>5537</v>
      </c>
      <c r="BJ446" s="18" t="s">
        <v>5537</v>
      </c>
      <c r="BK446" s="18" t="s">
        <v>5537</v>
      </c>
      <c r="BL446" s="9" t="s">
        <v>5537</v>
      </c>
      <c r="BM446" s="14" t="s">
        <v>5537</v>
      </c>
      <c r="BN446" s="14" t="s">
        <v>5537</v>
      </c>
      <c r="BO446" s="14" t="str">
        <f>_xlfn.XLOOKUP(B446,'[4]cell downs 18042026 17h'!$B:$B,'[4]cell downs 18042026 17h'!$B:$B,"")</f>
        <v/>
      </c>
      <c r="BP446" s="14" t="str">
        <f>_xlfn.XLOOKUP(B446,'[5]Cells Huawei 19042026 15h'!$B:$B,'[5]Cells Huawei 19042026 15h'!$B:$B,"")</f>
        <v/>
      </c>
      <c r="BQ446" s="9" t="str">
        <f>_xlfn.XLOOKUP(B446,'[6]cells down 19042026 9H40'!$B:$B,'[6]cells down 19042026 9H40'!$B:$B,"")</f>
        <v/>
      </c>
      <c r="BR446" s="9" t="s">
        <v>1409</v>
      </c>
      <c r="BS446" s="9" t="s">
        <v>12</v>
      </c>
      <c r="BT446" s="108"/>
    </row>
    <row r="447" spans="1:72" s="9" customFormat="1" x14ac:dyDescent="0.35">
      <c r="A447" s="1" t="s">
        <v>1480</v>
      </c>
      <c r="B447" s="8" t="s">
        <v>1481</v>
      </c>
      <c r="C447" s="3" t="str">
        <f>_xlfn.XLOOKUP(B447,'[1]daily break down'!$D:$D,'[1]daily break down'!$E:$E,"")</f>
        <v>EXTREME-NORD</v>
      </c>
      <c r="D447" s="1" t="s">
        <v>11</v>
      </c>
      <c r="E447" s="1" t="s">
        <v>66</v>
      </c>
      <c r="F447" s="3" t="s">
        <v>55</v>
      </c>
      <c r="G447" s="1" t="s">
        <v>1480</v>
      </c>
      <c r="H447" s="33" t="str">
        <f>_xlfn.XLOOKUP(B447,[2]CALCULATION!$B:$B,[2]CALCULATION!$H:$H,"")</f>
        <v>NOKIA</v>
      </c>
      <c r="I447" s="28">
        <v>3.7455832049404871E-3</v>
      </c>
      <c r="J447" s="28">
        <v>0.68967821107523897</v>
      </c>
      <c r="K447" s="28">
        <v>1.5159816569784899E-3</v>
      </c>
      <c r="L447" s="28">
        <v>0.16248656281254847</v>
      </c>
      <c r="M447" s="28">
        <v>1.1058388509824263E-2</v>
      </c>
      <c r="N447" s="28">
        <v>0.48454415830050795</v>
      </c>
      <c r="O447" s="28">
        <v>0.15492633649923776</v>
      </c>
      <c r="P447" s="28">
        <v>0.12029668853162868</v>
      </c>
      <c r="Q447" s="28">
        <v>13.814792219148501</v>
      </c>
      <c r="R447" s="28">
        <v>23.165517278232763</v>
      </c>
      <c r="S447" s="93">
        <v>13.716966707535979</v>
      </c>
      <c r="T447" s="93">
        <f>_xlfn.XLOOKUP(B447,'[3]Nur des jours'!$B:$B,'[3]Nur des jours'!$U:$U,"")</f>
        <v>1.6053428521365782E-3</v>
      </c>
      <c r="U447" s="93">
        <v>0</v>
      </c>
      <c r="V447" s="93">
        <v>1.2485277349802194E-3</v>
      </c>
      <c r="W447" s="93">
        <v>1.6053428521365782E-3</v>
      </c>
      <c r="X447" s="93">
        <v>2.3186943649632402E-3</v>
      </c>
      <c r="Y447" s="93">
        <v>7.6356532522629056E-2</v>
      </c>
      <c r="Z447" s="93">
        <v>1.6944304974731302E-3</v>
      </c>
      <c r="AA447" s="93">
        <v>3.3103985204462817E-2</v>
      </c>
      <c r="AB447" s="93">
        <v>2.3186943649630694E-3</v>
      </c>
      <c r="AC447" s="93">
        <f>_xlfn.XLOOKUP(B447,'[3]Nur des jours'!$B:$B,'[3]Nur des jours'!$N:$N,"")</f>
        <v>1.3733010304394829E-2</v>
      </c>
      <c r="AD447" s="93">
        <v>1.3733010304394829E-2</v>
      </c>
      <c r="AE447" s="93">
        <v>7.9370691723738857E-3</v>
      </c>
      <c r="AF447" s="93">
        <v>5.7967359124078436E-3</v>
      </c>
      <c r="AG447" s="93"/>
      <c r="AH447" s="93">
        <v>4.8086333506959539E-2</v>
      </c>
      <c r="AI447" s="93">
        <v>0</v>
      </c>
      <c r="AJ447" s="93">
        <v>0.14323706109125767</v>
      </c>
      <c r="AK447" s="93">
        <v>0</v>
      </c>
      <c r="AL447" s="93">
        <v>4.8086333506959539E-2</v>
      </c>
      <c r="AM447" s="49" t="s">
        <v>5601</v>
      </c>
      <c r="AN447" s="49"/>
      <c r="AO447" s="48" t="str" cm="1">
        <f t="array" ref="AO447">IFERROR(_xlfn.IFS(
AQ447="MPR ISSUE","PDH",
AQ447="BSS Hardware Issue","BSS",
AQ447="Sites strategiques, MLL, Pylone, etc.","ENVTECH",
AQ447="AKTIVCO DEFAUT GE &amp; POWER Cabinet","AKTIVCO",
AQ447="AKTIVCO Coupure ENEO &amp; Baisse de tension","AKTIVCO GRID ONLY",
AQ447="Coupure ENEO &amp; Baisse de tension","IHS GRID ONLY",
AQ447="Defaut GE &amp; POWER Cabinet","IHS",
AQ447="Sharing","Partners",
AQ447="Sites strategiques &amp; DataCenter","SST &amp; DC",
AQ447="Exclu","Exclu",
AQ447="SAT","SAT",
AQ447="SPARE-ISSUE","SPARE-ISSUE",
AQ447="Fiber CAmtel","TRANS_FO_CAMTEL",
AQ447="Fiber AOF","Fiber AOF",
AQ447="Projet OCM (HUAWEI)","TRAVAUX-HUAWEI",
AQ447="Projet OCM (NOKIA)","TRAVAUX-NOKIA",
AQ447="ACCESS-ISSUE","ACCESS-ISSUE",
AQ447="Projet OCM (ZTE, NOKIA, autres projets)","TRAVAUX OCM",
AQ447="No root CAuse","No root cause",
AQ447="ODU HS","PDH",
AQ447="IP &amp; VLAN","PDH",
AQ447="Warehouse HUAWEI","SPARE-ISSUE",
AQ447="SPARE-HS","SPARE-ISSUE",
AQ447="Power Telco","BSS",AQ447="no impacts","no impacts"
),"")</f>
        <v>IHS</v>
      </c>
      <c r="AP447" s="48" t="str" cm="1">
        <f t="array" ref="AP447">IFERROR(_xlfn.IFS(
AQ447="MPR ISSUE","TX ISSUE",
AQ447="BSS Hardware Issue","RAN ISSUE",
AQ447="Sites strategiques, MLL, Pylone, etc.","ENVTECH",
AQ447="AKTIVCO DEFAUT GE &amp; POWER Cabinet","POWER ISSUE",
AQ447="AKTIVCO Coupure ENEO &amp; Baisse de tension","POWER ISSUE",
AQ447="Coupure ENEO &amp; Baisse de tension","POWER ISSUE",
AQ447="Defaut GE &amp; POWER Cabinet","POWER ISSUE",
AQ447="Sharing","POWER ISSUE",
AQ447="Sites strategiques &amp; DataCenter","POWER ISSUE",
AQ447="Exclu","Exclu",
AQ447="SAT","TX ISSUE",
AQ447="SPARE-ISSUE","SPARE-ISSUE",
AQ447="Fiber CAmtel","TX ISSUE",
AQ447="Fiber AOF","TX ISSUE",
AQ447="Projet OCM (HUAWEI)","TRAVAUX-HUAWEI",
AQ447="Projet OCM (NOKIA)","TRAVAUX -NOKIA",
AQ447="ACCESS-ISSUE","ACCESS-ISSUE",
AQ447="Projet OCM (ZTE, NOKIA, autres projets)","TRAVAUX OCM",
AQ447="No root CAuse","No root cause",
AQ447="ODU HS","TX ISSUE",
AQ447="IP &amp; VLAN","TX ISSUE",
AQ447="Warehouse HUAWEI","SPARE-ISSUE",
AQ447="SPARE-HS","SPARE-ISSUE",
AQ447="Power Telco","RAN ISSUE",AQ447="no impacts","no impacts"
),"")</f>
        <v>POWER ISSUE</v>
      </c>
      <c r="AQ447" s="67" t="s">
        <v>5330</v>
      </c>
      <c r="AR447" s="48" t="str" cm="1">
        <f t="array" ref="AR447">IFERROR(_xlfn.IFS(
AQ447="MPR ISSUE","ACTIVE",
AQ447="BSS Hardware Issue","ACTIVE",
AQ447="Sites strategiques, MLL, Pylone, etc.","PASSIVE",
AQ447="AKTIVCO DEFAUT GE &amp; POWER Cabinet","PASSIVE",
AQ447="AKTIVCO Coupure ENEO &amp; Baisse de tension","PASSIVE",
AQ447="Coupure ENEO &amp; Baisse de tension","PASSIVE",
AQ447="Defaut GE &amp; POWER Cabinet","PASSIVE",
AQ447="Sharing","PASSIVE",
AQ447="Sites strategiques &amp; DataCenter","PASSIVE",
AQ447="Exclu","Exclu",
AQ447="SAT","ACTIVE",
AQ447="SPARE-ISSUE","SPARE-ISSUE",
AQ447="Fiber CAmtel","ACTIVE",
AQ447="Fiber AOF","ACTIVE",
AQ447="Projet OCM (HUAWEI)","PLANNED WORKS",
AQ447="Projet OCM (NOKIA)","PLANNED WORKS",
AQ447="ACCESS-ISSUE","ACCESS-ISSUE",
AQ447="Projet OCM (ZTE, NOKIA, autres projets)","PLANNED WORKS",
AQ447="No root CAuse","No root cause",
AQ447="ODU HS","ACTIVE",
AQ447="IP &amp; VLAN","ACTIVE",
AQ447="Warehouse HUAWEI","SPARE-ISSUE",
AQ447="SPARE-HS","SPARE-ISSUE",
AQ447="Power Telco","ACTIVE", AQ447="no impacts","no impacts"
),"")</f>
        <v>PASSIVE</v>
      </c>
      <c r="AS447" s="92" t="s">
        <v>5810</v>
      </c>
      <c r="AT447" s="98" t="s">
        <v>1481</v>
      </c>
      <c r="AV447" s="17" t="s">
        <v>5537</v>
      </c>
      <c r="AW447" s="7" t="s">
        <v>5537</v>
      </c>
      <c r="AX447" s="6" t="s">
        <v>5537</v>
      </c>
      <c r="AY447" s="7"/>
      <c r="AZ447" s="3" t="s">
        <v>5537</v>
      </c>
      <c r="BA447" s="18" t="s">
        <v>5537</v>
      </c>
      <c r="BB447" s="18" t="s">
        <v>5537</v>
      </c>
      <c r="BC447" s="18" t="s">
        <v>5537</v>
      </c>
      <c r="BD447" s="18" t="s">
        <v>5537</v>
      </c>
      <c r="BE447" s="18" t="s">
        <v>5537</v>
      </c>
      <c r="BF447" s="18" t="s">
        <v>5537</v>
      </c>
      <c r="BG447" s="18" t="s">
        <v>5537</v>
      </c>
      <c r="BH447" s="18" t="s">
        <v>5537</v>
      </c>
      <c r="BI447" s="18" t="s">
        <v>5537</v>
      </c>
      <c r="BJ447" s="18" t="s">
        <v>5537</v>
      </c>
      <c r="BK447" s="18" t="s">
        <v>5537</v>
      </c>
      <c r="BL447" s="9" t="s">
        <v>5810</v>
      </c>
      <c r="BM447" s="14" t="s">
        <v>5537</v>
      </c>
      <c r="BN447" s="14" t="s">
        <v>5537</v>
      </c>
      <c r="BO447" s="14" t="str">
        <f>_xlfn.XLOOKUP(B447,'[4]cell downs 18042026 17h'!$B:$B,'[4]cell downs 18042026 17h'!$B:$B,"")</f>
        <v/>
      </c>
      <c r="BP447" s="14" t="str">
        <f>_xlfn.XLOOKUP(B447,'[5]Cells Huawei 19042026 15h'!$B:$B,'[5]Cells Huawei 19042026 15h'!$B:$B,"")</f>
        <v/>
      </c>
      <c r="BQ447" s="9" t="str">
        <f>_xlfn.XLOOKUP(B447,'[6]cells down 19042026 9H40'!$B:$B,'[6]cells down 19042026 9H40'!$B:$B,"")</f>
        <v/>
      </c>
      <c r="BR447" s="9" t="s">
        <v>1481</v>
      </c>
      <c r="BS447" s="9" t="s">
        <v>318</v>
      </c>
      <c r="BT447" s="108"/>
    </row>
    <row r="448" spans="1:72" s="9" customFormat="1" x14ac:dyDescent="0.35">
      <c r="A448" s="1" t="s">
        <v>965</v>
      </c>
      <c r="B448" s="8" t="s">
        <v>966</v>
      </c>
      <c r="C448" s="3" t="str">
        <f>_xlfn.XLOOKUP(B448,'[1]daily break down'!$D:$D,'[1]daily break down'!$E:$E,"")</f>
        <v>SUD-OUEST</v>
      </c>
      <c r="D448" s="1" t="s">
        <v>11</v>
      </c>
      <c r="E448" s="1" t="s">
        <v>12</v>
      </c>
      <c r="F448" s="3" t="s">
        <v>13</v>
      </c>
      <c r="G448" s="1" t="s">
        <v>106</v>
      </c>
      <c r="H448" s="32" t="str">
        <f>_xlfn.XLOOKUP(B448,[2]CALCULATION!$B:$B,[2]CALCULATION!$H:$H,"")</f>
        <v>Huawei</v>
      </c>
      <c r="I448" s="28">
        <v>0</v>
      </c>
      <c r="J448" s="28">
        <v>0</v>
      </c>
      <c r="K448" s="28">
        <v>8.9175391586979543E-5</v>
      </c>
      <c r="L448" s="28">
        <v>3.9927389829154212</v>
      </c>
      <c r="M448" s="28">
        <v>6.2422774110885678E-4</v>
      </c>
      <c r="N448" s="28">
        <v>2.6752617476093858E-3</v>
      </c>
      <c r="O448" s="28">
        <v>1.0701046990437544E-3</v>
      </c>
      <c r="P448" s="28">
        <v>0</v>
      </c>
      <c r="Q448" s="28">
        <v>1.8726832233265705E-3</v>
      </c>
      <c r="R448" s="28">
        <v>2.6752617476093862E-3</v>
      </c>
      <c r="S448" s="93">
        <v>2.675261747609386E-4</v>
      </c>
      <c r="T448" s="93">
        <f>_xlfn.XLOOKUP(B448,'[3]Nur des jours'!$B:$B,'[3]Nur des jours'!$U:$U,"")</f>
        <v>1.4268062653916727E-3</v>
      </c>
      <c r="U448" s="93">
        <v>0</v>
      </c>
      <c r="V448" s="93">
        <v>1.0701046990437543E-2</v>
      </c>
      <c r="W448" s="93">
        <v>1.4268062653916727E-3</v>
      </c>
      <c r="X448" s="93">
        <v>8.9175391586979543E-5</v>
      </c>
      <c r="Y448" s="93">
        <v>1.3376308738046929E-3</v>
      </c>
      <c r="Z448" s="93">
        <v>4.5479449709359566E-3</v>
      </c>
      <c r="AA448" s="93">
        <v>1.3376308738046931E-3</v>
      </c>
      <c r="AB448" s="93">
        <v>1.0701046990437544E-3</v>
      </c>
      <c r="AC448" s="93">
        <f>_xlfn.XLOOKUP(B448,'[3]Nur des jours'!$B:$B,'[3]Nur des jours'!$N:$N,"")</f>
        <v>1.0701046990437544E-3</v>
      </c>
      <c r="AD448" s="93">
        <v>1.0701046990437544E-3</v>
      </c>
      <c r="AE448" s="93">
        <v>5.2435130253143973E-3</v>
      </c>
      <c r="AF448" s="93">
        <v>1.4462465007576344</v>
      </c>
      <c r="AG448" s="93"/>
      <c r="AH448" s="93">
        <v>4.7601824029129679E-2</v>
      </c>
      <c r="AI448" s="93">
        <v>0</v>
      </c>
      <c r="AJ448" s="93">
        <v>0.14179382954054762</v>
      </c>
      <c r="AK448" s="93">
        <v>0</v>
      </c>
      <c r="AL448" s="93">
        <v>4.7601824029129679E-2</v>
      </c>
      <c r="AM448" s="49" t="s">
        <v>5559</v>
      </c>
      <c r="AN448" s="49"/>
      <c r="AO448" s="48" t="str" cm="1">
        <f t="array" ref="AO448">IFERROR(_xlfn.IFS(
AQ448="MPR ISSUE","PDH",
AQ448="BSS Hardware Issue","BSS",
AQ448="Sites strategiques, MLL, Pylone, etc.","ENVTECH",
AQ448="AKTIVCO DEFAUT GE &amp; POWER Cabinet","AKTIVCO",
AQ448="AKTIVCO Coupure ENEO &amp; Baisse de tension","AKTIVCO GRID ONLY",
AQ448="Coupure ENEO &amp; Baisse de tension","IHS GRID ONLY",
AQ448="Defaut GE &amp; POWER Cabinet","IHS",
AQ448="Sharing","Partners",
AQ448="Sites strategiques &amp; DataCenter","SST &amp; DC",
AQ448="Exclu","Exclu",
AQ448="SAT","SAT",
AQ448="SPARE-ISSUE","SPARE-ISSUE",
AQ448="Fiber CAmtel","TRANS_FO_CAMTEL",
AQ448="Fiber AOF","Fiber AOF",
AQ448="Projet OCM (HUAWEI)","TRAVAUX-HUAWEI",
AQ448="Projet OCM (NOKIA)","TRAVAUX-NOKIA",
AQ448="ACCESS-ISSUE","ACCESS-ISSUE",
AQ448="Projet OCM (ZTE, NOKIA, autres projets)","TRAVAUX OCM",
AQ448="No root CAuse","No root cause",
AQ448="ODU HS","PDH",
AQ448="IP &amp; VLAN","PDH",
AQ448="Warehouse HUAWEI","SPARE-ISSUE",
AQ448="SPARE-HS","SPARE-ISSUE",
AQ448="Power Telco","BSS",AQ448="no impacts","no impacts"
),"")</f>
        <v>No root cause</v>
      </c>
      <c r="AP448" s="48" t="str" cm="1">
        <f t="array" ref="AP448">IFERROR(_xlfn.IFS(
AQ448="MPR ISSUE","TX ISSUE",
AQ448="BSS Hardware Issue","RAN ISSUE",
AQ448="Sites strategiques, MLL, Pylone, etc.","ENVTECH",
AQ448="AKTIVCO DEFAUT GE &amp; POWER Cabinet","POWER ISSUE",
AQ448="AKTIVCO Coupure ENEO &amp; Baisse de tension","POWER ISSUE",
AQ448="Coupure ENEO &amp; Baisse de tension","POWER ISSUE",
AQ448="Defaut GE &amp; POWER Cabinet","POWER ISSUE",
AQ448="Sharing","POWER ISSUE",
AQ448="Sites strategiques &amp; DataCenter","POWER ISSUE",
AQ448="Exclu","Exclu",
AQ448="SAT","TX ISSUE",
AQ448="SPARE-ISSUE","SPARE-ISSUE",
AQ448="Fiber CAmtel","TX ISSUE",
AQ448="Fiber AOF","TX ISSUE",
AQ448="Projet OCM (HUAWEI)","TRAVAUX-HUAWEI",
AQ448="Projet OCM (NOKIA)","TRAVAUX -NOKIA",
AQ448="ACCESS-ISSUE","ACCESS-ISSUE",
AQ448="Projet OCM (ZTE, NOKIA, autres projets)","TRAVAUX OCM",
AQ448="No root CAuse","No root cause",
AQ448="ODU HS","TX ISSUE",
AQ448="IP &amp; VLAN","TX ISSUE",
AQ448="Warehouse HUAWEI","SPARE-ISSUE",
AQ448="SPARE-HS","SPARE-ISSUE",
AQ448="Power Telco","RAN ISSUE",AQ448="no impacts","no impacts"
),"")</f>
        <v>No root cause</v>
      </c>
      <c r="AQ448" s="127" t="s">
        <v>5344</v>
      </c>
      <c r="AR448" s="48" t="str" cm="1">
        <f t="array" ref="AR448">IFERROR(_xlfn.IFS(
AQ448="MPR ISSUE","ACTIVE",
AQ448="BSS Hardware Issue","ACTIVE",
AQ448="Sites strategiques, MLL, Pylone, etc.","PASSIVE",
AQ448="AKTIVCO DEFAUT GE &amp; POWER Cabinet","PASSIVE",
AQ448="AKTIVCO Coupure ENEO &amp; Baisse de tension","PASSIVE",
AQ448="Coupure ENEO &amp; Baisse de tension","PASSIVE",
AQ448="Defaut GE &amp; POWER Cabinet","PASSIVE",
AQ448="Sharing","PASSIVE",
AQ448="Sites strategiques &amp; DataCenter","PASSIVE",
AQ448="Exclu","Exclu",
AQ448="SAT","ACTIVE",
AQ448="SPARE-ISSUE","SPARE-ISSUE",
AQ448="Fiber CAmtel","ACTIVE",
AQ448="Fiber AOF","ACTIVE",
AQ448="Projet OCM (HUAWEI)","PLANNED WORKS",
AQ448="Projet OCM (NOKIA)","PLANNED WORKS",
AQ448="ACCESS-ISSUE","ACCESS-ISSUE",
AQ448="Projet OCM (ZTE, NOKIA, autres projets)","PLANNED WORKS",
AQ448="No root CAuse","No root cause",
AQ448="ODU HS","ACTIVE",
AQ448="IP &amp; VLAN","ACTIVE",
AQ448="Warehouse HUAWEI","SPARE-ISSUE",
AQ448="SPARE-HS","SPARE-ISSUE",
AQ448="Power Telco","ACTIVE", AQ448="no impacts","no impacts"
),"")</f>
        <v>No root cause</v>
      </c>
      <c r="AS448" s="92" t="s">
        <v>5537</v>
      </c>
      <c r="AT448" s="98" t="s">
        <v>966</v>
      </c>
      <c r="AV448" s="17" t="s">
        <v>5537</v>
      </c>
      <c r="AW448" s="7" t="s">
        <v>5537</v>
      </c>
      <c r="AX448" s="6" t="s">
        <v>5537</v>
      </c>
      <c r="AY448" s="7"/>
      <c r="AZ448" s="3" t="s">
        <v>5537</v>
      </c>
      <c r="BA448" s="18" t="s">
        <v>5537</v>
      </c>
      <c r="BB448" s="18" t="s">
        <v>5537</v>
      </c>
      <c r="BC448" s="18" t="s">
        <v>5537</v>
      </c>
      <c r="BD448" s="18" t="s">
        <v>5537</v>
      </c>
      <c r="BE448" s="18" t="s">
        <v>5537</v>
      </c>
      <c r="BF448" s="18" t="s">
        <v>5537</v>
      </c>
      <c r="BG448" s="18" t="s">
        <v>5537</v>
      </c>
      <c r="BH448" s="18" t="s">
        <v>5537</v>
      </c>
      <c r="BI448" s="18" t="s">
        <v>5537</v>
      </c>
      <c r="BJ448" s="18" t="s">
        <v>5537</v>
      </c>
      <c r="BK448" s="18" t="s">
        <v>5537</v>
      </c>
      <c r="BL448" s="9" t="s">
        <v>5537</v>
      </c>
      <c r="BM448" s="14" t="s">
        <v>5537</v>
      </c>
      <c r="BN448" s="14" t="s">
        <v>5537</v>
      </c>
      <c r="BO448" s="14" t="str">
        <f>_xlfn.XLOOKUP(B448,'[4]cell downs 18042026 17h'!$B:$B,'[4]cell downs 18042026 17h'!$B:$B,"")</f>
        <v/>
      </c>
      <c r="BP448" s="14" t="str">
        <f>_xlfn.XLOOKUP(B448,'[5]Cells Huawei 19042026 15h'!$B:$B,'[5]Cells Huawei 19042026 15h'!$B:$B,"")</f>
        <v/>
      </c>
      <c r="BQ448" s="9" t="str">
        <f>_xlfn.XLOOKUP(B448,'[6]cells down 19042026 9H40'!$B:$B,'[6]cells down 19042026 9H40'!$B:$B,"")</f>
        <v/>
      </c>
      <c r="BR448" s="9" t="s">
        <v>966</v>
      </c>
      <c r="BS448" s="9" t="s">
        <v>12</v>
      </c>
      <c r="BT448" s="108"/>
    </row>
    <row r="449" spans="1:72" s="9" customFormat="1" x14ac:dyDescent="0.35">
      <c r="A449" s="91" t="s">
        <v>1824</v>
      </c>
      <c r="B449" s="8" t="s">
        <v>1825</v>
      </c>
      <c r="C449" s="3" t="str">
        <f>_xlfn.XLOOKUP(B449,'[1]daily break down'!$D:$D,'[1]daily break down'!$E:$E,"")</f>
        <v>Yaounde</v>
      </c>
      <c r="D449" s="1" t="s">
        <v>11</v>
      </c>
      <c r="E449" s="1" t="s">
        <v>12</v>
      </c>
      <c r="F449" s="3" t="s">
        <v>37</v>
      </c>
      <c r="G449" s="1" t="s">
        <v>38</v>
      </c>
      <c r="H449" s="34" t="str">
        <f>_xlfn.XLOOKUP(B449,[2]CALCULATION!$B:$B,[2]CALCULATION!$H:$H,"")</f>
        <v>ZTE</v>
      </c>
      <c r="I449" s="28">
        <v>6.3740964749324398</v>
      </c>
      <c r="J449" s="28">
        <v>1.2358817520039498</v>
      </c>
      <c r="K449" s="28">
        <v>5.3291214012379455E-2</v>
      </c>
      <c r="L449" s="28">
        <v>0</v>
      </c>
      <c r="M449" s="28">
        <v>0</v>
      </c>
      <c r="N449" s="28">
        <v>0.57739282544737491</v>
      </c>
      <c r="O449" s="28">
        <v>4.6674399956624979E-2</v>
      </c>
      <c r="P449" s="28">
        <v>4.644254393849935E-2</v>
      </c>
      <c r="Q449" s="28">
        <v>0</v>
      </c>
      <c r="R449" s="28">
        <v>0</v>
      </c>
      <c r="S449" s="93">
        <v>0.28618166668093431</v>
      </c>
      <c r="T449" s="93">
        <f>_xlfn.XLOOKUP(B449,'[3]Nur des jours'!$B:$B,'[3]Nur des jours'!$U:$U,"")</f>
        <v>0</v>
      </c>
      <c r="U449" s="93">
        <v>0.75474484423555976</v>
      </c>
      <c r="V449" s="93">
        <v>0</v>
      </c>
      <c r="W449" s="93">
        <v>0</v>
      </c>
      <c r="X449" s="93">
        <v>0</v>
      </c>
      <c r="Y449" s="93">
        <v>4.7084606757924682E-2</v>
      </c>
      <c r="Z449" s="93">
        <v>0</v>
      </c>
      <c r="AA449" s="93">
        <v>0</v>
      </c>
      <c r="AB449" s="93">
        <v>0</v>
      </c>
      <c r="AC449" s="93">
        <f>_xlfn.XLOOKUP(B449,'[3]Nur des jours'!$B:$B,'[3]Nur des jours'!$N:$N,"")</f>
        <v>0.13139102196425556</v>
      </c>
      <c r="AD449" s="93">
        <v>0.13139102196425556</v>
      </c>
      <c r="AE449" s="93">
        <v>0.26271070361524124</v>
      </c>
      <c r="AF449" s="93">
        <v>0</v>
      </c>
      <c r="AG449" s="93"/>
      <c r="AH449" s="93">
        <v>4.7048936601289996E-2</v>
      </c>
      <c r="AI449" s="93">
        <v>0</v>
      </c>
      <c r="AJ449" s="93">
        <v>0.14014691732033024</v>
      </c>
      <c r="AK449" s="93">
        <v>0</v>
      </c>
      <c r="AL449" s="93">
        <v>4.7048936601289996E-2</v>
      </c>
      <c r="AM449" s="49" t="s">
        <v>5559</v>
      </c>
      <c r="AN449" s="49"/>
      <c r="AO449" s="48" t="str" cm="1">
        <f t="array" ref="AO449">IFERROR(_xlfn.IFS(
AQ449="MPR ISSUE","PDH",
AQ449="BSS Hardware Issue","BSS",
AQ449="Sites strategiques, MLL, Pylone, etc.","ENVTECH",
AQ449="AKTIVCO DEFAUT GE &amp; POWER Cabinet","AKTIVCO",
AQ449="AKTIVCO Coupure ENEO &amp; Baisse de tension","AKTIVCO GRID ONLY",
AQ449="Coupure ENEO &amp; Baisse de tension","IHS GRID ONLY",
AQ449="Defaut GE &amp; POWER Cabinet","IHS",
AQ449="Sharing","Partners",
AQ449="Sites strategiques &amp; DataCenter","SST &amp; DC",
AQ449="Exclu","Exclu",
AQ449="SAT","SAT",
AQ449="SPARE-ISSUE","SPARE-ISSUE",
AQ449="Fiber CAmtel","TRANS_FO_CAMTEL",
AQ449="Fiber AOF","Fiber AOF",
AQ449="Projet OCM (HUAWEI)","TRAVAUX-HUAWEI",
AQ449="Projet OCM (NOKIA)","TRAVAUX-NOKIA",
AQ449="ACCESS-ISSUE","ACCESS-ISSUE",
AQ449="Projet OCM (ZTE, NOKIA, autres projets)","TRAVAUX OCM",
AQ449="No root CAuse","No root cause",
AQ449="ODU HS","PDH",
AQ449="IP &amp; VLAN","PDH",
AQ449="Warehouse HUAWEI","SPARE-ISSUE",
AQ449="SPARE-HS","SPARE-ISSUE",
AQ449="Power Telco","BSS",AQ449="no impacts","no impacts"
),"")</f>
        <v>BSS</v>
      </c>
      <c r="AP449" s="48" t="str" cm="1">
        <f t="array" ref="AP449">IFERROR(_xlfn.IFS(
AQ449="MPR ISSUE","TX ISSUE",
AQ449="BSS Hardware Issue","RAN ISSUE",
AQ449="Sites strategiques, MLL, Pylone, etc.","ENVTECH",
AQ449="AKTIVCO DEFAUT GE &amp; POWER Cabinet","POWER ISSUE",
AQ449="AKTIVCO Coupure ENEO &amp; Baisse de tension","POWER ISSUE",
AQ449="Coupure ENEO &amp; Baisse de tension","POWER ISSUE",
AQ449="Defaut GE &amp; POWER Cabinet","POWER ISSUE",
AQ449="Sharing","POWER ISSUE",
AQ449="Sites strategiques &amp; DataCenter","POWER ISSUE",
AQ449="Exclu","Exclu",
AQ449="SAT","TX ISSUE",
AQ449="SPARE-ISSUE","SPARE-ISSUE",
AQ449="Fiber CAmtel","TX ISSUE",
AQ449="Fiber AOF","TX ISSUE",
AQ449="Projet OCM (HUAWEI)","TRAVAUX-HUAWEI",
AQ449="Projet OCM (NOKIA)","TRAVAUX -NOKIA",
AQ449="ACCESS-ISSUE","ACCESS-ISSUE",
AQ449="Projet OCM (ZTE, NOKIA, autres projets)","TRAVAUX OCM",
AQ449="No root CAuse","No root cause",
AQ449="ODU HS","TX ISSUE",
AQ449="IP &amp; VLAN","TX ISSUE",
AQ449="Warehouse HUAWEI","SPARE-ISSUE",
AQ449="SPARE-HS","SPARE-ISSUE",
AQ449="Power Telco","RAN ISSUE",AQ449="no impacts","no impacts"
),"")</f>
        <v>RAN ISSUE</v>
      </c>
      <c r="AQ449" s="67" t="s">
        <v>5320</v>
      </c>
      <c r="AR449" s="48" t="str" cm="1">
        <f t="array" ref="AR449">IFERROR(_xlfn.IFS(
AQ449="MPR ISSUE","ACTIVE",
AQ449="BSS Hardware Issue","ACTIVE",
AQ449="Sites strategiques, MLL, Pylone, etc.","PASSIVE",
AQ449="AKTIVCO DEFAUT GE &amp; POWER Cabinet","PASSIVE",
AQ449="AKTIVCO Coupure ENEO &amp; Baisse de tension","PASSIVE",
AQ449="Coupure ENEO &amp; Baisse de tension","PASSIVE",
AQ449="Defaut GE &amp; POWER Cabinet","PASSIVE",
AQ449="Sharing","PASSIVE",
AQ449="Sites strategiques &amp; DataCenter","PASSIVE",
AQ449="Exclu","Exclu",
AQ449="SAT","ACTIVE",
AQ449="SPARE-ISSUE","SPARE-ISSUE",
AQ449="Fiber CAmtel","ACTIVE",
AQ449="Fiber AOF","ACTIVE",
AQ449="Projet OCM (HUAWEI)","PLANNED WORKS",
AQ449="Projet OCM (NOKIA)","PLANNED WORKS",
AQ449="ACCESS-ISSUE","ACCESS-ISSUE",
AQ449="Projet OCM (ZTE, NOKIA, autres projets)","PLANNED WORKS",
AQ449="No root CAuse","No root cause",
AQ449="ODU HS","ACTIVE",
AQ449="IP &amp; VLAN","ACTIVE",
AQ449="Warehouse HUAWEI","SPARE-ISSUE",
AQ449="SPARE-HS","SPARE-ISSUE",
AQ449="Power Telco","ACTIVE", AQ449="no impacts","no impacts"
),"")</f>
        <v>ACTIVE</v>
      </c>
      <c r="AS449" s="92" t="s">
        <v>6072</v>
      </c>
      <c r="AT449" s="98" t="s">
        <v>1825</v>
      </c>
      <c r="AV449" s="17" t="s">
        <v>5537</v>
      </c>
      <c r="AW449" s="7" t="s">
        <v>5537</v>
      </c>
      <c r="AX449" s="6" t="s">
        <v>5537</v>
      </c>
      <c r="AY449" s="7"/>
      <c r="AZ449" s="3" t="s">
        <v>5537</v>
      </c>
      <c r="BA449" s="18" t="s">
        <v>5537</v>
      </c>
      <c r="BB449" s="18" t="s">
        <v>5537</v>
      </c>
      <c r="BC449" s="18" t="s">
        <v>5537</v>
      </c>
      <c r="BD449" s="18" t="s">
        <v>5537</v>
      </c>
      <c r="BE449" s="18" t="s">
        <v>5537</v>
      </c>
      <c r="BF449" s="18" t="s">
        <v>5537</v>
      </c>
      <c r="BG449" s="18" t="s">
        <v>5537</v>
      </c>
      <c r="BH449" s="18" t="s">
        <v>5537</v>
      </c>
      <c r="BI449" s="18" t="s">
        <v>5537</v>
      </c>
      <c r="BJ449" s="18" t="s">
        <v>5537</v>
      </c>
      <c r="BK449" s="18" t="s">
        <v>5537</v>
      </c>
      <c r="BL449" s="9" t="s">
        <v>5537</v>
      </c>
      <c r="BM449" s="14" t="s">
        <v>5537</v>
      </c>
      <c r="BN449" s="14" t="s">
        <v>1825</v>
      </c>
      <c r="BO449" s="14" t="str">
        <f>_xlfn.XLOOKUP(B449,'[4]cell downs 18042026 17h'!$B:$B,'[4]cell downs 18042026 17h'!$B:$B,"")</f>
        <v/>
      </c>
      <c r="BP449" s="14" t="str">
        <f>_xlfn.XLOOKUP(B449,'[5]Cells Huawei 19042026 15h'!$B:$B,'[5]Cells Huawei 19042026 15h'!$B:$B,"")</f>
        <v/>
      </c>
      <c r="BQ449" s="9" t="str">
        <f>_xlfn.XLOOKUP(B449,'[6]cells down 19042026 9H40'!$B:$B,'[6]cells down 19042026 9H40'!$B:$B,"")</f>
        <v/>
      </c>
      <c r="BR449" s="9" t="s">
        <v>1825</v>
      </c>
      <c r="BS449" s="9" t="s">
        <v>12</v>
      </c>
      <c r="BT449" s="108"/>
    </row>
    <row r="450" spans="1:72" s="9" customFormat="1" x14ac:dyDescent="0.35">
      <c r="A450" s="1" t="s">
        <v>1248</v>
      </c>
      <c r="B450" s="8" t="s">
        <v>1249</v>
      </c>
      <c r="C450" s="3" t="str">
        <f>_xlfn.XLOOKUP(B450,'[1]daily break down'!$D:$D,'[1]daily break down'!$E:$E,"")</f>
        <v>EXTREME-NORD</v>
      </c>
      <c r="D450" s="1" t="s">
        <v>11</v>
      </c>
      <c r="E450" s="1" t="s">
        <v>12</v>
      </c>
      <c r="F450" s="3" t="s">
        <v>55</v>
      </c>
      <c r="G450" s="1" t="s">
        <v>1250</v>
      </c>
      <c r="H450" s="33" t="str">
        <f>_xlfn.XLOOKUP(B450,[2]CALCULATION!$B:$B,[2]CALCULATION!$H:$H,"")</f>
        <v>NOKIA</v>
      </c>
      <c r="I450" s="28">
        <v>3.6339227178753548E-2</v>
      </c>
      <c r="J450" s="28">
        <v>4.3313171696150184E-2</v>
      </c>
      <c r="K450" s="28">
        <v>0.64635082260699817</v>
      </c>
      <c r="L450" s="28">
        <v>0</v>
      </c>
      <c r="M450" s="28">
        <v>0</v>
      </c>
      <c r="N450" s="28">
        <v>1.9619721549688431E-3</v>
      </c>
      <c r="O450" s="28">
        <v>0</v>
      </c>
      <c r="P450" s="28">
        <v>0</v>
      </c>
      <c r="Q450" s="28">
        <v>0.17304173343680915</v>
      </c>
      <c r="R450" s="28">
        <v>1.4268888399772469E-3</v>
      </c>
      <c r="S450" s="93">
        <v>0</v>
      </c>
      <c r="T450" s="93">
        <f>_xlfn.XLOOKUP(B450,'[3]Nur des jours'!$B:$B,'[3]Nur des jours'!$U:$U,"")</f>
        <v>0</v>
      </c>
      <c r="U450" s="93">
        <v>0</v>
      </c>
      <c r="V450" s="93">
        <v>0</v>
      </c>
      <c r="W450" s="93">
        <v>0</v>
      </c>
      <c r="X450" s="93">
        <v>0</v>
      </c>
      <c r="Y450" s="93">
        <v>0</v>
      </c>
      <c r="Z450" s="93">
        <v>0</v>
      </c>
      <c r="AA450" s="93">
        <v>0</v>
      </c>
      <c r="AB450" s="93">
        <v>0</v>
      </c>
      <c r="AC450" s="93">
        <f>_xlfn.XLOOKUP(B450,'[3]Nur des jours'!$B:$B,'[3]Nur des jours'!$N:$N,"")</f>
        <v>0</v>
      </c>
      <c r="AD450" s="93">
        <v>0</v>
      </c>
      <c r="AE450" s="93">
        <v>0</v>
      </c>
      <c r="AF450" s="93">
        <v>0</v>
      </c>
      <c r="AG450" s="93"/>
      <c r="AH450" s="93">
        <v>4.5482081774277101E-2</v>
      </c>
      <c r="AI450" s="93">
        <v>0</v>
      </c>
      <c r="AJ450" s="93">
        <v>0.13547965192057801</v>
      </c>
      <c r="AK450" s="93">
        <v>0</v>
      </c>
      <c r="AL450" s="93">
        <v>4.5482081774277101E-2</v>
      </c>
      <c r="AM450" s="49" t="s">
        <v>5601</v>
      </c>
      <c r="AN450" s="49"/>
      <c r="AO450" s="48" t="str" cm="1">
        <f t="array" ref="AO450">IFERROR(_xlfn.IFS(
AQ450="MPR ISSUE","PDH",
AQ450="BSS Hardware Issue","BSS",
AQ450="Sites strategiques, MLL, Pylone, etc.","ENVTECH",
AQ450="AKTIVCO DEFAUT GE &amp; POWER Cabinet","AKTIVCO",
AQ450="AKTIVCO Coupure ENEO &amp; Baisse de tension","AKTIVCO GRID ONLY",
AQ450="Coupure ENEO &amp; Baisse de tension","IHS GRID ONLY",
AQ450="Defaut GE &amp; POWER Cabinet","IHS",
AQ450="Sharing","Partners",
AQ450="Sites strategiques &amp; DataCenter","SST &amp; DC",
AQ450="Exclu","Exclu",
AQ450="SAT","SAT",
AQ450="SPARE-ISSUE","SPARE-ISSUE",
AQ450="Fiber CAmtel","TRANS_FO_CAMTEL",
AQ450="Fiber AOF","Fiber AOF",
AQ450="Projet OCM (HUAWEI)","TRAVAUX-HUAWEI",
AQ450="Projet OCM (NOKIA)","TRAVAUX-NOKIA",
AQ450="ACCESS-ISSUE","ACCESS-ISSUE",
AQ450="Projet OCM (ZTE, NOKIA, autres projets)","TRAVAUX OCM",
AQ450="No root CAuse","No root cause",
AQ450="ODU HS","PDH",
AQ450="IP &amp; VLAN","PDH",
AQ450="Warehouse HUAWEI","SPARE-ISSUE",
AQ450="SPARE-HS","SPARE-ISSUE",
AQ450="Power Telco","BSS",AQ450="no impacts","no impacts"
),"")</f>
        <v>No root cause</v>
      </c>
      <c r="AP450" s="48" t="str" cm="1">
        <f t="array" ref="AP450">IFERROR(_xlfn.IFS(
AQ450="MPR ISSUE","TX ISSUE",
AQ450="BSS Hardware Issue","RAN ISSUE",
AQ450="Sites strategiques, MLL, Pylone, etc.","ENVTECH",
AQ450="AKTIVCO DEFAUT GE &amp; POWER Cabinet","POWER ISSUE",
AQ450="AKTIVCO Coupure ENEO &amp; Baisse de tension","POWER ISSUE",
AQ450="Coupure ENEO &amp; Baisse de tension","POWER ISSUE",
AQ450="Defaut GE &amp; POWER Cabinet","POWER ISSUE",
AQ450="Sharing","POWER ISSUE",
AQ450="Sites strategiques &amp; DataCenter","POWER ISSUE",
AQ450="Exclu","Exclu",
AQ450="SAT","TX ISSUE",
AQ450="SPARE-ISSUE","SPARE-ISSUE",
AQ450="Fiber CAmtel","TX ISSUE",
AQ450="Fiber AOF","TX ISSUE",
AQ450="Projet OCM (HUAWEI)","TRAVAUX-HUAWEI",
AQ450="Projet OCM (NOKIA)","TRAVAUX -NOKIA",
AQ450="ACCESS-ISSUE","ACCESS-ISSUE",
AQ450="Projet OCM (ZTE, NOKIA, autres projets)","TRAVAUX OCM",
AQ450="No root CAuse","No root cause",
AQ450="ODU HS","TX ISSUE",
AQ450="IP &amp; VLAN","TX ISSUE",
AQ450="Warehouse HUAWEI","SPARE-ISSUE",
AQ450="SPARE-HS","SPARE-ISSUE",
AQ450="Power Telco","RAN ISSUE",AQ450="no impacts","no impacts"
),"")</f>
        <v>No root cause</v>
      </c>
      <c r="AQ450" s="67" t="s">
        <v>5344</v>
      </c>
      <c r="AR450" s="48" t="str" cm="1">
        <f t="array" ref="AR450">IFERROR(_xlfn.IFS(
AQ450="MPR ISSUE","ACTIVE",
AQ450="BSS Hardware Issue","ACTIVE",
AQ450="Sites strategiques, MLL, Pylone, etc.","PASSIVE",
AQ450="AKTIVCO DEFAUT GE &amp; POWER Cabinet","PASSIVE",
AQ450="AKTIVCO Coupure ENEO &amp; Baisse de tension","PASSIVE",
AQ450="Coupure ENEO &amp; Baisse de tension","PASSIVE",
AQ450="Defaut GE &amp; POWER Cabinet","PASSIVE",
AQ450="Sharing","PASSIVE",
AQ450="Sites strategiques &amp; DataCenter","PASSIVE",
AQ450="Exclu","Exclu",
AQ450="SAT","ACTIVE",
AQ450="SPARE-ISSUE","SPARE-ISSUE",
AQ450="Fiber CAmtel","ACTIVE",
AQ450="Fiber AOF","ACTIVE",
AQ450="Projet OCM (HUAWEI)","PLANNED WORKS",
AQ450="Projet OCM (NOKIA)","PLANNED WORKS",
AQ450="ACCESS-ISSUE","ACCESS-ISSUE",
AQ450="Projet OCM (ZTE, NOKIA, autres projets)","PLANNED WORKS",
AQ450="No root CAuse","No root cause",
AQ450="ODU HS","ACTIVE",
AQ450="IP &amp; VLAN","ACTIVE",
AQ450="Warehouse HUAWEI","SPARE-ISSUE",
AQ450="SPARE-HS","SPARE-ISSUE",
AQ450="Power Telco","ACTIVE", AQ450="no impacts","no impacts"
),"")</f>
        <v>No root cause</v>
      </c>
      <c r="AS450" s="92" t="s">
        <v>5537</v>
      </c>
      <c r="AT450" s="98" t="s">
        <v>1249</v>
      </c>
      <c r="AV450" s="17" t="s">
        <v>5537</v>
      </c>
      <c r="AW450" s="7" t="s">
        <v>5537</v>
      </c>
      <c r="AX450" s="6" t="s">
        <v>5537</v>
      </c>
      <c r="AY450" s="7"/>
      <c r="AZ450" s="3" t="s">
        <v>5537</v>
      </c>
      <c r="BA450" s="18" t="s">
        <v>5537</v>
      </c>
      <c r="BB450" s="18" t="s">
        <v>5537</v>
      </c>
      <c r="BC450" s="18" t="s">
        <v>5537</v>
      </c>
      <c r="BD450" s="18" t="s">
        <v>5537</v>
      </c>
      <c r="BE450" s="18" t="s">
        <v>5537</v>
      </c>
      <c r="BF450" s="18" t="s">
        <v>5537</v>
      </c>
      <c r="BG450" s="18" t="s">
        <v>5537</v>
      </c>
      <c r="BH450" s="18" t="s">
        <v>5537</v>
      </c>
      <c r="BI450" s="18" t="s">
        <v>5537</v>
      </c>
      <c r="BJ450" s="18" t="s">
        <v>5537</v>
      </c>
      <c r="BK450" s="18" t="s">
        <v>5537</v>
      </c>
      <c r="BL450" s="9" t="s">
        <v>5537</v>
      </c>
      <c r="BM450" s="14" t="s">
        <v>5537</v>
      </c>
      <c r="BN450" s="14" t="s">
        <v>5537</v>
      </c>
      <c r="BO450" s="14" t="str">
        <f>_xlfn.XLOOKUP(B450,'[4]cell downs 18042026 17h'!$B:$B,'[4]cell downs 18042026 17h'!$B:$B,"")</f>
        <v/>
      </c>
      <c r="BP450" s="14" t="str">
        <f>_xlfn.XLOOKUP(B450,'[5]Cells Huawei 19042026 15h'!$B:$B,'[5]Cells Huawei 19042026 15h'!$B:$B,"")</f>
        <v/>
      </c>
      <c r="BQ450" s="9" t="str">
        <f>_xlfn.XLOOKUP(B450,'[6]cells down 19042026 9H40'!$B:$B,'[6]cells down 19042026 9H40'!$B:$B,"")</f>
        <v/>
      </c>
      <c r="BR450" s="9" t="s">
        <v>1249</v>
      </c>
      <c r="BS450" s="9" t="s">
        <v>318</v>
      </c>
      <c r="BT450" s="108"/>
    </row>
    <row r="451" spans="1:72" s="9" customFormat="1" x14ac:dyDescent="0.35">
      <c r="A451" s="1" t="s">
        <v>1253</v>
      </c>
      <c r="B451" s="8" t="s">
        <v>1254</v>
      </c>
      <c r="C451" s="3" t="str">
        <f>_xlfn.XLOOKUP(B451,'[1]daily break down'!$D:$D,'[1]daily break down'!$E:$E,"")</f>
        <v>EXTREME-NORD</v>
      </c>
      <c r="D451" s="1" t="s">
        <v>11</v>
      </c>
      <c r="E451" s="1" t="s">
        <v>12</v>
      </c>
      <c r="F451" s="3" t="s">
        <v>55</v>
      </c>
      <c r="G451" s="1" t="s">
        <v>1253</v>
      </c>
      <c r="H451" s="33" t="str">
        <f>_xlfn.XLOOKUP(B451,[2]CALCULATION!$B:$B,[2]CALCULATION!$H:$H,"")</f>
        <v>NOKIA</v>
      </c>
      <c r="I451" s="28">
        <v>0</v>
      </c>
      <c r="J451" s="28">
        <v>0</v>
      </c>
      <c r="K451" s="28">
        <v>0.46878315779275459</v>
      </c>
      <c r="L451" s="28">
        <v>0</v>
      </c>
      <c r="M451" s="28">
        <v>0</v>
      </c>
      <c r="N451" s="28">
        <v>1.2485277349802194E-3</v>
      </c>
      <c r="O451" s="28">
        <v>0</v>
      </c>
      <c r="P451" s="28">
        <v>0</v>
      </c>
      <c r="Q451" s="28">
        <v>0</v>
      </c>
      <c r="R451" s="28">
        <v>0</v>
      </c>
      <c r="S451" s="93">
        <v>0</v>
      </c>
      <c r="T451" s="93">
        <f>_xlfn.XLOOKUP(B451,'[3]Nur des jours'!$B:$B,'[3]Nur des jours'!$U:$U,"")</f>
        <v>0</v>
      </c>
      <c r="U451" s="93">
        <v>0</v>
      </c>
      <c r="V451" s="93">
        <v>0</v>
      </c>
      <c r="W451" s="93">
        <v>0</v>
      </c>
      <c r="X451" s="93">
        <v>0</v>
      </c>
      <c r="Y451" s="93">
        <v>2.0511527074673565E-3</v>
      </c>
      <c r="Z451" s="93">
        <v>0</v>
      </c>
      <c r="AA451" s="93">
        <v>2.1046610389665505E-2</v>
      </c>
      <c r="AB451" s="93">
        <v>0</v>
      </c>
      <c r="AC451" s="93">
        <f>_xlfn.XLOOKUP(B451,'[3]Nur des jours'!$B:$B,'[3]Nur des jours'!$N:$N,"")</f>
        <v>1.1592800906306299E-3</v>
      </c>
      <c r="AD451" s="93">
        <v>1.1592800906306299E-3</v>
      </c>
      <c r="AE451" s="93">
        <v>0</v>
      </c>
      <c r="AF451" s="93">
        <v>0</v>
      </c>
      <c r="AG451" s="93"/>
      <c r="AH451" s="93">
        <v>4.4322734591795393E-2</v>
      </c>
      <c r="AI451" s="93">
        <v>0</v>
      </c>
      <c r="AJ451" s="93">
        <v>0.13202624902848445</v>
      </c>
      <c r="AK451" s="93">
        <v>0</v>
      </c>
      <c r="AL451" s="93">
        <v>4.4322734591795393E-2</v>
      </c>
      <c r="AM451" s="49" t="s">
        <v>5601</v>
      </c>
      <c r="AN451" s="49"/>
      <c r="AO451" s="48" t="str" cm="1">
        <f t="array" ref="AO451">IFERROR(_xlfn.IFS(
AQ451="MPR ISSUE","PDH",
AQ451="BSS Hardware Issue","BSS",
AQ451="Sites strategiques, MLL, Pylone, etc.","ENVTECH",
AQ451="AKTIVCO DEFAUT GE &amp; POWER Cabinet","AKTIVCO",
AQ451="AKTIVCO Coupure ENEO &amp; Baisse de tension","AKTIVCO GRID ONLY",
AQ451="Coupure ENEO &amp; Baisse de tension","IHS GRID ONLY",
AQ451="Defaut GE &amp; POWER Cabinet","IHS",
AQ451="Sharing","Partners",
AQ451="Sites strategiques &amp; DataCenter","SST &amp; DC",
AQ451="Exclu","Exclu",
AQ451="SAT","SAT",
AQ451="SPARE-ISSUE","SPARE-ISSUE",
AQ451="Fiber CAmtel","TRANS_FO_CAMTEL",
AQ451="Fiber AOF","Fiber AOF",
AQ451="Projet OCM (HUAWEI)","TRAVAUX-HUAWEI",
AQ451="Projet OCM (NOKIA)","TRAVAUX-NOKIA",
AQ451="ACCESS-ISSUE","ACCESS-ISSUE",
AQ451="Projet OCM (ZTE, NOKIA, autres projets)","TRAVAUX OCM",
AQ451="No root CAuse","No root cause",
AQ451="ODU HS","PDH",
AQ451="IP &amp; VLAN","PDH",
AQ451="Warehouse HUAWEI","SPARE-ISSUE",
AQ451="SPARE-HS","SPARE-ISSUE",
AQ451="Power Telco","BSS",AQ451="no impacts","no impacts"
),"")</f>
        <v>IHS</v>
      </c>
      <c r="AP451" s="48" t="str" cm="1">
        <f t="array" ref="AP451">IFERROR(_xlfn.IFS(
AQ451="MPR ISSUE","TX ISSUE",
AQ451="BSS Hardware Issue","RAN ISSUE",
AQ451="Sites strategiques, MLL, Pylone, etc.","ENVTECH",
AQ451="AKTIVCO DEFAUT GE &amp; POWER Cabinet","POWER ISSUE",
AQ451="AKTIVCO Coupure ENEO &amp; Baisse de tension","POWER ISSUE",
AQ451="Coupure ENEO &amp; Baisse de tension","POWER ISSUE",
AQ451="Defaut GE &amp; POWER Cabinet","POWER ISSUE",
AQ451="Sharing","POWER ISSUE",
AQ451="Sites strategiques &amp; DataCenter","POWER ISSUE",
AQ451="Exclu","Exclu",
AQ451="SAT","TX ISSUE",
AQ451="SPARE-ISSUE","SPARE-ISSUE",
AQ451="Fiber CAmtel","TX ISSUE",
AQ451="Fiber AOF","TX ISSUE",
AQ451="Projet OCM (HUAWEI)","TRAVAUX-HUAWEI",
AQ451="Projet OCM (NOKIA)","TRAVAUX -NOKIA",
AQ451="ACCESS-ISSUE","ACCESS-ISSUE",
AQ451="Projet OCM (ZTE, NOKIA, autres projets)","TRAVAUX OCM",
AQ451="No root CAuse","No root cause",
AQ451="ODU HS","TX ISSUE",
AQ451="IP &amp; VLAN","TX ISSUE",
AQ451="Warehouse HUAWEI","SPARE-ISSUE",
AQ451="SPARE-HS","SPARE-ISSUE",
AQ451="Power Telco","RAN ISSUE",AQ451="no impacts","no impacts"
),"")</f>
        <v>POWER ISSUE</v>
      </c>
      <c r="AQ451" s="67" t="s">
        <v>5330</v>
      </c>
      <c r="AR451" s="48" t="str" cm="1">
        <f t="array" ref="AR451">IFERROR(_xlfn.IFS(
AQ451="MPR ISSUE","ACTIVE",
AQ451="BSS Hardware Issue","ACTIVE",
AQ451="Sites strategiques, MLL, Pylone, etc.","PASSIVE",
AQ451="AKTIVCO DEFAUT GE &amp; POWER Cabinet","PASSIVE",
AQ451="AKTIVCO Coupure ENEO &amp; Baisse de tension","PASSIVE",
AQ451="Coupure ENEO &amp; Baisse de tension","PASSIVE",
AQ451="Defaut GE &amp; POWER Cabinet","PASSIVE",
AQ451="Sharing","PASSIVE",
AQ451="Sites strategiques &amp; DataCenter","PASSIVE",
AQ451="Exclu","Exclu",
AQ451="SAT","ACTIVE",
AQ451="SPARE-ISSUE","SPARE-ISSUE",
AQ451="Fiber CAmtel","ACTIVE",
AQ451="Fiber AOF","ACTIVE",
AQ451="Projet OCM (HUAWEI)","PLANNED WORKS",
AQ451="Projet OCM (NOKIA)","PLANNED WORKS",
AQ451="ACCESS-ISSUE","ACCESS-ISSUE",
AQ451="Projet OCM (ZTE, NOKIA, autres projets)","PLANNED WORKS",
AQ451="No root CAuse","No root cause",
AQ451="ODU HS","ACTIVE",
AQ451="IP &amp; VLAN","ACTIVE",
AQ451="Warehouse HUAWEI","SPARE-ISSUE",
AQ451="SPARE-HS","SPARE-ISSUE",
AQ451="Power Telco","ACTIVE", AQ451="no impacts","no impacts"
),"")</f>
        <v>PASSIVE</v>
      </c>
      <c r="AS451" s="92" t="s">
        <v>5960</v>
      </c>
      <c r="AT451" s="98" t="s">
        <v>1254</v>
      </c>
      <c r="AV451" s="17" t="s">
        <v>5537</v>
      </c>
      <c r="AW451" s="7" t="s">
        <v>5537</v>
      </c>
      <c r="AX451" s="6" t="s">
        <v>5537</v>
      </c>
      <c r="AY451" s="7"/>
      <c r="AZ451" s="3" t="s">
        <v>5537</v>
      </c>
      <c r="BA451" s="18" t="s">
        <v>5537</v>
      </c>
      <c r="BB451" s="18" t="s">
        <v>5537</v>
      </c>
      <c r="BC451" s="18" t="s">
        <v>5537</v>
      </c>
      <c r="BD451" s="18" t="s">
        <v>5537</v>
      </c>
      <c r="BE451" s="18" t="s">
        <v>5537</v>
      </c>
      <c r="BF451" s="18" t="s">
        <v>5537</v>
      </c>
      <c r="BG451" s="18" t="s">
        <v>5537</v>
      </c>
      <c r="BH451" s="18" t="s">
        <v>5537</v>
      </c>
      <c r="BI451" s="18" t="s">
        <v>5537</v>
      </c>
      <c r="BJ451" s="18" t="s">
        <v>5537</v>
      </c>
      <c r="BK451" s="18" t="s">
        <v>5537</v>
      </c>
      <c r="BL451" s="9" t="s">
        <v>5960</v>
      </c>
      <c r="BM451" s="14" t="s">
        <v>5537</v>
      </c>
      <c r="BN451" s="14" t="s">
        <v>5537</v>
      </c>
      <c r="BO451" s="14" t="str">
        <f>_xlfn.XLOOKUP(B451,'[4]cell downs 18042026 17h'!$B:$B,'[4]cell downs 18042026 17h'!$B:$B,"")</f>
        <v/>
      </c>
      <c r="BP451" s="14" t="str">
        <f>_xlfn.XLOOKUP(B451,'[5]Cells Huawei 19042026 15h'!$B:$B,'[5]Cells Huawei 19042026 15h'!$B:$B,"")</f>
        <v/>
      </c>
      <c r="BQ451" s="9" t="str">
        <f>_xlfn.XLOOKUP(B451,'[6]cells down 19042026 9H40'!$B:$B,'[6]cells down 19042026 9H40'!$B:$B,"")</f>
        <v/>
      </c>
      <c r="BR451" s="9" t="s">
        <v>1254</v>
      </c>
      <c r="BS451" s="9" t="s">
        <v>12</v>
      </c>
      <c r="BT451" s="108"/>
    </row>
    <row r="452" spans="1:72" s="9" customFormat="1" x14ac:dyDescent="0.35">
      <c r="A452" s="1" t="s">
        <v>1155</v>
      </c>
      <c r="B452" s="8" t="s">
        <v>1156</v>
      </c>
      <c r="C452" s="3" t="str">
        <f>_xlfn.XLOOKUP(B452,'[1]daily break down'!$D:$D,'[1]daily break down'!$E:$E,"")</f>
        <v>EXTREME-NORD</v>
      </c>
      <c r="D452" s="1" t="s">
        <v>11</v>
      </c>
      <c r="E452" s="1" t="s">
        <v>12</v>
      </c>
      <c r="F452" s="3" t="s">
        <v>55</v>
      </c>
      <c r="G452" s="1" t="s">
        <v>1157</v>
      </c>
      <c r="H452" s="33" t="str">
        <f>_xlfn.XLOOKUP(B452,[2]CALCULATION!$B:$B,[2]CALCULATION!$H:$H,"")</f>
        <v>NOKIA</v>
      </c>
      <c r="I452" s="28">
        <v>0</v>
      </c>
      <c r="J452" s="28">
        <v>0</v>
      </c>
      <c r="K452" s="28">
        <v>0.35883133432357295</v>
      </c>
      <c r="L452" s="28">
        <v>0</v>
      </c>
      <c r="M452" s="28">
        <v>1.1593471824815857E-2</v>
      </c>
      <c r="N452" s="28">
        <v>1.5160693924757608E-3</v>
      </c>
      <c r="O452" s="28">
        <v>0.49213282325302071</v>
      </c>
      <c r="P452" s="28">
        <v>0</v>
      </c>
      <c r="Q452" s="28">
        <v>0</v>
      </c>
      <c r="R452" s="28">
        <v>1.6944304974729593E-3</v>
      </c>
      <c r="S452" s="93">
        <v>0</v>
      </c>
      <c r="T452" s="93">
        <f>_xlfn.XLOOKUP(B452,'[3]Nur des jours'!$B:$B,'[3]Nur des jours'!$U:$U,"")</f>
        <v>1.3150744524305928</v>
      </c>
      <c r="U452" s="93">
        <v>0</v>
      </c>
      <c r="V452" s="93">
        <v>0</v>
      </c>
      <c r="W452" s="93">
        <v>1.3150744524305926</v>
      </c>
      <c r="X452" s="93">
        <v>0</v>
      </c>
      <c r="Y452" s="93">
        <v>0</v>
      </c>
      <c r="Z452" s="93">
        <v>0</v>
      </c>
      <c r="AA452" s="93">
        <v>0</v>
      </c>
      <c r="AB452" s="93">
        <v>0.24045966341587843</v>
      </c>
      <c r="AC452" s="93">
        <f>_xlfn.XLOOKUP(B452,'[3]Nur des jours'!$B:$B,'[3]Nur des jours'!$N:$N,"")</f>
        <v>5.8855758447407145E-3</v>
      </c>
      <c r="AD452" s="93">
        <v>5.8855758447407145E-3</v>
      </c>
      <c r="AE452" s="93">
        <v>1.5160693924757608E-3</v>
      </c>
      <c r="AF452" s="93">
        <v>0.3335627667782658</v>
      </c>
      <c r="AG452" s="93"/>
      <c r="AH452" s="93">
        <v>4.3876831829302479E-2</v>
      </c>
      <c r="AI452" s="93">
        <v>0</v>
      </c>
      <c r="AJ452" s="93">
        <v>0.13069801714691015</v>
      </c>
      <c r="AK452" s="93">
        <v>0</v>
      </c>
      <c r="AL452" s="93">
        <v>4.3876831829302479E-2</v>
      </c>
      <c r="AM452" s="49" t="s">
        <v>5601</v>
      </c>
      <c r="AN452" s="49"/>
      <c r="AO452" s="48" t="str" cm="1">
        <f t="array" ref="AO452">IFERROR(_xlfn.IFS(
AQ452="MPR ISSUE","PDH",
AQ452="BSS Hardware Issue","BSS",
AQ452="Sites strategiques, MLL, Pylone, etc.","ENVTECH",
AQ452="AKTIVCO DEFAUT GE &amp; POWER Cabinet","AKTIVCO",
AQ452="AKTIVCO Coupure ENEO &amp; Baisse de tension","AKTIVCO GRID ONLY",
AQ452="Coupure ENEO &amp; Baisse de tension","IHS GRID ONLY",
AQ452="Defaut GE &amp; POWER Cabinet","IHS",
AQ452="Sharing","Partners",
AQ452="Sites strategiques &amp; DataCenter","SST &amp; DC",
AQ452="Exclu","Exclu",
AQ452="SAT","SAT",
AQ452="SPARE-ISSUE","SPARE-ISSUE",
AQ452="Fiber CAmtel","TRANS_FO_CAMTEL",
AQ452="Fiber AOF","Fiber AOF",
AQ452="Projet OCM (HUAWEI)","TRAVAUX-HUAWEI",
AQ452="Projet OCM (NOKIA)","TRAVAUX-NOKIA",
AQ452="ACCESS-ISSUE","ACCESS-ISSUE",
AQ452="Projet OCM (ZTE, NOKIA, autres projets)","TRAVAUX OCM",
AQ452="No root CAuse","No root cause",
AQ452="ODU HS","PDH",
AQ452="IP &amp; VLAN","PDH",
AQ452="Warehouse HUAWEI","SPARE-ISSUE",
AQ452="SPARE-HS","SPARE-ISSUE",
AQ452="Power Telco","BSS",AQ452="no impacts","no impacts"
),"")</f>
        <v>IHS</v>
      </c>
      <c r="AP452" s="48" t="str" cm="1">
        <f t="array" ref="AP452">IFERROR(_xlfn.IFS(
AQ452="MPR ISSUE","TX ISSUE",
AQ452="BSS Hardware Issue","RAN ISSUE",
AQ452="Sites strategiques, MLL, Pylone, etc.","ENVTECH",
AQ452="AKTIVCO DEFAUT GE &amp; POWER Cabinet","POWER ISSUE",
AQ452="AKTIVCO Coupure ENEO &amp; Baisse de tension","POWER ISSUE",
AQ452="Coupure ENEO &amp; Baisse de tension","POWER ISSUE",
AQ452="Defaut GE &amp; POWER Cabinet","POWER ISSUE",
AQ452="Sharing","POWER ISSUE",
AQ452="Sites strategiques &amp; DataCenter","POWER ISSUE",
AQ452="Exclu","Exclu",
AQ452="SAT","TX ISSUE",
AQ452="SPARE-ISSUE","SPARE-ISSUE",
AQ452="Fiber CAmtel","TX ISSUE",
AQ452="Fiber AOF","TX ISSUE",
AQ452="Projet OCM (HUAWEI)","TRAVAUX-HUAWEI",
AQ452="Projet OCM (NOKIA)","TRAVAUX -NOKIA",
AQ452="ACCESS-ISSUE","ACCESS-ISSUE",
AQ452="Projet OCM (ZTE, NOKIA, autres projets)","TRAVAUX OCM",
AQ452="No root CAuse","No root cause",
AQ452="ODU HS","TX ISSUE",
AQ452="IP &amp; VLAN","TX ISSUE",
AQ452="Warehouse HUAWEI","SPARE-ISSUE",
AQ452="SPARE-HS","SPARE-ISSUE",
AQ452="Power Telco","RAN ISSUE",AQ452="no impacts","no impacts"
),"")</f>
        <v>POWER ISSUE</v>
      </c>
      <c r="AQ452" s="67" t="s">
        <v>5330</v>
      </c>
      <c r="AR452" s="48" t="str" cm="1">
        <f t="array" ref="AR452">IFERROR(_xlfn.IFS(
AQ452="MPR ISSUE","ACTIVE",
AQ452="BSS Hardware Issue","ACTIVE",
AQ452="Sites strategiques, MLL, Pylone, etc.","PASSIVE",
AQ452="AKTIVCO DEFAUT GE &amp; POWER Cabinet","PASSIVE",
AQ452="AKTIVCO Coupure ENEO &amp; Baisse de tension","PASSIVE",
AQ452="Coupure ENEO &amp; Baisse de tension","PASSIVE",
AQ452="Defaut GE &amp; POWER Cabinet","PASSIVE",
AQ452="Sharing","PASSIVE",
AQ452="Sites strategiques &amp; DataCenter","PASSIVE",
AQ452="Exclu","Exclu",
AQ452="SAT","ACTIVE",
AQ452="SPARE-ISSUE","SPARE-ISSUE",
AQ452="Fiber CAmtel","ACTIVE",
AQ452="Fiber AOF","ACTIVE",
AQ452="Projet OCM (HUAWEI)","PLANNED WORKS",
AQ452="Projet OCM (NOKIA)","PLANNED WORKS",
AQ452="ACCESS-ISSUE","ACCESS-ISSUE",
AQ452="Projet OCM (ZTE, NOKIA, autres projets)","PLANNED WORKS",
AQ452="No root CAuse","No root cause",
AQ452="ODU HS","ACTIVE",
AQ452="IP &amp; VLAN","ACTIVE",
AQ452="Warehouse HUAWEI","SPARE-ISSUE",
AQ452="SPARE-HS","SPARE-ISSUE",
AQ452="Power Telco","ACTIVE", AQ452="no impacts","no impacts"
),"")</f>
        <v>PASSIVE</v>
      </c>
      <c r="AS452" s="92" t="s">
        <v>5767</v>
      </c>
      <c r="AT452" s="98" t="s">
        <v>1156</v>
      </c>
      <c r="AV452" s="17" t="s">
        <v>5537</v>
      </c>
      <c r="AW452" s="7" t="s">
        <v>5537</v>
      </c>
      <c r="AX452" s="6" t="s">
        <v>5537</v>
      </c>
      <c r="AY452" s="7"/>
      <c r="AZ452" s="3" t="s">
        <v>5537</v>
      </c>
      <c r="BA452" s="18" t="s">
        <v>5537</v>
      </c>
      <c r="BB452" s="18" t="s">
        <v>5537</v>
      </c>
      <c r="BC452" s="18" t="s">
        <v>5537</v>
      </c>
      <c r="BD452" s="18" t="s">
        <v>5537</v>
      </c>
      <c r="BE452" s="18" t="s">
        <v>5537</v>
      </c>
      <c r="BF452" s="18" t="s">
        <v>5537</v>
      </c>
      <c r="BG452" s="18" t="s">
        <v>5537</v>
      </c>
      <c r="BH452" s="18" t="s">
        <v>5537</v>
      </c>
      <c r="BI452" s="18" t="s">
        <v>5537</v>
      </c>
      <c r="BJ452" s="18" t="s">
        <v>5537</v>
      </c>
      <c r="BK452" s="18" t="s">
        <v>5537</v>
      </c>
      <c r="BL452" s="9" t="s">
        <v>5767</v>
      </c>
      <c r="BM452" s="14" t="s">
        <v>5537</v>
      </c>
      <c r="BN452" s="14" t="s">
        <v>5537</v>
      </c>
      <c r="BO452" s="14" t="str">
        <f>_xlfn.XLOOKUP(B452,'[4]cell downs 18042026 17h'!$B:$B,'[4]cell downs 18042026 17h'!$B:$B,"")</f>
        <v/>
      </c>
      <c r="BP452" s="14" t="str">
        <f>_xlfn.XLOOKUP(B452,'[5]Cells Huawei 19042026 15h'!$B:$B,'[5]Cells Huawei 19042026 15h'!$B:$B,"")</f>
        <v/>
      </c>
      <c r="BQ452" s="9" t="str">
        <f>_xlfn.XLOOKUP(B452,'[6]cells down 19042026 9H40'!$B:$B,'[6]cells down 19042026 9H40'!$B:$B,"")</f>
        <v/>
      </c>
      <c r="BR452" s="9" t="s">
        <v>1156</v>
      </c>
      <c r="BS452" s="9" t="s">
        <v>12</v>
      </c>
      <c r="BT452" s="108"/>
    </row>
    <row r="453" spans="1:72" s="9" customFormat="1" x14ac:dyDescent="0.35">
      <c r="A453" s="2" t="s">
        <v>2076</v>
      </c>
      <c r="B453" s="8" t="s">
        <v>2077</v>
      </c>
      <c r="C453" s="3" t="str">
        <f>_xlfn.XLOOKUP(B453,'[1]daily break down'!$D:$D,'[1]daily break down'!$E:$E,"")</f>
        <v>EXTREME-NORD</v>
      </c>
      <c r="D453" s="1" t="s">
        <v>11</v>
      </c>
      <c r="E453" s="1" t="s">
        <v>12</v>
      </c>
      <c r="F453" s="3" t="s">
        <v>55</v>
      </c>
      <c r="G453" s="1" t="s">
        <v>2078</v>
      </c>
      <c r="H453" s="33" t="str">
        <f>_xlfn.XLOOKUP(B453,[2]CALCULATION!$B:$B,[2]CALCULATION!$H:$H,"")</f>
        <v>NOKIA</v>
      </c>
      <c r="I453" s="28">
        <v>0</v>
      </c>
      <c r="J453" s="28">
        <v>0.36431854782121542</v>
      </c>
      <c r="K453" s="28">
        <v>0.78966301920085269</v>
      </c>
      <c r="L453" s="28">
        <v>0</v>
      </c>
      <c r="M453" s="28">
        <v>0</v>
      </c>
      <c r="N453" s="28">
        <v>0</v>
      </c>
      <c r="O453" s="28">
        <v>0</v>
      </c>
      <c r="P453" s="28">
        <v>0</v>
      </c>
      <c r="Q453" s="28">
        <v>0</v>
      </c>
      <c r="R453" s="28">
        <v>0</v>
      </c>
      <c r="S453" s="93">
        <v>0</v>
      </c>
      <c r="T453" s="93">
        <f>_xlfn.XLOOKUP(B453,'[3]Nur des jours'!$B:$B,'[3]Nur des jours'!$U:$U,"")</f>
        <v>0</v>
      </c>
      <c r="U453" s="93">
        <v>1.6660458533815097</v>
      </c>
      <c r="V453" s="93">
        <v>0</v>
      </c>
      <c r="W453" s="93">
        <v>0</v>
      </c>
      <c r="X453" s="93">
        <v>0</v>
      </c>
      <c r="Y453" s="93">
        <v>0</v>
      </c>
      <c r="Z453" s="93">
        <v>0</v>
      </c>
      <c r="AA453" s="93">
        <v>0</v>
      </c>
      <c r="AB453" s="93">
        <v>0</v>
      </c>
      <c r="AC453" s="93">
        <f>_xlfn.XLOOKUP(B453,'[3]Nur des jours'!$B:$B,'[3]Nur des jours'!$N:$N,"")</f>
        <v>0</v>
      </c>
      <c r="AD453" s="93">
        <v>0</v>
      </c>
      <c r="AE453" s="93">
        <v>0.82924706569130768</v>
      </c>
      <c r="AF453" s="93">
        <v>0</v>
      </c>
      <c r="AG453" s="93"/>
      <c r="AH453" s="93">
        <v>4.3520109619308259E-2</v>
      </c>
      <c r="AI453" s="93">
        <v>0</v>
      </c>
      <c r="AJ453" s="93">
        <v>0.12963543164165103</v>
      </c>
      <c r="AK453" s="93">
        <v>0</v>
      </c>
      <c r="AL453" s="93">
        <v>4.3520109619308259E-2</v>
      </c>
      <c r="AM453" s="49" t="s">
        <v>5601</v>
      </c>
      <c r="AN453" s="49"/>
      <c r="AO453" s="48" t="str" cm="1">
        <f t="array" ref="AO453">IFERROR(_xlfn.IFS(
AQ453="MPR ISSUE","PDH",
AQ453="BSS Hardware Issue","BSS",
AQ453="Sites strategiques, MLL, Pylone, etc.","ENVTECH",
AQ453="AKTIVCO DEFAUT GE &amp; POWER Cabinet","AKTIVCO",
AQ453="AKTIVCO Coupure ENEO &amp; Baisse de tension","AKTIVCO GRID ONLY",
AQ453="Coupure ENEO &amp; Baisse de tension","IHS GRID ONLY",
AQ453="Defaut GE &amp; POWER Cabinet","IHS",
AQ453="Sharing","Partners",
AQ453="Sites strategiques &amp; DataCenter","SST &amp; DC",
AQ453="Exclu","Exclu",
AQ453="SAT","SAT",
AQ453="SPARE-ISSUE","SPARE-ISSUE",
AQ453="Fiber CAmtel","TRANS_FO_CAMTEL",
AQ453="Fiber AOF","Fiber AOF",
AQ453="Projet OCM (HUAWEI)","TRAVAUX-HUAWEI",
AQ453="Projet OCM (NOKIA)","TRAVAUX-NOKIA",
AQ453="ACCESS-ISSUE","ACCESS-ISSUE",
AQ453="Projet OCM (ZTE, NOKIA, autres projets)","TRAVAUX OCM",
AQ453="No root CAuse","No root cause",
AQ453="ODU HS","PDH",
AQ453="IP &amp; VLAN","PDH",
AQ453="Warehouse HUAWEI","SPARE-ISSUE",
AQ453="SPARE-HS","SPARE-ISSUE",
AQ453="Power Telco","BSS",AQ453="no impacts","no impacts"
),"")</f>
        <v>No root cause</v>
      </c>
      <c r="AP453" s="48" t="str" cm="1">
        <f t="array" ref="AP453">IFERROR(_xlfn.IFS(
AQ453="MPR ISSUE","TX ISSUE",
AQ453="BSS Hardware Issue","RAN ISSUE",
AQ453="Sites strategiques, MLL, Pylone, etc.","ENVTECH",
AQ453="AKTIVCO DEFAUT GE &amp; POWER Cabinet","POWER ISSUE",
AQ453="AKTIVCO Coupure ENEO &amp; Baisse de tension","POWER ISSUE",
AQ453="Coupure ENEO &amp; Baisse de tension","POWER ISSUE",
AQ453="Defaut GE &amp; POWER Cabinet","POWER ISSUE",
AQ453="Sharing","POWER ISSUE",
AQ453="Sites strategiques &amp; DataCenter","POWER ISSUE",
AQ453="Exclu","Exclu",
AQ453="SAT","TX ISSUE",
AQ453="SPARE-ISSUE","SPARE-ISSUE",
AQ453="Fiber CAmtel","TX ISSUE",
AQ453="Fiber AOF","TX ISSUE",
AQ453="Projet OCM (HUAWEI)","TRAVAUX-HUAWEI",
AQ453="Projet OCM (NOKIA)","TRAVAUX -NOKIA",
AQ453="ACCESS-ISSUE","ACCESS-ISSUE",
AQ453="Projet OCM (ZTE, NOKIA, autres projets)","TRAVAUX OCM",
AQ453="No root CAuse","No root cause",
AQ453="ODU HS","TX ISSUE",
AQ453="IP &amp; VLAN","TX ISSUE",
AQ453="Warehouse HUAWEI","SPARE-ISSUE",
AQ453="SPARE-HS","SPARE-ISSUE",
AQ453="Power Telco","RAN ISSUE",AQ453="no impacts","no impacts"
),"")</f>
        <v>No root cause</v>
      </c>
      <c r="AQ453" s="67" t="s">
        <v>5344</v>
      </c>
      <c r="AR453" s="48" t="str" cm="1">
        <f t="array" ref="AR453">IFERROR(_xlfn.IFS(
AQ453="MPR ISSUE","ACTIVE",
AQ453="BSS Hardware Issue","ACTIVE",
AQ453="Sites strategiques, MLL, Pylone, etc.","PASSIVE",
AQ453="AKTIVCO DEFAUT GE &amp; POWER Cabinet","PASSIVE",
AQ453="AKTIVCO Coupure ENEO &amp; Baisse de tension","PASSIVE",
AQ453="Coupure ENEO &amp; Baisse de tension","PASSIVE",
AQ453="Defaut GE &amp; POWER Cabinet","PASSIVE",
AQ453="Sharing","PASSIVE",
AQ453="Sites strategiques &amp; DataCenter","PASSIVE",
AQ453="Exclu","Exclu",
AQ453="SAT","ACTIVE",
AQ453="SPARE-ISSUE","SPARE-ISSUE",
AQ453="Fiber CAmtel","ACTIVE",
AQ453="Fiber AOF","ACTIVE",
AQ453="Projet OCM (HUAWEI)","PLANNED WORKS",
AQ453="Projet OCM (NOKIA)","PLANNED WORKS",
AQ453="ACCESS-ISSUE","ACCESS-ISSUE",
AQ453="Projet OCM (ZTE, NOKIA, autres projets)","PLANNED WORKS",
AQ453="No root CAuse","No root cause",
AQ453="ODU HS","ACTIVE",
AQ453="IP &amp; VLAN","ACTIVE",
AQ453="Warehouse HUAWEI","SPARE-ISSUE",
AQ453="SPARE-HS","SPARE-ISSUE",
AQ453="Power Telco","ACTIVE", AQ453="no impacts","no impacts"
),"")</f>
        <v>No root cause</v>
      </c>
      <c r="AS453" s="92" t="s">
        <v>5942</v>
      </c>
      <c r="AT453" s="98" t="s">
        <v>2077</v>
      </c>
      <c r="AV453" s="17" t="s">
        <v>5537</v>
      </c>
      <c r="AW453" s="7" t="s">
        <v>5537</v>
      </c>
      <c r="AX453" s="6" t="s">
        <v>5537</v>
      </c>
      <c r="AY453" s="7"/>
      <c r="AZ453" s="3" t="s">
        <v>5537</v>
      </c>
      <c r="BA453" s="18" t="s">
        <v>5537</v>
      </c>
      <c r="BB453" s="18" t="s">
        <v>5537</v>
      </c>
      <c r="BC453" s="18" t="s">
        <v>5537</v>
      </c>
      <c r="BD453" s="18" t="s">
        <v>5537</v>
      </c>
      <c r="BE453" s="18" t="s">
        <v>5537</v>
      </c>
      <c r="BF453" s="18" t="s">
        <v>5537</v>
      </c>
      <c r="BG453" s="18" t="s">
        <v>5537</v>
      </c>
      <c r="BH453" s="18" t="s">
        <v>5537</v>
      </c>
      <c r="BI453" s="18" t="s">
        <v>5537</v>
      </c>
      <c r="BJ453" s="18" t="s">
        <v>5537</v>
      </c>
      <c r="BK453" s="18" t="s">
        <v>5537</v>
      </c>
      <c r="BL453" s="9" t="s">
        <v>5942</v>
      </c>
      <c r="BM453" s="14" t="s">
        <v>5537</v>
      </c>
      <c r="BN453" s="14" t="s">
        <v>5537</v>
      </c>
      <c r="BO453" s="14" t="str">
        <f>_xlfn.XLOOKUP(B453,'[4]cell downs 18042026 17h'!$B:$B,'[4]cell downs 18042026 17h'!$B:$B,"")</f>
        <v/>
      </c>
      <c r="BP453" s="14" t="str">
        <f>_xlfn.XLOOKUP(B453,'[5]Cells Huawei 19042026 15h'!$B:$B,'[5]Cells Huawei 19042026 15h'!$B:$B,"")</f>
        <v/>
      </c>
      <c r="BQ453" s="9" t="str">
        <f>_xlfn.XLOOKUP(B453,'[6]cells down 19042026 9H40'!$B:$B,'[6]cells down 19042026 9H40'!$B:$B,"")</f>
        <v/>
      </c>
      <c r="BR453" s="9" t="s">
        <v>2077</v>
      </c>
      <c r="BS453" s="9" t="s">
        <v>12</v>
      </c>
      <c r="BT453" s="108"/>
    </row>
    <row r="454" spans="1:72" s="9" customFormat="1" x14ac:dyDescent="0.35">
      <c r="A454" s="1" t="s">
        <v>2234</v>
      </c>
      <c r="B454" s="8" t="s">
        <v>2235</v>
      </c>
      <c r="C454" s="3" t="str">
        <f>_xlfn.XLOOKUP(B454,'[1]daily break down'!$D:$D,'[1]daily break down'!$E:$E,"")</f>
        <v>CENTRE</v>
      </c>
      <c r="D454" s="1" t="s">
        <v>11</v>
      </c>
      <c r="E454" s="1" t="s">
        <v>12</v>
      </c>
      <c r="F454" s="3" t="s">
        <v>226</v>
      </c>
      <c r="G454" s="1" t="s">
        <v>2236</v>
      </c>
      <c r="H454" s="34" t="str">
        <f>_xlfn.XLOOKUP(B454,[2]CALCULATION!$B:$B,[2]CALCULATION!$H:$H,"")</f>
        <v>ZTE</v>
      </c>
      <c r="I454" s="28">
        <v>0</v>
      </c>
      <c r="J454" s="28">
        <v>0</v>
      </c>
      <c r="K454" s="28">
        <v>0</v>
      </c>
      <c r="L454" s="28">
        <v>0</v>
      </c>
      <c r="M454" s="28">
        <v>0</v>
      </c>
      <c r="N454" s="28">
        <v>0</v>
      </c>
      <c r="O454" s="28">
        <v>0</v>
      </c>
      <c r="P454" s="28">
        <v>0</v>
      </c>
      <c r="Q454" s="28">
        <v>0</v>
      </c>
      <c r="R454" s="28">
        <v>0</v>
      </c>
      <c r="S454" s="93">
        <v>0</v>
      </c>
      <c r="T454" s="93">
        <f>_xlfn.XLOOKUP(B454,'[3]Nur des jours'!$B:$B,'[3]Nur des jours'!$U:$U,"")</f>
        <v>0</v>
      </c>
      <c r="U454" s="93">
        <v>12.661585809555605</v>
      </c>
      <c r="V454" s="93">
        <v>6.5878142184097959</v>
      </c>
      <c r="W454" s="93">
        <v>0</v>
      </c>
      <c r="X454" s="93">
        <v>0</v>
      </c>
      <c r="Y454" s="93">
        <v>0</v>
      </c>
      <c r="Z454" s="93">
        <v>0</v>
      </c>
      <c r="AA454" s="93">
        <v>0</v>
      </c>
      <c r="AB454" s="93">
        <v>0</v>
      </c>
      <c r="AC454" s="93">
        <f>_xlfn.XLOOKUP(B454,'[3]Nur des jours'!$B:$B,'[3]Nur des jours'!$N:$N,"")</f>
        <v>0.58632819968439143</v>
      </c>
      <c r="AD454" s="93">
        <v>0.58632819968439143</v>
      </c>
      <c r="AE454" s="93">
        <v>1.2862480131722749</v>
      </c>
      <c r="AF454" s="93">
        <v>0</v>
      </c>
      <c r="AG454" s="93"/>
      <c r="AH454" s="93">
        <v>4.3446250781176213E-2</v>
      </c>
      <c r="AI454" s="93">
        <v>4.1215543805378698E-3</v>
      </c>
      <c r="AJ454" s="93">
        <v>0</v>
      </c>
      <c r="AK454" s="93">
        <v>8.2183381596831917E-2</v>
      </c>
      <c r="AL454" s="93">
        <v>4.3446250781176213E-2</v>
      </c>
      <c r="AM454" s="49" t="s">
        <v>5559</v>
      </c>
      <c r="AN454" s="49"/>
      <c r="AO454" s="48" t="str" cm="1">
        <f t="array" ref="AO454">IFERROR(_xlfn.IFS(
AQ454="MPR ISSUE","PDH",
AQ454="BSS Hardware Issue","BSS",
AQ454="Sites strategiques, MLL, Pylone, etc.","ENVTECH",
AQ454="AKTIVCO DEFAUT GE &amp; POWER Cabinet","AKTIVCO",
AQ454="AKTIVCO Coupure ENEO &amp; Baisse de tension","AKTIVCO GRID ONLY",
AQ454="Coupure ENEO &amp; Baisse de tension","IHS GRID ONLY",
AQ454="Defaut GE &amp; POWER Cabinet","IHS",
AQ454="Sharing","Partners",
AQ454="Sites strategiques &amp; DataCenter","SST &amp; DC",
AQ454="Exclu","Exclu",
AQ454="SAT","SAT",
AQ454="SPARE-ISSUE","SPARE-ISSUE",
AQ454="Fiber CAmtel","TRANS_FO_CAMTEL",
AQ454="Fiber AOF","Fiber AOF",
AQ454="Projet OCM (HUAWEI)","TRAVAUX-HUAWEI",
AQ454="Projet OCM (NOKIA)","TRAVAUX-NOKIA",
AQ454="ACCESS-ISSUE","ACCESS-ISSUE",
AQ454="Projet OCM (ZTE, NOKIA, autres projets)","TRAVAUX OCM",
AQ454="No root CAuse","No root cause",
AQ454="ODU HS","PDH",
AQ454="IP &amp; VLAN","PDH",
AQ454="Warehouse HUAWEI","SPARE-ISSUE",
AQ454="SPARE-HS","SPARE-ISSUE",
AQ454="Power Telco","BSS",AQ454="no impacts","no impacts"
),"")</f>
        <v>Fiber AOF</v>
      </c>
      <c r="AP454" s="48" t="str" cm="1">
        <f t="array" ref="AP454">IFERROR(_xlfn.IFS(
AQ454="MPR ISSUE","TX ISSUE",
AQ454="BSS Hardware Issue","RAN ISSUE",
AQ454="Sites strategiques, MLL, Pylone, etc.","ENVTECH",
AQ454="AKTIVCO DEFAUT GE &amp; POWER Cabinet","POWER ISSUE",
AQ454="AKTIVCO Coupure ENEO &amp; Baisse de tension","POWER ISSUE",
AQ454="Coupure ENEO &amp; Baisse de tension","POWER ISSUE",
AQ454="Defaut GE &amp; POWER Cabinet","POWER ISSUE",
AQ454="Sharing","POWER ISSUE",
AQ454="Sites strategiques &amp; DataCenter","POWER ISSUE",
AQ454="Exclu","Exclu",
AQ454="SAT","TX ISSUE",
AQ454="SPARE-ISSUE","SPARE-ISSUE",
AQ454="Fiber CAmtel","TX ISSUE",
AQ454="Fiber AOF","TX ISSUE",
AQ454="Projet OCM (HUAWEI)","TRAVAUX-HUAWEI",
AQ454="Projet OCM (NOKIA)","TRAVAUX -NOKIA",
AQ454="ACCESS-ISSUE","ACCESS-ISSUE",
AQ454="Projet OCM (ZTE, NOKIA, autres projets)","TRAVAUX OCM",
AQ454="No root CAuse","No root cause",
AQ454="ODU HS","TX ISSUE",
AQ454="IP &amp; VLAN","TX ISSUE",
AQ454="Warehouse HUAWEI","SPARE-ISSUE",
AQ454="SPARE-HS","SPARE-ISSUE",
AQ454="Power Telco","RAN ISSUE",AQ454="no impacts","no impacts"
),"")</f>
        <v>TX ISSUE</v>
      </c>
      <c r="AQ454" s="67" t="s">
        <v>5995</v>
      </c>
      <c r="AR454" s="48" t="str" cm="1">
        <f t="array" ref="AR454">IFERROR(_xlfn.IFS(
AQ454="MPR ISSUE","ACTIVE",
AQ454="BSS Hardware Issue","ACTIVE",
AQ454="Sites strategiques, MLL, Pylone, etc.","PASSIVE",
AQ454="AKTIVCO DEFAUT GE &amp; POWER Cabinet","PASSIVE",
AQ454="AKTIVCO Coupure ENEO &amp; Baisse de tension","PASSIVE",
AQ454="Coupure ENEO &amp; Baisse de tension","PASSIVE",
AQ454="Defaut GE &amp; POWER Cabinet","PASSIVE",
AQ454="Sharing","PASSIVE",
AQ454="Sites strategiques &amp; DataCenter","PASSIVE",
AQ454="Exclu","Exclu",
AQ454="SAT","ACTIVE",
AQ454="SPARE-ISSUE","SPARE-ISSUE",
AQ454="Fiber CAmtel","ACTIVE",
AQ454="Fiber AOF","ACTIVE",
AQ454="Projet OCM (HUAWEI)","PLANNED WORKS",
AQ454="Projet OCM (NOKIA)","PLANNED WORKS",
AQ454="ACCESS-ISSUE","ACCESS-ISSUE",
AQ454="Projet OCM (ZTE, NOKIA, autres projets)","PLANNED WORKS",
AQ454="No root CAuse","No root cause",
AQ454="ODU HS","ACTIVE",
AQ454="IP &amp; VLAN","ACTIVE",
AQ454="Warehouse HUAWEI","SPARE-ISSUE",
AQ454="SPARE-HS","SPARE-ISSUE",
AQ454="Power Telco","ACTIVE", AQ454="no impacts","no impacts"
),"")</f>
        <v>ACTIVE</v>
      </c>
      <c r="AS454" s="92" t="s">
        <v>5984</v>
      </c>
      <c r="AT454" s="129" t="s">
        <v>4550</v>
      </c>
      <c r="AU454" s="9" t="s">
        <v>5994</v>
      </c>
      <c r="AV454" s="17" t="s">
        <v>5984</v>
      </c>
      <c r="AW454" s="7" t="s">
        <v>5537</v>
      </c>
      <c r="AX454" s="6" t="s">
        <v>5537</v>
      </c>
      <c r="AY454" s="7"/>
      <c r="AZ454" s="3" t="s">
        <v>5537</v>
      </c>
      <c r="BA454" s="18" t="s">
        <v>5537</v>
      </c>
      <c r="BB454" s="18" t="s">
        <v>5537</v>
      </c>
      <c r="BC454" s="18" t="s">
        <v>5537</v>
      </c>
      <c r="BD454" s="18" t="s">
        <v>5537</v>
      </c>
      <c r="BE454" s="18" t="s">
        <v>5537</v>
      </c>
      <c r="BF454" s="18" t="s">
        <v>5537</v>
      </c>
      <c r="BG454" s="18" t="s">
        <v>5537</v>
      </c>
      <c r="BH454" s="18" t="s">
        <v>5537</v>
      </c>
      <c r="BI454" s="18" t="s">
        <v>5537</v>
      </c>
      <c r="BJ454" s="18" t="s">
        <v>5537</v>
      </c>
      <c r="BK454" s="18" t="s">
        <v>5537</v>
      </c>
      <c r="BL454" s="9" t="s">
        <v>5537</v>
      </c>
      <c r="BM454" s="14" t="s">
        <v>5537</v>
      </c>
      <c r="BN454" s="14" t="s">
        <v>5537</v>
      </c>
      <c r="BO454" s="14" t="str">
        <f>_xlfn.XLOOKUP(B454,'[4]cell downs 18042026 17h'!$B:$B,'[4]cell downs 18042026 17h'!$B:$B,"")</f>
        <v/>
      </c>
      <c r="BP454" s="14" t="str">
        <f>_xlfn.XLOOKUP(B454,'[5]Cells Huawei 19042026 15h'!$B:$B,'[5]Cells Huawei 19042026 15h'!$B:$B,"")</f>
        <v/>
      </c>
      <c r="BQ454" s="9" t="str">
        <f>_xlfn.XLOOKUP(B454,'[6]cells down 19042026 9H40'!$B:$B,'[6]cells down 19042026 9H40'!$B:$B,"")</f>
        <v/>
      </c>
      <c r="BR454" s="9" t="s">
        <v>2235</v>
      </c>
      <c r="BS454" s="9" t="s">
        <v>5537</v>
      </c>
      <c r="BT454" s="108"/>
    </row>
    <row r="455" spans="1:72" s="9" customFormat="1" x14ac:dyDescent="0.35">
      <c r="A455" s="1" t="s">
        <v>313</v>
      </c>
      <c r="B455" s="8" t="s">
        <v>314</v>
      </c>
      <c r="C455" s="3" t="str">
        <f>_xlfn.XLOOKUP(B455,'[1]daily break down'!$D:$D,'[1]daily break down'!$E:$E,"")</f>
        <v>EXTREME-NORD</v>
      </c>
      <c r="D455" s="1" t="s">
        <v>11</v>
      </c>
      <c r="E455" s="1" t="s">
        <v>96</v>
      </c>
      <c r="F455" s="3" t="s">
        <v>55</v>
      </c>
      <c r="G455" s="1" t="s">
        <v>315</v>
      </c>
      <c r="H455" s="33" t="str">
        <f>_xlfn.XLOOKUP(B455,[2]CALCULATION!$B:$B,[2]CALCULATION!$H:$H,"")</f>
        <v>NOKIA</v>
      </c>
      <c r="I455" s="28">
        <v>0</v>
      </c>
      <c r="J455" s="28">
        <v>0</v>
      </c>
      <c r="K455" s="28">
        <v>0</v>
      </c>
      <c r="L455" s="28">
        <v>0</v>
      </c>
      <c r="M455" s="28">
        <v>0</v>
      </c>
      <c r="N455" s="28">
        <v>2.7645971274559804E-3</v>
      </c>
      <c r="O455" s="28">
        <v>0</v>
      </c>
      <c r="P455" s="28">
        <v>0</v>
      </c>
      <c r="Q455" s="28">
        <v>0</v>
      </c>
      <c r="R455" s="28">
        <v>0</v>
      </c>
      <c r="S455" s="93">
        <v>0</v>
      </c>
      <c r="T455" s="93">
        <f>_xlfn.XLOOKUP(B455,'[3]Nur des jours'!$B:$B,'[3]Nur des jours'!$U:$U,"")</f>
        <v>0</v>
      </c>
      <c r="U455" s="93">
        <v>9.8837447351154253E-2</v>
      </c>
      <c r="V455" s="93">
        <v>0</v>
      </c>
      <c r="W455" s="93">
        <v>0</v>
      </c>
      <c r="X455" s="93">
        <v>0</v>
      </c>
      <c r="Y455" s="93">
        <v>0</v>
      </c>
      <c r="Z455" s="93">
        <v>0</v>
      </c>
      <c r="AA455" s="93">
        <v>0</v>
      </c>
      <c r="AB455" s="93">
        <v>0</v>
      </c>
      <c r="AC455" s="93">
        <f>_xlfn.XLOOKUP(B455,'[3]Nur des jours'!$B:$B,'[3]Nur des jours'!$N:$N,"")</f>
        <v>3.2994894887183024E-3</v>
      </c>
      <c r="AD455" s="93">
        <v>3.2994894887183024E-3</v>
      </c>
      <c r="AE455" s="93">
        <v>0</v>
      </c>
      <c r="AF455" s="93">
        <v>0</v>
      </c>
      <c r="AG455" s="93"/>
      <c r="AH455" s="93">
        <v>4.2628304094322431E-2</v>
      </c>
      <c r="AI455" s="93">
        <v>0</v>
      </c>
      <c r="AJ455" s="93">
        <v>0.12697896787850244</v>
      </c>
      <c r="AK455" s="93">
        <v>0</v>
      </c>
      <c r="AL455" s="93">
        <v>4.2628304094322431E-2</v>
      </c>
      <c r="AM455" s="49" t="s">
        <v>5601</v>
      </c>
      <c r="AN455" s="49"/>
      <c r="AO455" s="48" t="str" cm="1">
        <f t="array" ref="AO455">IFERROR(_xlfn.IFS(
AQ455="MPR ISSUE","PDH",
AQ455="BSS Hardware Issue","BSS",
AQ455="Sites strategiques, MLL, Pylone, etc.","ENVTECH",
AQ455="AKTIVCO DEFAUT GE &amp; POWER Cabinet","AKTIVCO",
AQ455="AKTIVCO Coupure ENEO &amp; Baisse de tension","AKTIVCO GRID ONLY",
AQ455="Coupure ENEO &amp; Baisse de tension","IHS GRID ONLY",
AQ455="Defaut GE &amp; POWER Cabinet","IHS",
AQ455="Sharing","Partners",
AQ455="Sites strategiques &amp; DataCenter","SST &amp; DC",
AQ455="Exclu","Exclu",
AQ455="SAT","SAT",
AQ455="SPARE-ISSUE","SPARE-ISSUE",
AQ455="Fiber CAmtel","TRANS_FO_CAMTEL",
AQ455="Fiber AOF","Fiber AOF",
AQ455="Projet OCM (HUAWEI)","TRAVAUX-HUAWEI",
AQ455="Projet OCM (NOKIA)","TRAVAUX-NOKIA",
AQ455="ACCESS-ISSUE","ACCESS-ISSUE",
AQ455="Projet OCM (ZTE, NOKIA, autres projets)","TRAVAUX OCM",
AQ455="No root CAuse","No root cause",
AQ455="ODU HS","PDH",
AQ455="IP &amp; VLAN","PDH",
AQ455="Warehouse HUAWEI","SPARE-ISSUE",
AQ455="SPARE-HS","SPARE-ISSUE",
AQ455="Power Telco","BSS",AQ455="no impacts","no impacts"
),"")</f>
        <v>No root cause</v>
      </c>
      <c r="AP455" s="48" t="str" cm="1">
        <f t="array" ref="AP455">IFERROR(_xlfn.IFS(
AQ455="MPR ISSUE","TX ISSUE",
AQ455="BSS Hardware Issue","RAN ISSUE",
AQ455="Sites strategiques, MLL, Pylone, etc.","ENVTECH",
AQ455="AKTIVCO DEFAUT GE &amp; POWER Cabinet","POWER ISSUE",
AQ455="AKTIVCO Coupure ENEO &amp; Baisse de tension","POWER ISSUE",
AQ455="Coupure ENEO &amp; Baisse de tension","POWER ISSUE",
AQ455="Defaut GE &amp; POWER Cabinet","POWER ISSUE",
AQ455="Sharing","POWER ISSUE",
AQ455="Sites strategiques &amp; DataCenter","POWER ISSUE",
AQ455="Exclu","Exclu",
AQ455="SAT","TX ISSUE",
AQ455="SPARE-ISSUE","SPARE-ISSUE",
AQ455="Fiber CAmtel","TX ISSUE",
AQ455="Fiber AOF","TX ISSUE",
AQ455="Projet OCM (HUAWEI)","TRAVAUX-HUAWEI",
AQ455="Projet OCM (NOKIA)","TRAVAUX -NOKIA",
AQ455="ACCESS-ISSUE","ACCESS-ISSUE",
AQ455="Projet OCM (ZTE, NOKIA, autres projets)","TRAVAUX OCM",
AQ455="No root CAuse","No root cause",
AQ455="ODU HS","TX ISSUE",
AQ455="IP &amp; VLAN","TX ISSUE",
AQ455="Warehouse HUAWEI","SPARE-ISSUE",
AQ455="SPARE-HS","SPARE-ISSUE",
AQ455="Power Telco","RAN ISSUE",AQ455="no impacts","no impacts"
),"")</f>
        <v>No root cause</v>
      </c>
      <c r="AQ455" s="67" t="s">
        <v>5344</v>
      </c>
      <c r="AR455" s="48" t="str" cm="1">
        <f t="array" ref="AR455">IFERROR(_xlfn.IFS(
AQ455="MPR ISSUE","ACTIVE",
AQ455="BSS Hardware Issue","ACTIVE",
AQ455="Sites strategiques, MLL, Pylone, etc.","PASSIVE",
AQ455="AKTIVCO DEFAUT GE &amp; POWER Cabinet","PASSIVE",
AQ455="AKTIVCO Coupure ENEO &amp; Baisse de tension","PASSIVE",
AQ455="Coupure ENEO &amp; Baisse de tension","PASSIVE",
AQ455="Defaut GE &amp; POWER Cabinet","PASSIVE",
AQ455="Sharing","PASSIVE",
AQ455="Sites strategiques &amp; DataCenter","PASSIVE",
AQ455="Exclu","Exclu",
AQ455="SAT","ACTIVE",
AQ455="SPARE-ISSUE","SPARE-ISSUE",
AQ455="Fiber CAmtel","ACTIVE",
AQ455="Fiber AOF","ACTIVE",
AQ455="Projet OCM (HUAWEI)","PLANNED WORKS",
AQ455="Projet OCM (NOKIA)","PLANNED WORKS",
AQ455="ACCESS-ISSUE","ACCESS-ISSUE",
AQ455="Projet OCM (ZTE, NOKIA, autres projets)","PLANNED WORKS",
AQ455="No root CAuse","No root cause",
AQ455="ODU HS","ACTIVE",
AQ455="IP &amp; VLAN","ACTIVE",
AQ455="Warehouse HUAWEI","SPARE-ISSUE",
AQ455="SPARE-HS","SPARE-ISSUE",
AQ455="Power Telco","ACTIVE", AQ455="no impacts","no impacts"
),"")</f>
        <v>No root cause</v>
      </c>
      <c r="AS455" s="92" t="s">
        <v>5958</v>
      </c>
      <c r="AT455" s="98" t="s">
        <v>314</v>
      </c>
      <c r="AV455" s="17" t="s">
        <v>5537</v>
      </c>
      <c r="AW455" s="7" t="s">
        <v>5537</v>
      </c>
      <c r="AX455" s="6" t="s">
        <v>5537</v>
      </c>
      <c r="AY455" s="7"/>
      <c r="AZ455" s="3" t="s">
        <v>5537</v>
      </c>
      <c r="BA455" s="18" t="s">
        <v>5537</v>
      </c>
      <c r="BB455" s="18" t="s">
        <v>5537</v>
      </c>
      <c r="BC455" s="18" t="s">
        <v>5537</v>
      </c>
      <c r="BD455" s="18" t="s">
        <v>5537</v>
      </c>
      <c r="BE455" s="18" t="s">
        <v>5537</v>
      </c>
      <c r="BF455" s="18" t="s">
        <v>5537</v>
      </c>
      <c r="BG455" s="18" t="s">
        <v>5537</v>
      </c>
      <c r="BH455" s="18" t="s">
        <v>5537</v>
      </c>
      <c r="BI455" s="18" t="s">
        <v>5537</v>
      </c>
      <c r="BJ455" s="18" t="s">
        <v>5537</v>
      </c>
      <c r="BK455" s="18" t="s">
        <v>5537</v>
      </c>
      <c r="BL455" s="9" t="s">
        <v>5958</v>
      </c>
      <c r="BM455" s="14" t="s">
        <v>5537</v>
      </c>
      <c r="BN455" s="14" t="s">
        <v>5537</v>
      </c>
      <c r="BO455" s="14" t="str">
        <f>_xlfn.XLOOKUP(B455,'[4]cell downs 18042026 17h'!$B:$B,'[4]cell downs 18042026 17h'!$B:$B,"")</f>
        <v/>
      </c>
      <c r="BP455" s="14" t="str">
        <f>_xlfn.XLOOKUP(B455,'[5]Cells Huawei 19042026 15h'!$B:$B,'[5]Cells Huawei 19042026 15h'!$B:$B,"")</f>
        <v/>
      </c>
      <c r="BQ455" s="9" t="str">
        <f>_xlfn.XLOOKUP(B455,'[6]cells down 19042026 9H40'!$B:$B,'[6]cells down 19042026 9H40'!$B:$B,"")</f>
        <v/>
      </c>
      <c r="BR455" s="9" t="s">
        <v>314</v>
      </c>
      <c r="BS455" s="9" t="s">
        <v>12</v>
      </c>
      <c r="BT455" s="108"/>
    </row>
    <row r="456" spans="1:72" s="9" customFormat="1" x14ac:dyDescent="0.35">
      <c r="A456" s="1" t="s">
        <v>776</v>
      </c>
      <c r="B456" s="8" t="s">
        <v>777</v>
      </c>
      <c r="C456" s="3" t="str">
        <f>_xlfn.XLOOKUP(B456,'[1]daily break down'!$D:$D,'[1]daily break down'!$E:$E,"")</f>
        <v>OUEST</v>
      </c>
      <c r="D456" s="1" t="s">
        <v>11</v>
      </c>
      <c r="E456" s="1" t="s">
        <v>12</v>
      </c>
      <c r="F456" s="3" t="s">
        <v>102</v>
      </c>
      <c r="G456" s="1" t="s">
        <v>776</v>
      </c>
      <c r="H456" s="33" t="str">
        <f>_xlfn.XLOOKUP(B456,[2]CALCULATION!$B:$B,[2]CALCULATION!$H:$H,"")</f>
        <v>NOKIA</v>
      </c>
      <c r="I456" s="28">
        <v>0</v>
      </c>
      <c r="J456" s="28">
        <v>0</v>
      </c>
      <c r="K456" s="28">
        <v>3.567015663479283E-3</v>
      </c>
      <c r="L456" s="28">
        <v>0</v>
      </c>
      <c r="M456" s="28">
        <v>0.25253314264189036</v>
      </c>
      <c r="N456" s="28">
        <v>0</v>
      </c>
      <c r="O456" s="28">
        <v>0</v>
      </c>
      <c r="P456" s="28">
        <v>0</v>
      </c>
      <c r="Q456" s="28">
        <v>0</v>
      </c>
      <c r="R456" s="28">
        <v>0</v>
      </c>
      <c r="S456" s="93">
        <v>0</v>
      </c>
      <c r="T456" s="93">
        <f>_xlfn.XLOOKUP(B456,'[3]Nur des jours'!$B:$B,'[3]Nur des jours'!$U:$U,"")</f>
        <v>13.668197629789431</v>
      </c>
      <c r="U456" s="93">
        <v>18.491409199476074</v>
      </c>
      <c r="V456" s="93">
        <v>18.491409199476074</v>
      </c>
      <c r="W456" s="93">
        <v>13.668197629789434</v>
      </c>
      <c r="X456" s="93">
        <v>0</v>
      </c>
      <c r="Y456" s="93">
        <v>0</v>
      </c>
      <c r="Z456" s="93">
        <v>0</v>
      </c>
      <c r="AA456" s="93">
        <v>0</v>
      </c>
      <c r="AB456" s="93">
        <v>0</v>
      </c>
      <c r="AC456" s="93">
        <f>_xlfn.XLOOKUP(B456,'[3]Nur des jours'!$B:$B,'[3]Nur des jours'!$N:$N,"")</f>
        <v>0</v>
      </c>
      <c r="AD456" s="93">
        <v>0</v>
      </c>
      <c r="AE456" s="93">
        <v>0</v>
      </c>
      <c r="AF456" s="93">
        <v>4.6995431366338145E-2</v>
      </c>
      <c r="AG456" s="93"/>
      <c r="AH456" s="93">
        <v>4.2251300533910879E-2</v>
      </c>
      <c r="AI456" s="93">
        <v>0.1335133828119692</v>
      </c>
      <c r="AJ456" s="93">
        <v>6.9064060847775083E-2</v>
      </c>
      <c r="AK456" s="93">
        <v>0</v>
      </c>
      <c r="AL456" s="93">
        <v>4.2251300533910879E-2</v>
      </c>
      <c r="AM456" s="49" t="s">
        <v>5559</v>
      </c>
      <c r="AN456" s="49"/>
      <c r="AO456" s="48" t="str" cm="1">
        <f t="array" ref="AO456">IFERROR(_xlfn.IFS(
AQ456="MPR ISSUE","PDH",
AQ456="BSS Hardware Issue","BSS",
AQ456="Sites strategiques, MLL, Pylone, etc.","ENVTECH",
AQ456="AKTIVCO DEFAUT GE &amp; POWER Cabinet","AKTIVCO",
AQ456="AKTIVCO Coupure ENEO &amp; Baisse de tension","AKTIVCO GRID ONLY",
AQ456="Coupure ENEO &amp; Baisse de tension","IHS GRID ONLY",
AQ456="Defaut GE &amp; POWER Cabinet","IHS",
AQ456="Sharing","Partners",
AQ456="Sites strategiques &amp; DataCenter","SST &amp; DC",
AQ456="Exclu","Exclu",
AQ456="SAT","SAT",
AQ456="SPARE-ISSUE","SPARE-ISSUE",
AQ456="Fiber CAmtel","TRANS_FO_CAMTEL",
AQ456="Fiber AOF","Fiber AOF",
AQ456="Projet OCM (HUAWEI)","TRAVAUX-HUAWEI",
AQ456="Projet OCM (NOKIA)","TRAVAUX-NOKIA",
AQ456="ACCESS-ISSUE","ACCESS-ISSUE",
AQ456="Projet OCM (ZTE, NOKIA, autres projets)","TRAVAUX OCM",
AQ456="No root CAuse","No root cause",
AQ456="ODU HS","PDH",
AQ456="IP &amp; VLAN","PDH",
AQ456="Warehouse HUAWEI","SPARE-ISSUE",
AQ456="SPARE-HS","SPARE-ISSUE",
AQ456="Power Telco","BSS",AQ456="no impacts","no impacts"
),"")</f>
        <v>IHS</v>
      </c>
      <c r="AP456" s="48" t="str" cm="1">
        <f t="array" ref="AP456">IFERROR(_xlfn.IFS(
AQ456="MPR ISSUE","TX ISSUE",
AQ456="BSS Hardware Issue","RAN ISSUE",
AQ456="Sites strategiques, MLL, Pylone, etc.","ENVTECH",
AQ456="AKTIVCO DEFAUT GE &amp; POWER Cabinet","POWER ISSUE",
AQ456="AKTIVCO Coupure ENEO &amp; Baisse de tension","POWER ISSUE",
AQ456="Coupure ENEO &amp; Baisse de tension","POWER ISSUE",
AQ456="Defaut GE &amp; POWER Cabinet","POWER ISSUE",
AQ456="Sharing","POWER ISSUE",
AQ456="Sites strategiques &amp; DataCenter","POWER ISSUE",
AQ456="Exclu","Exclu",
AQ456="SAT","TX ISSUE",
AQ456="SPARE-ISSUE","SPARE-ISSUE",
AQ456="Fiber CAmtel","TX ISSUE",
AQ456="Fiber AOF","TX ISSUE",
AQ456="Projet OCM (HUAWEI)","TRAVAUX-HUAWEI",
AQ456="Projet OCM (NOKIA)","TRAVAUX -NOKIA",
AQ456="ACCESS-ISSUE","ACCESS-ISSUE",
AQ456="Projet OCM (ZTE, NOKIA, autres projets)","TRAVAUX OCM",
AQ456="No root CAuse","No root cause",
AQ456="ODU HS","TX ISSUE",
AQ456="IP &amp; VLAN","TX ISSUE",
AQ456="Warehouse HUAWEI","SPARE-ISSUE",
AQ456="SPARE-HS","SPARE-ISSUE",
AQ456="Power Telco","RAN ISSUE",AQ456="no impacts","no impacts"
),"")</f>
        <v>POWER ISSUE</v>
      </c>
      <c r="AQ456" s="67" t="s">
        <v>5330</v>
      </c>
      <c r="AR456" s="48" t="str" cm="1">
        <f t="array" ref="AR456">IFERROR(_xlfn.IFS(
AQ456="MPR ISSUE","ACTIVE",
AQ456="BSS Hardware Issue","ACTIVE",
AQ456="Sites strategiques, MLL, Pylone, etc.","PASSIVE",
AQ456="AKTIVCO DEFAUT GE &amp; POWER Cabinet","PASSIVE",
AQ456="AKTIVCO Coupure ENEO &amp; Baisse de tension","PASSIVE",
AQ456="Coupure ENEO &amp; Baisse de tension","PASSIVE",
AQ456="Defaut GE &amp; POWER Cabinet","PASSIVE",
AQ456="Sharing","PASSIVE",
AQ456="Sites strategiques &amp; DataCenter","PASSIVE",
AQ456="Exclu","Exclu",
AQ456="SAT","ACTIVE",
AQ456="SPARE-ISSUE","SPARE-ISSUE",
AQ456="Fiber CAmtel","ACTIVE",
AQ456="Fiber AOF","ACTIVE",
AQ456="Projet OCM (HUAWEI)","PLANNED WORKS",
AQ456="Projet OCM (NOKIA)","PLANNED WORKS",
AQ456="ACCESS-ISSUE","ACCESS-ISSUE",
AQ456="Projet OCM (ZTE, NOKIA, autres projets)","PLANNED WORKS",
AQ456="No root CAuse","No root cause",
AQ456="ODU HS","ACTIVE",
AQ456="IP &amp; VLAN","ACTIVE",
AQ456="Warehouse HUAWEI","SPARE-ISSUE",
AQ456="SPARE-HS","SPARE-ISSUE",
AQ456="Power Telco","ACTIVE", AQ456="no impacts","no impacts"
),"")</f>
        <v>PASSIVE</v>
      </c>
      <c r="AS456" s="92" t="s">
        <v>5794</v>
      </c>
      <c r="AT456" s="98" t="s">
        <v>777</v>
      </c>
      <c r="AV456" s="17" t="s">
        <v>5537</v>
      </c>
      <c r="AW456" s="7" t="s">
        <v>5537</v>
      </c>
      <c r="AX456" s="6" t="s">
        <v>5537</v>
      </c>
      <c r="AY456" s="7"/>
      <c r="AZ456" s="3" t="s">
        <v>5537</v>
      </c>
      <c r="BA456" s="18" t="s">
        <v>5537</v>
      </c>
      <c r="BB456" s="18" t="s">
        <v>5537</v>
      </c>
      <c r="BC456" s="18" t="s">
        <v>5537</v>
      </c>
      <c r="BD456" s="18" t="s">
        <v>5537</v>
      </c>
      <c r="BE456" s="18" t="s">
        <v>5537</v>
      </c>
      <c r="BF456" s="18" t="s">
        <v>5537</v>
      </c>
      <c r="BG456" s="18" t="s">
        <v>5537</v>
      </c>
      <c r="BH456" s="18" t="s">
        <v>5537</v>
      </c>
      <c r="BI456" s="18" t="s">
        <v>5537</v>
      </c>
      <c r="BJ456" s="18" t="s">
        <v>5537</v>
      </c>
      <c r="BK456" s="18" t="s">
        <v>5537</v>
      </c>
      <c r="BL456" s="9" t="s">
        <v>5794</v>
      </c>
      <c r="BM456" s="14" t="s">
        <v>5537</v>
      </c>
      <c r="BN456" s="14" t="s">
        <v>5537</v>
      </c>
      <c r="BO456" s="14" t="str">
        <f>_xlfn.XLOOKUP(B456,'[4]cell downs 18042026 17h'!$B:$B,'[4]cell downs 18042026 17h'!$B:$B,"")</f>
        <v/>
      </c>
      <c r="BP456" s="14" t="str">
        <f>_xlfn.XLOOKUP(B456,'[5]Cells Huawei 19042026 15h'!$B:$B,'[5]Cells Huawei 19042026 15h'!$B:$B,"")</f>
        <v/>
      </c>
      <c r="BQ456" s="9" t="str">
        <f>_xlfn.XLOOKUP(B456,'[6]cells down 19042026 9H40'!$B:$B,'[6]cells down 19042026 9H40'!$B:$B,"")</f>
        <v/>
      </c>
      <c r="BR456" s="9" t="s">
        <v>777</v>
      </c>
      <c r="BS456" s="9" t="s">
        <v>5537</v>
      </c>
      <c r="BT456" s="108"/>
    </row>
    <row r="457" spans="1:72" s="9" customFormat="1" x14ac:dyDescent="0.35">
      <c r="A457" s="1" t="s">
        <v>4437</v>
      </c>
      <c r="B457" s="8" t="s">
        <v>4438</v>
      </c>
      <c r="C457" s="3" t="str">
        <f>_xlfn.XLOOKUP(B457,'[1]daily break down'!$D:$D,'[1]daily break down'!$E:$E,"")</f>
        <v>CENTRE</v>
      </c>
      <c r="D457" s="1" t="s">
        <v>21</v>
      </c>
      <c r="E457" s="1" t="s">
        <v>122</v>
      </c>
      <c r="F457" s="3" t="s">
        <v>226</v>
      </c>
      <c r="G457" s="1" t="s">
        <v>2236</v>
      </c>
      <c r="H457" s="34" t="str">
        <f>_xlfn.XLOOKUP(B457,[2]CALCULATION!$B:$B,[2]CALCULATION!$H:$H,"")</f>
        <v>ZTE</v>
      </c>
      <c r="I457" s="28">
        <v>0</v>
      </c>
      <c r="J457" s="28">
        <v>0</v>
      </c>
      <c r="K457" s="28">
        <v>0</v>
      </c>
      <c r="L457" s="28">
        <v>0.15388105572249197</v>
      </c>
      <c r="M457" s="28">
        <v>0</v>
      </c>
      <c r="N457" s="28">
        <v>0</v>
      </c>
      <c r="O457" s="28">
        <v>0</v>
      </c>
      <c r="P457" s="28">
        <v>0</v>
      </c>
      <c r="Q457" s="28">
        <v>0</v>
      </c>
      <c r="R457" s="28">
        <v>0</v>
      </c>
      <c r="S457" s="93">
        <v>0</v>
      </c>
      <c r="T457" s="93">
        <f>_xlfn.XLOOKUP(B457,'[3]Nur des jours'!$B:$B,'[3]Nur des jours'!$U:$U,"")</f>
        <v>0</v>
      </c>
      <c r="U457" s="93">
        <v>0</v>
      </c>
      <c r="V457" s="93">
        <v>0</v>
      </c>
      <c r="W457" s="93">
        <v>0</v>
      </c>
      <c r="X457" s="93">
        <v>0</v>
      </c>
      <c r="Y457" s="93">
        <v>0</v>
      </c>
      <c r="Z457" s="93">
        <v>0</v>
      </c>
      <c r="AA457" s="93">
        <v>0</v>
      </c>
      <c r="AB457" s="93">
        <v>0</v>
      </c>
      <c r="AC457" s="93">
        <f>_xlfn.XLOOKUP(B457,'[3]Nur des jours'!$B:$B,'[3]Nur des jours'!$N:$N,"")</f>
        <v>4.1413051852993044E-2</v>
      </c>
      <c r="AD457" s="93">
        <v>4.1413051852993044E-2</v>
      </c>
      <c r="AE457" s="93">
        <v>0</v>
      </c>
      <c r="AF457" s="93">
        <v>0</v>
      </c>
      <c r="AG457" s="93"/>
      <c r="AH457" s="93">
        <v>4.1270371226454709E-2</v>
      </c>
      <c r="AI457" s="93">
        <v>0</v>
      </c>
      <c r="AJ457" s="93">
        <v>1.2750288156534715E-3</v>
      </c>
      <c r="AK457" s="93">
        <v>7.8318744842590618E-2</v>
      </c>
      <c r="AL457" s="93">
        <v>4.1270371226454709E-2</v>
      </c>
      <c r="AM457" s="49" t="s">
        <v>5559</v>
      </c>
      <c r="AN457" s="49"/>
      <c r="AO457" s="48" t="str" cm="1">
        <f t="array" ref="AO457">IFERROR(_xlfn.IFS(
AQ457="MPR ISSUE","PDH",
AQ457="BSS Hardware Issue","BSS",
AQ457="Sites strategiques, MLL, Pylone, etc.","ENVTECH",
AQ457="AKTIVCO DEFAUT GE &amp; POWER Cabinet","AKTIVCO",
AQ457="AKTIVCO Coupure ENEO &amp; Baisse de tension","AKTIVCO GRID ONLY",
AQ457="Coupure ENEO &amp; Baisse de tension","IHS GRID ONLY",
AQ457="Defaut GE &amp; POWER Cabinet","IHS",
AQ457="Sharing","Partners",
AQ457="Sites strategiques &amp; DataCenter","SST &amp; DC",
AQ457="Exclu","Exclu",
AQ457="SAT","SAT",
AQ457="SPARE-ISSUE","SPARE-ISSUE",
AQ457="Fiber CAmtel","TRANS_FO_CAMTEL",
AQ457="Fiber AOF","Fiber AOF",
AQ457="Projet OCM (HUAWEI)","TRAVAUX-HUAWEI",
AQ457="Projet OCM (NOKIA)","TRAVAUX-NOKIA",
AQ457="ACCESS-ISSUE","ACCESS-ISSUE",
AQ457="Projet OCM (ZTE, NOKIA, autres projets)","TRAVAUX OCM",
AQ457="No root CAuse","No root cause",
AQ457="ODU HS","PDH",
AQ457="IP &amp; VLAN","PDH",
AQ457="Warehouse HUAWEI","SPARE-ISSUE",
AQ457="SPARE-HS","SPARE-ISSUE",
AQ457="Power Telco","BSS",AQ457="no impacts","no impacts"
),"")</f>
        <v>Fiber AOF</v>
      </c>
      <c r="AP457" s="48" t="str" cm="1">
        <f t="array" ref="AP457">IFERROR(_xlfn.IFS(
AQ457="MPR ISSUE","TX ISSUE",
AQ457="BSS Hardware Issue","RAN ISSUE",
AQ457="Sites strategiques, MLL, Pylone, etc.","ENVTECH",
AQ457="AKTIVCO DEFAUT GE &amp; POWER Cabinet","POWER ISSUE",
AQ457="AKTIVCO Coupure ENEO &amp; Baisse de tension","POWER ISSUE",
AQ457="Coupure ENEO &amp; Baisse de tension","POWER ISSUE",
AQ457="Defaut GE &amp; POWER Cabinet","POWER ISSUE",
AQ457="Sharing","POWER ISSUE",
AQ457="Sites strategiques &amp; DataCenter","POWER ISSUE",
AQ457="Exclu","Exclu",
AQ457="SAT","TX ISSUE",
AQ457="SPARE-ISSUE","SPARE-ISSUE",
AQ457="Fiber CAmtel","TX ISSUE",
AQ457="Fiber AOF","TX ISSUE",
AQ457="Projet OCM (HUAWEI)","TRAVAUX-HUAWEI",
AQ457="Projet OCM (NOKIA)","TRAVAUX -NOKIA",
AQ457="ACCESS-ISSUE","ACCESS-ISSUE",
AQ457="Projet OCM (ZTE, NOKIA, autres projets)","TRAVAUX OCM",
AQ457="No root CAuse","No root cause",
AQ457="ODU HS","TX ISSUE",
AQ457="IP &amp; VLAN","TX ISSUE",
AQ457="Warehouse HUAWEI","SPARE-ISSUE",
AQ457="SPARE-HS","SPARE-ISSUE",
AQ457="Power Telco","RAN ISSUE",AQ457="no impacts","no impacts"
),"")</f>
        <v>TX ISSUE</v>
      </c>
      <c r="AQ457" s="67" t="s">
        <v>5995</v>
      </c>
      <c r="AR457" s="48" t="str" cm="1">
        <f t="array" ref="AR457">IFERROR(_xlfn.IFS(
AQ457="MPR ISSUE","ACTIVE",
AQ457="BSS Hardware Issue","ACTIVE",
AQ457="Sites strategiques, MLL, Pylone, etc.","PASSIVE",
AQ457="AKTIVCO DEFAUT GE &amp; POWER Cabinet","PASSIVE",
AQ457="AKTIVCO Coupure ENEO &amp; Baisse de tension","PASSIVE",
AQ457="Coupure ENEO &amp; Baisse de tension","PASSIVE",
AQ457="Defaut GE &amp; POWER Cabinet","PASSIVE",
AQ457="Sharing","PASSIVE",
AQ457="Sites strategiques &amp; DataCenter","PASSIVE",
AQ457="Exclu","Exclu",
AQ457="SAT","ACTIVE",
AQ457="SPARE-ISSUE","SPARE-ISSUE",
AQ457="Fiber CAmtel","ACTIVE",
AQ457="Fiber AOF","ACTIVE",
AQ457="Projet OCM (HUAWEI)","PLANNED WORKS",
AQ457="Projet OCM (NOKIA)","PLANNED WORKS",
AQ457="ACCESS-ISSUE","ACCESS-ISSUE",
AQ457="Projet OCM (ZTE, NOKIA, autres projets)","PLANNED WORKS",
AQ457="No root CAuse","No root cause",
AQ457="ODU HS","ACTIVE",
AQ457="IP &amp; VLAN","ACTIVE",
AQ457="Warehouse HUAWEI","SPARE-ISSUE",
AQ457="SPARE-HS","SPARE-ISSUE",
AQ457="Power Telco","ACTIVE", AQ457="no impacts","no impacts"
),"")</f>
        <v>ACTIVE</v>
      </c>
      <c r="AS457" s="92" t="s">
        <v>5986</v>
      </c>
      <c r="AT457" s="129" t="s">
        <v>4550</v>
      </c>
      <c r="AU457" s="9" t="s">
        <v>5994</v>
      </c>
      <c r="AV457" s="17" t="s">
        <v>5984</v>
      </c>
      <c r="AW457" s="7" t="s">
        <v>5537</v>
      </c>
      <c r="AX457" s="6" t="s">
        <v>5537</v>
      </c>
      <c r="AY457" s="7"/>
      <c r="AZ457" s="3" t="s">
        <v>5537</v>
      </c>
      <c r="BA457" s="18" t="s">
        <v>5537</v>
      </c>
      <c r="BB457" s="18" t="s">
        <v>5537</v>
      </c>
      <c r="BC457" s="18" t="s">
        <v>5537</v>
      </c>
      <c r="BD457" s="18" t="s">
        <v>5537</v>
      </c>
      <c r="BE457" s="18" t="s">
        <v>5537</v>
      </c>
      <c r="BF457" s="18" t="s">
        <v>5537</v>
      </c>
      <c r="BG457" s="18" t="s">
        <v>5537</v>
      </c>
      <c r="BH457" s="18" t="s">
        <v>5537</v>
      </c>
      <c r="BI457" s="18" t="s">
        <v>5537</v>
      </c>
      <c r="BJ457" s="18" t="s">
        <v>5537</v>
      </c>
      <c r="BK457" s="18" t="s">
        <v>5537</v>
      </c>
      <c r="BL457" s="9" t="s">
        <v>6316</v>
      </c>
      <c r="BM457" s="14" t="s">
        <v>5537</v>
      </c>
      <c r="BN457" s="14" t="s">
        <v>5537</v>
      </c>
      <c r="BO457" s="14" t="str">
        <f>_xlfn.XLOOKUP(B457,'[4]cell downs 18042026 17h'!$B:$B,'[4]cell downs 18042026 17h'!$B:$B,"")</f>
        <v/>
      </c>
      <c r="BP457" s="14" t="str">
        <f>_xlfn.XLOOKUP(B457,'[5]Cells Huawei 19042026 15h'!$B:$B,'[5]Cells Huawei 19042026 15h'!$B:$B,"")</f>
        <v/>
      </c>
      <c r="BQ457" s="9" t="str">
        <f>_xlfn.XLOOKUP(B457,'[6]cells down 19042026 9H40'!$B:$B,'[6]cells down 19042026 9H40'!$B:$B,"")</f>
        <v/>
      </c>
      <c r="BR457" s="9" t="s">
        <v>5537</v>
      </c>
      <c r="BS457" s="9" t="s">
        <v>302</v>
      </c>
      <c r="BT457" s="108"/>
    </row>
    <row r="458" spans="1:72" s="9" customFormat="1" x14ac:dyDescent="0.35">
      <c r="A458" s="1" t="s">
        <v>87</v>
      </c>
      <c r="B458" s="1" t="s">
        <v>88</v>
      </c>
      <c r="C458" s="3" t="str">
        <f>_xlfn.XLOOKUP(B458,'[1]daily break down'!$D:$D,'[1]daily break down'!$E:$E,"")</f>
        <v>Ngaoundere</v>
      </c>
      <c r="D458" s="1" t="s">
        <v>21</v>
      </c>
      <c r="E458" s="1" t="s">
        <v>89</v>
      </c>
      <c r="F458" s="3" t="s">
        <v>90</v>
      </c>
      <c r="G458" s="1" t="s">
        <v>91</v>
      </c>
      <c r="H458" s="32" t="str">
        <f>_xlfn.XLOOKUP(B458,[2]CALCULATION!$B:$B,[2]CALCULATION!$H:$H,"")</f>
        <v>Huawei</v>
      </c>
      <c r="I458" s="28">
        <v>2.3106770766451787</v>
      </c>
      <c r="J458" s="28">
        <v>5.2020999734614044</v>
      </c>
      <c r="K458" s="28">
        <v>3.1062464151492586</v>
      </c>
      <c r="L458" s="28">
        <v>0</v>
      </c>
      <c r="M458" s="28">
        <v>4.897030958842346</v>
      </c>
      <c r="N458" s="28">
        <v>0</v>
      </c>
      <c r="O458" s="28">
        <v>1.1235207586043552</v>
      </c>
      <c r="P458" s="28">
        <v>1.8874328330950565</v>
      </c>
      <c r="Q458" s="28">
        <v>0.53400007990115095</v>
      </c>
      <c r="R458" s="28">
        <v>1.6279859488118984</v>
      </c>
      <c r="S458" s="93">
        <v>2.3414782568993218</v>
      </c>
      <c r="T458" s="93">
        <f>_xlfn.XLOOKUP(B458,'[3]Nur des jours'!$B:$B,'[3]Nur des jours'!$U:$U,"")</f>
        <v>0.51445283406528486</v>
      </c>
      <c r="U458" s="93">
        <v>3.5626995745263716</v>
      </c>
      <c r="V458" s="93">
        <v>2.9653136262851953</v>
      </c>
      <c r="W458" s="93">
        <v>0.51445283406528486</v>
      </c>
      <c r="X458" s="93">
        <v>1.1887079698544372</v>
      </c>
      <c r="Y458" s="93">
        <v>4.38833885507358</v>
      </c>
      <c r="Z458" s="93">
        <v>5.7021063940895989</v>
      </c>
      <c r="AA458" s="93">
        <v>3.7599020354818182</v>
      </c>
      <c r="AB458" s="93">
        <v>3.5481104804627424</v>
      </c>
      <c r="AC458" s="93">
        <f>_xlfn.XLOOKUP(B458,'[3]Nur des jours'!$B:$B,'[3]Nur des jours'!$N:$N,"")</f>
        <v>0</v>
      </c>
      <c r="AD458" s="93">
        <v>0</v>
      </c>
      <c r="AE458" s="93">
        <v>0</v>
      </c>
      <c r="AF458" s="93">
        <v>0.58226180182802412</v>
      </c>
      <c r="AG458" s="93"/>
      <c r="AH458" s="93">
        <v>4.0895834581788817E-2</v>
      </c>
      <c r="AI458" s="93">
        <v>6.5570183326738835E-2</v>
      </c>
      <c r="AJ458" s="93">
        <v>9.3927122752974226E-2</v>
      </c>
      <c r="AK458" s="93">
        <v>0</v>
      </c>
      <c r="AL458" s="93">
        <v>4.0895834581788817E-2</v>
      </c>
      <c r="AM458" s="49" t="s">
        <v>5559</v>
      </c>
      <c r="AN458" s="49"/>
      <c r="AO458" s="48" t="str" cm="1">
        <f t="array" ref="AO458">IFERROR(_xlfn.IFS(
AQ458="MPR ISSUE","PDH",
AQ458="BSS Hardware Issue","BSS",
AQ458="Sites strategiques, MLL, Pylone, etc.","ENVTECH",
AQ458="AKTIVCO DEFAUT GE &amp; POWER Cabinet","AKTIVCO",
AQ458="AKTIVCO Coupure ENEO &amp; Baisse de tension","AKTIVCO GRID ONLY",
AQ458="Coupure ENEO &amp; Baisse de tension","IHS GRID ONLY",
AQ458="Defaut GE &amp; POWER Cabinet","IHS",
AQ458="Sharing","Partners",
AQ458="Sites strategiques &amp; DataCenter","SST &amp; DC",
AQ458="Exclu","Exclu",
AQ458="SAT","SAT",
AQ458="SPARE-ISSUE","SPARE-ISSUE",
AQ458="Fiber CAmtel","TRANS_FO_CAMTEL",
AQ458="Fiber AOF","Fiber AOF",
AQ458="Projet OCM (HUAWEI)","TRAVAUX-HUAWEI",
AQ458="Projet OCM (NOKIA)","TRAVAUX-NOKIA",
AQ458="ACCESS-ISSUE","ACCESS-ISSUE",
AQ458="Projet OCM (ZTE, NOKIA, autres projets)","TRAVAUX OCM",
AQ458="No root CAuse","No root cause",
AQ458="ODU HS","PDH",
AQ458="IP &amp; VLAN","PDH",
AQ458="Warehouse HUAWEI","SPARE-ISSUE",
AQ458="SPARE-HS","SPARE-ISSUE",
AQ458="Power Telco","BSS",AQ458="no impacts","no impacts"
),"")</f>
        <v>No root cause</v>
      </c>
      <c r="AP458" s="48" t="str" cm="1">
        <f t="array" ref="AP458">IFERROR(_xlfn.IFS(
AQ458="MPR ISSUE","TX ISSUE",
AQ458="BSS Hardware Issue","RAN ISSUE",
AQ458="Sites strategiques, MLL, Pylone, etc.","ENVTECH",
AQ458="AKTIVCO DEFAUT GE &amp; POWER Cabinet","POWER ISSUE",
AQ458="AKTIVCO Coupure ENEO &amp; Baisse de tension","POWER ISSUE",
AQ458="Coupure ENEO &amp; Baisse de tension","POWER ISSUE",
AQ458="Defaut GE &amp; POWER Cabinet","POWER ISSUE",
AQ458="Sharing","POWER ISSUE",
AQ458="Sites strategiques &amp; DataCenter","POWER ISSUE",
AQ458="Exclu","Exclu",
AQ458="SAT","TX ISSUE",
AQ458="SPARE-ISSUE","SPARE-ISSUE",
AQ458="Fiber CAmtel","TX ISSUE",
AQ458="Fiber AOF","TX ISSUE",
AQ458="Projet OCM (HUAWEI)","TRAVAUX-HUAWEI",
AQ458="Projet OCM (NOKIA)","TRAVAUX -NOKIA",
AQ458="ACCESS-ISSUE","ACCESS-ISSUE",
AQ458="Projet OCM (ZTE, NOKIA, autres projets)","TRAVAUX OCM",
AQ458="No root CAuse","No root cause",
AQ458="ODU HS","TX ISSUE",
AQ458="IP &amp; VLAN","TX ISSUE",
AQ458="Warehouse HUAWEI","SPARE-ISSUE",
AQ458="SPARE-HS","SPARE-ISSUE",
AQ458="Power Telco","RAN ISSUE",AQ458="no impacts","no impacts"
),"")</f>
        <v>No root cause</v>
      </c>
      <c r="AQ458" s="67" t="s">
        <v>5344</v>
      </c>
      <c r="AR458" s="48" t="str" cm="1">
        <f t="array" ref="AR458">IFERROR(_xlfn.IFS(
AQ458="MPR ISSUE","ACTIVE",
AQ458="BSS Hardware Issue","ACTIVE",
AQ458="Sites strategiques, MLL, Pylone, etc.","PASSIVE",
AQ458="AKTIVCO DEFAUT GE &amp; POWER Cabinet","PASSIVE",
AQ458="AKTIVCO Coupure ENEO &amp; Baisse de tension","PASSIVE",
AQ458="Coupure ENEO &amp; Baisse de tension","PASSIVE",
AQ458="Defaut GE &amp; POWER Cabinet","PASSIVE",
AQ458="Sharing","PASSIVE",
AQ458="Sites strategiques &amp; DataCenter","PASSIVE",
AQ458="Exclu","Exclu",
AQ458="SAT","ACTIVE",
AQ458="SPARE-ISSUE","SPARE-ISSUE",
AQ458="Fiber CAmtel","ACTIVE",
AQ458="Fiber AOF","ACTIVE",
AQ458="Projet OCM (HUAWEI)","PLANNED WORKS",
AQ458="Projet OCM (NOKIA)","PLANNED WORKS",
AQ458="ACCESS-ISSUE","ACCESS-ISSUE",
AQ458="Projet OCM (ZTE, NOKIA, autres projets)","PLANNED WORKS",
AQ458="No root CAuse","No root cause",
AQ458="ODU HS","ACTIVE",
AQ458="IP &amp; VLAN","ACTIVE",
AQ458="Warehouse HUAWEI","SPARE-ISSUE",
AQ458="SPARE-HS","SPARE-ISSUE",
AQ458="Power Telco","ACTIVE", AQ458="no impacts","no impacts"
),"")</f>
        <v>No root cause</v>
      </c>
      <c r="AS458" s="92" t="s">
        <v>5537</v>
      </c>
      <c r="AT458" s="98" t="s">
        <v>88</v>
      </c>
      <c r="AV458" s="17" t="s">
        <v>5537</v>
      </c>
      <c r="AW458" s="7" t="s">
        <v>5537</v>
      </c>
      <c r="AX458" s="6" t="s">
        <v>5537</v>
      </c>
      <c r="AY458" s="7"/>
      <c r="AZ458" s="3" t="s">
        <v>5537</v>
      </c>
      <c r="BA458" s="18" t="s">
        <v>5537</v>
      </c>
      <c r="BB458" s="18" t="s">
        <v>5537</v>
      </c>
      <c r="BC458" s="18" t="s">
        <v>5537</v>
      </c>
      <c r="BD458" s="18" t="s">
        <v>5537</v>
      </c>
      <c r="BE458" s="18" t="s">
        <v>5537</v>
      </c>
      <c r="BF458" s="18" t="s">
        <v>5537</v>
      </c>
      <c r="BG458" s="18" t="s">
        <v>5537</v>
      </c>
      <c r="BH458" s="18" t="s">
        <v>5537</v>
      </c>
      <c r="BI458" s="18" t="s">
        <v>5537</v>
      </c>
      <c r="BJ458" s="18" t="s">
        <v>5537</v>
      </c>
      <c r="BK458" s="18" t="s">
        <v>5537</v>
      </c>
      <c r="BL458" s="9" t="s">
        <v>5537</v>
      </c>
      <c r="BM458" s="14" t="s">
        <v>5537</v>
      </c>
      <c r="BN458" s="14" t="s">
        <v>5537</v>
      </c>
      <c r="BO458" s="14" t="str">
        <f>_xlfn.XLOOKUP(B458,'[4]cell downs 18042026 17h'!$B:$B,'[4]cell downs 18042026 17h'!$B:$B,"")</f>
        <v/>
      </c>
      <c r="BP458" s="14" t="str">
        <f>_xlfn.XLOOKUP(B458,'[5]Cells Huawei 19042026 15h'!$B:$B,'[5]Cells Huawei 19042026 15h'!$B:$B,"")</f>
        <v/>
      </c>
      <c r="BQ458" s="9" t="str">
        <f>_xlfn.XLOOKUP(B458,'[6]cells down 19042026 9H40'!$B:$B,'[6]cells down 19042026 9H40'!$B:$B,"")</f>
        <v/>
      </c>
      <c r="BR458" s="9" t="s">
        <v>5537</v>
      </c>
      <c r="BS458" s="9" t="s">
        <v>12</v>
      </c>
      <c r="BT458" s="108"/>
    </row>
    <row r="459" spans="1:72" s="9" customFormat="1" x14ac:dyDescent="0.35">
      <c r="A459" s="1" t="s">
        <v>1420</v>
      </c>
      <c r="B459" s="1" t="s">
        <v>1421</v>
      </c>
      <c r="C459" s="3" t="str">
        <f>_xlfn.XLOOKUP(B459,'[1]daily break down'!$D:$D,'[1]daily break down'!$E:$E,"")</f>
        <v>ADAMAOUA</v>
      </c>
      <c r="D459" s="1" t="s">
        <v>21</v>
      </c>
      <c r="E459" s="1" t="s">
        <v>122</v>
      </c>
      <c r="F459" s="3" t="s">
        <v>90</v>
      </c>
      <c r="G459" s="1" t="s">
        <v>1422</v>
      </c>
      <c r="H459" s="33" t="str">
        <f>_xlfn.XLOOKUP(B459,[2]CALCULATION!$B:$B,[2]CALCULATION!$H:$H,"")</f>
        <v>NOKIA</v>
      </c>
      <c r="I459" s="28">
        <v>0.309783438584947</v>
      </c>
      <c r="J459" s="28">
        <v>9.632057112818955E-3</v>
      </c>
      <c r="K459" s="28">
        <v>3.2998714182807154E-3</v>
      </c>
      <c r="L459" s="28">
        <v>0.23011747148543063</v>
      </c>
      <c r="M459" s="28">
        <v>0.21560351403475531</v>
      </c>
      <c r="N459" s="28">
        <v>0</v>
      </c>
      <c r="O459" s="28">
        <v>5.5200593605484356E-2</v>
      </c>
      <c r="P459" s="28">
        <v>0.10206599083241366</v>
      </c>
      <c r="Q459" s="28">
        <v>2.7023271344297439E-2</v>
      </c>
      <c r="R459" s="28">
        <v>0.21797928659383906</v>
      </c>
      <c r="S459" s="93">
        <v>0.10515348131511636</v>
      </c>
      <c r="T459" s="93">
        <f>_xlfn.XLOOKUP(B459,'[3]Nur des jours'!$B:$B,'[3]Nur des jours'!$U:$U,"")</f>
        <v>4.9232403574292856E-3</v>
      </c>
      <c r="U459" s="93">
        <v>3.3000624162211412E-3</v>
      </c>
      <c r="V459" s="93">
        <v>1.2325680477193573E-2</v>
      </c>
      <c r="W459" s="93">
        <v>4.9232403574292856E-3</v>
      </c>
      <c r="X459" s="93">
        <v>0.18689532175308038</v>
      </c>
      <c r="Y459" s="93">
        <v>0.5837504656822875</v>
      </c>
      <c r="Z459" s="93">
        <v>0.17305650877189507</v>
      </c>
      <c r="AA459" s="93">
        <v>0.10134564521767635</v>
      </c>
      <c r="AB459" s="93">
        <v>0</v>
      </c>
      <c r="AC459" s="93">
        <f>_xlfn.XLOOKUP(B459,'[3]Nur des jours'!$B:$B,'[3]Nur des jours'!$N:$N,"")</f>
        <v>1.3824585797682675E-2</v>
      </c>
      <c r="AD459" s="93">
        <v>1.3824585797682675E-2</v>
      </c>
      <c r="AE459" s="93">
        <v>2.0513901506238972E-3</v>
      </c>
      <c r="AF459" s="93">
        <v>5.7082160713012716E-3</v>
      </c>
      <c r="AG459" s="93"/>
      <c r="AH459" s="93">
        <v>3.9935857723671496E-2</v>
      </c>
      <c r="AI459" s="93">
        <v>9.1048883133700229E-2</v>
      </c>
      <c r="AJ459" s="93">
        <v>8.0229848846858604E-2</v>
      </c>
      <c r="AK459" s="93">
        <v>0</v>
      </c>
      <c r="AL459" s="93">
        <v>3.9935857723671496E-2</v>
      </c>
      <c r="AM459" s="49" t="s">
        <v>5559</v>
      </c>
      <c r="AN459" s="49"/>
      <c r="AO459" s="48" t="str" cm="1">
        <f t="array" ref="AO459">IFERROR(_xlfn.IFS(
AQ459="MPR ISSUE","PDH",
AQ459="BSS Hardware Issue","BSS",
AQ459="Sites strategiques, MLL, Pylone, etc.","ENVTECH",
AQ459="AKTIVCO DEFAUT GE &amp; POWER Cabinet","AKTIVCO",
AQ459="AKTIVCO Coupure ENEO &amp; Baisse de tension","AKTIVCO GRID ONLY",
AQ459="Coupure ENEO &amp; Baisse de tension","IHS GRID ONLY",
AQ459="Defaut GE &amp; POWER Cabinet","IHS",
AQ459="Sharing","Partners",
AQ459="Sites strategiques &amp; DataCenter","SST &amp; DC",
AQ459="Exclu","Exclu",
AQ459="SAT","SAT",
AQ459="SPARE-ISSUE","SPARE-ISSUE",
AQ459="Fiber CAmtel","TRANS_FO_CAMTEL",
AQ459="Fiber AOF","Fiber AOF",
AQ459="Projet OCM (HUAWEI)","TRAVAUX-HUAWEI",
AQ459="Projet OCM (NOKIA)","TRAVAUX-NOKIA",
AQ459="ACCESS-ISSUE","ACCESS-ISSUE",
AQ459="Projet OCM (ZTE, NOKIA, autres projets)","TRAVAUX OCM",
AQ459="No root CAuse","No root cause",
AQ459="ODU HS","PDH",
AQ459="IP &amp; VLAN","PDH",
AQ459="Warehouse HUAWEI","SPARE-ISSUE",
AQ459="SPARE-HS","SPARE-ISSUE",
AQ459="Power Telco","BSS",AQ459="no impacts","no impacts"
),"")</f>
        <v>No root cause</v>
      </c>
      <c r="AP459" s="48" t="str" cm="1">
        <f t="array" ref="AP459">IFERROR(_xlfn.IFS(
AQ459="MPR ISSUE","TX ISSUE",
AQ459="BSS Hardware Issue","RAN ISSUE",
AQ459="Sites strategiques, MLL, Pylone, etc.","ENVTECH",
AQ459="AKTIVCO DEFAUT GE &amp; POWER Cabinet","POWER ISSUE",
AQ459="AKTIVCO Coupure ENEO &amp; Baisse de tension","POWER ISSUE",
AQ459="Coupure ENEO &amp; Baisse de tension","POWER ISSUE",
AQ459="Defaut GE &amp; POWER Cabinet","POWER ISSUE",
AQ459="Sharing","POWER ISSUE",
AQ459="Sites strategiques &amp; DataCenter","POWER ISSUE",
AQ459="Exclu","Exclu",
AQ459="SAT","TX ISSUE",
AQ459="SPARE-ISSUE","SPARE-ISSUE",
AQ459="Fiber CAmtel","TX ISSUE",
AQ459="Fiber AOF","TX ISSUE",
AQ459="Projet OCM (HUAWEI)","TRAVAUX-HUAWEI",
AQ459="Projet OCM (NOKIA)","TRAVAUX -NOKIA",
AQ459="ACCESS-ISSUE","ACCESS-ISSUE",
AQ459="Projet OCM (ZTE, NOKIA, autres projets)","TRAVAUX OCM",
AQ459="No root CAuse","No root cause",
AQ459="ODU HS","TX ISSUE",
AQ459="IP &amp; VLAN","TX ISSUE",
AQ459="Warehouse HUAWEI","SPARE-ISSUE",
AQ459="SPARE-HS","SPARE-ISSUE",
AQ459="Power Telco","RAN ISSUE",AQ459="no impacts","no impacts"
),"")</f>
        <v>No root cause</v>
      </c>
      <c r="AQ459" s="67" t="s">
        <v>5344</v>
      </c>
      <c r="AR459" s="48" t="str" cm="1">
        <f t="array" ref="AR459">IFERROR(_xlfn.IFS(
AQ459="MPR ISSUE","ACTIVE",
AQ459="BSS Hardware Issue","ACTIVE",
AQ459="Sites strategiques, MLL, Pylone, etc.","PASSIVE",
AQ459="AKTIVCO DEFAUT GE &amp; POWER Cabinet","PASSIVE",
AQ459="AKTIVCO Coupure ENEO &amp; Baisse de tension","PASSIVE",
AQ459="Coupure ENEO &amp; Baisse de tension","PASSIVE",
AQ459="Defaut GE &amp; POWER Cabinet","PASSIVE",
AQ459="Sharing","PASSIVE",
AQ459="Sites strategiques &amp; DataCenter","PASSIVE",
AQ459="Exclu","Exclu",
AQ459="SAT","ACTIVE",
AQ459="SPARE-ISSUE","SPARE-ISSUE",
AQ459="Fiber CAmtel","ACTIVE",
AQ459="Fiber AOF","ACTIVE",
AQ459="Projet OCM (HUAWEI)","PLANNED WORKS",
AQ459="Projet OCM (NOKIA)","PLANNED WORKS",
AQ459="ACCESS-ISSUE","ACCESS-ISSUE",
AQ459="Projet OCM (ZTE, NOKIA, autres projets)","PLANNED WORKS",
AQ459="No root CAuse","No root cause",
AQ459="ODU HS","ACTIVE",
AQ459="IP &amp; VLAN","ACTIVE",
AQ459="Warehouse HUAWEI","SPARE-ISSUE",
AQ459="SPARE-HS","SPARE-ISSUE",
AQ459="Power Telco","ACTIVE", AQ459="no impacts","no impacts"
),"")</f>
        <v>No root cause</v>
      </c>
      <c r="AS459" s="92" t="s">
        <v>5537</v>
      </c>
      <c r="AT459" s="98" t="s">
        <v>1421</v>
      </c>
      <c r="AV459" s="17" t="s">
        <v>5537</v>
      </c>
      <c r="AW459" s="7" t="s">
        <v>5537</v>
      </c>
      <c r="AX459" s="6" t="s">
        <v>5537</v>
      </c>
      <c r="AY459" s="7"/>
      <c r="AZ459" s="3" t="s">
        <v>5537</v>
      </c>
      <c r="BA459" s="18" t="s">
        <v>5537</v>
      </c>
      <c r="BB459" s="18" t="s">
        <v>5537</v>
      </c>
      <c r="BC459" s="18" t="s">
        <v>5537</v>
      </c>
      <c r="BD459" s="18" t="s">
        <v>5537</v>
      </c>
      <c r="BE459" s="18" t="s">
        <v>5537</v>
      </c>
      <c r="BF459" s="18" t="s">
        <v>5537</v>
      </c>
      <c r="BG459" s="18" t="s">
        <v>5537</v>
      </c>
      <c r="BH459" s="18" t="s">
        <v>5537</v>
      </c>
      <c r="BI459" s="18" t="s">
        <v>5537</v>
      </c>
      <c r="BJ459" s="18" t="s">
        <v>5537</v>
      </c>
      <c r="BK459" s="18" t="s">
        <v>5537</v>
      </c>
      <c r="BL459" s="9" t="s">
        <v>5537</v>
      </c>
      <c r="BM459" s="14" t="s">
        <v>5537</v>
      </c>
      <c r="BN459" s="14" t="s">
        <v>5537</v>
      </c>
      <c r="BO459" s="14" t="str">
        <f>_xlfn.XLOOKUP(B459,'[4]cell downs 18042026 17h'!$B:$B,'[4]cell downs 18042026 17h'!$B:$B,"")</f>
        <v/>
      </c>
      <c r="BP459" s="14" t="str">
        <f>_xlfn.XLOOKUP(B459,'[5]Cells Huawei 19042026 15h'!$B:$B,'[5]Cells Huawei 19042026 15h'!$B:$B,"")</f>
        <v/>
      </c>
      <c r="BQ459" s="9" t="str">
        <f>_xlfn.XLOOKUP(B459,'[6]cells down 19042026 9H40'!$B:$B,'[6]cells down 19042026 9H40'!$B:$B,"")</f>
        <v/>
      </c>
      <c r="BR459" s="9" t="s">
        <v>5537</v>
      </c>
      <c r="BS459" s="9" t="s">
        <v>5537</v>
      </c>
      <c r="BT459" s="108"/>
    </row>
    <row r="460" spans="1:72" s="9" customFormat="1" x14ac:dyDescent="0.35">
      <c r="A460" s="1" t="s">
        <v>364</v>
      </c>
      <c r="B460" s="1" t="s">
        <v>365</v>
      </c>
      <c r="C460" s="3" t="str">
        <f>_xlfn.XLOOKUP(B460,'[1]daily break down'!$D:$D,'[1]daily break down'!$E:$E,"")</f>
        <v>Yaounde</v>
      </c>
      <c r="D460" s="1" t="s">
        <v>11</v>
      </c>
      <c r="E460" s="1" t="s">
        <v>12</v>
      </c>
      <c r="F460" s="3" t="s">
        <v>37</v>
      </c>
      <c r="G460" s="1" t="s">
        <v>38</v>
      </c>
      <c r="H460" s="34" t="str">
        <f>_xlfn.XLOOKUP(B460,[2]CALCULATION!$B:$B,[2]CALCULATION!$H:$H,"")</f>
        <v>ZTE</v>
      </c>
      <c r="I460" s="28">
        <v>9.9234375757991669E-2</v>
      </c>
      <c r="J460" s="28">
        <v>1.5479777874800595</v>
      </c>
      <c r="K460" s="28">
        <v>0</v>
      </c>
      <c r="L460" s="28">
        <v>0</v>
      </c>
      <c r="M460" s="28">
        <v>4.2697177491845789E-2</v>
      </c>
      <c r="N460" s="28">
        <v>0</v>
      </c>
      <c r="O460" s="28">
        <v>0</v>
      </c>
      <c r="P460" s="28">
        <v>0.6817280336041408</v>
      </c>
      <c r="Q460" s="28">
        <v>0</v>
      </c>
      <c r="R460" s="28">
        <v>0</v>
      </c>
      <c r="S460" s="93">
        <v>0.70220270351251146</v>
      </c>
      <c r="T460" s="93">
        <f>_xlfn.XLOOKUP(B460,'[3]Nur des jours'!$B:$B,'[3]Nur des jours'!$U:$U,"")</f>
        <v>0</v>
      </c>
      <c r="U460" s="93">
        <v>0.33986525241629534</v>
      </c>
      <c r="V460" s="93">
        <v>4.1299085702545142</v>
      </c>
      <c r="W460" s="93">
        <v>0</v>
      </c>
      <c r="X460" s="93">
        <v>0</v>
      </c>
      <c r="Y460" s="93">
        <v>0</v>
      </c>
      <c r="Z460" s="93">
        <v>0</v>
      </c>
      <c r="AA460" s="93">
        <v>4.0877999503471658E-2</v>
      </c>
      <c r="AB460" s="93">
        <v>0</v>
      </c>
      <c r="AC460" s="93">
        <f>_xlfn.XLOOKUP(B460,'[3]Nur des jours'!$B:$B,'[3]Nur des jours'!$N:$N,"")</f>
        <v>0</v>
      </c>
      <c r="AD460" s="93">
        <v>0</v>
      </c>
      <c r="AE460" s="93">
        <v>0</v>
      </c>
      <c r="AF460" s="93">
        <v>0</v>
      </c>
      <c r="AG460" s="93"/>
      <c r="AH460" s="93">
        <v>3.920150214163657E-2</v>
      </c>
      <c r="AI460" s="93">
        <v>0</v>
      </c>
      <c r="AJ460" s="93">
        <v>0</v>
      </c>
      <c r="AK460" s="93">
        <v>7.5172314918784511E-2</v>
      </c>
      <c r="AL460" s="93">
        <v>3.920150214163657E-2</v>
      </c>
      <c r="AM460" s="49" t="s">
        <v>5559</v>
      </c>
      <c r="AN460" s="49"/>
      <c r="AO460" s="48" t="str" cm="1">
        <f t="array" ref="AO460">IFERROR(_xlfn.IFS(
AQ460="MPR ISSUE","PDH",
AQ460="BSS Hardware Issue","BSS",
AQ460="Sites strategiques, MLL, Pylone, etc.","ENVTECH",
AQ460="AKTIVCO DEFAUT GE &amp; POWER Cabinet","AKTIVCO",
AQ460="AKTIVCO Coupure ENEO &amp; Baisse de tension","AKTIVCO GRID ONLY",
AQ460="Coupure ENEO &amp; Baisse de tension","IHS GRID ONLY",
AQ460="Defaut GE &amp; POWER Cabinet","IHS",
AQ460="Sharing","Partners",
AQ460="Sites strategiques &amp; DataCenter","SST &amp; DC",
AQ460="Exclu","Exclu",
AQ460="SAT","SAT",
AQ460="SPARE-ISSUE","SPARE-ISSUE",
AQ460="Fiber CAmtel","TRANS_FO_CAMTEL",
AQ460="Fiber AOF","Fiber AOF",
AQ460="Projet OCM (HUAWEI)","TRAVAUX-HUAWEI",
AQ460="Projet OCM (NOKIA)","TRAVAUX-NOKIA",
AQ460="ACCESS-ISSUE","ACCESS-ISSUE",
AQ460="Projet OCM (ZTE, NOKIA, autres projets)","TRAVAUX OCM",
AQ460="No root CAuse","No root cause",
AQ460="ODU HS","PDH",
AQ460="IP &amp; VLAN","PDH",
AQ460="Warehouse HUAWEI","SPARE-ISSUE",
AQ460="SPARE-HS","SPARE-ISSUE",
AQ460="Power Telco","BSS",AQ460="no impacts","no impacts"
),"")</f>
        <v>No root cause</v>
      </c>
      <c r="AP460" s="48" t="str" cm="1">
        <f t="array" ref="AP460">IFERROR(_xlfn.IFS(
AQ460="MPR ISSUE","TX ISSUE",
AQ460="BSS Hardware Issue","RAN ISSUE",
AQ460="Sites strategiques, MLL, Pylone, etc.","ENVTECH",
AQ460="AKTIVCO DEFAUT GE &amp; POWER Cabinet","POWER ISSUE",
AQ460="AKTIVCO Coupure ENEO &amp; Baisse de tension","POWER ISSUE",
AQ460="Coupure ENEO &amp; Baisse de tension","POWER ISSUE",
AQ460="Defaut GE &amp; POWER Cabinet","POWER ISSUE",
AQ460="Sharing","POWER ISSUE",
AQ460="Sites strategiques &amp; DataCenter","POWER ISSUE",
AQ460="Exclu","Exclu",
AQ460="SAT","TX ISSUE",
AQ460="SPARE-ISSUE","SPARE-ISSUE",
AQ460="Fiber CAmtel","TX ISSUE",
AQ460="Fiber AOF","TX ISSUE",
AQ460="Projet OCM (HUAWEI)","TRAVAUX-HUAWEI",
AQ460="Projet OCM (NOKIA)","TRAVAUX -NOKIA",
AQ460="ACCESS-ISSUE","ACCESS-ISSUE",
AQ460="Projet OCM (ZTE, NOKIA, autres projets)","TRAVAUX OCM",
AQ460="No root CAuse","No root cause",
AQ460="ODU HS","TX ISSUE",
AQ460="IP &amp; VLAN","TX ISSUE",
AQ460="Warehouse HUAWEI","SPARE-ISSUE",
AQ460="SPARE-HS","SPARE-ISSUE",
AQ460="Power Telco","RAN ISSUE",AQ460="no impacts","no impacts"
),"")</f>
        <v>No root cause</v>
      </c>
      <c r="AQ460" s="127" t="s">
        <v>5344</v>
      </c>
      <c r="AR460" s="48" t="str" cm="1">
        <f t="array" ref="AR460">IFERROR(_xlfn.IFS(
AQ460="MPR ISSUE","ACTIVE",
AQ460="BSS Hardware Issue","ACTIVE",
AQ460="Sites strategiques, MLL, Pylone, etc.","PASSIVE",
AQ460="AKTIVCO DEFAUT GE &amp; POWER Cabinet","PASSIVE",
AQ460="AKTIVCO Coupure ENEO &amp; Baisse de tension","PASSIVE",
AQ460="Coupure ENEO &amp; Baisse de tension","PASSIVE",
AQ460="Defaut GE &amp; POWER Cabinet","PASSIVE",
AQ460="Sharing","PASSIVE",
AQ460="Sites strategiques &amp; DataCenter","PASSIVE",
AQ460="Exclu","Exclu",
AQ460="SAT","ACTIVE",
AQ460="SPARE-ISSUE","SPARE-ISSUE",
AQ460="Fiber CAmtel","ACTIVE",
AQ460="Fiber AOF","ACTIVE",
AQ460="Projet OCM (HUAWEI)","PLANNED WORKS",
AQ460="Projet OCM (NOKIA)","PLANNED WORKS",
AQ460="ACCESS-ISSUE","ACCESS-ISSUE",
AQ460="Projet OCM (ZTE, NOKIA, autres projets)","PLANNED WORKS",
AQ460="No root CAuse","No root cause",
AQ460="ODU HS","ACTIVE",
AQ460="IP &amp; VLAN","ACTIVE",
AQ460="Warehouse HUAWEI","SPARE-ISSUE",
AQ460="SPARE-HS","SPARE-ISSUE",
AQ460="Power Telco","ACTIVE", AQ460="no impacts","no impacts"
),"")</f>
        <v>No root cause</v>
      </c>
      <c r="AS460" s="92" t="s">
        <v>5537</v>
      </c>
      <c r="AT460" s="98" t="s">
        <v>365</v>
      </c>
      <c r="AV460" s="17" t="s">
        <v>5537</v>
      </c>
      <c r="AW460" s="7" t="s">
        <v>5537</v>
      </c>
      <c r="AX460" s="6" t="s">
        <v>5537</v>
      </c>
      <c r="AY460" s="7"/>
      <c r="AZ460" s="3" t="s">
        <v>5537</v>
      </c>
      <c r="BA460" s="18" t="s">
        <v>5537</v>
      </c>
      <c r="BB460" s="18" t="s">
        <v>5537</v>
      </c>
      <c r="BC460" s="18" t="s">
        <v>5537</v>
      </c>
      <c r="BD460" s="18" t="s">
        <v>5537</v>
      </c>
      <c r="BE460" s="18" t="s">
        <v>5537</v>
      </c>
      <c r="BF460" s="18" t="s">
        <v>5537</v>
      </c>
      <c r="BG460" s="18" t="s">
        <v>5537</v>
      </c>
      <c r="BH460" s="18" t="s">
        <v>5537</v>
      </c>
      <c r="BI460" s="18" t="s">
        <v>5537</v>
      </c>
      <c r="BJ460" s="18" t="s">
        <v>5537</v>
      </c>
      <c r="BK460" s="18" t="s">
        <v>5537</v>
      </c>
      <c r="BL460" s="9" t="s">
        <v>5537</v>
      </c>
      <c r="BM460" s="14" t="s">
        <v>5537</v>
      </c>
      <c r="BN460" s="14" t="s">
        <v>5537</v>
      </c>
      <c r="BO460" s="14" t="str">
        <f>_xlfn.XLOOKUP(B460,'[4]cell downs 18042026 17h'!$B:$B,'[4]cell downs 18042026 17h'!$B:$B,"")</f>
        <v/>
      </c>
      <c r="BP460" s="14" t="str">
        <f>_xlfn.XLOOKUP(B460,'[5]Cells Huawei 19042026 15h'!$B:$B,'[5]Cells Huawei 19042026 15h'!$B:$B,"")</f>
        <v/>
      </c>
      <c r="BQ460" s="9" t="str">
        <f>_xlfn.XLOOKUP(B460,'[6]cells down 19042026 9H40'!$B:$B,'[6]cells down 19042026 9H40'!$B:$B,"")</f>
        <v/>
      </c>
      <c r="BR460" s="9" t="s">
        <v>365</v>
      </c>
      <c r="BS460" s="9" t="s">
        <v>5537</v>
      </c>
      <c r="BT460" s="108"/>
    </row>
    <row r="461" spans="1:72" s="9" customFormat="1" x14ac:dyDescent="0.35">
      <c r="A461" s="1" t="s">
        <v>3037</v>
      </c>
      <c r="B461" s="16" t="s">
        <v>3038</v>
      </c>
      <c r="C461" s="3" t="str">
        <f>_xlfn.XLOOKUP(B461,'[1]daily break down'!$D:$D,'[1]daily break down'!$E:$E,"")</f>
        <v>Douala</v>
      </c>
      <c r="D461" s="1"/>
      <c r="E461" s="1"/>
      <c r="F461" s="3" t="s">
        <v>31</v>
      </c>
      <c r="G461" s="1" t="s">
        <v>32</v>
      </c>
      <c r="H461" s="34" t="str">
        <f>_xlfn.XLOOKUP(B461,[2]CALCULATION!$B:$B,[2]CALCULATION!$H:$H,"")</f>
        <v>ZTE</v>
      </c>
      <c r="I461" s="28">
        <v>0</v>
      </c>
      <c r="J461" s="28">
        <v>7.4586297523349707E-2</v>
      </c>
      <c r="K461" s="28">
        <v>0</v>
      </c>
      <c r="L461" s="28">
        <v>0</v>
      </c>
      <c r="M461" s="28">
        <v>0</v>
      </c>
      <c r="N461" s="28">
        <v>0</v>
      </c>
      <c r="O461" s="28">
        <v>0</v>
      </c>
      <c r="P461" s="28">
        <v>0.46028770121535362</v>
      </c>
      <c r="Q461" s="28">
        <v>0</v>
      </c>
      <c r="R461" s="28">
        <v>0</v>
      </c>
      <c r="S461" s="93">
        <v>0</v>
      </c>
      <c r="T461" s="93">
        <f>_xlfn.XLOOKUP(B461,'[3]Nur des jours'!$B:$B,'[3]Nur des jours'!$U:$U,"")</f>
        <v>0</v>
      </c>
      <c r="U461" s="93">
        <v>0</v>
      </c>
      <c r="V461" s="93">
        <v>0</v>
      </c>
      <c r="W461" s="93">
        <v>0</v>
      </c>
      <c r="X461" s="93">
        <v>0</v>
      </c>
      <c r="Y461" s="93">
        <v>0</v>
      </c>
      <c r="Z461" s="93">
        <v>0</v>
      </c>
      <c r="AA461" s="93">
        <v>0</v>
      </c>
      <c r="AB461" s="93">
        <v>0</v>
      </c>
      <c r="AC461" s="93">
        <f>_xlfn.XLOOKUP(B461,'[3]Nur des jours'!$B:$B,'[3]Nur des jours'!$N:$N,"")</f>
        <v>0</v>
      </c>
      <c r="AD461" s="93">
        <v>0</v>
      </c>
      <c r="AE461" s="93">
        <v>0</v>
      </c>
      <c r="AF461" s="93">
        <v>0.13613515279668278</v>
      </c>
      <c r="AG461" s="93"/>
      <c r="AH461" s="93">
        <v>3.9130161828366518E-2</v>
      </c>
      <c r="AI461" s="93">
        <v>0</v>
      </c>
      <c r="AJ461" s="93">
        <v>3.8250864469536877E-2</v>
      </c>
      <c r="AK461" s="93">
        <v>5.0411279431431796E-2</v>
      </c>
      <c r="AL461" s="93">
        <v>3.9130161828366518E-2</v>
      </c>
      <c r="AM461" s="49" t="s">
        <v>5559</v>
      </c>
      <c r="AN461" s="49"/>
      <c r="AO461" s="48" t="str" cm="1">
        <f t="array" ref="AO461">IFERROR(_xlfn.IFS(
AQ461="MPR ISSUE","PDH",
AQ461="BSS Hardware Issue","BSS",
AQ461="Sites strategiques, MLL, Pylone, etc.","ENVTECH",
AQ461="AKTIVCO DEFAUT GE &amp; POWER Cabinet","AKTIVCO",
AQ461="AKTIVCO Coupure ENEO &amp; Baisse de tension","AKTIVCO GRID ONLY",
AQ461="Coupure ENEO &amp; Baisse de tension","IHS GRID ONLY",
AQ461="Defaut GE &amp; POWER Cabinet","IHS",
AQ461="Sharing","Partners",
AQ461="Sites strategiques &amp; DataCenter","SST &amp; DC",
AQ461="Exclu","Exclu",
AQ461="SAT","SAT",
AQ461="SPARE-ISSUE","SPARE-ISSUE",
AQ461="Fiber CAmtel","TRANS_FO_CAMTEL",
AQ461="Fiber AOF","Fiber AOF",
AQ461="Projet OCM (HUAWEI)","TRAVAUX-HUAWEI",
AQ461="Projet OCM (NOKIA)","TRAVAUX-NOKIA",
AQ461="ACCESS-ISSUE","ACCESS-ISSUE",
AQ461="Projet OCM (ZTE, NOKIA, autres projets)","TRAVAUX OCM",
AQ461="No root CAuse","No root cause",
AQ461="ODU HS","PDH",
AQ461="IP &amp; VLAN","PDH",
AQ461="Warehouse HUAWEI","SPARE-ISSUE",
AQ461="SPARE-HS","SPARE-ISSUE",
AQ461="Power Telco","BSS",AQ461="no impacts","no impacts"
),"")</f>
        <v>No root cause</v>
      </c>
      <c r="AP461" s="48" t="str" cm="1">
        <f t="array" ref="AP461">IFERROR(_xlfn.IFS(
AQ461="MPR ISSUE","TX ISSUE",
AQ461="BSS Hardware Issue","RAN ISSUE",
AQ461="Sites strategiques, MLL, Pylone, etc.","ENVTECH",
AQ461="AKTIVCO DEFAUT GE &amp; POWER Cabinet","POWER ISSUE",
AQ461="AKTIVCO Coupure ENEO &amp; Baisse de tension","POWER ISSUE",
AQ461="Coupure ENEO &amp; Baisse de tension","POWER ISSUE",
AQ461="Defaut GE &amp; POWER Cabinet","POWER ISSUE",
AQ461="Sharing","POWER ISSUE",
AQ461="Sites strategiques &amp; DataCenter","POWER ISSUE",
AQ461="Exclu","Exclu",
AQ461="SAT","TX ISSUE",
AQ461="SPARE-ISSUE","SPARE-ISSUE",
AQ461="Fiber CAmtel","TX ISSUE",
AQ461="Fiber AOF","TX ISSUE",
AQ461="Projet OCM (HUAWEI)","TRAVAUX-HUAWEI",
AQ461="Projet OCM (NOKIA)","TRAVAUX -NOKIA",
AQ461="ACCESS-ISSUE","ACCESS-ISSUE",
AQ461="Projet OCM (ZTE, NOKIA, autres projets)","TRAVAUX OCM",
AQ461="No root CAuse","No root cause",
AQ461="ODU HS","TX ISSUE",
AQ461="IP &amp; VLAN","TX ISSUE",
AQ461="Warehouse HUAWEI","SPARE-ISSUE",
AQ461="SPARE-HS","SPARE-ISSUE",
AQ461="Power Telco","RAN ISSUE",AQ461="no impacts","no impacts"
),"")</f>
        <v>No root cause</v>
      </c>
      <c r="AQ461" s="67" t="s">
        <v>5344</v>
      </c>
      <c r="AR461" s="48" t="str" cm="1">
        <f t="array" ref="AR461">IFERROR(_xlfn.IFS(
AQ461="MPR ISSUE","ACTIVE",
AQ461="BSS Hardware Issue","ACTIVE",
AQ461="Sites strategiques, MLL, Pylone, etc.","PASSIVE",
AQ461="AKTIVCO DEFAUT GE &amp; POWER Cabinet","PASSIVE",
AQ461="AKTIVCO Coupure ENEO &amp; Baisse de tension","PASSIVE",
AQ461="Coupure ENEO &amp; Baisse de tension","PASSIVE",
AQ461="Defaut GE &amp; POWER Cabinet","PASSIVE",
AQ461="Sharing","PASSIVE",
AQ461="Sites strategiques &amp; DataCenter","PASSIVE",
AQ461="Exclu","Exclu",
AQ461="SAT","ACTIVE",
AQ461="SPARE-ISSUE","SPARE-ISSUE",
AQ461="Fiber CAmtel","ACTIVE",
AQ461="Fiber AOF","ACTIVE",
AQ461="Projet OCM (HUAWEI)","PLANNED WORKS",
AQ461="Projet OCM (NOKIA)","PLANNED WORKS",
AQ461="ACCESS-ISSUE","ACCESS-ISSUE",
AQ461="Projet OCM (ZTE, NOKIA, autres projets)","PLANNED WORKS",
AQ461="No root CAuse","No root cause",
AQ461="ODU HS","ACTIVE",
AQ461="IP &amp; VLAN","ACTIVE",
AQ461="Warehouse HUAWEI","SPARE-ISSUE",
AQ461="SPARE-HS","SPARE-ISSUE",
AQ461="Power Telco","ACTIVE", AQ461="no impacts","no impacts"
),"")</f>
        <v>No root cause</v>
      </c>
      <c r="AS461" s="92" t="s">
        <v>5537</v>
      </c>
      <c r="AT461" s="98" t="s">
        <v>3038</v>
      </c>
      <c r="AV461" s="17" t="s">
        <v>5537</v>
      </c>
      <c r="AW461" s="7" t="s">
        <v>5537</v>
      </c>
      <c r="AX461" s="6" t="s">
        <v>5537</v>
      </c>
      <c r="AY461" s="7"/>
      <c r="AZ461" s="3" t="s">
        <v>5537</v>
      </c>
      <c r="BA461" s="18" t="s">
        <v>5537</v>
      </c>
      <c r="BB461" s="18" t="s">
        <v>5537</v>
      </c>
      <c r="BC461" s="18" t="s">
        <v>5537</v>
      </c>
      <c r="BD461" s="18" t="s">
        <v>5537</v>
      </c>
      <c r="BE461" s="18" t="s">
        <v>5537</v>
      </c>
      <c r="BF461" s="18" t="s">
        <v>5537</v>
      </c>
      <c r="BG461" s="18" t="s">
        <v>5537</v>
      </c>
      <c r="BH461" s="18" t="s">
        <v>5537</v>
      </c>
      <c r="BI461" s="18" t="s">
        <v>5537</v>
      </c>
      <c r="BJ461" s="18" t="s">
        <v>5537</v>
      </c>
      <c r="BK461" s="18" t="s">
        <v>5537</v>
      </c>
      <c r="BL461" s="9" t="s">
        <v>5537</v>
      </c>
      <c r="BM461" s="14" t="s">
        <v>5537</v>
      </c>
      <c r="BN461" s="14" t="s">
        <v>5537</v>
      </c>
      <c r="BO461" s="14" t="str">
        <f>_xlfn.XLOOKUP(B461,'[4]cell downs 18042026 17h'!$B:$B,'[4]cell downs 18042026 17h'!$B:$B,"")</f>
        <v/>
      </c>
      <c r="BP461" s="14" t="str">
        <f>_xlfn.XLOOKUP(B461,'[5]Cells Huawei 19042026 15h'!$B:$B,'[5]Cells Huawei 19042026 15h'!$B:$B,"")</f>
        <v/>
      </c>
      <c r="BQ461" s="9" t="str">
        <f>_xlfn.XLOOKUP(B461,'[6]cells down 19042026 9H40'!$B:$B,'[6]cells down 19042026 9H40'!$B:$B,"")</f>
        <v/>
      </c>
      <c r="BR461" s="9" t="s">
        <v>5537</v>
      </c>
      <c r="BS461" s="9" t="s">
        <v>5537</v>
      </c>
      <c r="BT461" s="108"/>
    </row>
    <row r="462" spans="1:72" s="9" customFormat="1" x14ac:dyDescent="0.35">
      <c r="A462" s="1" t="s">
        <v>243</v>
      </c>
      <c r="B462" s="8" t="s">
        <v>244</v>
      </c>
      <c r="C462" s="3" t="str">
        <f>_xlfn.XLOOKUP(B462,'[1]daily break down'!$D:$D,'[1]daily break down'!$E:$E,"")</f>
        <v>EXTREME-NORD</v>
      </c>
      <c r="D462" s="1" t="s">
        <v>11</v>
      </c>
      <c r="E462" s="1" t="s">
        <v>66</v>
      </c>
      <c r="F462" s="3" t="s">
        <v>55</v>
      </c>
      <c r="G462" s="1" t="s">
        <v>245</v>
      </c>
      <c r="H462" s="33" t="str">
        <f>_xlfn.XLOOKUP(B462,[2]CALCULATION!$B:$B,[2]CALCULATION!$H:$H,"")</f>
        <v>NOKIA</v>
      </c>
      <c r="I462" s="28">
        <v>0.44258307486857673</v>
      </c>
      <c r="J462" s="28">
        <v>0</v>
      </c>
      <c r="K462" s="28">
        <v>0.48675141533420735</v>
      </c>
      <c r="L462" s="28">
        <v>0</v>
      </c>
      <c r="M462" s="28">
        <v>0</v>
      </c>
      <c r="N462" s="28">
        <v>2.5862360224589527E-3</v>
      </c>
      <c r="O462" s="28">
        <v>0</v>
      </c>
      <c r="P462" s="28">
        <v>0</v>
      </c>
      <c r="Q462" s="28">
        <v>0</v>
      </c>
      <c r="R462" s="28">
        <v>9.8098607748450719E-4</v>
      </c>
      <c r="S462" s="93">
        <v>0</v>
      </c>
      <c r="T462" s="93">
        <f>_xlfn.XLOOKUP(B462,'[3]Nur des jours'!$B:$B,'[3]Nur des jours'!$U:$U,"")</f>
        <v>0.38209586062586709</v>
      </c>
      <c r="U462" s="93">
        <v>0</v>
      </c>
      <c r="V462" s="93">
        <v>0</v>
      </c>
      <c r="W462" s="93">
        <v>0.38209586062586709</v>
      </c>
      <c r="X462" s="93">
        <v>2.7645971274559804E-3</v>
      </c>
      <c r="Y462" s="93">
        <v>0</v>
      </c>
      <c r="Z462" s="93">
        <v>0</v>
      </c>
      <c r="AA462" s="93">
        <v>0</v>
      </c>
      <c r="AB462" s="93">
        <v>0</v>
      </c>
      <c r="AC462" s="93">
        <f>_xlfn.XLOOKUP(B462,'[3]Nur des jours'!$B:$B,'[3]Nur des jours'!$N:$N,"")</f>
        <v>0</v>
      </c>
      <c r="AD462" s="93">
        <v>0</v>
      </c>
      <c r="AE462" s="93">
        <v>0</v>
      </c>
      <c r="AF462" s="93">
        <v>0</v>
      </c>
      <c r="AG462" s="93"/>
      <c r="AH462" s="93">
        <v>3.8793540336883432E-2</v>
      </c>
      <c r="AI462" s="93">
        <v>0</v>
      </c>
      <c r="AJ462" s="93">
        <v>0.11555617369696367</v>
      </c>
      <c r="AK462" s="93">
        <v>0</v>
      </c>
      <c r="AL462" s="93">
        <v>3.8793540336883432E-2</v>
      </c>
      <c r="AM462" s="49" t="s">
        <v>5601</v>
      </c>
      <c r="AN462" s="49"/>
      <c r="AO462" s="48" t="str" cm="1">
        <f t="array" ref="AO462">IFERROR(_xlfn.IFS(
AQ462="MPR ISSUE","PDH",
AQ462="BSS Hardware Issue","BSS",
AQ462="Sites strategiques, MLL, Pylone, etc.","ENVTECH",
AQ462="AKTIVCO DEFAUT GE &amp; POWER Cabinet","AKTIVCO",
AQ462="AKTIVCO Coupure ENEO &amp; Baisse de tension","AKTIVCO GRID ONLY",
AQ462="Coupure ENEO &amp; Baisse de tension","IHS GRID ONLY",
AQ462="Defaut GE &amp; POWER Cabinet","IHS",
AQ462="Sharing","Partners",
AQ462="Sites strategiques &amp; DataCenter","SST &amp; DC",
AQ462="Exclu","Exclu",
AQ462="SAT","SAT",
AQ462="SPARE-ISSUE","SPARE-ISSUE",
AQ462="Fiber CAmtel","TRANS_FO_CAMTEL",
AQ462="Fiber AOF","Fiber AOF",
AQ462="Projet OCM (HUAWEI)","TRAVAUX-HUAWEI",
AQ462="Projet OCM (NOKIA)","TRAVAUX-NOKIA",
AQ462="ACCESS-ISSUE","ACCESS-ISSUE",
AQ462="Projet OCM (ZTE, NOKIA, autres projets)","TRAVAUX OCM",
AQ462="No root CAuse","No root cause",
AQ462="ODU HS","PDH",
AQ462="IP &amp; VLAN","PDH",
AQ462="Warehouse HUAWEI","SPARE-ISSUE",
AQ462="SPARE-HS","SPARE-ISSUE",
AQ462="Power Telco","BSS",AQ462="no impacts","no impacts"
),"")</f>
        <v>No root cause</v>
      </c>
      <c r="AP462" s="48" t="str" cm="1">
        <f t="array" ref="AP462">IFERROR(_xlfn.IFS(
AQ462="MPR ISSUE","TX ISSUE",
AQ462="BSS Hardware Issue","RAN ISSUE",
AQ462="Sites strategiques, MLL, Pylone, etc.","ENVTECH",
AQ462="AKTIVCO DEFAUT GE &amp; POWER Cabinet","POWER ISSUE",
AQ462="AKTIVCO Coupure ENEO &amp; Baisse de tension","POWER ISSUE",
AQ462="Coupure ENEO &amp; Baisse de tension","POWER ISSUE",
AQ462="Defaut GE &amp; POWER Cabinet","POWER ISSUE",
AQ462="Sharing","POWER ISSUE",
AQ462="Sites strategiques &amp; DataCenter","POWER ISSUE",
AQ462="Exclu","Exclu",
AQ462="SAT","TX ISSUE",
AQ462="SPARE-ISSUE","SPARE-ISSUE",
AQ462="Fiber CAmtel","TX ISSUE",
AQ462="Fiber AOF","TX ISSUE",
AQ462="Projet OCM (HUAWEI)","TRAVAUX-HUAWEI",
AQ462="Projet OCM (NOKIA)","TRAVAUX -NOKIA",
AQ462="ACCESS-ISSUE","ACCESS-ISSUE",
AQ462="Projet OCM (ZTE, NOKIA, autres projets)","TRAVAUX OCM",
AQ462="No root CAuse","No root cause",
AQ462="ODU HS","TX ISSUE",
AQ462="IP &amp; VLAN","TX ISSUE",
AQ462="Warehouse HUAWEI","SPARE-ISSUE",
AQ462="SPARE-HS","SPARE-ISSUE",
AQ462="Power Telco","RAN ISSUE",AQ462="no impacts","no impacts"
),"")</f>
        <v>No root cause</v>
      </c>
      <c r="AQ462" s="67" t="s">
        <v>5344</v>
      </c>
      <c r="AR462" s="48" t="str" cm="1">
        <f t="array" ref="AR462">IFERROR(_xlfn.IFS(
AQ462="MPR ISSUE","ACTIVE",
AQ462="BSS Hardware Issue","ACTIVE",
AQ462="Sites strategiques, MLL, Pylone, etc.","PASSIVE",
AQ462="AKTIVCO DEFAUT GE &amp; POWER Cabinet","PASSIVE",
AQ462="AKTIVCO Coupure ENEO &amp; Baisse de tension","PASSIVE",
AQ462="Coupure ENEO &amp; Baisse de tension","PASSIVE",
AQ462="Defaut GE &amp; POWER Cabinet","PASSIVE",
AQ462="Sharing","PASSIVE",
AQ462="Sites strategiques &amp; DataCenter","PASSIVE",
AQ462="Exclu","Exclu",
AQ462="SAT","ACTIVE",
AQ462="SPARE-ISSUE","SPARE-ISSUE",
AQ462="Fiber CAmtel","ACTIVE",
AQ462="Fiber AOF","ACTIVE",
AQ462="Projet OCM (HUAWEI)","PLANNED WORKS",
AQ462="Projet OCM (NOKIA)","PLANNED WORKS",
AQ462="ACCESS-ISSUE","ACCESS-ISSUE",
AQ462="Projet OCM (ZTE, NOKIA, autres projets)","PLANNED WORKS",
AQ462="No root CAuse","No root cause",
AQ462="ODU HS","ACTIVE",
AQ462="IP &amp; VLAN","ACTIVE",
AQ462="Warehouse HUAWEI","SPARE-ISSUE",
AQ462="SPARE-HS","SPARE-ISSUE",
AQ462="Power Telco","ACTIVE", AQ462="no impacts","no impacts"
),"")</f>
        <v>No root cause</v>
      </c>
      <c r="AS462" s="92" t="s">
        <v>5964</v>
      </c>
      <c r="AT462" s="98" t="s">
        <v>244</v>
      </c>
      <c r="AV462" s="17" t="s">
        <v>5537</v>
      </c>
      <c r="AW462" s="7" t="s">
        <v>5537</v>
      </c>
      <c r="AX462" s="6" t="s">
        <v>5537</v>
      </c>
      <c r="AY462" s="7"/>
      <c r="AZ462" s="3" t="s">
        <v>5537</v>
      </c>
      <c r="BA462" s="18" t="s">
        <v>5537</v>
      </c>
      <c r="BB462" s="18" t="s">
        <v>5537</v>
      </c>
      <c r="BC462" s="18" t="s">
        <v>5537</v>
      </c>
      <c r="BD462" s="18" t="s">
        <v>5537</v>
      </c>
      <c r="BE462" s="18" t="s">
        <v>5537</v>
      </c>
      <c r="BF462" s="18" t="s">
        <v>5537</v>
      </c>
      <c r="BG462" s="18" t="s">
        <v>5537</v>
      </c>
      <c r="BH462" s="18" t="s">
        <v>5537</v>
      </c>
      <c r="BI462" s="18" t="s">
        <v>5537</v>
      </c>
      <c r="BJ462" s="18" t="s">
        <v>5537</v>
      </c>
      <c r="BK462" s="18" t="s">
        <v>5537</v>
      </c>
      <c r="BL462" s="9" t="s">
        <v>5964</v>
      </c>
      <c r="BM462" s="14" t="s">
        <v>5537</v>
      </c>
      <c r="BN462" s="14" t="s">
        <v>5537</v>
      </c>
      <c r="BO462" s="14" t="str">
        <f>_xlfn.XLOOKUP(B462,'[4]cell downs 18042026 17h'!$B:$B,'[4]cell downs 18042026 17h'!$B:$B,"")</f>
        <v/>
      </c>
      <c r="BP462" s="14" t="str">
        <f>_xlfn.XLOOKUP(B462,'[5]Cells Huawei 19042026 15h'!$B:$B,'[5]Cells Huawei 19042026 15h'!$B:$B,"")</f>
        <v/>
      </c>
      <c r="BQ462" s="9" t="str">
        <f>_xlfn.XLOOKUP(B462,'[6]cells down 19042026 9H40'!$B:$B,'[6]cells down 19042026 9H40'!$B:$B,"")</f>
        <v/>
      </c>
      <c r="BR462" s="9" t="s">
        <v>244</v>
      </c>
      <c r="BS462" s="9" t="s">
        <v>12</v>
      </c>
      <c r="BT462" s="108"/>
    </row>
    <row r="463" spans="1:72" s="9" customFormat="1" x14ac:dyDescent="0.35">
      <c r="A463" s="1" t="s">
        <v>1269</v>
      </c>
      <c r="B463" s="8" t="s">
        <v>1270</v>
      </c>
      <c r="C463" s="3" t="str">
        <f>_xlfn.XLOOKUP(B463,'[1]daily break down'!$D:$D,'[1]daily break down'!$E:$E,"")</f>
        <v>OUEST</v>
      </c>
      <c r="D463" s="1" t="s">
        <v>21</v>
      </c>
      <c r="E463" s="1" t="s">
        <v>122</v>
      </c>
      <c r="F463" s="3" t="s">
        <v>102</v>
      </c>
      <c r="G463" s="1" t="s">
        <v>1269</v>
      </c>
      <c r="H463" s="33" t="str">
        <f>_xlfn.XLOOKUP(B463,[2]CALCULATION!$B:$B,[2]CALCULATION!$H:$H,"")</f>
        <v>NOKIA</v>
      </c>
      <c r="I463" s="28">
        <v>0</v>
      </c>
      <c r="J463" s="28">
        <v>0</v>
      </c>
      <c r="K463" s="28">
        <v>0</v>
      </c>
      <c r="L463" s="28">
        <v>0</v>
      </c>
      <c r="M463" s="28">
        <v>0</v>
      </c>
      <c r="N463" s="28">
        <v>0</v>
      </c>
      <c r="O463" s="28">
        <v>0</v>
      </c>
      <c r="P463" s="28">
        <v>0</v>
      </c>
      <c r="Q463" s="28">
        <v>0</v>
      </c>
      <c r="R463" s="28">
        <v>0</v>
      </c>
      <c r="S463" s="93">
        <v>0</v>
      </c>
      <c r="T463" s="93">
        <f>_xlfn.XLOOKUP(B463,'[3]Nur des jours'!$B:$B,'[3]Nur des jours'!$U:$U,"")</f>
        <v>8.8247967514475043E-2</v>
      </c>
      <c r="U463" s="93">
        <v>0</v>
      </c>
      <c r="V463" s="93">
        <v>0</v>
      </c>
      <c r="W463" s="93">
        <v>8.8247967514475043E-2</v>
      </c>
      <c r="X463" s="93">
        <v>0</v>
      </c>
      <c r="Y463" s="93">
        <v>0.61493566530549348</v>
      </c>
      <c r="Z463" s="93">
        <v>1.6612840400304767</v>
      </c>
      <c r="AA463" s="93">
        <v>0</v>
      </c>
      <c r="AB463" s="93">
        <v>0</v>
      </c>
      <c r="AC463" s="93">
        <f>_xlfn.XLOOKUP(B463,'[3]Nur des jours'!$B:$B,'[3]Nur des jours'!$N:$N,"")</f>
        <v>0</v>
      </c>
      <c r="AD463" s="93">
        <v>0</v>
      </c>
      <c r="AE463" s="93">
        <v>0</v>
      </c>
      <c r="AF463" s="93">
        <v>0</v>
      </c>
      <c r="AG463" s="93"/>
      <c r="AH463" s="93">
        <v>3.7703355562975001E-2</v>
      </c>
      <c r="AI463" s="93">
        <v>0.12352173582884708</v>
      </c>
      <c r="AJ463" s="93">
        <v>5.976697573365175E-2</v>
      </c>
      <c r="AK463" s="93">
        <v>0</v>
      </c>
      <c r="AL463" s="93">
        <v>3.7703355562975001E-2</v>
      </c>
      <c r="AM463" s="49" t="s">
        <v>5559</v>
      </c>
      <c r="AN463" s="49"/>
      <c r="AO463" s="48" t="str" cm="1">
        <f t="array" ref="AO463">IFERROR(_xlfn.IFS(
AQ463="MPR ISSUE","PDH",
AQ463="BSS Hardware Issue","BSS",
AQ463="Sites strategiques, MLL, Pylone, etc.","ENVTECH",
AQ463="AKTIVCO DEFAUT GE &amp; POWER Cabinet","AKTIVCO",
AQ463="AKTIVCO Coupure ENEO &amp; Baisse de tension","AKTIVCO GRID ONLY",
AQ463="Coupure ENEO &amp; Baisse de tension","IHS GRID ONLY",
AQ463="Defaut GE &amp; POWER Cabinet","IHS",
AQ463="Sharing","Partners",
AQ463="Sites strategiques &amp; DataCenter","SST &amp; DC",
AQ463="Exclu","Exclu",
AQ463="SAT","SAT",
AQ463="SPARE-ISSUE","SPARE-ISSUE",
AQ463="Fiber CAmtel","TRANS_FO_CAMTEL",
AQ463="Fiber AOF","Fiber AOF",
AQ463="Projet OCM (HUAWEI)","TRAVAUX-HUAWEI",
AQ463="Projet OCM (NOKIA)","TRAVAUX-NOKIA",
AQ463="ACCESS-ISSUE","ACCESS-ISSUE",
AQ463="Projet OCM (ZTE, NOKIA, autres projets)","TRAVAUX OCM",
AQ463="No root CAuse","No root cause",
AQ463="ODU HS","PDH",
AQ463="IP &amp; VLAN","PDH",
AQ463="Warehouse HUAWEI","SPARE-ISSUE",
AQ463="SPARE-HS","SPARE-ISSUE",
AQ463="Power Telco","BSS",AQ463="no impacts","no impacts"
),"")</f>
        <v>No root cause</v>
      </c>
      <c r="AP463" s="48" t="str" cm="1">
        <f t="array" ref="AP463">IFERROR(_xlfn.IFS(
AQ463="MPR ISSUE","TX ISSUE",
AQ463="BSS Hardware Issue","RAN ISSUE",
AQ463="Sites strategiques, MLL, Pylone, etc.","ENVTECH",
AQ463="AKTIVCO DEFAUT GE &amp; POWER Cabinet","POWER ISSUE",
AQ463="AKTIVCO Coupure ENEO &amp; Baisse de tension","POWER ISSUE",
AQ463="Coupure ENEO &amp; Baisse de tension","POWER ISSUE",
AQ463="Defaut GE &amp; POWER Cabinet","POWER ISSUE",
AQ463="Sharing","POWER ISSUE",
AQ463="Sites strategiques &amp; DataCenter","POWER ISSUE",
AQ463="Exclu","Exclu",
AQ463="SAT","TX ISSUE",
AQ463="SPARE-ISSUE","SPARE-ISSUE",
AQ463="Fiber CAmtel","TX ISSUE",
AQ463="Fiber AOF","TX ISSUE",
AQ463="Projet OCM (HUAWEI)","TRAVAUX-HUAWEI",
AQ463="Projet OCM (NOKIA)","TRAVAUX -NOKIA",
AQ463="ACCESS-ISSUE","ACCESS-ISSUE",
AQ463="Projet OCM (ZTE, NOKIA, autres projets)","TRAVAUX OCM",
AQ463="No root CAuse","No root cause",
AQ463="ODU HS","TX ISSUE",
AQ463="IP &amp; VLAN","TX ISSUE",
AQ463="Warehouse HUAWEI","SPARE-ISSUE",
AQ463="SPARE-HS","SPARE-ISSUE",
AQ463="Power Telco","RAN ISSUE",AQ463="no impacts","no impacts"
),"")</f>
        <v>No root cause</v>
      </c>
      <c r="AQ463" s="67" t="s">
        <v>5344</v>
      </c>
      <c r="AR463" s="48" t="str" cm="1">
        <f t="array" ref="AR463">IFERROR(_xlfn.IFS(
AQ463="MPR ISSUE","ACTIVE",
AQ463="BSS Hardware Issue","ACTIVE",
AQ463="Sites strategiques, MLL, Pylone, etc.","PASSIVE",
AQ463="AKTIVCO DEFAUT GE &amp; POWER Cabinet","PASSIVE",
AQ463="AKTIVCO Coupure ENEO &amp; Baisse de tension","PASSIVE",
AQ463="Coupure ENEO &amp; Baisse de tension","PASSIVE",
AQ463="Defaut GE &amp; POWER Cabinet","PASSIVE",
AQ463="Sharing","PASSIVE",
AQ463="Sites strategiques &amp; DataCenter","PASSIVE",
AQ463="Exclu","Exclu",
AQ463="SAT","ACTIVE",
AQ463="SPARE-ISSUE","SPARE-ISSUE",
AQ463="Fiber CAmtel","ACTIVE",
AQ463="Fiber AOF","ACTIVE",
AQ463="Projet OCM (HUAWEI)","PLANNED WORKS",
AQ463="Projet OCM (NOKIA)","PLANNED WORKS",
AQ463="ACCESS-ISSUE","ACCESS-ISSUE",
AQ463="Projet OCM (ZTE, NOKIA, autres projets)","PLANNED WORKS",
AQ463="No root CAuse","No root cause",
AQ463="ODU HS","ACTIVE",
AQ463="IP &amp; VLAN","ACTIVE",
AQ463="Warehouse HUAWEI","SPARE-ISSUE",
AQ463="SPARE-HS","SPARE-ISSUE",
AQ463="Power Telco","ACTIVE", AQ463="no impacts","no impacts"
),"")</f>
        <v>No root cause</v>
      </c>
      <c r="AS463" s="92" t="s">
        <v>5537</v>
      </c>
      <c r="AT463" s="98" t="s">
        <v>1270</v>
      </c>
      <c r="AV463" s="17" t="s">
        <v>5537</v>
      </c>
      <c r="AW463" s="7" t="s">
        <v>5537</v>
      </c>
      <c r="AX463" s="6" t="s">
        <v>5537</v>
      </c>
      <c r="AY463" s="7"/>
      <c r="AZ463" s="3" t="s">
        <v>5537</v>
      </c>
      <c r="BA463" s="18" t="s">
        <v>5537</v>
      </c>
      <c r="BB463" s="18" t="s">
        <v>5537</v>
      </c>
      <c r="BC463" s="18" t="s">
        <v>5537</v>
      </c>
      <c r="BD463" s="18" t="s">
        <v>5537</v>
      </c>
      <c r="BE463" s="18" t="s">
        <v>5537</v>
      </c>
      <c r="BF463" s="18" t="s">
        <v>5537</v>
      </c>
      <c r="BG463" s="18" t="s">
        <v>5537</v>
      </c>
      <c r="BH463" s="18" t="s">
        <v>5537</v>
      </c>
      <c r="BI463" s="18" t="s">
        <v>5537</v>
      </c>
      <c r="BJ463" s="18" t="s">
        <v>5537</v>
      </c>
      <c r="BK463" s="18" t="s">
        <v>5537</v>
      </c>
      <c r="BL463" s="9" t="s">
        <v>5537</v>
      </c>
      <c r="BM463" s="14" t="s">
        <v>5537</v>
      </c>
      <c r="BN463" s="14" t="s">
        <v>5537</v>
      </c>
      <c r="BO463" s="14" t="str">
        <f>_xlfn.XLOOKUP(B463,'[4]cell downs 18042026 17h'!$B:$B,'[4]cell downs 18042026 17h'!$B:$B,"")</f>
        <v/>
      </c>
      <c r="BP463" s="14" t="str">
        <f>_xlfn.XLOOKUP(B463,'[5]Cells Huawei 19042026 15h'!$B:$B,'[5]Cells Huawei 19042026 15h'!$B:$B,"")</f>
        <v/>
      </c>
      <c r="BQ463" s="9" t="str">
        <f>_xlfn.XLOOKUP(B463,'[6]cells down 19042026 9H40'!$B:$B,'[6]cells down 19042026 9H40'!$B:$B,"")</f>
        <v/>
      </c>
      <c r="BR463" s="9" t="s">
        <v>5537</v>
      </c>
      <c r="BS463" s="9" t="s">
        <v>5537</v>
      </c>
      <c r="BT463" s="108"/>
    </row>
    <row r="464" spans="1:72" s="9" customFormat="1" x14ac:dyDescent="0.35">
      <c r="A464" s="1" t="s">
        <v>1298</v>
      </c>
      <c r="B464" s="8" t="s">
        <v>1299</v>
      </c>
      <c r="C464" s="3" t="str">
        <f>_xlfn.XLOOKUP(B464,'[1]daily break down'!$D:$D,'[1]daily break down'!$E:$E,"")</f>
        <v>NORD-OUEST</v>
      </c>
      <c r="D464" s="1" t="s">
        <v>11</v>
      </c>
      <c r="E464" s="1" t="s">
        <v>154</v>
      </c>
      <c r="F464" s="3" t="s">
        <v>51</v>
      </c>
      <c r="G464" s="1" t="s">
        <v>1300</v>
      </c>
      <c r="H464" s="33" t="str">
        <f>_xlfn.XLOOKUP(B464,[2]CALCULATION!$B:$B,[2]CALCULATION!$H:$H,"")</f>
        <v>NOKIA</v>
      </c>
      <c r="I464" s="28">
        <v>0.45715389072948154</v>
      </c>
      <c r="J464" s="28">
        <v>1.2983560267523773</v>
      </c>
      <c r="K464" s="28">
        <v>0.53557725821926117</v>
      </c>
      <c r="L464" s="28">
        <v>0.10983520844760779</v>
      </c>
      <c r="M464" s="28">
        <v>2.2071770947035261</v>
      </c>
      <c r="N464" s="28">
        <v>3.8408604071254598E-2</v>
      </c>
      <c r="O464" s="28">
        <v>0.20527206708690351</v>
      </c>
      <c r="P464" s="28">
        <v>0.74806464792363381</v>
      </c>
      <c r="Q464" s="28">
        <v>0.75962942533663125</v>
      </c>
      <c r="R464" s="28">
        <v>4.1062246274719394</v>
      </c>
      <c r="S464" s="93">
        <v>2.6468326035782903</v>
      </c>
      <c r="T464" s="93">
        <f>_xlfn.XLOOKUP(B464,'[3]Nur des jours'!$B:$B,'[3]Nur des jours'!$U:$U,"")</f>
        <v>0.11594584414139084</v>
      </c>
      <c r="U464" s="93">
        <v>0.52606261177082436</v>
      </c>
      <c r="V464" s="93">
        <v>1.2354358750460144</v>
      </c>
      <c r="W464" s="93">
        <v>0.11594584414139084</v>
      </c>
      <c r="X464" s="93">
        <v>3.6009023122822337E-2</v>
      </c>
      <c r="Y464" s="93">
        <v>5.6180496699797331E-3</v>
      </c>
      <c r="Z464" s="93">
        <v>0.10934686516395412</v>
      </c>
      <c r="AA464" s="93">
        <v>7.4835988619793056E-2</v>
      </c>
      <c r="AB464" s="93">
        <v>2.0082298185387905E-2</v>
      </c>
      <c r="AC464" s="93">
        <f>_xlfn.XLOOKUP(B464,'[3]Nur des jours'!$B:$B,'[3]Nur des jours'!$N:$N,"")</f>
        <v>0.96635804847146278</v>
      </c>
      <c r="AD464" s="93">
        <v>0.96635804847146278</v>
      </c>
      <c r="AE464" s="93">
        <v>0.12580864245091058</v>
      </c>
      <c r="AF464" s="93">
        <v>3.4831907953874086E-2</v>
      </c>
      <c r="AG464" s="93"/>
      <c r="AH464" s="93">
        <v>3.6829436725422368E-2</v>
      </c>
      <c r="AI464" s="93">
        <v>0.11490394030590427</v>
      </c>
      <c r="AJ464" s="93">
        <v>6.0829499746693758E-2</v>
      </c>
      <c r="AK464" s="93">
        <v>0</v>
      </c>
      <c r="AL464" s="93">
        <v>3.6829436725422368E-2</v>
      </c>
      <c r="AM464" s="49" t="s">
        <v>5601</v>
      </c>
      <c r="AN464" s="49"/>
      <c r="AO464" s="48" t="str" cm="1">
        <f t="array" ref="AO464">IFERROR(_xlfn.IFS(
AQ464="MPR ISSUE","PDH",
AQ464="BSS Hardware Issue","BSS",
AQ464="Sites strategiques, MLL, Pylone, etc.","ENVTECH",
AQ464="AKTIVCO DEFAUT GE &amp; POWER Cabinet","AKTIVCO",
AQ464="AKTIVCO Coupure ENEO &amp; Baisse de tension","AKTIVCO GRID ONLY",
AQ464="Coupure ENEO &amp; Baisse de tension","IHS GRID ONLY",
AQ464="Defaut GE &amp; POWER Cabinet","IHS",
AQ464="Sharing","Partners",
AQ464="Sites strategiques &amp; DataCenter","SST &amp; DC",
AQ464="Exclu","Exclu",
AQ464="SAT","SAT",
AQ464="SPARE-ISSUE","SPARE-ISSUE",
AQ464="Fiber CAmtel","TRANS_FO_CAMTEL",
AQ464="Fiber AOF","Fiber AOF",
AQ464="Projet OCM (HUAWEI)","TRAVAUX-HUAWEI",
AQ464="Projet OCM (NOKIA)","TRAVAUX-NOKIA",
AQ464="ACCESS-ISSUE","ACCESS-ISSUE",
AQ464="Projet OCM (ZTE, NOKIA, autres projets)","TRAVAUX OCM",
AQ464="No root CAuse","No root cause",
AQ464="ODU HS","PDH",
AQ464="IP &amp; VLAN","PDH",
AQ464="Warehouse HUAWEI","SPARE-ISSUE",
AQ464="SPARE-HS","SPARE-ISSUE",
AQ464="Power Telco","BSS",AQ464="no impacts","no impacts"
),"")</f>
        <v>IHS</v>
      </c>
      <c r="AP464" s="48" t="str" cm="1">
        <f t="array" ref="AP464">IFERROR(_xlfn.IFS(
AQ464="MPR ISSUE","TX ISSUE",
AQ464="BSS Hardware Issue","RAN ISSUE",
AQ464="Sites strategiques, MLL, Pylone, etc.","ENVTECH",
AQ464="AKTIVCO DEFAUT GE &amp; POWER Cabinet","POWER ISSUE",
AQ464="AKTIVCO Coupure ENEO &amp; Baisse de tension","POWER ISSUE",
AQ464="Coupure ENEO &amp; Baisse de tension","POWER ISSUE",
AQ464="Defaut GE &amp; POWER Cabinet","POWER ISSUE",
AQ464="Sharing","POWER ISSUE",
AQ464="Sites strategiques &amp; DataCenter","POWER ISSUE",
AQ464="Exclu","Exclu",
AQ464="SAT","TX ISSUE",
AQ464="SPARE-ISSUE","SPARE-ISSUE",
AQ464="Fiber CAmtel","TX ISSUE",
AQ464="Fiber AOF","TX ISSUE",
AQ464="Projet OCM (HUAWEI)","TRAVAUX-HUAWEI",
AQ464="Projet OCM (NOKIA)","TRAVAUX -NOKIA",
AQ464="ACCESS-ISSUE","ACCESS-ISSUE",
AQ464="Projet OCM (ZTE, NOKIA, autres projets)","TRAVAUX OCM",
AQ464="No root CAuse","No root cause",
AQ464="ODU HS","TX ISSUE",
AQ464="IP &amp; VLAN","TX ISSUE",
AQ464="Warehouse HUAWEI","SPARE-ISSUE",
AQ464="SPARE-HS","SPARE-ISSUE",
AQ464="Power Telco","RAN ISSUE",AQ464="no impacts","no impacts"
),"")</f>
        <v>POWER ISSUE</v>
      </c>
      <c r="AQ464" s="67" t="s">
        <v>5330</v>
      </c>
      <c r="AR464" s="48" t="str" cm="1">
        <f t="array" ref="AR464">IFERROR(_xlfn.IFS(
AQ464="MPR ISSUE","ACTIVE",
AQ464="BSS Hardware Issue","ACTIVE",
AQ464="Sites strategiques, MLL, Pylone, etc.","PASSIVE",
AQ464="AKTIVCO DEFAUT GE &amp; POWER Cabinet","PASSIVE",
AQ464="AKTIVCO Coupure ENEO &amp; Baisse de tension","PASSIVE",
AQ464="Coupure ENEO &amp; Baisse de tension","PASSIVE",
AQ464="Defaut GE &amp; POWER Cabinet","PASSIVE",
AQ464="Sharing","PASSIVE",
AQ464="Sites strategiques &amp; DataCenter","PASSIVE",
AQ464="Exclu","Exclu",
AQ464="SAT","ACTIVE",
AQ464="SPARE-ISSUE","SPARE-ISSUE",
AQ464="Fiber CAmtel","ACTIVE",
AQ464="Fiber AOF","ACTIVE",
AQ464="Projet OCM (HUAWEI)","PLANNED WORKS",
AQ464="Projet OCM (NOKIA)","PLANNED WORKS",
AQ464="ACCESS-ISSUE","ACCESS-ISSUE",
AQ464="Projet OCM (ZTE, NOKIA, autres projets)","PLANNED WORKS",
AQ464="No root CAuse","No root cause",
AQ464="ODU HS","ACTIVE",
AQ464="IP &amp; VLAN","ACTIVE",
AQ464="Warehouse HUAWEI","SPARE-ISSUE",
AQ464="SPARE-HS","SPARE-ISSUE",
AQ464="Power Telco","ACTIVE", AQ464="no impacts","no impacts"
),"")</f>
        <v>PASSIVE</v>
      </c>
      <c r="AS464" s="92" t="s">
        <v>5798</v>
      </c>
      <c r="AT464" s="98" t="s">
        <v>1299</v>
      </c>
      <c r="AV464" s="17" t="s">
        <v>5537</v>
      </c>
      <c r="AW464" s="7" t="s">
        <v>5537</v>
      </c>
      <c r="AX464" s="6" t="s">
        <v>5537</v>
      </c>
      <c r="AY464" s="7"/>
      <c r="AZ464" s="3" t="s">
        <v>5537</v>
      </c>
      <c r="BA464" s="18" t="s">
        <v>5537</v>
      </c>
      <c r="BB464" s="18" t="s">
        <v>5537</v>
      </c>
      <c r="BC464" s="18" t="s">
        <v>5537</v>
      </c>
      <c r="BD464" s="18" t="s">
        <v>5537</v>
      </c>
      <c r="BE464" s="18" t="s">
        <v>5537</v>
      </c>
      <c r="BF464" s="18" t="s">
        <v>5537</v>
      </c>
      <c r="BG464" s="18" t="s">
        <v>5537</v>
      </c>
      <c r="BH464" s="18" t="s">
        <v>5537</v>
      </c>
      <c r="BI464" s="18" t="s">
        <v>5537</v>
      </c>
      <c r="BJ464" s="18" t="s">
        <v>5537</v>
      </c>
      <c r="BK464" s="18" t="s">
        <v>5537</v>
      </c>
      <c r="BL464" s="9" t="s">
        <v>5798</v>
      </c>
      <c r="BM464" s="14" t="s">
        <v>5537</v>
      </c>
      <c r="BN464" s="14" t="s">
        <v>5537</v>
      </c>
      <c r="BO464" s="14" t="str">
        <f>_xlfn.XLOOKUP(B464,'[4]cell downs 18042026 17h'!$B:$B,'[4]cell downs 18042026 17h'!$B:$B,"")</f>
        <v/>
      </c>
      <c r="BP464" s="14" t="str">
        <f>_xlfn.XLOOKUP(B464,'[5]Cells Huawei 19042026 15h'!$B:$B,'[5]Cells Huawei 19042026 15h'!$B:$B,"")</f>
        <v/>
      </c>
      <c r="BQ464" s="9" t="str">
        <f>_xlfn.XLOOKUP(B464,'[6]cells down 19042026 9H40'!$B:$B,'[6]cells down 19042026 9H40'!$B:$B,"")</f>
        <v/>
      </c>
      <c r="BR464" s="9" t="s">
        <v>1299</v>
      </c>
      <c r="BS464" s="9" t="s">
        <v>154</v>
      </c>
      <c r="BT464" s="108"/>
    </row>
    <row r="465" spans="1:72" s="9" customFormat="1" x14ac:dyDescent="0.35">
      <c r="A465" s="1" t="s">
        <v>1457</v>
      </c>
      <c r="B465" s="8" t="s">
        <v>1458</v>
      </c>
      <c r="C465" s="3" t="str">
        <f>_xlfn.XLOOKUP(B465,'[1]daily break down'!$D:$D,'[1]daily break down'!$E:$E,"")</f>
        <v>ADAMAOUA</v>
      </c>
      <c r="D465" s="1" t="s">
        <v>11</v>
      </c>
      <c r="E465" s="1" t="s">
        <v>96</v>
      </c>
      <c r="F465" s="3" t="s">
        <v>90</v>
      </c>
      <c r="G465" s="1" t="s">
        <v>1459</v>
      </c>
      <c r="H465" s="33" t="str">
        <f>_xlfn.XLOOKUP(B465,[2]CALCULATION!$B:$B,[2]CALCULATION!$H:$H,"")</f>
        <v>NOKIA</v>
      </c>
      <c r="I465" s="28">
        <v>0.18367498584865552</v>
      </c>
      <c r="J465" s="28">
        <v>4.9943999844246816E-3</v>
      </c>
      <c r="K465" s="28">
        <v>1.9620857081666435E-3</v>
      </c>
      <c r="L465" s="28">
        <v>0.15136395349284346</v>
      </c>
      <c r="M465" s="28">
        <v>0.14667830330252743</v>
      </c>
      <c r="N465" s="28">
        <v>0</v>
      </c>
      <c r="O465" s="28">
        <v>2.8346278787682734E-2</v>
      </c>
      <c r="P465" s="28">
        <v>5.711452903081455E-2</v>
      </c>
      <c r="Q465" s="28">
        <v>1.1950885677016007E-2</v>
      </c>
      <c r="R465" s="28">
        <v>0.14228919407220406</v>
      </c>
      <c r="S465" s="93">
        <v>6.7626223056955023E-2</v>
      </c>
      <c r="T465" s="93">
        <f>_xlfn.XLOOKUP(B465,'[3]Nur des jours'!$B:$B,'[3]Nur des jours'!$U:$U,"")</f>
        <v>3.4783667458138214E-3</v>
      </c>
      <c r="U465" s="93">
        <v>9.8109963725485526E-4</v>
      </c>
      <c r="V465" s="93">
        <v>7.5987188884182036E-3</v>
      </c>
      <c r="W465" s="93">
        <v>3.4783667458138214E-3</v>
      </c>
      <c r="X465" s="93">
        <v>0.12173662680811152</v>
      </c>
      <c r="Y465" s="93">
        <v>0.32455622694334413</v>
      </c>
      <c r="Z465" s="93">
        <v>0.11449595663989919</v>
      </c>
      <c r="AA465" s="93">
        <v>6.2658893288720777E-2</v>
      </c>
      <c r="AB465" s="93">
        <v>0</v>
      </c>
      <c r="AC465" s="93">
        <f>_xlfn.XLOOKUP(B465,'[3]Nur des jours'!$B:$B,'[3]Nur des jours'!$N:$N,"")</f>
        <v>8.4731332308378079E-3</v>
      </c>
      <c r="AD465" s="93">
        <v>8.4731332308378079E-3</v>
      </c>
      <c r="AE465" s="93">
        <v>8.9190876114083977E-4</v>
      </c>
      <c r="AF465" s="93">
        <v>2.8541080356505508E-3</v>
      </c>
      <c r="AG465" s="93"/>
      <c r="AH465" s="93">
        <v>3.5815417866481701E-2</v>
      </c>
      <c r="AI465" s="93">
        <v>9.4670855165081988E-2</v>
      </c>
      <c r="AJ465" s="93">
        <v>6.6415437787134643E-2</v>
      </c>
      <c r="AK465" s="93">
        <v>0</v>
      </c>
      <c r="AL465" s="93">
        <v>3.5815417866481701E-2</v>
      </c>
      <c r="AM465" s="49" t="s">
        <v>5559</v>
      </c>
      <c r="AN465" s="49"/>
      <c r="AO465" s="48" t="str" cm="1">
        <f t="array" ref="AO465">IFERROR(_xlfn.IFS(
AQ465="MPR ISSUE","PDH",
AQ465="BSS Hardware Issue","BSS",
AQ465="Sites strategiques, MLL, Pylone, etc.","ENVTECH",
AQ465="AKTIVCO DEFAUT GE &amp; POWER Cabinet","AKTIVCO",
AQ465="AKTIVCO Coupure ENEO &amp; Baisse de tension","AKTIVCO GRID ONLY",
AQ465="Coupure ENEO &amp; Baisse de tension","IHS GRID ONLY",
AQ465="Defaut GE &amp; POWER Cabinet","IHS",
AQ465="Sharing","Partners",
AQ465="Sites strategiques &amp; DataCenter","SST &amp; DC",
AQ465="Exclu","Exclu",
AQ465="SAT","SAT",
AQ465="SPARE-ISSUE","SPARE-ISSUE",
AQ465="Fiber CAmtel","TRANS_FO_CAMTEL",
AQ465="Fiber AOF","Fiber AOF",
AQ465="Projet OCM (HUAWEI)","TRAVAUX-HUAWEI",
AQ465="Projet OCM (NOKIA)","TRAVAUX-NOKIA",
AQ465="ACCESS-ISSUE","ACCESS-ISSUE",
AQ465="Projet OCM (ZTE, NOKIA, autres projets)","TRAVAUX OCM",
AQ465="No root CAuse","No root cause",
AQ465="ODU HS","PDH",
AQ465="IP &amp; VLAN","PDH",
AQ465="Warehouse HUAWEI","SPARE-ISSUE",
AQ465="SPARE-HS","SPARE-ISSUE",
AQ465="Power Telco","BSS",AQ465="no impacts","no impacts"
),"")</f>
        <v>No root cause</v>
      </c>
      <c r="AP465" s="48" t="str" cm="1">
        <f t="array" ref="AP465">IFERROR(_xlfn.IFS(
AQ465="MPR ISSUE","TX ISSUE",
AQ465="BSS Hardware Issue","RAN ISSUE",
AQ465="Sites strategiques, MLL, Pylone, etc.","ENVTECH",
AQ465="AKTIVCO DEFAUT GE &amp; POWER Cabinet","POWER ISSUE",
AQ465="AKTIVCO Coupure ENEO &amp; Baisse de tension","POWER ISSUE",
AQ465="Coupure ENEO &amp; Baisse de tension","POWER ISSUE",
AQ465="Defaut GE &amp; POWER Cabinet","POWER ISSUE",
AQ465="Sharing","POWER ISSUE",
AQ465="Sites strategiques &amp; DataCenter","POWER ISSUE",
AQ465="Exclu","Exclu",
AQ465="SAT","TX ISSUE",
AQ465="SPARE-ISSUE","SPARE-ISSUE",
AQ465="Fiber CAmtel","TX ISSUE",
AQ465="Fiber AOF","TX ISSUE",
AQ465="Projet OCM (HUAWEI)","TRAVAUX-HUAWEI",
AQ465="Projet OCM (NOKIA)","TRAVAUX -NOKIA",
AQ465="ACCESS-ISSUE","ACCESS-ISSUE",
AQ465="Projet OCM (ZTE, NOKIA, autres projets)","TRAVAUX OCM",
AQ465="No root CAuse","No root cause",
AQ465="ODU HS","TX ISSUE",
AQ465="IP &amp; VLAN","TX ISSUE",
AQ465="Warehouse HUAWEI","SPARE-ISSUE",
AQ465="SPARE-HS","SPARE-ISSUE",
AQ465="Power Telco","RAN ISSUE",AQ465="no impacts","no impacts"
),"")</f>
        <v>No root cause</v>
      </c>
      <c r="AQ465" s="127" t="s">
        <v>5344</v>
      </c>
      <c r="AR465" s="48" t="str" cm="1">
        <f t="array" ref="AR465">IFERROR(_xlfn.IFS(
AQ465="MPR ISSUE","ACTIVE",
AQ465="BSS Hardware Issue","ACTIVE",
AQ465="Sites strategiques, MLL, Pylone, etc.","PASSIVE",
AQ465="AKTIVCO DEFAUT GE &amp; POWER Cabinet","PASSIVE",
AQ465="AKTIVCO Coupure ENEO &amp; Baisse de tension","PASSIVE",
AQ465="Coupure ENEO &amp; Baisse de tension","PASSIVE",
AQ465="Defaut GE &amp; POWER Cabinet","PASSIVE",
AQ465="Sharing","PASSIVE",
AQ465="Sites strategiques &amp; DataCenter","PASSIVE",
AQ465="Exclu","Exclu",
AQ465="SAT","ACTIVE",
AQ465="SPARE-ISSUE","SPARE-ISSUE",
AQ465="Fiber CAmtel","ACTIVE",
AQ465="Fiber AOF","ACTIVE",
AQ465="Projet OCM (HUAWEI)","PLANNED WORKS",
AQ465="Projet OCM (NOKIA)","PLANNED WORKS",
AQ465="ACCESS-ISSUE","ACCESS-ISSUE",
AQ465="Projet OCM (ZTE, NOKIA, autres projets)","PLANNED WORKS",
AQ465="No root CAuse","No root cause",
AQ465="ODU HS","ACTIVE",
AQ465="IP &amp; VLAN","ACTIVE",
AQ465="Warehouse HUAWEI","SPARE-ISSUE",
AQ465="SPARE-HS","SPARE-ISSUE",
AQ465="Power Telco","ACTIVE", AQ465="no impacts","no impacts"
),"")</f>
        <v>No root cause</v>
      </c>
      <c r="AS465" s="92" t="s">
        <v>5537</v>
      </c>
      <c r="AT465" s="98" t="s">
        <v>1458</v>
      </c>
      <c r="AV465" s="17" t="s">
        <v>5537</v>
      </c>
      <c r="AW465" s="7" t="s">
        <v>5537</v>
      </c>
      <c r="AX465" s="6" t="s">
        <v>5537</v>
      </c>
      <c r="AY465" s="7"/>
      <c r="AZ465" s="3" t="s">
        <v>5537</v>
      </c>
      <c r="BA465" s="18" t="s">
        <v>5537</v>
      </c>
      <c r="BB465" s="18" t="s">
        <v>5537</v>
      </c>
      <c r="BC465" s="18" t="s">
        <v>5537</v>
      </c>
      <c r="BD465" s="18" t="s">
        <v>5537</v>
      </c>
      <c r="BE465" s="18" t="s">
        <v>5537</v>
      </c>
      <c r="BF465" s="18" t="s">
        <v>5537</v>
      </c>
      <c r="BG465" s="18" t="s">
        <v>5537</v>
      </c>
      <c r="BH465" s="18" t="s">
        <v>5537</v>
      </c>
      <c r="BI465" s="18" t="s">
        <v>5537</v>
      </c>
      <c r="BJ465" s="18" t="s">
        <v>5537</v>
      </c>
      <c r="BK465" s="18" t="s">
        <v>5537</v>
      </c>
      <c r="BL465" s="9" t="s">
        <v>5537</v>
      </c>
      <c r="BM465" s="14" t="s">
        <v>5537</v>
      </c>
      <c r="BN465" s="14" t="s">
        <v>5537</v>
      </c>
      <c r="BO465" s="14" t="str">
        <f>_xlfn.XLOOKUP(B465,'[4]cell downs 18042026 17h'!$B:$B,'[4]cell downs 18042026 17h'!$B:$B,"")</f>
        <v/>
      </c>
      <c r="BP465" s="14" t="str">
        <f>_xlfn.XLOOKUP(B465,'[5]Cells Huawei 19042026 15h'!$B:$B,'[5]Cells Huawei 19042026 15h'!$B:$B,"")</f>
        <v/>
      </c>
      <c r="BQ465" s="9" t="str">
        <f>_xlfn.XLOOKUP(B465,'[6]cells down 19042026 9H40'!$B:$B,'[6]cells down 19042026 9H40'!$B:$B,"")</f>
        <v/>
      </c>
      <c r="BR465" s="9" t="s">
        <v>1458</v>
      </c>
      <c r="BS465" s="9" t="s">
        <v>237</v>
      </c>
      <c r="BT465" s="108"/>
    </row>
    <row r="466" spans="1:72" s="9" customFormat="1" x14ac:dyDescent="0.35">
      <c r="A466" s="1" t="s">
        <v>140</v>
      </c>
      <c r="B466" s="8" t="s">
        <v>141</v>
      </c>
      <c r="C466" s="3" t="str">
        <f>_xlfn.XLOOKUP(B466,'[1]daily break down'!$D:$D,'[1]daily break down'!$E:$E,"")</f>
        <v>EXTREME-NORD</v>
      </c>
      <c r="D466" s="1" t="s">
        <v>11</v>
      </c>
      <c r="E466" s="1" t="s">
        <v>12</v>
      </c>
      <c r="F466" s="3" t="s">
        <v>55</v>
      </c>
      <c r="G466" s="1" t="s">
        <v>142</v>
      </c>
      <c r="H466" s="33" t="str">
        <f>_xlfn.XLOOKUP(B466,[2]CALCULATION!$B:$B,[2]CALCULATION!$H:$H,"")</f>
        <v>NOKIA</v>
      </c>
      <c r="I466" s="28">
        <v>0.29148544407314159</v>
      </c>
      <c r="J466" s="28">
        <v>0.91131625650335035</v>
      </c>
      <c r="K466" s="28">
        <v>0.19339086689202542</v>
      </c>
      <c r="L466" s="28">
        <v>0.20392879451527351</v>
      </c>
      <c r="M466" s="28">
        <v>0</v>
      </c>
      <c r="N466" s="28">
        <v>0</v>
      </c>
      <c r="O466" s="28">
        <v>0.18615463029031387</v>
      </c>
      <c r="P466" s="28">
        <v>1.0623405585258097</v>
      </c>
      <c r="Q466" s="28">
        <v>0.45544492667444564</v>
      </c>
      <c r="R466" s="28">
        <v>2.1806151447311417</v>
      </c>
      <c r="S466" s="93">
        <v>5.2828354572275655</v>
      </c>
      <c r="T466" s="93">
        <f>_xlfn.XLOOKUP(B466,'[3]Nur des jours'!$B:$B,'[3]Nur des jours'!$U:$U,"")</f>
        <v>0.61712550903080687</v>
      </c>
      <c r="U466" s="93">
        <v>1.4313898639656926</v>
      </c>
      <c r="V466" s="93">
        <v>3.8924825071937534</v>
      </c>
      <c r="W466" s="93">
        <v>0.61712550903080687</v>
      </c>
      <c r="X466" s="93">
        <v>0.63028547567503013</v>
      </c>
      <c r="Y466" s="93">
        <v>0.45353663946261968</v>
      </c>
      <c r="Z466" s="93">
        <v>1.2496614479147046</v>
      </c>
      <c r="AA466" s="93">
        <v>5.4915217677936057E-2</v>
      </c>
      <c r="AB466" s="93">
        <v>0.4236087380929906</v>
      </c>
      <c r="AC466" s="93">
        <f>_xlfn.XLOOKUP(B466,'[3]Nur des jours'!$B:$B,'[3]Nur des jours'!$N:$N,"")</f>
        <v>0.14747826260654678</v>
      </c>
      <c r="AD466" s="93">
        <v>0.14747826260654678</v>
      </c>
      <c r="AE466" s="93">
        <v>1.1331559411007222</v>
      </c>
      <c r="AF466" s="93">
        <v>4.0004911572686985E-2</v>
      </c>
      <c r="AG466" s="93"/>
      <c r="AH466" s="93">
        <v>3.5761401551931568E-2</v>
      </c>
      <c r="AI466" s="93">
        <v>0</v>
      </c>
      <c r="AJ466" s="93">
        <v>0.10652419690225828</v>
      </c>
      <c r="AK466" s="93">
        <v>0</v>
      </c>
      <c r="AL466" s="93">
        <v>3.5761401551931568E-2</v>
      </c>
      <c r="AM466" s="49" t="s">
        <v>5601</v>
      </c>
      <c r="AN466" s="49"/>
      <c r="AO466" s="48" t="str" cm="1">
        <f t="array" ref="AO466">IFERROR(_xlfn.IFS(
AQ466="MPR ISSUE","PDH",
AQ466="BSS Hardware Issue","BSS",
AQ466="Sites strategiques, MLL, Pylone, etc.","ENVTECH",
AQ466="AKTIVCO DEFAUT GE &amp; POWER Cabinet","AKTIVCO",
AQ466="AKTIVCO Coupure ENEO &amp; Baisse de tension","AKTIVCO GRID ONLY",
AQ466="Coupure ENEO &amp; Baisse de tension","IHS GRID ONLY",
AQ466="Defaut GE &amp; POWER Cabinet","IHS",
AQ466="Sharing","Partners",
AQ466="Sites strategiques &amp; DataCenter","SST &amp; DC",
AQ466="Exclu","Exclu",
AQ466="SAT","SAT",
AQ466="SPARE-ISSUE","SPARE-ISSUE",
AQ466="Fiber CAmtel","TRANS_FO_CAMTEL",
AQ466="Fiber AOF","Fiber AOF",
AQ466="Projet OCM (HUAWEI)","TRAVAUX-HUAWEI",
AQ466="Projet OCM (NOKIA)","TRAVAUX-NOKIA",
AQ466="ACCESS-ISSUE","ACCESS-ISSUE",
AQ466="Projet OCM (ZTE, NOKIA, autres projets)","TRAVAUX OCM",
AQ466="No root CAuse","No root cause",
AQ466="ODU HS","PDH",
AQ466="IP &amp; VLAN","PDH",
AQ466="Warehouse HUAWEI","SPARE-ISSUE",
AQ466="SPARE-HS","SPARE-ISSUE",
AQ466="Power Telco","BSS",AQ466="no impacts","no impacts"
),"")</f>
        <v>IHS</v>
      </c>
      <c r="AP466" s="48" t="str" cm="1">
        <f t="array" ref="AP466">IFERROR(_xlfn.IFS(
AQ466="MPR ISSUE","TX ISSUE",
AQ466="BSS Hardware Issue","RAN ISSUE",
AQ466="Sites strategiques, MLL, Pylone, etc.","ENVTECH",
AQ466="AKTIVCO DEFAUT GE &amp; POWER Cabinet","POWER ISSUE",
AQ466="AKTIVCO Coupure ENEO &amp; Baisse de tension","POWER ISSUE",
AQ466="Coupure ENEO &amp; Baisse de tension","POWER ISSUE",
AQ466="Defaut GE &amp; POWER Cabinet","POWER ISSUE",
AQ466="Sharing","POWER ISSUE",
AQ466="Sites strategiques &amp; DataCenter","POWER ISSUE",
AQ466="Exclu","Exclu",
AQ466="SAT","TX ISSUE",
AQ466="SPARE-ISSUE","SPARE-ISSUE",
AQ466="Fiber CAmtel","TX ISSUE",
AQ466="Fiber AOF","TX ISSUE",
AQ466="Projet OCM (HUAWEI)","TRAVAUX-HUAWEI",
AQ466="Projet OCM (NOKIA)","TRAVAUX -NOKIA",
AQ466="ACCESS-ISSUE","ACCESS-ISSUE",
AQ466="Projet OCM (ZTE, NOKIA, autres projets)","TRAVAUX OCM",
AQ466="No root CAuse","No root cause",
AQ466="ODU HS","TX ISSUE",
AQ466="IP &amp; VLAN","TX ISSUE",
AQ466="Warehouse HUAWEI","SPARE-ISSUE",
AQ466="SPARE-HS","SPARE-ISSUE",
AQ466="Power Telco","RAN ISSUE",AQ466="no impacts","no impacts"
),"")</f>
        <v>POWER ISSUE</v>
      </c>
      <c r="AQ466" s="9" t="s">
        <v>5330</v>
      </c>
      <c r="AR466" s="48" t="str" cm="1">
        <f t="array" ref="AR466">IFERROR(_xlfn.IFS(
AQ466="MPR ISSUE","ACTIVE",
AQ466="BSS Hardware Issue","ACTIVE",
AQ466="Sites strategiques, MLL, Pylone, etc.","PASSIVE",
AQ466="AKTIVCO DEFAUT GE &amp; POWER Cabinet","PASSIVE",
AQ466="AKTIVCO Coupure ENEO &amp; Baisse de tension","PASSIVE",
AQ466="Coupure ENEO &amp; Baisse de tension","PASSIVE",
AQ466="Defaut GE &amp; POWER Cabinet","PASSIVE",
AQ466="Sharing","PASSIVE",
AQ466="Sites strategiques &amp; DataCenter","PASSIVE",
AQ466="Exclu","Exclu",
AQ466="SAT","ACTIVE",
AQ466="SPARE-ISSUE","SPARE-ISSUE",
AQ466="Fiber CAmtel","ACTIVE",
AQ466="Fiber AOF","ACTIVE",
AQ466="Projet OCM (HUAWEI)","PLANNED WORKS",
AQ466="Projet OCM (NOKIA)","PLANNED WORKS",
AQ466="ACCESS-ISSUE","ACCESS-ISSUE",
AQ466="Projet OCM (ZTE, NOKIA, autres projets)","PLANNED WORKS",
AQ466="No root CAuse","No root cause",
AQ466="ODU HS","ACTIVE",
AQ466="IP &amp; VLAN","ACTIVE",
AQ466="Warehouse HUAWEI","SPARE-ISSUE",
AQ466="SPARE-HS","SPARE-ISSUE",
AQ466="Power Telco","ACTIVE", AQ466="no impacts","no impacts"
),"")</f>
        <v>PASSIVE</v>
      </c>
      <c r="AS466" s="92" t="s">
        <v>5797</v>
      </c>
      <c r="AT466" s="98" t="s">
        <v>141</v>
      </c>
      <c r="AV466" s="17" t="s">
        <v>5537</v>
      </c>
      <c r="AW466" s="7" t="s">
        <v>5537</v>
      </c>
      <c r="AX466" s="6" t="s">
        <v>5537</v>
      </c>
      <c r="AY466" s="7"/>
      <c r="AZ466" s="3" t="s">
        <v>5537</v>
      </c>
      <c r="BA466" s="18" t="s">
        <v>5537</v>
      </c>
      <c r="BB466" s="18" t="s">
        <v>5537</v>
      </c>
      <c r="BC466" s="18" t="s">
        <v>5537</v>
      </c>
      <c r="BD466" s="18" t="s">
        <v>5537</v>
      </c>
      <c r="BE466" s="18" t="s">
        <v>5537</v>
      </c>
      <c r="BF466" s="18" t="s">
        <v>5537</v>
      </c>
      <c r="BG466" s="18" t="s">
        <v>5537</v>
      </c>
      <c r="BH466" s="18" t="s">
        <v>5537</v>
      </c>
      <c r="BI466" s="18" t="s">
        <v>5537</v>
      </c>
      <c r="BJ466" s="18" t="s">
        <v>5537</v>
      </c>
      <c r="BK466" s="18" t="s">
        <v>5537</v>
      </c>
      <c r="BL466" s="9" t="s">
        <v>5797</v>
      </c>
      <c r="BM466" s="14" t="s">
        <v>5537</v>
      </c>
      <c r="BN466" s="14" t="s">
        <v>5537</v>
      </c>
      <c r="BO466" s="14" t="str">
        <f>_xlfn.XLOOKUP(B466,'[4]cell downs 18042026 17h'!$B:$B,'[4]cell downs 18042026 17h'!$B:$B,"")</f>
        <v/>
      </c>
      <c r="BP466" s="14" t="str">
        <f>_xlfn.XLOOKUP(B466,'[5]Cells Huawei 19042026 15h'!$B:$B,'[5]Cells Huawei 19042026 15h'!$B:$B,"")</f>
        <v/>
      </c>
      <c r="BQ466" s="9" t="str">
        <f>_xlfn.XLOOKUP(B466,'[6]cells down 19042026 9H40'!$B:$B,'[6]cells down 19042026 9H40'!$B:$B,"")</f>
        <v/>
      </c>
      <c r="BR466" s="9" t="s">
        <v>141</v>
      </c>
      <c r="BS466" s="9" t="s">
        <v>594</v>
      </c>
      <c r="BT466" s="108"/>
    </row>
    <row r="467" spans="1:72" s="9" customFormat="1" ht="15.5" customHeight="1" x14ac:dyDescent="0.35">
      <c r="A467" s="1" t="s">
        <v>1707</v>
      </c>
      <c r="B467" s="8" t="s">
        <v>1708</v>
      </c>
      <c r="C467" s="3" t="str">
        <f>_xlfn.XLOOKUP(B467,'[1]daily break down'!$D:$D,'[1]daily break down'!$E:$E,"")</f>
        <v>CENTRE</v>
      </c>
      <c r="D467" s="1" t="s">
        <v>21</v>
      </c>
      <c r="E467" s="1" t="s">
        <v>36</v>
      </c>
      <c r="F467" s="3" t="s">
        <v>37</v>
      </c>
      <c r="G467" s="1" t="s">
        <v>1709</v>
      </c>
      <c r="H467" s="34" t="str">
        <f>_xlfn.XLOOKUP(B467,[2]CALCULATION!$B:$B,[2]CALCULATION!$H:$H,"")</f>
        <v>ZTE</v>
      </c>
      <c r="I467" s="28">
        <v>0.60949596641868753</v>
      </c>
      <c r="J467" s="28">
        <v>0.98139301949302693</v>
      </c>
      <c r="K467" s="28">
        <v>4.0534139193512031</v>
      </c>
      <c r="L467" s="28">
        <v>0</v>
      </c>
      <c r="M467" s="28">
        <v>0.48424021139561618</v>
      </c>
      <c r="N467" s="28">
        <v>2.2383023288331375E-2</v>
      </c>
      <c r="O467" s="28">
        <v>0</v>
      </c>
      <c r="P467" s="28">
        <v>0.49174877936723937</v>
      </c>
      <c r="Q467" s="28">
        <v>1.4848237751581617</v>
      </c>
      <c r="R467" s="28">
        <v>0.45219057565925613</v>
      </c>
      <c r="S467" s="93">
        <v>1.8449140063863845</v>
      </c>
      <c r="T467" s="93">
        <f>_xlfn.XLOOKUP(B467,'[3]Nur des jours'!$B:$B,'[3]Nur des jours'!$U:$U,"")</f>
        <v>5.8795832584260053</v>
      </c>
      <c r="U467" s="93">
        <v>0.73698110623143298</v>
      </c>
      <c r="V467" s="93">
        <v>9.791012119292418</v>
      </c>
      <c r="W467" s="93">
        <v>5.8795832584260035</v>
      </c>
      <c r="X467" s="93">
        <v>0.67188307037293815</v>
      </c>
      <c r="Y467" s="93">
        <v>0</v>
      </c>
      <c r="Z467" s="93">
        <v>0.9256583997511646</v>
      </c>
      <c r="AA467" s="93">
        <v>0</v>
      </c>
      <c r="AB467" s="93">
        <v>0</v>
      </c>
      <c r="AC467" s="93">
        <f>_xlfn.XLOOKUP(B467,'[3]Nur des jours'!$B:$B,'[3]Nur des jours'!$N:$N,"")</f>
        <v>0</v>
      </c>
      <c r="AD467" s="93">
        <v>0</v>
      </c>
      <c r="AE467" s="93">
        <v>0</v>
      </c>
      <c r="AF467" s="93">
        <v>0.90145619847445912</v>
      </c>
      <c r="AG467" s="93"/>
      <c r="AH467" s="93">
        <v>3.4617887014066123E-2</v>
      </c>
      <c r="AI467" s="93">
        <v>1.3488723427214848E-2</v>
      </c>
      <c r="AJ467" s="93">
        <v>1.1794016544774735E-2</v>
      </c>
      <c r="AK467" s="93">
        <v>5.5096723991884596E-2</v>
      </c>
      <c r="AL467" s="93">
        <v>3.4617887014066123E-2</v>
      </c>
      <c r="AM467" s="49" t="s">
        <v>5559</v>
      </c>
      <c r="AN467" s="49"/>
      <c r="AO467" s="48" t="str" cm="1">
        <f t="array" ref="AO467">IFERROR(_xlfn.IFS(
AQ467="MPR ISSUE","PDH",
AQ467="BSS Hardware Issue","BSS",
AQ467="Sites strategiques, MLL, Pylone, etc.","ENVTECH",
AQ467="AKTIVCO DEFAUT GE &amp; POWER Cabinet","AKTIVCO",
AQ467="AKTIVCO Coupure ENEO &amp; Baisse de tension","AKTIVCO GRID ONLY",
AQ467="Coupure ENEO &amp; Baisse de tension","IHS GRID ONLY",
AQ467="Defaut GE &amp; POWER Cabinet","IHS",
AQ467="Sharing","Partners",
AQ467="Sites strategiques &amp; DataCenter","SST &amp; DC",
AQ467="Exclu","Exclu",
AQ467="SAT","SAT",
AQ467="SPARE-ISSUE","SPARE-ISSUE",
AQ467="Fiber CAmtel","TRANS_FO_CAMTEL",
AQ467="Fiber AOF","Fiber AOF",
AQ467="Projet OCM (HUAWEI)","TRAVAUX-HUAWEI",
AQ467="Projet OCM (NOKIA)","TRAVAUX-NOKIA",
AQ467="ACCESS-ISSUE","ACCESS-ISSUE",
AQ467="Projet OCM (ZTE, NOKIA, autres projets)","TRAVAUX OCM",
AQ467="No root CAuse","No root cause",
AQ467="ODU HS","PDH",
AQ467="IP &amp; VLAN","PDH",
AQ467="Warehouse HUAWEI","SPARE-ISSUE",
AQ467="SPARE-HS","SPARE-ISSUE",
AQ467="Power Telco","BSS",AQ467="no impacts","no impacts"
),"")</f>
        <v>No root cause</v>
      </c>
      <c r="AP467" s="48" t="str" cm="1">
        <f t="array" ref="AP467">IFERROR(_xlfn.IFS(
AQ467="MPR ISSUE","TX ISSUE",
AQ467="BSS Hardware Issue","RAN ISSUE",
AQ467="Sites strategiques, MLL, Pylone, etc.","ENVTECH",
AQ467="AKTIVCO DEFAUT GE &amp; POWER Cabinet","POWER ISSUE",
AQ467="AKTIVCO Coupure ENEO &amp; Baisse de tension","POWER ISSUE",
AQ467="Coupure ENEO &amp; Baisse de tension","POWER ISSUE",
AQ467="Defaut GE &amp; POWER Cabinet","POWER ISSUE",
AQ467="Sharing","POWER ISSUE",
AQ467="Sites strategiques &amp; DataCenter","POWER ISSUE",
AQ467="Exclu","Exclu",
AQ467="SAT","TX ISSUE",
AQ467="SPARE-ISSUE","SPARE-ISSUE",
AQ467="Fiber CAmtel","TX ISSUE",
AQ467="Fiber AOF","TX ISSUE",
AQ467="Projet OCM (HUAWEI)","TRAVAUX-HUAWEI",
AQ467="Projet OCM (NOKIA)","TRAVAUX -NOKIA",
AQ467="ACCESS-ISSUE","ACCESS-ISSUE",
AQ467="Projet OCM (ZTE, NOKIA, autres projets)","TRAVAUX OCM",
AQ467="No root CAuse","No root cause",
AQ467="ODU HS","TX ISSUE",
AQ467="IP &amp; VLAN","TX ISSUE",
AQ467="Warehouse HUAWEI","SPARE-ISSUE",
AQ467="SPARE-HS","SPARE-ISSUE",
AQ467="Power Telco","RAN ISSUE",AQ467="no impacts","no impacts"
),"")</f>
        <v>No root cause</v>
      </c>
      <c r="AQ467" s="67" t="s">
        <v>5344</v>
      </c>
      <c r="AR467" s="48" t="str" cm="1">
        <f t="array" ref="AR467">IFERROR(_xlfn.IFS(
AQ467="MPR ISSUE","ACTIVE",
AQ467="BSS Hardware Issue","ACTIVE",
AQ467="Sites strategiques, MLL, Pylone, etc.","PASSIVE",
AQ467="AKTIVCO DEFAUT GE &amp; POWER Cabinet","PASSIVE",
AQ467="AKTIVCO Coupure ENEO &amp; Baisse de tension","PASSIVE",
AQ467="Coupure ENEO &amp; Baisse de tension","PASSIVE",
AQ467="Defaut GE &amp; POWER Cabinet","PASSIVE",
AQ467="Sharing","PASSIVE",
AQ467="Sites strategiques &amp; DataCenter","PASSIVE",
AQ467="Exclu","Exclu",
AQ467="SAT","ACTIVE",
AQ467="SPARE-ISSUE","SPARE-ISSUE",
AQ467="Fiber CAmtel","ACTIVE",
AQ467="Fiber AOF","ACTIVE",
AQ467="Projet OCM (HUAWEI)","PLANNED WORKS",
AQ467="Projet OCM (NOKIA)","PLANNED WORKS",
AQ467="ACCESS-ISSUE","ACCESS-ISSUE",
AQ467="Projet OCM (ZTE, NOKIA, autres projets)","PLANNED WORKS",
AQ467="No root CAuse","No root cause",
AQ467="ODU HS","ACTIVE",
AQ467="IP &amp; VLAN","ACTIVE",
AQ467="Warehouse HUAWEI","SPARE-ISSUE",
AQ467="SPARE-HS","SPARE-ISSUE",
AQ467="Power Telco","ACTIVE", AQ467="no impacts","no impacts"
),"")</f>
        <v>No root cause</v>
      </c>
      <c r="AS467" s="92" t="s">
        <v>5537</v>
      </c>
      <c r="AT467" s="98" t="s">
        <v>1708</v>
      </c>
      <c r="AV467" s="17" t="s">
        <v>5537</v>
      </c>
      <c r="AW467" s="7" t="s">
        <v>5537</v>
      </c>
      <c r="AX467" s="6" t="s">
        <v>5537</v>
      </c>
      <c r="AY467" s="7"/>
      <c r="AZ467" s="3" t="s">
        <v>5537</v>
      </c>
      <c r="BA467" s="18" t="s">
        <v>5537</v>
      </c>
      <c r="BB467" s="18" t="s">
        <v>5537</v>
      </c>
      <c r="BC467" s="18" t="s">
        <v>5537</v>
      </c>
      <c r="BD467" s="18" t="s">
        <v>5537</v>
      </c>
      <c r="BE467" s="18" t="s">
        <v>5537</v>
      </c>
      <c r="BF467" s="18" t="s">
        <v>5537</v>
      </c>
      <c r="BG467" s="18" t="s">
        <v>5537</v>
      </c>
      <c r="BH467" s="18" t="s">
        <v>5537</v>
      </c>
      <c r="BI467" s="18" t="s">
        <v>5537</v>
      </c>
      <c r="BJ467" s="18" t="s">
        <v>5537</v>
      </c>
      <c r="BK467" s="18" t="s">
        <v>5537</v>
      </c>
      <c r="BL467" s="9" t="s">
        <v>5537</v>
      </c>
      <c r="BM467" s="14" t="s">
        <v>5537</v>
      </c>
      <c r="BN467" s="14" t="s">
        <v>5537</v>
      </c>
      <c r="BO467" s="14" t="str">
        <f>_xlfn.XLOOKUP(B467,'[4]cell downs 18042026 17h'!$B:$B,'[4]cell downs 18042026 17h'!$B:$B,"")</f>
        <v/>
      </c>
      <c r="BP467" s="14" t="str">
        <f>_xlfn.XLOOKUP(B467,'[5]Cells Huawei 19042026 15h'!$B:$B,'[5]Cells Huawei 19042026 15h'!$B:$B,"")</f>
        <v/>
      </c>
      <c r="BQ467" s="9" t="str">
        <f>_xlfn.XLOOKUP(B467,'[6]cells down 19042026 9H40'!$B:$B,'[6]cells down 19042026 9H40'!$B:$B,"")</f>
        <v/>
      </c>
      <c r="BR467" s="9" t="s">
        <v>5537</v>
      </c>
      <c r="BS467" s="9" t="s">
        <v>154</v>
      </c>
      <c r="BT467" s="108"/>
    </row>
    <row r="468" spans="1:72" s="9" customFormat="1" x14ac:dyDescent="0.35">
      <c r="A468" s="1" t="s">
        <v>4249</v>
      </c>
      <c r="B468" s="8" t="s">
        <v>4250</v>
      </c>
      <c r="C468" s="3" t="str">
        <f>_xlfn.XLOOKUP(B468,'[1]daily break down'!$D:$D,'[1]daily break down'!$E:$E,"")</f>
        <v>LITTORAL</v>
      </c>
      <c r="D468" s="1" t="s">
        <v>11</v>
      </c>
      <c r="E468" s="1" t="s">
        <v>5521</v>
      </c>
      <c r="F468" s="3" t="s">
        <v>31</v>
      </c>
      <c r="G468" s="1" t="s">
        <v>4251</v>
      </c>
      <c r="H468" s="33" t="str">
        <f>_xlfn.XLOOKUP(B468,[2]CALCULATION!$B:$B,[2]CALCULATION!$H:$H,"")</f>
        <v>NOKIA</v>
      </c>
      <c r="I468" s="28">
        <v>3.0587159314334027E-2</v>
      </c>
      <c r="J468" s="28">
        <v>3.3529947236704299E-2</v>
      </c>
      <c r="K468" s="28">
        <v>1.0433520815676698E-2</v>
      </c>
      <c r="L468" s="28">
        <v>0</v>
      </c>
      <c r="M468" s="28">
        <v>5.7428952182014839E-2</v>
      </c>
      <c r="N468" s="28">
        <v>1.3376308738047311E-3</v>
      </c>
      <c r="O468" s="28">
        <v>1.6051570485658829E-3</v>
      </c>
      <c r="P468" s="28">
        <v>1.0076819249328668E-2</v>
      </c>
      <c r="Q468" s="28">
        <v>2.4077355728483103E-3</v>
      </c>
      <c r="R468" s="28">
        <v>1.0344345424089647E-2</v>
      </c>
      <c r="S468" s="93">
        <v>0</v>
      </c>
      <c r="T468" s="93">
        <f>_xlfn.XLOOKUP(B468,'[3]Nur des jours'!$B:$B,'[3]Nur des jours'!$U:$U,"")</f>
        <v>1.8726832233265207E-3</v>
      </c>
      <c r="U468" s="93">
        <v>0</v>
      </c>
      <c r="V468" s="93">
        <v>0</v>
      </c>
      <c r="W468" s="93">
        <v>1.8726832233265207E-3</v>
      </c>
      <c r="X468" s="93">
        <v>0.28937414569974862</v>
      </c>
      <c r="Y468" s="93">
        <v>5.0829973204577729E-3</v>
      </c>
      <c r="Z468" s="93">
        <v>0</v>
      </c>
      <c r="AA468" s="93">
        <v>0</v>
      </c>
      <c r="AB468" s="93">
        <v>0</v>
      </c>
      <c r="AC468" s="93">
        <f>_xlfn.XLOOKUP(B468,'[3]Nur des jours'!$B:$B,'[3]Nur des jours'!$N:$N,"")</f>
        <v>0</v>
      </c>
      <c r="AD468" s="93">
        <v>0</v>
      </c>
      <c r="AE468" s="93">
        <v>1.631909666041741E-2</v>
      </c>
      <c r="AF468" s="93">
        <v>0.15338167352960469</v>
      </c>
      <c r="AG468" s="93"/>
      <c r="AH468" s="93">
        <v>3.3351596453530363E-2</v>
      </c>
      <c r="AI468" s="93">
        <v>0</v>
      </c>
      <c r="AJ468" s="93">
        <v>9.9345995219492028E-2</v>
      </c>
      <c r="AK468" s="93">
        <v>0</v>
      </c>
      <c r="AL468" s="93">
        <v>3.3351596453530363E-2</v>
      </c>
      <c r="AM468" s="49" t="s">
        <v>5559</v>
      </c>
      <c r="AN468" s="49"/>
      <c r="AO468" s="48" t="str" cm="1">
        <f t="array" ref="AO468">IFERROR(_xlfn.IFS(
AQ468="MPR ISSUE","PDH",
AQ468="BSS Hardware Issue","BSS",
AQ468="Sites strategiques, MLL, Pylone, etc.","ENVTECH",
AQ468="AKTIVCO DEFAUT GE &amp; POWER Cabinet","AKTIVCO",
AQ468="AKTIVCO Coupure ENEO &amp; Baisse de tension","AKTIVCO GRID ONLY",
AQ468="Coupure ENEO &amp; Baisse de tension","IHS GRID ONLY",
AQ468="Defaut GE &amp; POWER Cabinet","IHS",
AQ468="Sharing","Partners",
AQ468="Sites strategiques &amp; DataCenter","SST &amp; DC",
AQ468="Exclu","Exclu",
AQ468="SAT","SAT",
AQ468="SPARE-ISSUE","SPARE-ISSUE",
AQ468="Fiber CAmtel","TRANS_FO_CAMTEL",
AQ468="Fiber AOF","Fiber AOF",
AQ468="Projet OCM (HUAWEI)","TRAVAUX-HUAWEI",
AQ468="Projet OCM (NOKIA)","TRAVAUX-NOKIA",
AQ468="ACCESS-ISSUE","ACCESS-ISSUE",
AQ468="Projet OCM (ZTE, NOKIA, autres projets)","TRAVAUX OCM",
AQ468="No root CAuse","No root cause",
AQ468="ODU HS","PDH",
AQ468="IP &amp; VLAN","PDH",
AQ468="Warehouse HUAWEI","SPARE-ISSUE",
AQ468="SPARE-HS","SPARE-ISSUE",
AQ468="Power Telco","BSS",AQ468="no impacts","no impacts"
),"")</f>
        <v>No root cause</v>
      </c>
      <c r="AP468" s="48" t="str" cm="1">
        <f t="array" ref="AP468">IFERROR(_xlfn.IFS(
AQ468="MPR ISSUE","TX ISSUE",
AQ468="BSS Hardware Issue","RAN ISSUE",
AQ468="Sites strategiques, MLL, Pylone, etc.","ENVTECH",
AQ468="AKTIVCO DEFAUT GE &amp; POWER Cabinet","POWER ISSUE",
AQ468="AKTIVCO Coupure ENEO &amp; Baisse de tension","POWER ISSUE",
AQ468="Coupure ENEO &amp; Baisse de tension","POWER ISSUE",
AQ468="Defaut GE &amp; POWER Cabinet","POWER ISSUE",
AQ468="Sharing","POWER ISSUE",
AQ468="Sites strategiques &amp; DataCenter","POWER ISSUE",
AQ468="Exclu","Exclu",
AQ468="SAT","TX ISSUE",
AQ468="SPARE-ISSUE","SPARE-ISSUE",
AQ468="Fiber CAmtel","TX ISSUE",
AQ468="Fiber AOF","TX ISSUE",
AQ468="Projet OCM (HUAWEI)","TRAVAUX-HUAWEI",
AQ468="Projet OCM (NOKIA)","TRAVAUX -NOKIA",
AQ468="ACCESS-ISSUE","ACCESS-ISSUE",
AQ468="Projet OCM (ZTE, NOKIA, autres projets)","TRAVAUX OCM",
AQ468="No root CAuse","No root cause",
AQ468="ODU HS","TX ISSUE",
AQ468="IP &amp; VLAN","TX ISSUE",
AQ468="Warehouse HUAWEI","SPARE-ISSUE",
AQ468="SPARE-HS","SPARE-ISSUE",
AQ468="Power Telco","RAN ISSUE",AQ468="no impacts","no impacts"
),"")</f>
        <v>No root cause</v>
      </c>
      <c r="AQ468" s="127" t="s">
        <v>5344</v>
      </c>
      <c r="AR468" s="48" t="str" cm="1">
        <f t="array" ref="AR468">IFERROR(_xlfn.IFS(
AQ468="MPR ISSUE","ACTIVE",
AQ468="BSS Hardware Issue","ACTIVE",
AQ468="Sites strategiques, MLL, Pylone, etc.","PASSIVE",
AQ468="AKTIVCO DEFAUT GE &amp; POWER Cabinet","PASSIVE",
AQ468="AKTIVCO Coupure ENEO &amp; Baisse de tension","PASSIVE",
AQ468="Coupure ENEO &amp; Baisse de tension","PASSIVE",
AQ468="Defaut GE &amp; POWER Cabinet","PASSIVE",
AQ468="Sharing","PASSIVE",
AQ468="Sites strategiques &amp; DataCenter","PASSIVE",
AQ468="Exclu","Exclu",
AQ468="SAT","ACTIVE",
AQ468="SPARE-ISSUE","SPARE-ISSUE",
AQ468="Fiber CAmtel","ACTIVE",
AQ468="Fiber AOF","ACTIVE",
AQ468="Projet OCM (HUAWEI)","PLANNED WORKS",
AQ468="Projet OCM (NOKIA)","PLANNED WORKS",
AQ468="ACCESS-ISSUE","ACCESS-ISSUE",
AQ468="Projet OCM (ZTE, NOKIA, autres projets)","PLANNED WORKS",
AQ468="No root CAuse","No root cause",
AQ468="ODU HS","ACTIVE",
AQ468="IP &amp; VLAN","ACTIVE",
AQ468="Warehouse HUAWEI","SPARE-ISSUE",
AQ468="SPARE-HS","SPARE-ISSUE",
AQ468="Power Telco","ACTIVE", AQ468="no impacts","no impacts"
),"")</f>
        <v>No root cause</v>
      </c>
      <c r="AS468" s="92" t="s">
        <v>5537</v>
      </c>
      <c r="AT468" s="98" t="s">
        <v>4250</v>
      </c>
      <c r="AV468" s="17" t="s">
        <v>5537</v>
      </c>
      <c r="AW468" s="7" t="s">
        <v>5537</v>
      </c>
      <c r="AX468" s="6" t="s">
        <v>5537</v>
      </c>
      <c r="AY468" s="7"/>
      <c r="AZ468" s="3" t="s">
        <v>5537</v>
      </c>
      <c r="BA468" s="18" t="s">
        <v>5537</v>
      </c>
      <c r="BB468" s="18" t="s">
        <v>5537</v>
      </c>
      <c r="BC468" s="18" t="s">
        <v>5537</v>
      </c>
      <c r="BD468" s="18" t="s">
        <v>5537</v>
      </c>
      <c r="BE468" s="18" t="s">
        <v>5537</v>
      </c>
      <c r="BF468" s="18" t="s">
        <v>5537</v>
      </c>
      <c r="BG468" s="18" t="s">
        <v>5537</v>
      </c>
      <c r="BH468" s="18" t="s">
        <v>5537</v>
      </c>
      <c r="BI468" s="18" t="s">
        <v>5537</v>
      </c>
      <c r="BJ468" s="18" t="s">
        <v>5537</v>
      </c>
      <c r="BK468" s="18" t="s">
        <v>5537</v>
      </c>
      <c r="BL468" s="9" t="s">
        <v>5537</v>
      </c>
      <c r="BM468" s="14" t="s">
        <v>5537</v>
      </c>
      <c r="BN468" s="14" t="s">
        <v>5537</v>
      </c>
      <c r="BO468" s="14" t="str">
        <f>_xlfn.XLOOKUP(B468,'[4]cell downs 18042026 17h'!$B:$B,'[4]cell downs 18042026 17h'!$B:$B,"")</f>
        <v/>
      </c>
      <c r="BP468" s="14" t="str">
        <f>_xlfn.XLOOKUP(B468,'[5]Cells Huawei 19042026 15h'!$B:$B,'[5]Cells Huawei 19042026 15h'!$B:$B,"")</f>
        <v/>
      </c>
      <c r="BQ468" s="9" t="str">
        <f>_xlfn.XLOOKUP(B468,'[6]cells down 19042026 9H40'!$B:$B,'[6]cells down 19042026 9H40'!$B:$B,"")</f>
        <v/>
      </c>
      <c r="BR468" s="9" t="s">
        <v>4250</v>
      </c>
      <c r="BS468" s="9" t="s">
        <v>5537</v>
      </c>
      <c r="BT468" s="108"/>
    </row>
    <row r="469" spans="1:72" s="9" customFormat="1" x14ac:dyDescent="0.35">
      <c r="A469" s="1" t="s">
        <v>3326</v>
      </c>
      <c r="B469" s="8" t="s">
        <v>3327</v>
      </c>
      <c r="C469" s="3" t="str">
        <f>_xlfn.XLOOKUP(B469,'[1]daily break down'!$D:$D,'[1]daily break down'!$E:$E,"")</f>
        <v>EXTREME-NORD</v>
      </c>
      <c r="D469" s="1" t="s">
        <v>21</v>
      </c>
      <c r="E469" s="1" t="s">
        <v>710</v>
      </c>
      <c r="F469" s="3" t="s">
        <v>55</v>
      </c>
      <c r="G469" s="1" t="s">
        <v>3328</v>
      </c>
      <c r="H469" s="33" t="str">
        <f>_xlfn.XLOOKUP(B469,[2]CALCULATION!$B:$B,[2]CALCULATION!$H:$H,"")</f>
        <v>NOKIA</v>
      </c>
      <c r="I469" s="28">
        <v>0</v>
      </c>
      <c r="J469" s="28">
        <v>0</v>
      </c>
      <c r="K469" s="28">
        <v>0</v>
      </c>
      <c r="L469" s="28">
        <v>0</v>
      </c>
      <c r="M469" s="28">
        <v>0</v>
      </c>
      <c r="N469" s="28">
        <v>0.10275775134102022</v>
      </c>
      <c r="O469" s="28">
        <v>2.2293847896745003E-2</v>
      </c>
      <c r="P469" s="28">
        <v>0</v>
      </c>
      <c r="Q469" s="28">
        <v>0</v>
      </c>
      <c r="R469" s="28">
        <v>0</v>
      </c>
      <c r="S469" s="93">
        <v>0</v>
      </c>
      <c r="T469" s="93">
        <f>_xlfn.XLOOKUP(B469,'[3]Nur des jours'!$B:$B,'[3]Nur des jours'!$U:$U,"")</f>
        <v>0.95237708743073757</v>
      </c>
      <c r="U469" s="93">
        <v>1.1527138383791871E-2</v>
      </c>
      <c r="V469" s="93">
        <v>8.0796827070620802E-3</v>
      </c>
      <c r="W469" s="93">
        <v>0.95237708743073757</v>
      </c>
      <c r="X469" s="93">
        <v>5.6183748074106451E-3</v>
      </c>
      <c r="Y469" s="93">
        <v>0</v>
      </c>
      <c r="Z469" s="93">
        <v>5.8501121245699648E-3</v>
      </c>
      <c r="AA469" s="93">
        <v>0</v>
      </c>
      <c r="AB469" s="93">
        <v>0</v>
      </c>
      <c r="AC469" s="93">
        <f>_xlfn.XLOOKUP(B469,'[3]Nur des jours'!$B:$B,'[3]Nur des jours'!$N:$N,"")</f>
        <v>2.7644371391963413E-3</v>
      </c>
      <c r="AD469" s="93">
        <v>2.7644371391963413E-3</v>
      </c>
      <c r="AE469" s="93">
        <v>1.9048808089802083E-2</v>
      </c>
      <c r="AF469" s="93">
        <v>0</v>
      </c>
      <c r="AG469" s="93"/>
      <c r="AH469" s="93">
        <v>3.1962230537453326E-2</v>
      </c>
      <c r="AI469" s="93">
        <v>9.6169602212550307E-3</v>
      </c>
      <c r="AJ469" s="93">
        <v>9.1116707075996645E-2</v>
      </c>
      <c r="AK469" s="93">
        <v>0</v>
      </c>
      <c r="AL469" s="93">
        <v>3.1962230537453326E-2</v>
      </c>
      <c r="AM469" s="49" t="s">
        <v>5601</v>
      </c>
      <c r="AN469" s="49"/>
      <c r="AO469" s="48" t="str" cm="1">
        <f t="array" ref="AO469">IFERROR(_xlfn.IFS(
AQ469="MPR ISSUE","PDH",
AQ469="BSS Hardware Issue","BSS",
AQ469="Sites strategiques, MLL, Pylone, etc.","ENVTECH",
AQ469="AKTIVCO DEFAUT GE &amp; POWER Cabinet","AKTIVCO",
AQ469="AKTIVCO Coupure ENEO &amp; Baisse de tension","AKTIVCO GRID ONLY",
AQ469="Coupure ENEO &amp; Baisse de tension","IHS GRID ONLY",
AQ469="Defaut GE &amp; POWER Cabinet","IHS",
AQ469="Sharing","Partners",
AQ469="Sites strategiques &amp; DataCenter","SST &amp; DC",
AQ469="Exclu","Exclu",
AQ469="SAT","SAT",
AQ469="SPARE-ISSUE","SPARE-ISSUE",
AQ469="Fiber CAmtel","TRANS_FO_CAMTEL",
AQ469="Fiber AOF","Fiber AOF",
AQ469="Projet OCM (HUAWEI)","TRAVAUX-HUAWEI",
AQ469="Projet OCM (NOKIA)","TRAVAUX-NOKIA",
AQ469="ACCESS-ISSUE","ACCESS-ISSUE",
AQ469="Projet OCM (ZTE, NOKIA, autres projets)","TRAVAUX OCM",
AQ469="No root CAuse","No root cause",
AQ469="ODU HS","PDH",
AQ469="IP &amp; VLAN","PDH",
AQ469="Warehouse HUAWEI","SPARE-ISSUE",
AQ469="SPARE-HS","SPARE-ISSUE",
AQ469="Power Telco","BSS",AQ469="no impacts","no impacts"
),"")</f>
        <v>Fiber AOF</v>
      </c>
      <c r="AP469" s="48" t="str" cm="1">
        <f t="array" ref="AP469">IFERROR(_xlfn.IFS(
AQ469="MPR ISSUE","TX ISSUE",
AQ469="BSS Hardware Issue","RAN ISSUE",
AQ469="Sites strategiques, MLL, Pylone, etc.","ENVTECH",
AQ469="AKTIVCO DEFAUT GE &amp; POWER Cabinet","POWER ISSUE",
AQ469="AKTIVCO Coupure ENEO &amp; Baisse de tension","POWER ISSUE",
AQ469="Coupure ENEO &amp; Baisse de tension","POWER ISSUE",
AQ469="Defaut GE &amp; POWER Cabinet","POWER ISSUE",
AQ469="Sharing","POWER ISSUE",
AQ469="Sites strategiques &amp; DataCenter","POWER ISSUE",
AQ469="Exclu","Exclu",
AQ469="SAT","TX ISSUE",
AQ469="SPARE-ISSUE","SPARE-ISSUE",
AQ469="Fiber CAmtel","TX ISSUE",
AQ469="Fiber AOF","TX ISSUE",
AQ469="Projet OCM (HUAWEI)","TRAVAUX-HUAWEI",
AQ469="Projet OCM (NOKIA)","TRAVAUX -NOKIA",
AQ469="ACCESS-ISSUE","ACCESS-ISSUE",
AQ469="Projet OCM (ZTE, NOKIA, autres projets)","TRAVAUX OCM",
AQ469="No root CAuse","No root cause",
AQ469="ODU HS","TX ISSUE",
AQ469="IP &amp; VLAN","TX ISSUE",
AQ469="Warehouse HUAWEI","SPARE-ISSUE",
AQ469="SPARE-HS","SPARE-ISSUE",
AQ469="Power Telco","RAN ISSUE",AQ469="no impacts","no impacts"
),"")</f>
        <v>TX ISSUE</v>
      </c>
      <c r="AQ469" s="67" t="s">
        <v>5995</v>
      </c>
      <c r="AR469" s="48" t="str" cm="1">
        <f t="array" ref="AR469">IFERROR(_xlfn.IFS(
AQ469="MPR ISSUE","ACTIVE",
AQ469="BSS Hardware Issue","ACTIVE",
AQ469="Sites strategiques, MLL, Pylone, etc.","PASSIVE",
AQ469="AKTIVCO DEFAUT GE &amp; POWER Cabinet","PASSIVE",
AQ469="AKTIVCO Coupure ENEO &amp; Baisse de tension","PASSIVE",
AQ469="Coupure ENEO &amp; Baisse de tension","PASSIVE",
AQ469="Defaut GE &amp; POWER Cabinet","PASSIVE",
AQ469="Sharing","PASSIVE",
AQ469="Sites strategiques &amp; DataCenter","PASSIVE",
AQ469="Exclu","Exclu",
AQ469="SAT","ACTIVE",
AQ469="SPARE-ISSUE","SPARE-ISSUE",
AQ469="Fiber CAmtel","ACTIVE",
AQ469="Fiber AOF","ACTIVE",
AQ469="Projet OCM (HUAWEI)","PLANNED WORKS",
AQ469="Projet OCM (NOKIA)","PLANNED WORKS",
AQ469="ACCESS-ISSUE","ACCESS-ISSUE",
AQ469="Projet OCM (ZTE, NOKIA, autres projets)","PLANNED WORKS",
AQ469="No root CAuse","No root cause",
AQ469="ODU HS","ACTIVE",
AQ469="IP &amp; VLAN","ACTIVE",
AQ469="Warehouse HUAWEI","SPARE-ISSUE",
AQ469="SPARE-HS","SPARE-ISSUE",
AQ469="Power Telco","ACTIVE", AQ469="no impacts","no impacts"
),"")</f>
        <v>ACTIVE</v>
      </c>
      <c r="AS469" s="92" t="s">
        <v>5945</v>
      </c>
      <c r="AT469" s="98" t="s">
        <v>3327</v>
      </c>
      <c r="AV469" s="17" t="s">
        <v>5537</v>
      </c>
      <c r="AW469" s="7" t="s">
        <v>5537</v>
      </c>
      <c r="AX469" s="6" t="s">
        <v>5537</v>
      </c>
      <c r="AY469" s="7"/>
      <c r="AZ469" s="3" t="s">
        <v>5537</v>
      </c>
      <c r="BA469" s="18" t="s">
        <v>5537</v>
      </c>
      <c r="BB469" s="18" t="s">
        <v>5537</v>
      </c>
      <c r="BC469" s="18" t="s">
        <v>5537</v>
      </c>
      <c r="BD469" s="18" t="s">
        <v>5537</v>
      </c>
      <c r="BE469" s="18" t="s">
        <v>5537</v>
      </c>
      <c r="BF469" s="18" t="s">
        <v>5537</v>
      </c>
      <c r="BG469" s="18" t="s">
        <v>6317</v>
      </c>
      <c r="BH469" s="18" t="s">
        <v>6318</v>
      </c>
      <c r="BI469" s="18" t="s">
        <v>5537</v>
      </c>
      <c r="BJ469" s="18" t="s">
        <v>5537</v>
      </c>
      <c r="BK469" s="18" t="s">
        <v>5537</v>
      </c>
      <c r="BL469" s="9" t="s">
        <v>6319</v>
      </c>
      <c r="BM469" s="14" t="s">
        <v>5537</v>
      </c>
      <c r="BN469" s="14" t="s">
        <v>5537</v>
      </c>
      <c r="BO469" s="14" t="str">
        <f>_xlfn.XLOOKUP(B469,'[4]cell downs 18042026 17h'!$B:$B,'[4]cell downs 18042026 17h'!$B:$B,"")</f>
        <v>EXN_107</v>
      </c>
      <c r="BP469" s="14" t="str">
        <f>_xlfn.XLOOKUP(B469,'[5]Cells Huawei 19042026 15h'!$B:$B,'[5]Cells Huawei 19042026 15h'!$B:$B,"")</f>
        <v/>
      </c>
      <c r="BQ469" s="9" t="str">
        <f>_xlfn.XLOOKUP(B469,'[6]cells down 19042026 9H40'!$B:$B,'[6]cells down 19042026 9H40'!$B:$B,"")</f>
        <v/>
      </c>
      <c r="BR469" s="9" t="s">
        <v>5537</v>
      </c>
      <c r="BS469" s="9" t="s">
        <v>5537</v>
      </c>
      <c r="BT469" s="108"/>
    </row>
    <row r="470" spans="1:72" s="9" customFormat="1" x14ac:dyDescent="0.35">
      <c r="A470" s="19" t="s">
        <v>5391</v>
      </c>
      <c r="B470" s="26" t="s">
        <v>5392</v>
      </c>
      <c r="C470" s="3" t="str">
        <f>_xlfn.XLOOKUP(B470,'[1]daily break down'!$D:$D,'[1]daily break down'!$E:$E,"")</f>
        <v>Douala</v>
      </c>
      <c r="D470" s="19" t="s">
        <v>357</v>
      </c>
      <c r="E470" s="19" t="s">
        <v>30</v>
      </c>
      <c r="F470" s="19" t="s">
        <v>5371</v>
      </c>
      <c r="G470" s="19" t="s">
        <v>32</v>
      </c>
      <c r="H470" s="34" t="str">
        <f>_xlfn.XLOOKUP(B470,[2]CALCULATION!$B:$B,[2]CALCULATION!$H:$H,"")</f>
        <v>ZTE</v>
      </c>
      <c r="I470" s="28">
        <v>2.0514085431451941</v>
      </c>
      <c r="J470" s="28">
        <v>4.3494227141850201</v>
      </c>
      <c r="K470" s="28">
        <v>3.3552776136950575</v>
      </c>
      <c r="L470" s="28">
        <v>5.3995699605916112</v>
      </c>
      <c r="M470" s="28">
        <v>1.4366333935445579</v>
      </c>
      <c r="N470" s="28">
        <v>1.9831358633462026</v>
      </c>
      <c r="O470" s="28">
        <v>10.605254784794813</v>
      </c>
      <c r="P470" s="28">
        <v>13.871767213704187</v>
      </c>
      <c r="Q470" s="28">
        <v>4.3365636227181783</v>
      </c>
      <c r="R470" s="28">
        <v>2.5675378745723121</v>
      </c>
      <c r="S470" s="93">
        <v>4.6130251717161332</v>
      </c>
      <c r="T470" s="93">
        <f>_xlfn.XLOOKUP(B470,'[3]Nur des jours'!$B:$B,'[3]Nur des jours'!$U:$U,"")</f>
        <v>20.872980712432899</v>
      </c>
      <c r="U470" s="93">
        <v>3.1427904906216027</v>
      </c>
      <c r="V470" s="93">
        <v>0</v>
      </c>
      <c r="W470" s="93">
        <v>20.872980712432899</v>
      </c>
      <c r="X470" s="93">
        <v>23.567950221583022</v>
      </c>
      <c r="Y470" s="93">
        <v>2.2602573102419004</v>
      </c>
      <c r="Z470" s="93">
        <v>5.6502776564992452</v>
      </c>
      <c r="AA470" s="93">
        <v>4.3140200837249916</v>
      </c>
      <c r="AB470" s="93">
        <v>18.987545408109391</v>
      </c>
      <c r="AC470" s="93">
        <f>_xlfn.XLOOKUP(B470,'[3]Nur des jours'!$B:$B,'[3]Nur des jours'!$N:$N,"")</f>
        <v>24.6521267974192</v>
      </c>
      <c r="AD470" s="93">
        <v>24.6521267974192</v>
      </c>
      <c r="AE470" s="93">
        <v>1.6772642702028633</v>
      </c>
      <c r="AF470" s="93">
        <v>17.726765886774363</v>
      </c>
      <c r="AG470" s="93"/>
      <c r="AH470" s="93">
        <v>3.1568088621790724E-2</v>
      </c>
      <c r="AI470" s="93">
        <v>0</v>
      </c>
      <c r="AJ470" s="93">
        <v>0</v>
      </c>
      <c r="AK470" s="93">
        <v>6.0534575708028754E-2</v>
      </c>
      <c r="AL470" s="93">
        <v>3.1568088621790724E-2</v>
      </c>
      <c r="AM470" s="49" t="s">
        <v>5559</v>
      </c>
      <c r="AN470" s="49"/>
      <c r="AO470" s="48" t="str" cm="1">
        <f t="array" ref="AO470">IFERROR(_xlfn.IFS(
AQ470="MPR ISSUE","PDH",
AQ470="BSS Hardware Issue","BSS",
AQ470="Sites strategiques, MLL, Pylone, etc.","ENVTECH",
AQ470="AKTIVCO DEFAUT GE &amp; POWER Cabinet","AKTIVCO",
AQ470="AKTIVCO Coupure ENEO &amp; Baisse de tension","AKTIVCO GRID ONLY",
AQ470="Coupure ENEO &amp; Baisse de tension","IHS GRID ONLY",
AQ470="Defaut GE &amp; POWER Cabinet","IHS",
AQ470="Sharing","Partners",
AQ470="Sites strategiques &amp; DataCenter","SST &amp; DC",
AQ470="Exclu","Exclu",
AQ470="SAT","SAT",
AQ470="SPARE-ISSUE","SPARE-ISSUE",
AQ470="Fiber CAmtel","TRANS_FO_CAMTEL",
AQ470="Fiber AOF","Fiber AOF",
AQ470="Projet OCM (HUAWEI)","TRAVAUX-HUAWEI",
AQ470="Projet OCM (NOKIA)","TRAVAUX-NOKIA",
AQ470="ACCESS-ISSUE","ACCESS-ISSUE",
AQ470="Projet OCM (ZTE, NOKIA, autres projets)","TRAVAUX OCM",
AQ470="No root CAuse","No root cause",
AQ470="ODU HS","PDH",
AQ470="IP &amp; VLAN","PDH",
AQ470="Warehouse HUAWEI","SPARE-ISSUE",
AQ470="SPARE-HS","SPARE-ISSUE",
AQ470="Power Telco","BSS",AQ470="no impacts","no impacts"
),"")</f>
        <v>No root cause</v>
      </c>
      <c r="AP470" s="48" t="str" cm="1">
        <f t="array" ref="AP470">IFERROR(_xlfn.IFS(
AQ470="MPR ISSUE","TX ISSUE",
AQ470="BSS Hardware Issue","RAN ISSUE",
AQ470="Sites strategiques, MLL, Pylone, etc.","ENVTECH",
AQ470="AKTIVCO DEFAUT GE &amp; POWER Cabinet","POWER ISSUE",
AQ470="AKTIVCO Coupure ENEO &amp; Baisse de tension","POWER ISSUE",
AQ470="Coupure ENEO &amp; Baisse de tension","POWER ISSUE",
AQ470="Defaut GE &amp; POWER Cabinet","POWER ISSUE",
AQ470="Sharing","POWER ISSUE",
AQ470="Sites strategiques &amp; DataCenter","POWER ISSUE",
AQ470="Exclu","Exclu",
AQ470="SAT","TX ISSUE",
AQ470="SPARE-ISSUE","SPARE-ISSUE",
AQ470="Fiber CAmtel","TX ISSUE",
AQ470="Fiber AOF","TX ISSUE",
AQ470="Projet OCM (HUAWEI)","TRAVAUX-HUAWEI",
AQ470="Projet OCM (NOKIA)","TRAVAUX -NOKIA",
AQ470="ACCESS-ISSUE","ACCESS-ISSUE",
AQ470="Projet OCM (ZTE, NOKIA, autres projets)","TRAVAUX OCM",
AQ470="No root CAuse","No root cause",
AQ470="ODU HS","TX ISSUE",
AQ470="IP &amp; VLAN","TX ISSUE",
AQ470="Warehouse HUAWEI","SPARE-ISSUE",
AQ470="SPARE-HS","SPARE-ISSUE",
AQ470="Power Telco","RAN ISSUE",AQ470="no impacts","no impacts"
),"")</f>
        <v>No root cause</v>
      </c>
      <c r="AQ470" s="67" t="s">
        <v>5344</v>
      </c>
      <c r="AR470" s="48" t="str" cm="1">
        <f t="array" ref="AR470">IFERROR(_xlfn.IFS(
AQ470="MPR ISSUE","ACTIVE",
AQ470="BSS Hardware Issue","ACTIVE",
AQ470="Sites strategiques, MLL, Pylone, etc.","PASSIVE",
AQ470="AKTIVCO DEFAUT GE &amp; POWER Cabinet","PASSIVE",
AQ470="AKTIVCO Coupure ENEO &amp; Baisse de tension","PASSIVE",
AQ470="Coupure ENEO &amp; Baisse de tension","PASSIVE",
AQ470="Defaut GE &amp; POWER Cabinet","PASSIVE",
AQ470="Sharing","PASSIVE",
AQ470="Sites strategiques &amp; DataCenter","PASSIVE",
AQ470="Exclu","Exclu",
AQ470="SAT","ACTIVE",
AQ470="SPARE-ISSUE","SPARE-ISSUE",
AQ470="Fiber CAmtel","ACTIVE",
AQ470="Fiber AOF","ACTIVE",
AQ470="Projet OCM (HUAWEI)","PLANNED WORKS",
AQ470="Projet OCM (NOKIA)","PLANNED WORKS",
AQ470="ACCESS-ISSUE","ACCESS-ISSUE",
AQ470="Projet OCM (ZTE, NOKIA, autres projets)","PLANNED WORKS",
AQ470="No root CAuse","No root cause",
AQ470="ODU HS","ACTIVE",
AQ470="IP &amp; VLAN","ACTIVE",
AQ470="Warehouse HUAWEI","SPARE-ISSUE",
AQ470="SPARE-HS","SPARE-ISSUE",
AQ470="Power Telco","ACTIVE", AQ470="no impacts","no impacts"
),"")</f>
        <v>No root cause</v>
      </c>
      <c r="AS470" s="92" t="s">
        <v>5537</v>
      </c>
      <c r="AT470" s="98" t="s">
        <v>5392</v>
      </c>
      <c r="AV470" s="17" t="s">
        <v>5537</v>
      </c>
      <c r="AW470" s="7" t="s">
        <v>5537</v>
      </c>
      <c r="AX470" s="6" t="s">
        <v>5537</v>
      </c>
      <c r="AY470" s="7"/>
      <c r="AZ470" s="3" t="s">
        <v>5537</v>
      </c>
      <c r="BA470" s="18" t="s">
        <v>5537</v>
      </c>
      <c r="BB470" s="18" t="s">
        <v>5537</v>
      </c>
      <c r="BC470" s="18" t="s">
        <v>5537</v>
      </c>
      <c r="BD470" s="18" t="s">
        <v>5537</v>
      </c>
      <c r="BE470" s="18" t="s">
        <v>5537</v>
      </c>
      <c r="BF470" s="18" t="s">
        <v>5537</v>
      </c>
      <c r="BG470" s="18" t="s">
        <v>5537</v>
      </c>
      <c r="BH470" s="18" t="s">
        <v>5537</v>
      </c>
      <c r="BI470" s="18" t="s">
        <v>5537</v>
      </c>
      <c r="BJ470" s="18" t="s">
        <v>5537</v>
      </c>
      <c r="BK470" s="18" t="s">
        <v>5537</v>
      </c>
      <c r="BL470" s="9" t="s">
        <v>5537</v>
      </c>
      <c r="BM470" s="14" t="s">
        <v>5537</v>
      </c>
      <c r="BN470" s="14" t="s">
        <v>5537</v>
      </c>
      <c r="BO470" s="14" t="str">
        <f>_xlfn.XLOOKUP(B470,'[4]cell downs 18042026 17h'!$B:$B,'[4]cell downs 18042026 17h'!$B:$B,"")</f>
        <v/>
      </c>
      <c r="BP470" s="14" t="str">
        <f>_xlfn.XLOOKUP(B470,'[5]Cells Huawei 19042026 15h'!$B:$B,'[5]Cells Huawei 19042026 15h'!$B:$B,"")</f>
        <v/>
      </c>
      <c r="BQ470" s="9" t="str">
        <f>_xlfn.XLOOKUP(B470,'[6]cells down 19042026 9H40'!$B:$B,'[6]cells down 19042026 9H40'!$B:$B,"")</f>
        <v>LIT_825</v>
      </c>
      <c r="BR470" s="9" t="s">
        <v>5537</v>
      </c>
      <c r="BS470" s="9" t="s">
        <v>5537</v>
      </c>
      <c r="BT470" s="108"/>
    </row>
    <row r="471" spans="1:72" s="9" customFormat="1" x14ac:dyDescent="0.35">
      <c r="A471" s="1" t="s">
        <v>1189</v>
      </c>
      <c r="B471" s="8" t="s">
        <v>1190</v>
      </c>
      <c r="C471" s="3" t="str">
        <f>_xlfn.XLOOKUP(B471,'[1]daily break down'!$D:$D,'[1]daily break down'!$E:$E,"")</f>
        <v>NORD</v>
      </c>
      <c r="D471" s="1" t="s">
        <v>11</v>
      </c>
      <c r="E471" s="1" t="s">
        <v>12</v>
      </c>
      <c r="F471" s="3" t="s">
        <v>23</v>
      </c>
      <c r="G471" s="1" t="s">
        <v>1191</v>
      </c>
      <c r="H471" s="33" t="str">
        <f>_xlfn.XLOOKUP(B471,[2]CALCULATION!$B:$B,[2]CALCULATION!$H:$H,"")</f>
        <v>NOKIA</v>
      </c>
      <c r="I471" s="28">
        <v>0</v>
      </c>
      <c r="J471" s="28">
        <v>0</v>
      </c>
      <c r="K471" s="28">
        <v>0</v>
      </c>
      <c r="L471" s="28">
        <v>0</v>
      </c>
      <c r="M471" s="28">
        <v>0</v>
      </c>
      <c r="N471" s="28">
        <v>1.0701666299831919E-3</v>
      </c>
      <c r="O471" s="28">
        <v>0</v>
      </c>
      <c r="P471" s="28">
        <v>0</v>
      </c>
      <c r="Q471" s="28">
        <v>0</v>
      </c>
      <c r="R471" s="28">
        <v>1.997322350721719</v>
      </c>
      <c r="S471" s="93">
        <v>0</v>
      </c>
      <c r="T471" s="93">
        <f>_xlfn.XLOOKUP(B471,'[3]Nur des jours'!$B:$B,'[3]Nur des jours'!$U:$U,"")</f>
        <v>0</v>
      </c>
      <c r="U471" s="93">
        <v>0.14376696406804423</v>
      </c>
      <c r="V471" s="93">
        <v>0</v>
      </c>
      <c r="W471" s="93">
        <v>0</v>
      </c>
      <c r="X471" s="93">
        <v>0</v>
      </c>
      <c r="Y471" s="93">
        <v>0</v>
      </c>
      <c r="Z471" s="93">
        <v>0</v>
      </c>
      <c r="AA471" s="93">
        <v>3.5761401551931575E-2</v>
      </c>
      <c r="AB471" s="93">
        <v>0</v>
      </c>
      <c r="AC471" s="93">
        <f>_xlfn.XLOOKUP(B471,'[3]Nur des jours'!$B:$B,'[3]Nur des jours'!$N:$N,"")</f>
        <v>2.5860863560224117E-3</v>
      </c>
      <c r="AD471" s="93">
        <v>2.5860863560224117E-3</v>
      </c>
      <c r="AE471" s="93">
        <v>0</v>
      </c>
      <c r="AF471" s="93">
        <v>0</v>
      </c>
      <c r="AG471" s="93"/>
      <c r="AH471" s="93">
        <v>3.1302373927002636E-2</v>
      </c>
      <c r="AI471" s="93">
        <v>0</v>
      </c>
      <c r="AJ471" s="93">
        <v>9.324187808651592E-2</v>
      </c>
      <c r="AK471" s="93">
        <v>0</v>
      </c>
      <c r="AL471" s="93">
        <v>3.1302373927002636E-2</v>
      </c>
      <c r="AM471" s="49" t="s">
        <v>5559</v>
      </c>
      <c r="AN471" s="49"/>
      <c r="AO471" s="48" t="str" cm="1">
        <f t="array" ref="AO471">IFERROR(_xlfn.IFS(
AQ471="MPR ISSUE","PDH",
AQ471="BSS Hardware Issue","BSS",
AQ471="Sites strategiques, MLL, Pylone, etc.","ENVTECH",
AQ471="AKTIVCO DEFAUT GE &amp; POWER Cabinet","AKTIVCO",
AQ471="AKTIVCO Coupure ENEO &amp; Baisse de tension","AKTIVCO GRID ONLY",
AQ471="Coupure ENEO &amp; Baisse de tension","IHS GRID ONLY",
AQ471="Defaut GE &amp; POWER Cabinet","IHS",
AQ471="Sharing","Partners",
AQ471="Sites strategiques &amp; DataCenter","SST &amp; DC",
AQ471="Exclu","Exclu",
AQ471="SAT","SAT",
AQ471="SPARE-ISSUE","SPARE-ISSUE",
AQ471="Fiber CAmtel","TRANS_FO_CAMTEL",
AQ471="Fiber AOF","Fiber AOF",
AQ471="Projet OCM (HUAWEI)","TRAVAUX-HUAWEI",
AQ471="Projet OCM (NOKIA)","TRAVAUX-NOKIA",
AQ471="ACCESS-ISSUE","ACCESS-ISSUE",
AQ471="Projet OCM (ZTE, NOKIA, autres projets)","TRAVAUX OCM",
AQ471="No root CAuse","No root cause",
AQ471="ODU HS","PDH",
AQ471="IP &amp; VLAN","PDH",
AQ471="Warehouse HUAWEI","SPARE-ISSUE",
AQ471="SPARE-HS","SPARE-ISSUE",
AQ471="Power Telco","BSS",AQ471="no impacts","no impacts"
),"")</f>
        <v>IHS</v>
      </c>
      <c r="AP471" s="48" t="str" cm="1">
        <f t="array" ref="AP471">IFERROR(_xlfn.IFS(
AQ471="MPR ISSUE","TX ISSUE",
AQ471="BSS Hardware Issue","RAN ISSUE",
AQ471="Sites strategiques, MLL, Pylone, etc.","ENVTECH",
AQ471="AKTIVCO DEFAUT GE &amp; POWER Cabinet","POWER ISSUE",
AQ471="AKTIVCO Coupure ENEO &amp; Baisse de tension","POWER ISSUE",
AQ471="Coupure ENEO &amp; Baisse de tension","POWER ISSUE",
AQ471="Defaut GE &amp; POWER Cabinet","POWER ISSUE",
AQ471="Sharing","POWER ISSUE",
AQ471="Sites strategiques &amp; DataCenter","POWER ISSUE",
AQ471="Exclu","Exclu",
AQ471="SAT","TX ISSUE",
AQ471="SPARE-ISSUE","SPARE-ISSUE",
AQ471="Fiber CAmtel","TX ISSUE",
AQ471="Fiber AOF","TX ISSUE",
AQ471="Projet OCM (HUAWEI)","TRAVAUX-HUAWEI",
AQ471="Projet OCM (NOKIA)","TRAVAUX -NOKIA",
AQ471="ACCESS-ISSUE","ACCESS-ISSUE",
AQ471="Projet OCM (ZTE, NOKIA, autres projets)","TRAVAUX OCM",
AQ471="No root CAuse","No root cause",
AQ471="ODU HS","TX ISSUE",
AQ471="IP &amp; VLAN","TX ISSUE",
AQ471="Warehouse HUAWEI","SPARE-ISSUE",
AQ471="SPARE-HS","SPARE-ISSUE",
AQ471="Power Telco","RAN ISSUE",AQ471="no impacts","no impacts"
),"")</f>
        <v>POWER ISSUE</v>
      </c>
      <c r="AQ471" s="67" t="s">
        <v>5330</v>
      </c>
      <c r="AR471" s="48" t="str" cm="1">
        <f t="array" ref="AR471">IFERROR(_xlfn.IFS(
AQ471="MPR ISSUE","ACTIVE",
AQ471="BSS Hardware Issue","ACTIVE",
AQ471="Sites strategiques, MLL, Pylone, etc.","PASSIVE",
AQ471="AKTIVCO DEFAUT GE &amp; POWER Cabinet","PASSIVE",
AQ471="AKTIVCO Coupure ENEO &amp; Baisse de tension","PASSIVE",
AQ471="Coupure ENEO &amp; Baisse de tension","PASSIVE",
AQ471="Defaut GE &amp; POWER Cabinet","PASSIVE",
AQ471="Sharing","PASSIVE",
AQ471="Sites strategiques &amp; DataCenter","PASSIVE",
AQ471="Exclu","Exclu",
AQ471="SAT","ACTIVE",
AQ471="SPARE-ISSUE","SPARE-ISSUE",
AQ471="Fiber CAmtel","ACTIVE",
AQ471="Fiber AOF","ACTIVE",
AQ471="Projet OCM (HUAWEI)","PLANNED WORKS",
AQ471="Projet OCM (NOKIA)","PLANNED WORKS",
AQ471="ACCESS-ISSUE","ACCESS-ISSUE",
AQ471="Projet OCM (ZTE, NOKIA, autres projets)","PLANNED WORKS",
AQ471="No root CAuse","No root cause",
AQ471="ODU HS","ACTIVE",
AQ471="IP &amp; VLAN","ACTIVE",
AQ471="Warehouse HUAWEI","SPARE-ISSUE",
AQ471="SPARE-HS","SPARE-ISSUE",
AQ471="Power Telco","ACTIVE", AQ471="no impacts","no impacts"
),"")</f>
        <v>PASSIVE</v>
      </c>
      <c r="AS471" s="92" t="s">
        <v>5876</v>
      </c>
      <c r="AT471" s="98" t="s">
        <v>1190</v>
      </c>
      <c r="AV471" s="17" t="s">
        <v>5537</v>
      </c>
      <c r="AW471" s="7" t="s">
        <v>5537</v>
      </c>
      <c r="AX471" s="6" t="s">
        <v>5537</v>
      </c>
      <c r="AY471" s="7"/>
      <c r="AZ471" s="3" t="s">
        <v>5537</v>
      </c>
      <c r="BA471" s="18" t="s">
        <v>5537</v>
      </c>
      <c r="BB471" s="18" t="s">
        <v>5537</v>
      </c>
      <c r="BC471" s="18" t="s">
        <v>5537</v>
      </c>
      <c r="BD471" s="18" t="s">
        <v>5537</v>
      </c>
      <c r="BE471" s="18" t="s">
        <v>5537</v>
      </c>
      <c r="BF471" s="18" t="s">
        <v>5537</v>
      </c>
      <c r="BG471" s="18" t="s">
        <v>5537</v>
      </c>
      <c r="BH471" s="18" t="s">
        <v>5537</v>
      </c>
      <c r="BI471" s="18" t="s">
        <v>5537</v>
      </c>
      <c r="BJ471" s="18" t="s">
        <v>5537</v>
      </c>
      <c r="BK471" s="18" t="s">
        <v>5537</v>
      </c>
      <c r="BL471" s="9" t="s">
        <v>5876</v>
      </c>
      <c r="BM471" s="14" t="s">
        <v>5537</v>
      </c>
      <c r="BN471" s="14" t="s">
        <v>5537</v>
      </c>
      <c r="BO471" s="14" t="str">
        <f>_xlfn.XLOOKUP(B471,'[4]cell downs 18042026 17h'!$B:$B,'[4]cell downs 18042026 17h'!$B:$B,"")</f>
        <v/>
      </c>
      <c r="BP471" s="14" t="str">
        <f>_xlfn.XLOOKUP(B471,'[5]Cells Huawei 19042026 15h'!$B:$B,'[5]Cells Huawei 19042026 15h'!$B:$B,"")</f>
        <v/>
      </c>
      <c r="BQ471" s="9" t="str">
        <f>_xlfn.XLOOKUP(B471,'[6]cells down 19042026 9H40'!$B:$B,'[6]cells down 19042026 9H40'!$B:$B,"")</f>
        <v/>
      </c>
      <c r="BR471" s="9" t="s">
        <v>1190</v>
      </c>
      <c r="BS471" s="9" t="s">
        <v>5537</v>
      </c>
      <c r="BT471" s="108"/>
    </row>
    <row r="472" spans="1:72" s="9" customFormat="1" x14ac:dyDescent="0.35">
      <c r="A472" s="1" t="s">
        <v>1451</v>
      </c>
      <c r="B472" s="8" t="s">
        <v>1452</v>
      </c>
      <c r="C472" s="3" t="str">
        <f>_xlfn.XLOOKUP(B472,'[1]daily break down'!$D:$D,'[1]daily break down'!$E:$E,"")</f>
        <v>ADAMAOUA</v>
      </c>
      <c r="D472" s="1" t="s">
        <v>11</v>
      </c>
      <c r="E472" s="1" t="s">
        <v>66</v>
      </c>
      <c r="F472" s="3" t="s">
        <v>90</v>
      </c>
      <c r="G472" s="1" t="s">
        <v>1453</v>
      </c>
      <c r="H472" s="33" t="str">
        <f>_xlfn.XLOOKUP(B472,[2]CALCULATION!$B:$B,[2]CALCULATION!$H:$H,"")</f>
        <v>NOKIA</v>
      </c>
      <c r="I472" s="28">
        <v>1.9621992745097105E-3</v>
      </c>
      <c r="J472" s="28">
        <v>0</v>
      </c>
      <c r="K472" s="28">
        <v>1.6515452495365072E-2</v>
      </c>
      <c r="L472" s="28">
        <v>6.2429999805308526E-3</v>
      </c>
      <c r="M472" s="28">
        <v>4.3166154267316294E-3</v>
      </c>
      <c r="N472" s="28">
        <v>5.6241924421704614E-2</v>
      </c>
      <c r="O472" s="28">
        <v>2.2531213303344805E-2</v>
      </c>
      <c r="P472" s="28">
        <v>0.29235404852629554</v>
      </c>
      <c r="Q472" s="28">
        <v>1.3663177064533414E-2</v>
      </c>
      <c r="R472" s="28">
        <v>7.1348571206081551E-4</v>
      </c>
      <c r="S472" s="93">
        <v>9.8104285408349284E-4</v>
      </c>
      <c r="T472" s="93">
        <f>_xlfn.XLOOKUP(B472,'[3]Nur des jours'!$B:$B,'[3]Nur des jours'!$U:$U,"")</f>
        <v>0</v>
      </c>
      <c r="U472" s="93">
        <v>0</v>
      </c>
      <c r="V472" s="93">
        <v>0</v>
      </c>
      <c r="W472" s="93">
        <v>0</v>
      </c>
      <c r="X472" s="93">
        <v>3.2812081803956938</v>
      </c>
      <c r="Y472" s="93">
        <v>6.1629826528894256</v>
      </c>
      <c r="Z472" s="93">
        <v>3.9912846124175796E-2</v>
      </c>
      <c r="AA472" s="93">
        <v>0.15550915744757351</v>
      </c>
      <c r="AB472" s="93">
        <v>0.15815753538429794</v>
      </c>
      <c r="AC472" s="93">
        <f>_xlfn.XLOOKUP(B472,'[3]Nur des jours'!$B:$B,'[3]Nur des jours'!$N:$N,"")</f>
        <v>1.7838175222816795E-3</v>
      </c>
      <c r="AD472" s="93">
        <v>1.7838175222816795E-3</v>
      </c>
      <c r="AE472" s="93">
        <v>6.2728472067287766E-2</v>
      </c>
      <c r="AF472" s="93">
        <v>3.0317648029141189E-2</v>
      </c>
      <c r="AG472" s="93"/>
      <c r="AH472" s="93">
        <v>3.0517394547068727E-2</v>
      </c>
      <c r="AI472" s="93">
        <v>6.7443617136074246E-2</v>
      </c>
      <c r="AJ472" s="93">
        <v>4.6225144699845885E-2</v>
      </c>
      <c r="AK472" s="93">
        <v>1.0293874969008404E-2</v>
      </c>
      <c r="AL472" s="93">
        <v>3.0517394547068727E-2</v>
      </c>
      <c r="AM472" s="49" t="s">
        <v>5559</v>
      </c>
      <c r="AN472" s="49"/>
      <c r="AO472" s="48" t="str" cm="1">
        <f t="array" ref="AO472">IFERROR(_xlfn.IFS(
AQ472="MPR ISSUE","PDH",
AQ472="BSS Hardware Issue","BSS",
AQ472="Sites strategiques, MLL, Pylone, etc.","ENVTECH",
AQ472="AKTIVCO DEFAUT GE &amp; POWER Cabinet","AKTIVCO",
AQ472="AKTIVCO Coupure ENEO &amp; Baisse de tension","AKTIVCO GRID ONLY",
AQ472="Coupure ENEO &amp; Baisse de tension","IHS GRID ONLY",
AQ472="Defaut GE &amp; POWER Cabinet","IHS",
AQ472="Sharing","Partners",
AQ472="Sites strategiques &amp; DataCenter","SST &amp; DC",
AQ472="Exclu","Exclu",
AQ472="SAT","SAT",
AQ472="SPARE-ISSUE","SPARE-ISSUE",
AQ472="Fiber CAmtel","TRANS_FO_CAMTEL",
AQ472="Fiber AOF","Fiber AOF",
AQ472="Projet OCM (HUAWEI)","TRAVAUX-HUAWEI",
AQ472="Projet OCM (NOKIA)","TRAVAUX-NOKIA",
AQ472="ACCESS-ISSUE","ACCESS-ISSUE",
AQ472="Projet OCM (ZTE, NOKIA, autres projets)","TRAVAUX OCM",
AQ472="No root CAuse","No root cause",
AQ472="ODU HS","PDH",
AQ472="IP &amp; VLAN","PDH",
AQ472="Warehouse HUAWEI","SPARE-ISSUE",
AQ472="SPARE-HS","SPARE-ISSUE",
AQ472="Power Telco","BSS",AQ472="no impacts","no impacts"
),"")</f>
        <v>IHS</v>
      </c>
      <c r="AP472" s="48" t="str" cm="1">
        <f t="array" ref="AP472">IFERROR(_xlfn.IFS(
AQ472="MPR ISSUE","TX ISSUE",
AQ472="BSS Hardware Issue","RAN ISSUE",
AQ472="Sites strategiques, MLL, Pylone, etc.","ENVTECH",
AQ472="AKTIVCO DEFAUT GE &amp; POWER Cabinet","POWER ISSUE",
AQ472="AKTIVCO Coupure ENEO &amp; Baisse de tension","POWER ISSUE",
AQ472="Coupure ENEO &amp; Baisse de tension","POWER ISSUE",
AQ472="Defaut GE &amp; POWER Cabinet","POWER ISSUE",
AQ472="Sharing","POWER ISSUE",
AQ472="Sites strategiques &amp; DataCenter","POWER ISSUE",
AQ472="Exclu","Exclu",
AQ472="SAT","TX ISSUE",
AQ472="SPARE-ISSUE","SPARE-ISSUE",
AQ472="Fiber CAmtel","TX ISSUE",
AQ472="Fiber AOF","TX ISSUE",
AQ472="Projet OCM (HUAWEI)","TRAVAUX-HUAWEI",
AQ472="Projet OCM (NOKIA)","TRAVAUX -NOKIA",
AQ472="ACCESS-ISSUE","ACCESS-ISSUE",
AQ472="Projet OCM (ZTE, NOKIA, autres projets)","TRAVAUX OCM",
AQ472="No root CAuse","No root cause",
AQ472="ODU HS","TX ISSUE",
AQ472="IP &amp; VLAN","TX ISSUE",
AQ472="Warehouse HUAWEI","SPARE-ISSUE",
AQ472="SPARE-HS","SPARE-ISSUE",
AQ472="Power Telco","RAN ISSUE",AQ472="no impacts","no impacts"
),"")</f>
        <v>POWER ISSUE</v>
      </c>
      <c r="AQ472" s="67" t="s">
        <v>5330</v>
      </c>
      <c r="AR472" s="48" t="str" cm="1">
        <f t="array" ref="AR472">IFERROR(_xlfn.IFS(
AQ472="MPR ISSUE","ACTIVE",
AQ472="BSS Hardware Issue","ACTIVE",
AQ472="Sites strategiques, MLL, Pylone, etc.","PASSIVE",
AQ472="AKTIVCO DEFAUT GE &amp; POWER Cabinet","PASSIVE",
AQ472="AKTIVCO Coupure ENEO &amp; Baisse de tension","PASSIVE",
AQ472="Coupure ENEO &amp; Baisse de tension","PASSIVE",
AQ472="Defaut GE &amp; POWER Cabinet","PASSIVE",
AQ472="Sharing","PASSIVE",
AQ472="Sites strategiques &amp; DataCenter","PASSIVE",
AQ472="Exclu","Exclu",
AQ472="SAT","ACTIVE",
AQ472="SPARE-ISSUE","SPARE-ISSUE",
AQ472="Fiber CAmtel","ACTIVE",
AQ472="Fiber AOF","ACTIVE",
AQ472="Projet OCM (HUAWEI)","PLANNED WORKS",
AQ472="Projet OCM (NOKIA)","PLANNED WORKS",
AQ472="ACCESS-ISSUE","ACCESS-ISSUE",
AQ472="Projet OCM (ZTE, NOKIA, autres projets)","PLANNED WORKS",
AQ472="No root CAuse","No root cause",
AQ472="ODU HS","ACTIVE",
AQ472="IP &amp; VLAN","ACTIVE",
AQ472="Warehouse HUAWEI","SPARE-ISSUE",
AQ472="SPARE-HS","SPARE-ISSUE",
AQ472="Power Telco","ACTIVE", AQ472="no impacts","no impacts"
),"")</f>
        <v>PASSIVE</v>
      </c>
      <c r="AS472" s="92" t="s">
        <v>5800</v>
      </c>
      <c r="AT472" s="98" t="s">
        <v>1452</v>
      </c>
      <c r="AV472" s="17" t="s">
        <v>5537</v>
      </c>
      <c r="AW472" s="7" t="s">
        <v>5537</v>
      </c>
      <c r="AX472" s="6" t="s">
        <v>5537</v>
      </c>
      <c r="AY472" s="7"/>
      <c r="AZ472" s="3" t="s">
        <v>5537</v>
      </c>
      <c r="BA472" s="18" t="s">
        <v>5537</v>
      </c>
      <c r="BB472" s="18" t="s">
        <v>5537</v>
      </c>
      <c r="BC472" s="18" t="s">
        <v>5537</v>
      </c>
      <c r="BD472" s="18" t="s">
        <v>5537</v>
      </c>
      <c r="BE472" s="18" t="s">
        <v>5537</v>
      </c>
      <c r="BF472" s="18" t="s">
        <v>5537</v>
      </c>
      <c r="BG472" s="18" t="s">
        <v>5537</v>
      </c>
      <c r="BH472" s="18" t="s">
        <v>5537</v>
      </c>
      <c r="BI472" s="18" t="s">
        <v>5537</v>
      </c>
      <c r="BJ472" s="18" t="s">
        <v>5537</v>
      </c>
      <c r="BK472" s="18" t="s">
        <v>5537</v>
      </c>
      <c r="BL472" s="9" t="s">
        <v>5800</v>
      </c>
      <c r="BM472" s="14" t="s">
        <v>5537</v>
      </c>
      <c r="BN472" s="14" t="s">
        <v>5537</v>
      </c>
      <c r="BO472" s="14" t="str">
        <f>_xlfn.XLOOKUP(B472,'[4]cell downs 18042026 17h'!$B:$B,'[4]cell downs 18042026 17h'!$B:$B,"")</f>
        <v/>
      </c>
      <c r="BP472" s="14" t="str">
        <f>_xlfn.XLOOKUP(B472,'[5]Cells Huawei 19042026 15h'!$B:$B,'[5]Cells Huawei 19042026 15h'!$B:$B,"")</f>
        <v/>
      </c>
      <c r="BQ472" s="9" t="str">
        <f>_xlfn.XLOOKUP(B472,'[6]cells down 19042026 9H40'!$B:$B,'[6]cells down 19042026 9H40'!$B:$B,"")</f>
        <v/>
      </c>
      <c r="BR472" s="9" t="s">
        <v>1452</v>
      </c>
      <c r="BS472" s="9" t="s">
        <v>12</v>
      </c>
      <c r="BT472" s="108"/>
    </row>
    <row r="473" spans="1:72" s="9" customFormat="1" x14ac:dyDescent="0.35">
      <c r="A473" s="1" t="s">
        <v>1137</v>
      </c>
      <c r="B473" s="8" t="s">
        <v>1138</v>
      </c>
      <c r="C473" s="3" t="str">
        <f>_xlfn.XLOOKUP(B473,'[1]daily break down'!$D:$D,'[1]daily break down'!$E:$E,"")</f>
        <v>EXTREME-NORD</v>
      </c>
      <c r="D473" s="1" t="s">
        <v>11</v>
      </c>
      <c r="E473" s="1" t="s">
        <v>66</v>
      </c>
      <c r="F473" s="3" t="s">
        <v>55</v>
      </c>
      <c r="G473" s="1" t="s">
        <v>1137</v>
      </c>
      <c r="H473" s="33" t="str">
        <f>_xlfn.XLOOKUP(B473,[2]CALCULATION!$B:$B,[2]CALCULATION!$H:$H,"")</f>
        <v>NOKIA</v>
      </c>
      <c r="I473" s="28">
        <v>2.8781444999645496</v>
      </c>
      <c r="J473" s="28">
        <v>6.3318192273994402E-3</v>
      </c>
      <c r="K473" s="28">
        <v>0.156058957390524</v>
      </c>
      <c r="L473" s="28">
        <v>3.8347637574391719E-3</v>
      </c>
      <c r="M473" s="28">
        <v>1.4982332819761775E-2</v>
      </c>
      <c r="N473" s="28">
        <v>0.17108717195972264</v>
      </c>
      <c r="O473" s="28">
        <v>0.20728013653764962</v>
      </c>
      <c r="P473" s="28">
        <v>0.10301278108390156</v>
      </c>
      <c r="Q473" s="28">
        <v>3.792862560281364E-2</v>
      </c>
      <c r="R473" s="28">
        <v>4.7979137244237365E-2</v>
      </c>
      <c r="S473" s="93">
        <v>0.68210595860229317</v>
      </c>
      <c r="T473" s="93">
        <f>_xlfn.XLOOKUP(B473,'[3]Nur des jours'!$B:$B,'[3]Nur des jours'!$U:$U,"")</f>
        <v>2.7647571342348473E-3</v>
      </c>
      <c r="U473" s="93">
        <v>0</v>
      </c>
      <c r="V473" s="93">
        <v>0.24627156105439338</v>
      </c>
      <c r="W473" s="93">
        <v>2.7647571342348473E-3</v>
      </c>
      <c r="X473" s="93">
        <v>9.7737725843695025E-3</v>
      </c>
      <c r="Y473" s="93">
        <v>3.2282745856006073E-2</v>
      </c>
      <c r="Z473" s="93">
        <v>6.9218976293045575E-2</v>
      </c>
      <c r="AA473" s="93">
        <v>5.9572609069053047E-2</v>
      </c>
      <c r="AB473" s="93">
        <v>6.3851954395613897E-3</v>
      </c>
      <c r="AC473" s="93">
        <f>_xlfn.XLOOKUP(B473,'[3]Nur des jours'!$B:$B,'[3]Nur des jours'!$N:$N,"")</f>
        <v>8.2505072296273338E-2</v>
      </c>
      <c r="AD473" s="93">
        <v>8.2505072296273338E-2</v>
      </c>
      <c r="AE473" s="93">
        <v>4.459027624929111E-3</v>
      </c>
      <c r="AF473" s="93">
        <v>4.726569282424823E-3</v>
      </c>
      <c r="AG473" s="93"/>
      <c r="AH473" s="93">
        <v>2.7824332379557688E-2</v>
      </c>
      <c r="AI473" s="93">
        <v>0</v>
      </c>
      <c r="AJ473" s="93">
        <v>8.2881669410235753E-2</v>
      </c>
      <c r="AK473" s="93">
        <v>0</v>
      </c>
      <c r="AL473" s="93">
        <v>2.7824332379557688E-2</v>
      </c>
      <c r="AM473" s="49" t="s">
        <v>5601</v>
      </c>
      <c r="AN473" s="49"/>
      <c r="AO473" s="48" t="str" cm="1">
        <f t="array" ref="AO473">IFERROR(_xlfn.IFS(
AQ473="MPR ISSUE","PDH",
AQ473="BSS Hardware Issue","BSS",
AQ473="Sites strategiques, MLL, Pylone, etc.","ENVTECH",
AQ473="AKTIVCO DEFAUT GE &amp; POWER Cabinet","AKTIVCO",
AQ473="AKTIVCO Coupure ENEO &amp; Baisse de tension","AKTIVCO GRID ONLY",
AQ473="Coupure ENEO &amp; Baisse de tension","IHS GRID ONLY",
AQ473="Defaut GE &amp; POWER Cabinet","IHS",
AQ473="Sharing","Partners",
AQ473="Sites strategiques &amp; DataCenter","SST &amp; DC",
AQ473="Exclu","Exclu",
AQ473="SAT","SAT",
AQ473="SPARE-ISSUE","SPARE-ISSUE",
AQ473="Fiber CAmtel","TRANS_FO_CAMTEL",
AQ473="Fiber AOF","Fiber AOF",
AQ473="Projet OCM (HUAWEI)","TRAVAUX-HUAWEI",
AQ473="Projet OCM (NOKIA)","TRAVAUX-NOKIA",
AQ473="ACCESS-ISSUE","ACCESS-ISSUE",
AQ473="Projet OCM (ZTE, NOKIA, autres projets)","TRAVAUX OCM",
AQ473="No root CAuse","No root cause",
AQ473="ODU HS","PDH",
AQ473="IP &amp; VLAN","PDH",
AQ473="Warehouse HUAWEI","SPARE-ISSUE",
AQ473="SPARE-HS","SPARE-ISSUE",
AQ473="Power Telco","BSS",AQ473="no impacts","no impacts"
),"")</f>
        <v>IHS</v>
      </c>
      <c r="AP473" s="48" t="str" cm="1">
        <f t="array" ref="AP473">IFERROR(_xlfn.IFS(
AQ473="MPR ISSUE","TX ISSUE",
AQ473="BSS Hardware Issue","RAN ISSUE",
AQ473="Sites strategiques, MLL, Pylone, etc.","ENVTECH",
AQ473="AKTIVCO DEFAUT GE &amp; POWER Cabinet","POWER ISSUE",
AQ473="AKTIVCO Coupure ENEO &amp; Baisse de tension","POWER ISSUE",
AQ473="Coupure ENEO &amp; Baisse de tension","POWER ISSUE",
AQ473="Defaut GE &amp; POWER Cabinet","POWER ISSUE",
AQ473="Sharing","POWER ISSUE",
AQ473="Sites strategiques &amp; DataCenter","POWER ISSUE",
AQ473="Exclu","Exclu",
AQ473="SAT","TX ISSUE",
AQ473="SPARE-ISSUE","SPARE-ISSUE",
AQ473="Fiber CAmtel","TX ISSUE",
AQ473="Fiber AOF","TX ISSUE",
AQ473="Projet OCM (HUAWEI)","TRAVAUX-HUAWEI",
AQ473="Projet OCM (NOKIA)","TRAVAUX -NOKIA",
AQ473="ACCESS-ISSUE","ACCESS-ISSUE",
AQ473="Projet OCM (ZTE, NOKIA, autres projets)","TRAVAUX OCM",
AQ473="No root CAuse","No root cause",
AQ473="ODU HS","TX ISSUE",
AQ473="IP &amp; VLAN","TX ISSUE",
AQ473="Warehouse HUAWEI","SPARE-ISSUE",
AQ473="SPARE-HS","SPARE-ISSUE",
AQ473="Power Telco","RAN ISSUE",AQ473="no impacts","no impacts"
),"")</f>
        <v>POWER ISSUE</v>
      </c>
      <c r="AQ473" s="67" t="s">
        <v>5330</v>
      </c>
      <c r="AR473" s="48" t="str" cm="1">
        <f t="array" ref="AR473">IFERROR(_xlfn.IFS(
AQ473="MPR ISSUE","ACTIVE",
AQ473="BSS Hardware Issue","ACTIVE",
AQ473="Sites strategiques, MLL, Pylone, etc.","PASSIVE",
AQ473="AKTIVCO DEFAUT GE &amp; POWER Cabinet","PASSIVE",
AQ473="AKTIVCO Coupure ENEO &amp; Baisse de tension","PASSIVE",
AQ473="Coupure ENEO &amp; Baisse de tension","PASSIVE",
AQ473="Defaut GE &amp; POWER Cabinet","PASSIVE",
AQ473="Sharing","PASSIVE",
AQ473="Sites strategiques &amp; DataCenter","PASSIVE",
AQ473="Exclu","Exclu",
AQ473="SAT","ACTIVE",
AQ473="SPARE-ISSUE","SPARE-ISSUE",
AQ473="Fiber CAmtel","ACTIVE",
AQ473="Fiber AOF","ACTIVE",
AQ473="Projet OCM (HUAWEI)","PLANNED WORKS",
AQ473="Projet OCM (NOKIA)","PLANNED WORKS",
AQ473="ACCESS-ISSUE","ACCESS-ISSUE",
AQ473="Projet OCM (ZTE, NOKIA, autres projets)","PLANNED WORKS",
AQ473="No root CAuse","No root cause",
AQ473="ODU HS","ACTIVE",
AQ473="IP &amp; VLAN","ACTIVE",
AQ473="Warehouse HUAWEI","SPARE-ISSUE",
AQ473="SPARE-HS","SPARE-ISSUE",
AQ473="Power Telco","ACTIVE", AQ473="no impacts","no impacts"
),"")</f>
        <v>PASSIVE</v>
      </c>
      <c r="AS473" s="92" t="s">
        <v>5811</v>
      </c>
      <c r="AT473" s="98" t="s">
        <v>1138</v>
      </c>
      <c r="AV473" s="17" t="s">
        <v>5537</v>
      </c>
      <c r="AW473" s="7" t="s">
        <v>5537</v>
      </c>
      <c r="AX473" s="6" t="s">
        <v>5537</v>
      </c>
      <c r="AY473" s="7"/>
      <c r="AZ473" s="3" t="s">
        <v>5537</v>
      </c>
      <c r="BA473" s="18" t="s">
        <v>5537</v>
      </c>
      <c r="BB473" s="18" t="s">
        <v>5537</v>
      </c>
      <c r="BC473" s="18" t="s">
        <v>5537</v>
      </c>
      <c r="BD473" s="18" t="s">
        <v>5537</v>
      </c>
      <c r="BE473" s="18" t="s">
        <v>5537</v>
      </c>
      <c r="BF473" s="18" t="s">
        <v>5537</v>
      </c>
      <c r="BG473" s="18" t="s">
        <v>5537</v>
      </c>
      <c r="BH473" s="18" t="s">
        <v>5537</v>
      </c>
      <c r="BI473" s="18" t="s">
        <v>5537</v>
      </c>
      <c r="BJ473" s="18" t="s">
        <v>5537</v>
      </c>
      <c r="BK473" s="18" t="s">
        <v>5537</v>
      </c>
      <c r="BL473" s="9" t="s">
        <v>5811</v>
      </c>
      <c r="BM473" s="14" t="s">
        <v>5537</v>
      </c>
      <c r="BN473" s="14" t="s">
        <v>5537</v>
      </c>
      <c r="BO473" s="14" t="str">
        <f>_xlfn.XLOOKUP(B473,'[4]cell downs 18042026 17h'!$B:$B,'[4]cell downs 18042026 17h'!$B:$B,"")</f>
        <v/>
      </c>
      <c r="BP473" s="14" t="str">
        <f>_xlfn.XLOOKUP(B473,'[5]Cells Huawei 19042026 15h'!$B:$B,'[5]Cells Huawei 19042026 15h'!$B:$B,"")</f>
        <v/>
      </c>
      <c r="BQ473" s="9" t="str">
        <f>_xlfn.XLOOKUP(B473,'[6]cells down 19042026 9H40'!$B:$B,'[6]cells down 19042026 9H40'!$B:$B,"")</f>
        <v/>
      </c>
      <c r="BR473" s="9" t="s">
        <v>1138</v>
      </c>
      <c r="BS473" s="9" t="s">
        <v>5537</v>
      </c>
      <c r="BT473" s="108"/>
    </row>
    <row r="474" spans="1:72" s="9" customFormat="1" x14ac:dyDescent="0.35">
      <c r="A474" s="1" t="s">
        <v>733</v>
      </c>
      <c r="B474" s="8" t="s">
        <v>734</v>
      </c>
      <c r="C474" s="3" t="str">
        <f>_xlfn.XLOOKUP(B474,'[1]daily break down'!$D:$D,'[1]daily break down'!$E:$E,"")</f>
        <v>NORD</v>
      </c>
      <c r="D474" s="1" t="s">
        <v>11</v>
      </c>
      <c r="E474" s="1" t="s">
        <v>96</v>
      </c>
      <c r="F474" s="3" t="s">
        <v>23</v>
      </c>
      <c r="G474" s="1" t="s">
        <v>735</v>
      </c>
      <c r="H474" s="33" t="str">
        <f>_xlfn.XLOOKUP(B474,[2]CALCULATION!$B:$B,[2]CALCULATION!$H:$H,"")</f>
        <v>NOKIA</v>
      </c>
      <c r="I474" s="28">
        <v>1.1296696192833029</v>
      </c>
      <c r="J474" s="28">
        <v>1.337708287478733E-3</v>
      </c>
      <c r="K474" s="28">
        <v>1.4204313167176184</v>
      </c>
      <c r="L474" s="28">
        <v>1.7058004647096008</v>
      </c>
      <c r="M474" s="28">
        <v>0.12921458785933193</v>
      </c>
      <c r="N474" s="28">
        <v>4.8947025917116818E-2</v>
      </c>
      <c r="O474" s="28">
        <v>0.45858267823775023</v>
      </c>
      <c r="P474" s="28">
        <v>1.2740670809017205</v>
      </c>
      <c r="Q474" s="28">
        <v>1.1243302870483971</v>
      </c>
      <c r="R474" s="28">
        <v>0.52584972009276409</v>
      </c>
      <c r="S474" s="93">
        <v>0.18244111553416059</v>
      </c>
      <c r="T474" s="93">
        <f>_xlfn.XLOOKUP(B474,'[3]Nur des jours'!$B:$B,'[3]Nur des jours'!$U:$U,"")</f>
        <v>0</v>
      </c>
      <c r="U474" s="93">
        <v>0</v>
      </c>
      <c r="V474" s="93">
        <v>0</v>
      </c>
      <c r="W474" s="93">
        <v>0</v>
      </c>
      <c r="X474" s="93">
        <v>0</v>
      </c>
      <c r="Y474" s="93">
        <v>1.0045007751472057</v>
      </c>
      <c r="Z474" s="93">
        <v>0.14541100888706054</v>
      </c>
      <c r="AA474" s="93">
        <v>0</v>
      </c>
      <c r="AB474" s="93">
        <v>2.9661118366139046E-2</v>
      </c>
      <c r="AC474" s="93">
        <f>_xlfn.XLOOKUP(B474,'[3]Nur des jours'!$B:$B,'[3]Nur des jours'!$N:$N,"")</f>
        <v>7.6690836764803927E-3</v>
      </c>
      <c r="AD474" s="93">
        <v>7.6690836764803927E-3</v>
      </c>
      <c r="AE474" s="93">
        <v>0.11712672677580922</v>
      </c>
      <c r="AF474" s="93">
        <v>2.8768925772782852E-2</v>
      </c>
      <c r="AG474" s="93"/>
      <c r="AH474" s="93">
        <v>2.7556790722062144E-2</v>
      </c>
      <c r="AI474" s="93">
        <v>0</v>
      </c>
      <c r="AJ474" s="93">
        <v>8.208473028129179E-2</v>
      </c>
      <c r="AK474" s="93">
        <v>0</v>
      </c>
      <c r="AL474" s="93">
        <v>2.7556790722062144E-2</v>
      </c>
      <c r="AM474" s="49" t="s">
        <v>5559</v>
      </c>
      <c r="AN474" s="49"/>
      <c r="AO474" s="48" t="str" cm="1">
        <f t="array" ref="AO474">IFERROR(_xlfn.IFS(
AQ474="MPR ISSUE","PDH",
AQ474="BSS Hardware Issue","BSS",
AQ474="Sites strategiques, MLL, Pylone, etc.","ENVTECH",
AQ474="AKTIVCO DEFAUT GE &amp; POWER Cabinet","AKTIVCO",
AQ474="AKTIVCO Coupure ENEO &amp; Baisse de tension","AKTIVCO GRID ONLY",
AQ474="Coupure ENEO &amp; Baisse de tension","IHS GRID ONLY",
AQ474="Defaut GE &amp; POWER Cabinet","IHS",
AQ474="Sharing","Partners",
AQ474="Sites strategiques &amp; DataCenter","SST &amp; DC",
AQ474="Exclu","Exclu",
AQ474="SAT","SAT",
AQ474="SPARE-ISSUE","SPARE-ISSUE",
AQ474="Fiber CAmtel","TRANS_FO_CAMTEL",
AQ474="Fiber AOF","Fiber AOF",
AQ474="Projet OCM (HUAWEI)","TRAVAUX-HUAWEI",
AQ474="Projet OCM (NOKIA)","TRAVAUX-NOKIA",
AQ474="ACCESS-ISSUE","ACCESS-ISSUE",
AQ474="Projet OCM (ZTE, NOKIA, autres projets)","TRAVAUX OCM",
AQ474="No root CAuse","No root cause",
AQ474="ODU HS","PDH",
AQ474="IP &amp; VLAN","PDH",
AQ474="Warehouse HUAWEI","SPARE-ISSUE",
AQ474="SPARE-HS","SPARE-ISSUE",
AQ474="Power Telco","BSS",AQ474="no impacts","no impacts"
),"")</f>
        <v>No root cause</v>
      </c>
      <c r="AP474" s="48" t="str" cm="1">
        <f t="array" ref="AP474">IFERROR(_xlfn.IFS(
AQ474="MPR ISSUE","TX ISSUE",
AQ474="BSS Hardware Issue","RAN ISSUE",
AQ474="Sites strategiques, MLL, Pylone, etc.","ENVTECH",
AQ474="AKTIVCO DEFAUT GE &amp; POWER Cabinet","POWER ISSUE",
AQ474="AKTIVCO Coupure ENEO &amp; Baisse de tension","POWER ISSUE",
AQ474="Coupure ENEO &amp; Baisse de tension","POWER ISSUE",
AQ474="Defaut GE &amp; POWER Cabinet","POWER ISSUE",
AQ474="Sharing","POWER ISSUE",
AQ474="Sites strategiques &amp; DataCenter","POWER ISSUE",
AQ474="Exclu","Exclu",
AQ474="SAT","TX ISSUE",
AQ474="SPARE-ISSUE","SPARE-ISSUE",
AQ474="Fiber CAmtel","TX ISSUE",
AQ474="Fiber AOF","TX ISSUE",
AQ474="Projet OCM (HUAWEI)","TRAVAUX-HUAWEI",
AQ474="Projet OCM (NOKIA)","TRAVAUX -NOKIA",
AQ474="ACCESS-ISSUE","ACCESS-ISSUE",
AQ474="Projet OCM (ZTE, NOKIA, autres projets)","TRAVAUX OCM",
AQ474="No root CAuse","No root cause",
AQ474="ODU HS","TX ISSUE",
AQ474="IP &amp; VLAN","TX ISSUE",
AQ474="Warehouse HUAWEI","SPARE-ISSUE",
AQ474="SPARE-HS","SPARE-ISSUE",
AQ474="Power Telco","RAN ISSUE",AQ474="no impacts","no impacts"
),"")</f>
        <v>No root cause</v>
      </c>
      <c r="AQ474" s="67" t="s">
        <v>5344</v>
      </c>
      <c r="AR474" s="48" t="str" cm="1">
        <f t="array" ref="AR474">IFERROR(_xlfn.IFS(
AQ474="MPR ISSUE","ACTIVE",
AQ474="BSS Hardware Issue","ACTIVE",
AQ474="Sites strategiques, MLL, Pylone, etc.","PASSIVE",
AQ474="AKTIVCO DEFAUT GE &amp; POWER Cabinet","PASSIVE",
AQ474="AKTIVCO Coupure ENEO &amp; Baisse de tension","PASSIVE",
AQ474="Coupure ENEO &amp; Baisse de tension","PASSIVE",
AQ474="Defaut GE &amp; POWER Cabinet","PASSIVE",
AQ474="Sharing","PASSIVE",
AQ474="Sites strategiques &amp; DataCenter","PASSIVE",
AQ474="Exclu","Exclu",
AQ474="SAT","ACTIVE",
AQ474="SPARE-ISSUE","SPARE-ISSUE",
AQ474="Fiber CAmtel","ACTIVE",
AQ474="Fiber AOF","ACTIVE",
AQ474="Projet OCM (HUAWEI)","PLANNED WORKS",
AQ474="Projet OCM (NOKIA)","PLANNED WORKS",
AQ474="ACCESS-ISSUE","ACCESS-ISSUE",
AQ474="Projet OCM (ZTE, NOKIA, autres projets)","PLANNED WORKS",
AQ474="No root CAuse","No root cause",
AQ474="ODU HS","ACTIVE",
AQ474="IP &amp; VLAN","ACTIVE",
AQ474="Warehouse HUAWEI","SPARE-ISSUE",
AQ474="SPARE-HS","SPARE-ISSUE",
AQ474="Power Telco","ACTIVE", AQ474="no impacts","no impacts"
),"")</f>
        <v>No root cause</v>
      </c>
      <c r="AS474" s="92" t="s">
        <v>5801</v>
      </c>
      <c r="AT474" s="98" t="s">
        <v>734</v>
      </c>
      <c r="AV474" s="17" t="s">
        <v>5537</v>
      </c>
      <c r="AW474" s="7" t="s">
        <v>5537</v>
      </c>
      <c r="AX474" s="6" t="s">
        <v>5537</v>
      </c>
      <c r="AY474" s="7"/>
      <c r="AZ474" s="3" t="s">
        <v>5537</v>
      </c>
      <c r="BA474" s="18" t="s">
        <v>5537</v>
      </c>
      <c r="BB474" s="18" t="s">
        <v>5537</v>
      </c>
      <c r="BC474" s="18" t="s">
        <v>5537</v>
      </c>
      <c r="BD474" s="18" t="s">
        <v>5537</v>
      </c>
      <c r="BE474" s="18" t="s">
        <v>5537</v>
      </c>
      <c r="BF474" s="18" t="s">
        <v>5537</v>
      </c>
      <c r="BG474" s="18" t="s">
        <v>5537</v>
      </c>
      <c r="BH474" s="18" t="s">
        <v>5537</v>
      </c>
      <c r="BI474" s="18" t="s">
        <v>5537</v>
      </c>
      <c r="BJ474" s="18" t="s">
        <v>5537</v>
      </c>
      <c r="BK474" s="18" t="s">
        <v>5537</v>
      </c>
      <c r="BL474" s="9" t="s">
        <v>5801</v>
      </c>
      <c r="BM474" s="14" t="s">
        <v>5537</v>
      </c>
      <c r="BN474" s="14" t="s">
        <v>5537</v>
      </c>
      <c r="BO474" s="14" t="str">
        <f>_xlfn.XLOOKUP(B474,'[4]cell downs 18042026 17h'!$B:$B,'[4]cell downs 18042026 17h'!$B:$B,"")</f>
        <v/>
      </c>
      <c r="BP474" s="14" t="str">
        <f>_xlfn.XLOOKUP(B474,'[5]Cells Huawei 19042026 15h'!$B:$B,'[5]Cells Huawei 19042026 15h'!$B:$B,"")</f>
        <v/>
      </c>
      <c r="BQ474" s="9" t="str">
        <f>_xlfn.XLOOKUP(B474,'[6]cells down 19042026 9H40'!$B:$B,'[6]cells down 19042026 9H40'!$B:$B,"")</f>
        <v/>
      </c>
      <c r="BR474" s="9" t="s">
        <v>734</v>
      </c>
      <c r="BS474" s="9" t="s">
        <v>5537</v>
      </c>
      <c r="BT474" s="108"/>
    </row>
    <row r="475" spans="1:72" s="9" customFormat="1" x14ac:dyDescent="0.35">
      <c r="A475" s="1" t="s">
        <v>1200</v>
      </c>
      <c r="B475" s="8" t="s">
        <v>1201</v>
      </c>
      <c r="C475" s="3" t="str">
        <f>_xlfn.XLOOKUP(B475,'[1]daily break down'!$D:$D,'[1]daily break down'!$E:$E,"")</f>
        <v>NORD-OUEST</v>
      </c>
      <c r="D475" s="1" t="s">
        <v>11</v>
      </c>
      <c r="E475" s="1" t="s">
        <v>12</v>
      </c>
      <c r="F475" s="3" t="s">
        <v>51</v>
      </c>
      <c r="G475" s="1" t="s">
        <v>1202</v>
      </c>
      <c r="H475" s="33" t="str">
        <f>_xlfn.XLOOKUP(B475,[2]CALCULATION!$B:$B,[2]CALCULATION!$H:$H,"")</f>
        <v>NOKIA</v>
      </c>
      <c r="I475" s="28">
        <v>0.25397799028397378</v>
      </c>
      <c r="J475" s="28">
        <v>1.2130319007954298</v>
      </c>
      <c r="K475" s="28">
        <v>0.32959080905548982</v>
      </c>
      <c r="L475" s="28">
        <v>6.8897631530621256E-2</v>
      </c>
      <c r="M475" s="28">
        <v>3.2195381119870232</v>
      </c>
      <c r="N475" s="28">
        <v>3.5642928402252512</v>
      </c>
      <c r="O475" s="28">
        <v>7.4639937046866153E-2</v>
      </c>
      <c r="P475" s="28">
        <v>0.13644154286045734</v>
      </c>
      <c r="Q475" s="28">
        <v>0.45461998813108928</v>
      </c>
      <c r="R475" s="28">
        <v>8.7873103906348244E-3</v>
      </c>
      <c r="S475" s="93">
        <v>0.52184332151839352</v>
      </c>
      <c r="T475" s="93">
        <f>_xlfn.XLOOKUP(B475,'[3]Nur des jours'!$B:$B,'[3]Nur des jours'!$U:$U,"")</f>
        <v>1.1931667394337845E-2</v>
      </c>
      <c r="U475" s="93">
        <v>2.3768922590706802</v>
      </c>
      <c r="V475" s="93">
        <v>1.1236099339959449E-2</v>
      </c>
      <c r="W475" s="93">
        <v>1.1931667394337845E-2</v>
      </c>
      <c r="X475" s="93">
        <v>2.0046628028752903E-2</v>
      </c>
      <c r="Y475" s="93">
        <v>1.9244049504470163E-2</v>
      </c>
      <c r="Z475" s="93">
        <v>0.25243769850442166</v>
      </c>
      <c r="AA475" s="93">
        <v>0.27380412232866197</v>
      </c>
      <c r="AB475" s="93">
        <v>7.5620732065758162E-3</v>
      </c>
      <c r="AC475" s="93">
        <f>_xlfn.XLOOKUP(B475,'[3]Nur des jours'!$B:$B,'[3]Nur des jours'!$N:$N,"")</f>
        <v>6.6863708611917358E-2</v>
      </c>
      <c r="AD475" s="93">
        <v>6.6863708611917358E-2</v>
      </c>
      <c r="AE475" s="93">
        <v>1.4268062653917815E-3</v>
      </c>
      <c r="AF475" s="93">
        <v>6.4206281942625276E-4</v>
      </c>
      <c r="AG475" s="93"/>
      <c r="AH475" s="93">
        <v>2.6485091301333058E-2</v>
      </c>
      <c r="AI475" s="93">
        <v>0.11802632998812992</v>
      </c>
      <c r="AJ475" s="93">
        <v>2.8688148352153164E-2</v>
      </c>
      <c r="AK475" s="93">
        <v>0</v>
      </c>
      <c r="AL475" s="93">
        <v>2.6485091301333058E-2</v>
      </c>
      <c r="AM475" s="49" t="s">
        <v>5601</v>
      </c>
      <c r="AN475" s="49"/>
      <c r="AO475" s="48" t="str" cm="1">
        <f t="array" ref="AO475">IFERROR(_xlfn.IFS(
AQ475="MPR ISSUE","PDH",
AQ475="BSS Hardware Issue","BSS",
AQ475="Sites strategiques, MLL, Pylone, etc.","ENVTECH",
AQ475="AKTIVCO DEFAUT GE &amp; POWER Cabinet","AKTIVCO",
AQ475="AKTIVCO Coupure ENEO &amp; Baisse de tension","AKTIVCO GRID ONLY",
AQ475="Coupure ENEO &amp; Baisse de tension","IHS GRID ONLY",
AQ475="Defaut GE &amp; POWER Cabinet","IHS",
AQ475="Sharing","Partners",
AQ475="Sites strategiques &amp; DataCenter","SST &amp; DC",
AQ475="Exclu","Exclu",
AQ475="SAT","SAT",
AQ475="SPARE-ISSUE","SPARE-ISSUE",
AQ475="Fiber CAmtel","TRANS_FO_CAMTEL",
AQ475="Fiber AOF","Fiber AOF",
AQ475="Projet OCM (HUAWEI)","TRAVAUX-HUAWEI",
AQ475="Projet OCM (NOKIA)","TRAVAUX-NOKIA",
AQ475="ACCESS-ISSUE","ACCESS-ISSUE",
AQ475="Projet OCM (ZTE, NOKIA, autres projets)","TRAVAUX OCM",
AQ475="No root CAuse","No root cause",
AQ475="ODU HS","PDH",
AQ475="IP &amp; VLAN","PDH",
AQ475="Warehouse HUAWEI","SPARE-ISSUE",
AQ475="SPARE-HS","SPARE-ISSUE",
AQ475="Power Telco","BSS",AQ475="no impacts","no impacts"
),"")</f>
        <v>No root cause</v>
      </c>
      <c r="AP475" s="48" t="str" cm="1">
        <f t="array" ref="AP475">IFERROR(_xlfn.IFS(
AQ475="MPR ISSUE","TX ISSUE",
AQ475="BSS Hardware Issue","RAN ISSUE",
AQ475="Sites strategiques, MLL, Pylone, etc.","ENVTECH",
AQ475="AKTIVCO DEFAUT GE &amp; POWER Cabinet","POWER ISSUE",
AQ475="AKTIVCO Coupure ENEO &amp; Baisse de tension","POWER ISSUE",
AQ475="Coupure ENEO &amp; Baisse de tension","POWER ISSUE",
AQ475="Defaut GE &amp; POWER Cabinet","POWER ISSUE",
AQ475="Sharing","POWER ISSUE",
AQ475="Sites strategiques &amp; DataCenter","POWER ISSUE",
AQ475="Exclu","Exclu",
AQ475="SAT","TX ISSUE",
AQ475="SPARE-ISSUE","SPARE-ISSUE",
AQ475="Fiber CAmtel","TX ISSUE",
AQ475="Fiber AOF","TX ISSUE",
AQ475="Projet OCM (HUAWEI)","TRAVAUX-HUAWEI",
AQ475="Projet OCM (NOKIA)","TRAVAUX -NOKIA",
AQ475="ACCESS-ISSUE","ACCESS-ISSUE",
AQ475="Projet OCM (ZTE, NOKIA, autres projets)","TRAVAUX OCM",
AQ475="No root CAuse","No root cause",
AQ475="ODU HS","TX ISSUE",
AQ475="IP &amp; VLAN","TX ISSUE",
AQ475="Warehouse HUAWEI","SPARE-ISSUE",
AQ475="SPARE-HS","SPARE-ISSUE",
AQ475="Power Telco","RAN ISSUE",AQ475="no impacts","no impacts"
),"")</f>
        <v>No root cause</v>
      </c>
      <c r="AQ475" s="67" t="s">
        <v>5344</v>
      </c>
      <c r="AR475" s="48" t="str" cm="1">
        <f t="array" ref="AR475">IFERROR(_xlfn.IFS(
AQ475="MPR ISSUE","ACTIVE",
AQ475="BSS Hardware Issue","ACTIVE",
AQ475="Sites strategiques, MLL, Pylone, etc.","PASSIVE",
AQ475="AKTIVCO DEFAUT GE &amp; POWER Cabinet","PASSIVE",
AQ475="AKTIVCO Coupure ENEO &amp; Baisse de tension","PASSIVE",
AQ475="Coupure ENEO &amp; Baisse de tension","PASSIVE",
AQ475="Defaut GE &amp; POWER Cabinet","PASSIVE",
AQ475="Sharing","PASSIVE",
AQ475="Sites strategiques &amp; DataCenter","PASSIVE",
AQ475="Exclu","Exclu",
AQ475="SAT","ACTIVE",
AQ475="SPARE-ISSUE","SPARE-ISSUE",
AQ475="Fiber CAmtel","ACTIVE",
AQ475="Fiber AOF","ACTIVE",
AQ475="Projet OCM (HUAWEI)","PLANNED WORKS",
AQ475="Projet OCM (NOKIA)","PLANNED WORKS",
AQ475="ACCESS-ISSUE","ACCESS-ISSUE",
AQ475="Projet OCM (ZTE, NOKIA, autres projets)","PLANNED WORKS",
AQ475="No root CAuse","No root cause",
AQ475="ODU HS","ACTIVE",
AQ475="IP &amp; VLAN","ACTIVE",
AQ475="Warehouse HUAWEI","SPARE-ISSUE",
AQ475="SPARE-HS","SPARE-ISSUE",
AQ475="Power Telco","ACTIVE", AQ475="no impacts","no impacts"
),"")</f>
        <v>No root cause</v>
      </c>
      <c r="AS475" s="92" t="s">
        <v>5537</v>
      </c>
      <c r="AT475" s="98" t="s">
        <v>1201</v>
      </c>
      <c r="AV475" s="17" t="s">
        <v>5537</v>
      </c>
      <c r="AW475" s="7" t="s">
        <v>5537</v>
      </c>
      <c r="AX475" s="6" t="s">
        <v>5537</v>
      </c>
      <c r="AY475" s="7"/>
      <c r="AZ475" s="3" t="s">
        <v>5537</v>
      </c>
      <c r="BA475" s="18" t="s">
        <v>5537</v>
      </c>
      <c r="BB475" s="18" t="s">
        <v>5537</v>
      </c>
      <c r="BC475" s="18" t="s">
        <v>5537</v>
      </c>
      <c r="BD475" s="18" t="s">
        <v>5537</v>
      </c>
      <c r="BE475" s="18" t="s">
        <v>5537</v>
      </c>
      <c r="BF475" s="18" t="s">
        <v>5537</v>
      </c>
      <c r="BG475" s="18" t="s">
        <v>5537</v>
      </c>
      <c r="BH475" s="18" t="s">
        <v>5537</v>
      </c>
      <c r="BI475" s="18" t="s">
        <v>5537</v>
      </c>
      <c r="BJ475" s="18" t="s">
        <v>5537</v>
      </c>
      <c r="BK475" s="18" t="s">
        <v>5537</v>
      </c>
      <c r="BL475" s="9" t="s">
        <v>5537</v>
      </c>
      <c r="BM475" s="14" t="s">
        <v>5537</v>
      </c>
      <c r="BN475" s="14" t="s">
        <v>5537</v>
      </c>
      <c r="BO475" s="14" t="str">
        <f>_xlfn.XLOOKUP(B475,'[4]cell downs 18042026 17h'!$B:$B,'[4]cell downs 18042026 17h'!$B:$B,"")</f>
        <v/>
      </c>
      <c r="BP475" s="14" t="str">
        <f>_xlfn.XLOOKUP(B475,'[5]Cells Huawei 19042026 15h'!$B:$B,'[5]Cells Huawei 19042026 15h'!$B:$B,"")</f>
        <v/>
      </c>
      <c r="BQ475" s="9" t="str">
        <f>_xlfn.XLOOKUP(B475,'[6]cells down 19042026 9H40'!$B:$B,'[6]cells down 19042026 9H40'!$B:$B,"")</f>
        <v/>
      </c>
      <c r="BR475" s="9" t="s">
        <v>1201</v>
      </c>
      <c r="BS475" s="9" t="s">
        <v>5537</v>
      </c>
      <c r="BT475" s="108"/>
    </row>
    <row r="476" spans="1:72" s="9" customFormat="1" x14ac:dyDescent="0.35">
      <c r="A476" s="1" t="s">
        <v>1376</v>
      </c>
      <c r="B476" s="8" t="s">
        <v>1377</v>
      </c>
      <c r="C476" s="3" t="str">
        <f>_xlfn.XLOOKUP(B476,'[1]daily break down'!$D:$D,'[1]daily break down'!$E:$E,"")</f>
        <v>CENTRE</v>
      </c>
      <c r="D476" s="1" t="s">
        <v>11</v>
      </c>
      <c r="E476" s="1" t="s">
        <v>66</v>
      </c>
      <c r="F476" s="3" t="s">
        <v>37</v>
      </c>
      <c r="G476" s="1" t="s">
        <v>1378</v>
      </c>
      <c r="H476" s="33" t="str">
        <f>_xlfn.XLOOKUP(B476,[2]CALCULATION!$B:$B,[2]CALCULATION!$H:$H,"")</f>
        <v>NOKIA</v>
      </c>
      <c r="I476" s="28">
        <v>0.18662716608802224</v>
      </c>
      <c r="J476" s="28">
        <v>5.3511428404549172E-3</v>
      </c>
      <c r="K476" s="28">
        <v>1.7837142801515253E-3</v>
      </c>
      <c r="L476" s="28">
        <v>0.15281888021786791</v>
      </c>
      <c r="M476" s="28">
        <v>0.15496549659894135</v>
      </c>
      <c r="N476" s="28">
        <v>0</v>
      </c>
      <c r="O476" s="28">
        <v>3.2438264593580061E-2</v>
      </c>
      <c r="P476" s="28">
        <v>6.9161184258265923E-2</v>
      </c>
      <c r="Q476" s="28">
        <v>0.14437076467772586</v>
      </c>
      <c r="R476" s="28">
        <v>0.14249056091969994</v>
      </c>
      <c r="S476" s="93">
        <v>6.4079173917154314E-2</v>
      </c>
      <c r="T476" s="93">
        <f>_xlfn.XLOOKUP(B476,'[3]Nur des jours'!$B:$B,'[3]Nur des jours'!$U:$U,"")</f>
        <v>3.7637589679462282E-3</v>
      </c>
      <c r="U476" s="93">
        <v>7.1352700891280868E-4</v>
      </c>
      <c r="V476" s="93">
        <v>7.6879097645323902E-3</v>
      </c>
      <c r="W476" s="93">
        <v>3.7637589679462282E-3</v>
      </c>
      <c r="X476" s="93">
        <v>0.12152265232188404</v>
      </c>
      <c r="Y476" s="93">
        <v>0.32444924744249404</v>
      </c>
      <c r="Z476" s="93">
        <v>0.11633315552091626</v>
      </c>
      <c r="AA476" s="93">
        <v>6.2088129492881797E-2</v>
      </c>
      <c r="AB476" s="93">
        <v>0</v>
      </c>
      <c r="AC476" s="93">
        <f>_xlfn.XLOOKUP(B476,'[3]Nur des jours'!$B:$B,'[3]Nur des jours'!$N:$N,"")</f>
        <v>7.3136518413547498E-3</v>
      </c>
      <c r="AD476" s="93">
        <v>7.3136518413547498E-3</v>
      </c>
      <c r="AE476" s="93">
        <v>1.3378631417112596E-3</v>
      </c>
      <c r="AF476" s="93">
        <v>3.8352076729055774E-3</v>
      </c>
      <c r="AG476" s="93"/>
      <c r="AH476" s="93">
        <v>2.6380238217334481E-2</v>
      </c>
      <c r="AI476" s="93">
        <v>5.4204684883437451E-2</v>
      </c>
      <c r="AJ476" s="93">
        <v>5.5523305990044347E-2</v>
      </c>
      <c r="AK476" s="93">
        <v>0</v>
      </c>
      <c r="AL476" s="93">
        <v>2.6380238217334481E-2</v>
      </c>
      <c r="AM476" s="49" t="s">
        <v>5559</v>
      </c>
      <c r="AN476" s="49"/>
      <c r="AO476" s="48" t="str" cm="1">
        <f t="array" ref="AO476">IFERROR(_xlfn.IFS(
AQ476="MPR ISSUE","PDH",
AQ476="BSS Hardware Issue","BSS",
AQ476="Sites strategiques, MLL, Pylone, etc.","ENVTECH",
AQ476="AKTIVCO DEFAUT GE &amp; POWER Cabinet","AKTIVCO",
AQ476="AKTIVCO Coupure ENEO &amp; Baisse de tension","AKTIVCO GRID ONLY",
AQ476="Coupure ENEO &amp; Baisse de tension","IHS GRID ONLY",
AQ476="Defaut GE &amp; POWER Cabinet","IHS",
AQ476="Sharing","Partners",
AQ476="Sites strategiques &amp; DataCenter","SST &amp; DC",
AQ476="Exclu","Exclu",
AQ476="SAT","SAT",
AQ476="SPARE-ISSUE","SPARE-ISSUE",
AQ476="Fiber CAmtel","TRANS_FO_CAMTEL",
AQ476="Fiber AOF","Fiber AOF",
AQ476="Projet OCM (HUAWEI)","TRAVAUX-HUAWEI",
AQ476="Projet OCM (NOKIA)","TRAVAUX-NOKIA",
AQ476="ACCESS-ISSUE","ACCESS-ISSUE",
AQ476="Projet OCM (ZTE, NOKIA, autres projets)","TRAVAUX OCM",
AQ476="No root CAuse","No root cause",
AQ476="ODU HS","PDH",
AQ476="IP &amp; VLAN","PDH",
AQ476="Warehouse HUAWEI","SPARE-ISSUE",
AQ476="SPARE-HS","SPARE-ISSUE",
AQ476="Power Telco","BSS",AQ476="no impacts","no impacts"
),"")</f>
        <v>No root cause</v>
      </c>
      <c r="AP476" s="48" t="str" cm="1">
        <f t="array" ref="AP476">IFERROR(_xlfn.IFS(
AQ476="MPR ISSUE","TX ISSUE",
AQ476="BSS Hardware Issue","RAN ISSUE",
AQ476="Sites strategiques, MLL, Pylone, etc.","ENVTECH",
AQ476="AKTIVCO DEFAUT GE &amp; POWER Cabinet","POWER ISSUE",
AQ476="AKTIVCO Coupure ENEO &amp; Baisse de tension","POWER ISSUE",
AQ476="Coupure ENEO &amp; Baisse de tension","POWER ISSUE",
AQ476="Defaut GE &amp; POWER Cabinet","POWER ISSUE",
AQ476="Sharing","POWER ISSUE",
AQ476="Sites strategiques &amp; DataCenter","POWER ISSUE",
AQ476="Exclu","Exclu",
AQ476="SAT","TX ISSUE",
AQ476="SPARE-ISSUE","SPARE-ISSUE",
AQ476="Fiber CAmtel","TX ISSUE",
AQ476="Fiber AOF","TX ISSUE",
AQ476="Projet OCM (HUAWEI)","TRAVAUX-HUAWEI",
AQ476="Projet OCM (NOKIA)","TRAVAUX -NOKIA",
AQ476="ACCESS-ISSUE","ACCESS-ISSUE",
AQ476="Projet OCM (ZTE, NOKIA, autres projets)","TRAVAUX OCM",
AQ476="No root CAuse","No root cause",
AQ476="ODU HS","TX ISSUE",
AQ476="IP &amp; VLAN","TX ISSUE",
AQ476="Warehouse HUAWEI","SPARE-ISSUE",
AQ476="SPARE-HS","SPARE-ISSUE",
AQ476="Power Telco","RAN ISSUE",AQ476="no impacts","no impacts"
),"")</f>
        <v>No root cause</v>
      </c>
      <c r="AQ476" s="67" t="s">
        <v>5344</v>
      </c>
      <c r="AR476" s="48" t="str" cm="1">
        <f t="array" ref="AR476">IFERROR(_xlfn.IFS(
AQ476="MPR ISSUE","ACTIVE",
AQ476="BSS Hardware Issue","ACTIVE",
AQ476="Sites strategiques, MLL, Pylone, etc.","PASSIVE",
AQ476="AKTIVCO DEFAUT GE &amp; POWER Cabinet","PASSIVE",
AQ476="AKTIVCO Coupure ENEO &amp; Baisse de tension","PASSIVE",
AQ476="Coupure ENEO &amp; Baisse de tension","PASSIVE",
AQ476="Defaut GE &amp; POWER Cabinet","PASSIVE",
AQ476="Sharing","PASSIVE",
AQ476="Sites strategiques &amp; DataCenter","PASSIVE",
AQ476="Exclu","Exclu",
AQ476="SAT","ACTIVE",
AQ476="SPARE-ISSUE","SPARE-ISSUE",
AQ476="Fiber CAmtel","ACTIVE",
AQ476="Fiber AOF","ACTIVE",
AQ476="Projet OCM (HUAWEI)","PLANNED WORKS",
AQ476="Projet OCM (NOKIA)","PLANNED WORKS",
AQ476="ACCESS-ISSUE","ACCESS-ISSUE",
AQ476="Projet OCM (ZTE, NOKIA, autres projets)","PLANNED WORKS",
AQ476="No root CAuse","No root cause",
AQ476="ODU HS","ACTIVE",
AQ476="IP &amp; VLAN","ACTIVE",
AQ476="Warehouse HUAWEI","SPARE-ISSUE",
AQ476="SPARE-HS","SPARE-ISSUE",
AQ476="Power Telco","ACTIVE", AQ476="no impacts","no impacts"
),"")</f>
        <v>No root cause</v>
      </c>
      <c r="AS476" s="92" t="s">
        <v>5813</v>
      </c>
      <c r="AT476" s="98" t="s">
        <v>1377</v>
      </c>
      <c r="AV476" s="17" t="s">
        <v>5537</v>
      </c>
      <c r="AW476" s="7" t="s">
        <v>5537</v>
      </c>
      <c r="AX476" s="6" t="s">
        <v>5537</v>
      </c>
      <c r="AY476" s="7"/>
      <c r="AZ476" s="3" t="s">
        <v>5537</v>
      </c>
      <c r="BA476" s="18" t="s">
        <v>5537</v>
      </c>
      <c r="BB476" s="18" t="s">
        <v>5537</v>
      </c>
      <c r="BC476" s="18" t="s">
        <v>5537</v>
      </c>
      <c r="BD476" s="18" t="s">
        <v>5537</v>
      </c>
      <c r="BE476" s="18" t="s">
        <v>5537</v>
      </c>
      <c r="BF476" s="18" t="s">
        <v>5537</v>
      </c>
      <c r="BG476" s="18" t="s">
        <v>5537</v>
      </c>
      <c r="BH476" s="18" t="s">
        <v>5537</v>
      </c>
      <c r="BI476" s="18" t="s">
        <v>5537</v>
      </c>
      <c r="BJ476" s="18" t="s">
        <v>5537</v>
      </c>
      <c r="BK476" s="18" t="s">
        <v>5537</v>
      </c>
      <c r="BL476" s="9" t="s">
        <v>5813</v>
      </c>
      <c r="BM476" s="14" t="s">
        <v>5537</v>
      </c>
      <c r="BN476" s="14" t="s">
        <v>5537</v>
      </c>
      <c r="BO476" s="14" t="str">
        <f>_xlfn.XLOOKUP(B476,'[4]cell downs 18042026 17h'!$B:$B,'[4]cell downs 18042026 17h'!$B:$B,"")</f>
        <v/>
      </c>
      <c r="BP476" s="14" t="str">
        <f>_xlfn.XLOOKUP(B476,'[5]Cells Huawei 19042026 15h'!$B:$B,'[5]Cells Huawei 19042026 15h'!$B:$B,"")</f>
        <v/>
      </c>
      <c r="BQ476" s="9" t="str">
        <f>_xlfn.XLOOKUP(B476,'[6]cells down 19042026 9H40'!$B:$B,'[6]cells down 19042026 9H40'!$B:$B,"")</f>
        <v/>
      </c>
      <c r="BR476" s="9" t="s">
        <v>1377</v>
      </c>
      <c r="BS476" s="9" t="s">
        <v>5537</v>
      </c>
      <c r="BT476" s="108"/>
    </row>
    <row r="477" spans="1:72" s="9" customFormat="1" x14ac:dyDescent="0.35">
      <c r="A477" s="1" t="s">
        <v>3305</v>
      </c>
      <c r="B477" s="8" t="s">
        <v>3306</v>
      </c>
      <c r="C477" s="3" t="str">
        <f>_xlfn.XLOOKUP(B477,'[1]daily break down'!$D:$D,'[1]daily break down'!$E:$E,"")</f>
        <v>CENTRE</v>
      </c>
      <c r="D477" s="1" t="s">
        <v>11</v>
      </c>
      <c r="E477" s="1" t="s">
        <v>12</v>
      </c>
      <c r="F477" s="3" t="s">
        <v>226</v>
      </c>
      <c r="G477" s="1" t="s">
        <v>2236</v>
      </c>
      <c r="H477" s="34" t="str">
        <f>_xlfn.XLOOKUP(B477,[2]CALCULATION!$B:$B,[2]CALCULATION!$H:$H,"")</f>
        <v>ZTE</v>
      </c>
      <c r="I477" s="28">
        <v>2.6928114646737038</v>
      </c>
      <c r="J477" s="28">
        <v>0</v>
      </c>
      <c r="K477" s="28">
        <v>0</v>
      </c>
      <c r="L477" s="28">
        <v>0.53253760347912427</v>
      </c>
      <c r="M477" s="28">
        <v>0</v>
      </c>
      <c r="N477" s="28">
        <v>0</v>
      </c>
      <c r="O477" s="28">
        <v>0</v>
      </c>
      <c r="P477" s="28">
        <v>8.6845290698893322E-17</v>
      </c>
      <c r="Q477" s="28">
        <v>0</v>
      </c>
      <c r="R477" s="28">
        <v>0</v>
      </c>
      <c r="S477" s="93">
        <v>0</v>
      </c>
      <c r="T477" s="93">
        <f>_xlfn.XLOOKUP(B477,'[3]Nur des jours'!$B:$B,'[3]Nur des jours'!$U:$U,"")</f>
        <v>0</v>
      </c>
      <c r="U477" s="93">
        <v>0</v>
      </c>
      <c r="V477" s="93">
        <v>0</v>
      </c>
      <c r="W477" s="93">
        <v>0</v>
      </c>
      <c r="X477" s="93">
        <v>0</v>
      </c>
      <c r="Y477" s="93">
        <v>0</v>
      </c>
      <c r="Z477" s="93">
        <v>0</v>
      </c>
      <c r="AA477" s="93">
        <v>0</v>
      </c>
      <c r="AB477" s="93">
        <v>0</v>
      </c>
      <c r="AC477" s="93">
        <f>_xlfn.XLOOKUP(B477,'[3]Nur des jours'!$B:$B,'[3]Nur des jours'!$N:$N,"")</f>
        <v>7.8188983343463109E-2</v>
      </c>
      <c r="AD477" s="93">
        <v>7.8188983343463109E-2</v>
      </c>
      <c r="AE477" s="93">
        <v>8.6845290698893322E-17</v>
      </c>
      <c r="AF477" s="93">
        <v>0</v>
      </c>
      <c r="AG477" s="93"/>
      <c r="AH477" s="93">
        <v>2.6342410674793544E-2</v>
      </c>
      <c r="AI477" s="93">
        <v>0</v>
      </c>
      <c r="AJ477" s="93">
        <v>0</v>
      </c>
      <c r="AK477" s="93">
        <v>5.051388040720782E-2</v>
      </c>
      <c r="AL477" s="93">
        <v>2.6342410674793544E-2</v>
      </c>
      <c r="AM477" s="49" t="s">
        <v>5559</v>
      </c>
      <c r="AN477" s="49"/>
      <c r="AO477" s="48" t="str" cm="1">
        <f t="array" ref="AO477">IFERROR(_xlfn.IFS(
AQ477="MPR ISSUE","PDH",
AQ477="BSS Hardware Issue","BSS",
AQ477="Sites strategiques, MLL, Pylone, etc.","ENVTECH",
AQ477="AKTIVCO DEFAUT GE &amp; POWER Cabinet","AKTIVCO",
AQ477="AKTIVCO Coupure ENEO &amp; Baisse de tension","AKTIVCO GRID ONLY",
AQ477="Coupure ENEO &amp; Baisse de tension","IHS GRID ONLY",
AQ477="Defaut GE &amp; POWER Cabinet","IHS",
AQ477="Sharing","Partners",
AQ477="Sites strategiques &amp; DataCenter","SST &amp; DC",
AQ477="Exclu","Exclu",
AQ477="SAT","SAT",
AQ477="SPARE-ISSUE","SPARE-ISSUE",
AQ477="Fiber CAmtel","TRANS_FO_CAMTEL",
AQ477="Fiber AOF","Fiber AOF",
AQ477="Projet OCM (HUAWEI)","TRAVAUX-HUAWEI",
AQ477="Projet OCM (NOKIA)","TRAVAUX-NOKIA",
AQ477="ACCESS-ISSUE","ACCESS-ISSUE",
AQ477="Projet OCM (ZTE, NOKIA, autres projets)","TRAVAUX OCM",
AQ477="No root CAuse","No root cause",
AQ477="ODU HS","PDH",
AQ477="IP &amp; VLAN","PDH",
AQ477="Warehouse HUAWEI","SPARE-ISSUE",
AQ477="SPARE-HS","SPARE-ISSUE",
AQ477="Power Telco","BSS",AQ477="no impacts","no impacts"
),"")</f>
        <v>Fiber AOF</v>
      </c>
      <c r="AP477" s="48" t="str" cm="1">
        <f t="array" ref="AP477">IFERROR(_xlfn.IFS(
AQ477="MPR ISSUE","TX ISSUE",
AQ477="BSS Hardware Issue","RAN ISSUE",
AQ477="Sites strategiques, MLL, Pylone, etc.","ENVTECH",
AQ477="AKTIVCO DEFAUT GE &amp; POWER Cabinet","POWER ISSUE",
AQ477="AKTIVCO Coupure ENEO &amp; Baisse de tension","POWER ISSUE",
AQ477="Coupure ENEO &amp; Baisse de tension","POWER ISSUE",
AQ477="Defaut GE &amp; POWER Cabinet","POWER ISSUE",
AQ477="Sharing","POWER ISSUE",
AQ477="Sites strategiques &amp; DataCenter","POWER ISSUE",
AQ477="Exclu","Exclu",
AQ477="SAT","TX ISSUE",
AQ477="SPARE-ISSUE","SPARE-ISSUE",
AQ477="Fiber CAmtel","TX ISSUE",
AQ477="Fiber AOF","TX ISSUE",
AQ477="Projet OCM (HUAWEI)","TRAVAUX-HUAWEI",
AQ477="Projet OCM (NOKIA)","TRAVAUX -NOKIA",
AQ477="ACCESS-ISSUE","ACCESS-ISSUE",
AQ477="Projet OCM (ZTE, NOKIA, autres projets)","TRAVAUX OCM",
AQ477="No root CAuse","No root cause",
AQ477="ODU HS","TX ISSUE",
AQ477="IP &amp; VLAN","TX ISSUE",
AQ477="Warehouse HUAWEI","SPARE-ISSUE",
AQ477="SPARE-HS","SPARE-ISSUE",
AQ477="Power Telco","RAN ISSUE",AQ477="no impacts","no impacts"
),"")</f>
        <v>TX ISSUE</v>
      </c>
      <c r="AQ477" s="67" t="s">
        <v>5995</v>
      </c>
      <c r="AR477" s="48" t="str" cm="1">
        <f t="array" ref="AR477">IFERROR(_xlfn.IFS(
AQ477="MPR ISSUE","ACTIVE",
AQ477="BSS Hardware Issue","ACTIVE",
AQ477="Sites strategiques, MLL, Pylone, etc.","PASSIVE",
AQ477="AKTIVCO DEFAUT GE &amp; POWER Cabinet","PASSIVE",
AQ477="AKTIVCO Coupure ENEO &amp; Baisse de tension","PASSIVE",
AQ477="Coupure ENEO &amp; Baisse de tension","PASSIVE",
AQ477="Defaut GE &amp; POWER Cabinet","PASSIVE",
AQ477="Sharing","PASSIVE",
AQ477="Sites strategiques &amp; DataCenter","PASSIVE",
AQ477="Exclu","Exclu",
AQ477="SAT","ACTIVE",
AQ477="SPARE-ISSUE","SPARE-ISSUE",
AQ477="Fiber CAmtel","ACTIVE",
AQ477="Fiber AOF","ACTIVE",
AQ477="Projet OCM (HUAWEI)","PLANNED WORKS",
AQ477="Projet OCM (NOKIA)","PLANNED WORKS",
AQ477="ACCESS-ISSUE","ACCESS-ISSUE",
AQ477="Projet OCM (ZTE, NOKIA, autres projets)","PLANNED WORKS",
AQ477="No root CAuse","No root cause",
AQ477="ODU HS","ACTIVE",
AQ477="IP &amp; VLAN","ACTIVE",
AQ477="Warehouse HUAWEI","SPARE-ISSUE",
AQ477="SPARE-HS","SPARE-ISSUE",
AQ477="Power Telco","ACTIVE", AQ477="no impacts","no impacts"
),"")</f>
        <v>ACTIVE</v>
      </c>
      <c r="AS477" s="92" t="s">
        <v>5984</v>
      </c>
      <c r="AT477" s="129" t="s">
        <v>4550</v>
      </c>
      <c r="AU477" s="9" t="s">
        <v>5994</v>
      </c>
      <c r="AV477" s="17" t="s">
        <v>5984</v>
      </c>
      <c r="AW477" s="7" t="s">
        <v>5537</v>
      </c>
      <c r="AX477" s="6" t="s">
        <v>5537</v>
      </c>
      <c r="AY477" s="7"/>
      <c r="AZ477" s="3" t="s">
        <v>5537</v>
      </c>
      <c r="BA477" s="18" t="s">
        <v>5537</v>
      </c>
      <c r="BB477" s="18" t="s">
        <v>5537</v>
      </c>
      <c r="BC477" s="18" t="s">
        <v>5537</v>
      </c>
      <c r="BD477" s="18" t="s">
        <v>5537</v>
      </c>
      <c r="BE477" s="18" t="s">
        <v>5537</v>
      </c>
      <c r="BF477" s="18" t="s">
        <v>5537</v>
      </c>
      <c r="BG477" s="18" t="s">
        <v>5537</v>
      </c>
      <c r="BH477" s="18" t="s">
        <v>5537</v>
      </c>
      <c r="BI477" s="18" t="s">
        <v>5537</v>
      </c>
      <c r="BJ477" s="18" t="s">
        <v>5537</v>
      </c>
      <c r="BK477" s="18" t="s">
        <v>5537</v>
      </c>
      <c r="BL477" s="9" t="s">
        <v>5537</v>
      </c>
      <c r="BM477" s="14" t="s">
        <v>5537</v>
      </c>
      <c r="BN477" s="14" t="s">
        <v>5537</v>
      </c>
      <c r="BO477" s="14" t="str">
        <f>_xlfn.XLOOKUP(B477,'[4]cell downs 18042026 17h'!$B:$B,'[4]cell downs 18042026 17h'!$B:$B,"")</f>
        <v/>
      </c>
      <c r="BP477" s="14" t="str">
        <f>_xlfn.XLOOKUP(B477,'[5]Cells Huawei 19042026 15h'!$B:$B,'[5]Cells Huawei 19042026 15h'!$B:$B,"")</f>
        <v/>
      </c>
      <c r="BQ477" s="9" t="str">
        <f>_xlfn.XLOOKUP(B477,'[6]cells down 19042026 9H40'!$B:$B,'[6]cells down 19042026 9H40'!$B:$B,"")</f>
        <v/>
      </c>
      <c r="BR477" s="9" t="s">
        <v>3306</v>
      </c>
      <c r="BS477" s="9" t="s">
        <v>318</v>
      </c>
      <c r="BT477" s="108"/>
    </row>
    <row r="478" spans="1:72" s="9" customFormat="1" x14ac:dyDescent="0.35">
      <c r="A478" s="1" t="s">
        <v>1454</v>
      </c>
      <c r="B478" s="8" t="s">
        <v>1455</v>
      </c>
      <c r="C478" s="3" t="str">
        <f>_xlfn.XLOOKUP(B478,'[1]daily break down'!$D:$D,'[1]daily break down'!$E:$E,"")</f>
        <v>ADAMAOUA</v>
      </c>
      <c r="D478" s="1" t="s">
        <v>11</v>
      </c>
      <c r="E478" s="1" t="s">
        <v>96</v>
      </c>
      <c r="F478" s="3" t="s">
        <v>90</v>
      </c>
      <c r="G478" s="1" t="s">
        <v>1456</v>
      </c>
      <c r="H478" s="33" t="str">
        <f>_xlfn.XLOOKUP(B478,[2]CALCULATION!$B:$B,[2]CALCULATION!$H:$H,"")</f>
        <v>NOKIA</v>
      </c>
      <c r="I478" s="28">
        <v>0.19108446338251586</v>
      </c>
      <c r="J478" s="28">
        <v>5.5295142684700354E-3</v>
      </c>
      <c r="K478" s="28">
        <v>1.7837142801515253E-3</v>
      </c>
      <c r="L478" s="28">
        <v>0.15073072570822976</v>
      </c>
      <c r="M478" s="28">
        <v>0.15548359313174528</v>
      </c>
      <c r="N478" s="28">
        <v>0</v>
      </c>
      <c r="O478" s="28">
        <v>8.775591105426675E-2</v>
      </c>
      <c r="P478" s="28">
        <v>0.19530140531421714</v>
      </c>
      <c r="Q478" s="28">
        <v>1.3645414243159975E-2</v>
      </c>
      <c r="R478" s="28">
        <v>0.14405685676686619</v>
      </c>
      <c r="S478" s="93">
        <v>6.799026967685208E-2</v>
      </c>
      <c r="T478" s="93">
        <f>_xlfn.XLOOKUP(B478,'[3]Nur des jours'!$B:$B,'[3]Nur des jours'!$U:$U,"")</f>
        <v>2.9432369736562512E-3</v>
      </c>
      <c r="U478" s="93">
        <v>7.1352700891280868E-4</v>
      </c>
      <c r="V478" s="93">
        <v>8.0267917370899482E-3</v>
      </c>
      <c r="W478" s="93">
        <v>2.9432369736562512E-3</v>
      </c>
      <c r="X478" s="93">
        <v>0.12227177206479596</v>
      </c>
      <c r="Y478" s="93">
        <v>0.33019231299049356</v>
      </c>
      <c r="Z478" s="93">
        <v>0.11674356362106866</v>
      </c>
      <c r="AA478" s="93">
        <v>5.9323774933050064E-2</v>
      </c>
      <c r="AB478" s="93">
        <v>2.6757262834221777E-4</v>
      </c>
      <c r="AC478" s="93">
        <f>_xlfn.XLOOKUP(B478,'[3]Nur des jours'!$B:$B,'[3]Nur des jours'!$N:$N,"")</f>
        <v>8.2055606024955888E-3</v>
      </c>
      <c r="AD478" s="93">
        <v>8.2055606024955888E-3</v>
      </c>
      <c r="AE478" s="93">
        <v>2.6757262834225196E-3</v>
      </c>
      <c r="AF478" s="93">
        <v>2.8541080356507221E-3</v>
      </c>
      <c r="AG478" s="93"/>
      <c r="AH478" s="93">
        <v>2.6059340999089232E-2</v>
      </c>
      <c r="AI478" s="93">
        <v>4.3838351138448257E-2</v>
      </c>
      <c r="AJ478" s="93">
        <v>5.8976908754975466E-2</v>
      </c>
      <c r="AK478" s="93">
        <v>0</v>
      </c>
      <c r="AL478" s="93">
        <v>2.6059340999089232E-2</v>
      </c>
      <c r="AM478" s="49" t="s">
        <v>5559</v>
      </c>
      <c r="AN478" s="49"/>
      <c r="AO478" s="48" t="str" cm="1">
        <f t="array" ref="AO478">IFERROR(_xlfn.IFS(
AQ478="MPR ISSUE","PDH",
AQ478="BSS Hardware Issue","BSS",
AQ478="Sites strategiques, MLL, Pylone, etc.","ENVTECH",
AQ478="AKTIVCO DEFAUT GE &amp; POWER Cabinet","AKTIVCO",
AQ478="AKTIVCO Coupure ENEO &amp; Baisse de tension","AKTIVCO GRID ONLY",
AQ478="Coupure ENEO &amp; Baisse de tension","IHS GRID ONLY",
AQ478="Defaut GE &amp; POWER Cabinet","IHS",
AQ478="Sharing","Partners",
AQ478="Sites strategiques &amp; DataCenter","SST &amp; DC",
AQ478="Exclu","Exclu",
AQ478="SAT","SAT",
AQ478="SPARE-ISSUE","SPARE-ISSUE",
AQ478="Fiber CAmtel","TRANS_FO_CAMTEL",
AQ478="Fiber AOF","Fiber AOF",
AQ478="Projet OCM (HUAWEI)","TRAVAUX-HUAWEI",
AQ478="Projet OCM (NOKIA)","TRAVAUX-NOKIA",
AQ478="ACCESS-ISSUE","ACCESS-ISSUE",
AQ478="Projet OCM (ZTE, NOKIA, autres projets)","TRAVAUX OCM",
AQ478="No root CAuse","No root cause",
AQ478="ODU HS","PDH",
AQ478="IP &amp; VLAN","PDH",
AQ478="Warehouse HUAWEI","SPARE-ISSUE",
AQ478="SPARE-HS","SPARE-ISSUE",
AQ478="Power Telco","BSS",AQ478="no impacts","no impacts"
),"")</f>
        <v>No root cause</v>
      </c>
      <c r="AP478" s="48" t="str" cm="1">
        <f t="array" ref="AP478">IFERROR(_xlfn.IFS(
AQ478="MPR ISSUE","TX ISSUE",
AQ478="BSS Hardware Issue","RAN ISSUE",
AQ478="Sites strategiques, MLL, Pylone, etc.","ENVTECH",
AQ478="AKTIVCO DEFAUT GE &amp; POWER Cabinet","POWER ISSUE",
AQ478="AKTIVCO Coupure ENEO &amp; Baisse de tension","POWER ISSUE",
AQ478="Coupure ENEO &amp; Baisse de tension","POWER ISSUE",
AQ478="Defaut GE &amp; POWER Cabinet","POWER ISSUE",
AQ478="Sharing","POWER ISSUE",
AQ478="Sites strategiques &amp; DataCenter","POWER ISSUE",
AQ478="Exclu","Exclu",
AQ478="SAT","TX ISSUE",
AQ478="SPARE-ISSUE","SPARE-ISSUE",
AQ478="Fiber CAmtel","TX ISSUE",
AQ478="Fiber AOF","TX ISSUE",
AQ478="Projet OCM (HUAWEI)","TRAVAUX-HUAWEI",
AQ478="Projet OCM (NOKIA)","TRAVAUX -NOKIA",
AQ478="ACCESS-ISSUE","ACCESS-ISSUE",
AQ478="Projet OCM (ZTE, NOKIA, autres projets)","TRAVAUX OCM",
AQ478="No root CAuse","No root cause",
AQ478="ODU HS","TX ISSUE",
AQ478="IP &amp; VLAN","TX ISSUE",
AQ478="Warehouse HUAWEI","SPARE-ISSUE",
AQ478="SPARE-HS","SPARE-ISSUE",
AQ478="Power Telco","RAN ISSUE",AQ478="no impacts","no impacts"
),"")</f>
        <v>No root cause</v>
      </c>
      <c r="AQ478" s="127" t="s">
        <v>5344</v>
      </c>
      <c r="AR478" s="48" t="str" cm="1">
        <f t="array" ref="AR478">IFERROR(_xlfn.IFS(
AQ478="MPR ISSUE","ACTIVE",
AQ478="BSS Hardware Issue","ACTIVE",
AQ478="Sites strategiques, MLL, Pylone, etc.","PASSIVE",
AQ478="AKTIVCO DEFAUT GE &amp; POWER Cabinet","PASSIVE",
AQ478="AKTIVCO Coupure ENEO &amp; Baisse de tension","PASSIVE",
AQ478="Coupure ENEO &amp; Baisse de tension","PASSIVE",
AQ478="Defaut GE &amp; POWER Cabinet","PASSIVE",
AQ478="Sharing","PASSIVE",
AQ478="Sites strategiques &amp; DataCenter","PASSIVE",
AQ478="Exclu","Exclu",
AQ478="SAT","ACTIVE",
AQ478="SPARE-ISSUE","SPARE-ISSUE",
AQ478="Fiber CAmtel","ACTIVE",
AQ478="Fiber AOF","ACTIVE",
AQ478="Projet OCM (HUAWEI)","PLANNED WORKS",
AQ478="Projet OCM (NOKIA)","PLANNED WORKS",
AQ478="ACCESS-ISSUE","ACCESS-ISSUE",
AQ478="Projet OCM (ZTE, NOKIA, autres projets)","PLANNED WORKS",
AQ478="No root CAuse","No root cause",
AQ478="ODU HS","ACTIVE",
AQ478="IP &amp; VLAN","ACTIVE",
AQ478="Warehouse HUAWEI","SPARE-ISSUE",
AQ478="SPARE-HS","SPARE-ISSUE",
AQ478="Power Telco","ACTIVE", AQ478="no impacts","no impacts"
),"")</f>
        <v>No root cause</v>
      </c>
      <c r="AS478" s="92" t="s">
        <v>5537</v>
      </c>
      <c r="AT478" s="98" t="s">
        <v>1455</v>
      </c>
      <c r="AV478" s="17" t="s">
        <v>5537</v>
      </c>
      <c r="AW478" s="7" t="s">
        <v>5537</v>
      </c>
      <c r="AX478" s="6" t="s">
        <v>5537</v>
      </c>
      <c r="AY478" s="7"/>
      <c r="AZ478" s="3" t="s">
        <v>5537</v>
      </c>
      <c r="BA478" s="18" t="s">
        <v>5537</v>
      </c>
      <c r="BB478" s="18" t="s">
        <v>5537</v>
      </c>
      <c r="BC478" s="18" t="s">
        <v>5537</v>
      </c>
      <c r="BD478" s="18" t="s">
        <v>5537</v>
      </c>
      <c r="BE478" s="18" t="s">
        <v>5537</v>
      </c>
      <c r="BF478" s="18" t="s">
        <v>5537</v>
      </c>
      <c r="BG478" s="18" t="s">
        <v>5537</v>
      </c>
      <c r="BH478" s="18" t="s">
        <v>5537</v>
      </c>
      <c r="BI478" s="18" t="s">
        <v>5537</v>
      </c>
      <c r="BJ478" s="18" t="s">
        <v>5537</v>
      </c>
      <c r="BK478" s="18" t="s">
        <v>5537</v>
      </c>
      <c r="BL478" s="9" t="s">
        <v>5537</v>
      </c>
      <c r="BM478" s="14" t="s">
        <v>5537</v>
      </c>
      <c r="BN478" s="14" t="s">
        <v>5537</v>
      </c>
      <c r="BO478" s="14" t="str">
        <f>_xlfn.XLOOKUP(B478,'[4]cell downs 18042026 17h'!$B:$B,'[4]cell downs 18042026 17h'!$B:$B,"")</f>
        <v/>
      </c>
      <c r="BP478" s="14" t="str">
        <f>_xlfn.XLOOKUP(B478,'[5]Cells Huawei 19042026 15h'!$B:$B,'[5]Cells Huawei 19042026 15h'!$B:$B,"")</f>
        <v/>
      </c>
      <c r="BQ478" s="9" t="str">
        <f>_xlfn.XLOOKUP(B478,'[6]cells down 19042026 9H40'!$B:$B,'[6]cells down 19042026 9H40'!$B:$B,"")</f>
        <v/>
      </c>
      <c r="BR478" s="9" t="s">
        <v>1455</v>
      </c>
      <c r="BS478" s="9" t="s">
        <v>5537</v>
      </c>
      <c r="BT478" s="108"/>
    </row>
    <row r="479" spans="1:72" s="9" customFormat="1" x14ac:dyDescent="0.35">
      <c r="A479" s="1" t="s">
        <v>814</v>
      </c>
      <c r="B479" s="1" t="s">
        <v>815</v>
      </c>
      <c r="C479" s="3" t="str">
        <f>_xlfn.XLOOKUP(B479,'[1]daily break down'!$D:$D,'[1]daily break down'!$E:$E,"")</f>
        <v>ADAMAOUA</v>
      </c>
      <c r="D479" s="1" t="s">
        <v>11</v>
      </c>
      <c r="E479" s="1" t="s">
        <v>96</v>
      </c>
      <c r="F479" s="3" t="s">
        <v>90</v>
      </c>
      <c r="G479" s="1" t="s">
        <v>816</v>
      </c>
      <c r="H479" s="33" t="str">
        <f>_xlfn.XLOOKUP(B479,[2]CALCULATION!$B:$B,[2]CALCULATION!$H:$H,"")</f>
        <v>NOKIA</v>
      </c>
      <c r="I479" s="28">
        <v>7.0460792130125323E-3</v>
      </c>
      <c r="J479" s="28">
        <v>0.10459049954350873</v>
      </c>
      <c r="K479" s="28">
        <v>0.30566363529421858</v>
      </c>
      <c r="L479" s="28">
        <v>6.7781142645762073E-3</v>
      </c>
      <c r="M479" s="28">
        <v>8.1216566360464718E-2</v>
      </c>
      <c r="N479" s="28">
        <v>8.2055606024955888E-3</v>
      </c>
      <c r="O479" s="28">
        <v>4.4101884295042464E-2</v>
      </c>
      <c r="P479" s="28">
        <v>6.0300749382617272E-2</v>
      </c>
      <c r="Q479" s="28">
        <v>2.3829269271923272E-2</v>
      </c>
      <c r="R479" s="28">
        <v>9.1137436547942832E-2</v>
      </c>
      <c r="S479" s="93">
        <v>0.12321264683942047</v>
      </c>
      <c r="T479" s="93">
        <f>_xlfn.XLOOKUP(B479,'[3]Nur des jours'!$B:$B,'[3]Nur des jours'!$U:$U,"")</f>
        <v>5.6190251951872558E-3</v>
      </c>
      <c r="U479" s="93">
        <v>8.8298967352942112E-3</v>
      </c>
      <c r="V479" s="93">
        <v>1.0792096009804093E-2</v>
      </c>
      <c r="W479" s="93">
        <v>5.6190251951872576E-3</v>
      </c>
      <c r="X479" s="93">
        <v>3.0003510324951545E-2</v>
      </c>
      <c r="Y479" s="93">
        <v>2.9610488251830585E-2</v>
      </c>
      <c r="Z479" s="93">
        <v>0.19570900928540297</v>
      </c>
      <c r="AA479" s="93">
        <v>0.12187754675483665</v>
      </c>
      <c r="AB479" s="93">
        <v>1.0524523381461703E-2</v>
      </c>
      <c r="AC479" s="93">
        <f>_xlfn.XLOOKUP(B479,'[3]Nur des jours'!$B:$B,'[3]Nur des jours'!$N:$N,"")</f>
        <v>1.3467806808699235E-2</v>
      </c>
      <c r="AD479" s="93">
        <v>1.3467806808699235E-2</v>
      </c>
      <c r="AE479" s="93">
        <v>3.6568259206773749E-3</v>
      </c>
      <c r="AF479" s="93">
        <v>8.4552516989391327E-3</v>
      </c>
      <c r="AG479" s="93"/>
      <c r="AH479" s="93">
        <v>2.4525895870934726E-2</v>
      </c>
      <c r="AI479" s="93">
        <v>1.0616124919567241E-2</v>
      </c>
      <c r="AJ479" s="93">
        <v>6.8540731796322391E-2</v>
      </c>
      <c r="AK479" s="93">
        <v>0</v>
      </c>
      <c r="AL479" s="93">
        <v>2.4525895870934726E-2</v>
      </c>
      <c r="AM479" s="49" t="s">
        <v>5559</v>
      </c>
      <c r="AN479" s="49"/>
      <c r="AO479" s="48" t="str" cm="1">
        <f t="array" ref="AO479">IFERROR(_xlfn.IFS(
AQ479="MPR ISSUE","PDH",
AQ479="BSS Hardware Issue","BSS",
AQ479="Sites strategiques, MLL, Pylone, etc.","ENVTECH",
AQ479="AKTIVCO DEFAUT GE &amp; POWER Cabinet","AKTIVCO",
AQ479="AKTIVCO Coupure ENEO &amp; Baisse de tension","AKTIVCO GRID ONLY",
AQ479="Coupure ENEO &amp; Baisse de tension","IHS GRID ONLY",
AQ479="Defaut GE &amp; POWER Cabinet","IHS",
AQ479="Sharing","Partners",
AQ479="Sites strategiques &amp; DataCenter","SST &amp; DC",
AQ479="Exclu","Exclu",
AQ479="SAT","SAT",
AQ479="SPARE-ISSUE","SPARE-ISSUE",
AQ479="Fiber CAmtel","TRANS_FO_CAMTEL",
AQ479="Fiber AOF","Fiber AOF",
AQ479="Projet OCM (HUAWEI)","TRAVAUX-HUAWEI",
AQ479="Projet OCM (NOKIA)","TRAVAUX-NOKIA",
AQ479="ACCESS-ISSUE","ACCESS-ISSUE",
AQ479="Projet OCM (ZTE, NOKIA, autres projets)","TRAVAUX OCM",
AQ479="No root CAuse","No root cause",
AQ479="ODU HS","PDH",
AQ479="IP &amp; VLAN","PDH",
AQ479="Warehouse HUAWEI","SPARE-ISSUE",
AQ479="SPARE-HS","SPARE-ISSUE",
AQ479="Power Telco","BSS",AQ479="no impacts","no impacts"
),"")</f>
        <v>No root cause</v>
      </c>
      <c r="AP479" s="48" t="str" cm="1">
        <f t="array" ref="AP479">IFERROR(_xlfn.IFS(
AQ479="MPR ISSUE","TX ISSUE",
AQ479="BSS Hardware Issue","RAN ISSUE",
AQ479="Sites strategiques, MLL, Pylone, etc.","ENVTECH",
AQ479="AKTIVCO DEFAUT GE &amp; POWER Cabinet","POWER ISSUE",
AQ479="AKTIVCO Coupure ENEO &amp; Baisse de tension","POWER ISSUE",
AQ479="Coupure ENEO &amp; Baisse de tension","POWER ISSUE",
AQ479="Defaut GE &amp; POWER Cabinet","POWER ISSUE",
AQ479="Sharing","POWER ISSUE",
AQ479="Sites strategiques &amp; DataCenter","POWER ISSUE",
AQ479="Exclu","Exclu",
AQ479="SAT","TX ISSUE",
AQ479="SPARE-ISSUE","SPARE-ISSUE",
AQ479="Fiber CAmtel","TX ISSUE",
AQ479="Fiber AOF","TX ISSUE",
AQ479="Projet OCM (HUAWEI)","TRAVAUX-HUAWEI",
AQ479="Projet OCM (NOKIA)","TRAVAUX -NOKIA",
AQ479="ACCESS-ISSUE","ACCESS-ISSUE",
AQ479="Projet OCM (ZTE, NOKIA, autres projets)","TRAVAUX OCM",
AQ479="No root CAuse","No root cause",
AQ479="ODU HS","TX ISSUE",
AQ479="IP &amp; VLAN","TX ISSUE",
AQ479="Warehouse HUAWEI","SPARE-ISSUE",
AQ479="SPARE-HS","SPARE-ISSUE",
AQ479="Power Telco","RAN ISSUE",AQ479="no impacts","no impacts"
),"")</f>
        <v>No root cause</v>
      </c>
      <c r="AQ479" s="127" t="s">
        <v>5344</v>
      </c>
      <c r="AR479" s="48" t="str" cm="1">
        <f t="array" ref="AR479">IFERROR(_xlfn.IFS(
AQ479="MPR ISSUE","ACTIVE",
AQ479="BSS Hardware Issue","ACTIVE",
AQ479="Sites strategiques, MLL, Pylone, etc.","PASSIVE",
AQ479="AKTIVCO DEFAUT GE &amp; POWER Cabinet","PASSIVE",
AQ479="AKTIVCO Coupure ENEO &amp; Baisse de tension","PASSIVE",
AQ479="Coupure ENEO &amp; Baisse de tension","PASSIVE",
AQ479="Defaut GE &amp; POWER Cabinet","PASSIVE",
AQ479="Sharing","PASSIVE",
AQ479="Sites strategiques &amp; DataCenter","PASSIVE",
AQ479="Exclu","Exclu",
AQ479="SAT","ACTIVE",
AQ479="SPARE-ISSUE","SPARE-ISSUE",
AQ479="Fiber CAmtel","ACTIVE",
AQ479="Fiber AOF","ACTIVE",
AQ479="Projet OCM (HUAWEI)","PLANNED WORKS",
AQ479="Projet OCM (NOKIA)","PLANNED WORKS",
AQ479="ACCESS-ISSUE","ACCESS-ISSUE",
AQ479="Projet OCM (ZTE, NOKIA, autres projets)","PLANNED WORKS",
AQ479="No root CAuse","No root cause",
AQ479="ODU HS","ACTIVE",
AQ479="IP &amp; VLAN","ACTIVE",
AQ479="Warehouse HUAWEI","SPARE-ISSUE",
AQ479="SPARE-HS","SPARE-ISSUE",
AQ479="Power Telco","ACTIVE", AQ479="no impacts","no impacts"
),"")</f>
        <v>No root cause</v>
      </c>
      <c r="AS479" s="92" t="s">
        <v>5537</v>
      </c>
      <c r="AT479" s="98" t="s">
        <v>815</v>
      </c>
      <c r="AV479" s="17" t="s">
        <v>5537</v>
      </c>
      <c r="AW479" s="7" t="s">
        <v>5537</v>
      </c>
      <c r="AX479" s="6" t="s">
        <v>5537</v>
      </c>
      <c r="AY479" s="7"/>
      <c r="AZ479" s="3" t="s">
        <v>5537</v>
      </c>
      <c r="BA479" s="18" t="s">
        <v>5537</v>
      </c>
      <c r="BB479" s="18" t="s">
        <v>5537</v>
      </c>
      <c r="BC479" s="18" t="s">
        <v>5537</v>
      </c>
      <c r="BD479" s="18" t="s">
        <v>5537</v>
      </c>
      <c r="BE479" s="18" t="s">
        <v>5537</v>
      </c>
      <c r="BF479" s="18" t="s">
        <v>5537</v>
      </c>
      <c r="BG479" s="18" t="s">
        <v>5537</v>
      </c>
      <c r="BH479" s="18" t="s">
        <v>5537</v>
      </c>
      <c r="BI479" s="18" t="s">
        <v>5537</v>
      </c>
      <c r="BJ479" s="18" t="s">
        <v>5537</v>
      </c>
      <c r="BK479" s="18" t="s">
        <v>5537</v>
      </c>
      <c r="BL479" s="9" t="s">
        <v>5537</v>
      </c>
      <c r="BM479" s="14" t="s">
        <v>5537</v>
      </c>
      <c r="BN479" s="14" t="s">
        <v>5537</v>
      </c>
      <c r="BO479" s="14" t="str">
        <f>_xlfn.XLOOKUP(B479,'[4]cell downs 18042026 17h'!$B:$B,'[4]cell downs 18042026 17h'!$B:$B,"")</f>
        <v/>
      </c>
      <c r="BP479" s="14" t="str">
        <f>_xlfn.XLOOKUP(B479,'[5]Cells Huawei 19042026 15h'!$B:$B,'[5]Cells Huawei 19042026 15h'!$B:$B,"")</f>
        <v/>
      </c>
      <c r="BQ479" s="9" t="str">
        <f>_xlfn.XLOOKUP(B479,'[6]cells down 19042026 9H40'!$B:$B,'[6]cells down 19042026 9H40'!$B:$B,"")</f>
        <v/>
      </c>
      <c r="BR479" s="9" t="s">
        <v>815</v>
      </c>
      <c r="BS479" s="9" t="s">
        <v>5578</v>
      </c>
      <c r="BT479" s="108"/>
    </row>
    <row r="480" spans="1:72" s="9" customFormat="1" x14ac:dyDescent="0.35">
      <c r="A480" s="1" t="s">
        <v>1265</v>
      </c>
      <c r="B480" s="8" t="s">
        <v>1266</v>
      </c>
      <c r="C480" s="3" t="str">
        <f>_xlfn.XLOOKUP(B480,'[1]daily break down'!$D:$D,'[1]daily break down'!$E:$E,"")</f>
        <v>OUEST</v>
      </c>
      <c r="D480" s="1" t="s">
        <v>11</v>
      </c>
      <c r="E480" s="1" t="s">
        <v>154</v>
      </c>
      <c r="F480" s="3" t="s">
        <v>102</v>
      </c>
      <c r="G480" s="1" t="s">
        <v>1265</v>
      </c>
      <c r="H480" s="33" t="str">
        <f>_xlfn.XLOOKUP(B480,[2]CALCULATION!$B:$B,[2]CALCULATION!$H:$H,"")</f>
        <v>NOKIA</v>
      </c>
      <c r="I480" s="28">
        <v>0</v>
      </c>
      <c r="J480" s="28">
        <v>0</v>
      </c>
      <c r="K480" s="28">
        <v>0</v>
      </c>
      <c r="L480" s="28">
        <v>0</v>
      </c>
      <c r="M480" s="28">
        <v>0</v>
      </c>
      <c r="N480" s="28">
        <v>1.6040031808880086</v>
      </c>
      <c r="O480" s="28">
        <v>0</v>
      </c>
      <c r="P480" s="28">
        <v>0</v>
      </c>
      <c r="Q480" s="28">
        <v>1.6239855255648601</v>
      </c>
      <c r="R480" s="28">
        <v>0</v>
      </c>
      <c r="S480" s="93">
        <v>8.6143428273022515E-2</v>
      </c>
      <c r="T480" s="93">
        <f>_xlfn.XLOOKUP(B480,'[3]Nur des jours'!$B:$B,'[3]Nur des jours'!$U:$U,"")</f>
        <v>5.1971418216891649E-2</v>
      </c>
      <c r="U480" s="93">
        <v>8.8194462279522989E-2</v>
      </c>
      <c r="V480" s="93">
        <v>0</v>
      </c>
      <c r="W480" s="93">
        <v>3.8684284870431719E-2</v>
      </c>
      <c r="X480" s="93">
        <v>6.4438137960751277E-2</v>
      </c>
      <c r="Y480" s="93">
        <v>1.908353379961358E-2</v>
      </c>
      <c r="Z480" s="93">
        <v>6.2886486147137821E-2</v>
      </c>
      <c r="AA480" s="93">
        <v>2.1812300782175231E-2</v>
      </c>
      <c r="AB480" s="93">
        <v>1.5623528606038606E-2</v>
      </c>
      <c r="AC480" s="93">
        <f>_xlfn.XLOOKUP(B480,'[3]Nur des jours'!$B:$B,'[3]Nur des jours'!$N:$N,"")</f>
        <v>6.6881543690238262E-3</v>
      </c>
      <c r="AD480" s="93">
        <v>6.6881543690238262E-3</v>
      </c>
      <c r="AE480" s="93">
        <v>2.8982002265768404E-2</v>
      </c>
      <c r="AF480" s="93">
        <v>3.3137575513721672E-2</v>
      </c>
      <c r="AG480" s="93"/>
      <c r="AH480" s="93">
        <v>2.4077355728484462E-2</v>
      </c>
      <c r="AI480" s="93">
        <v>2.8725985076476068E-2</v>
      </c>
      <c r="AJ480" s="93">
        <v>5.950134473039087E-2</v>
      </c>
      <c r="AK480" s="93">
        <v>0</v>
      </c>
      <c r="AL480" s="93">
        <v>2.4077355728484462E-2</v>
      </c>
      <c r="AM480" s="49" t="s">
        <v>5559</v>
      </c>
      <c r="AN480" s="49"/>
      <c r="AO480" s="48" t="str" cm="1">
        <f t="array" ref="AO480">IFERROR(_xlfn.IFS(
AQ480="MPR ISSUE","PDH",
AQ480="BSS Hardware Issue","BSS",
AQ480="Sites strategiques, MLL, Pylone, etc.","ENVTECH",
AQ480="AKTIVCO DEFAUT GE &amp; POWER Cabinet","AKTIVCO",
AQ480="AKTIVCO Coupure ENEO &amp; Baisse de tension","AKTIVCO GRID ONLY",
AQ480="Coupure ENEO &amp; Baisse de tension","IHS GRID ONLY",
AQ480="Defaut GE &amp; POWER Cabinet","IHS",
AQ480="Sharing","Partners",
AQ480="Sites strategiques &amp; DataCenter","SST &amp; DC",
AQ480="Exclu","Exclu",
AQ480="SAT","SAT",
AQ480="SPARE-ISSUE","SPARE-ISSUE",
AQ480="Fiber CAmtel","TRANS_FO_CAMTEL",
AQ480="Fiber AOF","Fiber AOF",
AQ480="Projet OCM (HUAWEI)","TRAVAUX-HUAWEI",
AQ480="Projet OCM (NOKIA)","TRAVAUX-NOKIA",
AQ480="ACCESS-ISSUE","ACCESS-ISSUE",
AQ480="Projet OCM (ZTE, NOKIA, autres projets)","TRAVAUX OCM",
AQ480="No root CAuse","No root cause",
AQ480="ODU HS","PDH",
AQ480="IP &amp; VLAN","PDH",
AQ480="Warehouse HUAWEI","SPARE-ISSUE",
AQ480="SPARE-HS","SPARE-ISSUE",
AQ480="Power Telco","BSS",AQ480="no impacts","no impacts"
),"")</f>
        <v>No root cause</v>
      </c>
      <c r="AP480" s="48" t="str" cm="1">
        <f t="array" ref="AP480">IFERROR(_xlfn.IFS(
AQ480="MPR ISSUE","TX ISSUE",
AQ480="BSS Hardware Issue","RAN ISSUE",
AQ480="Sites strategiques, MLL, Pylone, etc.","ENVTECH",
AQ480="AKTIVCO DEFAUT GE &amp; POWER Cabinet","POWER ISSUE",
AQ480="AKTIVCO Coupure ENEO &amp; Baisse de tension","POWER ISSUE",
AQ480="Coupure ENEO &amp; Baisse de tension","POWER ISSUE",
AQ480="Defaut GE &amp; POWER Cabinet","POWER ISSUE",
AQ480="Sharing","POWER ISSUE",
AQ480="Sites strategiques &amp; DataCenter","POWER ISSUE",
AQ480="Exclu","Exclu",
AQ480="SAT","TX ISSUE",
AQ480="SPARE-ISSUE","SPARE-ISSUE",
AQ480="Fiber CAmtel","TX ISSUE",
AQ480="Fiber AOF","TX ISSUE",
AQ480="Projet OCM (HUAWEI)","TRAVAUX-HUAWEI",
AQ480="Projet OCM (NOKIA)","TRAVAUX -NOKIA",
AQ480="ACCESS-ISSUE","ACCESS-ISSUE",
AQ480="Projet OCM (ZTE, NOKIA, autres projets)","TRAVAUX OCM",
AQ480="No root CAuse","No root cause",
AQ480="ODU HS","TX ISSUE",
AQ480="IP &amp; VLAN","TX ISSUE",
AQ480="Warehouse HUAWEI","SPARE-ISSUE",
AQ480="SPARE-HS","SPARE-ISSUE",
AQ480="Power Telco","RAN ISSUE",AQ480="no impacts","no impacts"
),"")</f>
        <v>No root cause</v>
      </c>
      <c r="AQ480" s="67" t="s">
        <v>5344</v>
      </c>
      <c r="AR480" s="48" t="str" cm="1">
        <f t="array" ref="AR480">IFERROR(_xlfn.IFS(
AQ480="MPR ISSUE","ACTIVE",
AQ480="BSS Hardware Issue","ACTIVE",
AQ480="Sites strategiques, MLL, Pylone, etc.","PASSIVE",
AQ480="AKTIVCO DEFAUT GE &amp; POWER Cabinet","PASSIVE",
AQ480="AKTIVCO Coupure ENEO &amp; Baisse de tension","PASSIVE",
AQ480="Coupure ENEO &amp; Baisse de tension","PASSIVE",
AQ480="Defaut GE &amp; POWER Cabinet","PASSIVE",
AQ480="Sharing","PASSIVE",
AQ480="Sites strategiques &amp; DataCenter","PASSIVE",
AQ480="Exclu","Exclu",
AQ480="SAT","ACTIVE",
AQ480="SPARE-ISSUE","SPARE-ISSUE",
AQ480="Fiber CAmtel","ACTIVE",
AQ480="Fiber AOF","ACTIVE",
AQ480="Projet OCM (HUAWEI)","PLANNED WORKS",
AQ480="Projet OCM (NOKIA)","PLANNED WORKS",
AQ480="ACCESS-ISSUE","ACCESS-ISSUE",
AQ480="Projet OCM (ZTE, NOKIA, autres projets)","PLANNED WORKS",
AQ480="No root CAuse","No root cause",
AQ480="ODU HS","ACTIVE",
AQ480="IP &amp; VLAN","ACTIVE",
AQ480="Warehouse HUAWEI","SPARE-ISSUE",
AQ480="SPARE-HS","SPARE-ISSUE",
AQ480="Power Telco","ACTIVE", AQ480="no impacts","no impacts"
),"")</f>
        <v>No root cause</v>
      </c>
      <c r="AS480" s="92" t="s">
        <v>5799</v>
      </c>
      <c r="AT480" s="98" t="s">
        <v>1266</v>
      </c>
      <c r="AV480" s="17" t="s">
        <v>5537</v>
      </c>
      <c r="AW480" s="7" t="s">
        <v>5537</v>
      </c>
      <c r="AX480" s="6" t="s">
        <v>5537</v>
      </c>
      <c r="AY480" s="7"/>
      <c r="AZ480" s="3" t="s">
        <v>5537</v>
      </c>
      <c r="BA480" s="18" t="s">
        <v>5537</v>
      </c>
      <c r="BB480" s="18" t="s">
        <v>5537</v>
      </c>
      <c r="BC480" s="18" t="s">
        <v>5537</v>
      </c>
      <c r="BD480" s="18" t="s">
        <v>5537</v>
      </c>
      <c r="BE480" s="18" t="s">
        <v>5537</v>
      </c>
      <c r="BF480" s="18" t="s">
        <v>5537</v>
      </c>
      <c r="BG480" s="18" t="s">
        <v>5537</v>
      </c>
      <c r="BH480" s="18" t="s">
        <v>5537</v>
      </c>
      <c r="BI480" s="18" t="s">
        <v>5537</v>
      </c>
      <c r="BJ480" s="18" t="s">
        <v>5537</v>
      </c>
      <c r="BK480" s="18" t="s">
        <v>5537</v>
      </c>
      <c r="BL480" s="9" t="s">
        <v>5799</v>
      </c>
      <c r="BM480" s="14" t="s">
        <v>5537</v>
      </c>
      <c r="BN480" s="14" t="s">
        <v>5537</v>
      </c>
      <c r="BO480" s="14" t="str">
        <f>_xlfn.XLOOKUP(B480,'[4]cell downs 18042026 17h'!$B:$B,'[4]cell downs 18042026 17h'!$B:$B,"")</f>
        <v/>
      </c>
      <c r="BP480" s="14" t="str">
        <f>_xlfn.XLOOKUP(B480,'[5]Cells Huawei 19042026 15h'!$B:$B,'[5]Cells Huawei 19042026 15h'!$B:$B,"")</f>
        <v/>
      </c>
      <c r="BQ480" s="9" t="str">
        <f>_xlfn.XLOOKUP(B480,'[6]cells down 19042026 9H40'!$B:$B,'[6]cells down 19042026 9H40'!$B:$B,"")</f>
        <v/>
      </c>
      <c r="BR480" s="9" t="s">
        <v>1266</v>
      </c>
      <c r="BS480" s="9" t="s">
        <v>12</v>
      </c>
      <c r="BT480" s="108"/>
    </row>
    <row r="481" spans="1:72" s="9" customFormat="1" x14ac:dyDescent="0.35">
      <c r="A481" s="1" t="s">
        <v>1146</v>
      </c>
      <c r="B481" s="8" t="s">
        <v>1147</v>
      </c>
      <c r="C481" s="3" t="str">
        <f>_xlfn.XLOOKUP(B481,'[1]daily break down'!$D:$D,'[1]daily break down'!$E:$E,"")</f>
        <v>Douala</v>
      </c>
      <c r="D481" s="1" t="s">
        <v>21</v>
      </c>
      <c r="E481" s="1" t="s">
        <v>30</v>
      </c>
      <c r="F481" s="3" t="s">
        <v>31</v>
      </c>
      <c r="G481" s="1" t="s">
        <v>32</v>
      </c>
      <c r="H481" s="34" t="str">
        <f>_xlfn.XLOOKUP(B481,[2]CALCULATION!$B:$B,[2]CALCULATION!$H:$H,"")</f>
        <v>ZTE</v>
      </c>
      <c r="I481" s="28">
        <v>0</v>
      </c>
      <c r="J481" s="28">
        <v>2.3542303378962601E-2</v>
      </c>
      <c r="K481" s="28">
        <v>0</v>
      </c>
      <c r="L481" s="28">
        <v>0</v>
      </c>
      <c r="M481" s="28">
        <v>0</v>
      </c>
      <c r="N481" s="28">
        <v>0</v>
      </c>
      <c r="O481" s="28">
        <v>0</v>
      </c>
      <c r="P481" s="28">
        <v>2.3845499710358289E-2</v>
      </c>
      <c r="Q481" s="28">
        <v>0</v>
      </c>
      <c r="R481" s="28">
        <v>2.3916840023627997E-2</v>
      </c>
      <c r="S481" s="93">
        <v>0</v>
      </c>
      <c r="T481" s="93">
        <f>_xlfn.XLOOKUP(B481,'[3]Nur des jours'!$B:$B,'[3]Nur des jours'!$U:$U,"")</f>
        <v>2.4023850493532388E-2</v>
      </c>
      <c r="U481" s="93">
        <v>0</v>
      </c>
      <c r="V481" s="93">
        <v>2.377415939708875E-2</v>
      </c>
      <c r="W481" s="93">
        <v>2.4023850493532388E-2</v>
      </c>
      <c r="X481" s="93">
        <v>2.4059520650167074E-2</v>
      </c>
      <c r="Y481" s="93">
        <v>0</v>
      </c>
      <c r="Z481" s="93">
        <v>7.1429488661170576E-2</v>
      </c>
      <c r="AA481" s="93">
        <v>0</v>
      </c>
      <c r="AB481" s="93">
        <v>0</v>
      </c>
      <c r="AC481" s="93">
        <f>_xlfn.XLOOKUP(B481,'[3]Nur des jours'!$B:$B,'[3]Nur des jours'!$N:$N,"")</f>
        <v>0</v>
      </c>
      <c r="AD481" s="93">
        <v>0</v>
      </c>
      <c r="AE481" s="93">
        <v>0</v>
      </c>
      <c r="AF481" s="93">
        <v>0</v>
      </c>
      <c r="AG481" s="93"/>
      <c r="AH481" s="93">
        <v>2.386333478867575E-2</v>
      </c>
      <c r="AI481" s="93">
        <v>5.8825821613131421E-2</v>
      </c>
      <c r="AJ481" s="93">
        <v>0</v>
      </c>
      <c r="AK481" s="93">
        <v>2.9651681999356527E-2</v>
      </c>
      <c r="AL481" s="93">
        <v>2.386333478867575E-2</v>
      </c>
      <c r="AM481" s="49" t="s">
        <v>5559</v>
      </c>
      <c r="AN481" s="49"/>
      <c r="AO481" s="48" t="str" cm="1">
        <f t="array" ref="AO481">IFERROR(_xlfn.IFS(
AQ481="MPR ISSUE","PDH",
AQ481="BSS Hardware Issue","BSS",
AQ481="Sites strategiques, MLL, Pylone, etc.","ENVTECH",
AQ481="AKTIVCO DEFAUT GE &amp; POWER Cabinet","AKTIVCO",
AQ481="AKTIVCO Coupure ENEO &amp; Baisse de tension","AKTIVCO GRID ONLY",
AQ481="Coupure ENEO &amp; Baisse de tension","IHS GRID ONLY",
AQ481="Defaut GE &amp; POWER Cabinet","IHS",
AQ481="Sharing","Partners",
AQ481="Sites strategiques &amp; DataCenter","SST &amp; DC",
AQ481="Exclu","Exclu",
AQ481="SAT","SAT",
AQ481="SPARE-ISSUE","SPARE-ISSUE",
AQ481="Fiber CAmtel","TRANS_FO_CAMTEL",
AQ481="Fiber AOF","Fiber AOF",
AQ481="Projet OCM (HUAWEI)","TRAVAUX-HUAWEI",
AQ481="Projet OCM (NOKIA)","TRAVAUX-NOKIA",
AQ481="ACCESS-ISSUE","ACCESS-ISSUE",
AQ481="Projet OCM (ZTE, NOKIA, autres projets)","TRAVAUX OCM",
AQ481="No root CAuse","No root cause",
AQ481="ODU HS","PDH",
AQ481="IP &amp; VLAN","PDH",
AQ481="Warehouse HUAWEI","SPARE-ISSUE",
AQ481="SPARE-HS","SPARE-ISSUE",
AQ481="Power Telco","BSS",AQ481="no impacts","no impacts"
),"")</f>
        <v>No root cause</v>
      </c>
      <c r="AP481" s="48" t="str" cm="1">
        <f t="array" ref="AP481">IFERROR(_xlfn.IFS(
AQ481="MPR ISSUE","TX ISSUE",
AQ481="BSS Hardware Issue","RAN ISSUE",
AQ481="Sites strategiques, MLL, Pylone, etc.","ENVTECH",
AQ481="AKTIVCO DEFAUT GE &amp; POWER Cabinet","POWER ISSUE",
AQ481="AKTIVCO Coupure ENEO &amp; Baisse de tension","POWER ISSUE",
AQ481="Coupure ENEO &amp; Baisse de tension","POWER ISSUE",
AQ481="Defaut GE &amp; POWER Cabinet","POWER ISSUE",
AQ481="Sharing","POWER ISSUE",
AQ481="Sites strategiques &amp; DataCenter","POWER ISSUE",
AQ481="Exclu","Exclu",
AQ481="SAT","TX ISSUE",
AQ481="SPARE-ISSUE","SPARE-ISSUE",
AQ481="Fiber CAmtel","TX ISSUE",
AQ481="Fiber AOF","TX ISSUE",
AQ481="Projet OCM (HUAWEI)","TRAVAUX-HUAWEI",
AQ481="Projet OCM (NOKIA)","TRAVAUX -NOKIA",
AQ481="ACCESS-ISSUE","ACCESS-ISSUE",
AQ481="Projet OCM (ZTE, NOKIA, autres projets)","TRAVAUX OCM",
AQ481="No root CAuse","No root cause",
AQ481="ODU HS","TX ISSUE",
AQ481="IP &amp; VLAN","TX ISSUE",
AQ481="Warehouse HUAWEI","SPARE-ISSUE",
AQ481="SPARE-HS","SPARE-ISSUE",
AQ481="Power Telco","RAN ISSUE",AQ481="no impacts","no impacts"
),"")</f>
        <v>No root cause</v>
      </c>
      <c r="AQ481" s="67" t="s">
        <v>5344</v>
      </c>
      <c r="AR481" s="48" t="str" cm="1">
        <f t="array" ref="AR481">IFERROR(_xlfn.IFS(
AQ481="MPR ISSUE","ACTIVE",
AQ481="BSS Hardware Issue","ACTIVE",
AQ481="Sites strategiques, MLL, Pylone, etc.","PASSIVE",
AQ481="AKTIVCO DEFAUT GE &amp; POWER Cabinet","PASSIVE",
AQ481="AKTIVCO Coupure ENEO &amp; Baisse de tension","PASSIVE",
AQ481="Coupure ENEO &amp; Baisse de tension","PASSIVE",
AQ481="Defaut GE &amp; POWER Cabinet","PASSIVE",
AQ481="Sharing","PASSIVE",
AQ481="Sites strategiques &amp; DataCenter","PASSIVE",
AQ481="Exclu","Exclu",
AQ481="SAT","ACTIVE",
AQ481="SPARE-ISSUE","SPARE-ISSUE",
AQ481="Fiber CAmtel","ACTIVE",
AQ481="Fiber AOF","ACTIVE",
AQ481="Projet OCM (HUAWEI)","PLANNED WORKS",
AQ481="Projet OCM (NOKIA)","PLANNED WORKS",
AQ481="ACCESS-ISSUE","ACCESS-ISSUE",
AQ481="Projet OCM (ZTE, NOKIA, autres projets)","PLANNED WORKS",
AQ481="No root CAuse","No root cause",
AQ481="ODU HS","ACTIVE",
AQ481="IP &amp; VLAN","ACTIVE",
AQ481="Warehouse HUAWEI","SPARE-ISSUE",
AQ481="SPARE-HS","SPARE-ISSUE",
AQ481="Power Telco","ACTIVE", AQ481="no impacts","no impacts"
),"")</f>
        <v>No root cause</v>
      </c>
      <c r="AS481" s="92" t="s">
        <v>5537</v>
      </c>
      <c r="AT481" s="98" t="s">
        <v>1147</v>
      </c>
      <c r="AV481" s="17" t="s">
        <v>5537</v>
      </c>
      <c r="AW481" s="7" t="s">
        <v>5537</v>
      </c>
      <c r="AX481" s="6" t="s">
        <v>5537</v>
      </c>
      <c r="AY481" s="7"/>
      <c r="AZ481" s="3" t="s">
        <v>5537</v>
      </c>
      <c r="BA481" s="18" t="s">
        <v>5537</v>
      </c>
      <c r="BB481" s="18" t="s">
        <v>5537</v>
      </c>
      <c r="BC481" s="18" t="s">
        <v>5537</v>
      </c>
      <c r="BD481" s="18" t="s">
        <v>5537</v>
      </c>
      <c r="BE481" s="18" t="s">
        <v>5537</v>
      </c>
      <c r="BF481" s="18" t="s">
        <v>5537</v>
      </c>
      <c r="BG481" s="18" t="s">
        <v>5537</v>
      </c>
      <c r="BH481" s="18" t="s">
        <v>5537</v>
      </c>
      <c r="BI481" s="18" t="s">
        <v>5537</v>
      </c>
      <c r="BJ481" s="18" t="s">
        <v>5537</v>
      </c>
      <c r="BK481" s="18" t="s">
        <v>5537</v>
      </c>
      <c r="BL481" s="9" t="s">
        <v>5537</v>
      </c>
      <c r="BM481" s="14" t="s">
        <v>5537</v>
      </c>
      <c r="BN481" s="14" t="s">
        <v>5537</v>
      </c>
      <c r="BO481" s="14" t="str">
        <f>_xlfn.XLOOKUP(B481,'[4]cell downs 18042026 17h'!$B:$B,'[4]cell downs 18042026 17h'!$B:$B,"")</f>
        <v/>
      </c>
      <c r="BP481" s="14" t="str">
        <f>_xlfn.XLOOKUP(B481,'[5]Cells Huawei 19042026 15h'!$B:$B,'[5]Cells Huawei 19042026 15h'!$B:$B,"")</f>
        <v/>
      </c>
      <c r="BQ481" s="9" t="str">
        <f>_xlfn.XLOOKUP(B481,'[6]cells down 19042026 9H40'!$B:$B,'[6]cells down 19042026 9H40'!$B:$B,"")</f>
        <v/>
      </c>
      <c r="BR481" s="9" t="s">
        <v>5537</v>
      </c>
      <c r="BS481" s="9" t="s">
        <v>154</v>
      </c>
      <c r="BT481" s="108"/>
    </row>
    <row r="482" spans="1:72" s="9" customFormat="1" x14ac:dyDescent="0.35">
      <c r="A482" s="1" t="s">
        <v>653</v>
      </c>
      <c r="B482" s="1" t="s">
        <v>654</v>
      </c>
      <c r="C482" s="3" t="str">
        <f>_xlfn.XLOOKUP(B482,'[1]daily break down'!$D:$D,'[1]daily break down'!$E:$E,"")</f>
        <v>ADAMAOUA</v>
      </c>
      <c r="D482" s="1" t="s">
        <v>11</v>
      </c>
      <c r="E482" s="1" t="s">
        <v>96</v>
      </c>
      <c r="F482" s="3" t="s">
        <v>90</v>
      </c>
      <c r="G482" s="1" t="s">
        <v>655</v>
      </c>
      <c r="H482" s="33" t="str">
        <f>_xlfn.XLOOKUP(B482,[2]CALCULATION!$B:$B,[2]CALCULATION!$H:$H,"")</f>
        <v>NOKIA</v>
      </c>
      <c r="I482" s="28">
        <v>1.8730083983956953E-3</v>
      </c>
      <c r="J482" s="28">
        <v>0.13370404778714545</v>
      </c>
      <c r="K482" s="28">
        <v>0.5225340432262614</v>
      </c>
      <c r="L482" s="28">
        <v>0.49332353333419532</v>
      </c>
      <c r="M482" s="28">
        <v>0.11526572165947926</v>
      </c>
      <c r="N482" s="28">
        <v>7.5812244696969681E-3</v>
      </c>
      <c r="O482" s="28">
        <v>5.7382162933927415E-2</v>
      </c>
      <c r="P482" s="28">
        <v>8.3561002898401404E-2</v>
      </c>
      <c r="Q482" s="28">
        <v>3.9337549749657613E-2</v>
      </c>
      <c r="R482" s="28">
        <v>0.13740275884992414</v>
      </c>
      <c r="S482" s="93">
        <v>0.17717964084255328</v>
      </c>
      <c r="T482" s="93">
        <f>_xlfn.XLOOKUP(B482,'[3]Nur des jours'!$B:$B,'[3]Nur des jours'!$U:$U,"")</f>
        <v>2.6222055639430163E-3</v>
      </c>
      <c r="U482" s="93">
        <v>9.9893781247772685E-3</v>
      </c>
      <c r="V482" s="93">
        <v>7.0460792130125323E-3</v>
      </c>
      <c r="W482" s="93">
        <v>2.6222055639430163E-3</v>
      </c>
      <c r="X482" s="93">
        <v>3.5585843384715259E-2</v>
      </c>
      <c r="Y482" s="93">
        <v>4.229095024268599E-2</v>
      </c>
      <c r="Z482" s="93">
        <v>0.31528656034760449</v>
      </c>
      <c r="AA482" s="93">
        <v>0.16930029743135061</v>
      </c>
      <c r="AB482" s="93">
        <v>5.7082160713014425E-3</v>
      </c>
      <c r="AC482" s="93">
        <f>_xlfn.XLOOKUP(B482,'[3]Nur des jours'!$B:$B,'[3]Nur des jours'!$N:$N,"")</f>
        <v>1.2218840337087422E-2</v>
      </c>
      <c r="AD482" s="93">
        <v>1.2218840337087422E-2</v>
      </c>
      <c r="AE482" s="93">
        <v>2.3902721231815515E-3</v>
      </c>
      <c r="AF482" s="93">
        <v>5.6190251951872576E-3</v>
      </c>
      <c r="AG482" s="93"/>
      <c r="AH482" s="93">
        <v>2.0655023241141369E-2</v>
      </c>
      <c r="AI482" s="93">
        <v>1.2489558728902637E-2</v>
      </c>
      <c r="AJ482" s="93">
        <v>5.1538379722816281E-2</v>
      </c>
      <c r="AK482" s="93">
        <v>3.0096286227720872E-3</v>
      </c>
      <c r="AL482" s="93">
        <v>2.0655023241141369E-2</v>
      </c>
      <c r="AM482" s="49" t="s">
        <v>5559</v>
      </c>
      <c r="AN482" s="49"/>
      <c r="AO482" s="48" t="str" cm="1">
        <f t="array" ref="AO482">IFERROR(_xlfn.IFS(
AQ482="MPR ISSUE","PDH",
AQ482="BSS Hardware Issue","BSS",
AQ482="Sites strategiques, MLL, Pylone, etc.","ENVTECH",
AQ482="AKTIVCO DEFAUT GE &amp; POWER Cabinet","AKTIVCO",
AQ482="AKTIVCO Coupure ENEO &amp; Baisse de tension","AKTIVCO GRID ONLY",
AQ482="Coupure ENEO &amp; Baisse de tension","IHS GRID ONLY",
AQ482="Defaut GE &amp; POWER Cabinet","IHS",
AQ482="Sharing","Partners",
AQ482="Sites strategiques &amp; DataCenter","SST &amp; DC",
AQ482="Exclu","Exclu",
AQ482="SAT","SAT",
AQ482="SPARE-ISSUE","SPARE-ISSUE",
AQ482="Fiber CAmtel","TRANS_FO_CAMTEL",
AQ482="Fiber AOF","Fiber AOF",
AQ482="Projet OCM (HUAWEI)","TRAVAUX-HUAWEI",
AQ482="Projet OCM (NOKIA)","TRAVAUX-NOKIA",
AQ482="ACCESS-ISSUE","ACCESS-ISSUE",
AQ482="Projet OCM (ZTE, NOKIA, autres projets)","TRAVAUX OCM",
AQ482="No root CAuse","No root cause",
AQ482="ODU HS","PDH",
AQ482="IP &amp; VLAN","PDH",
AQ482="Warehouse HUAWEI","SPARE-ISSUE",
AQ482="SPARE-HS","SPARE-ISSUE",
AQ482="Power Telco","BSS",AQ482="no impacts","no impacts"
),"")</f>
        <v>No root cause</v>
      </c>
      <c r="AP482" s="48" t="str" cm="1">
        <f t="array" ref="AP482">IFERROR(_xlfn.IFS(
AQ482="MPR ISSUE","TX ISSUE",
AQ482="BSS Hardware Issue","RAN ISSUE",
AQ482="Sites strategiques, MLL, Pylone, etc.","ENVTECH",
AQ482="AKTIVCO DEFAUT GE &amp; POWER Cabinet","POWER ISSUE",
AQ482="AKTIVCO Coupure ENEO &amp; Baisse de tension","POWER ISSUE",
AQ482="Coupure ENEO &amp; Baisse de tension","POWER ISSUE",
AQ482="Defaut GE &amp; POWER Cabinet","POWER ISSUE",
AQ482="Sharing","POWER ISSUE",
AQ482="Sites strategiques &amp; DataCenter","POWER ISSUE",
AQ482="Exclu","Exclu",
AQ482="SAT","TX ISSUE",
AQ482="SPARE-ISSUE","SPARE-ISSUE",
AQ482="Fiber CAmtel","TX ISSUE",
AQ482="Fiber AOF","TX ISSUE",
AQ482="Projet OCM (HUAWEI)","TRAVAUX-HUAWEI",
AQ482="Projet OCM (NOKIA)","TRAVAUX -NOKIA",
AQ482="ACCESS-ISSUE","ACCESS-ISSUE",
AQ482="Projet OCM (ZTE, NOKIA, autres projets)","TRAVAUX OCM",
AQ482="No root CAuse","No root cause",
AQ482="ODU HS","TX ISSUE",
AQ482="IP &amp; VLAN","TX ISSUE",
AQ482="Warehouse HUAWEI","SPARE-ISSUE",
AQ482="SPARE-HS","SPARE-ISSUE",
AQ482="Power Telco","RAN ISSUE",AQ482="no impacts","no impacts"
),"")</f>
        <v>No root cause</v>
      </c>
      <c r="AQ482" s="127" t="s">
        <v>5344</v>
      </c>
      <c r="AR482" s="48" t="str" cm="1">
        <f t="array" ref="AR482">IFERROR(_xlfn.IFS(
AQ482="MPR ISSUE","ACTIVE",
AQ482="BSS Hardware Issue","ACTIVE",
AQ482="Sites strategiques, MLL, Pylone, etc.","PASSIVE",
AQ482="AKTIVCO DEFAUT GE &amp; POWER Cabinet","PASSIVE",
AQ482="AKTIVCO Coupure ENEO &amp; Baisse de tension","PASSIVE",
AQ482="Coupure ENEO &amp; Baisse de tension","PASSIVE",
AQ482="Defaut GE &amp; POWER Cabinet","PASSIVE",
AQ482="Sharing","PASSIVE",
AQ482="Sites strategiques &amp; DataCenter","PASSIVE",
AQ482="Exclu","Exclu",
AQ482="SAT","ACTIVE",
AQ482="SPARE-ISSUE","SPARE-ISSUE",
AQ482="Fiber CAmtel","ACTIVE",
AQ482="Fiber AOF","ACTIVE",
AQ482="Projet OCM (HUAWEI)","PLANNED WORKS",
AQ482="Projet OCM (NOKIA)","PLANNED WORKS",
AQ482="ACCESS-ISSUE","ACCESS-ISSUE",
AQ482="Projet OCM (ZTE, NOKIA, autres projets)","PLANNED WORKS",
AQ482="No root CAuse","No root cause",
AQ482="ODU HS","ACTIVE",
AQ482="IP &amp; VLAN","ACTIVE",
AQ482="Warehouse HUAWEI","SPARE-ISSUE",
AQ482="SPARE-HS","SPARE-ISSUE",
AQ482="Power Telco","ACTIVE", AQ482="no impacts","no impacts"
),"")</f>
        <v>No root cause</v>
      </c>
      <c r="AS482" s="92" t="s">
        <v>5537</v>
      </c>
      <c r="AT482" s="98" t="s">
        <v>654</v>
      </c>
      <c r="AV482" s="17" t="s">
        <v>5537</v>
      </c>
      <c r="AW482" s="7" t="s">
        <v>5537</v>
      </c>
      <c r="AX482" s="6" t="s">
        <v>5537</v>
      </c>
      <c r="AY482" s="7"/>
      <c r="AZ482" s="3" t="s">
        <v>5537</v>
      </c>
      <c r="BA482" s="18" t="s">
        <v>5537</v>
      </c>
      <c r="BB482" s="18" t="s">
        <v>5537</v>
      </c>
      <c r="BC482" s="18" t="s">
        <v>5537</v>
      </c>
      <c r="BD482" s="18" t="s">
        <v>5537</v>
      </c>
      <c r="BE482" s="18" t="s">
        <v>5537</v>
      </c>
      <c r="BF482" s="18" t="s">
        <v>5537</v>
      </c>
      <c r="BG482" s="18" t="s">
        <v>5537</v>
      </c>
      <c r="BH482" s="18" t="s">
        <v>5537</v>
      </c>
      <c r="BI482" s="18" t="s">
        <v>5537</v>
      </c>
      <c r="BJ482" s="18" t="s">
        <v>5537</v>
      </c>
      <c r="BK482" s="18" t="s">
        <v>5537</v>
      </c>
      <c r="BL482" s="9" t="s">
        <v>5537</v>
      </c>
      <c r="BM482" s="14" t="s">
        <v>5537</v>
      </c>
      <c r="BN482" s="14" t="s">
        <v>5537</v>
      </c>
      <c r="BO482" s="14" t="str">
        <f>_xlfn.XLOOKUP(B482,'[4]cell downs 18042026 17h'!$B:$B,'[4]cell downs 18042026 17h'!$B:$B,"")</f>
        <v/>
      </c>
      <c r="BP482" s="14" t="str">
        <f>_xlfn.XLOOKUP(B482,'[5]Cells Huawei 19042026 15h'!$B:$B,'[5]Cells Huawei 19042026 15h'!$B:$B,"")</f>
        <v/>
      </c>
      <c r="BQ482" s="9" t="str">
        <f>_xlfn.XLOOKUP(B482,'[6]cells down 19042026 9H40'!$B:$B,'[6]cells down 19042026 9H40'!$B:$B,"")</f>
        <v/>
      </c>
      <c r="BR482" s="9" t="s">
        <v>654</v>
      </c>
      <c r="BS482" s="9" t="s">
        <v>5537</v>
      </c>
      <c r="BT482" s="108"/>
    </row>
    <row r="483" spans="1:72" s="9" customFormat="1" x14ac:dyDescent="0.35">
      <c r="A483" s="1" t="s">
        <v>1463</v>
      </c>
      <c r="B483" s="8" t="s">
        <v>1464</v>
      </c>
      <c r="C483" s="3" t="str">
        <f>_xlfn.XLOOKUP(B483,'[1]daily break down'!$D:$D,'[1]daily break down'!$E:$E,"")</f>
        <v>ADAMAOUA</v>
      </c>
      <c r="D483" s="1" t="s">
        <v>11</v>
      </c>
      <c r="E483" s="1" t="s">
        <v>12</v>
      </c>
      <c r="F483" s="3" t="s">
        <v>90</v>
      </c>
      <c r="G483" s="1" t="s">
        <v>1465</v>
      </c>
      <c r="H483" s="33" t="str">
        <f>_xlfn.XLOOKUP(B483,[2]CALCULATION!$B:$B,[2]CALCULATION!$H:$H,"")</f>
        <v>NOKIA</v>
      </c>
      <c r="I483" s="28">
        <v>0.11697473898338348</v>
      </c>
      <c r="J483" s="28">
        <v>0.37754863447342851</v>
      </c>
      <c r="K483" s="28">
        <v>3.732737393539924</v>
      </c>
      <c r="L483" s="28">
        <v>0.21571315627140375</v>
      </c>
      <c r="M483" s="28">
        <v>0</v>
      </c>
      <c r="N483" s="28">
        <v>0</v>
      </c>
      <c r="O483" s="28">
        <v>0.10074437309704068</v>
      </c>
      <c r="P483" s="28">
        <v>0.14561115273816316</v>
      </c>
      <c r="Q483" s="28">
        <v>5.9869311715237679</v>
      </c>
      <c r="R483" s="28">
        <v>2.7760662766465769</v>
      </c>
      <c r="S483" s="93">
        <v>0.19226532613100777</v>
      </c>
      <c r="T483" s="93">
        <f>_xlfn.XLOOKUP(B483,'[3]Nur des jours'!$B:$B,'[3]Nur des jours'!$U:$U,"")</f>
        <v>1.7443960841108885E-2</v>
      </c>
      <c r="U483" s="93">
        <v>0</v>
      </c>
      <c r="V483" s="93">
        <v>0</v>
      </c>
      <c r="W483" s="93">
        <v>1.7443960841108885E-2</v>
      </c>
      <c r="X483" s="93">
        <v>0.19435826301714176</v>
      </c>
      <c r="Y483" s="93">
        <v>8.4253393274438206</v>
      </c>
      <c r="Z483" s="93">
        <v>2.6706294460316977</v>
      </c>
      <c r="AA483" s="93">
        <v>1.6185304979931714</v>
      </c>
      <c r="AB483" s="93">
        <v>1.3378631417112596E-3</v>
      </c>
      <c r="AC483" s="93">
        <f>_xlfn.XLOOKUP(B483,'[3]Nur des jours'!$B:$B,'[3]Nur des jours'!$N:$N,"")</f>
        <v>3.4549349400202038E-2</v>
      </c>
      <c r="AD483" s="93">
        <v>3.4549349400202038E-2</v>
      </c>
      <c r="AE483" s="93">
        <v>2.140581026737913E-3</v>
      </c>
      <c r="AF483" s="93">
        <v>0</v>
      </c>
      <c r="AG483" s="93"/>
      <c r="AH483" s="93">
        <v>2.0565847849553977E-2</v>
      </c>
      <c r="AI483" s="93">
        <v>2.2481205712024748E-3</v>
      </c>
      <c r="AJ483" s="93">
        <v>5.1538379722816288E-2</v>
      </c>
      <c r="AK483" s="93">
        <v>5.6430536676968426E-3</v>
      </c>
      <c r="AL483" s="93">
        <v>2.0565847849553977E-2</v>
      </c>
      <c r="AM483" s="49" t="s">
        <v>5559</v>
      </c>
      <c r="AN483" s="49"/>
      <c r="AO483" s="48" t="str" cm="1">
        <f t="array" ref="AO483">IFERROR(_xlfn.IFS(
AQ483="MPR ISSUE","PDH",
AQ483="BSS Hardware Issue","BSS",
AQ483="Sites strategiques, MLL, Pylone, etc.","ENVTECH",
AQ483="AKTIVCO DEFAUT GE &amp; POWER Cabinet","AKTIVCO",
AQ483="AKTIVCO Coupure ENEO &amp; Baisse de tension","AKTIVCO GRID ONLY",
AQ483="Coupure ENEO &amp; Baisse de tension","IHS GRID ONLY",
AQ483="Defaut GE &amp; POWER Cabinet","IHS",
AQ483="Sharing","Partners",
AQ483="Sites strategiques &amp; DataCenter","SST &amp; DC",
AQ483="Exclu","Exclu",
AQ483="SAT","SAT",
AQ483="SPARE-ISSUE","SPARE-ISSUE",
AQ483="Fiber CAmtel","TRANS_FO_CAMTEL",
AQ483="Fiber AOF","Fiber AOF",
AQ483="Projet OCM (HUAWEI)","TRAVAUX-HUAWEI",
AQ483="Projet OCM (NOKIA)","TRAVAUX-NOKIA",
AQ483="ACCESS-ISSUE","ACCESS-ISSUE",
AQ483="Projet OCM (ZTE, NOKIA, autres projets)","TRAVAUX OCM",
AQ483="No root CAuse","No root cause",
AQ483="ODU HS","PDH",
AQ483="IP &amp; VLAN","PDH",
AQ483="Warehouse HUAWEI","SPARE-ISSUE",
AQ483="SPARE-HS","SPARE-ISSUE",
AQ483="Power Telco","BSS",AQ483="no impacts","no impacts"
),"")</f>
        <v>No root cause</v>
      </c>
      <c r="AP483" s="48" t="str" cm="1">
        <f t="array" ref="AP483">IFERROR(_xlfn.IFS(
AQ483="MPR ISSUE","TX ISSUE",
AQ483="BSS Hardware Issue","RAN ISSUE",
AQ483="Sites strategiques, MLL, Pylone, etc.","ENVTECH",
AQ483="AKTIVCO DEFAUT GE &amp; POWER Cabinet","POWER ISSUE",
AQ483="AKTIVCO Coupure ENEO &amp; Baisse de tension","POWER ISSUE",
AQ483="Coupure ENEO &amp; Baisse de tension","POWER ISSUE",
AQ483="Defaut GE &amp; POWER Cabinet","POWER ISSUE",
AQ483="Sharing","POWER ISSUE",
AQ483="Sites strategiques &amp; DataCenter","POWER ISSUE",
AQ483="Exclu","Exclu",
AQ483="SAT","TX ISSUE",
AQ483="SPARE-ISSUE","SPARE-ISSUE",
AQ483="Fiber CAmtel","TX ISSUE",
AQ483="Fiber AOF","TX ISSUE",
AQ483="Projet OCM (HUAWEI)","TRAVAUX-HUAWEI",
AQ483="Projet OCM (NOKIA)","TRAVAUX -NOKIA",
AQ483="ACCESS-ISSUE","ACCESS-ISSUE",
AQ483="Projet OCM (ZTE, NOKIA, autres projets)","TRAVAUX OCM",
AQ483="No root CAuse","No root cause",
AQ483="ODU HS","TX ISSUE",
AQ483="IP &amp; VLAN","TX ISSUE",
AQ483="Warehouse HUAWEI","SPARE-ISSUE",
AQ483="SPARE-HS","SPARE-ISSUE",
AQ483="Power Telco","RAN ISSUE",AQ483="no impacts","no impacts"
),"")</f>
        <v>No root cause</v>
      </c>
      <c r="AQ483" s="127" t="s">
        <v>5344</v>
      </c>
      <c r="AR483" s="48" t="str" cm="1">
        <f t="array" ref="AR483">IFERROR(_xlfn.IFS(
AQ483="MPR ISSUE","ACTIVE",
AQ483="BSS Hardware Issue","ACTIVE",
AQ483="Sites strategiques, MLL, Pylone, etc.","PASSIVE",
AQ483="AKTIVCO DEFAUT GE &amp; POWER Cabinet","PASSIVE",
AQ483="AKTIVCO Coupure ENEO &amp; Baisse de tension","PASSIVE",
AQ483="Coupure ENEO &amp; Baisse de tension","PASSIVE",
AQ483="Defaut GE &amp; POWER Cabinet","PASSIVE",
AQ483="Sharing","PASSIVE",
AQ483="Sites strategiques &amp; DataCenter","PASSIVE",
AQ483="Exclu","Exclu",
AQ483="SAT","ACTIVE",
AQ483="SPARE-ISSUE","SPARE-ISSUE",
AQ483="Fiber CAmtel","ACTIVE",
AQ483="Fiber AOF","ACTIVE",
AQ483="Projet OCM (HUAWEI)","PLANNED WORKS",
AQ483="Projet OCM (NOKIA)","PLANNED WORKS",
AQ483="ACCESS-ISSUE","ACCESS-ISSUE",
AQ483="Projet OCM (ZTE, NOKIA, autres projets)","PLANNED WORKS",
AQ483="No root CAuse","No root cause",
AQ483="ODU HS","ACTIVE",
AQ483="IP &amp; VLAN","ACTIVE",
AQ483="Warehouse HUAWEI","SPARE-ISSUE",
AQ483="SPARE-HS","SPARE-ISSUE",
AQ483="Power Telco","ACTIVE", AQ483="no impacts","no impacts"
),"")</f>
        <v>No root cause</v>
      </c>
      <c r="AS483" s="92" t="s">
        <v>5537</v>
      </c>
      <c r="AT483" s="98" t="s">
        <v>1464</v>
      </c>
      <c r="AV483" s="17" t="s">
        <v>5537</v>
      </c>
      <c r="AW483" s="7" t="s">
        <v>5537</v>
      </c>
      <c r="AX483" s="6" t="s">
        <v>5537</v>
      </c>
      <c r="AY483" s="7"/>
      <c r="AZ483" s="3" t="s">
        <v>5537</v>
      </c>
      <c r="BA483" s="18" t="s">
        <v>5537</v>
      </c>
      <c r="BB483" s="18" t="s">
        <v>5537</v>
      </c>
      <c r="BC483" s="18" t="s">
        <v>5537</v>
      </c>
      <c r="BD483" s="18" t="s">
        <v>5537</v>
      </c>
      <c r="BE483" s="18" t="s">
        <v>5537</v>
      </c>
      <c r="BF483" s="18" t="s">
        <v>5537</v>
      </c>
      <c r="BG483" s="18" t="s">
        <v>5537</v>
      </c>
      <c r="BH483" s="18" t="s">
        <v>5537</v>
      </c>
      <c r="BI483" s="18" t="s">
        <v>5537</v>
      </c>
      <c r="BJ483" s="18" t="s">
        <v>5537</v>
      </c>
      <c r="BK483" s="18" t="s">
        <v>5537</v>
      </c>
      <c r="BL483" s="9" t="s">
        <v>5537</v>
      </c>
      <c r="BM483" s="14" t="s">
        <v>5537</v>
      </c>
      <c r="BN483" s="14" t="s">
        <v>5537</v>
      </c>
      <c r="BO483" s="14" t="str">
        <f>_xlfn.XLOOKUP(B483,'[4]cell downs 18042026 17h'!$B:$B,'[4]cell downs 18042026 17h'!$B:$B,"")</f>
        <v/>
      </c>
      <c r="BP483" s="14" t="str">
        <f>_xlfn.XLOOKUP(B483,'[5]Cells Huawei 19042026 15h'!$B:$B,'[5]Cells Huawei 19042026 15h'!$B:$B,"")</f>
        <v/>
      </c>
      <c r="BQ483" s="9" t="str">
        <f>_xlfn.XLOOKUP(B483,'[6]cells down 19042026 9H40'!$B:$B,'[6]cells down 19042026 9H40'!$B:$B,"")</f>
        <v/>
      </c>
      <c r="BR483" s="9" t="s">
        <v>1464</v>
      </c>
      <c r="BS483" s="9" t="s">
        <v>12</v>
      </c>
      <c r="BT483" s="108"/>
    </row>
    <row r="484" spans="1:72" s="9" customFormat="1" x14ac:dyDescent="0.35">
      <c r="A484" s="1" t="s">
        <v>2974</v>
      </c>
      <c r="B484" s="8" t="s">
        <v>2975</v>
      </c>
      <c r="C484" s="3" t="str">
        <f>_xlfn.XLOOKUP(B484,'[1]daily break down'!$D:$D,'[1]daily break down'!$E:$E,"")</f>
        <v>Ngaoundere</v>
      </c>
      <c r="D484" s="1" t="s">
        <v>11</v>
      </c>
      <c r="E484" s="1" t="s">
        <v>12</v>
      </c>
      <c r="F484" s="3" t="s">
        <v>90</v>
      </c>
      <c r="G484" s="1" t="s">
        <v>91</v>
      </c>
      <c r="H484" s="32" t="str">
        <f>_xlfn.XLOOKUP(B484,[2]CALCULATION!$B:$B,[2]CALCULATION!$H:$H,"")</f>
        <v>Huawei</v>
      </c>
      <c r="I484" s="28">
        <v>0</v>
      </c>
      <c r="J484" s="28">
        <v>0</v>
      </c>
      <c r="K484" s="28">
        <v>0</v>
      </c>
      <c r="L484" s="28">
        <v>0</v>
      </c>
      <c r="M484" s="28">
        <v>5.0829973204578353E-3</v>
      </c>
      <c r="N484" s="28">
        <v>0</v>
      </c>
      <c r="O484" s="28">
        <v>0</v>
      </c>
      <c r="P484" s="28">
        <v>0</v>
      </c>
      <c r="Q484" s="28">
        <v>0</v>
      </c>
      <c r="R484" s="28">
        <v>0</v>
      </c>
      <c r="S484" s="93">
        <v>0</v>
      </c>
      <c r="T484" s="93">
        <f>_xlfn.XLOOKUP(B484,'[3]Nur des jours'!$B:$B,'[3]Nur des jours'!$U:$U,"")</f>
        <v>0</v>
      </c>
      <c r="U484" s="93">
        <v>0</v>
      </c>
      <c r="V484" s="93">
        <v>0</v>
      </c>
      <c r="W484" s="93">
        <v>0</v>
      </c>
      <c r="X484" s="93">
        <v>0</v>
      </c>
      <c r="Y484" s="93">
        <v>0</v>
      </c>
      <c r="Z484" s="93">
        <v>0</v>
      </c>
      <c r="AA484" s="93">
        <v>0</v>
      </c>
      <c r="AB484" s="93">
        <v>0</v>
      </c>
      <c r="AC484" s="93">
        <f>_xlfn.XLOOKUP(B484,'[3]Nur des jours'!$B:$B,'[3]Nur des jours'!$N:$N,"")</f>
        <v>0</v>
      </c>
      <c r="AD484" s="93">
        <v>0</v>
      </c>
      <c r="AE484" s="93">
        <v>0</v>
      </c>
      <c r="AF484" s="93">
        <v>0</v>
      </c>
      <c r="AG484" s="93"/>
      <c r="AH484" s="93">
        <v>2.0563845299957476E-2</v>
      </c>
      <c r="AI484" s="93">
        <v>1.1240602856012374E-2</v>
      </c>
      <c r="AJ484" s="93">
        <v>5.6473151293219212E-2</v>
      </c>
      <c r="AK484" s="93">
        <v>0</v>
      </c>
      <c r="AL484" s="93">
        <v>2.0563845299957476E-2</v>
      </c>
      <c r="AM484" s="49" t="s">
        <v>5559</v>
      </c>
      <c r="AN484" s="49"/>
      <c r="AO484" s="48" t="str" cm="1">
        <f t="array" ref="AO484">IFERROR(_xlfn.IFS(
AQ484="MPR ISSUE","PDH",
AQ484="BSS Hardware Issue","BSS",
AQ484="Sites strategiques, MLL, Pylone, etc.","ENVTECH",
AQ484="AKTIVCO DEFAUT GE &amp; POWER Cabinet","AKTIVCO",
AQ484="AKTIVCO Coupure ENEO &amp; Baisse de tension","AKTIVCO GRID ONLY",
AQ484="Coupure ENEO &amp; Baisse de tension","IHS GRID ONLY",
AQ484="Defaut GE &amp; POWER Cabinet","IHS",
AQ484="Sharing","Partners",
AQ484="Sites strategiques &amp; DataCenter","SST &amp; DC",
AQ484="Exclu","Exclu",
AQ484="SAT","SAT",
AQ484="SPARE-ISSUE","SPARE-ISSUE",
AQ484="Fiber CAmtel","TRANS_FO_CAMTEL",
AQ484="Fiber AOF","Fiber AOF",
AQ484="Projet OCM (HUAWEI)","TRAVAUX-HUAWEI",
AQ484="Projet OCM (NOKIA)","TRAVAUX-NOKIA",
AQ484="ACCESS-ISSUE","ACCESS-ISSUE",
AQ484="Projet OCM (ZTE, NOKIA, autres projets)","TRAVAUX OCM",
AQ484="No root CAuse","No root cause",
AQ484="ODU HS","PDH",
AQ484="IP &amp; VLAN","PDH",
AQ484="Warehouse HUAWEI","SPARE-ISSUE",
AQ484="SPARE-HS","SPARE-ISSUE",
AQ484="Power Telco","BSS",AQ484="no impacts","no impacts"
),"")</f>
        <v>No root cause</v>
      </c>
      <c r="AP484" s="48" t="str" cm="1">
        <f t="array" ref="AP484">IFERROR(_xlfn.IFS(
AQ484="MPR ISSUE","TX ISSUE",
AQ484="BSS Hardware Issue","RAN ISSUE",
AQ484="Sites strategiques, MLL, Pylone, etc.","ENVTECH",
AQ484="AKTIVCO DEFAUT GE &amp; POWER Cabinet","POWER ISSUE",
AQ484="AKTIVCO Coupure ENEO &amp; Baisse de tension","POWER ISSUE",
AQ484="Coupure ENEO &amp; Baisse de tension","POWER ISSUE",
AQ484="Defaut GE &amp; POWER Cabinet","POWER ISSUE",
AQ484="Sharing","POWER ISSUE",
AQ484="Sites strategiques &amp; DataCenter","POWER ISSUE",
AQ484="Exclu","Exclu",
AQ484="SAT","TX ISSUE",
AQ484="SPARE-ISSUE","SPARE-ISSUE",
AQ484="Fiber CAmtel","TX ISSUE",
AQ484="Fiber AOF","TX ISSUE",
AQ484="Projet OCM (HUAWEI)","TRAVAUX-HUAWEI",
AQ484="Projet OCM (NOKIA)","TRAVAUX -NOKIA",
AQ484="ACCESS-ISSUE","ACCESS-ISSUE",
AQ484="Projet OCM (ZTE, NOKIA, autres projets)","TRAVAUX OCM",
AQ484="No root CAuse","No root cause",
AQ484="ODU HS","TX ISSUE",
AQ484="IP &amp; VLAN","TX ISSUE",
AQ484="Warehouse HUAWEI","SPARE-ISSUE",
AQ484="SPARE-HS","SPARE-ISSUE",
AQ484="Power Telco","RAN ISSUE",AQ484="no impacts","no impacts"
),"")</f>
        <v>No root cause</v>
      </c>
      <c r="AQ484" s="127" t="s">
        <v>5344</v>
      </c>
      <c r="AR484" s="48" t="str" cm="1">
        <f t="array" ref="AR484">IFERROR(_xlfn.IFS(
AQ484="MPR ISSUE","ACTIVE",
AQ484="BSS Hardware Issue","ACTIVE",
AQ484="Sites strategiques, MLL, Pylone, etc.","PASSIVE",
AQ484="AKTIVCO DEFAUT GE &amp; POWER Cabinet","PASSIVE",
AQ484="AKTIVCO Coupure ENEO &amp; Baisse de tension","PASSIVE",
AQ484="Coupure ENEO &amp; Baisse de tension","PASSIVE",
AQ484="Defaut GE &amp; POWER Cabinet","PASSIVE",
AQ484="Sharing","PASSIVE",
AQ484="Sites strategiques &amp; DataCenter","PASSIVE",
AQ484="Exclu","Exclu",
AQ484="SAT","ACTIVE",
AQ484="SPARE-ISSUE","SPARE-ISSUE",
AQ484="Fiber CAmtel","ACTIVE",
AQ484="Fiber AOF","ACTIVE",
AQ484="Projet OCM (HUAWEI)","PLANNED WORKS",
AQ484="Projet OCM (NOKIA)","PLANNED WORKS",
AQ484="ACCESS-ISSUE","ACCESS-ISSUE",
AQ484="Projet OCM (ZTE, NOKIA, autres projets)","PLANNED WORKS",
AQ484="No root CAuse","No root cause",
AQ484="ODU HS","ACTIVE",
AQ484="IP &amp; VLAN","ACTIVE",
AQ484="Warehouse HUAWEI","SPARE-ISSUE",
AQ484="SPARE-HS","SPARE-ISSUE",
AQ484="Power Telco","ACTIVE", AQ484="no impacts","no impacts"
),"")</f>
        <v>No root cause</v>
      </c>
      <c r="AS484" s="92" t="s">
        <v>5537</v>
      </c>
      <c r="AT484" s="98" t="s">
        <v>2975</v>
      </c>
      <c r="AV484" s="17" t="s">
        <v>5537</v>
      </c>
      <c r="AW484" s="7" t="s">
        <v>5537</v>
      </c>
      <c r="AX484" s="6" t="s">
        <v>5537</v>
      </c>
      <c r="AY484" s="7"/>
      <c r="AZ484" s="3" t="s">
        <v>5537</v>
      </c>
      <c r="BA484" s="18" t="s">
        <v>5537</v>
      </c>
      <c r="BB484" s="18" t="s">
        <v>5537</v>
      </c>
      <c r="BC484" s="18" t="s">
        <v>5537</v>
      </c>
      <c r="BD484" s="18" t="s">
        <v>5537</v>
      </c>
      <c r="BE484" s="18" t="s">
        <v>5537</v>
      </c>
      <c r="BF484" s="18" t="s">
        <v>5537</v>
      </c>
      <c r="BG484" s="18" t="s">
        <v>5537</v>
      </c>
      <c r="BH484" s="18" t="s">
        <v>5537</v>
      </c>
      <c r="BI484" s="18" t="s">
        <v>5537</v>
      </c>
      <c r="BJ484" s="18" t="s">
        <v>5537</v>
      </c>
      <c r="BK484" s="18" t="s">
        <v>5537</v>
      </c>
      <c r="BL484" s="9" t="s">
        <v>5537</v>
      </c>
      <c r="BM484" s="14" t="s">
        <v>5537</v>
      </c>
      <c r="BN484" s="14" t="s">
        <v>5537</v>
      </c>
      <c r="BO484" s="14" t="str">
        <f>_xlfn.XLOOKUP(B484,'[4]cell downs 18042026 17h'!$B:$B,'[4]cell downs 18042026 17h'!$B:$B,"")</f>
        <v/>
      </c>
      <c r="BP484" s="14" t="str">
        <f>_xlfn.XLOOKUP(B484,'[5]Cells Huawei 19042026 15h'!$B:$B,'[5]Cells Huawei 19042026 15h'!$B:$B,"")</f>
        <v/>
      </c>
      <c r="BQ484" s="9" t="str">
        <f>_xlfn.XLOOKUP(B484,'[6]cells down 19042026 9H40'!$B:$B,'[6]cells down 19042026 9H40'!$B:$B,"")</f>
        <v/>
      </c>
      <c r="BR484" s="9" t="s">
        <v>2975</v>
      </c>
      <c r="BS484" s="9" t="s">
        <v>5537</v>
      </c>
      <c r="BT484" s="108"/>
    </row>
    <row r="485" spans="1:72" s="9" customFormat="1" x14ac:dyDescent="0.35">
      <c r="A485" s="1" t="s">
        <v>258</v>
      </c>
      <c r="B485" s="8" t="s">
        <v>259</v>
      </c>
      <c r="C485" s="3" t="str">
        <f>_xlfn.XLOOKUP(B485,'[1]daily break down'!$D:$D,'[1]daily break down'!$E:$E,"")</f>
        <v>CENTRE</v>
      </c>
      <c r="D485" s="1" t="s">
        <v>11</v>
      </c>
      <c r="E485" s="1" t="s">
        <v>12</v>
      </c>
      <c r="F485" s="3" t="s">
        <v>37</v>
      </c>
      <c r="G485" s="1" t="s">
        <v>260</v>
      </c>
      <c r="H485" s="33" t="str">
        <f>_xlfn.XLOOKUP(B485,[2]CALCULATION!$B:$B,[2]CALCULATION!$H:$H,"")</f>
        <v>NOKIA</v>
      </c>
      <c r="I485" s="28">
        <v>0</v>
      </c>
      <c r="J485" s="28">
        <v>0</v>
      </c>
      <c r="K485" s="28">
        <v>1.694332440152591E-3</v>
      </c>
      <c r="L485" s="28">
        <v>0</v>
      </c>
      <c r="M485" s="28">
        <v>1.3376308738047311E-3</v>
      </c>
      <c r="N485" s="28">
        <v>0</v>
      </c>
      <c r="O485" s="28">
        <v>1.9563165861944827</v>
      </c>
      <c r="P485" s="28">
        <v>7.7473387376578016</v>
      </c>
      <c r="Q485" s="28">
        <v>7.7582590680672341E-3</v>
      </c>
      <c r="R485" s="28">
        <v>0</v>
      </c>
      <c r="S485" s="93">
        <v>0</v>
      </c>
      <c r="T485" s="93">
        <f>_xlfn.XLOOKUP(B485,'[3]Nur des jours'!$B:$B,'[3]Nur des jours'!$U:$U,"")</f>
        <v>0</v>
      </c>
      <c r="U485" s="93">
        <v>0</v>
      </c>
      <c r="V485" s="93">
        <v>4.280418796175002E-3</v>
      </c>
      <c r="W485" s="93">
        <v>0</v>
      </c>
      <c r="X485" s="93">
        <v>3.8987481201827739E-2</v>
      </c>
      <c r="Y485" s="93">
        <v>3.7504093143843171</v>
      </c>
      <c r="Z485" s="93">
        <v>0</v>
      </c>
      <c r="AA485" s="93">
        <v>0</v>
      </c>
      <c r="AB485" s="93">
        <v>4.458769579348975E-2</v>
      </c>
      <c r="AC485" s="93">
        <f>_xlfn.XLOOKUP(B485,'[3]Nur des jours'!$B:$B,'[3]Nur des jours'!$N:$N,"")</f>
        <v>0.30012869792513758</v>
      </c>
      <c r="AD485" s="93">
        <v>0.30012869792513758</v>
      </c>
      <c r="AE485" s="93">
        <v>0</v>
      </c>
      <c r="AF485" s="93">
        <v>0.1492261002816524</v>
      </c>
      <c r="AG485" s="93"/>
      <c r="AH485" s="93">
        <v>1.9743431697356761E-2</v>
      </c>
      <c r="AI485" s="93">
        <v>0</v>
      </c>
      <c r="AJ485" s="93">
        <v>5.8173189714087969E-2</v>
      </c>
      <c r="AK485" s="93">
        <v>4.1040390310403209E-4</v>
      </c>
      <c r="AL485" s="93">
        <v>1.9743431697356761E-2</v>
      </c>
      <c r="AM485" s="49" t="s">
        <v>5559</v>
      </c>
      <c r="AN485" s="49"/>
      <c r="AO485" s="48" t="str" cm="1">
        <f t="array" ref="AO485">IFERROR(_xlfn.IFS(
AQ485="MPR ISSUE","PDH",
AQ485="BSS Hardware Issue","BSS",
AQ485="Sites strategiques, MLL, Pylone, etc.","ENVTECH",
AQ485="AKTIVCO DEFAUT GE &amp; POWER Cabinet","AKTIVCO",
AQ485="AKTIVCO Coupure ENEO &amp; Baisse de tension","AKTIVCO GRID ONLY",
AQ485="Coupure ENEO &amp; Baisse de tension","IHS GRID ONLY",
AQ485="Defaut GE &amp; POWER Cabinet","IHS",
AQ485="Sharing","Partners",
AQ485="Sites strategiques &amp; DataCenter","SST &amp; DC",
AQ485="Exclu","Exclu",
AQ485="SAT","SAT",
AQ485="SPARE-ISSUE","SPARE-ISSUE",
AQ485="Fiber CAmtel","TRANS_FO_CAMTEL",
AQ485="Fiber AOF","Fiber AOF",
AQ485="Projet OCM (HUAWEI)","TRAVAUX-HUAWEI",
AQ485="Projet OCM (NOKIA)","TRAVAUX-NOKIA",
AQ485="ACCESS-ISSUE","ACCESS-ISSUE",
AQ485="Projet OCM (ZTE, NOKIA, autres projets)","TRAVAUX OCM",
AQ485="No root CAuse","No root cause",
AQ485="ODU HS","PDH",
AQ485="IP &amp; VLAN","PDH",
AQ485="Warehouse HUAWEI","SPARE-ISSUE",
AQ485="SPARE-HS","SPARE-ISSUE",
AQ485="Power Telco","BSS",AQ485="no impacts","no impacts"
),"")</f>
        <v>No root cause</v>
      </c>
      <c r="AP485" s="48" t="str" cm="1">
        <f t="array" ref="AP485">IFERROR(_xlfn.IFS(
AQ485="MPR ISSUE","TX ISSUE",
AQ485="BSS Hardware Issue","RAN ISSUE",
AQ485="Sites strategiques, MLL, Pylone, etc.","ENVTECH",
AQ485="AKTIVCO DEFAUT GE &amp; POWER Cabinet","POWER ISSUE",
AQ485="AKTIVCO Coupure ENEO &amp; Baisse de tension","POWER ISSUE",
AQ485="Coupure ENEO &amp; Baisse de tension","POWER ISSUE",
AQ485="Defaut GE &amp; POWER Cabinet","POWER ISSUE",
AQ485="Sharing","POWER ISSUE",
AQ485="Sites strategiques &amp; DataCenter","POWER ISSUE",
AQ485="Exclu","Exclu",
AQ485="SAT","TX ISSUE",
AQ485="SPARE-ISSUE","SPARE-ISSUE",
AQ485="Fiber CAmtel","TX ISSUE",
AQ485="Fiber AOF","TX ISSUE",
AQ485="Projet OCM (HUAWEI)","TRAVAUX-HUAWEI",
AQ485="Projet OCM (NOKIA)","TRAVAUX -NOKIA",
AQ485="ACCESS-ISSUE","ACCESS-ISSUE",
AQ485="Projet OCM (ZTE, NOKIA, autres projets)","TRAVAUX OCM",
AQ485="No root CAuse","No root cause",
AQ485="ODU HS","TX ISSUE",
AQ485="IP &amp; VLAN","TX ISSUE",
AQ485="Warehouse HUAWEI","SPARE-ISSUE",
AQ485="SPARE-HS","SPARE-ISSUE",
AQ485="Power Telco","RAN ISSUE",AQ485="no impacts","no impacts"
),"")</f>
        <v>No root cause</v>
      </c>
      <c r="AQ485" s="127" t="s">
        <v>5344</v>
      </c>
      <c r="AR485" s="48" t="str" cm="1">
        <f t="array" ref="AR485">IFERROR(_xlfn.IFS(
AQ485="MPR ISSUE","ACTIVE",
AQ485="BSS Hardware Issue","ACTIVE",
AQ485="Sites strategiques, MLL, Pylone, etc.","PASSIVE",
AQ485="AKTIVCO DEFAUT GE &amp; POWER Cabinet","PASSIVE",
AQ485="AKTIVCO Coupure ENEO &amp; Baisse de tension","PASSIVE",
AQ485="Coupure ENEO &amp; Baisse de tension","PASSIVE",
AQ485="Defaut GE &amp; POWER Cabinet","PASSIVE",
AQ485="Sharing","PASSIVE",
AQ485="Sites strategiques &amp; DataCenter","PASSIVE",
AQ485="Exclu","Exclu",
AQ485="SAT","ACTIVE",
AQ485="SPARE-ISSUE","SPARE-ISSUE",
AQ485="Fiber CAmtel","ACTIVE",
AQ485="Fiber AOF","ACTIVE",
AQ485="Projet OCM (HUAWEI)","PLANNED WORKS",
AQ485="Projet OCM (NOKIA)","PLANNED WORKS",
AQ485="ACCESS-ISSUE","ACCESS-ISSUE",
AQ485="Projet OCM (ZTE, NOKIA, autres projets)","PLANNED WORKS",
AQ485="No root CAuse","No root cause",
AQ485="ODU HS","ACTIVE",
AQ485="IP &amp; VLAN","ACTIVE",
AQ485="Warehouse HUAWEI","SPARE-ISSUE",
AQ485="SPARE-HS","SPARE-ISSUE",
AQ485="Power Telco","ACTIVE", AQ485="no impacts","no impacts"
),"")</f>
        <v>No root cause</v>
      </c>
      <c r="AS485" s="92" t="s">
        <v>5537</v>
      </c>
      <c r="AT485" s="98" t="s">
        <v>259</v>
      </c>
      <c r="AV485" s="17" t="s">
        <v>5537</v>
      </c>
      <c r="AW485" s="7" t="s">
        <v>5537</v>
      </c>
      <c r="AX485" s="6" t="s">
        <v>5537</v>
      </c>
      <c r="AY485" s="7"/>
      <c r="AZ485" s="3" t="s">
        <v>5537</v>
      </c>
      <c r="BA485" s="18" t="s">
        <v>5537</v>
      </c>
      <c r="BB485" s="18" t="s">
        <v>5537</v>
      </c>
      <c r="BC485" s="18" t="s">
        <v>5537</v>
      </c>
      <c r="BD485" s="18" t="s">
        <v>5537</v>
      </c>
      <c r="BE485" s="18" t="s">
        <v>5537</v>
      </c>
      <c r="BF485" s="18" t="s">
        <v>5537</v>
      </c>
      <c r="BG485" s="18" t="s">
        <v>5537</v>
      </c>
      <c r="BH485" s="18" t="s">
        <v>5537</v>
      </c>
      <c r="BI485" s="18" t="s">
        <v>5537</v>
      </c>
      <c r="BJ485" s="18" t="s">
        <v>5537</v>
      </c>
      <c r="BK485" s="18" t="s">
        <v>5537</v>
      </c>
      <c r="BL485" s="9" t="s">
        <v>5537</v>
      </c>
      <c r="BM485" s="14" t="s">
        <v>5537</v>
      </c>
      <c r="BN485" s="14" t="s">
        <v>5537</v>
      </c>
      <c r="BO485" s="14" t="str">
        <f>_xlfn.XLOOKUP(B485,'[4]cell downs 18042026 17h'!$B:$B,'[4]cell downs 18042026 17h'!$B:$B,"")</f>
        <v/>
      </c>
      <c r="BP485" s="14" t="str">
        <f>_xlfn.XLOOKUP(B485,'[5]Cells Huawei 19042026 15h'!$B:$B,'[5]Cells Huawei 19042026 15h'!$B:$B,"")</f>
        <v/>
      </c>
      <c r="BQ485" s="9" t="str">
        <f>_xlfn.XLOOKUP(B485,'[6]cells down 19042026 9H40'!$B:$B,'[6]cells down 19042026 9H40'!$B:$B,"")</f>
        <v/>
      </c>
      <c r="BR485" s="9" t="s">
        <v>5537</v>
      </c>
      <c r="BS485" s="9" t="s">
        <v>318</v>
      </c>
      <c r="BT485" s="108"/>
    </row>
    <row r="486" spans="1:72" s="9" customFormat="1" x14ac:dyDescent="0.35">
      <c r="A486" s="1" t="s">
        <v>490</v>
      </c>
      <c r="B486" s="8" t="s">
        <v>491</v>
      </c>
      <c r="C486" s="3" t="str">
        <f>_xlfn.XLOOKUP(B486,'[1]daily break down'!$D:$D,'[1]daily break down'!$E:$E,"")</f>
        <v>CENTRE</v>
      </c>
      <c r="D486" s="1" t="s">
        <v>11</v>
      </c>
      <c r="E486" s="1" t="s">
        <v>12</v>
      </c>
      <c r="F486" s="3" t="s">
        <v>37</v>
      </c>
      <c r="G486" s="1" t="s">
        <v>490</v>
      </c>
      <c r="H486" s="33" t="str">
        <f>_xlfn.XLOOKUP(B486,[2]CALCULATION!$B:$B,[2]CALCULATION!$H:$H,"")</f>
        <v>NOKIA</v>
      </c>
      <c r="I486" s="28">
        <v>0</v>
      </c>
      <c r="J486" s="28">
        <v>0</v>
      </c>
      <c r="K486" s="28">
        <v>3.1782563028780554E-2</v>
      </c>
      <c r="L486" s="28">
        <v>0</v>
      </c>
      <c r="M486" s="28">
        <v>0</v>
      </c>
      <c r="N486" s="28">
        <v>0</v>
      </c>
      <c r="O486" s="28">
        <v>0</v>
      </c>
      <c r="P486" s="28">
        <v>0</v>
      </c>
      <c r="Q486" s="28">
        <v>1.4652044552874499</v>
      </c>
      <c r="R486" s="28">
        <v>3.6198121058727168</v>
      </c>
      <c r="S486" s="93">
        <v>0</v>
      </c>
      <c r="T486" s="93">
        <f>_xlfn.XLOOKUP(B486,'[3]Nur des jours'!$B:$B,'[3]Nur des jours'!$U:$U,"")</f>
        <v>1.6051570485658829E-3</v>
      </c>
      <c r="U486" s="93">
        <v>0</v>
      </c>
      <c r="V486" s="93">
        <v>0</v>
      </c>
      <c r="W486" s="93">
        <v>1.6051570485658825E-3</v>
      </c>
      <c r="X486" s="93">
        <v>0</v>
      </c>
      <c r="Y486" s="93">
        <v>0</v>
      </c>
      <c r="Z486" s="93">
        <v>0</v>
      </c>
      <c r="AA486" s="93">
        <v>0</v>
      </c>
      <c r="AB486" s="93">
        <v>0</v>
      </c>
      <c r="AC486" s="93">
        <f>_xlfn.XLOOKUP(B486,'[3]Nur des jours'!$B:$B,'[3]Nur des jours'!$N:$N,"")</f>
        <v>0</v>
      </c>
      <c r="AD486" s="93">
        <v>0</v>
      </c>
      <c r="AE486" s="93">
        <v>0</v>
      </c>
      <c r="AF486" s="93">
        <v>0</v>
      </c>
      <c r="AG486" s="93"/>
      <c r="AH486" s="93">
        <v>1.9083533799613497E-2</v>
      </c>
      <c r="AI486" s="93">
        <v>6.244779364451318E-2</v>
      </c>
      <c r="AJ486" s="93">
        <v>3.0281934371716439E-2</v>
      </c>
      <c r="AK486" s="93">
        <v>0</v>
      </c>
      <c r="AL486" s="93">
        <v>1.9083533799613497E-2</v>
      </c>
      <c r="AM486" s="49" t="s">
        <v>5559</v>
      </c>
      <c r="AN486" s="49"/>
      <c r="AO486" s="48" t="str" cm="1">
        <f t="array" ref="AO486">IFERROR(_xlfn.IFS(
AQ486="MPR ISSUE","PDH",
AQ486="BSS Hardware Issue","BSS",
AQ486="Sites strategiques, MLL, Pylone, etc.","ENVTECH",
AQ486="AKTIVCO DEFAUT GE &amp; POWER Cabinet","AKTIVCO",
AQ486="AKTIVCO Coupure ENEO &amp; Baisse de tension","AKTIVCO GRID ONLY",
AQ486="Coupure ENEO &amp; Baisse de tension","IHS GRID ONLY",
AQ486="Defaut GE &amp; POWER Cabinet","IHS",
AQ486="Sharing","Partners",
AQ486="Sites strategiques &amp; DataCenter","SST &amp; DC",
AQ486="Exclu","Exclu",
AQ486="SAT","SAT",
AQ486="SPARE-ISSUE","SPARE-ISSUE",
AQ486="Fiber CAmtel","TRANS_FO_CAMTEL",
AQ486="Fiber AOF","Fiber AOF",
AQ486="Projet OCM (HUAWEI)","TRAVAUX-HUAWEI",
AQ486="Projet OCM (NOKIA)","TRAVAUX-NOKIA",
AQ486="ACCESS-ISSUE","ACCESS-ISSUE",
AQ486="Projet OCM (ZTE, NOKIA, autres projets)","TRAVAUX OCM",
AQ486="No root CAuse","No root cause",
AQ486="ODU HS","PDH",
AQ486="IP &amp; VLAN","PDH",
AQ486="Warehouse HUAWEI","SPARE-ISSUE",
AQ486="SPARE-HS","SPARE-ISSUE",
AQ486="Power Telco","BSS",AQ486="no impacts","no impacts"
),"")</f>
        <v>No root cause</v>
      </c>
      <c r="AP486" s="48" t="str" cm="1">
        <f t="array" ref="AP486">IFERROR(_xlfn.IFS(
AQ486="MPR ISSUE","TX ISSUE",
AQ486="BSS Hardware Issue","RAN ISSUE",
AQ486="Sites strategiques, MLL, Pylone, etc.","ENVTECH",
AQ486="AKTIVCO DEFAUT GE &amp; POWER Cabinet","POWER ISSUE",
AQ486="AKTIVCO Coupure ENEO &amp; Baisse de tension","POWER ISSUE",
AQ486="Coupure ENEO &amp; Baisse de tension","POWER ISSUE",
AQ486="Defaut GE &amp; POWER Cabinet","POWER ISSUE",
AQ486="Sharing","POWER ISSUE",
AQ486="Sites strategiques &amp; DataCenter","POWER ISSUE",
AQ486="Exclu","Exclu",
AQ486="SAT","TX ISSUE",
AQ486="SPARE-ISSUE","SPARE-ISSUE",
AQ486="Fiber CAmtel","TX ISSUE",
AQ486="Fiber AOF","TX ISSUE",
AQ486="Projet OCM (HUAWEI)","TRAVAUX-HUAWEI",
AQ486="Projet OCM (NOKIA)","TRAVAUX -NOKIA",
AQ486="ACCESS-ISSUE","ACCESS-ISSUE",
AQ486="Projet OCM (ZTE, NOKIA, autres projets)","TRAVAUX OCM",
AQ486="No root CAuse","No root cause",
AQ486="ODU HS","TX ISSUE",
AQ486="IP &amp; VLAN","TX ISSUE",
AQ486="Warehouse HUAWEI","SPARE-ISSUE",
AQ486="SPARE-HS","SPARE-ISSUE",
AQ486="Power Telco","RAN ISSUE",AQ486="no impacts","no impacts"
),"")</f>
        <v>No root cause</v>
      </c>
      <c r="AQ486" s="67" t="s">
        <v>5344</v>
      </c>
      <c r="AR486" s="48" t="str" cm="1">
        <f t="array" ref="AR486">IFERROR(_xlfn.IFS(
AQ486="MPR ISSUE","ACTIVE",
AQ486="BSS Hardware Issue","ACTIVE",
AQ486="Sites strategiques, MLL, Pylone, etc.","PASSIVE",
AQ486="AKTIVCO DEFAUT GE &amp; POWER Cabinet","PASSIVE",
AQ486="AKTIVCO Coupure ENEO &amp; Baisse de tension","PASSIVE",
AQ486="Coupure ENEO &amp; Baisse de tension","PASSIVE",
AQ486="Defaut GE &amp; POWER Cabinet","PASSIVE",
AQ486="Sharing","PASSIVE",
AQ486="Sites strategiques &amp; DataCenter","PASSIVE",
AQ486="Exclu","Exclu",
AQ486="SAT","ACTIVE",
AQ486="SPARE-ISSUE","SPARE-ISSUE",
AQ486="Fiber CAmtel","ACTIVE",
AQ486="Fiber AOF","ACTIVE",
AQ486="Projet OCM (HUAWEI)","PLANNED WORKS",
AQ486="Projet OCM (NOKIA)","PLANNED WORKS",
AQ486="ACCESS-ISSUE","ACCESS-ISSUE",
AQ486="Projet OCM (ZTE, NOKIA, autres projets)","PLANNED WORKS",
AQ486="No root CAuse","No root cause",
AQ486="ODU HS","ACTIVE",
AQ486="IP &amp; VLAN","ACTIVE",
AQ486="Warehouse HUAWEI","SPARE-ISSUE",
AQ486="SPARE-HS","SPARE-ISSUE",
AQ486="Power Telco","ACTIVE", AQ486="no impacts","no impacts"
),"")</f>
        <v>No root cause</v>
      </c>
      <c r="AS486" s="92" t="s">
        <v>5883</v>
      </c>
      <c r="AT486" s="98" t="s">
        <v>491</v>
      </c>
      <c r="AV486" s="17" t="s">
        <v>5537</v>
      </c>
      <c r="AW486" s="7" t="s">
        <v>5537</v>
      </c>
      <c r="AX486" s="6" t="s">
        <v>5537</v>
      </c>
      <c r="AY486" s="7"/>
      <c r="AZ486" s="3" t="s">
        <v>5537</v>
      </c>
      <c r="BA486" s="18" t="s">
        <v>5537</v>
      </c>
      <c r="BB486" s="18" t="s">
        <v>5537</v>
      </c>
      <c r="BC486" s="18" t="s">
        <v>5537</v>
      </c>
      <c r="BD486" s="18" t="s">
        <v>5537</v>
      </c>
      <c r="BE486" s="18" t="s">
        <v>5537</v>
      </c>
      <c r="BF486" s="18" t="s">
        <v>5537</v>
      </c>
      <c r="BG486" s="18" t="s">
        <v>5537</v>
      </c>
      <c r="BH486" s="18" t="s">
        <v>5537</v>
      </c>
      <c r="BI486" s="18" t="s">
        <v>5537</v>
      </c>
      <c r="BJ486" s="18" t="s">
        <v>5537</v>
      </c>
      <c r="BK486" s="18" t="s">
        <v>5537</v>
      </c>
      <c r="BL486" s="9" t="s">
        <v>5883</v>
      </c>
      <c r="BM486" s="14" t="s">
        <v>5537</v>
      </c>
      <c r="BN486" s="14" t="s">
        <v>5537</v>
      </c>
      <c r="BO486" s="14" t="str">
        <f>_xlfn.XLOOKUP(B486,'[4]cell downs 18042026 17h'!$B:$B,'[4]cell downs 18042026 17h'!$B:$B,"")</f>
        <v/>
      </c>
      <c r="BP486" s="14" t="str">
        <f>_xlfn.XLOOKUP(B486,'[5]Cells Huawei 19042026 15h'!$B:$B,'[5]Cells Huawei 19042026 15h'!$B:$B,"")</f>
        <v/>
      </c>
      <c r="BQ486" s="9" t="str">
        <f>_xlfn.XLOOKUP(B486,'[6]cells down 19042026 9H40'!$B:$B,'[6]cells down 19042026 9H40'!$B:$B,"")</f>
        <v/>
      </c>
      <c r="BR486" s="9" t="s">
        <v>5537</v>
      </c>
      <c r="BS486" s="9" t="s">
        <v>12</v>
      </c>
      <c r="BT486" s="108"/>
    </row>
    <row r="487" spans="1:72" s="9" customFormat="1" x14ac:dyDescent="0.35">
      <c r="A487" s="1" t="s">
        <v>1466</v>
      </c>
      <c r="B487" s="8" t="s">
        <v>1467</v>
      </c>
      <c r="C487" s="3" t="str">
        <f>_xlfn.XLOOKUP(B487,'[1]daily break down'!$D:$D,'[1]daily break down'!$E:$E,"")</f>
        <v>ADAMAOUA</v>
      </c>
      <c r="D487" s="1" t="s">
        <v>11</v>
      </c>
      <c r="E487" s="1" t="s">
        <v>66</v>
      </c>
      <c r="F487" s="3" t="s">
        <v>90</v>
      </c>
      <c r="G487" s="1" t="s">
        <v>1468</v>
      </c>
      <c r="H487" s="33" t="str">
        <f>_xlfn.XLOOKUP(B487,[2]CALCULATION!$B:$B,[2]CALCULATION!$H:$H,"")</f>
        <v>NOKIA</v>
      </c>
      <c r="I487" s="28">
        <v>1.4270540178252754E-3</v>
      </c>
      <c r="J487" s="28">
        <v>1.0434850602975347E-2</v>
      </c>
      <c r="K487" s="28">
        <v>0</v>
      </c>
      <c r="L487" s="28">
        <v>0</v>
      </c>
      <c r="M487" s="28">
        <v>0</v>
      </c>
      <c r="N487" s="28">
        <v>0</v>
      </c>
      <c r="O487" s="28">
        <v>2.3601082232077852E-2</v>
      </c>
      <c r="P487" s="28">
        <v>7.2865247448749559E-2</v>
      </c>
      <c r="Q487" s="28">
        <v>1.448375582586303E-2</v>
      </c>
      <c r="R487" s="28">
        <v>1.2485999961061704E-3</v>
      </c>
      <c r="S487" s="93">
        <v>1.9071934099086151E-2</v>
      </c>
      <c r="T487" s="93">
        <f>_xlfn.XLOOKUP(B487,'[3]Nur des jours'!$B:$B,'[3]Nur des jours'!$U:$U,"")</f>
        <v>0</v>
      </c>
      <c r="U487" s="93">
        <v>0</v>
      </c>
      <c r="V487" s="93">
        <v>0</v>
      </c>
      <c r="W487" s="93">
        <v>0</v>
      </c>
      <c r="X487" s="93">
        <v>3.2765795114880834E-2</v>
      </c>
      <c r="Y487" s="93">
        <v>0.38898795430987454</v>
      </c>
      <c r="Z487" s="93">
        <v>0</v>
      </c>
      <c r="AA487" s="93">
        <v>1.1058987247257355E-3</v>
      </c>
      <c r="AB487" s="93">
        <v>0</v>
      </c>
      <c r="AC487" s="93">
        <f>_xlfn.XLOOKUP(B487,'[3]Nur des jours'!$B:$B,'[3]Nur des jours'!$N:$N,"")</f>
        <v>0</v>
      </c>
      <c r="AD487" s="93">
        <v>0</v>
      </c>
      <c r="AE487" s="93">
        <v>1.2486722655972442E-3</v>
      </c>
      <c r="AF487" s="93">
        <v>0</v>
      </c>
      <c r="AG487" s="93"/>
      <c r="AH487" s="93">
        <v>1.8906648800165224E-2</v>
      </c>
      <c r="AI487" s="93">
        <v>2.0482876315400324E-2</v>
      </c>
      <c r="AJ487" s="93">
        <v>3.7723968663092827E-2</v>
      </c>
      <c r="AK487" s="93">
        <v>6.3612604981315235E-3</v>
      </c>
      <c r="AL487" s="93">
        <v>1.8906648800165224E-2</v>
      </c>
      <c r="AM487" s="49" t="s">
        <v>5559</v>
      </c>
      <c r="AN487" s="49"/>
      <c r="AO487" s="48" t="str" cm="1">
        <f t="array" ref="AO487">IFERROR(_xlfn.IFS(
AQ487="MPR ISSUE","PDH",
AQ487="BSS Hardware Issue","BSS",
AQ487="Sites strategiques, MLL, Pylone, etc.","ENVTECH",
AQ487="AKTIVCO DEFAUT GE &amp; POWER Cabinet","AKTIVCO",
AQ487="AKTIVCO Coupure ENEO &amp; Baisse de tension","AKTIVCO GRID ONLY",
AQ487="Coupure ENEO &amp; Baisse de tension","IHS GRID ONLY",
AQ487="Defaut GE &amp; POWER Cabinet","IHS",
AQ487="Sharing","Partners",
AQ487="Sites strategiques &amp; DataCenter","SST &amp; DC",
AQ487="Exclu","Exclu",
AQ487="SAT","SAT",
AQ487="SPARE-ISSUE","SPARE-ISSUE",
AQ487="Fiber CAmtel","TRANS_FO_CAMTEL",
AQ487="Fiber AOF","Fiber AOF",
AQ487="Projet OCM (HUAWEI)","TRAVAUX-HUAWEI",
AQ487="Projet OCM (NOKIA)","TRAVAUX-NOKIA",
AQ487="ACCESS-ISSUE","ACCESS-ISSUE",
AQ487="Projet OCM (ZTE, NOKIA, autres projets)","TRAVAUX OCM",
AQ487="No root CAuse","No root cause",
AQ487="ODU HS","PDH",
AQ487="IP &amp; VLAN","PDH",
AQ487="Warehouse HUAWEI","SPARE-ISSUE",
AQ487="SPARE-HS","SPARE-ISSUE",
AQ487="Power Telco","BSS",AQ487="no impacts","no impacts"
),"")</f>
        <v>IHS</v>
      </c>
      <c r="AP487" s="48" t="str" cm="1">
        <f t="array" ref="AP487">IFERROR(_xlfn.IFS(
AQ487="MPR ISSUE","TX ISSUE",
AQ487="BSS Hardware Issue","RAN ISSUE",
AQ487="Sites strategiques, MLL, Pylone, etc.","ENVTECH",
AQ487="AKTIVCO DEFAUT GE &amp; POWER Cabinet","POWER ISSUE",
AQ487="AKTIVCO Coupure ENEO &amp; Baisse de tension","POWER ISSUE",
AQ487="Coupure ENEO &amp; Baisse de tension","POWER ISSUE",
AQ487="Defaut GE &amp; POWER Cabinet","POWER ISSUE",
AQ487="Sharing","POWER ISSUE",
AQ487="Sites strategiques &amp; DataCenter","POWER ISSUE",
AQ487="Exclu","Exclu",
AQ487="SAT","TX ISSUE",
AQ487="SPARE-ISSUE","SPARE-ISSUE",
AQ487="Fiber CAmtel","TX ISSUE",
AQ487="Fiber AOF","TX ISSUE",
AQ487="Projet OCM (HUAWEI)","TRAVAUX-HUAWEI",
AQ487="Projet OCM (NOKIA)","TRAVAUX -NOKIA",
AQ487="ACCESS-ISSUE","ACCESS-ISSUE",
AQ487="Projet OCM (ZTE, NOKIA, autres projets)","TRAVAUX OCM",
AQ487="No root CAuse","No root cause",
AQ487="ODU HS","TX ISSUE",
AQ487="IP &amp; VLAN","TX ISSUE",
AQ487="Warehouse HUAWEI","SPARE-ISSUE",
AQ487="SPARE-HS","SPARE-ISSUE",
AQ487="Power Telco","RAN ISSUE",AQ487="no impacts","no impacts"
),"")</f>
        <v>POWER ISSUE</v>
      </c>
      <c r="AQ487" s="67" t="s">
        <v>5330</v>
      </c>
      <c r="AR487" s="48" t="str" cm="1">
        <f t="array" ref="AR487">IFERROR(_xlfn.IFS(
AQ487="MPR ISSUE","ACTIVE",
AQ487="BSS Hardware Issue","ACTIVE",
AQ487="Sites strategiques, MLL, Pylone, etc.","PASSIVE",
AQ487="AKTIVCO DEFAUT GE &amp; POWER Cabinet","PASSIVE",
AQ487="AKTIVCO Coupure ENEO &amp; Baisse de tension","PASSIVE",
AQ487="Coupure ENEO &amp; Baisse de tension","PASSIVE",
AQ487="Defaut GE &amp; POWER Cabinet","PASSIVE",
AQ487="Sharing","PASSIVE",
AQ487="Sites strategiques &amp; DataCenter","PASSIVE",
AQ487="Exclu","Exclu",
AQ487="SAT","ACTIVE",
AQ487="SPARE-ISSUE","SPARE-ISSUE",
AQ487="Fiber CAmtel","ACTIVE",
AQ487="Fiber AOF","ACTIVE",
AQ487="Projet OCM (HUAWEI)","PLANNED WORKS",
AQ487="Projet OCM (NOKIA)","PLANNED WORKS",
AQ487="ACCESS-ISSUE","ACCESS-ISSUE",
AQ487="Projet OCM (ZTE, NOKIA, autres projets)","PLANNED WORKS",
AQ487="No root CAuse","No root cause",
AQ487="ODU HS","ACTIVE",
AQ487="IP &amp; VLAN","ACTIVE",
AQ487="Warehouse HUAWEI","SPARE-ISSUE",
AQ487="SPARE-HS","SPARE-ISSUE",
AQ487="Power Telco","ACTIVE", AQ487="no impacts","no impacts"
),"")</f>
        <v>PASSIVE</v>
      </c>
      <c r="AS487" s="92" t="s">
        <v>5858</v>
      </c>
      <c r="AT487" s="98" t="s">
        <v>1467</v>
      </c>
      <c r="AV487" s="17" t="s">
        <v>5537</v>
      </c>
      <c r="AW487" s="7" t="s">
        <v>5537</v>
      </c>
      <c r="AX487" s="6" t="s">
        <v>5537</v>
      </c>
      <c r="AY487" s="7"/>
      <c r="AZ487" s="3" t="s">
        <v>5537</v>
      </c>
      <c r="BA487" s="18" t="s">
        <v>5537</v>
      </c>
      <c r="BB487" s="18" t="s">
        <v>5537</v>
      </c>
      <c r="BC487" s="18" t="s">
        <v>5537</v>
      </c>
      <c r="BD487" s="18" t="s">
        <v>5537</v>
      </c>
      <c r="BE487" s="18" t="s">
        <v>5537</v>
      </c>
      <c r="BF487" s="18" t="s">
        <v>5537</v>
      </c>
      <c r="BG487" s="18" t="s">
        <v>5537</v>
      </c>
      <c r="BH487" s="18" t="s">
        <v>5537</v>
      </c>
      <c r="BI487" s="18" t="s">
        <v>5537</v>
      </c>
      <c r="BJ487" s="18" t="s">
        <v>5537</v>
      </c>
      <c r="BK487" s="18" t="s">
        <v>5537</v>
      </c>
      <c r="BL487" s="9" t="s">
        <v>5858</v>
      </c>
      <c r="BM487" s="14" t="s">
        <v>5537</v>
      </c>
      <c r="BN487" s="14" t="s">
        <v>5537</v>
      </c>
      <c r="BO487" s="14" t="str">
        <f>_xlfn.XLOOKUP(B487,'[4]cell downs 18042026 17h'!$B:$B,'[4]cell downs 18042026 17h'!$B:$B,"")</f>
        <v/>
      </c>
      <c r="BP487" s="14" t="str">
        <f>_xlfn.XLOOKUP(B487,'[5]Cells Huawei 19042026 15h'!$B:$B,'[5]Cells Huawei 19042026 15h'!$B:$B,"")</f>
        <v/>
      </c>
      <c r="BQ487" s="9" t="str">
        <f>_xlfn.XLOOKUP(B487,'[6]cells down 19042026 9H40'!$B:$B,'[6]cells down 19042026 9H40'!$B:$B,"")</f>
        <v/>
      </c>
      <c r="BR487" s="9" t="s">
        <v>1467</v>
      </c>
      <c r="BS487" s="9" t="s">
        <v>12</v>
      </c>
      <c r="BT487" s="108"/>
    </row>
    <row r="488" spans="1:72" s="9" customFormat="1" x14ac:dyDescent="0.35">
      <c r="A488" s="1" t="s">
        <v>109</v>
      </c>
      <c r="B488" s="1" t="s">
        <v>110</v>
      </c>
      <c r="C488" s="3" t="str">
        <f>_xlfn.XLOOKUP(B488,'[1]daily break down'!$D:$D,'[1]daily break down'!$E:$E,"")</f>
        <v>CENTRE</v>
      </c>
      <c r="D488" s="1" t="s">
        <v>21</v>
      </c>
      <c r="E488" s="1" t="s">
        <v>710</v>
      </c>
      <c r="F488" s="3" t="s">
        <v>37</v>
      </c>
      <c r="G488" s="1" t="s">
        <v>109</v>
      </c>
      <c r="H488" s="33" t="str">
        <f>_xlfn.XLOOKUP(B488,[2]CALCULATION!$B:$B,[2]CALCULATION!$H:$H,"")</f>
        <v>NOKIA</v>
      </c>
      <c r="I488" s="28">
        <v>18.542340338678692</v>
      </c>
      <c r="J488" s="28">
        <v>13.745846130854471</v>
      </c>
      <c r="K488" s="28">
        <v>0</v>
      </c>
      <c r="L488" s="28">
        <v>0</v>
      </c>
      <c r="M488" s="28">
        <v>7.5442381282584681E-2</v>
      </c>
      <c r="N488" s="28">
        <v>5.4445598000339057</v>
      </c>
      <c r="O488" s="28">
        <v>18.542178018836168</v>
      </c>
      <c r="P488" s="28">
        <v>18.542502658521219</v>
      </c>
      <c r="Q488" s="28">
        <v>18.542178018836168</v>
      </c>
      <c r="R488" s="28">
        <v>8.0829600918532165</v>
      </c>
      <c r="S488" s="93">
        <v>0</v>
      </c>
      <c r="T488" s="93">
        <f>_xlfn.XLOOKUP(B488,'[3]Nur des jours'!$B:$B,'[3]Nur des jours'!$U:$U,"")</f>
        <v>0</v>
      </c>
      <c r="U488" s="93">
        <v>0</v>
      </c>
      <c r="V488" s="93">
        <v>0</v>
      </c>
      <c r="W488" s="93">
        <v>0</v>
      </c>
      <c r="X488" s="93">
        <v>8.1114827941432459</v>
      </c>
      <c r="Y488" s="93">
        <v>18.490178579072179</v>
      </c>
      <c r="Z488" s="93">
        <v>18.489964558132368</v>
      </c>
      <c r="AA488" s="93">
        <v>18.490339094777031</v>
      </c>
      <c r="AB488" s="93">
        <v>18.490392600011983</v>
      </c>
      <c r="AC488" s="93">
        <f>_xlfn.XLOOKUP(B488,'[3]Nur des jours'!$B:$B,'[3]Nur des jours'!$N:$N,"")</f>
        <v>4.1798467895432223</v>
      </c>
      <c r="AD488" s="93">
        <v>4.1798467895432223</v>
      </c>
      <c r="AE488" s="93">
        <v>0.43155539004602878</v>
      </c>
      <c r="AF488" s="93">
        <v>0</v>
      </c>
      <c r="AG488" s="93"/>
      <c r="AH488" s="93">
        <v>1.8762502389900376E-2</v>
      </c>
      <c r="AI488" s="93">
        <v>6.0199673073310714E-2</v>
      </c>
      <c r="AJ488" s="93">
        <v>3.0281934371716439E-2</v>
      </c>
      <c r="AK488" s="93">
        <v>0</v>
      </c>
      <c r="AL488" s="93">
        <v>1.8762502389900376E-2</v>
      </c>
      <c r="AM488" s="49" t="s">
        <v>5559</v>
      </c>
      <c r="AN488" s="49"/>
      <c r="AO488" s="48" t="str" cm="1">
        <f t="array" ref="AO488">IFERROR(_xlfn.IFS(
AQ488="MPR ISSUE","PDH",
AQ488="BSS Hardware Issue","BSS",
AQ488="Sites strategiques, MLL, Pylone, etc.","ENVTECH",
AQ488="AKTIVCO DEFAUT GE &amp; POWER Cabinet","AKTIVCO",
AQ488="AKTIVCO Coupure ENEO &amp; Baisse de tension","AKTIVCO GRID ONLY",
AQ488="Coupure ENEO &amp; Baisse de tension","IHS GRID ONLY",
AQ488="Defaut GE &amp; POWER Cabinet","IHS",
AQ488="Sharing","Partners",
AQ488="Sites strategiques &amp; DataCenter","SST &amp; DC",
AQ488="Exclu","Exclu",
AQ488="SAT","SAT",
AQ488="SPARE-ISSUE","SPARE-ISSUE",
AQ488="Fiber CAmtel","TRANS_FO_CAMTEL",
AQ488="Fiber AOF","Fiber AOF",
AQ488="Projet OCM (HUAWEI)","TRAVAUX-HUAWEI",
AQ488="Projet OCM (NOKIA)","TRAVAUX-NOKIA",
AQ488="ACCESS-ISSUE","ACCESS-ISSUE",
AQ488="Projet OCM (ZTE, NOKIA, autres projets)","TRAVAUX OCM",
AQ488="No root CAuse","No root cause",
AQ488="ODU HS","PDH",
AQ488="IP &amp; VLAN","PDH",
AQ488="Warehouse HUAWEI","SPARE-ISSUE",
AQ488="SPARE-HS","SPARE-ISSUE",
AQ488="Power Telco","BSS",AQ488="no impacts","no impacts"
),"")</f>
        <v>No root cause</v>
      </c>
      <c r="AP488" s="48" t="str" cm="1">
        <f t="array" ref="AP488">IFERROR(_xlfn.IFS(
AQ488="MPR ISSUE","TX ISSUE",
AQ488="BSS Hardware Issue","RAN ISSUE",
AQ488="Sites strategiques, MLL, Pylone, etc.","ENVTECH",
AQ488="AKTIVCO DEFAUT GE &amp; POWER Cabinet","POWER ISSUE",
AQ488="AKTIVCO Coupure ENEO &amp; Baisse de tension","POWER ISSUE",
AQ488="Coupure ENEO &amp; Baisse de tension","POWER ISSUE",
AQ488="Defaut GE &amp; POWER Cabinet","POWER ISSUE",
AQ488="Sharing","POWER ISSUE",
AQ488="Sites strategiques &amp; DataCenter","POWER ISSUE",
AQ488="Exclu","Exclu",
AQ488="SAT","TX ISSUE",
AQ488="SPARE-ISSUE","SPARE-ISSUE",
AQ488="Fiber CAmtel","TX ISSUE",
AQ488="Fiber AOF","TX ISSUE",
AQ488="Projet OCM (HUAWEI)","TRAVAUX-HUAWEI",
AQ488="Projet OCM (NOKIA)","TRAVAUX -NOKIA",
AQ488="ACCESS-ISSUE","ACCESS-ISSUE",
AQ488="Projet OCM (ZTE, NOKIA, autres projets)","TRAVAUX OCM",
AQ488="No root CAuse","No root cause",
AQ488="ODU HS","TX ISSUE",
AQ488="IP &amp; VLAN","TX ISSUE",
AQ488="Warehouse HUAWEI","SPARE-ISSUE",
AQ488="SPARE-HS","SPARE-ISSUE",
AQ488="Power Telco","RAN ISSUE",AQ488="no impacts","no impacts"
),"")</f>
        <v>No root cause</v>
      </c>
      <c r="AQ488" s="67" t="s">
        <v>5344</v>
      </c>
      <c r="AR488" s="48" t="str" cm="1">
        <f t="array" ref="AR488">IFERROR(_xlfn.IFS(
AQ488="MPR ISSUE","ACTIVE",
AQ488="BSS Hardware Issue","ACTIVE",
AQ488="Sites strategiques, MLL, Pylone, etc.","PASSIVE",
AQ488="AKTIVCO DEFAUT GE &amp; POWER Cabinet","PASSIVE",
AQ488="AKTIVCO Coupure ENEO &amp; Baisse de tension","PASSIVE",
AQ488="Coupure ENEO &amp; Baisse de tension","PASSIVE",
AQ488="Defaut GE &amp; POWER Cabinet","PASSIVE",
AQ488="Sharing","PASSIVE",
AQ488="Sites strategiques &amp; DataCenter","PASSIVE",
AQ488="Exclu","Exclu",
AQ488="SAT","ACTIVE",
AQ488="SPARE-ISSUE","SPARE-ISSUE",
AQ488="Fiber CAmtel","ACTIVE",
AQ488="Fiber AOF","ACTIVE",
AQ488="Projet OCM (HUAWEI)","PLANNED WORKS",
AQ488="Projet OCM (NOKIA)","PLANNED WORKS",
AQ488="ACCESS-ISSUE","ACCESS-ISSUE",
AQ488="Projet OCM (ZTE, NOKIA, autres projets)","PLANNED WORKS",
AQ488="No root CAuse","No root cause",
AQ488="ODU HS","ACTIVE",
AQ488="IP &amp; VLAN","ACTIVE",
AQ488="Warehouse HUAWEI","SPARE-ISSUE",
AQ488="SPARE-HS","SPARE-ISSUE",
AQ488="Power Telco","ACTIVE", AQ488="no impacts","no impacts"
),"")</f>
        <v>No root cause</v>
      </c>
      <c r="AS488" s="92" t="s">
        <v>5537</v>
      </c>
      <c r="AT488" s="98" t="s">
        <v>110</v>
      </c>
      <c r="AV488" s="17" t="s">
        <v>5537</v>
      </c>
      <c r="AW488" s="7" t="s">
        <v>5537</v>
      </c>
      <c r="AX488" s="6" t="s">
        <v>5537</v>
      </c>
      <c r="AY488" s="7"/>
      <c r="AZ488" s="3" t="s">
        <v>5537</v>
      </c>
      <c r="BA488" s="18" t="s">
        <v>5537</v>
      </c>
      <c r="BB488" s="18" t="s">
        <v>5537</v>
      </c>
      <c r="BC488" s="18" t="s">
        <v>5537</v>
      </c>
      <c r="BD488" s="18" t="s">
        <v>5537</v>
      </c>
      <c r="BE488" s="18" t="s">
        <v>5537</v>
      </c>
      <c r="BF488" s="18" t="s">
        <v>5537</v>
      </c>
      <c r="BG488" s="18" t="s">
        <v>5537</v>
      </c>
      <c r="BH488" s="18" t="s">
        <v>5537</v>
      </c>
      <c r="BI488" s="18" t="s">
        <v>5537</v>
      </c>
      <c r="BJ488" s="18" t="s">
        <v>5537</v>
      </c>
      <c r="BK488" s="18" t="s">
        <v>5537</v>
      </c>
      <c r="BL488" s="9" t="s">
        <v>5537</v>
      </c>
      <c r="BM488" s="14" t="s">
        <v>5537</v>
      </c>
      <c r="BN488" s="14" t="s">
        <v>5537</v>
      </c>
      <c r="BO488" s="14" t="str">
        <f>_xlfn.XLOOKUP(B488,'[4]cell downs 18042026 17h'!$B:$B,'[4]cell downs 18042026 17h'!$B:$B,"")</f>
        <v/>
      </c>
      <c r="BP488" s="14" t="str">
        <f>_xlfn.XLOOKUP(B488,'[5]Cells Huawei 19042026 15h'!$B:$B,'[5]Cells Huawei 19042026 15h'!$B:$B,"")</f>
        <v/>
      </c>
      <c r="BQ488" s="9" t="str">
        <f>_xlfn.XLOOKUP(B488,'[6]cells down 19042026 9H40'!$B:$B,'[6]cells down 19042026 9H40'!$B:$B,"")</f>
        <v/>
      </c>
      <c r="BR488" s="9" t="s">
        <v>5537</v>
      </c>
      <c r="BS488" s="9" t="s">
        <v>12</v>
      </c>
      <c r="BT488" s="108"/>
    </row>
    <row r="489" spans="1:72" s="9" customFormat="1" x14ac:dyDescent="0.35">
      <c r="A489" s="1" t="s">
        <v>4868</v>
      </c>
      <c r="B489" s="8" t="s">
        <v>4869</v>
      </c>
      <c r="C489" s="3" t="str">
        <f>_xlfn.XLOOKUP(B489,'[1]daily break down'!$D:$D,'[1]daily break down'!$E:$E,"")</f>
        <v>LITTORAL</v>
      </c>
      <c r="D489" s="1" t="s">
        <v>11</v>
      </c>
      <c r="E489" s="1" t="s">
        <v>12</v>
      </c>
      <c r="F489" s="3" t="s">
        <v>31</v>
      </c>
      <c r="G489" s="1" t="s">
        <v>4868</v>
      </c>
      <c r="H489" s="33" t="str">
        <f>_xlfn.XLOOKUP(B489,[2]CALCULATION!$B:$B,[2]CALCULATION!$H:$H,"")</f>
        <v>NOKIA</v>
      </c>
      <c r="I489" s="28">
        <v>8.9175391586982075E-4</v>
      </c>
      <c r="J489" s="28">
        <v>2.8536125307832214E-3</v>
      </c>
      <c r="K489" s="28">
        <v>0</v>
      </c>
      <c r="L489" s="28">
        <v>5.3560431444566639E-2</v>
      </c>
      <c r="M489" s="28">
        <v>4.7440393605066369E-2</v>
      </c>
      <c r="N489" s="28">
        <v>0</v>
      </c>
      <c r="O489" s="28">
        <v>0</v>
      </c>
      <c r="P489" s="28">
        <v>3.7507835305672234E-2</v>
      </c>
      <c r="Q489" s="28">
        <v>0.12661824095855131</v>
      </c>
      <c r="R489" s="28">
        <v>2.8862717160186336E-2</v>
      </c>
      <c r="S489" s="93">
        <v>0</v>
      </c>
      <c r="T489" s="93">
        <f>_xlfn.XLOOKUP(B489,'[3]Nur des jours'!$B:$B,'[3]Nur des jours'!$U:$U,"")</f>
        <v>1.6965083197073338</v>
      </c>
      <c r="U489" s="93">
        <v>0</v>
      </c>
      <c r="V489" s="93">
        <v>0.53906302914439586</v>
      </c>
      <c r="W489" s="93">
        <v>1.6965083197073336</v>
      </c>
      <c r="X489" s="93">
        <v>6.1871858151278658E-2</v>
      </c>
      <c r="Y489" s="93">
        <v>0</v>
      </c>
      <c r="Z489" s="93">
        <v>0</v>
      </c>
      <c r="AA489" s="93">
        <v>1.9155503744098596E-2</v>
      </c>
      <c r="AB489" s="93">
        <v>0</v>
      </c>
      <c r="AC489" s="93">
        <f>_xlfn.XLOOKUP(B489,'[3]Nur des jours'!$B:$B,'[3]Nur des jours'!$N:$N,"")</f>
        <v>0.11937017917833091</v>
      </c>
      <c r="AD489" s="93">
        <v>0.11937017917833091</v>
      </c>
      <c r="AE489" s="93">
        <v>0</v>
      </c>
      <c r="AF489" s="93">
        <v>0</v>
      </c>
      <c r="AG489" s="93"/>
      <c r="AH489" s="93">
        <v>1.8388564410981193E-2</v>
      </c>
      <c r="AI489" s="93">
        <v>5.6327909867350895E-2</v>
      </c>
      <c r="AJ489" s="93">
        <v>3.0814979652523812E-2</v>
      </c>
      <c r="AK489" s="93">
        <v>0</v>
      </c>
      <c r="AL489" s="93">
        <v>1.8388564410981193E-2</v>
      </c>
      <c r="AM489" s="49" t="s">
        <v>5559</v>
      </c>
      <c r="AN489" s="49"/>
      <c r="AO489" s="48" t="str" cm="1">
        <f t="array" ref="AO489">IFERROR(_xlfn.IFS(
AQ489="MPR ISSUE","PDH",
AQ489="BSS Hardware Issue","BSS",
AQ489="Sites strategiques, MLL, Pylone, etc.","ENVTECH",
AQ489="AKTIVCO DEFAUT GE &amp; POWER Cabinet","AKTIVCO",
AQ489="AKTIVCO Coupure ENEO &amp; Baisse de tension","AKTIVCO GRID ONLY",
AQ489="Coupure ENEO &amp; Baisse de tension","IHS GRID ONLY",
AQ489="Defaut GE &amp; POWER Cabinet","IHS",
AQ489="Sharing","Partners",
AQ489="Sites strategiques &amp; DataCenter","SST &amp; DC",
AQ489="Exclu","Exclu",
AQ489="SAT","SAT",
AQ489="SPARE-ISSUE","SPARE-ISSUE",
AQ489="Fiber CAmtel","TRANS_FO_CAMTEL",
AQ489="Fiber AOF","Fiber AOF",
AQ489="Projet OCM (HUAWEI)","TRAVAUX-HUAWEI",
AQ489="Projet OCM (NOKIA)","TRAVAUX-NOKIA",
AQ489="ACCESS-ISSUE","ACCESS-ISSUE",
AQ489="Projet OCM (ZTE, NOKIA, autres projets)","TRAVAUX OCM",
AQ489="No root CAuse","No root cause",
AQ489="ODU HS","PDH",
AQ489="IP &amp; VLAN","PDH",
AQ489="Warehouse HUAWEI","SPARE-ISSUE",
AQ489="SPARE-HS","SPARE-ISSUE",
AQ489="Power Telco","BSS",AQ489="no impacts","no impacts"
),"")</f>
        <v>No root cause</v>
      </c>
      <c r="AP489" s="48" t="str" cm="1">
        <f t="array" ref="AP489">IFERROR(_xlfn.IFS(
AQ489="MPR ISSUE","TX ISSUE",
AQ489="BSS Hardware Issue","RAN ISSUE",
AQ489="Sites strategiques, MLL, Pylone, etc.","ENVTECH",
AQ489="AKTIVCO DEFAUT GE &amp; POWER Cabinet","POWER ISSUE",
AQ489="AKTIVCO Coupure ENEO &amp; Baisse de tension","POWER ISSUE",
AQ489="Coupure ENEO &amp; Baisse de tension","POWER ISSUE",
AQ489="Defaut GE &amp; POWER Cabinet","POWER ISSUE",
AQ489="Sharing","POWER ISSUE",
AQ489="Sites strategiques &amp; DataCenter","POWER ISSUE",
AQ489="Exclu","Exclu",
AQ489="SAT","TX ISSUE",
AQ489="SPARE-ISSUE","SPARE-ISSUE",
AQ489="Fiber CAmtel","TX ISSUE",
AQ489="Fiber AOF","TX ISSUE",
AQ489="Projet OCM (HUAWEI)","TRAVAUX-HUAWEI",
AQ489="Projet OCM (NOKIA)","TRAVAUX -NOKIA",
AQ489="ACCESS-ISSUE","ACCESS-ISSUE",
AQ489="Projet OCM (ZTE, NOKIA, autres projets)","TRAVAUX OCM",
AQ489="No root CAuse","No root cause",
AQ489="ODU HS","TX ISSUE",
AQ489="IP &amp; VLAN","TX ISSUE",
AQ489="Warehouse HUAWEI","SPARE-ISSUE",
AQ489="SPARE-HS","SPARE-ISSUE",
AQ489="Power Telco","RAN ISSUE",AQ489="no impacts","no impacts"
),"")</f>
        <v>No root cause</v>
      </c>
      <c r="AQ489" s="67" t="s">
        <v>5344</v>
      </c>
      <c r="AR489" s="48" t="str" cm="1">
        <f t="array" ref="AR489">IFERROR(_xlfn.IFS(
AQ489="MPR ISSUE","ACTIVE",
AQ489="BSS Hardware Issue","ACTIVE",
AQ489="Sites strategiques, MLL, Pylone, etc.","PASSIVE",
AQ489="AKTIVCO DEFAUT GE &amp; POWER Cabinet","PASSIVE",
AQ489="AKTIVCO Coupure ENEO &amp; Baisse de tension","PASSIVE",
AQ489="Coupure ENEO &amp; Baisse de tension","PASSIVE",
AQ489="Defaut GE &amp; POWER Cabinet","PASSIVE",
AQ489="Sharing","PASSIVE",
AQ489="Sites strategiques &amp; DataCenter","PASSIVE",
AQ489="Exclu","Exclu",
AQ489="SAT","ACTIVE",
AQ489="SPARE-ISSUE","SPARE-ISSUE",
AQ489="Fiber CAmtel","ACTIVE",
AQ489="Fiber AOF","ACTIVE",
AQ489="Projet OCM (HUAWEI)","PLANNED WORKS",
AQ489="Projet OCM (NOKIA)","PLANNED WORKS",
AQ489="ACCESS-ISSUE","ACCESS-ISSUE",
AQ489="Projet OCM (ZTE, NOKIA, autres projets)","PLANNED WORKS",
AQ489="No root CAuse","No root cause",
AQ489="ODU HS","ACTIVE",
AQ489="IP &amp; VLAN","ACTIVE",
AQ489="Warehouse HUAWEI","SPARE-ISSUE",
AQ489="SPARE-HS","SPARE-ISSUE",
AQ489="Power Telco","ACTIVE", AQ489="no impacts","no impacts"
),"")</f>
        <v>No root cause</v>
      </c>
      <c r="AS489" s="92" t="s">
        <v>5871</v>
      </c>
      <c r="AT489" s="98" t="s">
        <v>4869</v>
      </c>
      <c r="AV489" s="17" t="s">
        <v>5537</v>
      </c>
      <c r="AW489" s="7" t="s">
        <v>5537</v>
      </c>
      <c r="AX489" s="6" t="s">
        <v>5537</v>
      </c>
      <c r="AY489" s="7"/>
      <c r="AZ489" s="3" t="s">
        <v>5537</v>
      </c>
      <c r="BA489" s="18" t="s">
        <v>5537</v>
      </c>
      <c r="BB489" s="18" t="s">
        <v>5537</v>
      </c>
      <c r="BC489" s="18" t="s">
        <v>5537</v>
      </c>
      <c r="BD489" s="18" t="s">
        <v>5537</v>
      </c>
      <c r="BE489" s="18" t="s">
        <v>5537</v>
      </c>
      <c r="BF489" s="18" t="s">
        <v>5537</v>
      </c>
      <c r="BG489" s="18" t="s">
        <v>5537</v>
      </c>
      <c r="BH489" s="18" t="s">
        <v>5871</v>
      </c>
      <c r="BI489" s="18" t="s">
        <v>5537</v>
      </c>
      <c r="BJ489" s="18" t="s">
        <v>5537</v>
      </c>
      <c r="BK489" s="18" t="s">
        <v>5537</v>
      </c>
      <c r="BL489" s="9" t="s">
        <v>5537</v>
      </c>
      <c r="BM489" s="14" t="s">
        <v>5537</v>
      </c>
      <c r="BN489" s="14" t="s">
        <v>5537</v>
      </c>
      <c r="BO489" s="14" t="str">
        <f>_xlfn.XLOOKUP(B489,'[4]cell downs 18042026 17h'!$B:$B,'[4]cell downs 18042026 17h'!$B:$B,"")</f>
        <v/>
      </c>
      <c r="BP489" s="14" t="str">
        <f>_xlfn.XLOOKUP(B489,'[5]Cells Huawei 19042026 15h'!$B:$B,'[5]Cells Huawei 19042026 15h'!$B:$B,"")</f>
        <v/>
      </c>
      <c r="BQ489" s="9" t="str">
        <f>_xlfn.XLOOKUP(B489,'[6]cells down 19042026 9H40'!$B:$B,'[6]cells down 19042026 9H40'!$B:$B,"")</f>
        <v/>
      </c>
      <c r="BR489" s="9" t="s">
        <v>4869</v>
      </c>
      <c r="BS489" s="9" t="s">
        <v>1129</v>
      </c>
      <c r="BT489" s="108"/>
    </row>
    <row r="490" spans="1:72" s="9" customFormat="1" x14ac:dyDescent="0.35">
      <c r="A490" s="1" t="s">
        <v>1499</v>
      </c>
      <c r="B490" s="8" t="s">
        <v>1500</v>
      </c>
      <c r="C490" s="3" t="str">
        <f>_xlfn.XLOOKUP(B490,'[1]daily break down'!$D:$D,'[1]daily break down'!$E:$E,"")</f>
        <v>EXTREME-NORD</v>
      </c>
      <c r="D490" s="1"/>
      <c r="E490" s="1"/>
      <c r="F490" s="3" t="s">
        <v>55</v>
      </c>
      <c r="G490" s="1" t="s">
        <v>1501</v>
      </c>
      <c r="H490" s="33" t="str">
        <f>_xlfn.XLOOKUP(B490,[2]CALCULATION!$B:$B,[2]CALCULATION!$H:$H,"")</f>
        <v>NOKIA</v>
      </c>
      <c r="I490" s="28">
        <v>0.61857049057590097</v>
      </c>
      <c r="J490" s="28">
        <v>3.5672220999439727E-4</v>
      </c>
      <c r="K490" s="28">
        <v>0</v>
      </c>
      <c r="L490" s="28">
        <v>0</v>
      </c>
      <c r="M490" s="28">
        <v>1.9262187718538389E-2</v>
      </c>
      <c r="N490" s="28">
        <v>2.0798101408021765E-2</v>
      </c>
      <c r="O490" s="28">
        <v>0.13565214797001604</v>
      </c>
      <c r="P490" s="28">
        <v>6.835650116390328E-2</v>
      </c>
      <c r="Q490" s="28">
        <v>2.1437764137509696E-2</v>
      </c>
      <c r="R490" s="28">
        <v>3.2622231653428771E-2</v>
      </c>
      <c r="S490" s="93">
        <v>7.3962069782240861E-2</v>
      </c>
      <c r="T490" s="93">
        <f>_xlfn.XLOOKUP(B490,'[3]Nur des jours'!$B:$B,'[3]Nur des jours'!$U:$U,"")</f>
        <v>0</v>
      </c>
      <c r="U490" s="93">
        <v>0</v>
      </c>
      <c r="V490" s="93">
        <v>1.0778838028234741</v>
      </c>
      <c r="W490" s="93">
        <v>0</v>
      </c>
      <c r="X490" s="93">
        <v>1.7836110499716443E-3</v>
      </c>
      <c r="Y490" s="93">
        <v>2.1688693852738396E-2</v>
      </c>
      <c r="Z490" s="93">
        <v>3.0321387849518637E-3</v>
      </c>
      <c r="AA490" s="93">
        <v>1.3020360664792934E-2</v>
      </c>
      <c r="AB490" s="93">
        <v>2.6754165749574665E-3</v>
      </c>
      <c r="AC490" s="93">
        <f>_xlfn.XLOOKUP(B490,'[3]Nur des jours'!$B:$B,'[3]Nur des jours'!$N:$N,"")</f>
        <v>2.8536125307832214E-3</v>
      </c>
      <c r="AD490" s="93">
        <v>2.8536125307832214E-3</v>
      </c>
      <c r="AE490" s="93">
        <v>2.2312410663598251E-2</v>
      </c>
      <c r="AF490" s="93">
        <v>1.2485277349802194E-3</v>
      </c>
      <c r="AG490" s="93"/>
      <c r="AH490" s="93">
        <v>1.7448312171797691E-2</v>
      </c>
      <c r="AI490" s="93">
        <v>0</v>
      </c>
      <c r="AJ490" s="93">
        <v>5.1535397005082625E-2</v>
      </c>
      <c r="AK490" s="93">
        <v>2.8243186679513939E-4</v>
      </c>
      <c r="AL490" s="93">
        <v>1.7448312171797691E-2</v>
      </c>
      <c r="AM490" s="49" t="s">
        <v>5601</v>
      </c>
      <c r="AN490" s="49"/>
      <c r="AO490" s="48" t="str" cm="1">
        <f t="array" ref="AO490">IFERROR(_xlfn.IFS(
AQ490="MPR ISSUE","PDH",
AQ490="BSS Hardware Issue","BSS",
AQ490="Sites strategiques, MLL, Pylone, etc.","ENVTECH",
AQ490="AKTIVCO DEFAUT GE &amp; POWER Cabinet","AKTIVCO",
AQ490="AKTIVCO Coupure ENEO &amp; Baisse de tension","AKTIVCO GRID ONLY",
AQ490="Coupure ENEO &amp; Baisse de tension","IHS GRID ONLY",
AQ490="Defaut GE &amp; POWER Cabinet","IHS",
AQ490="Sharing","Partners",
AQ490="Sites strategiques &amp; DataCenter","SST &amp; DC",
AQ490="Exclu","Exclu",
AQ490="SAT","SAT",
AQ490="SPARE-ISSUE","SPARE-ISSUE",
AQ490="Fiber CAmtel","TRANS_FO_CAMTEL",
AQ490="Fiber AOF","Fiber AOF",
AQ490="Projet OCM (HUAWEI)","TRAVAUX-HUAWEI",
AQ490="Projet OCM (NOKIA)","TRAVAUX-NOKIA",
AQ490="ACCESS-ISSUE","ACCESS-ISSUE",
AQ490="Projet OCM (ZTE, NOKIA, autres projets)","TRAVAUX OCM",
AQ490="No root CAuse","No root cause",
AQ490="ODU HS","PDH",
AQ490="IP &amp; VLAN","PDH",
AQ490="Warehouse HUAWEI","SPARE-ISSUE",
AQ490="SPARE-HS","SPARE-ISSUE",
AQ490="Power Telco","BSS",AQ490="no impacts","no impacts"
),"")</f>
        <v>No root cause</v>
      </c>
      <c r="AP490" s="48" t="str" cm="1">
        <f t="array" ref="AP490">IFERROR(_xlfn.IFS(
AQ490="MPR ISSUE","TX ISSUE",
AQ490="BSS Hardware Issue","RAN ISSUE",
AQ490="Sites strategiques, MLL, Pylone, etc.","ENVTECH",
AQ490="AKTIVCO DEFAUT GE &amp; POWER Cabinet","POWER ISSUE",
AQ490="AKTIVCO Coupure ENEO &amp; Baisse de tension","POWER ISSUE",
AQ490="Coupure ENEO &amp; Baisse de tension","POWER ISSUE",
AQ490="Defaut GE &amp; POWER Cabinet","POWER ISSUE",
AQ490="Sharing","POWER ISSUE",
AQ490="Sites strategiques &amp; DataCenter","POWER ISSUE",
AQ490="Exclu","Exclu",
AQ490="SAT","TX ISSUE",
AQ490="SPARE-ISSUE","SPARE-ISSUE",
AQ490="Fiber CAmtel","TX ISSUE",
AQ490="Fiber AOF","TX ISSUE",
AQ490="Projet OCM (HUAWEI)","TRAVAUX-HUAWEI",
AQ490="Projet OCM (NOKIA)","TRAVAUX -NOKIA",
AQ490="ACCESS-ISSUE","ACCESS-ISSUE",
AQ490="Projet OCM (ZTE, NOKIA, autres projets)","TRAVAUX OCM",
AQ490="No root CAuse","No root cause",
AQ490="ODU HS","TX ISSUE",
AQ490="IP &amp; VLAN","TX ISSUE",
AQ490="Warehouse HUAWEI","SPARE-ISSUE",
AQ490="SPARE-HS","SPARE-ISSUE",
AQ490="Power Telco","RAN ISSUE",AQ490="no impacts","no impacts"
),"")</f>
        <v>No root cause</v>
      </c>
      <c r="AQ490" s="67" t="s">
        <v>5344</v>
      </c>
      <c r="AR490" s="48" t="str" cm="1">
        <f t="array" ref="AR490">IFERROR(_xlfn.IFS(
AQ490="MPR ISSUE","ACTIVE",
AQ490="BSS Hardware Issue","ACTIVE",
AQ490="Sites strategiques, MLL, Pylone, etc.","PASSIVE",
AQ490="AKTIVCO DEFAUT GE &amp; POWER Cabinet","PASSIVE",
AQ490="AKTIVCO Coupure ENEO &amp; Baisse de tension","PASSIVE",
AQ490="Coupure ENEO &amp; Baisse de tension","PASSIVE",
AQ490="Defaut GE &amp; POWER Cabinet","PASSIVE",
AQ490="Sharing","PASSIVE",
AQ490="Sites strategiques &amp; DataCenter","PASSIVE",
AQ490="Exclu","Exclu",
AQ490="SAT","ACTIVE",
AQ490="SPARE-ISSUE","SPARE-ISSUE",
AQ490="Fiber CAmtel","ACTIVE",
AQ490="Fiber AOF","ACTIVE",
AQ490="Projet OCM (HUAWEI)","PLANNED WORKS",
AQ490="Projet OCM (NOKIA)","PLANNED WORKS",
AQ490="ACCESS-ISSUE","ACCESS-ISSUE",
AQ490="Projet OCM (ZTE, NOKIA, autres projets)","PLANNED WORKS",
AQ490="No root CAuse","No root cause",
AQ490="ODU HS","ACTIVE",
AQ490="IP &amp; VLAN","ACTIVE",
AQ490="Warehouse HUAWEI","SPARE-ISSUE",
AQ490="SPARE-HS","SPARE-ISSUE",
AQ490="Power Telco","ACTIVE", AQ490="no impacts","no impacts"
),"")</f>
        <v>No root cause</v>
      </c>
      <c r="AS490" s="92" t="s">
        <v>5537</v>
      </c>
      <c r="AT490" s="98" t="s">
        <v>1500</v>
      </c>
      <c r="AV490" s="17" t="s">
        <v>5537</v>
      </c>
      <c r="AW490" s="7" t="s">
        <v>5537</v>
      </c>
      <c r="AX490" s="6" t="s">
        <v>5537</v>
      </c>
      <c r="AY490" s="7"/>
      <c r="AZ490" s="3" t="s">
        <v>5537</v>
      </c>
      <c r="BA490" s="18" t="s">
        <v>5537</v>
      </c>
      <c r="BB490" s="18" t="s">
        <v>5537</v>
      </c>
      <c r="BC490" s="18" t="s">
        <v>5537</v>
      </c>
      <c r="BD490" s="18" t="s">
        <v>5537</v>
      </c>
      <c r="BE490" s="18" t="s">
        <v>5537</v>
      </c>
      <c r="BF490" s="18" t="s">
        <v>5537</v>
      </c>
      <c r="BG490" s="18" t="s">
        <v>5537</v>
      </c>
      <c r="BH490" s="18" t="s">
        <v>5537</v>
      </c>
      <c r="BI490" s="18" t="s">
        <v>5537</v>
      </c>
      <c r="BJ490" s="18" t="s">
        <v>5537</v>
      </c>
      <c r="BK490" s="18" t="s">
        <v>5537</v>
      </c>
      <c r="BL490" s="9" t="s">
        <v>5537</v>
      </c>
      <c r="BM490" s="14" t="s">
        <v>5537</v>
      </c>
      <c r="BN490" s="14" t="s">
        <v>5537</v>
      </c>
      <c r="BO490" s="14" t="str">
        <f>_xlfn.XLOOKUP(B490,'[4]cell downs 18042026 17h'!$B:$B,'[4]cell downs 18042026 17h'!$B:$B,"")</f>
        <v/>
      </c>
      <c r="BP490" s="14" t="str">
        <f>_xlfn.XLOOKUP(B490,'[5]Cells Huawei 19042026 15h'!$B:$B,'[5]Cells Huawei 19042026 15h'!$B:$B,"")</f>
        <v/>
      </c>
      <c r="BQ490" s="9" t="str">
        <f>_xlfn.XLOOKUP(B490,'[6]cells down 19042026 9H40'!$B:$B,'[6]cells down 19042026 9H40'!$B:$B,"")</f>
        <v/>
      </c>
      <c r="BR490" s="9" t="s">
        <v>1500</v>
      </c>
      <c r="BS490" s="9" t="s">
        <v>5537</v>
      </c>
      <c r="BT490" s="108"/>
    </row>
    <row r="491" spans="1:72" s="9" customFormat="1" x14ac:dyDescent="0.35">
      <c r="A491" s="1" t="s">
        <v>1413</v>
      </c>
      <c r="B491" s="8" t="s">
        <v>1414</v>
      </c>
      <c r="C491" s="3" t="str">
        <f>_xlfn.XLOOKUP(B491,'[1]daily break down'!$D:$D,'[1]daily break down'!$E:$E,"")</f>
        <v>OUEST</v>
      </c>
      <c r="D491" s="1" t="s">
        <v>11</v>
      </c>
      <c r="E491" s="1" t="s">
        <v>66</v>
      </c>
      <c r="F491" s="3" t="s">
        <v>102</v>
      </c>
      <c r="G491" s="1" t="s">
        <v>1415</v>
      </c>
      <c r="H491" s="33" t="str">
        <f>_xlfn.XLOOKUP(B491,[2]CALCULATION!$B:$B,[2]CALCULATION!$H:$H,"")</f>
        <v>NOKIA</v>
      </c>
      <c r="I491" s="28">
        <v>0</v>
      </c>
      <c r="J491" s="28">
        <v>3.5674285603023661E-4</v>
      </c>
      <c r="K491" s="28">
        <v>0</v>
      </c>
      <c r="L491" s="28">
        <v>1.516327900725447E-2</v>
      </c>
      <c r="M491" s="28">
        <v>7.0806411614404889E-3</v>
      </c>
      <c r="N491" s="28">
        <v>0</v>
      </c>
      <c r="O491" s="28">
        <v>3.581979737795312</v>
      </c>
      <c r="P491" s="28">
        <v>5.591431096004432</v>
      </c>
      <c r="Q491" s="28">
        <v>3.5107092715886501</v>
      </c>
      <c r="R491" s="28">
        <v>0</v>
      </c>
      <c r="S491" s="93">
        <v>0</v>
      </c>
      <c r="T491" s="93">
        <f>_xlfn.XLOOKUP(B491,'[3]Nur des jours'!$B:$B,'[3]Nur des jours'!$U:$U,"")</f>
        <v>0</v>
      </c>
      <c r="U491" s="93">
        <v>0</v>
      </c>
      <c r="V491" s="93">
        <v>0</v>
      </c>
      <c r="W491" s="93">
        <v>0</v>
      </c>
      <c r="X491" s="93">
        <v>0</v>
      </c>
      <c r="Y491" s="93">
        <v>1.5827895810332275</v>
      </c>
      <c r="Z491" s="93">
        <v>0</v>
      </c>
      <c r="AA491" s="93">
        <v>0</v>
      </c>
      <c r="AB491" s="93">
        <v>0</v>
      </c>
      <c r="AC491" s="93">
        <f>_xlfn.XLOOKUP(B491,'[3]Nur des jours'!$B:$B,'[3]Nur des jours'!$N:$N,"")</f>
        <v>4.4946162595927076E-2</v>
      </c>
      <c r="AD491" s="93">
        <v>4.4946162595927076E-2</v>
      </c>
      <c r="AE491" s="93">
        <v>8.9190876114083977E-4</v>
      </c>
      <c r="AF491" s="93">
        <v>0</v>
      </c>
      <c r="AG491" s="93"/>
      <c r="AH491" s="93">
        <v>1.6534552416689389E-2</v>
      </c>
      <c r="AI491" s="93">
        <v>0</v>
      </c>
      <c r="AJ491" s="93">
        <v>3.6926983409646404E-2</v>
      </c>
      <c r="AK491" s="93">
        <v>7.9344754600349059E-3</v>
      </c>
      <c r="AL491" s="93">
        <v>1.6534552416689389E-2</v>
      </c>
      <c r="AM491" s="49" t="s">
        <v>5559</v>
      </c>
      <c r="AN491" s="49"/>
      <c r="AO491" s="48" t="str" cm="1">
        <f t="array" ref="AO491">IFERROR(_xlfn.IFS(
AQ491="MPR ISSUE","PDH",
AQ491="BSS Hardware Issue","BSS",
AQ491="Sites strategiques, MLL, Pylone, etc.","ENVTECH",
AQ491="AKTIVCO DEFAUT GE &amp; POWER Cabinet","AKTIVCO",
AQ491="AKTIVCO Coupure ENEO &amp; Baisse de tension","AKTIVCO GRID ONLY",
AQ491="Coupure ENEO &amp; Baisse de tension","IHS GRID ONLY",
AQ491="Defaut GE &amp; POWER Cabinet","IHS",
AQ491="Sharing","Partners",
AQ491="Sites strategiques &amp; DataCenter","SST &amp; DC",
AQ491="Exclu","Exclu",
AQ491="SAT","SAT",
AQ491="SPARE-ISSUE","SPARE-ISSUE",
AQ491="Fiber CAmtel","TRANS_FO_CAMTEL",
AQ491="Fiber AOF","Fiber AOF",
AQ491="Projet OCM (HUAWEI)","TRAVAUX-HUAWEI",
AQ491="Projet OCM (NOKIA)","TRAVAUX-NOKIA",
AQ491="ACCESS-ISSUE","ACCESS-ISSUE",
AQ491="Projet OCM (ZTE, NOKIA, autres projets)","TRAVAUX OCM",
AQ491="No root CAuse","No root cause",
AQ491="ODU HS","PDH",
AQ491="IP &amp; VLAN","PDH",
AQ491="Warehouse HUAWEI","SPARE-ISSUE",
AQ491="SPARE-HS","SPARE-ISSUE",
AQ491="Power Telco","BSS",AQ491="no impacts","no impacts"
),"")</f>
        <v>No root cause</v>
      </c>
      <c r="AP491" s="48" t="str" cm="1">
        <f t="array" ref="AP491">IFERROR(_xlfn.IFS(
AQ491="MPR ISSUE","TX ISSUE",
AQ491="BSS Hardware Issue","RAN ISSUE",
AQ491="Sites strategiques, MLL, Pylone, etc.","ENVTECH",
AQ491="AKTIVCO DEFAUT GE &amp; POWER Cabinet","POWER ISSUE",
AQ491="AKTIVCO Coupure ENEO &amp; Baisse de tension","POWER ISSUE",
AQ491="Coupure ENEO &amp; Baisse de tension","POWER ISSUE",
AQ491="Defaut GE &amp; POWER Cabinet","POWER ISSUE",
AQ491="Sharing","POWER ISSUE",
AQ491="Sites strategiques &amp; DataCenter","POWER ISSUE",
AQ491="Exclu","Exclu",
AQ491="SAT","TX ISSUE",
AQ491="SPARE-ISSUE","SPARE-ISSUE",
AQ491="Fiber CAmtel","TX ISSUE",
AQ491="Fiber AOF","TX ISSUE",
AQ491="Projet OCM (HUAWEI)","TRAVAUX-HUAWEI",
AQ491="Projet OCM (NOKIA)","TRAVAUX -NOKIA",
AQ491="ACCESS-ISSUE","ACCESS-ISSUE",
AQ491="Projet OCM (ZTE, NOKIA, autres projets)","TRAVAUX OCM",
AQ491="No root CAuse","No root cause",
AQ491="ODU HS","TX ISSUE",
AQ491="IP &amp; VLAN","TX ISSUE",
AQ491="Warehouse HUAWEI","SPARE-ISSUE",
AQ491="SPARE-HS","SPARE-ISSUE",
AQ491="Power Telco","RAN ISSUE",AQ491="no impacts","no impacts"
),"")</f>
        <v>No root cause</v>
      </c>
      <c r="AQ491" s="127" t="s">
        <v>5344</v>
      </c>
      <c r="AR491" s="48" t="str" cm="1">
        <f t="array" ref="AR491">IFERROR(_xlfn.IFS(
AQ491="MPR ISSUE","ACTIVE",
AQ491="BSS Hardware Issue","ACTIVE",
AQ491="Sites strategiques, MLL, Pylone, etc.","PASSIVE",
AQ491="AKTIVCO DEFAUT GE &amp; POWER Cabinet","PASSIVE",
AQ491="AKTIVCO Coupure ENEO &amp; Baisse de tension","PASSIVE",
AQ491="Coupure ENEO &amp; Baisse de tension","PASSIVE",
AQ491="Defaut GE &amp; POWER Cabinet","PASSIVE",
AQ491="Sharing","PASSIVE",
AQ491="Sites strategiques &amp; DataCenter","PASSIVE",
AQ491="Exclu","Exclu",
AQ491="SAT","ACTIVE",
AQ491="SPARE-ISSUE","SPARE-ISSUE",
AQ491="Fiber CAmtel","ACTIVE",
AQ491="Fiber AOF","ACTIVE",
AQ491="Projet OCM (HUAWEI)","PLANNED WORKS",
AQ491="Projet OCM (NOKIA)","PLANNED WORKS",
AQ491="ACCESS-ISSUE","ACCESS-ISSUE",
AQ491="Projet OCM (ZTE, NOKIA, autres projets)","PLANNED WORKS",
AQ491="No root CAuse","No root cause",
AQ491="ODU HS","ACTIVE",
AQ491="IP &amp; VLAN","ACTIVE",
AQ491="Warehouse HUAWEI","SPARE-ISSUE",
AQ491="SPARE-HS","SPARE-ISSUE",
AQ491="Power Telco","ACTIVE", AQ491="no impacts","no impacts"
),"")</f>
        <v>No root cause</v>
      </c>
      <c r="AS491" s="92" t="s">
        <v>5537</v>
      </c>
      <c r="AT491" s="98" t="s">
        <v>1414</v>
      </c>
      <c r="AV491" s="17" t="s">
        <v>5537</v>
      </c>
      <c r="AW491" s="7" t="s">
        <v>5537</v>
      </c>
      <c r="AX491" s="6" t="s">
        <v>5537</v>
      </c>
      <c r="AY491" s="7"/>
      <c r="AZ491" s="3" t="s">
        <v>5537</v>
      </c>
      <c r="BA491" s="18" t="s">
        <v>5537</v>
      </c>
      <c r="BB491" s="18" t="s">
        <v>5537</v>
      </c>
      <c r="BC491" s="18" t="s">
        <v>5537</v>
      </c>
      <c r="BD491" s="18" t="s">
        <v>5537</v>
      </c>
      <c r="BE491" s="18" t="s">
        <v>5537</v>
      </c>
      <c r="BF491" s="18" t="s">
        <v>5537</v>
      </c>
      <c r="BG491" s="18" t="s">
        <v>5537</v>
      </c>
      <c r="BH491" s="18" t="s">
        <v>5537</v>
      </c>
      <c r="BI491" s="18" t="s">
        <v>5537</v>
      </c>
      <c r="BJ491" s="18" t="s">
        <v>5537</v>
      </c>
      <c r="BK491" s="18" t="s">
        <v>5537</v>
      </c>
      <c r="BL491" s="9" t="s">
        <v>5537</v>
      </c>
      <c r="BM491" s="14" t="s">
        <v>5537</v>
      </c>
      <c r="BN491" s="14" t="s">
        <v>5537</v>
      </c>
      <c r="BO491" s="14" t="str">
        <f>_xlfn.XLOOKUP(B491,'[4]cell downs 18042026 17h'!$B:$B,'[4]cell downs 18042026 17h'!$B:$B,"")</f>
        <v/>
      </c>
      <c r="BP491" s="14" t="str">
        <f>_xlfn.XLOOKUP(B491,'[5]Cells Huawei 19042026 15h'!$B:$B,'[5]Cells Huawei 19042026 15h'!$B:$B,"")</f>
        <v/>
      </c>
      <c r="BQ491" s="9" t="str">
        <f>_xlfn.XLOOKUP(B491,'[6]cells down 19042026 9H40'!$B:$B,'[6]cells down 19042026 9H40'!$B:$B,"")</f>
        <v/>
      </c>
      <c r="BR491" s="9" t="s">
        <v>1414</v>
      </c>
      <c r="BS491" s="9" t="s">
        <v>154</v>
      </c>
      <c r="BT491" s="108"/>
    </row>
    <row r="492" spans="1:72" s="9" customFormat="1" x14ac:dyDescent="0.35">
      <c r="A492" s="1" t="s">
        <v>254</v>
      </c>
      <c r="B492" s="8" t="s">
        <v>255</v>
      </c>
      <c r="C492" s="3" t="str">
        <f>_xlfn.XLOOKUP(B492,'[1]daily break down'!$D:$D,'[1]daily break down'!$E:$E,"")</f>
        <v>Douala</v>
      </c>
      <c r="D492" s="1" t="s">
        <v>21</v>
      </c>
      <c r="E492" s="1" t="s">
        <v>30</v>
      </c>
      <c r="F492" s="3" t="s">
        <v>31</v>
      </c>
      <c r="G492" s="1" t="s">
        <v>32</v>
      </c>
      <c r="H492" s="34" t="str">
        <f>_xlfn.XLOOKUP(B492,[2]CALCULATION!$B:$B,[2]CALCULATION!$H:$H,"")</f>
        <v>ZTE</v>
      </c>
      <c r="I492" s="28">
        <v>0</v>
      </c>
      <c r="J492" s="28">
        <v>0</v>
      </c>
      <c r="K492" s="28">
        <v>0</v>
      </c>
      <c r="L492" s="28">
        <v>0</v>
      </c>
      <c r="M492" s="28">
        <v>7.722588911432432E-2</v>
      </c>
      <c r="N492" s="28">
        <v>7.7439910054132935E-2</v>
      </c>
      <c r="O492" s="28">
        <v>0</v>
      </c>
      <c r="P492" s="28">
        <v>0.13219360048853881</v>
      </c>
      <c r="Q492" s="28">
        <v>7.9401768669046482E-2</v>
      </c>
      <c r="R492" s="28">
        <v>7.8991561867746612E-2</v>
      </c>
      <c r="S492" s="93">
        <v>0.10075035741496964</v>
      </c>
      <c r="T492" s="93">
        <f>_xlfn.XLOOKUP(B492,'[3]Nur des jours'!$B:$B,'[3]Nur des jours'!$U:$U,"")</f>
        <v>7.1126292329774826E-2</v>
      </c>
      <c r="U492" s="93">
        <v>7.1607839444344581E-2</v>
      </c>
      <c r="V492" s="93">
        <v>7.9366098512411998E-2</v>
      </c>
      <c r="W492" s="93">
        <v>7.1126292329774826E-2</v>
      </c>
      <c r="X492" s="93">
        <v>0.32689915047954993</v>
      </c>
      <c r="Y492" s="93">
        <v>0</v>
      </c>
      <c r="Z492" s="93">
        <v>0.12327606132984062</v>
      </c>
      <c r="AA492" s="93">
        <v>0.14929744059492134</v>
      </c>
      <c r="AB492" s="93">
        <v>7.0341548883809724E-2</v>
      </c>
      <c r="AC492" s="93">
        <f>_xlfn.XLOOKUP(B492,'[3]Nur des jours'!$B:$B,'[3]Nur des jours'!$N:$N,"")</f>
        <v>0.11787203259966932</v>
      </c>
      <c r="AD492" s="93">
        <v>0.11787203259966932</v>
      </c>
      <c r="AE492" s="93">
        <v>0.23515550761486484</v>
      </c>
      <c r="AF492" s="93">
        <v>0.1390601056407359</v>
      </c>
      <c r="AG492" s="93"/>
      <c r="AH492" s="93">
        <v>1.6051570485656259E-2</v>
      </c>
      <c r="AI492" s="93">
        <v>0</v>
      </c>
      <c r="AJ492" s="93">
        <v>0</v>
      </c>
      <c r="AK492" s="93">
        <v>3.0780292732895894E-2</v>
      </c>
      <c r="AL492" s="93">
        <v>1.6051570485656259E-2</v>
      </c>
      <c r="AM492" s="49" t="s">
        <v>5559</v>
      </c>
      <c r="AN492" s="49"/>
      <c r="AO492" s="48" t="str" cm="1">
        <f t="array" ref="AO492">IFERROR(_xlfn.IFS(
AQ492="MPR ISSUE","PDH",
AQ492="BSS Hardware Issue","BSS",
AQ492="Sites strategiques, MLL, Pylone, etc.","ENVTECH",
AQ492="AKTIVCO DEFAUT GE &amp; POWER Cabinet","AKTIVCO",
AQ492="AKTIVCO Coupure ENEO &amp; Baisse de tension","AKTIVCO GRID ONLY",
AQ492="Coupure ENEO &amp; Baisse de tension","IHS GRID ONLY",
AQ492="Defaut GE &amp; POWER Cabinet","IHS",
AQ492="Sharing","Partners",
AQ492="Sites strategiques &amp; DataCenter","SST &amp; DC",
AQ492="Exclu","Exclu",
AQ492="SAT","SAT",
AQ492="SPARE-ISSUE","SPARE-ISSUE",
AQ492="Fiber CAmtel","TRANS_FO_CAMTEL",
AQ492="Fiber AOF","Fiber AOF",
AQ492="Projet OCM (HUAWEI)","TRAVAUX-HUAWEI",
AQ492="Projet OCM (NOKIA)","TRAVAUX-NOKIA",
AQ492="ACCESS-ISSUE","ACCESS-ISSUE",
AQ492="Projet OCM (ZTE, NOKIA, autres projets)","TRAVAUX OCM",
AQ492="No root CAuse","No root cause",
AQ492="ODU HS","PDH",
AQ492="IP &amp; VLAN","PDH",
AQ492="Warehouse HUAWEI","SPARE-ISSUE",
AQ492="SPARE-HS","SPARE-ISSUE",
AQ492="Power Telco","BSS",AQ492="no impacts","no impacts"
),"")</f>
        <v>No root cause</v>
      </c>
      <c r="AP492" s="48" t="str" cm="1">
        <f t="array" ref="AP492">IFERROR(_xlfn.IFS(
AQ492="MPR ISSUE","TX ISSUE",
AQ492="BSS Hardware Issue","RAN ISSUE",
AQ492="Sites strategiques, MLL, Pylone, etc.","ENVTECH",
AQ492="AKTIVCO DEFAUT GE &amp; POWER Cabinet","POWER ISSUE",
AQ492="AKTIVCO Coupure ENEO &amp; Baisse de tension","POWER ISSUE",
AQ492="Coupure ENEO &amp; Baisse de tension","POWER ISSUE",
AQ492="Defaut GE &amp; POWER Cabinet","POWER ISSUE",
AQ492="Sharing","POWER ISSUE",
AQ492="Sites strategiques &amp; DataCenter","POWER ISSUE",
AQ492="Exclu","Exclu",
AQ492="SAT","TX ISSUE",
AQ492="SPARE-ISSUE","SPARE-ISSUE",
AQ492="Fiber CAmtel","TX ISSUE",
AQ492="Fiber AOF","TX ISSUE",
AQ492="Projet OCM (HUAWEI)","TRAVAUX-HUAWEI",
AQ492="Projet OCM (NOKIA)","TRAVAUX -NOKIA",
AQ492="ACCESS-ISSUE","ACCESS-ISSUE",
AQ492="Projet OCM (ZTE, NOKIA, autres projets)","TRAVAUX OCM",
AQ492="No root CAuse","No root cause",
AQ492="ODU HS","TX ISSUE",
AQ492="IP &amp; VLAN","TX ISSUE",
AQ492="Warehouse HUAWEI","SPARE-ISSUE",
AQ492="SPARE-HS","SPARE-ISSUE",
AQ492="Power Telco","RAN ISSUE",AQ492="no impacts","no impacts"
),"")</f>
        <v>No root cause</v>
      </c>
      <c r="AQ492" s="67" t="s">
        <v>5344</v>
      </c>
      <c r="AR492" s="48" t="str" cm="1">
        <f t="array" ref="AR492">IFERROR(_xlfn.IFS(
AQ492="MPR ISSUE","ACTIVE",
AQ492="BSS Hardware Issue","ACTIVE",
AQ492="Sites strategiques, MLL, Pylone, etc.","PASSIVE",
AQ492="AKTIVCO DEFAUT GE &amp; POWER Cabinet","PASSIVE",
AQ492="AKTIVCO Coupure ENEO &amp; Baisse de tension","PASSIVE",
AQ492="Coupure ENEO &amp; Baisse de tension","PASSIVE",
AQ492="Defaut GE &amp; POWER Cabinet","PASSIVE",
AQ492="Sharing","PASSIVE",
AQ492="Sites strategiques &amp; DataCenter","PASSIVE",
AQ492="Exclu","Exclu",
AQ492="SAT","ACTIVE",
AQ492="SPARE-ISSUE","SPARE-ISSUE",
AQ492="Fiber CAmtel","ACTIVE",
AQ492="Fiber AOF","ACTIVE",
AQ492="Projet OCM (HUAWEI)","PLANNED WORKS",
AQ492="Projet OCM (NOKIA)","PLANNED WORKS",
AQ492="ACCESS-ISSUE","ACCESS-ISSUE",
AQ492="Projet OCM (ZTE, NOKIA, autres projets)","PLANNED WORKS",
AQ492="No root CAuse","No root cause",
AQ492="ODU HS","ACTIVE",
AQ492="IP &amp; VLAN","ACTIVE",
AQ492="Warehouse HUAWEI","SPARE-ISSUE",
AQ492="SPARE-HS","SPARE-ISSUE",
AQ492="Power Telco","ACTIVE", AQ492="no impacts","no impacts"
),"")</f>
        <v>No root cause</v>
      </c>
      <c r="AS492" s="92" t="s">
        <v>5537</v>
      </c>
      <c r="AT492" s="98" t="s">
        <v>255</v>
      </c>
      <c r="AV492" s="17" t="s">
        <v>5537</v>
      </c>
      <c r="AW492" s="7" t="s">
        <v>5537</v>
      </c>
      <c r="AX492" s="6" t="s">
        <v>5537</v>
      </c>
      <c r="AY492" s="7"/>
      <c r="AZ492" s="3" t="s">
        <v>5537</v>
      </c>
      <c r="BA492" s="18" t="s">
        <v>5537</v>
      </c>
      <c r="BB492" s="18" t="s">
        <v>5537</v>
      </c>
      <c r="BC492" s="18" t="s">
        <v>5537</v>
      </c>
      <c r="BD492" s="18" t="s">
        <v>5537</v>
      </c>
      <c r="BE492" s="18" t="s">
        <v>5537</v>
      </c>
      <c r="BF492" s="18" t="s">
        <v>5537</v>
      </c>
      <c r="BG492" s="18" t="s">
        <v>5537</v>
      </c>
      <c r="BH492" s="18" t="s">
        <v>5537</v>
      </c>
      <c r="BI492" s="18" t="s">
        <v>5537</v>
      </c>
      <c r="BJ492" s="18" t="s">
        <v>5537</v>
      </c>
      <c r="BK492" s="18" t="s">
        <v>5537</v>
      </c>
      <c r="BL492" s="9" t="s">
        <v>5537</v>
      </c>
      <c r="BM492" s="14" t="s">
        <v>5537</v>
      </c>
      <c r="BN492" s="14" t="s">
        <v>5537</v>
      </c>
      <c r="BO492" s="14" t="str">
        <f>_xlfn.XLOOKUP(B492,'[4]cell downs 18042026 17h'!$B:$B,'[4]cell downs 18042026 17h'!$B:$B,"")</f>
        <v/>
      </c>
      <c r="BP492" s="14" t="str">
        <f>_xlfn.XLOOKUP(B492,'[5]Cells Huawei 19042026 15h'!$B:$B,'[5]Cells Huawei 19042026 15h'!$B:$B,"")</f>
        <v/>
      </c>
      <c r="BQ492" s="9" t="str">
        <f>_xlfn.XLOOKUP(B492,'[6]cells down 19042026 9H40'!$B:$B,'[6]cells down 19042026 9H40'!$B:$B,"")</f>
        <v/>
      </c>
      <c r="BR492" s="9" t="s">
        <v>5537</v>
      </c>
      <c r="BS492" s="9" t="s">
        <v>12</v>
      </c>
      <c r="BT492" s="108"/>
    </row>
    <row r="493" spans="1:72" s="9" customFormat="1" x14ac:dyDescent="0.35">
      <c r="A493" s="1" t="s">
        <v>1862</v>
      </c>
      <c r="B493" s="8" t="s">
        <v>1863</v>
      </c>
      <c r="C493" s="3" t="str">
        <f>_xlfn.XLOOKUP(B493,'[1]daily break down'!$D:$D,'[1]daily break down'!$E:$E,"")</f>
        <v>Maroua</v>
      </c>
      <c r="D493" s="1" t="s">
        <v>11</v>
      </c>
      <c r="E493" s="1" t="s">
        <v>12</v>
      </c>
      <c r="F493" s="3" t="s">
        <v>55</v>
      </c>
      <c r="G493" s="1" t="s">
        <v>84</v>
      </c>
      <c r="H493" s="32" t="str">
        <f>_xlfn.XLOOKUP(B493,[2]CALCULATION!$B:$B,[2]CALCULATION!$H:$H,"")</f>
        <v>Huawei</v>
      </c>
      <c r="I493" s="28">
        <v>5.9747512363276288E-3</v>
      </c>
      <c r="J493" s="28">
        <v>3.7453664466531402E-3</v>
      </c>
      <c r="K493" s="28">
        <v>4.0485627780488712E-2</v>
      </c>
      <c r="L493" s="28">
        <v>8.0257852428281581E-4</v>
      </c>
      <c r="M493" s="28">
        <v>0</v>
      </c>
      <c r="N493" s="28">
        <v>0</v>
      </c>
      <c r="O493" s="28">
        <v>0</v>
      </c>
      <c r="P493" s="28">
        <v>5.7964004531536693E-3</v>
      </c>
      <c r="Q493" s="28">
        <v>0</v>
      </c>
      <c r="R493" s="28">
        <v>5.974751236327628E-3</v>
      </c>
      <c r="S493" s="93">
        <v>0</v>
      </c>
      <c r="T493" s="93">
        <f>_xlfn.XLOOKUP(B493,'[3]Nur des jours'!$B:$B,'[3]Nur des jours'!$U:$U,"")</f>
        <v>0</v>
      </c>
      <c r="U493" s="93">
        <v>0</v>
      </c>
      <c r="V493" s="93">
        <v>0</v>
      </c>
      <c r="W493" s="93">
        <v>0</v>
      </c>
      <c r="X493" s="93">
        <v>0</v>
      </c>
      <c r="Y493" s="93">
        <v>1.0681428404288409</v>
      </c>
      <c r="Z493" s="93">
        <v>0</v>
      </c>
      <c r="AA493" s="93">
        <v>0</v>
      </c>
      <c r="AB493" s="93">
        <v>0</v>
      </c>
      <c r="AC493" s="93">
        <f>_xlfn.XLOOKUP(B493,'[3]Nur des jours'!$B:$B,'[3]Nur des jours'!$N:$N,"")</f>
        <v>0</v>
      </c>
      <c r="AD493" s="93">
        <v>0</v>
      </c>
      <c r="AE493" s="93">
        <v>0</v>
      </c>
      <c r="AF493" s="93">
        <v>1.542734274454746E-2</v>
      </c>
      <c r="AG493" s="93"/>
      <c r="AH493" s="93">
        <v>1.5587858449404022E-2</v>
      </c>
      <c r="AI493" s="93">
        <v>2.4979117457805274E-3</v>
      </c>
      <c r="AJ493" s="93">
        <v>4.5369775356923062E-2</v>
      </c>
      <c r="AK493" s="93">
        <v>0</v>
      </c>
      <c r="AL493" s="93">
        <v>1.5587858449404022E-2</v>
      </c>
      <c r="AM493" s="49" t="s">
        <v>5559</v>
      </c>
      <c r="AN493" s="49"/>
      <c r="AO493" s="48" t="str" cm="1">
        <f t="array" ref="AO493">IFERROR(_xlfn.IFS(
AQ493="MPR ISSUE","PDH",
AQ493="BSS Hardware Issue","BSS",
AQ493="Sites strategiques, MLL, Pylone, etc.","ENVTECH",
AQ493="AKTIVCO DEFAUT GE &amp; POWER Cabinet","AKTIVCO",
AQ493="AKTIVCO Coupure ENEO &amp; Baisse de tension","AKTIVCO GRID ONLY",
AQ493="Coupure ENEO &amp; Baisse de tension","IHS GRID ONLY",
AQ493="Defaut GE &amp; POWER Cabinet","IHS",
AQ493="Sharing","Partners",
AQ493="Sites strategiques &amp; DataCenter","SST &amp; DC",
AQ493="Exclu","Exclu",
AQ493="SAT","SAT",
AQ493="SPARE-ISSUE","SPARE-ISSUE",
AQ493="Fiber CAmtel","TRANS_FO_CAMTEL",
AQ493="Fiber AOF","Fiber AOF",
AQ493="Projet OCM (HUAWEI)","TRAVAUX-HUAWEI",
AQ493="Projet OCM (NOKIA)","TRAVAUX-NOKIA",
AQ493="ACCESS-ISSUE","ACCESS-ISSUE",
AQ493="Projet OCM (ZTE, NOKIA, autres projets)","TRAVAUX OCM",
AQ493="No root CAuse","No root cause",
AQ493="ODU HS","PDH",
AQ493="IP &amp; VLAN","PDH",
AQ493="Warehouse HUAWEI","SPARE-ISSUE",
AQ493="SPARE-HS","SPARE-ISSUE",
AQ493="Power Telco","BSS",AQ493="no impacts","no impacts"
),"")</f>
        <v>No root cause</v>
      </c>
      <c r="AP493" s="48" t="str" cm="1">
        <f t="array" ref="AP493">IFERROR(_xlfn.IFS(
AQ493="MPR ISSUE","TX ISSUE",
AQ493="BSS Hardware Issue","RAN ISSUE",
AQ493="Sites strategiques, MLL, Pylone, etc.","ENVTECH",
AQ493="AKTIVCO DEFAUT GE &amp; POWER Cabinet","POWER ISSUE",
AQ493="AKTIVCO Coupure ENEO &amp; Baisse de tension","POWER ISSUE",
AQ493="Coupure ENEO &amp; Baisse de tension","POWER ISSUE",
AQ493="Defaut GE &amp; POWER Cabinet","POWER ISSUE",
AQ493="Sharing","POWER ISSUE",
AQ493="Sites strategiques &amp; DataCenter","POWER ISSUE",
AQ493="Exclu","Exclu",
AQ493="SAT","TX ISSUE",
AQ493="SPARE-ISSUE","SPARE-ISSUE",
AQ493="Fiber CAmtel","TX ISSUE",
AQ493="Fiber AOF","TX ISSUE",
AQ493="Projet OCM (HUAWEI)","TRAVAUX-HUAWEI",
AQ493="Projet OCM (NOKIA)","TRAVAUX -NOKIA",
AQ493="ACCESS-ISSUE","ACCESS-ISSUE",
AQ493="Projet OCM (ZTE, NOKIA, autres projets)","TRAVAUX OCM",
AQ493="No root CAuse","No root cause",
AQ493="ODU HS","TX ISSUE",
AQ493="IP &amp; VLAN","TX ISSUE",
AQ493="Warehouse HUAWEI","SPARE-ISSUE",
AQ493="SPARE-HS","SPARE-ISSUE",
AQ493="Power Telco","RAN ISSUE",AQ493="no impacts","no impacts"
),"")</f>
        <v>No root cause</v>
      </c>
      <c r="AQ493" s="127" t="s">
        <v>5344</v>
      </c>
      <c r="AR493" s="48" t="str" cm="1">
        <f t="array" ref="AR493">IFERROR(_xlfn.IFS(
AQ493="MPR ISSUE","ACTIVE",
AQ493="BSS Hardware Issue","ACTIVE",
AQ493="Sites strategiques, MLL, Pylone, etc.","PASSIVE",
AQ493="AKTIVCO DEFAUT GE &amp; POWER Cabinet","PASSIVE",
AQ493="AKTIVCO Coupure ENEO &amp; Baisse de tension","PASSIVE",
AQ493="Coupure ENEO &amp; Baisse de tension","PASSIVE",
AQ493="Defaut GE &amp; POWER Cabinet","PASSIVE",
AQ493="Sharing","PASSIVE",
AQ493="Sites strategiques &amp; DataCenter","PASSIVE",
AQ493="Exclu","Exclu",
AQ493="SAT","ACTIVE",
AQ493="SPARE-ISSUE","SPARE-ISSUE",
AQ493="Fiber CAmtel","ACTIVE",
AQ493="Fiber AOF","ACTIVE",
AQ493="Projet OCM (HUAWEI)","PLANNED WORKS",
AQ493="Projet OCM (NOKIA)","PLANNED WORKS",
AQ493="ACCESS-ISSUE","ACCESS-ISSUE",
AQ493="Projet OCM (ZTE, NOKIA, autres projets)","PLANNED WORKS",
AQ493="No root CAuse","No root cause",
AQ493="ODU HS","ACTIVE",
AQ493="IP &amp; VLAN","ACTIVE",
AQ493="Warehouse HUAWEI","SPARE-ISSUE",
AQ493="SPARE-HS","SPARE-ISSUE",
AQ493="Power Telco","ACTIVE", AQ493="no impacts","no impacts"
),"")</f>
        <v>No root cause</v>
      </c>
      <c r="AS493" s="92" t="s">
        <v>5537</v>
      </c>
      <c r="AT493" s="98" t="s">
        <v>1863</v>
      </c>
      <c r="AV493" s="17" t="s">
        <v>5537</v>
      </c>
      <c r="AW493" s="7" t="s">
        <v>5537</v>
      </c>
      <c r="AX493" s="6" t="s">
        <v>5537</v>
      </c>
      <c r="AY493" s="7"/>
      <c r="AZ493" s="3" t="s">
        <v>5537</v>
      </c>
      <c r="BA493" s="18" t="s">
        <v>5537</v>
      </c>
      <c r="BB493" s="18" t="s">
        <v>5537</v>
      </c>
      <c r="BC493" s="18" t="s">
        <v>5537</v>
      </c>
      <c r="BD493" s="18" t="s">
        <v>5537</v>
      </c>
      <c r="BE493" s="18" t="s">
        <v>5537</v>
      </c>
      <c r="BF493" s="18" t="s">
        <v>5537</v>
      </c>
      <c r="BG493" s="18" t="s">
        <v>5537</v>
      </c>
      <c r="BH493" s="18" t="s">
        <v>5537</v>
      </c>
      <c r="BI493" s="18" t="s">
        <v>5537</v>
      </c>
      <c r="BJ493" s="18" t="s">
        <v>5537</v>
      </c>
      <c r="BK493" s="18" t="s">
        <v>5537</v>
      </c>
      <c r="BL493" s="9" t="s">
        <v>5537</v>
      </c>
      <c r="BM493" s="14" t="s">
        <v>5537</v>
      </c>
      <c r="BN493" s="14" t="s">
        <v>5537</v>
      </c>
      <c r="BO493" s="14" t="str">
        <f>_xlfn.XLOOKUP(B493,'[4]cell downs 18042026 17h'!$B:$B,'[4]cell downs 18042026 17h'!$B:$B,"")</f>
        <v/>
      </c>
      <c r="BP493" s="14" t="str">
        <f>_xlfn.XLOOKUP(B493,'[5]Cells Huawei 19042026 15h'!$B:$B,'[5]Cells Huawei 19042026 15h'!$B:$B,"")</f>
        <v/>
      </c>
      <c r="BQ493" s="9" t="str">
        <f>_xlfn.XLOOKUP(B493,'[6]cells down 19042026 9H40'!$B:$B,'[6]cells down 19042026 9H40'!$B:$B,"")</f>
        <v/>
      </c>
      <c r="BR493" s="9" t="s">
        <v>1863</v>
      </c>
      <c r="BS493" s="9" t="s">
        <v>12</v>
      </c>
      <c r="BT493" s="108"/>
    </row>
    <row r="494" spans="1:72" s="9" customFormat="1" x14ac:dyDescent="0.35">
      <c r="A494" s="1" t="s">
        <v>232</v>
      </c>
      <c r="B494" s="8" t="s">
        <v>233</v>
      </c>
      <c r="C494" s="3" t="str">
        <f>_xlfn.XLOOKUP(B494,'[1]daily break down'!$D:$D,'[1]daily break down'!$E:$E,"")</f>
        <v>CENTRE</v>
      </c>
      <c r="D494" s="1" t="s">
        <v>11</v>
      </c>
      <c r="E494" s="1" t="s">
        <v>66</v>
      </c>
      <c r="F494" s="3" t="s">
        <v>226</v>
      </c>
      <c r="G494" s="1" t="s">
        <v>234</v>
      </c>
      <c r="H494" s="33" t="str">
        <f>_xlfn.XLOOKUP(B494,[2]CALCULATION!$B:$B,[2]CALCULATION!$H:$H,"")</f>
        <v>NOKIA</v>
      </c>
      <c r="I494" s="28">
        <v>1.1949502472655355E-2</v>
      </c>
      <c r="J494" s="28">
        <v>0</v>
      </c>
      <c r="K494" s="28">
        <v>7.3658421386384107E-3</v>
      </c>
      <c r="L494" s="28">
        <v>6.8308349955626298E-3</v>
      </c>
      <c r="M494" s="28">
        <v>6.723824525658271E-3</v>
      </c>
      <c r="N494" s="28">
        <v>6.8486700738799719E-3</v>
      </c>
      <c r="O494" s="28">
        <v>6.6524842123887344E-3</v>
      </c>
      <c r="P494" s="28">
        <v>6.902175308832339E-3</v>
      </c>
      <c r="Q494" s="28">
        <v>6.9556376079816058E-3</v>
      </c>
      <c r="R494" s="28">
        <v>6.7951648389278623E-3</v>
      </c>
      <c r="S494" s="93">
        <v>6.7416596039756669E-3</v>
      </c>
      <c r="T494" s="93">
        <f>_xlfn.XLOOKUP(B494,'[3]Nur des jours'!$B:$B,'[3]Nur des jours'!$U:$U,"")</f>
        <v>6.7594509208018985E-3</v>
      </c>
      <c r="U494" s="93">
        <v>1.2353903162956008</v>
      </c>
      <c r="V494" s="93">
        <v>7.0983611703236277E-3</v>
      </c>
      <c r="W494" s="93">
        <v>6.7594509208018985E-3</v>
      </c>
      <c r="X494" s="93">
        <v>6.9200103871496516E-3</v>
      </c>
      <c r="Y494" s="93">
        <v>6.723824525658271E-3</v>
      </c>
      <c r="Z494" s="93">
        <v>6.7951648389277539E-3</v>
      </c>
      <c r="AA494" s="93">
        <v>6.7594511272239532E-3</v>
      </c>
      <c r="AB494" s="93">
        <v>6.6168140557538802E-3</v>
      </c>
      <c r="AC494" s="93">
        <f>_xlfn.XLOOKUP(B494,'[3]Nur des jours'!$B:$B,'[3]Nur des jours'!$N:$N,"")</f>
        <v>6.7059894473408214E-3</v>
      </c>
      <c r="AD494" s="93">
        <v>6.7059894473408214E-3</v>
      </c>
      <c r="AE494" s="93">
        <v>6.723824525658271E-3</v>
      </c>
      <c r="AF494" s="93">
        <v>6.902175308832339E-3</v>
      </c>
      <c r="AG494" s="93"/>
      <c r="AH494" s="93">
        <v>1.5587815513601236E-2</v>
      </c>
      <c r="AI494" s="93">
        <v>8.2431087610757414E-3</v>
      </c>
      <c r="AJ494" s="93">
        <v>3.1875720391280726E-2</v>
      </c>
      <c r="AK494" s="93">
        <v>7.1135853206613477E-3</v>
      </c>
      <c r="AL494" s="93">
        <v>1.5587815513601236E-2</v>
      </c>
      <c r="AM494" s="49" t="s">
        <v>5559</v>
      </c>
      <c r="AN494" s="49"/>
      <c r="AO494" s="48" t="str" cm="1">
        <f t="array" ref="AO494">IFERROR(_xlfn.IFS(
AQ494="MPR ISSUE","PDH",
AQ494="BSS Hardware Issue","BSS",
AQ494="Sites strategiques, MLL, Pylone, etc.","ENVTECH",
AQ494="AKTIVCO DEFAUT GE &amp; POWER Cabinet","AKTIVCO",
AQ494="AKTIVCO Coupure ENEO &amp; Baisse de tension","AKTIVCO GRID ONLY",
AQ494="Coupure ENEO &amp; Baisse de tension","IHS GRID ONLY",
AQ494="Defaut GE &amp; POWER Cabinet","IHS",
AQ494="Sharing","Partners",
AQ494="Sites strategiques &amp; DataCenter","SST &amp; DC",
AQ494="Exclu","Exclu",
AQ494="SAT","SAT",
AQ494="SPARE-ISSUE","SPARE-ISSUE",
AQ494="Fiber CAmtel","TRANS_FO_CAMTEL",
AQ494="Fiber AOF","Fiber AOF",
AQ494="Projet OCM (HUAWEI)","TRAVAUX-HUAWEI",
AQ494="Projet OCM (NOKIA)","TRAVAUX-NOKIA",
AQ494="ACCESS-ISSUE","ACCESS-ISSUE",
AQ494="Projet OCM (ZTE, NOKIA, autres projets)","TRAVAUX OCM",
AQ494="No root CAuse","No root cause",
AQ494="ODU HS","PDH",
AQ494="IP &amp; VLAN","PDH",
AQ494="Warehouse HUAWEI","SPARE-ISSUE",
AQ494="SPARE-HS","SPARE-ISSUE",
AQ494="Power Telco","BSS",AQ494="no impacts","no impacts"
),"")</f>
        <v>No root cause</v>
      </c>
      <c r="AP494" s="48" t="str" cm="1">
        <f t="array" ref="AP494">IFERROR(_xlfn.IFS(
AQ494="MPR ISSUE","TX ISSUE",
AQ494="BSS Hardware Issue","RAN ISSUE",
AQ494="Sites strategiques, MLL, Pylone, etc.","ENVTECH",
AQ494="AKTIVCO DEFAUT GE &amp; POWER Cabinet","POWER ISSUE",
AQ494="AKTIVCO Coupure ENEO &amp; Baisse de tension","POWER ISSUE",
AQ494="Coupure ENEO &amp; Baisse de tension","POWER ISSUE",
AQ494="Defaut GE &amp; POWER Cabinet","POWER ISSUE",
AQ494="Sharing","POWER ISSUE",
AQ494="Sites strategiques &amp; DataCenter","POWER ISSUE",
AQ494="Exclu","Exclu",
AQ494="SAT","TX ISSUE",
AQ494="SPARE-ISSUE","SPARE-ISSUE",
AQ494="Fiber CAmtel","TX ISSUE",
AQ494="Fiber AOF","TX ISSUE",
AQ494="Projet OCM (HUAWEI)","TRAVAUX-HUAWEI",
AQ494="Projet OCM (NOKIA)","TRAVAUX -NOKIA",
AQ494="ACCESS-ISSUE","ACCESS-ISSUE",
AQ494="Projet OCM (ZTE, NOKIA, autres projets)","TRAVAUX OCM",
AQ494="No root CAuse","No root cause",
AQ494="ODU HS","TX ISSUE",
AQ494="IP &amp; VLAN","TX ISSUE",
AQ494="Warehouse HUAWEI","SPARE-ISSUE",
AQ494="SPARE-HS","SPARE-ISSUE",
AQ494="Power Telco","RAN ISSUE",AQ494="no impacts","no impacts"
),"")</f>
        <v>No root cause</v>
      </c>
      <c r="AQ494" s="127" t="s">
        <v>5344</v>
      </c>
      <c r="AR494" s="48" t="str" cm="1">
        <f t="array" ref="AR494">IFERROR(_xlfn.IFS(
AQ494="MPR ISSUE","ACTIVE",
AQ494="BSS Hardware Issue","ACTIVE",
AQ494="Sites strategiques, MLL, Pylone, etc.","PASSIVE",
AQ494="AKTIVCO DEFAUT GE &amp; POWER Cabinet","PASSIVE",
AQ494="AKTIVCO Coupure ENEO &amp; Baisse de tension","PASSIVE",
AQ494="Coupure ENEO &amp; Baisse de tension","PASSIVE",
AQ494="Defaut GE &amp; POWER Cabinet","PASSIVE",
AQ494="Sharing","PASSIVE",
AQ494="Sites strategiques &amp; DataCenter","PASSIVE",
AQ494="Exclu","Exclu",
AQ494="SAT","ACTIVE",
AQ494="SPARE-ISSUE","SPARE-ISSUE",
AQ494="Fiber CAmtel","ACTIVE",
AQ494="Fiber AOF","ACTIVE",
AQ494="Projet OCM (HUAWEI)","PLANNED WORKS",
AQ494="Projet OCM (NOKIA)","PLANNED WORKS",
AQ494="ACCESS-ISSUE","ACCESS-ISSUE",
AQ494="Projet OCM (ZTE, NOKIA, autres projets)","PLANNED WORKS",
AQ494="No root CAuse","No root cause",
AQ494="ODU HS","ACTIVE",
AQ494="IP &amp; VLAN","ACTIVE",
AQ494="Warehouse HUAWEI","SPARE-ISSUE",
AQ494="SPARE-HS","SPARE-ISSUE",
AQ494="Power Telco","ACTIVE", AQ494="no impacts","no impacts"
),"")</f>
        <v>No root cause</v>
      </c>
      <c r="AS494" s="92" t="s">
        <v>5537</v>
      </c>
      <c r="AT494" s="98" t="s">
        <v>233</v>
      </c>
      <c r="AV494" s="17" t="s">
        <v>5537</v>
      </c>
      <c r="AW494" s="7" t="s">
        <v>5537</v>
      </c>
      <c r="AX494" s="6" t="s">
        <v>5537</v>
      </c>
      <c r="AY494" s="7"/>
      <c r="AZ494" s="3" t="s">
        <v>5537</v>
      </c>
      <c r="BA494" s="18" t="s">
        <v>5537</v>
      </c>
      <c r="BB494" s="18" t="s">
        <v>5537</v>
      </c>
      <c r="BC494" s="18" t="s">
        <v>5537</v>
      </c>
      <c r="BD494" s="18" t="s">
        <v>5537</v>
      </c>
      <c r="BE494" s="18" t="s">
        <v>5537</v>
      </c>
      <c r="BF494" s="18" t="s">
        <v>5537</v>
      </c>
      <c r="BG494" s="18" t="s">
        <v>5537</v>
      </c>
      <c r="BH494" s="18" t="s">
        <v>5537</v>
      </c>
      <c r="BI494" s="18" t="s">
        <v>5537</v>
      </c>
      <c r="BJ494" s="18" t="s">
        <v>5537</v>
      </c>
      <c r="BK494" s="18" t="s">
        <v>5537</v>
      </c>
      <c r="BL494" s="9" t="s">
        <v>5537</v>
      </c>
      <c r="BM494" s="14" t="s">
        <v>5537</v>
      </c>
      <c r="BN494" s="14" t="s">
        <v>5537</v>
      </c>
      <c r="BO494" s="14" t="str">
        <f>_xlfn.XLOOKUP(B494,'[4]cell downs 18042026 17h'!$B:$B,'[4]cell downs 18042026 17h'!$B:$B,"")</f>
        <v/>
      </c>
      <c r="BP494" s="14" t="str">
        <f>_xlfn.XLOOKUP(B494,'[5]Cells Huawei 19042026 15h'!$B:$B,'[5]Cells Huawei 19042026 15h'!$B:$B,"")</f>
        <v/>
      </c>
      <c r="BQ494" s="9" t="str">
        <f>_xlfn.XLOOKUP(B494,'[6]cells down 19042026 9H40'!$B:$B,'[6]cells down 19042026 9H40'!$B:$B,"")</f>
        <v/>
      </c>
      <c r="BR494" s="9" t="s">
        <v>233</v>
      </c>
      <c r="BS494" s="9" t="s">
        <v>1713</v>
      </c>
      <c r="BT494" s="108"/>
    </row>
    <row r="495" spans="1:72" s="9" customFormat="1" x14ac:dyDescent="0.35">
      <c r="A495" s="1" t="s">
        <v>1551</v>
      </c>
      <c r="B495" s="8" t="s">
        <v>1552</v>
      </c>
      <c r="C495" s="3" t="str">
        <f>_xlfn.XLOOKUP(B495,'[1]daily break down'!$D:$D,'[1]daily break down'!$E:$E,"")</f>
        <v>Maroua</v>
      </c>
      <c r="D495" s="1" t="s">
        <v>11</v>
      </c>
      <c r="E495" s="1" t="s">
        <v>12</v>
      </c>
      <c r="F495" s="3" t="s">
        <v>55</v>
      </c>
      <c r="G495" s="1" t="s">
        <v>84</v>
      </c>
      <c r="H495" s="32" t="str">
        <f>_xlfn.XLOOKUP(B495,[2]CALCULATION!$B:$B,[2]CALCULATION!$H:$H,"")</f>
        <v>Huawei</v>
      </c>
      <c r="I495" s="28">
        <v>0</v>
      </c>
      <c r="J495" s="28">
        <v>0</v>
      </c>
      <c r="K495" s="28">
        <v>0</v>
      </c>
      <c r="L495" s="28">
        <v>0</v>
      </c>
      <c r="M495" s="28">
        <v>0</v>
      </c>
      <c r="N495" s="28">
        <v>0</v>
      </c>
      <c r="O495" s="28">
        <v>0</v>
      </c>
      <c r="P495" s="28">
        <v>0</v>
      </c>
      <c r="Q495" s="28">
        <v>0</v>
      </c>
      <c r="R495" s="28">
        <v>0.5637668256128846</v>
      </c>
      <c r="S495" s="93">
        <v>0</v>
      </c>
      <c r="T495" s="93">
        <f>_xlfn.XLOOKUP(B495,'[3]Nur des jours'!$B:$B,'[3]Nur des jours'!$U:$U,"")</f>
        <v>0</v>
      </c>
      <c r="U495" s="93">
        <v>0</v>
      </c>
      <c r="V495" s="93">
        <v>0</v>
      </c>
      <c r="W495" s="93">
        <v>0</v>
      </c>
      <c r="X495" s="93">
        <v>0</v>
      </c>
      <c r="Y495" s="93">
        <v>0</v>
      </c>
      <c r="Z495" s="93">
        <v>0</v>
      </c>
      <c r="AA495" s="93">
        <v>0</v>
      </c>
      <c r="AB495" s="93">
        <v>0</v>
      </c>
      <c r="AC495" s="93">
        <f>_xlfn.XLOOKUP(B495,'[3]Nur des jours'!$B:$B,'[3]Nur des jours'!$N:$N,"")</f>
        <v>0</v>
      </c>
      <c r="AD495" s="93">
        <v>0</v>
      </c>
      <c r="AE495" s="93">
        <v>0</v>
      </c>
      <c r="AF495" s="93">
        <v>1.4446413437090685E-2</v>
      </c>
      <c r="AG495" s="93"/>
      <c r="AH495" s="93">
        <v>1.5320332274643082E-2</v>
      </c>
      <c r="AI495" s="93">
        <v>3.7468676186707909E-3</v>
      </c>
      <c r="AJ495" s="93">
        <v>4.4041620340619696E-2</v>
      </c>
      <c r="AK495" s="93">
        <v>0</v>
      </c>
      <c r="AL495" s="93">
        <v>1.5320332274643082E-2</v>
      </c>
      <c r="AM495" s="49" t="s">
        <v>5559</v>
      </c>
      <c r="AN495" s="49"/>
      <c r="AO495" s="48" t="str" cm="1">
        <f t="array" ref="AO495">IFERROR(_xlfn.IFS(
AQ495="MPR ISSUE","PDH",
AQ495="BSS Hardware Issue","BSS",
AQ495="Sites strategiques, MLL, Pylone, etc.","ENVTECH",
AQ495="AKTIVCO DEFAUT GE &amp; POWER Cabinet","AKTIVCO",
AQ495="AKTIVCO Coupure ENEO &amp; Baisse de tension","AKTIVCO GRID ONLY",
AQ495="Coupure ENEO &amp; Baisse de tension","IHS GRID ONLY",
AQ495="Defaut GE &amp; POWER Cabinet","IHS",
AQ495="Sharing","Partners",
AQ495="Sites strategiques &amp; DataCenter","SST &amp; DC",
AQ495="Exclu","Exclu",
AQ495="SAT","SAT",
AQ495="SPARE-ISSUE","SPARE-ISSUE",
AQ495="Fiber CAmtel","TRANS_FO_CAMTEL",
AQ495="Fiber AOF","Fiber AOF",
AQ495="Projet OCM (HUAWEI)","TRAVAUX-HUAWEI",
AQ495="Projet OCM (NOKIA)","TRAVAUX-NOKIA",
AQ495="ACCESS-ISSUE","ACCESS-ISSUE",
AQ495="Projet OCM (ZTE, NOKIA, autres projets)","TRAVAUX OCM",
AQ495="No root CAuse","No root cause",
AQ495="ODU HS","PDH",
AQ495="IP &amp; VLAN","PDH",
AQ495="Warehouse HUAWEI","SPARE-ISSUE",
AQ495="SPARE-HS","SPARE-ISSUE",
AQ495="Power Telco","BSS",AQ495="no impacts","no impacts"
),"")</f>
        <v>No root cause</v>
      </c>
      <c r="AP495" s="48" t="str" cm="1">
        <f t="array" ref="AP495">IFERROR(_xlfn.IFS(
AQ495="MPR ISSUE","TX ISSUE",
AQ495="BSS Hardware Issue","RAN ISSUE",
AQ495="Sites strategiques, MLL, Pylone, etc.","ENVTECH",
AQ495="AKTIVCO DEFAUT GE &amp; POWER Cabinet","POWER ISSUE",
AQ495="AKTIVCO Coupure ENEO &amp; Baisse de tension","POWER ISSUE",
AQ495="Coupure ENEO &amp; Baisse de tension","POWER ISSUE",
AQ495="Defaut GE &amp; POWER Cabinet","POWER ISSUE",
AQ495="Sharing","POWER ISSUE",
AQ495="Sites strategiques &amp; DataCenter","POWER ISSUE",
AQ495="Exclu","Exclu",
AQ495="SAT","TX ISSUE",
AQ495="SPARE-ISSUE","SPARE-ISSUE",
AQ495="Fiber CAmtel","TX ISSUE",
AQ495="Fiber AOF","TX ISSUE",
AQ495="Projet OCM (HUAWEI)","TRAVAUX-HUAWEI",
AQ495="Projet OCM (NOKIA)","TRAVAUX -NOKIA",
AQ495="ACCESS-ISSUE","ACCESS-ISSUE",
AQ495="Projet OCM (ZTE, NOKIA, autres projets)","TRAVAUX OCM",
AQ495="No root CAuse","No root cause",
AQ495="ODU HS","TX ISSUE",
AQ495="IP &amp; VLAN","TX ISSUE",
AQ495="Warehouse HUAWEI","SPARE-ISSUE",
AQ495="SPARE-HS","SPARE-ISSUE",
AQ495="Power Telco","RAN ISSUE",AQ495="no impacts","no impacts"
),"")</f>
        <v>No root cause</v>
      </c>
      <c r="AQ495" s="127" t="s">
        <v>5344</v>
      </c>
      <c r="AR495" s="48" t="str" cm="1">
        <f t="array" ref="AR495">IFERROR(_xlfn.IFS(
AQ495="MPR ISSUE","ACTIVE",
AQ495="BSS Hardware Issue","ACTIVE",
AQ495="Sites strategiques, MLL, Pylone, etc.","PASSIVE",
AQ495="AKTIVCO DEFAUT GE &amp; POWER Cabinet","PASSIVE",
AQ495="AKTIVCO Coupure ENEO &amp; Baisse de tension","PASSIVE",
AQ495="Coupure ENEO &amp; Baisse de tension","PASSIVE",
AQ495="Defaut GE &amp; POWER Cabinet","PASSIVE",
AQ495="Sharing","PASSIVE",
AQ495="Sites strategiques &amp; DataCenter","PASSIVE",
AQ495="Exclu","Exclu",
AQ495="SAT","ACTIVE",
AQ495="SPARE-ISSUE","SPARE-ISSUE",
AQ495="Fiber CAmtel","ACTIVE",
AQ495="Fiber AOF","ACTIVE",
AQ495="Projet OCM (HUAWEI)","PLANNED WORKS",
AQ495="Projet OCM (NOKIA)","PLANNED WORKS",
AQ495="ACCESS-ISSUE","ACCESS-ISSUE",
AQ495="Projet OCM (ZTE, NOKIA, autres projets)","PLANNED WORKS",
AQ495="No root CAuse","No root cause",
AQ495="ODU HS","ACTIVE",
AQ495="IP &amp; VLAN","ACTIVE",
AQ495="Warehouse HUAWEI","SPARE-ISSUE",
AQ495="SPARE-HS","SPARE-ISSUE",
AQ495="Power Telco","ACTIVE", AQ495="no impacts","no impacts"
),"")</f>
        <v>No root cause</v>
      </c>
      <c r="AS495" s="92" t="s">
        <v>5537</v>
      </c>
      <c r="AT495" s="98" t="s">
        <v>1552</v>
      </c>
      <c r="AV495" s="17" t="s">
        <v>5537</v>
      </c>
      <c r="AW495" s="7" t="s">
        <v>5537</v>
      </c>
      <c r="AX495" s="6" t="s">
        <v>5537</v>
      </c>
      <c r="AY495" s="7"/>
      <c r="AZ495" s="3" t="s">
        <v>5537</v>
      </c>
      <c r="BA495" s="18" t="s">
        <v>5537</v>
      </c>
      <c r="BB495" s="18" t="s">
        <v>5537</v>
      </c>
      <c r="BC495" s="18" t="s">
        <v>5537</v>
      </c>
      <c r="BD495" s="18" t="s">
        <v>5537</v>
      </c>
      <c r="BE495" s="18" t="s">
        <v>5537</v>
      </c>
      <c r="BF495" s="18" t="s">
        <v>5537</v>
      </c>
      <c r="BG495" s="18" t="s">
        <v>5537</v>
      </c>
      <c r="BH495" s="18" t="s">
        <v>5537</v>
      </c>
      <c r="BI495" s="18" t="s">
        <v>5537</v>
      </c>
      <c r="BJ495" s="18" t="s">
        <v>5537</v>
      </c>
      <c r="BK495" s="18" t="s">
        <v>5537</v>
      </c>
      <c r="BL495" s="9" t="s">
        <v>5537</v>
      </c>
      <c r="BM495" s="14" t="s">
        <v>5537</v>
      </c>
      <c r="BN495" s="14" t="s">
        <v>5537</v>
      </c>
      <c r="BO495" s="14" t="str">
        <f>_xlfn.XLOOKUP(B495,'[4]cell downs 18042026 17h'!$B:$B,'[4]cell downs 18042026 17h'!$B:$B,"")</f>
        <v/>
      </c>
      <c r="BP495" s="14" t="str">
        <f>_xlfn.XLOOKUP(B495,'[5]Cells Huawei 19042026 15h'!$B:$B,'[5]Cells Huawei 19042026 15h'!$B:$B,"")</f>
        <v/>
      </c>
      <c r="BQ495" s="9" t="str">
        <f>_xlfn.XLOOKUP(B495,'[6]cells down 19042026 9H40'!$B:$B,'[6]cells down 19042026 9H40'!$B:$B,"")</f>
        <v/>
      </c>
      <c r="BR495" s="9" t="s">
        <v>1552</v>
      </c>
      <c r="BS495" s="9" t="s">
        <v>12</v>
      </c>
      <c r="BT495" s="108"/>
    </row>
    <row r="496" spans="1:72" s="9" customFormat="1" x14ac:dyDescent="0.35">
      <c r="A496" s="1" t="s">
        <v>3203</v>
      </c>
      <c r="B496" s="8" t="s">
        <v>3204</v>
      </c>
      <c r="C496" s="3" t="str">
        <f>_xlfn.XLOOKUP(B496,'[1]daily break down'!$D:$D,'[1]daily break down'!$E:$E,"")</f>
        <v>CENTRE</v>
      </c>
      <c r="D496" s="1" t="s">
        <v>21</v>
      </c>
      <c r="E496" s="1" t="s">
        <v>36</v>
      </c>
      <c r="F496" s="3" t="s">
        <v>69</v>
      </c>
      <c r="G496" s="1" t="s">
        <v>502</v>
      </c>
      <c r="H496" s="34" t="str">
        <f>_xlfn.XLOOKUP(B496,[2]CALCULATION!$B:$B,[2]CALCULATION!$H:$H,"")</f>
        <v>ZTE</v>
      </c>
      <c r="I496" s="28">
        <v>8.3055819514714635</v>
      </c>
      <c r="J496" s="28">
        <v>0</v>
      </c>
      <c r="K496" s="28">
        <v>0</v>
      </c>
      <c r="L496" s="28">
        <v>3.6798046987583928</v>
      </c>
      <c r="M496" s="28">
        <v>6.5126750334586063</v>
      </c>
      <c r="N496" s="28">
        <v>0</v>
      </c>
      <c r="O496" s="28">
        <v>0</v>
      </c>
      <c r="P496" s="28">
        <v>0</v>
      </c>
      <c r="Q496" s="28">
        <v>3.1175360197241697</v>
      </c>
      <c r="R496" s="28">
        <v>0</v>
      </c>
      <c r="S496" s="93">
        <v>0</v>
      </c>
      <c r="T496" s="93">
        <f>_xlfn.XLOOKUP(B496,'[3]Nur des jours'!$B:$B,'[3]Nur des jours'!$U:$U,"")</f>
        <v>1.0005478936059124E-2</v>
      </c>
      <c r="U496" s="93">
        <v>0.84515085622644037</v>
      </c>
      <c r="V496" s="93">
        <v>0</v>
      </c>
      <c r="W496" s="93">
        <v>1.0005478936059124E-2</v>
      </c>
      <c r="X496" s="93">
        <v>3.4047164507909178E-2</v>
      </c>
      <c r="Y496" s="93">
        <v>9.371334891405775</v>
      </c>
      <c r="Z496" s="93">
        <v>0</v>
      </c>
      <c r="AA496" s="93">
        <v>0</v>
      </c>
      <c r="AB496" s="93">
        <v>0</v>
      </c>
      <c r="AC496" s="93">
        <f>_xlfn.XLOOKUP(B496,'[3]Nur des jours'!$B:$B,'[3]Nur des jours'!$N:$N,"")</f>
        <v>0</v>
      </c>
      <c r="AD496" s="93">
        <v>0</v>
      </c>
      <c r="AE496" s="93">
        <v>2.6191347561445411</v>
      </c>
      <c r="AF496" s="93">
        <v>0</v>
      </c>
      <c r="AG496" s="93"/>
      <c r="AH496" s="93">
        <v>1.3840020774299728E-2</v>
      </c>
      <c r="AI496" s="93">
        <v>0</v>
      </c>
      <c r="AJ496" s="93">
        <v>0</v>
      </c>
      <c r="AK496" s="93">
        <v>2.6539452400809082E-2</v>
      </c>
      <c r="AL496" s="93">
        <v>1.3840020774299728E-2</v>
      </c>
      <c r="AM496" s="49" t="s">
        <v>5559</v>
      </c>
      <c r="AN496" s="49"/>
      <c r="AO496" s="48" t="str" cm="1">
        <f t="array" ref="AO496">IFERROR(_xlfn.IFS(
AQ496="MPR ISSUE","PDH",
AQ496="BSS Hardware Issue","BSS",
AQ496="Sites strategiques, MLL, Pylone, etc.","ENVTECH",
AQ496="AKTIVCO DEFAUT GE &amp; POWER Cabinet","AKTIVCO",
AQ496="AKTIVCO Coupure ENEO &amp; Baisse de tension","AKTIVCO GRID ONLY",
AQ496="Coupure ENEO &amp; Baisse de tension","IHS GRID ONLY",
AQ496="Defaut GE &amp; POWER Cabinet","IHS",
AQ496="Sharing","Partners",
AQ496="Sites strategiques &amp; DataCenter","SST &amp; DC",
AQ496="Exclu","Exclu",
AQ496="SAT","SAT",
AQ496="SPARE-ISSUE","SPARE-ISSUE",
AQ496="Fiber CAmtel","TRANS_FO_CAMTEL",
AQ496="Fiber AOF","Fiber AOF",
AQ496="Projet OCM (HUAWEI)","TRAVAUX-HUAWEI",
AQ496="Projet OCM (NOKIA)","TRAVAUX-NOKIA",
AQ496="ACCESS-ISSUE","ACCESS-ISSUE",
AQ496="Projet OCM (ZTE, NOKIA, autres projets)","TRAVAUX OCM",
AQ496="No root CAuse","No root cause",
AQ496="ODU HS","PDH",
AQ496="IP &amp; VLAN","PDH",
AQ496="Warehouse HUAWEI","SPARE-ISSUE",
AQ496="SPARE-HS","SPARE-ISSUE",
AQ496="Power Telco","BSS",AQ496="no impacts","no impacts"
),"")</f>
        <v>No root cause</v>
      </c>
      <c r="AP496" s="48" t="str" cm="1">
        <f t="array" ref="AP496">IFERROR(_xlfn.IFS(
AQ496="MPR ISSUE","TX ISSUE",
AQ496="BSS Hardware Issue","RAN ISSUE",
AQ496="Sites strategiques, MLL, Pylone, etc.","ENVTECH",
AQ496="AKTIVCO DEFAUT GE &amp; POWER Cabinet","POWER ISSUE",
AQ496="AKTIVCO Coupure ENEO &amp; Baisse de tension","POWER ISSUE",
AQ496="Coupure ENEO &amp; Baisse de tension","POWER ISSUE",
AQ496="Defaut GE &amp; POWER Cabinet","POWER ISSUE",
AQ496="Sharing","POWER ISSUE",
AQ496="Sites strategiques &amp; DataCenter","POWER ISSUE",
AQ496="Exclu","Exclu",
AQ496="SAT","TX ISSUE",
AQ496="SPARE-ISSUE","SPARE-ISSUE",
AQ496="Fiber CAmtel","TX ISSUE",
AQ496="Fiber AOF","TX ISSUE",
AQ496="Projet OCM (HUAWEI)","TRAVAUX-HUAWEI",
AQ496="Projet OCM (NOKIA)","TRAVAUX -NOKIA",
AQ496="ACCESS-ISSUE","ACCESS-ISSUE",
AQ496="Projet OCM (ZTE, NOKIA, autres projets)","TRAVAUX OCM",
AQ496="No root CAuse","No root cause",
AQ496="ODU HS","TX ISSUE",
AQ496="IP &amp; VLAN","TX ISSUE",
AQ496="Warehouse HUAWEI","SPARE-ISSUE",
AQ496="SPARE-HS","SPARE-ISSUE",
AQ496="Power Telco","RAN ISSUE",AQ496="no impacts","no impacts"
),"")</f>
        <v>No root cause</v>
      </c>
      <c r="AQ496" s="67" t="s">
        <v>5344</v>
      </c>
      <c r="AR496" s="48" t="str" cm="1">
        <f t="array" ref="AR496">IFERROR(_xlfn.IFS(
AQ496="MPR ISSUE","ACTIVE",
AQ496="BSS Hardware Issue","ACTIVE",
AQ496="Sites strategiques, MLL, Pylone, etc.","PASSIVE",
AQ496="AKTIVCO DEFAUT GE &amp; POWER Cabinet","PASSIVE",
AQ496="AKTIVCO Coupure ENEO &amp; Baisse de tension","PASSIVE",
AQ496="Coupure ENEO &amp; Baisse de tension","PASSIVE",
AQ496="Defaut GE &amp; POWER Cabinet","PASSIVE",
AQ496="Sharing","PASSIVE",
AQ496="Sites strategiques &amp; DataCenter","PASSIVE",
AQ496="Exclu","Exclu",
AQ496="SAT","ACTIVE",
AQ496="SPARE-ISSUE","SPARE-ISSUE",
AQ496="Fiber CAmtel","ACTIVE",
AQ496="Fiber AOF","ACTIVE",
AQ496="Projet OCM (HUAWEI)","PLANNED WORKS",
AQ496="Projet OCM (NOKIA)","PLANNED WORKS",
AQ496="ACCESS-ISSUE","ACCESS-ISSUE",
AQ496="Projet OCM (ZTE, NOKIA, autres projets)","PLANNED WORKS",
AQ496="No root CAuse","No root cause",
AQ496="ODU HS","ACTIVE",
AQ496="IP &amp; VLAN","ACTIVE",
AQ496="Warehouse HUAWEI","SPARE-ISSUE",
AQ496="SPARE-HS","SPARE-ISSUE",
AQ496="Power Telco","ACTIVE", AQ496="no impacts","no impacts"
),"")</f>
        <v>No root cause</v>
      </c>
      <c r="AS496" s="92" t="s">
        <v>5537</v>
      </c>
      <c r="AT496" s="98" t="s">
        <v>3204</v>
      </c>
      <c r="AV496" s="17" t="s">
        <v>5537</v>
      </c>
      <c r="AW496" s="7" t="s">
        <v>5537</v>
      </c>
      <c r="AX496" s="6" t="s">
        <v>5537</v>
      </c>
      <c r="AY496" s="7"/>
      <c r="AZ496" s="3" t="s">
        <v>5537</v>
      </c>
      <c r="BA496" s="18" t="s">
        <v>5537</v>
      </c>
      <c r="BB496" s="18" t="s">
        <v>5537</v>
      </c>
      <c r="BC496" s="18" t="s">
        <v>5537</v>
      </c>
      <c r="BD496" s="18" t="s">
        <v>5537</v>
      </c>
      <c r="BE496" s="18" t="s">
        <v>5537</v>
      </c>
      <c r="BF496" s="18" t="s">
        <v>5537</v>
      </c>
      <c r="BG496" s="18" t="s">
        <v>5537</v>
      </c>
      <c r="BH496" s="18" t="s">
        <v>5537</v>
      </c>
      <c r="BI496" s="18" t="s">
        <v>5537</v>
      </c>
      <c r="BJ496" s="18" t="s">
        <v>5537</v>
      </c>
      <c r="BK496" s="18" t="s">
        <v>5537</v>
      </c>
      <c r="BL496" s="9" t="s">
        <v>5537</v>
      </c>
      <c r="BM496" s="14" t="s">
        <v>5537</v>
      </c>
      <c r="BN496" s="14" t="s">
        <v>5537</v>
      </c>
      <c r="BO496" s="14" t="str">
        <f>_xlfn.XLOOKUP(B496,'[4]cell downs 18042026 17h'!$B:$B,'[4]cell downs 18042026 17h'!$B:$B,"")</f>
        <v/>
      </c>
      <c r="BP496" s="14" t="str">
        <f>_xlfn.XLOOKUP(B496,'[5]Cells Huawei 19042026 15h'!$B:$B,'[5]Cells Huawei 19042026 15h'!$B:$B,"")</f>
        <v/>
      </c>
      <c r="BQ496" s="9" t="str">
        <f>_xlfn.XLOOKUP(B496,'[6]cells down 19042026 9H40'!$B:$B,'[6]cells down 19042026 9H40'!$B:$B,"")</f>
        <v/>
      </c>
      <c r="BR496" s="9" t="s">
        <v>5537</v>
      </c>
      <c r="BS496" s="9" t="s">
        <v>318</v>
      </c>
      <c r="BT496" s="108"/>
    </row>
    <row r="497" spans="1:72" s="9" customFormat="1" x14ac:dyDescent="0.35">
      <c r="A497" s="1" t="s">
        <v>1229</v>
      </c>
      <c r="B497" s="8" t="s">
        <v>1230</v>
      </c>
      <c r="C497" s="3" t="str">
        <f>_xlfn.XLOOKUP(B497,'[1]daily break down'!$D:$D,'[1]daily break down'!$E:$E,"")</f>
        <v>ADAMAOUA</v>
      </c>
      <c r="D497" s="1" t="s">
        <v>21</v>
      </c>
      <c r="E497" s="1" t="s">
        <v>122</v>
      </c>
      <c r="F497" s="3" t="s">
        <v>90</v>
      </c>
      <c r="G497" s="1" t="s">
        <v>1229</v>
      </c>
      <c r="H497" s="33" t="str">
        <f>_xlfn.XLOOKUP(B497,[2]CALCULATION!$B:$B,[2]CALCULATION!$H:$H,"")</f>
        <v>NOKIA</v>
      </c>
      <c r="I497" s="28">
        <v>2.485297144449479E-2</v>
      </c>
      <c r="J497" s="28">
        <v>4.9781292092498194E-2</v>
      </c>
      <c r="K497" s="28">
        <v>5.2619571264475307E-3</v>
      </c>
      <c r="L497" s="28">
        <v>4.6434926596300448E-2</v>
      </c>
      <c r="M497" s="28">
        <v>1.2932677036542007E-2</v>
      </c>
      <c r="N497" s="28">
        <v>0</v>
      </c>
      <c r="O497" s="28">
        <v>4.6962133582099601E-2</v>
      </c>
      <c r="P497" s="28">
        <v>8.7426465248208393E-2</v>
      </c>
      <c r="Q497" s="28">
        <v>9.6417707710545517E-2</v>
      </c>
      <c r="R497" s="28">
        <v>1.8532741823156521E-2</v>
      </c>
      <c r="S497" s="93">
        <v>0.20802998515092078</v>
      </c>
      <c r="T497" s="93">
        <f>_xlfn.XLOOKUP(B497,'[3]Nur des jours'!$B:$B,'[3]Nur des jours'!$U:$U,"")</f>
        <v>3.4965916285194933</v>
      </c>
      <c r="U497" s="93">
        <v>1.4270540178252754E-3</v>
      </c>
      <c r="V497" s="93">
        <v>1.1294070312528155</v>
      </c>
      <c r="W497" s="93">
        <v>3.4965916285194933</v>
      </c>
      <c r="X497" s="93">
        <v>4.1919711773619811E-3</v>
      </c>
      <c r="Y497" s="93">
        <v>4.6336834168871237E-2</v>
      </c>
      <c r="Z497" s="93">
        <v>1.5875612588393706</v>
      </c>
      <c r="AA497" s="93">
        <v>4.6927918173086463</v>
      </c>
      <c r="AB497" s="93">
        <v>2.2238084181576596</v>
      </c>
      <c r="AC497" s="93">
        <f>_xlfn.XLOOKUP(B497,'[3]Nur des jours'!$B:$B,'[3]Nur des jours'!$N:$N,"")</f>
        <v>0</v>
      </c>
      <c r="AD497" s="93">
        <v>0</v>
      </c>
      <c r="AE497" s="93">
        <v>1.5162448939392906E-3</v>
      </c>
      <c r="AF497" s="93">
        <v>1.3378631417112596E-3</v>
      </c>
      <c r="AG497" s="93"/>
      <c r="AH497" s="93">
        <v>1.2414639002950294E-2</v>
      </c>
      <c r="AI497" s="93">
        <v>0</v>
      </c>
      <c r="AJ497" s="93">
        <v>3.6661321658497933E-2</v>
      </c>
      <c r="AK497" s="93">
        <v>2.0520195155201599E-4</v>
      </c>
      <c r="AL497" s="93">
        <v>1.2414639002950294E-2</v>
      </c>
      <c r="AM497" s="49" t="s">
        <v>5559</v>
      </c>
      <c r="AN497" s="49"/>
      <c r="AO497" s="48" t="str" cm="1">
        <f t="array" ref="AO497">IFERROR(_xlfn.IFS(
AQ497="MPR ISSUE","PDH",
AQ497="BSS Hardware Issue","BSS",
AQ497="Sites strategiques, MLL, Pylone, etc.","ENVTECH",
AQ497="AKTIVCO DEFAUT GE &amp; POWER Cabinet","AKTIVCO",
AQ497="AKTIVCO Coupure ENEO &amp; Baisse de tension","AKTIVCO GRID ONLY",
AQ497="Coupure ENEO &amp; Baisse de tension","IHS GRID ONLY",
AQ497="Defaut GE &amp; POWER Cabinet","IHS",
AQ497="Sharing","Partners",
AQ497="Sites strategiques &amp; DataCenter","SST &amp; DC",
AQ497="Exclu","Exclu",
AQ497="SAT","SAT",
AQ497="SPARE-ISSUE","SPARE-ISSUE",
AQ497="Fiber CAmtel","TRANS_FO_CAMTEL",
AQ497="Fiber AOF","Fiber AOF",
AQ497="Projet OCM (HUAWEI)","TRAVAUX-HUAWEI",
AQ497="Projet OCM (NOKIA)","TRAVAUX-NOKIA",
AQ497="ACCESS-ISSUE","ACCESS-ISSUE",
AQ497="Projet OCM (ZTE, NOKIA, autres projets)","TRAVAUX OCM",
AQ497="No root CAuse","No root cause",
AQ497="ODU HS","PDH",
AQ497="IP &amp; VLAN","PDH",
AQ497="Warehouse HUAWEI","SPARE-ISSUE",
AQ497="SPARE-HS","SPARE-ISSUE",
AQ497="Power Telco","BSS",AQ497="no impacts","no impacts"
),"")</f>
        <v>AKTIVCO</v>
      </c>
      <c r="AP497" s="48" t="str" cm="1">
        <f t="array" ref="AP497">IFERROR(_xlfn.IFS(
AQ497="MPR ISSUE","TX ISSUE",
AQ497="BSS Hardware Issue","RAN ISSUE",
AQ497="Sites strategiques, MLL, Pylone, etc.","ENVTECH",
AQ497="AKTIVCO DEFAUT GE &amp; POWER Cabinet","POWER ISSUE",
AQ497="AKTIVCO Coupure ENEO &amp; Baisse de tension","POWER ISSUE",
AQ497="Coupure ENEO &amp; Baisse de tension","POWER ISSUE",
AQ497="Defaut GE &amp; POWER Cabinet","POWER ISSUE",
AQ497="Sharing","POWER ISSUE",
AQ497="Sites strategiques &amp; DataCenter","POWER ISSUE",
AQ497="Exclu","Exclu",
AQ497="SAT","TX ISSUE",
AQ497="SPARE-ISSUE","SPARE-ISSUE",
AQ497="Fiber CAmtel","TX ISSUE",
AQ497="Fiber AOF","TX ISSUE",
AQ497="Projet OCM (HUAWEI)","TRAVAUX-HUAWEI",
AQ497="Projet OCM (NOKIA)","TRAVAUX -NOKIA",
AQ497="ACCESS-ISSUE","ACCESS-ISSUE",
AQ497="Projet OCM (ZTE, NOKIA, autres projets)","TRAVAUX OCM",
AQ497="No root CAuse","No root cause",
AQ497="ODU HS","TX ISSUE",
AQ497="IP &amp; VLAN","TX ISSUE",
AQ497="Warehouse HUAWEI","SPARE-ISSUE",
AQ497="SPARE-HS","SPARE-ISSUE",
AQ497="Power Telco","RAN ISSUE",AQ497="no impacts","no impacts"
),"")</f>
        <v>POWER ISSUE</v>
      </c>
      <c r="AQ497" s="67" t="s">
        <v>5325</v>
      </c>
      <c r="AR497" s="48" t="str" cm="1">
        <f t="array" ref="AR497">IFERROR(_xlfn.IFS(
AQ497="MPR ISSUE","ACTIVE",
AQ497="BSS Hardware Issue","ACTIVE",
AQ497="Sites strategiques, MLL, Pylone, etc.","PASSIVE",
AQ497="AKTIVCO DEFAUT GE &amp; POWER Cabinet","PASSIVE",
AQ497="AKTIVCO Coupure ENEO &amp; Baisse de tension","PASSIVE",
AQ497="Coupure ENEO &amp; Baisse de tension","PASSIVE",
AQ497="Defaut GE &amp; POWER Cabinet","PASSIVE",
AQ497="Sharing","PASSIVE",
AQ497="Sites strategiques &amp; DataCenter","PASSIVE",
AQ497="Exclu","Exclu",
AQ497="SAT","ACTIVE",
AQ497="SPARE-ISSUE","SPARE-ISSUE",
AQ497="Fiber CAmtel","ACTIVE",
AQ497="Fiber AOF","ACTIVE",
AQ497="Projet OCM (HUAWEI)","PLANNED WORKS",
AQ497="Projet OCM (NOKIA)","PLANNED WORKS",
AQ497="ACCESS-ISSUE","ACCESS-ISSUE",
AQ497="Projet OCM (ZTE, NOKIA, autres projets)","PLANNED WORKS",
AQ497="No root CAuse","No root cause",
AQ497="ODU HS","ACTIVE",
AQ497="IP &amp; VLAN","ACTIVE",
AQ497="Warehouse HUAWEI","SPARE-ISSUE",
AQ497="SPARE-HS","SPARE-ISSUE",
AQ497="Power Telco","ACTIVE", AQ497="no impacts","no impacts"
),"")</f>
        <v>PASSIVE</v>
      </c>
      <c r="AS497" s="92" t="s">
        <v>5817</v>
      </c>
      <c r="AT497" s="98" t="s">
        <v>1230</v>
      </c>
      <c r="AV497" s="17" t="s">
        <v>5537</v>
      </c>
      <c r="AW497" s="7" t="s">
        <v>5537</v>
      </c>
      <c r="AX497" s="6" t="s">
        <v>5537</v>
      </c>
      <c r="AY497" s="7"/>
      <c r="AZ497" s="3" t="s">
        <v>5537</v>
      </c>
      <c r="BA497" s="18" t="s">
        <v>5537</v>
      </c>
      <c r="BB497" s="18" t="s">
        <v>5537</v>
      </c>
      <c r="BC497" s="18" t="s">
        <v>5537</v>
      </c>
      <c r="BD497" s="18" t="s">
        <v>5537</v>
      </c>
      <c r="BE497" s="18" t="s">
        <v>5537</v>
      </c>
      <c r="BF497" s="18" t="s">
        <v>5537</v>
      </c>
      <c r="BG497" s="18" t="s">
        <v>5537</v>
      </c>
      <c r="BH497" s="18" t="s">
        <v>5537</v>
      </c>
      <c r="BI497" s="18" t="s">
        <v>5537</v>
      </c>
      <c r="BJ497" s="18" t="s">
        <v>5537</v>
      </c>
      <c r="BK497" s="18" t="s">
        <v>5537</v>
      </c>
      <c r="BL497" s="9" t="s">
        <v>5817</v>
      </c>
      <c r="BM497" s="14" t="s">
        <v>5537</v>
      </c>
      <c r="BN497" s="14" t="s">
        <v>5537</v>
      </c>
      <c r="BO497" s="14" t="str">
        <f>_xlfn.XLOOKUP(B497,'[4]cell downs 18042026 17h'!$B:$B,'[4]cell downs 18042026 17h'!$B:$B,"")</f>
        <v/>
      </c>
      <c r="BP497" s="14" t="str">
        <f>_xlfn.XLOOKUP(B497,'[5]Cells Huawei 19042026 15h'!$B:$B,'[5]Cells Huawei 19042026 15h'!$B:$B,"")</f>
        <v/>
      </c>
      <c r="BQ497" s="9" t="str">
        <f>_xlfn.XLOOKUP(B497,'[6]cells down 19042026 9H40'!$B:$B,'[6]cells down 19042026 9H40'!$B:$B,"")</f>
        <v/>
      </c>
      <c r="BR497" s="9" t="s">
        <v>5537</v>
      </c>
      <c r="BS497" s="9" t="s">
        <v>5537</v>
      </c>
      <c r="BT497" s="108"/>
    </row>
    <row r="498" spans="1:72" s="9" customFormat="1" x14ac:dyDescent="0.35">
      <c r="A498" s="1" t="s">
        <v>2070</v>
      </c>
      <c r="B498" s="8" t="s">
        <v>2071</v>
      </c>
      <c r="C498" s="3" t="str">
        <f>_xlfn.XLOOKUP(B498,'[1]daily break down'!$D:$D,'[1]daily break down'!$E:$E,"")</f>
        <v>ADAMAOUA</v>
      </c>
      <c r="D498" s="1" t="s">
        <v>11</v>
      </c>
      <c r="E498" s="1" t="s">
        <v>96</v>
      </c>
      <c r="F498" s="3" t="s">
        <v>90</v>
      </c>
      <c r="G498" s="1" t="s">
        <v>2072</v>
      </c>
      <c r="H498" s="33" t="str">
        <f>_xlfn.XLOOKUP(B498,[2]CALCULATION!$B:$B,[2]CALCULATION!$H:$H,"")</f>
        <v>NOKIA</v>
      </c>
      <c r="I498" s="28">
        <v>1.783507831741196E-4</v>
      </c>
      <c r="J498" s="28">
        <v>1.426806265391799E-4</v>
      </c>
      <c r="K498" s="28">
        <v>2.140209398088277E-4</v>
      </c>
      <c r="L498" s="28">
        <v>2.6324575596476482E-2</v>
      </c>
      <c r="M498" s="28">
        <v>1.9618586149141573E-4</v>
      </c>
      <c r="N498" s="28">
        <v>1.7835078317400378E-4</v>
      </c>
      <c r="O498" s="28">
        <v>5.3973213825628248</v>
      </c>
      <c r="P498" s="28">
        <v>8.6235192771905336</v>
      </c>
      <c r="Q498" s="28">
        <v>7.2104792703920113</v>
      </c>
      <c r="R498" s="28">
        <v>8.3185680316415738</v>
      </c>
      <c r="S498" s="93">
        <v>1.9618586149129996E-4</v>
      </c>
      <c r="T498" s="93">
        <f>_xlfn.XLOOKUP(B498,'[3]Nur des jours'!$B:$B,'[3]Nur des jours'!$U:$U,"")</f>
        <v>0.24710430399308453</v>
      </c>
      <c r="U498" s="93">
        <v>1.783507831741196E-4</v>
      </c>
      <c r="V498" s="93">
        <v>1.7835078317400378E-4</v>
      </c>
      <c r="W498" s="93">
        <v>9.5479814599143994E-2</v>
      </c>
      <c r="X498" s="93">
        <v>1.4268062653906408E-4</v>
      </c>
      <c r="Y498" s="93">
        <v>1.0286455388573188</v>
      </c>
      <c r="Z498" s="93">
        <v>1.7835078317400378E-4</v>
      </c>
      <c r="AA498" s="93">
        <v>1.7835078317388799E-4</v>
      </c>
      <c r="AB498" s="93">
        <v>1.9618586149147365E-4</v>
      </c>
      <c r="AC498" s="93">
        <f>_xlfn.XLOOKUP(B498,'[3]Nur des jours'!$B:$B,'[3]Nur des jours'!$N:$N,"")</f>
        <v>0.6900605611350713</v>
      </c>
      <c r="AD498" s="93">
        <v>0.6900605611350713</v>
      </c>
      <c r="AE498" s="93">
        <v>0.11885172624186319</v>
      </c>
      <c r="AF498" s="93">
        <v>2.1402093980859614E-4</v>
      </c>
      <c r="AG498" s="93"/>
      <c r="AH498" s="93">
        <v>1.1807523770717416E-2</v>
      </c>
      <c r="AI498" s="93">
        <v>1.6111530760284404E-2</v>
      </c>
      <c r="AJ498" s="93">
        <v>1.8064999078101007E-2</v>
      </c>
      <c r="AK498" s="93">
        <v>6.600662774943639E-3</v>
      </c>
      <c r="AL498" s="93">
        <v>1.1807523770717416E-2</v>
      </c>
      <c r="AM498" s="49" t="s">
        <v>5559</v>
      </c>
      <c r="AN498" s="49"/>
      <c r="AO498" s="48" t="str" cm="1">
        <f t="array" ref="AO498">IFERROR(_xlfn.IFS(
AQ498="MPR ISSUE","PDH",
AQ498="BSS Hardware Issue","BSS",
AQ498="Sites strategiques, MLL, Pylone, etc.","ENVTECH",
AQ498="AKTIVCO DEFAUT GE &amp; POWER Cabinet","AKTIVCO",
AQ498="AKTIVCO Coupure ENEO &amp; Baisse de tension","AKTIVCO GRID ONLY",
AQ498="Coupure ENEO &amp; Baisse de tension","IHS GRID ONLY",
AQ498="Defaut GE &amp; POWER Cabinet","IHS",
AQ498="Sharing","Partners",
AQ498="Sites strategiques &amp; DataCenter","SST &amp; DC",
AQ498="Exclu","Exclu",
AQ498="SAT","SAT",
AQ498="SPARE-ISSUE","SPARE-ISSUE",
AQ498="Fiber CAmtel","TRANS_FO_CAMTEL",
AQ498="Fiber AOF","Fiber AOF",
AQ498="Projet OCM (HUAWEI)","TRAVAUX-HUAWEI",
AQ498="Projet OCM (NOKIA)","TRAVAUX-NOKIA",
AQ498="ACCESS-ISSUE","ACCESS-ISSUE",
AQ498="Projet OCM (ZTE, NOKIA, autres projets)","TRAVAUX OCM",
AQ498="No root CAuse","No root cause",
AQ498="ODU HS","PDH",
AQ498="IP &amp; VLAN","PDH",
AQ498="Warehouse HUAWEI","SPARE-ISSUE",
AQ498="SPARE-HS","SPARE-ISSUE",
AQ498="Power Telco","BSS",AQ498="no impacts","no impacts"
),"")</f>
        <v>IHS</v>
      </c>
      <c r="AP498" s="48" t="str" cm="1">
        <f t="array" ref="AP498">IFERROR(_xlfn.IFS(
AQ498="MPR ISSUE","TX ISSUE",
AQ498="BSS Hardware Issue","RAN ISSUE",
AQ498="Sites strategiques, MLL, Pylone, etc.","ENVTECH",
AQ498="AKTIVCO DEFAUT GE &amp; POWER Cabinet","POWER ISSUE",
AQ498="AKTIVCO Coupure ENEO &amp; Baisse de tension","POWER ISSUE",
AQ498="Coupure ENEO &amp; Baisse de tension","POWER ISSUE",
AQ498="Defaut GE &amp; POWER Cabinet","POWER ISSUE",
AQ498="Sharing","POWER ISSUE",
AQ498="Sites strategiques &amp; DataCenter","POWER ISSUE",
AQ498="Exclu","Exclu",
AQ498="SAT","TX ISSUE",
AQ498="SPARE-ISSUE","SPARE-ISSUE",
AQ498="Fiber CAmtel","TX ISSUE",
AQ498="Fiber AOF","TX ISSUE",
AQ498="Projet OCM (HUAWEI)","TRAVAUX-HUAWEI",
AQ498="Projet OCM (NOKIA)","TRAVAUX -NOKIA",
AQ498="ACCESS-ISSUE","ACCESS-ISSUE",
AQ498="Projet OCM (ZTE, NOKIA, autres projets)","TRAVAUX OCM",
AQ498="No root CAuse","No root cause",
AQ498="ODU HS","TX ISSUE",
AQ498="IP &amp; VLAN","TX ISSUE",
AQ498="Warehouse HUAWEI","SPARE-ISSUE",
AQ498="SPARE-HS","SPARE-ISSUE",
AQ498="Power Telco","RAN ISSUE",AQ498="no impacts","no impacts"
),"")</f>
        <v>POWER ISSUE</v>
      </c>
      <c r="AQ498" s="67" t="s">
        <v>5330</v>
      </c>
      <c r="AR498" s="48" t="str" cm="1">
        <f t="array" ref="AR498">IFERROR(_xlfn.IFS(
AQ498="MPR ISSUE","ACTIVE",
AQ498="BSS Hardware Issue","ACTIVE",
AQ498="Sites strategiques, MLL, Pylone, etc.","PASSIVE",
AQ498="AKTIVCO DEFAUT GE &amp; POWER Cabinet","PASSIVE",
AQ498="AKTIVCO Coupure ENEO &amp; Baisse de tension","PASSIVE",
AQ498="Coupure ENEO &amp; Baisse de tension","PASSIVE",
AQ498="Defaut GE &amp; POWER Cabinet","PASSIVE",
AQ498="Sharing","PASSIVE",
AQ498="Sites strategiques &amp; DataCenter","PASSIVE",
AQ498="Exclu","Exclu",
AQ498="SAT","ACTIVE",
AQ498="SPARE-ISSUE","SPARE-ISSUE",
AQ498="Fiber CAmtel","ACTIVE",
AQ498="Fiber AOF","ACTIVE",
AQ498="Projet OCM (HUAWEI)","PLANNED WORKS",
AQ498="Projet OCM (NOKIA)","PLANNED WORKS",
AQ498="ACCESS-ISSUE","ACCESS-ISSUE",
AQ498="Projet OCM (ZTE, NOKIA, autres projets)","PLANNED WORKS",
AQ498="No root CAuse","No root cause",
AQ498="ODU HS","ACTIVE",
AQ498="IP &amp; VLAN","ACTIVE",
AQ498="Warehouse HUAWEI","SPARE-ISSUE",
AQ498="SPARE-HS","SPARE-ISSUE",
AQ498="Power Telco","ACTIVE", AQ498="no impacts","no impacts"
),"")</f>
        <v>PASSIVE</v>
      </c>
      <c r="AS498" s="92" t="s">
        <v>5828</v>
      </c>
      <c r="AT498" s="98" t="s">
        <v>2071</v>
      </c>
      <c r="AV498" s="17" t="s">
        <v>5537</v>
      </c>
      <c r="AW498" s="7" t="s">
        <v>5537</v>
      </c>
      <c r="AX498" s="6" t="s">
        <v>5537</v>
      </c>
      <c r="AY498" s="7"/>
      <c r="AZ498" s="3" t="s">
        <v>5537</v>
      </c>
      <c r="BA498" s="18" t="s">
        <v>5537</v>
      </c>
      <c r="BB498" s="18" t="s">
        <v>5537</v>
      </c>
      <c r="BC498" s="18" t="s">
        <v>5537</v>
      </c>
      <c r="BD498" s="18" t="s">
        <v>5537</v>
      </c>
      <c r="BE498" s="18" t="s">
        <v>5537</v>
      </c>
      <c r="BF498" s="18" t="s">
        <v>5537</v>
      </c>
      <c r="BG498" s="18" t="s">
        <v>5537</v>
      </c>
      <c r="BH498" s="18" t="s">
        <v>5537</v>
      </c>
      <c r="BI498" s="18" t="s">
        <v>5537</v>
      </c>
      <c r="BJ498" s="18" t="s">
        <v>5537</v>
      </c>
      <c r="BK498" s="18" t="s">
        <v>5537</v>
      </c>
      <c r="BL498" s="9" t="s">
        <v>5828</v>
      </c>
      <c r="BM498" s="14" t="s">
        <v>5537</v>
      </c>
      <c r="BN498" s="14" t="s">
        <v>5537</v>
      </c>
      <c r="BO498" s="14" t="str">
        <f>_xlfn.XLOOKUP(B498,'[4]cell downs 18042026 17h'!$B:$B,'[4]cell downs 18042026 17h'!$B:$B,"")</f>
        <v/>
      </c>
      <c r="BP498" s="14" t="str">
        <f>_xlfn.XLOOKUP(B498,'[5]Cells Huawei 19042026 15h'!$B:$B,'[5]Cells Huawei 19042026 15h'!$B:$B,"")</f>
        <v/>
      </c>
      <c r="BQ498" s="9" t="str">
        <f>_xlfn.XLOOKUP(B498,'[6]cells down 19042026 9H40'!$B:$B,'[6]cells down 19042026 9H40'!$B:$B,"")</f>
        <v/>
      </c>
      <c r="BR498" s="9" t="s">
        <v>2071</v>
      </c>
      <c r="BS498" s="9" t="s">
        <v>5537</v>
      </c>
      <c r="BT498" s="108"/>
    </row>
    <row r="499" spans="1:72" s="9" customFormat="1" x14ac:dyDescent="0.35">
      <c r="A499" s="1" t="s">
        <v>1492</v>
      </c>
      <c r="B499" s="8" t="s">
        <v>1493</v>
      </c>
      <c r="C499" s="3" t="str">
        <f>_xlfn.XLOOKUP(B499,'[1]daily break down'!$D:$D,'[1]daily break down'!$E:$E,"")</f>
        <v>ADAMAOUA</v>
      </c>
      <c r="D499" s="1" t="s">
        <v>11</v>
      </c>
      <c r="E499" s="1" t="s">
        <v>66</v>
      </c>
      <c r="F499" s="3" t="s">
        <v>90</v>
      </c>
      <c r="G499" s="1" t="s">
        <v>1494</v>
      </c>
      <c r="H499" s="33" t="str">
        <f>_xlfn.XLOOKUP(B499,[2]CALCULATION!$B:$B,[2]CALCULATION!$H:$H,"")</f>
        <v>NOKIA</v>
      </c>
      <c r="I499" s="28">
        <v>2.3189627789662859E-3</v>
      </c>
      <c r="J499" s="28">
        <v>7.7705625802252945E-2</v>
      </c>
      <c r="K499" s="28">
        <v>3.4155929789315864E-2</v>
      </c>
      <c r="L499" s="28">
        <v>0</v>
      </c>
      <c r="M499" s="28">
        <v>0</v>
      </c>
      <c r="N499" s="28">
        <v>0</v>
      </c>
      <c r="O499" s="28">
        <v>4.4846242712833745E-2</v>
      </c>
      <c r="P499" s="28">
        <v>0.19942687465053999</v>
      </c>
      <c r="Q499" s="28">
        <v>3.7012009378622895E-2</v>
      </c>
      <c r="R499" s="28">
        <v>1.516157138129019E-3</v>
      </c>
      <c r="S499" s="93">
        <v>5.7257354309730437E-3</v>
      </c>
      <c r="T499" s="93">
        <f>_xlfn.XLOOKUP(B499,'[3]Nur des jours'!$B:$B,'[3]Nur des jours'!$U:$U,"")</f>
        <v>0</v>
      </c>
      <c r="U499" s="93">
        <v>0</v>
      </c>
      <c r="V499" s="93">
        <v>2.9610720519737052E-3</v>
      </c>
      <c r="W499" s="93">
        <v>0</v>
      </c>
      <c r="X499" s="93">
        <v>0</v>
      </c>
      <c r="Y499" s="93">
        <v>0.54469721550004213</v>
      </c>
      <c r="Z499" s="93">
        <v>0</v>
      </c>
      <c r="AA499" s="93">
        <v>0</v>
      </c>
      <c r="AB499" s="93">
        <v>0</v>
      </c>
      <c r="AC499" s="93">
        <f>_xlfn.XLOOKUP(B499,'[3]Nur des jours'!$B:$B,'[3]Nur des jours'!$N:$N,"")</f>
        <v>1.4270540178254463E-3</v>
      </c>
      <c r="AD499" s="93">
        <v>1.4270540178254463E-3</v>
      </c>
      <c r="AE499" s="93">
        <v>4.0135894251337786E-3</v>
      </c>
      <c r="AF499" s="93">
        <v>0</v>
      </c>
      <c r="AG499" s="93"/>
      <c r="AH499" s="93">
        <v>1.0613099966902276E-2</v>
      </c>
      <c r="AI499" s="93">
        <v>0</v>
      </c>
      <c r="AJ499" s="93">
        <v>3.1613748386675994E-2</v>
      </c>
      <c r="AK499" s="93">
        <v>0</v>
      </c>
      <c r="AL499" s="93">
        <v>1.0613099966902276E-2</v>
      </c>
      <c r="AM499" s="49" t="s">
        <v>5559</v>
      </c>
      <c r="AN499" s="49"/>
      <c r="AO499" s="48" t="str" cm="1">
        <f t="array" ref="AO499">IFERROR(_xlfn.IFS(
AQ499="MPR ISSUE","PDH",
AQ499="BSS Hardware Issue","BSS",
AQ499="Sites strategiques, MLL, Pylone, etc.","ENVTECH",
AQ499="AKTIVCO DEFAUT GE &amp; POWER Cabinet","AKTIVCO",
AQ499="AKTIVCO Coupure ENEO &amp; Baisse de tension","AKTIVCO GRID ONLY",
AQ499="Coupure ENEO &amp; Baisse de tension","IHS GRID ONLY",
AQ499="Defaut GE &amp; POWER Cabinet","IHS",
AQ499="Sharing","Partners",
AQ499="Sites strategiques &amp; DataCenter","SST &amp; DC",
AQ499="Exclu","Exclu",
AQ499="SAT","SAT",
AQ499="SPARE-ISSUE","SPARE-ISSUE",
AQ499="Fiber CAmtel","TRANS_FO_CAMTEL",
AQ499="Fiber AOF","Fiber AOF",
AQ499="Projet OCM (HUAWEI)","TRAVAUX-HUAWEI",
AQ499="Projet OCM (NOKIA)","TRAVAUX-NOKIA",
AQ499="ACCESS-ISSUE","ACCESS-ISSUE",
AQ499="Projet OCM (ZTE, NOKIA, autres projets)","TRAVAUX OCM",
AQ499="No root CAuse","No root cause",
AQ499="ODU HS","PDH",
AQ499="IP &amp; VLAN","PDH",
AQ499="Warehouse HUAWEI","SPARE-ISSUE",
AQ499="SPARE-HS","SPARE-ISSUE",
AQ499="Power Telco","BSS",AQ499="no impacts","no impacts"
),"")</f>
        <v>IHS</v>
      </c>
      <c r="AP499" s="48" t="str" cm="1">
        <f t="array" ref="AP499">IFERROR(_xlfn.IFS(
AQ499="MPR ISSUE","TX ISSUE",
AQ499="BSS Hardware Issue","RAN ISSUE",
AQ499="Sites strategiques, MLL, Pylone, etc.","ENVTECH",
AQ499="AKTIVCO DEFAUT GE &amp; POWER Cabinet","POWER ISSUE",
AQ499="AKTIVCO Coupure ENEO &amp; Baisse de tension","POWER ISSUE",
AQ499="Coupure ENEO &amp; Baisse de tension","POWER ISSUE",
AQ499="Defaut GE &amp; POWER Cabinet","POWER ISSUE",
AQ499="Sharing","POWER ISSUE",
AQ499="Sites strategiques &amp; DataCenter","POWER ISSUE",
AQ499="Exclu","Exclu",
AQ499="SAT","TX ISSUE",
AQ499="SPARE-ISSUE","SPARE-ISSUE",
AQ499="Fiber CAmtel","TX ISSUE",
AQ499="Fiber AOF","TX ISSUE",
AQ499="Projet OCM (HUAWEI)","TRAVAUX-HUAWEI",
AQ499="Projet OCM (NOKIA)","TRAVAUX -NOKIA",
AQ499="ACCESS-ISSUE","ACCESS-ISSUE",
AQ499="Projet OCM (ZTE, NOKIA, autres projets)","TRAVAUX OCM",
AQ499="No root CAuse","No root cause",
AQ499="ODU HS","TX ISSUE",
AQ499="IP &amp; VLAN","TX ISSUE",
AQ499="Warehouse HUAWEI","SPARE-ISSUE",
AQ499="SPARE-HS","SPARE-ISSUE",
AQ499="Power Telco","RAN ISSUE",AQ499="no impacts","no impacts"
),"")</f>
        <v>POWER ISSUE</v>
      </c>
      <c r="AQ499" s="67" t="s">
        <v>5330</v>
      </c>
      <c r="AR499" s="48" t="str" cm="1">
        <f t="array" ref="AR499">IFERROR(_xlfn.IFS(
AQ499="MPR ISSUE","ACTIVE",
AQ499="BSS Hardware Issue","ACTIVE",
AQ499="Sites strategiques, MLL, Pylone, etc.","PASSIVE",
AQ499="AKTIVCO DEFAUT GE &amp; POWER Cabinet","PASSIVE",
AQ499="AKTIVCO Coupure ENEO &amp; Baisse de tension","PASSIVE",
AQ499="Coupure ENEO &amp; Baisse de tension","PASSIVE",
AQ499="Defaut GE &amp; POWER Cabinet","PASSIVE",
AQ499="Sharing","PASSIVE",
AQ499="Sites strategiques &amp; DataCenter","PASSIVE",
AQ499="Exclu","Exclu",
AQ499="SAT","ACTIVE",
AQ499="SPARE-ISSUE","SPARE-ISSUE",
AQ499="Fiber CAmtel","ACTIVE",
AQ499="Fiber AOF","ACTIVE",
AQ499="Projet OCM (HUAWEI)","PLANNED WORKS",
AQ499="Projet OCM (NOKIA)","PLANNED WORKS",
AQ499="ACCESS-ISSUE","ACCESS-ISSUE",
AQ499="Projet OCM (ZTE, NOKIA, autres projets)","PLANNED WORKS",
AQ499="No root CAuse","No root cause",
AQ499="ODU HS","ACTIVE",
AQ499="IP &amp; VLAN","ACTIVE",
AQ499="Warehouse HUAWEI","SPARE-ISSUE",
AQ499="SPARE-HS","SPARE-ISSUE",
AQ499="Power Telco","ACTIVE", AQ499="no impacts","no impacts"
),"")</f>
        <v>PASSIVE</v>
      </c>
      <c r="AS499" s="92" t="s">
        <v>5854</v>
      </c>
      <c r="AT499" s="98" t="s">
        <v>1493</v>
      </c>
      <c r="AV499" s="17" t="s">
        <v>5537</v>
      </c>
      <c r="AW499" s="7" t="s">
        <v>5537</v>
      </c>
      <c r="AX499" s="6" t="s">
        <v>5537</v>
      </c>
      <c r="AY499" s="7"/>
      <c r="AZ499" s="3" t="s">
        <v>5537</v>
      </c>
      <c r="BA499" s="18" t="s">
        <v>5537</v>
      </c>
      <c r="BB499" s="18" t="s">
        <v>5537</v>
      </c>
      <c r="BC499" s="18" t="s">
        <v>5537</v>
      </c>
      <c r="BD499" s="18" t="s">
        <v>5537</v>
      </c>
      <c r="BE499" s="18" t="s">
        <v>5537</v>
      </c>
      <c r="BF499" s="18" t="s">
        <v>5537</v>
      </c>
      <c r="BG499" s="18" t="s">
        <v>5537</v>
      </c>
      <c r="BH499" s="18" t="s">
        <v>5537</v>
      </c>
      <c r="BI499" s="18" t="s">
        <v>5537</v>
      </c>
      <c r="BJ499" s="18" t="s">
        <v>5537</v>
      </c>
      <c r="BK499" s="18" t="s">
        <v>5537</v>
      </c>
      <c r="BL499" s="9" t="s">
        <v>5854</v>
      </c>
      <c r="BM499" s="14" t="s">
        <v>5537</v>
      </c>
      <c r="BN499" s="14" t="s">
        <v>5537</v>
      </c>
      <c r="BO499" s="14" t="str">
        <f>_xlfn.XLOOKUP(B499,'[4]cell downs 18042026 17h'!$B:$B,'[4]cell downs 18042026 17h'!$B:$B,"")</f>
        <v/>
      </c>
      <c r="BP499" s="14" t="str">
        <f>_xlfn.XLOOKUP(B499,'[5]Cells Huawei 19042026 15h'!$B:$B,'[5]Cells Huawei 19042026 15h'!$B:$B,"")</f>
        <v/>
      </c>
      <c r="BQ499" s="9" t="str">
        <f>_xlfn.XLOOKUP(B499,'[6]cells down 19042026 9H40'!$B:$B,'[6]cells down 19042026 9H40'!$B:$B,"")</f>
        <v/>
      </c>
      <c r="BR499" s="9" t="s">
        <v>1493</v>
      </c>
      <c r="BS499" s="9" t="s">
        <v>5537</v>
      </c>
      <c r="BT499" s="108"/>
    </row>
    <row r="500" spans="1:72" s="9" customFormat="1" x14ac:dyDescent="0.35">
      <c r="A500" s="1" t="s">
        <v>1800</v>
      </c>
      <c r="B500" s="8" t="s">
        <v>1801</v>
      </c>
      <c r="C500" s="3" t="str">
        <f>_xlfn.XLOOKUP(B500,'[1]daily break down'!$D:$D,'[1]daily break down'!$E:$E,"")</f>
        <v>EXTREME-NORD</v>
      </c>
      <c r="D500" s="1" t="s">
        <v>21</v>
      </c>
      <c r="E500" s="1" t="s">
        <v>710</v>
      </c>
      <c r="F500" s="3" t="s">
        <v>55</v>
      </c>
      <c r="G500" s="1" t="s">
        <v>1625</v>
      </c>
      <c r="H500" s="32" t="str">
        <f>_xlfn.XLOOKUP(B500,[2]CALCULATION!$B:$B,[2]CALCULATION!$H:$H,"")</f>
        <v>Huawei</v>
      </c>
      <c r="I500" s="28">
        <v>0</v>
      </c>
      <c r="J500" s="28">
        <v>0</v>
      </c>
      <c r="K500" s="28">
        <v>1.8837766420399902</v>
      </c>
      <c r="L500" s="28">
        <v>0</v>
      </c>
      <c r="M500" s="28">
        <v>2.4077355728484478E-3</v>
      </c>
      <c r="N500" s="28">
        <v>0</v>
      </c>
      <c r="O500" s="28">
        <v>0</v>
      </c>
      <c r="P500" s="28">
        <v>2.0510340065005299E-3</v>
      </c>
      <c r="Q500" s="28">
        <v>0</v>
      </c>
      <c r="R500" s="28">
        <v>0</v>
      </c>
      <c r="S500" s="93">
        <v>4.8860088804421959</v>
      </c>
      <c r="T500" s="93">
        <f>_xlfn.XLOOKUP(B500,'[3]Nur des jours'!$B:$B,'[3]Nur des jours'!$U:$U,"")</f>
        <v>26.849997003706843</v>
      </c>
      <c r="U500" s="93">
        <v>6.7212384393022351</v>
      </c>
      <c r="V500" s="93">
        <v>27.916748708026926</v>
      </c>
      <c r="W500" s="93">
        <v>26.849997003706843</v>
      </c>
      <c r="X500" s="93">
        <v>26.829486663641838</v>
      </c>
      <c r="Y500" s="93">
        <v>21.460931904244177</v>
      </c>
      <c r="Z500" s="93">
        <v>6.7397869207523264</v>
      </c>
      <c r="AA500" s="93">
        <v>15.535869196108814</v>
      </c>
      <c r="AB500" s="93">
        <v>8.3727666914930943</v>
      </c>
      <c r="AC500" s="93">
        <f>_xlfn.XLOOKUP(B500,'[3]Nur des jours'!$B:$B,'[3]Nur des jours'!$N:$N,"")</f>
        <v>9.7914579962503547E-3</v>
      </c>
      <c r="AD500" s="93">
        <v>9.7914579962503547E-3</v>
      </c>
      <c r="AE500" s="93">
        <v>1.8868442755105828</v>
      </c>
      <c r="AF500" s="93">
        <v>4.6192852842055383E-3</v>
      </c>
      <c r="AG500" s="93"/>
      <c r="AH500" s="93">
        <v>1.0522696207263585E-2</v>
      </c>
      <c r="AI500" s="93">
        <v>0</v>
      </c>
      <c r="AJ500" s="93">
        <v>3.1344458384759494E-2</v>
      </c>
      <c r="AK500" s="93">
        <v>0</v>
      </c>
      <c r="AL500" s="93">
        <v>1.0522696207263585E-2</v>
      </c>
      <c r="AM500" s="49" t="s">
        <v>5601</v>
      </c>
      <c r="AN500" s="49"/>
      <c r="AO500" s="48" t="str" cm="1">
        <f t="array" ref="AO500">IFERROR(_xlfn.IFS(
AQ500="MPR ISSUE","PDH",
AQ500="BSS Hardware Issue","BSS",
AQ500="Sites strategiques, MLL, Pylone, etc.","ENVTECH",
AQ500="AKTIVCO DEFAUT GE &amp; POWER Cabinet","AKTIVCO",
AQ500="AKTIVCO Coupure ENEO &amp; Baisse de tension","AKTIVCO GRID ONLY",
AQ500="Coupure ENEO &amp; Baisse de tension","IHS GRID ONLY",
AQ500="Defaut GE &amp; POWER Cabinet","IHS",
AQ500="Sharing","Partners",
AQ500="Sites strategiques &amp; DataCenter","SST &amp; DC",
AQ500="Exclu","Exclu",
AQ500="SAT","SAT",
AQ500="SPARE-ISSUE","SPARE-ISSUE",
AQ500="Fiber CAmtel","TRANS_FO_CAMTEL",
AQ500="Fiber AOF","Fiber AOF",
AQ500="Projet OCM (HUAWEI)","TRAVAUX-HUAWEI",
AQ500="Projet OCM (NOKIA)","TRAVAUX-NOKIA",
AQ500="ACCESS-ISSUE","ACCESS-ISSUE",
AQ500="Projet OCM (ZTE, NOKIA, autres projets)","TRAVAUX OCM",
AQ500="No root CAuse","No root cause",
AQ500="ODU HS","PDH",
AQ500="IP &amp; VLAN","PDH",
AQ500="Warehouse HUAWEI","SPARE-ISSUE",
AQ500="SPARE-HS","SPARE-ISSUE",
AQ500="Power Telco","BSS",AQ500="no impacts","no impacts"
),"")</f>
        <v>No root cause</v>
      </c>
      <c r="AP500" s="48" t="str" cm="1">
        <f t="array" ref="AP500">IFERROR(_xlfn.IFS(
AQ500="MPR ISSUE","TX ISSUE",
AQ500="BSS Hardware Issue","RAN ISSUE",
AQ500="Sites strategiques, MLL, Pylone, etc.","ENVTECH",
AQ500="AKTIVCO DEFAUT GE &amp; POWER Cabinet","POWER ISSUE",
AQ500="AKTIVCO Coupure ENEO &amp; Baisse de tension","POWER ISSUE",
AQ500="Coupure ENEO &amp; Baisse de tension","POWER ISSUE",
AQ500="Defaut GE &amp; POWER Cabinet","POWER ISSUE",
AQ500="Sharing","POWER ISSUE",
AQ500="Sites strategiques &amp; DataCenter","POWER ISSUE",
AQ500="Exclu","Exclu",
AQ500="SAT","TX ISSUE",
AQ500="SPARE-ISSUE","SPARE-ISSUE",
AQ500="Fiber CAmtel","TX ISSUE",
AQ500="Fiber AOF","TX ISSUE",
AQ500="Projet OCM (HUAWEI)","TRAVAUX-HUAWEI",
AQ500="Projet OCM (NOKIA)","TRAVAUX -NOKIA",
AQ500="ACCESS-ISSUE","ACCESS-ISSUE",
AQ500="Projet OCM (ZTE, NOKIA, autres projets)","TRAVAUX OCM",
AQ500="No root CAuse","No root cause",
AQ500="ODU HS","TX ISSUE",
AQ500="IP &amp; VLAN","TX ISSUE",
AQ500="Warehouse HUAWEI","SPARE-ISSUE",
AQ500="SPARE-HS","SPARE-ISSUE",
AQ500="Power Telco","RAN ISSUE",AQ500="no impacts","no impacts"
),"")</f>
        <v>No root cause</v>
      </c>
      <c r="AQ500" s="67" t="s">
        <v>5344</v>
      </c>
      <c r="AR500" s="48" t="str" cm="1">
        <f t="array" ref="AR500">IFERROR(_xlfn.IFS(
AQ500="MPR ISSUE","ACTIVE",
AQ500="BSS Hardware Issue","ACTIVE",
AQ500="Sites strategiques, MLL, Pylone, etc.","PASSIVE",
AQ500="AKTIVCO DEFAUT GE &amp; POWER Cabinet","PASSIVE",
AQ500="AKTIVCO Coupure ENEO &amp; Baisse de tension","PASSIVE",
AQ500="Coupure ENEO &amp; Baisse de tension","PASSIVE",
AQ500="Defaut GE &amp; POWER Cabinet","PASSIVE",
AQ500="Sharing","PASSIVE",
AQ500="Sites strategiques &amp; DataCenter","PASSIVE",
AQ500="Exclu","Exclu",
AQ500="SAT","ACTIVE",
AQ500="SPARE-ISSUE","SPARE-ISSUE",
AQ500="Fiber CAmtel","ACTIVE",
AQ500="Fiber AOF","ACTIVE",
AQ500="Projet OCM (HUAWEI)","PLANNED WORKS",
AQ500="Projet OCM (NOKIA)","PLANNED WORKS",
AQ500="ACCESS-ISSUE","ACCESS-ISSUE",
AQ500="Projet OCM (ZTE, NOKIA, autres projets)","PLANNED WORKS",
AQ500="No root CAuse","No root cause",
AQ500="ODU HS","ACTIVE",
AQ500="IP &amp; VLAN","ACTIVE",
AQ500="Warehouse HUAWEI","SPARE-ISSUE",
AQ500="SPARE-HS","SPARE-ISSUE",
AQ500="Power Telco","ACTIVE", AQ500="no impacts","no impacts"
),"")</f>
        <v>No root cause</v>
      </c>
      <c r="AS500" s="92" t="s">
        <v>5537</v>
      </c>
      <c r="AT500" s="98" t="s">
        <v>1801</v>
      </c>
      <c r="AV500" s="17" t="s">
        <v>5537</v>
      </c>
      <c r="AW500" s="7" t="s">
        <v>5537</v>
      </c>
      <c r="AX500" s="6" t="s">
        <v>5537</v>
      </c>
      <c r="AY500" s="7"/>
      <c r="AZ500" s="3" t="s">
        <v>5537</v>
      </c>
      <c r="BA500" s="18" t="s">
        <v>5537</v>
      </c>
      <c r="BB500" s="18" t="s">
        <v>5537</v>
      </c>
      <c r="BC500" s="18" t="s">
        <v>5537</v>
      </c>
      <c r="BD500" s="18" t="s">
        <v>5537</v>
      </c>
      <c r="BE500" s="18" t="s">
        <v>5537</v>
      </c>
      <c r="BF500" s="18" t="s">
        <v>5537</v>
      </c>
      <c r="BG500" s="18" t="s">
        <v>5537</v>
      </c>
      <c r="BH500" s="18" t="s">
        <v>5537</v>
      </c>
      <c r="BI500" s="18" t="s">
        <v>5537</v>
      </c>
      <c r="BJ500" s="18" t="s">
        <v>5537</v>
      </c>
      <c r="BK500" s="18" t="s">
        <v>5537</v>
      </c>
      <c r="BL500" s="9" t="s">
        <v>5537</v>
      </c>
      <c r="BM500" s="14" t="s">
        <v>5537</v>
      </c>
      <c r="BN500" s="14" t="s">
        <v>5537</v>
      </c>
      <c r="BO500" s="14" t="str">
        <f>_xlfn.XLOOKUP(B500,'[4]cell downs 18042026 17h'!$B:$B,'[4]cell downs 18042026 17h'!$B:$B,"")</f>
        <v/>
      </c>
      <c r="BP500" s="14" t="str">
        <f>_xlfn.XLOOKUP(B500,'[5]Cells Huawei 19042026 15h'!$B:$B,'[5]Cells Huawei 19042026 15h'!$B:$B,"")</f>
        <v/>
      </c>
      <c r="BQ500" s="9" t="str">
        <f>_xlfn.XLOOKUP(B500,'[6]cells down 19042026 9H40'!$B:$B,'[6]cells down 19042026 9H40'!$B:$B,"")</f>
        <v/>
      </c>
      <c r="BR500" s="9" t="s">
        <v>5537</v>
      </c>
      <c r="BS500" s="9" t="s">
        <v>5578</v>
      </c>
      <c r="BT500" s="108"/>
    </row>
    <row r="501" spans="1:72" s="9" customFormat="1" x14ac:dyDescent="0.35">
      <c r="A501" s="1" t="s">
        <v>1881</v>
      </c>
      <c r="B501" s="8" t="s">
        <v>1882</v>
      </c>
      <c r="C501" s="3" t="str">
        <f>_xlfn.XLOOKUP(B501,'[1]daily break down'!$D:$D,'[1]daily break down'!$E:$E,"")</f>
        <v>Maroua</v>
      </c>
      <c r="D501" s="1" t="s">
        <v>11</v>
      </c>
      <c r="E501" s="1" t="s">
        <v>12</v>
      </c>
      <c r="F501" s="3" t="s">
        <v>55</v>
      </c>
      <c r="G501" s="1" t="s">
        <v>84</v>
      </c>
      <c r="H501" s="32" t="str">
        <f>_xlfn.XLOOKUP(B501,[2]CALCULATION!$B:$B,[2]CALCULATION!$H:$H,"")</f>
        <v>Huawei</v>
      </c>
      <c r="I501" s="28">
        <v>0.80917750326025228</v>
      </c>
      <c r="J501" s="28">
        <v>0.59282016819192251</v>
      </c>
      <c r="K501" s="28">
        <v>3.83454183824012E-3</v>
      </c>
      <c r="L501" s="28">
        <v>0.40098606581001212</v>
      </c>
      <c r="M501" s="28">
        <v>0</v>
      </c>
      <c r="N501" s="28">
        <v>0</v>
      </c>
      <c r="O501" s="28">
        <v>0.31862367414027781</v>
      </c>
      <c r="P501" s="28">
        <v>0.16948674925021329</v>
      </c>
      <c r="Q501" s="28">
        <v>0.16024817868180222</v>
      </c>
      <c r="R501" s="28">
        <v>0.32067470814677845</v>
      </c>
      <c r="S501" s="93">
        <v>0.83728558668846831</v>
      </c>
      <c r="T501" s="93">
        <f>_xlfn.XLOOKUP(B501,'[3]Nur des jours'!$B:$B,'[3]Nur des jours'!$U:$U,"")</f>
        <v>0.68067576398341478</v>
      </c>
      <c r="U501" s="93">
        <v>0</v>
      </c>
      <c r="V501" s="93">
        <v>0.15445177822864858</v>
      </c>
      <c r="W501" s="93">
        <v>0.68067576398341467</v>
      </c>
      <c r="X501" s="93">
        <v>0.80630605565115165</v>
      </c>
      <c r="Y501" s="93">
        <v>0.8840669971149977</v>
      </c>
      <c r="Z501" s="93">
        <v>0</v>
      </c>
      <c r="AA501" s="93">
        <v>0</v>
      </c>
      <c r="AB501" s="93">
        <v>0</v>
      </c>
      <c r="AC501" s="93">
        <f>_xlfn.XLOOKUP(B501,'[3]Nur des jours'!$B:$B,'[3]Nur des jours'!$N:$N,"")</f>
        <v>0</v>
      </c>
      <c r="AD501" s="93">
        <v>0</v>
      </c>
      <c r="AE501" s="93">
        <v>0</v>
      </c>
      <c r="AF501" s="93">
        <v>1.1771151689481299E-2</v>
      </c>
      <c r="AG501" s="93"/>
      <c r="AH501" s="93">
        <v>1.0255170032502646E-2</v>
      </c>
      <c r="AI501" s="93">
        <v>4.3713455551159233E-3</v>
      </c>
      <c r="AJ501" s="93">
        <v>2.8688148352152758E-2</v>
      </c>
      <c r="AK501" s="93">
        <v>0</v>
      </c>
      <c r="AL501" s="93">
        <v>1.0255170032502646E-2</v>
      </c>
      <c r="AM501" s="49" t="s">
        <v>5559</v>
      </c>
      <c r="AN501" s="49"/>
      <c r="AO501" s="48" t="str" cm="1">
        <f t="array" ref="AO501">IFERROR(_xlfn.IFS(
AQ501="MPR ISSUE","PDH",
AQ501="BSS Hardware Issue","BSS",
AQ501="Sites strategiques, MLL, Pylone, etc.","ENVTECH",
AQ501="AKTIVCO DEFAUT GE &amp; POWER Cabinet","AKTIVCO",
AQ501="AKTIVCO Coupure ENEO &amp; Baisse de tension","AKTIVCO GRID ONLY",
AQ501="Coupure ENEO &amp; Baisse de tension","IHS GRID ONLY",
AQ501="Defaut GE &amp; POWER Cabinet","IHS",
AQ501="Sharing","Partners",
AQ501="Sites strategiques &amp; DataCenter","SST &amp; DC",
AQ501="Exclu","Exclu",
AQ501="SAT","SAT",
AQ501="SPARE-ISSUE","SPARE-ISSUE",
AQ501="Fiber CAmtel","TRANS_FO_CAMTEL",
AQ501="Fiber AOF","Fiber AOF",
AQ501="Projet OCM (HUAWEI)","TRAVAUX-HUAWEI",
AQ501="Projet OCM (NOKIA)","TRAVAUX-NOKIA",
AQ501="ACCESS-ISSUE","ACCESS-ISSUE",
AQ501="Projet OCM (ZTE, NOKIA, autres projets)","TRAVAUX OCM",
AQ501="No root CAuse","No root cause",
AQ501="ODU HS","PDH",
AQ501="IP &amp; VLAN","PDH",
AQ501="Warehouse HUAWEI","SPARE-ISSUE",
AQ501="SPARE-HS","SPARE-ISSUE",
AQ501="Power Telco","BSS",AQ501="no impacts","no impacts"
),"")</f>
        <v>No root cause</v>
      </c>
      <c r="AP501" s="48" t="str" cm="1">
        <f t="array" ref="AP501">IFERROR(_xlfn.IFS(
AQ501="MPR ISSUE","TX ISSUE",
AQ501="BSS Hardware Issue","RAN ISSUE",
AQ501="Sites strategiques, MLL, Pylone, etc.","ENVTECH",
AQ501="AKTIVCO DEFAUT GE &amp; POWER Cabinet","POWER ISSUE",
AQ501="AKTIVCO Coupure ENEO &amp; Baisse de tension","POWER ISSUE",
AQ501="Coupure ENEO &amp; Baisse de tension","POWER ISSUE",
AQ501="Defaut GE &amp; POWER Cabinet","POWER ISSUE",
AQ501="Sharing","POWER ISSUE",
AQ501="Sites strategiques &amp; DataCenter","POWER ISSUE",
AQ501="Exclu","Exclu",
AQ501="SAT","TX ISSUE",
AQ501="SPARE-ISSUE","SPARE-ISSUE",
AQ501="Fiber CAmtel","TX ISSUE",
AQ501="Fiber AOF","TX ISSUE",
AQ501="Projet OCM (HUAWEI)","TRAVAUX-HUAWEI",
AQ501="Projet OCM (NOKIA)","TRAVAUX -NOKIA",
AQ501="ACCESS-ISSUE","ACCESS-ISSUE",
AQ501="Projet OCM (ZTE, NOKIA, autres projets)","TRAVAUX OCM",
AQ501="No root CAuse","No root cause",
AQ501="ODU HS","TX ISSUE",
AQ501="IP &amp; VLAN","TX ISSUE",
AQ501="Warehouse HUAWEI","SPARE-ISSUE",
AQ501="SPARE-HS","SPARE-ISSUE",
AQ501="Power Telco","RAN ISSUE",AQ501="no impacts","no impacts"
),"")</f>
        <v>No root cause</v>
      </c>
      <c r="AQ501" s="127" t="s">
        <v>5344</v>
      </c>
      <c r="AR501" s="48" t="str" cm="1">
        <f t="array" ref="AR501">IFERROR(_xlfn.IFS(
AQ501="MPR ISSUE","ACTIVE",
AQ501="BSS Hardware Issue","ACTIVE",
AQ501="Sites strategiques, MLL, Pylone, etc.","PASSIVE",
AQ501="AKTIVCO DEFAUT GE &amp; POWER Cabinet","PASSIVE",
AQ501="AKTIVCO Coupure ENEO &amp; Baisse de tension","PASSIVE",
AQ501="Coupure ENEO &amp; Baisse de tension","PASSIVE",
AQ501="Defaut GE &amp; POWER Cabinet","PASSIVE",
AQ501="Sharing","PASSIVE",
AQ501="Sites strategiques &amp; DataCenter","PASSIVE",
AQ501="Exclu","Exclu",
AQ501="SAT","ACTIVE",
AQ501="SPARE-ISSUE","SPARE-ISSUE",
AQ501="Fiber CAmtel","ACTIVE",
AQ501="Fiber AOF","ACTIVE",
AQ501="Projet OCM (HUAWEI)","PLANNED WORKS",
AQ501="Projet OCM (NOKIA)","PLANNED WORKS",
AQ501="ACCESS-ISSUE","ACCESS-ISSUE",
AQ501="Projet OCM (ZTE, NOKIA, autres projets)","PLANNED WORKS",
AQ501="No root CAuse","No root cause",
AQ501="ODU HS","ACTIVE",
AQ501="IP &amp; VLAN","ACTIVE",
AQ501="Warehouse HUAWEI","SPARE-ISSUE",
AQ501="SPARE-HS","SPARE-ISSUE",
AQ501="Power Telco","ACTIVE", AQ501="no impacts","no impacts"
),"")</f>
        <v>No root cause</v>
      </c>
      <c r="AS501" s="92" t="s">
        <v>5537</v>
      </c>
      <c r="AT501" s="98" t="s">
        <v>1882</v>
      </c>
      <c r="AV501" s="17" t="s">
        <v>5537</v>
      </c>
      <c r="AW501" s="7" t="s">
        <v>5537</v>
      </c>
      <c r="AX501" s="6" t="s">
        <v>5537</v>
      </c>
      <c r="AY501" s="7"/>
      <c r="AZ501" s="3" t="s">
        <v>5537</v>
      </c>
      <c r="BA501" s="18" t="s">
        <v>5537</v>
      </c>
      <c r="BB501" s="18" t="s">
        <v>5537</v>
      </c>
      <c r="BC501" s="18" t="s">
        <v>5537</v>
      </c>
      <c r="BD501" s="18" t="s">
        <v>5537</v>
      </c>
      <c r="BE501" s="18" t="s">
        <v>5537</v>
      </c>
      <c r="BF501" s="18" t="s">
        <v>5537</v>
      </c>
      <c r="BG501" s="18" t="s">
        <v>5537</v>
      </c>
      <c r="BH501" s="18" t="s">
        <v>5537</v>
      </c>
      <c r="BI501" s="18" t="s">
        <v>5537</v>
      </c>
      <c r="BJ501" s="18" t="s">
        <v>5537</v>
      </c>
      <c r="BK501" s="18" t="s">
        <v>5537</v>
      </c>
      <c r="BL501" s="9" t="s">
        <v>5537</v>
      </c>
      <c r="BM501" s="14" t="s">
        <v>5537</v>
      </c>
      <c r="BN501" s="14" t="s">
        <v>5537</v>
      </c>
      <c r="BO501" s="14" t="str">
        <f>_xlfn.XLOOKUP(B501,'[4]cell downs 18042026 17h'!$B:$B,'[4]cell downs 18042026 17h'!$B:$B,"")</f>
        <v/>
      </c>
      <c r="BP501" s="14" t="str">
        <f>_xlfn.XLOOKUP(B501,'[5]Cells Huawei 19042026 15h'!$B:$B,'[5]Cells Huawei 19042026 15h'!$B:$B,"")</f>
        <v/>
      </c>
      <c r="BQ501" s="9" t="str">
        <f>_xlfn.XLOOKUP(B501,'[6]cells down 19042026 9H40'!$B:$B,'[6]cells down 19042026 9H40'!$B:$B,"")</f>
        <v/>
      </c>
      <c r="BR501" s="9" t="s">
        <v>1882</v>
      </c>
      <c r="BS501" s="9" t="s">
        <v>12</v>
      </c>
      <c r="BT501" s="108"/>
    </row>
    <row r="502" spans="1:72" s="9" customFormat="1" x14ac:dyDescent="0.35">
      <c r="A502" s="2" t="s">
        <v>3423</v>
      </c>
      <c r="B502" s="8" t="s">
        <v>3424</v>
      </c>
      <c r="C502" s="3" t="str">
        <f>_xlfn.XLOOKUP(B502,'[1]daily break down'!$D:$D,'[1]daily break down'!$E:$E,"")</f>
        <v>ADAMAOUA</v>
      </c>
      <c r="D502" s="1" t="s">
        <v>11</v>
      </c>
      <c r="E502" s="1" t="s">
        <v>12</v>
      </c>
      <c r="F502" s="3" t="s">
        <v>90</v>
      </c>
      <c r="G502" s="1" t="s">
        <v>3425</v>
      </c>
      <c r="H502" s="33" t="str">
        <f>_xlfn.XLOOKUP(B502,[2]CALCULATION!$B:$B,[2]CALCULATION!$H:$H,"")</f>
        <v>NOKIA</v>
      </c>
      <c r="I502" s="28">
        <v>0</v>
      </c>
      <c r="J502" s="28">
        <v>0</v>
      </c>
      <c r="K502" s="28">
        <v>6.9468320208874043E-2</v>
      </c>
      <c r="L502" s="28">
        <v>0</v>
      </c>
      <c r="M502" s="28">
        <v>0</v>
      </c>
      <c r="N502" s="28">
        <v>0</v>
      </c>
      <c r="O502" s="28">
        <v>0</v>
      </c>
      <c r="P502" s="28">
        <v>0</v>
      </c>
      <c r="Q502" s="28">
        <v>0</v>
      </c>
      <c r="R502" s="28">
        <v>3.6029748478909459E-3</v>
      </c>
      <c r="S502" s="93">
        <v>0</v>
      </c>
      <c r="T502" s="93">
        <f>_xlfn.XLOOKUP(B502,'[3]Nur des jours'!$B:$B,'[3]Nur des jours'!$U:$U,"")</f>
        <v>5.319724840598405</v>
      </c>
      <c r="U502" s="93">
        <v>0</v>
      </c>
      <c r="V502" s="93">
        <v>8.9190876114083977E-4</v>
      </c>
      <c r="W502" s="93">
        <v>5.319724840598405</v>
      </c>
      <c r="X502" s="93">
        <v>6.5971697498052277</v>
      </c>
      <c r="Y502" s="93">
        <v>0</v>
      </c>
      <c r="Z502" s="93">
        <v>0.21354035832012844</v>
      </c>
      <c r="AA502" s="93">
        <v>0</v>
      </c>
      <c r="AB502" s="93">
        <v>0</v>
      </c>
      <c r="AC502" s="93">
        <f>_xlfn.XLOOKUP(B502,'[3]Nur des jours'!$B:$B,'[3]Nur des jours'!$N:$N,"")</f>
        <v>0</v>
      </c>
      <c r="AD502" s="93">
        <v>0</v>
      </c>
      <c r="AE502" s="93">
        <v>1.009562985285363E-2</v>
      </c>
      <c r="AF502" s="93">
        <v>1.9870181842412685E-2</v>
      </c>
      <c r="AG502" s="93"/>
      <c r="AH502" s="93">
        <v>1.0095304640143967E-2</v>
      </c>
      <c r="AI502" s="93">
        <v>3.134879240954562E-2</v>
      </c>
      <c r="AJ502" s="93">
        <v>1.6736690322357639E-2</v>
      </c>
      <c r="AK502" s="93">
        <v>0</v>
      </c>
      <c r="AL502" s="93">
        <v>1.0095304640143967E-2</v>
      </c>
      <c r="AM502" s="49" t="s">
        <v>5559</v>
      </c>
      <c r="AN502" s="49"/>
      <c r="AO502" s="48" t="str" cm="1">
        <f t="array" ref="AO502">IFERROR(_xlfn.IFS(
AQ502="MPR ISSUE","PDH",
AQ502="BSS Hardware Issue","BSS",
AQ502="Sites strategiques, MLL, Pylone, etc.","ENVTECH",
AQ502="AKTIVCO DEFAUT GE &amp; POWER Cabinet","AKTIVCO",
AQ502="AKTIVCO Coupure ENEO &amp; Baisse de tension","AKTIVCO GRID ONLY",
AQ502="Coupure ENEO &amp; Baisse de tension","IHS GRID ONLY",
AQ502="Defaut GE &amp; POWER Cabinet","IHS",
AQ502="Sharing","Partners",
AQ502="Sites strategiques &amp; DataCenter","SST &amp; DC",
AQ502="Exclu","Exclu",
AQ502="SAT","SAT",
AQ502="SPARE-ISSUE","SPARE-ISSUE",
AQ502="Fiber CAmtel","TRANS_FO_CAMTEL",
AQ502="Fiber AOF","Fiber AOF",
AQ502="Projet OCM (HUAWEI)","TRAVAUX-HUAWEI",
AQ502="Projet OCM (NOKIA)","TRAVAUX-NOKIA",
AQ502="ACCESS-ISSUE","ACCESS-ISSUE",
AQ502="Projet OCM (ZTE, NOKIA, autres projets)","TRAVAUX OCM",
AQ502="No root CAuse","No root cause",
AQ502="ODU HS","PDH",
AQ502="IP &amp; VLAN","PDH",
AQ502="Warehouse HUAWEI","SPARE-ISSUE",
AQ502="SPARE-HS","SPARE-ISSUE",
AQ502="Power Telco","BSS",AQ502="no impacts","no impacts"
),"")</f>
        <v>IHS</v>
      </c>
      <c r="AP502" s="48" t="str" cm="1">
        <f t="array" ref="AP502">IFERROR(_xlfn.IFS(
AQ502="MPR ISSUE","TX ISSUE",
AQ502="BSS Hardware Issue","RAN ISSUE",
AQ502="Sites strategiques, MLL, Pylone, etc.","ENVTECH",
AQ502="AKTIVCO DEFAUT GE &amp; POWER Cabinet","POWER ISSUE",
AQ502="AKTIVCO Coupure ENEO &amp; Baisse de tension","POWER ISSUE",
AQ502="Coupure ENEO &amp; Baisse de tension","POWER ISSUE",
AQ502="Defaut GE &amp; POWER Cabinet","POWER ISSUE",
AQ502="Sharing","POWER ISSUE",
AQ502="Sites strategiques &amp; DataCenter","POWER ISSUE",
AQ502="Exclu","Exclu",
AQ502="SAT","TX ISSUE",
AQ502="SPARE-ISSUE","SPARE-ISSUE",
AQ502="Fiber CAmtel","TX ISSUE",
AQ502="Fiber AOF","TX ISSUE",
AQ502="Projet OCM (HUAWEI)","TRAVAUX-HUAWEI",
AQ502="Projet OCM (NOKIA)","TRAVAUX -NOKIA",
AQ502="ACCESS-ISSUE","ACCESS-ISSUE",
AQ502="Projet OCM (ZTE, NOKIA, autres projets)","TRAVAUX OCM",
AQ502="No root CAuse","No root cause",
AQ502="ODU HS","TX ISSUE",
AQ502="IP &amp; VLAN","TX ISSUE",
AQ502="Warehouse HUAWEI","SPARE-ISSUE",
AQ502="SPARE-HS","SPARE-ISSUE",
AQ502="Power Telco","RAN ISSUE",AQ502="no impacts","no impacts"
),"")</f>
        <v>POWER ISSUE</v>
      </c>
      <c r="AQ502" s="67" t="s">
        <v>5330</v>
      </c>
      <c r="AR502" s="48" t="str" cm="1">
        <f t="array" ref="AR502">IFERROR(_xlfn.IFS(
AQ502="MPR ISSUE","ACTIVE",
AQ502="BSS Hardware Issue","ACTIVE",
AQ502="Sites strategiques, MLL, Pylone, etc.","PASSIVE",
AQ502="AKTIVCO DEFAUT GE &amp; POWER Cabinet","PASSIVE",
AQ502="AKTIVCO Coupure ENEO &amp; Baisse de tension","PASSIVE",
AQ502="Coupure ENEO &amp; Baisse de tension","PASSIVE",
AQ502="Defaut GE &amp; POWER Cabinet","PASSIVE",
AQ502="Sharing","PASSIVE",
AQ502="Sites strategiques &amp; DataCenter","PASSIVE",
AQ502="Exclu","Exclu",
AQ502="SAT","ACTIVE",
AQ502="SPARE-ISSUE","SPARE-ISSUE",
AQ502="Fiber CAmtel","ACTIVE",
AQ502="Fiber AOF","ACTIVE",
AQ502="Projet OCM (HUAWEI)","PLANNED WORKS",
AQ502="Projet OCM (NOKIA)","PLANNED WORKS",
AQ502="ACCESS-ISSUE","ACCESS-ISSUE",
AQ502="Projet OCM (ZTE, NOKIA, autres projets)","PLANNED WORKS",
AQ502="No root CAuse","No root cause",
AQ502="ODU HS","ACTIVE",
AQ502="IP &amp; VLAN","ACTIVE",
AQ502="Warehouse HUAWEI","SPARE-ISSUE",
AQ502="SPARE-HS","SPARE-ISSUE",
AQ502="Power Telco","ACTIVE", AQ502="no impacts","no impacts"
),"")</f>
        <v>PASSIVE</v>
      </c>
      <c r="AS502" s="92" t="s">
        <v>5805</v>
      </c>
      <c r="AT502" s="98" t="s">
        <v>3424</v>
      </c>
      <c r="AV502" s="17" t="s">
        <v>5537</v>
      </c>
      <c r="AW502" s="7" t="s">
        <v>5537</v>
      </c>
      <c r="AX502" s="6" t="s">
        <v>5537</v>
      </c>
      <c r="AY502" s="7"/>
      <c r="AZ502" s="3" t="s">
        <v>5537</v>
      </c>
      <c r="BA502" s="18" t="s">
        <v>5537</v>
      </c>
      <c r="BB502" s="18" t="s">
        <v>5537</v>
      </c>
      <c r="BC502" s="18" t="s">
        <v>5537</v>
      </c>
      <c r="BD502" s="18" t="s">
        <v>5537</v>
      </c>
      <c r="BE502" s="18" t="s">
        <v>5537</v>
      </c>
      <c r="BF502" s="18" t="s">
        <v>5537</v>
      </c>
      <c r="BG502" s="18" t="s">
        <v>5537</v>
      </c>
      <c r="BH502" s="18" t="s">
        <v>5537</v>
      </c>
      <c r="BI502" s="18" t="s">
        <v>5537</v>
      </c>
      <c r="BJ502" s="18" t="s">
        <v>5537</v>
      </c>
      <c r="BK502" s="18" t="s">
        <v>5537</v>
      </c>
      <c r="BL502" s="9" t="s">
        <v>5805</v>
      </c>
      <c r="BM502" s="14" t="s">
        <v>5537</v>
      </c>
      <c r="BN502" s="14" t="s">
        <v>5537</v>
      </c>
      <c r="BO502" s="14" t="str">
        <f>_xlfn.XLOOKUP(B502,'[4]cell downs 18042026 17h'!$B:$B,'[4]cell downs 18042026 17h'!$B:$B,"")</f>
        <v/>
      </c>
      <c r="BP502" s="14" t="str">
        <f>_xlfn.XLOOKUP(B502,'[5]Cells Huawei 19042026 15h'!$B:$B,'[5]Cells Huawei 19042026 15h'!$B:$B,"")</f>
        <v/>
      </c>
      <c r="BQ502" s="9" t="str">
        <f>_xlfn.XLOOKUP(B502,'[6]cells down 19042026 9H40'!$B:$B,'[6]cells down 19042026 9H40'!$B:$B,"")</f>
        <v/>
      </c>
      <c r="BR502" s="9" t="s">
        <v>3424</v>
      </c>
      <c r="BS502" s="9" t="s">
        <v>5537</v>
      </c>
      <c r="BT502" s="108"/>
    </row>
    <row r="503" spans="1:72" s="9" customFormat="1" x14ac:dyDescent="0.35">
      <c r="A503" s="2" t="s">
        <v>1427</v>
      </c>
      <c r="B503" s="8" t="s">
        <v>1428</v>
      </c>
      <c r="C503" s="3" t="str">
        <f>_xlfn.XLOOKUP(B503,'[1]daily break down'!$D:$D,'[1]daily break down'!$E:$E,"")</f>
        <v>ADAMAOUA</v>
      </c>
      <c r="D503" s="1" t="s">
        <v>11</v>
      </c>
      <c r="E503" s="1" t="s">
        <v>96</v>
      </c>
      <c r="F503" s="3" t="s">
        <v>90</v>
      </c>
      <c r="G503" s="1" t="s">
        <v>1427</v>
      </c>
      <c r="H503" s="33" t="str">
        <f>_xlfn.XLOOKUP(B503,[2]CALCULATION!$B:$B,[2]CALCULATION!$H:$H,"")</f>
        <v>NOKIA</v>
      </c>
      <c r="I503" s="28">
        <v>1.6054357700533064E-3</v>
      </c>
      <c r="J503" s="28">
        <v>0</v>
      </c>
      <c r="K503" s="28">
        <v>2.5154011466607291E-2</v>
      </c>
      <c r="L503" s="28">
        <v>7.3132285486219029E-3</v>
      </c>
      <c r="M503" s="28">
        <v>2.9432989117645662E-3</v>
      </c>
      <c r="N503" s="28">
        <v>8.6589134811266524E-2</v>
      </c>
      <c r="O503" s="28">
        <v>3.4407136726632481E-2</v>
      </c>
      <c r="P503" s="28">
        <v>0.1367705666427117</v>
      </c>
      <c r="Q503" s="28">
        <v>2.5007649433917072E-2</v>
      </c>
      <c r="R503" s="28">
        <v>0</v>
      </c>
      <c r="S503" s="93">
        <v>0</v>
      </c>
      <c r="T503" s="93">
        <f>_xlfn.XLOOKUP(B503,'[3]Nur des jours'!$B:$B,'[3]Nur des jours'!$U:$U,"")</f>
        <v>0</v>
      </c>
      <c r="U503" s="93">
        <v>0</v>
      </c>
      <c r="V503" s="93">
        <v>0</v>
      </c>
      <c r="W503" s="93">
        <v>0</v>
      </c>
      <c r="X503" s="93">
        <v>1.0702905133692132E-3</v>
      </c>
      <c r="Y503" s="93">
        <v>0.72845205837322646</v>
      </c>
      <c r="Z503" s="93">
        <v>0</v>
      </c>
      <c r="AA503" s="93">
        <v>0</v>
      </c>
      <c r="AB503" s="93">
        <v>0</v>
      </c>
      <c r="AC503" s="93">
        <f>_xlfn.XLOOKUP(B503,'[3]Nur des jours'!$B:$B,'[3]Nur des jours'!$N:$N,"")</f>
        <v>2.140581026737913E-3</v>
      </c>
      <c r="AD503" s="93">
        <v>2.140581026737913E-3</v>
      </c>
      <c r="AE503" s="93">
        <v>2.5865354073085042E-3</v>
      </c>
      <c r="AF503" s="93">
        <v>0</v>
      </c>
      <c r="AG503" s="93"/>
      <c r="AH503" s="93">
        <v>9.721242826826515E-3</v>
      </c>
      <c r="AI503" s="93">
        <v>0</v>
      </c>
      <c r="AJ503" s="93">
        <v>2.8957130875190796E-2</v>
      </c>
      <c r="AK503" s="93">
        <v>0</v>
      </c>
      <c r="AL503" s="93">
        <v>9.721242826826515E-3</v>
      </c>
      <c r="AM503" s="49" t="s">
        <v>5559</v>
      </c>
      <c r="AN503" s="49"/>
      <c r="AO503" s="48" t="str" cm="1">
        <f t="array" ref="AO503">IFERROR(_xlfn.IFS(
AQ503="MPR ISSUE","PDH",
AQ503="BSS Hardware Issue","BSS",
AQ503="Sites strategiques, MLL, Pylone, etc.","ENVTECH",
AQ503="AKTIVCO DEFAUT GE &amp; POWER Cabinet","AKTIVCO",
AQ503="AKTIVCO Coupure ENEO &amp; Baisse de tension","AKTIVCO GRID ONLY",
AQ503="Coupure ENEO &amp; Baisse de tension","IHS GRID ONLY",
AQ503="Defaut GE &amp; POWER Cabinet","IHS",
AQ503="Sharing","Partners",
AQ503="Sites strategiques &amp; DataCenter","SST &amp; DC",
AQ503="Exclu","Exclu",
AQ503="SAT","SAT",
AQ503="SPARE-ISSUE","SPARE-ISSUE",
AQ503="Fiber CAmtel","TRANS_FO_CAMTEL",
AQ503="Fiber AOF","Fiber AOF",
AQ503="Projet OCM (HUAWEI)","TRAVAUX-HUAWEI",
AQ503="Projet OCM (NOKIA)","TRAVAUX-NOKIA",
AQ503="ACCESS-ISSUE","ACCESS-ISSUE",
AQ503="Projet OCM (ZTE, NOKIA, autres projets)","TRAVAUX OCM",
AQ503="No root CAuse","No root cause",
AQ503="ODU HS","PDH",
AQ503="IP &amp; VLAN","PDH",
AQ503="Warehouse HUAWEI","SPARE-ISSUE",
AQ503="SPARE-HS","SPARE-ISSUE",
AQ503="Power Telco","BSS",AQ503="no impacts","no impacts"
),"")</f>
        <v>No root cause</v>
      </c>
      <c r="AP503" s="48" t="str" cm="1">
        <f t="array" ref="AP503">IFERROR(_xlfn.IFS(
AQ503="MPR ISSUE","TX ISSUE",
AQ503="BSS Hardware Issue","RAN ISSUE",
AQ503="Sites strategiques, MLL, Pylone, etc.","ENVTECH",
AQ503="AKTIVCO DEFAUT GE &amp; POWER Cabinet","POWER ISSUE",
AQ503="AKTIVCO Coupure ENEO &amp; Baisse de tension","POWER ISSUE",
AQ503="Coupure ENEO &amp; Baisse de tension","POWER ISSUE",
AQ503="Defaut GE &amp; POWER Cabinet","POWER ISSUE",
AQ503="Sharing","POWER ISSUE",
AQ503="Sites strategiques &amp; DataCenter","POWER ISSUE",
AQ503="Exclu","Exclu",
AQ503="SAT","TX ISSUE",
AQ503="SPARE-ISSUE","SPARE-ISSUE",
AQ503="Fiber CAmtel","TX ISSUE",
AQ503="Fiber AOF","TX ISSUE",
AQ503="Projet OCM (HUAWEI)","TRAVAUX-HUAWEI",
AQ503="Projet OCM (NOKIA)","TRAVAUX -NOKIA",
AQ503="ACCESS-ISSUE","ACCESS-ISSUE",
AQ503="Projet OCM (ZTE, NOKIA, autres projets)","TRAVAUX OCM",
AQ503="No root CAuse","No root cause",
AQ503="ODU HS","TX ISSUE",
AQ503="IP &amp; VLAN","TX ISSUE",
AQ503="Warehouse HUAWEI","SPARE-ISSUE",
AQ503="SPARE-HS","SPARE-ISSUE",
AQ503="Power Telco","RAN ISSUE",AQ503="no impacts","no impacts"
),"")</f>
        <v>No root cause</v>
      </c>
      <c r="AQ503" s="127" t="s">
        <v>5344</v>
      </c>
      <c r="AR503" s="48" t="str" cm="1">
        <f t="array" ref="AR503">IFERROR(_xlfn.IFS(
AQ503="MPR ISSUE","ACTIVE",
AQ503="BSS Hardware Issue","ACTIVE",
AQ503="Sites strategiques, MLL, Pylone, etc.","PASSIVE",
AQ503="AKTIVCO DEFAUT GE &amp; POWER Cabinet","PASSIVE",
AQ503="AKTIVCO Coupure ENEO &amp; Baisse de tension","PASSIVE",
AQ503="Coupure ENEO &amp; Baisse de tension","PASSIVE",
AQ503="Defaut GE &amp; POWER Cabinet","PASSIVE",
AQ503="Sharing","PASSIVE",
AQ503="Sites strategiques &amp; DataCenter","PASSIVE",
AQ503="Exclu","Exclu",
AQ503="SAT","ACTIVE",
AQ503="SPARE-ISSUE","SPARE-ISSUE",
AQ503="Fiber CAmtel","ACTIVE",
AQ503="Fiber AOF","ACTIVE",
AQ503="Projet OCM (HUAWEI)","PLANNED WORKS",
AQ503="Projet OCM (NOKIA)","PLANNED WORKS",
AQ503="ACCESS-ISSUE","ACCESS-ISSUE",
AQ503="Projet OCM (ZTE, NOKIA, autres projets)","PLANNED WORKS",
AQ503="No root CAuse","No root cause",
AQ503="ODU HS","ACTIVE",
AQ503="IP &amp; VLAN","ACTIVE",
AQ503="Warehouse HUAWEI","SPARE-ISSUE",
AQ503="SPARE-HS","SPARE-ISSUE",
AQ503="Power Telco","ACTIVE", AQ503="no impacts","no impacts"
),"")</f>
        <v>No root cause</v>
      </c>
      <c r="AS503" s="92" t="s">
        <v>5537</v>
      </c>
      <c r="AT503" s="98" t="s">
        <v>1428</v>
      </c>
      <c r="AV503" s="17" t="s">
        <v>5537</v>
      </c>
      <c r="AW503" s="7" t="s">
        <v>5537</v>
      </c>
      <c r="AX503" s="6" t="s">
        <v>5537</v>
      </c>
      <c r="AY503" s="7"/>
      <c r="AZ503" s="3" t="s">
        <v>5537</v>
      </c>
      <c r="BA503" s="18" t="s">
        <v>5537</v>
      </c>
      <c r="BB503" s="18" t="s">
        <v>5537</v>
      </c>
      <c r="BC503" s="18" t="s">
        <v>5537</v>
      </c>
      <c r="BD503" s="18" t="s">
        <v>5537</v>
      </c>
      <c r="BE503" s="18" t="s">
        <v>5537</v>
      </c>
      <c r="BF503" s="18" t="s">
        <v>5537</v>
      </c>
      <c r="BG503" s="18" t="s">
        <v>5537</v>
      </c>
      <c r="BH503" s="18" t="s">
        <v>5537</v>
      </c>
      <c r="BI503" s="18" t="s">
        <v>5537</v>
      </c>
      <c r="BJ503" s="18" t="s">
        <v>5537</v>
      </c>
      <c r="BK503" s="18" t="s">
        <v>5537</v>
      </c>
      <c r="BL503" s="9" t="s">
        <v>5537</v>
      </c>
      <c r="BM503" s="14" t="s">
        <v>5537</v>
      </c>
      <c r="BN503" s="14" t="s">
        <v>5537</v>
      </c>
      <c r="BO503" s="14" t="str">
        <f>_xlfn.XLOOKUP(B503,'[4]cell downs 18042026 17h'!$B:$B,'[4]cell downs 18042026 17h'!$B:$B,"")</f>
        <v/>
      </c>
      <c r="BP503" s="14" t="str">
        <f>_xlfn.XLOOKUP(B503,'[5]Cells Huawei 19042026 15h'!$B:$B,'[5]Cells Huawei 19042026 15h'!$B:$B,"")</f>
        <v/>
      </c>
      <c r="BQ503" s="9" t="str">
        <f>_xlfn.XLOOKUP(B503,'[6]cells down 19042026 9H40'!$B:$B,'[6]cells down 19042026 9H40'!$B:$B,"")</f>
        <v/>
      </c>
      <c r="BR503" s="9" t="s">
        <v>1428</v>
      </c>
      <c r="BS503" s="9" t="s">
        <v>12</v>
      </c>
      <c r="BT503" s="108"/>
    </row>
    <row r="504" spans="1:72" s="9" customFormat="1" x14ac:dyDescent="0.35">
      <c r="A504" s="1" t="s">
        <v>719</v>
      </c>
      <c r="B504" s="8" t="s">
        <v>967</v>
      </c>
      <c r="C504" s="3" t="str">
        <f>_xlfn.XLOOKUP(B504,'[1]daily break down'!$D:$D,'[1]daily break down'!$E:$E,"")</f>
        <v>EXTREME-NORD</v>
      </c>
      <c r="D504" s="1" t="s">
        <v>11</v>
      </c>
      <c r="E504" s="1" t="s">
        <v>12</v>
      </c>
      <c r="F504" s="3" t="s">
        <v>55</v>
      </c>
      <c r="G504" s="1" t="s">
        <v>719</v>
      </c>
      <c r="H504" s="33" t="str">
        <f>_xlfn.XLOOKUP(B504,[2]CALCULATION!$B:$B,[2]CALCULATION!$H:$H,"")</f>
        <v>NOKIA</v>
      </c>
      <c r="I504" s="28">
        <v>0.23333032236829862</v>
      </c>
      <c r="J504" s="28">
        <v>0.59597723953319981</v>
      </c>
      <c r="K504" s="28">
        <v>0.92546130111667813</v>
      </c>
      <c r="L504" s="28">
        <v>0</v>
      </c>
      <c r="M504" s="28">
        <v>0</v>
      </c>
      <c r="N504" s="28">
        <v>0</v>
      </c>
      <c r="O504" s="28">
        <v>0</v>
      </c>
      <c r="P504" s="28">
        <v>0.10539955596344142</v>
      </c>
      <c r="Q504" s="28">
        <v>0</v>
      </c>
      <c r="R504" s="28">
        <v>0.11074796143878519</v>
      </c>
      <c r="S504" s="93">
        <v>0</v>
      </c>
      <c r="T504" s="93">
        <f>_xlfn.XLOOKUP(B504,'[3]Nur des jours'!$B:$B,'[3]Nur des jours'!$U:$U,"")</f>
        <v>0.42694501507528732</v>
      </c>
      <c r="U504" s="93">
        <v>0.13122420095732315</v>
      </c>
      <c r="V504" s="93">
        <v>1.9673216462817208E-2</v>
      </c>
      <c r="W504" s="93">
        <v>0.42694501507528737</v>
      </c>
      <c r="X504" s="93">
        <v>6.02129584658272E-2</v>
      </c>
      <c r="Y504" s="93">
        <v>7.0129256849387617E-2</v>
      </c>
      <c r="Z504" s="93">
        <v>5.1668221885495955E-2</v>
      </c>
      <c r="AA504" s="93">
        <v>0</v>
      </c>
      <c r="AB504" s="93">
        <v>0.20790936558055348</v>
      </c>
      <c r="AC504" s="93">
        <f>_xlfn.XLOOKUP(B504,'[3]Nur des jours'!$B:$B,'[3]Nur des jours'!$N:$N,"")</f>
        <v>6.6881543690234654E-3</v>
      </c>
      <c r="AD504" s="93">
        <v>6.6881543690234654E-3</v>
      </c>
      <c r="AE504" s="93">
        <v>5.8769984096565912E-2</v>
      </c>
      <c r="AF504" s="93">
        <v>1.507282405801476</v>
      </c>
      <c r="AG504" s="93"/>
      <c r="AH504" s="93">
        <v>9.1137250201893082E-3</v>
      </c>
      <c r="AI504" s="93">
        <v>6.3821645104692473E-2</v>
      </c>
      <c r="AJ504" s="93">
        <v>0</v>
      </c>
      <c r="AK504" s="93">
        <v>0</v>
      </c>
      <c r="AL504" s="93">
        <v>9.1137250201893082E-3</v>
      </c>
      <c r="AM504" s="49" t="s">
        <v>5601</v>
      </c>
      <c r="AN504" s="49"/>
      <c r="AO504" s="48" t="str" cm="1">
        <f t="array" ref="AO504">IFERROR(_xlfn.IFS(
AQ504="MPR ISSUE","PDH",
AQ504="BSS Hardware Issue","BSS",
AQ504="Sites strategiques, MLL, Pylone, etc.","ENVTECH",
AQ504="AKTIVCO DEFAUT GE &amp; POWER Cabinet","AKTIVCO",
AQ504="AKTIVCO Coupure ENEO &amp; Baisse de tension","AKTIVCO GRID ONLY",
AQ504="Coupure ENEO &amp; Baisse de tension","IHS GRID ONLY",
AQ504="Defaut GE &amp; POWER Cabinet","IHS",
AQ504="Sharing","Partners",
AQ504="Sites strategiques &amp; DataCenter","SST &amp; DC",
AQ504="Exclu","Exclu",
AQ504="SAT","SAT",
AQ504="SPARE-ISSUE","SPARE-ISSUE",
AQ504="Fiber CAmtel","TRANS_FO_CAMTEL",
AQ504="Fiber AOF","Fiber AOF",
AQ504="Projet OCM (HUAWEI)","TRAVAUX-HUAWEI",
AQ504="Projet OCM (NOKIA)","TRAVAUX-NOKIA",
AQ504="ACCESS-ISSUE","ACCESS-ISSUE",
AQ504="Projet OCM (ZTE, NOKIA, autres projets)","TRAVAUX OCM",
AQ504="No root CAuse","No root cause",
AQ504="ODU HS","PDH",
AQ504="IP &amp; VLAN","PDH",
AQ504="Warehouse HUAWEI","SPARE-ISSUE",
AQ504="SPARE-HS","SPARE-ISSUE",
AQ504="Power Telco","BSS",AQ504="no impacts","no impacts"
),"")</f>
        <v>IHS</v>
      </c>
      <c r="AP504" s="48" t="str" cm="1">
        <f t="array" ref="AP504">IFERROR(_xlfn.IFS(
AQ504="MPR ISSUE","TX ISSUE",
AQ504="BSS Hardware Issue","RAN ISSUE",
AQ504="Sites strategiques, MLL, Pylone, etc.","ENVTECH",
AQ504="AKTIVCO DEFAUT GE &amp; POWER Cabinet","POWER ISSUE",
AQ504="AKTIVCO Coupure ENEO &amp; Baisse de tension","POWER ISSUE",
AQ504="Coupure ENEO &amp; Baisse de tension","POWER ISSUE",
AQ504="Defaut GE &amp; POWER Cabinet","POWER ISSUE",
AQ504="Sharing","POWER ISSUE",
AQ504="Sites strategiques &amp; DataCenter","POWER ISSUE",
AQ504="Exclu","Exclu",
AQ504="SAT","TX ISSUE",
AQ504="SPARE-ISSUE","SPARE-ISSUE",
AQ504="Fiber CAmtel","TX ISSUE",
AQ504="Fiber AOF","TX ISSUE",
AQ504="Projet OCM (HUAWEI)","TRAVAUX-HUAWEI",
AQ504="Projet OCM (NOKIA)","TRAVAUX -NOKIA",
AQ504="ACCESS-ISSUE","ACCESS-ISSUE",
AQ504="Projet OCM (ZTE, NOKIA, autres projets)","TRAVAUX OCM",
AQ504="No root CAuse","No root cause",
AQ504="ODU HS","TX ISSUE",
AQ504="IP &amp; VLAN","TX ISSUE",
AQ504="Warehouse HUAWEI","SPARE-ISSUE",
AQ504="SPARE-HS","SPARE-ISSUE",
AQ504="Power Telco","RAN ISSUE",AQ504="no impacts","no impacts"
),"")</f>
        <v>POWER ISSUE</v>
      </c>
      <c r="AQ504" s="67" t="s">
        <v>5330</v>
      </c>
      <c r="AR504" s="48" t="str" cm="1">
        <f t="array" ref="AR504">IFERROR(_xlfn.IFS(
AQ504="MPR ISSUE","ACTIVE",
AQ504="BSS Hardware Issue","ACTIVE",
AQ504="Sites strategiques, MLL, Pylone, etc.","PASSIVE",
AQ504="AKTIVCO DEFAUT GE &amp; POWER Cabinet","PASSIVE",
AQ504="AKTIVCO Coupure ENEO &amp; Baisse de tension","PASSIVE",
AQ504="Coupure ENEO &amp; Baisse de tension","PASSIVE",
AQ504="Defaut GE &amp; POWER Cabinet","PASSIVE",
AQ504="Sharing","PASSIVE",
AQ504="Sites strategiques &amp; DataCenter","PASSIVE",
AQ504="Exclu","Exclu",
AQ504="SAT","ACTIVE",
AQ504="SPARE-ISSUE","SPARE-ISSUE",
AQ504="Fiber CAmtel","ACTIVE",
AQ504="Fiber AOF","ACTIVE",
AQ504="Projet OCM (HUAWEI)","PLANNED WORKS",
AQ504="Projet OCM (NOKIA)","PLANNED WORKS",
AQ504="ACCESS-ISSUE","ACCESS-ISSUE",
AQ504="Projet OCM (ZTE, NOKIA, autres projets)","PLANNED WORKS",
AQ504="No root CAuse","No root cause",
AQ504="ODU HS","ACTIVE",
AQ504="IP &amp; VLAN","ACTIVE",
AQ504="Warehouse HUAWEI","SPARE-ISSUE",
AQ504="SPARE-HS","SPARE-ISSUE",
AQ504="Power Telco","ACTIVE", AQ504="no impacts","no impacts"
),"")</f>
        <v>PASSIVE</v>
      </c>
      <c r="AS504" s="92" t="s">
        <v>5740</v>
      </c>
      <c r="AT504" s="98" t="s">
        <v>967</v>
      </c>
      <c r="AV504" s="17" t="s">
        <v>5537</v>
      </c>
      <c r="AW504" s="7" t="s">
        <v>5537</v>
      </c>
      <c r="AX504" s="6" t="s">
        <v>5537</v>
      </c>
      <c r="AY504" s="7"/>
      <c r="AZ504" s="3" t="s">
        <v>5537</v>
      </c>
      <c r="BA504" s="18" t="s">
        <v>5537</v>
      </c>
      <c r="BB504" s="18" t="s">
        <v>5537</v>
      </c>
      <c r="BC504" s="18" t="s">
        <v>5537</v>
      </c>
      <c r="BD504" s="18" t="s">
        <v>5537</v>
      </c>
      <c r="BE504" s="18" t="s">
        <v>5537</v>
      </c>
      <c r="BF504" s="18" t="s">
        <v>5537</v>
      </c>
      <c r="BG504" s="18" t="s">
        <v>5537</v>
      </c>
      <c r="BH504" s="18" t="s">
        <v>5537</v>
      </c>
      <c r="BI504" s="18" t="s">
        <v>5537</v>
      </c>
      <c r="BJ504" s="18" t="s">
        <v>5537</v>
      </c>
      <c r="BK504" s="18" t="s">
        <v>5537</v>
      </c>
      <c r="BL504" s="9" t="s">
        <v>5740</v>
      </c>
      <c r="BM504" s="14" t="s">
        <v>5537</v>
      </c>
      <c r="BN504" s="14" t="s">
        <v>5537</v>
      </c>
      <c r="BO504" s="14" t="str">
        <f>_xlfn.XLOOKUP(B504,'[4]cell downs 18042026 17h'!$B:$B,'[4]cell downs 18042026 17h'!$B:$B,"")</f>
        <v/>
      </c>
      <c r="BP504" s="14" t="str">
        <f>_xlfn.XLOOKUP(B504,'[5]Cells Huawei 19042026 15h'!$B:$B,'[5]Cells Huawei 19042026 15h'!$B:$B,"")</f>
        <v/>
      </c>
      <c r="BQ504" s="9" t="str">
        <f>_xlfn.XLOOKUP(B504,'[6]cells down 19042026 9H40'!$B:$B,'[6]cells down 19042026 9H40'!$B:$B,"")</f>
        <v/>
      </c>
      <c r="BR504" s="9" t="s">
        <v>967</v>
      </c>
      <c r="BS504" s="9" t="s">
        <v>5578</v>
      </c>
      <c r="BT504" s="108"/>
    </row>
    <row r="505" spans="1:72" s="9" customFormat="1" x14ac:dyDescent="0.35">
      <c r="A505" s="1" t="s">
        <v>3791</v>
      </c>
      <c r="B505" s="8" t="s">
        <v>3792</v>
      </c>
      <c r="C505" s="3" t="str">
        <f>_xlfn.XLOOKUP(B505,'[1]daily break down'!$D:$D,'[1]daily break down'!$E:$E,"")</f>
        <v>Maroua</v>
      </c>
      <c r="D505" s="1" t="s">
        <v>11</v>
      </c>
      <c r="E505" s="1" t="s">
        <v>12</v>
      </c>
      <c r="F505" s="3" t="s">
        <v>55</v>
      </c>
      <c r="G505" s="1" t="s">
        <v>84</v>
      </c>
      <c r="H505" s="32" t="str">
        <f>_xlfn.XLOOKUP(B505,[2]CALCULATION!$B:$B,[2]CALCULATION!$H:$H,"")</f>
        <v>Huawei</v>
      </c>
      <c r="I505" s="28">
        <v>0</v>
      </c>
      <c r="J505" s="28">
        <v>0</v>
      </c>
      <c r="K505" s="28">
        <v>0</v>
      </c>
      <c r="L505" s="28">
        <v>0</v>
      </c>
      <c r="M505" s="28">
        <v>0</v>
      </c>
      <c r="N505" s="28">
        <v>0</v>
      </c>
      <c r="O505" s="28">
        <v>0</v>
      </c>
      <c r="P505" s="28">
        <v>0</v>
      </c>
      <c r="Q505" s="28">
        <v>0</v>
      </c>
      <c r="R505" s="28">
        <v>0.36196291445154988</v>
      </c>
      <c r="S505" s="93">
        <v>8.9175391586979543E-5</v>
      </c>
      <c r="T505" s="93">
        <f>_xlfn.XLOOKUP(B505,'[3]Nur des jours'!$B:$B,'[3]Nur des jours'!$U:$U,"")</f>
        <v>0</v>
      </c>
      <c r="U505" s="93">
        <v>0</v>
      </c>
      <c r="V505" s="93">
        <v>0</v>
      </c>
      <c r="W505" s="93">
        <v>0</v>
      </c>
      <c r="X505" s="93">
        <v>0</v>
      </c>
      <c r="Y505" s="93">
        <v>0</v>
      </c>
      <c r="Z505" s="93">
        <v>0</v>
      </c>
      <c r="AA505" s="93">
        <v>0</v>
      </c>
      <c r="AB505" s="93">
        <v>0</v>
      </c>
      <c r="AC505" s="93">
        <f>_xlfn.XLOOKUP(B505,'[3]Nur des jours'!$B:$B,'[3]Nur des jours'!$N:$N,"")</f>
        <v>0</v>
      </c>
      <c r="AD505" s="93">
        <v>0</v>
      </c>
      <c r="AE505" s="93">
        <v>0</v>
      </c>
      <c r="AF505" s="93">
        <v>0</v>
      </c>
      <c r="AG505" s="93"/>
      <c r="AH505" s="93">
        <v>8.8283637671109742E-3</v>
      </c>
      <c r="AI505" s="93">
        <v>2.310568364846988E-2</v>
      </c>
      <c r="AJ505" s="93">
        <v>0</v>
      </c>
      <c r="AK505" s="93">
        <v>1.0602100830219735E-2</v>
      </c>
      <c r="AL505" s="93">
        <v>8.8283637671109742E-3</v>
      </c>
      <c r="AM505" s="49" t="s">
        <v>5559</v>
      </c>
      <c r="AN505" s="49"/>
      <c r="AO505" s="48" t="str" cm="1">
        <f t="array" ref="AO505">IFERROR(_xlfn.IFS(
AQ505="MPR ISSUE","PDH",
AQ505="BSS Hardware Issue","BSS",
AQ505="Sites strategiques, MLL, Pylone, etc.","ENVTECH",
AQ505="AKTIVCO DEFAUT GE &amp; POWER Cabinet","AKTIVCO",
AQ505="AKTIVCO Coupure ENEO &amp; Baisse de tension","AKTIVCO GRID ONLY",
AQ505="Coupure ENEO &amp; Baisse de tension","IHS GRID ONLY",
AQ505="Defaut GE &amp; POWER Cabinet","IHS",
AQ505="Sharing","Partners",
AQ505="Sites strategiques &amp; DataCenter","SST &amp; DC",
AQ505="Exclu","Exclu",
AQ505="SAT","SAT",
AQ505="SPARE-ISSUE","SPARE-ISSUE",
AQ505="Fiber CAmtel","TRANS_FO_CAMTEL",
AQ505="Fiber AOF","Fiber AOF",
AQ505="Projet OCM (HUAWEI)","TRAVAUX-HUAWEI",
AQ505="Projet OCM (NOKIA)","TRAVAUX-NOKIA",
AQ505="ACCESS-ISSUE","ACCESS-ISSUE",
AQ505="Projet OCM (ZTE, NOKIA, autres projets)","TRAVAUX OCM",
AQ505="No root CAuse","No root cause",
AQ505="ODU HS","PDH",
AQ505="IP &amp; VLAN","PDH",
AQ505="Warehouse HUAWEI","SPARE-ISSUE",
AQ505="SPARE-HS","SPARE-ISSUE",
AQ505="Power Telco","BSS",AQ505="no impacts","no impacts"
),"")</f>
        <v>No root cause</v>
      </c>
      <c r="AP505" s="48" t="str" cm="1">
        <f t="array" ref="AP505">IFERROR(_xlfn.IFS(
AQ505="MPR ISSUE","TX ISSUE",
AQ505="BSS Hardware Issue","RAN ISSUE",
AQ505="Sites strategiques, MLL, Pylone, etc.","ENVTECH",
AQ505="AKTIVCO DEFAUT GE &amp; POWER Cabinet","POWER ISSUE",
AQ505="AKTIVCO Coupure ENEO &amp; Baisse de tension","POWER ISSUE",
AQ505="Coupure ENEO &amp; Baisse de tension","POWER ISSUE",
AQ505="Defaut GE &amp; POWER Cabinet","POWER ISSUE",
AQ505="Sharing","POWER ISSUE",
AQ505="Sites strategiques &amp; DataCenter","POWER ISSUE",
AQ505="Exclu","Exclu",
AQ505="SAT","TX ISSUE",
AQ505="SPARE-ISSUE","SPARE-ISSUE",
AQ505="Fiber CAmtel","TX ISSUE",
AQ505="Fiber AOF","TX ISSUE",
AQ505="Projet OCM (HUAWEI)","TRAVAUX-HUAWEI",
AQ505="Projet OCM (NOKIA)","TRAVAUX -NOKIA",
AQ505="ACCESS-ISSUE","ACCESS-ISSUE",
AQ505="Projet OCM (ZTE, NOKIA, autres projets)","TRAVAUX OCM",
AQ505="No root CAuse","No root cause",
AQ505="ODU HS","TX ISSUE",
AQ505="IP &amp; VLAN","TX ISSUE",
AQ505="Warehouse HUAWEI","SPARE-ISSUE",
AQ505="SPARE-HS","SPARE-ISSUE",
AQ505="Power Telco","RAN ISSUE",AQ505="no impacts","no impacts"
),"")</f>
        <v>No root cause</v>
      </c>
      <c r="AQ505" s="127" t="s">
        <v>5344</v>
      </c>
      <c r="AR505" s="48" t="str" cm="1">
        <f t="array" ref="AR505">IFERROR(_xlfn.IFS(
AQ505="MPR ISSUE","ACTIVE",
AQ505="BSS Hardware Issue","ACTIVE",
AQ505="Sites strategiques, MLL, Pylone, etc.","PASSIVE",
AQ505="AKTIVCO DEFAUT GE &amp; POWER Cabinet","PASSIVE",
AQ505="AKTIVCO Coupure ENEO &amp; Baisse de tension","PASSIVE",
AQ505="Coupure ENEO &amp; Baisse de tension","PASSIVE",
AQ505="Defaut GE &amp; POWER Cabinet","PASSIVE",
AQ505="Sharing","PASSIVE",
AQ505="Sites strategiques &amp; DataCenter","PASSIVE",
AQ505="Exclu","Exclu",
AQ505="SAT","ACTIVE",
AQ505="SPARE-ISSUE","SPARE-ISSUE",
AQ505="Fiber CAmtel","ACTIVE",
AQ505="Fiber AOF","ACTIVE",
AQ505="Projet OCM (HUAWEI)","PLANNED WORKS",
AQ505="Projet OCM (NOKIA)","PLANNED WORKS",
AQ505="ACCESS-ISSUE","ACCESS-ISSUE",
AQ505="Projet OCM (ZTE, NOKIA, autres projets)","PLANNED WORKS",
AQ505="No root CAuse","No root cause",
AQ505="ODU HS","ACTIVE",
AQ505="IP &amp; VLAN","ACTIVE",
AQ505="Warehouse HUAWEI","SPARE-ISSUE",
AQ505="SPARE-HS","SPARE-ISSUE",
AQ505="Power Telco","ACTIVE", AQ505="no impacts","no impacts"
),"")</f>
        <v>No root cause</v>
      </c>
      <c r="AS505" s="92" t="s">
        <v>5537</v>
      </c>
      <c r="AT505" s="98" t="s">
        <v>3792</v>
      </c>
      <c r="AV505" s="17" t="s">
        <v>5537</v>
      </c>
      <c r="AW505" s="7" t="s">
        <v>5537</v>
      </c>
      <c r="AX505" s="6" t="s">
        <v>5537</v>
      </c>
      <c r="AY505" s="7"/>
      <c r="AZ505" s="3" t="s">
        <v>5537</v>
      </c>
      <c r="BA505" s="18" t="s">
        <v>5537</v>
      </c>
      <c r="BB505" s="18" t="s">
        <v>5537</v>
      </c>
      <c r="BC505" s="18" t="s">
        <v>5537</v>
      </c>
      <c r="BD505" s="18" t="s">
        <v>5537</v>
      </c>
      <c r="BE505" s="18" t="s">
        <v>5537</v>
      </c>
      <c r="BF505" s="18" t="s">
        <v>5537</v>
      </c>
      <c r="BG505" s="18" t="s">
        <v>5537</v>
      </c>
      <c r="BH505" s="18" t="s">
        <v>5537</v>
      </c>
      <c r="BI505" s="18" t="s">
        <v>5537</v>
      </c>
      <c r="BJ505" s="18" t="s">
        <v>5537</v>
      </c>
      <c r="BK505" s="18" t="s">
        <v>5537</v>
      </c>
      <c r="BL505" s="9" t="s">
        <v>5537</v>
      </c>
      <c r="BM505" s="14" t="s">
        <v>5537</v>
      </c>
      <c r="BN505" s="14" t="s">
        <v>5537</v>
      </c>
      <c r="BO505" s="14" t="str">
        <f>_xlfn.XLOOKUP(B505,'[4]cell downs 18042026 17h'!$B:$B,'[4]cell downs 18042026 17h'!$B:$B,"")</f>
        <v/>
      </c>
      <c r="BP505" s="14" t="str">
        <f>_xlfn.XLOOKUP(B505,'[5]Cells Huawei 19042026 15h'!$B:$B,'[5]Cells Huawei 19042026 15h'!$B:$B,"")</f>
        <v/>
      </c>
      <c r="BQ505" s="9" t="str">
        <f>_xlfn.XLOOKUP(B505,'[6]cells down 19042026 9H40'!$B:$B,'[6]cells down 19042026 9H40'!$B:$B,"")</f>
        <v/>
      </c>
      <c r="BR505" s="9" t="s">
        <v>3792</v>
      </c>
      <c r="BS505" s="9" t="s">
        <v>12</v>
      </c>
      <c r="BT505" s="108"/>
    </row>
    <row r="506" spans="1:72" s="9" customFormat="1" x14ac:dyDescent="0.35">
      <c r="A506" s="1" t="s">
        <v>1308</v>
      </c>
      <c r="B506" s="8" t="s">
        <v>1309</v>
      </c>
      <c r="C506" s="3" t="str">
        <f>_xlfn.XLOOKUP(B506,'[1]daily break down'!$D:$D,'[1]daily break down'!$E:$E,"")</f>
        <v>OUEST</v>
      </c>
      <c r="D506" s="1" t="s">
        <v>21</v>
      </c>
      <c r="E506" s="1" t="s">
        <v>987</v>
      </c>
      <c r="F506" s="3" t="s">
        <v>102</v>
      </c>
      <c r="G506" s="1" t="s">
        <v>1308</v>
      </c>
      <c r="H506" s="33" t="str">
        <f>_xlfn.XLOOKUP(B506,[2]CALCULATION!$B:$B,[2]CALCULATION!$H:$H,"")</f>
        <v>NOKIA</v>
      </c>
      <c r="I506" s="28">
        <v>1.6051570485658829E-3</v>
      </c>
      <c r="J506" s="28">
        <v>0</v>
      </c>
      <c r="K506" s="28">
        <v>9.1770586210848173E-3</v>
      </c>
      <c r="L506" s="28">
        <v>0</v>
      </c>
      <c r="M506" s="28">
        <v>0</v>
      </c>
      <c r="N506" s="28">
        <v>0</v>
      </c>
      <c r="O506" s="28">
        <v>0</v>
      </c>
      <c r="P506" s="28">
        <v>0</v>
      </c>
      <c r="Q506" s="28">
        <v>0</v>
      </c>
      <c r="R506" s="28">
        <v>0</v>
      </c>
      <c r="S506" s="93">
        <v>3.4778402718924034E-3</v>
      </c>
      <c r="T506" s="93">
        <f>_xlfn.XLOOKUP(B506,'[3]Nur des jours'!$B:$B,'[3]Nur des jours'!$U:$U,"")</f>
        <v>0</v>
      </c>
      <c r="U506" s="93">
        <v>0</v>
      </c>
      <c r="V506" s="93">
        <v>0</v>
      </c>
      <c r="W506" s="93">
        <v>0</v>
      </c>
      <c r="X506" s="93">
        <v>1.6943324401527619E-3</v>
      </c>
      <c r="Y506" s="93">
        <v>0</v>
      </c>
      <c r="Z506" s="93">
        <v>0</v>
      </c>
      <c r="AA506" s="93">
        <v>0</v>
      </c>
      <c r="AB506" s="93">
        <v>0</v>
      </c>
      <c r="AC506" s="93">
        <f>_xlfn.XLOOKUP(B506,'[3]Nur des jours'!$B:$B,'[3]Nur des jours'!$N:$N,"")</f>
        <v>0</v>
      </c>
      <c r="AD506" s="93">
        <v>0</v>
      </c>
      <c r="AE506" s="93">
        <v>0</v>
      </c>
      <c r="AF506" s="93">
        <v>1.6943324401527619E-3</v>
      </c>
      <c r="AG506" s="93"/>
      <c r="AH506" s="93">
        <v>8.150630791049782E-3</v>
      </c>
      <c r="AI506" s="93">
        <v>1.7735173395041746E-2</v>
      </c>
      <c r="AJ506" s="93">
        <v>1.6734753205422E-2</v>
      </c>
      <c r="AK506" s="93">
        <v>0</v>
      </c>
      <c r="AL506" s="93">
        <v>8.150630791049782E-3</v>
      </c>
      <c r="AM506" s="49" t="s">
        <v>5559</v>
      </c>
      <c r="AN506" s="49"/>
      <c r="AO506" s="48" t="str" cm="1">
        <f t="array" ref="AO506">IFERROR(_xlfn.IFS(
AQ506="MPR ISSUE","PDH",
AQ506="BSS Hardware Issue","BSS",
AQ506="Sites strategiques, MLL, Pylone, etc.","ENVTECH",
AQ506="AKTIVCO DEFAUT GE &amp; POWER Cabinet","AKTIVCO",
AQ506="AKTIVCO Coupure ENEO &amp; Baisse de tension","AKTIVCO GRID ONLY",
AQ506="Coupure ENEO &amp; Baisse de tension","IHS GRID ONLY",
AQ506="Defaut GE &amp; POWER Cabinet","IHS",
AQ506="Sharing","Partners",
AQ506="Sites strategiques &amp; DataCenter","SST &amp; DC",
AQ506="Exclu","Exclu",
AQ506="SAT","SAT",
AQ506="SPARE-ISSUE","SPARE-ISSUE",
AQ506="Fiber CAmtel","TRANS_FO_CAMTEL",
AQ506="Fiber AOF","Fiber AOF",
AQ506="Projet OCM (HUAWEI)","TRAVAUX-HUAWEI",
AQ506="Projet OCM (NOKIA)","TRAVAUX-NOKIA",
AQ506="ACCESS-ISSUE","ACCESS-ISSUE",
AQ506="Projet OCM (ZTE, NOKIA, autres projets)","TRAVAUX OCM",
AQ506="No root CAuse","No root cause",
AQ506="ODU HS","PDH",
AQ506="IP &amp; VLAN","PDH",
AQ506="Warehouse HUAWEI","SPARE-ISSUE",
AQ506="SPARE-HS","SPARE-ISSUE",
AQ506="Power Telco","BSS",AQ506="no impacts","no impacts"
),"")</f>
        <v>No root cause</v>
      </c>
      <c r="AP506" s="48" t="str" cm="1">
        <f t="array" ref="AP506">IFERROR(_xlfn.IFS(
AQ506="MPR ISSUE","TX ISSUE",
AQ506="BSS Hardware Issue","RAN ISSUE",
AQ506="Sites strategiques, MLL, Pylone, etc.","ENVTECH",
AQ506="AKTIVCO DEFAUT GE &amp; POWER Cabinet","POWER ISSUE",
AQ506="AKTIVCO Coupure ENEO &amp; Baisse de tension","POWER ISSUE",
AQ506="Coupure ENEO &amp; Baisse de tension","POWER ISSUE",
AQ506="Defaut GE &amp; POWER Cabinet","POWER ISSUE",
AQ506="Sharing","POWER ISSUE",
AQ506="Sites strategiques &amp; DataCenter","POWER ISSUE",
AQ506="Exclu","Exclu",
AQ506="SAT","TX ISSUE",
AQ506="SPARE-ISSUE","SPARE-ISSUE",
AQ506="Fiber CAmtel","TX ISSUE",
AQ506="Fiber AOF","TX ISSUE",
AQ506="Projet OCM (HUAWEI)","TRAVAUX-HUAWEI",
AQ506="Projet OCM (NOKIA)","TRAVAUX -NOKIA",
AQ506="ACCESS-ISSUE","ACCESS-ISSUE",
AQ506="Projet OCM (ZTE, NOKIA, autres projets)","TRAVAUX OCM",
AQ506="No root CAuse","No root cause",
AQ506="ODU HS","TX ISSUE",
AQ506="IP &amp; VLAN","TX ISSUE",
AQ506="Warehouse HUAWEI","SPARE-ISSUE",
AQ506="SPARE-HS","SPARE-ISSUE",
AQ506="Power Telco","RAN ISSUE",AQ506="no impacts","no impacts"
),"")</f>
        <v>No root cause</v>
      </c>
      <c r="AQ506" s="67" t="s">
        <v>5344</v>
      </c>
      <c r="AR506" s="48" t="str" cm="1">
        <f t="array" ref="AR506">IFERROR(_xlfn.IFS(
AQ506="MPR ISSUE","ACTIVE",
AQ506="BSS Hardware Issue","ACTIVE",
AQ506="Sites strategiques, MLL, Pylone, etc.","PASSIVE",
AQ506="AKTIVCO DEFAUT GE &amp; POWER Cabinet","PASSIVE",
AQ506="AKTIVCO Coupure ENEO &amp; Baisse de tension","PASSIVE",
AQ506="Coupure ENEO &amp; Baisse de tension","PASSIVE",
AQ506="Defaut GE &amp; POWER Cabinet","PASSIVE",
AQ506="Sharing","PASSIVE",
AQ506="Sites strategiques &amp; DataCenter","PASSIVE",
AQ506="Exclu","Exclu",
AQ506="SAT","ACTIVE",
AQ506="SPARE-ISSUE","SPARE-ISSUE",
AQ506="Fiber CAmtel","ACTIVE",
AQ506="Fiber AOF","ACTIVE",
AQ506="Projet OCM (HUAWEI)","PLANNED WORKS",
AQ506="Projet OCM (NOKIA)","PLANNED WORKS",
AQ506="ACCESS-ISSUE","ACCESS-ISSUE",
AQ506="Projet OCM (ZTE, NOKIA, autres projets)","PLANNED WORKS",
AQ506="No root CAuse","No root cause",
AQ506="ODU HS","ACTIVE",
AQ506="IP &amp; VLAN","ACTIVE",
AQ506="Warehouse HUAWEI","SPARE-ISSUE",
AQ506="SPARE-HS","SPARE-ISSUE",
AQ506="Power Telco","ACTIVE", AQ506="no impacts","no impacts"
),"")</f>
        <v>No root cause</v>
      </c>
      <c r="AS506" s="92" t="s">
        <v>5537</v>
      </c>
      <c r="AT506" s="98" t="s">
        <v>1309</v>
      </c>
      <c r="AV506" s="17" t="s">
        <v>5537</v>
      </c>
      <c r="AW506" s="7" t="s">
        <v>5537</v>
      </c>
      <c r="AX506" s="6" t="s">
        <v>5537</v>
      </c>
      <c r="AY506" s="7"/>
      <c r="AZ506" s="3" t="s">
        <v>5537</v>
      </c>
      <c r="BA506" s="18" t="s">
        <v>5537</v>
      </c>
      <c r="BB506" s="18" t="s">
        <v>5537</v>
      </c>
      <c r="BC506" s="18" t="s">
        <v>5537</v>
      </c>
      <c r="BD506" s="18" t="s">
        <v>5537</v>
      </c>
      <c r="BE506" s="18" t="s">
        <v>5537</v>
      </c>
      <c r="BF506" s="18" t="s">
        <v>5537</v>
      </c>
      <c r="BG506" s="18" t="s">
        <v>5537</v>
      </c>
      <c r="BH506" s="18" t="s">
        <v>5537</v>
      </c>
      <c r="BI506" s="18" t="s">
        <v>5537</v>
      </c>
      <c r="BJ506" s="18" t="s">
        <v>5537</v>
      </c>
      <c r="BK506" s="18" t="s">
        <v>5537</v>
      </c>
      <c r="BL506" s="9" t="s">
        <v>5537</v>
      </c>
      <c r="BM506" s="14" t="s">
        <v>5537</v>
      </c>
      <c r="BN506" s="14" t="s">
        <v>5537</v>
      </c>
      <c r="BO506" s="14" t="str">
        <f>_xlfn.XLOOKUP(B506,'[4]cell downs 18042026 17h'!$B:$B,'[4]cell downs 18042026 17h'!$B:$B,"")</f>
        <v/>
      </c>
      <c r="BP506" s="14" t="str">
        <f>_xlfn.XLOOKUP(B506,'[5]Cells Huawei 19042026 15h'!$B:$B,'[5]Cells Huawei 19042026 15h'!$B:$B,"")</f>
        <v/>
      </c>
      <c r="BQ506" s="9" t="str">
        <f>_xlfn.XLOOKUP(B506,'[6]cells down 19042026 9H40'!$B:$B,'[6]cells down 19042026 9H40'!$B:$B,"")</f>
        <v/>
      </c>
      <c r="BR506" s="9" t="s">
        <v>5537</v>
      </c>
      <c r="BS506" s="9" t="s">
        <v>594</v>
      </c>
      <c r="BT506" s="108"/>
    </row>
    <row r="507" spans="1:72" s="9" customFormat="1" x14ac:dyDescent="0.35">
      <c r="A507" s="2" t="s">
        <v>1423</v>
      </c>
      <c r="B507" s="8" t="s">
        <v>1424</v>
      </c>
      <c r="C507" s="3" t="str">
        <f>_xlfn.XLOOKUP(B507,'[1]daily break down'!$D:$D,'[1]daily break down'!$E:$E,"")</f>
        <v>ADAMAOUA</v>
      </c>
      <c r="D507" s="1" t="s">
        <v>11</v>
      </c>
      <c r="E507" s="1" t="s">
        <v>96</v>
      </c>
      <c r="F507" s="3" t="s">
        <v>90</v>
      </c>
      <c r="G507" s="1" t="s">
        <v>1423</v>
      </c>
      <c r="H507" s="33" t="str">
        <f>_xlfn.XLOOKUP(B507,[2]CALCULATION!$B:$B,[2]CALCULATION!$H:$H,"")</f>
        <v>NOKIA</v>
      </c>
      <c r="I507" s="28">
        <v>1.6054357700533064E-3</v>
      </c>
      <c r="J507" s="28">
        <v>1.3377857101139006E-3</v>
      </c>
      <c r="K507" s="28">
        <v>2.3994931835718068E-2</v>
      </c>
      <c r="L507" s="28">
        <v>9.2931390126852094E-3</v>
      </c>
      <c r="M507" s="28">
        <v>0.13472159459329286</v>
      </c>
      <c r="N507" s="28">
        <v>8.5511609294543947E-2</v>
      </c>
      <c r="O507" s="28">
        <v>3.1288191940604823E-2</v>
      </c>
      <c r="P507" s="28">
        <v>0.15275361830202938</v>
      </c>
      <c r="Q507" s="28">
        <v>1.8066006417997791</v>
      </c>
      <c r="R507" s="28">
        <v>1.3206037068948022</v>
      </c>
      <c r="S507" s="93">
        <v>2.5474809494320405E-2</v>
      </c>
      <c r="T507" s="93">
        <f>_xlfn.XLOOKUP(B507,'[3]Nur des jours'!$B:$B,'[3]Nur des jours'!$U:$U,"")</f>
        <v>2.593342715113487E-2</v>
      </c>
      <c r="U507" s="93">
        <v>0</v>
      </c>
      <c r="V507" s="93">
        <v>0</v>
      </c>
      <c r="W507" s="93">
        <v>2.5933427151134874E-2</v>
      </c>
      <c r="X507" s="93">
        <v>5.1617271597515828E-2</v>
      </c>
      <c r="Y507" s="93">
        <v>0.75542026072636637</v>
      </c>
      <c r="Z507" s="93">
        <v>2.5184260954641696E-2</v>
      </c>
      <c r="AA507" s="93">
        <v>8.9185714007576275E-4</v>
      </c>
      <c r="AB507" s="93">
        <v>2.495238945198822E-2</v>
      </c>
      <c r="AC507" s="93">
        <f>_xlfn.XLOOKUP(B507,'[3]Nur des jours'!$B:$B,'[3]Nur des jours'!$N:$N,"")</f>
        <v>0.14151006132518373</v>
      </c>
      <c r="AD507" s="93">
        <v>0.14151006132518373</v>
      </c>
      <c r="AE507" s="93">
        <v>7.1352700891280868E-4</v>
      </c>
      <c r="AF507" s="93">
        <v>0</v>
      </c>
      <c r="AG507" s="93"/>
      <c r="AH507" s="93">
        <v>7.402414262629292E-3</v>
      </c>
      <c r="AI507" s="93">
        <v>0</v>
      </c>
      <c r="AJ507" s="93">
        <v>2.2049925345328555E-2</v>
      </c>
      <c r="AK507" s="93">
        <v>0</v>
      </c>
      <c r="AL507" s="93">
        <v>7.402414262629292E-3</v>
      </c>
      <c r="AM507" s="49" t="s">
        <v>5559</v>
      </c>
      <c r="AN507" s="49"/>
      <c r="AO507" s="48" t="str" cm="1">
        <f t="array" ref="AO507">IFERROR(_xlfn.IFS(
AQ507="MPR ISSUE","PDH",
AQ507="BSS Hardware Issue","BSS",
AQ507="Sites strategiques, MLL, Pylone, etc.","ENVTECH",
AQ507="AKTIVCO DEFAUT GE &amp; POWER Cabinet","AKTIVCO",
AQ507="AKTIVCO Coupure ENEO &amp; Baisse de tension","AKTIVCO GRID ONLY",
AQ507="Coupure ENEO &amp; Baisse de tension","IHS GRID ONLY",
AQ507="Defaut GE &amp; POWER Cabinet","IHS",
AQ507="Sharing","Partners",
AQ507="Sites strategiques &amp; DataCenter","SST &amp; DC",
AQ507="Exclu","Exclu",
AQ507="SAT","SAT",
AQ507="SPARE-ISSUE","SPARE-ISSUE",
AQ507="Fiber CAmtel","TRANS_FO_CAMTEL",
AQ507="Fiber AOF","Fiber AOF",
AQ507="Projet OCM (HUAWEI)","TRAVAUX-HUAWEI",
AQ507="Projet OCM (NOKIA)","TRAVAUX-NOKIA",
AQ507="ACCESS-ISSUE","ACCESS-ISSUE",
AQ507="Projet OCM (ZTE, NOKIA, autres projets)","TRAVAUX OCM",
AQ507="No root CAuse","No root cause",
AQ507="ODU HS","PDH",
AQ507="IP &amp; VLAN","PDH",
AQ507="Warehouse HUAWEI","SPARE-ISSUE",
AQ507="SPARE-HS","SPARE-ISSUE",
AQ507="Power Telco","BSS",AQ507="no impacts","no impacts"
),"")</f>
        <v>IHS</v>
      </c>
      <c r="AP507" s="48" t="str" cm="1">
        <f t="array" ref="AP507">IFERROR(_xlfn.IFS(
AQ507="MPR ISSUE","TX ISSUE",
AQ507="BSS Hardware Issue","RAN ISSUE",
AQ507="Sites strategiques, MLL, Pylone, etc.","ENVTECH",
AQ507="AKTIVCO DEFAUT GE &amp; POWER Cabinet","POWER ISSUE",
AQ507="AKTIVCO Coupure ENEO &amp; Baisse de tension","POWER ISSUE",
AQ507="Coupure ENEO &amp; Baisse de tension","POWER ISSUE",
AQ507="Defaut GE &amp; POWER Cabinet","POWER ISSUE",
AQ507="Sharing","POWER ISSUE",
AQ507="Sites strategiques &amp; DataCenter","POWER ISSUE",
AQ507="Exclu","Exclu",
AQ507="SAT","TX ISSUE",
AQ507="SPARE-ISSUE","SPARE-ISSUE",
AQ507="Fiber CAmtel","TX ISSUE",
AQ507="Fiber AOF","TX ISSUE",
AQ507="Projet OCM (HUAWEI)","TRAVAUX-HUAWEI",
AQ507="Projet OCM (NOKIA)","TRAVAUX -NOKIA",
AQ507="ACCESS-ISSUE","ACCESS-ISSUE",
AQ507="Projet OCM (ZTE, NOKIA, autres projets)","TRAVAUX OCM",
AQ507="No root CAuse","No root cause",
AQ507="ODU HS","TX ISSUE",
AQ507="IP &amp; VLAN","TX ISSUE",
AQ507="Warehouse HUAWEI","SPARE-ISSUE",
AQ507="SPARE-HS","SPARE-ISSUE",
AQ507="Power Telco","RAN ISSUE",AQ507="no impacts","no impacts"
),"")</f>
        <v>POWER ISSUE</v>
      </c>
      <c r="AQ507" s="67" t="s">
        <v>5330</v>
      </c>
      <c r="AR507" s="48" t="str" cm="1">
        <f t="array" ref="AR507">IFERROR(_xlfn.IFS(
AQ507="MPR ISSUE","ACTIVE",
AQ507="BSS Hardware Issue","ACTIVE",
AQ507="Sites strategiques, MLL, Pylone, etc.","PASSIVE",
AQ507="AKTIVCO DEFAUT GE &amp; POWER Cabinet","PASSIVE",
AQ507="AKTIVCO Coupure ENEO &amp; Baisse de tension","PASSIVE",
AQ507="Coupure ENEO &amp; Baisse de tension","PASSIVE",
AQ507="Defaut GE &amp; POWER Cabinet","PASSIVE",
AQ507="Sharing","PASSIVE",
AQ507="Sites strategiques &amp; DataCenter","PASSIVE",
AQ507="Exclu","Exclu",
AQ507="SAT","ACTIVE",
AQ507="SPARE-ISSUE","SPARE-ISSUE",
AQ507="Fiber CAmtel","ACTIVE",
AQ507="Fiber AOF","ACTIVE",
AQ507="Projet OCM (HUAWEI)","PLANNED WORKS",
AQ507="Projet OCM (NOKIA)","PLANNED WORKS",
AQ507="ACCESS-ISSUE","ACCESS-ISSUE",
AQ507="Projet OCM (ZTE, NOKIA, autres projets)","PLANNED WORKS",
AQ507="No root CAuse","No root cause",
AQ507="ODU HS","ACTIVE",
AQ507="IP &amp; VLAN","ACTIVE",
AQ507="Warehouse HUAWEI","SPARE-ISSUE",
AQ507="SPARE-HS","SPARE-ISSUE",
AQ507="Power Telco","ACTIVE", AQ507="no impacts","no impacts"
),"")</f>
        <v>PASSIVE</v>
      </c>
      <c r="AS507" s="92" t="s">
        <v>5859</v>
      </c>
      <c r="AT507" s="98" t="s">
        <v>1424</v>
      </c>
      <c r="AV507" s="17" t="s">
        <v>5537</v>
      </c>
      <c r="AW507" s="7" t="s">
        <v>5537</v>
      </c>
      <c r="AX507" s="6" t="s">
        <v>5537</v>
      </c>
      <c r="AY507" s="7"/>
      <c r="AZ507" s="3" t="s">
        <v>5537</v>
      </c>
      <c r="BA507" s="18" t="s">
        <v>5537</v>
      </c>
      <c r="BB507" s="18" t="s">
        <v>5537</v>
      </c>
      <c r="BC507" s="18" t="s">
        <v>5537</v>
      </c>
      <c r="BD507" s="18" t="s">
        <v>5537</v>
      </c>
      <c r="BE507" s="18" t="s">
        <v>5537</v>
      </c>
      <c r="BF507" s="18" t="s">
        <v>5537</v>
      </c>
      <c r="BG507" s="18" t="s">
        <v>5537</v>
      </c>
      <c r="BH507" s="18" t="s">
        <v>5537</v>
      </c>
      <c r="BI507" s="18" t="s">
        <v>5537</v>
      </c>
      <c r="BJ507" s="18" t="s">
        <v>5537</v>
      </c>
      <c r="BK507" s="18" t="s">
        <v>5537</v>
      </c>
      <c r="BL507" s="9" t="s">
        <v>5859</v>
      </c>
      <c r="BM507" s="14" t="s">
        <v>5537</v>
      </c>
      <c r="BN507" s="14" t="s">
        <v>5537</v>
      </c>
      <c r="BO507" s="14" t="str">
        <f>_xlfn.XLOOKUP(B507,'[4]cell downs 18042026 17h'!$B:$B,'[4]cell downs 18042026 17h'!$B:$B,"")</f>
        <v/>
      </c>
      <c r="BP507" s="14" t="str">
        <f>_xlfn.XLOOKUP(B507,'[5]Cells Huawei 19042026 15h'!$B:$B,'[5]Cells Huawei 19042026 15h'!$B:$B,"")</f>
        <v/>
      </c>
      <c r="BQ507" s="9" t="str">
        <f>_xlfn.XLOOKUP(B507,'[6]cells down 19042026 9H40'!$B:$B,'[6]cells down 19042026 9H40'!$B:$B,"")</f>
        <v/>
      </c>
      <c r="BR507" s="9" t="s">
        <v>1424</v>
      </c>
      <c r="BS507" s="9" t="s">
        <v>5537</v>
      </c>
      <c r="BT507" s="108"/>
    </row>
    <row r="508" spans="1:72" s="9" customFormat="1" x14ac:dyDescent="0.35">
      <c r="A508" s="1" t="s">
        <v>1212</v>
      </c>
      <c r="B508" s="115" t="s">
        <v>1213</v>
      </c>
      <c r="C508" s="3" t="str">
        <f>_xlfn.XLOOKUP(B508,'[1]daily break down'!$D:$D,'[1]daily break down'!$E:$E,"")</f>
        <v>Garoua</v>
      </c>
      <c r="D508" s="115"/>
      <c r="E508" s="1"/>
      <c r="F508" s="3" t="s">
        <v>23</v>
      </c>
      <c r="G508" s="1" t="s">
        <v>24</v>
      </c>
      <c r="H508" s="32" t="str">
        <f>_xlfn.XLOOKUP(B508,[2]CALCULATION!$B:$B,[2]CALCULATION!$H:$H,"")</f>
        <v>Huawei</v>
      </c>
      <c r="I508" s="28">
        <v>0.15871436194650618</v>
      </c>
      <c r="J508" s="28">
        <v>4.6585224565038108E-2</v>
      </c>
      <c r="K508" s="28">
        <v>0.11389481013489028</v>
      </c>
      <c r="L508" s="28">
        <v>4.0610473328710484E-2</v>
      </c>
      <c r="M508" s="28">
        <v>2.0314154203513936E-2</v>
      </c>
      <c r="N508" s="28">
        <v>3.6098198514409319E-2</v>
      </c>
      <c r="O508" s="28">
        <v>1.9351059974374557E-2</v>
      </c>
      <c r="P508" s="28">
        <v>3.0212622669668669E-2</v>
      </c>
      <c r="Q508" s="28">
        <v>2.7804887096820222E-2</v>
      </c>
      <c r="R508" s="28">
        <v>2.6395915909745944E-2</v>
      </c>
      <c r="S508" s="93">
        <v>2.6823957789363445E-2</v>
      </c>
      <c r="T508" s="93">
        <f>_xlfn.XLOOKUP(B508,'[3]Nur des jours'!$B:$B,'[3]Nur des jours'!$U:$U,"")</f>
        <v>4.0182431449092976E-2</v>
      </c>
      <c r="U508" s="93">
        <v>2.750169076542449E-2</v>
      </c>
      <c r="V508" s="93">
        <v>3.9593873864618913E-2</v>
      </c>
      <c r="W508" s="93">
        <v>4.0182431449092976E-2</v>
      </c>
      <c r="X508" s="93">
        <v>2.4969109644354271E-2</v>
      </c>
      <c r="Y508" s="93">
        <v>6.5989789774364861E-3</v>
      </c>
      <c r="Z508" s="93">
        <v>2.5843028481906668E-2</v>
      </c>
      <c r="AA508" s="93">
        <v>5.7553797730236597E-2</v>
      </c>
      <c r="AB508" s="93">
        <v>4.1555732479532467E-2</v>
      </c>
      <c r="AC508" s="93">
        <f>_xlfn.XLOOKUP(B508,'[3]Nur des jours'!$B:$B,'[3]Nur des jours'!$N:$N,"")</f>
        <v>5.3041522915935425E-2</v>
      </c>
      <c r="AD508" s="93">
        <v>5.3041522915935425E-2</v>
      </c>
      <c r="AE508" s="93">
        <v>1.9083533799613622E-2</v>
      </c>
      <c r="AF508" s="93">
        <v>1.355465952122089E-2</v>
      </c>
      <c r="AG508" s="93"/>
      <c r="AH508" s="93">
        <v>6.9913507004191961E-3</v>
      </c>
      <c r="AI508" s="93">
        <v>0</v>
      </c>
      <c r="AJ508" s="93">
        <v>1.8169160623030083E-2</v>
      </c>
      <c r="AK508" s="93">
        <v>1.7100162629386671E-3</v>
      </c>
      <c r="AL508" s="93">
        <v>6.9913507004191961E-3</v>
      </c>
      <c r="AM508" s="49" t="s">
        <v>5559</v>
      </c>
      <c r="AN508" s="49"/>
      <c r="AO508" s="48" t="str" cm="1">
        <f t="array" ref="AO508">IFERROR(_xlfn.IFS(
AQ508="MPR ISSUE","PDH",
AQ508="BSS Hardware Issue","BSS",
AQ508="Sites strategiques, MLL, Pylone, etc.","ENVTECH",
AQ508="AKTIVCO DEFAUT GE &amp; POWER Cabinet","AKTIVCO",
AQ508="AKTIVCO Coupure ENEO &amp; Baisse de tension","AKTIVCO GRID ONLY",
AQ508="Coupure ENEO &amp; Baisse de tension","IHS GRID ONLY",
AQ508="Defaut GE &amp; POWER Cabinet","IHS",
AQ508="Sharing","Partners",
AQ508="Sites strategiques &amp; DataCenter","SST &amp; DC",
AQ508="Exclu","Exclu",
AQ508="SAT","SAT",
AQ508="SPARE-ISSUE","SPARE-ISSUE",
AQ508="Fiber CAmtel","TRANS_FO_CAMTEL",
AQ508="Fiber AOF","Fiber AOF",
AQ508="Projet OCM (HUAWEI)","TRAVAUX-HUAWEI",
AQ508="Projet OCM (NOKIA)","TRAVAUX-NOKIA",
AQ508="ACCESS-ISSUE","ACCESS-ISSUE",
AQ508="Projet OCM (ZTE, NOKIA, autres projets)","TRAVAUX OCM",
AQ508="No root CAuse","No root cause",
AQ508="ODU HS","PDH",
AQ508="IP &amp; VLAN","PDH",
AQ508="Warehouse HUAWEI","SPARE-ISSUE",
AQ508="SPARE-HS","SPARE-ISSUE",
AQ508="Power Telco","BSS",AQ508="no impacts","no impacts"
),"")</f>
        <v>No root cause</v>
      </c>
      <c r="AP508" s="48" t="str" cm="1">
        <f t="array" ref="AP508">IFERROR(_xlfn.IFS(
AQ508="MPR ISSUE","TX ISSUE",
AQ508="BSS Hardware Issue","RAN ISSUE",
AQ508="Sites strategiques, MLL, Pylone, etc.","ENVTECH",
AQ508="AKTIVCO DEFAUT GE &amp; POWER Cabinet","POWER ISSUE",
AQ508="AKTIVCO Coupure ENEO &amp; Baisse de tension","POWER ISSUE",
AQ508="Coupure ENEO &amp; Baisse de tension","POWER ISSUE",
AQ508="Defaut GE &amp; POWER Cabinet","POWER ISSUE",
AQ508="Sharing","POWER ISSUE",
AQ508="Sites strategiques &amp; DataCenter","POWER ISSUE",
AQ508="Exclu","Exclu",
AQ508="SAT","TX ISSUE",
AQ508="SPARE-ISSUE","SPARE-ISSUE",
AQ508="Fiber CAmtel","TX ISSUE",
AQ508="Fiber AOF","TX ISSUE",
AQ508="Projet OCM (HUAWEI)","TRAVAUX-HUAWEI",
AQ508="Projet OCM (NOKIA)","TRAVAUX -NOKIA",
AQ508="ACCESS-ISSUE","ACCESS-ISSUE",
AQ508="Projet OCM (ZTE, NOKIA, autres projets)","TRAVAUX OCM",
AQ508="No root CAuse","No root cause",
AQ508="ODU HS","TX ISSUE",
AQ508="IP &amp; VLAN","TX ISSUE",
AQ508="Warehouse HUAWEI","SPARE-ISSUE",
AQ508="SPARE-HS","SPARE-ISSUE",
AQ508="Power Telco","RAN ISSUE",AQ508="no impacts","no impacts"
),"")</f>
        <v>No root cause</v>
      </c>
      <c r="AQ508" s="67" t="s">
        <v>5344</v>
      </c>
      <c r="AR508" s="48" t="str" cm="1">
        <f t="array" ref="AR508">IFERROR(_xlfn.IFS(
AQ508="MPR ISSUE","ACTIVE",
AQ508="BSS Hardware Issue","ACTIVE",
AQ508="Sites strategiques, MLL, Pylone, etc.","PASSIVE",
AQ508="AKTIVCO DEFAUT GE &amp; POWER Cabinet","PASSIVE",
AQ508="AKTIVCO Coupure ENEO &amp; Baisse de tension","PASSIVE",
AQ508="Coupure ENEO &amp; Baisse de tension","PASSIVE",
AQ508="Defaut GE &amp; POWER Cabinet","PASSIVE",
AQ508="Sharing","PASSIVE",
AQ508="Sites strategiques &amp; DataCenter","PASSIVE",
AQ508="Exclu","Exclu",
AQ508="SAT","ACTIVE",
AQ508="SPARE-ISSUE","SPARE-ISSUE",
AQ508="Fiber CAmtel","ACTIVE",
AQ508="Fiber AOF","ACTIVE",
AQ508="Projet OCM (HUAWEI)","PLANNED WORKS",
AQ508="Projet OCM (NOKIA)","PLANNED WORKS",
AQ508="ACCESS-ISSUE","ACCESS-ISSUE",
AQ508="Projet OCM (ZTE, NOKIA, autres projets)","PLANNED WORKS",
AQ508="No root CAuse","No root cause",
AQ508="ODU HS","ACTIVE",
AQ508="IP &amp; VLAN","ACTIVE",
AQ508="Warehouse HUAWEI","SPARE-ISSUE",
AQ508="SPARE-HS","SPARE-ISSUE",
AQ508="Power Telco","ACTIVE", AQ508="no impacts","no impacts"
),"")</f>
        <v>No root cause</v>
      </c>
      <c r="AS508" s="92" t="s">
        <v>5807</v>
      </c>
      <c r="AT508" s="98" t="s">
        <v>1213</v>
      </c>
      <c r="AV508" s="17" t="s">
        <v>5537</v>
      </c>
      <c r="AW508" s="7" t="s">
        <v>5537</v>
      </c>
      <c r="AX508" s="6" t="s">
        <v>5537</v>
      </c>
      <c r="AY508" s="7"/>
      <c r="AZ508" s="3" t="s">
        <v>5537</v>
      </c>
      <c r="BA508" s="18" t="s">
        <v>6320</v>
      </c>
      <c r="BB508" s="18" t="s">
        <v>6320</v>
      </c>
      <c r="BC508" s="18" t="s">
        <v>6320</v>
      </c>
      <c r="BD508" s="18" t="s">
        <v>5537</v>
      </c>
      <c r="BE508" s="18" t="s">
        <v>5537</v>
      </c>
      <c r="BF508" s="18" t="s">
        <v>5537</v>
      </c>
      <c r="BG508" s="18" t="s">
        <v>5537</v>
      </c>
      <c r="BH508" s="18" t="s">
        <v>5537</v>
      </c>
      <c r="BI508" s="18" t="s">
        <v>5537</v>
      </c>
      <c r="BJ508" s="18" t="s">
        <v>5537</v>
      </c>
      <c r="BK508" s="18" t="s">
        <v>5537</v>
      </c>
      <c r="BL508" s="9" t="s">
        <v>5537</v>
      </c>
      <c r="BM508" s="14" t="s">
        <v>5537</v>
      </c>
      <c r="BN508" s="14" t="s">
        <v>5537</v>
      </c>
      <c r="BO508" s="14" t="str">
        <f>_xlfn.XLOOKUP(B508,'[4]cell downs 18042026 17h'!$B:$B,'[4]cell downs 18042026 17h'!$B:$B,"")</f>
        <v/>
      </c>
      <c r="BP508" s="14" t="str">
        <f>_xlfn.XLOOKUP(B508,'[5]Cells Huawei 19042026 15h'!$B:$B,'[5]Cells Huawei 19042026 15h'!$B:$B,"")</f>
        <v>NRD_188</v>
      </c>
      <c r="BQ508" s="9" t="str">
        <f>_xlfn.XLOOKUP(B508,'[6]cells down 19042026 9H40'!$B:$B,'[6]cells down 19042026 9H40'!$B:$B,"")</f>
        <v/>
      </c>
      <c r="BR508" s="9" t="s">
        <v>5537</v>
      </c>
      <c r="BS508" s="9" t="s">
        <v>1129</v>
      </c>
      <c r="BT508" s="108"/>
    </row>
    <row r="509" spans="1:72" s="9" customFormat="1" x14ac:dyDescent="0.35">
      <c r="A509" s="3" t="s">
        <v>620</v>
      </c>
      <c r="B509" s="25" t="s">
        <v>621</v>
      </c>
      <c r="C509" s="3" t="str">
        <f>_xlfn.XLOOKUP(B509,'[1]daily break down'!$D:$D,'[1]daily break down'!$E:$E,"")</f>
        <v>CENTRE</v>
      </c>
      <c r="D509" s="3" t="s">
        <v>11</v>
      </c>
      <c r="E509" s="3" t="s">
        <v>96</v>
      </c>
      <c r="F509" s="3" t="s">
        <v>226</v>
      </c>
      <c r="G509" s="3" t="s">
        <v>622</v>
      </c>
      <c r="H509" s="33" t="str">
        <f>_xlfn.XLOOKUP(B509,[2]CALCULATION!$B:$B,[2]CALCULATION!$H:$H,"")</f>
        <v>NOKIA</v>
      </c>
      <c r="I509" s="28">
        <v>6.4741334292146707E-3</v>
      </c>
      <c r="J509" s="28">
        <v>6.0817617062319897E-2</v>
      </c>
      <c r="K509" s="28">
        <v>0</v>
      </c>
      <c r="L509" s="28">
        <v>7.7457745132450517E-2</v>
      </c>
      <c r="M509" s="28">
        <v>2.2204672505157862E-2</v>
      </c>
      <c r="N509" s="28">
        <v>9.9270045914625557E-2</v>
      </c>
      <c r="O509" s="28">
        <v>0.72822408277759254</v>
      </c>
      <c r="P509" s="28">
        <v>7.6726506921437218E-2</v>
      </c>
      <c r="Q509" s="28">
        <v>2.7733011731201116</v>
      </c>
      <c r="R509" s="28">
        <v>0</v>
      </c>
      <c r="S509" s="93">
        <v>3.388664880305182E-3</v>
      </c>
      <c r="T509" s="93">
        <f>_xlfn.XLOOKUP(B509,'[3]Nur des jours'!$B:$B,'[3]Nur des jours'!$U:$U,"")</f>
        <v>0</v>
      </c>
      <c r="U509" s="93">
        <v>2.7644371391963413E-3</v>
      </c>
      <c r="V509" s="93">
        <v>0</v>
      </c>
      <c r="W509" s="93">
        <v>0</v>
      </c>
      <c r="X509" s="93">
        <v>0.16402921528509018</v>
      </c>
      <c r="Y509" s="93">
        <v>1.2484554822176804E-3</v>
      </c>
      <c r="Z509" s="93">
        <v>0</v>
      </c>
      <c r="AA509" s="93">
        <v>0</v>
      </c>
      <c r="AB509" s="93">
        <v>0.12925081256616805</v>
      </c>
      <c r="AC509" s="93">
        <f>_xlfn.XLOOKUP(B509,'[3]Nur des jours'!$B:$B,'[3]Nur des jours'!$N:$N,"")</f>
        <v>1.2115547051790212</v>
      </c>
      <c r="AD509" s="93">
        <v>1.2115547051790212</v>
      </c>
      <c r="AE509" s="93">
        <v>1.0897232851928951E-2</v>
      </c>
      <c r="AF509" s="93">
        <v>6.5472572503160339E-2</v>
      </c>
      <c r="AG509" s="93"/>
      <c r="AH509" s="93">
        <v>6.9200103871497141E-3</v>
      </c>
      <c r="AI509" s="93">
        <v>2.3480370410336959E-2</v>
      </c>
      <c r="AJ509" s="93">
        <v>1.062524013042725E-2</v>
      </c>
      <c r="AK509" s="93">
        <v>0</v>
      </c>
      <c r="AL509" s="93">
        <v>6.9200103871497141E-3</v>
      </c>
      <c r="AM509" s="49" t="s">
        <v>5559</v>
      </c>
      <c r="AN509" s="49"/>
      <c r="AO509" s="48" t="str" cm="1">
        <f t="array" ref="AO509">IFERROR(_xlfn.IFS(
AQ509="MPR ISSUE","PDH",
AQ509="BSS Hardware Issue","BSS",
AQ509="Sites strategiques, MLL, Pylone, etc.","ENVTECH",
AQ509="AKTIVCO DEFAUT GE &amp; POWER Cabinet","AKTIVCO",
AQ509="AKTIVCO Coupure ENEO &amp; Baisse de tension","AKTIVCO GRID ONLY",
AQ509="Coupure ENEO &amp; Baisse de tension","IHS GRID ONLY",
AQ509="Defaut GE &amp; POWER Cabinet","IHS",
AQ509="Sharing","Partners",
AQ509="Sites strategiques &amp; DataCenter","SST &amp; DC",
AQ509="Exclu","Exclu",
AQ509="SAT","SAT",
AQ509="SPARE-ISSUE","SPARE-ISSUE",
AQ509="Fiber CAmtel","TRANS_FO_CAMTEL",
AQ509="Fiber AOF","Fiber AOF",
AQ509="Projet OCM (HUAWEI)","TRAVAUX-HUAWEI",
AQ509="Projet OCM (NOKIA)","TRAVAUX-NOKIA",
AQ509="ACCESS-ISSUE","ACCESS-ISSUE",
AQ509="Projet OCM (ZTE, NOKIA, autres projets)","TRAVAUX OCM",
AQ509="No root CAuse","No root cause",
AQ509="ODU HS","PDH",
AQ509="IP &amp; VLAN","PDH",
AQ509="Warehouse HUAWEI","SPARE-ISSUE",
AQ509="SPARE-HS","SPARE-ISSUE",
AQ509="Power Telco","BSS",AQ509="no impacts","no impacts"
),"")</f>
        <v>No root cause</v>
      </c>
      <c r="AP509" s="48" t="str" cm="1">
        <f t="array" ref="AP509">IFERROR(_xlfn.IFS(
AQ509="MPR ISSUE","TX ISSUE",
AQ509="BSS Hardware Issue","RAN ISSUE",
AQ509="Sites strategiques, MLL, Pylone, etc.","ENVTECH",
AQ509="AKTIVCO DEFAUT GE &amp; POWER Cabinet","POWER ISSUE",
AQ509="AKTIVCO Coupure ENEO &amp; Baisse de tension","POWER ISSUE",
AQ509="Coupure ENEO &amp; Baisse de tension","POWER ISSUE",
AQ509="Defaut GE &amp; POWER Cabinet","POWER ISSUE",
AQ509="Sharing","POWER ISSUE",
AQ509="Sites strategiques &amp; DataCenter","POWER ISSUE",
AQ509="Exclu","Exclu",
AQ509="SAT","TX ISSUE",
AQ509="SPARE-ISSUE","SPARE-ISSUE",
AQ509="Fiber CAmtel","TX ISSUE",
AQ509="Fiber AOF","TX ISSUE",
AQ509="Projet OCM (HUAWEI)","TRAVAUX-HUAWEI",
AQ509="Projet OCM (NOKIA)","TRAVAUX -NOKIA",
AQ509="ACCESS-ISSUE","ACCESS-ISSUE",
AQ509="Projet OCM (ZTE, NOKIA, autres projets)","TRAVAUX OCM",
AQ509="No root CAuse","No root cause",
AQ509="ODU HS","TX ISSUE",
AQ509="IP &amp; VLAN","TX ISSUE",
AQ509="Warehouse HUAWEI","SPARE-ISSUE",
AQ509="SPARE-HS","SPARE-ISSUE",
AQ509="Power Telco","RAN ISSUE",AQ509="no impacts","no impacts"
),"")</f>
        <v>No root cause</v>
      </c>
      <c r="AQ509" s="127" t="s">
        <v>5344</v>
      </c>
      <c r="AR509" s="48" t="str" cm="1">
        <f t="array" ref="AR509">IFERROR(_xlfn.IFS(
AQ509="MPR ISSUE","ACTIVE",
AQ509="BSS Hardware Issue","ACTIVE",
AQ509="Sites strategiques, MLL, Pylone, etc.","PASSIVE",
AQ509="AKTIVCO DEFAUT GE &amp; POWER Cabinet","PASSIVE",
AQ509="AKTIVCO Coupure ENEO &amp; Baisse de tension","PASSIVE",
AQ509="Coupure ENEO &amp; Baisse de tension","PASSIVE",
AQ509="Defaut GE &amp; POWER Cabinet","PASSIVE",
AQ509="Sharing","PASSIVE",
AQ509="Sites strategiques &amp; DataCenter","PASSIVE",
AQ509="Exclu","Exclu",
AQ509="SAT","ACTIVE",
AQ509="SPARE-ISSUE","SPARE-ISSUE",
AQ509="Fiber CAmtel","ACTIVE",
AQ509="Fiber AOF","ACTIVE",
AQ509="Projet OCM (HUAWEI)","PLANNED WORKS",
AQ509="Projet OCM (NOKIA)","PLANNED WORKS",
AQ509="ACCESS-ISSUE","ACCESS-ISSUE",
AQ509="Projet OCM (ZTE, NOKIA, autres projets)","PLANNED WORKS",
AQ509="No root CAuse","No root cause",
AQ509="ODU HS","ACTIVE",
AQ509="IP &amp; VLAN","ACTIVE",
AQ509="Warehouse HUAWEI","SPARE-ISSUE",
AQ509="SPARE-HS","SPARE-ISSUE",
AQ509="Power Telco","ACTIVE", AQ509="no impacts","no impacts"
),"")</f>
        <v>No root cause</v>
      </c>
      <c r="AS509" s="92" t="s">
        <v>5537</v>
      </c>
      <c r="AT509" s="98" t="s">
        <v>621</v>
      </c>
      <c r="AV509" s="17" t="s">
        <v>5537</v>
      </c>
      <c r="AW509" s="7" t="s">
        <v>5537</v>
      </c>
      <c r="AX509" s="6" t="s">
        <v>5537</v>
      </c>
      <c r="AY509" s="7"/>
      <c r="AZ509" s="3" t="s">
        <v>5537</v>
      </c>
      <c r="BA509" s="18" t="s">
        <v>5537</v>
      </c>
      <c r="BB509" s="18" t="s">
        <v>5537</v>
      </c>
      <c r="BC509" s="18" t="s">
        <v>5537</v>
      </c>
      <c r="BD509" s="18" t="s">
        <v>5537</v>
      </c>
      <c r="BE509" s="18" t="s">
        <v>5537</v>
      </c>
      <c r="BF509" s="18" t="s">
        <v>5537</v>
      </c>
      <c r="BG509" s="18" t="s">
        <v>5537</v>
      </c>
      <c r="BH509" s="18" t="s">
        <v>5537</v>
      </c>
      <c r="BI509" s="18" t="s">
        <v>5537</v>
      </c>
      <c r="BJ509" s="18" t="s">
        <v>5537</v>
      </c>
      <c r="BK509" s="18" t="s">
        <v>5537</v>
      </c>
      <c r="BL509" s="9" t="s">
        <v>5537</v>
      </c>
      <c r="BM509" s="14" t="s">
        <v>5537</v>
      </c>
      <c r="BN509" s="14" t="s">
        <v>5537</v>
      </c>
      <c r="BO509" s="14" t="str">
        <f>_xlfn.XLOOKUP(B509,'[4]cell downs 18042026 17h'!$B:$B,'[4]cell downs 18042026 17h'!$B:$B,"")</f>
        <v/>
      </c>
      <c r="BP509" s="14" t="str">
        <f>_xlfn.XLOOKUP(B509,'[5]Cells Huawei 19042026 15h'!$B:$B,'[5]Cells Huawei 19042026 15h'!$B:$B,"")</f>
        <v/>
      </c>
      <c r="BQ509" s="9" t="str">
        <f>_xlfn.XLOOKUP(B509,'[6]cells down 19042026 9H40'!$B:$B,'[6]cells down 19042026 9H40'!$B:$B,"")</f>
        <v/>
      </c>
      <c r="BR509" s="9" t="s">
        <v>621</v>
      </c>
      <c r="BS509" s="9" t="s">
        <v>318</v>
      </c>
      <c r="BT509" s="108"/>
    </row>
    <row r="510" spans="1:72" s="9" customFormat="1" x14ac:dyDescent="0.35">
      <c r="A510" s="1" t="s">
        <v>1542</v>
      </c>
      <c r="B510" s="8" t="s">
        <v>1543</v>
      </c>
      <c r="C510" s="3" t="str">
        <f>_xlfn.XLOOKUP(B510,'[1]daily break down'!$D:$D,'[1]daily break down'!$E:$E,"")</f>
        <v>CENTRE</v>
      </c>
      <c r="D510" s="1" t="s">
        <v>21</v>
      </c>
      <c r="E510" s="1" t="s">
        <v>89</v>
      </c>
      <c r="F510" s="3" t="s">
        <v>69</v>
      </c>
      <c r="G510" s="1" t="s">
        <v>1542</v>
      </c>
      <c r="H510" s="33" t="str">
        <f>_xlfn.XLOOKUP(B510,[2]CALCULATION!$B:$B,[2]CALCULATION!$H:$H,"")</f>
        <v>NOKIA</v>
      </c>
      <c r="I510" s="28">
        <v>3.0819015332460129</v>
      </c>
      <c r="J510" s="28">
        <v>3.0819015332460129</v>
      </c>
      <c r="K510" s="28">
        <v>1.7911600369842346</v>
      </c>
      <c r="L510" s="28">
        <v>1.7835078317383009E-4</v>
      </c>
      <c r="M510" s="28">
        <v>2.4969109644359369E-4</v>
      </c>
      <c r="N510" s="28">
        <v>1.9618586149132891E-4</v>
      </c>
      <c r="O510" s="28">
        <v>1.7835078317400378E-4</v>
      </c>
      <c r="P510" s="28">
        <v>7.4907328933066539E-4</v>
      </c>
      <c r="Q510" s="28">
        <v>1.0181545178821445</v>
      </c>
      <c r="R510" s="28">
        <v>1.7835078317406171E-4</v>
      </c>
      <c r="S510" s="93">
        <v>1.7835078317406171E-4</v>
      </c>
      <c r="T510" s="93">
        <f>_xlfn.XLOOKUP(B510,'[3]Nur des jours'!$B:$B,'[3]Nur des jours'!$U:$U,"")</f>
        <v>2.8536125307827289E-4</v>
      </c>
      <c r="U510" s="93">
        <v>6.0639266279136972E-4</v>
      </c>
      <c r="V510" s="93">
        <v>2.8536125307821499E-4</v>
      </c>
      <c r="W510" s="93">
        <v>2.8536125307827289E-4</v>
      </c>
      <c r="X510" s="93">
        <v>1.5230134267846121E-4</v>
      </c>
      <c r="Y510" s="93">
        <v>2.6752617476088987E-4</v>
      </c>
      <c r="Z510" s="93">
        <v>1.9779280204775236</v>
      </c>
      <c r="AA510" s="93">
        <v>3.0819015332460129</v>
      </c>
      <c r="AB510" s="93">
        <v>2.0331271758156864</v>
      </c>
      <c r="AC510" s="93">
        <f>_xlfn.XLOOKUP(B510,'[3]Nur des jours'!$B:$B,'[3]Nur des jours'!$N:$N,"")</f>
        <v>0.69608527164964473</v>
      </c>
      <c r="AD510" s="93">
        <v>0.69608527164964473</v>
      </c>
      <c r="AE510" s="93">
        <v>3.1722183698453059</v>
      </c>
      <c r="AF510" s="93">
        <v>1.5513486172820481</v>
      </c>
      <c r="AG510" s="93"/>
      <c r="AH510" s="93">
        <v>6.6881543690236198E-3</v>
      </c>
      <c r="AI510" s="93">
        <v>0</v>
      </c>
      <c r="AJ510" s="93">
        <v>1.6734753205422E-2</v>
      </c>
      <c r="AK510" s="93">
        <v>2.0520195155269826E-3</v>
      </c>
      <c r="AL510" s="93">
        <v>6.6881543690236198E-3</v>
      </c>
      <c r="AM510" s="49" t="s">
        <v>5559</v>
      </c>
      <c r="AN510" s="49"/>
      <c r="AO510" s="48" t="str" cm="1">
        <f t="array" ref="AO510">IFERROR(_xlfn.IFS(
AQ510="MPR ISSUE","PDH",
AQ510="BSS Hardware Issue","BSS",
AQ510="Sites strategiques, MLL, Pylone, etc.","ENVTECH",
AQ510="AKTIVCO DEFAUT GE &amp; POWER Cabinet","AKTIVCO",
AQ510="AKTIVCO Coupure ENEO &amp; Baisse de tension","AKTIVCO GRID ONLY",
AQ510="Coupure ENEO &amp; Baisse de tension","IHS GRID ONLY",
AQ510="Defaut GE &amp; POWER Cabinet","IHS",
AQ510="Sharing","Partners",
AQ510="Sites strategiques &amp; DataCenter","SST &amp; DC",
AQ510="Exclu","Exclu",
AQ510="SAT","SAT",
AQ510="SPARE-ISSUE","SPARE-ISSUE",
AQ510="Fiber CAmtel","TRANS_FO_CAMTEL",
AQ510="Fiber AOF","Fiber AOF",
AQ510="Projet OCM (HUAWEI)","TRAVAUX-HUAWEI",
AQ510="Projet OCM (NOKIA)","TRAVAUX-NOKIA",
AQ510="ACCESS-ISSUE","ACCESS-ISSUE",
AQ510="Projet OCM (ZTE, NOKIA, autres projets)","TRAVAUX OCM",
AQ510="No root CAuse","No root cause",
AQ510="ODU HS","PDH",
AQ510="IP &amp; VLAN","PDH",
AQ510="Warehouse HUAWEI","SPARE-ISSUE",
AQ510="SPARE-HS","SPARE-ISSUE",
AQ510="Power Telco","BSS",AQ510="no impacts","no impacts"
),"")</f>
        <v>No root cause</v>
      </c>
      <c r="AP510" s="48" t="str" cm="1">
        <f t="array" ref="AP510">IFERROR(_xlfn.IFS(
AQ510="MPR ISSUE","TX ISSUE",
AQ510="BSS Hardware Issue","RAN ISSUE",
AQ510="Sites strategiques, MLL, Pylone, etc.","ENVTECH",
AQ510="AKTIVCO DEFAUT GE &amp; POWER Cabinet","POWER ISSUE",
AQ510="AKTIVCO Coupure ENEO &amp; Baisse de tension","POWER ISSUE",
AQ510="Coupure ENEO &amp; Baisse de tension","POWER ISSUE",
AQ510="Defaut GE &amp; POWER Cabinet","POWER ISSUE",
AQ510="Sharing","POWER ISSUE",
AQ510="Sites strategiques &amp; DataCenter","POWER ISSUE",
AQ510="Exclu","Exclu",
AQ510="SAT","TX ISSUE",
AQ510="SPARE-ISSUE","SPARE-ISSUE",
AQ510="Fiber CAmtel","TX ISSUE",
AQ510="Fiber AOF","TX ISSUE",
AQ510="Projet OCM (HUAWEI)","TRAVAUX-HUAWEI",
AQ510="Projet OCM (NOKIA)","TRAVAUX -NOKIA",
AQ510="ACCESS-ISSUE","ACCESS-ISSUE",
AQ510="Projet OCM (ZTE, NOKIA, autres projets)","TRAVAUX OCM",
AQ510="No root CAuse","No root cause",
AQ510="ODU HS","TX ISSUE",
AQ510="IP &amp; VLAN","TX ISSUE",
AQ510="Warehouse HUAWEI","SPARE-ISSUE",
AQ510="SPARE-HS","SPARE-ISSUE",
AQ510="Power Telco","RAN ISSUE",AQ510="no impacts","no impacts"
),"")</f>
        <v>No root cause</v>
      </c>
      <c r="AQ510" s="67" t="s">
        <v>5344</v>
      </c>
      <c r="AR510" s="48" t="str" cm="1">
        <f t="array" ref="AR510">IFERROR(_xlfn.IFS(
AQ510="MPR ISSUE","ACTIVE",
AQ510="BSS Hardware Issue","ACTIVE",
AQ510="Sites strategiques, MLL, Pylone, etc.","PASSIVE",
AQ510="AKTIVCO DEFAUT GE &amp; POWER Cabinet","PASSIVE",
AQ510="AKTIVCO Coupure ENEO &amp; Baisse de tension","PASSIVE",
AQ510="Coupure ENEO &amp; Baisse de tension","PASSIVE",
AQ510="Defaut GE &amp; POWER Cabinet","PASSIVE",
AQ510="Sharing","PASSIVE",
AQ510="Sites strategiques &amp; DataCenter","PASSIVE",
AQ510="Exclu","Exclu",
AQ510="SAT","ACTIVE",
AQ510="SPARE-ISSUE","SPARE-ISSUE",
AQ510="Fiber CAmtel","ACTIVE",
AQ510="Fiber AOF","ACTIVE",
AQ510="Projet OCM (HUAWEI)","PLANNED WORKS",
AQ510="Projet OCM (NOKIA)","PLANNED WORKS",
AQ510="ACCESS-ISSUE","ACCESS-ISSUE",
AQ510="Projet OCM (ZTE, NOKIA, autres projets)","PLANNED WORKS",
AQ510="No root CAuse","No root cause",
AQ510="ODU HS","ACTIVE",
AQ510="IP &amp; VLAN","ACTIVE",
AQ510="Warehouse HUAWEI","SPARE-ISSUE",
AQ510="SPARE-HS","SPARE-ISSUE",
AQ510="Power Telco","ACTIVE", AQ510="no impacts","no impacts"
),"")</f>
        <v>No root cause</v>
      </c>
      <c r="AS510" s="92" t="s">
        <v>5537</v>
      </c>
      <c r="AT510" s="98" t="s">
        <v>1543</v>
      </c>
      <c r="AV510" s="17" t="s">
        <v>5537</v>
      </c>
      <c r="AW510" s="7" t="s">
        <v>5537</v>
      </c>
      <c r="AX510" s="6" t="s">
        <v>5537</v>
      </c>
      <c r="AY510" s="7"/>
      <c r="AZ510" s="3" t="s">
        <v>5537</v>
      </c>
      <c r="BA510" s="18" t="s">
        <v>5537</v>
      </c>
      <c r="BB510" s="18" t="s">
        <v>5537</v>
      </c>
      <c r="BC510" s="18" t="s">
        <v>5537</v>
      </c>
      <c r="BD510" s="18" t="s">
        <v>5537</v>
      </c>
      <c r="BE510" s="18" t="s">
        <v>5537</v>
      </c>
      <c r="BF510" s="18" t="s">
        <v>5537</v>
      </c>
      <c r="BG510" s="18" t="s">
        <v>5537</v>
      </c>
      <c r="BH510" s="18" t="s">
        <v>5537</v>
      </c>
      <c r="BI510" s="18" t="s">
        <v>5537</v>
      </c>
      <c r="BJ510" s="18" t="s">
        <v>5537</v>
      </c>
      <c r="BK510" s="18" t="s">
        <v>5537</v>
      </c>
      <c r="BL510" s="9" t="s">
        <v>5537</v>
      </c>
      <c r="BM510" s="14" t="s">
        <v>5537</v>
      </c>
      <c r="BN510" s="14" t="s">
        <v>5537</v>
      </c>
      <c r="BO510" s="14" t="str">
        <f>_xlfn.XLOOKUP(B510,'[4]cell downs 18042026 17h'!$B:$B,'[4]cell downs 18042026 17h'!$B:$B,"")</f>
        <v/>
      </c>
      <c r="BP510" s="14" t="str">
        <f>_xlfn.XLOOKUP(B510,'[5]Cells Huawei 19042026 15h'!$B:$B,'[5]Cells Huawei 19042026 15h'!$B:$B,"")</f>
        <v/>
      </c>
      <c r="BQ510" s="9" t="str">
        <f>_xlfn.XLOOKUP(B510,'[6]cells down 19042026 9H40'!$B:$B,'[6]cells down 19042026 9H40'!$B:$B,"")</f>
        <v/>
      </c>
      <c r="BR510" s="9" t="s">
        <v>5537</v>
      </c>
      <c r="BS510" s="9" t="s">
        <v>318</v>
      </c>
      <c r="BT510" s="108"/>
    </row>
    <row r="511" spans="1:72" s="9" customFormat="1" x14ac:dyDescent="0.35">
      <c r="A511" s="1" t="s">
        <v>1789</v>
      </c>
      <c r="B511" s="8" t="s">
        <v>1790</v>
      </c>
      <c r="C511" s="3" t="str">
        <f>_xlfn.XLOOKUP(B511,'[1]daily break down'!$D:$D,'[1]daily break down'!$E:$E,"")</f>
        <v>ADAMAOUA</v>
      </c>
      <c r="D511" s="1" t="s">
        <v>11</v>
      </c>
      <c r="E511" s="1" t="s">
        <v>96</v>
      </c>
      <c r="F511" s="3" t="s">
        <v>90</v>
      </c>
      <c r="G511" s="1" t="s">
        <v>1791</v>
      </c>
      <c r="H511" s="33" t="str">
        <f>_xlfn.XLOOKUP(B511,[2]CALCULATION!$B:$B,[2]CALCULATION!$H:$H,"")</f>
        <v>NOKIA</v>
      </c>
      <c r="I511" s="28">
        <v>1.4270540178252754E-3</v>
      </c>
      <c r="J511" s="28">
        <v>0</v>
      </c>
      <c r="K511" s="28">
        <v>0</v>
      </c>
      <c r="L511" s="28">
        <v>0</v>
      </c>
      <c r="M511" s="28">
        <v>0</v>
      </c>
      <c r="N511" s="28">
        <v>0</v>
      </c>
      <c r="O511" s="28">
        <v>2.6346821338865109E-2</v>
      </c>
      <c r="P511" s="28">
        <v>9.1842287416797633E-2</v>
      </c>
      <c r="Q511" s="28">
        <v>7.8361715817266683E-2</v>
      </c>
      <c r="R511" s="28">
        <v>8.9185714007593373E-4</v>
      </c>
      <c r="S511" s="93">
        <v>0</v>
      </c>
      <c r="T511" s="93">
        <f>_xlfn.XLOOKUP(B511,'[3]Nur des jours'!$B:$B,'[3]Nur des jours'!$U:$U,"")</f>
        <v>0</v>
      </c>
      <c r="U511" s="93">
        <v>0</v>
      </c>
      <c r="V511" s="93">
        <v>0</v>
      </c>
      <c r="W511" s="93">
        <v>0</v>
      </c>
      <c r="X511" s="93">
        <v>1.2486722655972442E-3</v>
      </c>
      <c r="Y511" s="93">
        <v>0.38886292294732783</v>
      </c>
      <c r="Z511" s="93">
        <v>0</v>
      </c>
      <c r="AA511" s="93">
        <v>0</v>
      </c>
      <c r="AB511" s="93">
        <v>0</v>
      </c>
      <c r="AC511" s="93">
        <f>_xlfn.XLOOKUP(B511,'[3]Nur des jours'!$B:$B,'[3]Nur des jours'!$N:$N,"")</f>
        <v>0</v>
      </c>
      <c r="AD511" s="93">
        <v>0</v>
      </c>
      <c r="AE511" s="93">
        <v>1.3378631417112596E-3</v>
      </c>
      <c r="AF511" s="93">
        <v>0</v>
      </c>
      <c r="AG511" s="93"/>
      <c r="AH511" s="93">
        <v>6.5105571225535291E-3</v>
      </c>
      <c r="AI511" s="93">
        <v>0</v>
      </c>
      <c r="AJ511" s="93">
        <v>1.9393307833843351E-2</v>
      </c>
      <c r="AK511" s="93">
        <v>0</v>
      </c>
      <c r="AL511" s="93">
        <v>6.5105571225535291E-3</v>
      </c>
      <c r="AM511" s="49" t="s">
        <v>5559</v>
      </c>
      <c r="AN511" s="49"/>
      <c r="AO511" s="48" t="str" cm="1">
        <f t="array" ref="AO511">IFERROR(_xlfn.IFS(
AQ511="MPR ISSUE","PDH",
AQ511="BSS Hardware Issue","BSS",
AQ511="Sites strategiques, MLL, Pylone, etc.","ENVTECH",
AQ511="AKTIVCO DEFAUT GE &amp; POWER Cabinet","AKTIVCO",
AQ511="AKTIVCO Coupure ENEO &amp; Baisse de tension","AKTIVCO GRID ONLY",
AQ511="Coupure ENEO &amp; Baisse de tension","IHS GRID ONLY",
AQ511="Defaut GE &amp; POWER Cabinet","IHS",
AQ511="Sharing","Partners",
AQ511="Sites strategiques &amp; DataCenter","SST &amp; DC",
AQ511="Exclu","Exclu",
AQ511="SAT","SAT",
AQ511="SPARE-ISSUE","SPARE-ISSUE",
AQ511="Fiber CAmtel","TRANS_FO_CAMTEL",
AQ511="Fiber AOF","Fiber AOF",
AQ511="Projet OCM (HUAWEI)","TRAVAUX-HUAWEI",
AQ511="Projet OCM (NOKIA)","TRAVAUX-NOKIA",
AQ511="ACCESS-ISSUE","ACCESS-ISSUE",
AQ511="Projet OCM (ZTE, NOKIA, autres projets)","TRAVAUX OCM",
AQ511="No root CAuse","No root cause",
AQ511="ODU HS","PDH",
AQ511="IP &amp; VLAN","PDH",
AQ511="Warehouse HUAWEI","SPARE-ISSUE",
AQ511="SPARE-HS","SPARE-ISSUE",
AQ511="Power Telco","BSS",AQ511="no impacts","no impacts"
),"")</f>
        <v>IHS</v>
      </c>
      <c r="AP511" s="48" t="str" cm="1">
        <f t="array" ref="AP511">IFERROR(_xlfn.IFS(
AQ511="MPR ISSUE","TX ISSUE",
AQ511="BSS Hardware Issue","RAN ISSUE",
AQ511="Sites strategiques, MLL, Pylone, etc.","ENVTECH",
AQ511="AKTIVCO DEFAUT GE &amp; POWER Cabinet","POWER ISSUE",
AQ511="AKTIVCO Coupure ENEO &amp; Baisse de tension","POWER ISSUE",
AQ511="Coupure ENEO &amp; Baisse de tension","POWER ISSUE",
AQ511="Defaut GE &amp; POWER Cabinet","POWER ISSUE",
AQ511="Sharing","POWER ISSUE",
AQ511="Sites strategiques &amp; DataCenter","POWER ISSUE",
AQ511="Exclu","Exclu",
AQ511="SAT","TX ISSUE",
AQ511="SPARE-ISSUE","SPARE-ISSUE",
AQ511="Fiber CAmtel","TX ISSUE",
AQ511="Fiber AOF","TX ISSUE",
AQ511="Projet OCM (HUAWEI)","TRAVAUX-HUAWEI",
AQ511="Projet OCM (NOKIA)","TRAVAUX -NOKIA",
AQ511="ACCESS-ISSUE","ACCESS-ISSUE",
AQ511="Projet OCM (ZTE, NOKIA, autres projets)","TRAVAUX OCM",
AQ511="No root CAuse","No root cause",
AQ511="ODU HS","TX ISSUE",
AQ511="IP &amp; VLAN","TX ISSUE",
AQ511="Warehouse HUAWEI","SPARE-ISSUE",
AQ511="SPARE-HS","SPARE-ISSUE",
AQ511="Power Telco","RAN ISSUE",AQ511="no impacts","no impacts"
),"")</f>
        <v>POWER ISSUE</v>
      </c>
      <c r="AQ511" s="67" t="s">
        <v>5330</v>
      </c>
      <c r="AR511" s="48" t="str" cm="1">
        <f t="array" ref="AR511">IFERROR(_xlfn.IFS(
AQ511="MPR ISSUE","ACTIVE",
AQ511="BSS Hardware Issue","ACTIVE",
AQ511="Sites strategiques, MLL, Pylone, etc.","PASSIVE",
AQ511="AKTIVCO DEFAUT GE &amp; POWER Cabinet","PASSIVE",
AQ511="AKTIVCO Coupure ENEO &amp; Baisse de tension","PASSIVE",
AQ511="Coupure ENEO &amp; Baisse de tension","PASSIVE",
AQ511="Defaut GE &amp; POWER Cabinet","PASSIVE",
AQ511="Sharing","PASSIVE",
AQ511="Sites strategiques &amp; DataCenter","PASSIVE",
AQ511="Exclu","Exclu",
AQ511="SAT","ACTIVE",
AQ511="SPARE-ISSUE","SPARE-ISSUE",
AQ511="Fiber CAmtel","ACTIVE",
AQ511="Fiber AOF","ACTIVE",
AQ511="Projet OCM (HUAWEI)","PLANNED WORKS",
AQ511="Projet OCM (NOKIA)","PLANNED WORKS",
AQ511="ACCESS-ISSUE","ACCESS-ISSUE",
AQ511="Projet OCM (ZTE, NOKIA, autres projets)","PLANNED WORKS",
AQ511="No root CAuse","No root cause",
AQ511="ODU HS","ACTIVE",
AQ511="IP &amp; VLAN","ACTIVE",
AQ511="Warehouse HUAWEI","SPARE-ISSUE",
AQ511="SPARE-HS","SPARE-ISSUE",
AQ511="Power Telco","ACTIVE", AQ511="no impacts","no impacts"
),"")</f>
        <v>PASSIVE</v>
      </c>
      <c r="AS511" s="92" t="s">
        <v>5857</v>
      </c>
      <c r="AT511" s="98" t="s">
        <v>1790</v>
      </c>
      <c r="AV511" s="17" t="s">
        <v>5537</v>
      </c>
      <c r="AW511" s="7" t="s">
        <v>5537</v>
      </c>
      <c r="AX511" s="6" t="s">
        <v>5537</v>
      </c>
      <c r="AY511" s="7"/>
      <c r="AZ511" s="3" t="s">
        <v>5537</v>
      </c>
      <c r="BA511" s="18" t="s">
        <v>5537</v>
      </c>
      <c r="BB511" s="18" t="s">
        <v>5537</v>
      </c>
      <c r="BC511" s="18" t="s">
        <v>5537</v>
      </c>
      <c r="BD511" s="18" t="s">
        <v>5537</v>
      </c>
      <c r="BE511" s="18" t="s">
        <v>5537</v>
      </c>
      <c r="BF511" s="18" t="s">
        <v>5537</v>
      </c>
      <c r="BG511" s="18" t="s">
        <v>5537</v>
      </c>
      <c r="BH511" s="18" t="s">
        <v>5537</v>
      </c>
      <c r="BI511" s="18" t="s">
        <v>5537</v>
      </c>
      <c r="BJ511" s="18" t="s">
        <v>5537</v>
      </c>
      <c r="BK511" s="18" t="s">
        <v>5537</v>
      </c>
      <c r="BL511" s="9" t="s">
        <v>5857</v>
      </c>
      <c r="BM511" s="14" t="s">
        <v>5537</v>
      </c>
      <c r="BN511" s="14" t="s">
        <v>5537</v>
      </c>
      <c r="BO511" s="14" t="str">
        <f>_xlfn.XLOOKUP(B511,'[4]cell downs 18042026 17h'!$B:$B,'[4]cell downs 18042026 17h'!$B:$B,"")</f>
        <v/>
      </c>
      <c r="BP511" s="14" t="str">
        <f>_xlfn.XLOOKUP(B511,'[5]Cells Huawei 19042026 15h'!$B:$B,'[5]Cells Huawei 19042026 15h'!$B:$B,"")</f>
        <v/>
      </c>
      <c r="BQ511" s="9" t="str">
        <f>_xlfn.XLOOKUP(B511,'[6]cells down 19042026 9H40'!$B:$B,'[6]cells down 19042026 9H40'!$B:$B,"")</f>
        <v/>
      </c>
      <c r="BR511" s="9" t="s">
        <v>1790</v>
      </c>
      <c r="BS511" s="9" t="s">
        <v>1129</v>
      </c>
      <c r="BT511" s="108"/>
    </row>
    <row r="512" spans="1:72" s="9" customFormat="1" x14ac:dyDescent="0.35">
      <c r="A512" s="2" t="s">
        <v>1352</v>
      </c>
      <c r="B512" s="8" t="s">
        <v>1353</v>
      </c>
      <c r="C512" s="3" t="str">
        <f>_xlfn.XLOOKUP(B512,'[1]daily break down'!$D:$D,'[1]daily break down'!$E:$E,"")</f>
        <v>ADAMAOUA</v>
      </c>
      <c r="D512" s="1" t="s">
        <v>11</v>
      </c>
      <c r="E512" s="1" t="s">
        <v>96</v>
      </c>
      <c r="F512" s="3" t="s">
        <v>90</v>
      </c>
      <c r="G512" s="1" t="s">
        <v>1354</v>
      </c>
      <c r="H512" s="33" t="str">
        <f>_xlfn.XLOOKUP(B512,[2]CALCULATION!$B:$B,[2]CALCULATION!$H:$H,"")</f>
        <v>NOKIA</v>
      </c>
      <c r="I512" s="28">
        <v>4.0185234960237147E-3</v>
      </c>
      <c r="J512" s="28">
        <v>9.6031291336014166E-2</v>
      </c>
      <c r="K512" s="28">
        <v>3.2845142161902437E-2</v>
      </c>
      <c r="L512" s="28">
        <v>8.0267142606837473E-4</v>
      </c>
      <c r="M512" s="28">
        <v>8.9190876114083977E-4</v>
      </c>
      <c r="N512" s="28">
        <v>0</v>
      </c>
      <c r="O512" s="28">
        <v>3.3341125692069908E-2</v>
      </c>
      <c r="P512" s="28">
        <v>7.8593451926515609E-2</v>
      </c>
      <c r="Q512" s="28">
        <v>1.5875057093349635E-2</v>
      </c>
      <c r="R512" s="28">
        <v>1.8728999941590844E-3</v>
      </c>
      <c r="S512" s="93">
        <v>1.5161571381288477E-3</v>
      </c>
      <c r="T512" s="93">
        <f>_xlfn.XLOOKUP(B512,'[3]Nur des jours'!$B:$B,'[3]Nur des jours'!$U:$U,"")</f>
        <v>8.0271788502682428E-4</v>
      </c>
      <c r="U512" s="93">
        <v>0</v>
      </c>
      <c r="V512" s="93">
        <v>2.764917159536535E-3</v>
      </c>
      <c r="W512" s="93">
        <v>8.0271788502682428E-4</v>
      </c>
      <c r="X512" s="93">
        <v>1.6054357700536486E-3</v>
      </c>
      <c r="Y512" s="93">
        <v>0.24161509178241378</v>
      </c>
      <c r="Z512" s="93">
        <v>0</v>
      </c>
      <c r="AA512" s="93">
        <v>0</v>
      </c>
      <c r="AB512" s="93">
        <v>0</v>
      </c>
      <c r="AC512" s="93">
        <f>_xlfn.XLOOKUP(B512,'[3]Nur des jours'!$B:$B,'[3]Nur des jours'!$N:$N,"")</f>
        <v>1.8730083983956953E-3</v>
      </c>
      <c r="AD512" s="93">
        <v>1.8730083983956953E-3</v>
      </c>
      <c r="AE512" s="93">
        <v>3.3000624162211412E-3</v>
      </c>
      <c r="AF512" s="93">
        <v>0</v>
      </c>
      <c r="AG512" s="93"/>
      <c r="AH512" s="93">
        <v>6.24299998053068E-3</v>
      </c>
      <c r="AI512" s="93">
        <v>0</v>
      </c>
      <c r="AJ512" s="93">
        <v>1.8596322580397433E-2</v>
      </c>
      <c r="AK512" s="93">
        <v>0</v>
      </c>
      <c r="AL512" s="93">
        <v>6.24299998053068E-3</v>
      </c>
      <c r="AM512" s="49" t="s">
        <v>5559</v>
      </c>
      <c r="AN512" s="49"/>
      <c r="AO512" s="48" t="str" cm="1">
        <f t="array" ref="AO512">IFERROR(_xlfn.IFS(
AQ512="MPR ISSUE","PDH",
AQ512="BSS Hardware Issue","BSS",
AQ512="Sites strategiques, MLL, Pylone, etc.","ENVTECH",
AQ512="AKTIVCO DEFAUT GE &amp; POWER Cabinet","AKTIVCO",
AQ512="AKTIVCO Coupure ENEO &amp; Baisse de tension","AKTIVCO GRID ONLY",
AQ512="Coupure ENEO &amp; Baisse de tension","IHS GRID ONLY",
AQ512="Defaut GE &amp; POWER Cabinet","IHS",
AQ512="Sharing","Partners",
AQ512="Sites strategiques &amp; DataCenter","SST &amp; DC",
AQ512="Exclu","Exclu",
AQ512="SAT","SAT",
AQ512="SPARE-ISSUE","SPARE-ISSUE",
AQ512="Fiber CAmtel","TRANS_FO_CAMTEL",
AQ512="Fiber AOF","Fiber AOF",
AQ512="Projet OCM (HUAWEI)","TRAVAUX-HUAWEI",
AQ512="Projet OCM (NOKIA)","TRAVAUX-NOKIA",
AQ512="ACCESS-ISSUE","ACCESS-ISSUE",
AQ512="Projet OCM (ZTE, NOKIA, autres projets)","TRAVAUX OCM",
AQ512="No root CAuse","No root cause",
AQ512="ODU HS","PDH",
AQ512="IP &amp; VLAN","PDH",
AQ512="Warehouse HUAWEI","SPARE-ISSUE",
AQ512="SPARE-HS","SPARE-ISSUE",
AQ512="Power Telco","BSS",AQ512="no impacts","no impacts"
),"")</f>
        <v>No root cause</v>
      </c>
      <c r="AP512" s="48" t="str" cm="1">
        <f t="array" ref="AP512">IFERROR(_xlfn.IFS(
AQ512="MPR ISSUE","TX ISSUE",
AQ512="BSS Hardware Issue","RAN ISSUE",
AQ512="Sites strategiques, MLL, Pylone, etc.","ENVTECH",
AQ512="AKTIVCO DEFAUT GE &amp; POWER Cabinet","POWER ISSUE",
AQ512="AKTIVCO Coupure ENEO &amp; Baisse de tension","POWER ISSUE",
AQ512="Coupure ENEO &amp; Baisse de tension","POWER ISSUE",
AQ512="Defaut GE &amp; POWER Cabinet","POWER ISSUE",
AQ512="Sharing","POWER ISSUE",
AQ512="Sites strategiques &amp; DataCenter","POWER ISSUE",
AQ512="Exclu","Exclu",
AQ512="SAT","TX ISSUE",
AQ512="SPARE-ISSUE","SPARE-ISSUE",
AQ512="Fiber CAmtel","TX ISSUE",
AQ512="Fiber AOF","TX ISSUE",
AQ512="Projet OCM (HUAWEI)","TRAVAUX-HUAWEI",
AQ512="Projet OCM (NOKIA)","TRAVAUX -NOKIA",
AQ512="ACCESS-ISSUE","ACCESS-ISSUE",
AQ512="Projet OCM (ZTE, NOKIA, autres projets)","TRAVAUX OCM",
AQ512="No root CAuse","No root cause",
AQ512="ODU HS","TX ISSUE",
AQ512="IP &amp; VLAN","TX ISSUE",
AQ512="Warehouse HUAWEI","SPARE-ISSUE",
AQ512="SPARE-HS","SPARE-ISSUE",
AQ512="Power Telco","RAN ISSUE",AQ512="no impacts","no impacts"
),"")</f>
        <v>No root cause</v>
      </c>
      <c r="AQ512" s="116" t="s">
        <v>5344</v>
      </c>
      <c r="AR512" s="48" t="str" cm="1">
        <f t="array" ref="AR512">IFERROR(_xlfn.IFS(
AQ512="MPR ISSUE","ACTIVE",
AQ512="BSS Hardware Issue","ACTIVE",
AQ512="Sites strategiques, MLL, Pylone, etc.","PASSIVE",
AQ512="AKTIVCO DEFAUT GE &amp; POWER Cabinet","PASSIVE",
AQ512="AKTIVCO Coupure ENEO &amp; Baisse de tension","PASSIVE",
AQ512="Coupure ENEO &amp; Baisse de tension","PASSIVE",
AQ512="Defaut GE &amp; POWER Cabinet","PASSIVE",
AQ512="Sharing","PASSIVE",
AQ512="Sites strategiques &amp; DataCenter","PASSIVE",
AQ512="Exclu","Exclu",
AQ512="SAT","ACTIVE",
AQ512="SPARE-ISSUE","SPARE-ISSUE",
AQ512="Fiber CAmtel","ACTIVE",
AQ512="Fiber AOF","ACTIVE",
AQ512="Projet OCM (HUAWEI)","PLANNED WORKS",
AQ512="Projet OCM (NOKIA)","PLANNED WORKS",
AQ512="ACCESS-ISSUE","ACCESS-ISSUE",
AQ512="Projet OCM (ZTE, NOKIA, autres projets)","PLANNED WORKS",
AQ512="No root CAuse","No root cause",
AQ512="ODU HS","ACTIVE",
AQ512="IP &amp; VLAN","ACTIVE",
AQ512="Warehouse HUAWEI","SPARE-ISSUE",
AQ512="SPARE-HS","SPARE-ISSUE",
AQ512="Power Telco","ACTIVE", AQ512="no impacts","no impacts"
),"")</f>
        <v>No root cause</v>
      </c>
      <c r="AS512" s="92" t="s">
        <v>5855</v>
      </c>
      <c r="AT512" s="98" t="s">
        <v>1353</v>
      </c>
      <c r="AV512" s="17" t="s">
        <v>5537</v>
      </c>
      <c r="AW512" s="7" t="s">
        <v>5537</v>
      </c>
      <c r="AX512" s="6" t="s">
        <v>5537</v>
      </c>
      <c r="AY512" s="7"/>
      <c r="AZ512" s="3" t="s">
        <v>5537</v>
      </c>
      <c r="BA512" s="18" t="s">
        <v>5537</v>
      </c>
      <c r="BB512" s="18" t="s">
        <v>5537</v>
      </c>
      <c r="BC512" s="18" t="s">
        <v>5537</v>
      </c>
      <c r="BD512" s="18" t="s">
        <v>5537</v>
      </c>
      <c r="BE512" s="18" t="s">
        <v>5537</v>
      </c>
      <c r="BF512" s="18" t="s">
        <v>5537</v>
      </c>
      <c r="BG512" s="18" t="s">
        <v>5537</v>
      </c>
      <c r="BH512" s="18" t="s">
        <v>5537</v>
      </c>
      <c r="BI512" s="18" t="s">
        <v>5537</v>
      </c>
      <c r="BJ512" s="18" t="s">
        <v>5537</v>
      </c>
      <c r="BK512" s="18" t="s">
        <v>5537</v>
      </c>
      <c r="BL512" s="9" t="s">
        <v>5855</v>
      </c>
      <c r="BM512" s="14" t="s">
        <v>5537</v>
      </c>
      <c r="BN512" s="14" t="s">
        <v>5537</v>
      </c>
      <c r="BO512" s="14" t="str">
        <f>_xlfn.XLOOKUP(B512,'[4]cell downs 18042026 17h'!$B:$B,'[4]cell downs 18042026 17h'!$B:$B,"")</f>
        <v/>
      </c>
      <c r="BP512" s="14" t="str">
        <f>_xlfn.XLOOKUP(B512,'[5]Cells Huawei 19042026 15h'!$B:$B,'[5]Cells Huawei 19042026 15h'!$B:$B,"")</f>
        <v/>
      </c>
      <c r="BQ512" s="9" t="str">
        <f>_xlfn.XLOOKUP(B512,'[6]cells down 19042026 9H40'!$B:$B,'[6]cells down 19042026 9H40'!$B:$B,"")</f>
        <v/>
      </c>
      <c r="BR512" s="9" t="s">
        <v>1353</v>
      </c>
      <c r="BS512" s="9" t="s">
        <v>594</v>
      </c>
      <c r="BT512" s="108"/>
    </row>
    <row r="513" spans="1:72" s="9" customFormat="1" x14ac:dyDescent="0.35">
      <c r="A513" s="1" t="s">
        <v>1304</v>
      </c>
      <c r="B513" s="8" t="s">
        <v>1305</v>
      </c>
      <c r="C513" s="3" t="str">
        <f>_xlfn.XLOOKUP(B513,'[1]daily break down'!$D:$D,'[1]daily break down'!$E:$E,"")</f>
        <v>OUEST</v>
      </c>
      <c r="D513" s="1" t="s">
        <v>11</v>
      </c>
      <c r="E513" s="1" t="s">
        <v>12</v>
      </c>
      <c r="F513" s="3" t="s">
        <v>102</v>
      </c>
      <c r="G513" s="1" t="s">
        <v>103</v>
      </c>
      <c r="H513" s="33" t="str">
        <f>_xlfn.XLOOKUP(B513,[2]CALCULATION!$B:$B,[2]CALCULATION!$H:$H,"")</f>
        <v>NOKIA</v>
      </c>
      <c r="I513" s="28">
        <v>0</v>
      </c>
      <c r="J513" s="28">
        <v>1.7949912555833222E-2</v>
      </c>
      <c r="K513" s="28">
        <v>0</v>
      </c>
      <c r="L513" s="28">
        <v>0</v>
      </c>
      <c r="M513" s="28">
        <v>0</v>
      </c>
      <c r="N513" s="28">
        <v>0</v>
      </c>
      <c r="O513" s="28">
        <v>0</v>
      </c>
      <c r="P513" s="28">
        <v>0</v>
      </c>
      <c r="Q513" s="28">
        <v>0</v>
      </c>
      <c r="R513" s="28">
        <v>0</v>
      </c>
      <c r="S513" s="93">
        <v>0</v>
      </c>
      <c r="T513" s="93">
        <f>_xlfn.XLOOKUP(B513,'[3]Nur des jours'!$B:$B,'[3]Nur des jours'!$U:$U,"")</f>
        <v>0</v>
      </c>
      <c r="U513" s="93">
        <v>0</v>
      </c>
      <c r="V513" s="93">
        <v>0</v>
      </c>
      <c r="W513" s="93">
        <v>0</v>
      </c>
      <c r="X513" s="93">
        <v>0</v>
      </c>
      <c r="Y513" s="93">
        <v>4.2269135612230313E-3</v>
      </c>
      <c r="Z513" s="93">
        <v>0</v>
      </c>
      <c r="AA513" s="93">
        <v>0</v>
      </c>
      <c r="AB513" s="93">
        <v>2.9035507500720634E-2</v>
      </c>
      <c r="AC513" s="93">
        <f>_xlfn.XLOOKUP(B513,'[3]Nur des jours'!$B:$B,'[3]Nur des jours'!$N:$N,"")</f>
        <v>0</v>
      </c>
      <c r="AD513" s="93">
        <v>0</v>
      </c>
      <c r="AE513" s="93">
        <v>0</v>
      </c>
      <c r="AF513" s="93">
        <v>0</v>
      </c>
      <c r="AG513" s="93"/>
      <c r="AH513" s="93">
        <v>5.7964004531537256E-3</v>
      </c>
      <c r="AI513" s="93">
        <v>4.8709279042720285E-3</v>
      </c>
      <c r="AJ513" s="93">
        <v>1.009397812390599E-2</v>
      </c>
      <c r="AK513" s="93">
        <v>3.2832312248420978E-3</v>
      </c>
      <c r="AL513" s="93">
        <v>5.7964004531537256E-3</v>
      </c>
      <c r="AM513" s="49" t="s">
        <v>5559</v>
      </c>
      <c r="AN513" s="49"/>
      <c r="AO513" s="48" t="str" cm="1">
        <f t="array" ref="AO513">IFERROR(_xlfn.IFS(
AQ513="MPR ISSUE","PDH",
AQ513="BSS Hardware Issue","BSS",
AQ513="Sites strategiques, MLL, Pylone, etc.","ENVTECH",
AQ513="AKTIVCO DEFAUT GE &amp; POWER Cabinet","AKTIVCO",
AQ513="AKTIVCO Coupure ENEO &amp; Baisse de tension","AKTIVCO GRID ONLY",
AQ513="Coupure ENEO &amp; Baisse de tension","IHS GRID ONLY",
AQ513="Defaut GE &amp; POWER Cabinet","IHS",
AQ513="Sharing","Partners",
AQ513="Sites strategiques &amp; DataCenter","SST &amp; DC",
AQ513="Exclu","Exclu",
AQ513="SAT","SAT",
AQ513="SPARE-ISSUE","SPARE-ISSUE",
AQ513="Fiber CAmtel","TRANS_FO_CAMTEL",
AQ513="Fiber AOF","Fiber AOF",
AQ513="Projet OCM (HUAWEI)","TRAVAUX-HUAWEI",
AQ513="Projet OCM (NOKIA)","TRAVAUX-NOKIA",
AQ513="ACCESS-ISSUE","ACCESS-ISSUE",
AQ513="Projet OCM (ZTE, NOKIA, autres projets)","TRAVAUX OCM",
AQ513="No root CAuse","No root cause",
AQ513="ODU HS","PDH",
AQ513="IP &amp; VLAN","PDH",
AQ513="Warehouse HUAWEI","SPARE-ISSUE",
AQ513="SPARE-HS","SPARE-ISSUE",
AQ513="Power Telco","BSS",AQ513="no impacts","no impacts"
),"")</f>
        <v>No root cause</v>
      </c>
      <c r="AP513" s="48" t="str" cm="1">
        <f t="array" ref="AP513">IFERROR(_xlfn.IFS(
AQ513="MPR ISSUE","TX ISSUE",
AQ513="BSS Hardware Issue","RAN ISSUE",
AQ513="Sites strategiques, MLL, Pylone, etc.","ENVTECH",
AQ513="AKTIVCO DEFAUT GE &amp; POWER Cabinet","POWER ISSUE",
AQ513="AKTIVCO Coupure ENEO &amp; Baisse de tension","POWER ISSUE",
AQ513="Coupure ENEO &amp; Baisse de tension","POWER ISSUE",
AQ513="Defaut GE &amp; POWER Cabinet","POWER ISSUE",
AQ513="Sharing","POWER ISSUE",
AQ513="Sites strategiques &amp; DataCenter","POWER ISSUE",
AQ513="Exclu","Exclu",
AQ513="SAT","TX ISSUE",
AQ513="SPARE-ISSUE","SPARE-ISSUE",
AQ513="Fiber CAmtel","TX ISSUE",
AQ513="Fiber AOF","TX ISSUE",
AQ513="Projet OCM (HUAWEI)","TRAVAUX-HUAWEI",
AQ513="Projet OCM (NOKIA)","TRAVAUX -NOKIA",
AQ513="ACCESS-ISSUE","ACCESS-ISSUE",
AQ513="Projet OCM (ZTE, NOKIA, autres projets)","TRAVAUX OCM",
AQ513="No root CAuse","No root cause",
AQ513="ODU HS","TX ISSUE",
AQ513="IP &amp; VLAN","TX ISSUE",
AQ513="Warehouse HUAWEI","SPARE-ISSUE",
AQ513="SPARE-HS","SPARE-ISSUE",
AQ513="Power Telco","RAN ISSUE",AQ513="no impacts","no impacts"
),"")</f>
        <v>No root cause</v>
      </c>
      <c r="AQ513" s="127" t="s">
        <v>5344</v>
      </c>
      <c r="AR513" s="48" t="str" cm="1">
        <f t="array" ref="AR513">IFERROR(_xlfn.IFS(
AQ513="MPR ISSUE","ACTIVE",
AQ513="BSS Hardware Issue","ACTIVE",
AQ513="Sites strategiques, MLL, Pylone, etc.","PASSIVE",
AQ513="AKTIVCO DEFAUT GE &amp; POWER Cabinet","PASSIVE",
AQ513="AKTIVCO Coupure ENEO &amp; Baisse de tension","PASSIVE",
AQ513="Coupure ENEO &amp; Baisse de tension","PASSIVE",
AQ513="Defaut GE &amp; POWER Cabinet","PASSIVE",
AQ513="Sharing","PASSIVE",
AQ513="Sites strategiques &amp; DataCenter","PASSIVE",
AQ513="Exclu","Exclu",
AQ513="SAT","ACTIVE",
AQ513="SPARE-ISSUE","SPARE-ISSUE",
AQ513="Fiber CAmtel","ACTIVE",
AQ513="Fiber AOF","ACTIVE",
AQ513="Projet OCM (HUAWEI)","PLANNED WORKS",
AQ513="Projet OCM (NOKIA)","PLANNED WORKS",
AQ513="ACCESS-ISSUE","ACCESS-ISSUE",
AQ513="Projet OCM (ZTE, NOKIA, autres projets)","PLANNED WORKS",
AQ513="No root CAuse","No root cause",
AQ513="ODU HS","ACTIVE",
AQ513="IP &amp; VLAN","ACTIVE",
AQ513="Warehouse HUAWEI","SPARE-ISSUE",
AQ513="SPARE-HS","SPARE-ISSUE",
AQ513="Power Telco","ACTIVE", AQ513="no impacts","no impacts"
),"")</f>
        <v>No root cause</v>
      </c>
      <c r="AS513" s="92" t="s">
        <v>5537</v>
      </c>
      <c r="AT513" s="98" t="s">
        <v>1305</v>
      </c>
      <c r="AV513" s="17" t="s">
        <v>5537</v>
      </c>
      <c r="AW513" s="7" t="s">
        <v>5537</v>
      </c>
      <c r="AX513" s="6" t="s">
        <v>5537</v>
      </c>
      <c r="AY513" s="7"/>
      <c r="AZ513" s="3" t="s">
        <v>5537</v>
      </c>
      <c r="BA513" s="18" t="s">
        <v>5537</v>
      </c>
      <c r="BB513" s="18" t="s">
        <v>5537</v>
      </c>
      <c r="BC513" s="18" t="s">
        <v>5537</v>
      </c>
      <c r="BD513" s="18" t="s">
        <v>5537</v>
      </c>
      <c r="BE513" s="18" t="s">
        <v>5537</v>
      </c>
      <c r="BF513" s="18" t="s">
        <v>5537</v>
      </c>
      <c r="BG513" s="18" t="s">
        <v>5537</v>
      </c>
      <c r="BH513" s="18" t="s">
        <v>5537</v>
      </c>
      <c r="BI513" s="18" t="s">
        <v>5537</v>
      </c>
      <c r="BJ513" s="18" t="s">
        <v>5537</v>
      </c>
      <c r="BK513" s="18" t="s">
        <v>5537</v>
      </c>
      <c r="BL513" s="9" t="s">
        <v>5537</v>
      </c>
      <c r="BM513" s="14" t="s">
        <v>5537</v>
      </c>
      <c r="BN513" s="14" t="s">
        <v>5537</v>
      </c>
      <c r="BO513" s="14" t="str">
        <f>_xlfn.XLOOKUP(B513,'[4]cell downs 18042026 17h'!$B:$B,'[4]cell downs 18042026 17h'!$B:$B,"")</f>
        <v/>
      </c>
      <c r="BP513" s="14" t="str">
        <f>_xlfn.XLOOKUP(B513,'[5]Cells Huawei 19042026 15h'!$B:$B,'[5]Cells Huawei 19042026 15h'!$B:$B,"")</f>
        <v/>
      </c>
      <c r="BQ513" s="9" t="str">
        <f>_xlfn.XLOOKUP(B513,'[6]cells down 19042026 9H40'!$B:$B,'[6]cells down 19042026 9H40'!$B:$B,"")</f>
        <v/>
      </c>
      <c r="BR513" s="9" t="s">
        <v>1305</v>
      </c>
      <c r="BS513" s="9" t="s">
        <v>12</v>
      </c>
      <c r="BT513" s="108"/>
    </row>
    <row r="514" spans="1:72" s="9" customFormat="1" x14ac:dyDescent="0.35">
      <c r="A514" s="1" t="s">
        <v>4443</v>
      </c>
      <c r="B514" s="8" t="s">
        <v>4444</v>
      </c>
      <c r="C514" s="3" t="str">
        <f>_xlfn.XLOOKUP(B514,'[1]daily break down'!$D:$D,'[1]daily break down'!$E:$E,"")</f>
        <v>CENTRE</v>
      </c>
      <c r="D514" s="1" t="s">
        <v>11</v>
      </c>
      <c r="E514" s="1" t="s">
        <v>66</v>
      </c>
      <c r="F514" s="3" t="s">
        <v>226</v>
      </c>
      <c r="G514" s="1" t="s">
        <v>4445</v>
      </c>
      <c r="H514" s="33" t="str">
        <f>_xlfn.XLOOKUP(B514,[2]CALCULATION!$B:$B,[2]CALCULATION!$H:$H,"")</f>
        <v>NOKIA</v>
      </c>
      <c r="I514" s="28">
        <v>1.0701046990437507E-3</v>
      </c>
      <c r="J514" s="28">
        <v>0</v>
      </c>
      <c r="K514" s="28">
        <v>0</v>
      </c>
      <c r="L514" s="28">
        <v>0</v>
      </c>
      <c r="M514" s="28">
        <v>0</v>
      </c>
      <c r="N514" s="28">
        <v>0</v>
      </c>
      <c r="O514" s="28">
        <v>0</v>
      </c>
      <c r="P514" s="28">
        <v>0</v>
      </c>
      <c r="Q514" s="28">
        <v>0</v>
      </c>
      <c r="R514" s="28">
        <v>0</v>
      </c>
      <c r="S514" s="93">
        <v>0</v>
      </c>
      <c r="T514" s="93">
        <f>_xlfn.XLOOKUP(B514,'[3]Nur des jours'!$B:$B,'[3]Nur des jours'!$U:$U,"")</f>
        <v>0</v>
      </c>
      <c r="U514" s="93">
        <v>0.46624461737336415</v>
      </c>
      <c r="V514" s="93">
        <v>0</v>
      </c>
      <c r="W514" s="93">
        <v>0</v>
      </c>
      <c r="X514" s="93">
        <v>0</v>
      </c>
      <c r="Y514" s="93">
        <v>0</v>
      </c>
      <c r="Z514" s="93">
        <v>0</v>
      </c>
      <c r="AA514" s="93">
        <v>0</v>
      </c>
      <c r="AB514" s="93">
        <v>0</v>
      </c>
      <c r="AC514" s="93">
        <f>_xlfn.XLOOKUP(B514,'[3]Nur des jours'!$B:$B,'[3]Nur des jours'!$N:$N,"")</f>
        <v>0</v>
      </c>
      <c r="AD514" s="93">
        <v>0</v>
      </c>
      <c r="AE514" s="93">
        <v>0</v>
      </c>
      <c r="AF514" s="93">
        <v>0</v>
      </c>
      <c r="AG514" s="93"/>
      <c r="AH514" s="93">
        <v>5.3505234952187534E-3</v>
      </c>
      <c r="AI514" s="93">
        <v>0</v>
      </c>
      <c r="AJ514" s="93">
        <v>1.5937860195640363E-2</v>
      </c>
      <c r="AK514" s="93">
        <v>0</v>
      </c>
      <c r="AL514" s="93">
        <v>5.3505234952187534E-3</v>
      </c>
      <c r="AM514" s="49" t="s">
        <v>5559</v>
      </c>
      <c r="AN514" s="49"/>
      <c r="AO514" s="48" t="str" cm="1">
        <f t="array" ref="AO514">IFERROR(_xlfn.IFS(
AQ514="MPR ISSUE","PDH",
AQ514="BSS Hardware Issue","BSS",
AQ514="Sites strategiques, MLL, Pylone, etc.","ENVTECH",
AQ514="AKTIVCO DEFAUT GE &amp; POWER Cabinet","AKTIVCO",
AQ514="AKTIVCO Coupure ENEO &amp; Baisse de tension","AKTIVCO GRID ONLY",
AQ514="Coupure ENEO &amp; Baisse de tension","IHS GRID ONLY",
AQ514="Defaut GE &amp; POWER Cabinet","IHS",
AQ514="Sharing","Partners",
AQ514="Sites strategiques &amp; DataCenter","SST &amp; DC",
AQ514="Exclu","Exclu",
AQ514="SAT","SAT",
AQ514="SPARE-ISSUE","SPARE-ISSUE",
AQ514="Fiber CAmtel","TRANS_FO_CAMTEL",
AQ514="Fiber AOF","Fiber AOF",
AQ514="Projet OCM (HUAWEI)","TRAVAUX-HUAWEI",
AQ514="Projet OCM (NOKIA)","TRAVAUX-NOKIA",
AQ514="ACCESS-ISSUE","ACCESS-ISSUE",
AQ514="Projet OCM (ZTE, NOKIA, autres projets)","TRAVAUX OCM",
AQ514="No root CAuse","No root cause",
AQ514="ODU HS","PDH",
AQ514="IP &amp; VLAN","PDH",
AQ514="Warehouse HUAWEI","SPARE-ISSUE",
AQ514="SPARE-HS","SPARE-ISSUE",
AQ514="Power Telco","BSS",AQ514="no impacts","no impacts"
),"")</f>
        <v>No root cause</v>
      </c>
      <c r="AP514" s="48" t="str" cm="1">
        <f t="array" ref="AP514">IFERROR(_xlfn.IFS(
AQ514="MPR ISSUE","TX ISSUE",
AQ514="BSS Hardware Issue","RAN ISSUE",
AQ514="Sites strategiques, MLL, Pylone, etc.","ENVTECH",
AQ514="AKTIVCO DEFAUT GE &amp; POWER Cabinet","POWER ISSUE",
AQ514="AKTIVCO Coupure ENEO &amp; Baisse de tension","POWER ISSUE",
AQ514="Coupure ENEO &amp; Baisse de tension","POWER ISSUE",
AQ514="Defaut GE &amp; POWER Cabinet","POWER ISSUE",
AQ514="Sharing","POWER ISSUE",
AQ514="Sites strategiques &amp; DataCenter","POWER ISSUE",
AQ514="Exclu","Exclu",
AQ514="SAT","TX ISSUE",
AQ514="SPARE-ISSUE","SPARE-ISSUE",
AQ514="Fiber CAmtel","TX ISSUE",
AQ514="Fiber AOF","TX ISSUE",
AQ514="Projet OCM (HUAWEI)","TRAVAUX-HUAWEI",
AQ514="Projet OCM (NOKIA)","TRAVAUX -NOKIA",
AQ514="ACCESS-ISSUE","ACCESS-ISSUE",
AQ514="Projet OCM (ZTE, NOKIA, autres projets)","TRAVAUX OCM",
AQ514="No root CAuse","No root cause",
AQ514="ODU HS","TX ISSUE",
AQ514="IP &amp; VLAN","TX ISSUE",
AQ514="Warehouse HUAWEI","SPARE-ISSUE",
AQ514="SPARE-HS","SPARE-ISSUE",
AQ514="Power Telco","RAN ISSUE",AQ514="no impacts","no impacts"
),"")</f>
        <v>No root cause</v>
      </c>
      <c r="AQ514" s="127" t="s">
        <v>5344</v>
      </c>
      <c r="AR514" s="48" t="str" cm="1">
        <f t="array" ref="AR514">IFERROR(_xlfn.IFS(
AQ514="MPR ISSUE","ACTIVE",
AQ514="BSS Hardware Issue","ACTIVE",
AQ514="Sites strategiques, MLL, Pylone, etc.","PASSIVE",
AQ514="AKTIVCO DEFAUT GE &amp; POWER Cabinet","PASSIVE",
AQ514="AKTIVCO Coupure ENEO &amp; Baisse de tension","PASSIVE",
AQ514="Coupure ENEO &amp; Baisse de tension","PASSIVE",
AQ514="Defaut GE &amp; POWER Cabinet","PASSIVE",
AQ514="Sharing","PASSIVE",
AQ514="Sites strategiques &amp; DataCenter","PASSIVE",
AQ514="Exclu","Exclu",
AQ514="SAT","ACTIVE",
AQ514="SPARE-ISSUE","SPARE-ISSUE",
AQ514="Fiber CAmtel","ACTIVE",
AQ514="Fiber AOF","ACTIVE",
AQ514="Projet OCM (HUAWEI)","PLANNED WORKS",
AQ514="Projet OCM (NOKIA)","PLANNED WORKS",
AQ514="ACCESS-ISSUE","ACCESS-ISSUE",
AQ514="Projet OCM (ZTE, NOKIA, autres projets)","PLANNED WORKS",
AQ514="No root CAuse","No root cause",
AQ514="ODU HS","ACTIVE",
AQ514="IP &amp; VLAN","ACTIVE",
AQ514="Warehouse HUAWEI","SPARE-ISSUE",
AQ514="SPARE-HS","SPARE-ISSUE",
AQ514="Power Telco","ACTIVE", AQ514="no impacts","no impacts"
),"")</f>
        <v>No root cause</v>
      </c>
      <c r="AS514" s="92" t="s">
        <v>5537</v>
      </c>
      <c r="AT514" s="98" t="s">
        <v>4444</v>
      </c>
      <c r="AV514" s="17" t="s">
        <v>5537</v>
      </c>
      <c r="AW514" s="7" t="s">
        <v>5537</v>
      </c>
      <c r="AX514" s="6" t="s">
        <v>5537</v>
      </c>
      <c r="AY514" s="7"/>
      <c r="AZ514" s="3" t="s">
        <v>5537</v>
      </c>
      <c r="BA514" s="18" t="s">
        <v>5537</v>
      </c>
      <c r="BB514" s="18" t="s">
        <v>5537</v>
      </c>
      <c r="BC514" s="18" t="s">
        <v>5537</v>
      </c>
      <c r="BD514" s="18" t="s">
        <v>5537</v>
      </c>
      <c r="BE514" s="18" t="s">
        <v>5537</v>
      </c>
      <c r="BF514" s="18" t="s">
        <v>5537</v>
      </c>
      <c r="BG514" s="18" t="s">
        <v>5537</v>
      </c>
      <c r="BH514" s="18" t="s">
        <v>5537</v>
      </c>
      <c r="BI514" s="18" t="s">
        <v>5537</v>
      </c>
      <c r="BJ514" s="18" t="s">
        <v>5537</v>
      </c>
      <c r="BK514" s="18" t="s">
        <v>5537</v>
      </c>
      <c r="BL514" s="9" t="s">
        <v>5537</v>
      </c>
      <c r="BM514" s="14" t="s">
        <v>5537</v>
      </c>
      <c r="BN514" s="14" t="s">
        <v>5537</v>
      </c>
      <c r="BO514" s="14" t="str">
        <f>_xlfn.XLOOKUP(B514,'[4]cell downs 18042026 17h'!$B:$B,'[4]cell downs 18042026 17h'!$B:$B,"")</f>
        <v/>
      </c>
      <c r="BP514" s="14" t="str">
        <f>_xlfn.XLOOKUP(B514,'[5]Cells Huawei 19042026 15h'!$B:$B,'[5]Cells Huawei 19042026 15h'!$B:$B,"")</f>
        <v/>
      </c>
      <c r="BQ514" s="9" t="str">
        <f>_xlfn.XLOOKUP(B514,'[6]cells down 19042026 9H40'!$B:$B,'[6]cells down 19042026 9H40'!$B:$B,"")</f>
        <v/>
      </c>
      <c r="BR514" s="9" t="s">
        <v>4444</v>
      </c>
      <c r="BS514" s="9" t="s">
        <v>12</v>
      </c>
      <c r="BT514" s="108"/>
    </row>
    <row r="515" spans="1:72" s="9" customFormat="1" x14ac:dyDescent="0.35">
      <c r="A515" s="1" t="s">
        <v>1762</v>
      </c>
      <c r="B515" s="8" t="s">
        <v>1763</v>
      </c>
      <c r="C515" s="3" t="str">
        <f>_xlfn.XLOOKUP(B515,'[1]daily break down'!$D:$D,'[1]daily break down'!$E:$E,"")</f>
        <v>ADAMAOUA</v>
      </c>
      <c r="D515" s="1" t="s">
        <v>11</v>
      </c>
      <c r="E515" s="1" t="s">
        <v>66</v>
      </c>
      <c r="F515" s="3" t="s">
        <v>90</v>
      </c>
      <c r="G515" s="1" t="s">
        <v>1764</v>
      </c>
      <c r="H515" s="33" t="str">
        <f>_xlfn.XLOOKUP(B515,[2]CALCULATION!$B:$B,[2]CALCULATION!$H:$H,"")</f>
        <v>NOKIA</v>
      </c>
      <c r="I515" s="28">
        <v>2.140581026737913E-3</v>
      </c>
      <c r="J515" s="28">
        <v>0</v>
      </c>
      <c r="K515" s="28">
        <v>0</v>
      </c>
      <c r="L515" s="28">
        <v>0</v>
      </c>
      <c r="M515" s="28">
        <v>0</v>
      </c>
      <c r="N515" s="28">
        <v>0</v>
      </c>
      <c r="O515" s="28">
        <v>4.2520841359271908E-2</v>
      </c>
      <c r="P515" s="28">
        <v>0.15637465449112825</v>
      </c>
      <c r="Q515" s="28">
        <v>0.4906753068881366</v>
      </c>
      <c r="R515" s="28">
        <v>4.4592857003779572E-4</v>
      </c>
      <c r="S515" s="93">
        <v>0</v>
      </c>
      <c r="T515" s="93">
        <f>_xlfn.XLOOKUP(B515,'[3]Nur des jours'!$B:$B,'[3]Nur des jours'!$U:$U,"")</f>
        <v>0</v>
      </c>
      <c r="U515" s="93">
        <v>0</v>
      </c>
      <c r="V515" s="93">
        <v>0</v>
      </c>
      <c r="W515" s="93">
        <v>0</v>
      </c>
      <c r="X515" s="93">
        <v>1.3378631417112596E-3</v>
      </c>
      <c r="Y515" s="93">
        <v>0.78390370147918442</v>
      </c>
      <c r="Z515" s="93">
        <v>0</v>
      </c>
      <c r="AA515" s="93">
        <v>0</v>
      </c>
      <c r="AB515" s="93">
        <v>0</v>
      </c>
      <c r="AC515" s="93">
        <f>_xlfn.XLOOKUP(B515,'[3]Nur des jours'!$B:$B,'[3]Nur des jours'!$N:$N,"")</f>
        <v>0</v>
      </c>
      <c r="AD515" s="93">
        <v>0</v>
      </c>
      <c r="AE515" s="93">
        <v>2.3189627789661155E-3</v>
      </c>
      <c r="AF515" s="93">
        <v>0</v>
      </c>
      <c r="AG515" s="93"/>
      <c r="AH515" s="93">
        <v>4.8160285564095634E-3</v>
      </c>
      <c r="AI515" s="93">
        <v>0</v>
      </c>
      <c r="AJ515" s="93">
        <v>1.4345734562021418E-2</v>
      </c>
      <c r="AK515" s="93">
        <v>0</v>
      </c>
      <c r="AL515" s="93">
        <v>4.8160285564095634E-3</v>
      </c>
      <c r="AM515" s="49" t="s">
        <v>5559</v>
      </c>
      <c r="AN515" s="49"/>
      <c r="AO515" s="48" t="str" cm="1">
        <f t="array" ref="AO515">IFERROR(_xlfn.IFS(
AQ515="MPR ISSUE","PDH",
AQ515="BSS Hardware Issue","BSS",
AQ515="Sites strategiques, MLL, Pylone, etc.","ENVTECH",
AQ515="AKTIVCO DEFAUT GE &amp; POWER Cabinet","AKTIVCO",
AQ515="AKTIVCO Coupure ENEO &amp; Baisse de tension","AKTIVCO GRID ONLY",
AQ515="Coupure ENEO &amp; Baisse de tension","IHS GRID ONLY",
AQ515="Defaut GE &amp; POWER Cabinet","IHS",
AQ515="Sharing","Partners",
AQ515="Sites strategiques &amp; DataCenter","SST &amp; DC",
AQ515="Exclu","Exclu",
AQ515="SAT","SAT",
AQ515="SPARE-ISSUE","SPARE-ISSUE",
AQ515="Fiber CAmtel","TRANS_FO_CAMTEL",
AQ515="Fiber AOF","Fiber AOF",
AQ515="Projet OCM (HUAWEI)","TRAVAUX-HUAWEI",
AQ515="Projet OCM (NOKIA)","TRAVAUX-NOKIA",
AQ515="ACCESS-ISSUE","ACCESS-ISSUE",
AQ515="Projet OCM (ZTE, NOKIA, autres projets)","TRAVAUX OCM",
AQ515="No root CAuse","No root cause",
AQ515="ODU HS","PDH",
AQ515="IP &amp; VLAN","PDH",
AQ515="Warehouse HUAWEI","SPARE-ISSUE",
AQ515="SPARE-HS","SPARE-ISSUE",
AQ515="Power Telco","BSS",AQ515="no impacts","no impacts"
),"")</f>
        <v>No root cause</v>
      </c>
      <c r="AP515" s="48" t="str" cm="1">
        <f t="array" ref="AP515">IFERROR(_xlfn.IFS(
AQ515="MPR ISSUE","TX ISSUE",
AQ515="BSS Hardware Issue","RAN ISSUE",
AQ515="Sites strategiques, MLL, Pylone, etc.","ENVTECH",
AQ515="AKTIVCO DEFAUT GE &amp; POWER Cabinet","POWER ISSUE",
AQ515="AKTIVCO Coupure ENEO &amp; Baisse de tension","POWER ISSUE",
AQ515="Coupure ENEO &amp; Baisse de tension","POWER ISSUE",
AQ515="Defaut GE &amp; POWER Cabinet","POWER ISSUE",
AQ515="Sharing","POWER ISSUE",
AQ515="Sites strategiques &amp; DataCenter","POWER ISSUE",
AQ515="Exclu","Exclu",
AQ515="SAT","TX ISSUE",
AQ515="SPARE-ISSUE","SPARE-ISSUE",
AQ515="Fiber CAmtel","TX ISSUE",
AQ515="Fiber AOF","TX ISSUE",
AQ515="Projet OCM (HUAWEI)","TRAVAUX-HUAWEI",
AQ515="Projet OCM (NOKIA)","TRAVAUX -NOKIA",
AQ515="ACCESS-ISSUE","ACCESS-ISSUE",
AQ515="Projet OCM (ZTE, NOKIA, autres projets)","TRAVAUX OCM",
AQ515="No root CAuse","No root cause",
AQ515="ODU HS","TX ISSUE",
AQ515="IP &amp; VLAN","TX ISSUE",
AQ515="Warehouse HUAWEI","SPARE-ISSUE",
AQ515="SPARE-HS","SPARE-ISSUE",
AQ515="Power Telco","RAN ISSUE",AQ515="no impacts","no impacts"
),"")</f>
        <v>No root cause</v>
      </c>
      <c r="AQ515" s="127" t="s">
        <v>5344</v>
      </c>
      <c r="AR515" s="48" t="str" cm="1">
        <f t="array" ref="AR515">IFERROR(_xlfn.IFS(
AQ515="MPR ISSUE","ACTIVE",
AQ515="BSS Hardware Issue","ACTIVE",
AQ515="Sites strategiques, MLL, Pylone, etc.","PASSIVE",
AQ515="AKTIVCO DEFAUT GE &amp; POWER Cabinet","PASSIVE",
AQ515="AKTIVCO Coupure ENEO &amp; Baisse de tension","PASSIVE",
AQ515="Coupure ENEO &amp; Baisse de tension","PASSIVE",
AQ515="Defaut GE &amp; POWER Cabinet","PASSIVE",
AQ515="Sharing","PASSIVE",
AQ515="Sites strategiques &amp; DataCenter","PASSIVE",
AQ515="Exclu","Exclu",
AQ515="SAT","ACTIVE",
AQ515="SPARE-ISSUE","SPARE-ISSUE",
AQ515="Fiber CAmtel","ACTIVE",
AQ515="Fiber AOF","ACTIVE",
AQ515="Projet OCM (HUAWEI)","PLANNED WORKS",
AQ515="Projet OCM (NOKIA)","PLANNED WORKS",
AQ515="ACCESS-ISSUE","ACCESS-ISSUE",
AQ515="Projet OCM (ZTE, NOKIA, autres projets)","PLANNED WORKS",
AQ515="No root CAuse","No root cause",
AQ515="ODU HS","ACTIVE",
AQ515="IP &amp; VLAN","ACTIVE",
AQ515="Warehouse HUAWEI","SPARE-ISSUE",
AQ515="SPARE-HS","SPARE-ISSUE",
AQ515="Power Telco","ACTIVE", AQ515="no impacts","no impacts"
),"")</f>
        <v>No root cause</v>
      </c>
      <c r="AS515" s="92" t="s">
        <v>5537</v>
      </c>
      <c r="AT515" s="98" t="s">
        <v>1763</v>
      </c>
      <c r="AV515" s="17" t="s">
        <v>5537</v>
      </c>
      <c r="AW515" s="7" t="s">
        <v>5537</v>
      </c>
      <c r="AX515" s="6" t="s">
        <v>5537</v>
      </c>
      <c r="AY515" s="7"/>
      <c r="AZ515" s="3" t="s">
        <v>5537</v>
      </c>
      <c r="BA515" s="18" t="s">
        <v>5537</v>
      </c>
      <c r="BB515" s="18" t="s">
        <v>5537</v>
      </c>
      <c r="BC515" s="18" t="s">
        <v>5537</v>
      </c>
      <c r="BD515" s="18" t="s">
        <v>5537</v>
      </c>
      <c r="BE515" s="18" t="s">
        <v>5537</v>
      </c>
      <c r="BF515" s="18" t="s">
        <v>5537</v>
      </c>
      <c r="BG515" s="18" t="s">
        <v>5537</v>
      </c>
      <c r="BH515" s="18" t="s">
        <v>5537</v>
      </c>
      <c r="BI515" s="18" t="s">
        <v>5537</v>
      </c>
      <c r="BJ515" s="18" t="s">
        <v>5537</v>
      </c>
      <c r="BK515" s="18" t="s">
        <v>5537</v>
      </c>
      <c r="BL515" s="9" t="s">
        <v>5537</v>
      </c>
      <c r="BM515" s="14" t="s">
        <v>5537</v>
      </c>
      <c r="BN515" s="14" t="s">
        <v>5537</v>
      </c>
      <c r="BO515" s="14" t="str">
        <f>_xlfn.XLOOKUP(B515,'[4]cell downs 18042026 17h'!$B:$B,'[4]cell downs 18042026 17h'!$B:$B,"")</f>
        <v/>
      </c>
      <c r="BP515" s="14" t="str">
        <f>_xlfn.XLOOKUP(B515,'[5]Cells Huawei 19042026 15h'!$B:$B,'[5]Cells Huawei 19042026 15h'!$B:$B,"")</f>
        <v/>
      </c>
      <c r="BQ515" s="9" t="str">
        <f>_xlfn.XLOOKUP(B515,'[6]cells down 19042026 9H40'!$B:$B,'[6]cells down 19042026 9H40'!$B:$B,"")</f>
        <v/>
      </c>
      <c r="BR515" s="9" t="s">
        <v>1763</v>
      </c>
      <c r="BS515" s="9" t="s">
        <v>12</v>
      </c>
      <c r="BT515" s="108"/>
    </row>
    <row r="516" spans="1:72" s="9" customFormat="1" x14ac:dyDescent="0.35">
      <c r="A516" s="1" t="s">
        <v>2426</v>
      </c>
      <c r="B516" s="8" t="s">
        <v>2427</v>
      </c>
      <c r="C516" s="3" t="str">
        <f>_xlfn.XLOOKUP(B516,'[1]daily break down'!$D:$D,'[1]daily break down'!$E:$E,"")</f>
        <v>EXTREME-NORD</v>
      </c>
      <c r="D516" s="1" t="s">
        <v>11</v>
      </c>
      <c r="E516" s="1" t="s">
        <v>96</v>
      </c>
      <c r="F516" s="3" t="s">
        <v>55</v>
      </c>
      <c r="G516" s="1" t="s">
        <v>2426</v>
      </c>
      <c r="H516" s="33" t="str">
        <f>_xlfn.XLOOKUP(B516,[2]CALCULATION!$B:$B,[2]CALCULATION!$H:$H,"")</f>
        <v>NOKIA</v>
      </c>
      <c r="I516" s="28">
        <v>0.12579238602832277</v>
      </c>
      <c r="J516" s="28">
        <v>1.1042919236351156</v>
      </c>
      <c r="K516" s="28">
        <v>0</v>
      </c>
      <c r="L516" s="28">
        <v>0</v>
      </c>
      <c r="M516" s="28">
        <v>0</v>
      </c>
      <c r="N516" s="28">
        <v>0</v>
      </c>
      <c r="O516" s="28">
        <v>0</v>
      </c>
      <c r="P516" s="28">
        <v>0</v>
      </c>
      <c r="Q516" s="28">
        <v>0</v>
      </c>
      <c r="R516" s="28">
        <v>0</v>
      </c>
      <c r="S516" s="93">
        <v>0</v>
      </c>
      <c r="T516" s="93">
        <f>_xlfn.XLOOKUP(B516,'[3]Nur des jours'!$B:$B,'[3]Nur des jours'!$U:$U,"")</f>
        <v>5.9982981228613515E-2</v>
      </c>
      <c r="U516" s="93">
        <v>1.8987955370989934E-2</v>
      </c>
      <c r="V516" s="93">
        <v>2.7877570454759875</v>
      </c>
      <c r="W516" s="93">
        <v>5.9982981228613515E-2</v>
      </c>
      <c r="X516" s="93">
        <v>0</v>
      </c>
      <c r="Y516" s="93">
        <v>0</v>
      </c>
      <c r="Z516" s="93">
        <v>0</v>
      </c>
      <c r="AA516" s="93">
        <v>0</v>
      </c>
      <c r="AB516" s="93">
        <v>0</v>
      </c>
      <c r="AC516" s="93">
        <f>_xlfn.XLOOKUP(B516,'[3]Nur des jours'!$B:$B,'[3]Nur des jours'!$N:$N,"")</f>
        <v>3.3442555352949066</v>
      </c>
      <c r="AD516" s="93">
        <v>3.3442555352949066</v>
      </c>
      <c r="AE516" s="93">
        <v>0</v>
      </c>
      <c r="AF516" s="93">
        <v>0</v>
      </c>
      <c r="AG516" s="93"/>
      <c r="AH516" s="93">
        <v>4.8157498349235073E-3</v>
      </c>
      <c r="AI516" s="93">
        <v>0</v>
      </c>
      <c r="AJ516" s="93">
        <v>1.4344904321002525E-2</v>
      </c>
      <c r="AK516" s="93">
        <v>0</v>
      </c>
      <c r="AL516" s="93">
        <v>4.8157498349235073E-3</v>
      </c>
      <c r="AM516" s="49" t="s">
        <v>5601</v>
      </c>
      <c r="AN516" s="49"/>
      <c r="AO516" s="48" t="str" cm="1">
        <f t="array" ref="AO516">IFERROR(_xlfn.IFS(
AQ516="MPR ISSUE","PDH",
AQ516="BSS Hardware Issue","BSS",
AQ516="Sites strategiques, MLL, Pylone, etc.","ENVTECH",
AQ516="AKTIVCO DEFAUT GE &amp; POWER Cabinet","AKTIVCO",
AQ516="AKTIVCO Coupure ENEO &amp; Baisse de tension","AKTIVCO GRID ONLY",
AQ516="Coupure ENEO &amp; Baisse de tension","IHS GRID ONLY",
AQ516="Defaut GE &amp; POWER Cabinet","IHS",
AQ516="Sharing","Partners",
AQ516="Sites strategiques &amp; DataCenter","SST &amp; DC",
AQ516="Exclu","Exclu",
AQ516="SAT","SAT",
AQ516="SPARE-ISSUE","SPARE-ISSUE",
AQ516="Fiber CAmtel","TRANS_FO_CAMTEL",
AQ516="Fiber AOF","Fiber AOF",
AQ516="Projet OCM (HUAWEI)","TRAVAUX-HUAWEI",
AQ516="Projet OCM (NOKIA)","TRAVAUX-NOKIA",
AQ516="ACCESS-ISSUE","ACCESS-ISSUE",
AQ516="Projet OCM (ZTE, NOKIA, autres projets)","TRAVAUX OCM",
AQ516="No root CAuse","No root cause",
AQ516="ODU HS","PDH",
AQ516="IP &amp; VLAN","PDH",
AQ516="Warehouse HUAWEI","SPARE-ISSUE",
AQ516="SPARE-HS","SPARE-ISSUE",
AQ516="Power Telco","BSS",AQ516="no impacts","no impacts"
),"")</f>
        <v>No root cause</v>
      </c>
      <c r="AP516" s="48" t="str" cm="1">
        <f t="array" ref="AP516">IFERROR(_xlfn.IFS(
AQ516="MPR ISSUE","TX ISSUE",
AQ516="BSS Hardware Issue","RAN ISSUE",
AQ516="Sites strategiques, MLL, Pylone, etc.","ENVTECH",
AQ516="AKTIVCO DEFAUT GE &amp; POWER Cabinet","POWER ISSUE",
AQ516="AKTIVCO Coupure ENEO &amp; Baisse de tension","POWER ISSUE",
AQ516="Coupure ENEO &amp; Baisse de tension","POWER ISSUE",
AQ516="Defaut GE &amp; POWER Cabinet","POWER ISSUE",
AQ516="Sharing","POWER ISSUE",
AQ516="Sites strategiques &amp; DataCenter","POWER ISSUE",
AQ516="Exclu","Exclu",
AQ516="SAT","TX ISSUE",
AQ516="SPARE-ISSUE","SPARE-ISSUE",
AQ516="Fiber CAmtel","TX ISSUE",
AQ516="Fiber AOF","TX ISSUE",
AQ516="Projet OCM (HUAWEI)","TRAVAUX-HUAWEI",
AQ516="Projet OCM (NOKIA)","TRAVAUX -NOKIA",
AQ516="ACCESS-ISSUE","ACCESS-ISSUE",
AQ516="Projet OCM (ZTE, NOKIA, autres projets)","TRAVAUX OCM",
AQ516="No root CAuse","No root cause",
AQ516="ODU HS","TX ISSUE",
AQ516="IP &amp; VLAN","TX ISSUE",
AQ516="Warehouse HUAWEI","SPARE-ISSUE",
AQ516="SPARE-HS","SPARE-ISSUE",
AQ516="Power Telco","RAN ISSUE",AQ516="no impacts","no impacts"
),"")</f>
        <v>No root cause</v>
      </c>
      <c r="AQ516" s="67" t="s">
        <v>5344</v>
      </c>
      <c r="AR516" s="48" t="str" cm="1">
        <f t="array" ref="AR516">IFERROR(_xlfn.IFS(
AQ516="MPR ISSUE","ACTIVE",
AQ516="BSS Hardware Issue","ACTIVE",
AQ516="Sites strategiques, MLL, Pylone, etc.","PASSIVE",
AQ516="AKTIVCO DEFAUT GE &amp; POWER Cabinet","PASSIVE",
AQ516="AKTIVCO Coupure ENEO &amp; Baisse de tension","PASSIVE",
AQ516="Coupure ENEO &amp; Baisse de tension","PASSIVE",
AQ516="Defaut GE &amp; POWER Cabinet","PASSIVE",
AQ516="Sharing","PASSIVE",
AQ516="Sites strategiques &amp; DataCenter","PASSIVE",
AQ516="Exclu","Exclu",
AQ516="SAT","ACTIVE",
AQ516="SPARE-ISSUE","SPARE-ISSUE",
AQ516="Fiber CAmtel","ACTIVE",
AQ516="Fiber AOF","ACTIVE",
AQ516="Projet OCM (HUAWEI)","PLANNED WORKS",
AQ516="Projet OCM (NOKIA)","PLANNED WORKS",
AQ516="ACCESS-ISSUE","ACCESS-ISSUE",
AQ516="Projet OCM (ZTE, NOKIA, autres projets)","PLANNED WORKS",
AQ516="No root CAuse","No root cause",
AQ516="ODU HS","ACTIVE",
AQ516="IP &amp; VLAN","ACTIVE",
AQ516="Warehouse HUAWEI","SPARE-ISSUE",
AQ516="SPARE-HS","SPARE-ISSUE",
AQ516="Power Telco","ACTIVE", AQ516="no impacts","no impacts"
),"")</f>
        <v>No root cause</v>
      </c>
      <c r="AS516" s="92" t="s">
        <v>5537</v>
      </c>
      <c r="AT516" s="98" t="s">
        <v>2427</v>
      </c>
      <c r="AV516" s="17" t="s">
        <v>5537</v>
      </c>
      <c r="AW516" s="7" t="s">
        <v>5537</v>
      </c>
      <c r="AX516" s="6" t="s">
        <v>5537</v>
      </c>
      <c r="AY516" s="7"/>
      <c r="AZ516" s="3" t="s">
        <v>5537</v>
      </c>
      <c r="BA516" s="18" t="s">
        <v>5537</v>
      </c>
      <c r="BB516" s="18" t="s">
        <v>5537</v>
      </c>
      <c r="BC516" s="18" t="s">
        <v>5537</v>
      </c>
      <c r="BD516" s="18" t="s">
        <v>5537</v>
      </c>
      <c r="BE516" s="18" t="s">
        <v>5537</v>
      </c>
      <c r="BF516" s="18" t="s">
        <v>5537</v>
      </c>
      <c r="BG516" s="18" t="s">
        <v>5537</v>
      </c>
      <c r="BH516" s="18" t="s">
        <v>5537</v>
      </c>
      <c r="BI516" s="18" t="s">
        <v>5537</v>
      </c>
      <c r="BJ516" s="18" t="s">
        <v>5537</v>
      </c>
      <c r="BK516" s="18" t="s">
        <v>5537</v>
      </c>
      <c r="BL516" s="9" t="s">
        <v>5537</v>
      </c>
      <c r="BM516" s="14" t="s">
        <v>5537</v>
      </c>
      <c r="BN516" s="14" t="s">
        <v>5537</v>
      </c>
      <c r="BO516" s="14" t="str">
        <f>_xlfn.XLOOKUP(B516,'[4]cell downs 18042026 17h'!$B:$B,'[4]cell downs 18042026 17h'!$B:$B,"")</f>
        <v/>
      </c>
      <c r="BP516" s="14" t="str">
        <f>_xlfn.XLOOKUP(B516,'[5]Cells Huawei 19042026 15h'!$B:$B,'[5]Cells Huawei 19042026 15h'!$B:$B,"")</f>
        <v/>
      </c>
      <c r="BQ516" s="9" t="str">
        <f>_xlfn.XLOOKUP(B516,'[6]cells down 19042026 9H40'!$B:$B,'[6]cells down 19042026 9H40'!$B:$B,"")</f>
        <v/>
      </c>
      <c r="BR516" s="9" t="s">
        <v>2427</v>
      </c>
      <c r="BS516" s="9" t="s">
        <v>5537</v>
      </c>
      <c r="BT516" s="108"/>
    </row>
    <row r="517" spans="1:72" s="9" customFormat="1" x14ac:dyDescent="0.35">
      <c r="A517" s="1" t="s">
        <v>1555</v>
      </c>
      <c r="B517" s="8" t="s">
        <v>1556</v>
      </c>
      <c r="C517" s="3" t="str">
        <f>_xlfn.XLOOKUP(B517,'[1]daily break down'!$D:$D,'[1]daily break down'!$E:$E,"")</f>
        <v>EXTREME-NORD</v>
      </c>
      <c r="D517" s="1" t="s">
        <v>11</v>
      </c>
      <c r="E517" s="1" t="s">
        <v>12</v>
      </c>
      <c r="F517" s="3" t="s">
        <v>55</v>
      </c>
      <c r="G517" s="1" t="s">
        <v>719</v>
      </c>
      <c r="H517" s="33" t="str">
        <f>_xlfn.XLOOKUP(B517,[2]CALCULATION!$B:$B,[2]CALCULATION!$H:$H,"")</f>
        <v>NOKIA</v>
      </c>
      <c r="I517" s="28">
        <v>3.5670156634708122E-5</v>
      </c>
      <c r="J517" s="28">
        <v>1.42680626539122E-4</v>
      </c>
      <c r="K517" s="28">
        <v>3.5670156634766019E-5</v>
      </c>
      <c r="L517" s="28">
        <v>8.9175391586828202E-5</v>
      </c>
      <c r="M517" s="28">
        <v>1.0701046990435595E-4</v>
      </c>
      <c r="N517" s="28">
        <v>5.3505234952120087E-5</v>
      </c>
      <c r="O517" s="28">
        <v>3.5670156634823915E-5</v>
      </c>
      <c r="P517" s="28">
        <v>0.18431636970232132</v>
      </c>
      <c r="Q517" s="28">
        <v>1.7835078317354061E-5</v>
      </c>
      <c r="R517" s="28">
        <v>1.2147816782389158</v>
      </c>
      <c r="S517" s="93">
        <v>0.99414390621670179</v>
      </c>
      <c r="T517" s="93">
        <f>_xlfn.XLOOKUP(B517,'[3]Nur des jours'!$B:$B,'[3]Nur des jours'!$U:$U,"")</f>
        <v>2.3339815906786532</v>
      </c>
      <c r="U517" s="93">
        <v>0.27180549202709925</v>
      </c>
      <c r="V517" s="93">
        <v>1.086906199530068</v>
      </c>
      <c r="W517" s="93">
        <v>2.3339815906786532</v>
      </c>
      <c r="X517" s="93">
        <v>1.3018002014650445</v>
      </c>
      <c r="Y517" s="93">
        <v>0.58441984630442934</v>
      </c>
      <c r="Z517" s="93">
        <v>8.9175391586886099E-5</v>
      </c>
      <c r="AA517" s="93">
        <v>1.0701046990435595E-4</v>
      </c>
      <c r="AB517" s="93">
        <v>9.0958899418763111E-4</v>
      </c>
      <c r="AC517" s="93">
        <f>_xlfn.XLOOKUP(B517,'[3]Nur des jours'!$B:$B,'[3]Nur des jours'!$N:$N,"")</f>
        <v>13.86916329226985</v>
      </c>
      <c r="AD517" s="93">
        <v>13.86916329226985</v>
      </c>
      <c r="AE517" s="93">
        <v>5.7152954123133917</v>
      </c>
      <c r="AF517" s="93">
        <v>0.36913261593514274</v>
      </c>
      <c r="AG517" s="93"/>
      <c r="AH517" s="93">
        <v>4.6371203625230279E-3</v>
      </c>
      <c r="AI517" s="93">
        <v>0</v>
      </c>
      <c r="AJ517" s="93">
        <v>0</v>
      </c>
      <c r="AK517" s="93">
        <v>8.8920845672812443E-3</v>
      </c>
      <c r="AL517" s="93">
        <v>4.6371203625230279E-3</v>
      </c>
      <c r="AM517" s="49" t="s">
        <v>5601</v>
      </c>
      <c r="AN517" s="49"/>
      <c r="AO517" s="48" t="str" cm="1">
        <f t="array" ref="AO517">IFERROR(_xlfn.IFS(
AQ517="MPR ISSUE","PDH",
AQ517="BSS Hardware Issue","BSS",
AQ517="Sites strategiques, MLL, Pylone, etc.","ENVTECH",
AQ517="AKTIVCO DEFAUT GE &amp; POWER Cabinet","AKTIVCO",
AQ517="AKTIVCO Coupure ENEO &amp; Baisse de tension","AKTIVCO GRID ONLY",
AQ517="Coupure ENEO &amp; Baisse de tension","IHS GRID ONLY",
AQ517="Defaut GE &amp; POWER Cabinet","IHS",
AQ517="Sharing","Partners",
AQ517="Sites strategiques &amp; DataCenter","SST &amp; DC",
AQ517="Exclu","Exclu",
AQ517="SAT","SAT",
AQ517="SPARE-ISSUE","SPARE-ISSUE",
AQ517="Fiber CAmtel","TRANS_FO_CAMTEL",
AQ517="Fiber AOF","Fiber AOF",
AQ517="Projet OCM (HUAWEI)","TRAVAUX-HUAWEI",
AQ517="Projet OCM (NOKIA)","TRAVAUX-NOKIA",
AQ517="ACCESS-ISSUE","ACCESS-ISSUE",
AQ517="Projet OCM (ZTE, NOKIA, autres projets)","TRAVAUX OCM",
AQ517="No root CAuse","No root cause",
AQ517="ODU HS","PDH",
AQ517="IP &amp; VLAN","PDH",
AQ517="Warehouse HUAWEI","SPARE-ISSUE",
AQ517="SPARE-HS","SPARE-ISSUE",
AQ517="Power Telco","BSS",AQ517="no impacts","no impacts"
),"")</f>
        <v>IHS</v>
      </c>
      <c r="AP517" s="48" t="str" cm="1">
        <f t="array" ref="AP517">IFERROR(_xlfn.IFS(
AQ517="MPR ISSUE","TX ISSUE",
AQ517="BSS Hardware Issue","RAN ISSUE",
AQ517="Sites strategiques, MLL, Pylone, etc.","ENVTECH",
AQ517="AKTIVCO DEFAUT GE &amp; POWER Cabinet","POWER ISSUE",
AQ517="AKTIVCO Coupure ENEO &amp; Baisse de tension","POWER ISSUE",
AQ517="Coupure ENEO &amp; Baisse de tension","POWER ISSUE",
AQ517="Defaut GE &amp; POWER Cabinet","POWER ISSUE",
AQ517="Sharing","POWER ISSUE",
AQ517="Sites strategiques &amp; DataCenter","POWER ISSUE",
AQ517="Exclu","Exclu",
AQ517="SAT","TX ISSUE",
AQ517="SPARE-ISSUE","SPARE-ISSUE",
AQ517="Fiber CAmtel","TX ISSUE",
AQ517="Fiber AOF","TX ISSUE",
AQ517="Projet OCM (HUAWEI)","TRAVAUX-HUAWEI",
AQ517="Projet OCM (NOKIA)","TRAVAUX -NOKIA",
AQ517="ACCESS-ISSUE","ACCESS-ISSUE",
AQ517="Projet OCM (ZTE, NOKIA, autres projets)","TRAVAUX OCM",
AQ517="No root CAuse","No root cause",
AQ517="ODU HS","TX ISSUE",
AQ517="IP &amp; VLAN","TX ISSUE",
AQ517="Warehouse HUAWEI","SPARE-ISSUE",
AQ517="SPARE-HS","SPARE-ISSUE",
AQ517="Power Telco","RAN ISSUE",AQ517="no impacts","no impacts"
),"")</f>
        <v>POWER ISSUE</v>
      </c>
      <c r="AQ517" s="67" t="s">
        <v>5330</v>
      </c>
      <c r="AR517" s="48" t="str" cm="1">
        <f t="array" ref="AR517">IFERROR(_xlfn.IFS(
AQ517="MPR ISSUE","ACTIVE",
AQ517="BSS Hardware Issue","ACTIVE",
AQ517="Sites strategiques, MLL, Pylone, etc.","PASSIVE",
AQ517="AKTIVCO DEFAUT GE &amp; POWER Cabinet","PASSIVE",
AQ517="AKTIVCO Coupure ENEO &amp; Baisse de tension","PASSIVE",
AQ517="Coupure ENEO &amp; Baisse de tension","PASSIVE",
AQ517="Defaut GE &amp; POWER Cabinet","PASSIVE",
AQ517="Sharing","PASSIVE",
AQ517="Sites strategiques &amp; DataCenter","PASSIVE",
AQ517="Exclu","Exclu",
AQ517="SAT","ACTIVE",
AQ517="SPARE-ISSUE","SPARE-ISSUE",
AQ517="Fiber CAmtel","ACTIVE",
AQ517="Fiber AOF","ACTIVE",
AQ517="Projet OCM (HUAWEI)","PLANNED WORKS",
AQ517="Projet OCM (NOKIA)","PLANNED WORKS",
AQ517="ACCESS-ISSUE","ACCESS-ISSUE",
AQ517="Projet OCM (ZTE, NOKIA, autres projets)","PLANNED WORKS",
AQ517="No root CAuse","No root cause",
AQ517="ODU HS","ACTIVE",
AQ517="IP &amp; VLAN","ACTIVE",
AQ517="Warehouse HUAWEI","SPARE-ISSUE",
AQ517="SPARE-HS","SPARE-ISSUE",
AQ517="Power Telco","ACTIVE", AQ517="no impacts","no impacts"
),"")</f>
        <v>PASSIVE</v>
      </c>
      <c r="AS517" s="92" t="s">
        <v>5763</v>
      </c>
      <c r="AT517" s="98" t="s">
        <v>1556</v>
      </c>
      <c r="AV517" s="17" t="s">
        <v>5537</v>
      </c>
      <c r="AW517" s="7" t="s">
        <v>5537</v>
      </c>
      <c r="AX517" s="6" t="s">
        <v>5537</v>
      </c>
      <c r="AY517" s="7"/>
      <c r="AZ517" s="3" t="s">
        <v>5537</v>
      </c>
      <c r="BA517" s="18" t="s">
        <v>5537</v>
      </c>
      <c r="BB517" s="18" t="s">
        <v>5537</v>
      </c>
      <c r="BC517" s="18" t="s">
        <v>5537</v>
      </c>
      <c r="BD517" s="18" t="s">
        <v>5537</v>
      </c>
      <c r="BE517" s="18" t="s">
        <v>5537</v>
      </c>
      <c r="BF517" s="18" t="s">
        <v>5537</v>
      </c>
      <c r="BG517" s="18" t="s">
        <v>5537</v>
      </c>
      <c r="BH517" s="18" t="s">
        <v>5537</v>
      </c>
      <c r="BI517" s="18" t="s">
        <v>5537</v>
      </c>
      <c r="BJ517" s="18" t="s">
        <v>5537</v>
      </c>
      <c r="BK517" s="18" t="s">
        <v>5537</v>
      </c>
      <c r="BL517" s="9" t="s">
        <v>5763</v>
      </c>
      <c r="BM517" s="14" t="s">
        <v>5537</v>
      </c>
      <c r="BN517" s="14" t="s">
        <v>5537</v>
      </c>
      <c r="BO517" s="14" t="str">
        <f>_xlfn.XLOOKUP(B517,'[4]cell downs 18042026 17h'!$B:$B,'[4]cell downs 18042026 17h'!$B:$B,"")</f>
        <v/>
      </c>
      <c r="BP517" s="14" t="str">
        <f>_xlfn.XLOOKUP(B517,'[5]Cells Huawei 19042026 15h'!$B:$B,'[5]Cells Huawei 19042026 15h'!$B:$B,"")</f>
        <v/>
      </c>
      <c r="BQ517" s="9" t="str">
        <f>_xlfn.XLOOKUP(B517,'[6]cells down 19042026 9H40'!$B:$B,'[6]cells down 19042026 9H40'!$B:$B,"")</f>
        <v/>
      </c>
      <c r="BR517" s="9" t="s">
        <v>1556</v>
      </c>
      <c r="BS517" s="9" t="s">
        <v>12</v>
      </c>
      <c r="BT517" s="108"/>
    </row>
    <row r="518" spans="1:72" s="9" customFormat="1" x14ac:dyDescent="0.35">
      <c r="A518" s="3" t="s">
        <v>230</v>
      </c>
      <c r="B518" s="25" t="s">
        <v>231</v>
      </c>
      <c r="C518" s="3" t="str">
        <f>_xlfn.XLOOKUP(B518,'[1]daily break down'!$D:$D,'[1]daily break down'!$E:$E,"")</f>
        <v>CENTRE</v>
      </c>
      <c r="D518" s="3" t="s">
        <v>11</v>
      </c>
      <c r="E518" s="3" t="s">
        <v>66</v>
      </c>
      <c r="F518" s="3" t="s">
        <v>226</v>
      </c>
      <c r="G518" s="3" t="s">
        <v>230</v>
      </c>
      <c r="H518" s="33" t="str">
        <f>_xlfn.XLOOKUP(B518,[2]CALCULATION!$B:$B,[2]CALCULATION!$H:$H,"")</f>
        <v>NOKIA</v>
      </c>
      <c r="I518" s="28">
        <v>2.9427879223703924E-3</v>
      </c>
      <c r="J518" s="28">
        <v>0</v>
      </c>
      <c r="K518" s="28">
        <v>7.1340313269584272E-3</v>
      </c>
      <c r="L518" s="28">
        <v>0</v>
      </c>
      <c r="M518" s="28">
        <v>0</v>
      </c>
      <c r="N518" s="28">
        <v>0</v>
      </c>
      <c r="O518" s="28">
        <v>0</v>
      </c>
      <c r="P518" s="28">
        <v>0</v>
      </c>
      <c r="Q518" s="28">
        <v>0</v>
      </c>
      <c r="R518" s="28">
        <v>0</v>
      </c>
      <c r="S518" s="93">
        <v>7.0805260920062405E-3</v>
      </c>
      <c r="T518" s="93">
        <f>_xlfn.XLOOKUP(B518,'[3]Nur des jours'!$B:$B,'[3]Nur des jours'!$U:$U,"")</f>
        <v>0</v>
      </c>
      <c r="U518" s="93">
        <v>0.46684826771817967</v>
      </c>
      <c r="V518" s="93">
        <v>0</v>
      </c>
      <c r="W518" s="93">
        <v>0</v>
      </c>
      <c r="X518" s="93">
        <v>0</v>
      </c>
      <c r="Y518" s="93">
        <v>0</v>
      </c>
      <c r="Z518" s="93">
        <v>0</v>
      </c>
      <c r="AA518" s="93">
        <v>0</v>
      </c>
      <c r="AB518" s="93">
        <v>0</v>
      </c>
      <c r="AC518" s="93">
        <f>_xlfn.XLOOKUP(B518,'[3]Nur des jours'!$B:$B,'[3]Nur des jours'!$N:$N,"")</f>
        <v>0</v>
      </c>
      <c r="AD518" s="93">
        <v>0</v>
      </c>
      <c r="AE518" s="93">
        <v>0</v>
      </c>
      <c r="AF518" s="93">
        <v>0</v>
      </c>
      <c r="AG518" s="93"/>
      <c r="AH518" s="93">
        <v>4.5479449709359835E-3</v>
      </c>
      <c r="AI518" s="93">
        <v>0</v>
      </c>
      <c r="AJ518" s="93">
        <v>1.3547181166294438E-2</v>
      </c>
      <c r="AK518" s="93">
        <v>0</v>
      </c>
      <c r="AL518" s="93">
        <v>4.5479449709359835E-3</v>
      </c>
      <c r="AM518" s="49" t="s">
        <v>5559</v>
      </c>
      <c r="AN518" s="49"/>
      <c r="AO518" s="48" t="str" cm="1">
        <f t="array" ref="AO518">IFERROR(_xlfn.IFS(
AQ518="MPR ISSUE","PDH",
AQ518="BSS Hardware Issue","BSS",
AQ518="Sites strategiques, MLL, Pylone, etc.","ENVTECH",
AQ518="AKTIVCO DEFAUT GE &amp; POWER Cabinet","AKTIVCO",
AQ518="AKTIVCO Coupure ENEO &amp; Baisse de tension","AKTIVCO GRID ONLY",
AQ518="Coupure ENEO &amp; Baisse de tension","IHS GRID ONLY",
AQ518="Defaut GE &amp; POWER Cabinet","IHS",
AQ518="Sharing","Partners",
AQ518="Sites strategiques &amp; DataCenter","SST &amp; DC",
AQ518="Exclu","Exclu",
AQ518="SAT","SAT",
AQ518="SPARE-ISSUE","SPARE-ISSUE",
AQ518="Fiber CAmtel","TRANS_FO_CAMTEL",
AQ518="Fiber AOF","Fiber AOF",
AQ518="Projet OCM (HUAWEI)","TRAVAUX-HUAWEI",
AQ518="Projet OCM (NOKIA)","TRAVAUX-NOKIA",
AQ518="ACCESS-ISSUE","ACCESS-ISSUE",
AQ518="Projet OCM (ZTE, NOKIA, autres projets)","TRAVAUX OCM",
AQ518="No root CAuse","No root cause",
AQ518="ODU HS","PDH",
AQ518="IP &amp; VLAN","PDH",
AQ518="Warehouse HUAWEI","SPARE-ISSUE",
AQ518="SPARE-HS","SPARE-ISSUE",
AQ518="Power Telco","BSS",AQ518="no impacts","no impacts"
),"")</f>
        <v>No root cause</v>
      </c>
      <c r="AP518" s="48" t="str" cm="1">
        <f t="array" ref="AP518">IFERROR(_xlfn.IFS(
AQ518="MPR ISSUE","TX ISSUE",
AQ518="BSS Hardware Issue","RAN ISSUE",
AQ518="Sites strategiques, MLL, Pylone, etc.","ENVTECH",
AQ518="AKTIVCO DEFAUT GE &amp; POWER Cabinet","POWER ISSUE",
AQ518="AKTIVCO Coupure ENEO &amp; Baisse de tension","POWER ISSUE",
AQ518="Coupure ENEO &amp; Baisse de tension","POWER ISSUE",
AQ518="Defaut GE &amp; POWER Cabinet","POWER ISSUE",
AQ518="Sharing","POWER ISSUE",
AQ518="Sites strategiques &amp; DataCenter","POWER ISSUE",
AQ518="Exclu","Exclu",
AQ518="SAT","TX ISSUE",
AQ518="SPARE-ISSUE","SPARE-ISSUE",
AQ518="Fiber CAmtel","TX ISSUE",
AQ518="Fiber AOF","TX ISSUE",
AQ518="Projet OCM (HUAWEI)","TRAVAUX-HUAWEI",
AQ518="Projet OCM (NOKIA)","TRAVAUX -NOKIA",
AQ518="ACCESS-ISSUE","ACCESS-ISSUE",
AQ518="Projet OCM (ZTE, NOKIA, autres projets)","TRAVAUX OCM",
AQ518="No root CAuse","No root cause",
AQ518="ODU HS","TX ISSUE",
AQ518="IP &amp; VLAN","TX ISSUE",
AQ518="Warehouse HUAWEI","SPARE-ISSUE",
AQ518="SPARE-HS","SPARE-ISSUE",
AQ518="Power Telco","RAN ISSUE",AQ518="no impacts","no impacts"
),"")</f>
        <v>No root cause</v>
      </c>
      <c r="AQ518" s="127" t="s">
        <v>5344</v>
      </c>
      <c r="AR518" s="48" t="str" cm="1">
        <f t="array" ref="AR518">IFERROR(_xlfn.IFS(
AQ518="MPR ISSUE","ACTIVE",
AQ518="BSS Hardware Issue","ACTIVE",
AQ518="Sites strategiques, MLL, Pylone, etc.","PASSIVE",
AQ518="AKTIVCO DEFAUT GE &amp; POWER Cabinet","PASSIVE",
AQ518="AKTIVCO Coupure ENEO &amp; Baisse de tension","PASSIVE",
AQ518="Coupure ENEO &amp; Baisse de tension","PASSIVE",
AQ518="Defaut GE &amp; POWER Cabinet","PASSIVE",
AQ518="Sharing","PASSIVE",
AQ518="Sites strategiques &amp; DataCenter","PASSIVE",
AQ518="Exclu","Exclu",
AQ518="SAT","ACTIVE",
AQ518="SPARE-ISSUE","SPARE-ISSUE",
AQ518="Fiber CAmtel","ACTIVE",
AQ518="Fiber AOF","ACTIVE",
AQ518="Projet OCM (HUAWEI)","PLANNED WORKS",
AQ518="Projet OCM (NOKIA)","PLANNED WORKS",
AQ518="ACCESS-ISSUE","ACCESS-ISSUE",
AQ518="Projet OCM (ZTE, NOKIA, autres projets)","PLANNED WORKS",
AQ518="No root CAuse","No root cause",
AQ518="ODU HS","ACTIVE",
AQ518="IP &amp; VLAN","ACTIVE",
AQ518="Warehouse HUAWEI","SPARE-ISSUE",
AQ518="SPARE-HS","SPARE-ISSUE",
AQ518="Power Telco","ACTIVE", AQ518="no impacts","no impacts"
),"")</f>
        <v>No root cause</v>
      </c>
      <c r="AS518" s="92" t="s">
        <v>5537</v>
      </c>
      <c r="AT518" s="98" t="s">
        <v>231</v>
      </c>
      <c r="AV518" s="17" t="s">
        <v>5537</v>
      </c>
      <c r="AW518" s="7" t="s">
        <v>5537</v>
      </c>
      <c r="AX518" s="6" t="s">
        <v>5537</v>
      </c>
      <c r="AY518" s="7"/>
      <c r="AZ518" s="3" t="s">
        <v>5537</v>
      </c>
      <c r="BA518" s="18" t="s">
        <v>5537</v>
      </c>
      <c r="BB518" s="18" t="s">
        <v>5537</v>
      </c>
      <c r="BC518" s="18" t="s">
        <v>5537</v>
      </c>
      <c r="BD518" s="18" t="s">
        <v>5537</v>
      </c>
      <c r="BE518" s="18" t="s">
        <v>5537</v>
      </c>
      <c r="BF518" s="18" t="s">
        <v>5537</v>
      </c>
      <c r="BG518" s="18" t="s">
        <v>5537</v>
      </c>
      <c r="BH518" s="18" t="s">
        <v>5537</v>
      </c>
      <c r="BI518" s="18" t="s">
        <v>5537</v>
      </c>
      <c r="BJ518" s="18" t="s">
        <v>5537</v>
      </c>
      <c r="BK518" s="18" t="s">
        <v>5537</v>
      </c>
      <c r="BL518" s="9" t="s">
        <v>5537</v>
      </c>
      <c r="BM518" s="14" t="s">
        <v>5537</v>
      </c>
      <c r="BN518" s="14" t="s">
        <v>5537</v>
      </c>
      <c r="BO518" s="14" t="str">
        <f>_xlfn.XLOOKUP(B518,'[4]cell downs 18042026 17h'!$B:$B,'[4]cell downs 18042026 17h'!$B:$B,"")</f>
        <v/>
      </c>
      <c r="BP518" s="14" t="str">
        <f>_xlfn.XLOOKUP(B518,'[5]Cells Huawei 19042026 15h'!$B:$B,'[5]Cells Huawei 19042026 15h'!$B:$B,"")</f>
        <v/>
      </c>
      <c r="BQ518" s="9" t="str">
        <f>_xlfn.XLOOKUP(B518,'[6]cells down 19042026 9H40'!$B:$B,'[6]cells down 19042026 9H40'!$B:$B,"")</f>
        <v/>
      </c>
      <c r="BR518" s="9" t="s">
        <v>231</v>
      </c>
      <c r="BS518" s="9" t="s">
        <v>12</v>
      </c>
      <c r="BT518" s="108"/>
    </row>
    <row r="519" spans="1:72" s="9" customFormat="1" x14ac:dyDescent="0.35">
      <c r="A519" s="1" t="s">
        <v>1366</v>
      </c>
      <c r="B519" s="8" t="s">
        <v>1367</v>
      </c>
      <c r="C519" s="3" t="str">
        <f>_xlfn.XLOOKUP(B519,'[1]daily break down'!$D:$D,'[1]daily break down'!$E:$E,"")</f>
        <v>OUEST</v>
      </c>
      <c r="D519" s="1" t="s">
        <v>11</v>
      </c>
      <c r="E519" s="1" t="s">
        <v>66</v>
      </c>
      <c r="F519" s="3" t="s">
        <v>102</v>
      </c>
      <c r="G519" s="1" t="s">
        <v>1368</v>
      </c>
      <c r="H519" s="33" t="str">
        <f>_xlfn.XLOOKUP(B519,[2]CALCULATION!$B:$B,[2]CALCULATION!$H:$H,"")</f>
        <v>NOKIA</v>
      </c>
      <c r="I519" s="28">
        <v>0</v>
      </c>
      <c r="J519" s="28">
        <v>0</v>
      </c>
      <c r="K519" s="28">
        <v>0</v>
      </c>
      <c r="L519" s="28">
        <v>0</v>
      </c>
      <c r="M519" s="28">
        <v>0</v>
      </c>
      <c r="N519" s="28">
        <v>0</v>
      </c>
      <c r="O519" s="28">
        <v>1.4404005556090718</v>
      </c>
      <c r="P519" s="28">
        <v>2.2826125883451067</v>
      </c>
      <c r="Q519" s="28">
        <v>1.7369864467903282</v>
      </c>
      <c r="R519" s="28">
        <v>8.9175391586982075E-4</v>
      </c>
      <c r="S519" s="93">
        <v>0</v>
      </c>
      <c r="T519" s="93">
        <f>_xlfn.XLOOKUP(B519,'[3]Nur des jours'!$B:$B,'[3]Nur des jours'!$U:$U,"")</f>
        <v>9.9698087794243204E-2</v>
      </c>
      <c r="U519" s="93">
        <v>0</v>
      </c>
      <c r="V519" s="93">
        <v>0</v>
      </c>
      <c r="W519" s="93">
        <v>9.9698087794243204E-2</v>
      </c>
      <c r="X519" s="93">
        <v>0</v>
      </c>
      <c r="Y519" s="93">
        <v>1.1358626327999932</v>
      </c>
      <c r="Z519" s="93">
        <v>0</v>
      </c>
      <c r="AA519" s="93">
        <v>0</v>
      </c>
      <c r="AB519" s="93">
        <v>0</v>
      </c>
      <c r="AC519" s="93">
        <f>_xlfn.XLOOKUP(B519,'[3]Nur des jours'!$B:$B,'[3]Nur des jours'!$N:$N,"")</f>
        <v>8.9175391586982075E-4</v>
      </c>
      <c r="AD519" s="93">
        <v>8.9175391586982075E-4</v>
      </c>
      <c r="AE519" s="93">
        <v>4.394563297406353E-2</v>
      </c>
      <c r="AF519" s="93">
        <v>0</v>
      </c>
      <c r="AG519" s="93"/>
      <c r="AH519" s="93">
        <v>4.2447486395401982E-3</v>
      </c>
      <c r="AI519" s="93">
        <v>2.8725985076476068E-3</v>
      </c>
      <c r="AJ519" s="93">
        <v>1.1422133140208885E-2</v>
      </c>
      <c r="AK519" s="93">
        <v>0</v>
      </c>
      <c r="AL519" s="93">
        <v>4.2447486395401982E-3</v>
      </c>
      <c r="AM519" s="49" t="s">
        <v>5559</v>
      </c>
      <c r="AN519" s="49"/>
      <c r="AO519" s="48" t="str" cm="1">
        <f t="array" ref="AO519">IFERROR(_xlfn.IFS(
AQ519="MPR ISSUE","PDH",
AQ519="BSS Hardware Issue","BSS",
AQ519="Sites strategiques, MLL, Pylone, etc.","ENVTECH",
AQ519="AKTIVCO DEFAUT GE &amp; POWER Cabinet","AKTIVCO",
AQ519="AKTIVCO Coupure ENEO &amp; Baisse de tension","AKTIVCO GRID ONLY",
AQ519="Coupure ENEO &amp; Baisse de tension","IHS GRID ONLY",
AQ519="Defaut GE &amp; POWER Cabinet","IHS",
AQ519="Sharing","Partners",
AQ519="Sites strategiques &amp; DataCenter","SST &amp; DC",
AQ519="Exclu","Exclu",
AQ519="SAT","SAT",
AQ519="SPARE-ISSUE","SPARE-ISSUE",
AQ519="Fiber CAmtel","TRANS_FO_CAMTEL",
AQ519="Fiber AOF","Fiber AOF",
AQ519="Projet OCM (HUAWEI)","TRAVAUX-HUAWEI",
AQ519="Projet OCM (NOKIA)","TRAVAUX-NOKIA",
AQ519="ACCESS-ISSUE","ACCESS-ISSUE",
AQ519="Projet OCM (ZTE, NOKIA, autres projets)","TRAVAUX OCM",
AQ519="No root CAuse","No root cause",
AQ519="ODU HS","PDH",
AQ519="IP &amp; VLAN","PDH",
AQ519="Warehouse HUAWEI","SPARE-ISSUE",
AQ519="SPARE-HS","SPARE-ISSUE",
AQ519="Power Telco","BSS",AQ519="no impacts","no impacts"
),"")</f>
        <v>No root cause</v>
      </c>
      <c r="AP519" s="48" t="str" cm="1">
        <f t="array" ref="AP519">IFERROR(_xlfn.IFS(
AQ519="MPR ISSUE","TX ISSUE",
AQ519="BSS Hardware Issue","RAN ISSUE",
AQ519="Sites strategiques, MLL, Pylone, etc.","ENVTECH",
AQ519="AKTIVCO DEFAUT GE &amp; POWER Cabinet","POWER ISSUE",
AQ519="AKTIVCO Coupure ENEO &amp; Baisse de tension","POWER ISSUE",
AQ519="Coupure ENEO &amp; Baisse de tension","POWER ISSUE",
AQ519="Defaut GE &amp; POWER Cabinet","POWER ISSUE",
AQ519="Sharing","POWER ISSUE",
AQ519="Sites strategiques &amp; DataCenter","POWER ISSUE",
AQ519="Exclu","Exclu",
AQ519="SAT","TX ISSUE",
AQ519="SPARE-ISSUE","SPARE-ISSUE",
AQ519="Fiber CAmtel","TX ISSUE",
AQ519="Fiber AOF","TX ISSUE",
AQ519="Projet OCM (HUAWEI)","TRAVAUX-HUAWEI",
AQ519="Projet OCM (NOKIA)","TRAVAUX -NOKIA",
AQ519="ACCESS-ISSUE","ACCESS-ISSUE",
AQ519="Projet OCM (ZTE, NOKIA, autres projets)","TRAVAUX OCM",
AQ519="No root CAuse","No root cause",
AQ519="ODU HS","TX ISSUE",
AQ519="IP &amp; VLAN","TX ISSUE",
AQ519="Warehouse HUAWEI","SPARE-ISSUE",
AQ519="SPARE-HS","SPARE-ISSUE",
AQ519="Power Telco","RAN ISSUE",AQ519="no impacts","no impacts"
),"")</f>
        <v>No root cause</v>
      </c>
      <c r="AQ519" s="127" t="s">
        <v>5344</v>
      </c>
      <c r="AR519" s="48" t="str" cm="1">
        <f t="array" ref="AR519">IFERROR(_xlfn.IFS(
AQ519="MPR ISSUE","ACTIVE",
AQ519="BSS Hardware Issue","ACTIVE",
AQ519="Sites strategiques, MLL, Pylone, etc.","PASSIVE",
AQ519="AKTIVCO DEFAUT GE &amp; POWER Cabinet","PASSIVE",
AQ519="AKTIVCO Coupure ENEO &amp; Baisse de tension","PASSIVE",
AQ519="Coupure ENEO &amp; Baisse de tension","PASSIVE",
AQ519="Defaut GE &amp; POWER Cabinet","PASSIVE",
AQ519="Sharing","PASSIVE",
AQ519="Sites strategiques &amp; DataCenter","PASSIVE",
AQ519="Exclu","Exclu",
AQ519="SAT","ACTIVE",
AQ519="SPARE-ISSUE","SPARE-ISSUE",
AQ519="Fiber CAmtel","ACTIVE",
AQ519="Fiber AOF","ACTIVE",
AQ519="Projet OCM (HUAWEI)","PLANNED WORKS",
AQ519="Projet OCM (NOKIA)","PLANNED WORKS",
AQ519="ACCESS-ISSUE","ACCESS-ISSUE",
AQ519="Projet OCM (ZTE, NOKIA, autres projets)","PLANNED WORKS",
AQ519="No root CAuse","No root cause",
AQ519="ODU HS","ACTIVE",
AQ519="IP &amp; VLAN","ACTIVE",
AQ519="Warehouse HUAWEI","SPARE-ISSUE",
AQ519="SPARE-HS","SPARE-ISSUE",
AQ519="Power Telco","ACTIVE", AQ519="no impacts","no impacts"
),"")</f>
        <v>No root cause</v>
      </c>
      <c r="AS519" s="92" t="s">
        <v>5537</v>
      </c>
      <c r="AT519" s="98" t="s">
        <v>1367</v>
      </c>
      <c r="AV519" s="17" t="s">
        <v>5537</v>
      </c>
      <c r="AW519" s="7" t="s">
        <v>5537</v>
      </c>
      <c r="AX519" s="6" t="s">
        <v>5537</v>
      </c>
      <c r="AY519" s="7"/>
      <c r="AZ519" s="3" t="s">
        <v>5537</v>
      </c>
      <c r="BA519" s="18" t="s">
        <v>5537</v>
      </c>
      <c r="BB519" s="18" t="s">
        <v>5537</v>
      </c>
      <c r="BC519" s="18" t="s">
        <v>5537</v>
      </c>
      <c r="BD519" s="18" t="s">
        <v>5537</v>
      </c>
      <c r="BE519" s="18" t="s">
        <v>5537</v>
      </c>
      <c r="BF519" s="18" t="s">
        <v>5537</v>
      </c>
      <c r="BG519" s="18" t="s">
        <v>5537</v>
      </c>
      <c r="BH519" s="18" t="s">
        <v>5537</v>
      </c>
      <c r="BI519" s="18" t="s">
        <v>5537</v>
      </c>
      <c r="BJ519" s="18" t="s">
        <v>5537</v>
      </c>
      <c r="BK519" s="18" t="s">
        <v>5537</v>
      </c>
      <c r="BL519" s="9" t="s">
        <v>5537</v>
      </c>
      <c r="BM519" s="14" t="s">
        <v>5537</v>
      </c>
      <c r="BN519" s="14" t="s">
        <v>5537</v>
      </c>
      <c r="BO519" s="14" t="str">
        <f>_xlfn.XLOOKUP(B519,'[4]cell downs 18042026 17h'!$B:$B,'[4]cell downs 18042026 17h'!$B:$B,"")</f>
        <v/>
      </c>
      <c r="BP519" s="14" t="str">
        <f>_xlfn.XLOOKUP(B519,'[5]Cells Huawei 19042026 15h'!$B:$B,'[5]Cells Huawei 19042026 15h'!$B:$B,"")</f>
        <v/>
      </c>
      <c r="BQ519" s="9" t="str">
        <f>_xlfn.XLOOKUP(B519,'[6]cells down 19042026 9H40'!$B:$B,'[6]cells down 19042026 9H40'!$B:$B,"")</f>
        <v/>
      </c>
      <c r="BR519" s="9" t="s">
        <v>1367</v>
      </c>
      <c r="BS519" s="9" t="s">
        <v>1129</v>
      </c>
      <c r="BT519" s="108"/>
    </row>
    <row r="520" spans="1:72" s="9" customFormat="1" x14ac:dyDescent="0.35">
      <c r="A520" s="1" t="s">
        <v>5014</v>
      </c>
      <c r="B520" s="8" t="s">
        <v>5015</v>
      </c>
      <c r="C520" s="3" t="str">
        <f>_xlfn.XLOOKUP(B520,'[1]daily break down'!$D:$D,'[1]daily break down'!$E:$E,"")</f>
        <v>Douala</v>
      </c>
      <c r="D520" s="1" t="s">
        <v>21</v>
      </c>
      <c r="E520" s="1" t="s">
        <v>30</v>
      </c>
      <c r="F520" s="3" t="s">
        <v>31</v>
      </c>
      <c r="G520" s="1" t="s">
        <v>32</v>
      </c>
      <c r="H520" s="34" t="str">
        <f>_xlfn.XLOOKUP(B520,[2]CALCULATION!$B:$B,[2]CALCULATION!$H:$H,"")</f>
        <v>ZTE</v>
      </c>
      <c r="I520" s="28">
        <v>0</v>
      </c>
      <c r="J520" s="28">
        <v>0</v>
      </c>
      <c r="K520" s="28">
        <v>0</v>
      </c>
      <c r="L520" s="28">
        <v>0</v>
      </c>
      <c r="M520" s="28">
        <v>0</v>
      </c>
      <c r="N520" s="28">
        <v>0</v>
      </c>
      <c r="O520" s="28">
        <v>0</v>
      </c>
      <c r="P520" s="28">
        <v>0</v>
      </c>
      <c r="Q520" s="28">
        <v>0</v>
      </c>
      <c r="R520" s="28">
        <v>0</v>
      </c>
      <c r="S520" s="93">
        <v>0</v>
      </c>
      <c r="T520" s="93">
        <f>_xlfn.XLOOKUP(B520,'[3]Nur des jours'!$B:$B,'[3]Nur des jours'!$U:$U,"")</f>
        <v>0</v>
      </c>
      <c r="U520" s="93">
        <v>0</v>
      </c>
      <c r="V520" s="93">
        <v>0</v>
      </c>
      <c r="W520" s="93">
        <v>0</v>
      </c>
      <c r="X520" s="93">
        <v>9.3812511949502887E-3</v>
      </c>
      <c r="Y520" s="93">
        <v>0</v>
      </c>
      <c r="Z520" s="93">
        <v>0</v>
      </c>
      <c r="AA520" s="93">
        <v>0</v>
      </c>
      <c r="AB520" s="93">
        <v>0</v>
      </c>
      <c r="AC520" s="93">
        <f>_xlfn.XLOOKUP(B520,'[3]Nur des jours'!$B:$B,'[3]Nur des jours'!$N:$N,"")</f>
        <v>8.2041360260021456E-3</v>
      </c>
      <c r="AD520" s="93">
        <v>8.2041360260021456E-3</v>
      </c>
      <c r="AE520" s="93">
        <v>0</v>
      </c>
      <c r="AF520" s="93">
        <v>0</v>
      </c>
      <c r="AG520" s="93"/>
      <c r="AH520" s="93">
        <v>4.2269135612228066E-3</v>
      </c>
      <c r="AI520" s="93">
        <v>0</v>
      </c>
      <c r="AJ520" s="93">
        <v>4.0375912495621922E-3</v>
      </c>
      <c r="AK520" s="93">
        <v>5.5062523666624934E-3</v>
      </c>
      <c r="AL520" s="93">
        <v>4.2269135612228066E-3</v>
      </c>
      <c r="AM520" s="49" t="s">
        <v>5559</v>
      </c>
      <c r="AN520" s="49"/>
      <c r="AO520" s="48" t="str" cm="1">
        <f t="array" ref="AO520">IFERROR(_xlfn.IFS(
AQ520="MPR ISSUE","PDH",
AQ520="BSS Hardware Issue","BSS",
AQ520="Sites strategiques, MLL, Pylone, etc.","ENVTECH",
AQ520="AKTIVCO DEFAUT GE &amp; POWER Cabinet","AKTIVCO",
AQ520="AKTIVCO Coupure ENEO &amp; Baisse de tension","AKTIVCO GRID ONLY",
AQ520="Coupure ENEO &amp; Baisse de tension","IHS GRID ONLY",
AQ520="Defaut GE &amp; POWER Cabinet","IHS",
AQ520="Sharing","Partners",
AQ520="Sites strategiques &amp; DataCenter","SST &amp; DC",
AQ520="Exclu","Exclu",
AQ520="SAT","SAT",
AQ520="SPARE-ISSUE","SPARE-ISSUE",
AQ520="Fiber CAmtel","TRANS_FO_CAMTEL",
AQ520="Fiber AOF","Fiber AOF",
AQ520="Projet OCM (HUAWEI)","TRAVAUX-HUAWEI",
AQ520="Projet OCM (NOKIA)","TRAVAUX-NOKIA",
AQ520="ACCESS-ISSUE","ACCESS-ISSUE",
AQ520="Projet OCM (ZTE, NOKIA, autres projets)","TRAVAUX OCM",
AQ520="No root CAuse","No root cause",
AQ520="ODU HS","PDH",
AQ520="IP &amp; VLAN","PDH",
AQ520="Warehouse HUAWEI","SPARE-ISSUE",
AQ520="SPARE-HS","SPARE-ISSUE",
AQ520="Power Telco","BSS",AQ520="no impacts","no impacts"
),"")</f>
        <v>No root cause</v>
      </c>
      <c r="AP520" s="48" t="str" cm="1">
        <f t="array" ref="AP520">IFERROR(_xlfn.IFS(
AQ520="MPR ISSUE","TX ISSUE",
AQ520="BSS Hardware Issue","RAN ISSUE",
AQ520="Sites strategiques, MLL, Pylone, etc.","ENVTECH",
AQ520="AKTIVCO DEFAUT GE &amp; POWER Cabinet","POWER ISSUE",
AQ520="AKTIVCO Coupure ENEO &amp; Baisse de tension","POWER ISSUE",
AQ520="Coupure ENEO &amp; Baisse de tension","POWER ISSUE",
AQ520="Defaut GE &amp; POWER Cabinet","POWER ISSUE",
AQ520="Sharing","POWER ISSUE",
AQ520="Sites strategiques &amp; DataCenter","POWER ISSUE",
AQ520="Exclu","Exclu",
AQ520="SAT","TX ISSUE",
AQ520="SPARE-ISSUE","SPARE-ISSUE",
AQ520="Fiber CAmtel","TX ISSUE",
AQ520="Fiber AOF","TX ISSUE",
AQ520="Projet OCM (HUAWEI)","TRAVAUX-HUAWEI",
AQ520="Projet OCM (NOKIA)","TRAVAUX -NOKIA",
AQ520="ACCESS-ISSUE","ACCESS-ISSUE",
AQ520="Projet OCM (ZTE, NOKIA, autres projets)","TRAVAUX OCM",
AQ520="No root CAuse","No root cause",
AQ520="ODU HS","TX ISSUE",
AQ520="IP &amp; VLAN","TX ISSUE",
AQ520="Warehouse HUAWEI","SPARE-ISSUE",
AQ520="SPARE-HS","SPARE-ISSUE",
AQ520="Power Telco","RAN ISSUE",AQ520="no impacts","no impacts"
),"")</f>
        <v>No root cause</v>
      </c>
      <c r="AQ520" s="67" t="s">
        <v>5344</v>
      </c>
      <c r="AR520" s="48" t="str" cm="1">
        <f t="array" ref="AR520">IFERROR(_xlfn.IFS(
AQ520="MPR ISSUE","ACTIVE",
AQ520="BSS Hardware Issue","ACTIVE",
AQ520="Sites strategiques, MLL, Pylone, etc.","PASSIVE",
AQ520="AKTIVCO DEFAUT GE &amp; POWER Cabinet","PASSIVE",
AQ520="AKTIVCO Coupure ENEO &amp; Baisse de tension","PASSIVE",
AQ520="Coupure ENEO &amp; Baisse de tension","PASSIVE",
AQ520="Defaut GE &amp; POWER Cabinet","PASSIVE",
AQ520="Sharing","PASSIVE",
AQ520="Sites strategiques &amp; DataCenter","PASSIVE",
AQ520="Exclu","Exclu",
AQ520="SAT","ACTIVE",
AQ520="SPARE-ISSUE","SPARE-ISSUE",
AQ520="Fiber CAmtel","ACTIVE",
AQ520="Fiber AOF","ACTIVE",
AQ520="Projet OCM (HUAWEI)","PLANNED WORKS",
AQ520="Projet OCM (NOKIA)","PLANNED WORKS",
AQ520="ACCESS-ISSUE","ACCESS-ISSUE",
AQ520="Projet OCM (ZTE, NOKIA, autres projets)","PLANNED WORKS",
AQ520="No root CAuse","No root cause",
AQ520="ODU HS","ACTIVE",
AQ520="IP &amp; VLAN","ACTIVE",
AQ520="Warehouse HUAWEI","SPARE-ISSUE",
AQ520="SPARE-HS","SPARE-ISSUE",
AQ520="Power Telco","ACTIVE", AQ520="no impacts","no impacts"
),"")</f>
        <v>No root cause</v>
      </c>
      <c r="AS520" s="92" t="s">
        <v>5537</v>
      </c>
      <c r="AT520" s="98" t="s">
        <v>5015</v>
      </c>
      <c r="AV520" s="17" t="s">
        <v>5537</v>
      </c>
      <c r="AW520" s="7" t="s">
        <v>5537</v>
      </c>
      <c r="AX520" s="6" t="s">
        <v>5537</v>
      </c>
      <c r="AY520" s="7"/>
      <c r="AZ520" s="3" t="s">
        <v>5537</v>
      </c>
      <c r="BA520" s="18" t="s">
        <v>5537</v>
      </c>
      <c r="BB520" s="18" t="s">
        <v>5537</v>
      </c>
      <c r="BC520" s="18" t="s">
        <v>5537</v>
      </c>
      <c r="BD520" s="18" t="s">
        <v>5537</v>
      </c>
      <c r="BE520" s="18" t="s">
        <v>5537</v>
      </c>
      <c r="BF520" s="18" t="s">
        <v>5537</v>
      </c>
      <c r="BG520" s="18" t="s">
        <v>5537</v>
      </c>
      <c r="BH520" s="18" t="s">
        <v>5537</v>
      </c>
      <c r="BI520" s="18" t="s">
        <v>5537</v>
      </c>
      <c r="BJ520" s="18" t="s">
        <v>5537</v>
      </c>
      <c r="BK520" s="18" t="s">
        <v>5537</v>
      </c>
      <c r="BL520" s="9" t="s">
        <v>5537</v>
      </c>
      <c r="BM520" s="14" t="s">
        <v>5537</v>
      </c>
      <c r="BN520" s="14" t="s">
        <v>5537</v>
      </c>
      <c r="BO520" s="14" t="str">
        <f>_xlfn.XLOOKUP(B520,'[4]cell downs 18042026 17h'!$B:$B,'[4]cell downs 18042026 17h'!$B:$B,"")</f>
        <v/>
      </c>
      <c r="BP520" s="14" t="str">
        <f>_xlfn.XLOOKUP(B520,'[5]Cells Huawei 19042026 15h'!$B:$B,'[5]Cells Huawei 19042026 15h'!$B:$B,"")</f>
        <v/>
      </c>
      <c r="BQ520" s="9" t="str">
        <f>_xlfn.XLOOKUP(B520,'[6]cells down 19042026 9H40'!$B:$B,'[6]cells down 19042026 9H40'!$B:$B,"")</f>
        <v/>
      </c>
      <c r="BR520" s="9" t="s">
        <v>5537</v>
      </c>
      <c r="BS520" s="9" t="s">
        <v>12</v>
      </c>
      <c r="BT520" s="108"/>
    </row>
    <row r="521" spans="1:72" s="9" customFormat="1" x14ac:dyDescent="0.35">
      <c r="A521" s="19" t="s">
        <v>5450</v>
      </c>
      <c r="B521" s="26" t="s">
        <v>5451</v>
      </c>
      <c r="C521" s="3" t="str">
        <f>_xlfn.XLOOKUP(B521,'[1]daily break down'!$D:$D,'[1]daily break down'!$E:$E,"")</f>
        <v>Maroua</v>
      </c>
      <c r="D521" s="19" t="s">
        <v>357</v>
      </c>
      <c r="E521" s="19" t="s">
        <v>122</v>
      </c>
      <c r="F521" s="19" t="s">
        <v>5382</v>
      </c>
      <c r="G521" s="19" t="s">
        <v>84</v>
      </c>
      <c r="H521" s="32" t="str">
        <f>_xlfn.XLOOKUP(B521,[2]CALCULATION!$B:$B,[2]CALCULATION!$H:$H,"")</f>
        <v>Huawei</v>
      </c>
      <c r="I521" s="28">
        <v>0</v>
      </c>
      <c r="J521" s="28">
        <v>0</v>
      </c>
      <c r="K521" s="28">
        <v>0</v>
      </c>
      <c r="L521" s="28">
        <v>0</v>
      </c>
      <c r="M521" s="28">
        <v>0</v>
      </c>
      <c r="N521" s="28">
        <v>0</v>
      </c>
      <c r="O521" s="28">
        <v>0</v>
      </c>
      <c r="P521" s="28">
        <v>0</v>
      </c>
      <c r="Q521" s="28">
        <v>0</v>
      </c>
      <c r="R521" s="28">
        <v>0</v>
      </c>
      <c r="S521" s="93">
        <v>0</v>
      </c>
      <c r="T521" s="93">
        <f>_xlfn.XLOOKUP(B521,'[3]Nur des jours'!$B:$B,'[3]Nur des jours'!$U:$U,"")</f>
        <v>0</v>
      </c>
      <c r="U521" s="93">
        <v>0</v>
      </c>
      <c r="V521" s="93" t="s">
        <v>5537</v>
      </c>
      <c r="W521" s="93">
        <v>0</v>
      </c>
      <c r="X521" s="93">
        <v>0</v>
      </c>
      <c r="Y521" s="93">
        <v>0</v>
      </c>
      <c r="Z521" s="93">
        <v>0</v>
      </c>
      <c r="AA521" s="93">
        <v>0</v>
      </c>
      <c r="AB521" s="93">
        <v>0</v>
      </c>
      <c r="AC521" s="93">
        <f>_xlfn.XLOOKUP(B521,'[3]Nur des jours'!$B:$B,'[3]Nur des jours'!$N:$N,"")</f>
        <v>0</v>
      </c>
      <c r="AD521" s="93">
        <v>0</v>
      </c>
      <c r="AE521" s="93">
        <v>0</v>
      </c>
      <c r="AF521" s="93">
        <v>0</v>
      </c>
      <c r="AG521" s="93"/>
      <c r="AH521" s="93">
        <v>3.9237172298270985E-3</v>
      </c>
      <c r="AI521" s="93">
        <v>0</v>
      </c>
      <c r="AJ521" s="93">
        <v>1.1687764143469639E-2</v>
      </c>
      <c r="AK521" s="93">
        <v>0</v>
      </c>
      <c r="AL521" s="93">
        <v>3.9237172298270985E-3</v>
      </c>
      <c r="AM521" s="49" t="s">
        <v>5559</v>
      </c>
      <c r="AN521" s="49"/>
      <c r="AO521" s="48" t="str" cm="1">
        <f t="array" ref="AO521">IFERROR(_xlfn.IFS(
AQ521="MPR ISSUE","PDH",
AQ521="BSS Hardware Issue","BSS",
AQ521="Sites strategiques, MLL, Pylone, etc.","ENVTECH",
AQ521="AKTIVCO DEFAUT GE &amp; POWER Cabinet","AKTIVCO",
AQ521="AKTIVCO Coupure ENEO &amp; Baisse de tension","AKTIVCO GRID ONLY",
AQ521="Coupure ENEO &amp; Baisse de tension","IHS GRID ONLY",
AQ521="Defaut GE &amp; POWER Cabinet","IHS",
AQ521="Sharing","Partners",
AQ521="Sites strategiques &amp; DataCenter","SST &amp; DC",
AQ521="Exclu","Exclu",
AQ521="SAT","SAT",
AQ521="SPARE-ISSUE","SPARE-ISSUE",
AQ521="Fiber CAmtel","TRANS_FO_CAMTEL",
AQ521="Fiber AOF","Fiber AOF",
AQ521="Projet OCM (HUAWEI)","TRAVAUX-HUAWEI",
AQ521="Projet OCM (NOKIA)","TRAVAUX-NOKIA",
AQ521="ACCESS-ISSUE","ACCESS-ISSUE",
AQ521="Projet OCM (ZTE, NOKIA, autres projets)","TRAVAUX OCM",
AQ521="No root CAuse","No root cause",
AQ521="ODU HS","PDH",
AQ521="IP &amp; VLAN","PDH",
AQ521="Warehouse HUAWEI","SPARE-ISSUE",
AQ521="SPARE-HS","SPARE-ISSUE",
AQ521="Power Telco","BSS",AQ521="no impacts","no impacts"
),"")</f>
        <v>No root cause</v>
      </c>
      <c r="AP521" s="48" t="str" cm="1">
        <f t="array" ref="AP521">IFERROR(_xlfn.IFS(
AQ521="MPR ISSUE","TX ISSUE",
AQ521="BSS Hardware Issue","RAN ISSUE",
AQ521="Sites strategiques, MLL, Pylone, etc.","ENVTECH",
AQ521="AKTIVCO DEFAUT GE &amp; POWER Cabinet","POWER ISSUE",
AQ521="AKTIVCO Coupure ENEO &amp; Baisse de tension","POWER ISSUE",
AQ521="Coupure ENEO &amp; Baisse de tension","POWER ISSUE",
AQ521="Defaut GE &amp; POWER Cabinet","POWER ISSUE",
AQ521="Sharing","POWER ISSUE",
AQ521="Sites strategiques &amp; DataCenter","POWER ISSUE",
AQ521="Exclu","Exclu",
AQ521="SAT","TX ISSUE",
AQ521="SPARE-ISSUE","SPARE-ISSUE",
AQ521="Fiber CAmtel","TX ISSUE",
AQ521="Fiber AOF","TX ISSUE",
AQ521="Projet OCM (HUAWEI)","TRAVAUX-HUAWEI",
AQ521="Projet OCM (NOKIA)","TRAVAUX -NOKIA",
AQ521="ACCESS-ISSUE","ACCESS-ISSUE",
AQ521="Projet OCM (ZTE, NOKIA, autres projets)","TRAVAUX OCM",
AQ521="No root CAuse","No root cause",
AQ521="ODU HS","TX ISSUE",
AQ521="IP &amp; VLAN","TX ISSUE",
AQ521="Warehouse HUAWEI","SPARE-ISSUE",
AQ521="SPARE-HS","SPARE-ISSUE",
AQ521="Power Telco","RAN ISSUE",AQ521="no impacts","no impacts"
),"")</f>
        <v>No root cause</v>
      </c>
      <c r="AQ521" s="67" t="s">
        <v>5344</v>
      </c>
      <c r="AR521" s="48" t="str" cm="1">
        <f t="array" ref="AR521">IFERROR(_xlfn.IFS(
AQ521="MPR ISSUE","ACTIVE",
AQ521="BSS Hardware Issue","ACTIVE",
AQ521="Sites strategiques, MLL, Pylone, etc.","PASSIVE",
AQ521="AKTIVCO DEFAUT GE &amp; POWER Cabinet","PASSIVE",
AQ521="AKTIVCO Coupure ENEO &amp; Baisse de tension","PASSIVE",
AQ521="Coupure ENEO &amp; Baisse de tension","PASSIVE",
AQ521="Defaut GE &amp; POWER Cabinet","PASSIVE",
AQ521="Sharing","PASSIVE",
AQ521="Sites strategiques &amp; DataCenter","PASSIVE",
AQ521="Exclu","Exclu",
AQ521="SAT","ACTIVE",
AQ521="SPARE-ISSUE","SPARE-ISSUE",
AQ521="Fiber CAmtel","ACTIVE",
AQ521="Fiber AOF","ACTIVE",
AQ521="Projet OCM (HUAWEI)","PLANNED WORKS",
AQ521="Projet OCM (NOKIA)","PLANNED WORKS",
AQ521="ACCESS-ISSUE","ACCESS-ISSUE",
AQ521="Projet OCM (ZTE, NOKIA, autres projets)","PLANNED WORKS",
AQ521="No root CAuse","No root cause",
AQ521="ODU HS","ACTIVE",
AQ521="IP &amp; VLAN","ACTIVE",
AQ521="Warehouse HUAWEI","SPARE-ISSUE",
AQ521="SPARE-HS","SPARE-ISSUE",
AQ521="Power Telco","ACTIVE", AQ521="no impacts","no impacts"
),"")</f>
        <v>No root cause</v>
      </c>
      <c r="AS521" s="92" t="s">
        <v>5537</v>
      </c>
      <c r="AT521" s="98" t="s">
        <v>5451</v>
      </c>
      <c r="AV521" s="17" t="s">
        <v>5537</v>
      </c>
      <c r="AW521" s="7" t="s">
        <v>5537</v>
      </c>
      <c r="AX521" s="6" t="s">
        <v>5537</v>
      </c>
      <c r="AY521" s="7"/>
      <c r="AZ521" s="3" t="s">
        <v>5537</v>
      </c>
      <c r="BA521" s="18" t="s">
        <v>5537</v>
      </c>
      <c r="BB521" s="18" t="s">
        <v>5537</v>
      </c>
      <c r="BC521" s="18" t="s">
        <v>5537</v>
      </c>
      <c r="BD521" s="18" t="s">
        <v>5537</v>
      </c>
      <c r="BE521" s="18" t="s">
        <v>5537</v>
      </c>
      <c r="BF521" s="18" t="s">
        <v>5537</v>
      </c>
      <c r="BG521" s="18" t="s">
        <v>5537</v>
      </c>
      <c r="BH521" s="18" t="s">
        <v>5537</v>
      </c>
      <c r="BI521" s="18" t="s">
        <v>5537</v>
      </c>
      <c r="BJ521" s="18" t="s">
        <v>5537</v>
      </c>
      <c r="BK521" s="18" t="s">
        <v>5537</v>
      </c>
      <c r="BL521" s="9" t="s">
        <v>5537</v>
      </c>
      <c r="BM521" s="14" t="s">
        <v>5537</v>
      </c>
      <c r="BN521" s="14" t="s">
        <v>5537</v>
      </c>
      <c r="BO521" s="14" t="str">
        <f>_xlfn.XLOOKUP(B521,'[4]cell downs 18042026 17h'!$B:$B,'[4]cell downs 18042026 17h'!$B:$B,"")</f>
        <v/>
      </c>
      <c r="BP521" s="14" t="str">
        <f>_xlfn.XLOOKUP(B521,'[5]Cells Huawei 19042026 15h'!$B:$B,'[5]Cells Huawei 19042026 15h'!$B:$B,"")</f>
        <v/>
      </c>
      <c r="BQ521" s="9" t="str">
        <f>_xlfn.XLOOKUP(B521,'[6]cells down 19042026 9H40'!$B:$B,'[6]cells down 19042026 9H40'!$B:$B,"")</f>
        <v/>
      </c>
      <c r="BR521" s="9" t="s">
        <v>5537</v>
      </c>
      <c r="BS521" s="9" t="s">
        <v>5459</v>
      </c>
      <c r="BT521" s="108"/>
    </row>
    <row r="522" spans="1:72" s="9" customFormat="1" x14ac:dyDescent="0.35">
      <c r="A522" s="1" t="s">
        <v>2607</v>
      </c>
      <c r="B522" s="8" t="s">
        <v>2608</v>
      </c>
      <c r="C522" s="3" t="str">
        <f>_xlfn.XLOOKUP(B522,'[1]daily break down'!$D:$D,'[1]daily break down'!$E:$E,"")</f>
        <v>CENTRE</v>
      </c>
      <c r="D522" s="1" t="s">
        <v>11</v>
      </c>
      <c r="E522" s="1" t="s">
        <v>12</v>
      </c>
      <c r="F522" s="3" t="s">
        <v>37</v>
      </c>
      <c r="G522" s="1" t="s">
        <v>2609</v>
      </c>
      <c r="H522" s="33" t="str">
        <f>_xlfn.XLOOKUP(B522,[2]CALCULATION!$B:$B,[2]CALCULATION!$H:$H,"")</f>
        <v>NOKIA</v>
      </c>
      <c r="I522" s="28">
        <v>3.0319633139565591E-4</v>
      </c>
      <c r="J522" s="28">
        <v>2.6752617476100566E-4</v>
      </c>
      <c r="K522" s="28">
        <v>2.3185601812600808E-4</v>
      </c>
      <c r="L522" s="28">
        <v>2.6752617476094782E-4</v>
      </c>
      <c r="M522" s="28">
        <v>2.6752617476094782E-4</v>
      </c>
      <c r="N522" s="28">
        <v>2.6752617476094782E-4</v>
      </c>
      <c r="O522" s="28">
        <v>2.3185601812623967E-4</v>
      </c>
      <c r="P522" s="28">
        <v>4.3184366672329978E-2</v>
      </c>
      <c r="Q522" s="28">
        <v>0.1651701698522115</v>
      </c>
      <c r="R522" s="28">
        <v>2.6752617476088987E-4</v>
      </c>
      <c r="S522" s="93">
        <v>3.0319633139577171E-4</v>
      </c>
      <c r="T522" s="93">
        <f>_xlfn.XLOOKUP(B522,'[3]Nur des jours'!$B:$B,'[3]Nur des jours'!$U:$U,"")</f>
        <v>2.6752617476088987E-4</v>
      </c>
      <c r="U522" s="93">
        <v>2.4969109644359369E-4</v>
      </c>
      <c r="V522" s="93">
        <v>2.6752617476094782E-4</v>
      </c>
      <c r="W522" s="93">
        <v>2.6752617476083203E-4</v>
      </c>
      <c r="X522" s="93">
        <v>1.2145688334146381E-2</v>
      </c>
      <c r="Y522" s="93">
        <v>2.4969109644353585E-4</v>
      </c>
      <c r="Z522" s="93">
        <v>7.1875365619107666E-3</v>
      </c>
      <c r="AA522" s="93">
        <v>2.6752617476071623E-4</v>
      </c>
      <c r="AB522" s="93">
        <v>2.1723125390588054E-2</v>
      </c>
      <c r="AC522" s="93">
        <f>_xlfn.XLOOKUP(B522,'[3]Nur des jours'!$B:$B,'[3]Nur des jours'!$N:$N,"")</f>
        <v>0.15122362905319958</v>
      </c>
      <c r="AD522" s="93">
        <v>0.15122362905319958</v>
      </c>
      <c r="AE522" s="93">
        <v>3.0319633139559802E-4</v>
      </c>
      <c r="AF522" s="93">
        <v>2.6217565126571822E-3</v>
      </c>
      <c r="AG522" s="93"/>
      <c r="AH522" s="93">
        <v>3.1568088621791611E-3</v>
      </c>
      <c r="AI522" s="93">
        <v>0</v>
      </c>
      <c r="AJ522" s="93">
        <v>8.5001921043422069E-3</v>
      </c>
      <c r="AK522" s="93">
        <v>5.814055293988929E-4</v>
      </c>
      <c r="AL522" s="93">
        <v>3.1568088621791611E-3</v>
      </c>
      <c r="AM522" s="49" t="s">
        <v>5559</v>
      </c>
      <c r="AN522" s="49"/>
      <c r="AO522" s="48" t="str" cm="1">
        <f t="array" ref="AO522">IFERROR(_xlfn.IFS(
AQ522="MPR ISSUE","PDH",
AQ522="BSS Hardware Issue","BSS",
AQ522="Sites strategiques, MLL, Pylone, etc.","ENVTECH",
AQ522="AKTIVCO DEFAUT GE &amp; POWER Cabinet","AKTIVCO",
AQ522="AKTIVCO Coupure ENEO &amp; Baisse de tension","AKTIVCO GRID ONLY",
AQ522="Coupure ENEO &amp; Baisse de tension","IHS GRID ONLY",
AQ522="Defaut GE &amp; POWER Cabinet","IHS",
AQ522="Sharing","Partners",
AQ522="Sites strategiques &amp; DataCenter","SST &amp; DC",
AQ522="Exclu","Exclu",
AQ522="SAT","SAT",
AQ522="SPARE-ISSUE","SPARE-ISSUE",
AQ522="Fiber CAmtel","TRANS_FO_CAMTEL",
AQ522="Fiber AOF","Fiber AOF",
AQ522="Projet OCM (HUAWEI)","TRAVAUX-HUAWEI",
AQ522="Projet OCM (NOKIA)","TRAVAUX-NOKIA",
AQ522="ACCESS-ISSUE","ACCESS-ISSUE",
AQ522="Projet OCM (ZTE, NOKIA, autres projets)","TRAVAUX OCM",
AQ522="No root CAuse","No root cause",
AQ522="ODU HS","PDH",
AQ522="IP &amp; VLAN","PDH",
AQ522="Warehouse HUAWEI","SPARE-ISSUE",
AQ522="SPARE-HS","SPARE-ISSUE",
AQ522="Power Telco","BSS",AQ522="no impacts","no impacts"
),"")</f>
        <v>IHS</v>
      </c>
      <c r="AP522" s="48" t="str" cm="1">
        <f t="array" ref="AP522">IFERROR(_xlfn.IFS(
AQ522="MPR ISSUE","TX ISSUE",
AQ522="BSS Hardware Issue","RAN ISSUE",
AQ522="Sites strategiques, MLL, Pylone, etc.","ENVTECH",
AQ522="AKTIVCO DEFAUT GE &amp; POWER Cabinet","POWER ISSUE",
AQ522="AKTIVCO Coupure ENEO &amp; Baisse de tension","POWER ISSUE",
AQ522="Coupure ENEO &amp; Baisse de tension","POWER ISSUE",
AQ522="Defaut GE &amp; POWER Cabinet","POWER ISSUE",
AQ522="Sharing","POWER ISSUE",
AQ522="Sites strategiques &amp; DataCenter","POWER ISSUE",
AQ522="Exclu","Exclu",
AQ522="SAT","TX ISSUE",
AQ522="SPARE-ISSUE","SPARE-ISSUE",
AQ522="Fiber CAmtel","TX ISSUE",
AQ522="Fiber AOF","TX ISSUE",
AQ522="Projet OCM (HUAWEI)","TRAVAUX-HUAWEI",
AQ522="Projet OCM (NOKIA)","TRAVAUX -NOKIA",
AQ522="ACCESS-ISSUE","ACCESS-ISSUE",
AQ522="Projet OCM (ZTE, NOKIA, autres projets)","TRAVAUX OCM",
AQ522="No root CAuse","No root cause",
AQ522="ODU HS","TX ISSUE",
AQ522="IP &amp; VLAN","TX ISSUE",
AQ522="Warehouse HUAWEI","SPARE-ISSUE",
AQ522="SPARE-HS","SPARE-ISSUE",
AQ522="Power Telco","RAN ISSUE",AQ522="no impacts","no impacts"
),"")</f>
        <v>POWER ISSUE</v>
      </c>
      <c r="AQ522" s="67" t="s">
        <v>5330</v>
      </c>
      <c r="AR522" s="48" t="str" cm="1">
        <f t="array" ref="AR522">IFERROR(_xlfn.IFS(
AQ522="MPR ISSUE","ACTIVE",
AQ522="BSS Hardware Issue","ACTIVE",
AQ522="Sites strategiques, MLL, Pylone, etc.","PASSIVE",
AQ522="AKTIVCO DEFAUT GE &amp; POWER Cabinet","PASSIVE",
AQ522="AKTIVCO Coupure ENEO &amp; Baisse de tension","PASSIVE",
AQ522="Coupure ENEO &amp; Baisse de tension","PASSIVE",
AQ522="Defaut GE &amp; POWER Cabinet","PASSIVE",
AQ522="Sharing","PASSIVE",
AQ522="Sites strategiques &amp; DataCenter","PASSIVE",
AQ522="Exclu","Exclu",
AQ522="SAT","ACTIVE",
AQ522="SPARE-ISSUE","SPARE-ISSUE",
AQ522="Fiber CAmtel","ACTIVE",
AQ522="Fiber AOF","ACTIVE",
AQ522="Projet OCM (HUAWEI)","PLANNED WORKS",
AQ522="Projet OCM (NOKIA)","PLANNED WORKS",
AQ522="ACCESS-ISSUE","ACCESS-ISSUE",
AQ522="Projet OCM (ZTE, NOKIA, autres projets)","PLANNED WORKS",
AQ522="No root CAuse","No root cause",
AQ522="ODU HS","ACTIVE",
AQ522="IP &amp; VLAN","ACTIVE",
AQ522="Warehouse HUAWEI","SPARE-ISSUE",
AQ522="SPARE-HS","SPARE-ISSUE",
AQ522="Power Telco","ACTIVE", AQ522="no impacts","no impacts"
),"")</f>
        <v>PASSIVE</v>
      </c>
      <c r="AS522" s="92" t="s">
        <v>5815</v>
      </c>
      <c r="AT522" s="98" t="s">
        <v>2608</v>
      </c>
      <c r="AV522" s="17" t="s">
        <v>5537</v>
      </c>
      <c r="AW522" s="7" t="s">
        <v>5537</v>
      </c>
      <c r="AX522" s="6" t="s">
        <v>5537</v>
      </c>
      <c r="AY522" s="7"/>
      <c r="AZ522" s="3" t="s">
        <v>5537</v>
      </c>
      <c r="BA522" s="18" t="s">
        <v>5537</v>
      </c>
      <c r="BB522" s="18" t="s">
        <v>5537</v>
      </c>
      <c r="BC522" s="18" t="s">
        <v>5537</v>
      </c>
      <c r="BD522" s="18" t="s">
        <v>5537</v>
      </c>
      <c r="BE522" s="18" t="s">
        <v>5537</v>
      </c>
      <c r="BF522" s="18" t="s">
        <v>5537</v>
      </c>
      <c r="BG522" s="18" t="s">
        <v>5537</v>
      </c>
      <c r="BH522" s="18" t="s">
        <v>5537</v>
      </c>
      <c r="BI522" s="18" t="s">
        <v>5537</v>
      </c>
      <c r="BJ522" s="18" t="s">
        <v>5537</v>
      </c>
      <c r="BK522" s="18" t="s">
        <v>5537</v>
      </c>
      <c r="BL522" s="9" t="s">
        <v>5815</v>
      </c>
      <c r="BM522" s="14" t="s">
        <v>5537</v>
      </c>
      <c r="BN522" s="14" t="s">
        <v>5537</v>
      </c>
      <c r="BO522" s="14" t="str">
        <f>_xlfn.XLOOKUP(B522,'[4]cell downs 18042026 17h'!$B:$B,'[4]cell downs 18042026 17h'!$B:$B,"")</f>
        <v/>
      </c>
      <c r="BP522" s="14" t="str">
        <f>_xlfn.XLOOKUP(B522,'[5]Cells Huawei 19042026 15h'!$B:$B,'[5]Cells Huawei 19042026 15h'!$B:$B,"")</f>
        <v/>
      </c>
      <c r="BQ522" s="9" t="str">
        <f>_xlfn.XLOOKUP(B522,'[6]cells down 19042026 9H40'!$B:$B,'[6]cells down 19042026 9H40'!$B:$B,"")</f>
        <v/>
      </c>
      <c r="BR522" s="9" t="s">
        <v>2608</v>
      </c>
      <c r="BS522" s="9" t="s">
        <v>1129</v>
      </c>
      <c r="BT522" s="108"/>
    </row>
    <row r="523" spans="1:72" s="9" customFormat="1" x14ac:dyDescent="0.35">
      <c r="A523" s="1" t="s">
        <v>1802</v>
      </c>
      <c r="B523" s="8" t="s">
        <v>1803</v>
      </c>
      <c r="C523" s="3" t="str">
        <f>_xlfn.XLOOKUP(B523,'[1]daily break down'!$D:$D,'[1]daily break down'!$E:$E,"")</f>
        <v>EXTREME-NORD</v>
      </c>
      <c r="D523" s="1" t="s">
        <v>11</v>
      </c>
      <c r="E523" s="1" t="s">
        <v>12</v>
      </c>
      <c r="F523" s="3" t="s">
        <v>55</v>
      </c>
      <c r="G523" s="1" t="s">
        <v>1625</v>
      </c>
      <c r="H523" s="32" t="str">
        <f>_xlfn.XLOOKUP(B523,[2]CALCULATION!$B:$B,[2]CALCULATION!$H:$H,"")</f>
        <v>Huawei</v>
      </c>
      <c r="I523" s="28">
        <v>0</v>
      </c>
      <c r="J523" s="28">
        <v>0</v>
      </c>
      <c r="K523" s="28">
        <v>1.908478225509584</v>
      </c>
      <c r="L523" s="28">
        <v>0</v>
      </c>
      <c r="M523" s="28">
        <v>0</v>
      </c>
      <c r="N523" s="28">
        <v>0</v>
      </c>
      <c r="O523" s="28">
        <v>0</v>
      </c>
      <c r="P523" s="28">
        <v>0</v>
      </c>
      <c r="Q523" s="28">
        <v>0</v>
      </c>
      <c r="R523" s="28">
        <v>0</v>
      </c>
      <c r="S523" s="93">
        <v>0</v>
      </c>
      <c r="T523" s="93">
        <f>_xlfn.XLOOKUP(B523,'[3]Nur des jours'!$B:$B,'[3]Nur des jours'!$U:$U,"")</f>
        <v>27.737113799214125</v>
      </c>
      <c r="U523" s="93">
        <v>1.3452821224028559</v>
      </c>
      <c r="V523" s="93">
        <v>5.799432416467627</v>
      </c>
      <c r="W523" s="93">
        <v>27.737113799214125</v>
      </c>
      <c r="X523" s="93">
        <v>27.737113799214125</v>
      </c>
      <c r="Y523" s="93">
        <v>15.098767096706077</v>
      </c>
      <c r="Z523" s="93">
        <v>1.3916354909497681</v>
      </c>
      <c r="AA523" s="93">
        <v>1.0003873779010537</v>
      </c>
      <c r="AB523" s="93">
        <v>0</v>
      </c>
      <c r="AC523" s="93">
        <f>_xlfn.XLOOKUP(B523,'[3]Nur des jours'!$B:$B,'[3]Nur des jours'!$N:$N,"")</f>
        <v>0</v>
      </c>
      <c r="AD523" s="93">
        <v>0</v>
      </c>
      <c r="AE523" s="93">
        <v>1.7997377530084209</v>
      </c>
      <c r="AF523" s="93">
        <v>0</v>
      </c>
      <c r="AG523" s="93"/>
      <c r="AH523" s="93">
        <v>3.1211387055442835E-3</v>
      </c>
      <c r="AI523" s="93">
        <v>0</v>
      </c>
      <c r="AJ523" s="93">
        <v>9.2970851141235787E-3</v>
      </c>
      <c r="AK523" s="93">
        <v>0</v>
      </c>
      <c r="AL523" s="93">
        <v>3.1211387055442835E-3</v>
      </c>
      <c r="AM523" s="49" t="s">
        <v>5601</v>
      </c>
      <c r="AN523" s="49"/>
      <c r="AO523" s="48" t="str" cm="1">
        <f t="array" ref="AO523">IFERROR(_xlfn.IFS(
AQ523="MPR ISSUE","PDH",
AQ523="BSS Hardware Issue","BSS",
AQ523="Sites strategiques, MLL, Pylone, etc.","ENVTECH",
AQ523="AKTIVCO DEFAUT GE &amp; POWER Cabinet","AKTIVCO",
AQ523="AKTIVCO Coupure ENEO &amp; Baisse de tension","AKTIVCO GRID ONLY",
AQ523="Coupure ENEO &amp; Baisse de tension","IHS GRID ONLY",
AQ523="Defaut GE &amp; POWER Cabinet","IHS",
AQ523="Sharing","Partners",
AQ523="Sites strategiques &amp; DataCenter","SST &amp; DC",
AQ523="Exclu","Exclu",
AQ523="SAT","SAT",
AQ523="SPARE-ISSUE","SPARE-ISSUE",
AQ523="Fiber CAmtel","TRANS_FO_CAMTEL",
AQ523="Fiber AOF","Fiber AOF",
AQ523="Projet OCM (HUAWEI)","TRAVAUX-HUAWEI",
AQ523="Projet OCM (NOKIA)","TRAVAUX-NOKIA",
AQ523="ACCESS-ISSUE","ACCESS-ISSUE",
AQ523="Projet OCM (ZTE, NOKIA, autres projets)","TRAVAUX OCM",
AQ523="No root CAuse","No root cause",
AQ523="ODU HS","PDH",
AQ523="IP &amp; VLAN","PDH",
AQ523="Warehouse HUAWEI","SPARE-ISSUE",
AQ523="SPARE-HS","SPARE-ISSUE",
AQ523="Power Telco","BSS",AQ523="no impacts","no impacts"
),"")</f>
        <v>No root cause</v>
      </c>
      <c r="AP523" s="48" t="str" cm="1">
        <f t="array" ref="AP523">IFERROR(_xlfn.IFS(
AQ523="MPR ISSUE","TX ISSUE",
AQ523="BSS Hardware Issue","RAN ISSUE",
AQ523="Sites strategiques, MLL, Pylone, etc.","ENVTECH",
AQ523="AKTIVCO DEFAUT GE &amp; POWER Cabinet","POWER ISSUE",
AQ523="AKTIVCO Coupure ENEO &amp; Baisse de tension","POWER ISSUE",
AQ523="Coupure ENEO &amp; Baisse de tension","POWER ISSUE",
AQ523="Defaut GE &amp; POWER Cabinet","POWER ISSUE",
AQ523="Sharing","POWER ISSUE",
AQ523="Sites strategiques &amp; DataCenter","POWER ISSUE",
AQ523="Exclu","Exclu",
AQ523="SAT","TX ISSUE",
AQ523="SPARE-ISSUE","SPARE-ISSUE",
AQ523="Fiber CAmtel","TX ISSUE",
AQ523="Fiber AOF","TX ISSUE",
AQ523="Projet OCM (HUAWEI)","TRAVAUX-HUAWEI",
AQ523="Projet OCM (NOKIA)","TRAVAUX -NOKIA",
AQ523="ACCESS-ISSUE","ACCESS-ISSUE",
AQ523="Projet OCM (ZTE, NOKIA, autres projets)","TRAVAUX OCM",
AQ523="No root CAuse","No root cause",
AQ523="ODU HS","TX ISSUE",
AQ523="IP &amp; VLAN","TX ISSUE",
AQ523="Warehouse HUAWEI","SPARE-ISSUE",
AQ523="SPARE-HS","SPARE-ISSUE",
AQ523="Power Telco","RAN ISSUE",AQ523="no impacts","no impacts"
),"")</f>
        <v>No root cause</v>
      </c>
      <c r="AQ523" s="67" t="s">
        <v>5344</v>
      </c>
      <c r="AR523" s="48" t="str" cm="1">
        <f t="array" ref="AR523">IFERROR(_xlfn.IFS(
AQ523="MPR ISSUE","ACTIVE",
AQ523="BSS Hardware Issue","ACTIVE",
AQ523="Sites strategiques, MLL, Pylone, etc.","PASSIVE",
AQ523="AKTIVCO DEFAUT GE &amp; POWER Cabinet","PASSIVE",
AQ523="AKTIVCO Coupure ENEO &amp; Baisse de tension","PASSIVE",
AQ523="Coupure ENEO &amp; Baisse de tension","PASSIVE",
AQ523="Defaut GE &amp; POWER Cabinet","PASSIVE",
AQ523="Sharing","PASSIVE",
AQ523="Sites strategiques &amp; DataCenter","PASSIVE",
AQ523="Exclu","Exclu",
AQ523="SAT","ACTIVE",
AQ523="SPARE-ISSUE","SPARE-ISSUE",
AQ523="Fiber CAmtel","ACTIVE",
AQ523="Fiber AOF","ACTIVE",
AQ523="Projet OCM (HUAWEI)","PLANNED WORKS",
AQ523="Projet OCM (NOKIA)","PLANNED WORKS",
AQ523="ACCESS-ISSUE","ACCESS-ISSUE",
AQ523="Projet OCM (ZTE, NOKIA, autres projets)","PLANNED WORKS",
AQ523="No root CAuse","No root cause",
AQ523="ODU HS","ACTIVE",
AQ523="IP &amp; VLAN","ACTIVE",
AQ523="Warehouse HUAWEI","SPARE-ISSUE",
AQ523="SPARE-HS","SPARE-ISSUE",
AQ523="Power Telco","ACTIVE", AQ523="no impacts","no impacts"
),"")</f>
        <v>No root cause</v>
      </c>
      <c r="AS523" s="92" t="s">
        <v>5537</v>
      </c>
      <c r="AT523" s="98" t="s">
        <v>1803</v>
      </c>
      <c r="AV523" s="17" t="s">
        <v>5537</v>
      </c>
      <c r="AW523" s="7" t="s">
        <v>5537</v>
      </c>
      <c r="AX523" s="6" t="s">
        <v>5537</v>
      </c>
      <c r="AY523" s="7"/>
      <c r="AZ523" s="3" t="s">
        <v>5537</v>
      </c>
      <c r="BA523" s="18" t="s">
        <v>5537</v>
      </c>
      <c r="BB523" s="18" t="s">
        <v>5537</v>
      </c>
      <c r="BC523" s="18" t="s">
        <v>5537</v>
      </c>
      <c r="BD523" s="18" t="s">
        <v>5537</v>
      </c>
      <c r="BE523" s="18" t="s">
        <v>5537</v>
      </c>
      <c r="BF523" s="18" t="s">
        <v>5537</v>
      </c>
      <c r="BG523" s="18" t="s">
        <v>5537</v>
      </c>
      <c r="BH523" s="18" t="s">
        <v>5537</v>
      </c>
      <c r="BI523" s="18" t="s">
        <v>5537</v>
      </c>
      <c r="BJ523" s="18" t="s">
        <v>5537</v>
      </c>
      <c r="BK523" s="18" t="s">
        <v>5537</v>
      </c>
      <c r="BL523" s="9" t="s">
        <v>5537</v>
      </c>
      <c r="BM523" s="14" t="s">
        <v>5537</v>
      </c>
      <c r="BN523" s="14" t="s">
        <v>5537</v>
      </c>
      <c r="BO523" s="14" t="str">
        <f>_xlfn.XLOOKUP(B523,'[4]cell downs 18042026 17h'!$B:$B,'[4]cell downs 18042026 17h'!$B:$B,"")</f>
        <v/>
      </c>
      <c r="BP523" s="14" t="str">
        <f>_xlfn.XLOOKUP(B523,'[5]Cells Huawei 19042026 15h'!$B:$B,'[5]Cells Huawei 19042026 15h'!$B:$B,"")</f>
        <v/>
      </c>
      <c r="BQ523" s="9" t="str">
        <f>_xlfn.XLOOKUP(B523,'[6]cells down 19042026 9H40'!$B:$B,'[6]cells down 19042026 9H40'!$B:$B,"")</f>
        <v/>
      </c>
      <c r="BR523" s="9" t="s">
        <v>1803</v>
      </c>
      <c r="BS523" s="9" t="s">
        <v>12</v>
      </c>
      <c r="BT523" s="108"/>
    </row>
    <row r="524" spans="1:72" s="9" customFormat="1" x14ac:dyDescent="0.35">
      <c r="A524" s="1" t="s">
        <v>1388</v>
      </c>
      <c r="B524" s="8" t="s">
        <v>1389</v>
      </c>
      <c r="C524" s="3" t="str">
        <f>_xlfn.XLOOKUP(B524,'[1]daily break down'!$D:$D,'[1]daily break down'!$E:$E,"")</f>
        <v>SUD-OUEST</v>
      </c>
      <c r="D524" s="1" t="s">
        <v>11</v>
      </c>
      <c r="E524" s="1" t="s">
        <v>12</v>
      </c>
      <c r="F524" s="3" t="s">
        <v>13</v>
      </c>
      <c r="G524" s="1" t="s">
        <v>1388</v>
      </c>
      <c r="H524" s="33" t="str">
        <f>_xlfn.XLOOKUP(B524,[2]CALCULATION!$B:$B,[2]CALCULATION!$H:$H,"")</f>
        <v>NOKIA</v>
      </c>
      <c r="I524" s="28">
        <v>0</v>
      </c>
      <c r="J524" s="28">
        <v>0</v>
      </c>
      <c r="K524" s="28">
        <v>0</v>
      </c>
      <c r="L524" s="28">
        <v>0</v>
      </c>
      <c r="M524" s="28">
        <v>0</v>
      </c>
      <c r="N524" s="28">
        <v>0</v>
      </c>
      <c r="O524" s="28">
        <v>0</v>
      </c>
      <c r="P524" s="28">
        <v>0</v>
      </c>
      <c r="Q524" s="28">
        <v>0</v>
      </c>
      <c r="R524" s="28">
        <v>0</v>
      </c>
      <c r="S524" s="93">
        <v>0</v>
      </c>
      <c r="T524" s="93">
        <f>_xlfn.XLOOKUP(B524,'[3]Nur des jours'!$B:$B,'[3]Nur des jours'!$U:$U,"")</f>
        <v>0</v>
      </c>
      <c r="U524" s="93">
        <v>0</v>
      </c>
      <c r="V524" s="93">
        <v>0</v>
      </c>
      <c r="W524" s="93">
        <v>0</v>
      </c>
      <c r="X524" s="93">
        <v>0</v>
      </c>
      <c r="Y524" s="93">
        <v>0</v>
      </c>
      <c r="Z524" s="93">
        <v>0</v>
      </c>
      <c r="AA524" s="93">
        <v>0</v>
      </c>
      <c r="AB524" s="93">
        <v>0</v>
      </c>
      <c r="AC524" s="93">
        <f>_xlfn.XLOOKUP(B524,'[3]Nur des jours'!$B:$B,'[3]Nur des jours'!$N:$N,"")</f>
        <v>0</v>
      </c>
      <c r="AD524" s="93">
        <v>0</v>
      </c>
      <c r="AE524" s="93">
        <v>0</v>
      </c>
      <c r="AF524" s="93">
        <v>0</v>
      </c>
      <c r="AG524" s="93"/>
      <c r="AH524" s="93">
        <v>3.0676334705920958E-3</v>
      </c>
      <c r="AI524" s="93">
        <v>2.1482041013712535E-2</v>
      </c>
      <c r="AJ524" s="93">
        <v>0</v>
      </c>
      <c r="AK524" s="93">
        <v>0</v>
      </c>
      <c r="AL524" s="93">
        <v>3.0676334705920958E-3</v>
      </c>
      <c r="AM524" s="49" t="s">
        <v>5601</v>
      </c>
      <c r="AN524" s="49"/>
      <c r="AO524" s="48" t="str" cm="1">
        <f t="array" ref="AO524">IFERROR(_xlfn.IFS(
AQ524="MPR ISSUE","PDH",
AQ524="BSS Hardware Issue","BSS",
AQ524="Sites strategiques, MLL, Pylone, etc.","ENVTECH",
AQ524="AKTIVCO DEFAUT GE &amp; POWER Cabinet","AKTIVCO",
AQ524="AKTIVCO Coupure ENEO &amp; Baisse de tension","AKTIVCO GRID ONLY",
AQ524="Coupure ENEO &amp; Baisse de tension","IHS GRID ONLY",
AQ524="Defaut GE &amp; POWER Cabinet","IHS",
AQ524="Sharing","Partners",
AQ524="Sites strategiques &amp; DataCenter","SST &amp; DC",
AQ524="Exclu","Exclu",
AQ524="SAT","SAT",
AQ524="SPARE-ISSUE","SPARE-ISSUE",
AQ524="Fiber CAmtel","TRANS_FO_CAMTEL",
AQ524="Fiber AOF","Fiber AOF",
AQ524="Projet OCM (HUAWEI)","TRAVAUX-HUAWEI",
AQ524="Projet OCM (NOKIA)","TRAVAUX-NOKIA",
AQ524="ACCESS-ISSUE","ACCESS-ISSUE",
AQ524="Projet OCM (ZTE, NOKIA, autres projets)","TRAVAUX OCM",
AQ524="No root CAuse","No root cause",
AQ524="ODU HS","PDH",
AQ524="IP &amp; VLAN","PDH",
AQ524="Warehouse HUAWEI","SPARE-ISSUE",
AQ524="SPARE-HS","SPARE-ISSUE",
AQ524="Power Telco","BSS",AQ524="no impacts","no impacts"
),"")</f>
        <v>No root cause</v>
      </c>
      <c r="AP524" s="48" t="str" cm="1">
        <f t="array" ref="AP524">IFERROR(_xlfn.IFS(
AQ524="MPR ISSUE","TX ISSUE",
AQ524="BSS Hardware Issue","RAN ISSUE",
AQ524="Sites strategiques, MLL, Pylone, etc.","ENVTECH",
AQ524="AKTIVCO DEFAUT GE &amp; POWER Cabinet","POWER ISSUE",
AQ524="AKTIVCO Coupure ENEO &amp; Baisse de tension","POWER ISSUE",
AQ524="Coupure ENEO &amp; Baisse de tension","POWER ISSUE",
AQ524="Defaut GE &amp; POWER Cabinet","POWER ISSUE",
AQ524="Sharing","POWER ISSUE",
AQ524="Sites strategiques &amp; DataCenter","POWER ISSUE",
AQ524="Exclu","Exclu",
AQ524="SAT","TX ISSUE",
AQ524="SPARE-ISSUE","SPARE-ISSUE",
AQ524="Fiber CAmtel","TX ISSUE",
AQ524="Fiber AOF","TX ISSUE",
AQ524="Projet OCM (HUAWEI)","TRAVAUX-HUAWEI",
AQ524="Projet OCM (NOKIA)","TRAVAUX -NOKIA",
AQ524="ACCESS-ISSUE","ACCESS-ISSUE",
AQ524="Projet OCM (ZTE, NOKIA, autres projets)","TRAVAUX OCM",
AQ524="No root CAuse","No root cause",
AQ524="ODU HS","TX ISSUE",
AQ524="IP &amp; VLAN","TX ISSUE",
AQ524="Warehouse HUAWEI","SPARE-ISSUE",
AQ524="SPARE-HS","SPARE-ISSUE",
AQ524="Power Telco","RAN ISSUE",AQ524="no impacts","no impacts"
),"")</f>
        <v>No root cause</v>
      </c>
      <c r="AQ524" s="67" t="s">
        <v>5344</v>
      </c>
      <c r="AR524" s="48" t="str" cm="1">
        <f t="array" ref="AR524">IFERROR(_xlfn.IFS(
AQ524="MPR ISSUE","ACTIVE",
AQ524="BSS Hardware Issue","ACTIVE",
AQ524="Sites strategiques, MLL, Pylone, etc.","PASSIVE",
AQ524="AKTIVCO DEFAUT GE &amp; POWER Cabinet","PASSIVE",
AQ524="AKTIVCO Coupure ENEO &amp; Baisse de tension","PASSIVE",
AQ524="Coupure ENEO &amp; Baisse de tension","PASSIVE",
AQ524="Defaut GE &amp; POWER Cabinet","PASSIVE",
AQ524="Sharing","PASSIVE",
AQ524="Sites strategiques &amp; DataCenter","PASSIVE",
AQ524="Exclu","Exclu",
AQ524="SAT","ACTIVE",
AQ524="SPARE-ISSUE","SPARE-ISSUE",
AQ524="Fiber CAmtel","ACTIVE",
AQ524="Fiber AOF","ACTIVE",
AQ524="Projet OCM (HUAWEI)","PLANNED WORKS",
AQ524="Projet OCM (NOKIA)","PLANNED WORKS",
AQ524="ACCESS-ISSUE","ACCESS-ISSUE",
AQ524="Projet OCM (ZTE, NOKIA, autres projets)","PLANNED WORKS",
AQ524="No root CAuse","No root cause",
AQ524="ODU HS","ACTIVE",
AQ524="IP &amp; VLAN","ACTIVE",
AQ524="Warehouse HUAWEI","SPARE-ISSUE",
AQ524="SPARE-HS","SPARE-ISSUE",
AQ524="Power Telco","ACTIVE", AQ524="no impacts","no impacts"
),"")</f>
        <v>No root cause</v>
      </c>
      <c r="AS524" s="92" t="s">
        <v>5752</v>
      </c>
      <c r="AT524" s="98" t="s">
        <v>1389</v>
      </c>
      <c r="AV524" s="17" t="s">
        <v>5537</v>
      </c>
      <c r="AW524" s="7" t="s">
        <v>5537</v>
      </c>
      <c r="AX524" s="6" t="s">
        <v>5537</v>
      </c>
      <c r="AY524" s="7"/>
      <c r="AZ524" s="3" t="s">
        <v>5537</v>
      </c>
      <c r="BA524" s="18" t="s">
        <v>5537</v>
      </c>
      <c r="BB524" s="18" t="s">
        <v>5537</v>
      </c>
      <c r="BC524" s="18" t="s">
        <v>5537</v>
      </c>
      <c r="BD524" s="18" t="s">
        <v>5537</v>
      </c>
      <c r="BE524" s="18" t="s">
        <v>5537</v>
      </c>
      <c r="BF524" s="18" t="s">
        <v>5537</v>
      </c>
      <c r="BG524" s="18" t="s">
        <v>5537</v>
      </c>
      <c r="BH524" s="18" t="s">
        <v>5537</v>
      </c>
      <c r="BI524" s="18" t="s">
        <v>5537</v>
      </c>
      <c r="BJ524" s="18" t="s">
        <v>5537</v>
      </c>
      <c r="BK524" s="18" t="s">
        <v>5752</v>
      </c>
      <c r="BL524" s="9" t="s">
        <v>5537</v>
      </c>
      <c r="BM524" s="14" t="s">
        <v>5537</v>
      </c>
      <c r="BN524" s="14" t="s">
        <v>5537</v>
      </c>
      <c r="BO524" s="14" t="str">
        <f>_xlfn.XLOOKUP(B524,'[4]cell downs 18042026 17h'!$B:$B,'[4]cell downs 18042026 17h'!$B:$B,"")</f>
        <v/>
      </c>
      <c r="BP524" s="14" t="str">
        <f>_xlfn.XLOOKUP(B524,'[5]Cells Huawei 19042026 15h'!$B:$B,'[5]Cells Huawei 19042026 15h'!$B:$B,"")</f>
        <v/>
      </c>
      <c r="BQ524" s="9" t="str">
        <f>_xlfn.XLOOKUP(B524,'[6]cells down 19042026 9H40'!$B:$B,'[6]cells down 19042026 9H40'!$B:$B,"")</f>
        <v/>
      </c>
      <c r="BR524" s="9" t="s">
        <v>1389</v>
      </c>
      <c r="BS524" s="9" t="s">
        <v>12</v>
      </c>
      <c r="BT524" s="108"/>
    </row>
    <row r="525" spans="1:72" s="9" customFormat="1" x14ac:dyDescent="0.35">
      <c r="A525" s="1" t="s">
        <v>3320</v>
      </c>
      <c r="B525" s="1" t="s">
        <v>3321</v>
      </c>
      <c r="C525" s="3" t="str">
        <f>_xlfn.XLOOKUP(B525,'[1]daily break down'!$D:$D,'[1]daily break down'!$E:$E,"")</f>
        <v>EXTREME-NORD</v>
      </c>
      <c r="D525" s="1" t="s">
        <v>11</v>
      </c>
      <c r="E525" s="1" t="s">
        <v>12</v>
      </c>
      <c r="F525" s="3" t="s">
        <v>55</v>
      </c>
      <c r="G525" s="1" t="s">
        <v>1625</v>
      </c>
      <c r="H525" s="32" t="str">
        <f>_xlfn.XLOOKUP(B525,[2]CALCULATION!$B:$B,[2]CALCULATION!$H:$H,"")</f>
        <v>Huawei</v>
      </c>
      <c r="I525" s="28">
        <v>11.931934920512624</v>
      </c>
      <c r="J525" s="28">
        <v>11.931934920512624</v>
      </c>
      <c r="K525" s="28">
        <v>13.029844506653195</v>
      </c>
      <c r="L525" s="28">
        <v>13.52371566034021</v>
      </c>
      <c r="M525" s="28">
        <v>10.216664098415391</v>
      </c>
      <c r="N525" s="28">
        <v>6.7571404519551512</v>
      </c>
      <c r="O525" s="28">
        <v>0</v>
      </c>
      <c r="P525" s="28">
        <v>0</v>
      </c>
      <c r="Q525" s="28">
        <v>0</v>
      </c>
      <c r="R525" s="28">
        <v>0</v>
      </c>
      <c r="S525" s="93">
        <v>0</v>
      </c>
      <c r="T525" s="93">
        <f>_xlfn.XLOOKUP(B525,'[3]Nur des jours'!$B:$B,'[3]Nur des jours'!$U:$U,"")</f>
        <v>27.737113799214125</v>
      </c>
      <c r="U525" s="93">
        <v>7.5903418057089391</v>
      </c>
      <c r="V525" s="93">
        <v>28.440172586485872</v>
      </c>
      <c r="W525" s="93">
        <v>27.737113799214125</v>
      </c>
      <c r="X525" s="93">
        <v>27.737113799214125</v>
      </c>
      <c r="Y525" s="93">
        <v>16.162897044513503</v>
      </c>
      <c r="Z525" s="93">
        <v>0</v>
      </c>
      <c r="AA525" s="93">
        <v>0</v>
      </c>
      <c r="AB525" s="93">
        <v>0</v>
      </c>
      <c r="AC525" s="93">
        <f>_xlfn.XLOOKUP(B525,'[3]Nur des jours'!$B:$B,'[3]Nur des jours'!$N:$N,"")</f>
        <v>0</v>
      </c>
      <c r="AD525" s="93">
        <v>0</v>
      </c>
      <c r="AE525" s="93">
        <v>1.8229233548210362</v>
      </c>
      <c r="AF525" s="93">
        <v>0</v>
      </c>
      <c r="AG525" s="93"/>
      <c r="AH525" s="93">
        <v>2.9427879223703239E-3</v>
      </c>
      <c r="AI525" s="93">
        <v>0</v>
      </c>
      <c r="AJ525" s="93">
        <v>8.7658231076022299E-3</v>
      </c>
      <c r="AK525" s="93">
        <v>0</v>
      </c>
      <c r="AL525" s="93">
        <v>2.9427879223703239E-3</v>
      </c>
      <c r="AM525" s="49" t="s">
        <v>5601</v>
      </c>
      <c r="AN525" s="49"/>
      <c r="AO525" s="48" t="str" cm="1">
        <f t="array" ref="AO525">IFERROR(_xlfn.IFS(
AQ525="MPR ISSUE","PDH",
AQ525="BSS Hardware Issue","BSS",
AQ525="Sites strategiques, MLL, Pylone, etc.","ENVTECH",
AQ525="AKTIVCO DEFAUT GE &amp; POWER Cabinet","AKTIVCO",
AQ525="AKTIVCO Coupure ENEO &amp; Baisse de tension","AKTIVCO GRID ONLY",
AQ525="Coupure ENEO &amp; Baisse de tension","IHS GRID ONLY",
AQ525="Defaut GE &amp; POWER Cabinet","IHS",
AQ525="Sharing","Partners",
AQ525="Sites strategiques &amp; DataCenter","SST &amp; DC",
AQ525="Exclu","Exclu",
AQ525="SAT","SAT",
AQ525="SPARE-ISSUE","SPARE-ISSUE",
AQ525="Fiber CAmtel","TRANS_FO_CAMTEL",
AQ525="Fiber AOF","Fiber AOF",
AQ525="Projet OCM (HUAWEI)","TRAVAUX-HUAWEI",
AQ525="Projet OCM (NOKIA)","TRAVAUX-NOKIA",
AQ525="ACCESS-ISSUE","ACCESS-ISSUE",
AQ525="Projet OCM (ZTE, NOKIA, autres projets)","TRAVAUX OCM",
AQ525="No root CAuse","No root cause",
AQ525="ODU HS","PDH",
AQ525="IP &amp; VLAN","PDH",
AQ525="Warehouse HUAWEI","SPARE-ISSUE",
AQ525="SPARE-HS","SPARE-ISSUE",
AQ525="Power Telco","BSS",AQ525="no impacts","no impacts"
),"")</f>
        <v>No root cause</v>
      </c>
      <c r="AP525" s="48" t="str" cm="1">
        <f t="array" ref="AP525">IFERROR(_xlfn.IFS(
AQ525="MPR ISSUE","TX ISSUE",
AQ525="BSS Hardware Issue","RAN ISSUE",
AQ525="Sites strategiques, MLL, Pylone, etc.","ENVTECH",
AQ525="AKTIVCO DEFAUT GE &amp; POWER Cabinet","POWER ISSUE",
AQ525="AKTIVCO Coupure ENEO &amp; Baisse de tension","POWER ISSUE",
AQ525="Coupure ENEO &amp; Baisse de tension","POWER ISSUE",
AQ525="Defaut GE &amp; POWER Cabinet","POWER ISSUE",
AQ525="Sharing","POWER ISSUE",
AQ525="Sites strategiques &amp; DataCenter","POWER ISSUE",
AQ525="Exclu","Exclu",
AQ525="SAT","TX ISSUE",
AQ525="SPARE-ISSUE","SPARE-ISSUE",
AQ525="Fiber CAmtel","TX ISSUE",
AQ525="Fiber AOF","TX ISSUE",
AQ525="Projet OCM (HUAWEI)","TRAVAUX-HUAWEI",
AQ525="Projet OCM (NOKIA)","TRAVAUX -NOKIA",
AQ525="ACCESS-ISSUE","ACCESS-ISSUE",
AQ525="Projet OCM (ZTE, NOKIA, autres projets)","TRAVAUX OCM",
AQ525="No root CAuse","No root cause",
AQ525="ODU HS","TX ISSUE",
AQ525="IP &amp; VLAN","TX ISSUE",
AQ525="Warehouse HUAWEI","SPARE-ISSUE",
AQ525="SPARE-HS","SPARE-ISSUE",
AQ525="Power Telco","RAN ISSUE",AQ525="no impacts","no impacts"
),"")</f>
        <v>No root cause</v>
      </c>
      <c r="AQ525" s="67" t="s">
        <v>5344</v>
      </c>
      <c r="AR525" s="48" t="str" cm="1">
        <f t="array" ref="AR525">IFERROR(_xlfn.IFS(
AQ525="MPR ISSUE","ACTIVE",
AQ525="BSS Hardware Issue","ACTIVE",
AQ525="Sites strategiques, MLL, Pylone, etc.","PASSIVE",
AQ525="AKTIVCO DEFAUT GE &amp; POWER Cabinet","PASSIVE",
AQ525="AKTIVCO Coupure ENEO &amp; Baisse de tension","PASSIVE",
AQ525="Coupure ENEO &amp; Baisse de tension","PASSIVE",
AQ525="Defaut GE &amp; POWER Cabinet","PASSIVE",
AQ525="Sharing","PASSIVE",
AQ525="Sites strategiques &amp; DataCenter","PASSIVE",
AQ525="Exclu","Exclu",
AQ525="SAT","ACTIVE",
AQ525="SPARE-ISSUE","SPARE-ISSUE",
AQ525="Fiber CAmtel","ACTIVE",
AQ525="Fiber AOF","ACTIVE",
AQ525="Projet OCM (HUAWEI)","PLANNED WORKS",
AQ525="Projet OCM (NOKIA)","PLANNED WORKS",
AQ525="ACCESS-ISSUE","ACCESS-ISSUE",
AQ525="Projet OCM (ZTE, NOKIA, autres projets)","PLANNED WORKS",
AQ525="No root CAuse","No root cause",
AQ525="ODU HS","ACTIVE",
AQ525="IP &amp; VLAN","ACTIVE",
AQ525="Warehouse HUAWEI","SPARE-ISSUE",
AQ525="SPARE-HS","SPARE-ISSUE",
AQ525="Power Telco","ACTIVE", AQ525="no impacts","no impacts"
),"")</f>
        <v>No root cause</v>
      </c>
      <c r="AS525" s="92" t="s">
        <v>5537</v>
      </c>
      <c r="AT525" s="98" t="s">
        <v>3321</v>
      </c>
      <c r="AV525" s="17" t="s">
        <v>5537</v>
      </c>
      <c r="AW525" s="7" t="s">
        <v>5537</v>
      </c>
      <c r="AX525" s="6" t="s">
        <v>5537</v>
      </c>
      <c r="AY525" s="7"/>
      <c r="AZ525" s="3" t="s">
        <v>5537</v>
      </c>
      <c r="BA525" s="18" t="s">
        <v>5537</v>
      </c>
      <c r="BB525" s="18" t="s">
        <v>5537</v>
      </c>
      <c r="BC525" s="18" t="s">
        <v>5537</v>
      </c>
      <c r="BD525" s="18" t="s">
        <v>5537</v>
      </c>
      <c r="BE525" s="18" t="s">
        <v>5537</v>
      </c>
      <c r="BF525" s="18" t="s">
        <v>5537</v>
      </c>
      <c r="BG525" s="18" t="s">
        <v>5537</v>
      </c>
      <c r="BH525" s="18" t="s">
        <v>5537</v>
      </c>
      <c r="BI525" s="18" t="s">
        <v>5537</v>
      </c>
      <c r="BJ525" s="18" t="s">
        <v>5537</v>
      </c>
      <c r="BK525" s="18" t="s">
        <v>5537</v>
      </c>
      <c r="BL525" s="9" t="s">
        <v>5537</v>
      </c>
      <c r="BM525" s="14" t="s">
        <v>5537</v>
      </c>
      <c r="BN525" s="14" t="s">
        <v>5537</v>
      </c>
      <c r="BO525" s="14" t="str">
        <f>_xlfn.XLOOKUP(B525,'[4]cell downs 18042026 17h'!$B:$B,'[4]cell downs 18042026 17h'!$B:$B,"")</f>
        <v/>
      </c>
      <c r="BP525" s="14" t="str">
        <f>_xlfn.XLOOKUP(B525,'[5]Cells Huawei 19042026 15h'!$B:$B,'[5]Cells Huawei 19042026 15h'!$B:$B,"")</f>
        <v/>
      </c>
      <c r="BQ525" s="9" t="str">
        <f>_xlfn.XLOOKUP(B525,'[6]cells down 19042026 9H40'!$B:$B,'[6]cells down 19042026 9H40'!$B:$B,"")</f>
        <v/>
      </c>
      <c r="BR525" s="9" t="s">
        <v>3321</v>
      </c>
      <c r="BS525" s="9" t="s">
        <v>12</v>
      </c>
      <c r="BT525" s="108"/>
    </row>
    <row r="526" spans="1:72" s="9" customFormat="1" x14ac:dyDescent="0.35">
      <c r="A526" s="1" t="s">
        <v>962</v>
      </c>
      <c r="B526" s="1" t="s">
        <v>1876</v>
      </c>
      <c r="C526" s="3" t="str">
        <f>_xlfn.XLOOKUP(B526,'[1]daily break down'!$D:$D,'[1]daily break down'!$E:$E,"")</f>
        <v>NORD-OUEST</v>
      </c>
      <c r="D526" s="1" t="s">
        <v>21</v>
      </c>
      <c r="E526" s="1" t="s">
        <v>563</v>
      </c>
      <c r="F526" s="3" t="s">
        <v>51</v>
      </c>
      <c r="G526" s="1" t="s">
        <v>962</v>
      </c>
      <c r="H526" s="33" t="str">
        <f>_xlfn.XLOOKUP(B526,[2]CALCULATION!$B:$B,[2]CALCULATION!$H:$H,"")</f>
        <v>NOKIA</v>
      </c>
      <c r="I526" s="28">
        <v>0.50395565657767405</v>
      </c>
      <c r="J526" s="28">
        <v>2.8525429690771924</v>
      </c>
      <c r="K526" s="28">
        <v>0.83631772813461036</v>
      </c>
      <c r="L526" s="28">
        <v>5.6565315177586381E-2</v>
      </c>
      <c r="M526" s="28">
        <v>4.894627318097605</v>
      </c>
      <c r="N526" s="28">
        <v>0</v>
      </c>
      <c r="O526" s="28">
        <v>0.1933404833796421</v>
      </c>
      <c r="P526" s="28">
        <v>6.8365527690882472E-2</v>
      </c>
      <c r="Q526" s="28">
        <v>1.2647716128524482</v>
      </c>
      <c r="R526" s="28">
        <v>2.9701935267486261</v>
      </c>
      <c r="S526" s="93">
        <v>6.4356233925145041</v>
      </c>
      <c r="T526" s="93">
        <f>_xlfn.XLOOKUP(B526,'[3]Nur des jours'!$B:$B,'[3]Nur des jours'!$U:$U,"")</f>
        <v>4.114017515473714</v>
      </c>
      <c r="U526" s="93">
        <v>0.75648293917800891</v>
      </c>
      <c r="V526" s="93">
        <v>2.9959364557561643</v>
      </c>
      <c r="W526" s="93">
        <v>4.114017515473714</v>
      </c>
      <c r="X526" s="93">
        <v>5.8427716567789362E-2</v>
      </c>
      <c r="Y526" s="93">
        <v>1.1592800906307156E-2</v>
      </c>
      <c r="Z526" s="93">
        <v>9.2225189979254052E-2</v>
      </c>
      <c r="AA526" s="93">
        <v>0.10558366363898375</v>
      </c>
      <c r="AB526" s="93">
        <v>2.8821486560911543E-2</v>
      </c>
      <c r="AC526" s="93">
        <f>_xlfn.XLOOKUP(B526,'[3]Nur des jours'!$B:$B,'[3]Nur des jours'!$N:$N,"")</f>
        <v>0.36597580707296429</v>
      </c>
      <c r="AD526" s="93">
        <v>0.36597580707296429</v>
      </c>
      <c r="AE526" s="93">
        <v>0</v>
      </c>
      <c r="AF526" s="93">
        <v>0</v>
      </c>
      <c r="AG526" s="93"/>
      <c r="AH526" s="93">
        <v>2.942787922370271E-3</v>
      </c>
      <c r="AI526" s="93">
        <v>0</v>
      </c>
      <c r="AJ526" s="93">
        <v>8.7658231076020721E-3</v>
      </c>
      <c r="AK526" s="93">
        <v>0</v>
      </c>
      <c r="AL526" s="93">
        <v>2.942787922370271E-3</v>
      </c>
      <c r="AM526" s="49" t="s">
        <v>5601</v>
      </c>
      <c r="AN526" s="49"/>
      <c r="AO526" s="48" t="str" cm="1">
        <f t="array" ref="AO526">IFERROR(_xlfn.IFS(
AQ526="MPR ISSUE","PDH",
AQ526="BSS Hardware Issue","BSS",
AQ526="Sites strategiques, MLL, Pylone, etc.","ENVTECH",
AQ526="AKTIVCO DEFAUT GE &amp; POWER Cabinet","AKTIVCO",
AQ526="AKTIVCO Coupure ENEO &amp; Baisse de tension","AKTIVCO GRID ONLY",
AQ526="Coupure ENEO &amp; Baisse de tension","IHS GRID ONLY",
AQ526="Defaut GE &amp; POWER Cabinet","IHS",
AQ526="Sharing","Partners",
AQ526="Sites strategiques &amp; DataCenter","SST &amp; DC",
AQ526="Exclu","Exclu",
AQ526="SAT","SAT",
AQ526="SPARE-ISSUE","SPARE-ISSUE",
AQ526="Fiber CAmtel","TRANS_FO_CAMTEL",
AQ526="Fiber AOF","Fiber AOF",
AQ526="Projet OCM (HUAWEI)","TRAVAUX-HUAWEI",
AQ526="Projet OCM (NOKIA)","TRAVAUX-NOKIA",
AQ526="ACCESS-ISSUE","ACCESS-ISSUE",
AQ526="Projet OCM (ZTE, NOKIA, autres projets)","TRAVAUX OCM",
AQ526="No root CAuse","No root cause",
AQ526="ODU HS","PDH",
AQ526="IP &amp; VLAN","PDH",
AQ526="Warehouse HUAWEI","SPARE-ISSUE",
AQ526="SPARE-HS","SPARE-ISSUE",
AQ526="Power Telco","BSS",AQ526="no impacts","no impacts"
),"")</f>
        <v>No root cause</v>
      </c>
      <c r="AP526" s="48" t="str" cm="1">
        <f t="array" ref="AP526">IFERROR(_xlfn.IFS(
AQ526="MPR ISSUE","TX ISSUE",
AQ526="BSS Hardware Issue","RAN ISSUE",
AQ526="Sites strategiques, MLL, Pylone, etc.","ENVTECH",
AQ526="AKTIVCO DEFAUT GE &amp; POWER Cabinet","POWER ISSUE",
AQ526="AKTIVCO Coupure ENEO &amp; Baisse de tension","POWER ISSUE",
AQ526="Coupure ENEO &amp; Baisse de tension","POWER ISSUE",
AQ526="Defaut GE &amp; POWER Cabinet","POWER ISSUE",
AQ526="Sharing","POWER ISSUE",
AQ526="Sites strategiques &amp; DataCenter","POWER ISSUE",
AQ526="Exclu","Exclu",
AQ526="SAT","TX ISSUE",
AQ526="SPARE-ISSUE","SPARE-ISSUE",
AQ526="Fiber CAmtel","TX ISSUE",
AQ526="Fiber AOF","TX ISSUE",
AQ526="Projet OCM (HUAWEI)","TRAVAUX-HUAWEI",
AQ526="Projet OCM (NOKIA)","TRAVAUX -NOKIA",
AQ526="ACCESS-ISSUE","ACCESS-ISSUE",
AQ526="Projet OCM (ZTE, NOKIA, autres projets)","TRAVAUX OCM",
AQ526="No root CAuse","No root cause",
AQ526="ODU HS","TX ISSUE",
AQ526="IP &amp; VLAN","TX ISSUE",
AQ526="Warehouse HUAWEI","SPARE-ISSUE",
AQ526="SPARE-HS","SPARE-ISSUE",
AQ526="Power Telco","RAN ISSUE",AQ526="no impacts","no impacts"
),"")</f>
        <v>No root cause</v>
      </c>
      <c r="AQ526" s="67" t="s">
        <v>5344</v>
      </c>
      <c r="AR526" s="48" t="str" cm="1">
        <f t="array" ref="AR526">IFERROR(_xlfn.IFS(
AQ526="MPR ISSUE","ACTIVE",
AQ526="BSS Hardware Issue","ACTIVE",
AQ526="Sites strategiques, MLL, Pylone, etc.","PASSIVE",
AQ526="AKTIVCO DEFAUT GE &amp; POWER Cabinet","PASSIVE",
AQ526="AKTIVCO Coupure ENEO &amp; Baisse de tension","PASSIVE",
AQ526="Coupure ENEO &amp; Baisse de tension","PASSIVE",
AQ526="Defaut GE &amp; POWER Cabinet","PASSIVE",
AQ526="Sharing","PASSIVE",
AQ526="Sites strategiques &amp; DataCenter","PASSIVE",
AQ526="Exclu","Exclu",
AQ526="SAT","ACTIVE",
AQ526="SPARE-ISSUE","SPARE-ISSUE",
AQ526="Fiber CAmtel","ACTIVE",
AQ526="Fiber AOF","ACTIVE",
AQ526="Projet OCM (HUAWEI)","PLANNED WORKS",
AQ526="Projet OCM (NOKIA)","PLANNED WORKS",
AQ526="ACCESS-ISSUE","ACCESS-ISSUE",
AQ526="Projet OCM (ZTE, NOKIA, autres projets)","PLANNED WORKS",
AQ526="No root CAuse","No root cause",
AQ526="ODU HS","ACTIVE",
AQ526="IP &amp; VLAN","ACTIVE",
AQ526="Warehouse HUAWEI","SPARE-ISSUE",
AQ526="SPARE-HS","SPARE-ISSUE",
AQ526="Power Telco","ACTIVE", AQ526="no impacts","no impacts"
),"")</f>
        <v>No root cause</v>
      </c>
      <c r="AS526" s="92" t="s">
        <v>5537</v>
      </c>
      <c r="AT526" s="98" t="s">
        <v>1876</v>
      </c>
      <c r="AV526" s="17" t="s">
        <v>5537</v>
      </c>
      <c r="AW526" s="7" t="s">
        <v>5537</v>
      </c>
      <c r="AX526" s="6" t="s">
        <v>5537</v>
      </c>
      <c r="AY526" s="7"/>
      <c r="AZ526" s="3" t="s">
        <v>5537</v>
      </c>
      <c r="BA526" s="18" t="s">
        <v>5537</v>
      </c>
      <c r="BB526" s="18" t="s">
        <v>5537</v>
      </c>
      <c r="BC526" s="18" t="s">
        <v>5537</v>
      </c>
      <c r="BD526" s="18" t="s">
        <v>5537</v>
      </c>
      <c r="BE526" s="18" t="s">
        <v>5537</v>
      </c>
      <c r="BF526" s="18" t="s">
        <v>5537</v>
      </c>
      <c r="BG526" s="18" t="s">
        <v>5537</v>
      </c>
      <c r="BH526" s="18" t="s">
        <v>5537</v>
      </c>
      <c r="BI526" s="18" t="s">
        <v>5537</v>
      </c>
      <c r="BJ526" s="18" t="s">
        <v>5537</v>
      </c>
      <c r="BK526" s="18" t="s">
        <v>5537</v>
      </c>
      <c r="BL526" s="9" t="s">
        <v>5537</v>
      </c>
      <c r="BM526" s="14" t="s">
        <v>5537</v>
      </c>
      <c r="BN526" s="14" t="s">
        <v>5537</v>
      </c>
      <c r="BO526" s="14" t="str">
        <f>_xlfn.XLOOKUP(B526,'[4]cell downs 18042026 17h'!$B:$B,'[4]cell downs 18042026 17h'!$B:$B,"")</f>
        <v/>
      </c>
      <c r="BP526" s="14" t="str">
        <f>_xlfn.XLOOKUP(B526,'[5]Cells Huawei 19042026 15h'!$B:$B,'[5]Cells Huawei 19042026 15h'!$B:$B,"")</f>
        <v/>
      </c>
      <c r="BQ526" s="9" t="str">
        <f>_xlfn.XLOOKUP(B526,'[6]cells down 19042026 9H40'!$B:$B,'[6]cells down 19042026 9H40'!$B:$B,"")</f>
        <v/>
      </c>
      <c r="BR526" s="9" t="s">
        <v>5537</v>
      </c>
      <c r="BS526" s="9" t="s">
        <v>12</v>
      </c>
      <c r="BT526" s="108"/>
    </row>
    <row r="527" spans="1:72" s="9" customFormat="1" x14ac:dyDescent="0.35">
      <c r="A527" s="1" t="s">
        <v>1002</v>
      </c>
      <c r="B527" s="8" t="s">
        <v>1003</v>
      </c>
      <c r="C527" s="3" t="str">
        <f>_xlfn.XLOOKUP(B527,'[1]daily break down'!$D:$D,'[1]daily break down'!$E:$E,"")</f>
        <v>NORD</v>
      </c>
      <c r="D527" s="1" t="s">
        <v>11</v>
      </c>
      <c r="E527" s="1" t="s">
        <v>66</v>
      </c>
      <c r="F527" s="3" t="s">
        <v>23</v>
      </c>
      <c r="G527" s="1" t="s">
        <v>1004</v>
      </c>
      <c r="H527" s="33" t="str">
        <f>_xlfn.XLOOKUP(B527,[2]CALCULATION!$B:$B,[2]CALCULATION!$H:$H,"")</f>
        <v>NOKIA</v>
      </c>
      <c r="I527" s="28">
        <v>1.2485277349802194E-3</v>
      </c>
      <c r="J527" s="28">
        <v>1.4268888399772469E-3</v>
      </c>
      <c r="K527" s="28">
        <v>9.8092930745687112E-4</v>
      </c>
      <c r="L527" s="28">
        <v>6.1865158338410389</v>
      </c>
      <c r="M527" s="28">
        <v>9.3064014739979974</v>
      </c>
      <c r="N527" s="28">
        <v>9.248290835760498</v>
      </c>
      <c r="O527" s="28">
        <v>0</v>
      </c>
      <c r="P527" s="28">
        <v>0</v>
      </c>
      <c r="Q527" s="28">
        <v>0</v>
      </c>
      <c r="R527" s="28">
        <v>0</v>
      </c>
      <c r="S527" s="93">
        <v>0</v>
      </c>
      <c r="T527" s="93">
        <f>_xlfn.XLOOKUP(B527,'[3]Nur des jours'!$B:$B,'[3]Nur des jours'!$U:$U,"")</f>
        <v>0</v>
      </c>
      <c r="U527" s="93">
        <v>0</v>
      </c>
      <c r="V527" s="93">
        <v>0</v>
      </c>
      <c r="W527" s="93">
        <v>0</v>
      </c>
      <c r="X527" s="93">
        <v>2.4078749174617545E-3</v>
      </c>
      <c r="Y527" s="93">
        <v>0</v>
      </c>
      <c r="Z527" s="93">
        <v>0.22073257013247377</v>
      </c>
      <c r="AA527" s="93">
        <v>0.21957520990095947</v>
      </c>
      <c r="AB527" s="93">
        <v>0</v>
      </c>
      <c r="AC527" s="93">
        <f>_xlfn.XLOOKUP(B527,'[3]Nur des jours'!$B:$B,'[3]Nur des jours'!$N:$N,"")</f>
        <v>0</v>
      </c>
      <c r="AD527" s="93">
        <v>0</v>
      </c>
      <c r="AE527" s="93">
        <v>0.15031759076619564</v>
      </c>
      <c r="AF527" s="93">
        <v>4.5087965663172545E-2</v>
      </c>
      <c r="AG527" s="93"/>
      <c r="AH527" s="93">
        <v>2.6754165749574665E-3</v>
      </c>
      <c r="AI527" s="93">
        <v>0</v>
      </c>
      <c r="AJ527" s="93">
        <v>7.9693912894457358E-3</v>
      </c>
      <c r="AK527" s="93">
        <v>0</v>
      </c>
      <c r="AL527" s="93">
        <v>2.6754165749574665E-3</v>
      </c>
      <c r="AM527" s="49" t="s">
        <v>5559</v>
      </c>
      <c r="AN527" s="49"/>
      <c r="AO527" s="48" t="str" cm="1">
        <f t="array" ref="AO527">IFERROR(_xlfn.IFS(
AQ527="MPR ISSUE","PDH",
AQ527="BSS Hardware Issue","BSS",
AQ527="Sites strategiques, MLL, Pylone, etc.","ENVTECH",
AQ527="AKTIVCO DEFAUT GE &amp; POWER Cabinet","AKTIVCO",
AQ527="AKTIVCO Coupure ENEO &amp; Baisse de tension","AKTIVCO GRID ONLY",
AQ527="Coupure ENEO &amp; Baisse de tension","IHS GRID ONLY",
AQ527="Defaut GE &amp; POWER Cabinet","IHS",
AQ527="Sharing","Partners",
AQ527="Sites strategiques &amp; DataCenter","SST &amp; DC",
AQ527="Exclu","Exclu",
AQ527="SAT","SAT",
AQ527="SPARE-ISSUE","SPARE-ISSUE",
AQ527="Fiber CAmtel","TRANS_FO_CAMTEL",
AQ527="Fiber AOF","Fiber AOF",
AQ527="Projet OCM (HUAWEI)","TRAVAUX-HUAWEI",
AQ527="Projet OCM (NOKIA)","TRAVAUX-NOKIA",
AQ527="ACCESS-ISSUE","ACCESS-ISSUE",
AQ527="Projet OCM (ZTE, NOKIA, autres projets)","TRAVAUX OCM",
AQ527="No root CAuse","No root cause",
AQ527="ODU HS","PDH",
AQ527="IP &amp; VLAN","PDH",
AQ527="Warehouse HUAWEI","SPARE-ISSUE",
AQ527="SPARE-HS","SPARE-ISSUE",
AQ527="Power Telco","BSS",AQ527="no impacts","no impacts"
),"")</f>
        <v>IHS</v>
      </c>
      <c r="AP527" s="48" t="str" cm="1">
        <f t="array" ref="AP527">IFERROR(_xlfn.IFS(
AQ527="MPR ISSUE","TX ISSUE",
AQ527="BSS Hardware Issue","RAN ISSUE",
AQ527="Sites strategiques, MLL, Pylone, etc.","ENVTECH",
AQ527="AKTIVCO DEFAUT GE &amp; POWER Cabinet","POWER ISSUE",
AQ527="AKTIVCO Coupure ENEO &amp; Baisse de tension","POWER ISSUE",
AQ527="Coupure ENEO &amp; Baisse de tension","POWER ISSUE",
AQ527="Defaut GE &amp; POWER Cabinet","POWER ISSUE",
AQ527="Sharing","POWER ISSUE",
AQ527="Sites strategiques &amp; DataCenter","POWER ISSUE",
AQ527="Exclu","Exclu",
AQ527="SAT","TX ISSUE",
AQ527="SPARE-ISSUE","SPARE-ISSUE",
AQ527="Fiber CAmtel","TX ISSUE",
AQ527="Fiber AOF","TX ISSUE",
AQ527="Projet OCM (HUAWEI)","TRAVAUX-HUAWEI",
AQ527="Projet OCM (NOKIA)","TRAVAUX -NOKIA",
AQ527="ACCESS-ISSUE","ACCESS-ISSUE",
AQ527="Projet OCM (ZTE, NOKIA, autres projets)","TRAVAUX OCM",
AQ527="No root CAuse","No root cause",
AQ527="ODU HS","TX ISSUE",
AQ527="IP &amp; VLAN","TX ISSUE",
AQ527="Warehouse HUAWEI","SPARE-ISSUE",
AQ527="SPARE-HS","SPARE-ISSUE",
AQ527="Power Telco","RAN ISSUE",AQ527="no impacts","no impacts"
),"")</f>
        <v>POWER ISSUE</v>
      </c>
      <c r="AQ527" s="67" t="s">
        <v>5330</v>
      </c>
      <c r="AR527" s="48" t="str" cm="1">
        <f t="array" ref="AR527">IFERROR(_xlfn.IFS(
AQ527="MPR ISSUE","ACTIVE",
AQ527="BSS Hardware Issue","ACTIVE",
AQ527="Sites strategiques, MLL, Pylone, etc.","PASSIVE",
AQ527="AKTIVCO DEFAUT GE &amp; POWER Cabinet","PASSIVE",
AQ527="AKTIVCO Coupure ENEO &amp; Baisse de tension","PASSIVE",
AQ527="Coupure ENEO &amp; Baisse de tension","PASSIVE",
AQ527="Defaut GE &amp; POWER Cabinet","PASSIVE",
AQ527="Sharing","PASSIVE",
AQ527="Sites strategiques &amp; DataCenter","PASSIVE",
AQ527="Exclu","Exclu",
AQ527="SAT","ACTIVE",
AQ527="SPARE-ISSUE","SPARE-ISSUE",
AQ527="Fiber CAmtel","ACTIVE",
AQ527="Fiber AOF","ACTIVE",
AQ527="Projet OCM (HUAWEI)","PLANNED WORKS",
AQ527="Projet OCM (NOKIA)","PLANNED WORKS",
AQ527="ACCESS-ISSUE","ACCESS-ISSUE",
AQ527="Projet OCM (ZTE, NOKIA, autres projets)","PLANNED WORKS",
AQ527="No root CAuse","No root cause",
AQ527="ODU HS","ACTIVE",
AQ527="IP &amp; VLAN","ACTIVE",
AQ527="Warehouse HUAWEI","SPARE-ISSUE",
AQ527="SPARE-HS","SPARE-ISSUE",
AQ527="Power Telco","ACTIVE", AQ527="no impacts","no impacts"
),"")</f>
        <v>PASSIVE</v>
      </c>
      <c r="AS527" s="92" t="s">
        <v>5795</v>
      </c>
      <c r="AT527" s="98" t="s">
        <v>1003</v>
      </c>
      <c r="AV527" s="17" t="s">
        <v>5537</v>
      </c>
      <c r="AW527" s="7" t="s">
        <v>5537</v>
      </c>
      <c r="AX527" s="6" t="s">
        <v>5537</v>
      </c>
      <c r="AY527" s="7"/>
      <c r="AZ527" s="3" t="s">
        <v>5537</v>
      </c>
      <c r="BA527" s="18" t="s">
        <v>5537</v>
      </c>
      <c r="BB527" s="18" t="s">
        <v>5537</v>
      </c>
      <c r="BC527" s="18" t="s">
        <v>5537</v>
      </c>
      <c r="BD527" s="18" t="s">
        <v>5537</v>
      </c>
      <c r="BE527" s="18" t="s">
        <v>5537</v>
      </c>
      <c r="BF527" s="18" t="s">
        <v>5537</v>
      </c>
      <c r="BG527" s="18" t="s">
        <v>5537</v>
      </c>
      <c r="BH527" s="18" t="s">
        <v>5537</v>
      </c>
      <c r="BI527" s="18" t="s">
        <v>5537</v>
      </c>
      <c r="BJ527" s="18" t="s">
        <v>5537</v>
      </c>
      <c r="BK527" s="18" t="s">
        <v>5537</v>
      </c>
      <c r="BL527" s="9" t="s">
        <v>5795</v>
      </c>
      <c r="BM527" s="14" t="s">
        <v>5537</v>
      </c>
      <c r="BN527" s="14" t="s">
        <v>5537</v>
      </c>
      <c r="BO527" s="14" t="str">
        <f>_xlfn.XLOOKUP(B527,'[4]cell downs 18042026 17h'!$B:$B,'[4]cell downs 18042026 17h'!$B:$B,"")</f>
        <v/>
      </c>
      <c r="BP527" s="14" t="str">
        <f>_xlfn.XLOOKUP(B527,'[5]Cells Huawei 19042026 15h'!$B:$B,'[5]Cells Huawei 19042026 15h'!$B:$B,"")</f>
        <v/>
      </c>
      <c r="BQ527" s="9" t="str">
        <f>_xlfn.XLOOKUP(B527,'[6]cells down 19042026 9H40'!$B:$B,'[6]cells down 19042026 9H40'!$B:$B,"")</f>
        <v/>
      </c>
      <c r="BR527" s="9" t="s">
        <v>1003</v>
      </c>
      <c r="BS527" s="9" t="s">
        <v>66</v>
      </c>
      <c r="BT527" s="108"/>
    </row>
    <row r="528" spans="1:72" s="9" customFormat="1" x14ac:dyDescent="0.35">
      <c r="A528" s="1" t="s">
        <v>1792</v>
      </c>
      <c r="B528" s="1" t="s">
        <v>1793</v>
      </c>
      <c r="C528" s="3" t="str">
        <f>_xlfn.XLOOKUP(B528,'[1]daily break down'!$D:$D,'[1]daily break down'!$E:$E,"")</f>
        <v>NORD-OUEST</v>
      </c>
      <c r="D528" s="1" t="s">
        <v>11</v>
      </c>
      <c r="E528" s="1" t="s">
        <v>154</v>
      </c>
      <c r="F528" s="3" t="s">
        <v>51</v>
      </c>
      <c r="G528" s="1" t="s">
        <v>1792</v>
      </c>
      <c r="H528" s="33" t="str">
        <f>_xlfn.XLOOKUP(B528,[2]CALCULATION!$B:$B,[2]CALCULATION!$H:$H,"")</f>
        <v>NOKIA</v>
      </c>
      <c r="I528" s="28">
        <v>0.34504518467190876</v>
      </c>
      <c r="J528" s="28">
        <v>1.2278160713802364</v>
      </c>
      <c r="K528" s="28">
        <v>0.49575688236319138</v>
      </c>
      <c r="L528" s="28">
        <v>4.9046465372838428E-3</v>
      </c>
      <c r="M528" s="28">
        <v>2.069297702776022</v>
      </c>
      <c r="N528" s="28">
        <v>3.6561910550661622E-3</v>
      </c>
      <c r="O528" s="28">
        <v>5.6180496699797331E-3</v>
      </c>
      <c r="P528" s="28">
        <v>1.6051570485658829E-3</v>
      </c>
      <c r="Q528" s="28">
        <v>0.67816504465138205</v>
      </c>
      <c r="R528" s="28">
        <v>3.3423678934932357</v>
      </c>
      <c r="S528" s="93">
        <v>2.5435763106181177</v>
      </c>
      <c r="T528" s="93">
        <f>_xlfn.XLOOKUP(B528,'[3]Nur des jours'!$B:$B,'[3]Nur des jours'!$U:$U,"")</f>
        <v>2.6303886905628175</v>
      </c>
      <c r="U528" s="93">
        <v>4.6371203625230331E-3</v>
      </c>
      <c r="V528" s="93">
        <v>2.3402119663387868</v>
      </c>
      <c r="W528" s="93">
        <v>2.630388690562818</v>
      </c>
      <c r="X528" s="93">
        <v>0</v>
      </c>
      <c r="Y528" s="93">
        <v>1.515981656978832E-3</v>
      </c>
      <c r="Z528" s="93">
        <v>8.277259847103427E-2</v>
      </c>
      <c r="AA528" s="93">
        <v>0.20002040332959523</v>
      </c>
      <c r="AB528" s="93">
        <v>0</v>
      </c>
      <c r="AC528" s="93">
        <f>_xlfn.XLOOKUP(B528,'[3]Nur des jours'!$B:$B,'[3]Nur des jours'!$N:$N,"")</f>
        <v>0</v>
      </c>
      <c r="AD528" s="93">
        <v>0</v>
      </c>
      <c r="AE528" s="93">
        <v>8.1648988537038517E-2</v>
      </c>
      <c r="AF528" s="93">
        <v>0</v>
      </c>
      <c r="AG528" s="93"/>
      <c r="AH528" s="93">
        <v>2.5860863560222408E-3</v>
      </c>
      <c r="AI528" s="93">
        <v>0</v>
      </c>
      <c r="AJ528" s="93">
        <v>7.7032990945590431E-3</v>
      </c>
      <c r="AK528" s="93">
        <v>0</v>
      </c>
      <c r="AL528" s="93">
        <v>2.5860863560222408E-3</v>
      </c>
      <c r="AM528" s="49" t="s">
        <v>5601</v>
      </c>
      <c r="AN528" s="49"/>
      <c r="AO528" s="48" t="str" cm="1">
        <f t="array" ref="AO528">IFERROR(_xlfn.IFS(
AQ528="MPR ISSUE","PDH",
AQ528="BSS Hardware Issue","BSS",
AQ528="Sites strategiques, MLL, Pylone, etc.","ENVTECH",
AQ528="AKTIVCO DEFAUT GE &amp; POWER Cabinet","AKTIVCO",
AQ528="AKTIVCO Coupure ENEO &amp; Baisse de tension","AKTIVCO GRID ONLY",
AQ528="Coupure ENEO &amp; Baisse de tension","IHS GRID ONLY",
AQ528="Defaut GE &amp; POWER Cabinet","IHS",
AQ528="Sharing","Partners",
AQ528="Sites strategiques &amp; DataCenter","SST &amp; DC",
AQ528="Exclu","Exclu",
AQ528="SAT","SAT",
AQ528="SPARE-ISSUE","SPARE-ISSUE",
AQ528="Fiber CAmtel","TRANS_FO_CAMTEL",
AQ528="Fiber AOF","Fiber AOF",
AQ528="Projet OCM (HUAWEI)","TRAVAUX-HUAWEI",
AQ528="Projet OCM (NOKIA)","TRAVAUX-NOKIA",
AQ528="ACCESS-ISSUE","ACCESS-ISSUE",
AQ528="Projet OCM (ZTE, NOKIA, autres projets)","TRAVAUX OCM",
AQ528="No root CAuse","No root cause",
AQ528="ODU HS","PDH",
AQ528="IP &amp; VLAN","PDH",
AQ528="Warehouse HUAWEI","SPARE-ISSUE",
AQ528="SPARE-HS","SPARE-ISSUE",
AQ528="Power Telco","BSS",AQ528="no impacts","no impacts"
),"")</f>
        <v>No root cause</v>
      </c>
      <c r="AP528" s="48" t="str" cm="1">
        <f t="array" ref="AP528">IFERROR(_xlfn.IFS(
AQ528="MPR ISSUE","TX ISSUE",
AQ528="BSS Hardware Issue","RAN ISSUE",
AQ528="Sites strategiques, MLL, Pylone, etc.","ENVTECH",
AQ528="AKTIVCO DEFAUT GE &amp; POWER Cabinet","POWER ISSUE",
AQ528="AKTIVCO Coupure ENEO &amp; Baisse de tension","POWER ISSUE",
AQ528="Coupure ENEO &amp; Baisse de tension","POWER ISSUE",
AQ528="Defaut GE &amp; POWER Cabinet","POWER ISSUE",
AQ528="Sharing","POWER ISSUE",
AQ528="Sites strategiques &amp; DataCenter","POWER ISSUE",
AQ528="Exclu","Exclu",
AQ528="SAT","TX ISSUE",
AQ528="SPARE-ISSUE","SPARE-ISSUE",
AQ528="Fiber CAmtel","TX ISSUE",
AQ528="Fiber AOF","TX ISSUE",
AQ528="Projet OCM (HUAWEI)","TRAVAUX-HUAWEI",
AQ528="Projet OCM (NOKIA)","TRAVAUX -NOKIA",
AQ528="ACCESS-ISSUE","ACCESS-ISSUE",
AQ528="Projet OCM (ZTE, NOKIA, autres projets)","TRAVAUX OCM",
AQ528="No root CAuse","No root cause",
AQ528="ODU HS","TX ISSUE",
AQ528="IP &amp; VLAN","TX ISSUE",
AQ528="Warehouse HUAWEI","SPARE-ISSUE",
AQ528="SPARE-HS","SPARE-ISSUE",
AQ528="Power Telco","RAN ISSUE",AQ528="no impacts","no impacts"
),"")</f>
        <v>No root cause</v>
      </c>
      <c r="AQ528" s="67" t="s">
        <v>5344</v>
      </c>
      <c r="AR528" s="48" t="str" cm="1">
        <f t="array" ref="AR528">IFERROR(_xlfn.IFS(
AQ528="MPR ISSUE","ACTIVE",
AQ528="BSS Hardware Issue","ACTIVE",
AQ528="Sites strategiques, MLL, Pylone, etc.","PASSIVE",
AQ528="AKTIVCO DEFAUT GE &amp; POWER Cabinet","PASSIVE",
AQ528="AKTIVCO Coupure ENEO &amp; Baisse de tension","PASSIVE",
AQ528="Coupure ENEO &amp; Baisse de tension","PASSIVE",
AQ528="Defaut GE &amp; POWER Cabinet","PASSIVE",
AQ528="Sharing","PASSIVE",
AQ528="Sites strategiques &amp; DataCenter","PASSIVE",
AQ528="Exclu","Exclu",
AQ528="SAT","ACTIVE",
AQ528="SPARE-ISSUE","SPARE-ISSUE",
AQ528="Fiber CAmtel","ACTIVE",
AQ528="Fiber AOF","ACTIVE",
AQ528="Projet OCM (HUAWEI)","PLANNED WORKS",
AQ528="Projet OCM (NOKIA)","PLANNED WORKS",
AQ528="ACCESS-ISSUE","ACCESS-ISSUE",
AQ528="Projet OCM (ZTE, NOKIA, autres projets)","PLANNED WORKS",
AQ528="No root CAuse","No root cause",
AQ528="ODU HS","ACTIVE",
AQ528="IP &amp; VLAN","ACTIVE",
AQ528="Warehouse HUAWEI","SPARE-ISSUE",
AQ528="SPARE-HS","SPARE-ISSUE",
AQ528="Power Telco","ACTIVE", AQ528="no impacts","no impacts"
),"")</f>
        <v>No root cause</v>
      </c>
      <c r="AS528" s="92" t="s">
        <v>5537</v>
      </c>
      <c r="AT528" s="98" t="s">
        <v>1793</v>
      </c>
      <c r="AV528" s="17" t="s">
        <v>5537</v>
      </c>
      <c r="AW528" s="7" t="s">
        <v>5537</v>
      </c>
      <c r="AX528" s="6" t="s">
        <v>5537</v>
      </c>
      <c r="AY528" s="7"/>
      <c r="AZ528" s="3" t="s">
        <v>5537</v>
      </c>
      <c r="BA528" s="18" t="s">
        <v>5537</v>
      </c>
      <c r="BB528" s="18" t="s">
        <v>5537</v>
      </c>
      <c r="BC528" s="18" t="s">
        <v>5537</v>
      </c>
      <c r="BD528" s="18" t="s">
        <v>5537</v>
      </c>
      <c r="BE528" s="18" t="s">
        <v>5537</v>
      </c>
      <c r="BF528" s="18" t="s">
        <v>5537</v>
      </c>
      <c r="BG528" s="18" t="s">
        <v>5537</v>
      </c>
      <c r="BH528" s="18" t="s">
        <v>5537</v>
      </c>
      <c r="BI528" s="18" t="s">
        <v>5537</v>
      </c>
      <c r="BJ528" s="18" t="s">
        <v>5537</v>
      </c>
      <c r="BK528" s="18" t="s">
        <v>5537</v>
      </c>
      <c r="BL528" s="9" t="s">
        <v>5537</v>
      </c>
      <c r="BM528" s="14" t="s">
        <v>5537</v>
      </c>
      <c r="BN528" s="14" t="s">
        <v>5537</v>
      </c>
      <c r="BO528" s="14" t="str">
        <f>_xlfn.XLOOKUP(B528,'[4]cell downs 18042026 17h'!$B:$B,'[4]cell downs 18042026 17h'!$B:$B,"")</f>
        <v/>
      </c>
      <c r="BP528" s="14" t="str">
        <f>_xlfn.XLOOKUP(B528,'[5]Cells Huawei 19042026 15h'!$B:$B,'[5]Cells Huawei 19042026 15h'!$B:$B,"")</f>
        <v/>
      </c>
      <c r="BQ528" s="9" t="str">
        <f>_xlfn.XLOOKUP(B528,'[6]cells down 19042026 9H40'!$B:$B,'[6]cells down 19042026 9H40'!$B:$B,"")</f>
        <v/>
      </c>
      <c r="BR528" s="9" t="s">
        <v>1793</v>
      </c>
      <c r="BS528" s="9" t="s">
        <v>1713</v>
      </c>
      <c r="BT528" s="108"/>
    </row>
    <row r="529" spans="1:72" s="9" customFormat="1" x14ac:dyDescent="0.35">
      <c r="A529" s="1" t="s">
        <v>4916</v>
      </c>
      <c r="B529" s="8" t="s">
        <v>4917</v>
      </c>
      <c r="C529" s="3" t="str">
        <f>_xlfn.XLOOKUP(B529,'[1]daily break down'!$D:$D,'[1]daily break down'!$E:$E,"")</f>
        <v>CENTRE</v>
      </c>
      <c r="D529" s="1" t="s">
        <v>21</v>
      </c>
      <c r="E529" s="1" t="s">
        <v>122</v>
      </c>
      <c r="F529" s="3" t="s">
        <v>69</v>
      </c>
      <c r="G529" s="1" t="s">
        <v>4915</v>
      </c>
      <c r="H529" s="33" t="str">
        <f>_xlfn.XLOOKUP(B529,[2]CALCULATION!$B:$B,[2]CALCULATION!$H:$H,"")</f>
        <v>NOKIA</v>
      </c>
      <c r="I529" s="28">
        <v>7.2127137215191275E-2</v>
      </c>
      <c r="J529" s="28">
        <v>0</v>
      </c>
      <c r="K529" s="28">
        <v>4.399779337716108E-2</v>
      </c>
      <c r="L529" s="28">
        <v>0</v>
      </c>
      <c r="M529" s="28">
        <v>0</v>
      </c>
      <c r="N529" s="28">
        <v>9.2742407250450407E-4</v>
      </c>
      <c r="O529" s="28">
        <v>0</v>
      </c>
      <c r="P529" s="28">
        <v>8.7632028686346439E-2</v>
      </c>
      <c r="Q529" s="28">
        <v>0</v>
      </c>
      <c r="R529" s="28">
        <v>0</v>
      </c>
      <c r="S529" s="93">
        <v>8.9175391586982075E-4</v>
      </c>
      <c r="T529" s="93">
        <f>_xlfn.XLOOKUP(B529,'[3]Nur des jours'!$B:$B,'[3]Nur des jours'!$U:$U,"")</f>
        <v>0</v>
      </c>
      <c r="U529" s="93">
        <v>8.9175391586982075E-4</v>
      </c>
      <c r="V529" s="93">
        <v>2.3347098090675707E-2</v>
      </c>
      <c r="W529" s="93">
        <v>0</v>
      </c>
      <c r="X529" s="93">
        <v>2.860843587248443E-2</v>
      </c>
      <c r="Y529" s="93">
        <v>0.11384130489993814</v>
      </c>
      <c r="Z529" s="93">
        <v>0</v>
      </c>
      <c r="AA529" s="93">
        <v>7.9528353444478478E-2</v>
      </c>
      <c r="AB529" s="93">
        <v>0</v>
      </c>
      <c r="AC529" s="93">
        <f>_xlfn.XLOOKUP(B529,'[3]Nur des jours'!$B:$B,'[3]Nur des jours'!$N:$N,"")</f>
        <v>0</v>
      </c>
      <c r="AD529" s="93">
        <v>0</v>
      </c>
      <c r="AE529" s="93">
        <v>0</v>
      </c>
      <c r="AF529" s="93">
        <v>0</v>
      </c>
      <c r="AG529" s="93"/>
      <c r="AH529" s="93">
        <v>2.5683957832301476E-3</v>
      </c>
      <c r="AI529" s="93">
        <v>0</v>
      </c>
      <c r="AJ529" s="93">
        <v>7.438098536816427E-3</v>
      </c>
      <c r="AK529" s="93">
        <v>1.3680130103533347E-4</v>
      </c>
      <c r="AL529" s="93">
        <v>2.5683957832301476E-3</v>
      </c>
      <c r="AM529" s="49" t="s">
        <v>5559</v>
      </c>
      <c r="AN529" s="49"/>
      <c r="AO529" s="48" t="str" cm="1">
        <f t="array" ref="AO529">IFERROR(_xlfn.IFS(
AQ529="MPR ISSUE","PDH",
AQ529="BSS Hardware Issue","BSS",
AQ529="Sites strategiques, MLL, Pylone, etc.","ENVTECH",
AQ529="AKTIVCO DEFAUT GE &amp; POWER Cabinet","AKTIVCO",
AQ529="AKTIVCO Coupure ENEO &amp; Baisse de tension","AKTIVCO GRID ONLY",
AQ529="Coupure ENEO &amp; Baisse de tension","IHS GRID ONLY",
AQ529="Defaut GE &amp; POWER Cabinet","IHS",
AQ529="Sharing","Partners",
AQ529="Sites strategiques &amp; DataCenter","SST &amp; DC",
AQ529="Exclu","Exclu",
AQ529="SAT","SAT",
AQ529="SPARE-ISSUE","SPARE-ISSUE",
AQ529="Fiber CAmtel","TRANS_FO_CAMTEL",
AQ529="Fiber AOF","Fiber AOF",
AQ529="Projet OCM (HUAWEI)","TRAVAUX-HUAWEI",
AQ529="Projet OCM (NOKIA)","TRAVAUX-NOKIA",
AQ529="ACCESS-ISSUE","ACCESS-ISSUE",
AQ529="Projet OCM (ZTE, NOKIA, autres projets)","TRAVAUX OCM",
AQ529="No root CAuse","No root cause",
AQ529="ODU HS","PDH",
AQ529="IP &amp; VLAN","PDH",
AQ529="Warehouse HUAWEI","SPARE-ISSUE",
AQ529="SPARE-HS","SPARE-ISSUE",
AQ529="Power Telco","BSS",AQ529="no impacts","no impacts"
),"")</f>
        <v>No root cause</v>
      </c>
      <c r="AP529" s="48" t="str" cm="1">
        <f t="array" ref="AP529">IFERROR(_xlfn.IFS(
AQ529="MPR ISSUE","TX ISSUE",
AQ529="BSS Hardware Issue","RAN ISSUE",
AQ529="Sites strategiques, MLL, Pylone, etc.","ENVTECH",
AQ529="AKTIVCO DEFAUT GE &amp; POWER Cabinet","POWER ISSUE",
AQ529="AKTIVCO Coupure ENEO &amp; Baisse de tension","POWER ISSUE",
AQ529="Coupure ENEO &amp; Baisse de tension","POWER ISSUE",
AQ529="Defaut GE &amp; POWER Cabinet","POWER ISSUE",
AQ529="Sharing","POWER ISSUE",
AQ529="Sites strategiques &amp; DataCenter","POWER ISSUE",
AQ529="Exclu","Exclu",
AQ529="SAT","TX ISSUE",
AQ529="SPARE-ISSUE","SPARE-ISSUE",
AQ529="Fiber CAmtel","TX ISSUE",
AQ529="Fiber AOF","TX ISSUE",
AQ529="Projet OCM (HUAWEI)","TRAVAUX-HUAWEI",
AQ529="Projet OCM (NOKIA)","TRAVAUX -NOKIA",
AQ529="ACCESS-ISSUE","ACCESS-ISSUE",
AQ529="Projet OCM (ZTE, NOKIA, autres projets)","TRAVAUX OCM",
AQ529="No root CAuse","No root cause",
AQ529="ODU HS","TX ISSUE",
AQ529="IP &amp; VLAN","TX ISSUE",
AQ529="Warehouse HUAWEI","SPARE-ISSUE",
AQ529="SPARE-HS","SPARE-ISSUE",
AQ529="Power Telco","RAN ISSUE",AQ529="no impacts","no impacts"
),"")</f>
        <v>No root cause</v>
      </c>
      <c r="AQ529" s="67" t="s">
        <v>5344</v>
      </c>
      <c r="AR529" s="48" t="str" cm="1">
        <f t="array" ref="AR529">IFERROR(_xlfn.IFS(
AQ529="MPR ISSUE","ACTIVE",
AQ529="BSS Hardware Issue","ACTIVE",
AQ529="Sites strategiques, MLL, Pylone, etc.","PASSIVE",
AQ529="AKTIVCO DEFAUT GE &amp; POWER Cabinet","PASSIVE",
AQ529="AKTIVCO Coupure ENEO &amp; Baisse de tension","PASSIVE",
AQ529="Coupure ENEO &amp; Baisse de tension","PASSIVE",
AQ529="Defaut GE &amp; POWER Cabinet","PASSIVE",
AQ529="Sharing","PASSIVE",
AQ529="Sites strategiques &amp; DataCenter","PASSIVE",
AQ529="Exclu","Exclu",
AQ529="SAT","ACTIVE",
AQ529="SPARE-ISSUE","SPARE-ISSUE",
AQ529="Fiber CAmtel","ACTIVE",
AQ529="Fiber AOF","ACTIVE",
AQ529="Projet OCM (HUAWEI)","PLANNED WORKS",
AQ529="Projet OCM (NOKIA)","PLANNED WORKS",
AQ529="ACCESS-ISSUE","ACCESS-ISSUE",
AQ529="Projet OCM (ZTE, NOKIA, autres projets)","PLANNED WORKS",
AQ529="No root CAuse","No root cause",
AQ529="ODU HS","ACTIVE",
AQ529="IP &amp; VLAN","ACTIVE",
AQ529="Warehouse HUAWEI","SPARE-ISSUE",
AQ529="SPARE-HS","SPARE-ISSUE",
AQ529="Power Telco","ACTIVE", AQ529="no impacts","no impacts"
),"")</f>
        <v>No root cause</v>
      </c>
      <c r="AS529" s="92" t="s">
        <v>5537</v>
      </c>
      <c r="AT529" s="98" t="s">
        <v>4917</v>
      </c>
      <c r="AV529" s="17" t="s">
        <v>5537</v>
      </c>
      <c r="AW529" s="7" t="s">
        <v>5537</v>
      </c>
      <c r="AX529" s="6" t="s">
        <v>5537</v>
      </c>
      <c r="AY529" s="7"/>
      <c r="AZ529" s="3" t="s">
        <v>5537</v>
      </c>
      <c r="BA529" s="18" t="s">
        <v>5537</v>
      </c>
      <c r="BB529" s="18" t="s">
        <v>5537</v>
      </c>
      <c r="BC529" s="18" t="s">
        <v>5537</v>
      </c>
      <c r="BD529" s="18" t="s">
        <v>5537</v>
      </c>
      <c r="BE529" s="18" t="s">
        <v>5537</v>
      </c>
      <c r="BF529" s="18" t="s">
        <v>5537</v>
      </c>
      <c r="BG529" s="18" t="s">
        <v>5537</v>
      </c>
      <c r="BH529" s="18" t="s">
        <v>5537</v>
      </c>
      <c r="BI529" s="18" t="s">
        <v>5537</v>
      </c>
      <c r="BJ529" s="18" t="s">
        <v>5537</v>
      </c>
      <c r="BK529" s="18" t="s">
        <v>5537</v>
      </c>
      <c r="BL529" s="9" t="s">
        <v>5537</v>
      </c>
      <c r="BM529" s="14" t="s">
        <v>5537</v>
      </c>
      <c r="BN529" s="14" t="s">
        <v>5537</v>
      </c>
      <c r="BO529" s="14" t="str">
        <f>_xlfn.XLOOKUP(B529,'[4]cell downs 18042026 17h'!$B:$B,'[4]cell downs 18042026 17h'!$B:$B,"")</f>
        <v/>
      </c>
      <c r="BP529" s="14" t="str">
        <f>_xlfn.XLOOKUP(B529,'[5]Cells Huawei 19042026 15h'!$B:$B,'[5]Cells Huawei 19042026 15h'!$B:$B,"")</f>
        <v/>
      </c>
      <c r="BQ529" s="9" t="str">
        <f>_xlfn.XLOOKUP(B529,'[6]cells down 19042026 9H40'!$B:$B,'[6]cells down 19042026 9H40'!$B:$B,"")</f>
        <v/>
      </c>
      <c r="BR529" s="9" t="s">
        <v>5537</v>
      </c>
      <c r="BS529" s="9" t="s">
        <v>12</v>
      </c>
      <c r="BT529" s="108"/>
    </row>
    <row r="530" spans="1:72" s="9" customFormat="1" x14ac:dyDescent="0.35">
      <c r="A530" s="1" t="s">
        <v>4913</v>
      </c>
      <c r="B530" s="8" t="s">
        <v>4914</v>
      </c>
      <c r="C530" s="3" t="str">
        <f>_xlfn.XLOOKUP(B530,'[1]daily break down'!$D:$D,'[1]daily break down'!$E:$E,"")</f>
        <v>CENTRE</v>
      </c>
      <c r="D530" s="1" t="s">
        <v>21</v>
      </c>
      <c r="E530" s="1" t="s">
        <v>122</v>
      </c>
      <c r="F530" s="3" t="s">
        <v>69</v>
      </c>
      <c r="G530" s="1" t="s">
        <v>4915</v>
      </c>
      <c r="H530" s="33" t="str">
        <f>_xlfn.XLOOKUP(B530,[2]CALCULATION!$B:$B,[2]CALCULATION!$H:$H,"")</f>
        <v>NOKIA</v>
      </c>
      <c r="I530" s="28">
        <v>8.0257852428277016E-4</v>
      </c>
      <c r="J530" s="28">
        <v>0</v>
      </c>
      <c r="K530" s="28">
        <v>3.4459405099785123E-2</v>
      </c>
      <c r="L530" s="28">
        <v>0</v>
      </c>
      <c r="M530" s="28">
        <v>0</v>
      </c>
      <c r="N530" s="28">
        <v>9.2742407250450407E-4</v>
      </c>
      <c r="O530" s="28">
        <v>0</v>
      </c>
      <c r="P530" s="28">
        <v>4.6191284195926573E-2</v>
      </c>
      <c r="Q530" s="28">
        <v>0</v>
      </c>
      <c r="R530" s="28">
        <v>0</v>
      </c>
      <c r="S530" s="93">
        <v>0</v>
      </c>
      <c r="T530" s="93">
        <f>_xlfn.XLOOKUP(B530,'[3]Nur des jours'!$B:$B,'[3]Nur des jours'!$U:$U,"")</f>
        <v>0</v>
      </c>
      <c r="U530" s="93">
        <v>7.4907328933040301E-4</v>
      </c>
      <c r="V530" s="93">
        <v>1.2770561189205836E-2</v>
      </c>
      <c r="W530" s="93">
        <v>0</v>
      </c>
      <c r="X530" s="93">
        <v>2.3489654855336529E-2</v>
      </c>
      <c r="Y530" s="93">
        <v>9.9341386227895082E-2</v>
      </c>
      <c r="Z530" s="93">
        <v>0</v>
      </c>
      <c r="AA530" s="93">
        <v>4.459027624929111E-3</v>
      </c>
      <c r="AB530" s="93">
        <v>0</v>
      </c>
      <c r="AC530" s="93">
        <f>_xlfn.XLOOKUP(B530,'[3]Nur des jours'!$B:$B,'[3]Nur des jours'!$N:$N,"")</f>
        <v>5.3505234952196091E-4</v>
      </c>
      <c r="AD530" s="93">
        <v>5.3505234952196091E-4</v>
      </c>
      <c r="AE530" s="93">
        <v>0</v>
      </c>
      <c r="AF530" s="93">
        <v>0</v>
      </c>
      <c r="AG530" s="93"/>
      <c r="AH530" s="93">
        <v>2.5683854614065365E-3</v>
      </c>
      <c r="AI530" s="93">
        <v>0</v>
      </c>
      <c r="AJ530" s="93">
        <v>6.9068057841860991E-3</v>
      </c>
      <c r="AK530" s="93">
        <v>4.788045536226829E-4</v>
      </c>
      <c r="AL530" s="93">
        <v>2.5683854614065365E-3</v>
      </c>
      <c r="AM530" s="49" t="s">
        <v>5559</v>
      </c>
      <c r="AN530" s="49"/>
      <c r="AO530" s="48" t="str" cm="1">
        <f t="array" ref="AO530">IFERROR(_xlfn.IFS(
AQ530="MPR ISSUE","PDH",
AQ530="BSS Hardware Issue","BSS",
AQ530="Sites strategiques, MLL, Pylone, etc.","ENVTECH",
AQ530="AKTIVCO DEFAUT GE &amp; POWER Cabinet","AKTIVCO",
AQ530="AKTIVCO Coupure ENEO &amp; Baisse de tension","AKTIVCO GRID ONLY",
AQ530="Coupure ENEO &amp; Baisse de tension","IHS GRID ONLY",
AQ530="Defaut GE &amp; POWER Cabinet","IHS",
AQ530="Sharing","Partners",
AQ530="Sites strategiques &amp; DataCenter","SST &amp; DC",
AQ530="Exclu","Exclu",
AQ530="SAT","SAT",
AQ530="SPARE-ISSUE","SPARE-ISSUE",
AQ530="Fiber CAmtel","TRANS_FO_CAMTEL",
AQ530="Fiber AOF","Fiber AOF",
AQ530="Projet OCM (HUAWEI)","TRAVAUX-HUAWEI",
AQ530="Projet OCM (NOKIA)","TRAVAUX-NOKIA",
AQ530="ACCESS-ISSUE","ACCESS-ISSUE",
AQ530="Projet OCM (ZTE, NOKIA, autres projets)","TRAVAUX OCM",
AQ530="No root CAuse","No root cause",
AQ530="ODU HS","PDH",
AQ530="IP &amp; VLAN","PDH",
AQ530="Warehouse HUAWEI","SPARE-ISSUE",
AQ530="SPARE-HS","SPARE-ISSUE",
AQ530="Power Telco","BSS",AQ530="no impacts","no impacts"
),"")</f>
        <v>No root cause</v>
      </c>
      <c r="AP530" s="48" t="str" cm="1">
        <f t="array" ref="AP530">IFERROR(_xlfn.IFS(
AQ530="MPR ISSUE","TX ISSUE",
AQ530="BSS Hardware Issue","RAN ISSUE",
AQ530="Sites strategiques, MLL, Pylone, etc.","ENVTECH",
AQ530="AKTIVCO DEFAUT GE &amp; POWER Cabinet","POWER ISSUE",
AQ530="AKTIVCO Coupure ENEO &amp; Baisse de tension","POWER ISSUE",
AQ530="Coupure ENEO &amp; Baisse de tension","POWER ISSUE",
AQ530="Defaut GE &amp; POWER Cabinet","POWER ISSUE",
AQ530="Sharing","POWER ISSUE",
AQ530="Sites strategiques &amp; DataCenter","POWER ISSUE",
AQ530="Exclu","Exclu",
AQ530="SAT","TX ISSUE",
AQ530="SPARE-ISSUE","SPARE-ISSUE",
AQ530="Fiber CAmtel","TX ISSUE",
AQ530="Fiber AOF","TX ISSUE",
AQ530="Projet OCM (HUAWEI)","TRAVAUX-HUAWEI",
AQ530="Projet OCM (NOKIA)","TRAVAUX -NOKIA",
AQ530="ACCESS-ISSUE","ACCESS-ISSUE",
AQ530="Projet OCM (ZTE, NOKIA, autres projets)","TRAVAUX OCM",
AQ530="No root CAuse","No root cause",
AQ530="ODU HS","TX ISSUE",
AQ530="IP &amp; VLAN","TX ISSUE",
AQ530="Warehouse HUAWEI","SPARE-ISSUE",
AQ530="SPARE-HS","SPARE-ISSUE",
AQ530="Power Telco","RAN ISSUE",AQ530="no impacts","no impacts"
),"")</f>
        <v>No root cause</v>
      </c>
      <c r="AQ530" s="67" t="s">
        <v>5344</v>
      </c>
      <c r="AR530" s="48" t="str" cm="1">
        <f t="array" ref="AR530">IFERROR(_xlfn.IFS(
AQ530="MPR ISSUE","ACTIVE",
AQ530="BSS Hardware Issue","ACTIVE",
AQ530="Sites strategiques, MLL, Pylone, etc.","PASSIVE",
AQ530="AKTIVCO DEFAUT GE &amp; POWER Cabinet","PASSIVE",
AQ530="AKTIVCO Coupure ENEO &amp; Baisse de tension","PASSIVE",
AQ530="Coupure ENEO &amp; Baisse de tension","PASSIVE",
AQ530="Defaut GE &amp; POWER Cabinet","PASSIVE",
AQ530="Sharing","PASSIVE",
AQ530="Sites strategiques &amp; DataCenter","PASSIVE",
AQ530="Exclu","Exclu",
AQ530="SAT","ACTIVE",
AQ530="SPARE-ISSUE","SPARE-ISSUE",
AQ530="Fiber CAmtel","ACTIVE",
AQ530="Fiber AOF","ACTIVE",
AQ530="Projet OCM (HUAWEI)","PLANNED WORKS",
AQ530="Projet OCM (NOKIA)","PLANNED WORKS",
AQ530="ACCESS-ISSUE","ACCESS-ISSUE",
AQ530="Projet OCM (ZTE, NOKIA, autres projets)","PLANNED WORKS",
AQ530="No root CAuse","No root cause",
AQ530="ODU HS","ACTIVE",
AQ530="IP &amp; VLAN","ACTIVE",
AQ530="Warehouse HUAWEI","SPARE-ISSUE",
AQ530="SPARE-HS","SPARE-ISSUE",
AQ530="Power Telco","ACTIVE", AQ530="no impacts","no impacts"
),"")</f>
        <v>No root cause</v>
      </c>
      <c r="AS530" s="92" t="s">
        <v>5537</v>
      </c>
      <c r="AT530" s="98" t="s">
        <v>4914</v>
      </c>
      <c r="AV530" s="17" t="s">
        <v>5537</v>
      </c>
      <c r="AW530" s="7" t="s">
        <v>5537</v>
      </c>
      <c r="AX530" s="6" t="s">
        <v>5537</v>
      </c>
      <c r="AY530" s="7"/>
      <c r="AZ530" s="3" t="s">
        <v>5537</v>
      </c>
      <c r="BA530" s="18" t="s">
        <v>5537</v>
      </c>
      <c r="BB530" s="18" t="s">
        <v>5537</v>
      </c>
      <c r="BC530" s="18" t="s">
        <v>5537</v>
      </c>
      <c r="BD530" s="18" t="s">
        <v>5537</v>
      </c>
      <c r="BE530" s="18" t="s">
        <v>5537</v>
      </c>
      <c r="BF530" s="18" t="s">
        <v>5537</v>
      </c>
      <c r="BG530" s="18" t="s">
        <v>5537</v>
      </c>
      <c r="BH530" s="18" t="s">
        <v>5537</v>
      </c>
      <c r="BI530" s="18" t="s">
        <v>5537</v>
      </c>
      <c r="BJ530" s="18" t="s">
        <v>5537</v>
      </c>
      <c r="BK530" s="18" t="s">
        <v>5537</v>
      </c>
      <c r="BL530" s="9" t="s">
        <v>5537</v>
      </c>
      <c r="BM530" s="14" t="s">
        <v>5537</v>
      </c>
      <c r="BN530" s="14" t="s">
        <v>5537</v>
      </c>
      <c r="BO530" s="14" t="str">
        <f>_xlfn.XLOOKUP(B530,'[4]cell downs 18042026 17h'!$B:$B,'[4]cell downs 18042026 17h'!$B:$B,"")</f>
        <v/>
      </c>
      <c r="BP530" s="14" t="str">
        <f>_xlfn.XLOOKUP(B530,'[5]Cells Huawei 19042026 15h'!$B:$B,'[5]Cells Huawei 19042026 15h'!$B:$B,"")</f>
        <v/>
      </c>
      <c r="BQ530" s="9" t="str">
        <f>_xlfn.XLOOKUP(B530,'[6]cells down 19042026 9H40'!$B:$B,'[6]cells down 19042026 9H40'!$B:$B,"")</f>
        <v/>
      </c>
      <c r="BR530" s="9" t="s">
        <v>5537</v>
      </c>
      <c r="BS530" s="9" t="s">
        <v>66</v>
      </c>
      <c r="BT530" s="108"/>
    </row>
    <row r="531" spans="1:72" s="9" customFormat="1" x14ac:dyDescent="0.35">
      <c r="A531" s="1" t="s">
        <v>3073</v>
      </c>
      <c r="B531" s="8" t="s">
        <v>3074</v>
      </c>
      <c r="C531" s="3" t="str">
        <f>_xlfn.XLOOKUP(B531,'[1]daily break down'!$D:$D,'[1]daily break down'!$E:$E,"")</f>
        <v>EXTREME-NORD</v>
      </c>
      <c r="D531" s="1" t="s">
        <v>11</v>
      </c>
      <c r="E531" s="1" t="s">
        <v>12</v>
      </c>
      <c r="F531" s="3" t="s">
        <v>55</v>
      </c>
      <c r="G531" s="1" t="s">
        <v>84</v>
      </c>
      <c r="H531" s="32" t="str">
        <f>_xlfn.XLOOKUP(B531,[2]CALCULATION!$B:$B,[2]CALCULATION!$H:$H,"")</f>
        <v>Huawei</v>
      </c>
      <c r="I531" s="28">
        <v>0</v>
      </c>
      <c r="J531" s="28">
        <v>0</v>
      </c>
      <c r="K531" s="28">
        <v>0</v>
      </c>
      <c r="L531" s="28">
        <v>0</v>
      </c>
      <c r="M531" s="28">
        <v>0</v>
      </c>
      <c r="N531" s="28">
        <v>0</v>
      </c>
      <c r="O531" s="28">
        <v>0</v>
      </c>
      <c r="P531" s="28">
        <v>0</v>
      </c>
      <c r="Q531" s="28">
        <v>0</v>
      </c>
      <c r="R531" s="28">
        <v>0</v>
      </c>
      <c r="S531" s="93">
        <v>0</v>
      </c>
      <c r="T531" s="93">
        <f>_xlfn.XLOOKUP(B531,'[3]Nur des jours'!$B:$B,'[3]Nur des jours'!$U:$U,"")</f>
        <v>0</v>
      </c>
      <c r="U531" s="93">
        <v>0</v>
      </c>
      <c r="V531" s="93">
        <v>0</v>
      </c>
      <c r="W531" s="93">
        <v>0</v>
      </c>
      <c r="X531" s="93">
        <v>0</v>
      </c>
      <c r="Y531" s="93">
        <v>0</v>
      </c>
      <c r="Z531" s="93">
        <v>0</v>
      </c>
      <c r="AA531" s="93">
        <v>0</v>
      </c>
      <c r="AB531" s="93">
        <v>0</v>
      </c>
      <c r="AC531" s="93">
        <f>_xlfn.XLOOKUP(B531,'[3]Nur des jours'!$B:$B,'[3]Nur des jours'!$N:$N,"")</f>
        <v>0</v>
      </c>
      <c r="AD531" s="93">
        <v>0</v>
      </c>
      <c r="AE531" s="93">
        <v>0</v>
      </c>
      <c r="AF531" s="93">
        <v>0</v>
      </c>
      <c r="AG531" s="93"/>
      <c r="AH531" s="93">
        <v>2.4077355728484473E-3</v>
      </c>
      <c r="AI531" s="93">
        <v>0</v>
      </c>
      <c r="AJ531" s="93">
        <v>7.1720370880381896E-3</v>
      </c>
      <c r="AK531" s="93">
        <v>0</v>
      </c>
      <c r="AL531" s="93">
        <v>2.4077355728484473E-3</v>
      </c>
      <c r="AM531" s="49" t="s">
        <v>5601</v>
      </c>
      <c r="AN531" s="49"/>
      <c r="AO531" s="48" t="str" cm="1">
        <f t="array" ref="AO531">IFERROR(_xlfn.IFS(
AQ531="MPR ISSUE","PDH",
AQ531="BSS Hardware Issue","BSS",
AQ531="Sites strategiques, MLL, Pylone, etc.","ENVTECH",
AQ531="AKTIVCO DEFAUT GE &amp; POWER Cabinet","AKTIVCO",
AQ531="AKTIVCO Coupure ENEO &amp; Baisse de tension","AKTIVCO GRID ONLY",
AQ531="Coupure ENEO &amp; Baisse de tension","IHS GRID ONLY",
AQ531="Defaut GE &amp; POWER Cabinet","IHS",
AQ531="Sharing","Partners",
AQ531="Sites strategiques &amp; DataCenter","SST &amp; DC",
AQ531="Exclu","Exclu",
AQ531="SAT","SAT",
AQ531="SPARE-ISSUE","SPARE-ISSUE",
AQ531="Fiber CAmtel","TRANS_FO_CAMTEL",
AQ531="Fiber AOF","Fiber AOF",
AQ531="Projet OCM (HUAWEI)","TRAVAUX-HUAWEI",
AQ531="Projet OCM (NOKIA)","TRAVAUX-NOKIA",
AQ531="ACCESS-ISSUE","ACCESS-ISSUE",
AQ531="Projet OCM (ZTE, NOKIA, autres projets)","TRAVAUX OCM",
AQ531="No root CAuse","No root cause",
AQ531="ODU HS","PDH",
AQ531="IP &amp; VLAN","PDH",
AQ531="Warehouse HUAWEI","SPARE-ISSUE",
AQ531="SPARE-HS","SPARE-ISSUE",
AQ531="Power Telco","BSS",AQ531="no impacts","no impacts"
),"")</f>
        <v>IHS</v>
      </c>
      <c r="AP531" s="48" t="str" cm="1">
        <f t="array" ref="AP531">IFERROR(_xlfn.IFS(
AQ531="MPR ISSUE","TX ISSUE",
AQ531="BSS Hardware Issue","RAN ISSUE",
AQ531="Sites strategiques, MLL, Pylone, etc.","ENVTECH",
AQ531="AKTIVCO DEFAUT GE &amp; POWER Cabinet","POWER ISSUE",
AQ531="AKTIVCO Coupure ENEO &amp; Baisse de tension","POWER ISSUE",
AQ531="Coupure ENEO &amp; Baisse de tension","POWER ISSUE",
AQ531="Defaut GE &amp; POWER Cabinet","POWER ISSUE",
AQ531="Sharing","POWER ISSUE",
AQ531="Sites strategiques &amp; DataCenter","POWER ISSUE",
AQ531="Exclu","Exclu",
AQ531="SAT","TX ISSUE",
AQ531="SPARE-ISSUE","SPARE-ISSUE",
AQ531="Fiber CAmtel","TX ISSUE",
AQ531="Fiber AOF","TX ISSUE",
AQ531="Projet OCM (HUAWEI)","TRAVAUX-HUAWEI",
AQ531="Projet OCM (NOKIA)","TRAVAUX -NOKIA",
AQ531="ACCESS-ISSUE","ACCESS-ISSUE",
AQ531="Projet OCM (ZTE, NOKIA, autres projets)","TRAVAUX OCM",
AQ531="No root CAuse","No root cause",
AQ531="ODU HS","TX ISSUE",
AQ531="IP &amp; VLAN","TX ISSUE",
AQ531="Warehouse HUAWEI","SPARE-ISSUE",
AQ531="SPARE-HS","SPARE-ISSUE",
AQ531="Power Telco","RAN ISSUE",AQ531="no impacts","no impacts"
),"")</f>
        <v>POWER ISSUE</v>
      </c>
      <c r="AQ531" s="67" t="s">
        <v>5330</v>
      </c>
      <c r="AR531" s="48" t="str" cm="1">
        <f t="array" ref="AR531">IFERROR(_xlfn.IFS(
AQ531="MPR ISSUE","ACTIVE",
AQ531="BSS Hardware Issue","ACTIVE",
AQ531="Sites strategiques, MLL, Pylone, etc.","PASSIVE",
AQ531="AKTIVCO DEFAUT GE &amp; POWER Cabinet","PASSIVE",
AQ531="AKTIVCO Coupure ENEO &amp; Baisse de tension","PASSIVE",
AQ531="Coupure ENEO &amp; Baisse de tension","PASSIVE",
AQ531="Defaut GE &amp; POWER Cabinet","PASSIVE",
AQ531="Sharing","PASSIVE",
AQ531="Sites strategiques &amp; DataCenter","PASSIVE",
AQ531="Exclu","Exclu",
AQ531="SAT","ACTIVE",
AQ531="SPARE-ISSUE","SPARE-ISSUE",
AQ531="Fiber CAmtel","ACTIVE",
AQ531="Fiber AOF","ACTIVE",
AQ531="Projet OCM (HUAWEI)","PLANNED WORKS",
AQ531="Projet OCM (NOKIA)","PLANNED WORKS",
AQ531="ACCESS-ISSUE","ACCESS-ISSUE",
AQ531="Projet OCM (ZTE, NOKIA, autres projets)","PLANNED WORKS",
AQ531="No root CAuse","No root cause",
AQ531="ODU HS","ACTIVE",
AQ531="IP &amp; VLAN","ACTIVE",
AQ531="Warehouse HUAWEI","SPARE-ISSUE",
AQ531="SPARE-HS","SPARE-ISSUE",
AQ531="Power Telco","ACTIVE", AQ531="no impacts","no impacts"
),"")</f>
        <v>PASSIVE</v>
      </c>
      <c r="AS531" s="92" t="s">
        <v>5978</v>
      </c>
      <c r="AT531" s="98" t="s">
        <v>3074</v>
      </c>
      <c r="AV531" s="17" t="s">
        <v>5537</v>
      </c>
      <c r="AW531" s="7" t="s">
        <v>5537</v>
      </c>
      <c r="AX531" s="6" t="s">
        <v>5537</v>
      </c>
      <c r="AY531" s="7"/>
      <c r="AZ531" s="3" t="s">
        <v>5537</v>
      </c>
      <c r="BA531" s="18" t="s">
        <v>5537</v>
      </c>
      <c r="BB531" s="18" t="s">
        <v>5537</v>
      </c>
      <c r="BC531" s="18" t="s">
        <v>5537</v>
      </c>
      <c r="BD531" s="18" t="s">
        <v>5537</v>
      </c>
      <c r="BE531" s="18" t="s">
        <v>5537</v>
      </c>
      <c r="BF531" s="18" t="s">
        <v>5537</v>
      </c>
      <c r="BG531" s="18" t="s">
        <v>5537</v>
      </c>
      <c r="BH531" s="18" t="s">
        <v>5537</v>
      </c>
      <c r="BI531" s="18" t="s">
        <v>5537</v>
      </c>
      <c r="BJ531" s="18" t="s">
        <v>5537</v>
      </c>
      <c r="BK531" s="18" t="s">
        <v>5537</v>
      </c>
      <c r="BL531" s="9" t="s">
        <v>5978</v>
      </c>
      <c r="BM531" s="14" t="s">
        <v>5537</v>
      </c>
      <c r="BN531" s="14" t="s">
        <v>5537</v>
      </c>
      <c r="BO531" s="14" t="str">
        <f>_xlfn.XLOOKUP(B531,'[4]cell downs 18042026 17h'!$B:$B,'[4]cell downs 18042026 17h'!$B:$B,"")</f>
        <v/>
      </c>
      <c r="BP531" s="14" t="str">
        <f>_xlfn.XLOOKUP(B531,'[5]Cells Huawei 19042026 15h'!$B:$B,'[5]Cells Huawei 19042026 15h'!$B:$B,"")</f>
        <v/>
      </c>
      <c r="BQ531" s="9" t="str">
        <f>_xlfn.XLOOKUP(B531,'[6]cells down 19042026 9H40'!$B:$B,'[6]cells down 19042026 9H40'!$B:$B,"")</f>
        <v/>
      </c>
      <c r="BR531" s="9" t="s">
        <v>3074</v>
      </c>
      <c r="BS531" s="9" t="s">
        <v>302</v>
      </c>
      <c r="BT531" s="108"/>
    </row>
    <row r="532" spans="1:72" s="9" customFormat="1" x14ac:dyDescent="0.35">
      <c r="A532" s="1" t="s">
        <v>666</v>
      </c>
      <c r="B532" s="8" t="s">
        <v>667</v>
      </c>
      <c r="C532" s="3" t="str">
        <f>_xlfn.XLOOKUP(B532,'[1]daily break down'!$D:$D,'[1]daily break down'!$E:$E,"")</f>
        <v>EXTREME-NORD</v>
      </c>
      <c r="D532" s="1" t="s">
        <v>11</v>
      </c>
      <c r="E532" s="1" t="s">
        <v>12</v>
      </c>
      <c r="F532" s="3" t="s">
        <v>55</v>
      </c>
      <c r="G532" s="1" t="s">
        <v>185</v>
      </c>
      <c r="H532" s="32" t="str">
        <f>_xlfn.XLOOKUP(B532,[2]CALCULATION!$B:$B,[2]CALCULATION!$H:$H,"")</f>
        <v>Huawei</v>
      </c>
      <c r="I532" s="28">
        <v>0</v>
      </c>
      <c r="J532" s="28">
        <v>2.9267363518846689E-2</v>
      </c>
      <c r="K532" s="28">
        <v>1.9618586149135499E-2</v>
      </c>
      <c r="L532" s="28">
        <v>0</v>
      </c>
      <c r="M532" s="28">
        <v>1.4268062653916727E-3</v>
      </c>
      <c r="N532" s="28">
        <v>9.2635396780554324E-2</v>
      </c>
      <c r="O532" s="28">
        <v>0.43867158629466968</v>
      </c>
      <c r="P532" s="28">
        <v>0.99319984133914341</v>
      </c>
      <c r="Q532" s="28">
        <v>8.9175391586979543E-5</v>
      </c>
      <c r="R532" s="28">
        <v>0</v>
      </c>
      <c r="S532" s="93">
        <v>7.044855935371382E-3</v>
      </c>
      <c r="T532" s="93">
        <f>_xlfn.XLOOKUP(B532,'[3]Nur des jours'!$B:$B,'[3]Nur des jours'!$U:$U,"")</f>
        <v>0</v>
      </c>
      <c r="U532" s="93">
        <v>0.63073754469470622</v>
      </c>
      <c r="V532" s="93">
        <v>0</v>
      </c>
      <c r="W532" s="93">
        <v>0</v>
      </c>
      <c r="X532" s="93">
        <v>0.40913669660106211</v>
      </c>
      <c r="Y532" s="93">
        <v>0</v>
      </c>
      <c r="Z532" s="93">
        <v>0</v>
      </c>
      <c r="AA532" s="93">
        <v>0.4103138117700102</v>
      </c>
      <c r="AB532" s="93">
        <v>0</v>
      </c>
      <c r="AC532" s="93">
        <f>_xlfn.XLOOKUP(B532,'[3]Nur des jours'!$B:$B,'[3]Nur des jours'!$N:$N,"")</f>
        <v>6.5098035858495058E-3</v>
      </c>
      <c r="AD532" s="93">
        <v>6.5098035858495058E-3</v>
      </c>
      <c r="AE532" s="93">
        <v>0</v>
      </c>
      <c r="AF532" s="93">
        <v>3.3422936766799929E-2</v>
      </c>
      <c r="AG532" s="93"/>
      <c r="AH532" s="93">
        <v>2.1758795547223001E-3</v>
      </c>
      <c r="AI532" s="93">
        <v>0</v>
      </c>
      <c r="AJ532" s="93">
        <v>6.4813964795604369E-3</v>
      </c>
      <c r="AK532" s="93">
        <v>0</v>
      </c>
      <c r="AL532" s="93">
        <v>2.1758795547223001E-3</v>
      </c>
      <c r="AM532" s="49" t="s">
        <v>5601</v>
      </c>
      <c r="AN532" s="49"/>
      <c r="AO532" s="48" t="str" cm="1">
        <f t="array" ref="AO532">IFERROR(_xlfn.IFS(
AQ532="MPR ISSUE","PDH",
AQ532="BSS Hardware Issue","BSS",
AQ532="Sites strategiques, MLL, Pylone, etc.","ENVTECH",
AQ532="AKTIVCO DEFAUT GE &amp; POWER Cabinet","AKTIVCO",
AQ532="AKTIVCO Coupure ENEO &amp; Baisse de tension","AKTIVCO GRID ONLY",
AQ532="Coupure ENEO &amp; Baisse de tension","IHS GRID ONLY",
AQ532="Defaut GE &amp; POWER Cabinet","IHS",
AQ532="Sharing","Partners",
AQ532="Sites strategiques &amp; DataCenter","SST &amp; DC",
AQ532="Exclu","Exclu",
AQ532="SAT","SAT",
AQ532="SPARE-ISSUE","SPARE-ISSUE",
AQ532="Fiber CAmtel","TRANS_FO_CAMTEL",
AQ532="Fiber AOF","Fiber AOF",
AQ532="Projet OCM (HUAWEI)","TRAVAUX-HUAWEI",
AQ532="Projet OCM (NOKIA)","TRAVAUX-NOKIA",
AQ532="ACCESS-ISSUE","ACCESS-ISSUE",
AQ532="Projet OCM (ZTE, NOKIA, autres projets)","TRAVAUX OCM",
AQ532="No root CAuse","No root cause",
AQ532="ODU HS","PDH",
AQ532="IP &amp; VLAN","PDH",
AQ532="Warehouse HUAWEI","SPARE-ISSUE",
AQ532="SPARE-HS","SPARE-ISSUE",
AQ532="Power Telco","BSS",AQ532="no impacts","no impacts"
),"")</f>
        <v>No root cause</v>
      </c>
      <c r="AP532" s="48" t="str" cm="1">
        <f t="array" ref="AP532">IFERROR(_xlfn.IFS(
AQ532="MPR ISSUE","TX ISSUE",
AQ532="BSS Hardware Issue","RAN ISSUE",
AQ532="Sites strategiques, MLL, Pylone, etc.","ENVTECH",
AQ532="AKTIVCO DEFAUT GE &amp; POWER Cabinet","POWER ISSUE",
AQ532="AKTIVCO Coupure ENEO &amp; Baisse de tension","POWER ISSUE",
AQ532="Coupure ENEO &amp; Baisse de tension","POWER ISSUE",
AQ532="Defaut GE &amp; POWER Cabinet","POWER ISSUE",
AQ532="Sharing","POWER ISSUE",
AQ532="Sites strategiques &amp; DataCenter","POWER ISSUE",
AQ532="Exclu","Exclu",
AQ532="SAT","TX ISSUE",
AQ532="SPARE-ISSUE","SPARE-ISSUE",
AQ532="Fiber CAmtel","TX ISSUE",
AQ532="Fiber AOF","TX ISSUE",
AQ532="Projet OCM (HUAWEI)","TRAVAUX-HUAWEI",
AQ532="Projet OCM (NOKIA)","TRAVAUX -NOKIA",
AQ532="ACCESS-ISSUE","ACCESS-ISSUE",
AQ532="Projet OCM (ZTE, NOKIA, autres projets)","TRAVAUX OCM",
AQ532="No root CAuse","No root cause",
AQ532="ODU HS","TX ISSUE",
AQ532="IP &amp; VLAN","TX ISSUE",
AQ532="Warehouse HUAWEI","SPARE-ISSUE",
AQ532="SPARE-HS","SPARE-ISSUE",
AQ532="Power Telco","RAN ISSUE",AQ532="no impacts","no impacts"
),"")</f>
        <v>No root cause</v>
      </c>
      <c r="AQ532" s="67" t="s">
        <v>5344</v>
      </c>
      <c r="AR532" s="48" t="str" cm="1">
        <f t="array" ref="AR532">IFERROR(_xlfn.IFS(
AQ532="MPR ISSUE","ACTIVE",
AQ532="BSS Hardware Issue","ACTIVE",
AQ532="Sites strategiques, MLL, Pylone, etc.","PASSIVE",
AQ532="AKTIVCO DEFAUT GE &amp; POWER Cabinet","PASSIVE",
AQ532="AKTIVCO Coupure ENEO &amp; Baisse de tension","PASSIVE",
AQ532="Coupure ENEO &amp; Baisse de tension","PASSIVE",
AQ532="Defaut GE &amp; POWER Cabinet","PASSIVE",
AQ532="Sharing","PASSIVE",
AQ532="Sites strategiques &amp; DataCenter","PASSIVE",
AQ532="Exclu","Exclu",
AQ532="SAT","ACTIVE",
AQ532="SPARE-ISSUE","SPARE-ISSUE",
AQ532="Fiber CAmtel","ACTIVE",
AQ532="Fiber AOF","ACTIVE",
AQ532="Projet OCM (HUAWEI)","PLANNED WORKS",
AQ532="Projet OCM (NOKIA)","PLANNED WORKS",
AQ532="ACCESS-ISSUE","ACCESS-ISSUE",
AQ532="Projet OCM (ZTE, NOKIA, autres projets)","PLANNED WORKS",
AQ532="No root CAuse","No root cause",
AQ532="ODU HS","ACTIVE",
AQ532="IP &amp; VLAN","ACTIVE",
AQ532="Warehouse HUAWEI","SPARE-ISSUE",
AQ532="SPARE-HS","SPARE-ISSUE",
AQ532="Power Telco","ACTIVE", AQ532="no impacts","no impacts"
),"")</f>
        <v>No root cause</v>
      </c>
      <c r="AS532" s="92" t="s">
        <v>5537</v>
      </c>
      <c r="AT532" s="98" t="s">
        <v>667</v>
      </c>
      <c r="AV532" s="17" t="s">
        <v>5537</v>
      </c>
      <c r="AW532" s="7" t="s">
        <v>5537</v>
      </c>
      <c r="AX532" s="6" t="s">
        <v>5537</v>
      </c>
      <c r="AY532" s="7"/>
      <c r="AZ532" s="3" t="s">
        <v>5537</v>
      </c>
      <c r="BA532" s="18" t="s">
        <v>5537</v>
      </c>
      <c r="BB532" s="18" t="s">
        <v>5537</v>
      </c>
      <c r="BC532" s="18" t="s">
        <v>5537</v>
      </c>
      <c r="BD532" s="18" t="s">
        <v>5537</v>
      </c>
      <c r="BE532" s="18" t="s">
        <v>5537</v>
      </c>
      <c r="BF532" s="18" t="s">
        <v>5537</v>
      </c>
      <c r="BG532" s="18" t="s">
        <v>5537</v>
      </c>
      <c r="BH532" s="18" t="s">
        <v>5537</v>
      </c>
      <c r="BI532" s="18" t="s">
        <v>5537</v>
      </c>
      <c r="BJ532" s="18" t="s">
        <v>5537</v>
      </c>
      <c r="BK532" s="18" t="s">
        <v>5537</v>
      </c>
      <c r="BL532" s="9" t="s">
        <v>5537</v>
      </c>
      <c r="BM532" s="14" t="s">
        <v>5537</v>
      </c>
      <c r="BN532" s="14" t="s">
        <v>5537</v>
      </c>
      <c r="BO532" s="14" t="str">
        <f>_xlfn.XLOOKUP(B532,'[4]cell downs 18042026 17h'!$B:$B,'[4]cell downs 18042026 17h'!$B:$B,"")</f>
        <v/>
      </c>
      <c r="BP532" s="14" t="str">
        <f>_xlfn.XLOOKUP(B532,'[5]Cells Huawei 19042026 15h'!$B:$B,'[5]Cells Huawei 19042026 15h'!$B:$B,"")</f>
        <v/>
      </c>
      <c r="BQ532" s="9" t="str">
        <f>_xlfn.XLOOKUP(B532,'[6]cells down 19042026 9H40'!$B:$B,'[6]cells down 19042026 9H40'!$B:$B,"")</f>
        <v/>
      </c>
      <c r="BR532" s="9" t="s">
        <v>667</v>
      </c>
      <c r="BS532" s="9" t="s">
        <v>5537</v>
      </c>
      <c r="BT532" s="108"/>
    </row>
    <row r="533" spans="1:72" s="9" customFormat="1" x14ac:dyDescent="0.35">
      <c r="A533" s="1" t="s">
        <v>4234</v>
      </c>
      <c r="B533" s="8" t="s">
        <v>4235</v>
      </c>
      <c r="C533" s="3" t="str">
        <f>_xlfn.XLOOKUP(B533,'[1]daily break down'!$D:$D,'[1]daily break down'!$E:$E,"")</f>
        <v>ADAMAOUA</v>
      </c>
      <c r="D533" s="1" t="s">
        <v>11</v>
      </c>
      <c r="E533" s="1" t="s">
        <v>12</v>
      </c>
      <c r="F533" s="3" t="s">
        <v>90</v>
      </c>
      <c r="G533" s="1" t="s">
        <v>4236</v>
      </c>
      <c r="H533" s="33" t="str">
        <f>_xlfn.XLOOKUP(B533,[2]CALCULATION!$B:$B,[2]CALCULATION!$H:$H,"")</f>
        <v>NOKIA</v>
      </c>
      <c r="I533" s="28">
        <v>0</v>
      </c>
      <c r="J533" s="28">
        <v>0</v>
      </c>
      <c r="K533" s="28">
        <v>0</v>
      </c>
      <c r="L533" s="28">
        <v>0</v>
      </c>
      <c r="M533" s="28">
        <v>0</v>
      </c>
      <c r="N533" s="28">
        <v>0</v>
      </c>
      <c r="O533" s="28">
        <v>0</v>
      </c>
      <c r="P533" s="28">
        <v>2.7158273919121294</v>
      </c>
      <c r="Q533" s="28">
        <v>1.6022050589572854</v>
      </c>
      <c r="R533" s="28">
        <v>0</v>
      </c>
      <c r="S533" s="93">
        <v>0</v>
      </c>
      <c r="T533" s="93">
        <f>_xlfn.XLOOKUP(B533,'[3]Nur des jours'!$B:$B,'[3]Nur des jours'!$U:$U,"")</f>
        <v>0.10440654847003564</v>
      </c>
      <c r="U533" s="93">
        <v>0</v>
      </c>
      <c r="V533" s="93">
        <v>0</v>
      </c>
      <c r="W533" s="93">
        <v>0.10440654847003564</v>
      </c>
      <c r="X533" s="93">
        <v>0</v>
      </c>
      <c r="Y533" s="93">
        <v>0</v>
      </c>
      <c r="Z533" s="93">
        <v>0</v>
      </c>
      <c r="AA533" s="93">
        <v>0</v>
      </c>
      <c r="AB533" s="93">
        <v>0</v>
      </c>
      <c r="AC533" s="93">
        <f>_xlfn.XLOOKUP(B533,'[3]Nur des jours'!$B:$B,'[3]Nur des jours'!$N:$N,"")</f>
        <v>0.29224559330884936</v>
      </c>
      <c r="AD533" s="93">
        <v>0.29224559330884936</v>
      </c>
      <c r="AE533" s="93">
        <v>0</v>
      </c>
      <c r="AF533" s="93">
        <v>0</v>
      </c>
      <c r="AG533" s="93"/>
      <c r="AH533" s="93">
        <v>2.1580444764049051E-3</v>
      </c>
      <c r="AI533" s="93">
        <v>1.5112366061972192E-2</v>
      </c>
      <c r="AJ533" s="93">
        <v>0</v>
      </c>
      <c r="AK533" s="93">
        <v>0</v>
      </c>
      <c r="AL533" s="93">
        <v>2.1580444764049051E-3</v>
      </c>
      <c r="AM533" s="49" t="s">
        <v>5559</v>
      </c>
      <c r="AN533" s="49"/>
      <c r="AO533" s="48" t="str" cm="1">
        <f t="array" ref="AO533">IFERROR(_xlfn.IFS(
AQ533="MPR ISSUE","PDH",
AQ533="BSS Hardware Issue","BSS",
AQ533="Sites strategiques, MLL, Pylone, etc.","ENVTECH",
AQ533="AKTIVCO DEFAUT GE &amp; POWER Cabinet","AKTIVCO",
AQ533="AKTIVCO Coupure ENEO &amp; Baisse de tension","AKTIVCO GRID ONLY",
AQ533="Coupure ENEO &amp; Baisse de tension","IHS GRID ONLY",
AQ533="Defaut GE &amp; POWER Cabinet","IHS",
AQ533="Sharing","Partners",
AQ533="Sites strategiques &amp; DataCenter","SST &amp; DC",
AQ533="Exclu","Exclu",
AQ533="SAT","SAT",
AQ533="SPARE-ISSUE","SPARE-ISSUE",
AQ533="Fiber CAmtel","TRANS_FO_CAMTEL",
AQ533="Fiber AOF","Fiber AOF",
AQ533="Projet OCM (HUAWEI)","TRAVAUX-HUAWEI",
AQ533="Projet OCM (NOKIA)","TRAVAUX-NOKIA",
AQ533="ACCESS-ISSUE","ACCESS-ISSUE",
AQ533="Projet OCM (ZTE, NOKIA, autres projets)","TRAVAUX OCM",
AQ533="No root CAuse","No root cause",
AQ533="ODU HS","PDH",
AQ533="IP &amp; VLAN","PDH",
AQ533="Warehouse HUAWEI","SPARE-ISSUE",
AQ533="SPARE-HS","SPARE-ISSUE",
AQ533="Power Telco","BSS",AQ533="no impacts","no impacts"
),"")</f>
        <v>No root cause</v>
      </c>
      <c r="AP533" s="48" t="str" cm="1">
        <f t="array" ref="AP533">IFERROR(_xlfn.IFS(
AQ533="MPR ISSUE","TX ISSUE",
AQ533="BSS Hardware Issue","RAN ISSUE",
AQ533="Sites strategiques, MLL, Pylone, etc.","ENVTECH",
AQ533="AKTIVCO DEFAUT GE &amp; POWER Cabinet","POWER ISSUE",
AQ533="AKTIVCO Coupure ENEO &amp; Baisse de tension","POWER ISSUE",
AQ533="Coupure ENEO &amp; Baisse de tension","POWER ISSUE",
AQ533="Defaut GE &amp; POWER Cabinet","POWER ISSUE",
AQ533="Sharing","POWER ISSUE",
AQ533="Sites strategiques &amp; DataCenter","POWER ISSUE",
AQ533="Exclu","Exclu",
AQ533="SAT","TX ISSUE",
AQ533="SPARE-ISSUE","SPARE-ISSUE",
AQ533="Fiber CAmtel","TX ISSUE",
AQ533="Fiber AOF","TX ISSUE",
AQ533="Projet OCM (HUAWEI)","TRAVAUX-HUAWEI",
AQ533="Projet OCM (NOKIA)","TRAVAUX -NOKIA",
AQ533="ACCESS-ISSUE","ACCESS-ISSUE",
AQ533="Projet OCM (ZTE, NOKIA, autres projets)","TRAVAUX OCM",
AQ533="No root CAuse","No root cause",
AQ533="ODU HS","TX ISSUE",
AQ533="IP &amp; VLAN","TX ISSUE",
AQ533="Warehouse HUAWEI","SPARE-ISSUE",
AQ533="SPARE-HS","SPARE-ISSUE",
AQ533="Power Telco","RAN ISSUE",AQ533="no impacts","no impacts"
),"")</f>
        <v>No root cause</v>
      </c>
      <c r="AQ533" s="67" t="s">
        <v>5344</v>
      </c>
      <c r="AR533" s="48" t="str" cm="1">
        <f t="array" ref="AR533">IFERROR(_xlfn.IFS(
AQ533="MPR ISSUE","ACTIVE",
AQ533="BSS Hardware Issue","ACTIVE",
AQ533="Sites strategiques, MLL, Pylone, etc.","PASSIVE",
AQ533="AKTIVCO DEFAUT GE &amp; POWER Cabinet","PASSIVE",
AQ533="AKTIVCO Coupure ENEO &amp; Baisse de tension","PASSIVE",
AQ533="Coupure ENEO &amp; Baisse de tension","PASSIVE",
AQ533="Defaut GE &amp; POWER Cabinet","PASSIVE",
AQ533="Sharing","PASSIVE",
AQ533="Sites strategiques &amp; DataCenter","PASSIVE",
AQ533="Exclu","Exclu",
AQ533="SAT","ACTIVE",
AQ533="SPARE-ISSUE","SPARE-ISSUE",
AQ533="Fiber CAmtel","ACTIVE",
AQ533="Fiber AOF","ACTIVE",
AQ533="Projet OCM (HUAWEI)","PLANNED WORKS",
AQ533="Projet OCM (NOKIA)","PLANNED WORKS",
AQ533="ACCESS-ISSUE","ACCESS-ISSUE",
AQ533="Projet OCM (ZTE, NOKIA, autres projets)","PLANNED WORKS",
AQ533="No root CAuse","No root cause",
AQ533="ODU HS","ACTIVE",
AQ533="IP &amp; VLAN","ACTIVE",
AQ533="Warehouse HUAWEI","SPARE-ISSUE",
AQ533="SPARE-HS","SPARE-ISSUE",
AQ533="Power Telco","ACTIVE", AQ533="no impacts","no impacts"
),"")</f>
        <v>No root cause</v>
      </c>
      <c r="AS533" s="92" t="s">
        <v>5869</v>
      </c>
      <c r="AT533" s="98" t="s">
        <v>4235</v>
      </c>
      <c r="AV533" s="17" t="s">
        <v>5537</v>
      </c>
      <c r="AW533" s="7" t="s">
        <v>5537</v>
      </c>
      <c r="AX533" s="6" t="s">
        <v>5537</v>
      </c>
      <c r="AY533" s="7"/>
      <c r="AZ533" s="3" t="s">
        <v>5537</v>
      </c>
      <c r="BA533" s="18" t="s">
        <v>5537</v>
      </c>
      <c r="BB533" s="18" t="s">
        <v>5537</v>
      </c>
      <c r="BC533" s="18" t="s">
        <v>5537</v>
      </c>
      <c r="BD533" s="18" t="s">
        <v>5537</v>
      </c>
      <c r="BE533" s="18" t="s">
        <v>5537</v>
      </c>
      <c r="BF533" s="18" t="s">
        <v>5537</v>
      </c>
      <c r="BG533" s="18" t="s">
        <v>5537</v>
      </c>
      <c r="BH533" s="18" t="s">
        <v>5537</v>
      </c>
      <c r="BI533" s="18" t="s">
        <v>5537</v>
      </c>
      <c r="BJ533" s="18" t="s">
        <v>5537</v>
      </c>
      <c r="BK533" s="18" t="s">
        <v>5537</v>
      </c>
      <c r="BL533" s="9" t="s">
        <v>5869</v>
      </c>
      <c r="BM533" s="14" t="s">
        <v>5537</v>
      </c>
      <c r="BN533" s="14" t="s">
        <v>5537</v>
      </c>
      <c r="BO533" s="14" t="str">
        <f>_xlfn.XLOOKUP(B533,'[4]cell downs 18042026 17h'!$B:$B,'[4]cell downs 18042026 17h'!$B:$B,"")</f>
        <v/>
      </c>
      <c r="BP533" s="14" t="str">
        <f>_xlfn.XLOOKUP(B533,'[5]Cells Huawei 19042026 15h'!$B:$B,'[5]Cells Huawei 19042026 15h'!$B:$B,"")</f>
        <v/>
      </c>
      <c r="BQ533" s="9" t="str">
        <f>_xlfn.XLOOKUP(B533,'[6]cells down 19042026 9H40'!$B:$B,'[6]cells down 19042026 9H40'!$B:$B,"")</f>
        <v/>
      </c>
      <c r="BR533" s="9" t="s">
        <v>4235</v>
      </c>
      <c r="BS533" s="9" t="s">
        <v>1713</v>
      </c>
      <c r="BT533" s="108"/>
    </row>
    <row r="534" spans="1:72" s="9" customFormat="1" x14ac:dyDescent="0.35">
      <c r="A534" s="3" t="s">
        <v>3730</v>
      </c>
      <c r="B534" s="25" t="s">
        <v>3731</v>
      </c>
      <c r="C534" s="3" t="str">
        <f>_xlfn.XLOOKUP(B534,'[1]daily break down'!$D:$D,'[1]daily break down'!$E:$E,"")</f>
        <v>Douala</v>
      </c>
      <c r="D534" s="3" t="s">
        <v>357</v>
      </c>
      <c r="E534" s="3" t="s">
        <v>5528</v>
      </c>
      <c r="F534" s="3" t="s">
        <v>31</v>
      </c>
      <c r="G534" s="3" t="s">
        <v>32</v>
      </c>
      <c r="H534" s="34" t="str">
        <f>_xlfn.XLOOKUP(B534,[2]CALCULATION!$B:$B,[2]CALCULATION!$H:$H,"")</f>
        <v>ZTE</v>
      </c>
      <c r="I534" s="28">
        <v>0</v>
      </c>
      <c r="J534" s="28">
        <v>0</v>
      </c>
      <c r="K534" s="28">
        <v>0</v>
      </c>
      <c r="L534" s="28">
        <v>0</v>
      </c>
      <c r="M534" s="28">
        <v>0</v>
      </c>
      <c r="N534" s="28">
        <v>7.1433234027617267</v>
      </c>
      <c r="O534" s="28">
        <v>0</v>
      </c>
      <c r="P534" s="28">
        <v>1.0183829719233059E-2</v>
      </c>
      <c r="Q534" s="28">
        <v>0</v>
      </c>
      <c r="R534" s="28">
        <v>0</v>
      </c>
      <c r="S534" s="93">
        <v>0</v>
      </c>
      <c r="T534" s="93">
        <f>_xlfn.XLOOKUP(B534,'[3]Nur des jours'!$B:$B,'[3]Nur des jours'!$U:$U,"")</f>
        <v>0</v>
      </c>
      <c r="U534" s="93">
        <v>0</v>
      </c>
      <c r="V534" s="93">
        <v>0</v>
      </c>
      <c r="W534" s="93">
        <v>0</v>
      </c>
      <c r="X534" s="93">
        <v>0</v>
      </c>
      <c r="Y534" s="93">
        <v>0</v>
      </c>
      <c r="Z534" s="93">
        <v>0</v>
      </c>
      <c r="AA534" s="93">
        <v>0</v>
      </c>
      <c r="AB534" s="93">
        <v>0</v>
      </c>
      <c r="AC534" s="93">
        <f>_xlfn.XLOOKUP(B534,'[3]Nur des jours'!$B:$B,'[3]Nur des jours'!$N:$N,"")</f>
        <v>0</v>
      </c>
      <c r="AD534" s="93">
        <v>0</v>
      </c>
      <c r="AE534" s="93">
        <v>0</v>
      </c>
      <c r="AF534" s="93">
        <v>0</v>
      </c>
      <c r="AG534" s="93"/>
      <c r="AH534" s="93">
        <v>1.9440235365960584E-3</v>
      </c>
      <c r="AI534" s="93">
        <v>0</v>
      </c>
      <c r="AJ534" s="93">
        <v>0</v>
      </c>
      <c r="AK534" s="93">
        <v>3.7278354532061112E-3</v>
      </c>
      <c r="AL534" s="93">
        <v>1.9440235365960584E-3</v>
      </c>
      <c r="AM534" s="49" t="s">
        <v>5559</v>
      </c>
      <c r="AN534" s="49"/>
      <c r="AO534" s="48" t="str" cm="1">
        <f t="array" ref="AO534">IFERROR(_xlfn.IFS(
AQ534="MPR ISSUE","PDH",
AQ534="BSS Hardware Issue","BSS",
AQ534="Sites strategiques, MLL, Pylone, etc.","ENVTECH",
AQ534="AKTIVCO DEFAUT GE &amp; POWER Cabinet","AKTIVCO",
AQ534="AKTIVCO Coupure ENEO &amp; Baisse de tension","AKTIVCO GRID ONLY",
AQ534="Coupure ENEO &amp; Baisse de tension","IHS GRID ONLY",
AQ534="Defaut GE &amp; POWER Cabinet","IHS",
AQ534="Sharing","Partners",
AQ534="Sites strategiques &amp; DataCenter","SST &amp; DC",
AQ534="Exclu","Exclu",
AQ534="SAT","SAT",
AQ534="SPARE-ISSUE","SPARE-ISSUE",
AQ534="Fiber CAmtel","TRANS_FO_CAMTEL",
AQ534="Fiber AOF","Fiber AOF",
AQ534="Projet OCM (HUAWEI)","TRAVAUX-HUAWEI",
AQ534="Projet OCM (NOKIA)","TRAVAUX-NOKIA",
AQ534="ACCESS-ISSUE","ACCESS-ISSUE",
AQ534="Projet OCM (ZTE, NOKIA, autres projets)","TRAVAUX OCM",
AQ534="No root CAuse","No root cause",
AQ534="ODU HS","PDH",
AQ534="IP &amp; VLAN","PDH",
AQ534="Warehouse HUAWEI","SPARE-ISSUE",
AQ534="SPARE-HS","SPARE-ISSUE",
AQ534="Power Telco","BSS",AQ534="no impacts","no impacts"
),"")</f>
        <v>No root cause</v>
      </c>
      <c r="AP534" s="48" t="str" cm="1">
        <f t="array" ref="AP534">IFERROR(_xlfn.IFS(
AQ534="MPR ISSUE","TX ISSUE",
AQ534="BSS Hardware Issue","RAN ISSUE",
AQ534="Sites strategiques, MLL, Pylone, etc.","ENVTECH",
AQ534="AKTIVCO DEFAUT GE &amp; POWER Cabinet","POWER ISSUE",
AQ534="AKTIVCO Coupure ENEO &amp; Baisse de tension","POWER ISSUE",
AQ534="Coupure ENEO &amp; Baisse de tension","POWER ISSUE",
AQ534="Defaut GE &amp; POWER Cabinet","POWER ISSUE",
AQ534="Sharing","POWER ISSUE",
AQ534="Sites strategiques &amp; DataCenter","POWER ISSUE",
AQ534="Exclu","Exclu",
AQ534="SAT","TX ISSUE",
AQ534="SPARE-ISSUE","SPARE-ISSUE",
AQ534="Fiber CAmtel","TX ISSUE",
AQ534="Fiber AOF","TX ISSUE",
AQ534="Projet OCM (HUAWEI)","TRAVAUX-HUAWEI",
AQ534="Projet OCM (NOKIA)","TRAVAUX -NOKIA",
AQ534="ACCESS-ISSUE","ACCESS-ISSUE",
AQ534="Projet OCM (ZTE, NOKIA, autres projets)","TRAVAUX OCM",
AQ534="No root CAuse","No root cause",
AQ534="ODU HS","TX ISSUE",
AQ534="IP &amp; VLAN","TX ISSUE",
AQ534="Warehouse HUAWEI","SPARE-ISSUE",
AQ534="SPARE-HS","SPARE-ISSUE",
AQ534="Power Telco","RAN ISSUE",AQ534="no impacts","no impacts"
),"")</f>
        <v>No root cause</v>
      </c>
      <c r="AQ534" s="67" t="s">
        <v>5344</v>
      </c>
      <c r="AR534" s="48" t="str" cm="1">
        <f t="array" ref="AR534">IFERROR(_xlfn.IFS(
AQ534="MPR ISSUE","ACTIVE",
AQ534="BSS Hardware Issue","ACTIVE",
AQ534="Sites strategiques, MLL, Pylone, etc.","PASSIVE",
AQ534="AKTIVCO DEFAUT GE &amp; POWER Cabinet","PASSIVE",
AQ534="AKTIVCO Coupure ENEO &amp; Baisse de tension","PASSIVE",
AQ534="Coupure ENEO &amp; Baisse de tension","PASSIVE",
AQ534="Defaut GE &amp; POWER Cabinet","PASSIVE",
AQ534="Sharing","PASSIVE",
AQ534="Sites strategiques &amp; DataCenter","PASSIVE",
AQ534="Exclu","Exclu",
AQ534="SAT","ACTIVE",
AQ534="SPARE-ISSUE","SPARE-ISSUE",
AQ534="Fiber CAmtel","ACTIVE",
AQ534="Fiber AOF","ACTIVE",
AQ534="Projet OCM (HUAWEI)","PLANNED WORKS",
AQ534="Projet OCM (NOKIA)","PLANNED WORKS",
AQ534="ACCESS-ISSUE","ACCESS-ISSUE",
AQ534="Projet OCM (ZTE, NOKIA, autres projets)","PLANNED WORKS",
AQ534="No root CAuse","No root cause",
AQ534="ODU HS","ACTIVE",
AQ534="IP &amp; VLAN","ACTIVE",
AQ534="Warehouse HUAWEI","SPARE-ISSUE",
AQ534="SPARE-HS","SPARE-ISSUE",
AQ534="Power Telco","ACTIVE", AQ534="no impacts","no impacts"
),"")</f>
        <v>No root cause</v>
      </c>
      <c r="AS534" s="92" t="s">
        <v>5537</v>
      </c>
      <c r="AT534" s="98" t="s">
        <v>3731</v>
      </c>
      <c r="AV534" s="17" t="s">
        <v>5537</v>
      </c>
      <c r="AW534" s="7" t="s">
        <v>5537</v>
      </c>
      <c r="AX534" s="6" t="s">
        <v>5537</v>
      </c>
      <c r="AY534" s="7"/>
      <c r="AZ534" s="3" t="s">
        <v>5537</v>
      </c>
      <c r="BA534" s="18" t="s">
        <v>5537</v>
      </c>
      <c r="BB534" s="18" t="s">
        <v>5537</v>
      </c>
      <c r="BC534" s="18" t="s">
        <v>5537</v>
      </c>
      <c r="BD534" s="18" t="s">
        <v>5537</v>
      </c>
      <c r="BE534" s="18" t="s">
        <v>5537</v>
      </c>
      <c r="BF534" s="18" t="s">
        <v>5537</v>
      </c>
      <c r="BG534" s="18" t="s">
        <v>5537</v>
      </c>
      <c r="BH534" s="18" t="s">
        <v>5537</v>
      </c>
      <c r="BI534" s="18" t="s">
        <v>5537</v>
      </c>
      <c r="BJ534" s="18" t="s">
        <v>5537</v>
      </c>
      <c r="BK534" s="18" t="s">
        <v>5537</v>
      </c>
      <c r="BL534" s="9" t="s">
        <v>5537</v>
      </c>
      <c r="BM534" s="14" t="s">
        <v>5537</v>
      </c>
      <c r="BN534" s="14" t="s">
        <v>5537</v>
      </c>
      <c r="BO534" s="14" t="str">
        <f>_xlfn.XLOOKUP(B534,'[4]cell downs 18042026 17h'!$B:$B,'[4]cell downs 18042026 17h'!$B:$B,"")</f>
        <v/>
      </c>
      <c r="BP534" s="14" t="str">
        <f>_xlfn.XLOOKUP(B534,'[5]Cells Huawei 19042026 15h'!$B:$B,'[5]Cells Huawei 19042026 15h'!$B:$B,"")</f>
        <v/>
      </c>
      <c r="BQ534" s="9" t="str">
        <f>_xlfn.XLOOKUP(B534,'[6]cells down 19042026 9H40'!$B:$B,'[6]cells down 19042026 9H40'!$B:$B,"")</f>
        <v/>
      </c>
      <c r="BR534" s="9" t="s">
        <v>5537</v>
      </c>
      <c r="BS534" s="9" t="s">
        <v>5537</v>
      </c>
      <c r="BT534" s="108"/>
    </row>
    <row r="535" spans="1:72" s="9" customFormat="1" x14ac:dyDescent="0.35">
      <c r="A535" s="1" t="s">
        <v>1084</v>
      </c>
      <c r="B535" s="8" t="s">
        <v>1085</v>
      </c>
      <c r="C535" s="3" t="str">
        <f>_xlfn.XLOOKUP(B535,'[1]daily break down'!$D:$D,'[1]daily break down'!$E:$E,"")</f>
        <v>EXTREME-NORD</v>
      </c>
      <c r="D535" s="1" t="s">
        <v>11</v>
      </c>
      <c r="E535" s="1" t="s">
        <v>96</v>
      </c>
      <c r="F535" s="3" t="s">
        <v>55</v>
      </c>
      <c r="G535" s="1" t="s">
        <v>1084</v>
      </c>
      <c r="H535" s="33" t="str">
        <f>_xlfn.XLOOKUP(B535,[2]CALCULATION!$B:$B,[2]CALCULATION!$H:$H,"")</f>
        <v>NOKIA</v>
      </c>
      <c r="I535" s="28">
        <v>0</v>
      </c>
      <c r="J535" s="28">
        <v>2.7645971274559804E-3</v>
      </c>
      <c r="K535" s="28">
        <v>4.1782281180049188E-2</v>
      </c>
      <c r="L535" s="28">
        <v>0</v>
      </c>
      <c r="M535" s="28">
        <v>0</v>
      </c>
      <c r="N535" s="28">
        <v>0</v>
      </c>
      <c r="O535" s="28">
        <v>0</v>
      </c>
      <c r="P535" s="28">
        <v>0.12041814767257501</v>
      </c>
      <c r="Q535" s="28">
        <v>0.47552141736597703</v>
      </c>
      <c r="R535" s="28">
        <v>0</v>
      </c>
      <c r="S535" s="93">
        <v>0</v>
      </c>
      <c r="T535" s="93">
        <f>_xlfn.XLOOKUP(B535,'[3]Nur des jours'!$B:$B,'[3]Nur des jours'!$U:$U,"")</f>
        <v>0.30939685048651261</v>
      </c>
      <c r="U535" s="93">
        <v>0.12615152974952956</v>
      </c>
      <c r="V535" s="93">
        <v>2.0849861988809393E-2</v>
      </c>
      <c r="W535" s="93">
        <v>0.30939685048651266</v>
      </c>
      <c r="X535" s="93">
        <v>0</v>
      </c>
      <c r="Y535" s="93">
        <v>0</v>
      </c>
      <c r="Z535" s="93">
        <v>0</v>
      </c>
      <c r="AA535" s="93">
        <v>1.6230860554741829E-2</v>
      </c>
      <c r="AB535" s="93">
        <v>0</v>
      </c>
      <c r="AC535" s="93">
        <f>_xlfn.XLOOKUP(B535,'[3]Nur des jours'!$B:$B,'[3]Nur des jours'!$N:$N,"")</f>
        <v>0.46249925092671063</v>
      </c>
      <c r="AD535" s="93">
        <v>0.46249925092671063</v>
      </c>
      <c r="AE535" s="93">
        <v>0</v>
      </c>
      <c r="AF535" s="93">
        <v>0</v>
      </c>
      <c r="AG535" s="93"/>
      <c r="AH535" s="93">
        <v>1.7836110499716445E-3</v>
      </c>
      <c r="AI535" s="93">
        <v>0</v>
      </c>
      <c r="AJ535" s="93">
        <v>5.3129275262971572E-3</v>
      </c>
      <c r="AK535" s="93">
        <v>0</v>
      </c>
      <c r="AL535" s="93">
        <v>1.7836110499716445E-3</v>
      </c>
      <c r="AM535" s="49" t="s">
        <v>5601</v>
      </c>
      <c r="AN535" s="49"/>
      <c r="AO535" s="48" t="str" cm="1">
        <f t="array" ref="AO535">IFERROR(_xlfn.IFS(
AQ535="MPR ISSUE","PDH",
AQ535="BSS Hardware Issue","BSS",
AQ535="Sites strategiques, MLL, Pylone, etc.","ENVTECH",
AQ535="AKTIVCO DEFAUT GE &amp; POWER Cabinet","AKTIVCO",
AQ535="AKTIVCO Coupure ENEO &amp; Baisse de tension","AKTIVCO GRID ONLY",
AQ535="Coupure ENEO &amp; Baisse de tension","IHS GRID ONLY",
AQ535="Defaut GE &amp; POWER Cabinet","IHS",
AQ535="Sharing","Partners",
AQ535="Sites strategiques &amp; DataCenter","SST &amp; DC",
AQ535="Exclu","Exclu",
AQ535="SAT","SAT",
AQ535="SPARE-ISSUE","SPARE-ISSUE",
AQ535="Fiber CAmtel","TRANS_FO_CAMTEL",
AQ535="Fiber AOF","Fiber AOF",
AQ535="Projet OCM (HUAWEI)","TRAVAUX-HUAWEI",
AQ535="Projet OCM (NOKIA)","TRAVAUX-NOKIA",
AQ535="ACCESS-ISSUE","ACCESS-ISSUE",
AQ535="Projet OCM (ZTE, NOKIA, autres projets)","TRAVAUX OCM",
AQ535="No root CAuse","No root cause",
AQ535="ODU HS","PDH",
AQ535="IP &amp; VLAN","PDH",
AQ535="Warehouse HUAWEI","SPARE-ISSUE",
AQ535="SPARE-HS","SPARE-ISSUE",
AQ535="Power Telco","BSS",AQ535="no impacts","no impacts"
),"")</f>
        <v>No root cause</v>
      </c>
      <c r="AP535" s="48" t="str" cm="1">
        <f t="array" ref="AP535">IFERROR(_xlfn.IFS(
AQ535="MPR ISSUE","TX ISSUE",
AQ535="BSS Hardware Issue","RAN ISSUE",
AQ535="Sites strategiques, MLL, Pylone, etc.","ENVTECH",
AQ535="AKTIVCO DEFAUT GE &amp; POWER Cabinet","POWER ISSUE",
AQ535="AKTIVCO Coupure ENEO &amp; Baisse de tension","POWER ISSUE",
AQ535="Coupure ENEO &amp; Baisse de tension","POWER ISSUE",
AQ535="Defaut GE &amp; POWER Cabinet","POWER ISSUE",
AQ535="Sharing","POWER ISSUE",
AQ535="Sites strategiques &amp; DataCenter","POWER ISSUE",
AQ535="Exclu","Exclu",
AQ535="SAT","TX ISSUE",
AQ535="SPARE-ISSUE","SPARE-ISSUE",
AQ535="Fiber CAmtel","TX ISSUE",
AQ535="Fiber AOF","TX ISSUE",
AQ535="Projet OCM (HUAWEI)","TRAVAUX-HUAWEI",
AQ535="Projet OCM (NOKIA)","TRAVAUX -NOKIA",
AQ535="ACCESS-ISSUE","ACCESS-ISSUE",
AQ535="Projet OCM (ZTE, NOKIA, autres projets)","TRAVAUX OCM",
AQ535="No root CAuse","No root cause",
AQ535="ODU HS","TX ISSUE",
AQ535="IP &amp; VLAN","TX ISSUE",
AQ535="Warehouse HUAWEI","SPARE-ISSUE",
AQ535="SPARE-HS","SPARE-ISSUE",
AQ535="Power Telco","RAN ISSUE",AQ535="no impacts","no impacts"
),"")</f>
        <v>No root cause</v>
      </c>
      <c r="AQ535" s="67" t="s">
        <v>5344</v>
      </c>
      <c r="AR535" s="48" t="str" cm="1">
        <f t="array" ref="AR535">IFERROR(_xlfn.IFS(
AQ535="MPR ISSUE","ACTIVE",
AQ535="BSS Hardware Issue","ACTIVE",
AQ535="Sites strategiques, MLL, Pylone, etc.","PASSIVE",
AQ535="AKTIVCO DEFAUT GE &amp; POWER Cabinet","PASSIVE",
AQ535="AKTIVCO Coupure ENEO &amp; Baisse de tension","PASSIVE",
AQ535="Coupure ENEO &amp; Baisse de tension","PASSIVE",
AQ535="Defaut GE &amp; POWER Cabinet","PASSIVE",
AQ535="Sharing","PASSIVE",
AQ535="Sites strategiques &amp; DataCenter","PASSIVE",
AQ535="Exclu","Exclu",
AQ535="SAT","ACTIVE",
AQ535="SPARE-ISSUE","SPARE-ISSUE",
AQ535="Fiber CAmtel","ACTIVE",
AQ535="Fiber AOF","ACTIVE",
AQ535="Projet OCM (HUAWEI)","PLANNED WORKS",
AQ535="Projet OCM (NOKIA)","PLANNED WORKS",
AQ535="ACCESS-ISSUE","ACCESS-ISSUE",
AQ535="Projet OCM (ZTE, NOKIA, autres projets)","PLANNED WORKS",
AQ535="No root CAuse","No root cause",
AQ535="ODU HS","ACTIVE",
AQ535="IP &amp; VLAN","ACTIVE",
AQ535="Warehouse HUAWEI","SPARE-ISSUE",
AQ535="SPARE-HS","SPARE-ISSUE",
AQ535="Power Telco","ACTIVE", AQ535="no impacts","no impacts"
),"")</f>
        <v>No root cause</v>
      </c>
      <c r="AS535" s="92" t="s">
        <v>5951</v>
      </c>
      <c r="AT535" s="98" t="s">
        <v>1085</v>
      </c>
      <c r="AV535" s="17" t="s">
        <v>5537</v>
      </c>
      <c r="AW535" s="7" t="s">
        <v>5537</v>
      </c>
      <c r="AX535" s="6" t="s">
        <v>5537</v>
      </c>
      <c r="AY535" s="7"/>
      <c r="AZ535" s="3" t="s">
        <v>5537</v>
      </c>
      <c r="BA535" s="18" t="s">
        <v>5537</v>
      </c>
      <c r="BB535" s="18" t="s">
        <v>5537</v>
      </c>
      <c r="BC535" s="18" t="s">
        <v>5537</v>
      </c>
      <c r="BD535" s="18" t="s">
        <v>5537</v>
      </c>
      <c r="BE535" s="18" t="s">
        <v>5537</v>
      </c>
      <c r="BF535" s="18" t="s">
        <v>5537</v>
      </c>
      <c r="BG535" s="18" t="s">
        <v>5537</v>
      </c>
      <c r="BH535" s="18" t="s">
        <v>5537</v>
      </c>
      <c r="BI535" s="18" t="s">
        <v>5537</v>
      </c>
      <c r="BJ535" s="18" t="s">
        <v>5537</v>
      </c>
      <c r="BK535" s="18" t="s">
        <v>5537</v>
      </c>
      <c r="BL535" s="9" t="s">
        <v>5951</v>
      </c>
      <c r="BM535" s="14" t="s">
        <v>5537</v>
      </c>
      <c r="BN535" s="14" t="s">
        <v>5537</v>
      </c>
      <c r="BO535" s="14" t="str">
        <f>_xlfn.XLOOKUP(B535,'[4]cell downs 18042026 17h'!$B:$B,'[4]cell downs 18042026 17h'!$B:$B,"")</f>
        <v/>
      </c>
      <c r="BP535" s="14" t="str">
        <f>_xlfn.XLOOKUP(B535,'[5]Cells Huawei 19042026 15h'!$B:$B,'[5]Cells Huawei 19042026 15h'!$B:$B,"")</f>
        <v/>
      </c>
      <c r="BQ535" s="9" t="str">
        <f>_xlfn.XLOOKUP(B535,'[6]cells down 19042026 9H40'!$B:$B,'[6]cells down 19042026 9H40'!$B:$B,"")</f>
        <v/>
      </c>
      <c r="BR535" s="9" t="s">
        <v>1085</v>
      </c>
      <c r="BS535" s="9" t="s">
        <v>1129</v>
      </c>
      <c r="BT535" s="108"/>
    </row>
    <row r="536" spans="1:72" s="9" customFormat="1" x14ac:dyDescent="0.35">
      <c r="A536" s="1" t="s">
        <v>1330</v>
      </c>
      <c r="B536" s="8" t="s">
        <v>1331</v>
      </c>
      <c r="C536" s="3" t="str">
        <f>_xlfn.XLOOKUP(B536,'[1]daily break down'!$D:$D,'[1]daily break down'!$E:$E,"")</f>
        <v>CENTRE</v>
      </c>
      <c r="D536" s="1" t="s">
        <v>11</v>
      </c>
      <c r="E536" s="1" t="s">
        <v>12</v>
      </c>
      <c r="F536" s="3" t="s">
        <v>69</v>
      </c>
      <c r="G536" s="1" t="s">
        <v>1330</v>
      </c>
      <c r="H536" s="33" t="str">
        <f>_xlfn.XLOOKUP(B536,[2]CALCULATION!$B:$B,[2]CALCULATION!$H:$H,"")</f>
        <v>NOKIA</v>
      </c>
      <c r="I536" s="28">
        <v>6.1721398562651301E-3</v>
      </c>
      <c r="J536" s="28">
        <v>1.7954328508768946E-2</v>
      </c>
      <c r="K536" s="28">
        <v>1.8715830302042599E-2</v>
      </c>
      <c r="L536" s="28">
        <v>7.053876623717043E-3</v>
      </c>
      <c r="M536" s="28">
        <v>9.7441728519028405E-3</v>
      </c>
      <c r="N536" s="28">
        <v>2.2009323514430069E-2</v>
      </c>
      <c r="O536" s="28">
        <v>3.7264317590767544E-2</v>
      </c>
      <c r="P536" s="28">
        <v>8.2602530762207541E-3</v>
      </c>
      <c r="Q536" s="28">
        <v>1.5448402694620869E-2</v>
      </c>
      <c r="R536" s="28">
        <v>4.5637836259296814E-2</v>
      </c>
      <c r="S536" s="93">
        <v>9.1401921285002699E-2</v>
      </c>
      <c r="T536" s="93">
        <f>_xlfn.XLOOKUP(B536,'[3]Nur des jours'!$B:$B,'[3]Nur des jours'!$U:$U,"")</f>
        <v>0</v>
      </c>
      <c r="U536" s="93">
        <v>1.2104835417411539E-2</v>
      </c>
      <c r="V536" s="93">
        <v>6.2422774110888072E-3</v>
      </c>
      <c r="W536" s="93">
        <v>0</v>
      </c>
      <c r="X536" s="93">
        <v>3.7863871267831362E-2</v>
      </c>
      <c r="Y536" s="93">
        <v>7.7939292247021646E-3</v>
      </c>
      <c r="Z536" s="93">
        <v>0.26665225592338632</v>
      </c>
      <c r="AA536" s="93">
        <v>0.11105903268242433</v>
      </c>
      <c r="AB536" s="93">
        <v>7.6155784415280238E-3</v>
      </c>
      <c r="AC536" s="93">
        <f>_xlfn.XLOOKUP(B536,'[3]Nur des jours'!$B:$B,'[3]Nur des jours'!$N:$N,"")</f>
        <v>1.3929196165886155E-2</v>
      </c>
      <c r="AD536" s="93">
        <v>1.3929196165886155E-2</v>
      </c>
      <c r="AE536" s="93">
        <v>7.9901150861933796E-3</v>
      </c>
      <c r="AF536" s="93">
        <v>7.6690836764802921E-3</v>
      </c>
      <c r="AG536" s="93"/>
      <c r="AH536" s="93">
        <v>1.7835078317396413E-3</v>
      </c>
      <c r="AI536" s="93">
        <v>0</v>
      </c>
      <c r="AJ536" s="93">
        <v>5.3126200652136241E-3</v>
      </c>
      <c r="AK536" s="93">
        <v>0</v>
      </c>
      <c r="AL536" s="93">
        <v>1.7835078317396413E-3</v>
      </c>
      <c r="AM536" s="49" t="s">
        <v>5559</v>
      </c>
      <c r="AN536" s="49"/>
      <c r="AO536" s="48" t="str" cm="1">
        <f t="array" ref="AO536">IFERROR(_xlfn.IFS(
AQ536="MPR ISSUE","PDH",
AQ536="BSS Hardware Issue","BSS",
AQ536="Sites strategiques, MLL, Pylone, etc.","ENVTECH",
AQ536="AKTIVCO DEFAUT GE &amp; POWER Cabinet","AKTIVCO",
AQ536="AKTIVCO Coupure ENEO &amp; Baisse de tension","AKTIVCO GRID ONLY",
AQ536="Coupure ENEO &amp; Baisse de tension","IHS GRID ONLY",
AQ536="Defaut GE &amp; POWER Cabinet","IHS",
AQ536="Sharing","Partners",
AQ536="Sites strategiques &amp; DataCenter","SST &amp; DC",
AQ536="Exclu","Exclu",
AQ536="SAT","SAT",
AQ536="SPARE-ISSUE","SPARE-ISSUE",
AQ536="Fiber CAmtel","TRANS_FO_CAMTEL",
AQ536="Fiber AOF","Fiber AOF",
AQ536="Projet OCM (HUAWEI)","TRAVAUX-HUAWEI",
AQ536="Projet OCM (NOKIA)","TRAVAUX-NOKIA",
AQ536="ACCESS-ISSUE","ACCESS-ISSUE",
AQ536="Projet OCM (ZTE, NOKIA, autres projets)","TRAVAUX OCM",
AQ536="No root CAuse","No root cause",
AQ536="ODU HS","PDH",
AQ536="IP &amp; VLAN","PDH",
AQ536="Warehouse HUAWEI","SPARE-ISSUE",
AQ536="SPARE-HS","SPARE-ISSUE",
AQ536="Power Telco","BSS",AQ536="no impacts","no impacts"
),"")</f>
        <v>No root cause</v>
      </c>
      <c r="AP536" s="48" t="str" cm="1">
        <f t="array" ref="AP536">IFERROR(_xlfn.IFS(
AQ536="MPR ISSUE","TX ISSUE",
AQ536="BSS Hardware Issue","RAN ISSUE",
AQ536="Sites strategiques, MLL, Pylone, etc.","ENVTECH",
AQ536="AKTIVCO DEFAUT GE &amp; POWER Cabinet","POWER ISSUE",
AQ536="AKTIVCO Coupure ENEO &amp; Baisse de tension","POWER ISSUE",
AQ536="Coupure ENEO &amp; Baisse de tension","POWER ISSUE",
AQ536="Defaut GE &amp; POWER Cabinet","POWER ISSUE",
AQ536="Sharing","POWER ISSUE",
AQ536="Sites strategiques &amp; DataCenter","POWER ISSUE",
AQ536="Exclu","Exclu",
AQ536="SAT","TX ISSUE",
AQ536="SPARE-ISSUE","SPARE-ISSUE",
AQ536="Fiber CAmtel","TX ISSUE",
AQ536="Fiber AOF","TX ISSUE",
AQ536="Projet OCM (HUAWEI)","TRAVAUX-HUAWEI",
AQ536="Projet OCM (NOKIA)","TRAVAUX -NOKIA",
AQ536="ACCESS-ISSUE","ACCESS-ISSUE",
AQ536="Projet OCM (ZTE, NOKIA, autres projets)","TRAVAUX OCM",
AQ536="No root CAuse","No root cause",
AQ536="ODU HS","TX ISSUE",
AQ536="IP &amp; VLAN","TX ISSUE",
AQ536="Warehouse HUAWEI","SPARE-ISSUE",
AQ536="SPARE-HS","SPARE-ISSUE",
AQ536="Power Telco","RAN ISSUE",AQ536="no impacts","no impacts"
),"")</f>
        <v>No root cause</v>
      </c>
      <c r="AQ536" s="127" t="s">
        <v>5344</v>
      </c>
      <c r="AR536" s="48" t="str" cm="1">
        <f t="array" ref="AR536">IFERROR(_xlfn.IFS(
AQ536="MPR ISSUE","ACTIVE",
AQ536="BSS Hardware Issue","ACTIVE",
AQ536="Sites strategiques, MLL, Pylone, etc.","PASSIVE",
AQ536="AKTIVCO DEFAUT GE &amp; POWER Cabinet","PASSIVE",
AQ536="AKTIVCO Coupure ENEO &amp; Baisse de tension","PASSIVE",
AQ536="Coupure ENEO &amp; Baisse de tension","PASSIVE",
AQ536="Defaut GE &amp; POWER Cabinet","PASSIVE",
AQ536="Sharing","PASSIVE",
AQ536="Sites strategiques &amp; DataCenter","PASSIVE",
AQ536="Exclu","Exclu",
AQ536="SAT","ACTIVE",
AQ536="SPARE-ISSUE","SPARE-ISSUE",
AQ536="Fiber CAmtel","ACTIVE",
AQ536="Fiber AOF","ACTIVE",
AQ536="Projet OCM (HUAWEI)","PLANNED WORKS",
AQ536="Projet OCM (NOKIA)","PLANNED WORKS",
AQ536="ACCESS-ISSUE","ACCESS-ISSUE",
AQ536="Projet OCM (ZTE, NOKIA, autres projets)","PLANNED WORKS",
AQ536="No root CAuse","No root cause",
AQ536="ODU HS","ACTIVE",
AQ536="IP &amp; VLAN","ACTIVE",
AQ536="Warehouse HUAWEI","SPARE-ISSUE",
AQ536="SPARE-HS","SPARE-ISSUE",
AQ536="Power Telco","ACTIVE", AQ536="no impacts","no impacts"
),"")</f>
        <v>No root cause</v>
      </c>
      <c r="AS536" s="92" t="s">
        <v>5537</v>
      </c>
      <c r="AT536" s="98" t="s">
        <v>1331</v>
      </c>
      <c r="AV536" s="17" t="s">
        <v>5537</v>
      </c>
      <c r="AW536" s="7" t="s">
        <v>5537</v>
      </c>
      <c r="AX536" s="6" t="s">
        <v>5537</v>
      </c>
      <c r="AY536" s="7"/>
      <c r="AZ536" s="3" t="s">
        <v>5537</v>
      </c>
      <c r="BA536" s="18" t="s">
        <v>5537</v>
      </c>
      <c r="BB536" s="18" t="s">
        <v>5537</v>
      </c>
      <c r="BC536" s="18" t="s">
        <v>5537</v>
      </c>
      <c r="BD536" s="18" t="s">
        <v>5537</v>
      </c>
      <c r="BE536" s="18" t="s">
        <v>5537</v>
      </c>
      <c r="BF536" s="18" t="s">
        <v>5537</v>
      </c>
      <c r="BG536" s="18" t="s">
        <v>5537</v>
      </c>
      <c r="BH536" s="18" t="s">
        <v>5537</v>
      </c>
      <c r="BI536" s="18" t="s">
        <v>5537</v>
      </c>
      <c r="BJ536" s="18" t="s">
        <v>5537</v>
      </c>
      <c r="BK536" s="18" t="s">
        <v>5537</v>
      </c>
      <c r="BL536" s="9" t="s">
        <v>5537</v>
      </c>
      <c r="BM536" s="14" t="s">
        <v>5537</v>
      </c>
      <c r="BN536" s="14" t="s">
        <v>5537</v>
      </c>
      <c r="BO536" s="14" t="str">
        <f>_xlfn.XLOOKUP(B536,'[4]cell downs 18042026 17h'!$B:$B,'[4]cell downs 18042026 17h'!$B:$B,"")</f>
        <v/>
      </c>
      <c r="BP536" s="14" t="str">
        <f>_xlfn.XLOOKUP(B536,'[5]Cells Huawei 19042026 15h'!$B:$B,'[5]Cells Huawei 19042026 15h'!$B:$B,"")</f>
        <v/>
      </c>
      <c r="BQ536" s="9" t="str">
        <f>_xlfn.XLOOKUP(B536,'[6]cells down 19042026 9H40'!$B:$B,'[6]cells down 19042026 9H40'!$B:$B,"")</f>
        <v/>
      </c>
      <c r="BR536" s="9" t="s">
        <v>5537</v>
      </c>
      <c r="BS536" s="9" t="s">
        <v>12</v>
      </c>
      <c r="BT536" s="108"/>
    </row>
    <row r="537" spans="1:72" s="9" customFormat="1" x14ac:dyDescent="0.35">
      <c r="A537" s="1" t="s">
        <v>407</v>
      </c>
      <c r="B537" s="8" t="s">
        <v>408</v>
      </c>
      <c r="C537" s="3" t="str">
        <f>_xlfn.XLOOKUP(B537,'[1]daily break down'!$D:$D,'[1]daily break down'!$E:$E,"")</f>
        <v>Douala</v>
      </c>
      <c r="D537" s="1" t="s">
        <v>11</v>
      </c>
      <c r="E537" s="1" t="s">
        <v>12</v>
      </c>
      <c r="F537" s="3" t="s">
        <v>31</v>
      </c>
      <c r="G537" s="1" t="s">
        <v>32</v>
      </c>
      <c r="H537" s="34" t="str">
        <f>_xlfn.XLOOKUP(B537,[2]CALCULATION!$B:$B,[2]CALCULATION!$H:$H,"")</f>
        <v>ZTE</v>
      </c>
      <c r="I537" s="28">
        <v>0</v>
      </c>
      <c r="J537" s="28">
        <v>0</v>
      </c>
      <c r="K537" s="28">
        <v>0</v>
      </c>
      <c r="L537" s="28">
        <v>0</v>
      </c>
      <c r="M537" s="28">
        <v>0</v>
      </c>
      <c r="N537" s="28">
        <v>0</v>
      </c>
      <c r="O537" s="28">
        <v>0</v>
      </c>
      <c r="P537" s="28">
        <v>0</v>
      </c>
      <c r="Q537" s="28">
        <v>0</v>
      </c>
      <c r="R537" s="28">
        <v>0</v>
      </c>
      <c r="S537" s="93">
        <v>0</v>
      </c>
      <c r="T537" s="93">
        <f>_xlfn.XLOOKUP(B537,'[3]Nur des jours'!$B:$B,'[3]Nur des jours'!$U:$U,"")</f>
        <v>0</v>
      </c>
      <c r="U537" s="93">
        <v>0</v>
      </c>
      <c r="V537" s="93">
        <v>0</v>
      </c>
      <c r="W537" s="93">
        <v>0</v>
      </c>
      <c r="X537" s="93">
        <v>8.8907865412218443E-2</v>
      </c>
      <c r="Y537" s="93">
        <v>0</v>
      </c>
      <c r="Z537" s="93">
        <v>0</v>
      </c>
      <c r="AA537" s="93">
        <v>0</v>
      </c>
      <c r="AB537" s="93">
        <v>0</v>
      </c>
      <c r="AC537" s="93">
        <f>_xlfn.XLOOKUP(B537,'[3]Nur des jours'!$B:$B,'[3]Nur des jours'!$N:$N,"")</f>
        <v>0</v>
      </c>
      <c r="AD537" s="93">
        <v>0</v>
      </c>
      <c r="AE537" s="93">
        <v>0</v>
      </c>
      <c r="AF537" s="93">
        <v>0</v>
      </c>
      <c r="AG537" s="93"/>
      <c r="AH537" s="93">
        <v>1.5694868919308568E-3</v>
      </c>
      <c r="AI537" s="93">
        <v>0</v>
      </c>
      <c r="AJ537" s="93">
        <v>0</v>
      </c>
      <c r="AK537" s="93">
        <v>3.0096286227720868E-3</v>
      </c>
      <c r="AL537" s="93">
        <v>1.5694868919308568E-3</v>
      </c>
      <c r="AM537" s="49" t="s">
        <v>5559</v>
      </c>
      <c r="AN537" s="49"/>
      <c r="AO537" s="48" t="str" cm="1">
        <f t="array" ref="AO537">IFERROR(_xlfn.IFS(
AQ537="MPR ISSUE","PDH",
AQ537="BSS Hardware Issue","BSS",
AQ537="Sites strategiques, MLL, Pylone, etc.","ENVTECH",
AQ537="AKTIVCO DEFAUT GE &amp; POWER Cabinet","AKTIVCO",
AQ537="AKTIVCO Coupure ENEO &amp; Baisse de tension","AKTIVCO GRID ONLY",
AQ537="Coupure ENEO &amp; Baisse de tension","IHS GRID ONLY",
AQ537="Defaut GE &amp; POWER Cabinet","IHS",
AQ537="Sharing","Partners",
AQ537="Sites strategiques &amp; DataCenter","SST &amp; DC",
AQ537="Exclu","Exclu",
AQ537="SAT","SAT",
AQ537="SPARE-ISSUE","SPARE-ISSUE",
AQ537="Fiber CAmtel","TRANS_FO_CAMTEL",
AQ537="Fiber AOF","Fiber AOF",
AQ537="Projet OCM (HUAWEI)","TRAVAUX-HUAWEI",
AQ537="Projet OCM (NOKIA)","TRAVAUX-NOKIA",
AQ537="ACCESS-ISSUE","ACCESS-ISSUE",
AQ537="Projet OCM (ZTE, NOKIA, autres projets)","TRAVAUX OCM",
AQ537="No root CAuse","No root cause",
AQ537="ODU HS","PDH",
AQ537="IP &amp; VLAN","PDH",
AQ537="Warehouse HUAWEI","SPARE-ISSUE",
AQ537="SPARE-HS","SPARE-ISSUE",
AQ537="Power Telco","BSS",AQ537="no impacts","no impacts"
),"")</f>
        <v>No root cause</v>
      </c>
      <c r="AP537" s="48" t="str" cm="1">
        <f t="array" ref="AP537">IFERROR(_xlfn.IFS(
AQ537="MPR ISSUE","TX ISSUE",
AQ537="BSS Hardware Issue","RAN ISSUE",
AQ537="Sites strategiques, MLL, Pylone, etc.","ENVTECH",
AQ537="AKTIVCO DEFAUT GE &amp; POWER Cabinet","POWER ISSUE",
AQ537="AKTIVCO Coupure ENEO &amp; Baisse de tension","POWER ISSUE",
AQ537="Coupure ENEO &amp; Baisse de tension","POWER ISSUE",
AQ537="Defaut GE &amp; POWER Cabinet","POWER ISSUE",
AQ537="Sharing","POWER ISSUE",
AQ537="Sites strategiques &amp; DataCenter","POWER ISSUE",
AQ537="Exclu","Exclu",
AQ537="SAT","TX ISSUE",
AQ537="SPARE-ISSUE","SPARE-ISSUE",
AQ537="Fiber CAmtel","TX ISSUE",
AQ537="Fiber AOF","TX ISSUE",
AQ537="Projet OCM (HUAWEI)","TRAVAUX-HUAWEI",
AQ537="Projet OCM (NOKIA)","TRAVAUX -NOKIA",
AQ537="ACCESS-ISSUE","ACCESS-ISSUE",
AQ537="Projet OCM (ZTE, NOKIA, autres projets)","TRAVAUX OCM",
AQ537="No root CAuse","No root cause",
AQ537="ODU HS","TX ISSUE",
AQ537="IP &amp; VLAN","TX ISSUE",
AQ537="Warehouse HUAWEI","SPARE-ISSUE",
AQ537="SPARE-HS","SPARE-ISSUE",
AQ537="Power Telco","RAN ISSUE",AQ537="no impacts","no impacts"
),"")</f>
        <v>No root cause</v>
      </c>
      <c r="AQ537" s="127" t="s">
        <v>5344</v>
      </c>
      <c r="AR537" s="48" t="str" cm="1">
        <f t="array" ref="AR537">IFERROR(_xlfn.IFS(
AQ537="MPR ISSUE","ACTIVE",
AQ537="BSS Hardware Issue","ACTIVE",
AQ537="Sites strategiques, MLL, Pylone, etc.","PASSIVE",
AQ537="AKTIVCO DEFAUT GE &amp; POWER Cabinet","PASSIVE",
AQ537="AKTIVCO Coupure ENEO &amp; Baisse de tension","PASSIVE",
AQ537="Coupure ENEO &amp; Baisse de tension","PASSIVE",
AQ537="Defaut GE &amp; POWER Cabinet","PASSIVE",
AQ537="Sharing","PASSIVE",
AQ537="Sites strategiques &amp; DataCenter","PASSIVE",
AQ537="Exclu","Exclu",
AQ537="SAT","ACTIVE",
AQ537="SPARE-ISSUE","SPARE-ISSUE",
AQ537="Fiber CAmtel","ACTIVE",
AQ537="Fiber AOF","ACTIVE",
AQ537="Projet OCM (HUAWEI)","PLANNED WORKS",
AQ537="Projet OCM (NOKIA)","PLANNED WORKS",
AQ537="ACCESS-ISSUE","ACCESS-ISSUE",
AQ537="Projet OCM (ZTE, NOKIA, autres projets)","PLANNED WORKS",
AQ537="No root CAuse","No root cause",
AQ537="ODU HS","ACTIVE",
AQ537="IP &amp; VLAN","ACTIVE",
AQ537="Warehouse HUAWEI","SPARE-ISSUE",
AQ537="SPARE-HS","SPARE-ISSUE",
AQ537="Power Telco","ACTIVE", AQ537="no impacts","no impacts"
),"")</f>
        <v>No root cause</v>
      </c>
      <c r="AS537" s="92" t="s">
        <v>5537</v>
      </c>
      <c r="AT537" s="98" t="s">
        <v>408</v>
      </c>
      <c r="AV537" s="17" t="s">
        <v>5537</v>
      </c>
      <c r="AW537" s="7" t="s">
        <v>5537</v>
      </c>
      <c r="AX537" s="6" t="s">
        <v>5537</v>
      </c>
      <c r="AY537" s="7"/>
      <c r="AZ537" s="3" t="s">
        <v>5537</v>
      </c>
      <c r="BA537" s="18" t="s">
        <v>5537</v>
      </c>
      <c r="BB537" s="18" t="s">
        <v>5537</v>
      </c>
      <c r="BC537" s="18" t="s">
        <v>5537</v>
      </c>
      <c r="BD537" s="18" t="s">
        <v>5537</v>
      </c>
      <c r="BE537" s="18" t="s">
        <v>5537</v>
      </c>
      <c r="BF537" s="18" t="s">
        <v>5537</v>
      </c>
      <c r="BG537" s="18" t="s">
        <v>5537</v>
      </c>
      <c r="BH537" s="18" t="s">
        <v>5537</v>
      </c>
      <c r="BI537" s="18" t="s">
        <v>5537</v>
      </c>
      <c r="BJ537" s="18" t="s">
        <v>5537</v>
      </c>
      <c r="BK537" s="18" t="s">
        <v>5537</v>
      </c>
      <c r="BL537" s="9" t="s">
        <v>5537</v>
      </c>
      <c r="BM537" s="14" t="s">
        <v>5537</v>
      </c>
      <c r="BN537" s="14" t="s">
        <v>5537</v>
      </c>
      <c r="BO537" s="14" t="str">
        <f>_xlfn.XLOOKUP(B537,'[4]cell downs 18042026 17h'!$B:$B,'[4]cell downs 18042026 17h'!$B:$B,"")</f>
        <v/>
      </c>
      <c r="BP537" s="14" t="str">
        <f>_xlfn.XLOOKUP(B537,'[5]Cells Huawei 19042026 15h'!$B:$B,'[5]Cells Huawei 19042026 15h'!$B:$B,"")</f>
        <v/>
      </c>
      <c r="BQ537" s="9" t="str">
        <f>_xlfn.XLOOKUP(B537,'[6]cells down 19042026 9H40'!$B:$B,'[6]cells down 19042026 9H40'!$B:$B,"")</f>
        <v/>
      </c>
      <c r="BR537" s="9" t="s">
        <v>408</v>
      </c>
      <c r="BS537" s="9" t="s">
        <v>66</v>
      </c>
      <c r="BT537" s="108"/>
    </row>
    <row r="538" spans="1:72" s="9" customFormat="1" x14ac:dyDescent="0.35">
      <c r="A538" s="1" t="s">
        <v>1340</v>
      </c>
      <c r="B538" s="8" t="s">
        <v>1341</v>
      </c>
      <c r="C538" s="3" t="str">
        <f>_xlfn.XLOOKUP(B538,'[1]daily break down'!$D:$D,'[1]daily break down'!$E:$E,"")</f>
        <v>CENTRE</v>
      </c>
      <c r="D538" s="1" t="s">
        <v>11</v>
      </c>
      <c r="E538" s="1" t="s">
        <v>96</v>
      </c>
      <c r="F538" s="3" t="s">
        <v>37</v>
      </c>
      <c r="G538" s="1" t="s">
        <v>1340</v>
      </c>
      <c r="H538" s="33" t="str">
        <f>_xlfn.XLOOKUP(B538,[2]CALCULATION!$B:$B,[2]CALCULATION!$H:$H,"")</f>
        <v>NOKIA</v>
      </c>
      <c r="I538" s="28">
        <v>0.18823346786827289</v>
      </c>
      <c r="J538" s="28">
        <v>0.13530156139887475</v>
      </c>
      <c r="K538" s="28">
        <v>3.2407557577054075E-2</v>
      </c>
      <c r="L538" s="28">
        <v>6.6664132450728664E-2</v>
      </c>
      <c r="M538" s="28">
        <v>0.14978966689277487</v>
      </c>
      <c r="N538" s="28">
        <v>0</v>
      </c>
      <c r="O538" s="28">
        <v>8.8058614800077428E-2</v>
      </c>
      <c r="P538" s="28">
        <v>0.26305875427334852</v>
      </c>
      <c r="Q538" s="28">
        <v>0.50774505410375281</v>
      </c>
      <c r="R538" s="28">
        <v>1.7855182677830074E-3</v>
      </c>
      <c r="S538" s="93">
        <v>2.3163119123857046</v>
      </c>
      <c r="T538" s="93">
        <f>_xlfn.XLOOKUP(B538,'[3]Nur des jours'!$B:$B,'[3]Nur des jours'!$U:$U,"")</f>
        <v>0.70292967002399942</v>
      </c>
      <c r="U538" s="93">
        <v>5.115144801928722E-2</v>
      </c>
      <c r="V538" s="93">
        <v>8.4252909971378409E-2</v>
      </c>
      <c r="W538" s="93">
        <v>0.70292967002399953</v>
      </c>
      <c r="X538" s="93">
        <v>0.42235248963425287</v>
      </c>
      <c r="Y538" s="93">
        <v>3.5448382681526267</v>
      </c>
      <c r="Z538" s="93">
        <v>9.5435504076385097E-2</v>
      </c>
      <c r="AA538" s="93">
        <v>0.11830007447928716</v>
      </c>
      <c r="AB538" s="93">
        <v>7.0448559353713447E-3</v>
      </c>
      <c r="AC538" s="93">
        <f>_xlfn.XLOOKUP(B538,'[3]Nur des jours'!$B:$B,'[3]Nur des jours'!$N:$N,"")</f>
        <v>1.6700318302246639</v>
      </c>
      <c r="AD538" s="93">
        <v>1.6700318302246639</v>
      </c>
      <c r="AE538" s="93">
        <v>1.8726832233265207E-3</v>
      </c>
      <c r="AF538" s="93">
        <v>1.9671199630171818</v>
      </c>
      <c r="AG538" s="93"/>
      <c r="AH538" s="93">
        <v>1.3376308738047311E-3</v>
      </c>
      <c r="AI538" s="93">
        <v>0</v>
      </c>
      <c r="AJ538" s="93">
        <v>3.9844650489102192E-3</v>
      </c>
      <c r="AK538" s="93">
        <v>0</v>
      </c>
      <c r="AL538" s="93">
        <v>1.3376308738047311E-3</v>
      </c>
      <c r="AM538" s="49" t="s">
        <v>5559</v>
      </c>
      <c r="AN538" s="49"/>
      <c r="AO538" s="48" t="str" cm="1">
        <f t="array" ref="AO538">IFERROR(_xlfn.IFS(
AQ538="MPR ISSUE","PDH",
AQ538="BSS Hardware Issue","BSS",
AQ538="Sites strategiques, MLL, Pylone, etc.","ENVTECH",
AQ538="AKTIVCO DEFAUT GE &amp; POWER Cabinet","AKTIVCO",
AQ538="AKTIVCO Coupure ENEO &amp; Baisse de tension","AKTIVCO GRID ONLY",
AQ538="Coupure ENEO &amp; Baisse de tension","IHS GRID ONLY",
AQ538="Defaut GE &amp; POWER Cabinet","IHS",
AQ538="Sharing","Partners",
AQ538="Sites strategiques &amp; DataCenter","SST &amp; DC",
AQ538="Exclu","Exclu",
AQ538="SAT","SAT",
AQ538="SPARE-ISSUE","SPARE-ISSUE",
AQ538="Fiber CAmtel","TRANS_FO_CAMTEL",
AQ538="Fiber AOF","Fiber AOF",
AQ538="Projet OCM (HUAWEI)","TRAVAUX-HUAWEI",
AQ538="Projet OCM (NOKIA)","TRAVAUX-NOKIA",
AQ538="ACCESS-ISSUE","ACCESS-ISSUE",
AQ538="Projet OCM (ZTE, NOKIA, autres projets)","TRAVAUX OCM",
AQ538="No root CAuse","No root cause",
AQ538="ODU HS","PDH",
AQ538="IP &amp; VLAN","PDH",
AQ538="Warehouse HUAWEI","SPARE-ISSUE",
AQ538="SPARE-HS","SPARE-ISSUE",
AQ538="Power Telco","BSS",AQ538="no impacts","no impacts"
),"")</f>
        <v>No root cause</v>
      </c>
      <c r="AP538" s="48" t="str" cm="1">
        <f t="array" ref="AP538">IFERROR(_xlfn.IFS(
AQ538="MPR ISSUE","TX ISSUE",
AQ538="BSS Hardware Issue","RAN ISSUE",
AQ538="Sites strategiques, MLL, Pylone, etc.","ENVTECH",
AQ538="AKTIVCO DEFAUT GE &amp; POWER Cabinet","POWER ISSUE",
AQ538="AKTIVCO Coupure ENEO &amp; Baisse de tension","POWER ISSUE",
AQ538="Coupure ENEO &amp; Baisse de tension","POWER ISSUE",
AQ538="Defaut GE &amp; POWER Cabinet","POWER ISSUE",
AQ538="Sharing","POWER ISSUE",
AQ538="Sites strategiques &amp; DataCenter","POWER ISSUE",
AQ538="Exclu","Exclu",
AQ538="SAT","TX ISSUE",
AQ538="SPARE-ISSUE","SPARE-ISSUE",
AQ538="Fiber CAmtel","TX ISSUE",
AQ538="Fiber AOF","TX ISSUE",
AQ538="Projet OCM (HUAWEI)","TRAVAUX-HUAWEI",
AQ538="Projet OCM (NOKIA)","TRAVAUX -NOKIA",
AQ538="ACCESS-ISSUE","ACCESS-ISSUE",
AQ538="Projet OCM (ZTE, NOKIA, autres projets)","TRAVAUX OCM",
AQ538="No root CAuse","No root cause",
AQ538="ODU HS","TX ISSUE",
AQ538="IP &amp; VLAN","TX ISSUE",
AQ538="Warehouse HUAWEI","SPARE-ISSUE",
AQ538="SPARE-HS","SPARE-ISSUE",
AQ538="Power Telco","RAN ISSUE",AQ538="no impacts","no impacts"
),"")</f>
        <v>No root cause</v>
      </c>
      <c r="AQ538" s="127" t="s">
        <v>5344</v>
      </c>
      <c r="AR538" s="48" t="str" cm="1">
        <f t="array" ref="AR538">IFERROR(_xlfn.IFS(
AQ538="MPR ISSUE","ACTIVE",
AQ538="BSS Hardware Issue","ACTIVE",
AQ538="Sites strategiques, MLL, Pylone, etc.","PASSIVE",
AQ538="AKTIVCO DEFAUT GE &amp; POWER Cabinet","PASSIVE",
AQ538="AKTIVCO Coupure ENEO &amp; Baisse de tension","PASSIVE",
AQ538="Coupure ENEO &amp; Baisse de tension","PASSIVE",
AQ538="Defaut GE &amp; POWER Cabinet","PASSIVE",
AQ538="Sharing","PASSIVE",
AQ538="Sites strategiques &amp; DataCenter","PASSIVE",
AQ538="Exclu","Exclu",
AQ538="SAT","ACTIVE",
AQ538="SPARE-ISSUE","SPARE-ISSUE",
AQ538="Fiber CAmtel","ACTIVE",
AQ538="Fiber AOF","ACTIVE",
AQ538="Projet OCM (HUAWEI)","PLANNED WORKS",
AQ538="Projet OCM (NOKIA)","PLANNED WORKS",
AQ538="ACCESS-ISSUE","ACCESS-ISSUE",
AQ538="Projet OCM (ZTE, NOKIA, autres projets)","PLANNED WORKS",
AQ538="No root CAuse","No root cause",
AQ538="ODU HS","ACTIVE",
AQ538="IP &amp; VLAN","ACTIVE",
AQ538="Warehouse HUAWEI","SPARE-ISSUE",
AQ538="SPARE-HS","SPARE-ISSUE",
AQ538="Power Telco","ACTIVE", AQ538="no impacts","no impacts"
),"")</f>
        <v>No root cause</v>
      </c>
      <c r="AS538" s="92" t="s">
        <v>5537</v>
      </c>
      <c r="AT538" s="98" t="s">
        <v>1341</v>
      </c>
      <c r="AV538" s="17" t="s">
        <v>5537</v>
      </c>
      <c r="AW538" s="7" t="s">
        <v>5537</v>
      </c>
      <c r="AX538" s="6" t="s">
        <v>5537</v>
      </c>
      <c r="AY538" s="7"/>
      <c r="AZ538" s="3" t="s">
        <v>5537</v>
      </c>
      <c r="BA538" s="18" t="s">
        <v>5537</v>
      </c>
      <c r="BB538" s="18" t="s">
        <v>5537</v>
      </c>
      <c r="BC538" s="18" t="s">
        <v>5537</v>
      </c>
      <c r="BD538" s="18" t="s">
        <v>5537</v>
      </c>
      <c r="BE538" s="18" t="s">
        <v>5537</v>
      </c>
      <c r="BF538" s="18" t="s">
        <v>5537</v>
      </c>
      <c r="BG538" s="18" t="s">
        <v>5537</v>
      </c>
      <c r="BH538" s="18" t="s">
        <v>5537</v>
      </c>
      <c r="BI538" s="18" t="s">
        <v>5537</v>
      </c>
      <c r="BJ538" s="18" t="s">
        <v>5537</v>
      </c>
      <c r="BK538" s="18" t="s">
        <v>5537</v>
      </c>
      <c r="BL538" s="9" t="s">
        <v>5537</v>
      </c>
      <c r="BM538" s="14" t="s">
        <v>5537</v>
      </c>
      <c r="BN538" s="14" t="s">
        <v>5537</v>
      </c>
      <c r="BO538" s="14" t="str">
        <f>_xlfn.XLOOKUP(B538,'[4]cell downs 18042026 17h'!$B:$B,'[4]cell downs 18042026 17h'!$B:$B,"")</f>
        <v/>
      </c>
      <c r="BP538" s="14" t="str">
        <f>_xlfn.XLOOKUP(B538,'[5]Cells Huawei 19042026 15h'!$B:$B,'[5]Cells Huawei 19042026 15h'!$B:$B,"")</f>
        <v/>
      </c>
      <c r="BQ538" s="9" t="str">
        <f>_xlfn.XLOOKUP(B538,'[6]cells down 19042026 9H40'!$B:$B,'[6]cells down 19042026 9H40'!$B:$B,"")</f>
        <v/>
      </c>
      <c r="BR538" s="9" t="s">
        <v>1341</v>
      </c>
      <c r="BS538" s="9" t="s">
        <v>12</v>
      </c>
      <c r="BT538" s="108"/>
    </row>
    <row r="539" spans="1:72" s="9" customFormat="1" x14ac:dyDescent="0.35">
      <c r="A539" s="1" t="s">
        <v>1516</v>
      </c>
      <c r="B539" s="1" t="s">
        <v>1517</v>
      </c>
      <c r="C539" s="3" t="str">
        <f>_xlfn.XLOOKUP(B539,'[1]daily break down'!$D:$D,'[1]daily break down'!$E:$E,"")</f>
        <v>NORD-OUEST</v>
      </c>
      <c r="D539" s="1" t="s">
        <v>11</v>
      </c>
      <c r="E539" s="1" t="s">
        <v>12</v>
      </c>
      <c r="F539" s="3" t="s">
        <v>51</v>
      </c>
      <c r="G539" s="1" t="s">
        <v>1518</v>
      </c>
      <c r="H539" s="33" t="str">
        <f>_xlfn.XLOOKUP(B539,[2]CALCULATION!$B:$B,[2]CALCULATION!$H:$H,"")</f>
        <v>NOKIA</v>
      </c>
      <c r="I539" s="28">
        <v>0.7555362904324775</v>
      </c>
      <c r="J539" s="28">
        <v>1.2268341456127081</v>
      </c>
      <c r="K539" s="28">
        <v>0.46281400191327554</v>
      </c>
      <c r="L539" s="28">
        <v>4.1912434045879516E-3</v>
      </c>
      <c r="M539" s="28">
        <v>2.0682376093867627</v>
      </c>
      <c r="N539" s="28">
        <v>1.1592800906306299E-3</v>
      </c>
      <c r="O539" s="28">
        <v>0.44678453454683054</v>
      </c>
      <c r="P539" s="28">
        <v>0</v>
      </c>
      <c r="Q539" s="28">
        <v>2.4051638942930342</v>
      </c>
      <c r="R539" s="28">
        <v>1.8075263554534031</v>
      </c>
      <c r="S539" s="93">
        <v>2.5722618484966091</v>
      </c>
      <c r="T539" s="93">
        <f>_xlfn.XLOOKUP(B539,'[3]Nur des jours'!$B:$B,'[3]Nur des jours'!$U:$U,"")</f>
        <v>5.7964004531536632E-3</v>
      </c>
      <c r="U539" s="93">
        <v>3.8784632934339629</v>
      </c>
      <c r="V539" s="93">
        <v>1.2361849483353451</v>
      </c>
      <c r="W539" s="93">
        <v>5.7964004531536632E-3</v>
      </c>
      <c r="X539" s="93">
        <v>6.5686593442969218E-2</v>
      </c>
      <c r="Y539" s="93">
        <v>2.5860863560224117E-3</v>
      </c>
      <c r="Z539" s="93">
        <v>7.5121349872871529E-2</v>
      </c>
      <c r="AA539" s="93">
        <v>6.0639266279146446E-3</v>
      </c>
      <c r="AB539" s="93">
        <v>0</v>
      </c>
      <c r="AC539" s="93">
        <f>_xlfn.XLOOKUP(B539,'[3]Nur des jours'!$B:$B,'[3]Nur des jours'!$N:$N,"")</f>
        <v>2.6752617476092913E-3</v>
      </c>
      <c r="AD539" s="93">
        <v>2.6752617476092913E-3</v>
      </c>
      <c r="AE539" s="93">
        <v>0</v>
      </c>
      <c r="AF539" s="93">
        <v>0</v>
      </c>
      <c r="AG539" s="93"/>
      <c r="AH539" s="93">
        <v>1.2484554822176806E-3</v>
      </c>
      <c r="AI539" s="93">
        <v>0</v>
      </c>
      <c r="AJ539" s="93">
        <v>3.7188340456493336E-3</v>
      </c>
      <c r="AK539" s="93">
        <v>0</v>
      </c>
      <c r="AL539" s="93">
        <v>1.2484554822176806E-3</v>
      </c>
      <c r="AM539" s="49" t="s">
        <v>5601</v>
      </c>
      <c r="AN539" s="49"/>
      <c r="AO539" s="48" t="str" cm="1">
        <f t="array" ref="AO539">IFERROR(_xlfn.IFS(
AQ539="MPR ISSUE","PDH",
AQ539="BSS Hardware Issue","BSS",
AQ539="Sites strategiques, MLL, Pylone, etc.","ENVTECH",
AQ539="AKTIVCO DEFAUT GE &amp; POWER Cabinet","AKTIVCO",
AQ539="AKTIVCO Coupure ENEO &amp; Baisse de tension","AKTIVCO GRID ONLY",
AQ539="Coupure ENEO &amp; Baisse de tension","IHS GRID ONLY",
AQ539="Defaut GE &amp; POWER Cabinet","IHS",
AQ539="Sharing","Partners",
AQ539="Sites strategiques &amp; DataCenter","SST &amp; DC",
AQ539="Exclu","Exclu",
AQ539="SAT","SAT",
AQ539="SPARE-ISSUE","SPARE-ISSUE",
AQ539="Fiber CAmtel","TRANS_FO_CAMTEL",
AQ539="Fiber AOF","Fiber AOF",
AQ539="Projet OCM (HUAWEI)","TRAVAUX-HUAWEI",
AQ539="Projet OCM (NOKIA)","TRAVAUX-NOKIA",
AQ539="ACCESS-ISSUE","ACCESS-ISSUE",
AQ539="Projet OCM (ZTE, NOKIA, autres projets)","TRAVAUX OCM",
AQ539="No root CAuse","No root cause",
AQ539="ODU HS","PDH",
AQ539="IP &amp; VLAN","PDH",
AQ539="Warehouse HUAWEI","SPARE-ISSUE",
AQ539="SPARE-HS","SPARE-ISSUE",
AQ539="Power Telco","BSS",AQ539="no impacts","no impacts"
),"")</f>
        <v>No root cause</v>
      </c>
      <c r="AP539" s="48" t="str" cm="1">
        <f t="array" ref="AP539">IFERROR(_xlfn.IFS(
AQ539="MPR ISSUE","TX ISSUE",
AQ539="BSS Hardware Issue","RAN ISSUE",
AQ539="Sites strategiques, MLL, Pylone, etc.","ENVTECH",
AQ539="AKTIVCO DEFAUT GE &amp; POWER Cabinet","POWER ISSUE",
AQ539="AKTIVCO Coupure ENEO &amp; Baisse de tension","POWER ISSUE",
AQ539="Coupure ENEO &amp; Baisse de tension","POWER ISSUE",
AQ539="Defaut GE &amp; POWER Cabinet","POWER ISSUE",
AQ539="Sharing","POWER ISSUE",
AQ539="Sites strategiques &amp; DataCenter","POWER ISSUE",
AQ539="Exclu","Exclu",
AQ539="SAT","TX ISSUE",
AQ539="SPARE-ISSUE","SPARE-ISSUE",
AQ539="Fiber CAmtel","TX ISSUE",
AQ539="Fiber AOF","TX ISSUE",
AQ539="Projet OCM (HUAWEI)","TRAVAUX-HUAWEI",
AQ539="Projet OCM (NOKIA)","TRAVAUX -NOKIA",
AQ539="ACCESS-ISSUE","ACCESS-ISSUE",
AQ539="Projet OCM (ZTE, NOKIA, autres projets)","TRAVAUX OCM",
AQ539="No root CAuse","No root cause",
AQ539="ODU HS","TX ISSUE",
AQ539="IP &amp; VLAN","TX ISSUE",
AQ539="Warehouse HUAWEI","SPARE-ISSUE",
AQ539="SPARE-HS","SPARE-ISSUE",
AQ539="Power Telco","RAN ISSUE",AQ539="no impacts","no impacts"
),"")</f>
        <v>No root cause</v>
      </c>
      <c r="AQ539" s="67" t="s">
        <v>5344</v>
      </c>
      <c r="AR539" s="48" t="str" cm="1">
        <f t="array" ref="AR539">IFERROR(_xlfn.IFS(
AQ539="MPR ISSUE","ACTIVE",
AQ539="BSS Hardware Issue","ACTIVE",
AQ539="Sites strategiques, MLL, Pylone, etc.","PASSIVE",
AQ539="AKTIVCO DEFAUT GE &amp; POWER Cabinet","PASSIVE",
AQ539="AKTIVCO Coupure ENEO &amp; Baisse de tension","PASSIVE",
AQ539="Coupure ENEO &amp; Baisse de tension","PASSIVE",
AQ539="Defaut GE &amp; POWER Cabinet","PASSIVE",
AQ539="Sharing","PASSIVE",
AQ539="Sites strategiques &amp; DataCenter","PASSIVE",
AQ539="Exclu","Exclu",
AQ539="SAT","ACTIVE",
AQ539="SPARE-ISSUE","SPARE-ISSUE",
AQ539="Fiber CAmtel","ACTIVE",
AQ539="Fiber AOF","ACTIVE",
AQ539="Projet OCM (HUAWEI)","PLANNED WORKS",
AQ539="Projet OCM (NOKIA)","PLANNED WORKS",
AQ539="ACCESS-ISSUE","ACCESS-ISSUE",
AQ539="Projet OCM (ZTE, NOKIA, autres projets)","PLANNED WORKS",
AQ539="No root CAuse","No root cause",
AQ539="ODU HS","ACTIVE",
AQ539="IP &amp; VLAN","ACTIVE",
AQ539="Warehouse HUAWEI","SPARE-ISSUE",
AQ539="SPARE-HS","SPARE-ISSUE",
AQ539="Power Telco","ACTIVE", AQ539="no impacts","no impacts"
),"")</f>
        <v>No root cause</v>
      </c>
      <c r="AS539" s="92" t="s">
        <v>5537</v>
      </c>
      <c r="AT539" s="98" t="s">
        <v>1517</v>
      </c>
      <c r="AV539" s="17" t="s">
        <v>5537</v>
      </c>
      <c r="AW539" s="7" t="s">
        <v>5537</v>
      </c>
      <c r="AX539" s="6" t="s">
        <v>5537</v>
      </c>
      <c r="AY539" s="7"/>
      <c r="AZ539" s="3" t="s">
        <v>5537</v>
      </c>
      <c r="BA539" s="18" t="s">
        <v>5537</v>
      </c>
      <c r="BB539" s="18" t="s">
        <v>5537</v>
      </c>
      <c r="BC539" s="18" t="s">
        <v>5537</v>
      </c>
      <c r="BD539" s="18" t="s">
        <v>5537</v>
      </c>
      <c r="BE539" s="18" t="s">
        <v>5537</v>
      </c>
      <c r="BF539" s="18" t="s">
        <v>5537</v>
      </c>
      <c r="BG539" s="18" t="s">
        <v>5537</v>
      </c>
      <c r="BH539" s="18" t="s">
        <v>5537</v>
      </c>
      <c r="BI539" s="18" t="s">
        <v>5537</v>
      </c>
      <c r="BJ539" s="18" t="s">
        <v>5537</v>
      </c>
      <c r="BK539" s="18" t="s">
        <v>5537</v>
      </c>
      <c r="BL539" s="9" t="s">
        <v>5537</v>
      </c>
      <c r="BM539" s="14" t="s">
        <v>5537</v>
      </c>
      <c r="BN539" s="14" t="s">
        <v>5537</v>
      </c>
      <c r="BO539" s="14" t="str">
        <f>_xlfn.XLOOKUP(B539,'[4]cell downs 18042026 17h'!$B:$B,'[4]cell downs 18042026 17h'!$B:$B,"")</f>
        <v/>
      </c>
      <c r="BP539" s="14" t="str">
        <f>_xlfn.XLOOKUP(B539,'[5]Cells Huawei 19042026 15h'!$B:$B,'[5]Cells Huawei 19042026 15h'!$B:$B,"")</f>
        <v/>
      </c>
      <c r="BQ539" s="9" t="str">
        <f>_xlfn.XLOOKUP(B539,'[6]cells down 19042026 9H40'!$B:$B,'[6]cells down 19042026 9H40'!$B:$B,"")</f>
        <v/>
      </c>
      <c r="BR539" s="9" t="s">
        <v>1517</v>
      </c>
      <c r="BS539" s="9" t="s">
        <v>12</v>
      </c>
      <c r="BT539" s="108"/>
    </row>
    <row r="540" spans="1:72" s="9" customFormat="1" ht="23" customHeight="1" x14ac:dyDescent="0.35">
      <c r="A540" s="1" t="s">
        <v>1883</v>
      </c>
      <c r="B540" s="8" t="s">
        <v>1884</v>
      </c>
      <c r="C540" s="3" t="str">
        <f>_xlfn.XLOOKUP(B540,'[1]daily break down'!$D:$D,'[1]daily break down'!$E:$E,"")</f>
        <v>Douala</v>
      </c>
      <c r="D540" s="1" t="s">
        <v>11</v>
      </c>
      <c r="E540" s="1" t="s">
        <v>145</v>
      </c>
      <c r="F540" s="3" t="s">
        <v>31</v>
      </c>
      <c r="G540" s="1" t="s">
        <v>32</v>
      </c>
      <c r="H540" s="34" t="str">
        <f>_xlfn.XLOOKUP(B540,[2]CALCULATION!$B:$B,[2]CALCULATION!$H:$H,"")</f>
        <v>ZTE</v>
      </c>
      <c r="I540" s="28">
        <v>0</v>
      </c>
      <c r="J540" s="28">
        <v>0</v>
      </c>
      <c r="K540" s="28">
        <v>4.2804187961750177E-4</v>
      </c>
      <c r="L540" s="28">
        <v>0</v>
      </c>
      <c r="M540" s="28">
        <v>8.7946554690910954</v>
      </c>
      <c r="N540" s="28">
        <v>0</v>
      </c>
      <c r="O540" s="28">
        <v>4.2804187961750177E-4</v>
      </c>
      <c r="P540" s="28">
        <v>2.6968243572951183</v>
      </c>
      <c r="Q540" s="28">
        <v>4.2804187961750177E-4</v>
      </c>
      <c r="R540" s="28">
        <v>0</v>
      </c>
      <c r="S540" s="93">
        <v>0</v>
      </c>
      <c r="T540" s="93">
        <f>_xlfn.XLOOKUP(B540,'[3]Nur des jours'!$B:$B,'[3]Nur des jours'!$U:$U,"")</f>
        <v>0</v>
      </c>
      <c r="U540" s="93">
        <v>9.6309422913952957E-4</v>
      </c>
      <c r="V540" s="93">
        <v>8.0257852428281592E-4</v>
      </c>
      <c r="W540" s="93">
        <v>0</v>
      </c>
      <c r="X540" s="93">
        <v>3.7453664466531404E-4</v>
      </c>
      <c r="Y540" s="93">
        <v>4.2804187961750177E-4</v>
      </c>
      <c r="Z540" s="93">
        <v>0</v>
      </c>
      <c r="AA540" s="93">
        <v>4.2804187961750177E-4</v>
      </c>
      <c r="AB540" s="93">
        <v>8.5608375923500353E-4</v>
      </c>
      <c r="AC540" s="93">
        <f>_xlfn.XLOOKUP(B540,'[3]Nur des jours'!$B:$B,'[3]Nur des jours'!$N:$N,"")</f>
        <v>0</v>
      </c>
      <c r="AD540" s="93">
        <v>0</v>
      </c>
      <c r="AE540" s="93">
        <v>3.7453664466531404E-4</v>
      </c>
      <c r="AF540" s="93">
        <v>0.32993111379350709</v>
      </c>
      <c r="AG540" s="93"/>
      <c r="AH540" s="93">
        <v>1.1771151689481299E-3</v>
      </c>
      <c r="AI540" s="93">
        <v>8.2431087610757396E-3</v>
      </c>
      <c r="AJ540" s="93">
        <v>0</v>
      </c>
      <c r="AK540" s="93">
        <v>0</v>
      </c>
      <c r="AL540" s="93">
        <v>1.1771151689481299E-3</v>
      </c>
      <c r="AM540" s="49" t="s">
        <v>5559</v>
      </c>
      <c r="AN540" s="49"/>
      <c r="AO540" s="48" t="str" cm="1">
        <f t="array" ref="AO540">IFERROR(_xlfn.IFS(
AQ540="MPR ISSUE","PDH",
AQ540="BSS Hardware Issue","BSS",
AQ540="Sites strategiques, MLL, Pylone, etc.","ENVTECH",
AQ540="AKTIVCO DEFAUT GE &amp; POWER Cabinet","AKTIVCO",
AQ540="AKTIVCO Coupure ENEO &amp; Baisse de tension","AKTIVCO GRID ONLY",
AQ540="Coupure ENEO &amp; Baisse de tension","IHS GRID ONLY",
AQ540="Defaut GE &amp; POWER Cabinet","IHS",
AQ540="Sharing","Partners",
AQ540="Sites strategiques &amp; DataCenter","SST &amp; DC",
AQ540="Exclu","Exclu",
AQ540="SAT","SAT",
AQ540="SPARE-ISSUE","SPARE-ISSUE",
AQ540="Fiber CAmtel","TRANS_FO_CAMTEL",
AQ540="Fiber AOF","Fiber AOF",
AQ540="Projet OCM (HUAWEI)","TRAVAUX-HUAWEI",
AQ540="Projet OCM (NOKIA)","TRAVAUX-NOKIA",
AQ540="ACCESS-ISSUE","ACCESS-ISSUE",
AQ540="Projet OCM (ZTE, NOKIA, autres projets)","TRAVAUX OCM",
AQ540="No root CAuse","No root cause",
AQ540="ODU HS","PDH",
AQ540="IP &amp; VLAN","PDH",
AQ540="Warehouse HUAWEI","SPARE-ISSUE",
AQ540="SPARE-HS","SPARE-ISSUE",
AQ540="Power Telco","BSS",AQ540="no impacts","no impacts"
),"")</f>
        <v>No root cause</v>
      </c>
      <c r="AP540" s="48" t="str" cm="1">
        <f t="array" ref="AP540">IFERROR(_xlfn.IFS(
AQ540="MPR ISSUE","TX ISSUE",
AQ540="BSS Hardware Issue","RAN ISSUE",
AQ540="Sites strategiques, MLL, Pylone, etc.","ENVTECH",
AQ540="AKTIVCO DEFAUT GE &amp; POWER Cabinet","POWER ISSUE",
AQ540="AKTIVCO Coupure ENEO &amp; Baisse de tension","POWER ISSUE",
AQ540="Coupure ENEO &amp; Baisse de tension","POWER ISSUE",
AQ540="Defaut GE &amp; POWER Cabinet","POWER ISSUE",
AQ540="Sharing","POWER ISSUE",
AQ540="Sites strategiques &amp; DataCenter","POWER ISSUE",
AQ540="Exclu","Exclu",
AQ540="SAT","TX ISSUE",
AQ540="SPARE-ISSUE","SPARE-ISSUE",
AQ540="Fiber CAmtel","TX ISSUE",
AQ540="Fiber AOF","TX ISSUE",
AQ540="Projet OCM (HUAWEI)","TRAVAUX-HUAWEI",
AQ540="Projet OCM (NOKIA)","TRAVAUX -NOKIA",
AQ540="ACCESS-ISSUE","ACCESS-ISSUE",
AQ540="Projet OCM (ZTE, NOKIA, autres projets)","TRAVAUX OCM",
AQ540="No root CAuse","No root cause",
AQ540="ODU HS","TX ISSUE",
AQ540="IP &amp; VLAN","TX ISSUE",
AQ540="Warehouse HUAWEI","SPARE-ISSUE",
AQ540="SPARE-HS","SPARE-ISSUE",
AQ540="Power Telco","RAN ISSUE",AQ540="no impacts","no impacts"
),"")</f>
        <v>No root cause</v>
      </c>
      <c r="AQ540" s="127" t="s">
        <v>5344</v>
      </c>
      <c r="AR540" s="48" t="str" cm="1">
        <f t="array" ref="AR540">IFERROR(_xlfn.IFS(
AQ540="MPR ISSUE","ACTIVE",
AQ540="BSS Hardware Issue","ACTIVE",
AQ540="Sites strategiques, MLL, Pylone, etc.","PASSIVE",
AQ540="AKTIVCO DEFAUT GE &amp; POWER Cabinet","PASSIVE",
AQ540="AKTIVCO Coupure ENEO &amp; Baisse de tension","PASSIVE",
AQ540="Coupure ENEO &amp; Baisse de tension","PASSIVE",
AQ540="Defaut GE &amp; POWER Cabinet","PASSIVE",
AQ540="Sharing","PASSIVE",
AQ540="Sites strategiques &amp; DataCenter","PASSIVE",
AQ540="Exclu","Exclu",
AQ540="SAT","ACTIVE",
AQ540="SPARE-ISSUE","SPARE-ISSUE",
AQ540="Fiber CAmtel","ACTIVE",
AQ540="Fiber AOF","ACTIVE",
AQ540="Projet OCM (HUAWEI)","PLANNED WORKS",
AQ540="Projet OCM (NOKIA)","PLANNED WORKS",
AQ540="ACCESS-ISSUE","ACCESS-ISSUE",
AQ540="Projet OCM (ZTE, NOKIA, autres projets)","PLANNED WORKS",
AQ540="No root CAuse","No root cause",
AQ540="ODU HS","ACTIVE",
AQ540="IP &amp; VLAN","ACTIVE",
AQ540="Warehouse HUAWEI","SPARE-ISSUE",
AQ540="SPARE-HS","SPARE-ISSUE",
AQ540="Power Telco","ACTIVE", AQ540="no impacts","no impacts"
),"")</f>
        <v>No root cause</v>
      </c>
      <c r="AS540" s="92" t="s">
        <v>5537</v>
      </c>
      <c r="AT540" s="98" t="s">
        <v>1884</v>
      </c>
      <c r="AV540" s="17" t="s">
        <v>5537</v>
      </c>
      <c r="AW540" s="7" t="s">
        <v>5537</v>
      </c>
      <c r="AX540" s="6" t="s">
        <v>5537</v>
      </c>
      <c r="AY540" s="7"/>
      <c r="AZ540" s="3" t="s">
        <v>5537</v>
      </c>
      <c r="BA540" s="18" t="s">
        <v>5537</v>
      </c>
      <c r="BB540" s="18" t="s">
        <v>5537</v>
      </c>
      <c r="BC540" s="18" t="s">
        <v>5537</v>
      </c>
      <c r="BD540" s="18" t="s">
        <v>5537</v>
      </c>
      <c r="BE540" s="18" t="s">
        <v>5537</v>
      </c>
      <c r="BF540" s="18" t="s">
        <v>5537</v>
      </c>
      <c r="BG540" s="18" t="s">
        <v>5537</v>
      </c>
      <c r="BH540" s="18" t="s">
        <v>5537</v>
      </c>
      <c r="BI540" s="18" t="s">
        <v>5537</v>
      </c>
      <c r="BJ540" s="18" t="s">
        <v>5537</v>
      </c>
      <c r="BK540" s="18" t="s">
        <v>5537</v>
      </c>
      <c r="BL540" s="9" t="s">
        <v>5537</v>
      </c>
      <c r="BM540" s="14" t="s">
        <v>5537</v>
      </c>
      <c r="BN540" s="14" t="s">
        <v>5537</v>
      </c>
      <c r="BO540" s="14" t="str">
        <f>_xlfn.XLOOKUP(B540,'[4]cell downs 18042026 17h'!$B:$B,'[4]cell downs 18042026 17h'!$B:$B,"")</f>
        <v/>
      </c>
      <c r="BP540" s="14" t="str">
        <f>_xlfn.XLOOKUP(B540,'[5]Cells Huawei 19042026 15h'!$B:$B,'[5]Cells Huawei 19042026 15h'!$B:$B,"")</f>
        <v/>
      </c>
      <c r="BQ540" s="9" t="str">
        <f>_xlfn.XLOOKUP(B540,'[6]cells down 19042026 9H40'!$B:$B,'[6]cells down 19042026 9H40'!$B:$B,"")</f>
        <v/>
      </c>
      <c r="BR540" s="9" t="s">
        <v>1884</v>
      </c>
      <c r="BS540" s="9" t="s">
        <v>5459</v>
      </c>
      <c r="BT540" s="108"/>
    </row>
    <row r="541" spans="1:72" s="9" customFormat="1" x14ac:dyDescent="0.35">
      <c r="A541" s="1" t="s">
        <v>4773</v>
      </c>
      <c r="B541" s="8" t="s">
        <v>4774</v>
      </c>
      <c r="C541" s="3" t="str">
        <f>_xlfn.XLOOKUP(B541,'[1]daily break down'!$D:$D,'[1]daily break down'!$E:$E,"")</f>
        <v>Yaounde</v>
      </c>
      <c r="D541" s="1" t="s">
        <v>11</v>
      </c>
      <c r="E541" s="1" t="s">
        <v>12</v>
      </c>
      <c r="F541" s="3" t="s">
        <v>37</v>
      </c>
      <c r="G541" s="1" t="s">
        <v>38</v>
      </c>
      <c r="H541" s="34" t="str">
        <f>_xlfn.XLOOKUP(B541,[2]CALCULATION!$B:$B,[2]CALCULATION!$H:$H,"")</f>
        <v>ZTE</v>
      </c>
      <c r="I541" s="28">
        <v>0</v>
      </c>
      <c r="J541" s="28">
        <v>0</v>
      </c>
      <c r="K541" s="28">
        <v>0</v>
      </c>
      <c r="L541" s="28">
        <v>0</v>
      </c>
      <c r="M541" s="28">
        <v>0</v>
      </c>
      <c r="N541" s="28">
        <v>0</v>
      </c>
      <c r="O541" s="28">
        <v>0</v>
      </c>
      <c r="P541" s="28">
        <v>0</v>
      </c>
      <c r="Q541" s="28">
        <v>0</v>
      </c>
      <c r="R541" s="28">
        <v>0</v>
      </c>
      <c r="S541" s="93">
        <v>3.6867425442238599</v>
      </c>
      <c r="T541" s="93">
        <f>_xlfn.XLOOKUP(B541,'[3]Nur des jours'!$B:$B,'[3]Nur des jours'!$U:$U,"")</f>
        <v>0</v>
      </c>
      <c r="U541" s="93">
        <v>0</v>
      </c>
      <c r="V541" s="93">
        <v>0</v>
      </c>
      <c r="W541" s="93">
        <v>0</v>
      </c>
      <c r="X541" s="93">
        <v>0</v>
      </c>
      <c r="Y541" s="93">
        <v>0</v>
      </c>
      <c r="Z541" s="93">
        <v>0</v>
      </c>
      <c r="AA541" s="93">
        <v>0</v>
      </c>
      <c r="AB541" s="93">
        <v>0</v>
      </c>
      <c r="AC541" s="93">
        <f>_xlfn.XLOOKUP(B541,'[3]Nur des jours'!$B:$B,'[3]Nur des jours'!$N:$N,"")</f>
        <v>0</v>
      </c>
      <c r="AD541" s="93">
        <v>0</v>
      </c>
      <c r="AE541" s="93">
        <v>0</v>
      </c>
      <c r="AF541" s="93">
        <v>0</v>
      </c>
      <c r="AG541" s="93"/>
      <c r="AH541" s="93">
        <v>1.1592800906308012E-3</v>
      </c>
      <c r="AI541" s="93">
        <v>0</v>
      </c>
      <c r="AJ541" s="93">
        <v>0</v>
      </c>
      <c r="AK541" s="93">
        <v>2.2230211418203961E-3</v>
      </c>
      <c r="AL541" s="93">
        <v>1.1592800906308012E-3</v>
      </c>
      <c r="AM541" s="49" t="s">
        <v>5559</v>
      </c>
      <c r="AN541" s="49"/>
      <c r="AO541" s="48" t="str" cm="1">
        <f t="array" ref="AO541">IFERROR(_xlfn.IFS(
AQ541="MPR ISSUE","PDH",
AQ541="BSS Hardware Issue","BSS",
AQ541="Sites strategiques, MLL, Pylone, etc.","ENVTECH",
AQ541="AKTIVCO DEFAUT GE &amp; POWER Cabinet","AKTIVCO",
AQ541="AKTIVCO Coupure ENEO &amp; Baisse de tension","AKTIVCO GRID ONLY",
AQ541="Coupure ENEO &amp; Baisse de tension","IHS GRID ONLY",
AQ541="Defaut GE &amp; POWER Cabinet","IHS",
AQ541="Sharing","Partners",
AQ541="Sites strategiques &amp; DataCenter","SST &amp; DC",
AQ541="Exclu","Exclu",
AQ541="SAT","SAT",
AQ541="SPARE-ISSUE","SPARE-ISSUE",
AQ541="Fiber CAmtel","TRANS_FO_CAMTEL",
AQ541="Fiber AOF","Fiber AOF",
AQ541="Projet OCM (HUAWEI)","TRAVAUX-HUAWEI",
AQ541="Projet OCM (NOKIA)","TRAVAUX-NOKIA",
AQ541="ACCESS-ISSUE","ACCESS-ISSUE",
AQ541="Projet OCM (ZTE, NOKIA, autres projets)","TRAVAUX OCM",
AQ541="No root CAuse","No root cause",
AQ541="ODU HS","PDH",
AQ541="IP &amp; VLAN","PDH",
AQ541="Warehouse HUAWEI","SPARE-ISSUE",
AQ541="SPARE-HS","SPARE-ISSUE",
AQ541="Power Telco","BSS",AQ541="no impacts","no impacts"
),"")</f>
        <v>No root cause</v>
      </c>
      <c r="AP541" s="48" t="str" cm="1">
        <f t="array" ref="AP541">IFERROR(_xlfn.IFS(
AQ541="MPR ISSUE","TX ISSUE",
AQ541="BSS Hardware Issue","RAN ISSUE",
AQ541="Sites strategiques, MLL, Pylone, etc.","ENVTECH",
AQ541="AKTIVCO DEFAUT GE &amp; POWER Cabinet","POWER ISSUE",
AQ541="AKTIVCO Coupure ENEO &amp; Baisse de tension","POWER ISSUE",
AQ541="Coupure ENEO &amp; Baisse de tension","POWER ISSUE",
AQ541="Defaut GE &amp; POWER Cabinet","POWER ISSUE",
AQ541="Sharing","POWER ISSUE",
AQ541="Sites strategiques &amp; DataCenter","POWER ISSUE",
AQ541="Exclu","Exclu",
AQ541="SAT","TX ISSUE",
AQ541="SPARE-ISSUE","SPARE-ISSUE",
AQ541="Fiber CAmtel","TX ISSUE",
AQ541="Fiber AOF","TX ISSUE",
AQ541="Projet OCM (HUAWEI)","TRAVAUX-HUAWEI",
AQ541="Projet OCM (NOKIA)","TRAVAUX -NOKIA",
AQ541="ACCESS-ISSUE","ACCESS-ISSUE",
AQ541="Projet OCM (ZTE, NOKIA, autres projets)","TRAVAUX OCM",
AQ541="No root CAuse","No root cause",
AQ541="ODU HS","TX ISSUE",
AQ541="IP &amp; VLAN","TX ISSUE",
AQ541="Warehouse HUAWEI","SPARE-ISSUE",
AQ541="SPARE-HS","SPARE-ISSUE",
AQ541="Power Telco","RAN ISSUE",AQ541="no impacts","no impacts"
),"")</f>
        <v>No root cause</v>
      </c>
      <c r="AQ541" s="127" t="s">
        <v>5344</v>
      </c>
      <c r="AR541" s="48" t="str" cm="1">
        <f t="array" ref="AR541">IFERROR(_xlfn.IFS(
AQ541="MPR ISSUE","ACTIVE",
AQ541="BSS Hardware Issue","ACTIVE",
AQ541="Sites strategiques, MLL, Pylone, etc.","PASSIVE",
AQ541="AKTIVCO DEFAUT GE &amp; POWER Cabinet","PASSIVE",
AQ541="AKTIVCO Coupure ENEO &amp; Baisse de tension","PASSIVE",
AQ541="Coupure ENEO &amp; Baisse de tension","PASSIVE",
AQ541="Defaut GE &amp; POWER Cabinet","PASSIVE",
AQ541="Sharing","PASSIVE",
AQ541="Sites strategiques &amp; DataCenter","PASSIVE",
AQ541="Exclu","Exclu",
AQ541="SAT","ACTIVE",
AQ541="SPARE-ISSUE","SPARE-ISSUE",
AQ541="Fiber CAmtel","ACTIVE",
AQ541="Fiber AOF","ACTIVE",
AQ541="Projet OCM (HUAWEI)","PLANNED WORKS",
AQ541="Projet OCM (NOKIA)","PLANNED WORKS",
AQ541="ACCESS-ISSUE","ACCESS-ISSUE",
AQ541="Projet OCM (ZTE, NOKIA, autres projets)","PLANNED WORKS",
AQ541="No root CAuse","No root cause",
AQ541="ODU HS","ACTIVE",
AQ541="IP &amp; VLAN","ACTIVE",
AQ541="Warehouse HUAWEI","SPARE-ISSUE",
AQ541="SPARE-HS","SPARE-ISSUE",
AQ541="Power Telco","ACTIVE", AQ541="no impacts","no impacts"
),"")</f>
        <v>No root cause</v>
      </c>
      <c r="AS541" s="92" t="s">
        <v>5537</v>
      </c>
      <c r="AT541" s="98" t="s">
        <v>4774</v>
      </c>
      <c r="AV541" s="17" t="s">
        <v>5537</v>
      </c>
      <c r="AW541" s="7" t="s">
        <v>5537</v>
      </c>
      <c r="AX541" s="6" t="s">
        <v>5537</v>
      </c>
      <c r="AY541" s="7"/>
      <c r="AZ541" s="3" t="s">
        <v>5537</v>
      </c>
      <c r="BA541" s="18" t="s">
        <v>5537</v>
      </c>
      <c r="BB541" s="18" t="s">
        <v>5537</v>
      </c>
      <c r="BC541" s="18" t="s">
        <v>5537</v>
      </c>
      <c r="BD541" s="18" t="s">
        <v>5537</v>
      </c>
      <c r="BE541" s="18" t="s">
        <v>5537</v>
      </c>
      <c r="BF541" s="18" t="s">
        <v>5537</v>
      </c>
      <c r="BG541" s="18" t="s">
        <v>5537</v>
      </c>
      <c r="BH541" s="18" t="s">
        <v>5537</v>
      </c>
      <c r="BI541" s="18" t="s">
        <v>5537</v>
      </c>
      <c r="BJ541" s="18" t="s">
        <v>5537</v>
      </c>
      <c r="BK541" s="18" t="s">
        <v>5537</v>
      </c>
      <c r="BL541" s="9" t="s">
        <v>5537</v>
      </c>
      <c r="BM541" s="14" t="s">
        <v>5537</v>
      </c>
      <c r="BN541" s="14" t="s">
        <v>5537</v>
      </c>
      <c r="BO541" s="14" t="str">
        <f>_xlfn.XLOOKUP(B541,'[4]cell downs 18042026 17h'!$B:$B,'[4]cell downs 18042026 17h'!$B:$B,"")</f>
        <v/>
      </c>
      <c r="BP541" s="14" t="str">
        <f>_xlfn.XLOOKUP(B541,'[5]Cells Huawei 19042026 15h'!$B:$B,'[5]Cells Huawei 19042026 15h'!$B:$B,"")</f>
        <v/>
      </c>
      <c r="BQ541" s="9" t="str">
        <f>_xlfn.XLOOKUP(B541,'[6]cells down 19042026 9H40'!$B:$B,'[6]cells down 19042026 9H40'!$B:$B,"")</f>
        <v/>
      </c>
      <c r="BR541" s="9" t="s">
        <v>4774</v>
      </c>
      <c r="BS541" s="9" t="s">
        <v>12</v>
      </c>
      <c r="BT541" s="108"/>
    </row>
    <row r="542" spans="1:72" s="9" customFormat="1" x14ac:dyDescent="0.35">
      <c r="A542" s="1" t="s">
        <v>3329</v>
      </c>
      <c r="B542" s="8" t="s">
        <v>3330</v>
      </c>
      <c r="C542" s="3" t="str">
        <f>_xlfn.XLOOKUP(B542,'[1]daily break down'!$D:$D,'[1]daily break down'!$E:$E,"")</f>
        <v>EXTREME-NORD</v>
      </c>
      <c r="D542" s="1" t="s">
        <v>11</v>
      </c>
      <c r="E542" s="1" t="s">
        <v>12</v>
      </c>
      <c r="F542" s="3" t="s">
        <v>55</v>
      </c>
      <c r="G542" s="1" t="s">
        <v>1625</v>
      </c>
      <c r="H542" s="32" t="str">
        <f>_xlfn.XLOOKUP(B542,[2]CALCULATION!$B:$B,[2]CALCULATION!$H:$H,"")</f>
        <v>Huawei</v>
      </c>
      <c r="I542" s="28">
        <v>0</v>
      </c>
      <c r="J542" s="28">
        <v>0</v>
      </c>
      <c r="K542" s="28">
        <v>0</v>
      </c>
      <c r="L542" s="28">
        <v>0</v>
      </c>
      <c r="M542" s="28">
        <v>0</v>
      </c>
      <c r="N542" s="28">
        <v>0</v>
      </c>
      <c r="O542" s="28">
        <v>0</v>
      </c>
      <c r="P542" s="28">
        <v>0</v>
      </c>
      <c r="Q542" s="28">
        <v>0</v>
      </c>
      <c r="R542" s="28">
        <v>0</v>
      </c>
      <c r="S542" s="93">
        <v>0</v>
      </c>
      <c r="T542" s="93">
        <f>_xlfn.XLOOKUP(B542,'[3]Nur des jours'!$B:$B,'[3]Nur des jours'!$U:$U,"")</f>
        <v>27.735508642165538</v>
      </c>
      <c r="U542" s="93">
        <v>7.6005078003498543</v>
      </c>
      <c r="V542" s="93">
        <v>28.451497861217419</v>
      </c>
      <c r="W542" s="93">
        <v>27.735508642165538</v>
      </c>
      <c r="X542" s="93">
        <v>27.737113799214125</v>
      </c>
      <c r="Y542" s="93">
        <v>16.162415497398936</v>
      </c>
      <c r="Z542" s="93">
        <v>0</v>
      </c>
      <c r="AA542" s="93">
        <v>0</v>
      </c>
      <c r="AB542" s="93">
        <v>0</v>
      </c>
      <c r="AC542" s="93">
        <f>_xlfn.XLOOKUP(B542,'[3]Nur des jours'!$B:$B,'[3]Nur des jours'!$N:$N,"")</f>
        <v>8.6926388211155921</v>
      </c>
      <c r="AD542" s="93">
        <v>8.6926388211155921</v>
      </c>
      <c r="AE542" s="93">
        <v>7.4363359044382236</v>
      </c>
      <c r="AF542" s="93">
        <v>0</v>
      </c>
      <c r="AG542" s="93"/>
      <c r="AH542" s="93">
        <v>1.159280090630734E-3</v>
      </c>
      <c r="AI542" s="93">
        <v>0</v>
      </c>
      <c r="AJ542" s="93">
        <v>3.453203042388758E-3</v>
      </c>
      <c r="AK542" s="93">
        <v>0</v>
      </c>
      <c r="AL542" s="93">
        <v>1.159280090630734E-3</v>
      </c>
      <c r="AM542" s="49" t="s">
        <v>5601</v>
      </c>
      <c r="AN542" s="49"/>
      <c r="AO542" s="48" t="str" cm="1">
        <f t="array" ref="AO542">IFERROR(_xlfn.IFS(
AQ542="MPR ISSUE","PDH",
AQ542="BSS Hardware Issue","BSS",
AQ542="Sites strategiques, MLL, Pylone, etc.","ENVTECH",
AQ542="AKTIVCO DEFAUT GE &amp; POWER Cabinet","AKTIVCO",
AQ542="AKTIVCO Coupure ENEO &amp; Baisse de tension","AKTIVCO GRID ONLY",
AQ542="Coupure ENEO &amp; Baisse de tension","IHS GRID ONLY",
AQ542="Defaut GE &amp; POWER Cabinet","IHS",
AQ542="Sharing","Partners",
AQ542="Sites strategiques &amp; DataCenter","SST &amp; DC",
AQ542="Exclu","Exclu",
AQ542="SAT","SAT",
AQ542="SPARE-ISSUE","SPARE-ISSUE",
AQ542="Fiber CAmtel","TRANS_FO_CAMTEL",
AQ542="Fiber AOF","Fiber AOF",
AQ542="Projet OCM (HUAWEI)","TRAVAUX-HUAWEI",
AQ542="Projet OCM (NOKIA)","TRAVAUX-NOKIA",
AQ542="ACCESS-ISSUE","ACCESS-ISSUE",
AQ542="Projet OCM (ZTE, NOKIA, autres projets)","TRAVAUX OCM",
AQ542="No root CAuse","No root cause",
AQ542="ODU HS","PDH",
AQ542="IP &amp; VLAN","PDH",
AQ542="Warehouse HUAWEI","SPARE-ISSUE",
AQ542="SPARE-HS","SPARE-ISSUE",
AQ542="Power Telco","BSS",AQ542="no impacts","no impacts"
),"")</f>
        <v>No root cause</v>
      </c>
      <c r="AP542" s="48" t="str" cm="1">
        <f t="array" ref="AP542">IFERROR(_xlfn.IFS(
AQ542="MPR ISSUE","TX ISSUE",
AQ542="BSS Hardware Issue","RAN ISSUE",
AQ542="Sites strategiques, MLL, Pylone, etc.","ENVTECH",
AQ542="AKTIVCO DEFAUT GE &amp; POWER Cabinet","POWER ISSUE",
AQ542="AKTIVCO Coupure ENEO &amp; Baisse de tension","POWER ISSUE",
AQ542="Coupure ENEO &amp; Baisse de tension","POWER ISSUE",
AQ542="Defaut GE &amp; POWER Cabinet","POWER ISSUE",
AQ542="Sharing","POWER ISSUE",
AQ542="Sites strategiques &amp; DataCenter","POWER ISSUE",
AQ542="Exclu","Exclu",
AQ542="SAT","TX ISSUE",
AQ542="SPARE-ISSUE","SPARE-ISSUE",
AQ542="Fiber CAmtel","TX ISSUE",
AQ542="Fiber AOF","TX ISSUE",
AQ542="Projet OCM (HUAWEI)","TRAVAUX-HUAWEI",
AQ542="Projet OCM (NOKIA)","TRAVAUX -NOKIA",
AQ542="ACCESS-ISSUE","ACCESS-ISSUE",
AQ542="Projet OCM (ZTE, NOKIA, autres projets)","TRAVAUX OCM",
AQ542="No root CAuse","No root cause",
AQ542="ODU HS","TX ISSUE",
AQ542="IP &amp; VLAN","TX ISSUE",
AQ542="Warehouse HUAWEI","SPARE-ISSUE",
AQ542="SPARE-HS","SPARE-ISSUE",
AQ542="Power Telco","RAN ISSUE",AQ542="no impacts","no impacts"
),"")</f>
        <v>No root cause</v>
      </c>
      <c r="AQ542" s="67" t="s">
        <v>5344</v>
      </c>
      <c r="AR542" s="48" t="str" cm="1">
        <f t="array" ref="AR542">IFERROR(_xlfn.IFS(
AQ542="MPR ISSUE","ACTIVE",
AQ542="BSS Hardware Issue","ACTIVE",
AQ542="Sites strategiques, MLL, Pylone, etc.","PASSIVE",
AQ542="AKTIVCO DEFAUT GE &amp; POWER Cabinet","PASSIVE",
AQ542="AKTIVCO Coupure ENEO &amp; Baisse de tension","PASSIVE",
AQ542="Coupure ENEO &amp; Baisse de tension","PASSIVE",
AQ542="Defaut GE &amp; POWER Cabinet","PASSIVE",
AQ542="Sharing","PASSIVE",
AQ542="Sites strategiques &amp; DataCenter","PASSIVE",
AQ542="Exclu","Exclu",
AQ542="SAT","ACTIVE",
AQ542="SPARE-ISSUE","SPARE-ISSUE",
AQ542="Fiber CAmtel","ACTIVE",
AQ542="Fiber AOF","ACTIVE",
AQ542="Projet OCM (HUAWEI)","PLANNED WORKS",
AQ542="Projet OCM (NOKIA)","PLANNED WORKS",
AQ542="ACCESS-ISSUE","ACCESS-ISSUE",
AQ542="Projet OCM (ZTE, NOKIA, autres projets)","PLANNED WORKS",
AQ542="No root CAuse","No root cause",
AQ542="ODU HS","ACTIVE",
AQ542="IP &amp; VLAN","ACTIVE",
AQ542="Warehouse HUAWEI","SPARE-ISSUE",
AQ542="SPARE-HS","SPARE-ISSUE",
AQ542="Power Telco","ACTIVE", AQ542="no impacts","no impacts"
),"")</f>
        <v>No root cause</v>
      </c>
      <c r="AS542" s="92" t="s">
        <v>5537</v>
      </c>
      <c r="AT542" s="98" t="s">
        <v>3330</v>
      </c>
      <c r="AV542" s="17" t="s">
        <v>5537</v>
      </c>
      <c r="AW542" s="7" t="s">
        <v>5537</v>
      </c>
      <c r="AX542" s="6" t="s">
        <v>5537</v>
      </c>
      <c r="AY542" s="7"/>
      <c r="AZ542" s="3" t="s">
        <v>5537</v>
      </c>
      <c r="BA542" s="18" t="s">
        <v>5537</v>
      </c>
      <c r="BB542" s="18" t="s">
        <v>5537</v>
      </c>
      <c r="BC542" s="18" t="s">
        <v>5537</v>
      </c>
      <c r="BD542" s="18" t="s">
        <v>5537</v>
      </c>
      <c r="BE542" s="18" t="s">
        <v>5537</v>
      </c>
      <c r="BF542" s="18" t="s">
        <v>5537</v>
      </c>
      <c r="BG542" s="18" t="s">
        <v>5537</v>
      </c>
      <c r="BH542" s="18" t="s">
        <v>5537</v>
      </c>
      <c r="BI542" s="18" t="s">
        <v>5537</v>
      </c>
      <c r="BJ542" s="18" t="s">
        <v>5537</v>
      </c>
      <c r="BK542" s="18" t="s">
        <v>5537</v>
      </c>
      <c r="BL542" s="9" t="s">
        <v>5537</v>
      </c>
      <c r="BM542" s="14" t="s">
        <v>5537</v>
      </c>
      <c r="BN542" s="14" t="s">
        <v>5537</v>
      </c>
      <c r="BO542" s="14" t="str">
        <f>_xlfn.XLOOKUP(B542,'[4]cell downs 18042026 17h'!$B:$B,'[4]cell downs 18042026 17h'!$B:$B,"")</f>
        <v/>
      </c>
      <c r="BP542" s="14" t="str">
        <f>_xlfn.XLOOKUP(B542,'[5]Cells Huawei 19042026 15h'!$B:$B,'[5]Cells Huawei 19042026 15h'!$B:$B,"")</f>
        <v/>
      </c>
      <c r="BQ542" s="9" t="str">
        <f>_xlfn.XLOOKUP(B542,'[6]cells down 19042026 9H40'!$B:$B,'[6]cells down 19042026 9H40'!$B:$B,"")</f>
        <v/>
      </c>
      <c r="BR542" s="9" t="s">
        <v>3330</v>
      </c>
      <c r="BS542" s="9" t="s">
        <v>154</v>
      </c>
      <c r="BT542" s="108"/>
    </row>
    <row r="543" spans="1:72" s="9" customFormat="1" x14ac:dyDescent="0.35">
      <c r="A543" s="1" t="s">
        <v>873</v>
      </c>
      <c r="B543" s="1" t="s">
        <v>874</v>
      </c>
      <c r="C543" s="3" t="str">
        <f>_xlfn.XLOOKUP(B543,'[1]daily break down'!$D:$D,'[1]daily break down'!$E:$E,"")</f>
        <v>NORD-OUEST</v>
      </c>
      <c r="D543" s="1" t="s">
        <v>11</v>
      </c>
      <c r="E543" s="1" t="s">
        <v>154</v>
      </c>
      <c r="F543" s="3" t="s">
        <v>51</v>
      </c>
      <c r="G543" s="1" t="s">
        <v>873</v>
      </c>
      <c r="H543" s="33" t="str">
        <f>_xlfn.XLOOKUP(B543,[2]CALCULATION!$B:$B,[2]CALCULATION!$H:$H,"")</f>
        <v>NOKIA</v>
      </c>
      <c r="I543" s="28">
        <v>0.34604817038951058</v>
      </c>
      <c r="J543" s="28">
        <v>1.2388468104196835</v>
      </c>
      <c r="K543" s="28">
        <v>0.47076465562365449</v>
      </c>
      <c r="L543" s="28">
        <v>1.5159816569786612E-3</v>
      </c>
      <c r="M543" s="28">
        <v>2.0753897112835786</v>
      </c>
      <c r="N543" s="28">
        <v>0</v>
      </c>
      <c r="O543" s="28">
        <v>3.210314097131252E-3</v>
      </c>
      <c r="P543" s="28">
        <v>1.4268062653917818E-3</v>
      </c>
      <c r="Q543" s="28">
        <v>0.68633612817464895</v>
      </c>
      <c r="R543" s="28">
        <v>1.3724027664475595</v>
      </c>
      <c r="S543" s="93">
        <v>2.5488146350446987</v>
      </c>
      <c r="T543" s="93">
        <f>_xlfn.XLOOKUP(B543,'[3]Nur des jours'!$B:$B,'[3]Nur des jours'!$U:$U,"")</f>
        <v>5.2613481036318738E-3</v>
      </c>
      <c r="U543" s="93">
        <v>4.0542799677111635E-2</v>
      </c>
      <c r="V543" s="93">
        <v>1.2988930836993091</v>
      </c>
      <c r="W543" s="93">
        <v>5.2613481036318738E-3</v>
      </c>
      <c r="X543" s="93">
        <v>0</v>
      </c>
      <c r="Y543" s="93">
        <v>0.26556431614602521</v>
      </c>
      <c r="Z543" s="93">
        <v>8.4235074893060799E-2</v>
      </c>
      <c r="AA543" s="93">
        <v>5.6180496699795622E-3</v>
      </c>
      <c r="AB543" s="93">
        <v>2.965973524182948E-2</v>
      </c>
      <c r="AC543" s="93">
        <f>_xlfn.XLOOKUP(B543,'[3]Nur des jours'!$B:$B,'[3]Nur des jours'!$N:$N,"")</f>
        <v>1.3376308738047311E-3</v>
      </c>
      <c r="AD543" s="93">
        <v>1.3376308738047311E-3</v>
      </c>
      <c r="AE543" s="93">
        <v>0.45035356259256398</v>
      </c>
      <c r="AF543" s="93">
        <v>0</v>
      </c>
      <c r="AG543" s="93"/>
      <c r="AH543" s="93">
        <v>1.1592800906306299E-3</v>
      </c>
      <c r="AI543" s="93">
        <v>0</v>
      </c>
      <c r="AJ543" s="93">
        <v>3.4532030423884484E-3</v>
      </c>
      <c r="AK543" s="93">
        <v>0</v>
      </c>
      <c r="AL543" s="93">
        <v>1.1592800906306299E-3</v>
      </c>
      <c r="AM543" s="49" t="s">
        <v>5601</v>
      </c>
      <c r="AN543" s="49"/>
      <c r="AO543" s="48" t="str" cm="1">
        <f t="array" ref="AO543">IFERROR(_xlfn.IFS(
AQ543="MPR ISSUE","PDH",
AQ543="BSS Hardware Issue","BSS",
AQ543="Sites strategiques, MLL, Pylone, etc.","ENVTECH",
AQ543="AKTIVCO DEFAUT GE &amp; POWER Cabinet","AKTIVCO",
AQ543="AKTIVCO Coupure ENEO &amp; Baisse de tension","AKTIVCO GRID ONLY",
AQ543="Coupure ENEO &amp; Baisse de tension","IHS GRID ONLY",
AQ543="Defaut GE &amp; POWER Cabinet","IHS",
AQ543="Sharing","Partners",
AQ543="Sites strategiques &amp; DataCenter","SST &amp; DC",
AQ543="Exclu","Exclu",
AQ543="SAT","SAT",
AQ543="SPARE-ISSUE","SPARE-ISSUE",
AQ543="Fiber CAmtel","TRANS_FO_CAMTEL",
AQ543="Fiber AOF","Fiber AOF",
AQ543="Projet OCM (HUAWEI)","TRAVAUX-HUAWEI",
AQ543="Projet OCM (NOKIA)","TRAVAUX-NOKIA",
AQ543="ACCESS-ISSUE","ACCESS-ISSUE",
AQ543="Projet OCM (ZTE, NOKIA, autres projets)","TRAVAUX OCM",
AQ543="No root CAuse","No root cause",
AQ543="ODU HS","PDH",
AQ543="IP &amp; VLAN","PDH",
AQ543="Warehouse HUAWEI","SPARE-ISSUE",
AQ543="SPARE-HS","SPARE-ISSUE",
AQ543="Power Telco","BSS",AQ543="no impacts","no impacts"
),"")</f>
        <v>No root cause</v>
      </c>
      <c r="AP543" s="48" t="str" cm="1">
        <f t="array" ref="AP543">IFERROR(_xlfn.IFS(
AQ543="MPR ISSUE","TX ISSUE",
AQ543="BSS Hardware Issue","RAN ISSUE",
AQ543="Sites strategiques, MLL, Pylone, etc.","ENVTECH",
AQ543="AKTIVCO DEFAUT GE &amp; POWER Cabinet","POWER ISSUE",
AQ543="AKTIVCO Coupure ENEO &amp; Baisse de tension","POWER ISSUE",
AQ543="Coupure ENEO &amp; Baisse de tension","POWER ISSUE",
AQ543="Defaut GE &amp; POWER Cabinet","POWER ISSUE",
AQ543="Sharing","POWER ISSUE",
AQ543="Sites strategiques &amp; DataCenter","POWER ISSUE",
AQ543="Exclu","Exclu",
AQ543="SAT","TX ISSUE",
AQ543="SPARE-ISSUE","SPARE-ISSUE",
AQ543="Fiber CAmtel","TX ISSUE",
AQ543="Fiber AOF","TX ISSUE",
AQ543="Projet OCM (HUAWEI)","TRAVAUX-HUAWEI",
AQ543="Projet OCM (NOKIA)","TRAVAUX -NOKIA",
AQ543="ACCESS-ISSUE","ACCESS-ISSUE",
AQ543="Projet OCM (ZTE, NOKIA, autres projets)","TRAVAUX OCM",
AQ543="No root CAuse","No root cause",
AQ543="ODU HS","TX ISSUE",
AQ543="IP &amp; VLAN","TX ISSUE",
AQ543="Warehouse HUAWEI","SPARE-ISSUE",
AQ543="SPARE-HS","SPARE-ISSUE",
AQ543="Power Telco","RAN ISSUE",AQ543="no impacts","no impacts"
),"")</f>
        <v>No root cause</v>
      </c>
      <c r="AQ543" s="67" t="s">
        <v>5344</v>
      </c>
      <c r="AR543" s="48" t="str" cm="1">
        <f t="array" ref="AR543">IFERROR(_xlfn.IFS(
AQ543="MPR ISSUE","ACTIVE",
AQ543="BSS Hardware Issue","ACTIVE",
AQ543="Sites strategiques, MLL, Pylone, etc.","PASSIVE",
AQ543="AKTIVCO DEFAUT GE &amp; POWER Cabinet","PASSIVE",
AQ543="AKTIVCO Coupure ENEO &amp; Baisse de tension","PASSIVE",
AQ543="Coupure ENEO &amp; Baisse de tension","PASSIVE",
AQ543="Defaut GE &amp; POWER Cabinet","PASSIVE",
AQ543="Sharing","PASSIVE",
AQ543="Sites strategiques &amp; DataCenter","PASSIVE",
AQ543="Exclu","Exclu",
AQ543="SAT","ACTIVE",
AQ543="SPARE-ISSUE","SPARE-ISSUE",
AQ543="Fiber CAmtel","ACTIVE",
AQ543="Fiber AOF","ACTIVE",
AQ543="Projet OCM (HUAWEI)","PLANNED WORKS",
AQ543="Projet OCM (NOKIA)","PLANNED WORKS",
AQ543="ACCESS-ISSUE","ACCESS-ISSUE",
AQ543="Projet OCM (ZTE, NOKIA, autres projets)","PLANNED WORKS",
AQ543="No root CAuse","No root cause",
AQ543="ODU HS","ACTIVE",
AQ543="IP &amp; VLAN","ACTIVE",
AQ543="Warehouse HUAWEI","SPARE-ISSUE",
AQ543="SPARE-HS","SPARE-ISSUE",
AQ543="Power Telco","ACTIVE", AQ543="no impacts","no impacts"
),"")</f>
        <v>No root cause</v>
      </c>
      <c r="AS543" s="92" t="s">
        <v>5537</v>
      </c>
      <c r="AT543" s="98" t="s">
        <v>874</v>
      </c>
      <c r="AV543" s="17" t="s">
        <v>5537</v>
      </c>
      <c r="AW543" s="7" t="s">
        <v>5537</v>
      </c>
      <c r="AX543" s="6" t="s">
        <v>5537</v>
      </c>
      <c r="AY543" s="7"/>
      <c r="AZ543" s="3" t="s">
        <v>5537</v>
      </c>
      <c r="BA543" s="18" t="s">
        <v>5537</v>
      </c>
      <c r="BB543" s="18" t="s">
        <v>5537</v>
      </c>
      <c r="BC543" s="18" t="s">
        <v>5537</v>
      </c>
      <c r="BD543" s="18" t="s">
        <v>5537</v>
      </c>
      <c r="BE543" s="18" t="s">
        <v>5537</v>
      </c>
      <c r="BF543" s="18" t="s">
        <v>5537</v>
      </c>
      <c r="BG543" s="18" t="s">
        <v>5537</v>
      </c>
      <c r="BH543" s="18" t="s">
        <v>5537</v>
      </c>
      <c r="BI543" s="18" t="s">
        <v>5537</v>
      </c>
      <c r="BJ543" s="18" t="s">
        <v>5537</v>
      </c>
      <c r="BK543" s="18" t="s">
        <v>5537</v>
      </c>
      <c r="BL543" s="9" t="s">
        <v>5537</v>
      </c>
      <c r="BM543" s="14" t="s">
        <v>5537</v>
      </c>
      <c r="BN543" s="14" t="s">
        <v>5537</v>
      </c>
      <c r="BO543" s="14" t="str">
        <f>_xlfn.XLOOKUP(B543,'[4]cell downs 18042026 17h'!$B:$B,'[4]cell downs 18042026 17h'!$B:$B,"")</f>
        <v>NRO_044</v>
      </c>
      <c r="BP543" s="14" t="str">
        <f>_xlfn.XLOOKUP(B543,'[5]Cells Huawei 19042026 15h'!$B:$B,'[5]Cells Huawei 19042026 15h'!$B:$B,"")</f>
        <v/>
      </c>
      <c r="BQ543" s="9" t="str">
        <f>_xlfn.XLOOKUP(B543,'[6]cells down 19042026 9H40'!$B:$B,'[6]cells down 19042026 9H40'!$B:$B,"")</f>
        <v/>
      </c>
      <c r="BR543" s="9" t="s">
        <v>874</v>
      </c>
      <c r="BS543" s="9" t="s">
        <v>318</v>
      </c>
      <c r="BT543" s="108"/>
    </row>
    <row r="544" spans="1:72" s="9" customFormat="1" x14ac:dyDescent="0.35">
      <c r="A544" s="1" t="s">
        <v>1357</v>
      </c>
      <c r="B544" s="1" t="s">
        <v>1358</v>
      </c>
      <c r="C544" s="3" t="str">
        <f>_xlfn.XLOOKUP(B544,'[1]daily break down'!$D:$D,'[1]daily break down'!$E:$E,"")</f>
        <v>NORD</v>
      </c>
      <c r="D544" s="1" t="s">
        <v>11</v>
      </c>
      <c r="E544" s="1" t="s">
        <v>12</v>
      </c>
      <c r="F544" s="3" t="s">
        <v>23</v>
      </c>
      <c r="G544" s="1" t="s">
        <v>1357</v>
      </c>
      <c r="H544" s="33" t="str">
        <f>_xlfn.XLOOKUP(B544,[2]CALCULATION!$B:$B,[2]CALCULATION!$H:$H,"")</f>
        <v>NOKIA</v>
      </c>
      <c r="I544" s="28">
        <v>0.27440856003813824</v>
      </c>
      <c r="J544" s="28">
        <v>1.7913100101545736</v>
      </c>
      <c r="K544" s="28">
        <v>1.9410619273638929</v>
      </c>
      <c r="L544" s="28">
        <v>0.15238514163131733</v>
      </c>
      <c r="M544" s="28">
        <v>0.19189938535300505</v>
      </c>
      <c r="N544" s="28">
        <v>5.8859164649063579E-3</v>
      </c>
      <c r="O544" s="28">
        <v>1.783370505255133</v>
      </c>
      <c r="P544" s="28">
        <v>0.13050946850434039</v>
      </c>
      <c r="Q544" s="28">
        <v>0</v>
      </c>
      <c r="R544" s="28">
        <v>0.83678112409419891</v>
      </c>
      <c r="S544" s="93">
        <v>0.17772655543285021</v>
      </c>
      <c r="T544" s="93">
        <f>_xlfn.XLOOKUP(B544,'[3]Nur des jours'!$B:$B,'[3]Nur des jours'!$U:$U,"")</f>
        <v>3.2908676884766161</v>
      </c>
      <c r="U544" s="93">
        <v>1.7415281392201041</v>
      </c>
      <c r="V544" s="93">
        <v>1.7494939144334163</v>
      </c>
      <c r="W544" s="93">
        <v>1.3095178660841684</v>
      </c>
      <c r="X544" s="93">
        <v>0</v>
      </c>
      <c r="Y544" s="93">
        <v>0</v>
      </c>
      <c r="Z544" s="93">
        <v>0</v>
      </c>
      <c r="AA544" s="93">
        <v>0</v>
      </c>
      <c r="AB544" s="93">
        <v>0.6635218959108804</v>
      </c>
      <c r="AC544" s="93">
        <f>_xlfn.XLOOKUP(B544,'[3]Nur des jours'!$B:$B,'[3]Nur des jours'!$N:$N,"")</f>
        <v>0.59078696926373953</v>
      </c>
      <c r="AD544" s="93">
        <v>0.59078696926373953</v>
      </c>
      <c r="AE544" s="93">
        <v>8.1154302773709126E-3</v>
      </c>
      <c r="AF544" s="93">
        <v>5.7607302965188747E-2</v>
      </c>
      <c r="AG544" s="93"/>
      <c r="AH544" s="93">
        <v>9.6308308234450849E-4</v>
      </c>
      <c r="AI544" s="93">
        <v>0</v>
      </c>
      <c r="AJ544" s="93">
        <v>0</v>
      </c>
      <c r="AK544" s="93">
        <v>1.8467961890179917E-3</v>
      </c>
      <c r="AL544" s="93">
        <v>9.6308308234450849E-4</v>
      </c>
      <c r="AM544" s="49" t="s">
        <v>5559</v>
      </c>
      <c r="AN544" s="49"/>
      <c r="AO544" s="48" t="str" cm="1">
        <f t="array" ref="AO544">IFERROR(_xlfn.IFS(
AQ544="MPR ISSUE","PDH",
AQ544="BSS Hardware Issue","BSS",
AQ544="Sites strategiques, MLL, Pylone, etc.","ENVTECH",
AQ544="AKTIVCO DEFAUT GE &amp; POWER Cabinet","AKTIVCO",
AQ544="AKTIVCO Coupure ENEO &amp; Baisse de tension","AKTIVCO GRID ONLY",
AQ544="Coupure ENEO &amp; Baisse de tension","IHS GRID ONLY",
AQ544="Defaut GE &amp; POWER Cabinet","IHS",
AQ544="Sharing","Partners",
AQ544="Sites strategiques &amp; DataCenter","SST &amp; DC",
AQ544="Exclu","Exclu",
AQ544="SAT","SAT",
AQ544="SPARE-ISSUE","SPARE-ISSUE",
AQ544="Fiber CAmtel","TRANS_FO_CAMTEL",
AQ544="Fiber AOF","Fiber AOF",
AQ544="Projet OCM (HUAWEI)","TRAVAUX-HUAWEI",
AQ544="Projet OCM (NOKIA)","TRAVAUX-NOKIA",
AQ544="ACCESS-ISSUE","ACCESS-ISSUE",
AQ544="Projet OCM (ZTE, NOKIA, autres projets)","TRAVAUX OCM",
AQ544="No root CAuse","No root cause",
AQ544="ODU HS","PDH",
AQ544="IP &amp; VLAN","PDH",
AQ544="Warehouse HUAWEI","SPARE-ISSUE",
AQ544="SPARE-HS","SPARE-ISSUE",
AQ544="Power Telco","BSS",AQ544="no impacts","no impacts"
),"")</f>
        <v>IHS</v>
      </c>
      <c r="AP544" s="48" t="str" cm="1">
        <f t="array" ref="AP544">IFERROR(_xlfn.IFS(
AQ544="MPR ISSUE","TX ISSUE",
AQ544="BSS Hardware Issue","RAN ISSUE",
AQ544="Sites strategiques, MLL, Pylone, etc.","ENVTECH",
AQ544="AKTIVCO DEFAUT GE &amp; POWER Cabinet","POWER ISSUE",
AQ544="AKTIVCO Coupure ENEO &amp; Baisse de tension","POWER ISSUE",
AQ544="Coupure ENEO &amp; Baisse de tension","POWER ISSUE",
AQ544="Defaut GE &amp; POWER Cabinet","POWER ISSUE",
AQ544="Sharing","POWER ISSUE",
AQ544="Sites strategiques &amp; DataCenter","POWER ISSUE",
AQ544="Exclu","Exclu",
AQ544="SAT","TX ISSUE",
AQ544="SPARE-ISSUE","SPARE-ISSUE",
AQ544="Fiber CAmtel","TX ISSUE",
AQ544="Fiber AOF","TX ISSUE",
AQ544="Projet OCM (HUAWEI)","TRAVAUX-HUAWEI",
AQ544="Projet OCM (NOKIA)","TRAVAUX -NOKIA",
AQ544="ACCESS-ISSUE","ACCESS-ISSUE",
AQ544="Projet OCM (ZTE, NOKIA, autres projets)","TRAVAUX OCM",
AQ544="No root CAuse","No root cause",
AQ544="ODU HS","TX ISSUE",
AQ544="IP &amp; VLAN","TX ISSUE",
AQ544="Warehouse HUAWEI","SPARE-ISSUE",
AQ544="SPARE-HS","SPARE-ISSUE",
AQ544="Power Telco","RAN ISSUE",AQ544="no impacts","no impacts"
),"")</f>
        <v>POWER ISSUE</v>
      </c>
      <c r="AQ544" s="67" t="s">
        <v>5330</v>
      </c>
      <c r="AR544" s="48" t="str" cm="1">
        <f t="array" ref="AR544">IFERROR(_xlfn.IFS(
AQ544="MPR ISSUE","ACTIVE",
AQ544="BSS Hardware Issue","ACTIVE",
AQ544="Sites strategiques, MLL, Pylone, etc.","PASSIVE",
AQ544="AKTIVCO DEFAUT GE &amp; POWER Cabinet","PASSIVE",
AQ544="AKTIVCO Coupure ENEO &amp; Baisse de tension","PASSIVE",
AQ544="Coupure ENEO &amp; Baisse de tension","PASSIVE",
AQ544="Defaut GE &amp; POWER Cabinet","PASSIVE",
AQ544="Sharing","PASSIVE",
AQ544="Sites strategiques &amp; DataCenter","PASSIVE",
AQ544="Exclu","Exclu",
AQ544="SAT","ACTIVE",
AQ544="SPARE-ISSUE","SPARE-ISSUE",
AQ544="Fiber CAmtel","ACTIVE",
AQ544="Fiber AOF","ACTIVE",
AQ544="Projet OCM (HUAWEI)","PLANNED WORKS",
AQ544="Projet OCM (NOKIA)","PLANNED WORKS",
AQ544="ACCESS-ISSUE","ACCESS-ISSUE",
AQ544="Projet OCM (ZTE, NOKIA, autres projets)","PLANNED WORKS",
AQ544="No root CAuse","No root cause",
AQ544="ODU HS","ACTIVE",
AQ544="IP &amp; VLAN","ACTIVE",
AQ544="Warehouse HUAWEI","SPARE-ISSUE",
AQ544="SPARE-HS","SPARE-ISSUE",
AQ544="Power Telco","ACTIVE", AQ544="no impacts","no impacts"
),"")</f>
        <v>PASSIVE</v>
      </c>
      <c r="AS544" s="92" t="s">
        <v>5790</v>
      </c>
      <c r="AT544" s="98" t="s">
        <v>1358</v>
      </c>
      <c r="AV544" s="17" t="s">
        <v>5537</v>
      </c>
      <c r="AW544" s="7" t="s">
        <v>5537</v>
      </c>
      <c r="AX544" s="6" t="s">
        <v>5537</v>
      </c>
      <c r="AY544" s="7"/>
      <c r="AZ544" s="3" t="s">
        <v>5537</v>
      </c>
      <c r="BA544" s="18" t="s">
        <v>5537</v>
      </c>
      <c r="BB544" s="18" t="s">
        <v>5537</v>
      </c>
      <c r="BC544" s="18" t="s">
        <v>5537</v>
      </c>
      <c r="BD544" s="18" t="s">
        <v>5537</v>
      </c>
      <c r="BE544" s="18" t="s">
        <v>5537</v>
      </c>
      <c r="BF544" s="18" t="s">
        <v>5537</v>
      </c>
      <c r="BG544" s="18" t="s">
        <v>5537</v>
      </c>
      <c r="BH544" s="18" t="s">
        <v>5537</v>
      </c>
      <c r="BI544" s="18" t="s">
        <v>5537</v>
      </c>
      <c r="BJ544" s="18" t="s">
        <v>5537</v>
      </c>
      <c r="BK544" s="18" t="s">
        <v>5537</v>
      </c>
      <c r="BL544" s="9" t="s">
        <v>5790</v>
      </c>
      <c r="BM544" s="14" t="s">
        <v>5537</v>
      </c>
      <c r="BN544" s="14" t="s">
        <v>5537</v>
      </c>
      <c r="BO544" s="14" t="str">
        <f>_xlfn.XLOOKUP(B544,'[4]cell downs 18042026 17h'!$B:$B,'[4]cell downs 18042026 17h'!$B:$B,"")</f>
        <v/>
      </c>
      <c r="BP544" s="14" t="str">
        <f>_xlfn.XLOOKUP(B544,'[5]Cells Huawei 19042026 15h'!$B:$B,'[5]Cells Huawei 19042026 15h'!$B:$B,"")</f>
        <v/>
      </c>
      <c r="BQ544" s="9" t="str">
        <f>_xlfn.XLOOKUP(B544,'[6]cells down 19042026 9H40'!$B:$B,'[6]cells down 19042026 9H40'!$B:$B,"")</f>
        <v/>
      </c>
      <c r="BR544" s="9" t="s">
        <v>1358</v>
      </c>
      <c r="BS544" s="9" t="s">
        <v>5537</v>
      </c>
      <c r="BT544" s="108"/>
    </row>
    <row r="545" spans="1:72" s="9" customFormat="1" x14ac:dyDescent="0.35">
      <c r="A545" s="1" t="s">
        <v>2998</v>
      </c>
      <c r="B545" s="8" t="s">
        <v>2999</v>
      </c>
      <c r="C545" s="3" t="str">
        <f>_xlfn.XLOOKUP(B545,'[1]daily break down'!$D:$D,'[1]daily break down'!$E:$E,"")</f>
        <v>Ngaoundere</v>
      </c>
      <c r="D545" s="1" t="s">
        <v>11</v>
      </c>
      <c r="E545" s="1" t="s">
        <v>12</v>
      </c>
      <c r="F545" s="3" t="s">
        <v>90</v>
      </c>
      <c r="G545" s="1" t="s">
        <v>91</v>
      </c>
      <c r="H545" s="32" t="str">
        <f>_xlfn.XLOOKUP(B545,[2]CALCULATION!$B:$B,[2]CALCULATION!$H:$H,"")</f>
        <v>Huawei</v>
      </c>
      <c r="I545" s="28">
        <v>0</v>
      </c>
      <c r="J545" s="28">
        <v>5.0651622421404368E-3</v>
      </c>
      <c r="K545" s="28">
        <v>0</v>
      </c>
      <c r="L545" s="28">
        <v>0</v>
      </c>
      <c r="M545" s="28">
        <v>0</v>
      </c>
      <c r="N545" s="28">
        <v>0</v>
      </c>
      <c r="O545" s="28">
        <v>0</v>
      </c>
      <c r="P545" s="28">
        <v>0</v>
      </c>
      <c r="Q545" s="28">
        <v>3.7578510014753173E-2</v>
      </c>
      <c r="R545" s="28">
        <v>0</v>
      </c>
      <c r="S545" s="93">
        <v>0</v>
      </c>
      <c r="T545" s="93">
        <f>_xlfn.XLOOKUP(B545,'[3]Nur des jours'!$B:$B,'[3]Nur des jours'!$U:$U,"")</f>
        <v>0</v>
      </c>
      <c r="U545" s="93">
        <v>0</v>
      </c>
      <c r="V545" s="93">
        <v>0</v>
      </c>
      <c r="W545" s="93">
        <v>0</v>
      </c>
      <c r="X545" s="93">
        <v>9.791457996250353E-3</v>
      </c>
      <c r="Y545" s="93">
        <v>0.62392454477746107</v>
      </c>
      <c r="Z545" s="93">
        <v>8.0257852428281603E-4</v>
      </c>
      <c r="AA545" s="93">
        <v>0.92874386830007427</v>
      </c>
      <c r="AB545" s="93">
        <v>0.98708240947627657</v>
      </c>
      <c r="AC545" s="93">
        <f>_xlfn.XLOOKUP(B545,'[3]Nur des jours'!$B:$B,'[3]Nur des jours'!$N:$N,"")</f>
        <v>8.0257852428281603E-4</v>
      </c>
      <c r="AD545" s="93">
        <v>8.0257852428281603E-4</v>
      </c>
      <c r="AE545" s="93">
        <v>0</v>
      </c>
      <c r="AF545" s="93">
        <v>2.675261747609386E-4</v>
      </c>
      <c r="AG545" s="93"/>
      <c r="AH545" s="93">
        <v>8.9175391586979538E-4</v>
      </c>
      <c r="AI545" s="93">
        <v>0</v>
      </c>
      <c r="AJ545" s="93">
        <v>2.656310032606737E-3</v>
      </c>
      <c r="AK545" s="93">
        <v>0</v>
      </c>
      <c r="AL545" s="93">
        <v>8.9175391586979538E-4</v>
      </c>
      <c r="AM545" s="49" t="s">
        <v>5559</v>
      </c>
      <c r="AN545" s="49"/>
      <c r="AO545" s="48" t="str" cm="1">
        <f t="array" ref="AO545">IFERROR(_xlfn.IFS(
AQ545="MPR ISSUE","PDH",
AQ545="BSS Hardware Issue","BSS",
AQ545="Sites strategiques, MLL, Pylone, etc.","ENVTECH",
AQ545="AKTIVCO DEFAUT GE &amp; POWER Cabinet","AKTIVCO",
AQ545="AKTIVCO Coupure ENEO &amp; Baisse de tension","AKTIVCO GRID ONLY",
AQ545="Coupure ENEO &amp; Baisse de tension","IHS GRID ONLY",
AQ545="Defaut GE &amp; POWER Cabinet","IHS",
AQ545="Sharing","Partners",
AQ545="Sites strategiques &amp; DataCenter","SST &amp; DC",
AQ545="Exclu","Exclu",
AQ545="SAT","SAT",
AQ545="SPARE-ISSUE","SPARE-ISSUE",
AQ545="Fiber CAmtel","TRANS_FO_CAMTEL",
AQ545="Fiber AOF","Fiber AOF",
AQ545="Projet OCM (HUAWEI)","TRAVAUX-HUAWEI",
AQ545="Projet OCM (NOKIA)","TRAVAUX-NOKIA",
AQ545="ACCESS-ISSUE","ACCESS-ISSUE",
AQ545="Projet OCM (ZTE, NOKIA, autres projets)","TRAVAUX OCM",
AQ545="No root CAuse","No root cause",
AQ545="ODU HS","PDH",
AQ545="IP &amp; VLAN","PDH",
AQ545="Warehouse HUAWEI","SPARE-ISSUE",
AQ545="SPARE-HS","SPARE-ISSUE",
AQ545="Power Telco","BSS",AQ545="no impacts","no impacts"
),"")</f>
        <v>No root cause</v>
      </c>
      <c r="AP545" s="48" t="str" cm="1">
        <f t="array" ref="AP545">IFERROR(_xlfn.IFS(
AQ545="MPR ISSUE","TX ISSUE",
AQ545="BSS Hardware Issue","RAN ISSUE",
AQ545="Sites strategiques, MLL, Pylone, etc.","ENVTECH",
AQ545="AKTIVCO DEFAUT GE &amp; POWER Cabinet","POWER ISSUE",
AQ545="AKTIVCO Coupure ENEO &amp; Baisse de tension","POWER ISSUE",
AQ545="Coupure ENEO &amp; Baisse de tension","POWER ISSUE",
AQ545="Defaut GE &amp; POWER Cabinet","POWER ISSUE",
AQ545="Sharing","POWER ISSUE",
AQ545="Sites strategiques &amp; DataCenter","POWER ISSUE",
AQ545="Exclu","Exclu",
AQ545="SAT","TX ISSUE",
AQ545="SPARE-ISSUE","SPARE-ISSUE",
AQ545="Fiber CAmtel","TX ISSUE",
AQ545="Fiber AOF","TX ISSUE",
AQ545="Projet OCM (HUAWEI)","TRAVAUX-HUAWEI",
AQ545="Projet OCM (NOKIA)","TRAVAUX -NOKIA",
AQ545="ACCESS-ISSUE","ACCESS-ISSUE",
AQ545="Projet OCM (ZTE, NOKIA, autres projets)","TRAVAUX OCM",
AQ545="No root CAuse","No root cause",
AQ545="ODU HS","TX ISSUE",
AQ545="IP &amp; VLAN","TX ISSUE",
AQ545="Warehouse HUAWEI","SPARE-ISSUE",
AQ545="SPARE-HS","SPARE-ISSUE",
AQ545="Power Telco","RAN ISSUE",AQ545="no impacts","no impacts"
),"")</f>
        <v>No root cause</v>
      </c>
      <c r="AQ545" s="127" t="s">
        <v>5344</v>
      </c>
      <c r="AR545" s="48" t="str" cm="1">
        <f t="array" ref="AR545">IFERROR(_xlfn.IFS(
AQ545="MPR ISSUE","ACTIVE",
AQ545="BSS Hardware Issue","ACTIVE",
AQ545="Sites strategiques, MLL, Pylone, etc.","PASSIVE",
AQ545="AKTIVCO DEFAUT GE &amp; POWER Cabinet","PASSIVE",
AQ545="AKTIVCO Coupure ENEO &amp; Baisse de tension","PASSIVE",
AQ545="Coupure ENEO &amp; Baisse de tension","PASSIVE",
AQ545="Defaut GE &amp; POWER Cabinet","PASSIVE",
AQ545="Sharing","PASSIVE",
AQ545="Sites strategiques &amp; DataCenter","PASSIVE",
AQ545="Exclu","Exclu",
AQ545="SAT","ACTIVE",
AQ545="SPARE-ISSUE","SPARE-ISSUE",
AQ545="Fiber CAmtel","ACTIVE",
AQ545="Fiber AOF","ACTIVE",
AQ545="Projet OCM (HUAWEI)","PLANNED WORKS",
AQ545="Projet OCM (NOKIA)","PLANNED WORKS",
AQ545="ACCESS-ISSUE","ACCESS-ISSUE",
AQ545="Projet OCM (ZTE, NOKIA, autres projets)","PLANNED WORKS",
AQ545="No root CAuse","No root cause",
AQ545="ODU HS","ACTIVE",
AQ545="IP &amp; VLAN","ACTIVE",
AQ545="Warehouse HUAWEI","SPARE-ISSUE",
AQ545="SPARE-HS","SPARE-ISSUE",
AQ545="Power Telco","ACTIVE", AQ545="no impacts","no impacts"
),"")</f>
        <v>No root cause</v>
      </c>
      <c r="AS545" s="92" t="s">
        <v>5537</v>
      </c>
      <c r="AT545" s="98" t="s">
        <v>2999</v>
      </c>
      <c r="AV545" s="17" t="s">
        <v>5537</v>
      </c>
      <c r="AW545" s="7" t="s">
        <v>5537</v>
      </c>
      <c r="AX545" s="6" t="s">
        <v>5537</v>
      </c>
      <c r="AY545" s="7"/>
      <c r="AZ545" s="3" t="s">
        <v>5537</v>
      </c>
      <c r="BA545" s="18" t="s">
        <v>5537</v>
      </c>
      <c r="BB545" s="18" t="s">
        <v>5537</v>
      </c>
      <c r="BC545" s="18" t="s">
        <v>5537</v>
      </c>
      <c r="BD545" s="18" t="s">
        <v>5537</v>
      </c>
      <c r="BE545" s="18" t="s">
        <v>5537</v>
      </c>
      <c r="BF545" s="18" t="s">
        <v>5537</v>
      </c>
      <c r="BG545" s="18" t="s">
        <v>5537</v>
      </c>
      <c r="BH545" s="18" t="s">
        <v>5537</v>
      </c>
      <c r="BI545" s="18" t="s">
        <v>5537</v>
      </c>
      <c r="BJ545" s="18" t="s">
        <v>5537</v>
      </c>
      <c r="BK545" s="18" t="s">
        <v>5537</v>
      </c>
      <c r="BL545" s="9" t="s">
        <v>5537</v>
      </c>
      <c r="BM545" s="14" t="s">
        <v>5537</v>
      </c>
      <c r="BN545" s="14" t="s">
        <v>5537</v>
      </c>
      <c r="BO545" s="14" t="str">
        <f>_xlfn.XLOOKUP(B545,'[4]cell downs 18042026 17h'!$B:$B,'[4]cell downs 18042026 17h'!$B:$B,"")</f>
        <v/>
      </c>
      <c r="BP545" s="14" t="str">
        <f>_xlfn.XLOOKUP(B545,'[5]Cells Huawei 19042026 15h'!$B:$B,'[5]Cells Huawei 19042026 15h'!$B:$B,"")</f>
        <v/>
      </c>
      <c r="BQ545" s="9" t="str">
        <f>_xlfn.XLOOKUP(B545,'[6]cells down 19042026 9H40'!$B:$B,'[6]cells down 19042026 9H40'!$B:$B,"")</f>
        <v/>
      </c>
      <c r="BR545" s="9" t="s">
        <v>2999</v>
      </c>
      <c r="BS545" s="9" t="s">
        <v>1129</v>
      </c>
      <c r="BT545" s="108"/>
    </row>
    <row r="546" spans="1:72" s="9" customFormat="1" x14ac:dyDescent="0.35">
      <c r="A546" s="3" t="s">
        <v>1476</v>
      </c>
      <c r="B546" s="25" t="s">
        <v>1477</v>
      </c>
      <c r="C546" s="3" t="str">
        <f>_xlfn.XLOOKUP(B546,'[1]daily break down'!$D:$D,'[1]daily break down'!$E:$E,"")</f>
        <v>CENTRE</v>
      </c>
      <c r="D546" s="3" t="s">
        <v>11</v>
      </c>
      <c r="E546" s="3" t="s">
        <v>12</v>
      </c>
      <c r="F546" s="3" t="s">
        <v>37</v>
      </c>
      <c r="G546" s="3" t="s">
        <v>1476</v>
      </c>
      <c r="H546" s="33" t="str">
        <f>_xlfn.XLOOKUP(B546,[2]CALCULATION!$B:$B,[2]CALCULATION!$H:$H,"")</f>
        <v>NOKIA</v>
      </c>
      <c r="I546" s="28">
        <v>5.7925002461536597E-2</v>
      </c>
      <c r="J546" s="28">
        <v>0.19509804821771382</v>
      </c>
      <c r="K546" s="28">
        <v>0</v>
      </c>
      <c r="L546" s="28">
        <v>1.3376308738047311E-3</v>
      </c>
      <c r="M546" s="28">
        <v>8.3650602405639096E-2</v>
      </c>
      <c r="N546" s="28">
        <v>0.48016726648518404</v>
      </c>
      <c r="O546" s="28">
        <v>0.46698820623987697</v>
      </c>
      <c r="P546" s="28">
        <v>0</v>
      </c>
      <c r="Q546" s="28">
        <v>2.5424036483801184E-2</v>
      </c>
      <c r="R546" s="28">
        <v>8.229160256236618</v>
      </c>
      <c r="S546" s="93">
        <v>9.2967439521690061</v>
      </c>
      <c r="T546" s="93">
        <f>_xlfn.XLOOKUP(B546,'[3]Nur des jours'!$B:$B,'[3]Nur des jours'!$U:$U,"")</f>
        <v>1.685414900993909E-2</v>
      </c>
      <c r="U546" s="93">
        <v>0</v>
      </c>
      <c r="V546" s="93">
        <v>0</v>
      </c>
      <c r="W546" s="93">
        <v>1.685414900993909E-2</v>
      </c>
      <c r="X546" s="93">
        <v>4.1894598967562806E-2</v>
      </c>
      <c r="Y546" s="93">
        <v>0.31593057731435098</v>
      </c>
      <c r="Z546" s="93">
        <v>3.9522533551349333E-2</v>
      </c>
      <c r="AA546" s="93">
        <v>8.150630791049782E-3</v>
      </c>
      <c r="AB546" s="93">
        <v>1.3022817485796143</v>
      </c>
      <c r="AC546" s="93">
        <f>_xlfn.XLOOKUP(B546,'[3]Nur des jours'!$B:$B,'[3]Nur des jours'!$N:$N,"")</f>
        <v>2.4077355728483103E-3</v>
      </c>
      <c r="AD546" s="93">
        <v>2.4077355728483103E-3</v>
      </c>
      <c r="AE546" s="93">
        <v>0.69430176381790532</v>
      </c>
      <c r="AF546" s="93">
        <v>9.4187048594167821E-2</v>
      </c>
      <c r="AG546" s="93"/>
      <c r="AH546" s="93">
        <v>7.1340313269589077E-4</v>
      </c>
      <c r="AI546" s="93">
        <v>0</v>
      </c>
      <c r="AJ546" s="93">
        <v>2.1250480260855517E-3</v>
      </c>
      <c r="AK546" s="93">
        <v>0</v>
      </c>
      <c r="AL546" s="93">
        <v>7.1340313269589077E-4</v>
      </c>
      <c r="AM546" s="49" t="s">
        <v>5559</v>
      </c>
      <c r="AN546" s="49"/>
      <c r="AO546" s="48" t="str" cm="1">
        <f t="array" ref="AO546">IFERROR(_xlfn.IFS(
AQ546="MPR ISSUE","PDH",
AQ546="BSS Hardware Issue","BSS",
AQ546="Sites strategiques, MLL, Pylone, etc.","ENVTECH",
AQ546="AKTIVCO DEFAUT GE &amp; POWER Cabinet","AKTIVCO",
AQ546="AKTIVCO Coupure ENEO &amp; Baisse de tension","AKTIVCO GRID ONLY",
AQ546="Coupure ENEO &amp; Baisse de tension","IHS GRID ONLY",
AQ546="Defaut GE &amp; POWER Cabinet","IHS",
AQ546="Sharing","Partners",
AQ546="Sites strategiques &amp; DataCenter","SST &amp; DC",
AQ546="Exclu","Exclu",
AQ546="SAT","SAT",
AQ546="SPARE-ISSUE","SPARE-ISSUE",
AQ546="Fiber CAmtel","TRANS_FO_CAMTEL",
AQ546="Fiber AOF","Fiber AOF",
AQ546="Projet OCM (HUAWEI)","TRAVAUX-HUAWEI",
AQ546="Projet OCM (NOKIA)","TRAVAUX-NOKIA",
AQ546="ACCESS-ISSUE","ACCESS-ISSUE",
AQ546="Projet OCM (ZTE, NOKIA, autres projets)","TRAVAUX OCM",
AQ546="No root CAuse","No root cause",
AQ546="ODU HS","PDH",
AQ546="IP &amp; VLAN","PDH",
AQ546="Warehouse HUAWEI","SPARE-ISSUE",
AQ546="SPARE-HS","SPARE-ISSUE",
AQ546="Power Telco","BSS",AQ546="no impacts","no impacts"
),"")</f>
        <v>No root cause</v>
      </c>
      <c r="AP546" s="48" t="str" cm="1">
        <f t="array" ref="AP546">IFERROR(_xlfn.IFS(
AQ546="MPR ISSUE","TX ISSUE",
AQ546="BSS Hardware Issue","RAN ISSUE",
AQ546="Sites strategiques, MLL, Pylone, etc.","ENVTECH",
AQ546="AKTIVCO DEFAUT GE &amp; POWER Cabinet","POWER ISSUE",
AQ546="AKTIVCO Coupure ENEO &amp; Baisse de tension","POWER ISSUE",
AQ546="Coupure ENEO &amp; Baisse de tension","POWER ISSUE",
AQ546="Defaut GE &amp; POWER Cabinet","POWER ISSUE",
AQ546="Sharing","POWER ISSUE",
AQ546="Sites strategiques &amp; DataCenter","POWER ISSUE",
AQ546="Exclu","Exclu",
AQ546="SAT","TX ISSUE",
AQ546="SPARE-ISSUE","SPARE-ISSUE",
AQ546="Fiber CAmtel","TX ISSUE",
AQ546="Fiber AOF","TX ISSUE",
AQ546="Projet OCM (HUAWEI)","TRAVAUX-HUAWEI",
AQ546="Projet OCM (NOKIA)","TRAVAUX -NOKIA",
AQ546="ACCESS-ISSUE","ACCESS-ISSUE",
AQ546="Projet OCM (ZTE, NOKIA, autres projets)","TRAVAUX OCM",
AQ546="No root CAuse","No root cause",
AQ546="ODU HS","TX ISSUE",
AQ546="IP &amp; VLAN","TX ISSUE",
AQ546="Warehouse HUAWEI","SPARE-ISSUE",
AQ546="SPARE-HS","SPARE-ISSUE",
AQ546="Power Telco","RAN ISSUE",AQ546="no impacts","no impacts"
),"")</f>
        <v>No root cause</v>
      </c>
      <c r="AQ546" s="67" t="s">
        <v>5344</v>
      </c>
      <c r="AR546" s="48" t="str" cm="1">
        <f t="array" ref="AR546">IFERROR(_xlfn.IFS(
AQ546="MPR ISSUE","ACTIVE",
AQ546="BSS Hardware Issue","ACTIVE",
AQ546="Sites strategiques, MLL, Pylone, etc.","PASSIVE",
AQ546="AKTIVCO DEFAUT GE &amp; POWER Cabinet","PASSIVE",
AQ546="AKTIVCO Coupure ENEO &amp; Baisse de tension","PASSIVE",
AQ546="Coupure ENEO &amp; Baisse de tension","PASSIVE",
AQ546="Defaut GE &amp; POWER Cabinet","PASSIVE",
AQ546="Sharing","PASSIVE",
AQ546="Sites strategiques &amp; DataCenter","PASSIVE",
AQ546="Exclu","Exclu",
AQ546="SAT","ACTIVE",
AQ546="SPARE-ISSUE","SPARE-ISSUE",
AQ546="Fiber CAmtel","ACTIVE",
AQ546="Fiber AOF","ACTIVE",
AQ546="Projet OCM (HUAWEI)","PLANNED WORKS",
AQ546="Projet OCM (NOKIA)","PLANNED WORKS",
AQ546="ACCESS-ISSUE","ACCESS-ISSUE",
AQ546="Projet OCM (ZTE, NOKIA, autres projets)","PLANNED WORKS",
AQ546="No root CAuse","No root cause",
AQ546="ODU HS","ACTIVE",
AQ546="IP &amp; VLAN","ACTIVE",
AQ546="Warehouse HUAWEI","SPARE-ISSUE",
AQ546="SPARE-HS","SPARE-ISSUE",
AQ546="Power Telco","ACTIVE", AQ546="no impacts","no impacts"
),"")</f>
        <v>No root cause</v>
      </c>
      <c r="AS546" s="92" t="s">
        <v>5784</v>
      </c>
      <c r="AT546" s="98" t="s">
        <v>1477</v>
      </c>
      <c r="AV546" s="17" t="s">
        <v>5537</v>
      </c>
      <c r="AW546" s="7" t="s">
        <v>5537</v>
      </c>
      <c r="AX546" s="6" t="s">
        <v>5537</v>
      </c>
      <c r="AY546" s="7"/>
      <c r="AZ546" s="3" t="s">
        <v>5537</v>
      </c>
      <c r="BA546" s="18" t="s">
        <v>5537</v>
      </c>
      <c r="BB546" s="18" t="s">
        <v>5537</v>
      </c>
      <c r="BC546" s="18" t="s">
        <v>5537</v>
      </c>
      <c r="BD546" s="18" t="s">
        <v>5537</v>
      </c>
      <c r="BE546" s="18" t="s">
        <v>5537</v>
      </c>
      <c r="BF546" s="18" t="s">
        <v>5537</v>
      </c>
      <c r="BG546" s="18" t="s">
        <v>5537</v>
      </c>
      <c r="BH546" s="18" t="s">
        <v>5871</v>
      </c>
      <c r="BI546" s="18" t="s">
        <v>5871</v>
      </c>
      <c r="BJ546" s="18" t="s">
        <v>5537</v>
      </c>
      <c r="BK546" s="18" t="s">
        <v>5537</v>
      </c>
      <c r="BL546" s="9" t="s">
        <v>5537</v>
      </c>
      <c r="BM546" s="14" t="s">
        <v>5537</v>
      </c>
      <c r="BN546" s="14" t="s">
        <v>5537</v>
      </c>
      <c r="BO546" s="14" t="str">
        <f>_xlfn.XLOOKUP(B546,'[4]cell downs 18042026 17h'!$B:$B,'[4]cell downs 18042026 17h'!$B:$B,"")</f>
        <v/>
      </c>
      <c r="BP546" s="14" t="str">
        <f>_xlfn.XLOOKUP(B546,'[5]Cells Huawei 19042026 15h'!$B:$B,'[5]Cells Huawei 19042026 15h'!$B:$B,"")</f>
        <v/>
      </c>
      <c r="BQ546" s="9" t="str">
        <f>_xlfn.XLOOKUP(B546,'[6]cells down 19042026 9H40'!$B:$B,'[6]cells down 19042026 9H40'!$B:$B,"")</f>
        <v/>
      </c>
      <c r="BR546" s="9" t="s">
        <v>1477</v>
      </c>
      <c r="BS546" s="9" t="s">
        <v>12</v>
      </c>
      <c r="BT546" s="108"/>
    </row>
    <row r="547" spans="1:72" s="9" customFormat="1" x14ac:dyDescent="0.35">
      <c r="A547" s="1" t="s">
        <v>1678</v>
      </c>
      <c r="B547" s="8" t="s">
        <v>1679</v>
      </c>
      <c r="C547" s="3" t="str">
        <f>_xlfn.XLOOKUP(B547,'[1]daily break down'!$D:$D,'[1]daily break down'!$E:$E,"")</f>
        <v>Douala</v>
      </c>
      <c r="D547" s="1" t="s">
        <v>11</v>
      </c>
      <c r="E547" s="1" t="s">
        <v>12</v>
      </c>
      <c r="F547" s="3" t="s">
        <v>31</v>
      </c>
      <c r="G547" s="1" t="s">
        <v>32</v>
      </c>
      <c r="H547" s="34" t="str">
        <f>_xlfn.XLOOKUP(B547,[2]CALCULATION!$B:$B,[2]CALCULATION!$H:$H,"")</f>
        <v>ZTE</v>
      </c>
      <c r="I547" s="28">
        <v>0</v>
      </c>
      <c r="J547" s="28">
        <v>0</v>
      </c>
      <c r="K547" s="28">
        <v>0</v>
      </c>
      <c r="L547" s="28">
        <v>0</v>
      </c>
      <c r="M547" s="28">
        <v>0</v>
      </c>
      <c r="N547" s="28">
        <v>0</v>
      </c>
      <c r="O547" s="28">
        <v>0</v>
      </c>
      <c r="P547" s="28">
        <v>0</v>
      </c>
      <c r="Q547" s="28">
        <v>0</v>
      </c>
      <c r="R547" s="28">
        <v>0</v>
      </c>
      <c r="S547" s="93">
        <v>0</v>
      </c>
      <c r="T547" s="93">
        <f>_xlfn.XLOOKUP(B547,'[3]Nur des jours'!$B:$B,'[3]Nur des jours'!$U:$U,"")</f>
        <v>0</v>
      </c>
      <c r="U547" s="93">
        <v>10.212383679619217</v>
      </c>
      <c r="V547" s="93">
        <v>0</v>
      </c>
      <c r="W547" s="93">
        <v>0</v>
      </c>
      <c r="X547" s="93">
        <v>0</v>
      </c>
      <c r="Y547" s="93">
        <v>0</v>
      </c>
      <c r="Z547" s="93">
        <v>0</v>
      </c>
      <c r="AA547" s="93">
        <v>0</v>
      </c>
      <c r="AB547" s="93">
        <v>0</v>
      </c>
      <c r="AC547" s="93">
        <f>_xlfn.XLOOKUP(B547,'[3]Nur des jours'!$B:$B,'[3]Nur des jours'!$N:$N,"")</f>
        <v>0</v>
      </c>
      <c r="AD547" s="93">
        <v>0</v>
      </c>
      <c r="AE547" s="93">
        <v>5.1195235608518619</v>
      </c>
      <c r="AF547" s="93">
        <v>3.9050439028287842</v>
      </c>
      <c r="AG547" s="93"/>
      <c r="AH547" s="93">
        <v>6.2422774110884019E-4</v>
      </c>
      <c r="AI547" s="93">
        <v>0</v>
      </c>
      <c r="AJ547" s="93">
        <v>0</v>
      </c>
      <c r="AK547" s="93">
        <v>1.1970113840570353E-3</v>
      </c>
      <c r="AL547" s="93">
        <v>6.2422774110884019E-4</v>
      </c>
      <c r="AM547" s="49" t="s">
        <v>5559</v>
      </c>
      <c r="AN547" s="49"/>
      <c r="AO547" s="48" t="str" cm="1">
        <f t="array" ref="AO547">IFERROR(_xlfn.IFS(
AQ547="MPR ISSUE","PDH",
AQ547="BSS Hardware Issue","BSS",
AQ547="Sites strategiques, MLL, Pylone, etc.","ENVTECH",
AQ547="AKTIVCO DEFAUT GE &amp; POWER Cabinet","AKTIVCO",
AQ547="AKTIVCO Coupure ENEO &amp; Baisse de tension","AKTIVCO GRID ONLY",
AQ547="Coupure ENEO &amp; Baisse de tension","IHS GRID ONLY",
AQ547="Defaut GE &amp; POWER Cabinet","IHS",
AQ547="Sharing","Partners",
AQ547="Sites strategiques &amp; DataCenter","SST &amp; DC",
AQ547="Exclu","Exclu",
AQ547="SAT","SAT",
AQ547="SPARE-ISSUE","SPARE-ISSUE",
AQ547="Fiber CAmtel","TRANS_FO_CAMTEL",
AQ547="Fiber AOF","Fiber AOF",
AQ547="Projet OCM (HUAWEI)","TRAVAUX-HUAWEI",
AQ547="Projet OCM (NOKIA)","TRAVAUX-NOKIA",
AQ547="ACCESS-ISSUE","ACCESS-ISSUE",
AQ547="Projet OCM (ZTE, NOKIA, autres projets)","TRAVAUX OCM",
AQ547="No root CAuse","No root cause",
AQ547="ODU HS","PDH",
AQ547="IP &amp; VLAN","PDH",
AQ547="Warehouse HUAWEI","SPARE-ISSUE",
AQ547="SPARE-HS","SPARE-ISSUE",
AQ547="Power Telco","BSS",AQ547="no impacts","no impacts"
),"")</f>
        <v>No root cause</v>
      </c>
      <c r="AP547" s="48" t="str" cm="1">
        <f t="array" ref="AP547">IFERROR(_xlfn.IFS(
AQ547="MPR ISSUE","TX ISSUE",
AQ547="BSS Hardware Issue","RAN ISSUE",
AQ547="Sites strategiques, MLL, Pylone, etc.","ENVTECH",
AQ547="AKTIVCO DEFAUT GE &amp; POWER Cabinet","POWER ISSUE",
AQ547="AKTIVCO Coupure ENEO &amp; Baisse de tension","POWER ISSUE",
AQ547="Coupure ENEO &amp; Baisse de tension","POWER ISSUE",
AQ547="Defaut GE &amp; POWER Cabinet","POWER ISSUE",
AQ547="Sharing","POWER ISSUE",
AQ547="Sites strategiques &amp; DataCenter","POWER ISSUE",
AQ547="Exclu","Exclu",
AQ547="SAT","TX ISSUE",
AQ547="SPARE-ISSUE","SPARE-ISSUE",
AQ547="Fiber CAmtel","TX ISSUE",
AQ547="Fiber AOF","TX ISSUE",
AQ547="Projet OCM (HUAWEI)","TRAVAUX-HUAWEI",
AQ547="Projet OCM (NOKIA)","TRAVAUX -NOKIA",
AQ547="ACCESS-ISSUE","ACCESS-ISSUE",
AQ547="Projet OCM (ZTE, NOKIA, autres projets)","TRAVAUX OCM",
AQ547="No root CAuse","No root cause",
AQ547="ODU HS","TX ISSUE",
AQ547="IP &amp; VLAN","TX ISSUE",
AQ547="Warehouse HUAWEI","SPARE-ISSUE",
AQ547="SPARE-HS","SPARE-ISSUE",
AQ547="Power Telco","RAN ISSUE",AQ547="no impacts","no impacts"
),"")</f>
        <v>No root cause</v>
      </c>
      <c r="AQ547" s="127" t="s">
        <v>5344</v>
      </c>
      <c r="AR547" s="48" t="str" cm="1">
        <f t="array" ref="AR547">IFERROR(_xlfn.IFS(
AQ547="MPR ISSUE","ACTIVE",
AQ547="BSS Hardware Issue","ACTIVE",
AQ547="Sites strategiques, MLL, Pylone, etc.","PASSIVE",
AQ547="AKTIVCO DEFAUT GE &amp; POWER Cabinet","PASSIVE",
AQ547="AKTIVCO Coupure ENEO &amp; Baisse de tension","PASSIVE",
AQ547="Coupure ENEO &amp; Baisse de tension","PASSIVE",
AQ547="Defaut GE &amp; POWER Cabinet","PASSIVE",
AQ547="Sharing","PASSIVE",
AQ547="Sites strategiques &amp; DataCenter","PASSIVE",
AQ547="Exclu","Exclu",
AQ547="SAT","ACTIVE",
AQ547="SPARE-ISSUE","SPARE-ISSUE",
AQ547="Fiber CAmtel","ACTIVE",
AQ547="Fiber AOF","ACTIVE",
AQ547="Projet OCM (HUAWEI)","PLANNED WORKS",
AQ547="Projet OCM (NOKIA)","PLANNED WORKS",
AQ547="ACCESS-ISSUE","ACCESS-ISSUE",
AQ547="Projet OCM (ZTE, NOKIA, autres projets)","PLANNED WORKS",
AQ547="No root CAuse","No root cause",
AQ547="ODU HS","ACTIVE",
AQ547="IP &amp; VLAN","ACTIVE",
AQ547="Warehouse HUAWEI","SPARE-ISSUE",
AQ547="SPARE-HS","SPARE-ISSUE",
AQ547="Power Telco","ACTIVE", AQ547="no impacts","no impacts"
),"")</f>
        <v>No root cause</v>
      </c>
      <c r="AS547" s="92" t="s">
        <v>5537</v>
      </c>
      <c r="AT547" s="98" t="s">
        <v>1679</v>
      </c>
      <c r="AV547" s="17" t="s">
        <v>5537</v>
      </c>
      <c r="AW547" s="7" t="s">
        <v>5537</v>
      </c>
      <c r="AX547" s="6" t="s">
        <v>5537</v>
      </c>
      <c r="AY547" s="7"/>
      <c r="AZ547" s="3" t="s">
        <v>5537</v>
      </c>
      <c r="BA547" s="18" t="s">
        <v>5537</v>
      </c>
      <c r="BB547" s="18" t="s">
        <v>5537</v>
      </c>
      <c r="BC547" s="18" t="s">
        <v>5537</v>
      </c>
      <c r="BD547" s="18" t="s">
        <v>5537</v>
      </c>
      <c r="BE547" s="18" t="s">
        <v>5537</v>
      </c>
      <c r="BF547" s="18" t="s">
        <v>5537</v>
      </c>
      <c r="BG547" s="18" t="s">
        <v>5537</v>
      </c>
      <c r="BH547" s="18" t="s">
        <v>5537</v>
      </c>
      <c r="BI547" s="18" t="s">
        <v>5537</v>
      </c>
      <c r="BJ547" s="18" t="s">
        <v>5537</v>
      </c>
      <c r="BK547" s="18" t="s">
        <v>5537</v>
      </c>
      <c r="BL547" s="9" t="s">
        <v>5537</v>
      </c>
      <c r="BM547" s="14" t="s">
        <v>5537</v>
      </c>
      <c r="BN547" s="14" t="s">
        <v>5537</v>
      </c>
      <c r="BO547" s="14" t="str">
        <f>_xlfn.XLOOKUP(B547,'[4]cell downs 18042026 17h'!$B:$B,'[4]cell downs 18042026 17h'!$B:$B,"")</f>
        <v/>
      </c>
      <c r="BP547" s="14" t="str">
        <f>_xlfn.XLOOKUP(B547,'[5]Cells Huawei 19042026 15h'!$B:$B,'[5]Cells Huawei 19042026 15h'!$B:$B,"")</f>
        <v/>
      </c>
      <c r="BQ547" s="9" t="str">
        <f>_xlfn.XLOOKUP(B547,'[6]cells down 19042026 9H40'!$B:$B,'[6]cells down 19042026 9H40'!$B:$B,"")</f>
        <v/>
      </c>
      <c r="BR547" s="9" t="s">
        <v>1679</v>
      </c>
      <c r="BS547" s="9" t="s">
        <v>5459</v>
      </c>
      <c r="BT547" s="108"/>
    </row>
    <row r="548" spans="1:72" s="9" customFormat="1" x14ac:dyDescent="0.35">
      <c r="A548" s="3" t="s">
        <v>2451</v>
      </c>
      <c r="B548" s="25" t="s">
        <v>2452</v>
      </c>
      <c r="C548" s="3" t="str">
        <f>_xlfn.XLOOKUP(B548,'[1]daily break down'!$D:$D,'[1]daily break down'!$E:$E,"")</f>
        <v>Douala</v>
      </c>
      <c r="D548" s="3" t="s">
        <v>357</v>
      </c>
      <c r="E548" s="3" t="s">
        <v>12</v>
      </c>
      <c r="F548" s="3" t="s">
        <v>31</v>
      </c>
      <c r="G548" s="3" t="s">
        <v>32</v>
      </c>
      <c r="H548" s="34" t="str">
        <f>_xlfn.XLOOKUP(B548,[2]CALCULATION!$B:$B,[2]CALCULATION!$H:$H,"")</f>
        <v>ZTE</v>
      </c>
      <c r="I548" s="28">
        <v>0</v>
      </c>
      <c r="J548" s="28">
        <v>0</v>
      </c>
      <c r="K548" s="28">
        <v>0</v>
      </c>
      <c r="L548" s="28">
        <v>0</v>
      </c>
      <c r="M548" s="28">
        <v>0.22379456272668369</v>
      </c>
      <c r="N548" s="28">
        <v>0</v>
      </c>
      <c r="O548" s="28">
        <v>0</v>
      </c>
      <c r="P548" s="28">
        <v>0</v>
      </c>
      <c r="Q548" s="28">
        <v>0</v>
      </c>
      <c r="R548" s="28">
        <v>0.98326570271635383</v>
      </c>
      <c r="S548" s="93">
        <v>0</v>
      </c>
      <c r="T548" s="93">
        <f>_xlfn.XLOOKUP(B548,'[3]Nur des jours'!$B:$B,'[3]Nur des jours'!$U:$U,"")</f>
        <v>0</v>
      </c>
      <c r="U548" s="93">
        <v>0</v>
      </c>
      <c r="V548" s="93">
        <v>0</v>
      </c>
      <c r="W548" s="93">
        <v>0</v>
      </c>
      <c r="X548" s="93">
        <v>3.4064999586228654E-3</v>
      </c>
      <c r="Y548" s="93">
        <v>0</v>
      </c>
      <c r="Z548" s="93">
        <v>0</v>
      </c>
      <c r="AA548" s="93">
        <v>0</v>
      </c>
      <c r="AB548" s="93">
        <v>0</v>
      </c>
      <c r="AC548" s="93">
        <f>_xlfn.XLOOKUP(B548,'[3]Nur des jours'!$B:$B,'[3]Nur des jours'!$N:$N,"")</f>
        <v>0</v>
      </c>
      <c r="AD548" s="93">
        <v>0</v>
      </c>
      <c r="AE548" s="93">
        <v>0</v>
      </c>
      <c r="AF548" s="93">
        <v>0</v>
      </c>
      <c r="AG548" s="93"/>
      <c r="AH548" s="93">
        <v>5.8855758447398589E-4</v>
      </c>
      <c r="AI548" s="93">
        <v>0</v>
      </c>
      <c r="AJ548" s="93">
        <v>0</v>
      </c>
      <c r="AK548" s="93">
        <v>1.1286107335393685E-3</v>
      </c>
      <c r="AL548" s="93">
        <v>5.8855758447398589E-4</v>
      </c>
      <c r="AM548" s="49" t="s">
        <v>5559</v>
      </c>
      <c r="AN548" s="49"/>
      <c r="AO548" s="48" t="str" cm="1">
        <f t="array" ref="AO548">IFERROR(_xlfn.IFS(
AQ548="MPR ISSUE","PDH",
AQ548="BSS Hardware Issue","BSS",
AQ548="Sites strategiques, MLL, Pylone, etc.","ENVTECH",
AQ548="AKTIVCO DEFAUT GE &amp; POWER Cabinet","AKTIVCO",
AQ548="AKTIVCO Coupure ENEO &amp; Baisse de tension","AKTIVCO GRID ONLY",
AQ548="Coupure ENEO &amp; Baisse de tension","IHS GRID ONLY",
AQ548="Defaut GE &amp; POWER Cabinet","IHS",
AQ548="Sharing","Partners",
AQ548="Sites strategiques &amp; DataCenter","SST &amp; DC",
AQ548="Exclu","Exclu",
AQ548="SAT","SAT",
AQ548="SPARE-ISSUE","SPARE-ISSUE",
AQ548="Fiber CAmtel","TRANS_FO_CAMTEL",
AQ548="Fiber AOF","Fiber AOF",
AQ548="Projet OCM (HUAWEI)","TRAVAUX-HUAWEI",
AQ548="Projet OCM (NOKIA)","TRAVAUX-NOKIA",
AQ548="ACCESS-ISSUE","ACCESS-ISSUE",
AQ548="Projet OCM (ZTE, NOKIA, autres projets)","TRAVAUX OCM",
AQ548="No root CAuse","No root cause",
AQ548="ODU HS","PDH",
AQ548="IP &amp; VLAN","PDH",
AQ548="Warehouse HUAWEI","SPARE-ISSUE",
AQ548="SPARE-HS","SPARE-ISSUE",
AQ548="Power Telco","BSS",AQ548="no impacts","no impacts"
),"")</f>
        <v>No root cause</v>
      </c>
      <c r="AP548" s="48" t="str" cm="1">
        <f t="array" ref="AP548">IFERROR(_xlfn.IFS(
AQ548="MPR ISSUE","TX ISSUE",
AQ548="BSS Hardware Issue","RAN ISSUE",
AQ548="Sites strategiques, MLL, Pylone, etc.","ENVTECH",
AQ548="AKTIVCO DEFAUT GE &amp; POWER Cabinet","POWER ISSUE",
AQ548="AKTIVCO Coupure ENEO &amp; Baisse de tension","POWER ISSUE",
AQ548="Coupure ENEO &amp; Baisse de tension","POWER ISSUE",
AQ548="Defaut GE &amp; POWER Cabinet","POWER ISSUE",
AQ548="Sharing","POWER ISSUE",
AQ548="Sites strategiques &amp; DataCenter","POWER ISSUE",
AQ548="Exclu","Exclu",
AQ548="SAT","TX ISSUE",
AQ548="SPARE-ISSUE","SPARE-ISSUE",
AQ548="Fiber CAmtel","TX ISSUE",
AQ548="Fiber AOF","TX ISSUE",
AQ548="Projet OCM (HUAWEI)","TRAVAUX-HUAWEI",
AQ548="Projet OCM (NOKIA)","TRAVAUX -NOKIA",
AQ548="ACCESS-ISSUE","ACCESS-ISSUE",
AQ548="Projet OCM (ZTE, NOKIA, autres projets)","TRAVAUX OCM",
AQ548="No root CAuse","No root cause",
AQ548="ODU HS","TX ISSUE",
AQ548="IP &amp; VLAN","TX ISSUE",
AQ548="Warehouse HUAWEI","SPARE-ISSUE",
AQ548="SPARE-HS","SPARE-ISSUE",
AQ548="Power Telco","RAN ISSUE",AQ548="no impacts","no impacts"
),"")</f>
        <v>No root cause</v>
      </c>
      <c r="AQ548" s="67" t="s">
        <v>5344</v>
      </c>
      <c r="AR548" s="48" t="str" cm="1">
        <f t="array" ref="AR548">IFERROR(_xlfn.IFS(
AQ548="MPR ISSUE","ACTIVE",
AQ548="BSS Hardware Issue","ACTIVE",
AQ548="Sites strategiques, MLL, Pylone, etc.","PASSIVE",
AQ548="AKTIVCO DEFAUT GE &amp; POWER Cabinet","PASSIVE",
AQ548="AKTIVCO Coupure ENEO &amp; Baisse de tension","PASSIVE",
AQ548="Coupure ENEO &amp; Baisse de tension","PASSIVE",
AQ548="Defaut GE &amp; POWER Cabinet","PASSIVE",
AQ548="Sharing","PASSIVE",
AQ548="Sites strategiques &amp; DataCenter","PASSIVE",
AQ548="Exclu","Exclu",
AQ548="SAT","ACTIVE",
AQ548="SPARE-ISSUE","SPARE-ISSUE",
AQ548="Fiber CAmtel","ACTIVE",
AQ548="Fiber AOF","ACTIVE",
AQ548="Projet OCM (HUAWEI)","PLANNED WORKS",
AQ548="Projet OCM (NOKIA)","PLANNED WORKS",
AQ548="ACCESS-ISSUE","ACCESS-ISSUE",
AQ548="Projet OCM (ZTE, NOKIA, autres projets)","PLANNED WORKS",
AQ548="No root CAuse","No root cause",
AQ548="ODU HS","ACTIVE",
AQ548="IP &amp; VLAN","ACTIVE",
AQ548="Warehouse HUAWEI","SPARE-ISSUE",
AQ548="SPARE-HS","SPARE-ISSUE",
AQ548="Power Telco","ACTIVE", AQ548="no impacts","no impacts"
),"")</f>
        <v>No root cause</v>
      </c>
      <c r="AS548" s="92" t="s">
        <v>5537</v>
      </c>
      <c r="AT548" s="98" t="s">
        <v>2452</v>
      </c>
      <c r="AV548" s="17" t="s">
        <v>5537</v>
      </c>
      <c r="AW548" s="7" t="s">
        <v>5537</v>
      </c>
      <c r="AX548" s="6" t="s">
        <v>5537</v>
      </c>
      <c r="AY548" s="7"/>
      <c r="AZ548" s="3" t="s">
        <v>5537</v>
      </c>
      <c r="BA548" s="18" t="s">
        <v>5537</v>
      </c>
      <c r="BB548" s="18" t="s">
        <v>5537</v>
      </c>
      <c r="BC548" s="18" t="s">
        <v>5537</v>
      </c>
      <c r="BD548" s="18" t="s">
        <v>5537</v>
      </c>
      <c r="BE548" s="18" t="s">
        <v>5537</v>
      </c>
      <c r="BF548" s="18" t="s">
        <v>5537</v>
      </c>
      <c r="BG548" s="18" t="s">
        <v>5537</v>
      </c>
      <c r="BH548" s="18" t="s">
        <v>5537</v>
      </c>
      <c r="BI548" s="18" t="s">
        <v>5537</v>
      </c>
      <c r="BJ548" s="18" t="s">
        <v>5537</v>
      </c>
      <c r="BK548" s="18" t="s">
        <v>5537</v>
      </c>
      <c r="BL548" s="9" t="s">
        <v>5537</v>
      </c>
      <c r="BM548" s="14" t="s">
        <v>5537</v>
      </c>
      <c r="BN548" s="14" t="s">
        <v>5537</v>
      </c>
      <c r="BO548" s="14" t="str">
        <f>_xlfn.XLOOKUP(B548,'[4]cell downs 18042026 17h'!$B:$B,'[4]cell downs 18042026 17h'!$B:$B,"")</f>
        <v/>
      </c>
      <c r="BP548" s="14" t="str">
        <f>_xlfn.XLOOKUP(B548,'[5]Cells Huawei 19042026 15h'!$B:$B,'[5]Cells Huawei 19042026 15h'!$B:$B,"")</f>
        <v/>
      </c>
      <c r="BQ548" s="9" t="str">
        <f>_xlfn.XLOOKUP(B548,'[6]cells down 19042026 9H40'!$B:$B,'[6]cells down 19042026 9H40'!$B:$B,"")</f>
        <v/>
      </c>
      <c r="BR548" s="9" t="s">
        <v>2452</v>
      </c>
      <c r="BS548" s="9" t="s">
        <v>302</v>
      </c>
      <c r="BT548" s="108"/>
    </row>
    <row r="549" spans="1:72" s="9" customFormat="1" x14ac:dyDescent="0.35">
      <c r="A549" s="1" t="s">
        <v>2462</v>
      </c>
      <c r="B549" s="8" t="s">
        <v>2463</v>
      </c>
      <c r="C549" s="3" t="str">
        <f>_xlfn.XLOOKUP(B549,'[1]daily break down'!$D:$D,'[1]daily break down'!$E:$E,"")</f>
        <v>Douala</v>
      </c>
      <c r="D549" s="1" t="s">
        <v>21</v>
      </c>
      <c r="E549" s="1" t="s">
        <v>36</v>
      </c>
      <c r="F549" s="3" t="s">
        <v>31</v>
      </c>
      <c r="G549" s="1" t="s">
        <v>32</v>
      </c>
      <c r="H549" s="34" t="str">
        <f>_xlfn.XLOOKUP(B549,[2]CALCULATION!$B:$B,[2]CALCULATION!$H:$H,"")</f>
        <v>ZTE</v>
      </c>
      <c r="I549" s="28">
        <v>0</v>
      </c>
      <c r="J549" s="28">
        <v>0</v>
      </c>
      <c r="K549" s="28">
        <v>0</v>
      </c>
      <c r="L549" s="28">
        <v>0</v>
      </c>
      <c r="M549" s="28">
        <v>6.7042059395090808E-2</v>
      </c>
      <c r="N549" s="28">
        <v>0</v>
      </c>
      <c r="O549" s="28">
        <v>0</v>
      </c>
      <c r="P549" s="28">
        <v>0</v>
      </c>
      <c r="Q549" s="28">
        <v>0</v>
      </c>
      <c r="R549" s="28">
        <v>0</v>
      </c>
      <c r="S549" s="93">
        <v>0</v>
      </c>
      <c r="T549" s="93">
        <f>_xlfn.XLOOKUP(B549,'[3]Nur des jours'!$B:$B,'[3]Nur des jours'!$U:$U,"")</f>
        <v>0</v>
      </c>
      <c r="U549" s="93">
        <v>0</v>
      </c>
      <c r="V549" s="93">
        <v>0</v>
      </c>
      <c r="W549" s="93">
        <v>0</v>
      </c>
      <c r="X549" s="93">
        <v>0</v>
      </c>
      <c r="Y549" s="93">
        <v>0</v>
      </c>
      <c r="Z549" s="93">
        <v>0</v>
      </c>
      <c r="AA549" s="93">
        <v>0</v>
      </c>
      <c r="AB549" s="93">
        <v>0</v>
      </c>
      <c r="AC549" s="93">
        <f>_xlfn.XLOOKUP(B549,'[3]Nur des jours'!$B:$B,'[3]Nur des jours'!$N:$N,"")</f>
        <v>0</v>
      </c>
      <c r="AD549" s="93">
        <v>0</v>
      </c>
      <c r="AE549" s="93">
        <v>0</v>
      </c>
      <c r="AF549" s="93">
        <v>0</v>
      </c>
      <c r="AG549" s="93"/>
      <c r="AH549" s="93">
        <v>5.7072250615664423E-4</v>
      </c>
      <c r="AI549" s="93">
        <v>0</v>
      </c>
      <c r="AJ549" s="93">
        <v>0</v>
      </c>
      <c r="AK549" s="93">
        <v>1.0944104082806993E-3</v>
      </c>
      <c r="AL549" s="93">
        <v>5.7072250615664423E-4</v>
      </c>
      <c r="AM549" s="49" t="s">
        <v>5559</v>
      </c>
      <c r="AN549" s="49"/>
      <c r="AO549" s="48" t="str" cm="1">
        <f t="array" ref="AO549">IFERROR(_xlfn.IFS(
AQ549="MPR ISSUE","PDH",
AQ549="BSS Hardware Issue","BSS",
AQ549="Sites strategiques, MLL, Pylone, etc.","ENVTECH",
AQ549="AKTIVCO DEFAUT GE &amp; POWER Cabinet","AKTIVCO",
AQ549="AKTIVCO Coupure ENEO &amp; Baisse de tension","AKTIVCO GRID ONLY",
AQ549="Coupure ENEO &amp; Baisse de tension","IHS GRID ONLY",
AQ549="Defaut GE &amp; POWER Cabinet","IHS",
AQ549="Sharing","Partners",
AQ549="Sites strategiques &amp; DataCenter","SST &amp; DC",
AQ549="Exclu","Exclu",
AQ549="SAT","SAT",
AQ549="SPARE-ISSUE","SPARE-ISSUE",
AQ549="Fiber CAmtel","TRANS_FO_CAMTEL",
AQ549="Fiber AOF","Fiber AOF",
AQ549="Projet OCM (HUAWEI)","TRAVAUX-HUAWEI",
AQ549="Projet OCM (NOKIA)","TRAVAUX-NOKIA",
AQ549="ACCESS-ISSUE","ACCESS-ISSUE",
AQ549="Projet OCM (ZTE, NOKIA, autres projets)","TRAVAUX OCM",
AQ549="No root CAuse","No root cause",
AQ549="ODU HS","PDH",
AQ549="IP &amp; VLAN","PDH",
AQ549="Warehouse HUAWEI","SPARE-ISSUE",
AQ549="SPARE-HS","SPARE-ISSUE",
AQ549="Power Telco","BSS",AQ549="no impacts","no impacts"
),"")</f>
        <v>No root cause</v>
      </c>
      <c r="AP549" s="48" t="str" cm="1">
        <f t="array" ref="AP549">IFERROR(_xlfn.IFS(
AQ549="MPR ISSUE","TX ISSUE",
AQ549="BSS Hardware Issue","RAN ISSUE",
AQ549="Sites strategiques, MLL, Pylone, etc.","ENVTECH",
AQ549="AKTIVCO DEFAUT GE &amp; POWER Cabinet","POWER ISSUE",
AQ549="AKTIVCO Coupure ENEO &amp; Baisse de tension","POWER ISSUE",
AQ549="Coupure ENEO &amp; Baisse de tension","POWER ISSUE",
AQ549="Defaut GE &amp; POWER Cabinet","POWER ISSUE",
AQ549="Sharing","POWER ISSUE",
AQ549="Sites strategiques &amp; DataCenter","POWER ISSUE",
AQ549="Exclu","Exclu",
AQ549="SAT","TX ISSUE",
AQ549="SPARE-ISSUE","SPARE-ISSUE",
AQ549="Fiber CAmtel","TX ISSUE",
AQ549="Fiber AOF","TX ISSUE",
AQ549="Projet OCM (HUAWEI)","TRAVAUX-HUAWEI",
AQ549="Projet OCM (NOKIA)","TRAVAUX -NOKIA",
AQ549="ACCESS-ISSUE","ACCESS-ISSUE",
AQ549="Projet OCM (ZTE, NOKIA, autres projets)","TRAVAUX OCM",
AQ549="No root CAuse","No root cause",
AQ549="ODU HS","TX ISSUE",
AQ549="IP &amp; VLAN","TX ISSUE",
AQ549="Warehouse HUAWEI","SPARE-ISSUE",
AQ549="SPARE-HS","SPARE-ISSUE",
AQ549="Power Telco","RAN ISSUE",AQ549="no impacts","no impacts"
),"")</f>
        <v>No root cause</v>
      </c>
      <c r="AQ549" s="67" t="s">
        <v>5344</v>
      </c>
      <c r="AR549" s="48" t="str" cm="1">
        <f t="array" ref="AR549">IFERROR(_xlfn.IFS(
AQ549="MPR ISSUE","ACTIVE",
AQ549="BSS Hardware Issue","ACTIVE",
AQ549="Sites strategiques, MLL, Pylone, etc.","PASSIVE",
AQ549="AKTIVCO DEFAUT GE &amp; POWER Cabinet","PASSIVE",
AQ549="AKTIVCO Coupure ENEO &amp; Baisse de tension","PASSIVE",
AQ549="Coupure ENEO &amp; Baisse de tension","PASSIVE",
AQ549="Defaut GE &amp; POWER Cabinet","PASSIVE",
AQ549="Sharing","PASSIVE",
AQ549="Sites strategiques &amp; DataCenter","PASSIVE",
AQ549="Exclu","Exclu",
AQ549="SAT","ACTIVE",
AQ549="SPARE-ISSUE","SPARE-ISSUE",
AQ549="Fiber CAmtel","ACTIVE",
AQ549="Fiber AOF","ACTIVE",
AQ549="Projet OCM (HUAWEI)","PLANNED WORKS",
AQ549="Projet OCM (NOKIA)","PLANNED WORKS",
AQ549="ACCESS-ISSUE","ACCESS-ISSUE",
AQ549="Projet OCM (ZTE, NOKIA, autres projets)","PLANNED WORKS",
AQ549="No root CAuse","No root cause",
AQ549="ODU HS","ACTIVE",
AQ549="IP &amp; VLAN","ACTIVE",
AQ549="Warehouse HUAWEI","SPARE-ISSUE",
AQ549="SPARE-HS","SPARE-ISSUE",
AQ549="Power Telco","ACTIVE", AQ549="no impacts","no impacts"
),"")</f>
        <v>No root cause</v>
      </c>
      <c r="AS549" s="92" t="s">
        <v>5537</v>
      </c>
      <c r="AT549" s="98" t="s">
        <v>2463</v>
      </c>
      <c r="AV549" s="17" t="s">
        <v>5537</v>
      </c>
      <c r="AW549" s="7" t="s">
        <v>5537</v>
      </c>
      <c r="AX549" s="6" t="s">
        <v>5537</v>
      </c>
      <c r="AY549" s="7"/>
      <c r="AZ549" s="3" t="s">
        <v>5537</v>
      </c>
      <c r="BA549" s="18" t="s">
        <v>5537</v>
      </c>
      <c r="BB549" s="18" t="s">
        <v>5537</v>
      </c>
      <c r="BC549" s="18" t="s">
        <v>5537</v>
      </c>
      <c r="BD549" s="18" t="s">
        <v>5537</v>
      </c>
      <c r="BE549" s="18" t="s">
        <v>5537</v>
      </c>
      <c r="BF549" s="18" t="s">
        <v>5537</v>
      </c>
      <c r="BG549" s="18" t="s">
        <v>5537</v>
      </c>
      <c r="BH549" s="18" t="s">
        <v>5537</v>
      </c>
      <c r="BI549" s="18" t="s">
        <v>5537</v>
      </c>
      <c r="BJ549" s="18" t="s">
        <v>5537</v>
      </c>
      <c r="BK549" s="18" t="s">
        <v>5537</v>
      </c>
      <c r="BL549" s="9" t="s">
        <v>5537</v>
      </c>
      <c r="BM549" s="14" t="s">
        <v>5537</v>
      </c>
      <c r="BN549" s="14" t="s">
        <v>5537</v>
      </c>
      <c r="BO549" s="14" t="str">
        <f>_xlfn.XLOOKUP(B549,'[4]cell downs 18042026 17h'!$B:$B,'[4]cell downs 18042026 17h'!$B:$B,"")</f>
        <v/>
      </c>
      <c r="BP549" s="14" t="str">
        <f>_xlfn.XLOOKUP(B549,'[5]Cells Huawei 19042026 15h'!$B:$B,'[5]Cells Huawei 19042026 15h'!$B:$B,"")</f>
        <v/>
      </c>
      <c r="BQ549" s="9" t="str">
        <f>_xlfn.XLOOKUP(B549,'[6]cells down 19042026 9H40'!$B:$B,'[6]cells down 19042026 9H40'!$B:$B,"")</f>
        <v/>
      </c>
      <c r="BR549" s="9" t="s">
        <v>5537</v>
      </c>
      <c r="BS549" s="9" t="s">
        <v>5537</v>
      </c>
      <c r="BT549" s="108"/>
    </row>
    <row r="550" spans="1:72" s="9" customFormat="1" x14ac:dyDescent="0.35">
      <c r="A550" s="1" t="s">
        <v>460</v>
      </c>
      <c r="B550" s="8" t="s">
        <v>461</v>
      </c>
      <c r="C550" s="3" t="str">
        <f>_xlfn.XLOOKUP(B550,'[1]daily break down'!$D:$D,'[1]daily break down'!$E:$E,"")</f>
        <v>Douala</v>
      </c>
      <c r="D550" s="1" t="s">
        <v>11</v>
      </c>
      <c r="E550" s="1" t="s">
        <v>12</v>
      </c>
      <c r="F550" s="3" t="s">
        <v>31</v>
      </c>
      <c r="G550" s="1" t="s">
        <v>32</v>
      </c>
      <c r="H550" s="34" t="str">
        <f>_xlfn.XLOOKUP(B550,[2]CALCULATION!$B:$B,[2]CALCULATION!$H:$H,"")</f>
        <v>ZTE</v>
      </c>
      <c r="I550" s="28">
        <v>0</v>
      </c>
      <c r="J550" s="28">
        <v>1.4052436557059411</v>
      </c>
      <c r="K550" s="28">
        <v>0</v>
      </c>
      <c r="L550" s="28">
        <v>0</v>
      </c>
      <c r="M550" s="28">
        <v>0</v>
      </c>
      <c r="N550" s="28">
        <v>0</v>
      </c>
      <c r="O550" s="28">
        <v>0</v>
      </c>
      <c r="P550" s="28">
        <v>1.9740578084826474</v>
      </c>
      <c r="Q550" s="28">
        <v>0</v>
      </c>
      <c r="R550" s="28">
        <v>4.1502227244580171E-2</v>
      </c>
      <c r="S550" s="93">
        <v>0</v>
      </c>
      <c r="T550" s="93">
        <f>_xlfn.XLOOKUP(B550,'[3]Nur des jours'!$B:$B,'[3]Nur des jours'!$U:$U,"")</f>
        <v>0</v>
      </c>
      <c r="U550" s="93">
        <v>0</v>
      </c>
      <c r="V550" s="93">
        <v>3.3179309596984288</v>
      </c>
      <c r="W550" s="93">
        <v>0</v>
      </c>
      <c r="X550" s="93">
        <v>6.4170611785990567E-2</v>
      </c>
      <c r="Y550" s="93">
        <v>0</v>
      </c>
      <c r="Z550" s="93">
        <v>0</v>
      </c>
      <c r="AA550" s="93">
        <v>0</v>
      </c>
      <c r="AB550" s="93">
        <v>0</v>
      </c>
      <c r="AC550" s="93">
        <f>_xlfn.XLOOKUP(B550,'[3]Nur des jours'!$B:$B,'[3]Nur des jours'!$N:$N,"")</f>
        <v>0</v>
      </c>
      <c r="AD550" s="93">
        <v>0</v>
      </c>
      <c r="AE550" s="93">
        <v>0</v>
      </c>
      <c r="AF550" s="93">
        <v>0</v>
      </c>
      <c r="AG550" s="93"/>
      <c r="AH550" s="93">
        <v>5.5288742783930257E-4</v>
      </c>
      <c r="AI550" s="93">
        <v>0</v>
      </c>
      <c r="AJ550" s="93">
        <v>0</v>
      </c>
      <c r="AK550" s="93">
        <v>1.06021008302203E-3</v>
      </c>
      <c r="AL550" s="93">
        <v>5.5288742783930257E-4</v>
      </c>
      <c r="AM550" s="49" t="s">
        <v>5559</v>
      </c>
      <c r="AN550" s="49"/>
      <c r="AO550" s="48" t="str" cm="1">
        <f t="array" ref="AO550">IFERROR(_xlfn.IFS(
AQ550="MPR ISSUE","PDH",
AQ550="BSS Hardware Issue","BSS",
AQ550="Sites strategiques, MLL, Pylone, etc.","ENVTECH",
AQ550="AKTIVCO DEFAUT GE &amp; POWER Cabinet","AKTIVCO",
AQ550="AKTIVCO Coupure ENEO &amp; Baisse de tension","AKTIVCO GRID ONLY",
AQ550="Coupure ENEO &amp; Baisse de tension","IHS GRID ONLY",
AQ550="Defaut GE &amp; POWER Cabinet","IHS",
AQ550="Sharing","Partners",
AQ550="Sites strategiques &amp; DataCenter","SST &amp; DC",
AQ550="Exclu","Exclu",
AQ550="SAT","SAT",
AQ550="SPARE-ISSUE","SPARE-ISSUE",
AQ550="Fiber CAmtel","TRANS_FO_CAMTEL",
AQ550="Fiber AOF","Fiber AOF",
AQ550="Projet OCM (HUAWEI)","TRAVAUX-HUAWEI",
AQ550="Projet OCM (NOKIA)","TRAVAUX-NOKIA",
AQ550="ACCESS-ISSUE","ACCESS-ISSUE",
AQ550="Projet OCM (ZTE, NOKIA, autres projets)","TRAVAUX OCM",
AQ550="No root CAuse","No root cause",
AQ550="ODU HS","PDH",
AQ550="IP &amp; VLAN","PDH",
AQ550="Warehouse HUAWEI","SPARE-ISSUE",
AQ550="SPARE-HS","SPARE-ISSUE",
AQ550="Power Telco","BSS",AQ550="no impacts","no impacts"
),"")</f>
        <v>No root cause</v>
      </c>
      <c r="AP550" s="48" t="str" cm="1">
        <f t="array" ref="AP550">IFERROR(_xlfn.IFS(
AQ550="MPR ISSUE","TX ISSUE",
AQ550="BSS Hardware Issue","RAN ISSUE",
AQ550="Sites strategiques, MLL, Pylone, etc.","ENVTECH",
AQ550="AKTIVCO DEFAUT GE &amp; POWER Cabinet","POWER ISSUE",
AQ550="AKTIVCO Coupure ENEO &amp; Baisse de tension","POWER ISSUE",
AQ550="Coupure ENEO &amp; Baisse de tension","POWER ISSUE",
AQ550="Defaut GE &amp; POWER Cabinet","POWER ISSUE",
AQ550="Sharing","POWER ISSUE",
AQ550="Sites strategiques &amp; DataCenter","POWER ISSUE",
AQ550="Exclu","Exclu",
AQ550="SAT","TX ISSUE",
AQ550="SPARE-ISSUE","SPARE-ISSUE",
AQ550="Fiber CAmtel","TX ISSUE",
AQ550="Fiber AOF","TX ISSUE",
AQ550="Projet OCM (HUAWEI)","TRAVAUX-HUAWEI",
AQ550="Projet OCM (NOKIA)","TRAVAUX -NOKIA",
AQ550="ACCESS-ISSUE","ACCESS-ISSUE",
AQ550="Projet OCM (ZTE, NOKIA, autres projets)","TRAVAUX OCM",
AQ550="No root CAuse","No root cause",
AQ550="ODU HS","TX ISSUE",
AQ550="IP &amp; VLAN","TX ISSUE",
AQ550="Warehouse HUAWEI","SPARE-ISSUE",
AQ550="SPARE-HS","SPARE-ISSUE",
AQ550="Power Telco","RAN ISSUE",AQ550="no impacts","no impacts"
),"")</f>
        <v>No root cause</v>
      </c>
      <c r="AQ550" s="127" t="s">
        <v>5344</v>
      </c>
      <c r="AR550" s="48" t="str" cm="1">
        <f t="array" ref="AR550">IFERROR(_xlfn.IFS(
AQ550="MPR ISSUE","ACTIVE",
AQ550="BSS Hardware Issue","ACTIVE",
AQ550="Sites strategiques, MLL, Pylone, etc.","PASSIVE",
AQ550="AKTIVCO DEFAUT GE &amp; POWER Cabinet","PASSIVE",
AQ550="AKTIVCO Coupure ENEO &amp; Baisse de tension","PASSIVE",
AQ550="Coupure ENEO &amp; Baisse de tension","PASSIVE",
AQ550="Defaut GE &amp; POWER Cabinet","PASSIVE",
AQ550="Sharing","PASSIVE",
AQ550="Sites strategiques &amp; DataCenter","PASSIVE",
AQ550="Exclu","Exclu",
AQ550="SAT","ACTIVE",
AQ550="SPARE-ISSUE","SPARE-ISSUE",
AQ550="Fiber CAmtel","ACTIVE",
AQ550="Fiber AOF","ACTIVE",
AQ550="Projet OCM (HUAWEI)","PLANNED WORKS",
AQ550="Projet OCM (NOKIA)","PLANNED WORKS",
AQ550="ACCESS-ISSUE","ACCESS-ISSUE",
AQ550="Projet OCM (ZTE, NOKIA, autres projets)","PLANNED WORKS",
AQ550="No root CAuse","No root cause",
AQ550="ODU HS","ACTIVE",
AQ550="IP &amp; VLAN","ACTIVE",
AQ550="Warehouse HUAWEI","SPARE-ISSUE",
AQ550="SPARE-HS","SPARE-ISSUE",
AQ550="Power Telco","ACTIVE", AQ550="no impacts","no impacts"
),"")</f>
        <v>No root cause</v>
      </c>
      <c r="AS550" s="92" t="s">
        <v>5537</v>
      </c>
      <c r="AT550" s="98" t="s">
        <v>461</v>
      </c>
      <c r="AV550" s="17" t="s">
        <v>5537</v>
      </c>
      <c r="AW550" s="7" t="s">
        <v>5537</v>
      </c>
      <c r="AX550" s="6" t="s">
        <v>5537</v>
      </c>
      <c r="AY550" s="7"/>
      <c r="AZ550" s="3" t="s">
        <v>5537</v>
      </c>
      <c r="BA550" s="18" t="s">
        <v>5537</v>
      </c>
      <c r="BB550" s="18" t="s">
        <v>5537</v>
      </c>
      <c r="BC550" s="18" t="s">
        <v>5537</v>
      </c>
      <c r="BD550" s="18" t="s">
        <v>5537</v>
      </c>
      <c r="BE550" s="18" t="s">
        <v>5537</v>
      </c>
      <c r="BF550" s="18" t="s">
        <v>5537</v>
      </c>
      <c r="BG550" s="18" t="s">
        <v>5537</v>
      </c>
      <c r="BH550" s="18" t="s">
        <v>5537</v>
      </c>
      <c r="BI550" s="18" t="s">
        <v>5537</v>
      </c>
      <c r="BJ550" s="18" t="s">
        <v>5537</v>
      </c>
      <c r="BK550" s="18" t="s">
        <v>5537</v>
      </c>
      <c r="BL550" s="9" t="s">
        <v>5537</v>
      </c>
      <c r="BM550" s="14" t="s">
        <v>5537</v>
      </c>
      <c r="BN550" s="14" t="s">
        <v>5537</v>
      </c>
      <c r="BO550" s="14" t="str">
        <f>_xlfn.XLOOKUP(B550,'[4]cell downs 18042026 17h'!$B:$B,'[4]cell downs 18042026 17h'!$B:$B,"")</f>
        <v/>
      </c>
      <c r="BP550" s="14" t="str">
        <f>_xlfn.XLOOKUP(B550,'[5]Cells Huawei 19042026 15h'!$B:$B,'[5]Cells Huawei 19042026 15h'!$B:$B,"")</f>
        <v/>
      </c>
      <c r="BQ550" s="9" t="str">
        <f>_xlfn.XLOOKUP(B550,'[6]cells down 19042026 9H40'!$B:$B,'[6]cells down 19042026 9H40'!$B:$B,"")</f>
        <v/>
      </c>
      <c r="BR550" s="9" t="s">
        <v>461</v>
      </c>
      <c r="BS550" s="9" t="s">
        <v>12</v>
      </c>
      <c r="BT550" s="108"/>
    </row>
    <row r="551" spans="1:72" s="9" customFormat="1" x14ac:dyDescent="0.35">
      <c r="A551" s="1" t="s">
        <v>1913</v>
      </c>
      <c r="B551" s="8" t="s">
        <v>1914</v>
      </c>
      <c r="C551" s="3" t="str">
        <f>_xlfn.XLOOKUP(B551,'[1]daily break down'!$D:$D,'[1]daily break down'!$E:$E,"")</f>
        <v>Douala</v>
      </c>
      <c r="D551" s="1" t="s">
        <v>11</v>
      </c>
      <c r="E551" s="1" t="s">
        <v>12</v>
      </c>
      <c r="F551" s="3" t="s">
        <v>31</v>
      </c>
      <c r="G551" s="1" t="s">
        <v>32</v>
      </c>
      <c r="H551" s="34" t="str">
        <f>_xlfn.XLOOKUP(B551,[2]CALCULATION!$B:$B,[2]CALCULATION!$H:$H,"")</f>
        <v>ZTE</v>
      </c>
      <c r="I551" s="28">
        <v>0</v>
      </c>
      <c r="J551" s="28">
        <v>0</v>
      </c>
      <c r="K551" s="28">
        <v>0</v>
      </c>
      <c r="L551" s="28">
        <v>0</v>
      </c>
      <c r="M551" s="28">
        <v>0</v>
      </c>
      <c r="N551" s="28">
        <v>0</v>
      </c>
      <c r="O551" s="28">
        <v>0</v>
      </c>
      <c r="P551" s="28">
        <v>0</v>
      </c>
      <c r="Q551" s="28">
        <v>0</v>
      </c>
      <c r="R551" s="28">
        <v>0</v>
      </c>
      <c r="S551" s="93">
        <v>0</v>
      </c>
      <c r="T551" s="93">
        <f>_xlfn.XLOOKUP(B551,'[3]Nur des jours'!$B:$B,'[3]Nur des jours'!$U:$U,"")</f>
        <v>0</v>
      </c>
      <c r="U551" s="93">
        <v>0</v>
      </c>
      <c r="V551" s="93">
        <v>0</v>
      </c>
      <c r="W551" s="93">
        <v>0</v>
      </c>
      <c r="X551" s="93">
        <v>0</v>
      </c>
      <c r="Y551" s="93">
        <v>0</v>
      </c>
      <c r="Z551" s="93">
        <v>0</v>
      </c>
      <c r="AA551" s="93">
        <v>0</v>
      </c>
      <c r="AB551" s="93">
        <v>0</v>
      </c>
      <c r="AC551" s="93">
        <f>_xlfn.XLOOKUP(B551,'[3]Nur des jours'!$B:$B,'[3]Nur des jours'!$N:$N,"")</f>
        <v>0</v>
      </c>
      <c r="AD551" s="93">
        <v>0</v>
      </c>
      <c r="AE551" s="93">
        <v>0</v>
      </c>
      <c r="AF551" s="93">
        <v>0</v>
      </c>
      <c r="AG551" s="93"/>
      <c r="AH551" s="93">
        <v>5.5288742783913148E-4</v>
      </c>
      <c r="AI551" s="93">
        <v>0</v>
      </c>
      <c r="AJ551" s="93">
        <v>0</v>
      </c>
      <c r="AK551" s="93">
        <v>1.0602100830217019E-3</v>
      </c>
      <c r="AL551" s="93">
        <v>5.5288742783913148E-4</v>
      </c>
      <c r="AM551" s="49" t="s">
        <v>5559</v>
      </c>
      <c r="AN551" s="49"/>
      <c r="AO551" s="48" t="str" cm="1">
        <f t="array" ref="AO551">IFERROR(_xlfn.IFS(
AQ551="MPR ISSUE","PDH",
AQ551="BSS Hardware Issue","BSS",
AQ551="Sites strategiques, MLL, Pylone, etc.","ENVTECH",
AQ551="AKTIVCO DEFAUT GE &amp; POWER Cabinet","AKTIVCO",
AQ551="AKTIVCO Coupure ENEO &amp; Baisse de tension","AKTIVCO GRID ONLY",
AQ551="Coupure ENEO &amp; Baisse de tension","IHS GRID ONLY",
AQ551="Defaut GE &amp; POWER Cabinet","IHS",
AQ551="Sharing","Partners",
AQ551="Sites strategiques &amp; DataCenter","SST &amp; DC",
AQ551="Exclu","Exclu",
AQ551="SAT","SAT",
AQ551="SPARE-ISSUE","SPARE-ISSUE",
AQ551="Fiber CAmtel","TRANS_FO_CAMTEL",
AQ551="Fiber AOF","Fiber AOF",
AQ551="Projet OCM (HUAWEI)","TRAVAUX-HUAWEI",
AQ551="Projet OCM (NOKIA)","TRAVAUX-NOKIA",
AQ551="ACCESS-ISSUE","ACCESS-ISSUE",
AQ551="Projet OCM (ZTE, NOKIA, autres projets)","TRAVAUX OCM",
AQ551="No root CAuse","No root cause",
AQ551="ODU HS","PDH",
AQ551="IP &amp; VLAN","PDH",
AQ551="Warehouse HUAWEI","SPARE-ISSUE",
AQ551="SPARE-HS","SPARE-ISSUE",
AQ551="Power Telco","BSS",AQ551="no impacts","no impacts"
),"")</f>
        <v>No root cause</v>
      </c>
      <c r="AP551" s="48" t="str" cm="1">
        <f t="array" ref="AP551">IFERROR(_xlfn.IFS(
AQ551="MPR ISSUE","TX ISSUE",
AQ551="BSS Hardware Issue","RAN ISSUE",
AQ551="Sites strategiques, MLL, Pylone, etc.","ENVTECH",
AQ551="AKTIVCO DEFAUT GE &amp; POWER Cabinet","POWER ISSUE",
AQ551="AKTIVCO Coupure ENEO &amp; Baisse de tension","POWER ISSUE",
AQ551="Coupure ENEO &amp; Baisse de tension","POWER ISSUE",
AQ551="Defaut GE &amp; POWER Cabinet","POWER ISSUE",
AQ551="Sharing","POWER ISSUE",
AQ551="Sites strategiques &amp; DataCenter","POWER ISSUE",
AQ551="Exclu","Exclu",
AQ551="SAT","TX ISSUE",
AQ551="SPARE-ISSUE","SPARE-ISSUE",
AQ551="Fiber CAmtel","TX ISSUE",
AQ551="Fiber AOF","TX ISSUE",
AQ551="Projet OCM (HUAWEI)","TRAVAUX-HUAWEI",
AQ551="Projet OCM (NOKIA)","TRAVAUX -NOKIA",
AQ551="ACCESS-ISSUE","ACCESS-ISSUE",
AQ551="Projet OCM (ZTE, NOKIA, autres projets)","TRAVAUX OCM",
AQ551="No root CAuse","No root cause",
AQ551="ODU HS","TX ISSUE",
AQ551="IP &amp; VLAN","TX ISSUE",
AQ551="Warehouse HUAWEI","SPARE-ISSUE",
AQ551="SPARE-HS","SPARE-ISSUE",
AQ551="Power Telco","RAN ISSUE",AQ551="no impacts","no impacts"
),"")</f>
        <v>No root cause</v>
      </c>
      <c r="AQ551" s="127" t="s">
        <v>5344</v>
      </c>
      <c r="AR551" s="48" t="str" cm="1">
        <f t="array" ref="AR551">IFERROR(_xlfn.IFS(
AQ551="MPR ISSUE","ACTIVE",
AQ551="BSS Hardware Issue","ACTIVE",
AQ551="Sites strategiques, MLL, Pylone, etc.","PASSIVE",
AQ551="AKTIVCO DEFAUT GE &amp; POWER Cabinet","PASSIVE",
AQ551="AKTIVCO Coupure ENEO &amp; Baisse de tension","PASSIVE",
AQ551="Coupure ENEO &amp; Baisse de tension","PASSIVE",
AQ551="Defaut GE &amp; POWER Cabinet","PASSIVE",
AQ551="Sharing","PASSIVE",
AQ551="Sites strategiques &amp; DataCenter","PASSIVE",
AQ551="Exclu","Exclu",
AQ551="SAT","ACTIVE",
AQ551="SPARE-ISSUE","SPARE-ISSUE",
AQ551="Fiber CAmtel","ACTIVE",
AQ551="Fiber AOF","ACTIVE",
AQ551="Projet OCM (HUAWEI)","PLANNED WORKS",
AQ551="Projet OCM (NOKIA)","PLANNED WORKS",
AQ551="ACCESS-ISSUE","ACCESS-ISSUE",
AQ551="Projet OCM (ZTE, NOKIA, autres projets)","PLANNED WORKS",
AQ551="No root CAuse","No root cause",
AQ551="ODU HS","ACTIVE",
AQ551="IP &amp; VLAN","ACTIVE",
AQ551="Warehouse HUAWEI","SPARE-ISSUE",
AQ551="SPARE-HS","SPARE-ISSUE",
AQ551="Power Telco","ACTIVE", AQ551="no impacts","no impacts"
),"")</f>
        <v>No root cause</v>
      </c>
      <c r="AS551" s="92" t="s">
        <v>5537</v>
      </c>
      <c r="AT551" s="98" t="s">
        <v>1914</v>
      </c>
      <c r="AV551" s="17" t="s">
        <v>5537</v>
      </c>
      <c r="AW551" s="7" t="s">
        <v>5537</v>
      </c>
      <c r="AX551" s="6" t="s">
        <v>5537</v>
      </c>
      <c r="AY551" s="7"/>
      <c r="AZ551" s="3" t="s">
        <v>5537</v>
      </c>
      <c r="BA551" s="18" t="s">
        <v>5537</v>
      </c>
      <c r="BB551" s="18" t="s">
        <v>5537</v>
      </c>
      <c r="BC551" s="18" t="s">
        <v>5537</v>
      </c>
      <c r="BD551" s="18" t="s">
        <v>5537</v>
      </c>
      <c r="BE551" s="18" t="s">
        <v>5537</v>
      </c>
      <c r="BF551" s="18" t="s">
        <v>5537</v>
      </c>
      <c r="BG551" s="18" t="s">
        <v>5537</v>
      </c>
      <c r="BH551" s="18" t="s">
        <v>5537</v>
      </c>
      <c r="BI551" s="18" t="s">
        <v>5537</v>
      </c>
      <c r="BJ551" s="18" t="s">
        <v>5537</v>
      </c>
      <c r="BK551" s="18" t="s">
        <v>5537</v>
      </c>
      <c r="BL551" s="9" t="s">
        <v>5537</v>
      </c>
      <c r="BM551" s="14" t="s">
        <v>5537</v>
      </c>
      <c r="BN551" s="14" t="s">
        <v>5537</v>
      </c>
      <c r="BO551" s="14" t="str">
        <f>_xlfn.XLOOKUP(B551,'[4]cell downs 18042026 17h'!$B:$B,'[4]cell downs 18042026 17h'!$B:$B,"")</f>
        <v/>
      </c>
      <c r="BP551" s="14" t="str">
        <f>_xlfn.XLOOKUP(B551,'[5]Cells Huawei 19042026 15h'!$B:$B,'[5]Cells Huawei 19042026 15h'!$B:$B,"")</f>
        <v/>
      </c>
      <c r="BQ551" s="9" t="str">
        <f>_xlfn.XLOOKUP(B551,'[6]cells down 19042026 9H40'!$B:$B,'[6]cells down 19042026 9H40'!$B:$B,"")</f>
        <v/>
      </c>
      <c r="BR551" s="9" t="s">
        <v>1914</v>
      </c>
      <c r="BS551" s="9" t="s">
        <v>594</v>
      </c>
      <c r="BT551" s="108"/>
    </row>
    <row r="552" spans="1:72" s="9" customFormat="1" x14ac:dyDescent="0.35">
      <c r="A552" s="1" t="s">
        <v>2935</v>
      </c>
      <c r="B552" s="8" t="s">
        <v>2936</v>
      </c>
      <c r="C552" s="3" t="str">
        <f>_xlfn.XLOOKUP(B552,'[1]daily break down'!$D:$D,'[1]daily break down'!$E:$E,"")</f>
        <v>Ngaoundere</v>
      </c>
      <c r="D552" s="1" t="s">
        <v>11</v>
      </c>
      <c r="E552" s="1" t="s">
        <v>12</v>
      </c>
      <c r="F552" s="3" t="s">
        <v>90</v>
      </c>
      <c r="G552" s="1" t="s">
        <v>91</v>
      </c>
      <c r="H552" s="32" t="str">
        <f>_xlfn.XLOOKUP(B552,[2]CALCULATION!$B:$B,[2]CALCULATION!$H:$H,"")</f>
        <v>Huawei</v>
      </c>
      <c r="I552" s="28">
        <v>0</v>
      </c>
      <c r="J552" s="28">
        <v>5.5467093567101271E-3</v>
      </c>
      <c r="K552" s="28">
        <v>0</v>
      </c>
      <c r="L552" s="28">
        <v>0</v>
      </c>
      <c r="M552" s="28">
        <v>0</v>
      </c>
      <c r="N552" s="28">
        <v>0</v>
      </c>
      <c r="O552" s="28">
        <v>0</v>
      </c>
      <c r="P552" s="28">
        <v>0</v>
      </c>
      <c r="Q552" s="28">
        <v>4.8261721926873322E-2</v>
      </c>
      <c r="R552" s="28">
        <v>0</v>
      </c>
      <c r="S552" s="93">
        <v>0</v>
      </c>
      <c r="T552" s="93">
        <f>_xlfn.XLOOKUP(B552,'[3]Nur des jours'!$B:$B,'[3]Nur des jours'!$U:$U,"")</f>
        <v>0</v>
      </c>
      <c r="U552" s="93">
        <v>0</v>
      </c>
      <c r="V552" s="93">
        <v>0</v>
      </c>
      <c r="W552" s="93">
        <v>0</v>
      </c>
      <c r="X552" s="93">
        <v>4.9135640764425732E-2</v>
      </c>
      <c r="Y552" s="93">
        <v>4.1107180259849958</v>
      </c>
      <c r="Z552" s="93">
        <v>1.4238813125476197</v>
      </c>
      <c r="AA552" s="93">
        <v>9.5038673583823421</v>
      </c>
      <c r="AB552" s="93">
        <v>0.85308746607768104</v>
      </c>
      <c r="AC552" s="93">
        <f>_xlfn.XLOOKUP(B552,'[3]Nur des jours'!$B:$B,'[3]Nur des jours'!$N:$N,"")</f>
        <v>8.0257852428281603E-4</v>
      </c>
      <c r="AD552" s="93">
        <v>8.0257852428281603E-4</v>
      </c>
      <c r="AE552" s="93">
        <v>3.5670156634791817E-4</v>
      </c>
      <c r="AF552" s="93">
        <v>8.0257852428281581E-4</v>
      </c>
      <c r="AG552" s="93"/>
      <c r="AH552" s="93">
        <v>5.3505234952187721E-4</v>
      </c>
      <c r="AI552" s="93">
        <v>0</v>
      </c>
      <c r="AJ552" s="93">
        <v>1.593786019564042E-3</v>
      </c>
      <c r="AK552" s="93">
        <v>0</v>
      </c>
      <c r="AL552" s="93">
        <v>5.3505234952187721E-4</v>
      </c>
      <c r="AM552" s="49" t="s">
        <v>5559</v>
      </c>
      <c r="AN552" s="49"/>
      <c r="AO552" s="48" t="str" cm="1">
        <f t="array" ref="AO552">IFERROR(_xlfn.IFS(
AQ552="MPR ISSUE","PDH",
AQ552="BSS Hardware Issue","BSS",
AQ552="Sites strategiques, MLL, Pylone, etc.","ENVTECH",
AQ552="AKTIVCO DEFAUT GE &amp; POWER Cabinet","AKTIVCO",
AQ552="AKTIVCO Coupure ENEO &amp; Baisse de tension","AKTIVCO GRID ONLY",
AQ552="Coupure ENEO &amp; Baisse de tension","IHS GRID ONLY",
AQ552="Defaut GE &amp; POWER Cabinet","IHS",
AQ552="Sharing","Partners",
AQ552="Sites strategiques &amp; DataCenter","SST &amp; DC",
AQ552="Exclu","Exclu",
AQ552="SAT","SAT",
AQ552="SPARE-ISSUE","SPARE-ISSUE",
AQ552="Fiber CAmtel","TRANS_FO_CAMTEL",
AQ552="Fiber AOF","Fiber AOF",
AQ552="Projet OCM (HUAWEI)","TRAVAUX-HUAWEI",
AQ552="Projet OCM (NOKIA)","TRAVAUX-NOKIA",
AQ552="ACCESS-ISSUE","ACCESS-ISSUE",
AQ552="Projet OCM (ZTE, NOKIA, autres projets)","TRAVAUX OCM",
AQ552="No root CAuse","No root cause",
AQ552="ODU HS","PDH",
AQ552="IP &amp; VLAN","PDH",
AQ552="Warehouse HUAWEI","SPARE-ISSUE",
AQ552="SPARE-HS","SPARE-ISSUE",
AQ552="Power Telco","BSS",AQ552="no impacts","no impacts"
),"")</f>
        <v>No root cause</v>
      </c>
      <c r="AP552" s="48" t="str" cm="1">
        <f t="array" ref="AP552">IFERROR(_xlfn.IFS(
AQ552="MPR ISSUE","TX ISSUE",
AQ552="BSS Hardware Issue","RAN ISSUE",
AQ552="Sites strategiques, MLL, Pylone, etc.","ENVTECH",
AQ552="AKTIVCO DEFAUT GE &amp; POWER Cabinet","POWER ISSUE",
AQ552="AKTIVCO Coupure ENEO &amp; Baisse de tension","POWER ISSUE",
AQ552="Coupure ENEO &amp; Baisse de tension","POWER ISSUE",
AQ552="Defaut GE &amp; POWER Cabinet","POWER ISSUE",
AQ552="Sharing","POWER ISSUE",
AQ552="Sites strategiques &amp; DataCenter","POWER ISSUE",
AQ552="Exclu","Exclu",
AQ552="SAT","TX ISSUE",
AQ552="SPARE-ISSUE","SPARE-ISSUE",
AQ552="Fiber CAmtel","TX ISSUE",
AQ552="Fiber AOF","TX ISSUE",
AQ552="Projet OCM (HUAWEI)","TRAVAUX-HUAWEI",
AQ552="Projet OCM (NOKIA)","TRAVAUX -NOKIA",
AQ552="ACCESS-ISSUE","ACCESS-ISSUE",
AQ552="Projet OCM (ZTE, NOKIA, autres projets)","TRAVAUX OCM",
AQ552="No root CAuse","No root cause",
AQ552="ODU HS","TX ISSUE",
AQ552="IP &amp; VLAN","TX ISSUE",
AQ552="Warehouse HUAWEI","SPARE-ISSUE",
AQ552="SPARE-HS","SPARE-ISSUE",
AQ552="Power Telco","RAN ISSUE",AQ552="no impacts","no impacts"
),"")</f>
        <v>No root cause</v>
      </c>
      <c r="AQ552" s="67" t="s">
        <v>5344</v>
      </c>
      <c r="AR552" s="48" t="str" cm="1">
        <f t="array" ref="AR552">IFERROR(_xlfn.IFS(
AQ552="MPR ISSUE","ACTIVE",
AQ552="BSS Hardware Issue","ACTIVE",
AQ552="Sites strategiques, MLL, Pylone, etc.","PASSIVE",
AQ552="AKTIVCO DEFAUT GE &amp; POWER Cabinet","PASSIVE",
AQ552="AKTIVCO Coupure ENEO &amp; Baisse de tension","PASSIVE",
AQ552="Coupure ENEO &amp; Baisse de tension","PASSIVE",
AQ552="Defaut GE &amp; POWER Cabinet","PASSIVE",
AQ552="Sharing","PASSIVE",
AQ552="Sites strategiques &amp; DataCenter","PASSIVE",
AQ552="Exclu","Exclu",
AQ552="SAT","ACTIVE",
AQ552="SPARE-ISSUE","SPARE-ISSUE",
AQ552="Fiber CAmtel","ACTIVE",
AQ552="Fiber AOF","ACTIVE",
AQ552="Projet OCM (HUAWEI)","PLANNED WORKS",
AQ552="Projet OCM (NOKIA)","PLANNED WORKS",
AQ552="ACCESS-ISSUE","ACCESS-ISSUE",
AQ552="Projet OCM (ZTE, NOKIA, autres projets)","PLANNED WORKS",
AQ552="No root CAuse","No root cause",
AQ552="ODU HS","ACTIVE",
AQ552="IP &amp; VLAN","ACTIVE",
AQ552="Warehouse HUAWEI","SPARE-ISSUE",
AQ552="SPARE-HS","SPARE-ISSUE",
AQ552="Power Telco","ACTIVE", AQ552="no impacts","no impacts"
),"")</f>
        <v>No root cause</v>
      </c>
      <c r="AS552" s="92" t="s">
        <v>5819</v>
      </c>
      <c r="AT552" s="98" t="s">
        <v>2936</v>
      </c>
      <c r="AV552" s="17" t="s">
        <v>5537</v>
      </c>
      <c r="AW552" s="7" t="s">
        <v>5537</v>
      </c>
      <c r="AX552" s="6" t="s">
        <v>5537</v>
      </c>
      <c r="AY552" s="7"/>
      <c r="AZ552" s="3" t="s">
        <v>5537</v>
      </c>
      <c r="BA552" s="18" t="s">
        <v>5537</v>
      </c>
      <c r="BB552" s="18" t="s">
        <v>5537</v>
      </c>
      <c r="BC552" s="18" t="s">
        <v>5537</v>
      </c>
      <c r="BD552" s="18" t="s">
        <v>5537</v>
      </c>
      <c r="BE552" s="18" t="s">
        <v>5537</v>
      </c>
      <c r="BF552" s="18" t="s">
        <v>5537</v>
      </c>
      <c r="BG552" s="18" t="s">
        <v>5537</v>
      </c>
      <c r="BH552" s="18" t="s">
        <v>5537</v>
      </c>
      <c r="BI552" s="18" t="s">
        <v>5537</v>
      </c>
      <c r="BJ552" s="18" t="s">
        <v>5537</v>
      </c>
      <c r="BK552" s="18" t="s">
        <v>5537</v>
      </c>
      <c r="BL552" s="9" t="s">
        <v>5819</v>
      </c>
      <c r="BM552" s="14" t="s">
        <v>5537</v>
      </c>
      <c r="BN552" s="14" t="s">
        <v>5537</v>
      </c>
      <c r="BO552" s="14" t="str">
        <f>_xlfn.XLOOKUP(B552,'[4]cell downs 18042026 17h'!$B:$B,'[4]cell downs 18042026 17h'!$B:$B,"")</f>
        <v/>
      </c>
      <c r="BP552" s="14" t="str">
        <f>_xlfn.XLOOKUP(B552,'[5]Cells Huawei 19042026 15h'!$B:$B,'[5]Cells Huawei 19042026 15h'!$B:$B,"")</f>
        <v/>
      </c>
      <c r="BQ552" s="9" t="str">
        <f>_xlfn.XLOOKUP(B552,'[6]cells down 19042026 9H40'!$B:$B,'[6]cells down 19042026 9H40'!$B:$B,"")</f>
        <v/>
      </c>
      <c r="BR552" s="9" t="s">
        <v>2936</v>
      </c>
      <c r="BS552" s="9" t="s">
        <v>12</v>
      </c>
      <c r="BT552" s="108"/>
    </row>
    <row r="553" spans="1:72" s="9" customFormat="1" x14ac:dyDescent="0.35">
      <c r="A553" s="1" t="s">
        <v>2464</v>
      </c>
      <c r="B553" s="8" t="s">
        <v>2465</v>
      </c>
      <c r="C553" s="3" t="str">
        <f>_xlfn.XLOOKUP(B553,'[1]daily break down'!$D:$D,'[1]daily break down'!$E:$E,"")</f>
        <v>Douala</v>
      </c>
      <c r="D553" s="1" t="s">
        <v>21</v>
      </c>
      <c r="E553" s="1" t="s">
        <v>22</v>
      </c>
      <c r="F553" s="3" t="s">
        <v>31</v>
      </c>
      <c r="G553" s="1" t="s">
        <v>32</v>
      </c>
      <c r="H553" s="34" t="str">
        <f>_xlfn.XLOOKUP(B553,[2]CALCULATION!$B:$B,[2]CALCULATION!$H:$H,"")</f>
        <v>ZTE</v>
      </c>
      <c r="I553" s="28">
        <v>14.823232971780627</v>
      </c>
      <c r="J553" s="28">
        <v>0</v>
      </c>
      <c r="K553" s="28">
        <v>0</v>
      </c>
      <c r="L553" s="28">
        <v>0</v>
      </c>
      <c r="M553" s="28">
        <v>7.7422074975815713E-2</v>
      </c>
      <c r="N553" s="28">
        <v>0</v>
      </c>
      <c r="O553" s="28">
        <v>0</v>
      </c>
      <c r="P553" s="28">
        <v>0</v>
      </c>
      <c r="Q553" s="28">
        <v>0</v>
      </c>
      <c r="R553" s="28">
        <v>0</v>
      </c>
      <c r="S553" s="93">
        <v>0</v>
      </c>
      <c r="T553" s="93">
        <f>_xlfn.XLOOKUP(B553,'[3]Nur des jours'!$B:$B,'[3]Nur des jours'!$U:$U,"")</f>
        <v>0</v>
      </c>
      <c r="U553" s="93">
        <v>0</v>
      </c>
      <c r="V553" s="93">
        <v>0</v>
      </c>
      <c r="W553" s="93">
        <v>0</v>
      </c>
      <c r="X553" s="93">
        <v>4.0307276997313627E-3</v>
      </c>
      <c r="Y553" s="93">
        <v>0</v>
      </c>
      <c r="Z553" s="93">
        <v>0</v>
      </c>
      <c r="AA553" s="93">
        <v>0</v>
      </c>
      <c r="AB553" s="93">
        <v>0</v>
      </c>
      <c r="AC553" s="93">
        <f>_xlfn.XLOOKUP(B553,'[3]Nur des jours'!$B:$B,'[3]Nur des jours'!$N:$N,"")</f>
        <v>0</v>
      </c>
      <c r="AD553" s="93">
        <v>0</v>
      </c>
      <c r="AE553" s="93">
        <v>15.985741211586811</v>
      </c>
      <c r="AF553" s="93">
        <v>0</v>
      </c>
      <c r="AG553" s="93"/>
      <c r="AH553" s="93">
        <v>4.9938219288710639E-4</v>
      </c>
      <c r="AI553" s="93">
        <v>0</v>
      </c>
      <c r="AJ553" s="93">
        <v>0</v>
      </c>
      <c r="AK553" s="93">
        <v>9.5760910724569388E-4</v>
      </c>
      <c r="AL553" s="93">
        <v>4.9938219288710639E-4</v>
      </c>
      <c r="AM553" s="49" t="s">
        <v>5559</v>
      </c>
      <c r="AN553" s="49"/>
      <c r="AO553" s="48" t="str" cm="1">
        <f t="array" ref="AO553">IFERROR(_xlfn.IFS(
AQ553="MPR ISSUE","PDH",
AQ553="BSS Hardware Issue","BSS",
AQ553="Sites strategiques, MLL, Pylone, etc.","ENVTECH",
AQ553="AKTIVCO DEFAUT GE &amp; POWER Cabinet","AKTIVCO",
AQ553="AKTIVCO Coupure ENEO &amp; Baisse de tension","AKTIVCO GRID ONLY",
AQ553="Coupure ENEO &amp; Baisse de tension","IHS GRID ONLY",
AQ553="Defaut GE &amp; POWER Cabinet","IHS",
AQ553="Sharing","Partners",
AQ553="Sites strategiques &amp; DataCenter","SST &amp; DC",
AQ553="Exclu","Exclu",
AQ553="SAT","SAT",
AQ553="SPARE-ISSUE","SPARE-ISSUE",
AQ553="Fiber CAmtel","TRANS_FO_CAMTEL",
AQ553="Fiber AOF","Fiber AOF",
AQ553="Projet OCM (HUAWEI)","TRAVAUX-HUAWEI",
AQ553="Projet OCM (NOKIA)","TRAVAUX-NOKIA",
AQ553="ACCESS-ISSUE","ACCESS-ISSUE",
AQ553="Projet OCM (ZTE, NOKIA, autres projets)","TRAVAUX OCM",
AQ553="No root CAuse","No root cause",
AQ553="ODU HS","PDH",
AQ553="IP &amp; VLAN","PDH",
AQ553="Warehouse HUAWEI","SPARE-ISSUE",
AQ553="SPARE-HS","SPARE-ISSUE",
AQ553="Power Telco","BSS",AQ553="no impacts","no impacts"
),"")</f>
        <v>No root cause</v>
      </c>
      <c r="AP553" s="48" t="str" cm="1">
        <f t="array" ref="AP553">IFERROR(_xlfn.IFS(
AQ553="MPR ISSUE","TX ISSUE",
AQ553="BSS Hardware Issue","RAN ISSUE",
AQ553="Sites strategiques, MLL, Pylone, etc.","ENVTECH",
AQ553="AKTIVCO DEFAUT GE &amp; POWER Cabinet","POWER ISSUE",
AQ553="AKTIVCO Coupure ENEO &amp; Baisse de tension","POWER ISSUE",
AQ553="Coupure ENEO &amp; Baisse de tension","POWER ISSUE",
AQ553="Defaut GE &amp; POWER Cabinet","POWER ISSUE",
AQ553="Sharing","POWER ISSUE",
AQ553="Sites strategiques &amp; DataCenter","POWER ISSUE",
AQ553="Exclu","Exclu",
AQ553="SAT","TX ISSUE",
AQ553="SPARE-ISSUE","SPARE-ISSUE",
AQ553="Fiber CAmtel","TX ISSUE",
AQ553="Fiber AOF","TX ISSUE",
AQ553="Projet OCM (HUAWEI)","TRAVAUX-HUAWEI",
AQ553="Projet OCM (NOKIA)","TRAVAUX -NOKIA",
AQ553="ACCESS-ISSUE","ACCESS-ISSUE",
AQ553="Projet OCM (ZTE, NOKIA, autres projets)","TRAVAUX OCM",
AQ553="No root CAuse","No root cause",
AQ553="ODU HS","TX ISSUE",
AQ553="IP &amp; VLAN","TX ISSUE",
AQ553="Warehouse HUAWEI","SPARE-ISSUE",
AQ553="SPARE-HS","SPARE-ISSUE",
AQ553="Power Telco","RAN ISSUE",AQ553="no impacts","no impacts"
),"")</f>
        <v>No root cause</v>
      </c>
      <c r="AQ553" s="67" t="s">
        <v>5344</v>
      </c>
      <c r="AR553" s="48" t="str" cm="1">
        <f t="array" ref="AR553">IFERROR(_xlfn.IFS(
AQ553="MPR ISSUE","ACTIVE",
AQ553="BSS Hardware Issue","ACTIVE",
AQ553="Sites strategiques, MLL, Pylone, etc.","PASSIVE",
AQ553="AKTIVCO DEFAUT GE &amp; POWER Cabinet","PASSIVE",
AQ553="AKTIVCO Coupure ENEO &amp; Baisse de tension","PASSIVE",
AQ553="Coupure ENEO &amp; Baisse de tension","PASSIVE",
AQ553="Defaut GE &amp; POWER Cabinet","PASSIVE",
AQ553="Sharing","PASSIVE",
AQ553="Sites strategiques &amp; DataCenter","PASSIVE",
AQ553="Exclu","Exclu",
AQ553="SAT","ACTIVE",
AQ553="SPARE-ISSUE","SPARE-ISSUE",
AQ553="Fiber CAmtel","ACTIVE",
AQ553="Fiber AOF","ACTIVE",
AQ553="Projet OCM (HUAWEI)","PLANNED WORKS",
AQ553="Projet OCM (NOKIA)","PLANNED WORKS",
AQ553="ACCESS-ISSUE","ACCESS-ISSUE",
AQ553="Projet OCM (ZTE, NOKIA, autres projets)","PLANNED WORKS",
AQ553="No root CAuse","No root cause",
AQ553="ODU HS","ACTIVE",
AQ553="IP &amp; VLAN","ACTIVE",
AQ553="Warehouse HUAWEI","SPARE-ISSUE",
AQ553="SPARE-HS","SPARE-ISSUE",
AQ553="Power Telco","ACTIVE", AQ553="no impacts","no impacts"
),"")</f>
        <v>No root cause</v>
      </c>
      <c r="AS553" s="92" t="s">
        <v>5537</v>
      </c>
      <c r="AT553" s="98" t="s">
        <v>2465</v>
      </c>
      <c r="AV553" s="17" t="s">
        <v>5537</v>
      </c>
      <c r="AW553" s="7" t="s">
        <v>5537</v>
      </c>
      <c r="AX553" s="6" t="s">
        <v>5537</v>
      </c>
      <c r="AY553" s="7"/>
      <c r="AZ553" s="3" t="s">
        <v>5537</v>
      </c>
      <c r="BA553" s="18" t="s">
        <v>5537</v>
      </c>
      <c r="BB553" s="18" t="s">
        <v>5537</v>
      </c>
      <c r="BC553" s="18" t="s">
        <v>5537</v>
      </c>
      <c r="BD553" s="18" t="s">
        <v>5537</v>
      </c>
      <c r="BE553" s="18" t="s">
        <v>5537</v>
      </c>
      <c r="BF553" s="18" t="s">
        <v>5537</v>
      </c>
      <c r="BG553" s="18" t="s">
        <v>5537</v>
      </c>
      <c r="BH553" s="18" t="s">
        <v>5537</v>
      </c>
      <c r="BI553" s="18" t="s">
        <v>5537</v>
      </c>
      <c r="BJ553" s="18" t="s">
        <v>5537</v>
      </c>
      <c r="BK553" s="18" t="s">
        <v>5537</v>
      </c>
      <c r="BL553" s="9" t="s">
        <v>5537</v>
      </c>
      <c r="BM553" s="14" t="s">
        <v>5537</v>
      </c>
      <c r="BN553" s="14" t="s">
        <v>5537</v>
      </c>
      <c r="BO553" s="14" t="str">
        <f>_xlfn.XLOOKUP(B553,'[4]cell downs 18042026 17h'!$B:$B,'[4]cell downs 18042026 17h'!$B:$B,"")</f>
        <v/>
      </c>
      <c r="BP553" s="14" t="str">
        <f>_xlfn.XLOOKUP(B553,'[5]Cells Huawei 19042026 15h'!$B:$B,'[5]Cells Huawei 19042026 15h'!$B:$B,"")</f>
        <v/>
      </c>
      <c r="BQ553" s="9" t="str">
        <f>_xlfn.XLOOKUP(B553,'[6]cells down 19042026 9H40'!$B:$B,'[6]cells down 19042026 9H40'!$B:$B,"")</f>
        <v/>
      </c>
      <c r="BR553" s="9" t="s">
        <v>5537</v>
      </c>
      <c r="BS553" s="9" t="s">
        <v>5537</v>
      </c>
      <c r="BT553" s="108"/>
    </row>
    <row r="554" spans="1:72" s="9" customFormat="1" x14ac:dyDescent="0.35">
      <c r="A554" s="1" t="s">
        <v>2082</v>
      </c>
      <c r="B554" s="8" t="s">
        <v>2083</v>
      </c>
      <c r="C554" s="3" t="str">
        <f>_xlfn.XLOOKUP(B554,'[1]daily break down'!$D:$D,'[1]daily break down'!$E:$E,"")</f>
        <v>Douala</v>
      </c>
      <c r="D554" s="1" t="s">
        <v>11</v>
      </c>
      <c r="E554" s="1" t="s">
        <v>12</v>
      </c>
      <c r="F554" s="3" t="s">
        <v>31</v>
      </c>
      <c r="G554" s="1" t="s">
        <v>32</v>
      </c>
      <c r="H554" s="34" t="str">
        <f>_xlfn.XLOOKUP(B554,[2]CALCULATION!$B:$B,[2]CALCULATION!$H:$H,"")</f>
        <v>ZTE</v>
      </c>
      <c r="I554" s="28">
        <v>0</v>
      </c>
      <c r="J554" s="28">
        <v>0</v>
      </c>
      <c r="K554" s="28">
        <v>0</v>
      </c>
      <c r="L554" s="28">
        <v>0</v>
      </c>
      <c r="M554" s="28">
        <v>0</v>
      </c>
      <c r="N554" s="28">
        <v>0</v>
      </c>
      <c r="O554" s="28">
        <v>0</v>
      </c>
      <c r="P554" s="28">
        <v>0</v>
      </c>
      <c r="Q554" s="28">
        <v>0</v>
      </c>
      <c r="R554" s="28">
        <v>0</v>
      </c>
      <c r="S554" s="93">
        <v>0</v>
      </c>
      <c r="T554" s="93">
        <f>_xlfn.XLOOKUP(B554,'[3]Nur des jours'!$B:$B,'[3]Nur des jours'!$U:$U,"")</f>
        <v>0</v>
      </c>
      <c r="U554" s="93">
        <v>0</v>
      </c>
      <c r="V554" s="93">
        <v>0</v>
      </c>
      <c r="W554" s="93">
        <v>0</v>
      </c>
      <c r="X554" s="93">
        <v>0</v>
      </c>
      <c r="Y554" s="93">
        <v>0</v>
      </c>
      <c r="Z554" s="93">
        <v>0</v>
      </c>
      <c r="AA554" s="93">
        <v>0</v>
      </c>
      <c r="AB554" s="93">
        <v>0</v>
      </c>
      <c r="AC554" s="93">
        <f>_xlfn.XLOOKUP(B554,'[3]Nur des jours'!$B:$B,'[3]Nur des jours'!$N:$N,"")</f>
        <v>0.49959621382689334</v>
      </c>
      <c r="AD554" s="93">
        <v>0.49959621382689334</v>
      </c>
      <c r="AE554" s="93">
        <v>0</v>
      </c>
      <c r="AF554" s="93">
        <v>0</v>
      </c>
      <c r="AG554" s="93"/>
      <c r="AH554" s="93">
        <v>4.9938219288710639E-4</v>
      </c>
      <c r="AI554" s="93">
        <v>0</v>
      </c>
      <c r="AJ554" s="93">
        <v>0</v>
      </c>
      <c r="AK554" s="93">
        <v>9.5760910724569388E-4</v>
      </c>
      <c r="AL554" s="93">
        <v>4.9938219288710639E-4</v>
      </c>
      <c r="AM554" s="49" t="s">
        <v>5559</v>
      </c>
      <c r="AN554" s="49"/>
      <c r="AO554" s="48" t="str" cm="1">
        <f t="array" ref="AO554">IFERROR(_xlfn.IFS(
AQ554="MPR ISSUE","PDH",
AQ554="BSS Hardware Issue","BSS",
AQ554="Sites strategiques, MLL, Pylone, etc.","ENVTECH",
AQ554="AKTIVCO DEFAUT GE &amp; POWER Cabinet","AKTIVCO",
AQ554="AKTIVCO Coupure ENEO &amp; Baisse de tension","AKTIVCO GRID ONLY",
AQ554="Coupure ENEO &amp; Baisse de tension","IHS GRID ONLY",
AQ554="Defaut GE &amp; POWER Cabinet","IHS",
AQ554="Sharing","Partners",
AQ554="Sites strategiques &amp; DataCenter","SST &amp; DC",
AQ554="Exclu","Exclu",
AQ554="SAT","SAT",
AQ554="SPARE-ISSUE","SPARE-ISSUE",
AQ554="Fiber CAmtel","TRANS_FO_CAMTEL",
AQ554="Fiber AOF","Fiber AOF",
AQ554="Projet OCM (HUAWEI)","TRAVAUX-HUAWEI",
AQ554="Projet OCM (NOKIA)","TRAVAUX-NOKIA",
AQ554="ACCESS-ISSUE","ACCESS-ISSUE",
AQ554="Projet OCM (ZTE, NOKIA, autres projets)","TRAVAUX OCM",
AQ554="No root CAuse","No root cause",
AQ554="ODU HS","PDH",
AQ554="IP &amp; VLAN","PDH",
AQ554="Warehouse HUAWEI","SPARE-ISSUE",
AQ554="SPARE-HS","SPARE-ISSUE",
AQ554="Power Telco","BSS",AQ554="no impacts","no impacts"
),"")</f>
        <v>No root cause</v>
      </c>
      <c r="AP554" s="48" t="str" cm="1">
        <f t="array" ref="AP554">IFERROR(_xlfn.IFS(
AQ554="MPR ISSUE","TX ISSUE",
AQ554="BSS Hardware Issue","RAN ISSUE",
AQ554="Sites strategiques, MLL, Pylone, etc.","ENVTECH",
AQ554="AKTIVCO DEFAUT GE &amp; POWER Cabinet","POWER ISSUE",
AQ554="AKTIVCO Coupure ENEO &amp; Baisse de tension","POWER ISSUE",
AQ554="Coupure ENEO &amp; Baisse de tension","POWER ISSUE",
AQ554="Defaut GE &amp; POWER Cabinet","POWER ISSUE",
AQ554="Sharing","POWER ISSUE",
AQ554="Sites strategiques &amp; DataCenter","POWER ISSUE",
AQ554="Exclu","Exclu",
AQ554="SAT","TX ISSUE",
AQ554="SPARE-ISSUE","SPARE-ISSUE",
AQ554="Fiber CAmtel","TX ISSUE",
AQ554="Fiber AOF","TX ISSUE",
AQ554="Projet OCM (HUAWEI)","TRAVAUX-HUAWEI",
AQ554="Projet OCM (NOKIA)","TRAVAUX -NOKIA",
AQ554="ACCESS-ISSUE","ACCESS-ISSUE",
AQ554="Projet OCM (ZTE, NOKIA, autres projets)","TRAVAUX OCM",
AQ554="No root CAuse","No root cause",
AQ554="ODU HS","TX ISSUE",
AQ554="IP &amp; VLAN","TX ISSUE",
AQ554="Warehouse HUAWEI","SPARE-ISSUE",
AQ554="SPARE-HS","SPARE-ISSUE",
AQ554="Power Telco","RAN ISSUE",AQ554="no impacts","no impacts"
),"")</f>
        <v>No root cause</v>
      </c>
      <c r="AQ554" s="127" t="s">
        <v>5344</v>
      </c>
      <c r="AR554" s="48" t="str" cm="1">
        <f t="array" ref="AR554">IFERROR(_xlfn.IFS(
AQ554="MPR ISSUE","ACTIVE",
AQ554="BSS Hardware Issue","ACTIVE",
AQ554="Sites strategiques, MLL, Pylone, etc.","PASSIVE",
AQ554="AKTIVCO DEFAUT GE &amp; POWER Cabinet","PASSIVE",
AQ554="AKTIVCO Coupure ENEO &amp; Baisse de tension","PASSIVE",
AQ554="Coupure ENEO &amp; Baisse de tension","PASSIVE",
AQ554="Defaut GE &amp; POWER Cabinet","PASSIVE",
AQ554="Sharing","PASSIVE",
AQ554="Sites strategiques &amp; DataCenter","PASSIVE",
AQ554="Exclu","Exclu",
AQ554="SAT","ACTIVE",
AQ554="SPARE-ISSUE","SPARE-ISSUE",
AQ554="Fiber CAmtel","ACTIVE",
AQ554="Fiber AOF","ACTIVE",
AQ554="Projet OCM (HUAWEI)","PLANNED WORKS",
AQ554="Projet OCM (NOKIA)","PLANNED WORKS",
AQ554="ACCESS-ISSUE","ACCESS-ISSUE",
AQ554="Projet OCM (ZTE, NOKIA, autres projets)","PLANNED WORKS",
AQ554="No root CAuse","No root cause",
AQ554="ODU HS","ACTIVE",
AQ554="IP &amp; VLAN","ACTIVE",
AQ554="Warehouse HUAWEI","SPARE-ISSUE",
AQ554="SPARE-HS","SPARE-ISSUE",
AQ554="Power Telco","ACTIVE", AQ554="no impacts","no impacts"
),"")</f>
        <v>No root cause</v>
      </c>
      <c r="AS554" s="92" t="s">
        <v>5537</v>
      </c>
      <c r="AT554" s="98" t="s">
        <v>2083</v>
      </c>
      <c r="AV554" s="17" t="s">
        <v>5537</v>
      </c>
      <c r="AW554" s="7" t="s">
        <v>5537</v>
      </c>
      <c r="AX554" s="6" t="s">
        <v>5537</v>
      </c>
      <c r="AY554" s="7"/>
      <c r="AZ554" s="3" t="s">
        <v>5537</v>
      </c>
      <c r="BA554" s="18" t="s">
        <v>5537</v>
      </c>
      <c r="BB554" s="18" t="s">
        <v>5537</v>
      </c>
      <c r="BC554" s="18" t="s">
        <v>5537</v>
      </c>
      <c r="BD554" s="18" t="s">
        <v>5537</v>
      </c>
      <c r="BE554" s="18" t="s">
        <v>5537</v>
      </c>
      <c r="BF554" s="18" t="s">
        <v>5537</v>
      </c>
      <c r="BG554" s="18" t="s">
        <v>5537</v>
      </c>
      <c r="BH554" s="18" t="s">
        <v>5537</v>
      </c>
      <c r="BI554" s="18" t="s">
        <v>5537</v>
      </c>
      <c r="BJ554" s="18" t="s">
        <v>5537</v>
      </c>
      <c r="BK554" s="18" t="s">
        <v>5537</v>
      </c>
      <c r="BL554" s="9" t="s">
        <v>5537</v>
      </c>
      <c r="BM554" s="14" t="s">
        <v>5537</v>
      </c>
      <c r="BN554" s="14" t="s">
        <v>5537</v>
      </c>
      <c r="BO554" s="14" t="str">
        <f>_xlfn.XLOOKUP(B554,'[4]cell downs 18042026 17h'!$B:$B,'[4]cell downs 18042026 17h'!$B:$B,"")</f>
        <v/>
      </c>
      <c r="BP554" s="14" t="str">
        <f>_xlfn.XLOOKUP(B554,'[5]Cells Huawei 19042026 15h'!$B:$B,'[5]Cells Huawei 19042026 15h'!$B:$B,"")</f>
        <v/>
      </c>
      <c r="BQ554" s="9" t="str">
        <f>_xlfn.XLOOKUP(B554,'[6]cells down 19042026 9H40'!$B:$B,'[6]cells down 19042026 9H40'!$B:$B,"")</f>
        <v/>
      </c>
      <c r="BR554" s="9" t="s">
        <v>2083</v>
      </c>
      <c r="BS554" s="9" t="s">
        <v>12</v>
      </c>
      <c r="BT554" s="108"/>
    </row>
    <row r="555" spans="1:72" s="9" customFormat="1" x14ac:dyDescent="0.35">
      <c r="A555" s="1" t="s">
        <v>2899</v>
      </c>
      <c r="B555" s="8" t="s">
        <v>2900</v>
      </c>
      <c r="C555" s="3" t="str">
        <f>_xlfn.XLOOKUP(B555,'[1]daily break down'!$D:$D,'[1]daily break down'!$E:$E,"")</f>
        <v>LITTORAL</v>
      </c>
      <c r="D555" s="1" t="s">
        <v>21</v>
      </c>
      <c r="E555" s="1" t="s">
        <v>563</v>
      </c>
      <c r="F555" s="3" t="s">
        <v>31</v>
      </c>
      <c r="G555" s="1" t="s">
        <v>2319</v>
      </c>
      <c r="H555" s="34" t="str">
        <f>_xlfn.XLOOKUP(B555,[2]CALCULATION!$B:$B,[2]CALCULATION!$H:$H,"")</f>
        <v>ZTE</v>
      </c>
      <c r="I555" s="28">
        <v>0</v>
      </c>
      <c r="J555" s="28">
        <v>0</v>
      </c>
      <c r="K555" s="28">
        <v>0</v>
      </c>
      <c r="L555" s="28">
        <v>0</v>
      </c>
      <c r="M555" s="28">
        <v>8.7659409930000654E-2</v>
      </c>
      <c r="N555" s="28">
        <v>0</v>
      </c>
      <c r="O555" s="28">
        <v>0</v>
      </c>
      <c r="P555" s="28">
        <v>0</v>
      </c>
      <c r="Q555" s="28">
        <v>0</v>
      </c>
      <c r="R555" s="28">
        <v>0</v>
      </c>
      <c r="S555" s="93">
        <v>0</v>
      </c>
      <c r="T555" s="93">
        <f>_xlfn.XLOOKUP(B555,'[3]Nur des jours'!$B:$B,'[3]Nur des jours'!$U:$U,"")</f>
        <v>0</v>
      </c>
      <c r="U555" s="93">
        <v>0</v>
      </c>
      <c r="V555" s="93">
        <v>0</v>
      </c>
      <c r="W555" s="93">
        <v>0</v>
      </c>
      <c r="X555" s="93">
        <v>0</v>
      </c>
      <c r="Y555" s="93">
        <v>0</v>
      </c>
      <c r="Z555" s="93">
        <v>0</v>
      </c>
      <c r="AA555" s="93">
        <v>24.763239335336575</v>
      </c>
      <c r="AB555" s="93">
        <v>13.868556899607057</v>
      </c>
      <c r="AC555" s="93">
        <f>_xlfn.XLOOKUP(B555,'[3]Nur des jours'!$B:$B,'[3]Nur des jours'!$N:$N,"")</f>
        <v>1.4323173045917481</v>
      </c>
      <c r="AD555" s="93">
        <v>1.4323173045917481</v>
      </c>
      <c r="AE555" s="93">
        <v>16.775228788384659</v>
      </c>
      <c r="AF555" s="93">
        <v>3.2970460829887607</v>
      </c>
      <c r="AG555" s="93"/>
      <c r="AH555" s="93">
        <v>4.8154711456968949E-4</v>
      </c>
      <c r="AI555" s="93">
        <v>3.372180856803712E-3</v>
      </c>
      <c r="AJ555" s="93">
        <v>0</v>
      </c>
      <c r="AK555" s="93">
        <v>0</v>
      </c>
      <c r="AL555" s="93">
        <v>4.8154711456968949E-4</v>
      </c>
      <c r="AM555" s="49" t="s">
        <v>5559</v>
      </c>
      <c r="AN555" s="49"/>
      <c r="AO555" s="48" t="str" cm="1">
        <f t="array" ref="AO555">IFERROR(_xlfn.IFS(
AQ555="MPR ISSUE","PDH",
AQ555="BSS Hardware Issue","BSS",
AQ555="Sites strategiques, MLL, Pylone, etc.","ENVTECH",
AQ555="AKTIVCO DEFAUT GE &amp; POWER Cabinet","AKTIVCO",
AQ555="AKTIVCO Coupure ENEO &amp; Baisse de tension","AKTIVCO GRID ONLY",
AQ555="Coupure ENEO &amp; Baisse de tension","IHS GRID ONLY",
AQ555="Defaut GE &amp; POWER Cabinet","IHS",
AQ555="Sharing","Partners",
AQ555="Sites strategiques &amp; DataCenter","SST &amp; DC",
AQ555="Exclu","Exclu",
AQ555="SAT","SAT",
AQ555="SPARE-ISSUE","SPARE-ISSUE",
AQ555="Fiber CAmtel","TRANS_FO_CAMTEL",
AQ555="Fiber AOF","Fiber AOF",
AQ555="Projet OCM (HUAWEI)","TRAVAUX-HUAWEI",
AQ555="Projet OCM (NOKIA)","TRAVAUX-NOKIA",
AQ555="ACCESS-ISSUE","ACCESS-ISSUE",
AQ555="Projet OCM (ZTE, NOKIA, autres projets)","TRAVAUX OCM",
AQ555="No root CAuse","No root cause",
AQ555="ODU HS","PDH",
AQ555="IP &amp; VLAN","PDH",
AQ555="Warehouse HUAWEI","SPARE-ISSUE",
AQ555="SPARE-HS","SPARE-ISSUE",
AQ555="Power Telco","BSS",AQ555="no impacts","no impacts"
),"")</f>
        <v>No root cause</v>
      </c>
      <c r="AP555" s="48" t="str" cm="1">
        <f t="array" ref="AP555">IFERROR(_xlfn.IFS(
AQ555="MPR ISSUE","TX ISSUE",
AQ555="BSS Hardware Issue","RAN ISSUE",
AQ555="Sites strategiques, MLL, Pylone, etc.","ENVTECH",
AQ555="AKTIVCO DEFAUT GE &amp; POWER Cabinet","POWER ISSUE",
AQ555="AKTIVCO Coupure ENEO &amp; Baisse de tension","POWER ISSUE",
AQ555="Coupure ENEO &amp; Baisse de tension","POWER ISSUE",
AQ555="Defaut GE &amp; POWER Cabinet","POWER ISSUE",
AQ555="Sharing","POWER ISSUE",
AQ555="Sites strategiques &amp; DataCenter","POWER ISSUE",
AQ555="Exclu","Exclu",
AQ555="SAT","TX ISSUE",
AQ555="SPARE-ISSUE","SPARE-ISSUE",
AQ555="Fiber CAmtel","TX ISSUE",
AQ555="Fiber AOF","TX ISSUE",
AQ555="Projet OCM (HUAWEI)","TRAVAUX-HUAWEI",
AQ555="Projet OCM (NOKIA)","TRAVAUX -NOKIA",
AQ555="ACCESS-ISSUE","ACCESS-ISSUE",
AQ555="Projet OCM (ZTE, NOKIA, autres projets)","TRAVAUX OCM",
AQ555="No root CAuse","No root cause",
AQ555="ODU HS","TX ISSUE",
AQ555="IP &amp; VLAN","TX ISSUE",
AQ555="Warehouse HUAWEI","SPARE-ISSUE",
AQ555="SPARE-HS","SPARE-ISSUE",
AQ555="Power Telco","RAN ISSUE",AQ555="no impacts","no impacts"
),"")</f>
        <v>No root cause</v>
      </c>
      <c r="AQ555" s="67" t="s">
        <v>5344</v>
      </c>
      <c r="AR555" s="48" t="str" cm="1">
        <f t="array" ref="AR555">IFERROR(_xlfn.IFS(
AQ555="MPR ISSUE","ACTIVE",
AQ555="BSS Hardware Issue","ACTIVE",
AQ555="Sites strategiques, MLL, Pylone, etc.","PASSIVE",
AQ555="AKTIVCO DEFAUT GE &amp; POWER Cabinet","PASSIVE",
AQ555="AKTIVCO Coupure ENEO &amp; Baisse de tension","PASSIVE",
AQ555="Coupure ENEO &amp; Baisse de tension","PASSIVE",
AQ555="Defaut GE &amp; POWER Cabinet","PASSIVE",
AQ555="Sharing","PASSIVE",
AQ555="Sites strategiques &amp; DataCenter","PASSIVE",
AQ555="Exclu","Exclu",
AQ555="SAT","ACTIVE",
AQ555="SPARE-ISSUE","SPARE-ISSUE",
AQ555="Fiber CAmtel","ACTIVE",
AQ555="Fiber AOF","ACTIVE",
AQ555="Projet OCM (HUAWEI)","PLANNED WORKS",
AQ555="Projet OCM (NOKIA)","PLANNED WORKS",
AQ555="ACCESS-ISSUE","ACCESS-ISSUE",
AQ555="Projet OCM (ZTE, NOKIA, autres projets)","PLANNED WORKS",
AQ555="No root CAuse","No root cause",
AQ555="ODU HS","ACTIVE",
AQ555="IP &amp; VLAN","ACTIVE",
AQ555="Warehouse HUAWEI","SPARE-ISSUE",
AQ555="SPARE-HS","SPARE-ISSUE",
AQ555="Power Telco","ACTIVE", AQ555="no impacts","no impacts"
),"")</f>
        <v>No root cause</v>
      </c>
      <c r="AS555" s="92" t="s">
        <v>5537</v>
      </c>
      <c r="AT555" s="98" t="s">
        <v>2900</v>
      </c>
      <c r="AV555" s="17" t="s">
        <v>5537</v>
      </c>
      <c r="AW555" s="7" t="s">
        <v>5537</v>
      </c>
      <c r="AX555" s="6" t="s">
        <v>5537</v>
      </c>
      <c r="AY555" s="7"/>
      <c r="AZ555" s="3" t="s">
        <v>5537</v>
      </c>
      <c r="BA555" s="18" t="s">
        <v>5537</v>
      </c>
      <c r="BB555" s="18" t="s">
        <v>5537</v>
      </c>
      <c r="BC555" s="18" t="s">
        <v>5537</v>
      </c>
      <c r="BD555" s="18" t="s">
        <v>5537</v>
      </c>
      <c r="BE555" s="18" t="s">
        <v>5537</v>
      </c>
      <c r="BF555" s="18" t="s">
        <v>5537</v>
      </c>
      <c r="BG555" s="18" t="s">
        <v>5537</v>
      </c>
      <c r="BH555" s="18" t="s">
        <v>5537</v>
      </c>
      <c r="BI555" s="18" t="s">
        <v>5537</v>
      </c>
      <c r="BJ555" s="18" t="s">
        <v>5537</v>
      </c>
      <c r="BK555" s="18" t="s">
        <v>5537</v>
      </c>
      <c r="BL555" s="9" t="s">
        <v>5537</v>
      </c>
      <c r="BM555" s="14" t="s">
        <v>5537</v>
      </c>
      <c r="BN555" s="14" t="s">
        <v>5537</v>
      </c>
      <c r="BO555" s="14" t="str">
        <f>_xlfn.XLOOKUP(B555,'[4]cell downs 18042026 17h'!$B:$B,'[4]cell downs 18042026 17h'!$B:$B,"")</f>
        <v/>
      </c>
      <c r="BP555" s="14" t="str">
        <f>_xlfn.XLOOKUP(B555,'[5]Cells Huawei 19042026 15h'!$B:$B,'[5]Cells Huawei 19042026 15h'!$B:$B,"")</f>
        <v/>
      </c>
      <c r="BQ555" s="9" t="str">
        <f>_xlfn.XLOOKUP(B555,'[6]cells down 19042026 9H40'!$B:$B,'[6]cells down 19042026 9H40'!$B:$B,"")</f>
        <v/>
      </c>
      <c r="BR555" s="9" t="s">
        <v>5537</v>
      </c>
      <c r="BS555" s="9" t="s">
        <v>318</v>
      </c>
      <c r="BT555" s="108"/>
    </row>
    <row r="556" spans="1:72" s="9" customFormat="1" x14ac:dyDescent="0.35">
      <c r="A556" s="1" t="s">
        <v>2374</v>
      </c>
      <c r="B556" s="8" t="s">
        <v>2375</v>
      </c>
      <c r="C556" s="3" t="str">
        <f>_xlfn.XLOOKUP(B556,'[1]daily break down'!$D:$D,'[1]daily break down'!$E:$E,"")</f>
        <v>Douala</v>
      </c>
      <c r="D556" s="1" t="s">
        <v>11</v>
      </c>
      <c r="E556" s="1" t="s">
        <v>12</v>
      </c>
      <c r="F556" s="3" t="s">
        <v>31</v>
      </c>
      <c r="G556" s="1" t="s">
        <v>32</v>
      </c>
      <c r="H556" s="34" t="str">
        <f>_xlfn.XLOOKUP(B556,[2]CALCULATION!$B:$B,[2]CALCULATION!$H:$H,"")</f>
        <v>ZTE</v>
      </c>
      <c r="I556" s="28">
        <v>0</v>
      </c>
      <c r="J556" s="28">
        <v>0</v>
      </c>
      <c r="K556" s="28">
        <v>0</v>
      </c>
      <c r="L556" s="28">
        <v>0</v>
      </c>
      <c r="M556" s="28">
        <v>11.644576138662741</v>
      </c>
      <c r="N556" s="28">
        <v>0</v>
      </c>
      <c r="O556" s="28">
        <v>0</v>
      </c>
      <c r="P556" s="28">
        <v>0</v>
      </c>
      <c r="Q556" s="28">
        <v>0</v>
      </c>
      <c r="R556" s="28">
        <v>13.403275376462824</v>
      </c>
      <c r="S556" s="93">
        <v>0</v>
      </c>
      <c r="T556" s="93">
        <f>_xlfn.XLOOKUP(B556,'[3]Nur des jours'!$B:$B,'[3]Nur des jours'!$U:$U,"")</f>
        <v>0</v>
      </c>
      <c r="U556" s="93">
        <v>0</v>
      </c>
      <c r="V556" s="93">
        <v>0</v>
      </c>
      <c r="W556" s="93">
        <v>0</v>
      </c>
      <c r="X556" s="93">
        <v>0</v>
      </c>
      <c r="Y556" s="93">
        <v>0</v>
      </c>
      <c r="Z556" s="93">
        <v>0</v>
      </c>
      <c r="AA556" s="93">
        <v>0</v>
      </c>
      <c r="AB556" s="93">
        <v>0</v>
      </c>
      <c r="AC556" s="93">
        <f>_xlfn.XLOOKUP(B556,'[3]Nur des jours'!$B:$B,'[3]Nur des jours'!$N:$N,"")</f>
        <v>0</v>
      </c>
      <c r="AD556" s="93">
        <v>0</v>
      </c>
      <c r="AE556" s="93">
        <v>0</v>
      </c>
      <c r="AF556" s="93">
        <v>0</v>
      </c>
      <c r="AG556" s="93"/>
      <c r="AH556" s="93">
        <v>4.4587695793491038E-4</v>
      </c>
      <c r="AI556" s="93">
        <v>0</v>
      </c>
      <c r="AJ556" s="93">
        <v>0</v>
      </c>
      <c r="AK556" s="93">
        <v>8.5500813146935784E-4</v>
      </c>
      <c r="AL556" s="93">
        <v>4.4587695793491038E-4</v>
      </c>
      <c r="AM556" s="49" t="s">
        <v>5559</v>
      </c>
      <c r="AN556" s="49"/>
      <c r="AO556" s="48" t="str" cm="1">
        <f t="array" ref="AO556">IFERROR(_xlfn.IFS(
AQ556="MPR ISSUE","PDH",
AQ556="BSS Hardware Issue","BSS",
AQ556="Sites strategiques, MLL, Pylone, etc.","ENVTECH",
AQ556="AKTIVCO DEFAUT GE &amp; POWER Cabinet","AKTIVCO",
AQ556="AKTIVCO Coupure ENEO &amp; Baisse de tension","AKTIVCO GRID ONLY",
AQ556="Coupure ENEO &amp; Baisse de tension","IHS GRID ONLY",
AQ556="Defaut GE &amp; POWER Cabinet","IHS",
AQ556="Sharing","Partners",
AQ556="Sites strategiques &amp; DataCenter","SST &amp; DC",
AQ556="Exclu","Exclu",
AQ556="SAT","SAT",
AQ556="SPARE-ISSUE","SPARE-ISSUE",
AQ556="Fiber CAmtel","TRANS_FO_CAMTEL",
AQ556="Fiber AOF","Fiber AOF",
AQ556="Projet OCM (HUAWEI)","TRAVAUX-HUAWEI",
AQ556="Projet OCM (NOKIA)","TRAVAUX-NOKIA",
AQ556="ACCESS-ISSUE","ACCESS-ISSUE",
AQ556="Projet OCM (ZTE, NOKIA, autres projets)","TRAVAUX OCM",
AQ556="No root CAuse","No root cause",
AQ556="ODU HS","PDH",
AQ556="IP &amp; VLAN","PDH",
AQ556="Warehouse HUAWEI","SPARE-ISSUE",
AQ556="SPARE-HS","SPARE-ISSUE",
AQ556="Power Telco","BSS",AQ556="no impacts","no impacts"
),"")</f>
        <v>No root cause</v>
      </c>
      <c r="AP556" s="48" t="str" cm="1">
        <f t="array" ref="AP556">IFERROR(_xlfn.IFS(
AQ556="MPR ISSUE","TX ISSUE",
AQ556="BSS Hardware Issue","RAN ISSUE",
AQ556="Sites strategiques, MLL, Pylone, etc.","ENVTECH",
AQ556="AKTIVCO DEFAUT GE &amp; POWER Cabinet","POWER ISSUE",
AQ556="AKTIVCO Coupure ENEO &amp; Baisse de tension","POWER ISSUE",
AQ556="Coupure ENEO &amp; Baisse de tension","POWER ISSUE",
AQ556="Defaut GE &amp; POWER Cabinet","POWER ISSUE",
AQ556="Sharing","POWER ISSUE",
AQ556="Sites strategiques &amp; DataCenter","POWER ISSUE",
AQ556="Exclu","Exclu",
AQ556="SAT","TX ISSUE",
AQ556="SPARE-ISSUE","SPARE-ISSUE",
AQ556="Fiber CAmtel","TX ISSUE",
AQ556="Fiber AOF","TX ISSUE",
AQ556="Projet OCM (HUAWEI)","TRAVAUX-HUAWEI",
AQ556="Projet OCM (NOKIA)","TRAVAUX -NOKIA",
AQ556="ACCESS-ISSUE","ACCESS-ISSUE",
AQ556="Projet OCM (ZTE, NOKIA, autres projets)","TRAVAUX OCM",
AQ556="No root CAuse","No root cause",
AQ556="ODU HS","TX ISSUE",
AQ556="IP &amp; VLAN","TX ISSUE",
AQ556="Warehouse HUAWEI","SPARE-ISSUE",
AQ556="SPARE-HS","SPARE-ISSUE",
AQ556="Power Telco","RAN ISSUE",AQ556="no impacts","no impacts"
),"")</f>
        <v>No root cause</v>
      </c>
      <c r="AQ556" s="127" t="s">
        <v>5344</v>
      </c>
      <c r="AR556" s="48" t="str" cm="1">
        <f t="array" ref="AR556">IFERROR(_xlfn.IFS(
AQ556="MPR ISSUE","ACTIVE",
AQ556="BSS Hardware Issue","ACTIVE",
AQ556="Sites strategiques, MLL, Pylone, etc.","PASSIVE",
AQ556="AKTIVCO DEFAUT GE &amp; POWER Cabinet","PASSIVE",
AQ556="AKTIVCO Coupure ENEO &amp; Baisse de tension","PASSIVE",
AQ556="Coupure ENEO &amp; Baisse de tension","PASSIVE",
AQ556="Defaut GE &amp; POWER Cabinet","PASSIVE",
AQ556="Sharing","PASSIVE",
AQ556="Sites strategiques &amp; DataCenter","PASSIVE",
AQ556="Exclu","Exclu",
AQ556="SAT","ACTIVE",
AQ556="SPARE-ISSUE","SPARE-ISSUE",
AQ556="Fiber CAmtel","ACTIVE",
AQ556="Fiber AOF","ACTIVE",
AQ556="Projet OCM (HUAWEI)","PLANNED WORKS",
AQ556="Projet OCM (NOKIA)","PLANNED WORKS",
AQ556="ACCESS-ISSUE","ACCESS-ISSUE",
AQ556="Projet OCM (ZTE, NOKIA, autres projets)","PLANNED WORKS",
AQ556="No root CAuse","No root cause",
AQ556="ODU HS","ACTIVE",
AQ556="IP &amp; VLAN","ACTIVE",
AQ556="Warehouse HUAWEI","SPARE-ISSUE",
AQ556="SPARE-HS","SPARE-ISSUE",
AQ556="Power Telco","ACTIVE", AQ556="no impacts","no impacts"
),"")</f>
        <v>No root cause</v>
      </c>
      <c r="AS556" s="92" t="s">
        <v>5537</v>
      </c>
      <c r="AT556" s="98" t="s">
        <v>2375</v>
      </c>
      <c r="AV556" s="17" t="s">
        <v>5537</v>
      </c>
      <c r="AW556" s="7" t="s">
        <v>5537</v>
      </c>
      <c r="AX556" s="6" t="s">
        <v>5537</v>
      </c>
      <c r="AY556" s="7"/>
      <c r="AZ556" s="3" t="s">
        <v>5537</v>
      </c>
      <c r="BA556" s="18" t="s">
        <v>5537</v>
      </c>
      <c r="BB556" s="18" t="s">
        <v>5537</v>
      </c>
      <c r="BC556" s="18" t="s">
        <v>5537</v>
      </c>
      <c r="BD556" s="18" t="s">
        <v>5537</v>
      </c>
      <c r="BE556" s="18" t="s">
        <v>5537</v>
      </c>
      <c r="BF556" s="18" t="s">
        <v>5537</v>
      </c>
      <c r="BG556" s="18" t="s">
        <v>5537</v>
      </c>
      <c r="BH556" s="18" t="s">
        <v>5537</v>
      </c>
      <c r="BI556" s="18" t="s">
        <v>5537</v>
      </c>
      <c r="BJ556" s="18" t="s">
        <v>5537</v>
      </c>
      <c r="BK556" s="18" t="s">
        <v>5537</v>
      </c>
      <c r="BL556" s="9" t="s">
        <v>5537</v>
      </c>
      <c r="BM556" s="14" t="s">
        <v>5537</v>
      </c>
      <c r="BN556" s="14" t="s">
        <v>5537</v>
      </c>
      <c r="BO556" s="14" t="str">
        <f>_xlfn.XLOOKUP(B556,'[4]cell downs 18042026 17h'!$B:$B,'[4]cell downs 18042026 17h'!$B:$B,"")</f>
        <v/>
      </c>
      <c r="BP556" s="14" t="str">
        <f>_xlfn.XLOOKUP(B556,'[5]Cells Huawei 19042026 15h'!$B:$B,'[5]Cells Huawei 19042026 15h'!$B:$B,"")</f>
        <v/>
      </c>
      <c r="BQ556" s="9" t="str">
        <f>_xlfn.XLOOKUP(B556,'[6]cells down 19042026 9H40'!$B:$B,'[6]cells down 19042026 9H40'!$B:$B,"")</f>
        <v/>
      </c>
      <c r="BR556" s="9" t="s">
        <v>2375</v>
      </c>
      <c r="BS556" s="9" t="s">
        <v>12</v>
      </c>
      <c r="BT556" s="108"/>
    </row>
    <row r="557" spans="1:72" s="9" customFormat="1" x14ac:dyDescent="0.35">
      <c r="A557" s="1" t="s">
        <v>1531</v>
      </c>
      <c r="B557" s="8" t="s">
        <v>1532</v>
      </c>
      <c r="C557" s="3" t="str">
        <f>_xlfn.XLOOKUP(B557,'[1]daily break down'!$D:$D,'[1]daily break down'!$E:$E,"")</f>
        <v>Yaounde</v>
      </c>
      <c r="D557" s="1" t="s">
        <v>11</v>
      </c>
      <c r="E557" s="1" t="s">
        <v>12</v>
      </c>
      <c r="F557" s="3" t="s">
        <v>37</v>
      </c>
      <c r="G557" s="1" t="s">
        <v>38</v>
      </c>
      <c r="H557" s="34" t="str">
        <f>_xlfn.XLOOKUP(B557,[2]CALCULATION!$B:$B,[2]CALCULATION!$H:$H,"")</f>
        <v>ZTE</v>
      </c>
      <c r="I557" s="28">
        <v>3.791737650278356E-2</v>
      </c>
      <c r="J557" s="28">
        <v>1.4446413437090688E-3</v>
      </c>
      <c r="K557" s="28">
        <v>3.7667685406339933E-2</v>
      </c>
      <c r="L557" s="28">
        <v>9.0958899418719114E-4</v>
      </c>
      <c r="M557" s="28">
        <v>1.979693693230946E-3</v>
      </c>
      <c r="N557" s="28">
        <v>2.6752617476093866E-4</v>
      </c>
      <c r="O557" s="28">
        <v>8.5608375923500353E-4</v>
      </c>
      <c r="P557" s="28">
        <v>1.4446413437090688E-3</v>
      </c>
      <c r="Q557" s="28">
        <v>2.247219867991884E-3</v>
      </c>
      <c r="R557" s="28">
        <v>3.7453664466531404E-4</v>
      </c>
      <c r="S557" s="93">
        <v>3.748933462316606E-2</v>
      </c>
      <c r="T557" s="93">
        <f>_xlfn.XLOOKUP(B557,'[3]Nur des jours'!$B:$B,'[3]Nur des jours'!$U:$U,"")</f>
        <v>1.551651813613444E-3</v>
      </c>
      <c r="U557" s="93">
        <v>0</v>
      </c>
      <c r="V557" s="93">
        <v>0</v>
      </c>
      <c r="W557" s="93">
        <v>1.5516518136134442E-3</v>
      </c>
      <c r="X557" s="93">
        <v>1.4446413437090686E-3</v>
      </c>
      <c r="Y557" s="93">
        <v>0</v>
      </c>
      <c r="Z557" s="93">
        <v>8.5608375923500353E-4</v>
      </c>
      <c r="AA557" s="93">
        <v>0</v>
      </c>
      <c r="AB557" s="93">
        <v>0</v>
      </c>
      <c r="AC557" s="93">
        <f>_xlfn.XLOOKUP(B557,'[3]Nur des jours'!$B:$B,'[3]Nur des jours'!$N:$N,"")</f>
        <v>8.0257852428281592E-4</v>
      </c>
      <c r="AD557" s="93">
        <v>8.0257852428281592E-4</v>
      </c>
      <c r="AE557" s="93">
        <v>0.30876087583075773</v>
      </c>
      <c r="AF557" s="93">
        <v>8.0257852428281592E-4</v>
      </c>
      <c r="AG557" s="93"/>
      <c r="AH557" s="93">
        <v>3.7453664466531404E-4</v>
      </c>
      <c r="AI557" s="93">
        <v>2.6228073330695537E-3</v>
      </c>
      <c r="AJ557" s="93">
        <v>0</v>
      </c>
      <c r="AK557" s="93">
        <v>0</v>
      </c>
      <c r="AL557" s="93">
        <v>3.7453664466531404E-4</v>
      </c>
      <c r="AM557" s="49" t="s">
        <v>5559</v>
      </c>
      <c r="AN557" s="49"/>
      <c r="AO557" s="48" t="str" cm="1">
        <f t="array" ref="AO557">IFERROR(_xlfn.IFS(
AQ557="MPR ISSUE","PDH",
AQ557="BSS Hardware Issue","BSS",
AQ557="Sites strategiques, MLL, Pylone, etc.","ENVTECH",
AQ557="AKTIVCO DEFAUT GE &amp; POWER Cabinet","AKTIVCO",
AQ557="AKTIVCO Coupure ENEO &amp; Baisse de tension","AKTIVCO GRID ONLY",
AQ557="Coupure ENEO &amp; Baisse de tension","IHS GRID ONLY",
AQ557="Defaut GE &amp; POWER Cabinet","IHS",
AQ557="Sharing","Partners",
AQ557="Sites strategiques &amp; DataCenter","SST &amp; DC",
AQ557="Exclu","Exclu",
AQ557="SAT","SAT",
AQ557="SPARE-ISSUE","SPARE-ISSUE",
AQ557="Fiber CAmtel","TRANS_FO_CAMTEL",
AQ557="Fiber AOF","Fiber AOF",
AQ557="Projet OCM (HUAWEI)","TRAVAUX-HUAWEI",
AQ557="Projet OCM (NOKIA)","TRAVAUX-NOKIA",
AQ557="ACCESS-ISSUE","ACCESS-ISSUE",
AQ557="Projet OCM (ZTE, NOKIA, autres projets)","TRAVAUX OCM",
AQ557="No root CAuse","No root cause",
AQ557="ODU HS","PDH",
AQ557="IP &amp; VLAN","PDH",
AQ557="Warehouse HUAWEI","SPARE-ISSUE",
AQ557="SPARE-HS","SPARE-ISSUE",
AQ557="Power Telco","BSS",AQ557="no impacts","no impacts"
),"")</f>
        <v>No root cause</v>
      </c>
      <c r="AP557" s="48" t="str" cm="1">
        <f t="array" ref="AP557">IFERROR(_xlfn.IFS(
AQ557="MPR ISSUE","TX ISSUE",
AQ557="BSS Hardware Issue","RAN ISSUE",
AQ557="Sites strategiques, MLL, Pylone, etc.","ENVTECH",
AQ557="AKTIVCO DEFAUT GE &amp; POWER Cabinet","POWER ISSUE",
AQ557="AKTIVCO Coupure ENEO &amp; Baisse de tension","POWER ISSUE",
AQ557="Coupure ENEO &amp; Baisse de tension","POWER ISSUE",
AQ557="Defaut GE &amp; POWER Cabinet","POWER ISSUE",
AQ557="Sharing","POWER ISSUE",
AQ557="Sites strategiques &amp; DataCenter","POWER ISSUE",
AQ557="Exclu","Exclu",
AQ557="SAT","TX ISSUE",
AQ557="SPARE-ISSUE","SPARE-ISSUE",
AQ557="Fiber CAmtel","TX ISSUE",
AQ557="Fiber AOF","TX ISSUE",
AQ557="Projet OCM (HUAWEI)","TRAVAUX-HUAWEI",
AQ557="Projet OCM (NOKIA)","TRAVAUX -NOKIA",
AQ557="ACCESS-ISSUE","ACCESS-ISSUE",
AQ557="Projet OCM (ZTE, NOKIA, autres projets)","TRAVAUX OCM",
AQ557="No root CAuse","No root cause",
AQ557="ODU HS","TX ISSUE",
AQ557="IP &amp; VLAN","TX ISSUE",
AQ557="Warehouse HUAWEI","SPARE-ISSUE",
AQ557="SPARE-HS","SPARE-ISSUE",
AQ557="Power Telco","RAN ISSUE",AQ557="no impacts","no impacts"
),"")</f>
        <v>No root cause</v>
      </c>
      <c r="AQ557" s="127" t="s">
        <v>5344</v>
      </c>
      <c r="AR557" s="48" t="str" cm="1">
        <f t="array" ref="AR557">IFERROR(_xlfn.IFS(
AQ557="MPR ISSUE","ACTIVE",
AQ557="BSS Hardware Issue","ACTIVE",
AQ557="Sites strategiques, MLL, Pylone, etc.","PASSIVE",
AQ557="AKTIVCO DEFAUT GE &amp; POWER Cabinet","PASSIVE",
AQ557="AKTIVCO Coupure ENEO &amp; Baisse de tension","PASSIVE",
AQ557="Coupure ENEO &amp; Baisse de tension","PASSIVE",
AQ557="Defaut GE &amp; POWER Cabinet","PASSIVE",
AQ557="Sharing","PASSIVE",
AQ557="Sites strategiques &amp; DataCenter","PASSIVE",
AQ557="Exclu","Exclu",
AQ557="SAT","ACTIVE",
AQ557="SPARE-ISSUE","SPARE-ISSUE",
AQ557="Fiber CAmtel","ACTIVE",
AQ557="Fiber AOF","ACTIVE",
AQ557="Projet OCM (HUAWEI)","PLANNED WORKS",
AQ557="Projet OCM (NOKIA)","PLANNED WORKS",
AQ557="ACCESS-ISSUE","ACCESS-ISSUE",
AQ557="Projet OCM (ZTE, NOKIA, autres projets)","PLANNED WORKS",
AQ557="No root CAuse","No root cause",
AQ557="ODU HS","ACTIVE",
AQ557="IP &amp; VLAN","ACTIVE",
AQ557="Warehouse HUAWEI","SPARE-ISSUE",
AQ557="SPARE-HS","SPARE-ISSUE",
AQ557="Power Telco","ACTIVE", AQ557="no impacts","no impacts"
),"")</f>
        <v>No root cause</v>
      </c>
      <c r="AS557" s="92" t="s">
        <v>5537</v>
      </c>
      <c r="AT557" s="98" t="s">
        <v>1532</v>
      </c>
      <c r="AV557" s="17" t="s">
        <v>5537</v>
      </c>
      <c r="AW557" s="7" t="s">
        <v>5537</v>
      </c>
      <c r="AX557" s="6" t="s">
        <v>5537</v>
      </c>
      <c r="AY557" s="7"/>
      <c r="AZ557" s="3" t="s">
        <v>5537</v>
      </c>
      <c r="BA557" s="18" t="s">
        <v>5537</v>
      </c>
      <c r="BB557" s="18" t="s">
        <v>5537</v>
      </c>
      <c r="BC557" s="18" t="s">
        <v>5537</v>
      </c>
      <c r="BD557" s="18" t="s">
        <v>5537</v>
      </c>
      <c r="BE557" s="18" t="s">
        <v>5537</v>
      </c>
      <c r="BF557" s="18" t="s">
        <v>5537</v>
      </c>
      <c r="BG557" s="18" t="s">
        <v>5537</v>
      </c>
      <c r="BH557" s="18" t="s">
        <v>5537</v>
      </c>
      <c r="BI557" s="18" t="s">
        <v>5537</v>
      </c>
      <c r="BJ557" s="18" t="s">
        <v>5537</v>
      </c>
      <c r="BK557" s="18" t="s">
        <v>5537</v>
      </c>
      <c r="BL557" s="9" t="s">
        <v>5537</v>
      </c>
      <c r="BM557" s="14" t="s">
        <v>5537</v>
      </c>
      <c r="BN557" s="14" t="s">
        <v>5537</v>
      </c>
      <c r="BO557" s="14" t="str">
        <f>_xlfn.XLOOKUP(B557,'[4]cell downs 18042026 17h'!$B:$B,'[4]cell downs 18042026 17h'!$B:$B,"")</f>
        <v/>
      </c>
      <c r="BP557" s="14" t="str">
        <f>_xlfn.XLOOKUP(B557,'[5]Cells Huawei 19042026 15h'!$B:$B,'[5]Cells Huawei 19042026 15h'!$B:$B,"")</f>
        <v/>
      </c>
      <c r="BQ557" s="9" t="str">
        <f>_xlfn.XLOOKUP(B557,'[6]cells down 19042026 9H40'!$B:$B,'[6]cells down 19042026 9H40'!$B:$B,"")</f>
        <v/>
      </c>
      <c r="BR557" s="9" t="s">
        <v>1532</v>
      </c>
      <c r="BS557" s="9" t="s">
        <v>5537</v>
      </c>
      <c r="BT557" s="108"/>
    </row>
    <row r="558" spans="1:72" s="9" customFormat="1" x14ac:dyDescent="0.35">
      <c r="A558" s="1" t="s">
        <v>2994</v>
      </c>
      <c r="B558" s="8" t="s">
        <v>2995</v>
      </c>
      <c r="C558" s="3" t="str">
        <f>_xlfn.XLOOKUP(B558,'[1]daily break down'!$D:$D,'[1]daily break down'!$E:$E,"")</f>
        <v>Ngaoundere</v>
      </c>
      <c r="D558" s="1" t="s">
        <v>11</v>
      </c>
      <c r="E558" s="1" t="s">
        <v>12</v>
      </c>
      <c r="F558" s="3" t="s">
        <v>90</v>
      </c>
      <c r="G558" s="1" t="s">
        <v>91</v>
      </c>
      <c r="H558" s="32" t="str">
        <f>_xlfn.XLOOKUP(B558,[2]CALCULATION!$B:$B,[2]CALCULATION!$H:$H,"")</f>
        <v>Huawei</v>
      </c>
      <c r="I558" s="28">
        <v>0</v>
      </c>
      <c r="J558" s="28">
        <v>4.0128926214140796E-3</v>
      </c>
      <c r="K558" s="28">
        <v>0</v>
      </c>
      <c r="L558" s="28">
        <v>0</v>
      </c>
      <c r="M558" s="28">
        <v>0</v>
      </c>
      <c r="N558" s="28">
        <v>0</v>
      </c>
      <c r="O558" s="28">
        <v>0</v>
      </c>
      <c r="P558" s="28">
        <v>0</v>
      </c>
      <c r="Q558" s="28">
        <v>2.823292897643772E-2</v>
      </c>
      <c r="R558" s="28">
        <v>0</v>
      </c>
      <c r="S558" s="93">
        <v>0</v>
      </c>
      <c r="T558" s="93">
        <f>_xlfn.XLOOKUP(B558,'[3]Nur des jours'!$B:$B,'[3]Nur des jours'!$U:$U,"")</f>
        <v>0</v>
      </c>
      <c r="U558" s="93">
        <v>0</v>
      </c>
      <c r="V558" s="93">
        <v>0</v>
      </c>
      <c r="W558" s="93">
        <v>0</v>
      </c>
      <c r="X558" s="93">
        <v>9.6309422913937893E-3</v>
      </c>
      <c r="Y558" s="93">
        <v>0.62016134325249062</v>
      </c>
      <c r="Z558" s="93">
        <v>2.675261747609386E-4</v>
      </c>
      <c r="AA558" s="93">
        <v>0.92218055947927269</v>
      </c>
      <c r="AB558" s="93">
        <v>0.98463900374679325</v>
      </c>
      <c r="AC558" s="93">
        <f>_xlfn.XLOOKUP(B558,'[3]Nur des jours'!$B:$B,'[3]Nur des jours'!$N:$N,"")</f>
        <v>2.675261747609386E-4</v>
      </c>
      <c r="AD558" s="93">
        <v>2.675261747609386E-4</v>
      </c>
      <c r="AE558" s="93">
        <v>0</v>
      </c>
      <c r="AF558" s="93">
        <v>5.3505234952187721E-4</v>
      </c>
      <c r="AG558" s="93"/>
      <c r="AH558" s="93">
        <v>3.5670156634791817E-4</v>
      </c>
      <c r="AI558" s="93">
        <v>0</v>
      </c>
      <c r="AJ558" s="93">
        <v>1.0625240130426948E-3</v>
      </c>
      <c r="AK558" s="93">
        <v>0</v>
      </c>
      <c r="AL558" s="93">
        <v>3.5670156634791817E-4</v>
      </c>
      <c r="AM558" s="49" t="s">
        <v>5559</v>
      </c>
      <c r="AN558" s="49"/>
      <c r="AO558" s="48" t="str" cm="1">
        <f t="array" ref="AO558">IFERROR(_xlfn.IFS(
AQ558="MPR ISSUE","PDH",
AQ558="BSS Hardware Issue","BSS",
AQ558="Sites strategiques, MLL, Pylone, etc.","ENVTECH",
AQ558="AKTIVCO DEFAUT GE &amp; POWER Cabinet","AKTIVCO",
AQ558="AKTIVCO Coupure ENEO &amp; Baisse de tension","AKTIVCO GRID ONLY",
AQ558="Coupure ENEO &amp; Baisse de tension","IHS GRID ONLY",
AQ558="Defaut GE &amp; POWER Cabinet","IHS",
AQ558="Sharing","Partners",
AQ558="Sites strategiques &amp; DataCenter","SST &amp; DC",
AQ558="Exclu","Exclu",
AQ558="SAT","SAT",
AQ558="SPARE-ISSUE","SPARE-ISSUE",
AQ558="Fiber CAmtel","TRANS_FO_CAMTEL",
AQ558="Fiber AOF","Fiber AOF",
AQ558="Projet OCM (HUAWEI)","TRAVAUX-HUAWEI",
AQ558="Projet OCM (NOKIA)","TRAVAUX-NOKIA",
AQ558="ACCESS-ISSUE","ACCESS-ISSUE",
AQ558="Projet OCM (ZTE, NOKIA, autres projets)","TRAVAUX OCM",
AQ558="No root CAuse","No root cause",
AQ558="ODU HS","PDH",
AQ558="IP &amp; VLAN","PDH",
AQ558="Warehouse HUAWEI","SPARE-ISSUE",
AQ558="SPARE-HS","SPARE-ISSUE",
AQ558="Power Telco","BSS",AQ558="no impacts","no impacts"
),"")</f>
        <v>No root cause</v>
      </c>
      <c r="AP558" s="48" t="str" cm="1">
        <f t="array" ref="AP558">IFERROR(_xlfn.IFS(
AQ558="MPR ISSUE","TX ISSUE",
AQ558="BSS Hardware Issue","RAN ISSUE",
AQ558="Sites strategiques, MLL, Pylone, etc.","ENVTECH",
AQ558="AKTIVCO DEFAUT GE &amp; POWER Cabinet","POWER ISSUE",
AQ558="AKTIVCO Coupure ENEO &amp; Baisse de tension","POWER ISSUE",
AQ558="Coupure ENEO &amp; Baisse de tension","POWER ISSUE",
AQ558="Defaut GE &amp; POWER Cabinet","POWER ISSUE",
AQ558="Sharing","POWER ISSUE",
AQ558="Sites strategiques &amp; DataCenter","POWER ISSUE",
AQ558="Exclu","Exclu",
AQ558="SAT","TX ISSUE",
AQ558="SPARE-ISSUE","SPARE-ISSUE",
AQ558="Fiber CAmtel","TX ISSUE",
AQ558="Fiber AOF","TX ISSUE",
AQ558="Projet OCM (HUAWEI)","TRAVAUX-HUAWEI",
AQ558="Projet OCM (NOKIA)","TRAVAUX -NOKIA",
AQ558="ACCESS-ISSUE","ACCESS-ISSUE",
AQ558="Projet OCM (ZTE, NOKIA, autres projets)","TRAVAUX OCM",
AQ558="No root CAuse","No root cause",
AQ558="ODU HS","TX ISSUE",
AQ558="IP &amp; VLAN","TX ISSUE",
AQ558="Warehouse HUAWEI","SPARE-ISSUE",
AQ558="SPARE-HS","SPARE-ISSUE",
AQ558="Power Telco","RAN ISSUE",AQ558="no impacts","no impacts"
),"")</f>
        <v>No root cause</v>
      </c>
      <c r="AQ558" s="67" t="s">
        <v>5344</v>
      </c>
      <c r="AR558" s="48" t="str" cm="1">
        <f t="array" ref="AR558">IFERROR(_xlfn.IFS(
AQ558="MPR ISSUE","ACTIVE",
AQ558="BSS Hardware Issue","ACTIVE",
AQ558="Sites strategiques, MLL, Pylone, etc.","PASSIVE",
AQ558="AKTIVCO DEFAUT GE &amp; POWER Cabinet","PASSIVE",
AQ558="AKTIVCO Coupure ENEO &amp; Baisse de tension","PASSIVE",
AQ558="Coupure ENEO &amp; Baisse de tension","PASSIVE",
AQ558="Defaut GE &amp; POWER Cabinet","PASSIVE",
AQ558="Sharing","PASSIVE",
AQ558="Sites strategiques &amp; DataCenter","PASSIVE",
AQ558="Exclu","Exclu",
AQ558="SAT","ACTIVE",
AQ558="SPARE-ISSUE","SPARE-ISSUE",
AQ558="Fiber CAmtel","ACTIVE",
AQ558="Fiber AOF","ACTIVE",
AQ558="Projet OCM (HUAWEI)","PLANNED WORKS",
AQ558="Projet OCM (NOKIA)","PLANNED WORKS",
AQ558="ACCESS-ISSUE","ACCESS-ISSUE",
AQ558="Projet OCM (ZTE, NOKIA, autres projets)","PLANNED WORKS",
AQ558="No root CAuse","No root cause",
AQ558="ODU HS","ACTIVE",
AQ558="IP &amp; VLAN","ACTIVE",
AQ558="Warehouse HUAWEI","SPARE-ISSUE",
AQ558="SPARE-HS","SPARE-ISSUE",
AQ558="Power Telco","ACTIVE", AQ558="no impacts","no impacts"
),"")</f>
        <v>No root cause</v>
      </c>
      <c r="AS558" s="92" t="s">
        <v>5824</v>
      </c>
      <c r="AT558" s="98" t="s">
        <v>2995</v>
      </c>
      <c r="AV558" s="17" t="s">
        <v>5537</v>
      </c>
      <c r="AW558" s="7" t="s">
        <v>5537</v>
      </c>
      <c r="AX558" s="6" t="s">
        <v>5537</v>
      </c>
      <c r="AY558" s="7"/>
      <c r="AZ558" s="3" t="s">
        <v>5537</v>
      </c>
      <c r="BA558" s="18" t="s">
        <v>5537</v>
      </c>
      <c r="BB558" s="18" t="s">
        <v>5537</v>
      </c>
      <c r="BC558" s="18" t="s">
        <v>5537</v>
      </c>
      <c r="BD558" s="18" t="s">
        <v>5537</v>
      </c>
      <c r="BE558" s="18" t="s">
        <v>5537</v>
      </c>
      <c r="BF558" s="18" t="s">
        <v>5537</v>
      </c>
      <c r="BG558" s="18" t="s">
        <v>5537</v>
      </c>
      <c r="BH558" s="18" t="s">
        <v>5537</v>
      </c>
      <c r="BI558" s="18" t="s">
        <v>5537</v>
      </c>
      <c r="BJ558" s="18" t="s">
        <v>5537</v>
      </c>
      <c r="BK558" s="18" t="s">
        <v>5537</v>
      </c>
      <c r="BL558" s="9" t="s">
        <v>5824</v>
      </c>
      <c r="BM558" s="14" t="s">
        <v>5537</v>
      </c>
      <c r="BN558" s="14" t="s">
        <v>5537</v>
      </c>
      <c r="BO558" s="14" t="str">
        <f>_xlfn.XLOOKUP(B558,'[4]cell downs 18042026 17h'!$B:$B,'[4]cell downs 18042026 17h'!$B:$B,"")</f>
        <v/>
      </c>
      <c r="BP558" s="14" t="str">
        <f>_xlfn.XLOOKUP(B558,'[5]Cells Huawei 19042026 15h'!$B:$B,'[5]Cells Huawei 19042026 15h'!$B:$B,"")</f>
        <v/>
      </c>
      <c r="BQ558" s="9" t="str">
        <f>_xlfn.XLOOKUP(B558,'[6]cells down 19042026 9H40'!$B:$B,'[6]cells down 19042026 9H40'!$B:$B,"")</f>
        <v/>
      </c>
      <c r="BR558" s="9" t="s">
        <v>2995</v>
      </c>
      <c r="BS558" s="9" t="s">
        <v>12</v>
      </c>
      <c r="BT558" s="108"/>
    </row>
    <row r="559" spans="1:72" s="9" customFormat="1" x14ac:dyDescent="0.35">
      <c r="A559" s="1" t="s">
        <v>2372</v>
      </c>
      <c r="B559" s="8" t="s">
        <v>2373</v>
      </c>
      <c r="C559" s="3" t="str">
        <f>_xlfn.XLOOKUP(B559,'[1]daily break down'!$D:$D,'[1]daily break down'!$E:$E,"")</f>
        <v>Douala</v>
      </c>
      <c r="D559" s="1" t="s">
        <v>11</v>
      </c>
      <c r="E559" s="1" t="s">
        <v>12</v>
      </c>
      <c r="F559" s="3" t="s">
        <v>31</v>
      </c>
      <c r="G559" s="1" t="s">
        <v>32</v>
      </c>
      <c r="H559" s="34" t="str">
        <f>_xlfn.XLOOKUP(B559,[2]CALCULATION!$B:$B,[2]CALCULATION!$H:$H,"")</f>
        <v>ZTE</v>
      </c>
      <c r="I559" s="28">
        <v>0</v>
      </c>
      <c r="J559" s="28">
        <v>0</v>
      </c>
      <c r="K559" s="28">
        <v>0</v>
      </c>
      <c r="L559" s="28">
        <v>5.3193299432416499</v>
      </c>
      <c r="M559" s="28">
        <v>0</v>
      </c>
      <c r="N559" s="28">
        <v>0</v>
      </c>
      <c r="O559" s="28">
        <v>0</v>
      </c>
      <c r="P559" s="28">
        <v>0</v>
      </c>
      <c r="Q559" s="28">
        <v>0</v>
      </c>
      <c r="R559" s="28">
        <v>0</v>
      </c>
      <c r="S559" s="93">
        <v>0</v>
      </c>
      <c r="T559" s="93">
        <f>_xlfn.XLOOKUP(B559,'[3]Nur des jours'!$B:$B,'[3]Nur des jours'!$U:$U,"")</f>
        <v>0</v>
      </c>
      <c r="U559" s="93">
        <v>0</v>
      </c>
      <c r="V559" s="93">
        <v>0</v>
      </c>
      <c r="W559" s="93">
        <v>0</v>
      </c>
      <c r="X559" s="93">
        <v>0</v>
      </c>
      <c r="Y559" s="93">
        <v>0</v>
      </c>
      <c r="Z559" s="93">
        <v>0</v>
      </c>
      <c r="AA559" s="93">
        <v>0</v>
      </c>
      <c r="AB559" s="93">
        <v>0</v>
      </c>
      <c r="AC559" s="93">
        <f>_xlfn.XLOOKUP(B559,'[3]Nur des jours'!$B:$B,'[3]Nur des jours'!$N:$N,"")</f>
        <v>0</v>
      </c>
      <c r="AD559" s="93">
        <v>0</v>
      </c>
      <c r="AE559" s="93">
        <v>0</v>
      </c>
      <c r="AF559" s="93">
        <v>0</v>
      </c>
      <c r="AG559" s="93"/>
      <c r="AH559" s="93">
        <v>3.3886648803051818E-4</v>
      </c>
      <c r="AI559" s="93">
        <v>0</v>
      </c>
      <c r="AJ559" s="93">
        <v>0</v>
      </c>
      <c r="AK559" s="93">
        <v>6.4980617991668567E-4</v>
      </c>
      <c r="AL559" s="93">
        <v>3.3886648803051818E-4</v>
      </c>
      <c r="AM559" s="49" t="s">
        <v>5559</v>
      </c>
      <c r="AN559" s="49"/>
      <c r="AO559" s="48" t="str" cm="1">
        <f t="array" ref="AO559">IFERROR(_xlfn.IFS(
AQ559="MPR ISSUE","PDH",
AQ559="BSS Hardware Issue","BSS",
AQ559="Sites strategiques, MLL, Pylone, etc.","ENVTECH",
AQ559="AKTIVCO DEFAUT GE &amp; POWER Cabinet","AKTIVCO",
AQ559="AKTIVCO Coupure ENEO &amp; Baisse de tension","AKTIVCO GRID ONLY",
AQ559="Coupure ENEO &amp; Baisse de tension","IHS GRID ONLY",
AQ559="Defaut GE &amp; POWER Cabinet","IHS",
AQ559="Sharing","Partners",
AQ559="Sites strategiques &amp; DataCenter","SST &amp; DC",
AQ559="Exclu","Exclu",
AQ559="SAT","SAT",
AQ559="SPARE-ISSUE","SPARE-ISSUE",
AQ559="Fiber CAmtel","TRANS_FO_CAMTEL",
AQ559="Fiber AOF","Fiber AOF",
AQ559="Projet OCM (HUAWEI)","TRAVAUX-HUAWEI",
AQ559="Projet OCM (NOKIA)","TRAVAUX-NOKIA",
AQ559="ACCESS-ISSUE","ACCESS-ISSUE",
AQ559="Projet OCM (ZTE, NOKIA, autres projets)","TRAVAUX OCM",
AQ559="No root CAuse","No root cause",
AQ559="ODU HS","PDH",
AQ559="IP &amp; VLAN","PDH",
AQ559="Warehouse HUAWEI","SPARE-ISSUE",
AQ559="SPARE-HS","SPARE-ISSUE",
AQ559="Power Telco","BSS",AQ559="no impacts","no impacts"
),"")</f>
        <v>No root cause</v>
      </c>
      <c r="AP559" s="48" t="str" cm="1">
        <f t="array" ref="AP559">IFERROR(_xlfn.IFS(
AQ559="MPR ISSUE","TX ISSUE",
AQ559="BSS Hardware Issue","RAN ISSUE",
AQ559="Sites strategiques, MLL, Pylone, etc.","ENVTECH",
AQ559="AKTIVCO DEFAUT GE &amp; POWER Cabinet","POWER ISSUE",
AQ559="AKTIVCO Coupure ENEO &amp; Baisse de tension","POWER ISSUE",
AQ559="Coupure ENEO &amp; Baisse de tension","POWER ISSUE",
AQ559="Defaut GE &amp; POWER Cabinet","POWER ISSUE",
AQ559="Sharing","POWER ISSUE",
AQ559="Sites strategiques &amp; DataCenter","POWER ISSUE",
AQ559="Exclu","Exclu",
AQ559="SAT","TX ISSUE",
AQ559="SPARE-ISSUE","SPARE-ISSUE",
AQ559="Fiber CAmtel","TX ISSUE",
AQ559="Fiber AOF","TX ISSUE",
AQ559="Projet OCM (HUAWEI)","TRAVAUX-HUAWEI",
AQ559="Projet OCM (NOKIA)","TRAVAUX -NOKIA",
AQ559="ACCESS-ISSUE","ACCESS-ISSUE",
AQ559="Projet OCM (ZTE, NOKIA, autres projets)","TRAVAUX OCM",
AQ559="No root CAuse","No root cause",
AQ559="ODU HS","TX ISSUE",
AQ559="IP &amp; VLAN","TX ISSUE",
AQ559="Warehouse HUAWEI","SPARE-ISSUE",
AQ559="SPARE-HS","SPARE-ISSUE",
AQ559="Power Telco","RAN ISSUE",AQ559="no impacts","no impacts"
),"")</f>
        <v>No root cause</v>
      </c>
      <c r="AQ559" s="127" t="s">
        <v>5344</v>
      </c>
      <c r="AR559" s="48" t="str" cm="1">
        <f t="array" ref="AR559">IFERROR(_xlfn.IFS(
AQ559="MPR ISSUE","ACTIVE",
AQ559="BSS Hardware Issue","ACTIVE",
AQ559="Sites strategiques, MLL, Pylone, etc.","PASSIVE",
AQ559="AKTIVCO DEFAUT GE &amp; POWER Cabinet","PASSIVE",
AQ559="AKTIVCO Coupure ENEO &amp; Baisse de tension","PASSIVE",
AQ559="Coupure ENEO &amp; Baisse de tension","PASSIVE",
AQ559="Defaut GE &amp; POWER Cabinet","PASSIVE",
AQ559="Sharing","PASSIVE",
AQ559="Sites strategiques &amp; DataCenter","PASSIVE",
AQ559="Exclu","Exclu",
AQ559="SAT","ACTIVE",
AQ559="SPARE-ISSUE","SPARE-ISSUE",
AQ559="Fiber CAmtel","ACTIVE",
AQ559="Fiber AOF","ACTIVE",
AQ559="Projet OCM (HUAWEI)","PLANNED WORKS",
AQ559="Projet OCM (NOKIA)","PLANNED WORKS",
AQ559="ACCESS-ISSUE","ACCESS-ISSUE",
AQ559="Projet OCM (ZTE, NOKIA, autres projets)","PLANNED WORKS",
AQ559="No root CAuse","No root cause",
AQ559="ODU HS","ACTIVE",
AQ559="IP &amp; VLAN","ACTIVE",
AQ559="Warehouse HUAWEI","SPARE-ISSUE",
AQ559="SPARE-HS","SPARE-ISSUE",
AQ559="Power Telco","ACTIVE", AQ559="no impacts","no impacts"
),"")</f>
        <v>No root cause</v>
      </c>
      <c r="AS559" s="92" t="s">
        <v>5537</v>
      </c>
      <c r="AT559" s="98" t="s">
        <v>2373</v>
      </c>
      <c r="AV559" s="17" t="s">
        <v>5537</v>
      </c>
      <c r="AW559" s="7" t="s">
        <v>5537</v>
      </c>
      <c r="AX559" s="6" t="s">
        <v>5537</v>
      </c>
      <c r="AY559" s="7"/>
      <c r="AZ559" s="3" t="s">
        <v>5537</v>
      </c>
      <c r="BA559" s="18" t="s">
        <v>5537</v>
      </c>
      <c r="BB559" s="18" t="s">
        <v>5537</v>
      </c>
      <c r="BC559" s="18" t="s">
        <v>5537</v>
      </c>
      <c r="BD559" s="18" t="s">
        <v>5537</v>
      </c>
      <c r="BE559" s="18" t="s">
        <v>5537</v>
      </c>
      <c r="BF559" s="18" t="s">
        <v>5537</v>
      </c>
      <c r="BG559" s="18" t="s">
        <v>5537</v>
      </c>
      <c r="BH559" s="18" t="s">
        <v>5537</v>
      </c>
      <c r="BI559" s="18" t="s">
        <v>5537</v>
      </c>
      <c r="BJ559" s="18" t="s">
        <v>5537</v>
      </c>
      <c r="BK559" s="18" t="s">
        <v>5537</v>
      </c>
      <c r="BL559" s="9" t="s">
        <v>5537</v>
      </c>
      <c r="BM559" s="14" t="s">
        <v>5537</v>
      </c>
      <c r="BN559" s="14" t="s">
        <v>5537</v>
      </c>
      <c r="BO559" s="14" t="str">
        <f>_xlfn.XLOOKUP(B559,'[4]cell downs 18042026 17h'!$B:$B,'[4]cell downs 18042026 17h'!$B:$B,"")</f>
        <v/>
      </c>
      <c r="BP559" s="14" t="str">
        <f>_xlfn.XLOOKUP(B559,'[5]Cells Huawei 19042026 15h'!$B:$B,'[5]Cells Huawei 19042026 15h'!$B:$B,"")</f>
        <v/>
      </c>
      <c r="BQ559" s="9" t="str">
        <f>_xlfn.XLOOKUP(B559,'[6]cells down 19042026 9H40'!$B:$B,'[6]cells down 19042026 9H40'!$B:$B,"")</f>
        <v/>
      </c>
      <c r="BR559" s="9" t="s">
        <v>2373</v>
      </c>
      <c r="BS559" s="9" t="s">
        <v>318</v>
      </c>
      <c r="BT559" s="108"/>
    </row>
    <row r="560" spans="1:72" s="9" customFormat="1" x14ac:dyDescent="0.35">
      <c r="A560" s="1" t="s">
        <v>753</v>
      </c>
      <c r="B560" s="8" t="s">
        <v>754</v>
      </c>
      <c r="C560" s="3" t="str">
        <f>_xlfn.XLOOKUP(B560,'[1]daily break down'!$D:$D,'[1]daily break down'!$E:$E,"")</f>
        <v>Douala</v>
      </c>
      <c r="D560" s="1" t="s">
        <v>11</v>
      </c>
      <c r="E560" s="1" t="s">
        <v>12</v>
      </c>
      <c r="F560" s="3" t="s">
        <v>31</v>
      </c>
      <c r="G560" s="1" t="s">
        <v>32</v>
      </c>
      <c r="H560" s="34" t="str">
        <f>_xlfn.XLOOKUP(B560,[2]CALCULATION!$B:$B,[2]CALCULATION!$H:$H,"")</f>
        <v>ZTE</v>
      </c>
      <c r="I560" s="28">
        <v>0</v>
      </c>
      <c r="J560" s="28">
        <v>1.0304038147092314</v>
      </c>
      <c r="K560" s="28">
        <v>0.51463118484845916</v>
      </c>
      <c r="L560" s="28">
        <v>1.538685711676697</v>
      </c>
      <c r="M560" s="28">
        <v>1.0155828646274758</v>
      </c>
      <c r="N560" s="28">
        <v>1.5265400233425503</v>
      </c>
      <c r="O560" s="28">
        <v>0.50708694672020016</v>
      </c>
      <c r="P560" s="28">
        <v>0.50623086296096498</v>
      </c>
      <c r="Q560" s="28">
        <v>1.0465267255081576</v>
      </c>
      <c r="R560" s="28">
        <v>1.0362893905539718</v>
      </c>
      <c r="S560" s="93">
        <v>0.50507158287033438</v>
      </c>
      <c r="T560" s="93">
        <f>_xlfn.XLOOKUP(B560,'[3]Nur des jours'!$B:$B,'[3]Nur des jours'!$U:$U,"")</f>
        <v>0</v>
      </c>
      <c r="U560" s="93">
        <v>0.51470252516172876</v>
      </c>
      <c r="V560" s="93">
        <v>0.52504687058581845</v>
      </c>
      <c r="W560" s="93">
        <v>0</v>
      </c>
      <c r="X560" s="93">
        <v>2.9878571652783847</v>
      </c>
      <c r="Y560" s="93">
        <v>0.89337690799667835</v>
      </c>
      <c r="Z560" s="93">
        <v>0.75561876307311227</v>
      </c>
      <c r="AA560" s="93">
        <v>0</v>
      </c>
      <c r="AB560" s="93">
        <v>1.0228952467376078</v>
      </c>
      <c r="AC560" s="93">
        <f>_xlfn.XLOOKUP(B560,'[3]Nur des jours'!$B:$B,'[3]Nur des jours'!$N:$N,"")</f>
        <v>1.0160644117420445</v>
      </c>
      <c r="AD560" s="93">
        <v>1.0160644117420445</v>
      </c>
      <c r="AE560" s="93">
        <v>0</v>
      </c>
      <c r="AF560" s="93">
        <v>0</v>
      </c>
      <c r="AG560" s="93"/>
      <c r="AH560" s="93">
        <v>3.2103140971317652E-4</v>
      </c>
      <c r="AI560" s="93">
        <v>0</v>
      </c>
      <c r="AJ560" s="93">
        <v>9.5627161173857469E-4</v>
      </c>
      <c r="AK560" s="93">
        <v>0</v>
      </c>
      <c r="AL560" s="93">
        <v>3.2103140971317652E-4</v>
      </c>
      <c r="AM560" s="49" t="s">
        <v>5559</v>
      </c>
      <c r="AN560" s="49"/>
      <c r="AO560" s="48" t="str" cm="1">
        <f t="array" ref="AO560">IFERROR(_xlfn.IFS(
AQ560="MPR ISSUE","PDH",
AQ560="BSS Hardware Issue","BSS",
AQ560="Sites strategiques, MLL, Pylone, etc.","ENVTECH",
AQ560="AKTIVCO DEFAUT GE &amp; POWER Cabinet","AKTIVCO",
AQ560="AKTIVCO Coupure ENEO &amp; Baisse de tension","AKTIVCO GRID ONLY",
AQ560="Coupure ENEO &amp; Baisse de tension","IHS GRID ONLY",
AQ560="Defaut GE &amp; POWER Cabinet","IHS",
AQ560="Sharing","Partners",
AQ560="Sites strategiques &amp; DataCenter","SST &amp; DC",
AQ560="Exclu","Exclu",
AQ560="SAT","SAT",
AQ560="SPARE-ISSUE","SPARE-ISSUE",
AQ560="Fiber CAmtel","TRANS_FO_CAMTEL",
AQ560="Fiber AOF","Fiber AOF",
AQ560="Projet OCM (HUAWEI)","TRAVAUX-HUAWEI",
AQ560="Projet OCM (NOKIA)","TRAVAUX-NOKIA",
AQ560="ACCESS-ISSUE","ACCESS-ISSUE",
AQ560="Projet OCM (ZTE, NOKIA, autres projets)","TRAVAUX OCM",
AQ560="No root CAuse","No root cause",
AQ560="ODU HS","PDH",
AQ560="IP &amp; VLAN","PDH",
AQ560="Warehouse HUAWEI","SPARE-ISSUE",
AQ560="SPARE-HS","SPARE-ISSUE",
AQ560="Power Telco","BSS",AQ560="no impacts","no impacts"
),"")</f>
        <v>No root cause</v>
      </c>
      <c r="AP560" s="48" t="str" cm="1">
        <f t="array" ref="AP560">IFERROR(_xlfn.IFS(
AQ560="MPR ISSUE","TX ISSUE",
AQ560="BSS Hardware Issue","RAN ISSUE",
AQ560="Sites strategiques, MLL, Pylone, etc.","ENVTECH",
AQ560="AKTIVCO DEFAUT GE &amp; POWER Cabinet","POWER ISSUE",
AQ560="AKTIVCO Coupure ENEO &amp; Baisse de tension","POWER ISSUE",
AQ560="Coupure ENEO &amp; Baisse de tension","POWER ISSUE",
AQ560="Defaut GE &amp; POWER Cabinet","POWER ISSUE",
AQ560="Sharing","POWER ISSUE",
AQ560="Sites strategiques &amp; DataCenter","POWER ISSUE",
AQ560="Exclu","Exclu",
AQ560="SAT","TX ISSUE",
AQ560="SPARE-ISSUE","SPARE-ISSUE",
AQ560="Fiber CAmtel","TX ISSUE",
AQ560="Fiber AOF","TX ISSUE",
AQ560="Projet OCM (HUAWEI)","TRAVAUX-HUAWEI",
AQ560="Projet OCM (NOKIA)","TRAVAUX -NOKIA",
AQ560="ACCESS-ISSUE","ACCESS-ISSUE",
AQ560="Projet OCM (ZTE, NOKIA, autres projets)","TRAVAUX OCM",
AQ560="No root CAuse","No root cause",
AQ560="ODU HS","TX ISSUE",
AQ560="IP &amp; VLAN","TX ISSUE",
AQ560="Warehouse HUAWEI","SPARE-ISSUE",
AQ560="SPARE-HS","SPARE-ISSUE",
AQ560="Power Telco","RAN ISSUE",AQ560="no impacts","no impacts"
),"")</f>
        <v>No root cause</v>
      </c>
      <c r="AQ560" s="67" t="s">
        <v>5344</v>
      </c>
      <c r="AR560" s="48" t="str" cm="1">
        <f t="array" ref="AR560">IFERROR(_xlfn.IFS(
AQ560="MPR ISSUE","ACTIVE",
AQ560="BSS Hardware Issue","ACTIVE",
AQ560="Sites strategiques, MLL, Pylone, etc.","PASSIVE",
AQ560="AKTIVCO DEFAUT GE &amp; POWER Cabinet","PASSIVE",
AQ560="AKTIVCO Coupure ENEO &amp; Baisse de tension","PASSIVE",
AQ560="Coupure ENEO &amp; Baisse de tension","PASSIVE",
AQ560="Defaut GE &amp; POWER Cabinet","PASSIVE",
AQ560="Sharing","PASSIVE",
AQ560="Sites strategiques &amp; DataCenter","PASSIVE",
AQ560="Exclu","Exclu",
AQ560="SAT","ACTIVE",
AQ560="SPARE-ISSUE","SPARE-ISSUE",
AQ560="Fiber CAmtel","ACTIVE",
AQ560="Fiber AOF","ACTIVE",
AQ560="Projet OCM (HUAWEI)","PLANNED WORKS",
AQ560="Projet OCM (NOKIA)","PLANNED WORKS",
AQ560="ACCESS-ISSUE","ACCESS-ISSUE",
AQ560="Projet OCM (ZTE, NOKIA, autres projets)","PLANNED WORKS",
AQ560="No root CAuse","No root cause",
AQ560="ODU HS","ACTIVE",
AQ560="IP &amp; VLAN","ACTIVE",
AQ560="Warehouse HUAWEI","SPARE-ISSUE",
AQ560="SPARE-HS","SPARE-ISSUE",
AQ560="Power Telco","ACTIVE", AQ560="no impacts","no impacts"
),"")</f>
        <v>No root cause</v>
      </c>
      <c r="AS560" s="92" t="s">
        <v>5868</v>
      </c>
      <c r="AT560" s="98" t="s">
        <v>754</v>
      </c>
      <c r="AV560" s="17" t="s">
        <v>5537</v>
      </c>
      <c r="AW560" s="7" t="s">
        <v>5537</v>
      </c>
      <c r="AX560" s="6" t="s">
        <v>5537</v>
      </c>
      <c r="AY560" s="7"/>
      <c r="AZ560" s="3" t="s">
        <v>5537</v>
      </c>
      <c r="BA560" s="18" t="s">
        <v>5537</v>
      </c>
      <c r="BB560" s="18" t="s">
        <v>5537</v>
      </c>
      <c r="BC560" s="18" t="s">
        <v>5537</v>
      </c>
      <c r="BD560" s="18" t="s">
        <v>5537</v>
      </c>
      <c r="BE560" s="18" t="s">
        <v>5537</v>
      </c>
      <c r="BF560" s="18" t="s">
        <v>5537</v>
      </c>
      <c r="BG560" s="18" t="s">
        <v>5537</v>
      </c>
      <c r="BH560" s="18" t="s">
        <v>5537</v>
      </c>
      <c r="BI560" s="18" t="s">
        <v>5537</v>
      </c>
      <c r="BJ560" s="18" t="s">
        <v>5537</v>
      </c>
      <c r="BK560" s="18" t="s">
        <v>5537</v>
      </c>
      <c r="BL560" s="9" t="s">
        <v>5868</v>
      </c>
      <c r="BM560" s="14" t="s">
        <v>5537</v>
      </c>
      <c r="BN560" s="14" t="s">
        <v>5537</v>
      </c>
      <c r="BO560" s="14" t="str">
        <f>_xlfn.XLOOKUP(B560,'[4]cell downs 18042026 17h'!$B:$B,'[4]cell downs 18042026 17h'!$B:$B,"")</f>
        <v/>
      </c>
      <c r="BP560" s="14" t="str">
        <f>_xlfn.XLOOKUP(B560,'[5]Cells Huawei 19042026 15h'!$B:$B,'[5]Cells Huawei 19042026 15h'!$B:$B,"")</f>
        <v/>
      </c>
      <c r="BQ560" s="9" t="str">
        <f>_xlfn.XLOOKUP(B560,'[6]cells down 19042026 9H40'!$B:$B,'[6]cells down 19042026 9H40'!$B:$B,"")</f>
        <v/>
      </c>
      <c r="BR560" s="9" t="s">
        <v>754</v>
      </c>
      <c r="BS560" s="9" t="s">
        <v>12</v>
      </c>
      <c r="BT560" s="108"/>
    </row>
    <row r="561" spans="1:72" s="9" customFormat="1" ht="18.5" customHeight="1" x14ac:dyDescent="0.35">
      <c r="A561" s="1" t="s">
        <v>1069</v>
      </c>
      <c r="B561" s="8" t="s">
        <v>1070</v>
      </c>
      <c r="C561" s="3" t="str">
        <f>_xlfn.XLOOKUP(B561,'[1]daily break down'!$D:$D,'[1]daily break down'!$E:$E,"")</f>
        <v>OUEST</v>
      </c>
      <c r="D561" s="1" t="s">
        <v>11</v>
      </c>
      <c r="E561" s="1" t="s">
        <v>12</v>
      </c>
      <c r="F561" s="3" t="s">
        <v>102</v>
      </c>
      <c r="G561" s="1" t="s">
        <v>1071</v>
      </c>
      <c r="H561" s="33" t="str">
        <f>_xlfn.XLOOKUP(B561,[2]CALCULATION!$B:$B,[2]CALCULATION!$H:$H,"")</f>
        <v>NOKIA</v>
      </c>
      <c r="I561" s="28">
        <v>1.5159816569788325E-3</v>
      </c>
      <c r="J561" s="28">
        <v>0</v>
      </c>
      <c r="K561" s="28">
        <v>2.4969109644336216E-4</v>
      </c>
      <c r="L561" s="28">
        <v>2.4969109644353585E-4</v>
      </c>
      <c r="M561" s="28">
        <v>2.0331989281830035E-3</v>
      </c>
      <c r="N561" s="28">
        <v>1.9307004331617305E-3</v>
      </c>
      <c r="O561" s="28">
        <v>2.496910964434779E-4</v>
      </c>
      <c r="P561" s="28">
        <v>2.3185601812600808E-4</v>
      </c>
      <c r="Q561" s="28">
        <v>2.8536125307853343E-4</v>
      </c>
      <c r="R561" s="28">
        <v>2.85361253078244E-4</v>
      </c>
      <c r="S561" s="93">
        <v>2.1853270826962181E-4</v>
      </c>
      <c r="T561" s="93">
        <f>_xlfn.XLOOKUP(B561,'[3]Nur des jours'!$B:$B,'[3]Nur des jours'!$U:$U,"")</f>
        <v>6.3492878809931208E-3</v>
      </c>
      <c r="U561" s="93">
        <v>8.886384279700333E-3</v>
      </c>
      <c r="V561" s="93">
        <v>2.9427879223704097E-3</v>
      </c>
      <c r="W561" s="93">
        <v>6.3492878809931208E-3</v>
      </c>
      <c r="X561" s="93">
        <v>2.8536125307818605E-4</v>
      </c>
      <c r="Y561" s="93">
        <v>2.3007251029441549E-3</v>
      </c>
      <c r="Z561" s="93">
        <v>6.5276386641667751E-3</v>
      </c>
      <c r="AA561" s="93">
        <v>2.6752617476065828E-4</v>
      </c>
      <c r="AB561" s="93">
        <v>2.8536125307853343E-4</v>
      </c>
      <c r="AC561" s="93">
        <f>_xlfn.XLOOKUP(B561,'[3]Nur des jours'!$B:$B,'[3]Nur des jours'!$N:$N,"")</f>
        <v>2.056831908674675E-2</v>
      </c>
      <c r="AD561" s="93">
        <v>2.056831908674675E-2</v>
      </c>
      <c r="AE561" s="93">
        <v>2.007013455506222E-4</v>
      </c>
      <c r="AF561" s="93">
        <v>6.9614574321858386E-2</v>
      </c>
      <c r="AG561" s="93"/>
      <c r="AH561" s="93">
        <v>2.8536125307818605E-4</v>
      </c>
      <c r="AI561" s="93">
        <v>0</v>
      </c>
      <c r="AJ561" s="93">
        <v>0</v>
      </c>
      <c r="AK561" s="93">
        <v>5.4720520414008877E-4</v>
      </c>
      <c r="AL561" s="93">
        <v>2.8536125307818605E-4</v>
      </c>
      <c r="AM561" s="49" t="s">
        <v>5559</v>
      </c>
      <c r="AN561" s="49"/>
      <c r="AO561" s="48" t="str" cm="1">
        <f t="array" ref="AO561">IFERROR(_xlfn.IFS(
AQ561="MPR ISSUE","PDH",
AQ561="BSS Hardware Issue","BSS",
AQ561="Sites strategiques, MLL, Pylone, etc.","ENVTECH",
AQ561="AKTIVCO DEFAUT GE &amp; POWER Cabinet","AKTIVCO",
AQ561="AKTIVCO Coupure ENEO &amp; Baisse de tension","AKTIVCO GRID ONLY",
AQ561="Coupure ENEO &amp; Baisse de tension","IHS GRID ONLY",
AQ561="Defaut GE &amp; POWER Cabinet","IHS",
AQ561="Sharing","Partners",
AQ561="Sites strategiques &amp; DataCenter","SST &amp; DC",
AQ561="Exclu","Exclu",
AQ561="SAT","SAT",
AQ561="SPARE-ISSUE","SPARE-ISSUE",
AQ561="Fiber CAmtel","TRANS_FO_CAMTEL",
AQ561="Fiber AOF","Fiber AOF",
AQ561="Projet OCM (HUAWEI)","TRAVAUX-HUAWEI",
AQ561="Projet OCM (NOKIA)","TRAVAUX-NOKIA",
AQ561="ACCESS-ISSUE","ACCESS-ISSUE",
AQ561="Projet OCM (ZTE, NOKIA, autres projets)","TRAVAUX OCM",
AQ561="No root CAuse","No root cause",
AQ561="ODU HS","PDH",
AQ561="IP &amp; VLAN","PDH",
AQ561="Warehouse HUAWEI","SPARE-ISSUE",
AQ561="SPARE-HS","SPARE-ISSUE",
AQ561="Power Telco","BSS",AQ561="no impacts","no impacts"
),"")</f>
        <v>No root cause</v>
      </c>
      <c r="AP561" s="48" t="str" cm="1">
        <f t="array" ref="AP561">IFERROR(_xlfn.IFS(
AQ561="MPR ISSUE","TX ISSUE",
AQ561="BSS Hardware Issue","RAN ISSUE",
AQ561="Sites strategiques, MLL, Pylone, etc.","ENVTECH",
AQ561="AKTIVCO DEFAUT GE &amp; POWER Cabinet","POWER ISSUE",
AQ561="AKTIVCO Coupure ENEO &amp; Baisse de tension","POWER ISSUE",
AQ561="Coupure ENEO &amp; Baisse de tension","POWER ISSUE",
AQ561="Defaut GE &amp; POWER Cabinet","POWER ISSUE",
AQ561="Sharing","POWER ISSUE",
AQ561="Sites strategiques &amp; DataCenter","POWER ISSUE",
AQ561="Exclu","Exclu",
AQ561="SAT","TX ISSUE",
AQ561="SPARE-ISSUE","SPARE-ISSUE",
AQ561="Fiber CAmtel","TX ISSUE",
AQ561="Fiber AOF","TX ISSUE",
AQ561="Projet OCM (HUAWEI)","TRAVAUX-HUAWEI",
AQ561="Projet OCM (NOKIA)","TRAVAUX -NOKIA",
AQ561="ACCESS-ISSUE","ACCESS-ISSUE",
AQ561="Projet OCM (ZTE, NOKIA, autres projets)","TRAVAUX OCM",
AQ561="No root CAuse","No root cause",
AQ561="ODU HS","TX ISSUE",
AQ561="IP &amp; VLAN","TX ISSUE",
AQ561="Warehouse HUAWEI","SPARE-ISSUE",
AQ561="SPARE-HS","SPARE-ISSUE",
AQ561="Power Telco","RAN ISSUE",AQ561="no impacts","no impacts"
),"")</f>
        <v>No root cause</v>
      </c>
      <c r="AQ561" s="127" t="s">
        <v>5344</v>
      </c>
      <c r="AR561" s="48" t="str" cm="1">
        <f t="array" ref="AR561">IFERROR(_xlfn.IFS(
AQ561="MPR ISSUE","ACTIVE",
AQ561="BSS Hardware Issue","ACTIVE",
AQ561="Sites strategiques, MLL, Pylone, etc.","PASSIVE",
AQ561="AKTIVCO DEFAUT GE &amp; POWER Cabinet","PASSIVE",
AQ561="AKTIVCO Coupure ENEO &amp; Baisse de tension","PASSIVE",
AQ561="Coupure ENEO &amp; Baisse de tension","PASSIVE",
AQ561="Defaut GE &amp; POWER Cabinet","PASSIVE",
AQ561="Sharing","PASSIVE",
AQ561="Sites strategiques &amp; DataCenter","PASSIVE",
AQ561="Exclu","Exclu",
AQ561="SAT","ACTIVE",
AQ561="SPARE-ISSUE","SPARE-ISSUE",
AQ561="Fiber CAmtel","ACTIVE",
AQ561="Fiber AOF","ACTIVE",
AQ561="Projet OCM (HUAWEI)","PLANNED WORKS",
AQ561="Projet OCM (NOKIA)","PLANNED WORKS",
AQ561="ACCESS-ISSUE","ACCESS-ISSUE",
AQ561="Projet OCM (ZTE, NOKIA, autres projets)","PLANNED WORKS",
AQ561="No root CAuse","No root cause",
AQ561="ODU HS","ACTIVE",
AQ561="IP &amp; VLAN","ACTIVE",
AQ561="Warehouse HUAWEI","SPARE-ISSUE",
AQ561="SPARE-HS","SPARE-ISSUE",
AQ561="Power Telco","ACTIVE", AQ561="no impacts","no impacts"
),"")</f>
        <v>No root cause</v>
      </c>
      <c r="AS561" s="92" t="s">
        <v>5537</v>
      </c>
      <c r="AT561" s="98" t="s">
        <v>1070</v>
      </c>
      <c r="AV561" s="17" t="s">
        <v>5537</v>
      </c>
      <c r="AW561" s="7" t="s">
        <v>5537</v>
      </c>
      <c r="AX561" s="6" t="s">
        <v>5537</v>
      </c>
      <c r="AY561" s="7"/>
      <c r="AZ561" s="3" t="s">
        <v>5537</v>
      </c>
      <c r="BA561" s="18" t="s">
        <v>5537</v>
      </c>
      <c r="BB561" s="18" t="s">
        <v>5537</v>
      </c>
      <c r="BC561" s="18" t="s">
        <v>5537</v>
      </c>
      <c r="BD561" s="18" t="s">
        <v>5537</v>
      </c>
      <c r="BE561" s="18" t="s">
        <v>5537</v>
      </c>
      <c r="BF561" s="18" t="s">
        <v>5537</v>
      </c>
      <c r="BG561" s="18" t="s">
        <v>5537</v>
      </c>
      <c r="BH561" s="18" t="s">
        <v>5537</v>
      </c>
      <c r="BI561" s="18" t="s">
        <v>5537</v>
      </c>
      <c r="BJ561" s="18" t="s">
        <v>5537</v>
      </c>
      <c r="BK561" s="18" t="s">
        <v>5537</v>
      </c>
      <c r="BL561" s="9" t="s">
        <v>5537</v>
      </c>
      <c r="BM561" s="14" t="s">
        <v>5537</v>
      </c>
      <c r="BN561" s="14" t="s">
        <v>5537</v>
      </c>
      <c r="BO561" s="14" t="str">
        <f>_xlfn.XLOOKUP(B561,'[4]cell downs 18042026 17h'!$B:$B,'[4]cell downs 18042026 17h'!$B:$B,"")</f>
        <v/>
      </c>
      <c r="BP561" s="14" t="str">
        <f>_xlfn.XLOOKUP(B561,'[5]Cells Huawei 19042026 15h'!$B:$B,'[5]Cells Huawei 19042026 15h'!$B:$B,"")</f>
        <v/>
      </c>
      <c r="BQ561" s="9" t="str">
        <f>_xlfn.XLOOKUP(B561,'[6]cells down 19042026 9H40'!$B:$B,'[6]cells down 19042026 9H40'!$B:$B,"")</f>
        <v/>
      </c>
      <c r="BR561" s="9" t="s">
        <v>1070</v>
      </c>
      <c r="BS561" s="9" t="s">
        <v>594</v>
      </c>
      <c r="BT561" s="108"/>
    </row>
    <row r="562" spans="1:72" s="9" customFormat="1" x14ac:dyDescent="0.35">
      <c r="A562" s="1" t="s">
        <v>2996</v>
      </c>
      <c r="B562" s="8" t="s">
        <v>2997</v>
      </c>
      <c r="C562" s="3" t="str">
        <f>_xlfn.XLOOKUP(B562,'[1]daily break down'!$D:$D,'[1]daily break down'!$E:$E,"")</f>
        <v>Ngaoundere</v>
      </c>
      <c r="D562" s="1" t="s">
        <v>11</v>
      </c>
      <c r="E562" s="1" t="s">
        <v>12</v>
      </c>
      <c r="F562" s="3" t="s">
        <v>90</v>
      </c>
      <c r="G562" s="1" t="s">
        <v>91</v>
      </c>
      <c r="H562" s="32" t="str">
        <f>_xlfn.XLOOKUP(B562,[2]CALCULATION!$B:$B,[2]CALCULATION!$H:$H,"")</f>
        <v>Huawei</v>
      </c>
      <c r="I562" s="28">
        <v>0</v>
      </c>
      <c r="J562" s="28">
        <v>4.6192852842055401E-3</v>
      </c>
      <c r="K562" s="28">
        <v>0</v>
      </c>
      <c r="L562" s="28">
        <v>0</v>
      </c>
      <c r="M562" s="28">
        <v>0</v>
      </c>
      <c r="N562" s="28">
        <v>0</v>
      </c>
      <c r="O562" s="28">
        <v>0</v>
      </c>
      <c r="P562" s="28">
        <v>0</v>
      </c>
      <c r="Q562" s="28">
        <v>3.5812837261330985E-2</v>
      </c>
      <c r="R562" s="28">
        <v>0</v>
      </c>
      <c r="S562" s="93">
        <v>0</v>
      </c>
      <c r="T562" s="93">
        <f>_xlfn.XLOOKUP(B562,'[3]Nur des jours'!$B:$B,'[3]Nur des jours'!$U:$U,"")</f>
        <v>0</v>
      </c>
      <c r="U562" s="93">
        <v>0</v>
      </c>
      <c r="V562" s="93">
        <v>0</v>
      </c>
      <c r="W562" s="93">
        <v>0</v>
      </c>
      <c r="X562" s="93">
        <v>1.0165994640915667E-2</v>
      </c>
      <c r="Y562" s="93">
        <v>3.3488926556574294</v>
      </c>
      <c r="Z562" s="93">
        <v>1.7731099810805488</v>
      </c>
      <c r="AA562" s="93">
        <v>19.201816039014588</v>
      </c>
      <c r="AB562" s="93">
        <v>1.1848020877029275</v>
      </c>
      <c r="AC562" s="93">
        <f>_xlfn.XLOOKUP(B562,'[3]Nur des jours'!$B:$B,'[3]Nur des jours'!$N:$N,"")</f>
        <v>3.5670156634791817E-4</v>
      </c>
      <c r="AD562" s="93">
        <v>3.5670156634791817E-4</v>
      </c>
      <c r="AE562" s="93">
        <v>0</v>
      </c>
      <c r="AF562" s="93">
        <v>8.0257852428281581E-4</v>
      </c>
      <c r="AG562" s="93"/>
      <c r="AH562" s="93">
        <v>2.675261747609386E-4</v>
      </c>
      <c r="AI562" s="93">
        <v>0</v>
      </c>
      <c r="AJ562" s="93">
        <v>7.9689300978202102E-4</v>
      </c>
      <c r="AK562" s="93">
        <v>0</v>
      </c>
      <c r="AL562" s="93">
        <v>2.675261747609386E-4</v>
      </c>
      <c r="AM562" s="49" t="s">
        <v>5559</v>
      </c>
      <c r="AN562" s="49"/>
      <c r="AO562" s="48" t="str" cm="1">
        <f t="array" ref="AO562">IFERROR(_xlfn.IFS(
AQ562="MPR ISSUE","PDH",
AQ562="BSS Hardware Issue","BSS",
AQ562="Sites strategiques, MLL, Pylone, etc.","ENVTECH",
AQ562="AKTIVCO DEFAUT GE &amp; POWER Cabinet","AKTIVCO",
AQ562="AKTIVCO Coupure ENEO &amp; Baisse de tension","AKTIVCO GRID ONLY",
AQ562="Coupure ENEO &amp; Baisse de tension","IHS GRID ONLY",
AQ562="Defaut GE &amp; POWER Cabinet","IHS",
AQ562="Sharing","Partners",
AQ562="Sites strategiques &amp; DataCenter","SST &amp; DC",
AQ562="Exclu","Exclu",
AQ562="SAT","SAT",
AQ562="SPARE-ISSUE","SPARE-ISSUE",
AQ562="Fiber CAmtel","TRANS_FO_CAMTEL",
AQ562="Fiber AOF","Fiber AOF",
AQ562="Projet OCM (HUAWEI)","TRAVAUX-HUAWEI",
AQ562="Projet OCM (NOKIA)","TRAVAUX-NOKIA",
AQ562="ACCESS-ISSUE","ACCESS-ISSUE",
AQ562="Projet OCM (ZTE, NOKIA, autres projets)","TRAVAUX OCM",
AQ562="No root CAuse","No root cause",
AQ562="ODU HS","PDH",
AQ562="IP &amp; VLAN","PDH",
AQ562="Warehouse HUAWEI","SPARE-ISSUE",
AQ562="SPARE-HS","SPARE-ISSUE",
AQ562="Power Telco","BSS",AQ562="no impacts","no impacts"
),"")</f>
        <v>No root cause</v>
      </c>
      <c r="AP562" s="48" t="str" cm="1">
        <f t="array" ref="AP562">IFERROR(_xlfn.IFS(
AQ562="MPR ISSUE","TX ISSUE",
AQ562="BSS Hardware Issue","RAN ISSUE",
AQ562="Sites strategiques, MLL, Pylone, etc.","ENVTECH",
AQ562="AKTIVCO DEFAUT GE &amp; POWER Cabinet","POWER ISSUE",
AQ562="AKTIVCO Coupure ENEO &amp; Baisse de tension","POWER ISSUE",
AQ562="Coupure ENEO &amp; Baisse de tension","POWER ISSUE",
AQ562="Defaut GE &amp; POWER Cabinet","POWER ISSUE",
AQ562="Sharing","POWER ISSUE",
AQ562="Sites strategiques &amp; DataCenter","POWER ISSUE",
AQ562="Exclu","Exclu",
AQ562="SAT","TX ISSUE",
AQ562="SPARE-ISSUE","SPARE-ISSUE",
AQ562="Fiber CAmtel","TX ISSUE",
AQ562="Fiber AOF","TX ISSUE",
AQ562="Projet OCM (HUAWEI)","TRAVAUX-HUAWEI",
AQ562="Projet OCM (NOKIA)","TRAVAUX -NOKIA",
AQ562="ACCESS-ISSUE","ACCESS-ISSUE",
AQ562="Projet OCM (ZTE, NOKIA, autres projets)","TRAVAUX OCM",
AQ562="No root CAuse","No root cause",
AQ562="ODU HS","TX ISSUE",
AQ562="IP &amp; VLAN","TX ISSUE",
AQ562="Warehouse HUAWEI","SPARE-ISSUE",
AQ562="SPARE-HS","SPARE-ISSUE",
AQ562="Power Telco","RAN ISSUE",AQ562="no impacts","no impacts"
),"")</f>
        <v>No root cause</v>
      </c>
      <c r="AQ562" s="127" t="s">
        <v>5344</v>
      </c>
      <c r="AR562" s="48" t="str" cm="1">
        <f t="array" ref="AR562">IFERROR(_xlfn.IFS(
AQ562="MPR ISSUE","ACTIVE",
AQ562="BSS Hardware Issue","ACTIVE",
AQ562="Sites strategiques, MLL, Pylone, etc.","PASSIVE",
AQ562="AKTIVCO DEFAUT GE &amp; POWER Cabinet","PASSIVE",
AQ562="AKTIVCO Coupure ENEO &amp; Baisse de tension","PASSIVE",
AQ562="Coupure ENEO &amp; Baisse de tension","PASSIVE",
AQ562="Defaut GE &amp; POWER Cabinet","PASSIVE",
AQ562="Sharing","PASSIVE",
AQ562="Sites strategiques &amp; DataCenter","PASSIVE",
AQ562="Exclu","Exclu",
AQ562="SAT","ACTIVE",
AQ562="SPARE-ISSUE","SPARE-ISSUE",
AQ562="Fiber CAmtel","ACTIVE",
AQ562="Fiber AOF","ACTIVE",
AQ562="Projet OCM (HUAWEI)","PLANNED WORKS",
AQ562="Projet OCM (NOKIA)","PLANNED WORKS",
AQ562="ACCESS-ISSUE","ACCESS-ISSUE",
AQ562="Projet OCM (ZTE, NOKIA, autres projets)","PLANNED WORKS",
AQ562="No root CAuse","No root cause",
AQ562="ODU HS","ACTIVE",
AQ562="IP &amp; VLAN","ACTIVE",
AQ562="Warehouse HUAWEI","SPARE-ISSUE",
AQ562="SPARE-HS","SPARE-ISSUE",
AQ562="Power Telco","ACTIVE", AQ562="no impacts","no impacts"
),"")</f>
        <v>No root cause</v>
      </c>
      <c r="AS562" s="92" t="s">
        <v>5537</v>
      </c>
      <c r="AT562" s="98" t="s">
        <v>2997</v>
      </c>
      <c r="AV562" s="17" t="s">
        <v>5537</v>
      </c>
      <c r="AW562" s="7" t="s">
        <v>5537</v>
      </c>
      <c r="AX562" s="6" t="s">
        <v>5537</v>
      </c>
      <c r="AY562" s="7"/>
      <c r="AZ562" s="3" t="s">
        <v>5537</v>
      </c>
      <c r="BA562" s="18" t="s">
        <v>5537</v>
      </c>
      <c r="BB562" s="18" t="s">
        <v>5537</v>
      </c>
      <c r="BC562" s="18" t="s">
        <v>5537</v>
      </c>
      <c r="BD562" s="18" t="s">
        <v>5537</v>
      </c>
      <c r="BE562" s="18" t="s">
        <v>5537</v>
      </c>
      <c r="BF562" s="18" t="s">
        <v>5537</v>
      </c>
      <c r="BG562" s="18" t="s">
        <v>5537</v>
      </c>
      <c r="BH562" s="18" t="s">
        <v>5537</v>
      </c>
      <c r="BI562" s="18" t="s">
        <v>5537</v>
      </c>
      <c r="BJ562" s="18" t="s">
        <v>5537</v>
      </c>
      <c r="BK562" s="18" t="s">
        <v>5537</v>
      </c>
      <c r="BL562" s="9" t="s">
        <v>5537</v>
      </c>
      <c r="BM562" s="14" t="s">
        <v>5537</v>
      </c>
      <c r="BN562" s="14" t="s">
        <v>5537</v>
      </c>
      <c r="BO562" s="14" t="str">
        <f>_xlfn.XLOOKUP(B562,'[4]cell downs 18042026 17h'!$B:$B,'[4]cell downs 18042026 17h'!$B:$B,"")</f>
        <v/>
      </c>
      <c r="BP562" s="14" t="str">
        <f>_xlfn.XLOOKUP(B562,'[5]Cells Huawei 19042026 15h'!$B:$B,'[5]Cells Huawei 19042026 15h'!$B:$B,"")</f>
        <v/>
      </c>
      <c r="BQ562" s="9" t="str">
        <f>_xlfn.XLOOKUP(B562,'[6]cells down 19042026 9H40'!$B:$B,'[6]cells down 19042026 9H40'!$B:$B,"")</f>
        <v/>
      </c>
      <c r="BR562" s="9" t="s">
        <v>2997</v>
      </c>
      <c r="BS562" s="9" t="s">
        <v>66</v>
      </c>
      <c r="BT562" s="108"/>
    </row>
    <row r="563" spans="1:72" s="9" customFormat="1" x14ac:dyDescent="0.35">
      <c r="A563" s="1" t="s">
        <v>2939</v>
      </c>
      <c r="B563" s="8" t="s">
        <v>2940</v>
      </c>
      <c r="C563" s="3" t="str">
        <f>_xlfn.XLOOKUP(B563,'[1]daily break down'!$D:$D,'[1]daily break down'!$E:$E,"")</f>
        <v>Ngaoundere</v>
      </c>
      <c r="D563" s="1" t="s">
        <v>11</v>
      </c>
      <c r="E563" s="1" t="s">
        <v>12</v>
      </c>
      <c r="F563" s="3" t="s">
        <v>90</v>
      </c>
      <c r="G563" s="1" t="s">
        <v>91</v>
      </c>
      <c r="H563" s="32" t="str">
        <f>_xlfn.XLOOKUP(B563,[2]CALCULATION!$B:$B,[2]CALCULATION!$H:$H,"")</f>
        <v>Huawei</v>
      </c>
      <c r="I563" s="28">
        <v>0</v>
      </c>
      <c r="J563" s="28">
        <v>4.2269135612228309E-3</v>
      </c>
      <c r="K563" s="28">
        <v>0</v>
      </c>
      <c r="L563" s="28">
        <v>0</v>
      </c>
      <c r="M563" s="28">
        <v>0</v>
      </c>
      <c r="N563" s="28">
        <v>0</v>
      </c>
      <c r="O563" s="28">
        <v>0</v>
      </c>
      <c r="P563" s="28">
        <v>0</v>
      </c>
      <c r="Q563" s="28">
        <v>5.2845337054444073E-2</v>
      </c>
      <c r="R563" s="28">
        <v>0</v>
      </c>
      <c r="S563" s="93">
        <v>0</v>
      </c>
      <c r="T563" s="93">
        <f>_xlfn.XLOOKUP(B563,'[3]Nur des jours'!$B:$B,'[3]Nur des jours'!$U:$U,"")</f>
        <v>0</v>
      </c>
      <c r="U563" s="93">
        <v>0</v>
      </c>
      <c r="V563" s="93">
        <v>0</v>
      </c>
      <c r="W563" s="93">
        <v>0</v>
      </c>
      <c r="X563" s="93">
        <v>0.84070992172540815</v>
      </c>
      <c r="Y563" s="93">
        <v>0.66540893694372394</v>
      </c>
      <c r="Z563" s="93">
        <v>1.3376308738046931E-3</v>
      </c>
      <c r="AA563" s="93">
        <v>0.82763680931875716</v>
      </c>
      <c r="AB563" s="93">
        <v>0.85381870428869433</v>
      </c>
      <c r="AC563" s="93">
        <f>_xlfn.XLOOKUP(B563,'[3]Nur des jours'!$B:$B,'[3]Nur des jours'!$N:$N,"")</f>
        <v>5.3505234952187721E-4</v>
      </c>
      <c r="AD563" s="93">
        <v>5.3505234952187721E-4</v>
      </c>
      <c r="AE563" s="93">
        <v>0</v>
      </c>
      <c r="AF563" s="93">
        <v>5.3505234952187721E-4</v>
      </c>
      <c r="AG563" s="93"/>
      <c r="AH563" s="93">
        <v>2.675261747609386E-4</v>
      </c>
      <c r="AI563" s="93">
        <v>0</v>
      </c>
      <c r="AJ563" s="93">
        <v>7.9689300978202102E-4</v>
      </c>
      <c r="AK563" s="93">
        <v>0</v>
      </c>
      <c r="AL563" s="93">
        <v>2.675261747609386E-4</v>
      </c>
      <c r="AM563" s="49" t="s">
        <v>5559</v>
      </c>
      <c r="AN563" s="49"/>
      <c r="AO563" s="48" t="str" cm="1">
        <f t="array" ref="AO563">IFERROR(_xlfn.IFS(
AQ563="MPR ISSUE","PDH",
AQ563="BSS Hardware Issue","BSS",
AQ563="Sites strategiques, MLL, Pylone, etc.","ENVTECH",
AQ563="AKTIVCO DEFAUT GE &amp; POWER Cabinet","AKTIVCO",
AQ563="AKTIVCO Coupure ENEO &amp; Baisse de tension","AKTIVCO GRID ONLY",
AQ563="Coupure ENEO &amp; Baisse de tension","IHS GRID ONLY",
AQ563="Defaut GE &amp; POWER Cabinet","IHS",
AQ563="Sharing","Partners",
AQ563="Sites strategiques &amp; DataCenter","SST &amp; DC",
AQ563="Exclu","Exclu",
AQ563="SAT","SAT",
AQ563="SPARE-ISSUE","SPARE-ISSUE",
AQ563="Fiber CAmtel","TRANS_FO_CAMTEL",
AQ563="Fiber AOF","Fiber AOF",
AQ563="Projet OCM (HUAWEI)","TRAVAUX-HUAWEI",
AQ563="Projet OCM (NOKIA)","TRAVAUX-NOKIA",
AQ563="ACCESS-ISSUE","ACCESS-ISSUE",
AQ563="Projet OCM (ZTE, NOKIA, autres projets)","TRAVAUX OCM",
AQ563="No root CAuse","No root cause",
AQ563="ODU HS","PDH",
AQ563="IP &amp; VLAN","PDH",
AQ563="Warehouse HUAWEI","SPARE-ISSUE",
AQ563="SPARE-HS","SPARE-ISSUE",
AQ563="Power Telco","BSS",AQ563="no impacts","no impacts"
),"")</f>
        <v>IHS</v>
      </c>
      <c r="AP563" s="48" t="str" cm="1">
        <f t="array" ref="AP563">IFERROR(_xlfn.IFS(
AQ563="MPR ISSUE","TX ISSUE",
AQ563="BSS Hardware Issue","RAN ISSUE",
AQ563="Sites strategiques, MLL, Pylone, etc.","ENVTECH",
AQ563="AKTIVCO DEFAUT GE &amp; POWER Cabinet","POWER ISSUE",
AQ563="AKTIVCO Coupure ENEO &amp; Baisse de tension","POWER ISSUE",
AQ563="Coupure ENEO &amp; Baisse de tension","POWER ISSUE",
AQ563="Defaut GE &amp; POWER Cabinet","POWER ISSUE",
AQ563="Sharing","POWER ISSUE",
AQ563="Sites strategiques &amp; DataCenter","POWER ISSUE",
AQ563="Exclu","Exclu",
AQ563="SAT","TX ISSUE",
AQ563="SPARE-ISSUE","SPARE-ISSUE",
AQ563="Fiber CAmtel","TX ISSUE",
AQ563="Fiber AOF","TX ISSUE",
AQ563="Projet OCM (HUAWEI)","TRAVAUX-HUAWEI",
AQ563="Projet OCM (NOKIA)","TRAVAUX -NOKIA",
AQ563="ACCESS-ISSUE","ACCESS-ISSUE",
AQ563="Projet OCM (ZTE, NOKIA, autres projets)","TRAVAUX OCM",
AQ563="No root CAuse","No root cause",
AQ563="ODU HS","TX ISSUE",
AQ563="IP &amp; VLAN","TX ISSUE",
AQ563="Warehouse HUAWEI","SPARE-ISSUE",
AQ563="SPARE-HS","SPARE-ISSUE",
AQ563="Power Telco","RAN ISSUE",AQ563="no impacts","no impacts"
),"")</f>
        <v>POWER ISSUE</v>
      </c>
      <c r="AQ563" s="67" t="s">
        <v>5330</v>
      </c>
      <c r="AR563" s="48" t="str" cm="1">
        <f t="array" ref="AR563">IFERROR(_xlfn.IFS(
AQ563="MPR ISSUE","ACTIVE",
AQ563="BSS Hardware Issue","ACTIVE",
AQ563="Sites strategiques, MLL, Pylone, etc.","PASSIVE",
AQ563="AKTIVCO DEFAUT GE &amp; POWER Cabinet","PASSIVE",
AQ563="AKTIVCO Coupure ENEO &amp; Baisse de tension","PASSIVE",
AQ563="Coupure ENEO &amp; Baisse de tension","PASSIVE",
AQ563="Defaut GE &amp; POWER Cabinet","PASSIVE",
AQ563="Sharing","PASSIVE",
AQ563="Sites strategiques &amp; DataCenter","PASSIVE",
AQ563="Exclu","Exclu",
AQ563="SAT","ACTIVE",
AQ563="SPARE-ISSUE","SPARE-ISSUE",
AQ563="Fiber CAmtel","ACTIVE",
AQ563="Fiber AOF","ACTIVE",
AQ563="Projet OCM (HUAWEI)","PLANNED WORKS",
AQ563="Projet OCM (NOKIA)","PLANNED WORKS",
AQ563="ACCESS-ISSUE","ACCESS-ISSUE",
AQ563="Projet OCM (ZTE, NOKIA, autres projets)","PLANNED WORKS",
AQ563="No root CAuse","No root cause",
AQ563="ODU HS","ACTIVE",
AQ563="IP &amp; VLAN","ACTIVE",
AQ563="Warehouse HUAWEI","SPARE-ISSUE",
AQ563="SPARE-HS","SPARE-ISSUE",
AQ563="Power Telco","ACTIVE", AQ563="no impacts","no impacts"
),"")</f>
        <v>PASSIVE</v>
      </c>
      <c r="AS563" s="92" t="s">
        <v>5823</v>
      </c>
      <c r="AT563" s="98" t="s">
        <v>2940</v>
      </c>
      <c r="AV563" s="17" t="s">
        <v>5537</v>
      </c>
      <c r="AW563" s="7" t="s">
        <v>5537</v>
      </c>
      <c r="AX563" s="6" t="s">
        <v>5537</v>
      </c>
      <c r="AY563" s="7"/>
      <c r="AZ563" s="3" t="s">
        <v>5537</v>
      </c>
      <c r="BA563" s="18" t="s">
        <v>5537</v>
      </c>
      <c r="BB563" s="18" t="s">
        <v>5537</v>
      </c>
      <c r="BC563" s="18" t="s">
        <v>5537</v>
      </c>
      <c r="BD563" s="18" t="s">
        <v>5537</v>
      </c>
      <c r="BE563" s="18" t="s">
        <v>5537</v>
      </c>
      <c r="BF563" s="18" t="s">
        <v>5537</v>
      </c>
      <c r="BG563" s="18" t="s">
        <v>5537</v>
      </c>
      <c r="BH563" s="18" t="s">
        <v>5537</v>
      </c>
      <c r="BI563" s="18" t="s">
        <v>5537</v>
      </c>
      <c r="BJ563" s="18" t="s">
        <v>5537</v>
      </c>
      <c r="BK563" s="18" t="s">
        <v>5537</v>
      </c>
      <c r="BL563" s="9" t="s">
        <v>5823</v>
      </c>
      <c r="BM563" s="14" t="s">
        <v>5537</v>
      </c>
      <c r="BN563" s="14" t="s">
        <v>5537</v>
      </c>
      <c r="BO563" s="14" t="str">
        <f>_xlfn.XLOOKUP(B563,'[4]cell downs 18042026 17h'!$B:$B,'[4]cell downs 18042026 17h'!$B:$B,"")</f>
        <v/>
      </c>
      <c r="BP563" s="14" t="str">
        <f>_xlfn.XLOOKUP(B563,'[5]Cells Huawei 19042026 15h'!$B:$B,'[5]Cells Huawei 19042026 15h'!$B:$B,"")</f>
        <v/>
      </c>
      <c r="BQ563" s="9" t="str">
        <f>_xlfn.XLOOKUP(B563,'[6]cells down 19042026 9H40'!$B:$B,'[6]cells down 19042026 9H40'!$B:$B,"")</f>
        <v/>
      </c>
      <c r="BR563" s="9" t="s">
        <v>2940</v>
      </c>
      <c r="BS563" s="9" t="s">
        <v>12</v>
      </c>
      <c r="BT563" s="108"/>
    </row>
    <row r="564" spans="1:72" s="9" customFormat="1" x14ac:dyDescent="0.35">
      <c r="A564" s="1" t="s">
        <v>1094</v>
      </c>
      <c r="B564" s="8" t="s">
        <v>1095</v>
      </c>
      <c r="C564" s="3" t="str">
        <f>_xlfn.XLOOKUP(B564,'[1]daily break down'!$D:$D,'[1]daily break down'!$E:$E,"")</f>
        <v>OUEST</v>
      </c>
      <c r="D564" s="1" t="s">
        <v>11</v>
      </c>
      <c r="E564" s="1" t="s">
        <v>12</v>
      </c>
      <c r="F564" s="3" t="s">
        <v>102</v>
      </c>
      <c r="G564" s="1" t="s">
        <v>1094</v>
      </c>
      <c r="H564" s="33" t="str">
        <f>_xlfn.XLOOKUP(B564,[2]CALCULATION!$B:$B,[2]CALCULATION!$H:$H,"")</f>
        <v>NOKIA</v>
      </c>
      <c r="I564" s="28">
        <v>3.031963313958296E-4</v>
      </c>
      <c r="J564" s="28">
        <v>2.6752617476100566E-4</v>
      </c>
      <c r="K564" s="28">
        <v>2.3185601812612388E-4</v>
      </c>
      <c r="L564" s="28">
        <v>5.5288742783927277E-3</v>
      </c>
      <c r="M564" s="28">
        <v>0.51375470479712848</v>
      </c>
      <c r="N564" s="28">
        <v>2.4969109644365164E-4</v>
      </c>
      <c r="O564" s="28">
        <v>1.2289743705804836</v>
      </c>
      <c r="P564" s="28">
        <v>7.3658873450849847E-3</v>
      </c>
      <c r="Q564" s="28">
        <v>2.6752617476100566E-4</v>
      </c>
      <c r="R564" s="28">
        <v>0.39070186414686098</v>
      </c>
      <c r="S564" s="93">
        <v>0.94084344700136457</v>
      </c>
      <c r="T564" s="93">
        <f>_xlfn.XLOOKUP(B564,'[3]Nur des jours'!$B:$B,'[3]Nur des jours'!$U:$U,"")</f>
        <v>2.4969109644359369E-4</v>
      </c>
      <c r="U564" s="93">
        <v>2.6752617476088987E-4</v>
      </c>
      <c r="V564" s="93">
        <v>2.6752617476083203E-4</v>
      </c>
      <c r="W564" s="93">
        <v>2.4969109644342005E-4</v>
      </c>
      <c r="X564" s="93">
        <v>2.4969109644376743E-4</v>
      </c>
      <c r="Y564" s="93">
        <v>2.6752617476077408E-4</v>
      </c>
      <c r="Z564" s="93">
        <v>2.4969109644365164E-4</v>
      </c>
      <c r="AA564" s="93">
        <v>2.6752617476100566E-4</v>
      </c>
      <c r="AB564" s="93">
        <v>2.3185601812600808E-4</v>
      </c>
      <c r="AC564" s="93">
        <f>_xlfn.XLOOKUP(B564,'[3]Nur des jours'!$B:$B,'[3]Nur des jours'!$N:$N,"")</f>
        <v>2.6752617476083203E-4</v>
      </c>
      <c r="AD564" s="93">
        <v>2.6752617476083203E-4</v>
      </c>
      <c r="AE564" s="93">
        <v>3.0319633139577171E-4</v>
      </c>
      <c r="AF564" s="93">
        <v>5.6109156386527664E-2</v>
      </c>
      <c r="AG564" s="93"/>
      <c r="AH564" s="93">
        <v>2.6752617476083203E-4</v>
      </c>
      <c r="AI564" s="93">
        <v>0</v>
      </c>
      <c r="AJ564" s="93">
        <v>0</v>
      </c>
      <c r="AK564" s="93">
        <v>5.1300487888139568E-4</v>
      </c>
      <c r="AL564" s="93">
        <v>2.6752617476083203E-4</v>
      </c>
      <c r="AM564" s="49" t="s">
        <v>5559</v>
      </c>
      <c r="AN564" s="49"/>
      <c r="AO564" s="48" t="str" cm="1">
        <f t="array" ref="AO564">IFERROR(_xlfn.IFS(
AQ564="MPR ISSUE","PDH",
AQ564="BSS Hardware Issue","BSS",
AQ564="Sites strategiques, MLL, Pylone, etc.","ENVTECH",
AQ564="AKTIVCO DEFAUT GE &amp; POWER Cabinet","AKTIVCO",
AQ564="AKTIVCO Coupure ENEO &amp; Baisse de tension","AKTIVCO GRID ONLY",
AQ564="Coupure ENEO &amp; Baisse de tension","IHS GRID ONLY",
AQ564="Defaut GE &amp; POWER Cabinet","IHS",
AQ564="Sharing","Partners",
AQ564="Sites strategiques &amp; DataCenter","SST &amp; DC",
AQ564="Exclu","Exclu",
AQ564="SAT","SAT",
AQ564="SPARE-ISSUE","SPARE-ISSUE",
AQ564="Fiber CAmtel","TRANS_FO_CAMTEL",
AQ564="Fiber AOF","Fiber AOF",
AQ564="Projet OCM (HUAWEI)","TRAVAUX-HUAWEI",
AQ564="Projet OCM (NOKIA)","TRAVAUX-NOKIA",
AQ564="ACCESS-ISSUE","ACCESS-ISSUE",
AQ564="Projet OCM (ZTE, NOKIA, autres projets)","TRAVAUX OCM",
AQ564="No root CAuse","No root cause",
AQ564="ODU HS","PDH",
AQ564="IP &amp; VLAN","PDH",
AQ564="Warehouse HUAWEI","SPARE-ISSUE",
AQ564="SPARE-HS","SPARE-ISSUE",
AQ564="Power Telco","BSS",AQ564="no impacts","no impacts"
),"")</f>
        <v>No root cause</v>
      </c>
      <c r="AP564" s="48" t="str" cm="1">
        <f t="array" ref="AP564">IFERROR(_xlfn.IFS(
AQ564="MPR ISSUE","TX ISSUE",
AQ564="BSS Hardware Issue","RAN ISSUE",
AQ564="Sites strategiques, MLL, Pylone, etc.","ENVTECH",
AQ564="AKTIVCO DEFAUT GE &amp; POWER Cabinet","POWER ISSUE",
AQ564="AKTIVCO Coupure ENEO &amp; Baisse de tension","POWER ISSUE",
AQ564="Coupure ENEO &amp; Baisse de tension","POWER ISSUE",
AQ564="Defaut GE &amp; POWER Cabinet","POWER ISSUE",
AQ564="Sharing","POWER ISSUE",
AQ564="Sites strategiques &amp; DataCenter","POWER ISSUE",
AQ564="Exclu","Exclu",
AQ564="SAT","TX ISSUE",
AQ564="SPARE-ISSUE","SPARE-ISSUE",
AQ564="Fiber CAmtel","TX ISSUE",
AQ564="Fiber AOF","TX ISSUE",
AQ564="Projet OCM (HUAWEI)","TRAVAUX-HUAWEI",
AQ564="Projet OCM (NOKIA)","TRAVAUX -NOKIA",
AQ564="ACCESS-ISSUE","ACCESS-ISSUE",
AQ564="Projet OCM (ZTE, NOKIA, autres projets)","TRAVAUX OCM",
AQ564="No root CAuse","No root cause",
AQ564="ODU HS","TX ISSUE",
AQ564="IP &amp; VLAN","TX ISSUE",
AQ564="Warehouse HUAWEI","SPARE-ISSUE",
AQ564="SPARE-HS","SPARE-ISSUE",
AQ564="Power Telco","RAN ISSUE",AQ564="no impacts","no impacts"
),"")</f>
        <v>No root cause</v>
      </c>
      <c r="AQ564" s="127" t="s">
        <v>5344</v>
      </c>
      <c r="AR564" s="48" t="str" cm="1">
        <f t="array" ref="AR564">IFERROR(_xlfn.IFS(
AQ564="MPR ISSUE","ACTIVE",
AQ564="BSS Hardware Issue","ACTIVE",
AQ564="Sites strategiques, MLL, Pylone, etc.","PASSIVE",
AQ564="AKTIVCO DEFAUT GE &amp; POWER Cabinet","PASSIVE",
AQ564="AKTIVCO Coupure ENEO &amp; Baisse de tension","PASSIVE",
AQ564="Coupure ENEO &amp; Baisse de tension","PASSIVE",
AQ564="Defaut GE &amp; POWER Cabinet","PASSIVE",
AQ564="Sharing","PASSIVE",
AQ564="Sites strategiques &amp; DataCenter","PASSIVE",
AQ564="Exclu","Exclu",
AQ564="SAT","ACTIVE",
AQ564="SPARE-ISSUE","SPARE-ISSUE",
AQ564="Fiber CAmtel","ACTIVE",
AQ564="Fiber AOF","ACTIVE",
AQ564="Projet OCM (HUAWEI)","PLANNED WORKS",
AQ564="Projet OCM (NOKIA)","PLANNED WORKS",
AQ564="ACCESS-ISSUE","ACCESS-ISSUE",
AQ564="Projet OCM (ZTE, NOKIA, autres projets)","PLANNED WORKS",
AQ564="No root CAuse","No root cause",
AQ564="ODU HS","ACTIVE",
AQ564="IP &amp; VLAN","ACTIVE",
AQ564="Warehouse HUAWEI","SPARE-ISSUE",
AQ564="SPARE-HS","SPARE-ISSUE",
AQ564="Power Telco","ACTIVE", AQ564="no impacts","no impacts"
),"")</f>
        <v>No root cause</v>
      </c>
      <c r="AS564" s="92" t="s">
        <v>5537</v>
      </c>
      <c r="AT564" s="98" t="s">
        <v>1095</v>
      </c>
      <c r="AV564" s="17" t="s">
        <v>5537</v>
      </c>
      <c r="AW564" s="7" t="s">
        <v>5537</v>
      </c>
      <c r="AX564" s="6" t="s">
        <v>5537</v>
      </c>
      <c r="AY564" s="7"/>
      <c r="AZ564" s="3" t="s">
        <v>5537</v>
      </c>
      <c r="BA564" s="18" t="s">
        <v>5537</v>
      </c>
      <c r="BB564" s="18" t="s">
        <v>5537</v>
      </c>
      <c r="BC564" s="18" t="s">
        <v>5537</v>
      </c>
      <c r="BD564" s="18" t="s">
        <v>5537</v>
      </c>
      <c r="BE564" s="18" t="s">
        <v>5537</v>
      </c>
      <c r="BF564" s="18" t="s">
        <v>5537</v>
      </c>
      <c r="BG564" s="18" t="s">
        <v>5537</v>
      </c>
      <c r="BH564" s="18" t="s">
        <v>5537</v>
      </c>
      <c r="BI564" s="18" t="s">
        <v>5537</v>
      </c>
      <c r="BJ564" s="18" t="s">
        <v>5537</v>
      </c>
      <c r="BK564" s="18" t="s">
        <v>5537</v>
      </c>
      <c r="BL564" s="9" t="s">
        <v>5537</v>
      </c>
      <c r="BM564" s="14" t="s">
        <v>5537</v>
      </c>
      <c r="BN564" s="14" t="s">
        <v>5537</v>
      </c>
      <c r="BO564" s="14" t="str">
        <f>_xlfn.XLOOKUP(B564,'[4]cell downs 18042026 17h'!$B:$B,'[4]cell downs 18042026 17h'!$B:$B,"")</f>
        <v/>
      </c>
      <c r="BP564" s="14" t="str">
        <f>_xlfn.XLOOKUP(B564,'[5]Cells Huawei 19042026 15h'!$B:$B,'[5]Cells Huawei 19042026 15h'!$B:$B,"")</f>
        <v/>
      </c>
      <c r="BQ564" s="9" t="str">
        <f>_xlfn.XLOOKUP(B564,'[6]cells down 19042026 9H40'!$B:$B,'[6]cells down 19042026 9H40'!$B:$B,"")</f>
        <v/>
      </c>
      <c r="BR564" s="9" t="s">
        <v>1095</v>
      </c>
      <c r="BS564" s="9" t="s">
        <v>594</v>
      </c>
      <c r="BT564" s="108"/>
    </row>
    <row r="565" spans="1:72" s="9" customFormat="1" x14ac:dyDescent="0.35">
      <c r="A565" s="1" t="s">
        <v>4986</v>
      </c>
      <c r="B565" s="8" t="s">
        <v>4987</v>
      </c>
      <c r="C565" s="3" t="str">
        <f>_xlfn.XLOOKUP(B565,'[1]daily break down'!$D:$D,'[1]daily break down'!$E:$E,"")</f>
        <v>CENTRE</v>
      </c>
      <c r="D565" s="1"/>
      <c r="E565" s="1"/>
      <c r="F565" s="3" t="s">
        <v>37</v>
      </c>
      <c r="G565" s="1" t="s">
        <v>4556</v>
      </c>
      <c r="H565" s="33" t="str">
        <f>_xlfn.XLOOKUP(B565,[2]CALCULATION!$B:$B,[2]CALCULATION!$H:$H,"")</f>
        <v>NOKIA</v>
      </c>
      <c r="I565" s="28">
        <v>2.8536125307835979E-4</v>
      </c>
      <c r="J565" s="28">
        <v>0.54767958497059355</v>
      </c>
      <c r="K565" s="28">
        <v>0.18782120976049646</v>
      </c>
      <c r="L565" s="28">
        <v>2.3042921186075569E-2</v>
      </c>
      <c r="M565" s="28">
        <v>2.6752617476100566E-4</v>
      </c>
      <c r="N565" s="28">
        <v>2.6752617476088987E-4</v>
      </c>
      <c r="O565" s="28">
        <v>7.2331018769000091</v>
      </c>
      <c r="P565" s="28">
        <v>2.3185601812618177E-4</v>
      </c>
      <c r="Q565" s="28">
        <v>0.10492376574123985</v>
      </c>
      <c r="R565" s="28">
        <v>2.3185601812618177E-4</v>
      </c>
      <c r="S565" s="93">
        <v>0.10790222382024464</v>
      </c>
      <c r="T565" s="93">
        <f>_xlfn.XLOOKUP(B565,'[3]Nur des jours'!$B:$B,'[3]Nur des jours'!$U:$U,"")</f>
        <v>4.637120362523346E-4</v>
      </c>
      <c r="U565" s="93">
        <v>7.1340313269572576E-4</v>
      </c>
      <c r="V565" s="93">
        <v>0.72249676632267235</v>
      </c>
      <c r="W565" s="93">
        <v>4.637120362522767E-4</v>
      </c>
      <c r="X565" s="93">
        <v>3.3886648803062454E-4</v>
      </c>
      <c r="Y565" s="93">
        <v>4.280418796176554E-4</v>
      </c>
      <c r="Z565" s="93">
        <v>1.6865151169943444</v>
      </c>
      <c r="AA565" s="93">
        <v>2.6752617476100566E-4</v>
      </c>
      <c r="AB565" s="93">
        <v>4.6371203625224775E-4</v>
      </c>
      <c r="AC565" s="93">
        <f>_xlfn.XLOOKUP(B565,'[3]Nur des jours'!$B:$B,'[3]Nur des jours'!$N:$N,"")</f>
        <v>0.10233767938521773</v>
      </c>
      <c r="AD565" s="93">
        <v>0.10233767938521773</v>
      </c>
      <c r="AE565" s="93">
        <v>0.57685777309785258</v>
      </c>
      <c r="AF565" s="93">
        <v>2.6752617476094782E-4</v>
      </c>
      <c r="AG565" s="93"/>
      <c r="AH565" s="93">
        <v>2.4969109644370954E-4</v>
      </c>
      <c r="AI565" s="93">
        <v>0</v>
      </c>
      <c r="AJ565" s="93">
        <v>0</v>
      </c>
      <c r="AK565" s="93">
        <v>4.7880455362314667E-4</v>
      </c>
      <c r="AL565" s="93">
        <v>2.4969109644370954E-4</v>
      </c>
      <c r="AM565" s="49" t="s">
        <v>5559</v>
      </c>
      <c r="AN565" s="49"/>
      <c r="AO565" s="48" t="str" cm="1">
        <f t="array" ref="AO565">IFERROR(_xlfn.IFS(
AQ565="MPR ISSUE","PDH",
AQ565="BSS Hardware Issue","BSS",
AQ565="Sites strategiques, MLL, Pylone, etc.","ENVTECH",
AQ565="AKTIVCO DEFAUT GE &amp; POWER Cabinet","AKTIVCO",
AQ565="AKTIVCO Coupure ENEO &amp; Baisse de tension","AKTIVCO GRID ONLY",
AQ565="Coupure ENEO &amp; Baisse de tension","IHS GRID ONLY",
AQ565="Defaut GE &amp; POWER Cabinet","IHS",
AQ565="Sharing","Partners",
AQ565="Sites strategiques &amp; DataCenter","SST &amp; DC",
AQ565="Exclu","Exclu",
AQ565="SAT","SAT",
AQ565="SPARE-ISSUE","SPARE-ISSUE",
AQ565="Fiber CAmtel","TRANS_FO_CAMTEL",
AQ565="Fiber AOF","Fiber AOF",
AQ565="Projet OCM (HUAWEI)","TRAVAUX-HUAWEI",
AQ565="Projet OCM (NOKIA)","TRAVAUX-NOKIA",
AQ565="ACCESS-ISSUE","ACCESS-ISSUE",
AQ565="Projet OCM (ZTE, NOKIA, autres projets)","TRAVAUX OCM",
AQ565="No root CAuse","No root cause",
AQ565="ODU HS","PDH",
AQ565="IP &amp; VLAN","PDH",
AQ565="Warehouse HUAWEI","SPARE-ISSUE",
AQ565="SPARE-HS","SPARE-ISSUE",
AQ565="Power Telco","BSS",AQ565="no impacts","no impacts"
),"")</f>
        <v>No root cause</v>
      </c>
      <c r="AP565" s="48" t="str" cm="1">
        <f t="array" ref="AP565">IFERROR(_xlfn.IFS(
AQ565="MPR ISSUE","TX ISSUE",
AQ565="BSS Hardware Issue","RAN ISSUE",
AQ565="Sites strategiques, MLL, Pylone, etc.","ENVTECH",
AQ565="AKTIVCO DEFAUT GE &amp; POWER Cabinet","POWER ISSUE",
AQ565="AKTIVCO Coupure ENEO &amp; Baisse de tension","POWER ISSUE",
AQ565="Coupure ENEO &amp; Baisse de tension","POWER ISSUE",
AQ565="Defaut GE &amp; POWER Cabinet","POWER ISSUE",
AQ565="Sharing","POWER ISSUE",
AQ565="Sites strategiques &amp; DataCenter","POWER ISSUE",
AQ565="Exclu","Exclu",
AQ565="SAT","TX ISSUE",
AQ565="SPARE-ISSUE","SPARE-ISSUE",
AQ565="Fiber CAmtel","TX ISSUE",
AQ565="Fiber AOF","TX ISSUE",
AQ565="Projet OCM (HUAWEI)","TRAVAUX-HUAWEI",
AQ565="Projet OCM (NOKIA)","TRAVAUX -NOKIA",
AQ565="ACCESS-ISSUE","ACCESS-ISSUE",
AQ565="Projet OCM (ZTE, NOKIA, autres projets)","TRAVAUX OCM",
AQ565="No root CAuse","No root cause",
AQ565="ODU HS","TX ISSUE",
AQ565="IP &amp; VLAN","TX ISSUE",
AQ565="Warehouse HUAWEI","SPARE-ISSUE",
AQ565="SPARE-HS","SPARE-ISSUE",
AQ565="Power Telco","RAN ISSUE",AQ565="no impacts","no impacts"
),"")</f>
        <v>No root cause</v>
      </c>
      <c r="AQ565" s="67" t="s">
        <v>5344</v>
      </c>
      <c r="AR565" s="48" t="str" cm="1">
        <f t="array" ref="AR565">IFERROR(_xlfn.IFS(
AQ565="MPR ISSUE","ACTIVE",
AQ565="BSS Hardware Issue","ACTIVE",
AQ565="Sites strategiques, MLL, Pylone, etc.","PASSIVE",
AQ565="AKTIVCO DEFAUT GE &amp; POWER Cabinet","PASSIVE",
AQ565="AKTIVCO Coupure ENEO &amp; Baisse de tension","PASSIVE",
AQ565="Coupure ENEO &amp; Baisse de tension","PASSIVE",
AQ565="Defaut GE &amp; POWER Cabinet","PASSIVE",
AQ565="Sharing","PASSIVE",
AQ565="Sites strategiques &amp; DataCenter","PASSIVE",
AQ565="Exclu","Exclu",
AQ565="SAT","ACTIVE",
AQ565="SPARE-ISSUE","SPARE-ISSUE",
AQ565="Fiber CAmtel","ACTIVE",
AQ565="Fiber AOF","ACTIVE",
AQ565="Projet OCM (HUAWEI)","PLANNED WORKS",
AQ565="Projet OCM (NOKIA)","PLANNED WORKS",
AQ565="ACCESS-ISSUE","ACCESS-ISSUE",
AQ565="Projet OCM (ZTE, NOKIA, autres projets)","PLANNED WORKS",
AQ565="No root CAuse","No root cause",
AQ565="ODU HS","ACTIVE",
AQ565="IP &amp; VLAN","ACTIVE",
AQ565="Warehouse HUAWEI","SPARE-ISSUE",
AQ565="SPARE-HS","SPARE-ISSUE",
AQ565="Power Telco","ACTIVE", AQ565="no impacts","no impacts"
),"")</f>
        <v>No root cause</v>
      </c>
      <c r="AS565" s="92" t="s">
        <v>5537</v>
      </c>
      <c r="AT565" s="98" t="s">
        <v>4987</v>
      </c>
      <c r="AV565" s="17" t="s">
        <v>5537</v>
      </c>
      <c r="AW565" s="7" t="s">
        <v>5537</v>
      </c>
      <c r="AX565" s="6" t="s">
        <v>5537</v>
      </c>
      <c r="AY565" s="7"/>
      <c r="AZ565" s="3" t="s">
        <v>5537</v>
      </c>
      <c r="BA565" s="18" t="s">
        <v>5537</v>
      </c>
      <c r="BB565" s="18" t="s">
        <v>5537</v>
      </c>
      <c r="BC565" s="18" t="s">
        <v>5537</v>
      </c>
      <c r="BD565" s="18" t="s">
        <v>5537</v>
      </c>
      <c r="BE565" s="18" t="s">
        <v>5537</v>
      </c>
      <c r="BF565" s="18" t="s">
        <v>5537</v>
      </c>
      <c r="BG565" s="18" t="s">
        <v>5537</v>
      </c>
      <c r="BH565" s="18" t="s">
        <v>5537</v>
      </c>
      <c r="BI565" s="18" t="s">
        <v>5537</v>
      </c>
      <c r="BJ565" s="18" t="s">
        <v>5537</v>
      </c>
      <c r="BK565" s="18" t="s">
        <v>5537</v>
      </c>
      <c r="BL565" s="9" t="s">
        <v>5537</v>
      </c>
      <c r="BM565" s="14" t="s">
        <v>5537</v>
      </c>
      <c r="BN565" s="14" t="s">
        <v>5537</v>
      </c>
      <c r="BO565" s="14" t="str">
        <f>_xlfn.XLOOKUP(B565,'[4]cell downs 18042026 17h'!$B:$B,'[4]cell downs 18042026 17h'!$B:$B,"")</f>
        <v/>
      </c>
      <c r="BP565" s="14" t="str">
        <f>_xlfn.XLOOKUP(B565,'[5]Cells Huawei 19042026 15h'!$B:$B,'[5]Cells Huawei 19042026 15h'!$B:$B,"")</f>
        <v/>
      </c>
      <c r="BQ565" s="9" t="str">
        <f>_xlfn.XLOOKUP(B565,'[6]cells down 19042026 9H40'!$B:$B,'[6]cells down 19042026 9H40'!$B:$B,"")</f>
        <v/>
      </c>
      <c r="BR565" s="9" t="s">
        <v>5537</v>
      </c>
      <c r="BS565" s="9" t="s">
        <v>5537</v>
      </c>
      <c r="BT565" s="108"/>
    </row>
    <row r="566" spans="1:72" s="9" customFormat="1" x14ac:dyDescent="0.35">
      <c r="A566" s="1" t="s">
        <v>1113</v>
      </c>
      <c r="B566" s="8" t="s">
        <v>1114</v>
      </c>
      <c r="C566" s="3" t="str">
        <f>_xlfn.XLOOKUP(B566,'[1]daily break down'!$D:$D,'[1]daily break down'!$E:$E,"")</f>
        <v>CENTRE</v>
      </c>
      <c r="D566" s="1" t="s">
        <v>11</v>
      </c>
      <c r="E566" s="1" t="s">
        <v>12</v>
      </c>
      <c r="F566" s="3" t="s">
        <v>226</v>
      </c>
      <c r="G566" s="1" t="s">
        <v>1113</v>
      </c>
      <c r="H566" s="33" t="str">
        <f>_xlfn.XLOOKUP(B566,[2]CALCULATION!$B:$B,[2]CALCULATION!$H:$H,"")</f>
        <v>NOKIA</v>
      </c>
      <c r="I566" s="28">
        <v>0.36984697076505602</v>
      </c>
      <c r="J566" s="28">
        <v>8.9175391587059801E-5</v>
      </c>
      <c r="K566" s="28">
        <v>5.3505234952235873E-5</v>
      </c>
      <c r="L566" s="28">
        <v>9.3066143893569722E-2</v>
      </c>
      <c r="M566" s="28">
        <v>7.4402709872628037E-2</v>
      </c>
      <c r="N566" s="28">
        <v>0.17393900680729593</v>
      </c>
      <c r="O566" s="28">
        <v>20.964377875231818</v>
      </c>
      <c r="P566" s="28">
        <v>6.3666997771197833</v>
      </c>
      <c r="Q566" s="28">
        <v>14.394152025638352</v>
      </c>
      <c r="R566" s="28">
        <v>0.16604474498867422</v>
      </c>
      <c r="S566" s="93">
        <v>1.7835078317469854E-5</v>
      </c>
      <c r="T566" s="93">
        <f>_xlfn.XLOOKUP(B566,'[3]Nur des jours'!$B:$B,'[3]Nur des jours'!$U:$U,"")</f>
        <v>1.6051570485673655E-4</v>
      </c>
      <c r="U566" s="93">
        <v>1.2484554822171003E-4</v>
      </c>
      <c r="V566" s="93">
        <v>5.3505234952120087E-5</v>
      </c>
      <c r="W566" s="93">
        <v>1.6051570485664974E-4</v>
      </c>
      <c r="X566" s="93">
        <v>3.059033388695934</v>
      </c>
      <c r="Y566" s="93">
        <v>1.7835078317400378E-4</v>
      </c>
      <c r="Z566" s="93">
        <v>1.7835078317394589E-4</v>
      </c>
      <c r="AA566" s="93">
        <v>1.0701046990452966E-4</v>
      </c>
      <c r="AB566" s="93">
        <v>2.3185601812618177E-4</v>
      </c>
      <c r="AC566" s="93">
        <f>_xlfn.XLOOKUP(B566,'[3]Nur des jours'!$B:$B,'[3]Nur des jours'!$N:$N,"")</f>
        <v>5.3505234952235873E-5</v>
      </c>
      <c r="AD566" s="93">
        <v>5.3505234952235873E-5</v>
      </c>
      <c r="AE566" s="93">
        <v>0.1650993199841336</v>
      </c>
      <c r="AF566" s="93">
        <v>1.7835078317400378E-4</v>
      </c>
      <c r="AG566" s="93"/>
      <c r="AH566" s="93">
        <v>2.3185601812632651E-4</v>
      </c>
      <c r="AI566" s="93">
        <v>0</v>
      </c>
      <c r="AJ566" s="93">
        <v>0</v>
      </c>
      <c r="AK566" s="93">
        <v>4.4460422836439806E-4</v>
      </c>
      <c r="AL566" s="93">
        <v>2.3185601812632651E-4</v>
      </c>
      <c r="AM566" s="49" t="s">
        <v>5559</v>
      </c>
      <c r="AN566" s="49"/>
      <c r="AO566" s="48" t="str" cm="1">
        <f t="array" ref="AO566">IFERROR(_xlfn.IFS(
AQ566="MPR ISSUE","PDH",
AQ566="BSS Hardware Issue","BSS",
AQ566="Sites strategiques, MLL, Pylone, etc.","ENVTECH",
AQ566="AKTIVCO DEFAUT GE &amp; POWER Cabinet","AKTIVCO",
AQ566="AKTIVCO Coupure ENEO &amp; Baisse de tension","AKTIVCO GRID ONLY",
AQ566="Coupure ENEO &amp; Baisse de tension","IHS GRID ONLY",
AQ566="Defaut GE &amp; POWER Cabinet","IHS",
AQ566="Sharing","Partners",
AQ566="Sites strategiques &amp; DataCenter","SST &amp; DC",
AQ566="Exclu","Exclu",
AQ566="SAT","SAT",
AQ566="SPARE-ISSUE","SPARE-ISSUE",
AQ566="Fiber CAmtel","TRANS_FO_CAMTEL",
AQ566="Fiber AOF","Fiber AOF",
AQ566="Projet OCM (HUAWEI)","TRAVAUX-HUAWEI",
AQ566="Projet OCM (NOKIA)","TRAVAUX-NOKIA",
AQ566="ACCESS-ISSUE","ACCESS-ISSUE",
AQ566="Projet OCM (ZTE, NOKIA, autres projets)","TRAVAUX OCM",
AQ566="No root CAuse","No root cause",
AQ566="ODU HS","PDH",
AQ566="IP &amp; VLAN","PDH",
AQ566="Warehouse HUAWEI","SPARE-ISSUE",
AQ566="SPARE-HS","SPARE-ISSUE",
AQ566="Power Telco","BSS",AQ566="no impacts","no impacts"
),"")</f>
        <v>No root cause</v>
      </c>
      <c r="AP566" s="48" t="str" cm="1">
        <f t="array" ref="AP566">IFERROR(_xlfn.IFS(
AQ566="MPR ISSUE","TX ISSUE",
AQ566="BSS Hardware Issue","RAN ISSUE",
AQ566="Sites strategiques, MLL, Pylone, etc.","ENVTECH",
AQ566="AKTIVCO DEFAUT GE &amp; POWER Cabinet","POWER ISSUE",
AQ566="AKTIVCO Coupure ENEO &amp; Baisse de tension","POWER ISSUE",
AQ566="Coupure ENEO &amp; Baisse de tension","POWER ISSUE",
AQ566="Defaut GE &amp; POWER Cabinet","POWER ISSUE",
AQ566="Sharing","POWER ISSUE",
AQ566="Sites strategiques &amp; DataCenter","POWER ISSUE",
AQ566="Exclu","Exclu",
AQ566="SAT","TX ISSUE",
AQ566="SPARE-ISSUE","SPARE-ISSUE",
AQ566="Fiber CAmtel","TX ISSUE",
AQ566="Fiber AOF","TX ISSUE",
AQ566="Projet OCM (HUAWEI)","TRAVAUX-HUAWEI",
AQ566="Projet OCM (NOKIA)","TRAVAUX -NOKIA",
AQ566="ACCESS-ISSUE","ACCESS-ISSUE",
AQ566="Projet OCM (ZTE, NOKIA, autres projets)","TRAVAUX OCM",
AQ566="No root CAuse","No root cause",
AQ566="ODU HS","TX ISSUE",
AQ566="IP &amp; VLAN","TX ISSUE",
AQ566="Warehouse HUAWEI","SPARE-ISSUE",
AQ566="SPARE-HS","SPARE-ISSUE",
AQ566="Power Telco","RAN ISSUE",AQ566="no impacts","no impacts"
),"")</f>
        <v>No root cause</v>
      </c>
      <c r="AQ566" s="127" t="s">
        <v>5344</v>
      </c>
      <c r="AR566" s="48" t="str" cm="1">
        <f t="array" ref="AR566">IFERROR(_xlfn.IFS(
AQ566="MPR ISSUE","ACTIVE",
AQ566="BSS Hardware Issue","ACTIVE",
AQ566="Sites strategiques, MLL, Pylone, etc.","PASSIVE",
AQ566="AKTIVCO DEFAUT GE &amp; POWER Cabinet","PASSIVE",
AQ566="AKTIVCO Coupure ENEO &amp; Baisse de tension","PASSIVE",
AQ566="Coupure ENEO &amp; Baisse de tension","PASSIVE",
AQ566="Defaut GE &amp; POWER Cabinet","PASSIVE",
AQ566="Sharing","PASSIVE",
AQ566="Sites strategiques &amp; DataCenter","PASSIVE",
AQ566="Exclu","Exclu",
AQ566="SAT","ACTIVE",
AQ566="SPARE-ISSUE","SPARE-ISSUE",
AQ566="Fiber CAmtel","ACTIVE",
AQ566="Fiber AOF","ACTIVE",
AQ566="Projet OCM (HUAWEI)","PLANNED WORKS",
AQ566="Projet OCM (NOKIA)","PLANNED WORKS",
AQ566="ACCESS-ISSUE","ACCESS-ISSUE",
AQ566="Projet OCM (ZTE, NOKIA, autres projets)","PLANNED WORKS",
AQ566="No root CAuse","No root cause",
AQ566="ODU HS","ACTIVE",
AQ566="IP &amp; VLAN","ACTIVE",
AQ566="Warehouse HUAWEI","SPARE-ISSUE",
AQ566="SPARE-HS","SPARE-ISSUE",
AQ566="Power Telco","ACTIVE", AQ566="no impacts","no impacts"
),"")</f>
        <v>No root cause</v>
      </c>
      <c r="AS566" s="92" t="s">
        <v>5537</v>
      </c>
      <c r="AT566" s="98" t="s">
        <v>1114</v>
      </c>
      <c r="AV566" s="17" t="s">
        <v>5537</v>
      </c>
      <c r="AW566" s="7" t="s">
        <v>5537</v>
      </c>
      <c r="AX566" s="6" t="s">
        <v>5537</v>
      </c>
      <c r="AY566" s="7"/>
      <c r="AZ566" s="3" t="s">
        <v>5537</v>
      </c>
      <c r="BA566" s="18" t="s">
        <v>5537</v>
      </c>
      <c r="BB566" s="18" t="s">
        <v>5537</v>
      </c>
      <c r="BC566" s="18" t="s">
        <v>5537</v>
      </c>
      <c r="BD566" s="18" t="s">
        <v>5537</v>
      </c>
      <c r="BE566" s="18" t="s">
        <v>5537</v>
      </c>
      <c r="BF566" s="18" t="s">
        <v>5537</v>
      </c>
      <c r="BG566" s="18" t="s">
        <v>5537</v>
      </c>
      <c r="BH566" s="18" t="s">
        <v>5537</v>
      </c>
      <c r="BI566" s="18" t="s">
        <v>5537</v>
      </c>
      <c r="BJ566" s="18" t="s">
        <v>5537</v>
      </c>
      <c r="BK566" s="18" t="s">
        <v>5537</v>
      </c>
      <c r="BL566" s="9" t="s">
        <v>5537</v>
      </c>
      <c r="BM566" s="14" t="s">
        <v>5537</v>
      </c>
      <c r="BN566" s="14" t="s">
        <v>5537</v>
      </c>
      <c r="BO566" s="14" t="str">
        <f>_xlfn.XLOOKUP(B566,'[4]cell downs 18042026 17h'!$B:$B,'[4]cell downs 18042026 17h'!$B:$B,"")</f>
        <v>EST_018</v>
      </c>
      <c r="BP566" s="14" t="str">
        <f>_xlfn.XLOOKUP(B566,'[5]Cells Huawei 19042026 15h'!$B:$B,'[5]Cells Huawei 19042026 15h'!$B:$B,"")</f>
        <v/>
      </c>
      <c r="BQ566" s="9" t="str">
        <f>_xlfn.XLOOKUP(B566,'[6]cells down 19042026 9H40'!$B:$B,'[6]cells down 19042026 9H40'!$B:$B,"")</f>
        <v/>
      </c>
      <c r="BR566" s="9" t="s">
        <v>1114</v>
      </c>
      <c r="BS566" s="9" t="s">
        <v>318</v>
      </c>
      <c r="BT566" s="108"/>
    </row>
    <row r="567" spans="1:72" s="9" customFormat="1" x14ac:dyDescent="0.35">
      <c r="A567" s="1" t="s">
        <v>2046</v>
      </c>
      <c r="B567" s="1" t="s">
        <v>2047</v>
      </c>
      <c r="C567" s="3" t="str">
        <f>_xlfn.XLOOKUP(B567,'[1]daily break down'!$D:$D,'[1]daily break down'!$E:$E,"")</f>
        <v>NORD-OUEST</v>
      </c>
      <c r="D567" s="1" t="s">
        <v>11</v>
      </c>
      <c r="E567" s="1" t="s">
        <v>12</v>
      </c>
      <c r="F567" s="3" t="s">
        <v>51</v>
      </c>
      <c r="G567" s="1" t="s">
        <v>2046</v>
      </c>
      <c r="H567" s="33" t="str">
        <f>_xlfn.XLOOKUP(B567,[2]CALCULATION!$B:$B,[2]CALCULATION!$H:$H,"")</f>
        <v>NOKIA</v>
      </c>
      <c r="I567" s="28">
        <v>7.6193945356098887</v>
      </c>
      <c r="J567" s="28">
        <v>2.487083836282542</v>
      </c>
      <c r="K567" s="28">
        <v>3.0838455567826091</v>
      </c>
      <c r="L567" s="28">
        <v>3.4806334331606963</v>
      </c>
      <c r="M567" s="28">
        <v>4.7175982730377894</v>
      </c>
      <c r="N567" s="28">
        <v>4.8050233552615955</v>
      </c>
      <c r="O567" s="28">
        <v>2.4969109644370954E-4</v>
      </c>
      <c r="P567" s="28">
        <v>2.7204000744305635E-4</v>
      </c>
      <c r="Q567" s="28">
        <v>2.8536125307833079E-4</v>
      </c>
      <c r="R567" s="28">
        <v>0.79751920651254238</v>
      </c>
      <c r="S567" s="93">
        <v>0.90024481611658191</v>
      </c>
      <c r="T567" s="93">
        <f>_xlfn.XLOOKUP(B567,'[3]Nur des jours'!$B:$B,'[3]Nur des jours'!$U:$U,"")</f>
        <v>13.424213758407458</v>
      </c>
      <c r="U567" s="93">
        <v>18.684958431911163</v>
      </c>
      <c r="V567" s="93">
        <v>10.761561411168469</v>
      </c>
      <c r="W567" s="93">
        <v>7.6194308184446111</v>
      </c>
      <c r="X567" s="93">
        <v>2.8448937882794834</v>
      </c>
      <c r="Y567" s="93">
        <v>2.4969109644359369E-4</v>
      </c>
      <c r="Z567" s="93">
        <v>3.6641380314366909</v>
      </c>
      <c r="AA567" s="93">
        <v>0.85353520062834964</v>
      </c>
      <c r="AB567" s="93">
        <v>2.1853023120391708E-4</v>
      </c>
      <c r="AC567" s="93">
        <f>_xlfn.XLOOKUP(B567,'[3]Nur des jours'!$B:$B,'[3]Nur des jours'!$N:$N,"")</f>
        <v>8.1647292120766934</v>
      </c>
      <c r="AD567" s="93">
        <v>8.1647292120766934</v>
      </c>
      <c r="AE567" s="93">
        <v>2.8987426007180358E-4</v>
      </c>
      <c r="AF567" s="93">
        <v>3.0319633139571381E-4</v>
      </c>
      <c r="AG567" s="93"/>
      <c r="AH567" s="93">
        <v>2.3185601812623967E-4</v>
      </c>
      <c r="AI567" s="93">
        <v>0</v>
      </c>
      <c r="AJ567" s="93">
        <v>0</v>
      </c>
      <c r="AK567" s="93">
        <v>4.4460422836423152E-4</v>
      </c>
      <c r="AL567" s="93">
        <v>2.3185601812623967E-4</v>
      </c>
      <c r="AM567" s="49" t="s">
        <v>5601</v>
      </c>
      <c r="AN567" s="49"/>
      <c r="AO567" s="48" t="str" cm="1">
        <f t="array" ref="AO567">IFERROR(_xlfn.IFS(
AQ567="MPR ISSUE","PDH",
AQ567="BSS Hardware Issue","BSS",
AQ567="Sites strategiques, MLL, Pylone, etc.","ENVTECH",
AQ567="AKTIVCO DEFAUT GE &amp; POWER Cabinet","AKTIVCO",
AQ567="AKTIVCO Coupure ENEO &amp; Baisse de tension","AKTIVCO GRID ONLY",
AQ567="Coupure ENEO &amp; Baisse de tension","IHS GRID ONLY",
AQ567="Defaut GE &amp; POWER Cabinet","IHS",
AQ567="Sharing","Partners",
AQ567="Sites strategiques &amp; DataCenter","SST &amp; DC",
AQ567="Exclu","Exclu",
AQ567="SAT","SAT",
AQ567="SPARE-ISSUE","SPARE-ISSUE",
AQ567="Fiber CAmtel","TRANS_FO_CAMTEL",
AQ567="Fiber AOF","Fiber AOF",
AQ567="Projet OCM (HUAWEI)","TRAVAUX-HUAWEI",
AQ567="Projet OCM (NOKIA)","TRAVAUX-NOKIA",
AQ567="ACCESS-ISSUE","ACCESS-ISSUE",
AQ567="Projet OCM (ZTE, NOKIA, autres projets)","TRAVAUX OCM",
AQ567="No root CAuse","No root cause",
AQ567="ODU HS","PDH",
AQ567="IP &amp; VLAN","PDH",
AQ567="Warehouse HUAWEI","SPARE-ISSUE",
AQ567="SPARE-HS","SPARE-ISSUE",
AQ567="Power Telco","BSS",AQ567="no impacts","no impacts"
),"")</f>
        <v>No root cause</v>
      </c>
      <c r="AP567" s="48" t="str" cm="1">
        <f t="array" ref="AP567">IFERROR(_xlfn.IFS(
AQ567="MPR ISSUE","TX ISSUE",
AQ567="BSS Hardware Issue","RAN ISSUE",
AQ567="Sites strategiques, MLL, Pylone, etc.","ENVTECH",
AQ567="AKTIVCO DEFAUT GE &amp; POWER Cabinet","POWER ISSUE",
AQ567="AKTIVCO Coupure ENEO &amp; Baisse de tension","POWER ISSUE",
AQ567="Coupure ENEO &amp; Baisse de tension","POWER ISSUE",
AQ567="Defaut GE &amp; POWER Cabinet","POWER ISSUE",
AQ567="Sharing","POWER ISSUE",
AQ567="Sites strategiques &amp; DataCenter","POWER ISSUE",
AQ567="Exclu","Exclu",
AQ567="SAT","TX ISSUE",
AQ567="SPARE-ISSUE","SPARE-ISSUE",
AQ567="Fiber CAmtel","TX ISSUE",
AQ567="Fiber AOF","TX ISSUE",
AQ567="Projet OCM (HUAWEI)","TRAVAUX-HUAWEI",
AQ567="Projet OCM (NOKIA)","TRAVAUX -NOKIA",
AQ567="ACCESS-ISSUE","ACCESS-ISSUE",
AQ567="Projet OCM (ZTE, NOKIA, autres projets)","TRAVAUX OCM",
AQ567="No root CAuse","No root cause",
AQ567="ODU HS","TX ISSUE",
AQ567="IP &amp; VLAN","TX ISSUE",
AQ567="Warehouse HUAWEI","SPARE-ISSUE",
AQ567="SPARE-HS","SPARE-ISSUE",
AQ567="Power Telco","RAN ISSUE",AQ567="no impacts","no impacts"
),"")</f>
        <v>No root cause</v>
      </c>
      <c r="AQ567" s="67" t="s">
        <v>5344</v>
      </c>
      <c r="AR567" s="48" t="str" cm="1">
        <f t="array" ref="AR567">IFERROR(_xlfn.IFS(
AQ567="MPR ISSUE","ACTIVE",
AQ567="BSS Hardware Issue","ACTIVE",
AQ567="Sites strategiques, MLL, Pylone, etc.","PASSIVE",
AQ567="AKTIVCO DEFAUT GE &amp; POWER Cabinet","PASSIVE",
AQ567="AKTIVCO Coupure ENEO &amp; Baisse de tension","PASSIVE",
AQ567="Coupure ENEO &amp; Baisse de tension","PASSIVE",
AQ567="Defaut GE &amp; POWER Cabinet","PASSIVE",
AQ567="Sharing","PASSIVE",
AQ567="Sites strategiques &amp; DataCenter","PASSIVE",
AQ567="Exclu","Exclu",
AQ567="SAT","ACTIVE",
AQ567="SPARE-ISSUE","SPARE-ISSUE",
AQ567="Fiber CAmtel","ACTIVE",
AQ567="Fiber AOF","ACTIVE",
AQ567="Projet OCM (HUAWEI)","PLANNED WORKS",
AQ567="Projet OCM (NOKIA)","PLANNED WORKS",
AQ567="ACCESS-ISSUE","ACCESS-ISSUE",
AQ567="Projet OCM (ZTE, NOKIA, autres projets)","PLANNED WORKS",
AQ567="No root CAuse","No root cause",
AQ567="ODU HS","ACTIVE",
AQ567="IP &amp; VLAN","ACTIVE",
AQ567="Warehouse HUAWEI","SPARE-ISSUE",
AQ567="SPARE-HS","SPARE-ISSUE",
AQ567="Power Telco","ACTIVE", AQ567="no impacts","no impacts"
),"")</f>
        <v>No root cause</v>
      </c>
      <c r="AS567" s="92" t="s">
        <v>5537</v>
      </c>
      <c r="AT567" s="98" t="s">
        <v>2047</v>
      </c>
      <c r="AV567" s="17" t="s">
        <v>5537</v>
      </c>
      <c r="AW567" s="7" t="s">
        <v>5537</v>
      </c>
      <c r="AX567" s="6" t="s">
        <v>5537</v>
      </c>
      <c r="AY567" s="7"/>
      <c r="AZ567" s="3" t="s">
        <v>5537</v>
      </c>
      <c r="BA567" s="18" t="s">
        <v>5537</v>
      </c>
      <c r="BB567" s="18" t="s">
        <v>5537</v>
      </c>
      <c r="BC567" s="18" t="s">
        <v>5537</v>
      </c>
      <c r="BD567" s="18" t="s">
        <v>5537</v>
      </c>
      <c r="BE567" s="18" t="s">
        <v>5537</v>
      </c>
      <c r="BF567" s="18" t="s">
        <v>5537</v>
      </c>
      <c r="BG567" s="18" t="s">
        <v>5537</v>
      </c>
      <c r="BH567" s="18" t="s">
        <v>5537</v>
      </c>
      <c r="BI567" s="18" t="s">
        <v>5537</v>
      </c>
      <c r="BJ567" s="18" t="s">
        <v>5537</v>
      </c>
      <c r="BK567" s="18" t="s">
        <v>5537</v>
      </c>
      <c r="BL567" s="9" t="s">
        <v>5537</v>
      </c>
      <c r="BM567" s="14" t="s">
        <v>5537</v>
      </c>
      <c r="BN567" s="14" t="s">
        <v>5537</v>
      </c>
      <c r="BO567" s="14" t="str">
        <f>_xlfn.XLOOKUP(B567,'[4]cell downs 18042026 17h'!$B:$B,'[4]cell downs 18042026 17h'!$B:$B,"")</f>
        <v/>
      </c>
      <c r="BP567" s="14" t="str">
        <f>_xlfn.XLOOKUP(B567,'[5]Cells Huawei 19042026 15h'!$B:$B,'[5]Cells Huawei 19042026 15h'!$B:$B,"")</f>
        <v/>
      </c>
      <c r="BQ567" s="9" t="str">
        <f>_xlfn.XLOOKUP(B567,'[6]cells down 19042026 9H40'!$B:$B,'[6]cells down 19042026 9H40'!$B:$B,"")</f>
        <v/>
      </c>
      <c r="BR567" s="9" t="s">
        <v>2047</v>
      </c>
      <c r="BS567" s="9" t="s">
        <v>5537</v>
      </c>
      <c r="BT567" s="108"/>
    </row>
    <row r="568" spans="1:72" s="9" customFormat="1" x14ac:dyDescent="0.35">
      <c r="A568" s="1" t="s">
        <v>4978</v>
      </c>
      <c r="B568" s="8" t="s">
        <v>4979</v>
      </c>
      <c r="C568" s="3" t="str">
        <f>_xlfn.XLOOKUP(B568,'[1]daily break down'!$D:$D,'[1]daily break down'!$E:$E,"")</f>
        <v>CENTRE</v>
      </c>
      <c r="D568" s="1" t="s">
        <v>11</v>
      </c>
      <c r="E568" s="1" t="s">
        <v>1303</v>
      </c>
      <c r="F568" s="3" t="s">
        <v>226</v>
      </c>
      <c r="G568" s="1" t="s">
        <v>4978</v>
      </c>
      <c r="H568" s="33" t="str">
        <f>_xlfn.XLOOKUP(B568,[2]CALCULATION!$B:$B,[2]CALCULATION!$H:$H,"")</f>
        <v>NOKIA</v>
      </c>
      <c r="I568" s="28">
        <v>2.1402093980865401E-4</v>
      </c>
      <c r="J568" s="28">
        <v>2.6752617476100566E-4</v>
      </c>
      <c r="K568" s="28">
        <v>2.8536125307830184E-4</v>
      </c>
      <c r="L568" s="28">
        <v>2.85361253078244E-4</v>
      </c>
      <c r="M568" s="28">
        <v>2.4969109644353585E-4</v>
      </c>
      <c r="N568" s="28">
        <v>2.6752617476083203E-4</v>
      </c>
      <c r="O568" s="28">
        <v>2.6752617476094782E-4</v>
      </c>
      <c r="P568" s="28">
        <v>2.4969109644370954E-4</v>
      </c>
      <c r="Q568" s="28">
        <v>2.4969109644359369E-4</v>
      </c>
      <c r="R568" s="28">
        <v>2.6752617476094782E-4</v>
      </c>
      <c r="S568" s="93">
        <v>2.6752617476106361E-4</v>
      </c>
      <c r="T568" s="93">
        <f>_xlfn.XLOOKUP(B568,'[3]Nur des jours'!$B:$B,'[3]Nur des jours'!$U:$U,"")</f>
        <v>1.9618586149135206E-3</v>
      </c>
      <c r="U568" s="93">
        <v>2.6752617476083203E-4</v>
      </c>
      <c r="V568" s="93">
        <v>0.72783171105460986</v>
      </c>
      <c r="W568" s="93">
        <v>1.9618586149135206E-3</v>
      </c>
      <c r="X568" s="93">
        <v>2.4969109644330426E-4</v>
      </c>
      <c r="Y568" s="93">
        <v>3.5670156634789177E-4</v>
      </c>
      <c r="Z568" s="93">
        <v>2.6752617476071623E-4</v>
      </c>
      <c r="AA568" s="93">
        <v>0.30881530622827374</v>
      </c>
      <c r="AB568" s="93">
        <v>2.8536125307841763E-4</v>
      </c>
      <c r="AC568" s="93">
        <f>_xlfn.XLOOKUP(B568,'[3]Nur des jours'!$B:$B,'[3]Nur des jours'!$N:$N,"")</f>
        <v>1.7344970365233865</v>
      </c>
      <c r="AD568" s="93">
        <v>1.7344970365233865</v>
      </c>
      <c r="AE568" s="93">
        <v>2.4969109644342005E-4</v>
      </c>
      <c r="AF568" s="93">
        <v>2.6752617476088987E-4</v>
      </c>
      <c r="AG568" s="93"/>
      <c r="AH568" s="93">
        <v>2.3185601812623967E-4</v>
      </c>
      <c r="AI568" s="93">
        <v>0</v>
      </c>
      <c r="AJ568" s="93">
        <v>0</v>
      </c>
      <c r="AK568" s="93">
        <v>4.4460422836423152E-4</v>
      </c>
      <c r="AL568" s="93">
        <v>2.3185601812623967E-4</v>
      </c>
      <c r="AM568" s="49" t="s">
        <v>5559</v>
      </c>
      <c r="AN568" s="49"/>
      <c r="AO568" s="48" t="str" cm="1">
        <f t="array" ref="AO568">IFERROR(_xlfn.IFS(
AQ568="MPR ISSUE","PDH",
AQ568="BSS Hardware Issue","BSS",
AQ568="Sites strategiques, MLL, Pylone, etc.","ENVTECH",
AQ568="AKTIVCO DEFAUT GE &amp; POWER Cabinet","AKTIVCO",
AQ568="AKTIVCO Coupure ENEO &amp; Baisse de tension","AKTIVCO GRID ONLY",
AQ568="Coupure ENEO &amp; Baisse de tension","IHS GRID ONLY",
AQ568="Defaut GE &amp; POWER Cabinet","IHS",
AQ568="Sharing","Partners",
AQ568="Sites strategiques &amp; DataCenter","SST &amp; DC",
AQ568="Exclu","Exclu",
AQ568="SAT","SAT",
AQ568="SPARE-ISSUE","SPARE-ISSUE",
AQ568="Fiber CAmtel","TRANS_FO_CAMTEL",
AQ568="Fiber AOF","Fiber AOF",
AQ568="Projet OCM (HUAWEI)","TRAVAUX-HUAWEI",
AQ568="Projet OCM (NOKIA)","TRAVAUX-NOKIA",
AQ568="ACCESS-ISSUE","ACCESS-ISSUE",
AQ568="Projet OCM (ZTE, NOKIA, autres projets)","TRAVAUX OCM",
AQ568="No root CAuse","No root cause",
AQ568="ODU HS","PDH",
AQ568="IP &amp; VLAN","PDH",
AQ568="Warehouse HUAWEI","SPARE-ISSUE",
AQ568="SPARE-HS","SPARE-ISSUE",
AQ568="Power Telco","BSS",AQ568="no impacts","no impacts"
),"")</f>
        <v>No root cause</v>
      </c>
      <c r="AP568" s="48" t="str" cm="1">
        <f t="array" ref="AP568">IFERROR(_xlfn.IFS(
AQ568="MPR ISSUE","TX ISSUE",
AQ568="BSS Hardware Issue","RAN ISSUE",
AQ568="Sites strategiques, MLL, Pylone, etc.","ENVTECH",
AQ568="AKTIVCO DEFAUT GE &amp; POWER Cabinet","POWER ISSUE",
AQ568="AKTIVCO Coupure ENEO &amp; Baisse de tension","POWER ISSUE",
AQ568="Coupure ENEO &amp; Baisse de tension","POWER ISSUE",
AQ568="Defaut GE &amp; POWER Cabinet","POWER ISSUE",
AQ568="Sharing","POWER ISSUE",
AQ568="Sites strategiques &amp; DataCenter","POWER ISSUE",
AQ568="Exclu","Exclu",
AQ568="SAT","TX ISSUE",
AQ568="SPARE-ISSUE","SPARE-ISSUE",
AQ568="Fiber CAmtel","TX ISSUE",
AQ568="Fiber AOF","TX ISSUE",
AQ568="Projet OCM (HUAWEI)","TRAVAUX-HUAWEI",
AQ568="Projet OCM (NOKIA)","TRAVAUX -NOKIA",
AQ568="ACCESS-ISSUE","ACCESS-ISSUE",
AQ568="Projet OCM (ZTE, NOKIA, autres projets)","TRAVAUX OCM",
AQ568="No root CAuse","No root cause",
AQ568="ODU HS","TX ISSUE",
AQ568="IP &amp; VLAN","TX ISSUE",
AQ568="Warehouse HUAWEI","SPARE-ISSUE",
AQ568="SPARE-HS","SPARE-ISSUE",
AQ568="Power Telco","RAN ISSUE",AQ568="no impacts","no impacts"
),"")</f>
        <v>No root cause</v>
      </c>
      <c r="AQ568" s="127" t="s">
        <v>5344</v>
      </c>
      <c r="AR568" s="48" t="str" cm="1">
        <f t="array" ref="AR568">IFERROR(_xlfn.IFS(
AQ568="MPR ISSUE","ACTIVE",
AQ568="BSS Hardware Issue","ACTIVE",
AQ568="Sites strategiques, MLL, Pylone, etc.","PASSIVE",
AQ568="AKTIVCO DEFAUT GE &amp; POWER Cabinet","PASSIVE",
AQ568="AKTIVCO Coupure ENEO &amp; Baisse de tension","PASSIVE",
AQ568="Coupure ENEO &amp; Baisse de tension","PASSIVE",
AQ568="Defaut GE &amp; POWER Cabinet","PASSIVE",
AQ568="Sharing","PASSIVE",
AQ568="Sites strategiques &amp; DataCenter","PASSIVE",
AQ568="Exclu","Exclu",
AQ568="SAT","ACTIVE",
AQ568="SPARE-ISSUE","SPARE-ISSUE",
AQ568="Fiber CAmtel","ACTIVE",
AQ568="Fiber AOF","ACTIVE",
AQ568="Projet OCM (HUAWEI)","PLANNED WORKS",
AQ568="Projet OCM (NOKIA)","PLANNED WORKS",
AQ568="ACCESS-ISSUE","ACCESS-ISSUE",
AQ568="Projet OCM (ZTE, NOKIA, autres projets)","PLANNED WORKS",
AQ568="No root CAuse","No root cause",
AQ568="ODU HS","ACTIVE",
AQ568="IP &amp; VLAN","ACTIVE",
AQ568="Warehouse HUAWEI","SPARE-ISSUE",
AQ568="SPARE-HS","SPARE-ISSUE",
AQ568="Power Telco","ACTIVE", AQ568="no impacts","no impacts"
),"")</f>
        <v>No root cause</v>
      </c>
      <c r="AS568" s="92" t="s">
        <v>5537</v>
      </c>
      <c r="AT568" s="98" t="s">
        <v>4979</v>
      </c>
      <c r="AV568" s="17" t="s">
        <v>5537</v>
      </c>
      <c r="AW568" s="7" t="s">
        <v>5537</v>
      </c>
      <c r="AX568" s="6" t="s">
        <v>5537</v>
      </c>
      <c r="AY568" s="7"/>
      <c r="AZ568" s="3" t="s">
        <v>5537</v>
      </c>
      <c r="BA568" s="18" t="s">
        <v>5537</v>
      </c>
      <c r="BB568" s="18" t="s">
        <v>5537</v>
      </c>
      <c r="BC568" s="18" t="s">
        <v>5537</v>
      </c>
      <c r="BD568" s="18" t="s">
        <v>5537</v>
      </c>
      <c r="BE568" s="18" t="s">
        <v>5537</v>
      </c>
      <c r="BF568" s="18" t="s">
        <v>5537</v>
      </c>
      <c r="BG568" s="18" t="s">
        <v>5537</v>
      </c>
      <c r="BH568" s="18" t="s">
        <v>5537</v>
      </c>
      <c r="BI568" s="18" t="s">
        <v>5537</v>
      </c>
      <c r="BJ568" s="18" t="s">
        <v>5537</v>
      </c>
      <c r="BK568" s="18" t="s">
        <v>5537</v>
      </c>
      <c r="BL568" s="9" t="s">
        <v>5537</v>
      </c>
      <c r="BM568" s="14" t="s">
        <v>5537</v>
      </c>
      <c r="BN568" s="14" t="s">
        <v>5537</v>
      </c>
      <c r="BO568" s="14" t="str">
        <f>_xlfn.XLOOKUP(B568,'[4]cell downs 18042026 17h'!$B:$B,'[4]cell downs 18042026 17h'!$B:$B,"")</f>
        <v/>
      </c>
      <c r="BP568" s="14" t="str">
        <f>_xlfn.XLOOKUP(B568,'[5]Cells Huawei 19042026 15h'!$B:$B,'[5]Cells Huawei 19042026 15h'!$B:$B,"")</f>
        <v/>
      </c>
      <c r="BQ568" s="9" t="str">
        <f>_xlfn.XLOOKUP(B568,'[6]cells down 19042026 9H40'!$B:$B,'[6]cells down 19042026 9H40'!$B:$B,"")</f>
        <v/>
      </c>
      <c r="BR568" s="9" t="s">
        <v>4979</v>
      </c>
      <c r="BS568" s="9" t="s">
        <v>12</v>
      </c>
      <c r="BT568" s="108"/>
    </row>
    <row r="569" spans="1:72" s="9" customFormat="1" x14ac:dyDescent="0.35">
      <c r="A569" s="1" t="s">
        <v>2323</v>
      </c>
      <c r="B569" s="8" t="s">
        <v>2324</v>
      </c>
      <c r="C569" s="3" t="str">
        <f>_xlfn.XLOOKUP(B569,'[1]daily break down'!$D:$D,'[1]daily break down'!$E:$E,"")</f>
        <v>CENTRE</v>
      </c>
      <c r="D569" s="1" t="s">
        <v>11</v>
      </c>
      <c r="E569" s="1" t="s">
        <v>1303</v>
      </c>
      <c r="F569" s="3" t="s">
        <v>226</v>
      </c>
      <c r="G569" s="1" t="s">
        <v>2325</v>
      </c>
      <c r="H569" s="33" t="str">
        <f>_xlfn.XLOOKUP(B569,[2]CALCULATION!$B:$B,[2]CALCULATION!$H:$H,"")</f>
        <v>NOKIA</v>
      </c>
      <c r="I569" s="28">
        <v>4.6371203625233828E-4</v>
      </c>
      <c r="J569" s="28">
        <v>1.7835078317388799E-4</v>
      </c>
      <c r="K569" s="28">
        <v>1.6051570485653394E-4</v>
      </c>
      <c r="L569" s="28">
        <v>1.9618586149147365E-4</v>
      </c>
      <c r="M569" s="28">
        <v>0.64759970105627007</v>
      </c>
      <c r="N569" s="28">
        <v>1.7835078317400378E-4</v>
      </c>
      <c r="O569" s="28">
        <v>1.783507831741196E-4</v>
      </c>
      <c r="P569" s="28">
        <v>1.7835078317388799E-4</v>
      </c>
      <c r="Q569" s="28">
        <v>1.6051570485659184E-4</v>
      </c>
      <c r="R569" s="28">
        <v>1.6051570485641812E-4</v>
      </c>
      <c r="S569" s="93">
        <v>1.6051570485659184E-4</v>
      </c>
      <c r="T569" s="93">
        <f>_xlfn.XLOOKUP(B569,'[3]Nur des jours'!$B:$B,'[3]Nur des jours'!$U:$U,"")</f>
        <v>1.6051570485653394E-4</v>
      </c>
      <c r="U569" s="93">
        <v>1.7835078317388799E-4</v>
      </c>
      <c r="V569" s="93">
        <v>0.72715397807854865</v>
      </c>
      <c r="W569" s="93">
        <v>1.6051570485653394E-4</v>
      </c>
      <c r="X569" s="93">
        <v>1.4268062653906408E-4</v>
      </c>
      <c r="Y569" s="93">
        <v>1.7835078317388799E-4</v>
      </c>
      <c r="Z569" s="93">
        <v>1.783507831741196E-4</v>
      </c>
      <c r="AA569" s="93">
        <v>1.426806265391799E-4</v>
      </c>
      <c r="AB569" s="93">
        <v>0.10032231553535158</v>
      </c>
      <c r="AC569" s="93">
        <f>_xlfn.XLOOKUP(B569,'[3]Nur des jours'!$B:$B,'[3]Nur des jours'!$N:$N,"")</f>
        <v>0.28013557513133713</v>
      </c>
      <c r="AD569" s="93">
        <v>0.28013557513133713</v>
      </c>
      <c r="AE569" s="93">
        <v>1.6051570485641812E-4</v>
      </c>
      <c r="AF569" s="93">
        <v>3.2281491754488196E-3</v>
      </c>
      <c r="AG569" s="93"/>
      <c r="AH569" s="93">
        <v>1.9618586149141573E-4</v>
      </c>
      <c r="AI569" s="93">
        <v>0</v>
      </c>
      <c r="AJ569" s="93">
        <v>0</v>
      </c>
      <c r="AK569" s="93">
        <v>3.7620357784662328E-4</v>
      </c>
      <c r="AL569" s="93">
        <v>1.9618586149141573E-4</v>
      </c>
      <c r="AM569" s="49" t="s">
        <v>5559</v>
      </c>
      <c r="AN569" s="49"/>
      <c r="AO569" s="48" t="str" cm="1">
        <f t="array" ref="AO569">IFERROR(_xlfn.IFS(
AQ569="MPR ISSUE","PDH",
AQ569="BSS Hardware Issue","BSS",
AQ569="Sites strategiques, MLL, Pylone, etc.","ENVTECH",
AQ569="AKTIVCO DEFAUT GE &amp; POWER Cabinet","AKTIVCO",
AQ569="AKTIVCO Coupure ENEO &amp; Baisse de tension","AKTIVCO GRID ONLY",
AQ569="Coupure ENEO &amp; Baisse de tension","IHS GRID ONLY",
AQ569="Defaut GE &amp; POWER Cabinet","IHS",
AQ569="Sharing","Partners",
AQ569="Sites strategiques &amp; DataCenter","SST &amp; DC",
AQ569="Exclu","Exclu",
AQ569="SAT","SAT",
AQ569="SPARE-ISSUE","SPARE-ISSUE",
AQ569="Fiber CAmtel","TRANS_FO_CAMTEL",
AQ569="Fiber AOF","Fiber AOF",
AQ569="Projet OCM (HUAWEI)","TRAVAUX-HUAWEI",
AQ569="Projet OCM (NOKIA)","TRAVAUX-NOKIA",
AQ569="ACCESS-ISSUE","ACCESS-ISSUE",
AQ569="Projet OCM (ZTE, NOKIA, autres projets)","TRAVAUX OCM",
AQ569="No root CAuse","No root cause",
AQ569="ODU HS","PDH",
AQ569="IP &amp; VLAN","PDH",
AQ569="Warehouse HUAWEI","SPARE-ISSUE",
AQ569="SPARE-HS","SPARE-ISSUE",
AQ569="Power Telco","BSS",AQ569="no impacts","no impacts"
),"")</f>
        <v>No root cause</v>
      </c>
      <c r="AP569" s="48" t="str" cm="1">
        <f t="array" ref="AP569">IFERROR(_xlfn.IFS(
AQ569="MPR ISSUE","TX ISSUE",
AQ569="BSS Hardware Issue","RAN ISSUE",
AQ569="Sites strategiques, MLL, Pylone, etc.","ENVTECH",
AQ569="AKTIVCO DEFAUT GE &amp; POWER Cabinet","POWER ISSUE",
AQ569="AKTIVCO Coupure ENEO &amp; Baisse de tension","POWER ISSUE",
AQ569="Coupure ENEO &amp; Baisse de tension","POWER ISSUE",
AQ569="Defaut GE &amp; POWER Cabinet","POWER ISSUE",
AQ569="Sharing","POWER ISSUE",
AQ569="Sites strategiques &amp; DataCenter","POWER ISSUE",
AQ569="Exclu","Exclu",
AQ569="SAT","TX ISSUE",
AQ569="SPARE-ISSUE","SPARE-ISSUE",
AQ569="Fiber CAmtel","TX ISSUE",
AQ569="Fiber AOF","TX ISSUE",
AQ569="Projet OCM (HUAWEI)","TRAVAUX-HUAWEI",
AQ569="Projet OCM (NOKIA)","TRAVAUX -NOKIA",
AQ569="ACCESS-ISSUE","ACCESS-ISSUE",
AQ569="Projet OCM (ZTE, NOKIA, autres projets)","TRAVAUX OCM",
AQ569="No root CAuse","No root cause",
AQ569="ODU HS","TX ISSUE",
AQ569="IP &amp; VLAN","TX ISSUE",
AQ569="Warehouse HUAWEI","SPARE-ISSUE",
AQ569="SPARE-HS","SPARE-ISSUE",
AQ569="Power Telco","RAN ISSUE",AQ569="no impacts","no impacts"
),"")</f>
        <v>No root cause</v>
      </c>
      <c r="AQ569" s="127" t="s">
        <v>5344</v>
      </c>
      <c r="AR569" s="48" t="str" cm="1">
        <f t="array" ref="AR569">IFERROR(_xlfn.IFS(
AQ569="MPR ISSUE","ACTIVE",
AQ569="BSS Hardware Issue","ACTIVE",
AQ569="Sites strategiques, MLL, Pylone, etc.","PASSIVE",
AQ569="AKTIVCO DEFAUT GE &amp; POWER Cabinet","PASSIVE",
AQ569="AKTIVCO Coupure ENEO &amp; Baisse de tension","PASSIVE",
AQ569="Coupure ENEO &amp; Baisse de tension","PASSIVE",
AQ569="Defaut GE &amp; POWER Cabinet","PASSIVE",
AQ569="Sharing","PASSIVE",
AQ569="Sites strategiques &amp; DataCenter","PASSIVE",
AQ569="Exclu","Exclu",
AQ569="SAT","ACTIVE",
AQ569="SPARE-ISSUE","SPARE-ISSUE",
AQ569="Fiber CAmtel","ACTIVE",
AQ569="Fiber AOF","ACTIVE",
AQ569="Projet OCM (HUAWEI)","PLANNED WORKS",
AQ569="Projet OCM (NOKIA)","PLANNED WORKS",
AQ569="ACCESS-ISSUE","ACCESS-ISSUE",
AQ569="Projet OCM (ZTE, NOKIA, autres projets)","PLANNED WORKS",
AQ569="No root CAuse","No root cause",
AQ569="ODU HS","ACTIVE",
AQ569="IP &amp; VLAN","ACTIVE",
AQ569="Warehouse HUAWEI","SPARE-ISSUE",
AQ569="SPARE-HS","SPARE-ISSUE",
AQ569="Power Telco","ACTIVE", AQ569="no impacts","no impacts"
),"")</f>
        <v>No root cause</v>
      </c>
      <c r="AS569" s="92" t="s">
        <v>5537</v>
      </c>
      <c r="AT569" s="98" t="s">
        <v>2324</v>
      </c>
      <c r="AV569" s="17" t="s">
        <v>5537</v>
      </c>
      <c r="AW569" s="7" t="s">
        <v>5537</v>
      </c>
      <c r="AX569" s="6" t="s">
        <v>5537</v>
      </c>
      <c r="AY569" s="7"/>
      <c r="AZ569" s="3" t="s">
        <v>5537</v>
      </c>
      <c r="BA569" s="18" t="s">
        <v>5537</v>
      </c>
      <c r="BB569" s="18" t="s">
        <v>5537</v>
      </c>
      <c r="BC569" s="18" t="s">
        <v>5537</v>
      </c>
      <c r="BD569" s="18" t="s">
        <v>5537</v>
      </c>
      <c r="BE569" s="18" t="s">
        <v>5537</v>
      </c>
      <c r="BF569" s="18" t="s">
        <v>5537</v>
      </c>
      <c r="BG569" s="18" t="s">
        <v>5537</v>
      </c>
      <c r="BH569" s="18" t="s">
        <v>5537</v>
      </c>
      <c r="BI569" s="18" t="s">
        <v>5537</v>
      </c>
      <c r="BJ569" s="18" t="s">
        <v>5537</v>
      </c>
      <c r="BK569" s="18" t="s">
        <v>5537</v>
      </c>
      <c r="BL569" s="9" t="s">
        <v>5537</v>
      </c>
      <c r="BM569" s="14" t="s">
        <v>5537</v>
      </c>
      <c r="BN569" s="14" t="s">
        <v>5537</v>
      </c>
      <c r="BO569" s="14" t="str">
        <f>_xlfn.XLOOKUP(B569,'[4]cell downs 18042026 17h'!$B:$B,'[4]cell downs 18042026 17h'!$B:$B,"")</f>
        <v/>
      </c>
      <c r="BP569" s="14" t="str">
        <f>_xlfn.XLOOKUP(B569,'[5]Cells Huawei 19042026 15h'!$B:$B,'[5]Cells Huawei 19042026 15h'!$B:$B,"")</f>
        <v/>
      </c>
      <c r="BQ569" s="9" t="str">
        <f>_xlfn.XLOOKUP(B569,'[6]cells down 19042026 9H40'!$B:$B,'[6]cells down 19042026 9H40'!$B:$B,"")</f>
        <v/>
      </c>
      <c r="BR569" s="9" t="s">
        <v>2324</v>
      </c>
      <c r="BS569" s="9" t="s">
        <v>1129</v>
      </c>
      <c r="BT569" s="108"/>
    </row>
    <row r="570" spans="1:72" s="9" customFormat="1" x14ac:dyDescent="0.35">
      <c r="A570" s="1" t="s">
        <v>2645</v>
      </c>
      <c r="B570" s="8" t="s">
        <v>2646</v>
      </c>
      <c r="C570" s="3" t="str">
        <f>_xlfn.XLOOKUP(B570,'[1]daily break down'!$D:$D,'[1]daily break down'!$E:$E,"")</f>
        <v>CENTRE</v>
      </c>
      <c r="D570" s="1" t="s">
        <v>11</v>
      </c>
      <c r="E570" s="1" t="str">
        <f>BS570</f>
        <v>Grid-Gen</v>
      </c>
      <c r="F570" s="3" t="s">
        <v>37</v>
      </c>
      <c r="G570" s="1" t="s">
        <v>2647</v>
      </c>
      <c r="H570" s="33" t="str">
        <f>_xlfn.XLOOKUP(B570,[2]CALCULATION!$B:$B,[2]CALCULATION!$H:$H,"")</f>
        <v>NOKIA</v>
      </c>
      <c r="I570" s="28">
        <v>4.6371203625224775E-4</v>
      </c>
      <c r="J570" s="28">
        <v>2.8536125307818605E-4</v>
      </c>
      <c r="K570" s="28">
        <v>0.12034696305619204</v>
      </c>
      <c r="L570" s="28">
        <v>2.8536125307847553E-4</v>
      </c>
      <c r="M570" s="28">
        <v>2.3185601812635546E-4</v>
      </c>
      <c r="N570" s="28">
        <v>2.8536125307841763E-4</v>
      </c>
      <c r="O570" s="28">
        <v>3.0319633139559802E-4</v>
      </c>
      <c r="P570" s="28">
        <v>9.8641655228021125E-2</v>
      </c>
      <c r="Q570" s="28">
        <v>0.16764161075227144</v>
      </c>
      <c r="R570" s="28">
        <v>2.8536125307841763E-4</v>
      </c>
      <c r="S570" s="93">
        <v>2.8536125307830184E-4</v>
      </c>
      <c r="T570" s="93">
        <f>_xlfn.XLOOKUP(B570,'[3]Nur des jours'!$B:$B,'[3]Nur des jours'!$U:$U,"")</f>
        <v>2.6752617476106361E-4</v>
      </c>
      <c r="U570" s="93">
        <v>2.8536125307818605E-4</v>
      </c>
      <c r="V570" s="93">
        <v>3.2103140971312578E-4</v>
      </c>
      <c r="W570" s="93">
        <v>2.6752617476100566E-4</v>
      </c>
      <c r="X570" s="93">
        <v>0.21186289533234626</v>
      </c>
      <c r="Y570" s="93">
        <v>3.031963313958296E-4</v>
      </c>
      <c r="Z570" s="93">
        <v>2.4969109644359369E-4</v>
      </c>
      <c r="AA570" s="93">
        <v>2.140209398087698E-4</v>
      </c>
      <c r="AB570" s="93">
        <v>2.4969109644353585E-4</v>
      </c>
      <c r="AC570" s="93">
        <f>_xlfn.XLOOKUP(B570,'[3]Nur des jours'!$B:$B,'[3]Nur des jours'!$N:$N,"")</f>
        <v>1.2293006081048303</v>
      </c>
      <c r="AD570" s="93">
        <v>1.2293006081048303</v>
      </c>
      <c r="AE570" s="93">
        <v>1.42680626539122E-4</v>
      </c>
      <c r="AF570" s="93">
        <v>1.7835078317400378E-4</v>
      </c>
      <c r="AG570" s="93"/>
      <c r="AH570" s="93">
        <v>1.9618586149141573E-4</v>
      </c>
      <c r="AI570" s="93">
        <v>0</v>
      </c>
      <c r="AJ570" s="93">
        <v>0</v>
      </c>
      <c r="AK570" s="93">
        <v>3.7620357784662328E-4</v>
      </c>
      <c r="AL570" s="93">
        <v>1.9618586149141573E-4</v>
      </c>
      <c r="AM570" s="49" t="s">
        <v>5559</v>
      </c>
      <c r="AN570" s="49"/>
      <c r="AO570" s="48" t="str" cm="1">
        <f t="array" ref="AO570">IFERROR(_xlfn.IFS(
AQ570="MPR ISSUE","PDH",
AQ570="BSS Hardware Issue","BSS",
AQ570="Sites strategiques, MLL, Pylone, etc.","ENVTECH",
AQ570="AKTIVCO DEFAUT GE &amp; POWER Cabinet","AKTIVCO",
AQ570="AKTIVCO Coupure ENEO &amp; Baisse de tension","AKTIVCO GRID ONLY",
AQ570="Coupure ENEO &amp; Baisse de tension","IHS GRID ONLY",
AQ570="Defaut GE &amp; POWER Cabinet","IHS",
AQ570="Sharing","Partners",
AQ570="Sites strategiques &amp; DataCenter","SST &amp; DC",
AQ570="Exclu","Exclu",
AQ570="SAT","SAT",
AQ570="SPARE-ISSUE","SPARE-ISSUE",
AQ570="Fiber CAmtel","TRANS_FO_CAMTEL",
AQ570="Fiber AOF","Fiber AOF",
AQ570="Projet OCM (HUAWEI)","TRAVAUX-HUAWEI",
AQ570="Projet OCM (NOKIA)","TRAVAUX-NOKIA",
AQ570="ACCESS-ISSUE","ACCESS-ISSUE",
AQ570="Projet OCM (ZTE, NOKIA, autres projets)","TRAVAUX OCM",
AQ570="No root CAuse","No root cause",
AQ570="ODU HS","PDH",
AQ570="IP &amp; VLAN","PDH",
AQ570="Warehouse HUAWEI","SPARE-ISSUE",
AQ570="SPARE-HS","SPARE-ISSUE",
AQ570="Power Telco","BSS",AQ570="no impacts","no impacts"
),"")</f>
        <v>No root cause</v>
      </c>
      <c r="AP570" s="48" t="str" cm="1">
        <f t="array" ref="AP570">IFERROR(_xlfn.IFS(
AQ570="MPR ISSUE","TX ISSUE",
AQ570="BSS Hardware Issue","RAN ISSUE",
AQ570="Sites strategiques, MLL, Pylone, etc.","ENVTECH",
AQ570="AKTIVCO DEFAUT GE &amp; POWER Cabinet","POWER ISSUE",
AQ570="AKTIVCO Coupure ENEO &amp; Baisse de tension","POWER ISSUE",
AQ570="Coupure ENEO &amp; Baisse de tension","POWER ISSUE",
AQ570="Defaut GE &amp; POWER Cabinet","POWER ISSUE",
AQ570="Sharing","POWER ISSUE",
AQ570="Sites strategiques &amp; DataCenter","POWER ISSUE",
AQ570="Exclu","Exclu",
AQ570="SAT","TX ISSUE",
AQ570="SPARE-ISSUE","SPARE-ISSUE",
AQ570="Fiber CAmtel","TX ISSUE",
AQ570="Fiber AOF","TX ISSUE",
AQ570="Projet OCM (HUAWEI)","TRAVAUX-HUAWEI",
AQ570="Projet OCM (NOKIA)","TRAVAUX -NOKIA",
AQ570="ACCESS-ISSUE","ACCESS-ISSUE",
AQ570="Projet OCM (ZTE, NOKIA, autres projets)","TRAVAUX OCM",
AQ570="No root CAuse","No root cause",
AQ570="ODU HS","TX ISSUE",
AQ570="IP &amp; VLAN","TX ISSUE",
AQ570="Warehouse HUAWEI","SPARE-ISSUE",
AQ570="SPARE-HS","SPARE-ISSUE",
AQ570="Power Telco","RAN ISSUE",AQ570="no impacts","no impacts"
),"")</f>
        <v>No root cause</v>
      </c>
      <c r="AQ570" s="127" t="s">
        <v>5344</v>
      </c>
      <c r="AR570" s="48" t="str" cm="1">
        <f t="array" ref="AR570">IFERROR(_xlfn.IFS(
AQ570="MPR ISSUE","ACTIVE",
AQ570="BSS Hardware Issue","ACTIVE",
AQ570="Sites strategiques, MLL, Pylone, etc.","PASSIVE",
AQ570="AKTIVCO DEFAUT GE &amp; POWER Cabinet","PASSIVE",
AQ570="AKTIVCO Coupure ENEO &amp; Baisse de tension","PASSIVE",
AQ570="Coupure ENEO &amp; Baisse de tension","PASSIVE",
AQ570="Defaut GE &amp; POWER Cabinet","PASSIVE",
AQ570="Sharing","PASSIVE",
AQ570="Sites strategiques &amp; DataCenter","PASSIVE",
AQ570="Exclu","Exclu",
AQ570="SAT","ACTIVE",
AQ570="SPARE-ISSUE","SPARE-ISSUE",
AQ570="Fiber CAmtel","ACTIVE",
AQ570="Fiber AOF","ACTIVE",
AQ570="Projet OCM (HUAWEI)","PLANNED WORKS",
AQ570="Projet OCM (NOKIA)","PLANNED WORKS",
AQ570="ACCESS-ISSUE","ACCESS-ISSUE",
AQ570="Projet OCM (ZTE, NOKIA, autres projets)","PLANNED WORKS",
AQ570="No root CAuse","No root cause",
AQ570="ODU HS","ACTIVE",
AQ570="IP &amp; VLAN","ACTIVE",
AQ570="Warehouse HUAWEI","SPARE-ISSUE",
AQ570="SPARE-HS","SPARE-ISSUE",
AQ570="Power Telco","ACTIVE", AQ570="no impacts","no impacts"
),"")</f>
        <v>No root cause</v>
      </c>
      <c r="AS570" s="92" t="s">
        <v>5537</v>
      </c>
      <c r="AT570" s="98" t="s">
        <v>2646</v>
      </c>
      <c r="AV570" s="17" t="s">
        <v>5537</v>
      </c>
      <c r="AW570" s="7" t="s">
        <v>5537</v>
      </c>
      <c r="AX570" s="6" t="s">
        <v>5537</v>
      </c>
      <c r="AY570" s="7"/>
      <c r="AZ570" s="3" t="s">
        <v>5537</v>
      </c>
      <c r="BA570" s="18" t="s">
        <v>5537</v>
      </c>
      <c r="BB570" s="18" t="s">
        <v>5537</v>
      </c>
      <c r="BC570" s="18" t="s">
        <v>5537</v>
      </c>
      <c r="BD570" s="18" t="s">
        <v>5537</v>
      </c>
      <c r="BE570" s="18" t="s">
        <v>5537</v>
      </c>
      <c r="BF570" s="18" t="s">
        <v>5537</v>
      </c>
      <c r="BG570" s="18" t="s">
        <v>5537</v>
      </c>
      <c r="BH570" s="18" t="s">
        <v>5537</v>
      </c>
      <c r="BI570" s="18" t="s">
        <v>5537</v>
      </c>
      <c r="BJ570" s="18" t="s">
        <v>5537</v>
      </c>
      <c r="BK570" s="18" t="s">
        <v>5537</v>
      </c>
      <c r="BL570" s="9" t="s">
        <v>5537</v>
      </c>
      <c r="BM570" s="14" t="s">
        <v>5537</v>
      </c>
      <c r="BN570" s="14" t="s">
        <v>5537</v>
      </c>
      <c r="BO570" s="14" t="str">
        <f>_xlfn.XLOOKUP(B570,'[4]cell downs 18042026 17h'!$B:$B,'[4]cell downs 18042026 17h'!$B:$B,"")</f>
        <v/>
      </c>
      <c r="BP570" s="14" t="str">
        <f>_xlfn.XLOOKUP(B570,'[5]Cells Huawei 19042026 15h'!$B:$B,'[5]Cells Huawei 19042026 15h'!$B:$B,"")</f>
        <v/>
      </c>
      <c r="BQ570" s="9" t="str">
        <f>_xlfn.XLOOKUP(B570,'[6]cells down 19042026 9H40'!$B:$B,'[6]cells down 19042026 9H40'!$B:$B,"")</f>
        <v/>
      </c>
      <c r="BR570" s="9" t="s">
        <v>2646</v>
      </c>
      <c r="BS570" s="9" t="s">
        <v>12</v>
      </c>
      <c r="BT570" s="108"/>
    </row>
    <row r="571" spans="1:72" s="9" customFormat="1" x14ac:dyDescent="0.35">
      <c r="A571" s="1" t="s">
        <v>2414</v>
      </c>
      <c r="B571" s="8" t="s">
        <v>2415</v>
      </c>
      <c r="C571" s="3" t="str">
        <f>_xlfn.XLOOKUP(B571,'[1]daily break down'!$D:$D,'[1]daily break down'!$E:$E,"")</f>
        <v>NORD-OUEST</v>
      </c>
      <c r="D571" s="1" t="s">
        <v>11</v>
      </c>
      <c r="E571" s="1" t="s">
        <v>96</v>
      </c>
      <c r="F571" s="3" t="s">
        <v>51</v>
      </c>
      <c r="G571" s="1" t="s">
        <v>2046</v>
      </c>
      <c r="H571" s="33" t="str">
        <f>_xlfn.XLOOKUP(B571,[2]CALCULATION!$B:$B,[2]CALCULATION!$H:$H,"")</f>
        <v>NOKIA</v>
      </c>
      <c r="I571" s="28">
        <v>2.0848930813850308</v>
      </c>
      <c r="J571" s="28">
        <v>1.7835078317400378E-4</v>
      </c>
      <c r="K571" s="28">
        <v>1.5469258118621358</v>
      </c>
      <c r="L571" s="28">
        <v>0.15424561025053926</v>
      </c>
      <c r="M571" s="28">
        <v>8.1450019593705972E-2</v>
      </c>
      <c r="N571" s="28">
        <v>6.4295817549164273E-3</v>
      </c>
      <c r="O571" s="28">
        <v>1.9618586149147365E-4</v>
      </c>
      <c r="P571" s="28">
        <v>0.64227449967287309</v>
      </c>
      <c r="Q571" s="28">
        <v>1.3379683739833423E-4</v>
      </c>
      <c r="R571" s="28">
        <v>0.84537389785459427</v>
      </c>
      <c r="S571" s="93">
        <v>0.90757165757250935</v>
      </c>
      <c r="T571" s="93">
        <f>_xlfn.XLOOKUP(B571,'[3]Nur des jours'!$B:$B,'[3]Nur des jours'!$U:$U,"")</f>
        <v>1.9262198340791539E-3</v>
      </c>
      <c r="U571" s="93">
        <v>7.7099513543120862E-3</v>
      </c>
      <c r="V571" s="93">
        <v>1.9228889687900397</v>
      </c>
      <c r="W571" s="93">
        <v>1.9262198340790958E-3</v>
      </c>
      <c r="X571" s="93">
        <v>1.9618586149124207E-4</v>
      </c>
      <c r="Y571" s="93">
        <v>1.7835078317400378E-4</v>
      </c>
      <c r="Z571" s="93">
        <v>0.42396524198503294</v>
      </c>
      <c r="AA571" s="93">
        <v>1.7353531202826324E-2</v>
      </c>
      <c r="AB571" s="93">
        <v>1.8730269161701076E-4</v>
      </c>
      <c r="AC571" s="93">
        <f>_xlfn.XLOOKUP(B571,'[3]Nur des jours'!$B:$B,'[3]Nur des jours'!$N:$N,"")</f>
        <v>8.5006620381071425</v>
      </c>
      <c r="AD571" s="93">
        <v>8.5006620381071425</v>
      </c>
      <c r="AE571" s="93">
        <v>1.8730537510470801E-4</v>
      </c>
      <c r="AF571" s="93">
        <v>0.15342530332351142</v>
      </c>
      <c r="AG571" s="93"/>
      <c r="AH571" s="93">
        <v>1.783507831741196E-4</v>
      </c>
      <c r="AI571" s="93">
        <v>0</v>
      </c>
      <c r="AJ571" s="93">
        <v>0</v>
      </c>
      <c r="AK571" s="93">
        <v>3.4200325258804121E-4</v>
      </c>
      <c r="AL571" s="93">
        <v>1.783507831741196E-4</v>
      </c>
      <c r="AM571" s="49" t="s">
        <v>5601</v>
      </c>
      <c r="AN571" s="49"/>
      <c r="AO571" s="48" t="str" cm="1">
        <f t="array" ref="AO571">IFERROR(_xlfn.IFS(
AQ571="MPR ISSUE","PDH",
AQ571="BSS Hardware Issue","BSS",
AQ571="Sites strategiques, MLL, Pylone, etc.","ENVTECH",
AQ571="AKTIVCO DEFAUT GE &amp; POWER Cabinet","AKTIVCO",
AQ571="AKTIVCO Coupure ENEO &amp; Baisse de tension","AKTIVCO GRID ONLY",
AQ571="Coupure ENEO &amp; Baisse de tension","IHS GRID ONLY",
AQ571="Defaut GE &amp; POWER Cabinet","IHS",
AQ571="Sharing","Partners",
AQ571="Sites strategiques &amp; DataCenter","SST &amp; DC",
AQ571="Exclu","Exclu",
AQ571="SAT","SAT",
AQ571="SPARE-ISSUE","SPARE-ISSUE",
AQ571="Fiber CAmtel","TRANS_FO_CAMTEL",
AQ571="Fiber AOF","Fiber AOF",
AQ571="Projet OCM (HUAWEI)","TRAVAUX-HUAWEI",
AQ571="Projet OCM (NOKIA)","TRAVAUX-NOKIA",
AQ571="ACCESS-ISSUE","ACCESS-ISSUE",
AQ571="Projet OCM (ZTE, NOKIA, autres projets)","TRAVAUX OCM",
AQ571="No root CAuse","No root cause",
AQ571="ODU HS","PDH",
AQ571="IP &amp; VLAN","PDH",
AQ571="Warehouse HUAWEI","SPARE-ISSUE",
AQ571="SPARE-HS","SPARE-ISSUE",
AQ571="Power Telco","BSS",AQ571="no impacts","no impacts"
),"")</f>
        <v>No root cause</v>
      </c>
      <c r="AP571" s="48" t="str" cm="1">
        <f t="array" ref="AP571">IFERROR(_xlfn.IFS(
AQ571="MPR ISSUE","TX ISSUE",
AQ571="BSS Hardware Issue","RAN ISSUE",
AQ571="Sites strategiques, MLL, Pylone, etc.","ENVTECH",
AQ571="AKTIVCO DEFAUT GE &amp; POWER Cabinet","POWER ISSUE",
AQ571="AKTIVCO Coupure ENEO &amp; Baisse de tension","POWER ISSUE",
AQ571="Coupure ENEO &amp; Baisse de tension","POWER ISSUE",
AQ571="Defaut GE &amp; POWER Cabinet","POWER ISSUE",
AQ571="Sharing","POWER ISSUE",
AQ571="Sites strategiques &amp; DataCenter","POWER ISSUE",
AQ571="Exclu","Exclu",
AQ571="SAT","TX ISSUE",
AQ571="SPARE-ISSUE","SPARE-ISSUE",
AQ571="Fiber CAmtel","TX ISSUE",
AQ571="Fiber AOF","TX ISSUE",
AQ571="Projet OCM (HUAWEI)","TRAVAUX-HUAWEI",
AQ571="Projet OCM (NOKIA)","TRAVAUX -NOKIA",
AQ571="ACCESS-ISSUE","ACCESS-ISSUE",
AQ571="Projet OCM (ZTE, NOKIA, autres projets)","TRAVAUX OCM",
AQ571="No root CAuse","No root cause",
AQ571="ODU HS","TX ISSUE",
AQ571="IP &amp; VLAN","TX ISSUE",
AQ571="Warehouse HUAWEI","SPARE-ISSUE",
AQ571="SPARE-HS","SPARE-ISSUE",
AQ571="Power Telco","RAN ISSUE",AQ571="no impacts","no impacts"
),"")</f>
        <v>No root cause</v>
      </c>
      <c r="AQ571" s="67" t="s">
        <v>5344</v>
      </c>
      <c r="AR571" s="48" t="str" cm="1">
        <f t="array" ref="AR571">IFERROR(_xlfn.IFS(
AQ571="MPR ISSUE","ACTIVE",
AQ571="BSS Hardware Issue","ACTIVE",
AQ571="Sites strategiques, MLL, Pylone, etc.","PASSIVE",
AQ571="AKTIVCO DEFAUT GE &amp; POWER Cabinet","PASSIVE",
AQ571="AKTIVCO Coupure ENEO &amp; Baisse de tension","PASSIVE",
AQ571="Coupure ENEO &amp; Baisse de tension","PASSIVE",
AQ571="Defaut GE &amp; POWER Cabinet","PASSIVE",
AQ571="Sharing","PASSIVE",
AQ571="Sites strategiques &amp; DataCenter","PASSIVE",
AQ571="Exclu","Exclu",
AQ571="SAT","ACTIVE",
AQ571="SPARE-ISSUE","SPARE-ISSUE",
AQ571="Fiber CAmtel","ACTIVE",
AQ571="Fiber AOF","ACTIVE",
AQ571="Projet OCM (HUAWEI)","PLANNED WORKS",
AQ571="Projet OCM (NOKIA)","PLANNED WORKS",
AQ571="ACCESS-ISSUE","ACCESS-ISSUE",
AQ571="Projet OCM (ZTE, NOKIA, autres projets)","PLANNED WORKS",
AQ571="No root CAuse","No root cause",
AQ571="ODU HS","ACTIVE",
AQ571="IP &amp; VLAN","ACTIVE",
AQ571="Warehouse HUAWEI","SPARE-ISSUE",
AQ571="SPARE-HS","SPARE-ISSUE",
AQ571="Power Telco","ACTIVE", AQ571="no impacts","no impacts"
),"")</f>
        <v>No root cause</v>
      </c>
      <c r="AS571" s="92" t="s">
        <v>5537</v>
      </c>
      <c r="AT571" s="98" t="s">
        <v>2415</v>
      </c>
      <c r="AV571" s="17" t="s">
        <v>5537</v>
      </c>
      <c r="AW571" s="7" t="s">
        <v>5537</v>
      </c>
      <c r="AX571" s="6" t="s">
        <v>5537</v>
      </c>
      <c r="AY571" s="7"/>
      <c r="AZ571" s="3" t="s">
        <v>5537</v>
      </c>
      <c r="BA571" s="18" t="s">
        <v>5537</v>
      </c>
      <c r="BB571" s="18" t="s">
        <v>5537</v>
      </c>
      <c r="BC571" s="18" t="s">
        <v>5537</v>
      </c>
      <c r="BD571" s="18" t="s">
        <v>5537</v>
      </c>
      <c r="BE571" s="18" t="s">
        <v>5537</v>
      </c>
      <c r="BF571" s="18" t="s">
        <v>5537</v>
      </c>
      <c r="BG571" s="18" t="s">
        <v>5537</v>
      </c>
      <c r="BH571" s="18" t="s">
        <v>5537</v>
      </c>
      <c r="BI571" s="18" t="s">
        <v>5537</v>
      </c>
      <c r="BJ571" s="18" t="s">
        <v>5537</v>
      </c>
      <c r="BK571" s="18" t="s">
        <v>5537</v>
      </c>
      <c r="BL571" s="9" t="s">
        <v>5537</v>
      </c>
      <c r="BM571" s="14" t="s">
        <v>5537</v>
      </c>
      <c r="BN571" s="14" t="s">
        <v>5537</v>
      </c>
      <c r="BO571" s="14" t="str">
        <f>_xlfn.XLOOKUP(B571,'[4]cell downs 18042026 17h'!$B:$B,'[4]cell downs 18042026 17h'!$B:$B,"")</f>
        <v/>
      </c>
      <c r="BP571" s="14" t="str">
        <f>_xlfn.XLOOKUP(B571,'[5]Cells Huawei 19042026 15h'!$B:$B,'[5]Cells Huawei 19042026 15h'!$B:$B,"")</f>
        <v/>
      </c>
      <c r="BQ571" s="9" t="str">
        <f>_xlfn.XLOOKUP(B571,'[6]cells down 19042026 9H40'!$B:$B,'[6]cells down 19042026 9H40'!$B:$B,"")</f>
        <v/>
      </c>
      <c r="BR571" s="9" t="s">
        <v>2415</v>
      </c>
      <c r="BS571" s="9" t="s">
        <v>5537</v>
      </c>
      <c r="BT571" s="108"/>
    </row>
    <row r="572" spans="1:72" s="9" customFormat="1" x14ac:dyDescent="0.35">
      <c r="A572" s="1" t="s">
        <v>1809</v>
      </c>
      <c r="B572" s="8" t="s">
        <v>1810</v>
      </c>
      <c r="C572" s="3" t="str">
        <f>_xlfn.XLOOKUP(B572,'[1]daily break down'!$D:$D,'[1]daily break down'!$E:$E,"")</f>
        <v>CENTRE</v>
      </c>
      <c r="D572" s="1" t="s">
        <v>11</v>
      </c>
      <c r="E572" s="1" t="s">
        <v>154</v>
      </c>
      <c r="F572" s="3" t="s">
        <v>69</v>
      </c>
      <c r="G572" s="1" t="s">
        <v>1811</v>
      </c>
      <c r="H572" s="33" t="str">
        <f>_xlfn.XLOOKUP(B572,[2]CALCULATION!$B:$B,[2]CALCULATION!$H:$H,"")</f>
        <v>NOKIA</v>
      </c>
      <c r="I572" s="28">
        <v>1.6051570485647602E-4</v>
      </c>
      <c r="J572" s="28">
        <v>1.9618586149141573E-4</v>
      </c>
      <c r="K572" s="28">
        <v>1.3202774827290287E-2</v>
      </c>
      <c r="L572" s="28">
        <v>1.6051570485659184E-4</v>
      </c>
      <c r="M572" s="28">
        <v>1.7835078317400378E-4</v>
      </c>
      <c r="N572" s="28">
        <v>1.7835078317394589E-4</v>
      </c>
      <c r="O572" s="28">
        <v>1.7835078317394589E-4</v>
      </c>
      <c r="P572" s="28">
        <v>1.6051570485664974E-4</v>
      </c>
      <c r="Q572" s="28">
        <v>0.66121107836768245</v>
      </c>
      <c r="R572" s="28">
        <v>1.9618586149135786E-4</v>
      </c>
      <c r="S572" s="93">
        <v>2.9427879223706821E-3</v>
      </c>
      <c r="T572" s="93">
        <f>_xlfn.XLOOKUP(B572,'[3]Nur des jours'!$B:$B,'[3]Nur des jours'!$U:$U,"")</f>
        <v>1.9618586149141573E-4</v>
      </c>
      <c r="U572" s="93">
        <v>1.9618586149135786E-4</v>
      </c>
      <c r="V572" s="93">
        <v>1.7835078317400378E-4</v>
      </c>
      <c r="W572" s="93">
        <v>1.9618586149135786E-4</v>
      </c>
      <c r="X572" s="93">
        <v>2.2290431531458565E-4</v>
      </c>
      <c r="Y572" s="93">
        <v>0.35904644803210478</v>
      </c>
      <c r="Z572" s="93">
        <v>0.34603618951411569</v>
      </c>
      <c r="AA572" s="93">
        <v>1.4268062653906408E-4</v>
      </c>
      <c r="AB572" s="93">
        <v>1.4268062653906408E-4</v>
      </c>
      <c r="AC572" s="93">
        <f>_xlfn.XLOOKUP(B572,'[3]Nur des jours'!$B:$B,'[3]Nur des jours'!$N:$N,"")</f>
        <v>1.7835078317388799E-4</v>
      </c>
      <c r="AD572" s="93">
        <v>1.7835078317388799E-4</v>
      </c>
      <c r="AE572" s="93">
        <v>6.5169376171764687E-2</v>
      </c>
      <c r="AF572" s="93">
        <v>1.5159816569786191E-3</v>
      </c>
      <c r="AG572" s="93"/>
      <c r="AH572" s="93">
        <v>1.7835078317388799E-4</v>
      </c>
      <c r="AI572" s="93">
        <v>0</v>
      </c>
      <c r="AJ572" s="93">
        <v>0</v>
      </c>
      <c r="AK572" s="93">
        <v>3.4200325258759712E-4</v>
      </c>
      <c r="AL572" s="93">
        <v>1.7835078317388799E-4</v>
      </c>
      <c r="AM572" s="49" t="s">
        <v>5559</v>
      </c>
      <c r="AN572" s="49"/>
      <c r="AO572" s="48" t="str" cm="1">
        <f t="array" ref="AO572">IFERROR(_xlfn.IFS(
AQ572="MPR ISSUE","PDH",
AQ572="BSS Hardware Issue","BSS",
AQ572="Sites strategiques, MLL, Pylone, etc.","ENVTECH",
AQ572="AKTIVCO DEFAUT GE &amp; POWER Cabinet","AKTIVCO",
AQ572="AKTIVCO Coupure ENEO &amp; Baisse de tension","AKTIVCO GRID ONLY",
AQ572="Coupure ENEO &amp; Baisse de tension","IHS GRID ONLY",
AQ572="Defaut GE &amp; POWER Cabinet","IHS",
AQ572="Sharing","Partners",
AQ572="Sites strategiques &amp; DataCenter","SST &amp; DC",
AQ572="Exclu","Exclu",
AQ572="SAT","SAT",
AQ572="SPARE-ISSUE","SPARE-ISSUE",
AQ572="Fiber CAmtel","TRANS_FO_CAMTEL",
AQ572="Fiber AOF","Fiber AOF",
AQ572="Projet OCM (HUAWEI)","TRAVAUX-HUAWEI",
AQ572="Projet OCM (NOKIA)","TRAVAUX-NOKIA",
AQ572="ACCESS-ISSUE","ACCESS-ISSUE",
AQ572="Projet OCM (ZTE, NOKIA, autres projets)","TRAVAUX OCM",
AQ572="No root CAuse","No root cause",
AQ572="ODU HS","PDH",
AQ572="IP &amp; VLAN","PDH",
AQ572="Warehouse HUAWEI","SPARE-ISSUE",
AQ572="SPARE-HS","SPARE-ISSUE",
AQ572="Power Telco","BSS",AQ572="no impacts","no impacts"
),"")</f>
        <v>No root cause</v>
      </c>
      <c r="AP572" s="48" t="str" cm="1">
        <f t="array" ref="AP572">IFERROR(_xlfn.IFS(
AQ572="MPR ISSUE","TX ISSUE",
AQ572="BSS Hardware Issue","RAN ISSUE",
AQ572="Sites strategiques, MLL, Pylone, etc.","ENVTECH",
AQ572="AKTIVCO DEFAUT GE &amp; POWER Cabinet","POWER ISSUE",
AQ572="AKTIVCO Coupure ENEO &amp; Baisse de tension","POWER ISSUE",
AQ572="Coupure ENEO &amp; Baisse de tension","POWER ISSUE",
AQ572="Defaut GE &amp; POWER Cabinet","POWER ISSUE",
AQ572="Sharing","POWER ISSUE",
AQ572="Sites strategiques &amp; DataCenter","POWER ISSUE",
AQ572="Exclu","Exclu",
AQ572="SAT","TX ISSUE",
AQ572="SPARE-ISSUE","SPARE-ISSUE",
AQ572="Fiber CAmtel","TX ISSUE",
AQ572="Fiber AOF","TX ISSUE",
AQ572="Projet OCM (HUAWEI)","TRAVAUX-HUAWEI",
AQ572="Projet OCM (NOKIA)","TRAVAUX -NOKIA",
AQ572="ACCESS-ISSUE","ACCESS-ISSUE",
AQ572="Projet OCM (ZTE, NOKIA, autres projets)","TRAVAUX OCM",
AQ572="No root CAuse","No root cause",
AQ572="ODU HS","TX ISSUE",
AQ572="IP &amp; VLAN","TX ISSUE",
AQ572="Warehouse HUAWEI","SPARE-ISSUE",
AQ572="SPARE-HS","SPARE-ISSUE",
AQ572="Power Telco","RAN ISSUE",AQ572="no impacts","no impacts"
),"")</f>
        <v>No root cause</v>
      </c>
      <c r="AQ572" s="127" t="s">
        <v>5344</v>
      </c>
      <c r="AR572" s="48" t="str" cm="1">
        <f t="array" ref="AR572">IFERROR(_xlfn.IFS(
AQ572="MPR ISSUE","ACTIVE",
AQ572="BSS Hardware Issue","ACTIVE",
AQ572="Sites strategiques, MLL, Pylone, etc.","PASSIVE",
AQ572="AKTIVCO DEFAUT GE &amp; POWER Cabinet","PASSIVE",
AQ572="AKTIVCO Coupure ENEO &amp; Baisse de tension","PASSIVE",
AQ572="Coupure ENEO &amp; Baisse de tension","PASSIVE",
AQ572="Defaut GE &amp; POWER Cabinet","PASSIVE",
AQ572="Sharing","PASSIVE",
AQ572="Sites strategiques &amp; DataCenter","PASSIVE",
AQ572="Exclu","Exclu",
AQ572="SAT","ACTIVE",
AQ572="SPARE-ISSUE","SPARE-ISSUE",
AQ572="Fiber CAmtel","ACTIVE",
AQ572="Fiber AOF","ACTIVE",
AQ572="Projet OCM (HUAWEI)","PLANNED WORKS",
AQ572="Projet OCM (NOKIA)","PLANNED WORKS",
AQ572="ACCESS-ISSUE","ACCESS-ISSUE",
AQ572="Projet OCM (ZTE, NOKIA, autres projets)","PLANNED WORKS",
AQ572="No root CAuse","No root cause",
AQ572="ODU HS","ACTIVE",
AQ572="IP &amp; VLAN","ACTIVE",
AQ572="Warehouse HUAWEI","SPARE-ISSUE",
AQ572="SPARE-HS","SPARE-ISSUE",
AQ572="Power Telco","ACTIVE", AQ572="no impacts","no impacts"
),"")</f>
        <v>No root cause</v>
      </c>
      <c r="AS572" s="92" t="s">
        <v>5537</v>
      </c>
      <c r="AT572" s="98" t="s">
        <v>1810</v>
      </c>
      <c r="AV572" s="17" t="s">
        <v>5537</v>
      </c>
      <c r="AW572" s="7" t="s">
        <v>5537</v>
      </c>
      <c r="AX572" s="6" t="s">
        <v>5537</v>
      </c>
      <c r="AY572" s="7"/>
      <c r="AZ572" s="3" t="s">
        <v>5537</v>
      </c>
      <c r="BA572" s="18" t="s">
        <v>5537</v>
      </c>
      <c r="BB572" s="18" t="s">
        <v>5537</v>
      </c>
      <c r="BC572" s="18" t="s">
        <v>5537</v>
      </c>
      <c r="BD572" s="18" t="s">
        <v>5537</v>
      </c>
      <c r="BE572" s="18" t="s">
        <v>5537</v>
      </c>
      <c r="BF572" s="18" t="s">
        <v>5537</v>
      </c>
      <c r="BG572" s="18" t="s">
        <v>5537</v>
      </c>
      <c r="BH572" s="18" t="s">
        <v>5537</v>
      </c>
      <c r="BI572" s="18" t="s">
        <v>5537</v>
      </c>
      <c r="BJ572" s="18" t="s">
        <v>5537</v>
      </c>
      <c r="BK572" s="18" t="s">
        <v>5537</v>
      </c>
      <c r="BL572" s="9" t="s">
        <v>5537</v>
      </c>
      <c r="BM572" s="14" t="s">
        <v>5537</v>
      </c>
      <c r="BN572" s="14" t="s">
        <v>5537</v>
      </c>
      <c r="BO572" s="14" t="str">
        <f>_xlfn.XLOOKUP(B572,'[4]cell downs 18042026 17h'!$B:$B,'[4]cell downs 18042026 17h'!$B:$B,"")</f>
        <v/>
      </c>
      <c r="BP572" s="14" t="str">
        <f>_xlfn.XLOOKUP(B572,'[5]Cells Huawei 19042026 15h'!$B:$B,'[5]Cells Huawei 19042026 15h'!$B:$B,"")</f>
        <v/>
      </c>
      <c r="BQ572" s="9" t="str">
        <f>_xlfn.XLOOKUP(B572,'[6]cells down 19042026 9H40'!$B:$B,'[6]cells down 19042026 9H40'!$B:$B,"")</f>
        <v/>
      </c>
      <c r="BR572" s="9" t="s">
        <v>1810</v>
      </c>
      <c r="BS572" s="9" t="s">
        <v>12</v>
      </c>
      <c r="BT572" s="108"/>
    </row>
    <row r="573" spans="1:72" s="9" customFormat="1" x14ac:dyDescent="0.35">
      <c r="A573" s="1" t="s">
        <v>1139</v>
      </c>
      <c r="B573" s="8" t="s">
        <v>1140</v>
      </c>
      <c r="C573" s="3" t="str">
        <f>_xlfn.XLOOKUP(B573,'[1]daily break down'!$D:$D,'[1]daily break down'!$E:$E,"")</f>
        <v>CENTRE</v>
      </c>
      <c r="D573" s="1" t="s">
        <v>21</v>
      </c>
      <c r="E573" s="1" t="s">
        <v>188</v>
      </c>
      <c r="F573" s="3" t="s">
        <v>226</v>
      </c>
      <c r="G573" s="1" t="s">
        <v>1139</v>
      </c>
      <c r="H573" s="33" t="str">
        <f>_xlfn.XLOOKUP(B573,[2]CALCULATION!$B:$B,[2]CALCULATION!$H:$H,"")</f>
        <v>NOKIA</v>
      </c>
      <c r="I573" s="28">
        <v>7.1519491824653132E-3</v>
      </c>
      <c r="J573" s="28">
        <v>0</v>
      </c>
      <c r="K573" s="28">
        <v>0.1221508602218403</v>
      </c>
      <c r="L573" s="28">
        <v>1.4499918672042913E-2</v>
      </c>
      <c r="M573" s="28">
        <v>5.6897334890106048</v>
      </c>
      <c r="N573" s="28">
        <v>10.385080742966558</v>
      </c>
      <c r="O573" s="28">
        <v>9.2446880002739462</v>
      </c>
      <c r="P573" s="28">
        <v>9.2446344950389943</v>
      </c>
      <c r="Q573" s="28">
        <v>9.2442064531593768</v>
      </c>
      <c r="R573" s="28">
        <v>7.6880171925794372</v>
      </c>
      <c r="S573" s="93">
        <v>4.65729183609991</v>
      </c>
      <c r="T573" s="93">
        <f>_xlfn.XLOOKUP(B573,'[3]Nur des jours'!$B:$B,'[3]Nur des jours'!$U:$U,"")</f>
        <v>4.6275072553098591</v>
      </c>
      <c r="U573" s="93">
        <v>4.6214076585253103</v>
      </c>
      <c r="V573" s="93">
        <v>4.9827285101574343</v>
      </c>
      <c r="W573" s="93">
        <v>4.6275072553098591</v>
      </c>
      <c r="X573" s="93">
        <v>3.58144415635411</v>
      </c>
      <c r="Y573" s="93">
        <v>1.4268062653923776E-4</v>
      </c>
      <c r="Z573" s="93">
        <v>1.961858614914447E-4</v>
      </c>
      <c r="AA573" s="93">
        <v>1.7835078317409063E-4</v>
      </c>
      <c r="AB573" s="93">
        <v>5.5373847374495968</v>
      </c>
      <c r="AC573" s="93">
        <f>_xlfn.XLOOKUP(B573,'[3]Nur des jours'!$B:$B,'[3]Nur des jours'!$N:$N,"")</f>
        <v>6.081369334509021</v>
      </c>
      <c r="AD573" s="93">
        <v>6.081369334509021</v>
      </c>
      <c r="AE573" s="93">
        <v>9.2442599583943288</v>
      </c>
      <c r="AF573" s="93">
        <v>6.8209613874161841</v>
      </c>
      <c r="AG573" s="93"/>
      <c r="AH573" s="93">
        <v>1.2484554822176792E-4</v>
      </c>
      <c r="AI573" s="93">
        <v>0</v>
      </c>
      <c r="AJ573" s="93">
        <v>0</v>
      </c>
      <c r="AK573" s="93">
        <v>2.394022768114068E-4</v>
      </c>
      <c r="AL573" s="93">
        <v>1.2484554822176792E-4</v>
      </c>
      <c r="AM573" s="49" t="s">
        <v>5559</v>
      </c>
      <c r="AN573" s="49"/>
      <c r="AO573" s="48" t="str" cm="1">
        <f t="array" ref="AO573">IFERROR(_xlfn.IFS(
AQ573="MPR ISSUE","PDH",
AQ573="BSS Hardware Issue","BSS",
AQ573="Sites strategiques, MLL, Pylone, etc.","ENVTECH",
AQ573="AKTIVCO DEFAUT GE &amp; POWER Cabinet","AKTIVCO",
AQ573="AKTIVCO Coupure ENEO &amp; Baisse de tension","AKTIVCO GRID ONLY",
AQ573="Coupure ENEO &amp; Baisse de tension","IHS GRID ONLY",
AQ573="Defaut GE &amp; POWER Cabinet","IHS",
AQ573="Sharing","Partners",
AQ573="Sites strategiques &amp; DataCenter","SST &amp; DC",
AQ573="Exclu","Exclu",
AQ573="SAT","SAT",
AQ573="SPARE-ISSUE","SPARE-ISSUE",
AQ573="Fiber CAmtel","TRANS_FO_CAMTEL",
AQ573="Fiber AOF","Fiber AOF",
AQ573="Projet OCM (HUAWEI)","TRAVAUX-HUAWEI",
AQ573="Projet OCM (NOKIA)","TRAVAUX-NOKIA",
AQ573="ACCESS-ISSUE","ACCESS-ISSUE",
AQ573="Projet OCM (ZTE, NOKIA, autres projets)","TRAVAUX OCM",
AQ573="No root CAuse","No root cause",
AQ573="ODU HS","PDH",
AQ573="IP &amp; VLAN","PDH",
AQ573="Warehouse HUAWEI","SPARE-ISSUE",
AQ573="SPARE-HS","SPARE-ISSUE",
AQ573="Power Telco","BSS",AQ573="no impacts","no impacts"
),"")</f>
        <v>No root cause</v>
      </c>
      <c r="AP573" s="48" t="str" cm="1">
        <f t="array" ref="AP573">IFERROR(_xlfn.IFS(
AQ573="MPR ISSUE","TX ISSUE",
AQ573="BSS Hardware Issue","RAN ISSUE",
AQ573="Sites strategiques, MLL, Pylone, etc.","ENVTECH",
AQ573="AKTIVCO DEFAUT GE &amp; POWER Cabinet","POWER ISSUE",
AQ573="AKTIVCO Coupure ENEO &amp; Baisse de tension","POWER ISSUE",
AQ573="Coupure ENEO &amp; Baisse de tension","POWER ISSUE",
AQ573="Defaut GE &amp; POWER Cabinet","POWER ISSUE",
AQ573="Sharing","POWER ISSUE",
AQ573="Sites strategiques &amp; DataCenter","POWER ISSUE",
AQ573="Exclu","Exclu",
AQ573="SAT","TX ISSUE",
AQ573="SPARE-ISSUE","SPARE-ISSUE",
AQ573="Fiber CAmtel","TX ISSUE",
AQ573="Fiber AOF","TX ISSUE",
AQ573="Projet OCM (HUAWEI)","TRAVAUX-HUAWEI",
AQ573="Projet OCM (NOKIA)","TRAVAUX -NOKIA",
AQ573="ACCESS-ISSUE","ACCESS-ISSUE",
AQ573="Projet OCM (ZTE, NOKIA, autres projets)","TRAVAUX OCM",
AQ573="No root CAuse","No root cause",
AQ573="ODU HS","TX ISSUE",
AQ573="IP &amp; VLAN","TX ISSUE",
AQ573="Warehouse HUAWEI","SPARE-ISSUE",
AQ573="SPARE-HS","SPARE-ISSUE",
AQ573="Power Telco","RAN ISSUE",AQ573="no impacts","no impacts"
),"")</f>
        <v>No root cause</v>
      </c>
      <c r="AQ573" s="67" t="s">
        <v>5344</v>
      </c>
      <c r="AR573" s="48" t="str" cm="1">
        <f t="array" ref="AR573">IFERROR(_xlfn.IFS(
AQ573="MPR ISSUE","ACTIVE",
AQ573="BSS Hardware Issue","ACTIVE",
AQ573="Sites strategiques, MLL, Pylone, etc.","PASSIVE",
AQ573="AKTIVCO DEFAUT GE &amp; POWER Cabinet","PASSIVE",
AQ573="AKTIVCO Coupure ENEO &amp; Baisse de tension","PASSIVE",
AQ573="Coupure ENEO &amp; Baisse de tension","PASSIVE",
AQ573="Defaut GE &amp; POWER Cabinet","PASSIVE",
AQ573="Sharing","PASSIVE",
AQ573="Sites strategiques &amp; DataCenter","PASSIVE",
AQ573="Exclu","Exclu",
AQ573="SAT","ACTIVE",
AQ573="SPARE-ISSUE","SPARE-ISSUE",
AQ573="Fiber CAmtel","ACTIVE",
AQ573="Fiber AOF","ACTIVE",
AQ573="Projet OCM (HUAWEI)","PLANNED WORKS",
AQ573="Projet OCM (NOKIA)","PLANNED WORKS",
AQ573="ACCESS-ISSUE","ACCESS-ISSUE",
AQ573="Projet OCM (ZTE, NOKIA, autres projets)","PLANNED WORKS",
AQ573="No root CAuse","No root cause",
AQ573="ODU HS","ACTIVE",
AQ573="IP &amp; VLAN","ACTIVE",
AQ573="Warehouse HUAWEI","SPARE-ISSUE",
AQ573="SPARE-HS","SPARE-ISSUE",
AQ573="Power Telco","ACTIVE", AQ573="no impacts","no impacts"
),"")</f>
        <v>No root cause</v>
      </c>
      <c r="AS573" s="92" t="s">
        <v>5537</v>
      </c>
      <c r="AT573" s="98" t="s">
        <v>1140</v>
      </c>
      <c r="AV573" s="17" t="s">
        <v>5537</v>
      </c>
      <c r="AW573" s="7" t="s">
        <v>5537</v>
      </c>
      <c r="AX573" s="6" t="s">
        <v>5537</v>
      </c>
      <c r="AY573" s="7"/>
      <c r="AZ573" s="3" t="s">
        <v>5537</v>
      </c>
      <c r="BA573" s="18" t="s">
        <v>5537</v>
      </c>
      <c r="BB573" s="18" t="s">
        <v>5537</v>
      </c>
      <c r="BC573" s="18" t="s">
        <v>5537</v>
      </c>
      <c r="BD573" s="18" t="s">
        <v>5537</v>
      </c>
      <c r="BE573" s="18" t="s">
        <v>5537</v>
      </c>
      <c r="BF573" s="18" t="s">
        <v>5537</v>
      </c>
      <c r="BG573" s="18" t="s">
        <v>5537</v>
      </c>
      <c r="BH573" s="18" t="s">
        <v>5537</v>
      </c>
      <c r="BI573" s="18" t="s">
        <v>5537</v>
      </c>
      <c r="BJ573" s="18" t="s">
        <v>5537</v>
      </c>
      <c r="BK573" s="18" t="s">
        <v>5537</v>
      </c>
      <c r="BL573" s="9" t="s">
        <v>5537</v>
      </c>
      <c r="BM573" s="14" t="s">
        <v>5537</v>
      </c>
      <c r="BN573" s="14" t="s">
        <v>5537</v>
      </c>
      <c r="BO573" s="14" t="str">
        <f>_xlfn.XLOOKUP(B573,'[4]cell downs 18042026 17h'!$B:$B,'[4]cell downs 18042026 17h'!$B:$B,"")</f>
        <v>EST_013</v>
      </c>
      <c r="BP573" s="14" t="str">
        <f>_xlfn.XLOOKUP(B573,'[5]Cells Huawei 19042026 15h'!$B:$B,'[5]Cells Huawei 19042026 15h'!$B:$B,"")</f>
        <v/>
      </c>
      <c r="BQ573" s="9" t="str">
        <f>_xlfn.XLOOKUP(B573,'[6]cells down 19042026 9H40'!$B:$B,'[6]cells down 19042026 9H40'!$B:$B,"")</f>
        <v/>
      </c>
      <c r="BR573" s="9" t="s">
        <v>5537</v>
      </c>
      <c r="BS573" s="9" t="s">
        <v>5537</v>
      </c>
      <c r="BT573" s="108"/>
    </row>
    <row r="574" spans="1:72" s="9" customFormat="1" x14ac:dyDescent="0.35">
      <c r="A574" s="1" t="s">
        <v>1018</v>
      </c>
      <c r="B574" s="8" t="s">
        <v>1019</v>
      </c>
      <c r="C574" s="3" t="str">
        <f>_xlfn.XLOOKUP(B574,'[1]daily break down'!$D:$D,'[1]daily break down'!$E:$E,"")</f>
        <v>OUEST</v>
      </c>
      <c r="D574" s="1" t="s">
        <v>11</v>
      </c>
      <c r="E574" s="1" t="s">
        <v>12</v>
      </c>
      <c r="F574" s="3" t="s">
        <v>102</v>
      </c>
      <c r="G574" s="1" t="s">
        <v>1018</v>
      </c>
      <c r="H574" s="33" t="str">
        <f>_xlfn.XLOOKUP(B574,[2]CALCULATION!$B:$B,[2]CALCULATION!$H:$H,"")</f>
        <v>NOKIA</v>
      </c>
      <c r="I574" s="28">
        <v>2.0331989281829367E-3</v>
      </c>
      <c r="J574" s="28">
        <v>1.4268062653894828E-4</v>
      </c>
      <c r="K574" s="28">
        <v>5.7464674886348065E-2</v>
      </c>
      <c r="L574" s="28">
        <v>3.5670156635055508E-5</v>
      </c>
      <c r="M574" s="28">
        <v>5.2970182602665302E-3</v>
      </c>
      <c r="N574" s="28">
        <v>1.5159816569787542E-3</v>
      </c>
      <c r="O574" s="28">
        <v>5.0651622421404256E-3</v>
      </c>
      <c r="P574" s="28">
        <v>0.98176755613769229</v>
      </c>
      <c r="Q574" s="28">
        <v>3.0835780306078489</v>
      </c>
      <c r="R574" s="28">
        <v>3.0820085437159181</v>
      </c>
      <c r="S574" s="93">
        <v>2.6968427159042143</v>
      </c>
      <c r="T574" s="93">
        <f>_xlfn.XLOOKUP(B574,'[3]Nur des jours'!$B:$B,'[3]Nur des jours'!$U:$U,"")</f>
        <v>2.2283325200537623</v>
      </c>
      <c r="U574" s="93">
        <v>3.0925134048448637</v>
      </c>
      <c r="V574" s="93">
        <v>3.0819728735592826</v>
      </c>
      <c r="W574" s="93">
        <v>2.2283325200537618</v>
      </c>
      <c r="X574" s="93">
        <v>2.033198928183448E-3</v>
      </c>
      <c r="Y574" s="93">
        <v>1.3733010304394972E-3</v>
      </c>
      <c r="Z574" s="93">
        <v>7.1340313269416245E-5</v>
      </c>
      <c r="AA574" s="93">
        <v>3.2281491754490967E-3</v>
      </c>
      <c r="AB574" s="93">
        <v>8.9175391586943995E-5</v>
      </c>
      <c r="AC574" s="93">
        <f>_xlfn.XLOOKUP(B574,'[3]Nur des jours'!$B:$B,'[3]Nur des jours'!$N:$N,"")</f>
        <v>6.9735156221011584E-3</v>
      </c>
      <c r="AD574" s="93">
        <v>6.9735156221011584E-3</v>
      </c>
      <c r="AE574" s="93">
        <v>1.0344345424089529E-3</v>
      </c>
      <c r="AF574" s="93">
        <v>9.2118179509350001E-2</v>
      </c>
      <c r="AG574" s="93"/>
      <c r="AH574" s="93">
        <v>8.9175391587117684E-5</v>
      </c>
      <c r="AI574" s="93">
        <v>0</v>
      </c>
      <c r="AJ574" s="93">
        <v>0</v>
      </c>
      <c r="AK574" s="93">
        <v>1.7100162629413163E-4</v>
      </c>
      <c r="AL574" s="93">
        <v>8.9175391587117684E-5</v>
      </c>
      <c r="AM574" s="49" t="s">
        <v>5559</v>
      </c>
      <c r="AN574" s="49"/>
      <c r="AO574" s="48" t="str" cm="1">
        <f t="array" ref="AO574">IFERROR(_xlfn.IFS(
AQ574="MPR ISSUE","PDH",
AQ574="BSS Hardware Issue","BSS",
AQ574="Sites strategiques, MLL, Pylone, etc.","ENVTECH",
AQ574="AKTIVCO DEFAUT GE &amp; POWER Cabinet","AKTIVCO",
AQ574="AKTIVCO Coupure ENEO &amp; Baisse de tension","AKTIVCO GRID ONLY",
AQ574="Coupure ENEO &amp; Baisse de tension","IHS GRID ONLY",
AQ574="Defaut GE &amp; POWER Cabinet","IHS",
AQ574="Sharing","Partners",
AQ574="Sites strategiques &amp; DataCenter","SST &amp; DC",
AQ574="Exclu","Exclu",
AQ574="SAT","SAT",
AQ574="SPARE-ISSUE","SPARE-ISSUE",
AQ574="Fiber CAmtel","TRANS_FO_CAMTEL",
AQ574="Fiber AOF","Fiber AOF",
AQ574="Projet OCM (HUAWEI)","TRAVAUX-HUAWEI",
AQ574="Projet OCM (NOKIA)","TRAVAUX-NOKIA",
AQ574="ACCESS-ISSUE","ACCESS-ISSUE",
AQ574="Projet OCM (ZTE, NOKIA, autres projets)","TRAVAUX OCM",
AQ574="No root CAuse","No root cause",
AQ574="ODU HS","PDH",
AQ574="IP &amp; VLAN","PDH",
AQ574="Warehouse HUAWEI","SPARE-ISSUE",
AQ574="SPARE-HS","SPARE-ISSUE",
AQ574="Power Telco","BSS",AQ574="no impacts","no impacts"
),"")</f>
        <v>No root cause</v>
      </c>
      <c r="AP574" s="48" t="str" cm="1">
        <f t="array" ref="AP574">IFERROR(_xlfn.IFS(
AQ574="MPR ISSUE","TX ISSUE",
AQ574="BSS Hardware Issue","RAN ISSUE",
AQ574="Sites strategiques, MLL, Pylone, etc.","ENVTECH",
AQ574="AKTIVCO DEFAUT GE &amp; POWER Cabinet","POWER ISSUE",
AQ574="AKTIVCO Coupure ENEO &amp; Baisse de tension","POWER ISSUE",
AQ574="Coupure ENEO &amp; Baisse de tension","POWER ISSUE",
AQ574="Defaut GE &amp; POWER Cabinet","POWER ISSUE",
AQ574="Sharing","POWER ISSUE",
AQ574="Sites strategiques &amp; DataCenter","POWER ISSUE",
AQ574="Exclu","Exclu",
AQ574="SAT","TX ISSUE",
AQ574="SPARE-ISSUE","SPARE-ISSUE",
AQ574="Fiber CAmtel","TX ISSUE",
AQ574="Fiber AOF","TX ISSUE",
AQ574="Projet OCM (HUAWEI)","TRAVAUX-HUAWEI",
AQ574="Projet OCM (NOKIA)","TRAVAUX -NOKIA",
AQ574="ACCESS-ISSUE","ACCESS-ISSUE",
AQ574="Projet OCM (ZTE, NOKIA, autres projets)","TRAVAUX OCM",
AQ574="No root CAuse","No root cause",
AQ574="ODU HS","TX ISSUE",
AQ574="IP &amp; VLAN","TX ISSUE",
AQ574="Warehouse HUAWEI","SPARE-ISSUE",
AQ574="SPARE-HS","SPARE-ISSUE",
AQ574="Power Telco","RAN ISSUE",AQ574="no impacts","no impacts"
),"")</f>
        <v>No root cause</v>
      </c>
      <c r="AQ574" s="127" t="s">
        <v>5344</v>
      </c>
      <c r="AR574" s="48" t="str" cm="1">
        <f t="array" ref="AR574">IFERROR(_xlfn.IFS(
AQ574="MPR ISSUE","ACTIVE",
AQ574="BSS Hardware Issue","ACTIVE",
AQ574="Sites strategiques, MLL, Pylone, etc.","PASSIVE",
AQ574="AKTIVCO DEFAUT GE &amp; POWER Cabinet","PASSIVE",
AQ574="AKTIVCO Coupure ENEO &amp; Baisse de tension","PASSIVE",
AQ574="Coupure ENEO &amp; Baisse de tension","PASSIVE",
AQ574="Defaut GE &amp; POWER Cabinet","PASSIVE",
AQ574="Sharing","PASSIVE",
AQ574="Sites strategiques &amp; DataCenter","PASSIVE",
AQ574="Exclu","Exclu",
AQ574="SAT","ACTIVE",
AQ574="SPARE-ISSUE","SPARE-ISSUE",
AQ574="Fiber CAmtel","ACTIVE",
AQ574="Fiber AOF","ACTIVE",
AQ574="Projet OCM (HUAWEI)","PLANNED WORKS",
AQ574="Projet OCM (NOKIA)","PLANNED WORKS",
AQ574="ACCESS-ISSUE","ACCESS-ISSUE",
AQ574="Projet OCM (ZTE, NOKIA, autres projets)","PLANNED WORKS",
AQ574="No root CAuse","No root cause",
AQ574="ODU HS","ACTIVE",
AQ574="IP &amp; VLAN","ACTIVE",
AQ574="Warehouse HUAWEI","SPARE-ISSUE",
AQ574="SPARE-HS","SPARE-ISSUE",
AQ574="Power Telco","ACTIVE", AQ574="no impacts","no impacts"
),"")</f>
        <v>No root cause</v>
      </c>
      <c r="AS574" s="92" t="s">
        <v>5537</v>
      </c>
      <c r="AT574" s="98" t="s">
        <v>1019</v>
      </c>
      <c r="AV574" s="17" t="s">
        <v>5537</v>
      </c>
      <c r="AW574" s="7" t="s">
        <v>5537</v>
      </c>
      <c r="AX574" s="6" t="s">
        <v>5537</v>
      </c>
      <c r="AY574" s="7"/>
      <c r="AZ574" s="3" t="s">
        <v>5537</v>
      </c>
      <c r="BA574" s="18" t="s">
        <v>5537</v>
      </c>
      <c r="BB574" s="18" t="s">
        <v>5537</v>
      </c>
      <c r="BC574" s="18" t="s">
        <v>5537</v>
      </c>
      <c r="BD574" s="18" t="s">
        <v>5537</v>
      </c>
      <c r="BE574" s="18" t="s">
        <v>5537</v>
      </c>
      <c r="BF574" s="18" t="s">
        <v>5537</v>
      </c>
      <c r="BG574" s="18" t="s">
        <v>5537</v>
      </c>
      <c r="BH574" s="18" t="s">
        <v>5537</v>
      </c>
      <c r="BI574" s="18" t="s">
        <v>5537</v>
      </c>
      <c r="BJ574" s="18" t="s">
        <v>5537</v>
      </c>
      <c r="BK574" s="18" t="s">
        <v>5537</v>
      </c>
      <c r="BL574" s="9" t="s">
        <v>5537</v>
      </c>
      <c r="BM574" s="14" t="s">
        <v>5537</v>
      </c>
      <c r="BN574" s="14" t="s">
        <v>5537</v>
      </c>
      <c r="BO574" s="14" t="str">
        <f>_xlfn.XLOOKUP(B574,'[4]cell downs 18042026 17h'!$B:$B,'[4]cell downs 18042026 17h'!$B:$B,"")</f>
        <v/>
      </c>
      <c r="BP574" s="14" t="str">
        <f>_xlfn.XLOOKUP(B574,'[5]Cells Huawei 19042026 15h'!$B:$B,'[5]Cells Huawei 19042026 15h'!$B:$B,"")</f>
        <v/>
      </c>
      <c r="BQ574" s="9" t="str">
        <f>_xlfn.XLOOKUP(B574,'[6]cells down 19042026 9H40'!$B:$B,'[6]cells down 19042026 9H40'!$B:$B,"")</f>
        <v/>
      </c>
      <c r="BR574" s="9" t="s">
        <v>1019</v>
      </c>
      <c r="BS574" s="9" t="s">
        <v>5537</v>
      </c>
      <c r="BT574" s="108"/>
    </row>
    <row r="575" spans="1:72" s="9" customFormat="1" x14ac:dyDescent="0.35">
      <c r="A575" s="1" t="s">
        <v>1127</v>
      </c>
      <c r="B575" s="8" t="s">
        <v>1128</v>
      </c>
      <c r="C575" s="3" t="str">
        <f>_xlfn.XLOOKUP(B575,'[1]daily break down'!$D:$D,'[1]daily break down'!$E:$E,"")</f>
        <v>CENTRE</v>
      </c>
      <c r="D575" s="1" t="s">
        <v>11</v>
      </c>
      <c r="E575" s="1" t="s">
        <v>1129</v>
      </c>
      <c r="F575" s="3" t="s">
        <v>226</v>
      </c>
      <c r="G575" s="1" t="s">
        <v>1130</v>
      </c>
      <c r="H575" s="33" t="str">
        <f>_xlfn.XLOOKUP(B575,[2]CALCULATION!$B:$B,[2]CALCULATION!$H:$H,"")</f>
        <v>NOKIA</v>
      </c>
      <c r="I575" s="28">
        <v>1.3999644725239919</v>
      </c>
      <c r="J575" s="28">
        <v>7.4907328933057854E-4</v>
      </c>
      <c r="K575" s="28">
        <v>8.2235332481002649E-2</v>
      </c>
      <c r="L575" s="28">
        <v>8.9175391586943995E-5</v>
      </c>
      <c r="M575" s="28">
        <v>0.60048556050523216</v>
      </c>
      <c r="N575" s="28">
        <v>8.9175391587001892E-5</v>
      </c>
      <c r="O575" s="28">
        <v>5.3505234952235873E-5</v>
      </c>
      <c r="P575" s="28">
        <v>7.1340313269589948E-5</v>
      </c>
      <c r="Q575" s="28">
        <v>7.27069382682516E-2</v>
      </c>
      <c r="R575" s="28">
        <v>1.2484554822182582E-4</v>
      </c>
      <c r="S575" s="93">
        <v>1.0701046990418226E-4</v>
      </c>
      <c r="T575" s="93">
        <f>_xlfn.XLOOKUP(B575,'[3]Nur des jours'!$B:$B,'[3]Nur des jours'!$U:$U,"")</f>
        <v>9.2458116102079444</v>
      </c>
      <c r="U575" s="93">
        <v>2.7804352044470693</v>
      </c>
      <c r="V575" s="93">
        <v>9.2458116102079444</v>
      </c>
      <c r="W575" s="93">
        <v>9.2458116102079444</v>
      </c>
      <c r="X575" s="93">
        <v>9.2457045997380387</v>
      </c>
      <c r="Y575" s="93">
        <v>5.3772939477731843</v>
      </c>
      <c r="Z575" s="93">
        <v>1.4268062653935356E-4</v>
      </c>
      <c r="AA575" s="93">
        <v>5.3505234952235873E-5</v>
      </c>
      <c r="AB575" s="93">
        <v>3.5670156634823915E-5</v>
      </c>
      <c r="AC575" s="93">
        <f>_xlfn.XLOOKUP(B575,'[3]Nur des jours'!$B:$B,'[3]Nur des jours'!$N:$N,"")</f>
        <v>0.27968406073796026</v>
      </c>
      <c r="AD575" s="93">
        <v>0.27968406073796026</v>
      </c>
      <c r="AE575" s="93">
        <v>1.7835078317411958E-5</v>
      </c>
      <c r="AF575" s="93">
        <v>0.20920546866305409</v>
      </c>
      <c r="AG575" s="93"/>
      <c r="AH575" s="93">
        <v>8.9175391587059801E-5</v>
      </c>
      <c r="AI575" s="93">
        <v>0</v>
      </c>
      <c r="AJ575" s="93">
        <v>0</v>
      </c>
      <c r="AK575" s="93">
        <v>1.710016262940206E-4</v>
      </c>
      <c r="AL575" s="93">
        <v>8.9175391587059801E-5</v>
      </c>
      <c r="AM575" s="49" t="s">
        <v>5559</v>
      </c>
      <c r="AN575" s="49"/>
      <c r="AO575" s="48" t="str" cm="1">
        <f t="array" ref="AO575">IFERROR(_xlfn.IFS(
AQ575="MPR ISSUE","PDH",
AQ575="BSS Hardware Issue","BSS",
AQ575="Sites strategiques, MLL, Pylone, etc.","ENVTECH",
AQ575="AKTIVCO DEFAUT GE &amp; POWER Cabinet","AKTIVCO",
AQ575="AKTIVCO Coupure ENEO &amp; Baisse de tension","AKTIVCO GRID ONLY",
AQ575="Coupure ENEO &amp; Baisse de tension","IHS GRID ONLY",
AQ575="Defaut GE &amp; POWER Cabinet","IHS",
AQ575="Sharing","Partners",
AQ575="Sites strategiques &amp; DataCenter","SST &amp; DC",
AQ575="Exclu","Exclu",
AQ575="SAT","SAT",
AQ575="SPARE-ISSUE","SPARE-ISSUE",
AQ575="Fiber CAmtel","TRANS_FO_CAMTEL",
AQ575="Fiber AOF","Fiber AOF",
AQ575="Projet OCM (HUAWEI)","TRAVAUX-HUAWEI",
AQ575="Projet OCM (NOKIA)","TRAVAUX-NOKIA",
AQ575="ACCESS-ISSUE","ACCESS-ISSUE",
AQ575="Projet OCM (ZTE, NOKIA, autres projets)","TRAVAUX OCM",
AQ575="No root CAuse","No root cause",
AQ575="ODU HS","PDH",
AQ575="IP &amp; VLAN","PDH",
AQ575="Warehouse HUAWEI","SPARE-ISSUE",
AQ575="SPARE-HS","SPARE-ISSUE",
AQ575="Power Telco","BSS",AQ575="no impacts","no impacts"
),"")</f>
        <v>No root cause</v>
      </c>
      <c r="AP575" s="48" t="str" cm="1">
        <f t="array" ref="AP575">IFERROR(_xlfn.IFS(
AQ575="MPR ISSUE","TX ISSUE",
AQ575="BSS Hardware Issue","RAN ISSUE",
AQ575="Sites strategiques, MLL, Pylone, etc.","ENVTECH",
AQ575="AKTIVCO DEFAUT GE &amp; POWER Cabinet","POWER ISSUE",
AQ575="AKTIVCO Coupure ENEO &amp; Baisse de tension","POWER ISSUE",
AQ575="Coupure ENEO &amp; Baisse de tension","POWER ISSUE",
AQ575="Defaut GE &amp; POWER Cabinet","POWER ISSUE",
AQ575="Sharing","POWER ISSUE",
AQ575="Sites strategiques &amp; DataCenter","POWER ISSUE",
AQ575="Exclu","Exclu",
AQ575="SAT","TX ISSUE",
AQ575="SPARE-ISSUE","SPARE-ISSUE",
AQ575="Fiber CAmtel","TX ISSUE",
AQ575="Fiber AOF","TX ISSUE",
AQ575="Projet OCM (HUAWEI)","TRAVAUX-HUAWEI",
AQ575="Projet OCM (NOKIA)","TRAVAUX -NOKIA",
AQ575="ACCESS-ISSUE","ACCESS-ISSUE",
AQ575="Projet OCM (ZTE, NOKIA, autres projets)","TRAVAUX OCM",
AQ575="No root CAuse","No root cause",
AQ575="ODU HS","TX ISSUE",
AQ575="IP &amp; VLAN","TX ISSUE",
AQ575="Warehouse HUAWEI","SPARE-ISSUE",
AQ575="SPARE-HS","SPARE-ISSUE",
AQ575="Power Telco","RAN ISSUE",AQ575="no impacts","no impacts"
),"")</f>
        <v>No root cause</v>
      </c>
      <c r="AQ575" s="127" t="s">
        <v>5344</v>
      </c>
      <c r="AR575" s="48" t="str" cm="1">
        <f t="array" ref="AR575">IFERROR(_xlfn.IFS(
AQ575="MPR ISSUE","ACTIVE",
AQ575="BSS Hardware Issue","ACTIVE",
AQ575="Sites strategiques, MLL, Pylone, etc.","PASSIVE",
AQ575="AKTIVCO DEFAUT GE &amp; POWER Cabinet","PASSIVE",
AQ575="AKTIVCO Coupure ENEO &amp; Baisse de tension","PASSIVE",
AQ575="Coupure ENEO &amp; Baisse de tension","PASSIVE",
AQ575="Defaut GE &amp; POWER Cabinet","PASSIVE",
AQ575="Sharing","PASSIVE",
AQ575="Sites strategiques &amp; DataCenter","PASSIVE",
AQ575="Exclu","Exclu",
AQ575="SAT","ACTIVE",
AQ575="SPARE-ISSUE","SPARE-ISSUE",
AQ575="Fiber CAmtel","ACTIVE",
AQ575="Fiber AOF","ACTIVE",
AQ575="Projet OCM (HUAWEI)","PLANNED WORKS",
AQ575="Projet OCM (NOKIA)","PLANNED WORKS",
AQ575="ACCESS-ISSUE","ACCESS-ISSUE",
AQ575="Projet OCM (ZTE, NOKIA, autres projets)","PLANNED WORKS",
AQ575="No root CAuse","No root cause",
AQ575="ODU HS","ACTIVE",
AQ575="IP &amp; VLAN","ACTIVE",
AQ575="Warehouse HUAWEI","SPARE-ISSUE",
AQ575="SPARE-HS","SPARE-ISSUE",
AQ575="Power Telco","ACTIVE", AQ575="no impacts","no impacts"
),"")</f>
        <v>No root cause</v>
      </c>
      <c r="AS575" s="92" t="s">
        <v>5537</v>
      </c>
      <c r="AT575" s="98" t="s">
        <v>1128</v>
      </c>
      <c r="AV575" s="17" t="s">
        <v>5537</v>
      </c>
      <c r="AW575" s="7" t="s">
        <v>5537</v>
      </c>
      <c r="AX575" s="6" t="s">
        <v>5537</v>
      </c>
      <c r="AY575" s="7"/>
      <c r="AZ575" s="3" t="s">
        <v>5537</v>
      </c>
      <c r="BA575" s="18" t="s">
        <v>5537</v>
      </c>
      <c r="BB575" s="18" t="s">
        <v>5537</v>
      </c>
      <c r="BC575" s="18" t="s">
        <v>5537</v>
      </c>
      <c r="BD575" s="18" t="s">
        <v>5537</v>
      </c>
      <c r="BE575" s="18" t="s">
        <v>5537</v>
      </c>
      <c r="BF575" s="18" t="s">
        <v>5537</v>
      </c>
      <c r="BG575" s="18" t="s">
        <v>5537</v>
      </c>
      <c r="BH575" s="18" t="s">
        <v>5537</v>
      </c>
      <c r="BI575" s="18" t="s">
        <v>5537</v>
      </c>
      <c r="BJ575" s="18" t="s">
        <v>5537</v>
      </c>
      <c r="BK575" s="18" t="s">
        <v>5537</v>
      </c>
      <c r="BL575" s="9" t="s">
        <v>5537</v>
      </c>
      <c r="BM575" s="14" t="s">
        <v>5537</v>
      </c>
      <c r="BN575" s="14" t="s">
        <v>5537</v>
      </c>
      <c r="BO575" s="14" t="str">
        <f>_xlfn.XLOOKUP(B575,'[4]cell downs 18042026 17h'!$B:$B,'[4]cell downs 18042026 17h'!$B:$B,"")</f>
        <v/>
      </c>
      <c r="BP575" s="14" t="str">
        <f>_xlfn.XLOOKUP(B575,'[5]Cells Huawei 19042026 15h'!$B:$B,'[5]Cells Huawei 19042026 15h'!$B:$B,"")</f>
        <v/>
      </c>
      <c r="BQ575" s="9" t="str">
        <f>_xlfn.XLOOKUP(B575,'[6]cells down 19042026 9H40'!$B:$B,'[6]cells down 19042026 9H40'!$B:$B,"")</f>
        <v/>
      </c>
      <c r="BR575" s="9" t="s">
        <v>1128</v>
      </c>
      <c r="BS575" s="9" t="s">
        <v>12</v>
      </c>
      <c r="BT575" s="108"/>
    </row>
    <row r="576" spans="1:72" s="9" customFormat="1" x14ac:dyDescent="0.35">
      <c r="A576" s="1" t="s">
        <v>560</v>
      </c>
      <c r="B576" s="8" t="s">
        <v>1994</v>
      </c>
      <c r="C576" s="3" t="str">
        <f>_xlfn.XLOOKUP(B576,'[1]daily break down'!$D:$D,'[1]daily break down'!$E:$E,"")</f>
        <v>EXTREME-NORD</v>
      </c>
      <c r="D576" s="1" t="s">
        <v>21</v>
      </c>
      <c r="E576" s="1" t="s">
        <v>710</v>
      </c>
      <c r="F576" s="3" t="s">
        <v>55</v>
      </c>
      <c r="G576" s="1" t="s">
        <v>560</v>
      </c>
      <c r="H576" s="32" t="str">
        <f>_xlfn.XLOOKUP(B576,[2]CALCULATION!$B:$B,[2]CALCULATION!$H:$H,"")</f>
        <v>Huawei</v>
      </c>
      <c r="I576" s="28">
        <v>0</v>
      </c>
      <c r="J576" s="28">
        <v>0</v>
      </c>
      <c r="K576" s="28">
        <v>0</v>
      </c>
      <c r="L576" s="28">
        <v>0</v>
      </c>
      <c r="M576" s="28">
        <v>0</v>
      </c>
      <c r="N576" s="28">
        <v>0</v>
      </c>
      <c r="O576" s="28">
        <v>4.7828864576110135</v>
      </c>
      <c r="P576" s="28">
        <v>2.7963619293845046</v>
      </c>
      <c r="Q576" s="28">
        <v>2.6274637377187653</v>
      </c>
      <c r="R576" s="28">
        <v>0</v>
      </c>
      <c r="S576" s="93">
        <v>0</v>
      </c>
      <c r="T576" s="93">
        <f>_xlfn.XLOOKUP(B576,'[3]Nur des jours'!$B:$B,'[3]Nur des jours'!$U:$U,"")</f>
        <v>0</v>
      </c>
      <c r="U576" s="93">
        <v>0</v>
      </c>
      <c r="V576" s="93">
        <v>1.5730539075943184E-2</v>
      </c>
      <c r="W576" s="93">
        <v>0</v>
      </c>
      <c r="X576" s="93">
        <v>0</v>
      </c>
      <c r="Y576" s="93">
        <v>0</v>
      </c>
      <c r="Z576" s="93">
        <v>0</v>
      </c>
      <c r="AA576" s="93">
        <v>0</v>
      </c>
      <c r="AB576" s="93">
        <v>0</v>
      </c>
      <c r="AC576" s="93"/>
      <c r="AD576" s="93">
        <v>0</v>
      </c>
      <c r="AE576" s="93">
        <v>0</v>
      </c>
      <c r="AF576" s="93">
        <v>0</v>
      </c>
      <c r="AG576" s="93"/>
      <c r="AH576" s="93">
        <v>8.9175391586979543E-5</v>
      </c>
      <c r="AI576" s="93">
        <v>0</v>
      </c>
      <c r="AJ576" s="93">
        <v>2.6563100326067369E-4</v>
      </c>
      <c r="AK576" s="93">
        <v>0</v>
      </c>
      <c r="AL576" s="93">
        <v>8.9175391586979543E-5</v>
      </c>
      <c r="AM576" s="49" t="s">
        <v>5601</v>
      </c>
      <c r="AN576" s="49"/>
      <c r="AO576" s="48" t="str" cm="1">
        <f t="array" ref="AO576">IFERROR(_xlfn.IFS(
AQ576="MPR ISSUE","PDH",
AQ576="BSS Hardware Issue","BSS",
AQ576="Sites strategiques, MLL, Pylone, etc.","ENVTECH",
AQ576="AKTIVCO DEFAUT GE &amp; POWER Cabinet","AKTIVCO",
AQ576="AKTIVCO Coupure ENEO &amp; Baisse de tension","AKTIVCO GRID ONLY",
AQ576="Coupure ENEO &amp; Baisse de tension","IHS GRID ONLY",
AQ576="Defaut GE &amp; POWER Cabinet","IHS",
AQ576="Sharing","Partners",
AQ576="Sites strategiques &amp; DataCenter","SST &amp; DC",
AQ576="Exclu","Exclu",
AQ576="SAT","SAT",
AQ576="SPARE-ISSUE","SPARE-ISSUE",
AQ576="Fiber CAmtel","TRANS_FO_CAMTEL",
AQ576="Fiber AOF","Fiber AOF",
AQ576="Projet OCM (HUAWEI)","TRAVAUX-HUAWEI",
AQ576="Projet OCM (NOKIA)","TRAVAUX-NOKIA",
AQ576="ACCESS-ISSUE","ACCESS-ISSUE",
AQ576="Projet OCM (ZTE, NOKIA, autres projets)","TRAVAUX OCM",
AQ576="No root CAuse","No root cause",
AQ576="ODU HS","PDH",
AQ576="IP &amp; VLAN","PDH",
AQ576="Warehouse HUAWEI","SPARE-ISSUE",
AQ576="SPARE-HS","SPARE-ISSUE",
AQ576="Power Telco","BSS",AQ576="no impacts","no impacts"
),"")</f>
        <v>No root cause</v>
      </c>
      <c r="AP576" s="48" t="str" cm="1">
        <f t="array" ref="AP576">IFERROR(_xlfn.IFS(
AQ576="MPR ISSUE","TX ISSUE",
AQ576="BSS Hardware Issue","RAN ISSUE",
AQ576="Sites strategiques, MLL, Pylone, etc.","ENVTECH",
AQ576="AKTIVCO DEFAUT GE &amp; POWER Cabinet","POWER ISSUE",
AQ576="AKTIVCO Coupure ENEO &amp; Baisse de tension","POWER ISSUE",
AQ576="Coupure ENEO &amp; Baisse de tension","POWER ISSUE",
AQ576="Defaut GE &amp; POWER Cabinet","POWER ISSUE",
AQ576="Sharing","POWER ISSUE",
AQ576="Sites strategiques &amp; DataCenter","POWER ISSUE",
AQ576="Exclu","Exclu",
AQ576="SAT","TX ISSUE",
AQ576="SPARE-ISSUE","SPARE-ISSUE",
AQ576="Fiber CAmtel","TX ISSUE",
AQ576="Fiber AOF","TX ISSUE",
AQ576="Projet OCM (HUAWEI)","TRAVAUX-HUAWEI",
AQ576="Projet OCM (NOKIA)","TRAVAUX -NOKIA",
AQ576="ACCESS-ISSUE","ACCESS-ISSUE",
AQ576="Projet OCM (ZTE, NOKIA, autres projets)","TRAVAUX OCM",
AQ576="No root CAuse","No root cause",
AQ576="ODU HS","TX ISSUE",
AQ576="IP &amp; VLAN","TX ISSUE",
AQ576="Warehouse HUAWEI","SPARE-ISSUE",
AQ576="SPARE-HS","SPARE-ISSUE",
AQ576="Power Telco","RAN ISSUE",AQ576="no impacts","no impacts"
),"")</f>
        <v>No root cause</v>
      </c>
      <c r="AQ576" s="67" t="s">
        <v>5344</v>
      </c>
      <c r="AR576" s="48" t="str" cm="1">
        <f t="array" ref="AR576">IFERROR(_xlfn.IFS(
AQ576="MPR ISSUE","ACTIVE",
AQ576="BSS Hardware Issue","ACTIVE",
AQ576="Sites strategiques, MLL, Pylone, etc.","PASSIVE",
AQ576="AKTIVCO DEFAUT GE &amp; POWER Cabinet","PASSIVE",
AQ576="AKTIVCO Coupure ENEO &amp; Baisse de tension","PASSIVE",
AQ576="Coupure ENEO &amp; Baisse de tension","PASSIVE",
AQ576="Defaut GE &amp; POWER Cabinet","PASSIVE",
AQ576="Sharing","PASSIVE",
AQ576="Sites strategiques &amp; DataCenter","PASSIVE",
AQ576="Exclu","Exclu",
AQ576="SAT","ACTIVE",
AQ576="SPARE-ISSUE","SPARE-ISSUE",
AQ576="Fiber CAmtel","ACTIVE",
AQ576="Fiber AOF","ACTIVE",
AQ576="Projet OCM (HUAWEI)","PLANNED WORKS",
AQ576="Projet OCM (NOKIA)","PLANNED WORKS",
AQ576="ACCESS-ISSUE","ACCESS-ISSUE",
AQ576="Projet OCM (ZTE, NOKIA, autres projets)","PLANNED WORKS",
AQ576="No root CAuse","No root cause",
AQ576="ODU HS","ACTIVE",
AQ576="IP &amp; VLAN","ACTIVE",
AQ576="Warehouse HUAWEI","SPARE-ISSUE",
AQ576="SPARE-HS","SPARE-ISSUE",
AQ576="Power Telco","ACTIVE", AQ576="no impacts","no impacts"
),"")</f>
        <v>No root cause</v>
      </c>
      <c r="AS576" s="92" t="s">
        <v>5537</v>
      </c>
      <c r="AT576" s="98" t="s">
        <v>1994</v>
      </c>
      <c r="AV576" s="17" t="s">
        <v>5537</v>
      </c>
      <c r="AW576" s="7" t="s">
        <v>5537</v>
      </c>
      <c r="AX576" s="6" t="s">
        <v>5537</v>
      </c>
      <c r="AY576" s="7"/>
      <c r="AZ576" s="3" t="s">
        <v>5537</v>
      </c>
      <c r="BA576" s="18" t="s">
        <v>5537</v>
      </c>
      <c r="BB576" s="18" t="s">
        <v>5537</v>
      </c>
      <c r="BC576" s="18" t="s">
        <v>5537</v>
      </c>
      <c r="BD576" s="18" t="s">
        <v>5537</v>
      </c>
      <c r="BE576" s="18" t="s">
        <v>5537</v>
      </c>
      <c r="BF576" s="18" t="s">
        <v>5537</v>
      </c>
      <c r="BG576" s="18" t="s">
        <v>5537</v>
      </c>
      <c r="BH576" s="18" t="s">
        <v>5537</v>
      </c>
      <c r="BI576" s="18" t="s">
        <v>5537</v>
      </c>
      <c r="BJ576" s="18" t="s">
        <v>5537</v>
      </c>
      <c r="BK576" s="18" t="s">
        <v>5537</v>
      </c>
      <c r="BL576" s="9" t="s">
        <v>5537</v>
      </c>
      <c r="BM576" s="14" t="s">
        <v>5537</v>
      </c>
      <c r="BN576" s="14" t="s">
        <v>5537</v>
      </c>
      <c r="BO576" s="14" t="str">
        <f>_xlfn.XLOOKUP(B576,'[4]cell downs 18042026 17h'!$B:$B,'[4]cell downs 18042026 17h'!$B:$B,"")</f>
        <v/>
      </c>
      <c r="BP576" s="14" t="str">
        <f>_xlfn.XLOOKUP(B576,'[5]Cells Huawei 19042026 15h'!$B:$B,'[5]Cells Huawei 19042026 15h'!$B:$B,"")</f>
        <v/>
      </c>
      <c r="BQ576" s="9" t="str">
        <f>_xlfn.XLOOKUP(B576,'[6]cells down 19042026 9H40'!$B:$B,'[6]cells down 19042026 9H40'!$B:$B,"")</f>
        <v/>
      </c>
      <c r="BR576" s="9" t="s">
        <v>5537</v>
      </c>
      <c r="BS576" s="9" t="s">
        <v>12</v>
      </c>
      <c r="BT576" s="108"/>
    </row>
    <row r="577" spans="1:72" s="9" customFormat="1" x14ac:dyDescent="0.35">
      <c r="A577" s="1" t="s">
        <v>1172</v>
      </c>
      <c r="B577" s="8" t="s">
        <v>1173</v>
      </c>
      <c r="C577" s="3" t="str">
        <f>_xlfn.XLOOKUP(B577,'[1]daily break down'!$D:$D,'[1]daily break down'!$E:$E,"")</f>
        <v>OUEST</v>
      </c>
      <c r="D577" s="1" t="s">
        <v>11</v>
      </c>
      <c r="E577" s="1" t="s">
        <v>12</v>
      </c>
      <c r="F577" s="3" t="s">
        <v>102</v>
      </c>
      <c r="G577" s="1" t="s">
        <v>1172</v>
      </c>
      <c r="H577" s="33" t="str">
        <f>_xlfn.XLOOKUP(B577,[2]CALCULATION!$B:$B,[2]CALCULATION!$H:$H,"")</f>
        <v>NOKIA</v>
      </c>
      <c r="I577" s="28">
        <v>7.1340313269821533E-5</v>
      </c>
      <c r="J577" s="28">
        <v>1.0701046990429807E-4</v>
      </c>
      <c r="K577" s="28">
        <v>7.1340313269589948E-5</v>
      </c>
      <c r="L577" s="28">
        <v>5.3505234952120087E-5</v>
      </c>
      <c r="M577" s="28">
        <v>5.8855758447410077E-3</v>
      </c>
      <c r="N577" s="28">
        <v>8.9175391586886099E-5</v>
      </c>
      <c r="O577" s="28">
        <v>6.2244423327716819E-3</v>
      </c>
      <c r="P577" s="28">
        <v>8.1149606344152192E-3</v>
      </c>
      <c r="Q577" s="28">
        <v>8.9175391586886099E-5</v>
      </c>
      <c r="R577" s="28">
        <v>7.134031326964783E-5</v>
      </c>
      <c r="S577" s="93">
        <v>7.1340313269532038E-5</v>
      </c>
      <c r="T577" s="93">
        <f>_xlfn.XLOOKUP(B577,'[3]Nur des jours'!$B:$B,'[3]Nur des jours'!$U:$U,"")</f>
        <v>7.1340313269821533E-5</v>
      </c>
      <c r="U577" s="93">
        <v>2.5058285035941468E-2</v>
      </c>
      <c r="V577" s="93">
        <v>5.3505234952177976E-5</v>
      </c>
      <c r="W577" s="93">
        <v>7.1340313269705727E-5</v>
      </c>
      <c r="X577" s="93">
        <v>5.3505234952177976E-5</v>
      </c>
      <c r="Y577" s="93">
        <v>3.5670156634823915E-5</v>
      </c>
      <c r="Z577" s="93">
        <v>5.3505234952120087E-5</v>
      </c>
      <c r="AA577" s="93">
        <v>5.3505234952177976E-5</v>
      </c>
      <c r="AB577" s="93">
        <v>5.3505234952120087E-5</v>
      </c>
      <c r="AC577" s="93">
        <f>_xlfn.XLOOKUP(B577,'[3]Nur des jours'!$B:$B,'[3]Nur des jours'!$N:$N,"")</f>
        <v>7.1340313269474141E-5</v>
      </c>
      <c r="AD577" s="93">
        <v>7.1340313269474141E-5</v>
      </c>
      <c r="AE577" s="93">
        <v>7.1340313269705727E-5</v>
      </c>
      <c r="AF577" s="93">
        <v>5.6234001934749735E-2</v>
      </c>
      <c r="AG577" s="93"/>
      <c r="AH577" s="93">
        <v>7.1340313269474141E-5</v>
      </c>
      <c r="AI577" s="93">
        <v>0</v>
      </c>
      <c r="AJ577" s="93">
        <v>0</v>
      </c>
      <c r="AK577" s="93">
        <v>1.3680130103488342E-4</v>
      </c>
      <c r="AL577" s="93">
        <v>7.1340313269474141E-5</v>
      </c>
      <c r="AM577" s="49" t="s">
        <v>5559</v>
      </c>
      <c r="AN577" s="49"/>
      <c r="AO577" s="48" t="str" cm="1">
        <f t="array" ref="AO577">IFERROR(_xlfn.IFS(
AQ577="MPR ISSUE","PDH",
AQ577="BSS Hardware Issue","BSS",
AQ577="Sites strategiques, MLL, Pylone, etc.","ENVTECH",
AQ577="AKTIVCO DEFAUT GE &amp; POWER Cabinet","AKTIVCO",
AQ577="AKTIVCO Coupure ENEO &amp; Baisse de tension","AKTIVCO GRID ONLY",
AQ577="Coupure ENEO &amp; Baisse de tension","IHS GRID ONLY",
AQ577="Defaut GE &amp; POWER Cabinet","IHS",
AQ577="Sharing","Partners",
AQ577="Sites strategiques &amp; DataCenter","SST &amp; DC",
AQ577="Exclu","Exclu",
AQ577="SAT","SAT",
AQ577="SPARE-ISSUE","SPARE-ISSUE",
AQ577="Fiber CAmtel","TRANS_FO_CAMTEL",
AQ577="Fiber AOF","Fiber AOF",
AQ577="Projet OCM (HUAWEI)","TRAVAUX-HUAWEI",
AQ577="Projet OCM (NOKIA)","TRAVAUX-NOKIA",
AQ577="ACCESS-ISSUE","ACCESS-ISSUE",
AQ577="Projet OCM (ZTE, NOKIA, autres projets)","TRAVAUX OCM",
AQ577="No root CAuse","No root cause",
AQ577="ODU HS","PDH",
AQ577="IP &amp; VLAN","PDH",
AQ577="Warehouse HUAWEI","SPARE-ISSUE",
AQ577="SPARE-HS","SPARE-ISSUE",
AQ577="Power Telco","BSS",AQ577="no impacts","no impacts"
),"")</f>
        <v>No root cause</v>
      </c>
      <c r="AP577" s="48" t="str" cm="1">
        <f t="array" ref="AP577">IFERROR(_xlfn.IFS(
AQ577="MPR ISSUE","TX ISSUE",
AQ577="BSS Hardware Issue","RAN ISSUE",
AQ577="Sites strategiques, MLL, Pylone, etc.","ENVTECH",
AQ577="AKTIVCO DEFAUT GE &amp; POWER Cabinet","POWER ISSUE",
AQ577="AKTIVCO Coupure ENEO &amp; Baisse de tension","POWER ISSUE",
AQ577="Coupure ENEO &amp; Baisse de tension","POWER ISSUE",
AQ577="Defaut GE &amp; POWER Cabinet","POWER ISSUE",
AQ577="Sharing","POWER ISSUE",
AQ577="Sites strategiques &amp; DataCenter","POWER ISSUE",
AQ577="Exclu","Exclu",
AQ577="SAT","TX ISSUE",
AQ577="SPARE-ISSUE","SPARE-ISSUE",
AQ577="Fiber CAmtel","TX ISSUE",
AQ577="Fiber AOF","TX ISSUE",
AQ577="Projet OCM (HUAWEI)","TRAVAUX-HUAWEI",
AQ577="Projet OCM (NOKIA)","TRAVAUX -NOKIA",
AQ577="ACCESS-ISSUE","ACCESS-ISSUE",
AQ577="Projet OCM (ZTE, NOKIA, autres projets)","TRAVAUX OCM",
AQ577="No root CAuse","No root cause",
AQ577="ODU HS","TX ISSUE",
AQ577="IP &amp; VLAN","TX ISSUE",
AQ577="Warehouse HUAWEI","SPARE-ISSUE",
AQ577="SPARE-HS","SPARE-ISSUE",
AQ577="Power Telco","RAN ISSUE",AQ577="no impacts","no impacts"
),"")</f>
        <v>No root cause</v>
      </c>
      <c r="AQ577" s="127" t="s">
        <v>5344</v>
      </c>
      <c r="AR577" s="48" t="str" cm="1">
        <f t="array" ref="AR577">IFERROR(_xlfn.IFS(
AQ577="MPR ISSUE","ACTIVE",
AQ577="BSS Hardware Issue","ACTIVE",
AQ577="Sites strategiques, MLL, Pylone, etc.","PASSIVE",
AQ577="AKTIVCO DEFAUT GE &amp; POWER Cabinet","PASSIVE",
AQ577="AKTIVCO Coupure ENEO &amp; Baisse de tension","PASSIVE",
AQ577="Coupure ENEO &amp; Baisse de tension","PASSIVE",
AQ577="Defaut GE &amp; POWER Cabinet","PASSIVE",
AQ577="Sharing","PASSIVE",
AQ577="Sites strategiques &amp; DataCenter","PASSIVE",
AQ577="Exclu","Exclu",
AQ577="SAT","ACTIVE",
AQ577="SPARE-ISSUE","SPARE-ISSUE",
AQ577="Fiber CAmtel","ACTIVE",
AQ577="Fiber AOF","ACTIVE",
AQ577="Projet OCM (HUAWEI)","PLANNED WORKS",
AQ577="Projet OCM (NOKIA)","PLANNED WORKS",
AQ577="ACCESS-ISSUE","ACCESS-ISSUE",
AQ577="Projet OCM (ZTE, NOKIA, autres projets)","PLANNED WORKS",
AQ577="No root CAuse","No root cause",
AQ577="ODU HS","ACTIVE",
AQ577="IP &amp; VLAN","ACTIVE",
AQ577="Warehouse HUAWEI","SPARE-ISSUE",
AQ577="SPARE-HS","SPARE-ISSUE",
AQ577="Power Telco","ACTIVE", AQ577="no impacts","no impacts"
),"")</f>
        <v>No root cause</v>
      </c>
      <c r="AS577" s="92" t="s">
        <v>5537</v>
      </c>
      <c r="AT577" s="98" t="s">
        <v>1173</v>
      </c>
      <c r="AV577" s="17" t="s">
        <v>5537</v>
      </c>
      <c r="AW577" s="7" t="s">
        <v>5537</v>
      </c>
      <c r="AX577" s="6" t="s">
        <v>5537</v>
      </c>
      <c r="AY577" s="7"/>
      <c r="AZ577" s="3" t="s">
        <v>5537</v>
      </c>
      <c r="BA577" s="18" t="s">
        <v>5537</v>
      </c>
      <c r="BB577" s="18" t="s">
        <v>5537</v>
      </c>
      <c r="BC577" s="18" t="s">
        <v>5537</v>
      </c>
      <c r="BD577" s="18" t="s">
        <v>5537</v>
      </c>
      <c r="BE577" s="18" t="s">
        <v>5537</v>
      </c>
      <c r="BF577" s="18" t="s">
        <v>5537</v>
      </c>
      <c r="BG577" s="18" t="s">
        <v>5537</v>
      </c>
      <c r="BH577" s="18" t="s">
        <v>5537</v>
      </c>
      <c r="BI577" s="18" t="s">
        <v>5537</v>
      </c>
      <c r="BJ577" s="18" t="s">
        <v>5537</v>
      </c>
      <c r="BK577" s="18" t="s">
        <v>5537</v>
      </c>
      <c r="BL577" s="9" t="s">
        <v>5537</v>
      </c>
      <c r="BM577" s="14" t="s">
        <v>5537</v>
      </c>
      <c r="BN577" s="14" t="s">
        <v>5537</v>
      </c>
      <c r="BO577" s="14" t="str">
        <f>_xlfn.XLOOKUP(B577,'[4]cell downs 18042026 17h'!$B:$B,'[4]cell downs 18042026 17h'!$B:$B,"")</f>
        <v/>
      </c>
      <c r="BP577" s="14" t="str">
        <f>_xlfn.XLOOKUP(B577,'[5]Cells Huawei 19042026 15h'!$B:$B,'[5]Cells Huawei 19042026 15h'!$B:$B,"")</f>
        <v/>
      </c>
      <c r="BQ577" s="9" t="str">
        <f>_xlfn.XLOOKUP(B577,'[6]cells down 19042026 9H40'!$B:$B,'[6]cells down 19042026 9H40'!$B:$B,"")</f>
        <v/>
      </c>
      <c r="BR577" s="9" t="s">
        <v>1173</v>
      </c>
      <c r="BS577" s="9" t="s">
        <v>5579</v>
      </c>
      <c r="BT577" s="108"/>
    </row>
    <row r="578" spans="1:72" s="9" customFormat="1" x14ac:dyDescent="0.35">
      <c r="A578" s="1" t="s">
        <v>1321</v>
      </c>
      <c r="B578" s="8" t="s">
        <v>1322</v>
      </c>
      <c r="C578" s="3" t="str">
        <f>_xlfn.XLOOKUP(B578,'[1]daily break down'!$D:$D,'[1]daily break down'!$E:$E,"")</f>
        <v>OUEST</v>
      </c>
      <c r="D578" s="1" t="s">
        <v>11</v>
      </c>
      <c r="E578" s="1" t="s">
        <v>12</v>
      </c>
      <c r="F578" s="3" t="s">
        <v>102</v>
      </c>
      <c r="G578" s="1" t="s">
        <v>1323</v>
      </c>
      <c r="H578" s="33" t="str">
        <f>_xlfn.XLOOKUP(B578,[2]CALCULATION!$B:$B,[2]CALCULATION!$H:$H,"")</f>
        <v>NOKIA</v>
      </c>
      <c r="I578" s="28">
        <v>1.0701046990406647E-4</v>
      </c>
      <c r="J578" s="28">
        <v>0.67387183535600303</v>
      </c>
      <c r="K578" s="28">
        <v>8.9175391586943995E-5</v>
      </c>
      <c r="L578" s="28">
        <v>5.3505234952235873E-5</v>
      </c>
      <c r="M578" s="28">
        <v>6.449164319570401E-2</v>
      </c>
      <c r="N578" s="28">
        <v>8.9175391587059801E-5</v>
      </c>
      <c r="O578" s="28">
        <v>1.4268062653929566E-4</v>
      </c>
      <c r="P578" s="28">
        <v>1.6051570485641812E-4</v>
      </c>
      <c r="Q578" s="28">
        <v>5.3505234952062184E-5</v>
      </c>
      <c r="R578" s="28">
        <v>8.9175391586943995E-5</v>
      </c>
      <c r="S578" s="93">
        <v>8.9175391587059801E-5</v>
      </c>
      <c r="T578" s="93">
        <f>_xlfn.XLOOKUP(B578,'[3]Nur des jours'!$B:$B,'[3]Nur des jours'!$U:$U,"")</f>
        <v>1.0701046990435595E-4</v>
      </c>
      <c r="U578" s="93">
        <v>1.2484554822171003E-4</v>
      </c>
      <c r="V578" s="93">
        <v>1.0701046990441385E-4</v>
      </c>
      <c r="W578" s="93">
        <v>1.0701046990452966E-4</v>
      </c>
      <c r="X578" s="93">
        <v>5.3505234952120087E-5</v>
      </c>
      <c r="Y578" s="93">
        <v>5.3505234952351672E-5</v>
      </c>
      <c r="Z578" s="93">
        <v>7.1340313269358348E-5</v>
      </c>
      <c r="AA578" s="93">
        <v>1.0701046990418226E-4</v>
      </c>
      <c r="AB578" s="93">
        <v>1.0701046990441385E-4</v>
      </c>
      <c r="AC578" s="93">
        <f>_xlfn.XLOOKUP(B578,'[3]Nur des jours'!$B:$B,'[3]Nur des jours'!$N:$N,"")</f>
        <v>1.0701046990452966E-4</v>
      </c>
      <c r="AD578" s="93">
        <v>1.0701046990452966E-4</v>
      </c>
      <c r="AE578" s="93">
        <v>1.2484554822153631E-4</v>
      </c>
      <c r="AF578" s="93">
        <v>5.3505234952120087E-5</v>
      </c>
      <c r="AG578" s="93"/>
      <c r="AH578" s="93">
        <v>5.3505234952177976E-5</v>
      </c>
      <c r="AI578" s="93">
        <v>0</v>
      </c>
      <c r="AJ578" s="93">
        <v>0</v>
      </c>
      <c r="AK578" s="93">
        <v>1.0260097577630134E-4</v>
      </c>
      <c r="AL578" s="93">
        <v>5.3505234952177976E-5</v>
      </c>
      <c r="AM578" s="49" t="s">
        <v>5559</v>
      </c>
      <c r="AN578" s="49"/>
      <c r="AO578" s="48" t="str" cm="1">
        <f t="array" ref="AO578">IFERROR(_xlfn.IFS(
AQ578="MPR ISSUE","PDH",
AQ578="BSS Hardware Issue","BSS",
AQ578="Sites strategiques, MLL, Pylone, etc.","ENVTECH",
AQ578="AKTIVCO DEFAUT GE &amp; POWER Cabinet","AKTIVCO",
AQ578="AKTIVCO Coupure ENEO &amp; Baisse de tension","AKTIVCO GRID ONLY",
AQ578="Coupure ENEO &amp; Baisse de tension","IHS GRID ONLY",
AQ578="Defaut GE &amp; POWER Cabinet","IHS",
AQ578="Sharing","Partners",
AQ578="Sites strategiques &amp; DataCenter","SST &amp; DC",
AQ578="Exclu","Exclu",
AQ578="SAT","SAT",
AQ578="SPARE-ISSUE","SPARE-ISSUE",
AQ578="Fiber CAmtel","TRANS_FO_CAMTEL",
AQ578="Fiber AOF","Fiber AOF",
AQ578="Projet OCM (HUAWEI)","TRAVAUX-HUAWEI",
AQ578="Projet OCM (NOKIA)","TRAVAUX-NOKIA",
AQ578="ACCESS-ISSUE","ACCESS-ISSUE",
AQ578="Projet OCM (ZTE, NOKIA, autres projets)","TRAVAUX OCM",
AQ578="No root CAuse","No root cause",
AQ578="ODU HS","PDH",
AQ578="IP &amp; VLAN","PDH",
AQ578="Warehouse HUAWEI","SPARE-ISSUE",
AQ578="SPARE-HS","SPARE-ISSUE",
AQ578="Power Telco","BSS",AQ578="no impacts","no impacts"
),"")</f>
        <v>No root cause</v>
      </c>
      <c r="AP578" s="48" t="str" cm="1">
        <f t="array" ref="AP578">IFERROR(_xlfn.IFS(
AQ578="MPR ISSUE","TX ISSUE",
AQ578="BSS Hardware Issue","RAN ISSUE",
AQ578="Sites strategiques, MLL, Pylone, etc.","ENVTECH",
AQ578="AKTIVCO DEFAUT GE &amp; POWER Cabinet","POWER ISSUE",
AQ578="AKTIVCO Coupure ENEO &amp; Baisse de tension","POWER ISSUE",
AQ578="Coupure ENEO &amp; Baisse de tension","POWER ISSUE",
AQ578="Defaut GE &amp; POWER Cabinet","POWER ISSUE",
AQ578="Sharing","POWER ISSUE",
AQ578="Sites strategiques &amp; DataCenter","POWER ISSUE",
AQ578="Exclu","Exclu",
AQ578="SAT","TX ISSUE",
AQ578="SPARE-ISSUE","SPARE-ISSUE",
AQ578="Fiber CAmtel","TX ISSUE",
AQ578="Fiber AOF","TX ISSUE",
AQ578="Projet OCM (HUAWEI)","TRAVAUX-HUAWEI",
AQ578="Projet OCM (NOKIA)","TRAVAUX -NOKIA",
AQ578="ACCESS-ISSUE","ACCESS-ISSUE",
AQ578="Projet OCM (ZTE, NOKIA, autres projets)","TRAVAUX OCM",
AQ578="No root CAuse","No root cause",
AQ578="ODU HS","TX ISSUE",
AQ578="IP &amp; VLAN","TX ISSUE",
AQ578="Warehouse HUAWEI","SPARE-ISSUE",
AQ578="SPARE-HS","SPARE-ISSUE",
AQ578="Power Telco","RAN ISSUE",AQ578="no impacts","no impacts"
),"")</f>
        <v>No root cause</v>
      </c>
      <c r="AQ578" s="127" t="s">
        <v>5344</v>
      </c>
      <c r="AR578" s="48" t="str" cm="1">
        <f t="array" ref="AR578">IFERROR(_xlfn.IFS(
AQ578="MPR ISSUE","ACTIVE",
AQ578="BSS Hardware Issue","ACTIVE",
AQ578="Sites strategiques, MLL, Pylone, etc.","PASSIVE",
AQ578="AKTIVCO DEFAUT GE &amp; POWER Cabinet","PASSIVE",
AQ578="AKTIVCO Coupure ENEO &amp; Baisse de tension","PASSIVE",
AQ578="Coupure ENEO &amp; Baisse de tension","PASSIVE",
AQ578="Defaut GE &amp; POWER Cabinet","PASSIVE",
AQ578="Sharing","PASSIVE",
AQ578="Sites strategiques &amp; DataCenter","PASSIVE",
AQ578="Exclu","Exclu",
AQ578="SAT","ACTIVE",
AQ578="SPARE-ISSUE","SPARE-ISSUE",
AQ578="Fiber CAmtel","ACTIVE",
AQ578="Fiber AOF","ACTIVE",
AQ578="Projet OCM (HUAWEI)","PLANNED WORKS",
AQ578="Projet OCM (NOKIA)","PLANNED WORKS",
AQ578="ACCESS-ISSUE","ACCESS-ISSUE",
AQ578="Projet OCM (ZTE, NOKIA, autres projets)","PLANNED WORKS",
AQ578="No root CAuse","No root cause",
AQ578="ODU HS","ACTIVE",
AQ578="IP &amp; VLAN","ACTIVE",
AQ578="Warehouse HUAWEI","SPARE-ISSUE",
AQ578="SPARE-HS","SPARE-ISSUE",
AQ578="Power Telco","ACTIVE", AQ578="no impacts","no impacts"
),"")</f>
        <v>No root cause</v>
      </c>
      <c r="AS578" s="92" t="s">
        <v>5537</v>
      </c>
      <c r="AT578" s="98" t="s">
        <v>1322</v>
      </c>
      <c r="AV578" s="17" t="s">
        <v>5537</v>
      </c>
      <c r="AW578" s="7" t="s">
        <v>5537</v>
      </c>
      <c r="AX578" s="6" t="s">
        <v>5537</v>
      </c>
      <c r="AY578" s="7"/>
      <c r="AZ578" s="3" t="s">
        <v>5537</v>
      </c>
      <c r="BA578" s="18" t="s">
        <v>5537</v>
      </c>
      <c r="BB578" s="18" t="s">
        <v>5537</v>
      </c>
      <c r="BC578" s="18" t="s">
        <v>5537</v>
      </c>
      <c r="BD578" s="18" t="s">
        <v>5537</v>
      </c>
      <c r="BE578" s="18" t="s">
        <v>5537</v>
      </c>
      <c r="BF578" s="18" t="s">
        <v>5537</v>
      </c>
      <c r="BG578" s="18" t="s">
        <v>5537</v>
      </c>
      <c r="BH578" s="18" t="s">
        <v>5537</v>
      </c>
      <c r="BI578" s="18" t="s">
        <v>5537</v>
      </c>
      <c r="BJ578" s="18" t="s">
        <v>5537</v>
      </c>
      <c r="BK578" s="18" t="s">
        <v>5537</v>
      </c>
      <c r="BL578" s="9" t="s">
        <v>5537</v>
      </c>
      <c r="BM578" s="14" t="s">
        <v>5537</v>
      </c>
      <c r="BN578" s="14" t="s">
        <v>5537</v>
      </c>
      <c r="BO578" s="14" t="str">
        <f>_xlfn.XLOOKUP(B578,'[4]cell downs 18042026 17h'!$B:$B,'[4]cell downs 18042026 17h'!$B:$B,"")</f>
        <v/>
      </c>
      <c r="BP578" s="14" t="str">
        <f>_xlfn.XLOOKUP(B578,'[5]Cells Huawei 19042026 15h'!$B:$B,'[5]Cells Huawei 19042026 15h'!$B:$B,"")</f>
        <v/>
      </c>
      <c r="BQ578" s="9" t="str">
        <f>_xlfn.XLOOKUP(B578,'[6]cells down 19042026 9H40'!$B:$B,'[6]cells down 19042026 9H40'!$B:$B,"")</f>
        <v/>
      </c>
      <c r="BR578" s="9" t="s">
        <v>1322</v>
      </c>
      <c r="BS578" s="9" t="s">
        <v>5537</v>
      </c>
      <c r="BT578" s="108"/>
    </row>
    <row r="579" spans="1:72" s="9" customFormat="1" x14ac:dyDescent="0.35">
      <c r="A579" s="1" t="s">
        <v>4787</v>
      </c>
      <c r="B579" s="8" t="s">
        <v>4788</v>
      </c>
      <c r="C579" s="3" t="str">
        <f>_xlfn.XLOOKUP(B579,'[1]daily break down'!$D:$D,'[1]daily break down'!$E:$E,"")</f>
        <v>CENTRE</v>
      </c>
      <c r="D579" s="1" t="s">
        <v>21</v>
      </c>
      <c r="E579" s="1" t="s">
        <v>80</v>
      </c>
      <c r="F579" s="3" t="s">
        <v>37</v>
      </c>
      <c r="G579" s="1" t="s">
        <v>4769</v>
      </c>
      <c r="H579" s="33" t="str">
        <f>_xlfn.XLOOKUP(B579,[2]CALCULATION!$B:$B,[2]CALCULATION!$H:$H,"")</f>
        <v>NOKIA</v>
      </c>
      <c r="I579" s="28">
        <v>3.5670156634881818E-5</v>
      </c>
      <c r="J579" s="28">
        <v>1.4268062653923776E-4</v>
      </c>
      <c r="K579" s="28">
        <v>7.1340313269300466E-5</v>
      </c>
      <c r="L579" s="28">
        <v>7.1340313269589948E-5</v>
      </c>
      <c r="M579" s="28">
        <v>1.4268062653877459E-4</v>
      </c>
      <c r="N579" s="28">
        <v>1.7835078317354061E-5</v>
      </c>
      <c r="O579" s="28">
        <v>8.9175391586828202E-5</v>
      </c>
      <c r="P579" s="28">
        <v>1.6051570485659184E-4</v>
      </c>
      <c r="Q579" s="28">
        <v>8.9175391587117684E-5</v>
      </c>
      <c r="R579" s="28">
        <v>1.2484554822182582E-4</v>
      </c>
      <c r="S579" s="93">
        <v>1.0701046990452966E-4</v>
      </c>
      <c r="T579" s="93">
        <f>_xlfn.XLOOKUP(B579,'[3]Nur des jours'!$B:$B,'[3]Nur des jours'!$U:$U,"")</f>
        <v>5.3505234952004287E-5</v>
      </c>
      <c r="U579" s="93">
        <v>1.0701046990441385E-4</v>
      </c>
      <c r="V579" s="93">
        <v>1.0701046990429807E-4</v>
      </c>
      <c r="W579" s="93">
        <v>5.3505234952004287E-5</v>
      </c>
      <c r="X579" s="93">
        <v>2.5710423727232006</v>
      </c>
      <c r="Y579" s="93">
        <v>1.0701046990452966E-4</v>
      </c>
      <c r="Z579" s="93">
        <v>7.1340313269416245E-5</v>
      </c>
      <c r="AA579" s="93">
        <v>8.9175391587059801E-5</v>
      </c>
      <c r="AB579" s="93">
        <v>9.4793441256959737E-2</v>
      </c>
      <c r="AC579" s="93">
        <f>_xlfn.XLOOKUP(B579,'[3]Nur des jours'!$B:$B,'[3]Nur des jours'!$N:$N,"")</f>
        <v>1.7835078317388799E-4</v>
      </c>
      <c r="AD579" s="93">
        <v>1.7835078317388799E-4</v>
      </c>
      <c r="AE579" s="93">
        <v>1.2484554822194161E-4</v>
      </c>
      <c r="AF579" s="93">
        <v>1.7835078317388799E-4</v>
      </c>
      <c r="AG579" s="93"/>
      <c r="AH579" s="93">
        <v>3.5670156634766019E-5</v>
      </c>
      <c r="AI579" s="93">
        <v>0</v>
      </c>
      <c r="AJ579" s="93">
        <v>0</v>
      </c>
      <c r="AK579" s="93">
        <v>6.8400650517497219E-5</v>
      </c>
      <c r="AL579" s="93">
        <v>3.5670156634766019E-5</v>
      </c>
      <c r="AM579" s="49" t="s">
        <v>5559</v>
      </c>
      <c r="AN579" s="49"/>
      <c r="AO579" s="48" t="str" cm="1">
        <f t="array" ref="AO579">IFERROR(_xlfn.IFS(
AQ579="MPR ISSUE","PDH",
AQ579="BSS Hardware Issue","BSS",
AQ579="Sites strategiques, MLL, Pylone, etc.","ENVTECH",
AQ579="AKTIVCO DEFAUT GE &amp; POWER Cabinet","AKTIVCO",
AQ579="AKTIVCO Coupure ENEO &amp; Baisse de tension","AKTIVCO GRID ONLY",
AQ579="Coupure ENEO &amp; Baisse de tension","IHS GRID ONLY",
AQ579="Defaut GE &amp; POWER Cabinet","IHS",
AQ579="Sharing","Partners",
AQ579="Sites strategiques &amp; DataCenter","SST &amp; DC",
AQ579="Exclu","Exclu",
AQ579="SAT","SAT",
AQ579="SPARE-ISSUE","SPARE-ISSUE",
AQ579="Fiber CAmtel","TRANS_FO_CAMTEL",
AQ579="Fiber AOF","Fiber AOF",
AQ579="Projet OCM (HUAWEI)","TRAVAUX-HUAWEI",
AQ579="Projet OCM (NOKIA)","TRAVAUX-NOKIA",
AQ579="ACCESS-ISSUE","ACCESS-ISSUE",
AQ579="Projet OCM (ZTE, NOKIA, autres projets)","TRAVAUX OCM",
AQ579="No root CAuse","No root cause",
AQ579="ODU HS","PDH",
AQ579="IP &amp; VLAN","PDH",
AQ579="Warehouse HUAWEI","SPARE-ISSUE",
AQ579="SPARE-HS","SPARE-ISSUE",
AQ579="Power Telco","BSS",AQ579="no impacts","no impacts"
),"")</f>
        <v>No root cause</v>
      </c>
      <c r="AP579" s="48" t="str" cm="1">
        <f t="array" ref="AP579">IFERROR(_xlfn.IFS(
AQ579="MPR ISSUE","TX ISSUE",
AQ579="BSS Hardware Issue","RAN ISSUE",
AQ579="Sites strategiques, MLL, Pylone, etc.","ENVTECH",
AQ579="AKTIVCO DEFAUT GE &amp; POWER Cabinet","POWER ISSUE",
AQ579="AKTIVCO Coupure ENEO &amp; Baisse de tension","POWER ISSUE",
AQ579="Coupure ENEO &amp; Baisse de tension","POWER ISSUE",
AQ579="Defaut GE &amp; POWER Cabinet","POWER ISSUE",
AQ579="Sharing","POWER ISSUE",
AQ579="Sites strategiques &amp; DataCenter","POWER ISSUE",
AQ579="Exclu","Exclu",
AQ579="SAT","TX ISSUE",
AQ579="SPARE-ISSUE","SPARE-ISSUE",
AQ579="Fiber CAmtel","TX ISSUE",
AQ579="Fiber AOF","TX ISSUE",
AQ579="Projet OCM (HUAWEI)","TRAVAUX-HUAWEI",
AQ579="Projet OCM (NOKIA)","TRAVAUX -NOKIA",
AQ579="ACCESS-ISSUE","ACCESS-ISSUE",
AQ579="Projet OCM (ZTE, NOKIA, autres projets)","TRAVAUX OCM",
AQ579="No root CAuse","No root cause",
AQ579="ODU HS","TX ISSUE",
AQ579="IP &amp; VLAN","TX ISSUE",
AQ579="Warehouse HUAWEI","SPARE-ISSUE",
AQ579="SPARE-HS","SPARE-ISSUE",
AQ579="Power Telco","RAN ISSUE",AQ579="no impacts","no impacts"
),"")</f>
        <v>No root cause</v>
      </c>
      <c r="AQ579" s="67" t="s">
        <v>5344</v>
      </c>
      <c r="AR579" s="48" t="str" cm="1">
        <f t="array" ref="AR579">IFERROR(_xlfn.IFS(
AQ579="MPR ISSUE","ACTIVE",
AQ579="BSS Hardware Issue","ACTIVE",
AQ579="Sites strategiques, MLL, Pylone, etc.","PASSIVE",
AQ579="AKTIVCO DEFAUT GE &amp; POWER Cabinet","PASSIVE",
AQ579="AKTIVCO Coupure ENEO &amp; Baisse de tension","PASSIVE",
AQ579="Coupure ENEO &amp; Baisse de tension","PASSIVE",
AQ579="Defaut GE &amp; POWER Cabinet","PASSIVE",
AQ579="Sharing","PASSIVE",
AQ579="Sites strategiques &amp; DataCenter","PASSIVE",
AQ579="Exclu","Exclu",
AQ579="SAT","ACTIVE",
AQ579="SPARE-ISSUE","SPARE-ISSUE",
AQ579="Fiber CAmtel","ACTIVE",
AQ579="Fiber AOF","ACTIVE",
AQ579="Projet OCM (HUAWEI)","PLANNED WORKS",
AQ579="Projet OCM (NOKIA)","PLANNED WORKS",
AQ579="ACCESS-ISSUE","ACCESS-ISSUE",
AQ579="Projet OCM (ZTE, NOKIA, autres projets)","PLANNED WORKS",
AQ579="No root CAuse","No root cause",
AQ579="ODU HS","ACTIVE",
AQ579="IP &amp; VLAN","ACTIVE",
AQ579="Warehouse HUAWEI","SPARE-ISSUE",
AQ579="SPARE-HS","SPARE-ISSUE",
AQ579="Power Telco","ACTIVE", AQ579="no impacts","no impacts"
),"")</f>
        <v>No root cause</v>
      </c>
      <c r="AS579" s="92" t="s">
        <v>5537</v>
      </c>
      <c r="AT579" s="98" t="s">
        <v>4788</v>
      </c>
      <c r="AV579" s="17" t="s">
        <v>5537</v>
      </c>
      <c r="AW579" s="7" t="s">
        <v>5537</v>
      </c>
      <c r="AX579" s="6" t="s">
        <v>5537</v>
      </c>
      <c r="AY579" s="7"/>
      <c r="AZ579" s="3" t="s">
        <v>5537</v>
      </c>
      <c r="BA579" s="18" t="s">
        <v>5537</v>
      </c>
      <c r="BB579" s="18" t="s">
        <v>5537</v>
      </c>
      <c r="BC579" s="18" t="s">
        <v>5537</v>
      </c>
      <c r="BD579" s="18" t="s">
        <v>5537</v>
      </c>
      <c r="BE579" s="18" t="s">
        <v>5537</v>
      </c>
      <c r="BF579" s="18" t="s">
        <v>5537</v>
      </c>
      <c r="BG579" s="18" t="s">
        <v>5537</v>
      </c>
      <c r="BH579" s="18" t="s">
        <v>5537</v>
      </c>
      <c r="BI579" s="18" t="s">
        <v>5537</v>
      </c>
      <c r="BJ579" s="18" t="s">
        <v>5537</v>
      </c>
      <c r="BK579" s="18" t="s">
        <v>5537</v>
      </c>
      <c r="BL579" s="9" t="s">
        <v>5537</v>
      </c>
      <c r="BM579" s="14" t="s">
        <v>5537</v>
      </c>
      <c r="BN579" s="14" t="s">
        <v>5537</v>
      </c>
      <c r="BO579" s="14" t="str">
        <f>_xlfn.XLOOKUP(B579,'[4]cell downs 18042026 17h'!$B:$B,'[4]cell downs 18042026 17h'!$B:$B,"")</f>
        <v/>
      </c>
      <c r="BP579" s="14" t="str">
        <f>_xlfn.XLOOKUP(B579,'[5]Cells Huawei 19042026 15h'!$B:$B,'[5]Cells Huawei 19042026 15h'!$B:$B,"")</f>
        <v/>
      </c>
      <c r="BQ579" s="9" t="str">
        <f>_xlfn.XLOOKUP(B579,'[6]cells down 19042026 9H40'!$B:$B,'[6]cells down 19042026 9H40'!$B:$B,"")</f>
        <v/>
      </c>
      <c r="BR579" s="9" t="s">
        <v>5537</v>
      </c>
      <c r="BS579" s="9" t="s">
        <v>302</v>
      </c>
      <c r="BT579" s="108"/>
    </row>
    <row r="580" spans="1:72" s="9" customFormat="1" x14ac:dyDescent="0.35">
      <c r="A580" s="1" t="s">
        <v>45</v>
      </c>
      <c r="B580" s="1" t="s">
        <v>46</v>
      </c>
      <c r="C580" s="3" t="str">
        <f>_xlfn.XLOOKUP(B580,'[1]daily break down'!$D:$D,'[1]daily break down'!$E:$E,"")</f>
        <v>Douala</v>
      </c>
      <c r="D580" s="1" t="s">
        <v>21</v>
      </c>
      <c r="E580" s="1" t="s">
        <v>30</v>
      </c>
      <c r="F580" s="3" t="s">
        <v>31</v>
      </c>
      <c r="G580" s="1" t="s">
        <v>32</v>
      </c>
      <c r="H580" s="34" t="str">
        <f>_xlfn.XLOOKUP(B580,[2]CALCULATION!$B:$B,[2]CALCULATION!$H:$H,"")</f>
        <v>ZTE</v>
      </c>
      <c r="I580" s="28">
        <v>1.9537436542791351</v>
      </c>
      <c r="J580" s="28">
        <v>39.06723967206284</v>
      </c>
      <c r="K580" s="28">
        <v>22.828864576110131</v>
      </c>
      <c r="L580" s="28">
        <v>26.664761880302365</v>
      </c>
      <c r="M580" s="28">
        <v>0</v>
      </c>
      <c r="N580" s="28">
        <v>3.2373877460170721</v>
      </c>
      <c r="O580" s="28">
        <v>0</v>
      </c>
      <c r="P580" s="28">
        <v>57.271022563514265</v>
      </c>
      <c r="Q580" s="28">
        <v>56.318504535817112</v>
      </c>
      <c r="R580" s="28">
        <v>0</v>
      </c>
      <c r="S580" s="93">
        <v>5.9068709282516201</v>
      </c>
      <c r="T580" s="93">
        <f>_xlfn.XLOOKUP(B580,'[3]Nur des jours'!$B:$B,'[3]Nur des jours'!$U:$U,"")</f>
        <v>45.748313514994315</v>
      </c>
      <c r="U580" s="93">
        <v>30.956951828166883</v>
      </c>
      <c r="V580" s="93">
        <v>15.409507666230066</v>
      </c>
      <c r="W580" s="93">
        <v>45.748313514994315</v>
      </c>
      <c r="X580" s="93">
        <v>3.9872814489502981</v>
      </c>
      <c r="Y580" s="93">
        <v>0</v>
      </c>
      <c r="Z580" s="93">
        <v>0</v>
      </c>
      <c r="AA580" s="93">
        <v>2.8948430232964443E-17</v>
      </c>
      <c r="AB580" s="93">
        <v>16.79534675672668</v>
      </c>
      <c r="AC580" s="93">
        <f>_xlfn.XLOOKUP(B580,'[3]Nur des jours'!$B:$B,'[3]Nur des jours'!$N:$N,"")</f>
        <v>3.1573260794502818</v>
      </c>
      <c r="AD580" s="93">
        <v>3.1573260794502818</v>
      </c>
      <c r="AE580" s="93">
        <v>0</v>
      </c>
      <c r="AF580" s="93">
        <v>0</v>
      </c>
      <c r="AG580" s="93"/>
      <c r="AH580" s="93">
        <v>3.9804091570326108E-17</v>
      </c>
      <c r="AI580" s="93">
        <v>0</v>
      </c>
      <c r="AJ580" s="93">
        <v>0</v>
      </c>
      <c r="AK580" s="93">
        <v>7.6327832942979512E-17</v>
      </c>
      <c r="AL580" s="93">
        <v>3.9804091570326108E-17</v>
      </c>
      <c r="AM580" s="49" t="s">
        <v>5559</v>
      </c>
      <c r="AN580" s="49"/>
      <c r="AO580" s="48" t="str" cm="1">
        <f t="array" ref="AO580">IFERROR(_xlfn.IFS(
AQ580="MPR ISSUE","PDH",
AQ580="BSS Hardware Issue","BSS",
AQ580="Sites strategiques, MLL, Pylone, etc.","ENVTECH",
AQ580="AKTIVCO DEFAUT GE &amp; POWER Cabinet","AKTIVCO",
AQ580="AKTIVCO Coupure ENEO &amp; Baisse de tension","AKTIVCO GRID ONLY",
AQ580="Coupure ENEO &amp; Baisse de tension","IHS GRID ONLY",
AQ580="Defaut GE &amp; POWER Cabinet","IHS",
AQ580="Sharing","Partners",
AQ580="Sites strategiques &amp; DataCenter","SST &amp; DC",
AQ580="Exclu","Exclu",
AQ580="SAT","SAT",
AQ580="SPARE-ISSUE","SPARE-ISSUE",
AQ580="Fiber CAmtel","TRANS_FO_CAMTEL",
AQ580="Fiber AOF","Fiber AOF",
AQ580="Projet OCM (HUAWEI)","TRAVAUX-HUAWEI",
AQ580="Projet OCM (NOKIA)","TRAVAUX-NOKIA",
AQ580="ACCESS-ISSUE","ACCESS-ISSUE",
AQ580="Projet OCM (ZTE, NOKIA, autres projets)","TRAVAUX OCM",
AQ580="No root CAuse","No root cause",
AQ580="ODU HS","PDH",
AQ580="IP &amp; VLAN","PDH",
AQ580="Warehouse HUAWEI","SPARE-ISSUE",
AQ580="SPARE-HS","SPARE-ISSUE",
AQ580="Power Telco","BSS",AQ580="no impacts","no impacts"
),"")</f>
        <v>No root cause</v>
      </c>
      <c r="AP580" s="48" t="str" cm="1">
        <f t="array" ref="AP580">IFERROR(_xlfn.IFS(
AQ580="MPR ISSUE","TX ISSUE",
AQ580="BSS Hardware Issue","RAN ISSUE",
AQ580="Sites strategiques, MLL, Pylone, etc.","ENVTECH",
AQ580="AKTIVCO DEFAUT GE &amp; POWER Cabinet","POWER ISSUE",
AQ580="AKTIVCO Coupure ENEO &amp; Baisse de tension","POWER ISSUE",
AQ580="Coupure ENEO &amp; Baisse de tension","POWER ISSUE",
AQ580="Defaut GE &amp; POWER Cabinet","POWER ISSUE",
AQ580="Sharing","POWER ISSUE",
AQ580="Sites strategiques &amp; DataCenter","POWER ISSUE",
AQ580="Exclu","Exclu",
AQ580="SAT","TX ISSUE",
AQ580="SPARE-ISSUE","SPARE-ISSUE",
AQ580="Fiber CAmtel","TX ISSUE",
AQ580="Fiber AOF","TX ISSUE",
AQ580="Projet OCM (HUAWEI)","TRAVAUX-HUAWEI",
AQ580="Projet OCM (NOKIA)","TRAVAUX -NOKIA",
AQ580="ACCESS-ISSUE","ACCESS-ISSUE",
AQ580="Projet OCM (ZTE, NOKIA, autres projets)","TRAVAUX OCM",
AQ580="No root CAuse","No root cause",
AQ580="ODU HS","TX ISSUE",
AQ580="IP &amp; VLAN","TX ISSUE",
AQ580="Warehouse HUAWEI","SPARE-ISSUE",
AQ580="SPARE-HS","SPARE-ISSUE",
AQ580="Power Telco","RAN ISSUE",AQ580="no impacts","no impacts"
),"")</f>
        <v>No root cause</v>
      </c>
      <c r="AQ580" s="67" t="s">
        <v>5344</v>
      </c>
      <c r="AR580" s="48" t="str" cm="1">
        <f t="array" ref="AR580">IFERROR(_xlfn.IFS(
AQ580="MPR ISSUE","ACTIVE",
AQ580="BSS Hardware Issue","ACTIVE",
AQ580="Sites strategiques, MLL, Pylone, etc.","PASSIVE",
AQ580="AKTIVCO DEFAUT GE &amp; POWER Cabinet","PASSIVE",
AQ580="AKTIVCO Coupure ENEO &amp; Baisse de tension","PASSIVE",
AQ580="Coupure ENEO &amp; Baisse de tension","PASSIVE",
AQ580="Defaut GE &amp; POWER Cabinet","PASSIVE",
AQ580="Sharing","PASSIVE",
AQ580="Sites strategiques &amp; DataCenter","PASSIVE",
AQ580="Exclu","Exclu",
AQ580="SAT","ACTIVE",
AQ580="SPARE-ISSUE","SPARE-ISSUE",
AQ580="Fiber CAmtel","ACTIVE",
AQ580="Fiber AOF","ACTIVE",
AQ580="Projet OCM (HUAWEI)","PLANNED WORKS",
AQ580="Projet OCM (NOKIA)","PLANNED WORKS",
AQ580="ACCESS-ISSUE","ACCESS-ISSUE",
AQ580="Projet OCM (ZTE, NOKIA, autres projets)","PLANNED WORKS",
AQ580="No root CAuse","No root cause",
AQ580="ODU HS","ACTIVE",
AQ580="IP &amp; VLAN","ACTIVE",
AQ580="Warehouse HUAWEI","SPARE-ISSUE",
AQ580="SPARE-HS","SPARE-ISSUE",
AQ580="Power Telco","ACTIVE", AQ580="no impacts","no impacts"
),"")</f>
        <v>No root cause</v>
      </c>
      <c r="AS580" s="92" t="s">
        <v>5537</v>
      </c>
      <c r="AT580" s="98" t="s">
        <v>46</v>
      </c>
      <c r="AV580" s="17" t="s">
        <v>5537</v>
      </c>
      <c r="AW580" s="7" t="s">
        <v>5537</v>
      </c>
      <c r="AX580" s="6" t="s">
        <v>5537</v>
      </c>
      <c r="AY580" s="7"/>
      <c r="AZ580" s="3" t="s">
        <v>5537</v>
      </c>
      <c r="BA580" s="18" t="s">
        <v>5537</v>
      </c>
      <c r="BB580" s="18" t="s">
        <v>5537</v>
      </c>
      <c r="BC580" s="18" t="s">
        <v>5537</v>
      </c>
      <c r="BD580" s="18" t="s">
        <v>5537</v>
      </c>
      <c r="BE580" s="18" t="s">
        <v>5537</v>
      </c>
      <c r="BF580" s="18" t="s">
        <v>5537</v>
      </c>
      <c r="BG580" s="18" t="s">
        <v>5537</v>
      </c>
      <c r="BH580" s="18" t="s">
        <v>5537</v>
      </c>
      <c r="BI580" s="18" t="s">
        <v>5537</v>
      </c>
      <c r="BJ580" s="18" t="s">
        <v>5537</v>
      </c>
      <c r="BK580" s="18" t="s">
        <v>5537</v>
      </c>
      <c r="BL580" s="9" t="s">
        <v>5537</v>
      </c>
      <c r="BM580" s="14" t="s">
        <v>5537</v>
      </c>
      <c r="BN580" s="14" t="s">
        <v>5537</v>
      </c>
      <c r="BO580" s="14" t="str">
        <f>_xlfn.XLOOKUP(B580,'[4]cell downs 18042026 17h'!$B:$B,'[4]cell downs 18042026 17h'!$B:$B,"")</f>
        <v/>
      </c>
      <c r="BP580" s="14" t="str">
        <f>_xlfn.XLOOKUP(B580,'[5]Cells Huawei 19042026 15h'!$B:$B,'[5]Cells Huawei 19042026 15h'!$B:$B,"")</f>
        <v/>
      </c>
      <c r="BQ580" s="9" t="str">
        <f>_xlfn.XLOOKUP(B580,'[6]cells down 19042026 9H40'!$B:$B,'[6]cells down 19042026 9H40'!$B:$B,"")</f>
        <v/>
      </c>
      <c r="BR580" s="9" t="s">
        <v>5537</v>
      </c>
      <c r="BS580" s="9" t="s">
        <v>5537</v>
      </c>
      <c r="BT580" s="108"/>
    </row>
    <row r="581" spans="1:72" s="9" customFormat="1" x14ac:dyDescent="0.35">
      <c r="A581" s="1" t="s">
        <v>2492</v>
      </c>
      <c r="B581" s="8" t="s">
        <v>2493</v>
      </c>
      <c r="C581" s="3" t="str">
        <f>_xlfn.XLOOKUP(B581,'[1]daily break down'!$D:$D,'[1]daily break down'!$E:$E,"")</f>
        <v>Douala</v>
      </c>
      <c r="D581" s="1" t="s">
        <v>11</v>
      </c>
      <c r="E581" s="1" t="s">
        <v>5554</v>
      </c>
      <c r="F581" s="3" t="s">
        <v>31</v>
      </c>
      <c r="G581" s="1" t="s">
        <v>32</v>
      </c>
      <c r="H581" s="34" t="str">
        <f>_xlfn.XLOOKUP(B581,[2]CALCULATION!$B:$B,[2]CALCULATION!$H:$H,"")</f>
        <v>ZTE</v>
      </c>
      <c r="I581" s="28">
        <v>0</v>
      </c>
      <c r="J581" s="28">
        <v>0</v>
      </c>
      <c r="K581" s="28">
        <v>0</v>
      </c>
      <c r="L581" s="28">
        <v>0</v>
      </c>
      <c r="M581" s="28">
        <v>0</v>
      </c>
      <c r="N581" s="28">
        <v>0</v>
      </c>
      <c r="O581" s="28">
        <v>0</v>
      </c>
      <c r="P581" s="28">
        <v>3.6185537791205549E-17</v>
      </c>
      <c r="Q581" s="28">
        <v>24.200756635362541</v>
      </c>
      <c r="R581" s="28">
        <v>0</v>
      </c>
      <c r="S581" s="93">
        <v>0</v>
      </c>
      <c r="T581" s="93">
        <f>_xlfn.XLOOKUP(B581,'[3]Nur des jours'!$B:$B,'[3]Nur des jours'!$U:$U,"")</f>
        <v>15.617054472609599</v>
      </c>
      <c r="U581" s="93">
        <v>13.587244209306771</v>
      </c>
      <c r="V581" s="93">
        <v>5.2518063367319865</v>
      </c>
      <c r="W581" s="93">
        <v>15.617054472609599</v>
      </c>
      <c r="X581" s="93">
        <v>0</v>
      </c>
      <c r="Y581" s="93">
        <v>0</v>
      </c>
      <c r="Z581" s="93">
        <v>0</v>
      </c>
      <c r="AA581" s="93">
        <v>0</v>
      </c>
      <c r="AB581" s="93">
        <v>0</v>
      </c>
      <c r="AC581" s="93">
        <f>_xlfn.XLOOKUP(B581,'[3]Nur des jours'!$B:$B,'[3]Nur des jours'!$N:$N,"")</f>
        <v>0</v>
      </c>
      <c r="AD581" s="93">
        <v>0</v>
      </c>
      <c r="AE581" s="93">
        <v>0</v>
      </c>
      <c r="AF581" s="93">
        <v>0</v>
      </c>
      <c r="AG581" s="93"/>
      <c r="AH581" s="93">
        <v>2.8948430232964443E-17</v>
      </c>
      <c r="AI581" s="93">
        <v>0</v>
      </c>
      <c r="AJ581" s="93">
        <v>0</v>
      </c>
      <c r="AK581" s="93">
        <v>5.5511151231257827E-17</v>
      </c>
      <c r="AL581" s="93">
        <v>2.8948430232964443E-17</v>
      </c>
      <c r="AM581" s="49" t="s">
        <v>5559</v>
      </c>
      <c r="AN581" s="49"/>
      <c r="AO581" s="48" t="str" cm="1">
        <f t="array" ref="AO581">IFERROR(_xlfn.IFS(
AQ581="MPR ISSUE","PDH",
AQ581="BSS Hardware Issue","BSS",
AQ581="Sites strategiques, MLL, Pylone, etc.","ENVTECH",
AQ581="AKTIVCO DEFAUT GE &amp; POWER Cabinet","AKTIVCO",
AQ581="AKTIVCO Coupure ENEO &amp; Baisse de tension","AKTIVCO GRID ONLY",
AQ581="Coupure ENEO &amp; Baisse de tension","IHS GRID ONLY",
AQ581="Defaut GE &amp; POWER Cabinet","IHS",
AQ581="Sharing","Partners",
AQ581="Sites strategiques &amp; DataCenter","SST &amp; DC",
AQ581="Exclu","Exclu",
AQ581="SAT","SAT",
AQ581="SPARE-ISSUE","SPARE-ISSUE",
AQ581="Fiber CAmtel","TRANS_FO_CAMTEL",
AQ581="Fiber AOF","Fiber AOF",
AQ581="Projet OCM (HUAWEI)","TRAVAUX-HUAWEI",
AQ581="Projet OCM (NOKIA)","TRAVAUX-NOKIA",
AQ581="ACCESS-ISSUE","ACCESS-ISSUE",
AQ581="Projet OCM (ZTE, NOKIA, autres projets)","TRAVAUX OCM",
AQ581="No root CAuse","No root cause",
AQ581="ODU HS","PDH",
AQ581="IP &amp; VLAN","PDH",
AQ581="Warehouse HUAWEI","SPARE-ISSUE",
AQ581="SPARE-HS","SPARE-ISSUE",
AQ581="Power Telco","BSS",AQ581="no impacts","no impacts"
),"")</f>
        <v>No root cause</v>
      </c>
      <c r="AP581" s="48" t="str" cm="1">
        <f t="array" ref="AP581">IFERROR(_xlfn.IFS(
AQ581="MPR ISSUE","TX ISSUE",
AQ581="BSS Hardware Issue","RAN ISSUE",
AQ581="Sites strategiques, MLL, Pylone, etc.","ENVTECH",
AQ581="AKTIVCO DEFAUT GE &amp; POWER Cabinet","POWER ISSUE",
AQ581="AKTIVCO Coupure ENEO &amp; Baisse de tension","POWER ISSUE",
AQ581="Coupure ENEO &amp; Baisse de tension","POWER ISSUE",
AQ581="Defaut GE &amp; POWER Cabinet","POWER ISSUE",
AQ581="Sharing","POWER ISSUE",
AQ581="Sites strategiques &amp; DataCenter","POWER ISSUE",
AQ581="Exclu","Exclu",
AQ581="SAT","TX ISSUE",
AQ581="SPARE-ISSUE","SPARE-ISSUE",
AQ581="Fiber CAmtel","TX ISSUE",
AQ581="Fiber AOF","TX ISSUE",
AQ581="Projet OCM (HUAWEI)","TRAVAUX-HUAWEI",
AQ581="Projet OCM (NOKIA)","TRAVAUX -NOKIA",
AQ581="ACCESS-ISSUE","ACCESS-ISSUE",
AQ581="Projet OCM (ZTE, NOKIA, autres projets)","TRAVAUX OCM",
AQ581="No root CAuse","No root cause",
AQ581="ODU HS","TX ISSUE",
AQ581="IP &amp; VLAN","TX ISSUE",
AQ581="Warehouse HUAWEI","SPARE-ISSUE",
AQ581="SPARE-HS","SPARE-ISSUE",
AQ581="Power Telco","RAN ISSUE",AQ581="no impacts","no impacts"
),"")</f>
        <v>No root cause</v>
      </c>
      <c r="AQ581" s="127" t="s">
        <v>5344</v>
      </c>
      <c r="AR581" s="48" t="str" cm="1">
        <f t="array" ref="AR581">IFERROR(_xlfn.IFS(
AQ581="MPR ISSUE","ACTIVE",
AQ581="BSS Hardware Issue","ACTIVE",
AQ581="Sites strategiques, MLL, Pylone, etc.","PASSIVE",
AQ581="AKTIVCO DEFAUT GE &amp; POWER Cabinet","PASSIVE",
AQ581="AKTIVCO Coupure ENEO &amp; Baisse de tension","PASSIVE",
AQ581="Coupure ENEO &amp; Baisse de tension","PASSIVE",
AQ581="Defaut GE &amp; POWER Cabinet","PASSIVE",
AQ581="Sharing","PASSIVE",
AQ581="Sites strategiques &amp; DataCenter","PASSIVE",
AQ581="Exclu","Exclu",
AQ581="SAT","ACTIVE",
AQ581="SPARE-ISSUE","SPARE-ISSUE",
AQ581="Fiber CAmtel","ACTIVE",
AQ581="Fiber AOF","ACTIVE",
AQ581="Projet OCM (HUAWEI)","PLANNED WORKS",
AQ581="Projet OCM (NOKIA)","PLANNED WORKS",
AQ581="ACCESS-ISSUE","ACCESS-ISSUE",
AQ581="Projet OCM (ZTE, NOKIA, autres projets)","PLANNED WORKS",
AQ581="No root CAuse","No root cause",
AQ581="ODU HS","ACTIVE",
AQ581="IP &amp; VLAN","ACTIVE",
AQ581="Warehouse HUAWEI","SPARE-ISSUE",
AQ581="SPARE-HS","SPARE-ISSUE",
AQ581="Power Telco","ACTIVE", AQ581="no impacts","no impacts"
),"")</f>
        <v>No root cause</v>
      </c>
      <c r="AS581" s="92" t="s">
        <v>5537</v>
      </c>
      <c r="AT581" s="98" t="s">
        <v>2493</v>
      </c>
      <c r="AV581" s="17" t="s">
        <v>5537</v>
      </c>
      <c r="AW581" s="7" t="s">
        <v>5537</v>
      </c>
      <c r="AX581" s="6" t="s">
        <v>5537</v>
      </c>
      <c r="AY581" s="7"/>
      <c r="AZ581" s="3" t="s">
        <v>5537</v>
      </c>
      <c r="BA581" s="18" t="s">
        <v>5537</v>
      </c>
      <c r="BB581" s="18" t="s">
        <v>5537</v>
      </c>
      <c r="BC581" s="18" t="s">
        <v>5537</v>
      </c>
      <c r="BD581" s="18" t="s">
        <v>5537</v>
      </c>
      <c r="BE581" s="18" t="s">
        <v>5537</v>
      </c>
      <c r="BF581" s="18" t="s">
        <v>5537</v>
      </c>
      <c r="BG581" s="18" t="s">
        <v>5537</v>
      </c>
      <c r="BH581" s="18" t="s">
        <v>5537</v>
      </c>
      <c r="BI581" s="18" t="s">
        <v>5537</v>
      </c>
      <c r="BJ581" s="18" t="s">
        <v>5537</v>
      </c>
      <c r="BK581" s="18" t="s">
        <v>5537</v>
      </c>
      <c r="BL581" s="9" t="s">
        <v>5537</v>
      </c>
      <c r="BM581" s="14" t="s">
        <v>5537</v>
      </c>
      <c r="BN581" s="14" t="s">
        <v>5537</v>
      </c>
      <c r="BO581" s="14" t="str">
        <f>_xlfn.XLOOKUP(B581,'[4]cell downs 18042026 17h'!$B:$B,'[4]cell downs 18042026 17h'!$B:$B,"")</f>
        <v/>
      </c>
      <c r="BP581" s="14" t="str">
        <f>_xlfn.XLOOKUP(B581,'[5]Cells Huawei 19042026 15h'!$B:$B,'[5]Cells Huawei 19042026 15h'!$B:$B,"")</f>
        <v/>
      </c>
      <c r="BQ581" s="9" t="str">
        <f>_xlfn.XLOOKUP(B581,'[6]cells down 19042026 9H40'!$B:$B,'[6]cells down 19042026 9H40'!$B:$B,"")</f>
        <v/>
      </c>
      <c r="BR581" s="9" t="s">
        <v>5537</v>
      </c>
      <c r="BS581" s="9" t="s">
        <v>12</v>
      </c>
      <c r="BT581" s="108"/>
    </row>
    <row r="582" spans="1:72" s="9" customFormat="1" x14ac:dyDescent="0.35">
      <c r="A582" s="1" t="s">
        <v>168</v>
      </c>
      <c r="B582" s="8" t="s">
        <v>169</v>
      </c>
      <c r="C582" s="3" t="str">
        <f>_xlfn.XLOOKUP(B582,'[1]daily break down'!$D:$D,'[1]daily break down'!$E:$E,"")</f>
        <v>Douala</v>
      </c>
      <c r="D582" s="1" t="s">
        <v>11</v>
      </c>
      <c r="E582" s="1" t="s">
        <v>145</v>
      </c>
      <c r="F582" s="3" t="s">
        <v>31</v>
      </c>
      <c r="G582" s="1" t="s">
        <v>32</v>
      </c>
      <c r="H582" s="34" t="str">
        <f>_xlfn.XLOOKUP(B582,[2]CALCULATION!$B:$B,[2]CALCULATION!$H:$H,"")</f>
        <v>ZTE</v>
      </c>
      <c r="I582" s="28">
        <v>0</v>
      </c>
      <c r="J582" s="28">
        <v>0</v>
      </c>
      <c r="K582" s="28">
        <v>0</v>
      </c>
      <c r="L582" s="28">
        <v>0</v>
      </c>
      <c r="M582" s="28">
        <v>22.641917285187176</v>
      </c>
      <c r="N582" s="28">
        <v>36.680460316237351</v>
      </c>
      <c r="O582" s="28">
        <v>0</v>
      </c>
      <c r="P582" s="28">
        <v>0</v>
      </c>
      <c r="Q582" s="28">
        <v>0</v>
      </c>
      <c r="R582" s="28">
        <v>0</v>
      </c>
      <c r="S582" s="93">
        <v>0</v>
      </c>
      <c r="T582" s="93">
        <f>_xlfn.XLOOKUP(B582,'[3]Nur des jours'!$B:$B,'[3]Nur des jours'!$U:$U,"")</f>
        <v>0</v>
      </c>
      <c r="U582" s="93">
        <v>0</v>
      </c>
      <c r="V582" s="93">
        <v>0</v>
      </c>
      <c r="W582" s="93">
        <v>0</v>
      </c>
      <c r="X582" s="93">
        <v>0</v>
      </c>
      <c r="Y582" s="93">
        <v>0</v>
      </c>
      <c r="Z582" s="93">
        <v>0</v>
      </c>
      <c r="AA582" s="93">
        <v>0</v>
      </c>
      <c r="AB582" s="93">
        <v>0</v>
      </c>
      <c r="AC582" s="93">
        <f>_xlfn.XLOOKUP(B582,'[3]Nur des jours'!$B:$B,'[3]Nur des jours'!$N:$N,"")</f>
        <v>20.598980404242749</v>
      </c>
      <c r="AD582" s="93">
        <v>20.598980404242749</v>
      </c>
      <c r="AE582" s="93">
        <v>13.868556899607057</v>
      </c>
      <c r="AF582" s="93">
        <v>40.743326827096759</v>
      </c>
      <c r="AG582" s="93"/>
      <c r="AH582" s="93">
        <v>0</v>
      </c>
      <c r="AI582" s="93">
        <v>0</v>
      </c>
      <c r="AJ582" s="93">
        <v>0</v>
      </c>
      <c r="AK582" s="93">
        <v>0</v>
      </c>
      <c r="AL582" s="93">
        <v>0</v>
      </c>
      <c r="AM582" s="49" t="s">
        <v>5559</v>
      </c>
      <c r="AN582" s="49"/>
      <c r="AO582" s="48" t="str" cm="1">
        <f t="array" ref="AO582">IFERROR(_xlfn.IFS(
AQ582="MPR ISSUE","PDH",
AQ582="BSS Hardware Issue","BSS",
AQ582="Sites strategiques, MLL, Pylone, etc.","ENVTECH",
AQ582="AKTIVCO DEFAUT GE &amp; POWER Cabinet","AKTIVCO",
AQ582="AKTIVCO Coupure ENEO &amp; Baisse de tension","AKTIVCO GRID ONLY",
AQ582="Coupure ENEO &amp; Baisse de tension","IHS GRID ONLY",
AQ582="Defaut GE &amp; POWER Cabinet","IHS",
AQ582="Sharing","Partners",
AQ582="Sites strategiques &amp; DataCenter","SST &amp; DC",
AQ582="Exclu","Exclu",
AQ582="SAT","SAT",
AQ582="SPARE-ISSUE","SPARE-ISSUE",
AQ582="Fiber CAmtel","TRANS_FO_CAMTEL",
AQ582="Fiber AOF","Fiber AOF",
AQ582="Projet OCM (HUAWEI)","TRAVAUX-HUAWEI",
AQ582="Projet OCM (NOKIA)","TRAVAUX-NOKIA",
AQ582="ACCESS-ISSUE","ACCESS-ISSUE",
AQ582="Projet OCM (ZTE, NOKIA, autres projets)","TRAVAUX OCM",
AQ582="No root CAuse","No root cause",
AQ582="ODU HS","PDH",
AQ582="IP &amp; VLAN","PDH",
AQ582="Warehouse HUAWEI","SPARE-ISSUE",
AQ582="SPARE-HS","SPARE-ISSUE",
AQ582="Power Telco","BSS",AQ582="no impacts","no impacts"
),"")</f>
        <v>No root cause</v>
      </c>
      <c r="AP582" s="48" t="str" cm="1">
        <f t="array" ref="AP582">IFERROR(_xlfn.IFS(
AQ582="MPR ISSUE","TX ISSUE",
AQ582="BSS Hardware Issue","RAN ISSUE",
AQ582="Sites strategiques, MLL, Pylone, etc.","ENVTECH",
AQ582="AKTIVCO DEFAUT GE &amp; POWER Cabinet","POWER ISSUE",
AQ582="AKTIVCO Coupure ENEO &amp; Baisse de tension","POWER ISSUE",
AQ582="Coupure ENEO &amp; Baisse de tension","POWER ISSUE",
AQ582="Defaut GE &amp; POWER Cabinet","POWER ISSUE",
AQ582="Sharing","POWER ISSUE",
AQ582="Sites strategiques &amp; DataCenter","POWER ISSUE",
AQ582="Exclu","Exclu",
AQ582="SAT","TX ISSUE",
AQ582="SPARE-ISSUE","SPARE-ISSUE",
AQ582="Fiber CAmtel","TX ISSUE",
AQ582="Fiber AOF","TX ISSUE",
AQ582="Projet OCM (HUAWEI)","TRAVAUX-HUAWEI",
AQ582="Projet OCM (NOKIA)","TRAVAUX -NOKIA",
AQ582="ACCESS-ISSUE","ACCESS-ISSUE",
AQ582="Projet OCM (ZTE, NOKIA, autres projets)","TRAVAUX OCM",
AQ582="No root CAuse","No root cause",
AQ582="ODU HS","TX ISSUE",
AQ582="IP &amp; VLAN","TX ISSUE",
AQ582="Warehouse HUAWEI","SPARE-ISSUE",
AQ582="SPARE-HS","SPARE-ISSUE",
AQ582="Power Telco","RAN ISSUE",AQ582="no impacts","no impacts"
),"")</f>
        <v>No root cause</v>
      </c>
      <c r="AQ582" s="127" t="s">
        <v>5344</v>
      </c>
      <c r="AR582" s="48" t="str" cm="1">
        <f t="array" ref="AR582">IFERROR(_xlfn.IFS(
AQ582="MPR ISSUE","ACTIVE",
AQ582="BSS Hardware Issue","ACTIVE",
AQ582="Sites strategiques, MLL, Pylone, etc.","PASSIVE",
AQ582="AKTIVCO DEFAUT GE &amp; POWER Cabinet","PASSIVE",
AQ582="AKTIVCO Coupure ENEO &amp; Baisse de tension","PASSIVE",
AQ582="Coupure ENEO &amp; Baisse de tension","PASSIVE",
AQ582="Defaut GE &amp; POWER Cabinet","PASSIVE",
AQ582="Sharing","PASSIVE",
AQ582="Sites strategiques &amp; DataCenter","PASSIVE",
AQ582="Exclu","Exclu",
AQ582="SAT","ACTIVE",
AQ582="SPARE-ISSUE","SPARE-ISSUE",
AQ582="Fiber CAmtel","ACTIVE",
AQ582="Fiber AOF","ACTIVE",
AQ582="Projet OCM (HUAWEI)","PLANNED WORKS",
AQ582="Projet OCM (NOKIA)","PLANNED WORKS",
AQ582="ACCESS-ISSUE","ACCESS-ISSUE",
AQ582="Projet OCM (ZTE, NOKIA, autres projets)","PLANNED WORKS",
AQ582="No root CAuse","No root cause",
AQ582="ODU HS","ACTIVE",
AQ582="IP &amp; VLAN","ACTIVE",
AQ582="Warehouse HUAWEI","SPARE-ISSUE",
AQ582="SPARE-HS","SPARE-ISSUE",
AQ582="Power Telco","ACTIVE", AQ582="no impacts","no impacts"
),"")</f>
        <v>No root cause</v>
      </c>
      <c r="AS582" s="92" t="s">
        <v>5537</v>
      </c>
      <c r="AT582" s="98" t="s">
        <v>169</v>
      </c>
      <c r="AV582" s="17" t="s">
        <v>5537</v>
      </c>
      <c r="AW582" s="7" t="s">
        <v>5537</v>
      </c>
      <c r="AX582" s="6" t="s">
        <v>5537</v>
      </c>
      <c r="AY582" s="7"/>
      <c r="AZ582" s="3" t="s">
        <v>5537</v>
      </c>
      <c r="BA582" s="18" t="s">
        <v>5537</v>
      </c>
      <c r="BB582" s="18" t="s">
        <v>5537</v>
      </c>
      <c r="BC582" s="18" t="s">
        <v>5537</v>
      </c>
      <c r="BD582" s="18" t="s">
        <v>5537</v>
      </c>
      <c r="BE582" s="18" t="s">
        <v>5537</v>
      </c>
      <c r="BF582" s="18" t="s">
        <v>5537</v>
      </c>
      <c r="BG582" s="18" t="s">
        <v>5537</v>
      </c>
      <c r="BH582" s="18" t="s">
        <v>5537</v>
      </c>
      <c r="BI582" s="18" t="s">
        <v>5537</v>
      </c>
      <c r="BJ582" s="18" t="s">
        <v>5537</v>
      </c>
      <c r="BK582" s="18" t="s">
        <v>5537</v>
      </c>
      <c r="BL582" s="9" t="s">
        <v>5537</v>
      </c>
      <c r="BM582" s="14" t="s">
        <v>5537</v>
      </c>
      <c r="BN582" s="14" t="s">
        <v>5537</v>
      </c>
      <c r="BO582" s="14" t="str">
        <f>_xlfn.XLOOKUP(B582,'[4]cell downs 18042026 17h'!$B:$B,'[4]cell downs 18042026 17h'!$B:$B,"")</f>
        <v/>
      </c>
      <c r="BP582" s="14" t="str">
        <f>_xlfn.XLOOKUP(B582,'[5]Cells Huawei 19042026 15h'!$B:$B,'[5]Cells Huawei 19042026 15h'!$B:$B,"")</f>
        <v/>
      </c>
      <c r="BQ582" s="9" t="str">
        <f>_xlfn.XLOOKUP(B582,'[6]cells down 19042026 9H40'!$B:$B,'[6]cells down 19042026 9H40'!$B:$B,"")</f>
        <v/>
      </c>
      <c r="BR582" s="9" t="s">
        <v>5537</v>
      </c>
      <c r="BS582" s="9" t="s">
        <v>12</v>
      </c>
      <c r="BT582" s="108"/>
    </row>
    <row r="583" spans="1:72" s="9" customFormat="1" x14ac:dyDescent="0.35">
      <c r="A583" s="3" t="s">
        <v>2097</v>
      </c>
      <c r="B583" s="25" t="s">
        <v>2098</v>
      </c>
      <c r="C583" s="3" t="str">
        <f>_xlfn.XLOOKUP(B583,'[1]daily break down'!$D:$D,'[1]daily break down'!$E:$E,"")</f>
        <v>Douala</v>
      </c>
      <c r="D583" s="1" t="s">
        <v>5499</v>
      </c>
      <c r="E583" s="3" t="s">
        <v>5498</v>
      </c>
      <c r="F583" s="3" t="s">
        <v>31</v>
      </c>
      <c r="G583" s="3" t="s">
        <v>32</v>
      </c>
      <c r="H583" s="34" t="str">
        <f>_xlfn.XLOOKUP(B583,[2]CALCULATION!$B:$B,[2]CALCULATION!$H:$H,"")</f>
        <v>ZTE</v>
      </c>
      <c r="I583" s="28">
        <v>0</v>
      </c>
      <c r="J583" s="28">
        <v>0</v>
      </c>
      <c r="K583" s="28">
        <v>0</v>
      </c>
      <c r="L583" s="28">
        <v>0</v>
      </c>
      <c r="M583" s="28">
        <v>0</v>
      </c>
      <c r="N583" s="28">
        <v>0</v>
      </c>
      <c r="O583" s="28">
        <v>0</v>
      </c>
      <c r="P583" s="28">
        <v>0</v>
      </c>
      <c r="Q583" s="28">
        <v>0</v>
      </c>
      <c r="R583" s="28">
        <v>0</v>
      </c>
      <c r="S583" s="93">
        <v>10.192408391903728</v>
      </c>
      <c r="T583" s="93">
        <f>_xlfn.XLOOKUP(B583,'[3]Nur des jours'!$B:$B,'[3]Nur des jours'!$U:$U,"")</f>
        <v>0</v>
      </c>
      <c r="U583" s="93">
        <v>0</v>
      </c>
      <c r="V583" s="93">
        <v>0</v>
      </c>
      <c r="W583" s="93">
        <v>0</v>
      </c>
      <c r="X583" s="93">
        <v>0</v>
      </c>
      <c r="Y583" s="93">
        <v>0</v>
      </c>
      <c r="Z583" s="93">
        <v>0</v>
      </c>
      <c r="AA583" s="93">
        <v>0</v>
      </c>
      <c r="AB583" s="93">
        <v>0</v>
      </c>
      <c r="AC583" s="93">
        <f>_xlfn.XLOOKUP(B583,'[3]Nur des jours'!$B:$B,'[3]Nur des jours'!$N:$N,"")</f>
        <v>0</v>
      </c>
      <c r="AD583" s="93">
        <v>0</v>
      </c>
      <c r="AE583" s="93">
        <v>8.1506129559716154</v>
      </c>
      <c r="AF583" s="93">
        <v>37.249078283152549</v>
      </c>
      <c r="AG583" s="93"/>
      <c r="AH583" s="93">
        <v>0</v>
      </c>
      <c r="AI583" s="93">
        <v>0</v>
      </c>
      <c r="AJ583" s="93">
        <v>0</v>
      </c>
      <c r="AK583" s="93">
        <v>0</v>
      </c>
      <c r="AL583" s="93">
        <v>0</v>
      </c>
      <c r="AM583" s="49" t="s">
        <v>5559</v>
      </c>
      <c r="AN583" s="49"/>
      <c r="AO583" s="48" t="str" cm="1">
        <f t="array" ref="AO583">IFERROR(_xlfn.IFS(
AQ583="MPR ISSUE","PDH",
AQ583="BSS Hardware Issue","BSS",
AQ583="Sites strategiques, MLL, Pylone, etc.","ENVTECH",
AQ583="AKTIVCO DEFAUT GE &amp; POWER Cabinet","AKTIVCO",
AQ583="AKTIVCO Coupure ENEO &amp; Baisse de tension","AKTIVCO GRID ONLY",
AQ583="Coupure ENEO &amp; Baisse de tension","IHS GRID ONLY",
AQ583="Defaut GE &amp; POWER Cabinet","IHS",
AQ583="Sharing","Partners",
AQ583="Sites strategiques &amp; DataCenter","SST &amp; DC",
AQ583="Exclu","Exclu",
AQ583="SAT","SAT",
AQ583="SPARE-ISSUE","SPARE-ISSUE",
AQ583="Fiber CAmtel","TRANS_FO_CAMTEL",
AQ583="Fiber AOF","Fiber AOF",
AQ583="Projet OCM (HUAWEI)","TRAVAUX-HUAWEI",
AQ583="Projet OCM (NOKIA)","TRAVAUX-NOKIA",
AQ583="ACCESS-ISSUE","ACCESS-ISSUE",
AQ583="Projet OCM (ZTE, NOKIA, autres projets)","TRAVAUX OCM",
AQ583="No root CAuse","No root cause",
AQ583="ODU HS","PDH",
AQ583="IP &amp; VLAN","PDH",
AQ583="Warehouse HUAWEI","SPARE-ISSUE",
AQ583="SPARE-HS","SPARE-ISSUE",
AQ583="Power Telco","BSS",AQ583="no impacts","no impacts"
),"")</f>
        <v>No root cause</v>
      </c>
      <c r="AP583" s="48" t="str" cm="1">
        <f t="array" ref="AP583">IFERROR(_xlfn.IFS(
AQ583="MPR ISSUE","TX ISSUE",
AQ583="BSS Hardware Issue","RAN ISSUE",
AQ583="Sites strategiques, MLL, Pylone, etc.","ENVTECH",
AQ583="AKTIVCO DEFAUT GE &amp; POWER Cabinet","POWER ISSUE",
AQ583="AKTIVCO Coupure ENEO &amp; Baisse de tension","POWER ISSUE",
AQ583="Coupure ENEO &amp; Baisse de tension","POWER ISSUE",
AQ583="Defaut GE &amp; POWER Cabinet","POWER ISSUE",
AQ583="Sharing","POWER ISSUE",
AQ583="Sites strategiques &amp; DataCenter","POWER ISSUE",
AQ583="Exclu","Exclu",
AQ583="SAT","TX ISSUE",
AQ583="SPARE-ISSUE","SPARE-ISSUE",
AQ583="Fiber CAmtel","TX ISSUE",
AQ583="Fiber AOF","TX ISSUE",
AQ583="Projet OCM (HUAWEI)","TRAVAUX-HUAWEI",
AQ583="Projet OCM (NOKIA)","TRAVAUX -NOKIA",
AQ583="ACCESS-ISSUE","ACCESS-ISSUE",
AQ583="Projet OCM (ZTE, NOKIA, autres projets)","TRAVAUX OCM",
AQ583="No root CAuse","No root cause",
AQ583="ODU HS","TX ISSUE",
AQ583="IP &amp; VLAN","TX ISSUE",
AQ583="Warehouse HUAWEI","SPARE-ISSUE",
AQ583="SPARE-HS","SPARE-ISSUE",
AQ583="Power Telco","RAN ISSUE",AQ583="no impacts","no impacts"
),"")</f>
        <v>No root cause</v>
      </c>
      <c r="AQ583" s="67" t="s">
        <v>5344</v>
      </c>
      <c r="AR583" s="48" t="str" cm="1">
        <f t="array" ref="AR583">IFERROR(_xlfn.IFS(
AQ583="MPR ISSUE","ACTIVE",
AQ583="BSS Hardware Issue","ACTIVE",
AQ583="Sites strategiques, MLL, Pylone, etc.","PASSIVE",
AQ583="AKTIVCO DEFAUT GE &amp; POWER Cabinet","PASSIVE",
AQ583="AKTIVCO Coupure ENEO &amp; Baisse de tension","PASSIVE",
AQ583="Coupure ENEO &amp; Baisse de tension","PASSIVE",
AQ583="Defaut GE &amp; POWER Cabinet","PASSIVE",
AQ583="Sharing","PASSIVE",
AQ583="Sites strategiques &amp; DataCenter","PASSIVE",
AQ583="Exclu","Exclu",
AQ583="SAT","ACTIVE",
AQ583="SPARE-ISSUE","SPARE-ISSUE",
AQ583="Fiber CAmtel","ACTIVE",
AQ583="Fiber AOF","ACTIVE",
AQ583="Projet OCM (HUAWEI)","PLANNED WORKS",
AQ583="Projet OCM (NOKIA)","PLANNED WORKS",
AQ583="ACCESS-ISSUE","ACCESS-ISSUE",
AQ583="Projet OCM (ZTE, NOKIA, autres projets)","PLANNED WORKS",
AQ583="No root CAuse","No root cause",
AQ583="ODU HS","ACTIVE",
AQ583="IP &amp; VLAN","ACTIVE",
AQ583="Warehouse HUAWEI","SPARE-ISSUE",
AQ583="SPARE-HS","SPARE-ISSUE",
AQ583="Power Telco","ACTIVE", AQ583="no impacts","no impacts"
),"")</f>
        <v>No root cause</v>
      </c>
      <c r="AS583" s="92" t="s">
        <v>5537</v>
      </c>
      <c r="AT583" s="98" t="s">
        <v>2098</v>
      </c>
      <c r="AV583" s="17" t="s">
        <v>5537</v>
      </c>
      <c r="AW583" s="7" t="s">
        <v>5537</v>
      </c>
      <c r="AX583" s="6" t="s">
        <v>5537</v>
      </c>
      <c r="AY583" s="7"/>
      <c r="AZ583" s="3" t="s">
        <v>5537</v>
      </c>
      <c r="BA583" s="18" t="s">
        <v>5537</v>
      </c>
      <c r="BB583" s="18" t="s">
        <v>5537</v>
      </c>
      <c r="BC583" s="18" t="s">
        <v>5537</v>
      </c>
      <c r="BD583" s="18" t="s">
        <v>5537</v>
      </c>
      <c r="BE583" s="18" t="s">
        <v>5537</v>
      </c>
      <c r="BF583" s="18" t="s">
        <v>5537</v>
      </c>
      <c r="BG583" s="18" t="s">
        <v>5537</v>
      </c>
      <c r="BH583" s="18" t="s">
        <v>5537</v>
      </c>
      <c r="BI583" s="18" t="s">
        <v>5537</v>
      </c>
      <c r="BJ583" s="18" t="s">
        <v>5537</v>
      </c>
      <c r="BK583" s="18" t="s">
        <v>5537</v>
      </c>
      <c r="BL583" s="9" t="s">
        <v>5537</v>
      </c>
      <c r="BM583" s="14" t="s">
        <v>5537</v>
      </c>
      <c r="BN583" s="14" t="s">
        <v>5537</v>
      </c>
      <c r="BO583" s="14" t="str">
        <f>_xlfn.XLOOKUP(B583,'[4]cell downs 18042026 17h'!$B:$B,'[4]cell downs 18042026 17h'!$B:$B,"")</f>
        <v/>
      </c>
      <c r="BP583" s="14" t="str">
        <f>_xlfn.XLOOKUP(B583,'[5]Cells Huawei 19042026 15h'!$B:$B,'[5]Cells Huawei 19042026 15h'!$B:$B,"")</f>
        <v/>
      </c>
      <c r="BQ583" s="9" t="str">
        <f>_xlfn.XLOOKUP(B583,'[6]cells down 19042026 9H40'!$B:$B,'[6]cells down 19042026 9H40'!$B:$B,"")</f>
        <v/>
      </c>
      <c r="BR583" s="9" t="s">
        <v>5537</v>
      </c>
      <c r="BS583" s="9" t="s">
        <v>5459</v>
      </c>
      <c r="BT583" s="108"/>
    </row>
    <row r="584" spans="1:72" s="9" customFormat="1" x14ac:dyDescent="0.35">
      <c r="A584" s="19" t="s">
        <v>5412</v>
      </c>
      <c r="B584" s="26" t="s">
        <v>5413</v>
      </c>
      <c r="C584" s="3" t="str">
        <f>_xlfn.XLOOKUP(B584,'[1]daily break down'!$D:$D,'[1]daily break down'!$E:$E,"")</f>
        <v>CENTRE</v>
      </c>
      <c r="D584" s="19" t="s">
        <v>357</v>
      </c>
      <c r="E584" s="19" t="s">
        <v>987</v>
      </c>
      <c r="F584" s="19" t="s">
        <v>69</v>
      </c>
      <c r="G584" s="19" t="s">
        <v>502</v>
      </c>
      <c r="H584" s="34" t="str">
        <f>_xlfn.XLOOKUP(B584,[2]CALCULATION!$B:$B,[2]CALCULATION!$H:$H,"")</f>
        <v>ZTE</v>
      </c>
      <c r="I584" s="28">
        <v>0</v>
      </c>
      <c r="J584" s="28">
        <v>0</v>
      </c>
      <c r="K584" s="28">
        <v>0</v>
      </c>
      <c r="L584" s="28">
        <v>0</v>
      </c>
      <c r="M584" s="28">
        <v>0</v>
      </c>
      <c r="N584" s="28">
        <v>0</v>
      </c>
      <c r="O584" s="28">
        <v>0</v>
      </c>
      <c r="P584" s="28">
        <v>0</v>
      </c>
      <c r="Q584" s="28">
        <v>0</v>
      </c>
      <c r="R584" s="28">
        <v>0</v>
      </c>
      <c r="S584" s="93">
        <v>0</v>
      </c>
      <c r="T584" s="93">
        <f>_xlfn.XLOOKUP(B584,'[3]Nur des jours'!$B:$B,'[3]Nur des jours'!$U:$U,"")</f>
        <v>8.6500129839370537E-3</v>
      </c>
      <c r="U584" s="93">
        <v>0</v>
      </c>
      <c r="V584" s="93" t="s">
        <v>5537</v>
      </c>
      <c r="W584" s="93">
        <v>8.6500129839370554E-3</v>
      </c>
      <c r="X584" s="93">
        <v>0</v>
      </c>
      <c r="Y584" s="93">
        <v>0</v>
      </c>
      <c r="Z584" s="93">
        <v>0</v>
      </c>
      <c r="AA584" s="93">
        <v>0</v>
      </c>
      <c r="AB584" s="93">
        <v>0</v>
      </c>
      <c r="AC584" s="93">
        <f>_xlfn.XLOOKUP(B584,'[3]Nur des jours'!$B:$B,'[3]Nur des jours'!$N:$N,"")</f>
        <v>0</v>
      </c>
      <c r="AD584" s="93">
        <v>0</v>
      </c>
      <c r="AE584" s="93">
        <v>0</v>
      </c>
      <c r="AF584" s="93">
        <v>29.494118704574049</v>
      </c>
      <c r="AG584" s="93"/>
      <c r="AH584" s="93">
        <v>0</v>
      </c>
      <c r="AI584" s="93">
        <v>0</v>
      </c>
      <c r="AJ584" s="93">
        <v>0</v>
      </c>
      <c r="AK584" s="93">
        <v>0</v>
      </c>
      <c r="AL584" s="93">
        <v>0</v>
      </c>
      <c r="AM584" s="49" t="s">
        <v>5598</v>
      </c>
      <c r="AN584" s="49"/>
      <c r="AO584" s="48" t="str" cm="1">
        <f t="array" ref="AO584">IFERROR(_xlfn.IFS(
AQ584="MPR ISSUE","PDH",
AQ584="BSS Hardware Issue","BSS",
AQ584="Sites strategiques, MLL, Pylone, etc.","ENVTECH",
AQ584="AKTIVCO DEFAUT GE &amp; POWER Cabinet","AKTIVCO",
AQ584="AKTIVCO Coupure ENEO &amp; Baisse de tension","AKTIVCO GRID ONLY",
AQ584="Coupure ENEO &amp; Baisse de tension","IHS GRID ONLY",
AQ584="Defaut GE &amp; POWER Cabinet","IHS",
AQ584="Sharing","Partners",
AQ584="Sites strategiques &amp; DataCenter","SST &amp; DC",
AQ584="Exclu","Exclu",
AQ584="SAT","SAT",
AQ584="SPARE-ISSUE","SPARE-ISSUE",
AQ584="Fiber CAmtel","TRANS_FO_CAMTEL",
AQ584="Fiber AOF","Fiber AOF",
AQ584="Projet OCM (HUAWEI)","TRAVAUX-HUAWEI",
AQ584="Projet OCM (NOKIA)","TRAVAUX-NOKIA",
AQ584="ACCESS-ISSUE","ACCESS-ISSUE",
AQ584="Projet OCM (ZTE, NOKIA, autres projets)","TRAVAUX OCM",
AQ584="No root CAuse","No root cause",
AQ584="ODU HS","PDH",
AQ584="IP &amp; VLAN","PDH",
AQ584="Warehouse HUAWEI","SPARE-ISSUE",
AQ584="SPARE-HS","SPARE-ISSUE",
AQ584="Power Telco","BSS",AQ584="no impacts","no impacts"
),"")</f>
        <v>Exclu</v>
      </c>
      <c r="AP584" s="48" t="str" cm="1">
        <f t="array" ref="AP584">IFERROR(_xlfn.IFS(
AQ584="MPR ISSUE","TX ISSUE",
AQ584="BSS Hardware Issue","RAN ISSUE",
AQ584="Sites strategiques, MLL, Pylone, etc.","ENVTECH",
AQ584="AKTIVCO DEFAUT GE &amp; POWER Cabinet","POWER ISSUE",
AQ584="AKTIVCO Coupure ENEO &amp; Baisse de tension","POWER ISSUE",
AQ584="Coupure ENEO &amp; Baisse de tension","POWER ISSUE",
AQ584="Defaut GE &amp; POWER Cabinet","POWER ISSUE",
AQ584="Sharing","POWER ISSUE",
AQ584="Sites strategiques &amp; DataCenter","POWER ISSUE",
AQ584="Exclu","Exclu",
AQ584="SAT","TX ISSUE",
AQ584="SPARE-ISSUE","SPARE-ISSUE",
AQ584="Fiber CAmtel","TX ISSUE",
AQ584="Fiber AOF","TX ISSUE",
AQ584="Projet OCM (HUAWEI)","TRAVAUX-HUAWEI",
AQ584="Projet OCM (NOKIA)","TRAVAUX -NOKIA",
AQ584="ACCESS-ISSUE","ACCESS-ISSUE",
AQ584="Projet OCM (ZTE, NOKIA, autres projets)","TRAVAUX OCM",
AQ584="No root CAuse","No root cause",
AQ584="ODU HS","TX ISSUE",
AQ584="IP &amp; VLAN","TX ISSUE",
AQ584="Warehouse HUAWEI","SPARE-ISSUE",
AQ584="SPARE-HS","SPARE-ISSUE",
AQ584="Power Telco","RAN ISSUE",AQ584="no impacts","no impacts"
),"")</f>
        <v>Exclu</v>
      </c>
      <c r="AQ584" s="67" t="s">
        <v>5598</v>
      </c>
      <c r="AR584" s="48" t="str" cm="1">
        <f t="array" ref="AR584">IFERROR(_xlfn.IFS(
AQ584="MPR ISSUE","ACTIVE",
AQ584="BSS Hardware Issue","ACTIVE",
AQ584="Sites strategiques, MLL, Pylone, etc.","PASSIVE",
AQ584="AKTIVCO DEFAUT GE &amp; POWER Cabinet","PASSIVE",
AQ584="AKTIVCO Coupure ENEO &amp; Baisse de tension","PASSIVE",
AQ584="Coupure ENEO &amp; Baisse de tension","PASSIVE",
AQ584="Defaut GE &amp; POWER Cabinet","PASSIVE",
AQ584="Sharing","PASSIVE",
AQ584="Sites strategiques &amp; DataCenter","PASSIVE",
AQ584="Exclu","Exclu",
AQ584="SAT","ACTIVE",
AQ584="SPARE-ISSUE","SPARE-ISSUE",
AQ584="Fiber CAmtel","ACTIVE",
AQ584="Fiber AOF","ACTIVE",
AQ584="Projet OCM (HUAWEI)","PLANNED WORKS",
AQ584="Projet OCM (NOKIA)","PLANNED WORKS",
AQ584="ACCESS-ISSUE","ACCESS-ISSUE",
AQ584="Projet OCM (ZTE, NOKIA, autres projets)","PLANNED WORKS",
AQ584="No root CAuse","No root cause",
AQ584="ODU HS","ACTIVE",
AQ584="IP &amp; VLAN","ACTIVE",
AQ584="Warehouse HUAWEI","SPARE-ISSUE",
AQ584="SPARE-HS","SPARE-ISSUE",
AQ584="Power Telco","ACTIVE", AQ584="no impacts","no impacts"
),"")</f>
        <v>Exclu</v>
      </c>
      <c r="AS584" s="92" t="s">
        <v>5537</v>
      </c>
      <c r="AT584" s="98" t="s">
        <v>5413</v>
      </c>
      <c r="AV584" s="17" t="s">
        <v>5537</v>
      </c>
      <c r="AW584" s="7" t="s">
        <v>5537</v>
      </c>
      <c r="AX584" s="6" t="s">
        <v>5537</v>
      </c>
      <c r="AY584" s="7"/>
      <c r="AZ584" s="3" t="s">
        <v>5537</v>
      </c>
      <c r="BA584" s="18" t="s">
        <v>5537</v>
      </c>
      <c r="BB584" s="18" t="s">
        <v>5537</v>
      </c>
      <c r="BC584" s="18" t="s">
        <v>5537</v>
      </c>
      <c r="BD584" s="18" t="s">
        <v>5537</v>
      </c>
      <c r="BE584" s="18" t="s">
        <v>5537</v>
      </c>
      <c r="BF584" s="18" t="s">
        <v>5537</v>
      </c>
      <c r="BG584" s="18" t="s">
        <v>5537</v>
      </c>
      <c r="BH584" s="18" t="s">
        <v>5537</v>
      </c>
      <c r="BI584" s="18" t="s">
        <v>5537</v>
      </c>
      <c r="BJ584" s="18" t="s">
        <v>5537</v>
      </c>
      <c r="BK584" s="18" t="s">
        <v>5537</v>
      </c>
      <c r="BL584" s="9" t="s">
        <v>5537</v>
      </c>
      <c r="BM584" s="14" t="s">
        <v>5537</v>
      </c>
      <c r="BN584" s="14" t="s">
        <v>5537</v>
      </c>
      <c r="BO584" s="14" t="str">
        <f>_xlfn.XLOOKUP(B584,'[4]cell downs 18042026 17h'!$B:$B,'[4]cell downs 18042026 17h'!$B:$B,"")</f>
        <v/>
      </c>
      <c r="BP584" s="14" t="str">
        <f>_xlfn.XLOOKUP(B584,'[5]Cells Huawei 19042026 15h'!$B:$B,'[5]Cells Huawei 19042026 15h'!$B:$B,"")</f>
        <v/>
      </c>
      <c r="BQ584" s="9" t="str">
        <f>_xlfn.XLOOKUP(B584,'[6]cells down 19042026 9H40'!$B:$B,'[6]cells down 19042026 9H40'!$B:$B,"")</f>
        <v/>
      </c>
      <c r="BR584" s="9" t="s">
        <v>5537</v>
      </c>
      <c r="BS584" s="9" t="s">
        <v>5580</v>
      </c>
      <c r="BT584" s="108"/>
    </row>
    <row r="585" spans="1:72" s="9" customFormat="1" x14ac:dyDescent="0.35">
      <c r="A585" s="1" t="s">
        <v>134</v>
      </c>
      <c r="B585" s="8" t="s">
        <v>135</v>
      </c>
      <c r="C585" s="3" t="str">
        <f>_xlfn.XLOOKUP(B585,'[1]daily break down'!$D:$D,'[1]daily break down'!$E:$E,"")</f>
        <v>Douala</v>
      </c>
      <c r="D585" s="1" t="s">
        <v>11</v>
      </c>
      <c r="E585" s="1" t="s">
        <v>12</v>
      </c>
      <c r="F585" s="3" t="s">
        <v>31</v>
      </c>
      <c r="G585" s="1" t="s">
        <v>32</v>
      </c>
      <c r="H585" s="34" t="str">
        <f>_xlfn.XLOOKUP(B585,[2]CALCULATION!$B:$B,[2]CALCULATION!$H:$H,"")</f>
        <v>ZTE</v>
      </c>
      <c r="I585" s="28">
        <v>0</v>
      </c>
      <c r="J585" s="28">
        <v>0</v>
      </c>
      <c r="K585" s="28">
        <v>0</v>
      </c>
      <c r="L585" s="28">
        <v>0</v>
      </c>
      <c r="M585" s="28">
        <v>0</v>
      </c>
      <c r="N585" s="28">
        <v>0</v>
      </c>
      <c r="O585" s="28">
        <v>4.071873225409707</v>
      </c>
      <c r="P585" s="28">
        <v>6.0380479292760656</v>
      </c>
      <c r="Q585" s="28">
        <v>0</v>
      </c>
      <c r="R585" s="28">
        <v>0.73817605647869944</v>
      </c>
      <c r="S585" s="93">
        <v>0</v>
      </c>
      <c r="T585" s="93">
        <f>_xlfn.XLOOKUP(B585,'[3]Nur des jours'!$B:$B,'[3]Nur des jours'!$U:$U,"")</f>
        <v>0</v>
      </c>
      <c r="U585" s="93">
        <v>0</v>
      </c>
      <c r="V585" s="93">
        <v>0</v>
      </c>
      <c r="W585" s="93">
        <v>0</v>
      </c>
      <c r="X585" s="93">
        <v>0</v>
      </c>
      <c r="Y585" s="93">
        <v>0</v>
      </c>
      <c r="Z585" s="93">
        <v>0</v>
      </c>
      <c r="AA585" s="93">
        <v>0</v>
      </c>
      <c r="AB585" s="93">
        <v>0</v>
      </c>
      <c r="AC585" s="93">
        <f>_xlfn.XLOOKUP(B585,'[3]Nur des jours'!$B:$B,'[3]Nur des jours'!$N:$N,"")</f>
        <v>0</v>
      </c>
      <c r="AD585" s="93">
        <v>0</v>
      </c>
      <c r="AE585" s="93">
        <v>0</v>
      </c>
      <c r="AF585" s="93">
        <v>28.929781156455018</v>
      </c>
      <c r="AG585" s="93"/>
      <c r="AH585" s="93">
        <v>0</v>
      </c>
      <c r="AI585" s="93">
        <v>0</v>
      </c>
      <c r="AJ585" s="93">
        <v>0</v>
      </c>
      <c r="AK585" s="93">
        <v>0</v>
      </c>
      <c r="AL585" s="93">
        <v>0</v>
      </c>
      <c r="AM585" s="49" t="s">
        <v>5559</v>
      </c>
      <c r="AN585" s="49"/>
      <c r="AO585" s="48" t="str" cm="1">
        <f t="array" ref="AO585">IFERROR(_xlfn.IFS(
AQ585="MPR ISSUE","PDH",
AQ585="BSS Hardware Issue","BSS",
AQ585="Sites strategiques, MLL, Pylone, etc.","ENVTECH",
AQ585="AKTIVCO DEFAUT GE &amp; POWER Cabinet","AKTIVCO",
AQ585="AKTIVCO Coupure ENEO &amp; Baisse de tension","AKTIVCO GRID ONLY",
AQ585="Coupure ENEO &amp; Baisse de tension","IHS GRID ONLY",
AQ585="Defaut GE &amp; POWER Cabinet","IHS",
AQ585="Sharing","Partners",
AQ585="Sites strategiques &amp; DataCenter","SST &amp; DC",
AQ585="Exclu","Exclu",
AQ585="SAT","SAT",
AQ585="SPARE-ISSUE","SPARE-ISSUE",
AQ585="Fiber CAmtel","TRANS_FO_CAMTEL",
AQ585="Fiber AOF","Fiber AOF",
AQ585="Projet OCM (HUAWEI)","TRAVAUX-HUAWEI",
AQ585="Projet OCM (NOKIA)","TRAVAUX-NOKIA",
AQ585="ACCESS-ISSUE","ACCESS-ISSUE",
AQ585="Projet OCM (ZTE, NOKIA, autres projets)","TRAVAUX OCM",
AQ585="No root CAuse","No root cause",
AQ585="ODU HS","PDH",
AQ585="IP &amp; VLAN","PDH",
AQ585="Warehouse HUAWEI","SPARE-ISSUE",
AQ585="SPARE-HS","SPARE-ISSUE",
AQ585="Power Telco","BSS",AQ585="no impacts","no impacts"
),"")</f>
        <v>No root cause</v>
      </c>
      <c r="AP585" s="48" t="str" cm="1">
        <f t="array" ref="AP585">IFERROR(_xlfn.IFS(
AQ585="MPR ISSUE","TX ISSUE",
AQ585="BSS Hardware Issue","RAN ISSUE",
AQ585="Sites strategiques, MLL, Pylone, etc.","ENVTECH",
AQ585="AKTIVCO DEFAUT GE &amp; POWER Cabinet","POWER ISSUE",
AQ585="AKTIVCO Coupure ENEO &amp; Baisse de tension","POWER ISSUE",
AQ585="Coupure ENEO &amp; Baisse de tension","POWER ISSUE",
AQ585="Defaut GE &amp; POWER Cabinet","POWER ISSUE",
AQ585="Sharing","POWER ISSUE",
AQ585="Sites strategiques &amp; DataCenter","POWER ISSUE",
AQ585="Exclu","Exclu",
AQ585="SAT","TX ISSUE",
AQ585="SPARE-ISSUE","SPARE-ISSUE",
AQ585="Fiber CAmtel","TX ISSUE",
AQ585="Fiber AOF","TX ISSUE",
AQ585="Projet OCM (HUAWEI)","TRAVAUX-HUAWEI",
AQ585="Projet OCM (NOKIA)","TRAVAUX -NOKIA",
AQ585="ACCESS-ISSUE","ACCESS-ISSUE",
AQ585="Projet OCM (ZTE, NOKIA, autres projets)","TRAVAUX OCM",
AQ585="No root CAuse","No root cause",
AQ585="ODU HS","TX ISSUE",
AQ585="IP &amp; VLAN","TX ISSUE",
AQ585="Warehouse HUAWEI","SPARE-ISSUE",
AQ585="SPARE-HS","SPARE-ISSUE",
AQ585="Power Telco","RAN ISSUE",AQ585="no impacts","no impacts"
),"")</f>
        <v>No root cause</v>
      </c>
      <c r="AQ585" s="127" t="s">
        <v>5344</v>
      </c>
      <c r="AR585" s="48" t="str" cm="1">
        <f t="array" ref="AR585">IFERROR(_xlfn.IFS(
AQ585="MPR ISSUE","ACTIVE",
AQ585="BSS Hardware Issue","ACTIVE",
AQ585="Sites strategiques, MLL, Pylone, etc.","PASSIVE",
AQ585="AKTIVCO DEFAUT GE &amp; POWER Cabinet","PASSIVE",
AQ585="AKTIVCO Coupure ENEO &amp; Baisse de tension","PASSIVE",
AQ585="Coupure ENEO &amp; Baisse de tension","PASSIVE",
AQ585="Defaut GE &amp; POWER Cabinet","PASSIVE",
AQ585="Sharing","PASSIVE",
AQ585="Sites strategiques &amp; DataCenter","PASSIVE",
AQ585="Exclu","Exclu",
AQ585="SAT","ACTIVE",
AQ585="SPARE-ISSUE","SPARE-ISSUE",
AQ585="Fiber CAmtel","ACTIVE",
AQ585="Fiber AOF","ACTIVE",
AQ585="Projet OCM (HUAWEI)","PLANNED WORKS",
AQ585="Projet OCM (NOKIA)","PLANNED WORKS",
AQ585="ACCESS-ISSUE","ACCESS-ISSUE",
AQ585="Projet OCM (ZTE, NOKIA, autres projets)","PLANNED WORKS",
AQ585="No root CAuse","No root cause",
AQ585="ODU HS","ACTIVE",
AQ585="IP &amp; VLAN","ACTIVE",
AQ585="Warehouse HUAWEI","SPARE-ISSUE",
AQ585="SPARE-HS","SPARE-ISSUE",
AQ585="Power Telco","ACTIVE", AQ585="no impacts","no impacts"
),"")</f>
        <v>No root cause</v>
      </c>
      <c r="AS585" s="92" t="s">
        <v>5537</v>
      </c>
      <c r="AT585" s="98" t="s">
        <v>135</v>
      </c>
      <c r="AV585" s="17" t="s">
        <v>5537</v>
      </c>
      <c r="AW585" s="7" t="s">
        <v>5537</v>
      </c>
      <c r="AX585" s="6" t="s">
        <v>5537</v>
      </c>
      <c r="AY585" s="7"/>
      <c r="AZ585" s="3" t="s">
        <v>5537</v>
      </c>
      <c r="BA585" s="18" t="s">
        <v>5537</v>
      </c>
      <c r="BB585" s="18" t="s">
        <v>5537</v>
      </c>
      <c r="BC585" s="18" t="s">
        <v>5537</v>
      </c>
      <c r="BD585" s="18" t="s">
        <v>5537</v>
      </c>
      <c r="BE585" s="18" t="s">
        <v>5537</v>
      </c>
      <c r="BF585" s="18" t="s">
        <v>5537</v>
      </c>
      <c r="BG585" s="18" t="s">
        <v>5537</v>
      </c>
      <c r="BH585" s="18" t="s">
        <v>5537</v>
      </c>
      <c r="BI585" s="18" t="s">
        <v>5537</v>
      </c>
      <c r="BJ585" s="18" t="s">
        <v>5537</v>
      </c>
      <c r="BK585" s="18" t="s">
        <v>5537</v>
      </c>
      <c r="BL585" s="9" t="s">
        <v>5537</v>
      </c>
      <c r="BM585" s="14" t="s">
        <v>5537</v>
      </c>
      <c r="BN585" s="14" t="s">
        <v>5537</v>
      </c>
      <c r="BO585" s="14" t="str">
        <f>_xlfn.XLOOKUP(B585,'[4]cell downs 18042026 17h'!$B:$B,'[4]cell downs 18042026 17h'!$B:$B,"")</f>
        <v/>
      </c>
      <c r="BP585" s="14" t="str">
        <f>_xlfn.XLOOKUP(B585,'[5]Cells Huawei 19042026 15h'!$B:$B,'[5]Cells Huawei 19042026 15h'!$B:$B,"")</f>
        <v/>
      </c>
      <c r="BQ585" s="9" t="str">
        <f>_xlfn.XLOOKUP(B585,'[6]cells down 19042026 9H40'!$B:$B,'[6]cells down 19042026 9H40'!$B:$B,"")</f>
        <v/>
      </c>
      <c r="BR585" s="9" t="s">
        <v>135</v>
      </c>
      <c r="BS585" s="9" t="s">
        <v>318</v>
      </c>
      <c r="BT585" s="108"/>
    </row>
    <row r="586" spans="1:72" s="9" customFormat="1" x14ac:dyDescent="0.35">
      <c r="A586" s="1" t="s">
        <v>2827</v>
      </c>
      <c r="B586" s="8" t="s">
        <v>2828</v>
      </c>
      <c r="C586" s="3" t="str">
        <f>_xlfn.XLOOKUP(B586,'[1]daily break down'!$D:$D,'[1]daily break down'!$E:$E,"")</f>
        <v>Douala</v>
      </c>
      <c r="D586" s="1" t="s">
        <v>11</v>
      </c>
      <c r="E586" s="1" t="s">
        <v>145</v>
      </c>
      <c r="F586" s="3" t="s">
        <v>31</v>
      </c>
      <c r="G586" s="1" t="s">
        <v>32</v>
      </c>
      <c r="H586" s="34" t="str">
        <f>_xlfn.XLOOKUP(B586,[2]CALCULATION!$B:$B,[2]CALCULATION!$H:$H,"")</f>
        <v>ZTE</v>
      </c>
      <c r="I586" s="28">
        <v>0</v>
      </c>
      <c r="J586" s="28">
        <v>0</v>
      </c>
      <c r="K586" s="28">
        <v>0</v>
      </c>
      <c r="L586" s="28">
        <v>0</v>
      </c>
      <c r="M586" s="28">
        <v>0</v>
      </c>
      <c r="N586" s="28">
        <v>0</v>
      </c>
      <c r="O586" s="28">
        <v>0</v>
      </c>
      <c r="P586" s="28">
        <v>0</v>
      </c>
      <c r="Q586" s="28">
        <v>0</v>
      </c>
      <c r="R586" s="28">
        <v>0</v>
      </c>
      <c r="S586" s="93">
        <v>0</v>
      </c>
      <c r="T586" s="93">
        <f>_xlfn.XLOOKUP(B586,'[3]Nur des jours'!$B:$B,'[3]Nur des jours'!$U:$U,"")</f>
        <v>0</v>
      </c>
      <c r="U586" s="93">
        <v>0</v>
      </c>
      <c r="V586" s="93">
        <v>0</v>
      </c>
      <c r="W586" s="93">
        <v>0</v>
      </c>
      <c r="X586" s="93">
        <v>0</v>
      </c>
      <c r="Y586" s="93">
        <v>0</v>
      </c>
      <c r="Z586" s="93">
        <v>0</v>
      </c>
      <c r="AA586" s="93">
        <v>0</v>
      </c>
      <c r="AB586" s="93">
        <v>0</v>
      </c>
      <c r="AC586" s="93">
        <f>_xlfn.XLOOKUP(B586,'[3]Nur des jours'!$B:$B,'[3]Nur des jours'!$N:$N,"")</f>
        <v>0</v>
      </c>
      <c r="AD586" s="93">
        <v>0</v>
      </c>
      <c r="AE586" s="93">
        <v>0</v>
      </c>
      <c r="AF586" s="93">
        <v>23.799039331341511</v>
      </c>
      <c r="AG586" s="93"/>
      <c r="AH586" s="93">
        <v>0</v>
      </c>
      <c r="AI586" s="93">
        <v>0</v>
      </c>
      <c r="AJ586" s="93">
        <v>0</v>
      </c>
      <c r="AK586" s="93">
        <v>0</v>
      </c>
      <c r="AL586" s="93">
        <v>0</v>
      </c>
      <c r="AM586" s="49" t="s">
        <v>5559</v>
      </c>
      <c r="AN586" s="49"/>
      <c r="AO586" s="48" t="str" cm="1">
        <f t="array" ref="AO586">IFERROR(_xlfn.IFS(
AQ586="MPR ISSUE","PDH",
AQ586="BSS Hardware Issue","BSS",
AQ586="Sites strategiques, MLL, Pylone, etc.","ENVTECH",
AQ586="AKTIVCO DEFAUT GE &amp; POWER Cabinet","AKTIVCO",
AQ586="AKTIVCO Coupure ENEO &amp; Baisse de tension","AKTIVCO GRID ONLY",
AQ586="Coupure ENEO &amp; Baisse de tension","IHS GRID ONLY",
AQ586="Defaut GE &amp; POWER Cabinet","IHS",
AQ586="Sharing","Partners",
AQ586="Sites strategiques &amp; DataCenter","SST &amp; DC",
AQ586="Exclu","Exclu",
AQ586="SAT","SAT",
AQ586="SPARE-ISSUE","SPARE-ISSUE",
AQ586="Fiber CAmtel","TRANS_FO_CAMTEL",
AQ586="Fiber AOF","Fiber AOF",
AQ586="Projet OCM (HUAWEI)","TRAVAUX-HUAWEI",
AQ586="Projet OCM (NOKIA)","TRAVAUX-NOKIA",
AQ586="ACCESS-ISSUE","ACCESS-ISSUE",
AQ586="Projet OCM (ZTE, NOKIA, autres projets)","TRAVAUX OCM",
AQ586="No root CAuse","No root cause",
AQ586="ODU HS","PDH",
AQ586="IP &amp; VLAN","PDH",
AQ586="Warehouse HUAWEI","SPARE-ISSUE",
AQ586="SPARE-HS","SPARE-ISSUE",
AQ586="Power Telco","BSS",AQ586="no impacts","no impacts"
),"")</f>
        <v>No root cause</v>
      </c>
      <c r="AP586" s="48" t="str" cm="1">
        <f t="array" ref="AP586">IFERROR(_xlfn.IFS(
AQ586="MPR ISSUE","TX ISSUE",
AQ586="BSS Hardware Issue","RAN ISSUE",
AQ586="Sites strategiques, MLL, Pylone, etc.","ENVTECH",
AQ586="AKTIVCO DEFAUT GE &amp; POWER Cabinet","POWER ISSUE",
AQ586="AKTIVCO Coupure ENEO &amp; Baisse de tension","POWER ISSUE",
AQ586="Coupure ENEO &amp; Baisse de tension","POWER ISSUE",
AQ586="Defaut GE &amp; POWER Cabinet","POWER ISSUE",
AQ586="Sharing","POWER ISSUE",
AQ586="Sites strategiques &amp; DataCenter","POWER ISSUE",
AQ586="Exclu","Exclu",
AQ586="SAT","TX ISSUE",
AQ586="SPARE-ISSUE","SPARE-ISSUE",
AQ586="Fiber CAmtel","TX ISSUE",
AQ586="Fiber AOF","TX ISSUE",
AQ586="Projet OCM (HUAWEI)","TRAVAUX-HUAWEI",
AQ586="Projet OCM (NOKIA)","TRAVAUX -NOKIA",
AQ586="ACCESS-ISSUE","ACCESS-ISSUE",
AQ586="Projet OCM (ZTE, NOKIA, autres projets)","TRAVAUX OCM",
AQ586="No root CAuse","No root cause",
AQ586="ODU HS","TX ISSUE",
AQ586="IP &amp; VLAN","TX ISSUE",
AQ586="Warehouse HUAWEI","SPARE-ISSUE",
AQ586="SPARE-HS","SPARE-ISSUE",
AQ586="Power Telco","RAN ISSUE",AQ586="no impacts","no impacts"
),"")</f>
        <v>No root cause</v>
      </c>
      <c r="AQ586" s="127" t="s">
        <v>5344</v>
      </c>
      <c r="AR586" s="48" t="str" cm="1">
        <f t="array" ref="AR586">IFERROR(_xlfn.IFS(
AQ586="MPR ISSUE","ACTIVE",
AQ586="BSS Hardware Issue","ACTIVE",
AQ586="Sites strategiques, MLL, Pylone, etc.","PASSIVE",
AQ586="AKTIVCO DEFAUT GE &amp; POWER Cabinet","PASSIVE",
AQ586="AKTIVCO Coupure ENEO &amp; Baisse de tension","PASSIVE",
AQ586="Coupure ENEO &amp; Baisse de tension","PASSIVE",
AQ586="Defaut GE &amp; POWER Cabinet","PASSIVE",
AQ586="Sharing","PASSIVE",
AQ586="Sites strategiques &amp; DataCenter","PASSIVE",
AQ586="Exclu","Exclu",
AQ586="SAT","ACTIVE",
AQ586="SPARE-ISSUE","SPARE-ISSUE",
AQ586="Fiber CAmtel","ACTIVE",
AQ586="Fiber AOF","ACTIVE",
AQ586="Projet OCM (HUAWEI)","PLANNED WORKS",
AQ586="Projet OCM (NOKIA)","PLANNED WORKS",
AQ586="ACCESS-ISSUE","ACCESS-ISSUE",
AQ586="Projet OCM (ZTE, NOKIA, autres projets)","PLANNED WORKS",
AQ586="No root CAuse","No root cause",
AQ586="ODU HS","ACTIVE",
AQ586="IP &amp; VLAN","ACTIVE",
AQ586="Warehouse HUAWEI","SPARE-ISSUE",
AQ586="SPARE-HS","SPARE-ISSUE",
AQ586="Power Telco","ACTIVE", AQ586="no impacts","no impacts"
),"")</f>
        <v>No root cause</v>
      </c>
      <c r="AS586" s="92" t="s">
        <v>5537</v>
      </c>
      <c r="AT586" s="98" t="s">
        <v>2828</v>
      </c>
      <c r="AV586" s="17" t="s">
        <v>5537</v>
      </c>
      <c r="AW586" s="7" t="s">
        <v>5537</v>
      </c>
      <c r="AX586" s="6" t="s">
        <v>5537</v>
      </c>
      <c r="AY586" s="7"/>
      <c r="AZ586" s="3" t="s">
        <v>5537</v>
      </c>
      <c r="BA586" s="18" t="s">
        <v>5537</v>
      </c>
      <c r="BB586" s="18" t="s">
        <v>5537</v>
      </c>
      <c r="BC586" s="18" t="s">
        <v>5537</v>
      </c>
      <c r="BD586" s="18" t="s">
        <v>5537</v>
      </c>
      <c r="BE586" s="18" t="s">
        <v>5537</v>
      </c>
      <c r="BF586" s="18" t="s">
        <v>5537</v>
      </c>
      <c r="BG586" s="18" t="s">
        <v>5537</v>
      </c>
      <c r="BH586" s="18" t="s">
        <v>5537</v>
      </c>
      <c r="BI586" s="18" t="s">
        <v>5537</v>
      </c>
      <c r="BJ586" s="18" t="s">
        <v>5537</v>
      </c>
      <c r="BK586" s="18" t="s">
        <v>5537</v>
      </c>
      <c r="BL586" s="9" t="s">
        <v>5537</v>
      </c>
      <c r="BM586" s="14" t="s">
        <v>5537</v>
      </c>
      <c r="BN586" s="14" t="s">
        <v>5537</v>
      </c>
      <c r="BO586" s="14" t="str">
        <f>_xlfn.XLOOKUP(B586,'[4]cell downs 18042026 17h'!$B:$B,'[4]cell downs 18042026 17h'!$B:$B,"")</f>
        <v/>
      </c>
      <c r="BP586" s="14" t="str">
        <f>_xlfn.XLOOKUP(B586,'[5]Cells Huawei 19042026 15h'!$B:$B,'[5]Cells Huawei 19042026 15h'!$B:$B,"")</f>
        <v/>
      </c>
      <c r="BQ586" s="9" t="str">
        <f>_xlfn.XLOOKUP(B586,'[6]cells down 19042026 9H40'!$B:$B,'[6]cells down 19042026 9H40'!$B:$B,"")</f>
        <v/>
      </c>
      <c r="BR586" s="9" t="s">
        <v>2828</v>
      </c>
      <c r="BS586" s="9" t="s">
        <v>12</v>
      </c>
      <c r="BT586" s="108"/>
    </row>
    <row r="587" spans="1:72" s="9" customFormat="1" ht="16.5" customHeight="1" x14ac:dyDescent="0.35">
      <c r="A587" s="1" t="s">
        <v>5016</v>
      </c>
      <c r="B587" s="1" t="s">
        <v>5017</v>
      </c>
      <c r="C587" s="3" t="str">
        <f>_xlfn.XLOOKUP(B587,'[1]daily break down'!$D:$D,'[1]daily break down'!$E:$E,"")</f>
        <v>Yaounde</v>
      </c>
      <c r="D587" s="1" t="s">
        <v>11</v>
      </c>
      <c r="E587" s="1" t="s">
        <v>145</v>
      </c>
      <c r="F587" s="3" t="s">
        <v>37</v>
      </c>
      <c r="G587" s="1" t="s">
        <v>38</v>
      </c>
      <c r="H587" s="34" t="str">
        <f>_xlfn.XLOOKUP(B587,[2]CALCULATION!$B:$B,[2]CALCULATION!$H:$H,"")</f>
        <v>ZTE</v>
      </c>
      <c r="I587" s="28">
        <v>29.789699457528258</v>
      </c>
      <c r="J587" s="28">
        <v>41.605670698821186</v>
      </c>
      <c r="K587" s="28">
        <v>41.605670698821186</v>
      </c>
      <c r="L587" s="28">
        <v>26.802181158737906</v>
      </c>
      <c r="M587" s="28">
        <v>0</v>
      </c>
      <c r="N587" s="28">
        <v>0</v>
      </c>
      <c r="O587" s="28">
        <v>0</v>
      </c>
      <c r="P587" s="28">
        <v>0</v>
      </c>
      <c r="Q587" s="28">
        <v>0</v>
      </c>
      <c r="R587" s="28">
        <v>0</v>
      </c>
      <c r="S587" s="93">
        <v>0</v>
      </c>
      <c r="T587" s="93">
        <f>_xlfn.XLOOKUP(B587,'[3]Nur des jours'!$B:$B,'[3]Nur des jours'!$U:$U,"")</f>
        <v>0.1225091529621925</v>
      </c>
      <c r="U587" s="93">
        <v>14.090817645598447</v>
      </c>
      <c r="V587" s="93">
        <v>0</v>
      </c>
      <c r="W587" s="93">
        <v>0.12250915296219253</v>
      </c>
      <c r="X587" s="93">
        <v>0</v>
      </c>
      <c r="Y587" s="93">
        <v>0</v>
      </c>
      <c r="Z587" s="93">
        <v>0</v>
      </c>
      <c r="AA587" s="93">
        <v>0</v>
      </c>
      <c r="AB587" s="93">
        <v>0</v>
      </c>
      <c r="AC587" s="93">
        <f>_xlfn.XLOOKUP(B587,'[3]Nur des jours'!$B:$B,'[3]Nur des jours'!$N:$N,"")</f>
        <v>0</v>
      </c>
      <c r="AD587" s="93">
        <v>0</v>
      </c>
      <c r="AE587" s="93">
        <v>0</v>
      </c>
      <c r="AF587" s="93">
        <v>22.483755810668512</v>
      </c>
      <c r="AG587" s="93"/>
      <c r="AH587" s="93">
        <v>0</v>
      </c>
      <c r="AI587" s="93">
        <v>0</v>
      </c>
      <c r="AJ587" s="93">
        <v>0</v>
      </c>
      <c r="AK587" s="93">
        <v>0</v>
      </c>
      <c r="AL587" s="93">
        <v>0</v>
      </c>
      <c r="AM587" s="49" t="s">
        <v>5559</v>
      </c>
      <c r="AN587" s="49"/>
      <c r="AO587" s="48" t="str" cm="1">
        <f t="array" ref="AO587">IFERROR(_xlfn.IFS(
AQ587="MPR ISSUE","PDH",
AQ587="BSS Hardware Issue","BSS",
AQ587="Sites strategiques, MLL, Pylone, etc.","ENVTECH",
AQ587="AKTIVCO DEFAUT GE &amp; POWER Cabinet","AKTIVCO",
AQ587="AKTIVCO Coupure ENEO &amp; Baisse de tension","AKTIVCO GRID ONLY",
AQ587="Coupure ENEO &amp; Baisse de tension","IHS GRID ONLY",
AQ587="Defaut GE &amp; POWER Cabinet","IHS",
AQ587="Sharing","Partners",
AQ587="Sites strategiques &amp; DataCenter","SST &amp; DC",
AQ587="Exclu","Exclu",
AQ587="SAT","SAT",
AQ587="SPARE-ISSUE","SPARE-ISSUE",
AQ587="Fiber CAmtel","TRANS_FO_CAMTEL",
AQ587="Fiber AOF","Fiber AOF",
AQ587="Projet OCM (HUAWEI)","TRAVAUX-HUAWEI",
AQ587="Projet OCM (NOKIA)","TRAVAUX-NOKIA",
AQ587="ACCESS-ISSUE","ACCESS-ISSUE",
AQ587="Projet OCM (ZTE, NOKIA, autres projets)","TRAVAUX OCM",
AQ587="No root CAuse","No root cause",
AQ587="ODU HS","PDH",
AQ587="IP &amp; VLAN","PDH",
AQ587="Warehouse HUAWEI","SPARE-ISSUE",
AQ587="SPARE-HS","SPARE-ISSUE",
AQ587="Power Telco","BSS",AQ587="no impacts","no impacts"
),"")</f>
        <v>No root cause</v>
      </c>
      <c r="AP587" s="48" t="str" cm="1">
        <f t="array" ref="AP587">IFERROR(_xlfn.IFS(
AQ587="MPR ISSUE","TX ISSUE",
AQ587="BSS Hardware Issue","RAN ISSUE",
AQ587="Sites strategiques, MLL, Pylone, etc.","ENVTECH",
AQ587="AKTIVCO DEFAUT GE &amp; POWER Cabinet","POWER ISSUE",
AQ587="AKTIVCO Coupure ENEO &amp; Baisse de tension","POWER ISSUE",
AQ587="Coupure ENEO &amp; Baisse de tension","POWER ISSUE",
AQ587="Defaut GE &amp; POWER Cabinet","POWER ISSUE",
AQ587="Sharing","POWER ISSUE",
AQ587="Sites strategiques &amp; DataCenter","POWER ISSUE",
AQ587="Exclu","Exclu",
AQ587="SAT","TX ISSUE",
AQ587="SPARE-ISSUE","SPARE-ISSUE",
AQ587="Fiber CAmtel","TX ISSUE",
AQ587="Fiber AOF","TX ISSUE",
AQ587="Projet OCM (HUAWEI)","TRAVAUX-HUAWEI",
AQ587="Projet OCM (NOKIA)","TRAVAUX -NOKIA",
AQ587="ACCESS-ISSUE","ACCESS-ISSUE",
AQ587="Projet OCM (ZTE, NOKIA, autres projets)","TRAVAUX OCM",
AQ587="No root CAuse","No root cause",
AQ587="ODU HS","TX ISSUE",
AQ587="IP &amp; VLAN","TX ISSUE",
AQ587="Warehouse HUAWEI","SPARE-ISSUE",
AQ587="SPARE-HS","SPARE-ISSUE",
AQ587="Power Telco","RAN ISSUE",AQ587="no impacts","no impacts"
),"")</f>
        <v>No root cause</v>
      </c>
      <c r="AQ587" s="127" t="s">
        <v>5344</v>
      </c>
      <c r="AR587" s="48" t="str" cm="1">
        <f t="array" ref="AR587">IFERROR(_xlfn.IFS(
AQ587="MPR ISSUE","ACTIVE",
AQ587="BSS Hardware Issue","ACTIVE",
AQ587="Sites strategiques, MLL, Pylone, etc.","PASSIVE",
AQ587="AKTIVCO DEFAUT GE &amp; POWER Cabinet","PASSIVE",
AQ587="AKTIVCO Coupure ENEO &amp; Baisse de tension","PASSIVE",
AQ587="Coupure ENEO &amp; Baisse de tension","PASSIVE",
AQ587="Defaut GE &amp; POWER Cabinet","PASSIVE",
AQ587="Sharing","PASSIVE",
AQ587="Sites strategiques &amp; DataCenter","PASSIVE",
AQ587="Exclu","Exclu",
AQ587="SAT","ACTIVE",
AQ587="SPARE-ISSUE","SPARE-ISSUE",
AQ587="Fiber CAmtel","ACTIVE",
AQ587="Fiber AOF","ACTIVE",
AQ587="Projet OCM (HUAWEI)","PLANNED WORKS",
AQ587="Projet OCM (NOKIA)","PLANNED WORKS",
AQ587="ACCESS-ISSUE","ACCESS-ISSUE",
AQ587="Projet OCM (ZTE, NOKIA, autres projets)","PLANNED WORKS",
AQ587="No root CAuse","No root cause",
AQ587="ODU HS","ACTIVE",
AQ587="IP &amp; VLAN","ACTIVE",
AQ587="Warehouse HUAWEI","SPARE-ISSUE",
AQ587="SPARE-HS","SPARE-ISSUE",
AQ587="Power Telco","ACTIVE", AQ587="no impacts","no impacts"
),"")</f>
        <v>No root cause</v>
      </c>
      <c r="AS587" s="92" t="s">
        <v>5537</v>
      </c>
      <c r="AT587" s="98" t="s">
        <v>5017</v>
      </c>
      <c r="AV587" s="17" t="s">
        <v>5537</v>
      </c>
      <c r="AW587" s="7" t="s">
        <v>5537</v>
      </c>
      <c r="AX587" s="6" t="s">
        <v>5537</v>
      </c>
      <c r="AY587" s="7"/>
      <c r="AZ587" s="3" t="s">
        <v>5537</v>
      </c>
      <c r="BA587" s="18" t="s">
        <v>5537</v>
      </c>
      <c r="BB587" s="18" t="s">
        <v>5537</v>
      </c>
      <c r="BC587" s="18" t="s">
        <v>5537</v>
      </c>
      <c r="BD587" s="18" t="s">
        <v>5537</v>
      </c>
      <c r="BE587" s="18" t="s">
        <v>5537</v>
      </c>
      <c r="BF587" s="18" t="s">
        <v>5537</v>
      </c>
      <c r="BG587" s="18" t="s">
        <v>5537</v>
      </c>
      <c r="BH587" s="18" t="s">
        <v>5537</v>
      </c>
      <c r="BI587" s="18" t="s">
        <v>5537</v>
      </c>
      <c r="BJ587" s="18" t="s">
        <v>5537</v>
      </c>
      <c r="BK587" s="18" t="s">
        <v>5537</v>
      </c>
      <c r="BL587" s="9" t="s">
        <v>5537</v>
      </c>
      <c r="BM587" s="14" t="s">
        <v>5537</v>
      </c>
      <c r="BN587" s="14" t="s">
        <v>5537</v>
      </c>
      <c r="BO587" s="14" t="str">
        <f>_xlfn.XLOOKUP(B587,'[4]cell downs 18042026 17h'!$B:$B,'[4]cell downs 18042026 17h'!$B:$B,"")</f>
        <v/>
      </c>
      <c r="BP587" s="14" t="str">
        <f>_xlfn.XLOOKUP(B587,'[5]Cells Huawei 19042026 15h'!$B:$B,'[5]Cells Huawei 19042026 15h'!$B:$B,"")</f>
        <v/>
      </c>
      <c r="BQ587" s="9" t="str">
        <f>_xlfn.XLOOKUP(B587,'[6]cells down 19042026 9H40'!$B:$B,'[6]cells down 19042026 9H40'!$B:$B,"")</f>
        <v/>
      </c>
      <c r="BR587" s="9" t="s">
        <v>5017</v>
      </c>
      <c r="BS587" s="9" t="s">
        <v>5537</v>
      </c>
      <c r="BT587" s="108"/>
    </row>
    <row r="588" spans="1:72" s="9" customFormat="1" x14ac:dyDescent="0.35">
      <c r="A588" s="1" t="s">
        <v>2266</v>
      </c>
      <c r="B588" s="8" t="s">
        <v>2267</v>
      </c>
      <c r="C588" s="3" t="str">
        <f>_xlfn.XLOOKUP(B588,'[1]daily break down'!$D:$D,'[1]daily break down'!$E:$E,"")</f>
        <v>Yaounde</v>
      </c>
      <c r="D588" s="1" t="s">
        <v>11</v>
      </c>
      <c r="E588" s="1" t="s">
        <v>5482</v>
      </c>
      <c r="F588" s="3" t="s">
        <v>37</v>
      </c>
      <c r="G588" s="1" t="s">
        <v>38</v>
      </c>
      <c r="H588" s="34" t="str">
        <f>_xlfn.XLOOKUP(B588,[2]CALCULATION!$B:$B,[2]CALCULATION!$H:$H,"")</f>
        <v>ZTE</v>
      </c>
      <c r="I588" s="28">
        <v>4.8466111924390711</v>
      </c>
      <c r="J588" s="28">
        <v>7.8028467638607095</v>
      </c>
      <c r="K588" s="28">
        <v>0.15801879389212758</v>
      </c>
      <c r="L588" s="28">
        <v>0.14735341705832489</v>
      </c>
      <c r="M588" s="28">
        <v>17.182938678720326</v>
      </c>
      <c r="N588" s="28">
        <v>1.3950241558300731</v>
      </c>
      <c r="O588" s="28">
        <v>19.714538870483089</v>
      </c>
      <c r="P588" s="28">
        <v>4.4263275718896322</v>
      </c>
      <c r="Q588" s="28">
        <v>2.4643441114278617</v>
      </c>
      <c r="R588" s="28">
        <v>0</v>
      </c>
      <c r="S588" s="93">
        <v>0.59160738286633907</v>
      </c>
      <c r="T588" s="93">
        <f>_xlfn.XLOOKUP(B588,'[3]Nur des jours'!$B:$B,'[3]Nur des jours'!$U:$U,"")</f>
        <v>23.185905008946072</v>
      </c>
      <c r="U588" s="93">
        <v>0</v>
      </c>
      <c r="V588" s="93">
        <v>0.61559556320323672</v>
      </c>
      <c r="W588" s="93">
        <v>23.185905008946072</v>
      </c>
      <c r="X588" s="93">
        <v>10.42981111938659</v>
      </c>
      <c r="Y588" s="93">
        <v>0</v>
      </c>
      <c r="Z588" s="93">
        <v>0</v>
      </c>
      <c r="AA588" s="93">
        <v>0</v>
      </c>
      <c r="AB588" s="93">
        <v>1.0522696207264088E-3</v>
      </c>
      <c r="AC588" s="93">
        <f>_xlfn.XLOOKUP(B588,'[3]Nur des jours'!$B:$B,'[3]Nur des jours'!$N:$N,"")</f>
        <v>42.249053314042918</v>
      </c>
      <c r="AD588" s="93">
        <v>42.249053314042918</v>
      </c>
      <c r="AE588" s="93">
        <v>55.062362134844605</v>
      </c>
      <c r="AF588" s="93">
        <v>22.376959361703953</v>
      </c>
      <c r="AG588" s="93"/>
      <c r="AH588" s="93">
        <v>0</v>
      </c>
      <c r="AI588" s="93">
        <v>0</v>
      </c>
      <c r="AJ588" s="93">
        <v>0</v>
      </c>
      <c r="AK588" s="93">
        <v>0</v>
      </c>
      <c r="AL588" s="93">
        <v>0</v>
      </c>
      <c r="AM588" s="49" t="s">
        <v>5559</v>
      </c>
      <c r="AN588" s="49"/>
      <c r="AO588" s="48" t="str" cm="1">
        <f t="array" ref="AO588">IFERROR(_xlfn.IFS(
AQ588="MPR ISSUE","PDH",
AQ588="BSS Hardware Issue","BSS",
AQ588="Sites strategiques, MLL, Pylone, etc.","ENVTECH",
AQ588="AKTIVCO DEFAUT GE &amp; POWER Cabinet","AKTIVCO",
AQ588="AKTIVCO Coupure ENEO &amp; Baisse de tension","AKTIVCO GRID ONLY",
AQ588="Coupure ENEO &amp; Baisse de tension","IHS GRID ONLY",
AQ588="Defaut GE &amp; POWER Cabinet","IHS",
AQ588="Sharing","Partners",
AQ588="Sites strategiques &amp; DataCenter","SST &amp; DC",
AQ588="Exclu","Exclu",
AQ588="SAT","SAT",
AQ588="SPARE-ISSUE","SPARE-ISSUE",
AQ588="Fiber CAmtel","TRANS_FO_CAMTEL",
AQ588="Fiber AOF","Fiber AOF",
AQ588="Projet OCM (HUAWEI)","TRAVAUX-HUAWEI",
AQ588="Projet OCM (NOKIA)","TRAVAUX-NOKIA",
AQ588="ACCESS-ISSUE","ACCESS-ISSUE",
AQ588="Projet OCM (ZTE, NOKIA, autres projets)","TRAVAUX OCM",
AQ588="No root CAuse","No root cause",
AQ588="ODU HS","PDH",
AQ588="IP &amp; VLAN","PDH",
AQ588="Warehouse HUAWEI","SPARE-ISSUE",
AQ588="SPARE-HS","SPARE-ISSUE",
AQ588="Power Telco","BSS",AQ588="no impacts","no impacts"
),"")</f>
        <v>No root cause</v>
      </c>
      <c r="AP588" s="48" t="str" cm="1">
        <f t="array" ref="AP588">IFERROR(_xlfn.IFS(
AQ588="MPR ISSUE","TX ISSUE",
AQ588="BSS Hardware Issue","RAN ISSUE",
AQ588="Sites strategiques, MLL, Pylone, etc.","ENVTECH",
AQ588="AKTIVCO DEFAUT GE &amp; POWER Cabinet","POWER ISSUE",
AQ588="AKTIVCO Coupure ENEO &amp; Baisse de tension","POWER ISSUE",
AQ588="Coupure ENEO &amp; Baisse de tension","POWER ISSUE",
AQ588="Defaut GE &amp; POWER Cabinet","POWER ISSUE",
AQ588="Sharing","POWER ISSUE",
AQ588="Sites strategiques &amp; DataCenter","POWER ISSUE",
AQ588="Exclu","Exclu",
AQ588="SAT","TX ISSUE",
AQ588="SPARE-ISSUE","SPARE-ISSUE",
AQ588="Fiber CAmtel","TX ISSUE",
AQ588="Fiber AOF","TX ISSUE",
AQ588="Projet OCM (HUAWEI)","TRAVAUX-HUAWEI",
AQ588="Projet OCM (NOKIA)","TRAVAUX -NOKIA",
AQ588="ACCESS-ISSUE","ACCESS-ISSUE",
AQ588="Projet OCM (ZTE, NOKIA, autres projets)","TRAVAUX OCM",
AQ588="No root CAuse","No root cause",
AQ588="ODU HS","TX ISSUE",
AQ588="IP &amp; VLAN","TX ISSUE",
AQ588="Warehouse HUAWEI","SPARE-ISSUE",
AQ588="SPARE-HS","SPARE-ISSUE",
AQ588="Power Telco","RAN ISSUE",AQ588="no impacts","no impacts"
),"")</f>
        <v>No root cause</v>
      </c>
      <c r="AQ588" s="127" t="s">
        <v>5344</v>
      </c>
      <c r="AR588" s="48" t="str" cm="1">
        <f t="array" ref="AR588">IFERROR(_xlfn.IFS(
AQ588="MPR ISSUE","ACTIVE",
AQ588="BSS Hardware Issue","ACTIVE",
AQ588="Sites strategiques, MLL, Pylone, etc.","PASSIVE",
AQ588="AKTIVCO DEFAUT GE &amp; POWER Cabinet","PASSIVE",
AQ588="AKTIVCO Coupure ENEO &amp; Baisse de tension","PASSIVE",
AQ588="Coupure ENEO &amp; Baisse de tension","PASSIVE",
AQ588="Defaut GE &amp; POWER Cabinet","PASSIVE",
AQ588="Sharing","PASSIVE",
AQ588="Sites strategiques &amp; DataCenter","PASSIVE",
AQ588="Exclu","Exclu",
AQ588="SAT","ACTIVE",
AQ588="SPARE-ISSUE","SPARE-ISSUE",
AQ588="Fiber CAmtel","ACTIVE",
AQ588="Fiber AOF","ACTIVE",
AQ588="Projet OCM (HUAWEI)","PLANNED WORKS",
AQ588="Projet OCM (NOKIA)","PLANNED WORKS",
AQ588="ACCESS-ISSUE","ACCESS-ISSUE",
AQ588="Projet OCM (ZTE, NOKIA, autres projets)","PLANNED WORKS",
AQ588="No root CAuse","No root cause",
AQ588="ODU HS","ACTIVE",
AQ588="IP &amp; VLAN","ACTIVE",
AQ588="Warehouse HUAWEI","SPARE-ISSUE",
AQ588="SPARE-HS","SPARE-ISSUE",
AQ588="Power Telco","ACTIVE", AQ588="no impacts","no impacts"
),"")</f>
        <v>No root cause</v>
      </c>
      <c r="AS588" s="92" t="s">
        <v>5537</v>
      </c>
      <c r="AT588" s="98" t="s">
        <v>2267</v>
      </c>
      <c r="AV588" s="17" t="s">
        <v>5537</v>
      </c>
      <c r="AW588" s="7" t="s">
        <v>5537</v>
      </c>
      <c r="AX588" s="6" t="s">
        <v>5537</v>
      </c>
      <c r="AY588" s="7"/>
      <c r="AZ588" s="3" t="s">
        <v>5537</v>
      </c>
      <c r="BA588" s="18" t="s">
        <v>5537</v>
      </c>
      <c r="BB588" s="18" t="s">
        <v>5537</v>
      </c>
      <c r="BC588" s="18" t="s">
        <v>5537</v>
      </c>
      <c r="BD588" s="18" t="s">
        <v>5537</v>
      </c>
      <c r="BE588" s="18" t="s">
        <v>5537</v>
      </c>
      <c r="BF588" s="18" t="s">
        <v>5537</v>
      </c>
      <c r="BG588" s="18" t="s">
        <v>5537</v>
      </c>
      <c r="BH588" s="18" t="s">
        <v>5537</v>
      </c>
      <c r="BI588" s="18" t="s">
        <v>5537</v>
      </c>
      <c r="BJ588" s="18" t="s">
        <v>5537</v>
      </c>
      <c r="BK588" s="18" t="s">
        <v>5537</v>
      </c>
      <c r="BL588" s="9" t="s">
        <v>5537</v>
      </c>
      <c r="BM588" s="14" t="s">
        <v>5537</v>
      </c>
      <c r="BN588" s="14" t="s">
        <v>5537</v>
      </c>
      <c r="BO588" s="14" t="str">
        <f>_xlfn.XLOOKUP(B588,'[4]cell downs 18042026 17h'!$B:$B,'[4]cell downs 18042026 17h'!$B:$B,"")</f>
        <v/>
      </c>
      <c r="BP588" s="14" t="str">
        <f>_xlfn.XLOOKUP(B588,'[5]Cells Huawei 19042026 15h'!$B:$B,'[5]Cells Huawei 19042026 15h'!$B:$B,"")</f>
        <v/>
      </c>
      <c r="BQ588" s="9" t="str">
        <f>_xlfn.XLOOKUP(B588,'[6]cells down 19042026 9H40'!$B:$B,'[6]cells down 19042026 9H40'!$B:$B,"")</f>
        <v/>
      </c>
      <c r="BR588" s="9" t="s">
        <v>2267</v>
      </c>
      <c r="BS588" s="9" t="s">
        <v>1129</v>
      </c>
      <c r="BT588" s="108"/>
    </row>
    <row r="589" spans="1:72" s="9" customFormat="1" x14ac:dyDescent="0.35">
      <c r="A589" s="1" t="s">
        <v>2515</v>
      </c>
      <c r="B589" s="8" t="s">
        <v>2516</v>
      </c>
      <c r="C589" s="3" t="str">
        <f>_xlfn.XLOOKUP(B589,'[1]daily break down'!$D:$D,'[1]daily break down'!$E:$E,"")</f>
        <v>Douala</v>
      </c>
      <c r="D589" s="1" t="s">
        <v>11</v>
      </c>
      <c r="E589" s="1" t="s">
        <v>757</v>
      </c>
      <c r="F589" s="3" t="s">
        <v>31</v>
      </c>
      <c r="G589" s="1" t="s">
        <v>32</v>
      </c>
      <c r="H589" s="34" t="str">
        <f>_xlfn.XLOOKUP(B589,[2]CALCULATION!$B:$B,[2]CALCULATION!$H:$H,"")</f>
        <v>ZTE</v>
      </c>
      <c r="I589" s="28">
        <v>0</v>
      </c>
      <c r="J589" s="28">
        <v>0.43858241090308248</v>
      </c>
      <c r="K589" s="28">
        <v>0</v>
      </c>
      <c r="L589" s="28">
        <v>3.6258714219265784E-2</v>
      </c>
      <c r="M589" s="28">
        <v>0</v>
      </c>
      <c r="N589" s="28">
        <v>0</v>
      </c>
      <c r="O589" s="28">
        <v>3.7203973370088315E-2</v>
      </c>
      <c r="P589" s="28">
        <v>0</v>
      </c>
      <c r="Q589" s="28">
        <v>0</v>
      </c>
      <c r="R589" s="28">
        <v>0</v>
      </c>
      <c r="S589" s="93">
        <v>0</v>
      </c>
      <c r="T589" s="93">
        <f>_xlfn.XLOOKUP(B589,'[3]Nur des jours'!$B:$B,'[3]Nur des jours'!$U:$U,"")</f>
        <v>0</v>
      </c>
      <c r="U589" s="93">
        <v>0</v>
      </c>
      <c r="V589" s="93">
        <v>0</v>
      </c>
      <c r="W589" s="93">
        <v>0</v>
      </c>
      <c r="X589" s="93">
        <v>4.0539133015440834E-2</v>
      </c>
      <c r="Y589" s="93">
        <v>0</v>
      </c>
      <c r="Z589" s="93">
        <v>0</v>
      </c>
      <c r="AA589" s="93">
        <v>0</v>
      </c>
      <c r="AB589" s="93">
        <v>7.7118878644419922E-2</v>
      </c>
      <c r="AC589" s="93">
        <f>_xlfn.XLOOKUP(B589,'[3]Nur des jours'!$B:$B,'[3]Nur des jours'!$N:$N,"")</f>
        <v>7.9473108982316201E-2</v>
      </c>
      <c r="AD589" s="93">
        <v>7.9473108982316201E-2</v>
      </c>
      <c r="AE589" s="93">
        <v>7.8920221554476616E-2</v>
      </c>
      <c r="AF589" s="93">
        <v>21.778556813998684</v>
      </c>
      <c r="AG589" s="93"/>
      <c r="AH589" s="93">
        <v>0</v>
      </c>
      <c r="AI589" s="93">
        <v>0</v>
      </c>
      <c r="AJ589" s="93">
        <v>0</v>
      </c>
      <c r="AK589" s="93">
        <v>0</v>
      </c>
      <c r="AL589" s="93">
        <v>0</v>
      </c>
      <c r="AM589" s="49" t="s">
        <v>5559</v>
      </c>
      <c r="AN589" s="49"/>
      <c r="AO589" s="48" t="str" cm="1">
        <f t="array" ref="AO589">IFERROR(_xlfn.IFS(
AQ589="MPR ISSUE","PDH",
AQ589="BSS Hardware Issue","BSS",
AQ589="Sites strategiques, MLL, Pylone, etc.","ENVTECH",
AQ589="AKTIVCO DEFAUT GE &amp; POWER Cabinet","AKTIVCO",
AQ589="AKTIVCO Coupure ENEO &amp; Baisse de tension","AKTIVCO GRID ONLY",
AQ589="Coupure ENEO &amp; Baisse de tension","IHS GRID ONLY",
AQ589="Defaut GE &amp; POWER Cabinet","IHS",
AQ589="Sharing","Partners",
AQ589="Sites strategiques &amp; DataCenter","SST &amp; DC",
AQ589="Exclu","Exclu",
AQ589="SAT","SAT",
AQ589="SPARE-ISSUE","SPARE-ISSUE",
AQ589="Fiber CAmtel","TRANS_FO_CAMTEL",
AQ589="Fiber AOF","Fiber AOF",
AQ589="Projet OCM (HUAWEI)","TRAVAUX-HUAWEI",
AQ589="Projet OCM (NOKIA)","TRAVAUX-NOKIA",
AQ589="ACCESS-ISSUE","ACCESS-ISSUE",
AQ589="Projet OCM (ZTE, NOKIA, autres projets)","TRAVAUX OCM",
AQ589="No root CAuse","No root cause",
AQ589="ODU HS","PDH",
AQ589="IP &amp; VLAN","PDH",
AQ589="Warehouse HUAWEI","SPARE-ISSUE",
AQ589="SPARE-HS","SPARE-ISSUE",
AQ589="Power Telco","BSS",AQ589="no impacts","no impacts"
),"")</f>
        <v>No root cause</v>
      </c>
      <c r="AP589" s="48" t="str" cm="1">
        <f t="array" ref="AP589">IFERROR(_xlfn.IFS(
AQ589="MPR ISSUE","TX ISSUE",
AQ589="BSS Hardware Issue","RAN ISSUE",
AQ589="Sites strategiques, MLL, Pylone, etc.","ENVTECH",
AQ589="AKTIVCO DEFAUT GE &amp; POWER Cabinet","POWER ISSUE",
AQ589="AKTIVCO Coupure ENEO &amp; Baisse de tension","POWER ISSUE",
AQ589="Coupure ENEO &amp; Baisse de tension","POWER ISSUE",
AQ589="Defaut GE &amp; POWER Cabinet","POWER ISSUE",
AQ589="Sharing","POWER ISSUE",
AQ589="Sites strategiques &amp; DataCenter","POWER ISSUE",
AQ589="Exclu","Exclu",
AQ589="SAT","TX ISSUE",
AQ589="SPARE-ISSUE","SPARE-ISSUE",
AQ589="Fiber CAmtel","TX ISSUE",
AQ589="Fiber AOF","TX ISSUE",
AQ589="Projet OCM (HUAWEI)","TRAVAUX-HUAWEI",
AQ589="Projet OCM (NOKIA)","TRAVAUX -NOKIA",
AQ589="ACCESS-ISSUE","ACCESS-ISSUE",
AQ589="Projet OCM (ZTE, NOKIA, autres projets)","TRAVAUX OCM",
AQ589="No root CAuse","No root cause",
AQ589="ODU HS","TX ISSUE",
AQ589="IP &amp; VLAN","TX ISSUE",
AQ589="Warehouse HUAWEI","SPARE-ISSUE",
AQ589="SPARE-HS","SPARE-ISSUE",
AQ589="Power Telco","RAN ISSUE",AQ589="no impacts","no impacts"
),"")</f>
        <v>No root cause</v>
      </c>
      <c r="AQ589" s="127" t="s">
        <v>5344</v>
      </c>
      <c r="AR589" s="48" t="str" cm="1">
        <f t="array" ref="AR589">IFERROR(_xlfn.IFS(
AQ589="MPR ISSUE","ACTIVE",
AQ589="BSS Hardware Issue","ACTIVE",
AQ589="Sites strategiques, MLL, Pylone, etc.","PASSIVE",
AQ589="AKTIVCO DEFAUT GE &amp; POWER Cabinet","PASSIVE",
AQ589="AKTIVCO Coupure ENEO &amp; Baisse de tension","PASSIVE",
AQ589="Coupure ENEO &amp; Baisse de tension","PASSIVE",
AQ589="Defaut GE &amp; POWER Cabinet","PASSIVE",
AQ589="Sharing","PASSIVE",
AQ589="Sites strategiques &amp; DataCenter","PASSIVE",
AQ589="Exclu","Exclu",
AQ589="SAT","ACTIVE",
AQ589="SPARE-ISSUE","SPARE-ISSUE",
AQ589="Fiber CAmtel","ACTIVE",
AQ589="Fiber AOF","ACTIVE",
AQ589="Projet OCM (HUAWEI)","PLANNED WORKS",
AQ589="Projet OCM (NOKIA)","PLANNED WORKS",
AQ589="ACCESS-ISSUE","ACCESS-ISSUE",
AQ589="Projet OCM (ZTE, NOKIA, autres projets)","PLANNED WORKS",
AQ589="No root CAuse","No root cause",
AQ589="ODU HS","ACTIVE",
AQ589="IP &amp; VLAN","ACTIVE",
AQ589="Warehouse HUAWEI","SPARE-ISSUE",
AQ589="SPARE-HS","SPARE-ISSUE",
AQ589="Power Telco","ACTIVE", AQ589="no impacts","no impacts"
),"")</f>
        <v>No root cause</v>
      </c>
      <c r="AS589" s="92" t="s">
        <v>5537</v>
      </c>
      <c r="AT589" s="98" t="s">
        <v>2516</v>
      </c>
      <c r="AV589" s="17" t="s">
        <v>5537</v>
      </c>
      <c r="AW589" s="7" t="s">
        <v>5537</v>
      </c>
      <c r="AX589" s="6" t="s">
        <v>5537</v>
      </c>
      <c r="AY589" s="7"/>
      <c r="AZ589" s="3" t="s">
        <v>5537</v>
      </c>
      <c r="BA589" s="18" t="s">
        <v>5537</v>
      </c>
      <c r="BB589" s="18" t="s">
        <v>5537</v>
      </c>
      <c r="BC589" s="18" t="s">
        <v>5537</v>
      </c>
      <c r="BD589" s="18" t="s">
        <v>5537</v>
      </c>
      <c r="BE589" s="18" t="s">
        <v>5537</v>
      </c>
      <c r="BF589" s="18" t="s">
        <v>5537</v>
      </c>
      <c r="BG589" s="18" t="s">
        <v>5537</v>
      </c>
      <c r="BH589" s="18" t="s">
        <v>5537</v>
      </c>
      <c r="BI589" s="18" t="s">
        <v>5537</v>
      </c>
      <c r="BJ589" s="18" t="s">
        <v>5537</v>
      </c>
      <c r="BK589" s="18" t="s">
        <v>5537</v>
      </c>
      <c r="BL589" s="9" t="s">
        <v>5537</v>
      </c>
      <c r="BM589" s="14" t="s">
        <v>5537</v>
      </c>
      <c r="BN589" s="14" t="s">
        <v>5537</v>
      </c>
      <c r="BO589" s="14" t="str">
        <f>_xlfn.XLOOKUP(B589,'[4]cell downs 18042026 17h'!$B:$B,'[4]cell downs 18042026 17h'!$B:$B,"")</f>
        <v/>
      </c>
      <c r="BP589" s="14" t="str">
        <f>_xlfn.XLOOKUP(B589,'[5]Cells Huawei 19042026 15h'!$B:$B,'[5]Cells Huawei 19042026 15h'!$B:$B,"")</f>
        <v/>
      </c>
      <c r="BQ589" s="9" t="str">
        <f>_xlfn.XLOOKUP(B589,'[6]cells down 19042026 9H40'!$B:$B,'[6]cells down 19042026 9H40'!$B:$B,"")</f>
        <v/>
      </c>
      <c r="BR589" s="9" t="s">
        <v>2516</v>
      </c>
      <c r="BS589" s="9" t="s">
        <v>5537</v>
      </c>
      <c r="BT589" s="108"/>
    </row>
    <row r="590" spans="1:72" s="9" customFormat="1" x14ac:dyDescent="0.35">
      <c r="A590" s="1" t="s">
        <v>49</v>
      </c>
      <c r="B590" s="8" t="s">
        <v>50</v>
      </c>
      <c r="C590" s="3" t="str">
        <f>_xlfn.XLOOKUP(B590,'[1]daily break down'!$D:$D,'[1]daily break down'!$E:$E,"")</f>
        <v>NORD-OUEST</v>
      </c>
      <c r="D590" s="1" t="s">
        <v>18</v>
      </c>
      <c r="E590" s="1"/>
      <c r="F590" s="3" t="s">
        <v>51</v>
      </c>
      <c r="G590" s="1" t="s">
        <v>52</v>
      </c>
      <c r="H590" s="32" t="str">
        <f>_xlfn.XLOOKUP(B590,[2]CALCULATION!$B:$B,[2]CALCULATION!$H:$H,"")</f>
        <v>Huawei</v>
      </c>
      <c r="I590" s="28">
        <v>1.6604279562712416</v>
      </c>
      <c r="J590" s="28">
        <v>7.7047538331150342E-2</v>
      </c>
      <c r="K590" s="28">
        <v>0</v>
      </c>
      <c r="L590" s="28">
        <v>0.53926142800478272</v>
      </c>
      <c r="M590" s="28">
        <v>1.5049239084218669</v>
      </c>
      <c r="N590" s="28">
        <v>0</v>
      </c>
      <c r="O590" s="28">
        <v>0</v>
      </c>
      <c r="P590" s="28">
        <v>0</v>
      </c>
      <c r="Q590" s="28">
        <v>0</v>
      </c>
      <c r="R590" s="28">
        <v>0</v>
      </c>
      <c r="S590" s="93">
        <v>7.3123821101323226E-3</v>
      </c>
      <c r="T590" s="93">
        <f>_xlfn.XLOOKUP(B590,'[3]Nur des jours'!$B:$B,'[3]Nur des jours'!$U:$U,"")</f>
        <v>0</v>
      </c>
      <c r="U590" s="93">
        <v>0</v>
      </c>
      <c r="V590" s="93">
        <v>0</v>
      </c>
      <c r="W590" s="93">
        <v>0</v>
      </c>
      <c r="X590" s="93">
        <v>0</v>
      </c>
      <c r="Y590" s="93">
        <v>0</v>
      </c>
      <c r="Z590" s="93">
        <v>0.23775942904920483</v>
      </c>
      <c r="AA590" s="93">
        <v>0</v>
      </c>
      <c r="AB590" s="93">
        <v>0</v>
      </c>
      <c r="AC590" s="93">
        <f>_xlfn.XLOOKUP(B590,'[3]Nur des jours'!$B:$B,'[3]Nur des jours'!$N:$N,"")</f>
        <v>9.9763185830101602</v>
      </c>
      <c r="AD590" s="93">
        <v>9.9763185830101602</v>
      </c>
      <c r="AE590" s="93">
        <v>23.114261499345094</v>
      </c>
      <c r="AF590" s="93">
        <v>20.895488581269454</v>
      </c>
      <c r="AG590" s="93"/>
      <c r="AH590" s="93">
        <v>0</v>
      </c>
      <c r="AI590" s="93">
        <v>0</v>
      </c>
      <c r="AJ590" s="93">
        <v>0</v>
      </c>
      <c r="AK590" s="93">
        <v>0</v>
      </c>
      <c r="AL590" s="93">
        <v>0</v>
      </c>
      <c r="AM590" s="49" t="s">
        <v>5559</v>
      </c>
      <c r="AN590" s="49"/>
      <c r="AO590" s="48" t="str" cm="1">
        <f t="array" ref="AO590">IFERROR(_xlfn.IFS(
AQ590="MPR ISSUE","PDH",
AQ590="BSS Hardware Issue","BSS",
AQ590="Sites strategiques, MLL, Pylone, etc.","ENVTECH",
AQ590="AKTIVCO DEFAUT GE &amp; POWER Cabinet","AKTIVCO",
AQ590="AKTIVCO Coupure ENEO &amp; Baisse de tension","AKTIVCO GRID ONLY",
AQ590="Coupure ENEO &amp; Baisse de tension","IHS GRID ONLY",
AQ590="Defaut GE &amp; POWER Cabinet","IHS",
AQ590="Sharing","Partners",
AQ590="Sites strategiques &amp; DataCenter","SST &amp; DC",
AQ590="Exclu","Exclu",
AQ590="SAT","SAT",
AQ590="SPARE-ISSUE","SPARE-ISSUE",
AQ590="Fiber CAmtel","TRANS_FO_CAMTEL",
AQ590="Fiber AOF","Fiber AOF",
AQ590="Projet OCM (HUAWEI)","TRAVAUX-HUAWEI",
AQ590="Projet OCM (NOKIA)","TRAVAUX-NOKIA",
AQ590="ACCESS-ISSUE","ACCESS-ISSUE",
AQ590="Projet OCM (ZTE, NOKIA, autres projets)","TRAVAUX OCM",
AQ590="No root CAuse","No root cause",
AQ590="ODU HS","PDH",
AQ590="IP &amp; VLAN","PDH",
AQ590="Warehouse HUAWEI","SPARE-ISSUE",
AQ590="SPARE-HS","SPARE-ISSUE",
AQ590="Power Telco","BSS",AQ590="no impacts","no impacts"
),"")</f>
        <v>No root cause</v>
      </c>
      <c r="AP590" s="48" t="str" cm="1">
        <f t="array" ref="AP590">IFERROR(_xlfn.IFS(
AQ590="MPR ISSUE","TX ISSUE",
AQ590="BSS Hardware Issue","RAN ISSUE",
AQ590="Sites strategiques, MLL, Pylone, etc.","ENVTECH",
AQ590="AKTIVCO DEFAUT GE &amp; POWER Cabinet","POWER ISSUE",
AQ590="AKTIVCO Coupure ENEO &amp; Baisse de tension","POWER ISSUE",
AQ590="Coupure ENEO &amp; Baisse de tension","POWER ISSUE",
AQ590="Defaut GE &amp; POWER Cabinet","POWER ISSUE",
AQ590="Sharing","POWER ISSUE",
AQ590="Sites strategiques &amp; DataCenter","POWER ISSUE",
AQ590="Exclu","Exclu",
AQ590="SAT","TX ISSUE",
AQ590="SPARE-ISSUE","SPARE-ISSUE",
AQ590="Fiber CAmtel","TX ISSUE",
AQ590="Fiber AOF","TX ISSUE",
AQ590="Projet OCM (HUAWEI)","TRAVAUX-HUAWEI",
AQ590="Projet OCM (NOKIA)","TRAVAUX -NOKIA",
AQ590="ACCESS-ISSUE","ACCESS-ISSUE",
AQ590="Projet OCM (ZTE, NOKIA, autres projets)","TRAVAUX OCM",
AQ590="No root CAuse","No root cause",
AQ590="ODU HS","TX ISSUE",
AQ590="IP &amp; VLAN","TX ISSUE",
AQ590="Warehouse HUAWEI","SPARE-ISSUE",
AQ590="SPARE-HS","SPARE-ISSUE",
AQ590="Power Telco","RAN ISSUE",AQ590="no impacts","no impacts"
),"")</f>
        <v>No root cause</v>
      </c>
      <c r="AQ590" s="67" t="s">
        <v>5344</v>
      </c>
      <c r="AR590" s="48" t="str" cm="1">
        <f t="array" ref="AR590">IFERROR(_xlfn.IFS(
AQ590="MPR ISSUE","ACTIVE",
AQ590="BSS Hardware Issue","ACTIVE",
AQ590="Sites strategiques, MLL, Pylone, etc.","PASSIVE",
AQ590="AKTIVCO DEFAUT GE &amp; POWER Cabinet","PASSIVE",
AQ590="AKTIVCO Coupure ENEO &amp; Baisse de tension","PASSIVE",
AQ590="Coupure ENEO &amp; Baisse de tension","PASSIVE",
AQ590="Defaut GE &amp; POWER Cabinet","PASSIVE",
AQ590="Sharing","PASSIVE",
AQ590="Sites strategiques &amp; DataCenter","PASSIVE",
AQ590="Exclu","Exclu",
AQ590="SAT","ACTIVE",
AQ590="SPARE-ISSUE","SPARE-ISSUE",
AQ590="Fiber CAmtel","ACTIVE",
AQ590="Fiber AOF","ACTIVE",
AQ590="Projet OCM (HUAWEI)","PLANNED WORKS",
AQ590="Projet OCM (NOKIA)","PLANNED WORKS",
AQ590="ACCESS-ISSUE","ACCESS-ISSUE",
AQ590="Projet OCM (ZTE, NOKIA, autres projets)","PLANNED WORKS",
AQ590="No root CAuse","No root cause",
AQ590="ODU HS","ACTIVE",
AQ590="IP &amp; VLAN","ACTIVE",
AQ590="Warehouse HUAWEI","SPARE-ISSUE",
AQ590="SPARE-HS","SPARE-ISSUE",
AQ590="Power Telco","ACTIVE", AQ590="no impacts","no impacts"
),"")</f>
        <v>No root cause</v>
      </c>
      <c r="AS590" s="92" t="s">
        <v>5537</v>
      </c>
      <c r="AT590" s="98" t="s">
        <v>50</v>
      </c>
      <c r="AV590" s="17" t="s">
        <v>5537</v>
      </c>
      <c r="AW590" s="7" t="s">
        <v>5537</v>
      </c>
      <c r="AX590" s="6" t="s">
        <v>5537</v>
      </c>
      <c r="AY590" s="7"/>
      <c r="AZ590" s="3" t="s">
        <v>5537</v>
      </c>
      <c r="BA590" s="18" t="s">
        <v>5537</v>
      </c>
      <c r="BB590" s="18" t="s">
        <v>5537</v>
      </c>
      <c r="BC590" s="18" t="s">
        <v>5537</v>
      </c>
      <c r="BD590" s="18" t="s">
        <v>5537</v>
      </c>
      <c r="BE590" s="18" t="s">
        <v>5537</v>
      </c>
      <c r="BF590" s="18" t="s">
        <v>5537</v>
      </c>
      <c r="BG590" s="18" t="s">
        <v>5537</v>
      </c>
      <c r="BH590" s="18" t="s">
        <v>5537</v>
      </c>
      <c r="BI590" s="18" t="s">
        <v>5537</v>
      </c>
      <c r="BJ590" s="18" t="s">
        <v>5537</v>
      </c>
      <c r="BK590" s="18" t="s">
        <v>5537</v>
      </c>
      <c r="BL590" s="9" t="s">
        <v>5537</v>
      </c>
      <c r="BM590" s="14" t="s">
        <v>5537</v>
      </c>
      <c r="BN590" s="14" t="s">
        <v>5537</v>
      </c>
      <c r="BO590" s="14" t="str">
        <f>_xlfn.XLOOKUP(B590,'[4]cell downs 18042026 17h'!$B:$B,'[4]cell downs 18042026 17h'!$B:$B,"")</f>
        <v/>
      </c>
      <c r="BP590" s="14" t="str">
        <f>_xlfn.XLOOKUP(B590,'[5]Cells Huawei 19042026 15h'!$B:$B,'[5]Cells Huawei 19042026 15h'!$B:$B,"")</f>
        <v/>
      </c>
      <c r="BQ590" s="9" t="str">
        <f>_xlfn.XLOOKUP(B590,'[6]cells down 19042026 9H40'!$B:$B,'[6]cells down 19042026 9H40'!$B:$B,"")</f>
        <v/>
      </c>
      <c r="BR590" s="9" t="s">
        <v>5537</v>
      </c>
      <c r="BS590" s="9" t="s">
        <v>5537</v>
      </c>
      <c r="BT590" s="108"/>
    </row>
    <row r="591" spans="1:72" s="9" customFormat="1" x14ac:dyDescent="0.35">
      <c r="A591" s="1" t="s">
        <v>4153</v>
      </c>
      <c r="B591" s="8" t="s">
        <v>4154</v>
      </c>
      <c r="C591" s="3" t="str">
        <f>_xlfn.XLOOKUP(B591,'[1]daily break down'!$D:$D,'[1]daily break down'!$E:$E,"")</f>
        <v>Douala</v>
      </c>
      <c r="D591" s="1" t="s">
        <v>11</v>
      </c>
      <c r="E591" s="1" t="s">
        <v>757</v>
      </c>
      <c r="F591" s="3" t="s">
        <v>31</v>
      </c>
      <c r="G591" s="1" t="s">
        <v>32</v>
      </c>
      <c r="H591" s="34" t="str">
        <f>_xlfn.XLOOKUP(B591,[2]CALCULATION!$B:$B,[2]CALCULATION!$H:$H,"")</f>
        <v>ZTE</v>
      </c>
      <c r="I591" s="28">
        <v>0</v>
      </c>
      <c r="J591" s="28">
        <v>0</v>
      </c>
      <c r="K591" s="28">
        <v>0</v>
      </c>
      <c r="L591" s="28">
        <v>2.5307976132384814E-2</v>
      </c>
      <c r="M591" s="28">
        <v>0</v>
      </c>
      <c r="N591" s="28">
        <v>0</v>
      </c>
      <c r="O591" s="28">
        <v>2.751952584374202E-2</v>
      </c>
      <c r="P591" s="28">
        <v>0</v>
      </c>
      <c r="Q591" s="28">
        <v>0</v>
      </c>
      <c r="R591" s="28">
        <v>0</v>
      </c>
      <c r="S591" s="93">
        <v>0</v>
      </c>
      <c r="T591" s="93">
        <f>_xlfn.XLOOKUP(B591,'[3]Nur des jours'!$B:$B,'[3]Nur des jours'!$U:$U,"")</f>
        <v>0</v>
      </c>
      <c r="U591" s="93">
        <v>0</v>
      </c>
      <c r="V591" s="93">
        <v>0</v>
      </c>
      <c r="W591" s="93">
        <v>0</v>
      </c>
      <c r="X591" s="93">
        <v>0</v>
      </c>
      <c r="Y591" s="93">
        <v>0</v>
      </c>
      <c r="Z591" s="93">
        <v>0</v>
      </c>
      <c r="AA591" s="93">
        <v>0</v>
      </c>
      <c r="AB591" s="93">
        <v>0</v>
      </c>
      <c r="AC591" s="93">
        <f>_xlfn.XLOOKUP(B591,'[3]Nur des jours'!$B:$B,'[3]Nur des jours'!$N:$N,"")</f>
        <v>0</v>
      </c>
      <c r="AD591" s="93">
        <v>0</v>
      </c>
      <c r="AE591" s="93">
        <v>0</v>
      </c>
      <c r="AF591" s="93">
        <v>18.86703378391875</v>
      </c>
      <c r="AG591" s="93"/>
      <c r="AH591" s="93">
        <v>0</v>
      </c>
      <c r="AI591" s="93">
        <v>0</v>
      </c>
      <c r="AJ591" s="93">
        <v>0</v>
      </c>
      <c r="AK591" s="93">
        <v>0</v>
      </c>
      <c r="AL591" s="93">
        <v>0</v>
      </c>
      <c r="AM591" s="49" t="s">
        <v>5559</v>
      </c>
      <c r="AN591" s="49"/>
      <c r="AO591" s="48" t="str" cm="1">
        <f t="array" ref="AO591">IFERROR(_xlfn.IFS(
AQ591="MPR ISSUE","PDH",
AQ591="BSS Hardware Issue","BSS",
AQ591="Sites strategiques, MLL, Pylone, etc.","ENVTECH",
AQ591="AKTIVCO DEFAUT GE &amp; POWER Cabinet","AKTIVCO",
AQ591="AKTIVCO Coupure ENEO &amp; Baisse de tension","AKTIVCO GRID ONLY",
AQ591="Coupure ENEO &amp; Baisse de tension","IHS GRID ONLY",
AQ591="Defaut GE &amp; POWER Cabinet","IHS",
AQ591="Sharing","Partners",
AQ591="Sites strategiques &amp; DataCenter","SST &amp; DC",
AQ591="Exclu","Exclu",
AQ591="SAT","SAT",
AQ591="SPARE-ISSUE","SPARE-ISSUE",
AQ591="Fiber CAmtel","TRANS_FO_CAMTEL",
AQ591="Fiber AOF","Fiber AOF",
AQ591="Projet OCM (HUAWEI)","TRAVAUX-HUAWEI",
AQ591="Projet OCM (NOKIA)","TRAVAUX-NOKIA",
AQ591="ACCESS-ISSUE","ACCESS-ISSUE",
AQ591="Projet OCM (ZTE, NOKIA, autres projets)","TRAVAUX OCM",
AQ591="No root CAuse","No root cause",
AQ591="ODU HS","PDH",
AQ591="IP &amp; VLAN","PDH",
AQ591="Warehouse HUAWEI","SPARE-ISSUE",
AQ591="SPARE-HS","SPARE-ISSUE",
AQ591="Power Telco","BSS",AQ591="no impacts","no impacts"
),"")</f>
        <v>No root cause</v>
      </c>
      <c r="AP591" s="48" t="str" cm="1">
        <f t="array" ref="AP591">IFERROR(_xlfn.IFS(
AQ591="MPR ISSUE","TX ISSUE",
AQ591="BSS Hardware Issue","RAN ISSUE",
AQ591="Sites strategiques, MLL, Pylone, etc.","ENVTECH",
AQ591="AKTIVCO DEFAUT GE &amp; POWER Cabinet","POWER ISSUE",
AQ591="AKTIVCO Coupure ENEO &amp; Baisse de tension","POWER ISSUE",
AQ591="Coupure ENEO &amp; Baisse de tension","POWER ISSUE",
AQ591="Defaut GE &amp; POWER Cabinet","POWER ISSUE",
AQ591="Sharing","POWER ISSUE",
AQ591="Sites strategiques &amp; DataCenter","POWER ISSUE",
AQ591="Exclu","Exclu",
AQ591="SAT","TX ISSUE",
AQ591="SPARE-ISSUE","SPARE-ISSUE",
AQ591="Fiber CAmtel","TX ISSUE",
AQ591="Fiber AOF","TX ISSUE",
AQ591="Projet OCM (HUAWEI)","TRAVAUX-HUAWEI",
AQ591="Projet OCM (NOKIA)","TRAVAUX -NOKIA",
AQ591="ACCESS-ISSUE","ACCESS-ISSUE",
AQ591="Projet OCM (ZTE, NOKIA, autres projets)","TRAVAUX OCM",
AQ591="No root CAuse","No root cause",
AQ591="ODU HS","TX ISSUE",
AQ591="IP &amp; VLAN","TX ISSUE",
AQ591="Warehouse HUAWEI","SPARE-ISSUE",
AQ591="SPARE-HS","SPARE-ISSUE",
AQ591="Power Telco","RAN ISSUE",AQ591="no impacts","no impacts"
),"")</f>
        <v>No root cause</v>
      </c>
      <c r="AQ591" s="127" t="s">
        <v>5344</v>
      </c>
      <c r="AR591" s="48" t="str" cm="1">
        <f t="array" ref="AR591">IFERROR(_xlfn.IFS(
AQ591="MPR ISSUE","ACTIVE",
AQ591="BSS Hardware Issue","ACTIVE",
AQ591="Sites strategiques, MLL, Pylone, etc.","PASSIVE",
AQ591="AKTIVCO DEFAUT GE &amp; POWER Cabinet","PASSIVE",
AQ591="AKTIVCO Coupure ENEO &amp; Baisse de tension","PASSIVE",
AQ591="Coupure ENEO &amp; Baisse de tension","PASSIVE",
AQ591="Defaut GE &amp; POWER Cabinet","PASSIVE",
AQ591="Sharing","PASSIVE",
AQ591="Sites strategiques &amp; DataCenter","PASSIVE",
AQ591="Exclu","Exclu",
AQ591="SAT","ACTIVE",
AQ591="SPARE-ISSUE","SPARE-ISSUE",
AQ591="Fiber CAmtel","ACTIVE",
AQ591="Fiber AOF","ACTIVE",
AQ591="Projet OCM (HUAWEI)","PLANNED WORKS",
AQ591="Projet OCM (NOKIA)","PLANNED WORKS",
AQ591="ACCESS-ISSUE","ACCESS-ISSUE",
AQ591="Projet OCM (ZTE, NOKIA, autres projets)","PLANNED WORKS",
AQ591="No root CAuse","No root cause",
AQ591="ODU HS","ACTIVE",
AQ591="IP &amp; VLAN","ACTIVE",
AQ591="Warehouse HUAWEI","SPARE-ISSUE",
AQ591="SPARE-HS","SPARE-ISSUE",
AQ591="Power Telco","ACTIVE", AQ591="no impacts","no impacts"
),"")</f>
        <v>No root cause</v>
      </c>
      <c r="AS591" s="92" t="s">
        <v>5537</v>
      </c>
      <c r="AT591" s="98" t="s">
        <v>4154</v>
      </c>
      <c r="AV591" s="17" t="s">
        <v>5537</v>
      </c>
      <c r="AW591" s="7" t="s">
        <v>5537</v>
      </c>
      <c r="AX591" s="6" t="s">
        <v>5537</v>
      </c>
      <c r="AY591" s="7"/>
      <c r="AZ591" s="3" t="s">
        <v>5537</v>
      </c>
      <c r="BA591" s="18" t="s">
        <v>5537</v>
      </c>
      <c r="BB591" s="18" t="s">
        <v>5537</v>
      </c>
      <c r="BC591" s="18" t="s">
        <v>5537</v>
      </c>
      <c r="BD591" s="18" t="s">
        <v>5537</v>
      </c>
      <c r="BE591" s="18" t="s">
        <v>5537</v>
      </c>
      <c r="BF591" s="18" t="s">
        <v>5537</v>
      </c>
      <c r="BG591" s="18" t="s">
        <v>5537</v>
      </c>
      <c r="BH591" s="18" t="s">
        <v>5537</v>
      </c>
      <c r="BI591" s="18" t="s">
        <v>5537</v>
      </c>
      <c r="BJ591" s="18" t="s">
        <v>5537</v>
      </c>
      <c r="BK591" s="18" t="s">
        <v>5537</v>
      </c>
      <c r="BL591" s="9" t="s">
        <v>5537</v>
      </c>
      <c r="BM591" s="14" t="s">
        <v>5537</v>
      </c>
      <c r="BN591" s="14" t="s">
        <v>5537</v>
      </c>
      <c r="BO591" s="14" t="str">
        <f>_xlfn.XLOOKUP(B591,'[4]cell downs 18042026 17h'!$B:$B,'[4]cell downs 18042026 17h'!$B:$B,"")</f>
        <v/>
      </c>
      <c r="BP591" s="14" t="str">
        <f>_xlfn.XLOOKUP(B591,'[5]Cells Huawei 19042026 15h'!$B:$B,'[5]Cells Huawei 19042026 15h'!$B:$B,"")</f>
        <v/>
      </c>
      <c r="BQ591" s="9" t="str">
        <f>_xlfn.XLOOKUP(B591,'[6]cells down 19042026 9H40'!$B:$B,'[6]cells down 19042026 9H40'!$B:$B,"")</f>
        <v/>
      </c>
      <c r="BR591" s="9" t="s">
        <v>4154</v>
      </c>
      <c r="BS591" s="9" t="s">
        <v>12</v>
      </c>
      <c r="BT591" s="108"/>
    </row>
    <row r="592" spans="1:72" s="9" customFormat="1" x14ac:dyDescent="0.35">
      <c r="A592" s="1" t="s">
        <v>366</v>
      </c>
      <c r="B592" s="8" t="s">
        <v>367</v>
      </c>
      <c r="C592" s="3" t="str">
        <f>_xlfn.XLOOKUP(B592,'[1]daily break down'!$D:$D,'[1]daily break down'!$E:$E,"")</f>
        <v>Douala</v>
      </c>
      <c r="D592" s="1" t="s">
        <v>21</v>
      </c>
      <c r="E592" s="1" t="s">
        <v>125</v>
      </c>
      <c r="F592" s="3" t="s">
        <v>31</v>
      </c>
      <c r="G592" s="1" t="s">
        <v>32</v>
      </c>
      <c r="H592" s="34" t="str">
        <f>_xlfn.XLOOKUP(B592,[2]CALCULATION!$B:$B,[2]CALCULATION!$H:$H,"")</f>
        <v>ZTE</v>
      </c>
      <c r="I592" s="28">
        <v>27.368159534062141</v>
      </c>
      <c r="J592" s="28">
        <v>0</v>
      </c>
      <c r="K592" s="28">
        <v>0</v>
      </c>
      <c r="L592" s="28">
        <v>0</v>
      </c>
      <c r="M592" s="28">
        <v>0</v>
      </c>
      <c r="N592" s="28">
        <v>20.372457074533511</v>
      </c>
      <c r="O592" s="28">
        <v>0</v>
      </c>
      <c r="P592" s="28">
        <v>10.16378309120431</v>
      </c>
      <c r="Q592" s="28">
        <v>0</v>
      </c>
      <c r="R592" s="28">
        <v>0</v>
      </c>
      <c r="S592" s="93">
        <v>0</v>
      </c>
      <c r="T592" s="93">
        <f>_xlfn.XLOOKUP(B592,'[3]Nur des jours'!$B:$B,'[3]Nur des jours'!$U:$U,"")</f>
        <v>0.30465880781775673</v>
      </c>
      <c r="U592" s="93">
        <v>6.2359281232075734</v>
      </c>
      <c r="V592" s="93">
        <v>0</v>
      </c>
      <c r="W592" s="93">
        <v>0.30465880781775673</v>
      </c>
      <c r="X592" s="93">
        <v>0</v>
      </c>
      <c r="Y592" s="93">
        <v>0</v>
      </c>
      <c r="Z592" s="93">
        <v>0</v>
      </c>
      <c r="AA592" s="93">
        <v>0</v>
      </c>
      <c r="AB592" s="93">
        <v>6.9520778579642899</v>
      </c>
      <c r="AC592" s="93">
        <f>_xlfn.XLOOKUP(B592,'[3]Nur des jours'!$B:$B,'[3]Nur des jours'!$N:$N,"")</f>
        <v>13.868556899607057</v>
      </c>
      <c r="AD592" s="93">
        <v>13.868556899607057</v>
      </c>
      <c r="AE592" s="93">
        <v>13.868556899607057</v>
      </c>
      <c r="AF592" s="93">
        <v>18.4816890817931</v>
      </c>
      <c r="AG592" s="93"/>
      <c r="AH592" s="93">
        <v>0</v>
      </c>
      <c r="AI592" s="93">
        <v>0</v>
      </c>
      <c r="AJ592" s="93">
        <v>0</v>
      </c>
      <c r="AK592" s="93">
        <v>0</v>
      </c>
      <c r="AL592" s="93">
        <v>0</v>
      </c>
      <c r="AM592" s="49" t="s">
        <v>5559</v>
      </c>
      <c r="AN592" s="49"/>
      <c r="AO592" s="48" t="str" cm="1">
        <f t="array" ref="AO592">IFERROR(_xlfn.IFS(
AQ592="MPR ISSUE","PDH",
AQ592="BSS Hardware Issue","BSS",
AQ592="Sites strategiques, MLL, Pylone, etc.","ENVTECH",
AQ592="AKTIVCO DEFAUT GE &amp; POWER Cabinet","AKTIVCO",
AQ592="AKTIVCO Coupure ENEO &amp; Baisse de tension","AKTIVCO GRID ONLY",
AQ592="Coupure ENEO &amp; Baisse de tension","IHS GRID ONLY",
AQ592="Defaut GE &amp; POWER Cabinet","IHS",
AQ592="Sharing","Partners",
AQ592="Sites strategiques &amp; DataCenter","SST &amp; DC",
AQ592="Exclu","Exclu",
AQ592="SAT","SAT",
AQ592="SPARE-ISSUE","SPARE-ISSUE",
AQ592="Fiber CAmtel","TRANS_FO_CAMTEL",
AQ592="Fiber AOF","Fiber AOF",
AQ592="Projet OCM (HUAWEI)","TRAVAUX-HUAWEI",
AQ592="Projet OCM (NOKIA)","TRAVAUX-NOKIA",
AQ592="ACCESS-ISSUE","ACCESS-ISSUE",
AQ592="Projet OCM (ZTE, NOKIA, autres projets)","TRAVAUX OCM",
AQ592="No root CAuse","No root cause",
AQ592="ODU HS","PDH",
AQ592="IP &amp; VLAN","PDH",
AQ592="Warehouse HUAWEI","SPARE-ISSUE",
AQ592="SPARE-HS","SPARE-ISSUE",
AQ592="Power Telco","BSS",AQ592="no impacts","no impacts"
),"")</f>
        <v>No root cause</v>
      </c>
      <c r="AP592" s="48" t="str" cm="1">
        <f t="array" ref="AP592">IFERROR(_xlfn.IFS(
AQ592="MPR ISSUE","TX ISSUE",
AQ592="BSS Hardware Issue","RAN ISSUE",
AQ592="Sites strategiques, MLL, Pylone, etc.","ENVTECH",
AQ592="AKTIVCO DEFAUT GE &amp; POWER Cabinet","POWER ISSUE",
AQ592="AKTIVCO Coupure ENEO &amp; Baisse de tension","POWER ISSUE",
AQ592="Coupure ENEO &amp; Baisse de tension","POWER ISSUE",
AQ592="Defaut GE &amp; POWER Cabinet","POWER ISSUE",
AQ592="Sharing","POWER ISSUE",
AQ592="Sites strategiques &amp; DataCenter","POWER ISSUE",
AQ592="Exclu","Exclu",
AQ592="SAT","TX ISSUE",
AQ592="SPARE-ISSUE","SPARE-ISSUE",
AQ592="Fiber CAmtel","TX ISSUE",
AQ592="Fiber AOF","TX ISSUE",
AQ592="Projet OCM (HUAWEI)","TRAVAUX-HUAWEI",
AQ592="Projet OCM (NOKIA)","TRAVAUX -NOKIA",
AQ592="ACCESS-ISSUE","ACCESS-ISSUE",
AQ592="Projet OCM (ZTE, NOKIA, autres projets)","TRAVAUX OCM",
AQ592="No root CAuse","No root cause",
AQ592="ODU HS","TX ISSUE",
AQ592="IP &amp; VLAN","TX ISSUE",
AQ592="Warehouse HUAWEI","SPARE-ISSUE",
AQ592="SPARE-HS","SPARE-ISSUE",
AQ592="Power Telco","RAN ISSUE",AQ592="no impacts","no impacts"
),"")</f>
        <v>No root cause</v>
      </c>
      <c r="AQ592" s="67" t="s">
        <v>5344</v>
      </c>
      <c r="AR592" s="48" t="str" cm="1">
        <f t="array" ref="AR592">IFERROR(_xlfn.IFS(
AQ592="MPR ISSUE","ACTIVE",
AQ592="BSS Hardware Issue","ACTIVE",
AQ592="Sites strategiques, MLL, Pylone, etc.","PASSIVE",
AQ592="AKTIVCO DEFAUT GE &amp; POWER Cabinet","PASSIVE",
AQ592="AKTIVCO Coupure ENEO &amp; Baisse de tension","PASSIVE",
AQ592="Coupure ENEO &amp; Baisse de tension","PASSIVE",
AQ592="Defaut GE &amp; POWER Cabinet","PASSIVE",
AQ592="Sharing","PASSIVE",
AQ592="Sites strategiques &amp; DataCenter","PASSIVE",
AQ592="Exclu","Exclu",
AQ592="SAT","ACTIVE",
AQ592="SPARE-ISSUE","SPARE-ISSUE",
AQ592="Fiber CAmtel","ACTIVE",
AQ592="Fiber AOF","ACTIVE",
AQ592="Projet OCM (HUAWEI)","PLANNED WORKS",
AQ592="Projet OCM (NOKIA)","PLANNED WORKS",
AQ592="ACCESS-ISSUE","ACCESS-ISSUE",
AQ592="Projet OCM (ZTE, NOKIA, autres projets)","PLANNED WORKS",
AQ592="No root CAuse","No root cause",
AQ592="ODU HS","ACTIVE",
AQ592="IP &amp; VLAN","ACTIVE",
AQ592="Warehouse HUAWEI","SPARE-ISSUE",
AQ592="SPARE-HS","SPARE-ISSUE",
AQ592="Power Telco","ACTIVE", AQ592="no impacts","no impacts"
),"")</f>
        <v>No root cause</v>
      </c>
      <c r="AS592" s="92" t="s">
        <v>5537</v>
      </c>
      <c r="AT592" s="98" t="s">
        <v>367</v>
      </c>
      <c r="AV592" s="17" t="s">
        <v>5537</v>
      </c>
      <c r="AW592" s="7" t="s">
        <v>5537</v>
      </c>
      <c r="AX592" s="6" t="s">
        <v>5537</v>
      </c>
      <c r="AY592" s="7"/>
      <c r="AZ592" s="3" t="s">
        <v>5537</v>
      </c>
      <c r="BA592" s="18" t="s">
        <v>5537</v>
      </c>
      <c r="BB592" s="18" t="s">
        <v>5537</v>
      </c>
      <c r="BC592" s="18" t="s">
        <v>5537</v>
      </c>
      <c r="BD592" s="18" t="s">
        <v>5537</v>
      </c>
      <c r="BE592" s="18" t="s">
        <v>5537</v>
      </c>
      <c r="BF592" s="18" t="s">
        <v>5537</v>
      </c>
      <c r="BG592" s="18" t="s">
        <v>5537</v>
      </c>
      <c r="BH592" s="18" t="s">
        <v>5537</v>
      </c>
      <c r="BI592" s="18" t="s">
        <v>5537</v>
      </c>
      <c r="BJ592" s="18" t="s">
        <v>5537</v>
      </c>
      <c r="BK592" s="18" t="s">
        <v>5537</v>
      </c>
      <c r="BL592" s="9" t="s">
        <v>5537</v>
      </c>
      <c r="BM592" s="14" t="s">
        <v>5537</v>
      </c>
      <c r="BN592" s="14" t="s">
        <v>5537</v>
      </c>
      <c r="BO592" s="14" t="str">
        <f>_xlfn.XLOOKUP(B592,'[4]cell downs 18042026 17h'!$B:$B,'[4]cell downs 18042026 17h'!$B:$B,"")</f>
        <v/>
      </c>
      <c r="BP592" s="14" t="str">
        <f>_xlfn.XLOOKUP(B592,'[5]Cells Huawei 19042026 15h'!$B:$B,'[5]Cells Huawei 19042026 15h'!$B:$B,"")</f>
        <v/>
      </c>
      <c r="BQ592" s="9" t="str">
        <f>_xlfn.XLOOKUP(B592,'[6]cells down 19042026 9H40'!$B:$B,'[6]cells down 19042026 9H40'!$B:$B,"")</f>
        <v/>
      </c>
      <c r="BR592" s="9" t="s">
        <v>5537</v>
      </c>
      <c r="BS592" s="9" t="s">
        <v>318</v>
      </c>
      <c r="BT592" s="108"/>
    </row>
    <row r="593" spans="1:72" s="9" customFormat="1" x14ac:dyDescent="0.35">
      <c r="A593" s="1" t="s">
        <v>1588</v>
      </c>
      <c r="B593" s="8" t="s">
        <v>1589</v>
      </c>
      <c r="C593" s="3" t="str">
        <f>_xlfn.XLOOKUP(B593,'[1]daily break down'!$D:$D,'[1]daily break down'!$E:$E,"")</f>
        <v>Yaounde</v>
      </c>
      <c r="D593" s="1" t="s">
        <v>11</v>
      </c>
      <c r="E593" s="1" t="s">
        <v>302</v>
      </c>
      <c r="F593" s="3" t="s">
        <v>37</v>
      </c>
      <c r="G593" s="1" t="s">
        <v>38</v>
      </c>
      <c r="H593" s="34" t="str">
        <f>_xlfn.XLOOKUP(B593,[2]CALCULATION!$B:$B,[2]CALCULATION!$H:$H,"")</f>
        <v>ZTE</v>
      </c>
      <c r="I593" s="28">
        <v>0</v>
      </c>
      <c r="J593" s="28">
        <v>0</v>
      </c>
      <c r="K593" s="28">
        <v>0</v>
      </c>
      <c r="L593" s="28">
        <v>0</v>
      </c>
      <c r="M593" s="28">
        <v>0</v>
      </c>
      <c r="N593" s="28">
        <v>0</v>
      </c>
      <c r="O593" s="28">
        <v>1.1331873710523839</v>
      </c>
      <c r="P593" s="28">
        <v>1.8005224964543862</v>
      </c>
      <c r="Q593" s="28">
        <v>36.075494459711273</v>
      </c>
      <c r="R593" s="28">
        <v>5.5752454820179966E-2</v>
      </c>
      <c r="S593" s="93">
        <v>0.52600996481495754</v>
      </c>
      <c r="T593" s="93">
        <f>_xlfn.XLOOKUP(B593,'[3]Nur des jours'!$B:$B,'[3]Nur des jours'!$U:$U,"")</f>
        <v>0</v>
      </c>
      <c r="U593" s="93">
        <v>0.38730656074056991</v>
      </c>
      <c r="V593" s="93">
        <v>0</v>
      </c>
      <c r="W593" s="93">
        <v>0</v>
      </c>
      <c r="X593" s="93">
        <v>0</v>
      </c>
      <c r="Y593" s="93">
        <v>0</v>
      </c>
      <c r="Z593" s="93">
        <v>0</v>
      </c>
      <c r="AA593" s="93">
        <v>26.167823093144762</v>
      </c>
      <c r="AB593" s="93">
        <v>3.4600051935748913E-3</v>
      </c>
      <c r="AC593" s="93">
        <f>_xlfn.XLOOKUP(B593,'[3]Nur des jours'!$B:$B,'[3]Nur des jours'!$N:$N,"")</f>
        <v>0</v>
      </c>
      <c r="AD593" s="93">
        <v>0</v>
      </c>
      <c r="AE593" s="93">
        <v>0.79992109761352415</v>
      </c>
      <c r="AF593" s="93">
        <v>16.993886848555924</v>
      </c>
      <c r="AG593" s="93"/>
      <c r="AH593" s="93">
        <v>0</v>
      </c>
      <c r="AI593" s="93">
        <v>0</v>
      </c>
      <c r="AJ593" s="93">
        <v>0</v>
      </c>
      <c r="AK593" s="93">
        <v>0</v>
      </c>
      <c r="AL593" s="93">
        <v>0</v>
      </c>
      <c r="AM593" s="49" t="s">
        <v>5559</v>
      </c>
      <c r="AN593" s="49"/>
      <c r="AO593" s="48" t="str" cm="1">
        <f t="array" ref="AO593">IFERROR(_xlfn.IFS(
AQ593="MPR ISSUE","PDH",
AQ593="BSS Hardware Issue","BSS",
AQ593="Sites strategiques, MLL, Pylone, etc.","ENVTECH",
AQ593="AKTIVCO DEFAUT GE &amp; POWER Cabinet","AKTIVCO",
AQ593="AKTIVCO Coupure ENEO &amp; Baisse de tension","AKTIVCO GRID ONLY",
AQ593="Coupure ENEO &amp; Baisse de tension","IHS GRID ONLY",
AQ593="Defaut GE &amp; POWER Cabinet","IHS",
AQ593="Sharing","Partners",
AQ593="Sites strategiques &amp; DataCenter","SST &amp; DC",
AQ593="Exclu","Exclu",
AQ593="SAT","SAT",
AQ593="SPARE-ISSUE","SPARE-ISSUE",
AQ593="Fiber CAmtel","TRANS_FO_CAMTEL",
AQ593="Fiber AOF","Fiber AOF",
AQ593="Projet OCM (HUAWEI)","TRAVAUX-HUAWEI",
AQ593="Projet OCM (NOKIA)","TRAVAUX-NOKIA",
AQ593="ACCESS-ISSUE","ACCESS-ISSUE",
AQ593="Projet OCM (ZTE, NOKIA, autres projets)","TRAVAUX OCM",
AQ593="No root CAuse","No root cause",
AQ593="ODU HS","PDH",
AQ593="IP &amp; VLAN","PDH",
AQ593="Warehouse HUAWEI","SPARE-ISSUE",
AQ593="SPARE-HS","SPARE-ISSUE",
AQ593="Power Telco","BSS",AQ593="no impacts","no impacts"
),"")</f>
        <v>No root cause</v>
      </c>
      <c r="AP593" s="48" t="str" cm="1">
        <f t="array" ref="AP593">IFERROR(_xlfn.IFS(
AQ593="MPR ISSUE","TX ISSUE",
AQ593="BSS Hardware Issue","RAN ISSUE",
AQ593="Sites strategiques, MLL, Pylone, etc.","ENVTECH",
AQ593="AKTIVCO DEFAUT GE &amp; POWER Cabinet","POWER ISSUE",
AQ593="AKTIVCO Coupure ENEO &amp; Baisse de tension","POWER ISSUE",
AQ593="Coupure ENEO &amp; Baisse de tension","POWER ISSUE",
AQ593="Defaut GE &amp; POWER Cabinet","POWER ISSUE",
AQ593="Sharing","POWER ISSUE",
AQ593="Sites strategiques &amp; DataCenter","POWER ISSUE",
AQ593="Exclu","Exclu",
AQ593="SAT","TX ISSUE",
AQ593="SPARE-ISSUE","SPARE-ISSUE",
AQ593="Fiber CAmtel","TX ISSUE",
AQ593="Fiber AOF","TX ISSUE",
AQ593="Projet OCM (HUAWEI)","TRAVAUX-HUAWEI",
AQ593="Projet OCM (NOKIA)","TRAVAUX -NOKIA",
AQ593="ACCESS-ISSUE","ACCESS-ISSUE",
AQ593="Projet OCM (ZTE, NOKIA, autres projets)","TRAVAUX OCM",
AQ593="No root CAuse","No root cause",
AQ593="ODU HS","TX ISSUE",
AQ593="IP &amp; VLAN","TX ISSUE",
AQ593="Warehouse HUAWEI","SPARE-ISSUE",
AQ593="SPARE-HS","SPARE-ISSUE",
AQ593="Power Telco","RAN ISSUE",AQ593="no impacts","no impacts"
),"")</f>
        <v>No root cause</v>
      </c>
      <c r="AQ593" s="127" t="s">
        <v>5344</v>
      </c>
      <c r="AR593" s="48" t="str" cm="1">
        <f t="array" ref="AR593">IFERROR(_xlfn.IFS(
AQ593="MPR ISSUE","ACTIVE",
AQ593="BSS Hardware Issue","ACTIVE",
AQ593="Sites strategiques, MLL, Pylone, etc.","PASSIVE",
AQ593="AKTIVCO DEFAUT GE &amp; POWER Cabinet","PASSIVE",
AQ593="AKTIVCO Coupure ENEO &amp; Baisse de tension","PASSIVE",
AQ593="Coupure ENEO &amp; Baisse de tension","PASSIVE",
AQ593="Defaut GE &amp; POWER Cabinet","PASSIVE",
AQ593="Sharing","PASSIVE",
AQ593="Sites strategiques &amp; DataCenter","PASSIVE",
AQ593="Exclu","Exclu",
AQ593="SAT","ACTIVE",
AQ593="SPARE-ISSUE","SPARE-ISSUE",
AQ593="Fiber CAmtel","ACTIVE",
AQ593="Fiber AOF","ACTIVE",
AQ593="Projet OCM (HUAWEI)","PLANNED WORKS",
AQ593="Projet OCM (NOKIA)","PLANNED WORKS",
AQ593="ACCESS-ISSUE","ACCESS-ISSUE",
AQ593="Projet OCM (ZTE, NOKIA, autres projets)","PLANNED WORKS",
AQ593="No root CAuse","No root cause",
AQ593="ODU HS","ACTIVE",
AQ593="IP &amp; VLAN","ACTIVE",
AQ593="Warehouse HUAWEI","SPARE-ISSUE",
AQ593="SPARE-HS","SPARE-ISSUE",
AQ593="Power Telco","ACTIVE", AQ593="no impacts","no impacts"
),"")</f>
        <v>No root cause</v>
      </c>
      <c r="AS593" s="92" t="s">
        <v>5537</v>
      </c>
      <c r="AT593" s="98" t="s">
        <v>1589</v>
      </c>
      <c r="AV593" s="17" t="s">
        <v>5537</v>
      </c>
      <c r="AW593" s="7" t="s">
        <v>5537</v>
      </c>
      <c r="AX593" s="6" t="s">
        <v>5537</v>
      </c>
      <c r="AY593" s="7"/>
      <c r="AZ593" s="3" t="s">
        <v>5537</v>
      </c>
      <c r="BA593" s="18" t="s">
        <v>5537</v>
      </c>
      <c r="BB593" s="18" t="s">
        <v>5537</v>
      </c>
      <c r="BC593" s="18" t="s">
        <v>5537</v>
      </c>
      <c r="BD593" s="18" t="s">
        <v>5537</v>
      </c>
      <c r="BE593" s="18" t="s">
        <v>5537</v>
      </c>
      <c r="BF593" s="18" t="s">
        <v>5537</v>
      </c>
      <c r="BG593" s="18" t="s">
        <v>5537</v>
      </c>
      <c r="BH593" s="18" t="s">
        <v>5537</v>
      </c>
      <c r="BI593" s="18" t="s">
        <v>5537</v>
      </c>
      <c r="BJ593" s="18" t="s">
        <v>5537</v>
      </c>
      <c r="BK593" s="18" t="s">
        <v>5537</v>
      </c>
      <c r="BL593" s="9" t="s">
        <v>5537</v>
      </c>
      <c r="BM593" s="14" t="s">
        <v>5537</v>
      </c>
      <c r="BN593" s="14" t="s">
        <v>5537</v>
      </c>
      <c r="BO593" s="14" t="str">
        <f>_xlfn.XLOOKUP(B593,'[4]cell downs 18042026 17h'!$B:$B,'[4]cell downs 18042026 17h'!$B:$B,"")</f>
        <v/>
      </c>
      <c r="BP593" s="14" t="str">
        <f>_xlfn.XLOOKUP(B593,'[5]Cells Huawei 19042026 15h'!$B:$B,'[5]Cells Huawei 19042026 15h'!$B:$B,"")</f>
        <v/>
      </c>
      <c r="BQ593" s="9" t="str">
        <f>_xlfn.XLOOKUP(B593,'[6]cells down 19042026 9H40'!$B:$B,'[6]cells down 19042026 9H40'!$B:$B,"")</f>
        <v>CTR_090</v>
      </c>
      <c r="BR593" s="9" t="s">
        <v>1589</v>
      </c>
      <c r="BS593" s="9" t="s">
        <v>5537</v>
      </c>
      <c r="BT593" s="108"/>
    </row>
    <row r="594" spans="1:72" s="9" customFormat="1" x14ac:dyDescent="0.35">
      <c r="A594" s="1" t="s">
        <v>1016</v>
      </c>
      <c r="B594" s="8" t="s">
        <v>1017</v>
      </c>
      <c r="C594" s="3" t="str">
        <f>_xlfn.XLOOKUP(B594,'[1]daily break down'!$D:$D,'[1]daily break down'!$E:$E,"")</f>
        <v>Bafoussam</v>
      </c>
      <c r="D594" s="1" t="s">
        <v>11</v>
      </c>
      <c r="E594" s="1" t="s">
        <v>145</v>
      </c>
      <c r="F594" s="3" t="s">
        <v>102</v>
      </c>
      <c r="G594" s="1" t="s">
        <v>299</v>
      </c>
      <c r="H594" s="32" t="str">
        <f>_xlfn.XLOOKUP(B594,[2]CALCULATION!$B:$B,[2]CALCULATION!$H:$H,"")</f>
        <v>Huawei</v>
      </c>
      <c r="I594" s="28">
        <v>3.3830825007918772</v>
      </c>
      <c r="J594" s="28">
        <v>2.097155519029315</v>
      </c>
      <c r="K594" s="28">
        <v>0</v>
      </c>
      <c r="L594" s="28">
        <v>0</v>
      </c>
      <c r="M594" s="28">
        <v>0</v>
      </c>
      <c r="N594" s="28">
        <v>0</v>
      </c>
      <c r="O594" s="28">
        <v>0</v>
      </c>
      <c r="P594" s="28">
        <v>0</v>
      </c>
      <c r="Q594" s="28">
        <v>0</v>
      </c>
      <c r="R594" s="28">
        <v>0</v>
      </c>
      <c r="S594" s="93">
        <v>0</v>
      </c>
      <c r="T594" s="93">
        <f>_xlfn.XLOOKUP(B594,'[3]Nur des jours'!$B:$B,'[3]Nur des jours'!$U:$U,"")</f>
        <v>0</v>
      </c>
      <c r="U594" s="93">
        <v>0</v>
      </c>
      <c r="V594" s="93">
        <v>0</v>
      </c>
      <c r="W594" s="93">
        <v>0</v>
      </c>
      <c r="X594" s="93">
        <v>0</v>
      </c>
      <c r="Y594" s="93">
        <v>0</v>
      </c>
      <c r="Z594" s="93">
        <v>0</v>
      </c>
      <c r="AA594" s="93">
        <v>0</v>
      </c>
      <c r="AB594" s="93">
        <v>8.9175391586979543E-5</v>
      </c>
      <c r="AC594" s="93">
        <f>_xlfn.XLOOKUP(B594,'[3]Nur des jours'!$B:$B,'[3]Nur des jours'!$N:$N,"")</f>
        <v>0</v>
      </c>
      <c r="AD594" s="93">
        <v>0</v>
      </c>
      <c r="AE594" s="93">
        <v>0</v>
      </c>
      <c r="AF594" s="93">
        <v>16.136162262115725</v>
      </c>
      <c r="AG594" s="93"/>
      <c r="AH594" s="93">
        <v>0</v>
      </c>
      <c r="AI594" s="93">
        <v>0</v>
      </c>
      <c r="AJ594" s="93">
        <v>0</v>
      </c>
      <c r="AK594" s="93">
        <v>0</v>
      </c>
      <c r="AL594" s="93">
        <v>0</v>
      </c>
      <c r="AM594" s="49" t="s">
        <v>5559</v>
      </c>
      <c r="AN594" s="49"/>
      <c r="AO594" s="48" t="str" cm="1">
        <f t="array" ref="AO594">IFERROR(_xlfn.IFS(
AQ594="MPR ISSUE","PDH",
AQ594="BSS Hardware Issue","BSS",
AQ594="Sites strategiques, MLL, Pylone, etc.","ENVTECH",
AQ594="AKTIVCO DEFAUT GE &amp; POWER Cabinet","AKTIVCO",
AQ594="AKTIVCO Coupure ENEO &amp; Baisse de tension","AKTIVCO GRID ONLY",
AQ594="Coupure ENEO &amp; Baisse de tension","IHS GRID ONLY",
AQ594="Defaut GE &amp; POWER Cabinet","IHS",
AQ594="Sharing","Partners",
AQ594="Sites strategiques &amp; DataCenter","SST &amp; DC",
AQ594="Exclu","Exclu",
AQ594="SAT","SAT",
AQ594="SPARE-ISSUE","SPARE-ISSUE",
AQ594="Fiber CAmtel","TRANS_FO_CAMTEL",
AQ594="Fiber AOF","Fiber AOF",
AQ594="Projet OCM (HUAWEI)","TRAVAUX-HUAWEI",
AQ594="Projet OCM (NOKIA)","TRAVAUX-NOKIA",
AQ594="ACCESS-ISSUE","ACCESS-ISSUE",
AQ594="Projet OCM (ZTE, NOKIA, autres projets)","TRAVAUX OCM",
AQ594="No root CAuse","No root cause",
AQ594="ODU HS","PDH",
AQ594="IP &amp; VLAN","PDH",
AQ594="Warehouse HUAWEI","SPARE-ISSUE",
AQ594="SPARE-HS","SPARE-ISSUE",
AQ594="Power Telco","BSS",AQ594="no impacts","no impacts"
),"")</f>
        <v>No root cause</v>
      </c>
      <c r="AP594" s="48" t="str" cm="1">
        <f t="array" ref="AP594">IFERROR(_xlfn.IFS(
AQ594="MPR ISSUE","TX ISSUE",
AQ594="BSS Hardware Issue","RAN ISSUE",
AQ594="Sites strategiques, MLL, Pylone, etc.","ENVTECH",
AQ594="AKTIVCO DEFAUT GE &amp; POWER Cabinet","POWER ISSUE",
AQ594="AKTIVCO Coupure ENEO &amp; Baisse de tension","POWER ISSUE",
AQ594="Coupure ENEO &amp; Baisse de tension","POWER ISSUE",
AQ594="Defaut GE &amp; POWER Cabinet","POWER ISSUE",
AQ594="Sharing","POWER ISSUE",
AQ594="Sites strategiques &amp; DataCenter","POWER ISSUE",
AQ594="Exclu","Exclu",
AQ594="SAT","TX ISSUE",
AQ594="SPARE-ISSUE","SPARE-ISSUE",
AQ594="Fiber CAmtel","TX ISSUE",
AQ594="Fiber AOF","TX ISSUE",
AQ594="Projet OCM (HUAWEI)","TRAVAUX-HUAWEI",
AQ594="Projet OCM (NOKIA)","TRAVAUX -NOKIA",
AQ594="ACCESS-ISSUE","ACCESS-ISSUE",
AQ594="Projet OCM (ZTE, NOKIA, autres projets)","TRAVAUX OCM",
AQ594="No root CAuse","No root cause",
AQ594="ODU HS","TX ISSUE",
AQ594="IP &amp; VLAN","TX ISSUE",
AQ594="Warehouse HUAWEI","SPARE-ISSUE",
AQ594="SPARE-HS","SPARE-ISSUE",
AQ594="Power Telco","RAN ISSUE",AQ594="no impacts","no impacts"
),"")</f>
        <v>No root cause</v>
      </c>
      <c r="AQ594" s="127" t="s">
        <v>5344</v>
      </c>
      <c r="AR594" s="48" t="str" cm="1">
        <f t="array" ref="AR594">IFERROR(_xlfn.IFS(
AQ594="MPR ISSUE","ACTIVE",
AQ594="BSS Hardware Issue","ACTIVE",
AQ594="Sites strategiques, MLL, Pylone, etc.","PASSIVE",
AQ594="AKTIVCO DEFAUT GE &amp; POWER Cabinet","PASSIVE",
AQ594="AKTIVCO Coupure ENEO &amp; Baisse de tension","PASSIVE",
AQ594="Coupure ENEO &amp; Baisse de tension","PASSIVE",
AQ594="Defaut GE &amp; POWER Cabinet","PASSIVE",
AQ594="Sharing","PASSIVE",
AQ594="Sites strategiques &amp; DataCenter","PASSIVE",
AQ594="Exclu","Exclu",
AQ594="SAT","ACTIVE",
AQ594="SPARE-ISSUE","SPARE-ISSUE",
AQ594="Fiber CAmtel","ACTIVE",
AQ594="Fiber AOF","ACTIVE",
AQ594="Projet OCM (HUAWEI)","PLANNED WORKS",
AQ594="Projet OCM (NOKIA)","PLANNED WORKS",
AQ594="ACCESS-ISSUE","ACCESS-ISSUE",
AQ594="Projet OCM (ZTE, NOKIA, autres projets)","PLANNED WORKS",
AQ594="No root CAuse","No root cause",
AQ594="ODU HS","ACTIVE",
AQ594="IP &amp; VLAN","ACTIVE",
AQ594="Warehouse HUAWEI","SPARE-ISSUE",
AQ594="SPARE-HS","SPARE-ISSUE",
AQ594="Power Telco","ACTIVE", AQ594="no impacts","no impacts"
),"")</f>
        <v>No root cause</v>
      </c>
      <c r="AS594" s="92" t="s">
        <v>5537</v>
      </c>
      <c r="AT594" s="98" t="s">
        <v>1017</v>
      </c>
      <c r="AV594" s="17" t="s">
        <v>5537</v>
      </c>
      <c r="AW594" s="7" t="s">
        <v>5537</v>
      </c>
      <c r="AX594" s="6" t="s">
        <v>5537</v>
      </c>
      <c r="AY594" s="7"/>
      <c r="AZ594" s="3" t="s">
        <v>5537</v>
      </c>
      <c r="BA594" s="18" t="s">
        <v>5537</v>
      </c>
      <c r="BB594" s="18" t="s">
        <v>5537</v>
      </c>
      <c r="BC594" s="18" t="s">
        <v>5537</v>
      </c>
      <c r="BD594" s="18" t="s">
        <v>5537</v>
      </c>
      <c r="BE594" s="18" t="s">
        <v>5537</v>
      </c>
      <c r="BF594" s="18" t="s">
        <v>5537</v>
      </c>
      <c r="BG594" s="18" t="s">
        <v>5537</v>
      </c>
      <c r="BH594" s="18" t="s">
        <v>5537</v>
      </c>
      <c r="BI594" s="18" t="s">
        <v>5537</v>
      </c>
      <c r="BJ594" s="18" t="s">
        <v>5537</v>
      </c>
      <c r="BK594" s="18" t="s">
        <v>5537</v>
      </c>
      <c r="BL594" s="9" t="s">
        <v>5537</v>
      </c>
      <c r="BM594" s="14" t="s">
        <v>5537</v>
      </c>
      <c r="BN594" s="14" t="s">
        <v>5537</v>
      </c>
      <c r="BO594" s="14" t="str">
        <f>_xlfn.XLOOKUP(B594,'[4]cell downs 18042026 17h'!$B:$B,'[4]cell downs 18042026 17h'!$B:$B,"")</f>
        <v/>
      </c>
      <c r="BP594" s="14" t="str">
        <f>_xlfn.XLOOKUP(B594,'[5]Cells Huawei 19042026 15h'!$B:$B,'[5]Cells Huawei 19042026 15h'!$B:$B,"")</f>
        <v/>
      </c>
      <c r="BQ594" s="9" t="str">
        <f>_xlfn.XLOOKUP(B594,'[6]cells down 19042026 9H40'!$B:$B,'[6]cells down 19042026 9H40'!$B:$B,"")</f>
        <v/>
      </c>
      <c r="BR594" s="9" t="s">
        <v>1017</v>
      </c>
      <c r="BS594" s="9" t="s">
        <v>5537</v>
      </c>
      <c r="BT594" s="108"/>
    </row>
    <row r="595" spans="1:72" s="9" customFormat="1" x14ac:dyDescent="0.35">
      <c r="A595" s="1" t="s">
        <v>4838</v>
      </c>
      <c r="B595" s="8" t="s">
        <v>4839</v>
      </c>
      <c r="C595" s="3" t="str">
        <f>_xlfn.XLOOKUP(B595,'[1]daily break down'!$D:$D,'[1]daily break down'!$E:$E,"")</f>
        <v>Yaounde</v>
      </c>
      <c r="D595" s="1" t="s">
        <v>21</v>
      </c>
      <c r="E595" s="1" t="s">
        <v>30</v>
      </c>
      <c r="F595" s="3" t="s">
        <v>37</v>
      </c>
      <c r="G595" s="1" t="s">
        <v>38</v>
      </c>
      <c r="H595" s="34" t="str">
        <f>_xlfn.XLOOKUP(B595,[2]CALCULATION!$B:$B,[2]CALCULATION!$H:$H,"")</f>
        <v>ZTE</v>
      </c>
      <c r="I595" s="28">
        <v>0</v>
      </c>
      <c r="J595" s="28">
        <v>0</v>
      </c>
      <c r="K595" s="28">
        <v>19.376260940037042</v>
      </c>
      <c r="L595" s="28">
        <v>23.824061946220823</v>
      </c>
      <c r="M595" s="28">
        <v>0</v>
      </c>
      <c r="N595" s="28">
        <v>0</v>
      </c>
      <c r="O595" s="28">
        <v>0</v>
      </c>
      <c r="P595" s="28">
        <v>0</v>
      </c>
      <c r="Q595" s="28">
        <v>0</v>
      </c>
      <c r="R595" s="28">
        <v>0</v>
      </c>
      <c r="S595" s="93">
        <v>0</v>
      </c>
      <c r="T595" s="93">
        <f>_xlfn.XLOOKUP(B595,'[3]Nur des jours'!$B:$B,'[3]Nur des jours'!$U:$U,"")</f>
        <v>3.775686079792695E-2</v>
      </c>
      <c r="U595" s="93">
        <v>0</v>
      </c>
      <c r="V595" s="93">
        <v>0</v>
      </c>
      <c r="W595" s="93">
        <v>3.775686079792695E-2</v>
      </c>
      <c r="X595" s="93">
        <v>0</v>
      </c>
      <c r="Y595" s="93">
        <v>0</v>
      </c>
      <c r="Z595" s="93">
        <v>0</v>
      </c>
      <c r="AA595" s="93">
        <v>0</v>
      </c>
      <c r="AB595" s="93">
        <v>0</v>
      </c>
      <c r="AC595" s="93">
        <f>_xlfn.XLOOKUP(B595,'[3]Nur des jours'!$B:$B,'[3]Nur des jours'!$N:$N,"")</f>
        <v>18.888275362194772</v>
      </c>
      <c r="AD595" s="93">
        <v>18.888275362194772</v>
      </c>
      <c r="AE595" s="93">
        <v>0</v>
      </c>
      <c r="AF595" s="93">
        <v>13.709218309919445</v>
      </c>
      <c r="AG595" s="93"/>
      <c r="AH595" s="93">
        <v>0</v>
      </c>
      <c r="AI595" s="93">
        <v>0</v>
      </c>
      <c r="AJ595" s="93">
        <v>0</v>
      </c>
      <c r="AK595" s="93">
        <v>0</v>
      </c>
      <c r="AL595" s="93">
        <v>0</v>
      </c>
      <c r="AM595" s="49" t="s">
        <v>5559</v>
      </c>
      <c r="AN595" s="49"/>
      <c r="AO595" s="48" t="str" cm="1">
        <f t="array" ref="AO595">IFERROR(_xlfn.IFS(
AQ595="MPR ISSUE","PDH",
AQ595="BSS Hardware Issue","BSS",
AQ595="Sites strategiques, MLL, Pylone, etc.","ENVTECH",
AQ595="AKTIVCO DEFAUT GE &amp; POWER Cabinet","AKTIVCO",
AQ595="AKTIVCO Coupure ENEO &amp; Baisse de tension","AKTIVCO GRID ONLY",
AQ595="Coupure ENEO &amp; Baisse de tension","IHS GRID ONLY",
AQ595="Defaut GE &amp; POWER Cabinet","IHS",
AQ595="Sharing","Partners",
AQ595="Sites strategiques &amp; DataCenter","SST &amp; DC",
AQ595="Exclu","Exclu",
AQ595="SAT","SAT",
AQ595="SPARE-ISSUE","SPARE-ISSUE",
AQ595="Fiber CAmtel","TRANS_FO_CAMTEL",
AQ595="Fiber AOF","Fiber AOF",
AQ595="Projet OCM (HUAWEI)","TRAVAUX-HUAWEI",
AQ595="Projet OCM (NOKIA)","TRAVAUX-NOKIA",
AQ595="ACCESS-ISSUE","ACCESS-ISSUE",
AQ595="Projet OCM (ZTE, NOKIA, autres projets)","TRAVAUX OCM",
AQ595="No root CAuse","No root cause",
AQ595="ODU HS","PDH",
AQ595="IP &amp; VLAN","PDH",
AQ595="Warehouse HUAWEI","SPARE-ISSUE",
AQ595="SPARE-HS","SPARE-ISSUE",
AQ595="Power Telco","BSS",AQ595="no impacts","no impacts"
),"")</f>
        <v>No root cause</v>
      </c>
      <c r="AP595" s="48" t="str" cm="1">
        <f t="array" ref="AP595">IFERROR(_xlfn.IFS(
AQ595="MPR ISSUE","TX ISSUE",
AQ595="BSS Hardware Issue","RAN ISSUE",
AQ595="Sites strategiques, MLL, Pylone, etc.","ENVTECH",
AQ595="AKTIVCO DEFAUT GE &amp; POWER Cabinet","POWER ISSUE",
AQ595="AKTIVCO Coupure ENEO &amp; Baisse de tension","POWER ISSUE",
AQ595="Coupure ENEO &amp; Baisse de tension","POWER ISSUE",
AQ595="Defaut GE &amp; POWER Cabinet","POWER ISSUE",
AQ595="Sharing","POWER ISSUE",
AQ595="Sites strategiques &amp; DataCenter","POWER ISSUE",
AQ595="Exclu","Exclu",
AQ595="SAT","TX ISSUE",
AQ595="SPARE-ISSUE","SPARE-ISSUE",
AQ595="Fiber CAmtel","TX ISSUE",
AQ595="Fiber AOF","TX ISSUE",
AQ595="Projet OCM (HUAWEI)","TRAVAUX-HUAWEI",
AQ595="Projet OCM (NOKIA)","TRAVAUX -NOKIA",
AQ595="ACCESS-ISSUE","ACCESS-ISSUE",
AQ595="Projet OCM (ZTE, NOKIA, autres projets)","TRAVAUX OCM",
AQ595="No root CAuse","No root cause",
AQ595="ODU HS","TX ISSUE",
AQ595="IP &amp; VLAN","TX ISSUE",
AQ595="Warehouse HUAWEI","SPARE-ISSUE",
AQ595="SPARE-HS","SPARE-ISSUE",
AQ595="Power Telco","RAN ISSUE",AQ595="no impacts","no impacts"
),"")</f>
        <v>No root cause</v>
      </c>
      <c r="AQ595" s="67" t="s">
        <v>5344</v>
      </c>
      <c r="AR595" s="48" t="str" cm="1">
        <f t="array" ref="AR595">IFERROR(_xlfn.IFS(
AQ595="MPR ISSUE","ACTIVE",
AQ595="BSS Hardware Issue","ACTIVE",
AQ595="Sites strategiques, MLL, Pylone, etc.","PASSIVE",
AQ595="AKTIVCO DEFAUT GE &amp; POWER Cabinet","PASSIVE",
AQ595="AKTIVCO Coupure ENEO &amp; Baisse de tension","PASSIVE",
AQ595="Coupure ENEO &amp; Baisse de tension","PASSIVE",
AQ595="Defaut GE &amp; POWER Cabinet","PASSIVE",
AQ595="Sharing","PASSIVE",
AQ595="Sites strategiques &amp; DataCenter","PASSIVE",
AQ595="Exclu","Exclu",
AQ595="SAT","ACTIVE",
AQ595="SPARE-ISSUE","SPARE-ISSUE",
AQ595="Fiber CAmtel","ACTIVE",
AQ595="Fiber AOF","ACTIVE",
AQ595="Projet OCM (HUAWEI)","PLANNED WORKS",
AQ595="Projet OCM (NOKIA)","PLANNED WORKS",
AQ595="ACCESS-ISSUE","ACCESS-ISSUE",
AQ595="Projet OCM (ZTE, NOKIA, autres projets)","PLANNED WORKS",
AQ595="No root CAuse","No root cause",
AQ595="ODU HS","ACTIVE",
AQ595="IP &amp; VLAN","ACTIVE",
AQ595="Warehouse HUAWEI","SPARE-ISSUE",
AQ595="SPARE-HS","SPARE-ISSUE",
AQ595="Power Telco","ACTIVE", AQ595="no impacts","no impacts"
),"")</f>
        <v>No root cause</v>
      </c>
      <c r="AS595" s="92" t="s">
        <v>5537</v>
      </c>
      <c r="AT595" s="98" t="s">
        <v>4839</v>
      </c>
      <c r="AV595" s="17" t="s">
        <v>5537</v>
      </c>
      <c r="AW595" s="7" t="s">
        <v>5537</v>
      </c>
      <c r="AX595" s="6" t="s">
        <v>5537</v>
      </c>
      <c r="AY595" s="7"/>
      <c r="AZ595" s="3" t="s">
        <v>5537</v>
      </c>
      <c r="BA595" s="18" t="s">
        <v>5537</v>
      </c>
      <c r="BB595" s="18" t="s">
        <v>5537</v>
      </c>
      <c r="BC595" s="18" t="s">
        <v>5537</v>
      </c>
      <c r="BD595" s="18" t="s">
        <v>5537</v>
      </c>
      <c r="BE595" s="18" t="s">
        <v>5537</v>
      </c>
      <c r="BF595" s="18" t="s">
        <v>5537</v>
      </c>
      <c r="BG595" s="18" t="s">
        <v>5537</v>
      </c>
      <c r="BH595" s="18" t="s">
        <v>5537</v>
      </c>
      <c r="BI595" s="18" t="s">
        <v>5537</v>
      </c>
      <c r="BJ595" s="18" t="s">
        <v>5537</v>
      </c>
      <c r="BK595" s="18" t="s">
        <v>5537</v>
      </c>
      <c r="BL595" s="9" t="s">
        <v>5537</v>
      </c>
      <c r="BM595" s="14" t="s">
        <v>5537</v>
      </c>
      <c r="BN595" s="14" t="s">
        <v>5537</v>
      </c>
      <c r="BO595" s="14" t="str">
        <f>_xlfn.XLOOKUP(B595,'[4]cell downs 18042026 17h'!$B:$B,'[4]cell downs 18042026 17h'!$B:$B,"")</f>
        <v/>
      </c>
      <c r="BP595" s="14" t="str">
        <f>_xlfn.XLOOKUP(B595,'[5]Cells Huawei 19042026 15h'!$B:$B,'[5]Cells Huawei 19042026 15h'!$B:$B,"")</f>
        <v/>
      </c>
      <c r="BQ595" s="9" t="str">
        <f>_xlfn.XLOOKUP(B595,'[6]cells down 19042026 9H40'!$B:$B,'[6]cells down 19042026 9H40'!$B:$B,"")</f>
        <v/>
      </c>
      <c r="BR595" s="9" t="s">
        <v>5537</v>
      </c>
      <c r="BS595" s="9" t="s">
        <v>12</v>
      </c>
      <c r="BT595" s="108"/>
    </row>
    <row r="596" spans="1:72" s="9" customFormat="1" x14ac:dyDescent="0.35">
      <c r="A596" s="1" t="s">
        <v>1769</v>
      </c>
      <c r="B596" s="8" t="s">
        <v>1770</v>
      </c>
      <c r="C596" s="3" t="str">
        <f>_xlfn.XLOOKUP(B596,'[1]daily break down'!$D:$D,'[1]daily break down'!$E:$E,"")</f>
        <v>Yaounde</v>
      </c>
      <c r="D596" s="1" t="s">
        <v>11</v>
      </c>
      <c r="E596" s="1" t="s">
        <v>12</v>
      </c>
      <c r="F596" s="3" t="s">
        <v>37</v>
      </c>
      <c r="G596" s="1" t="s">
        <v>38</v>
      </c>
      <c r="H596" s="34" t="str">
        <f>_xlfn.XLOOKUP(B596,[2]CALCULATION!$B:$B,[2]CALCULATION!$H:$H,"")</f>
        <v>ZTE</v>
      </c>
      <c r="I596" s="28">
        <v>0</v>
      </c>
      <c r="J596" s="28">
        <v>0</v>
      </c>
      <c r="K596" s="28">
        <v>0</v>
      </c>
      <c r="L596" s="28">
        <v>0</v>
      </c>
      <c r="M596" s="28">
        <v>0</v>
      </c>
      <c r="N596" s="28">
        <v>0</v>
      </c>
      <c r="O596" s="28">
        <v>0</v>
      </c>
      <c r="P596" s="28">
        <v>0</v>
      </c>
      <c r="Q596" s="28">
        <v>0</v>
      </c>
      <c r="R596" s="28">
        <v>0</v>
      </c>
      <c r="S596" s="93">
        <v>0</v>
      </c>
      <c r="T596" s="93">
        <f>_xlfn.XLOOKUP(B596,'[3]Nur des jours'!$B:$B,'[3]Nur des jours'!$U:$U,"")</f>
        <v>3.9326347689857773E-2</v>
      </c>
      <c r="U596" s="93">
        <v>0</v>
      </c>
      <c r="V596" s="93">
        <v>0</v>
      </c>
      <c r="W596" s="93">
        <v>3.9326347689857773E-2</v>
      </c>
      <c r="X596" s="93">
        <v>1.1592800906308012E-3</v>
      </c>
      <c r="Y596" s="93">
        <v>0</v>
      </c>
      <c r="Z596" s="93">
        <v>0</v>
      </c>
      <c r="AA596" s="93">
        <v>0</v>
      </c>
      <c r="AB596" s="93">
        <v>0</v>
      </c>
      <c r="AC596" s="93">
        <f>_xlfn.XLOOKUP(B596,'[3]Nur des jours'!$B:$B,'[3]Nur des jours'!$N:$N,"")</f>
        <v>0</v>
      </c>
      <c r="AD596" s="93">
        <v>0</v>
      </c>
      <c r="AE596" s="93">
        <v>0</v>
      </c>
      <c r="AF596" s="93">
        <v>13.709164804684493</v>
      </c>
      <c r="AG596" s="93"/>
      <c r="AH596" s="93">
        <v>0</v>
      </c>
      <c r="AI596" s="93">
        <v>0</v>
      </c>
      <c r="AJ596" s="93">
        <v>0</v>
      </c>
      <c r="AK596" s="93">
        <v>0</v>
      </c>
      <c r="AL596" s="93">
        <v>0</v>
      </c>
      <c r="AM596" s="49" t="s">
        <v>5559</v>
      </c>
      <c r="AN596" s="49"/>
      <c r="AO596" s="48" t="str" cm="1">
        <f t="array" ref="AO596">IFERROR(_xlfn.IFS(
AQ596="MPR ISSUE","PDH",
AQ596="BSS Hardware Issue","BSS",
AQ596="Sites strategiques, MLL, Pylone, etc.","ENVTECH",
AQ596="AKTIVCO DEFAUT GE &amp; POWER Cabinet","AKTIVCO",
AQ596="AKTIVCO Coupure ENEO &amp; Baisse de tension","AKTIVCO GRID ONLY",
AQ596="Coupure ENEO &amp; Baisse de tension","IHS GRID ONLY",
AQ596="Defaut GE &amp; POWER Cabinet","IHS",
AQ596="Sharing","Partners",
AQ596="Sites strategiques &amp; DataCenter","SST &amp; DC",
AQ596="Exclu","Exclu",
AQ596="SAT","SAT",
AQ596="SPARE-ISSUE","SPARE-ISSUE",
AQ596="Fiber CAmtel","TRANS_FO_CAMTEL",
AQ596="Fiber AOF","Fiber AOF",
AQ596="Projet OCM (HUAWEI)","TRAVAUX-HUAWEI",
AQ596="Projet OCM (NOKIA)","TRAVAUX-NOKIA",
AQ596="ACCESS-ISSUE","ACCESS-ISSUE",
AQ596="Projet OCM (ZTE, NOKIA, autres projets)","TRAVAUX OCM",
AQ596="No root CAuse","No root cause",
AQ596="ODU HS","PDH",
AQ596="IP &amp; VLAN","PDH",
AQ596="Warehouse HUAWEI","SPARE-ISSUE",
AQ596="SPARE-HS","SPARE-ISSUE",
AQ596="Power Telco","BSS",AQ596="no impacts","no impacts"
),"")</f>
        <v>No root cause</v>
      </c>
      <c r="AP596" s="48" t="str" cm="1">
        <f t="array" ref="AP596">IFERROR(_xlfn.IFS(
AQ596="MPR ISSUE","TX ISSUE",
AQ596="BSS Hardware Issue","RAN ISSUE",
AQ596="Sites strategiques, MLL, Pylone, etc.","ENVTECH",
AQ596="AKTIVCO DEFAUT GE &amp; POWER Cabinet","POWER ISSUE",
AQ596="AKTIVCO Coupure ENEO &amp; Baisse de tension","POWER ISSUE",
AQ596="Coupure ENEO &amp; Baisse de tension","POWER ISSUE",
AQ596="Defaut GE &amp; POWER Cabinet","POWER ISSUE",
AQ596="Sharing","POWER ISSUE",
AQ596="Sites strategiques &amp; DataCenter","POWER ISSUE",
AQ596="Exclu","Exclu",
AQ596="SAT","TX ISSUE",
AQ596="SPARE-ISSUE","SPARE-ISSUE",
AQ596="Fiber CAmtel","TX ISSUE",
AQ596="Fiber AOF","TX ISSUE",
AQ596="Projet OCM (HUAWEI)","TRAVAUX-HUAWEI",
AQ596="Projet OCM (NOKIA)","TRAVAUX -NOKIA",
AQ596="ACCESS-ISSUE","ACCESS-ISSUE",
AQ596="Projet OCM (ZTE, NOKIA, autres projets)","TRAVAUX OCM",
AQ596="No root CAuse","No root cause",
AQ596="ODU HS","TX ISSUE",
AQ596="IP &amp; VLAN","TX ISSUE",
AQ596="Warehouse HUAWEI","SPARE-ISSUE",
AQ596="SPARE-HS","SPARE-ISSUE",
AQ596="Power Telco","RAN ISSUE",AQ596="no impacts","no impacts"
),"")</f>
        <v>No root cause</v>
      </c>
      <c r="AQ596" s="127" t="s">
        <v>5344</v>
      </c>
      <c r="AR596" s="48" t="str" cm="1">
        <f t="array" ref="AR596">IFERROR(_xlfn.IFS(
AQ596="MPR ISSUE","ACTIVE",
AQ596="BSS Hardware Issue","ACTIVE",
AQ596="Sites strategiques, MLL, Pylone, etc.","PASSIVE",
AQ596="AKTIVCO DEFAUT GE &amp; POWER Cabinet","PASSIVE",
AQ596="AKTIVCO Coupure ENEO &amp; Baisse de tension","PASSIVE",
AQ596="Coupure ENEO &amp; Baisse de tension","PASSIVE",
AQ596="Defaut GE &amp; POWER Cabinet","PASSIVE",
AQ596="Sharing","PASSIVE",
AQ596="Sites strategiques &amp; DataCenter","PASSIVE",
AQ596="Exclu","Exclu",
AQ596="SAT","ACTIVE",
AQ596="SPARE-ISSUE","SPARE-ISSUE",
AQ596="Fiber CAmtel","ACTIVE",
AQ596="Fiber AOF","ACTIVE",
AQ596="Projet OCM (HUAWEI)","PLANNED WORKS",
AQ596="Projet OCM (NOKIA)","PLANNED WORKS",
AQ596="ACCESS-ISSUE","ACCESS-ISSUE",
AQ596="Projet OCM (ZTE, NOKIA, autres projets)","PLANNED WORKS",
AQ596="No root CAuse","No root cause",
AQ596="ODU HS","ACTIVE",
AQ596="IP &amp; VLAN","ACTIVE",
AQ596="Warehouse HUAWEI","SPARE-ISSUE",
AQ596="SPARE-HS","SPARE-ISSUE",
AQ596="Power Telco","ACTIVE", AQ596="no impacts","no impacts"
),"")</f>
        <v>No root cause</v>
      </c>
      <c r="AS596" s="92" t="s">
        <v>5537</v>
      </c>
      <c r="AT596" s="98" t="s">
        <v>1770</v>
      </c>
      <c r="AV596" s="17" t="s">
        <v>5537</v>
      </c>
      <c r="AW596" s="7" t="s">
        <v>5537</v>
      </c>
      <c r="AX596" s="6" t="s">
        <v>5537</v>
      </c>
      <c r="AY596" s="7"/>
      <c r="AZ596" s="3" t="s">
        <v>5537</v>
      </c>
      <c r="BA596" s="18" t="s">
        <v>5537</v>
      </c>
      <c r="BB596" s="18" t="s">
        <v>5537</v>
      </c>
      <c r="BC596" s="18" t="s">
        <v>5537</v>
      </c>
      <c r="BD596" s="18" t="s">
        <v>5537</v>
      </c>
      <c r="BE596" s="18" t="s">
        <v>5537</v>
      </c>
      <c r="BF596" s="18" t="s">
        <v>5537</v>
      </c>
      <c r="BG596" s="18" t="s">
        <v>5537</v>
      </c>
      <c r="BH596" s="18" t="s">
        <v>5537</v>
      </c>
      <c r="BI596" s="18" t="s">
        <v>5537</v>
      </c>
      <c r="BJ596" s="18" t="s">
        <v>5537</v>
      </c>
      <c r="BK596" s="18" t="s">
        <v>5537</v>
      </c>
      <c r="BL596" s="9" t="s">
        <v>5537</v>
      </c>
      <c r="BM596" s="14" t="s">
        <v>5537</v>
      </c>
      <c r="BN596" s="14" t="s">
        <v>5537</v>
      </c>
      <c r="BO596" s="14" t="str">
        <f>_xlfn.XLOOKUP(B596,'[4]cell downs 18042026 17h'!$B:$B,'[4]cell downs 18042026 17h'!$B:$B,"")</f>
        <v/>
      </c>
      <c r="BP596" s="14" t="str">
        <f>_xlfn.XLOOKUP(B596,'[5]Cells Huawei 19042026 15h'!$B:$B,'[5]Cells Huawei 19042026 15h'!$B:$B,"")</f>
        <v/>
      </c>
      <c r="BQ596" s="9" t="str">
        <f>_xlfn.XLOOKUP(B596,'[6]cells down 19042026 9H40'!$B:$B,'[6]cells down 19042026 9H40'!$B:$B,"")</f>
        <v>CTR_110</v>
      </c>
      <c r="BR596" s="9" t="s">
        <v>1770</v>
      </c>
      <c r="BS596" s="9" t="s">
        <v>12</v>
      </c>
      <c r="BT596" s="108"/>
    </row>
    <row r="597" spans="1:72" s="9" customFormat="1" x14ac:dyDescent="0.35">
      <c r="A597" s="1" t="s">
        <v>5022</v>
      </c>
      <c r="B597" s="8" t="s">
        <v>5023</v>
      </c>
      <c r="C597" s="3" t="str">
        <f>_xlfn.XLOOKUP(B597,'[1]daily break down'!$D:$D,'[1]daily break down'!$E:$E,"")</f>
        <v>Douala</v>
      </c>
      <c r="D597" s="1" t="s">
        <v>11</v>
      </c>
      <c r="E597" s="1" t="s">
        <v>12</v>
      </c>
      <c r="F597" s="3" t="s">
        <v>31</v>
      </c>
      <c r="G597" s="1" t="s">
        <v>32</v>
      </c>
      <c r="H597" s="34" t="str">
        <f>_xlfn.XLOOKUP(B597,[2]CALCULATION!$B:$B,[2]CALCULATION!$H:$H,"")</f>
        <v>ZTE</v>
      </c>
      <c r="I597" s="28">
        <v>0</v>
      </c>
      <c r="J597" s="28">
        <v>0</v>
      </c>
      <c r="K597" s="28">
        <v>0</v>
      </c>
      <c r="L597" s="28">
        <v>0</v>
      </c>
      <c r="M597" s="28">
        <v>0</v>
      </c>
      <c r="N597" s="28">
        <v>0</v>
      </c>
      <c r="O597" s="28">
        <v>0</v>
      </c>
      <c r="P597" s="28">
        <v>0</v>
      </c>
      <c r="Q597" s="28">
        <v>0</v>
      </c>
      <c r="R597" s="28">
        <v>0</v>
      </c>
      <c r="S597" s="93">
        <v>0</v>
      </c>
      <c r="T597" s="93">
        <f>_xlfn.XLOOKUP(B597,'[3]Nur des jours'!$B:$B,'[3]Nur des jours'!$U:$U,"")</f>
        <v>0</v>
      </c>
      <c r="U597" s="93">
        <v>0</v>
      </c>
      <c r="V597" s="93">
        <v>2.158044476405014E-3</v>
      </c>
      <c r="W597" s="93">
        <v>0</v>
      </c>
      <c r="X597" s="93">
        <v>0</v>
      </c>
      <c r="Y597" s="93">
        <v>0</v>
      </c>
      <c r="Z597" s="93">
        <v>0</v>
      </c>
      <c r="AA597" s="93">
        <v>0</v>
      </c>
      <c r="AB597" s="93">
        <v>0</v>
      </c>
      <c r="AC597" s="93">
        <f>_xlfn.XLOOKUP(B597,'[3]Nur des jours'!$B:$B,'[3]Nur des jours'!$N:$N,"")</f>
        <v>0</v>
      </c>
      <c r="AD597" s="93">
        <v>0</v>
      </c>
      <c r="AE597" s="93">
        <v>3.1096529151078802</v>
      </c>
      <c r="AF597" s="93">
        <v>12.491474832564284</v>
      </c>
      <c r="AG597" s="93"/>
      <c r="AH597" s="93">
        <v>0</v>
      </c>
      <c r="AI597" s="93">
        <v>0</v>
      </c>
      <c r="AJ597" s="93">
        <v>0</v>
      </c>
      <c r="AK597" s="93">
        <v>0</v>
      </c>
      <c r="AL597" s="93">
        <v>0</v>
      </c>
      <c r="AM597" s="49" t="s">
        <v>5559</v>
      </c>
      <c r="AN597" s="49"/>
      <c r="AO597" s="48" t="str" cm="1">
        <f t="array" ref="AO597">IFERROR(_xlfn.IFS(
AQ597="MPR ISSUE","PDH",
AQ597="BSS Hardware Issue","BSS",
AQ597="Sites strategiques, MLL, Pylone, etc.","ENVTECH",
AQ597="AKTIVCO DEFAUT GE &amp; POWER Cabinet","AKTIVCO",
AQ597="AKTIVCO Coupure ENEO &amp; Baisse de tension","AKTIVCO GRID ONLY",
AQ597="Coupure ENEO &amp; Baisse de tension","IHS GRID ONLY",
AQ597="Defaut GE &amp; POWER Cabinet","IHS",
AQ597="Sharing","Partners",
AQ597="Sites strategiques &amp; DataCenter","SST &amp; DC",
AQ597="Exclu","Exclu",
AQ597="SAT","SAT",
AQ597="SPARE-ISSUE","SPARE-ISSUE",
AQ597="Fiber CAmtel","TRANS_FO_CAMTEL",
AQ597="Fiber AOF","Fiber AOF",
AQ597="Projet OCM (HUAWEI)","TRAVAUX-HUAWEI",
AQ597="Projet OCM (NOKIA)","TRAVAUX-NOKIA",
AQ597="ACCESS-ISSUE","ACCESS-ISSUE",
AQ597="Projet OCM (ZTE, NOKIA, autres projets)","TRAVAUX OCM",
AQ597="No root CAuse","No root cause",
AQ597="ODU HS","PDH",
AQ597="IP &amp; VLAN","PDH",
AQ597="Warehouse HUAWEI","SPARE-ISSUE",
AQ597="SPARE-HS","SPARE-ISSUE",
AQ597="Power Telco","BSS",AQ597="no impacts","no impacts"
),"")</f>
        <v>No root cause</v>
      </c>
      <c r="AP597" s="48" t="str" cm="1">
        <f t="array" ref="AP597">IFERROR(_xlfn.IFS(
AQ597="MPR ISSUE","TX ISSUE",
AQ597="BSS Hardware Issue","RAN ISSUE",
AQ597="Sites strategiques, MLL, Pylone, etc.","ENVTECH",
AQ597="AKTIVCO DEFAUT GE &amp; POWER Cabinet","POWER ISSUE",
AQ597="AKTIVCO Coupure ENEO &amp; Baisse de tension","POWER ISSUE",
AQ597="Coupure ENEO &amp; Baisse de tension","POWER ISSUE",
AQ597="Defaut GE &amp; POWER Cabinet","POWER ISSUE",
AQ597="Sharing","POWER ISSUE",
AQ597="Sites strategiques &amp; DataCenter","POWER ISSUE",
AQ597="Exclu","Exclu",
AQ597="SAT","TX ISSUE",
AQ597="SPARE-ISSUE","SPARE-ISSUE",
AQ597="Fiber CAmtel","TX ISSUE",
AQ597="Fiber AOF","TX ISSUE",
AQ597="Projet OCM (HUAWEI)","TRAVAUX-HUAWEI",
AQ597="Projet OCM (NOKIA)","TRAVAUX -NOKIA",
AQ597="ACCESS-ISSUE","ACCESS-ISSUE",
AQ597="Projet OCM (ZTE, NOKIA, autres projets)","TRAVAUX OCM",
AQ597="No root CAuse","No root cause",
AQ597="ODU HS","TX ISSUE",
AQ597="IP &amp; VLAN","TX ISSUE",
AQ597="Warehouse HUAWEI","SPARE-ISSUE",
AQ597="SPARE-HS","SPARE-ISSUE",
AQ597="Power Telco","RAN ISSUE",AQ597="no impacts","no impacts"
),"")</f>
        <v>No root cause</v>
      </c>
      <c r="AQ597" s="127" t="s">
        <v>5344</v>
      </c>
      <c r="AR597" s="48" t="str" cm="1">
        <f t="array" ref="AR597">IFERROR(_xlfn.IFS(
AQ597="MPR ISSUE","ACTIVE",
AQ597="BSS Hardware Issue","ACTIVE",
AQ597="Sites strategiques, MLL, Pylone, etc.","PASSIVE",
AQ597="AKTIVCO DEFAUT GE &amp; POWER Cabinet","PASSIVE",
AQ597="AKTIVCO Coupure ENEO &amp; Baisse de tension","PASSIVE",
AQ597="Coupure ENEO &amp; Baisse de tension","PASSIVE",
AQ597="Defaut GE &amp; POWER Cabinet","PASSIVE",
AQ597="Sharing","PASSIVE",
AQ597="Sites strategiques &amp; DataCenter","PASSIVE",
AQ597="Exclu","Exclu",
AQ597="SAT","ACTIVE",
AQ597="SPARE-ISSUE","SPARE-ISSUE",
AQ597="Fiber CAmtel","ACTIVE",
AQ597="Fiber AOF","ACTIVE",
AQ597="Projet OCM (HUAWEI)","PLANNED WORKS",
AQ597="Projet OCM (NOKIA)","PLANNED WORKS",
AQ597="ACCESS-ISSUE","ACCESS-ISSUE",
AQ597="Projet OCM (ZTE, NOKIA, autres projets)","PLANNED WORKS",
AQ597="No root CAuse","No root cause",
AQ597="ODU HS","ACTIVE",
AQ597="IP &amp; VLAN","ACTIVE",
AQ597="Warehouse HUAWEI","SPARE-ISSUE",
AQ597="SPARE-HS","SPARE-ISSUE",
AQ597="Power Telco","ACTIVE", AQ597="no impacts","no impacts"
),"")</f>
        <v>No root cause</v>
      </c>
      <c r="AS597" s="92" t="s">
        <v>5537</v>
      </c>
      <c r="AT597" s="98" t="s">
        <v>5023</v>
      </c>
      <c r="AV597" s="17" t="s">
        <v>5537</v>
      </c>
      <c r="AW597" s="7" t="s">
        <v>5537</v>
      </c>
      <c r="AX597" s="6" t="s">
        <v>5537</v>
      </c>
      <c r="AY597" s="7"/>
      <c r="AZ597" s="3" t="s">
        <v>5537</v>
      </c>
      <c r="BA597" s="18" t="s">
        <v>5537</v>
      </c>
      <c r="BB597" s="18" t="s">
        <v>5537</v>
      </c>
      <c r="BC597" s="18" t="s">
        <v>5537</v>
      </c>
      <c r="BD597" s="18" t="s">
        <v>5537</v>
      </c>
      <c r="BE597" s="18" t="s">
        <v>5537</v>
      </c>
      <c r="BF597" s="18" t="s">
        <v>5537</v>
      </c>
      <c r="BG597" s="18" t="s">
        <v>5537</v>
      </c>
      <c r="BH597" s="18" t="s">
        <v>5537</v>
      </c>
      <c r="BI597" s="18" t="s">
        <v>5537</v>
      </c>
      <c r="BJ597" s="18" t="s">
        <v>5537</v>
      </c>
      <c r="BK597" s="18" t="s">
        <v>5537</v>
      </c>
      <c r="BL597" s="9" t="s">
        <v>5537</v>
      </c>
      <c r="BM597" s="14" t="s">
        <v>5537</v>
      </c>
      <c r="BN597" s="14" t="s">
        <v>5537</v>
      </c>
      <c r="BO597" s="14" t="str">
        <f>_xlfn.XLOOKUP(B597,'[4]cell downs 18042026 17h'!$B:$B,'[4]cell downs 18042026 17h'!$B:$B,"")</f>
        <v/>
      </c>
      <c r="BP597" s="14" t="str">
        <f>_xlfn.XLOOKUP(B597,'[5]Cells Huawei 19042026 15h'!$B:$B,'[5]Cells Huawei 19042026 15h'!$B:$B,"")</f>
        <v/>
      </c>
      <c r="BQ597" s="9" t="str">
        <f>_xlfn.XLOOKUP(B597,'[6]cells down 19042026 9H40'!$B:$B,'[6]cells down 19042026 9H40'!$B:$B,"")</f>
        <v/>
      </c>
      <c r="BR597" s="9" t="s">
        <v>5023</v>
      </c>
      <c r="BS597" s="9" t="s">
        <v>5537</v>
      </c>
      <c r="BT597" s="108"/>
    </row>
    <row r="598" spans="1:72" s="9" customFormat="1" x14ac:dyDescent="0.35">
      <c r="A598" s="1" t="s">
        <v>370</v>
      </c>
      <c r="B598" s="8" t="s">
        <v>371</v>
      </c>
      <c r="C598" s="3" t="str">
        <f>_xlfn.XLOOKUP(B598,'[1]daily break down'!$D:$D,'[1]daily break down'!$E:$E,"")</f>
        <v>SUD-OUEST</v>
      </c>
      <c r="D598" s="1" t="s">
        <v>21</v>
      </c>
      <c r="E598" s="1" t="s">
        <v>22</v>
      </c>
      <c r="F598" s="3" t="s">
        <v>13</v>
      </c>
      <c r="G598" s="1" t="s">
        <v>14</v>
      </c>
      <c r="H598" s="32" t="str">
        <f>_xlfn.XLOOKUP(B598,[2]CALCULATION!$B:$B,[2]CALCULATION!$H:$H,"")</f>
        <v>Huawei</v>
      </c>
      <c r="I598" s="28">
        <v>0.32129893588788727</v>
      </c>
      <c r="J598" s="28">
        <v>0.1927971966110498</v>
      </c>
      <c r="K598" s="28">
        <v>4.0284269746285322</v>
      </c>
      <c r="L598" s="28">
        <v>2.4149944497236273</v>
      </c>
      <c r="M598" s="28">
        <v>3.4441676440289588</v>
      </c>
      <c r="N598" s="28">
        <v>6.543601059260971</v>
      </c>
      <c r="O598" s="28">
        <v>0</v>
      </c>
      <c r="P598" s="28">
        <v>10.126400767051049</v>
      </c>
      <c r="Q598" s="28">
        <v>0.78370901142301097</v>
      </c>
      <c r="R598" s="28">
        <v>0.20098349755873449</v>
      </c>
      <c r="S598" s="93">
        <v>0.20795701318083631</v>
      </c>
      <c r="T598" s="93">
        <f>_xlfn.XLOOKUP(B598,'[3]Nur des jours'!$B:$B,'[3]Nur des jours'!$U:$U,"")</f>
        <v>18.491409199476077</v>
      </c>
      <c r="U598" s="93">
        <v>18.491409199476077</v>
      </c>
      <c r="V598" s="93">
        <v>18.491409199476077</v>
      </c>
      <c r="W598" s="93">
        <v>18.491409199476077</v>
      </c>
      <c r="X598" s="93">
        <v>18.491141673301318</v>
      </c>
      <c r="Y598" s="93">
        <v>11.727099046037333</v>
      </c>
      <c r="Z598" s="93">
        <v>0</v>
      </c>
      <c r="AA598" s="93">
        <v>0</v>
      </c>
      <c r="AB598" s="93">
        <v>0</v>
      </c>
      <c r="AC598" s="93">
        <f>_xlfn.XLOOKUP(B598,'[3]Nur des jours'!$B:$B,'[3]Nur des jours'!$N:$N,"")</f>
        <v>0</v>
      </c>
      <c r="AD598" s="93">
        <v>0</v>
      </c>
      <c r="AE598" s="93">
        <v>0</v>
      </c>
      <c r="AF598" s="93">
        <v>9.5703922005062321</v>
      </c>
      <c r="AG598" s="93"/>
      <c r="AH598" s="93">
        <v>0</v>
      </c>
      <c r="AI598" s="93">
        <v>0</v>
      </c>
      <c r="AJ598" s="93">
        <v>0</v>
      </c>
      <c r="AK598" s="93">
        <v>0</v>
      </c>
      <c r="AL598" s="93">
        <v>0</v>
      </c>
      <c r="AM598" s="49" t="s">
        <v>5598</v>
      </c>
      <c r="AN598" s="49" t="s">
        <v>5536</v>
      </c>
      <c r="AO598" s="48" t="str" cm="1">
        <f t="array" ref="AO598">IFERROR(_xlfn.IFS(
AQ598="MPR ISSUE","PDH",
AQ598="BSS Hardware Issue","BSS",
AQ598="Sites strategiques, MLL, Pylone, etc.","ENVTECH",
AQ598="AKTIVCO DEFAUT GE &amp; POWER Cabinet","AKTIVCO",
AQ598="AKTIVCO Coupure ENEO &amp; Baisse de tension","AKTIVCO GRID ONLY",
AQ598="Coupure ENEO &amp; Baisse de tension","IHS GRID ONLY",
AQ598="Defaut GE &amp; POWER Cabinet","IHS",
AQ598="Sharing","Partners",
AQ598="Sites strategiques &amp; DataCenter","SST &amp; DC",
AQ598="Exclu","Exclu",
AQ598="SAT","SAT",
AQ598="SPARE-ISSUE","SPARE-ISSUE",
AQ598="Fiber CAmtel","TRANS_FO_CAMTEL",
AQ598="Fiber AOF","Fiber AOF",
AQ598="Projet OCM (HUAWEI)","TRAVAUX-HUAWEI",
AQ598="Projet OCM (NOKIA)","TRAVAUX-NOKIA",
AQ598="ACCESS-ISSUE","ACCESS-ISSUE",
AQ598="Projet OCM (ZTE, NOKIA, autres projets)","TRAVAUX OCM",
AQ598="No root CAuse","No root cause",
AQ598="ODU HS","PDH",
AQ598="IP &amp; VLAN","PDH",
AQ598="Warehouse HUAWEI","SPARE-ISSUE",
AQ598="SPARE-HS","SPARE-ISSUE",
AQ598="Power Telco","BSS",AQ598="no impacts","no impacts"
),"")</f>
        <v>Exclu</v>
      </c>
      <c r="AP598" s="48" t="str" cm="1">
        <f t="array" ref="AP598">IFERROR(_xlfn.IFS(
AQ598="MPR ISSUE","TX ISSUE",
AQ598="BSS Hardware Issue","RAN ISSUE",
AQ598="Sites strategiques, MLL, Pylone, etc.","ENVTECH",
AQ598="AKTIVCO DEFAUT GE &amp; POWER Cabinet","POWER ISSUE",
AQ598="AKTIVCO Coupure ENEO &amp; Baisse de tension","POWER ISSUE",
AQ598="Coupure ENEO &amp; Baisse de tension","POWER ISSUE",
AQ598="Defaut GE &amp; POWER Cabinet","POWER ISSUE",
AQ598="Sharing","POWER ISSUE",
AQ598="Sites strategiques &amp; DataCenter","POWER ISSUE",
AQ598="Exclu","Exclu",
AQ598="SAT","TX ISSUE",
AQ598="SPARE-ISSUE","SPARE-ISSUE",
AQ598="Fiber CAmtel","TX ISSUE",
AQ598="Fiber AOF","TX ISSUE",
AQ598="Projet OCM (HUAWEI)","TRAVAUX-HUAWEI",
AQ598="Projet OCM (NOKIA)","TRAVAUX -NOKIA",
AQ598="ACCESS-ISSUE","ACCESS-ISSUE",
AQ598="Projet OCM (ZTE, NOKIA, autres projets)","TRAVAUX OCM",
AQ598="No root CAuse","No root cause",
AQ598="ODU HS","TX ISSUE",
AQ598="IP &amp; VLAN","TX ISSUE",
AQ598="Warehouse HUAWEI","SPARE-ISSUE",
AQ598="SPARE-HS","SPARE-ISSUE",
AQ598="Power Telco","RAN ISSUE",AQ598="no impacts","no impacts"
),"")</f>
        <v>Exclu</v>
      </c>
      <c r="AQ598" s="67" t="s">
        <v>5598</v>
      </c>
      <c r="AR598" s="48" t="str" cm="1">
        <f t="array" ref="AR598">IFERROR(_xlfn.IFS(
AQ598="MPR ISSUE","ACTIVE",
AQ598="BSS Hardware Issue","ACTIVE",
AQ598="Sites strategiques, MLL, Pylone, etc.","PASSIVE",
AQ598="AKTIVCO DEFAUT GE &amp; POWER Cabinet","PASSIVE",
AQ598="AKTIVCO Coupure ENEO &amp; Baisse de tension","PASSIVE",
AQ598="Coupure ENEO &amp; Baisse de tension","PASSIVE",
AQ598="Defaut GE &amp; POWER Cabinet","PASSIVE",
AQ598="Sharing","PASSIVE",
AQ598="Sites strategiques &amp; DataCenter","PASSIVE",
AQ598="Exclu","Exclu",
AQ598="SAT","ACTIVE",
AQ598="SPARE-ISSUE","SPARE-ISSUE",
AQ598="Fiber CAmtel","ACTIVE",
AQ598="Fiber AOF","ACTIVE",
AQ598="Projet OCM (HUAWEI)","PLANNED WORKS",
AQ598="Projet OCM (NOKIA)","PLANNED WORKS",
AQ598="ACCESS-ISSUE","ACCESS-ISSUE",
AQ598="Projet OCM (ZTE, NOKIA, autres projets)","PLANNED WORKS",
AQ598="No root CAuse","No root cause",
AQ598="ODU HS","ACTIVE",
AQ598="IP &amp; VLAN","ACTIVE",
AQ598="Warehouse HUAWEI","SPARE-ISSUE",
AQ598="SPARE-HS","SPARE-ISSUE",
AQ598="Power Telco","ACTIVE", AQ598="no impacts","no impacts"
),"")</f>
        <v>Exclu</v>
      </c>
      <c r="AS598" s="92" t="s">
        <v>5537</v>
      </c>
      <c r="AT598" s="98" t="s">
        <v>371</v>
      </c>
      <c r="AV598" s="17" t="s">
        <v>5537</v>
      </c>
      <c r="AW598" s="7" t="s">
        <v>5537</v>
      </c>
      <c r="AX598" s="6" t="s">
        <v>5537</v>
      </c>
      <c r="AY598" s="7"/>
      <c r="AZ598" s="3" t="s">
        <v>5537</v>
      </c>
      <c r="BA598" s="18" t="s">
        <v>5537</v>
      </c>
      <c r="BB598" s="18" t="s">
        <v>5537</v>
      </c>
      <c r="BC598" s="18" t="s">
        <v>5537</v>
      </c>
      <c r="BD598" s="18" t="s">
        <v>5537</v>
      </c>
      <c r="BE598" s="18" t="s">
        <v>5537</v>
      </c>
      <c r="BF598" s="18" t="s">
        <v>5537</v>
      </c>
      <c r="BG598" s="18" t="s">
        <v>5537</v>
      </c>
      <c r="BH598" s="18" t="s">
        <v>5537</v>
      </c>
      <c r="BI598" s="18" t="s">
        <v>5537</v>
      </c>
      <c r="BJ598" s="18" t="s">
        <v>5537</v>
      </c>
      <c r="BK598" s="18" t="s">
        <v>5537</v>
      </c>
      <c r="BL598" s="9" t="s">
        <v>5537</v>
      </c>
      <c r="BM598" s="14" t="s">
        <v>5537</v>
      </c>
      <c r="BN598" s="14" t="s">
        <v>5537</v>
      </c>
      <c r="BO598" s="14" t="str">
        <f>_xlfn.XLOOKUP(B598,'[4]cell downs 18042026 17h'!$B:$B,'[4]cell downs 18042026 17h'!$B:$B,"")</f>
        <v/>
      </c>
      <c r="BP598" s="14" t="str">
        <f>_xlfn.XLOOKUP(B598,'[5]Cells Huawei 19042026 15h'!$B:$B,'[5]Cells Huawei 19042026 15h'!$B:$B,"")</f>
        <v/>
      </c>
      <c r="BQ598" s="9" t="str">
        <f>_xlfn.XLOOKUP(B598,'[6]cells down 19042026 9H40'!$B:$B,'[6]cells down 19042026 9H40'!$B:$B,"")</f>
        <v/>
      </c>
      <c r="BR598" s="9" t="s">
        <v>5537</v>
      </c>
      <c r="BS598" s="9" t="s">
        <v>5537</v>
      </c>
      <c r="BT598" s="108"/>
    </row>
    <row r="599" spans="1:72" s="9" customFormat="1" x14ac:dyDescent="0.35">
      <c r="A599" s="1" t="s">
        <v>580</v>
      </c>
      <c r="B599" s="8" t="s">
        <v>581</v>
      </c>
      <c r="C599" s="3" t="str">
        <f>_xlfn.XLOOKUP(B599,'[1]daily break down'!$D:$D,'[1]daily break down'!$E:$E,"")</f>
        <v>Douala</v>
      </c>
      <c r="D599" s="1" t="s">
        <v>18</v>
      </c>
      <c r="E599" s="1" t="s">
        <v>5490</v>
      </c>
      <c r="F599" s="3" t="s">
        <v>31</v>
      </c>
      <c r="G599" s="1" t="s">
        <v>32</v>
      </c>
      <c r="H599" s="34" t="str">
        <f>_xlfn.XLOOKUP(B599,[2]CALCULATION!$B:$B,[2]CALCULATION!$H:$H,"")</f>
        <v>ZTE</v>
      </c>
      <c r="I599" s="28">
        <v>0</v>
      </c>
      <c r="J599" s="28">
        <v>3.7879922838317168</v>
      </c>
      <c r="K599" s="28">
        <v>0</v>
      </c>
      <c r="L599" s="28">
        <v>1.1910622001923337</v>
      </c>
      <c r="M599" s="28">
        <v>6.4348962569164059E-2</v>
      </c>
      <c r="N599" s="28">
        <v>0.47974577165963245</v>
      </c>
      <c r="O599" s="28">
        <v>0</v>
      </c>
      <c r="P599" s="28">
        <v>0</v>
      </c>
      <c r="Q599" s="28">
        <v>0.68099679539312907</v>
      </c>
      <c r="R599" s="28">
        <v>7.5342326493224094</v>
      </c>
      <c r="S599" s="93">
        <v>0.96407515844683556</v>
      </c>
      <c r="T599" s="93">
        <f>_xlfn.XLOOKUP(B599,'[3]Nur des jours'!$B:$B,'[3]Nur des jours'!$U:$U,"")</f>
        <v>0</v>
      </c>
      <c r="U599" s="93">
        <v>0</v>
      </c>
      <c r="V599" s="93">
        <v>0</v>
      </c>
      <c r="W599" s="93">
        <v>0</v>
      </c>
      <c r="X599" s="93">
        <v>4.1734083262707812E-3</v>
      </c>
      <c r="Y599" s="93">
        <v>0.4797636067379496</v>
      </c>
      <c r="Z599" s="93">
        <v>0</v>
      </c>
      <c r="AA599" s="93">
        <v>0.67264997874058718</v>
      </c>
      <c r="AB599" s="93">
        <v>2.6007111202426723</v>
      </c>
      <c r="AC599" s="93">
        <f>_xlfn.XLOOKUP(B599,'[3]Nur des jours'!$B:$B,'[3]Nur des jours'!$N:$N,"")</f>
        <v>0.47660679787577076</v>
      </c>
      <c r="AD599" s="93">
        <v>0.47660679787577076</v>
      </c>
      <c r="AE599" s="93">
        <v>16.725611600505662</v>
      </c>
      <c r="AF599" s="93">
        <v>9.2775402145345911</v>
      </c>
      <c r="AG599" s="93"/>
      <c r="AH599" s="93">
        <v>0</v>
      </c>
      <c r="AI599" s="93">
        <v>0</v>
      </c>
      <c r="AJ599" s="93">
        <v>0</v>
      </c>
      <c r="AK599" s="93">
        <v>0</v>
      </c>
      <c r="AL599" s="93">
        <v>0</v>
      </c>
      <c r="AM599" s="49" t="s">
        <v>5559</v>
      </c>
      <c r="AN599" s="49"/>
      <c r="AO599" s="48" t="str" cm="1">
        <f t="array" ref="AO599">IFERROR(_xlfn.IFS(
AQ599="MPR ISSUE","PDH",
AQ599="BSS Hardware Issue","BSS",
AQ599="Sites strategiques, MLL, Pylone, etc.","ENVTECH",
AQ599="AKTIVCO DEFAUT GE &amp; POWER Cabinet","AKTIVCO",
AQ599="AKTIVCO Coupure ENEO &amp; Baisse de tension","AKTIVCO GRID ONLY",
AQ599="Coupure ENEO &amp; Baisse de tension","IHS GRID ONLY",
AQ599="Defaut GE &amp; POWER Cabinet","IHS",
AQ599="Sharing","Partners",
AQ599="Sites strategiques &amp; DataCenter","SST &amp; DC",
AQ599="Exclu","Exclu",
AQ599="SAT","SAT",
AQ599="SPARE-ISSUE","SPARE-ISSUE",
AQ599="Fiber CAmtel","TRANS_FO_CAMTEL",
AQ599="Fiber AOF","Fiber AOF",
AQ599="Projet OCM (HUAWEI)","TRAVAUX-HUAWEI",
AQ599="Projet OCM (NOKIA)","TRAVAUX-NOKIA",
AQ599="ACCESS-ISSUE","ACCESS-ISSUE",
AQ599="Projet OCM (ZTE, NOKIA, autres projets)","TRAVAUX OCM",
AQ599="No root CAuse","No root cause",
AQ599="ODU HS","PDH",
AQ599="IP &amp; VLAN","PDH",
AQ599="Warehouse HUAWEI","SPARE-ISSUE",
AQ599="SPARE-HS","SPARE-ISSUE",
AQ599="Power Telco","BSS",AQ599="no impacts","no impacts"
),"")</f>
        <v>No root cause</v>
      </c>
      <c r="AP599" s="48" t="str" cm="1">
        <f t="array" ref="AP599">IFERROR(_xlfn.IFS(
AQ599="MPR ISSUE","TX ISSUE",
AQ599="BSS Hardware Issue","RAN ISSUE",
AQ599="Sites strategiques, MLL, Pylone, etc.","ENVTECH",
AQ599="AKTIVCO DEFAUT GE &amp; POWER Cabinet","POWER ISSUE",
AQ599="AKTIVCO Coupure ENEO &amp; Baisse de tension","POWER ISSUE",
AQ599="Coupure ENEO &amp; Baisse de tension","POWER ISSUE",
AQ599="Defaut GE &amp; POWER Cabinet","POWER ISSUE",
AQ599="Sharing","POWER ISSUE",
AQ599="Sites strategiques &amp; DataCenter","POWER ISSUE",
AQ599="Exclu","Exclu",
AQ599="SAT","TX ISSUE",
AQ599="SPARE-ISSUE","SPARE-ISSUE",
AQ599="Fiber CAmtel","TX ISSUE",
AQ599="Fiber AOF","TX ISSUE",
AQ599="Projet OCM (HUAWEI)","TRAVAUX-HUAWEI",
AQ599="Projet OCM (NOKIA)","TRAVAUX -NOKIA",
AQ599="ACCESS-ISSUE","ACCESS-ISSUE",
AQ599="Projet OCM (ZTE, NOKIA, autres projets)","TRAVAUX OCM",
AQ599="No root CAuse","No root cause",
AQ599="ODU HS","TX ISSUE",
AQ599="IP &amp; VLAN","TX ISSUE",
AQ599="Warehouse HUAWEI","SPARE-ISSUE",
AQ599="SPARE-HS","SPARE-ISSUE",
AQ599="Power Telco","RAN ISSUE",AQ599="no impacts","no impacts"
),"")</f>
        <v>No root cause</v>
      </c>
      <c r="AQ599" s="67" t="s">
        <v>5344</v>
      </c>
      <c r="AR599" s="48" t="str" cm="1">
        <f t="array" ref="AR599">IFERROR(_xlfn.IFS(
AQ599="MPR ISSUE","ACTIVE",
AQ599="BSS Hardware Issue","ACTIVE",
AQ599="Sites strategiques, MLL, Pylone, etc.","PASSIVE",
AQ599="AKTIVCO DEFAUT GE &amp; POWER Cabinet","PASSIVE",
AQ599="AKTIVCO Coupure ENEO &amp; Baisse de tension","PASSIVE",
AQ599="Coupure ENEO &amp; Baisse de tension","PASSIVE",
AQ599="Defaut GE &amp; POWER Cabinet","PASSIVE",
AQ599="Sharing","PASSIVE",
AQ599="Sites strategiques &amp; DataCenter","PASSIVE",
AQ599="Exclu","Exclu",
AQ599="SAT","ACTIVE",
AQ599="SPARE-ISSUE","SPARE-ISSUE",
AQ599="Fiber CAmtel","ACTIVE",
AQ599="Fiber AOF","ACTIVE",
AQ599="Projet OCM (HUAWEI)","PLANNED WORKS",
AQ599="Projet OCM (NOKIA)","PLANNED WORKS",
AQ599="ACCESS-ISSUE","ACCESS-ISSUE",
AQ599="Projet OCM (ZTE, NOKIA, autres projets)","PLANNED WORKS",
AQ599="No root CAuse","No root cause",
AQ599="ODU HS","ACTIVE",
AQ599="IP &amp; VLAN","ACTIVE",
AQ599="Warehouse HUAWEI","SPARE-ISSUE",
AQ599="SPARE-HS","SPARE-ISSUE",
AQ599="Power Telco","ACTIVE", AQ599="no impacts","no impacts"
),"")</f>
        <v>No root cause</v>
      </c>
      <c r="AS599" s="92" t="s">
        <v>5537</v>
      </c>
      <c r="AT599" s="98" t="s">
        <v>581</v>
      </c>
      <c r="AV599" s="17" t="s">
        <v>5537</v>
      </c>
      <c r="AW599" s="7" t="s">
        <v>5537</v>
      </c>
      <c r="AX599" s="6" t="s">
        <v>5537</v>
      </c>
      <c r="AY599" s="7"/>
      <c r="AZ599" s="3" t="s">
        <v>5537</v>
      </c>
      <c r="BA599" s="18" t="s">
        <v>5537</v>
      </c>
      <c r="BB599" s="18" t="s">
        <v>5537</v>
      </c>
      <c r="BC599" s="18" t="s">
        <v>5537</v>
      </c>
      <c r="BD599" s="18" t="s">
        <v>5537</v>
      </c>
      <c r="BE599" s="18" t="s">
        <v>5537</v>
      </c>
      <c r="BF599" s="18" t="s">
        <v>5537</v>
      </c>
      <c r="BG599" s="18" t="s">
        <v>5537</v>
      </c>
      <c r="BH599" s="18" t="s">
        <v>5537</v>
      </c>
      <c r="BI599" s="18" t="s">
        <v>5537</v>
      </c>
      <c r="BJ599" s="18" t="s">
        <v>5537</v>
      </c>
      <c r="BK599" s="18" t="s">
        <v>5537</v>
      </c>
      <c r="BL599" s="9" t="s">
        <v>5537</v>
      </c>
      <c r="BM599" s="14" t="s">
        <v>5537</v>
      </c>
      <c r="BN599" s="14" t="s">
        <v>5537</v>
      </c>
      <c r="BO599" s="14" t="str">
        <f>_xlfn.XLOOKUP(B599,'[4]cell downs 18042026 17h'!$B:$B,'[4]cell downs 18042026 17h'!$B:$B,"")</f>
        <v/>
      </c>
      <c r="BP599" s="14" t="str">
        <f>_xlfn.XLOOKUP(B599,'[5]Cells Huawei 19042026 15h'!$B:$B,'[5]Cells Huawei 19042026 15h'!$B:$B,"")</f>
        <v/>
      </c>
      <c r="BQ599" s="9" t="str">
        <f>_xlfn.XLOOKUP(B599,'[6]cells down 19042026 9H40'!$B:$B,'[6]cells down 19042026 9H40'!$B:$B,"")</f>
        <v/>
      </c>
      <c r="BR599" s="9" t="s">
        <v>5537</v>
      </c>
      <c r="BS599" s="9" t="s">
        <v>154</v>
      </c>
      <c r="BT599" s="108"/>
    </row>
    <row r="600" spans="1:72" s="9" customFormat="1" x14ac:dyDescent="0.35">
      <c r="A600" s="1" t="s">
        <v>1594</v>
      </c>
      <c r="B600" s="1" t="s">
        <v>1595</v>
      </c>
      <c r="C600" s="3" t="str">
        <f>_xlfn.XLOOKUP(B600,'[1]daily break down'!$D:$D,'[1]daily break down'!$E:$E,"")</f>
        <v>EXTREME-NORD</v>
      </c>
      <c r="D600" s="1" t="s">
        <v>21</v>
      </c>
      <c r="E600" s="1" t="s">
        <v>80</v>
      </c>
      <c r="F600" s="3" t="s">
        <v>55</v>
      </c>
      <c r="G600" s="1" t="s">
        <v>185</v>
      </c>
      <c r="H600" s="32" t="str">
        <f>_xlfn.XLOOKUP(B600,[2]CALCULATION!$B:$B,[2]CALCULATION!$H:$H,"")</f>
        <v>Huawei</v>
      </c>
      <c r="I600" s="28">
        <v>5.7124150693570535</v>
      </c>
      <c r="J600" s="28">
        <v>3.237227230312214</v>
      </c>
      <c r="K600" s="28">
        <v>1.7040525578355918</v>
      </c>
      <c r="L600" s="28">
        <v>7.5891825256183063</v>
      </c>
      <c r="M600" s="28">
        <v>8.8249215969957167</v>
      </c>
      <c r="N600" s="28">
        <v>0.63196816509860654</v>
      </c>
      <c r="O600" s="28">
        <v>0.43747663604740417</v>
      </c>
      <c r="P600" s="28">
        <v>4.3005724346736747</v>
      </c>
      <c r="Q600" s="28">
        <v>11.15557396135638</v>
      </c>
      <c r="R600" s="28">
        <v>11.204852282747344</v>
      </c>
      <c r="S600" s="93">
        <v>10.204001192810038</v>
      </c>
      <c r="T600" s="93">
        <f>_xlfn.XLOOKUP(B600,'[3]Nur des jours'!$B:$B,'[3]Nur des jours'!$U:$U,"")</f>
        <v>2.676456697856652</v>
      </c>
      <c r="U600" s="93">
        <v>9.8019806924576152</v>
      </c>
      <c r="V600" s="93">
        <v>10.100432893020919</v>
      </c>
      <c r="W600" s="93">
        <v>2.676456697856652</v>
      </c>
      <c r="X600" s="93">
        <v>0.5775711762305491</v>
      </c>
      <c r="Y600" s="93">
        <v>5.4495081798803184</v>
      </c>
      <c r="Z600" s="93">
        <v>5.5984310838305754E-2</v>
      </c>
      <c r="AA600" s="93">
        <v>0</v>
      </c>
      <c r="AB600" s="93">
        <v>8.3735692700173781E-2</v>
      </c>
      <c r="AC600" s="93">
        <f>_xlfn.XLOOKUP(B600,'[3]Nur des jours'!$B:$B,'[3]Nur des jours'!$N:$N,"")</f>
        <v>0</v>
      </c>
      <c r="AD600" s="93">
        <v>0</v>
      </c>
      <c r="AE600" s="93">
        <v>0.90017207283560619</v>
      </c>
      <c r="AF600" s="93">
        <v>7.429255378346217</v>
      </c>
      <c r="AG600" s="93"/>
      <c r="AH600" s="93">
        <v>0</v>
      </c>
      <c r="AI600" s="93">
        <v>0</v>
      </c>
      <c r="AJ600" s="93">
        <v>0</v>
      </c>
      <c r="AK600" s="93">
        <v>0</v>
      </c>
      <c r="AL600" s="93">
        <v>0</v>
      </c>
      <c r="AM600" s="49" t="s">
        <v>5601</v>
      </c>
      <c r="AN600" s="49"/>
      <c r="AO600" s="48" t="str" cm="1">
        <f t="array" ref="AO600">IFERROR(_xlfn.IFS(
AQ600="MPR ISSUE","PDH",
AQ600="BSS Hardware Issue","BSS",
AQ600="Sites strategiques, MLL, Pylone, etc.","ENVTECH",
AQ600="AKTIVCO DEFAUT GE &amp; POWER Cabinet","AKTIVCO",
AQ600="AKTIVCO Coupure ENEO &amp; Baisse de tension","AKTIVCO GRID ONLY",
AQ600="Coupure ENEO &amp; Baisse de tension","IHS GRID ONLY",
AQ600="Defaut GE &amp; POWER Cabinet","IHS",
AQ600="Sharing","Partners",
AQ600="Sites strategiques &amp; DataCenter","SST &amp; DC",
AQ600="Exclu","Exclu",
AQ600="SAT","SAT",
AQ600="SPARE-ISSUE","SPARE-ISSUE",
AQ600="Fiber CAmtel","TRANS_FO_CAMTEL",
AQ600="Fiber AOF","Fiber AOF",
AQ600="Projet OCM (HUAWEI)","TRAVAUX-HUAWEI",
AQ600="Projet OCM (NOKIA)","TRAVAUX-NOKIA",
AQ600="ACCESS-ISSUE","ACCESS-ISSUE",
AQ600="Projet OCM (ZTE, NOKIA, autres projets)","TRAVAUX OCM",
AQ600="No root CAuse","No root cause",
AQ600="ODU HS","PDH",
AQ600="IP &amp; VLAN","PDH",
AQ600="Warehouse HUAWEI","SPARE-ISSUE",
AQ600="SPARE-HS","SPARE-ISSUE",
AQ600="Power Telco","BSS",AQ600="no impacts","no impacts"
),"")</f>
        <v>No root cause</v>
      </c>
      <c r="AP600" s="48" t="str" cm="1">
        <f t="array" ref="AP600">IFERROR(_xlfn.IFS(
AQ600="MPR ISSUE","TX ISSUE",
AQ600="BSS Hardware Issue","RAN ISSUE",
AQ600="Sites strategiques, MLL, Pylone, etc.","ENVTECH",
AQ600="AKTIVCO DEFAUT GE &amp; POWER Cabinet","POWER ISSUE",
AQ600="AKTIVCO Coupure ENEO &amp; Baisse de tension","POWER ISSUE",
AQ600="Coupure ENEO &amp; Baisse de tension","POWER ISSUE",
AQ600="Defaut GE &amp; POWER Cabinet","POWER ISSUE",
AQ600="Sharing","POWER ISSUE",
AQ600="Sites strategiques &amp; DataCenter","POWER ISSUE",
AQ600="Exclu","Exclu",
AQ600="SAT","TX ISSUE",
AQ600="SPARE-ISSUE","SPARE-ISSUE",
AQ600="Fiber CAmtel","TX ISSUE",
AQ600="Fiber AOF","TX ISSUE",
AQ600="Projet OCM (HUAWEI)","TRAVAUX-HUAWEI",
AQ600="Projet OCM (NOKIA)","TRAVAUX -NOKIA",
AQ600="ACCESS-ISSUE","ACCESS-ISSUE",
AQ600="Projet OCM (ZTE, NOKIA, autres projets)","TRAVAUX OCM",
AQ600="No root CAuse","No root cause",
AQ600="ODU HS","TX ISSUE",
AQ600="IP &amp; VLAN","TX ISSUE",
AQ600="Warehouse HUAWEI","SPARE-ISSUE",
AQ600="SPARE-HS","SPARE-ISSUE",
AQ600="Power Telco","RAN ISSUE",AQ600="no impacts","no impacts"
),"")</f>
        <v>No root cause</v>
      </c>
      <c r="AQ600" s="67" t="s">
        <v>5344</v>
      </c>
      <c r="AR600" s="48" t="str" cm="1">
        <f t="array" ref="AR600">IFERROR(_xlfn.IFS(
AQ600="MPR ISSUE","ACTIVE",
AQ600="BSS Hardware Issue","ACTIVE",
AQ600="Sites strategiques, MLL, Pylone, etc.","PASSIVE",
AQ600="AKTIVCO DEFAUT GE &amp; POWER Cabinet","PASSIVE",
AQ600="AKTIVCO Coupure ENEO &amp; Baisse de tension","PASSIVE",
AQ600="Coupure ENEO &amp; Baisse de tension","PASSIVE",
AQ600="Defaut GE &amp; POWER Cabinet","PASSIVE",
AQ600="Sharing","PASSIVE",
AQ600="Sites strategiques &amp; DataCenter","PASSIVE",
AQ600="Exclu","Exclu",
AQ600="SAT","ACTIVE",
AQ600="SPARE-ISSUE","SPARE-ISSUE",
AQ600="Fiber CAmtel","ACTIVE",
AQ600="Fiber AOF","ACTIVE",
AQ600="Projet OCM (HUAWEI)","PLANNED WORKS",
AQ600="Projet OCM (NOKIA)","PLANNED WORKS",
AQ600="ACCESS-ISSUE","ACCESS-ISSUE",
AQ600="Projet OCM (ZTE, NOKIA, autres projets)","PLANNED WORKS",
AQ600="No root CAuse","No root cause",
AQ600="ODU HS","ACTIVE",
AQ600="IP &amp; VLAN","ACTIVE",
AQ600="Warehouse HUAWEI","SPARE-ISSUE",
AQ600="SPARE-HS","SPARE-ISSUE",
AQ600="Power Telco","ACTIVE", AQ600="no impacts","no impacts"
),"")</f>
        <v>No root cause</v>
      </c>
      <c r="AS600" s="92" t="s">
        <v>5537</v>
      </c>
      <c r="AT600" s="98" t="s">
        <v>1595</v>
      </c>
      <c r="AV600" s="17" t="s">
        <v>5537</v>
      </c>
      <c r="AW600" s="7" t="s">
        <v>5537</v>
      </c>
      <c r="AX600" s="6" t="s">
        <v>5537</v>
      </c>
      <c r="AY600" s="7"/>
      <c r="AZ600" s="3" t="s">
        <v>5537</v>
      </c>
      <c r="BA600" s="18" t="s">
        <v>5537</v>
      </c>
      <c r="BB600" s="18" t="s">
        <v>5537</v>
      </c>
      <c r="BC600" s="18" t="s">
        <v>5537</v>
      </c>
      <c r="BD600" s="18" t="s">
        <v>5537</v>
      </c>
      <c r="BE600" s="18" t="s">
        <v>5537</v>
      </c>
      <c r="BF600" s="18" t="s">
        <v>5537</v>
      </c>
      <c r="BG600" s="18" t="s">
        <v>5537</v>
      </c>
      <c r="BH600" s="18" t="s">
        <v>5537</v>
      </c>
      <c r="BI600" s="18" t="s">
        <v>5537</v>
      </c>
      <c r="BJ600" s="18" t="s">
        <v>5537</v>
      </c>
      <c r="BK600" s="18" t="s">
        <v>5537</v>
      </c>
      <c r="BL600" s="9" t="s">
        <v>5537</v>
      </c>
      <c r="BM600" s="14" t="s">
        <v>5537</v>
      </c>
      <c r="BN600" s="14" t="s">
        <v>5537</v>
      </c>
      <c r="BO600" s="14" t="str">
        <f>_xlfn.XLOOKUP(B600,'[4]cell downs 18042026 17h'!$B:$B,'[4]cell downs 18042026 17h'!$B:$B,"")</f>
        <v/>
      </c>
      <c r="BP600" s="14" t="str">
        <f>_xlfn.XLOOKUP(B600,'[5]Cells Huawei 19042026 15h'!$B:$B,'[5]Cells Huawei 19042026 15h'!$B:$B,"")</f>
        <v/>
      </c>
      <c r="BQ600" s="9" t="str">
        <f>_xlfn.XLOOKUP(B600,'[6]cells down 19042026 9H40'!$B:$B,'[6]cells down 19042026 9H40'!$B:$B,"")</f>
        <v/>
      </c>
      <c r="BR600" s="9" t="s">
        <v>5537</v>
      </c>
      <c r="BS600" s="9" t="s">
        <v>5537</v>
      </c>
      <c r="BT600" s="108"/>
    </row>
    <row r="601" spans="1:72" s="9" customFormat="1" x14ac:dyDescent="0.35">
      <c r="A601" s="19" t="s">
        <v>5384</v>
      </c>
      <c r="B601" s="19" t="s">
        <v>5385</v>
      </c>
      <c r="C601" s="3" t="str">
        <f>_xlfn.XLOOKUP(B601,'[1]daily break down'!$D:$D,'[1]daily break down'!$E:$E,"")</f>
        <v>Maroua</v>
      </c>
      <c r="D601" s="19" t="s">
        <v>357</v>
      </c>
      <c r="E601" s="19" t="s">
        <v>987</v>
      </c>
      <c r="F601" s="19" t="s">
        <v>5382</v>
      </c>
      <c r="G601" s="19" t="s">
        <v>84</v>
      </c>
      <c r="H601" s="32" t="str">
        <f>_xlfn.XLOOKUP(B601,[2]CALCULATION!$B:$B,[2]CALCULATION!$H:$H,"")</f>
        <v>Huawei</v>
      </c>
      <c r="I601" s="28">
        <v>18.491409199476077</v>
      </c>
      <c r="J601" s="28">
        <v>18.491409199476077</v>
      </c>
      <c r="K601" s="28">
        <v>18.491141673301318</v>
      </c>
      <c r="L601" s="28">
        <v>18.491409199476077</v>
      </c>
      <c r="M601" s="28">
        <v>18.491141673301318</v>
      </c>
      <c r="N601" s="28">
        <v>18.491409199476077</v>
      </c>
      <c r="O601" s="28">
        <v>12.774196494051644</v>
      </c>
      <c r="P601" s="28">
        <v>4.8485908861322997</v>
      </c>
      <c r="Q601" s="28">
        <v>0</v>
      </c>
      <c r="R601" s="28">
        <v>0.56840394597540755</v>
      </c>
      <c r="S601" s="93">
        <v>0</v>
      </c>
      <c r="T601" s="93">
        <f>_xlfn.XLOOKUP(B601,'[3]Nur des jours'!$B:$B,'[3]Nur des jours'!$U:$U,"")</f>
        <v>5.6563950883621112</v>
      </c>
      <c r="U601" s="93">
        <v>0</v>
      </c>
      <c r="V601" s="93" t="s">
        <v>5537</v>
      </c>
      <c r="W601" s="93">
        <v>5.6563950883621112</v>
      </c>
      <c r="X601" s="93">
        <v>1.5262368270111548</v>
      </c>
      <c r="Y601" s="93">
        <v>4.9778595337767859</v>
      </c>
      <c r="Z601" s="93">
        <v>0</v>
      </c>
      <c r="AA601" s="93">
        <v>0</v>
      </c>
      <c r="AB601" s="93">
        <v>0</v>
      </c>
      <c r="AC601" s="93">
        <f>_xlfn.XLOOKUP(B601,'[3]Nur des jours'!$B:$B,'[3]Nur des jours'!$N:$N,"")</f>
        <v>0</v>
      </c>
      <c r="AD601" s="93">
        <v>0</v>
      </c>
      <c r="AE601" s="93">
        <v>0</v>
      </c>
      <c r="AF601" s="93">
        <v>6.7792737841470414</v>
      </c>
      <c r="AG601" s="93"/>
      <c r="AH601" s="93">
        <v>0</v>
      </c>
      <c r="AI601" s="93">
        <v>0</v>
      </c>
      <c r="AJ601" s="93">
        <v>0</v>
      </c>
      <c r="AK601" s="93">
        <v>0</v>
      </c>
      <c r="AL601" s="93">
        <v>0</v>
      </c>
      <c r="AM601" s="49" t="s">
        <v>5598</v>
      </c>
      <c r="AN601" s="49"/>
      <c r="AO601" s="48" t="str" cm="1">
        <f t="array" ref="AO601">IFERROR(_xlfn.IFS(
AQ601="MPR ISSUE","PDH",
AQ601="BSS Hardware Issue","BSS",
AQ601="Sites strategiques, MLL, Pylone, etc.","ENVTECH",
AQ601="AKTIVCO DEFAUT GE &amp; POWER Cabinet","AKTIVCO",
AQ601="AKTIVCO Coupure ENEO &amp; Baisse de tension","AKTIVCO GRID ONLY",
AQ601="Coupure ENEO &amp; Baisse de tension","IHS GRID ONLY",
AQ601="Defaut GE &amp; POWER Cabinet","IHS",
AQ601="Sharing","Partners",
AQ601="Sites strategiques &amp; DataCenter","SST &amp; DC",
AQ601="Exclu","Exclu",
AQ601="SAT","SAT",
AQ601="SPARE-ISSUE","SPARE-ISSUE",
AQ601="Fiber CAmtel","TRANS_FO_CAMTEL",
AQ601="Fiber AOF","Fiber AOF",
AQ601="Projet OCM (HUAWEI)","TRAVAUX-HUAWEI",
AQ601="Projet OCM (NOKIA)","TRAVAUX-NOKIA",
AQ601="ACCESS-ISSUE","ACCESS-ISSUE",
AQ601="Projet OCM (ZTE, NOKIA, autres projets)","TRAVAUX OCM",
AQ601="No root CAuse","No root cause",
AQ601="ODU HS","PDH",
AQ601="IP &amp; VLAN","PDH",
AQ601="Warehouse HUAWEI","SPARE-ISSUE",
AQ601="SPARE-HS","SPARE-ISSUE",
AQ601="Power Telco","BSS",AQ601="no impacts","no impacts"
),"")</f>
        <v>Exclu</v>
      </c>
      <c r="AP601" s="48" t="str" cm="1">
        <f t="array" ref="AP601">IFERROR(_xlfn.IFS(
AQ601="MPR ISSUE","TX ISSUE",
AQ601="BSS Hardware Issue","RAN ISSUE",
AQ601="Sites strategiques, MLL, Pylone, etc.","ENVTECH",
AQ601="AKTIVCO DEFAUT GE &amp; POWER Cabinet","POWER ISSUE",
AQ601="AKTIVCO Coupure ENEO &amp; Baisse de tension","POWER ISSUE",
AQ601="Coupure ENEO &amp; Baisse de tension","POWER ISSUE",
AQ601="Defaut GE &amp; POWER Cabinet","POWER ISSUE",
AQ601="Sharing","POWER ISSUE",
AQ601="Sites strategiques &amp; DataCenter","POWER ISSUE",
AQ601="Exclu","Exclu",
AQ601="SAT","TX ISSUE",
AQ601="SPARE-ISSUE","SPARE-ISSUE",
AQ601="Fiber CAmtel","TX ISSUE",
AQ601="Fiber AOF","TX ISSUE",
AQ601="Projet OCM (HUAWEI)","TRAVAUX-HUAWEI",
AQ601="Projet OCM (NOKIA)","TRAVAUX -NOKIA",
AQ601="ACCESS-ISSUE","ACCESS-ISSUE",
AQ601="Projet OCM (ZTE, NOKIA, autres projets)","TRAVAUX OCM",
AQ601="No root CAuse","No root cause",
AQ601="ODU HS","TX ISSUE",
AQ601="IP &amp; VLAN","TX ISSUE",
AQ601="Warehouse HUAWEI","SPARE-ISSUE",
AQ601="SPARE-HS","SPARE-ISSUE",
AQ601="Power Telco","RAN ISSUE",AQ601="no impacts","no impacts"
),"")</f>
        <v>Exclu</v>
      </c>
      <c r="AQ601" s="67" t="s">
        <v>5598</v>
      </c>
      <c r="AR601" s="48" t="str" cm="1">
        <f t="array" ref="AR601">IFERROR(_xlfn.IFS(
AQ601="MPR ISSUE","ACTIVE",
AQ601="BSS Hardware Issue","ACTIVE",
AQ601="Sites strategiques, MLL, Pylone, etc.","PASSIVE",
AQ601="AKTIVCO DEFAUT GE &amp; POWER Cabinet","PASSIVE",
AQ601="AKTIVCO Coupure ENEO &amp; Baisse de tension","PASSIVE",
AQ601="Coupure ENEO &amp; Baisse de tension","PASSIVE",
AQ601="Defaut GE &amp; POWER Cabinet","PASSIVE",
AQ601="Sharing","PASSIVE",
AQ601="Sites strategiques &amp; DataCenter","PASSIVE",
AQ601="Exclu","Exclu",
AQ601="SAT","ACTIVE",
AQ601="SPARE-ISSUE","SPARE-ISSUE",
AQ601="Fiber CAmtel","ACTIVE",
AQ601="Fiber AOF","ACTIVE",
AQ601="Projet OCM (HUAWEI)","PLANNED WORKS",
AQ601="Projet OCM (NOKIA)","PLANNED WORKS",
AQ601="ACCESS-ISSUE","ACCESS-ISSUE",
AQ601="Projet OCM (ZTE, NOKIA, autres projets)","PLANNED WORKS",
AQ601="No root CAuse","No root cause",
AQ601="ODU HS","ACTIVE",
AQ601="IP &amp; VLAN","ACTIVE",
AQ601="Warehouse HUAWEI","SPARE-ISSUE",
AQ601="SPARE-HS","SPARE-ISSUE",
AQ601="Power Telco","ACTIVE", AQ601="no impacts","no impacts"
),"")</f>
        <v>Exclu</v>
      </c>
      <c r="AS601" s="92" t="s">
        <v>5537</v>
      </c>
      <c r="AT601" s="98" t="s">
        <v>5385</v>
      </c>
      <c r="AV601" s="17" t="s">
        <v>5537</v>
      </c>
      <c r="AW601" s="7" t="s">
        <v>5537</v>
      </c>
      <c r="AX601" s="6" t="s">
        <v>5537</v>
      </c>
      <c r="AY601" s="7"/>
      <c r="AZ601" s="3" t="s">
        <v>5537</v>
      </c>
      <c r="BA601" s="18" t="s">
        <v>5537</v>
      </c>
      <c r="BB601" s="18" t="s">
        <v>5537</v>
      </c>
      <c r="BC601" s="18" t="s">
        <v>5537</v>
      </c>
      <c r="BD601" s="18" t="s">
        <v>5537</v>
      </c>
      <c r="BE601" s="18" t="s">
        <v>5537</v>
      </c>
      <c r="BF601" s="18" t="s">
        <v>5537</v>
      </c>
      <c r="BG601" s="18" t="s">
        <v>5537</v>
      </c>
      <c r="BH601" s="18" t="s">
        <v>5537</v>
      </c>
      <c r="BI601" s="18" t="s">
        <v>5537</v>
      </c>
      <c r="BJ601" s="18" t="s">
        <v>5537</v>
      </c>
      <c r="BK601" s="18" t="s">
        <v>5537</v>
      </c>
      <c r="BL601" s="9" t="s">
        <v>5537</v>
      </c>
      <c r="BM601" s="14" t="s">
        <v>5537</v>
      </c>
      <c r="BN601" s="14" t="s">
        <v>5537</v>
      </c>
      <c r="BO601" s="14" t="str">
        <f>_xlfn.XLOOKUP(B601,'[4]cell downs 18042026 17h'!$B:$B,'[4]cell downs 18042026 17h'!$B:$B,"")</f>
        <v/>
      </c>
      <c r="BP601" s="14" t="str">
        <f>_xlfn.XLOOKUP(B601,'[5]Cells Huawei 19042026 15h'!$B:$B,'[5]Cells Huawei 19042026 15h'!$B:$B,"")</f>
        <v>EXN_350</v>
      </c>
      <c r="BQ601" s="9" t="str">
        <f>_xlfn.XLOOKUP(B601,'[6]cells down 19042026 9H40'!$B:$B,'[6]cells down 19042026 9H40'!$B:$B,"")</f>
        <v/>
      </c>
      <c r="BR601" s="9" t="s">
        <v>5537</v>
      </c>
      <c r="BS601" s="9" t="s">
        <v>5537</v>
      </c>
      <c r="BT601" s="108"/>
    </row>
    <row r="602" spans="1:72" s="9" customFormat="1" x14ac:dyDescent="0.35">
      <c r="A602" s="1" t="s">
        <v>2504</v>
      </c>
      <c r="B602" s="8" t="s">
        <v>2505</v>
      </c>
      <c r="C602" s="3" t="str">
        <f>_xlfn.XLOOKUP(B602,'[1]daily break down'!$D:$D,'[1]daily break down'!$E:$E,"")</f>
        <v>Douala</v>
      </c>
      <c r="D602" s="1" t="s">
        <v>11</v>
      </c>
      <c r="E602" s="1" t="s">
        <v>594</v>
      </c>
      <c r="F602" s="3" t="s">
        <v>31</v>
      </c>
      <c r="G602" s="1" t="s">
        <v>32</v>
      </c>
      <c r="H602" s="34" t="str">
        <f>_xlfn.XLOOKUP(B602,[2]CALCULATION!$B:$B,[2]CALCULATION!$H:$H,"")</f>
        <v>ZTE</v>
      </c>
      <c r="I602" s="28">
        <v>0</v>
      </c>
      <c r="J602" s="28">
        <v>3.9415523081444961E-3</v>
      </c>
      <c r="K602" s="28">
        <v>0</v>
      </c>
      <c r="L602" s="28">
        <v>0</v>
      </c>
      <c r="M602" s="28">
        <v>0</v>
      </c>
      <c r="N602" s="28">
        <v>3.5848507417965097E-3</v>
      </c>
      <c r="O602" s="28">
        <v>0</v>
      </c>
      <c r="P602" s="28">
        <v>0</v>
      </c>
      <c r="Q602" s="28">
        <v>33.038144952102115</v>
      </c>
      <c r="R602" s="28">
        <v>0</v>
      </c>
      <c r="S602" s="93">
        <v>0</v>
      </c>
      <c r="T602" s="93">
        <f>_xlfn.XLOOKUP(B602,'[3]Nur des jours'!$B:$B,'[3]Nur des jours'!$U:$U,"")</f>
        <v>21.480621830706585</v>
      </c>
      <c r="U602" s="93">
        <v>18.408440415143549</v>
      </c>
      <c r="V602" s="93">
        <v>7.321870371797174</v>
      </c>
      <c r="W602" s="93">
        <v>21.480621830706585</v>
      </c>
      <c r="X602" s="93">
        <v>0</v>
      </c>
      <c r="Y602" s="93">
        <v>0</v>
      </c>
      <c r="Z602" s="93">
        <v>0</v>
      </c>
      <c r="AA602" s="93">
        <v>0</v>
      </c>
      <c r="AB602" s="93">
        <v>0</v>
      </c>
      <c r="AC602" s="93">
        <f>_xlfn.XLOOKUP(B602,'[3]Nur des jours'!$B:$B,'[3]Nur des jours'!$N:$N,"")</f>
        <v>8.6845290698893322E-17</v>
      </c>
      <c r="AD602" s="93">
        <v>8.6845290698893322E-17</v>
      </c>
      <c r="AE602" s="93">
        <v>0</v>
      </c>
      <c r="AF602" s="93">
        <v>6.5418175514292329</v>
      </c>
      <c r="AG602" s="93"/>
      <c r="AH602" s="93">
        <v>0</v>
      </c>
      <c r="AI602" s="93">
        <v>0</v>
      </c>
      <c r="AJ602" s="93">
        <v>0</v>
      </c>
      <c r="AK602" s="93">
        <v>0</v>
      </c>
      <c r="AL602" s="93">
        <v>0</v>
      </c>
      <c r="AM602" s="49" t="s">
        <v>5559</v>
      </c>
      <c r="AN602" s="49"/>
      <c r="AO602" s="48" t="str" cm="1">
        <f t="array" ref="AO602">IFERROR(_xlfn.IFS(
AQ602="MPR ISSUE","PDH",
AQ602="BSS Hardware Issue","BSS",
AQ602="Sites strategiques, MLL, Pylone, etc.","ENVTECH",
AQ602="AKTIVCO DEFAUT GE &amp; POWER Cabinet","AKTIVCO",
AQ602="AKTIVCO Coupure ENEO &amp; Baisse de tension","AKTIVCO GRID ONLY",
AQ602="Coupure ENEO &amp; Baisse de tension","IHS GRID ONLY",
AQ602="Defaut GE &amp; POWER Cabinet","IHS",
AQ602="Sharing","Partners",
AQ602="Sites strategiques &amp; DataCenter","SST &amp; DC",
AQ602="Exclu","Exclu",
AQ602="SAT","SAT",
AQ602="SPARE-ISSUE","SPARE-ISSUE",
AQ602="Fiber CAmtel","TRANS_FO_CAMTEL",
AQ602="Fiber AOF","Fiber AOF",
AQ602="Projet OCM (HUAWEI)","TRAVAUX-HUAWEI",
AQ602="Projet OCM (NOKIA)","TRAVAUX-NOKIA",
AQ602="ACCESS-ISSUE","ACCESS-ISSUE",
AQ602="Projet OCM (ZTE, NOKIA, autres projets)","TRAVAUX OCM",
AQ602="No root CAuse","No root cause",
AQ602="ODU HS","PDH",
AQ602="IP &amp; VLAN","PDH",
AQ602="Warehouse HUAWEI","SPARE-ISSUE",
AQ602="SPARE-HS","SPARE-ISSUE",
AQ602="Power Telco","BSS",AQ602="no impacts","no impacts"
),"")</f>
        <v>No root cause</v>
      </c>
      <c r="AP602" s="48" t="str" cm="1">
        <f t="array" ref="AP602">IFERROR(_xlfn.IFS(
AQ602="MPR ISSUE","TX ISSUE",
AQ602="BSS Hardware Issue","RAN ISSUE",
AQ602="Sites strategiques, MLL, Pylone, etc.","ENVTECH",
AQ602="AKTIVCO DEFAUT GE &amp; POWER Cabinet","POWER ISSUE",
AQ602="AKTIVCO Coupure ENEO &amp; Baisse de tension","POWER ISSUE",
AQ602="Coupure ENEO &amp; Baisse de tension","POWER ISSUE",
AQ602="Defaut GE &amp; POWER Cabinet","POWER ISSUE",
AQ602="Sharing","POWER ISSUE",
AQ602="Sites strategiques &amp; DataCenter","POWER ISSUE",
AQ602="Exclu","Exclu",
AQ602="SAT","TX ISSUE",
AQ602="SPARE-ISSUE","SPARE-ISSUE",
AQ602="Fiber CAmtel","TX ISSUE",
AQ602="Fiber AOF","TX ISSUE",
AQ602="Projet OCM (HUAWEI)","TRAVAUX-HUAWEI",
AQ602="Projet OCM (NOKIA)","TRAVAUX -NOKIA",
AQ602="ACCESS-ISSUE","ACCESS-ISSUE",
AQ602="Projet OCM (ZTE, NOKIA, autres projets)","TRAVAUX OCM",
AQ602="No root CAuse","No root cause",
AQ602="ODU HS","TX ISSUE",
AQ602="IP &amp; VLAN","TX ISSUE",
AQ602="Warehouse HUAWEI","SPARE-ISSUE",
AQ602="SPARE-HS","SPARE-ISSUE",
AQ602="Power Telco","RAN ISSUE",AQ602="no impacts","no impacts"
),"")</f>
        <v>No root cause</v>
      </c>
      <c r="AQ602" s="127" t="s">
        <v>5344</v>
      </c>
      <c r="AR602" s="48" t="str" cm="1">
        <f t="array" ref="AR602">IFERROR(_xlfn.IFS(
AQ602="MPR ISSUE","ACTIVE",
AQ602="BSS Hardware Issue","ACTIVE",
AQ602="Sites strategiques, MLL, Pylone, etc.","PASSIVE",
AQ602="AKTIVCO DEFAUT GE &amp; POWER Cabinet","PASSIVE",
AQ602="AKTIVCO Coupure ENEO &amp; Baisse de tension","PASSIVE",
AQ602="Coupure ENEO &amp; Baisse de tension","PASSIVE",
AQ602="Defaut GE &amp; POWER Cabinet","PASSIVE",
AQ602="Sharing","PASSIVE",
AQ602="Sites strategiques &amp; DataCenter","PASSIVE",
AQ602="Exclu","Exclu",
AQ602="SAT","ACTIVE",
AQ602="SPARE-ISSUE","SPARE-ISSUE",
AQ602="Fiber CAmtel","ACTIVE",
AQ602="Fiber AOF","ACTIVE",
AQ602="Projet OCM (HUAWEI)","PLANNED WORKS",
AQ602="Projet OCM (NOKIA)","PLANNED WORKS",
AQ602="ACCESS-ISSUE","ACCESS-ISSUE",
AQ602="Projet OCM (ZTE, NOKIA, autres projets)","PLANNED WORKS",
AQ602="No root CAuse","No root cause",
AQ602="ODU HS","ACTIVE",
AQ602="IP &amp; VLAN","ACTIVE",
AQ602="Warehouse HUAWEI","SPARE-ISSUE",
AQ602="SPARE-HS","SPARE-ISSUE",
AQ602="Power Telco","ACTIVE", AQ602="no impacts","no impacts"
),"")</f>
        <v>No root cause</v>
      </c>
      <c r="AS602" s="92" t="s">
        <v>5537</v>
      </c>
      <c r="AT602" s="98" t="s">
        <v>2505</v>
      </c>
      <c r="AV602" s="17" t="s">
        <v>5537</v>
      </c>
      <c r="AW602" s="7" t="s">
        <v>5537</v>
      </c>
      <c r="AX602" s="6" t="s">
        <v>5537</v>
      </c>
      <c r="AY602" s="7"/>
      <c r="AZ602" s="3" t="s">
        <v>5537</v>
      </c>
      <c r="BA602" s="18" t="s">
        <v>5537</v>
      </c>
      <c r="BB602" s="18" t="s">
        <v>5537</v>
      </c>
      <c r="BC602" s="18" t="s">
        <v>5537</v>
      </c>
      <c r="BD602" s="18" t="s">
        <v>5537</v>
      </c>
      <c r="BE602" s="18" t="s">
        <v>5537</v>
      </c>
      <c r="BF602" s="18" t="s">
        <v>5537</v>
      </c>
      <c r="BG602" s="18" t="s">
        <v>5537</v>
      </c>
      <c r="BH602" s="18" t="s">
        <v>5537</v>
      </c>
      <c r="BI602" s="18" t="s">
        <v>5537</v>
      </c>
      <c r="BJ602" s="18" t="s">
        <v>5537</v>
      </c>
      <c r="BK602" s="18" t="s">
        <v>5537</v>
      </c>
      <c r="BL602" s="9" t="s">
        <v>5537</v>
      </c>
      <c r="BM602" s="14" t="s">
        <v>5537</v>
      </c>
      <c r="BN602" s="14" t="s">
        <v>5537</v>
      </c>
      <c r="BO602" s="14" t="str">
        <f>_xlfn.XLOOKUP(B602,'[4]cell downs 18042026 17h'!$B:$B,'[4]cell downs 18042026 17h'!$B:$B,"")</f>
        <v/>
      </c>
      <c r="BP602" s="14" t="str">
        <f>_xlfn.XLOOKUP(B602,'[5]Cells Huawei 19042026 15h'!$B:$B,'[5]Cells Huawei 19042026 15h'!$B:$B,"")</f>
        <v/>
      </c>
      <c r="BQ602" s="9" t="str">
        <f>_xlfn.XLOOKUP(B602,'[6]cells down 19042026 9H40'!$B:$B,'[6]cells down 19042026 9H40'!$B:$B,"")</f>
        <v/>
      </c>
      <c r="BR602" s="9" t="s">
        <v>2505</v>
      </c>
      <c r="BS602" s="9" t="s">
        <v>12</v>
      </c>
      <c r="BT602" s="108"/>
    </row>
    <row r="603" spans="1:72" s="9" customFormat="1" x14ac:dyDescent="0.35">
      <c r="A603" s="1" t="s">
        <v>1350</v>
      </c>
      <c r="B603" s="8" t="s">
        <v>1351</v>
      </c>
      <c r="C603" s="3" t="str">
        <f>_xlfn.XLOOKUP(B603,'[1]daily break down'!$D:$D,'[1]daily break down'!$E:$E,"")</f>
        <v>Douala</v>
      </c>
      <c r="D603" s="1" t="s">
        <v>21</v>
      </c>
      <c r="E603" s="1" t="s">
        <v>125</v>
      </c>
      <c r="F603" s="3" t="s">
        <v>31</v>
      </c>
      <c r="G603" s="1" t="s">
        <v>32</v>
      </c>
      <c r="H603" s="34" t="str">
        <f>_xlfn.XLOOKUP(B603,[2]CALCULATION!$B:$B,[2]CALCULATION!$H:$H,"")</f>
        <v>ZTE</v>
      </c>
      <c r="I603" s="28">
        <v>5.0030604994392629</v>
      </c>
      <c r="J603" s="28">
        <v>0</v>
      </c>
      <c r="K603" s="28">
        <v>0</v>
      </c>
      <c r="L603" s="28">
        <v>0</v>
      </c>
      <c r="M603" s="28">
        <v>0</v>
      </c>
      <c r="N603" s="28">
        <v>0</v>
      </c>
      <c r="O603" s="28">
        <v>0</v>
      </c>
      <c r="P603" s="28">
        <v>0</v>
      </c>
      <c r="Q603" s="28">
        <v>0</v>
      </c>
      <c r="R603" s="28">
        <v>0</v>
      </c>
      <c r="S603" s="93">
        <v>0</v>
      </c>
      <c r="T603" s="93">
        <f>_xlfn.XLOOKUP(B603,'[3]Nur des jours'!$B:$B,'[3]Nur des jours'!$U:$U,"")</f>
        <v>0.77454178116786843</v>
      </c>
      <c r="U603" s="93">
        <v>0</v>
      </c>
      <c r="V603" s="93">
        <v>0</v>
      </c>
      <c r="W603" s="93">
        <v>0.7745417811678682</v>
      </c>
      <c r="X603" s="93">
        <v>4.0169590192704465</v>
      </c>
      <c r="Y603" s="93">
        <v>0</v>
      </c>
      <c r="Z603" s="93">
        <v>0.70214919827755851</v>
      </c>
      <c r="AA603" s="93">
        <v>0</v>
      </c>
      <c r="AB603" s="93">
        <v>0</v>
      </c>
      <c r="AC603" s="93">
        <f>_xlfn.XLOOKUP(B603,'[3]Nur des jours'!$B:$B,'[3]Nur des jours'!$N:$N,"")</f>
        <v>2.0511945222053867</v>
      </c>
      <c r="AD603" s="93">
        <v>2.0511945222053867</v>
      </c>
      <c r="AE603" s="93">
        <v>3.6133868671044111</v>
      </c>
      <c r="AF603" s="93">
        <v>5.8546498189382845</v>
      </c>
      <c r="AG603" s="93"/>
      <c r="AH603" s="93">
        <v>0</v>
      </c>
      <c r="AI603" s="93">
        <v>0</v>
      </c>
      <c r="AJ603" s="93">
        <v>0</v>
      </c>
      <c r="AK603" s="93">
        <v>0</v>
      </c>
      <c r="AL603" s="93">
        <v>0</v>
      </c>
      <c r="AM603" s="49" t="s">
        <v>5559</v>
      </c>
      <c r="AN603" s="49"/>
      <c r="AO603" s="48" t="str" cm="1">
        <f t="array" ref="AO603">IFERROR(_xlfn.IFS(
AQ603="MPR ISSUE","PDH",
AQ603="BSS Hardware Issue","BSS",
AQ603="Sites strategiques, MLL, Pylone, etc.","ENVTECH",
AQ603="AKTIVCO DEFAUT GE &amp; POWER Cabinet","AKTIVCO",
AQ603="AKTIVCO Coupure ENEO &amp; Baisse de tension","AKTIVCO GRID ONLY",
AQ603="Coupure ENEO &amp; Baisse de tension","IHS GRID ONLY",
AQ603="Defaut GE &amp; POWER Cabinet","IHS",
AQ603="Sharing","Partners",
AQ603="Sites strategiques &amp; DataCenter","SST &amp; DC",
AQ603="Exclu","Exclu",
AQ603="SAT","SAT",
AQ603="SPARE-ISSUE","SPARE-ISSUE",
AQ603="Fiber CAmtel","TRANS_FO_CAMTEL",
AQ603="Fiber AOF","Fiber AOF",
AQ603="Projet OCM (HUAWEI)","TRAVAUX-HUAWEI",
AQ603="Projet OCM (NOKIA)","TRAVAUX-NOKIA",
AQ603="ACCESS-ISSUE","ACCESS-ISSUE",
AQ603="Projet OCM (ZTE, NOKIA, autres projets)","TRAVAUX OCM",
AQ603="No root CAuse","No root cause",
AQ603="ODU HS","PDH",
AQ603="IP &amp; VLAN","PDH",
AQ603="Warehouse HUAWEI","SPARE-ISSUE",
AQ603="SPARE-HS","SPARE-ISSUE",
AQ603="Power Telco","BSS",AQ603="no impacts","no impacts"
),"")</f>
        <v>No root cause</v>
      </c>
      <c r="AP603" s="48" t="str" cm="1">
        <f t="array" ref="AP603">IFERROR(_xlfn.IFS(
AQ603="MPR ISSUE","TX ISSUE",
AQ603="BSS Hardware Issue","RAN ISSUE",
AQ603="Sites strategiques, MLL, Pylone, etc.","ENVTECH",
AQ603="AKTIVCO DEFAUT GE &amp; POWER Cabinet","POWER ISSUE",
AQ603="AKTIVCO Coupure ENEO &amp; Baisse de tension","POWER ISSUE",
AQ603="Coupure ENEO &amp; Baisse de tension","POWER ISSUE",
AQ603="Defaut GE &amp; POWER Cabinet","POWER ISSUE",
AQ603="Sharing","POWER ISSUE",
AQ603="Sites strategiques &amp; DataCenter","POWER ISSUE",
AQ603="Exclu","Exclu",
AQ603="SAT","TX ISSUE",
AQ603="SPARE-ISSUE","SPARE-ISSUE",
AQ603="Fiber CAmtel","TX ISSUE",
AQ603="Fiber AOF","TX ISSUE",
AQ603="Projet OCM (HUAWEI)","TRAVAUX-HUAWEI",
AQ603="Projet OCM (NOKIA)","TRAVAUX -NOKIA",
AQ603="ACCESS-ISSUE","ACCESS-ISSUE",
AQ603="Projet OCM (ZTE, NOKIA, autres projets)","TRAVAUX OCM",
AQ603="No root CAuse","No root cause",
AQ603="ODU HS","TX ISSUE",
AQ603="IP &amp; VLAN","TX ISSUE",
AQ603="Warehouse HUAWEI","SPARE-ISSUE",
AQ603="SPARE-HS","SPARE-ISSUE",
AQ603="Power Telco","RAN ISSUE",AQ603="no impacts","no impacts"
),"")</f>
        <v>No root cause</v>
      </c>
      <c r="AQ603" s="67" t="s">
        <v>5344</v>
      </c>
      <c r="AR603" s="48" t="str" cm="1">
        <f t="array" ref="AR603">IFERROR(_xlfn.IFS(
AQ603="MPR ISSUE","ACTIVE",
AQ603="BSS Hardware Issue","ACTIVE",
AQ603="Sites strategiques, MLL, Pylone, etc.","PASSIVE",
AQ603="AKTIVCO DEFAUT GE &amp; POWER Cabinet","PASSIVE",
AQ603="AKTIVCO Coupure ENEO &amp; Baisse de tension","PASSIVE",
AQ603="Coupure ENEO &amp; Baisse de tension","PASSIVE",
AQ603="Defaut GE &amp; POWER Cabinet","PASSIVE",
AQ603="Sharing","PASSIVE",
AQ603="Sites strategiques &amp; DataCenter","PASSIVE",
AQ603="Exclu","Exclu",
AQ603="SAT","ACTIVE",
AQ603="SPARE-ISSUE","SPARE-ISSUE",
AQ603="Fiber CAmtel","ACTIVE",
AQ603="Fiber AOF","ACTIVE",
AQ603="Projet OCM (HUAWEI)","PLANNED WORKS",
AQ603="Projet OCM (NOKIA)","PLANNED WORKS",
AQ603="ACCESS-ISSUE","ACCESS-ISSUE",
AQ603="Projet OCM (ZTE, NOKIA, autres projets)","PLANNED WORKS",
AQ603="No root CAuse","No root cause",
AQ603="ODU HS","ACTIVE",
AQ603="IP &amp; VLAN","ACTIVE",
AQ603="Warehouse HUAWEI","SPARE-ISSUE",
AQ603="SPARE-HS","SPARE-ISSUE",
AQ603="Power Telco","ACTIVE", AQ603="no impacts","no impacts"
),"")</f>
        <v>No root cause</v>
      </c>
      <c r="AS603" s="92" t="s">
        <v>5537</v>
      </c>
      <c r="AT603" s="98" t="s">
        <v>1351</v>
      </c>
      <c r="AV603" s="17" t="s">
        <v>5537</v>
      </c>
      <c r="AW603" s="7" t="s">
        <v>5537</v>
      </c>
      <c r="AX603" s="6" t="s">
        <v>5537</v>
      </c>
      <c r="AY603" s="7"/>
      <c r="AZ603" s="3" t="s">
        <v>5537</v>
      </c>
      <c r="BA603" s="18" t="s">
        <v>5537</v>
      </c>
      <c r="BB603" s="18" t="s">
        <v>5537</v>
      </c>
      <c r="BC603" s="18" t="s">
        <v>5537</v>
      </c>
      <c r="BD603" s="18" t="s">
        <v>5537</v>
      </c>
      <c r="BE603" s="18" t="s">
        <v>5537</v>
      </c>
      <c r="BF603" s="18" t="s">
        <v>5537</v>
      </c>
      <c r="BG603" s="18" t="s">
        <v>5537</v>
      </c>
      <c r="BH603" s="18" t="s">
        <v>5537</v>
      </c>
      <c r="BI603" s="18" t="s">
        <v>5537</v>
      </c>
      <c r="BJ603" s="18" t="s">
        <v>5537</v>
      </c>
      <c r="BK603" s="18" t="s">
        <v>5537</v>
      </c>
      <c r="BL603" s="9" t="s">
        <v>5537</v>
      </c>
      <c r="BM603" s="14" t="s">
        <v>5537</v>
      </c>
      <c r="BN603" s="14" t="s">
        <v>5537</v>
      </c>
      <c r="BO603" s="14" t="str">
        <f>_xlfn.XLOOKUP(B603,'[4]cell downs 18042026 17h'!$B:$B,'[4]cell downs 18042026 17h'!$B:$B,"")</f>
        <v/>
      </c>
      <c r="BP603" s="14" t="str">
        <f>_xlfn.XLOOKUP(B603,'[5]Cells Huawei 19042026 15h'!$B:$B,'[5]Cells Huawei 19042026 15h'!$B:$B,"")</f>
        <v/>
      </c>
      <c r="BQ603" s="9" t="str">
        <f>_xlfn.XLOOKUP(B603,'[6]cells down 19042026 9H40'!$B:$B,'[6]cells down 19042026 9H40'!$B:$B,"")</f>
        <v/>
      </c>
      <c r="BR603" s="9" t="s">
        <v>5537</v>
      </c>
      <c r="BS603" s="9" t="s">
        <v>12</v>
      </c>
      <c r="BT603" s="108"/>
    </row>
    <row r="604" spans="1:72" s="9" customFormat="1" x14ac:dyDescent="0.35">
      <c r="A604" s="19" t="s">
        <v>5472</v>
      </c>
      <c r="B604" s="26" t="s">
        <v>5473</v>
      </c>
      <c r="C604" s="3" t="str">
        <f>_xlfn.XLOOKUP(B604,'[1]daily break down'!$D:$D,'[1]daily break down'!$E:$E,"")</f>
        <v>OUEST</v>
      </c>
      <c r="D604" s="19" t="s">
        <v>357</v>
      </c>
      <c r="E604" s="19" t="s">
        <v>987</v>
      </c>
      <c r="F604" s="19" t="s">
        <v>5376</v>
      </c>
      <c r="G604" s="19" t="s">
        <v>103</v>
      </c>
      <c r="H604" s="32" t="str">
        <f>_xlfn.XLOOKUP(B604,[2]CALCULATION!$B:$B,[2]CALCULATION!$H:$H,"")</f>
        <v>Huawei</v>
      </c>
      <c r="I604" s="28">
        <v>0</v>
      </c>
      <c r="J604" s="28">
        <v>0</v>
      </c>
      <c r="K604" s="28">
        <v>0</v>
      </c>
      <c r="L604" s="28">
        <v>0</v>
      </c>
      <c r="M604" s="28">
        <v>0</v>
      </c>
      <c r="N604" s="28">
        <v>0</v>
      </c>
      <c r="O604" s="28">
        <v>0</v>
      </c>
      <c r="P604" s="28">
        <v>0</v>
      </c>
      <c r="Q604" s="28">
        <v>0</v>
      </c>
      <c r="R604" s="28">
        <v>0</v>
      </c>
      <c r="S604" s="93">
        <v>0</v>
      </c>
      <c r="T604" s="93">
        <f>_xlfn.XLOOKUP(B604,'[3]Nur des jours'!$B:$B,'[3]Nur des jours'!$U:$U,"")</f>
        <v>0</v>
      </c>
      <c r="U604" s="93">
        <v>0</v>
      </c>
      <c r="V604" s="93" t="s">
        <v>5537</v>
      </c>
      <c r="W604" s="93">
        <v>0</v>
      </c>
      <c r="X604" s="93">
        <v>0</v>
      </c>
      <c r="Y604" s="93">
        <v>0</v>
      </c>
      <c r="Z604" s="93">
        <v>0</v>
      </c>
      <c r="AA604" s="93">
        <v>0</v>
      </c>
      <c r="AB604" s="93">
        <v>0</v>
      </c>
      <c r="AC604" s="93">
        <f>_xlfn.XLOOKUP(B604,'[3]Nur des jours'!$B:$B,'[3]Nur des jours'!$N:$N,"")</f>
        <v>0</v>
      </c>
      <c r="AD604" s="93">
        <v>0</v>
      </c>
      <c r="AE604" s="93">
        <v>0</v>
      </c>
      <c r="AF604" s="93">
        <v>5.5477081210959014</v>
      </c>
      <c r="AG604" s="93"/>
      <c r="AH604" s="93">
        <v>0</v>
      </c>
      <c r="AI604" s="93">
        <v>0</v>
      </c>
      <c r="AJ604" s="93">
        <v>0</v>
      </c>
      <c r="AK604" s="93">
        <v>0</v>
      </c>
      <c r="AL604" s="93">
        <v>0</v>
      </c>
      <c r="AM604" s="49" t="s">
        <v>5559</v>
      </c>
      <c r="AN604" s="49"/>
      <c r="AO604" s="48" t="str" cm="1">
        <f t="array" ref="AO604">IFERROR(_xlfn.IFS(
AQ604="MPR ISSUE","PDH",
AQ604="BSS Hardware Issue","BSS",
AQ604="Sites strategiques, MLL, Pylone, etc.","ENVTECH",
AQ604="AKTIVCO DEFAUT GE &amp; POWER Cabinet","AKTIVCO",
AQ604="AKTIVCO Coupure ENEO &amp; Baisse de tension","AKTIVCO GRID ONLY",
AQ604="Coupure ENEO &amp; Baisse de tension","IHS GRID ONLY",
AQ604="Defaut GE &amp; POWER Cabinet","IHS",
AQ604="Sharing","Partners",
AQ604="Sites strategiques &amp; DataCenter","SST &amp; DC",
AQ604="Exclu","Exclu",
AQ604="SAT","SAT",
AQ604="SPARE-ISSUE","SPARE-ISSUE",
AQ604="Fiber CAmtel","TRANS_FO_CAMTEL",
AQ604="Fiber AOF","Fiber AOF",
AQ604="Projet OCM (HUAWEI)","TRAVAUX-HUAWEI",
AQ604="Projet OCM (NOKIA)","TRAVAUX-NOKIA",
AQ604="ACCESS-ISSUE","ACCESS-ISSUE",
AQ604="Projet OCM (ZTE, NOKIA, autres projets)","TRAVAUX OCM",
AQ604="No root CAuse","No root cause",
AQ604="ODU HS","PDH",
AQ604="IP &amp; VLAN","PDH",
AQ604="Warehouse HUAWEI","SPARE-ISSUE",
AQ604="SPARE-HS","SPARE-ISSUE",
AQ604="Power Telco","BSS",AQ604="no impacts","no impacts"
),"")</f>
        <v>No root cause</v>
      </c>
      <c r="AP604" s="48" t="str" cm="1">
        <f t="array" ref="AP604">IFERROR(_xlfn.IFS(
AQ604="MPR ISSUE","TX ISSUE",
AQ604="BSS Hardware Issue","RAN ISSUE",
AQ604="Sites strategiques, MLL, Pylone, etc.","ENVTECH",
AQ604="AKTIVCO DEFAUT GE &amp; POWER Cabinet","POWER ISSUE",
AQ604="AKTIVCO Coupure ENEO &amp; Baisse de tension","POWER ISSUE",
AQ604="Coupure ENEO &amp; Baisse de tension","POWER ISSUE",
AQ604="Defaut GE &amp; POWER Cabinet","POWER ISSUE",
AQ604="Sharing","POWER ISSUE",
AQ604="Sites strategiques &amp; DataCenter","POWER ISSUE",
AQ604="Exclu","Exclu",
AQ604="SAT","TX ISSUE",
AQ604="SPARE-ISSUE","SPARE-ISSUE",
AQ604="Fiber CAmtel","TX ISSUE",
AQ604="Fiber AOF","TX ISSUE",
AQ604="Projet OCM (HUAWEI)","TRAVAUX-HUAWEI",
AQ604="Projet OCM (NOKIA)","TRAVAUX -NOKIA",
AQ604="ACCESS-ISSUE","ACCESS-ISSUE",
AQ604="Projet OCM (ZTE, NOKIA, autres projets)","TRAVAUX OCM",
AQ604="No root CAuse","No root cause",
AQ604="ODU HS","TX ISSUE",
AQ604="IP &amp; VLAN","TX ISSUE",
AQ604="Warehouse HUAWEI","SPARE-ISSUE",
AQ604="SPARE-HS","SPARE-ISSUE",
AQ604="Power Telco","RAN ISSUE",AQ604="no impacts","no impacts"
),"")</f>
        <v>No root cause</v>
      </c>
      <c r="AQ604" s="67" t="s">
        <v>5344</v>
      </c>
      <c r="AR604" s="48" t="str" cm="1">
        <f t="array" ref="AR604">IFERROR(_xlfn.IFS(
AQ604="MPR ISSUE","ACTIVE",
AQ604="BSS Hardware Issue","ACTIVE",
AQ604="Sites strategiques, MLL, Pylone, etc.","PASSIVE",
AQ604="AKTIVCO DEFAUT GE &amp; POWER Cabinet","PASSIVE",
AQ604="AKTIVCO Coupure ENEO &amp; Baisse de tension","PASSIVE",
AQ604="Coupure ENEO &amp; Baisse de tension","PASSIVE",
AQ604="Defaut GE &amp; POWER Cabinet","PASSIVE",
AQ604="Sharing","PASSIVE",
AQ604="Sites strategiques &amp; DataCenter","PASSIVE",
AQ604="Exclu","Exclu",
AQ604="SAT","ACTIVE",
AQ604="SPARE-ISSUE","SPARE-ISSUE",
AQ604="Fiber CAmtel","ACTIVE",
AQ604="Fiber AOF","ACTIVE",
AQ604="Projet OCM (HUAWEI)","PLANNED WORKS",
AQ604="Projet OCM (NOKIA)","PLANNED WORKS",
AQ604="ACCESS-ISSUE","ACCESS-ISSUE",
AQ604="Projet OCM (ZTE, NOKIA, autres projets)","PLANNED WORKS",
AQ604="No root CAuse","No root cause",
AQ604="ODU HS","ACTIVE",
AQ604="IP &amp; VLAN","ACTIVE",
AQ604="Warehouse HUAWEI","SPARE-ISSUE",
AQ604="SPARE-HS","SPARE-ISSUE",
AQ604="Power Telco","ACTIVE", AQ604="no impacts","no impacts"
),"")</f>
        <v>No root cause</v>
      </c>
      <c r="AS604" s="92" t="s">
        <v>5537</v>
      </c>
      <c r="AT604" s="98" t="s">
        <v>5473</v>
      </c>
      <c r="AV604" s="17" t="s">
        <v>5537</v>
      </c>
      <c r="AW604" s="7" t="s">
        <v>5537</v>
      </c>
      <c r="AX604" s="6" t="s">
        <v>5537</v>
      </c>
      <c r="AY604" s="7"/>
      <c r="AZ604" s="3" t="s">
        <v>5537</v>
      </c>
      <c r="BA604" s="18" t="s">
        <v>5537</v>
      </c>
      <c r="BB604" s="18" t="s">
        <v>5537</v>
      </c>
      <c r="BC604" s="18" t="s">
        <v>5537</v>
      </c>
      <c r="BD604" s="18" t="s">
        <v>5537</v>
      </c>
      <c r="BE604" s="18" t="s">
        <v>5537</v>
      </c>
      <c r="BF604" s="18" t="s">
        <v>5537</v>
      </c>
      <c r="BG604" s="18" t="s">
        <v>5537</v>
      </c>
      <c r="BH604" s="18" t="s">
        <v>5537</v>
      </c>
      <c r="BI604" s="18" t="s">
        <v>5537</v>
      </c>
      <c r="BJ604" s="18" t="s">
        <v>5537</v>
      </c>
      <c r="BK604" s="18" t="s">
        <v>5537</v>
      </c>
      <c r="BL604" s="9" t="s">
        <v>5537</v>
      </c>
      <c r="BM604" s="14" t="s">
        <v>5537</v>
      </c>
      <c r="BN604" s="14" t="s">
        <v>5537</v>
      </c>
      <c r="BO604" s="14" t="str">
        <f>_xlfn.XLOOKUP(B604,'[4]cell downs 18042026 17h'!$B:$B,'[4]cell downs 18042026 17h'!$B:$B,"")</f>
        <v/>
      </c>
      <c r="BP604" s="14" t="str">
        <f>_xlfn.XLOOKUP(B604,'[5]Cells Huawei 19042026 15h'!$B:$B,'[5]Cells Huawei 19042026 15h'!$B:$B,"")</f>
        <v/>
      </c>
      <c r="BQ604" s="9" t="str">
        <f>_xlfn.XLOOKUP(B604,'[6]cells down 19042026 9H40'!$B:$B,'[6]cells down 19042026 9H40'!$B:$B,"")</f>
        <v/>
      </c>
      <c r="BR604" s="9" t="s">
        <v>5537</v>
      </c>
      <c r="BS604" s="9" t="s">
        <v>5537</v>
      </c>
      <c r="BT604" s="108"/>
    </row>
    <row r="605" spans="1:72" s="9" customFormat="1" x14ac:dyDescent="0.35">
      <c r="A605" s="1" t="s">
        <v>415</v>
      </c>
      <c r="B605" s="8" t="s">
        <v>416</v>
      </c>
      <c r="C605" s="3" t="str">
        <f>_xlfn.XLOOKUP(B605,'[1]daily break down'!$D:$D,'[1]daily break down'!$E:$E,"")</f>
        <v>Yaounde</v>
      </c>
      <c r="D605" s="1" t="s">
        <v>5490</v>
      </c>
      <c r="E605" s="1"/>
      <c r="F605" s="3" t="s">
        <v>37</v>
      </c>
      <c r="G605" s="1" t="s">
        <v>38</v>
      </c>
      <c r="H605" s="34" t="str">
        <f>_xlfn.XLOOKUP(B605,[2]CALCULATION!$B:$B,[2]CALCULATION!$H:$H,"")</f>
        <v>ZTE</v>
      </c>
      <c r="I605" s="28">
        <v>1.1871563180408222</v>
      </c>
      <c r="J605" s="28">
        <v>0.59258831217379682</v>
      </c>
      <c r="K605" s="28">
        <v>1.7578431540408583</v>
      </c>
      <c r="L605" s="28">
        <v>0</v>
      </c>
      <c r="M605" s="28">
        <v>0.44266664383776611</v>
      </c>
      <c r="N605" s="28">
        <v>0</v>
      </c>
      <c r="O605" s="28">
        <v>0.37817500064206261</v>
      </c>
      <c r="P605" s="28">
        <v>3.2373699109387544</v>
      </c>
      <c r="Q605" s="28">
        <v>7.695515262546623</v>
      </c>
      <c r="R605" s="28">
        <v>1.3594253395085503</v>
      </c>
      <c r="S605" s="93">
        <v>2.2000817559990069</v>
      </c>
      <c r="T605" s="93">
        <f>_xlfn.XLOOKUP(B605,'[3]Nur des jours'!$B:$B,'[3]Nur des jours'!$U:$U,"")</f>
        <v>0</v>
      </c>
      <c r="U605" s="93">
        <v>4.1218827850116861</v>
      </c>
      <c r="V605" s="93">
        <v>0.3559168229019527</v>
      </c>
      <c r="W605" s="93">
        <v>0</v>
      </c>
      <c r="X605" s="93">
        <v>2.8156773192022446</v>
      </c>
      <c r="Y605" s="93">
        <v>2.6157995964991874</v>
      </c>
      <c r="Z605" s="93">
        <v>2.1591680863389016</v>
      </c>
      <c r="AA605" s="93">
        <v>0</v>
      </c>
      <c r="AB605" s="93">
        <v>0.17576469681793649</v>
      </c>
      <c r="AC605" s="93">
        <f>_xlfn.XLOOKUP(B605,'[3]Nur des jours'!$B:$B,'[3]Nur des jours'!$N:$N,"")</f>
        <v>11.953515365276671</v>
      </c>
      <c r="AD605" s="93">
        <v>11.953515365276671</v>
      </c>
      <c r="AE605" s="93">
        <v>0.38042222051005431</v>
      </c>
      <c r="AF605" s="93">
        <v>5.4029229553152822</v>
      </c>
      <c r="AG605" s="93"/>
      <c r="AH605" s="93">
        <v>0</v>
      </c>
      <c r="AI605" s="93">
        <v>0</v>
      </c>
      <c r="AJ605" s="93">
        <v>0</v>
      </c>
      <c r="AK605" s="93">
        <v>0</v>
      </c>
      <c r="AL605" s="93">
        <v>0</v>
      </c>
      <c r="AM605" s="49" t="s">
        <v>5559</v>
      </c>
      <c r="AN605" s="49"/>
      <c r="AO605" s="48" t="str" cm="1">
        <f t="array" ref="AO605">IFERROR(_xlfn.IFS(
AQ605="MPR ISSUE","PDH",
AQ605="BSS Hardware Issue","BSS",
AQ605="Sites strategiques, MLL, Pylone, etc.","ENVTECH",
AQ605="AKTIVCO DEFAUT GE &amp; POWER Cabinet","AKTIVCO",
AQ605="AKTIVCO Coupure ENEO &amp; Baisse de tension","AKTIVCO GRID ONLY",
AQ605="Coupure ENEO &amp; Baisse de tension","IHS GRID ONLY",
AQ605="Defaut GE &amp; POWER Cabinet","IHS",
AQ605="Sharing","Partners",
AQ605="Sites strategiques &amp; DataCenter","SST &amp; DC",
AQ605="Exclu","Exclu",
AQ605="SAT","SAT",
AQ605="SPARE-ISSUE","SPARE-ISSUE",
AQ605="Fiber CAmtel","TRANS_FO_CAMTEL",
AQ605="Fiber AOF","Fiber AOF",
AQ605="Projet OCM (HUAWEI)","TRAVAUX-HUAWEI",
AQ605="Projet OCM (NOKIA)","TRAVAUX-NOKIA",
AQ605="ACCESS-ISSUE","ACCESS-ISSUE",
AQ605="Projet OCM (ZTE, NOKIA, autres projets)","TRAVAUX OCM",
AQ605="No root CAuse","No root cause",
AQ605="ODU HS","PDH",
AQ605="IP &amp; VLAN","PDH",
AQ605="Warehouse HUAWEI","SPARE-ISSUE",
AQ605="SPARE-HS","SPARE-ISSUE",
AQ605="Power Telco","BSS",AQ605="no impacts","no impacts"
),"")</f>
        <v>No root cause</v>
      </c>
      <c r="AP605" s="48" t="str" cm="1">
        <f t="array" ref="AP605">IFERROR(_xlfn.IFS(
AQ605="MPR ISSUE","TX ISSUE",
AQ605="BSS Hardware Issue","RAN ISSUE",
AQ605="Sites strategiques, MLL, Pylone, etc.","ENVTECH",
AQ605="AKTIVCO DEFAUT GE &amp; POWER Cabinet","POWER ISSUE",
AQ605="AKTIVCO Coupure ENEO &amp; Baisse de tension","POWER ISSUE",
AQ605="Coupure ENEO &amp; Baisse de tension","POWER ISSUE",
AQ605="Defaut GE &amp; POWER Cabinet","POWER ISSUE",
AQ605="Sharing","POWER ISSUE",
AQ605="Sites strategiques &amp; DataCenter","POWER ISSUE",
AQ605="Exclu","Exclu",
AQ605="SAT","TX ISSUE",
AQ605="SPARE-ISSUE","SPARE-ISSUE",
AQ605="Fiber CAmtel","TX ISSUE",
AQ605="Fiber AOF","TX ISSUE",
AQ605="Projet OCM (HUAWEI)","TRAVAUX-HUAWEI",
AQ605="Projet OCM (NOKIA)","TRAVAUX -NOKIA",
AQ605="ACCESS-ISSUE","ACCESS-ISSUE",
AQ605="Projet OCM (ZTE, NOKIA, autres projets)","TRAVAUX OCM",
AQ605="No root CAuse","No root cause",
AQ605="ODU HS","TX ISSUE",
AQ605="IP &amp; VLAN","TX ISSUE",
AQ605="Warehouse HUAWEI","SPARE-ISSUE",
AQ605="SPARE-HS","SPARE-ISSUE",
AQ605="Power Telco","RAN ISSUE",AQ605="no impacts","no impacts"
),"")</f>
        <v>No root cause</v>
      </c>
      <c r="AQ605" s="67" t="s">
        <v>5344</v>
      </c>
      <c r="AR605" s="48" t="str" cm="1">
        <f t="array" ref="AR605">IFERROR(_xlfn.IFS(
AQ605="MPR ISSUE","ACTIVE",
AQ605="BSS Hardware Issue","ACTIVE",
AQ605="Sites strategiques, MLL, Pylone, etc.","PASSIVE",
AQ605="AKTIVCO DEFAUT GE &amp; POWER Cabinet","PASSIVE",
AQ605="AKTIVCO Coupure ENEO &amp; Baisse de tension","PASSIVE",
AQ605="Coupure ENEO &amp; Baisse de tension","PASSIVE",
AQ605="Defaut GE &amp; POWER Cabinet","PASSIVE",
AQ605="Sharing","PASSIVE",
AQ605="Sites strategiques &amp; DataCenter","PASSIVE",
AQ605="Exclu","Exclu",
AQ605="SAT","ACTIVE",
AQ605="SPARE-ISSUE","SPARE-ISSUE",
AQ605="Fiber CAmtel","ACTIVE",
AQ605="Fiber AOF","ACTIVE",
AQ605="Projet OCM (HUAWEI)","PLANNED WORKS",
AQ605="Projet OCM (NOKIA)","PLANNED WORKS",
AQ605="ACCESS-ISSUE","ACCESS-ISSUE",
AQ605="Projet OCM (ZTE, NOKIA, autres projets)","PLANNED WORKS",
AQ605="No root CAuse","No root cause",
AQ605="ODU HS","ACTIVE",
AQ605="IP &amp; VLAN","ACTIVE",
AQ605="Warehouse HUAWEI","SPARE-ISSUE",
AQ605="SPARE-HS","SPARE-ISSUE",
AQ605="Power Telco","ACTIVE", AQ605="no impacts","no impacts"
),"")</f>
        <v>No root cause</v>
      </c>
      <c r="AS605" s="92" t="s">
        <v>5537</v>
      </c>
      <c r="AT605" s="98" t="s">
        <v>416</v>
      </c>
      <c r="AV605" s="17" t="s">
        <v>5537</v>
      </c>
      <c r="AW605" s="7" t="s">
        <v>5537</v>
      </c>
      <c r="AX605" s="6" t="s">
        <v>5537</v>
      </c>
      <c r="AY605" s="7"/>
      <c r="AZ605" s="3" t="s">
        <v>5537</v>
      </c>
      <c r="BA605" s="18" t="s">
        <v>5537</v>
      </c>
      <c r="BB605" s="18" t="s">
        <v>5537</v>
      </c>
      <c r="BC605" s="18" t="s">
        <v>5537</v>
      </c>
      <c r="BD605" s="18" t="s">
        <v>5537</v>
      </c>
      <c r="BE605" s="18" t="s">
        <v>5537</v>
      </c>
      <c r="BF605" s="18" t="s">
        <v>5537</v>
      </c>
      <c r="BG605" s="18" t="s">
        <v>5537</v>
      </c>
      <c r="BH605" s="18" t="s">
        <v>5537</v>
      </c>
      <c r="BI605" s="18" t="s">
        <v>5537</v>
      </c>
      <c r="BJ605" s="18" t="s">
        <v>5537</v>
      </c>
      <c r="BK605" s="18" t="s">
        <v>5537</v>
      </c>
      <c r="BL605" s="9" t="s">
        <v>5537</v>
      </c>
      <c r="BM605" s="14" t="s">
        <v>5537</v>
      </c>
      <c r="BN605" s="14" t="s">
        <v>5537</v>
      </c>
      <c r="BO605" s="14" t="str">
        <f>_xlfn.XLOOKUP(B605,'[4]cell downs 18042026 17h'!$B:$B,'[4]cell downs 18042026 17h'!$B:$B,"")</f>
        <v/>
      </c>
      <c r="BP605" s="14" t="str">
        <f>_xlfn.XLOOKUP(B605,'[5]Cells Huawei 19042026 15h'!$B:$B,'[5]Cells Huawei 19042026 15h'!$B:$B,"")</f>
        <v/>
      </c>
      <c r="BQ605" s="9" t="str">
        <f>_xlfn.XLOOKUP(B605,'[6]cells down 19042026 9H40'!$B:$B,'[6]cells down 19042026 9H40'!$B:$B,"")</f>
        <v/>
      </c>
      <c r="BR605" s="9" t="s">
        <v>5537</v>
      </c>
      <c r="BS605" s="9" t="s">
        <v>154</v>
      </c>
      <c r="BT605" s="108"/>
    </row>
    <row r="606" spans="1:72" s="9" customFormat="1" x14ac:dyDescent="0.35">
      <c r="A606" s="1" t="s">
        <v>425</v>
      </c>
      <c r="B606" s="1" t="s">
        <v>426</v>
      </c>
      <c r="C606" s="3" t="str">
        <f>_xlfn.XLOOKUP(B606,'[1]daily break down'!$D:$D,'[1]daily break down'!$E:$E,"")</f>
        <v>Douala</v>
      </c>
      <c r="D606" s="1" t="s">
        <v>21</v>
      </c>
      <c r="E606" s="1" t="s">
        <v>36</v>
      </c>
      <c r="F606" s="3" t="s">
        <v>31</v>
      </c>
      <c r="G606" s="1" t="s">
        <v>32</v>
      </c>
      <c r="H606" s="34" t="str">
        <f>_xlfn.XLOOKUP(B606,[2]CALCULATION!$B:$B,[2]CALCULATION!$H:$H,"")</f>
        <v>ZTE</v>
      </c>
      <c r="I606" s="28">
        <v>0.3438246398027584</v>
      </c>
      <c r="J606" s="28">
        <v>19.009197193186711</v>
      </c>
      <c r="K606" s="28">
        <v>7.323903570725359</v>
      </c>
      <c r="L606" s="28">
        <v>17.35476182323012</v>
      </c>
      <c r="M606" s="28">
        <v>6.6103399223246662</v>
      </c>
      <c r="N606" s="28">
        <v>5.9929251811330557</v>
      </c>
      <c r="O606" s="28">
        <v>3.8014399328830333</v>
      </c>
      <c r="P606" s="28">
        <v>9.5327958554131591</v>
      </c>
      <c r="Q606" s="28">
        <v>1.8696334249342954</v>
      </c>
      <c r="R606" s="28">
        <v>8.7031080120879025</v>
      </c>
      <c r="S606" s="93">
        <v>2.3639682906575574</v>
      </c>
      <c r="T606" s="93">
        <f>_xlfn.XLOOKUP(B606,'[3]Nur des jours'!$B:$B,'[3]Nur des jours'!$U:$U,"")</f>
        <v>0</v>
      </c>
      <c r="U606" s="93">
        <v>0</v>
      </c>
      <c r="V606" s="93">
        <v>3.9015303924002578</v>
      </c>
      <c r="W606" s="93">
        <v>0</v>
      </c>
      <c r="X606" s="93">
        <v>10.663753841675868</v>
      </c>
      <c r="Y606" s="93">
        <v>49.104714738623372</v>
      </c>
      <c r="Z606" s="93">
        <v>4.4858788983914186</v>
      </c>
      <c r="AA606" s="93">
        <v>18.654689341471837</v>
      </c>
      <c r="AB606" s="93">
        <v>0</v>
      </c>
      <c r="AC606" s="93">
        <f>_xlfn.XLOOKUP(B606,'[3]Nur des jours'!$B:$B,'[3]Nur des jours'!$N:$N,"")</f>
        <v>0</v>
      </c>
      <c r="AD606" s="93">
        <v>0</v>
      </c>
      <c r="AE606" s="93">
        <v>0</v>
      </c>
      <c r="AF606" s="93">
        <v>5.3232536604714751</v>
      </c>
      <c r="AG606" s="93"/>
      <c r="AH606" s="93">
        <v>0</v>
      </c>
      <c r="AI606" s="93">
        <v>0</v>
      </c>
      <c r="AJ606" s="93">
        <v>0</v>
      </c>
      <c r="AK606" s="93">
        <v>0</v>
      </c>
      <c r="AL606" s="93">
        <v>0</v>
      </c>
      <c r="AM606" s="49" t="s">
        <v>5559</v>
      </c>
      <c r="AN606" s="49"/>
      <c r="AO606" s="48" t="str" cm="1">
        <f t="array" ref="AO606">IFERROR(_xlfn.IFS(
AQ606="MPR ISSUE","PDH",
AQ606="BSS Hardware Issue","BSS",
AQ606="Sites strategiques, MLL, Pylone, etc.","ENVTECH",
AQ606="AKTIVCO DEFAUT GE &amp; POWER Cabinet","AKTIVCO",
AQ606="AKTIVCO Coupure ENEO &amp; Baisse de tension","AKTIVCO GRID ONLY",
AQ606="Coupure ENEO &amp; Baisse de tension","IHS GRID ONLY",
AQ606="Defaut GE &amp; POWER Cabinet","IHS",
AQ606="Sharing","Partners",
AQ606="Sites strategiques &amp; DataCenter","SST &amp; DC",
AQ606="Exclu","Exclu",
AQ606="SAT","SAT",
AQ606="SPARE-ISSUE","SPARE-ISSUE",
AQ606="Fiber CAmtel","TRANS_FO_CAMTEL",
AQ606="Fiber AOF","Fiber AOF",
AQ606="Projet OCM (HUAWEI)","TRAVAUX-HUAWEI",
AQ606="Projet OCM (NOKIA)","TRAVAUX-NOKIA",
AQ606="ACCESS-ISSUE","ACCESS-ISSUE",
AQ606="Projet OCM (ZTE, NOKIA, autres projets)","TRAVAUX OCM",
AQ606="No root CAuse","No root cause",
AQ606="ODU HS","PDH",
AQ606="IP &amp; VLAN","PDH",
AQ606="Warehouse HUAWEI","SPARE-ISSUE",
AQ606="SPARE-HS","SPARE-ISSUE",
AQ606="Power Telco","BSS",AQ606="no impacts","no impacts"
),"")</f>
        <v>No root cause</v>
      </c>
      <c r="AP606" s="48" t="str" cm="1">
        <f t="array" ref="AP606">IFERROR(_xlfn.IFS(
AQ606="MPR ISSUE","TX ISSUE",
AQ606="BSS Hardware Issue","RAN ISSUE",
AQ606="Sites strategiques, MLL, Pylone, etc.","ENVTECH",
AQ606="AKTIVCO DEFAUT GE &amp; POWER Cabinet","POWER ISSUE",
AQ606="AKTIVCO Coupure ENEO &amp; Baisse de tension","POWER ISSUE",
AQ606="Coupure ENEO &amp; Baisse de tension","POWER ISSUE",
AQ606="Defaut GE &amp; POWER Cabinet","POWER ISSUE",
AQ606="Sharing","POWER ISSUE",
AQ606="Sites strategiques &amp; DataCenter","POWER ISSUE",
AQ606="Exclu","Exclu",
AQ606="SAT","TX ISSUE",
AQ606="SPARE-ISSUE","SPARE-ISSUE",
AQ606="Fiber CAmtel","TX ISSUE",
AQ606="Fiber AOF","TX ISSUE",
AQ606="Projet OCM (HUAWEI)","TRAVAUX-HUAWEI",
AQ606="Projet OCM (NOKIA)","TRAVAUX -NOKIA",
AQ606="ACCESS-ISSUE","ACCESS-ISSUE",
AQ606="Projet OCM (ZTE, NOKIA, autres projets)","TRAVAUX OCM",
AQ606="No root CAuse","No root cause",
AQ606="ODU HS","TX ISSUE",
AQ606="IP &amp; VLAN","TX ISSUE",
AQ606="Warehouse HUAWEI","SPARE-ISSUE",
AQ606="SPARE-HS","SPARE-ISSUE",
AQ606="Power Telco","RAN ISSUE",AQ606="no impacts","no impacts"
),"")</f>
        <v>No root cause</v>
      </c>
      <c r="AQ606" s="67" t="s">
        <v>5344</v>
      </c>
      <c r="AR606" s="48" t="str" cm="1">
        <f t="array" ref="AR606">IFERROR(_xlfn.IFS(
AQ606="MPR ISSUE","ACTIVE",
AQ606="BSS Hardware Issue","ACTIVE",
AQ606="Sites strategiques, MLL, Pylone, etc.","PASSIVE",
AQ606="AKTIVCO DEFAUT GE &amp; POWER Cabinet","PASSIVE",
AQ606="AKTIVCO Coupure ENEO &amp; Baisse de tension","PASSIVE",
AQ606="Coupure ENEO &amp; Baisse de tension","PASSIVE",
AQ606="Defaut GE &amp; POWER Cabinet","PASSIVE",
AQ606="Sharing","PASSIVE",
AQ606="Sites strategiques &amp; DataCenter","PASSIVE",
AQ606="Exclu","Exclu",
AQ606="SAT","ACTIVE",
AQ606="SPARE-ISSUE","SPARE-ISSUE",
AQ606="Fiber CAmtel","ACTIVE",
AQ606="Fiber AOF","ACTIVE",
AQ606="Projet OCM (HUAWEI)","PLANNED WORKS",
AQ606="Projet OCM (NOKIA)","PLANNED WORKS",
AQ606="ACCESS-ISSUE","ACCESS-ISSUE",
AQ606="Projet OCM (ZTE, NOKIA, autres projets)","PLANNED WORKS",
AQ606="No root CAuse","No root cause",
AQ606="ODU HS","ACTIVE",
AQ606="IP &amp; VLAN","ACTIVE",
AQ606="Warehouse HUAWEI","SPARE-ISSUE",
AQ606="SPARE-HS","SPARE-ISSUE",
AQ606="Power Telco","ACTIVE", AQ606="no impacts","no impacts"
),"")</f>
        <v>No root cause</v>
      </c>
      <c r="AS606" s="92" t="s">
        <v>5537</v>
      </c>
      <c r="AT606" s="98" t="s">
        <v>426</v>
      </c>
      <c r="AV606" s="17" t="s">
        <v>5537</v>
      </c>
      <c r="AW606" s="7" t="s">
        <v>5537</v>
      </c>
      <c r="AX606" s="6" t="s">
        <v>5537</v>
      </c>
      <c r="AY606" s="7"/>
      <c r="AZ606" s="3" t="s">
        <v>5537</v>
      </c>
      <c r="BA606" s="18" t="s">
        <v>5537</v>
      </c>
      <c r="BB606" s="18" t="s">
        <v>5537</v>
      </c>
      <c r="BC606" s="18" t="s">
        <v>5537</v>
      </c>
      <c r="BD606" s="18" t="s">
        <v>5537</v>
      </c>
      <c r="BE606" s="18" t="s">
        <v>5537</v>
      </c>
      <c r="BF606" s="18" t="s">
        <v>5537</v>
      </c>
      <c r="BG606" s="18" t="s">
        <v>5537</v>
      </c>
      <c r="BH606" s="18" t="s">
        <v>5537</v>
      </c>
      <c r="BI606" s="18" t="s">
        <v>5537</v>
      </c>
      <c r="BJ606" s="18" t="s">
        <v>5537</v>
      </c>
      <c r="BK606" s="18" t="s">
        <v>5537</v>
      </c>
      <c r="BL606" s="9" t="s">
        <v>5537</v>
      </c>
      <c r="BM606" s="14" t="s">
        <v>5537</v>
      </c>
      <c r="BN606" s="14" t="s">
        <v>5537</v>
      </c>
      <c r="BO606" s="14" t="str">
        <f>_xlfn.XLOOKUP(B606,'[4]cell downs 18042026 17h'!$B:$B,'[4]cell downs 18042026 17h'!$B:$B,"")</f>
        <v/>
      </c>
      <c r="BP606" s="14" t="str">
        <f>_xlfn.XLOOKUP(B606,'[5]Cells Huawei 19042026 15h'!$B:$B,'[5]Cells Huawei 19042026 15h'!$B:$B,"")</f>
        <v/>
      </c>
      <c r="BQ606" s="9" t="str">
        <f>_xlfn.XLOOKUP(B606,'[6]cells down 19042026 9H40'!$B:$B,'[6]cells down 19042026 9H40'!$B:$B,"")</f>
        <v/>
      </c>
      <c r="BR606" s="9" t="s">
        <v>5537</v>
      </c>
      <c r="BS606" s="9" t="s">
        <v>5537</v>
      </c>
      <c r="BT606" s="108"/>
    </row>
    <row r="607" spans="1:72" s="9" customFormat="1" x14ac:dyDescent="0.35">
      <c r="A607" s="1" t="s">
        <v>859</v>
      </c>
      <c r="B607" s="8" t="s">
        <v>860</v>
      </c>
      <c r="C607" s="3" t="str">
        <f>_xlfn.XLOOKUP(B607,'[1]daily break down'!$D:$D,'[1]daily break down'!$E:$E,"")</f>
        <v>Yaounde</v>
      </c>
      <c r="D607" s="1" t="s">
        <v>21</v>
      </c>
      <c r="E607" s="1" t="s">
        <v>36</v>
      </c>
      <c r="F607" s="3" t="s">
        <v>37</v>
      </c>
      <c r="G607" s="1" t="s">
        <v>38</v>
      </c>
      <c r="H607" s="34" t="str">
        <f>_xlfn.XLOOKUP(B607,[2]CALCULATION!$B:$B,[2]CALCULATION!$H:$H,"")</f>
        <v>ZTE</v>
      </c>
      <c r="I607" s="28">
        <v>1.7145930891211736</v>
      </c>
      <c r="J607" s="28">
        <v>0.3818846969320811</v>
      </c>
      <c r="K607" s="28">
        <v>1.6396679251097936</v>
      </c>
      <c r="L607" s="28">
        <v>0</v>
      </c>
      <c r="M607" s="28">
        <v>0.75126700396366852</v>
      </c>
      <c r="N607" s="28">
        <v>0</v>
      </c>
      <c r="O607" s="28">
        <v>1.1997657184112227</v>
      </c>
      <c r="P607" s="28">
        <v>2.9747305476367796</v>
      </c>
      <c r="Q607" s="28">
        <v>1.7790847323168766</v>
      </c>
      <c r="R607" s="28">
        <v>0.3229397630930872</v>
      </c>
      <c r="S607" s="93">
        <v>2.7873730499125364</v>
      </c>
      <c r="T607" s="93">
        <f>_xlfn.XLOOKUP(B607,'[3]Nur des jours'!$B:$B,'[3]Nur des jours'!$U:$U,"")</f>
        <v>13.868556899607057</v>
      </c>
      <c r="U607" s="93">
        <v>13.868556899607057</v>
      </c>
      <c r="V607" s="93">
        <v>13.868556899607057</v>
      </c>
      <c r="W607" s="93">
        <v>13.868556899607057</v>
      </c>
      <c r="X607" s="93">
        <v>24.2340368915028</v>
      </c>
      <c r="Y607" s="93">
        <v>1.0744921283098343</v>
      </c>
      <c r="Z607" s="93">
        <v>0.11209346722483335</v>
      </c>
      <c r="AA607" s="93">
        <v>1.1788986767798765E-2</v>
      </c>
      <c r="AB607" s="93">
        <v>2.0403329595100685E-2</v>
      </c>
      <c r="AC607" s="93">
        <f>_xlfn.XLOOKUP(B607,'[3]Nur des jours'!$B:$B,'[3]Nur des jours'!$N:$N,"")</f>
        <v>2.0474134856020973</v>
      </c>
      <c r="AD607" s="93">
        <v>2.0474134856020973</v>
      </c>
      <c r="AE607" s="93">
        <v>7.3030543641723247</v>
      </c>
      <c r="AF607" s="93">
        <v>5.2655928522713333</v>
      </c>
      <c r="AG607" s="93"/>
      <c r="AH607" s="93">
        <v>0</v>
      </c>
      <c r="AI607" s="93">
        <v>0</v>
      </c>
      <c r="AJ607" s="93">
        <v>0</v>
      </c>
      <c r="AK607" s="93">
        <v>0</v>
      </c>
      <c r="AL607" s="93">
        <v>0</v>
      </c>
      <c r="AM607" s="49" t="s">
        <v>5559</v>
      </c>
      <c r="AN607" s="49"/>
      <c r="AO607" s="48" t="str" cm="1">
        <f t="array" ref="AO607">IFERROR(_xlfn.IFS(
AQ607="MPR ISSUE","PDH",
AQ607="BSS Hardware Issue","BSS",
AQ607="Sites strategiques, MLL, Pylone, etc.","ENVTECH",
AQ607="AKTIVCO DEFAUT GE &amp; POWER Cabinet","AKTIVCO",
AQ607="AKTIVCO Coupure ENEO &amp; Baisse de tension","AKTIVCO GRID ONLY",
AQ607="Coupure ENEO &amp; Baisse de tension","IHS GRID ONLY",
AQ607="Defaut GE &amp; POWER Cabinet","IHS",
AQ607="Sharing","Partners",
AQ607="Sites strategiques &amp; DataCenter","SST &amp; DC",
AQ607="Exclu","Exclu",
AQ607="SAT","SAT",
AQ607="SPARE-ISSUE","SPARE-ISSUE",
AQ607="Fiber CAmtel","TRANS_FO_CAMTEL",
AQ607="Fiber AOF","Fiber AOF",
AQ607="Projet OCM (HUAWEI)","TRAVAUX-HUAWEI",
AQ607="Projet OCM (NOKIA)","TRAVAUX-NOKIA",
AQ607="ACCESS-ISSUE","ACCESS-ISSUE",
AQ607="Projet OCM (ZTE, NOKIA, autres projets)","TRAVAUX OCM",
AQ607="No root CAuse","No root cause",
AQ607="ODU HS","PDH",
AQ607="IP &amp; VLAN","PDH",
AQ607="Warehouse HUAWEI","SPARE-ISSUE",
AQ607="SPARE-HS","SPARE-ISSUE",
AQ607="Power Telco","BSS",AQ607="no impacts","no impacts"
),"")</f>
        <v>No root cause</v>
      </c>
      <c r="AP607" s="48" t="str" cm="1">
        <f t="array" ref="AP607">IFERROR(_xlfn.IFS(
AQ607="MPR ISSUE","TX ISSUE",
AQ607="BSS Hardware Issue","RAN ISSUE",
AQ607="Sites strategiques, MLL, Pylone, etc.","ENVTECH",
AQ607="AKTIVCO DEFAUT GE &amp; POWER Cabinet","POWER ISSUE",
AQ607="AKTIVCO Coupure ENEO &amp; Baisse de tension","POWER ISSUE",
AQ607="Coupure ENEO &amp; Baisse de tension","POWER ISSUE",
AQ607="Defaut GE &amp; POWER Cabinet","POWER ISSUE",
AQ607="Sharing","POWER ISSUE",
AQ607="Sites strategiques &amp; DataCenter","POWER ISSUE",
AQ607="Exclu","Exclu",
AQ607="SAT","TX ISSUE",
AQ607="SPARE-ISSUE","SPARE-ISSUE",
AQ607="Fiber CAmtel","TX ISSUE",
AQ607="Fiber AOF","TX ISSUE",
AQ607="Projet OCM (HUAWEI)","TRAVAUX-HUAWEI",
AQ607="Projet OCM (NOKIA)","TRAVAUX -NOKIA",
AQ607="ACCESS-ISSUE","ACCESS-ISSUE",
AQ607="Projet OCM (ZTE, NOKIA, autres projets)","TRAVAUX OCM",
AQ607="No root CAuse","No root cause",
AQ607="ODU HS","TX ISSUE",
AQ607="IP &amp; VLAN","TX ISSUE",
AQ607="Warehouse HUAWEI","SPARE-ISSUE",
AQ607="SPARE-HS","SPARE-ISSUE",
AQ607="Power Telco","RAN ISSUE",AQ607="no impacts","no impacts"
),"")</f>
        <v>No root cause</v>
      </c>
      <c r="AQ607" s="67" t="s">
        <v>5344</v>
      </c>
      <c r="AR607" s="48" t="str" cm="1">
        <f t="array" ref="AR607">IFERROR(_xlfn.IFS(
AQ607="MPR ISSUE","ACTIVE",
AQ607="BSS Hardware Issue","ACTIVE",
AQ607="Sites strategiques, MLL, Pylone, etc.","PASSIVE",
AQ607="AKTIVCO DEFAUT GE &amp; POWER Cabinet","PASSIVE",
AQ607="AKTIVCO Coupure ENEO &amp; Baisse de tension","PASSIVE",
AQ607="Coupure ENEO &amp; Baisse de tension","PASSIVE",
AQ607="Defaut GE &amp; POWER Cabinet","PASSIVE",
AQ607="Sharing","PASSIVE",
AQ607="Sites strategiques &amp; DataCenter","PASSIVE",
AQ607="Exclu","Exclu",
AQ607="SAT","ACTIVE",
AQ607="SPARE-ISSUE","SPARE-ISSUE",
AQ607="Fiber CAmtel","ACTIVE",
AQ607="Fiber AOF","ACTIVE",
AQ607="Projet OCM (HUAWEI)","PLANNED WORKS",
AQ607="Projet OCM (NOKIA)","PLANNED WORKS",
AQ607="ACCESS-ISSUE","ACCESS-ISSUE",
AQ607="Projet OCM (ZTE, NOKIA, autres projets)","PLANNED WORKS",
AQ607="No root CAuse","No root cause",
AQ607="ODU HS","ACTIVE",
AQ607="IP &amp; VLAN","ACTIVE",
AQ607="Warehouse HUAWEI","SPARE-ISSUE",
AQ607="SPARE-HS","SPARE-ISSUE",
AQ607="Power Telco","ACTIVE", AQ607="no impacts","no impacts"
),"")</f>
        <v>No root cause</v>
      </c>
      <c r="AS607" s="92" t="s">
        <v>5537</v>
      </c>
      <c r="AT607" s="98" t="s">
        <v>860</v>
      </c>
      <c r="AV607" s="17" t="s">
        <v>5537</v>
      </c>
      <c r="AW607" s="7" t="s">
        <v>5537</v>
      </c>
      <c r="AX607" s="6" t="s">
        <v>5537</v>
      </c>
      <c r="AY607" s="7"/>
      <c r="AZ607" s="3" t="s">
        <v>5537</v>
      </c>
      <c r="BA607" s="18" t="s">
        <v>5537</v>
      </c>
      <c r="BB607" s="18" t="s">
        <v>5537</v>
      </c>
      <c r="BC607" s="18" t="s">
        <v>5537</v>
      </c>
      <c r="BD607" s="18" t="s">
        <v>5537</v>
      </c>
      <c r="BE607" s="18" t="s">
        <v>5537</v>
      </c>
      <c r="BF607" s="18" t="s">
        <v>5537</v>
      </c>
      <c r="BG607" s="18" t="s">
        <v>5537</v>
      </c>
      <c r="BH607" s="18" t="s">
        <v>5537</v>
      </c>
      <c r="BI607" s="18" t="s">
        <v>5537</v>
      </c>
      <c r="BJ607" s="18" t="s">
        <v>5537</v>
      </c>
      <c r="BK607" s="18" t="s">
        <v>5537</v>
      </c>
      <c r="BL607" s="9" t="s">
        <v>5537</v>
      </c>
      <c r="BM607" s="14" t="s">
        <v>5537</v>
      </c>
      <c r="BN607" s="14" t="s">
        <v>5537</v>
      </c>
      <c r="BO607" s="14" t="str">
        <f>_xlfn.XLOOKUP(B607,'[4]cell downs 18042026 17h'!$B:$B,'[4]cell downs 18042026 17h'!$B:$B,"")</f>
        <v/>
      </c>
      <c r="BP607" s="14" t="str">
        <f>_xlfn.XLOOKUP(B607,'[5]Cells Huawei 19042026 15h'!$B:$B,'[5]Cells Huawei 19042026 15h'!$B:$B,"")</f>
        <v/>
      </c>
      <c r="BQ607" s="9" t="str">
        <f>_xlfn.XLOOKUP(B607,'[6]cells down 19042026 9H40'!$B:$B,'[6]cells down 19042026 9H40'!$B:$B,"")</f>
        <v/>
      </c>
      <c r="BR607" s="9" t="s">
        <v>5537</v>
      </c>
      <c r="BS607" s="9" t="s">
        <v>5459</v>
      </c>
      <c r="BT607" s="108"/>
    </row>
    <row r="608" spans="1:72" s="9" customFormat="1" x14ac:dyDescent="0.35">
      <c r="A608" s="1" t="s">
        <v>3163</v>
      </c>
      <c r="B608" s="8" t="s">
        <v>3164</v>
      </c>
      <c r="C608" s="3" t="str">
        <f>_xlfn.XLOOKUP(B608,'[1]daily break down'!$D:$D,'[1]daily break down'!$E:$E,"")</f>
        <v>Douala</v>
      </c>
      <c r="D608" s="1" t="s">
        <v>11</v>
      </c>
      <c r="E608" s="1" t="s">
        <v>12</v>
      </c>
      <c r="F608" s="3" t="s">
        <v>31</v>
      </c>
      <c r="G608" s="1" t="s">
        <v>32</v>
      </c>
      <c r="H608" s="34" t="str">
        <f>_xlfn.XLOOKUP(B608,[2]CALCULATION!$B:$B,[2]CALCULATION!$H:$H,"")</f>
        <v>ZTE</v>
      </c>
      <c r="I608" s="28">
        <v>0</v>
      </c>
      <c r="J608" s="28">
        <v>0</v>
      </c>
      <c r="K608" s="28">
        <v>0</v>
      </c>
      <c r="L608" s="28">
        <v>0</v>
      </c>
      <c r="M608" s="28">
        <v>0</v>
      </c>
      <c r="N608" s="28">
        <v>0</v>
      </c>
      <c r="O608" s="28">
        <v>0</v>
      </c>
      <c r="P608" s="28">
        <v>0</v>
      </c>
      <c r="Q608" s="28">
        <v>0</v>
      </c>
      <c r="R608" s="28">
        <v>0</v>
      </c>
      <c r="S608" s="93">
        <v>0</v>
      </c>
      <c r="T608" s="93">
        <f>_xlfn.XLOOKUP(B608,'[3]Nur des jours'!$B:$B,'[3]Nur des jours'!$U:$U,"")</f>
        <v>0</v>
      </c>
      <c r="U608" s="93">
        <v>0</v>
      </c>
      <c r="V608" s="93">
        <v>0</v>
      </c>
      <c r="W608" s="93">
        <v>0</v>
      </c>
      <c r="X608" s="93">
        <v>0</v>
      </c>
      <c r="Y608" s="93">
        <v>0</v>
      </c>
      <c r="Z608" s="93">
        <v>0</v>
      </c>
      <c r="AA608" s="93">
        <v>0</v>
      </c>
      <c r="AB608" s="93">
        <v>0</v>
      </c>
      <c r="AC608" s="93">
        <f>_xlfn.XLOOKUP(B608,'[3]Nur des jours'!$B:$B,'[3]Nur des jours'!$N:$N,"")</f>
        <v>2.6459052086989536</v>
      </c>
      <c r="AD608" s="93">
        <v>2.6459052086989536</v>
      </c>
      <c r="AE608" s="93">
        <v>0.96535928408568894</v>
      </c>
      <c r="AF608" s="93">
        <v>5.2059166802213248</v>
      </c>
      <c r="AG608" s="93"/>
      <c r="AH608" s="93">
        <v>0</v>
      </c>
      <c r="AI608" s="93">
        <v>0</v>
      </c>
      <c r="AJ608" s="93">
        <v>0</v>
      </c>
      <c r="AK608" s="93">
        <v>0</v>
      </c>
      <c r="AL608" s="93">
        <v>0</v>
      </c>
      <c r="AM608" s="49" t="s">
        <v>5559</v>
      </c>
      <c r="AN608" s="49"/>
      <c r="AO608" s="48" t="str" cm="1">
        <f t="array" ref="AO608">IFERROR(_xlfn.IFS(
AQ608="MPR ISSUE","PDH",
AQ608="BSS Hardware Issue","BSS",
AQ608="Sites strategiques, MLL, Pylone, etc.","ENVTECH",
AQ608="AKTIVCO DEFAUT GE &amp; POWER Cabinet","AKTIVCO",
AQ608="AKTIVCO Coupure ENEO &amp; Baisse de tension","AKTIVCO GRID ONLY",
AQ608="Coupure ENEO &amp; Baisse de tension","IHS GRID ONLY",
AQ608="Defaut GE &amp; POWER Cabinet","IHS",
AQ608="Sharing","Partners",
AQ608="Sites strategiques &amp; DataCenter","SST &amp; DC",
AQ608="Exclu","Exclu",
AQ608="SAT","SAT",
AQ608="SPARE-ISSUE","SPARE-ISSUE",
AQ608="Fiber CAmtel","TRANS_FO_CAMTEL",
AQ608="Fiber AOF","Fiber AOF",
AQ608="Projet OCM (HUAWEI)","TRAVAUX-HUAWEI",
AQ608="Projet OCM (NOKIA)","TRAVAUX-NOKIA",
AQ608="ACCESS-ISSUE","ACCESS-ISSUE",
AQ608="Projet OCM (ZTE, NOKIA, autres projets)","TRAVAUX OCM",
AQ608="No root CAuse","No root cause",
AQ608="ODU HS","PDH",
AQ608="IP &amp; VLAN","PDH",
AQ608="Warehouse HUAWEI","SPARE-ISSUE",
AQ608="SPARE-HS","SPARE-ISSUE",
AQ608="Power Telco","BSS",AQ608="no impacts","no impacts"
),"")</f>
        <v>No root cause</v>
      </c>
      <c r="AP608" s="48" t="str" cm="1">
        <f t="array" ref="AP608">IFERROR(_xlfn.IFS(
AQ608="MPR ISSUE","TX ISSUE",
AQ608="BSS Hardware Issue","RAN ISSUE",
AQ608="Sites strategiques, MLL, Pylone, etc.","ENVTECH",
AQ608="AKTIVCO DEFAUT GE &amp; POWER Cabinet","POWER ISSUE",
AQ608="AKTIVCO Coupure ENEO &amp; Baisse de tension","POWER ISSUE",
AQ608="Coupure ENEO &amp; Baisse de tension","POWER ISSUE",
AQ608="Defaut GE &amp; POWER Cabinet","POWER ISSUE",
AQ608="Sharing","POWER ISSUE",
AQ608="Sites strategiques &amp; DataCenter","POWER ISSUE",
AQ608="Exclu","Exclu",
AQ608="SAT","TX ISSUE",
AQ608="SPARE-ISSUE","SPARE-ISSUE",
AQ608="Fiber CAmtel","TX ISSUE",
AQ608="Fiber AOF","TX ISSUE",
AQ608="Projet OCM (HUAWEI)","TRAVAUX-HUAWEI",
AQ608="Projet OCM (NOKIA)","TRAVAUX -NOKIA",
AQ608="ACCESS-ISSUE","ACCESS-ISSUE",
AQ608="Projet OCM (ZTE, NOKIA, autres projets)","TRAVAUX OCM",
AQ608="No root CAuse","No root cause",
AQ608="ODU HS","TX ISSUE",
AQ608="IP &amp; VLAN","TX ISSUE",
AQ608="Warehouse HUAWEI","SPARE-ISSUE",
AQ608="SPARE-HS","SPARE-ISSUE",
AQ608="Power Telco","RAN ISSUE",AQ608="no impacts","no impacts"
),"")</f>
        <v>No root cause</v>
      </c>
      <c r="AQ608" s="127" t="s">
        <v>5344</v>
      </c>
      <c r="AR608" s="48" t="str" cm="1">
        <f t="array" ref="AR608">IFERROR(_xlfn.IFS(
AQ608="MPR ISSUE","ACTIVE",
AQ608="BSS Hardware Issue","ACTIVE",
AQ608="Sites strategiques, MLL, Pylone, etc.","PASSIVE",
AQ608="AKTIVCO DEFAUT GE &amp; POWER Cabinet","PASSIVE",
AQ608="AKTIVCO Coupure ENEO &amp; Baisse de tension","PASSIVE",
AQ608="Coupure ENEO &amp; Baisse de tension","PASSIVE",
AQ608="Defaut GE &amp; POWER Cabinet","PASSIVE",
AQ608="Sharing","PASSIVE",
AQ608="Sites strategiques &amp; DataCenter","PASSIVE",
AQ608="Exclu","Exclu",
AQ608="SAT","ACTIVE",
AQ608="SPARE-ISSUE","SPARE-ISSUE",
AQ608="Fiber CAmtel","ACTIVE",
AQ608="Fiber AOF","ACTIVE",
AQ608="Projet OCM (HUAWEI)","PLANNED WORKS",
AQ608="Projet OCM (NOKIA)","PLANNED WORKS",
AQ608="ACCESS-ISSUE","ACCESS-ISSUE",
AQ608="Projet OCM (ZTE, NOKIA, autres projets)","PLANNED WORKS",
AQ608="No root CAuse","No root cause",
AQ608="ODU HS","ACTIVE",
AQ608="IP &amp; VLAN","ACTIVE",
AQ608="Warehouse HUAWEI","SPARE-ISSUE",
AQ608="SPARE-HS","SPARE-ISSUE",
AQ608="Power Telco","ACTIVE", AQ608="no impacts","no impacts"
),"")</f>
        <v>No root cause</v>
      </c>
      <c r="AS608" s="92" t="s">
        <v>5537</v>
      </c>
      <c r="AT608" s="98" t="s">
        <v>3164</v>
      </c>
      <c r="AV608" s="17" t="s">
        <v>5537</v>
      </c>
      <c r="AW608" s="7" t="s">
        <v>5537</v>
      </c>
      <c r="AX608" s="6" t="s">
        <v>5537</v>
      </c>
      <c r="AY608" s="7"/>
      <c r="AZ608" s="3" t="s">
        <v>5537</v>
      </c>
      <c r="BA608" s="18" t="s">
        <v>5537</v>
      </c>
      <c r="BB608" s="18" t="s">
        <v>5537</v>
      </c>
      <c r="BC608" s="18" t="s">
        <v>5537</v>
      </c>
      <c r="BD608" s="18" t="s">
        <v>5537</v>
      </c>
      <c r="BE608" s="18" t="s">
        <v>5537</v>
      </c>
      <c r="BF608" s="18" t="s">
        <v>5537</v>
      </c>
      <c r="BG608" s="18" t="s">
        <v>5537</v>
      </c>
      <c r="BH608" s="18" t="s">
        <v>5537</v>
      </c>
      <c r="BI608" s="18" t="s">
        <v>5537</v>
      </c>
      <c r="BJ608" s="18" t="s">
        <v>5537</v>
      </c>
      <c r="BK608" s="18" t="s">
        <v>5537</v>
      </c>
      <c r="BL608" s="9" t="s">
        <v>5537</v>
      </c>
      <c r="BM608" s="14" t="s">
        <v>5537</v>
      </c>
      <c r="BN608" s="14" t="s">
        <v>5537</v>
      </c>
      <c r="BO608" s="14" t="str">
        <f>_xlfn.XLOOKUP(B608,'[4]cell downs 18042026 17h'!$B:$B,'[4]cell downs 18042026 17h'!$B:$B,"")</f>
        <v/>
      </c>
      <c r="BP608" s="14" t="str">
        <f>_xlfn.XLOOKUP(B608,'[5]Cells Huawei 19042026 15h'!$B:$B,'[5]Cells Huawei 19042026 15h'!$B:$B,"")</f>
        <v/>
      </c>
      <c r="BQ608" s="9" t="str">
        <f>_xlfn.XLOOKUP(B608,'[6]cells down 19042026 9H40'!$B:$B,'[6]cells down 19042026 9H40'!$B:$B,"")</f>
        <v/>
      </c>
      <c r="BR608" s="9" t="s">
        <v>3164</v>
      </c>
      <c r="BS608" s="9" t="s">
        <v>12</v>
      </c>
      <c r="BT608" s="108"/>
    </row>
    <row r="609" spans="1:72" s="9" customFormat="1" x14ac:dyDescent="0.35">
      <c r="A609" s="1" t="s">
        <v>1879</v>
      </c>
      <c r="B609" s="8" t="s">
        <v>1880</v>
      </c>
      <c r="C609" s="3" t="str">
        <f>_xlfn.XLOOKUP(B609,'[1]daily break down'!$D:$D,'[1]daily break down'!$E:$E,"")</f>
        <v>Yaounde</v>
      </c>
      <c r="D609" s="1" t="s">
        <v>11</v>
      </c>
      <c r="E609" s="1" t="s">
        <v>12</v>
      </c>
      <c r="F609" s="3" t="s">
        <v>37</v>
      </c>
      <c r="G609" s="1" t="s">
        <v>38</v>
      </c>
      <c r="H609" s="34" t="str">
        <f>_xlfn.XLOOKUP(B609,[2]CALCULATION!$B:$B,[2]CALCULATION!$H:$H,"")</f>
        <v>ZTE</v>
      </c>
      <c r="I609" s="28">
        <v>0</v>
      </c>
      <c r="J609" s="28">
        <v>0</v>
      </c>
      <c r="K609" s="28">
        <v>0</v>
      </c>
      <c r="L609" s="28">
        <v>5.1502177306360997</v>
      </c>
      <c r="M609" s="28">
        <v>7.6313981559955844</v>
      </c>
      <c r="N609" s="28">
        <v>14.174160966575633</v>
      </c>
      <c r="O609" s="28">
        <v>1.8903577859391114</v>
      </c>
      <c r="P609" s="28">
        <v>3.6071089195366888</v>
      </c>
      <c r="Q609" s="28">
        <v>6.1574181084544</v>
      </c>
      <c r="R609" s="28">
        <v>0</v>
      </c>
      <c r="S609" s="93">
        <v>2.1608624187790539</v>
      </c>
      <c r="T609" s="93">
        <f>_xlfn.XLOOKUP(B609,'[3]Nur des jours'!$B:$B,'[3]Nur des jours'!$U:$U,"")</f>
        <v>0</v>
      </c>
      <c r="U609" s="93">
        <v>8.270714373360958</v>
      </c>
      <c r="V609" s="93">
        <v>0</v>
      </c>
      <c r="W609" s="93">
        <v>0</v>
      </c>
      <c r="X609" s="93">
        <v>0</v>
      </c>
      <c r="Y609" s="93">
        <v>5.9057651533959419</v>
      </c>
      <c r="Z609" s="93">
        <v>5.0086072087959792</v>
      </c>
      <c r="AA609" s="93">
        <v>2.5059533491423482</v>
      </c>
      <c r="AB609" s="93">
        <v>5.2045790493475206</v>
      </c>
      <c r="AC609" s="93">
        <f>_xlfn.XLOOKUP(B609,'[3]Nur des jours'!$B:$B,'[3]Nur des jours'!$N:$N,"")</f>
        <v>11.310400276229693</v>
      </c>
      <c r="AD609" s="93">
        <v>11.310400276229693</v>
      </c>
      <c r="AE609" s="93">
        <v>2.1023811969763129</v>
      </c>
      <c r="AF609" s="93">
        <v>5.0263887818784196</v>
      </c>
      <c r="AG609" s="93"/>
      <c r="AH609" s="93">
        <v>0</v>
      </c>
      <c r="AI609" s="93">
        <v>0</v>
      </c>
      <c r="AJ609" s="93">
        <v>0</v>
      </c>
      <c r="AK609" s="93">
        <v>0</v>
      </c>
      <c r="AL609" s="93">
        <v>0</v>
      </c>
      <c r="AM609" s="49" t="s">
        <v>5559</v>
      </c>
      <c r="AN609" s="49"/>
      <c r="AO609" s="48" t="str" cm="1">
        <f t="array" ref="AO609">IFERROR(_xlfn.IFS(
AQ609="MPR ISSUE","PDH",
AQ609="BSS Hardware Issue","BSS",
AQ609="Sites strategiques, MLL, Pylone, etc.","ENVTECH",
AQ609="AKTIVCO DEFAUT GE &amp; POWER Cabinet","AKTIVCO",
AQ609="AKTIVCO Coupure ENEO &amp; Baisse de tension","AKTIVCO GRID ONLY",
AQ609="Coupure ENEO &amp; Baisse de tension","IHS GRID ONLY",
AQ609="Defaut GE &amp; POWER Cabinet","IHS",
AQ609="Sharing","Partners",
AQ609="Sites strategiques &amp; DataCenter","SST &amp; DC",
AQ609="Exclu","Exclu",
AQ609="SAT","SAT",
AQ609="SPARE-ISSUE","SPARE-ISSUE",
AQ609="Fiber CAmtel","TRANS_FO_CAMTEL",
AQ609="Fiber AOF","Fiber AOF",
AQ609="Projet OCM (HUAWEI)","TRAVAUX-HUAWEI",
AQ609="Projet OCM (NOKIA)","TRAVAUX-NOKIA",
AQ609="ACCESS-ISSUE","ACCESS-ISSUE",
AQ609="Projet OCM (ZTE, NOKIA, autres projets)","TRAVAUX OCM",
AQ609="No root CAuse","No root cause",
AQ609="ODU HS","PDH",
AQ609="IP &amp; VLAN","PDH",
AQ609="Warehouse HUAWEI","SPARE-ISSUE",
AQ609="SPARE-HS","SPARE-ISSUE",
AQ609="Power Telco","BSS",AQ609="no impacts","no impacts"
),"")</f>
        <v>No root cause</v>
      </c>
      <c r="AP609" s="48" t="str" cm="1">
        <f t="array" ref="AP609">IFERROR(_xlfn.IFS(
AQ609="MPR ISSUE","TX ISSUE",
AQ609="BSS Hardware Issue","RAN ISSUE",
AQ609="Sites strategiques, MLL, Pylone, etc.","ENVTECH",
AQ609="AKTIVCO DEFAUT GE &amp; POWER Cabinet","POWER ISSUE",
AQ609="AKTIVCO Coupure ENEO &amp; Baisse de tension","POWER ISSUE",
AQ609="Coupure ENEO &amp; Baisse de tension","POWER ISSUE",
AQ609="Defaut GE &amp; POWER Cabinet","POWER ISSUE",
AQ609="Sharing","POWER ISSUE",
AQ609="Sites strategiques &amp; DataCenter","POWER ISSUE",
AQ609="Exclu","Exclu",
AQ609="SAT","TX ISSUE",
AQ609="SPARE-ISSUE","SPARE-ISSUE",
AQ609="Fiber CAmtel","TX ISSUE",
AQ609="Fiber AOF","TX ISSUE",
AQ609="Projet OCM (HUAWEI)","TRAVAUX-HUAWEI",
AQ609="Projet OCM (NOKIA)","TRAVAUX -NOKIA",
AQ609="ACCESS-ISSUE","ACCESS-ISSUE",
AQ609="Projet OCM (ZTE, NOKIA, autres projets)","TRAVAUX OCM",
AQ609="No root CAuse","No root cause",
AQ609="ODU HS","TX ISSUE",
AQ609="IP &amp; VLAN","TX ISSUE",
AQ609="Warehouse HUAWEI","SPARE-ISSUE",
AQ609="SPARE-HS","SPARE-ISSUE",
AQ609="Power Telco","RAN ISSUE",AQ609="no impacts","no impacts"
),"")</f>
        <v>No root cause</v>
      </c>
      <c r="AQ609" s="127" t="s">
        <v>5344</v>
      </c>
      <c r="AR609" s="48" t="str" cm="1">
        <f t="array" ref="AR609">IFERROR(_xlfn.IFS(
AQ609="MPR ISSUE","ACTIVE",
AQ609="BSS Hardware Issue","ACTIVE",
AQ609="Sites strategiques, MLL, Pylone, etc.","PASSIVE",
AQ609="AKTIVCO DEFAUT GE &amp; POWER Cabinet","PASSIVE",
AQ609="AKTIVCO Coupure ENEO &amp; Baisse de tension","PASSIVE",
AQ609="Coupure ENEO &amp; Baisse de tension","PASSIVE",
AQ609="Defaut GE &amp; POWER Cabinet","PASSIVE",
AQ609="Sharing","PASSIVE",
AQ609="Sites strategiques &amp; DataCenter","PASSIVE",
AQ609="Exclu","Exclu",
AQ609="SAT","ACTIVE",
AQ609="SPARE-ISSUE","SPARE-ISSUE",
AQ609="Fiber CAmtel","ACTIVE",
AQ609="Fiber AOF","ACTIVE",
AQ609="Projet OCM (HUAWEI)","PLANNED WORKS",
AQ609="Projet OCM (NOKIA)","PLANNED WORKS",
AQ609="ACCESS-ISSUE","ACCESS-ISSUE",
AQ609="Projet OCM (ZTE, NOKIA, autres projets)","PLANNED WORKS",
AQ609="No root CAuse","No root cause",
AQ609="ODU HS","ACTIVE",
AQ609="IP &amp; VLAN","ACTIVE",
AQ609="Warehouse HUAWEI","SPARE-ISSUE",
AQ609="SPARE-HS","SPARE-ISSUE",
AQ609="Power Telco","ACTIVE", AQ609="no impacts","no impacts"
),"")</f>
        <v>No root cause</v>
      </c>
      <c r="AS609" s="92" t="s">
        <v>5537</v>
      </c>
      <c r="AT609" s="98" t="s">
        <v>1880</v>
      </c>
      <c r="AV609" s="17" t="s">
        <v>5537</v>
      </c>
      <c r="AW609" s="7" t="s">
        <v>5537</v>
      </c>
      <c r="AX609" s="6" t="s">
        <v>5537</v>
      </c>
      <c r="AY609" s="7"/>
      <c r="AZ609" s="3" t="s">
        <v>5537</v>
      </c>
      <c r="BA609" s="18" t="s">
        <v>5537</v>
      </c>
      <c r="BB609" s="18" t="s">
        <v>5537</v>
      </c>
      <c r="BC609" s="18" t="s">
        <v>5537</v>
      </c>
      <c r="BD609" s="18" t="s">
        <v>5537</v>
      </c>
      <c r="BE609" s="18" t="s">
        <v>5537</v>
      </c>
      <c r="BF609" s="18" t="s">
        <v>5537</v>
      </c>
      <c r="BG609" s="18" t="s">
        <v>5537</v>
      </c>
      <c r="BH609" s="18" t="s">
        <v>5537</v>
      </c>
      <c r="BI609" s="18" t="s">
        <v>5537</v>
      </c>
      <c r="BJ609" s="18" t="s">
        <v>5537</v>
      </c>
      <c r="BK609" s="18" t="s">
        <v>5537</v>
      </c>
      <c r="BL609" s="9" t="s">
        <v>5537</v>
      </c>
      <c r="BM609" s="14" t="s">
        <v>5537</v>
      </c>
      <c r="BN609" s="14" t="s">
        <v>5537</v>
      </c>
      <c r="BO609" s="14" t="str">
        <f>_xlfn.XLOOKUP(B609,'[4]cell downs 18042026 17h'!$B:$B,'[4]cell downs 18042026 17h'!$B:$B,"")</f>
        <v/>
      </c>
      <c r="BP609" s="14" t="str">
        <f>_xlfn.XLOOKUP(B609,'[5]Cells Huawei 19042026 15h'!$B:$B,'[5]Cells Huawei 19042026 15h'!$B:$B,"")</f>
        <v/>
      </c>
      <c r="BQ609" s="9" t="str">
        <f>_xlfn.XLOOKUP(B609,'[6]cells down 19042026 9H40'!$B:$B,'[6]cells down 19042026 9H40'!$B:$B,"")</f>
        <v/>
      </c>
      <c r="BR609" s="9" t="s">
        <v>1880</v>
      </c>
      <c r="BS609" s="9" t="s">
        <v>5459</v>
      </c>
      <c r="BT609" s="108"/>
    </row>
    <row r="610" spans="1:72" s="9" customFormat="1" x14ac:dyDescent="0.35">
      <c r="A610" s="1" t="s">
        <v>1959</v>
      </c>
      <c r="B610" s="115" t="s">
        <v>1960</v>
      </c>
      <c r="C610" s="3" t="str">
        <f>_xlfn.XLOOKUP(B610,'[1]daily break down'!$D:$D,'[1]daily break down'!$E:$E,"")</f>
        <v>Yaounde</v>
      </c>
      <c r="D610" s="115"/>
      <c r="E610" s="1"/>
      <c r="F610" s="3" t="s">
        <v>37</v>
      </c>
      <c r="G610" s="1" t="s">
        <v>38</v>
      </c>
      <c r="H610" s="34" t="str">
        <f>_xlfn.XLOOKUP(B610,[2]CALCULATION!$B:$B,[2]CALCULATION!$H:$H,"")</f>
        <v>ZTE</v>
      </c>
      <c r="I610" s="28">
        <v>0</v>
      </c>
      <c r="J610" s="28">
        <v>0</v>
      </c>
      <c r="K610" s="28">
        <v>0</v>
      </c>
      <c r="L610" s="28">
        <v>0</v>
      </c>
      <c r="M610" s="28">
        <v>0</v>
      </c>
      <c r="N610" s="28">
        <v>0</v>
      </c>
      <c r="O610" s="28">
        <v>0</v>
      </c>
      <c r="P610" s="28">
        <v>0</v>
      </c>
      <c r="Q610" s="28">
        <v>0</v>
      </c>
      <c r="R610" s="28">
        <v>0</v>
      </c>
      <c r="S610" s="93">
        <v>0</v>
      </c>
      <c r="T610" s="93">
        <f>_xlfn.XLOOKUP(B610,'[3]Nur des jours'!$B:$B,'[3]Nur des jours'!$U:$U,"")</f>
        <v>0</v>
      </c>
      <c r="U610" s="93">
        <v>4.9402275185270801</v>
      </c>
      <c r="V610" s="93">
        <v>0</v>
      </c>
      <c r="W610" s="93">
        <v>0</v>
      </c>
      <c r="X610" s="93">
        <v>0</v>
      </c>
      <c r="Y610" s="93">
        <v>0</v>
      </c>
      <c r="Z610" s="93">
        <v>0</v>
      </c>
      <c r="AA610" s="93">
        <v>0</v>
      </c>
      <c r="AB610" s="93">
        <v>2.6574266692919492E-3</v>
      </c>
      <c r="AC610" s="93">
        <f>_xlfn.XLOOKUP(B610,'[3]Nur des jours'!$B:$B,'[3]Nur des jours'!$N:$N,"")</f>
        <v>2.3984078268884499</v>
      </c>
      <c r="AD610" s="93">
        <v>2.3984078268884499</v>
      </c>
      <c r="AE610" s="93">
        <v>0</v>
      </c>
      <c r="AF610" s="93">
        <v>4.6972602466091962</v>
      </c>
      <c r="AG610" s="93"/>
      <c r="AH610" s="93">
        <v>0</v>
      </c>
      <c r="AI610" s="93">
        <v>0</v>
      </c>
      <c r="AJ610" s="93">
        <v>0</v>
      </c>
      <c r="AK610" s="93">
        <v>0</v>
      </c>
      <c r="AL610" s="93">
        <v>0</v>
      </c>
      <c r="AM610" s="49" t="s">
        <v>5559</v>
      </c>
      <c r="AN610" s="49"/>
      <c r="AO610" s="48" t="str" cm="1">
        <f t="array" ref="AO610">IFERROR(_xlfn.IFS(
AQ610="MPR ISSUE","PDH",
AQ610="BSS Hardware Issue","BSS",
AQ610="Sites strategiques, MLL, Pylone, etc.","ENVTECH",
AQ610="AKTIVCO DEFAUT GE &amp; POWER Cabinet","AKTIVCO",
AQ610="AKTIVCO Coupure ENEO &amp; Baisse de tension","AKTIVCO GRID ONLY",
AQ610="Coupure ENEO &amp; Baisse de tension","IHS GRID ONLY",
AQ610="Defaut GE &amp; POWER Cabinet","IHS",
AQ610="Sharing","Partners",
AQ610="Sites strategiques &amp; DataCenter","SST &amp; DC",
AQ610="Exclu","Exclu",
AQ610="SAT","SAT",
AQ610="SPARE-ISSUE","SPARE-ISSUE",
AQ610="Fiber CAmtel","TRANS_FO_CAMTEL",
AQ610="Fiber AOF","Fiber AOF",
AQ610="Projet OCM (HUAWEI)","TRAVAUX-HUAWEI",
AQ610="Projet OCM (NOKIA)","TRAVAUX-NOKIA",
AQ610="ACCESS-ISSUE","ACCESS-ISSUE",
AQ610="Projet OCM (ZTE, NOKIA, autres projets)","TRAVAUX OCM",
AQ610="No root CAuse","No root cause",
AQ610="ODU HS","PDH",
AQ610="IP &amp; VLAN","PDH",
AQ610="Warehouse HUAWEI","SPARE-ISSUE",
AQ610="SPARE-HS","SPARE-ISSUE",
AQ610="Power Telco","BSS",AQ610="no impacts","no impacts"
),"")</f>
        <v>No root cause</v>
      </c>
      <c r="AP610" s="48" t="str" cm="1">
        <f t="array" ref="AP610">IFERROR(_xlfn.IFS(
AQ610="MPR ISSUE","TX ISSUE",
AQ610="BSS Hardware Issue","RAN ISSUE",
AQ610="Sites strategiques, MLL, Pylone, etc.","ENVTECH",
AQ610="AKTIVCO DEFAUT GE &amp; POWER Cabinet","POWER ISSUE",
AQ610="AKTIVCO Coupure ENEO &amp; Baisse de tension","POWER ISSUE",
AQ610="Coupure ENEO &amp; Baisse de tension","POWER ISSUE",
AQ610="Defaut GE &amp; POWER Cabinet","POWER ISSUE",
AQ610="Sharing","POWER ISSUE",
AQ610="Sites strategiques &amp; DataCenter","POWER ISSUE",
AQ610="Exclu","Exclu",
AQ610="SAT","TX ISSUE",
AQ610="SPARE-ISSUE","SPARE-ISSUE",
AQ610="Fiber CAmtel","TX ISSUE",
AQ610="Fiber AOF","TX ISSUE",
AQ610="Projet OCM (HUAWEI)","TRAVAUX-HUAWEI",
AQ610="Projet OCM (NOKIA)","TRAVAUX -NOKIA",
AQ610="ACCESS-ISSUE","ACCESS-ISSUE",
AQ610="Projet OCM (ZTE, NOKIA, autres projets)","TRAVAUX OCM",
AQ610="No root CAuse","No root cause",
AQ610="ODU HS","TX ISSUE",
AQ610="IP &amp; VLAN","TX ISSUE",
AQ610="Warehouse HUAWEI","SPARE-ISSUE",
AQ610="SPARE-HS","SPARE-ISSUE",
AQ610="Power Telco","RAN ISSUE",AQ610="no impacts","no impacts"
),"")</f>
        <v>No root cause</v>
      </c>
      <c r="AQ610" s="67" t="s">
        <v>5344</v>
      </c>
      <c r="AR610" s="48" t="str" cm="1">
        <f t="array" ref="AR610">IFERROR(_xlfn.IFS(
AQ610="MPR ISSUE","ACTIVE",
AQ610="BSS Hardware Issue","ACTIVE",
AQ610="Sites strategiques, MLL, Pylone, etc.","PASSIVE",
AQ610="AKTIVCO DEFAUT GE &amp; POWER Cabinet","PASSIVE",
AQ610="AKTIVCO Coupure ENEO &amp; Baisse de tension","PASSIVE",
AQ610="Coupure ENEO &amp; Baisse de tension","PASSIVE",
AQ610="Defaut GE &amp; POWER Cabinet","PASSIVE",
AQ610="Sharing","PASSIVE",
AQ610="Sites strategiques &amp; DataCenter","PASSIVE",
AQ610="Exclu","Exclu",
AQ610="SAT","ACTIVE",
AQ610="SPARE-ISSUE","SPARE-ISSUE",
AQ610="Fiber CAmtel","ACTIVE",
AQ610="Fiber AOF","ACTIVE",
AQ610="Projet OCM (HUAWEI)","PLANNED WORKS",
AQ610="Projet OCM (NOKIA)","PLANNED WORKS",
AQ610="ACCESS-ISSUE","ACCESS-ISSUE",
AQ610="Projet OCM (ZTE, NOKIA, autres projets)","PLANNED WORKS",
AQ610="No root CAuse","No root cause",
AQ610="ODU HS","ACTIVE",
AQ610="IP &amp; VLAN","ACTIVE",
AQ610="Warehouse HUAWEI","SPARE-ISSUE",
AQ610="SPARE-HS","SPARE-ISSUE",
AQ610="Power Telco","ACTIVE", AQ610="no impacts","no impacts"
),"")</f>
        <v>No root cause</v>
      </c>
      <c r="AS610" s="92" t="s">
        <v>5537</v>
      </c>
      <c r="AT610" s="98" t="s">
        <v>1960</v>
      </c>
      <c r="AV610" s="17" t="s">
        <v>5537</v>
      </c>
      <c r="AW610" s="7" t="s">
        <v>5537</v>
      </c>
      <c r="AX610" s="6" t="s">
        <v>5537</v>
      </c>
      <c r="AY610" s="7"/>
      <c r="AZ610" s="3" t="s">
        <v>5537</v>
      </c>
      <c r="BA610" s="18" t="s">
        <v>5537</v>
      </c>
      <c r="BB610" s="18" t="s">
        <v>5537</v>
      </c>
      <c r="BC610" s="18" t="s">
        <v>5537</v>
      </c>
      <c r="BD610" s="18" t="s">
        <v>5537</v>
      </c>
      <c r="BE610" s="18" t="s">
        <v>5537</v>
      </c>
      <c r="BF610" s="18" t="s">
        <v>5537</v>
      </c>
      <c r="BG610" s="18" t="s">
        <v>5537</v>
      </c>
      <c r="BH610" s="18" t="s">
        <v>5537</v>
      </c>
      <c r="BI610" s="18" t="s">
        <v>5537</v>
      </c>
      <c r="BJ610" s="18" t="s">
        <v>5537</v>
      </c>
      <c r="BK610" s="18" t="s">
        <v>5537</v>
      </c>
      <c r="BL610" s="9" t="s">
        <v>5537</v>
      </c>
      <c r="BM610" s="14" t="s">
        <v>5537</v>
      </c>
      <c r="BN610" s="14" t="s">
        <v>5537</v>
      </c>
      <c r="BO610" s="14" t="str">
        <f>_xlfn.XLOOKUP(B610,'[4]cell downs 18042026 17h'!$B:$B,'[4]cell downs 18042026 17h'!$B:$B,"")</f>
        <v/>
      </c>
      <c r="BP610" s="14" t="str">
        <f>_xlfn.XLOOKUP(B610,'[5]Cells Huawei 19042026 15h'!$B:$B,'[5]Cells Huawei 19042026 15h'!$B:$B,"")</f>
        <v/>
      </c>
      <c r="BQ610" s="9" t="str">
        <f>_xlfn.XLOOKUP(B610,'[6]cells down 19042026 9H40'!$B:$B,'[6]cells down 19042026 9H40'!$B:$B,"")</f>
        <v/>
      </c>
      <c r="BR610" s="9" t="s">
        <v>5537</v>
      </c>
      <c r="BS610" s="9" t="s">
        <v>12</v>
      </c>
      <c r="BT610" s="108"/>
    </row>
    <row r="611" spans="1:72" s="9" customFormat="1" x14ac:dyDescent="0.35">
      <c r="A611" s="1" t="s">
        <v>2343</v>
      </c>
      <c r="B611" s="1" t="s">
        <v>2344</v>
      </c>
      <c r="C611" s="3" t="str">
        <f>_xlfn.XLOOKUP(B611,'[1]daily break down'!$D:$D,'[1]daily break down'!$E:$E,"")</f>
        <v>Douala</v>
      </c>
      <c r="D611" s="1" t="s">
        <v>11</v>
      </c>
      <c r="E611" s="1" t="s">
        <v>12</v>
      </c>
      <c r="F611" s="3" t="s">
        <v>31</v>
      </c>
      <c r="G611" s="1" t="s">
        <v>32</v>
      </c>
      <c r="H611" s="34" t="str">
        <f>_xlfn.XLOOKUP(B611,[2]CALCULATION!$B:$B,[2]CALCULATION!$H:$H,"")</f>
        <v>ZTE</v>
      </c>
      <c r="I611" s="28">
        <v>0</v>
      </c>
      <c r="J611" s="28">
        <v>28.874367568122878</v>
      </c>
      <c r="K611" s="28">
        <v>45.919351916058126</v>
      </c>
      <c r="L611" s="28">
        <v>0</v>
      </c>
      <c r="M611" s="28">
        <v>0</v>
      </c>
      <c r="N611" s="28">
        <v>0</v>
      </c>
      <c r="O611" s="28">
        <v>0</v>
      </c>
      <c r="P611" s="28">
        <v>0</v>
      </c>
      <c r="Q611" s="28">
        <v>0</v>
      </c>
      <c r="R611" s="28">
        <v>0</v>
      </c>
      <c r="S611" s="93">
        <v>8.6847200463426688</v>
      </c>
      <c r="T611" s="93">
        <f>_xlfn.XLOOKUP(B611,'[3]Nur des jours'!$B:$B,'[3]Nur des jours'!$U:$U,"")</f>
        <v>2.6039214343399242E-3</v>
      </c>
      <c r="U611" s="93">
        <v>0</v>
      </c>
      <c r="V611" s="93">
        <v>1.4803115003438065E-3</v>
      </c>
      <c r="W611" s="93">
        <v>2.6039214343399242E-3</v>
      </c>
      <c r="X611" s="93">
        <v>0</v>
      </c>
      <c r="Y611" s="93">
        <v>0</v>
      </c>
      <c r="Z611" s="93">
        <v>0</v>
      </c>
      <c r="AA611" s="93">
        <v>9.5666468340595774</v>
      </c>
      <c r="AB611" s="93">
        <v>0</v>
      </c>
      <c r="AC611" s="93">
        <f>_xlfn.XLOOKUP(B611,'[3]Nur des jours'!$B:$B,'[3]Nur des jours'!$N:$N,"")</f>
        <v>0</v>
      </c>
      <c r="AD611" s="93">
        <v>0</v>
      </c>
      <c r="AE611" s="93">
        <v>7.9338632491802992</v>
      </c>
      <c r="AF611" s="93">
        <v>4.5097065630234594</v>
      </c>
      <c r="AG611" s="93"/>
      <c r="AH611" s="93">
        <v>0</v>
      </c>
      <c r="AI611" s="93">
        <v>0</v>
      </c>
      <c r="AJ611" s="93">
        <v>0</v>
      </c>
      <c r="AK611" s="93">
        <v>0</v>
      </c>
      <c r="AL611" s="93">
        <v>0</v>
      </c>
      <c r="AM611" s="49" t="s">
        <v>5559</v>
      </c>
      <c r="AN611" s="49"/>
      <c r="AO611" s="48" t="str" cm="1">
        <f t="array" ref="AO611">IFERROR(_xlfn.IFS(
AQ611="MPR ISSUE","PDH",
AQ611="BSS Hardware Issue","BSS",
AQ611="Sites strategiques, MLL, Pylone, etc.","ENVTECH",
AQ611="AKTIVCO DEFAUT GE &amp; POWER Cabinet","AKTIVCO",
AQ611="AKTIVCO Coupure ENEO &amp; Baisse de tension","AKTIVCO GRID ONLY",
AQ611="Coupure ENEO &amp; Baisse de tension","IHS GRID ONLY",
AQ611="Defaut GE &amp; POWER Cabinet","IHS",
AQ611="Sharing","Partners",
AQ611="Sites strategiques &amp; DataCenter","SST &amp; DC",
AQ611="Exclu","Exclu",
AQ611="SAT","SAT",
AQ611="SPARE-ISSUE","SPARE-ISSUE",
AQ611="Fiber CAmtel","TRANS_FO_CAMTEL",
AQ611="Fiber AOF","Fiber AOF",
AQ611="Projet OCM (HUAWEI)","TRAVAUX-HUAWEI",
AQ611="Projet OCM (NOKIA)","TRAVAUX-NOKIA",
AQ611="ACCESS-ISSUE","ACCESS-ISSUE",
AQ611="Projet OCM (ZTE, NOKIA, autres projets)","TRAVAUX OCM",
AQ611="No root CAuse","No root cause",
AQ611="ODU HS","PDH",
AQ611="IP &amp; VLAN","PDH",
AQ611="Warehouse HUAWEI","SPARE-ISSUE",
AQ611="SPARE-HS","SPARE-ISSUE",
AQ611="Power Telco","BSS",AQ611="no impacts","no impacts"
),"")</f>
        <v>No root cause</v>
      </c>
      <c r="AP611" s="48" t="str" cm="1">
        <f t="array" ref="AP611">IFERROR(_xlfn.IFS(
AQ611="MPR ISSUE","TX ISSUE",
AQ611="BSS Hardware Issue","RAN ISSUE",
AQ611="Sites strategiques, MLL, Pylone, etc.","ENVTECH",
AQ611="AKTIVCO DEFAUT GE &amp; POWER Cabinet","POWER ISSUE",
AQ611="AKTIVCO Coupure ENEO &amp; Baisse de tension","POWER ISSUE",
AQ611="Coupure ENEO &amp; Baisse de tension","POWER ISSUE",
AQ611="Defaut GE &amp; POWER Cabinet","POWER ISSUE",
AQ611="Sharing","POWER ISSUE",
AQ611="Sites strategiques &amp; DataCenter","POWER ISSUE",
AQ611="Exclu","Exclu",
AQ611="SAT","TX ISSUE",
AQ611="SPARE-ISSUE","SPARE-ISSUE",
AQ611="Fiber CAmtel","TX ISSUE",
AQ611="Fiber AOF","TX ISSUE",
AQ611="Projet OCM (HUAWEI)","TRAVAUX-HUAWEI",
AQ611="Projet OCM (NOKIA)","TRAVAUX -NOKIA",
AQ611="ACCESS-ISSUE","ACCESS-ISSUE",
AQ611="Projet OCM (ZTE, NOKIA, autres projets)","TRAVAUX OCM",
AQ611="No root CAuse","No root cause",
AQ611="ODU HS","TX ISSUE",
AQ611="IP &amp; VLAN","TX ISSUE",
AQ611="Warehouse HUAWEI","SPARE-ISSUE",
AQ611="SPARE-HS","SPARE-ISSUE",
AQ611="Power Telco","RAN ISSUE",AQ611="no impacts","no impacts"
),"")</f>
        <v>No root cause</v>
      </c>
      <c r="AQ611" s="127" t="s">
        <v>5344</v>
      </c>
      <c r="AR611" s="48" t="str" cm="1">
        <f t="array" ref="AR611">IFERROR(_xlfn.IFS(
AQ611="MPR ISSUE","ACTIVE",
AQ611="BSS Hardware Issue","ACTIVE",
AQ611="Sites strategiques, MLL, Pylone, etc.","PASSIVE",
AQ611="AKTIVCO DEFAUT GE &amp; POWER Cabinet","PASSIVE",
AQ611="AKTIVCO Coupure ENEO &amp; Baisse de tension","PASSIVE",
AQ611="Coupure ENEO &amp; Baisse de tension","PASSIVE",
AQ611="Defaut GE &amp; POWER Cabinet","PASSIVE",
AQ611="Sharing","PASSIVE",
AQ611="Sites strategiques &amp; DataCenter","PASSIVE",
AQ611="Exclu","Exclu",
AQ611="SAT","ACTIVE",
AQ611="SPARE-ISSUE","SPARE-ISSUE",
AQ611="Fiber CAmtel","ACTIVE",
AQ611="Fiber AOF","ACTIVE",
AQ611="Projet OCM (HUAWEI)","PLANNED WORKS",
AQ611="Projet OCM (NOKIA)","PLANNED WORKS",
AQ611="ACCESS-ISSUE","ACCESS-ISSUE",
AQ611="Projet OCM (ZTE, NOKIA, autres projets)","PLANNED WORKS",
AQ611="No root CAuse","No root cause",
AQ611="ODU HS","ACTIVE",
AQ611="IP &amp; VLAN","ACTIVE",
AQ611="Warehouse HUAWEI","SPARE-ISSUE",
AQ611="SPARE-HS","SPARE-ISSUE",
AQ611="Power Telco","ACTIVE", AQ611="no impacts","no impacts"
),"")</f>
        <v>No root cause</v>
      </c>
      <c r="AS611" s="92" t="s">
        <v>5537</v>
      </c>
      <c r="AT611" s="98" t="s">
        <v>2344</v>
      </c>
      <c r="AV611" s="17" t="s">
        <v>5537</v>
      </c>
      <c r="AW611" s="7" t="s">
        <v>5537</v>
      </c>
      <c r="AX611" s="6" t="s">
        <v>5537</v>
      </c>
      <c r="AY611" s="7"/>
      <c r="AZ611" s="3" t="s">
        <v>5537</v>
      </c>
      <c r="BA611" s="18" t="s">
        <v>5537</v>
      </c>
      <c r="BB611" s="18" t="s">
        <v>5537</v>
      </c>
      <c r="BC611" s="18" t="s">
        <v>5537</v>
      </c>
      <c r="BD611" s="18" t="s">
        <v>5537</v>
      </c>
      <c r="BE611" s="18" t="s">
        <v>5537</v>
      </c>
      <c r="BF611" s="18" t="s">
        <v>5537</v>
      </c>
      <c r="BG611" s="18" t="s">
        <v>5537</v>
      </c>
      <c r="BH611" s="18" t="s">
        <v>5537</v>
      </c>
      <c r="BI611" s="18" t="s">
        <v>5537</v>
      </c>
      <c r="BJ611" s="18" t="s">
        <v>5537</v>
      </c>
      <c r="BK611" s="18" t="s">
        <v>5537</v>
      </c>
      <c r="BL611" s="9" t="s">
        <v>5537</v>
      </c>
      <c r="BM611" s="14" t="s">
        <v>5537</v>
      </c>
      <c r="BN611" s="14" t="s">
        <v>5537</v>
      </c>
      <c r="BO611" s="14" t="str">
        <f>_xlfn.XLOOKUP(B611,'[4]cell downs 18042026 17h'!$B:$B,'[4]cell downs 18042026 17h'!$B:$B,"")</f>
        <v/>
      </c>
      <c r="BP611" s="14" t="str">
        <f>_xlfn.XLOOKUP(B611,'[5]Cells Huawei 19042026 15h'!$B:$B,'[5]Cells Huawei 19042026 15h'!$B:$B,"")</f>
        <v/>
      </c>
      <c r="BQ611" s="9" t="str">
        <f>_xlfn.XLOOKUP(B611,'[6]cells down 19042026 9H40'!$B:$B,'[6]cells down 19042026 9H40'!$B:$B,"")</f>
        <v/>
      </c>
      <c r="BR611" s="9" t="s">
        <v>2344</v>
      </c>
      <c r="BS611" s="9" t="s">
        <v>12</v>
      </c>
      <c r="BT611" s="108"/>
    </row>
    <row r="612" spans="1:72" s="9" customFormat="1" x14ac:dyDescent="0.35">
      <c r="A612" s="1" t="s">
        <v>2201</v>
      </c>
      <c r="B612" s="8" t="s">
        <v>2202</v>
      </c>
      <c r="C612" s="3" t="str">
        <f>_xlfn.XLOOKUP(B612,'[1]daily break down'!$D:$D,'[1]daily break down'!$E:$E,"")</f>
        <v>Yaounde</v>
      </c>
      <c r="D612" s="1" t="s">
        <v>21</v>
      </c>
      <c r="E612" s="1" t="s">
        <v>22</v>
      </c>
      <c r="F612" s="3" t="s">
        <v>37</v>
      </c>
      <c r="G612" s="1" t="s">
        <v>38</v>
      </c>
      <c r="H612" s="34" t="str">
        <f>_xlfn.XLOOKUP(B612,[2]CALCULATION!$B:$B,[2]CALCULATION!$H:$H,"")</f>
        <v>ZTE</v>
      </c>
      <c r="I612" s="28">
        <v>0</v>
      </c>
      <c r="J612" s="28">
        <v>0</v>
      </c>
      <c r="K612" s="28">
        <v>0</v>
      </c>
      <c r="L612" s="28">
        <v>0</v>
      </c>
      <c r="M612" s="28">
        <v>0</v>
      </c>
      <c r="N612" s="28">
        <v>0</v>
      </c>
      <c r="O612" s="28">
        <v>0</v>
      </c>
      <c r="P612" s="28">
        <v>0.51894727380126937</v>
      </c>
      <c r="Q612" s="28">
        <v>11.41191754201231</v>
      </c>
      <c r="R612" s="28">
        <v>0</v>
      </c>
      <c r="S612" s="93">
        <v>0</v>
      </c>
      <c r="T612" s="93">
        <f>_xlfn.XLOOKUP(B612,'[3]Nur des jours'!$B:$B,'[3]Nur des jours'!$U:$U,"")</f>
        <v>0</v>
      </c>
      <c r="U612" s="93">
        <v>0</v>
      </c>
      <c r="V612" s="93">
        <v>0</v>
      </c>
      <c r="W612" s="93">
        <v>0</v>
      </c>
      <c r="X612" s="93">
        <v>0</v>
      </c>
      <c r="Y612" s="93">
        <v>8.0444764049047883</v>
      </c>
      <c r="Z612" s="93">
        <v>21.601490156463576</v>
      </c>
      <c r="AA612" s="93">
        <v>0</v>
      </c>
      <c r="AB612" s="93">
        <v>0.16459993779124668</v>
      </c>
      <c r="AC612" s="93">
        <f>_xlfn.XLOOKUP(B612,'[3]Nur des jours'!$B:$B,'[3]Nur des jours'!$N:$N,"")</f>
        <v>0</v>
      </c>
      <c r="AD612" s="93">
        <v>0</v>
      </c>
      <c r="AE612" s="93">
        <v>0.72488892313223896</v>
      </c>
      <c r="AF612" s="93">
        <v>4.0996959475848449</v>
      </c>
      <c r="AG612" s="93"/>
      <c r="AH612" s="93">
        <v>0</v>
      </c>
      <c r="AI612" s="93">
        <v>0</v>
      </c>
      <c r="AJ612" s="93">
        <v>0</v>
      </c>
      <c r="AK612" s="93">
        <v>0</v>
      </c>
      <c r="AL612" s="93">
        <v>0</v>
      </c>
      <c r="AM612" s="49" t="s">
        <v>5559</v>
      </c>
      <c r="AN612" s="49"/>
      <c r="AO612" s="48" t="str" cm="1">
        <f t="array" ref="AO612">IFERROR(_xlfn.IFS(
AQ612="MPR ISSUE","PDH",
AQ612="BSS Hardware Issue","BSS",
AQ612="Sites strategiques, MLL, Pylone, etc.","ENVTECH",
AQ612="AKTIVCO DEFAUT GE &amp; POWER Cabinet","AKTIVCO",
AQ612="AKTIVCO Coupure ENEO &amp; Baisse de tension","AKTIVCO GRID ONLY",
AQ612="Coupure ENEO &amp; Baisse de tension","IHS GRID ONLY",
AQ612="Defaut GE &amp; POWER Cabinet","IHS",
AQ612="Sharing","Partners",
AQ612="Sites strategiques &amp; DataCenter","SST &amp; DC",
AQ612="Exclu","Exclu",
AQ612="SAT","SAT",
AQ612="SPARE-ISSUE","SPARE-ISSUE",
AQ612="Fiber CAmtel","TRANS_FO_CAMTEL",
AQ612="Fiber AOF","Fiber AOF",
AQ612="Projet OCM (HUAWEI)","TRAVAUX-HUAWEI",
AQ612="Projet OCM (NOKIA)","TRAVAUX-NOKIA",
AQ612="ACCESS-ISSUE","ACCESS-ISSUE",
AQ612="Projet OCM (ZTE, NOKIA, autres projets)","TRAVAUX OCM",
AQ612="No root CAuse","No root cause",
AQ612="ODU HS","PDH",
AQ612="IP &amp; VLAN","PDH",
AQ612="Warehouse HUAWEI","SPARE-ISSUE",
AQ612="SPARE-HS","SPARE-ISSUE",
AQ612="Power Telco","BSS",AQ612="no impacts","no impacts"
),"")</f>
        <v>No root cause</v>
      </c>
      <c r="AP612" s="48" t="str" cm="1">
        <f t="array" ref="AP612">IFERROR(_xlfn.IFS(
AQ612="MPR ISSUE","TX ISSUE",
AQ612="BSS Hardware Issue","RAN ISSUE",
AQ612="Sites strategiques, MLL, Pylone, etc.","ENVTECH",
AQ612="AKTIVCO DEFAUT GE &amp; POWER Cabinet","POWER ISSUE",
AQ612="AKTIVCO Coupure ENEO &amp; Baisse de tension","POWER ISSUE",
AQ612="Coupure ENEO &amp; Baisse de tension","POWER ISSUE",
AQ612="Defaut GE &amp; POWER Cabinet","POWER ISSUE",
AQ612="Sharing","POWER ISSUE",
AQ612="Sites strategiques &amp; DataCenter","POWER ISSUE",
AQ612="Exclu","Exclu",
AQ612="SAT","TX ISSUE",
AQ612="SPARE-ISSUE","SPARE-ISSUE",
AQ612="Fiber CAmtel","TX ISSUE",
AQ612="Fiber AOF","TX ISSUE",
AQ612="Projet OCM (HUAWEI)","TRAVAUX-HUAWEI",
AQ612="Projet OCM (NOKIA)","TRAVAUX -NOKIA",
AQ612="ACCESS-ISSUE","ACCESS-ISSUE",
AQ612="Projet OCM (ZTE, NOKIA, autres projets)","TRAVAUX OCM",
AQ612="No root CAuse","No root cause",
AQ612="ODU HS","TX ISSUE",
AQ612="IP &amp; VLAN","TX ISSUE",
AQ612="Warehouse HUAWEI","SPARE-ISSUE",
AQ612="SPARE-HS","SPARE-ISSUE",
AQ612="Power Telco","RAN ISSUE",AQ612="no impacts","no impacts"
),"")</f>
        <v>No root cause</v>
      </c>
      <c r="AQ612" s="67" t="s">
        <v>5344</v>
      </c>
      <c r="AR612" s="48" t="str" cm="1">
        <f t="array" ref="AR612">IFERROR(_xlfn.IFS(
AQ612="MPR ISSUE","ACTIVE",
AQ612="BSS Hardware Issue","ACTIVE",
AQ612="Sites strategiques, MLL, Pylone, etc.","PASSIVE",
AQ612="AKTIVCO DEFAUT GE &amp; POWER Cabinet","PASSIVE",
AQ612="AKTIVCO Coupure ENEO &amp; Baisse de tension","PASSIVE",
AQ612="Coupure ENEO &amp; Baisse de tension","PASSIVE",
AQ612="Defaut GE &amp; POWER Cabinet","PASSIVE",
AQ612="Sharing","PASSIVE",
AQ612="Sites strategiques &amp; DataCenter","PASSIVE",
AQ612="Exclu","Exclu",
AQ612="SAT","ACTIVE",
AQ612="SPARE-ISSUE","SPARE-ISSUE",
AQ612="Fiber CAmtel","ACTIVE",
AQ612="Fiber AOF","ACTIVE",
AQ612="Projet OCM (HUAWEI)","PLANNED WORKS",
AQ612="Projet OCM (NOKIA)","PLANNED WORKS",
AQ612="ACCESS-ISSUE","ACCESS-ISSUE",
AQ612="Projet OCM (ZTE, NOKIA, autres projets)","PLANNED WORKS",
AQ612="No root CAuse","No root cause",
AQ612="ODU HS","ACTIVE",
AQ612="IP &amp; VLAN","ACTIVE",
AQ612="Warehouse HUAWEI","SPARE-ISSUE",
AQ612="SPARE-HS","SPARE-ISSUE",
AQ612="Power Telco","ACTIVE", AQ612="no impacts","no impacts"
),"")</f>
        <v>No root cause</v>
      </c>
      <c r="AS612" s="92" t="s">
        <v>5537</v>
      </c>
      <c r="AT612" s="98" t="s">
        <v>2202</v>
      </c>
      <c r="AV612" s="17" t="s">
        <v>5537</v>
      </c>
      <c r="AW612" s="7" t="s">
        <v>5537</v>
      </c>
      <c r="AX612" s="6" t="s">
        <v>5537</v>
      </c>
      <c r="AY612" s="7"/>
      <c r="AZ612" s="3" t="s">
        <v>5537</v>
      </c>
      <c r="BA612" s="18" t="s">
        <v>5537</v>
      </c>
      <c r="BB612" s="18" t="s">
        <v>5537</v>
      </c>
      <c r="BC612" s="18" t="s">
        <v>5537</v>
      </c>
      <c r="BD612" s="18" t="s">
        <v>5537</v>
      </c>
      <c r="BE612" s="18" t="s">
        <v>5537</v>
      </c>
      <c r="BF612" s="18" t="s">
        <v>5537</v>
      </c>
      <c r="BG612" s="18" t="s">
        <v>5537</v>
      </c>
      <c r="BH612" s="18" t="s">
        <v>5537</v>
      </c>
      <c r="BI612" s="18" t="s">
        <v>5537</v>
      </c>
      <c r="BJ612" s="18" t="s">
        <v>5537</v>
      </c>
      <c r="BK612" s="18" t="s">
        <v>5537</v>
      </c>
      <c r="BL612" s="9" t="s">
        <v>5537</v>
      </c>
      <c r="BM612" s="14" t="s">
        <v>5537</v>
      </c>
      <c r="BN612" s="14" t="s">
        <v>5537</v>
      </c>
      <c r="BO612" s="14" t="str">
        <f>_xlfn.XLOOKUP(B612,'[4]cell downs 18042026 17h'!$B:$B,'[4]cell downs 18042026 17h'!$B:$B,"")</f>
        <v/>
      </c>
      <c r="BP612" s="14" t="str">
        <f>_xlfn.XLOOKUP(B612,'[5]Cells Huawei 19042026 15h'!$B:$B,'[5]Cells Huawei 19042026 15h'!$B:$B,"")</f>
        <v/>
      </c>
      <c r="BQ612" s="9" t="str">
        <f>_xlfn.XLOOKUP(B612,'[6]cells down 19042026 9H40'!$B:$B,'[6]cells down 19042026 9H40'!$B:$B,"")</f>
        <v/>
      </c>
      <c r="BR612" s="9" t="s">
        <v>5537</v>
      </c>
      <c r="BS612" s="9" t="s">
        <v>5537</v>
      </c>
      <c r="BT612" s="108"/>
    </row>
    <row r="613" spans="1:72" s="9" customFormat="1" x14ac:dyDescent="0.35">
      <c r="A613" s="1" t="s">
        <v>487</v>
      </c>
      <c r="B613" s="8" t="s">
        <v>488</v>
      </c>
      <c r="C613" s="3" t="str">
        <f>_xlfn.XLOOKUP(B613,'[1]daily break down'!$D:$D,'[1]daily break down'!$E:$E,"")</f>
        <v>CENTRE</v>
      </c>
      <c r="D613" s="1" t="s">
        <v>11</v>
      </c>
      <c r="E613" s="1" t="s">
        <v>5511</v>
      </c>
      <c r="F613" s="3" t="s">
        <v>226</v>
      </c>
      <c r="G613" s="1" t="s">
        <v>489</v>
      </c>
      <c r="H613" s="34" t="str">
        <f>_xlfn.XLOOKUP(B613,[2]CALCULATION!$B:$B,[2]CALCULATION!$H:$H,"")</f>
        <v>ZTE</v>
      </c>
      <c r="I613" s="28">
        <v>33.560748416958454</v>
      </c>
      <c r="J613" s="28">
        <v>0.46818864090995899</v>
      </c>
      <c r="K613" s="28">
        <v>0</v>
      </c>
      <c r="L613" s="28">
        <v>1.4908698667077593</v>
      </c>
      <c r="M613" s="28">
        <v>0.12061863466054884</v>
      </c>
      <c r="N613" s="28">
        <v>0.52262129993465178</v>
      </c>
      <c r="O613" s="28">
        <v>1.2959146256203034</v>
      </c>
      <c r="P613" s="28">
        <v>0</v>
      </c>
      <c r="Q613" s="28">
        <v>9.6966645549933919</v>
      </c>
      <c r="R613" s="28">
        <v>10.81174932155362</v>
      </c>
      <c r="S613" s="93">
        <v>14.178958602643016</v>
      </c>
      <c r="T613" s="93">
        <f>_xlfn.XLOOKUP(B613,'[3]Nur des jours'!$B:$B,'[3]Nur des jours'!$U:$U,"")</f>
        <v>0</v>
      </c>
      <c r="U613" s="93">
        <v>0.75055360083097333</v>
      </c>
      <c r="V613" s="93">
        <v>11.70887159599695</v>
      </c>
      <c r="W613" s="93">
        <v>0</v>
      </c>
      <c r="X613" s="93">
        <v>1.5088476256516726E-2</v>
      </c>
      <c r="Y613" s="93">
        <v>9.4082891736794192</v>
      </c>
      <c r="Z613" s="93">
        <v>0</v>
      </c>
      <c r="AA613" s="93">
        <v>2.2526952370353248</v>
      </c>
      <c r="AB613" s="93">
        <v>22.917201719016187</v>
      </c>
      <c r="AC613" s="93">
        <f>_xlfn.XLOOKUP(B613,'[3]Nur des jours'!$B:$B,'[3]Nur des jours'!$N:$N,"")</f>
        <v>9.4103402076859215</v>
      </c>
      <c r="AD613" s="93">
        <v>9.4103402076859215</v>
      </c>
      <c r="AE613" s="93">
        <v>0.68404659378540289</v>
      </c>
      <c r="AF613" s="93">
        <v>4.0062936424366429</v>
      </c>
      <c r="AG613" s="93"/>
      <c r="AH613" s="93">
        <v>0</v>
      </c>
      <c r="AI613" s="93">
        <v>0</v>
      </c>
      <c r="AJ613" s="93">
        <v>0</v>
      </c>
      <c r="AK613" s="93">
        <v>0</v>
      </c>
      <c r="AL613" s="93">
        <v>0</v>
      </c>
      <c r="AM613" s="49" t="s">
        <v>5559</v>
      </c>
      <c r="AN613" s="49"/>
      <c r="AO613" s="48" t="str" cm="1">
        <f t="array" ref="AO613">IFERROR(_xlfn.IFS(
AQ613="MPR ISSUE","PDH",
AQ613="BSS Hardware Issue","BSS",
AQ613="Sites strategiques, MLL, Pylone, etc.","ENVTECH",
AQ613="AKTIVCO DEFAUT GE &amp; POWER Cabinet","AKTIVCO",
AQ613="AKTIVCO Coupure ENEO &amp; Baisse de tension","AKTIVCO GRID ONLY",
AQ613="Coupure ENEO &amp; Baisse de tension","IHS GRID ONLY",
AQ613="Defaut GE &amp; POWER Cabinet","IHS",
AQ613="Sharing","Partners",
AQ613="Sites strategiques &amp; DataCenter","SST &amp; DC",
AQ613="Exclu","Exclu",
AQ613="SAT","SAT",
AQ613="SPARE-ISSUE","SPARE-ISSUE",
AQ613="Fiber CAmtel","TRANS_FO_CAMTEL",
AQ613="Fiber AOF","Fiber AOF",
AQ613="Projet OCM (HUAWEI)","TRAVAUX-HUAWEI",
AQ613="Projet OCM (NOKIA)","TRAVAUX-NOKIA",
AQ613="ACCESS-ISSUE","ACCESS-ISSUE",
AQ613="Projet OCM (ZTE, NOKIA, autres projets)","TRAVAUX OCM",
AQ613="No root CAuse","No root cause",
AQ613="ODU HS","PDH",
AQ613="IP &amp; VLAN","PDH",
AQ613="Warehouse HUAWEI","SPARE-ISSUE",
AQ613="SPARE-HS","SPARE-ISSUE",
AQ613="Power Telco","BSS",AQ613="no impacts","no impacts"
),"")</f>
        <v>No root cause</v>
      </c>
      <c r="AP613" s="48" t="str" cm="1">
        <f t="array" ref="AP613">IFERROR(_xlfn.IFS(
AQ613="MPR ISSUE","TX ISSUE",
AQ613="BSS Hardware Issue","RAN ISSUE",
AQ613="Sites strategiques, MLL, Pylone, etc.","ENVTECH",
AQ613="AKTIVCO DEFAUT GE &amp; POWER Cabinet","POWER ISSUE",
AQ613="AKTIVCO Coupure ENEO &amp; Baisse de tension","POWER ISSUE",
AQ613="Coupure ENEO &amp; Baisse de tension","POWER ISSUE",
AQ613="Defaut GE &amp; POWER Cabinet","POWER ISSUE",
AQ613="Sharing","POWER ISSUE",
AQ613="Sites strategiques &amp; DataCenter","POWER ISSUE",
AQ613="Exclu","Exclu",
AQ613="SAT","TX ISSUE",
AQ613="SPARE-ISSUE","SPARE-ISSUE",
AQ613="Fiber CAmtel","TX ISSUE",
AQ613="Fiber AOF","TX ISSUE",
AQ613="Projet OCM (HUAWEI)","TRAVAUX-HUAWEI",
AQ613="Projet OCM (NOKIA)","TRAVAUX -NOKIA",
AQ613="ACCESS-ISSUE","ACCESS-ISSUE",
AQ613="Projet OCM (ZTE, NOKIA, autres projets)","TRAVAUX OCM",
AQ613="No root CAuse","No root cause",
AQ613="ODU HS","TX ISSUE",
AQ613="IP &amp; VLAN","TX ISSUE",
AQ613="Warehouse HUAWEI","SPARE-ISSUE",
AQ613="SPARE-HS","SPARE-ISSUE",
AQ613="Power Telco","RAN ISSUE",AQ613="no impacts","no impacts"
),"")</f>
        <v>No root cause</v>
      </c>
      <c r="AQ613" s="127" t="s">
        <v>5344</v>
      </c>
      <c r="AR613" s="48" t="str" cm="1">
        <f t="array" ref="AR613">IFERROR(_xlfn.IFS(
AQ613="MPR ISSUE","ACTIVE",
AQ613="BSS Hardware Issue","ACTIVE",
AQ613="Sites strategiques, MLL, Pylone, etc.","PASSIVE",
AQ613="AKTIVCO DEFAUT GE &amp; POWER Cabinet","PASSIVE",
AQ613="AKTIVCO Coupure ENEO &amp; Baisse de tension","PASSIVE",
AQ613="Coupure ENEO &amp; Baisse de tension","PASSIVE",
AQ613="Defaut GE &amp; POWER Cabinet","PASSIVE",
AQ613="Sharing","PASSIVE",
AQ613="Sites strategiques &amp; DataCenter","PASSIVE",
AQ613="Exclu","Exclu",
AQ613="SAT","ACTIVE",
AQ613="SPARE-ISSUE","SPARE-ISSUE",
AQ613="Fiber CAmtel","ACTIVE",
AQ613="Fiber AOF","ACTIVE",
AQ613="Projet OCM (HUAWEI)","PLANNED WORKS",
AQ613="Projet OCM (NOKIA)","PLANNED WORKS",
AQ613="ACCESS-ISSUE","ACCESS-ISSUE",
AQ613="Projet OCM (ZTE, NOKIA, autres projets)","PLANNED WORKS",
AQ613="No root CAuse","No root cause",
AQ613="ODU HS","ACTIVE",
AQ613="IP &amp; VLAN","ACTIVE",
AQ613="Warehouse HUAWEI","SPARE-ISSUE",
AQ613="SPARE-HS","SPARE-ISSUE",
AQ613="Power Telco","ACTIVE", AQ613="no impacts","no impacts"
),"")</f>
        <v>No root cause</v>
      </c>
      <c r="AS613" s="92" t="s">
        <v>5537</v>
      </c>
      <c r="AT613" s="98" t="s">
        <v>488</v>
      </c>
      <c r="AV613" s="17" t="s">
        <v>5537</v>
      </c>
      <c r="AW613" s="7" t="s">
        <v>5537</v>
      </c>
      <c r="AX613" s="6" t="s">
        <v>5537</v>
      </c>
      <c r="AY613" s="7"/>
      <c r="AZ613" s="3" t="s">
        <v>5537</v>
      </c>
      <c r="BA613" s="18" t="s">
        <v>5537</v>
      </c>
      <c r="BB613" s="18" t="s">
        <v>5537</v>
      </c>
      <c r="BC613" s="18" t="s">
        <v>5537</v>
      </c>
      <c r="BD613" s="18" t="s">
        <v>5537</v>
      </c>
      <c r="BE613" s="18" t="s">
        <v>5537</v>
      </c>
      <c r="BF613" s="18" t="s">
        <v>5537</v>
      </c>
      <c r="BG613" s="18" t="s">
        <v>5537</v>
      </c>
      <c r="BH613" s="18" t="s">
        <v>5537</v>
      </c>
      <c r="BI613" s="18" t="s">
        <v>5537</v>
      </c>
      <c r="BJ613" s="18" t="s">
        <v>5537</v>
      </c>
      <c r="BK613" s="18" t="s">
        <v>5537</v>
      </c>
      <c r="BL613" s="9" t="s">
        <v>5537</v>
      </c>
      <c r="BM613" s="14" t="s">
        <v>5537</v>
      </c>
      <c r="BN613" s="14" t="s">
        <v>5537</v>
      </c>
      <c r="BO613" s="14" t="str">
        <f>_xlfn.XLOOKUP(B613,'[4]cell downs 18042026 17h'!$B:$B,'[4]cell downs 18042026 17h'!$B:$B,"")</f>
        <v/>
      </c>
      <c r="BP613" s="14" t="str">
        <f>_xlfn.XLOOKUP(B613,'[5]Cells Huawei 19042026 15h'!$B:$B,'[5]Cells Huawei 19042026 15h'!$B:$B,"")</f>
        <v/>
      </c>
      <c r="BQ613" s="9" t="str">
        <f>_xlfn.XLOOKUP(B613,'[6]cells down 19042026 9H40'!$B:$B,'[6]cells down 19042026 9H40'!$B:$B,"")</f>
        <v/>
      </c>
      <c r="BR613" s="9" t="s">
        <v>5537</v>
      </c>
      <c r="BS613" s="9" t="s">
        <v>5577</v>
      </c>
      <c r="BT613" s="108"/>
    </row>
    <row r="614" spans="1:72" s="9" customFormat="1" x14ac:dyDescent="0.35">
      <c r="A614" s="1" t="s">
        <v>1930</v>
      </c>
      <c r="B614" s="8" t="s">
        <v>1931</v>
      </c>
      <c r="C614" s="3" t="str">
        <f>_xlfn.XLOOKUP(B614,'[1]daily break down'!$D:$D,'[1]daily break down'!$E:$E,"")</f>
        <v>Douala</v>
      </c>
      <c r="D614" s="1" t="s">
        <v>21</v>
      </c>
      <c r="E614" s="1" t="s">
        <v>30</v>
      </c>
      <c r="F614" s="3" t="s">
        <v>31</v>
      </c>
      <c r="G614" s="1" t="s">
        <v>32</v>
      </c>
      <c r="H614" s="34" t="str">
        <f>_xlfn.XLOOKUP(B614,[2]CALCULATION!$B:$B,[2]CALCULATION!$H:$H,"")</f>
        <v>ZTE</v>
      </c>
      <c r="I614" s="28">
        <v>0</v>
      </c>
      <c r="J614" s="28">
        <v>0</v>
      </c>
      <c r="K614" s="28">
        <v>0</v>
      </c>
      <c r="L614" s="28">
        <v>2.0510340065006218E-3</v>
      </c>
      <c r="M614" s="28">
        <v>0</v>
      </c>
      <c r="N614" s="28">
        <v>0.20822453935559734</v>
      </c>
      <c r="O614" s="28">
        <v>6.6168140557538904E-2</v>
      </c>
      <c r="P614" s="28">
        <v>0</v>
      </c>
      <c r="Q614" s="28">
        <v>0</v>
      </c>
      <c r="R614" s="28">
        <v>0</v>
      </c>
      <c r="S614" s="93">
        <v>0</v>
      </c>
      <c r="T614" s="93">
        <f>_xlfn.XLOOKUP(B614,'[3]Nur des jours'!$B:$B,'[3]Nur des jours'!$U:$U,"")</f>
        <v>0</v>
      </c>
      <c r="U614" s="93">
        <v>0</v>
      </c>
      <c r="V614" s="93">
        <v>0</v>
      </c>
      <c r="W614" s="93">
        <v>0</v>
      </c>
      <c r="X614" s="93">
        <v>0</v>
      </c>
      <c r="Y614" s="93">
        <v>0</v>
      </c>
      <c r="Z614" s="93">
        <v>0</v>
      </c>
      <c r="AA614" s="93">
        <v>0</v>
      </c>
      <c r="AB614" s="93">
        <v>0</v>
      </c>
      <c r="AC614" s="93">
        <f>_xlfn.XLOOKUP(B614,'[3]Nur des jours'!$B:$B,'[3]Nur des jours'!$N:$N,"")</f>
        <v>38.226761606355566</v>
      </c>
      <c r="AD614" s="93">
        <v>38.226761606355566</v>
      </c>
      <c r="AE614" s="93">
        <v>4.5224229738637609</v>
      </c>
      <c r="AF614" s="93">
        <v>3.9160303110723036</v>
      </c>
      <c r="AG614" s="93"/>
      <c r="AH614" s="93">
        <v>0</v>
      </c>
      <c r="AI614" s="93">
        <v>0</v>
      </c>
      <c r="AJ614" s="93">
        <v>0</v>
      </c>
      <c r="AK614" s="93">
        <v>0</v>
      </c>
      <c r="AL614" s="93">
        <v>0</v>
      </c>
      <c r="AM614" s="49" t="s">
        <v>5559</v>
      </c>
      <c r="AN614" s="49"/>
      <c r="AO614" s="48" t="str" cm="1">
        <f t="array" ref="AO614">IFERROR(_xlfn.IFS(
AQ614="MPR ISSUE","PDH",
AQ614="BSS Hardware Issue","BSS",
AQ614="Sites strategiques, MLL, Pylone, etc.","ENVTECH",
AQ614="AKTIVCO DEFAUT GE &amp; POWER Cabinet","AKTIVCO",
AQ614="AKTIVCO Coupure ENEO &amp; Baisse de tension","AKTIVCO GRID ONLY",
AQ614="Coupure ENEO &amp; Baisse de tension","IHS GRID ONLY",
AQ614="Defaut GE &amp; POWER Cabinet","IHS",
AQ614="Sharing","Partners",
AQ614="Sites strategiques &amp; DataCenter","SST &amp; DC",
AQ614="Exclu","Exclu",
AQ614="SAT","SAT",
AQ614="SPARE-ISSUE","SPARE-ISSUE",
AQ614="Fiber CAmtel","TRANS_FO_CAMTEL",
AQ614="Fiber AOF","Fiber AOF",
AQ614="Projet OCM (HUAWEI)","TRAVAUX-HUAWEI",
AQ614="Projet OCM (NOKIA)","TRAVAUX-NOKIA",
AQ614="ACCESS-ISSUE","ACCESS-ISSUE",
AQ614="Projet OCM (ZTE, NOKIA, autres projets)","TRAVAUX OCM",
AQ614="No root CAuse","No root cause",
AQ614="ODU HS","PDH",
AQ614="IP &amp; VLAN","PDH",
AQ614="Warehouse HUAWEI","SPARE-ISSUE",
AQ614="SPARE-HS","SPARE-ISSUE",
AQ614="Power Telco","BSS",AQ614="no impacts","no impacts"
),"")</f>
        <v>No root cause</v>
      </c>
      <c r="AP614" s="48" t="str" cm="1">
        <f t="array" ref="AP614">IFERROR(_xlfn.IFS(
AQ614="MPR ISSUE","TX ISSUE",
AQ614="BSS Hardware Issue","RAN ISSUE",
AQ614="Sites strategiques, MLL, Pylone, etc.","ENVTECH",
AQ614="AKTIVCO DEFAUT GE &amp; POWER Cabinet","POWER ISSUE",
AQ614="AKTIVCO Coupure ENEO &amp; Baisse de tension","POWER ISSUE",
AQ614="Coupure ENEO &amp; Baisse de tension","POWER ISSUE",
AQ614="Defaut GE &amp; POWER Cabinet","POWER ISSUE",
AQ614="Sharing","POWER ISSUE",
AQ614="Sites strategiques &amp; DataCenter","POWER ISSUE",
AQ614="Exclu","Exclu",
AQ614="SAT","TX ISSUE",
AQ614="SPARE-ISSUE","SPARE-ISSUE",
AQ614="Fiber CAmtel","TX ISSUE",
AQ614="Fiber AOF","TX ISSUE",
AQ614="Projet OCM (HUAWEI)","TRAVAUX-HUAWEI",
AQ614="Projet OCM (NOKIA)","TRAVAUX -NOKIA",
AQ614="ACCESS-ISSUE","ACCESS-ISSUE",
AQ614="Projet OCM (ZTE, NOKIA, autres projets)","TRAVAUX OCM",
AQ614="No root CAuse","No root cause",
AQ614="ODU HS","TX ISSUE",
AQ614="IP &amp; VLAN","TX ISSUE",
AQ614="Warehouse HUAWEI","SPARE-ISSUE",
AQ614="SPARE-HS","SPARE-ISSUE",
AQ614="Power Telco","RAN ISSUE",AQ614="no impacts","no impacts"
),"")</f>
        <v>No root cause</v>
      </c>
      <c r="AQ614" s="67" t="s">
        <v>5344</v>
      </c>
      <c r="AR614" s="48" t="str" cm="1">
        <f t="array" ref="AR614">IFERROR(_xlfn.IFS(
AQ614="MPR ISSUE","ACTIVE",
AQ614="BSS Hardware Issue","ACTIVE",
AQ614="Sites strategiques, MLL, Pylone, etc.","PASSIVE",
AQ614="AKTIVCO DEFAUT GE &amp; POWER Cabinet","PASSIVE",
AQ614="AKTIVCO Coupure ENEO &amp; Baisse de tension","PASSIVE",
AQ614="Coupure ENEO &amp; Baisse de tension","PASSIVE",
AQ614="Defaut GE &amp; POWER Cabinet","PASSIVE",
AQ614="Sharing","PASSIVE",
AQ614="Sites strategiques &amp; DataCenter","PASSIVE",
AQ614="Exclu","Exclu",
AQ614="SAT","ACTIVE",
AQ614="SPARE-ISSUE","SPARE-ISSUE",
AQ614="Fiber CAmtel","ACTIVE",
AQ614="Fiber AOF","ACTIVE",
AQ614="Projet OCM (HUAWEI)","PLANNED WORKS",
AQ614="Projet OCM (NOKIA)","PLANNED WORKS",
AQ614="ACCESS-ISSUE","ACCESS-ISSUE",
AQ614="Projet OCM (ZTE, NOKIA, autres projets)","PLANNED WORKS",
AQ614="No root CAuse","No root cause",
AQ614="ODU HS","ACTIVE",
AQ614="IP &amp; VLAN","ACTIVE",
AQ614="Warehouse HUAWEI","SPARE-ISSUE",
AQ614="SPARE-HS","SPARE-ISSUE",
AQ614="Power Telco","ACTIVE", AQ614="no impacts","no impacts"
),"")</f>
        <v>No root cause</v>
      </c>
      <c r="AS614" s="92" t="s">
        <v>5537</v>
      </c>
      <c r="AT614" s="98" t="s">
        <v>1931</v>
      </c>
      <c r="AV614" s="17" t="s">
        <v>5537</v>
      </c>
      <c r="AW614" s="7" t="s">
        <v>5537</v>
      </c>
      <c r="AX614" s="6" t="s">
        <v>5537</v>
      </c>
      <c r="AY614" s="7"/>
      <c r="AZ614" s="3" t="s">
        <v>5537</v>
      </c>
      <c r="BA614" s="18" t="s">
        <v>5537</v>
      </c>
      <c r="BB614" s="18" t="s">
        <v>5537</v>
      </c>
      <c r="BC614" s="18" t="s">
        <v>5537</v>
      </c>
      <c r="BD614" s="18" t="s">
        <v>5537</v>
      </c>
      <c r="BE614" s="18" t="s">
        <v>5537</v>
      </c>
      <c r="BF614" s="18" t="s">
        <v>5537</v>
      </c>
      <c r="BG614" s="18" t="s">
        <v>5537</v>
      </c>
      <c r="BH614" s="18" t="s">
        <v>5537</v>
      </c>
      <c r="BI614" s="18" t="s">
        <v>5537</v>
      </c>
      <c r="BJ614" s="18" t="s">
        <v>5537</v>
      </c>
      <c r="BK614" s="18" t="s">
        <v>5537</v>
      </c>
      <c r="BL614" s="9" t="s">
        <v>5537</v>
      </c>
      <c r="BM614" s="14" t="s">
        <v>5537</v>
      </c>
      <c r="BN614" s="14" t="s">
        <v>5537</v>
      </c>
      <c r="BO614" s="14" t="str">
        <f>_xlfn.XLOOKUP(B614,'[4]cell downs 18042026 17h'!$B:$B,'[4]cell downs 18042026 17h'!$B:$B,"")</f>
        <v/>
      </c>
      <c r="BP614" s="14" t="str">
        <f>_xlfn.XLOOKUP(B614,'[5]Cells Huawei 19042026 15h'!$B:$B,'[5]Cells Huawei 19042026 15h'!$B:$B,"")</f>
        <v/>
      </c>
      <c r="BQ614" s="9" t="str">
        <f>_xlfn.XLOOKUP(B614,'[6]cells down 19042026 9H40'!$B:$B,'[6]cells down 19042026 9H40'!$B:$B,"")</f>
        <v/>
      </c>
      <c r="BR614" s="9" t="s">
        <v>5537</v>
      </c>
      <c r="BS614" s="9" t="s">
        <v>318</v>
      </c>
      <c r="BT614" s="108"/>
    </row>
    <row r="615" spans="1:72" s="9" customFormat="1" x14ac:dyDescent="0.35">
      <c r="A615" s="1" t="s">
        <v>248</v>
      </c>
      <c r="B615" s="8" t="s">
        <v>249</v>
      </c>
      <c r="C615" s="3" t="str">
        <f>_xlfn.XLOOKUP(B615,'[1]daily break down'!$D:$D,'[1]daily break down'!$E:$E,"")</f>
        <v>NORD-OUEST</v>
      </c>
      <c r="D615" s="1" t="s">
        <v>11</v>
      </c>
      <c r="E615" s="1" t="s">
        <v>12</v>
      </c>
      <c r="F615" s="3" t="s">
        <v>51</v>
      </c>
      <c r="G615" s="1" t="s">
        <v>52</v>
      </c>
      <c r="H615" s="32" t="str">
        <f>_xlfn.XLOOKUP(B615,[2]CALCULATION!$B:$B,[2]CALCULATION!$H:$H,"")</f>
        <v>Huawei</v>
      </c>
      <c r="I615" s="28">
        <v>0.39757956585138959</v>
      </c>
      <c r="J615" s="28">
        <v>1.2561780711291459</v>
      </c>
      <c r="K615" s="28">
        <v>0</v>
      </c>
      <c r="L615" s="28">
        <v>6.7607966430102184</v>
      </c>
      <c r="M615" s="28">
        <v>9.9894273655734462</v>
      </c>
      <c r="N615" s="28">
        <v>0.23479880604851711</v>
      </c>
      <c r="O615" s="28">
        <v>1.4175320246666268</v>
      </c>
      <c r="P615" s="28">
        <v>0</v>
      </c>
      <c r="Q615" s="28">
        <v>0</v>
      </c>
      <c r="R615" s="28">
        <v>0</v>
      </c>
      <c r="S615" s="93">
        <v>1.0148159562598272E-2</v>
      </c>
      <c r="T615" s="93">
        <f>_xlfn.XLOOKUP(B615,'[3]Nur des jours'!$B:$B,'[3]Nur des jours'!$U:$U,"")</f>
        <v>3.0854685489094921E-3</v>
      </c>
      <c r="U615" s="93">
        <v>4.7178775971441036</v>
      </c>
      <c r="V615" s="93">
        <v>0</v>
      </c>
      <c r="W615" s="93">
        <v>3.0854685489094921E-3</v>
      </c>
      <c r="X615" s="93">
        <v>0</v>
      </c>
      <c r="Y615" s="93">
        <v>0</v>
      </c>
      <c r="Z615" s="93">
        <v>0.23795561491069617</v>
      </c>
      <c r="AA615" s="93">
        <v>1.1014944368823714</v>
      </c>
      <c r="AB615" s="93">
        <v>0</v>
      </c>
      <c r="AC615" s="93">
        <f>_xlfn.XLOOKUP(B615,'[3]Nur des jours'!$B:$B,'[3]Nur des jours'!$N:$N,"")</f>
        <v>1.1643630879511919</v>
      </c>
      <c r="AD615" s="93">
        <v>1.1643630879511919</v>
      </c>
      <c r="AE615" s="93">
        <v>3.9114645310230483</v>
      </c>
      <c r="AF615" s="93">
        <v>3.8214330556768341</v>
      </c>
      <c r="AG615" s="93"/>
      <c r="AH615" s="93">
        <v>0</v>
      </c>
      <c r="AI615" s="93">
        <v>0</v>
      </c>
      <c r="AJ615" s="93">
        <v>0</v>
      </c>
      <c r="AK615" s="93">
        <v>0</v>
      </c>
      <c r="AL615" s="93">
        <v>0</v>
      </c>
      <c r="AM615" s="49" t="s">
        <v>5559</v>
      </c>
      <c r="AN615" s="49"/>
      <c r="AO615" s="48" t="str" cm="1">
        <f t="array" ref="AO615">IFERROR(_xlfn.IFS(
AQ615="MPR ISSUE","PDH",
AQ615="BSS Hardware Issue","BSS",
AQ615="Sites strategiques, MLL, Pylone, etc.","ENVTECH",
AQ615="AKTIVCO DEFAUT GE &amp; POWER Cabinet","AKTIVCO",
AQ615="AKTIVCO Coupure ENEO &amp; Baisse de tension","AKTIVCO GRID ONLY",
AQ615="Coupure ENEO &amp; Baisse de tension","IHS GRID ONLY",
AQ615="Defaut GE &amp; POWER Cabinet","IHS",
AQ615="Sharing","Partners",
AQ615="Sites strategiques &amp; DataCenter","SST &amp; DC",
AQ615="Exclu","Exclu",
AQ615="SAT","SAT",
AQ615="SPARE-ISSUE","SPARE-ISSUE",
AQ615="Fiber CAmtel","TRANS_FO_CAMTEL",
AQ615="Fiber AOF","Fiber AOF",
AQ615="Projet OCM (HUAWEI)","TRAVAUX-HUAWEI",
AQ615="Projet OCM (NOKIA)","TRAVAUX-NOKIA",
AQ615="ACCESS-ISSUE","ACCESS-ISSUE",
AQ615="Projet OCM (ZTE, NOKIA, autres projets)","TRAVAUX OCM",
AQ615="No root CAuse","No root cause",
AQ615="ODU HS","PDH",
AQ615="IP &amp; VLAN","PDH",
AQ615="Warehouse HUAWEI","SPARE-ISSUE",
AQ615="SPARE-HS","SPARE-ISSUE",
AQ615="Power Telco","BSS",AQ615="no impacts","no impacts"
),"")</f>
        <v>No root cause</v>
      </c>
      <c r="AP615" s="48" t="str" cm="1">
        <f t="array" ref="AP615">IFERROR(_xlfn.IFS(
AQ615="MPR ISSUE","TX ISSUE",
AQ615="BSS Hardware Issue","RAN ISSUE",
AQ615="Sites strategiques, MLL, Pylone, etc.","ENVTECH",
AQ615="AKTIVCO DEFAUT GE &amp; POWER Cabinet","POWER ISSUE",
AQ615="AKTIVCO Coupure ENEO &amp; Baisse de tension","POWER ISSUE",
AQ615="Coupure ENEO &amp; Baisse de tension","POWER ISSUE",
AQ615="Defaut GE &amp; POWER Cabinet","POWER ISSUE",
AQ615="Sharing","POWER ISSUE",
AQ615="Sites strategiques &amp; DataCenter","POWER ISSUE",
AQ615="Exclu","Exclu",
AQ615="SAT","TX ISSUE",
AQ615="SPARE-ISSUE","SPARE-ISSUE",
AQ615="Fiber CAmtel","TX ISSUE",
AQ615="Fiber AOF","TX ISSUE",
AQ615="Projet OCM (HUAWEI)","TRAVAUX-HUAWEI",
AQ615="Projet OCM (NOKIA)","TRAVAUX -NOKIA",
AQ615="ACCESS-ISSUE","ACCESS-ISSUE",
AQ615="Projet OCM (ZTE, NOKIA, autres projets)","TRAVAUX OCM",
AQ615="No root CAuse","No root cause",
AQ615="ODU HS","TX ISSUE",
AQ615="IP &amp; VLAN","TX ISSUE",
AQ615="Warehouse HUAWEI","SPARE-ISSUE",
AQ615="SPARE-HS","SPARE-ISSUE",
AQ615="Power Telco","RAN ISSUE",AQ615="no impacts","no impacts"
),"")</f>
        <v>No root cause</v>
      </c>
      <c r="AQ615" s="127" t="s">
        <v>5344</v>
      </c>
      <c r="AR615" s="48" t="str" cm="1">
        <f t="array" ref="AR615">IFERROR(_xlfn.IFS(
AQ615="MPR ISSUE","ACTIVE",
AQ615="BSS Hardware Issue","ACTIVE",
AQ615="Sites strategiques, MLL, Pylone, etc.","PASSIVE",
AQ615="AKTIVCO DEFAUT GE &amp; POWER Cabinet","PASSIVE",
AQ615="AKTIVCO Coupure ENEO &amp; Baisse de tension","PASSIVE",
AQ615="Coupure ENEO &amp; Baisse de tension","PASSIVE",
AQ615="Defaut GE &amp; POWER Cabinet","PASSIVE",
AQ615="Sharing","PASSIVE",
AQ615="Sites strategiques &amp; DataCenter","PASSIVE",
AQ615="Exclu","Exclu",
AQ615="SAT","ACTIVE",
AQ615="SPARE-ISSUE","SPARE-ISSUE",
AQ615="Fiber CAmtel","ACTIVE",
AQ615="Fiber AOF","ACTIVE",
AQ615="Projet OCM (HUAWEI)","PLANNED WORKS",
AQ615="Projet OCM (NOKIA)","PLANNED WORKS",
AQ615="ACCESS-ISSUE","ACCESS-ISSUE",
AQ615="Projet OCM (ZTE, NOKIA, autres projets)","PLANNED WORKS",
AQ615="No root CAuse","No root cause",
AQ615="ODU HS","ACTIVE",
AQ615="IP &amp; VLAN","ACTIVE",
AQ615="Warehouse HUAWEI","SPARE-ISSUE",
AQ615="SPARE-HS","SPARE-ISSUE",
AQ615="Power Telco","ACTIVE", AQ615="no impacts","no impacts"
),"")</f>
        <v>No root cause</v>
      </c>
      <c r="AS615" s="92" t="s">
        <v>5537</v>
      </c>
      <c r="AT615" s="98" t="s">
        <v>249</v>
      </c>
      <c r="AV615" s="17" t="s">
        <v>5537</v>
      </c>
      <c r="AW615" s="7" t="s">
        <v>5537</v>
      </c>
      <c r="AX615" s="6" t="s">
        <v>5537</v>
      </c>
      <c r="AY615" s="7"/>
      <c r="AZ615" s="3" t="s">
        <v>5537</v>
      </c>
      <c r="BA615" s="18" t="s">
        <v>5537</v>
      </c>
      <c r="BB615" s="18" t="s">
        <v>5537</v>
      </c>
      <c r="BC615" s="18" t="s">
        <v>5537</v>
      </c>
      <c r="BD615" s="18" t="s">
        <v>5537</v>
      </c>
      <c r="BE615" s="18" t="s">
        <v>5537</v>
      </c>
      <c r="BF615" s="18" t="s">
        <v>5537</v>
      </c>
      <c r="BG615" s="18" t="s">
        <v>5537</v>
      </c>
      <c r="BH615" s="18" t="s">
        <v>5537</v>
      </c>
      <c r="BI615" s="18" t="s">
        <v>5537</v>
      </c>
      <c r="BJ615" s="18" t="s">
        <v>5537</v>
      </c>
      <c r="BK615" s="18" t="s">
        <v>5537</v>
      </c>
      <c r="BL615" s="9" t="s">
        <v>5537</v>
      </c>
      <c r="BM615" s="14" t="s">
        <v>5537</v>
      </c>
      <c r="BN615" s="14" t="s">
        <v>5537</v>
      </c>
      <c r="BO615" s="14" t="str">
        <f>_xlfn.XLOOKUP(B615,'[4]cell downs 18042026 17h'!$B:$B,'[4]cell downs 18042026 17h'!$B:$B,"")</f>
        <v/>
      </c>
      <c r="BP615" s="14" t="str">
        <f>_xlfn.XLOOKUP(B615,'[5]Cells Huawei 19042026 15h'!$B:$B,'[5]Cells Huawei 19042026 15h'!$B:$B,"")</f>
        <v/>
      </c>
      <c r="BQ615" s="9" t="str">
        <f>_xlfn.XLOOKUP(B615,'[6]cells down 19042026 9H40'!$B:$B,'[6]cells down 19042026 9H40'!$B:$B,"")</f>
        <v/>
      </c>
      <c r="BR615" s="9" t="s">
        <v>249</v>
      </c>
      <c r="BS615" s="9" t="s">
        <v>5577</v>
      </c>
      <c r="BT615" s="108"/>
    </row>
    <row r="616" spans="1:72" s="9" customFormat="1" ht="24" customHeight="1" x14ac:dyDescent="0.35">
      <c r="A616" s="1" t="s">
        <v>576</v>
      </c>
      <c r="B616" s="8" t="s">
        <v>577</v>
      </c>
      <c r="C616" s="3" t="str">
        <f>_xlfn.XLOOKUP(B616,'[1]daily break down'!$D:$D,'[1]daily break down'!$E:$E,"")</f>
        <v>Douala</v>
      </c>
      <c r="D616" s="1" t="s">
        <v>5490</v>
      </c>
      <c r="E616" s="1" t="s">
        <v>5490</v>
      </c>
      <c r="F616" s="3" t="s">
        <v>31</v>
      </c>
      <c r="G616" s="1" t="s">
        <v>32</v>
      </c>
      <c r="H616" s="34" t="str">
        <f>_xlfn.XLOOKUP(B616,[2]CALCULATION!$B:$B,[2]CALCULATION!$H:$H,"")</f>
        <v>ZTE</v>
      </c>
      <c r="I616" s="28">
        <v>0</v>
      </c>
      <c r="J616" s="28">
        <v>0</v>
      </c>
      <c r="K616" s="28">
        <v>1.2265896762005855</v>
      </c>
      <c r="L616" s="28">
        <v>1.123181892116325</v>
      </c>
      <c r="M616" s="28">
        <v>1.9141141102578807</v>
      </c>
      <c r="N616" s="28">
        <v>0</v>
      </c>
      <c r="O616" s="28">
        <v>0</v>
      </c>
      <c r="P616" s="28">
        <v>0</v>
      </c>
      <c r="Q616" s="28">
        <v>1.1370397479689407</v>
      </c>
      <c r="R616" s="28">
        <v>0</v>
      </c>
      <c r="S616" s="93">
        <v>1.1101444498663087</v>
      </c>
      <c r="T616" s="93">
        <f>_xlfn.XLOOKUP(B616,'[3]Nur des jours'!$B:$B,'[3]Nur des jours'!$U:$U,"")</f>
        <v>1.6854327360722312</v>
      </c>
      <c r="U616" s="93">
        <v>0</v>
      </c>
      <c r="V616" s="93">
        <v>0</v>
      </c>
      <c r="W616" s="93">
        <v>1.6854327360722312</v>
      </c>
      <c r="X616" s="93">
        <v>1.6139497421761069</v>
      </c>
      <c r="Y616" s="93">
        <v>1.6165001583754945</v>
      </c>
      <c r="Z616" s="93">
        <v>0</v>
      </c>
      <c r="AA616" s="93">
        <v>0</v>
      </c>
      <c r="AB616" s="93">
        <v>1.3795968130855238</v>
      </c>
      <c r="AC616" s="93">
        <f>_xlfn.XLOOKUP(B616,'[3]Nur des jours'!$B:$B,'[3]Nur des jours'!$N:$N,"")</f>
        <v>0.78431540408580314</v>
      </c>
      <c r="AD616" s="93">
        <v>0.78431540408580314</v>
      </c>
      <c r="AE616" s="93">
        <v>0</v>
      </c>
      <c r="AF616" s="93">
        <v>3.638659173080161</v>
      </c>
      <c r="AG616" s="93"/>
      <c r="AH616" s="93">
        <v>0</v>
      </c>
      <c r="AI616" s="93">
        <v>0</v>
      </c>
      <c r="AJ616" s="93">
        <v>0</v>
      </c>
      <c r="AK616" s="93">
        <v>0</v>
      </c>
      <c r="AL616" s="93">
        <v>0</v>
      </c>
      <c r="AM616" s="49" t="s">
        <v>5559</v>
      </c>
      <c r="AN616" s="49"/>
      <c r="AO616" s="48" t="str" cm="1">
        <f t="array" ref="AO616">IFERROR(_xlfn.IFS(
AQ616="MPR ISSUE","PDH",
AQ616="BSS Hardware Issue","BSS",
AQ616="Sites strategiques, MLL, Pylone, etc.","ENVTECH",
AQ616="AKTIVCO DEFAUT GE &amp; POWER Cabinet","AKTIVCO",
AQ616="AKTIVCO Coupure ENEO &amp; Baisse de tension","AKTIVCO GRID ONLY",
AQ616="Coupure ENEO &amp; Baisse de tension","IHS GRID ONLY",
AQ616="Defaut GE &amp; POWER Cabinet","IHS",
AQ616="Sharing","Partners",
AQ616="Sites strategiques &amp; DataCenter","SST &amp; DC",
AQ616="Exclu","Exclu",
AQ616="SAT","SAT",
AQ616="SPARE-ISSUE","SPARE-ISSUE",
AQ616="Fiber CAmtel","TRANS_FO_CAMTEL",
AQ616="Fiber AOF","Fiber AOF",
AQ616="Projet OCM (HUAWEI)","TRAVAUX-HUAWEI",
AQ616="Projet OCM (NOKIA)","TRAVAUX-NOKIA",
AQ616="ACCESS-ISSUE","ACCESS-ISSUE",
AQ616="Projet OCM (ZTE, NOKIA, autres projets)","TRAVAUX OCM",
AQ616="No root CAuse","No root cause",
AQ616="ODU HS","PDH",
AQ616="IP &amp; VLAN","PDH",
AQ616="Warehouse HUAWEI","SPARE-ISSUE",
AQ616="SPARE-HS","SPARE-ISSUE",
AQ616="Power Telco","BSS",AQ616="no impacts","no impacts"
),"")</f>
        <v>No root cause</v>
      </c>
      <c r="AP616" s="48" t="str" cm="1">
        <f t="array" ref="AP616">IFERROR(_xlfn.IFS(
AQ616="MPR ISSUE","TX ISSUE",
AQ616="BSS Hardware Issue","RAN ISSUE",
AQ616="Sites strategiques, MLL, Pylone, etc.","ENVTECH",
AQ616="AKTIVCO DEFAUT GE &amp; POWER Cabinet","POWER ISSUE",
AQ616="AKTIVCO Coupure ENEO &amp; Baisse de tension","POWER ISSUE",
AQ616="Coupure ENEO &amp; Baisse de tension","POWER ISSUE",
AQ616="Defaut GE &amp; POWER Cabinet","POWER ISSUE",
AQ616="Sharing","POWER ISSUE",
AQ616="Sites strategiques &amp; DataCenter","POWER ISSUE",
AQ616="Exclu","Exclu",
AQ616="SAT","TX ISSUE",
AQ616="SPARE-ISSUE","SPARE-ISSUE",
AQ616="Fiber CAmtel","TX ISSUE",
AQ616="Fiber AOF","TX ISSUE",
AQ616="Projet OCM (HUAWEI)","TRAVAUX-HUAWEI",
AQ616="Projet OCM (NOKIA)","TRAVAUX -NOKIA",
AQ616="ACCESS-ISSUE","ACCESS-ISSUE",
AQ616="Projet OCM (ZTE, NOKIA, autres projets)","TRAVAUX OCM",
AQ616="No root CAuse","No root cause",
AQ616="ODU HS","TX ISSUE",
AQ616="IP &amp; VLAN","TX ISSUE",
AQ616="Warehouse HUAWEI","SPARE-ISSUE",
AQ616="SPARE-HS","SPARE-ISSUE",
AQ616="Power Telco","RAN ISSUE",AQ616="no impacts","no impacts"
),"")</f>
        <v>No root cause</v>
      </c>
      <c r="AQ616" s="67" t="s">
        <v>5344</v>
      </c>
      <c r="AR616" s="48" t="str" cm="1">
        <f t="array" ref="AR616">IFERROR(_xlfn.IFS(
AQ616="MPR ISSUE","ACTIVE",
AQ616="BSS Hardware Issue","ACTIVE",
AQ616="Sites strategiques, MLL, Pylone, etc.","PASSIVE",
AQ616="AKTIVCO DEFAUT GE &amp; POWER Cabinet","PASSIVE",
AQ616="AKTIVCO Coupure ENEO &amp; Baisse de tension","PASSIVE",
AQ616="Coupure ENEO &amp; Baisse de tension","PASSIVE",
AQ616="Defaut GE &amp; POWER Cabinet","PASSIVE",
AQ616="Sharing","PASSIVE",
AQ616="Sites strategiques &amp; DataCenter","PASSIVE",
AQ616="Exclu","Exclu",
AQ616="SAT","ACTIVE",
AQ616="SPARE-ISSUE","SPARE-ISSUE",
AQ616="Fiber CAmtel","ACTIVE",
AQ616="Fiber AOF","ACTIVE",
AQ616="Projet OCM (HUAWEI)","PLANNED WORKS",
AQ616="Projet OCM (NOKIA)","PLANNED WORKS",
AQ616="ACCESS-ISSUE","ACCESS-ISSUE",
AQ616="Projet OCM (ZTE, NOKIA, autres projets)","PLANNED WORKS",
AQ616="No root CAuse","No root cause",
AQ616="ODU HS","ACTIVE",
AQ616="IP &amp; VLAN","ACTIVE",
AQ616="Warehouse HUAWEI","SPARE-ISSUE",
AQ616="SPARE-HS","SPARE-ISSUE",
AQ616="Power Telco","ACTIVE", AQ616="no impacts","no impacts"
),"")</f>
        <v>No root cause</v>
      </c>
      <c r="AS616" s="92" t="s">
        <v>5537</v>
      </c>
      <c r="AT616" s="98" t="s">
        <v>577</v>
      </c>
      <c r="AV616" s="17" t="s">
        <v>5537</v>
      </c>
      <c r="AW616" s="7" t="s">
        <v>5537</v>
      </c>
      <c r="AX616" s="6" t="s">
        <v>5537</v>
      </c>
      <c r="AY616" s="7"/>
      <c r="AZ616" s="3" t="s">
        <v>5537</v>
      </c>
      <c r="BA616" s="18" t="s">
        <v>5537</v>
      </c>
      <c r="BB616" s="18" t="s">
        <v>5537</v>
      </c>
      <c r="BC616" s="18" t="s">
        <v>5537</v>
      </c>
      <c r="BD616" s="18" t="s">
        <v>5537</v>
      </c>
      <c r="BE616" s="18" t="s">
        <v>5537</v>
      </c>
      <c r="BF616" s="18" t="s">
        <v>5537</v>
      </c>
      <c r="BG616" s="18" t="s">
        <v>5537</v>
      </c>
      <c r="BH616" s="18" t="s">
        <v>5537</v>
      </c>
      <c r="BI616" s="18" t="s">
        <v>5537</v>
      </c>
      <c r="BJ616" s="18" t="s">
        <v>5537</v>
      </c>
      <c r="BK616" s="18" t="s">
        <v>5537</v>
      </c>
      <c r="BL616" s="9" t="s">
        <v>5537</v>
      </c>
      <c r="BM616" s="14" t="s">
        <v>5537</v>
      </c>
      <c r="BN616" s="14" t="s">
        <v>5537</v>
      </c>
      <c r="BO616" s="14" t="str">
        <f>_xlfn.XLOOKUP(B616,'[4]cell downs 18042026 17h'!$B:$B,'[4]cell downs 18042026 17h'!$B:$B,"")</f>
        <v/>
      </c>
      <c r="BP616" s="14" t="str">
        <f>_xlfn.XLOOKUP(B616,'[5]Cells Huawei 19042026 15h'!$B:$B,'[5]Cells Huawei 19042026 15h'!$B:$B,"")</f>
        <v/>
      </c>
      <c r="BQ616" s="9" t="str">
        <f>_xlfn.XLOOKUP(B616,'[6]cells down 19042026 9H40'!$B:$B,'[6]cells down 19042026 9H40'!$B:$B,"")</f>
        <v/>
      </c>
      <c r="BR616" s="9" t="s">
        <v>5537</v>
      </c>
      <c r="BS616" s="9" t="s">
        <v>5537</v>
      </c>
      <c r="BT616" s="108"/>
    </row>
    <row r="617" spans="1:72" s="9" customFormat="1" x14ac:dyDescent="0.35">
      <c r="A617" s="1" t="s">
        <v>4909</v>
      </c>
      <c r="B617" s="8" t="s">
        <v>4910</v>
      </c>
      <c r="C617" s="3" t="str">
        <f>_xlfn.XLOOKUP(B617,'[1]daily break down'!$D:$D,'[1]daily break down'!$E:$E,"")</f>
        <v>Yaounde</v>
      </c>
      <c r="D617" s="1"/>
      <c r="E617" s="1"/>
      <c r="F617" s="3" t="s">
        <v>37</v>
      </c>
      <c r="G617" s="1" t="s">
        <v>38</v>
      </c>
      <c r="H617" s="34" t="str">
        <f>_xlfn.XLOOKUP(B617,[2]CALCULATION!$B:$B,[2]CALCULATION!$H:$H,"")</f>
        <v>ZTE</v>
      </c>
      <c r="I617" s="28">
        <v>0</v>
      </c>
      <c r="J617" s="28">
        <v>0</v>
      </c>
      <c r="K617" s="28">
        <v>0</v>
      </c>
      <c r="L617" s="28">
        <v>0</v>
      </c>
      <c r="M617" s="28">
        <v>0</v>
      </c>
      <c r="N617" s="28">
        <v>0</v>
      </c>
      <c r="O617" s="28">
        <v>0</v>
      </c>
      <c r="P617" s="28">
        <v>0</v>
      </c>
      <c r="Q617" s="28">
        <v>0</v>
      </c>
      <c r="R617" s="28">
        <v>0</v>
      </c>
      <c r="S617" s="93">
        <v>0</v>
      </c>
      <c r="T617" s="93">
        <f>_xlfn.XLOOKUP(B617,'[3]Nur des jours'!$B:$B,'[3]Nur des jours'!$U:$U,"")</f>
        <v>8.5430025140326629E-3</v>
      </c>
      <c r="U617" s="93">
        <v>0</v>
      </c>
      <c r="V617" s="93">
        <v>0</v>
      </c>
      <c r="W617" s="93">
        <v>8.5430025140326646E-3</v>
      </c>
      <c r="X617" s="93">
        <v>0</v>
      </c>
      <c r="Y617" s="93">
        <v>0</v>
      </c>
      <c r="Z617" s="93">
        <v>0</v>
      </c>
      <c r="AA617" s="93">
        <v>2.3339875240060155</v>
      </c>
      <c r="AB617" s="93">
        <v>0</v>
      </c>
      <c r="AC617" s="93">
        <f>_xlfn.XLOOKUP(B617,'[3]Nur des jours'!$B:$B,'[3]Nur des jours'!$N:$N,"")</f>
        <v>0</v>
      </c>
      <c r="AD617" s="93">
        <v>0</v>
      </c>
      <c r="AE617" s="93">
        <v>0</v>
      </c>
      <c r="AF617" s="93">
        <v>3.3677978386738694</v>
      </c>
      <c r="AG617" s="93"/>
      <c r="AH617" s="93">
        <v>0</v>
      </c>
      <c r="AI617" s="93">
        <v>0</v>
      </c>
      <c r="AJ617" s="93">
        <v>0</v>
      </c>
      <c r="AK617" s="93">
        <v>0</v>
      </c>
      <c r="AL617" s="93">
        <v>0</v>
      </c>
      <c r="AM617" s="49" t="s">
        <v>5559</v>
      </c>
      <c r="AN617" s="49"/>
      <c r="AO617" s="48" t="str" cm="1">
        <f t="array" ref="AO617">IFERROR(_xlfn.IFS(
AQ617="MPR ISSUE","PDH",
AQ617="BSS Hardware Issue","BSS",
AQ617="Sites strategiques, MLL, Pylone, etc.","ENVTECH",
AQ617="AKTIVCO DEFAUT GE &amp; POWER Cabinet","AKTIVCO",
AQ617="AKTIVCO Coupure ENEO &amp; Baisse de tension","AKTIVCO GRID ONLY",
AQ617="Coupure ENEO &amp; Baisse de tension","IHS GRID ONLY",
AQ617="Defaut GE &amp; POWER Cabinet","IHS",
AQ617="Sharing","Partners",
AQ617="Sites strategiques &amp; DataCenter","SST &amp; DC",
AQ617="Exclu","Exclu",
AQ617="SAT","SAT",
AQ617="SPARE-ISSUE","SPARE-ISSUE",
AQ617="Fiber CAmtel","TRANS_FO_CAMTEL",
AQ617="Fiber AOF","Fiber AOF",
AQ617="Projet OCM (HUAWEI)","TRAVAUX-HUAWEI",
AQ617="Projet OCM (NOKIA)","TRAVAUX-NOKIA",
AQ617="ACCESS-ISSUE","ACCESS-ISSUE",
AQ617="Projet OCM (ZTE, NOKIA, autres projets)","TRAVAUX OCM",
AQ617="No root CAuse","No root cause",
AQ617="ODU HS","PDH",
AQ617="IP &amp; VLAN","PDH",
AQ617="Warehouse HUAWEI","SPARE-ISSUE",
AQ617="SPARE-HS","SPARE-ISSUE",
AQ617="Power Telco","BSS",AQ617="no impacts","no impacts"
),"")</f>
        <v>No root cause</v>
      </c>
      <c r="AP617" s="48" t="str" cm="1">
        <f t="array" ref="AP617">IFERROR(_xlfn.IFS(
AQ617="MPR ISSUE","TX ISSUE",
AQ617="BSS Hardware Issue","RAN ISSUE",
AQ617="Sites strategiques, MLL, Pylone, etc.","ENVTECH",
AQ617="AKTIVCO DEFAUT GE &amp; POWER Cabinet","POWER ISSUE",
AQ617="AKTIVCO Coupure ENEO &amp; Baisse de tension","POWER ISSUE",
AQ617="Coupure ENEO &amp; Baisse de tension","POWER ISSUE",
AQ617="Defaut GE &amp; POWER Cabinet","POWER ISSUE",
AQ617="Sharing","POWER ISSUE",
AQ617="Sites strategiques &amp; DataCenter","POWER ISSUE",
AQ617="Exclu","Exclu",
AQ617="SAT","TX ISSUE",
AQ617="SPARE-ISSUE","SPARE-ISSUE",
AQ617="Fiber CAmtel","TX ISSUE",
AQ617="Fiber AOF","TX ISSUE",
AQ617="Projet OCM (HUAWEI)","TRAVAUX-HUAWEI",
AQ617="Projet OCM (NOKIA)","TRAVAUX -NOKIA",
AQ617="ACCESS-ISSUE","ACCESS-ISSUE",
AQ617="Projet OCM (ZTE, NOKIA, autres projets)","TRAVAUX OCM",
AQ617="No root CAuse","No root cause",
AQ617="ODU HS","TX ISSUE",
AQ617="IP &amp; VLAN","TX ISSUE",
AQ617="Warehouse HUAWEI","SPARE-ISSUE",
AQ617="SPARE-HS","SPARE-ISSUE",
AQ617="Power Telco","RAN ISSUE",AQ617="no impacts","no impacts"
),"")</f>
        <v>No root cause</v>
      </c>
      <c r="AQ617" s="67" t="s">
        <v>5344</v>
      </c>
      <c r="AR617" s="48" t="str" cm="1">
        <f t="array" ref="AR617">IFERROR(_xlfn.IFS(
AQ617="MPR ISSUE","ACTIVE",
AQ617="BSS Hardware Issue","ACTIVE",
AQ617="Sites strategiques, MLL, Pylone, etc.","PASSIVE",
AQ617="AKTIVCO DEFAUT GE &amp; POWER Cabinet","PASSIVE",
AQ617="AKTIVCO Coupure ENEO &amp; Baisse de tension","PASSIVE",
AQ617="Coupure ENEO &amp; Baisse de tension","PASSIVE",
AQ617="Defaut GE &amp; POWER Cabinet","PASSIVE",
AQ617="Sharing","PASSIVE",
AQ617="Sites strategiques &amp; DataCenter","PASSIVE",
AQ617="Exclu","Exclu",
AQ617="SAT","ACTIVE",
AQ617="SPARE-ISSUE","SPARE-ISSUE",
AQ617="Fiber CAmtel","ACTIVE",
AQ617="Fiber AOF","ACTIVE",
AQ617="Projet OCM (HUAWEI)","PLANNED WORKS",
AQ617="Projet OCM (NOKIA)","PLANNED WORKS",
AQ617="ACCESS-ISSUE","ACCESS-ISSUE",
AQ617="Projet OCM (ZTE, NOKIA, autres projets)","PLANNED WORKS",
AQ617="No root CAuse","No root cause",
AQ617="ODU HS","ACTIVE",
AQ617="IP &amp; VLAN","ACTIVE",
AQ617="Warehouse HUAWEI","SPARE-ISSUE",
AQ617="SPARE-HS","SPARE-ISSUE",
AQ617="Power Telco","ACTIVE", AQ617="no impacts","no impacts"
),"")</f>
        <v>No root cause</v>
      </c>
      <c r="AS617" s="92" t="s">
        <v>5537</v>
      </c>
      <c r="AT617" s="98" t="s">
        <v>4910</v>
      </c>
      <c r="AV617" s="17" t="s">
        <v>5537</v>
      </c>
      <c r="AW617" s="7" t="s">
        <v>5537</v>
      </c>
      <c r="AX617" s="6" t="s">
        <v>5537</v>
      </c>
      <c r="AY617" s="7"/>
      <c r="AZ617" s="3" t="s">
        <v>5537</v>
      </c>
      <c r="BA617" s="18" t="s">
        <v>5537</v>
      </c>
      <c r="BB617" s="18" t="s">
        <v>5537</v>
      </c>
      <c r="BC617" s="18" t="s">
        <v>5537</v>
      </c>
      <c r="BD617" s="18" t="s">
        <v>5537</v>
      </c>
      <c r="BE617" s="18" t="s">
        <v>5537</v>
      </c>
      <c r="BF617" s="18" t="s">
        <v>5537</v>
      </c>
      <c r="BG617" s="18" t="s">
        <v>5537</v>
      </c>
      <c r="BH617" s="18" t="s">
        <v>5537</v>
      </c>
      <c r="BI617" s="18" t="s">
        <v>5537</v>
      </c>
      <c r="BJ617" s="18" t="s">
        <v>5537</v>
      </c>
      <c r="BK617" s="18" t="s">
        <v>5537</v>
      </c>
      <c r="BL617" s="9" t="s">
        <v>5537</v>
      </c>
      <c r="BM617" s="14" t="s">
        <v>5537</v>
      </c>
      <c r="BN617" s="14" t="s">
        <v>5537</v>
      </c>
      <c r="BO617" s="14" t="str">
        <f>_xlfn.XLOOKUP(B617,'[4]cell downs 18042026 17h'!$B:$B,'[4]cell downs 18042026 17h'!$B:$B,"")</f>
        <v/>
      </c>
      <c r="BP617" s="14" t="str">
        <f>_xlfn.XLOOKUP(B617,'[5]Cells Huawei 19042026 15h'!$B:$B,'[5]Cells Huawei 19042026 15h'!$B:$B,"")</f>
        <v/>
      </c>
      <c r="BQ617" s="9" t="str">
        <f>_xlfn.XLOOKUP(B617,'[6]cells down 19042026 9H40'!$B:$B,'[6]cells down 19042026 9H40'!$B:$B,"")</f>
        <v/>
      </c>
      <c r="BR617" s="9" t="s">
        <v>5537</v>
      </c>
      <c r="BS617" s="9" t="s">
        <v>318</v>
      </c>
      <c r="BT617" s="108"/>
    </row>
    <row r="618" spans="1:72" s="9" customFormat="1" x14ac:dyDescent="0.35">
      <c r="A618" s="1" t="s">
        <v>34</v>
      </c>
      <c r="B618" s="8" t="s">
        <v>35</v>
      </c>
      <c r="C618" s="3" t="str">
        <f>_xlfn.XLOOKUP(B618,'[1]daily break down'!$D:$D,'[1]daily break down'!$E:$E,"")</f>
        <v>Yaounde</v>
      </c>
      <c r="D618" s="1" t="s">
        <v>21</v>
      </c>
      <c r="E618" s="1" t="s">
        <v>36</v>
      </c>
      <c r="F618" s="3" t="s">
        <v>37</v>
      </c>
      <c r="G618" s="1" t="s">
        <v>38</v>
      </c>
      <c r="H618" s="34" t="str">
        <f>_xlfn.XLOOKUP(B618,[2]CALCULATION!$B:$B,[2]CALCULATION!$H:$H,"")</f>
        <v>ZTE</v>
      </c>
      <c r="I618" s="28">
        <v>0</v>
      </c>
      <c r="J618" s="28">
        <v>0</v>
      </c>
      <c r="K618" s="28">
        <v>0</v>
      </c>
      <c r="L618" s="28">
        <v>8.6031245630405806</v>
      </c>
      <c r="M618" s="28">
        <v>34.664400898317226</v>
      </c>
      <c r="N618" s="28">
        <v>0</v>
      </c>
      <c r="O618" s="28">
        <v>0</v>
      </c>
      <c r="P618" s="28">
        <v>16.030043546127221</v>
      </c>
      <c r="Q618" s="28">
        <v>0</v>
      </c>
      <c r="R618" s="28">
        <v>0</v>
      </c>
      <c r="S618" s="93">
        <v>3.6143321262552348</v>
      </c>
      <c r="T618" s="93">
        <f>_xlfn.XLOOKUP(B618,'[3]Nur des jours'!$B:$B,'[3]Nur des jours'!$U:$U,"")</f>
        <v>1.066573353536912</v>
      </c>
      <c r="U618" s="93">
        <v>0</v>
      </c>
      <c r="V618" s="93">
        <v>0</v>
      </c>
      <c r="W618" s="93">
        <v>1.0665733535369122</v>
      </c>
      <c r="X618" s="93">
        <v>6.7494000279654065</v>
      </c>
      <c r="Y618" s="93">
        <v>0</v>
      </c>
      <c r="Z618" s="93">
        <v>16.094035807130037</v>
      </c>
      <c r="AA618" s="93">
        <v>0</v>
      </c>
      <c r="AB618" s="93">
        <v>1.1113037299569399</v>
      </c>
      <c r="AC618" s="93">
        <f>_xlfn.XLOOKUP(B618,'[3]Nur des jours'!$B:$B,'[3]Nur des jours'!$N:$N,"")</f>
        <v>0</v>
      </c>
      <c r="AD618" s="93">
        <v>0</v>
      </c>
      <c r="AE618" s="93">
        <v>8.8755910544954393</v>
      </c>
      <c r="AF618" s="93">
        <v>3.1243490196414165</v>
      </c>
      <c r="AG618" s="93"/>
      <c r="AH618" s="93">
        <v>0</v>
      </c>
      <c r="AI618" s="93">
        <v>0</v>
      </c>
      <c r="AJ618" s="93">
        <v>0</v>
      </c>
      <c r="AK618" s="93">
        <v>0</v>
      </c>
      <c r="AL618" s="93">
        <v>0</v>
      </c>
      <c r="AM618" s="49" t="s">
        <v>5559</v>
      </c>
      <c r="AN618" s="49"/>
      <c r="AO618" s="48" t="str" cm="1">
        <f t="array" ref="AO618">IFERROR(_xlfn.IFS(
AQ618="MPR ISSUE","PDH",
AQ618="BSS Hardware Issue","BSS",
AQ618="Sites strategiques, MLL, Pylone, etc.","ENVTECH",
AQ618="AKTIVCO DEFAUT GE &amp; POWER Cabinet","AKTIVCO",
AQ618="AKTIVCO Coupure ENEO &amp; Baisse de tension","AKTIVCO GRID ONLY",
AQ618="Coupure ENEO &amp; Baisse de tension","IHS GRID ONLY",
AQ618="Defaut GE &amp; POWER Cabinet","IHS",
AQ618="Sharing","Partners",
AQ618="Sites strategiques &amp; DataCenter","SST &amp; DC",
AQ618="Exclu","Exclu",
AQ618="SAT","SAT",
AQ618="SPARE-ISSUE","SPARE-ISSUE",
AQ618="Fiber CAmtel","TRANS_FO_CAMTEL",
AQ618="Fiber AOF","Fiber AOF",
AQ618="Projet OCM (HUAWEI)","TRAVAUX-HUAWEI",
AQ618="Projet OCM (NOKIA)","TRAVAUX-NOKIA",
AQ618="ACCESS-ISSUE","ACCESS-ISSUE",
AQ618="Projet OCM (ZTE, NOKIA, autres projets)","TRAVAUX OCM",
AQ618="No root CAuse","No root cause",
AQ618="ODU HS","PDH",
AQ618="IP &amp; VLAN","PDH",
AQ618="Warehouse HUAWEI","SPARE-ISSUE",
AQ618="SPARE-HS","SPARE-ISSUE",
AQ618="Power Telco","BSS",AQ618="no impacts","no impacts"
),"")</f>
        <v>No root cause</v>
      </c>
      <c r="AP618" s="48" t="str" cm="1">
        <f t="array" ref="AP618">IFERROR(_xlfn.IFS(
AQ618="MPR ISSUE","TX ISSUE",
AQ618="BSS Hardware Issue","RAN ISSUE",
AQ618="Sites strategiques, MLL, Pylone, etc.","ENVTECH",
AQ618="AKTIVCO DEFAUT GE &amp; POWER Cabinet","POWER ISSUE",
AQ618="AKTIVCO Coupure ENEO &amp; Baisse de tension","POWER ISSUE",
AQ618="Coupure ENEO &amp; Baisse de tension","POWER ISSUE",
AQ618="Defaut GE &amp; POWER Cabinet","POWER ISSUE",
AQ618="Sharing","POWER ISSUE",
AQ618="Sites strategiques &amp; DataCenter","POWER ISSUE",
AQ618="Exclu","Exclu",
AQ618="SAT","TX ISSUE",
AQ618="SPARE-ISSUE","SPARE-ISSUE",
AQ618="Fiber CAmtel","TX ISSUE",
AQ618="Fiber AOF","TX ISSUE",
AQ618="Projet OCM (HUAWEI)","TRAVAUX-HUAWEI",
AQ618="Projet OCM (NOKIA)","TRAVAUX -NOKIA",
AQ618="ACCESS-ISSUE","ACCESS-ISSUE",
AQ618="Projet OCM (ZTE, NOKIA, autres projets)","TRAVAUX OCM",
AQ618="No root CAuse","No root cause",
AQ618="ODU HS","TX ISSUE",
AQ618="IP &amp; VLAN","TX ISSUE",
AQ618="Warehouse HUAWEI","SPARE-ISSUE",
AQ618="SPARE-HS","SPARE-ISSUE",
AQ618="Power Telco","RAN ISSUE",AQ618="no impacts","no impacts"
),"")</f>
        <v>No root cause</v>
      </c>
      <c r="AQ618" s="67" t="s">
        <v>5344</v>
      </c>
      <c r="AR618" s="48" t="str" cm="1">
        <f t="array" ref="AR618">IFERROR(_xlfn.IFS(
AQ618="MPR ISSUE","ACTIVE",
AQ618="BSS Hardware Issue","ACTIVE",
AQ618="Sites strategiques, MLL, Pylone, etc.","PASSIVE",
AQ618="AKTIVCO DEFAUT GE &amp; POWER Cabinet","PASSIVE",
AQ618="AKTIVCO Coupure ENEO &amp; Baisse de tension","PASSIVE",
AQ618="Coupure ENEO &amp; Baisse de tension","PASSIVE",
AQ618="Defaut GE &amp; POWER Cabinet","PASSIVE",
AQ618="Sharing","PASSIVE",
AQ618="Sites strategiques &amp; DataCenter","PASSIVE",
AQ618="Exclu","Exclu",
AQ618="SAT","ACTIVE",
AQ618="SPARE-ISSUE","SPARE-ISSUE",
AQ618="Fiber CAmtel","ACTIVE",
AQ618="Fiber AOF","ACTIVE",
AQ618="Projet OCM (HUAWEI)","PLANNED WORKS",
AQ618="Projet OCM (NOKIA)","PLANNED WORKS",
AQ618="ACCESS-ISSUE","ACCESS-ISSUE",
AQ618="Projet OCM (ZTE, NOKIA, autres projets)","PLANNED WORKS",
AQ618="No root CAuse","No root cause",
AQ618="ODU HS","ACTIVE",
AQ618="IP &amp; VLAN","ACTIVE",
AQ618="Warehouse HUAWEI","SPARE-ISSUE",
AQ618="SPARE-HS","SPARE-ISSUE",
AQ618="Power Telco","ACTIVE", AQ618="no impacts","no impacts"
),"")</f>
        <v>No root cause</v>
      </c>
      <c r="AS618" s="92" t="s">
        <v>5537</v>
      </c>
      <c r="AT618" s="98" t="s">
        <v>35</v>
      </c>
      <c r="AV618" s="17" t="s">
        <v>5537</v>
      </c>
      <c r="AW618" s="7" t="s">
        <v>5537</v>
      </c>
      <c r="AX618" s="6" t="s">
        <v>5537</v>
      </c>
      <c r="AY618" s="7"/>
      <c r="AZ618" s="3" t="s">
        <v>5537</v>
      </c>
      <c r="BA618" s="18" t="s">
        <v>5537</v>
      </c>
      <c r="BB618" s="18" t="s">
        <v>5537</v>
      </c>
      <c r="BC618" s="18" t="s">
        <v>5537</v>
      </c>
      <c r="BD618" s="18" t="s">
        <v>5537</v>
      </c>
      <c r="BE618" s="18" t="s">
        <v>5537</v>
      </c>
      <c r="BF618" s="18" t="s">
        <v>5537</v>
      </c>
      <c r="BG618" s="18" t="s">
        <v>5537</v>
      </c>
      <c r="BH618" s="18" t="s">
        <v>5537</v>
      </c>
      <c r="BI618" s="18" t="s">
        <v>5537</v>
      </c>
      <c r="BJ618" s="18" t="s">
        <v>5537</v>
      </c>
      <c r="BK618" s="18" t="s">
        <v>5537</v>
      </c>
      <c r="BL618" s="9" t="s">
        <v>5537</v>
      </c>
      <c r="BM618" s="14" t="s">
        <v>5537</v>
      </c>
      <c r="BN618" s="14" t="s">
        <v>5537</v>
      </c>
      <c r="BO618" s="14" t="str">
        <f>_xlfn.XLOOKUP(B618,'[4]cell downs 18042026 17h'!$B:$B,'[4]cell downs 18042026 17h'!$B:$B,"")</f>
        <v/>
      </c>
      <c r="BP618" s="14" t="str">
        <f>_xlfn.XLOOKUP(B618,'[5]Cells Huawei 19042026 15h'!$B:$B,'[5]Cells Huawei 19042026 15h'!$B:$B,"")</f>
        <v/>
      </c>
      <c r="BQ618" s="9" t="str">
        <f>_xlfn.XLOOKUP(B618,'[6]cells down 19042026 9H40'!$B:$B,'[6]cells down 19042026 9H40'!$B:$B,"")</f>
        <v/>
      </c>
      <c r="BR618" s="9" t="s">
        <v>5537</v>
      </c>
      <c r="BS618" s="9" t="s">
        <v>5579</v>
      </c>
      <c r="BT618" s="108"/>
    </row>
    <row r="619" spans="1:72" s="9" customFormat="1" x14ac:dyDescent="0.35">
      <c r="A619" s="1" t="s">
        <v>67</v>
      </c>
      <c r="B619" s="8" t="s">
        <v>68</v>
      </c>
      <c r="C619" s="3" t="str">
        <f>_xlfn.XLOOKUP(B619,'[1]daily break down'!$D:$D,'[1]daily break down'!$E:$E,"")</f>
        <v>CENTRE</v>
      </c>
      <c r="D619" s="1" t="s">
        <v>11</v>
      </c>
      <c r="E619" s="1" t="s">
        <v>12</v>
      </c>
      <c r="F619" s="3" t="s">
        <v>69</v>
      </c>
      <c r="G619" s="1" t="s">
        <v>70</v>
      </c>
      <c r="H619" s="34" t="str">
        <f>_xlfn.XLOOKUP(B619,[2]CALCULATION!$B:$B,[2]CALCULATION!$H:$H,"")</f>
        <v>ZTE</v>
      </c>
      <c r="I619" s="28">
        <v>1.6935298616283279</v>
      </c>
      <c r="J619" s="28">
        <v>0.74627318203479831</v>
      </c>
      <c r="K619" s="28">
        <v>0</v>
      </c>
      <c r="L619" s="28">
        <v>0</v>
      </c>
      <c r="M619" s="28">
        <v>0</v>
      </c>
      <c r="N619" s="28">
        <v>0</v>
      </c>
      <c r="O619" s="28">
        <v>3.7411930383268692</v>
      </c>
      <c r="P619" s="28">
        <v>1.3821293942065958</v>
      </c>
      <c r="Q619" s="28">
        <v>0</v>
      </c>
      <c r="R619" s="28">
        <v>0</v>
      </c>
      <c r="S619" s="93">
        <v>2.9078311688682272</v>
      </c>
      <c r="T619" s="93">
        <f>_xlfn.XLOOKUP(B619,'[3]Nur des jours'!$B:$B,'[3]Nur des jours'!$U:$U,"")</f>
        <v>1.3347950963522275</v>
      </c>
      <c r="U619" s="93">
        <v>0</v>
      </c>
      <c r="V619" s="93">
        <v>0</v>
      </c>
      <c r="W619" s="93">
        <v>1.3347950963522275</v>
      </c>
      <c r="X619" s="93">
        <v>0</v>
      </c>
      <c r="Y619" s="93">
        <v>0</v>
      </c>
      <c r="Z619" s="93">
        <v>0</v>
      </c>
      <c r="AA619" s="93">
        <v>0</v>
      </c>
      <c r="AB619" s="93">
        <v>0</v>
      </c>
      <c r="AC619" s="93">
        <f>_xlfn.XLOOKUP(B619,'[3]Nur des jours'!$B:$B,'[3]Nur des jours'!$N:$N,"")</f>
        <v>0.58040695368301543</v>
      </c>
      <c r="AD619" s="93">
        <v>0.58040695368301543</v>
      </c>
      <c r="AE619" s="93">
        <v>0</v>
      </c>
      <c r="AF619" s="93">
        <v>2.7699481783964415</v>
      </c>
      <c r="AG619" s="93"/>
      <c r="AH619" s="93">
        <v>0</v>
      </c>
      <c r="AI619" s="93">
        <v>0</v>
      </c>
      <c r="AJ619" s="93">
        <v>0</v>
      </c>
      <c r="AK619" s="93">
        <v>0</v>
      </c>
      <c r="AL619" s="93">
        <v>0</v>
      </c>
      <c r="AM619" s="49" t="s">
        <v>5559</v>
      </c>
      <c r="AN619" s="49"/>
      <c r="AO619" s="48" t="str" cm="1">
        <f t="array" ref="AO619">IFERROR(_xlfn.IFS(
AQ619="MPR ISSUE","PDH",
AQ619="BSS Hardware Issue","BSS",
AQ619="Sites strategiques, MLL, Pylone, etc.","ENVTECH",
AQ619="AKTIVCO DEFAUT GE &amp; POWER Cabinet","AKTIVCO",
AQ619="AKTIVCO Coupure ENEO &amp; Baisse de tension","AKTIVCO GRID ONLY",
AQ619="Coupure ENEO &amp; Baisse de tension","IHS GRID ONLY",
AQ619="Defaut GE &amp; POWER Cabinet","IHS",
AQ619="Sharing","Partners",
AQ619="Sites strategiques &amp; DataCenter","SST &amp; DC",
AQ619="Exclu","Exclu",
AQ619="SAT","SAT",
AQ619="SPARE-ISSUE","SPARE-ISSUE",
AQ619="Fiber CAmtel","TRANS_FO_CAMTEL",
AQ619="Fiber AOF","Fiber AOF",
AQ619="Projet OCM (HUAWEI)","TRAVAUX-HUAWEI",
AQ619="Projet OCM (NOKIA)","TRAVAUX-NOKIA",
AQ619="ACCESS-ISSUE","ACCESS-ISSUE",
AQ619="Projet OCM (ZTE, NOKIA, autres projets)","TRAVAUX OCM",
AQ619="No root CAuse","No root cause",
AQ619="ODU HS","PDH",
AQ619="IP &amp; VLAN","PDH",
AQ619="Warehouse HUAWEI","SPARE-ISSUE",
AQ619="SPARE-HS","SPARE-ISSUE",
AQ619="Power Telco","BSS",AQ619="no impacts","no impacts"
),"")</f>
        <v>No root cause</v>
      </c>
      <c r="AP619" s="48" t="str" cm="1">
        <f t="array" ref="AP619">IFERROR(_xlfn.IFS(
AQ619="MPR ISSUE","TX ISSUE",
AQ619="BSS Hardware Issue","RAN ISSUE",
AQ619="Sites strategiques, MLL, Pylone, etc.","ENVTECH",
AQ619="AKTIVCO DEFAUT GE &amp; POWER Cabinet","POWER ISSUE",
AQ619="AKTIVCO Coupure ENEO &amp; Baisse de tension","POWER ISSUE",
AQ619="Coupure ENEO &amp; Baisse de tension","POWER ISSUE",
AQ619="Defaut GE &amp; POWER Cabinet","POWER ISSUE",
AQ619="Sharing","POWER ISSUE",
AQ619="Sites strategiques &amp; DataCenter","POWER ISSUE",
AQ619="Exclu","Exclu",
AQ619="SAT","TX ISSUE",
AQ619="SPARE-ISSUE","SPARE-ISSUE",
AQ619="Fiber CAmtel","TX ISSUE",
AQ619="Fiber AOF","TX ISSUE",
AQ619="Projet OCM (HUAWEI)","TRAVAUX-HUAWEI",
AQ619="Projet OCM (NOKIA)","TRAVAUX -NOKIA",
AQ619="ACCESS-ISSUE","ACCESS-ISSUE",
AQ619="Projet OCM (ZTE, NOKIA, autres projets)","TRAVAUX OCM",
AQ619="No root CAuse","No root cause",
AQ619="ODU HS","TX ISSUE",
AQ619="IP &amp; VLAN","TX ISSUE",
AQ619="Warehouse HUAWEI","SPARE-ISSUE",
AQ619="SPARE-HS","SPARE-ISSUE",
AQ619="Power Telco","RAN ISSUE",AQ619="no impacts","no impacts"
),"")</f>
        <v>No root cause</v>
      </c>
      <c r="AQ619" s="127" t="s">
        <v>5344</v>
      </c>
      <c r="AR619" s="48" t="str" cm="1">
        <f t="array" ref="AR619">IFERROR(_xlfn.IFS(
AQ619="MPR ISSUE","ACTIVE",
AQ619="BSS Hardware Issue","ACTIVE",
AQ619="Sites strategiques, MLL, Pylone, etc.","PASSIVE",
AQ619="AKTIVCO DEFAUT GE &amp; POWER Cabinet","PASSIVE",
AQ619="AKTIVCO Coupure ENEO &amp; Baisse de tension","PASSIVE",
AQ619="Coupure ENEO &amp; Baisse de tension","PASSIVE",
AQ619="Defaut GE &amp; POWER Cabinet","PASSIVE",
AQ619="Sharing","PASSIVE",
AQ619="Sites strategiques &amp; DataCenter","PASSIVE",
AQ619="Exclu","Exclu",
AQ619="SAT","ACTIVE",
AQ619="SPARE-ISSUE","SPARE-ISSUE",
AQ619="Fiber CAmtel","ACTIVE",
AQ619="Fiber AOF","ACTIVE",
AQ619="Projet OCM (HUAWEI)","PLANNED WORKS",
AQ619="Projet OCM (NOKIA)","PLANNED WORKS",
AQ619="ACCESS-ISSUE","ACCESS-ISSUE",
AQ619="Projet OCM (ZTE, NOKIA, autres projets)","PLANNED WORKS",
AQ619="No root CAuse","No root cause",
AQ619="ODU HS","ACTIVE",
AQ619="IP &amp; VLAN","ACTIVE",
AQ619="Warehouse HUAWEI","SPARE-ISSUE",
AQ619="SPARE-HS","SPARE-ISSUE",
AQ619="Power Telco","ACTIVE", AQ619="no impacts","no impacts"
),"")</f>
        <v>No root cause</v>
      </c>
      <c r="AS619" s="92" t="s">
        <v>5537</v>
      </c>
      <c r="AT619" s="98" t="s">
        <v>68</v>
      </c>
      <c r="AV619" s="17" t="s">
        <v>5537</v>
      </c>
      <c r="AW619" s="7" t="s">
        <v>5537</v>
      </c>
      <c r="AX619" s="6" t="s">
        <v>5537</v>
      </c>
      <c r="AY619" s="7"/>
      <c r="AZ619" s="3" t="s">
        <v>5537</v>
      </c>
      <c r="BA619" s="18" t="s">
        <v>5537</v>
      </c>
      <c r="BB619" s="18" t="s">
        <v>5537</v>
      </c>
      <c r="BC619" s="18" t="s">
        <v>5537</v>
      </c>
      <c r="BD619" s="18" t="s">
        <v>5537</v>
      </c>
      <c r="BE619" s="18" t="s">
        <v>5537</v>
      </c>
      <c r="BF619" s="18" t="s">
        <v>5537</v>
      </c>
      <c r="BG619" s="18" t="s">
        <v>5537</v>
      </c>
      <c r="BH619" s="18" t="s">
        <v>5537</v>
      </c>
      <c r="BI619" s="18" t="s">
        <v>5537</v>
      </c>
      <c r="BJ619" s="18" t="s">
        <v>5537</v>
      </c>
      <c r="BK619" s="18" t="s">
        <v>5537</v>
      </c>
      <c r="BL619" s="9" t="s">
        <v>5537</v>
      </c>
      <c r="BM619" s="14" t="s">
        <v>5537</v>
      </c>
      <c r="BN619" s="14" t="s">
        <v>5537</v>
      </c>
      <c r="BO619" s="14" t="str">
        <f>_xlfn.XLOOKUP(B619,'[4]cell downs 18042026 17h'!$B:$B,'[4]cell downs 18042026 17h'!$B:$B,"")</f>
        <v/>
      </c>
      <c r="BP619" s="14" t="str">
        <f>_xlfn.XLOOKUP(B619,'[5]Cells Huawei 19042026 15h'!$B:$B,'[5]Cells Huawei 19042026 15h'!$B:$B,"")</f>
        <v/>
      </c>
      <c r="BQ619" s="9" t="str">
        <f>_xlfn.XLOOKUP(B619,'[6]cells down 19042026 9H40'!$B:$B,'[6]cells down 19042026 9H40'!$B:$B,"")</f>
        <v/>
      </c>
      <c r="BR619" s="9" t="s">
        <v>68</v>
      </c>
      <c r="BS619" s="9" t="s">
        <v>12</v>
      </c>
      <c r="BT619" s="108"/>
    </row>
    <row r="620" spans="1:72" s="9" customFormat="1" x14ac:dyDescent="0.35">
      <c r="A620" s="1" t="s">
        <v>2335</v>
      </c>
      <c r="B620" s="8" t="s">
        <v>2336</v>
      </c>
      <c r="C620" s="3" t="str">
        <f>_xlfn.XLOOKUP(B620,'[1]daily break down'!$D:$D,'[1]daily break down'!$E:$E,"")</f>
        <v>Douala</v>
      </c>
      <c r="D620" s="1" t="s">
        <v>21</v>
      </c>
      <c r="E620" s="1" t="s">
        <v>36</v>
      </c>
      <c r="F620" s="3" t="s">
        <v>31</v>
      </c>
      <c r="G620" s="1" t="s">
        <v>32</v>
      </c>
      <c r="H620" s="34" t="str">
        <f>_xlfn.XLOOKUP(B620,[2]CALCULATION!$B:$B,[2]CALCULATION!$H:$H,"")</f>
        <v>ZTE</v>
      </c>
      <c r="I620" s="28">
        <v>0</v>
      </c>
      <c r="J620" s="28">
        <v>0</v>
      </c>
      <c r="K620" s="28">
        <v>0</v>
      </c>
      <c r="L620" s="28">
        <v>0</v>
      </c>
      <c r="M620" s="28">
        <v>0</v>
      </c>
      <c r="N620" s="28">
        <v>0</v>
      </c>
      <c r="O620" s="28">
        <v>0</v>
      </c>
      <c r="P620" s="28">
        <v>0</v>
      </c>
      <c r="Q620" s="28">
        <v>0</v>
      </c>
      <c r="R620" s="28">
        <v>0</v>
      </c>
      <c r="S620" s="93">
        <v>5.2902587655842916</v>
      </c>
      <c r="T620" s="93">
        <f>_xlfn.XLOOKUP(B620,'[3]Nur des jours'!$B:$B,'[3]Nur des jours'!$U:$U,"")</f>
        <v>0</v>
      </c>
      <c r="U620" s="93">
        <v>0</v>
      </c>
      <c r="V620" s="93">
        <v>0</v>
      </c>
      <c r="W620" s="93">
        <v>0</v>
      </c>
      <c r="X620" s="93">
        <v>0</v>
      </c>
      <c r="Y620" s="93">
        <v>0</v>
      </c>
      <c r="Z620" s="93">
        <v>0</v>
      </c>
      <c r="AA620" s="93">
        <v>5.5937047880764661</v>
      </c>
      <c r="AB620" s="93">
        <v>0</v>
      </c>
      <c r="AC620" s="93">
        <f>_xlfn.XLOOKUP(B620,'[3]Nur des jours'!$B:$B,'[3]Nur des jours'!$N:$N,"")</f>
        <v>0</v>
      </c>
      <c r="AD620" s="93">
        <v>0</v>
      </c>
      <c r="AE620" s="93">
        <v>4.7780531513869979</v>
      </c>
      <c r="AF620" s="93">
        <v>2.6758859753504933</v>
      </c>
      <c r="AG620" s="93"/>
      <c r="AH620" s="93">
        <v>0</v>
      </c>
      <c r="AI620" s="93">
        <v>0</v>
      </c>
      <c r="AJ620" s="93">
        <v>0</v>
      </c>
      <c r="AK620" s="93">
        <v>0</v>
      </c>
      <c r="AL620" s="93">
        <v>0</v>
      </c>
      <c r="AM620" s="49" t="s">
        <v>5559</v>
      </c>
      <c r="AN620" s="49"/>
      <c r="AO620" s="48" t="str" cm="1">
        <f t="array" ref="AO620">IFERROR(_xlfn.IFS(
AQ620="MPR ISSUE","PDH",
AQ620="BSS Hardware Issue","BSS",
AQ620="Sites strategiques, MLL, Pylone, etc.","ENVTECH",
AQ620="AKTIVCO DEFAUT GE &amp; POWER Cabinet","AKTIVCO",
AQ620="AKTIVCO Coupure ENEO &amp; Baisse de tension","AKTIVCO GRID ONLY",
AQ620="Coupure ENEO &amp; Baisse de tension","IHS GRID ONLY",
AQ620="Defaut GE &amp; POWER Cabinet","IHS",
AQ620="Sharing","Partners",
AQ620="Sites strategiques &amp; DataCenter","SST &amp; DC",
AQ620="Exclu","Exclu",
AQ620="SAT","SAT",
AQ620="SPARE-ISSUE","SPARE-ISSUE",
AQ620="Fiber CAmtel","TRANS_FO_CAMTEL",
AQ620="Fiber AOF","Fiber AOF",
AQ620="Projet OCM (HUAWEI)","TRAVAUX-HUAWEI",
AQ620="Projet OCM (NOKIA)","TRAVAUX-NOKIA",
AQ620="ACCESS-ISSUE","ACCESS-ISSUE",
AQ620="Projet OCM (ZTE, NOKIA, autres projets)","TRAVAUX OCM",
AQ620="No root CAuse","No root cause",
AQ620="ODU HS","PDH",
AQ620="IP &amp; VLAN","PDH",
AQ620="Warehouse HUAWEI","SPARE-ISSUE",
AQ620="SPARE-HS","SPARE-ISSUE",
AQ620="Power Telco","BSS",AQ620="no impacts","no impacts"
),"")</f>
        <v>No root cause</v>
      </c>
      <c r="AP620" s="48" t="str" cm="1">
        <f t="array" ref="AP620">IFERROR(_xlfn.IFS(
AQ620="MPR ISSUE","TX ISSUE",
AQ620="BSS Hardware Issue","RAN ISSUE",
AQ620="Sites strategiques, MLL, Pylone, etc.","ENVTECH",
AQ620="AKTIVCO DEFAUT GE &amp; POWER Cabinet","POWER ISSUE",
AQ620="AKTIVCO Coupure ENEO &amp; Baisse de tension","POWER ISSUE",
AQ620="Coupure ENEO &amp; Baisse de tension","POWER ISSUE",
AQ620="Defaut GE &amp; POWER Cabinet","POWER ISSUE",
AQ620="Sharing","POWER ISSUE",
AQ620="Sites strategiques &amp; DataCenter","POWER ISSUE",
AQ620="Exclu","Exclu",
AQ620="SAT","TX ISSUE",
AQ620="SPARE-ISSUE","SPARE-ISSUE",
AQ620="Fiber CAmtel","TX ISSUE",
AQ620="Fiber AOF","TX ISSUE",
AQ620="Projet OCM (HUAWEI)","TRAVAUX-HUAWEI",
AQ620="Projet OCM (NOKIA)","TRAVAUX -NOKIA",
AQ620="ACCESS-ISSUE","ACCESS-ISSUE",
AQ620="Projet OCM (ZTE, NOKIA, autres projets)","TRAVAUX OCM",
AQ620="No root CAuse","No root cause",
AQ620="ODU HS","TX ISSUE",
AQ620="IP &amp; VLAN","TX ISSUE",
AQ620="Warehouse HUAWEI","SPARE-ISSUE",
AQ620="SPARE-HS","SPARE-ISSUE",
AQ620="Power Telco","RAN ISSUE",AQ620="no impacts","no impacts"
),"")</f>
        <v>No root cause</v>
      </c>
      <c r="AQ620" s="67" t="s">
        <v>5344</v>
      </c>
      <c r="AR620" s="48" t="str" cm="1">
        <f t="array" ref="AR620">IFERROR(_xlfn.IFS(
AQ620="MPR ISSUE","ACTIVE",
AQ620="BSS Hardware Issue","ACTIVE",
AQ620="Sites strategiques, MLL, Pylone, etc.","PASSIVE",
AQ620="AKTIVCO DEFAUT GE &amp; POWER Cabinet","PASSIVE",
AQ620="AKTIVCO Coupure ENEO &amp; Baisse de tension","PASSIVE",
AQ620="Coupure ENEO &amp; Baisse de tension","PASSIVE",
AQ620="Defaut GE &amp; POWER Cabinet","PASSIVE",
AQ620="Sharing","PASSIVE",
AQ620="Sites strategiques &amp; DataCenter","PASSIVE",
AQ620="Exclu","Exclu",
AQ620="SAT","ACTIVE",
AQ620="SPARE-ISSUE","SPARE-ISSUE",
AQ620="Fiber CAmtel","ACTIVE",
AQ620="Fiber AOF","ACTIVE",
AQ620="Projet OCM (HUAWEI)","PLANNED WORKS",
AQ620="Projet OCM (NOKIA)","PLANNED WORKS",
AQ620="ACCESS-ISSUE","ACCESS-ISSUE",
AQ620="Projet OCM (ZTE, NOKIA, autres projets)","PLANNED WORKS",
AQ620="No root CAuse","No root cause",
AQ620="ODU HS","ACTIVE",
AQ620="IP &amp; VLAN","ACTIVE",
AQ620="Warehouse HUAWEI","SPARE-ISSUE",
AQ620="SPARE-HS","SPARE-ISSUE",
AQ620="Power Telco","ACTIVE", AQ620="no impacts","no impacts"
),"")</f>
        <v>No root cause</v>
      </c>
      <c r="AS620" s="92" t="s">
        <v>5537</v>
      </c>
      <c r="AT620" s="98" t="s">
        <v>2336</v>
      </c>
      <c r="AV620" s="17" t="s">
        <v>5537</v>
      </c>
      <c r="AW620" s="7" t="s">
        <v>5537</v>
      </c>
      <c r="AX620" s="6" t="s">
        <v>5537</v>
      </c>
      <c r="AY620" s="7"/>
      <c r="AZ620" s="3" t="s">
        <v>5537</v>
      </c>
      <c r="BA620" s="18" t="s">
        <v>5537</v>
      </c>
      <c r="BB620" s="18" t="s">
        <v>5537</v>
      </c>
      <c r="BC620" s="18" t="s">
        <v>5537</v>
      </c>
      <c r="BD620" s="18" t="s">
        <v>5537</v>
      </c>
      <c r="BE620" s="18" t="s">
        <v>5537</v>
      </c>
      <c r="BF620" s="18" t="s">
        <v>5537</v>
      </c>
      <c r="BG620" s="18" t="s">
        <v>5537</v>
      </c>
      <c r="BH620" s="18" t="s">
        <v>5537</v>
      </c>
      <c r="BI620" s="18" t="s">
        <v>5537</v>
      </c>
      <c r="BJ620" s="18" t="s">
        <v>5537</v>
      </c>
      <c r="BK620" s="18" t="s">
        <v>5537</v>
      </c>
      <c r="BL620" s="9" t="s">
        <v>5537</v>
      </c>
      <c r="BM620" s="14" t="s">
        <v>5537</v>
      </c>
      <c r="BN620" s="14" t="s">
        <v>5537</v>
      </c>
      <c r="BO620" s="14" t="str">
        <f>_xlfn.XLOOKUP(B620,'[4]cell downs 18042026 17h'!$B:$B,'[4]cell downs 18042026 17h'!$B:$B,"")</f>
        <v/>
      </c>
      <c r="BP620" s="14" t="str">
        <f>_xlfn.XLOOKUP(B620,'[5]Cells Huawei 19042026 15h'!$B:$B,'[5]Cells Huawei 19042026 15h'!$B:$B,"")</f>
        <v/>
      </c>
      <c r="BQ620" s="9" t="str">
        <f>_xlfn.XLOOKUP(B620,'[6]cells down 19042026 9H40'!$B:$B,'[6]cells down 19042026 9H40'!$B:$B,"")</f>
        <v/>
      </c>
      <c r="BR620" s="9" t="s">
        <v>5537</v>
      </c>
      <c r="BS620" s="9" t="s">
        <v>5537</v>
      </c>
      <c r="BT620" s="108"/>
    </row>
    <row r="621" spans="1:72" s="9" customFormat="1" x14ac:dyDescent="0.35">
      <c r="A621" s="19" t="s">
        <v>5420</v>
      </c>
      <c r="B621" s="26" t="s">
        <v>5421</v>
      </c>
      <c r="C621" s="3" t="str">
        <f>_xlfn.XLOOKUP(B621,'[1]daily break down'!$D:$D,'[1]daily break down'!$E:$E,"")</f>
        <v>CENTRE</v>
      </c>
      <c r="D621" s="19" t="s">
        <v>357</v>
      </c>
      <c r="E621" s="19" t="s">
        <v>987</v>
      </c>
      <c r="F621" s="19" t="s">
        <v>226</v>
      </c>
      <c r="G621" s="19" t="s">
        <v>489</v>
      </c>
      <c r="H621" s="34" t="str">
        <f>_xlfn.XLOOKUP(B621,[2]CALCULATION!$B:$B,[2]CALCULATION!$H:$H,"")</f>
        <v>ZTE</v>
      </c>
      <c r="I621" s="28">
        <v>0.47814061461106661</v>
      </c>
      <c r="J621" s="28">
        <v>16.793456238425033</v>
      </c>
      <c r="K621" s="28">
        <v>2.4530188366963159</v>
      </c>
      <c r="L621" s="28">
        <v>0</v>
      </c>
      <c r="M621" s="28">
        <v>0</v>
      </c>
      <c r="N621" s="28">
        <v>3.0390973452843775E-2</v>
      </c>
      <c r="O621" s="28">
        <v>0.10315809298781874</v>
      </c>
      <c r="P621" s="28">
        <v>0.24162964104407919</v>
      </c>
      <c r="Q621" s="28">
        <v>0</v>
      </c>
      <c r="R621" s="28">
        <v>9.4651295682769589</v>
      </c>
      <c r="S621" s="93">
        <v>14.494050931276449</v>
      </c>
      <c r="T621" s="93">
        <f>_xlfn.XLOOKUP(B621,'[3]Nur des jours'!$B:$B,'[3]Nur des jours'!$U:$U,"")</f>
        <v>5.7646896839053401</v>
      </c>
      <c r="U621" s="93">
        <v>4.3131104947308057</v>
      </c>
      <c r="V621" s="93">
        <v>5.6889262712130435</v>
      </c>
      <c r="W621" s="93">
        <v>5.764689683905341</v>
      </c>
      <c r="X621" s="93">
        <v>0.16506364982749896</v>
      </c>
      <c r="Y621" s="93">
        <v>0</v>
      </c>
      <c r="Z621" s="93">
        <v>0</v>
      </c>
      <c r="AA621" s="93">
        <v>0</v>
      </c>
      <c r="AB621" s="93">
        <v>1.7478376751047867E-2</v>
      </c>
      <c r="AC621" s="93">
        <f>_xlfn.XLOOKUP(B621,'[3]Nur des jours'!$B:$B,'[3]Nur des jours'!$N:$N,"")</f>
        <v>1.1322242768232442</v>
      </c>
      <c r="AD621" s="93">
        <v>1.1322242768232442</v>
      </c>
      <c r="AE621" s="93">
        <v>1.2633656076910567</v>
      </c>
      <c r="AF621" s="93">
        <v>2.6078273164913131</v>
      </c>
      <c r="AG621" s="93"/>
      <c r="AH621" s="93">
        <v>0</v>
      </c>
      <c r="AI621" s="93">
        <v>0</v>
      </c>
      <c r="AJ621" s="93">
        <v>0</v>
      </c>
      <c r="AK621" s="93">
        <v>0</v>
      </c>
      <c r="AL621" s="93">
        <v>0</v>
      </c>
      <c r="AM621" s="49" t="s">
        <v>5559</v>
      </c>
      <c r="AN621" s="49"/>
      <c r="AO621" s="48" t="str" cm="1">
        <f t="array" ref="AO621">IFERROR(_xlfn.IFS(
AQ621="MPR ISSUE","PDH",
AQ621="BSS Hardware Issue","BSS",
AQ621="Sites strategiques, MLL, Pylone, etc.","ENVTECH",
AQ621="AKTIVCO DEFAUT GE &amp; POWER Cabinet","AKTIVCO",
AQ621="AKTIVCO Coupure ENEO &amp; Baisse de tension","AKTIVCO GRID ONLY",
AQ621="Coupure ENEO &amp; Baisse de tension","IHS GRID ONLY",
AQ621="Defaut GE &amp; POWER Cabinet","IHS",
AQ621="Sharing","Partners",
AQ621="Sites strategiques &amp; DataCenter","SST &amp; DC",
AQ621="Exclu","Exclu",
AQ621="SAT","SAT",
AQ621="SPARE-ISSUE","SPARE-ISSUE",
AQ621="Fiber CAmtel","TRANS_FO_CAMTEL",
AQ621="Fiber AOF","Fiber AOF",
AQ621="Projet OCM (HUAWEI)","TRAVAUX-HUAWEI",
AQ621="Projet OCM (NOKIA)","TRAVAUX-NOKIA",
AQ621="ACCESS-ISSUE","ACCESS-ISSUE",
AQ621="Projet OCM (ZTE, NOKIA, autres projets)","TRAVAUX OCM",
AQ621="No root CAuse","No root cause",
AQ621="ODU HS","PDH",
AQ621="IP &amp; VLAN","PDH",
AQ621="Warehouse HUAWEI","SPARE-ISSUE",
AQ621="SPARE-HS","SPARE-ISSUE",
AQ621="Power Telco","BSS",AQ621="no impacts","no impacts"
),"")</f>
        <v>No root cause</v>
      </c>
      <c r="AP621" s="48" t="str" cm="1">
        <f t="array" ref="AP621">IFERROR(_xlfn.IFS(
AQ621="MPR ISSUE","TX ISSUE",
AQ621="BSS Hardware Issue","RAN ISSUE",
AQ621="Sites strategiques, MLL, Pylone, etc.","ENVTECH",
AQ621="AKTIVCO DEFAUT GE &amp; POWER Cabinet","POWER ISSUE",
AQ621="AKTIVCO Coupure ENEO &amp; Baisse de tension","POWER ISSUE",
AQ621="Coupure ENEO &amp; Baisse de tension","POWER ISSUE",
AQ621="Defaut GE &amp; POWER Cabinet","POWER ISSUE",
AQ621="Sharing","POWER ISSUE",
AQ621="Sites strategiques &amp; DataCenter","POWER ISSUE",
AQ621="Exclu","Exclu",
AQ621="SAT","TX ISSUE",
AQ621="SPARE-ISSUE","SPARE-ISSUE",
AQ621="Fiber CAmtel","TX ISSUE",
AQ621="Fiber AOF","TX ISSUE",
AQ621="Projet OCM (HUAWEI)","TRAVAUX-HUAWEI",
AQ621="Projet OCM (NOKIA)","TRAVAUX -NOKIA",
AQ621="ACCESS-ISSUE","ACCESS-ISSUE",
AQ621="Projet OCM (ZTE, NOKIA, autres projets)","TRAVAUX OCM",
AQ621="No root CAuse","No root cause",
AQ621="ODU HS","TX ISSUE",
AQ621="IP &amp; VLAN","TX ISSUE",
AQ621="Warehouse HUAWEI","SPARE-ISSUE",
AQ621="SPARE-HS","SPARE-ISSUE",
AQ621="Power Telco","RAN ISSUE",AQ621="no impacts","no impacts"
),"")</f>
        <v>No root cause</v>
      </c>
      <c r="AQ621" s="67" t="s">
        <v>5344</v>
      </c>
      <c r="AR621" s="48" t="str" cm="1">
        <f t="array" ref="AR621">IFERROR(_xlfn.IFS(
AQ621="MPR ISSUE","ACTIVE",
AQ621="BSS Hardware Issue","ACTIVE",
AQ621="Sites strategiques, MLL, Pylone, etc.","PASSIVE",
AQ621="AKTIVCO DEFAUT GE &amp; POWER Cabinet","PASSIVE",
AQ621="AKTIVCO Coupure ENEO &amp; Baisse de tension","PASSIVE",
AQ621="Coupure ENEO &amp; Baisse de tension","PASSIVE",
AQ621="Defaut GE &amp; POWER Cabinet","PASSIVE",
AQ621="Sharing","PASSIVE",
AQ621="Sites strategiques &amp; DataCenter","PASSIVE",
AQ621="Exclu","Exclu",
AQ621="SAT","ACTIVE",
AQ621="SPARE-ISSUE","SPARE-ISSUE",
AQ621="Fiber CAmtel","ACTIVE",
AQ621="Fiber AOF","ACTIVE",
AQ621="Projet OCM (HUAWEI)","PLANNED WORKS",
AQ621="Projet OCM (NOKIA)","PLANNED WORKS",
AQ621="ACCESS-ISSUE","ACCESS-ISSUE",
AQ621="Projet OCM (ZTE, NOKIA, autres projets)","PLANNED WORKS",
AQ621="No root CAuse","No root cause",
AQ621="ODU HS","ACTIVE",
AQ621="IP &amp; VLAN","ACTIVE",
AQ621="Warehouse HUAWEI","SPARE-ISSUE",
AQ621="SPARE-HS","SPARE-ISSUE",
AQ621="Power Telco","ACTIVE", AQ621="no impacts","no impacts"
),"")</f>
        <v>No root cause</v>
      </c>
      <c r="AS621" s="92" t="s">
        <v>5537</v>
      </c>
      <c r="AT621" s="98" t="s">
        <v>5421</v>
      </c>
      <c r="AV621" s="17" t="s">
        <v>5537</v>
      </c>
      <c r="AW621" s="7" t="s">
        <v>5537</v>
      </c>
      <c r="AX621" s="6" t="s">
        <v>5537</v>
      </c>
      <c r="AY621" s="7"/>
      <c r="AZ621" s="3" t="s">
        <v>5537</v>
      </c>
      <c r="BA621" s="18" t="s">
        <v>5537</v>
      </c>
      <c r="BB621" s="18" t="s">
        <v>5537</v>
      </c>
      <c r="BC621" s="18" t="s">
        <v>5537</v>
      </c>
      <c r="BD621" s="18" t="s">
        <v>5537</v>
      </c>
      <c r="BE621" s="18" t="s">
        <v>5537</v>
      </c>
      <c r="BF621" s="18" t="s">
        <v>5537</v>
      </c>
      <c r="BG621" s="18" t="s">
        <v>5537</v>
      </c>
      <c r="BH621" s="18" t="s">
        <v>5537</v>
      </c>
      <c r="BI621" s="18" t="s">
        <v>5537</v>
      </c>
      <c r="BJ621" s="18" t="s">
        <v>5537</v>
      </c>
      <c r="BK621" s="18" t="s">
        <v>5537</v>
      </c>
      <c r="BL621" s="9" t="s">
        <v>5537</v>
      </c>
      <c r="BM621" s="14" t="s">
        <v>5537</v>
      </c>
      <c r="BN621" s="14" t="s">
        <v>5537</v>
      </c>
      <c r="BO621" s="14" t="str">
        <f>_xlfn.XLOOKUP(B621,'[4]cell downs 18042026 17h'!$B:$B,'[4]cell downs 18042026 17h'!$B:$B,"")</f>
        <v/>
      </c>
      <c r="BP621" s="14" t="str">
        <f>_xlfn.XLOOKUP(B621,'[5]Cells Huawei 19042026 15h'!$B:$B,'[5]Cells Huawei 19042026 15h'!$B:$B,"")</f>
        <v/>
      </c>
      <c r="BQ621" s="9" t="str">
        <f>_xlfn.XLOOKUP(B621,'[6]cells down 19042026 9H40'!$B:$B,'[6]cells down 19042026 9H40'!$B:$B,"")</f>
        <v/>
      </c>
      <c r="BR621" s="9" t="s">
        <v>5537</v>
      </c>
      <c r="BS621" s="9" t="s">
        <v>12</v>
      </c>
      <c r="BT621" s="108"/>
    </row>
    <row r="622" spans="1:72" s="9" customFormat="1" x14ac:dyDescent="0.35">
      <c r="A622" s="1" t="s">
        <v>933</v>
      </c>
      <c r="B622" s="8" t="s">
        <v>934</v>
      </c>
      <c r="C622" s="3" t="str">
        <f>_xlfn.XLOOKUP(B622,'[1]daily break down'!$D:$D,'[1]daily break down'!$E:$E,"")</f>
        <v>NORD-OUEST</v>
      </c>
      <c r="D622" s="1" t="s">
        <v>11</v>
      </c>
      <c r="E622" s="1" t="s">
        <v>12</v>
      </c>
      <c r="F622" s="3" t="s">
        <v>51</v>
      </c>
      <c r="G622" s="1" t="s">
        <v>52</v>
      </c>
      <c r="H622" s="32" t="str">
        <f>_xlfn.XLOOKUP(B622,[2]CALCULATION!$B:$B,[2]CALCULATION!$H:$H,"")</f>
        <v>Huawei</v>
      </c>
      <c r="I622" s="28">
        <v>0</v>
      </c>
      <c r="J622" s="28">
        <v>0</v>
      </c>
      <c r="K622" s="28">
        <v>0</v>
      </c>
      <c r="L622" s="28">
        <v>0</v>
      </c>
      <c r="M622" s="28">
        <v>3.3321633521957126</v>
      </c>
      <c r="N622" s="28">
        <v>0</v>
      </c>
      <c r="O622" s="28">
        <v>1.1231283868813724</v>
      </c>
      <c r="P622" s="28">
        <v>0</v>
      </c>
      <c r="Q622" s="28">
        <v>0</v>
      </c>
      <c r="R622" s="28">
        <v>0</v>
      </c>
      <c r="S622" s="93">
        <v>4.7084606757925203E-3</v>
      </c>
      <c r="T622" s="93">
        <f>_xlfn.XLOOKUP(B622,'[3]Nur des jours'!$B:$B,'[3]Nur des jours'!$U:$U,"")</f>
        <v>0</v>
      </c>
      <c r="U622" s="93">
        <v>2.1451497147814274</v>
      </c>
      <c r="V622" s="93">
        <v>0</v>
      </c>
      <c r="W622" s="93">
        <v>0</v>
      </c>
      <c r="X622" s="93">
        <v>0</v>
      </c>
      <c r="Y622" s="93">
        <v>0</v>
      </c>
      <c r="Z622" s="93">
        <v>0.25989276124109317</v>
      </c>
      <c r="AA622" s="93">
        <v>0</v>
      </c>
      <c r="AB622" s="93">
        <v>0</v>
      </c>
      <c r="AC622" s="93">
        <f>_xlfn.XLOOKUP(B622,'[3]Nur des jours'!$B:$B,'[3]Nur des jours'!$N:$N,"")</f>
        <v>0</v>
      </c>
      <c r="AD622" s="93">
        <v>0</v>
      </c>
      <c r="AE622" s="93">
        <v>1.8783369431531849</v>
      </c>
      <c r="AF622" s="93">
        <v>2.6048310233339893</v>
      </c>
      <c r="AG622" s="93"/>
      <c r="AH622" s="93">
        <v>0</v>
      </c>
      <c r="AI622" s="93">
        <v>0</v>
      </c>
      <c r="AJ622" s="93">
        <v>0</v>
      </c>
      <c r="AK622" s="93">
        <v>0</v>
      </c>
      <c r="AL622" s="93">
        <v>0</v>
      </c>
      <c r="AM622" s="49" t="s">
        <v>5559</v>
      </c>
      <c r="AN622" s="49"/>
      <c r="AO622" s="48" t="str" cm="1">
        <f t="array" ref="AO622">IFERROR(_xlfn.IFS(
AQ622="MPR ISSUE","PDH",
AQ622="BSS Hardware Issue","BSS",
AQ622="Sites strategiques, MLL, Pylone, etc.","ENVTECH",
AQ622="AKTIVCO DEFAUT GE &amp; POWER Cabinet","AKTIVCO",
AQ622="AKTIVCO Coupure ENEO &amp; Baisse de tension","AKTIVCO GRID ONLY",
AQ622="Coupure ENEO &amp; Baisse de tension","IHS GRID ONLY",
AQ622="Defaut GE &amp; POWER Cabinet","IHS",
AQ622="Sharing","Partners",
AQ622="Sites strategiques &amp; DataCenter","SST &amp; DC",
AQ622="Exclu","Exclu",
AQ622="SAT","SAT",
AQ622="SPARE-ISSUE","SPARE-ISSUE",
AQ622="Fiber CAmtel","TRANS_FO_CAMTEL",
AQ622="Fiber AOF","Fiber AOF",
AQ622="Projet OCM (HUAWEI)","TRAVAUX-HUAWEI",
AQ622="Projet OCM (NOKIA)","TRAVAUX-NOKIA",
AQ622="ACCESS-ISSUE","ACCESS-ISSUE",
AQ622="Projet OCM (ZTE, NOKIA, autres projets)","TRAVAUX OCM",
AQ622="No root CAuse","No root cause",
AQ622="ODU HS","PDH",
AQ622="IP &amp; VLAN","PDH",
AQ622="Warehouse HUAWEI","SPARE-ISSUE",
AQ622="SPARE-HS","SPARE-ISSUE",
AQ622="Power Telco","BSS",AQ622="no impacts","no impacts"
),"")</f>
        <v>No root cause</v>
      </c>
      <c r="AP622" s="48" t="str" cm="1">
        <f t="array" ref="AP622">IFERROR(_xlfn.IFS(
AQ622="MPR ISSUE","TX ISSUE",
AQ622="BSS Hardware Issue","RAN ISSUE",
AQ622="Sites strategiques, MLL, Pylone, etc.","ENVTECH",
AQ622="AKTIVCO DEFAUT GE &amp; POWER Cabinet","POWER ISSUE",
AQ622="AKTIVCO Coupure ENEO &amp; Baisse de tension","POWER ISSUE",
AQ622="Coupure ENEO &amp; Baisse de tension","POWER ISSUE",
AQ622="Defaut GE &amp; POWER Cabinet","POWER ISSUE",
AQ622="Sharing","POWER ISSUE",
AQ622="Sites strategiques &amp; DataCenter","POWER ISSUE",
AQ622="Exclu","Exclu",
AQ622="SAT","TX ISSUE",
AQ622="SPARE-ISSUE","SPARE-ISSUE",
AQ622="Fiber CAmtel","TX ISSUE",
AQ622="Fiber AOF","TX ISSUE",
AQ622="Projet OCM (HUAWEI)","TRAVAUX-HUAWEI",
AQ622="Projet OCM (NOKIA)","TRAVAUX -NOKIA",
AQ622="ACCESS-ISSUE","ACCESS-ISSUE",
AQ622="Projet OCM (ZTE, NOKIA, autres projets)","TRAVAUX OCM",
AQ622="No root CAuse","No root cause",
AQ622="ODU HS","TX ISSUE",
AQ622="IP &amp; VLAN","TX ISSUE",
AQ622="Warehouse HUAWEI","SPARE-ISSUE",
AQ622="SPARE-HS","SPARE-ISSUE",
AQ622="Power Telco","RAN ISSUE",AQ622="no impacts","no impacts"
),"")</f>
        <v>No root cause</v>
      </c>
      <c r="AQ622" s="127" t="s">
        <v>5344</v>
      </c>
      <c r="AR622" s="48" t="str" cm="1">
        <f t="array" ref="AR622">IFERROR(_xlfn.IFS(
AQ622="MPR ISSUE","ACTIVE",
AQ622="BSS Hardware Issue","ACTIVE",
AQ622="Sites strategiques, MLL, Pylone, etc.","PASSIVE",
AQ622="AKTIVCO DEFAUT GE &amp; POWER Cabinet","PASSIVE",
AQ622="AKTIVCO Coupure ENEO &amp; Baisse de tension","PASSIVE",
AQ622="Coupure ENEO &amp; Baisse de tension","PASSIVE",
AQ622="Defaut GE &amp; POWER Cabinet","PASSIVE",
AQ622="Sharing","PASSIVE",
AQ622="Sites strategiques &amp; DataCenter","PASSIVE",
AQ622="Exclu","Exclu",
AQ622="SAT","ACTIVE",
AQ622="SPARE-ISSUE","SPARE-ISSUE",
AQ622="Fiber CAmtel","ACTIVE",
AQ622="Fiber AOF","ACTIVE",
AQ622="Projet OCM (HUAWEI)","PLANNED WORKS",
AQ622="Projet OCM (NOKIA)","PLANNED WORKS",
AQ622="ACCESS-ISSUE","ACCESS-ISSUE",
AQ622="Projet OCM (ZTE, NOKIA, autres projets)","PLANNED WORKS",
AQ622="No root CAuse","No root cause",
AQ622="ODU HS","ACTIVE",
AQ622="IP &amp; VLAN","ACTIVE",
AQ622="Warehouse HUAWEI","SPARE-ISSUE",
AQ622="SPARE-HS","SPARE-ISSUE",
AQ622="Power Telco","ACTIVE", AQ622="no impacts","no impacts"
),"")</f>
        <v>No root cause</v>
      </c>
      <c r="AS622" s="92" t="s">
        <v>5537</v>
      </c>
      <c r="AT622" s="98" t="s">
        <v>934</v>
      </c>
      <c r="AV622" s="17" t="s">
        <v>5537</v>
      </c>
      <c r="AW622" s="7" t="s">
        <v>5537</v>
      </c>
      <c r="AX622" s="6" t="s">
        <v>5537</v>
      </c>
      <c r="AY622" s="7"/>
      <c r="AZ622" s="3" t="s">
        <v>5537</v>
      </c>
      <c r="BA622" s="18" t="s">
        <v>5537</v>
      </c>
      <c r="BB622" s="18" t="s">
        <v>5537</v>
      </c>
      <c r="BC622" s="18" t="s">
        <v>5537</v>
      </c>
      <c r="BD622" s="18" t="s">
        <v>5537</v>
      </c>
      <c r="BE622" s="18" t="s">
        <v>5537</v>
      </c>
      <c r="BF622" s="18" t="s">
        <v>5537</v>
      </c>
      <c r="BG622" s="18" t="s">
        <v>5537</v>
      </c>
      <c r="BH622" s="18" t="s">
        <v>5537</v>
      </c>
      <c r="BI622" s="18" t="s">
        <v>5537</v>
      </c>
      <c r="BJ622" s="18" t="s">
        <v>5537</v>
      </c>
      <c r="BK622" s="18" t="s">
        <v>5537</v>
      </c>
      <c r="BL622" s="9" t="s">
        <v>5537</v>
      </c>
      <c r="BM622" s="14" t="s">
        <v>5537</v>
      </c>
      <c r="BN622" s="14" t="s">
        <v>5537</v>
      </c>
      <c r="BO622" s="14" t="str">
        <f>_xlfn.XLOOKUP(B622,'[4]cell downs 18042026 17h'!$B:$B,'[4]cell downs 18042026 17h'!$B:$B,"")</f>
        <v/>
      </c>
      <c r="BP622" s="14" t="str">
        <f>_xlfn.XLOOKUP(B622,'[5]Cells Huawei 19042026 15h'!$B:$B,'[5]Cells Huawei 19042026 15h'!$B:$B,"")</f>
        <v/>
      </c>
      <c r="BQ622" s="9" t="str">
        <f>_xlfn.XLOOKUP(B622,'[6]cells down 19042026 9H40'!$B:$B,'[6]cells down 19042026 9H40'!$B:$B,"")</f>
        <v/>
      </c>
      <c r="BR622" s="9" t="s">
        <v>934</v>
      </c>
      <c r="BS622" s="9" t="s">
        <v>5537</v>
      </c>
      <c r="BT622" s="108"/>
    </row>
    <row r="623" spans="1:72" s="9" customFormat="1" x14ac:dyDescent="0.35">
      <c r="A623" s="1" t="s">
        <v>3343</v>
      </c>
      <c r="B623" s="8" t="s">
        <v>3344</v>
      </c>
      <c r="C623" s="3" t="str">
        <f>_xlfn.XLOOKUP(B623,'[1]daily break down'!$D:$D,'[1]daily break down'!$E:$E,"")</f>
        <v>Yaounde</v>
      </c>
      <c r="D623" s="1" t="s">
        <v>21</v>
      </c>
      <c r="E623" s="1" t="s">
        <v>36</v>
      </c>
      <c r="F623" s="3" t="s">
        <v>37</v>
      </c>
      <c r="G623" s="1" t="s">
        <v>38</v>
      </c>
      <c r="H623" s="34" t="str">
        <f>_xlfn.XLOOKUP(B623,[2]CALCULATION!$B:$B,[2]CALCULATION!$H:$H,"")</f>
        <v>ZTE</v>
      </c>
      <c r="I623" s="28">
        <v>1.1765622815202907</v>
      </c>
      <c r="J623" s="28">
        <v>2.7196532575413839</v>
      </c>
      <c r="K623" s="28">
        <v>1.5767279337277011</v>
      </c>
      <c r="L623" s="28">
        <v>0</v>
      </c>
      <c r="M623" s="28">
        <v>1.1134617744333453</v>
      </c>
      <c r="N623" s="28">
        <v>2.1990651565348997E-2</v>
      </c>
      <c r="O623" s="28">
        <v>0</v>
      </c>
      <c r="P623" s="28">
        <v>1.5674893631592912</v>
      </c>
      <c r="Q623" s="28">
        <v>4.1260740284162765</v>
      </c>
      <c r="R623" s="28">
        <v>1.0447075475197836</v>
      </c>
      <c r="S623" s="93">
        <v>5.5444978069987698</v>
      </c>
      <c r="T623" s="93">
        <f>_xlfn.XLOOKUP(B623,'[3]Nur des jours'!$B:$B,'[3]Nur des jours'!$U:$U,"")</f>
        <v>0</v>
      </c>
      <c r="U623" s="93">
        <v>2.0945872677516078</v>
      </c>
      <c r="V623" s="93">
        <v>2.5340435974922477</v>
      </c>
      <c r="W623" s="93">
        <v>0</v>
      </c>
      <c r="X623" s="93">
        <v>1.9838314314005787</v>
      </c>
      <c r="Y623" s="93">
        <v>0</v>
      </c>
      <c r="Z623" s="93">
        <v>2.1787866724880365</v>
      </c>
      <c r="AA623" s="93">
        <v>0</v>
      </c>
      <c r="AB623" s="93">
        <v>0</v>
      </c>
      <c r="AC623" s="93">
        <f>_xlfn.XLOOKUP(B623,'[3]Nur des jours'!$B:$B,'[3]Nur des jours'!$N:$N,"")</f>
        <v>0</v>
      </c>
      <c r="AD623" s="93">
        <v>0</v>
      </c>
      <c r="AE623" s="93">
        <v>0</v>
      </c>
      <c r="AF623" s="93">
        <v>2.5279083305510617</v>
      </c>
      <c r="AG623" s="93"/>
      <c r="AH623" s="93">
        <v>0</v>
      </c>
      <c r="AI623" s="93">
        <v>0</v>
      </c>
      <c r="AJ623" s="93">
        <v>0</v>
      </c>
      <c r="AK623" s="93">
        <v>0</v>
      </c>
      <c r="AL623" s="93">
        <v>0</v>
      </c>
      <c r="AM623" s="49" t="s">
        <v>5559</v>
      </c>
      <c r="AN623" s="49"/>
      <c r="AO623" s="48" t="str" cm="1">
        <f t="array" ref="AO623">IFERROR(_xlfn.IFS(
AQ623="MPR ISSUE","PDH",
AQ623="BSS Hardware Issue","BSS",
AQ623="Sites strategiques, MLL, Pylone, etc.","ENVTECH",
AQ623="AKTIVCO DEFAUT GE &amp; POWER Cabinet","AKTIVCO",
AQ623="AKTIVCO Coupure ENEO &amp; Baisse de tension","AKTIVCO GRID ONLY",
AQ623="Coupure ENEO &amp; Baisse de tension","IHS GRID ONLY",
AQ623="Defaut GE &amp; POWER Cabinet","IHS",
AQ623="Sharing","Partners",
AQ623="Sites strategiques &amp; DataCenter","SST &amp; DC",
AQ623="Exclu","Exclu",
AQ623="SAT","SAT",
AQ623="SPARE-ISSUE","SPARE-ISSUE",
AQ623="Fiber CAmtel","TRANS_FO_CAMTEL",
AQ623="Fiber AOF","Fiber AOF",
AQ623="Projet OCM (HUAWEI)","TRAVAUX-HUAWEI",
AQ623="Projet OCM (NOKIA)","TRAVAUX-NOKIA",
AQ623="ACCESS-ISSUE","ACCESS-ISSUE",
AQ623="Projet OCM (ZTE, NOKIA, autres projets)","TRAVAUX OCM",
AQ623="No root CAuse","No root cause",
AQ623="ODU HS","PDH",
AQ623="IP &amp; VLAN","PDH",
AQ623="Warehouse HUAWEI","SPARE-ISSUE",
AQ623="SPARE-HS","SPARE-ISSUE",
AQ623="Power Telco","BSS",AQ623="no impacts","no impacts"
),"")</f>
        <v>No root cause</v>
      </c>
      <c r="AP623" s="48" t="str" cm="1">
        <f t="array" ref="AP623">IFERROR(_xlfn.IFS(
AQ623="MPR ISSUE","TX ISSUE",
AQ623="BSS Hardware Issue","RAN ISSUE",
AQ623="Sites strategiques, MLL, Pylone, etc.","ENVTECH",
AQ623="AKTIVCO DEFAUT GE &amp; POWER Cabinet","POWER ISSUE",
AQ623="AKTIVCO Coupure ENEO &amp; Baisse de tension","POWER ISSUE",
AQ623="Coupure ENEO &amp; Baisse de tension","POWER ISSUE",
AQ623="Defaut GE &amp; POWER Cabinet","POWER ISSUE",
AQ623="Sharing","POWER ISSUE",
AQ623="Sites strategiques &amp; DataCenter","POWER ISSUE",
AQ623="Exclu","Exclu",
AQ623="SAT","TX ISSUE",
AQ623="SPARE-ISSUE","SPARE-ISSUE",
AQ623="Fiber CAmtel","TX ISSUE",
AQ623="Fiber AOF","TX ISSUE",
AQ623="Projet OCM (HUAWEI)","TRAVAUX-HUAWEI",
AQ623="Projet OCM (NOKIA)","TRAVAUX -NOKIA",
AQ623="ACCESS-ISSUE","ACCESS-ISSUE",
AQ623="Projet OCM (ZTE, NOKIA, autres projets)","TRAVAUX OCM",
AQ623="No root CAuse","No root cause",
AQ623="ODU HS","TX ISSUE",
AQ623="IP &amp; VLAN","TX ISSUE",
AQ623="Warehouse HUAWEI","SPARE-ISSUE",
AQ623="SPARE-HS","SPARE-ISSUE",
AQ623="Power Telco","RAN ISSUE",AQ623="no impacts","no impacts"
),"")</f>
        <v>No root cause</v>
      </c>
      <c r="AQ623" s="67" t="s">
        <v>5344</v>
      </c>
      <c r="AR623" s="48" t="str" cm="1">
        <f t="array" ref="AR623">IFERROR(_xlfn.IFS(
AQ623="MPR ISSUE","ACTIVE",
AQ623="BSS Hardware Issue","ACTIVE",
AQ623="Sites strategiques, MLL, Pylone, etc.","PASSIVE",
AQ623="AKTIVCO DEFAUT GE &amp; POWER Cabinet","PASSIVE",
AQ623="AKTIVCO Coupure ENEO &amp; Baisse de tension","PASSIVE",
AQ623="Coupure ENEO &amp; Baisse de tension","PASSIVE",
AQ623="Defaut GE &amp; POWER Cabinet","PASSIVE",
AQ623="Sharing","PASSIVE",
AQ623="Sites strategiques &amp; DataCenter","PASSIVE",
AQ623="Exclu","Exclu",
AQ623="SAT","ACTIVE",
AQ623="SPARE-ISSUE","SPARE-ISSUE",
AQ623="Fiber CAmtel","ACTIVE",
AQ623="Fiber AOF","ACTIVE",
AQ623="Projet OCM (HUAWEI)","PLANNED WORKS",
AQ623="Projet OCM (NOKIA)","PLANNED WORKS",
AQ623="ACCESS-ISSUE","ACCESS-ISSUE",
AQ623="Projet OCM (ZTE, NOKIA, autres projets)","PLANNED WORKS",
AQ623="No root CAuse","No root cause",
AQ623="ODU HS","ACTIVE",
AQ623="IP &amp; VLAN","ACTIVE",
AQ623="Warehouse HUAWEI","SPARE-ISSUE",
AQ623="SPARE-HS","SPARE-ISSUE",
AQ623="Power Telco","ACTIVE", AQ623="no impacts","no impacts"
),"")</f>
        <v>No root cause</v>
      </c>
      <c r="AS623" s="92" t="s">
        <v>5537</v>
      </c>
      <c r="AT623" s="98" t="s">
        <v>3344</v>
      </c>
      <c r="AV623" s="17" t="s">
        <v>5537</v>
      </c>
      <c r="AW623" s="7" t="s">
        <v>5537</v>
      </c>
      <c r="AX623" s="6" t="s">
        <v>5537</v>
      </c>
      <c r="AY623" s="7"/>
      <c r="AZ623" s="3" t="s">
        <v>5537</v>
      </c>
      <c r="BA623" s="18" t="s">
        <v>5537</v>
      </c>
      <c r="BB623" s="18" t="s">
        <v>5537</v>
      </c>
      <c r="BC623" s="18" t="s">
        <v>5537</v>
      </c>
      <c r="BD623" s="18" t="s">
        <v>5537</v>
      </c>
      <c r="BE623" s="18" t="s">
        <v>5537</v>
      </c>
      <c r="BF623" s="18" t="s">
        <v>5537</v>
      </c>
      <c r="BG623" s="18" t="s">
        <v>5537</v>
      </c>
      <c r="BH623" s="18" t="s">
        <v>5537</v>
      </c>
      <c r="BI623" s="18" t="s">
        <v>5537</v>
      </c>
      <c r="BJ623" s="18" t="s">
        <v>5537</v>
      </c>
      <c r="BK623" s="18" t="s">
        <v>5537</v>
      </c>
      <c r="BL623" s="9" t="s">
        <v>5537</v>
      </c>
      <c r="BM623" s="14" t="s">
        <v>5537</v>
      </c>
      <c r="BN623" s="14" t="s">
        <v>5537</v>
      </c>
      <c r="BO623" s="14" t="str">
        <f>_xlfn.XLOOKUP(B623,'[4]cell downs 18042026 17h'!$B:$B,'[4]cell downs 18042026 17h'!$B:$B,"")</f>
        <v/>
      </c>
      <c r="BP623" s="14" t="str">
        <f>_xlfn.XLOOKUP(B623,'[5]Cells Huawei 19042026 15h'!$B:$B,'[5]Cells Huawei 19042026 15h'!$B:$B,"")</f>
        <v/>
      </c>
      <c r="BQ623" s="9" t="str">
        <f>_xlfn.XLOOKUP(B623,'[6]cells down 19042026 9H40'!$B:$B,'[6]cells down 19042026 9H40'!$B:$B,"")</f>
        <v/>
      </c>
      <c r="BR623" s="9" t="s">
        <v>5537</v>
      </c>
      <c r="BS623" s="9" t="s">
        <v>5537</v>
      </c>
      <c r="BT623" s="108"/>
    </row>
    <row r="624" spans="1:72" s="9" customFormat="1" x14ac:dyDescent="0.35">
      <c r="A624" s="1" t="s">
        <v>2895</v>
      </c>
      <c r="B624" s="8" t="s">
        <v>2896</v>
      </c>
      <c r="C624" s="3" t="str">
        <f>_xlfn.XLOOKUP(B624,'[1]daily break down'!$D:$D,'[1]daily break down'!$E:$E,"")</f>
        <v>Garoua</v>
      </c>
      <c r="D624" s="1" t="s">
        <v>21</v>
      </c>
      <c r="E624" s="1" t="s">
        <v>122</v>
      </c>
      <c r="F624" s="3" t="s">
        <v>23</v>
      </c>
      <c r="G624" s="1" t="s">
        <v>24</v>
      </c>
      <c r="H624" s="32" t="str">
        <f>_xlfn.XLOOKUP(B624,[2]CALCULATION!$B:$B,[2]CALCULATION!$H:$H,"")</f>
        <v>Huawei</v>
      </c>
      <c r="I624" s="28">
        <v>0</v>
      </c>
      <c r="J624" s="28">
        <v>0</v>
      </c>
      <c r="K624" s="28">
        <v>4.2541298907351761</v>
      </c>
      <c r="L624" s="28">
        <v>0</v>
      </c>
      <c r="M624" s="28">
        <v>0</v>
      </c>
      <c r="N624" s="28">
        <v>0</v>
      </c>
      <c r="O624" s="28">
        <v>0</v>
      </c>
      <c r="P624" s="28">
        <v>0</v>
      </c>
      <c r="Q624" s="28">
        <v>0.87926936104761821</v>
      </c>
      <c r="R624" s="28">
        <v>7.6676568702148487</v>
      </c>
      <c r="S624" s="93">
        <v>0</v>
      </c>
      <c r="T624" s="93">
        <f>_xlfn.XLOOKUP(B624,'[3]Nur des jours'!$B:$B,'[3]Nur des jours'!$U:$U,"")</f>
        <v>0</v>
      </c>
      <c r="U624" s="93">
        <v>0</v>
      </c>
      <c r="V624" s="93">
        <v>3.4559923009533917</v>
      </c>
      <c r="W624" s="93">
        <v>0</v>
      </c>
      <c r="X624" s="93">
        <v>0</v>
      </c>
      <c r="Y624" s="93">
        <v>1.6338536895783218</v>
      </c>
      <c r="Z624" s="93">
        <v>0.8021326473248811</v>
      </c>
      <c r="AA624" s="93">
        <v>5.2169387586214757</v>
      </c>
      <c r="AB624" s="93">
        <v>3.1712552756161667</v>
      </c>
      <c r="AC624" s="93">
        <f>_xlfn.XLOOKUP(B624,'[3]Nur des jours'!$B:$B,'[3]Nur des jours'!$N:$N,"")</f>
        <v>0</v>
      </c>
      <c r="AD624" s="93">
        <v>0</v>
      </c>
      <c r="AE624" s="93">
        <v>5.8810278997697143</v>
      </c>
      <c r="AF624" s="93">
        <v>2.4860137315834985</v>
      </c>
      <c r="AG624" s="93"/>
      <c r="AH624" s="93">
        <v>0</v>
      </c>
      <c r="AI624" s="93">
        <v>0</v>
      </c>
      <c r="AJ624" s="93">
        <v>0</v>
      </c>
      <c r="AK624" s="93">
        <v>0</v>
      </c>
      <c r="AL624" s="93">
        <v>0</v>
      </c>
      <c r="AM624" s="49" t="s">
        <v>5559</v>
      </c>
      <c r="AN624" s="49"/>
      <c r="AO624" s="48" t="str" cm="1">
        <f t="array" ref="AO624">IFERROR(_xlfn.IFS(
AQ624="MPR ISSUE","PDH",
AQ624="BSS Hardware Issue","BSS",
AQ624="Sites strategiques, MLL, Pylone, etc.","ENVTECH",
AQ624="AKTIVCO DEFAUT GE &amp; POWER Cabinet","AKTIVCO",
AQ624="AKTIVCO Coupure ENEO &amp; Baisse de tension","AKTIVCO GRID ONLY",
AQ624="Coupure ENEO &amp; Baisse de tension","IHS GRID ONLY",
AQ624="Defaut GE &amp; POWER Cabinet","IHS",
AQ624="Sharing","Partners",
AQ624="Sites strategiques &amp; DataCenter","SST &amp; DC",
AQ624="Exclu","Exclu",
AQ624="SAT","SAT",
AQ624="SPARE-ISSUE","SPARE-ISSUE",
AQ624="Fiber CAmtel","TRANS_FO_CAMTEL",
AQ624="Fiber AOF","Fiber AOF",
AQ624="Projet OCM (HUAWEI)","TRAVAUX-HUAWEI",
AQ624="Projet OCM (NOKIA)","TRAVAUX-NOKIA",
AQ624="ACCESS-ISSUE","ACCESS-ISSUE",
AQ624="Projet OCM (ZTE, NOKIA, autres projets)","TRAVAUX OCM",
AQ624="No root CAuse","No root cause",
AQ624="ODU HS","PDH",
AQ624="IP &amp; VLAN","PDH",
AQ624="Warehouse HUAWEI","SPARE-ISSUE",
AQ624="SPARE-HS","SPARE-ISSUE",
AQ624="Power Telco","BSS",AQ624="no impacts","no impacts"
),"")</f>
        <v>No root cause</v>
      </c>
      <c r="AP624" s="48" t="str" cm="1">
        <f t="array" ref="AP624">IFERROR(_xlfn.IFS(
AQ624="MPR ISSUE","TX ISSUE",
AQ624="BSS Hardware Issue","RAN ISSUE",
AQ624="Sites strategiques, MLL, Pylone, etc.","ENVTECH",
AQ624="AKTIVCO DEFAUT GE &amp; POWER Cabinet","POWER ISSUE",
AQ624="AKTIVCO Coupure ENEO &amp; Baisse de tension","POWER ISSUE",
AQ624="Coupure ENEO &amp; Baisse de tension","POWER ISSUE",
AQ624="Defaut GE &amp; POWER Cabinet","POWER ISSUE",
AQ624="Sharing","POWER ISSUE",
AQ624="Sites strategiques &amp; DataCenter","POWER ISSUE",
AQ624="Exclu","Exclu",
AQ624="SAT","TX ISSUE",
AQ624="SPARE-ISSUE","SPARE-ISSUE",
AQ624="Fiber CAmtel","TX ISSUE",
AQ624="Fiber AOF","TX ISSUE",
AQ624="Projet OCM (HUAWEI)","TRAVAUX-HUAWEI",
AQ624="Projet OCM (NOKIA)","TRAVAUX -NOKIA",
AQ624="ACCESS-ISSUE","ACCESS-ISSUE",
AQ624="Projet OCM (ZTE, NOKIA, autres projets)","TRAVAUX OCM",
AQ624="No root CAuse","No root cause",
AQ624="ODU HS","TX ISSUE",
AQ624="IP &amp; VLAN","TX ISSUE",
AQ624="Warehouse HUAWEI","SPARE-ISSUE",
AQ624="SPARE-HS","SPARE-ISSUE",
AQ624="Power Telco","RAN ISSUE",AQ624="no impacts","no impacts"
),"")</f>
        <v>No root cause</v>
      </c>
      <c r="AQ624" s="67" t="s">
        <v>5344</v>
      </c>
      <c r="AR624" s="48" t="str" cm="1">
        <f t="array" ref="AR624">IFERROR(_xlfn.IFS(
AQ624="MPR ISSUE","ACTIVE",
AQ624="BSS Hardware Issue","ACTIVE",
AQ624="Sites strategiques, MLL, Pylone, etc.","PASSIVE",
AQ624="AKTIVCO DEFAUT GE &amp; POWER Cabinet","PASSIVE",
AQ624="AKTIVCO Coupure ENEO &amp; Baisse de tension","PASSIVE",
AQ624="Coupure ENEO &amp; Baisse de tension","PASSIVE",
AQ624="Defaut GE &amp; POWER Cabinet","PASSIVE",
AQ624="Sharing","PASSIVE",
AQ624="Sites strategiques &amp; DataCenter","PASSIVE",
AQ624="Exclu","Exclu",
AQ624="SAT","ACTIVE",
AQ624="SPARE-ISSUE","SPARE-ISSUE",
AQ624="Fiber CAmtel","ACTIVE",
AQ624="Fiber AOF","ACTIVE",
AQ624="Projet OCM (HUAWEI)","PLANNED WORKS",
AQ624="Projet OCM (NOKIA)","PLANNED WORKS",
AQ624="ACCESS-ISSUE","ACCESS-ISSUE",
AQ624="Projet OCM (ZTE, NOKIA, autres projets)","PLANNED WORKS",
AQ624="No root CAuse","No root cause",
AQ624="ODU HS","ACTIVE",
AQ624="IP &amp; VLAN","ACTIVE",
AQ624="Warehouse HUAWEI","SPARE-ISSUE",
AQ624="SPARE-HS","SPARE-ISSUE",
AQ624="Power Telco","ACTIVE", AQ624="no impacts","no impacts"
),"")</f>
        <v>No root cause</v>
      </c>
      <c r="AS624" s="92" t="s">
        <v>5537</v>
      </c>
      <c r="AT624" s="98" t="s">
        <v>2896</v>
      </c>
      <c r="AV624" s="17" t="s">
        <v>5537</v>
      </c>
      <c r="AW624" s="7" t="s">
        <v>5537</v>
      </c>
      <c r="AX624" s="6" t="s">
        <v>5537</v>
      </c>
      <c r="AY624" s="7"/>
      <c r="AZ624" s="3" t="s">
        <v>5537</v>
      </c>
      <c r="BA624" s="18" t="s">
        <v>5537</v>
      </c>
      <c r="BB624" s="18" t="s">
        <v>5537</v>
      </c>
      <c r="BC624" s="18" t="s">
        <v>5537</v>
      </c>
      <c r="BD624" s="18" t="s">
        <v>5537</v>
      </c>
      <c r="BE624" s="18" t="s">
        <v>5537</v>
      </c>
      <c r="BF624" s="18" t="s">
        <v>5537</v>
      </c>
      <c r="BG624" s="18" t="s">
        <v>5537</v>
      </c>
      <c r="BH624" s="18" t="s">
        <v>5537</v>
      </c>
      <c r="BI624" s="18" t="s">
        <v>5537</v>
      </c>
      <c r="BJ624" s="18" t="s">
        <v>5537</v>
      </c>
      <c r="BK624" s="18" t="s">
        <v>5537</v>
      </c>
      <c r="BL624" s="9" t="s">
        <v>5537</v>
      </c>
      <c r="BM624" s="14" t="s">
        <v>5537</v>
      </c>
      <c r="BN624" s="14" t="s">
        <v>5537</v>
      </c>
      <c r="BO624" s="14" t="str">
        <f>_xlfn.XLOOKUP(B624,'[4]cell downs 18042026 17h'!$B:$B,'[4]cell downs 18042026 17h'!$B:$B,"")</f>
        <v/>
      </c>
      <c r="BP624" s="14" t="str">
        <f>_xlfn.XLOOKUP(B624,'[5]Cells Huawei 19042026 15h'!$B:$B,'[5]Cells Huawei 19042026 15h'!$B:$B,"")</f>
        <v/>
      </c>
      <c r="BQ624" s="9" t="str">
        <f>_xlfn.XLOOKUP(B624,'[6]cells down 19042026 9H40'!$B:$B,'[6]cells down 19042026 9H40'!$B:$B,"")</f>
        <v/>
      </c>
      <c r="BR624" s="9" t="s">
        <v>5537</v>
      </c>
      <c r="BS624" s="9" t="s">
        <v>5537</v>
      </c>
      <c r="BT624" s="108"/>
    </row>
    <row r="625" spans="1:72" s="9" customFormat="1" x14ac:dyDescent="0.35">
      <c r="A625" s="1" t="s">
        <v>2380</v>
      </c>
      <c r="B625" s="8" t="s">
        <v>2381</v>
      </c>
      <c r="C625" s="3" t="str">
        <f>_xlfn.XLOOKUP(B625,'[1]daily break down'!$D:$D,'[1]daily break down'!$E:$E,"")</f>
        <v>Douala</v>
      </c>
      <c r="D625" s="1" t="s">
        <v>11</v>
      </c>
      <c r="E625" s="1" t="s">
        <v>12</v>
      </c>
      <c r="F625" s="3" t="s">
        <v>31</v>
      </c>
      <c r="G625" s="1" t="s">
        <v>32</v>
      </c>
      <c r="H625" s="34" t="str">
        <f>_xlfn.XLOOKUP(B625,[2]CALCULATION!$B:$B,[2]CALCULATION!$H:$H,"")</f>
        <v>ZTE</v>
      </c>
      <c r="I625" s="28">
        <v>0</v>
      </c>
      <c r="J625" s="28">
        <v>0</v>
      </c>
      <c r="K625" s="28">
        <v>0</v>
      </c>
      <c r="L625" s="28">
        <v>0</v>
      </c>
      <c r="M625" s="28">
        <v>0</v>
      </c>
      <c r="N625" s="28">
        <v>0</v>
      </c>
      <c r="O625" s="28">
        <v>0</v>
      </c>
      <c r="P625" s="28">
        <v>0</v>
      </c>
      <c r="Q625" s="28">
        <v>0</v>
      </c>
      <c r="R625" s="28">
        <v>0</v>
      </c>
      <c r="S625" s="93">
        <v>0</v>
      </c>
      <c r="T625" s="93">
        <f>_xlfn.XLOOKUP(B625,'[3]Nur des jours'!$B:$B,'[3]Nur des jours'!$U:$U,"")</f>
        <v>0</v>
      </c>
      <c r="U625" s="93">
        <v>0</v>
      </c>
      <c r="V625" s="93">
        <v>0</v>
      </c>
      <c r="W625" s="93">
        <v>0</v>
      </c>
      <c r="X625" s="93">
        <v>0</v>
      </c>
      <c r="Y625" s="93">
        <v>0</v>
      </c>
      <c r="Z625" s="93">
        <v>0</v>
      </c>
      <c r="AA625" s="93">
        <v>0</v>
      </c>
      <c r="AB625" s="93">
        <v>0</v>
      </c>
      <c r="AC625" s="93">
        <f>_xlfn.XLOOKUP(B625,'[3]Nur des jours'!$B:$B,'[3]Nur des jours'!$N:$N,"")</f>
        <v>6.1565798597734807</v>
      </c>
      <c r="AD625" s="93">
        <v>6.1565798597734807</v>
      </c>
      <c r="AE625" s="93">
        <v>20.302133360728014</v>
      </c>
      <c r="AF625" s="93">
        <v>1.8620000114144506</v>
      </c>
      <c r="AG625" s="93"/>
      <c r="AH625" s="93">
        <v>0</v>
      </c>
      <c r="AI625" s="93">
        <v>0</v>
      </c>
      <c r="AJ625" s="93">
        <v>0</v>
      </c>
      <c r="AK625" s="93">
        <v>0</v>
      </c>
      <c r="AL625" s="93">
        <v>0</v>
      </c>
      <c r="AM625" s="49" t="s">
        <v>5559</v>
      </c>
      <c r="AN625" s="49"/>
      <c r="AO625" s="48" t="str" cm="1">
        <f t="array" ref="AO625">IFERROR(_xlfn.IFS(
AQ625="MPR ISSUE","PDH",
AQ625="BSS Hardware Issue","BSS",
AQ625="Sites strategiques, MLL, Pylone, etc.","ENVTECH",
AQ625="AKTIVCO DEFAUT GE &amp; POWER Cabinet","AKTIVCO",
AQ625="AKTIVCO Coupure ENEO &amp; Baisse de tension","AKTIVCO GRID ONLY",
AQ625="Coupure ENEO &amp; Baisse de tension","IHS GRID ONLY",
AQ625="Defaut GE &amp; POWER Cabinet","IHS",
AQ625="Sharing","Partners",
AQ625="Sites strategiques &amp; DataCenter","SST &amp; DC",
AQ625="Exclu","Exclu",
AQ625="SAT","SAT",
AQ625="SPARE-ISSUE","SPARE-ISSUE",
AQ625="Fiber CAmtel","TRANS_FO_CAMTEL",
AQ625="Fiber AOF","Fiber AOF",
AQ625="Projet OCM (HUAWEI)","TRAVAUX-HUAWEI",
AQ625="Projet OCM (NOKIA)","TRAVAUX-NOKIA",
AQ625="ACCESS-ISSUE","ACCESS-ISSUE",
AQ625="Projet OCM (ZTE, NOKIA, autres projets)","TRAVAUX OCM",
AQ625="No root CAuse","No root cause",
AQ625="ODU HS","PDH",
AQ625="IP &amp; VLAN","PDH",
AQ625="Warehouse HUAWEI","SPARE-ISSUE",
AQ625="SPARE-HS","SPARE-ISSUE",
AQ625="Power Telco","BSS",AQ625="no impacts","no impacts"
),"")</f>
        <v>No root cause</v>
      </c>
      <c r="AP625" s="48" t="str" cm="1">
        <f t="array" ref="AP625">IFERROR(_xlfn.IFS(
AQ625="MPR ISSUE","TX ISSUE",
AQ625="BSS Hardware Issue","RAN ISSUE",
AQ625="Sites strategiques, MLL, Pylone, etc.","ENVTECH",
AQ625="AKTIVCO DEFAUT GE &amp; POWER Cabinet","POWER ISSUE",
AQ625="AKTIVCO Coupure ENEO &amp; Baisse de tension","POWER ISSUE",
AQ625="Coupure ENEO &amp; Baisse de tension","POWER ISSUE",
AQ625="Defaut GE &amp; POWER Cabinet","POWER ISSUE",
AQ625="Sharing","POWER ISSUE",
AQ625="Sites strategiques &amp; DataCenter","POWER ISSUE",
AQ625="Exclu","Exclu",
AQ625="SAT","TX ISSUE",
AQ625="SPARE-ISSUE","SPARE-ISSUE",
AQ625="Fiber CAmtel","TX ISSUE",
AQ625="Fiber AOF","TX ISSUE",
AQ625="Projet OCM (HUAWEI)","TRAVAUX-HUAWEI",
AQ625="Projet OCM (NOKIA)","TRAVAUX -NOKIA",
AQ625="ACCESS-ISSUE","ACCESS-ISSUE",
AQ625="Projet OCM (ZTE, NOKIA, autres projets)","TRAVAUX OCM",
AQ625="No root CAuse","No root cause",
AQ625="ODU HS","TX ISSUE",
AQ625="IP &amp; VLAN","TX ISSUE",
AQ625="Warehouse HUAWEI","SPARE-ISSUE",
AQ625="SPARE-HS","SPARE-ISSUE",
AQ625="Power Telco","RAN ISSUE",AQ625="no impacts","no impacts"
),"")</f>
        <v>No root cause</v>
      </c>
      <c r="AQ625" s="127" t="s">
        <v>5344</v>
      </c>
      <c r="AR625" s="48" t="str" cm="1">
        <f t="array" ref="AR625">IFERROR(_xlfn.IFS(
AQ625="MPR ISSUE","ACTIVE",
AQ625="BSS Hardware Issue","ACTIVE",
AQ625="Sites strategiques, MLL, Pylone, etc.","PASSIVE",
AQ625="AKTIVCO DEFAUT GE &amp; POWER Cabinet","PASSIVE",
AQ625="AKTIVCO Coupure ENEO &amp; Baisse de tension","PASSIVE",
AQ625="Coupure ENEO &amp; Baisse de tension","PASSIVE",
AQ625="Defaut GE &amp; POWER Cabinet","PASSIVE",
AQ625="Sharing","PASSIVE",
AQ625="Sites strategiques &amp; DataCenter","PASSIVE",
AQ625="Exclu","Exclu",
AQ625="SAT","ACTIVE",
AQ625="SPARE-ISSUE","SPARE-ISSUE",
AQ625="Fiber CAmtel","ACTIVE",
AQ625="Fiber AOF","ACTIVE",
AQ625="Projet OCM (HUAWEI)","PLANNED WORKS",
AQ625="Projet OCM (NOKIA)","PLANNED WORKS",
AQ625="ACCESS-ISSUE","ACCESS-ISSUE",
AQ625="Projet OCM (ZTE, NOKIA, autres projets)","PLANNED WORKS",
AQ625="No root CAuse","No root cause",
AQ625="ODU HS","ACTIVE",
AQ625="IP &amp; VLAN","ACTIVE",
AQ625="Warehouse HUAWEI","SPARE-ISSUE",
AQ625="SPARE-HS","SPARE-ISSUE",
AQ625="Power Telco","ACTIVE", AQ625="no impacts","no impacts"
),"")</f>
        <v>No root cause</v>
      </c>
      <c r="AS625" s="92" t="s">
        <v>5537</v>
      </c>
      <c r="AT625" s="98" t="s">
        <v>2381</v>
      </c>
      <c r="AV625" s="17" t="s">
        <v>5537</v>
      </c>
      <c r="AW625" s="7" t="s">
        <v>5537</v>
      </c>
      <c r="AX625" s="6" t="s">
        <v>5537</v>
      </c>
      <c r="AY625" s="7"/>
      <c r="AZ625" s="3" t="s">
        <v>5537</v>
      </c>
      <c r="BA625" s="18" t="s">
        <v>5537</v>
      </c>
      <c r="BB625" s="18" t="s">
        <v>5537</v>
      </c>
      <c r="BC625" s="18" t="s">
        <v>5537</v>
      </c>
      <c r="BD625" s="18" t="s">
        <v>5537</v>
      </c>
      <c r="BE625" s="18" t="s">
        <v>5537</v>
      </c>
      <c r="BF625" s="18" t="s">
        <v>5537</v>
      </c>
      <c r="BG625" s="18" t="s">
        <v>5537</v>
      </c>
      <c r="BH625" s="18" t="s">
        <v>5537</v>
      </c>
      <c r="BI625" s="18" t="s">
        <v>5537</v>
      </c>
      <c r="BJ625" s="18" t="s">
        <v>5537</v>
      </c>
      <c r="BK625" s="18" t="s">
        <v>5537</v>
      </c>
      <c r="BL625" s="9" t="s">
        <v>5537</v>
      </c>
      <c r="BM625" s="14" t="s">
        <v>5537</v>
      </c>
      <c r="BN625" s="14" t="s">
        <v>5537</v>
      </c>
      <c r="BO625" s="14" t="str">
        <f>_xlfn.XLOOKUP(B625,'[4]cell downs 18042026 17h'!$B:$B,'[4]cell downs 18042026 17h'!$B:$B,"")</f>
        <v/>
      </c>
      <c r="BP625" s="14" t="str">
        <f>_xlfn.XLOOKUP(B625,'[5]Cells Huawei 19042026 15h'!$B:$B,'[5]Cells Huawei 19042026 15h'!$B:$B,"")</f>
        <v/>
      </c>
      <c r="BQ625" s="9" t="str">
        <f>_xlfn.XLOOKUP(B625,'[6]cells down 19042026 9H40'!$B:$B,'[6]cells down 19042026 9H40'!$B:$B,"")</f>
        <v/>
      </c>
      <c r="BR625" s="9" t="s">
        <v>2381</v>
      </c>
      <c r="BS625" s="9" t="s">
        <v>5537</v>
      </c>
      <c r="BT625" s="108"/>
    </row>
    <row r="626" spans="1:72" s="9" customFormat="1" x14ac:dyDescent="0.35">
      <c r="A626" s="1" t="s">
        <v>1000</v>
      </c>
      <c r="B626" s="8" t="s">
        <v>1001</v>
      </c>
      <c r="C626" s="3" t="str">
        <f>_xlfn.XLOOKUP(B626,'[1]daily break down'!$D:$D,'[1]daily break down'!$E:$E,"")</f>
        <v>Yaounde</v>
      </c>
      <c r="D626" s="1" t="s">
        <v>21</v>
      </c>
      <c r="E626" s="1" t="s">
        <v>36</v>
      </c>
      <c r="F626" s="3" t="s">
        <v>37</v>
      </c>
      <c r="G626" s="1" t="s">
        <v>38</v>
      </c>
      <c r="H626" s="34" t="str">
        <f>_xlfn.XLOOKUP(B626,[2]CALCULATION!$B:$B,[2]CALCULATION!$H:$H,"")</f>
        <v>ZTE</v>
      </c>
      <c r="I626" s="28">
        <v>0</v>
      </c>
      <c r="J626" s="28">
        <v>0</v>
      </c>
      <c r="K626" s="28">
        <v>0</v>
      </c>
      <c r="L626" s="28">
        <v>31.51502926379651</v>
      </c>
      <c r="M626" s="28">
        <v>32.343201125464788</v>
      </c>
      <c r="N626" s="28">
        <v>10.185898588317883</v>
      </c>
      <c r="O626" s="28">
        <v>0</v>
      </c>
      <c r="P626" s="28">
        <v>8.3548067676274798</v>
      </c>
      <c r="Q626" s="28">
        <v>0</v>
      </c>
      <c r="R626" s="28">
        <v>0</v>
      </c>
      <c r="S626" s="93">
        <v>12.079983905625321</v>
      </c>
      <c r="T626" s="93">
        <f>_xlfn.XLOOKUP(B626,'[3]Nur des jours'!$B:$B,'[3]Nur des jours'!$U:$U,"")</f>
        <v>0</v>
      </c>
      <c r="U626" s="93">
        <v>0</v>
      </c>
      <c r="V626" s="93">
        <v>10.601616428818064</v>
      </c>
      <c r="W626" s="93">
        <v>0</v>
      </c>
      <c r="X626" s="93">
        <v>0.6807114341400502</v>
      </c>
      <c r="Y626" s="93">
        <v>0</v>
      </c>
      <c r="Z626" s="93">
        <v>0</v>
      </c>
      <c r="AA626" s="93">
        <v>0</v>
      </c>
      <c r="AB626" s="93">
        <v>0</v>
      </c>
      <c r="AC626" s="93">
        <f>_xlfn.XLOOKUP(B626,'[3]Nur des jours'!$B:$B,'[3]Nur des jours'!$N:$N,"")</f>
        <v>9.7101657092796607</v>
      </c>
      <c r="AD626" s="93">
        <v>9.7101657092796607</v>
      </c>
      <c r="AE626" s="93">
        <v>0</v>
      </c>
      <c r="AF626" s="93">
        <v>1.8568635088590402</v>
      </c>
      <c r="AG626" s="93"/>
      <c r="AH626" s="93">
        <v>0</v>
      </c>
      <c r="AI626" s="93">
        <v>0</v>
      </c>
      <c r="AJ626" s="93">
        <v>0</v>
      </c>
      <c r="AK626" s="93">
        <v>0</v>
      </c>
      <c r="AL626" s="93">
        <v>0</v>
      </c>
      <c r="AM626" s="49" t="s">
        <v>5559</v>
      </c>
      <c r="AN626" s="49"/>
      <c r="AO626" s="48" t="str" cm="1">
        <f t="array" ref="AO626">IFERROR(_xlfn.IFS(
AQ626="MPR ISSUE","PDH",
AQ626="BSS Hardware Issue","BSS",
AQ626="Sites strategiques, MLL, Pylone, etc.","ENVTECH",
AQ626="AKTIVCO DEFAUT GE &amp; POWER Cabinet","AKTIVCO",
AQ626="AKTIVCO Coupure ENEO &amp; Baisse de tension","AKTIVCO GRID ONLY",
AQ626="Coupure ENEO &amp; Baisse de tension","IHS GRID ONLY",
AQ626="Defaut GE &amp; POWER Cabinet","IHS",
AQ626="Sharing","Partners",
AQ626="Sites strategiques &amp; DataCenter","SST &amp; DC",
AQ626="Exclu","Exclu",
AQ626="SAT","SAT",
AQ626="SPARE-ISSUE","SPARE-ISSUE",
AQ626="Fiber CAmtel","TRANS_FO_CAMTEL",
AQ626="Fiber AOF","Fiber AOF",
AQ626="Projet OCM (HUAWEI)","TRAVAUX-HUAWEI",
AQ626="Projet OCM (NOKIA)","TRAVAUX-NOKIA",
AQ626="ACCESS-ISSUE","ACCESS-ISSUE",
AQ626="Projet OCM (ZTE, NOKIA, autres projets)","TRAVAUX OCM",
AQ626="No root CAuse","No root cause",
AQ626="ODU HS","PDH",
AQ626="IP &amp; VLAN","PDH",
AQ626="Warehouse HUAWEI","SPARE-ISSUE",
AQ626="SPARE-HS","SPARE-ISSUE",
AQ626="Power Telco","BSS",AQ626="no impacts","no impacts"
),"")</f>
        <v>No root cause</v>
      </c>
      <c r="AP626" s="48" t="str" cm="1">
        <f t="array" ref="AP626">IFERROR(_xlfn.IFS(
AQ626="MPR ISSUE","TX ISSUE",
AQ626="BSS Hardware Issue","RAN ISSUE",
AQ626="Sites strategiques, MLL, Pylone, etc.","ENVTECH",
AQ626="AKTIVCO DEFAUT GE &amp; POWER Cabinet","POWER ISSUE",
AQ626="AKTIVCO Coupure ENEO &amp; Baisse de tension","POWER ISSUE",
AQ626="Coupure ENEO &amp; Baisse de tension","POWER ISSUE",
AQ626="Defaut GE &amp; POWER Cabinet","POWER ISSUE",
AQ626="Sharing","POWER ISSUE",
AQ626="Sites strategiques &amp; DataCenter","POWER ISSUE",
AQ626="Exclu","Exclu",
AQ626="SAT","TX ISSUE",
AQ626="SPARE-ISSUE","SPARE-ISSUE",
AQ626="Fiber CAmtel","TX ISSUE",
AQ626="Fiber AOF","TX ISSUE",
AQ626="Projet OCM (HUAWEI)","TRAVAUX-HUAWEI",
AQ626="Projet OCM (NOKIA)","TRAVAUX -NOKIA",
AQ626="ACCESS-ISSUE","ACCESS-ISSUE",
AQ626="Projet OCM (ZTE, NOKIA, autres projets)","TRAVAUX OCM",
AQ626="No root CAuse","No root cause",
AQ626="ODU HS","TX ISSUE",
AQ626="IP &amp; VLAN","TX ISSUE",
AQ626="Warehouse HUAWEI","SPARE-ISSUE",
AQ626="SPARE-HS","SPARE-ISSUE",
AQ626="Power Telco","RAN ISSUE",AQ626="no impacts","no impacts"
),"")</f>
        <v>No root cause</v>
      </c>
      <c r="AQ626" s="67" t="s">
        <v>5344</v>
      </c>
      <c r="AR626" s="48" t="str" cm="1">
        <f t="array" ref="AR626">IFERROR(_xlfn.IFS(
AQ626="MPR ISSUE","ACTIVE",
AQ626="BSS Hardware Issue","ACTIVE",
AQ626="Sites strategiques, MLL, Pylone, etc.","PASSIVE",
AQ626="AKTIVCO DEFAUT GE &amp; POWER Cabinet","PASSIVE",
AQ626="AKTIVCO Coupure ENEO &amp; Baisse de tension","PASSIVE",
AQ626="Coupure ENEO &amp; Baisse de tension","PASSIVE",
AQ626="Defaut GE &amp; POWER Cabinet","PASSIVE",
AQ626="Sharing","PASSIVE",
AQ626="Sites strategiques &amp; DataCenter","PASSIVE",
AQ626="Exclu","Exclu",
AQ626="SAT","ACTIVE",
AQ626="SPARE-ISSUE","SPARE-ISSUE",
AQ626="Fiber CAmtel","ACTIVE",
AQ626="Fiber AOF","ACTIVE",
AQ626="Projet OCM (HUAWEI)","PLANNED WORKS",
AQ626="Projet OCM (NOKIA)","PLANNED WORKS",
AQ626="ACCESS-ISSUE","ACCESS-ISSUE",
AQ626="Projet OCM (ZTE, NOKIA, autres projets)","PLANNED WORKS",
AQ626="No root CAuse","No root cause",
AQ626="ODU HS","ACTIVE",
AQ626="IP &amp; VLAN","ACTIVE",
AQ626="Warehouse HUAWEI","SPARE-ISSUE",
AQ626="SPARE-HS","SPARE-ISSUE",
AQ626="Power Telco","ACTIVE", AQ626="no impacts","no impacts"
),"")</f>
        <v>No root cause</v>
      </c>
      <c r="AS626" s="92" t="s">
        <v>5537</v>
      </c>
      <c r="AT626" s="98" t="s">
        <v>1001</v>
      </c>
      <c r="AV626" s="17" t="s">
        <v>5537</v>
      </c>
      <c r="AW626" s="7" t="s">
        <v>5537</v>
      </c>
      <c r="AX626" s="6" t="s">
        <v>5537</v>
      </c>
      <c r="AY626" s="7"/>
      <c r="AZ626" s="3" t="s">
        <v>5537</v>
      </c>
      <c r="BA626" s="18" t="s">
        <v>5537</v>
      </c>
      <c r="BB626" s="18" t="s">
        <v>5537</v>
      </c>
      <c r="BC626" s="18" t="s">
        <v>5537</v>
      </c>
      <c r="BD626" s="18" t="s">
        <v>5537</v>
      </c>
      <c r="BE626" s="18" t="s">
        <v>5537</v>
      </c>
      <c r="BF626" s="18" t="s">
        <v>5537</v>
      </c>
      <c r="BG626" s="18" t="s">
        <v>5537</v>
      </c>
      <c r="BH626" s="18" t="s">
        <v>5537</v>
      </c>
      <c r="BI626" s="18" t="s">
        <v>5537</v>
      </c>
      <c r="BJ626" s="18" t="s">
        <v>5537</v>
      </c>
      <c r="BK626" s="18" t="s">
        <v>5537</v>
      </c>
      <c r="BL626" s="9" t="s">
        <v>5537</v>
      </c>
      <c r="BM626" s="14" t="s">
        <v>5537</v>
      </c>
      <c r="BN626" s="14" t="s">
        <v>5537</v>
      </c>
      <c r="BO626" s="14" t="str">
        <f>_xlfn.XLOOKUP(B626,'[4]cell downs 18042026 17h'!$B:$B,'[4]cell downs 18042026 17h'!$B:$B,"")</f>
        <v/>
      </c>
      <c r="BP626" s="14" t="str">
        <f>_xlfn.XLOOKUP(B626,'[5]Cells Huawei 19042026 15h'!$B:$B,'[5]Cells Huawei 19042026 15h'!$B:$B,"")</f>
        <v/>
      </c>
      <c r="BQ626" s="9" t="str">
        <f>_xlfn.XLOOKUP(B626,'[6]cells down 19042026 9H40'!$B:$B,'[6]cells down 19042026 9H40'!$B:$B,"")</f>
        <v/>
      </c>
      <c r="BR626" s="9" t="s">
        <v>5537</v>
      </c>
      <c r="BS626" s="9" t="s">
        <v>5537</v>
      </c>
      <c r="BT626" s="108"/>
    </row>
    <row r="627" spans="1:72" s="9" customFormat="1" x14ac:dyDescent="0.35">
      <c r="A627" s="1" t="s">
        <v>693</v>
      </c>
      <c r="B627" s="8" t="s">
        <v>694</v>
      </c>
      <c r="C627" s="3" t="str">
        <f>_xlfn.XLOOKUP(B627,'[1]daily break down'!$D:$D,'[1]daily break down'!$E:$E,"")</f>
        <v>Douala</v>
      </c>
      <c r="D627" s="1" t="s">
        <v>11</v>
      </c>
      <c r="E627" s="1" t="s">
        <v>12</v>
      </c>
      <c r="F627" s="3" t="s">
        <v>31</v>
      </c>
      <c r="G627" s="1" t="s">
        <v>32</v>
      </c>
      <c r="H627" s="34" t="str">
        <f>_xlfn.XLOOKUP(B627,[2]CALCULATION!$B:$B,[2]CALCULATION!$H:$H,"")</f>
        <v>ZTE</v>
      </c>
      <c r="I627" s="28">
        <v>0</v>
      </c>
      <c r="J627" s="28">
        <v>0.37862087759999785</v>
      </c>
      <c r="K627" s="28">
        <v>0</v>
      </c>
      <c r="L627" s="28">
        <v>0.38407841156512113</v>
      </c>
      <c r="M627" s="28">
        <v>0.56000362408791404</v>
      </c>
      <c r="N627" s="28">
        <v>0.18881997414627028</v>
      </c>
      <c r="O627" s="28">
        <v>0.96268402233808004</v>
      </c>
      <c r="P627" s="28">
        <v>13.79957081667537</v>
      </c>
      <c r="Q627" s="28">
        <v>12.960145020588817</v>
      </c>
      <c r="R627" s="28">
        <v>0.38256242990814199</v>
      </c>
      <c r="S627" s="93">
        <v>1.6118630380129726</v>
      </c>
      <c r="T627" s="93">
        <f>_xlfn.XLOOKUP(B627,'[3]Nur des jours'!$B:$B,'[3]Nur des jours'!$U:$U,"")</f>
        <v>1.3232379656025544</v>
      </c>
      <c r="U627" s="93">
        <v>0</v>
      </c>
      <c r="V627" s="93">
        <v>0.91238910148302288</v>
      </c>
      <c r="W627" s="93">
        <v>1.3232379656025548</v>
      </c>
      <c r="X627" s="93">
        <v>13.944534333239165</v>
      </c>
      <c r="Y627" s="93">
        <v>18.558897135829103</v>
      </c>
      <c r="Z627" s="93">
        <v>5.3801118901473322</v>
      </c>
      <c r="AA627" s="93">
        <v>0.18917667571261793</v>
      </c>
      <c r="AB627" s="93">
        <v>3.7586000747646486</v>
      </c>
      <c r="AC627" s="93">
        <f>_xlfn.XLOOKUP(B627,'[3]Nur des jours'!$B:$B,'[3]Nur des jours'!$N:$N,"")</f>
        <v>7.0801158852048749</v>
      </c>
      <c r="AD627" s="93">
        <v>7.0801158852048749</v>
      </c>
      <c r="AE627" s="93">
        <v>0.77925024184366121</v>
      </c>
      <c r="AF627" s="93">
        <v>1.836549354655526</v>
      </c>
      <c r="AG627" s="93"/>
      <c r="AH627" s="93">
        <v>0</v>
      </c>
      <c r="AI627" s="93">
        <v>0</v>
      </c>
      <c r="AJ627" s="93">
        <v>0</v>
      </c>
      <c r="AK627" s="93">
        <v>0</v>
      </c>
      <c r="AL627" s="93">
        <v>0</v>
      </c>
      <c r="AM627" s="49" t="s">
        <v>5559</v>
      </c>
      <c r="AN627" s="49"/>
      <c r="AO627" s="48" t="str" cm="1">
        <f t="array" ref="AO627">IFERROR(_xlfn.IFS(
AQ627="MPR ISSUE","PDH",
AQ627="BSS Hardware Issue","BSS",
AQ627="Sites strategiques, MLL, Pylone, etc.","ENVTECH",
AQ627="AKTIVCO DEFAUT GE &amp; POWER Cabinet","AKTIVCO",
AQ627="AKTIVCO Coupure ENEO &amp; Baisse de tension","AKTIVCO GRID ONLY",
AQ627="Coupure ENEO &amp; Baisse de tension","IHS GRID ONLY",
AQ627="Defaut GE &amp; POWER Cabinet","IHS",
AQ627="Sharing","Partners",
AQ627="Sites strategiques &amp; DataCenter","SST &amp; DC",
AQ627="Exclu","Exclu",
AQ627="SAT","SAT",
AQ627="SPARE-ISSUE","SPARE-ISSUE",
AQ627="Fiber CAmtel","TRANS_FO_CAMTEL",
AQ627="Fiber AOF","Fiber AOF",
AQ627="Projet OCM (HUAWEI)","TRAVAUX-HUAWEI",
AQ627="Projet OCM (NOKIA)","TRAVAUX-NOKIA",
AQ627="ACCESS-ISSUE","ACCESS-ISSUE",
AQ627="Projet OCM (ZTE, NOKIA, autres projets)","TRAVAUX OCM",
AQ627="No root CAuse","No root cause",
AQ627="ODU HS","PDH",
AQ627="IP &amp; VLAN","PDH",
AQ627="Warehouse HUAWEI","SPARE-ISSUE",
AQ627="SPARE-HS","SPARE-ISSUE",
AQ627="Power Telco","BSS",AQ627="no impacts","no impacts"
),"")</f>
        <v>No root cause</v>
      </c>
      <c r="AP627" s="48" t="str" cm="1">
        <f t="array" ref="AP627">IFERROR(_xlfn.IFS(
AQ627="MPR ISSUE","TX ISSUE",
AQ627="BSS Hardware Issue","RAN ISSUE",
AQ627="Sites strategiques, MLL, Pylone, etc.","ENVTECH",
AQ627="AKTIVCO DEFAUT GE &amp; POWER Cabinet","POWER ISSUE",
AQ627="AKTIVCO Coupure ENEO &amp; Baisse de tension","POWER ISSUE",
AQ627="Coupure ENEO &amp; Baisse de tension","POWER ISSUE",
AQ627="Defaut GE &amp; POWER Cabinet","POWER ISSUE",
AQ627="Sharing","POWER ISSUE",
AQ627="Sites strategiques &amp; DataCenter","POWER ISSUE",
AQ627="Exclu","Exclu",
AQ627="SAT","TX ISSUE",
AQ627="SPARE-ISSUE","SPARE-ISSUE",
AQ627="Fiber CAmtel","TX ISSUE",
AQ627="Fiber AOF","TX ISSUE",
AQ627="Projet OCM (HUAWEI)","TRAVAUX-HUAWEI",
AQ627="Projet OCM (NOKIA)","TRAVAUX -NOKIA",
AQ627="ACCESS-ISSUE","ACCESS-ISSUE",
AQ627="Projet OCM (ZTE, NOKIA, autres projets)","TRAVAUX OCM",
AQ627="No root CAuse","No root cause",
AQ627="ODU HS","TX ISSUE",
AQ627="IP &amp; VLAN","TX ISSUE",
AQ627="Warehouse HUAWEI","SPARE-ISSUE",
AQ627="SPARE-HS","SPARE-ISSUE",
AQ627="Power Telco","RAN ISSUE",AQ627="no impacts","no impacts"
),"")</f>
        <v>No root cause</v>
      </c>
      <c r="AQ627" s="127" t="s">
        <v>5344</v>
      </c>
      <c r="AR627" s="48" t="str" cm="1">
        <f t="array" ref="AR627">IFERROR(_xlfn.IFS(
AQ627="MPR ISSUE","ACTIVE",
AQ627="BSS Hardware Issue","ACTIVE",
AQ627="Sites strategiques, MLL, Pylone, etc.","PASSIVE",
AQ627="AKTIVCO DEFAUT GE &amp; POWER Cabinet","PASSIVE",
AQ627="AKTIVCO Coupure ENEO &amp; Baisse de tension","PASSIVE",
AQ627="Coupure ENEO &amp; Baisse de tension","PASSIVE",
AQ627="Defaut GE &amp; POWER Cabinet","PASSIVE",
AQ627="Sharing","PASSIVE",
AQ627="Sites strategiques &amp; DataCenter","PASSIVE",
AQ627="Exclu","Exclu",
AQ627="SAT","ACTIVE",
AQ627="SPARE-ISSUE","SPARE-ISSUE",
AQ627="Fiber CAmtel","ACTIVE",
AQ627="Fiber AOF","ACTIVE",
AQ627="Projet OCM (HUAWEI)","PLANNED WORKS",
AQ627="Projet OCM (NOKIA)","PLANNED WORKS",
AQ627="ACCESS-ISSUE","ACCESS-ISSUE",
AQ627="Projet OCM (ZTE, NOKIA, autres projets)","PLANNED WORKS",
AQ627="No root CAuse","No root cause",
AQ627="ODU HS","ACTIVE",
AQ627="IP &amp; VLAN","ACTIVE",
AQ627="Warehouse HUAWEI","SPARE-ISSUE",
AQ627="SPARE-HS","SPARE-ISSUE",
AQ627="Power Telco","ACTIVE", AQ627="no impacts","no impacts"
),"")</f>
        <v>No root cause</v>
      </c>
      <c r="AS627" s="92" t="s">
        <v>5537</v>
      </c>
      <c r="AT627" s="98" t="s">
        <v>694</v>
      </c>
      <c r="AV627" s="17" t="s">
        <v>5537</v>
      </c>
      <c r="AW627" s="7" t="s">
        <v>5537</v>
      </c>
      <c r="AX627" s="6" t="s">
        <v>5537</v>
      </c>
      <c r="AY627" s="7"/>
      <c r="AZ627" s="3" t="s">
        <v>5537</v>
      </c>
      <c r="BA627" s="18" t="s">
        <v>5537</v>
      </c>
      <c r="BB627" s="18" t="s">
        <v>5537</v>
      </c>
      <c r="BC627" s="18" t="s">
        <v>5537</v>
      </c>
      <c r="BD627" s="18" t="s">
        <v>5537</v>
      </c>
      <c r="BE627" s="18" t="s">
        <v>5537</v>
      </c>
      <c r="BF627" s="18" t="s">
        <v>5537</v>
      </c>
      <c r="BG627" s="18" t="s">
        <v>5537</v>
      </c>
      <c r="BH627" s="18" t="s">
        <v>5537</v>
      </c>
      <c r="BI627" s="18" t="s">
        <v>5537</v>
      </c>
      <c r="BJ627" s="18" t="s">
        <v>5537</v>
      </c>
      <c r="BK627" s="18" t="s">
        <v>5537</v>
      </c>
      <c r="BL627" s="9" t="s">
        <v>5537</v>
      </c>
      <c r="BM627" s="14" t="s">
        <v>5537</v>
      </c>
      <c r="BN627" s="14" t="s">
        <v>5537</v>
      </c>
      <c r="BO627" s="14" t="str">
        <f>_xlfn.XLOOKUP(B627,'[4]cell downs 18042026 17h'!$B:$B,'[4]cell downs 18042026 17h'!$B:$B,"")</f>
        <v/>
      </c>
      <c r="BP627" s="14" t="str">
        <f>_xlfn.XLOOKUP(B627,'[5]Cells Huawei 19042026 15h'!$B:$B,'[5]Cells Huawei 19042026 15h'!$B:$B,"")</f>
        <v/>
      </c>
      <c r="BQ627" s="9" t="str">
        <f>_xlfn.XLOOKUP(B627,'[6]cells down 19042026 9H40'!$B:$B,'[6]cells down 19042026 9H40'!$B:$B,"")</f>
        <v/>
      </c>
      <c r="BR627" s="9" t="s">
        <v>694</v>
      </c>
      <c r="BS627" s="9" t="s">
        <v>12</v>
      </c>
      <c r="BT627" s="108"/>
    </row>
    <row r="628" spans="1:72" s="9" customFormat="1" x14ac:dyDescent="0.35">
      <c r="A628" s="1" t="s">
        <v>2014</v>
      </c>
      <c r="B628" s="1" t="s">
        <v>2015</v>
      </c>
      <c r="C628" s="3" t="str">
        <f>_xlfn.XLOOKUP(B628,'[1]daily break down'!$D:$D,'[1]daily break down'!$E:$E,"")</f>
        <v>CENTRE</v>
      </c>
      <c r="D628" s="1" t="s">
        <v>11</v>
      </c>
      <c r="E628" s="1" t="s">
        <v>12</v>
      </c>
      <c r="F628" s="3" t="s">
        <v>226</v>
      </c>
      <c r="G628" s="1" t="s">
        <v>489</v>
      </c>
      <c r="H628" s="34" t="str">
        <f>_xlfn.XLOOKUP(B628,[2]CALCULATION!$B:$B,[2]CALCULATION!$H:$H,"")</f>
        <v>ZTE</v>
      </c>
      <c r="I628" s="28">
        <v>0.12821637802375915</v>
      </c>
      <c r="J628" s="28">
        <v>4.4869490030904622</v>
      </c>
      <c r="K628" s="28">
        <v>0.47084606757925213</v>
      </c>
      <c r="L628" s="28">
        <v>0</v>
      </c>
      <c r="M628" s="28">
        <v>0</v>
      </c>
      <c r="N628" s="28">
        <v>9.0958899418766732E-4</v>
      </c>
      <c r="O628" s="28">
        <v>2.5040449957623383E-2</v>
      </c>
      <c r="P628" s="28">
        <v>5.5270907705609697E-2</v>
      </c>
      <c r="Q628" s="28">
        <v>0</v>
      </c>
      <c r="R628" s="28">
        <v>2.5588878615883774</v>
      </c>
      <c r="S628" s="93">
        <v>3.9623301743842623</v>
      </c>
      <c r="T628" s="93">
        <f>_xlfn.XLOOKUP(B628,'[3]Nur des jours'!$B:$B,'[3]Nur des jours'!$U:$U,"")</f>
        <v>1.5312484840183427</v>
      </c>
      <c r="U628" s="93">
        <v>1.1800579568705003</v>
      </c>
      <c r="V628" s="93">
        <v>4.1029776019952457</v>
      </c>
      <c r="W628" s="93">
        <v>3.9246624889779214</v>
      </c>
      <c r="X628" s="93">
        <v>0.12117152208838736</v>
      </c>
      <c r="Y628" s="93">
        <v>0</v>
      </c>
      <c r="Z628" s="93">
        <v>0</v>
      </c>
      <c r="AA628" s="93">
        <v>0</v>
      </c>
      <c r="AB628" s="93">
        <v>0</v>
      </c>
      <c r="AC628" s="93">
        <f>_xlfn.XLOOKUP(B628,'[3]Nur des jours'!$B:$B,'[3]Nur des jours'!$N:$N,"")</f>
        <v>0.30763726589676177</v>
      </c>
      <c r="AD628" s="93">
        <v>0.30763726589676177</v>
      </c>
      <c r="AE628" s="93">
        <v>0.8596686099768005</v>
      </c>
      <c r="AF628" s="93">
        <v>1.807603022546393</v>
      </c>
      <c r="AG628" s="93"/>
      <c r="AH628" s="93">
        <v>0</v>
      </c>
      <c r="AI628" s="93">
        <v>0</v>
      </c>
      <c r="AJ628" s="93">
        <v>0</v>
      </c>
      <c r="AK628" s="93">
        <v>0</v>
      </c>
      <c r="AL628" s="93">
        <v>0</v>
      </c>
      <c r="AM628" s="49" t="s">
        <v>5559</v>
      </c>
      <c r="AN628" s="49"/>
      <c r="AO628" s="48" t="str" cm="1">
        <f t="array" ref="AO628">IFERROR(_xlfn.IFS(
AQ628="MPR ISSUE","PDH",
AQ628="BSS Hardware Issue","BSS",
AQ628="Sites strategiques, MLL, Pylone, etc.","ENVTECH",
AQ628="AKTIVCO DEFAUT GE &amp; POWER Cabinet","AKTIVCO",
AQ628="AKTIVCO Coupure ENEO &amp; Baisse de tension","AKTIVCO GRID ONLY",
AQ628="Coupure ENEO &amp; Baisse de tension","IHS GRID ONLY",
AQ628="Defaut GE &amp; POWER Cabinet","IHS",
AQ628="Sharing","Partners",
AQ628="Sites strategiques &amp; DataCenter","SST &amp; DC",
AQ628="Exclu","Exclu",
AQ628="SAT","SAT",
AQ628="SPARE-ISSUE","SPARE-ISSUE",
AQ628="Fiber CAmtel","TRANS_FO_CAMTEL",
AQ628="Fiber AOF","Fiber AOF",
AQ628="Projet OCM (HUAWEI)","TRAVAUX-HUAWEI",
AQ628="Projet OCM (NOKIA)","TRAVAUX-NOKIA",
AQ628="ACCESS-ISSUE","ACCESS-ISSUE",
AQ628="Projet OCM (ZTE, NOKIA, autres projets)","TRAVAUX OCM",
AQ628="No root CAuse","No root cause",
AQ628="ODU HS","PDH",
AQ628="IP &amp; VLAN","PDH",
AQ628="Warehouse HUAWEI","SPARE-ISSUE",
AQ628="SPARE-HS","SPARE-ISSUE",
AQ628="Power Telco","BSS",AQ628="no impacts","no impacts"
),"")</f>
        <v>No root cause</v>
      </c>
      <c r="AP628" s="48" t="str" cm="1">
        <f t="array" ref="AP628">IFERROR(_xlfn.IFS(
AQ628="MPR ISSUE","TX ISSUE",
AQ628="BSS Hardware Issue","RAN ISSUE",
AQ628="Sites strategiques, MLL, Pylone, etc.","ENVTECH",
AQ628="AKTIVCO DEFAUT GE &amp; POWER Cabinet","POWER ISSUE",
AQ628="AKTIVCO Coupure ENEO &amp; Baisse de tension","POWER ISSUE",
AQ628="Coupure ENEO &amp; Baisse de tension","POWER ISSUE",
AQ628="Defaut GE &amp; POWER Cabinet","POWER ISSUE",
AQ628="Sharing","POWER ISSUE",
AQ628="Sites strategiques &amp; DataCenter","POWER ISSUE",
AQ628="Exclu","Exclu",
AQ628="SAT","TX ISSUE",
AQ628="SPARE-ISSUE","SPARE-ISSUE",
AQ628="Fiber CAmtel","TX ISSUE",
AQ628="Fiber AOF","TX ISSUE",
AQ628="Projet OCM (HUAWEI)","TRAVAUX-HUAWEI",
AQ628="Projet OCM (NOKIA)","TRAVAUX -NOKIA",
AQ628="ACCESS-ISSUE","ACCESS-ISSUE",
AQ628="Projet OCM (ZTE, NOKIA, autres projets)","TRAVAUX OCM",
AQ628="No root CAuse","No root cause",
AQ628="ODU HS","TX ISSUE",
AQ628="IP &amp; VLAN","TX ISSUE",
AQ628="Warehouse HUAWEI","SPARE-ISSUE",
AQ628="SPARE-HS","SPARE-ISSUE",
AQ628="Power Telco","RAN ISSUE",AQ628="no impacts","no impacts"
),"")</f>
        <v>No root cause</v>
      </c>
      <c r="AQ628" s="127" t="s">
        <v>5344</v>
      </c>
      <c r="AR628" s="48" t="str" cm="1">
        <f t="array" ref="AR628">IFERROR(_xlfn.IFS(
AQ628="MPR ISSUE","ACTIVE",
AQ628="BSS Hardware Issue","ACTIVE",
AQ628="Sites strategiques, MLL, Pylone, etc.","PASSIVE",
AQ628="AKTIVCO DEFAUT GE &amp; POWER Cabinet","PASSIVE",
AQ628="AKTIVCO Coupure ENEO &amp; Baisse de tension","PASSIVE",
AQ628="Coupure ENEO &amp; Baisse de tension","PASSIVE",
AQ628="Defaut GE &amp; POWER Cabinet","PASSIVE",
AQ628="Sharing","PASSIVE",
AQ628="Sites strategiques &amp; DataCenter","PASSIVE",
AQ628="Exclu","Exclu",
AQ628="SAT","ACTIVE",
AQ628="SPARE-ISSUE","SPARE-ISSUE",
AQ628="Fiber CAmtel","ACTIVE",
AQ628="Fiber AOF","ACTIVE",
AQ628="Projet OCM (HUAWEI)","PLANNED WORKS",
AQ628="Projet OCM (NOKIA)","PLANNED WORKS",
AQ628="ACCESS-ISSUE","ACCESS-ISSUE",
AQ628="Projet OCM (ZTE, NOKIA, autres projets)","PLANNED WORKS",
AQ628="No root CAuse","No root cause",
AQ628="ODU HS","ACTIVE",
AQ628="IP &amp; VLAN","ACTIVE",
AQ628="Warehouse HUAWEI","SPARE-ISSUE",
AQ628="SPARE-HS","SPARE-ISSUE",
AQ628="Power Telco","ACTIVE", AQ628="no impacts","no impacts"
),"")</f>
        <v>No root cause</v>
      </c>
      <c r="AS628" s="92" t="s">
        <v>5537</v>
      </c>
      <c r="AT628" s="98" t="s">
        <v>2015</v>
      </c>
      <c r="AV628" s="17" t="s">
        <v>5537</v>
      </c>
      <c r="AW628" s="7" t="s">
        <v>5537</v>
      </c>
      <c r="AX628" s="6" t="s">
        <v>5537</v>
      </c>
      <c r="AY628" s="7"/>
      <c r="AZ628" s="3" t="s">
        <v>5537</v>
      </c>
      <c r="BA628" s="18" t="s">
        <v>5537</v>
      </c>
      <c r="BB628" s="18" t="s">
        <v>5537</v>
      </c>
      <c r="BC628" s="18" t="s">
        <v>5537</v>
      </c>
      <c r="BD628" s="18" t="s">
        <v>5537</v>
      </c>
      <c r="BE628" s="18" t="s">
        <v>5537</v>
      </c>
      <c r="BF628" s="18" t="s">
        <v>5537</v>
      </c>
      <c r="BG628" s="18" t="s">
        <v>5537</v>
      </c>
      <c r="BH628" s="18" t="s">
        <v>5537</v>
      </c>
      <c r="BI628" s="18" t="s">
        <v>5537</v>
      </c>
      <c r="BJ628" s="18" t="s">
        <v>5537</v>
      </c>
      <c r="BK628" s="18" t="s">
        <v>5537</v>
      </c>
      <c r="BL628" s="9" t="s">
        <v>5537</v>
      </c>
      <c r="BM628" s="14" t="s">
        <v>5537</v>
      </c>
      <c r="BN628" s="14" t="s">
        <v>5537</v>
      </c>
      <c r="BO628" s="14" t="str">
        <f>_xlfn.XLOOKUP(B628,'[4]cell downs 18042026 17h'!$B:$B,'[4]cell downs 18042026 17h'!$B:$B,"")</f>
        <v/>
      </c>
      <c r="BP628" s="14" t="str">
        <f>_xlfn.XLOOKUP(B628,'[5]Cells Huawei 19042026 15h'!$B:$B,'[5]Cells Huawei 19042026 15h'!$B:$B,"")</f>
        <v/>
      </c>
      <c r="BQ628" s="9" t="str">
        <f>_xlfn.XLOOKUP(B628,'[6]cells down 19042026 9H40'!$B:$B,'[6]cells down 19042026 9H40'!$B:$B,"")</f>
        <v/>
      </c>
      <c r="BR628" s="9" t="s">
        <v>2015</v>
      </c>
      <c r="BS628" s="9" t="s">
        <v>12</v>
      </c>
      <c r="BT628" s="108"/>
    </row>
    <row r="629" spans="1:72" s="9" customFormat="1" x14ac:dyDescent="0.35">
      <c r="A629" s="1" t="s">
        <v>2203</v>
      </c>
      <c r="B629" s="8" t="s">
        <v>2204</v>
      </c>
      <c r="C629" s="3" t="str">
        <f>_xlfn.XLOOKUP(B629,'[1]daily break down'!$D:$D,'[1]daily break down'!$E:$E,"")</f>
        <v>Yaounde</v>
      </c>
      <c r="D629" s="1" t="s">
        <v>21</v>
      </c>
      <c r="E629" s="1" t="s">
        <v>30</v>
      </c>
      <c r="F629" s="3" t="s">
        <v>37</v>
      </c>
      <c r="G629" s="1" t="s">
        <v>38</v>
      </c>
      <c r="H629" s="34" t="str">
        <f>_xlfn.XLOOKUP(B629,[2]CALCULATION!$B:$B,[2]CALCULATION!$H:$H,"")</f>
        <v>ZTE</v>
      </c>
      <c r="I629" s="28">
        <v>0.17626407901082361</v>
      </c>
      <c r="J629" s="28">
        <v>3.1262038677864252</v>
      </c>
      <c r="K629" s="28">
        <v>0.18122223078305957</v>
      </c>
      <c r="L629" s="28">
        <v>0</v>
      </c>
      <c r="M629" s="28">
        <v>0</v>
      </c>
      <c r="N629" s="28">
        <v>0</v>
      </c>
      <c r="O629" s="28">
        <v>0</v>
      </c>
      <c r="P629" s="28">
        <v>1.7770872035453285</v>
      </c>
      <c r="Q629" s="28">
        <v>9.3073783005595896</v>
      </c>
      <c r="R629" s="28">
        <v>0</v>
      </c>
      <c r="S629" s="93">
        <v>1.2461725921930871</v>
      </c>
      <c r="T629" s="93">
        <f>_xlfn.XLOOKUP(B629,'[3]Nur des jours'!$B:$B,'[3]Nur des jours'!$U:$U,"")</f>
        <v>0</v>
      </c>
      <c r="U629" s="93">
        <v>3.4839041985201167</v>
      </c>
      <c r="V629" s="93">
        <v>0</v>
      </c>
      <c r="W629" s="93">
        <v>0</v>
      </c>
      <c r="X629" s="93">
        <v>0</v>
      </c>
      <c r="Y629" s="93">
        <v>0.98984684661547284</v>
      </c>
      <c r="Z629" s="93">
        <v>0</v>
      </c>
      <c r="AA629" s="93">
        <v>0</v>
      </c>
      <c r="AB629" s="93">
        <v>18.689378568799167</v>
      </c>
      <c r="AC629" s="93">
        <f>_xlfn.XLOOKUP(B629,'[3]Nur des jours'!$B:$B,'[3]Nur des jours'!$N:$N,"")</f>
        <v>9.7361692534663466E-2</v>
      </c>
      <c r="AD629" s="93">
        <v>9.7361692534663466E-2</v>
      </c>
      <c r="AE629" s="93">
        <v>0</v>
      </c>
      <c r="AF629" s="93">
        <v>1.7667606931995563</v>
      </c>
      <c r="AG629" s="93"/>
      <c r="AH629" s="93">
        <v>0</v>
      </c>
      <c r="AI629" s="93">
        <v>0</v>
      </c>
      <c r="AJ629" s="93">
        <v>0</v>
      </c>
      <c r="AK629" s="93">
        <v>0</v>
      </c>
      <c r="AL629" s="93">
        <v>0</v>
      </c>
      <c r="AM629" s="49" t="s">
        <v>5559</v>
      </c>
      <c r="AN629" s="49"/>
      <c r="AO629" s="48" t="str" cm="1">
        <f t="array" ref="AO629">IFERROR(_xlfn.IFS(
AQ629="MPR ISSUE","PDH",
AQ629="BSS Hardware Issue","BSS",
AQ629="Sites strategiques, MLL, Pylone, etc.","ENVTECH",
AQ629="AKTIVCO DEFAUT GE &amp; POWER Cabinet","AKTIVCO",
AQ629="AKTIVCO Coupure ENEO &amp; Baisse de tension","AKTIVCO GRID ONLY",
AQ629="Coupure ENEO &amp; Baisse de tension","IHS GRID ONLY",
AQ629="Defaut GE &amp; POWER Cabinet","IHS",
AQ629="Sharing","Partners",
AQ629="Sites strategiques &amp; DataCenter","SST &amp; DC",
AQ629="Exclu","Exclu",
AQ629="SAT","SAT",
AQ629="SPARE-ISSUE","SPARE-ISSUE",
AQ629="Fiber CAmtel","TRANS_FO_CAMTEL",
AQ629="Fiber AOF","Fiber AOF",
AQ629="Projet OCM (HUAWEI)","TRAVAUX-HUAWEI",
AQ629="Projet OCM (NOKIA)","TRAVAUX-NOKIA",
AQ629="ACCESS-ISSUE","ACCESS-ISSUE",
AQ629="Projet OCM (ZTE, NOKIA, autres projets)","TRAVAUX OCM",
AQ629="No root CAuse","No root cause",
AQ629="ODU HS","PDH",
AQ629="IP &amp; VLAN","PDH",
AQ629="Warehouse HUAWEI","SPARE-ISSUE",
AQ629="SPARE-HS","SPARE-ISSUE",
AQ629="Power Telco","BSS",AQ629="no impacts","no impacts"
),"")</f>
        <v>No root cause</v>
      </c>
      <c r="AP629" s="48" t="str" cm="1">
        <f t="array" ref="AP629">IFERROR(_xlfn.IFS(
AQ629="MPR ISSUE","TX ISSUE",
AQ629="BSS Hardware Issue","RAN ISSUE",
AQ629="Sites strategiques, MLL, Pylone, etc.","ENVTECH",
AQ629="AKTIVCO DEFAUT GE &amp; POWER Cabinet","POWER ISSUE",
AQ629="AKTIVCO Coupure ENEO &amp; Baisse de tension","POWER ISSUE",
AQ629="Coupure ENEO &amp; Baisse de tension","POWER ISSUE",
AQ629="Defaut GE &amp; POWER Cabinet","POWER ISSUE",
AQ629="Sharing","POWER ISSUE",
AQ629="Sites strategiques &amp; DataCenter","POWER ISSUE",
AQ629="Exclu","Exclu",
AQ629="SAT","TX ISSUE",
AQ629="SPARE-ISSUE","SPARE-ISSUE",
AQ629="Fiber CAmtel","TX ISSUE",
AQ629="Fiber AOF","TX ISSUE",
AQ629="Projet OCM (HUAWEI)","TRAVAUX-HUAWEI",
AQ629="Projet OCM (NOKIA)","TRAVAUX -NOKIA",
AQ629="ACCESS-ISSUE","ACCESS-ISSUE",
AQ629="Projet OCM (ZTE, NOKIA, autres projets)","TRAVAUX OCM",
AQ629="No root CAuse","No root cause",
AQ629="ODU HS","TX ISSUE",
AQ629="IP &amp; VLAN","TX ISSUE",
AQ629="Warehouse HUAWEI","SPARE-ISSUE",
AQ629="SPARE-HS","SPARE-ISSUE",
AQ629="Power Telco","RAN ISSUE",AQ629="no impacts","no impacts"
),"")</f>
        <v>No root cause</v>
      </c>
      <c r="AQ629" s="67" t="s">
        <v>5344</v>
      </c>
      <c r="AR629" s="48" t="str" cm="1">
        <f t="array" ref="AR629">IFERROR(_xlfn.IFS(
AQ629="MPR ISSUE","ACTIVE",
AQ629="BSS Hardware Issue","ACTIVE",
AQ629="Sites strategiques, MLL, Pylone, etc.","PASSIVE",
AQ629="AKTIVCO DEFAUT GE &amp; POWER Cabinet","PASSIVE",
AQ629="AKTIVCO Coupure ENEO &amp; Baisse de tension","PASSIVE",
AQ629="Coupure ENEO &amp; Baisse de tension","PASSIVE",
AQ629="Defaut GE &amp; POWER Cabinet","PASSIVE",
AQ629="Sharing","PASSIVE",
AQ629="Sites strategiques &amp; DataCenter","PASSIVE",
AQ629="Exclu","Exclu",
AQ629="SAT","ACTIVE",
AQ629="SPARE-ISSUE","SPARE-ISSUE",
AQ629="Fiber CAmtel","ACTIVE",
AQ629="Fiber AOF","ACTIVE",
AQ629="Projet OCM (HUAWEI)","PLANNED WORKS",
AQ629="Projet OCM (NOKIA)","PLANNED WORKS",
AQ629="ACCESS-ISSUE","ACCESS-ISSUE",
AQ629="Projet OCM (ZTE, NOKIA, autres projets)","PLANNED WORKS",
AQ629="No root CAuse","No root cause",
AQ629="ODU HS","ACTIVE",
AQ629="IP &amp; VLAN","ACTIVE",
AQ629="Warehouse HUAWEI","SPARE-ISSUE",
AQ629="SPARE-HS","SPARE-ISSUE",
AQ629="Power Telco","ACTIVE", AQ629="no impacts","no impacts"
),"")</f>
        <v>No root cause</v>
      </c>
      <c r="AS629" s="92" t="s">
        <v>5537</v>
      </c>
      <c r="AT629" s="98" t="s">
        <v>2204</v>
      </c>
      <c r="AV629" s="17" t="s">
        <v>5537</v>
      </c>
      <c r="AW629" s="7" t="s">
        <v>5537</v>
      </c>
      <c r="AX629" s="6" t="s">
        <v>5537</v>
      </c>
      <c r="AY629" s="7"/>
      <c r="AZ629" s="3" t="s">
        <v>5537</v>
      </c>
      <c r="BA629" s="18" t="s">
        <v>5537</v>
      </c>
      <c r="BB629" s="18" t="s">
        <v>5537</v>
      </c>
      <c r="BC629" s="18" t="s">
        <v>5537</v>
      </c>
      <c r="BD629" s="18" t="s">
        <v>5537</v>
      </c>
      <c r="BE629" s="18" t="s">
        <v>5537</v>
      </c>
      <c r="BF629" s="18" t="s">
        <v>5537</v>
      </c>
      <c r="BG629" s="18" t="s">
        <v>5537</v>
      </c>
      <c r="BH629" s="18" t="s">
        <v>5537</v>
      </c>
      <c r="BI629" s="18" t="s">
        <v>5537</v>
      </c>
      <c r="BJ629" s="18" t="s">
        <v>5537</v>
      </c>
      <c r="BK629" s="18" t="s">
        <v>5537</v>
      </c>
      <c r="BL629" s="9" t="s">
        <v>5537</v>
      </c>
      <c r="BM629" s="14" t="s">
        <v>5537</v>
      </c>
      <c r="BN629" s="14" t="s">
        <v>5537</v>
      </c>
      <c r="BO629" s="14" t="str">
        <f>_xlfn.XLOOKUP(B629,'[4]cell downs 18042026 17h'!$B:$B,'[4]cell downs 18042026 17h'!$B:$B,"")</f>
        <v/>
      </c>
      <c r="BP629" s="14" t="str">
        <f>_xlfn.XLOOKUP(B629,'[5]Cells Huawei 19042026 15h'!$B:$B,'[5]Cells Huawei 19042026 15h'!$B:$B,"")</f>
        <v/>
      </c>
      <c r="BQ629" s="9" t="str">
        <f>_xlfn.XLOOKUP(B629,'[6]cells down 19042026 9H40'!$B:$B,'[6]cells down 19042026 9H40'!$B:$B,"")</f>
        <v/>
      </c>
      <c r="BR629" s="9" t="s">
        <v>5537</v>
      </c>
      <c r="BS629" s="9" t="s">
        <v>12</v>
      </c>
      <c r="BT629" s="108"/>
    </row>
    <row r="630" spans="1:72" s="9" customFormat="1" x14ac:dyDescent="0.35">
      <c r="A630" s="1" t="s">
        <v>628</v>
      </c>
      <c r="B630" s="8" t="s">
        <v>629</v>
      </c>
      <c r="C630" s="3" t="str">
        <f>_xlfn.XLOOKUP(B630,'[1]daily break down'!$D:$D,'[1]daily break down'!$E:$E,"")</f>
        <v>NORD-OUEST</v>
      </c>
      <c r="D630" s="1" t="s">
        <v>11</v>
      </c>
      <c r="E630" s="1" t="s">
        <v>630</v>
      </c>
      <c r="F630" s="3" t="s">
        <v>51</v>
      </c>
      <c r="G630" s="1" t="s">
        <v>52</v>
      </c>
      <c r="H630" s="32" t="str">
        <f>_xlfn.XLOOKUP(B630,[2]CALCULATION!$B:$B,[2]CALCULATION!$H:$H,"")</f>
        <v>Huawei</v>
      </c>
      <c r="I630" s="28">
        <v>1.5597846093261765</v>
      </c>
      <c r="J630" s="28">
        <v>3.2339634109801305</v>
      </c>
      <c r="K630" s="28">
        <v>1.5450706697143246</v>
      </c>
      <c r="L630" s="28">
        <v>0.19069265736959704</v>
      </c>
      <c r="M630" s="28">
        <v>14.341525341506074</v>
      </c>
      <c r="N630" s="28">
        <v>0</v>
      </c>
      <c r="O630" s="28">
        <v>3.6918612117009524E-2</v>
      </c>
      <c r="P630" s="28">
        <v>8.5501365453595976E-2</v>
      </c>
      <c r="Q630" s="28">
        <v>5.1155106682304456</v>
      </c>
      <c r="R630" s="28">
        <v>0</v>
      </c>
      <c r="S630" s="93">
        <v>4.6304322081539127</v>
      </c>
      <c r="T630" s="93">
        <f>_xlfn.XLOOKUP(B630,'[3]Nur des jours'!$B:$B,'[3]Nur des jours'!$U:$U,"")</f>
        <v>0</v>
      </c>
      <c r="U630" s="93">
        <v>4.7084606757925203E-3</v>
      </c>
      <c r="V630" s="93">
        <v>0</v>
      </c>
      <c r="W630" s="93">
        <v>0</v>
      </c>
      <c r="X630" s="93">
        <v>0</v>
      </c>
      <c r="Y630" s="93">
        <v>0</v>
      </c>
      <c r="Z630" s="93">
        <v>0.1228658545285404</v>
      </c>
      <c r="AA630" s="93">
        <v>0</v>
      </c>
      <c r="AB630" s="93">
        <v>0</v>
      </c>
      <c r="AC630" s="93">
        <f>_xlfn.XLOOKUP(B630,'[3]Nur des jours'!$B:$B,'[3]Nur des jours'!$N:$N,"")</f>
        <v>0.80418368133138152</v>
      </c>
      <c r="AD630" s="93">
        <v>0.80418368133138152</v>
      </c>
      <c r="AE630" s="93">
        <v>0.18730399248929183</v>
      </c>
      <c r="AF630" s="93">
        <v>1.7263285706540192</v>
      </c>
      <c r="AG630" s="93"/>
      <c r="AH630" s="93">
        <v>0</v>
      </c>
      <c r="AI630" s="93">
        <v>0</v>
      </c>
      <c r="AJ630" s="93">
        <v>0</v>
      </c>
      <c r="AK630" s="93">
        <v>0</v>
      </c>
      <c r="AL630" s="93">
        <v>0</v>
      </c>
      <c r="AM630" s="49" t="s">
        <v>5601</v>
      </c>
      <c r="AN630" s="49"/>
      <c r="AO630" s="48" t="str" cm="1">
        <f t="array" ref="AO630">IFERROR(_xlfn.IFS(
AQ630="MPR ISSUE","PDH",
AQ630="BSS Hardware Issue","BSS",
AQ630="Sites strategiques, MLL, Pylone, etc.","ENVTECH",
AQ630="AKTIVCO DEFAUT GE &amp; POWER Cabinet","AKTIVCO",
AQ630="AKTIVCO Coupure ENEO &amp; Baisse de tension","AKTIVCO GRID ONLY",
AQ630="Coupure ENEO &amp; Baisse de tension","IHS GRID ONLY",
AQ630="Defaut GE &amp; POWER Cabinet","IHS",
AQ630="Sharing","Partners",
AQ630="Sites strategiques &amp; DataCenter","SST &amp; DC",
AQ630="Exclu","Exclu",
AQ630="SAT","SAT",
AQ630="SPARE-ISSUE","SPARE-ISSUE",
AQ630="Fiber CAmtel","TRANS_FO_CAMTEL",
AQ630="Fiber AOF","Fiber AOF",
AQ630="Projet OCM (HUAWEI)","TRAVAUX-HUAWEI",
AQ630="Projet OCM (NOKIA)","TRAVAUX-NOKIA",
AQ630="ACCESS-ISSUE","ACCESS-ISSUE",
AQ630="Projet OCM (ZTE, NOKIA, autres projets)","TRAVAUX OCM",
AQ630="No root CAuse","No root cause",
AQ630="ODU HS","PDH",
AQ630="IP &amp; VLAN","PDH",
AQ630="Warehouse HUAWEI","SPARE-ISSUE",
AQ630="SPARE-HS","SPARE-ISSUE",
AQ630="Power Telco","BSS",AQ630="no impacts","no impacts"
),"")</f>
        <v>No root cause</v>
      </c>
      <c r="AP630" s="48" t="str" cm="1">
        <f t="array" ref="AP630">IFERROR(_xlfn.IFS(
AQ630="MPR ISSUE","TX ISSUE",
AQ630="BSS Hardware Issue","RAN ISSUE",
AQ630="Sites strategiques, MLL, Pylone, etc.","ENVTECH",
AQ630="AKTIVCO DEFAUT GE &amp; POWER Cabinet","POWER ISSUE",
AQ630="AKTIVCO Coupure ENEO &amp; Baisse de tension","POWER ISSUE",
AQ630="Coupure ENEO &amp; Baisse de tension","POWER ISSUE",
AQ630="Defaut GE &amp; POWER Cabinet","POWER ISSUE",
AQ630="Sharing","POWER ISSUE",
AQ630="Sites strategiques &amp; DataCenter","POWER ISSUE",
AQ630="Exclu","Exclu",
AQ630="SAT","TX ISSUE",
AQ630="SPARE-ISSUE","SPARE-ISSUE",
AQ630="Fiber CAmtel","TX ISSUE",
AQ630="Fiber AOF","TX ISSUE",
AQ630="Projet OCM (HUAWEI)","TRAVAUX-HUAWEI",
AQ630="Projet OCM (NOKIA)","TRAVAUX -NOKIA",
AQ630="ACCESS-ISSUE","ACCESS-ISSUE",
AQ630="Projet OCM (ZTE, NOKIA, autres projets)","TRAVAUX OCM",
AQ630="No root CAuse","No root cause",
AQ630="ODU HS","TX ISSUE",
AQ630="IP &amp; VLAN","TX ISSUE",
AQ630="Warehouse HUAWEI","SPARE-ISSUE",
AQ630="SPARE-HS","SPARE-ISSUE",
AQ630="Power Telco","RAN ISSUE",AQ630="no impacts","no impacts"
),"")</f>
        <v>No root cause</v>
      </c>
      <c r="AQ630" s="67" t="s">
        <v>5344</v>
      </c>
      <c r="AR630" s="48" t="str" cm="1">
        <f t="array" ref="AR630">IFERROR(_xlfn.IFS(
AQ630="MPR ISSUE","ACTIVE",
AQ630="BSS Hardware Issue","ACTIVE",
AQ630="Sites strategiques, MLL, Pylone, etc.","PASSIVE",
AQ630="AKTIVCO DEFAUT GE &amp; POWER Cabinet","PASSIVE",
AQ630="AKTIVCO Coupure ENEO &amp; Baisse de tension","PASSIVE",
AQ630="Coupure ENEO &amp; Baisse de tension","PASSIVE",
AQ630="Defaut GE &amp; POWER Cabinet","PASSIVE",
AQ630="Sharing","PASSIVE",
AQ630="Sites strategiques &amp; DataCenter","PASSIVE",
AQ630="Exclu","Exclu",
AQ630="SAT","ACTIVE",
AQ630="SPARE-ISSUE","SPARE-ISSUE",
AQ630="Fiber CAmtel","ACTIVE",
AQ630="Fiber AOF","ACTIVE",
AQ630="Projet OCM (HUAWEI)","PLANNED WORKS",
AQ630="Projet OCM (NOKIA)","PLANNED WORKS",
AQ630="ACCESS-ISSUE","ACCESS-ISSUE",
AQ630="Projet OCM (ZTE, NOKIA, autres projets)","PLANNED WORKS",
AQ630="No root CAuse","No root cause",
AQ630="ODU HS","ACTIVE",
AQ630="IP &amp; VLAN","ACTIVE",
AQ630="Warehouse HUAWEI","SPARE-ISSUE",
AQ630="SPARE-HS","SPARE-ISSUE",
AQ630="Power Telco","ACTIVE", AQ630="no impacts","no impacts"
),"")</f>
        <v>No root cause</v>
      </c>
      <c r="AS630" s="92" t="s">
        <v>5537</v>
      </c>
      <c r="AT630" s="98" t="s">
        <v>629</v>
      </c>
      <c r="AV630" s="17" t="s">
        <v>5537</v>
      </c>
      <c r="AW630" s="7" t="s">
        <v>5537</v>
      </c>
      <c r="AX630" s="6" t="s">
        <v>5537</v>
      </c>
      <c r="AY630" s="7"/>
      <c r="AZ630" s="3" t="s">
        <v>5537</v>
      </c>
      <c r="BA630" s="18" t="s">
        <v>5537</v>
      </c>
      <c r="BB630" s="18" t="s">
        <v>5537</v>
      </c>
      <c r="BC630" s="18" t="s">
        <v>5537</v>
      </c>
      <c r="BD630" s="18" t="s">
        <v>5537</v>
      </c>
      <c r="BE630" s="18" t="s">
        <v>5537</v>
      </c>
      <c r="BF630" s="18" t="s">
        <v>5537</v>
      </c>
      <c r="BG630" s="18" t="s">
        <v>5537</v>
      </c>
      <c r="BH630" s="18" t="s">
        <v>5537</v>
      </c>
      <c r="BI630" s="18" t="s">
        <v>5537</v>
      </c>
      <c r="BJ630" s="18" t="s">
        <v>5537</v>
      </c>
      <c r="BK630" s="18" t="s">
        <v>5537</v>
      </c>
      <c r="BL630" s="9" t="s">
        <v>5537</v>
      </c>
      <c r="BM630" s="14" t="s">
        <v>5537</v>
      </c>
      <c r="BN630" s="14" t="s">
        <v>5537</v>
      </c>
      <c r="BO630" s="14" t="str">
        <f>_xlfn.XLOOKUP(B630,'[4]cell downs 18042026 17h'!$B:$B,'[4]cell downs 18042026 17h'!$B:$B,"")</f>
        <v/>
      </c>
      <c r="BP630" s="14" t="str">
        <f>_xlfn.XLOOKUP(B630,'[5]Cells Huawei 19042026 15h'!$B:$B,'[5]Cells Huawei 19042026 15h'!$B:$B,"")</f>
        <v/>
      </c>
      <c r="BQ630" s="9" t="str">
        <f>_xlfn.XLOOKUP(B630,'[6]cells down 19042026 9H40'!$B:$B,'[6]cells down 19042026 9H40'!$B:$B,"")</f>
        <v/>
      </c>
      <c r="BR630" s="9" t="s">
        <v>629</v>
      </c>
      <c r="BS630" s="9" t="s">
        <v>12</v>
      </c>
      <c r="BT630" s="108"/>
    </row>
    <row r="631" spans="1:72" s="9" customFormat="1" x14ac:dyDescent="0.35">
      <c r="A631" s="1" t="s">
        <v>1144</v>
      </c>
      <c r="B631" s="8" t="s">
        <v>1145</v>
      </c>
      <c r="C631" s="3" t="str">
        <f>_xlfn.XLOOKUP(B631,'[1]daily break down'!$D:$D,'[1]daily break down'!$E:$E,"")</f>
        <v>Yaounde</v>
      </c>
      <c r="D631" s="1" t="s">
        <v>18</v>
      </c>
      <c r="E631" s="1" t="s">
        <v>5490</v>
      </c>
      <c r="F631" s="3" t="s">
        <v>37</v>
      </c>
      <c r="G631" s="1" t="s">
        <v>38</v>
      </c>
      <c r="H631" s="34" t="str">
        <f>_xlfn.XLOOKUP(B631,[2]CALCULATION!$B:$B,[2]CALCULATION!$H:$H,"")</f>
        <v>ZTE</v>
      </c>
      <c r="I631" s="28">
        <v>0</v>
      </c>
      <c r="J631" s="28">
        <v>0</v>
      </c>
      <c r="K631" s="28">
        <v>0</v>
      </c>
      <c r="L631" s="28">
        <v>0.35179691981063327</v>
      </c>
      <c r="M631" s="28">
        <v>0</v>
      </c>
      <c r="N631" s="28">
        <v>0</v>
      </c>
      <c r="O631" s="28">
        <v>5.5270907705610203E-2</v>
      </c>
      <c r="P631" s="28">
        <v>0.71565035256382814</v>
      </c>
      <c r="Q631" s="28">
        <v>0</v>
      </c>
      <c r="R631" s="28">
        <v>0</v>
      </c>
      <c r="S631" s="93">
        <v>0.35263516849155196</v>
      </c>
      <c r="T631" s="93">
        <f>_xlfn.XLOOKUP(B631,'[3]Nur des jours'!$B:$B,'[3]Nur des jours'!$U:$U,"")</f>
        <v>0</v>
      </c>
      <c r="U631" s="93">
        <v>0</v>
      </c>
      <c r="V631" s="93">
        <v>0</v>
      </c>
      <c r="W631" s="93">
        <v>0</v>
      </c>
      <c r="X631" s="93">
        <v>1.1286394260814483</v>
      </c>
      <c r="Y631" s="93">
        <v>0</v>
      </c>
      <c r="Z631" s="93">
        <v>0.22579209149823218</v>
      </c>
      <c r="AA631" s="93">
        <v>0.44354056267531855</v>
      </c>
      <c r="AB631" s="93">
        <v>2.1526939529096876E-2</v>
      </c>
      <c r="AC631" s="93">
        <f>_xlfn.XLOOKUP(B631,'[3]Nur des jours'!$B:$B,'[3]Nur des jours'!$N:$N,"")</f>
        <v>0.1117010955018508</v>
      </c>
      <c r="AD631" s="93">
        <v>0.1117010955018508</v>
      </c>
      <c r="AE631" s="93">
        <v>0.15819714467530166</v>
      </c>
      <c r="AF631" s="93">
        <v>1.6944037804658805</v>
      </c>
      <c r="AG631" s="93"/>
      <c r="AH631" s="93">
        <v>0</v>
      </c>
      <c r="AI631" s="93">
        <v>0</v>
      </c>
      <c r="AJ631" s="93">
        <v>0</v>
      </c>
      <c r="AK631" s="93">
        <v>0</v>
      </c>
      <c r="AL631" s="93">
        <v>0</v>
      </c>
      <c r="AM631" s="49" t="s">
        <v>5559</v>
      </c>
      <c r="AN631" s="49"/>
      <c r="AO631" s="48" t="str" cm="1">
        <f t="array" ref="AO631">IFERROR(_xlfn.IFS(
AQ631="MPR ISSUE","PDH",
AQ631="BSS Hardware Issue","BSS",
AQ631="Sites strategiques, MLL, Pylone, etc.","ENVTECH",
AQ631="AKTIVCO DEFAUT GE &amp; POWER Cabinet","AKTIVCO",
AQ631="AKTIVCO Coupure ENEO &amp; Baisse de tension","AKTIVCO GRID ONLY",
AQ631="Coupure ENEO &amp; Baisse de tension","IHS GRID ONLY",
AQ631="Defaut GE &amp; POWER Cabinet","IHS",
AQ631="Sharing","Partners",
AQ631="Sites strategiques &amp; DataCenter","SST &amp; DC",
AQ631="Exclu","Exclu",
AQ631="SAT","SAT",
AQ631="SPARE-ISSUE","SPARE-ISSUE",
AQ631="Fiber CAmtel","TRANS_FO_CAMTEL",
AQ631="Fiber AOF","Fiber AOF",
AQ631="Projet OCM (HUAWEI)","TRAVAUX-HUAWEI",
AQ631="Projet OCM (NOKIA)","TRAVAUX-NOKIA",
AQ631="ACCESS-ISSUE","ACCESS-ISSUE",
AQ631="Projet OCM (ZTE, NOKIA, autres projets)","TRAVAUX OCM",
AQ631="No root CAuse","No root cause",
AQ631="ODU HS","PDH",
AQ631="IP &amp; VLAN","PDH",
AQ631="Warehouse HUAWEI","SPARE-ISSUE",
AQ631="SPARE-HS","SPARE-ISSUE",
AQ631="Power Telco","BSS",AQ631="no impacts","no impacts"
),"")</f>
        <v>No root cause</v>
      </c>
      <c r="AP631" s="48" t="str" cm="1">
        <f t="array" ref="AP631">IFERROR(_xlfn.IFS(
AQ631="MPR ISSUE","TX ISSUE",
AQ631="BSS Hardware Issue","RAN ISSUE",
AQ631="Sites strategiques, MLL, Pylone, etc.","ENVTECH",
AQ631="AKTIVCO DEFAUT GE &amp; POWER Cabinet","POWER ISSUE",
AQ631="AKTIVCO Coupure ENEO &amp; Baisse de tension","POWER ISSUE",
AQ631="Coupure ENEO &amp; Baisse de tension","POWER ISSUE",
AQ631="Defaut GE &amp; POWER Cabinet","POWER ISSUE",
AQ631="Sharing","POWER ISSUE",
AQ631="Sites strategiques &amp; DataCenter","POWER ISSUE",
AQ631="Exclu","Exclu",
AQ631="SAT","TX ISSUE",
AQ631="SPARE-ISSUE","SPARE-ISSUE",
AQ631="Fiber CAmtel","TX ISSUE",
AQ631="Fiber AOF","TX ISSUE",
AQ631="Projet OCM (HUAWEI)","TRAVAUX-HUAWEI",
AQ631="Projet OCM (NOKIA)","TRAVAUX -NOKIA",
AQ631="ACCESS-ISSUE","ACCESS-ISSUE",
AQ631="Projet OCM (ZTE, NOKIA, autres projets)","TRAVAUX OCM",
AQ631="No root CAuse","No root cause",
AQ631="ODU HS","TX ISSUE",
AQ631="IP &amp; VLAN","TX ISSUE",
AQ631="Warehouse HUAWEI","SPARE-ISSUE",
AQ631="SPARE-HS","SPARE-ISSUE",
AQ631="Power Telco","RAN ISSUE",AQ631="no impacts","no impacts"
),"")</f>
        <v>No root cause</v>
      </c>
      <c r="AQ631" s="67" t="s">
        <v>5344</v>
      </c>
      <c r="AR631" s="48" t="str" cm="1">
        <f t="array" ref="AR631">IFERROR(_xlfn.IFS(
AQ631="MPR ISSUE","ACTIVE",
AQ631="BSS Hardware Issue","ACTIVE",
AQ631="Sites strategiques, MLL, Pylone, etc.","PASSIVE",
AQ631="AKTIVCO DEFAUT GE &amp; POWER Cabinet","PASSIVE",
AQ631="AKTIVCO Coupure ENEO &amp; Baisse de tension","PASSIVE",
AQ631="Coupure ENEO &amp; Baisse de tension","PASSIVE",
AQ631="Defaut GE &amp; POWER Cabinet","PASSIVE",
AQ631="Sharing","PASSIVE",
AQ631="Sites strategiques &amp; DataCenter","PASSIVE",
AQ631="Exclu","Exclu",
AQ631="SAT","ACTIVE",
AQ631="SPARE-ISSUE","SPARE-ISSUE",
AQ631="Fiber CAmtel","ACTIVE",
AQ631="Fiber AOF","ACTIVE",
AQ631="Projet OCM (HUAWEI)","PLANNED WORKS",
AQ631="Projet OCM (NOKIA)","PLANNED WORKS",
AQ631="ACCESS-ISSUE","ACCESS-ISSUE",
AQ631="Projet OCM (ZTE, NOKIA, autres projets)","PLANNED WORKS",
AQ631="No root CAuse","No root cause",
AQ631="ODU HS","ACTIVE",
AQ631="IP &amp; VLAN","ACTIVE",
AQ631="Warehouse HUAWEI","SPARE-ISSUE",
AQ631="SPARE-HS","SPARE-ISSUE",
AQ631="Power Telco","ACTIVE", AQ631="no impacts","no impacts"
),"")</f>
        <v>No root cause</v>
      </c>
      <c r="AS631" s="92" t="s">
        <v>5537</v>
      </c>
      <c r="AT631" s="98" t="s">
        <v>1145</v>
      </c>
      <c r="AV631" s="17" t="s">
        <v>5537</v>
      </c>
      <c r="AW631" s="7" t="s">
        <v>5537</v>
      </c>
      <c r="AX631" s="6" t="s">
        <v>5537</v>
      </c>
      <c r="AY631" s="7"/>
      <c r="AZ631" s="3" t="s">
        <v>5537</v>
      </c>
      <c r="BA631" s="18" t="s">
        <v>5537</v>
      </c>
      <c r="BB631" s="18" t="s">
        <v>5537</v>
      </c>
      <c r="BC631" s="18" t="s">
        <v>5537</v>
      </c>
      <c r="BD631" s="18" t="s">
        <v>5537</v>
      </c>
      <c r="BE631" s="18" t="s">
        <v>5537</v>
      </c>
      <c r="BF631" s="18" t="s">
        <v>5537</v>
      </c>
      <c r="BG631" s="18" t="s">
        <v>5537</v>
      </c>
      <c r="BH631" s="18" t="s">
        <v>5537</v>
      </c>
      <c r="BI631" s="18" t="s">
        <v>5537</v>
      </c>
      <c r="BJ631" s="18" t="s">
        <v>5537</v>
      </c>
      <c r="BK631" s="18" t="s">
        <v>5537</v>
      </c>
      <c r="BL631" s="9" t="s">
        <v>5537</v>
      </c>
      <c r="BM631" s="14" t="s">
        <v>5537</v>
      </c>
      <c r="BN631" s="14" t="s">
        <v>5537</v>
      </c>
      <c r="BO631" s="14" t="str">
        <f>_xlfn.XLOOKUP(B631,'[4]cell downs 18042026 17h'!$B:$B,'[4]cell downs 18042026 17h'!$B:$B,"")</f>
        <v/>
      </c>
      <c r="BP631" s="14" t="str">
        <f>_xlfn.XLOOKUP(B631,'[5]Cells Huawei 19042026 15h'!$B:$B,'[5]Cells Huawei 19042026 15h'!$B:$B,"")</f>
        <v/>
      </c>
      <c r="BQ631" s="9" t="str">
        <f>_xlfn.XLOOKUP(B631,'[6]cells down 19042026 9H40'!$B:$B,'[6]cells down 19042026 9H40'!$B:$B,"")</f>
        <v/>
      </c>
      <c r="BR631" s="9" t="s">
        <v>5537</v>
      </c>
      <c r="BS631" s="9" t="s">
        <v>12</v>
      </c>
      <c r="BT631" s="108"/>
    </row>
    <row r="632" spans="1:72" s="9" customFormat="1" x14ac:dyDescent="0.35">
      <c r="A632" s="1" t="s">
        <v>1968</v>
      </c>
      <c r="B632" s="8" t="s">
        <v>1969</v>
      </c>
      <c r="C632" s="3" t="str">
        <f>_xlfn.XLOOKUP(B632,'[1]daily break down'!$D:$D,'[1]daily break down'!$E:$E,"")</f>
        <v>Yaounde</v>
      </c>
      <c r="D632" s="1" t="s">
        <v>11</v>
      </c>
      <c r="E632" s="1" t="s">
        <v>302</v>
      </c>
      <c r="F632" s="3" t="s">
        <v>37</v>
      </c>
      <c r="G632" s="1" t="s">
        <v>38</v>
      </c>
      <c r="H632" s="34" t="str">
        <f>_xlfn.XLOOKUP(B632,[2]CALCULATION!$B:$B,[2]CALCULATION!$H:$H,"")</f>
        <v>ZTE</v>
      </c>
      <c r="I632" s="28">
        <v>0</v>
      </c>
      <c r="J632" s="28">
        <v>0</v>
      </c>
      <c r="K632" s="28">
        <v>0</v>
      </c>
      <c r="L632" s="28">
        <v>0</v>
      </c>
      <c r="M632" s="28">
        <v>0</v>
      </c>
      <c r="N632" s="28">
        <v>0</v>
      </c>
      <c r="O632" s="28">
        <v>0</v>
      </c>
      <c r="P632" s="28">
        <v>0</v>
      </c>
      <c r="Q632" s="28">
        <v>0</v>
      </c>
      <c r="R632" s="28">
        <v>0</v>
      </c>
      <c r="S632" s="93">
        <v>0</v>
      </c>
      <c r="T632" s="93">
        <f>_xlfn.XLOOKUP(B632,'[3]Nur des jours'!$B:$B,'[3]Nur des jours'!$U:$U,"")</f>
        <v>0</v>
      </c>
      <c r="U632" s="93">
        <v>16.184085117554567</v>
      </c>
      <c r="V632" s="93">
        <v>0</v>
      </c>
      <c r="W632" s="93">
        <v>0</v>
      </c>
      <c r="X632" s="93">
        <v>0</v>
      </c>
      <c r="Y632" s="93">
        <v>0</v>
      </c>
      <c r="Z632" s="93">
        <v>0</v>
      </c>
      <c r="AA632" s="93">
        <v>0</v>
      </c>
      <c r="AB632" s="93">
        <v>0</v>
      </c>
      <c r="AC632" s="93">
        <f>_xlfn.XLOOKUP(B632,'[3]Nur des jours'!$B:$B,'[3]Nur des jours'!$N:$N,"")</f>
        <v>2.1318269112783321</v>
      </c>
      <c r="AD632" s="93">
        <v>2.1318269112783321</v>
      </c>
      <c r="AE632" s="93">
        <v>0</v>
      </c>
      <c r="AF632" s="93">
        <v>1.6875372753136835</v>
      </c>
      <c r="AG632" s="93"/>
      <c r="AH632" s="93">
        <v>0</v>
      </c>
      <c r="AI632" s="93">
        <v>0</v>
      </c>
      <c r="AJ632" s="93">
        <v>0</v>
      </c>
      <c r="AK632" s="93">
        <v>0</v>
      </c>
      <c r="AL632" s="93">
        <v>0</v>
      </c>
      <c r="AM632" s="49" t="s">
        <v>5559</v>
      </c>
      <c r="AN632" s="49"/>
      <c r="AO632" s="48" t="str" cm="1">
        <f t="array" ref="AO632">IFERROR(_xlfn.IFS(
AQ632="MPR ISSUE","PDH",
AQ632="BSS Hardware Issue","BSS",
AQ632="Sites strategiques, MLL, Pylone, etc.","ENVTECH",
AQ632="AKTIVCO DEFAUT GE &amp; POWER Cabinet","AKTIVCO",
AQ632="AKTIVCO Coupure ENEO &amp; Baisse de tension","AKTIVCO GRID ONLY",
AQ632="Coupure ENEO &amp; Baisse de tension","IHS GRID ONLY",
AQ632="Defaut GE &amp; POWER Cabinet","IHS",
AQ632="Sharing","Partners",
AQ632="Sites strategiques &amp; DataCenter","SST &amp; DC",
AQ632="Exclu","Exclu",
AQ632="SAT","SAT",
AQ632="SPARE-ISSUE","SPARE-ISSUE",
AQ632="Fiber CAmtel","TRANS_FO_CAMTEL",
AQ632="Fiber AOF","Fiber AOF",
AQ632="Projet OCM (HUAWEI)","TRAVAUX-HUAWEI",
AQ632="Projet OCM (NOKIA)","TRAVAUX-NOKIA",
AQ632="ACCESS-ISSUE","ACCESS-ISSUE",
AQ632="Projet OCM (ZTE, NOKIA, autres projets)","TRAVAUX OCM",
AQ632="No root CAuse","No root cause",
AQ632="ODU HS","PDH",
AQ632="IP &amp; VLAN","PDH",
AQ632="Warehouse HUAWEI","SPARE-ISSUE",
AQ632="SPARE-HS","SPARE-ISSUE",
AQ632="Power Telco","BSS",AQ632="no impacts","no impacts"
),"")</f>
        <v>No root cause</v>
      </c>
      <c r="AP632" s="48" t="str" cm="1">
        <f t="array" ref="AP632">IFERROR(_xlfn.IFS(
AQ632="MPR ISSUE","TX ISSUE",
AQ632="BSS Hardware Issue","RAN ISSUE",
AQ632="Sites strategiques, MLL, Pylone, etc.","ENVTECH",
AQ632="AKTIVCO DEFAUT GE &amp; POWER Cabinet","POWER ISSUE",
AQ632="AKTIVCO Coupure ENEO &amp; Baisse de tension","POWER ISSUE",
AQ632="Coupure ENEO &amp; Baisse de tension","POWER ISSUE",
AQ632="Defaut GE &amp; POWER Cabinet","POWER ISSUE",
AQ632="Sharing","POWER ISSUE",
AQ632="Sites strategiques &amp; DataCenter","POWER ISSUE",
AQ632="Exclu","Exclu",
AQ632="SAT","TX ISSUE",
AQ632="SPARE-ISSUE","SPARE-ISSUE",
AQ632="Fiber CAmtel","TX ISSUE",
AQ632="Fiber AOF","TX ISSUE",
AQ632="Projet OCM (HUAWEI)","TRAVAUX-HUAWEI",
AQ632="Projet OCM (NOKIA)","TRAVAUX -NOKIA",
AQ632="ACCESS-ISSUE","ACCESS-ISSUE",
AQ632="Projet OCM (ZTE, NOKIA, autres projets)","TRAVAUX OCM",
AQ632="No root CAuse","No root cause",
AQ632="ODU HS","TX ISSUE",
AQ632="IP &amp; VLAN","TX ISSUE",
AQ632="Warehouse HUAWEI","SPARE-ISSUE",
AQ632="SPARE-HS","SPARE-ISSUE",
AQ632="Power Telco","RAN ISSUE",AQ632="no impacts","no impacts"
),"")</f>
        <v>No root cause</v>
      </c>
      <c r="AQ632" s="127" t="s">
        <v>5344</v>
      </c>
      <c r="AR632" s="48" t="str" cm="1">
        <f t="array" ref="AR632">IFERROR(_xlfn.IFS(
AQ632="MPR ISSUE","ACTIVE",
AQ632="BSS Hardware Issue","ACTIVE",
AQ632="Sites strategiques, MLL, Pylone, etc.","PASSIVE",
AQ632="AKTIVCO DEFAUT GE &amp; POWER Cabinet","PASSIVE",
AQ632="AKTIVCO Coupure ENEO &amp; Baisse de tension","PASSIVE",
AQ632="Coupure ENEO &amp; Baisse de tension","PASSIVE",
AQ632="Defaut GE &amp; POWER Cabinet","PASSIVE",
AQ632="Sharing","PASSIVE",
AQ632="Sites strategiques &amp; DataCenter","PASSIVE",
AQ632="Exclu","Exclu",
AQ632="SAT","ACTIVE",
AQ632="SPARE-ISSUE","SPARE-ISSUE",
AQ632="Fiber CAmtel","ACTIVE",
AQ632="Fiber AOF","ACTIVE",
AQ632="Projet OCM (HUAWEI)","PLANNED WORKS",
AQ632="Projet OCM (NOKIA)","PLANNED WORKS",
AQ632="ACCESS-ISSUE","ACCESS-ISSUE",
AQ632="Projet OCM (ZTE, NOKIA, autres projets)","PLANNED WORKS",
AQ632="No root CAuse","No root cause",
AQ632="ODU HS","ACTIVE",
AQ632="IP &amp; VLAN","ACTIVE",
AQ632="Warehouse HUAWEI","SPARE-ISSUE",
AQ632="SPARE-HS","SPARE-ISSUE",
AQ632="Power Telco","ACTIVE", AQ632="no impacts","no impacts"
),"")</f>
        <v>No root cause</v>
      </c>
      <c r="AS632" s="92" t="s">
        <v>5537</v>
      </c>
      <c r="AT632" s="98" t="s">
        <v>1969</v>
      </c>
      <c r="AV632" s="17" t="s">
        <v>5537</v>
      </c>
      <c r="AW632" s="7" t="s">
        <v>5537</v>
      </c>
      <c r="AX632" s="6" t="s">
        <v>5537</v>
      </c>
      <c r="AY632" s="7"/>
      <c r="AZ632" s="3" t="s">
        <v>5537</v>
      </c>
      <c r="BA632" s="18" t="s">
        <v>5537</v>
      </c>
      <c r="BB632" s="18" t="s">
        <v>5537</v>
      </c>
      <c r="BC632" s="18" t="s">
        <v>5537</v>
      </c>
      <c r="BD632" s="18" t="s">
        <v>5537</v>
      </c>
      <c r="BE632" s="18" t="s">
        <v>5537</v>
      </c>
      <c r="BF632" s="18" t="s">
        <v>5537</v>
      </c>
      <c r="BG632" s="18" t="s">
        <v>5537</v>
      </c>
      <c r="BH632" s="18" t="s">
        <v>5537</v>
      </c>
      <c r="BI632" s="18" t="s">
        <v>5537</v>
      </c>
      <c r="BJ632" s="18" t="s">
        <v>5537</v>
      </c>
      <c r="BK632" s="18" t="s">
        <v>5537</v>
      </c>
      <c r="BL632" s="9" t="s">
        <v>5537</v>
      </c>
      <c r="BM632" s="14" t="s">
        <v>5537</v>
      </c>
      <c r="BN632" s="14" t="s">
        <v>5537</v>
      </c>
      <c r="BO632" s="14" t="str">
        <f>_xlfn.XLOOKUP(B632,'[4]cell downs 18042026 17h'!$B:$B,'[4]cell downs 18042026 17h'!$B:$B,"")</f>
        <v/>
      </c>
      <c r="BP632" s="14" t="str">
        <f>_xlfn.XLOOKUP(B632,'[5]Cells Huawei 19042026 15h'!$B:$B,'[5]Cells Huawei 19042026 15h'!$B:$B,"")</f>
        <v/>
      </c>
      <c r="BQ632" s="9" t="str">
        <f>_xlfn.XLOOKUP(B632,'[6]cells down 19042026 9H40'!$B:$B,'[6]cells down 19042026 9H40'!$B:$B,"")</f>
        <v/>
      </c>
      <c r="BR632" s="9" t="s">
        <v>1969</v>
      </c>
      <c r="BS632" s="9" t="s">
        <v>12</v>
      </c>
      <c r="BT632" s="108"/>
    </row>
    <row r="633" spans="1:72" s="9" customFormat="1" x14ac:dyDescent="0.35">
      <c r="A633" s="1" t="s">
        <v>3454</v>
      </c>
      <c r="B633" s="8" t="s">
        <v>3455</v>
      </c>
      <c r="C633" s="3" t="str">
        <f>_xlfn.XLOOKUP(B633,'[1]daily break down'!$D:$D,'[1]daily break down'!$E:$E,"")</f>
        <v>Garoua</v>
      </c>
      <c r="D633" s="1" t="s">
        <v>21</v>
      </c>
      <c r="E633" s="1" t="s">
        <v>122</v>
      </c>
      <c r="F633" s="3" t="s">
        <v>23</v>
      </c>
      <c r="G633" s="1" t="s">
        <v>24</v>
      </c>
      <c r="H633" s="32" t="str">
        <f>_xlfn.XLOOKUP(B633,[2]CALCULATION!$B:$B,[2]CALCULATION!$H:$H,"")</f>
        <v>Huawei</v>
      </c>
      <c r="I633" s="28">
        <v>0</v>
      </c>
      <c r="J633" s="28">
        <v>0</v>
      </c>
      <c r="K633" s="28">
        <v>0.15052806099882146</v>
      </c>
      <c r="L633" s="28">
        <v>0</v>
      </c>
      <c r="M633" s="28">
        <v>0.14820950081755999</v>
      </c>
      <c r="N633" s="28">
        <v>0</v>
      </c>
      <c r="O633" s="28">
        <v>0</v>
      </c>
      <c r="P633" s="28">
        <v>0</v>
      </c>
      <c r="Q633" s="28">
        <v>0</v>
      </c>
      <c r="R633" s="28">
        <v>0</v>
      </c>
      <c r="S633" s="93">
        <v>0</v>
      </c>
      <c r="T633" s="93">
        <f>_xlfn.XLOOKUP(B633,'[3]Nur des jours'!$B:$B,'[3]Nur des jours'!$U:$U,"")</f>
        <v>0</v>
      </c>
      <c r="U633" s="93">
        <v>0</v>
      </c>
      <c r="V633" s="93">
        <v>0</v>
      </c>
      <c r="W633" s="93">
        <v>0</v>
      </c>
      <c r="X633" s="93">
        <v>0</v>
      </c>
      <c r="Y633" s="93">
        <v>0</v>
      </c>
      <c r="Z633" s="93">
        <v>3.4722400573005396</v>
      </c>
      <c r="AA633" s="93">
        <v>0.43510457063119051</v>
      </c>
      <c r="AB633" s="93">
        <v>4.5770161485933132</v>
      </c>
      <c r="AC633" s="93">
        <f>_xlfn.XLOOKUP(B633,'[3]Nur des jours'!$B:$B,'[3]Nur des jours'!$N:$N,"")</f>
        <v>7.4818153541475849E-2</v>
      </c>
      <c r="AD633" s="93">
        <v>7.4818153541475849E-2</v>
      </c>
      <c r="AE633" s="93">
        <v>0</v>
      </c>
      <c r="AF633" s="93">
        <v>1.6749457100216014</v>
      </c>
      <c r="AG633" s="93"/>
      <c r="AH633" s="93">
        <v>0</v>
      </c>
      <c r="AI633" s="93">
        <v>0</v>
      </c>
      <c r="AJ633" s="93">
        <v>0</v>
      </c>
      <c r="AK633" s="93">
        <v>0</v>
      </c>
      <c r="AL633" s="93">
        <v>0</v>
      </c>
      <c r="AM633" s="49" t="s">
        <v>5559</v>
      </c>
      <c r="AN633" s="49"/>
      <c r="AO633" s="48" t="str" cm="1">
        <f t="array" ref="AO633">IFERROR(_xlfn.IFS(
AQ633="MPR ISSUE","PDH",
AQ633="BSS Hardware Issue","BSS",
AQ633="Sites strategiques, MLL, Pylone, etc.","ENVTECH",
AQ633="AKTIVCO DEFAUT GE &amp; POWER Cabinet","AKTIVCO",
AQ633="AKTIVCO Coupure ENEO &amp; Baisse de tension","AKTIVCO GRID ONLY",
AQ633="Coupure ENEO &amp; Baisse de tension","IHS GRID ONLY",
AQ633="Defaut GE &amp; POWER Cabinet","IHS",
AQ633="Sharing","Partners",
AQ633="Sites strategiques &amp; DataCenter","SST &amp; DC",
AQ633="Exclu","Exclu",
AQ633="SAT","SAT",
AQ633="SPARE-ISSUE","SPARE-ISSUE",
AQ633="Fiber CAmtel","TRANS_FO_CAMTEL",
AQ633="Fiber AOF","Fiber AOF",
AQ633="Projet OCM (HUAWEI)","TRAVAUX-HUAWEI",
AQ633="Projet OCM (NOKIA)","TRAVAUX-NOKIA",
AQ633="ACCESS-ISSUE","ACCESS-ISSUE",
AQ633="Projet OCM (ZTE, NOKIA, autres projets)","TRAVAUX OCM",
AQ633="No root CAuse","No root cause",
AQ633="ODU HS","PDH",
AQ633="IP &amp; VLAN","PDH",
AQ633="Warehouse HUAWEI","SPARE-ISSUE",
AQ633="SPARE-HS","SPARE-ISSUE",
AQ633="Power Telco","BSS",AQ633="no impacts","no impacts"
),"")</f>
        <v>No root cause</v>
      </c>
      <c r="AP633" s="48" t="str" cm="1">
        <f t="array" ref="AP633">IFERROR(_xlfn.IFS(
AQ633="MPR ISSUE","TX ISSUE",
AQ633="BSS Hardware Issue","RAN ISSUE",
AQ633="Sites strategiques, MLL, Pylone, etc.","ENVTECH",
AQ633="AKTIVCO DEFAUT GE &amp; POWER Cabinet","POWER ISSUE",
AQ633="AKTIVCO Coupure ENEO &amp; Baisse de tension","POWER ISSUE",
AQ633="Coupure ENEO &amp; Baisse de tension","POWER ISSUE",
AQ633="Defaut GE &amp; POWER Cabinet","POWER ISSUE",
AQ633="Sharing","POWER ISSUE",
AQ633="Sites strategiques &amp; DataCenter","POWER ISSUE",
AQ633="Exclu","Exclu",
AQ633="SAT","TX ISSUE",
AQ633="SPARE-ISSUE","SPARE-ISSUE",
AQ633="Fiber CAmtel","TX ISSUE",
AQ633="Fiber AOF","TX ISSUE",
AQ633="Projet OCM (HUAWEI)","TRAVAUX-HUAWEI",
AQ633="Projet OCM (NOKIA)","TRAVAUX -NOKIA",
AQ633="ACCESS-ISSUE","ACCESS-ISSUE",
AQ633="Projet OCM (ZTE, NOKIA, autres projets)","TRAVAUX OCM",
AQ633="No root CAuse","No root cause",
AQ633="ODU HS","TX ISSUE",
AQ633="IP &amp; VLAN","TX ISSUE",
AQ633="Warehouse HUAWEI","SPARE-ISSUE",
AQ633="SPARE-HS","SPARE-ISSUE",
AQ633="Power Telco","RAN ISSUE",AQ633="no impacts","no impacts"
),"")</f>
        <v>No root cause</v>
      </c>
      <c r="AQ633" s="67" t="s">
        <v>5344</v>
      </c>
      <c r="AR633" s="48" t="str" cm="1">
        <f t="array" ref="AR633">IFERROR(_xlfn.IFS(
AQ633="MPR ISSUE","ACTIVE",
AQ633="BSS Hardware Issue","ACTIVE",
AQ633="Sites strategiques, MLL, Pylone, etc.","PASSIVE",
AQ633="AKTIVCO DEFAUT GE &amp; POWER Cabinet","PASSIVE",
AQ633="AKTIVCO Coupure ENEO &amp; Baisse de tension","PASSIVE",
AQ633="Coupure ENEO &amp; Baisse de tension","PASSIVE",
AQ633="Defaut GE &amp; POWER Cabinet","PASSIVE",
AQ633="Sharing","PASSIVE",
AQ633="Sites strategiques &amp; DataCenter","PASSIVE",
AQ633="Exclu","Exclu",
AQ633="SAT","ACTIVE",
AQ633="SPARE-ISSUE","SPARE-ISSUE",
AQ633="Fiber CAmtel","ACTIVE",
AQ633="Fiber AOF","ACTIVE",
AQ633="Projet OCM (HUAWEI)","PLANNED WORKS",
AQ633="Projet OCM (NOKIA)","PLANNED WORKS",
AQ633="ACCESS-ISSUE","ACCESS-ISSUE",
AQ633="Projet OCM (ZTE, NOKIA, autres projets)","PLANNED WORKS",
AQ633="No root CAuse","No root cause",
AQ633="ODU HS","ACTIVE",
AQ633="IP &amp; VLAN","ACTIVE",
AQ633="Warehouse HUAWEI","SPARE-ISSUE",
AQ633="SPARE-HS","SPARE-ISSUE",
AQ633="Power Telco","ACTIVE", AQ633="no impacts","no impacts"
),"")</f>
        <v>No root cause</v>
      </c>
      <c r="AS633" s="92" t="s">
        <v>5537</v>
      </c>
      <c r="AT633" s="98" t="s">
        <v>3455</v>
      </c>
      <c r="AV633" s="17" t="s">
        <v>5537</v>
      </c>
      <c r="AW633" s="7" t="s">
        <v>5537</v>
      </c>
      <c r="AX633" s="6" t="s">
        <v>5537</v>
      </c>
      <c r="AY633" s="7"/>
      <c r="AZ633" s="3" t="s">
        <v>5537</v>
      </c>
      <c r="BA633" s="18" t="s">
        <v>5537</v>
      </c>
      <c r="BB633" s="18" t="s">
        <v>5537</v>
      </c>
      <c r="BC633" s="18" t="s">
        <v>5537</v>
      </c>
      <c r="BD633" s="18" t="s">
        <v>5537</v>
      </c>
      <c r="BE633" s="18" t="s">
        <v>5537</v>
      </c>
      <c r="BF633" s="18" t="s">
        <v>5537</v>
      </c>
      <c r="BG633" s="18" t="s">
        <v>5537</v>
      </c>
      <c r="BH633" s="18" t="s">
        <v>5537</v>
      </c>
      <c r="BI633" s="18" t="s">
        <v>5537</v>
      </c>
      <c r="BJ633" s="18" t="s">
        <v>5537</v>
      </c>
      <c r="BK633" s="18" t="s">
        <v>5537</v>
      </c>
      <c r="BL633" s="9" t="s">
        <v>5537</v>
      </c>
      <c r="BM633" s="14" t="s">
        <v>5537</v>
      </c>
      <c r="BN633" s="14" t="s">
        <v>5537</v>
      </c>
      <c r="BO633" s="14" t="str">
        <f>_xlfn.XLOOKUP(B633,'[4]cell downs 18042026 17h'!$B:$B,'[4]cell downs 18042026 17h'!$B:$B,"")</f>
        <v/>
      </c>
      <c r="BP633" s="14" t="str">
        <f>_xlfn.XLOOKUP(B633,'[5]Cells Huawei 19042026 15h'!$B:$B,'[5]Cells Huawei 19042026 15h'!$B:$B,"")</f>
        <v/>
      </c>
      <c r="BQ633" s="9" t="str">
        <f>_xlfn.XLOOKUP(B633,'[6]cells down 19042026 9H40'!$B:$B,'[6]cells down 19042026 9H40'!$B:$B,"")</f>
        <v/>
      </c>
      <c r="BR633" s="9" t="s">
        <v>5537</v>
      </c>
      <c r="BS633" s="9" t="s">
        <v>12</v>
      </c>
      <c r="BT633" s="108"/>
    </row>
    <row r="634" spans="1:72" s="9" customFormat="1" x14ac:dyDescent="0.35">
      <c r="A634" s="1" t="s">
        <v>2591</v>
      </c>
      <c r="B634" s="8" t="s">
        <v>2592</v>
      </c>
      <c r="C634" s="3" t="str">
        <f>_xlfn.XLOOKUP(B634,'[1]daily break down'!$D:$D,'[1]daily break down'!$E:$E,"")</f>
        <v>NORD</v>
      </c>
      <c r="D634" s="1" t="s">
        <v>21</v>
      </c>
      <c r="E634" s="1" t="s">
        <v>22</v>
      </c>
      <c r="F634" s="3" t="s">
        <v>23</v>
      </c>
      <c r="G634" s="1" t="s">
        <v>24</v>
      </c>
      <c r="H634" s="32" t="str">
        <f>_xlfn.XLOOKUP(B634,[2]CALCULATION!$B:$B,[2]CALCULATION!$H:$H,"")</f>
        <v>Huawei</v>
      </c>
      <c r="I634" s="28">
        <v>0</v>
      </c>
      <c r="J634" s="28">
        <v>0</v>
      </c>
      <c r="K634" s="28">
        <v>5.6381498032434161</v>
      </c>
      <c r="L634" s="28">
        <v>0</v>
      </c>
      <c r="M634" s="28">
        <v>0</v>
      </c>
      <c r="N634" s="28">
        <v>0</v>
      </c>
      <c r="O634" s="28">
        <v>8.9175391586979543E-5</v>
      </c>
      <c r="P634" s="28">
        <v>0</v>
      </c>
      <c r="Q634" s="28">
        <v>0</v>
      </c>
      <c r="R634" s="28">
        <v>0</v>
      </c>
      <c r="S634" s="93">
        <v>0</v>
      </c>
      <c r="T634" s="93">
        <f>_xlfn.XLOOKUP(B634,'[3]Nur des jours'!$B:$B,'[3]Nur des jours'!$U:$U,"")</f>
        <v>0</v>
      </c>
      <c r="U634" s="93">
        <v>0</v>
      </c>
      <c r="V634" s="93">
        <v>0</v>
      </c>
      <c r="W634" s="93">
        <v>0</v>
      </c>
      <c r="X634" s="93">
        <v>0</v>
      </c>
      <c r="Y634" s="93">
        <v>3.3590586502983455</v>
      </c>
      <c r="Z634" s="93">
        <v>0</v>
      </c>
      <c r="AA634" s="93">
        <v>0</v>
      </c>
      <c r="AB634" s="93">
        <v>1.459266107929333</v>
      </c>
      <c r="AC634" s="93">
        <f>_xlfn.XLOOKUP(B634,'[3]Nur des jours'!$B:$B,'[3]Nur des jours'!$N:$N,"")</f>
        <v>0</v>
      </c>
      <c r="AD634" s="93">
        <v>0</v>
      </c>
      <c r="AE634" s="93">
        <v>4.4664386630254578</v>
      </c>
      <c r="AF634" s="93">
        <v>1.6725736446053883</v>
      </c>
      <c r="AG634" s="93"/>
      <c r="AH634" s="93">
        <v>0</v>
      </c>
      <c r="AI634" s="93">
        <v>0</v>
      </c>
      <c r="AJ634" s="93">
        <v>0</v>
      </c>
      <c r="AK634" s="93">
        <v>0</v>
      </c>
      <c r="AL634" s="93">
        <v>0</v>
      </c>
      <c r="AM634" s="49" t="s">
        <v>5559</v>
      </c>
      <c r="AN634" s="49"/>
      <c r="AO634" s="48" t="str" cm="1">
        <f t="array" ref="AO634">IFERROR(_xlfn.IFS(
AQ634="MPR ISSUE","PDH",
AQ634="BSS Hardware Issue","BSS",
AQ634="Sites strategiques, MLL, Pylone, etc.","ENVTECH",
AQ634="AKTIVCO DEFAUT GE &amp; POWER Cabinet","AKTIVCO",
AQ634="AKTIVCO Coupure ENEO &amp; Baisse de tension","AKTIVCO GRID ONLY",
AQ634="Coupure ENEO &amp; Baisse de tension","IHS GRID ONLY",
AQ634="Defaut GE &amp; POWER Cabinet","IHS",
AQ634="Sharing","Partners",
AQ634="Sites strategiques &amp; DataCenter","SST &amp; DC",
AQ634="Exclu","Exclu",
AQ634="SAT","SAT",
AQ634="SPARE-ISSUE","SPARE-ISSUE",
AQ634="Fiber CAmtel","TRANS_FO_CAMTEL",
AQ634="Fiber AOF","Fiber AOF",
AQ634="Projet OCM (HUAWEI)","TRAVAUX-HUAWEI",
AQ634="Projet OCM (NOKIA)","TRAVAUX-NOKIA",
AQ634="ACCESS-ISSUE","ACCESS-ISSUE",
AQ634="Projet OCM (ZTE, NOKIA, autres projets)","TRAVAUX OCM",
AQ634="No root CAuse","No root cause",
AQ634="ODU HS","PDH",
AQ634="IP &amp; VLAN","PDH",
AQ634="Warehouse HUAWEI","SPARE-ISSUE",
AQ634="SPARE-HS","SPARE-ISSUE",
AQ634="Power Telco","BSS",AQ634="no impacts","no impacts"
),"")</f>
        <v>No root cause</v>
      </c>
      <c r="AP634" s="48" t="str" cm="1">
        <f t="array" ref="AP634">IFERROR(_xlfn.IFS(
AQ634="MPR ISSUE","TX ISSUE",
AQ634="BSS Hardware Issue","RAN ISSUE",
AQ634="Sites strategiques, MLL, Pylone, etc.","ENVTECH",
AQ634="AKTIVCO DEFAUT GE &amp; POWER Cabinet","POWER ISSUE",
AQ634="AKTIVCO Coupure ENEO &amp; Baisse de tension","POWER ISSUE",
AQ634="Coupure ENEO &amp; Baisse de tension","POWER ISSUE",
AQ634="Defaut GE &amp; POWER Cabinet","POWER ISSUE",
AQ634="Sharing","POWER ISSUE",
AQ634="Sites strategiques &amp; DataCenter","POWER ISSUE",
AQ634="Exclu","Exclu",
AQ634="SAT","TX ISSUE",
AQ634="SPARE-ISSUE","SPARE-ISSUE",
AQ634="Fiber CAmtel","TX ISSUE",
AQ634="Fiber AOF","TX ISSUE",
AQ634="Projet OCM (HUAWEI)","TRAVAUX-HUAWEI",
AQ634="Projet OCM (NOKIA)","TRAVAUX -NOKIA",
AQ634="ACCESS-ISSUE","ACCESS-ISSUE",
AQ634="Projet OCM (ZTE, NOKIA, autres projets)","TRAVAUX OCM",
AQ634="No root CAuse","No root cause",
AQ634="ODU HS","TX ISSUE",
AQ634="IP &amp; VLAN","TX ISSUE",
AQ634="Warehouse HUAWEI","SPARE-ISSUE",
AQ634="SPARE-HS","SPARE-ISSUE",
AQ634="Power Telco","RAN ISSUE",AQ634="no impacts","no impacts"
),"")</f>
        <v>No root cause</v>
      </c>
      <c r="AQ634" s="67" t="s">
        <v>5344</v>
      </c>
      <c r="AR634" s="48" t="str" cm="1">
        <f t="array" ref="AR634">IFERROR(_xlfn.IFS(
AQ634="MPR ISSUE","ACTIVE",
AQ634="BSS Hardware Issue","ACTIVE",
AQ634="Sites strategiques, MLL, Pylone, etc.","PASSIVE",
AQ634="AKTIVCO DEFAUT GE &amp; POWER Cabinet","PASSIVE",
AQ634="AKTIVCO Coupure ENEO &amp; Baisse de tension","PASSIVE",
AQ634="Coupure ENEO &amp; Baisse de tension","PASSIVE",
AQ634="Defaut GE &amp; POWER Cabinet","PASSIVE",
AQ634="Sharing","PASSIVE",
AQ634="Sites strategiques &amp; DataCenter","PASSIVE",
AQ634="Exclu","Exclu",
AQ634="SAT","ACTIVE",
AQ634="SPARE-ISSUE","SPARE-ISSUE",
AQ634="Fiber CAmtel","ACTIVE",
AQ634="Fiber AOF","ACTIVE",
AQ634="Projet OCM (HUAWEI)","PLANNED WORKS",
AQ634="Projet OCM (NOKIA)","PLANNED WORKS",
AQ634="ACCESS-ISSUE","ACCESS-ISSUE",
AQ634="Projet OCM (ZTE, NOKIA, autres projets)","PLANNED WORKS",
AQ634="No root CAuse","No root cause",
AQ634="ODU HS","ACTIVE",
AQ634="IP &amp; VLAN","ACTIVE",
AQ634="Warehouse HUAWEI","SPARE-ISSUE",
AQ634="SPARE-HS","SPARE-ISSUE",
AQ634="Power Telco","ACTIVE", AQ634="no impacts","no impacts"
),"")</f>
        <v>No root cause</v>
      </c>
      <c r="AS634" s="92" t="s">
        <v>5537</v>
      </c>
      <c r="AT634" s="98" t="s">
        <v>2592</v>
      </c>
      <c r="AV634" s="17" t="s">
        <v>5537</v>
      </c>
      <c r="AW634" s="7" t="s">
        <v>5537</v>
      </c>
      <c r="AX634" s="6" t="s">
        <v>5537</v>
      </c>
      <c r="AY634" s="7"/>
      <c r="AZ634" s="3" t="s">
        <v>5537</v>
      </c>
      <c r="BA634" s="18" t="s">
        <v>5537</v>
      </c>
      <c r="BB634" s="18" t="s">
        <v>5537</v>
      </c>
      <c r="BC634" s="18" t="s">
        <v>5537</v>
      </c>
      <c r="BD634" s="18" t="s">
        <v>5537</v>
      </c>
      <c r="BE634" s="18" t="s">
        <v>5537</v>
      </c>
      <c r="BF634" s="18" t="s">
        <v>5537</v>
      </c>
      <c r="BG634" s="18" t="s">
        <v>5537</v>
      </c>
      <c r="BH634" s="18" t="s">
        <v>5537</v>
      </c>
      <c r="BI634" s="18" t="s">
        <v>5537</v>
      </c>
      <c r="BJ634" s="18" t="s">
        <v>5537</v>
      </c>
      <c r="BK634" s="18" t="s">
        <v>5537</v>
      </c>
      <c r="BL634" s="9" t="s">
        <v>5537</v>
      </c>
      <c r="BM634" s="14" t="s">
        <v>5537</v>
      </c>
      <c r="BN634" s="14" t="s">
        <v>5537</v>
      </c>
      <c r="BO634" s="14" t="str">
        <f>_xlfn.XLOOKUP(B634,'[4]cell downs 18042026 17h'!$B:$B,'[4]cell downs 18042026 17h'!$B:$B,"")</f>
        <v/>
      </c>
      <c r="BP634" s="14" t="str">
        <f>_xlfn.XLOOKUP(B634,'[5]Cells Huawei 19042026 15h'!$B:$B,'[5]Cells Huawei 19042026 15h'!$B:$B,"")</f>
        <v/>
      </c>
      <c r="BQ634" s="9" t="str">
        <f>_xlfn.XLOOKUP(B634,'[6]cells down 19042026 9H40'!$B:$B,'[6]cells down 19042026 9H40'!$B:$B,"")</f>
        <v/>
      </c>
      <c r="BR634" s="9" t="s">
        <v>5537</v>
      </c>
      <c r="BS634" s="9" t="s">
        <v>66</v>
      </c>
      <c r="BT634" s="108"/>
    </row>
    <row r="635" spans="1:72" s="9" customFormat="1" x14ac:dyDescent="0.35">
      <c r="A635" s="1" t="s">
        <v>2901</v>
      </c>
      <c r="B635" s="8" t="s">
        <v>2902</v>
      </c>
      <c r="C635" s="3" t="str">
        <f>_xlfn.XLOOKUP(B635,'[1]daily break down'!$D:$D,'[1]daily break down'!$E:$E,"")</f>
        <v>Garoua</v>
      </c>
      <c r="D635" s="1" t="s">
        <v>21</v>
      </c>
      <c r="E635" s="1" t="s">
        <v>36</v>
      </c>
      <c r="F635" s="3" t="s">
        <v>23</v>
      </c>
      <c r="G635" s="1" t="s">
        <v>24</v>
      </c>
      <c r="H635" s="32" t="str">
        <f>_xlfn.XLOOKUP(B635,[2]CALCULATION!$B:$B,[2]CALCULATION!$H:$H,"")</f>
        <v>Huawei</v>
      </c>
      <c r="I635" s="28">
        <v>0</v>
      </c>
      <c r="J635" s="28">
        <v>0</v>
      </c>
      <c r="K635" s="28">
        <v>5.1936283112606398</v>
      </c>
      <c r="L635" s="28">
        <v>0</v>
      </c>
      <c r="M635" s="28">
        <v>0</v>
      </c>
      <c r="N635" s="28">
        <v>0.7853676737065286</v>
      </c>
      <c r="O635" s="28">
        <v>0</v>
      </c>
      <c r="P635" s="28">
        <v>0</v>
      </c>
      <c r="Q635" s="28">
        <v>0</v>
      </c>
      <c r="R635" s="28">
        <v>0</v>
      </c>
      <c r="S635" s="93">
        <v>0</v>
      </c>
      <c r="T635" s="93">
        <f>_xlfn.XLOOKUP(B635,'[3]Nur des jours'!$B:$B,'[3]Nur des jours'!$U:$U,"")</f>
        <v>8.9175391586979543E-5</v>
      </c>
      <c r="U635" s="93">
        <v>6.2890053162801447</v>
      </c>
      <c r="V635" s="93">
        <v>6.4536230891497093</v>
      </c>
      <c r="W635" s="93">
        <v>8.9175391586979543E-5</v>
      </c>
      <c r="X635" s="93">
        <v>0</v>
      </c>
      <c r="Y635" s="93">
        <v>1.8296115091900589</v>
      </c>
      <c r="Z635" s="93">
        <v>6.399119089811748</v>
      </c>
      <c r="AA635" s="93">
        <v>0</v>
      </c>
      <c r="AB635" s="93">
        <v>0</v>
      </c>
      <c r="AC635" s="93">
        <f>_xlfn.XLOOKUP(B635,'[3]Nur des jours'!$B:$B,'[3]Nur des jours'!$N:$N,"")</f>
        <v>0</v>
      </c>
      <c r="AD635" s="93">
        <v>0</v>
      </c>
      <c r="AE635" s="93">
        <v>0.62021484848744268</v>
      </c>
      <c r="AF635" s="93">
        <v>1.6271120299743462</v>
      </c>
      <c r="AG635" s="93"/>
      <c r="AH635" s="93">
        <v>0</v>
      </c>
      <c r="AI635" s="93">
        <v>0</v>
      </c>
      <c r="AJ635" s="93">
        <v>0</v>
      </c>
      <c r="AK635" s="93">
        <v>0</v>
      </c>
      <c r="AL635" s="93">
        <v>0</v>
      </c>
      <c r="AM635" s="49" t="s">
        <v>5559</v>
      </c>
      <c r="AN635" s="49"/>
      <c r="AO635" s="48" t="str" cm="1">
        <f t="array" ref="AO635">IFERROR(_xlfn.IFS(
AQ635="MPR ISSUE","PDH",
AQ635="BSS Hardware Issue","BSS",
AQ635="Sites strategiques, MLL, Pylone, etc.","ENVTECH",
AQ635="AKTIVCO DEFAUT GE &amp; POWER Cabinet","AKTIVCO",
AQ635="AKTIVCO Coupure ENEO &amp; Baisse de tension","AKTIVCO GRID ONLY",
AQ635="Coupure ENEO &amp; Baisse de tension","IHS GRID ONLY",
AQ635="Defaut GE &amp; POWER Cabinet","IHS",
AQ635="Sharing","Partners",
AQ635="Sites strategiques &amp; DataCenter","SST &amp; DC",
AQ635="Exclu","Exclu",
AQ635="SAT","SAT",
AQ635="SPARE-ISSUE","SPARE-ISSUE",
AQ635="Fiber CAmtel","TRANS_FO_CAMTEL",
AQ635="Fiber AOF","Fiber AOF",
AQ635="Projet OCM (HUAWEI)","TRAVAUX-HUAWEI",
AQ635="Projet OCM (NOKIA)","TRAVAUX-NOKIA",
AQ635="ACCESS-ISSUE","ACCESS-ISSUE",
AQ635="Projet OCM (ZTE, NOKIA, autres projets)","TRAVAUX OCM",
AQ635="No root CAuse","No root cause",
AQ635="ODU HS","PDH",
AQ635="IP &amp; VLAN","PDH",
AQ635="Warehouse HUAWEI","SPARE-ISSUE",
AQ635="SPARE-HS","SPARE-ISSUE",
AQ635="Power Telco","BSS",AQ635="no impacts","no impacts"
),"")</f>
        <v>No root cause</v>
      </c>
      <c r="AP635" s="48" t="str" cm="1">
        <f t="array" ref="AP635">IFERROR(_xlfn.IFS(
AQ635="MPR ISSUE","TX ISSUE",
AQ635="BSS Hardware Issue","RAN ISSUE",
AQ635="Sites strategiques, MLL, Pylone, etc.","ENVTECH",
AQ635="AKTIVCO DEFAUT GE &amp; POWER Cabinet","POWER ISSUE",
AQ635="AKTIVCO Coupure ENEO &amp; Baisse de tension","POWER ISSUE",
AQ635="Coupure ENEO &amp; Baisse de tension","POWER ISSUE",
AQ635="Defaut GE &amp; POWER Cabinet","POWER ISSUE",
AQ635="Sharing","POWER ISSUE",
AQ635="Sites strategiques &amp; DataCenter","POWER ISSUE",
AQ635="Exclu","Exclu",
AQ635="SAT","TX ISSUE",
AQ635="SPARE-ISSUE","SPARE-ISSUE",
AQ635="Fiber CAmtel","TX ISSUE",
AQ635="Fiber AOF","TX ISSUE",
AQ635="Projet OCM (HUAWEI)","TRAVAUX-HUAWEI",
AQ635="Projet OCM (NOKIA)","TRAVAUX -NOKIA",
AQ635="ACCESS-ISSUE","ACCESS-ISSUE",
AQ635="Projet OCM (ZTE, NOKIA, autres projets)","TRAVAUX OCM",
AQ635="No root CAuse","No root cause",
AQ635="ODU HS","TX ISSUE",
AQ635="IP &amp; VLAN","TX ISSUE",
AQ635="Warehouse HUAWEI","SPARE-ISSUE",
AQ635="SPARE-HS","SPARE-ISSUE",
AQ635="Power Telco","RAN ISSUE",AQ635="no impacts","no impacts"
),"")</f>
        <v>No root cause</v>
      </c>
      <c r="AQ635" s="67" t="s">
        <v>5344</v>
      </c>
      <c r="AR635" s="48" t="str" cm="1">
        <f t="array" ref="AR635">IFERROR(_xlfn.IFS(
AQ635="MPR ISSUE","ACTIVE",
AQ635="BSS Hardware Issue","ACTIVE",
AQ635="Sites strategiques, MLL, Pylone, etc.","PASSIVE",
AQ635="AKTIVCO DEFAUT GE &amp; POWER Cabinet","PASSIVE",
AQ635="AKTIVCO Coupure ENEO &amp; Baisse de tension","PASSIVE",
AQ635="Coupure ENEO &amp; Baisse de tension","PASSIVE",
AQ635="Defaut GE &amp; POWER Cabinet","PASSIVE",
AQ635="Sharing","PASSIVE",
AQ635="Sites strategiques &amp; DataCenter","PASSIVE",
AQ635="Exclu","Exclu",
AQ635="SAT","ACTIVE",
AQ635="SPARE-ISSUE","SPARE-ISSUE",
AQ635="Fiber CAmtel","ACTIVE",
AQ635="Fiber AOF","ACTIVE",
AQ635="Projet OCM (HUAWEI)","PLANNED WORKS",
AQ635="Projet OCM (NOKIA)","PLANNED WORKS",
AQ635="ACCESS-ISSUE","ACCESS-ISSUE",
AQ635="Projet OCM (ZTE, NOKIA, autres projets)","PLANNED WORKS",
AQ635="No root CAuse","No root cause",
AQ635="ODU HS","ACTIVE",
AQ635="IP &amp; VLAN","ACTIVE",
AQ635="Warehouse HUAWEI","SPARE-ISSUE",
AQ635="SPARE-HS","SPARE-ISSUE",
AQ635="Power Telco","ACTIVE", AQ635="no impacts","no impacts"
),"")</f>
        <v>No root cause</v>
      </c>
      <c r="AS635" s="92" t="s">
        <v>5537</v>
      </c>
      <c r="AT635" s="98" t="s">
        <v>2902</v>
      </c>
      <c r="AV635" s="17" t="s">
        <v>5537</v>
      </c>
      <c r="AW635" s="7" t="s">
        <v>5537</v>
      </c>
      <c r="AX635" s="6" t="s">
        <v>5537</v>
      </c>
      <c r="AY635" s="7"/>
      <c r="AZ635" s="3" t="s">
        <v>5537</v>
      </c>
      <c r="BA635" s="18" t="s">
        <v>5537</v>
      </c>
      <c r="BB635" s="18" t="s">
        <v>5537</v>
      </c>
      <c r="BC635" s="18" t="s">
        <v>5537</v>
      </c>
      <c r="BD635" s="18" t="s">
        <v>5537</v>
      </c>
      <c r="BE635" s="18" t="s">
        <v>5537</v>
      </c>
      <c r="BF635" s="18" t="s">
        <v>5537</v>
      </c>
      <c r="BG635" s="18" t="s">
        <v>5537</v>
      </c>
      <c r="BH635" s="18" t="s">
        <v>5537</v>
      </c>
      <c r="BI635" s="18" t="s">
        <v>5537</v>
      </c>
      <c r="BJ635" s="18" t="s">
        <v>5537</v>
      </c>
      <c r="BK635" s="18" t="s">
        <v>5537</v>
      </c>
      <c r="BL635" s="9" t="s">
        <v>5537</v>
      </c>
      <c r="BM635" s="14" t="s">
        <v>5537</v>
      </c>
      <c r="BN635" s="14" t="s">
        <v>5537</v>
      </c>
      <c r="BO635" s="14" t="str">
        <f>_xlfn.XLOOKUP(B635,'[4]cell downs 18042026 17h'!$B:$B,'[4]cell downs 18042026 17h'!$B:$B,"")</f>
        <v/>
      </c>
      <c r="BP635" s="14" t="str">
        <f>_xlfn.XLOOKUP(B635,'[5]Cells Huawei 19042026 15h'!$B:$B,'[5]Cells Huawei 19042026 15h'!$B:$B,"")</f>
        <v/>
      </c>
      <c r="BQ635" s="9" t="str">
        <f>_xlfn.XLOOKUP(B635,'[6]cells down 19042026 9H40'!$B:$B,'[6]cells down 19042026 9H40'!$B:$B,"")</f>
        <v/>
      </c>
      <c r="BR635" s="9" t="s">
        <v>5537</v>
      </c>
      <c r="BS635" s="9" t="s">
        <v>594</v>
      </c>
      <c r="BT635" s="108"/>
    </row>
    <row r="636" spans="1:72" s="9" customFormat="1" x14ac:dyDescent="0.35">
      <c r="A636" s="1" t="s">
        <v>1943</v>
      </c>
      <c r="B636" s="8" t="s">
        <v>1944</v>
      </c>
      <c r="C636" s="3" t="str">
        <f>_xlfn.XLOOKUP(B636,'[1]daily break down'!$D:$D,'[1]daily break down'!$E:$E,"")</f>
        <v>OUEST</v>
      </c>
      <c r="D636" s="1" t="s">
        <v>11</v>
      </c>
      <c r="E636" s="1" t="s">
        <v>12</v>
      </c>
      <c r="F636" s="3" t="s">
        <v>102</v>
      </c>
      <c r="G636" s="1" t="s">
        <v>856</v>
      </c>
      <c r="H636" s="32" t="str">
        <f>_xlfn.XLOOKUP(B636,[2]CALCULATION!$B:$B,[2]CALCULATION!$H:$H,"")</f>
        <v>Huawei</v>
      </c>
      <c r="I636" s="28">
        <v>1.7737698789782921</v>
      </c>
      <c r="J636" s="28">
        <v>1.5395417954359314</v>
      </c>
      <c r="K636" s="28">
        <v>0</v>
      </c>
      <c r="L636" s="28">
        <v>0</v>
      </c>
      <c r="M636" s="28">
        <v>0</v>
      </c>
      <c r="N636" s="28">
        <v>0</v>
      </c>
      <c r="O636" s="28">
        <v>0</v>
      </c>
      <c r="P636" s="28">
        <v>0</v>
      </c>
      <c r="Q636" s="28">
        <v>0</v>
      </c>
      <c r="R636" s="28">
        <v>0</v>
      </c>
      <c r="S636" s="93">
        <v>0.24398387138197605</v>
      </c>
      <c r="T636" s="93">
        <f>_xlfn.XLOOKUP(B636,'[3]Nur des jours'!$B:$B,'[3]Nur des jours'!$U:$U,"")</f>
        <v>0</v>
      </c>
      <c r="U636" s="93">
        <v>3.5533539934880558</v>
      </c>
      <c r="V636" s="93">
        <v>0</v>
      </c>
      <c r="W636" s="93">
        <v>0</v>
      </c>
      <c r="X636" s="93">
        <v>0</v>
      </c>
      <c r="Y636" s="93">
        <v>0.96273752757303099</v>
      </c>
      <c r="Z636" s="93">
        <v>0</v>
      </c>
      <c r="AA636" s="93">
        <v>0</v>
      </c>
      <c r="AB636" s="93">
        <v>0</v>
      </c>
      <c r="AC636" s="93">
        <f>_xlfn.XLOOKUP(B636,'[3]Nur des jours'!$B:$B,'[3]Nur des jours'!$N:$N,"")</f>
        <v>0.5833854117620203</v>
      </c>
      <c r="AD636" s="93">
        <v>0.5833854117620203</v>
      </c>
      <c r="AE636" s="93">
        <v>0.60942462610541837</v>
      </c>
      <c r="AF636" s="93">
        <v>1.5759075201251023</v>
      </c>
      <c r="AG636" s="93"/>
      <c r="AH636" s="93">
        <v>0</v>
      </c>
      <c r="AI636" s="93">
        <v>0</v>
      </c>
      <c r="AJ636" s="93">
        <v>0</v>
      </c>
      <c r="AK636" s="93">
        <v>0</v>
      </c>
      <c r="AL636" s="93">
        <v>0</v>
      </c>
      <c r="AM636" s="49" t="s">
        <v>5559</v>
      </c>
      <c r="AN636" s="49"/>
      <c r="AO636" s="48" t="str" cm="1">
        <f t="array" ref="AO636">IFERROR(_xlfn.IFS(
AQ636="MPR ISSUE","PDH",
AQ636="BSS Hardware Issue","BSS",
AQ636="Sites strategiques, MLL, Pylone, etc.","ENVTECH",
AQ636="AKTIVCO DEFAUT GE &amp; POWER Cabinet","AKTIVCO",
AQ636="AKTIVCO Coupure ENEO &amp; Baisse de tension","AKTIVCO GRID ONLY",
AQ636="Coupure ENEO &amp; Baisse de tension","IHS GRID ONLY",
AQ636="Defaut GE &amp; POWER Cabinet","IHS",
AQ636="Sharing","Partners",
AQ636="Sites strategiques &amp; DataCenter","SST &amp; DC",
AQ636="Exclu","Exclu",
AQ636="SAT","SAT",
AQ636="SPARE-ISSUE","SPARE-ISSUE",
AQ636="Fiber CAmtel","TRANS_FO_CAMTEL",
AQ636="Fiber AOF","Fiber AOF",
AQ636="Projet OCM (HUAWEI)","TRAVAUX-HUAWEI",
AQ636="Projet OCM (NOKIA)","TRAVAUX-NOKIA",
AQ636="ACCESS-ISSUE","ACCESS-ISSUE",
AQ636="Projet OCM (ZTE, NOKIA, autres projets)","TRAVAUX OCM",
AQ636="No root CAuse","No root cause",
AQ636="ODU HS","PDH",
AQ636="IP &amp; VLAN","PDH",
AQ636="Warehouse HUAWEI","SPARE-ISSUE",
AQ636="SPARE-HS","SPARE-ISSUE",
AQ636="Power Telco","BSS",AQ636="no impacts","no impacts"
),"")</f>
        <v>No root cause</v>
      </c>
      <c r="AP636" s="48" t="str" cm="1">
        <f t="array" ref="AP636">IFERROR(_xlfn.IFS(
AQ636="MPR ISSUE","TX ISSUE",
AQ636="BSS Hardware Issue","RAN ISSUE",
AQ636="Sites strategiques, MLL, Pylone, etc.","ENVTECH",
AQ636="AKTIVCO DEFAUT GE &amp; POWER Cabinet","POWER ISSUE",
AQ636="AKTIVCO Coupure ENEO &amp; Baisse de tension","POWER ISSUE",
AQ636="Coupure ENEO &amp; Baisse de tension","POWER ISSUE",
AQ636="Defaut GE &amp; POWER Cabinet","POWER ISSUE",
AQ636="Sharing","POWER ISSUE",
AQ636="Sites strategiques &amp; DataCenter","POWER ISSUE",
AQ636="Exclu","Exclu",
AQ636="SAT","TX ISSUE",
AQ636="SPARE-ISSUE","SPARE-ISSUE",
AQ636="Fiber CAmtel","TX ISSUE",
AQ636="Fiber AOF","TX ISSUE",
AQ636="Projet OCM (HUAWEI)","TRAVAUX-HUAWEI",
AQ636="Projet OCM (NOKIA)","TRAVAUX -NOKIA",
AQ636="ACCESS-ISSUE","ACCESS-ISSUE",
AQ636="Projet OCM (ZTE, NOKIA, autres projets)","TRAVAUX OCM",
AQ636="No root CAuse","No root cause",
AQ636="ODU HS","TX ISSUE",
AQ636="IP &amp; VLAN","TX ISSUE",
AQ636="Warehouse HUAWEI","SPARE-ISSUE",
AQ636="SPARE-HS","SPARE-ISSUE",
AQ636="Power Telco","RAN ISSUE",AQ636="no impacts","no impacts"
),"")</f>
        <v>No root cause</v>
      </c>
      <c r="AQ636" s="127" t="s">
        <v>5344</v>
      </c>
      <c r="AR636" s="48" t="str" cm="1">
        <f t="array" ref="AR636">IFERROR(_xlfn.IFS(
AQ636="MPR ISSUE","ACTIVE",
AQ636="BSS Hardware Issue","ACTIVE",
AQ636="Sites strategiques, MLL, Pylone, etc.","PASSIVE",
AQ636="AKTIVCO DEFAUT GE &amp; POWER Cabinet","PASSIVE",
AQ636="AKTIVCO Coupure ENEO &amp; Baisse de tension","PASSIVE",
AQ636="Coupure ENEO &amp; Baisse de tension","PASSIVE",
AQ636="Defaut GE &amp; POWER Cabinet","PASSIVE",
AQ636="Sharing","PASSIVE",
AQ636="Sites strategiques &amp; DataCenter","PASSIVE",
AQ636="Exclu","Exclu",
AQ636="SAT","ACTIVE",
AQ636="SPARE-ISSUE","SPARE-ISSUE",
AQ636="Fiber CAmtel","ACTIVE",
AQ636="Fiber AOF","ACTIVE",
AQ636="Projet OCM (HUAWEI)","PLANNED WORKS",
AQ636="Projet OCM (NOKIA)","PLANNED WORKS",
AQ636="ACCESS-ISSUE","ACCESS-ISSUE",
AQ636="Projet OCM (ZTE, NOKIA, autres projets)","PLANNED WORKS",
AQ636="No root CAuse","No root cause",
AQ636="ODU HS","ACTIVE",
AQ636="IP &amp; VLAN","ACTIVE",
AQ636="Warehouse HUAWEI","SPARE-ISSUE",
AQ636="SPARE-HS","SPARE-ISSUE",
AQ636="Power Telco","ACTIVE", AQ636="no impacts","no impacts"
),"")</f>
        <v>No root cause</v>
      </c>
      <c r="AS636" s="92" t="s">
        <v>5537</v>
      </c>
      <c r="AT636" s="98" t="s">
        <v>1944</v>
      </c>
      <c r="AV636" s="17" t="s">
        <v>5537</v>
      </c>
      <c r="AW636" s="7" t="s">
        <v>5537</v>
      </c>
      <c r="AX636" s="6" t="s">
        <v>5537</v>
      </c>
      <c r="AY636" s="7"/>
      <c r="AZ636" s="3" t="s">
        <v>5537</v>
      </c>
      <c r="BA636" s="18" t="s">
        <v>5537</v>
      </c>
      <c r="BB636" s="18" t="s">
        <v>5537</v>
      </c>
      <c r="BC636" s="18" t="s">
        <v>5537</v>
      </c>
      <c r="BD636" s="18" t="s">
        <v>5537</v>
      </c>
      <c r="BE636" s="18" t="s">
        <v>5537</v>
      </c>
      <c r="BF636" s="18" t="s">
        <v>5537</v>
      </c>
      <c r="BG636" s="18" t="s">
        <v>5537</v>
      </c>
      <c r="BH636" s="18" t="s">
        <v>5537</v>
      </c>
      <c r="BI636" s="18" t="s">
        <v>5537</v>
      </c>
      <c r="BJ636" s="18" t="s">
        <v>5537</v>
      </c>
      <c r="BK636" s="18" t="s">
        <v>5537</v>
      </c>
      <c r="BL636" s="9" t="s">
        <v>5537</v>
      </c>
      <c r="BM636" s="14" t="s">
        <v>5537</v>
      </c>
      <c r="BN636" s="14" t="s">
        <v>5537</v>
      </c>
      <c r="BO636" s="14" t="str">
        <f>_xlfn.XLOOKUP(B636,'[4]cell downs 18042026 17h'!$B:$B,'[4]cell downs 18042026 17h'!$B:$B,"")</f>
        <v/>
      </c>
      <c r="BP636" s="14" t="str">
        <f>_xlfn.XLOOKUP(B636,'[5]Cells Huawei 19042026 15h'!$B:$B,'[5]Cells Huawei 19042026 15h'!$B:$B,"")</f>
        <v/>
      </c>
      <c r="BQ636" s="9" t="str">
        <f>_xlfn.XLOOKUP(B636,'[6]cells down 19042026 9H40'!$B:$B,'[6]cells down 19042026 9H40'!$B:$B,"")</f>
        <v/>
      </c>
      <c r="BR636" s="9" t="s">
        <v>1944</v>
      </c>
      <c r="BS636" s="9" t="s">
        <v>12</v>
      </c>
      <c r="BT636" s="108"/>
    </row>
    <row r="637" spans="1:72" s="9" customFormat="1" x14ac:dyDescent="0.35">
      <c r="A637" s="1" t="s">
        <v>2247</v>
      </c>
      <c r="B637" s="8" t="s">
        <v>2248</v>
      </c>
      <c r="C637" s="3" t="str">
        <f>_xlfn.XLOOKUP(B637,'[1]daily break down'!$D:$D,'[1]daily break down'!$E:$E,"")</f>
        <v>Garoua</v>
      </c>
      <c r="D637" s="1" t="s">
        <v>21</v>
      </c>
      <c r="E637" s="1" t="s">
        <v>22</v>
      </c>
      <c r="F637" s="3" t="s">
        <v>23</v>
      </c>
      <c r="G637" s="1" t="s">
        <v>24</v>
      </c>
      <c r="H637" s="32" t="str">
        <f>_xlfn.XLOOKUP(B637,[2]CALCULATION!$B:$B,[2]CALCULATION!$H:$H,"")</f>
        <v>Huawei</v>
      </c>
      <c r="I637" s="28">
        <v>0</v>
      </c>
      <c r="J637" s="28">
        <v>1.6773891157510852</v>
      </c>
      <c r="K637" s="28">
        <v>0</v>
      </c>
      <c r="L637" s="28">
        <v>1.7793879286482726</v>
      </c>
      <c r="M637" s="28">
        <v>2.1287057725727889</v>
      </c>
      <c r="N637" s="28">
        <v>4.9538713534398866</v>
      </c>
      <c r="O637" s="28">
        <v>1.3200633216620581</v>
      </c>
      <c r="P637" s="28">
        <v>0</v>
      </c>
      <c r="Q637" s="28">
        <v>0</v>
      </c>
      <c r="R637" s="28">
        <v>0</v>
      </c>
      <c r="S637" s="93">
        <v>0</v>
      </c>
      <c r="T637" s="93">
        <f>_xlfn.XLOOKUP(B637,'[3]Nur des jours'!$B:$B,'[3]Nur des jours'!$U:$U,"")</f>
        <v>0.21921094759911308</v>
      </c>
      <c r="U637" s="93">
        <v>0</v>
      </c>
      <c r="V637" s="93">
        <v>1.0250711262923298</v>
      </c>
      <c r="W637" s="93">
        <v>0.21921094759911308</v>
      </c>
      <c r="X637" s="93">
        <v>0</v>
      </c>
      <c r="Y637" s="93">
        <v>0</v>
      </c>
      <c r="Z637" s="93">
        <v>0</v>
      </c>
      <c r="AA637" s="93">
        <v>0</v>
      </c>
      <c r="AB637" s="93">
        <v>0</v>
      </c>
      <c r="AC637" s="93">
        <f>_xlfn.XLOOKUP(B637,'[3]Nur des jours'!$B:$B,'[3]Nur des jours'!$N:$N,"")</f>
        <v>1.7342116752703083</v>
      </c>
      <c r="AD637" s="93">
        <v>1.7342116752703083</v>
      </c>
      <c r="AE637" s="93">
        <v>1.1561589519251898</v>
      </c>
      <c r="AF637" s="93">
        <v>1.5618178082543597</v>
      </c>
      <c r="AG637" s="93"/>
      <c r="AH637" s="93">
        <v>0</v>
      </c>
      <c r="AI637" s="93">
        <v>0</v>
      </c>
      <c r="AJ637" s="93">
        <v>0</v>
      </c>
      <c r="AK637" s="93">
        <v>0</v>
      </c>
      <c r="AL637" s="93">
        <v>0</v>
      </c>
      <c r="AM637" s="49" t="s">
        <v>5559</v>
      </c>
      <c r="AN637" s="49"/>
      <c r="AO637" s="48" t="str" cm="1">
        <f t="array" ref="AO637">IFERROR(_xlfn.IFS(
AQ637="MPR ISSUE","PDH",
AQ637="BSS Hardware Issue","BSS",
AQ637="Sites strategiques, MLL, Pylone, etc.","ENVTECH",
AQ637="AKTIVCO DEFAUT GE &amp; POWER Cabinet","AKTIVCO",
AQ637="AKTIVCO Coupure ENEO &amp; Baisse de tension","AKTIVCO GRID ONLY",
AQ637="Coupure ENEO &amp; Baisse de tension","IHS GRID ONLY",
AQ637="Defaut GE &amp; POWER Cabinet","IHS",
AQ637="Sharing","Partners",
AQ637="Sites strategiques &amp; DataCenter","SST &amp; DC",
AQ637="Exclu","Exclu",
AQ637="SAT","SAT",
AQ637="SPARE-ISSUE","SPARE-ISSUE",
AQ637="Fiber CAmtel","TRANS_FO_CAMTEL",
AQ637="Fiber AOF","Fiber AOF",
AQ637="Projet OCM (HUAWEI)","TRAVAUX-HUAWEI",
AQ637="Projet OCM (NOKIA)","TRAVAUX-NOKIA",
AQ637="ACCESS-ISSUE","ACCESS-ISSUE",
AQ637="Projet OCM (ZTE, NOKIA, autres projets)","TRAVAUX OCM",
AQ637="No root CAuse","No root cause",
AQ637="ODU HS","PDH",
AQ637="IP &amp; VLAN","PDH",
AQ637="Warehouse HUAWEI","SPARE-ISSUE",
AQ637="SPARE-HS","SPARE-ISSUE",
AQ637="Power Telco","BSS",AQ637="no impacts","no impacts"
),"")</f>
        <v>No root cause</v>
      </c>
      <c r="AP637" s="48" t="str" cm="1">
        <f t="array" ref="AP637">IFERROR(_xlfn.IFS(
AQ637="MPR ISSUE","TX ISSUE",
AQ637="BSS Hardware Issue","RAN ISSUE",
AQ637="Sites strategiques, MLL, Pylone, etc.","ENVTECH",
AQ637="AKTIVCO DEFAUT GE &amp; POWER Cabinet","POWER ISSUE",
AQ637="AKTIVCO Coupure ENEO &amp; Baisse de tension","POWER ISSUE",
AQ637="Coupure ENEO &amp; Baisse de tension","POWER ISSUE",
AQ637="Defaut GE &amp; POWER Cabinet","POWER ISSUE",
AQ637="Sharing","POWER ISSUE",
AQ637="Sites strategiques &amp; DataCenter","POWER ISSUE",
AQ637="Exclu","Exclu",
AQ637="SAT","TX ISSUE",
AQ637="SPARE-ISSUE","SPARE-ISSUE",
AQ637="Fiber CAmtel","TX ISSUE",
AQ637="Fiber AOF","TX ISSUE",
AQ637="Projet OCM (HUAWEI)","TRAVAUX-HUAWEI",
AQ637="Projet OCM (NOKIA)","TRAVAUX -NOKIA",
AQ637="ACCESS-ISSUE","ACCESS-ISSUE",
AQ637="Projet OCM (ZTE, NOKIA, autres projets)","TRAVAUX OCM",
AQ637="No root CAuse","No root cause",
AQ637="ODU HS","TX ISSUE",
AQ637="IP &amp; VLAN","TX ISSUE",
AQ637="Warehouse HUAWEI","SPARE-ISSUE",
AQ637="SPARE-HS","SPARE-ISSUE",
AQ637="Power Telco","RAN ISSUE",AQ637="no impacts","no impacts"
),"")</f>
        <v>No root cause</v>
      </c>
      <c r="AQ637" s="67" t="s">
        <v>5344</v>
      </c>
      <c r="AR637" s="48" t="str" cm="1">
        <f t="array" ref="AR637">IFERROR(_xlfn.IFS(
AQ637="MPR ISSUE","ACTIVE",
AQ637="BSS Hardware Issue","ACTIVE",
AQ637="Sites strategiques, MLL, Pylone, etc.","PASSIVE",
AQ637="AKTIVCO DEFAUT GE &amp; POWER Cabinet","PASSIVE",
AQ637="AKTIVCO Coupure ENEO &amp; Baisse de tension","PASSIVE",
AQ637="Coupure ENEO &amp; Baisse de tension","PASSIVE",
AQ637="Defaut GE &amp; POWER Cabinet","PASSIVE",
AQ637="Sharing","PASSIVE",
AQ637="Sites strategiques &amp; DataCenter","PASSIVE",
AQ637="Exclu","Exclu",
AQ637="SAT","ACTIVE",
AQ637="SPARE-ISSUE","SPARE-ISSUE",
AQ637="Fiber CAmtel","ACTIVE",
AQ637="Fiber AOF","ACTIVE",
AQ637="Projet OCM (HUAWEI)","PLANNED WORKS",
AQ637="Projet OCM (NOKIA)","PLANNED WORKS",
AQ637="ACCESS-ISSUE","ACCESS-ISSUE",
AQ637="Projet OCM (ZTE, NOKIA, autres projets)","PLANNED WORKS",
AQ637="No root CAuse","No root cause",
AQ637="ODU HS","ACTIVE",
AQ637="IP &amp; VLAN","ACTIVE",
AQ637="Warehouse HUAWEI","SPARE-ISSUE",
AQ637="SPARE-HS","SPARE-ISSUE",
AQ637="Power Telco","ACTIVE", AQ637="no impacts","no impacts"
),"")</f>
        <v>No root cause</v>
      </c>
      <c r="AS637" s="92" t="s">
        <v>5537</v>
      </c>
      <c r="AT637" s="98" t="s">
        <v>2248</v>
      </c>
      <c r="AV637" s="17" t="s">
        <v>5537</v>
      </c>
      <c r="AW637" s="7" t="s">
        <v>5537</v>
      </c>
      <c r="AX637" s="6" t="s">
        <v>5537</v>
      </c>
      <c r="AY637" s="7"/>
      <c r="AZ637" s="3" t="s">
        <v>5537</v>
      </c>
      <c r="BA637" s="18" t="s">
        <v>5537</v>
      </c>
      <c r="BB637" s="18" t="s">
        <v>5537</v>
      </c>
      <c r="BC637" s="18" t="s">
        <v>5537</v>
      </c>
      <c r="BD637" s="18" t="s">
        <v>5537</v>
      </c>
      <c r="BE637" s="18" t="s">
        <v>5537</v>
      </c>
      <c r="BF637" s="18" t="s">
        <v>5537</v>
      </c>
      <c r="BG637" s="18" t="s">
        <v>5537</v>
      </c>
      <c r="BH637" s="18" t="s">
        <v>5537</v>
      </c>
      <c r="BI637" s="18" t="s">
        <v>5537</v>
      </c>
      <c r="BJ637" s="18" t="s">
        <v>5537</v>
      </c>
      <c r="BK637" s="18" t="s">
        <v>5537</v>
      </c>
      <c r="BL637" s="9" t="s">
        <v>5537</v>
      </c>
      <c r="BM637" s="14" t="s">
        <v>5537</v>
      </c>
      <c r="BN637" s="14" t="s">
        <v>5537</v>
      </c>
      <c r="BO637" s="14" t="str">
        <f>_xlfn.XLOOKUP(B637,'[4]cell downs 18042026 17h'!$B:$B,'[4]cell downs 18042026 17h'!$B:$B,"")</f>
        <v/>
      </c>
      <c r="BP637" s="14" t="str">
        <f>_xlfn.XLOOKUP(B637,'[5]Cells Huawei 19042026 15h'!$B:$B,'[5]Cells Huawei 19042026 15h'!$B:$B,"")</f>
        <v/>
      </c>
      <c r="BQ637" s="9" t="str">
        <f>_xlfn.XLOOKUP(B637,'[6]cells down 19042026 9H40'!$B:$B,'[6]cells down 19042026 9H40'!$B:$B,"")</f>
        <v/>
      </c>
      <c r="BR637" s="9" t="s">
        <v>5537</v>
      </c>
      <c r="BS637" s="9" t="s">
        <v>1713</v>
      </c>
      <c r="BT637" s="108"/>
    </row>
    <row r="638" spans="1:72" s="9" customFormat="1" x14ac:dyDescent="0.35">
      <c r="A638" s="1" t="s">
        <v>782</v>
      </c>
      <c r="B638" s="8" t="s">
        <v>783</v>
      </c>
      <c r="C638" s="3" t="str">
        <f>_xlfn.XLOOKUP(B638,'[1]daily break down'!$D:$D,'[1]daily break down'!$E:$E,"")</f>
        <v>Douala</v>
      </c>
      <c r="D638" s="1" t="s">
        <v>11</v>
      </c>
      <c r="E638" s="1" t="s">
        <v>12</v>
      </c>
      <c r="F638" s="3" t="s">
        <v>31</v>
      </c>
      <c r="G638" s="1" t="s">
        <v>32</v>
      </c>
      <c r="H638" s="34" t="str">
        <f>_xlfn.XLOOKUP(B638,[2]CALCULATION!$B:$B,[2]CALCULATION!$H:$H,"")</f>
        <v>ZTE</v>
      </c>
      <c r="I638" s="28">
        <v>0</v>
      </c>
      <c r="J638" s="28">
        <v>0</v>
      </c>
      <c r="K638" s="28">
        <v>0</v>
      </c>
      <c r="L638" s="28">
        <v>0</v>
      </c>
      <c r="M638" s="28">
        <v>0</v>
      </c>
      <c r="N638" s="28">
        <v>0</v>
      </c>
      <c r="O638" s="28">
        <v>0</v>
      </c>
      <c r="P638" s="28">
        <v>0</v>
      </c>
      <c r="Q638" s="28">
        <v>0</v>
      </c>
      <c r="R638" s="28">
        <v>0</v>
      </c>
      <c r="S638" s="93">
        <v>0</v>
      </c>
      <c r="T638" s="93">
        <f>_xlfn.XLOOKUP(B638,'[3]Nur des jours'!$B:$B,'[3]Nur des jours'!$U:$U,"")</f>
        <v>0</v>
      </c>
      <c r="U638" s="93">
        <v>0.36397827830141527</v>
      </c>
      <c r="V638" s="93">
        <v>0</v>
      </c>
      <c r="W638" s="93">
        <v>0</v>
      </c>
      <c r="X638" s="93">
        <v>0</v>
      </c>
      <c r="Y638" s="93">
        <v>2.5714794268804591</v>
      </c>
      <c r="Z638" s="93">
        <v>0</v>
      </c>
      <c r="AA638" s="93">
        <v>0</v>
      </c>
      <c r="AB638" s="93">
        <v>5.2374312636081655</v>
      </c>
      <c r="AC638" s="93">
        <f>_xlfn.XLOOKUP(B638,'[3]Nur des jours'!$B:$B,'[3]Nur des jours'!$N:$N,"")</f>
        <v>2.8191908296307715</v>
      </c>
      <c r="AD638" s="93">
        <v>2.8191908296307715</v>
      </c>
      <c r="AE638" s="93">
        <v>0</v>
      </c>
      <c r="AF638" s="93">
        <v>1.5487982010826604</v>
      </c>
      <c r="AG638" s="93"/>
      <c r="AH638" s="93">
        <v>0</v>
      </c>
      <c r="AI638" s="93">
        <v>0</v>
      </c>
      <c r="AJ638" s="93">
        <v>0</v>
      </c>
      <c r="AK638" s="93">
        <v>0</v>
      </c>
      <c r="AL638" s="93">
        <v>0</v>
      </c>
      <c r="AM638" s="49" t="s">
        <v>5559</v>
      </c>
      <c r="AN638" s="49"/>
      <c r="AO638" s="48" t="str" cm="1">
        <f t="array" ref="AO638">IFERROR(_xlfn.IFS(
AQ638="MPR ISSUE","PDH",
AQ638="BSS Hardware Issue","BSS",
AQ638="Sites strategiques, MLL, Pylone, etc.","ENVTECH",
AQ638="AKTIVCO DEFAUT GE &amp; POWER Cabinet","AKTIVCO",
AQ638="AKTIVCO Coupure ENEO &amp; Baisse de tension","AKTIVCO GRID ONLY",
AQ638="Coupure ENEO &amp; Baisse de tension","IHS GRID ONLY",
AQ638="Defaut GE &amp; POWER Cabinet","IHS",
AQ638="Sharing","Partners",
AQ638="Sites strategiques &amp; DataCenter","SST &amp; DC",
AQ638="Exclu","Exclu",
AQ638="SAT","SAT",
AQ638="SPARE-ISSUE","SPARE-ISSUE",
AQ638="Fiber CAmtel","TRANS_FO_CAMTEL",
AQ638="Fiber AOF","Fiber AOF",
AQ638="Projet OCM (HUAWEI)","TRAVAUX-HUAWEI",
AQ638="Projet OCM (NOKIA)","TRAVAUX-NOKIA",
AQ638="ACCESS-ISSUE","ACCESS-ISSUE",
AQ638="Projet OCM (ZTE, NOKIA, autres projets)","TRAVAUX OCM",
AQ638="No root CAuse","No root cause",
AQ638="ODU HS","PDH",
AQ638="IP &amp; VLAN","PDH",
AQ638="Warehouse HUAWEI","SPARE-ISSUE",
AQ638="SPARE-HS","SPARE-ISSUE",
AQ638="Power Telco","BSS",AQ638="no impacts","no impacts"
),"")</f>
        <v>No root cause</v>
      </c>
      <c r="AP638" s="48" t="str" cm="1">
        <f t="array" ref="AP638">IFERROR(_xlfn.IFS(
AQ638="MPR ISSUE","TX ISSUE",
AQ638="BSS Hardware Issue","RAN ISSUE",
AQ638="Sites strategiques, MLL, Pylone, etc.","ENVTECH",
AQ638="AKTIVCO DEFAUT GE &amp; POWER Cabinet","POWER ISSUE",
AQ638="AKTIVCO Coupure ENEO &amp; Baisse de tension","POWER ISSUE",
AQ638="Coupure ENEO &amp; Baisse de tension","POWER ISSUE",
AQ638="Defaut GE &amp; POWER Cabinet","POWER ISSUE",
AQ638="Sharing","POWER ISSUE",
AQ638="Sites strategiques &amp; DataCenter","POWER ISSUE",
AQ638="Exclu","Exclu",
AQ638="SAT","TX ISSUE",
AQ638="SPARE-ISSUE","SPARE-ISSUE",
AQ638="Fiber CAmtel","TX ISSUE",
AQ638="Fiber AOF","TX ISSUE",
AQ638="Projet OCM (HUAWEI)","TRAVAUX-HUAWEI",
AQ638="Projet OCM (NOKIA)","TRAVAUX -NOKIA",
AQ638="ACCESS-ISSUE","ACCESS-ISSUE",
AQ638="Projet OCM (ZTE, NOKIA, autres projets)","TRAVAUX OCM",
AQ638="No root CAuse","No root cause",
AQ638="ODU HS","TX ISSUE",
AQ638="IP &amp; VLAN","TX ISSUE",
AQ638="Warehouse HUAWEI","SPARE-ISSUE",
AQ638="SPARE-HS","SPARE-ISSUE",
AQ638="Power Telco","RAN ISSUE",AQ638="no impacts","no impacts"
),"")</f>
        <v>No root cause</v>
      </c>
      <c r="AQ638" s="127" t="s">
        <v>5344</v>
      </c>
      <c r="AR638" s="48" t="str" cm="1">
        <f t="array" ref="AR638">IFERROR(_xlfn.IFS(
AQ638="MPR ISSUE","ACTIVE",
AQ638="BSS Hardware Issue","ACTIVE",
AQ638="Sites strategiques, MLL, Pylone, etc.","PASSIVE",
AQ638="AKTIVCO DEFAUT GE &amp; POWER Cabinet","PASSIVE",
AQ638="AKTIVCO Coupure ENEO &amp; Baisse de tension","PASSIVE",
AQ638="Coupure ENEO &amp; Baisse de tension","PASSIVE",
AQ638="Defaut GE &amp; POWER Cabinet","PASSIVE",
AQ638="Sharing","PASSIVE",
AQ638="Sites strategiques &amp; DataCenter","PASSIVE",
AQ638="Exclu","Exclu",
AQ638="SAT","ACTIVE",
AQ638="SPARE-ISSUE","SPARE-ISSUE",
AQ638="Fiber CAmtel","ACTIVE",
AQ638="Fiber AOF","ACTIVE",
AQ638="Projet OCM (HUAWEI)","PLANNED WORKS",
AQ638="Projet OCM (NOKIA)","PLANNED WORKS",
AQ638="ACCESS-ISSUE","ACCESS-ISSUE",
AQ638="Projet OCM (ZTE, NOKIA, autres projets)","PLANNED WORKS",
AQ638="No root CAuse","No root cause",
AQ638="ODU HS","ACTIVE",
AQ638="IP &amp; VLAN","ACTIVE",
AQ638="Warehouse HUAWEI","SPARE-ISSUE",
AQ638="SPARE-HS","SPARE-ISSUE",
AQ638="Power Telco","ACTIVE", AQ638="no impacts","no impacts"
),"")</f>
        <v>No root cause</v>
      </c>
      <c r="AS638" s="92" t="s">
        <v>5537</v>
      </c>
      <c r="AT638" s="98" t="s">
        <v>783</v>
      </c>
      <c r="AV638" s="17" t="s">
        <v>5537</v>
      </c>
      <c r="AW638" s="7" t="s">
        <v>5537</v>
      </c>
      <c r="AX638" s="6" t="s">
        <v>5537</v>
      </c>
      <c r="AY638" s="7"/>
      <c r="AZ638" s="3" t="s">
        <v>5537</v>
      </c>
      <c r="BA638" s="18" t="s">
        <v>5537</v>
      </c>
      <c r="BB638" s="18" t="s">
        <v>5537</v>
      </c>
      <c r="BC638" s="18" t="s">
        <v>5537</v>
      </c>
      <c r="BD638" s="18" t="s">
        <v>5537</v>
      </c>
      <c r="BE638" s="18" t="s">
        <v>5537</v>
      </c>
      <c r="BF638" s="18" t="s">
        <v>5537</v>
      </c>
      <c r="BG638" s="18" t="s">
        <v>5537</v>
      </c>
      <c r="BH638" s="18" t="s">
        <v>5537</v>
      </c>
      <c r="BI638" s="18" t="s">
        <v>5537</v>
      </c>
      <c r="BJ638" s="18" t="s">
        <v>5537</v>
      </c>
      <c r="BK638" s="18" t="s">
        <v>5537</v>
      </c>
      <c r="BL638" s="9" t="s">
        <v>5537</v>
      </c>
      <c r="BM638" s="14" t="s">
        <v>5537</v>
      </c>
      <c r="BN638" s="14" t="s">
        <v>5537</v>
      </c>
      <c r="BO638" s="14" t="str">
        <f>_xlfn.XLOOKUP(B638,'[4]cell downs 18042026 17h'!$B:$B,'[4]cell downs 18042026 17h'!$B:$B,"")</f>
        <v/>
      </c>
      <c r="BP638" s="14" t="str">
        <f>_xlfn.XLOOKUP(B638,'[5]Cells Huawei 19042026 15h'!$B:$B,'[5]Cells Huawei 19042026 15h'!$B:$B,"")</f>
        <v/>
      </c>
      <c r="BQ638" s="9" t="str">
        <f>_xlfn.XLOOKUP(B638,'[6]cells down 19042026 9H40'!$B:$B,'[6]cells down 19042026 9H40'!$B:$B,"")</f>
        <v/>
      </c>
      <c r="BR638" s="9" t="s">
        <v>783</v>
      </c>
      <c r="BS638" s="9" t="s">
        <v>5537</v>
      </c>
      <c r="BT638" s="108"/>
    </row>
    <row r="639" spans="1:72" s="9" customFormat="1" x14ac:dyDescent="0.35">
      <c r="A639" s="1" t="s">
        <v>1963</v>
      </c>
      <c r="B639" s="8" t="s">
        <v>1964</v>
      </c>
      <c r="C639" s="3" t="str">
        <f>_xlfn.XLOOKUP(B639,'[1]daily break down'!$D:$D,'[1]daily break down'!$E:$E,"")</f>
        <v>Yaounde</v>
      </c>
      <c r="D639" s="1" t="s">
        <v>21</v>
      </c>
      <c r="E639" s="1" t="s">
        <v>125</v>
      </c>
      <c r="F639" s="3" t="s">
        <v>37</v>
      </c>
      <c r="G639" s="1" t="s">
        <v>38</v>
      </c>
      <c r="H639" s="34" t="str">
        <f>_xlfn.XLOOKUP(B639,[2]CALCULATION!$B:$B,[2]CALCULATION!$H:$H,"")</f>
        <v>ZTE</v>
      </c>
      <c r="I639" s="28">
        <v>0</v>
      </c>
      <c r="J639" s="28">
        <v>0</v>
      </c>
      <c r="K639" s="28">
        <v>0.98585178907237736</v>
      </c>
      <c r="L639" s="28">
        <v>0</v>
      </c>
      <c r="M639" s="28">
        <v>0</v>
      </c>
      <c r="N639" s="28">
        <v>0</v>
      </c>
      <c r="O639" s="28">
        <v>0</v>
      </c>
      <c r="P639" s="28">
        <v>0</v>
      </c>
      <c r="Q639" s="28">
        <v>0</v>
      </c>
      <c r="R639" s="28">
        <v>11.562659623950937</v>
      </c>
      <c r="S639" s="93">
        <v>0</v>
      </c>
      <c r="T639" s="93">
        <f>_xlfn.XLOOKUP(B639,'[3]Nur des jours'!$B:$B,'[3]Nur des jours'!$U:$U,"")</f>
        <v>0</v>
      </c>
      <c r="U639" s="93">
        <v>9.501923334845749</v>
      </c>
      <c r="V639" s="93">
        <v>0</v>
      </c>
      <c r="W639" s="93">
        <v>0</v>
      </c>
      <c r="X639" s="93">
        <v>0</v>
      </c>
      <c r="Y639" s="93">
        <v>0</v>
      </c>
      <c r="Z639" s="93">
        <v>0</v>
      </c>
      <c r="AA639" s="93">
        <v>0</v>
      </c>
      <c r="AB639" s="93">
        <v>0</v>
      </c>
      <c r="AC639" s="93">
        <f>_xlfn.XLOOKUP(B639,'[3]Nur des jours'!$B:$B,'[3]Nur des jours'!$N:$N,"")</f>
        <v>1.9016830606706561</v>
      </c>
      <c r="AD639" s="93">
        <v>1.9016830606706561</v>
      </c>
      <c r="AE639" s="93">
        <v>0</v>
      </c>
      <c r="AF639" s="93">
        <v>1.5310879683134864</v>
      </c>
      <c r="AG639" s="93"/>
      <c r="AH639" s="93">
        <v>0</v>
      </c>
      <c r="AI639" s="93">
        <v>0</v>
      </c>
      <c r="AJ639" s="93">
        <v>0</v>
      </c>
      <c r="AK639" s="93">
        <v>0</v>
      </c>
      <c r="AL639" s="93">
        <v>0</v>
      </c>
      <c r="AM639" s="49" t="s">
        <v>5559</v>
      </c>
      <c r="AN639" s="49"/>
      <c r="AO639" s="48" t="str" cm="1">
        <f t="array" ref="AO639">IFERROR(_xlfn.IFS(
AQ639="MPR ISSUE","PDH",
AQ639="BSS Hardware Issue","BSS",
AQ639="Sites strategiques, MLL, Pylone, etc.","ENVTECH",
AQ639="AKTIVCO DEFAUT GE &amp; POWER Cabinet","AKTIVCO",
AQ639="AKTIVCO Coupure ENEO &amp; Baisse de tension","AKTIVCO GRID ONLY",
AQ639="Coupure ENEO &amp; Baisse de tension","IHS GRID ONLY",
AQ639="Defaut GE &amp; POWER Cabinet","IHS",
AQ639="Sharing","Partners",
AQ639="Sites strategiques &amp; DataCenter","SST &amp; DC",
AQ639="Exclu","Exclu",
AQ639="SAT","SAT",
AQ639="SPARE-ISSUE","SPARE-ISSUE",
AQ639="Fiber CAmtel","TRANS_FO_CAMTEL",
AQ639="Fiber AOF","Fiber AOF",
AQ639="Projet OCM (HUAWEI)","TRAVAUX-HUAWEI",
AQ639="Projet OCM (NOKIA)","TRAVAUX-NOKIA",
AQ639="ACCESS-ISSUE","ACCESS-ISSUE",
AQ639="Projet OCM (ZTE, NOKIA, autres projets)","TRAVAUX OCM",
AQ639="No root CAuse","No root cause",
AQ639="ODU HS","PDH",
AQ639="IP &amp; VLAN","PDH",
AQ639="Warehouse HUAWEI","SPARE-ISSUE",
AQ639="SPARE-HS","SPARE-ISSUE",
AQ639="Power Telco","BSS",AQ639="no impacts","no impacts"
),"")</f>
        <v>No root cause</v>
      </c>
      <c r="AP639" s="48" t="str" cm="1">
        <f t="array" ref="AP639">IFERROR(_xlfn.IFS(
AQ639="MPR ISSUE","TX ISSUE",
AQ639="BSS Hardware Issue","RAN ISSUE",
AQ639="Sites strategiques, MLL, Pylone, etc.","ENVTECH",
AQ639="AKTIVCO DEFAUT GE &amp; POWER Cabinet","POWER ISSUE",
AQ639="AKTIVCO Coupure ENEO &amp; Baisse de tension","POWER ISSUE",
AQ639="Coupure ENEO &amp; Baisse de tension","POWER ISSUE",
AQ639="Defaut GE &amp; POWER Cabinet","POWER ISSUE",
AQ639="Sharing","POWER ISSUE",
AQ639="Sites strategiques &amp; DataCenter","POWER ISSUE",
AQ639="Exclu","Exclu",
AQ639="SAT","TX ISSUE",
AQ639="SPARE-ISSUE","SPARE-ISSUE",
AQ639="Fiber CAmtel","TX ISSUE",
AQ639="Fiber AOF","TX ISSUE",
AQ639="Projet OCM (HUAWEI)","TRAVAUX-HUAWEI",
AQ639="Projet OCM (NOKIA)","TRAVAUX -NOKIA",
AQ639="ACCESS-ISSUE","ACCESS-ISSUE",
AQ639="Projet OCM (ZTE, NOKIA, autres projets)","TRAVAUX OCM",
AQ639="No root CAuse","No root cause",
AQ639="ODU HS","TX ISSUE",
AQ639="IP &amp; VLAN","TX ISSUE",
AQ639="Warehouse HUAWEI","SPARE-ISSUE",
AQ639="SPARE-HS","SPARE-ISSUE",
AQ639="Power Telco","RAN ISSUE",AQ639="no impacts","no impacts"
),"")</f>
        <v>No root cause</v>
      </c>
      <c r="AQ639" s="67" t="s">
        <v>5344</v>
      </c>
      <c r="AR639" s="48" t="str" cm="1">
        <f t="array" ref="AR639">IFERROR(_xlfn.IFS(
AQ639="MPR ISSUE","ACTIVE",
AQ639="BSS Hardware Issue","ACTIVE",
AQ639="Sites strategiques, MLL, Pylone, etc.","PASSIVE",
AQ639="AKTIVCO DEFAUT GE &amp; POWER Cabinet","PASSIVE",
AQ639="AKTIVCO Coupure ENEO &amp; Baisse de tension","PASSIVE",
AQ639="Coupure ENEO &amp; Baisse de tension","PASSIVE",
AQ639="Defaut GE &amp; POWER Cabinet","PASSIVE",
AQ639="Sharing","PASSIVE",
AQ639="Sites strategiques &amp; DataCenter","PASSIVE",
AQ639="Exclu","Exclu",
AQ639="SAT","ACTIVE",
AQ639="SPARE-ISSUE","SPARE-ISSUE",
AQ639="Fiber CAmtel","ACTIVE",
AQ639="Fiber AOF","ACTIVE",
AQ639="Projet OCM (HUAWEI)","PLANNED WORKS",
AQ639="Projet OCM (NOKIA)","PLANNED WORKS",
AQ639="ACCESS-ISSUE","ACCESS-ISSUE",
AQ639="Projet OCM (ZTE, NOKIA, autres projets)","PLANNED WORKS",
AQ639="No root CAuse","No root cause",
AQ639="ODU HS","ACTIVE",
AQ639="IP &amp; VLAN","ACTIVE",
AQ639="Warehouse HUAWEI","SPARE-ISSUE",
AQ639="SPARE-HS","SPARE-ISSUE",
AQ639="Power Telco","ACTIVE", AQ639="no impacts","no impacts"
),"")</f>
        <v>No root cause</v>
      </c>
      <c r="AS639" s="92" t="s">
        <v>5537</v>
      </c>
      <c r="AT639" s="98" t="s">
        <v>1964</v>
      </c>
      <c r="AV639" s="17" t="s">
        <v>5537</v>
      </c>
      <c r="AW639" s="7" t="s">
        <v>5537</v>
      </c>
      <c r="AX639" s="6" t="s">
        <v>5537</v>
      </c>
      <c r="AY639" s="7"/>
      <c r="AZ639" s="3" t="s">
        <v>5537</v>
      </c>
      <c r="BA639" s="18" t="s">
        <v>5537</v>
      </c>
      <c r="BB639" s="18" t="s">
        <v>5537</v>
      </c>
      <c r="BC639" s="18" t="s">
        <v>5537</v>
      </c>
      <c r="BD639" s="18" t="s">
        <v>5537</v>
      </c>
      <c r="BE639" s="18" t="s">
        <v>5537</v>
      </c>
      <c r="BF639" s="18" t="s">
        <v>5537</v>
      </c>
      <c r="BG639" s="18" t="s">
        <v>5537</v>
      </c>
      <c r="BH639" s="18" t="s">
        <v>5537</v>
      </c>
      <c r="BI639" s="18" t="s">
        <v>5537</v>
      </c>
      <c r="BJ639" s="18" t="s">
        <v>5537</v>
      </c>
      <c r="BK639" s="18" t="s">
        <v>5537</v>
      </c>
      <c r="BL639" s="9" t="s">
        <v>5537</v>
      </c>
      <c r="BM639" s="14" t="s">
        <v>5537</v>
      </c>
      <c r="BN639" s="14" t="s">
        <v>5537</v>
      </c>
      <c r="BO639" s="14" t="str">
        <f>_xlfn.XLOOKUP(B639,'[4]cell downs 18042026 17h'!$B:$B,'[4]cell downs 18042026 17h'!$B:$B,"")</f>
        <v/>
      </c>
      <c r="BP639" s="14" t="str">
        <f>_xlfn.XLOOKUP(B639,'[5]Cells Huawei 19042026 15h'!$B:$B,'[5]Cells Huawei 19042026 15h'!$B:$B,"")</f>
        <v/>
      </c>
      <c r="BQ639" s="9" t="str">
        <f>_xlfn.XLOOKUP(B639,'[6]cells down 19042026 9H40'!$B:$B,'[6]cells down 19042026 9H40'!$B:$B,"")</f>
        <v/>
      </c>
      <c r="BR639" s="9" t="s">
        <v>5537</v>
      </c>
      <c r="BS639" s="9" t="s">
        <v>12</v>
      </c>
      <c r="BT639" s="108"/>
    </row>
    <row r="640" spans="1:72" s="9" customFormat="1" x14ac:dyDescent="0.35">
      <c r="A640" s="1" t="s">
        <v>421</v>
      </c>
      <c r="B640" s="8" t="s">
        <v>422</v>
      </c>
      <c r="C640" s="3" t="str">
        <f>_xlfn.XLOOKUP(B640,'[1]daily break down'!$D:$D,'[1]daily break down'!$E:$E,"")</f>
        <v>SUD-OUEST</v>
      </c>
      <c r="D640" s="1" t="s">
        <v>11</v>
      </c>
      <c r="E640" s="1" t="s">
        <v>12</v>
      </c>
      <c r="F640" s="3" t="s">
        <v>13</v>
      </c>
      <c r="G640" s="1" t="s">
        <v>106</v>
      </c>
      <c r="H640" s="32" t="str">
        <f>_xlfn.XLOOKUP(B640,[2]CALCULATION!$B:$B,[2]CALCULATION!$H:$H,"")</f>
        <v>Huawei</v>
      </c>
      <c r="I640" s="28">
        <v>0</v>
      </c>
      <c r="J640" s="28">
        <v>0</v>
      </c>
      <c r="K640" s="28">
        <v>0</v>
      </c>
      <c r="L640" s="28">
        <v>0.21518021989938166</v>
      </c>
      <c r="M640" s="28">
        <v>0</v>
      </c>
      <c r="N640" s="28">
        <v>0.20852773568699298</v>
      </c>
      <c r="O640" s="28">
        <v>0.22053074339460038</v>
      </c>
      <c r="P640" s="28">
        <v>8.9175391586979543E-5</v>
      </c>
      <c r="Q640" s="28">
        <v>0.42731064140648867</v>
      </c>
      <c r="R640" s="28">
        <v>0</v>
      </c>
      <c r="S640" s="93">
        <v>0</v>
      </c>
      <c r="T640" s="93">
        <f>_xlfn.XLOOKUP(B640,'[3]Nur des jours'!$B:$B,'[3]Nur des jours'!$U:$U,"")</f>
        <v>0.21425279582687706</v>
      </c>
      <c r="U640" s="93">
        <v>8.9175391586979543E-5</v>
      </c>
      <c r="V640" s="93">
        <v>0</v>
      </c>
      <c r="W640" s="93">
        <v>0.21425279582687706</v>
      </c>
      <c r="X640" s="93">
        <v>0</v>
      </c>
      <c r="Y640" s="93">
        <v>0.1490120793418428</v>
      </c>
      <c r="Z640" s="93">
        <v>0</v>
      </c>
      <c r="AA640" s="93">
        <v>0.426026515767636</v>
      </c>
      <c r="AB640" s="93">
        <v>0</v>
      </c>
      <c r="AC640" s="93">
        <f>_xlfn.XLOOKUP(B640,'[3]Nur des jours'!$B:$B,'[3]Nur des jours'!$N:$N,"")</f>
        <v>2.7037086975256321</v>
      </c>
      <c r="AD640" s="93">
        <v>2.7037086975256321</v>
      </c>
      <c r="AE640" s="93">
        <v>0</v>
      </c>
      <c r="AF640" s="93">
        <v>1.4649019926776301</v>
      </c>
      <c r="AG640" s="93"/>
      <c r="AH640" s="93">
        <v>0</v>
      </c>
      <c r="AI640" s="93">
        <v>0</v>
      </c>
      <c r="AJ640" s="93">
        <v>0</v>
      </c>
      <c r="AK640" s="93">
        <v>0</v>
      </c>
      <c r="AL640" s="93">
        <v>0</v>
      </c>
      <c r="AM640" s="49" t="s">
        <v>5559</v>
      </c>
      <c r="AN640" s="49"/>
      <c r="AO640" s="48" t="str" cm="1">
        <f t="array" ref="AO640">IFERROR(_xlfn.IFS(
AQ640="MPR ISSUE","PDH",
AQ640="BSS Hardware Issue","BSS",
AQ640="Sites strategiques, MLL, Pylone, etc.","ENVTECH",
AQ640="AKTIVCO DEFAUT GE &amp; POWER Cabinet","AKTIVCO",
AQ640="AKTIVCO Coupure ENEO &amp; Baisse de tension","AKTIVCO GRID ONLY",
AQ640="Coupure ENEO &amp; Baisse de tension","IHS GRID ONLY",
AQ640="Defaut GE &amp; POWER Cabinet","IHS",
AQ640="Sharing","Partners",
AQ640="Sites strategiques &amp; DataCenter","SST &amp; DC",
AQ640="Exclu","Exclu",
AQ640="SAT","SAT",
AQ640="SPARE-ISSUE","SPARE-ISSUE",
AQ640="Fiber CAmtel","TRANS_FO_CAMTEL",
AQ640="Fiber AOF","Fiber AOF",
AQ640="Projet OCM (HUAWEI)","TRAVAUX-HUAWEI",
AQ640="Projet OCM (NOKIA)","TRAVAUX-NOKIA",
AQ640="ACCESS-ISSUE","ACCESS-ISSUE",
AQ640="Projet OCM (ZTE, NOKIA, autres projets)","TRAVAUX OCM",
AQ640="No root CAuse","No root cause",
AQ640="ODU HS","PDH",
AQ640="IP &amp; VLAN","PDH",
AQ640="Warehouse HUAWEI","SPARE-ISSUE",
AQ640="SPARE-HS","SPARE-ISSUE",
AQ640="Power Telco","BSS",AQ640="no impacts","no impacts"
),"")</f>
        <v>No root cause</v>
      </c>
      <c r="AP640" s="48" t="str" cm="1">
        <f t="array" ref="AP640">IFERROR(_xlfn.IFS(
AQ640="MPR ISSUE","TX ISSUE",
AQ640="BSS Hardware Issue","RAN ISSUE",
AQ640="Sites strategiques, MLL, Pylone, etc.","ENVTECH",
AQ640="AKTIVCO DEFAUT GE &amp; POWER Cabinet","POWER ISSUE",
AQ640="AKTIVCO Coupure ENEO &amp; Baisse de tension","POWER ISSUE",
AQ640="Coupure ENEO &amp; Baisse de tension","POWER ISSUE",
AQ640="Defaut GE &amp; POWER Cabinet","POWER ISSUE",
AQ640="Sharing","POWER ISSUE",
AQ640="Sites strategiques &amp; DataCenter","POWER ISSUE",
AQ640="Exclu","Exclu",
AQ640="SAT","TX ISSUE",
AQ640="SPARE-ISSUE","SPARE-ISSUE",
AQ640="Fiber CAmtel","TX ISSUE",
AQ640="Fiber AOF","TX ISSUE",
AQ640="Projet OCM (HUAWEI)","TRAVAUX-HUAWEI",
AQ640="Projet OCM (NOKIA)","TRAVAUX -NOKIA",
AQ640="ACCESS-ISSUE","ACCESS-ISSUE",
AQ640="Projet OCM (ZTE, NOKIA, autres projets)","TRAVAUX OCM",
AQ640="No root CAuse","No root cause",
AQ640="ODU HS","TX ISSUE",
AQ640="IP &amp; VLAN","TX ISSUE",
AQ640="Warehouse HUAWEI","SPARE-ISSUE",
AQ640="SPARE-HS","SPARE-ISSUE",
AQ640="Power Telco","RAN ISSUE",AQ640="no impacts","no impacts"
),"")</f>
        <v>No root cause</v>
      </c>
      <c r="AQ640" s="127" t="s">
        <v>5344</v>
      </c>
      <c r="AR640" s="48" t="str" cm="1">
        <f t="array" ref="AR640">IFERROR(_xlfn.IFS(
AQ640="MPR ISSUE","ACTIVE",
AQ640="BSS Hardware Issue","ACTIVE",
AQ640="Sites strategiques, MLL, Pylone, etc.","PASSIVE",
AQ640="AKTIVCO DEFAUT GE &amp; POWER Cabinet","PASSIVE",
AQ640="AKTIVCO Coupure ENEO &amp; Baisse de tension","PASSIVE",
AQ640="Coupure ENEO &amp; Baisse de tension","PASSIVE",
AQ640="Defaut GE &amp; POWER Cabinet","PASSIVE",
AQ640="Sharing","PASSIVE",
AQ640="Sites strategiques &amp; DataCenter","PASSIVE",
AQ640="Exclu","Exclu",
AQ640="SAT","ACTIVE",
AQ640="SPARE-ISSUE","SPARE-ISSUE",
AQ640="Fiber CAmtel","ACTIVE",
AQ640="Fiber AOF","ACTIVE",
AQ640="Projet OCM (HUAWEI)","PLANNED WORKS",
AQ640="Projet OCM (NOKIA)","PLANNED WORKS",
AQ640="ACCESS-ISSUE","ACCESS-ISSUE",
AQ640="Projet OCM (ZTE, NOKIA, autres projets)","PLANNED WORKS",
AQ640="No root CAuse","No root cause",
AQ640="ODU HS","ACTIVE",
AQ640="IP &amp; VLAN","ACTIVE",
AQ640="Warehouse HUAWEI","SPARE-ISSUE",
AQ640="SPARE-HS","SPARE-ISSUE",
AQ640="Power Telco","ACTIVE", AQ640="no impacts","no impacts"
),"")</f>
        <v>No root cause</v>
      </c>
      <c r="AS640" s="92" t="s">
        <v>5537</v>
      </c>
      <c r="AT640" s="98" t="s">
        <v>422</v>
      </c>
      <c r="AV640" s="17" t="s">
        <v>5537</v>
      </c>
      <c r="AW640" s="7" t="s">
        <v>5537</v>
      </c>
      <c r="AX640" s="6" t="s">
        <v>5537</v>
      </c>
      <c r="AY640" s="7"/>
      <c r="AZ640" s="3" t="s">
        <v>5537</v>
      </c>
      <c r="BA640" s="18" t="s">
        <v>5537</v>
      </c>
      <c r="BB640" s="18" t="s">
        <v>5537</v>
      </c>
      <c r="BC640" s="18" t="s">
        <v>5537</v>
      </c>
      <c r="BD640" s="18" t="s">
        <v>5537</v>
      </c>
      <c r="BE640" s="18" t="s">
        <v>5537</v>
      </c>
      <c r="BF640" s="18" t="s">
        <v>5537</v>
      </c>
      <c r="BG640" s="18" t="s">
        <v>5537</v>
      </c>
      <c r="BH640" s="18" t="s">
        <v>5537</v>
      </c>
      <c r="BI640" s="18" t="s">
        <v>5537</v>
      </c>
      <c r="BJ640" s="18" t="s">
        <v>5537</v>
      </c>
      <c r="BK640" s="18" t="s">
        <v>5537</v>
      </c>
      <c r="BL640" s="9" t="s">
        <v>5537</v>
      </c>
      <c r="BM640" s="14" t="s">
        <v>5537</v>
      </c>
      <c r="BN640" s="14" t="s">
        <v>5537</v>
      </c>
      <c r="BO640" s="14" t="str">
        <f>_xlfn.XLOOKUP(B640,'[4]cell downs 18042026 17h'!$B:$B,'[4]cell downs 18042026 17h'!$B:$B,"")</f>
        <v/>
      </c>
      <c r="BP640" s="14" t="str">
        <f>_xlfn.XLOOKUP(B640,'[5]Cells Huawei 19042026 15h'!$B:$B,'[5]Cells Huawei 19042026 15h'!$B:$B,"")</f>
        <v/>
      </c>
      <c r="BQ640" s="9" t="str">
        <f>_xlfn.XLOOKUP(B640,'[6]cells down 19042026 9H40'!$B:$B,'[6]cells down 19042026 9H40'!$B:$B,"")</f>
        <v/>
      </c>
      <c r="BR640" s="9" t="s">
        <v>422</v>
      </c>
      <c r="BS640" s="9" t="s">
        <v>5537</v>
      </c>
      <c r="BT640" s="108"/>
    </row>
    <row r="641" spans="1:72" s="9" customFormat="1" ht="24.5" customHeight="1" x14ac:dyDescent="0.35">
      <c r="A641" s="1" t="s">
        <v>528</v>
      </c>
      <c r="B641" s="8" t="s">
        <v>529</v>
      </c>
      <c r="C641" s="3" t="str">
        <f>_xlfn.XLOOKUP(B641,'[1]daily break down'!$D:$D,'[1]daily break down'!$E:$E,"")</f>
        <v>SUD-OUEST</v>
      </c>
      <c r="D641" s="1" t="s">
        <v>11</v>
      </c>
      <c r="E641" s="1" t="s">
        <v>12</v>
      </c>
      <c r="F641" s="3" t="s">
        <v>31</v>
      </c>
      <c r="G641" s="1" t="s">
        <v>530</v>
      </c>
      <c r="H641" s="33" t="str">
        <f>_xlfn.XLOOKUP(B641,[2]CALCULATION!$B:$B,[2]CALCULATION!$H:$H,"")</f>
        <v>NOKIA</v>
      </c>
      <c r="I641" s="28">
        <v>1.5474249000522209</v>
      </c>
      <c r="J641" s="28">
        <v>1.5412004577194498</v>
      </c>
      <c r="K641" s="28">
        <v>1.54120045771945</v>
      </c>
      <c r="L641" s="28">
        <v>1.1793976872464411</v>
      </c>
      <c r="M641" s="28">
        <v>6.4206281942624588E-3</v>
      </c>
      <c r="N641" s="28">
        <v>1.2627235448716492E-2</v>
      </c>
      <c r="O641" s="28">
        <v>9.8568291334029473E-2</v>
      </c>
      <c r="P641" s="28">
        <v>1.7835078317394589E-4</v>
      </c>
      <c r="Q641" s="28">
        <v>6.868910669089733E-3</v>
      </c>
      <c r="R641" s="28">
        <v>0.25994611178190635</v>
      </c>
      <c r="S641" s="93">
        <v>1.9618586149135786E-4</v>
      </c>
      <c r="T641" s="93">
        <f>_xlfn.XLOOKUP(B641,'[3]Nur des jours'!$B:$B,'[3]Nur des jours'!$U:$U,"")</f>
        <v>1.7835078317400378E-4</v>
      </c>
      <c r="U641" s="93">
        <v>1.7835078317400378E-4</v>
      </c>
      <c r="V641" s="93">
        <v>1.9618586149141573E-4</v>
      </c>
      <c r="W641" s="93">
        <v>1.7835078317400378E-4</v>
      </c>
      <c r="X641" s="93">
        <v>1.6051570485670763E-4</v>
      </c>
      <c r="Y641" s="93">
        <v>0.12238430741397097</v>
      </c>
      <c r="Z641" s="93">
        <v>1.6946802614387329E-4</v>
      </c>
      <c r="AA641" s="93">
        <v>1.9618586149135786E-4</v>
      </c>
      <c r="AB641" s="93">
        <v>1.7121675184701324E-3</v>
      </c>
      <c r="AC641" s="93">
        <f>_xlfn.XLOOKUP(B641,'[3]Nur des jours'!$B:$B,'[3]Nur des jours'!$N:$N,"")</f>
        <v>1.2030810605565316</v>
      </c>
      <c r="AD641" s="93">
        <v>1.2030810605565316</v>
      </c>
      <c r="AE641" s="93">
        <v>0</v>
      </c>
      <c r="AF641" s="93">
        <v>1.4404362200779679</v>
      </c>
      <c r="AG641" s="93"/>
      <c r="AH641" s="93">
        <v>0</v>
      </c>
      <c r="AI641" s="93">
        <v>0</v>
      </c>
      <c r="AJ641" s="93">
        <v>0</v>
      </c>
      <c r="AK641" s="93">
        <v>0</v>
      </c>
      <c r="AL641" s="93">
        <v>0</v>
      </c>
      <c r="AM641" s="49" t="s">
        <v>5559</v>
      </c>
      <c r="AN641" s="49"/>
      <c r="AO641" s="48" t="str" cm="1">
        <f t="array" ref="AO641">IFERROR(_xlfn.IFS(
AQ641="MPR ISSUE","PDH",
AQ641="BSS Hardware Issue","BSS",
AQ641="Sites strategiques, MLL, Pylone, etc.","ENVTECH",
AQ641="AKTIVCO DEFAUT GE &amp; POWER Cabinet","AKTIVCO",
AQ641="AKTIVCO Coupure ENEO &amp; Baisse de tension","AKTIVCO GRID ONLY",
AQ641="Coupure ENEO &amp; Baisse de tension","IHS GRID ONLY",
AQ641="Defaut GE &amp; POWER Cabinet","IHS",
AQ641="Sharing","Partners",
AQ641="Sites strategiques &amp; DataCenter","SST &amp; DC",
AQ641="Exclu","Exclu",
AQ641="SAT","SAT",
AQ641="SPARE-ISSUE","SPARE-ISSUE",
AQ641="Fiber CAmtel","TRANS_FO_CAMTEL",
AQ641="Fiber AOF","Fiber AOF",
AQ641="Projet OCM (HUAWEI)","TRAVAUX-HUAWEI",
AQ641="Projet OCM (NOKIA)","TRAVAUX-NOKIA",
AQ641="ACCESS-ISSUE","ACCESS-ISSUE",
AQ641="Projet OCM (ZTE, NOKIA, autres projets)","TRAVAUX OCM",
AQ641="No root CAuse","No root cause",
AQ641="ODU HS","PDH",
AQ641="IP &amp; VLAN","PDH",
AQ641="Warehouse HUAWEI","SPARE-ISSUE",
AQ641="SPARE-HS","SPARE-ISSUE",
AQ641="Power Telco","BSS",AQ641="no impacts","no impacts"
),"")</f>
        <v>No root cause</v>
      </c>
      <c r="AP641" s="48" t="str" cm="1">
        <f t="array" ref="AP641">IFERROR(_xlfn.IFS(
AQ641="MPR ISSUE","TX ISSUE",
AQ641="BSS Hardware Issue","RAN ISSUE",
AQ641="Sites strategiques, MLL, Pylone, etc.","ENVTECH",
AQ641="AKTIVCO DEFAUT GE &amp; POWER Cabinet","POWER ISSUE",
AQ641="AKTIVCO Coupure ENEO &amp; Baisse de tension","POWER ISSUE",
AQ641="Coupure ENEO &amp; Baisse de tension","POWER ISSUE",
AQ641="Defaut GE &amp; POWER Cabinet","POWER ISSUE",
AQ641="Sharing","POWER ISSUE",
AQ641="Sites strategiques &amp; DataCenter","POWER ISSUE",
AQ641="Exclu","Exclu",
AQ641="SAT","TX ISSUE",
AQ641="SPARE-ISSUE","SPARE-ISSUE",
AQ641="Fiber CAmtel","TX ISSUE",
AQ641="Fiber AOF","TX ISSUE",
AQ641="Projet OCM (HUAWEI)","TRAVAUX-HUAWEI",
AQ641="Projet OCM (NOKIA)","TRAVAUX -NOKIA",
AQ641="ACCESS-ISSUE","ACCESS-ISSUE",
AQ641="Projet OCM (ZTE, NOKIA, autres projets)","TRAVAUX OCM",
AQ641="No root CAuse","No root cause",
AQ641="ODU HS","TX ISSUE",
AQ641="IP &amp; VLAN","TX ISSUE",
AQ641="Warehouse HUAWEI","SPARE-ISSUE",
AQ641="SPARE-HS","SPARE-ISSUE",
AQ641="Power Telco","RAN ISSUE",AQ641="no impacts","no impacts"
),"")</f>
        <v>No root cause</v>
      </c>
      <c r="AQ641" s="127" t="s">
        <v>5344</v>
      </c>
      <c r="AR641" s="48" t="str" cm="1">
        <f t="array" ref="AR641">IFERROR(_xlfn.IFS(
AQ641="MPR ISSUE","ACTIVE",
AQ641="BSS Hardware Issue","ACTIVE",
AQ641="Sites strategiques, MLL, Pylone, etc.","PASSIVE",
AQ641="AKTIVCO DEFAUT GE &amp; POWER Cabinet","PASSIVE",
AQ641="AKTIVCO Coupure ENEO &amp; Baisse de tension","PASSIVE",
AQ641="Coupure ENEO &amp; Baisse de tension","PASSIVE",
AQ641="Defaut GE &amp; POWER Cabinet","PASSIVE",
AQ641="Sharing","PASSIVE",
AQ641="Sites strategiques &amp; DataCenter","PASSIVE",
AQ641="Exclu","Exclu",
AQ641="SAT","ACTIVE",
AQ641="SPARE-ISSUE","SPARE-ISSUE",
AQ641="Fiber CAmtel","ACTIVE",
AQ641="Fiber AOF","ACTIVE",
AQ641="Projet OCM (HUAWEI)","PLANNED WORKS",
AQ641="Projet OCM (NOKIA)","PLANNED WORKS",
AQ641="ACCESS-ISSUE","ACCESS-ISSUE",
AQ641="Projet OCM (ZTE, NOKIA, autres projets)","PLANNED WORKS",
AQ641="No root CAuse","No root cause",
AQ641="ODU HS","ACTIVE",
AQ641="IP &amp; VLAN","ACTIVE",
AQ641="Warehouse HUAWEI","SPARE-ISSUE",
AQ641="SPARE-HS","SPARE-ISSUE",
AQ641="Power Telco","ACTIVE", AQ641="no impacts","no impacts"
),"")</f>
        <v>No root cause</v>
      </c>
      <c r="AS641" s="92" t="s">
        <v>5537</v>
      </c>
      <c r="AT641" s="98" t="s">
        <v>529</v>
      </c>
      <c r="AV641" s="17" t="s">
        <v>5537</v>
      </c>
      <c r="AW641" s="7" t="s">
        <v>5537</v>
      </c>
      <c r="AX641" s="6" t="s">
        <v>5537</v>
      </c>
      <c r="AY641" s="7"/>
      <c r="AZ641" s="3" t="s">
        <v>5537</v>
      </c>
      <c r="BA641" s="18" t="s">
        <v>5537</v>
      </c>
      <c r="BB641" s="18" t="s">
        <v>5537</v>
      </c>
      <c r="BC641" s="18" t="s">
        <v>5537</v>
      </c>
      <c r="BD641" s="18" t="s">
        <v>5537</v>
      </c>
      <c r="BE641" s="18" t="s">
        <v>5537</v>
      </c>
      <c r="BF641" s="18" t="s">
        <v>5537</v>
      </c>
      <c r="BG641" s="18" t="s">
        <v>5537</v>
      </c>
      <c r="BH641" s="18" t="s">
        <v>5537</v>
      </c>
      <c r="BI641" s="18" t="s">
        <v>5537</v>
      </c>
      <c r="BJ641" s="18" t="s">
        <v>5537</v>
      </c>
      <c r="BK641" s="18" t="s">
        <v>5537</v>
      </c>
      <c r="BL641" s="9" t="s">
        <v>5537</v>
      </c>
      <c r="BM641" s="14" t="s">
        <v>5537</v>
      </c>
      <c r="BN641" s="14" t="s">
        <v>5537</v>
      </c>
      <c r="BO641" s="14" t="str">
        <f>_xlfn.XLOOKUP(B641,'[4]cell downs 18042026 17h'!$B:$B,'[4]cell downs 18042026 17h'!$B:$B,"")</f>
        <v/>
      </c>
      <c r="BP641" s="14" t="str">
        <f>_xlfn.XLOOKUP(B641,'[5]Cells Huawei 19042026 15h'!$B:$B,'[5]Cells Huawei 19042026 15h'!$B:$B,"")</f>
        <v/>
      </c>
      <c r="BQ641" s="9" t="str">
        <f>_xlfn.XLOOKUP(B641,'[6]cells down 19042026 9H40'!$B:$B,'[6]cells down 19042026 9H40'!$B:$B,"")</f>
        <v/>
      </c>
      <c r="BR641" s="9" t="s">
        <v>529</v>
      </c>
      <c r="BS641" s="9" t="s">
        <v>12</v>
      </c>
      <c r="BT641" s="108"/>
    </row>
    <row r="642" spans="1:72" s="9" customFormat="1" x14ac:dyDescent="0.35">
      <c r="A642" s="1" t="s">
        <v>595</v>
      </c>
      <c r="B642" s="8" t="s">
        <v>596</v>
      </c>
      <c r="C642" s="3" t="str">
        <f>_xlfn.XLOOKUP(B642,'[1]daily break down'!$D:$D,'[1]daily break down'!$E:$E,"")</f>
        <v>LITTORAL</v>
      </c>
      <c r="D642" s="1" t="s">
        <v>11</v>
      </c>
      <c r="E642" s="1" t="s">
        <v>12</v>
      </c>
      <c r="F642" s="3" t="s">
        <v>69</v>
      </c>
      <c r="G642" s="1" t="s">
        <v>595</v>
      </c>
      <c r="H642" s="34" t="str">
        <f>_xlfn.XLOOKUP(B642,[2]CALCULATION!$B:$B,[2]CALCULATION!$H:$H,"")</f>
        <v>ZTE</v>
      </c>
      <c r="I642" s="28">
        <v>0</v>
      </c>
      <c r="J642" s="28">
        <v>0.34607185967075033</v>
      </c>
      <c r="K642" s="28">
        <v>0</v>
      </c>
      <c r="L642" s="28">
        <v>0</v>
      </c>
      <c r="M642" s="28">
        <v>0</v>
      </c>
      <c r="N642" s="28">
        <v>0</v>
      </c>
      <c r="O642" s="28">
        <v>0</v>
      </c>
      <c r="P642" s="28">
        <v>0.30062808011802444</v>
      </c>
      <c r="Q642" s="28">
        <v>0</v>
      </c>
      <c r="R642" s="28">
        <v>3.2739318214894149</v>
      </c>
      <c r="S642" s="93">
        <v>0</v>
      </c>
      <c r="T642" s="93">
        <f>_xlfn.XLOOKUP(B642,'[3]Nur des jours'!$B:$B,'[3]Nur des jours'!$U:$U,"")</f>
        <v>8.6143428273020278E-3</v>
      </c>
      <c r="U642" s="93">
        <v>0</v>
      </c>
      <c r="V642" s="93">
        <v>0</v>
      </c>
      <c r="W642" s="93">
        <v>8.6143428273020278E-3</v>
      </c>
      <c r="X642" s="93">
        <v>0</v>
      </c>
      <c r="Y642" s="93">
        <v>0</v>
      </c>
      <c r="Z642" s="93">
        <v>0</v>
      </c>
      <c r="AA642" s="93">
        <v>0</v>
      </c>
      <c r="AB642" s="93">
        <v>0</v>
      </c>
      <c r="AC642" s="93">
        <f>_xlfn.XLOOKUP(B642,'[3]Nur des jours'!$B:$B,'[3]Nur des jours'!$N:$N,"")</f>
        <v>0</v>
      </c>
      <c r="AD642" s="93">
        <v>0</v>
      </c>
      <c r="AE642" s="93">
        <v>0</v>
      </c>
      <c r="AF642" s="93">
        <v>1.4268954407832597</v>
      </c>
      <c r="AG642" s="93"/>
      <c r="AH642" s="93">
        <v>0</v>
      </c>
      <c r="AI642" s="93">
        <v>0</v>
      </c>
      <c r="AJ642" s="93">
        <v>0</v>
      </c>
      <c r="AK642" s="93">
        <v>0</v>
      </c>
      <c r="AL642" s="93">
        <v>0</v>
      </c>
      <c r="AM642" s="49" t="s">
        <v>5559</v>
      </c>
      <c r="AN642" s="49"/>
      <c r="AO642" s="48" t="str" cm="1">
        <f t="array" ref="AO642">IFERROR(_xlfn.IFS(
AQ642="MPR ISSUE","PDH",
AQ642="BSS Hardware Issue","BSS",
AQ642="Sites strategiques, MLL, Pylone, etc.","ENVTECH",
AQ642="AKTIVCO DEFAUT GE &amp; POWER Cabinet","AKTIVCO",
AQ642="AKTIVCO Coupure ENEO &amp; Baisse de tension","AKTIVCO GRID ONLY",
AQ642="Coupure ENEO &amp; Baisse de tension","IHS GRID ONLY",
AQ642="Defaut GE &amp; POWER Cabinet","IHS",
AQ642="Sharing","Partners",
AQ642="Sites strategiques &amp; DataCenter","SST &amp; DC",
AQ642="Exclu","Exclu",
AQ642="SAT","SAT",
AQ642="SPARE-ISSUE","SPARE-ISSUE",
AQ642="Fiber CAmtel","TRANS_FO_CAMTEL",
AQ642="Fiber AOF","Fiber AOF",
AQ642="Projet OCM (HUAWEI)","TRAVAUX-HUAWEI",
AQ642="Projet OCM (NOKIA)","TRAVAUX-NOKIA",
AQ642="ACCESS-ISSUE","ACCESS-ISSUE",
AQ642="Projet OCM (ZTE, NOKIA, autres projets)","TRAVAUX OCM",
AQ642="No root CAuse","No root cause",
AQ642="ODU HS","PDH",
AQ642="IP &amp; VLAN","PDH",
AQ642="Warehouse HUAWEI","SPARE-ISSUE",
AQ642="SPARE-HS","SPARE-ISSUE",
AQ642="Power Telco","BSS",AQ642="no impacts","no impacts"
),"")</f>
        <v>No root cause</v>
      </c>
      <c r="AP642" s="48" t="str" cm="1">
        <f t="array" ref="AP642">IFERROR(_xlfn.IFS(
AQ642="MPR ISSUE","TX ISSUE",
AQ642="BSS Hardware Issue","RAN ISSUE",
AQ642="Sites strategiques, MLL, Pylone, etc.","ENVTECH",
AQ642="AKTIVCO DEFAUT GE &amp; POWER Cabinet","POWER ISSUE",
AQ642="AKTIVCO Coupure ENEO &amp; Baisse de tension","POWER ISSUE",
AQ642="Coupure ENEO &amp; Baisse de tension","POWER ISSUE",
AQ642="Defaut GE &amp; POWER Cabinet","POWER ISSUE",
AQ642="Sharing","POWER ISSUE",
AQ642="Sites strategiques &amp; DataCenter","POWER ISSUE",
AQ642="Exclu","Exclu",
AQ642="SAT","TX ISSUE",
AQ642="SPARE-ISSUE","SPARE-ISSUE",
AQ642="Fiber CAmtel","TX ISSUE",
AQ642="Fiber AOF","TX ISSUE",
AQ642="Projet OCM (HUAWEI)","TRAVAUX-HUAWEI",
AQ642="Projet OCM (NOKIA)","TRAVAUX -NOKIA",
AQ642="ACCESS-ISSUE","ACCESS-ISSUE",
AQ642="Projet OCM (ZTE, NOKIA, autres projets)","TRAVAUX OCM",
AQ642="No root CAuse","No root cause",
AQ642="ODU HS","TX ISSUE",
AQ642="IP &amp; VLAN","TX ISSUE",
AQ642="Warehouse HUAWEI","SPARE-ISSUE",
AQ642="SPARE-HS","SPARE-ISSUE",
AQ642="Power Telco","RAN ISSUE",AQ642="no impacts","no impacts"
),"")</f>
        <v>No root cause</v>
      </c>
      <c r="AQ642" s="127" t="s">
        <v>5344</v>
      </c>
      <c r="AR642" s="48" t="str" cm="1">
        <f t="array" ref="AR642">IFERROR(_xlfn.IFS(
AQ642="MPR ISSUE","ACTIVE",
AQ642="BSS Hardware Issue","ACTIVE",
AQ642="Sites strategiques, MLL, Pylone, etc.","PASSIVE",
AQ642="AKTIVCO DEFAUT GE &amp; POWER Cabinet","PASSIVE",
AQ642="AKTIVCO Coupure ENEO &amp; Baisse de tension","PASSIVE",
AQ642="Coupure ENEO &amp; Baisse de tension","PASSIVE",
AQ642="Defaut GE &amp; POWER Cabinet","PASSIVE",
AQ642="Sharing","PASSIVE",
AQ642="Sites strategiques &amp; DataCenter","PASSIVE",
AQ642="Exclu","Exclu",
AQ642="SAT","ACTIVE",
AQ642="SPARE-ISSUE","SPARE-ISSUE",
AQ642="Fiber CAmtel","ACTIVE",
AQ642="Fiber AOF","ACTIVE",
AQ642="Projet OCM (HUAWEI)","PLANNED WORKS",
AQ642="Projet OCM (NOKIA)","PLANNED WORKS",
AQ642="ACCESS-ISSUE","ACCESS-ISSUE",
AQ642="Projet OCM (ZTE, NOKIA, autres projets)","PLANNED WORKS",
AQ642="No root CAuse","No root cause",
AQ642="ODU HS","ACTIVE",
AQ642="IP &amp; VLAN","ACTIVE",
AQ642="Warehouse HUAWEI","SPARE-ISSUE",
AQ642="SPARE-HS","SPARE-ISSUE",
AQ642="Power Telco","ACTIVE", AQ642="no impacts","no impacts"
),"")</f>
        <v>No root cause</v>
      </c>
      <c r="AS642" s="92" t="s">
        <v>5537</v>
      </c>
      <c r="AT642" s="98" t="s">
        <v>596</v>
      </c>
      <c r="AV642" s="17" t="s">
        <v>5537</v>
      </c>
      <c r="AW642" s="7" t="s">
        <v>5537</v>
      </c>
      <c r="AX642" s="6" t="s">
        <v>5537</v>
      </c>
      <c r="AY642" s="7"/>
      <c r="AZ642" s="3" t="s">
        <v>5537</v>
      </c>
      <c r="BA642" s="18" t="s">
        <v>5537</v>
      </c>
      <c r="BB642" s="18" t="s">
        <v>5537</v>
      </c>
      <c r="BC642" s="18" t="s">
        <v>5537</v>
      </c>
      <c r="BD642" s="18" t="s">
        <v>5537</v>
      </c>
      <c r="BE642" s="18" t="s">
        <v>5537</v>
      </c>
      <c r="BF642" s="18" t="s">
        <v>5537</v>
      </c>
      <c r="BG642" s="18" t="s">
        <v>5537</v>
      </c>
      <c r="BH642" s="18" t="s">
        <v>5537</v>
      </c>
      <c r="BI642" s="18" t="s">
        <v>5537</v>
      </c>
      <c r="BJ642" s="18" t="s">
        <v>5537</v>
      </c>
      <c r="BK642" s="18" t="s">
        <v>5537</v>
      </c>
      <c r="BL642" s="9" t="s">
        <v>5537</v>
      </c>
      <c r="BM642" s="14" t="s">
        <v>5537</v>
      </c>
      <c r="BN642" s="14" t="s">
        <v>5537</v>
      </c>
      <c r="BO642" s="14" t="str">
        <f>_xlfn.XLOOKUP(B642,'[4]cell downs 18042026 17h'!$B:$B,'[4]cell downs 18042026 17h'!$B:$B,"")</f>
        <v/>
      </c>
      <c r="BP642" s="14" t="str">
        <f>_xlfn.XLOOKUP(B642,'[5]Cells Huawei 19042026 15h'!$B:$B,'[5]Cells Huawei 19042026 15h'!$B:$B,"")</f>
        <v/>
      </c>
      <c r="BQ642" s="9" t="str">
        <f>_xlfn.XLOOKUP(B642,'[6]cells down 19042026 9H40'!$B:$B,'[6]cells down 19042026 9H40'!$B:$B,"")</f>
        <v/>
      </c>
      <c r="BR642" s="9" t="s">
        <v>596</v>
      </c>
      <c r="BS642" s="9" t="s">
        <v>5459</v>
      </c>
      <c r="BT642" s="108"/>
    </row>
    <row r="643" spans="1:72" s="9" customFormat="1" x14ac:dyDescent="0.35">
      <c r="A643" s="1" t="s">
        <v>2294</v>
      </c>
      <c r="B643" s="8" t="s">
        <v>2295</v>
      </c>
      <c r="C643" s="3" t="str">
        <f>_xlfn.XLOOKUP(B643,'[1]daily break down'!$D:$D,'[1]daily break down'!$E:$E,"")</f>
        <v>Douala</v>
      </c>
      <c r="D643" s="1" t="s">
        <v>21</v>
      </c>
      <c r="E643" s="1" t="s">
        <v>22</v>
      </c>
      <c r="F643" s="3" t="s">
        <v>31</v>
      </c>
      <c r="G643" s="1" t="s">
        <v>32</v>
      </c>
      <c r="H643" s="34" t="str">
        <f>_xlfn.XLOOKUP(B643,[2]CALCULATION!$B:$B,[2]CALCULATION!$H:$H,"")</f>
        <v>ZTE</v>
      </c>
      <c r="I643" s="28">
        <v>5.7727868094614401</v>
      </c>
      <c r="J643" s="28">
        <v>7.8111400752782982</v>
      </c>
      <c r="K643" s="28">
        <v>0</v>
      </c>
      <c r="L643" s="28">
        <v>0</v>
      </c>
      <c r="M643" s="28">
        <v>0</v>
      </c>
      <c r="N643" s="28">
        <v>0</v>
      </c>
      <c r="O643" s="28">
        <v>0</v>
      </c>
      <c r="P643" s="28">
        <v>0</v>
      </c>
      <c r="Q643" s="28">
        <v>6.3827464879163784</v>
      </c>
      <c r="R643" s="28">
        <v>2.2030958842346462</v>
      </c>
      <c r="S643" s="93">
        <v>1.4613349770141506</v>
      </c>
      <c r="T643" s="93">
        <f>_xlfn.XLOOKUP(B643,'[3]Nur des jours'!$B:$B,'[3]Nur des jours'!$U:$U,"")</f>
        <v>0</v>
      </c>
      <c r="U643" s="93">
        <v>0</v>
      </c>
      <c r="V643" s="93">
        <v>0</v>
      </c>
      <c r="W643" s="93">
        <v>0</v>
      </c>
      <c r="X643" s="93">
        <v>0</v>
      </c>
      <c r="Y643" s="93">
        <v>0</v>
      </c>
      <c r="Z643" s="93">
        <v>0</v>
      </c>
      <c r="AA643" s="93">
        <v>0</v>
      </c>
      <c r="AB643" s="93">
        <v>0</v>
      </c>
      <c r="AC643" s="93">
        <f>_xlfn.XLOOKUP(B643,'[3]Nur des jours'!$B:$B,'[3]Nur des jours'!$N:$N,"")</f>
        <v>0</v>
      </c>
      <c r="AD643" s="93">
        <v>0</v>
      </c>
      <c r="AE643" s="93">
        <v>0</v>
      </c>
      <c r="AF643" s="93">
        <v>1.4197079042213494</v>
      </c>
      <c r="AG643" s="93"/>
      <c r="AH643" s="93">
        <v>0</v>
      </c>
      <c r="AI643" s="93">
        <v>0</v>
      </c>
      <c r="AJ643" s="93">
        <v>0</v>
      </c>
      <c r="AK643" s="93">
        <v>0</v>
      </c>
      <c r="AL643" s="93">
        <v>0</v>
      </c>
      <c r="AM643" s="49" t="s">
        <v>5559</v>
      </c>
      <c r="AN643" s="49"/>
      <c r="AO643" s="48" t="str" cm="1">
        <f t="array" ref="AO643">IFERROR(_xlfn.IFS(
AQ643="MPR ISSUE","PDH",
AQ643="BSS Hardware Issue","BSS",
AQ643="Sites strategiques, MLL, Pylone, etc.","ENVTECH",
AQ643="AKTIVCO DEFAUT GE &amp; POWER Cabinet","AKTIVCO",
AQ643="AKTIVCO Coupure ENEO &amp; Baisse de tension","AKTIVCO GRID ONLY",
AQ643="Coupure ENEO &amp; Baisse de tension","IHS GRID ONLY",
AQ643="Defaut GE &amp; POWER Cabinet","IHS",
AQ643="Sharing","Partners",
AQ643="Sites strategiques &amp; DataCenter","SST &amp; DC",
AQ643="Exclu","Exclu",
AQ643="SAT","SAT",
AQ643="SPARE-ISSUE","SPARE-ISSUE",
AQ643="Fiber CAmtel","TRANS_FO_CAMTEL",
AQ643="Fiber AOF","Fiber AOF",
AQ643="Projet OCM (HUAWEI)","TRAVAUX-HUAWEI",
AQ643="Projet OCM (NOKIA)","TRAVAUX-NOKIA",
AQ643="ACCESS-ISSUE","ACCESS-ISSUE",
AQ643="Projet OCM (ZTE, NOKIA, autres projets)","TRAVAUX OCM",
AQ643="No root CAuse","No root cause",
AQ643="ODU HS","PDH",
AQ643="IP &amp; VLAN","PDH",
AQ643="Warehouse HUAWEI","SPARE-ISSUE",
AQ643="SPARE-HS","SPARE-ISSUE",
AQ643="Power Telco","BSS",AQ643="no impacts","no impacts"
),"")</f>
        <v>No root cause</v>
      </c>
      <c r="AP643" s="48" t="str" cm="1">
        <f t="array" ref="AP643">IFERROR(_xlfn.IFS(
AQ643="MPR ISSUE","TX ISSUE",
AQ643="BSS Hardware Issue","RAN ISSUE",
AQ643="Sites strategiques, MLL, Pylone, etc.","ENVTECH",
AQ643="AKTIVCO DEFAUT GE &amp; POWER Cabinet","POWER ISSUE",
AQ643="AKTIVCO Coupure ENEO &amp; Baisse de tension","POWER ISSUE",
AQ643="Coupure ENEO &amp; Baisse de tension","POWER ISSUE",
AQ643="Defaut GE &amp; POWER Cabinet","POWER ISSUE",
AQ643="Sharing","POWER ISSUE",
AQ643="Sites strategiques &amp; DataCenter","POWER ISSUE",
AQ643="Exclu","Exclu",
AQ643="SAT","TX ISSUE",
AQ643="SPARE-ISSUE","SPARE-ISSUE",
AQ643="Fiber CAmtel","TX ISSUE",
AQ643="Fiber AOF","TX ISSUE",
AQ643="Projet OCM (HUAWEI)","TRAVAUX-HUAWEI",
AQ643="Projet OCM (NOKIA)","TRAVAUX -NOKIA",
AQ643="ACCESS-ISSUE","ACCESS-ISSUE",
AQ643="Projet OCM (ZTE, NOKIA, autres projets)","TRAVAUX OCM",
AQ643="No root CAuse","No root cause",
AQ643="ODU HS","TX ISSUE",
AQ643="IP &amp; VLAN","TX ISSUE",
AQ643="Warehouse HUAWEI","SPARE-ISSUE",
AQ643="SPARE-HS","SPARE-ISSUE",
AQ643="Power Telco","RAN ISSUE",AQ643="no impacts","no impacts"
),"")</f>
        <v>No root cause</v>
      </c>
      <c r="AQ643" s="67" t="s">
        <v>5344</v>
      </c>
      <c r="AR643" s="48" t="str" cm="1">
        <f t="array" ref="AR643">IFERROR(_xlfn.IFS(
AQ643="MPR ISSUE","ACTIVE",
AQ643="BSS Hardware Issue","ACTIVE",
AQ643="Sites strategiques, MLL, Pylone, etc.","PASSIVE",
AQ643="AKTIVCO DEFAUT GE &amp; POWER Cabinet","PASSIVE",
AQ643="AKTIVCO Coupure ENEO &amp; Baisse de tension","PASSIVE",
AQ643="Coupure ENEO &amp; Baisse de tension","PASSIVE",
AQ643="Defaut GE &amp; POWER Cabinet","PASSIVE",
AQ643="Sharing","PASSIVE",
AQ643="Sites strategiques &amp; DataCenter","PASSIVE",
AQ643="Exclu","Exclu",
AQ643="SAT","ACTIVE",
AQ643="SPARE-ISSUE","SPARE-ISSUE",
AQ643="Fiber CAmtel","ACTIVE",
AQ643="Fiber AOF","ACTIVE",
AQ643="Projet OCM (HUAWEI)","PLANNED WORKS",
AQ643="Projet OCM (NOKIA)","PLANNED WORKS",
AQ643="ACCESS-ISSUE","ACCESS-ISSUE",
AQ643="Projet OCM (ZTE, NOKIA, autres projets)","PLANNED WORKS",
AQ643="No root CAuse","No root cause",
AQ643="ODU HS","ACTIVE",
AQ643="IP &amp; VLAN","ACTIVE",
AQ643="Warehouse HUAWEI","SPARE-ISSUE",
AQ643="SPARE-HS","SPARE-ISSUE",
AQ643="Power Telco","ACTIVE", AQ643="no impacts","no impacts"
),"")</f>
        <v>No root cause</v>
      </c>
      <c r="AS643" s="92" t="s">
        <v>5537</v>
      </c>
      <c r="AT643" s="98" t="s">
        <v>2295</v>
      </c>
      <c r="AV643" s="17" t="s">
        <v>5537</v>
      </c>
      <c r="AW643" s="7" t="s">
        <v>5537</v>
      </c>
      <c r="AX643" s="6" t="s">
        <v>5537</v>
      </c>
      <c r="AY643" s="7"/>
      <c r="AZ643" s="3" t="s">
        <v>5537</v>
      </c>
      <c r="BA643" s="18" t="s">
        <v>5537</v>
      </c>
      <c r="BB643" s="18" t="s">
        <v>5537</v>
      </c>
      <c r="BC643" s="18" t="s">
        <v>5537</v>
      </c>
      <c r="BD643" s="18" t="s">
        <v>5537</v>
      </c>
      <c r="BE643" s="18" t="s">
        <v>5537</v>
      </c>
      <c r="BF643" s="18" t="s">
        <v>5537</v>
      </c>
      <c r="BG643" s="18" t="s">
        <v>5537</v>
      </c>
      <c r="BH643" s="18" t="s">
        <v>5537</v>
      </c>
      <c r="BI643" s="18" t="s">
        <v>5537</v>
      </c>
      <c r="BJ643" s="18" t="s">
        <v>5537</v>
      </c>
      <c r="BK643" s="18" t="s">
        <v>5537</v>
      </c>
      <c r="BL643" s="9" t="s">
        <v>5537</v>
      </c>
      <c r="BM643" s="14" t="s">
        <v>5537</v>
      </c>
      <c r="BN643" s="14" t="s">
        <v>5537</v>
      </c>
      <c r="BO643" s="14" t="str">
        <f>_xlfn.XLOOKUP(B643,'[4]cell downs 18042026 17h'!$B:$B,'[4]cell downs 18042026 17h'!$B:$B,"")</f>
        <v/>
      </c>
      <c r="BP643" s="14" t="str">
        <f>_xlfn.XLOOKUP(B643,'[5]Cells Huawei 19042026 15h'!$B:$B,'[5]Cells Huawei 19042026 15h'!$B:$B,"")</f>
        <v/>
      </c>
      <c r="BQ643" s="9" t="str">
        <f>_xlfn.XLOOKUP(B643,'[6]cells down 19042026 9H40'!$B:$B,'[6]cells down 19042026 9H40'!$B:$B,"")</f>
        <v/>
      </c>
      <c r="BR643" s="9" t="s">
        <v>5537</v>
      </c>
      <c r="BS643" s="9" t="s">
        <v>5537</v>
      </c>
      <c r="BT643" s="108"/>
    </row>
    <row r="644" spans="1:72" s="9" customFormat="1" x14ac:dyDescent="0.35">
      <c r="A644" s="1" t="s">
        <v>4974</v>
      </c>
      <c r="B644" s="1" t="s">
        <v>4975</v>
      </c>
      <c r="C644" s="3" t="str">
        <f>_xlfn.XLOOKUP(B644,'[1]daily break down'!$D:$D,'[1]daily break down'!$E:$E,"")</f>
        <v>Douala</v>
      </c>
      <c r="D644" s="1" t="s">
        <v>11</v>
      </c>
      <c r="E644" s="1" t="s">
        <v>302</v>
      </c>
      <c r="F644" s="3" t="s">
        <v>31</v>
      </c>
      <c r="G644" s="1" t="s">
        <v>32</v>
      </c>
      <c r="H644" s="34" t="str">
        <f>_xlfn.XLOOKUP(B644,[2]CALCULATION!$B:$B,[2]CALCULATION!$H:$H,"")</f>
        <v>ZTE</v>
      </c>
      <c r="I644" s="28">
        <v>0</v>
      </c>
      <c r="J644" s="28">
        <v>17.262839829582262</v>
      </c>
      <c r="K644" s="28">
        <v>0</v>
      </c>
      <c r="L644" s="28">
        <v>0</v>
      </c>
      <c r="M644" s="28">
        <v>0</v>
      </c>
      <c r="N644" s="28">
        <v>0</v>
      </c>
      <c r="O644" s="28">
        <v>0</v>
      </c>
      <c r="P644" s="28">
        <v>0</v>
      </c>
      <c r="Q644" s="28">
        <v>0.33694029957224331</v>
      </c>
      <c r="R644" s="28">
        <v>0</v>
      </c>
      <c r="S644" s="93">
        <v>0.16196034620027225</v>
      </c>
      <c r="T644" s="93">
        <f>_xlfn.XLOOKUP(B644,'[3]Nur des jours'!$B:$B,'[3]Nur des jours'!$U:$U,"")</f>
        <v>8.9864539013163718</v>
      </c>
      <c r="U644" s="93">
        <v>0.6833331906527067</v>
      </c>
      <c r="V644" s="93">
        <v>0</v>
      </c>
      <c r="W644" s="93">
        <v>8.9864539013163718</v>
      </c>
      <c r="X644" s="93">
        <v>0</v>
      </c>
      <c r="Y644" s="93">
        <v>0</v>
      </c>
      <c r="Z644" s="93">
        <v>0</v>
      </c>
      <c r="AA644" s="93">
        <v>0</v>
      </c>
      <c r="AB644" s="93">
        <v>0</v>
      </c>
      <c r="AC644" s="93">
        <f>_xlfn.XLOOKUP(B644,'[3]Nur des jours'!$B:$B,'[3]Nur des jours'!$N:$N,"")</f>
        <v>0</v>
      </c>
      <c r="AD644" s="93">
        <v>0</v>
      </c>
      <c r="AE644" s="93">
        <v>0</v>
      </c>
      <c r="AF644" s="93">
        <v>1.4034779829525186</v>
      </c>
      <c r="AG644" s="93"/>
      <c r="AH644" s="93">
        <v>0</v>
      </c>
      <c r="AI644" s="93">
        <v>0</v>
      </c>
      <c r="AJ644" s="93">
        <v>0</v>
      </c>
      <c r="AK644" s="93">
        <v>0</v>
      </c>
      <c r="AL644" s="93">
        <v>0</v>
      </c>
      <c r="AM644" s="49" t="s">
        <v>5559</v>
      </c>
      <c r="AN644" s="49"/>
      <c r="AO644" s="48" t="str" cm="1">
        <f t="array" ref="AO644">IFERROR(_xlfn.IFS(
AQ644="MPR ISSUE","PDH",
AQ644="BSS Hardware Issue","BSS",
AQ644="Sites strategiques, MLL, Pylone, etc.","ENVTECH",
AQ644="AKTIVCO DEFAUT GE &amp; POWER Cabinet","AKTIVCO",
AQ644="AKTIVCO Coupure ENEO &amp; Baisse de tension","AKTIVCO GRID ONLY",
AQ644="Coupure ENEO &amp; Baisse de tension","IHS GRID ONLY",
AQ644="Defaut GE &amp; POWER Cabinet","IHS",
AQ644="Sharing","Partners",
AQ644="Sites strategiques &amp; DataCenter","SST &amp; DC",
AQ644="Exclu","Exclu",
AQ644="SAT","SAT",
AQ644="SPARE-ISSUE","SPARE-ISSUE",
AQ644="Fiber CAmtel","TRANS_FO_CAMTEL",
AQ644="Fiber AOF","Fiber AOF",
AQ644="Projet OCM (HUAWEI)","TRAVAUX-HUAWEI",
AQ644="Projet OCM (NOKIA)","TRAVAUX-NOKIA",
AQ644="ACCESS-ISSUE","ACCESS-ISSUE",
AQ644="Projet OCM (ZTE, NOKIA, autres projets)","TRAVAUX OCM",
AQ644="No root CAuse","No root cause",
AQ644="ODU HS","PDH",
AQ644="IP &amp; VLAN","PDH",
AQ644="Warehouse HUAWEI","SPARE-ISSUE",
AQ644="SPARE-HS","SPARE-ISSUE",
AQ644="Power Telco","BSS",AQ644="no impacts","no impacts"
),"")</f>
        <v>IHS</v>
      </c>
      <c r="AP644" s="48" t="str" cm="1">
        <f t="array" ref="AP644">IFERROR(_xlfn.IFS(
AQ644="MPR ISSUE","TX ISSUE",
AQ644="BSS Hardware Issue","RAN ISSUE",
AQ644="Sites strategiques, MLL, Pylone, etc.","ENVTECH",
AQ644="AKTIVCO DEFAUT GE &amp; POWER Cabinet","POWER ISSUE",
AQ644="AKTIVCO Coupure ENEO &amp; Baisse de tension","POWER ISSUE",
AQ644="Coupure ENEO &amp; Baisse de tension","POWER ISSUE",
AQ644="Defaut GE &amp; POWER Cabinet","POWER ISSUE",
AQ644="Sharing","POWER ISSUE",
AQ644="Sites strategiques &amp; DataCenter","POWER ISSUE",
AQ644="Exclu","Exclu",
AQ644="SAT","TX ISSUE",
AQ644="SPARE-ISSUE","SPARE-ISSUE",
AQ644="Fiber CAmtel","TX ISSUE",
AQ644="Fiber AOF","TX ISSUE",
AQ644="Projet OCM (HUAWEI)","TRAVAUX-HUAWEI",
AQ644="Projet OCM (NOKIA)","TRAVAUX -NOKIA",
AQ644="ACCESS-ISSUE","ACCESS-ISSUE",
AQ644="Projet OCM (ZTE, NOKIA, autres projets)","TRAVAUX OCM",
AQ644="No root CAuse","No root cause",
AQ644="ODU HS","TX ISSUE",
AQ644="IP &amp; VLAN","TX ISSUE",
AQ644="Warehouse HUAWEI","SPARE-ISSUE",
AQ644="SPARE-HS","SPARE-ISSUE",
AQ644="Power Telco","RAN ISSUE",AQ644="no impacts","no impacts"
),"")</f>
        <v>POWER ISSUE</v>
      </c>
      <c r="AQ644" s="67" t="s">
        <v>5330</v>
      </c>
      <c r="AR644" s="48" t="str" cm="1">
        <f t="array" ref="AR644">IFERROR(_xlfn.IFS(
AQ644="MPR ISSUE","ACTIVE",
AQ644="BSS Hardware Issue","ACTIVE",
AQ644="Sites strategiques, MLL, Pylone, etc.","PASSIVE",
AQ644="AKTIVCO DEFAUT GE &amp; POWER Cabinet","PASSIVE",
AQ644="AKTIVCO Coupure ENEO &amp; Baisse de tension","PASSIVE",
AQ644="Coupure ENEO &amp; Baisse de tension","PASSIVE",
AQ644="Defaut GE &amp; POWER Cabinet","PASSIVE",
AQ644="Sharing","PASSIVE",
AQ644="Sites strategiques &amp; DataCenter","PASSIVE",
AQ644="Exclu","Exclu",
AQ644="SAT","ACTIVE",
AQ644="SPARE-ISSUE","SPARE-ISSUE",
AQ644="Fiber CAmtel","ACTIVE",
AQ644="Fiber AOF","ACTIVE",
AQ644="Projet OCM (HUAWEI)","PLANNED WORKS",
AQ644="Projet OCM (NOKIA)","PLANNED WORKS",
AQ644="ACCESS-ISSUE","ACCESS-ISSUE",
AQ644="Projet OCM (ZTE, NOKIA, autres projets)","PLANNED WORKS",
AQ644="No root CAuse","No root cause",
AQ644="ODU HS","ACTIVE",
AQ644="IP &amp; VLAN","ACTIVE",
AQ644="Warehouse HUAWEI","SPARE-ISSUE",
AQ644="SPARE-HS","SPARE-ISSUE",
AQ644="Power Telco","ACTIVE", AQ644="no impacts","no impacts"
),"")</f>
        <v>PASSIVE</v>
      </c>
      <c r="AS644" s="92" t="s">
        <v>5742</v>
      </c>
      <c r="AT644" s="98" t="s">
        <v>4975</v>
      </c>
      <c r="AV644" s="17" t="s">
        <v>5537</v>
      </c>
      <c r="AW644" s="7" t="s">
        <v>5537</v>
      </c>
      <c r="AX644" s="6" t="s">
        <v>5537</v>
      </c>
      <c r="AY644" s="7"/>
      <c r="AZ644" s="3" t="s">
        <v>5537</v>
      </c>
      <c r="BA644" s="18" t="s">
        <v>5537</v>
      </c>
      <c r="BB644" s="18" t="s">
        <v>5537</v>
      </c>
      <c r="BC644" s="18" t="s">
        <v>5537</v>
      </c>
      <c r="BD644" s="18" t="s">
        <v>5537</v>
      </c>
      <c r="BE644" s="18" t="s">
        <v>5537</v>
      </c>
      <c r="BF644" s="18" t="s">
        <v>5742</v>
      </c>
      <c r="BG644" s="18" t="s">
        <v>5537</v>
      </c>
      <c r="BH644" s="18" t="s">
        <v>5537</v>
      </c>
      <c r="BI644" s="18" t="s">
        <v>5537</v>
      </c>
      <c r="BJ644" s="18" t="s">
        <v>5537</v>
      </c>
      <c r="BK644" s="18" t="s">
        <v>5537</v>
      </c>
      <c r="BL644" s="9" t="s">
        <v>5537</v>
      </c>
      <c r="BM644" s="14" t="s">
        <v>5537</v>
      </c>
      <c r="BN644" s="14" t="s">
        <v>5537</v>
      </c>
      <c r="BO644" s="14" t="str">
        <f>_xlfn.XLOOKUP(B644,'[4]cell downs 18042026 17h'!$B:$B,'[4]cell downs 18042026 17h'!$B:$B,"")</f>
        <v/>
      </c>
      <c r="BP644" s="14" t="str">
        <f>_xlfn.XLOOKUP(B644,'[5]Cells Huawei 19042026 15h'!$B:$B,'[5]Cells Huawei 19042026 15h'!$B:$B,"")</f>
        <v/>
      </c>
      <c r="BQ644" s="9" t="str">
        <f>_xlfn.XLOOKUP(B644,'[6]cells down 19042026 9H40'!$B:$B,'[6]cells down 19042026 9H40'!$B:$B,"")</f>
        <v/>
      </c>
      <c r="BR644" s="9" t="s">
        <v>4975</v>
      </c>
      <c r="BS644" s="9" t="s">
        <v>66</v>
      </c>
      <c r="BT644" s="108"/>
    </row>
    <row r="645" spans="1:72" s="9" customFormat="1" x14ac:dyDescent="0.35">
      <c r="A645" s="1" t="s">
        <v>252</v>
      </c>
      <c r="B645" s="8" t="s">
        <v>253</v>
      </c>
      <c r="C645" s="3" t="str">
        <f>_xlfn.XLOOKUP(B645,'[1]daily break down'!$D:$D,'[1]daily break down'!$E:$E,"")</f>
        <v>SUD-OUEST</v>
      </c>
      <c r="D645" s="1" t="s">
        <v>11</v>
      </c>
      <c r="E645" s="1" t="s">
        <v>12</v>
      </c>
      <c r="F645" s="3" t="s">
        <v>13</v>
      </c>
      <c r="G645" s="1" t="s">
        <v>106</v>
      </c>
      <c r="H645" s="32" t="str">
        <f>_xlfn.XLOOKUP(B645,[2]CALCULATION!$B:$B,[2]CALCULATION!$H:$H,"")</f>
        <v>Huawei</v>
      </c>
      <c r="I645" s="28">
        <v>15.199517454121045</v>
      </c>
      <c r="J645" s="28">
        <v>4.9523732068612265</v>
      </c>
      <c r="K645" s="28">
        <v>21.632166491169496</v>
      </c>
      <c r="L645" s="28">
        <v>22.567420163055417</v>
      </c>
      <c r="M645" s="28">
        <v>5.8833999651859274</v>
      </c>
      <c r="N645" s="28">
        <v>10.682801705318848</v>
      </c>
      <c r="O645" s="28">
        <v>16.961177314921823</v>
      </c>
      <c r="P645" s="28">
        <v>4.885491663170991</v>
      </c>
      <c r="Q645" s="28">
        <v>2.276487231510731</v>
      </c>
      <c r="R645" s="28">
        <v>0.74489988100435744</v>
      </c>
      <c r="S645" s="93">
        <v>0.91087311982604391</v>
      </c>
      <c r="T645" s="93">
        <f>_xlfn.XLOOKUP(B645,'[3]Nur des jours'!$B:$B,'[3]Nur des jours'!$U:$U,"")</f>
        <v>25.073212996492913</v>
      </c>
      <c r="U645" s="93">
        <v>37.085548450060351</v>
      </c>
      <c r="V645" s="93">
        <v>26.870971055808106</v>
      </c>
      <c r="W645" s="93">
        <v>25.073212996492913</v>
      </c>
      <c r="X645" s="93">
        <v>38.071953126560572</v>
      </c>
      <c r="Y645" s="93">
        <v>20.242421518521372</v>
      </c>
      <c r="Z645" s="93">
        <v>0.20096566248041714</v>
      </c>
      <c r="AA645" s="93">
        <v>0.41377381696358501</v>
      </c>
      <c r="AB645" s="93">
        <v>0</v>
      </c>
      <c r="AC645" s="93">
        <f>_xlfn.XLOOKUP(B645,'[3]Nur des jours'!$B:$B,'[3]Nur des jours'!$N:$N,"")</f>
        <v>2.7179767601795493</v>
      </c>
      <c r="AD645" s="93">
        <v>2.7179767601795493</v>
      </c>
      <c r="AE645" s="93">
        <v>0.90760930049396016</v>
      </c>
      <c r="AF645" s="93">
        <v>1.3952203416915645</v>
      </c>
      <c r="AG645" s="93"/>
      <c r="AH645" s="93">
        <v>0</v>
      </c>
      <c r="AI645" s="93">
        <v>0</v>
      </c>
      <c r="AJ645" s="93">
        <v>0</v>
      </c>
      <c r="AK645" s="93">
        <v>0</v>
      </c>
      <c r="AL645" s="93">
        <v>0</v>
      </c>
      <c r="AM645" s="49" t="s">
        <v>5559</v>
      </c>
      <c r="AN645" s="49"/>
      <c r="AO645" s="48" t="str" cm="1">
        <f t="array" ref="AO645">IFERROR(_xlfn.IFS(
AQ645="MPR ISSUE","PDH",
AQ645="BSS Hardware Issue","BSS",
AQ645="Sites strategiques, MLL, Pylone, etc.","ENVTECH",
AQ645="AKTIVCO DEFAUT GE &amp; POWER Cabinet","AKTIVCO",
AQ645="AKTIVCO Coupure ENEO &amp; Baisse de tension","AKTIVCO GRID ONLY",
AQ645="Coupure ENEO &amp; Baisse de tension","IHS GRID ONLY",
AQ645="Defaut GE &amp; POWER Cabinet","IHS",
AQ645="Sharing","Partners",
AQ645="Sites strategiques &amp; DataCenter","SST &amp; DC",
AQ645="Exclu","Exclu",
AQ645="SAT","SAT",
AQ645="SPARE-ISSUE","SPARE-ISSUE",
AQ645="Fiber CAmtel","TRANS_FO_CAMTEL",
AQ645="Fiber AOF","Fiber AOF",
AQ645="Projet OCM (HUAWEI)","TRAVAUX-HUAWEI",
AQ645="Projet OCM (NOKIA)","TRAVAUX-NOKIA",
AQ645="ACCESS-ISSUE","ACCESS-ISSUE",
AQ645="Projet OCM (ZTE, NOKIA, autres projets)","TRAVAUX OCM",
AQ645="No root CAuse","No root cause",
AQ645="ODU HS","PDH",
AQ645="IP &amp; VLAN","PDH",
AQ645="Warehouse HUAWEI","SPARE-ISSUE",
AQ645="SPARE-HS","SPARE-ISSUE",
AQ645="Power Telco","BSS",AQ645="no impacts","no impacts"
),"")</f>
        <v>No root cause</v>
      </c>
      <c r="AP645" s="48" t="str" cm="1">
        <f t="array" ref="AP645">IFERROR(_xlfn.IFS(
AQ645="MPR ISSUE","TX ISSUE",
AQ645="BSS Hardware Issue","RAN ISSUE",
AQ645="Sites strategiques, MLL, Pylone, etc.","ENVTECH",
AQ645="AKTIVCO DEFAUT GE &amp; POWER Cabinet","POWER ISSUE",
AQ645="AKTIVCO Coupure ENEO &amp; Baisse de tension","POWER ISSUE",
AQ645="Coupure ENEO &amp; Baisse de tension","POWER ISSUE",
AQ645="Defaut GE &amp; POWER Cabinet","POWER ISSUE",
AQ645="Sharing","POWER ISSUE",
AQ645="Sites strategiques &amp; DataCenter","POWER ISSUE",
AQ645="Exclu","Exclu",
AQ645="SAT","TX ISSUE",
AQ645="SPARE-ISSUE","SPARE-ISSUE",
AQ645="Fiber CAmtel","TX ISSUE",
AQ645="Fiber AOF","TX ISSUE",
AQ645="Projet OCM (HUAWEI)","TRAVAUX-HUAWEI",
AQ645="Projet OCM (NOKIA)","TRAVAUX -NOKIA",
AQ645="ACCESS-ISSUE","ACCESS-ISSUE",
AQ645="Projet OCM (ZTE, NOKIA, autres projets)","TRAVAUX OCM",
AQ645="No root CAuse","No root cause",
AQ645="ODU HS","TX ISSUE",
AQ645="IP &amp; VLAN","TX ISSUE",
AQ645="Warehouse HUAWEI","SPARE-ISSUE",
AQ645="SPARE-HS","SPARE-ISSUE",
AQ645="Power Telco","RAN ISSUE",AQ645="no impacts","no impacts"
),"")</f>
        <v>No root cause</v>
      </c>
      <c r="AQ645" s="127" t="s">
        <v>5344</v>
      </c>
      <c r="AR645" s="48" t="str" cm="1">
        <f t="array" ref="AR645">IFERROR(_xlfn.IFS(
AQ645="MPR ISSUE","ACTIVE",
AQ645="BSS Hardware Issue","ACTIVE",
AQ645="Sites strategiques, MLL, Pylone, etc.","PASSIVE",
AQ645="AKTIVCO DEFAUT GE &amp; POWER Cabinet","PASSIVE",
AQ645="AKTIVCO Coupure ENEO &amp; Baisse de tension","PASSIVE",
AQ645="Coupure ENEO &amp; Baisse de tension","PASSIVE",
AQ645="Defaut GE &amp; POWER Cabinet","PASSIVE",
AQ645="Sharing","PASSIVE",
AQ645="Sites strategiques &amp; DataCenter","PASSIVE",
AQ645="Exclu","Exclu",
AQ645="SAT","ACTIVE",
AQ645="SPARE-ISSUE","SPARE-ISSUE",
AQ645="Fiber CAmtel","ACTIVE",
AQ645="Fiber AOF","ACTIVE",
AQ645="Projet OCM (HUAWEI)","PLANNED WORKS",
AQ645="Projet OCM (NOKIA)","PLANNED WORKS",
AQ645="ACCESS-ISSUE","ACCESS-ISSUE",
AQ645="Projet OCM (ZTE, NOKIA, autres projets)","PLANNED WORKS",
AQ645="No root CAuse","No root cause",
AQ645="ODU HS","ACTIVE",
AQ645="IP &amp; VLAN","ACTIVE",
AQ645="Warehouse HUAWEI","SPARE-ISSUE",
AQ645="SPARE-HS","SPARE-ISSUE",
AQ645="Power Telco","ACTIVE", AQ645="no impacts","no impacts"
),"")</f>
        <v>No root cause</v>
      </c>
      <c r="AS645" s="92" t="s">
        <v>5537</v>
      </c>
      <c r="AT645" s="98" t="s">
        <v>253</v>
      </c>
      <c r="AV645" s="17" t="s">
        <v>5537</v>
      </c>
      <c r="AW645" s="7" t="s">
        <v>5537</v>
      </c>
      <c r="AX645" s="6" t="s">
        <v>5537</v>
      </c>
      <c r="AY645" s="7"/>
      <c r="AZ645" s="3" t="s">
        <v>5537</v>
      </c>
      <c r="BA645" s="18" t="s">
        <v>5537</v>
      </c>
      <c r="BB645" s="18" t="s">
        <v>5537</v>
      </c>
      <c r="BC645" s="18" t="s">
        <v>5537</v>
      </c>
      <c r="BD645" s="18" t="s">
        <v>5537</v>
      </c>
      <c r="BE645" s="18" t="s">
        <v>5537</v>
      </c>
      <c r="BF645" s="18" t="s">
        <v>5537</v>
      </c>
      <c r="BG645" s="18" t="s">
        <v>5537</v>
      </c>
      <c r="BH645" s="18" t="s">
        <v>5537</v>
      </c>
      <c r="BI645" s="18" t="s">
        <v>5537</v>
      </c>
      <c r="BJ645" s="18" t="s">
        <v>5537</v>
      </c>
      <c r="BK645" s="18" t="s">
        <v>5537</v>
      </c>
      <c r="BL645" s="9" t="s">
        <v>5537</v>
      </c>
      <c r="BM645" s="14" t="s">
        <v>5537</v>
      </c>
      <c r="BN645" s="14" t="s">
        <v>5537</v>
      </c>
      <c r="BO645" s="14" t="str">
        <f>_xlfn.XLOOKUP(B645,'[4]cell downs 18042026 17h'!$B:$B,'[4]cell downs 18042026 17h'!$B:$B,"")</f>
        <v/>
      </c>
      <c r="BP645" s="14" t="str">
        <f>_xlfn.XLOOKUP(B645,'[5]Cells Huawei 19042026 15h'!$B:$B,'[5]Cells Huawei 19042026 15h'!$B:$B,"")</f>
        <v/>
      </c>
      <c r="BQ645" s="9" t="str">
        <f>_xlfn.XLOOKUP(B645,'[6]cells down 19042026 9H40'!$B:$B,'[6]cells down 19042026 9H40'!$B:$B,"")</f>
        <v/>
      </c>
      <c r="BR645" s="9" t="s">
        <v>253</v>
      </c>
      <c r="BS645" s="9" t="s">
        <v>5537</v>
      </c>
      <c r="BT645" s="108"/>
    </row>
    <row r="646" spans="1:72" s="9" customFormat="1" x14ac:dyDescent="0.35">
      <c r="A646" s="1" t="s">
        <v>558</v>
      </c>
      <c r="B646" s="8" t="s">
        <v>559</v>
      </c>
      <c r="C646" s="3" t="str">
        <f>_xlfn.XLOOKUP(B646,'[1]daily break down'!$D:$D,'[1]daily break down'!$E:$E,"")</f>
        <v>EXTREME-NORD</v>
      </c>
      <c r="D646" s="1" t="s">
        <v>21</v>
      </c>
      <c r="E646" s="1" t="s">
        <v>80</v>
      </c>
      <c r="F646" s="3" t="s">
        <v>55</v>
      </c>
      <c r="G646" s="1" t="s">
        <v>560</v>
      </c>
      <c r="H646" s="32" t="str">
        <f>_xlfn.XLOOKUP(B646,[2]CALCULATION!$B:$B,[2]CALCULATION!$H:$H,"")</f>
        <v>Huawei</v>
      </c>
      <c r="I646" s="28">
        <v>0.97591765044958656</v>
      </c>
      <c r="J646" s="28">
        <v>4.3874292660793922E-2</v>
      </c>
      <c r="K646" s="28">
        <v>0.88007193957190111</v>
      </c>
      <c r="L646" s="28">
        <v>0</v>
      </c>
      <c r="M646" s="28">
        <v>3.3826901290688944</v>
      </c>
      <c r="N646" s="28">
        <v>0</v>
      </c>
      <c r="O646" s="28">
        <v>4.722354201801771</v>
      </c>
      <c r="P646" s="28">
        <v>5.5442124457456909</v>
      </c>
      <c r="Q646" s="28">
        <v>10.539336335333713</v>
      </c>
      <c r="R646" s="28">
        <v>1.7148071100609819</v>
      </c>
      <c r="S646" s="93">
        <v>8.6556310336069959</v>
      </c>
      <c r="T646" s="93">
        <f>_xlfn.XLOOKUP(B646,'[3]Nur des jours'!$B:$B,'[3]Nur des jours'!$U:$U,"")</f>
        <v>0</v>
      </c>
      <c r="U646" s="93">
        <v>0</v>
      </c>
      <c r="V646" s="93">
        <v>1.1878697211735196</v>
      </c>
      <c r="W646" s="93">
        <v>0</v>
      </c>
      <c r="X646" s="93">
        <v>0</v>
      </c>
      <c r="Y646" s="93">
        <v>0</v>
      </c>
      <c r="Z646" s="93">
        <v>2.2765050665890478</v>
      </c>
      <c r="AA646" s="93">
        <v>0</v>
      </c>
      <c r="AB646" s="93">
        <v>0</v>
      </c>
      <c r="AC646" s="93">
        <f>_xlfn.XLOOKUP(B646,'[3]Nur des jours'!$B:$B,'[3]Nur des jours'!$N:$N,"")</f>
        <v>0.45327851543661701</v>
      </c>
      <c r="AD646" s="93">
        <v>0.45327851543661701</v>
      </c>
      <c r="AE646" s="93">
        <v>0</v>
      </c>
      <c r="AF646" s="93">
        <v>1.3864989883943581</v>
      </c>
      <c r="AG646" s="93"/>
      <c r="AH646" s="93">
        <v>0</v>
      </c>
      <c r="AI646" s="93">
        <v>0</v>
      </c>
      <c r="AJ646" s="93">
        <v>0</v>
      </c>
      <c r="AK646" s="93">
        <v>0</v>
      </c>
      <c r="AL646" s="93">
        <v>0</v>
      </c>
      <c r="AM646" s="49" t="s">
        <v>5601</v>
      </c>
      <c r="AN646" s="49"/>
      <c r="AO646" s="48" t="str" cm="1">
        <f t="array" ref="AO646">IFERROR(_xlfn.IFS(
AQ646="MPR ISSUE","PDH",
AQ646="BSS Hardware Issue","BSS",
AQ646="Sites strategiques, MLL, Pylone, etc.","ENVTECH",
AQ646="AKTIVCO DEFAUT GE &amp; POWER Cabinet","AKTIVCO",
AQ646="AKTIVCO Coupure ENEO &amp; Baisse de tension","AKTIVCO GRID ONLY",
AQ646="Coupure ENEO &amp; Baisse de tension","IHS GRID ONLY",
AQ646="Defaut GE &amp; POWER Cabinet","IHS",
AQ646="Sharing","Partners",
AQ646="Sites strategiques &amp; DataCenter","SST &amp; DC",
AQ646="Exclu","Exclu",
AQ646="SAT","SAT",
AQ646="SPARE-ISSUE","SPARE-ISSUE",
AQ646="Fiber CAmtel","TRANS_FO_CAMTEL",
AQ646="Fiber AOF","Fiber AOF",
AQ646="Projet OCM (HUAWEI)","TRAVAUX-HUAWEI",
AQ646="Projet OCM (NOKIA)","TRAVAUX-NOKIA",
AQ646="ACCESS-ISSUE","ACCESS-ISSUE",
AQ646="Projet OCM (ZTE, NOKIA, autres projets)","TRAVAUX OCM",
AQ646="No root CAuse","No root cause",
AQ646="ODU HS","PDH",
AQ646="IP &amp; VLAN","PDH",
AQ646="Warehouse HUAWEI","SPARE-ISSUE",
AQ646="SPARE-HS","SPARE-ISSUE",
AQ646="Power Telco","BSS",AQ646="no impacts","no impacts"
),"")</f>
        <v>No root cause</v>
      </c>
      <c r="AP646" s="48" t="str" cm="1">
        <f t="array" ref="AP646">IFERROR(_xlfn.IFS(
AQ646="MPR ISSUE","TX ISSUE",
AQ646="BSS Hardware Issue","RAN ISSUE",
AQ646="Sites strategiques, MLL, Pylone, etc.","ENVTECH",
AQ646="AKTIVCO DEFAUT GE &amp; POWER Cabinet","POWER ISSUE",
AQ646="AKTIVCO Coupure ENEO &amp; Baisse de tension","POWER ISSUE",
AQ646="Coupure ENEO &amp; Baisse de tension","POWER ISSUE",
AQ646="Defaut GE &amp; POWER Cabinet","POWER ISSUE",
AQ646="Sharing","POWER ISSUE",
AQ646="Sites strategiques &amp; DataCenter","POWER ISSUE",
AQ646="Exclu","Exclu",
AQ646="SAT","TX ISSUE",
AQ646="SPARE-ISSUE","SPARE-ISSUE",
AQ646="Fiber CAmtel","TX ISSUE",
AQ646="Fiber AOF","TX ISSUE",
AQ646="Projet OCM (HUAWEI)","TRAVAUX-HUAWEI",
AQ646="Projet OCM (NOKIA)","TRAVAUX -NOKIA",
AQ646="ACCESS-ISSUE","ACCESS-ISSUE",
AQ646="Projet OCM (ZTE, NOKIA, autres projets)","TRAVAUX OCM",
AQ646="No root CAuse","No root cause",
AQ646="ODU HS","TX ISSUE",
AQ646="IP &amp; VLAN","TX ISSUE",
AQ646="Warehouse HUAWEI","SPARE-ISSUE",
AQ646="SPARE-HS","SPARE-ISSUE",
AQ646="Power Telco","RAN ISSUE",AQ646="no impacts","no impacts"
),"")</f>
        <v>No root cause</v>
      </c>
      <c r="AQ646" s="67" t="s">
        <v>5344</v>
      </c>
      <c r="AR646" s="48" t="str" cm="1">
        <f t="array" ref="AR646">IFERROR(_xlfn.IFS(
AQ646="MPR ISSUE","ACTIVE",
AQ646="BSS Hardware Issue","ACTIVE",
AQ646="Sites strategiques, MLL, Pylone, etc.","PASSIVE",
AQ646="AKTIVCO DEFAUT GE &amp; POWER Cabinet","PASSIVE",
AQ646="AKTIVCO Coupure ENEO &amp; Baisse de tension","PASSIVE",
AQ646="Coupure ENEO &amp; Baisse de tension","PASSIVE",
AQ646="Defaut GE &amp; POWER Cabinet","PASSIVE",
AQ646="Sharing","PASSIVE",
AQ646="Sites strategiques &amp; DataCenter","PASSIVE",
AQ646="Exclu","Exclu",
AQ646="SAT","ACTIVE",
AQ646="SPARE-ISSUE","SPARE-ISSUE",
AQ646="Fiber CAmtel","ACTIVE",
AQ646="Fiber AOF","ACTIVE",
AQ646="Projet OCM (HUAWEI)","PLANNED WORKS",
AQ646="Projet OCM (NOKIA)","PLANNED WORKS",
AQ646="ACCESS-ISSUE","ACCESS-ISSUE",
AQ646="Projet OCM (ZTE, NOKIA, autres projets)","PLANNED WORKS",
AQ646="No root CAuse","No root cause",
AQ646="ODU HS","ACTIVE",
AQ646="IP &amp; VLAN","ACTIVE",
AQ646="Warehouse HUAWEI","SPARE-ISSUE",
AQ646="SPARE-HS","SPARE-ISSUE",
AQ646="Power Telco","ACTIVE", AQ646="no impacts","no impacts"
),"")</f>
        <v>No root cause</v>
      </c>
      <c r="AS646" s="92" t="s">
        <v>5537</v>
      </c>
      <c r="AT646" s="98" t="s">
        <v>559</v>
      </c>
      <c r="AV646" s="17" t="s">
        <v>5537</v>
      </c>
      <c r="AW646" s="7" t="s">
        <v>5537</v>
      </c>
      <c r="AX646" s="6" t="s">
        <v>5537</v>
      </c>
      <c r="AY646" s="7"/>
      <c r="AZ646" s="3" t="s">
        <v>5537</v>
      </c>
      <c r="BA646" s="18" t="s">
        <v>5537</v>
      </c>
      <c r="BB646" s="18" t="s">
        <v>5537</v>
      </c>
      <c r="BC646" s="18" t="s">
        <v>5537</v>
      </c>
      <c r="BD646" s="18" t="s">
        <v>5537</v>
      </c>
      <c r="BE646" s="18" t="s">
        <v>5537</v>
      </c>
      <c r="BF646" s="18" t="s">
        <v>5537</v>
      </c>
      <c r="BG646" s="18" t="s">
        <v>5537</v>
      </c>
      <c r="BH646" s="18" t="s">
        <v>5537</v>
      </c>
      <c r="BI646" s="18" t="s">
        <v>5537</v>
      </c>
      <c r="BJ646" s="18" t="s">
        <v>5537</v>
      </c>
      <c r="BK646" s="18" t="s">
        <v>5537</v>
      </c>
      <c r="BL646" s="9" t="s">
        <v>5537</v>
      </c>
      <c r="BM646" s="14" t="s">
        <v>5537</v>
      </c>
      <c r="BN646" s="14" t="s">
        <v>5537</v>
      </c>
      <c r="BO646" s="14" t="str">
        <f>_xlfn.XLOOKUP(B646,'[4]cell downs 18042026 17h'!$B:$B,'[4]cell downs 18042026 17h'!$B:$B,"")</f>
        <v/>
      </c>
      <c r="BP646" s="14" t="str">
        <f>_xlfn.XLOOKUP(B646,'[5]Cells Huawei 19042026 15h'!$B:$B,'[5]Cells Huawei 19042026 15h'!$B:$B,"")</f>
        <v/>
      </c>
      <c r="BQ646" s="9" t="str">
        <f>_xlfn.XLOOKUP(B646,'[6]cells down 19042026 9H40'!$B:$B,'[6]cells down 19042026 9H40'!$B:$B,"")</f>
        <v/>
      </c>
      <c r="BR646" s="9" t="s">
        <v>5537</v>
      </c>
      <c r="BS646" s="9" t="s">
        <v>5537</v>
      </c>
      <c r="BT646" s="108"/>
    </row>
    <row r="647" spans="1:72" s="9" customFormat="1" x14ac:dyDescent="0.35">
      <c r="A647" s="1" t="s">
        <v>861</v>
      </c>
      <c r="B647" s="8" t="s">
        <v>862</v>
      </c>
      <c r="C647" s="3" t="str">
        <f>_xlfn.XLOOKUP(B647,'[1]daily break down'!$D:$D,'[1]daily break down'!$E:$E,"")</f>
        <v>Yaounde</v>
      </c>
      <c r="D647" s="1" t="s">
        <v>11</v>
      </c>
      <c r="E647" s="1" t="s">
        <v>145</v>
      </c>
      <c r="F647" s="3" t="s">
        <v>37</v>
      </c>
      <c r="G647" s="1" t="s">
        <v>38</v>
      </c>
      <c r="H647" s="34" t="str">
        <f>_xlfn.XLOOKUP(B647,[2]CALCULATION!$B:$B,[2]CALCULATION!$H:$H,"")</f>
        <v>ZTE</v>
      </c>
      <c r="I647" s="28">
        <v>0.50417982895446489</v>
      </c>
      <c r="J647" s="28">
        <v>0.65221097898885139</v>
      </c>
      <c r="K647" s="28">
        <v>2.7409305059740374</v>
      </c>
      <c r="L647" s="28">
        <v>0.62508382486809155</v>
      </c>
      <c r="M647" s="28">
        <v>1.9757521409228018</v>
      </c>
      <c r="N647" s="28">
        <v>0.86740903396654989</v>
      </c>
      <c r="O647" s="28">
        <v>9.5292823449846339E-2</v>
      </c>
      <c r="P647" s="28">
        <v>3.3743254773380364</v>
      </c>
      <c r="Q647" s="28">
        <v>2.2478797658896279</v>
      </c>
      <c r="R647" s="28">
        <v>19.202886143713634</v>
      </c>
      <c r="S647" s="93">
        <v>0.36422796939785873</v>
      </c>
      <c r="T647" s="93">
        <f>_xlfn.XLOOKUP(B647,'[3]Nur des jours'!$B:$B,'[3]Nur des jours'!$U:$U,"")</f>
        <v>6.2725970442281551E-2</v>
      </c>
      <c r="U647" s="93">
        <v>18.988829533748245</v>
      </c>
      <c r="V647" s="93">
        <v>3.8612944557162056E-2</v>
      </c>
      <c r="W647" s="93">
        <v>6.2725970442281564E-2</v>
      </c>
      <c r="X647" s="93">
        <v>3.8202737755862352E-2</v>
      </c>
      <c r="Y647" s="93">
        <v>1.5942776507920198</v>
      </c>
      <c r="Z647" s="93">
        <v>0</v>
      </c>
      <c r="AA647" s="93">
        <v>1.9977606275664674</v>
      </c>
      <c r="AB647" s="93">
        <v>0</v>
      </c>
      <c r="AC647" s="93">
        <f>_xlfn.XLOOKUP(B647,'[3]Nur des jours'!$B:$B,'[3]Nur des jours'!$N:$N,"")</f>
        <v>2.3442070238818835</v>
      </c>
      <c r="AD647" s="93">
        <v>2.3442070238818835</v>
      </c>
      <c r="AE647" s="93">
        <v>0.11544646194850314</v>
      </c>
      <c r="AF647" s="93">
        <v>1.3613871981234649</v>
      </c>
      <c r="AG647" s="93"/>
      <c r="AH647" s="93">
        <v>0</v>
      </c>
      <c r="AI647" s="93">
        <v>0</v>
      </c>
      <c r="AJ647" s="93">
        <v>0</v>
      </c>
      <c r="AK647" s="93">
        <v>0</v>
      </c>
      <c r="AL647" s="93">
        <v>0</v>
      </c>
      <c r="AM647" s="49" t="s">
        <v>5559</v>
      </c>
      <c r="AN647" s="49"/>
      <c r="AO647" s="48" t="str" cm="1">
        <f t="array" ref="AO647">IFERROR(_xlfn.IFS(
AQ647="MPR ISSUE","PDH",
AQ647="BSS Hardware Issue","BSS",
AQ647="Sites strategiques, MLL, Pylone, etc.","ENVTECH",
AQ647="AKTIVCO DEFAUT GE &amp; POWER Cabinet","AKTIVCO",
AQ647="AKTIVCO Coupure ENEO &amp; Baisse de tension","AKTIVCO GRID ONLY",
AQ647="Coupure ENEO &amp; Baisse de tension","IHS GRID ONLY",
AQ647="Defaut GE &amp; POWER Cabinet","IHS",
AQ647="Sharing","Partners",
AQ647="Sites strategiques &amp; DataCenter","SST &amp; DC",
AQ647="Exclu","Exclu",
AQ647="SAT","SAT",
AQ647="SPARE-ISSUE","SPARE-ISSUE",
AQ647="Fiber CAmtel","TRANS_FO_CAMTEL",
AQ647="Fiber AOF","Fiber AOF",
AQ647="Projet OCM (HUAWEI)","TRAVAUX-HUAWEI",
AQ647="Projet OCM (NOKIA)","TRAVAUX-NOKIA",
AQ647="ACCESS-ISSUE","ACCESS-ISSUE",
AQ647="Projet OCM (ZTE, NOKIA, autres projets)","TRAVAUX OCM",
AQ647="No root CAuse","No root cause",
AQ647="ODU HS","PDH",
AQ647="IP &amp; VLAN","PDH",
AQ647="Warehouse HUAWEI","SPARE-ISSUE",
AQ647="SPARE-HS","SPARE-ISSUE",
AQ647="Power Telco","BSS",AQ647="no impacts","no impacts"
),"")</f>
        <v>No root cause</v>
      </c>
      <c r="AP647" s="48" t="str" cm="1">
        <f t="array" ref="AP647">IFERROR(_xlfn.IFS(
AQ647="MPR ISSUE","TX ISSUE",
AQ647="BSS Hardware Issue","RAN ISSUE",
AQ647="Sites strategiques, MLL, Pylone, etc.","ENVTECH",
AQ647="AKTIVCO DEFAUT GE &amp; POWER Cabinet","POWER ISSUE",
AQ647="AKTIVCO Coupure ENEO &amp; Baisse de tension","POWER ISSUE",
AQ647="Coupure ENEO &amp; Baisse de tension","POWER ISSUE",
AQ647="Defaut GE &amp; POWER Cabinet","POWER ISSUE",
AQ647="Sharing","POWER ISSUE",
AQ647="Sites strategiques &amp; DataCenter","POWER ISSUE",
AQ647="Exclu","Exclu",
AQ647="SAT","TX ISSUE",
AQ647="SPARE-ISSUE","SPARE-ISSUE",
AQ647="Fiber CAmtel","TX ISSUE",
AQ647="Fiber AOF","TX ISSUE",
AQ647="Projet OCM (HUAWEI)","TRAVAUX-HUAWEI",
AQ647="Projet OCM (NOKIA)","TRAVAUX -NOKIA",
AQ647="ACCESS-ISSUE","ACCESS-ISSUE",
AQ647="Projet OCM (ZTE, NOKIA, autres projets)","TRAVAUX OCM",
AQ647="No root CAuse","No root cause",
AQ647="ODU HS","TX ISSUE",
AQ647="IP &amp; VLAN","TX ISSUE",
AQ647="Warehouse HUAWEI","SPARE-ISSUE",
AQ647="SPARE-HS","SPARE-ISSUE",
AQ647="Power Telco","RAN ISSUE",AQ647="no impacts","no impacts"
),"")</f>
        <v>No root cause</v>
      </c>
      <c r="AQ647" s="127" t="s">
        <v>5344</v>
      </c>
      <c r="AR647" s="48" t="str" cm="1">
        <f t="array" ref="AR647">IFERROR(_xlfn.IFS(
AQ647="MPR ISSUE","ACTIVE",
AQ647="BSS Hardware Issue","ACTIVE",
AQ647="Sites strategiques, MLL, Pylone, etc.","PASSIVE",
AQ647="AKTIVCO DEFAUT GE &amp; POWER Cabinet","PASSIVE",
AQ647="AKTIVCO Coupure ENEO &amp; Baisse de tension","PASSIVE",
AQ647="Coupure ENEO &amp; Baisse de tension","PASSIVE",
AQ647="Defaut GE &amp; POWER Cabinet","PASSIVE",
AQ647="Sharing","PASSIVE",
AQ647="Sites strategiques &amp; DataCenter","PASSIVE",
AQ647="Exclu","Exclu",
AQ647="SAT","ACTIVE",
AQ647="SPARE-ISSUE","SPARE-ISSUE",
AQ647="Fiber CAmtel","ACTIVE",
AQ647="Fiber AOF","ACTIVE",
AQ647="Projet OCM (HUAWEI)","PLANNED WORKS",
AQ647="Projet OCM (NOKIA)","PLANNED WORKS",
AQ647="ACCESS-ISSUE","ACCESS-ISSUE",
AQ647="Projet OCM (ZTE, NOKIA, autres projets)","PLANNED WORKS",
AQ647="No root CAuse","No root cause",
AQ647="ODU HS","ACTIVE",
AQ647="IP &amp; VLAN","ACTIVE",
AQ647="Warehouse HUAWEI","SPARE-ISSUE",
AQ647="SPARE-HS","SPARE-ISSUE",
AQ647="Power Telco","ACTIVE", AQ647="no impacts","no impacts"
),"")</f>
        <v>No root cause</v>
      </c>
      <c r="AS647" s="92" t="s">
        <v>5537</v>
      </c>
      <c r="AT647" s="98" t="s">
        <v>862</v>
      </c>
      <c r="AV647" s="17" t="s">
        <v>5537</v>
      </c>
      <c r="AW647" s="7" t="s">
        <v>5537</v>
      </c>
      <c r="AX647" s="6" t="s">
        <v>5537</v>
      </c>
      <c r="AY647" s="7"/>
      <c r="AZ647" s="3" t="s">
        <v>5537</v>
      </c>
      <c r="BA647" s="18" t="s">
        <v>5537</v>
      </c>
      <c r="BB647" s="18" t="s">
        <v>5537</v>
      </c>
      <c r="BC647" s="18" t="s">
        <v>5537</v>
      </c>
      <c r="BD647" s="18" t="s">
        <v>5537</v>
      </c>
      <c r="BE647" s="18" t="s">
        <v>5537</v>
      </c>
      <c r="BF647" s="18" t="s">
        <v>5537</v>
      </c>
      <c r="BG647" s="18" t="s">
        <v>5537</v>
      </c>
      <c r="BH647" s="18" t="s">
        <v>5537</v>
      </c>
      <c r="BI647" s="18" t="s">
        <v>5537</v>
      </c>
      <c r="BJ647" s="18" t="s">
        <v>5537</v>
      </c>
      <c r="BK647" s="18" t="s">
        <v>5537</v>
      </c>
      <c r="BL647" s="9" t="s">
        <v>5537</v>
      </c>
      <c r="BM647" s="14" t="s">
        <v>5537</v>
      </c>
      <c r="BN647" s="14" t="s">
        <v>5537</v>
      </c>
      <c r="BO647" s="14" t="str">
        <f>_xlfn.XLOOKUP(B647,'[4]cell downs 18042026 17h'!$B:$B,'[4]cell downs 18042026 17h'!$B:$B,"")</f>
        <v/>
      </c>
      <c r="BP647" s="14" t="str">
        <f>_xlfn.XLOOKUP(B647,'[5]Cells Huawei 19042026 15h'!$B:$B,'[5]Cells Huawei 19042026 15h'!$B:$B,"")</f>
        <v/>
      </c>
      <c r="BQ647" s="9" t="str">
        <f>_xlfn.XLOOKUP(B647,'[6]cells down 19042026 9H40'!$B:$B,'[6]cells down 19042026 9H40'!$B:$B,"")</f>
        <v/>
      </c>
      <c r="BR647" s="9" t="s">
        <v>862</v>
      </c>
      <c r="BS647" s="9" t="s">
        <v>12</v>
      </c>
      <c r="BT647" s="108"/>
    </row>
    <row r="648" spans="1:72" s="9" customFormat="1" x14ac:dyDescent="0.35">
      <c r="A648" s="1" t="s">
        <v>2139</v>
      </c>
      <c r="B648" s="8" t="s">
        <v>2140</v>
      </c>
      <c r="C648" s="3" t="str">
        <f>_xlfn.XLOOKUP(B648,'[1]daily break down'!$D:$D,'[1]daily break down'!$E:$E,"")</f>
        <v>Douala</v>
      </c>
      <c r="D648" s="1" t="s">
        <v>21</v>
      </c>
      <c r="E648" s="1" t="s">
        <v>30</v>
      </c>
      <c r="F648" s="3" t="s">
        <v>31</v>
      </c>
      <c r="G648" s="1" t="s">
        <v>32</v>
      </c>
      <c r="H648" s="34" t="str">
        <f>_xlfn.XLOOKUP(B648,[2]CALCULATION!$B:$B,[2]CALCULATION!$H:$H,"")</f>
        <v>ZTE</v>
      </c>
      <c r="I648" s="28">
        <v>0</v>
      </c>
      <c r="J648" s="28">
        <v>0</v>
      </c>
      <c r="K648" s="28">
        <v>0</v>
      </c>
      <c r="L648" s="28">
        <v>9.7902273758464489</v>
      </c>
      <c r="M648" s="28">
        <v>0</v>
      </c>
      <c r="N648" s="28">
        <v>1.8487663833029431</v>
      </c>
      <c r="O648" s="28">
        <v>0</v>
      </c>
      <c r="P648" s="28">
        <v>0</v>
      </c>
      <c r="Q648" s="28">
        <v>9.3527150696423922E-2</v>
      </c>
      <c r="R648" s="28">
        <v>0</v>
      </c>
      <c r="S648" s="93">
        <v>0</v>
      </c>
      <c r="T648" s="93">
        <f>_xlfn.XLOOKUP(B648,'[3]Nur des jours'!$B:$B,'[3]Nur des jours'!$U:$U,"")</f>
        <v>42.753161802684104</v>
      </c>
      <c r="U648" s="93">
        <v>39.464391196034605</v>
      </c>
      <c r="V648" s="93">
        <v>13.868556899607057</v>
      </c>
      <c r="W648" s="93">
        <v>42.753161802684097</v>
      </c>
      <c r="X648" s="93">
        <v>1.7884303133551929</v>
      </c>
      <c r="Y648" s="93">
        <v>0</v>
      </c>
      <c r="Z648" s="93">
        <v>0</v>
      </c>
      <c r="AA648" s="93">
        <v>0</v>
      </c>
      <c r="AB648" s="93">
        <v>0</v>
      </c>
      <c r="AC648" s="93">
        <f>_xlfn.XLOOKUP(B648,'[3]Nur des jours'!$B:$B,'[3]Nur des jours'!$N:$N,"")</f>
        <v>0</v>
      </c>
      <c r="AD648" s="93">
        <v>0</v>
      </c>
      <c r="AE648" s="93">
        <v>1.8591820690403016</v>
      </c>
      <c r="AF648" s="93">
        <v>1.3590329677855677</v>
      </c>
      <c r="AG648" s="93"/>
      <c r="AH648" s="93">
        <v>0</v>
      </c>
      <c r="AI648" s="93">
        <v>0</v>
      </c>
      <c r="AJ648" s="93">
        <v>0</v>
      </c>
      <c r="AK648" s="93">
        <v>0</v>
      </c>
      <c r="AL648" s="93">
        <v>0</v>
      </c>
      <c r="AM648" s="49" t="s">
        <v>5559</v>
      </c>
      <c r="AN648" s="49"/>
      <c r="AO648" s="48" t="str" cm="1">
        <f t="array" ref="AO648">IFERROR(_xlfn.IFS(
AQ648="MPR ISSUE","PDH",
AQ648="BSS Hardware Issue","BSS",
AQ648="Sites strategiques, MLL, Pylone, etc.","ENVTECH",
AQ648="AKTIVCO DEFAUT GE &amp; POWER Cabinet","AKTIVCO",
AQ648="AKTIVCO Coupure ENEO &amp; Baisse de tension","AKTIVCO GRID ONLY",
AQ648="Coupure ENEO &amp; Baisse de tension","IHS GRID ONLY",
AQ648="Defaut GE &amp; POWER Cabinet","IHS",
AQ648="Sharing","Partners",
AQ648="Sites strategiques &amp; DataCenter","SST &amp; DC",
AQ648="Exclu","Exclu",
AQ648="SAT","SAT",
AQ648="SPARE-ISSUE","SPARE-ISSUE",
AQ648="Fiber CAmtel","TRANS_FO_CAMTEL",
AQ648="Fiber AOF","Fiber AOF",
AQ648="Projet OCM (HUAWEI)","TRAVAUX-HUAWEI",
AQ648="Projet OCM (NOKIA)","TRAVAUX-NOKIA",
AQ648="ACCESS-ISSUE","ACCESS-ISSUE",
AQ648="Projet OCM (ZTE, NOKIA, autres projets)","TRAVAUX OCM",
AQ648="No root CAuse","No root cause",
AQ648="ODU HS","PDH",
AQ648="IP &amp; VLAN","PDH",
AQ648="Warehouse HUAWEI","SPARE-ISSUE",
AQ648="SPARE-HS","SPARE-ISSUE",
AQ648="Power Telco","BSS",AQ648="no impacts","no impacts"
),"")</f>
        <v>No root cause</v>
      </c>
      <c r="AP648" s="48" t="str" cm="1">
        <f t="array" ref="AP648">IFERROR(_xlfn.IFS(
AQ648="MPR ISSUE","TX ISSUE",
AQ648="BSS Hardware Issue","RAN ISSUE",
AQ648="Sites strategiques, MLL, Pylone, etc.","ENVTECH",
AQ648="AKTIVCO DEFAUT GE &amp; POWER Cabinet","POWER ISSUE",
AQ648="AKTIVCO Coupure ENEO &amp; Baisse de tension","POWER ISSUE",
AQ648="Coupure ENEO &amp; Baisse de tension","POWER ISSUE",
AQ648="Defaut GE &amp; POWER Cabinet","POWER ISSUE",
AQ648="Sharing","POWER ISSUE",
AQ648="Sites strategiques &amp; DataCenter","POWER ISSUE",
AQ648="Exclu","Exclu",
AQ648="SAT","TX ISSUE",
AQ648="SPARE-ISSUE","SPARE-ISSUE",
AQ648="Fiber CAmtel","TX ISSUE",
AQ648="Fiber AOF","TX ISSUE",
AQ648="Projet OCM (HUAWEI)","TRAVAUX-HUAWEI",
AQ648="Projet OCM (NOKIA)","TRAVAUX -NOKIA",
AQ648="ACCESS-ISSUE","ACCESS-ISSUE",
AQ648="Projet OCM (ZTE, NOKIA, autres projets)","TRAVAUX OCM",
AQ648="No root CAuse","No root cause",
AQ648="ODU HS","TX ISSUE",
AQ648="IP &amp; VLAN","TX ISSUE",
AQ648="Warehouse HUAWEI","SPARE-ISSUE",
AQ648="SPARE-HS","SPARE-ISSUE",
AQ648="Power Telco","RAN ISSUE",AQ648="no impacts","no impacts"
),"")</f>
        <v>No root cause</v>
      </c>
      <c r="AQ648" s="67" t="s">
        <v>5344</v>
      </c>
      <c r="AR648" s="48" t="str" cm="1">
        <f t="array" ref="AR648">IFERROR(_xlfn.IFS(
AQ648="MPR ISSUE","ACTIVE",
AQ648="BSS Hardware Issue","ACTIVE",
AQ648="Sites strategiques, MLL, Pylone, etc.","PASSIVE",
AQ648="AKTIVCO DEFAUT GE &amp; POWER Cabinet","PASSIVE",
AQ648="AKTIVCO Coupure ENEO &amp; Baisse de tension","PASSIVE",
AQ648="Coupure ENEO &amp; Baisse de tension","PASSIVE",
AQ648="Defaut GE &amp; POWER Cabinet","PASSIVE",
AQ648="Sharing","PASSIVE",
AQ648="Sites strategiques &amp; DataCenter","PASSIVE",
AQ648="Exclu","Exclu",
AQ648="SAT","ACTIVE",
AQ648="SPARE-ISSUE","SPARE-ISSUE",
AQ648="Fiber CAmtel","ACTIVE",
AQ648="Fiber AOF","ACTIVE",
AQ648="Projet OCM (HUAWEI)","PLANNED WORKS",
AQ648="Projet OCM (NOKIA)","PLANNED WORKS",
AQ648="ACCESS-ISSUE","ACCESS-ISSUE",
AQ648="Projet OCM (ZTE, NOKIA, autres projets)","PLANNED WORKS",
AQ648="No root CAuse","No root cause",
AQ648="ODU HS","ACTIVE",
AQ648="IP &amp; VLAN","ACTIVE",
AQ648="Warehouse HUAWEI","SPARE-ISSUE",
AQ648="SPARE-HS","SPARE-ISSUE",
AQ648="Power Telco","ACTIVE", AQ648="no impacts","no impacts"
),"")</f>
        <v>No root cause</v>
      </c>
      <c r="AS648" s="92" t="s">
        <v>5537</v>
      </c>
      <c r="AT648" s="98" t="s">
        <v>2140</v>
      </c>
      <c r="AV648" s="17" t="s">
        <v>5537</v>
      </c>
      <c r="AW648" s="7" t="s">
        <v>5537</v>
      </c>
      <c r="AX648" s="6" t="s">
        <v>5537</v>
      </c>
      <c r="AY648" s="7"/>
      <c r="AZ648" s="3" t="s">
        <v>5537</v>
      </c>
      <c r="BA648" s="18" t="s">
        <v>5537</v>
      </c>
      <c r="BB648" s="18" t="s">
        <v>5537</v>
      </c>
      <c r="BC648" s="18" t="s">
        <v>5537</v>
      </c>
      <c r="BD648" s="18" t="s">
        <v>5537</v>
      </c>
      <c r="BE648" s="18" t="s">
        <v>5537</v>
      </c>
      <c r="BF648" s="18" t="s">
        <v>5537</v>
      </c>
      <c r="BG648" s="18" t="s">
        <v>5537</v>
      </c>
      <c r="BH648" s="18" t="s">
        <v>5537</v>
      </c>
      <c r="BI648" s="18" t="s">
        <v>5537</v>
      </c>
      <c r="BJ648" s="18" t="s">
        <v>5537</v>
      </c>
      <c r="BK648" s="18" t="s">
        <v>5537</v>
      </c>
      <c r="BL648" s="9" t="s">
        <v>5537</v>
      </c>
      <c r="BM648" s="14" t="s">
        <v>5537</v>
      </c>
      <c r="BN648" s="14" t="s">
        <v>5537</v>
      </c>
      <c r="BO648" s="14" t="str">
        <f>_xlfn.XLOOKUP(B648,'[4]cell downs 18042026 17h'!$B:$B,'[4]cell downs 18042026 17h'!$B:$B,"")</f>
        <v/>
      </c>
      <c r="BP648" s="14" t="str">
        <f>_xlfn.XLOOKUP(B648,'[5]Cells Huawei 19042026 15h'!$B:$B,'[5]Cells Huawei 19042026 15h'!$B:$B,"")</f>
        <v/>
      </c>
      <c r="BQ648" s="9" t="str">
        <f>_xlfn.XLOOKUP(B648,'[6]cells down 19042026 9H40'!$B:$B,'[6]cells down 19042026 9H40'!$B:$B,"")</f>
        <v/>
      </c>
      <c r="BR648" s="9" t="s">
        <v>5537</v>
      </c>
      <c r="BS648" s="9" t="s">
        <v>1129</v>
      </c>
      <c r="BT648" s="108"/>
    </row>
    <row r="649" spans="1:72" s="9" customFormat="1" x14ac:dyDescent="0.35">
      <c r="A649" s="1" t="s">
        <v>963</v>
      </c>
      <c r="B649" s="8" t="s">
        <v>964</v>
      </c>
      <c r="C649" s="3" t="str">
        <f>_xlfn.XLOOKUP(B649,'[1]daily break down'!$D:$D,'[1]daily break down'!$E:$E,"")</f>
        <v>Garoua</v>
      </c>
      <c r="D649" s="1" t="s">
        <v>11</v>
      </c>
      <c r="E649" s="1" t="s">
        <v>12</v>
      </c>
      <c r="F649" s="3" t="s">
        <v>23</v>
      </c>
      <c r="G649" s="1" t="s">
        <v>24</v>
      </c>
      <c r="H649" s="32" t="str">
        <f>_xlfn.XLOOKUP(B649,[2]CALCULATION!$B:$B,[2]CALCULATION!$H:$H,"")</f>
        <v>Huawei</v>
      </c>
      <c r="I649" s="28">
        <v>0</v>
      </c>
      <c r="J649" s="28">
        <v>1.0694091309893761</v>
      </c>
      <c r="K649" s="28">
        <v>0</v>
      </c>
      <c r="L649" s="28">
        <v>0</v>
      </c>
      <c r="M649" s="28">
        <v>0</v>
      </c>
      <c r="N649" s="28">
        <v>0.13082029945809895</v>
      </c>
      <c r="O649" s="28">
        <v>0</v>
      </c>
      <c r="P649" s="28">
        <v>0.22051290831628301</v>
      </c>
      <c r="Q649" s="28">
        <v>0.29818467438854213</v>
      </c>
      <c r="R649" s="28">
        <v>0.144695990389033</v>
      </c>
      <c r="S649" s="93">
        <v>2.2990664406605541</v>
      </c>
      <c r="T649" s="93">
        <f>_xlfn.XLOOKUP(B649,'[3]Nur des jours'!$B:$B,'[3]Nur des jours'!$U:$U,"")</f>
        <v>2.2443484203827833</v>
      </c>
      <c r="U649" s="93">
        <v>3.8909720260363612</v>
      </c>
      <c r="V649" s="93">
        <v>3.4570089004174842</v>
      </c>
      <c r="W649" s="93">
        <v>2.2443484203827833</v>
      </c>
      <c r="X649" s="93">
        <v>5.5288742783927314E-2</v>
      </c>
      <c r="Y649" s="93">
        <v>0</v>
      </c>
      <c r="Z649" s="93">
        <v>0</v>
      </c>
      <c r="AA649" s="93">
        <v>0</v>
      </c>
      <c r="AB649" s="93">
        <v>0</v>
      </c>
      <c r="AC649" s="93">
        <f>_xlfn.XLOOKUP(B649,'[3]Nur des jours'!$B:$B,'[3]Nur des jours'!$N:$N,"")</f>
        <v>0</v>
      </c>
      <c r="AD649" s="93">
        <v>0</v>
      </c>
      <c r="AE649" s="93">
        <v>0</v>
      </c>
      <c r="AF649" s="93">
        <v>1.3195282693125363</v>
      </c>
      <c r="AG649" s="93"/>
      <c r="AH649" s="93">
        <v>0</v>
      </c>
      <c r="AI649" s="93">
        <v>0</v>
      </c>
      <c r="AJ649" s="93">
        <v>0</v>
      </c>
      <c r="AK649" s="93">
        <v>0</v>
      </c>
      <c r="AL649" s="93">
        <v>0</v>
      </c>
      <c r="AM649" s="49" t="s">
        <v>5559</v>
      </c>
      <c r="AN649" s="49"/>
      <c r="AO649" s="48" t="str" cm="1">
        <f t="array" ref="AO649">IFERROR(_xlfn.IFS(
AQ649="MPR ISSUE","PDH",
AQ649="BSS Hardware Issue","BSS",
AQ649="Sites strategiques, MLL, Pylone, etc.","ENVTECH",
AQ649="AKTIVCO DEFAUT GE &amp; POWER Cabinet","AKTIVCO",
AQ649="AKTIVCO Coupure ENEO &amp; Baisse de tension","AKTIVCO GRID ONLY",
AQ649="Coupure ENEO &amp; Baisse de tension","IHS GRID ONLY",
AQ649="Defaut GE &amp; POWER Cabinet","IHS",
AQ649="Sharing","Partners",
AQ649="Sites strategiques &amp; DataCenter","SST &amp; DC",
AQ649="Exclu","Exclu",
AQ649="SAT","SAT",
AQ649="SPARE-ISSUE","SPARE-ISSUE",
AQ649="Fiber CAmtel","TRANS_FO_CAMTEL",
AQ649="Fiber AOF","Fiber AOF",
AQ649="Projet OCM (HUAWEI)","TRAVAUX-HUAWEI",
AQ649="Projet OCM (NOKIA)","TRAVAUX-NOKIA",
AQ649="ACCESS-ISSUE","ACCESS-ISSUE",
AQ649="Projet OCM (ZTE, NOKIA, autres projets)","TRAVAUX OCM",
AQ649="No root CAuse","No root cause",
AQ649="ODU HS","PDH",
AQ649="IP &amp; VLAN","PDH",
AQ649="Warehouse HUAWEI","SPARE-ISSUE",
AQ649="SPARE-HS","SPARE-ISSUE",
AQ649="Power Telco","BSS",AQ649="no impacts","no impacts"
),"")</f>
        <v>No root cause</v>
      </c>
      <c r="AP649" s="48" t="str" cm="1">
        <f t="array" ref="AP649">IFERROR(_xlfn.IFS(
AQ649="MPR ISSUE","TX ISSUE",
AQ649="BSS Hardware Issue","RAN ISSUE",
AQ649="Sites strategiques, MLL, Pylone, etc.","ENVTECH",
AQ649="AKTIVCO DEFAUT GE &amp; POWER Cabinet","POWER ISSUE",
AQ649="AKTIVCO Coupure ENEO &amp; Baisse de tension","POWER ISSUE",
AQ649="Coupure ENEO &amp; Baisse de tension","POWER ISSUE",
AQ649="Defaut GE &amp; POWER Cabinet","POWER ISSUE",
AQ649="Sharing","POWER ISSUE",
AQ649="Sites strategiques &amp; DataCenter","POWER ISSUE",
AQ649="Exclu","Exclu",
AQ649="SAT","TX ISSUE",
AQ649="SPARE-ISSUE","SPARE-ISSUE",
AQ649="Fiber CAmtel","TX ISSUE",
AQ649="Fiber AOF","TX ISSUE",
AQ649="Projet OCM (HUAWEI)","TRAVAUX-HUAWEI",
AQ649="Projet OCM (NOKIA)","TRAVAUX -NOKIA",
AQ649="ACCESS-ISSUE","ACCESS-ISSUE",
AQ649="Projet OCM (ZTE, NOKIA, autres projets)","TRAVAUX OCM",
AQ649="No root CAuse","No root cause",
AQ649="ODU HS","TX ISSUE",
AQ649="IP &amp; VLAN","TX ISSUE",
AQ649="Warehouse HUAWEI","SPARE-ISSUE",
AQ649="SPARE-HS","SPARE-ISSUE",
AQ649="Power Telco","RAN ISSUE",AQ649="no impacts","no impacts"
),"")</f>
        <v>No root cause</v>
      </c>
      <c r="AQ649" s="127" t="s">
        <v>5344</v>
      </c>
      <c r="AR649" s="48" t="str" cm="1">
        <f t="array" ref="AR649">IFERROR(_xlfn.IFS(
AQ649="MPR ISSUE","ACTIVE",
AQ649="BSS Hardware Issue","ACTIVE",
AQ649="Sites strategiques, MLL, Pylone, etc.","PASSIVE",
AQ649="AKTIVCO DEFAUT GE &amp; POWER Cabinet","PASSIVE",
AQ649="AKTIVCO Coupure ENEO &amp; Baisse de tension","PASSIVE",
AQ649="Coupure ENEO &amp; Baisse de tension","PASSIVE",
AQ649="Defaut GE &amp; POWER Cabinet","PASSIVE",
AQ649="Sharing","PASSIVE",
AQ649="Sites strategiques &amp; DataCenter","PASSIVE",
AQ649="Exclu","Exclu",
AQ649="SAT","ACTIVE",
AQ649="SPARE-ISSUE","SPARE-ISSUE",
AQ649="Fiber CAmtel","ACTIVE",
AQ649="Fiber AOF","ACTIVE",
AQ649="Projet OCM (HUAWEI)","PLANNED WORKS",
AQ649="Projet OCM (NOKIA)","PLANNED WORKS",
AQ649="ACCESS-ISSUE","ACCESS-ISSUE",
AQ649="Projet OCM (ZTE, NOKIA, autres projets)","PLANNED WORKS",
AQ649="No root CAuse","No root cause",
AQ649="ODU HS","ACTIVE",
AQ649="IP &amp; VLAN","ACTIVE",
AQ649="Warehouse HUAWEI","SPARE-ISSUE",
AQ649="SPARE-HS","SPARE-ISSUE",
AQ649="Power Telco","ACTIVE", AQ649="no impacts","no impacts"
),"")</f>
        <v>No root cause</v>
      </c>
      <c r="AS649" s="92" t="s">
        <v>5537</v>
      </c>
      <c r="AT649" s="98" t="s">
        <v>964</v>
      </c>
      <c r="AV649" s="17" t="s">
        <v>5537</v>
      </c>
      <c r="AW649" s="7" t="s">
        <v>5537</v>
      </c>
      <c r="AX649" s="6" t="s">
        <v>5537</v>
      </c>
      <c r="AY649" s="7"/>
      <c r="AZ649" s="3" t="s">
        <v>5537</v>
      </c>
      <c r="BA649" s="18" t="s">
        <v>5537</v>
      </c>
      <c r="BB649" s="18" t="s">
        <v>5537</v>
      </c>
      <c r="BC649" s="18" t="s">
        <v>5537</v>
      </c>
      <c r="BD649" s="18" t="s">
        <v>5537</v>
      </c>
      <c r="BE649" s="18" t="s">
        <v>5537</v>
      </c>
      <c r="BF649" s="18" t="s">
        <v>5537</v>
      </c>
      <c r="BG649" s="18" t="s">
        <v>5537</v>
      </c>
      <c r="BH649" s="18" t="s">
        <v>5537</v>
      </c>
      <c r="BI649" s="18" t="s">
        <v>5537</v>
      </c>
      <c r="BJ649" s="18" t="s">
        <v>5537</v>
      </c>
      <c r="BK649" s="18" t="s">
        <v>5537</v>
      </c>
      <c r="BL649" s="9" t="s">
        <v>5537</v>
      </c>
      <c r="BM649" s="14" t="s">
        <v>5537</v>
      </c>
      <c r="BN649" s="14" t="s">
        <v>5537</v>
      </c>
      <c r="BO649" s="14" t="str">
        <f>_xlfn.XLOOKUP(B649,'[4]cell downs 18042026 17h'!$B:$B,'[4]cell downs 18042026 17h'!$B:$B,"")</f>
        <v/>
      </c>
      <c r="BP649" s="14" t="str">
        <f>_xlfn.XLOOKUP(B649,'[5]Cells Huawei 19042026 15h'!$B:$B,'[5]Cells Huawei 19042026 15h'!$B:$B,"")</f>
        <v/>
      </c>
      <c r="BQ649" s="9" t="str">
        <f>_xlfn.XLOOKUP(B649,'[6]cells down 19042026 9H40'!$B:$B,'[6]cells down 19042026 9H40'!$B:$B,"")</f>
        <v/>
      </c>
      <c r="BR649" s="9" t="s">
        <v>964</v>
      </c>
      <c r="BS649" s="9" t="s">
        <v>594</v>
      </c>
      <c r="BT649" s="108"/>
    </row>
    <row r="650" spans="1:72" s="9" customFormat="1" x14ac:dyDescent="0.35">
      <c r="A650" s="1" t="s">
        <v>1682</v>
      </c>
      <c r="B650" s="8" t="s">
        <v>1683</v>
      </c>
      <c r="C650" s="3" t="str">
        <f>_xlfn.XLOOKUP(B650,'[1]daily break down'!$D:$D,'[1]daily break down'!$E:$E,"")</f>
        <v>Yaounde</v>
      </c>
      <c r="D650" s="1" t="s">
        <v>11</v>
      </c>
      <c r="E650" s="1" t="s">
        <v>12</v>
      </c>
      <c r="F650" s="3" t="s">
        <v>37</v>
      </c>
      <c r="G650" s="1" t="s">
        <v>38</v>
      </c>
      <c r="H650" s="34" t="str">
        <f>_xlfn.XLOOKUP(B650,[2]CALCULATION!$B:$B,[2]CALCULATION!$H:$H,"")</f>
        <v>ZTE</v>
      </c>
      <c r="I650" s="28">
        <v>0</v>
      </c>
      <c r="J650" s="28">
        <v>0</v>
      </c>
      <c r="K650" s="28">
        <v>1.4535588828677943E-2</v>
      </c>
      <c r="L650" s="28">
        <v>0</v>
      </c>
      <c r="M650" s="28">
        <v>0</v>
      </c>
      <c r="N650" s="28">
        <v>0</v>
      </c>
      <c r="O650" s="28">
        <v>0</v>
      </c>
      <c r="P650" s="28">
        <v>0</v>
      </c>
      <c r="Q650" s="28">
        <v>0</v>
      </c>
      <c r="R650" s="28">
        <v>0</v>
      </c>
      <c r="S650" s="93">
        <v>0</v>
      </c>
      <c r="T650" s="93">
        <f>_xlfn.XLOOKUP(B650,'[3]Nur des jours'!$B:$B,'[3]Nur des jours'!$U:$U,"")</f>
        <v>0</v>
      </c>
      <c r="U650" s="93">
        <v>19.658144352843482</v>
      </c>
      <c r="V650" s="93">
        <v>0</v>
      </c>
      <c r="W650" s="93">
        <v>0</v>
      </c>
      <c r="X650" s="93">
        <v>0</v>
      </c>
      <c r="Y650" s="93">
        <v>0</v>
      </c>
      <c r="Z650" s="93">
        <v>0</v>
      </c>
      <c r="AA650" s="93">
        <v>0</v>
      </c>
      <c r="AB650" s="93">
        <v>0</v>
      </c>
      <c r="AC650" s="93">
        <f>_xlfn.XLOOKUP(B650,'[3]Nur des jours'!$B:$B,'[3]Nur des jours'!$N:$N,"")</f>
        <v>0</v>
      </c>
      <c r="AD650" s="93">
        <v>0</v>
      </c>
      <c r="AE650" s="93">
        <v>7.4532970639180673</v>
      </c>
      <c r="AF650" s="93">
        <v>1.3158542431791522</v>
      </c>
      <c r="AG650" s="93"/>
      <c r="AH650" s="93">
        <v>0</v>
      </c>
      <c r="AI650" s="93">
        <v>0</v>
      </c>
      <c r="AJ650" s="93">
        <v>0</v>
      </c>
      <c r="AK650" s="93">
        <v>0</v>
      </c>
      <c r="AL650" s="93">
        <v>0</v>
      </c>
      <c r="AM650" s="49" t="s">
        <v>5559</v>
      </c>
      <c r="AN650" s="49"/>
      <c r="AO650" s="48" t="str" cm="1">
        <f t="array" ref="AO650">IFERROR(_xlfn.IFS(
AQ650="MPR ISSUE","PDH",
AQ650="BSS Hardware Issue","BSS",
AQ650="Sites strategiques, MLL, Pylone, etc.","ENVTECH",
AQ650="AKTIVCO DEFAUT GE &amp; POWER Cabinet","AKTIVCO",
AQ650="AKTIVCO Coupure ENEO &amp; Baisse de tension","AKTIVCO GRID ONLY",
AQ650="Coupure ENEO &amp; Baisse de tension","IHS GRID ONLY",
AQ650="Defaut GE &amp; POWER Cabinet","IHS",
AQ650="Sharing","Partners",
AQ650="Sites strategiques &amp; DataCenter","SST &amp; DC",
AQ650="Exclu","Exclu",
AQ650="SAT","SAT",
AQ650="SPARE-ISSUE","SPARE-ISSUE",
AQ650="Fiber CAmtel","TRANS_FO_CAMTEL",
AQ650="Fiber AOF","Fiber AOF",
AQ650="Projet OCM (HUAWEI)","TRAVAUX-HUAWEI",
AQ650="Projet OCM (NOKIA)","TRAVAUX-NOKIA",
AQ650="ACCESS-ISSUE","ACCESS-ISSUE",
AQ650="Projet OCM (ZTE, NOKIA, autres projets)","TRAVAUX OCM",
AQ650="No root CAuse","No root cause",
AQ650="ODU HS","PDH",
AQ650="IP &amp; VLAN","PDH",
AQ650="Warehouse HUAWEI","SPARE-ISSUE",
AQ650="SPARE-HS","SPARE-ISSUE",
AQ650="Power Telco","BSS",AQ650="no impacts","no impacts"
),"")</f>
        <v>No root cause</v>
      </c>
      <c r="AP650" s="48" t="str" cm="1">
        <f t="array" ref="AP650">IFERROR(_xlfn.IFS(
AQ650="MPR ISSUE","TX ISSUE",
AQ650="BSS Hardware Issue","RAN ISSUE",
AQ650="Sites strategiques, MLL, Pylone, etc.","ENVTECH",
AQ650="AKTIVCO DEFAUT GE &amp; POWER Cabinet","POWER ISSUE",
AQ650="AKTIVCO Coupure ENEO &amp; Baisse de tension","POWER ISSUE",
AQ650="Coupure ENEO &amp; Baisse de tension","POWER ISSUE",
AQ650="Defaut GE &amp; POWER Cabinet","POWER ISSUE",
AQ650="Sharing","POWER ISSUE",
AQ650="Sites strategiques &amp; DataCenter","POWER ISSUE",
AQ650="Exclu","Exclu",
AQ650="SAT","TX ISSUE",
AQ650="SPARE-ISSUE","SPARE-ISSUE",
AQ650="Fiber CAmtel","TX ISSUE",
AQ650="Fiber AOF","TX ISSUE",
AQ650="Projet OCM (HUAWEI)","TRAVAUX-HUAWEI",
AQ650="Projet OCM (NOKIA)","TRAVAUX -NOKIA",
AQ650="ACCESS-ISSUE","ACCESS-ISSUE",
AQ650="Projet OCM (ZTE, NOKIA, autres projets)","TRAVAUX OCM",
AQ650="No root CAuse","No root cause",
AQ650="ODU HS","TX ISSUE",
AQ650="IP &amp; VLAN","TX ISSUE",
AQ650="Warehouse HUAWEI","SPARE-ISSUE",
AQ650="SPARE-HS","SPARE-ISSUE",
AQ650="Power Telco","RAN ISSUE",AQ650="no impacts","no impacts"
),"")</f>
        <v>No root cause</v>
      </c>
      <c r="AQ650" s="127" t="s">
        <v>5344</v>
      </c>
      <c r="AR650" s="48" t="str" cm="1">
        <f t="array" ref="AR650">IFERROR(_xlfn.IFS(
AQ650="MPR ISSUE","ACTIVE",
AQ650="BSS Hardware Issue","ACTIVE",
AQ650="Sites strategiques, MLL, Pylone, etc.","PASSIVE",
AQ650="AKTIVCO DEFAUT GE &amp; POWER Cabinet","PASSIVE",
AQ650="AKTIVCO Coupure ENEO &amp; Baisse de tension","PASSIVE",
AQ650="Coupure ENEO &amp; Baisse de tension","PASSIVE",
AQ650="Defaut GE &amp; POWER Cabinet","PASSIVE",
AQ650="Sharing","PASSIVE",
AQ650="Sites strategiques &amp; DataCenter","PASSIVE",
AQ650="Exclu","Exclu",
AQ650="SAT","ACTIVE",
AQ650="SPARE-ISSUE","SPARE-ISSUE",
AQ650="Fiber CAmtel","ACTIVE",
AQ650="Fiber AOF","ACTIVE",
AQ650="Projet OCM (HUAWEI)","PLANNED WORKS",
AQ650="Projet OCM (NOKIA)","PLANNED WORKS",
AQ650="ACCESS-ISSUE","ACCESS-ISSUE",
AQ650="Projet OCM (ZTE, NOKIA, autres projets)","PLANNED WORKS",
AQ650="No root CAuse","No root cause",
AQ650="ODU HS","ACTIVE",
AQ650="IP &amp; VLAN","ACTIVE",
AQ650="Warehouse HUAWEI","SPARE-ISSUE",
AQ650="SPARE-HS","SPARE-ISSUE",
AQ650="Power Telco","ACTIVE", AQ650="no impacts","no impacts"
),"")</f>
        <v>No root cause</v>
      </c>
      <c r="AS650" s="92" t="s">
        <v>5537</v>
      </c>
      <c r="AT650" s="98" t="s">
        <v>1683</v>
      </c>
      <c r="AV650" s="17" t="s">
        <v>5537</v>
      </c>
      <c r="AW650" s="7" t="s">
        <v>5537</v>
      </c>
      <c r="AX650" s="6" t="s">
        <v>5537</v>
      </c>
      <c r="AY650" s="7"/>
      <c r="AZ650" s="3" t="s">
        <v>5537</v>
      </c>
      <c r="BA650" s="18" t="s">
        <v>5537</v>
      </c>
      <c r="BB650" s="18" t="s">
        <v>5537</v>
      </c>
      <c r="BC650" s="18" t="s">
        <v>5537</v>
      </c>
      <c r="BD650" s="18" t="s">
        <v>5537</v>
      </c>
      <c r="BE650" s="18" t="s">
        <v>5537</v>
      </c>
      <c r="BF650" s="18" t="s">
        <v>5537</v>
      </c>
      <c r="BG650" s="18" t="s">
        <v>5537</v>
      </c>
      <c r="BH650" s="18" t="s">
        <v>5537</v>
      </c>
      <c r="BI650" s="18" t="s">
        <v>5537</v>
      </c>
      <c r="BJ650" s="18" t="s">
        <v>5537</v>
      </c>
      <c r="BK650" s="18" t="s">
        <v>5537</v>
      </c>
      <c r="BL650" s="9" t="s">
        <v>5537</v>
      </c>
      <c r="BM650" s="14" t="s">
        <v>5537</v>
      </c>
      <c r="BN650" s="14" t="s">
        <v>5537</v>
      </c>
      <c r="BO650" s="14" t="str">
        <f>_xlfn.XLOOKUP(B650,'[4]cell downs 18042026 17h'!$B:$B,'[4]cell downs 18042026 17h'!$B:$B,"")</f>
        <v/>
      </c>
      <c r="BP650" s="14" t="str">
        <f>_xlfn.XLOOKUP(B650,'[5]Cells Huawei 19042026 15h'!$B:$B,'[5]Cells Huawei 19042026 15h'!$B:$B,"")</f>
        <v/>
      </c>
      <c r="BQ650" s="9" t="str">
        <f>_xlfn.XLOOKUP(B650,'[6]cells down 19042026 9H40'!$B:$B,'[6]cells down 19042026 9H40'!$B:$B,"")</f>
        <v/>
      </c>
      <c r="BR650" s="9" t="s">
        <v>1683</v>
      </c>
      <c r="BS650" s="9" t="s">
        <v>5537</v>
      </c>
      <c r="BT650" s="108"/>
    </row>
    <row r="651" spans="1:72" s="64" customFormat="1" x14ac:dyDescent="0.35">
      <c r="A651" s="1" t="s">
        <v>1590</v>
      </c>
      <c r="B651" s="8" t="s">
        <v>1591</v>
      </c>
      <c r="C651" s="3" t="str">
        <f>_xlfn.XLOOKUP(B651,'[1]daily break down'!$D:$D,'[1]daily break down'!$E:$E,"")</f>
        <v>SUD-OUEST</v>
      </c>
      <c r="D651" s="1" t="s">
        <v>11</v>
      </c>
      <c r="E651" s="1" t="s">
        <v>12</v>
      </c>
      <c r="F651" s="3" t="s">
        <v>51</v>
      </c>
      <c r="G651" s="1" t="s">
        <v>52</v>
      </c>
      <c r="H651" s="32" t="str">
        <f>_xlfn.XLOOKUP(B651,[2]CALCULATION!$B:$B,[2]CALCULATION!$H:$H,"")</f>
        <v>Huawei</v>
      </c>
      <c r="I651" s="28">
        <v>0</v>
      </c>
      <c r="J651" s="28">
        <v>1.5835230985666306</v>
      </c>
      <c r="K651" s="28">
        <v>0</v>
      </c>
      <c r="L651" s="28">
        <v>0</v>
      </c>
      <c r="M651" s="28">
        <v>0</v>
      </c>
      <c r="N651" s="28">
        <v>0</v>
      </c>
      <c r="O651" s="28">
        <v>0</v>
      </c>
      <c r="P651" s="28">
        <v>0</v>
      </c>
      <c r="Q651" s="28">
        <v>0</v>
      </c>
      <c r="R651" s="28">
        <v>0</v>
      </c>
      <c r="S651" s="93">
        <v>0.57589467886871393</v>
      </c>
      <c r="T651" s="93">
        <f>_xlfn.XLOOKUP(B651,'[3]Nur des jours'!$B:$B,'[3]Nur des jours'!$U:$U,"")</f>
        <v>0</v>
      </c>
      <c r="U651" s="93">
        <v>7.1793324258845495</v>
      </c>
      <c r="V651" s="93">
        <v>5.5764582673435426</v>
      </c>
      <c r="W651" s="93">
        <v>0</v>
      </c>
      <c r="X651" s="93">
        <v>0</v>
      </c>
      <c r="Y651" s="93">
        <v>4.1912434045880381E-2</v>
      </c>
      <c r="Z651" s="93">
        <v>0.23788427459742661</v>
      </c>
      <c r="AA651" s="93">
        <v>0</v>
      </c>
      <c r="AB651" s="93">
        <v>0</v>
      </c>
      <c r="AC651" s="93">
        <f>_xlfn.XLOOKUP(B651,'[3]Nur des jours'!$B:$B,'[3]Nur des jours'!$N:$N,"")</f>
        <v>0.68147834250769779</v>
      </c>
      <c r="AD651" s="93">
        <v>0.68147834250769779</v>
      </c>
      <c r="AE651" s="93">
        <v>0</v>
      </c>
      <c r="AF651" s="93">
        <v>1.2330816447081183</v>
      </c>
      <c r="AG651" s="93"/>
      <c r="AH651" s="93">
        <v>0</v>
      </c>
      <c r="AI651" s="93">
        <v>0</v>
      </c>
      <c r="AJ651" s="93">
        <v>0</v>
      </c>
      <c r="AK651" s="93">
        <v>0</v>
      </c>
      <c r="AL651" s="93">
        <v>0</v>
      </c>
      <c r="AM651" s="49" t="s">
        <v>5559</v>
      </c>
      <c r="AN651" s="49"/>
      <c r="AO651" s="48" t="str" cm="1">
        <f t="array" ref="AO651">IFERROR(_xlfn.IFS(
AQ651="MPR ISSUE","PDH",
AQ651="BSS Hardware Issue","BSS",
AQ651="Sites strategiques, MLL, Pylone, etc.","ENVTECH",
AQ651="AKTIVCO DEFAUT GE &amp; POWER Cabinet","AKTIVCO",
AQ651="AKTIVCO Coupure ENEO &amp; Baisse de tension","AKTIVCO GRID ONLY",
AQ651="Coupure ENEO &amp; Baisse de tension","IHS GRID ONLY",
AQ651="Defaut GE &amp; POWER Cabinet","IHS",
AQ651="Sharing","Partners",
AQ651="Sites strategiques &amp; DataCenter","SST &amp; DC",
AQ651="Exclu","Exclu",
AQ651="SAT","SAT",
AQ651="SPARE-ISSUE","SPARE-ISSUE",
AQ651="Fiber CAmtel","TRANS_FO_CAMTEL",
AQ651="Fiber AOF","Fiber AOF",
AQ651="Projet OCM (HUAWEI)","TRAVAUX-HUAWEI",
AQ651="Projet OCM (NOKIA)","TRAVAUX-NOKIA",
AQ651="ACCESS-ISSUE","ACCESS-ISSUE",
AQ651="Projet OCM (ZTE, NOKIA, autres projets)","TRAVAUX OCM",
AQ651="No root CAuse","No root cause",
AQ651="ODU HS","PDH",
AQ651="IP &amp; VLAN","PDH",
AQ651="Warehouse HUAWEI","SPARE-ISSUE",
AQ651="SPARE-HS","SPARE-ISSUE",
AQ651="Power Telco","BSS",AQ651="no impacts","no impacts"
),"")</f>
        <v>No root cause</v>
      </c>
      <c r="AP651" s="48" t="str" cm="1">
        <f t="array" ref="AP651">IFERROR(_xlfn.IFS(
AQ651="MPR ISSUE","TX ISSUE",
AQ651="BSS Hardware Issue","RAN ISSUE",
AQ651="Sites strategiques, MLL, Pylone, etc.","ENVTECH",
AQ651="AKTIVCO DEFAUT GE &amp; POWER Cabinet","POWER ISSUE",
AQ651="AKTIVCO Coupure ENEO &amp; Baisse de tension","POWER ISSUE",
AQ651="Coupure ENEO &amp; Baisse de tension","POWER ISSUE",
AQ651="Defaut GE &amp; POWER Cabinet","POWER ISSUE",
AQ651="Sharing","POWER ISSUE",
AQ651="Sites strategiques &amp; DataCenter","POWER ISSUE",
AQ651="Exclu","Exclu",
AQ651="SAT","TX ISSUE",
AQ651="SPARE-ISSUE","SPARE-ISSUE",
AQ651="Fiber CAmtel","TX ISSUE",
AQ651="Fiber AOF","TX ISSUE",
AQ651="Projet OCM (HUAWEI)","TRAVAUX-HUAWEI",
AQ651="Projet OCM (NOKIA)","TRAVAUX -NOKIA",
AQ651="ACCESS-ISSUE","ACCESS-ISSUE",
AQ651="Projet OCM (ZTE, NOKIA, autres projets)","TRAVAUX OCM",
AQ651="No root CAuse","No root cause",
AQ651="ODU HS","TX ISSUE",
AQ651="IP &amp; VLAN","TX ISSUE",
AQ651="Warehouse HUAWEI","SPARE-ISSUE",
AQ651="SPARE-HS","SPARE-ISSUE",
AQ651="Power Telco","RAN ISSUE",AQ651="no impacts","no impacts"
),"")</f>
        <v>No root cause</v>
      </c>
      <c r="AQ651" s="127" t="s">
        <v>5344</v>
      </c>
      <c r="AR651" s="48" t="str" cm="1">
        <f t="array" ref="AR651">IFERROR(_xlfn.IFS(
AQ651="MPR ISSUE","ACTIVE",
AQ651="BSS Hardware Issue","ACTIVE",
AQ651="Sites strategiques, MLL, Pylone, etc.","PASSIVE",
AQ651="AKTIVCO DEFAUT GE &amp; POWER Cabinet","PASSIVE",
AQ651="AKTIVCO Coupure ENEO &amp; Baisse de tension","PASSIVE",
AQ651="Coupure ENEO &amp; Baisse de tension","PASSIVE",
AQ651="Defaut GE &amp; POWER Cabinet","PASSIVE",
AQ651="Sharing","PASSIVE",
AQ651="Sites strategiques &amp; DataCenter","PASSIVE",
AQ651="Exclu","Exclu",
AQ651="SAT","ACTIVE",
AQ651="SPARE-ISSUE","SPARE-ISSUE",
AQ651="Fiber CAmtel","ACTIVE",
AQ651="Fiber AOF","ACTIVE",
AQ651="Projet OCM (HUAWEI)","PLANNED WORKS",
AQ651="Projet OCM (NOKIA)","PLANNED WORKS",
AQ651="ACCESS-ISSUE","ACCESS-ISSUE",
AQ651="Projet OCM (ZTE, NOKIA, autres projets)","PLANNED WORKS",
AQ651="No root CAuse","No root cause",
AQ651="ODU HS","ACTIVE",
AQ651="IP &amp; VLAN","ACTIVE",
AQ651="Warehouse HUAWEI","SPARE-ISSUE",
AQ651="SPARE-HS","SPARE-ISSUE",
AQ651="Power Telco","ACTIVE", AQ651="no impacts","no impacts"
),"")</f>
        <v>No root cause</v>
      </c>
      <c r="AS651" s="92" t="s">
        <v>5537</v>
      </c>
      <c r="AT651" s="98" t="s">
        <v>1591</v>
      </c>
      <c r="AU651" s="9"/>
      <c r="AV651" s="17" t="s">
        <v>5537</v>
      </c>
      <c r="AW651" s="7" t="s">
        <v>5537</v>
      </c>
      <c r="AX651" s="6" t="s">
        <v>5537</v>
      </c>
      <c r="AY651" s="7"/>
      <c r="AZ651" s="3" t="s">
        <v>5537</v>
      </c>
      <c r="BA651" s="18" t="s">
        <v>5537</v>
      </c>
      <c r="BB651" s="18" t="s">
        <v>5537</v>
      </c>
      <c r="BC651" s="18" t="s">
        <v>5537</v>
      </c>
      <c r="BD651" s="18" t="s">
        <v>5537</v>
      </c>
      <c r="BE651" s="18" t="s">
        <v>5537</v>
      </c>
      <c r="BF651" s="18" t="s">
        <v>5537</v>
      </c>
      <c r="BG651" s="18" t="s">
        <v>5537</v>
      </c>
      <c r="BH651" s="18" t="s">
        <v>5537</v>
      </c>
      <c r="BI651" s="18" t="s">
        <v>5537</v>
      </c>
      <c r="BJ651" s="18" t="s">
        <v>5537</v>
      </c>
      <c r="BK651" s="18" t="s">
        <v>5537</v>
      </c>
      <c r="BL651" s="9" t="s">
        <v>5537</v>
      </c>
      <c r="BM651" s="14" t="s">
        <v>5537</v>
      </c>
      <c r="BN651" s="14" t="s">
        <v>5537</v>
      </c>
      <c r="BO651" s="14" t="str">
        <f>_xlfn.XLOOKUP(B651,'[4]cell downs 18042026 17h'!$B:$B,'[4]cell downs 18042026 17h'!$B:$B,"")</f>
        <v/>
      </c>
      <c r="BP651" s="14" t="str">
        <f>_xlfn.XLOOKUP(B651,'[5]Cells Huawei 19042026 15h'!$B:$B,'[5]Cells Huawei 19042026 15h'!$B:$B,"")</f>
        <v/>
      </c>
      <c r="BQ651" s="9" t="str">
        <f>_xlfn.XLOOKUP(B651,'[6]cells down 19042026 9H40'!$B:$B,'[6]cells down 19042026 9H40'!$B:$B,"")</f>
        <v/>
      </c>
      <c r="BR651" s="9" t="s">
        <v>5537</v>
      </c>
      <c r="BS651" s="9" t="s">
        <v>154</v>
      </c>
      <c r="BT651" s="109"/>
    </row>
    <row r="652" spans="1:72" s="9" customFormat="1" x14ac:dyDescent="0.35">
      <c r="A652" s="1" t="s">
        <v>1845</v>
      </c>
      <c r="B652" s="8" t="s">
        <v>1846</v>
      </c>
      <c r="C652" s="3" t="str">
        <f>_xlfn.XLOOKUP(B652,'[1]daily break down'!$D:$D,'[1]daily break down'!$E:$E,"")</f>
        <v>Douala</v>
      </c>
      <c r="D652" s="1" t="s">
        <v>11</v>
      </c>
      <c r="E652" s="1" t="s">
        <v>12</v>
      </c>
      <c r="F652" s="3" t="s">
        <v>31</v>
      </c>
      <c r="G652" s="1" t="s">
        <v>32</v>
      </c>
      <c r="H652" s="34" t="str">
        <f>_xlfn.XLOOKUP(B652,[2]CALCULATION!$B:$B,[2]CALCULATION!$H:$H,"")</f>
        <v>ZTE</v>
      </c>
      <c r="I652" s="28">
        <v>0</v>
      </c>
      <c r="J652" s="28">
        <v>0</v>
      </c>
      <c r="K652" s="28">
        <v>0</v>
      </c>
      <c r="L652" s="28">
        <v>0</v>
      </c>
      <c r="M652" s="28">
        <v>0</v>
      </c>
      <c r="N652" s="28">
        <v>0</v>
      </c>
      <c r="O652" s="28">
        <v>0</v>
      </c>
      <c r="P652" s="28">
        <v>0</v>
      </c>
      <c r="Q652" s="28">
        <v>5.3173502495484168</v>
      </c>
      <c r="R652" s="28">
        <v>1.579242679770456</v>
      </c>
      <c r="S652" s="93">
        <v>1.1143891985058487</v>
      </c>
      <c r="T652" s="93">
        <f>_xlfn.XLOOKUP(B652,'[3]Nur des jours'!$B:$B,'[3]Nur des jours'!$U:$U,"")</f>
        <v>0</v>
      </c>
      <c r="U652" s="93">
        <v>0</v>
      </c>
      <c r="V652" s="93">
        <v>0</v>
      </c>
      <c r="W652" s="93">
        <v>0</v>
      </c>
      <c r="X652" s="93">
        <v>0</v>
      </c>
      <c r="Y652" s="93">
        <v>0</v>
      </c>
      <c r="Z652" s="93">
        <v>0</v>
      </c>
      <c r="AA652" s="93">
        <v>0</v>
      </c>
      <c r="AB652" s="93">
        <v>0</v>
      </c>
      <c r="AC652" s="93">
        <f>_xlfn.XLOOKUP(B652,'[3]Nur des jours'!$B:$B,'[3]Nur des jours'!$N:$N,"")</f>
        <v>0</v>
      </c>
      <c r="AD652" s="93">
        <v>0</v>
      </c>
      <c r="AE652" s="93">
        <v>0</v>
      </c>
      <c r="AF652" s="93">
        <v>1.2257692625979859</v>
      </c>
      <c r="AG652" s="93"/>
      <c r="AH652" s="93">
        <v>0</v>
      </c>
      <c r="AI652" s="93">
        <v>0</v>
      </c>
      <c r="AJ652" s="93">
        <v>0</v>
      </c>
      <c r="AK652" s="93">
        <v>0</v>
      </c>
      <c r="AL652" s="93">
        <v>0</v>
      </c>
      <c r="AM652" s="49" t="s">
        <v>5559</v>
      </c>
      <c r="AN652" s="49"/>
      <c r="AO652" s="48" t="str" cm="1">
        <f t="array" ref="AO652">IFERROR(_xlfn.IFS(
AQ652="MPR ISSUE","PDH",
AQ652="BSS Hardware Issue","BSS",
AQ652="Sites strategiques, MLL, Pylone, etc.","ENVTECH",
AQ652="AKTIVCO DEFAUT GE &amp; POWER Cabinet","AKTIVCO",
AQ652="AKTIVCO Coupure ENEO &amp; Baisse de tension","AKTIVCO GRID ONLY",
AQ652="Coupure ENEO &amp; Baisse de tension","IHS GRID ONLY",
AQ652="Defaut GE &amp; POWER Cabinet","IHS",
AQ652="Sharing","Partners",
AQ652="Sites strategiques &amp; DataCenter","SST &amp; DC",
AQ652="Exclu","Exclu",
AQ652="SAT","SAT",
AQ652="SPARE-ISSUE","SPARE-ISSUE",
AQ652="Fiber CAmtel","TRANS_FO_CAMTEL",
AQ652="Fiber AOF","Fiber AOF",
AQ652="Projet OCM (HUAWEI)","TRAVAUX-HUAWEI",
AQ652="Projet OCM (NOKIA)","TRAVAUX-NOKIA",
AQ652="ACCESS-ISSUE","ACCESS-ISSUE",
AQ652="Projet OCM (ZTE, NOKIA, autres projets)","TRAVAUX OCM",
AQ652="No root CAuse","No root cause",
AQ652="ODU HS","PDH",
AQ652="IP &amp; VLAN","PDH",
AQ652="Warehouse HUAWEI","SPARE-ISSUE",
AQ652="SPARE-HS","SPARE-ISSUE",
AQ652="Power Telco","BSS",AQ652="no impacts","no impacts"
),"")</f>
        <v>No root cause</v>
      </c>
      <c r="AP652" s="48" t="str" cm="1">
        <f t="array" ref="AP652">IFERROR(_xlfn.IFS(
AQ652="MPR ISSUE","TX ISSUE",
AQ652="BSS Hardware Issue","RAN ISSUE",
AQ652="Sites strategiques, MLL, Pylone, etc.","ENVTECH",
AQ652="AKTIVCO DEFAUT GE &amp; POWER Cabinet","POWER ISSUE",
AQ652="AKTIVCO Coupure ENEO &amp; Baisse de tension","POWER ISSUE",
AQ652="Coupure ENEO &amp; Baisse de tension","POWER ISSUE",
AQ652="Defaut GE &amp; POWER Cabinet","POWER ISSUE",
AQ652="Sharing","POWER ISSUE",
AQ652="Sites strategiques &amp; DataCenter","POWER ISSUE",
AQ652="Exclu","Exclu",
AQ652="SAT","TX ISSUE",
AQ652="SPARE-ISSUE","SPARE-ISSUE",
AQ652="Fiber CAmtel","TX ISSUE",
AQ652="Fiber AOF","TX ISSUE",
AQ652="Projet OCM (HUAWEI)","TRAVAUX-HUAWEI",
AQ652="Projet OCM (NOKIA)","TRAVAUX -NOKIA",
AQ652="ACCESS-ISSUE","ACCESS-ISSUE",
AQ652="Projet OCM (ZTE, NOKIA, autres projets)","TRAVAUX OCM",
AQ652="No root CAuse","No root cause",
AQ652="ODU HS","TX ISSUE",
AQ652="IP &amp; VLAN","TX ISSUE",
AQ652="Warehouse HUAWEI","SPARE-ISSUE",
AQ652="SPARE-HS","SPARE-ISSUE",
AQ652="Power Telco","RAN ISSUE",AQ652="no impacts","no impacts"
),"")</f>
        <v>No root cause</v>
      </c>
      <c r="AQ652" s="127" t="s">
        <v>5344</v>
      </c>
      <c r="AR652" s="48" t="str" cm="1">
        <f t="array" ref="AR652">IFERROR(_xlfn.IFS(
AQ652="MPR ISSUE","ACTIVE",
AQ652="BSS Hardware Issue","ACTIVE",
AQ652="Sites strategiques, MLL, Pylone, etc.","PASSIVE",
AQ652="AKTIVCO DEFAUT GE &amp; POWER Cabinet","PASSIVE",
AQ652="AKTIVCO Coupure ENEO &amp; Baisse de tension","PASSIVE",
AQ652="Coupure ENEO &amp; Baisse de tension","PASSIVE",
AQ652="Defaut GE &amp; POWER Cabinet","PASSIVE",
AQ652="Sharing","PASSIVE",
AQ652="Sites strategiques &amp; DataCenter","PASSIVE",
AQ652="Exclu","Exclu",
AQ652="SAT","ACTIVE",
AQ652="SPARE-ISSUE","SPARE-ISSUE",
AQ652="Fiber CAmtel","ACTIVE",
AQ652="Fiber AOF","ACTIVE",
AQ652="Projet OCM (HUAWEI)","PLANNED WORKS",
AQ652="Projet OCM (NOKIA)","PLANNED WORKS",
AQ652="ACCESS-ISSUE","ACCESS-ISSUE",
AQ652="Projet OCM (ZTE, NOKIA, autres projets)","PLANNED WORKS",
AQ652="No root CAuse","No root cause",
AQ652="ODU HS","ACTIVE",
AQ652="IP &amp; VLAN","ACTIVE",
AQ652="Warehouse HUAWEI","SPARE-ISSUE",
AQ652="SPARE-HS","SPARE-ISSUE",
AQ652="Power Telco","ACTIVE", AQ652="no impacts","no impacts"
),"")</f>
        <v>No root cause</v>
      </c>
      <c r="AS652" s="92" t="s">
        <v>5537</v>
      </c>
      <c r="AT652" s="98" t="s">
        <v>1846</v>
      </c>
      <c r="AV652" s="17" t="s">
        <v>5537</v>
      </c>
      <c r="AW652" s="7" t="s">
        <v>5537</v>
      </c>
      <c r="AX652" s="6" t="s">
        <v>5537</v>
      </c>
      <c r="AY652" s="7"/>
      <c r="AZ652" s="3" t="s">
        <v>5537</v>
      </c>
      <c r="BA652" s="18" t="s">
        <v>5537</v>
      </c>
      <c r="BB652" s="18" t="s">
        <v>5537</v>
      </c>
      <c r="BC652" s="18" t="s">
        <v>5537</v>
      </c>
      <c r="BD652" s="18" t="s">
        <v>5537</v>
      </c>
      <c r="BE652" s="18" t="s">
        <v>5537</v>
      </c>
      <c r="BF652" s="18" t="s">
        <v>5537</v>
      </c>
      <c r="BG652" s="18" t="s">
        <v>5537</v>
      </c>
      <c r="BH652" s="18" t="s">
        <v>5537</v>
      </c>
      <c r="BI652" s="18" t="s">
        <v>5537</v>
      </c>
      <c r="BJ652" s="18" t="s">
        <v>5537</v>
      </c>
      <c r="BK652" s="18" t="s">
        <v>5537</v>
      </c>
      <c r="BL652" s="9" t="s">
        <v>5537</v>
      </c>
      <c r="BM652" s="14" t="s">
        <v>5537</v>
      </c>
      <c r="BN652" s="14" t="s">
        <v>5537</v>
      </c>
      <c r="BO652" s="14" t="str">
        <f>_xlfn.XLOOKUP(B652,'[4]cell downs 18042026 17h'!$B:$B,'[4]cell downs 18042026 17h'!$B:$B,"")</f>
        <v/>
      </c>
      <c r="BP652" s="14" t="str">
        <f>_xlfn.XLOOKUP(B652,'[5]Cells Huawei 19042026 15h'!$B:$B,'[5]Cells Huawei 19042026 15h'!$B:$B,"")</f>
        <v/>
      </c>
      <c r="BQ652" s="9" t="str">
        <f>_xlfn.XLOOKUP(B652,'[6]cells down 19042026 9H40'!$B:$B,'[6]cells down 19042026 9H40'!$B:$B,"")</f>
        <v/>
      </c>
      <c r="BR652" s="9" t="s">
        <v>1846</v>
      </c>
      <c r="BS652" s="9" t="s">
        <v>12</v>
      </c>
      <c r="BT652" s="108"/>
    </row>
    <row r="653" spans="1:72" s="9" customFormat="1" x14ac:dyDescent="0.35">
      <c r="A653" s="1" t="s">
        <v>3397</v>
      </c>
      <c r="B653" s="8" t="s">
        <v>3398</v>
      </c>
      <c r="C653" s="3" t="str">
        <f>_xlfn.XLOOKUP(B653,'[1]daily break down'!$D:$D,'[1]daily break down'!$E:$E,"")</f>
        <v>Douala</v>
      </c>
      <c r="D653" s="1" t="s">
        <v>11</v>
      </c>
      <c r="E653" s="1" t="s">
        <v>12</v>
      </c>
      <c r="F653" s="3" t="s">
        <v>31</v>
      </c>
      <c r="G653" s="1" t="s">
        <v>32</v>
      </c>
      <c r="H653" s="34" t="str">
        <f>_xlfn.XLOOKUP(B653,[2]CALCULATION!$B:$B,[2]CALCULATION!$H:$H,"")</f>
        <v>ZTE</v>
      </c>
      <c r="I653" s="28">
        <v>0</v>
      </c>
      <c r="J653" s="28">
        <v>0</v>
      </c>
      <c r="K653" s="28">
        <v>0</v>
      </c>
      <c r="L653" s="28">
        <v>0</v>
      </c>
      <c r="M653" s="28">
        <v>0</v>
      </c>
      <c r="N653" s="28">
        <v>0</v>
      </c>
      <c r="O653" s="28">
        <v>0</v>
      </c>
      <c r="P653" s="28">
        <v>0</v>
      </c>
      <c r="Q653" s="28">
        <v>0</v>
      </c>
      <c r="R653" s="28">
        <v>0</v>
      </c>
      <c r="S653" s="93">
        <v>0</v>
      </c>
      <c r="T653" s="93">
        <f>_xlfn.XLOOKUP(B653,'[3]Nur des jours'!$B:$B,'[3]Nur des jours'!$U:$U,"")</f>
        <v>0</v>
      </c>
      <c r="U653" s="93">
        <v>0</v>
      </c>
      <c r="V653" s="93">
        <v>0</v>
      </c>
      <c r="W653" s="93">
        <v>0</v>
      </c>
      <c r="X653" s="93">
        <v>0</v>
      </c>
      <c r="Y653" s="93">
        <v>0</v>
      </c>
      <c r="Z653" s="93">
        <v>0</v>
      </c>
      <c r="AA653" s="93">
        <v>0</v>
      </c>
      <c r="AB653" s="93">
        <v>0</v>
      </c>
      <c r="AC653" s="93">
        <f>_xlfn.XLOOKUP(B653,'[3]Nur des jours'!$B:$B,'[3]Nur des jours'!$N:$N,"")</f>
        <v>0</v>
      </c>
      <c r="AD653" s="93">
        <v>0</v>
      </c>
      <c r="AE653" s="93">
        <v>0</v>
      </c>
      <c r="AF653" s="93">
        <v>1.0967681411282613</v>
      </c>
      <c r="AG653" s="93"/>
      <c r="AH653" s="93">
        <v>0</v>
      </c>
      <c r="AI653" s="93">
        <v>0</v>
      </c>
      <c r="AJ653" s="93">
        <v>0</v>
      </c>
      <c r="AK653" s="93">
        <v>0</v>
      </c>
      <c r="AL653" s="93">
        <v>0</v>
      </c>
      <c r="AM653" s="49" t="s">
        <v>5559</v>
      </c>
      <c r="AN653" s="49"/>
      <c r="AO653" s="48" t="str" cm="1">
        <f t="array" ref="AO653">IFERROR(_xlfn.IFS(
AQ653="MPR ISSUE","PDH",
AQ653="BSS Hardware Issue","BSS",
AQ653="Sites strategiques, MLL, Pylone, etc.","ENVTECH",
AQ653="AKTIVCO DEFAUT GE &amp; POWER Cabinet","AKTIVCO",
AQ653="AKTIVCO Coupure ENEO &amp; Baisse de tension","AKTIVCO GRID ONLY",
AQ653="Coupure ENEO &amp; Baisse de tension","IHS GRID ONLY",
AQ653="Defaut GE &amp; POWER Cabinet","IHS",
AQ653="Sharing","Partners",
AQ653="Sites strategiques &amp; DataCenter","SST &amp; DC",
AQ653="Exclu","Exclu",
AQ653="SAT","SAT",
AQ653="SPARE-ISSUE","SPARE-ISSUE",
AQ653="Fiber CAmtel","TRANS_FO_CAMTEL",
AQ653="Fiber AOF","Fiber AOF",
AQ653="Projet OCM (HUAWEI)","TRAVAUX-HUAWEI",
AQ653="Projet OCM (NOKIA)","TRAVAUX-NOKIA",
AQ653="ACCESS-ISSUE","ACCESS-ISSUE",
AQ653="Projet OCM (ZTE, NOKIA, autres projets)","TRAVAUX OCM",
AQ653="No root CAuse","No root cause",
AQ653="ODU HS","PDH",
AQ653="IP &amp; VLAN","PDH",
AQ653="Warehouse HUAWEI","SPARE-ISSUE",
AQ653="SPARE-HS","SPARE-ISSUE",
AQ653="Power Telco","BSS",AQ653="no impacts","no impacts"
),"")</f>
        <v>No root cause</v>
      </c>
      <c r="AP653" s="48" t="str" cm="1">
        <f t="array" ref="AP653">IFERROR(_xlfn.IFS(
AQ653="MPR ISSUE","TX ISSUE",
AQ653="BSS Hardware Issue","RAN ISSUE",
AQ653="Sites strategiques, MLL, Pylone, etc.","ENVTECH",
AQ653="AKTIVCO DEFAUT GE &amp; POWER Cabinet","POWER ISSUE",
AQ653="AKTIVCO Coupure ENEO &amp; Baisse de tension","POWER ISSUE",
AQ653="Coupure ENEO &amp; Baisse de tension","POWER ISSUE",
AQ653="Defaut GE &amp; POWER Cabinet","POWER ISSUE",
AQ653="Sharing","POWER ISSUE",
AQ653="Sites strategiques &amp; DataCenter","POWER ISSUE",
AQ653="Exclu","Exclu",
AQ653="SAT","TX ISSUE",
AQ653="SPARE-ISSUE","SPARE-ISSUE",
AQ653="Fiber CAmtel","TX ISSUE",
AQ653="Fiber AOF","TX ISSUE",
AQ653="Projet OCM (HUAWEI)","TRAVAUX-HUAWEI",
AQ653="Projet OCM (NOKIA)","TRAVAUX -NOKIA",
AQ653="ACCESS-ISSUE","ACCESS-ISSUE",
AQ653="Projet OCM (ZTE, NOKIA, autres projets)","TRAVAUX OCM",
AQ653="No root CAuse","No root cause",
AQ653="ODU HS","TX ISSUE",
AQ653="IP &amp; VLAN","TX ISSUE",
AQ653="Warehouse HUAWEI","SPARE-ISSUE",
AQ653="SPARE-HS","SPARE-ISSUE",
AQ653="Power Telco","RAN ISSUE",AQ653="no impacts","no impacts"
),"")</f>
        <v>No root cause</v>
      </c>
      <c r="AQ653" s="127" t="s">
        <v>5344</v>
      </c>
      <c r="AR653" s="48" t="str" cm="1">
        <f t="array" ref="AR653">IFERROR(_xlfn.IFS(
AQ653="MPR ISSUE","ACTIVE",
AQ653="BSS Hardware Issue","ACTIVE",
AQ653="Sites strategiques, MLL, Pylone, etc.","PASSIVE",
AQ653="AKTIVCO DEFAUT GE &amp; POWER Cabinet","PASSIVE",
AQ653="AKTIVCO Coupure ENEO &amp; Baisse de tension","PASSIVE",
AQ653="Coupure ENEO &amp; Baisse de tension","PASSIVE",
AQ653="Defaut GE &amp; POWER Cabinet","PASSIVE",
AQ653="Sharing","PASSIVE",
AQ653="Sites strategiques &amp; DataCenter","PASSIVE",
AQ653="Exclu","Exclu",
AQ653="SAT","ACTIVE",
AQ653="SPARE-ISSUE","SPARE-ISSUE",
AQ653="Fiber CAmtel","ACTIVE",
AQ653="Fiber AOF","ACTIVE",
AQ653="Projet OCM (HUAWEI)","PLANNED WORKS",
AQ653="Projet OCM (NOKIA)","PLANNED WORKS",
AQ653="ACCESS-ISSUE","ACCESS-ISSUE",
AQ653="Projet OCM (ZTE, NOKIA, autres projets)","PLANNED WORKS",
AQ653="No root CAuse","No root cause",
AQ653="ODU HS","ACTIVE",
AQ653="IP &amp; VLAN","ACTIVE",
AQ653="Warehouse HUAWEI","SPARE-ISSUE",
AQ653="SPARE-HS","SPARE-ISSUE",
AQ653="Power Telco","ACTIVE", AQ653="no impacts","no impacts"
),"")</f>
        <v>No root cause</v>
      </c>
      <c r="AS653" s="92" t="s">
        <v>5537</v>
      </c>
      <c r="AT653" s="98" t="s">
        <v>3398</v>
      </c>
      <c r="AV653" s="17" t="s">
        <v>5537</v>
      </c>
      <c r="AW653" s="7" t="s">
        <v>5537</v>
      </c>
      <c r="AX653" s="6" t="s">
        <v>5537</v>
      </c>
      <c r="AY653" s="7"/>
      <c r="AZ653" s="3" t="s">
        <v>5537</v>
      </c>
      <c r="BA653" s="18" t="s">
        <v>5537</v>
      </c>
      <c r="BB653" s="18" t="s">
        <v>5537</v>
      </c>
      <c r="BC653" s="18" t="s">
        <v>5537</v>
      </c>
      <c r="BD653" s="18" t="s">
        <v>5537</v>
      </c>
      <c r="BE653" s="18" t="s">
        <v>5537</v>
      </c>
      <c r="BF653" s="18" t="s">
        <v>5537</v>
      </c>
      <c r="BG653" s="18" t="s">
        <v>5537</v>
      </c>
      <c r="BH653" s="18" t="s">
        <v>5537</v>
      </c>
      <c r="BI653" s="18" t="s">
        <v>5537</v>
      </c>
      <c r="BJ653" s="18" t="s">
        <v>5537</v>
      </c>
      <c r="BK653" s="18" t="s">
        <v>5537</v>
      </c>
      <c r="BL653" s="9" t="s">
        <v>5537</v>
      </c>
      <c r="BM653" s="14" t="s">
        <v>5537</v>
      </c>
      <c r="BN653" s="14" t="s">
        <v>5537</v>
      </c>
      <c r="BO653" s="14" t="str">
        <f>_xlfn.XLOOKUP(B653,'[4]cell downs 18042026 17h'!$B:$B,'[4]cell downs 18042026 17h'!$B:$B,"")</f>
        <v/>
      </c>
      <c r="BP653" s="14" t="str">
        <f>_xlfn.XLOOKUP(B653,'[5]Cells Huawei 19042026 15h'!$B:$B,'[5]Cells Huawei 19042026 15h'!$B:$B,"")</f>
        <v/>
      </c>
      <c r="BQ653" s="9" t="str">
        <f>_xlfn.XLOOKUP(B653,'[6]cells down 19042026 9H40'!$B:$B,'[6]cells down 19042026 9H40'!$B:$B,"")</f>
        <v/>
      </c>
      <c r="BR653" s="9" t="s">
        <v>3398</v>
      </c>
      <c r="BS653" s="9" t="s">
        <v>12</v>
      </c>
      <c r="BT653" s="108"/>
    </row>
    <row r="654" spans="1:72" s="9" customFormat="1" x14ac:dyDescent="0.35">
      <c r="A654" s="1" t="s">
        <v>1911</v>
      </c>
      <c r="B654" s="8" t="s">
        <v>1912</v>
      </c>
      <c r="C654" s="3" t="str">
        <f>_xlfn.XLOOKUP(B654,'[1]daily break down'!$D:$D,'[1]daily break down'!$E:$E,"")</f>
        <v>Yaounde</v>
      </c>
      <c r="D654" s="1" t="s">
        <v>11</v>
      </c>
      <c r="E654" s="1" t="s">
        <v>145</v>
      </c>
      <c r="F654" s="3" t="s">
        <v>37</v>
      </c>
      <c r="G654" s="1" t="s">
        <v>38</v>
      </c>
      <c r="H654" s="34" t="str">
        <f>_xlfn.XLOOKUP(B654,[2]CALCULATION!$B:$B,[2]CALCULATION!$H:$H,"")</f>
        <v>ZTE</v>
      </c>
      <c r="I654" s="28">
        <v>0</v>
      </c>
      <c r="J654" s="28">
        <v>0</v>
      </c>
      <c r="K654" s="28">
        <v>0</v>
      </c>
      <c r="L654" s="28">
        <v>0</v>
      </c>
      <c r="M654" s="28">
        <v>0</v>
      </c>
      <c r="N654" s="28">
        <v>0</v>
      </c>
      <c r="O654" s="28">
        <v>0</v>
      </c>
      <c r="P654" s="28">
        <v>0</v>
      </c>
      <c r="Q654" s="28">
        <v>0</v>
      </c>
      <c r="R654" s="28">
        <v>0</v>
      </c>
      <c r="S654" s="93">
        <v>0</v>
      </c>
      <c r="T654" s="93">
        <f>_xlfn.XLOOKUP(B654,'[3]Nur des jours'!$B:$B,'[3]Nur des jours'!$U:$U,"")</f>
        <v>0</v>
      </c>
      <c r="U654" s="93">
        <v>8.1130701161134944</v>
      </c>
      <c r="V654" s="93">
        <v>0</v>
      </c>
      <c r="W654" s="93">
        <v>0</v>
      </c>
      <c r="X654" s="93">
        <v>0</v>
      </c>
      <c r="Y654" s="93">
        <v>0</v>
      </c>
      <c r="Z654" s="93">
        <v>0</v>
      </c>
      <c r="AA654" s="93">
        <v>0</v>
      </c>
      <c r="AB654" s="93">
        <v>0</v>
      </c>
      <c r="AC654" s="93">
        <f>_xlfn.XLOOKUP(B654,'[3]Nur des jours'!$B:$B,'[3]Nur des jours'!$N:$N,"")</f>
        <v>1.3834135198454478</v>
      </c>
      <c r="AD654" s="93">
        <v>1.3834135198454478</v>
      </c>
      <c r="AE654" s="93">
        <v>0</v>
      </c>
      <c r="AF654" s="93">
        <v>1.0881894684575939</v>
      </c>
      <c r="AG654" s="93"/>
      <c r="AH654" s="93">
        <v>0</v>
      </c>
      <c r="AI654" s="93">
        <v>0</v>
      </c>
      <c r="AJ654" s="93">
        <v>0</v>
      </c>
      <c r="AK654" s="93">
        <v>0</v>
      </c>
      <c r="AL654" s="93">
        <v>0</v>
      </c>
      <c r="AM654" s="49" t="s">
        <v>5559</v>
      </c>
      <c r="AN654" s="49"/>
      <c r="AO654" s="48" t="str" cm="1">
        <f t="array" ref="AO654">IFERROR(_xlfn.IFS(
AQ654="MPR ISSUE","PDH",
AQ654="BSS Hardware Issue","BSS",
AQ654="Sites strategiques, MLL, Pylone, etc.","ENVTECH",
AQ654="AKTIVCO DEFAUT GE &amp; POWER Cabinet","AKTIVCO",
AQ654="AKTIVCO Coupure ENEO &amp; Baisse de tension","AKTIVCO GRID ONLY",
AQ654="Coupure ENEO &amp; Baisse de tension","IHS GRID ONLY",
AQ654="Defaut GE &amp; POWER Cabinet","IHS",
AQ654="Sharing","Partners",
AQ654="Sites strategiques &amp; DataCenter","SST &amp; DC",
AQ654="Exclu","Exclu",
AQ654="SAT","SAT",
AQ654="SPARE-ISSUE","SPARE-ISSUE",
AQ654="Fiber CAmtel","TRANS_FO_CAMTEL",
AQ654="Fiber AOF","Fiber AOF",
AQ654="Projet OCM (HUAWEI)","TRAVAUX-HUAWEI",
AQ654="Projet OCM (NOKIA)","TRAVAUX-NOKIA",
AQ654="ACCESS-ISSUE","ACCESS-ISSUE",
AQ654="Projet OCM (ZTE, NOKIA, autres projets)","TRAVAUX OCM",
AQ654="No root CAuse","No root cause",
AQ654="ODU HS","PDH",
AQ654="IP &amp; VLAN","PDH",
AQ654="Warehouse HUAWEI","SPARE-ISSUE",
AQ654="SPARE-HS","SPARE-ISSUE",
AQ654="Power Telco","BSS",AQ654="no impacts","no impacts"
),"")</f>
        <v>No root cause</v>
      </c>
      <c r="AP654" s="48" t="str" cm="1">
        <f t="array" ref="AP654">IFERROR(_xlfn.IFS(
AQ654="MPR ISSUE","TX ISSUE",
AQ654="BSS Hardware Issue","RAN ISSUE",
AQ654="Sites strategiques, MLL, Pylone, etc.","ENVTECH",
AQ654="AKTIVCO DEFAUT GE &amp; POWER Cabinet","POWER ISSUE",
AQ654="AKTIVCO Coupure ENEO &amp; Baisse de tension","POWER ISSUE",
AQ654="Coupure ENEO &amp; Baisse de tension","POWER ISSUE",
AQ654="Defaut GE &amp; POWER Cabinet","POWER ISSUE",
AQ654="Sharing","POWER ISSUE",
AQ654="Sites strategiques &amp; DataCenter","POWER ISSUE",
AQ654="Exclu","Exclu",
AQ654="SAT","TX ISSUE",
AQ654="SPARE-ISSUE","SPARE-ISSUE",
AQ654="Fiber CAmtel","TX ISSUE",
AQ654="Fiber AOF","TX ISSUE",
AQ654="Projet OCM (HUAWEI)","TRAVAUX-HUAWEI",
AQ654="Projet OCM (NOKIA)","TRAVAUX -NOKIA",
AQ654="ACCESS-ISSUE","ACCESS-ISSUE",
AQ654="Projet OCM (ZTE, NOKIA, autres projets)","TRAVAUX OCM",
AQ654="No root CAuse","No root cause",
AQ654="ODU HS","TX ISSUE",
AQ654="IP &amp; VLAN","TX ISSUE",
AQ654="Warehouse HUAWEI","SPARE-ISSUE",
AQ654="SPARE-HS","SPARE-ISSUE",
AQ654="Power Telco","RAN ISSUE",AQ654="no impacts","no impacts"
),"")</f>
        <v>No root cause</v>
      </c>
      <c r="AQ654" s="127" t="s">
        <v>5344</v>
      </c>
      <c r="AR654" s="48" t="str" cm="1">
        <f t="array" ref="AR654">IFERROR(_xlfn.IFS(
AQ654="MPR ISSUE","ACTIVE",
AQ654="BSS Hardware Issue","ACTIVE",
AQ654="Sites strategiques, MLL, Pylone, etc.","PASSIVE",
AQ654="AKTIVCO DEFAUT GE &amp; POWER Cabinet","PASSIVE",
AQ654="AKTIVCO Coupure ENEO &amp; Baisse de tension","PASSIVE",
AQ654="Coupure ENEO &amp; Baisse de tension","PASSIVE",
AQ654="Defaut GE &amp; POWER Cabinet","PASSIVE",
AQ654="Sharing","PASSIVE",
AQ654="Sites strategiques &amp; DataCenter","PASSIVE",
AQ654="Exclu","Exclu",
AQ654="SAT","ACTIVE",
AQ654="SPARE-ISSUE","SPARE-ISSUE",
AQ654="Fiber CAmtel","ACTIVE",
AQ654="Fiber AOF","ACTIVE",
AQ654="Projet OCM (HUAWEI)","PLANNED WORKS",
AQ654="Projet OCM (NOKIA)","PLANNED WORKS",
AQ654="ACCESS-ISSUE","ACCESS-ISSUE",
AQ654="Projet OCM (ZTE, NOKIA, autres projets)","PLANNED WORKS",
AQ654="No root CAuse","No root cause",
AQ654="ODU HS","ACTIVE",
AQ654="IP &amp; VLAN","ACTIVE",
AQ654="Warehouse HUAWEI","SPARE-ISSUE",
AQ654="SPARE-HS","SPARE-ISSUE",
AQ654="Power Telco","ACTIVE", AQ654="no impacts","no impacts"
),"")</f>
        <v>No root cause</v>
      </c>
      <c r="AS654" s="92" t="s">
        <v>5537</v>
      </c>
      <c r="AT654" s="98" t="s">
        <v>1912</v>
      </c>
      <c r="AV654" s="17" t="s">
        <v>5537</v>
      </c>
      <c r="AW654" s="7" t="s">
        <v>5537</v>
      </c>
      <c r="AX654" s="6" t="s">
        <v>5537</v>
      </c>
      <c r="AY654" s="7"/>
      <c r="AZ654" s="3" t="s">
        <v>5537</v>
      </c>
      <c r="BA654" s="18" t="s">
        <v>5537</v>
      </c>
      <c r="BB654" s="18" t="s">
        <v>5537</v>
      </c>
      <c r="BC654" s="18" t="s">
        <v>5537</v>
      </c>
      <c r="BD654" s="18" t="s">
        <v>5537</v>
      </c>
      <c r="BE654" s="18" t="s">
        <v>5537</v>
      </c>
      <c r="BF654" s="18" t="s">
        <v>5537</v>
      </c>
      <c r="BG654" s="18" t="s">
        <v>5537</v>
      </c>
      <c r="BH654" s="18" t="s">
        <v>5537</v>
      </c>
      <c r="BI654" s="18" t="s">
        <v>5537</v>
      </c>
      <c r="BJ654" s="18" t="s">
        <v>5537</v>
      </c>
      <c r="BK654" s="18" t="s">
        <v>5537</v>
      </c>
      <c r="BL654" s="9" t="s">
        <v>5537</v>
      </c>
      <c r="BM654" s="14" t="s">
        <v>5537</v>
      </c>
      <c r="BN654" s="14" t="s">
        <v>5537</v>
      </c>
      <c r="BO654" s="14" t="str">
        <f>_xlfn.XLOOKUP(B654,'[4]cell downs 18042026 17h'!$B:$B,'[4]cell downs 18042026 17h'!$B:$B,"")</f>
        <v/>
      </c>
      <c r="BP654" s="14" t="str">
        <f>_xlfn.XLOOKUP(B654,'[5]Cells Huawei 19042026 15h'!$B:$B,'[5]Cells Huawei 19042026 15h'!$B:$B,"")</f>
        <v/>
      </c>
      <c r="BQ654" s="9" t="str">
        <f>_xlfn.XLOOKUP(B654,'[6]cells down 19042026 9H40'!$B:$B,'[6]cells down 19042026 9H40'!$B:$B,"")</f>
        <v/>
      </c>
      <c r="BR654" s="9" t="s">
        <v>1912</v>
      </c>
      <c r="BS654" s="9" t="s">
        <v>5537</v>
      </c>
      <c r="BT654" s="108"/>
    </row>
    <row r="655" spans="1:72" s="9" customFormat="1" x14ac:dyDescent="0.35">
      <c r="A655" s="1" t="s">
        <v>482</v>
      </c>
      <c r="B655" s="8" t="s">
        <v>483</v>
      </c>
      <c r="C655" s="3" t="str">
        <f>_xlfn.XLOOKUP(B655,'[1]daily break down'!$D:$D,'[1]daily break down'!$E:$E,"")</f>
        <v>LITTORAL</v>
      </c>
      <c r="D655" s="1" t="s">
        <v>21</v>
      </c>
      <c r="E655" s="1" t="s">
        <v>36</v>
      </c>
      <c r="F655" s="3" t="s">
        <v>31</v>
      </c>
      <c r="G655" s="1" t="s">
        <v>484</v>
      </c>
      <c r="H655" s="34" t="str">
        <f>_xlfn.XLOOKUP(B655,[2]CALCULATION!$B:$B,[2]CALCULATION!$H:$H,"")</f>
        <v>ZTE</v>
      </c>
      <c r="I655" s="28">
        <v>0</v>
      </c>
      <c r="J655" s="28">
        <v>0</v>
      </c>
      <c r="K655" s="28">
        <v>0</v>
      </c>
      <c r="L655" s="28">
        <v>0</v>
      </c>
      <c r="M655" s="28">
        <v>0</v>
      </c>
      <c r="N655" s="28">
        <v>1.9439343612045668</v>
      </c>
      <c r="O655" s="28">
        <v>1.4134121215753088</v>
      </c>
      <c r="P655" s="28">
        <v>3.7399802530012871</v>
      </c>
      <c r="Q655" s="28">
        <v>1.8795675635570852</v>
      </c>
      <c r="R655" s="28">
        <v>1.4064921111881596</v>
      </c>
      <c r="S655" s="93">
        <v>2.739039987672395</v>
      </c>
      <c r="T655" s="93">
        <f>_xlfn.XLOOKUP(B655,'[3]Nur des jours'!$B:$B,'[3]Nur des jours'!$U:$U,"")</f>
        <v>0</v>
      </c>
      <c r="U655" s="93">
        <v>1.467933955991588</v>
      </c>
      <c r="V655" s="93">
        <v>0</v>
      </c>
      <c r="W655" s="93">
        <v>0</v>
      </c>
      <c r="X655" s="93">
        <v>3.4318257698333205</v>
      </c>
      <c r="Y655" s="93">
        <v>0</v>
      </c>
      <c r="Z655" s="93">
        <v>0.85374736397542572</v>
      </c>
      <c r="AA655" s="93">
        <v>1.0140133777355458</v>
      </c>
      <c r="AB655" s="93">
        <v>2.1827282247961808</v>
      </c>
      <c r="AC655" s="93">
        <f>_xlfn.XLOOKUP(B655,'[3]Nur des jours'!$B:$B,'[3]Nur des jours'!$N:$N,"")</f>
        <v>0</v>
      </c>
      <c r="AD655" s="93">
        <v>0</v>
      </c>
      <c r="AE655" s="93">
        <v>1.5974344596541992</v>
      </c>
      <c r="AF655" s="93">
        <v>1.0691237697362979</v>
      </c>
      <c r="AG655" s="93"/>
      <c r="AH655" s="93">
        <v>0</v>
      </c>
      <c r="AI655" s="93">
        <v>0</v>
      </c>
      <c r="AJ655" s="93">
        <v>0</v>
      </c>
      <c r="AK655" s="93">
        <v>0</v>
      </c>
      <c r="AL655" s="93">
        <v>0</v>
      </c>
      <c r="AM655" s="49" t="s">
        <v>5559</v>
      </c>
      <c r="AN655" s="49"/>
      <c r="AO655" s="48" t="str" cm="1">
        <f t="array" ref="AO655">IFERROR(_xlfn.IFS(
AQ655="MPR ISSUE","PDH",
AQ655="BSS Hardware Issue","BSS",
AQ655="Sites strategiques, MLL, Pylone, etc.","ENVTECH",
AQ655="AKTIVCO DEFAUT GE &amp; POWER Cabinet","AKTIVCO",
AQ655="AKTIVCO Coupure ENEO &amp; Baisse de tension","AKTIVCO GRID ONLY",
AQ655="Coupure ENEO &amp; Baisse de tension","IHS GRID ONLY",
AQ655="Defaut GE &amp; POWER Cabinet","IHS",
AQ655="Sharing","Partners",
AQ655="Sites strategiques &amp; DataCenter","SST &amp; DC",
AQ655="Exclu","Exclu",
AQ655="SAT","SAT",
AQ655="SPARE-ISSUE","SPARE-ISSUE",
AQ655="Fiber CAmtel","TRANS_FO_CAMTEL",
AQ655="Fiber AOF","Fiber AOF",
AQ655="Projet OCM (HUAWEI)","TRAVAUX-HUAWEI",
AQ655="Projet OCM (NOKIA)","TRAVAUX-NOKIA",
AQ655="ACCESS-ISSUE","ACCESS-ISSUE",
AQ655="Projet OCM (ZTE, NOKIA, autres projets)","TRAVAUX OCM",
AQ655="No root CAuse","No root cause",
AQ655="ODU HS","PDH",
AQ655="IP &amp; VLAN","PDH",
AQ655="Warehouse HUAWEI","SPARE-ISSUE",
AQ655="SPARE-HS","SPARE-ISSUE",
AQ655="Power Telco","BSS",AQ655="no impacts","no impacts"
),"")</f>
        <v>No root cause</v>
      </c>
      <c r="AP655" s="48" t="str" cm="1">
        <f t="array" ref="AP655">IFERROR(_xlfn.IFS(
AQ655="MPR ISSUE","TX ISSUE",
AQ655="BSS Hardware Issue","RAN ISSUE",
AQ655="Sites strategiques, MLL, Pylone, etc.","ENVTECH",
AQ655="AKTIVCO DEFAUT GE &amp; POWER Cabinet","POWER ISSUE",
AQ655="AKTIVCO Coupure ENEO &amp; Baisse de tension","POWER ISSUE",
AQ655="Coupure ENEO &amp; Baisse de tension","POWER ISSUE",
AQ655="Defaut GE &amp; POWER Cabinet","POWER ISSUE",
AQ655="Sharing","POWER ISSUE",
AQ655="Sites strategiques &amp; DataCenter","POWER ISSUE",
AQ655="Exclu","Exclu",
AQ655="SAT","TX ISSUE",
AQ655="SPARE-ISSUE","SPARE-ISSUE",
AQ655="Fiber CAmtel","TX ISSUE",
AQ655="Fiber AOF","TX ISSUE",
AQ655="Projet OCM (HUAWEI)","TRAVAUX-HUAWEI",
AQ655="Projet OCM (NOKIA)","TRAVAUX -NOKIA",
AQ655="ACCESS-ISSUE","ACCESS-ISSUE",
AQ655="Projet OCM (ZTE, NOKIA, autres projets)","TRAVAUX OCM",
AQ655="No root CAuse","No root cause",
AQ655="ODU HS","TX ISSUE",
AQ655="IP &amp; VLAN","TX ISSUE",
AQ655="Warehouse HUAWEI","SPARE-ISSUE",
AQ655="SPARE-HS","SPARE-ISSUE",
AQ655="Power Telco","RAN ISSUE",AQ655="no impacts","no impacts"
),"")</f>
        <v>No root cause</v>
      </c>
      <c r="AQ655" s="67" t="s">
        <v>5344</v>
      </c>
      <c r="AR655" s="48" t="str" cm="1">
        <f t="array" ref="AR655">IFERROR(_xlfn.IFS(
AQ655="MPR ISSUE","ACTIVE",
AQ655="BSS Hardware Issue","ACTIVE",
AQ655="Sites strategiques, MLL, Pylone, etc.","PASSIVE",
AQ655="AKTIVCO DEFAUT GE &amp; POWER Cabinet","PASSIVE",
AQ655="AKTIVCO Coupure ENEO &amp; Baisse de tension","PASSIVE",
AQ655="Coupure ENEO &amp; Baisse de tension","PASSIVE",
AQ655="Defaut GE &amp; POWER Cabinet","PASSIVE",
AQ655="Sharing","PASSIVE",
AQ655="Sites strategiques &amp; DataCenter","PASSIVE",
AQ655="Exclu","Exclu",
AQ655="SAT","ACTIVE",
AQ655="SPARE-ISSUE","SPARE-ISSUE",
AQ655="Fiber CAmtel","ACTIVE",
AQ655="Fiber AOF","ACTIVE",
AQ655="Projet OCM (HUAWEI)","PLANNED WORKS",
AQ655="Projet OCM (NOKIA)","PLANNED WORKS",
AQ655="ACCESS-ISSUE","ACCESS-ISSUE",
AQ655="Projet OCM (ZTE, NOKIA, autres projets)","PLANNED WORKS",
AQ655="No root CAuse","No root cause",
AQ655="ODU HS","ACTIVE",
AQ655="IP &amp; VLAN","ACTIVE",
AQ655="Warehouse HUAWEI","SPARE-ISSUE",
AQ655="SPARE-HS","SPARE-ISSUE",
AQ655="Power Telco","ACTIVE", AQ655="no impacts","no impacts"
),"")</f>
        <v>No root cause</v>
      </c>
      <c r="AS655" s="92" t="s">
        <v>5537</v>
      </c>
      <c r="AT655" s="98" t="s">
        <v>483</v>
      </c>
      <c r="AV655" s="17" t="s">
        <v>5537</v>
      </c>
      <c r="AW655" s="7" t="s">
        <v>5537</v>
      </c>
      <c r="AX655" s="6" t="s">
        <v>5537</v>
      </c>
      <c r="AY655" s="7"/>
      <c r="AZ655" s="3" t="s">
        <v>5537</v>
      </c>
      <c r="BA655" s="18" t="s">
        <v>5537</v>
      </c>
      <c r="BB655" s="18" t="s">
        <v>5537</v>
      </c>
      <c r="BC655" s="18" t="s">
        <v>5537</v>
      </c>
      <c r="BD655" s="18" t="s">
        <v>5537</v>
      </c>
      <c r="BE655" s="18" t="s">
        <v>5537</v>
      </c>
      <c r="BF655" s="18" t="s">
        <v>5537</v>
      </c>
      <c r="BG655" s="18" t="s">
        <v>5537</v>
      </c>
      <c r="BH655" s="18" t="s">
        <v>5537</v>
      </c>
      <c r="BI655" s="18" t="s">
        <v>5537</v>
      </c>
      <c r="BJ655" s="18" t="s">
        <v>5537</v>
      </c>
      <c r="BK655" s="18" t="s">
        <v>5537</v>
      </c>
      <c r="BL655" s="9" t="s">
        <v>5537</v>
      </c>
      <c r="BM655" s="14" t="s">
        <v>5537</v>
      </c>
      <c r="BN655" s="14" t="s">
        <v>5537</v>
      </c>
      <c r="BO655" s="14" t="str">
        <f>_xlfn.XLOOKUP(B655,'[4]cell downs 18042026 17h'!$B:$B,'[4]cell downs 18042026 17h'!$B:$B,"")</f>
        <v/>
      </c>
      <c r="BP655" s="14" t="str">
        <f>_xlfn.XLOOKUP(B655,'[5]Cells Huawei 19042026 15h'!$B:$B,'[5]Cells Huawei 19042026 15h'!$B:$B,"")</f>
        <v/>
      </c>
      <c r="BQ655" s="9" t="str">
        <f>_xlfn.XLOOKUP(B655,'[6]cells down 19042026 9H40'!$B:$B,'[6]cells down 19042026 9H40'!$B:$B,"")</f>
        <v/>
      </c>
      <c r="BR655" s="9" t="s">
        <v>5537</v>
      </c>
      <c r="BS655" s="9" t="s">
        <v>318</v>
      </c>
      <c r="BT655" s="108"/>
    </row>
    <row r="656" spans="1:72" s="9" customFormat="1" x14ac:dyDescent="0.35">
      <c r="A656" s="1" t="s">
        <v>4541</v>
      </c>
      <c r="B656" s="8" t="s">
        <v>4542</v>
      </c>
      <c r="C656" s="3" t="str">
        <f>_xlfn.XLOOKUP(B656,'[1]daily break down'!$D:$D,'[1]daily break down'!$E:$E,"")</f>
        <v>Yaounde</v>
      </c>
      <c r="D656" s="1" t="s">
        <v>11</v>
      </c>
      <c r="E656" s="1" t="s">
        <v>12</v>
      </c>
      <c r="F656" s="3" t="s">
        <v>37</v>
      </c>
      <c r="G656" s="1" t="s">
        <v>38</v>
      </c>
      <c r="H656" s="34" t="str">
        <f>_xlfn.XLOOKUP(B656,[2]CALCULATION!$B:$B,[2]CALCULATION!$H:$H,"")</f>
        <v>ZTE</v>
      </c>
      <c r="I656" s="28">
        <v>0</v>
      </c>
      <c r="J656" s="28">
        <v>0</v>
      </c>
      <c r="K656" s="28">
        <v>0</v>
      </c>
      <c r="L656" s="28">
        <v>0</v>
      </c>
      <c r="M656" s="28">
        <v>0</v>
      </c>
      <c r="N656" s="28">
        <v>0</v>
      </c>
      <c r="O656" s="28">
        <v>0</v>
      </c>
      <c r="P656" s="28">
        <v>0</v>
      </c>
      <c r="Q656" s="28">
        <v>0</v>
      </c>
      <c r="R656" s="28">
        <v>0</v>
      </c>
      <c r="S656" s="93">
        <v>0</v>
      </c>
      <c r="T656" s="93">
        <f>_xlfn.XLOOKUP(B656,'[3]Nur des jours'!$B:$B,'[3]Nur des jours'!$U:$U,"")</f>
        <v>3.4689227327335093E-2</v>
      </c>
      <c r="U656" s="93">
        <v>0</v>
      </c>
      <c r="V656" s="93">
        <v>0</v>
      </c>
      <c r="W656" s="93">
        <v>3.4689227327335093E-2</v>
      </c>
      <c r="X656" s="93">
        <v>0.1329605088561866</v>
      </c>
      <c r="Y656" s="93">
        <v>0.11517893577374269</v>
      </c>
      <c r="Z656" s="93">
        <v>0</v>
      </c>
      <c r="AA656" s="93">
        <v>3.6574751807050125</v>
      </c>
      <c r="AB656" s="93">
        <v>0</v>
      </c>
      <c r="AC656" s="93">
        <f>_xlfn.XLOOKUP(B656,'[3]Nur des jours'!$B:$B,'[3]Nur des jours'!$N:$N,"")</f>
        <v>0</v>
      </c>
      <c r="AD656" s="93">
        <v>0</v>
      </c>
      <c r="AE656" s="93">
        <v>6.0960297688859057E-2</v>
      </c>
      <c r="AF656" s="93">
        <v>1.047810851147009</v>
      </c>
      <c r="AG656" s="93"/>
      <c r="AH656" s="93">
        <v>0</v>
      </c>
      <c r="AI656" s="93">
        <v>0</v>
      </c>
      <c r="AJ656" s="93">
        <v>0</v>
      </c>
      <c r="AK656" s="93">
        <v>0</v>
      </c>
      <c r="AL656" s="93">
        <v>0</v>
      </c>
      <c r="AM656" s="49" t="s">
        <v>5559</v>
      </c>
      <c r="AN656" s="49"/>
      <c r="AO656" s="48" t="str" cm="1">
        <f t="array" ref="AO656">IFERROR(_xlfn.IFS(
AQ656="MPR ISSUE","PDH",
AQ656="BSS Hardware Issue","BSS",
AQ656="Sites strategiques, MLL, Pylone, etc.","ENVTECH",
AQ656="AKTIVCO DEFAUT GE &amp; POWER Cabinet","AKTIVCO",
AQ656="AKTIVCO Coupure ENEO &amp; Baisse de tension","AKTIVCO GRID ONLY",
AQ656="Coupure ENEO &amp; Baisse de tension","IHS GRID ONLY",
AQ656="Defaut GE &amp; POWER Cabinet","IHS",
AQ656="Sharing","Partners",
AQ656="Sites strategiques &amp; DataCenter","SST &amp; DC",
AQ656="Exclu","Exclu",
AQ656="SAT","SAT",
AQ656="SPARE-ISSUE","SPARE-ISSUE",
AQ656="Fiber CAmtel","TRANS_FO_CAMTEL",
AQ656="Fiber AOF","Fiber AOF",
AQ656="Projet OCM (HUAWEI)","TRAVAUX-HUAWEI",
AQ656="Projet OCM (NOKIA)","TRAVAUX-NOKIA",
AQ656="ACCESS-ISSUE","ACCESS-ISSUE",
AQ656="Projet OCM (ZTE, NOKIA, autres projets)","TRAVAUX OCM",
AQ656="No root CAuse","No root cause",
AQ656="ODU HS","PDH",
AQ656="IP &amp; VLAN","PDH",
AQ656="Warehouse HUAWEI","SPARE-ISSUE",
AQ656="SPARE-HS","SPARE-ISSUE",
AQ656="Power Telco","BSS",AQ656="no impacts","no impacts"
),"")</f>
        <v>No root cause</v>
      </c>
      <c r="AP656" s="48" t="str" cm="1">
        <f t="array" ref="AP656">IFERROR(_xlfn.IFS(
AQ656="MPR ISSUE","TX ISSUE",
AQ656="BSS Hardware Issue","RAN ISSUE",
AQ656="Sites strategiques, MLL, Pylone, etc.","ENVTECH",
AQ656="AKTIVCO DEFAUT GE &amp; POWER Cabinet","POWER ISSUE",
AQ656="AKTIVCO Coupure ENEO &amp; Baisse de tension","POWER ISSUE",
AQ656="Coupure ENEO &amp; Baisse de tension","POWER ISSUE",
AQ656="Defaut GE &amp; POWER Cabinet","POWER ISSUE",
AQ656="Sharing","POWER ISSUE",
AQ656="Sites strategiques &amp; DataCenter","POWER ISSUE",
AQ656="Exclu","Exclu",
AQ656="SAT","TX ISSUE",
AQ656="SPARE-ISSUE","SPARE-ISSUE",
AQ656="Fiber CAmtel","TX ISSUE",
AQ656="Fiber AOF","TX ISSUE",
AQ656="Projet OCM (HUAWEI)","TRAVAUX-HUAWEI",
AQ656="Projet OCM (NOKIA)","TRAVAUX -NOKIA",
AQ656="ACCESS-ISSUE","ACCESS-ISSUE",
AQ656="Projet OCM (ZTE, NOKIA, autres projets)","TRAVAUX OCM",
AQ656="No root CAuse","No root cause",
AQ656="ODU HS","TX ISSUE",
AQ656="IP &amp; VLAN","TX ISSUE",
AQ656="Warehouse HUAWEI","SPARE-ISSUE",
AQ656="SPARE-HS","SPARE-ISSUE",
AQ656="Power Telco","RAN ISSUE",AQ656="no impacts","no impacts"
),"")</f>
        <v>No root cause</v>
      </c>
      <c r="AQ656" s="127" t="s">
        <v>5344</v>
      </c>
      <c r="AR656" s="48" t="str" cm="1">
        <f t="array" ref="AR656">IFERROR(_xlfn.IFS(
AQ656="MPR ISSUE","ACTIVE",
AQ656="BSS Hardware Issue","ACTIVE",
AQ656="Sites strategiques, MLL, Pylone, etc.","PASSIVE",
AQ656="AKTIVCO DEFAUT GE &amp; POWER Cabinet","PASSIVE",
AQ656="AKTIVCO Coupure ENEO &amp; Baisse de tension","PASSIVE",
AQ656="Coupure ENEO &amp; Baisse de tension","PASSIVE",
AQ656="Defaut GE &amp; POWER Cabinet","PASSIVE",
AQ656="Sharing","PASSIVE",
AQ656="Sites strategiques &amp; DataCenter","PASSIVE",
AQ656="Exclu","Exclu",
AQ656="SAT","ACTIVE",
AQ656="SPARE-ISSUE","SPARE-ISSUE",
AQ656="Fiber CAmtel","ACTIVE",
AQ656="Fiber AOF","ACTIVE",
AQ656="Projet OCM (HUAWEI)","PLANNED WORKS",
AQ656="Projet OCM (NOKIA)","PLANNED WORKS",
AQ656="ACCESS-ISSUE","ACCESS-ISSUE",
AQ656="Projet OCM (ZTE, NOKIA, autres projets)","PLANNED WORKS",
AQ656="No root CAuse","No root cause",
AQ656="ODU HS","ACTIVE",
AQ656="IP &amp; VLAN","ACTIVE",
AQ656="Warehouse HUAWEI","SPARE-ISSUE",
AQ656="SPARE-HS","SPARE-ISSUE",
AQ656="Power Telco","ACTIVE", AQ656="no impacts","no impacts"
),"")</f>
        <v>No root cause</v>
      </c>
      <c r="AS656" s="92" t="s">
        <v>5537</v>
      </c>
      <c r="AT656" s="98" t="s">
        <v>4542</v>
      </c>
      <c r="AV656" s="17" t="s">
        <v>5537</v>
      </c>
      <c r="AW656" s="7" t="s">
        <v>5537</v>
      </c>
      <c r="AX656" s="6" t="s">
        <v>5537</v>
      </c>
      <c r="AY656" s="7"/>
      <c r="AZ656" s="3" t="s">
        <v>5537</v>
      </c>
      <c r="BA656" s="18" t="s">
        <v>5537</v>
      </c>
      <c r="BB656" s="18" t="s">
        <v>5537</v>
      </c>
      <c r="BC656" s="18" t="s">
        <v>5537</v>
      </c>
      <c r="BD656" s="18" t="s">
        <v>5537</v>
      </c>
      <c r="BE656" s="18" t="s">
        <v>5537</v>
      </c>
      <c r="BF656" s="18" t="s">
        <v>5537</v>
      </c>
      <c r="BG656" s="18" t="s">
        <v>5537</v>
      </c>
      <c r="BH656" s="18" t="s">
        <v>5537</v>
      </c>
      <c r="BI656" s="18" t="s">
        <v>5537</v>
      </c>
      <c r="BJ656" s="18" t="s">
        <v>5537</v>
      </c>
      <c r="BK656" s="18" t="s">
        <v>5537</v>
      </c>
      <c r="BL656" s="9" t="s">
        <v>5537</v>
      </c>
      <c r="BM656" s="14" t="s">
        <v>5537</v>
      </c>
      <c r="BN656" s="14" t="s">
        <v>5537</v>
      </c>
      <c r="BO656" s="14" t="str">
        <f>_xlfn.XLOOKUP(B656,'[4]cell downs 18042026 17h'!$B:$B,'[4]cell downs 18042026 17h'!$B:$B,"")</f>
        <v/>
      </c>
      <c r="BP656" s="14" t="str">
        <f>_xlfn.XLOOKUP(B656,'[5]Cells Huawei 19042026 15h'!$B:$B,'[5]Cells Huawei 19042026 15h'!$B:$B,"")</f>
        <v/>
      </c>
      <c r="BQ656" s="9" t="str">
        <f>_xlfn.XLOOKUP(B656,'[6]cells down 19042026 9H40'!$B:$B,'[6]cells down 19042026 9H40'!$B:$B,"")</f>
        <v/>
      </c>
      <c r="BR656" s="9" t="s">
        <v>4542</v>
      </c>
      <c r="BS656" s="9" t="s">
        <v>5537</v>
      </c>
      <c r="BT656" s="108"/>
    </row>
    <row r="657" spans="1:72" s="9" customFormat="1" x14ac:dyDescent="0.35">
      <c r="A657" s="1" t="s">
        <v>2566</v>
      </c>
      <c r="B657" s="8" t="s">
        <v>2567</v>
      </c>
      <c r="C657" s="3" t="str">
        <f>_xlfn.XLOOKUP(B657,'[1]daily break down'!$D:$D,'[1]daily break down'!$E:$E,"")</f>
        <v>OUEST</v>
      </c>
      <c r="D657" s="1" t="s">
        <v>11</v>
      </c>
      <c r="E657" s="1" t="s">
        <v>12</v>
      </c>
      <c r="F657" s="3" t="s">
        <v>102</v>
      </c>
      <c r="G657" s="1" t="s">
        <v>856</v>
      </c>
      <c r="H657" s="32" t="str">
        <f>_xlfn.XLOOKUP(B657,[2]CALCULATION!$B:$B,[2]CALCULATION!$H:$H,"")</f>
        <v>Huawei</v>
      </c>
      <c r="I657" s="28">
        <v>0.63173630908048051</v>
      </c>
      <c r="J657" s="28">
        <v>7.2232067185453414E-2</v>
      </c>
      <c r="K657" s="28">
        <v>2.1659810862561457</v>
      </c>
      <c r="L657" s="28">
        <v>0.46825998122322948</v>
      </c>
      <c r="M657" s="28">
        <v>0</v>
      </c>
      <c r="N657" s="28">
        <v>0.71789757243182006</v>
      </c>
      <c r="O657" s="28">
        <v>0</v>
      </c>
      <c r="P657" s="28">
        <v>0.39576038786301521</v>
      </c>
      <c r="Q657" s="28">
        <v>0</v>
      </c>
      <c r="R657" s="28">
        <v>1.0097507940176866</v>
      </c>
      <c r="S657" s="93">
        <v>0.15487982010826604</v>
      </c>
      <c r="T657" s="93">
        <f>_xlfn.XLOOKUP(B657,'[3]Nur des jours'!$B:$B,'[3]Nur des jours'!$U:$U,"")</f>
        <v>0</v>
      </c>
      <c r="U657" s="93">
        <v>0</v>
      </c>
      <c r="V657" s="93">
        <v>0</v>
      </c>
      <c r="W657" s="93">
        <v>0</v>
      </c>
      <c r="X657" s="93">
        <v>0</v>
      </c>
      <c r="Y657" s="93">
        <v>0</v>
      </c>
      <c r="Z657" s="93">
        <v>0</v>
      </c>
      <c r="AA657" s="93">
        <v>0</v>
      </c>
      <c r="AB657" s="93">
        <v>0</v>
      </c>
      <c r="AC657" s="93">
        <f>_xlfn.XLOOKUP(B657,'[3]Nur des jours'!$B:$B,'[3]Nur des jours'!$N:$N,"")</f>
        <v>0</v>
      </c>
      <c r="AD657" s="93">
        <v>0</v>
      </c>
      <c r="AE657" s="93">
        <v>0</v>
      </c>
      <c r="AF657" s="93">
        <v>1.0436196077424214</v>
      </c>
      <c r="AG657" s="93"/>
      <c r="AH657" s="93">
        <v>0</v>
      </c>
      <c r="AI657" s="93">
        <v>0</v>
      </c>
      <c r="AJ657" s="93">
        <v>0</v>
      </c>
      <c r="AK657" s="93">
        <v>0</v>
      </c>
      <c r="AL657" s="93">
        <v>0</v>
      </c>
      <c r="AM657" s="49" t="s">
        <v>5559</v>
      </c>
      <c r="AN657" s="49"/>
      <c r="AO657" s="48" t="str" cm="1">
        <f t="array" ref="AO657">IFERROR(_xlfn.IFS(
AQ657="MPR ISSUE","PDH",
AQ657="BSS Hardware Issue","BSS",
AQ657="Sites strategiques, MLL, Pylone, etc.","ENVTECH",
AQ657="AKTIVCO DEFAUT GE &amp; POWER Cabinet","AKTIVCO",
AQ657="AKTIVCO Coupure ENEO &amp; Baisse de tension","AKTIVCO GRID ONLY",
AQ657="Coupure ENEO &amp; Baisse de tension","IHS GRID ONLY",
AQ657="Defaut GE &amp; POWER Cabinet","IHS",
AQ657="Sharing","Partners",
AQ657="Sites strategiques &amp; DataCenter","SST &amp; DC",
AQ657="Exclu","Exclu",
AQ657="SAT","SAT",
AQ657="SPARE-ISSUE","SPARE-ISSUE",
AQ657="Fiber CAmtel","TRANS_FO_CAMTEL",
AQ657="Fiber AOF","Fiber AOF",
AQ657="Projet OCM (HUAWEI)","TRAVAUX-HUAWEI",
AQ657="Projet OCM (NOKIA)","TRAVAUX-NOKIA",
AQ657="ACCESS-ISSUE","ACCESS-ISSUE",
AQ657="Projet OCM (ZTE, NOKIA, autres projets)","TRAVAUX OCM",
AQ657="No root CAuse","No root cause",
AQ657="ODU HS","PDH",
AQ657="IP &amp; VLAN","PDH",
AQ657="Warehouse HUAWEI","SPARE-ISSUE",
AQ657="SPARE-HS","SPARE-ISSUE",
AQ657="Power Telco","BSS",AQ657="no impacts","no impacts"
),"")</f>
        <v>No root cause</v>
      </c>
      <c r="AP657" s="48" t="str" cm="1">
        <f t="array" ref="AP657">IFERROR(_xlfn.IFS(
AQ657="MPR ISSUE","TX ISSUE",
AQ657="BSS Hardware Issue","RAN ISSUE",
AQ657="Sites strategiques, MLL, Pylone, etc.","ENVTECH",
AQ657="AKTIVCO DEFAUT GE &amp; POWER Cabinet","POWER ISSUE",
AQ657="AKTIVCO Coupure ENEO &amp; Baisse de tension","POWER ISSUE",
AQ657="Coupure ENEO &amp; Baisse de tension","POWER ISSUE",
AQ657="Defaut GE &amp; POWER Cabinet","POWER ISSUE",
AQ657="Sharing","POWER ISSUE",
AQ657="Sites strategiques &amp; DataCenter","POWER ISSUE",
AQ657="Exclu","Exclu",
AQ657="SAT","TX ISSUE",
AQ657="SPARE-ISSUE","SPARE-ISSUE",
AQ657="Fiber CAmtel","TX ISSUE",
AQ657="Fiber AOF","TX ISSUE",
AQ657="Projet OCM (HUAWEI)","TRAVAUX-HUAWEI",
AQ657="Projet OCM (NOKIA)","TRAVAUX -NOKIA",
AQ657="ACCESS-ISSUE","ACCESS-ISSUE",
AQ657="Projet OCM (ZTE, NOKIA, autres projets)","TRAVAUX OCM",
AQ657="No root CAuse","No root cause",
AQ657="ODU HS","TX ISSUE",
AQ657="IP &amp; VLAN","TX ISSUE",
AQ657="Warehouse HUAWEI","SPARE-ISSUE",
AQ657="SPARE-HS","SPARE-ISSUE",
AQ657="Power Telco","RAN ISSUE",AQ657="no impacts","no impacts"
),"")</f>
        <v>No root cause</v>
      </c>
      <c r="AQ657" s="127" t="s">
        <v>5344</v>
      </c>
      <c r="AR657" s="48" t="str" cm="1">
        <f t="array" ref="AR657">IFERROR(_xlfn.IFS(
AQ657="MPR ISSUE","ACTIVE",
AQ657="BSS Hardware Issue","ACTIVE",
AQ657="Sites strategiques, MLL, Pylone, etc.","PASSIVE",
AQ657="AKTIVCO DEFAUT GE &amp; POWER Cabinet","PASSIVE",
AQ657="AKTIVCO Coupure ENEO &amp; Baisse de tension","PASSIVE",
AQ657="Coupure ENEO &amp; Baisse de tension","PASSIVE",
AQ657="Defaut GE &amp; POWER Cabinet","PASSIVE",
AQ657="Sharing","PASSIVE",
AQ657="Sites strategiques &amp; DataCenter","PASSIVE",
AQ657="Exclu","Exclu",
AQ657="SAT","ACTIVE",
AQ657="SPARE-ISSUE","SPARE-ISSUE",
AQ657="Fiber CAmtel","ACTIVE",
AQ657="Fiber AOF","ACTIVE",
AQ657="Projet OCM (HUAWEI)","PLANNED WORKS",
AQ657="Projet OCM (NOKIA)","PLANNED WORKS",
AQ657="ACCESS-ISSUE","ACCESS-ISSUE",
AQ657="Projet OCM (ZTE, NOKIA, autres projets)","PLANNED WORKS",
AQ657="No root CAuse","No root cause",
AQ657="ODU HS","ACTIVE",
AQ657="IP &amp; VLAN","ACTIVE",
AQ657="Warehouse HUAWEI","SPARE-ISSUE",
AQ657="SPARE-HS","SPARE-ISSUE",
AQ657="Power Telco","ACTIVE", AQ657="no impacts","no impacts"
),"")</f>
        <v>No root cause</v>
      </c>
      <c r="AS657" s="92" t="s">
        <v>5537</v>
      </c>
      <c r="AT657" s="98" t="s">
        <v>2567</v>
      </c>
      <c r="AV657" s="17" t="s">
        <v>5537</v>
      </c>
      <c r="AW657" s="7" t="s">
        <v>5537</v>
      </c>
      <c r="AX657" s="6" t="s">
        <v>5537</v>
      </c>
      <c r="AY657" s="7"/>
      <c r="AZ657" s="3" t="s">
        <v>5537</v>
      </c>
      <c r="BA657" s="18" t="s">
        <v>5537</v>
      </c>
      <c r="BB657" s="18" t="s">
        <v>5537</v>
      </c>
      <c r="BC657" s="18" t="s">
        <v>5537</v>
      </c>
      <c r="BD657" s="18" t="s">
        <v>5537</v>
      </c>
      <c r="BE657" s="18" t="s">
        <v>5537</v>
      </c>
      <c r="BF657" s="18" t="s">
        <v>5537</v>
      </c>
      <c r="BG657" s="18" t="s">
        <v>5537</v>
      </c>
      <c r="BH657" s="18" t="s">
        <v>5537</v>
      </c>
      <c r="BI657" s="18" t="s">
        <v>5537</v>
      </c>
      <c r="BJ657" s="18" t="s">
        <v>5537</v>
      </c>
      <c r="BK657" s="18" t="s">
        <v>5537</v>
      </c>
      <c r="BL657" s="9" t="s">
        <v>5537</v>
      </c>
      <c r="BM657" s="14" t="s">
        <v>5537</v>
      </c>
      <c r="BN657" s="14" t="s">
        <v>5537</v>
      </c>
      <c r="BO657" s="14" t="str">
        <f>_xlfn.XLOOKUP(B657,'[4]cell downs 18042026 17h'!$B:$B,'[4]cell downs 18042026 17h'!$B:$B,"")</f>
        <v/>
      </c>
      <c r="BP657" s="14" t="str">
        <f>_xlfn.XLOOKUP(B657,'[5]Cells Huawei 19042026 15h'!$B:$B,'[5]Cells Huawei 19042026 15h'!$B:$B,"")</f>
        <v/>
      </c>
      <c r="BQ657" s="9" t="str">
        <f>_xlfn.XLOOKUP(B657,'[6]cells down 19042026 9H40'!$B:$B,'[6]cells down 19042026 9H40'!$B:$B,"")</f>
        <v/>
      </c>
      <c r="BR657" s="9" t="s">
        <v>2567</v>
      </c>
      <c r="BS657" s="9" t="s">
        <v>12</v>
      </c>
      <c r="BT657" s="108"/>
    </row>
    <row r="658" spans="1:72" s="9" customFormat="1" x14ac:dyDescent="0.35">
      <c r="A658" s="1" t="s">
        <v>970</v>
      </c>
      <c r="B658" s="1" t="s">
        <v>971</v>
      </c>
      <c r="C658" s="3" t="str">
        <f>_xlfn.XLOOKUP(B658,'[1]daily break down'!$D:$D,'[1]daily break down'!$E:$E,"")</f>
        <v>Yaounde</v>
      </c>
      <c r="D658" s="1" t="s">
        <v>11</v>
      </c>
      <c r="E658" s="1" t="s">
        <v>12</v>
      </c>
      <c r="F658" s="3" t="s">
        <v>37</v>
      </c>
      <c r="G658" s="1" t="s">
        <v>38</v>
      </c>
      <c r="H658" s="34" t="str">
        <f>_xlfn.XLOOKUP(B658,[2]CALCULATION!$B:$B,[2]CALCULATION!$H:$H,"")</f>
        <v>ZTE</v>
      </c>
      <c r="I658" s="28">
        <v>3.258433138431597</v>
      </c>
      <c r="J658" s="28">
        <v>1.1160656958676838</v>
      </c>
      <c r="K658" s="28">
        <v>1.1616343209686306</v>
      </c>
      <c r="L658" s="28">
        <v>1.7835078317396417E-3</v>
      </c>
      <c r="M658" s="28">
        <v>0</v>
      </c>
      <c r="N658" s="28">
        <v>1.1788986767798694E-2</v>
      </c>
      <c r="O658" s="28">
        <v>0.20075164154060843</v>
      </c>
      <c r="P658" s="28">
        <v>3.4551897224291075</v>
      </c>
      <c r="Q658" s="28">
        <v>0.91394075329663726</v>
      </c>
      <c r="R658" s="28">
        <v>2.3096426421027699E-2</v>
      </c>
      <c r="S658" s="93">
        <v>0.42893363353337088</v>
      </c>
      <c r="T658" s="93">
        <f>_xlfn.XLOOKUP(B658,'[3]Nur des jours'!$B:$B,'[3]Nur des jours'!$U:$U,"")</f>
        <v>16.671749663987121</v>
      </c>
      <c r="U658" s="93">
        <v>1.8394208022646275</v>
      </c>
      <c r="V658" s="93">
        <v>0.41229350546324095</v>
      </c>
      <c r="W658" s="93">
        <v>16.671749663987121</v>
      </c>
      <c r="X658" s="93">
        <v>13.128151458338685</v>
      </c>
      <c r="Y658" s="93">
        <v>28.081776687697793</v>
      </c>
      <c r="Z658" s="93">
        <v>1.3609234860872126</v>
      </c>
      <c r="AA658" s="93">
        <v>0</v>
      </c>
      <c r="AB658" s="93">
        <v>0</v>
      </c>
      <c r="AC658" s="93">
        <f>_xlfn.XLOOKUP(B658,'[3]Nur des jours'!$B:$B,'[3]Nur des jours'!$N:$N,"")</f>
        <v>0</v>
      </c>
      <c r="AD658" s="93">
        <v>0</v>
      </c>
      <c r="AE658" s="93">
        <v>0</v>
      </c>
      <c r="AF658" s="93">
        <v>1.0367352675119068</v>
      </c>
      <c r="AG658" s="93"/>
      <c r="AH658" s="93">
        <v>0</v>
      </c>
      <c r="AI658" s="93">
        <v>0</v>
      </c>
      <c r="AJ658" s="93">
        <v>0</v>
      </c>
      <c r="AK658" s="93">
        <v>0</v>
      </c>
      <c r="AL658" s="93">
        <v>0</v>
      </c>
      <c r="AM658" s="49" t="s">
        <v>5559</v>
      </c>
      <c r="AN658" s="49"/>
      <c r="AO658" s="48" t="str" cm="1">
        <f t="array" ref="AO658">IFERROR(_xlfn.IFS(
AQ658="MPR ISSUE","PDH",
AQ658="BSS Hardware Issue","BSS",
AQ658="Sites strategiques, MLL, Pylone, etc.","ENVTECH",
AQ658="AKTIVCO DEFAUT GE &amp; POWER Cabinet","AKTIVCO",
AQ658="AKTIVCO Coupure ENEO &amp; Baisse de tension","AKTIVCO GRID ONLY",
AQ658="Coupure ENEO &amp; Baisse de tension","IHS GRID ONLY",
AQ658="Defaut GE &amp; POWER Cabinet","IHS",
AQ658="Sharing","Partners",
AQ658="Sites strategiques &amp; DataCenter","SST &amp; DC",
AQ658="Exclu","Exclu",
AQ658="SAT","SAT",
AQ658="SPARE-ISSUE","SPARE-ISSUE",
AQ658="Fiber CAmtel","TRANS_FO_CAMTEL",
AQ658="Fiber AOF","Fiber AOF",
AQ658="Projet OCM (HUAWEI)","TRAVAUX-HUAWEI",
AQ658="Projet OCM (NOKIA)","TRAVAUX-NOKIA",
AQ658="ACCESS-ISSUE","ACCESS-ISSUE",
AQ658="Projet OCM (ZTE, NOKIA, autres projets)","TRAVAUX OCM",
AQ658="No root CAuse","No root cause",
AQ658="ODU HS","PDH",
AQ658="IP &amp; VLAN","PDH",
AQ658="Warehouse HUAWEI","SPARE-ISSUE",
AQ658="SPARE-HS","SPARE-ISSUE",
AQ658="Power Telco","BSS",AQ658="no impacts","no impacts"
),"")</f>
        <v>No root cause</v>
      </c>
      <c r="AP658" s="48" t="str" cm="1">
        <f t="array" ref="AP658">IFERROR(_xlfn.IFS(
AQ658="MPR ISSUE","TX ISSUE",
AQ658="BSS Hardware Issue","RAN ISSUE",
AQ658="Sites strategiques, MLL, Pylone, etc.","ENVTECH",
AQ658="AKTIVCO DEFAUT GE &amp; POWER Cabinet","POWER ISSUE",
AQ658="AKTIVCO Coupure ENEO &amp; Baisse de tension","POWER ISSUE",
AQ658="Coupure ENEO &amp; Baisse de tension","POWER ISSUE",
AQ658="Defaut GE &amp; POWER Cabinet","POWER ISSUE",
AQ658="Sharing","POWER ISSUE",
AQ658="Sites strategiques &amp; DataCenter","POWER ISSUE",
AQ658="Exclu","Exclu",
AQ658="SAT","TX ISSUE",
AQ658="SPARE-ISSUE","SPARE-ISSUE",
AQ658="Fiber CAmtel","TX ISSUE",
AQ658="Fiber AOF","TX ISSUE",
AQ658="Projet OCM (HUAWEI)","TRAVAUX-HUAWEI",
AQ658="Projet OCM (NOKIA)","TRAVAUX -NOKIA",
AQ658="ACCESS-ISSUE","ACCESS-ISSUE",
AQ658="Projet OCM (ZTE, NOKIA, autres projets)","TRAVAUX OCM",
AQ658="No root CAuse","No root cause",
AQ658="ODU HS","TX ISSUE",
AQ658="IP &amp; VLAN","TX ISSUE",
AQ658="Warehouse HUAWEI","SPARE-ISSUE",
AQ658="SPARE-HS","SPARE-ISSUE",
AQ658="Power Telco","RAN ISSUE",AQ658="no impacts","no impacts"
),"")</f>
        <v>No root cause</v>
      </c>
      <c r="AQ658" s="127" t="s">
        <v>5344</v>
      </c>
      <c r="AR658" s="48" t="str" cm="1">
        <f t="array" ref="AR658">IFERROR(_xlfn.IFS(
AQ658="MPR ISSUE","ACTIVE",
AQ658="BSS Hardware Issue","ACTIVE",
AQ658="Sites strategiques, MLL, Pylone, etc.","PASSIVE",
AQ658="AKTIVCO DEFAUT GE &amp; POWER Cabinet","PASSIVE",
AQ658="AKTIVCO Coupure ENEO &amp; Baisse de tension","PASSIVE",
AQ658="Coupure ENEO &amp; Baisse de tension","PASSIVE",
AQ658="Defaut GE &amp; POWER Cabinet","PASSIVE",
AQ658="Sharing","PASSIVE",
AQ658="Sites strategiques &amp; DataCenter","PASSIVE",
AQ658="Exclu","Exclu",
AQ658="SAT","ACTIVE",
AQ658="SPARE-ISSUE","SPARE-ISSUE",
AQ658="Fiber CAmtel","ACTIVE",
AQ658="Fiber AOF","ACTIVE",
AQ658="Projet OCM (HUAWEI)","PLANNED WORKS",
AQ658="Projet OCM (NOKIA)","PLANNED WORKS",
AQ658="ACCESS-ISSUE","ACCESS-ISSUE",
AQ658="Projet OCM (ZTE, NOKIA, autres projets)","PLANNED WORKS",
AQ658="No root CAuse","No root cause",
AQ658="ODU HS","ACTIVE",
AQ658="IP &amp; VLAN","ACTIVE",
AQ658="Warehouse HUAWEI","SPARE-ISSUE",
AQ658="SPARE-HS","SPARE-ISSUE",
AQ658="Power Telco","ACTIVE", AQ658="no impacts","no impacts"
),"")</f>
        <v>No root cause</v>
      </c>
      <c r="AS658" s="92" t="s">
        <v>5537</v>
      </c>
      <c r="AT658" s="98" t="s">
        <v>971</v>
      </c>
      <c r="AV658" s="17" t="s">
        <v>5537</v>
      </c>
      <c r="AW658" s="7" t="s">
        <v>5537</v>
      </c>
      <c r="AX658" s="6" t="s">
        <v>5537</v>
      </c>
      <c r="AY658" s="7"/>
      <c r="AZ658" s="3" t="s">
        <v>5537</v>
      </c>
      <c r="BA658" s="18" t="s">
        <v>5537</v>
      </c>
      <c r="BB658" s="18" t="s">
        <v>5537</v>
      </c>
      <c r="BC658" s="18" t="s">
        <v>5537</v>
      </c>
      <c r="BD658" s="18" t="s">
        <v>5537</v>
      </c>
      <c r="BE658" s="18" t="s">
        <v>5537</v>
      </c>
      <c r="BF658" s="18" t="s">
        <v>5537</v>
      </c>
      <c r="BG658" s="18" t="s">
        <v>5537</v>
      </c>
      <c r="BH658" s="18" t="s">
        <v>5537</v>
      </c>
      <c r="BI658" s="18" t="s">
        <v>5537</v>
      </c>
      <c r="BJ658" s="18" t="s">
        <v>5537</v>
      </c>
      <c r="BK658" s="18" t="s">
        <v>5537</v>
      </c>
      <c r="BL658" s="9" t="s">
        <v>5537</v>
      </c>
      <c r="BM658" s="14" t="s">
        <v>5537</v>
      </c>
      <c r="BN658" s="14" t="s">
        <v>5537</v>
      </c>
      <c r="BO658" s="14" t="str">
        <f>_xlfn.XLOOKUP(B658,'[4]cell downs 18042026 17h'!$B:$B,'[4]cell downs 18042026 17h'!$B:$B,"")</f>
        <v/>
      </c>
      <c r="BP658" s="14" t="str">
        <f>_xlfn.XLOOKUP(B658,'[5]Cells Huawei 19042026 15h'!$B:$B,'[5]Cells Huawei 19042026 15h'!$B:$B,"")</f>
        <v/>
      </c>
      <c r="BQ658" s="9" t="str">
        <f>_xlfn.XLOOKUP(B658,'[6]cells down 19042026 9H40'!$B:$B,'[6]cells down 19042026 9H40'!$B:$B,"")</f>
        <v/>
      </c>
      <c r="BR658" s="9" t="s">
        <v>971</v>
      </c>
      <c r="BS658" s="9" t="s">
        <v>318</v>
      </c>
      <c r="BT658" s="108"/>
    </row>
    <row r="659" spans="1:72" s="9" customFormat="1" x14ac:dyDescent="0.35">
      <c r="A659" s="1" t="s">
        <v>256</v>
      </c>
      <c r="B659" s="8" t="s">
        <v>257</v>
      </c>
      <c r="C659" s="3" t="str">
        <f>_xlfn.XLOOKUP(B659,'[1]daily break down'!$D:$D,'[1]daily break down'!$E:$E,"")</f>
        <v>Douala</v>
      </c>
      <c r="D659" s="1" t="s">
        <v>11</v>
      </c>
      <c r="E659" s="1" t="s">
        <v>12</v>
      </c>
      <c r="F659" s="3" t="s">
        <v>31</v>
      </c>
      <c r="G659" s="1" t="s">
        <v>32</v>
      </c>
      <c r="H659" s="34" t="str">
        <f>_xlfn.XLOOKUP(B659,[2]CALCULATION!$B:$B,[2]CALCULATION!$H:$H,"")</f>
        <v>ZTE</v>
      </c>
      <c r="I659" s="28">
        <v>0</v>
      </c>
      <c r="J659" s="28">
        <v>0</v>
      </c>
      <c r="K659" s="28">
        <v>0</v>
      </c>
      <c r="L659" s="28">
        <v>1.7193015497969893E-2</v>
      </c>
      <c r="M659" s="28">
        <v>0</v>
      </c>
      <c r="N659" s="28">
        <v>0</v>
      </c>
      <c r="O659" s="28">
        <v>1.747837675104787E-2</v>
      </c>
      <c r="P659" s="28">
        <v>0</v>
      </c>
      <c r="Q659" s="28">
        <v>0</v>
      </c>
      <c r="R659" s="28">
        <v>0</v>
      </c>
      <c r="S659" s="93">
        <v>0.18678677521808779</v>
      </c>
      <c r="T659" s="93">
        <f>_xlfn.XLOOKUP(B659,'[3]Nur des jours'!$B:$B,'[3]Nur des jours'!$U:$U,"")</f>
        <v>0</v>
      </c>
      <c r="U659" s="93">
        <v>0</v>
      </c>
      <c r="V659" s="93">
        <v>0</v>
      </c>
      <c r="W659" s="93">
        <v>0</v>
      </c>
      <c r="X659" s="93">
        <v>0</v>
      </c>
      <c r="Y659" s="93">
        <v>0</v>
      </c>
      <c r="Z659" s="93">
        <v>0</v>
      </c>
      <c r="AA659" s="93">
        <v>0</v>
      </c>
      <c r="AB659" s="93">
        <v>0</v>
      </c>
      <c r="AC659" s="93">
        <f>_xlfn.XLOOKUP(B659,'[3]Nur des jours'!$B:$B,'[3]Nur des jours'!$N:$N,"")</f>
        <v>0</v>
      </c>
      <c r="AD659" s="93">
        <v>0</v>
      </c>
      <c r="AE659" s="93">
        <v>0</v>
      </c>
      <c r="AF659" s="93">
        <v>1.0321694874626532</v>
      </c>
      <c r="AG659" s="93"/>
      <c r="AH659" s="93">
        <v>0</v>
      </c>
      <c r="AI659" s="93">
        <v>0</v>
      </c>
      <c r="AJ659" s="93">
        <v>0</v>
      </c>
      <c r="AK659" s="93">
        <v>0</v>
      </c>
      <c r="AL659" s="93">
        <v>0</v>
      </c>
      <c r="AM659" s="49" t="s">
        <v>5559</v>
      </c>
      <c r="AN659" s="49"/>
      <c r="AO659" s="48" t="str" cm="1">
        <f t="array" ref="AO659">IFERROR(_xlfn.IFS(
AQ659="MPR ISSUE","PDH",
AQ659="BSS Hardware Issue","BSS",
AQ659="Sites strategiques, MLL, Pylone, etc.","ENVTECH",
AQ659="AKTIVCO DEFAUT GE &amp; POWER Cabinet","AKTIVCO",
AQ659="AKTIVCO Coupure ENEO &amp; Baisse de tension","AKTIVCO GRID ONLY",
AQ659="Coupure ENEO &amp; Baisse de tension","IHS GRID ONLY",
AQ659="Defaut GE &amp; POWER Cabinet","IHS",
AQ659="Sharing","Partners",
AQ659="Sites strategiques &amp; DataCenter","SST &amp; DC",
AQ659="Exclu","Exclu",
AQ659="SAT","SAT",
AQ659="SPARE-ISSUE","SPARE-ISSUE",
AQ659="Fiber CAmtel","TRANS_FO_CAMTEL",
AQ659="Fiber AOF","Fiber AOF",
AQ659="Projet OCM (HUAWEI)","TRAVAUX-HUAWEI",
AQ659="Projet OCM (NOKIA)","TRAVAUX-NOKIA",
AQ659="ACCESS-ISSUE","ACCESS-ISSUE",
AQ659="Projet OCM (ZTE, NOKIA, autres projets)","TRAVAUX OCM",
AQ659="No root CAuse","No root cause",
AQ659="ODU HS","PDH",
AQ659="IP &amp; VLAN","PDH",
AQ659="Warehouse HUAWEI","SPARE-ISSUE",
AQ659="SPARE-HS","SPARE-ISSUE",
AQ659="Power Telco","BSS",AQ659="no impacts","no impacts"
),"")</f>
        <v>No root cause</v>
      </c>
      <c r="AP659" s="48" t="str" cm="1">
        <f t="array" ref="AP659">IFERROR(_xlfn.IFS(
AQ659="MPR ISSUE","TX ISSUE",
AQ659="BSS Hardware Issue","RAN ISSUE",
AQ659="Sites strategiques, MLL, Pylone, etc.","ENVTECH",
AQ659="AKTIVCO DEFAUT GE &amp; POWER Cabinet","POWER ISSUE",
AQ659="AKTIVCO Coupure ENEO &amp; Baisse de tension","POWER ISSUE",
AQ659="Coupure ENEO &amp; Baisse de tension","POWER ISSUE",
AQ659="Defaut GE &amp; POWER Cabinet","POWER ISSUE",
AQ659="Sharing","POWER ISSUE",
AQ659="Sites strategiques &amp; DataCenter","POWER ISSUE",
AQ659="Exclu","Exclu",
AQ659="SAT","TX ISSUE",
AQ659="SPARE-ISSUE","SPARE-ISSUE",
AQ659="Fiber CAmtel","TX ISSUE",
AQ659="Fiber AOF","TX ISSUE",
AQ659="Projet OCM (HUAWEI)","TRAVAUX-HUAWEI",
AQ659="Projet OCM (NOKIA)","TRAVAUX -NOKIA",
AQ659="ACCESS-ISSUE","ACCESS-ISSUE",
AQ659="Projet OCM (ZTE, NOKIA, autres projets)","TRAVAUX OCM",
AQ659="No root CAuse","No root cause",
AQ659="ODU HS","TX ISSUE",
AQ659="IP &amp; VLAN","TX ISSUE",
AQ659="Warehouse HUAWEI","SPARE-ISSUE",
AQ659="SPARE-HS","SPARE-ISSUE",
AQ659="Power Telco","RAN ISSUE",AQ659="no impacts","no impacts"
),"")</f>
        <v>No root cause</v>
      </c>
      <c r="AQ659" s="127" t="s">
        <v>5344</v>
      </c>
      <c r="AR659" s="48" t="str" cm="1">
        <f t="array" ref="AR659">IFERROR(_xlfn.IFS(
AQ659="MPR ISSUE","ACTIVE",
AQ659="BSS Hardware Issue","ACTIVE",
AQ659="Sites strategiques, MLL, Pylone, etc.","PASSIVE",
AQ659="AKTIVCO DEFAUT GE &amp; POWER Cabinet","PASSIVE",
AQ659="AKTIVCO Coupure ENEO &amp; Baisse de tension","PASSIVE",
AQ659="Coupure ENEO &amp; Baisse de tension","PASSIVE",
AQ659="Defaut GE &amp; POWER Cabinet","PASSIVE",
AQ659="Sharing","PASSIVE",
AQ659="Sites strategiques &amp; DataCenter","PASSIVE",
AQ659="Exclu","Exclu",
AQ659="SAT","ACTIVE",
AQ659="SPARE-ISSUE","SPARE-ISSUE",
AQ659="Fiber CAmtel","ACTIVE",
AQ659="Fiber AOF","ACTIVE",
AQ659="Projet OCM (HUAWEI)","PLANNED WORKS",
AQ659="Projet OCM (NOKIA)","PLANNED WORKS",
AQ659="ACCESS-ISSUE","ACCESS-ISSUE",
AQ659="Projet OCM (ZTE, NOKIA, autres projets)","PLANNED WORKS",
AQ659="No root CAuse","No root cause",
AQ659="ODU HS","ACTIVE",
AQ659="IP &amp; VLAN","ACTIVE",
AQ659="Warehouse HUAWEI","SPARE-ISSUE",
AQ659="SPARE-HS","SPARE-ISSUE",
AQ659="Power Telco","ACTIVE", AQ659="no impacts","no impacts"
),"")</f>
        <v>No root cause</v>
      </c>
      <c r="AS659" s="92" t="s">
        <v>5537</v>
      </c>
      <c r="AT659" s="98" t="s">
        <v>257</v>
      </c>
      <c r="AV659" s="17" t="s">
        <v>5537</v>
      </c>
      <c r="AW659" s="7" t="s">
        <v>5537</v>
      </c>
      <c r="AX659" s="6" t="s">
        <v>5537</v>
      </c>
      <c r="AY659" s="7"/>
      <c r="AZ659" s="3" t="s">
        <v>5537</v>
      </c>
      <c r="BA659" s="18" t="s">
        <v>5537</v>
      </c>
      <c r="BB659" s="18" t="s">
        <v>5537</v>
      </c>
      <c r="BC659" s="18" t="s">
        <v>5537</v>
      </c>
      <c r="BD659" s="18" t="s">
        <v>5537</v>
      </c>
      <c r="BE659" s="18" t="s">
        <v>5537</v>
      </c>
      <c r="BF659" s="18" t="s">
        <v>5537</v>
      </c>
      <c r="BG659" s="18" t="s">
        <v>5537</v>
      </c>
      <c r="BH659" s="18" t="s">
        <v>5537</v>
      </c>
      <c r="BI659" s="18" t="s">
        <v>5537</v>
      </c>
      <c r="BJ659" s="18" t="s">
        <v>5537</v>
      </c>
      <c r="BK659" s="18" t="s">
        <v>5537</v>
      </c>
      <c r="BL659" s="9" t="s">
        <v>5537</v>
      </c>
      <c r="BM659" s="14" t="s">
        <v>5537</v>
      </c>
      <c r="BN659" s="14" t="s">
        <v>5537</v>
      </c>
      <c r="BO659" s="14" t="str">
        <f>_xlfn.XLOOKUP(B659,'[4]cell downs 18042026 17h'!$B:$B,'[4]cell downs 18042026 17h'!$B:$B,"")</f>
        <v/>
      </c>
      <c r="BP659" s="14" t="str">
        <f>_xlfn.XLOOKUP(B659,'[5]Cells Huawei 19042026 15h'!$B:$B,'[5]Cells Huawei 19042026 15h'!$B:$B,"")</f>
        <v/>
      </c>
      <c r="BQ659" s="9" t="str">
        <f>_xlfn.XLOOKUP(B659,'[6]cells down 19042026 9H40'!$B:$B,'[6]cells down 19042026 9H40'!$B:$B,"")</f>
        <v/>
      </c>
      <c r="BR659" s="9" t="s">
        <v>257</v>
      </c>
      <c r="BS659" s="9" t="s">
        <v>5537</v>
      </c>
      <c r="BT659" s="108"/>
    </row>
    <row r="660" spans="1:72" s="9" customFormat="1" x14ac:dyDescent="0.35">
      <c r="A660" s="1" t="s">
        <v>3231</v>
      </c>
      <c r="B660" s="8" t="s">
        <v>3232</v>
      </c>
      <c r="C660" s="3" t="str">
        <f>_xlfn.XLOOKUP(B660,'[1]daily break down'!$D:$D,'[1]daily break down'!$E:$E,"")</f>
        <v>Douala</v>
      </c>
      <c r="D660" s="1" t="s">
        <v>11</v>
      </c>
      <c r="E660" s="1" t="s">
        <v>12</v>
      </c>
      <c r="F660" s="3" t="s">
        <v>31</v>
      </c>
      <c r="G660" s="1" t="s">
        <v>32</v>
      </c>
      <c r="H660" s="34" t="str">
        <f>_xlfn.XLOOKUP(B660,[2]CALCULATION!$B:$B,[2]CALCULATION!$H:$H,"")</f>
        <v>ZTE</v>
      </c>
      <c r="I660" s="28">
        <v>0</v>
      </c>
      <c r="J660" s="28">
        <v>0</v>
      </c>
      <c r="K660" s="28">
        <v>0</v>
      </c>
      <c r="L660" s="28">
        <v>0</v>
      </c>
      <c r="M660" s="28">
        <v>0</v>
      </c>
      <c r="N660" s="28">
        <v>0</v>
      </c>
      <c r="O660" s="28">
        <v>0</v>
      </c>
      <c r="P660" s="28">
        <v>0</v>
      </c>
      <c r="Q660" s="28">
        <v>0</v>
      </c>
      <c r="R660" s="28">
        <v>0</v>
      </c>
      <c r="S660" s="93">
        <v>0</v>
      </c>
      <c r="T660" s="93">
        <f>_xlfn.XLOOKUP(B660,'[3]Nur des jours'!$B:$B,'[3]Nur des jours'!$U:$U,"")</f>
        <v>0</v>
      </c>
      <c r="U660" s="93">
        <v>0</v>
      </c>
      <c r="V660" s="93">
        <v>0</v>
      </c>
      <c r="W660" s="93">
        <v>0</v>
      </c>
      <c r="X660" s="93">
        <v>0</v>
      </c>
      <c r="Y660" s="93">
        <v>0</v>
      </c>
      <c r="Z660" s="93">
        <v>0</v>
      </c>
      <c r="AA660" s="93">
        <v>0</v>
      </c>
      <c r="AB660" s="93">
        <v>0</v>
      </c>
      <c r="AC660" s="93">
        <f>_xlfn.XLOOKUP(B660,'[3]Nur des jours'!$B:$B,'[3]Nur des jours'!$N:$N,"")</f>
        <v>0</v>
      </c>
      <c r="AD660" s="93">
        <v>0</v>
      </c>
      <c r="AE660" s="93">
        <v>0</v>
      </c>
      <c r="AF660" s="93">
        <v>0.99803314756315786</v>
      </c>
      <c r="AG660" s="93"/>
      <c r="AH660" s="93">
        <v>0</v>
      </c>
      <c r="AI660" s="93">
        <v>0</v>
      </c>
      <c r="AJ660" s="93">
        <v>0</v>
      </c>
      <c r="AK660" s="93">
        <v>0</v>
      </c>
      <c r="AL660" s="93">
        <v>0</v>
      </c>
      <c r="AM660" s="49" t="s">
        <v>5559</v>
      </c>
      <c r="AN660" s="49"/>
      <c r="AO660" s="48" t="str" cm="1">
        <f t="array" ref="AO660">IFERROR(_xlfn.IFS(
AQ660="MPR ISSUE","PDH",
AQ660="BSS Hardware Issue","BSS",
AQ660="Sites strategiques, MLL, Pylone, etc.","ENVTECH",
AQ660="AKTIVCO DEFAUT GE &amp; POWER Cabinet","AKTIVCO",
AQ660="AKTIVCO Coupure ENEO &amp; Baisse de tension","AKTIVCO GRID ONLY",
AQ660="Coupure ENEO &amp; Baisse de tension","IHS GRID ONLY",
AQ660="Defaut GE &amp; POWER Cabinet","IHS",
AQ660="Sharing","Partners",
AQ660="Sites strategiques &amp; DataCenter","SST &amp; DC",
AQ660="Exclu","Exclu",
AQ660="SAT","SAT",
AQ660="SPARE-ISSUE","SPARE-ISSUE",
AQ660="Fiber CAmtel","TRANS_FO_CAMTEL",
AQ660="Fiber AOF","Fiber AOF",
AQ660="Projet OCM (HUAWEI)","TRAVAUX-HUAWEI",
AQ660="Projet OCM (NOKIA)","TRAVAUX-NOKIA",
AQ660="ACCESS-ISSUE","ACCESS-ISSUE",
AQ660="Projet OCM (ZTE, NOKIA, autres projets)","TRAVAUX OCM",
AQ660="No root CAuse","No root cause",
AQ660="ODU HS","PDH",
AQ660="IP &amp; VLAN","PDH",
AQ660="Warehouse HUAWEI","SPARE-ISSUE",
AQ660="SPARE-HS","SPARE-ISSUE",
AQ660="Power Telco","BSS",AQ660="no impacts","no impacts"
),"")</f>
        <v>No root cause</v>
      </c>
      <c r="AP660" s="48" t="str" cm="1">
        <f t="array" ref="AP660">IFERROR(_xlfn.IFS(
AQ660="MPR ISSUE","TX ISSUE",
AQ660="BSS Hardware Issue","RAN ISSUE",
AQ660="Sites strategiques, MLL, Pylone, etc.","ENVTECH",
AQ660="AKTIVCO DEFAUT GE &amp; POWER Cabinet","POWER ISSUE",
AQ660="AKTIVCO Coupure ENEO &amp; Baisse de tension","POWER ISSUE",
AQ660="Coupure ENEO &amp; Baisse de tension","POWER ISSUE",
AQ660="Defaut GE &amp; POWER Cabinet","POWER ISSUE",
AQ660="Sharing","POWER ISSUE",
AQ660="Sites strategiques &amp; DataCenter","POWER ISSUE",
AQ660="Exclu","Exclu",
AQ660="SAT","TX ISSUE",
AQ660="SPARE-ISSUE","SPARE-ISSUE",
AQ660="Fiber CAmtel","TX ISSUE",
AQ660="Fiber AOF","TX ISSUE",
AQ660="Projet OCM (HUAWEI)","TRAVAUX-HUAWEI",
AQ660="Projet OCM (NOKIA)","TRAVAUX -NOKIA",
AQ660="ACCESS-ISSUE","ACCESS-ISSUE",
AQ660="Projet OCM (ZTE, NOKIA, autres projets)","TRAVAUX OCM",
AQ660="No root CAuse","No root cause",
AQ660="ODU HS","TX ISSUE",
AQ660="IP &amp; VLAN","TX ISSUE",
AQ660="Warehouse HUAWEI","SPARE-ISSUE",
AQ660="SPARE-HS","SPARE-ISSUE",
AQ660="Power Telco","RAN ISSUE",AQ660="no impacts","no impacts"
),"")</f>
        <v>No root cause</v>
      </c>
      <c r="AQ660" s="127" t="s">
        <v>5344</v>
      </c>
      <c r="AR660" s="48" t="str" cm="1">
        <f t="array" ref="AR660">IFERROR(_xlfn.IFS(
AQ660="MPR ISSUE","ACTIVE",
AQ660="BSS Hardware Issue","ACTIVE",
AQ660="Sites strategiques, MLL, Pylone, etc.","PASSIVE",
AQ660="AKTIVCO DEFAUT GE &amp; POWER Cabinet","PASSIVE",
AQ660="AKTIVCO Coupure ENEO &amp; Baisse de tension","PASSIVE",
AQ660="Coupure ENEO &amp; Baisse de tension","PASSIVE",
AQ660="Defaut GE &amp; POWER Cabinet","PASSIVE",
AQ660="Sharing","PASSIVE",
AQ660="Sites strategiques &amp; DataCenter","PASSIVE",
AQ660="Exclu","Exclu",
AQ660="SAT","ACTIVE",
AQ660="SPARE-ISSUE","SPARE-ISSUE",
AQ660="Fiber CAmtel","ACTIVE",
AQ660="Fiber AOF","ACTIVE",
AQ660="Projet OCM (HUAWEI)","PLANNED WORKS",
AQ660="Projet OCM (NOKIA)","PLANNED WORKS",
AQ660="ACCESS-ISSUE","ACCESS-ISSUE",
AQ660="Projet OCM (ZTE, NOKIA, autres projets)","PLANNED WORKS",
AQ660="No root CAuse","No root cause",
AQ660="ODU HS","ACTIVE",
AQ660="IP &amp; VLAN","ACTIVE",
AQ660="Warehouse HUAWEI","SPARE-ISSUE",
AQ660="SPARE-HS","SPARE-ISSUE",
AQ660="Power Telco","ACTIVE", AQ660="no impacts","no impacts"
),"")</f>
        <v>No root cause</v>
      </c>
      <c r="AS660" s="92" t="s">
        <v>5537</v>
      </c>
      <c r="AT660" s="98" t="s">
        <v>3232</v>
      </c>
      <c r="AV660" s="17" t="s">
        <v>5537</v>
      </c>
      <c r="AW660" s="7" t="s">
        <v>5537</v>
      </c>
      <c r="AX660" s="6" t="s">
        <v>5537</v>
      </c>
      <c r="AY660" s="7"/>
      <c r="AZ660" s="3" t="s">
        <v>5537</v>
      </c>
      <c r="BA660" s="18" t="s">
        <v>5537</v>
      </c>
      <c r="BB660" s="18" t="s">
        <v>5537</v>
      </c>
      <c r="BC660" s="18" t="s">
        <v>5537</v>
      </c>
      <c r="BD660" s="18" t="s">
        <v>5537</v>
      </c>
      <c r="BE660" s="18" t="s">
        <v>5537</v>
      </c>
      <c r="BF660" s="18" t="s">
        <v>5537</v>
      </c>
      <c r="BG660" s="18" t="s">
        <v>5537</v>
      </c>
      <c r="BH660" s="18" t="s">
        <v>5537</v>
      </c>
      <c r="BI660" s="18" t="s">
        <v>5537</v>
      </c>
      <c r="BJ660" s="18" t="s">
        <v>5537</v>
      </c>
      <c r="BK660" s="18" t="s">
        <v>5537</v>
      </c>
      <c r="BL660" s="9" t="s">
        <v>5537</v>
      </c>
      <c r="BM660" s="14" t="s">
        <v>5537</v>
      </c>
      <c r="BN660" s="14" t="s">
        <v>5537</v>
      </c>
      <c r="BO660" s="14" t="str">
        <f>_xlfn.XLOOKUP(B660,'[4]cell downs 18042026 17h'!$B:$B,'[4]cell downs 18042026 17h'!$B:$B,"")</f>
        <v/>
      </c>
      <c r="BP660" s="14" t="str">
        <f>_xlfn.XLOOKUP(B660,'[5]Cells Huawei 19042026 15h'!$B:$B,'[5]Cells Huawei 19042026 15h'!$B:$B,"")</f>
        <v/>
      </c>
      <c r="BQ660" s="9" t="str">
        <f>_xlfn.XLOOKUP(B660,'[6]cells down 19042026 9H40'!$B:$B,'[6]cells down 19042026 9H40'!$B:$B,"")</f>
        <v/>
      </c>
      <c r="BR660" s="9" t="s">
        <v>3232</v>
      </c>
      <c r="BS660" s="9" t="s">
        <v>5537</v>
      </c>
      <c r="BT660" s="108"/>
    </row>
    <row r="661" spans="1:72" s="9" customFormat="1" x14ac:dyDescent="0.35">
      <c r="A661" s="1" t="s">
        <v>774</v>
      </c>
      <c r="B661" s="8" t="s">
        <v>775</v>
      </c>
      <c r="C661" s="3" t="str">
        <f>_xlfn.XLOOKUP(B661,'[1]daily break down'!$D:$D,'[1]daily break down'!$E:$E,"")</f>
        <v>Yaounde</v>
      </c>
      <c r="D661" s="1" t="s">
        <v>18</v>
      </c>
      <c r="E661" s="1"/>
      <c r="F661" s="3" t="s">
        <v>37</v>
      </c>
      <c r="G661" s="1" t="s">
        <v>38</v>
      </c>
      <c r="H661" s="34" t="str">
        <f>_xlfn.XLOOKUP(B661,[2]CALCULATION!$B:$B,[2]CALCULATION!$H:$H,"")</f>
        <v>ZTE</v>
      </c>
      <c r="I661" s="28">
        <v>1.1839995091786446</v>
      </c>
      <c r="J661" s="28">
        <v>2.0189487006075337</v>
      </c>
      <c r="K661" s="28">
        <v>1.0273183461603219</v>
      </c>
      <c r="L661" s="28">
        <v>0</v>
      </c>
      <c r="M661" s="28">
        <v>0.79255521026843945</v>
      </c>
      <c r="N661" s="28">
        <v>0</v>
      </c>
      <c r="O661" s="28">
        <v>0</v>
      </c>
      <c r="P661" s="28">
        <v>1.0524301364312152</v>
      </c>
      <c r="Q661" s="28">
        <v>2.8275554813616299</v>
      </c>
      <c r="R661" s="28">
        <v>0.66810203376965016</v>
      </c>
      <c r="S661" s="93">
        <v>8.1503989350318058</v>
      </c>
      <c r="T661" s="93">
        <f>_xlfn.XLOOKUP(B661,'[3]Nur des jours'!$B:$B,'[3]Nur des jours'!$U:$U,"")</f>
        <v>0.34821206906883656</v>
      </c>
      <c r="U661" s="93">
        <v>4.1133041123410194</v>
      </c>
      <c r="V661" s="93">
        <v>15.776535742923754</v>
      </c>
      <c r="W661" s="93">
        <v>0.34821206906883651</v>
      </c>
      <c r="X661" s="93">
        <v>13.560901798631978</v>
      </c>
      <c r="Y661" s="93">
        <v>9.2228578644134558</v>
      </c>
      <c r="Z661" s="93">
        <v>23.011103406357282</v>
      </c>
      <c r="AA661" s="93">
        <v>0</v>
      </c>
      <c r="AB661" s="93">
        <v>0</v>
      </c>
      <c r="AC661" s="93">
        <f>_xlfn.XLOOKUP(B661,'[3]Nur des jours'!$B:$B,'[3]Nur des jours'!$N:$N,"")</f>
        <v>0.94224502258634357</v>
      </c>
      <c r="AD661" s="93">
        <v>0.94224502258634357</v>
      </c>
      <c r="AE661" s="93">
        <v>9.6362928148890331E-2</v>
      </c>
      <c r="AF661" s="93">
        <v>0.97921713993830484</v>
      </c>
      <c r="AG661" s="93"/>
      <c r="AH661" s="93">
        <v>0</v>
      </c>
      <c r="AI661" s="93">
        <v>0</v>
      </c>
      <c r="AJ661" s="93">
        <v>0</v>
      </c>
      <c r="AK661" s="93">
        <v>0</v>
      </c>
      <c r="AL661" s="93">
        <v>0</v>
      </c>
      <c r="AM661" s="49" t="s">
        <v>5559</v>
      </c>
      <c r="AN661" s="49"/>
      <c r="AO661" s="48" t="str" cm="1">
        <f t="array" ref="AO661">IFERROR(_xlfn.IFS(
AQ661="MPR ISSUE","PDH",
AQ661="BSS Hardware Issue","BSS",
AQ661="Sites strategiques, MLL, Pylone, etc.","ENVTECH",
AQ661="AKTIVCO DEFAUT GE &amp; POWER Cabinet","AKTIVCO",
AQ661="AKTIVCO Coupure ENEO &amp; Baisse de tension","AKTIVCO GRID ONLY",
AQ661="Coupure ENEO &amp; Baisse de tension","IHS GRID ONLY",
AQ661="Defaut GE &amp; POWER Cabinet","IHS",
AQ661="Sharing","Partners",
AQ661="Sites strategiques &amp; DataCenter","SST &amp; DC",
AQ661="Exclu","Exclu",
AQ661="SAT","SAT",
AQ661="SPARE-ISSUE","SPARE-ISSUE",
AQ661="Fiber CAmtel","TRANS_FO_CAMTEL",
AQ661="Fiber AOF","Fiber AOF",
AQ661="Projet OCM (HUAWEI)","TRAVAUX-HUAWEI",
AQ661="Projet OCM (NOKIA)","TRAVAUX-NOKIA",
AQ661="ACCESS-ISSUE","ACCESS-ISSUE",
AQ661="Projet OCM (ZTE, NOKIA, autres projets)","TRAVAUX OCM",
AQ661="No root CAuse","No root cause",
AQ661="ODU HS","PDH",
AQ661="IP &amp; VLAN","PDH",
AQ661="Warehouse HUAWEI","SPARE-ISSUE",
AQ661="SPARE-HS","SPARE-ISSUE",
AQ661="Power Telco","BSS",AQ661="no impacts","no impacts"
),"")</f>
        <v>No root cause</v>
      </c>
      <c r="AP661" s="48" t="str" cm="1">
        <f t="array" ref="AP661">IFERROR(_xlfn.IFS(
AQ661="MPR ISSUE","TX ISSUE",
AQ661="BSS Hardware Issue","RAN ISSUE",
AQ661="Sites strategiques, MLL, Pylone, etc.","ENVTECH",
AQ661="AKTIVCO DEFAUT GE &amp; POWER Cabinet","POWER ISSUE",
AQ661="AKTIVCO Coupure ENEO &amp; Baisse de tension","POWER ISSUE",
AQ661="Coupure ENEO &amp; Baisse de tension","POWER ISSUE",
AQ661="Defaut GE &amp; POWER Cabinet","POWER ISSUE",
AQ661="Sharing","POWER ISSUE",
AQ661="Sites strategiques &amp; DataCenter","POWER ISSUE",
AQ661="Exclu","Exclu",
AQ661="SAT","TX ISSUE",
AQ661="SPARE-ISSUE","SPARE-ISSUE",
AQ661="Fiber CAmtel","TX ISSUE",
AQ661="Fiber AOF","TX ISSUE",
AQ661="Projet OCM (HUAWEI)","TRAVAUX-HUAWEI",
AQ661="Projet OCM (NOKIA)","TRAVAUX -NOKIA",
AQ661="ACCESS-ISSUE","ACCESS-ISSUE",
AQ661="Projet OCM (ZTE, NOKIA, autres projets)","TRAVAUX OCM",
AQ661="No root CAuse","No root cause",
AQ661="ODU HS","TX ISSUE",
AQ661="IP &amp; VLAN","TX ISSUE",
AQ661="Warehouse HUAWEI","SPARE-ISSUE",
AQ661="SPARE-HS","SPARE-ISSUE",
AQ661="Power Telco","RAN ISSUE",AQ661="no impacts","no impacts"
),"")</f>
        <v>No root cause</v>
      </c>
      <c r="AQ661" s="67" t="s">
        <v>5344</v>
      </c>
      <c r="AR661" s="48" t="str" cm="1">
        <f t="array" ref="AR661">IFERROR(_xlfn.IFS(
AQ661="MPR ISSUE","ACTIVE",
AQ661="BSS Hardware Issue","ACTIVE",
AQ661="Sites strategiques, MLL, Pylone, etc.","PASSIVE",
AQ661="AKTIVCO DEFAUT GE &amp; POWER Cabinet","PASSIVE",
AQ661="AKTIVCO Coupure ENEO &amp; Baisse de tension","PASSIVE",
AQ661="Coupure ENEO &amp; Baisse de tension","PASSIVE",
AQ661="Defaut GE &amp; POWER Cabinet","PASSIVE",
AQ661="Sharing","PASSIVE",
AQ661="Sites strategiques &amp; DataCenter","PASSIVE",
AQ661="Exclu","Exclu",
AQ661="SAT","ACTIVE",
AQ661="SPARE-ISSUE","SPARE-ISSUE",
AQ661="Fiber CAmtel","ACTIVE",
AQ661="Fiber AOF","ACTIVE",
AQ661="Projet OCM (HUAWEI)","PLANNED WORKS",
AQ661="Projet OCM (NOKIA)","PLANNED WORKS",
AQ661="ACCESS-ISSUE","ACCESS-ISSUE",
AQ661="Projet OCM (ZTE, NOKIA, autres projets)","PLANNED WORKS",
AQ661="No root CAuse","No root cause",
AQ661="ODU HS","ACTIVE",
AQ661="IP &amp; VLAN","ACTIVE",
AQ661="Warehouse HUAWEI","SPARE-ISSUE",
AQ661="SPARE-HS","SPARE-ISSUE",
AQ661="Power Telco","ACTIVE", AQ661="no impacts","no impacts"
),"")</f>
        <v>No root cause</v>
      </c>
      <c r="AS661" s="92" t="s">
        <v>5537</v>
      </c>
      <c r="AT661" s="98" t="s">
        <v>775</v>
      </c>
      <c r="AV661" s="17" t="s">
        <v>5537</v>
      </c>
      <c r="AW661" s="7" t="s">
        <v>5537</v>
      </c>
      <c r="AX661" s="6" t="s">
        <v>5537</v>
      </c>
      <c r="AY661" s="7"/>
      <c r="AZ661" s="3" t="s">
        <v>5537</v>
      </c>
      <c r="BA661" s="18" t="s">
        <v>5537</v>
      </c>
      <c r="BB661" s="18" t="s">
        <v>5537</v>
      </c>
      <c r="BC661" s="18" t="s">
        <v>5537</v>
      </c>
      <c r="BD661" s="18" t="s">
        <v>5537</v>
      </c>
      <c r="BE661" s="18" t="s">
        <v>5537</v>
      </c>
      <c r="BF661" s="18" t="s">
        <v>5537</v>
      </c>
      <c r="BG661" s="18" t="s">
        <v>5537</v>
      </c>
      <c r="BH661" s="18" t="s">
        <v>5537</v>
      </c>
      <c r="BI661" s="18" t="s">
        <v>5537</v>
      </c>
      <c r="BJ661" s="18" t="s">
        <v>5537</v>
      </c>
      <c r="BK661" s="18" t="s">
        <v>5537</v>
      </c>
      <c r="BL661" s="9" t="s">
        <v>5537</v>
      </c>
      <c r="BM661" s="14" t="s">
        <v>5537</v>
      </c>
      <c r="BN661" s="14" t="s">
        <v>5537</v>
      </c>
      <c r="BO661" s="14" t="str">
        <f>_xlfn.XLOOKUP(B661,'[4]cell downs 18042026 17h'!$B:$B,'[4]cell downs 18042026 17h'!$B:$B,"")</f>
        <v/>
      </c>
      <c r="BP661" s="14" t="str">
        <f>_xlfn.XLOOKUP(B661,'[5]Cells Huawei 19042026 15h'!$B:$B,'[5]Cells Huawei 19042026 15h'!$B:$B,"")</f>
        <v/>
      </c>
      <c r="BQ661" s="9" t="str">
        <f>_xlfn.XLOOKUP(B661,'[6]cells down 19042026 9H40'!$B:$B,'[6]cells down 19042026 9H40'!$B:$B,"")</f>
        <v/>
      </c>
      <c r="BR661" s="9" t="s">
        <v>5537</v>
      </c>
      <c r="BS661" s="9" t="s">
        <v>5537</v>
      </c>
      <c r="BT661" s="108"/>
    </row>
    <row r="662" spans="1:72" s="9" customFormat="1" x14ac:dyDescent="0.35">
      <c r="A662" s="1" t="s">
        <v>1924</v>
      </c>
      <c r="B662" s="8" t="s">
        <v>1925</v>
      </c>
      <c r="C662" s="3" t="str">
        <f>_xlfn.XLOOKUP(B662,'[1]daily break down'!$D:$D,'[1]daily break down'!$E:$E,"")</f>
        <v>Maroua</v>
      </c>
      <c r="D662" s="1" t="s">
        <v>21</v>
      </c>
      <c r="E662" s="1" t="s">
        <v>80</v>
      </c>
      <c r="F662" s="3" t="s">
        <v>55</v>
      </c>
      <c r="G662" s="1" t="s">
        <v>84</v>
      </c>
      <c r="H662" s="32" t="str">
        <f>_xlfn.XLOOKUP(B662,[2]CALCULATION!$B:$B,[2]CALCULATION!$H:$H,"")</f>
        <v>Huawei</v>
      </c>
      <c r="I662" s="28">
        <v>0</v>
      </c>
      <c r="J662" s="28">
        <v>0.2134680523809116</v>
      </c>
      <c r="K662" s="28">
        <v>1.1352740752155193</v>
      </c>
      <c r="L662" s="28">
        <v>0</v>
      </c>
      <c r="M662" s="28">
        <v>0</v>
      </c>
      <c r="N662" s="28">
        <v>4.5824915176367531</v>
      </c>
      <c r="O662" s="28">
        <v>3.0775854442932031</v>
      </c>
      <c r="P662" s="28">
        <v>3.7086261853193045</v>
      </c>
      <c r="Q662" s="28">
        <v>4.904646537283874E-3</v>
      </c>
      <c r="R662" s="28">
        <v>2.3917731777543776</v>
      </c>
      <c r="S662" s="93">
        <v>10.661221260554802</v>
      </c>
      <c r="T662" s="93">
        <f>_xlfn.XLOOKUP(B662,'[3]Nur des jours'!$B:$B,'[3]Nur des jours'!$U:$U,"")</f>
        <v>10.238298048414391</v>
      </c>
      <c r="U662" s="93">
        <v>0</v>
      </c>
      <c r="V662" s="93">
        <v>0</v>
      </c>
      <c r="W662" s="93">
        <v>10.238298048414391</v>
      </c>
      <c r="X662" s="93">
        <v>0.36517322854868117</v>
      </c>
      <c r="Y662" s="93">
        <v>1.9018970816104646</v>
      </c>
      <c r="Z662" s="93">
        <v>0.3330700875773685</v>
      </c>
      <c r="AA662" s="93">
        <v>5.4244320597660609</v>
      </c>
      <c r="AB662" s="93">
        <v>4.3570561277048672</v>
      </c>
      <c r="AC662" s="93">
        <f>_xlfn.XLOOKUP(B662,'[3]Nur des jours'!$B:$B,'[3]Nur des jours'!$N:$N,"")</f>
        <v>4.0077561188586692</v>
      </c>
      <c r="AD662" s="93">
        <v>4.0077561188586692</v>
      </c>
      <c r="AE662" s="93">
        <v>0</v>
      </c>
      <c r="AF662" s="93">
        <v>0.97099516883398551</v>
      </c>
      <c r="AG662" s="93"/>
      <c r="AH662" s="93">
        <v>0</v>
      </c>
      <c r="AI662" s="93">
        <v>0</v>
      </c>
      <c r="AJ662" s="93">
        <v>0</v>
      </c>
      <c r="AK662" s="93">
        <v>0</v>
      </c>
      <c r="AL662" s="93">
        <v>0</v>
      </c>
      <c r="AM662" s="49" t="s">
        <v>5559</v>
      </c>
      <c r="AN662" s="49"/>
      <c r="AO662" s="48" t="str" cm="1">
        <f t="array" ref="AO662">IFERROR(_xlfn.IFS(
AQ662="MPR ISSUE","PDH",
AQ662="BSS Hardware Issue","BSS",
AQ662="Sites strategiques, MLL, Pylone, etc.","ENVTECH",
AQ662="AKTIVCO DEFAUT GE &amp; POWER Cabinet","AKTIVCO",
AQ662="AKTIVCO Coupure ENEO &amp; Baisse de tension","AKTIVCO GRID ONLY",
AQ662="Coupure ENEO &amp; Baisse de tension","IHS GRID ONLY",
AQ662="Defaut GE &amp; POWER Cabinet","IHS",
AQ662="Sharing","Partners",
AQ662="Sites strategiques &amp; DataCenter","SST &amp; DC",
AQ662="Exclu","Exclu",
AQ662="SAT","SAT",
AQ662="SPARE-ISSUE","SPARE-ISSUE",
AQ662="Fiber CAmtel","TRANS_FO_CAMTEL",
AQ662="Fiber AOF","Fiber AOF",
AQ662="Projet OCM (HUAWEI)","TRAVAUX-HUAWEI",
AQ662="Projet OCM (NOKIA)","TRAVAUX-NOKIA",
AQ662="ACCESS-ISSUE","ACCESS-ISSUE",
AQ662="Projet OCM (ZTE, NOKIA, autres projets)","TRAVAUX OCM",
AQ662="No root CAuse","No root cause",
AQ662="ODU HS","PDH",
AQ662="IP &amp; VLAN","PDH",
AQ662="Warehouse HUAWEI","SPARE-ISSUE",
AQ662="SPARE-HS","SPARE-ISSUE",
AQ662="Power Telco","BSS",AQ662="no impacts","no impacts"
),"")</f>
        <v>No root cause</v>
      </c>
      <c r="AP662" s="48" t="str" cm="1">
        <f t="array" ref="AP662">IFERROR(_xlfn.IFS(
AQ662="MPR ISSUE","TX ISSUE",
AQ662="BSS Hardware Issue","RAN ISSUE",
AQ662="Sites strategiques, MLL, Pylone, etc.","ENVTECH",
AQ662="AKTIVCO DEFAUT GE &amp; POWER Cabinet","POWER ISSUE",
AQ662="AKTIVCO Coupure ENEO &amp; Baisse de tension","POWER ISSUE",
AQ662="Coupure ENEO &amp; Baisse de tension","POWER ISSUE",
AQ662="Defaut GE &amp; POWER Cabinet","POWER ISSUE",
AQ662="Sharing","POWER ISSUE",
AQ662="Sites strategiques &amp; DataCenter","POWER ISSUE",
AQ662="Exclu","Exclu",
AQ662="SAT","TX ISSUE",
AQ662="SPARE-ISSUE","SPARE-ISSUE",
AQ662="Fiber CAmtel","TX ISSUE",
AQ662="Fiber AOF","TX ISSUE",
AQ662="Projet OCM (HUAWEI)","TRAVAUX-HUAWEI",
AQ662="Projet OCM (NOKIA)","TRAVAUX -NOKIA",
AQ662="ACCESS-ISSUE","ACCESS-ISSUE",
AQ662="Projet OCM (ZTE, NOKIA, autres projets)","TRAVAUX OCM",
AQ662="No root CAuse","No root cause",
AQ662="ODU HS","TX ISSUE",
AQ662="IP &amp; VLAN","TX ISSUE",
AQ662="Warehouse HUAWEI","SPARE-ISSUE",
AQ662="SPARE-HS","SPARE-ISSUE",
AQ662="Power Telco","RAN ISSUE",AQ662="no impacts","no impacts"
),"")</f>
        <v>No root cause</v>
      </c>
      <c r="AQ662" s="67" t="s">
        <v>5344</v>
      </c>
      <c r="AR662" s="48" t="str" cm="1">
        <f t="array" ref="AR662">IFERROR(_xlfn.IFS(
AQ662="MPR ISSUE","ACTIVE",
AQ662="BSS Hardware Issue","ACTIVE",
AQ662="Sites strategiques, MLL, Pylone, etc.","PASSIVE",
AQ662="AKTIVCO DEFAUT GE &amp; POWER Cabinet","PASSIVE",
AQ662="AKTIVCO Coupure ENEO &amp; Baisse de tension","PASSIVE",
AQ662="Coupure ENEO &amp; Baisse de tension","PASSIVE",
AQ662="Defaut GE &amp; POWER Cabinet","PASSIVE",
AQ662="Sharing","PASSIVE",
AQ662="Sites strategiques &amp; DataCenter","PASSIVE",
AQ662="Exclu","Exclu",
AQ662="SAT","ACTIVE",
AQ662="SPARE-ISSUE","SPARE-ISSUE",
AQ662="Fiber CAmtel","ACTIVE",
AQ662="Fiber AOF","ACTIVE",
AQ662="Projet OCM (HUAWEI)","PLANNED WORKS",
AQ662="Projet OCM (NOKIA)","PLANNED WORKS",
AQ662="ACCESS-ISSUE","ACCESS-ISSUE",
AQ662="Projet OCM (ZTE, NOKIA, autres projets)","PLANNED WORKS",
AQ662="No root CAuse","No root cause",
AQ662="ODU HS","ACTIVE",
AQ662="IP &amp; VLAN","ACTIVE",
AQ662="Warehouse HUAWEI","SPARE-ISSUE",
AQ662="SPARE-HS","SPARE-ISSUE",
AQ662="Power Telco","ACTIVE", AQ662="no impacts","no impacts"
),"")</f>
        <v>No root cause</v>
      </c>
      <c r="AS662" s="92" t="s">
        <v>5537</v>
      </c>
      <c r="AT662" s="98" t="s">
        <v>1925</v>
      </c>
      <c r="AV662" s="17" t="s">
        <v>5537</v>
      </c>
      <c r="AW662" s="7" t="s">
        <v>5537</v>
      </c>
      <c r="AX662" s="6" t="s">
        <v>5537</v>
      </c>
      <c r="AY662" s="7"/>
      <c r="AZ662" s="3" t="s">
        <v>5537</v>
      </c>
      <c r="BA662" s="18" t="s">
        <v>5537</v>
      </c>
      <c r="BB662" s="18" t="s">
        <v>5537</v>
      </c>
      <c r="BC662" s="18" t="s">
        <v>5537</v>
      </c>
      <c r="BD662" s="18" t="s">
        <v>5537</v>
      </c>
      <c r="BE662" s="18" t="s">
        <v>5537</v>
      </c>
      <c r="BF662" s="18" t="s">
        <v>5537</v>
      </c>
      <c r="BG662" s="18" t="s">
        <v>5537</v>
      </c>
      <c r="BH662" s="18" t="s">
        <v>5537</v>
      </c>
      <c r="BI662" s="18" t="s">
        <v>5537</v>
      </c>
      <c r="BJ662" s="18" t="s">
        <v>5537</v>
      </c>
      <c r="BK662" s="18" t="s">
        <v>5537</v>
      </c>
      <c r="BL662" s="9" t="s">
        <v>5537</v>
      </c>
      <c r="BM662" s="14" t="s">
        <v>5537</v>
      </c>
      <c r="BN662" s="14" t="s">
        <v>5537</v>
      </c>
      <c r="BO662" s="14" t="str">
        <f>_xlfn.XLOOKUP(B662,'[4]cell downs 18042026 17h'!$B:$B,'[4]cell downs 18042026 17h'!$B:$B,"")</f>
        <v/>
      </c>
      <c r="BP662" s="14" t="str">
        <f>_xlfn.XLOOKUP(B662,'[5]Cells Huawei 19042026 15h'!$B:$B,'[5]Cells Huawei 19042026 15h'!$B:$B,"")</f>
        <v/>
      </c>
      <c r="BQ662" s="9" t="str">
        <f>_xlfn.XLOOKUP(B662,'[6]cells down 19042026 9H40'!$B:$B,'[6]cells down 19042026 9H40'!$B:$B,"")</f>
        <v/>
      </c>
      <c r="BR662" s="9" t="s">
        <v>5537</v>
      </c>
      <c r="BS662" s="9" t="s">
        <v>5537</v>
      </c>
      <c r="BT662" s="108"/>
    </row>
    <row r="663" spans="1:72" s="9" customFormat="1" ht="36" customHeight="1" x14ac:dyDescent="0.35">
      <c r="A663" s="1" t="s">
        <v>1692</v>
      </c>
      <c r="B663" s="8" t="s">
        <v>1693</v>
      </c>
      <c r="C663" s="3" t="str">
        <f>_xlfn.XLOOKUP(B663,'[1]daily break down'!$D:$D,'[1]daily break down'!$E:$E,"")</f>
        <v>OUEST</v>
      </c>
      <c r="D663" s="1" t="s">
        <v>11</v>
      </c>
      <c r="E663" s="1" t="s">
        <v>145</v>
      </c>
      <c r="F663" s="3" t="s">
        <v>102</v>
      </c>
      <c r="G663" s="1" t="s">
        <v>103</v>
      </c>
      <c r="H663" s="32" t="str">
        <f>_xlfn.XLOOKUP(B663,[2]CALCULATION!$B:$B,[2]CALCULATION!$H:$H,"")</f>
        <v>Huawei</v>
      </c>
      <c r="I663" s="28">
        <v>0</v>
      </c>
      <c r="J663" s="28">
        <v>0</v>
      </c>
      <c r="K663" s="28">
        <v>4.0236293385611512</v>
      </c>
      <c r="L663" s="28">
        <v>0</v>
      </c>
      <c r="M663" s="28">
        <v>0</v>
      </c>
      <c r="N663" s="28">
        <v>0</v>
      </c>
      <c r="O663" s="28">
        <v>0</v>
      </c>
      <c r="P663" s="28">
        <v>0</v>
      </c>
      <c r="Q663" s="28">
        <v>1.6598929039217194</v>
      </c>
      <c r="R663" s="28">
        <v>0</v>
      </c>
      <c r="S663" s="93">
        <v>0</v>
      </c>
      <c r="T663" s="93">
        <f>_xlfn.XLOOKUP(B663,'[3]Nur des jours'!$B:$B,'[3]Nur des jours'!$U:$U,"")</f>
        <v>0</v>
      </c>
      <c r="U663" s="93">
        <v>0</v>
      </c>
      <c r="V663" s="93">
        <v>0</v>
      </c>
      <c r="W663" s="93">
        <v>0</v>
      </c>
      <c r="X663" s="93">
        <v>0</v>
      </c>
      <c r="Y663" s="93">
        <v>0</v>
      </c>
      <c r="Z663" s="93">
        <v>0</v>
      </c>
      <c r="AA663" s="93">
        <v>0</v>
      </c>
      <c r="AB663" s="93">
        <v>0</v>
      </c>
      <c r="AC663" s="93">
        <f>_xlfn.XLOOKUP(B663,'[3]Nur des jours'!$B:$B,'[3]Nur des jours'!$N:$N,"")</f>
        <v>0</v>
      </c>
      <c r="AD663" s="93">
        <v>0</v>
      </c>
      <c r="AE663" s="93">
        <v>0</v>
      </c>
      <c r="AF663" s="93">
        <v>0.94008697810993813</v>
      </c>
      <c r="AG663" s="93"/>
      <c r="AH663" s="93">
        <v>0</v>
      </c>
      <c r="AI663" s="93">
        <v>0</v>
      </c>
      <c r="AJ663" s="93">
        <v>0</v>
      </c>
      <c r="AK663" s="93">
        <v>0</v>
      </c>
      <c r="AL663" s="93">
        <v>0</v>
      </c>
      <c r="AM663" s="49" t="s">
        <v>5559</v>
      </c>
      <c r="AN663" s="49"/>
      <c r="AO663" s="48" t="str" cm="1">
        <f t="array" ref="AO663">IFERROR(_xlfn.IFS(
AQ663="MPR ISSUE","PDH",
AQ663="BSS Hardware Issue","BSS",
AQ663="Sites strategiques, MLL, Pylone, etc.","ENVTECH",
AQ663="AKTIVCO DEFAUT GE &amp; POWER Cabinet","AKTIVCO",
AQ663="AKTIVCO Coupure ENEO &amp; Baisse de tension","AKTIVCO GRID ONLY",
AQ663="Coupure ENEO &amp; Baisse de tension","IHS GRID ONLY",
AQ663="Defaut GE &amp; POWER Cabinet","IHS",
AQ663="Sharing","Partners",
AQ663="Sites strategiques &amp; DataCenter","SST &amp; DC",
AQ663="Exclu","Exclu",
AQ663="SAT","SAT",
AQ663="SPARE-ISSUE","SPARE-ISSUE",
AQ663="Fiber CAmtel","TRANS_FO_CAMTEL",
AQ663="Fiber AOF","Fiber AOF",
AQ663="Projet OCM (HUAWEI)","TRAVAUX-HUAWEI",
AQ663="Projet OCM (NOKIA)","TRAVAUX-NOKIA",
AQ663="ACCESS-ISSUE","ACCESS-ISSUE",
AQ663="Projet OCM (ZTE, NOKIA, autres projets)","TRAVAUX OCM",
AQ663="No root CAuse","No root cause",
AQ663="ODU HS","PDH",
AQ663="IP &amp; VLAN","PDH",
AQ663="Warehouse HUAWEI","SPARE-ISSUE",
AQ663="SPARE-HS","SPARE-ISSUE",
AQ663="Power Telco","BSS",AQ663="no impacts","no impacts"
),"")</f>
        <v>No root cause</v>
      </c>
      <c r="AP663" s="48" t="str" cm="1">
        <f t="array" ref="AP663">IFERROR(_xlfn.IFS(
AQ663="MPR ISSUE","TX ISSUE",
AQ663="BSS Hardware Issue","RAN ISSUE",
AQ663="Sites strategiques, MLL, Pylone, etc.","ENVTECH",
AQ663="AKTIVCO DEFAUT GE &amp; POWER Cabinet","POWER ISSUE",
AQ663="AKTIVCO Coupure ENEO &amp; Baisse de tension","POWER ISSUE",
AQ663="Coupure ENEO &amp; Baisse de tension","POWER ISSUE",
AQ663="Defaut GE &amp; POWER Cabinet","POWER ISSUE",
AQ663="Sharing","POWER ISSUE",
AQ663="Sites strategiques &amp; DataCenter","POWER ISSUE",
AQ663="Exclu","Exclu",
AQ663="SAT","TX ISSUE",
AQ663="SPARE-ISSUE","SPARE-ISSUE",
AQ663="Fiber CAmtel","TX ISSUE",
AQ663="Fiber AOF","TX ISSUE",
AQ663="Projet OCM (HUAWEI)","TRAVAUX-HUAWEI",
AQ663="Projet OCM (NOKIA)","TRAVAUX -NOKIA",
AQ663="ACCESS-ISSUE","ACCESS-ISSUE",
AQ663="Projet OCM (ZTE, NOKIA, autres projets)","TRAVAUX OCM",
AQ663="No root CAuse","No root cause",
AQ663="ODU HS","TX ISSUE",
AQ663="IP &amp; VLAN","TX ISSUE",
AQ663="Warehouse HUAWEI","SPARE-ISSUE",
AQ663="SPARE-HS","SPARE-ISSUE",
AQ663="Power Telco","RAN ISSUE",AQ663="no impacts","no impacts"
),"")</f>
        <v>No root cause</v>
      </c>
      <c r="AQ663" s="127" t="s">
        <v>5344</v>
      </c>
      <c r="AR663" s="48" t="str" cm="1">
        <f t="array" ref="AR663">IFERROR(_xlfn.IFS(
AQ663="MPR ISSUE","ACTIVE",
AQ663="BSS Hardware Issue","ACTIVE",
AQ663="Sites strategiques, MLL, Pylone, etc.","PASSIVE",
AQ663="AKTIVCO DEFAUT GE &amp; POWER Cabinet","PASSIVE",
AQ663="AKTIVCO Coupure ENEO &amp; Baisse de tension","PASSIVE",
AQ663="Coupure ENEO &amp; Baisse de tension","PASSIVE",
AQ663="Defaut GE &amp; POWER Cabinet","PASSIVE",
AQ663="Sharing","PASSIVE",
AQ663="Sites strategiques &amp; DataCenter","PASSIVE",
AQ663="Exclu","Exclu",
AQ663="SAT","ACTIVE",
AQ663="SPARE-ISSUE","SPARE-ISSUE",
AQ663="Fiber CAmtel","ACTIVE",
AQ663="Fiber AOF","ACTIVE",
AQ663="Projet OCM (HUAWEI)","PLANNED WORKS",
AQ663="Projet OCM (NOKIA)","PLANNED WORKS",
AQ663="ACCESS-ISSUE","ACCESS-ISSUE",
AQ663="Projet OCM (ZTE, NOKIA, autres projets)","PLANNED WORKS",
AQ663="No root CAuse","No root cause",
AQ663="ODU HS","ACTIVE",
AQ663="IP &amp; VLAN","ACTIVE",
AQ663="Warehouse HUAWEI","SPARE-ISSUE",
AQ663="SPARE-HS","SPARE-ISSUE",
AQ663="Power Telco","ACTIVE", AQ663="no impacts","no impacts"
),"")</f>
        <v>No root cause</v>
      </c>
      <c r="AS663" s="92" t="s">
        <v>5537</v>
      </c>
      <c r="AT663" s="98" t="s">
        <v>1693</v>
      </c>
      <c r="AV663" s="17" t="s">
        <v>5537</v>
      </c>
      <c r="AW663" s="7" t="s">
        <v>5537</v>
      </c>
      <c r="AX663" s="6" t="s">
        <v>5537</v>
      </c>
      <c r="AY663" s="7"/>
      <c r="AZ663" s="3" t="s">
        <v>5537</v>
      </c>
      <c r="BA663" s="18" t="s">
        <v>5537</v>
      </c>
      <c r="BB663" s="18" t="s">
        <v>5537</v>
      </c>
      <c r="BC663" s="18" t="s">
        <v>5537</v>
      </c>
      <c r="BD663" s="18" t="s">
        <v>5537</v>
      </c>
      <c r="BE663" s="18" t="s">
        <v>5537</v>
      </c>
      <c r="BF663" s="18" t="s">
        <v>5537</v>
      </c>
      <c r="BG663" s="18" t="s">
        <v>5537</v>
      </c>
      <c r="BH663" s="18" t="s">
        <v>5537</v>
      </c>
      <c r="BI663" s="18" t="s">
        <v>5537</v>
      </c>
      <c r="BJ663" s="18" t="s">
        <v>5537</v>
      </c>
      <c r="BK663" s="18" t="s">
        <v>5537</v>
      </c>
      <c r="BL663" s="9" t="s">
        <v>5537</v>
      </c>
      <c r="BM663" s="14" t="s">
        <v>5537</v>
      </c>
      <c r="BN663" s="14" t="s">
        <v>5537</v>
      </c>
      <c r="BO663" s="14" t="str">
        <f>_xlfn.XLOOKUP(B663,'[4]cell downs 18042026 17h'!$B:$B,'[4]cell downs 18042026 17h'!$B:$B,"")</f>
        <v/>
      </c>
      <c r="BP663" s="14" t="str">
        <f>_xlfn.XLOOKUP(B663,'[5]Cells Huawei 19042026 15h'!$B:$B,'[5]Cells Huawei 19042026 15h'!$B:$B,"")</f>
        <v/>
      </c>
      <c r="BQ663" s="9" t="str">
        <f>_xlfn.XLOOKUP(B663,'[6]cells down 19042026 9H40'!$B:$B,'[6]cells down 19042026 9H40'!$B:$B,"")</f>
        <v/>
      </c>
      <c r="BR663" s="9" t="s">
        <v>1693</v>
      </c>
      <c r="BS663" s="9" t="s">
        <v>318</v>
      </c>
      <c r="BT663" s="108"/>
    </row>
    <row r="664" spans="1:72" s="9" customFormat="1" x14ac:dyDescent="0.35">
      <c r="A664" s="1" t="s">
        <v>413</v>
      </c>
      <c r="B664" s="8" t="s">
        <v>414</v>
      </c>
      <c r="C664" s="3" t="str">
        <f>_xlfn.XLOOKUP(B664,'[1]daily break down'!$D:$D,'[1]daily break down'!$E:$E,"")</f>
        <v>SUD-OUEST</v>
      </c>
      <c r="D664" s="1" t="s">
        <v>11</v>
      </c>
      <c r="E664" s="1" t="s">
        <v>12</v>
      </c>
      <c r="F664" s="3" t="s">
        <v>13</v>
      </c>
      <c r="G664" s="1" t="s">
        <v>106</v>
      </c>
      <c r="H664" s="32" t="str">
        <f>_xlfn.XLOOKUP(B664,[2]CALCULATION!$B:$B,[2]CALCULATION!$H:$H,"")</f>
        <v>Huawei</v>
      </c>
      <c r="I664" s="28">
        <v>0</v>
      </c>
      <c r="J664" s="28">
        <v>4.1020680130010589E-3</v>
      </c>
      <c r="K664" s="28">
        <v>0</v>
      </c>
      <c r="L664" s="28">
        <v>0</v>
      </c>
      <c r="M664" s="28">
        <v>0</v>
      </c>
      <c r="N664" s="28">
        <v>7.5620732065758639E-3</v>
      </c>
      <c r="O664" s="28">
        <v>1.5855384624164963E-2</v>
      </c>
      <c r="P664" s="28">
        <v>0</v>
      </c>
      <c r="Q664" s="28">
        <v>7.4728978149888855E-3</v>
      </c>
      <c r="R664" s="28">
        <v>7.4728978149888855E-3</v>
      </c>
      <c r="S664" s="93">
        <v>7.3123821101323217E-3</v>
      </c>
      <c r="T664" s="93">
        <f>_xlfn.XLOOKUP(B664,'[3]Nur des jours'!$B:$B,'[3]Nur des jours'!$U:$U,"")</f>
        <v>2.9886954139593018</v>
      </c>
      <c r="U664" s="93">
        <v>7.66908367648024E-3</v>
      </c>
      <c r="V664" s="93">
        <v>0</v>
      </c>
      <c r="W664" s="93">
        <v>2.9886954139593018</v>
      </c>
      <c r="X664" s="93">
        <v>0</v>
      </c>
      <c r="Y664" s="93">
        <v>0.14945795629977768</v>
      </c>
      <c r="Z664" s="93">
        <v>0</v>
      </c>
      <c r="AA664" s="93">
        <v>0</v>
      </c>
      <c r="AB664" s="93">
        <v>0</v>
      </c>
      <c r="AC664" s="93">
        <f>_xlfn.XLOOKUP(B664,'[3]Nur des jours'!$B:$B,'[3]Nur des jours'!$N:$N,"")</f>
        <v>2.7812912882063041</v>
      </c>
      <c r="AD664" s="93">
        <v>2.7812912882063041</v>
      </c>
      <c r="AE664" s="93">
        <v>0</v>
      </c>
      <c r="AF664" s="93">
        <v>0.903899604203942</v>
      </c>
      <c r="AG664" s="93"/>
      <c r="AH664" s="93">
        <v>0</v>
      </c>
      <c r="AI664" s="93">
        <v>0</v>
      </c>
      <c r="AJ664" s="93">
        <v>0</v>
      </c>
      <c r="AK664" s="93">
        <v>0</v>
      </c>
      <c r="AL664" s="93">
        <v>0</v>
      </c>
      <c r="AM664" s="49" t="s">
        <v>5559</v>
      </c>
      <c r="AN664" s="49"/>
      <c r="AO664" s="48" t="str" cm="1">
        <f t="array" ref="AO664">IFERROR(_xlfn.IFS(
AQ664="MPR ISSUE","PDH",
AQ664="BSS Hardware Issue","BSS",
AQ664="Sites strategiques, MLL, Pylone, etc.","ENVTECH",
AQ664="AKTIVCO DEFAUT GE &amp; POWER Cabinet","AKTIVCO",
AQ664="AKTIVCO Coupure ENEO &amp; Baisse de tension","AKTIVCO GRID ONLY",
AQ664="Coupure ENEO &amp; Baisse de tension","IHS GRID ONLY",
AQ664="Defaut GE &amp; POWER Cabinet","IHS",
AQ664="Sharing","Partners",
AQ664="Sites strategiques &amp; DataCenter","SST &amp; DC",
AQ664="Exclu","Exclu",
AQ664="SAT","SAT",
AQ664="SPARE-ISSUE","SPARE-ISSUE",
AQ664="Fiber CAmtel","TRANS_FO_CAMTEL",
AQ664="Fiber AOF","Fiber AOF",
AQ664="Projet OCM (HUAWEI)","TRAVAUX-HUAWEI",
AQ664="Projet OCM (NOKIA)","TRAVAUX-NOKIA",
AQ664="ACCESS-ISSUE","ACCESS-ISSUE",
AQ664="Projet OCM (ZTE, NOKIA, autres projets)","TRAVAUX OCM",
AQ664="No root CAuse","No root cause",
AQ664="ODU HS","PDH",
AQ664="IP &amp; VLAN","PDH",
AQ664="Warehouse HUAWEI","SPARE-ISSUE",
AQ664="SPARE-HS","SPARE-ISSUE",
AQ664="Power Telco","BSS",AQ664="no impacts","no impacts"
),"")</f>
        <v>No root cause</v>
      </c>
      <c r="AP664" s="48" t="str" cm="1">
        <f t="array" ref="AP664">IFERROR(_xlfn.IFS(
AQ664="MPR ISSUE","TX ISSUE",
AQ664="BSS Hardware Issue","RAN ISSUE",
AQ664="Sites strategiques, MLL, Pylone, etc.","ENVTECH",
AQ664="AKTIVCO DEFAUT GE &amp; POWER Cabinet","POWER ISSUE",
AQ664="AKTIVCO Coupure ENEO &amp; Baisse de tension","POWER ISSUE",
AQ664="Coupure ENEO &amp; Baisse de tension","POWER ISSUE",
AQ664="Defaut GE &amp; POWER Cabinet","POWER ISSUE",
AQ664="Sharing","POWER ISSUE",
AQ664="Sites strategiques &amp; DataCenter","POWER ISSUE",
AQ664="Exclu","Exclu",
AQ664="SAT","TX ISSUE",
AQ664="SPARE-ISSUE","SPARE-ISSUE",
AQ664="Fiber CAmtel","TX ISSUE",
AQ664="Fiber AOF","TX ISSUE",
AQ664="Projet OCM (HUAWEI)","TRAVAUX-HUAWEI",
AQ664="Projet OCM (NOKIA)","TRAVAUX -NOKIA",
AQ664="ACCESS-ISSUE","ACCESS-ISSUE",
AQ664="Projet OCM (ZTE, NOKIA, autres projets)","TRAVAUX OCM",
AQ664="No root CAuse","No root cause",
AQ664="ODU HS","TX ISSUE",
AQ664="IP &amp; VLAN","TX ISSUE",
AQ664="Warehouse HUAWEI","SPARE-ISSUE",
AQ664="SPARE-HS","SPARE-ISSUE",
AQ664="Power Telco","RAN ISSUE",AQ664="no impacts","no impacts"
),"")</f>
        <v>No root cause</v>
      </c>
      <c r="AQ664" s="127" t="s">
        <v>5344</v>
      </c>
      <c r="AR664" s="48" t="str" cm="1">
        <f t="array" ref="AR664">IFERROR(_xlfn.IFS(
AQ664="MPR ISSUE","ACTIVE",
AQ664="BSS Hardware Issue","ACTIVE",
AQ664="Sites strategiques, MLL, Pylone, etc.","PASSIVE",
AQ664="AKTIVCO DEFAUT GE &amp; POWER Cabinet","PASSIVE",
AQ664="AKTIVCO Coupure ENEO &amp; Baisse de tension","PASSIVE",
AQ664="Coupure ENEO &amp; Baisse de tension","PASSIVE",
AQ664="Defaut GE &amp; POWER Cabinet","PASSIVE",
AQ664="Sharing","PASSIVE",
AQ664="Sites strategiques &amp; DataCenter","PASSIVE",
AQ664="Exclu","Exclu",
AQ664="SAT","ACTIVE",
AQ664="SPARE-ISSUE","SPARE-ISSUE",
AQ664="Fiber CAmtel","ACTIVE",
AQ664="Fiber AOF","ACTIVE",
AQ664="Projet OCM (HUAWEI)","PLANNED WORKS",
AQ664="Projet OCM (NOKIA)","PLANNED WORKS",
AQ664="ACCESS-ISSUE","ACCESS-ISSUE",
AQ664="Projet OCM (ZTE, NOKIA, autres projets)","PLANNED WORKS",
AQ664="No root CAuse","No root cause",
AQ664="ODU HS","ACTIVE",
AQ664="IP &amp; VLAN","ACTIVE",
AQ664="Warehouse HUAWEI","SPARE-ISSUE",
AQ664="SPARE-HS","SPARE-ISSUE",
AQ664="Power Telco","ACTIVE", AQ664="no impacts","no impacts"
),"")</f>
        <v>No root cause</v>
      </c>
      <c r="AS664" s="92" t="s">
        <v>5537</v>
      </c>
      <c r="AT664" s="98" t="s">
        <v>414</v>
      </c>
      <c r="AV664" s="17" t="s">
        <v>5537</v>
      </c>
      <c r="AW664" s="7" t="s">
        <v>5537</v>
      </c>
      <c r="AX664" s="6" t="s">
        <v>5537</v>
      </c>
      <c r="AY664" s="7"/>
      <c r="AZ664" s="3" t="s">
        <v>5537</v>
      </c>
      <c r="BA664" s="18" t="s">
        <v>5537</v>
      </c>
      <c r="BB664" s="18" t="s">
        <v>5537</v>
      </c>
      <c r="BC664" s="18" t="s">
        <v>5537</v>
      </c>
      <c r="BD664" s="18" t="s">
        <v>5537</v>
      </c>
      <c r="BE664" s="18" t="s">
        <v>5537</v>
      </c>
      <c r="BF664" s="18" t="s">
        <v>5537</v>
      </c>
      <c r="BG664" s="18" t="s">
        <v>5537</v>
      </c>
      <c r="BH664" s="18" t="s">
        <v>5537</v>
      </c>
      <c r="BI664" s="18" t="s">
        <v>5537</v>
      </c>
      <c r="BJ664" s="18" t="s">
        <v>5537</v>
      </c>
      <c r="BK664" s="18" t="s">
        <v>5537</v>
      </c>
      <c r="BL664" s="9" t="s">
        <v>5537</v>
      </c>
      <c r="BM664" s="14" t="s">
        <v>5537</v>
      </c>
      <c r="BN664" s="14" t="s">
        <v>5537</v>
      </c>
      <c r="BO664" s="14" t="str">
        <f>_xlfn.XLOOKUP(B664,'[4]cell downs 18042026 17h'!$B:$B,'[4]cell downs 18042026 17h'!$B:$B,"")</f>
        <v/>
      </c>
      <c r="BP664" s="14" t="str">
        <f>_xlfn.XLOOKUP(B664,'[5]Cells Huawei 19042026 15h'!$B:$B,'[5]Cells Huawei 19042026 15h'!$B:$B,"")</f>
        <v/>
      </c>
      <c r="BQ664" s="9" t="str">
        <f>_xlfn.XLOOKUP(B664,'[6]cells down 19042026 9H40'!$B:$B,'[6]cells down 19042026 9H40'!$B:$B,"")</f>
        <v/>
      </c>
      <c r="BR664" s="9" t="s">
        <v>414</v>
      </c>
      <c r="BS664" s="9" t="s">
        <v>318</v>
      </c>
      <c r="BT664" s="108"/>
    </row>
    <row r="665" spans="1:72" s="9" customFormat="1" ht="30.5" customHeight="1" x14ac:dyDescent="0.35">
      <c r="A665" s="1" t="s">
        <v>4382</v>
      </c>
      <c r="B665" s="8" t="s">
        <v>4383</v>
      </c>
      <c r="C665" s="3" t="str">
        <f>_xlfn.XLOOKUP(B665,'[1]daily break down'!$D:$D,'[1]daily break down'!$E:$E,"")</f>
        <v>Yaounde</v>
      </c>
      <c r="D665" s="1" t="s">
        <v>21</v>
      </c>
      <c r="E665" s="1" t="s">
        <v>36</v>
      </c>
      <c r="F665" s="3" t="s">
        <v>37</v>
      </c>
      <c r="G665" s="1" t="s">
        <v>38</v>
      </c>
      <c r="H665" s="34" t="str">
        <f>_xlfn.XLOOKUP(B665,[2]CALCULATION!$B:$B,[2]CALCULATION!$H:$H,"")</f>
        <v>ZTE</v>
      </c>
      <c r="I665" s="28">
        <v>15.180505260634709</v>
      </c>
      <c r="J665" s="28">
        <v>0</v>
      </c>
      <c r="K665" s="28">
        <v>5.6799373917410767</v>
      </c>
      <c r="L665" s="28">
        <v>9.2773083585164624</v>
      </c>
      <c r="M665" s="28">
        <v>0</v>
      </c>
      <c r="N665" s="28">
        <v>0</v>
      </c>
      <c r="O665" s="28">
        <v>0</v>
      </c>
      <c r="P665" s="28">
        <v>11.453170078160445</v>
      </c>
      <c r="Q665" s="28">
        <v>23.302742607003335</v>
      </c>
      <c r="R665" s="28">
        <v>0.17221551623277523</v>
      </c>
      <c r="S665" s="93">
        <v>0</v>
      </c>
      <c r="T665" s="93">
        <f>_xlfn.XLOOKUP(B665,'[3]Nur des jours'!$B:$B,'[3]Nur des jours'!$U:$U,"")</f>
        <v>0</v>
      </c>
      <c r="U665" s="93">
        <v>3.0247401072387583</v>
      </c>
      <c r="V665" s="93">
        <v>0</v>
      </c>
      <c r="W665" s="93">
        <v>0</v>
      </c>
      <c r="X665" s="93">
        <v>0</v>
      </c>
      <c r="Y665" s="93">
        <v>0.28475486041554315</v>
      </c>
      <c r="Z665" s="93">
        <v>0</v>
      </c>
      <c r="AA665" s="93">
        <v>0</v>
      </c>
      <c r="AB665" s="93">
        <v>1.7707022455077004</v>
      </c>
      <c r="AC665" s="93">
        <f>_xlfn.XLOOKUP(B665,'[3]Nur des jours'!$B:$B,'[3]Nur des jours'!$N:$N,"")</f>
        <v>11.248994101582898</v>
      </c>
      <c r="AD665" s="93">
        <v>11.248994101582898</v>
      </c>
      <c r="AE665" s="93">
        <v>0</v>
      </c>
      <c r="AF665" s="93">
        <v>0.88560081385029366</v>
      </c>
      <c r="AG665" s="93"/>
      <c r="AH665" s="93">
        <v>0</v>
      </c>
      <c r="AI665" s="93">
        <v>0</v>
      </c>
      <c r="AJ665" s="93">
        <v>0</v>
      </c>
      <c r="AK665" s="93">
        <v>0</v>
      </c>
      <c r="AL665" s="93">
        <v>0</v>
      </c>
      <c r="AM665" s="49" t="s">
        <v>5559</v>
      </c>
      <c r="AN665" s="49"/>
      <c r="AO665" s="48" t="str" cm="1">
        <f t="array" ref="AO665">IFERROR(_xlfn.IFS(
AQ665="MPR ISSUE","PDH",
AQ665="BSS Hardware Issue","BSS",
AQ665="Sites strategiques, MLL, Pylone, etc.","ENVTECH",
AQ665="AKTIVCO DEFAUT GE &amp; POWER Cabinet","AKTIVCO",
AQ665="AKTIVCO Coupure ENEO &amp; Baisse de tension","AKTIVCO GRID ONLY",
AQ665="Coupure ENEO &amp; Baisse de tension","IHS GRID ONLY",
AQ665="Defaut GE &amp; POWER Cabinet","IHS",
AQ665="Sharing","Partners",
AQ665="Sites strategiques &amp; DataCenter","SST &amp; DC",
AQ665="Exclu","Exclu",
AQ665="SAT","SAT",
AQ665="SPARE-ISSUE","SPARE-ISSUE",
AQ665="Fiber CAmtel","TRANS_FO_CAMTEL",
AQ665="Fiber AOF","Fiber AOF",
AQ665="Projet OCM (HUAWEI)","TRAVAUX-HUAWEI",
AQ665="Projet OCM (NOKIA)","TRAVAUX-NOKIA",
AQ665="ACCESS-ISSUE","ACCESS-ISSUE",
AQ665="Projet OCM (ZTE, NOKIA, autres projets)","TRAVAUX OCM",
AQ665="No root CAuse","No root cause",
AQ665="ODU HS","PDH",
AQ665="IP &amp; VLAN","PDH",
AQ665="Warehouse HUAWEI","SPARE-ISSUE",
AQ665="SPARE-HS","SPARE-ISSUE",
AQ665="Power Telco","BSS",AQ665="no impacts","no impacts"
),"")</f>
        <v>No root cause</v>
      </c>
      <c r="AP665" s="48" t="str" cm="1">
        <f t="array" ref="AP665">IFERROR(_xlfn.IFS(
AQ665="MPR ISSUE","TX ISSUE",
AQ665="BSS Hardware Issue","RAN ISSUE",
AQ665="Sites strategiques, MLL, Pylone, etc.","ENVTECH",
AQ665="AKTIVCO DEFAUT GE &amp; POWER Cabinet","POWER ISSUE",
AQ665="AKTIVCO Coupure ENEO &amp; Baisse de tension","POWER ISSUE",
AQ665="Coupure ENEO &amp; Baisse de tension","POWER ISSUE",
AQ665="Defaut GE &amp; POWER Cabinet","POWER ISSUE",
AQ665="Sharing","POWER ISSUE",
AQ665="Sites strategiques &amp; DataCenter","POWER ISSUE",
AQ665="Exclu","Exclu",
AQ665="SAT","TX ISSUE",
AQ665="SPARE-ISSUE","SPARE-ISSUE",
AQ665="Fiber CAmtel","TX ISSUE",
AQ665="Fiber AOF","TX ISSUE",
AQ665="Projet OCM (HUAWEI)","TRAVAUX-HUAWEI",
AQ665="Projet OCM (NOKIA)","TRAVAUX -NOKIA",
AQ665="ACCESS-ISSUE","ACCESS-ISSUE",
AQ665="Projet OCM (ZTE, NOKIA, autres projets)","TRAVAUX OCM",
AQ665="No root CAuse","No root cause",
AQ665="ODU HS","TX ISSUE",
AQ665="IP &amp; VLAN","TX ISSUE",
AQ665="Warehouse HUAWEI","SPARE-ISSUE",
AQ665="SPARE-HS","SPARE-ISSUE",
AQ665="Power Telco","RAN ISSUE",AQ665="no impacts","no impacts"
),"")</f>
        <v>No root cause</v>
      </c>
      <c r="AQ665" s="67" t="s">
        <v>5344</v>
      </c>
      <c r="AR665" s="48" t="str" cm="1">
        <f t="array" ref="AR665">IFERROR(_xlfn.IFS(
AQ665="MPR ISSUE","ACTIVE",
AQ665="BSS Hardware Issue","ACTIVE",
AQ665="Sites strategiques, MLL, Pylone, etc.","PASSIVE",
AQ665="AKTIVCO DEFAUT GE &amp; POWER Cabinet","PASSIVE",
AQ665="AKTIVCO Coupure ENEO &amp; Baisse de tension","PASSIVE",
AQ665="Coupure ENEO &amp; Baisse de tension","PASSIVE",
AQ665="Defaut GE &amp; POWER Cabinet","PASSIVE",
AQ665="Sharing","PASSIVE",
AQ665="Sites strategiques &amp; DataCenter","PASSIVE",
AQ665="Exclu","Exclu",
AQ665="SAT","ACTIVE",
AQ665="SPARE-ISSUE","SPARE-ISSUE",
AQ665="Fiber CAmtel","ACTIVE",
AQ665="Fiber AOF","ACTIVE",
AQ665="Projet OCM (HUAWEI)","PLANNED WORKS",
AQ665="Projet OCM (NOKIA)","PLANNED WORKS",
AQ665="ACCESS-ISSUE","ACCESS-ISSUE",
AQ665="Projet OCM (ZTE, NOKIA, autres projets)","PLANNED WORKS",
AQ665="No root CAuse","No root cause",
AQ665="ODU HS","ACTIVE",
AQ665="IP &amp; VLAN","ACTIVE",
AQ665="Warehouse HUAWEI","SPARE-ISSUE",
AQ665="SPARE-HS","SPARE-ISSUE",
AQ665="Power Telco","ACTIVE", AQ665="no impacts","no impacts"
),"")</f>
        <v>No root cause</v>
      </c>
      <c r="AS665" s="92" t="s">
        <v>5537</v>
      </c>
      <c r="AT665" s="98" t="s">
        <v>4383</v>
      </c>
      <c r="AV665" s="17" t="s">
        <v>5537</v>
      </c>
      <c r="AW665" s="7" t="s">
        <v>5537</v>
      </c>
      <c r="AX665" s="6" t="s">
        <v>5537</v>
      </c>
      <c r="AY665" s="7"/>
      <c r="AZ665" s="3" t="s">
        <v>5537</v>
      </c>
      <c r="BA665" s="18" t="s">
        <v>5537</v>
      </c>
      <c r="BB665" s="18" t="s">
        <v>5537</v>
      </c>
      <c r="BC665" s="18" t="s">
        <v>5537</v>
      </c>
      <c r="BD665" s="18" t="s">
        <v>5537</v>
      </c>
      <c r="BE665" s="18" t="s">
        <v>5537</v>
      </c>
      <c r="BF665" s="18" t="s">
        <v>5537</v>
      </c>
      <c r="BG665" s="18" t="s">
        <v>5537</v>
      </c>
      <c r="BH665" s="18" t="s">
        <v>5537</v>
      </c>
      <c r="BI665" s="18" t="s">
        <v>5537</v>
      </c>
      <c r="BJ665" s="18" t="s">
        <v>5537</v>
      </c>
      <c r="BK665" s="18" t="s">
        <v>5537</v>
      </c>
      <c r="BL665" s="9" t="s">
        <v>5537</v>
      </c>
      <c r="BM665" s="14" t="s">
        <v>5537</v>
      </c>
      <c r="BN665" s="14" t="s">
        <v>5537</v>
      </c>
      <c r="BO665" s="14" t="str">
        <f>_xlfn.XLOOKUP(B665,'[4]cell downs 18042026 17h'!$B:$B,'[4]cell downs 18042026 17h'!$B:$B,"")</f>
        <v/>
      </c>
      <c r="BP665" s="14" t="str">
        <f>_xlfn.XLOOKUP(B665,'[5]Cells Huawei 19042026 15h'!$B:$B,'[5]Cells Huawei 19042026 15h'!$B:$B,"")</f>
        <v/>
      </c>
      <c r="BQ665" s="9" t="str">
        <f>_xlfn.XLOOKUP(B665,'[6]cells down 19042026 9H40'!$B:$B,'[6]cells down 19042026 9H40'!$B:$B,"")</f>
        <v/>
      </c>
      <c r="BR665" s="9" t="s">
        <v>5537</v>
      </c>
      <c r="BS665" s="9" t="s">
        <v>66</v>
      </c>
      <c r="BT665" s="108"/>
    </row>
    <row r="666" spans="1:72" s="9" customFormat="1" x14ac:dyDescent="0.35">
      <c r="A666" s="1" t="s">
        <v>809</v>
      </c>
      <c r="B666" s="8" t="s">
        <v>810</v>
      </c>
      <c r="C666" s="3" t="str">
        <f>_xlfn.XLOOKUP(B666,'[1]daily break down'!$D:$D,'[1]daily break down'!$E:$E,"")</f>
        <v>Douala</v>
      </c>
      <c r="D666" s="1" t="s">
        <v>11</v>
      </c>
      <c r="E666" s="1" t="s">
        <v>12</v>
      </c>
      <c r="F666" s="3" t="s">
        <v>31</v>
      </c>
      <c r="G666" s="1" t="s">
        <v>32</v>
      </c>
      <c r="H666" s="34" t="str">
        <f>_xlfn.XLOOKUP(B666,[2]CALCULATION!$B:$B,[2]CALCULATION!$H:$H,"")</f>
        <v>ZTE</v>
      </c>
      <c r="I666" s="28">
        <v>0</v>
      </c>
      <c r="J666" s="28">
        <v>0</v>
      </c>
      <c r="K666" s="28">
        <v>0</v>
      </c>
      <c r="L666" s="28">
        <v>0</v>
      </c>
      <c r="M666" s="28">
        <v>0</v>
      </c>
      <c r="N666" s="28">
        <v>0</v>
      </c>
      <c r="O666" s="28">
        <v>0</v>
      </c>
      <c r="P666" s="28">
        <v>0</v>
      </c>
      <c r="Q666" s="28">
        <v>0</v>
      </c>
      <c r="R666" s="28">
        <v>0</v>
      </c>
      <c r="S666" s="93">
        <v>0</v>
      </c>
      <c r="T666" s="93">
        <f>_xlfn.XLOOKUP(B666,'[3]Nur des jours'!$B:$B,'[3]Nur des jours'!$U:$U,"")</f>
        <v>0</v>
      </c>
      <c r="U666" s="93">
        <v>0.20351607867980478</v>
      </c>
      <c r="V666" s="93">
        <v>0</v>
      </c>
      <c r="W666" s="93">
        <v>0</v>
      </c>
      <c r="X666" s="93">
        <v>0</v>
      </c>
      <c r="Y666" s="93">
        <v>1.447976503354421</v>
      </c>
      <c r="Z666" s="93">
        <v>0</v>
      </c>
      <c r="AA666" s="93">
        <v>0</v>
      </c>
      <c r="AB666" s="93">
        <v>2.9516162861374355</v>
      </c>
      <c r="AC666" s="93">
        <f>_xlfn.XLOOKUP(B666,'[3]Nur des jours'!$B:$B,'[3]Nur des jours'!$N:$N,"")</f>
        <v>1.5854849571815437</v>
      </c>
      <c r="AD666" s="93">
        <v>1.5854849571815437</v>
      </c>
      <c r="AE666" s="93">
        <v>0</v>
      </c>
      <c r="AF666" s="93">
        <v>0.87094037947339475</v>
      </c>
      <c r="AG666" s="93"/>
      <c r="AH666" s="93">
        <v>0</v>
      </c>
      <c r="AI666" s="93">
        <v>0</v>
      </c>
      <c r="AJ666" s="93">
        <v>0</v>
      </c>
      <c r="AK666" s="93">
        <v>0</v>
      </c>
      <c r="AL666" s="93">
        <v>0</v>
      </c>
      <c r="AM666" s="49" t="s">
        <v>5559</v>
      </c>
      <c r="AN666" s="49"/>
      <c r="AO666" s="48" t="str" cm="1">
        <f t="array" ref="AO666">IFERROR(_xlfn.IFS(
AQ666="MPR ISSUE","PDH",
AQ666="BSS Hardware Issue","BSS",
AQ666="Sites strategiques, MLL, Pylone, etc.","ENVTECH",
AQ666="AKTIVCO DEFAUT GE &amp; POWER Cabinet","AKTIVCO",
AQ666="AKTIVCO Coupure ENEO &amp; Baisse de tension","AKTIVCO GRID ONLY",
AQ666="Coupure ENEO &amp; Baisse de tension","IHS GRID ONLY",
AQ666="Defaut GE &amp; POWER Cabinet","IHS",
AQ666="Sharing","Partners",
AQ666="Sites strategiques &amp; DataCenter","SST &amp; DC",
AQ666="Exclu","Exclu",
AQ666="SAT","SAT",
AQ666="SPARE-ISSUE","SPARE-ISSUE",
AQ666="Fiber CAmtel","TRANS_FO_CAMTEL",
AQ666="Fiber AOF","Fiber AOF",
AQ666="Projet OCM (HUAWEI)","TRAVAUX-HUAWEI",
AQ666="Projet OCM (NOKIA)","TRAVAUX-NOKIA",
AQ666="ACCESS-ISSUE","ACCESS-ISSUE",
AQ666="Projet OCM (ZTE, NOKIA, autres projets)","TRAVAUX OCM",
AQ666="No root CAuse","No root cause",
AQ666="ODU HS","PDH",
AQ666="IP &amp; VLAN","PDH",
AQ666="Warehouse HUAWEI","SPARE-ISSUE",
AQ666="SPARE-HS","SPARE-ISSUE",
AQ666="Power Telco","BSS",AQ666="no impacts","no impacts"
),"")</f>
        <v>No root cause</v>
      </c>
      <c r="AP666" s="48" t="str" cm="1">
        <f t="array" ref="AP666">IFERROR(_xlfn.IFS(
AQ666="MPR ISSUE","TX ISSUE",
AQ666="BSS Hardware Issue","RAN ISSUE",
AQ666="Sites strategiques, MLL, Pylone, etc.","ENVTECH",
AQ666="AKTIVCO DEFAUT GE &amp; POWER Cabinet","POWER ISSUE",
AQ666="AKTIVCO Coupure ENEO &amp; Baisse de tension","POWER ISSUE",
AQ666="Coupure ENEO &amp; Baisse de tension","POWER ISSUE",
AQ666="Defaut GE &amp; POWER Cabinet","POWER ISSUE",
AQ666="Sharing","POWER ISSUE",
AQ666="Sites strategiques &amp; DataCenter","POWER ISSUE",
AQ666="Exclu","Exclu",
AQ666="SAT","TX ISSUE",
AQ666="SPARE-ISSUE","SPARE-ISSUE",
AQ666="Fiber CAmtel","TX ISSUE",
AQ666="Fiber AOF","TX ISSUE",
AQ666="Projet OCM (HUAWEI)","TRAVAUX-HUAWEI",
AQ666="Projet OCM (NOKIA)","TRAVAUX -NOKIA",
AQ666="ACCESS-ISSUE","ACCESS-ISSUE",
AQ666="Projet OCM (ZTE, NOKIA, autres projets)","TRAVAUX OCM",
AQ666="No root CAuse","No root cause",
AQ666="ODU HS","TX ISSUE",
AQ666="IP &amp; VLAN","TX ISSUE",
AQ666="Warehouse HUAWEI","SPARE-ISSUE",
AQ666="SPARE-HS","SPARE-ISSUE",
AQ666="Power Telco","RAN ISSUE",AQ666="no impacts","no impacts"
),"")</f>
        <v>No root cause</v>
      </c>
      <c r="AQ666" s="127" t="s">
        <v>5344</v>
      </c>
      <c r="AR666" s="48" t="str" cm="1">
        <f t="array" ref="AR666">IFERROR(_xlfn.IFS(
AQ666="MPR ISSUE","ACTIVE",
AQ666="BSS Hardware Issue","ACTIVE",
AQ666="Sites strategiques, MLL, Pylone, etc.","PASSIVE",
AQ666="AKTIVCO DEFAUT GE &amp; POWER Cabinet","PASSIVE",
AQ666="AKTIVCO Coupure ENEO &amp; Baisse de tension","PASSIVE",
AQ666="Coupure ENEO &amp; Baisse de tension","PASSIVE",
AQ666="Defaut GE &amp; POWER Cabinet","PASSIVE",
AQ666="Sharing","PASSIVE",
AQ666="Sites strategiques &amp; DataCenter","PASSIVE",
AQ666="Exclu","Exclu",
AQ666="SAT","ACTIVE",
AQ666="SPARE-ISSUE","SPARE-ISSUE",
AQ666="Fiber CAmtel","ACTIVE",
AQ666="Fiber AOF","ACTIVE",
AQ666="Projet OCM (HUAWEI)","PLANNED WORKS",
AQ666="Projet OCM (NOKIA)","PLANNED WORKS",
AQ666="ACCESS-ISSUE","ACCESS-ISSUE",
AQ666="Projet OCM (ZTE, NOKIA, autres projets)","PLANNED WORKS",
AQ666="No root CAuse","No root cause",
AQ666="ODU HS","ACTIVE",
AQ666="IP &amp; VLAN","ACTIVE",
AQ666="Warehouse HUAWEI","SPARE-ISSUE",
AQ666="SPARE-HS","SPARE-ISSUE",
AQ666="Power Telco","ACTIVE", AQ666="no impacts","no impacts"
),"")</f>
        <v>No root cause</v>
      </c>
      <c r="AS666" s="92" t="s">
        <v>5537</v>
      </c>
      <c r="AT666" s="98" t="s">
        <v>810</v>
      </c>
      <c r="AV666" s="17" t="s">
        <v>5537</v>
      </c>
      <c r="AW666" s="7" t="s">
        <v>5537</v>
      </c>
      <c r="AX666" s="6" t="s">
        <v>5537</v>
      </c>
      <c r="AY666" s="7"/>
      <c r="AZ666" s="3" t="s">
        <v>5537</v>
      </c>
      <c r="BA666" s="18" t="s">
        <v>5537</v>
      </c>
      <c r="BB666" s="18" t="s">
        <v>5537</v>
      </c>
      <c r="BC666" s="18" t="s">
        <v>5537</v>
      </c>
      <c r="BD666" s="18" t="s">
        <v>5537</v>
      </c>
      <c r="BE666" s="18" t="s">
        <v>5537</v>
      </c>
      <c r="BF666" s="18" t="s">
        <v>5537</v>
      </c>
      <c r="BG666" s="18" t="s">
        <v>5537</v>
      </c>
      <c r="BH666" s="18" t="s">
        <v>5537</v>
      </c>
      <c r="BI666" s="18" t="s">
        <v>5537</v>
      </c>
      <c r="BJ666" s="18" t="s">
        <v>5537</v>
      </c>
      <c r="BK666" s="18" t="s">
        <v>5537</v>
      </c>
      <c r="BL666" s="9" t="s">
        <v>5537</v>
      </c>
      <c r="BM666" s="14" t="s">
        <v>5537</v>
      </c>
      <c r="BN666" s="14" t="s">
        <v>5537</v>
      </c>
      <c r="BO666" s="14" t="str">
        <f>_xlfn.XLOOKUP(B666,'[4]cell downs 18042026 17h'!$B:$B,'[4]cell downs 18042026 17h'!$B:$B,"")</f>
        <v/>
      </c>
      <c r="BP666" s="14" t="str">
        <f>_xlfn.XLOOKUP(B666,'[5]Cells Huawei 19042026 15h'!$B:$B,'[5]Cells Huawei 19042026 15h'!$B:$B,"")</f>
        <v/>
      </c>
      <c r="BQ666" s="9" t="str">
        <f>_xlfn.XLOOKUP(B666,'[6]cells down 19042026 9H40'!$B:$B,'[6]cells down 19042026 9H40'!$B:$B,"")</f>
        <v/>
      </c>
      <c r="BR666" s="9" t="s">
        <v>810</v>
      </c>
      <c r="BS666" s="9" t="s">
        <v>12</v>
      </c>
      <c r="BT666" s="108"/>
    </row>
    <row r="667" spans="1:72" s="9" customFormat="1" x14ac:dyDescent="0.35">
      <c r="A667" s="1" t="s">
        <v>1674</v>
      </c>
      <c r="B667" s="8" t="s">
        <v>1675</v>
      </c>
      <c r="C667" s="3" t="str">
        <f>_xlfn.XLOOKUP(B667,'[1]daily break down'!$D:$D,'[1]daily break down'!$E:$E,"")</f>
        <v>Douala</v>
      </c>
      <c r="D667" s="1" t="s">
        <v>11</v>
      </c>
      <c r="E667" s="1" t="s">
        <v>12</v>
      </c>
      <c r="F667" s="3" t="s">
        <v>31</v>
      </c>
      <c r="G667" s="1" t="s">
        <v>32</v>
      </c>
      <c r="H667" s="34" t="str">
        <f>_xlfn.XLOOKUP(B667,[2]CALCULATION!$B:$B,[2]CALCULATION!$H:$H,"")</f>
        <v>ZTE</v>
      </c>
      <c r="I667" s="28">
        <v>0</v>
      </c>
      <c r="J667" s="28">
        <v>0</v>
      </c>
      <c r="K667" s="28">
        <v>0</v>
      </c>
      <c r="L667" s="28">
        <v>0</v>
      </c>
      <c r="M667" s="28">
        <v>0</v>
      </c>
      <c r="N667" s="28">
        <v>0</v>
      </c>
      <c r="O667" s="28">
        <v>0</v>
      </c>
      <c r="P667" s="28">
        <v>0</v>
      </c>
      <c r="Q667" s="28">
        <v>0</v>
      </c>
      <c r="R667" s="28">
        <v>0</v>
      </c>
      <c r="S667" s="93">
        <v>0</v>
      </c>
      <c r="T667" s="93">
        <f>_xlfn.XLOOKUP(B667,'[3]Nur des jours'!$B:$B,'[3]Nur des jours'!$U:$U,"")</f>
        <v>0</v>
      </c>
      <c r="U667" s="93">
        <v>0</v>
      </c>
      <c r="V667" s="93">
        <v>2.0331989281831093E-3</v>
      </c>
      <c r="W667" s="93">
        <v>0</v>
      </c>
      <c r="X667" s="93">
        <v>6.9824331612605026E-2</v>
      </c>
      <c r="Y667" s="93">
        <v>0</v>
      </c>
      <c r="Z667" s="93">
        <v>0</v>
      </c>
      <c r="AA667" s="93">
        <v>0</v>
      </c>
      <c r="AB667" s="93">
        <v>0</v>
      </c>
      <c r="AC667" s="93">
        <f>_xlfn.XLOOKUP(B667,'[3]Nur des jours'!$B:$B,'[3]Nur des jours'!$N:$N,"")</f>
        <v>2.0013811484648998</v>
      </c>
      <c r="AD667" s="93">
        <v>2.0013811484648998</v>
      </c>
      <c r="AE667" s="93">
        <v>0</v>
      </c>
      <c r="AF667" s="93">
        <v>0.85381870428869511</v>
      </c>
      <c r="AG667" s="93"/>
      <c r="AH667" s="93">
        <v>0</v>
      </c>
      <c r="AI667" s="93">
        <v>0</v>
      </c>
      <c r="AJ667" s="93">
        <v>0</v>
      </c>
      <c r="AK667" s="93">
        <v>0</v>
      </c>
      <c r="AL667" s="93">
        <v>0</v>
      </c>
      <c r="AM667" s="49" t="s">
        <v>5559</v>
      </c>
      <c r="AN667" s="49"/>
      <c r="AO667" s="48" t="str" cm="1">
        <f t="array" ref="AO667">IFERROR(_xlfn.IFS(
AQ667="MPR ISSUE","PDH",
AQ667="BSS Hardware Issue","BSS",
AQ667="Sites strategiques, MLL, Pylone, etc.","ENVTECH",
AQ667="AKTIVCO DEFAUT GE &amp; POWER Cabinet","AKTIVCO",
AQ667="AKTIVCO Coupure ENEO &amp; Baisse de tension","AKTIVCO GRID ONLY",
AQ667="Coupure ENEO &amp; Baisse de tension","IHS GRID ONLY",
AQ667="Defaut GE &amp; POWER Cabinet","IHS",
AQ667="Sharing","Partners",
AQ667="Sites strategiques &amp; DataCenter","SST &amp; DC",
AQ667="Exclu","Exclu",
AQ667="SAT","SAT",
AQ667="SPARE-ISSUE","SPARE-ISSUE",
AQ667="Fiber CAmtel","TRANS_FO_CAMTEL",
AQ667="Fiber AOF","Fiber AOF",
AQ667="Projet OCM (HUAWEI)","TRAVAUX-HUAWEI",
AQ667="Projet OCM (NOKIA)","TRAVAUX-NOKIA",
AQ667="ACCESS-ISSUE","ACCESS-ISSUE",
AQ667="Projet OCM (ZTE, NOKIA, autres projets)","TRAVAUX OCM",
AQ667="No root CAuse","No root cause",
AQ667="ODU HS","PDH",
AQ667="IP &amp; VLAN","PDH",
AQ667="Warehouse HUAWEI","SPARE-ISSUE",
AQ667="SPARE-HS","SPARE-ISSUE",
AQ667="Power Telco","BSS",AQ667="no impacts","no impacts"
),"")</f>
        <v>No root cause</v>
      </c>
      <c r="AP667" s="48" t="str" cm="1">
        <f t="array" ref="AP667">IFERROR(_xlfn.IFS(
AQ667="MPR ISSUE","TX ISSUE",
AQ667="BSS Hardware Issue","RAN ISSUE",
AQ667="Sites strategiques, MLL, Pylone, etc.","ENVTECH",
AQ667="AKTIVCO DEFAUT GE &amp; POWER Cabinet","POWER ISSUE",
AQ667="AKTIVCO Coupure ENEO &amp; Baisse de tension","POWER ISSUE",
AQ667="Coupure ENEO &amp; Baisse de tension","POWER ISSUE",
AQ667="Defaut GE &amp; POWER Cabinet","POWER ISSUE",
AQ667="Sharing","POWER ISSUE",
AQ667="Sites strategiques &amp; DataCenter","POWER ISSUE",
AQ667="Exclu","Exclu",
AQ667="SAT","TX ISSUE",
AQ667="SPARE-ISSUE","SPARE-ISSUE",
AQ667="Fiber CAmtel","TX ISSUE",
AQ667="Fiber AOF","TX ISSUE",
AQ667="Projet OCM (HUAWEI)","TRAVAUX-HUAWEI",
AQ667="Projet OCM (NOKIA)","TRAVAUX -NOKIA",
AQ667="ACCESS-ISSUE","ACCESS-ISSUE",
AQ667="Projet OCM (ZTE, NOKIA, autres projets)","TRAVAUX OCM",
AQ667="No root CAuse","No root cause",
AQ667="ODU HS","TX ISSUE",
AQ667="IP &amp; VLAN","TX ISSUE",
AQ667="Warehouse HUAWEI","SPARE-ISSUE",
AQ667="SPARE-HS","SPARE-ISSUE",
AQ667="Power Telco","RAN ISSUE",AQ667="no impacts","no impacts"
),"")</f>
        <v>No root cause</v>
      </c>
      <c r="AQ667" s="127" t="s">
        <v>5344</v>
      </c>
      <c r="AR667" s="48" t="str" cm="1">
        <f t="array" ref="AR667">IFERROR(_xlfn.IFS(
AQ667="MPR ISSUE","ACTIVE",
AQ667="BSS Hardware Issue","ACTIVE",
AQ667="Sites strategiques, MLL, Pylone, etc.","PASSIVE",
AQ667="AKTIVCO DEFAUT GE &amp; POWER Cabinet","PASSIVE",
AQ667="AKTIVCO Coupure ENEO &amp; Baisse de tension","PASSIVE",
AQ667="Coupure ENEO &amp; Baisse de tension","PASSIVE",
AQ667="Defaut GE &amp; POWER Cabinet","PASSIVE",
AQ667="Sharing","PASSIVE",
AQ667="Sites strategiques &amp; DataCenter","PASSIVE",
AQ667="Exclu","Exclu",
AQ667="SAT","ACTIVE",
AQ667="SPARE-ISSUE","SPARE-ISSUE",
AQ667="Fiber CAmtel","ACTIVE",
AQ667="Fiber AOF","ACTIVE",
AQ667="Projet OCM (HUAWEI)","PLANNED WORKS",
AQ667="Projet OCM (NOKIA)","PLANNED WORKS",
AQ667="ACCESS-ISSUE","ACCESS-ISSUE",
AQ667="Projet OCM (ZTE, NOKIA, autres projets)","PLANNED WORKS",
AQ667="No root CAuse","No root cause",
AQ667="ODU HS","ACTIVE",
AQ667="IP &amp; VLAN","ACTIVE",
AQ667="Warehouse HUAWEI","SPARE-ISSUE",
AQ667="SPARE-HS","SPARE-ISSUE",
AQ667="Power Telco","ACTIVE", AQ667="no impacts","no impacts"
),"")</f>
        <v>No root cause</v>
      </c>
      <c r="AS667" s="92" t="s">
        <v>5537</v>
      </c>
      <c r="AT667" s="98" t="s">
        <v>1675</v>
      </c>
      <c r="AV667" s="17" t="s">
        <v>5537</v>
      </c>
      <c r="AW667" s="7" t="s">
        <v>5537</v>
      </c>
      <c r="AX667" s="6" t="s">
        <v>5537</v>
      </c>
      <c r="AY667" s="7"/>
      <c r="AZ667" s="3" t="s">
        <v>5537</v>
      </c>
      <c r="BA667" s="18" t="s">
        <v>5537</v>
      </c>
      <c r="BB667" s="18" t="s">
        <v>5537</v>
      </c>
      <c r="BC667" s="18" t="s">
        <v>5537</v>
      </c>
      <c r="BD667" s="18" t="s">
        <v>5537</v>
      </c>
      <c r="BE667" s="18" t="s">
        <v>5537</v>
      </c>
      <c r="BF667" s="18" t="s">
        <v>5537</v>
      </c>
      <c r="BG667" s="18" t="s">
        <v>5537</v>
      </c>
      <c r="BH667" s="18" t="s">
        <v>5537</v>
      </c>
      <c r="BI667" s="18" t="s">
        <v>5537</v>
      </c>
      <c r="BJ667" s="18" t="s">
        <v>5537</v>
      </c>
      <c r="BK667" s="18" t="s">
        <v>5537</v>
      </c>
      <c r="BL667" s="9" t="s">
        <v>5537</v>
      </c>
      <c r="BM667" s="14" t="s">
        <v>5537</v>
      </c>
      <c r="BN667" s="14" t="s">
        <v>5537</v>
      </c>
      <c r="BO667" s="14" t="str">
        <f>_xlfn.XLOOKUP(B667,'[4]cell downs 18042026 17h'!$B:$B,'[4]cell downs 18042026 17h'!$B:$B,"")</f>
        <v/>
      </c>
      <c r="BP667" s="14" t="str">
        <f>_xlfn.XLOOKUP(B667,'[5]Cells Huawei 19042026 15h'!$B:$B,'[5]Cells Huawei 19042026 15h'!$B:$B,"")</f>
        <v/>
      </c>
      <c r="BQ667" s="9" t="str">
        <f>_xlfn.XLOOKUP(B667,'[6]cells down 19042026 9H40'!$B:$B,'[6]cells down 19042026 9H40'!$B:$B,"")</f>
        <v/>
      </c>
      <c r="BR667" s="9" t="s">
        <v>1675</v>
      </c>
      <c r="BS667" s="9" t="s">
        <v>12</v>
      </c>
      <c r="BT667" s="108"/>
    </row>
    <row r="668" spans="1:72" s="9" customFormat="1" x14ac:dyDescent="0.35">
      <c r="A668" s="1" t="s">
        <v>2011</v>
      </c>
      <c r="B668" s="8" t="s">
        <v>2012</v>
      </c>
      <c r="C668" s="3" t="str">
        <f>_xlfn.XLOOKUP(B668,'[1]daily break down'!$D:$D,'[1]daily break down'!$E:$E,"")</f>
        <v>ADAMAOUA</v>
      </c>
      <c r="D668" s="1" t="s">
        <v>11</v>
      </c>
      <c r="E668" s="1" t="s">
        <v>96</v>
      </c>
      <c r="F668" s="3" t="s">
        <v>90</v>
      </c>
      <c r="G668" s="1" t="s">
        <v>2013</v>
      </c>
      <c r="H668" s="33" t="str">
        <f>_xlfn.XLOOKUP(B668,[2]CALCULATION!$B:$B,[2]CALCULATION!$H:$H,"")</f>
        <v>NOKIA</v>
      </c>
      <c r="I668" s="28">
        <v>0</v>
      </c>
      <c r="J668" s="28">
        <v>1.7837142801516962E-3</v>
      </c>
      <c r="K668" s="28">
        <v>0</v>
      </c>
      <c r="L668" s="28">
        <v>0</v>
      </c>
      <c r="M668" s="28">
        <v>0</v>
      </c>
      <c r="N668" s="28">
        <v>0</v>
      </c>
      <c r="O668" s="28">
        <v>0.13175457903312876</v>
      </c>
      <c r="P668" s="28">
        <v>0</v>
      </c>
      <c r="Q668" s="28">
        <v>0</v>
      </c>
      <c r="R668" s="28">
        <v>0</v>
      </c>
      <c r="S668" s="93">
        <v>1.6546092081616361</v>
      </c>
      <c r="T668" s="93">
        <f>_xlfn.XLOOKUP(B668,'[3]Nur des jours'!$B:$B,'[3]Nur des jours'!$U:$U,"")</f>
        <v>0</v>
      </c>
      <c r="U668" s="93">
        <v>0</v>
      </c>
      <c r="V668" s="93">
        <v>0</v>
      </c>
      <c r="W668" s="93">
        <v>0</v>
      </c>
      <c r="X668" s="93">
        <v>0</v>
      </c>
      <c r="Y668" s="93">
        <v>0</v>
      </c>
      <c r="Z668" s="93">
        <v>0.58390938724372499</v>
      </c>
      <c r="AA668" s="93">
        <v>1.6332299921333144</v>
      </c>
      <c r="AB668" s="93">
        <v>1.5421674813499662</v>
      </c>
      <c r="AC668" s="93">
        <f>_xlfn.XLOOKUP(B668,'[3]Nur des jours'!$B:$B,'[3]Nur des jours'!$N:$N,"")</f>
        <v>1.5531158230036537</v>
      </c>
      <c r="AD668" s="93">
        <v>1.5531158230036537</v>
      </c>
      <c r="AE668" s="93">
        <v>1.5409507666230065</v>
      </c>
      <c r="AF668" s="93">
        <v>0.84962751348387389</v>
      </c>
      <c r="AG668" s="93"/>
      <c r="AH668" s="93">
        <v>0</v>
      </c>
      <c r="AI668" s="93">
        <v>0</v>
      </c>
      <c r="AJ668" s="93">
        <v>0</v>
      </c>
      <c r="AK668" s="93">
        <v>0</v>
      </c>
      <c r="AL668" s="93">
        <v>0</v>
      </c>
      <c r="AM668" s="49" t="s">
        <v>5559</v>
      </c>
      <c r="AN668" s="49"/>
      <c r="AO668" s="48" t="str" cm="1">
        <f t="array" ref="AO668">IFERROR(_xlfn.IFS(
AQ668="MPR ISSUE","PDH",
AQ668="BSS Hardware Issue","BSS",
AQ668="Sites strategiques, MLL, Pylone, etc.","ENVTECH",
AQ668="AKTIVCO DEFAUT GE &amp; POWER Cabinet","AKTIVCO",
AQ668="AKTIVCO Coupure ENEO &amp; Baisse de tension","AKTIVCO GRID ONLY",
AQ668="Coupure ENEO &amp; Baisse de tension","IHS GRID ONLY",
AQ668="Defaut GE &amp; POWER Cabinet","IHS",
AQ668="Sharing","Partners",
AQ668="Sites strategiques &amp; DataCenter","SST &amp; DC",
AQ668="Exclu","Exclu",
AQ668="SAT","SAT",
AQ668="SPARE-ISSUE","SPARE-ISSUE",
AQ668="Fiber CAmtel","TRANS_FO_CAMTEL",
AQ668="Fiber AOF","Fiber AOF",
AQ668="Projet OCM (HUAWEI)","TRAVAUX-HUAWEI",
AQ668="Projet OCM (NOKIA)","TRAVAUX-NOKIA",
AQ668="ACCESS-ISSUE","ACCESS-ISSUE",
AQ668="Projet OCM (ZTE, NOKIA, autres projets)","TRAVAUX OCM",
AQ668="No root CAuse","No root cause",
AQ668="ODU HS","PDH",
AQ668="IP &amp; VLAN","PDH",
AQ668="Warehouse HUAWEI","SPARE-ISSUE",
AQ668="SPARE-HS","SPARE-ISSUE",
AQ668="Power Telco","BSS",AQ668="no impacts","no impacts"
),"")</f>
        <v>IHS</v>
      </c>
      <c r="AP668" s="48" t="str" cm="1">
        <f t="array" ref="AP668">IFERROR(_xlfn.IFS(
AQ668="MPR ISSUE","TX ISSUE",
AQ668="BSS Hardware Issue","RAN ISSUE",
AQ668="Sites strategiques, MLL, Pylone, etc.","ENVTECH",
AQ668="AKTIVCO DEFAUT GE &amp; POWER Cabinet","POWER ISSUE",
AQ668="AKTIVCO Coupure ENEO &amp; Baisse de tension","POWER ISSUE",
AQ668="Coupure ENEO &amp; Baisse de tension","POWER ISSUE",
AQ668="Defaut GE &amp; POWER Cabinet","POWER ISSUE",
AQ668="Sharing","POWER ISSUE",
AQ668="Sites strategiques &amp; DataCenter","POWER ISSUE",
AQ668="Exclu","Exclu",
AQ668="SAT","TX ISSUE",
AQ668="SPARE-ISSUE","SPARE-ISSUE",
AQ668="Fiber CAmtel","TX ISSUE",
AQ668="Fiber AOF","TX ISSUE",
AQ668="Projet OCM (HUAWEI)","TRAVAUX-HUAWEI",
AQ668="Projet OCM (NOKIA)","TRAVAUX -NOKIA",
AQ668="ACCESS-ISSUE","ACCESS-ISSUE",
AQ668="Projet OCM (ZTE, NOKIA, autres projets)","TRAVAUX OCM",
AQ668="No root CAuse","No root cause",
AQ668="ODU HS","TX ISSUE",
AQ668="IP &amp; VLAN","TX ISSUE",
AQ668="Warehouse HUAWEI","SPARE-ISSUE",
AQ668="SPARE-HS","SPARE-ISSUE",
AQ668="Power Telco","RAN ISSUE",AQ668="no impacts","no impacts"
),"")</f>
        <v>POWER ISSUE</v>
      </c>
      <c r="AQ668" s="67" t="s">
        <v>5330</v>
      </c>
      <c r="AR668" s="48" t="str" cm="1">
        <f t="array" ref="AR668">IFERROR(_xlfn.IFS(
AQ668="MPR ISSUE","ACTIVE",
AQ668="BSS Hardware Issue","ACTIVE",
AQ668="Sites strategiques, MLL, Pylone, etc.","PASSIVE",
AQ668="AKTIVCO DEFAUT GE &amp; POWER Cabinet","PASSIVE",
AQ668="AKTIVCO Coupure ENEO &amp; Baisse de tension","PASSIVE",
AQ668="Coupure ENEO &amp; Baisse de tension","PASSIVE",
AQ668="Defaut GE &amp; POWER Cabinet","PASSIVE",
AQ668="Sharing","PASSIVE",
AQ668="Sites strategiques &amp; DataCenter","PASSIVE",
AQ668="Exclu","Exclu",
AQ668="SAT","ACTIVE",
AQ668="SPARE-ISSUE","SPARE-ISSUE",
AQ668="Fiber CAmtel","ACTIVE",
AQ668="Fiber AOF","ACTIVE",
AQ668="Projet OCM (HUAWEI)","PLANNED WORKS",
AQ668="Projet OCM (NOKIA)","PLANNED WORKS",
AQ668="ACCESS-ISSUE","ACCESS-ISSUE",
AQ668="Projet OCM (ZTE, NOKIA, autres projets)","PLANNED WORKS",
AQ668="No root CAuse","No root cause",
AQ668="ODU HS","ACTIVE",
AQ668="IP &amp; VLAN","ACTIVE",
AQ668="Warehouse HUAWEI","SPARE-ISSUE",
AQ668="SPARE-HS","SPARE-ISSUE",
AQ668="Power Telco","ACTIVE", AQ668="no impacts","no impacts"
),"")</f>
        <v>PASSIVE</v>
      </c>
      <c r="AS668" s="92" t="s">
        <v>5748</v>
      </c>
      <c r="AT668" s="98" t="s">
        <v>2012</v>
      </c>
      <c r="AV668" s="17" t="s">
        <v>5537</v>
      </c>
      <c r="AW668" s="7" t="s">
        <v>5537</v>
      </c>
      <c r="AX668" s="6" t="s">
        <v>5537</v>
      </c>
      <c r="AY668" s="7"/>
      <c r="AZ668" s="3" t="s">
        <v>5537</v>
      </c>
      <c r="BA668" s="18" t="s">
        <v>5537</v>
      </c>
      <c r="BB668" s="18" t="s">
        <v>5537</v>
      </c>
      <c r="BC668" s="18" t="s">
        <v>5537</v>
      </c>
      <c r="BD668" s="18" t="s">
        <v>5537</v>
      </c>
      <c r="BE668" s="18" t="s">
        <v>5537</v>
      </c>
      <c r="BF668" s="18" t="s">
        <v>5537</v>
      </c>
      <c r="BG668" s="18" t="s">
        <v>5537</v>
      </c>
      <c r="BH668" s="18" t="s">
        <v>5537</v>
      </c>
      <c r="BI668" s="18" t="s">
        <v>5537</v>
      </c>
      <c r="BJ668" s="18" t="s">
        <v>5537</v>
      </c>
      <c r="BK668" s="18" t="s">
        <v>5537</v>
      </c>
      <c r="BL668" s="9" t="s">
        <v>5748</v>
      </c>
      <c r="BM668" s="14" t="s">
        <v>5537</v>
      </c>
      <c r="BN668" s="14" t="s">
        <v>5537</v>
      </c>
      <c r="BO668" s="14" t="str">
        <f>_xlfn.XLOOKUP(B668,'[4]cell downs 18042026 17h'!$B:$B,'[4]cell downs 18042026 17h'!$B:$B,"")</f>
        <v/>
      </c>
      <c r="BP668" s="14" t="str">
        <f>_xlfn.XLOOKUP(B668,'[5]Cells Huawei 19042026 15h'!$B:$B,'[5]Cells Huawei 19042026 15h'!$B:$B,"")</f>
        <v/>
      </c>
      <c r="BQ668" s="9" t="str">
        <f>_xlfn.XLOOKUP(B668,'[6]cells down 19042026 9H40'!$B:$B,'[6]cells down 19042026 9H40'!$B:$B,"")</f>
        <v/>
      </c>
      <c r="BR668" s="9" t="s">
        <v>2012</v>
      </c>
      <c r="BS668" s="9" t="s">
        <v>318</v>
      </c>
      <c r="BT668" s="108"/>
    </row>
    <row r="669" spans="1:72" s="9" customFormat="1" x14ac:dyDescent="0.35">
      <c r="A669" s="1" t="s">
        <v>597</v>
      </c>
      <c r="B669" s="8" t="s">
        <v>598</v>
      </c>
      <c r="C669" s="3" t="str">
        <f>_xlfn.XLOOKUP(B669,'[1]daily break down'!$D:$D,'[1]daily break down'!$E:$E,"")</f>
        <v>Douala</v>
      </c>
      <c r="D669" s="1" t="s">
        <v>11</v>
      </c>
      <c r="E669" s="1" t="s">
        <v>12</v>
      </c>
      <c r="F669" s="3" t="s">
        <v>31</v>
      </c>
      <c r="G669" s="1" t="s">
        <v>32</v>
      </c>
      <c r="H669" s="34" t="str">
        <f>_xlfn.XLOOKUP(B669,[2]CALCULATION!$B:$B,[2]CALCULATION!$H:$H,"")</f>
        <v>ZTE</v>
      </c>
      <c r="I669" s="28">
        <v>0</v>
      </c>
      <c r="J669" s="28">
        <v>4.6710070113259602E-2</v>
      </c>
      <c r="K669" s="28">
        <v>0</v>
      </c>
      <c r="L669" s="28">
        <v>0</v>
      </c>
      <c r="M669" s="28">
        <v>0</v>
      </c>
      <c r="N669" s="28">
        <v>0</v>
      </c>
      <c r="O669" s="28">
        <v>0</v>
      </c>
      <c r="P669" s="28">
        <v>0</v>
      </c>
      <c r="Q669" s="28">
        <v>0</v>
      </c>
      <c r="R669" s="28">
        <v>0</v>
      </c>
      <c r="S669" s="93">
        <v>0</v>
      </c>
      <c r="T669" s="93">
        <f>_xlfn.XLOOKUP(B669,'[3]Nur des jours'!$B:$B,'[3]Nur des jours'!$U:$U,"")</f>
        <v>0</v>
      </c>
      <c r="U669" s="93">
        <v>0</v>
      </c>
      <c r="V669" s="93">
        <v>0</v>
      </c>
      <c r="W669" s="93">
        <v>0</v>
      </c>
      <c r="X669" s="93">
        <v>0.16315529644753757</v>
      </c>
      <c r="Y669" s="93">
        <v>0</v>
      </c>
      <c r="Z669" s="93">
        <v>0</v>
      </c>
      <c r="AA669" s="93">
        <v>0</v>
      </c>
      <c r="AB669" s="93">
        <v>0</v>
      </c>
      <c r="AC669" s="93">
        <f>_xlfn.XLOOKUP(B669,'[3]Nur des jours'!$B:$B,'[3]Nur des jours'!$N:$N,"")</f>
        <v>0.28555743893982627</v>
      </c>
      <c r="AD669" s="93">
        <v>0.28555743893982627</v>
      </c>
      <c r="AE669" s="93">
        <v>0</v>
      </c>
      <c r="AF669" s="93">
        <v>0.82767247947539158</v>
      </c>
      <c r="AG669" s="93"/>
      <c r="AH669" s="93">
        <v>0</v>
      </c>
      <c r="AI669" s="93">
        <v>0</v>
      </c>
      <c r="AJ669" s="93">
        <v>0</v>
      </c>
      <c r="AK669" s="93">
        <v>0</v>
      </c>
      <c r="AL669" s="93">
        <v>0</v>
      </c>
      <c r="AM669" s="49" t="s">
        <v>5559</v>
      </c>
      <c r="AN669" s="49"/>
      <c r="AO669" s="48" t="str" cm="1">
        <f t="array" ref="AO669">IFERROR(_xlfn.IFS(
AQ669="MPR ISSUE","PDH",
AQ669="BSS Hardware Issue","BSS",
AQ669="Sites strategiques, MLL, Pylone, etc.","ENVTECH",
AQ669="AKTIVCO DEFAUT GE &amp; POWER Cabinet","AKTIVCO",
AQ669="AKTIVCO Coupure ENEO &amp; Baisse de tension","AKTIVCO GRID ONLY",
AQ669="Coupure ENEO &amp; Baisse de tension","IHS GRID ONLY",
AQ669="Defaut GE &amp; POWER Cabinet","IHS",
AQ669="Sharing","Partners",
AQ669="Sites strategiques &amp; DataCenter","SST &amp; DC",
AQ669="Exclu","Exclu",
AQ669="SAT","SAT",
AQ669="SPARE-ISSUE","SPARE-ISSUE",
AQ669="Fiber CAmtel","TRANS_FO_CAMTEL",
AQ669="Fiber AOF","Fiber AOF",
AQ669="Projet OCM (HUAWEI)","TRAVAUX-HUAWEI",
AQ669="Projet OCM (NOKIA)","TRAVAUX-NOKIA",
AQ669="ACCESS-ISSUE","ACCESS-ISSUE",
AQ669="Projet OCM (ZTE, NOKIA, autres projets)","TRAVAUX OCM",
AQ669="No root CAuse","No root cause",
AQ669="ODU HS","PDH",
AQ669="IP &amp; VLAN","PDH",
AQ669="Warehouse HUAWEI","SPARE-ISSUE",
AQ669="SPARE-HS","SPARE-ISSUE",
AQ669="Power Telco","BSS",AQ669="no impacts","no impacts"
),"")</f>
        <v>No root cause</v>
      </c>
      <c r="AP669" s="48" t="str" cm="1">
        <f t="array" ref="AP669">IFERROR(_xlfn.IFS(
AQ669="MPR ISSUE","TX ISSUE",
AQ669="BSS Hardware Issue","RAN ISSUE",
AQ669="Sites strategiques, MLL, Pylone, etc.","ENVTECH",
AQ669="AKTIVCO DEFAUT GE &amp; POWER Cabinet","POWER ISSUE",
AQ669="AKTIVCO Coupure ENEO &amp; Baisse de tension","POWER ISSUE",
AQ669="Coupure ENEO &amp; Baisse de tension","POWER ISSUE",
AQ669="Defaut GE &amp; POWER Cabinet","POWER ISSUE",
AQ669="Sharing","POWER ISSUE",
AQ669="Sites strategiques &amp; DataCenter","POWER ISSUE",
AQ669="Exclu","Exclu",
AQ669="SAT","TX ISSUE",
AQ669="SPARE-ISSUE","SPARE-ISSUE",
AQ669="Fiber CAmtel","TX ISSUE",
AQ669="Fiber AOF","TX ISSUE",
AQ669="Projet OCM (HUAWEI)","TRAVAUX-HUAWEI",
AQ669="Projet OCM (NOKIA)","TRAVAUX -NOKIA",
AQ669="ACCESS-ISSUE","ACCESS-ISSUE",
AQ669="Projet OCM (ZTE, NOKIA, autres projets)","TRAVAUX OCM",
AQ669="No root CAuse","No root cause",
AQ669="ODU HS","TX ISSUE",
AQ669="IP &amp; VLAN","TX ISSUE",
AQ669="Warehouse HUAWEI","SPARE-ISSUE",
AQ669="SPARE-HS","SPARE-ISSUE",
AQ669="Power Telco","RAN ISSUE",AQ669="no impacts","no impacts"
),"")</f>
        <v>No root cause</v>
      </c>
      <c r="AQ669" s="127" t="s">
        <v>5344</v>
      </c>
      <c r="AR669" s="48" t="str" cm="1">
        <f t="array" ref="AR669">IFERROR(_xlfn.IFS(
AQ669="MPR ISSUE","ACTIVE",
AQ669="BSS Hardware Issue","ACTIVE",
AQ669="Sites strategiques, MLL, Pylone, etc.","PASSIVE",
AQ669="AKTIVCO DEFAUT GE &amp; POWER Cabinet","PASSIVE",
AQ669="AKTIVCO Coupure ENEO &amp; Baisse de tension","PASSIVE",
AQ669="Coupure ENEO &amp; Baisse de tension","PASSIVE",
AQ669="Defaut GE &amp; POWER Cabinet","PASSIVE",
AQ669="Sharing","PASSIVE",
AQ669="Sites strategiques &amp; DataCenter","PASSIVE",
AQ669="Exclu","Exclu",
AQ669="SAT","ACTIVE",
AQ669="SPARE-ISSUE","SPARE-ISSUE",
AQ669="Fiber CAmtel","ACTIVE",
AQ669="Fiber AOF","ACTIVE",
AQ669="Projet OCM (HUAWEI)","PLANNED WORKS",
AQ669="Projet OCM (NOKIA)","PLANNED WORKS",
AQ669="ACCESS-ISSUE","ACCESS-ISSUE",
AQ669="Projet OCM (ZTE, NOKIA, autres projets)","PLANNED WORKS",
AQ669="No root CAuse","No root cause",
AQ669="ODU HS","ACTIVE",
AQ669="IP &amp; VLAN","ACTIVE",
AQ669="Warehouse HUAWEI","SPARE-ISSUE",
AQ669="SPARE-HS","SPARE-ISSUE",
AQ669="Power Telco","ACTIVE", AQ669="no impacts","no impacts"
),"")</f>
        <v>No root cause</v>
      </c>
      <c r="AS669" s="92" t="s">
        <v>5537</v>
      </c>
      <c r="AT669" s="98" t="s">
        <v>598</v>
      </c>
      <c r="AV669" s="17" t="s">
        <v>5537</v>
      </c>
      <c r="AW669" s="7" t="s">
        <v>5537</v>
      </c>
      <c r="AX669" s="6" t="s">
        <v>5537</v>
      </c>
      <c r="AY669" s="7"/>
      <c r="AZ669" s="3" t="s">
        <v>5537</v>
      </c>
      <c r="BA669" s="18" t="s">
        <v>5537</v>
      </c>
      <c r="BB669" s="18" t="s">
        <v>5537</v>
      </c>
      <c r="BC669" s="18" t="s">
        <v>5537</v>
      </c>
      <c r="BD669" s="18" t="s">
        <v>5537</v>
      </c>
      <c r="BE669" s="18" t="s">
        <v>5537</v>
      </c>
      <c r="BF669" s="18" t="s">
        <v>5537</v>
      </c>
      <c r="BG669" s="18" t="s">
        <v>5537</v>
      </c>
      <c r="BH669" s="18" t="s">
        <v>5537</v>
      </c>
      <c r="BI669" s="18" t="s">
        <v>5537</v>
      </c>
      <c r="BJ669" s="18" t="s">
        <v>5537</v>
      </c>
      <c r="BK669" s="18" t="s">
        <v>5537</v>
      </c>
      <c r="BL669" s="9" t="s">
        <v>5537</v>
      </c>
      <c r="BM669" s="14" t="s">
        <v>5537</v>
      </c>
      <c r="BN669" s="14" t="s">
        <v>5537</v>
      </c>
      <c r="BO669" s="14" t="str">
        <f>_xlfn.XLOOKUP(B669,'[4]cell downs 18042026 17h'!$B:$B,'[4]cell downs 18042026 17h'!$B:$B,"")</f>
        <v/>
      </c>
      <c r="BP669" s="14" t="str">
        <f>_xlfn.XLOOKUP(B669,'[5]Cells Huawei 19042026 15h'!$B:$B,'[5]Cells Huawei 19042026 15h'!$B:$B,"")</f>
        <v/>
      </c>
      <c r="BQ669" s="9" t="str">
        <f>_xlfn.XLOOKUP(B669,'[6]cells down 19042026 9H40'!$B:$B,'[6]cells down 19042026 9H40'!$B:$B,"")</f>
        <v/>
      </c>
      <c r="BR669" s="9" t="s">
        <v>598</v>
      </c>
      <c r="BS669" s="9" t="s">
        <v>5537</v>
      </c>
      <c r="BT669" s="108"/>
    </row>
    <row r="670" spans="1:72" s="9" customFormat="1" x14ac:dyDescent="0.35">
      <c r="A670" s="1" t="s">
        <v>2230</v>
      </c>
      <c r="B670" s="1" t="s">
        <v>2231</v>
      </c>
      <c r="C670" s="3" t="str">
        <f>_xlfn.XLOOKUP(B670,'[1]daily break down'!$D:$D,'[1]daily break down'!$E:$E,"")</f>
        <v>Ngaoundere</v>
      </c>
      <c r="D670" s="1" t="s">
        <v>21</v>
      </c>
      <c r="E670" s="1" t="s">
        <v>122</v>
      </c>
      <c r="F670" s="3" t="s">
        <v>90</v>
      </c>
      <c r="G670" s="1" t="s">
        <v>91</v>
      </c>
      <c r="H670" s="32" t="str">
        <f>_xlfn.XLOOKUP(B670,[2]CALCULATION!$B:$B,[2]CALCULATION!$H:$H,"")</f>
        <v>Huawei</v>
      </c>
      <c r="I670" s="28">
        <v>2.2857436371574593</v>
      </c>
      <c r="J670" s="28">
        <v>17.624624393250635</v>
      </c>
      <c r="K670" s="28">
        <v>21.493142055685393</v>
      </c>
      <c r="L670" s="28">
        <v>0</v>
      </c>
      <c r="M670" s="28">
        <v>0</v>
      </c>
      <c r="N670" s="28">
        <v>0</v>
      </c>
      <c r="O670" s="28">
        <v>0.82635268367990466</v>
      </c>
      <c r="P670" s="28">
        <v>3.2250280367431148</v>
      </c>
      <c r="Q670" s="28">
        <v>0</v>
      </c>
      <c r="R670" s="28">
        <v>2.3044704693907248</v>
      </c>
      <c r="S670" s="93">
        <v>0</v>
      </c>
      <c r="T670" s="93">
        <f>_xlfn.XLOOKUP(B670,'[3]Nur des jours'!$B:$B,'[3]Nur des jours'!$U:$U,"")</f>
        <v>0.24842480588300758</v>
      </c>
      <c r="U670" s="93">
        <v>1.3225780677048109</v>
      </c>
      <c r="V670" s="93">
        <v>0.93414789703024548</v>
      </c>
      <c r="W670" s="93">
        <v>0.24842480588300758</v>
      </c>
      <c r="X670" s="93">
        <v>0.23727788193463517</v>
      </c>
      <c r="Y670" s="93">
        <v>0.51015458019079263</v>
      </c>
      <c r="Z670" s="93">
        <v>0.17155561833503125</v>
      </c>
      <c r="AA670" s="93">
        <v>0.25830543927084493</v>
      </c>
      <c r="AB670" s="93">
        <v>3.1036246586366008</v>
      </c>
      <c r="AC670" s="93">
        <f>_xlfn.XLOOKUP(B670,'[3]Nur des jours'!$B:$B,'[3]Nur des jours'!$N:$N,"")</f>
        <v>0</v>
      </c>
      <c r="AD670" s="93">
        <v>0</v>
      </c>
      <c r="AE670" s="93">
        <v>0</v>
      </c>
      <c r="AF670" s="93">
        <v>0.81422483042407523</v>
      </c>
      <c r="AG670" s="93"/>
      <c r="AH670" s="93">
        <v>0</v>
      </c>
      <c r="AI670" s="93">
        <v>0</v>
      </c>
      <c r="AJ670" s="93">
        <v>0</v>
      </c>
      <c r="AK670" s="93">
        <v>0</v>
      </c>
      <c r="AL670" s="93">
        <v>0</v>
      </c>
      <c r="AM670" s="49" t="s">
        <v>5559</v>
      </c>
      <c r="AN670" s="49"/>
      <c r="AO670" s="48" t="str" cm="1">
        <f t="array" ref="AO670">IFERROR(_xlfn.IFS(
AQ670="MPR ISSUE","PDH",
AQ670="BSS Hardware Issue","BSS",
AQ670="Sites strategiques, MLL, Pylone, etc.","ENVTECH",
AQ670="AKTIVCO DEFAUT GE &amp; POWER Cabinet","AKTIVCO",
AQ670="AKTIVCO Coupure ENEO &amp; Baisse de tension","AKTIVCO GRID ONLY",
AQ670="Coupure ENEO &amp; Baisse de tension","IHS GRID ONLY",
AQ670="Defaut GE &amp; POWER Cabinet","IHS",
AQ670="Sharing","Partners",
AQ670="Sites strategiques &amp; DataCenter","SST &amp; DC",
AQ670="Exclu","Exclu",
AQ670="SAT","SAT",
AQ670="SPARE-ISSUE","SPARE-ISSUE",
AQ670="Fiber CAmtel","TRANS_FO_CAMTEL",
AQ670="Fiber AOF","Fiber AOF",
AQ670="Projet OCM (HUAWEI)","TRAVAUX-HUAWEI",
AQ670="Projet OCM (NOKIA)","TRAVAUX-NOKIA",
AQ670="ACCESS-ISSUE","ACCESS-ISSUE",
AQ670="Projet OCM (ZTE, NOKIA, autres projets)","TRAVAUX OCM",
AQ670="No root CAuse","No root cause",
AQ670="ODU HS","PDH",
AQ670="IP &amp; VLAN","PDH",
AQ670="Warehouse HUAWEI","SPARE-ISSUE",
AQ670="SPARE-HS","SPARE-ISSUE",
AQ670="Power Telco","BSS",AQ670="no impacts","no impacts"
),"")</f>
        <v>No root cause</v>
      </c>
      <c r="AP670" s="48" t="str" cm="1">
        <f t="array" ref="AP670">IFERROR(_xlfn.IFS(
AQ670="MPR ISSUE","TX ISSUE",
AQ670="BSS Hardware Issue","RAN ISSUE",
AQ670="Sites strategiques, MLL, Pylone, etc.","ENVTECH",
AQ670="AKTIVCO DEFAUT GE &amp; POWER Cabinet","POWER ISSUE",
AQ670="AKTIVCO Coupure ENEO &amp; Baisse de tension","POWER ISSUE",
AQ670="Coupure ENEO &amp; Baisse de tension","POWER ISSUE",
AQ670="Defaut GE &amp; POWER Cabinet","POWER ISSUE",
AQ670="Sharing","POWER ISSUE",
AQ670="Sites strategiques &amp; DataCenter","POWER ISSUE",
AQ670="Exclu","Exclu",
AQ670="SAT","TX ISSUE",
AQ670="SPARE-ISSUE","SPARE-ISSUE",
AQ670="Fiber CAmtel","TX ISSUE",
AQ670="Fiber AOF","TX ISSUE",
AQ670="Projet OCM (HUAWEI)","TRAVAUX-HUAWEI",
AQ670="Projet OCM (NOKIA)","TRAVAUX -NOKIA",
AQ670="ACCESS-ISSUE","ACCESS-ISSUE",
AQ670="Projet OCM (ZTE, NOKIA, autres projets)","TRAVAUX OCM",
AQ670="No root CAuse","No root cause",
AQ670="ODU HS","TX ISSUE",
AQ670="IP &amp; VLAN","TX ISSUE",
AQ670="Warehouse HUAWEI","SPARE-ISSUE",
AQ670="SPARE-HS","SPARE-ISSUE",
AQ670="Power Telco","RAN ISSUE",AQ670="no impacts","no impacts"
),"")</f>
        <v>No root cause</v>
      </c>
      <c r="AQ670" s="67" t="s">
        <v>5344</v>
      </c>
      <c r="AR670" s="48" t="str" cm="1">
        <f t="array" ref="AR670">IFERROR(_xlfn.IFS(
AQ670="MPR ISSUE","ACTIVE",
AQ670="BSS Hardware Issue","ACTIVE",
AQ670="Sites strategiques, MLL, Pylone, etc.","PASSIVE",
AQ670="AKTIVCO DEFAUT GE &amp; POWER Cabinet","PASSIVE",
AQ670="AKTIVCO Coupure ENEO &amp; Baisse de tension","PASSIVE",
AQ670="Coupure ENEO &amp; Baisse de tension","PASSIVE",
AQ670="Defaut GE &amp; POWER Cabinet","PASSIVE",
AQ670="Sharing","PASSIVE",
AQ670="Sites strategiques &amp; DataCenter","PASSIVE",
AQ670="Exclu","Exclu",
AQ670="SAT","ACTIVE",
AQ670="SPARE-ISSUE","SPARE-ISSUE",
AQ670="Fiber CAmtel","ACTIVE",
AQ670="Fiber AOF","ACTIVE",
AQ670="Projet OCM (HUAWEI)","PLANNED WORKS",
AQ670="Projet OCM (NOKIA)","PLANNED WORKS",
AQ670="ACCESS-ISSUE","ACCESS-ISSUE",
AQ670="Projet OCM (ZTE, NOKIA, autres projets)","PLANNED WORKS",
AQ670="No root CAuse","No root cause",
AQ670="ODU HS","ACTIVE",
AQ670="IP &amp; VLAN","ACTIVE",
AQ670="Warehouse HUAWEI","SPARE-ISSUE",
AQ670="SPARE-HS","SPARE-ISSUE",
AQ670="Power Telco","ACTIVE", AQ670="no impacts","no impacts"
),"")</f>
        <v>No root cause</v>
      </c>
      <c r="AS670" s="92" t="s">
        <v>5537</v>
      </c>
      <c r="AT670" s="98" t="s">
        <v>2231</v>
      </c>
      <c r="AV670" s="17" t="s">
        <v>5537</v>
      </c>
      <c r="AW670" s="7" t="s">
        <v>5537</v>
      </c>
      <c r="AX670" s="6" t="s">
        <v>5537</v>
      </c>
      <c r="AY670" s="7"/>
      <c r="AZ670" s="3" t="s">
        <v>5537</v>
      </c>
      <c r="BA670" s="18" t="s">
        <v>5537</v>
      </c>
      <c r="BB670" s="18" t="s">
        <v>5537</v>
      </c>
      <c r="BC670" s="18" t="s">
        <v>5537</v>
      </c>
      <c r="BD670" s="18" t="s">
        <v>5537</v>
      </c>
      <c r="BE670" s="18" t="s">
        <v>5537</v>
      </c>
      <c r="BF670" s="18" t="s">
        <v>5537</v>
      </c>
      <c r="BG670" s="18" t="s">
        <v>5537</v>
      </c>
      <c r="BH670" s="18" t="s">
        <v>5537</v>
      </c>
      <c r="BI670" s="18" t="s">
        <v>5537</v>
      </c>
      <c r="BJ670" s="18" t="s">
        <v>5537</v>
      </c>
      <c r="BK670" s="18" t="s">
        <v>5537</v>
      </c>
      <c r="BL670" s="9" t="s">
        <v>5537</v>
      </c>
      <c r="BM670" s="14" t="s">
        <v>5537</v>
      </c>
      <c r="BN670" s="14" t="s">
        <v>5537</v>
      </c>
      <c r="BO670" s="14" t="str">
        <f>_xlfn.XLOOKUP(B670,'[4]cell downs 18042026 17h'!$B:$B,'[4]cell downs 18042026 17h'!$B:$B,"")</f>
        <v/>
      </c>
      <c r="BP670" s="14" t="str">
        <f>_xlfn.XLOOKUP(B670,'[5]Cells Huawei 19042026 15h'!$B:$B,'[5]Cells Huawei 19042026 15h'!$B:$B,"")</f>
        <v/>
      </c>
      <c r="BQ670" s="9" t="str">
        <f>_xlfn.XLOOKUP(B670,'[6]cells down 19042026 9H40'!$B:$B,'[6]cells down 19042026 9H40'!$B:$B,"")</f>
        <v/>
      </c>
      <c r="BR670" s="9" t="s">
        <v>5537</v>
      </c>
      <c r="BS670" s="9" t="s">
        <v>5537</v>
      </c>
      <c r="BT670" s="108"/>
    </row>
    <row r="671" spans="1:72" s="9" customFormat="1" x14ac:dyDescent="0.35">
      <c r="A671" s="1" t="s">
        <v>3193</v>
      </c>
      <c r="B671" s="8" t="s">
        <v>3194</v>
      </c>
      <c r="C671" s="3" t="str">
        <f>_xlfn.XLOOKUP(B671,'[1]daily break down'!$D:$D,'[1]daily break down'!$E:$E,"")</f>
        <v>Douala</v>
      </c>
      <c r="D671" s="1" t="s">
        <v>21</v>
      </c>
      <c r="E671" s="1" t="s">
        <v>36</v>
      </c>
      <c r="F671" s="3" t="s">
        <v>31</v>
      </c>
      <c r="G671" s="1" t="s">
        <v>32</v>
      </c>
      <c r="H671" s="34" t="str">
        <f>_xlfn.XLOOKUP(B671,[2]CALCULATION!$B:$B,[2]CALCULATION!$H:$H,"")</f>
        <v>ZTE</v>
      </c>
      <c r="I671" s="28">
        <v>0</v>
      </c>
      <c r="J671" s="28">
        <v>0</v>
      </c>
      <c r="K671" s="28">
        <v>0</v>
      </c>
      <c r="L671" s="28">
        <v>0</v>
      </c>
      <c r="M671" s="28">
        <v>0</v>
      </c>
      <c r="N671" s="28">
        <v>0</v>
      </c>
      <c r="O671" s="28">
        <v>0</v>
      </c>
      <c r="P671" s="28">
        <v>0</v>
      </c>
      <c r="Q671" s="28">
        <v>0</v>
      </c>
      <c r="R671" s="28">
        <v>0</v>
      </c>
      <c r="S671" s="93">
        <v>0</v>
      </c>
      <c r="T671" s="93">
        <f>_xlfn.XLOOKUP(B671,'[3]Nur des jours'!$B:$B,'[3]Nur des jours'!$U:$U,"")</f>
        <v>0</v>
      </c>
      <c r="U671" s="93">
        <v>0</v>
      </c>
      <c r="V671" s="93">
        <v>0</v>
      </c>
      <c r="W671" s="93">
        <v>0</v>
      </c>
      <c r="X671" s="93">
        <v>0</v>
      </c>
      <c r="Y671" s="93">
        <v>0</v>
      </c>
      <c r="Z671" s="93">
        <v>0</v>
      </c>
      <c r="AA671" s="93">
        <v>0</v>
      </c>
      <c r="AB671" s="93">
        <v>0</v>
      </c>
      <c r="AC671" s="93">
        <f>_xlfn.XLOOKUP(B671,'[3]Nur des jours'!$B:$B,'[3]Nur des jours'!$N:$N,"")</f>
        <v>9.8984684661549086E-3</v>
      </c>
      <c r="AD671" s="93">
        <v>9.8984684661549086E-3</v>
      </c>
      <c r="AE671" s="93">
        <v>0</v>
      </c>
      <c r="AF671" s="93">
        <v>0.7951591317027793</v>
      </c>
      <c r="AG671" s="93"/>
      <c r="AH671" s="93">
        <v>0</v>
      </c>
      <c r="AI671" s="93">
        <v>0</v>
      </c>
      <c r="AJ671" s="93">
        <v>0</v>
      </c>
      <c r="AK671" s="93">
        <v>0</v>
      </c>
      <c r="AL671" s="93">
        <v>0</v>
      </c>
      <c r="AM671" s="49" t="s">
        <v>5559</v>
      </c>
      <c r="AN671" s="49"/>
      <c r="AO671" s="48" t="str" cm="1">
        <f t="array" ref="AO671">IFERROR(_xlfn.IFS(
AQ671="MPR ISSUE","PDH",
AQ671="BSS Hardware Issue","BSS",
AQ671="Sites strategiques, MLL, Pylone, etc.","ENVTECH",
AQ671="AKTIVCO DEFAUT GE &amp; POWER Cabinet","AKTIVCO",
AQ671="AKTIVCO Coupure ENEO &amp; Baisse de tension","AKTIVCO GRID ONLY",
AQ671="Coupure ENEO &amp; Baisse de tension","IHS GRID ONLY",
AQ671="Defaut GE &amp; POWER Cabinet","IHS",
AQ671="Sharing","Partners",
AQ671="Sites strategiques &amp; DataCenter","SST &amp; DC",
AQ671="Exclu","Exclu",
AQ671="SAT","SAT",
AQ671="SPARE-ISSUE","SPARE-ISSUE",
AQ671="Fiber CAmtel","TRANS_FO_CAMTEL",
AQ671="Fiber AOF","Fiber AOF",
AQ671="Projet OCM (HUAWEI)","TRAVAUX-HUAWEI",
AQ671="Projet OCM (NOKIA)","TRAVAUX-NOKIA",
AQ671="ACCESS-ISSUE","ACCESS-ISSUE",
AQ671="Projet OCM (ZTE, NOKIA, autres projets)","TRAVAUX OCM",
AQ671="No root CAuse","No root cause",
AQ671="ODU HS","PDH",
AQ671="IP &amp; VLAN","PDH",
AQ671="Warehouse HUAWEI","SPARE-ISSUE",
AQ671="SPARE-HS","SPARE-ISSUE",
AQ671="Power Telco","BSS",AQ671="no impacts","no impacts"
),"")</f>
        <v>No root cause</v>
      </c>
      <c r="AP671" s="48" t="str" cm="1">
        <f t="array" ref="AP671">IFERROR(_xlfn.IFS(
AQ671="MPR ISSUE","TX ISSUE",
AQ671="BSS Hardware Issue","RAN ISSUE",
AQ671="Sites strategiques, MLL, Pylone, etc.","ENVTECH",
AQ671="AKTIVCO DEFAUT GE &amp; POWER Cabinet","POWER ISSUE",
AQ671="AKTIVCO Coupure ENEO &amp; Baisse de tension","POWER ISSUE",
AQ671="Coupure ENEO &amp; Baisse de tension","POWER ISSUE",
AQ671="Defaut GE &amp; POWER Cabinet","POWER ISSUE",
AQ671="Sharing","POWER ISSUE",
AQ671="Sites strategiques &amp; DataCenter","POWER ISSUE",
AQ671="Exclu","Exclu",
AQ671="SAT","TX ISSUE",
AQ671="SPARE-ISSUE","SPARE-ISSUE",
AQ671="Fiber CAmtel","TX ISSUE",
AQ671="Fiber AOF","TX ISSUE",
AQ671="Projet OCM (HUAWEI)","TRAVAUX-HUAWEI",
AQ671="Projet OCM (NOKIA)","TRAVAUX -NOKIA",
AQ671="ACCESS-ISSUE","ACCESS-ISSUE",
AQ671="Projet OCM (ZTE, NOKIA, autres projets)","TRAVAUX OCM",
AQ671="No root CAuse","No root cause",
AQ671="ODU HS","TX ISSUE",
AQ671="IP &amp; VLAN","TX ISSUE",
AQ671="Warehouse HUAWEI","SPARE-ISSUE",
AQ671="SPARE-HS","SPARE-ISSUE",
AQ671="Power Telco","RAN ISSUE",AQ671="no impacts","no impacts"
),"")</f>
        <v>No root cause</v>
      </c>
      <c r="AQ671" s="67" t="s">
        <v>5344</v>
      </c>
      <c r="AR671" s="48" t="str" cm="1">
        <f t="array" ref="AR671">IFERROR(_xlfn.IFS(
AQ671="MPR ISSUE","ACTIVE",
AQ671="BSS Hardware Issue","ACTIVE",
AQ671="Sites strategiques, MLL, Pylone, etc.","PASSIVE",
AQ671="AKTIVCO DEFAUT GE &amp; POWER Cabinet","PASSIVE",
AQ671="AKTIVCO Coupure ENEO &amp; Baisse de tension","PASSIVE",
AQ671="Coupure ENEO &amp; Baisse de tension","PASSIVE",
AQ671="Defaut GE &amp; POWER Cabinet","PASSIVE",
AQ671="Sharing","PASSIVE",
AQ671="Sites strategiques &amp; DataCenter","PASSIVE",
AQ671="Exclu","Exclu",
AQ671="SAT","ACTIVE",
AQ671="SPARE-ISSUE","SPARE-ISSUE",
AQ671="Fiber CAmtel","ACTIVE",
AQ671="Fiber AOF","ACTIVE",
AQ671="Projet OCM (HUAWEI)","PLANNED WORKS",
AQ671="Projet OCM (NOKIA)","PLANNED WORKS",
AQ671="ACCESS-ISSUE","ACCESS-ISSUE",
AQ671="Projet OCM (ZTE, NOKIA, autres projets)","PLANNED WORKS",
AQ671="No root CAuse","No root cause",
AQ671="ODU HS","ACTIVE",
AQ671="IP &amp; VLAN","ACTIVE",
AQ671="Warehouse HUAWEI","SPARE-ISSUE",
AQ671="SPARE-HS","SPARE-ISSUE",
AQ671="Power Telco","ACTIVE", AQ671="no impacts","no impacts"
),"")</f>
        <v>No root cause</v>
      </c>
      <c r="AS671" s="92" t="s">
        <v>5537</v>
      </c>
      <c r="AT671" s="98" t="s">
        <v>3194</v>
      </c>
      <c r="AV671" s="17" t="s">
        <v>5537</v>
      </c>
      <c r="AW671" s="7" t="s">
        <v>5537</v>
      </c>
      <c r="AX671" s="6" t="s">
        <v>5537</v>
      </c>
      <c r="AY671" s="7"/>
      <c r="AZ671" s="3" t="s">
        <v>5537</v>
      </c>
      <c r="BA671" s="18" t="s">
        <v>5537</v>
      </c>
      <c r="BB671" s="18" t="s">
        <v>5537</v>
      </c>
      <c r="BC671" s="18" t="s">
        <v>5537</v>
      </c>
      <c r="BD671" s="18" t="s">
        <v>5537</v>
      </c>
      <c r="BE671" s="18" t="s">
        <v>5537</v>
      </c>
      <c r="BF671" s="18" t="s">
        <v>5537</v>
      </c>
      <c r="BG671" s="18" t="s">
        <v>5537</v>
      </c>
      <c r="BH671" s="18" t="s">
        <v>5537</v>
      </c>
      <c r="BI671" s="18" t="s">
        <v>5537</v>
      </c>
      <c r="BJ671" s="18" t="s">
        <v>5537</v>
      </c>
      <c r="BK671" s="18" t="s">
        <v>5537</v>
      </c>
      <c r="BL671" s="9" t="s">
        <v>5537</v>
      </c>
      <c r="BM671" s="14" t="s">
        <v>5537</v>
      </c>
      <c r="BN671" s="14" t="s">
        <v>5537</v>
      </c>
      <c r="BO671" s="14" t="str">
        <f>_xlfn.XLOOKUP(B671,'[4]cell downs 18042026 17h'!$B:$B,'[4]cell downs 18042026 17h'!$B:$B,"")</f>
        <v/>
      </c>
      <c r="BP671" s="14" t="str">
        <f>_xlfn.XLOOKUP(B671,'[5]Cells Huawei 19042026 15h'!$B:$B,'[5]Cells Huawei 19042026 15h'!$B:$B,"")</f>
        <v/>
      </c>
      <c r="BQ671" s="9" t="str">
        <f>_xlfn.XLOOKUP(B671,'[6]cells down 19042026 9H40'!$B:$B,'[6]cells down 19042026 9H40'!$B:$B,"")</f>
        <v/>
      </c>
      <c r="BR671" s="9" t="s">
        <v>5537</v>
      </c>
      <c r="BS671" s="9" t="s">
        <v>83</v>
      </c>
      <c r="BT671" s="108"/>
    </row>
    <row r="672" spans="1:72" s="9" customFormat="1" x14ac:dyDescent="0.35">
      <c r="A672" s="1" t="s">
        <v>1807</v>
      </c>
      <c r="B672" s="8" t="s">
        <v>1808</v>
      </c>
      <c r="C672" s="3" t="str">
        <f>_xlfn.XLOOKUP(B672,'[1]daily break down'!$D:$D,'[1]daily break down'!$E:$E,"")</f>
        <v>Ngaoundere</v>
      </c>
      <c r="D672" s="1" t="s">
        <v>18</v>
      </c>
      <c r="E672" s="1"/>
      <c r="F672" s="3" t="s">
        <v>90</v>
      </c>
      <c r="G672" s="1" t="s">
        <v>91</v>
      </c>
      <c r="H672" s="32" t="str">
        <f>_xlfn.XLOOKUP(B672,[2]CALCULATION!$B:$B,[2]CALCULATION!$H:$H,"")</f>
        <v>Huawei</v>
      </c>
      <c r="I672" s="28">
        <v>5.8223504921054809</v>
      </c>
      <c r="J672" s="28">
        <v>3.4373546441117133</v>
      </c>
      <c r="K672" s="28">
        <v>0.18548481450091747</v>
      </c>
      <c r="L672" s="28">
        <v>0</v>
      </c>
      <c r="M672" s="28">
        <v>0</v>
      </c>
      <c r="N672" s="28">
        <v>0</v>
      </c>
      <c r="O672" s="28">
        <v>0.87561316999255212</v>
      </c>
      <c r="P672" s="28">
        <v>3.7206648631835471</v>
      </c>
      <c r="Q672" s="28">
        <v>0</v>
      </c>
      <c r="R672" s="28">
        <v>5.7375090245496283</v>
      </c>
      <c r="S672" s="93">
        <v>5.7100430039408394</v>
      </c>
      <c r="T672" s="93">
        <f>_xlfn.XLOOKUP(B672,'[3]Nur des jours'!$B:$B,'[3]Nur des jours'!$U:$U,"")</f>
        <v>0.18976523329709244</v>
      </c>
      <c r="U672" s="93">
        <v>1.2705353091746499</v>
      </c>
      <c r="V672" s="93">
        <v>0.88524411228394595</v>
      </c>
      <c r="W672" s="93">
        <v>0.18976523329709247</v>
      </c>
      <c r="X672" s="93">
        <v>0.20314154203513937</v>
      </c>
      <c r="Y672" s="93">
        <v>0.40130709721972541</v>
      </c>
      <c r="Z672" s="93">
        <v>0.14981465786612563</v>
      </c>
      <c r="AA672" s="93">
        <v>0.2468731540693942</v>
      </c>
      <c r="AB672" s="93">
        <v>2.8360806487973451</v>
      </c>
      <c r="AC672" s="93">
        <f>_xlfn.XLOOKUP(B672,'[3]Nur des jours'!$B:$B,'[3]Nur des jours'!$N:$N,"")</f>
        <v>0</v>
      </c>
      <c r="AD672" s="93">
        <v>0</v>
      </c>
      <c r="AE672" s="93">
        <v>1.8689021867232822</v>
      </c>
      <c r="AF672" s="93">
        <v>0.78344148524824997</v>
      </c>
      <c r="AG672" s="93"/>
      <c r="AH672" s="93">
        <v>0</v>
      </c>
      <c r="AI672" s="93">
        <v>0</v>
      </c>
      <c r="AJ672" s="93">
        <v>0</v>
      </c>
      <c r="AK672" s="93">
        <v>0</v>
      </c>
      <c r="AL672" s="93">
        <v>0</v>
      </c>
      <c r="AM672" s="49" t="s">
        <v>5559</v>
      </c>
      <c r="AN672" s="49"/>
      <c r="AO672" s="48" t="str" cm="1">
        <f t="array" ref="AO672">IFERROR(_xlfn.IFS(
AQ672="MPR ISSUE","PDH",
AQ672="BSS Hardware Issue","BSS",
AQ672="Sites strategiques, MLL, Pylone, etc.","ENVTECH",
AQ672="AKTIVCO DEFAUT GE &amp; POWER Cabinet","AKTIVCO",
AQ672="AKTIVCO Coupure ENEO &amp; Baisse de tension","AKTIVCO GRID ONLY",
AQ672="Coupure ENEO &amp; Baisse de tension","IHS GRID ONLY",
AQ672="Defaut GE &amp; POWER Cabinet","IHS",
AQ672="Sharing","Partners",
AQ672="Sites strategiques &amp; DataCenter","SST &amp; DC",
AQ672="Exclu","Exclu",
AQ672="SAT","SAT",
AQ672="SPARE-ISSUE","SPARE-ISSUE",
AQ672="Fiber CAmtel","TRANS_FO_CAMTEL",
AQ672="Fiber AOF","Fiber AOF",
AQ672="Projet OCM (HUAWEI)","TRAVAUX-HUAWEI",
AQ672="Projet OCM (NOKIA)","TRAVAUX-NOKIA",
AQ672="ACCESS-ISSUE","ACCESS-ISSUE",
AQ672="Projet OCM (ZTE, NOKIA, autres projets)","TRAVAUX OCM",
AQ672="No root CAuse","No root cause",
AQ672="ODU HS","PDH",
AQ672="IP &amp; VLAN","PDH",
AQ672="Warehouse HUAWEI","SPARE-ISSUE",
AQ672="SPARE-HS","SPARE-ISSUE",
AQ672="Power Telco","BSS",AQ672="no impacts","no impacts"
),"")</f>
        <v>No root cause</v>
      </c>
      <c r="AP672" s="48" t="str" cm="1">
        <f t="array" ref="AP672">IFERROR(_xlfn.IFS(
AQ672="MPR ISSUE","TX ISSUE",
AQ672="BSS Hardware Issue","RAN ISSUE",
AQ672="Sites strategiques, MLL, Pylone, etc.","ENVTECH",
AQ672="AKTIVCO DEFAUT GE &amp; POWER Cabinet","POWER ISSUE",
AQ672="AKTIVCO Coupure ENEO &amp; Baisse de tension","POWER ISSUE",
AQ672="Coupure ENEO &amp; Baisse de tension","POWER ISSUE",
AQ672="Defaut GE &amp; POWER Cabinet","POWER ISSUE",
AQ672="Sharing","POWER ISSUE",
AQ672="Sites strategiques &amp; DataCenter","POWER ISSUE",
AQ672="Exclu","Exclu",
AQ672="SAT","TX ISSUE",
AQ672="SPARE-ISSUE","SPARE-ISSUE",
AQ672="Fiber CAmtel","TX ISSUE",
AQ672="Fiber AOF","TX ISSUE",
AQ672="Projet OCM (HUAWEI)","TRAVAUX-HUAWEI",
AQ672="Projet OCM (NOKIA)","TRAVAUX -NOKIA",
AQ672="ACCESS-ISSUE","ACCESS-ISSUE",
AQ672="Projet OCM (ZTE, NOKIA, autres projets)","TRAVAUX OCM",
AQ672="No root CAuse","No root cause",
AQ672="ODU HS","TX ISSUE",
AQ672="IP &amp; VLAN","TX ISSUE",
AQ672="Warehouse HUAWEI","SPARE-ISSUE",
AQ672="SPARE-HS","SPARE-ISSUE",
AQ672="Power Telco","RAN ISSUE",AQ672="no impacts","no impacts"
),"")</f>
        <v>No root cause</v>
      </c>
      <c r="AQ672" s="67" t="s">
        <v>5344</v>
      </c>
      <c r="AR672" s="48" t="str" cm="1">
        <f t="array" ref="AR672">IFERROR(_xlfn.IFS(
AQ672="MPR ISSUE","ACTIVE",
AQ672="BSS Hardware Issue","ACTIVE",
AQ672="Sites strategiques, MLL, Pylone, etc.","PASSIVE",
AQ672="AKTIVCO DEFAUT GE &amp; POWER Cabinet","PASSIVE",
AQ672="AKTIVCO Coupure ENEO &amp; Baisse de tension","PASSIVE",
AQ672="Coupure ENEO &amp; Baisse de tension","PASSIVE",
AQ672="Defaut GE &amp; POWER Cabinet","PASSIVE",
AQ672="Sharing","PASSIVE",
AQ672="Sites strategiques &amp; DataCenter","PASSIVE",
AQ672="Exclu","Exclu",
AQ672="SAT","ACTIVE",
AQ672="SPARE-ISSUE","SPARE-ISSUE",
AQ672="Fiber CAmtel","ACTIVE",
AQ672="Fiber AOF","ACTIVE",
AQ672="Projet OCM (HUAWEI)","PLANNED WORKS",
AQ672="Projet OCM (NOKIA)","PLANNED WORKS",
AQ672="ACCESS-ISSUE","ACCESS-ISSUE",
AQ672="Projet OCM (ZTE, NOKIA, autres projets)","PLANNED WORKS",
AQ672="No root CAuse","No root cause",
AQ672="ODU HS","ACTIVE",
AQ672="IP &amp; VLAN","ACTIVE",
AQ672="Warehouse HUAWEI","SPARE-ISSUE",
AQ672="SPARE-HS","SPARE-ISSUE",
AQ672="Power Telco","ACTIVE", AQ672="no impacts","no impacts"
),"")</f>
        <v>No root cause</v>
      </c>
      <c r="AS672" s="92" t="s">
        <v>5537</v>
      </c>
      <c r="AT672" s="98" t="s">
        <v>1808</v>
      </c>
      <c r="AV672" s="17" t="s">
        <v>5537</v>
      </c>
      <c r="AW672" s="7" t="s">
        <v>5537</v>
      </c>
      <c r="AX672" s="6" t="s">
        <v>5537</v>
      </c>
      <c r="AY672" s="7"/>
      <c r="AZ672" s="3" t="s">
        <v>5537</v>
      </c>
      <c r="BA672" s="18" t="s">
        <v>5537</v>
      </c>
      <c r="BB672" s="18" t="s">
        <v>5537</v>
      </c>
      <c r="BC672" s="18" t="s">
        <v>5537</v>
      </c>
      <c r="BD672" s="18" t="s">
        <v>5537</v>
      </c>
      <c r="BE672" s="18" t="s">
        <v>5537</v>
      </c>
      <c r="BF672" s="18" t="s">
        <v>5537</v>
      </c>
      <c r="BG672" s="18" t="s">
        <v>5537</v>
      </c>
      <c r="BH672" s="18" t="s">
        <v>5537</v>
      </c>
      <c r="BI672" s="18" t="s">
        <v>5537</v>
      </c>
      <c r="BJ672" s="18" t="s">
        <v>5537</v>
      </c>
      <c r="BK672" s="18" t="s">
        <v>5537</v>
      </c>
      <c r="BL672" s="9" t="s">
        <v>5537</v>
      </c>
      <c r="BM672" s="14" t="s">
        <v>5537</v>
      </c>
      <c r="BN672" s="14" t="s">
        <v>5537</v>
      </c>
      <c r="BO672" s="14" t="str">
        <f>_xlfn.XLOOKUP(B672,'[4]cell downs 18042026 17h'!$B:$B,'[4]cell downs 18042026 17h'!$B:$B,"")</f>
        <v/>
      </c>
      <c r="BP672" s="14" t="str">
        <f>_xlfn.XLOOKUP(B672,'[5]Cells Huawei 19042026 15h'!$B:$B,'[5]Cells Huawei 19042026 15h'!$B:$B,"")</f>
        <v/>
      </c>
      <c r="BQ672" s="9" t="str">
        <f>_xlfn.XLOOKUP(B672,'[6]cells down 19042026 9H40'!$B:$B,'[6]cells down 19042026 9H40'!$B:$B,"")</f>
        <v/>
      </c>
      <c r="BR672" s="9" t="s">
        <v>5537</v>
      </c>
      <c r="BS672" s="9" t="s">
        <v>1129</v>
      </c>
      <c r="BT672" s="108"/>
    </row>
    <row r="673" spans="1:72" s="9" customFormat="1" x14ac:dyDescent="0.35">
      <c r="A673" s="1" t="s">
        <v>4898</v>
      </c>
      <c r="B673" s="8" t="s">
        <v>4899</v>
      </c>
      <c r="C673" s="3" t="str">
        <f>_xlfn.XLOOKUP(B673,'[1]daily break down'!$D:$D,'[1]daily break down'!$E:$E,"")</f>
        <v>Douala</v>
      </c>
      <c r="D673" s="1"/>
      <c r="E673" s="1"/>
      <c r="F673" s="3" t="s">
        <v>31</v>
      </c>
      <c r="G673" s="1" t="s">
        <v>32</v>
      </c>
      <c r="H673" s="34" t="str">
        <f>_xlfn.XLOOKUP(B673,[2]CALCULATION!$B:$B,[2]CALCULATION!$H:$H,"")</f>
        <v>ZTE</v>
      </c>
      <c r="I673" s="28">
        <v>0</v>
      </c>
      <c r="J673" s="28">
        <v>0</v>
      </c>
      <c r="K673" s="28">
        <v>0</v>
      </c>
      <c r="L673" s="28">
        <v>0</v>
      </c>
      <c r="M673" s="28">
        <v>0</v>
      </c>
      <c r="N673" s="28">
        <v>0</v>
      </c>
      <c r="O673" s="28">
        <v>0</v>
      </c>
      <c r="P673" s="28">
        <v>0</v>
      </c>
      <c r="Q673" s="28">
        <v>0</v>
      </c>
      <c r="R673" s="28">
        <v>0</v>
      </c>
      <c r="S673" s="93">
        <v>0.14239526528608842</v>
      </c>
      <c r="T673" s="93">
        <f>_xlfn.XLOOKUP(B673,'[3]Nur des jours'!$B:$B,'[3]Nur des jours'!$U:$U,"")</f>
        <v>0</v>
      </c>
      <c r="U673" s="93">
        <v>0</v>
      </c>
      <c r="V673" s="93">
        <v>0</v>
      </c>
      <c r="W673" s="93">
        <v>0</v>
      </c>
      <c r="X673" s="93">
        <v>0</v>
      </c>
      <c r="Y673" s="93">
        <v>0</v>
      </c>
      <c r="Z673" s="93">
        <v>0</v>
      </c>
      <c r="AA673" s="93">
        <v>0</v>
      </c>
      <c r="AB673" s="93">
        <v>0</v>
      </c>
      <c r="AC673" s="93">
        <f>_xlfn.XLOOKUP(B673,'[3]Nur des jours'!$B:$B,'[3]Nur des jours'!$N:$N,"")</f>
        <v>0</v>
      </c>
      <c r="AD673" s="93">
        <v>0</v>
      </c>
      <c r="AE673" s="93">
        <v>0</v>
      </c>
      <c r="AF673" s="93">
        <v>0.78303127844694997</v>
      </c>
      <c r="AG673" s="93"/>
      <c r="AH673" s="93">
        <v>0</v>
      </c>
      <c r="AI673" s="93">
        <v>0</v>
      </c>
      <c r="AJ673" s="93">
        <v>0</v>
      </c>
      <c r="AK673" s="93">
        <v>0</v>
      </c>
      <c r="AL673" s="93">
        <v>0</v>
      </c>
      <c r="AM673" s="49" t="s">
        <v>5559</v>
      </c>
      <c r="AN673" s="49"/>
      <c r="AO673" s="48" t="str" cm="1">
        <f t="array" ref="AO673">IFERROR(_xlfn.IFS(
AQ673="MPR ISSUE","PDH",
AQ673="BSS Hardware Issue","BSS",
AQ673="Sites strategiques, MLL, Pylone, etc.","ENVTECH",
AQ673="AKTIVCO DEFAUT GE &amp; POWER Cabinet","AKTIVCO",
AQ673="AKTIVCO Coupure ENEO &amp; Baisse de tension","AKTIVCO GRID ONLY",
AQ673="Coupure ENEO &amp; Baisse de tension","IHS GRID ONLY",
AQ673="Defaut GE &amp; POWER Cabinet","IHS",
AQ673="Sharing","Partners",
AQ673="Sites strategiques &amp; DataCenter","SST &amp; DC",
AQ673="Exclu","Exclu",
AQ673="SAT","SAT",
AQ673="SPARE-ISSUE","SPARE-ISSUE",
AQ673="Fiber CAmtel","TRANS_FO_CAMTEL",
AQ673="Fiber AOF","Fiber AOF",
AQ673="Projet OCM (HUAWEI)","TRAVAUX-HUAWEI",
AQ673="Projet OCM (NOKIA)","TRAVAUX-NOKIA",
AQ673="ACCESS-ISSUE","ACCESS-ISSUE",
AQ673="Projet OCM (ZTE, NOKIA, autres projets)","TRAVAUX OCM",
AQ673="No root CAuse","No root cause",
AQ673="ODU HS","PDH",
AQ673="IP &amp; VLAN","PDH",
AQ673="Warehouse HUAWEI","SPARE-ISSUE",
AQ673="SPARE-HS","SPARE-ISSUE",
AQ673="Power Telco","BSS",AQ673="no impacts","no impacts"
),"")</f>
        <v>No root cause</v>
      </c>
      <c r="AP673" s="48" t="str" cm="1">
        <f t="array" ref="AP673">IFERROR(_xlfn.IFS(
AQ673="MPR ISSUE","TX ISSUE",
AQ673="BSS Hardware Issue","RAN ISSUE",
AQ673="Sites strategiques, MLL, Pylone, etc.","ENVTECH",
AQ673="AKTIVCO DEFAUT GE &amp; POWER Cabinet","POWER ISSUE",
AQ673="AKTIVCO Coupure ENEO &amp; Baisse de tension","POWER ISSUE",
AQ673="Coupure ENEO &amp; Baisse de tension","POWER ISSUE",
AQ673="Defaut GE &amp; POWER Cabinet","POWER ISSUE",
AQ673="Sharing","POWER ISSUE",
AQ673="Sites strategiques &amp; DataCenter","POWER ISSUE",
AQ673="Exclu","Exclu",
AQ673="SAT","TX ISSUE",
AQ673="SPARE-ISSUE","SPARE-ISSUE",
AQ673="Fiber CAmtel","TX ISSUE",
AQ673="Fiber AOF","TX ISSUE",
AQ673="Projet OCM (HUAWEI)","TRAVAUX-HUAWEI",
AQ673="Projet OCM (NOKIA)","TRAVAUX -NOKIA",
AQ673="ACCESS-ISSUE","ACCESS-ISSUE",
AQ673="Projet OCM (ZTE, NOKIA, autres projets)","TRAVAUX OCM",
AQ673="No root CAuse","No root cause",
AQ673="ODU HS","TX ISSUE",
AQ673="IP &amp; VLAN","TX ISSUE",
AQ673="Warehouse HUAWEI","SPARE-ISSUE",
AQ673="SPARE-HS","SPARE-ISSUE",
AQ673="Power Telco","RAN ISSUE",AQ673="no impacts","no impacts"
),"")</f>
        <v>No root cause</v>
      </c>
      <c r="AQ673" s="67" t="s">
        <v>5344</v>
      </c>
      <c r="AR673" s="48" t="str" cm="1">
        <f t="array" ref="AR673">IFERROR(_xlfn.IFS(
AQ673="MPR ISSUE","ACTIVE",
AQ673="BSS Hardware Issue","ACTIVE",
AQ673="Sites strategiques, MLL, Pylone, etc.","PASSIVE",
AQ673="AKTIVCO DEFAUT GE &amp; POWER Cabinet","PASSIVE",
AQ673="AKTIVCO Coupure ENEO &amp; Baisse de tension","PASSIVE",
AQ673="Coupure ENEO &amp; Baisse de tension","PASSIVE",
AQ673="Defaut GE &amp; POWER Cabinet","PASSIVE",
AQ673="Sharing","PASSIVE",
AQ673="Sites strategiques &amp; DataCenter","PASSIVE",
AQ673="Exclu","Exclu",
AQ673="SAT","ACTIVE",
AQ673="SPARE-ISSUE","SPARE-ISSUE",
AQ673="Fiber CAmtel","ACTIVE",
AQ673="Fiber AOF","ACTIVE",
AQ673="Projet OCM (HUAWEI)","PLANNED WORKS",
AQ673="Projet OCM (NOKIA)","PLANNED WORKS",
AQ673="ACCESS-ISSUE","ACCESS-ISSUE",
AQ673="Projet OCM (ZTE, NOKIA, autres projets)","PLANNED WORKS",
AQ673="No root CAuse","No root cause",
AQ673="ODU HS","ACTIVE",
AQ673="IP &amp; VLAN","ACTIVE",
AQ673="Warehouse HUAWEI","SPARE-ISSUE",
AQ673="SPARE-HS","SPARE-ISSUE",
AQ673="Power Telco","ACTIVE", AQ673="no impacts","no impacts"
),"")</f>
        <v>No root cause</v>
      </c>
      <c r="AS673" s="92" t="s">
        <v>5537</v>
      </c>
      <c r="AT673" s="98" t="s">
        <v>4899</v>
      </c>
      <c r="AV673" s="17" t="s">
        <v>5537</v>
      </c>
      <c r="AW673" s="7" t="s">
        <v>5537</v>
      </c>
      <c r="AX673" s="6" t="s">
        <v>5537</v>
      </c>
      <c r="AY673" s="7"/>
      <c r="AZ673" s="3" t="s">
        <v>5537</v>
      </c>
      <c r="BA673" s="18" t="s">
        <v>5537</v>
      </c>
      <c r="BB673" s="18" t="s">
        <v>5537</v>
      </c>
      <c r="BC673" s="18" t="s">
        <v>5537</v>
      </c>
      <c r="BD673" s="18" t="s">
        <v>5537</v>
      </c>
      <c r="BE673" s="18" t="s">
        <v>5537</v>
      </c>
      <c r="BF673" s="18" t="s">
        <v>5537</v>
      </c>
      <c r="BG673" s="18" t="s">
        <v>5537</v>
      </c>
      <c r="BH673" s="18" t="s">
        <v>5537</v>
      </c>
      <c r="BI673" s="18" t="s">
        <v>5537</v>
      </c>
      <c r="BJ673" s="18" t="s">
        <v>5537</v>
      </c>
      <c r="BK673" s="18" t="s">
        <v>5537</v>
      </c>
      <c r="BL673" s="9" t="s">
        <v>5537</v>
      </c>
      <c r="BM673" s="14" t="s">
        <v>5537</v>
      </c>
      <c r="BN673" s="14" t="s">
        <v>5537</v>
      </c>
      <c r="BO673" s="14" t="str">
        <f>_xlfn.XLOOKUP(B673,'[4]cell downs 18042026 17h'!$B:$B,'[4]cell downs 18042026 17h'!$B:$B,"")</f>
        <v/>
      </c>
      <c r="BP673" s="14" t="str">
        <f>_xlfn.XLOOKUP(B673,'[5]Cells Huawei 19042026 15h'!$B:$B,'[5]Cells Huawei 19042026 15h'!$B:$B,"")</f>
        <v/>
      </c>
      <c r="BQ673" s="9" t="str">
        <f>_xlfn.XLOOKUP(B673,'[6]cells down 19042026 9H40'!$B:$B,'[6]cells down 19042026 9H40'!$B:$B,"")</f>
        <v/>
      </c>
      <c r="BR673" s="9" t="s">
        <v>5537</v>
      </c>
      <c r="BS673" s="9" t="s">
        <v>5537</v>
      </c>
      <c r="BT673" s="108"/>
    </row>
    <row r="674" spans="1:72" s="9" customFormat="1" x14ac:dyDescent="0.35">
      <c r="A674" s="1" t="s">
        <v>1978</v>
      </c>
      <c r="B674" s="8" t="s">
        <v>1979</v>
      </c>
      <c r="C674" s="3" t="str">
        <f>_xlfn.XLOOKUP(B674,'[1]daily break down'!$D:$D,'[1]daily break down'!$E:$E,"")</f>
        <v>Yaounde</v>
      </c>
      <c r="D674" s="1" t="s">
        <v>11</v>
      </c>
      <c r="E674" s="1" t="s">
        <v>12</v>
      </c>
      <c r="F674" s="3" t="s">
        <v>37</v>
      </c>
      <c r="G674" s="1" t="s">
        <v>38</v>
      </c>
      <c r="H674" s="34" t="str">
        <f>_xlfn.XLOOKUP(B674,[2]CALCULATION!$B:$B,[2]CALCULATION!$H:$H,"")</f>
        <v>ZTE</v>
      </c>
      <c r="I674" s="28">
        <v>0</v>
      </c>
      <c r="J674" s="28">
        <v>0</v>
      </c>
      <c r="K674" s="28">
        <v>0</v>
      </c>
      <c r="L674" s="28">
        <v>1.1358091275650408</v>
      </c>
      <c r="M674" s="28">
        <v>0</v>
      </c>
      <c r="N674" s="28">
        <v>0</v>
      </c>
      <c r="O674" s="28">
        <v>0</v>
      </c>
      <c r="P674" s="28">
        <v>4.3962219596898686</v>
      </c>
      <c r="Q674" s="28">
        <v>3.4902534864011101</v>
      </c>
      <c r="R674" s="28">
        <v>8.0061666566790743E-2</v>
      </c>
      <c r="S674" s="93">
        <v>0</v>
      </c>
      <c r="T674" s="93">
        <f>_xlfn.XLOOKUP(B674,'[3]Nur des jours'!$B:$B,'[3]Nur des jours'!$U:$U,"")</f>
        <v>0</v>
      </c>
      <c r="U674" s="93">
        <v>1.8182327292235603</v>
      </c>
      <c r="V674" s="93">
        <v>0</v>
      </c>
      <c r="W674" s="93">
        <v>0</v>
      </c>
      <c r="X674" s="93">
        <v>0</v>
      </c>
      <c r="Y674" s="93">
        <v>0</v>
      </c>
      <c r="Z674" s="93">
        <v>0</v>
      </c>
      <c r="AA674" s="93">
        <v>0</v>
      </c>
      <c r="AB674" s="93">
        <v>1.4570902283746106</v>
      </c>
      <c r="AC674" s="93">
        <f>_xlfn.XLOOKUP(B674,'[3]Nur des jours'!$B:$B,'[3]Nur des jours'!$N:$N,"")</f>
        <v>0</v>
      </c>
      <c r="AD674" s="93">
        <v>0</v>
      </c>
      <c r="AE674" s="93">
        <v>0</v>
      </c>
      <c r="AF674" s="93">
        <v>0.75458432853070301</v>
      </c>
      <c r="AG674" s="93"/>
      <c r="AH674" s="93">
        <v>0</v>
      </c>
      <c r="AI674" s="93">
        <v>0</v>
      </c>
      <c r="AJ674" s="93">
        <v>0</v>
      </c>
      <c r="AK674" s="93">
        <v>0</v>
      </c>
      <c r="AL674" s="93">
        <v>0</v>
      </c>
      <c r="AM674" s="49" t="s">
        <v>5559</v>
      </c>
      <c r="AN674" s="49"/>
      <c r="AO674" s="48" t="str" cm="1">
        <f t="array" ref="AO674">IFERROR(_xlfn.IFS(
AQ674="MPR ISSUE","PDH",
AQ674="BSS Hardware Issue","BSS",
AQ674="Sites strategiques, MLL, Pylone, etc.","ENVTECH",
AQ674="AKTIVCO DEFAUT GE &amp; POWER Cabinet","AKTIVCO",
AQ674="AKTIVCO Coupure ENEO &amp; Baisse de tension","AKTIVCO GRID ONLY",
AQ674="Coupure ENEO &amp; Baisse de tension","IHS GRID ONLY",
AQ674="Defaut GE &amp; POWER Cabinet","IHS",
AQ674="Sharing","Partners",
AQ674="Sites strategiques &amp; DataCenter","SST &amp; DC",
AQ674="Exclu","Exclu",
AQ674="SAT","SAT",
AQ674="SPARE-ISSUE","SPARE-ISSUE",
AQ674="Fiber CAmtel","TRANS_FO_CAMTEL",
AQ674="Fiber AOF","Fiber AOF",
AQ674="Projet OCM (HUAWEI)","TRAVAUX-HUAWEI",
AQ674="Projet OCM (NOKIA)","TRAVAUX-NOKIA",
AQ674="ACCESS-ISSUE","ACCESS-ISSUE",
AQ674="Projet OCM (ZTE, NOKIA, autres projets)","TRAVAUX OCM",
AQ674="No root CAuse","No root cause",
AQ674="ODU HS","PDH",
AQ674="IP &amp; VLAN","PDH",
AQ674="Warehouse HUAWEI","SPARE-ISSUE",
AQ674="SPARE-HS","SPARE-ISSUE",
AQ674="Power Telco","BSS",AQ674="no impacts","no impacts"
),"")</f>
        <v>No root cause</v>
      </c>
      <c r="AP674" s="48" t="str" cm="1">
        <f t="array" ref="AP674">IFERROR(_xlfn.IFS(
AQ674="MPR ISSUE","TX ISSUE",
AQ674="BSS Hardware Issue","RAN ISSUE",
AQ674="Sites strategiques, MLL, Pylone, etc.","ENVTECH",
AQ674="AKTIVCO DEFAUT GE &amp; POWER Cabinet","POWER ISSUE",
AQ674="AKTIVCO Coupure ENEO &amp; Baisse de tension","POWER ISSUE",
AQ674="Coupure ENEO &amp; Baisse de tension","POWER ISSUE",
AQ674="Defaut GE &amp; POWER Cabinet","POWER ISSUE",
AQ674="Sharing","POWER ISSUE",
AQ674="Sites strategiques &amp; DataCenter","POWER ISSUE",
AQ674="Exclu","Exclu",
AQ674="SAT","TX ISSUE",
AQ674="SPARE-ISSUE","SPARE-ISSUE",
AQ674="Fiber CAmtel","TX ISSUE",
AQ674="Fiber AOF","TX ISSUE",
AQ674="Projet OCM (HUAWEI)","TRAVAUX-HUAWEI",
AQ674="Projet OCM (NOKIA)","TRAVAUX -NOKIA",
AQ674="ACCESS-ISSUE","ACCESS-ISSUE",
AQ674="Projet OCM (ZTE, NOKIA, autres projets)","TRAVAUX OCM",
AQ674="No root CAuse","No root cause",
AQ674="ODU HS","TX ISSUE",
AQ674="IP &amp; VLAN","TX ISSUE",
AQ674="Warehouse HUAWEI","SPARE-ISSUE",
AQ674="SPARE-HS","SPARE-ISSUE",
AQ674="Power Telco","RAN ISSUE",AQ674="no impacts","no impacts"
),"")</f>
        <v>No root cause</v>
      </c>
      <c r="AQ674" s="127" t="s">
        <v>5344</v>
      </c>
      <c r="AR674" s="48" t="str" cm="1">
        <f t="array" ref="AR674">IFERROR(_xlfn.IFS(
AQ674="MPR ISSUE","ACTIVE",
AQ674="BSS Hardware Issue","ACTIVE",
AQ674="Sites strategiques, MLL, Pylone, etc.","PASSIVE",
AQ674="AKTIVCO DEFAUT GE &amp; POWER Cabinet","PASSIVE",
AQ674="AKTIVCO Coupure ENEO &amp; Baisse de tension","PASSIVE",
AQ674="Coupure ENEO &amp; Baisse de tension","PASSIVE",
AQ674="Defaut GE &amp; POWER Cabinet","PASSIVE",
AQ674="Sharing","PASSIVE",
AQ674="Sites strategiques &amp; DataCenter","PASSIVE",
AQ674="Exclu","Exclu",
AQ674="SAT","ACTIVE",
AQ674="SPARE-ISSUE","SPARE-ISSUE",
AQ674="Fiber CAmtel","ACTIVE",
AQ674="Fiber AOF","ACTIVE",
AQ674="Projet OCM (HUAWEI)","PLANNED WORKS",
AQ674="Projet OCM (NOKIA)","PLANNED WORKS",
AQ674="ACCESS-ISSUE","ACCESS-ISSUE",
AQ674="Projet OCM (ZTE, NOKIA, autres projets)","PLANNED WORKS",
AQ674="No root CAuse","No root cause",
AQ674="ODU HS","ACTIVE",
AQ674="IP &amp; VLAN","ACTIVE",
AQ674="Warehouse HUAWEI","SPARE-ISSUE",
AQ674="SPARE-HS","SPARE-ISSUE",
AQ674="Power Telco","ACTIVE", AQ674="no impacts","no impacts"
),"")</f>
        <v>No root cause</v>
      </c>
      <c r="AS674" s="92" t="s">
        <v>5537</v>
      </c>
      <c r="AT674" s="98" t="s">
        <v>1979</v>
      </c>
      <c r="AV674" s="17" t="s">
        <v>5537</v>
      </c>
      <c r="AW674" s="7" t="s">
        <v>5537</v>
      </c>
      <c r="AX674" s="6" t="s">
        <v>5537</v>
      </c>
      <c r="AY674" s="7"/>
      <c r="AZ674" s="3" t="s">
        <v>5537</v>
      </c>
      <c r="BA674" s="18" t="s">
        <v>5537</v>
      </c>
      <c r="BB674" s="18" t="s">
        <v>5537</v>
      </c>
      <c r="BC674" s="18" t="s">
        <v>5537</v>
      </c>
      <c r="BD674" s="18" t="s">
        <v>5537</v>
      </c>
      <c r="BE674" s="18" t="s">
        <v>5537</v>
      </c>
      <c r="BF674" s="18" t="s">
        <v>5537</v>
      </c>
      <c r="BG674" s="18" t="s">
        <v>5537</v>
      </c>
      <c r="BH674" s="18" t="s">
        <v>5537</v>
      </c>
      <c r="BI674" s="18" t="s">
        <v>5537</v>
      </c>
      <c r="BJ674" s="18" t="s">
        <v>5537</v>
      </c>
      <c r="BK674" s="18" t="s">
        <v>5537</v>
      </c>
      <c r="BL674" s="9" t="s">
        <v>5537</v>
      </c>
      <c r="BM674" s="14" t="s">
        <v>5537</v>
      </c>
      <c r="BN674" s="14" t="s">
        <v>5537</v>
      </c>
      <c r="BO674" s="14" t="str">
        <f>_xlfn.XLOOKUP(B674,'[4]cell downs 18042026 17h'!$B:$B,'[4]cell downs 18042026 17h'!$B:$B,"")</f>
        <v/>
      </c>
      <c r="BP674" s="14" t="str">
        <f>_xlfn.XLOOKUP(B674,'[5]Cells Huawei 19042026 15h'!$B:$B,'[5]Cells Huawei 19042026 15h'!$B:$B,"")</f>
        <v/>
      </c>
      <c r="BQ674" s="9" t="str">
        <f>_xlfn.XLOOKUP(B674,'[6]cells down 19042026 9H40'!$B:$B,'[6]cells down 19042026 9H40'!$B:$B,"")</f>
        <v/>
      </c>
      <c r="BR674" s="9" t="s">
        <v>1979</v>
      </c>
      <c r="BS674" s="9" t="s">
        <v>5577</v>
      </c>
      <c r="BT674" s="108"/>
    </row>
    <row r="675" spans="1:72" s="9" customFormat="1" x14ac:dyDescent="0.35">
      <c r="A675" s="1" t="s">
        <v>3393</v>
      </c>
      <c r="B675" s="8" t="s">
        <v>3394</v>
      </c>
      <c r="C675" s="3" t="str">
        <f>_xlfn.XLOOKUP(B675,'[1]daily break down'!$D:$D,'[1]daily break down'!$E:$E,"")</f>
        <v>Yaounde</v>
      </c>
      <c r="D675" s="1" t="s">
        <v>11</v>
      </c>
      <c r="E675" s="1" t="s">
        <v>12</v>
      </c>
      <c r="F675" s="3" t="s">
        <v>37</v>
      </c>
      <c r="G675" s="1" t="s">
        <v>38</v>
      </c>
      <c r="H675" s="34" t="str">
        <f>_xlfn.XLOOKUP(B675,[2]CALCULATION!$B:$B,[2]CALCULATION!$H:$H,"")</f>
        <v>ZTE</v>
      </c>
      <c r="I675" s="28">
        <v>0</v>
      </c>
      <c r="J675" s="28">
        <v>0</v>
      </c>
      <c r="K675" s="28">
        <v>0</v>
      </c>
      <c r="L675" s="28">
        <v>1.1976076739348176</v>
      </c>
      <c r="M675" s="28">
        <v>0</v>
      </c>
      <c r="N675" s="28">
        <v>0</v>
      </c>
      <c r="O675" s="28">
        <v>0</v>
      </c>
      <c r="P675" s="28">
        <v>9.8598198514409319</v>
      </c>
      <c r="Q675" s="28">
        <v>18.907055699662987</v>
      </c>
      <c r="R675" s="28">
        <v>0.22292064388913121</v>
      </c>
      <c r="S675" s="93">
        <v>0</v>
      </c>
      <c r="T675" s="93">
        <f>_xlfn.XLOOKUP(B675,'[3]Nur des jours'!$B:$B,'[3]Nur des jours'!$U:$U,"")</f>
        <v>0</v>
      </c>
      <c r="U675" s="93">
        <v>2.952650720679844</v>
      </c>
      <c r="V675" s="93">
        <v>0</v>
      </c>
      <c r="W675" s="93">
        <v>0</v>
      </c>
      <c r="X675" s="93">
        <v>0</v>
      </c>
      <c r="Y675" s="93">
        <v>0</v>
      </c>
      <c r="Z675" s="93">
        <v>0</v>
      </c>
      <c r="AA675" s="93">
        <v>0</v>
      </c>
      <c r="AB675" s="93">
        <v>1.530909617530313</v>
      </c>
      <c r="AC675" s="93">
        <f>_xlfn.XLOOKUP(B675,'[3]Nur des jours'!$B:$B,'[3]Nur des jours'!$N:$N,"")</f>
        <v>6.0559186777500971</v>
      </c>
      <c r="AD675" s="93">
        <v>6.0559186777500971</v>
      </c>
      <c r="AE675" s="93">
        <v>0</v>
      </c>
      <c r="AF675" s="93">
        <v>0.75174855107823768</v>
      </c>
      <c r="AG675" s="93"/>
      <c r="AH675" s="93">
        <v>0</v>
      </c>
      <c r="AI675" s="93">
        <v>0</v>
      </c>
      <c r="AJ675" s="93">
        <v>0</v>
      </c>
      <c r="AK675" s="93">
        <v>0</v>
      </c>
      <c r="AL675" s="93">
        <v>0</v>
      </c>
      <c r="AM675" s="49" t="s">
        <v>5559</v>
      </c>
      <c r="AN675" s="49"/>
      <c r="AO675" s="48" t="str" cm="1">
        <f t="array" ref="AO675">IFERROR(_xlfn.IFS(
AQ675="MPR ISSUE","PDH",
AQ675="BSS Hardware Issue","BSS",
AQ675="Sites strategiques, MLL, Pylone, etc.","ENVTECH",
AQ675="AKTIVCO DEFAUT GE &amp; POWER Cabinet","AKTIVCO",
AQ675="AKTIVCO Coupure ENEO &amp; Baisse de tension","AKTIVCO GRID ONLY",
AQ675="Coupure ENEO &amp; Baisse de tension","IHS GRID ONLY",
AQ675="Defaut GE &amp; POWER Cabinet","IHS",
AQ675="Sharing","Partners",
AQ675="Sites strategiques &amp; DataCenter","SST &amp; DC",
AQ675="Exclu","Exclu",
AQ675="SAT","SAT",
AQ675="SPARE-ISSUE","SPARE-ISSUE",
AQ675="Fiber CAmtel","TRANS_FO_CAMTEL",
AQ675="Fiber AOF","Fiber AOF",
AQ675="Projet OCM (HUAWEI)","TRAVAUX-HUAWEI",
AQ675="Projet OCM (NOKIA)","TRAVAUX-NOKIA",
AQ675="ACCESS-ISSUE","ACCESS-ISSUE",
AQ675="Projet OCM (ZTE, NOKIA, autres projets)","TRAVAUX OCM",
AQ675="No root CAuse","No root cause",
AQ675="ODU HS","PDH",
AQ675="IP &amp; VLAN","PDH",
AQ675="Warehouse HUAWEI","SPARE-ISSUE",
AQ675="SPARE-HS","SPARE-ISSUE",
AQ675="Power Telco","BSS",AQ675="no impacts","no impacts"
),"")</f>
        <v>No root cause</v>
      </c>
      <c r="AP675" s="48" t="str" cm="1">
        <f t="array" ref="AP675">IFERROR(_xlfn.IFS(
AQ675="MPR ISSUE","TX ISSUE",
AQ675="BSS Hardware Issue","RAN ISSUE",
AQ675="Sites strategiques, MLL, Pylone, etc.","ENVTECH",
AQ675="AKTIVCO DEFAUT GE &amp; POWER Cabinet","POWER ISSUE",
AQ675="AKTIVCO Coupure ENEO &amp; Baisse de tension","POWER ISSUE",
AQ675="Coupure ENEO &amp; Baisse de tension","POWER ISSUE",
AQ675="Defaut GE &amp; POWER Cabinet","POWER ISSUE",
AQ675="Sharing","POWER ISSUE",
AQ675="Sites strategiques &amp; DataCenter","POWER ISSUE",
AQ675="Exclu","Exclu",
AQ675="SAT","TX ISSUE",
AQ675="SPARE-ISSUE","SPARE-ISSUE",
AQ675="Fiber CAmtel","TX ISSUE",
AQ675="Fiber AOF","TX ISSUE",
AQ675="Projet OCM (HUAWEI)","TRAVAUX-HUAWEI",
AQ675="Projet OCM (NOKIA)","TRAVAUX -NOKIA",
AQ675="ACCESS-ISSUE","ACCESS-ISSUE",
AQ675="Projet OCM (ZTE, NOKIA, autres projets)","TRAVAUX OCM",
AQ675="No root CAuse","No root cause",
AQ675="ODU HS","TX ISSUE",
AQ675="IP &amp; VLAN","TX ISSUE",
AQ675="Warehouse HUAWEI","SPARE-ISSUE",
AQ675="SPARE-HS","SPARE-ISSUE",
AQ675="Power Telco","RAN ISSUE",AQ675="no impacts","no impacts"
),"")</f>
        <v>No root cause</v>
      </c>
      <c r="AQ675" s="127" t="s">
        <v>5344</v>
      </c>
      <c r="AR675" s="48" t="str" cm="1">
        <f t="array" ref="AR675">IFERROR(_xlfn.IFS(
AQ675="MPR ISSUE","ACTIVE",
AQ675="BSS Hardware Issue","ACTIVE",
AQ675="Sites strategiques, MLL, Pylone, etc.","PASSIVE",
AQ675="AKTIVCO DEFAUT GE &amp; POWER Cabinet","PASSIVE",
AQ675="AKTIVCO Coupure ENEO &amp; Baisse de tension","PASSIVE",
AQ675="Coupure ENEO &amp; Baisse de tension","PASSIVE",
AQ675="Defaut GE &amp; POWER Cabinet","PASSIVE",
AQ675="Sharing","PASSIVE",
AQ675="Sites strategiques &amp; DataCenter","PASSIVE",
AQ675="Exclu","Exclu",
AQ675="SAT","ACTIVE",
AQ675="SPARE-ISSUE","SPARE-ISSUE",
AQ675="Fiber CAmtel","ACTIVE",
AQ675="Fiber AOF","ACTIVE",
AQ675="Projet OCM (HUAWEI)","PLANNED WORKS",
AQ675="Projet OCM (NOKIA)","PLANNED WORKS",
AQ675="ACCESS-ISSUE","ACCESS-ISSUE",
AQ675="Projet OCM (ZTE, NOKIA, autres projets)","PLANNED WORKS",
AQ675="No root CAuse","No root cause",
AQ675="ODU HS","ACTIVE",
AQ675="IP &amp; VLAN","ACTIVE",
AQ675="Warehouse HUAWEI","SPARE-ISSUE",
AQ675="SPARE-HS","SPARE-ISSUE",
AQ675="Power Telco","ACTIVE", AQ675="no impacts","no impacts"
),"")</f>
        <v>No root cause</v>
      </c>
      <c r="AS675" s="92" t="s">
        <v>5537</v>
      </c>
      <c r="AT675" s="98" t="s">
        <v>3394</v>
      </c>
      <c r="AV675" s="17" t="s">
        <v>5537</v>
      </c>
      <c r="AW675" s="7" t="s">
        <v>5537</v>
      </c>
      <c r="AX675" s="6" t="s">
        <v>5537</v>
      </c>
      <c r="AY675" s="7"/>
      <c r="AZ675" s="3" t="s">
        <v>5537</v>
      </c>
      <c r="BA675" s="18" t="s">
        <v>5537</v>
      </c>
      <c r="BB675" s="18" t="s">
        <v>5537</v>
      </c>
      <c r="BC675" s="18" t="s">
        <v>5537</v>
      </c>
      <c r="BD675" s="18" t="s">
        <v>5537</v>
      </c>
      <c r="BE675" s="18" t="s">
        <v>5537</v>
      </c>
      <c r="BF675" s="18" t="s">
        <v>5537</v>
      </c>
      <c r="BG675" s="18" t="s">
        <v>5537</v>
      </c>
      <c r="BH675" s="18" t="s">
        <v>5537</v>
      </c>
      <c r="BI675" s="18" t="s">
        <v>5537</v>
      </c>
      <c r="BJ675" s="18" t="s">
        <v>5537</v>
      </c>
      <c r="BK675" s="18" t="s">
        <v>5537</v>
      </c>
      <c r="BL675" s="9" t="s">
        <v>5537</v>
      </c>
      <c r="BM675" s="14" t="s">
        <v>5537</v>
      </c>
      <c r="BN675" s="14" t="s">
        <v>5537</v>
      </c>
      <c r="BO675" s="14" t="str">
        <f>_xlfn.XLOOKUP(B675,'[4]cell downs 18042026 17h'!$B:$B,'[4]cell downs 18042026 17h'!$B:$B,"")</f>
        <v/>
      </c>
      <c r="BP675" s="14" t="str">
        <f>_xlfn.XLOOKUP(B675,'[5]Cells Huawei 19042026 15h'!$B:$B,'[5]Cells Huawei 19042026 15h'!$B:$B,"")</f>
        <v/>
      </c>
      <c r="BQ675" s="9" t="str">
        <f>_xlfn.XLOOKUP(B675,'[6]cells down 19042026 9H40'!$B:$B,'[6]cells down 19042026 9H40'!$B:$B,"")</f>
        <v/>
      </c>
      <c r="BR675" s="9" t="s">
        <v>3394</v>
      </c>
      <c r="BS675" s="9" t="s">
        <v>1129</v>
      </c>
      <c r="BT675" s="108"/>
    </row>
    <row r="676" spans="1:72" s="9" customFormat="1" x14ac:dyDescent="0.35">
      <c r="A676" s="1" t="s">
        <v>270</v>
      </c>
      <c r="B676" s="8" t="s">
        <v>271</v>
      </c>
      <c r="C676" s="3" t="str">
        <f>_xlfn.XLOOKUP(B676,'[1]daily break down'!$D:$D,'[1]daily break down'!$E:$E,"")</f>
        <v>Maroua</v>
      </c>
      <c r="D676" s="1" t="s">
        <v>11</v>
      </c>
      <c r="E676" s="1" t="s">
        <v>12</v>
      </c>
      <c r="F676" s="3" t="s">
        <v>55</v>
      </c>
      <c r="G676" s="1" t="s">
        <v>84</v>
      </c>
      <c r="H676" s="32" t="str">
        <f>_xlfn.XLOOKUP(B676,[2]CALCULATION!$B:$B,[2]CALCULATION!$H:$H,"")</f>
        <v>Huawei</v>
      </c>
      <c r="I676" s="28">
        <v>0</v>
      </c>
      <c r="J676" s="28">
        <v>0</v>
      </c>
      <c r="K676" s="28">
        <v>0</v>
      </c>
      <c r="L676" s="28">
        <v>0</v>
      </c>
      <c r="M676" s="28">
        <v>0</v>
      </c>
      <c r="N676" s="28">
        <v>0.64464890578227518</v>
      </c>
      <c r="O676" s="28">
        <v>1.3312994210020173</v>
      </c>
      <c r="P676" s="28">
        <v>3.8981238924416366</v>
      </c>
      <c r="Q676" s="28">
        <v>5.4064007955871736</v>
      </c>
      <c r="R676" s="28">
        <v>5.2362006432042643</v>
      </c>
      <c r="S676" s="93">
        <v>4.6146659989213346</v>
      </c>
      <c r="T676" s="93">
        <f>_xlfn.XLOOKUP(B676,'[3]Nur des jours'!$B:$B,'[3]Nur des jours'!$U:$U,"")</f>
        <v>0</v>
      </c>
      <c r="U676" s="93">
        <v>0.71937788393216395</v>
      </c>
      <c r="V676" s="93">
        <v>0</v>
      </c>
      <c r="W676" s="93">
        <v>0</v>
      </c>
      <c r="X676" s="93">
        <v>1.4150351137021913</v>
      </c>
      <c r="Y676" s="93">
        <v>0</v>
      </c>
      <c r="Z676" s="93">
        <v>0</v>
      </c>
      <c r="AA676" s="93">
        <v>0</v>
      </c>
      <c r="AB676" s="93">
        <v>0</v>
      </c>
      <c r="AC676" s="93">
        <f>_xlfn.XLOOKUP(B676,'[3]Nur des jours'!$B:$B,'[3]Nur des jours'!$N:$N,"")</f>
        <v>0</v>
      </c>
      <c r="AD676" s="93">
        <v>0</v>
      </c>
      <c r="AE676" s="93">
        <v>0</v>
      </c>
      <c r="AF676" s="93">
        <v>0.73007893092260157</v>
      </c>
      <c r="AG676" s="93"/>
      <c r="AH676" s="93">
        <v>0</v>
      </c>
      <c r="AI676" s="93">
        <v>0</v>
      </c>
      <c r="AJ676" s="93">
        <v>0</v>
      </c>
      <c r="AK676" s="93">
        <v>0</v>
      </c>
      <c r="AL676" s="93">
        <v>0</v>
      </c>
      <c r="AM676" s="49" t="s">
        <v>5559</v>
      </c>
      <c r="AN676" s="49"/>
      <c r="AO676" s="48" t="str" cm="1">
        <f t="array" ref="AO676">IFERROR(_xlfn.IFS(
AQ676="MPR ISSUE","PDH",
AQ676="BSS Hardware Issue","BSS",
AQ676="Sites strategiques, MLL, Pylone, etc.","ENVTECH",
AQ676="AKTIVCO DEFAUT GE &amp; POWER Cabinet","AKTIVCO",
AQ676="AKTIVCO Coupure ENEO &amp; Baisse de tension","AKTIVCO GRID ONLY",
AQ676="Coupure ENEO &amp; Baisse de tension","IHS GRID ONLY",
AQ676="Defaut GE &amp; POWER Cabinet","IHS",
AQ676="Sharing","Partners",
AQ676="Sites strategiques &amp; DataCenter","SST &amp; DC",
AQ676="Exclu","Exclu",
AQ676="SAT","SAT",
AQ676="SPARE-ISSUE","SPARE-ISSUE",
AQ676="Fiber CAmtel","TRANS_FO_CAMTEL",
AQ676="Fiber AOF","Fiber AOF",
AQ676="Projet OCM (HUAWEI)","TRAVAUX-HUAWEI",
AQ676="Projet OCM (NOKIA)","TRAVAUX-NOKIA",
AQ676="ACCESS-ISSUE","ACCESS-ISSUE",
AQ676="Projet OCM (ZTE, NOKIA, autres projets)","TRAVAUX OCM",
AQ676="No root CAuse","No root cause",
AQ676="ODU HS","PDH",
AQ676="IP &amp; VLAN","PDH",
AQ676="Warehouse HUAWEI","SPARE-ISSUE",
AQ676="SPARE-HS","SPARE-ISSUE",
AQ676="Power Telco","BSS",AQ676="no impacts","no impacts"
),"")</f>
        <v>No root cause</v>
      </c>
      <c r="AP676" s="48" t="str" cm="1">
        <f t="array" ref="AP676">IFERROR(_xlfn.IFS(
AQ676="MPR ISSUE","TX ISSUE",
AQ676="BSS Hardware Issue","RAN ISSUE",
AQ676="Sites strategiques, MLL, Pylone, etc.","ENVTECH",
AQ676="AKTIVCO DEFAUT GE &amp; POWER Cabinet","POWER ISSUE",
AQ676="AKTIVCO Coupure ENEO &amp; Baisse de tension","POWER ISSUE",
AQ676="Coupure ENEO &amp; Baisse de tension","POWER ISSUE",
AQ676="Defaut GE &amp; POWER Cabinet","POWER ISSUE",
AQ676="Sharing","POWER ISSUE",
AQ676="Sites strategiques &amp; DataCenter","POWER ISSUE",
AQ676="Exclu","Exclu",
AQ676="SAT","TX ISSUE",
AQ676="SPARE-ISSUE","SPARE-ISSUE",
AQ676="Fiber CAmtel","TX ISSUE",
AQ676="Fiber AOF","TX ISSUE",
AQ676="Projet OCM (HUAWEI)","TRAVAUX-HUAWEI",
AQ676="Projet OCM (NOKIA)","TRAVAUX -NOKIA",
AQ676="ACCESS-ISSUE","ACCESS-ISSUE",
AQ676="Projet OCM (ZTE, NOKIA, autres projets)","TRAVAUX OCM",
AQ676="No root CAuse","No root cause",
AQ676="ODU HS","TX ISSUE",
AQ676="IP &amp; VLAN","TX ISSUE",
AQ676="Warehouse HUAWEI","SPARE-ISSUE",
AQ676="SPARE-HS","SPARE-ISSUE",
AQ676="Power Telco","RAN ISSUE",AQ676="no impacts","no impacts"
),"")</f>
        <v>No root cause</v>
      </c>
      <c r="AQ676" s="127" t="s">
        <v>5344</v>
      </c>
      <c r="AR676" s="48" t="str" cm="1">
        <f t="array" ref="AR676">IFERROR(_xlfn.IFS(
AQ676="MPR ISSUE","ACTIVE",
AQ676="BSS Hardware Issue","ACTIVE",
AQ676="Sites strategiques, MLL, Pylone, etc.","PASSIVE",
AQ676="AKTIVCO DEFAUT GE &amp; POWER Cabinet","PASSIVE",
AQ676="AKTIVCO Coupure ENEO &amp; Baisse de tension","PASSIVE",
AQ676="Coupure ENEO &amp; Baisse de tension","PASSIVE",
AQ676="Defaut GE &amp; POWER Cabinet","PASSIVE",
AQ676="Sharing","PASSIVE",
AQ676="Sites strategiques &amp; DataCenter","PASSIVE",
AQ676="Exclu","Exclu",
AQ676="SAT","ACTIVE",
AQ676="SPARE-ISSUE","SPARE-ISSUE",
AQ676="Fiber CAmtel","ACTIVE",
AQ676="Fiber AOF","ACTIVE",
AQ676="Projet OCM (HUAWEI)","PLANNED WORKS",
AQ676="Projet OCM (NOKIA)","PLANNED WORKS",
AQ676="ACCESS-ISSUE","ACCESS-ISSUE",
AQ676="Projet OCM (ZTE, NOKIA, autres projets)","PLANNED WORKS",
AQ676="No root CAuse","No root cause",
AQ676="ODU HS","ACTIVE",
AQ676="IP &amp; VLAN","ACTIVE",
AQ676="Warehouse HUAWEI","SPARE-ISSUE",
AQ676="SPARE-HS","SPARE-ISSUE",
AQ676="Power Telco","ACTIVE", AQ676="no impacts","no impacts"
),"")</f>
        <v>No root cause</v>
      </c>
      <c r="AS676" s="92" t="s">
        <v>5537</v>
      </c>
      <c r="AT676" s="98" t="s">
        <v>271</v>
      </c>
      <c r="AV676" s="17" t="s">
        <v>5537</v>
      </c>
      <c r="AW676" s="7" t="s">
        <v>5537</v>
      </c>
      <c r="AX676" s="6" t="s">
        <v>5537</v>
      </c>
      <c r="AY676" s="7"/>
      <c r="AZ676" s="3" t="s">
        <v>5537</v>
      </c>
      <c r="BA676" s="18" t="s">
        <v>5537</v>
      </c>
      <c r="BB676" s="18" t="s">
        <v>5537</v>
      </c>
      <c r="BC676" s="18" t="s">
        <v>5537</v>
      </c>
      <c r="BD676" s="18" t="s">
        <v>5537</v>
      </c>
      <c r="BE676" s="18" t="s">
        <v>5537</v>
      </c>
      <c r="BF676" s="18" t="s">
        <v>5537</v>
      </c>
      <c r="BG676" s="18" t="s">
        <v>5537</v>
      </c>
      <c r="BH676" s="18" t="s">
        <v>5537</v>
      </c>
      <c r="BI676" s="18" t="s">
        <v>5537</v>
      </c>
      <c r="BJ676" s="18" t="s">
        <v>5537</v>
      </c>
      <c r="BK676" s="18" t="s">
        <v>5537</v>
      </c>
      <c r="BL676" s="9" t="s">
        <v>5537</v>
      </c>
      <c r="BM676" s="14" t="s">
        <v>5537</v>
      </c>
      <c r="BN676" s="14" t="s">
        <v>5537</v>
      </c>
      <c r="BO676" s="14" t="str">
        <f>_xlfn.XLOOKUP(B676,'[4]cell downs 18042026 17h'!$B:$B,'[4]cell downs 18042026 17h'!$B:$B,"")</f>
        <v/>
      </c>
      <c r="BP676" s="14" t="str">
        <f>_xlfn.XLOOKUP(B676,'[5]Cells Huawei 19042026 15h'!$B:$B,'[5]Cells Huawei 19042026 15h'!$B:$B,"")</f>
        <v/>
      </c>
      <c r="BQ676" s="9" t="str">
        <f>_xlfn.XLOOKUP(B676,'[6]cells down 19042026 9H40'!$B:$B,'[6]cells down 19042026 9H40'!$B:$B,"")</f>
        <v/>
      </c>
      <c r="BR676" s="9" t="s">
        <v>271</v>
      </c>
      <c r="BS676" s="9" t="s">
        <v>12</v>
      </c>
      <c r="BT676" s="108"/>
    </row>
    <row r="677" spans="1:72" s="9" customFormat="1" x14ac:dyDescent="0.35">
      <c r="A677" s="1" t="s">
        <v>1804</v>
      </c>
      <c r="B677" s="1" t="s">
        <v>1805</v>
      </c>
      <c r="C677" s="3" t="str">
        <f>_xlfn.XLOOKUP(B677,'[1]daily break down'!$D:$D,'[1]daily break down'!$E:$E,"")</f>
        <v>EXTREME-NORD</v>
      </c>
      <c r="D677" s="1" t="s">
        <v>11</v>
      </c>
      <c r="E677" s="1" t="s">
        <v>12</v>
      </c>
      <c r="F677" s="3" t="s">
        <v>55</v>
      </c>
      <c r="G677" s="1" t="s">
        <v>1806</v>
      </c>
      <c r="H677" s="33" t="str">
        <f>_xlfn.XLOOKUP(B677,[2]CALCULATION!$B:$B,[2]CALCULATION!$H:$H,"")</f>
        <v>NOKIA</v>
      </c>
      <c r="I677" s="28">
        <v>0</v>
      </c>
      <c r="J677" s="28">
        <v>0.65143328437587433</v>
      </c>
      <c r="K677" s="28">
        <v>0.89157659463228145</v>
      </c>
      <c r="L677" s="28">
        <v>0.32842318365230577</v>
      </c>
      <c r="M677" s="28">
        <v>7.721369974361933E-2</v>
      </c>
      <c r="N677" s="28">
        <v>3.4531771879513652E-2</v>
      </c>
      <c r="O677" s="28">
        <v>0.86030481859330421</v>
      </c>
      <c r="P677" s="28">
        <v>0.22781361121373717</v>
      </c>
      <c r="Q677" s="28">
        <v>3.6686236460525663E-2</v>
      </c>
      <c r="R677" s="28">
        <v>9.1839872202302386E-2</v>
      </c>
      <c r="S677" s="93">
        <v>0</v>
      </c>
      <c r="T677" s="93">
        <f>_xlfn.XLOOKUP(B677,'[3]Nur des jours'!$B:$B,'[3]Nur des jours'!$U:$U,"")</f>
        <v>0.26366635744361083</v>
      </c>
      <c r="U677" s="93">
        <v>0.48878604776528461</v>
      </c>
      <c r="V677" s="93">
        <v>0.97761305223062345</v>
      </c>
      <c r="W677" s="93">
        <v>0.26366635744361083</v>
      </c>
      <c r="X677" s="93">
        <v>4.4053618856260864E-2</v>
      </c>
      <c r="Y677" s="93">
        <v>0.30250273997049593</v>
      </c>
      <c r="Z677" s="93">
        <v>1.8341598949028459</v>
      </c>
      <c r="AA677" s="93">
        <v>0.74338359072486482</v>
      </c>
      <c r="AB677" s="93">
        <v>0.14416374041451166</v>
      </c>
      <c r="AC677" s="93">
        <f>_xlfn.XLOOKUP(B677,'[3]Nur des jours'!$B:$B,'[3]Nur des jours'!$N:$N,"")</f>
        <v>1.2301031866291132</v>
      </c>
      <c r="AD677" s="93">
        <v>1.2301031866291132</v>
      </c>
      <c r="AE677" s="93">
        <v>2.3147373051478151</v>
      </c>
      <c r="AF677" s="93">
        <v>0.69448897588630132</v>
      </c>
      <c r="AG677" s="93"/>
      <c r="AH677" s="93">
        <v>0</v>
      </c>
      <c r="AI677" s="93">
        <v>0</v>
      </c>
      <c r="AJ677" s="93">
        <v>0</v>
      </c>
      <c r="AK677" s="93">
        <v>0</v>
      </c>
      <c r="AL677" s="93">
        <v>0</v>
      </c>
      <c r="AM677" s="49" t="s">
        <v>5601</v>
      </c>
      <c r="AN677" s="49"/>
      <c r="AO677" s="48" t="str" cm="1">
        <f t="array" ref="AO677">IFERROR(_xlfn.IFS(
AQ677="MPR ISSUE","PDH",
AQ677="BSS Hardware Issue","BSS",
AQ677="Sites strategiques, MLL, Pylone, etc.","ENVTECH",
AQ677="AKTIVCO DEFAUT GE &amp; POWER Cabinet","AKTIVCO",
AQ677="AKTIVCO Coupure ENEO &amp; Baisse de tension","AKTIVCO GRID ONLY",
AQ677="Coupure ENEO &amp; Baisse de tension","IHS GRID ONLY",
AQ677="Defaut GE &amp; POWER Cabinet","IHS",
AQ677="Sharing","Partners",
AQ677="Sites strategiques &amp; DataCenter","SST &amp; DC",
AQ677="Exclu","Exclu",
AQ677="SAT","SAT",
AQ677="SPARE-ISSUE","SPARE-ISSUE",
AQ677="Fiber CAmtel","TRANS_FO_CAMTEL",
AQ677="Fiber AOF","Fiber AOF",
AQ677="Projet OCM (HUAWEI)","TRAVAUX-HUAWEI",
AQ677="Projet OCM (NOKIA)","TRAVAUX-NOKIA",
AQ677="ACCESS-ISSUE","ACCESS-ISSUE",
AQ677="Projet OCM (ZTE, NOKIA, autres projets)","TRAVAUX OCM",
AQ677="No root CAuse","No root cause",
AQ677="ODU HS","PDH",
AQ677="IP &amp; VLAN","PDH",
AQ677="Warehouse HUAWEI","SPARE-ISSUE",
AQ677="SPARE-HS","SPARE-ISSUE",
AQ677="Power Telco","BSS",AQ677="no impacts","no impacts"
),"")</f>
        <v>No root cause</v>
      </c>
      <c r="AP677" s="48" t="str" cm="1">
        <f t="array" ref="AP677">IFERROR(_xlfn.IFS(
AQ677="MPR ISSUE","TX ISSUE",
AQ677="BSS Hardware Issue","RAN ISSUE",
AQ677="Sites strategiques, MLL, Pylone, etc.","ENVTECH",
AQ677="AKTIVCO DEFAUT GE &amp; POWER Cabinet","POWER ISSUE",
AQ677="AKTIVCO Coupure ENEO &amp; Baisse de tension","POWER ISSUE",
AQ677="Coupure ENEO &amp; Baisse de tension","POWER ISSUE",
AQ677="Defaut GE &amp; POWER Cabinet","POWER ISSUE",
AQ677="Sharing","POWER ISSUE",
AQ677="Sites strategiques &amp; DataCenter","POWER ISSUE",
AQ677="Exclu","Exclu",
AQ677="SAT","TX ISSUE",
AQ677="SPARE-ISSUE","SPARE-ISSUE",
AQ677="Fiber CAmtel","TX ISSUE",
AQ677="Fiber AOF","TX ISSUE",
AQ677="Projet OCM (HUAWEI)","TRAVAUX-HUAWEI",
AQ677="Projet OCM (NOKIA)","TRAVAUX -NOKIA",
AQ677="ACCESS-ISSUE","ACCESS-ISSUE",
AQ677="Projet OCM (ZTE, NOKIA, autres projets)","TRAVAUX OCM",
AQ677="No root CAuse","No root cause",
AQ677="ODU HS","TX ISSUE",
AQ677="IP &amp; VLAN","TX ISSUE",
AQ677="Warehouse HUAWEI","SPARE-ISSUE",
AQ677="SPARE-HS","SPARE-ISSUE",
AQ677="Power Telco","RAN ISSUE",AQ677="no impacts","no impacts"
),"")</f>
        <v>No root cause</v>
      </c>
      <c r="AQ677" s="67" t="s">
        <v>5344</v>
      </c>
      <c r="AR677" s="48" t="str" cm="1">
        <f t="array" ref="AR677">IFERROR(_xlfn.IFS(
AQ677="MPR ISSUE","ACTIVE",
AQ677="BSS Hardware Issue","ACTIVE",
AQ677="Sites strategiques, MLL, Pylone, etc.","PASSIVE",
AQ677="AKTIVCO DEFAUT GE &amp; POWER Cabinet","PASSIVE",
AQ677="AKTIVCO Coupure ENEO &amp; Baisse de tension","PASSIVE",
AQ677="Coupure ENEO &amp; Baisse de tension","PASSIVE",
AQ677="Defaut GE &amp; POWER Cabinet","PASSIVE",
AQ677="Sharing","PASSIVE",
AQ677="Sites strategiques &amp; DataCenter","PASSIVE",
AQ677="Exclu","Exclu",
AQ677="SAT","ACTIVE",
AQ677="SPARE-ISSUE","SPARE-ISSUE",
AQ677="Fiber CAmtel","ACTIVE",
AQ677="Fiber AOF","ACTIVE",
AQ677="Projet OCM (HUAWEI)","PLANNED WORKS",
AQ677="Projet OCM (NOKIA)","PLANNED WORKS",
AQ677="ACCESS-ISSUE","ACCESS-ISSUE",
AQ677="Projet OCM (ZTE, NOKIA, autres projets)","PLANNED WORKS",
AQ677="No root CAuse","No root cause",
AQ677="ODU HS","ACTIVE",
AQ677="IP &amp; VLAN","ACTIVE",
AQ677="Warehouse HUAWEI","SPARE-ISSUE",
AQ677="SPARE-HS","SPARE-ISSUE",
AQ677="Power Telco","ACTIVE", AQ677="no impacts","no impacts"
),"")</f>
        <v>No root cause</v>
      </c>
      <c r="AS677" s="92" t="s">
        <v>5537</v>
      </c>
      <c r="AT677" s="98" t="s">
        <v>1805</v>
      </c>
      <c r="AV677" s="17" t="s">
        <v>5537</v>
      </c>
      <c r="AW677" s="7" t="s">
        <v>5537</v>
      </c>
      <c r="AX677" s="6" t="s">
        <v>5537</v>
      </c>
      <c r="AY677" s="7"/>
      <c r="AZ677" s="3" t="s">
        <v>5537</v>
      </c>
      <c r="BA677" s="18" t="s">
        <v>5537</v>
      </c>
      <c r="BB677" s="18" t="s">
        <v>5537</v>
      </c>
      <c r="BC677" s="18" t="s">
        <v>5537</v>
      </c>
      <c r="BD677" s="18" t="s">
        <v>5537</v>
      </c>
      <c r="BE677" s="18" t="s">
        <v>5537</v>
      </c>
      <c r="BF677" s="18" t="s">
        <v>5537</v>
      </c>
      <c r="BG677" s="18" t="s">
        <v>5537</v>
      </c>
      <c r="BH677" s="18" t="s">
        <v>5537</v>
      </c>
      <c r="BI677" s="18" t="s">
        <v>5537</v>
      </c>
      <c r="BJ677" s="18" t="s">
        <v>5537</v>
      </c>
      <c r="BK677" s="18" t="s">
        <v>5537</v>
      </c>
      <c r="BL677" s="9" t="s">
        <v>5537</v>
      </c>
      <c r="BM677" s="14" t="s">
        <v>5537</v>
      </c>
      <c r="BN677" s="14" t="s">
        <v>5537</v>
      </c>
      <c r="BO677" s="14" t="str">
        <f>_xlfn.XLOOKUP(B677,'[4]cell downs 18042026 17h'!$B:$B,'[4]cell downs 18042026 17h'!$B:$B,"")</f>
        <v/>
      </c>
      <c r="BP677" s="14" t="str">
        <f>_xlfn.XLOOKUP(B677,'[5]Cells Huawei 19042026 15h'!$B:$B,'[5]Cells Huawei 19042026 15h'!$B:$B,"")</f>
        <v/>
      </c>
      <c r="BQ677" s="9" t="str">
        <f>_xlfn.XLOOKUP(B677,'[6]cells down 19042026 9H40'!$B:$B,'[6]cells down 19042026 9H40'!$B:$B,"")</f>
        <v/>
      </c>
      <c r="BR677" s="9" t="s">
        <v>1805</v>
      </c>
      <c r="BS677" s="9" t="s">
        <v>66</v>
      </c>
      <c r="BT677" s="108"/>
    </row>
    <row r="678" spans="1:72" s="9" customFormat="1" x14ac:dyDescent="0.35">
      <c r="A678" s="1" t="s">
        <v>116</v>
      </c>
      <c r="B678" s="1" t="s">
        <v>117</v>
      </c>
      <c r="C678" s="3" t="str">
        <f>_xlfn.XLOOKUP(B678,'[1]daily break down'!$D:$D,'[1]daily break down'!$E:$E,"")</f>
        <v>Douala</v>
      </c>
      <c r="D678" s="1" t="s">
        <v>5490</v>
      </c>
      <c r="E678" s="1" t="s">
        <v>5490</v>
      </c>
      <c r="F678" s="3" t="s">
        <v>31</v>
      </c>
      <c r="G678" s="1" t="s">
        <v>32</v>
      </c>
      <c r="H678" s="34" t="str">
        <f>_xlfn.XLOOKUP(B678,[2]CALCULATION!$B:$B,[2]CALCULATION!$H:$H,"")</f>
        <v>ZTE</v>
      </c>
      <c r="I678" s="28">
        <v>0.35627352446830124</v>
      </c>
      <c r="J678" s="28">
        <v>8.8859889051544805</v>
      </c>
      <c r="K678" s="28">
        <v>31.423303456010132</v>
      </c>
      <c r="L678" s="28">
        <v>18.5135782018246</v>
      </c>
      <c r="M678" s="28">
        <v>3.2628027326193592</v>
      </c>
      <c r="N678" s="28">
        <v>4.9623073454840156</v>
      </c>
      <c r="O678" s="28">
        <v>0</v>
      </c>
      <c r="P678" s="28">
        <v>0</v>
      </c>
      <c r="Q678" s="28">
        <v>0.67245379287909623</v>
      </c>
      <c r="R678" s="28">
        <v>0</v>
      </c>
      <c r="S678" s="93">
        <v>1.4424832992326637</v>
      </c>
      <c r="T678" s="93">
        <f>_xlfn.XLOOKUP(B678,'[3]Nur des jours'!$B:$B,'[3]Nur des jours'!$U:$U,"")</f>
        <v>0</v>
      </c>
      <c r="U678" s="93">
        <v>0</v>
      </c>
      <c r="V678" s="93">
        <v>0</v>
      </c>
      <c r="W678" s="93">
        <v>0</v>
      </c>
      <c r="X678" s="93">
        <v>1.3017110260734581</v>
      </c>
      <c r="Y678" s="93">
        <v>0</v>
      </c>
      <c r="Z678" s="93">
        <v>0</v>
      </c>
      <c r="AA678" s="93">
        <v>0.67566410697622747</v>
      </c>
      <c r="AB678" s="93">
        <v>0</v>
      </c>
      <c r="AC678" s="93">
        <f>_xlfn.XLOOKUP(B678,'[3]Nur des jours'!$B:$B,'[3]Nur des jours'!$N:$N,"")</f>
        <v>15.688162929861056</v>
      </c>
      <c r="AD678" s="93">
        <v>15.688162929861056</v>
      </c>
      <c r="AE678" s="93">
        <v>6.4187020058042492</v>
      </c>
      <c r="AF678" s="93">
        <v>0.68376123253232424</v>
      </c>
      <c r="AG678" s="93"/>
      <c r="AH678" s="93">
        <v>0</v>
      </c>
      <c r="AI678" s="93">
        <v>0</v>
      </c>
      <c r="AJ678" s="93">
        <v>0</v>
      </c>
      <c r="AK678" s="93">
        <v>0</v>
      </c>
      <c r="AL678" s="93">
        <v>0</v>
      </c>
      <c r="AM678" s="49" t="s">
        <v>5559</v>
      </c>
      <c r="AN678" s="49"/>
      <c r="AO678" s="48" t="str" cm="1">
        <f t="array" ref="AO678">IFERROR(_xlfn.IFS(
AQ678="MPR ISSUE","PDH",
AQ678="BSS Hardware Issue","BSS",
AQ678="Sites strategiques, MLL, Pylone, etc.","ENVTECH",
AQ678="AKTIVCO DEFAUT GE &amp; POWER Cabinet","AKTIVCO",
AQ678="AKTIVCO Coupure ENEO &amp; Baisse de tension","AKTIVCO GRID ONLY",
AQ678="Coupure ENEO &amp; Baisse de tension","IHS GRID ONLY",
AQ678="Defaut GE &amp; POWER Cabinet","IHS",
AQ678="Sharing","Partners",
AQ678="Sites strategiques &amp; DataCenter","SST &amp; DC",
AQ678="Exclu","Exclu",
AQ678="SAT","SAT",
AQ678="SPARE-ISSUE","SPARE-ISSUE",
AQ678="Fiber CAmtel","TRANS_FO_CAMTEL",
AQ678="Fiber AOF","Fiber AOF",
AQ678="Projet OCM (HUAWEI)","TRAVAUX-HUAWEI",
AQ678="Projet OCM (NOKIA)","TRAVAUX-NOKIA",
AQ678="ACCESS-ISSUE","ACCESS-ISSUE",
AQ678="Projet OCM (ZTE, NOKIA, autres projets)","TRAVAUX OCM",
AQ678="No root CAuse","No root cause",
AQ678="ODU HS","PDH",
AQ678="IP &amp; VLAN","PDH",
AQ678="Warehouse HUAWEI","SPARE-ISSUE",
AQ678="SPARE-HS","SPARE-ISSUE",
AQ678="Power Telco","BSS",AQ678="no impacts","no impacts"
),"")</f>
        <v>No root cause</v>
      </c>
      <c r="AP678" s="48" t="str" cm="1">
        <f t="array" ref="AP678">IFERROR(_xlfn.IFS(
AQ678="MPR ISSUE","TX ISSUE",
AQ678="BSS Hardware Issue","RAN ISSUE",
AQ678="Sites strategiques, MLL, Pylone, etc.","ENVTECH",
AQ678="AKTIVCO DEFAUT GE &amp; POWER Cabinet","POWER ISSUE",
AQ678="AKTIVCO Coupure ENEO &amp; Baisse de tension","POWER ISSUE",
AQ678="Coupure ENEO &amp; Baisse de tension","POWER ISSUE",
AQ678="Defaut GE &amp; POWER Cabinet","POWER ISSUE",
AQ678="Sharing","POWER ISSUE",
AQ678="Sites strategiques &amp; DataCenter","POWER ISSUE",
AQ678="Exclu","Exclu",
AQ678="SAT","TX ISSUE",
AQ678="SPARE-ISSUE","SPARE-ISSUE",
AQ678="Fiber CAmtel","TX ISSUE",
AQ678="Fiber AOF","TX ISSUE",
AQ678="Projet OCM (HUAWEI)","TRAVAUX-HUAWEI",
AQ678="Projet OCM (NOKIA)","TRAVAUX -NOKIA",
AQ678="ACCESS-ISSUE","ACCESS-ISSUE",
AQ678="Projet OCM (ZTE, NOKIA, autres projets)","TRAVAUX OCM",
AQ678="No root CAuse","No root cause",
AQ678="ODU HS","TX ISSUE",
AQ678="IP &amp; VLAN","TX ISSUE",
AQ678="Warehouse HUAWEI","SPARE-ISSUE",
AQ678="SPARE-HS","SPARE-ISSUE",
AQ678="Power Telco","RAN ISSUE",AQ678="no impacts","no impacts"
),"")</f>
        <v>No root cause</v>
      </c>
      <c r="AQ678" s="67" t="s">
        <v>5344</v>
      </c>
      <c r="AR678" s="48" t="str" cm="1">
        <f t="array" ref="AR678">IFERROR(_xlfn.IFS(
AQ678="MPR ISSUE","ACTIVE",
AQ678="BSS Hardware Issue","ACTIVE",
AQ678="Sites strategiques, MLL, Pylone, etc.","PASSIVE",
AQ678="AKTIVCO DEFAUT GE &amp; POWER Cabinet","PASSIVE",
AQ678="AKTIVCO Coupure ENEO &amp; Baisse de tension","PASSIVE",
AQ678="Coupure ENEO &amp; Baisse de tension","PASSIVE",
AQ678="Defaut GE &amp; POWER Cabinet","PASSIVE",
AQ678="Sharing","PASSIVE",
AQ678="Sites strategiques &amp; DataCenter","PASSIVE",
AQ678="Exclu","Exclu",
AQ678="SAT","ACTIVE",
AQ678="SPARE-ISSUE","SPARE-ISSUE",
AQ678="Fiber CAmtel","ACTIVE",
AQ678="Fiber AOF","ACTIVE",
AQ678="Projet OCM (HUAWEI)","PLANNED WORKS",
AQ678="Projet OCM (NOKIA)","PLANNED WORKS",
AQ678="ACCESS-ISSUE","ACCESS-ISSUE",
AQ678="Projet OCM (ZTE, NOKIA, autres projets)","PLANNED WORKS",
AQ678="No root CAuse","No root cause",
AQ678="ODU HS","ACTIVE",
AQ678="IP &amp; VLAN","ACTIVE",
AQ678="Warehouse HUAWEI","SPARE-ISSUE",
AQ678="SPARE-HS","SPARE-ISSUE",
AQ678="Power Telco","ACTIVE", AQ678="no impacts","no impacts"
),"")</f>
        <v>No root cause</v>
      </c>
      <c r="AS678" s="92" t="s">
        <v>5537</v>
      </c>
      <c r="AT678" s="98" t="s">
        <v>117</v>
      </c>
      <c r="AV678" s="17" t="s">
        <v>5537</v>
      </c>
      <c r="AW678" s="7" t="s">
        <v>5537</v>
      </c>
      <c r="AX678" s="6" t="s">
        <v>5537</v>
      </c>
      <c r="AY678" s="7"/>
      <c r="AZ678" s="3" t="s">
        <v>5537</v>
      </c>
      <c r="BA678" s="18" t="s">
        <v>5537</v>
      </c>
      <c r="BB678" s="18" t="s">
        <v>5537</v>
      </c>
      <c r="BC678" s="18" t="s">
        <v>5537</v>
      </c>
      <c r="BD678" s="18" t="s">
        <v>5537</v>
      </c>
      <c r="BE678" s="18" t="s">
        <v>5537</v>
      </c>
      <c r="BF678" s="18" t="s">
        <v>5537</v>
      </c>
      <c r="BG678" s="18" t="s">
        <v>5537</v>
      </c>
      <c r="BH678" s="18" t="s">
        <v>5537</v>
      </c>
      <c r="BI678" s="18" t="s">
        <v>5537</v>
      </c>
      <c r="BJ678" s="18" t="s">
        <v>5537</v>
      </c>
      <c r="BK678" s="18" t="s">
        <v>5537</v>
      </c>
      <c r="BL678" s="9" t="s">
        <v>5537</v>
      </c>
      <c r="BM678" s="14" t="s">
        <v>5537</v>
      </c>
      <c r="BN678" s="14" t="s">
        <v>5537</v>
      </c>
      <c r="BO678" s="14" t="str">
        <f>_xlfn.XLOOKUP(B678,'[4]cell downs 18042026 17h'!$B:$B,'[4]cell downs 18042026 17h'!$B:$B,"")</f>
        <v/>
      </c>
      <c r="BP678" s="14" t="str">
        <f>_xlfn.XLOOKUP(B678,'[5]Cells Huawei 19042026 15h'!$B:$B,'[5]Cells Huawei 19042026 15h'!$B:$B,"")</f>
        <v/>
      </c>
      <c r="BQ678" s="9" t="str">
        <f>_xlfn.XLOOKUP(B678,'[6]cells down 19042026 9H40'!$B:$B,'[6]cells down 19042026 9H40'!$B:$B,"")</f>
        <v/>
      </c>
      <c r="BR678" s="9" t="s">
        <v>5537</v>
      </c>
      <c r="BS678" s="9" t="s">
        <v>1129</v>
      </c>
      <c r="BT678" s="108"/>
    </row>
    <row r="679" spans="1:72" s="9" customFormat="1" x14ac:dyDescent="0.35">
      <c r="A679" s="3" t="s">
        <v>3273</v>
      </c>
      <c r="B679" s="25" t="s">
        <v>3274</v>
      </c>
      <c r="C679" s="3" t="str">
        <f>_xlfn.XLOOKUP(B679,'[1]daily break down'!$D:$D,'[1]daily break down'!$E:$E,"")</f>
        <v>Yaounde</v>
      </c>
      <c r="D679" s="3" t="s">
        <v>357</v>
      </c>
      <c r="E679" s="3" t="s">
        <v>154</v>
      </c>
      <c r="F679" s="3" t="s">
        <v>37</v>
      </c>
      <c r="G679" s="3" t="s">
        <v>115</v>
      </c>
      <c r="H679" s="34" t="str">
        <f>_xlfn.XLOOKUP(B679,[2]CALCULATION!$B:$B,[2]CALCULATION!$H:$H,"")</f>
        <v>ZTE</v>
      </c>
      <c r="I679" s="28">
        <v>0.33702947496383051</v>
      </c>
      <c r="J679" s="28">
        <v>0.67279265936712584</v>
      </c>
      <c r="K679" s="28">
        <v>2.448203365550619</v>
      </c>
      <c r="L679" s="28">
        <v>0</v>
      </c>
      <c r="M679" s="28">
        <v>0.31493181292857692</v>
      </c>
      <c r="N679" s="28">
        <v>1.1378779966498713E-2</v>
      </c>
      <c r="O679" s="28">
        <v>0</v>
      </c>
      <c r="P679" s="28">
        <v>0.33963339639817031</v>
      </c>
      <c r="Q679" s="28">
        <v>1.0196670975621587</v>
      </c>
      <c r="R679" s="28">
        <v>0.29968282096720372</v>
      </c>
      <c r="S679" s="93">
        <v>1.2163701763247183</v>
      </c>
      <c r="T679" s="93">
        <f>_xlfn.XLOOKUP(B679,'[3]Nur des jours'!$B:$B,'[3]Nur des jours'!$U:$U,"")</f>
        <v>0</v>
      </c>
      <c r="U679" s="93">
        <v>0.5088526194736227</v>
      </c>
      <c r="V679" s="93">
        <v>0.48106556745511947</v>
      </c>
      <c r="W679" s="93">
        <v>0</v>
      </c>
      <c r="X679" s="93">
        <v>0.44323736634392336</v>
      </c>
      <c r="Y679" s="93">
        <v>0</v>
      </c>
      <c r="Z679" s="93">
        <v>0.60291482251956907</v>
      </c>
      <c r="AA679" s="93">
        <v>0</v>
      </c>
      <c r="AB679" s="93">
        <v>0</v>
      </c>
      <c r="AC679" s="93">
        <f>_xlfn.XLOOKUP(B679,'[3]Nur des jours'!$B:$B,'[3]Nur des jours'!$N:$N,"")</f>
        <v>0</v>
      </c>
      <c r="AD679" s="93">
        <v>0</v>
      </c>
      <c r="AE679" s="93">
        <v>0</v>
      </c>
      <c r="AF679" s="93">
        <v>0.60510853715260859</v>
      </c>
      <c r="AG679" s="93"/>
      <c r="AH679" s="93">
        <v>0</v>
      </c>
      <c r="AI679" s="93">
        <v>0</v>
      </c>
      <c r="AJ679" s="93">
        <v>0</v>
      </c>
      <c r="AK679" s="93">
        <v>0</v>
      </c>
      <c r="AL679" s="93">
        <v>0</v>
      </c>
      <c r="AM679" s="49" t="s">
        <v>5559</v>
      </c>
      <c r="AN679" s="49"/>
      <c r="AO679" s="48" t="str" cm="1">
        <f t="array" ref="AO679">IFERROR(_xlfn.IFS(
AQ679="MPR ISSUE","PDH",
AQ679="BSS Hardware Issue","BSS",
AQ679="Sites strategiques, MLL, Pylone, etc.","ENVTECH",
AQ679="AKTIVCO DEFAUT GE &amp; POWER Cabinet","AKTIVCO",
AQ679="AKTIVCO Coupure ENEO &amp; Baisse de tension","AKTIVCO GRID ONLY",
AQ679="Coupure ENEO &amp; Baisse de tension","IHS GRID ONLY",
AQ679="Defaut GE &amp; POWER Cabinet","IHS",
AQ679="Sharing","Partners",
AQ679="Sites strategiques &amp; DataCenter","SST &amp; DC",
AQ679="Exclu","Exclu",
AQ679="SAT","SAT",
AQ679="SPARE-ISSUE","SPARE-ISSUE",
AQ679="Fiber CAmtel","TRANS_FO_CAMTEL",
AQ679="Fiber AOF","Fiber AOF",
AQ679="Projet OCM (HUAWEI)","TRAVAUX-HUAWEI",
AQ679="Projet OCM (NOKIA)","TRAVAUX-NOKIA",
AQ679="ACCESS-ISSUE","ACCESS-ISSUE",
AQ679="Projet OCM (ZTE, NOKIA, autres projets)","TRAVAUX OCM",
AQ679="No root CAuse","No root cause",
AQ679="ODU HS","PDH",
AQ679="IP &amp; VLAN","PDH",
AQ679="Warehouse HUAWEI","SPARE-ISSUE",
AQ679="SPARE-HS","SPARE-ISSUE",
AQ679="Power Telco","BSS",AQ679="no impacts","no impacts"
),"")</f>
        <v>No root cause</v>
      </c>
      <c r="AP679" s="48" t="str" cm="1">
        <f t="array" ref="AP679">IFERROR(_xlfn.IFS(
AQ679="MPR ISSUE","TX ISSUE",
AQ679="BSS Hardware Issue","RAN ISSUE",
AQ679="Sites strategiques, MLL, Pylone, etc.","ENVTECH",
AQ679="AKTIVCO DEFAUT GE &amp; POWER Cabinet","POWER ISSUE",
AQ679="AKTIVCO Coupure ENEO &amp; Baisse de tension","POWER ISSUE",
AQ679="Coupure ENEO &amp; Baisse de tension","POWER ISSUE",
AQ679="Defaut GE &amp; POWER Cabinet","POWER ISSUE",
AQ679="Sharing","POWER ISSUE",
AQ679="Sites strategiques &amp; DataCenter","POWER ISSUE",
AQ679="Exclu","Exclu",
AQ679="SAT","TX ISSUE",
AQ679="SPARE-ISSUE","SPARE-ISSUE",
AQ679="Fiber CAmtel","TX ISSUE",
AQ679="Fiber AOF","TX ISSUE",
AQ679="Projet OCM (HUAWEI)","TRAVAUX-HUAWEI",
AQ679="Projet OCM (NOKIA)","TRAVAUX -NOKIA",
AQ679="ACCESS-ISSUE","ACCESS-ISSUE",
AQ679="Projet OCM (ZTE, NOKIA, autres projets)","TRAVAUX OCM",
AQ679="No root CAuse","No root cause",
AQ679="ODU HS","TX ISSUE",
AQ679="IP &amp; VLAN","TX ISSUE",
AQ679="Warehouse HUAWEI","SPARE-ISSUE",
AQ679="SPARE-HS","SPARE-ISSUE",
AQ679="Power Telco","RAN ISSUE",AQ679="no impacts","no impacts"
),"")</f>
        <v>No root cause</v>
      </c>
      <c r="AQ679" s="67" t="s">
        <v>5344</v>
      </c>
      <c r="AR679" s="48" t="str" cm="1">
        <f t="array" ref="AR679">IFERROR(_xlfn.IFS(
AQ679="MPR ISSUE","ACTIVE",
AQ679="BSS Hardware Issue","ACTIVE",
AQ679="Sites strategiques, MLL, Pylone, etc.","PASSIVE",
AQ679="AKTIVCO DEFAUT GE &amp; POWER Cabinet","PASSIVE",
AQ679="AKTIVCO Coupure ENEO &amp; Baisse de tension","PASSIVE",
AQ679="Coupure ENEO &amp; Baisse de tension","PASSIVE",
AQ679="Defaut GE &amp; POWER Cabinet","PASSIVE",
AQ679="Sharing","PASSIVE",
AQ679="Sites strategiques &amp; DataCenter","PASSIVE",
AQ679="Exclu","Exclu",
AQ679="SAT","ACTIVE",
AQ679="SPARE-ISSUE","SPARE-ISSUE",
AQ679="Fiber CAmtel","ACTIVE",
AQ679="Fiber AOF","ACTIVE",
AQ679="Projet OCM (HUAWEI)","PLANNED WORKS",
AQ679="Projet OCM (NOKIA)","PLANNED WORKS",
AQ679="ACCESS-ISSUE","ACCESS-ISSUE",
AQ679="Projet OCM (ZTE, NOKIA, autres projets)","PLANNED WORKS",
AQ679="No root CAuse","No root cause",
AQ679="ODU HS","ACTIVE",
AQ679="IP &amp; VLAN","ACTIVE",
AQ679="Warehouse HUAWEI","SPARE-ISSUE",
AQ679="SPARE-HS","SPARE-ISSUE",
AQ679="Power Telco","ACTIVE", AQ679="no impacts","no impacts"
),"")</f>
        <v>No root cause</v>
      </c>
      <c r="AS679" s="92" t="s">
        <v>5537</v>
      </c>
      <c r="AT679" s="98" t="s">
        <v>3274</v>
      </c>
      <c r="AV679" s="17" t="s">
        <v>5537</v>
      </c>
      <c r="AW679" s="7" t="s">
        <v>5537</v>
      </c>
      <c r="AX679" s="6" t="s">
        <v>5537</v>
      </c>
      <c r="AY679" s="7"/>
      <c r="AZ679" s="3" t="s">
        <v>5537</v>
      </c>
      <c r="BA679" s="18" t="s">
        <v>5537</v>
      </c>
      <c r="BB679" s="18" t="s">
        <v>5537</v>
      </c>
      <c r="BC679" s="18" t="s">
        <v>5537</v>
      </c>
      <c r="BD679" s="18" t="s">
        <v>5537</v>
      </c>
      <c r="BE679" s="18" t="s">
        <v>5537</v>
      </c>
      <c r="BF679" s="18" t="s">
        <v>5537</v>
      </c>
      <c r="BG679" s="18" t="s">
        <v>5537</v>
      </c>
      <c r="BH679" s="18" t="s">
        <v>5537</v>
      </c>
      <c r="BI679" s="18" t="s">
        <v>5537</v>
      </c>
      <c r="BJ679" s="18" t="s">
        <v>5537</v>
      </c>
      <c r="BK679" s="18" t="s">
        <v>5537</v>
      </c>
      <c r="BL679" s="9" t="s">
        <v>5537</v>
      </c>
      <c r="BM679" s="14" t="s">
        <v>5537</v>
      </c>
      <c r="BN679" s="14" t="s">
        <v>5537</v>
      </c>
      <c r="BO679" s="14" t="str">
        <f>_xlfn.XLOOKUP(B679,'[4]cell downs 18042026 17h'!$B:$B,'[4]cell downs 18042026 17h'!$B:$B,"")</f>
        <v/>
      </c>
      <c r="BP679" s="14" t="str">
        <f>_xlfn.XLOOKUP(B679,'[5]Cells Huawei 19042026 15h'!$B:$B,'[5]Cells Huawei 19042026 15h'!$B:$B,"")</f>
        <v/>
      </c>
      <c r="BQ679" s="9" t="str">
        <f>_xlfn.XLOOKUP(B679,'[6]cells down 19042026 9H40'!$B:$B,'[6]cells down 19042026 9H40'!$B:$B,"")</f>
        <v/>
      </c>
      <c r="BR679" s="9" t="s">
        <v>3274</v>
      </c>
      <c r="BS679" s="9" t="s">
        <v>5537</v>
      </c>
      <c r="BT679" s="108"/>
    </row>
    <row r="680" spans="1:72" s="9" customFormat="1" x14ac:dyDescent="0.35">
      <c r="A680" s="1" t="s">
        <v>513</v>
      </c>
      <c r="B680" s="8" t="s">
        <v>514</v>
      </c>
      <c r="C680" s="3" t="str">
        <f>_xlfn.XLOOKUP(B680,'[1]daily break down'!$D:$D,'[1]daily break down'!$E:$E,"")</f>
        <v>Yaounde</v>
      </c>
      <c r="D680" s="1" t="s">
        <v>21</v>
      </c>
      <c r="E680" s="1" t="s">
        <v>36</v>
      </c>
      <c r="F680" s="3" t="s">
        <v>37</v>
      </c>
      <c r="G680" s="1" t="s">
        <v>38</v>
      </c>
      <c r="H680" s="34" t="str">
        <f>_xlfn.XLOOKUP(B680,[2]CALCULATION!$B:$B,[2]CALCULATION!$H:$H,"")</f>
        <v>ZTE</v>
      </c>
      <c r="I680" s="28">
        <v>0</v>
      </c>
      <c r="J680" s="28">
        <v>0</v>
      </c>
      <c r="K680" s="28">
        <v>0</v>
      </c>
      <c r="L680" s="28">
        <v>0.74085131822630856</v>
      </c>
      <c r="M680" s="28">
        <v>0</v>
      </c>
      <c r="N680" s="28">
        <v>0</v>
      </c>
      <c r="O680" s="28">
        <v>0</v>
      </c>
      <c r="P680" s="28">
        <v>3.0716820333701449</v>
      </c>
      <c r="Q680" s="28">
        <v>3.4684590206972521</v>
      </c>
      <c r="R680" s="28">
        <v>7.6013103788741043E-2</v>
      </c>
      <c r="S680" s="93">
        <v>0</v>
      </c>
      <c r="T680" s="93">
        <f>_xlfn.XLOOKUP(B680,'[3]Nur des jours'!$B:$B,'[3]Nur des jours'!$U:$U,"")</f>
        <v>0</v>
      </c>
      <c r="U680" s="93">
        <v>13.306769767687401</v>
      </c>
      <c r="V680" s="93">
        <v>0</v>
      </c>
      <c r="W680" s="93">
        <v>0</v>
      </c>
      <c r="X680" s="93">
        <v>0</v>
      </c>
      <c r="Y680" s="93">
        <v>0</v>
      </c>
      <c r="Z680" s="93">
        <v>0</v>
      </c>
      <c r="AA680" s="93">
        <v>0</v>
      </c>
      <c r="AB680" s="93">
        <v>1.3394322167147501</v>
      </c>
      <c r="AC680" s="93">
        <f>_xlfn.XLOOKUP(B680,'[3]Nur des jours'!$B:$B,'[3]Nur des jours'!$N:$N,"")</f>
        <v>2.4398387138197305E-2</v>
      </c>
      <c r="AD680" s="93">
        <v>2.4398387138197305E-2</v>
      </c>
      <c r="AE680" s="93">
        <v>0</v>
      </c>
      <c r="AF680" s="93">
        <v>0.5978496602774277</v>
      </c>
      <c r="AG680" s="93"/>
      <c r="AH680" s="93">
        <v>0</v>
      </c>
      <c r="AI680" s="93">
        <v>0</v>
      </c>
      <c r="AJ680" s="93">
        <v>0</v>
      </c>
      <c r="AK680" s="93">
        <v>0</v>
      </c>
      <c r="AL680" s="93">
        <v>0</v>
      </c>
      <c r="AM680" s="49" t="s">
        <v>5559</v>
      </c>
      <c r="AN680" s="49"/>
      <c r="AO680" s="48" t="str" cm="1">
        <f t="array" ref="AO680">IFERROR(_xlfn.IFS(
AQ680="MPR ISSUE","PDH",
AQ680="BSS Hardware Issue","BSS",
AQ680="Sites strategiques, MLL, Pylone, etc.","ENVTECH",
AQ680="AKTIVCO DEFAUT GE &amp; POWER Cabinet","AKTIVCO",
AQ680="AKTIVCO Coupure ENEO &amp; Baisse de tension","AKTIVCO GRID ONLY",
AQ680="Coupure ENEO &amp; Baisse de tension","IHS GRID ONLY",
AQ680="Defaut GE &amp; POWER Cabinet","IHS",
AQ680="Sharing","Partners",
AQ680="Sites strategiques &amp; DataCenter","SST &amp; DC",
AQ680="Exclu","Exclu",
AQ680="SAT","SAT",
AQ680="SPARE-ISSUE","SPARE-ISSUE",
AQ680="Fiber CAmtel","TRANS_FO_CAMTEL",
AQ680="Fiber AOF","Fiber AOF",
AQ680="Projet OCM (HUAWEI)","TRAVAUX-HUAWEI",
AQ680="Projet OCM (NOKIA)","TRAVAUX-NOKIA",
AQ680="ACCESS-ISSUE","ACCESS-ISSUE",
AQ680="Projet OCM (ZTE, NOKIA, autres projets)","TRAVAUX OCM",
AQ680="No root CAuse","No root cause",
AQ680="ODU HS","PDH",
AQ680="IP &amp; VLAN","PDH",
AQ680="Warehouse HUAWEI","SPARE-ISSUE",
AQ680="SPARE-HS","SPARE-ISSUE",
AQ680="Power Telco","BSS",AQ680="no impacts","no impacts"
),"")</f>
        <v>No root cause</v>
      </c>
      <c r="AP680" s="48" t="str" cm="1">
        <f t="array" ref="AP680">IFERROR(_xlfn.IFS(
AQ680="MPR ISSUE","TX ISSUE",
AQ680="BSS Hardware Issue","RAN ISSUE",
AQ680="Sites strategiques, MLL, Pylone, etc.","ENVTECH",
AQ680="AKTIVCO DEFAUT GE &amp; POWER Cabinet","POWER ISSUE",
AQ680="AKTIVCO Coupure ENEO &amp; Baisse de tension","POWER ISSUE",
AQ680="Coupure ENEO &amp; Baisse de tension","POWER ISSUE",
AQ680="Defaut GE &amp; POWER Cabinet","POWER ISSUE",
AQ680="Sharing","POWER ISSUE",
AQ680="Sites strategiques &amp; DataCenter","POWER ISSUE",
AQ680="Exclu","Exclu",
AQ680="SAT","TX ISSUE",
AQ680="SPARE-ISSUE","SPARE-ISSUE",
AQ680="Fiber CAmtel","TX ISSUE",
AQ680="Fiber AOF","TX ISSUE",
AQ680="Projet OCM (HUAWEI)","TRAVAUX-HUAWEI",
AQ680="Projet OCM (NOKIA)","TRAVAUX -NOKIA",
AQ680="ACCESS-ISSUE","ACCESS-ISSUE",
AQ680="Projet OCM (ZTE, NOKIA, autres projets)","TRAVAUX OCM",
AQ680="No root CAuse","No root cause",
AQ680="ODU HS","TX ISSUE",
AQ680="IP &amp; VLAN","TX ISSUE",
AQ680="Warehouse HUAWEI","SPARE-ISSUE",
AQ680="SPARE-HS","SPARE-ISSUE",
AQ680="Power Telco","RAN ISSUE",AQ680="no impacts","no impacts"
),"")</f>
        <v>No root cause</v>
      </c>
      <c r="AQ680" s="67" t="s">
        <v>5344</v>
      </c>
      <c r="AR680" s="48" t="str" cm="1">
        <f t="array" ref="AR680">IFERROR(_xlfn.IFS(
AQ680="MPR ISSUE","ACTIVE",
AQ680="BSS Hardware Issue","ACTIVE",
AQ680="Sites strategiques, MLL, Pylone, etc.","PASSIVE",
AQ680="AKTIVCO DEFAUT GE &amp; POWER Cabinet","PASSIVE",
AQ680="AKTIVCO Coupure ENEO &amp; Baisse de tension","PASSIVE",
AQ680="Coupure ENEO &amp; Baisse de tension","PASSIVE",
AQ680="Defaut GE &amp; POWER Cabinet","PASSIVE",
AQ680="Sharing","PASSIVE",
AQ680="Sites strategiques &amp; DataCenter","PASSIVE",
AQ680="Exclu","Exclu",
AQ680="SAT","ACTIVE",
AQ680="SPARE-ISSUE","SPARE-ISSUE",
AQ680="Fiber CAmtel","ACTIVE",
AQ680="Fiber AOF","ACTIVE",
AQ680="Projet OCM (HUAWEI)","PLANNED WORKS",
AQ680="Projet OCM (NOKIA)","PLANNED WORKS",
AQ680="ACCESS-ISSUE","ACCESS-ISSUE",
AQ680="Projet OCM (ZTE, NOKIA, autres projets)","PLANNED WORKS",
AQ680="No root CAuse","No root cause",
AQ680="ODU HS","ACTIVE",
AQ680="IP &amp; VLAN","ACTIVE",
AQ680="Warehouse HUAWEI","SPARE-ISSUE",
AQ680="SPARE-HS","SPARE-ISSUE",
AQ680="Power Telco","ACTIVE", AQ680="no impacts","no impacts"
),"")</f>
        <v>No root cause</v>
      </c>
      <c r="AS680" s="92" t="s">
        <v>5537</v>
      </c>
      <c r="AT680" s="98" t="s">
        <v>514</v>
      </c>
      <c r="AV680" s="17" t="s">
        <v>5537</v>
      </c>
      <c r="AW680" s="7" t="s">
        <v>5537</v>
      </c>
      <c r="AX680" s="6" t="s">
        <v>5537</v>
      </c>
      <c r="AY680" s="7"/>
      <c r="AZ680" s="3" t="s">
        <v>5537</v>
      </c>
      <c r="BA680" s="18" t="s">
        <v>5537</v>
      </c>
      <c r="BB680" s="18" t="s">
        <v>5537</v>
      </c>
      <c r="BC680" s="18" t="s">
        <v>5537</v>
      </c>
      <c r="BD680" s="18" t="s">
        <v>5537</v>
      </c>
      <c r="BE680" s="18" t="s">
        <v>5537</v>
      </c>
      <c r="BF680" s="18" t="s">
        <v>5537</v>
      </c>
      <c r="BG680" s="18" t="s">
        <v>5537</v>
      </c>
      <c r="BH680" s="18" t="s">
        <v>5537</v>
      </c>
      <c r="BI680" s="18" t="s">
        <v>5537</v>
      </c>
      <c r="BJ680" s="18" t="s">
        <v>5537</v>
      </c>
      <c r="BK680" s="18" t="s">
        <v>5537</v>
      </c>
      <c r="BL680" s="9" t="s">
        <v>5537</v>
      </c>
      <c r="BM680" s="14" t="s">
        <v>5537</v>
      </c>
      <c r="BN680" s="14" t="s">
        <v>5537</v>
      </c>
      <c r="BO680" s="14" t="str">
        <f>_xlfn.XLOOKUP(B680,'[4]cell downs 18042026 17h'!$B:$B,'[4]cell downs 18042026 17h'!$B:$B,"")</f>
        <v/>
      </c>
      <c r="BP680" s="14" t="str">
        <f>_xlfn.XLOOKUP(B680,'[5]Cells Huawei 19042026 15h'!$B:$B,'[5]Cells Huawei 19042026 15h'!$B:$B,"")</f>
        <v/>
      </c>
      <c r="BQ680" s="9" t="str">
        <f>_xlfn.XLOOKUP(B680,'[6]cells down 19042026 9H40'!$B:$B,'[6]cells down 19042026 9H40'!$B:$B,"")</f>
        <v/>
      </c>
      <c r="BR680" s="9" t="s">
        <v>5537</v>
      </c>
      <c r="BS680" s="9" t="s">
        <v>12</v>
      </c>
      <c r="BT680" s="108"/>
    </row>
    <row r="681" spans="1:72" s="9" customFormat="1" x14ac:dyDescent="0.35">
      <c r="A681" s="1" t="s">
        <v>41</v>
      </c>
      <c r="B681" s="8" t="s">
        <v>42</v>
      </c>
      <c r="C681" s="3" t="str">
        <f>_xlfn.XLOOKUP(B681,'[1]daily break down'!$D:$D,'[1]daily break down'!$E:$E,"")</f>
        <v>Douala</v>
      </c>
      <c r="D681" s="1" t="s">
        <v>18</v>
      </c>
      <c r="E681" s="1" t="s">
        <v>18</v>
      </c>
      <c r="F681" s="3" t="s">
        <v>31</v>
      </c>
      <c r="G681" s="1" t="s">
        <v>32</v>
      </c>
      <c r="H681" s="34" t="str">
        <f>_xlfn.XLOOKUP(B681,[2]CALCULATION!$B:$B,[2]CALCULATION!$H:$H,"")</f>
        <v>ZTE</v>
      </c>
      <c r="I681" s="28">
        <v>0</v>
      </c>
      <c r="J681" s="28">
        <v>1.410201807478177</v>
      </c>
      <c r="K681" s="28">
        <v>17.281281300562448</v>
      </c>
      <c r="L681" s="28">
        <v>20.459795453053793</v>
      </c>
      <c r="M681" s="28">
        <v>1.661444555735333</v>
      </c>
      <c r="N681" s="28">
        <v>0.47432390785114492</v>
      </c>
      <c r="O681" s="28">
        <v>6.9556805437844037E-4</v>
      </c>
      <c r="P681" s="28">
        <v>0</v>
      </c>
      <c r="Q681" s="28">
        <v>0.46677966972288631</v>
      </c>
      <c r="R681" s="28">
        <v>1.0614546860598175</v>
      </c>
      <c r="S681" s="93">
        <v>7.8795376006254775E-2</v>
      </c>
      <c r="T681" s="93">
        <f>_xlfn.XLOOKUP(B681,'[3]Nur des jours'!$B:$B,'[3]Nur des jours'!$U:$U,"")</f>
        <v>0</v>
      </c>
      <c r="U681" s="93">
        <v>0.27276968778625249</v>
      </c>
      <c r="V681" s="93">
        <v>0</v>
      </c>
      <c r="W681" s="93">
        <v>0</v>
      </c>
      <c r="X681" s="93">
        <v>6.4954820179606365</v>
      </c>
      <c r="Y681" s="93">
        <v>0.32559718976237989</v>
      </c>
      <c r="Z681" s="93">
        <v>0</v>
      </c>
      <c r="AA681" s="93">
        <v>0</v>
      </c>
      <c r="AB681" s="93">
        <v>0</v>
      </c>
      <c r="AC681" s="93">
        <f>_xlfn.XLOOKUP(B681,'[3]Nur des jours'!$B:$B,'[3]Nur des jours'!$N:$N,"")</f>
        <v>1.0259807152865172</v>
      </c>
      <c r="AD681" s="93">
        <v>1.0259807152865172</v>
      </c>
      <c r="AE681" s="93">
        <v>0</v>
      </c>
      <c r="AF681" s="93">
        <v>0.5938189325776968</v>
      </c>
      <c r="AG681" s="93"/>
      <c r="AH681" s="93">
        <v>0</v>
      </c>
      <c r="AI681" s="93">
        <v>0</v>
      </c>
      <c r="AJ681" s="93">
        <v>0</v>
      </c>
      <c r="AK681" s="93">
        <v>0</v>
      </c>
      <c r="AL681" s="93">
        <v>0</v>
      </c>
      <c r="AM681" s="49" t="s">
        <v>5559</v>
      </c>
      <c r="AN681" s="49"/>
      <c r="AO681" s="48" t="str" cm="1">
        <f t="array" ref="AO681">IFERROR(_xlfn.IFS(
AQ681="MPR ISSUE","PDH",
AQ681="BSS Hardware Issue","BSS",
AQ681="Sites strategiques, MLL, Pylone, etc.","ENVTECH",
AQ681="AKTIVCO DEFAUT GE &amp; POWER Cabinet","AKTIVCO",
AQ681="AKTIVCO Coupure ENEO &amp; Baisse de tension","AKTIVCO GRID ONLY",
AQ681="Coupure ENEO &amp; Baisse de tension","IHS GRID ONLY",
AQ681="Defaut GE &amp; POWER Cabinet","IHS",
AQ681="Sharing","Partners",
AQ681="Sites strategiques &amp; DataCenter","SST &amp; DC",
AQ681="Exclu","Exclu",
AQ681="SAT","SAT",
AQ681="SPARE-ISSUE","SPARE-ISSUE",
AQ681="Fiber CAmtel","TRANS_FO_CAMTEL",
AQ681="Fiber AOF","Fiber AOF",
AQ681="Projet OCM (HUAWEI)","TRAVAUX-HUAWEI",
AQ681="Projet OCM (NOKIA)","TRAVAUX-NOKIA",
AQ681="ACCESS-ISSUE","ACCESS-ISSUE",
AQ681="Projet OCM (ZTE, NOKIA, autres projets)","TRAVAUX OCM",
AQ681="No root CAuse","No root cause",
AQ681="ODU HS","PDH",
AQ681="IP &amp; VLAN","PDH",
AQ681="Warehouse HUAWEI","SPARE-ISSUE",
AQ681="SPARE-HS","SPARE-ISSUE",
AQ681="Power Telco","BSS",AQ681="no impacts","no impacts"
),"")</f>
        <v>No root cause</v>
      </c>
      <c r="AP681" s="48" t="str" cm="1">
        <f t="array" ref="AP681">IFERROR(_xlfn.IFS(
AQ681="MPR ISSUE","TX ISSUE",
AQ681="BSS Hardware Issue","RAN ISSUE",
AQ681="Sites strategiques, MLL, Pylone, etc.","ENVTECH",
AQ681="AKTIVCO DEFAUT GE &amp; POWER Cabinet","POWER ISSUE",
AQ681="AKTIVCO Coupure ENEO &amp; Baisse de tension","POWER ISSUE",
AQ681="Coupure ENEO &amp; Baisse de tension","POWER ISSUE",
AQ681="Defaut GE &amp; POWER Cabinet","POWER ISSUE",
AQ681="Sharing","POWER ISSUE",
AQ681="Sites strategiques &amp; DataCenter","POWER ISSUE",
AQ681="Exclu","Exclu",
AQ681="SAT","TX ISSUE",
AQ681="SPARE-ISSUE","SPARE-ISSUE",
AQ681="Fiber CAmtel","TX ISSUE",
AQ681="Fiber AOF","TX ISSUE",
AQ681="Projet OCM (HUAWEI)","TRAVAUX-HUAWEI",
AQ681="Projet OCM (NOKIA)","TRAVAUX -NOKIA",
AQ681="ACCESS-ISSUE","ACCESS-ISSUE",
AQ681="Projet OCM (ZTE, NOKIA, autres projets)","TRAVAUX OCM",
AQ681="No root CAuse","No root cause",
AQ681="ODU HS","TX ISSUE",
AQ681="IP &amp; VLAN","TX ISSUE",
AQ681="Warehouse HUAWEI","SPARE-ISSUE",
AQ681="SPARE-HS","SPARE-ISSUE",
AQ681="Power Telco","RAN ISSUE",AQ681="no impacts","no impacts"
),"")</f>
        <v>No root cause</v>
      </c>
      <c r="AQ681" s="67" t="s">
        <v>5344</v>
      </c>
      <c r="AR681" s="48" t="str" cm="1">
        <f t="array" ref="AR681">IFERROR(_xlfn.IFS(
AQ681="MPR ISSUE","ACTIVE",
AQ681="BSS Hardware Issue","ACTIVE",
AQ681="Sites strategiques, MLL, Pylone, etc.","PASSIVE",
AQ681="AKTIVCO DEFAUT GE &amp; POWER Cabinet","PASSIVE",
AQ681="AKTIVCO Coupure ENEO &amp; Baisse de tension","PASSIVE",
AQ681="Coupure ENEO &amp; Baisse de tension","PASSIVE",
AQ681="Defaut GE &amp; POWER Cabinet","PASSIVE",
AQ681="Sharing","PASSIVE",
AQ681="Sites strategiques &amp; DataCenter","PASSIVE",
AQ681="Exclu","Exclu",
AQ681="SAT","ACTIVE",
AQ681="SPARE-ISSUE","SPARE-ISSUE",
AQ681="Fiber CAmtel","ACTIVE",
AQ681="Fiber AOF","ACTIVE",
AQ681="Projet OCM (HUAWEI)","PLANNED WORKS",
AQ681="Projet OCM (NOKIA)","PLANNED WORKS",
AQ681="ACCESS-ISSUE","ACCESS-ISSUE",
AQ681="Projet OCM (ZTE, NOKIA, autres projets)","PLANNED WORKS",
AQ681="No root CAuse","No root cause",
AQ681="ODU HS","ACTIVE",
AQ681="IP &amp; VLAN","ACTIVE",
AQ681="Warehouse HUAWEI","SPARE-ISSUE",
AQ681="SPARE-HS","SPARE-ISSUE",
AQ681="Power Telco","ACTIVE", AQ681="no impacts","no impacts"
),"")</f>
        <v>No root cause</v>
      </c>
      <c r="AS681" s="92" t="s">
        <v>5537</v>
      </c>
      <c r="AT681" s="98" t="s">
        <v>42</v>
      </c>
      <c r="AV681" s="17" t="s">
        <v>5537</v>
      </c>
      <c r="AW681" s="7" t="s">
        <v>5537</v>
      </c>
      <c r="AX681" s="6" t="s">
        <v>5537</v>
      </c>
      <c r="AY681" s="7"/>
      <c r="AZ681" s="3" t="s">
        <v>5537</v>
      </c>
      <c r="BA681" s="18" t="s">
        <v>5537</v>
      </c>
      <c r="BB681" s="18" t="s">
        <v>5537</v>
      </c>
      <c r="BC681" s="18" t="s">
        <v>5537</v>
      </c>
      <c r="BD681" s="18" t="s">
        <v>5537</v>
      </c>
      <c r="BE681" s="18" t="s">
        <v>5537</v>
      </c>
      <c r="BF681" s="18" t="s">
        <v>5537</v>
      </c>
      <c r="BG681" s="18" t="s">
        <v>5537</v>
      </c>
      <c r="BH681" s="18" t="s">
        <v>5537</v>
      </c>
      <c r="BI681" s="18" t="s">
        <v>5537</v>
      </c>
      <c r="BJ681" s="18" t="s">
        <v>5537</v>
      </c>
      <c r="BK681" s="18" t="s">
        <v>5537</v>
      </c>
      <c r="BL681" s="9" t="s">
        <v>5537</v>
      </c>
      <c r="BM681" s="14" t="s">
        <v>5537</v>
      </c>
      <c r="BN681" s="14" t="s">
        <v>5537</v>
      </c>
      <c r="BO681" s="14" t="str">
        <f>_xlfn.XLOOKUP(B681,'[4]cell downs 18042026 17h'!$B:$B,'[4]cell downs 18042026 17h'!$B:$B,"")</f>
        <v/>
      </c>
      <c r="BP681" s="14" t="str">
        <f>_xlfn.XLOOKUP(B681,'[5]Cells Huawei 19042026 15h'!$B:$B,'[5]Cells Huawei 19042026 15h'!$B:$B,"")</f>
        <v/>
      </c>
      <c r="BQ681" s="9" t="str">
        <f>_xlfn.XLOOKUP(B681,'[6]cells down 19042026 9H40'!$B:$B,'[6]cells down 19042026 9H40'!$B:$B,"")</f>
        <v/>
      </c>
      <c r="BR681" s="9" t="s">
        <v>5537</v>
      </c>
      <c r="BS681" s="9" t="s">
        <v>66</v>
      </c>
      <c r="BT681" s="108"/>
    </row>
    <row r="682" spans="1:72" s="9" customFormat="1" x14ac:dyDescent="0.35">
      <c r="A682" s="1" t="s">
        <v>706</v>
      </c>
      <c r="B682" s="8" t="s">
        <v>707</v>
      </c>
      <c r="C682" s="3" t="str">
        <f>_xlfn.XLOOKUP(B682,'[1]daily break down'!$D:$D,'[1]daily break down'!$E:$E,"")</f>
        <v>Douala</v>
      </c>
      <c r="D682" s="1" t="s">
        <v>21</v>
      </c>
      <c r="E682" s="1" t="s">
        <v>36</v>
      </c>
      <c r="F682" s="3" t="s">
        <v>31</v>
      </c>
      <c r="G682" s="1" t="s">
        <v>32</v>
      </c>
      <c r="H682" s="34" t="str">
        <f>_xlfn.XLOOKUP(B682,[2]CALCULATION!$B:$B,[2]CALCULATION!$H:$H,"")</f>
        <v>ZTE</v>
      </c>
      <c r="I682" s="28">
        <v>0</v>
      </c>
      <c r="J682" s="28">
        <v>0.81272668384541424</v>
      </c>
      <c r="K682" s="28">
        <v>0.58138788299047162</v>
      </c>
      <c r="L682" s="28">
        <v>0.79385717098560893</v>
      </c>
      <c r="M682" s="28">
        <v>1.1803433181235783</v>
      </c>
      <c r="N682" s="28">
        <v>0.97705909546189995</v>
      </c>
      <c r="O682" s="28">
        <v>0</v>
      </c>
      <c r="P682" s="28">
        <v>0</v>
      </c>
      <c r="Q682" s="28">
        <v>0.75212308772290237</v>
      </c>
      <c r="R682" s="28">
        <v>1.467684264895144</v>
      </c>
      <c r="S682" s="93">
        <v>0.54853566872982873</v>
      </c>
      <c r="T682" s="93">
        <f>_xlfn.XLOOKUP(B682,'[3]Nur des jours'!$B:$B,'[3]Nur des jours'!$U:$U,"")</f>
        <v>0.50389446770138668</v>
      </c>
      <c r="U682" s="93">
        <v>1.0509676600091886</v>
      </c>
      <c r="V682" s="93">
        <v>0</v>
      </c>
      <c r="W682" s="93">
        <v>0.50389446770138679</v>
      </c>
      <c r="X682" s="93">
        <v>1.2179753333732837</v>
      </c>
      <c r="Y682" s="93">
        <v>0.89751464616631427</v>
      </c>
      <c r="Z682" s="93">
        <v>0.23831231647704376</v>
      </c>
      <c r="AA682" s="93">
        <v>0</v>
      </c>
      <c r="AB682" s="93">
        <v>1.6992370866898947</v>
      </c>
      <c r="AC682" s="93">
        <f>_xlfn.XLOOKUP(B682,'[3]Nur des jours'!$B:$B,'[3]Nur des jours'!$N:$N,"")</f>
        <v>0</v>
      </c>
      <c r="AD682" s="93">
        <v>0</v>
      </c>
      <c r="AE682" s="93">
        <v>0</v>
      </c>
      <c r="AF682" s="93">
        <v>0.57890880710435366</v>
      </c>
      <c r="AG682" s="93"/>
      <c r="AH682" s="93">
        <v>0</v>
      </c>
      <c r="AI682" s="93">
        <v>0</v>
      </c>
      <c r="AJ682" s="93">
        <v>0</v>
      </c>
      <c r="AK682" s="93">
        <v>0</v>
      </c>
      <c r="AL682" s="93">
        <v>0</v>
      </c>
      <c r="AM682" s="49" t="s">
        <v>5559</v>
      </c>
      <c r="AN682" s="49"/>
      <c r="AO682" s="48" t="str" cm="1">
        <f t="array" ref="AO682">IFERROR(_xlfn.IFS(
AQ682="MPR ISSUE","PDH",
AQ682="BSS Hardware Issue","BSS",
AQ682="Sites strategiques, MLL, Pylone, etc.","ENVTECH",
AQ682="AKTIVCO DEFAUT GE &amp; POWER Cabinet","AKTIVCO",
AQ682="AKTIVCO Coupure ENEO &amp; Baisse de tension","AKTIVCO GRID ONLY",
AQ682="Coupure ENEO &amp; Baisse de tension","IHS GRID ONLY",
AQ682="Defaut GE &amp; POWER Cabinet","IHS",
AQ682="Sharing","Partners",
AQ682="Sites strategiques &amp; DataCenter","SST &amp; DC",
AQ682="Exclu","Exclu",
AQ682="SAT","SAT",
AQ682="SPARE-ISSUE","SPARE-ISSUE",
AQ682="Fiber CAmtel","TRANS_FO_CAMTEL",
AQ682="Fiber AOF","Fiber AOF",
AQ682="Projet OCM (HUAWEI)","TRAVAUX-HUAWEI",
AQ682="Projet OCM (NOKIA)","TRAVAUX-NOKIA",
AQ682="ACCESS-ISSUE","ACCESS-ISSUE",
AQ682="Projet OCM (ZTE, NOKIA, autres projets)","TRAVAUX OCM",
AQ682="No root CAuse","No root cause",
AQ682="ODU HS","PDH",
AQ682="IP &amp; VLAN","PDH",
AQ682="Warehouse HUAWEI","SPARE-ISSUE",
AQ682="SPARE-HS","SPARE-ISSUE",
AQ682="Power Telco","BSS",AQ682="no impacts","no impacts"
),"")</f>
        <v>No root cause</v>
      </c>
      <c r="AP682" s="48" t="str" cm="1">
        <f t="array" ref="AP682">IFERROR(_xlfn.IFS(
AQ682="MPR ISSUE","TX ISSUE",
AQ682="BSS Hardware Issue","RAN ISSUE",
AQ682="Sites strategiques, MLL, Pylone, etc.","ENVTECH",
AQ682="AKTIVCO DEFAUT GE &amp; POWER Cabinet","POWER ISSUE",
AQ682="AKTIVCO Coupure ENEO &amp; Baisse de tension","POWER ISSUE",
AQ682="Coupure ENEO &amp; Baisse de tension","POWER ISSUE",
AQ682="Defaut GE &amp; POWER Cabinet","POWER ISSUE",
AQ682="Sharing","POWER ISSUE",
AQ682="Sites strategiques &amp; DataCenter","POWER ISSUE",
AQ682="Exclu","Exclu",
AQ682="SAT","TX ISSUE",
AQ682="SPARE-ISSUE","SPARE-ISSUE",
AQ682="Fiber CAmtel","TX ISSUE",
AQ682="Fiber AOF","TX ISSUE",
AQ682="Projet OCM (HUAWEI)","TRAVAUX-HUAWEI",
AQ682="Projet OCM (NOKIA)","TRAVAUX -NOKIA",
AQ682="ACCESS-ISSUE","ACCESS-ISSUE",
AQ682="Projet OCM (ZTE, NOKIA, autres projets)","TRAVAUX OCM",
AQ682="No root CAuse","No root cause",
AQ682="ODU HS","TX ISSUE",
AQ682="IP &amp; VLAN","TX ISSUE",
AQ682="Warehouse HUAWEI","SPARE-ISSUE",
AQ682="SPARE-HS","SPARE-ISSUE",
AQ682="Power Telco","RAN ISSUE",AQ682="no impacts","no impacts"
),"")</f>
        <v>No root cause</v>
      </c>
      <c r="AQ682" s="67" t="s">
        <v>5344</v>
      </c>
      <c r="AR682" s="48" t="str" cm="1">
        <f t="array" ref="AR682">IFERROR(_xlfn.IFS(
AQ682="MPR ISSUE","ACTIVE",
AQ682="BSS Hardware Issue","ACTIVE",
AQ682="Sites strategiques, MLL, Pylone, etc.","PASSIVE",
AQ682="AKTIVCO DEFAUT GE &amp; POWER Cabinet","PASSIVE",
AQ682="AKTIVCO Coupure ENEO &amp; Baisse de tension","PASSIVE",
AQ682="Coupure ENEO &amp; Baisse de tension","PASSIVE",
AQ682="Defaut GE &amp; POWER Cabinet","PASSIVE",
AQ682="Sharing","PASSIVE",
AQ682="Sites strategiques &amp; DataCenter","PASSIVE",
AQ682="Exclu","Exclu",
AQ682="SAT","ACTIVE",
AQ682="SPARE-ISSUE","SPARE-ISSUE",
AQ682="Fiber CAmtel","ACTIVE",
AQ682="Fiber AOF","ACTIVE",
AQ682="Projet OCM (HUAWEI)","PLANNED WORKS",
AQ682="Projet OCM (NOKIA)","PLANNED WORKS",
AQ682="ACCESS-ISSUE","ACCESS-ISSUE",
AQ682="Projet OCM (ZTE, NOKIA, autres projets)","PLANNED WORKS",
AQ682="No root CAuse","No root cause",
AQ682="ODU HS","ACTIVE",
AQ682="IP &amp; VLAN","ACTIVE",
AQ682="Warehouse HUAWEI","SPARE-ISSUE",
AQ682="SPARE-HS","SPARE-ISSUE",
AQ682="Power Telco","ACTIVE", AQ682="no impacts","no impacts"
),"")</f>
        <v>No root cause</v>
      </c>
      <c r="AS682" s="92" t="s">
        <v>5537</v>
      </c>
      <c r="AT682" s="98" t="s">
        <v>707</v>
      </c>
      <c r="AV682" s="17" t="s">
        <v>5537</v>
      </c>
      <c r="AW682" s="7" t="s">
        <v>5537</v>
      </c>
      <c r="AX682" s="6" t="s">
        <v>5537</v>
      </c>
      <c r="AY682" s="7"/>
      <c r="AZ682" s="3" t="s">
        <v>5537</v>
      </c>
      <c r="BA682" s="18" t="s">
        <v>5537</v>
      </c>
      <c r="BB682" s="18" t="s">
        <v>5537</v>
      </c>
      <c r="BC682" s="18" t="s">
        <v>5537</v>
      </c>
      <c r="BD682" s="18" t="s">
        <v>5537</v>
      </c>
      <c r="BE682" s="18" t="s">
        <v>5537</v>
      </c>
      <c r="BF682" s="18" t="s">
        <v>5537</v>
      </c>
      <c r="BG682" s="18" t="s">
        <v>5537</v>
      </c>
      <c r="BH682" s="18" t="s">
        <v>5537</v>
      </c>
      <c r="BI682" s="18" t="s">
        <v>5537</v>
      </c>
      <c r="BJ682" s="18" t="s">
        <v>5537</v>
      </c>
      <c r="BK682" s="18" t="s">
        <v>5537</v>
      </c>
      <c r="BL682" s="9" t="s">
        <v>5537</v>
      </c>
      <c r="BM682" s="14" t="s">
        <v>5537</v>
      </c>
      <c r="BN682" s="14" t="s">
        <v>5537</v>
      </c>
      <c r="BO682" s="14" t="str">
        <f>_xlfn.XLOOKUP(B682,'[4]cell downs 18042026 17h'!$B:$B,'[4]cell downs 18042026 17h'!$B:$B,"")</f>
        <v/>
      </c>
      <c r="BP682" s="14" t="str">
        <f>_xlfn.XLOOKUP(B682,'[5]Cells Huawei 19042026 15h'!$B:$B,'[5]Cells Huawei 19042026 15h'!$B:$B,"")</f>
        <v/>
      </c>
      <c r="BQ682" s="9" t="str">
        <f>_xlfn.XLOOKUP(B682,'[6]cells down 19042026 9H40'!$B:$B,'[6]cells down 19042026 9H40'!$B:$B,"")</f>
        <v/>
      </c>
      <c r="BR682" s="9" t="s">
        <v>5537</v>
      </c>
      <c r="BS682" s="9" t="s">
        <v>5459</v>
      </c>
      <c r="BT682" s="108"/>
    </row>
    <row r="683" spans="1:72" s="9" customFormat="1" x14ac:dyDescent="0.35">
      <c r="A683" s="3" t="s">
        <v>2130</v>
      </c>
      <c r="B683" s="25" t="s">
        <v>2131</v>
      </c>
      <c r="C683" s="3" t="str">
        <f>_xlfn.XLOOKUP(B683,'[1]daily break down'!$D:$D,'[1]daily break down'!$E:$E,"")</f>
        <v>CENTRE</v>
      </c>
      <c r="D683" s="1" t="s">
        <v>11</v>
      </c>
      <c r="E683" s="1" t="str">
        <f>BS683</f>
        <v>Solar-Grid-Gen-Lithium</v>
      </c>
      <c r="F683" s="3" t="s">
        <v>226</v>
      </c>
      <c r="G683" s="3" t="s">
        <v>489</v>
      </c>
      <c r="H683" s="34" t="str">
        <f>_xlfn.XLOOKUP(B683,[2]CALCULATION!$B:$B,[2]CALCULATION!$H:$H,"")</f>
        <v>ZTE</v>
      </c>
      <c r="I683" s="28">
        <v>0</v>
      </c>
      <c r="J683" s="28">
        <v>0</v>
      </c>
      <c r="K683" s="28">
        <v>0</v>
      </c>
      <c r="L683" s="28">
        <v>0</v>
      </c>
      <c r="M683" s="28">
        <v>0</v>
      </c>
      <c r="N683" s="28">
        <v>0</v>
      </c>
      <c r="O683" s="28">
        <v>0</v>
      </c>
      <c r="P683" s="28">
        <v>0</v>
      </c>
      <c r="Q683" s="28">
        <v>0</v>
      </c>
      <c r="R683" s="28">
        <v>0</v>
      </c>
      <c r="S683" s="93">
        <v>0</v>
      </c>
      <c r="T683" s="93">
        <f>_xlfn.XLOOKUP(B683,'[3]Nur des jours'!$B:$B,'[3]Nur des jours'!$U:$U,"")</f>
        <v>0</v>
      </c>
      <c r="U683" s="93">
        <v>0</v>
      </c>
      <c r="V683" s="93">
        <v>0</v>
      </c>
      <c r="W683" s="93">
        <v>0</v>
      </c>
      <c r="X683" s="93">
        <v>0</v>
      </c>
      <c r="Y683" s="93">
        <v>0</v>
      </c>
      <c r="Z683" s="93">
        <v>0</v>
      </c>
      <c r="AA683" s="93">
        <v>0</v>
      </c>
      <c r="AB683" s="93">
        <v>0</v>
      </c>
      <c r="AC683" s="93">
        <f>_xlfn.XLOOKUP(B683,'[3]Nur des jours'!$B:$B,'[3]Nur des jours'!$N:$N,"")</f>
        <v>0</v>
      </c>
      <c r="AD683" s="93">
        <v>0</v>
      </c>
      <c r="AE683" s="93">
        <v>7.3302171884496989E-2</v>
      </c>
      <c r="AF683" s="93">
        <v>0.57680426786290107</v>
      </c>
      <c r="AG683" s="93"/>
      <c r="AH683" s="93">
        <v>0</v>
      </c>
      <c r="AI683" s="93">
        <v>0</v>
      </c>
      <c r="AJ683" s="93">
        <v>0</v>
      </c>
      <c r="AK683" s="93">
        <v>0</v>
      </c>
      <c r="AL683" s="93">
        <v>0</v>
      </c>
      <c r="AM683" s="49" t="s">
        <v>5559</v>
      </c>
      <c r="AN683" s="49"/>
      <c r="AO683" s="48" t="str" cm="1">
        <f t="array" ref="AO683">IFERROR(_xlfn.IFS(
AQ683="MPR ISSUE","PDH",
AQ683="BSS Hardware Issue","BSS",
AQ683="Sites strategiques, MLL, Pylone, etc.","ENVTECH",
AQ683="AKTIVCO DEFAUT GE &amp; POWER Cabinet","AKTIVCO",
AQ683="AKTIVCO Coupure ENEO &amp; Baisse de tension","AKTIVCO GRID ONLY",
AQ683="Coupure ENEO &amp; Baisse de tension","IHS GRID ONLY",
AQ683="Defaut GE &amp; POWER Cabinet","IHS",
AQ683="Sharing","Partners",
AQ683="Sites strategiques &amp; DataCenter","SST &amp; DC",
AQ683="Exclu","Exclu",
AQ683="SAT","SAT",
AQ683="SPARE-ISSUE","SPARE-ISSUE",
AQ683="Fiber CAmtel","TRANS_FO_CAMTEL",
AQ683="Fiber AOF","Fiber AOF",
AQ683="Projet OCM (HUAWEI)","TRAVAUX-HUAWEI",
AQ683="Projet OCM (NOKIA)","TRAVAUX-NOKIA",
AQ683="ACCESS-ISSUE","ACCESS-ISSUE",
AQ683="Projet OCM (ZTE, NOKIA, autres projets)","TRAVAUX OCM",
AQ683="No root CAuse","No root cause",
AQ683="ODU HS","PDH",
AQ683="IP &amp; VLAN","PDH",
AQ683="Warehouse HUAWEI","SPARE-ISSUE",
AQ683="SPARE-HS","SPARE-ISSUE",
AQ683="Power Telco","BSS",AQ683="no impacts","no impacts"
),"")</f>
        <v>No root cause</v>
      </c>
      <c r="AP683" s="48" t="str" cm="1">
        <f t="array" ref="AP683">IFERROR(_xlfn.IFS(
AQ683="MPR ISSUE","TX ISSUE",
AQ683="BSS Hardware Issue","RAN ISSUE",
AQ683="Sites strategiques, MLL, Pylone, etc.","ENVTECH",
AQ683="AKTIVCO DEFAUT GE &amp; POWER Cabinet","POWER ISSUE",
AQ683="AKTIVCO Coupure ENEO &amp; Baisse de tension","POWER ISSUE",
AQ683="Coupure ENEO &amp; Baisse de tension","POWER ISSUE",
AQ683="Defaut GE &amp; POWER Cabinet","POWER ISSUE",
AQ683="Sharing","POWER ISSUE",
AQ683="Sites strategiques &amp; DataCenter","POWER ISSUE",
AQ683="Exclu","Exclu",
AQ683="SAT","TX ISSUE",
AQ683="SPARE-ISSUE","SPARE-ISSUE",
AQ683="Fiber CAmtel","TX ISSUE",
AQ683="Fiber AOF","TX ISSUE",
AQ683="Projet OCM (HUAWEI)","TRAVAUX-HUAWEI",
AQ683="Projet OCM (NOKIA)","TRAVAUX -NOKIA",
AQ683="ACCESS-ISSUE","ACCESS-ISSUE",
AQ683="Projet OCM (ZTE, NOKIA, autres projets)","TRAVAUX OCM",
AQ683="No root CAuse","No root cause",
AQ683="ODU HS","TX ISSUE",
AQ683="IP &amp; VLAN","TX ISSUE",
AQ683="Warehouse HUAWEI","SPARE-ISSUE",
AQ683="SPARE-HS","SPARE-ISSUE",
AQ683="Power Telco","RAN ISSUE",AQ683="no impacts","no impacts"
),"")</f>
        <v>No root cause</v>
      </c>
      <c r="AQ683" s="127" t="s">
        <v>5344</v>
      </c>
      <c r="AR683" s="48" t="str" cm="1">
        <f t="array" ref="AR683">IFERROR(_xlfn.IFS(
AQ683="MPR ISSUE","ACTIVE",
AQ683="BSS Hardware Issue","ACTIVE",
AQ683="Sites strategiques, MLL, Pylone, etc.","PASSIVE",
AQ683="AKTIVCO DEFAUT GE &amp; POWER Cabinet","PASSIVE",
AQ683="AKTIVCO Coupure ENEO &amp; Baisse de tension","PASSIVE",
AQ683="Coupure ENEO &amp; Baisse de tension","PASSIVE",
AQ683="Defaut GE &amp; POWER Cabinet","PASSIVE",
AQ683="Sharing","PASSIVE",
AQ683="Sites strategiques &amp; DataCenter","PASSIVE",
AQ683="Exclu","Exclu",
AQ683="SAT","ACTIVE",
AQ683="SPARE-ISSUE","SPARE-ISSUE",
AQ683="Fiber CAmtel","ACTIVE",
AQ683="Fiber AOF","ACTIVE",
AQ683="Projet OCM (HUAWEI)","PLANNED WORKS",
AQ683="Projet OCM (NOKIA)","PLANNED WORKS",
AQ683="ACCESS-ISSUE","ACCESS-ISSUE",
AQ683="Projet OCM (ZTE, NOKIA, autres projets)","PLANNED WORKS",
AQ683="No root CAuse","No root cause",
AQ683="ODU HS","ACTIVE",
AQ683="IP &amp; VLAN","ACTIVE",
AQ683="Warehouse HUAWEI","SPARE-ISSUE",
AQ683="SPARE-HS","SPARE-ISSUE",
AQ683="Power Telco","ACTIVE", AQ683="no impacts","no impacts"
),"")</f>
        <v>No root cause</v>
      </c>
      <c r="AS683" s="92" t="s">
        <v>5537</v>
      </c>
      <c r="AT683" s="98" t="s">
        <v>2131</v>
      </c>
      <c r="AV683" s="17" t="s">
        <v>5537</v>
      </c>
      <c r="AW683" s="7" t="s">
        <v>5537</v>
      </c>
      <c r="AX683" s="6" t="s">
        <v>5537</v>
      </c>
      <c r="AY683" s="7"/>
      <c r="AZ683" s="3" t="s">
        <v>5537</v>
      </c>
      <c r="BA683" s="18" t="s">
        <v>5537</v>
      </c>
      <c r="BB683" s="18" t="s">
        <v>5537</v>
      </c>
      <c r="BC683" s="18" t="s">
        <v>5537</v>
      </c>
      <c r="BD683" s="18" t="s">
        <v>5537</v>
      </c>
      <c r="BE683" s="18" t="s">
        <v>5537</v>
      </c>
      <c r="BF683" s="18" t="s">
        <v>5537</v>
      </c>
      <c r="BG683" s="18" t="s">
        <v>5537</v>
      </c>
      <c r="BH683" s="18" t="s">
        <v>5537</v>
      </c>
      <c r="BI683" s="18" t="s">
        <v>5537</v>
      </c>
      <c r="BJ683" s="18" t="s">
        <v>5537</v>
      </c>
      <c r="BK683" s="18" t="s">
        <v>5537</v>
      </c>
      <c r="BL683" s="9" t="s">
        <v>5537</v>
      </c>
      <c r="BM683" s="14" t="s">
        <v>5537</v>
      </c>
      <c r="BN683" s="14" t="s">
        <v>5537</v>
      </c>
      <c r="BO683" s="14" t="str">
        <f>_xlfn.XLOOKUP(B683,'[4]cell downs 18042026 17h'!$B:$B,'[4]cell downs 18042026 17h'!$B:$B,"")</f>
        <v/>
      </c>
      <c r="BP683" s="14" t="str">
        <f>_xlfn.XLOOKUP(B683,'[5]Cells Huawei 19042026 15h'!$B:$B,'[5]Cells Huawei 19042026 15h'!$B:$B,"")</f>
        <v/>
      </c>
      <c r="BQ683" s="9" t="str">
        <f>_xlfn.XLOOKUP(B683,'[6]cells down 19042026 9H40'!$B:$B,'[6]cells down 19042026 9H40'!$B:$B,"")</f>
        <v/>
      </c>
      <c r="BR683" s="9" t="s">
        <v>2131</v>
      </c>
      <c r="BS683" s="9" t="s">
        <v>1713</v>
      </c>
      <c r="BT683" s="108"/>
    </row>
    <row r="684" spans="1:72" s="9" customFormat="1" x14ac:dyDescent="0.35">
      <c r="A684" s="1" t="s">
        <v>1976</v>
      </c>
      <c r="B684" s="8" t="s">
        <v>1977</v>
      </c>
      <c r="C684" s="3" t="str">
        <f>_xlfn.XLOOKUP(B684,'[1]daily break down'!$D:$D,'[1]daily break down'!$E:$E,"")</f>
        <v>Yaounde</v>
      </c>
      <c r="D684" s="1" t="s">
        <v>18</v>
      </c>
      <c r="E684" s="1" t="s">
        <v>5490</v>
      </c>
      <c r="F684" s="3" t="s">
        <v>37</v>
      </c>
      <c r="G684" s="1" t="s">
        <v>38</v>
      </c>
      <c r="H684" s="34" t="str">
        <f>_xlfn.XLOOKUP(B684,[2]CALCULATION!$B:$B,[2]CALCULATION!$H:$H,"")</f>
        <v>ZTE</v>
      </c>
      <c r="I684" s="28">
        <v>0.33315926296895554</v>
      </c>
      <c r="J684" s="28">
        <v>0</v>
      </c>
      <c r="K684" s="28">
        <v>0</v>
      </c>
      <c r="L684" s="28">
        <v>13.464003818133564</v>
      </c>
      <c r="M684" s="28">
        <v>17.063889530951705</v>
      </c>
      <c r="N684" s="28">
        <v>0.81181709485122677</v>
      </c>
      <c r="O684" s="28">
        <v>0</v>
      </c>
      <c r="P684" s="28">
        <v>2.2088922846878001</v>
      </c>
      <c r="Q684" s="28">
        <v>7.6820676134953043</v>
      </c>
      <c r="R684" s="28">
        <v>23.988340852602352</v>
      </c>
      <c r="S684" s="93">
        <v>1.2530212622669672</v>
      </c>
      <c r="T684" s="93">
        <f>_xlfn.XLOOKUP(B684,'[3]Nur des jours'!$B:$B,'[3]Nur des jours'!$U:$U,"")</f>
        <v>0</v>
      </c>
      <c r="U684" s="93">
        <v>1.1949502472654912E-2</v>
      </c>
      <c r="V684" s="93">
        <v>0</v>
      </c>
      <c r="W684" s="93">
        <v>0</v>
      </c>
      <c r="X684" s="93">
        <v>1.6729481812500535</v>
      </c>
      <c r="Y684" s="93">
        <v>0</v>
      </c>
      <c r="Z684" s="93">
        <v>0</v>
      </c>
      <c r="AA684" s="93">
        <v>2.5137651134453662</v>
      </c>
      <c r="AB684" s="93">
        <v>2.753201039856406</v>
      </c>
      <c r="AC684" s="93">
        <f>_xlfn.XLOOKUP(B684,'[3]Nur des jours'!$B:$B,'[3]Nur des jours'!$N:$N,"")</f>
        <v>0</v>
      </c>
      <c r="AD684" s="93">
        <v>0</v>
      </c>
      <c r="AE684" s="93">
        <v>0.3374218466868138</v>
      </c>
      <c r="AF684" s="93">
        <v>0.54559288080745816</v>
      </c>
      <c r="AG684" s="93"/>
      <c r="AH684" s="93">
        <v>0</v>
      </c>
      <c r="AI684" s="93">
        <v>0</v>
      </c>
      <c r="AJ684" s="93">
        <v>0</v>
      </c>
      <c r="AK684" s="93">
        <v>0</v>
      </c>
      <c r="AL684" s="93">
        <v>0</v>
      </c>
      <c r="AM684" s="49" t="s">
        <v>5559</v>
      </c>
      <c r="AN684" s="49"/>
      <c r="AO684" s="48" t="str" cm="1">
        <f t="array" ref="AO684">IFERROR(_xlfn.IFS(
AQ684="MPR ISSUE","PDH",
AQ684="BSS Hardware Issue","BSS",
AQ684="Sites strategiques, MLL, Pylone, etc.","ENVTECH",
AQ684="AKTIVCO DEFAUT GE &amp; POWER Cabinet","AKTIVCO",
AQ684="AKTIVCO Coupure ENEO &amp; Baisse de tension","AKTIVCO GRID ONLY",
AQ684="Coupure ENEO &amp; Baisse de tension","IHS GRID ONLY",
AQ684="Defaut GE &amp; POWER Cabinet","IHS",
AQ684="Sharing","Partners",
AQ684="Sites strategiques &amp; DataCenter","SST &amp; DC",
AQ684="Exclu","Exclu",
AQ684="SAT","SAT",
AQ684="SPARE-ISSUE","SPARE-ISSUE",
AQ684="Fiber CAmtel","TRANS_FO_CAMTEL",
AQ684="Fiber AOF","Fiber AOF",
AQ684="Projet OCM (HUAWEI)","TRAVAUX-HUAWEI",
AQ684="Projet OCM (NOKIA)","TRAVAUX-NOKIA",
AQ684="ACCESS-ISSUE","ACCESS-ISSUE",
AQ684="Projet OCM (ZTE, NOKIA, autres projets)","TRAVAUX OCM",
AQ684="No root CAuse","No root cause",
AQ684="ODU HS","PDH",
AQ684="IP &amp; VLAN","PDH",
AQ684="Warehouse HUAWEI","SPARE-ISSUE",
AQ684="SPARE-HS","SPARE-ISSUE",
AQ684="Power Telco","BSS",AQ684="no impacts","no impacts"
),"")</f>
        <v>No root cause</v>
      </c>
      <c r="AP684" s="48" t="str" cm="1">
        <f t="array" ref="AP684">IFERROR(_xlfn.IFS(
AQ684="MPR ISSUE","TX ISSUE",
AQ684="BSS Hardware Issue","RAN ISSUE",
AQ684="Sites strategiques, MLL, Pylone, etc.","ENVTECH",
AQ684="AKTIVCO DEFAUT GE &amp; POWER Cabinet","POWER ISSUE",
AQ684="AKTIVCO Coupure ENEO &amp; Baisse de tension","POWER ISSUE",
AQ684="Coupure ENEO &amp; Baisse de tension","POWER ISSUE",
AQ684="Defaut GE &amp; POWER Cabinet","POWER ISSUE",
AQ684="Sharing","POWER ISSUE",
AQ684="Sites strategiques &amp; DataCenter","POWER ISSUE",
AQ684="Exclu","Exclu",
AQ684="SAT","TX ISSUE",
AQ684="SPARE-ISSUE","SPARE-ISSUE",
AQ684="Fiber CAmtel","TX ISSUE",
AQ684="Fiber AOF","TX ISSUE",
AQ684="Projet OCM (HUAWEI)","TRAVAUX-HUAWEI",
AQ684="Projet OCM (NOKIA)","TRAVAUX -NOKIA",
AQ684="ACCESS-ISSUE","ACCESS-ISSUE",
AQ684="Projet OCM (ZTE, NOKIA, autres projets)","TRAVAUX OCM",
AQ684="No root CAuse","No root cause",
AQ684="ODU HS","TX ISSUE",
AQ684="IP &amp; VLAN","TX ISSUE",
AQ684="Warehouse HUAWEI","SPARE-ISSUE",
AQ684="SPARE-HS","SPARE-ISSUE",
AQ684="Power Telco","RAN ISSUE",AQ684="no impacts","no impacts"
),"")</f>
        <v>No root cause</v>
      </c>
      <c r="AQ684" s="67" t="s">
        <v>5344</v>
      </c>
      <c r="AR684" s="48" t="str" cm="1">
        <f t="array" ref="AR684">IFERROR(_xlfn.IFS(
AQ684="MPR ISSUE","ACTIVE",
AQ684="BSS Hardware Issue","ACTIVE",
AQ684="Sites strategiques, MLL, Pylone, etc.","PASSIVE",
AQ684="AKTIVCO DEFAUT GE &amp; POWER Cabinet","PASSIVE",
AQ684="AKTIVCO Coupure ENEO &amp; Baisse de tension","PASSIVE",
AQ684="Coupure ENEO &amp; Baisse de tension","PASSIVE",
AQ684="Defaut GE &amp; POWER Cabinet","PASSIVE",
AQ684="Sharing","PASSIVE",
AQ684="Sites strategiques &amp; DataCenter","PASSIVE",
AQ684="Exclu","Exclu",
AQ684="SAT","ACTIVE",
AQ684="SPARE-ISSUE","SPARE-ISSUE",
AQ684="Fiber CAmtel","ACTIVE",
AQ684="Fiber AOF","ACTIVE",
AQ684="Projet OCM (HUAWEI)","PLANNED WORKS",
AQ684="Projet OCM (NOKIA)","PLANNED WORKS",
AQ684="ACCESS-ISSUE","ACCESS-ISSUE",
AQ684="Projet OCM (ZTE, NOKIA, autres projets)","PLANNED WORKS",
AQ684="No root CAuse","No root cause",
AQ684="ODU HS","ACTIVE",
AQ684="IP &amp; VLAN","ACTIVE",
AQ684="Warehouse HUAWEI","SPARE-ISSUE",
AQ684="SPARE-HS","SPARE-ISSUE",
AQ684="Power Telco","ACTIVE", AQ684="no impacts","no impacts"
),"")</f>
        <v>No root cause</v>
      </c>
      <c r="AS684" s="92" t="s">
        <v>5537</v>
      </c>
      <c r="AT684" s="98" t="s">
        <v>1977</v>
      </c>
      <c r="AV684" s="17" t="s">
        <v>5537</v>
      </c>
      <c r="AW684" s="7" t="s">
        <v>5537</v>
      </c>
      <c r="AX684" s="6" t="s">
        <v>5537</v>
      </c>
      <c r="AY684" s="7"/>
      <c r="AZ684" s="3" t="s">
        <v>5537</v>
      </c>
      <c r="BA684" s="18" t="s">
        <v>5537</v>
      </c>
      <c r="BB684" s="18" t="s">
        <v>5537</v>
      </c>
      <c r="BC684" s="18" t="s">
        <v>5537</v>
      </c>
      <c r="BD684" s="18" t="s">
        <v>5537</v>
      </c>
      <c r="BE684" s="18" t="s">
        <v>5537</v>
      </c>
      <c r="BF684" s="18" t="s">
        <v>5537</v>
      </c>
      <c r="BG684" s="18" t="s">
        <v>5537</v>
      </c>
      <c r="BH684" s="18" t="s">
        <v>5537</v>
      </c>
      <c r="BI684" s="18" t="s">
        <v>5537</v>
      </c>
      <c r="BJ684" s="18" t="s">
        <v>5537</v>
      </c>
      <c r="BK684" s="18" t="s">
        <v>5537</v>
      </c>
      <c r="BL684" s="9" t="s">
        <v>5537</v>
      </c>
      <c r="BM684" s="14" t="s">
        <v>5537</v>
      </c>
      <c r="BN684" s="14" t="s">
        <v>5537</v>
      </c>
      <c r="BO684" s="14" t="str">
        <f>_xlfn.XLOOKUP(B684,'[4]cell downs 18042026 17h'!$B:$B,'[4]cell downs 18042026 17h'!$B:$B,"")</f>
        <v/>
      </c>
      <c r="BP684" s="14" t="str">
        <f>_xlfn.XLOOKUP(B684,'[5]Cells Huawei 19042026 15h'!$B:$B,'[5]Cells Huawei 19042026 15h'!$B:$B,"")</f>
        <v/>
      </c>
      <c r="BQ684" s="9" t="str">
        <f>_xlfn.XLOOKUP(B684,'[6]cells down 19042026 9H40'!$B:$B,'[6]cells down 19042026 9H40'!$B:$B,"")</f>
        <v/>
      </c>
      <c r="BR684" s="9" t="s">
        <v>5537</v>
      </c>
      <c r="BS684" s="9" t="s">
        <v>5537</v>
      </c>
      <c r="BT684" s="108"/>
    </row>
    <row r="685" spans="1:72" s="9" customFormat="1" x14ac:dyDescent="0.35">
      <c r="A685" s="1" t="s">
        <v>2715</v>
      </c>
      <c r="B685" s="8" t="s">
        <v>2716</v>
      </c>
      <c r="C685" s="3" t="str">
        <f>_xlfn.XLOOKUP(B685,'[1]daily break down'!$D:$D,'[1]daily break down'!$E:$E,"")</f>
        <v>Yaounde</v>
      </c>
      <c r="D685" s="1" t="s">
        <v>11</v>
      </c>
      <c r="E685" s="1" t="s">
        <v>12</v>
      </c>
      <c r="F685" s="3" t="s">
        <v>37</v>
      </c>
      <c r="G685" s="1" t="s">
        <v>38</v>
      </c>
      <c r="H685" s="34" t="str">
        <f>_xlfn.XLOOKUP(B685,[2]CALCULATION!$B:$B,[2]CALCULATION!$H:$H,"")</f>
        <v>ZTE</v>
      </c>
      <c r="I685" s="28">
        <v>0.23223055477081209</v>
      </c>
      <c r="J685" s="28">
        <v>0</v>
      </c>
      <c r="K685" s="28">
        <v>0</v>
      </c>
      <c r="L685" s="28">
        <v>0</v>
      </c>
      <c r="M685" s="28">
        <v>0</v>
      </c>
      <c r="N685" s="28">
        <v>0</v>
      </c>
      <c r="O685" s="28">
        <v>0.23544086886794377</v>
      </c>
      <c r="P685" s="28">
        <v>0.8779495652521303</v>
      </c>
      <c r="Q685" s="28">
        <v>0</v>
      </c>
      <c r="R685" s="28">
        <v>0</v>
      </c>
      <c r="S685" s="93">
        <v>5.9355140640293569E-2</v>
      </c>
      <c r="T685" s="93">
        <f>_xlfn.XLOOKUP(B685,'[3]Nur des jours'!$B:$B,'[3]Nur des jours'!$U:$U,"")</f>
        <v>0</v>
      </c>
      <c r="U685" s="93">
        <v>0</v>
      </c>
      <c r="V685" s="93">
        <v>2.9427879223703837E-3</v>
      </c>
      <c r="W685" s="93">
        <v>0</v>
      </c>
      <c r="X685" s="93">
        <v>0</v>
      </c>
      <c r="Y685" s="93">
        <v>0</v>
      </c>
      <c r="Z685" s="93">
        <v>0</v>
      </c>
      <c r="AA685" s="93">
        <v>0</v>
      </c>
      <c r="AB685" s="93">
        <v>0.79783439345038787</v>
      </c>
      <c r="AC685" s="93">
        <f>_xlfn.XLOOKUP(B685,'[3]Nur des jours'!$B:$B,'[3]Nur des jours'!$N:$N,"")</f>
        <v>0</v>
      </c>
      <c r="AD685" s="93">
        <v>0</v>
      </c>
      <c r="AE685" s="93">
        <v>0</v>
      </c>
      <c r="AF685" s="93">
        <v>0.544308755168605</v>
      </c>
      <c r="AG685" s="93"/>
      <c r="AH685" s="93">
        <v>0</v>
      </c>
      <c r="AI685" s="93">
        <v>0</v>
      </c>
      <c r="AJ685" s="93">
        <v>0</v>
      </c>
      <c r="AK685" s="93">
        <v>0</v>
      </c>
      <c r="AL685" s="93">
        <v>0</v>
      </c>
      <c r="AM685" s="49" t="s">
        <v>5559</v>
      </c>
      <c r="AN685" s="49"/>
      <c r="AO685" s="48" t="str" cm="1">
        <f t="array" ref="AO685">IFERROR(_xlfn.IFS(
AQ685="MPR ISSUE","PDH",
AQ685="BSS Hardware Issue","BSS",
AQ685="Sites strategiques, MLL, Pylone, etc.","ENVTECH",
AQ685="AKTIVCO DEFAUT GE &amp; POWER Cabinet","AKTIVCO",
AQ685="AKTIVCO Coupure ENEO &amp; Baisse de tension","AKTIVCO GRID ONLY",
AQ685="Coupure ENEO &amp; Baisse de tension","IHS GRID ONLY",
AQ685="Defaut GE &amp; POWER Cabinet","IHS",
AQ685="Sharing","Partners",
AQ685="Sites strategiques &amp; DataCenter","SST &amp; DC",
AQ685="Exclu","Exclu",
AQ685="SAT","SAT",
AQ685="SPARE-ISSUE","SPARE-ISSUE",
AQ685="Fiber CAmtel","TRANS_FO_CAMTEL",
AQ685="Fiber AOF","Fiber AOF",
AQ685="Projet OCM (HUAWEI)","TRAVAUX-HUAWEI",
AQ685="Projet OCM (NOKIA)","TRAVAUX-NOKIA",
AQ685="ACCESS-ISSUE","ACCESS-ISSUE",
AQ685="Projet OCM (ZTE, NOKIA, autres projets)","TRAVAUX OCM",
AQ685="No root CAuse","No root cause",
AQ685="ODU HS","PDH",
AQ685="IP &amp; VLAN","PDH",
AQ685="Warehouse HUAWEI","SPARE-ISSUE",
AQ685="SPARE-HS","SPARE-ISSUE",
AQ685="Power Telco","BSS",AQ685="no impacts","no impacts"
),"")</f>
        <v>No root cause</v>
      </c>
      <c r="AP685" s="48" t="str" cm="1">
        <f t="array" ref="AP685">IFERROR(_xlfn.IFS(
AQ685="MPR ISSUE","TX ISSUE",
AQ685="BSS Hardware Issue","RAN ISSUE",
AQ685="Sites strategiques, MLL, Pylone, etc.","ENVTECH",
AQ685="AKTIVCO DEFAUT GE &amp; POWER Cabinet","POWER ISSUE",
AQ685="AKTIVCO Coupure ENEO &amp; Baisse de tension","POWER ISSUE",
AQ685="Coupure ENEO &amp; Baisse de tension","POWER ISSUE",
AQ685="Defaut GE &amp; POWER Cabinet","POWER ISSUE",
AQ685="Sharing","POWER ISSUE",
AQ685="Sites strategiques &amp; DataCenter","POWER ISSUE",
AQ685="Exclu","Exclu",
AQ685="SAT","TX ISSUE",
AQ685="SPARE-ISSUE","SPARE-ISSUE",
AQ685="Fiber CAmtel","TX ISSUE",
AQ685="Fiber AOF","TX ISSUE",
AQ685="Projet OCM (HUAWEI)","TRAVAUX-HUAWEI",
AQ685="Projet OCM (NOKIA)","TRAVAUX -NOKIA",
AQ685="ACCESS-ISSUE","ACCESS-ISSUE",
AQ685="Projet OCM (ZTE, NOKIA, autres projets)","TRAVAUX OCM",
AQ685="No root CAuse","No root cause",
AQ685="ODU HS","TX ISSUE",
AQ685="IP &amp; VLAN","TX ISSUE",
AQ685="Warehouse HUAWEI","SPARE-ISSUE",
AQ685="SPARE-HS","SPARE-ISSUE",
AQ685="Power Telco","RAN ISSUE",AQ685="no impacts","no impacts"
),"")</f>
        <v>No root cause</v>
      </c>
      <c r="AQ685" s="127" t="s">
        <v>5344</v>
      </c>
      <c r="AR685" s="48" t="str" cm="1">
        <f t="array" ref="AR685">IFERROR(_xlfn.IFS(
AQ685="MPR ISSUE","ACTIVE",
AQ685="BSS Hardware Issue","ACTIVE",
AQ685="Sites strategiques, MLL, Pylone, etc.","PASSIVE",
AQ685="AKTIVCO DEFAUT GE &amp; POWER Cabinet","PASSIVE",
AQ685="AKTIVCO Coupure ENEO &amp; Baisse de tension","PASSIVE",
AQ685="Coupure ENEO &amp; Baisse de tension","PASSIVE",
AQ685="Defaut GE &amp; POWER Cabinet","PASSIVE",
AQ685="Sharing","PASSIVE",
AQ685="Sites strategiques &amp; DataCenter","PASSIVE",
AQ685="Exclu","Exclu",
AQ685="SAT","ACTIVE",
AQ685="SPARE-ISSUE","SPARE-ISSUE",
AQ685="Fiber CAmtel","ACTIVE",
AQ685="Fiber AOF","ACTIVE",
AQ685="Projet OCM (HUAWEI)","PLANNED WORKS",
AQ685="Projet OCM (NOKIA)","PLANNED WORKS",
AQ685="ACCESS-ISSUE","ACCESS-ISSUE",
AQ685="Projet OCM (ZTE, NOKIA, autres projets)","PLANNED WORKS",
AQ685="No root CAuse","No root cause",
AQ685="ODU HS","ACTIVE",
AQ685="IP &amp; VLAN","ACTIVE",
AQ685="Warehouse HUAWEI","SPARE-ISSUE",
AQ685="SPARE-HS","SPARE-ISSUE",
AQ685="Power Telco","ACTIVE", AQ685="no impacts","no impacts"
),"")</f>
        <v>No root cause</v>
      </c>
      <c r="AS685" s="92" t="s">
        <v>5537</v>
      </c>
      <c r="AT685" s="98" t="s">
        <v>2716</v>
      </c>
      <c r="AV685" s="17" t="s">
        <v>5537</v>
      </c>
      <c r="AW685" s="7" t="s">
        <v>5537</v>
      </c>
      <c r="AX685" s="6" t="s">
        <v>5537</v>
      </c>
      <c r="AY685" s="7"/>
      <c r="AZ685" s="3" t="s">
        <v>5537</v>
      </c>
      <c r="BA685" s="18" t="s">
        <v>5537</v>
      </c>
      <c r="BB685" s="18" t="s">
        <v>5537</v>
      </c>
      <c r="BC685" s="18" t="s">
        <v>5537</v>
      </c>
      <c r="BD685" s="18" t="s">
        <v>5537</v>
      </c>
      <c r="BE685" s="18" t="s">
        <v>5537</v>
      </c>
      <c r="BF685" s="18" t="s">
        <v>5537</v>
      </c>
      <c r="BG685" s="18" t="s">
        <v>5537</v>
      </c>
      <c r="BH685" s="18" t="s">
        <v>5537</v>
      </c>
      <c r="BI685" s="18" t="s">
        <v>5537</v>
      </c>
      <c r="BJ685" s="18" t="s">
        <v>5537</v>
      </c>
      <c r="BK685" s="18" t="s">
        <v>5537</v>
      </c>
      <c r="BL685" s="9" t="s">
        <v>5537</v>
      </c>
      <c r="BM685" s="14" t="s">
        <v>5537</v>
      </c>
      <c r="BN685" s="14" t="s">
        <v>5537</v>
      </c>
      <c r="BO685" s="14" t="str">
        <f>_xlfn.XLOOKUP(B685,'[4]cell downs 18042026 17h'!$B:$B,'[4]cell downs 18042026 17h'!$B:$B,"")</f>
        <v/>
      </c>
      <c r="BP685" s="14" t="str">
        <f>_xlfn.XLOOKUP(B685,'[5]Cells Huawei 19042026 15h'!$B:$B,'[5]Cells Huawei 19042026 15h'!$B:$B,"")</f>
        <v/>
      </c>
      <c r="BQ685" s="9" t="str">
        <f>_xlfn.XLOOKUP(B685,'[6]cells down 19042026 9H40'!$B:$B,'[6]cells down 19042026 9H40'!$B:$B,"")</f>
        <v/>
      </c>
      <c r="BR685" s="9" t="s">
        <v>2716</v>
      </c>
      <c r="BS685" s="9" t="s">
        <v>318</v>
      </c>
      <c r="BT685" s="108"/>
    </row>
    <row r="686" spans="1:72" s="9" customFormat="1" x14ac:dyDescent="0.35">
      <c r="A686" s="1" t="s">
        <v>4204</v>
      </c>
      <c r="B686" s="8" t="s">
        <v>4205</v>
      </c>
      <c r="C686" s="3" t="str">
        <f>_xlfn.XLOOKUP(B686,'[1]daily break down'!$D:$D,'[1]daily break down'!$E:$E,"")</f>
        <v>Douala</v>
      </c>
      <c r="D686" s="1" t="s">
        <v>11</v>
      </c>
      <c r="E686" s="1" t="s">
        <v>12</v>
      </c>
      <c r="F686" s="3" t="s">
        <v>31</v>
      </c>
      <c r="G686" s="1" t="s">
        <v>32</v>
      </c>
      <c r="H686" s="34" t="str">
        <f>_xlfn.XLOOKUP(B686,[2]CALCULATION!$B:$B,[2]CALCULATION!$H:$H,"")</f>
        <v>ZTE</v>
      </c>
      <c r="I686" s="28">
        <v>0</v>
      </c>
      <c r="J686" s="28">
        <v>0</v>
      </c>
      <c r="K686" s="28">
        <v>0</v>
      </c>
      <c r="L686" s="28">
        <v>0</v>
      </c>
      <c r="M686" s="28">
        <v>0</v>
      </c>
      <c r="N686" s="28">
        <v>0</v>
      </c>
      <c r="O686" s="28">
        <v>0</v>
      </c>
      <c r="P686" s="28">
        <v>4.9882038792008743</v>
      </c>
      <c r="Q686" s="28">
        <v>0</v>
      </c>
      <c r="R686" s="28">
        <v>0</v>
      </c>
      <c r="S686" s="93">
        <v>0</v>
      </c>
      <c r="T686" s="93">
        <f>_xlfn.XLOOKUP(B686,'[3]Nur des jours'!$B:$B,'[3]Nur des jours'!$U:$U,"")</f>
        <v>0</v>
      </c>
      <c r="U686" s="93">
        <v>0</v>
      </c>
      <c r="V686" s="93">
        <v>0</v>
      </c>
      <c r="W686" s="93">
        <v>0</v>
      </c>
      <c r="X686" s="93">
        <v>0</v>
      </c>
      <c r="Y686" s="93">
        <v>0</v>
      </c>
      <c r="Z686" s="93">
        <v>0</v>
      </c>
      <c r="AA686" s="93">
        <v>0</v>
      </c>
      <c r="AB686" s="93">
        <v>0</v>
      </c>
      <c r="AC686" s="93">
        <f>_xlfn.XLOOKUP(B686,'[3]Nur des jours'!$B:$B,'[3]Nur des jours'!$N:$N,"")</f>
        <v>0</v>
      </c>
      <c r="AD686" s="93">
        <v>0</v>
      </c>
      <c r="AE686" s="93">
        <v>0</v>
      </c>
      <c r="AF686" s="93">
        <v>0.52823934960463192</v>
      </c>
      <c r="AG686" s="93"/>
      <c r="AH686" s="93">
        <v>0</v>
      </c>
      <c r="AI686" s="93">
        <v>0</v>
      </c>
      <c r="AJ686" s="93">
        <v>0</v>
      </c>
      <c r="AK686" s="93">
        <v>0</v>
      </c>
      <c r="AL686" s="93">
        <v>0</v>
      </c>
      <c r="AM686" s="49" t="s">
        <v>5559</v>
      </c>
      <c r="AN686" s="49"/>
      <c r="AO686" s="48" t="str" cm="1">
        <f t="array" ref="AO686">IFERROR(_xlfn.IFS(
AQ686="MPR ISSUE","PDH",
AQ686="BSS Hardware Issue","BSS",
AQ686="Sites strategiques, MLL, Pylone, etc.","ENVTECH",
AQ686="AKTIVCO DEFAUT GE &amp; POWER Cabinet","AKTIVCO",
AQ686="AKTIVCO Coupure ENEO &amp; Baisse de tension","AKTIVCO GRID ONLY",
AQ686="Coupure ENEO &amp; Baisse de tension","IHS GRID ONLY",
AQ686="Defaut GE &amp; POWER Cabinet","IHS",
AQ686="Sharing","Partners",
AQ686="Sites strategiques &amp; DataCenter","SST &amp; DC",
AQ686="Exclu","Exclu",
AQ686="SAT","SAT",
AQ686="SPARE-ISSUE","SPARE-ISSUE",
AQ686="Fiber CAmtel","TRANS_FO_CAMTEL",
AQ686="Fiber AOF","Fiber AOF",
AQ686="Projet OCM (HUAWEI)","TRAVAUX-HUAWEI",
AQ686="Projet OCM (NOKIA)","TRAVAUX-NOKIA",
AQ686="ACCESS-ISSUE","ACCESS-ISSUE",
AQ686="Projet OCM (ZTE, NOKIA, autres projets)","TRAVAUX OCM",
AQ686="No root CAuse","No root cause",
AQ686="ODU HS","PDH",
AQ686="IP &amp; VLAN","PDH",
AQ686="Warehouse HUAWEI","SPARE-ISSUE",
AQ686="SPARE-HS","SPARE-ISSUE",
AQ686="Power Telco","BSS",AQ686="no impacts","no impacts"
),"")</f>
        <v>No root cause</v>
      </c>
      <c r="AP686" s="48" t="str" cm="1">
        <f t="array" ref="AP686">IFERROR(_xlfn.IFS(
AQ686="MPR ISSUE","TX ISSUE",
AQ686="BSS Hardware Issue","RAN ISSUE",
AQ686="Sites strategiques, MLL, Pylone, etc.","ENVTECH",
AQ686="AKTIVCO DEFAUT GE &amp; POWER Cabinet","POWER ISSUE",
AQ686="AKTIVCO Coupure ENEO &amp; Baisse de tension","POWER ISSUE",
AQ686="Coupure ENEO &amp; Baisse de tension","POWER ISSUE",
AQ686="Defaut GE &amp; POWER Cabinet","POWER ISSUE",
AQ686="Sharing","POWER ISSUE",
AQ686="Sites strategiques &amp; DataCenter","POWER ISSUE",
AQ686="Exclu","Exclu",
AQ686="SAT","TX ISSUE",
AQ686="SPARE-ISSUE","SPARE-ISSUE",
AQ686="Fiber CAmtel","TX ISSUE",
AQ686="Fiber AOF","TX ISSUE",
AQ686="Projet OCM (HUAWEI)","TRAVAUX-HUAWEI",
AQ686="Projet OCM (NOKIA)","TRAVAUX -NOKIA",
AQ686="ACCESS-ISSUE","ACCESS-ISSUE",
AQ686="Projet OCM (ZTE, NOKIA, autres projets)","TRAVAUX OCM",
AQ686="No root CAuse","No root cause",
AQ686="ODU HS","TX ISSUE",
AQ686="IP &amp; VLAN","TX ISSUE",
AQ686="Warehouse HUAWEI","SPARE-ISSUE",
AQ686="SPARE-HS","SPARE-ISSUE",
AQ686="Power Telco","RAN ISSUE",AQ686="no impacts","no impacts"
),"")</f>
        <v>No root cause</v>
      </c>
      <c r="AQ686" s="127" t="s">
        <v>5344</v>
      </c>
      <c r="AR686" s="48" t="str" cm="1">
        <f t="array" ref="AR686">IFERROR(_xlfn.IFS(
AQ686="MPR ISSUE","ACTIVE",
AQ686="BSS Hardware Issue","ACTIVE",
AQ686="Sites strategiques, MLL, Pylone, etc.","PASSIVE",
AQ686="AKTIVCO DEFAUT GE &amp; POWER Cabinet","PASSIVE",
AQ686="AKTIVCO Coupure ENEO &amp; Baisse de tension","PASSIVE",
AQ686="Coupure ENEO &amp; Baisse de tension","PASSIVE",
AQ686="Defaut GE &amp; POWER Cabinet","PASSIVE",
AQ686="Sharing","PASSIVE",
AQ686="Sites strategiques &amp; DataCenter","PASSIVE",
AQ686="Exclu","Exclu",
AQ686="SAT","ACTIVE",
AQ686="SPARE-ISSUE","SPARE-ISSUE",
AQ686="Fiber CAmtel","ACTIVE",
AQ686="Fiber AOF","ACTIVE",
AQ686="Projet OCM (HUAWEI)","PLANNED WORKS",
AQ686="Projet OCM (NOKIA)","PLANNED WORKS",
AQ686="ACCESS-ISSUE","ACCESS-ISSUE",
AQ686="Projet OCM (ZTE, NOKIA, autres projets)","PLANNED WORKS",
AQ686="No root CAuse","No root cause",
AQ686="ODU HS","ACTIVE",
AQ686="IP &amp; VLAN","ACTIVE",
AQ686="Warehouse HUAWEI","SPARE-ISSUE",
AQ686="SPARE-HS","SPARE-ISSUE",
AQ686="Power Telco","ACTIVE", AQ686="no impacts","no impacts"
),"")</f>
        <v>No root cause</v>
      </c>
      <c r="AS686" s="92" t="s">
        <v>5537</v>
      </c>
      <c r="AT686" s="98" t="s">
        <v>4205</v>
      </c>
      <c r="AV686" s="17" t="s">
        <v>5537</v>
      </c>
      <c r="AW686" s="7" t="s">
        <v>5537</v>
      </c>
      <c r="AX686" s="6" t="s">
        <v>5537</v>
      </c>
      <c r="AY686" s="7"/>
      <c r="AZ686" s="3" t="s">
        <v>5537</v>
      </c>
      <c r="BA686" s="18" t="s">
        <v>5537</v>
      </c>
      <c r="BB686" s="18" t="s">
        <v>5537</v>
      </c>
      <c r="BC686" s="18" t="s">
        <v>5537</v>
      </c>
      <c r="BD686" s="18" t="s">
        <v>5537</v>
      </c>
      <c r="BE686" s="18" t="s">
        <v>5537</v>
      </c>
      <c r="BF686" s="18" t="s">
        <v>5537</v>
      </c>
      <c r="BG686" s="18" t="s">
        <v>5537</v>
      </c>
      <c r="BH686" s="18" t="s">
        <v>5537</v>
      </c>
      <c r="BI686" s="18" t="s">
        <v>5537</v>
      </c>
      <c r="BJ686" s="18" t="s">
        <v>5537</v>
      </c>
      <c r="BK686" s="18" t="s">
        <v>5537</v>
      </c>
      <c r="BL686" s="9" t="s">
        <v>5537</v>
      </c>
      <c r="BM686" s="14" t="s">
        <v>5537</v>
      </c>
      <c r="BN686" s="14" t="s">
        <v>5537</v>
      </c>
      <c r="BO686" s="14" t="str">
        <f>_xlfn.XLOOKUP(B686,'[4]cell downs 18042026 17h'!$B:$B,'[4]cell downs 18042026 17h'!$B:$B,"")</f>
        <v/>
      </c>
      <c r="BP686" s="14" t="str">
        <f>_xlfn.XLOOKUP(B686,'[5]Cells Huawei 19042026 15h'!$B:$B,'[5]Cells Huawei 19042026 15h'!$B:$B,"")</f>
        <v/>
      </c>
      <c r="BQ686" s="9" t="str">
        <f>_xlfn.XLOOKUP(B686,'[6]cells down 19042026 9H40'!$B:$B,'[6]cells down 19042026 9H40'!$B:$B,"")</f>
        <v>LIT_488</v>
      </c>
      <c r="BR686" s="9" t="s">
        <v>4205</v>
      </c>
      <c r="BS686" s="9" t="s">
        <v>12</v>
      </c>
      <c r="BT686" s="108"/>
    </row>
    <row r="687" spans="1:72" s="9" customFormat="1" x14ac:dyDescent="0.35">
      <c r="A687" s="3" t="s">
        <v>2763</v>
      </c>
      <c r="B687" s="25" t="s">
        <v>2764</v>
      </c>
      <c r="C687" s="3" t="str">
        <f>_xlfn.XLOOKUP(B687,'[1]daily break down'!$D:$D,'[1]daily break down'!$E:$E,"")</f>
        <v>CENTRE</v>
      </c>
      <c r="D687" s="3" t="s">
        <v>357</v>
      </c>
      <c r="E687" s="3" t="s">
        <v>5492</v>
      </c>
      <c r="F687" s="3" t="s">
        <v>37</v>
      </c>
      <c r="G687" s="3" t="s">
        <v>2765</v>
      </c>
      <c r="H687" s="34" t="str">
        <f>_xlfn.XLOOKUP(B687,[2]CALCULATION!$B:$B,[2]CALCULATION!$H:$H,"")</f>
        <v>ZTE</v>
      </c>
      <c r="I687" s="28">
        <v>5.7989687044313749</v>
      </c>
      <c r="J687" s="28">
        <v>0</v>
      </c>
      <c r="K687" s="28">
        <v>0</v>
      </c>
      <c r="L687" s="28">
        <v>8.9267777292663659</v>
      </c>
      <c r="M687" s="28">
        <v>10.734113225637996</v>
      </c>
      <c r="N687" s="28">
        <v>17.267209423770019</v>
      </c>
      <c r="O687" s="28">
        <v>0</v>
      </c>
      <c r="P687" s="28">
        <v>3.3758771291516494</v>
      </c>
      <c r="Q687" s="28">
        <v>3.4726145939452047</v>
      </c>
      <c r="R687" s="28">
        <v>6.2850815990503378E-2</v>
      </c>
      <c r="S687" s="93">
        <v>0</v>
      </c>
      <c r="T687" s="93">
        <f>_xlfn.XLOOKUP(B687,'[3]Nur des jours'!$B:$B,'[3]Nur des jours'!$U:$U,"")</f>
        <v>0</v>
      </c>
      <c r="U687" s="93">
        <v>1.2523613643692235</v>
      </c>
      <c r="V687" s="93">
        <v>0</v>
      </c>
      <c r="W687" s="93">
        <v>0</v>
      </c>
      <c r="X687" s="93">
        <v>0</v>
      </c>
      <c r="Y687" s="93">
        <v>0</v>
      </c>
      <c r="Z687" s="93">
        <v>0</v>
      </c>
      <c r="AA687" s="93">
        <v>18.449996147623082</v>
      </c>
      <c r="AB687" s="93">
        <v>22.360961296453247</v>
      </c>
      <c r="AC687" s="93">
        <f>_xlfn.XLOOKUP(B687,'[3]Nur des jours'!$B:$B,'[3]Nur des jours'!$N:$N,"")</f>
        <v>2.8467460256311474</v>
      </c>
      <c r="AD687" s="93">
        <v>2.8467460256311474</v>
      </c>
      <c r="AE687" s="93">
        <v>0</v>
      </c>
      <c r="AF687" s="93">
        <v>0.50166508291171208</v>
      </c>
      <c r="AG687" s="93"/>
      <c r="AH687" s="93">
        <v>0</v>
      </c>
      <c r="AI687" s="93">
        <v>0</v>
      </c>
      <c r="AJ687" s="93">
        <v>0</v>
      </c>
      <c r="AK687" s="93">
        <v>0</v>
      </c>
      <c r="AL687" s="93">
        <v>0</v>
      </c>
      <c r="AM687" s="49" t="s">
        <v>5559</v>
      </c>
      <c r="AN687" s="49"/>
      <c r="AO687" s="48" t="str" cm="1">
        <f t="array" ref="AO687">IFERROR(_xlfn.IFS(
AQ687="MPR ISSUE","PDH",
AQ687="BSS Hardware Issue","BSS",
AQ687="Sites strategiques, MLL, Pylone, etc.","ENVTECH",
AQ687="AKTIVCO DEFAUT GE &amp; POWER Cabinet","AKTIVCO",
AQ687="AKTIVCO Coupure ENEO &amp; Baisse de tension","AKTIVCO GRID ONLY",
AQ687="Coupure ENEO &amp; Baisse de tension","IHS GRID ONLY",
AQ687="Defaut GE &amp; POWER Cabinet","IHS",
AQ687="Sharing","Partners",
AQ687="Sites strategiques &amp; DataCenter","SST &amp; DC",
AQ687="Exclu","Exclu",
AQ687="SAT","SAT",
AQ687="SPARE-ISSUE","SPARE-ISSUE",
AQ687="Fiber CAmtel","TRANS_FO_CAMTEL",
AQ687="Fiber AOF","Fiber AOF",
AQ687="Projet OCM (HUAWEI)","TRAVAUX-HUAWEI",
AQ687="Projet OCM (NOKIA)","TRAVAUX-NOKIA",
AQ687="ACCESS-ISSUE","ACCESS-ISSUE",
AQ687="Projet OCM (ZTE, NOKIA, autres projets)","TRAVAUX OCM",
AQ687="No root CAuse","No root cause",
AQ687="ODU HS","PDH",
AQ687="IP &amp; VLAN","PDH",
AQ687="Warehouse HUAWEI","SPARE-ISSUE",
AQ687="SPARE-HS","SPARE-ISSUE",
AQ687="Power Telco","BSS",AQ687="no impacts","no impacts"
),"")</f>
        <v>No root cause</v>
      </c>
      <c r="AP687" s="48" t="str" cm="1">
        <f t="array" ref="AP687">IFERROR(_xlfn.IFS(
AQ687="MPR ISSUE","TX ISSUE",
AQ687="BSS Hardware Issue","RAN ISSUE",
AQ687="Sites strategiques, MLL, Pylone, etc.","ENVTECH",
AQ687="AKTIVCO DEFAUT GE &amp; POWER Cabinet","POWER ISSUE",
AQ687="AKTIVCO Coupure ENEO &amp; Baisse de tension","POWER ISSUE",
AQ687="Coupure ENEO &amp; Baisse de tension","POWER ISSUE",
AQ687="Defaut GE &amp; POWER Cabinet","POWER ISSUE",
AQ687="Sharing","POWER ISSUE",
AQ687="Sites strategiques &amp; DataCenter","POWER ISSUE",
AQ687="Exclu","Exclu",
AQ687="SAT","TX ISSUE",
AQ687="SPARE-ISSUE","SPARE-ISSUE",
AQ687="Fiber CAmtel","TX ISSUE",
AQ687="Fiber AOF","TX ISSUE",
AQ687="Projet OCM (HUAWEI)","TRAVAUX-HUAWEI",
AQ687="Projet OCM (NOKIA)","TRAVAUX -NOKIA",
AQ687="ACCESS-ISSUE","ACCESS-ISSUE",
AQ687="Projet OCM (ZTE, NOKIA, autres projets)","TRAVAUX OCM",
AQ687="No root CAuse","No root cause",
AQ687="ODU HS","TX ISSUE",
AQ687="IP &amp; VLAN","TX ISSUE",
AQ687="Warehouse HUAWEI","SPARE-ISSUE",
AQ687="SPARE-HS","SPARE-ISSUE",
AQ687="Power Telco","RAN ISSUE",AQ687="no impacts","no impacts"
),"")</f>
        <v>No root cause</v>
      </c>
      <c r="AQ687" s="67" t="s">
        <v>5344</v>
      </c>
      <c r="AR687" s="48" t="str" cm="1">
        <f t="array" ref="AR687">IFERROR(_xlfn.IFS(
AQ687="MPR ISSUE","ACTIVE",
AQ687="BSS Hardware Issue","ACTIVE",
AQ687="Sites strategiques, MLL, Pylone, etc.","PASSIVE",
AQ687="AKTIVCO DEFAUT GE &amp; POWER Cabinet","PASSIVE",
AQ687="AKTIVCO Coupure ENEO &amp; Baisse de tension","PASSIVE",
AQ687="Coupure ENEO &amp; Baisse de tension","PASSIVE",
AQ687="Defaut GE &amp; POWER Cabinet","PASSIVE",
AQ687="Sharing","PASSIVE",
AQ687="Sites strategiques &amp; DataCenter","PASSIVE",
AQ687="Exclu","Exclu",
AQ687="SAT","ACTIVE",
AQ687="SPARE-ISSUE","SPARE-ISSUE",
AQ687="Fiber CAmtel","ACTIVE",
AQ687="Fiber AOF","ACTIVE",
AQ687="Projet OCM (HUAWEI)","PLANNED WORKS",
AQ687="Projet OCM (NOKIA)","PLANNED WORKS",
AQ687="ACCESS-ISSUE","ACCESS-ISSUE",
AQ687="Projet OCM (ZTE, NOKIA, autres projets)","PLANNED WORKS",
AQ687="No root CAuse","No root cause",
AQ687="ODU HS","ACTIVE",
AQ687="IP &amp; VLAN","ACTIVE",
AQ687="Warehouse HUAWEI","SPARE-ISSUE",
AQ687="SPARE-HS","SPARE-ISSUE",
AQ687="Power Telco","ACTIVE", AQ687="no impacts","no impacts"
),"")</f>
        <v>No root cause</v>
      </c>
      <c r="AS687" s="92" t="s">
        <v>5537</v>
      </c>
      <c r="AT687" s="98" t="s">
        <v>2764</v>
      </c>
      <c r="AV687" s="17" t="s">
        <v>5537</v>
      </c>
      <c r="AW687" s="7" t="s">
        <v>5537</v>
      </c>
      <c r="AX687" s="6" t="s">
        <v>5537</v>
      </c>
      <c r="AY687" s="7"/>
      <c r="AZ687" s="3" t="s">
        <v>5537</v>
      </c>
      <c r="BA687" s="18" t="s">
        <v>5537</v>
      </c>
      <c r="BB687" s="18" t="s">
        <v>5537</v>
      </c>
      <c r="BC687" s="18" t="s">
        <v>5537</v>
      </c>
      <c r="BD687" s="18" t="s">
        <v>5537</v>
      </c>
      <c r="BE687" s="18" t="s">
        <v>5537</v>
      </c>
      <c r="BF687" s="18" t="s">
        <v>5537</v>
      </c>
      <c r="BG687" s="18" t="s">
        <v>5537</v>
      </c>
      <c r="BH687" s="18" t="s">
        <v>5537</v>
      </c>
      <c r="BI687" s="18" t="s">
        <v>5537</v>
      </c>
      <c r="BJ687" s="18" t="s">
        <v>5537</v>
      </c>
      <c r="BK687" s="18" t="s">
        <v>5537</v>
      </c>
      <c r="BL687" s="9" t="s">
        <v>5537</v>
      </c>
      <c r="BM687" s="14" t="s">
        <v>5537</v>
      </c>
      <c r="BN687" s="14" t="s">
        <v>5537</v>
      </c>
      <c r="BO687" s="14" t="str">
        <f>_xlfn.XLOOKUP(B687,'[4]cell downs 18042026 17h'!$B:$B,'[4]cell downs 18042026 17h'!$B:$B,"")</f>
        <v/>
      </c>
      <c r="BP687" s="14" t="str">
        <f>_xlfn.XLOOKUP(B687,'[5]Cells Huawei 19042026 15h'!$B:$B,'[5]Cells Huawei 19042026 15h'!$B:$B,"")</f>
        <v/>
      </c>
      <c r="BQ687" s="9" t="str">
        <f>_xlfn.XLOOKUP(B687,'[6]cells down 19042026 9H40'!$B:$B,'[6]cells down 19042026 9H40'!$B:$B,"")</f>
        <v/>
      </c>
      <c r="BR687" s="9" t="s">
        <v>5537</v>
      </c>
      <c r="BS687" s="9" t="s">
        <v>5537</v>
      </c>
      <c r="BT687" s="108"/>
    </row>
    <row r="688" spans="1:72" s="9" customFormat="1" x14ac:dyDescent="0.35">
      <c r="A688" s="1" t="s">
        <v>485</v>
      </c>
      <c r="B688" s="8" t="s">
        <v>486</v>
      </c>
      <c r="C688" s="3" t="str">
        <f>_xlfn.XLOOKUP(B688,'[1]daily break down'!$D:$D,'[1]daily break down'!$E:$E,"")</f>
        <v>Douala</v>
      </c>
      <c r="D688" s="1" t="s">
        <v>21</v>
      </c>
      <c r="E688" s="1" t="s">
        <v>30</v>
      </c>
      <c r="F688" s="3" t="s">
        <v>31</v>
      </c>
      <c r="G688" s="1" t="s">
        <v>32</v>
      </c>
      <c r="H688" s="34" t="str">
        <f>_xlfn.XLOOKUP(B688,[2]CALCULATION!$B:$B,[2]CALCULATION!$H:$H,"")</f>
        <v>ZTE</v>
      </c>
      <c r="I688" s="28">
        <v>0</v>
      </c>
      <c r="J688" s="28">
        <v>0</v>
      </c>
      <c r="K688" s="28">
        <v>0</v>
      </c>
      <c r="L688" s="28">
        <v>0</v>
      </c>
      <c r="M688" s="28">
        <v>0</v>
      </c>
      <c r="N688" s="28">
        <v>0</v>
      </c>
      <c r="O688" s="28">
        <v>0</v>
      </c>
      <c r="P688" s="28">
        <v>4.8246383759520368</v>
      </c>
      <c r="Q688" s="28">
        <v>0</v>
      </c>
      <c r="R688" s="28">
        <v>0</v>
      </c>
      <c r="S688" s="93">
        <v>0</v>
      </c>
      <c r="T688" s="93">
        <f>_xlfn.XLOOKUP(B688,'[3]Nur des jours'!$B:$B,'[3]Nur des jours'!$U:$U,"")</f>
        <v>0</v>
      </c>
      <c r="U688" s="93">
        <v>0</v>
      </c>
      <c r="V688" s="93">
        <v>0</v>
      </c>
      <c r="W688" s="93">
        <v>0</v>
      </c>
      <c r="X688" s="93">
        <v>0</v>
      </c>
      <c r="Y688" s="93">
        <v>0</v>
      </c>
      <c r="Z688" s="93">
        <v>0</v>
      </c>
      <c r="AA688" s="93">
        <v>0</v>
      </c>
      <c r="AB688" s="93">
        <v>0</v>
      </c>
      <c r="AC688" s="93">
        <f>_xlfn.XLOOKUP(B688,'[3]Nur des jours'!$B:$B,'[3]Nur des jours'!$N:$N,"")</f>
        <v>11.36542149283885</v>
      </c>
      <c r="AD688" s="93">
        <v>11.36542149283885</v>
      </c>
      <c r="AE688" s="93">
        <v>0</v>
      </c>
      <c r="AF688" s="93">
        <v>0.49836559342299341</v>
      </c>
      <c r="AG688" s="93"/>
      <c r="AH688" s="93">
        <v>0</v>
      </c>
      <c r="AI688" s="93">
        <v>0</v>
      </c>
      <c r="AJ688" s="93">
        <v>0</v>
      </c>
      <c r="AK688" s="93">
        <v>0</v>
      </c>
      <c r="AL688" s="93">
        <v>0</v>
      </c>
      <c r="AM688" s="49" t="s">
        <v>5559</v>
      </c>
      <c r="AN688" s="49"/>
      <c r="AO688" s="48" t="str" cm="1">
        <f t="array" ref="AO688">IFERROR(_xlfn.IFS(
AQ688="MPR ISSUE","PDH",
AQ688="BSS Hardware Issue","BSS",
AQ688="Sites strategiques, MLL, Pylone, etc.","ENVTECH",
AQ688="AKTIVCO DEFAUT GE &amp; POWER Cabinet","AKTIVCO",
AQ688="AKTIVCO Coupure ENEO &amp; Baisse de tension","AKTIVCO GRID ONLY",
AQ688="Coupure ENEO &amp; Baisse de tension","IHS GRID ONLY",
AQ688="Defaut GE &amp; POWER Cabinet","IHS",
AQ688="Sharing","Partners",
AQ688="Sites strategiques &amp; DataCenter","SST &amp; DC",
AQ688="Exclu","Exclu",
AQ688="SAT","SAT",
AQ688="SPARE-ISSUE","SPARE-ISSUE",
AQ688="Fiber CAmtel","TRANS_FO_CAMTEL",
AQ688="Fiber AOF","Fiber AOF",
AQ688="Projet OCM (HUAWEI)","TRAVAUX-HUAWEI",
AQ688="Projet OCM (NOKIA)","TRAVAUX-NOKIA",
AQ688="ACCESS-ISSUE","ACCESS-ISSUE",
AQ688="Projet OCM (ZTE, NOKIA, autres projets)","TRAVAUX OCM",
AQ688="No root CAuse","No root cause",
AQ688="ODU HS","PDH",
AQ688="IP &amp; VLAN","PDH",
AQ688="Warehouse HUAWEI","SPARE-ISSUE",
AQ688="SPARE-HS","SPARE-ISSUE",
AQ688="Power Telco","BSS",AQ688="no impacts","no impacts"
),"")</f>
        <v>No root cause</v>
      </c>
      <c r="AP688" s="48" t="str" cm="1">
        <f t="array" ref="AP688">IFERROR(_xlfn.IFS(
AQ688="MPR ISSUE","TX ISSUE",
AQ688="BSS Hardware Issue","RAN ISSUE",
AQ688="Sites strategiques, MLL, Pylone, etc.","ENVTECH",
AQ688="AKTIVCO DEFAUT GE &amp; POWER Cabinet","POWER ISSUE",
AQ688="AKTIVCO Coupure ENEO &amp; Baisse de tension","POWER ISSUE",
AQ688="Coupure ENEO &amp; Baisse de tension","POWER ISSUE",
AQ688="Defaut GE &amp; POWER Cabinet","POWER ISSUE",
AQ688="Sharing","POWER ISSUE",
AQ688="Sites strategiques &amp; DataCenter","POWER ISSUE",
AQ688="Exclu","Exclu",
AQ688="SAT","TX ISSUE",
AQ688="SPARE-ISSUE","SPARE-ISSUE",
AQ688="Fiber CAmtel","TX ISSUE",
AQ688="Fiber AOF","TX ISSUE",
AQ688="Projet OCM (HUAWEI)","TRAVAUX-HUAWEI",
AQ688="Projet OCM (NOKIA)","TRAVAUX -NOKIA",
AQ688="ACCESS-ISSUE","ACCESS-ISSUE",
AQ688="Projet OCM (ZTE, NOKIA, autres projets)","TRAVAUX OCM",
AQ688="No root CAuse","No root cause",
AQ688="ODU HS","TX ISSUE",
AQ688="IP &amp; VLAN","TX ISSUE",
AQ688="Warehouse HUAWEI","SPARE-ISSUE",
AQ688="SPARE-HS","SPARE-ISSUE",
AQ688="Power Telco","RAN ISSUE",AQ688="no impacts","no impacts"
),"")</f>
        <v>No root cause</v>
      </c>
      <c r="AQ688" s="67" t="s">
        <v>5344</v>
      </c>
      <c r="AR688" s="48" t="str" cm="1">
        <f t="array" ref="AR688">IFERROR(_xlfn.IFS(
AQ688="MPR ISSUE","ACTIVE",
AQ688="BSS Hardware Issue","ACTIVE",
AQ688="Sites strategiques, MLL, Pylone, etc.","PASSIVE",
AQ688="AKTIVCO DEFAUT GE &amp; POWER Cabinet","PASSIVE",
AQ688="AKTIVCO Coupure ENEO &amp; Baisse de tension","PASSIVE",
AQ688="Coupure ENEO &amp; Baisse de tension","PASSIVE",
AQ688="Defaut GE &amp; POWER Cabinet","PASSIVE",
AQ688="Sharing","PASSIVE",
AQ688="Sites strategiques &amp; DataCenter","PASSIVE",
AQ688="Exclu","Exclu",
AQ688="SAT","ACTIVE",
AQ688="SPARE-ISSUE","SPARE-ISSUE",
AQ688="Fiber CAmtel","ACTIVE",
AQ688="Fiber AOF","ACTIVE",
AQ688="Projet OCM (HUAWEI)","PLANNED WORKS",
AQ688="Projet OCM (NOKIA)","PLANNED WORKS",
AQ688="ACCESS-ISSUE","ACCESS-ISSUE",
AQ688="Projet OCM (ZTE, NOKIA, autres projets)","PLANNED WORKS",
AQ688="No root CAuse","No root cause",
AQ688="ODU HS","ACTIVE",
AQ688="IP &amp; VLAN","ACTIVE",
AQ688="Warehouse HUAWEI","SPARE-ISSUE",
AQ688="SPARE-HS","SPARE-ISSUE",
AQ688="Power Telco","ACTIVE", AQ688="no impacts","no impacts"
),"")</f>
        <v>No root cause</v>
      </c>
      <c r="AS688" s="92" t="s">
        <v>5537</v>
      </c>
      <c r="AT688" s="98" t="s">
        <v>486</v>
      </c>
      <c r="AV688" s="17" t="s">
        <v>5537</v>
      </c>
      <c r="AW688" s="7" t="s">
        <v>5537</v>
      </c>
      <c r="AX688" s="6" t="s">
        <v>5537</v>
      </c>
      <c r="AY688" s="7"/>
      <c r="AZ688" s="3" t="s">
        <v>5537</v>
      </c>
      <c r="BA688" s="18" t="s">
        <v>5537</v>
      </c>
      <c r="BB688" s="18" t="s">
        <v>5537</v>
      </c>
      <c r="BC688" s="18" t="s">
        <v>5537</v>
      </c>
      <c r="BD688" s="18" t="s">
        <v>5537</v>
      </c>
      <c r="BE688" s="18" t="s">
        <v>5537</v>
      </c>
      <c r="BF688" s="18" t="s">
        <v>5537</v>
      </c>
      <c r="BG688" s="18" t="s">
        <v>5537</v>
      </c>
      <c r="BH688" s="18" t="s">
        <v>5537</v>
      </c>
      <c r="BI688" s="18" t="s">
        <v>5537</v>
      </c>
      <c r="BJ688" s="18" t="s">
        <v>5537</v>
      </c>
      <c r="BK688" s="18" t="s">
        <v>5537</v>
      </c>
      <c r="BL688" s="9" t="s">
        <v>5537</v>
      </c>
      <c r="BM688" s="14" t="s">
        <v>5537</v>
      </c>
      <c r="BN688" s="14" t="s">
        <v>5537</v>
      </c>
      <c r="BO688" s="14" t="str">
        <f>_xlfn.XLOOKUP(B688,'[4]cell downs 18042026 17h'!$B:$B,'[4]cell downs 18042026 17h'!$B:$B,"")</f>
        <v/>
      </c>
      <c r="BP688" s="14" t="str">
        <f>_xlfn.XLOOKUP(B688,'[5]Cells Huawei 19042026 15h'!$B:$B,'[5]Cells Huawei 19042026 15h'!$B:$B,"")</f>
        <v/>
      </c>
      <c r="BQ688" s="9" t="str">
        <f>_xlfn.XLOOKUP(B688,'[6]cells down 19042026 9H40'!$B:$B,'[6]cells down 19042026 9H40'!$B:$B,"")</f>
        <v/>
      </c>
      <c r="BR688" s="9" t="s">
        <v>5537</v>
      </c>
      <c r="BS688" s="9" t="s">
        <v>12</v>
      </c>
      <c r="BT688" s="108"/>
    </row>
    <row r="689" spans="1:72" s="9" customFormat="1" x14ac:dyDescent="0.35">
      <c r="A689" s="1" t="s">
        <v>4984</v>
      </c>
      <c r="B689" s="8" t="s">
        <v>4985</v>
      </c>
      <c r="C689" s="3" t="str">
        <f>_xlfn.XLOOKUP(B689,'[1]daily break down'!$D:$D,'[1]daily break down'!$E:$E,"")</f>
        <v>Douala</v>
      </c>
      <c r="D689" s="1" t="s">
        <v>11</v>
      </c>
      <c r="E689" s="1" t="s">
        <v>12</v>
      </c>
      <c r="F689" s="3" t="s">
        <v>31</v>
      </c>
      <c r="G689" s="1" t="s">
        <v>32</v>
      </c>
      <c r="H689" s="34" t="str">
        <f>_xlfn.XLOOKUP(B689,[2]CALCULATION!$B:$B,[2]CALCULATION!$H:$H,"")</f>
        <v>ZTE</v>
      </c>
      <c r="I689" s="28">
        <v>0</v>
      </c>
      <c r="J689" s="28">
        <v>0</v>
      </c>
      <c r="K689" s="28">
        <v>0</v>
      </c>
      <c r="L689" s="28">
        <v>0</v>
      </c>
      <c r="M689" s="28">
        <v>0</v>
      </c>
      <c r="N689" s="28">
        <v>0</v>
      </c>
      <c r="O689" s="28">
        <v>0</v>
      </c>
      <c r="P689" s="28">
        <v>0</v>
      </c>
      <c r="Q689" s="28">
        <v>0</v>
      </c>
      <c r="R689" s="28">
        <v>4.8544764619770371</v>
      </c>
      <c r="S689" s="93">
        <v>0</v>
      </c>
      <c r="T689" s="93">
        <f>_xlfn.XLOOKUP(B689,'[3]Nur des jours'!$B:$B,'[3]Nur des jours'!$U:$U,"")</f>
        <v>0</v>
      </c>
      <c r="U689" s="93">
        <v>0</v>
      </c>
      <c r="V689" s="93">
        <v>0</v>
      </c>
      <c r="W689" s="93">
        <v>0</v>
      </c>
      <c r="X689" s="93">
        <v>0</v>
      </c>
      <c r="Y689" s="93">
        <v>0</v>
      </c>
      <c r="Z689" s="93">
        <v>1.9788376094717119</v>
      </c>
      <c r="AA689" s="93">
        <v>0</v>
      </c>
      <c r="AB689" s="93">
        <v>0</v>
      </c>
      <c r="AC689" s="93">
        <f>_xlfn.XLOOKUP(B689,'[3]Nur des jours'!$B:$B,'[3]Nur des jours'!$N:$N,"")</f>
        <v>0</v>
      </c>
      <c r="AD689" s="93">
        <v>0</v>
      </c>
      <c r="AE689" s="93">
        <v>0</v>
      </c>
      <c r="AF689" s="93">
        <v>0.48477526374513813</v>
      </c>
      <c r="AG689" s="93"/>
      <c r="AH689" s="93">
        <v>0</v>
      </c>
      <c r="AI689" s="93">
        <v>0</v>
      </c>
      <c r="AJ689" s="93">
        <v>0</v>
      </c>
      <c r="AK689" s="93">
        <v>0</v>
      </c>
      <c r="AL689" s="93">
        <v>0</v>
      </c>
      <c r="AM689" s="49" t="s">
        <v>5559</v>
      </c>
      <c r="AN689" s="49"/>
      <c r="AO689" s="48" t="str" cm="1">
        <f t="array" ref="AO689">IFERROR(_xlfn.IFS(
AQ689="MPR ISSUE","PDH",
AQ689="BSS Hardware Issue","BSS",
AQ689="Sites strategiques, MLL, Pylone, etc.","ENVTECH",
AQ689="AKTIVCO DEFAUT GE &amp; POWER Cabinet","AKTIVCO",
AQ689="AKTIVCO Coupure ENEO &amp; Baisse de tension","AKTIVCO GRID ONLY",
AQ689="Coupure ENEO &amp; Baisse de tension","IHS GRID ONLY",
AQ689="Defaut GE &amp; POWER Cabinet","IHS",
AQ689="Sharing","Partners",
AQ689="Sites strategiques &amp; DataCenter","SST &amp; DC",
AQ689="Exclu","Exclu",
AQ689="SAT","SAT",
AQ689="SPARE-ISSUE","SPARE-ISSUE",
AQ689="Fiber CAmtel","TRANS_FO_CAMTEL",
AQ689="Fiber AOF","Fiber AOF",
AQ689="Projet OCM (HUAWEI)","TRAVAUX-HUAWEI",
AQ689="Projet OCM (NOKIA)","TRAVAUX-NOKIA",
AQ689="ACCESS-ISSUE","ACCESS-ISSUE",
AQ689="Projet OCM (ZTE, NOKIA, autres projets)","TRAVAUX OCM",
AQ689="No root CAuse","No root cause",
AQ689="ODU HS","PDH",
AQ689="IP &amp; VLAN","PDH",
AQ689="Warehouse HUAWEI","SPARE-ISSUE",
AQ689="SPARE-HS","SPARE-ISSUE",
AQ689="Power Telco","BSS",AQ689="no impacts","no impacts"
),"")</f>
        <v>No root cause</v>
      </c>
      <c r="AP689" s="48" t="str" cm="1">
        <f t="array" ref="AP689">IFERROR(_xlfn.IFS(
AQ689="MPR ISSUE","TX ISSUE",
AQ689="BSS Hardware Issue","RAN ISSUE",
AQ689="Sites strategiques, MLL, Pylone, etc.","ENVTECH",
AQ689="AKTIVCO DEFAUT GE &amp; POWER Cabinet","POWER ISSUE",
AQ689="AKTIVCO Coupure ENEO &amp; Baisse de tension","POWER ISSUE",
AQ689="Coupure ENEO &amp; Baisse de tension","POWER ISSUE",
AQ689="Defaut GE &amp; POWER Cabinet","POWER ISSUE",
AQ689="Sharing","POWER ISSUE",
AQ689="Sites strategiques &amp; DataCenter","POWER ISSUE",
AQ689="Exclu","Exclu",
AQ689="SAT","TX ISSUE",
AQ689="SPARE-ISSUE","SPARE-ISSUE",
AQ689="Fiber CAmtel","TX ISSUE",
AQ689="Fiber AOF","TX ISSUE",
AQ689="Projet OCM (HUAWEI)","TRAVAUX-HUAWEI",
AQ689="Projet OCM (NOKIA)","TRAVAUX -NOKIA",
AQ689="ACCESS-ISSUE","ACCESS-ISSUE",
AQ689="Projet OCM (ZTE, NOKIA, autres projets)","TRAVAUX OCM",
AQ689="No root CAuse","No root cause",
AQ689="ODU HS","TX ISSUE",
AQ689="IP &amp; VLAN","TX ISSUE",
AQ689="Warehouse HUAWEI","SPARE-ISSUE",
AQ689="SPARE-HS","SPARE-ISSUE",
AQ689="Power Telco","RAN ISSUE",AQ689="no impacts","no impacts"
),"")</f>
        <v>No root cause</v>
      </c>
      <c r="AQ689" s="127" t="s">
        <v>5344</v>
      </c>
      <c r="AR689" s="48" t="str" cm="1">
        <f t="array" ref="AR689">IFERROR(_xlfn.IFS(
AQ689="MPR ISSUE","ACTIVE",
AQ689="BSS Hardware Issue","ACTIVE",
AQ689="Sites strategiques, MLL, Pylone, etc.","PASSIVE",
AQ689="AKTIVCO DEFAUT GE &amp; POWER Cabinet","PASSIVE",
AQ689="AKTIVCO Coupure ENEO &amp; Baisse de tension","PASSIVE",
AQ689="Coupure ENEO &amp; Baisse de tension","PASSIVE",
AQ689="Defaut GE &amp; POWER Cabinet","PASSIVE",
AQ689="Sharing","PASSIVE",
AQ689="Sites strategiques &amp; DataCenter","PASSIVE",
AQ689="Exclu","Exclu",
AQ689="SAT","ACTIVE",
AQ689="SPARE-ISSUE","SPARE-ISSUE",
AQ689="Fiber CAmtel","ACTIVE",
AQ689="Fiber AOF","ACTIVE",
AQ689="Projet OCM (HUAWEI)","PLANNED WORKS",
AQ689="Projet OCM (NOKIA)","PLANNED WORKS",
AQ689="ACCESS-ISSUE","ACCESS-ISSUE",
AQ689="Projet OCM (ZTE, NOKIA, autres projets)","PLANNED WORKS",
AQ689="No root CAuse","No root cause",
AQ689="ODU HS","ACTIVE",
AQ689="IP &amp; VLAN","ACTIVE",
AQ689="Warehouse HUAWEI","SPARE-ISSUE",
AQ689="SPARE-HS","SPARE-ISSUE",
AQ689="Power Telco","ACTIVE", AQ689="no impacts","no impacts"
),"")</f>
        <v>No root cause</v>
      </c>
      <c r="AS689" s="92" t="s">
        <v>5537</v>
      </c>
      <c r="AT689" s="98" t="s">
        <v>4985</v>
      </c>
      <c r="AV689" s="17" t="s">
        <v>5537</v>
      </c>
      <c r="AW689" s="7" t="s">
        <v>5537</v>
      </c>
      <c r="AX689" s="6" t="s">
        <v>5537</v>
      </c>
      <c r="AY689" s="7"/>
      <c r="AZ689" s="3" t="s">
        <v>5537</v>
      </c>
      <c r="BA689" s="18" t="s">
        <v>5537</v>
      </c>
      <c r="BB689" s="18" t="s">
        <v>5537</v>
      </c>
      <c r="BC689" s="18" t="s">
        <v>5537</v>
      </c>
      <c r="BD689" s="18" t="s">
        <v>5537</v>
      </c>
      <c r="BE689" s="18" t="s">
        <v>5537</v>
      </c>
      <c r="BF689" s="18" t="s">
        <v>5537</v>
      </c>
      <c r="BG689" s="18" t="s">
        <v>5537</v>
      </c>
      <c r="BH689" s="18" t="s">
        <v>5537</v>
      </c>
      <c r="BI689" s="18" t="s">
        <v>5537</v>
      </c>
      <c r="BJ689" s="18" t="s">
        <v>5537</v>
      </c>
      <c r="BK689" s="18" t="s">
        <v>5537</v>
      </c>
      <c r="BL689" s="9" t="s">
        <v>5537</v>
      </c>
      <c r="BM689" s="14" t="s">
        <v>5537</v>
      </c>
      <c r="BN689" s="14" t="s">
        <v>5537</v>
      </c>
      <c r="BO689" s="14" t="str">
        <f>_xlfn.XLOOKUP(B689,'[4]cell downs 18042026 17h'!$B:$B,'[4]cell downs 18042026 17h'!$B:$B,"")</f>
        <v/>
      </c>
      <c r="BP689" s="14" t="str">
        <f>_xlfn.XLOOKUP(B689,'[5]Cells Huawei 19042026 15h'!$B:$B,'[5]Cells Huawei 19042026 15h'!$B:$B,"")</f>
        <v/>
      </c>
      <c r="BQ689" s="9" t="str">
        <f>_xlfn.XLOOKUP(B689,'[6]cells down 19042026 9H40'!$B:$B,'[6]cells down 19042026 9H40'!$B:$B,"")</f>
        <v/>
      </c>
      <c r="BR689" s="9" t="s">
        <v>4985</v>
      </c>
      <c r="BS689" s="9" t="s">
        <v>12</v>
      </c>
      <c r="BT689" s="108"/>
    </row>
    <row r="690" spans="1:72" s="9" customFormat="1" x14ac:dyDescent="0.35">
      <c r="A690" s="1" t="s">
        <v>2912</v>
      </c>
      <c r="B690" s="8" t="s">
        <v>2913</v>
      </c>
      <c r="C690" s="3" t="str">
        <f>_xlfn.XLOOKUP(B690,'[1]daily break down'!$D:$D,'[1]daily break down'!$E:$E,"")</f>
        <v>Maroua</v>
      </c>
      <c r="D690" s="1" t="s">
        <v>11</v>
      </c>
      <c r="E690" s="1" t="s">
        <v>12</v>
      </c>
      <c r="F690" s="3" t="s">
        <v>55</v>
      </c>
      <c r="G690" s="1" t="s">
        <v>84</v>
      </c>
      <c r="H690" s="32" t="str">
        <f>_xlfn.XLOOKUP(B690,[2]CALCULATION!$B:$B,[2]CALCULATION!$H:$H,"")</f>
        <v>Huawei</v>
      </c>
      <c r="I690" s="28">
        <v>0.16336931738734653</v>
      </c>
      <c r="J690" s="28">
        <v>0.75981000647770047</v>
      </c>
      <c r="K690" s="28">
        <v>0</v>
      </c>
      <c r="L690" s="28">
        <v>0</v>
      </c>
      <c r="M690" s="28">
        <v>0</v>
      </c>
      <c r="N690" s="28">
        <v>0</v>
      </c>
      <c r="O690" s="28">
        <v>0</v>
      </c>
      <c r="P690" s="28">
        <v>0</v>
      </c>
      <c r="Q690" s="28">
        <v>0</v>
      </c>
      <c r="R690" s="28">
        <v>0</v>
      </c>
      <c r="S690" s="93">
        <v>0</v>
      </c>
      <c r="T690" s="93">
        <f>_xlfn.XLOOKUP(B690,'[3]Nur des jours'!$B:$B,'[3]Nur des jours'!$U:$U,"")</f>
        <v>0</v>
      </c>
      <c r="U690" s="93">
        <v>0</v>
      </c>
      <c r="V690" s="93">
        <v>0</v>
      </c>
      <c r="W690" s="93">
        <v>0</v>
      </c>
      <c r="X690" s="93">
        <v>0</v>
      </c>
      <c r="Y690" s="93">
        <v>0</v>
      </c>
      <c r="Z690" s="93">
        <v>0</v>
      </c>
      <c r="AA690" s="93">
        <v>0</v>
      </c>
      <c r="AB690" s="93">
        <v>0</v>
      </c>
      <c r="AC690" s="93">
        <f>_xlfn.XLOOKUP(B690,'[3]Nur des jours'!$B:$B,'[3]Nur des jours'!$N:$N,"")</f>
        <v>0.66831605470945943</v>
      </c>
      <c r="AD690" s="93">
        <v>0.66831605470945943</v>
      </c>
      <c r="AE690" s="93">
        <v>0</v>
      </c>
      <c r="AF690" s="93">
        <v>0.47075689218766492</v>
      </c>
      <c r="AG690" s="93"/>
      <c r="AH690" s="93">
        <v>0</v>
      </c>
      <c r="AI690" s="93">
        <v>0</v>
      </c>
      <c r="AJ690" s="93">
        <v>0</v>
      </c>
      <c r="AK690" s="93">
        <v>0</v>
      </c>
      <c r="AL690" s="93">
        <v>0</v>
      </c>
      <c r="AM690" s="49" t="s">
        <v>5559</v>
      </c>
      <c r="AN690" s="49"/>
      <c r="AO690" s="48" t="str" cm="1">
        <f t="array" ref="AO690">IFERROR(_xlfn.IFS(
AQ690="MPR ISSUE","PDH",
AQ690="BSS Hardware Issue","BSS",
AQ690="Sites strategiques, MLL, Pylone, etc.","ENVTECH",
AQ690="AKTIVCO DEFAUT GE &amp; POWER Cabinet","AKTIVCO",
AQ690="AKTIVCO Coupure ENEO &amp; Baisse de tension","AKTIVCO GRID ONLY",
AQ690="Coupure ENEO &amp; Baisse de tension","IHS GRID ONLY",
AQ690="Defaut GE &amp; POWER Cabinet","IHS",
AQ690="Sharing","Partners",
AQ690="Sites strategiques &amp; DataCenter","SST &amp; DC",
AQ690="Exclu","Exclu",
AQ690="SAT","SAT",
AQ690="SPARE-ISSUE","SPARE-ISSUE",
AQ690="Fiber CAmtel","TRANS_FO_CAMTEL",
AQ690="Fiber AOF","Fiber AOF",
AQ690="Projet OCM (HUAWEI)","TRAVAUX-HUAWEI",
AQ690="Projet OCM (NOKIA)","TRAVAUX-NOKIA",
AQ690="ACCESS-ISSUE","ACCESS-ISSUE",
AQ690="Projet OCM (ZTE, NOKIA, autres projets)","TRAVAUX OCM",
AQ690="No root CAuse","No root cause",
AQ690="ODU HS","PDH",
AQ690="IP &amp; VLAN","PDH",
AQ690="Warehouse HUAWEI","SPARE-ISSUE",
AQ690="SPARE-HS","SPARE-ISSUE",
AQ690="Power Telco","BSS",AQ690="no impacts","no impacts"
),"")</f>
        <v>No root cause</v>
      </c>
      <c r="AP690" s="48" t="str" cm="1">
        <f t="array" ref="AP690">IFERROR(_xlfn.IFS(
AQ690="MPR ISSUE","TX ISSUE",
AQ690="BSS Hardware Issue","RAN ISSUE",
AQ690="Sites strategiques, MLL, Pylone, etc.","ENVTECH",
AQ690="AKTIVCO DEFAUT GE &amp; POWER Cabinet","POWER ISSUE",
AQ690="AKTIVCO Coupure ENEO &amp; Baisse de tension","POWER ISSUE",
AQ690="Coupure ENEO &amp; Baisse de tension","POWER ISSUE",
AQ690="Defaut GE &amp; POWER Cabinet","POWER ISSUE",
AQ690="Sharing","POWER ISSUE",
AQ690="Sites strategiques &amp; DataCenter","POWER ISSUE",
AQ690="Exclu","Exclu",
AQ690="SAT","TX ISSUE",
AQ690="SPARE-ISSUE","SPARE-ISSUE",
AQ690="Fiber CAmtel","TX ISSUE",
AQ690="Fiber AOF","TX ISSUE",
AQ690="Projet OCM (HUAWEI)","TRAVAUX-HUAWEI",
AQ690="Projet OCM (NOKIA)","TRAVAUX -NOKIA",
AQ690="ACCESS-ISSUE","ACCESS-ISSUE",
AQ690="Projet OCM (ZTE, NOKIA, autres projets)","TRAVAUX OCM",
AQ690="No root CAuse","No root cause",
AQ690="ODU HS","TX ISSUE",
AQ690="IP &amp; VLAN","TX ISSUE",
AQ690="Warehouse HUAWEI","SPARE-ISSUE",
AQ690="SPARE-HS","SPARE-ISSUE",
AQ690="Power Telco","RAN ISSUE",AQ690="no impacts","no impacts"
),"")</f>
        <v>No root cause</v>
      </c>
      <c r="AQ690" s="127" t="s">
        <v>5344</v>
      </c>
      <c r="AR690" s="48" t="str" cm="1">
        <f t="array" ref="AR690">IFERROR(_xlfn.IFS(
AQ690="MPR ISSUE","ACTIVE",
AQ690="BSS Hardware Issue","ACTIVE",
AQ690="Sites strategiques, MLL, Pylone, etc.","PASSIVE",
AQ690="AKTIVCO DEFAUT GE &amp; POWER Cabinet","PASSIVE",
AQ690="AKTIVCO Coupure ENEO &amp; Baisse de tension","PASSIVE",
AQ690="Coupure ENEO &amp; Baisse de tension","PASSIVE",
AQ690="Defaut GE &amp; POWER Cabinet","PASSIVE",
AQ690="Sharing","PASSIVE",
AQ690="Sites strategiques &amp; DataCenter","PASSIVE",
AQ690="Exclu","Exclu",
AQ690="SAT","ACTIVE",
AQ690="SPARE-ISSUE","SPARE-ISSUE",
AQ690="Fiber CAmtel","ACTIVE",
AQ690="Fiber AOF","ACTIVE",
AQ690="Projet OCM (HUAWEI)","PLANNED WORKS",
AQ690="Projet OCM (NOKIA)","PLANNED WORKS",
AQ690="ACCESS-ISSUE","ACCESS-ISSUE",
AQ690="Projet OCM (ZTE, NOKIA, autres projets)","PLANNED WORKS",
AQ690="No root CAuse","No root cause",
AQ690="ODU HS","ACTIVE",
AQ690="IP &amp; VLAN","ACTIVE",
AQ690="Warehouse HUAWEI","SPARE-ISSUE",
AQ690="SPARE-HS","SPARE-ISSUE",
AQ690="Power Telco","ACTIVE", AQ690="no impacts","no impacts"
),"")</f>
        <v>No root cause</v>
      </c>
      <c r="AS690" s="92" t="s">
        <v>5537</v>
      </c>
      <c r="AT690" s="98" t="s">
        <v>2913</v>
      </c>
      <c r="AV690" s="17" t="s">
        <v>5537</v>
      </c>
      <c r="AW690" s="7" t="s">
        <v>5537</v>
      </c>
      <c r="AX690" s="6" t="s">
        <v>5537</v>
      </c>
      <c r="AY690" s="7"/>
      <c r="AZ690" s="3" t="s">
        <v>5537</v>
      </c>
      <c r="BA690" s="18" t="s">
        <v>5537</v>
      </c>
      <c r="BB690" s="18" t="s">
        <v>5537</v>
      </c>
      <c r="BC690" s="18" t="s">
        <v>5537</v>
      </c>
      <c r="BD690" s="18" t="s">
        <v>5537</v>
      </c>
      <c r="BE690" s="18" t="s">
        <v>5537</v>
      </c>
      <c r="BF690" s="18" t="s">
        <v>5537</v>
      </c>
      <c r="BG690" s="18" t="s">
        <v>5537</v>
      </c>
      <c r="BH690" s="18" t="s">
        <v>5537</v>
      </c>
      <c r="BI690" s="18" t="s">
        <v>5537</v>
      </c>
      <c r="BJ690" s="18" t="s">
        <v>5537</v>
      </c>
      <c r="BK690" s="18" t="s">
        <v>5537</v>
      </c>
      <c r="BL690" s="9" t="s">
        <v>5537</v>
      </c>
      <c r="BM690" s="14" t="s">
        <v>5537</v>
      </c>
      <c r="BN690" s="14" t="s">
        <v>5537</v>
      </c>
      <c r="BO690" s="14" t="str">
        <f>_xlfn.XLOOKUP(B690,'[4]cell downs 18042026 17h'!$B:$B,'[4]cell downs 18042026 17h'!$B:$B,"")</f>
        <v/>
      </c>
      <c r="BP690" s="14" t="str">
        <f>_xlfn.XLOOKUP(B690,'[5]Cells Huawei 19042026 15h'!$B:$B,'[5]Cells Huawei 19042026 15h'!$B:$B,"")</f>
        <v/>
      </c>
      <c r="BQ690" s="9" t="str">
        <f>_xlfn.XLOOKUP(B690,'[6]cells down 19042026 9H40'!$B:$B,'[6]cells down 19042026 9H40'!$B:$B,"")</f>
        <v/>
      </c>
      <c r="BR690" s="9" t="s">
        <v>2913</v>
      </c>
      <c r="BS690" s="9" t="s">
        <v>12</v>
      </c>
      <c r="BT690" s="108"/>
    </row>
    <row r="691" spans="1:72" s="9" customFormat="1" x14ac:dyDescent="0.35">
      <c r="A691" s="1" t="s">
        <v>4491</v>
      </c>
      <c r="B691" s="1" t="s">
        <v>4492</v>
      </c>
      <c r="C691" s="3" t="str">
        <f>_xlfn.XLOOKUP(B691,'[1]daily break down'!$D:$D,'[1]daily break down'!$E:$E,"")</f>
        <v>Yaounde</v>
      </c>
      <c r="D691" s="1" t="s">
        <v>21</v>
      </c>
      <c r="E691" s="1" t="s">
        <v>22</v>
      </c>
      <c r="F691" s="3" t="s">
        <v>37</v>
      </c>
      <c r="G691" s="1" t="s">
        <v>38</v>
      </c>
      <c r="H691" s="34" t="str">
        <f>_xlfn.XLOOKUP(B691,[2]CALCULATION!$B:$B,[2]CALCULATION!$H:$H,"")</f>
        <v>ZTE</v>
      </c>
      <c r="I691" s="28">
        <v>0</v>
      </c>
      <c r="J691" s="28">
        <v>25.540135346842337</v>
      </c>
      <c r="K691" s="28">
        <v>0</v>
      </c>
      <c r="L691" s="28">
        <v>0.73241532618218019</v>
      </c>
      <c r="M691" s="28">
        <v>0</v>
      </c>
      <c r="N691" s="28">
        <v>0</v>
      </c>
      <c r="O691" s="28">
        <v>0</v>
      </c>
      <c r="P691" s="28">
        <v>3.0703444024963402</v>
      </c>
      <c r="Q691" s="28">
        <v>3.4680309788176342</v>
      </c>
      <c r="R691" s="28">
        <v>7.7279394349276345E-2</v>
      </c>
      <c r="S691" s="93">
        <v>0</v>
      </c>
      <c r="T691" s="93">
        <f>_xlfn.XLOOKUP(B691,'[3]Nur des jours'!$B:$B,'[3]Nur des jours'!$U:$U,"")</f>
        <v>13.868556899607057</v>
      </c>
      <c r="U691" s="93">
        <v>1.083035130823867</v>
      </c>
      <c r="V691" s="93">
        <v>7.4212117580250725</v>
      </c>
      <c r="W691" s="93">
        <v>13.868556899607057</v>
      </c>
      <c r="X691" s="93">
        <v>23.865849534718482</v>
      </c>
      <c r="Y691" s="93">
        <v>3.6561910550661622E-3</v>
      </c>
      <c r="Z691" s="93">
        <v>0</v>
      </c>
      <c r="AA691" s="93">
        <v>0.12293719484181012</v>
      </c>
      <c r="AB691" s="93">
        <v>1.373871752945641</v>
      </c>
      <c r="AC691" s="93">
        <f>_xlfn.XLOOKUP(B691,'[3]Nur des jours'!$B:$B,'[3]Nur des jours'!$N:$N,"")</f>
        <v>0</v>
      </c>
      <c r="AD691" s="93">
        <v>0</v>
      </c>
      <c r="AE691" s="93">
        <v>0</v>
      </c>
      <c r="AF691" s="93">
        <v>0.45404542380426449</v>
      </c>
      <c r="AG691" s="93"/>
      <c r="AH691" s="93">
        <v>0</v>
      </c>
      <c r="AI691" s="93">
        <v>0</v>
      </c>
      <c r="AJ691" s="93">
        <v>0</v>
      </c>
      <c r="AK691" s="93">
        <v>0</v>
      </c>
      <c r="AL691" s="93">
        <v>0</v>
      </c>
      <c r="AM691" s="49" t="s">
        <v>5598</v>
      </c>
      <c r="AN691" s="49" t="s">
        <v>5536</v>
      </c>
      <c r="AO691" s="48" t="str" cm="1">
        <f t="array" ref="AO691">IFERROR(_xlfn.IFS(
AQ691="MPR ISSUE","PDH",
AQ691="BSS Hardware Issue","BSS",
AQ691="Sites strategiques, MLL, Pylone, etc.","ENVTECH",
AQ691="AKTIVCO DEFAUT GE &amp; POWER Cabinet","AKTIVCO",
AQ691="AKTIVCO Coupure ENEO &amp; Baisse de tension","AKTIVCO GRID ONLY",
AQ691="Coupure ENEO &amp; Baisse de tension","IHS GRID ONLY",
AQ691="Defaut GE &amp; POWER Cabinet","IHS",
AQ691="Sharing","Partners",
AQ691="Sites strategiques &amp; DataCenter","SST &amp; DC",
AQ691="Exclu","Exclu",
AQ691="SAT","SAT",
AQ691="SPARE-ISSUE","SPARE-ISSUE",
AQ691="Fiber CAmtel","TRANS_FO_CAMTEL",
AQ691="Fiber AOF","Fiber AOF",
AQ691="Projet OCM (HUAWEI)","TRAVAUX-HUAWEI",
AQ691="Projet OCM (NOKIA)","TRAVAUX-NOKIA",
AQ691="ACCESS-ISSUE","ACCESS-ISSUE",
AQ691="Projet OCM (ZTE, NOKIA, autres projets)","TRAVAUX OCM",
AQ691="No root CAuse","No root cause",
AQ691="ODU HS","PDH",
AQ691="IP &amp; VLAN","PDH",
AQ691="Warehouse HUAWEI","SPARE-ISSUE",
AQ691="SPARE-HS","SPARE-ISSUE",
AQ691="Power Telco","BSS",AQ691="no impacts","no impacts"
),"")</f>
        <v>Exclu</v>
      </c>
      <c r="AP691" s="48" t="str" cm="1">
        <f t="array" ref="AP691">IFERROR(_xlfn.IFS(
AQ691="MPR ISSUE","TX ISSUE",
AQ691="BSS Hardware Issue","RAN ISSUE",
AQ691="Sites strategiques, MLL, Pylone, etc.","ENVTECH",
AQ691="AKTIVCO DEFAUT GE &amp; POWER Cabinet","POWER ISSUE",
AQ691="AKTIVCO Coupure ENEO &amp; Baisse de tension","POWER ISSUE",
AQ691="Coupure ENEO &amp; Baisse de tension","POWER ISSUE",
AQ691="Defaut GE &amp; POWER Cabinet","POWER ISSUE",
AQ691="Sharing","POWER ISSUE",
AQ691="Sites strategiques &amp; DataCenter","POWER ISSUE",
AQ691="Exclu","Exclu",
AQ691="SAT","TX ISSUE",
AQ691="SPARE-ISSUE","SPARE-ISSUE",
AQ691="Fiber CAmtel","TX ISSUE",
AQ691="Fiber AOF","TX ISSUE",
AQ691="Projet OCM (HUAWEI)","TRAVAUX-HUAWEI",
AQ691="Projet OCM (NOKIA)","TRAVAUX -NOKIA",
AQ691="ACCESS-ISSUE","ACCESS-ISSUE",
AQ691="Projet OCM (ZTE, NOKIA, autres projets)","TRAVAUX OCM",
AQ691="No root CAuse","No root cause",
AQ691="ODU HS","TX ISSUE",
AQ691="IP &amp; VLAN","TX ISSUE",
AQ691="Warehouse HUAWEI","SPARE-ISSUE",
AQ691="SPARE-HS","SPARE-ISSUE",
AQ691="Power Telco","RAN ISSUE",AQ691="no impacts","no impacts"
),"")</f>
        <v>Exclu</v>
      </c>
      <c r="AQ691" s="67" t="s">
        <v>5598</v>
      </c>
      <c r="AR691" s="48" t="str" cm="1">
        <f t="array" ref="AR691">IFERROR(_xlfn.IFS(
AQ691="MPR ISSUE","ACTIVE",
AQ691="BSS Hardware Issue","ACTIVE",
AQ691="Sites strategiques, MLL, Pylone, etc.","PASSIVE",
AQ691="AKTIVCO DEFAUT GE &amp; POWER Cabinet","PASSIVE",
AQ691="AKTIVCO Coupure ENEO &amp; Baisse de tension","PASSIVE",
AQ691="Coupure ENEO &amp; Baisse de tension","PASSIVE",
AQ691="Defaut GE &amp; POWER Cabinet","PASSIVE",
AQ691="Sharing","PASSIVE",
AQ691="Sites strategiques &amp; DataCenter","PASSIVE",
AQ691="Exclu","Exclu",
AQ691="SAT","ACTIVE",
AQ691="SPARE-ISSUE","SPARE-ISSUE",
AQ691="Fiber CAmtel","ACTIVE",
AQ691="Fiber AOF","ACTIVE",
AQ691="Projet OCM (HUAWEI)","PLANNED WORKS",
AQ691="Projet OCM (NOKIA)","PLANNED WORKS",
AQ691="ACCESS-ISSUE","ACCESS-ISSUE",
AQ691="Projet OCM (ZTE, NOKIA, autres projets)","PLANNED WORKS",
AQ691="No root CAuse","No root cause",
AQ691="ODU HS","ACTIVE",
AQ691="IP &amp; VLAN","ACTIVE",
AQ691="Warehouse HUAWEI","SPARE-ISSUE",
AQ691="SPARE-HS","SPARE-ISSUE",
AQ691="Power Telco","ACTIVE", AQ691="no impacts","no impacts"
),"")</f>
        <v>Exclu</v>
      </c>
      <c r="AS691" s="92" t="s">
        <v>5537</v>
      </c>
      <c r="AT691" s="98" t="s">
        <v>4492</v>
      </c>
      <c r="AV691" s="17" t="s">
        <v>5537</v>
      </c>
      <c r="AW691" s="7" t="s">
        <v>5537</v>
      </c>
      <c r="AX691" s="6" t="s">
        <v>5537</v>
      </c>
      <c r="AY691" s="7"/>
      <c r="AZ691" s="3" t="s">
        <v>5537</v>
      </c>
      <c r="BA691" s="18" t="s">
        <v>5537</v>
      </c>
      <c r="BB691" s="18" t="s">
        <v>5537</v>
      </c>
      <c r="BC691" s="18" t="s">
        <v>5537</v>
      </c>
      <c r="BD691" s="18" t="s">
        <v>5537</v>
      </c>
      <c r="BE691" s="18" t="s">
        <v>5537</v>
      </c>
      <c r="BF691" s="18" t="s">
        <v>5537</v>
      </c>
      <c r="BG691" s="18" t="s">
        <v>5537</v>
      </c>
      <c r="BH691" s="18" t="s">
        <v>5537</v>
      </c>
      <c r="BI691" s="18" t="s">
        <v>5537</v>
      </c>
      <c r="BJ691" s="18" t="s">
        <v>5537</v>
      </c>
      <c r="BK691" s="18" t="s">
        <v>5537</v>
      </c>
      <c r="BL691" s="9" t="s">
        <v>5537</v>
      </c>
      <c r="BM691" s="14" t="s">
        <v>5537</v>
      </c>
      <c r="BN691" s="14" t="s">
        <v>5537</v>
      </c>
      <c r="BO691" s="14" t="str">
        <f>_xlfn.XLOOKUP(B691,'[4]cell downs 18042026 17h'!$B:$B,'[4]cell downs 18042026 17h'!$B:$B,"")</f>
        <v/>
      </c>
      <c r="BP691" s="14" t="str">
        <f>_xlfn.XLOOKUP(B691,'[5]Cells Huawei 19042026 15h'!$B:$B,'[5]Cells Huawei 19042026 15h'!$B:$B,"")</f>
        <v/>
      </c>
      <c r="BQ691" s="9" t="str">
        <f>_xlfn.XLOOKUP(B691,'[6]cells down 19042026 9H40'!$B:$B,'[6]cells down 19042026 9H40'!$B:$B,"")</f>
        <v/>
      </c>
      <c r="BR691" s="9" t="s">
        <v>5537</v>
      </c>
      <c r="BS691" s="9" t="s">
        <v>1129</v>
      </c>
      <c r="BT691" s="108"/>
    </row>
    <row r="692" spans="1:72" s="9" customFormat="1" x14ac:dyDescent="0.35">
      <c r="A692" s="1" t="s">
        <v>1909</v>
      </c>
      <c r="B692" s="8" t="s">
        <v>1910</v>
      </c>
      <c r="C692" s="3" t="str">
        <f>_xlfn.XLOOKUP(B692,'[1]daily break down'!$D:$D,'[1]daily break down'!$E:$E,"")</f>
        <v>Yaounde</v>
      </c>
      <c r="D692" s="1" t="s">
        <v>21</v>
      </c>
      <c r="E692" s="1" t="s">
        <v>36</v>
      </c>
      <c r="F692" s="3" t="s">
        <v>37</v>
      </c>
      <c r="G692" s="1" t="s">
        <v>38</v>
      </c>
      <c r="H692" s="34" t="str">
        <f>_xlfn.XLOOKUP(B692,[2]CALCULATION!$B:$B,[2]CALCULATION!$H:$H,"")</f>
        <v>ZTE</v>
      </c>
      <c r="I692" s="28">
        <v>0</v>
      </c>
      <c r="J692" s="28">
        <v>0</v>
      </c>
      <c r="K692" s="28">
        <v>0</v>
      </c>
      <c r="L692" s="28">
        <v>0.75479834947051272</v>
      </c>
      <c r="M692" s="28">
        <v>0</v>
      </c>
      <c r="N692" s="28">
        <v>0</v>
      </c>
      <c r="O692" s="28">
        <v>0</v>
      </c>
      <c r="P692" s="28">
        <v>3.0678296564535885</v>
      </c>
      <c r="Q692" s="28">
        <v>4.0241465558323561</v>
      </c>
      <c r="R692" s="28">
        <v>0.35994755060168376</v>
      </c>
      <c r="S692" s="93">
        <v>0</v>
      </c>
      <c r="T692" s="93">
        <f>_xlfn.XLOOKUP(B692,'[3]Nur des jours'!$B:$B,'[3]Nur des jours'!$U:$U,"")</f>
        <v>0</v>
      </c>
      <c r="U692" s="93">
        <v>1.0569424112455164</v>
      </c>
      <c r="V692" s="93">
        <v>0</v>
      </c>
      <c r="W692" s="93">
        <v>0</v>
      </c>
      <c r="X692" s="93">
        <v>0</v>
      </c>
      <c r="Y692" s="93">
        <v>0</v>
      </c>
      <c r="Z692" s="93">
        <v>0</v>
      </c>
      <c r="AA692" s="93">
        <v>0</v>
      </c>
      <c r="AB692" s="93">
        <v>0.93996213256171612</v>
      </c>
      <c r="AC692" s="93">
        <f>_xlfn.XLOOKUP(B692,'[3]Nur des jours'!$B:$B,'[3]Nur des jours'!$N:$N,"")</f>
        <v>0</v>
      </c>
      <c r="AD692" s="93">
        <v>0</v>
      </c>
      <c r="AE692" s="93">
        <v>0</v>
      </c>
      <c r="AF692" s="93">
        <v>0.43476570414315985</v>
      </c>
      <c r="AG692" s="93"/>
      <c r="AH692" s="93">
        <v>0</v>
      </c>
      <c r="AI692" s="93">
        <v>0</v>
      </c>
      <c r="AJ692" s="93">
        <v>0</v>
      </c>
      <c r="AK692" s="93">
        <v>0</v>
      </c>
      <c r="AL692" s="93">
        <v>0</v>
      </c>
      <c r="AM692" s="49" t="s">
        <v>5559</v>
      </c>
      <c r="AN692" s="49"/>
      <c r="AO692" s="48" t="str" cm="1">
        <f t="array" ref="AO692">IFERROR(_xlfn.IFS(
AQ692="MPR ISSUE","PDH",
AQ692="BSS Hardware Issue","BSS",
AQ692="Sites strategiques, MLL, Pylone, etc.","ENVTECH",
AQ692="AKTIVCO DEFAUT GE &amp; POWER Cabinet","AKTIVCO",
AQ692="AKTIVCO Coupure ENEO &amp; Baisse de tension","AKTIVCO GRID ONLY",
AQ692="Coupure ENEO &amp; Baisse de tension","IHS GRID ONLY",
AQ692="Defaut GE &amp; POWER Cabinet","IHS",
AQ692="Sharing","Partners",
AQ692="Sites strategiques &amp; DataCenter","SST &amp; DC",
AQ692="Exclu","Exclu",
AQ692="SAT","SAT",
AQ692="SPARE-ISSUE","SPARE-ISSUE",
AQ692="Fiber CAmtel","TRANS_FO_CAMTEL",
AQ692="Fiber AOF","Fiber AOF",
AQ692="Projet OCM (HUAWEI)","TRAVAUX-HUAWEI",
AQ692="Projet OCM (NOKIA)","TRAVAUX-NOKIA",
AQ692="ACCESS-ISSUE","ACCESS-ISSUE",
AQ692="Projet OCM (ZTE, NOKIA, autres projets)","TRAVAUX OCM",
AQ692="No root CAuse","No root cause",
AQ692="ODU HS","PDH",
AQ692="IP &amp; VLAN","PDH",
AQ692="Warehouse HUAWEI","SPARE-ISSUE",
AQ692="SPARE-HS","SPARE-ISSUE",
AQ692="Power Telco","BSS",AQ692="no impacts","no impacts"
),"")</f>
        <v>No root cause</v>
      </c>
      <c r="AP692" s="48" t="str" cm="1">
        <f t="array" ref="AP692">IFERROR(_xlfn.IFS(
AQ692="MPR ISSUE","TX ISSUE",
AQ692="BSS Hardware Issue","RAN ISSUE",
AQ692="Sites strategiques, MLL, Pylone, etc.","ENVTECH",
AQ692="AKTIVCO DEFAUT GE &amp; POWER Cabinet","POWER ISSUE",
AQ692="AKTIVCO Coupure ENEO &amp; Baisse de tension","POWER ISSUE",
AQ692="Coupure ENEO &amp; Baisse de tension","POWER ISSUE",
AQ692="Defaut GE &amp; POWER Cabinet","POWER ISSUE",
AQ692="Sharing","POWER ISSUE",
AQ692="Sites strategiques &amp; DataCenter","POWER ISSUE",
AQ692="Exclu","Exclu",
AQ692="SAT","TX ISSUE",
AQ692="SPARE-ISSUE","SPARE-ISSUE",
AQ692="Fiber CAmtel","TX ISSUE",
AQ692="Fiber AOF","TX ISSUE",
AQ692="Projet OCM (HUAWEI)","TRAVAUX-HUAWEI",
AQ692="Projet OCM (NOKIA)","TRAVAUX -NOKIA",
AQ692="ACCESS-ISSUE","ACCESS-ISSUE",
AQ692="Projet OCM (ZTE, NOKIA, autres projets)","TRAVAUX OCM",
AQ692="No root CAuse","No root cause",
AQ692="ODU HS","TX ISSUE",
AQ692="IP &amp; VLAN","TX ISSUE",
AQ692="Warehouse HUAWEI","SPARE-ISSUE",
AQ692="SPARE-HS","SPARE-ISSUE",
AQ692="Power Telco","RAN ISSUE",AQ692="no impacts","no impacts"
),"")</f>
        <v>No root cause</v>
      </c>
      <c r="AQ692" s="67" t="s">
        <v>5344</v>
      </c>
      <c r="AR692" s="48" t="str" cm="1">
        <f t="array" ref="AR692">IFERROR(_xlfn.IFS(
AQ692="MPR ISSUE","ACTIVE",
AQ692="BSS Hardware Issue","ACTIVE",
AQ692="Sites strategiques, MLL, Pylone, etc.","PASSIVE",
AQ692="AKTIVCO DEFAUT GE &amp; POWER Cabinet","PASSIVE",
AQ692="AKTIVCO Coupure ENEO &amp; Baisse de tension","PASSIVE",
AQ692="Coupure ENEO &amp; Baisse de tension","PASSIVE",
AQ692="Defaut GE &amp; POWER Cabinet","PASSIVE",
AQ692="Sharing","PASSIVE",
AQ692="Sites strategiques &amp; DataCenter","PASSIVE",
AQ692="Exclu","Exclu",
AQ692="SAT","ACTIVE",
AQ692="SPARE-ISSUE","SPARE-ISSUE",
AQ692="Fiber CAmtel","ACTIVE",
AQ692="Fiber AOF","ACTIVE",
AQ692="Projet OCM (HUAWEI)","PLANNED WORKS",
AQ692="Projet OCM (NOKIA)","PLANNED WORKS",
AQ692="ACCESS-ISSUE","ACCESS-ISSUE",
AQ692="Projet OCM (ZTE, NOKIA, autres projets)","PLANNED WORKS",
AQ692="No root CAuse","No root cause",
AQ692="ODU HS","ACTIVE",
AQ692="IP &amp; VLAN","ACTIVE",
AQ692="Warehouse HUAWEI","SPARE-ISSUE",
AQ692="SPARE-HS","SPARE-ISSUE",
AQ692="Power Telco","ACTIVE", AQ692="no impacts","no impacts"
),"")</f>
        <v>No root cause</v>
      </c>
      <c r="AS692" s="92" t="s">
        <v>5537</v>
      </c>
      <c r="AT692" s="98" t="s">
        <v>1910</v>
      </c>
      <c r="AV692" s="17" t="s">
        <v>5537</v>
      </c>
      <c r="AW692" s="7" t="s">
        <v>5537</v>
      </c>
      <c r="AX692" s="6" t="s">
        <v>5537</v>
      </c>
      <c r="AY692" s="7"/>
      <c r="AZ692" s="3" t="s">
        <v>5537</v>
      </c>
      <c r="BA692" s="18" t="s">
        <v>5537</v>
      </c>
      <c r="BB692" s="18" t="s">
        <v>5537</v>
      </c>
      <c r="BC692" s="18" t="s">
        <v>5537</v>
      </c>
      <c r="BD692" s="18" t="s">
        <v>5537</v>
      </c>
      <c r="BE692" s="18" t="s">
        <v>5537</v>
      </c>
      <c r="BF692" s="18" t="s">
        <v>5537</v>
      </c>
      <c r="BG692" s="18" t="s">
        <v>5537</v>
      </c>
      <c r="BH692" s="18" t="s">
        <v>5537</v>
      </c>
      <c r="BI692" s="18" t="s">
        <v>5537</v>
      </c>
      <c r="BJ692" s="18" t="s">
        <v>5537</v>
      </c>
      <c r="BK692" s="18" t="s">
        <v>5537</v>
      </c>
      <c r="BL692" s="9" t="s">
        <v>5537</v>
      </c>
      <c r="BM692" s="14" t="s">
        <v>5537</v>
      </c>
      <c r="BN692" s="14" t="s">
        <v>5537</v>
      </c>
      <c r="BO692" s="14" t="str">
        <f>_xlfn.XLOOKUP(B692,'[4]cell downs 18042026 17h'!$B:$B,'[4]cell downs 18042026 17h'!$B:$B,"")</f>
        <v/>
      </c>
      <c r="BP692" s="14" t="str">
        <f>_xlfn.XLOOKUP(B692,'[5]Cells Huawei 19042026 15h'!$B:$B,'[5]Cells Huawei 19042026 15h'!$B:$B,"")</f>
        <v/>
      </c>
      <c r="BQ692" s="9" t="str">
        <f>_xlfn.XLOOKUP(B692,'[6]cells down 19042026 9H40'!$B:$B,'[6]cells down 19042026 9H40'!$B:$B,"")</f>
        <v/>
      </c>
      <c r="BR692" s="9" t="s">
        <v>5537</v>
      </c>
      <c r="BS692" s="9" t="s">
        <v>318</v>
      </c>
      <c r="BT692" s="108"/>
    </row>
    <row r="693" spans="1:72" s="9" customFormat="1" x14ac:dyDescent="0.35">
      <c r="A693" s="1" t="s">
        <v>1915</v>
      </c>
      <c r="B693" s="8" t="s">
        <v>1916</v>
      </c>
      <c r="C693" s="3" t="str">
        <f>_xlfn.XLOOKUP(B693,'[1]daily break down'!$D:$D,'[1]daily break down'!$E:$E,"")</f>
        <v>Douala</v>
      </c>
      <c r="D693" s="1" t="s">
        <v>11</v>
      </c>
      <c r="E693" s="1" t="s">
        <v>12</v>
      </c>
      <c r="F693" s="3" t="s">
        <v>31</v>
      </c>
      <c r="G693" s="1" t="s">
        <v>32</v>
      </c>
      <c r="H693" s="34" t="str">
        <f>_xlfn.XLOOKUP(B693,[2]CALCULATION!$B:$B,[2]CALCULATION!$H:$H,"")</f>
        <v>ZTE</v>
      </c>
      <c r="I693" s="28">
        <v>0</v>
      </c>
      <c r="J693" s="28">
        <v>0</v>
      </c>
      <c r="K693" s="28">
        <v>0</v>
      </c>
      <c r="L693" s="28">
        <v>0</v>
      </c>
      <c r="M693" s="28">
        <v>0</v>
      </c>
      <c r="N693" s="28">
        <v>0.29781013774387655</v>
      </c>
      <c r="O693" s="28">
        <v>0.443130355874019</v>
      </c>
      <c r="P693" s="28">
        <v>0</v>
      </c>
      <c r="Q693" s="28">
        <v>0.29470683411665022</v>
      </c>
      <c r="R693" s="28">
        <v>1.1911157054272863</v>
      </c>
      <c r="S693" s="93">
        <v>0</v>
      </c>
      <c r="T693" s="93">
        <f>_xlfn.XLOOKUP(B693,'[3]Nur des jours'!$B:$B,'[3]Nur des jours'!$U:$U,"")</f>
        <v>0.59346223101134898</v>
      </c>
      <c r="U693" s="93">
        <v>0.60519771254419363</v>
      </c>
      <c r="V693" s="93">
        <v>46.252957055985036</v>
      </c>
      <c r="W693" s="93">
        <v>0.59346223101134898</v>
      </c>
      <c r="X693" s="93">
        <v>0.14986816310107798</v>
      </c>
      <c r="Y693" s="93">
        <v>0</v>
      </c>
      <c r="Z693" s="93">
        <v>0</v>
      </c>
      <c r="AA693" s="93">
        <v>0</v>
      </c>
      <c r="AB693" s="93">
        <v>0</v>
      </c>
      <c r="AC693" s="93">
        <f>_xlfn.XLOOKUP(B693,'[3]Nur des jours'!$B:$B,'[3]Nur des jours'!$N:$N,"")</f>
        <v>0.14630114743759898</v>
      </c>
      <c r="AD693" s="93">
        <v>0.14630114743759898</v>
      </c>
      <c r="AE693" s="93">
        <v>0</v>
      </c>
      <c r="AF693" s="93">
        <v>0.41789372005490316</v>
      </c>
      <c r="AG693" s="93"/>
      <c r="AH693" s="93">
        <v>0</v>
      </c>
      <c r="AI693" s="93">
        <v>0</v>
      </c>
      <c r="AJ693" s="93">
        <v>0</v>
      </c>
      <c r="AK693" s="93">
        <v>0</v>
      </c>
      <c r="AL693" s="93">
        <v>0</v>
      </c>
      <c r="AM693" s="49" t="s">
        <v>5559</v>
      </c>
      <c r="AN693" s="49"/>
      <c r="AO693" s="48" t="str" cm="1">
        <f t="array" ref="AO693">IFERROR(_xlfn.IFS(
AQ693="MPR ISSUE","PDH",
AQ693="BSS Hardware Issue","BSS",
AQ693="Sites strategiques, MLL, Pylone, etc.","ENVTECH",
AQ693="AKTIVCO DEFAUT GE &amp; POWER Cabinet","AKTIVCO",
AQ693="AKTIVCO Coupure ENEO &amp; Baisse de tension","AKTIVCO GRID ONLY",
AQ693="Coupure ENEO &amp; Baisse de tension","IHS GRID ONLY",
AQ693="Defaut GE &amp; POWER Cabinet","IHS",
AQ693="Sharing","Partners",
AQ693="Sites strategiques &amp; DataCenter","SST &amp; DC",
AQ693="Exclu","Exclu",
AQ693="SAT","SAT",
AQ693="SPARE-ISSUE","SPARE-ISSUE",
AQ693="Fiber CAmtel","TRANS_FO_CAMTEL",
AQ693="Fiber AOF","Fiber AOF",
AQ693="Projet OCM (HUAWEI)","TRAVAUX-HUAWEI",
AQ693="Projet OCM (NOKIA)","TRAVAUX-NOKIA",
AQ693="ACCESS-ISSUE","ACCESS-ISSUE",
AQ693="Projet OCM (ZTE, NOKIA, autres projets)","TRAVAUX OCM",
AQ693="No root CAuse","No root cause",
AQ693="ODU HS","PDH",
AQ693="IP &amp; VLAN","PDH",
AQ693="Warehouse HUAWEI","SPARE-ISSUE",
AQ693="SPARE-HS","SPARE-ISSUE",
AQ693="Power Telco","BSS",AQ693="no impacts","no impacts"
),"")</f>
        <v>No root cause</v>
      </c>
      <c r="AP693" s="48" t="str" cm="1">
        <f t="array" ref="AP693">IFERROR(_xlfn.IFS(
AQ693="MPR ISSUE","TX ISSUE",
AQ693="BSS Hardware Issue","RAN ISSUE",
AQ693="Sites strategiques, MLL, Pylone, etc.","ENVTECH",
AQ693="AKTIVCO DEFAUT GE &amp; POWER Cabinet","POWER ISSUE",
AQ693="AKTIVCO Coupure ENEO &amp; Baisse de tension","POWER ISSUE",
AQ693="Coupure ENEO &amp; Baisse de tension","POWER ISSUE",
AQ693="Defaut GE &amp; POWER Cabinet","POWER ISSUE",
AQ693="Sharing","POWER ISSUE",
AQ693="Sites strategiques &amp; DataCenter","POWER ISSUE",
AQ693="Exclu","Exclu",
AQ693="SAT","TX ISSUE",
AQ693="SPARE-ISSUE","SPARE-ISSUE",
AQ693="Fiber CAmtel","TX ISSUE",
AQ693="Fiber AOF","TX ISSUE",
AQ693="Projet OCM (HUAWEI)","TRAVAUX-HUAWEI",
AQ693="Projet OCM (NOKIA)","TRAVAUX -NOKIA",
AQ693="ACCESS-ISSUE","ACCESS-ISSUE",
AQ693="Projet OCM (ZTE, NOKIA, autres projets)","TRAVAUX OCM",
AQ693="No root CAuse","No root cause",
AQ693="ODU HS","TX ISSUE",
AQ693="IP &amp; VLAN","TX ISSUE",
AQ693="Warehouse HUAWEI","SPARE-ISSUE",
AQ693="SPARE-HS","SPARE-ISSUE",
AQ693="Power Telco","RAN ISSUE",AQ693="no impacts","no impacts"
),"")</f>
        <v>No root cause</v>
      </c>
      <c r="AQ693" s="127" t="s">
        <v>5344</v>
      </c>
      <c r="AR693" s="48" t="str" cm="1">
        <f t="array" ref="AR693">IFERROR(_xlfn.IFS(
AQ693="MPR ISSUE","ACTIVE",
AQ693="BSS Hardware Issue","ACTIVE",
AQ693="Sites strategiques, MLL, Pylone, etc.","PASSIVE",
AQ693="AKTIVCO DEFAUT GE &amp; POWER Cabinet","PASSIVE",
AQ693="AKTIVCO Coupure ENEO &amp; Baisse de tension","PASSIVE",
AQ693="Coupure ENEO &amp; Baisse de tension","PASSIVE",
AQ693="Defaut GE &amp; POWER Cabinet","PASSIVE",
AQ693="Sharing","PASSIVE",
AQ693="Sites strategiques &amp; DataCenter","PASSIVE",
AQ693="Exclu","Exclu",
AQ693="SAT","ACTIVE",
AQ693="SPARE-ISSUE","SPARE-ISSUE",
AQ693="Fiber CAmtel","ACTIVE",
AQ693="Fiber AOF","ACTIVE",
AQ693="Projet OCM (HUAWEI)","PLANNED WORKS",
AQ693="Projet OCM (NOKIA)","PLANNED WORKS",
AQ693="ACCESS-ISSUE","ACCESS-ISSUE",
AQ693="Projet OCM (ZTE, NOKIA, autres projets)","PLANNED WORKS",
AQ693="No root CAuse","No root cause",
AQ693="ODU HS","ACTIVE",
AQ693="IP &amp; VLAN","ACTIVE",
AQ693="Warehouse HUAWEI","SPARE-ISSUE",
AQ693="SPARE-HS","SPARE-ISSUE",
AQ693="Power Telco","ACTIVE", AQ693="no impacts","no impacts"
),"")</f>
        <v>No root cause</v>
      </c>
      <c r="AS693" s="92" t="s">
        <v>5537</v>
      </c>
      <c r="AT693" s="98" t="s">
        <v>1916</v>
      </c>
      <c r="AV693" s="17" t="s">
        <v>5537</v>
      </c>
      <c r="AW693" s="7" t="s">
        <v>5537</v>
      </c>
      <c r="AX693" s="6" t="s">
        <v>5537</v>
      </c>
      <c r="AY693" s="7"/>
      <c r="AZ693" s="3" t="s">
        <v>5537</v>
      </c>
      <c r="BA693" s="18" t="s">
        <v>5537</v>
      </c>
      <c r="BB693" s="18" t="s">
        <v>5537</v>
      </c>
      <c r="BC693" s="18" t="s">
        <v>5537</v>
      </c>
      <c r="BD693" s="18" t="s">
        <v>5537</v>
      </c>
      <c r="BE693" s="18" t="s">
        <v>5537</v>
      </c>
      <c r="BF693" s="18" t="s">
        <v>5537</v>
      </c>
      <c r="BG693" s="18" t="s">
        <v>5537</v>
      </c>
      <c r="BH693" s="18" t="s">
        <v>5537</v>
      </c>
      <c r="BI693" s="18" t="s">
        <v>5537</v>
      </c>
      <c r="BJ693" s="18" t="s">
        <v>5537</v>
      </c>
      <c r="BK693" s="18" t="s">
        <v>5537</v>
      </c>
      <c r="BL693" s="9" t="s">
        <v>5537</v>
      </c>
      <c r="BM693" s="14" t="s">
        <v>5537</v>
      </c>
      <c r="BN693" s="14" t="s">
        <v>5537</v>
      </c>
      <c r="BO693" s="14" t="str">
        <f>_xlfn.XLOOKUP(B693,'[4]cell downs 18042026 17h'!$B:$B,'[4]cell downs 18042026 17h'!$B:$B,"")</f>
        <v/>
      </c>
      <c r="BP693" s="14" t="str">
        <f>_xlfn.XLOOKUP(B693,'[5]Cells Huawei 19042026 15h'!$B:$B,'[5]Cells Huawei 19042026 15h'!$B:$B,"")</f>
        <v/>
      </c>
      <c r="BQ693" s="9" t="str">
        <f>_xlfn.XLOOKUP(B693,'[6]cells down 19042026 9H40'!$B:$B,'[6]cells down 19042026 9H40'!$B:$B,"")</f>
        <v/>
      </c>
      <c r="BR693" s="9" t="s">
        <v>1916</v>
      </c>
      <c r="BS693" s="9" t="s">
        <v>318</v>
      </c>
      <c r="BT693" s="108"/>
    </row>
    <row r="694" spans="1:72" s="9" customFormat="1" x14ac:dyDescent="0.35">
      <c r="A694" s="1" t="s">
        <v>1513</v>
      </c>
      <c r="B694" s="8" t="s">
        <v>1514</v>
      </c>
      <c r="C694" s="3" t="str">
        <f>_xlfn.XLOOKUP(B694,'[1]daily break down'!$D:$D,'[1]daily break down'!$E:$E,"")</f>
        <v>CENTRE</v>
      </c>
      <c r="D694" s="1" t="s">
        <v>21</v>
      </c>
      <c r="E694" s="1" t="s">
        <v>36</v>
      </c>
      <c r="F694" s="3" t="s">
        <v>37</v>
      </c>
      <c r="G694" s="1" t="s">
        <v>1515</v>
      </c>
      <c r="H694" s="34" t="str">
        <f>_xlfn.XLOOKUP(B694,[2]CALCULATION!$B:$B,[2]CALCULATION!$H:$H,"")</f>
        <v>ZTE</v>
      </c>
      <c r="I694" s="28">
        <v>0</v>
      </c>
      <c r="J694" s="28">
        <v>21.457668084912093</v>
      </c>
      <c r="K694" s="28">
        <v>0</v>
      </c>
      <c r="L694" s="28">
        <v>0.65153324601279039</v>
      </c>
      <c r="M694" s="28">
        <v>0</v>
      </c>
      <c r="N694" s="28">
        <v>0</v>
      </c>
      <c r="O694" s="28">
        <v>5.6160699762864796</v>
      </c>
      <c r="P694" s="28">
        <v>2.7662919873413747</v>
      </c>
      <c r="Q694" s="28">
        <v>3.4639110757263158</v>
      </c>
      <c r="R694" s="28">
        <v>9.9394891462847454E-2</v>
      </c>
      <c r="S694" s="93">
        <v>4.6685101003615532</v>
      </c>
      <c r="T694" s="93">
        <f>_xlfn.XLOOKUP(B694,'[3]Nur des jours'!$B:$B,'[3]Nur des jours'!$U:$U,"")</f>
        <v>13.868556899607057</v>
      </c>
      <c r="U694" s="93">
        <v>0.94602605918963112</v>
      </c>
      <c r="V694" s="93">
        <v>6.4848166411268346</v>
      </c>
      <c r="W694" s="93">
        <v>13.868556899607057</v>
      </c>
      <c r="X694" s="93">
        <v>20.734776690551399</v>
      </c>
      <c r="Y694" s="93">
        <v>0</v>
      </c>
      <c r="Z694" s="93">
        <v>2.4700335014111112</v>
      </c>
      <c r="AA694" s="93">
        <v>0.11521460593037752</v>
      </c>
      <c r="AB694" s="93">
        <v>1.1749749595500418</v>
      </c>
      <c r="AC694" s="93">
        <f>_xlfn.XLOOKUP(B694,'[3]Nur des jours'!$B:$B,'[3]Nur des jours'!$N:$N,"")</f>
        <v>0.9916660246038469</v>
      </c>
      <c r="AD694" s="93">
        <v>0.9916660246038469</v>
      </c>
      <c r="AE694" s="93">
        <v>10.468584579648608</v>
      </c>
      <c r="AF694" s="93">
        <v>0.40209184066569048</v>
      </c>
      <c r="AG694" s="93"/>
      <c r="AH694" s="93">
        <v>0</v>
      </c>
      <c r="AI694" s="93">
        <v>0</v>
      </c>
      <c r="AJ694" s="93">
        <v>0</v>
      </c>
      <c r="AK694" s="93">
        <v>0</v>
      </c>
      <c r="AL694" s="93">
        <v>0</v>
      </c>
      <c r="AM694" s="49" t="s">
        <v>5598</v>
      </c>
      <c r="AN694" s="49" t="s">
        <v>5536</v>
      </c>
      <c r="AO694" s="48" t="str" cm="1">
        <f t="array" ref="AO694">IFERROR(_xlfn.IFS(
AQ694="MPR ISSUE","PDH",
AQ694="BSS Hardware Issue","BSS",
AQ694="Sites strategiques, MLL, Pylone, etc.","ENVTECH",
AQ694="AKTIVCO DEFAUT GE &amp; POWER Cabinet","AKTIVCO",
AQ694="AKTIVCO Coupure ENEO &amp; Baisse de tension","AKTIVCO GRID ONLY",
AQ694="Coupure ENEO &amp; Baisse de tension","IHS GRID ONLY",
AQ694="Defaut GE &amp; POWER Cabinet","IHS",
AQ694="Sharing","Partners",
AQ694="Sites strategiques &amp; DataCenter","SST &amp; DC",
AQ694="Exclu","Exclu",
AQ694="SAT","SAT",
AQ694="SPARE-ISSUE","SPARE-ISSUE",
AQ694="Fiber CAmtel","TRANS_FO_CAMTEL",
AQ694="Fiber AOF","Fiber AOF",
AQ694="Projet OCM (HUAWEI)","TRAVAUX-HUAWEI",
AQ694="Projet OCM (NOKIA)","TRAVAUX-NOKIA",
AQ694="ACCESS-ISSUE","ACCESS-ISSUE",
AQ694="Projet OCM (ZTE, NOKIA, autres projets)","TRAVAUX OCM",
AQ694="No root CAuse","No root cause",
AQ694="ODU HS","PDH",
AQ694="IP &amp; VLAN","PDH",
AQ694="Warehouse HUAWEI","SPARE-ISSUE",
AQ694="SPARE-HS","SPARE-ISSUE",
AQ694="Power Telco","BSS",AQ694="no impacts","no impacts"
),"")</f>
        <v>Exclu</v>
      </c>
      <c r="AP694" s="48" t="str" cm="1">
        <f t="array" ref="AP694">IFERROR(_xlfn.IFS(
AQ694="MPR ISSUE","TX ISSUE",
AQ694="BSS Hardware Issue","RAN ISSUE",
AQ694="Sites strategiques, MLL, Pylone, etc.","ENVTECH",
AQ694="AKTIVCO DEFAUT GE &amp; POWER Cabinet","POWER ISSUE",
AQ694="AKTIVCO Coupure ENEO &amp; Baisse de tension","POWER ISSUE",
AQ694="Coupure ENEO &amp; Baisse de tension","POWER ISSUE",
AQ694="Defaut GE &amp; POWER Cabinet","POWER ISSUE",
AQ694="Sharing","POWER ISSUE",
AQ694="Sites strategiques &amp; DataCenter","POWER ISSUE",
AQ694="Exclu","Exclu",
AQ694="SAT","TX ISSUE",
AQ694="SPARE-ISSUE","SPARE-ISSUE",
AQ694="Fiber CAmtel","TX ISSUE",
AQ694="Fiber AOF","TX ISSUE",
AQ694="Projet OCM (HUAWEI)","TRAVAUX-HUAWEI",
AQ694="Projet OCM (NOKIA)","TRAVAUX -NOKIA",
AQ694="ACCESS-ISSUE","ACCESS-ISSUE",
AQ694="Projet OCM (ZTE, NOKIA, autres projets)","TRAVAUX OCM",
AQ694="No root CAuse","No root cause",
AQ694="ODU HS","TX ISSUE",
AQ694="IP &amp; VLAN","TX ISSUE",
AQ694="Warehouse HUAWEI","SPARE-ISSUE",
AQ694="SPARE-HS","SPARE-ISSUE",
AQ694="Power Telco","RAN ISSUE",AQ694="no impacts","no impacts"
),"")</f>
        <v>Exclu</v>
      </c>
      <c r="AQ694" s="67" t="s">
        <v>5598</v>
      </c>
      <c r="AR694" s="48" t="str" cm="1">
        <f t="array" ref="AR694">IFERROR(_xlfn.IFS(
AQ694="MPR ISSUE","ACTIVE",
AQ694="BSS Hardware Issue","ACTIVE",
AQ694="Sites strategiques, MLL, Pylone, etc.","PASSIVE",
AQ694="AKTIVCO DEFAUT GE &amp; POWER Cabinet","PASSIVE",
AQ694="AKTIVCO Coupure ENEO &amp; Baisse de tension","PASSIVE",
AQ694="Coupure ENEO &amp; Baisse de tension","PASSIVE",
AQ694="Defaut GE &amp; POWER Cabinet","PASSIVE",
AQ694="Sharing","PASSIVE",
AQ694="Sites strategiques &amp; DataCenter","PASSIVE",
AQ694="Exclu","Exclu",
AQ694="SAT","ACTIVE",
AQ694="SPARE-ISSUE","SPARE-ISSUE",
AQ694="Fiber CAmtel","ACTIVE",
AQ694="Fiber AOF","ACTIVE",
AQ694="Projet OCM (HUAWEI)","PLANNED WORKS",
AQ694="Projet OCM (NOKIA)","PLANNED WORKS",
AQ694="ACCESS-ISSUE","ACCESS-ISSUE",
AQ694="Projet OCM (ZTE, NOKIA, autres projets)","PLANNED WORKS",
AQ694="No root CAuse","No root cause",
AQ694="ODU HS","ACTIVE",
AQ694="IP &amp; VLAN","ACTIVE",
AQ694="Warehouse HUAWEI","SPARE-ISSUE",
AQ694="SPARE-HS","SPARE-ISSUE",
AQ694="Power Telco","ACTIVE", AQ694="no impacts","no impacts"
),"")</f>
        <v>Exclu</v>
      </c>
      <c r="AS694" s="92" t="s">
        <v>5537</v>
      </c>
      <c r="AT694" s="98" t="s">
        <v>1514</v>
      </c>
      <c r="AV694" s="17" t="s">
        <v>5537</v>
      </c>
      <c r="AW694" s="7" t="s">
        <v>5537</v>
      </c>
      <c r="AX694" s="6" t="s">
        <v>5537</v>
      </c>
      <c r="AY694" s="7"/>
      <c r="AZ694" s="3" t="s">
        <v>5537</v>
      </c>
      <c r="BA694" s="18" t="s">
        <v>5537</v>
      </c>
      <c r="BB694" s="18" t="s">
        <v>5537</v>
      </c>
      <c r="BC694" s="18" t="s">
        <v>5537</v>
      </c>
      <c r="BD694" s="18" t="s">
        <v>5537</v>
      </c>
      <c r="BE694" s="18" t="s">
        <v>5537</v>
      </c>
      <c r="BF694" s="18" t="s">
        <v>5537</v>
      </c>
      <c r="BG694" s="18" t="s">
        <v>5537</v>
      </c>
      <c r="BH694" s="18" t="s">
        <v>5537</v>
      </c>
      <c r="BI694" s="18" t="s">
        <v>5537</v>
      </c>
      <c r="BJ694" s="18" t="s">
        <v>5537</v>
      </c>
      <c r="BK694" s="18" t="s">
        <v>5537</v>
      </c>
      <c r="BL694" s="9" t="s">
        <v>5537</v>
      </c>
      <c r="BM694" s="14" t="s">
        <v>5537</v>
      </c>
      <c r="BN694" s="14" t="s">
        <v>5537</v>
      </c>
      <c r="BO694" s="14" t="str">
        <f>_xlfn.XLOOKUP(B694,'[4]cell downs 18042026 17h'!$B:$B,'[4]cell downs 18042026 17h'!$B:$B,"")</f>
        <v/>
      </c>
      <c r="BP694" s="14" t="str">
        <f>_xlfn.XLOOKUP(B694,'[5]Cells Huawei 19042026 15h'!$B:$B,'[5]Cells Huawei 19042026 15h'!$B:$B,"")</f>
        <v/>
      </c>
      <c r="BQ694" s="9" t="str">
        <f>_xlfn.XLOOKUP(B694,'[6]cells down 19042026 9H40'!$B:$B,'[6]cells down 19042026 9H40'!$B:$B,"")</f>
        <v/>
      </c>
      <c r="BR694" s="9" t="s">
        <v>5537</v>
      </c>
      <c r="BS694" s="9" t="s">
        <v>66</v>
      </c>
      <c r="BT694" s="108"/>
    </row>
    <row r="695" spans="1:72" s="9" customFormat="1" x14ac:dyDescent="0.35">
      <c r="A695" s="1" t="s">
        <v>988</v>
      </c>
      <c r="B695" s="8" t="s">
        <v>989</v>
      </c>
      <c r="C695" s="3" t="str">
        <f>_xlfn.XLOOKUP(B695,'[1]daily break down'!$D:$D,'[1]daily break down'!$E:$E,"")</f>
        <v>CENTRE</v>
      </c>
      <c r="D695" s="1" t="s">
        <v>21</v>
      </c>
      <c r="E695" s="1" t="s">
        <v>22</v>
      </c>
      <c r="F695" s="3" t="s">
        <v>69</v>
      </c>
      <c r="G695" s="1" t="s">
        <v>990</v>
      </c>
      <c r="H695" s="33" t="str">
        <f>_xlfn.XLOOKUP(B695,[2]CALCULATION!$B:$B,[2]CALCULATION!$H:$H,"")</f>
        <v>NOKIA</v>
      </c>
      <c r="I695" s="28">
        <v>0</v>
      </c>
      <c r="J695" s="28">
        <v>6.8730819832928114E-2</v>
      </c>
      <c r="K695" s="28">
        <v>0</v>
      </c>
      <c r="L695" s="28">
        <v>0</v>
      </c>
      <c r="M695" s="28">
        <v>0</v>
      </c>
      <c r="N695" s="28">
        <v>0</v>
      </c>
      <c r="O695" s="28">
        <v>0</v>
      </c>
      <c r="P695" s="28">
        <v>9.2165764370203004E-2</v>
      </c>
      <c r="Q695" s="28">
        <v>0</v>
      </c>
      <c r="R695" s="28">
        <v>0.67916692977687665</v>
      </c>
      <c r="S695" s="93">
        <v>0</v>
      </c>
      <c r="T695" s="93">
        <f>_xlfn.XLOOKUP(B695,'[3]Nur des jours'!$B:$B,'[3]Nur des jours'!$U:$U,"")</f>
        <v>0</v>
      </c>
      <c r="U695" s="93">
        <v>0</v>
      </c>
      <c r="V695" s="93">
        <v>0</v>
      </c>
      <c r="W695" s="93">
        <v>0</v>
      </c>
      <c r="X695" s="93">
        <v>0</v>
      </c>
      <c r="Y695" s="93">
        <v>0</v>
      </c>
      <c r="Z695" s="93">
        <v>0</v>
      </c>
      <c r="AA695" s="93">
        <v>0</v>
      </c>
      <c r="AB695" s="93">
        <v>0</v>
      </c>
      <c r="AC695" s="93">
        <f>_xlfn.XLOOKUP(B695,'[3]Nur des jours'!$B:$B,'[3]Nur des jours'!$N:$N,"")</f>
        <v>0</v>
      </c>
      <c r="AD695" s="93">
        <v>0</v>
      </c>
      <c r="AE695" s="93">
        <v>0</v>
      </c>
      <c r="AF695" s="93">
        <v>0.39826491633297689</v>
      </c>
      <c r="AG695" s="93"/>
      <c r="AH695" s="93">
        <v>0</v>
      </c>
      <c r="AI695" s="93">
        <v>0</v>
      </c>
      <c r="AJ695" s="93">
        <v>0</v>
      </c>
      <c r="AK695" s="93">
        <v>0</v>
      </c>
      <c r="AL695" s="93">
        <v>0</v>
      </c>
      <c r="AM695" s="49" t="s">
        <v>5559</v>
      </c>
      <c r="AN695" s="49"/>
      <c r="AO695" s="48" t="str" cm="1">
        <f t="array" ref="AO695">IFERROR(_xlfn.IFS(
AQ695="MPR ISSUE","PDH",
AQ695="BSS Hardware Issue","BSS",
AQ695="Sites strategiques, MLL, Pylone, etc.","ENVTECH",
AQ695="AKTIVCO DEFAUT GE &amp; POWER Cabinet","AKTIVCO",
AQ695="AKTIVCO Coupure ENEO &amp; Baisse de tension","AKTIVCO GRID ONLY",
AQ695="Coupure ENEO &amp; Baisse de tension","IHS GRID ONLY",
AQ695="Defaut GE &amp; POWER Cabinet","IHS",
AQ695="Sharing","Partners",
AQ695="Sites strategiques &amp; DataCenter","SST &amp; DC",
AQ695="Exclu","Exclu",
AQ695="SAT","SAT",
AQ695="SPARE-ISSUE","SPARE-ISSUE",
AQ695="Fiber CAmtel","TRANS_FO_CAMTEL",
AQ695="Fiber AOF","Fiber AOF",
AQ695="Projet OCM (HUAWEI)","TRAVAUX-HUAWEI",
AQ695="Projet OCM (NOKIA)","TRAVAUX-NOKIA",
AQ695="ACCESS-ISSUE","ACCESS-ISSUE",
AQ695="Projet OCM (ZTE, NOKIA, autres projets)","TRAVAUX OCM",
AQ695="No root CAuse","No root cause",
AQ695="ODU HS","PDH",
AQ695="IP &amp; VLAN","PDH",
AQ695="Warehouse HUAWEI","SPARE-ISSUE",
AQ695="SPARE-HS","SPARE-ISSUE",
AQ695="Power Telco","BSS",AQ695="no impacts","no impacts"
),"")</f>
        <v>No root cause</v>
      </c>
      <c r="AP695" s="48" t="str" cm="1">
        <f t="array" ref="AP695">IFERROR(_xlfn.IFS(
AQ695="MPR ISSUE","TX ISSUE",
AQ695="BSS Hardware Issue","RAN ISSUE",
AQ695="Sites strategiques, MLL, Pylone, etc.","ENVTECH",
AQ695="AKTIVCO DEFAUT GE &amp; POWER Cabinet","POWER ISSUE",
AQ695="AKTIVCO Coupure ENEO &amp; Baisse de tension","POWER ISSUE",
AQ695="Coupure ENEO &amp; Baisse de tension","POWER ISSUE",
AQ695="Defaut GE &amp; POWER Cabinet","POWER ISSUE",
AQ695="Sharing","POWER ISSUE",
AQ695="Sites strategiques &amp; DataCenter","POWER ISSUE",
AQ695="Exclu","Exclu",
AQ695="SAT","TX ISSUE",
AQ695="SPARE-ISSUE","SPARE-ISSUE",
AQ695="Fiber CAmtel","TX ISSUE",
AQ695="Fiber AOF","TX ISSUE",
AQ695="Projet OCM (HUAWEI)","TRAVAUX-HUAWEI",
AQ695="Projet OCM (NOKIA)","TRAVAUX -NOKIA",
AQ695="ACCESS-ISSUE","ACCESS-ISSUE",
AQ695="Projet OCM (ZTE, NOKIA, autres projets)","TRAVAUX OCM",
AQ695="No root CAuse","No root cause",
AQ695="ODU HS","TX ISSUE",
AQ695="IP &amp; VLAN","TX ISSUE",
AQ695="Warehouse HUAWEI","SPARE-ISSUE",
AQ695="SPARE-HS","SPARE-ISSUE",
AQ695="Power Telco","RAN ISSUE",AQ695="no impacts","no impacts"
),"")</f>
        <v>No root cause</v>
      </c>
      <c r="AQ695" s="67" t="s">
        <v>5344</v>
      </c>
      <c r="AR695" s="48" t="str" cm="1">
        <f t="array" ref="AR695">IFERROR(_xlfn.IFS(
AQ695="MPR ISSUE","ACTIVE",
AQ695="BSS Hardware Issue","ACTIVE",
AQ695="Sites strategiques, MLL, Pylone, etc.","PASSIVE",
AQ695="AKTIVCO DEFAUT GE &amp; POWER Cabinet","PASSIVE",
AQ695="AKTIVCO Coupure ENEO &amp; Baisse de tension","PASSIVE",
AQ695="Coupure ENEO &amp; Baisse de tension","PASSIVE",
AQ695="Defaut GE &amp; POWER Cabinet","PASSIVE",
AQ695="Sharing","PASSIVE",
AQ695="Sites strategiques &amp; DataCenter","PASSIVE",
AQ695="Exclu","Exclu",
AQ695="SAT","ACTIVE",
AQ695="SPARE-ISSUE","SPARE-ISSUE",
AQ695="Fiber CAmtel","ACTIVE",
AQ695="Fiber AOF","ACTIVE",
AQ695="Projet OCM (HUAWEI)","PLANNED WORKS",
AQ695="Projet OCM (NOKIA)","PLANNED WORKS",
AQ695="ACCESS-ISSUE","ACCESS-ISSUE",
AQ695="Projet OCM (ZTE, NOKIA, autres projets)","PLANNED WORKS",
AQ695="No root CAuse","No root cause",
AQ695="ODU HS","ACTIVE",
AQ695="IP &amp; VLAN","ACTIVE",
AQ695="Warehouse HUAWEI","SPARE-ISSUE",
AQ695="SPARE-HS","SPARE-ISSUE",
AQ695="Power Telco","ACTIVE", AQ695="no impacts","no impacts"
),"")</f>
        <v>No root cause</v>
      </c>
      <c r="AS695" s="92" t="s">
        <v>5537</v>
      </c>
      <c r="AT695" s="98" t="s">
        <v>989</v>
      </c>
      <c r="AV695" s="17" t="s">
        <v>5537</v>
      </c>
      <c r="AW695" s="7" t="s">
        <v>5537</v>
      </c>
      <c r="AX695" s="6" t="s">
        <v>5537</v>
      </c>
      <c r="AY695" s="7"/>
      <c r="AZ695" s="3" t="s">
        <v>5537</v>
      </c>
      <c r="BA695" s="18" t="s">
        <v>5537</v>
      </c>
      <c r="BB695" s="18" t="s">
        <v>5537</v>
      </c>
      <c r="BC695" s="18" t="s">
        <v>5537</v>
      </c>
      <c r="BD695" s="18" t="s">
        <v>5537</v>
      </c>
      <c r="BE695" s="18" t="s">
        <v>5537</v>
      </c>
      <c r="BF695" s="18" t="s">
        <v>5537</v>
      </c>
      <c r="BG695" s="18" t="s">
        <v>5537</v>
      </c>
      <c r="BH695" s="18" t="s">
        <v>5537</v>
      </c>
      <c r="BI695" s="18" t="s">
        <v>5537</v>
      </c>
      <c r="BJ695" s="18" t="s">
        <v>5537</v>
      </c>
      <c r="BK695" s="18" t="s">
        <v>5537</v>
      </c>
      <c r="BL695" s="9" t="s">
        <v>5537</v>
      </c>
      <c r="BM695" s="14" t="s">
        <v>5537</v>
      </c>
      <c r="BN695" s="14" t="s">
        <v>5537</v>
      </c>
      <c r="BO695" s="14" t="str">
        <f>_xlfn.XLOOKUP(B695,'[4]cell downs 18042026 17h'!$B:$B,'[4]cell downs 18042026 17h'!$B:$B,"")</f>
        <v/>
      </c>
      <c r="BP695" s="14" t="str">
        <f>_xlfn.XLOOKUP(B695,'[5]Cells Huawei 19042026 15h'!$B:$B,'[5]Cells Huawei 19042026 15h'!$B:$B,"")</f>
        <v/>
      </c>
      <c r="BQ695" s="9" t="str">
        <f>_xlfn.XLOOKUP(B695,'[6]cells down 19042026 9H40'!$B:$B,'[6]cells down 19042026 9H40'!$B:$B,"")</f>
        <v/>
      </c>
      <c r="BR695" s="9" t="s">
        <v>5537</v>
      </c>
      <c r="BS695" s="9" t="s">
        <v>12</v>
      </c>
      <c r="BT695" s="108"/>
    </row>
    <row r="696" spans="1:72" s="9" customFormat="1" x14ac:dyDescent="0.35">
      <c r="A696" s="1" t="s">
        <v>2147</v>
      </c>
      <c r="B696" s="8" t="s">
        <v>2148</v>
      </c>
      <c r="C696" s="3" t="str">
        <f>_xlfn.XLOOKUP(B696,'[1]daily break down'!$D:$D,'[1]daily break down'!$E:$E,"")</f>
        <v>CENTRE</v>
      </c>
      <c r="D696" s="1" t="s">
        <v>11</v>
      </c>
      <c r="E696" s="1" t="s">
        <v>12</v>
      </c>
      <c r="F696" s="3" t="s">
        <v>226</v>
      </c>
      <c r="G696" s="1" t="s">
        <v>489</v>
      </c>
      <c r="H696" s="34" t="str">
        <f>_xlfn.XLOOKUP(B696,[2]CALCULATION!$B:$B,[2]CALCULATION!$H:$H,"")</f>
        <v>ZTE</v>
      </c>
      <c r="I696" s="28">
        <v>0</v>
      </c>
      <c r="J696" s="28">
        <v>0</v>
      </c>
      <c r="K696" s="28">
        <v>0</v>
      </c>
      <c r="L696" s="28">
        <v>0</v>
      </c>
      <c r="M696" s="28">
        <v>0</v>
      </c>
      <c r="N696" s="28">
        <v>0</v>
      </c>
      <c r="O696" s="28">
        <v>0</v>
      </c>
      <c r="P696" s="28">
        <v>0</v>
      </c>
      <c r="Q696" s="28">
        <v>0</v>
      </c>
      <c r="R696" s="28">
        <v>0</v>
      </c>
      <c r="S696" s="93">
        <v>0</v>
      </c>
      <c r="T696" s="93">
        <f>_xlfn.XLOOKUP(B696,'[3]Nur des jours'!$B:$B,'[3]Nur des jours'!$U:$U,"")</f>
        <v>0</v>
      </c>
      <c r="U696" s="93">
        <v>0</v>
      </c>
      <c r="V696" s="93">
        <v>0</v>
      </c>
      <c r="W696" s="93">
        <v>0</v>
      </c>
      <c r="X696" s="93">
        <v>0</v>
      </c>
      <c r="Y696" s="93">
        <v>0</v>
      </c>
      <c r="Z696" s="93">
        <v>0</v>
      </c>
      <c r="AA696" s="93">
        <v>0</v>
      </c>
      <c r="AB696" s="93">
        <v>0</v>
      </c>
      <c r="AC696" s="93">
        <f>_xlfn.XLOOKUP(B696,'[3]Nur des jours'!$B:$B,'[3]Nur des jours'!$N:$N,"")</f>
        <v>0</v>
      </c>
      <c r="AD696" s="93">
        <v>0</v>
      </c>
      <c r="AE696" s="93">
        <v>7.503217448128488E-2</v>
      </c>
      <c r="AF696" s="93">
        <v>0.39704451350186765</v>
      </c>
      <c r="AG696" s="93"/>
      <c r="AH696" s="93">
        <v>0</v>
      </c>
      <c r="AI696" s="93">
        <v>0</v>
      </c>
      <c r="AJ696" s="93">
        <v>0</v>
      </c>
      <c r="AK696" s="93">
        <v>0</v>
      </c>
      <c r="AL696" s="93">
        <v>0</v>
      </c>
      <c r="AM696" s="49" t="s">
        <v>5559</v>
      </c>
      <c r="AN696" s="49"/>
      <c r="AO696" s="48" t="str" cm="1">
        <f t="array" ref="AO696">IFERROR(_xlfn.IFS(
AQ696="MPR ISSUE","PDH",
AQ696="BSS Hardware Issue","BSS",
AQ696="Sites strategiques, MLL, Pylone, etc.","ENVTECH",
AQ696="AKTIVCO DEFAUT GE &amp; POWER Cabinet","AKTIVCO",
AQ696="AKTIVCO Coupure ENEO &amp; Baisse de tension","AKTIVCO GRID ONLY",
AQ696="Coupure ENEO &amp; Baisse de tension","IHS GRID ONLY",
AQ696="Defaut GE &amp; POWER Cabinet","IHS",
AQ696="Sharing","Partners",
AQ696="Sites strategiques &amp; DataCenter","SST &amp; DC",
AQ696="Exclu","Exclu",
AQ696="SAT","SAT",
AQ696="SPARE-ISSUE","SPARE-ISSUE",
AQ696="Fiber CAmtel","TRANS_FO_CAMTEL",
AQ696="Fiber AOF","Fiber AOF",
AQ696="Projet OCM (HUAWEI)","TRAVAUX-HUAWEI",
AQ696="Projet OCM (NOKIA)","TRAVAUX-NOKIA",
AQ696="ACCESS-ISSUE","ACCESS-ISSUE",
AQ696="Projet OCM (ZTE, NOKIA, autres projets)","TRAVAUX OCM",
AQ696="No root CAuse","No root cause",
AQ696="ODU HS","PDH",
AQ696="IP &amp; VLAN","PDH",
AQ696="Warehouse HUAWEI","SPARE-ISSUE",
AQ696="SPARE-HS","SPARE-ISSUE",
AQ696="Power Telco","BSS",AQ696="no impacts","no impacts"
),"")</f>
        <v>No root cause</v>
      </c>
      <c r="AP696" s="48" t="str" cm="1">
        <f t="array" ref="AP696">IFERROR(_xlfn.IFS(
AQ696="MPR ISSUE","TX ISSUE",
AQ696="BSS Hardware Issue","RAN ISSUE",
AQ696="Sites strategiques, MLL, Pylone, etc.","ENVTECH",
AQ696="AKTIVCO DEFAUT GE &amp; POWER Cabinet","POWER ISSUE",
AQ696="AKTIVCO Coupure ENEO &amp; Baisse de tension","POWER ISSUE",
AQ696="Coupure ENEO &amp; Baisse de tension","POWER ISSUE",
AQ696="Defaut GE &amp; POWER Cabinet","POWER ISSUE",
AQ696="Sharing","POWER ISSUE",
AQ696="Sites strategiques &amp; DataCenter","POWER ISSUE",
AQ696="Exclu","Exclu",
AQ696="SAT","TX ISSUE",
AQ696="SPARE-ISSUE","SPARE-ISSUE",
AQ696="Fiber CAmtel","TX ISSUE",
AQ696="Fiber AOF","TX ISSUE",
AQ696="Projet OCM (HUAWEI)","TRAVAUX-HUAWEI",
AQ696="Projet OCM (NOKIA)","TRAVAUX -NOKIA",
AQ696="ACCESS-ISSUE","ACCESS-ISSUE",
AQ696="Projet OCM (ZTE, NOKIA, autres projets)","TRAVAUX OCM",
AQ696="No root CAuse","No root cause",
AQ696="ODU HS","TX ISSUE",
AQ696="IP &amp; VLAN","TX ISSUE",
AQ696="Warehouse HUAWEI","SPARE-ISSUE",
AQ696="SPARE-HS","SPARE-ISSUE",
AQ696="Power Telco","RAN ISSUE",AQ696="no impacts","no impacts"
),"")</f>
        <v>No root cause</v>
      </c>
      <c r="AQ696" s="127" t="s">
        <v>5344</v>
      </c>
      <c r="AR696" s="48" t="str" cm="1">
        <f t="array" ref="AR696">IFERROR(_xlfn.IFS(
AQ696="MPR ISSUE","ACTIVE",
AQ696="BSS Hardware Issue","ACTIVE",
AQ696="Sites strategiques, MLL, Pylone, etc.","PASSIVE",
AQ696="AKTIVCO DEFAUT GE &amp; POWER Cabinet","PASSIVE",
AQ696="AKTIVCO Coupure ENEO &amp; Baisse de tension","PASSIVE",
AQ696="Coupure ENEO &amp; Baisse de tension","PASSIVE",
AQ696="Defaut GE &amp; POWER Cabinet","PASSIVE",
AQ696="Sharing","PASSIVE",
AQ696="Sites strategiques &amp; DataCenter","PASSIVE",
AQ696="Exclu","Exclu",
AQ696="SAT","ACTIVE",
AQ696="SPARE-ISSUE","SPARE-ISSUE",
AQ696="Fiber CAmtel","ACTIVE",
AQ696="Fiber AOF","ACTIVE",
AQ696="Projet OCM (HUAWEI)","PLANNED WORKS",
AQ696="Projet OCM (NOKIA)","PLANNED WORKS",
AQ696="ACCESS-ISSUE","ACCESS-ISSUE",
AQ696="Projet OCM (ZTE, NOKIA, autres projets)","PLANNED WORKS",
AQ696="No root CAuse","No root cause",
AQ696="ODU HS","ACTIVE",
AQ696="IP &amp; VLAN","ACTIVE",
AQ696="Warehouse HUAWEI","SPARE-ISSUE",
AQ696="SPARE-HS","SPARE-ISSUE",
AQ696="Power Telco","ACTIVE", AQ696="no impacts","no impacts"
),"")</f>
        <v>No root cause</v>
      </c>
      <c r="AS696" s="92" t="s">
        <v>5537</v>
      </c>
      <c r="AT696" s="98" t="s">
        <v>2148</v>
      </c>
      <c r="AV696" s="17" t="s">
        <v>5537</v>
      </c>
      <c r="AW696" s="7" t="s">
        <v>5537</v>
      </c>
      <c r="AX696" s="6" t="s">
        <v>5537</v>
      </c>
      <c r="AY696" s="7"/>
      <c r="AZ696" s="3" t="s">
        <v>5537</v>
      </c>
      <c r="BA696" s="18" t="s">
        <v>5537</v>
      </c>
      <c r="BB696" s="18" t="s">
        <v>5537</v>
      </c>
      <c r="BC696" s="18" t="s">
        <v>5537</v>
      </c>
      <c r="BD696" s="18" t="s">
        <v>5537</v>
      </c>
      <c r="BE696" s="18" t="s">
        <v>5537</v>
      </c>
      <c r="BF696" s="18" t="s">
        <v>5537</v>
      </c>
      <c r="BG696" s="18" t="s">
        <v>5537</v>
      </c>
      <c r="BH696" s="18" t="s">
        <v>5537</v>
      </c>
      <c r="BI696" s="18" t="s">
        <v>5537</v>
      </c>
      <c r="BJ696" s="18" t="s">
        <v>5537</v>
      </c>
      <c r="BK696" s="18" t="s">
        <v>5537</v>
      </c>
      <c r="BL696" s="9" t="s">
        <v>5537</v>
      </c>
      <c r="BM696" s="14" t="s">
        <v>5537</v>
      </c>
      <c r="BN696" s="14" t="s">
        <v>5537</v>
      </c>
      <c r="BO696" s="14" t="str">
        <f>_xlfn.XLOOKUP(B696,'[4]cell downs 18042026 17h'!$B:$B,'[4]cell downs 18042026 17h'!$B:$B,"")</f>
        <v/>
      </c>
      <c r="BP696" s="14" t="str">
        <f>_xlfn.XLOOKUP(B696,'[5]Cells Huawei 19042026 15h'!$B:$B,'[5]Cells Huawei 19042026 15h'!$B:$B,"")</f>
        <v/>
      </c>
      <c r="BQ696" s="9" t="str">
        <f>_xlfn.XLOOKUP(B696,'[6]cells down 19042026 9H40'!$B:$B,'[6]cells down 19042026 9H40'!$B:$B,"")</f>
        <v/>
      </c>
      <c r="BR696" s="9" t="s">
        <v>2148</v>
      </c>
      <c r="BS696" s="9" t="s">
        <v>1129</v>
      </c>
      <c r="BT696" s="108"/>
    </row>
    <row r="697" spans="1:72" s="9" customFormat="1" x14ac:dyDescent="0.35">
      <c r="A697" s="1" t="s">
        <v>3125</v>
      </c>
      <c r="B697" s="8" t="s">
        <v>3126</v>
      </c>
      <c r="C697" s="3" t="str">
        <f>_xlfn.XLOOKUP(B697,'[1]daily break down'!$D:$D,'[1]daily break down'!$E:$E,"")</f>
        <v>EXTREME-NORD</v>
      </c>
      <c r="D697" s="1" t="s">
        <v>11</v>
      </c>
      <c r="E697" s="1" t="s">
        <v>83</v>
      </c>
      <c r="F697" s="3" t="s">
        <v>55</v>
      </c>
      <c r="G697" s="1" t="s">
        <v>3125</v>
      </c>
      <c r="H697" s="33" t="str">
        <f>_xlfn.XLOOKUP(B697,[2]CALCULATION!$B:$B,[2]CALCULATION!$H:$H,"")</f>
        <v>NOKIA</v>
      </c>
      <c r="I697" s="28">
        <v>0</v>
      </c>
      <c r="J697" s="28">
        <v>0.31520709864690521</v>
      </c>
      <c r="K697" s="28">
        <v>0.19478381103087353</v>
      </c>
      <c r="L697" s="28">
        <v>5.8687640842079856E-2</v>
      </c>
      <c r="M697" s="28">
        <v>0</v>
      </c>
      <c r="N697" s="28">
        <v>0.13400404777401764</v>
      </c>
      <c r="O697" s="28">
        <v>0</v>
      </c>
      <c r="P697" s="28">
        <v>0</v>
      </c>
      <c r="Q697" s="28">
        <v>0</v>
      </c>
      <c r="R697" s="28">
        <v>0</v>
      </c>
      <c r="S697" s="93">
        <v>0</v>
      </c>
      <c r="T697" s="93">
        <f>_xlfn.XLOOKUP(B697,'[3]Nur des jours'!$B:$B,'[3]Nur des jours'!$U:$U,"")</f>
        <v>0</v>
      </c>
      <c r="U697" s="93">
        <v>0.43793893513441406</v>
      </c>
      <c r="V697" s="93">
        <v>1.0679466545673495</v>
      </c>
      <c r="W697" s="93">
        <v>0</v>
      </c>
      <c r="X697" s="93">
        <v>0</v>
      </c>
      <c r="Y697" s="93">
        <v>0</v>
      </c>
      <c r="Z697" s="93">
        <v>0</v>
      </c>
      <c r="AA697" s="93">
        <v>0</v>
      </c>
      <c r="AB697" s="93">
        <v>0</v>
      </c>
      <c r="AC697" s="93"/>
      <c r="AD697" s="93">
        <v>0</v>
      </c>
      <c r="AE697" s="93">
        <v>0</v>
      </c>
      <c r="AF697" s="93">
        <v>0.39679482240542407</v>
      </c>
      <c r="AG697" s="93"/>
      <c r="AH697" s="93">
        <v>0</v>
      </c>
      <c r="AI697" s="93">
        <v>0</v>
      </c>
      <c r="AJ697" s="93">
        <v>0</v>
      </c>
      <c r="AK697" s="93">
        <v>0</v>
      </c>
      <c r="AL697" s="93">
        <v>0</v>
      </c>
      <c r="AM697" s="49" t="s">
        <v>5601</v>
      </c>
      <c r="AN697" s="49"/>
      <c r="AO697" s="48" t="str" cm="1">
        <f t="array" ref="AO697">IFERROR(_xlfn.IFS(
AQ697="MPR ISSUE","PDH",
AQ697="BSS Hardware Issue","BSS",
AQ697="Sites strategiques, MLL, Pylone, etc.","ENVTECH",
AQ697="AKTIVCO DEFAUT GE &amp; POWER Cabinet","AKTIVCO",
AQ697="AKTIVCO Coupure ENEO &amp; Baisse de tension","AKTIVCO GRID ONLY",
AQ697="Coupure ENEO &amp; Baisse de tension","IHS GRID ONLY",
AQ697="Defaut GE &amp; POWER Cabinet","IHS",
AQ697="Sharing","Partners",
AQ697="Sites strategiques &amp; DataCenter","SST &amp; DC",
AQ697="Exclu","Exclu",
AQ697="SAT","SAT",
AQ697="SPARE-ISSUE","SPARE-ISSUE",
AQ697="Fiber CAmtel","TRANS_FO_CAMTEL",
AQ697="Fiber AOF","Fiber AOF",
AQ697="Projet OCM (HUAWEI)","TRAVAUX-HUAWEI",
AQ697="Projet OCM (NOKIA)","TRAVAUX-NOKIA",
AQ697="ACCESS-ISSUE","ACCESS-ISSUE",
AQ697="Projet OCM (ZTE, NOKIA, autres projets)","TRAVAUX OCM",
AQ697="No root CAuse","No root cause",
AQ697="ODU HS","PDH",
AQ697="IP &amp; VLAN","PDH",
AQ697="Warehouse HUAWEI","SPARE-ISSUE",
AQ697="SPARE-HS","SPARE-ISSUE",
AQ697="Power Telco","BSS",AQ697="no impacts","no impacts"
),"")</f>
        <v>No root cause</v>
      </c>
      <c r="AP697" s="48" t="str" cm="1">
        <f t="array" ref="AP697">IFERROR(_xlfn.IFS(
AQ697="MPR ISSUE","TX ISSUE",
AQ697="BSS Hardware Issue","RAN ISSUE",
AQ697="Sites strategiques, MLL, Pylone, etc.","ENVTECH",
AQ697="AKTIVCO DEFAUT GE &amp; POWER Cabinet","POWER ISSUE",
AQ697="AKTIVCO Coupure ENEO &amp; Baisse de tension","POWER ISSUE",
AQ697="Coupure ENEO &amp; Baisse de tension","POWER ISSUE",
AQ697="Defaut GE &amp; POWER Cabinet","POWER ISSUE",
AQ697="Sharing","POWER ISSUE",
AQ697="Sites strategiques &amp; DataCenter","POWER ISSUE",
AQ697="Exclu","Exclu",
AQ697="SAT","TX ISSUE",
AQ697="SPARE-ISSUE","SPARE-ISSUE",
AQ697="Fiber CAmtel","TX ISSUE",
AQ697="Fiber AOF","TX ISSUE",
AQ697="Projet OCM (HUAWEI)","TRAVAUX-HUAWEI",
AQ697="Projet OCM (NOKIA)","TRAVAUX -NOKIA",
AQ697="ACCESS-ISSUE","ACCESS-ISSUE",
AQ697="Projet OCM (ZTE, NOKIA, autres projets)","TRAVAUX OCM",
AQ697="No root CAuse","No root cause",
AQ697="ODU HS","TX ISSUE",
AQ697="IP &amp; VLAN","TX ISSUE",
AQ697="Warehouse HUAWEI","SPARE-ISSUE",
AQ697="SPARE-HS","SPARE-ISSUE",
AQ697="Power Telco","RAN ISSUE",AQ697="no impacts","no impacts"
),"")</f>
        <v>No root cause</v>
      </c>
      <c r="AQ697" s="67" t="s">
        <v>5344</v>
      </c>
      <c r="AR697" s="48" t="str" cm="1">
        <f t="array" ref="AR697">IFERROR(_xlfn.IFS(
AQ697="MPR ISSUE","ACTIVE",
AQ697="BSS Hardware Issue","ACTIVE",
AQ697="Sites strategiques, MLL, Pylone, etc.","PASSIVE",
AQ697="AKTIVCO DEFAUT GE &amp; POWER Cabinet","PASSIVE",
AQ697="AKTIVCO Coupure ENEO &amp; Baisse de tension","PASSIVE",
AQ697="Coupure ENEO &amp; Baisse de tension","PASSIVE",
AQ697="Defaut GE &amp; POWER Cabinet","PASSIVE",
AQ697="Sharing","PASSIVE",
AQ697="Sites strategiques &amp; DataCenter","PASSIVE",
AQ697="Exclu","Exclu",
AQ697="SAT","ACTIVE",
AQ697="SPARE-ISSUE","SPARE-ISSUE",
AQ697="Fiber CAmtel","ACTIVE",
AQ697="Fiber AOF","ACTIVE",
AQ697="Projet OCM (HUAWEI)","PLANNED WORKS",
AQ697="Projet OCM (NOKIA)","PLANNED WORKS",
AQ697="ACCESS-ISSUE","ACCESS-ISSUE",
AQ697="Projet OCM (ZTE, NOKIA, autres projets)","PLANNED WORKS",
AQ697="No root CAuse","No root cause",
AQ697="ODU HS","ACTIVE",
AQ697="IP &amp; VLAN","ACTIVE",
AQ697="Warehouse HUAWEI","SPARE-ISSUE",
AQ697="SPARE-HS","SPARE-ISSUE",
AQ697="Power Telco","ACTIVE", AQ697="no impacts","no impacts"
),"")</f>
        <v>No root cause</v>
      </c>
      <c r="AS697" s="92" t="s">
        <v>5537</v>
      </c>
      <c r="AT697" s="98" t="s">
        <v>3126</v>
      </c>
      <c r="AV697" s="17" t="s">
        <v>5537</v>
      </c>
      <c r="AW697" s="7" t="s">
        <v>5537</v>
      </c>
      <c r="AX697" s="6" t="s">
        <v>5537</v>
      </c>
      <c r="AY697" s="7"/>
      <c r="AZ697" s="3" t="s">
        <v>5537</v>
      </c>
      <c r="BA697" s="18" t="s">
        <v>5537</v>
      </c>
      <c r="BB697" s="18" t="s">
        <v>5537</v>
      </c>
      <c r="BC697" s="18" t="s">
        <v>5537</v>
      </c>
      <c r="BD697" s="18" t="s">
        <v>5537</v>
      </c>
      <c r="BE697" s="18" t="s">
        <v>5537</v>
      </c>
      <c r="BF697" s="18" t="s">
        <v>5537</v>
      </c>
      <c r="BG697" s="18" t="s">
        <v>5537</v>
      </c>
      <c r="BH697" s="18" t="s">
        <v>5537</v>
      </c>
      <c r="BI697" s="18" t="s">
        <v>5537</v>
      </c>
      <c r="BJ697" s="18" t="s">
        <v>5537</v>
      </c>
      <c r="BK697" s="18" t="s">
        <v>5537</v>
      </c>
      <c r="BL697" s="9" t="s">
        <v>5537</v>
      </c>
      <c r="BM697" s="14" t="s">
        <v>5537</v>
      </c>
      <c r="BN697" s="14" t="s">
        <v>5537</v>
      </c>
      <c r="BO697" s="14" t="str">
        <f>_xlfn.XLOOKUP(B697,'[4]cell downs 18042026 17h'!$B:$B,'[4]cell downs 18042026 17h'!$B:$B,"")</f>
        <v/>
      </c>
      <c r="BP697" s="14" t="str">
        <f>_xlfn.XLOOKUP(B697,'[5]Cells Huawei 19042026 15h'!$B:$B,'[5]Cells Huawei 19042026 15h'!$B:$B,"")</f>
        <v/>
      </c>
      <c r="BQ697" s="9" t="str">
        <f>_xlfn.XLOOKUP(B697,'[6]cells down 19042026 9H40'!$B:$B,'[6]cells down 19042026 9H40'!$B:$B,"")</f>
        <v/>
      </c>
      <c r="BR697" s="9" t="s">
        <v>3126</v>
      </c>
      <c r="BS697" s="9" t="s">
        <v>12</v>
      </c>
      <c r="BT697" s="108"/>
    </row>
    <row r="698" spans="1:72" s="9" customFormat="1" x14ac:dyDescent="0.35">
      <c r="A698" s="19" t="s">
        <v>5467</v>
      </c>
      <c r="B698" s="26" t="s">
        <v>5468</v>
      </c>
      <c r="C698" s="3" t="str">
        <f>_xlfn.XLOOKUP(B698,'[1]daily break down'!$D:$D,'[1]daily break down'!$E:$E,"")</f>
        <v>CENTRE</v>
      </c>
      <c r="D698" s="19" t="s">
        <v>357</v>
      </c>
      <c r="E698" s="19" t="s">
        <v>710</v>
      </c>
      <c r="F698" s="19" t="s">
        <v>226</v>
      </c>
      <c r="G698" s="19" t="s">
        <v>489</v>
      </c>
      <c r="H698" s="34" t="str">
        <f>_xlfn.XLOOKUP(B698,[2]CALCULATION!$B:$B,[2]CALCULATION!$H:$H,"")</f>
        <v>ZTE</v>
      </c>
      <c r="I698" s="28">
        <v>0</v>
      </c>
      <c r="J698" s="28">
        <v>0</v>
      </c>
      <c r="K698" s="28">
        <v>0</v>
      </c>
      <c r="L698" s="28">
        <v>0</v>
      </c>
      <c r="M698" s="28">
        <v>0</v>
      </c>
      <c r="N698" s="28">
        <v>0</v>
      </c>
      <c r="O698" s="28">
        <v>0</v>
      </c>
      <c r="P698" s="28">
        <v>0</v>
      </c>
      <c r="Q698" s="28">
        <v>0</v>
      </c>
      <c r="R698" s="28">
        <v>0</v>
      </c>
      <c r="S698" s="93">
        <v>0</v>
      </c>
      <c r="T698" s="93">
        <f>_xlfn.XLOOKUP(B698,'[3]Nur des jours'!$B:$B,'[3]Nur des jours'!$U:$U,"")</f>
        <v>0</v>
      </c>
      <c r="U698" s="93">
        <v>0</v>
      </c>
      <c r="V698" s="93">
        <v>0</v>
      </c>
      <c r="W698" s="93">
        <v>0</v>
      </c>
      <c r="X698" s="93">
        <v>0</v>
      </c>
      <c r="Y698" s="93">
        <v>0</v>
      </c>
      <c r="Z698" s="93">
        <v>0</v>
      </c>
      <c r="AA698" s="93">
        <v>0</v>
      </c>
      <c r="AB698" s="93">
        <v>0</v>
      </c>
      <c r="AC698" s="93">
        <f>_xlfn.XLOOKUP(B698,'[3]Nur des jours'!$B:$B,'[3]Nur des jours'!$N:$N,"")</f>
        <v>0</v>
      </c>
      <c r="AD698" s="93">
        <v>0</v>
      </c>
      <c r="AE698" s="93">
        <v>6.648917196725207E-2</v>
      </c>
      <c r="AF698" s="93">
        <v>0.394529767459115</v>
      </c>
      <c r="AG698" s="93"/>
      <c r="AH698" s="93">
        <v>0</v>
      </c>
      <c r="AI698" s="93">
        <v>0</v>
      </c>
      <c r="AJ698" s="93">
        <v>0</v>
      </c>
      <c r="AK698" s="93">
        <v>0</v>
      </c>
      <c r="AL698" s="93">
        <v>0</v>
      </c>
      <c r="AM698" s="49" t="s">
        <v>5559</v>
      </c>
      <c r="AN698" s="49"/>
      <c r="AO698" s="48" t="str" cm="1">
        <f t="array" ref="AO698">IFERROR(_xlfn.IFS(
AQ698="MPR ISSUE","PDH",
AQ698="BSS Hardware Issue","BSS",
AQ698="Sites strategiques, MLL, Pylone, etc.","ENVTECH",
AQ698="AKTIVCO DEFAUT GE &amp; POWER Cabinet","AKTIVCO",
AQ698="AKTIVCO Coupure ENEO &amp; Baisse de tension","AKTIVCO GRID ONLY",
AQ698="Coupure ENEO &amp; Baisse de tension","IHS GRID ONLY",
AQ698="Defaut GE &amp; POWER Cabinet","IHS",
AQ698="Sharing","Partners",
AQ698="Sites strategiques &amp; DataCenter","SST &amp; DC",
AQ698="Exclu","Exclu",
AQ698="SAT","SAT",
AQ698="SPARE-ISSUE","SPARE-ISSUE",
AQ698="Fiber CAmtel","TRANS_FO_CAMTEL",
AQ698="Fiber AOF","Fiber AOF",
AQ698="Projet OCM (HUAWEI)","TRAVAUX-HUAWEI",
AQ698="Projet OCM (NOKIA)","TRAVAUX-NOKIA",
AQ698="ACCESS-ISSUE","ACCESS-ISSUE",
AQ698="Projet OCM (ZTE, NOKIA, autres projets)","TRAVAUX OCM",
AQ698="No root CAuse","No root cause",
AQ698="ODU HS","PDH",
AQ698="IP &amp; VLAN","PDH",
AQ698="Warehouse HUAWEI","SPARE-ISSUE",
AQ698="SPARE-HS","SPARE-ISSUE",
AQ698="Power Telco","BSS",AQ698="no impacts","no impacts"
),"")</f>
        <v>No root cause</v>
      </c>
      <c r="AP698" s="48" t="str" cm="1">
        <f t="array" ref="AP698">IFERROR(_xlfn.IFS(
AQ698="MPR ISSUE","TX ISSUE",
AQ698="BSS Hardware Issue","RAN ISSUE",
AQ698="Sites strategiques, MLL, Pylone, etc.","ENVTECH",
AQ698="AKTIVCO DEFAUT GE &amp; POWER Cabinet","POWER ISSUE",
AQ698="AKTIVCO Coupure ENEO &amp; Baisse de tension","POWER ISSUE",
AQ698="Coupure ENEO &amp; Baisse de tension","POWER ISSUE",
AQ698="Defaut GE &amp; POWER Cabinet","POWER ISSUE",
AQ698="Sharing","POWER ISSUE",
AQ698="Sites strategiques &amp; DataCenter","POWER ISSUE",
AQ698="Exclu","Exclu",
AQ698="SAT","TX ISSUE",
AQ698="SPARE-ISSUE","SPARE-ISSUE",
AQ698="Fiber CAmtel","TX ISSUE",
AQ698="Fiber AOF","TX ISSUE",
AQ698="Projet OCM (HUAWEI)","TRAVAUX-HUAWEI",
AQ698="Projet OCM (NOKIA)","TRAVAUX -NOKIA",
AQ698="ACCESS-ISSUE","ACCESS-ISSUE",
AQ698="Projet OCM (ZTE, NOKIA, autres projets)","TRAVAUX OCM",
AQ698="No root CAuse","No root cause",
AQ698="ODU HS","TX ISSUE",
AQ698="IP &amp; VLAN","TX ISSUE",
AQ698="Warehouse HUAWEI","SPARE-ISSUE",
AQ698="SPARE-HS","SPARE-ISSUE",
AQ698="Power Telco","RAN ISSUE",AQ698="no impacts","no impacts"
),"")</f>
        <v>No root cause</v>
      </c>
      <c r="AQ698" s="67" t="s">
        <v>5344</v>
      </c>
      <c r="AR698" s="48" t="str" cm="1">
        <f t="array" ref="AR698">IFERROR(_xlfn.IFS(
AQ698="MPR ISSUE","ACTIVE",
AQ698="BSS Hardware Issue","ACTIVE",
AQ698="Sites strategiques, MLL, Pylone, etc.","PASSIVE",
AQ698="AKTIVCO DEFAUT GE &amp; POWER Cabinet","PASSIVE",
AQ698="AKTIVCO Coupure ENEO &amp; Baisse de tension","PASSIVE",
AQ698="Coupure ENEO &amp; Baisse de tension","PASSIVE",
AQ698="Defaut GE &amp; POWER Cabinet","PASSIVE",
AQ698="Sharing","PASSIVE",
AQ698="Sites strategiques &amp; DataCenter","PASSIVE",
AQ698="Exclu","Exclu",
AQ698="SAT","ACTIVE",
AQ698="SPARE-ISSUE","SPARE-ISSUE",
AQ698="Fiber CAmtel","ACTIVE",
AQ698="Fiber AOF","ACTIVE",
AQ698="Projet OCM (HUAWEI)","PLANNED WORKS",
AQ698="Projet OCM (NOKIA)","PLANNED WORKS",
AQ698="ACCESS-ISSUE","ACCESS-ISSUE",
AQ698="Projet OCM (ZTE, NOKIA, autres projets)","PLANNED WORKS",
AQ698="No root CAuse","No root cause",
AQ698="ODU HS","ACTIVE",
AQ698="IP &amp; VLAN","ACTIVE",
AQ698="Warehouse HUAWEI","SPARE-ISSUE",
AQ698="SPARE-HS","SPARE-ISSUE",
AQ698="Power Telco","ACTIVE", AQ698="no impacts","no impacts"
),"")</f>
        <v>No root cause</v>
      </c>
      <c r="AS698" s="92" t="s">
        <v>5537</v>
      </c>
      <c r="AT698" s="98" t="s">
        <v>5468</v>
      </c>
      <c r="AV698" s="17" t="s">
        <v>5537</v>
      </c>
      <c r="AW698" s="7" t="s">
        <v>5537</v>
      </c>
      <c r="AX698" s="6" t="s">
        <v>5537</v>
      </c>
      <c r="AY698" s="7"/>
      <c r="AZ698" s="3" t="s">
        <v>5537</v>
      </c>
      <c r="BA698" s="18" t="s">
        <v>5537</v>
      </c>
      <c r="BB698" s="18" t="s">
        <v>5537</v>
      </c>
      <c r="BC698" s="18" t="s">
        <v>5537</v>
      </c>
      <c r="BD698" s="18" t="s">
        <v>5537</v>
      </c>
      <c r="BE698" s="18" t="s">
        <v>5537</v>
      </c>
      <c r="BF698" s="18" t="s">
        <v>5537</v>
      </c>
      <c r="BG698" s="18" t="s">
        <v>5537</v>
      </c>
      <c r="BH698" s="18" t="s">
        <v>5537</v>
      </c>
      <c r="BI698" s="18" t="s">
        <v>5537</v>
      </c>
      <c r="BJ698" s="18" t="s">
        <v>5537</v>
      </c>
      <c r="BK698" s="18" t="s">
        <v>5537</v>
      </c>
      <c r="BL698" s="9" t="s">
        <v>5537</v>
      </c>
      <c r="BM698" s="14" t="s">
        <v>5537</v>
      </c>
      <c r="BN698" s="14" t="s">
        <v>5537</v>
      </c>
      <c r="BO698" s="14" t="str">
        <f>_xlfn.XLOOKUP(B698,'[4]cell downs 18042026 17h'!$B:$B,'[4]cell downs 18042026 17h'!$B:$B,"")</f>
        <v/>
      </c>
      <c r="BP698" s="14" t="str">
        <f>_xlfn.XLOOKUP(B698,'[5]Cells Huawei 19042026 15h'!$B:$B,'[5]Cells Huawei 19042026 15h'!$B:$B,"")</f>
        <v/>
      </c>
      <c r="BQ698" s="9" t="str">
        <f>_xlfn.XLOOKUP(B698,'[6]cells down 19042026 9H40'!$B:$B,'[6]cells down 19042026 9H40'!$B:$B,"")</f>
        <v/>
      </c>
      <c r="BR698" s="9" t="s">
        <v>5537</v>
      </c>
      <c r="BS698" s="9" t="s">
        <v>12</v>
      </c>
      <c r="BT698" s="108"/>
    </row>
    <row r="699" spans="1:72" s="9" customFormat="1" x14ac:dyDescent="0.35">
      <c r="A699" s="1" t="s">
        <v>4140</v>
      </c>
      <c r="B699" s="8" t="s">
        <v>4141</v>
      </c>
      <c r="C699" s="3" t="str">
        <f>_xlfn.XLOOKUP(B699,'[1]daily break down'!$D:$D,'[1]daily break down'!$E:$E,"")</f>
        <v>OUEST</v>
      </c>
      <c r="D699" s="1" t="s">
        <v>11</v>
      </c>
      <c r="E699" s="1" t="s">
        <v>12</v>
      </c>
      <c r="F699" s="3" t="s">
        <v>102</v>
      </c>
      <c r="G699" s="1" t="s">
        <v>1365</v>
      </c>
      <c r="H699" s="32" t="str">
        <f>_xlfn.XLOOKUP(B699,[2]CALCULATION!$B:$B,[2]CALCULATION!$H:$H,"")</f>
        <v>Huawei</v>
      </c>
      <c r="I699" s="28">
        <v>0</v>
      </c>
      <c r="J699" s="28">
        <v>0</v>
      </c>
      <c r="K699" s="28">
        <v>0</v>
      </c>
      <c r="L699" s="28">
        <v>3.5224814729206435</v>
      </c>
      <c r="M699" s="28">
        <v>0</v>
      </c>
      <c r="N699" s="28">
        <v>0</v>
      </c>
      <c r="O699" s="28">
        <v>0</v>
      </c>
      <c r="P699" s="28">
        <v>0</v>
      </c>
      <c r="Q699" s="28">
        <v>0</v>
      </c>
      <c r="R699" s="28">
        <v>0</v>
      </c>
      <c r="S699" s="93">
        <v>0</v>
      </c>
      <c r="T699" s="93">
        <f>_xlfn.XLOOKUP(B699,'[3]Nur des jours'!$B:$B,'[3]Nur des jours'!$U:$U,"")</f>
        <v>0</v>
      </c>
      <c r="U699" s="93">
        <v>0</v>
      </c>
      <c r="V699" s="93">
        <v>0</v>
      </c>
      <c r="W699" s="93">
        <v>0</v>
      </c>
      <c r="X699" s="93">
        <v>0</v>
      </c>
      <c r="Y699" s="93">
        <v>0</v>
      </c>
      <c r="Z699" s="93">
        <v>0</v>
      </c>
      <c r="AA699" s="93">
        <v>0</v>
      </c>
      <c r="AB699" s="93">
        <v>0</v>
      </c>
      <c r="AC699" s="93">
        <f>_xlfn.XLOOKUP(B699,'[3]Nur des jours'!$B:$B,'[3]Nur des jours'!$N:$N,"")</f>
        <v>0</v>
      </c>
      <c r="AD699" s="93">
        <v>0</v>
      </c>
      <c r="AE699" s="93">
        <v>0</v>
      </c>
      <c r="AF699" s="93">
        <v>0.38953594553024395</v>
      </c>
      <c r="AG699" s="93"/>
      <c r="AH699" s="93">
        <v>0</v>
      </c>
      <c r="AI699" s="93">
        <v>0</v>
      </c>
      <c r="AJ699" s="93">
        <v>0</v>
      </c>
      <c r="AK699" s="93">
        <v>0</v>
      </c>
      <c r="AL699" s="93">
        <v>0</v>
      </c>
      <c r="AM699" s="49" t="s">
        <v>5559</v>
      </c>
      <c r="AN699" s="49"/>
      <c r="AO699" s="48" t="str" cm="1">
        <f t="array" ref="AO699">IFERROR(_xlfn.IFS(
AQ699="MPR ISSUE","PDH",
AQ699="BSS Hardware Issue","BSS",
AQ699="Sites strategiques, MLL, Pylone, etc.","ENVTECH",
AQ699="AKTIVCO DEFAUT GE &amp; POWER Cabinet","AKTIVCO",
AQ699="AKTIVCO Coupure ENEO &amp; Baisse de tension","AKTIVCO GRID ONLY",
AQ699="Coupure ENEO &amp; Baisse de tension","IHS GRID ONLY",
AQ699="Defaut GE &amp; POWER Cabinet","IHS",
AQ699="Sharing","Partners",
AQ699="Sites strategiques &amp; DataCenter","SST &amp; DC",
AQ699="Exclu","Exclu",
AQ699="SAT","SAT",
AQ699="SPARE-ISSUE","SPARE-ISSUE",
AQ699="Fiber CAmtel","TRANS_FO_CAMTEL",
AQ699="Fiber AOF","Fiber AOF",
AQ699="Projet OCM (HUAWEI)","TRAVAUX-HUAWEI",
AQ699="Projet OCM (NOKIA)","TRAVAUX-NOKIA",
AQ699="ACCESS-ISSUE","ACCESS-ISSUE",
AQ699="Projet OCM (ZTE, NOKIA, autres projets)","TRAVAUX OCM",
AQ699="No root CAuse","No root cause",
AQ699="ODU HS","PDH",
AQ699="IP &amp; VLAN","PDH",
AQ699="Warehouse HUAWEI","SPARE-ISSUE",
AQ699="SPARE-HS","SPARE-ISSUE",
AQ699="Power Telco","BSS",AQ699="no impacts","no impacts"
),"")</f>
        <v>No root cause</v>
      </c>
      <c r="AP699" s="48" t="str" cm="1">
        <f t="array" ref="AP699">IFERROR(_xlfn.IFS(
AQ699="MPR ISSUE","TX ISSUE",
AQ699="BSS Hardware Issue","RAN ISSUE",
AQ699="Sites strategiques, MLL, Pylone, etc.","ENVTECH",
AQ699="AKTIVCO DEFAUT GE &amp; POWER Cabinet","POWER ISSUE",
AQ699="AKTIVCO Coupure ENEO &amp; Baisse de tension","POWER ISSUE",
AQ699="Coupure ENEO &amp; Baisse de tension","POWER ISSUE",
AQ699="Defaut GE &amp; POWER Cabinet","POWER ISSUE",
AQ699="Sharing","POWER ISSUE",
AQ699="Sites strategiques &amp; DataCenter","POWER ISSUE",
AQ699="Exclu","Exclu",
AQ699="SAT","TX ISSUE",
AQ699="SPARE-ISSUE","SPARE-ISSUE",
AQ699="Fiber CAmtel","TX ISSUE",
AQ699="Fiber AOF","TX ISSUE",
AQ699="Projet OCM (HUAWEI)","TRAVAUX-HUAWEI",
AQ699="Projet OCM (NOKIA)","TRAVAUX -NOKIA",
AQ699="ACCESS-ISSUE","ACCESS-ISSUE",
AQ699="Projet OCM (ZTE, NOKIA, autres projets)","TRAVAUX OCM",
AQ699="No root CAuse","No root cause",
AQ699="ODU HS","TX ISSUE",
AQ699="IP &amp; VLAN","TX ISSUE",
AQ699="Warehouse HUAWEI","SPARE-ISSUE",
AQ699="SPARE-HS","SPARE-ISSUE",
AQ699="Power Telco","RAN ISSUE",AQ699="no impacts","no impacts"
),"")</f>
        <v>No root cause</v>
      </c>
      <c r="AQ699" s="127" t="s">
        <v>5344</v>
      </c>
      <c r="AR699" s="48" t="str" cm="1">
        <f t="array" ref="AR699">IFERROR(_xlfn.IFS(
AQ699="MPR ISSUE","ACTIVE",
AQ699="BSS Hardware Issue","ACTIVE",
AQ699="Sites strategiques, MLL, Pylone, etc.","PASSIVE",
AQ699="AKTIVCO DEFAUT GE &amp; POWER Cabinet","PASSIVE",
AQ699="AKTIVCO Coupure ENEO &amp; Baisse de tension","PASSIVE",
AQ699="Coupure ENEO &amp; Baisse de tension","PASSIVE",
AQ699="Defaut GE &amp; POWER Cabinet","PASSIVE",
AQ699="Sharing","PASSIVE",
AQ699="Sites strategiques &amp; DataCenter","PASSIVE",
AQ699="Exclu","Exclu",
AQ699="SAT","ACTIVE",
AQ699="SPARE-ISSUE","SPARE-ISSUE",
AQ699="Fiber CAmtel","ACTIVE",
AQ699="Fiber AOF","ACTIVE",
AQ699="Projet OCM (HUAWEI)","PLANNED WORKS",
AQ699="Projet OCM (NOKIA)","PLANNED WORKS",
AQ699="ACCESS-ISSUE","ACCESS-ISSUE",
AQ699="Projet OCM (ZTE, NOKIA, autres projets)","PLANNED WORKS",
AQ699="No root CAuse","No root cause",
AQ699="ODU HS","ACTIVE",
AQ699="IP &amp; VLAN","ACTIVE",
AQ699="Warehouse HUAWEI","SPARE-ISSUE",
AQ699="SPARE-HS","SPARE-ISSUE",
AQ699="Power Telco","ACTIVE", AQ699="no impacts","no impacts"
),"")</f>
        <v>No root cause</v>
      </c>
      <c r="AS699" s="92" t="s">
        <v>5537</v>
      </c>
      <c r="AT699" s="98" t="s">
        <v>4141</v>
      </c>
      <c r="AV699" s="17" t="s">
        <v>5537</v>
      </c>
      <c r="AW699" s="7" t="s">
        <v>5537</v>
      </c>
      <c r="AX699" s="6" t="s">
        <v>5537</v>
      </c>
      <c r="AY699" s="7"/>
      <c r="AZ699" s="3" t="s">
        <v>5537</v>
      </c>
      <c r="BA699" s="18" t="s">
        <v>5537</v>
      </c>
      <c r="BB699" s="18" t="s">
        <v>5537</v>
      </c>
      <c r="BC699" s="18" t="s">
        <v>5537</v>
      </c>
      <c r="BD699" s="18" t="s">
        <v>5537</v>
      </c>
      <c r="BE699" s="18" t="s">
        <v>5537</v>
      </c>
      <c r="BF699" s="18" t="s">
        <v>5537</v>
      </c>
      <c r="BG699" s="18" t="s">
        <v>5537</v>
      </c>
      <c r="BH699" s="18" t="s">
        <v>5537</v>
      </c>
      <c r="BI699" s="18" t="s">
        <v>5537</v>
      </c>
      <c r="BJ699" s="18" t="s">
        <v>5537</v>
      </c>
      <c r="BK699" s="18" t="s">
        <v>5537</v>
      </c>
      <c r="BL699" s="9" t="s">
        <v>5537</v>
      </c>
      <c r="BM699" s="14" t="s">
        <v>5537</v>
      </c>
      <c r="BN699" s="14" t="s">
        <v>5537</v>
      </c>
      <c r="BO699" s="14" t="str">
        <f>_xlfn.XLOOKUP(B699,'[4]cell downs 18042026 17h'!$B:$B,'[4]cell downs 18042026 17h'!$B:$B,"")</f>
        <v/>
      </c>
      <c r="BP699" s="14" t="str">
        <f>_xlfn.XLOOKUP(B699,'[5]Cells Huawei 19042026 15h'!$B:$B,'[5]Cells Huawei 19042026 15h'!$B:$B,"")</f>
        <v/>
      </c>
      <c r="BQ699" s="9" t="str">
        <f>_xlfn.XLOOKUP(B699,'[6]cells down 19042026 9H40'!$B:$B,'[6]cells down 19042026 9H40'!$B:$B,"")</f>
        <v/>
      </c>
      <c r="BR699" s="9" t="s">
        <v>4141</v>
      </c>
      <c r="BS699" s="9" t="s">
        <v>318</v>
      </c>
      <c r="BT699" s="108"/>
    </row>
    <row r="700" spans="1:72" s="9" customFormat="1" x14ac:dyDescent="0.35">
      <c r="A700" s="1" t="s">
        <v>3387</v>
      </c>
      <c r="B700" s="8" t="s">
        <v>3388</v>
      </c>
      <c r="C700" s="3" t="str">
        <f>_xlfn.XLOOKUP(B700,'[1]daily break down'!$D:$D,'[1]daily break down'!$E:$E,"")</f>
        <v>Yaounde</v>
      </c>
      <c r="D700" s="1" t="s">
        <v>21</v>
      </c>
      <c r="E700" s="1" t="s">
        <v>36</v>
      </c>
      <c r="F700" s="3" t="s">
        <v>37</v>
      </c>
      <c r="G700" s="1" t="s">
        <v>38</v>
      </c>
      <c r="H700" s="34" t="str">
        <f>_xlfn.XLOOKUP(B700,[2]CALCULATION!$B:$B,[2]CALCULATION!$H:$H,"")</f>
        <v>ZTE</v>
      </c>
      <c r="I700" s="28">
        <v>4.4699343383756664</v>
      </c>
      <c r="J700" s="28">
        <v>0</v>
      </c>
      <c r="K700" s="28">
        <v>0</v>
      </c>
      <c r="L700" s="28">
        <v>0.65504675644131638</v>
      </c>
      <c r="M700" s="28">
        <v>0</v>
      </c>
      <c r="N700" s="28">
        <v>0</v>
      </c>
      <c r="O700" s="28">
        <v>0</v>
      </c>
      <c r="P700" s="28">
        <v>2.7657926051484885</v>
      </c>
      <c r="Q700" s="28">
        <v>3.4638397354130461</v>
      </c>
      <c r="R700" s="28">
        <v>0.10626139661504487</v>
      </c>
      <c r="S700" s="93">
        <v>0</v>
      </c>
      <c r="T700" s="93">
        <f>_xlfn.XLOOKUP(B700,'[3]Nur des jours'!$B:$B,'[3]Nur des jours'!$U:$U,"")</f>
        <v>0</v>
      </c>
      <c r="U700" s="93">
        <v>0.97531125778679517</v>
      </c>
      <c r="V700" s="93">
        <v>0</v>
      </c>
      <c r="W700" s="93">
        <v>0</v>
      </c>
      <c r="X700" s="93">
        <v>0</v>
      </c>
      <c r="Y700" s="93">
        <v>0</v>
      </c>
      <c r="Z700" s="93">
        <v>9.8449632312026334E-3</v>
      </c>
      <c r="AA700" s="93">
        <v>14.316181695217063</v>
      </c>
      <c r="AB700" s="93">
        <v>17.524783624829848</v>
      </c>
      <c r="AC700" s="93">
        <f>_xlfn.XLOOKUP(B700,'[3]Nur des jours'!$B:$B,'[3]Nur des jours'!$N:$N,"")</f>
        <v>0</v>
      </c>
      <c r="AD700" s="93">
        <v>0</v>
      </c>
      <c r="AE700" s="93">
        <v>0</v>
      </c>
      <c r="AF700" s="93">
        <v>0.38700336440917349</v>
      </c>
      <c r="AG700" s="93"/>
      <c r="AH700" s="93">
        <v>0</v>
      </c>
      <c r="AI700" s="93">
        <v>0</v>
      </c>
      <c r="AJ700" s="93">
        <v>0</v>
      </c>
      <c r="AK700" s="93">
        <v>0</v>
      </c>
      <c r="AL700" s="93">
        <v>0</v>
      </c>
      <c r="AM700" s="49" t="s">
        <v>5559</v>
      </c>
      <c r="AN700" s="49"/>
      <c r="AO700" s="48" t="str" cm="1">
        <f t="array" ref="AO700">IFERROR(_xlfn.IFS(
AQ700="MPR ISSUE","PDH",
AQ700="BSS Hardware Issue","BSS",
AQ700="Sites strategiques, MLL, Pylone, etc.","ENVTECH",
AQ700="AKTIVCO DEFAUT GE &amp; POWER Cabinet","AKTIVCO",
AQ700="AKTIVCO Coupure ENEO &amp; Baisse de tension","AKTIVCO GRID ONLY",
AQ700="Coupure ENEO &amp; Baisse de tension","IHS GRID ONLY",
AQ700="Defaut GE &amp; POWER Cabinet","IHS",
AQ700="Sharing","Partners",
AQ700="Sites strategiques &amp; DataCenter","SST &amp; DC",
AQ700="Exclu","Exclu",
AQ700="SAT","SAT",
AQ700="SPARE-ISSUE","SPARE-ISSUE",
AQ700="Fiber CAmtel","TRANS_FO_CAMTEL",
AQ700="Fiber AOF","Fiber AOF",
AQ700="Projet OCM (HUAWEI)","TRAVAUX-HUAWEI",
AQ700="Projet OCM (NOKIA)","TRAVAUX-NOKIA",
AQ700="ACCESS-ISSUE","ACCESS-ISSUE",
AQ700="Projet OCM (ZTE, NOKIA, autres projets)","TRAVAUX OCM",
AQ700="No root CAuse","No root cause",
AQ700="ODU HS","PDH",
AQ700="IP &amp; VLAN","PDH",
AQ700="Warehouse HUAWEI","SPARE-ISSUE",
AQ700="SPARE-HS","SPARE-ISSUE",
AQ700="Power Telco","BSS",AQ700="no impacts","no impacts"
),"")</f>
        <v>No root cause</v>
      </c>
      <c r="AP700" s="48" t="str" cm="1">
        <f t="array" ref="AP700">IFERROR(_xlfn.IFS(
AQ700="MPR ISSUE","TX ISSUE",
AQ700="BSS Hardware Issue","RAN ISSUE",
AQ700="Sites strategiques, MLL, Pylone, etc.","ENVTECH",
AQ700="AKTIVCO DEFAUT GE &amp; POWER Cabinet","POWER ISSUE",
AQ700="AKTIVCO Coupure ENEO &amp; Baisse de tension","POWER ISSUE",
AQ700="Coupure ENEO &amp; Baisse de tension","POWER ISSUE",
AQ700="Defaut GE &amp; POWER Cabinet","POWER ISSUE",
AQ700="Sharing","POWER ISSUE",
AQ700="Sites strategiques &amp; DataCenter","POWER ISSUE",
AQ700="Exclu","Exclu",
AQ700="SAT","TX ISSUE",
AQ700="SPARE-ISSUE","SPARE-ISSUE",
AQ700="Fiber CAmtel","TX ISSUE",
AQ700="Fiber AOF","TX ISSUE",
AQ700="Projet OCM (HUAWEI)","TRAVAUX-HUAWEI",
AQ700="Projet OCM (NOKIA)","TRAVAUX -NOKIA",
AQ700="ACCESS-ISSUE","ACCESS-ISSUE",
AQ700="Projet OCM (ZTE, NOKIA, autres projets)","TRAVAUX OCM",
AQ700="No root CAuse","No root cause",
AQ700="ODU HS","TX ISSUE",
AQ700="IP &amp; VLAN","TX ISSUE",
AQ700="Warehouse HUAWEI","SPARE-ISSUE",
AQ700="SPARE-HS","SPARE-ISSUE",
AQ700="Power Telco","RAN ISSUE",AQ700="no impacts","no impacts"
),"")</f>
        <v>No root cause</v>
      </c>
      <c r="AQ700" s="67" t="s">
        <v>5344</v>
      </c>
      <c r="AR700" s="48" t="str" cm="1">
        <f t="array" ref="AR700">IFERROR(_xlfn.IFS(
AQ700="MPR ISSUE","ACTIVE",
AQ700="BSS Hardware Issue","ACTIVE",
AQ700="Sites strategiques, MLL, Pylone, etc.","PASSIVE",
AQ700="AKTIVCO DEFAUT GE &amp; POWER Cabinet","PASSIVE",
AQ700="AKTIVCO Coupure ENEO &amp; Baisse de tension","PASSIVE",
AQ700="Coupure ENEO &amp; Baisse de tension","PASSIVE",
AQ700="Defaut GE &amp; POWER Cabinet","PASSIVE",
AQ700="Sharing","PASSIVE",
AQ700="Sites strategiques &amp; DataCenter","PASSIVE",
AQ700="Exclu","Exclu",
AQ700="SAT","ACTIVE",
AQ700="SPARE-ISSUE","SPARE-ISSUE",
AQ700="Fiber CAmtel","ACTIVE",
AQ700="Fiber AOF","ACTIVE",
AQ700="Projet OCM (HUAWEI)","PLANNED WORKS",
AQ700="Projet OCM (NOKIA)","PLANNED WORKS",
AQ700="ACCESS-ISSUE","ACCESS-ISSUE",
AQ700="Projet OCM (ZTE, NOKIA, autres projets)","PLANNED WORKS",
AQ700="No root CAuse","No root cause",
AQ700="ODU HS","ACTIVE",
AQ700="IP &amp; VLAN","ACTIVE",
AQ700="Warehouse HUAWEI","SPARE-ISSUE",
AQ700="SPARE-HS","SPARE-ISSUE",
AQ700="Power Telco","ACTIVE", AQ700="no impacts","no impacts"
),"")</f>
        <v>No root cause</v>
      </c>
      <c r="AS700" s="92" t="s">
        <v>5537</v>
      </c>
      <c r="AT700" s="98" t="s">
        <v>3388</v>
      </c>
      <c r="AV700" s="17" t="s">
        <v>5537</v>
      </c>
      <c r="AW700" s="7" t="s">
        <v>5537</v>
      </c>
      <c r="AX700" s="6" t="s">
        <v>5537</v>
      </c>
      <c r="AY700" s="7"/>
      <c r="AZ700" s="3" t="s">
        <v>5537</v>
      </c>
      <c r="BA700" s="18" t="s">
        <v>5537</v>
      </c>
      <c r="BB700" s="18" t="s">
        <v>5537</v>
      </c>
      <c r="BC700" s="18" t="s">
        <v>5537</v>
      </c>
      <c r="BD700" s="18" t="s">
        <v>5537</v>
      </c>
      <c r="BE700" s="18" t="s">
        <v>5537</v>
      </c>
      <c r="BF700" s="18" t="s">
        <v>5537</v>
      </c>
      <c r="BG700" s="18" t="s">
        <v>5537</v>
      </c>
      <c r="BH700" s="18" t="s">
        <v>5537</v>
      </c>
      <c r="BI700" s="18" t="s">
        <v>5537</v>
      </c>
      <c r="BJ700" s="18" t="s">
        <v>5537</v>
      </c>
      <c r="BK700" s="18" t="s">
        <v>5537</v>
      </c>
      <c r="BL700" s="9" t="s">
        <v>5537</v>
      </c>
      <c r="BM700" s="14" t="s">
        <v>5537</v>
      </c>
      <c r="BN700" s="14" t="s">
        <v>5537</v>
      </c>
      <c r="BO700" s="14" t="str">
        <f>_xlfn.XLOOKUP(B700,'[4]cell downs 18042026 17h'!$B:$B,'[4]cell downs 18042026 17h'!$B:$B,"")</f>
        <v/>
      </c>
      <c r="BP700" s="14" t="str">
        <f>_xlfn.XLOOKUP(B700,'[5]Cells Huawei 19042026 15h'!$B:$B,'[5]Cells Huawei 19042026 15h'!$B:$B,"")</f>
        <v/>
      </c>
      <c r="BQ700" s="9" t="str">
        <f>_xlfn.XLOOKUP(B700,'[6]cells down 19042026 9H40'!$B:$B,'[6]cells down 19042026 9H40'!$B:$B,"")</f>
        <v/>
      </c>
      <c r="BR700" s="9" t="s">
        <v>5537</v>
      </c>
      <c r="BS700" s="9" t="s">
        <v>594</v>
      </c>
      <c r="BT700" s="108"/>
    </row>
    <row r="701" spans="1:72" s="9" customFormat="1" x14ac:dyDescent="0.35">
      <c r="A701" s="6" t="s">
        <v>2223</v>
      </c>
      <c r="B701" s="6" t="s">
        <v>2224</v>
      </c>
      <c r="C701" s="3" t="str">
        <f>_xlfn.XLOOKUP(B701,'[1]daily break down'!$D:$D,'[1]daily break down'!$E:$E,"")</f>
        <v>Ngaoundere</v>
      </c>
      <c r="D701" s="7" t="s">
        <v>11</v>
      </c>
      <c r="E701" s="8" t="s">
        <v>12</v>
      </c>
      <c r="F701" s="3" t="s">
        <v>90</v>
      </c>
      <c r="G701" s="8" t="s">
        <v>91</v>
      </c>
      <c r="H701" s="32" t="str">
        <f>_xlfn.XLOOKUP(B701,[2]CALCULATION!$B:$B,[2]CALCULATION!$H:$H,"")</f>
        <v>Huawei</v>
      </c>
      <c r="I701" s="28">
        <v>3.4416350629078885</v>
      </c>
      <c r="J701" s="28">
        <v>1.488693987153036</v>
      </c>
      <c r="K701" s="28">
        <v>0.23920407039291394</v>
      </c>
      <c r="L701" s="28">
        <v>0</v>
      </c>
      <c r="M701" s="28">
        <v>0</v>
      </c>
      <c r="N701" s="28">
        <v>0</v>
      </c>
      <c r="O701" s="28">
        <v>0.66248398409967091</v>
      </c>
      <c r="P701" s="28">
        <v>1.931628157165564</v>
      </c>
      <c r="Q701" s="28">
        <v>0</v>
      </c>
      <c r="R701" s="28">
        <v>1.7961529022666243</v>
      </c>
      <c r="S701" s="93">
        <v>0</v>
      </c>
      <c r="T701" s="93">
        <f>_xlfn.XLOOKUP(B701,'[3]Nur des jours'!$B:$B,'[3]Nur des jours'!$U:$U,"")</f>
        <v>9.9680252715925732E-2</v>
      </c>
      <c r="U701" s="93">
        <v>0.49142774795752686</v>
      </c>
      <c r="V701" s="93">
        <v>0.32725585204589752</v>
      </c>
      <c r="W701" s="93">
        <v>9.9680252715925718E-2</v>
      </c>
      <c r="X701" s="93">
        <v>0.10388933119883116</v>
      </c>
      <c r="Y701" s="93">
        <v>0.19203028824340171</v>
      </c>
      <c r="Z701" s="93">
        <v>5.3772761126948655E-2</v>
      </c>
      <c r="AA701" s="93">
        <v>0.10228417415026551</v>
      </c>
      <c r="AB701" s="93">
        <v>1.13170705955204</v>
      </c>
      <c r="AC701" s="93">
        <f>_xlfn.XLOOKUP(B701,'[3]Nur des jours'!$B:$B,'[3]Nur des jours'!$N:$N,"")</f>
        <v>0</v>
      </c>
      <c r="AD701" s="93">
        <v>0</v>
      </c>
      <c r="AE701" s="93">
        <v>0</v>
      </c>
      <c r="AF701" s="93">
        <v>0.35063763972000356</v>
      </c>
      <c r="AG701" s="93"/>
      <c r="AH701" s="93">
        <v>0</v>
      </c>
      <c r="AI701" s="93">
        <v>0</v>
      </c>
      <c r="AJ701" s="93">
        <v>0</v>
      </c>
      <c r="AK701" s="93">
        <v>0</v>
      </c>
      <c r="AL701" s="93">
        <v>0</v>
      </c>
      <c r="AM701" s="49" t="s">
        <v>5559</v>
      </c>
      <c r="AN701" s="49"/>
      <c r="AO701" s="48" t="str" cm="1">
        <f t="array" ref="AO701">IFERROR(_xlfn.IFS(
AQ701="MPR ISSUE","PDH",
AQ701="BSS Hardware Issue","BSS",
AQ701="Sites strategiques, MLL, Pylone, etc.","ENVTECH",
AQ701="AKTIVCO DEFAUT GE &amp; POWER Cabinet","AKTIVCO",
AQ701="AKTIVCO Coupure ENEO &amp; Baisse de tension","AKTIVCO GRID ONLY",
AQ701="Coupure ENEO &amp; Baisse de tension","IHS GRID ONLY",
AQ701="Defaut GE &amp; POWER Cabinet","IHS",
AQ701="Sharing","Partners",
AQ701="Sites strategiques &amp; DataCenter","SST &amp; DC",
AQ701="Exclu","Exclu",
AQ701="SAT","SAT",
AQ701="SPARE-ISSUE","SPARE-ISSUE",
AQ701="Fiber CAmtel","TRANS_FO_CAMTEL",
AQ701="Fiber AOF","Fiber AOF",
AQ701="Projet OCM (HUAWEI)","TRAVAUX-HUAWEI",
AQ701="Projet OCM (NOKIA)","TRAVAUX-NOKIA",
AQ701="ACCESS-ISSUE","ACCESS-ISSUE",
AQ701="Projet OCM (ZTE, NOKIA, autres projets)","TRAVAUX OCM",
AQ701="No root CAuse","No root cause",
AQ701="ODU HS","PDH",
AQ701="IP &amp; VLAN","PDH",
AQ701="Warehouse HUAWEI","SPARE-ISSUE",
AQ701="SPARE-HS","SPARE-ISSUE",
AQ701="Power Telco","BSS",AQ701="no impacts","no impacts"
),"")</f>
        <v>No root cause</v>
      </c>
      <c r="AP701" s="48" t="str" cm="1">
        <f t="array" ref="AP701">IFERROR(_xlfn.IFS(
AQ701="MPR ISSUE","TX ISSUE",
AQ701="BSS Hardware Issue","RAN ISSUE",
AQ701="Sites strategiques, MLL, Pylone, etc.","ENVTECH",
AQ701="AKTIVCO DEFAUT GE &amp; POWER Cabinet","POWER ISSUE",
AQ701="AKTIVCO Coupure ENEO &amp; Baisse de tension","POWER ISSUE",
AQ701="Coupure ENEO &amp; Baisse de tension","POWER ISSUE",
AQ701="Defaut GE &amp; POWER Cabinet","POWER ISSUE",
AQ701="Sharing","POWER ISSUE",
AQ701="Sites strategiques &amp; DataCenter","POWER ISSUE",
AQ701="Exclu","Exclu",
AQ701="SAT","TX ISSUE",
AQ701="SPARE-ISSUE","SPARE-ISSUE",
AQ701="Fiber CAmtel","TX ISSUE",
AQ701="Fiber AOF","TX ISSUE",
AQ701="Projet OCM (HUAWEI)","TRAVAUX-HUAWEI",
AQ701="Projet OCM (NOKIA)","TRAVAUX -NOKIA",
AQ701="ACCESS-ISSUE","ACCESS-ISSUE",
AQ701="Projet OCM (ZTE, NOKIA, autres projets)","TRAVAUX OCM",
AQ701="No root CAuse","No root cause",
AQ701="ODU HS","TX ISSUE",
AQ701="IP &amp; VLAN","TX ISSUE",
AQ701="Warehouse HUAWEI","SPARE-ISSUE",
AQ701="SPARE-HS","SPARE-ISSUE",
AQ701="Power Telco","RAN ISSUE",AQ701="no impacts","no impacts"
),"")</f>
        <v>No root cause</v>
      </c>
      <c r="AQ701" s="127" t="s">
        <v>5344</v>
      </c>
      <c r="AR701" s="48" t="str" cm="1">
        <f t="array" ref="AR701">IFERROR(_xlfn.IFS(
AQ701="MPR ISSUE","ACTIVE",
AQ701="BSS Hardware Issue","ACTIVE",
AQ701="Sites strategiques, MLL, Pylone, etc.","PASSIVE",
AQ701="AKTIVCO DEFAUT GE &amp; POWER Cabinet","PASSIVE",
AQ701="AKTIVCO Coupure ENEO &amp; Baisse de tension","PASSIVE",
AQ701="Coupure ENEO &amp; Baisse de tension","PASSIVE",
AQ701="Defaut GE &amp; POWER Cabinet","PASSIVE",
AQ701="Sharing","PASSIVE",
AQ701="Sites strategiques &amp; DataCenter","PASSIVE",
AQ701="Exclu","Exclu",
AQ701="SAT","ACTIVE",
AQ701="SPARE-ISSUE","SPARE-ISSUE",
AQ701="Fiber CAmtel","ACTIVE",
AQ701="Fiber AOF","ACTIVE",
AQ701="Projet OCM (HUAWEI)","PLANNED WORKS",
AQ701="Projet OCM (NOKIA)","PLANNED WORKS",
AQ701="ACCESS-ISSUE","ACCESS-ISSUE",
AQ701="Projet OCM (ZTE, NOKIA, autres projets)","PLANNED WORKS",
AQ701="No root CAuse","No root cause",
AQ701="ODU HS","ACTIVE",
AQ701="IP &amp; VLAN","ACTIVE",
AQ701="Warehouse HUAWEI","SPARE-ISSUE",
AQ701="SPARE-HS","SPARE-ISSUE",
AQ701="Power Telco","ACTIVE", AQ701="no impacts","no impacts"
),"")</f>
        <v>No root cause</v>
      </c>
      <c r="AS701" s="92" t="s">
        <v>5537</v>
      </c>
      <c r="AT701" s="98" t="s">
        <v>2224</v>
      </c>
      <c r="AV701" s="17" t="s">
        <v>5537</v>
      </c>
      <c r="AW701" s="7" t="s">
        <v>5537</v>
      </c>
      <c r="AX701" s="6" t="s">
        <v>5537</v>
      </c>
      <c r="AY701" s="7"/>
      <c r="AZ701" s="3" t="s">
        <v>5537</v>
      </c>
      <c r="BA701" s="18" t="s">
        <v>5537</v>
      </c>
      <c r="BB701" s="18" t="s">
        <v>5537</v>
      </c>
      <c r="BC701" s="18" t="s">
        <v>5537</v>
      </c>
      <c r="BD701" s="18" t="s">
        <v>5537</v>
      </c>
      <c r="BE701" s="18" t="s">
        <v>5537</v>
      </c>
      <c r="BF701" s="18" t="s">
        <v>5537</v>
      </c>
      <c r="BG701" s="18" t="s">
        <v>5537</v>
      </c>
      <c r="BH701" s="18" t="s">
        <v>5537</v>
      </c>
      <c r="BI701" s="18" t="s">
        <v>5537</v>
      </c>
      <c r="BJ701" s="18" t="s">
        <v>5537</v>
      </c>
      <c r="BK701" s="18" t="s">
        <v>5537</v>
      </c>
      <c r="BL701" s="9" t="s">
        <v>5537</v>
      </c>
      <c r="BM701" s="14" t="s">
        <v>5537</v>
      </c>
      <c r="BN701" s="14" t="s">
        <v>5537</v>
      </c>
      <c r="BO701" s="14" t="str">
        <f>_xlfn.XLOOKUP(B701,'[4]cell downs 18042026 17h'!$B:$B,'[4]cell downs 18042026 17h'!$B:$B,"")</f>
        <v/>
      </c>
      <c r="BP701" s="14" t="str">
        <f>_xlfn.XLOOKUP(B701,'[5]Cells Huawei 19042026 15h'!$B:$B,'[5]Cells Huawei 19042026 15h'!$B:$B,"")</f>
        <v/>
      </c>
      <c r="BQ701" s="9" t="str">
        <f>_xlfn.XLOOKUP(B701,'[6]cells down 19042026 9H40'!$B:$B,'[6]cells down 19042026 9H40'!$B:$B,"")</f>
        <v/>
      </c>
      <c r="BR701" s="9" t="s">
        <v>2224</v>
      </c>
      <c r="BS701" s="9" t="s">
        <v>1129</v>
      </c>
      <c r="BT701" s="108"/>
    </row>
    <row r="702" spans="1:72" s="9" customFormat="1" x14ac:dyDescent="0.35">
      <c r="A702" s="1" t="s">
        <v>104</v>
      </c>
      <c r="B702" s="8" t="s">
        <v>105</v>
      </c>
      <c r="C702" s="3" t="str">
        <f>_xlfn.XLOOKUP(B702,'[1]daily break down'!$D:$D,'[1]daily break down'!$E:$E,"")</f>
        <v>SUD-OUEST</v>
      </c>
      <c r="D702" s="1" t="s">
        <v>11</v>
      </c>
      <c r="E702" s="1" t="s">
        <v>12</v>
      </c>
      <c r="F702" s="3" t="s">
        <v>13</v>
      </c>
      <c r="G702" s="1" t="s">
        <v>106</v>
      </c>
      <c r="H702" s="32" t="str">
        <f>_xlfn.XLOOKUP(B702,[2]CALCULATION!$B:$B,[2]CALCULATION!$H:$H,"")</f>
        <v>Huawei</v>
      </c>
      <c r="I702" s="28">
        <v>0</v>
      </c>
      <c r="J702" s="28">
        <v>0</v>
      </c>
      <c r="K702" s="28">
        <v>2.898271566890104</v>
      </c>
      <c r="L702" s="28">
        <v>0</v>
      </c>
      <c r="M702" s="28">
        <v>0</v>
      </c>
      <c r="N702" s="28">
        <v>0</v>
      </c>
      <c r="O702" s="28">
        <v>6.6346491340712778E-3</v>
      </c>
      <c r="P702" s="28">
        <v>0</v>
      </c>
      <c r="Q702" s="28">
        <v>0</v>
      </c>
      <c r="R702" s="28">
        <v>0</v>
      </c>
      <c r="S702" s="93">
        <v>0</v>
      </c>
      <c r="T702" s="93">
        <f>_xlfn.XLOOKUP(B702,'[3]Nur des jours'!$B:$B,'[3]Nur des jours'!$U:$U,"")</f>
        <v>0</v>
      </c>
      <c r="U702" s="93">
        <v>0</v>
      </c>
      <c r="V702" s="93">
        <v>0</v>
      </c>
      <c r="W702" s="93">
        <v>0</v>
      </c>
      <c r="X702" s="93">
        <v>0</v>
      </c>
      <c r="Y702" s="93">
        <v>0.19582915992500705</v>
      </c>
      <c r="Z702" s="93">
        <v>0</v>
      </c>
      <c r="AA702" s="93">
        <v>1.428268741813699</v>
      </c>
      <c r="AB702" s="93">
        <v>0</v>
      </c>
      <c r="AC702" s="93">
        <f>_xlfn.XLOOKUP(B702,'[3]Nur des jours'!$B:$B,'[3]Nur des jours'!$N:$N,"")</f>
        <v>2.7457994823546872</v>
      </c>
      <c r="AD702" s="93">
        <v>2.7457994823546872</v>
      </c>
      <c r="AE702" s="93">
        <v>0</v>
      </c>
      <c r="AF702" s="93">
        <v>0.34350360839304511</v>
      </c>
      <c r="AG702" s="93"/>
      <c r="AH702" s="93">
        <v>0</v>
      </c>
      <c r="AI702" s="93">
        <v>0</v>
      </c>
      <c r="AJ702" s="93">
        <v>0</v>
      </c>
      <c r="AK702" s="93">
        <v>0</v>
      </c>
      <c r="AL702" s="93">
        <v>0</v>
      </c>
      <c r="AM702" s="49" t="s">
        <v>5559</v>
      </c>
      <c r="AN702" s="49"/>
      <c r="AO702" s="48" t="str" cm="1">
        <f t="array" ref="AO702">IFERROR(_xlfn.IFS(
AQ702="MPR ISSUE","PDH",
AQ702="BSS Hardware Issue","BSS",
AQ702="Sites strategiques, MLL, Pylone, etc.","ENVTECH",
AQ702="AKTIVCO DEFAUT GE &amp; POWER Cabinet","AKTIVCO",
AQ702="AKTIVCO Coupure ENEO &amp; Baisse de tension","AKTIVCO GRID ONLY",
AQ702="Coupure ENEO &amp; Baisse de tension","IHS GRID ONLY",
AQ702="Defaut GE &amp; POWER Cabinet","IHS",
AQ702="Sharing","Partners",
AQ702="Sites strategiques &amp; DataCenter","SST &amp; DC",
AQ702="Exclu","Exclu",
AQ702="SAT","SAT",
AQ702="SPARE-ISSUE","SPARE-ISSUE",
AQ702="Fiber CAmtel","TRANS_FO_CAMTEL",
AQ702="Fiber AOF","Fiber AOF",
AQ702="Projet OCM (HUAWEI)","TRAVAUX-HUAWEI",
AQ702="Projet OCM (NOKIA)","TRAVAUX-NOKIA",
AQ702="ACCESS-ISSUE","ACCESS-ISSUE",
AQ702="Projet OCM (ZTE, NOKIA, autres projets)","TRAVAUX OCM",
AQ702="No root CAuse","No root cause",
AQ702="ODU HS","PDH",
AQ702="IP &amp; VLAN","PDH",
AQ702="Warehouse HUAWEI","SPARE-ISSUE",
AQ702="SPARE-HS","SPARE-ISSUE",
AQ702="Power Telco","BSS",AQ702="no impacts","no impacts"
),"")</f>
        <v>No root cause</v>
      </c>
      <c r="AP702" s="48" t="str" cm="1">
        <f t="array" ref="AP702">IFERROR(_xlfn.IFS(
AQ702="MPR ISSUE","TX ISSUE",
AQ702="BSS Hardware Issue","RAN ISSUE",
AQ702="Sites strategiques, MLL, Pylone, etc.","ENVTECH",
AQ702="AKTIVCO DEFAUT GE &amp; POWER Cabinet","POWER ISSUE",
AQ702="AKTIVCO Coupure ENEO &amp; Baisse de tension","POWER ISSUE",
AQ702="Coupure ENEO &amp; Baisse de tension","POWER ISSUE",
AQ702="Defaut GE &amp; POWER Cabinet","POWER ISSUE",
AQ702="Sharing","POWER ISSUE",
AQ702="Sites strategiques &amp; DataCenter","POWER ISSUE",
AQ702="Exclu","Exclu",
AQ702="SAT","TX ISSUE",
AQ702="SPARE-ISSUE","SPARE-ISSUE",
AQ702="Fiber CAmtel","TX ISSUE",
AQ702="Fiber AOF","TX ISSUE",
AQ702="Projet OCM (HUAWEI)","TRAVAUX-HUAWEI",
AQ702="Projet OCM (NOKIA)","TRAVAUX -NOKIA",
AQ702="ACCESS-ISSUE","ACCESS-ISSUE",
AQ702="Projet OCM (ZTE, NOKIA, autres projets)","TRAVAUX OCM",
AQ702="No root CAuse","No root cause",
AQ702="ODU HS","TX ISSUE",
AQ702="IP &amp; VLAN","TX ISSUE",
AQ702="Warehouse HUAWEI","SPARE-ISSUE",
AQ702="SPARE-HS","SPARE-ISSUE",
AQ702="Power Telco","RAN ISSUE",AQ702="no impacts","no impacts"
),"")</f>
        <v>No root cause</v>
      </c>
      <c r="AQ702" s="127" t="s">
        <v>5344</v>
      </c>
      <c r="AR702" s="48" t="str" cm="1">
        <f t="array" ref="AR702">IFERROR(_xlfn.IFS(
AQ702="MPR ISSUE","ACTIVE",
AQ702="BSS Hardware Issue","ACTIVE",
AQ702="Sites strategiques, MLL, Pylone, etc.","PASSIVE",
AQ702="AKTIVCO DEFAUT GE &amp; POWER Cabinet","PASSIVE",
AQ702="AKTIVCO Coupure ENEO &amp; Baisse de tension","PASSIVE",
AQ702="Coupure ENEO &amp; Baisse de tension","PASSIVE",
AQ702="Defaut GE &amp; POWER Cabinet","PASSIVE",
AQ702="Sharing","PASSIVE",
AQ702="Sites strategiques &amp; DataCenter","PASSIVE",
AQ702="Exclu","Exclu",
AQ702="SAT","ACTIVE",
AQ702="SPARE-ISSUE","SPARE-ISSUE",
AQ702="Fiber CAmtel","ACTIVE",
AQ702="Fiber AOF","ACTIVE",
AQ702="Projet OCM (HUAWEI)","PLANNED WORKS",
AQ702="Projet OCM (NOKIA)","PLANNED WORKS",
AQ702="ACCESS-ISSUE","ACCESS-ISSUE",
AQ702="Projet OCM (ZTE, NOKIA, autres projets)","PLANNED WORKS",
AQ702="No root CAuse","No root cause",
AQ702="ODU HS","ACTIVE",
AQ702="IP &amp; VLAN","ACTIVE",
AQ702="Warehouse HUAWEI","SPARE-ISSUE",
AQ702="SPARE-HS","SPARE-ISSUE",
AQ702="Power Telco","ACTIVE", AQ702="no impacts","no impacts"
),"")</f>
        <v>No root cause</v>
      </c>
      <c r="AS702" s="92" t="s">
        <v>5537</v>
      </c>
      <c r="AT702" s="98" t="s">
        <v>105</v>
      </c>
      <c r="AV702" s="17" t="s">
        <v>5537</v>
      </c>
      <c r="AW702" s="7" t="s">
        <v>5537</v>
      </c>
      <c r="AX702" s="6" t="s">
        <v>5537</v>
      </c>
      <c r="AY702" s="7"/>
      <c r="AZ702" s="3" t="s">
        <v>5537</v>
      </c>
      <c r="BA702" s="18" t="s">
        <v>5537</v>
      </c>
      <c r="BB702" s="18" t="s">
        <v>5537</v>
      </c>
      <c r="BC702" s="18" t="s">
        <v>5537</v>
      </c>
      <c r="BD702" s="18" t="s">
        <v>5537</v>
      </c>
      <c r="BE702" s="18" t="s">
        <v>5537</v>
      </c>
      <c r="BF702" s="18" t="s">
        <v>5537</v>
      </c>
      <c r="BG702" s="18" t="s">
        <v>5537</v>
      </c>
      <c r="BH702" s="18" t="s">
        <v>5537</v>
      </c>
      <c r="BI702" s="18" t="s">
        <v>5537</v>
      </c>
      <c r="BJ702" s="18" t="s">
        <v>5537</v>
      </c>
      <c r="BK702" s="18" t="s">
        <v>5537</v>
      </c>
      <c r="BL702" s="9" t="s">
        <v>5537</v>
      </c>
      <c r="BM702" s="14" t="s">
        <v>5537</v>
      </c>
      <c r="BN702" s="14" t="s">
        <v>5537</v>
      </c>
      <c r="BO702" s="14" t="str">
        <f>_xlfn.XLOOKUP(B702,'[4]cell downs 18042026 17h'!$B:$B,'[4]cell downs 18042026 17h'!$B:$B,"")</f>
        <v/>
      </c>
      <c r="BP702" s="14" t="str">
        <f>_xlfn.XLOOKUP(B702,'[5]Cells Huawei 19042026 15h'!$B:$B,'[5]Cells Huawei 19042026 15h'!$B:$B,"")</f>
        <v/>
      </c>
      <c r="BQ702" s="9" t="str">
        <f>_xlfn.XLOOKUP(B702,'[6]cells down 19042026 9H40'!$B:$B,'[6]cells down 19042026 9H40'!$B:$B,"")</f>
        <v/>
      </c>
      <c r="BR702" s="9" t="s">
        <v>105</v>
      </c>
      <c r="BS702" s="9" t="s">
        <v>12</v>
      </c>
      <c r="BT702" s="108"/>
    </row>
    <row r="703" spans="1:72" s="9" customFormat="1" x14ac:dyDescent="0.35">
      <c r="A703" s="1" t="s">
        <v>2982</v>
      </c>
      <c r="B703" s="8" t="s">
        <v>2983</v>
      </c>
      <c r="C703" s="3" t="str">
        <f>_xlfn.XLOOKUP(B703,'[1]daily break down'!$D:$D,'[1]daily break down'!$E:$E,"")</f>
        <v>Ngaoundere</v>
      </c>
      <c r="D703" s="1" t="s">
        <v>21</v>
      </c>
      <c r="E703" s="1" t="s">
        <v>122</v>
      </c>
      <c r="F703" s="3" t="s">
        <v>90</v>
      </c>
      <c r="G703" s="1" t="s">
        <v>91</v>
      </c>
      <c r="H703" s="32" t="str">
        <f>_xlfn.XLOOKUP(B703,[2]CALCULATION!$B:$B,[2]CALCULATION!$H:$H,"")</f>
        <v>Huawei</v>
      </c>
      <c r="I703" s="28">
        <v>0</v>
      </c>
      <c r="J703" s="28">
        <v>0</v>
      </c>
      <c r="K703" s="28">
        <v>0</v>
      </c>
      <c r="L703" s="28">
        <v>0</v>
      </c>
      <c r="M703" s="28">
        <v>0</v>
      </c>
      <c r="N703" s="28">
        <v>0</v>
      </c>
      <c r="O703" s="28">
        <v>0</v>
      </c>
      <c r="P703" s="28">
        <v>0</v>
      </c>
      <c r="Q703" s="28">
        <v>0.1656700424902906</v>
      </c>
      <c r="R703" s="28">
        <v>3.5019711328556387</v>
      </c>
      <c r="S703" s="93">
        <v>0.61226040355788414</v>
      </c>
      <c r="T703" s="93">
        <f>_xlfn.XLOOKUP(B703,'[3]Nur des jours'!$B:$B,'[3]Nur des jours'!$U:$U,"")</f>
        <v>0.78474344596541978</v>
      </c>
      <c r="U703" s="93">
        <v>0.19128121495407113</v>
      </c>
      <c r="V703" s="93">
        <v>1.2480096052597787</v>
      </c>
      <c r="W703" s="93">
        <v>0.78474344596541978</v>
      </c>
      <c r="X703" s="93">
        <v>1.791997329018671</v>
      </c>
      <c r="Y703" s="93">
        <v>0.37574942999089705</v>
      </c>
      <c r="Z703" s="93">
        <v>5.8165540916523266</v>
      </c>
      <c r="AA703" s="93">
        <v>14.295350323742342</v>
      </c>
      <c r="AB703" s="93">
        <v>4.6906255974751246E-2</v>
      </c>
      <c r="AC703" s="93">
        <f>_xlfn.XLOOKUP(B703,'[3]Nur des jours'!$B:$B,'[3]Nur des jours'!$N:$N,"")</f>
        <v>5.7881963171276674</v>
      </c>
      <c r="AD703" s="93">
        <v>5.7881963171276674</v>
      </c>
      <c r="AE703" s="93">
        <v>27.206966096229529</v>
      </c>
      <c r="AF703" s="93">
        <v>0.33984741733797902</v>
      </c>
      <c r="AG703" s="93"/>
      <c r="AH703" s="93">
        <v>0</v>
      </c>
      <c r="AI703" s="93">
        <v>0</v>
      </c>
      <c r="AJ703" s="93">
        <v>0</v>
      </c>
      <c r="AK703" s="93">
        <v>0</v>
      </c>
      <c r="AL703" s="93">
        <v>0</v>
      </c>
      <c r="AM703" s="49" t="s">
        <v>5559</v>
      </c>
      <c r="AN703" s="49"/>
      <c r="AO703" s="48" t="str" cm="1">
        <f t="array" ref="AO703">IFERROR(_xlfn.IFS(
AQ703="MPR ISSUE","PDH",
AQ703="BSS Hardware Issue","BSS",
AQ703="Sites strategiques, MLL, Pylone, etc.","ENVTECH",
AQ703="AKTIVCO DEFAUT GE &amp; POWER Cabinet","AKTIVCO",
AQ703="AKTIVCO Coupure ENEO &amp; Baisse de tension","AKTIVCO GRID ONLY",
AQ703="Coupure ENEO &amp; Baisse de tension","IHS GRID ONLY",
AQ703="Defaut GE &amp; POWER Cabinet","IHS",
AQ703="Sharing","Partners",
AQ703="Sites strategiques &amp; DataCenter","SST &amp; DC",
AQ703="Exclu","Exclu",
AQ703="SAT","SAT",
AQ703="SPARE-ISSUE","SPARE-ISSUE",
AQ703="Fiber CAmtel","TRANS_FO_CAMTEL",
AQ703="Fiber AOF","Fiber AOF",
AQ703="Projet OCM (HUAWEI)","TRAVAUX-HUAWEI",
AQ703="Projet OCM (NOKIA)","TRAVAUX-NOKIA",
AQ703="ACCESS-ISSUE","ACCESS-ISSUE",
AQ703="Projet OCM (ZTE, NOKIA, autres projets)","TRAVAUX OCM",
AQ703="No root CAuse","No root cause",
AQ703="ODU HS","PDH",
AQ703="IP &amp; VLAN","PDH",
AQ703="Warehouse HUAWEI","SPARE-ISSUE",
AQ703="SPARE-HS","SPARE-ISSUE",
AQ703="Power Telco","BSS",AQ703="no impacts","no impacts"
),"")</f>
        <v>No root cause</v>
      </c>
      <c r="AP703" s="48" t="str" cm="1">
        <f t="array" ref="AP703">IFERROR(_xlfn.IFS(
AQ703="MPR ISSUE","TX ISSUE",
AQ703="BSS Hardware Issue","RAN ISSUE",
AQ703="Sites strategiques, MLL, Pylone, etc.","ENVTECH",
AQ703="AKTIVCO DEFAUT GE &amp; POWER Cabinet","POWER ISSUE",
AQ703="AKTIVCO Coupure ENEO &amp; Baisse de tension","POWER ISSUE",
AQ703="Coupure ENEO &amp; Baisse de tension","POWER ISSUE",
AQ703="Defaut GE &amp; POWER Cabinet","POWER ISSUE",
AQ703="Sharing","POWER ISSUE",
AQ703="Sites strategiques &amp; DataCenter","POWER ISSUE",
AQ703="Exclu","Exclu",
AQ703="SAT","TX ISSUE",
AQ703="SPARE-ISSUE","SPARE-ISSUE",
AQ703="Fiber CAmtel","TX ISSUE",
AQ703="Fiber AOF","TX ISSUE",
AQ703="Projet OCM (HUAWEI)","TRAVAUX-HUAWEI",
AQ703="Projet OCM (NOKIA)","TRAVAUX -NOKIA",
AQ703="ACCESS-ISSUE","ACCESS-ISSUE",
AQ703="Projet OCM (ZTE, NOKIA, autres projets)","TRAVAUX OCM",
AQ703="No root CAuse","No root cause",
AQ703="ODU HS","TX ISSUE",
AQ703="IP &amp; VLAN","TX ISSUE",
AQ703="Warehouse HUAWEI","SPARE-ISSUE",
AQ703="SPARE-HS","SPARE-ISSUE",
AQ703="Power Telco","RAN ISSUE",AQ703="no impacts","no impacts"
),"")</f>
        <v>No root cause</v>
      </c>
      <c r="AQ703" s="67" t="s">
        <v>5344</v>
      </c>
      <c r="AR703" s="48" t="str" cm="1">
        <f t="array" ref="AR703">IFERROR(_xlfn.IFS(
AQ703="MPR ISSUE","ACTIVE",
AQ703="BSS Hardware Issue","ACTIVE",
AQ703="Sites strategiques, MLL, Pylone, etc.","PASSIVE",
AQ703="AKTIVCO DEFAUT GE &amp; POWER Cabinet","PASSIVE",
AQ703="AKTIVCO Coupure ENEO &amp; Baisse de tension","PASSIVE",
AQ703="Coupure ENEO &amp; Baisse de tension","PASSIVE",
AQ703="Defaut GE &amp; POWER Cabinet","PASSIVE",
AQ703="Sharing","PASSIVE",
AQ703="Sites strategiques &amp; DataCenter","PASSIVE",
AQ703="Exclu","Exclu",
AQ703="SAT","ACTIVE",
AQ703="SPARE-ISSUE","SPARE-ISSUE",
AQ703="Fiber CAmtel","ACTIVE",
AQ703="Fiber AOF","ACTIVE",
AQ703="Projet OCM (HUAWEI)","PLANNED WORKS",
AQ703="Projet OCM (NOKIA)","PLANNED WORKS",
AQ703="ACCESS-ISSUE","ACCESS-ISSUE",
AQ703="Projet OCM (ZTE, NOKIA, autres projets)","PLANNED WORKS",
AQ703="No root CAuse","No root cause",
AQ703="ODU HS","ACTIVE",
AQ703="IP &amp; VLAN","ACTIVE",
AQ703="Warehouse HUAWEI","SPARE-ISSUE",
AQ703="SPARE-HS","SPARE-ISSUE",
AQ703="Power Telco","ACTIVE", AQ703="no impacts","no impacts"
),"")</f>
        <v>No root cause</v>
      </c>
      <c r="AS703" s="92" t="s">
        <v>5537</v>
      </c>
      <c r="AT703" s="98" t="s">
        <v>2983</v>
      </c>
      <c r="AV703" s="17" t="s">
        <v>5537</v>
      </c>
      <c r="AW703" s="7" t="s">
        <v>5537</v>
      </c>
      <c r="AX703" s="6" t="s">
        <v>5537</v>
      </c>
      <c r="AY703" s="7"/>
      <c r="AZ703" s="3" t="s">
        <v>5537</v>
      </c>
      <c r="BA703" s="18" t="s">
        <v>5537</v>
      </c>
      <c r="BB703" s="18" t="s">
        <v>5537</v>
      </c>
      <c r="BC703" s="18" t="s">
        <v>5537</v>
      </c>
      <c r="BD703" s="18" t="s">
        <v>5537</v>
      </c>
      <c r="BE703" s="18" t="s">
        <v>5537</v>
      </c>
      <c r="BF703" s="18" t="s">
        <v>5537</v>
      </c>
      <c r="BG703" s="18" t="s">
        <v>5537</v>
      </c>
      <c r="BH703" s="18" t="s">
        <v>5537</v>
      </c>
      <c r="BI703" s="18" t="s">
        <v>5537</v>
      </c>
      <c r="BJ703" s="18" t="s">
        <v>5537</v>
      </c>
      <c r="BK703" s="18" t="s">
        <v>5537</v>
      </c>
      <c r="BL703" s="9" t="s">
        <v>5537</v>
      </c>
      <c r="BM703" s="14" t="s">
        <v>5537</v>
      </c>
      <c r="BN703" s="14" t="s">
        <v>5537</v>
      </c>
      <c r="BO703" s="14" t="str">
        <f>_xlfn.XLOOKUP(B703,'[4]cell downs 18042026 17h'!$B:$B,'[4]cell downs 18042026 17h'!$B:$B,"")</f>
        <v/>
      </c>
      <c r="BP703" s="14" t="str">
        <f>_xlfn.XLOOKUP(B703,'[5]Cells Huawei 19042026 15h'!$B:$B,'[5]Cells Huawei 19042026 15h'!$B:$B,"")</f>
        <v/>
      </c>
      <c r="BQ703" s="9" t="str">
        <f>_xlfn.XLOOKUP(B703,'[6]cells down 19042026 9H40'!$B:$B,'[6]cells down 19042026 9H40'!$B:$B,"")</f>
        <v/>
      </c>
      <c r="BR703" s="9" t="s">
        <v>5537</v>
      </c>
      <c r="BS703" s="9" t="s">
        <v>594</v>
      </c>
      <c r="BT703" s="108"/>
    </row>
    <row r="704" spans="1:72" s="9" customFormat="1" x14ac:dyDescent="0.35">
      <c r="A704" s="1" t="s">
        <v>880</v>
      </c>
      <c r="B704" s="8" t="s">
        <v>881</v>
      </c>
      <c r="C704" s="3" t="str">
        <f>_xlfn.XLOOKUP(B704,'[1]daily break down'!$D:$D,'[1]daily break down'!$E:$E,"")</f>
        <v>SUD-OUEST</v>
      </c>
      <c r="D704" s="1"/>
      <c r="E704" s="1"/>
      <c r="F704" s="3" t="s">
        <v>13</v>
      </c>
      <c r="G704" s="1" t="s">
        <v>882</v>
      </c>
      <c r="H704" s="33" t="str">
        <f>_xlfn.XLOOKUP(B704,[2]CALCULATION!$B:$B,[2]CALCULATION!$H:$H,"")</f>
        <v>NOKIA</v>
      </c>
      <c r="I704" s="28">
        <v>0</v>
      </c>
      <c r="J704" s="28">
        <v>0</v>
      </c>
      <c r="K704" s="28">
        <v>0.10932903008563702</v>
      </c>
      <c r="L704" s="28">
        <v>0</v>
      </c>
      <c r="M704" s="28">
        <v>0</v>
      </c>
      <c r="N704" s="28">
        <v>3.5135104285269843E-2</v>
      </c>
      <c r="O704" s="28">
        <v>5.7607302965188768E-2</v>
      </c>
      <c r="P704" s="28">
        <v>0</v>
      </c>
      <c r="Q704" s="28">
        <v>0</v>
      </c>
      <c r="R704" s="28">
        <v>1.0701046990439218E-3</v>
      </c>
      <c r="S704" s="93">
        <v>0</v>
      </c>
      <c r="T704" s="93">
        <f>_xlfn.XLOOKUP(B704,'[3]Nur des jours'!$B:$B,'[3]Nur des jours'!$U:$U,"")</f>
        <v>0</v>
      </c>
      <c r="U704" s="93">
        <v>0</v>
      </c>
      <c r="V704" s="93">
        <v>0</v>
      </c>
      <c r="W704" s="93">
        <v>0</v>
      </c>
      <c r="X704" s="93">
        <v>0</v>
      </c>
      <c r="Y704" s="93">
        <v>1.3554659521220896E-2</v>
      </c>
      <c r="Z704" s="93">
        <v>0</v>
      </c>
      <c r="AA704" s="93">
        <v>0</v>
      </c>
      <c r="AB704" s="93">
        <v>1.2484554822176806E-3</v>
      </c>
      <c r="AC704" s="93">
        <f>_xlfn.XLOOKUP(B704,'[3]Nur des jours'!$B:$B,'[3]Nur des jours'!$N:$N,"")</f>
        <v>0.17790490621602409</v>
      </c>
      <c r="AD704" s="93">
        <v>0.17790490621602409</v>
      </c>
      <c r="AE704" s="93">
        <v>0</v>
      </c>
      <c r="AF704" s="93">
        <v>0.32379584685232277</v>
      </c>
      <c r="AG704" s="93"/>
      <c r="AH704" s="93">
        <v>0</v>
      </c>
      <c r="AI704" s="93">
        <v>0</v>
      </c>
      <c r="AJ704" s="93">
        <v>0</v>
      </c>
      <c r="AK704" s="93">
        <v>0</v>
      </c>
      <c r="AL704" s="93">
        <v>0</v>
      </c>
      <c r="AM704" s="49" t="s">
        <v>5601</v>
      </c>
      <c r="AN704" s="49"/>
      <c r="AO704" s="48" t="str" cm="1">
        <f t="array" ref="AO704">IFERROR(_xlfn.IFS(
AQ704="MPR ISSUE","PDH",
AQ704="BSS Hardware Issue","BSS",
AQ704="Sites strategiques, MLL, Pylone, etc.","ENVTECH",
AQ704="AKTIVCO DEFAUT GE &amp; POWER Cabinet","AKTIVCO",
AQ704="AKTIVCO Coupure ENEO &amp; Baisse de tension","AKTIVCO GRID ONLY",
AQ704="Coupure ENEO &amp; Baisse de tension","IHS GRID ONLY",
AQ704="Defaut GE &amp; POWER Cabinet","IHS",
AQ704="Sharing","Partners",
AQ704="Sites strategiques &amp; DataCenter","SST &amp; DC",
AQ704="Exclu","Exclu",
AQ704="SAT","SAT",
AQ704="SPARE-ISSUE","SPARE-ISSUE",
AQ704="Fiber CAmtel","TRANS_FO_CAMTEL",
AQ704="Fiber AOF","Fiber AOF",
AQ704="Projet OCM (HUAWEI)","TRAVAUX-HUAWEI",
AQ704="Projet OCM (NOKIA)","TRAVAUX-NOKIA",
AQ704="ACCESS-ISSUE","ACCESS-ISSUE",
AQ704="Projet OCM (ZTE, NOKIA, autres projets)","TRAVAUX OCM",
AQ704="No root CAuse","No root cause",
AQ704="ODU HS","PDH",
AQ704="IP &amp; VLAN","PDH",
AQ704="Warehouse HUAWEI","SPARE-ISSUE",
AQ704="SPARE-HS","SPARE-ISSUE",
AQ704="Power Telco","BSS",AQ704="no impacts","no impacts"
),"")</f>
        <v>No root cause</v>
      </c>
      <c r="AP704" s="48" t="str" cm="1">
        <f t="array" ref="AP704">IFERROR(_xlfn.IFS(
AQ704="MPR ISSUE","TX ISSUE",
AQ704="BSS Hardware Issue","RAN ISSUE",
AQ704="Sites strategiques, MLL, Pylone, etc.","ENVTECH",
AQ704="AKTIVCO DEFAUT GE &amp; POWER Cabinet","POWER ISSUE",
AQ704="AKTIVCO Coupure ENEO &amp; Baisse de tension","POWER ISSUE",
AQ704="Coupure ENEO &amp; Baisse de tension","POWER ISSUE",
AQ704="Defaut GE &amp; POWER Cabinet","POWER ISSUE",
AQ704="Sharing","POWER ISSUE",
AQ704="Sites strategiques &amp; DataCenter","POWER ISSUE",
AQ704="Exclu","Exclu",
AQ704="SAT","TX ISSUE",
AQ704="SPARE-ISSUE","SPARE-ISSUE",
AQ704="Fiber CAmtel","TX ISSUE",
AQ704="Fiber AOF","TX ISSUE",
AQ704="Projet OCM (HUAWEI)","TRAVAUX-HUAWEI",
AQ704="Projet OCM (NOKIA)","TRAVAUX -NOKIA",
AQ704="ACCESS-ISSUE","ACCESS-ISSUE",
AQ704="Projet OCM (ZTE, NOKIA, autres projets)","TRAVAUX OCM",
AQ704="No root CAuse","No root cause",
AQ704="ODU HS","TX ISSUE",
AQ704="IP &amp; VLAN","TX ISSUE",
AQ704="Warehouse HUAWEI","SPARE-ISSUE",
AQ704="SPARE-HS","SPARE-ISSUE",
AQ704="Power Telco","RAN ISSUE",AQ704="no impacts","no impacts"
),"")</f>
        <v>No root cause</v>
      </c>
      <c r="AQ704" s="67" t="s">
        <v>5344</v>
      </c>
      <c r="AR704" s="48" t="str" cm="1">
        <f t="array" ref="AR704">IFERROR(_xlfn.IFS(
AQ704="MPR ISSUE","ACTIVE",
AQ704="BSS Hardware Issue","ACTIVE",
AQ704="Sites strategiques, MLL, Pylone, etc.","PASSIVE",
AQ704="AKTIVCO DEFAUT GE &amp; POWER Cabinet","PASSIVE",
AQ704="AKTIVCO Coupure ENEO &amp; Baisse de tension","PASSIVE",
AQ704="Coupure ENEO &amp; Baisse de tension","PASSIVE",
AQ704="Defaut GE &amp; POWER Cabinet","PASSIVE",
AQ704="Sharing","PASSIVE",
AQ704="Sites strategiques &amp; DataCenter","PASSIVE",
AQ704="Exclu","Exclu",
AQ704="SAT","ACTIVE",
AQ704="SPARE-ISSUE","SPARE-ISSUE",
AQ704="Fiber CAmtel","ACTIVE",
AQ704="Fiber AOF","ACTIVE",
AQ704="Projet OCM (HUAWEI)","PLANNED WORKS",
AQ704="Projet OCM (NOKIA)","PLANNED WORKS",
AQ704="ACCESS-ISSUE","ACCESS-ISSUE",
AQ704="Projet OCM (ZTE, NOKIA, autres projets)","PLANNED WORKS",
AQ704="No root CAuse","No root cause",
AQ704="ODU HS","ACTIVE",
AQ704="IP &amp; VLAN","ACTIVE",
AQ704="Warehouse HUAWEI","SPARE-ISSUE",
AQ704="SPARE-HS","SPARE-ISSUE",
AQ704="Power Telco","ACTIVE", AQ704="no impacts","no impacts"
),"")</f>
        <v>No root cause</v>
      </c>
      <c r="AS704" s="92" t="s">
        <v>5537</v>
      </c>
      <c r="AT704" s="98" t="s">
        <v>881</v>
      </c>
      <c r="AV704" s="17" t="s">
        <v>5537</v>
      </c>
      <c r="AW704" s="7" t="s">
        <v>5537</v>
      </c>
      <c r="AX704" s="6" t="s">
        <v>5537</v>
      </c>
      <c r="AY704" s="7"/>
      <c r="AZ704" s="3" t="s">
        <v>5537</v>
      </c>
      <c r="BA704" s="18" t="s">
        <v>5537</v>
      </c>
      <c r="BB704" s="18" t="s">
        <v>5537</v>
      </c>
      <c r="BC704" s="18" t="s">
        <v>5537</v>
      </c>
      <c r="BD704" s="18" t="s">
        <v>5537</v>
      </c>
      <c r="BE704" s="18" t="s">
        <v>5537</v>
      </c>
      <c r="BF704" s="18" t="s">
        <v>5537</v>
      </c>
      <c r="BG704" s="18" t="s">
        <v>5537</v>
      </c>
      <c r="BH704" s="18" t="s">
        <v>5537</v>
      </c>
      <c r="BI704" s="18" t="s">
        <v>5537</v>
      </c>
      <c r="BJ704" s="18" t="s">
        <v>5537</v>
      </c>
      <c r="BK704" s="18" t="s">
        <v>5537</v>
      </c>
      <c r="BL704" s="9" t="s">
        <v>5537</v>
      </c>
      <c r="BM704" s="14" t="s">
        <v>5537</v>
      </c>
      <c r="BN704" s="14" t="s">
        <v>5537</v>
      </c>
      <c r="BO704" s="14" t="str">
        <f>_xlfn.XLOOKUP(B704,'[4]cell downs 18042026 17h'!$B:$B,'[4]cell downs 18042026 17h'!$B:$B,"")</f>
        <v/>
      </c>
      <c r="BP704" s="14" t="str">
        <f>_xlfn.XLOOKUP(B704,'[5]Cells Huawei 19042026 15h'!$B:$B,'[5]Cells Huawei 19042026 15h'!$B:$B,"")</f>
        <v/>
      </c>
      <c r="BQ704" s="9" t="str">
        <f>_xlfn.XLOOKUP(B704,'[6]cells down 19042026 9H40'!$B:$B,'[6]cells down 19042026 9H40'!$B:$B,"")</f>
        <v/>
      </c>
      <c r="BR704" s="9" t="s">
        <v>881</v>
      </c>
      <c r="BS704" s="9" t="s">
        <v>5537</v>
      </c>
      <c r="BT704" s="108"/>
    </row>
    <row r="705" spans="1:72" s="9" customFormat="1" x14ac:dyDescent="0.35">
      <c r="A705" s="1" t="s">
        <v>3219</v>
      </c>
      <c r="B705" s="8" t="s">
        <v>3220</v>
      </c>
      <c r="C705" s="3" t="str">
        <f>_xlfn.XLOOKUP(B705,'[1]daily break down'!$D:$D,'[1]daily break down'!$E:$E,"")</f>
        <v>LITTORAL</v>
      </c>
      <c r="D705" s="1" t="s">
        <v>11</v>
      </c>
      <c r="E705" s="1" t="s">
        <v>12</v>
      </c>
      <c r="F705" s="3" t="s">
        <v>31</v>
      </c>
      <c r="G705" s="1" t="s">
        <v>354</v>
      </c>
      <c r="H705" s="34" t="str">
        <f>_xlfn.XLOOKUP(B705,[2]CALCULATION!$B:$B,[2]CALCULATION!$H:$H,"")</f>
        <v>ZTE</v>
      </c>
      <c r="I705" s="28">
        <v>0</v>
      </c>
      <c r="J705" s="28">
        <v>0</v>
      </c>
      <c r="K705" s="28">
        <v>0</v>
      </c>
      <c r="L705" s="28">
        <v>0</v>
      </c>
      <c r="M705" s="28">
        <v>0</v>
      </c>
      <c r="N705" s="28">
        <v>0</v>
      </c>
      <c r="O705" s="28">
        <v>0</v>
      </c>
      <c r="P705" s="28">
        <v>0</v>
      </c>
      <c r="Q705" s="28">
        <v>3.7453664466531404E-4</v>
      </c>
      <c r="R705" s="28">
        <v>0</v>
      </c>
      <c r="S705" s="93">
        <v>0</v>
      </c>
      <c r="T705" s="93">
        <f>_xlfn.XLOOKUP(B705,'[3]Nur des jours'!$B:$B,'[3]Nur des jours'!$U:$U,"")</f>
        <v>0</v>
      </c>
      <c r="U705" s="93">
        <v>0</v>
      </c>
      <c r="V705" s="93">
        <v>0</v>
      </c>
      <c r="W705" s="93">
        <v>0</v>
      </c>
      <c r="X705" s="93">
        <v>0</v>
      </c>
      <c r="Y705" s="93">
        <v>0</v>
      </c>
      <c r="Z705" s="93">
        <v>0</v>
      </c>
      <c r="AA705" s="93">
        <v>0</v>
      </c>
      <c r="AB705" s="93">
        <v>0</v>
      </c>
      <c r="AC705" s="93">
        <f>_xlfn.XLOOKUP(B705,'[3]Nur des jours'!$B:$B,'[3]Nur des jours'!$N:$N,"")</f>
        <v>0</v>
      </c>
      <c r="AD705" s="93">
        <v>0</v>
      </c>
      <c r="AE705" s="93">
        <v>0</v>
      </c>
      <c r="AF705" s="93">
        <v>0.31059788889744944</v>
      </c>
      <c r="AG705" s="93"/>
      <c r="AH705" s="93">
        <v>0</v>
      </c>
      <c r="AI705" s="93">
        <v>0</v>
      </c>
      <c r="AJ705" s="93">
        <v>0</v>
      </c>
      <c r="AK705" s="93">
        <v>0</v>
      </c>
      <c r="AL705" s="93">
        <v>0</v>
      </c>
      <c r="AM705" s="49" t="s">
        <v>5559</v>
      </c>
      <c r="AN705" s="49"/>
      <c r="AO705" s="48" t="str" cm="1">
        <f t="array" ref="AO705">IFERROR(_xlfn.IFS(
AQ705="MPR ISSUE","PDH",
AQ705="BSS Hardware Issue","BSS",
AQ705="Sites strategiques, MLL, Pylone, etc.","ENVTECH",
AQ705="AKTIVCO DEFAUT GE &amp; POWER Cabinet","AKTIVCO",
AQ705="AKTIVCO Coupure ENEO &amp; Baisse de tension","AKTIVCO GRID ONLY",
AQ705="Coupure ENEO &amp; Baisse de tension","IHS GRID ONLY",
AQ705="Defaut GE &amp; POWER Cabinet","IHS",
AQ705="Sharing","Partners",
AQ705="Sites strategiques &amp; DataCenter","SST &amp; DC",
AQ705="Exclu","Exclu",
AQ705="SAT","SAT",
AQ705="SPARE-ISSUE","SPARE-ISSUE",
AQ705="Fiber CAmtel","TRANS_FO_CAMTEL",
AQ705="Fiber AOF","Fiber AOF",
AQ705="Projet OCM (HUAWEI)","TRAVAUX-HUAWEI",
AQ705="Projet OCM (NOKIA)","TRAVAUX-NOKIA",
AQ705="ACCESS-ISSUE","ACCESS-ISSUE",
AQ705="Projet OCM (ZTE, NOKIA, autres projets)","TRAVAUX OCM",
AQ705="No root CAuse","No root cause",
AQ705="ODU HS","PDH",
AQ705="IP &amp; VLAN","PDH",
AQ705="Warehouse HUAWEI","SPARE-ISSUE",
AQ705="SPARE-HS","SPARE-ISSUE",
AQ705="Power Telco","BSS",AQ705="no impacts","no impacts"
),"")</f>
        <v>No root cause</v>
      </c>
      <c r="AP705" s="48" t="str" cm="1">
        <f t="array" ref="AP705">IFERROR(_xlfn.IFS(
AQ705="MPR ISSUE","TX ISSUE",
AQ705="BSS Hardware Issue","RAN ISSUE",
AQ705="Sites strategiques, MLL, Pylone, etc.","ENVTECH",
AQ705="AKTIVCO DEFAUT GE &amp; POWER Cabinet","POWER ISSUE",
AQ705="AKTIVCO Coupure ENEO &amp; Baisse de tension","POWER ISSUE",
AQ705="Coupure ENEO &amp; Baisse de tension","POWER ISSUE",
AQ705="Defaut GE &amp; POWER Cabinet","POWER ISSUE",
AQ705="Sharing","POWER ISSUE",
AQ705="Sites strategiques &amp; DataCenter","POWER ISSUE",
AQ705="Exclu","Exclu",
AQ705="SAT","TX ISSUE",
AQ705="SPARE-ISSUE","SPARE-ISSUE",
AQ705="Fiber CAmtel","TX ISSUE",
AQ705="Fiber AOF","TX ISSUE",
AQ705="Projet OCM (HUAWEI)","TRAVAUX-HUAWEI",
AQ705="Projet OCM (NOKIA)","TRAVAUX -NOKIA",
AQ705="ACCESS-ISSUE","ACCESS-ISSUE",
AQ705="Projet OCM (ZTE, NOKIA, autres projets)","TRAVAUX OCM",
AQ705="No root CAuse","No root cause",
AQ705="ODU HS","TX ISSUE",
AQ705="IP &amp; VLAN","TX ISSUE",
AQ705="Warehouse HUAWEI","SPARE-ISSUE",
AQ705="SPARE-HS","SPARE-ISSUE",
AQ705="Power Telco","RAN ISSUE",AQ705="no impacts","no impacts"
),"")</f>
        <v>No root cause</v>
      </c>
      <c r="AQ705" s="127" t="s">
        <v>5344</v>
      </c>
      <c r="AR705" s="48" t="str" cm="1">
        <f t="array" ref="AR705">IFERROR(_xlfn.IFS(
AQ705="MPR ISSUE","ACTIVE",
AQ705="BSS Hardware Issue","ACTIVE",
AQ705="Sites strategiques, MLL, Pylone, etc.","PASSIVE",
AQ705="AKTIVCO DEFAUT GE &amp; POWER Cabinet","PASSIVE",
AQ705="AKTIVCO Coupure ENEO &amp; Baisse de tension","PASSIVE",
AQ705="Coupure ENEO &amp; Baisse de tension","PASSIVE",
AQ705="Defaut GE &amp; POWER Cabinet","PASSIVE",
AQ705="Sharing","PASSIVE",
AQ705="Sites strategiques &amp; DataCenter","PASSIVE",
AQ705="Exclu","Exclu",
AQ705="SAT","ACTIVE",
AQ705="SPARE-ISSUE","SPARE-ISSUE",
AQ705="Fiber CAmtel","ACTIVE",
AQ705="Fiber AOF","ACTIVE",
AQ705="Projet OCM (HUAWEI)","PLANNED WORKS",
AQ705="Projet OCM (NOKIA)","PLANNED WORKS",
AQ705="ACCESS-ISSUE","ACCESS-ISSUE",
AQ705="Projet OCM (ZTE, NOKIA, autres projets)","PLANNED WORKS",
AQ705="No root CAuse","No root cause",
AQ705="ODU HS","ACTIVE",
AQ705="IP &amp; VLAN","ACTIVE",
AQ705="Warehouse HUAWEI","SPARE-ISSUE",
AQ705="SPARE-HS","SPARE-ISSUE",
AQ705="Power Telco","ACTIVE", AQ705="no impacts","no impacts"
),"")</f>
        <v>No root cause</v>
      </c>
      <c r="AS705" s="92" t="s">
        <v>5537</v>
      </c>
      <c r="AT705" s="98" t="s">
        <v>3220</v>
      </c>
      <c r="AV705" s="17" t="s">
        <v>5537</v>
      </c>
      <c r="AW705" s="7" t="s">
        <v>5537</v>
      </c>
      <c r="AX705" s="6" t="s">
        <v>5537</v>
      </c>
      <c r="AY705" s="7"/>
      <c r="AZ705" s="3" t="s">
        <v>5537</v>
      </c>
      <c r="BA705" s="18" t="s">
        <v>5537</v>
      </c>
      <c r="BB705" s="18" t="s">
        <v>5537</v>
      </c>
      <c r="BC705" s="18" t="s">
        <v>5537</v>
      </c>
      <c r="BD705" s="18" t="s">
        <v>5537</v>
      </c>
      <c r="BE705" s="18" t="s">
        <v>5537</v>
      </c>
      <c r="BF705" s="18" t="s">
        <v>5537</v>
      </c>
      <c r="BG705" s="18" t="s">
        <v>5537</v>
      </c>
      <c r="BH705" s="18" t="s">
        <v>5537</v>
      </c>
      <c r="BI705" s="18" t="s">
        <v>5537</v>
      </c>
      <c r="BJ705" s="18" t="s">
        <v>5537</v>
      </c>
      <c r="BK705" s="18" t="s">
        <v>5537</v>
      </c>
      <c r="BL705" s="9" t="s">
        <v>5537</v>
      </c>
      <c r="BM705" s="14" t="s">
        <v>5537</v>
      </c>
      <c r="BN705" s="14" t="s">
        <v>5537</v>
      </c>
      <c r="BO705" s="14" t="str">
        <f>_xlfn.XLOOKUP(B705,'[4]cell downs 18042026 17h'!$B:$B,'[4]cell downs 18042026 17h'!$B:$B,"")</f>
        <v/>
      </c>
      <c r="BP705" s="14" t="str">
        <f>_xlfn.XLOOKUP(B705,'[5]Cells Huawei 19042026 15h'!$B:$B,'[5]Cells Huawei 19042026 15h'!$B:$B,"")</f>
        <v/>
      </c>
      <c r="BQ705" s="9" t="str">
        <f>_xlfn.XLOOKUP(B705,'[6]cells down 19042026 9H40'!$B:$B,'[6]cells down 19042026 9H40'!$B:$B,"")</f>
        <v/>
      </c>
      <c r="BR705" s="9" t="s">
        <v>5537</v>
      </c>
      <c r="BS705" s="9" t="s">
        <v>12</v>
      </c>
      <c r="BT705" s="108"/>
    </row>
    <row r="706" spans="1:72" s="9" customFormat="1" x14ac:dyDescent="0.35">
      <c r="A706" s="1" t="s">
        <v>1990</v>
      </c>
      <c r="B706" s="8" t="s">
        <v>1991</v>
      </c>
      <c r="C706" s="3" t="str">
        <f>_xlfn.XLOOKUP(B706,'[1]daily break down'!$D:$D,'[1]daily break down'!$E:$E,"")</f>
        <v>Maroua</v>
      </c>
      <c r="D706" s="1" t="s">
        <v>11</v>
      </c>
      <c r="E706" s="1" t="s">
        <v>83</v>
      </c>
      <c r="F706" s="3" t="s">
        <v>55</v>
      </c>
      <c r="G706" s="1" t="s">
        <v>84</v>
      </c>
      <c r="H706" s="32" t="str">
        <f>_xlfn.XLOOKUP(B706,[2]CALCULATION!$B:$B,[2]CALCULATION!$H:$H,"")</f>
        <v>Huawei</v>
      </c>
      <c r="I706" s="28">
        <v>0</v>
      </c>
      <c r="J706" s="28">
        <v>0.57603735949525303</v>
      </c>
      <c r="K706" s="28">
        <v>0.54805412161525879</v>
      </c>
      <c r="L706" s="28">
        <v>0</v>
      </c>
      <c r="M706" s="28">
        <v>0</v>
      </c>
      <c r="N706" s="28">
        <v>0</v>
      </c>
      <c r="O706" s="28">
        <v>0</v>
      </c>
      <c r="P706" s="28">
        <v>0</v>
      </c>
      <c r="Q706" s="28">
        <v>0</v>
      </c>
      <c r="R706" s="28">
        <v>0</v>
      </c>
      <c r="S706" s="93">
        <v>0</v>
      </c>
      <c r="T706" s="93">
        <f>_xlfn.XLOOKUP(B706,'[3]Nur des jours'!$B:$B,'[3]Nur des jours'!$U:$U,"")</f>
        <v>0</v>
      </c>
      <c r="U706" s="93">
        <v>0</v>
      </c>
      <c r="V706" s="93">
        <v>0</v>
      </c>
      <c r="W706" s="93">
        <v>0</v>
      </c>
      <c r="X706" s="93">
        <v>0.35625568938998331</v>
      </c>
      <c r="Y706" s="93">
        <v>1.6092234464219981</v>
      </c>
      <c r="Z706" s="93">
        <v>0.41823258654293399</v>
      </c>
      <c r="AA706" s="93">
        <v>8.1267674562612537</v>
      </c>
      <c r="AB706" s="93">
        <v>8.5144663887248062E-2</v>
      </c>
      <c r="AC706" s="93">
        <f>_xlfn.XLOOKUP(B706,'[3]Nur des jours'!$B:$B,'[3]Nur des jours'!$N:$N,"")</f>
        <v>2.4625070983611703</v>
      </c>
      <c r="AD706" s="93">
        <v>2.4625070983611703</v>
      </c>
      <c r="AE706" s="93">
        <v>0</v>
      </c>
      <c r="AF706" s="93">
        <v>0.28589630542785638</v>
      </c>
      <c r="AG706" s="93"/>
      <c r="AH706" s="93">
        <v>0</v>
      </c>
      <c r="AI706" s="93">
        <v>0</v>
      </c>
      <c r="AJ706" s="93">
        <v>0</v>
      </c>
      <c r="AK706" s="93">
        <v>0</v>
      </c>
      <c r="AL706" s="93">
        <v>0</v>
      </c>
      <c r="AM706" s="49" t="s">
        <v>5559</v>
      </c>
      <c r="AN706" s="49"/>
      <c r="AO706" s="48" t="str" cm="1">
        <f t="array" ref="AO706">IFERROR(_xlfn.IFS(
AQ706="MPR ISSUE","PDH",
AQ706="BSS Hardware Issue","BSS",
AQ706="Sites strategiques, MLL, Pylone, etc.","ENVTECH",
AQ706="AKTIVCO DEFAUT GE &amp; POWER Cabinet","AKTIVCO",
AQ706="AKTIVCO Coupure ENEO &amp; Baisse de tension","AKTIVCO GRID ONLY",
AQ706="Coupure ENEO &amp; Baisse de tension","IHS GRID ONLY",
AQ706="Defaut GE &amp; POWER Cabinet","IHS",
AQ706="Sharing","Partners",
AQ706="Sites strategiques &amp; DataCenter","SST &amp; DC",
AQ706="Exclu","Exclu",
AQ706="SAT","SAT",
AQ706="SPARE-ISSUE","SPARE-ISSUE",
AQ706="Fiber CAmtel","TRANS_FO_CAMTEL",
AQ706="Fiber AOF","Fiber AOF",
AQ706="Projet OCM (HUAWEI)","TRAVAUX-HUAWEI",
AQ706="Projet OCM (NOKIA)","TRAVAUX-NOKIA",
AQ706="ACCESS-ISSUE","ACCESS-ISSUE",
AQ706="Projet OCM (ZTE, NOKIA, autres projets)","TRAVAUX OCM",
AQ706="No root CAuse","No root cause",
AQ706="ODU HS","PDH",
AQ706="IP &amp; VLAN","PDH",
AQ706="Warehouse HUAWEI","SPARE-ISSUE",
AQ706="SPARE-HS","SPARE-ISSUE",
AQ706="Power Telco","BSS",AQ706="no impacts","no impacts"
),"")</f>
        <v>No root cause</v>
      </c>
      <c r="AP706" s="48" t="str" cm="1">
        <f t="array" ref="AP706">IFERROR(_xlfn.IFS(
AQ706="MPR ISSUE","TX ISSUE",
AQ706="BSS Hardware Issue","RAN ISSUE",
AQ706="Sites strategiques, MLL, Pylone, etc.","ENVTECH",
AQ706="AKTIVCO DEFAUT GE &amp; POWER Cabinet","POWER ISSUE",
AQ706="AKTIVCO Coupure ENEO &amp; Baisse de tension","POWER ISSUE",
AQ706="Coupure ENEO &amp; Baisse de tension","POWER ISSUE",
AQ706="Defaut GE &amp; POWER Cabinet","POWER ISSUE",
AQ706="Sharing","POWER ISSUE",
AQ706="Sites strategiques &amp; DataCenter","POWER ISSUE",
AQ706="Exclu","Exclu",
AQ706="SAT","TX ISSUE",
AQ706="SPARE-ISSUE","SPARE-ISSUE",
AQ706="Fiber CAmtel","TX ISSUE",
AQ706="Fiber AOF","TX ISSUE",
AQ706="Projet OCM (HUAWEI)","TRAVAUX-HUAWEI",
AQ706="Projet OCM (NOKIA)","TRAVAUX -NOKIA",
AQ706="ACCESS-ISSUE","ACCESS-ISSUE",
AQ706="Projet OCM (ZTE, NOKIA, autres projets)","TRAVAUX OCM",
AQ706="No root CAuse","No root cause",
AQ706="ODU HS","TX ISSUE",
AQ706="IP &amp; VLAN","TX ISSUE",
AQ706="Warehouse HUAWEI","SPARE-ISSUE",
AQ706="SPARE-HS","SPARE-ISSUE",
AQ706="Power Telco","RAN ISSUE",AQ706="no impacts","no impacts"
),"")</f>
        <v>No root cause</v>
      </c>
      <c r="AQ706" s="127" t="s">
        <v>5344</v>
      </c>
      <c r="AR706" s="48" t="str" cm="1">
        <f t="array" ref="AR706">IFERROR(_xlfn.IFS(
AQ706="MPR ISSUE","ACTIVE",
AQ706="BSS Hardware Issue","ACTIVE",
AQ706="Sites strategiques, MLL, Pylone, etc.","PASSIVE",
AQ706="AKTIVCO DEFAUT GE &amp; POWER Cabinet","PASSIVE",
AQ706="AKTIVCO Coupure ENEO &amp; Baisse de tension","PASSIVE",
AQ706="Coupure ENEO &amp; Baisse de tension","PASSIVE",
AQ706="Defaut GE &amp; POWER Cabinet","PASSIVE",
AQ706="Sharing","PASSIVE",
AQ706="Sites strategiques &amp; DataCenter","PASSIVE",
AQ706="Exclu","Exclu",
AQ706="SAT","ACTIVE",
AQ706="SPARE-ISSUE","SPARE-ISSUE",
AQ706="Fiber CAmtel","ACTIVE",
AQ706="Fiber AOF","ACTIVE",
AQ706="Projet OCM (HUAWEI)","PLANNED WORKS",
AQ706="Projet OCM (NOKIA)","PLANNED WORKS",
AQ706="ACCESS-ISSUE","ACCESS-ISSUE",
AQ706="Projet OCM (ZTE, NOKIA, autres projets)","PLANNED WORKS",
AQ706="No root CAuse","No root cause",
AQ706="ODU HS","ACTIVE",
AQ706="IP &amp; VLAN","ACTIVE",
AQ706="Warehouse HUAWEI","SPARE-ISSUE",
AQ706="SPARE-HS","SPARE-ISSUE",
AQ706="Power Telco","ACTIVE", AQ706="no impacts","no impacts"
),"")</f>
        <v>No root cause</v>
      </c>
      <c r="AS706" s="92" t="s">
        <v>5537</v>
      </c>
      <c r="AT706" s="98" t="s">
        <v>1991</v>
      </c>
      <c r="AV706" s="17" t="s">
        <v>5537</v>
      </c>
      <c r="AW706" s="7" t="s">
        <v>5537</v>
      </c>
      <c r="AX706" s="6" t="s">
        <v>5537</v>
      </c>
      <c r="AY706" s="7"/>
      <c r="AZ706" s="3" t="s">
        <v>5537</v>
      </c>
      <c r="BA706" s="18" t="s">
        <v>5537</v>
      </c>
      <c r="BB706" s="18" t="s">
        <v>5537</v>
      </c>
      <c r="BC706" s="18" t="s">
        <v>5537</v>
      </c>
      <c r="BD706" s="18" t="s">
        <v>5537</v>
      </c>
      <c r="BE706" s="18" t="s">
        <v>5537</v>
      </c>
      <c r="BF706" s="18" t="s">
        <v>5537</v>
      </c>
      <c r="BG706" s="18" t="s">
        <v>5537</v>
      </c>
      <c r="BH706" s="18" t="s">
        <v>5537</v>
      </c>
      <c r="BI706" s="18" t="s">
        <v>5537</v>
      </c>
      <c r="BJ706" s="18" t="s">
        <v>5537</v>
      </c>
      <c r="BK706" s="18" t="s">
        <v>5537</v>
      </c>
      <c r="BL706" s="9" t="s">
        <v>5537</v>
      </c>
      <c r="BM706" s="14" t="s">
        <v>5537</v>
      </c>
      <c r="BN706" s="14" t="s">
        <v>5537</v>
      </c>
      <c r="BO706" s="14" t="str">
        <f>_xlfn.XLOOKUP(B706,'[4]cell downs 18042026 17h'!$B:$B,'[4]cell downs 18042026 17h'!$B:$B,"")</f>
        <v/>
      </c>
      <c r="BP706" s="14" t="str">
        <f>_xlfn.XLOOKUP(B706,'[5]Cells Huawei 19042026 15h'!$B:$B,'[5]Cells Huawei 19042026 15h'!$B:$B,"")</f>
        <v/>
      </c>
      <c r="BQ706" s="9" t="str">
        <f>_xlfn.XLOOKUP(B706,'[6]cells down 19042026 9H40'!$B:$B,'[6]cells down 19042026 9H40'!$B:$B,"")</f>
        <v/>
      </c>
      <c r="BR706" s="9" t="s">
        <v>1991</v>
      </c>
      <c r="BS706" s="9" t="s">
        <v>12</v>
      </c>
      <c r="BT706" s="108"/>
    </row>
    <row r="707" spans="1:72" s="9" customFormat="1" x14ac:dyDescent="0.35">
      <c r="A707" s="1" t="s">
        <v>1371</v>
      </c>
      <c r="B707" s="8" t="s">
        <v>1372</v>
      </c>
      <c r="C707" s="3" t="str">
        <f>_xlfn.XLOOKUP(B707,'[1]daily break down'!$D:$D,'[1]daily break down'!$E:$E,"")</f>
        <v>Douala</v>
      </c>
      <c r="D707" s="1"/>
      <c r="E707" s="1"/>
      <c r="F707" s="3" t="s">
        <v>31</v>
      </c>
      <c r="G707" s="1" t="s">
        <v>32</v>
      </c>
      <c r="H707" s="34" t="str">
        <f>_xlfn.XLOOKUP(B707,[2]CALCULATION!$B:$B,[2]CALCULATION!$H:$H,"")</f>
        <v>ZTE</v>
      </c>
      <c r="I707" s="28">
        <v>0.36485219713896794</v>
      </c>
      <c r="J707" s="28">
        <v>0</v>
      </c>
      <c r="K707" s="28">
        <v>4.9599352800677725E-2</v>
      </c>
      <c r="L707" s="28">
        <v>0.30517602508896147</v>
      </c>
      <c r="M707" s="28">
        <v>0.31038386795764072</v>
      </c>
      <c r="N707" s="28">
        <v>2.8179423741485372E-3</v>
      </c>
      <c r="O707" s="28">
        <v>0</v>
      </c>
      <c r="P707" s="28">
        <v>0</v>
      </c>
      <c r="Q707" s="28">
        <v>0</v>
      </c>
      <c r="R707" s="28">
        <v>7.2624438908435979E-2</v>
      </c>
      <c r="S707" s="93">
        <v>0</v>
      </c>
      <c r="T707" s="93">
        <f>_xlfn.XLOOKUP(B707,'[3]Nur des jours'!$B:$B,'[3]Nur des jours'!$U:$U,"")</f>
        <v>0</v>
      </c>
      <c r="U707" s="93">
        <v>0</v>
      </c>
      <c r="V707" s="93">
        <v>0</v>
      </c>
      <c r="W707" s="93">
        <v>0</v>
      </c>
      <c r="X707" s="93">
        <v>0</v>
      </c>
      <c r="Y707" s="93">
        <v>0</v>
      </c>
      <c r="Z707" s="93">
        <v>0</v>
      </c>
      <c r="AA707" s="93">
        <v>0</v>
      </c>
      <c r="AB707" s="93">
        <v>0</v>
      </c>
      <c r="AC707" s="93">
        <f>_xlfn.XLOOKUP(B707,'[3]Nur des jours'!$B:$B,'[3]Nur des jours'!$N:$N,"")</f>
        <v>0</v>
      </c>
      <c r="AD707" s="93">
        <v>0</v>
      </c>
      <c r="AE707" s="93">
        <v>0</v>
      </c>
      <c r="AF707" s="93">
        <v>0.28297135258380346</v>
      </c>
      <c r="AG707" s="93"/>
      <c r="AH707" s="93">
        <v>0</v>
      </c>
      <c r="AI707" s="93">
        <v>0</v>
      </c>
      <c r="AJ707" s="93">
        <v>0</v>
      </c>
      <c r="AK707" s="93">
        <v>0</v>
      </c>
      <c r="AL707" s="93">
        <v>0</v>
      </c>
      <c r="AM707" s="49" t="s">
        <v>5559</v>
      </c>
      <c r="AN707" s="49"/>
      <c r="AO707" s="48" t="str" cm="1">
        <f t="array" ref="AO707">IFERROR(_xlfn.IFS(
AQ707="MPR ISSUE","PDH",
AQ707="BSS Hardware Issue","BSS",
AQ707="Sites strategiques, MLL, Pylone, etc.","ENVTECH",
AQ707="AKTIVCO DEFAUT GE &amp; POWER Cabinet","AKTIVCO",
AQ707="AKTIVCO Coupure ENEO &amp; Baisse de tension","AKTIVCO GRID ONLY",
AQ707="Coupure ENEO &amp; Baisse de tension","IHS GRID ONLY",
AQ707="Defaut GE &amp; POWER Cabinet","IHS",
AQ707="Sharing","Partners",
AQ707="Sites strategiques &amp; DataCenter","SST &amp; DC",
AQ707="Exclu","Exclu",
AQ707="SAT","SAT",
AQ707="SPARE-ISSUE","SPARE-ISSUE",
AQ707="Fiber CAmtel","TRANS_FO_CAMTEL",
AQ707="Fiber AOF","Fiber AOF",
AQ707="Projet OCM (HUAWEI)","TRAVAUX-HUAWEI",
AQ707="Projet OCM (NOKIA)","TRAVAUX-NOKIA",
AQ707="ACCESS-ISSUE","ACCESS-ISSUE",
AQ707="Projet OCM (ZTE, NOKIA, autres projets)","TRAVAUX OCM",
AQ707="No root CAuse","No root cause",
AQ707="ODU HS","PDH",
AQ707="IP &amp; VLAN","PDH",
AQ707="Warehouse HUAWEI","SPARE-ISSUE",
AQ707="SPARE-HS","SPARE-ISSUE",
AQ707="Power Telco","BSS",AQ707="no impacts","no impacts"
),"")</f>
        <v>No root cause</v>
      </c>
      <c r="AP707" s="48" t="str" cm="1">
        <f t="array" ref="AP707">IFERROR(_xlfn.IFS(
AQ707="MPR ISSUE","TX ISSUE",
AQ707="BSS Hardware Issue","RAN ISSUE",
AQ707="Sites strategiques, MLL, Pylone, etc.","ENVTECH",
AQ707="AKTIVCO DEFAUT GE &amp; POWER Cabinet","POWER ISSUE",
AQ707="AKTIVCO Coupure ENEO &amp; Baisse de tension","POWER ISSUE",
AQ707="Coupure ENEO &amp; Baisse de tension","POWER ISSUE",
AQ707="Defaut GE &amp; POWER Cabinet","POWER ISSUE",
AQ707="Sharing","POWER ISSUE",
AQ707="Sites strategiques &amp; DataCenter","POWER ISSUE",
AQ707="Exclu","Exclu",
AQ707="SAT","TX ISSUE",
AQ707="SPARE-ISSUE","SPARE-ISSUE",
AQ707="Fiber CAmtel","TX ISSUE",
AQ707="Fiber AOF","TX ISSUE",
AQ707="Projet OCM (HUAWEI)","TRAVAUX-HUAWEI",
AQ707="Projet OCM (NOKIA)","TRAVAUX -NOKIA",
AQ707="ACCESS-ISSUE","ACCESS-ISSUE",
AQ707="Projet OCM (ZTE, NOKIA, autres projets)","TRAVAUX OCM",
AQ707="No root CAuse","No root cause",
AQ707="ODU HS","TX ISSUE",
AQ707="IP &amp; VLAN","TX ISSUE",
AQ707="Warehouse HUAWEI","SPARE-ISSUE",
AQ707="SPARE-HS","SPARE-ISSUE",
AQ707="Power Telco","RAN ISSUE",AQ707="no impacts","no impacts"
),"")</f>
        <v>No root cause</v>
      </c>
      <c r="AQ707" s="67" t="s">
        <v>5344</v>
      </c>
      <c r="AR707" s="48" t="str" cm="1">
        <f t="array" ref="AR707">IFERROR(_xlfn.IFS(
AQ707="MPR ISSUE","ACTIVE",
AQ707="BSS Hardware Issue","ACTIVE",
AQ707="Sites strategiques, MLL, Pylone, etc.","PASSIVE",
AQ707="AKTIVCO DEFAUT GE &amp; POWER Cabinet","PASSIVE",
AQ707="AKTIVCO Coupure ENEO &amp; Baisse de tension","PASSIVE",
AQ707="Coupure ENEO &amp; Baisse de tension","PASSIVE",
AQ707="Defaut GE &amp; POWER Cabinet","PASSIVE",
AQ707="Sharing","PASSIVE",
AQ707="Sites strategiques &amp; DataCenter","PASSIVE",
AQ707="Exclu","Exclu",
AQ707="SAT","ACTIVE",
AQ707="SPARE-ISSUE","SPARE-ISSUE",
AQ707="Fiber CAmtel","ACTIVE",
AQ707="Fiber AOF","ACTIVE",
AQ707="Projet OCM (HUAWEI)","PLANNED WORKS",
AQ707="Projet OCM (NOKIA)","PLANNED WORKS",
AQ707="ACCESS-ISSUE","ACCESS-ISSUE",
AQ707="Projet OCM (ZTE, NOKIA, autres projets)","PLANNED WORKS",
AQ707="No root CAuse","No root cause",
AQ707="ODU HS","ACTIVE",
AQ707="IP &amp; VLAN","ACTIVE",
AQ707="Warehouse HUAWEI","SPARE-ISSUE",
AQ707="SPARE-HS","SPARE-ISSUE",
AQ707="Power Telco","ACTIVE", AQ707="no impacts","no impacts"
),"")</f>
        <v>No root cause</v>
      </c>
      <c r="AS707" s="92" t="s">
        <v>5537</v>
      </c>
      <c r="AT707" s="98" t="s">
        <v>1372</v>
      </c>
      <c r="AV707" s="17" t="s">
        <v>5537</v>
      </c>
      <c r="AW707" s="7" t="s">
        <v>5537</v>
      </c>
      <c r="AX707" s="6" t="s">
        <v>5537</v>
      </c>
      <c r="AY707" s="7"/>
      <c r="AZ707" s="3" t="s">
        <v>5537</v>
      </c>
      <c r="BA707" s="18" t="s">
        <v>5537</v>
      </c>
      <c r="BB707" s="18" t="s">
        <v>5537</v>
      </c>
      <c r="BC707" s="18" t="s">
        <v>5537</v>
      </c>
      <c r="BD707" s="18" t="s">
        <v>5537</v>
      </c>
      <c r="BE707" s="18" t="s">
        <v>5537</v>
      </c>
      <c r="BF707" s="18" t="s">
        <v>5537</v>
      </c>
      <c r="BG707" s="18" t="s">
        <v>5537</v>
      </c>
      <c r="BH707" s="18" t="s">
        <v>5537</v>
      </c>
      <c r="BI707" s="18" t="s">
        <v>5537</v>
      </c>
      <c r="BJ707" s="18" t="s">
        <v>5537</v>
      </c>
      <c r="BK707" s="18" t="s">
        <v>5537</v>
      </c>
      <c r="BL707" s="9" t="s">
        <v>5537</v>
      </c>
      <c r="BM707" s="14" t="s">
        <v>5537</v>
      </c>
      <c r="BN707" s="14" t="s">
        <v>5537</v>
      </c>
      <c r="BO707" s="14" t="str">
        <f>_xlfn.XLOOKUP(B707,'[4]cell downs 18042026 17h'!$B:$B,'[4]cell downs 18042026 17h'!$B:$B,"")</f>
        <v/>
      </c>
      <c r="BP707" s="14" t="str">
        <f>_xlfn.XLOOKUP(B707,'[5]Cells Huawei 19042026 15h'!$B:$B,'[5]Cells Huawei 19042026 15h'!$B:$B,"")</f>
        <v/>
      </c>
      <c r="BQ707" s="9" t="str">
        <f>_xlfn.XLOOKUP(B707,'[6]cells down 19042026 9H40'!$B:$B,'[6]cells down 19042026 9H40'!$B:$B,"")</f>
        <v/>
      </c>
      <c r="BR707" s="9" t="s">
        <v>5537</v>
      </c>
      <c r="BS707" s="9" t="s">
        <v>12</v>
      </c>
      <c r="BT707" s="108"/>
    </row>
    <row r="708" spans="1:72" s="9" customFormat="1" x14ac:dyDescent="0.35">
      <c r="A708" s="1" t="s">
        <v>492</v>
      </c>
      <c r="B708" s="8" t="s">
        <v>493</v>
      </c>
      <c r="C708" s="3" t="str">
        <f>_xlfn.XLOOKUP(B708,'[1]daily break down'!$D:$D,'[1]daily break down'!$E:$E,"")</f>
        <v>Douala</v>
      </c>
      <c r="D708" s="1" t="s">
        <v>11</v>
      </c>
      <c r="E708" s="1" t="s">
        <v>145</v>
      </c>
      <c r="F708" s="3" t="s">
        <v>31</v>
      </c>
      <c r="G708" s="1" t="s">
        <v>32</v>
      </c>
      <c r="H708" s="34" t="str">
        <f>_xlfn.XLOOKUP(B708,[2]CALCULATION!$B:$B,[2]CALCULATION!$H:$H,"")</f>
        <v>ZTE</v>
      </c>
      <c r="I708" s="28">
        <v>0</v>
      </c>
      <c r="J708" s="28">
        <v>0</v>
      </c>
      <c r="K708" s="28">
        <v>6.9777782058196589</v>
      </c>
      <c r="L708" s="28">
        <v>0</v>
      </c>
      <c r="M708" s="28">
        <v>0</v>
      </c>
      <c r="N708" s="28">
        <v>0</v>
      </c>
      <c r="O708" s="28">
        <v>0</v>
      </c>
      <c r="P708" s="28">
        <v>0</v>
      </c>
      <c r="Q708" s="28">
        <v>1.3523091432599115</v>
      </c>
      <c r="R708" s="28">
        <v>0</v>
      </c>
      <c r="S708" s="93">
        <v>0</v>
      </c>
      <c r="T708" s="93">
        <f>_xlfn.XLOOKUP(B708,'[3]Nur des jours'!$B:$B,'[3]Nur des jours'!$U:$U,"")</f>
        <v>2.8254331070418557</v>
      </c>
      <c r="U708" s="93">
        <v>0</v>
      </c>
      <c r="V708" s="93">
        <v>0</v>
      </c>
      <c r="W708" s="93">
        <v>2.8254331070418557</v>
      </c>
      <c r="X708" s="93">
        <v>6.4220371654496002</v>
      </c>
      <c r="Y708" s="93">
        <v>0</v>
      </c>
      <c r="Z708" s="93">
        <v>0</v>
      </c>
      <c r="AA708" s="93">
        <v>0</v>
      </c>
      <c r="AB708" s="93">
        <v>11.389802044898735</v>
      </c>
      <c r="AC708" s="93">
        <f>_xlfn.XLOOKUP(B708,'[3]Nur des jours'!$B:$B,'[3]Nur des jours'!$N:$N,"")</f>
        <v>7.8362161953925602</v>
      </c>
      <c r="AD708" s="93">
        <v>7.8362161953925602</v>
      </c>
      <c r="AE708" s="93">
        <v>0</v>
      </c>
      <c r="AF708" s="93">
        <v>0.27947567723359418</v>
      </c>
      <c r="AG708" s="93"/>
      <c r="AH708" s="93">
        <v>0</v>
      </c>
      <c r="AI708" s="93">
        <v>0</v>
      </c>
      <c r="AJ708" s="93">
        <v>0</v>
      </c>
      <c r="AK708" s="93">
        <v>0</v>
      </c>
      <c r="AL708" s="93">
        <v>0</v>
      </c>
      <c r="AM708" s="49" t="s">
        <v>5559</v>
      </c>
      <c r="AN708" s="49"/>
      <c r="AO708" s="48" t="str" cm="1">
        <f t="array" ref="AO708">IFERROR(_xlfn.IFS(
AQ708="MPR ISSUE","PDH",
AQ708="BSS Hardware Issue","BSS",
AQ708="Sites strategiques, MLL, Pylone, etc.","ENVTECH",
AQ708="AKTIVCO DEFAUT GE &amp; POWER Cabinet","AKTIVCO",
AQ708="AKTIVCO Coupure ENEO &amp; Baisse de tension","AKTIVCO GRID ONLY",
AQ708="Coupure ENEO &amp; Baisse de tension","IHS GRID ONLY",
AQ708="Defaut GE &amp; POWER Cabinet","IHS",
AQ708="Sharing","Partners",
AQ708="Sites strategiques &amp; DataCenter","SST &amp; DC",
AQ708="Exclu","Exclu",
AQ708="SAT","SAT",
AQ708="SPARE-ISSUE","SPARE-ISSUE",
AQ708="Fiber CAmtel","TRANS_FO_CAMTEL",
AQ708="Fiber AOF","Fiber AOF",
AQ708="Projet OCM (HUAWEI)","TRAVAUX-HUAWEI",
AQ708="Projet OCM (NOKIA)","TRAVAUX-NOKIA",
AQ708="ACCESS-ISSUE","ACCESS-ISSUE",
AQ708="Projet OCM (ZTE, NOKIA, autres projets)","TRAVAUX OCM",
AQ708="No root CAuse","No root cause",
AQ708="ODU HS","PDH",
AQ708="IP &amp; VLAN","PDH",
AQ708="Warehouse HUAWEI","SPARE-ISSUE",
AQ708="SPARE-HS","SPARE-ISSUE",
AQ708="Power Telco","BSS",AQ708="no impacts","no impacts"
),"")</f>
        <v>No root cause</v>
      </c>
      <c r="AP708" s="48" t="str" cm="1">
        <f t="array" ref="AP708">IFERROR(_xlfn.IFS(
AQ708="MPR ISSUE","TX ISSUE",
AQ708="BSS Hardware Issue","RAN ISSUE",
AQ708="Sites strategiques, MLL, Pylone, etc.","ENVTECH",
AQ708="AKTIVCO DEFAUT GE &amp; POWER Cabinet","POWER ISSUE",
AQ708="AKTIVCO Coupure ENEO &amp; Baisse de tension","POWER ISSUE",
AQ708="Coupure ENEO &amp; Baisse de tension","POWER ISSUE",
AQ708="Defaut GE &amp; POWER Cabinet","POWER ISSUE",
AQ708="Sharing","POWER ISSUE",
AQ708="Sites strategiques &amp; DataCenter","POWER ISSUE",
AQ708="Exclu","Exclu",
AQ708="SAT","TX ISSUE",
AQ708="SPARE-ISSUE","SPARE-ISSUE",
AQ708="Fiber CAmtel","TX ISSUE",
AQ708="Fiber AOF","TX ISSUE",
AQ708="Projet OCM (HUAWEI)","TRAVAUX-HUAWEI",
AQ708="Projet OCM (NOKIA)","TRAVAUX -NOKIA",
AQ708="ACCESS-ISSUE","ACCESS-ISSUE",
AQ708="Projet OCM (ZTE, NOKIA, autres projets)","TRAVAUX OCM",
AQ708="No root CAuse","No root cause",
AQ708="ODU HS","TX ISSUE",
AQ708="IP &amp; VLAN","TX ISSUE",
AQ708="Warehouse HUAWEI","SPARE-ISSUE",
AQ708="SPARE-HS","SPARE-ISSUE",
AQ708="Power Telco","RAN ISSUE",AQ708="no impacts","no impacts"
),"")</f>
        <v>No root cause</v>
      </c>
      <c r="AQ708" s="127" t="s">
        <v>5344</v>
      </c>
      <c r="AR708" s="48" t="str" cm="1">
        <f t="array" ref="AR708">IFERROR(_xlfn.IFS(
AQ708="MPR ISSUE","ACTIVE",
AQ708="BSS Hardware Issue","ACTIVE",
AQ708="Sites strategiques, MLL, Pylone, etc.","PASSIVE",
AQ708="AKTIVCO DEFAUT GE &amp; POWER Cabinet","PASSIVE",
AQ708="AKTIVCO Coupure ENEO &amp; Baisse de tension","PASSIVE",
AQ708="Coupure ENEO &amp; Baisse de tension","PASSIVE",
AQ708="Defaut GE &amp; POWER Cabinet","PASSIVE",
AQ708="Sharing","PASSIVE",
AQ708="Sites strategiques &amp; DataCenter","PASSIVE",
AQ708="Exclu","Exclu",
AQ708="SAT","ACTIVE",
AQ708="SPARE-ISSUE","SPARE-ISSUE",
AQ708="Fiber CAmtel","ACTIVE",
AQ708="Fiber AOF","ACTIVE",
AQ708="Projet OCM (HUAWEI)","PLANNED WORKS",
AQ708="Projet OCM (NOKIA)","PLANNED WORKS",
AQ708="ACCESS-ISSUE","ACCESS-ISSUE",
AQ708="Projet OCM (ZTE, NOKIA, autres projets)","PLANNED WORKS",
AQ708="No root CAuse","No root cause",
AQ708="ODU HS","ACTIVE",
AQ708="IP &amp; VLAN","ACTIVE",
AQ708="Warehouse HUAWEI","SPARE-ISSUE",
AQ708="SPARE-HS","SPARE-ISSUE",
AQ708="Power Telco","ACTIVE", AQ708="no impacts","no impacts"
),"")</f>
        <v>No root cause</v>
      </c>
      <c r="AS708" s="92" t="s">
        <v>5537</v>
      </c>
      <c r="AT708" s="98" t="s">
        <v>493</v>
      </c>
      <c r="AV708" s="17" t="s">
        <v>5537</v>
      </c>
      <c r="AW708" s="7" t="s">
        <v>5537</v>
      </c>
      <c r="AX708" s="6" t="s">
        <v>5537</v>
      </c>
      <c r="AY708" s="7"/>
      <c r="AZ708" s="3" t="s">
        <v>5537</v>
      </c>
      <c r="BA708" s="18" t="s">
        <v>5537</v>
      </c>
      <c r="BB708" s="18" t="s">
        <v>5537</v>
      </c>
      <c r="BC708" s="18" t="s">
        <v>5537</v>
      </c>
      <c r="BD708" s="18" t="s">
        <v>5537</v>
      </c>
      <c r="BE708" s="18" t="s">
        <v>5537</v>
      </c>
      <c r="BF708" s="18" t="s">
        <v>5537</v>
      </c>
      <c r="BG708" s="18" t="s">
        <v>5537</v>
      </c>
      <c r="BH708" s="18" t="s">
        <v>5537</v>
      </c>
      <c r="BI708" s="18" t="s">
        <v>5537</v>
      </c>
      <c r="BJ708" s="18" t="s">
        <v>5537</v>
      </c>
      <c r="BK708" s="18" t="s">
        <v>5537</v>
      </c>
      <c r="BL708" s="9" t="s">
        <v>5537</v>
      </c>
      <c r="BM708" s="14" t="s">
        <v>5537</v>
      </c>
      <c r="BN708" s="14" t="s">
        <v>5537</v>
      </c>
      <c r="BO708" s="14" t="str">
        <f>_xlfn.XLOOKUP(B708,'[4]cell downs 18042026 17h'!$B:$B,'[4]cell downs 18042026 17h'!$B:$B,"")</f>
        <v/>
      </c>
      <c r="BP708" s="14" t="str">
        <f>_xlfn.XLOOKUP(B708,'[5]Cells Huawei 19042026 15h'!$B:$B,'[5]Cells Huawei 19042026 15h'!$B:$B,"")</f>
        <v/>
      </c>
      <c r="BQ708" s="9" t="str">
        <f>_xlfn.XLOOKUP(B708,'[6]cells down 19042026 9H40'!$B:$B,'[6]cells down 19042026 9H40'!$B:$B,"")</f>
        <v/>
      </c>
      <c r="BR708" s="9" t="s">
        <v>493</v>
      </c>
      <c r="BS708" s="9" t="s">
        <v>5537</v>
      </c>
      <c r="BT708" s="108"/>
    </row>
    <row r="709" spans="1:72" s="9" customFormat="1" x14ac:dyDescent="0.35">
      <c r="A709" s="3" t="s">
        <v>2205</v>
      </c>
      <c r="B709" s="25" t="s">
        <v>2206</v>
      </c>
      <c r="C709" s="3" t="str">
        <f>_xlfn.XLOOKUP(B709,'[1]daily break down'!$D:$D,'[1]daily break down'!$E:$E,"")</f>
        <v>CENTRE</v>
      </c>
      <c r="D709" s="3" t="s">
        <v>11</v>
      </c>
      <c r="E709" s="3" t="s">
        <v>12</v>
      </c>
      <c r="F709" s="3" t="s">
        <v>226</v>
      </c>
      <c r="G709" s="3" t="s">
        <v>2207</v>
      </c>
      <c r="H709" s="33" t="str">
        <f>_xlfn.XLOOKUP(B709,[2]CALCULATION!$B:$B,[2]CALCULATION!$H:$H,"")</f>
        <v>NOKIA</v>
      </c>
      <c r="I709" s="28">
        <v>0</v>
      </c>
      <c r="J709" s="28">
        <v>0</v>
      </c>
      <c r="K709" s="28">
        <v>0</v>
      </c>
      <c r="L709" s="28">
        <v>0.48190381613603728</v>
      </c>
      <c r="M709" s="28">
        <v>0</v>
      </c>
      <c r="N709" s="28">
        <v>0</v>
      </c>
      <c r="O709" s="28">
        <v>0</v>
      </c>
      <c r="P709" s="28">
        <v>0</v>
      </c>
      <c r="Q709" s="28">
        <v>0</v>
      </c>
      <c r="R709" s="28">
        <v>9.9876438577416946E-3</v>
      </c>
      <c r="S709" s="93">
        <v>9.4543750160515888E-2</v>
      </c>
      <c r="T709" s="93">
        <f>_xlfn.XLOOKUP(B709,'[3]Nur des jours'!$B:$B,'[3]Nur des jours'!$U:$U,"")</f>
        <v>0</v>
      </c>
      <c r="U709" s="93">
        <v>0.2692918475143608</v>
      </c>
      <c r="V709" s="93">
        <v>0.52661635747774893</v>
      </c>
      <c r="W709" s="93">
        <v>0</v>
      </c>
      <c r="X709" s="93">
        <v>0.43544343711922107</v>
      </c>
      <c r="Y709" s="93">
        <v>5.5930805603354034E-2</v>
      </c>
      <c r="Z709" s="93">
        <v>0</v>
      </c>
      <c r="AA709" s="93">
        <v>0.12083265560035722</v>
      </c>
      <c r="AB709" s="93">
        <v>0.20276700539047379</v>
      </c>
      <c r="AC709" s="93">
        <f>_xlfn.XLOOKUP(B709,'[3]Nur des jours'!$B:$B,'[3]Nur des jours'!$N:$N,"")</f>
        <v>0.17605005807101501</v>
      </c>
      <c r="AD709" s="93">
        <v>0.17605005807101501</v>
      </c>
      <c r="AE709" s="93">
        <v>2.1758795547221848E-3</v>
      </c>
      <c r="AF709" s="93">
        <v>0.26861411453829981</v>
      </c>
      <c r="AG709" s="93"/>
      <c r="AH709" s="93">
        <v>0</v>
      </c>
      <c r="AI709" s="93">
        <v>0</v>
      </c>
      <c r="AJ709" s="93">
        <v>0</v>
      </c>
      <c r="AK709" s="93">
        <v>0</v>
      </c>
      <c r="AL709" s="93">
        <v>0</v>
      </c>
      <c r="AM709" s="49" t="s">
        <v>5559</v>
      </c>
      <c r="AN709" s="49"/>
      <c r="AO709" s="48" t="str" cm="1">
        <f t="array" ref="AO709">IFERROR(_xlfn.IFS(
AQ709="MPR ISSUE","PDH",
AQ709="BSS Hardware Issue","BSS",
AQ709="Sites strategiques, MLL, Pylone, etc.","ENVTECH",
AQ709="AKTIVCO DEFAUT GE &amp; POWER Cabinet","AKTIVCO",
AQ709="AKTIVCO Coupure ENEO &amp; Baisse de tension","AKTIVCO GRID ONLY",
AQ709="Coupure ENEO &amp; Baisse de tension","IHS GRID ONLY",
AQ709="Defaut GE &amp; POWER Cabinet","IHS",
AQ709="Sharing","Partners",
AQ709="Sites strategiques &amp; DataCenter","SST &amp; DC",
AQ709="Exclu","Exclu",
AQ709="SAT","SAT",
AQ709="SPARE-ISSUE","SPARE-ISSUE",
AQ709="Fiber CAmtel","TRANS_FO_CAMTEL",
AQ709="Fiber AOF","Fiber AOF",
AQ709="Projet OCM (HUAWEI)","TRAVAUX-HUAWEI",
AQ709="Projet OCM (NOKIA)","TRAVAUX-NOKIA",
AQ709="ACCESS-ISSUE","ACCESS-ISSUE",
AQ709="Projet OCM (ZTE, NOKIA, autres projets)","TRAVAUX OCM",
AQ709="No root CAuse","No root cause",
AQ709="ODU HS","PDH",
AQ709="IP &amp; VLAN","PDH",
AQ709="Warehouse HUAWEI","SPARE-ISSUE",
AQ709="SPARE-HS","SPARE-ISSUE",
AQ709="Power Telco","BSS",AQ709="no impacts","no impacts"
),"")</f>
        <v>No root cause</v>
      </c>
      <c r="AP709" s="48" t="str" cm="1">
        <f t="array" ref="AP709">IFERROR(_xlfn.IFS(
AQ709="MPR ISSUE","TX ISSUE",
AQ709="BSS Hardware Issue","RAN ISSUE",
AQ709="Sites strategiques, MLL, Pylone, etc.","ENVTECH",
AQ709="AKTIVCO DEFAUT GE &amp; POWER Cabinet","POWER ISSUE",
AQ709="AKTIVCO Coupure ENEO &amp; Baisse de tension","POWER ISSUE",
AQ709="Coupure ENEO &amp; Baisse de tension","POWER ISSUE",
AQ709="Defaut GE &amp; POWER Cabinet","POWER ISSUE",
AQ709="Sharing","POWER ISSUE",
AQ709="Sites strategiques &amp; DataCenter","POWER ISSUE",
AQ709="Exclu","Exclu",
AQ709="SAT","TX ISSUE",
AQ709="SPARE-ISSUE","SPARE-ISSUE",
AQ709="Fiber CAmtel","TX ISSUE",
AQ709="Fiber AOF","TX ISSUE",
AQ709="Projet OCM (HUAWEI)","TRAVAUX-HUAWEI",
AQ709="Projet OCM (NOKIA)","TRAVAUX -NOKIA",
AQ709="ACCESS-ISSUE","ACCESS-ISSUE",
AQ709="Projet OCM (ZTE, NOKIA, autres projets)","TRAVAUX OCM",
AQ709="No root CAuse","No root cause",
AQ709="ODU HS","TX ISSUE",
AQ709="IP &amp; VLAN","TX ISSUE",
AQ709="Warehouse HUAWEI","SPARE-ISSUE",
AQ709="SPARE-HS","SPARE-ISSUE",
AQ709="Power Telco","RAN ISSUE",AQ709="no impacts","no impacts"
),"")</f>
        <v>No root cause</v>
      </c>
      <c r="AQ709" s="67" t="s">
        <v>5344</v>
      </c>
      <c r="AR709" s="48" t="str" cm="1">
        <f t="array" ref="AR709">IFERROR(_xlfn.IFS(
AQ709="MPR ISSUE","ACTIVE",
AQ709="BSS Hardware Issue","ACTIVE",
AQ709="Sites strategiques, MLL, Pylone, etc.","PASSIVE",
AQ709="AKTIVCO DEFAUT GE &amp; POWER Cabinet","PASSIVE",
AQ709="AKTIVCO Coupure ENEO &amp; Baisse de tension","PASSIVE",
AQ709="Coupure ENEO &amp; Baisse de tension","PASSIVE",
AQ709="Defaut GE &amp; POWER Cabinet","PASSIVE",
AQ709="Sharing","PASSIVE",
AQ709="Sites strategiques &amp; DataCenter","PASSIVE",
AQ709="Exclu","Exclu",
AQ709="SAT","ACTIVE",
AQ709="SPARE-ISSUE","SPARE-ISSUE",
AQ709="Fiber CAmtel","ACTIVE",
AQ709="Fiber AOF","ACTIVE",
AQ709="Projet OCM (HUAWEI)","PLANNED WORKS",
AQ709="Projet OCM (NOKIA)","PLANNED WORKS",
AQ709="ACCESS-ISSUE","ACCESS-ISSUE",
AQ709="Projet OCM (ZTE, NOKIA, autres projets)","PLANNED WORKS",
AQ709="No root CAuse","No root cause",
AQ709="ODU HS","ACTIVE",
AQ709="IP &amp; VLAN","ACTIVE",
AQ709="Warehouse HUAWEI","SPARE-ISSUE",
AQ709="SPARE-HS","SPARE-ISSUE",
AQ709="Power Telco","ACTIVE", AQ709="no impacts","no impacts"
),"")</f>
        <v>No root cause</v>
      </c>
      <c r="AS709" s="92" t="s">
        <v>5772</v>
      </c>
      <c r="AT709" s="98" t="s">
        <v>2206</v>
      </c>
      <c r="AV709" s="17" t="s">
        <v>5537</v>
      </c>
      <c r="AW709" s="7" t="s">
        <v>5537</v>
      </c>
      <c r="AX709" s="6" t="s">
        <v>5537</v>
      </c>
      <c r="AY709" s="7"/>
      <c r="AZ709" s="3" t="s">
        <v>5537</v>
      </c>
      <c r="BA709" s="18" t="s">
        <v>5537</v>
      </c>
      <c r="BB709" s="18" t="s">
        <v>5537</v>
      </c>
      <c r="BC709" s="18" t="s">
        <v>5537</v>
      </c>
      <c r="BD709" s="18" t="s">
        <v>5537</v>
      </c>
      <c r="BE709" s="18" t="s">
        <v>5537</v>
      </c>
      <c r="BF709" s="18" t="s">
        <v>5537</v>
      </c>
      <c r="BG709" s="18" t="s">
        <v>5537</v>
      </c>
      <c r="BH709" s="18" t="s">
        <v>5537</v>
      </c>
      <c r="BI709" s="18" t="s">
        <v>5537</v>
      </c>
      <c r="BJ709" s="18" t="s">
        <v>5537</v>
      </c>
      <c r="BK709" s="18" t="s">
        <v>5537</v>
      </c>
      <c r="BL709" s="9" t="s">
        <v>5772</v>
      </c>
      <c r="BM709" s="14" t="s">
        <v>5537</v>
      </c>
      <c r="BN709" s="14" t="s">
        <v>5537</v>
      </c>
      <c r="BO709" s="14" t="str">
        <f>_xlfn.XLOOKUP(B709,'[4]cell downs 18042026 17h'!$B:$B,'[4]cell downs 18042026 17h'!$B:$B,"")</f>
        <v/>
      </c>
      <c r="BP709" s="14" t="str">
        <f>_xlfn.XLOOKUP(B709,'[5]Cells Huawei 19042026 15h'!$B:$B,'[5]Cells Huawei 19042026 15h'!$B:$B,"")</f>
        <v/>
      </c>
      <c r="BQ709" s="9" t="str">
        <f>_xlfn.XLOOKUP(B709,'[6]cells down 19042026 9H40'!$B:$B,'[6]cells down 19042026 9H40'!$B:$B,"")</f>
        <v/>
      </c>
      <c r="BR709" s="9" t="s">
        <v>2206</v>
      </c>
      <c r="BS709" s="9" t="s">
        <v>12</v>
      </c>
      <c r="BT709" s="108"/>
    </row>
    <row r="710" spans="1:72" s="9" customFormat="1" ht="18.5" customHeight="1" x14ac:dyDescent="0.35">
      <c r="A710" s="1" t="s">
        <v>4982</v>
      </c>
      <c r="B710" s="8" t="s">
        <v>4983</v>
      </c>
      <c r="C710" s="3" t="str">
        <f>_xlfn.XLOOKUP(B710,'[1]daily break down'!$D:$D,'[1]daily break down'!$E:$E,"")</f>
        <v>Yaounde</v>
      </c>
      <c r="D710" s="1" t="s">
        <v>11</v>
      </c>
      <c r="E710" s="1" t="s">
        <v>12</v>
      </c>
      <c r="F710" s="3" t="s">
        <v>37</v>
      </c>
      <c r="G710" s="1" t="s">
        <v>38</v>
      </c>
      <c r="H710" s="34" t="str">
        <f>_xlfn.XLOOKUP(B710,[2]CALCULATION!$B:$B,[2]CALCULATION!$H:$H,"")</f>
        <v>ZTE</v>
      </c>
      <c r="I710" s="28">
        <v>0</v>
      </c>
      <c r="J710" s="28">
        <v>0</v>
      </c>
      <c r="K710" s="28">
        <v>0</v>
      </c>
      <c r="L710" s="28">
        <v>0</v>
      </c>
      <c r="M710" s="28">
        <v>0</v>
      </c>
      <c r="N710" s="28">
        <v>0</v>
      </c>
      <c r="O710" s="28">
        <v>0</v>
      </c>
      <c r="P710" s="28">
        <v>0</v>
      </c>
      <c r="Q710" s="28">
        <v>0</v>
      </c>
      <c r="R710" s="28">
        <v>0</v>
      </c>
      <c r="S710" s="93">
        <v>0</v>
      </c>
      <c r="T710" s="93">
        <f>_xlfn.XLOOKUP(B710,'[3]Nur des jours'!$B:$B,'[3]Nur des jours'!$U:$U,"")</f>
        <v>2.4255706511662188E-3</v>
      </c>
      <c r="U710" s="93">
        <v>0</v>
      </c>
      <c r="V710" s="93">
        <v>0</v>
      </c>
      <c r="W710" s="93">
        <v>0.1308202994580995</v>
      </c>
      <c r="X710" s="93">
        <v>0.26007111202426669</v>
      </c>
      <c r="Y710" s="93">
        <v>0.21744527484569121</v>
      </c>
      <c r="Z710" s="93">
        <v>0</v>
      </c>
      <c r="AA710" s="93">
        <v>0</v>
      </c>
      <c r="AB710" s="93">
        <v>0</v>
      </c>
      <c r="AC710" s="93">
        <f>_xlfn.XLOOKUP(B710,'[3]Nur des jours'!$B:$B,'[3]Nur des jours'!$N:$N,"")</f>
        <v>0</v>
      </c>
      <c r="AD710" s="93">
        <v>0</v>
      </c>
      <c r="AE710" s="93">
        <v>0</v>
      </c>
      <c r="AF710" s="93">
        <v>0.26247884759711543</v>
      </c>
      <c r="AG710" s="93"/>
      <c r="AH710" s="93">
        <v>0</v>
      </c>
      <c r="AI710" s="93">
        <v>0</v>
      </c>
      <c r="AJ710" s="93">
        <v>0</v>
      </c>
      <c r="AK710" s="93">
        <v>0</v>
      </c>
      <c r="AL710" s="93">
        <v>0</v>
      </c>
      <c r="AM710" s="49" t="s">
        <v>5559</v>
      </c>
      <c r="AN710" s="49"/>
      <c r="AO710" s="48" t="str" cm="1">
        <f t="array" ref="AO710">IFERROR(_xlfn.IFS(
AQ710="MPR ISSUE","PDH",
AQ710="BSS Hardware Issue","BSS",
AQ710="Sites strategiques, MLL, Pylone, etc.","ENVTECH",
AQ710="AKTIVCO DEFAUT GE &amp; POWER Cabinet","AKTIVCO",
AQ710="AKTIVCO Coupure ENEO &amp; Baisse de tension","AKTIVCO GRID ONLY",
AQ710="Coupure ENEO &amp; Baisse de tension","IHS GRID ONLY",
AQ710="Defaut GE &amp; POWER Cabinet","IHS",
AQ710="Sharing","Partners",
AQ710="Sites strategiques &amp; DataCenter","SST &amp; DC",
AQ710="Exclu","Exclu",
AQ710="SAT","SAT",
AQ710="SPARE-ISSUE","SPARE-ISSUE",
AQ710="Fiber CAmtel","TRANS_FO_CAMTEL",
AQ710="Fiber AOF","Fiber AOF",
AQ710="Projet OCM (HUAWEI)","TRAVAUX-HUAWEI",
AQ710="Projet OCM (NOKIA)","TRAVAUX-NOKIA",
AQ710="ACCESS-ISSUE","ACCESS-ISSUE",
AQ710="Projet OCM (ZTE, NOKIA, autres projets)","TRAVAUX OCM",
AQ710="No root CAuse","No root cause",
AQ710="ODU HS","PDH",
AQ710="IP &amp; VLAN","PDH",
AQ710="Warehouse HUAWEI","SPARE-ISSUE",
AQ710="SPARE-HS","SPARE-ISSUE",
AQ710="Power Telco","BSS",AQ710="no impacts","no impacts"
),"")</f>
        <v>No root cause</v>
      </c>
      <c r="AP710" s="48" t="str" cm="1">
        <f t="array" ref="AP710">IFERROR(_xlfn.IFS(
AQ710="MPR ISSUE","TX ISSUE",
AQ710="BSS Hardware Issue","RAN ISSUE",
AQ710="Sites strategiques, MLL, Pylone, etc.","ENVTECH",
AQ710="AKTIVCO DEFAUT GE &amp; POWER Cabinet","POWER ISSUE",
AQ710="AKTIVCO Coupure ENEO &amp; Baisse de tension","POWER ISSUE",
AQ710="Coupure ENEO &amp; Baisse de tension","POWER ISSUE",
AQ710="Defaut GE &amp; POWER Cabinet","POWER ISSUE",
AQ710="Sharing","POWER ISSUE",
AQ710="Sites strategiques &amp; DataCenter","POWER ISSUE",
AQ710="Exclu","Exclu",
AQ710="SAT","TX ISSUE",
AQ710="SPARE-ISSUE","SPARE-ISSUE",
AQ710="Fiber CAmtel","TX ISSUE",
AQ710="Fiber AOF","TX ISSUE",
AQ710="Projet OCM (HUAWEI)","TRAVAUX-HUAWEI",
AQ710="Projet OCM (NOKIA)","TRAVAUX -NOKIA",
AQ710="ACCESS-ISSUE","ACCESS-ISSUE",
AQ710="Projet OCM (ZTE, NOKIA, autres projets)","TRAVAUX OCM",
AQ710="No root CAuse","No root cause",
AQ710="ODU HS","TX ISSUE",
AQ710="IP &amp; VLAN","TX ISSUE",
AQ710="Warehouse HUAWEI","SPARE-ISSUE",
AQ710="SPARE-HS","SPARE-ISSUE",
AQ710="Power Telco","RAN ISSUE",AQ710="no impacts","no impacts"
),"")</f>
        <v>No root cause</v>
      </c>
      <c r="AQ710" s="127" t="s">
        <v>5344</v>
      </c>
      <c r="AR710" s="48" t="str" cm="1">
        <f t="array" ref="AR710">IFERROR(_xlfn.IFS(
AQ710="MPR ISSUE","ACTIVE",
AQ710="BSS Hardware Issue","ACTIVE",
AQ710="Sites strategiques, MLL, Pylone, etc.","PASSIVE",
AQ710="AKTIVCO DEFAUT GE &amp; POWER Cabinet","PASSIVE",
AQ710="AKTIVCO Coupure ENEO &amp; Baisse de tension","PASSIVE",
AQ710="Coupure ENEO &amp; Baisse de tension","PASSIVE",
AQ710="Defaut GE &amp; POWER Cabinet","PASSIVE",
AQ710="Sharing","PASSIVE",
AQ710="Sites strategiques &amp; DataCenter","PASSIVE",
AQ710="Exclu","Exclu",
AQ710="SAT","ACTIVE",
AQ710="SPARE-ISSUE","SPARE-ISSUE",
AQ710="Fiber CAmtel","ACTIVE",
AQ710="Fiber AOF","ACTIVE",
AQ710="Projet OCM (HUAWEI)","PLANNED WORKS",
AQ710="Projet OCM (NOKIA)","PLANNED WORKS",
AQ710="ACCESS-ISSUE","ACCESS-ISSUE",
AQ710="Projet OCM (ZTE, NOKIA, autres projets)","PLANNED WORKS",
AQ710="No root CAuse","No root cause",
AQ710="ODU HS","ACTIVE",
AQ710="IP &amp; VLAN","ACTIVE",
AQ710="Warehouse HUAWEI","SPARE-ISSUE",
AQ710="SPARE-HS","SPARE-ISSUE",
AQ710="Power Telco","ACTIVE", AQ710="no impacts","no impacts"
),"")</f>
        <v>No root cause</v>
      </c>
      <c r="AS710" s="92" t="s">
        <v>5537</v>
      </c>
      <c r="AT710" s="98" t="s">
        <v>4983</v>
      </c>
      <c r="AV710" s="17" t="s">
        <v>5537</v>
      </c>
      <c r="AW710" s="7" t="s">
        <v>5537</v>
      </c>
      <c r="AX710" s="6" t="s">
        <v>5537</v>
      </c>
      <c r="AY710" s="7"/>
      <c r="AZ710" s="3" t="s">
        <v>5537</v>
      </c>
      <c r="BA710" s="18" t="s">
        <v>5537</v>
      </c>
      <c r="BB710" s="18" t="s">
        <v>5537</v>
      </c>
      <c r="BC710" s="18" t="s">
        <v>5537</v>
      </c>
      <c r="BD710" s="18" t="s">
        <v>5537</v>
      </c>
      <c r="BE710" s="18" t="s">
        <v>5537</v>
      </c>
      <c r="BF710" s="18" t="s">
        <v>5537</v>
      </c>
      <c r="BG710" s="18" t="s">
        <v>5537</v>
      </c>
      <c r="BH710" s="18" t="s">
        <v>5537</v>
      </c>
      <c r="BI710" s="18" t="s">
        <v>5537</v>
      </c>
      <c r="BJ710" s="18" t="s">
        <v>5537</v>
      </c>
      <c r="BK710" s="18" t="s">
        <v>5537</v>
      </c>
      <c r="BL710" s="9" t="s">
        <v>5537</v>
      </c>
      <c r="BM710" s="14" t="s">
        <v>5537</v>
      </c>
      <c r="BN710" s="14" t="s">
        <v>5537</v>
      </c>
      <c r="BO710" s="14" t="str">
        <f>_xlfn.XLOOKUP(B710,'[4]cell downs 18042026 17h'!$B:$B,'[4]cell downs 18042026 17h'!$B:$B,"")</f>
        <v/>
      </c>
      <c r="BP710" s="14" t="str">
        <f>_xlfn.XLOOKUP(B710,'[5]Cells Huawei 19042026 15h'!$B:$B,'[5]Cells Huawei 19042026 15h'!$B:$B,"")</f>
        <v/>
      </c>
      <c r="BQ710" s="9" t="str">
        <f>_xlfn.XLOOKUP(B710,'[6]cells down 19042026 9H40'!$B:$B,'[6]cells down 19042026 9H40'!$B:$B,"")</f>
        <v/>
      </c>
      <c r="BR710" s="9" t="s">
        <v>4983</v>
      </c>
      <c r="BS710" s="9" t="s">
        <v>5578</v>
      </c>
      <c r="BT710" s="108"/>
    </row>
    <row r="711" spans="1:72" s="9" customFormat="1" x14ac:dyDescent="0.35">
      <c r="A711" s="1" t="s">
        <v>2809</v>
      </c>
      <c r="B711" s="8" t="s">
        <v>2810</v>
      </c>
      <c r="C711" s="3" t="str">
        <f>_xlfn.XLOOKUP(B711,'[1]daily break down'!$D:$D,'[1]daily break down'!$E:$E,"")</f>
        <v>NORD</v>
      </c>
      <c r="D711" s="1" t="s">
        <v>11</v>
      </c>
      <c r="E711" s="1" t="s">
        <v>66</v>
      </c>
      <c r="F711" s="3" t="s">
        <v>23</v>
      </c>
      <c r="G711" s="1" t="s">
        <v>2811</v>
      </c>
      <c r="H711" s="33" t="str">
        <f>_xlfn.XLOOKUP(B711,[2]CALCULATION!$B:$B,[2]CALCULATION!$H:$H,"")</f>
        <v>NOKIA</v>
      </c>
      <c r="I711" s="28">
        <v>0</v>
      </c>
      <c r="J711" s="28">
        <v>0</v>
      </c>
      <c r="K711" s="28">
        <v>0</v>
      </c>
      <c r="L711" s="28">
        <v>0</v>
      </c>
      <c r="M711" s="28">
        <v>0</v>
      </c>
      <c r="N711" s="28">
        <v>0</v>
      </c>
      <c r="O711" s="28">
        <v>0</v>
      </c>
      <c r="P711" s="28">
        <v>0</v>
      </c>
      <c r="Q711" s="28">
        <v>2.2293847896745519E-3</v>
      </c>
      <c r="R711" s="28">
        <v>0</v>
      </c>
      <c r="S711" s="93">
        <v>0</v>
      </c>
      <c r="T711" s="93">
        <f>_xlfn.XLOOKUP(B711,'[3]Nur des jours'!$B:$B,'[3]Nur des jours'!$U:$U,"")</f>
        <v>0</v>
      </c>
      <c r="U711" s="93">
        <v>0</v>
      </c>
      <c r="V711" s="93">
        <v>6.5479167879821514</v>
      </c>
      <c r="W711" s="93">
        <v>0</v>
      </c>
      <c r="X711" s="93">
        <v>0</v>
      </c>
      <c r="Y711" s="93">
        <v>5.3114530203652817E-2</v>
      </c>
      <c r="Z711" s="93">
        <v>0</v>
      </c>
      <c r="AA711" s="93">
        <v>0.10574770424646508</v>
      </c>
      <c r="AB711" s="93">
        <v>0.18914673416786293</v>
      </c>
      <c r="AC711" s="93">
        <f>_xlfn.XLOOKUP(B711,'[3]Nur des jours'!$B:$B,'[3]Nur des jours'!$N:$N,"")</f>
        <v>0</v>
      </c>
      <c r="AD711" s="93">
        <v>0</v>
      </c>
      <c r="AE711" s="93">
        <v>0</v>
      </c>
      <c r="AF711" s="93">
        <v>0.25695473374358557</v>
      </c>
      <c r="AG711" s="93"/>
      <c r="AH711" s="93">
        <v>0</v>
      </c>
      <c r="AI711" s="93">
        <v>0</v>
      </c>
      <c r="AJ711" s="93">
        <v>0</v>
      </c>
      <c r="AK711" s="93">
        <v>0</v>
      </c>
      <c r="AL711" s="93">
        <v>0</v>
      </c>
      <c r="AM711" s="49" t="s">
        <v>5559</v>
      </c>
      <c r="AN711" s="49"/>
      <c r="AO711" s="48" t="str" cm="1">
        <f t="array" ref="AO711">IFERROR(_xlfn.IFS(
AQ711="MPR ISSUE","PDH",
AQ711="BSS Hardware Issue","BSS",
AQ711="Sites strategiques, MLL, Pylone, etc.","ENVTECH",
AQ711="AKTIVCO DEFAUT GE &amp; POWER Cabinet","AKTIVCO",
AQ711="AKTIVCO Coupure ENEO &amp; Baisse de tension","AKTIVCO GRID ONLY",
AQ711="Coupure ENEO &amp; Baisse de tension","IHS GRID ONLY",
AQ711="Defaut GE &amp; POWER Cabinet","IHS",
AQ711="Sharing","Partners",
AQ711="Sites strategiques &amp; DataCenter","SST &amp; DC",
AQ711="Exclu","Exclu",
AQ711="SAT","SAT",
AQ711="SPARE-ISSUE","SPARE-ISSUE",
AQ711="Fiber CAmtel","TRANS_FO_CAMTEL",
AQ711="Fiber AOF","Fiber AOF",
AQ711="Projet OCM (HUAWEI)","TRAVAUX-HUAWEI",
AQ711="Projet OCM (NOKIA)","TRAVAUX-NOKIA",
AQ711="ACCESS-ISSUE","ACCESS-ISSUE",
AQ711="Projet OCM (ZTE, NOKIA, autres projets)","TRAVAUX OCM",
AQ711="No root CAuse","No root cause",
AQ711="ODU HS","PDH",
AQ711="IP &amp; VLAN","PDH",
AQ711="Warehouse HUAWEI","SPARE-ISSUE",
AQ711="SPARE-HS","SPARE-ISSUE",
AQ711="Power Telco","BSS",AQ711="no impacts","no impacts"
),"")</f>
        <v>No root cause</v>
      </c>
      <c r="AP711" s="48" t="str" cm="1">
        <f t="array" ref="AP711">IFERROR(_xlfn.IFS(
AQ711="MPR ISSUE","TX ISSUE",
AQ711="BSS Hardware Issue","RAN ISSUE",
AQ711="Sites strategiques, MLL, Pylone, etc.","ENVTECH",
AQ711="AKTIVCO DEFAUT GE &amp; POWER Cabinet","POWER ISSUE",
AQ711="AKTIVCO Coupure ENEO &amp; Baisse de tension","POWER ISSUE",
AQ711="Coupure ENEO &amp; Baisse de tension","POWER ISSUE",
AQ711="Defaut GE &amp; POWER Cabinet","POWER ISSUE",
AQ711="Sharing","POWER ISSUE",
AQ711="Sites strategiques &amp; DataCenter","POWER ISSUE",
AQ711="Exclu","Exclu",
AQ711="SAT","TX ISSUE",
AQ711="SPARE-ISSUE","SPARE-ISSUE",
AQ711="Fiber CAmtel","TX ISSUE",
AQ711="Fiber AOF","TX ISSUE",
AQ711="Projet OCM (HUAWEI)","TRAVAUX-HUAWEI",
AQ711="Projet OCM (NOKIA)","TRAVAUX -NOKIA",
AQ711="ACCESS-ISSUE","ACCESS-ISSUE",
AQ711="Projet OCM (ZTE, NOKIA, autres projets)","TRAVAUX OCM",
AQ711="No root CAuse","No root cause",
AQ711="ODU HS","TX ISSUE",
AQ711="IP &amp; VLAN","TX ISSUE",
AQ711="Warehouse HUAWEI","SPARE-ISSUE",
AQ711="SPARE-HS","SPARE-ISSUE",
AQ711="Power Telco","RAN ISSUE",AQ711="no impacts","no impacts"
),"")</f>
        <v>No root cause</v>
      </c>
      <c r="AQ711" s="67" t="s">
        <v>5344</v>
      </c>
      <c r="AR711" s="48" t="str" cm="1">
        <f t="array" ref="AR711">IFERROR(_xlfn.IFS(
AQ711="MPR ISSUE","ACTIVE",
AQ711="BSS Hardware Issue","ACTIVE",
AQ711="Sites strategiques, MLL, Pylone, etc.","PASSIVE",
AQ711="AKTIVCO DEFAUT GE &amp; POWER Cabinet","PASSIVE",
AQ711="AKTIVCO Coupure ENEO &amp; Baisse de tension","PASSIVE",
AQ711="Coupure ENEO &amp; Baisse de tension","PASSIVE",
AQ711="Defaut GE &amp; POWER Cabinet","PASSIVE",
AQ711="Sharing","PASSIVE",
AQ711="Sites strategiques &amp; DataCenter","PASSIVE",
AQ711="Exclu","Exclu",
AQ711="SAT","ACTIVE",
AQ711="SPARE-ISSUE","SPARE-ISSUE",
AQ711="Fiber CAmtel","ACTIVE",
AQ711="Fiber AOF","ACTIVE",
AQ711="Projet OCM (HUAWEI)","PLANNED WORKS",
AQ711="Projet OCM (NOKIA)","PLANNED WORKS",
AQ711="ACCESS-ISSUE","ACCESS-ISSUE",
AQ711="Projet OCM (ZTE, NOKIA, autres projets)","PLANNED WORKS",
AQ711="No root CAuse","No root cause",
AQ711="ODU HS","ACTIVE",
AQ711="IP &amp; VLAN","ACTIVE",
AQ711="Warehouse HUAWEI","SPARE-ISSUE",
AQ711="SPARE-HS","SPARE-ISSUE",
AQ711="Power Telco","ACTIVE", AQ711="no impacts","no impacts"
),"")</f>
        <v>No root cause</v>
      </c>
      <c r="AS711" s="92" t="s">
        <v>5774</v>
      </c>
      <c r="AT711" s="98" t="s">
        <v>2810</v>
      </c>
      <c r="AV711" s="17" t="s">
        <v>5537</v>
      </c>
      <c r="AW711" s="7" t="s">
        <v>5537</v>
      </c>
      <c r="AX711" s="6" t="s">
        <v>5537</v>
      </c>
      <c r="AY711" s="7"/>
      <c r="AZ711" s="3" t="s">
        <v>5537</v>
      </c>
      <c r="BA711" s="18" t="s">
        <v>5537</v>
      </c>
      <c r="BB711" s="18" t="s">
        <v>5537</v>
      </c>
      <c r="BC711" s="18" t="s">
        <v>5537</v>
      </c>
      <c r="BD711" s="18" t="s">
        <v>5537</v>
      </c>
      <c r="BE711" s="18" t="s">
        <v>5537</v>
      </c>
      <c r="BF711" s="18" t="s">
        <v>5537</v>
      </c>
      <c r="BG711" s="18" t="s">
        <v>5537</v>
      </c>
      <c r="BH711" s="18" t="s">
        <v>5537</v>
      </c>
      <c r="BI711" s="18" t="s">
        <v>5537</v>
      </c>
      <c r="BJ711" s="18" t="s">
        <v>5537</v>
      </c>
      <c r="BK711" s="18" t="s">
        <v>5537</v>
      </c>
      <c r="BL711" s="9" t="s">
        <v>5774</v>
      </c>
      <c r="BM711" s="14" t="s">
        <v>5537</v>
      </c>
      <c r="BN711" s="14" t="s">
        <v>5537</v>
      </c>
      <c r="BO711" s="14" t="str">
        <f>_xlfn.XLOOKUP(B711,'[4]cell downs 18042026 17h'!$B:$B,'[4]cell downs 18042026 17h'!$B:$B,"")</f>
        <v/>
      </c>
      <c r="BP711" s="14" t="str">
        <f>_xlfn.XLOOKUP(B711,'[5]Cells Huawei 19042026 15h'!$B:$B,'[5]Cells Huawei 19042026 15h'!$B:$B,"")</f>
        <v/>
      </c>
      <c r="BQ711" s="9" t="str">
        <f>_xlfn.XLOOKUP(B711,'[6]cells down 19042026 9H40'!$B:$B,'[6]cells down 19042026 9H40'!$B:$B,"")</f>
        <v/>
      </c>
      <c r="BR711" s="9" t="s">
        <v>2810</v>
      </c>
      <c r="BS711" s="9" t="s">
        <v>12</v>
      </c>
      <c r="BT711" s="108"/>
    </row>
    <row r="712" spans="1:72" s="9" customFormat="1" x14ac:dyDescent="0.35">
      <c r="A712" s="1" t="s">
        <v>2677</v>
      </c>
      <c r="B712" s="8" t="s">
        <v>2678</v>
      </c>
      <c r="C712" s="3" t="str">
        <f>_xlfn.XLOOKUP(B712,'[1]daily break down'!$D:$D,'[1]daily break down'!$E:$E,"")</f>
        <v>NORD-OUEST</v>
      </c>
      <c r="D712" s="1" t="s">
        <v>11</v>
      </c>
      <c r="E712" s="1" t="s">
        <v>12</v>
      </c>
      <c r="F712" s="3" t="s">
        <v>51</v>
      </c>
      <c r="G712" s="1" t="s">
        <v>52</v>
      </c>
      <c r="H712" s="32" t="str">
        <f>_xlfn.XLOOKUP(B712,[2]CALCULATION!$B:$B,[2]CALCULATION!$H:$H,"")</f>
        <v>Huawei</v>
      </c>
      <c r="I712" s="28">
        <v>0</v>
      </c>
      <c r="J712" s="28">
        <v>0</v>
      </c>
      <c r="K712" s="28">
        <v>0</v>
      </c>
      <c r="L712" s="28">
        <v>0</v>
      </c>
      <c r="M712" s="28">
        <v>0</v>
      </c>
      <c r="N712" s="28">
        <v>0</v>
      </c>
      <c r="O712" s="28">
        <v>0</v>
      </c>
      <c r="P712" s="28">
        <v>0</v>
      </c>
      <c r="Q712" s="28">
        <v>0</v>
      </c>
      <c r="R712" s="28">
        <v>0</v>
      </c>
      <c r="S712" s="93">
        <v>6.8665051521974241E-3</v>
      </c>
      <c r="T712" s="93">
        <f>_xlfn.XLOOKUP(B712,'[3]Nur des jours'!$B:$B,'[3]Nur des jours'!$U:$U,"")</f>
        <v>0</v>
      </c>
      <c r="U712" s="93">
        <v>0</v>
      </c>
      <c r="V712" s="93">
        <v>0</v>
      </c>
      <c r="W712" s="93">
        <v>0</v>
      </c>
      <c r="X712" s="93">
        <v>0</v>
      </c>
      <c r="Y712" s="93">
        <v>0</v>
      </c>
      <c r="Z712" s="93">
        <v>0.23791994475406145</v>
      </c>
      <c r="AA712" s="93">
        <v>0</v>
      </c>
      <c r="AB712" s="93">
        <v>0</v>
      </c>
      <c r="AC712" s="93">
        <f>_xlfn.XLOOKUP(B712,'[3]Nur des jours'!$B:$B,'[3]Nur des jours'!$N:$N,"")</f>
        <v>2.3027761369505724</v>
      </c>
      <c r="AD712" s="93">
        <v>2.3027761369505724</v>
      </c>
      <c r="AE712" s="93">
        <v>10.128309120431011</v>
      </c>
      <c r="AF712" s="93">
        <v>0.2436271698156281</v>
      </c>
      <c r="AG712" s="93"/>
      <c r="AH712" s="93">
        <v>0</v>
      </c>
      <c r="AI712" s="93">
        <v>0</v>
      </c>
      <c r="AJ712" s="93">
        <v>0</v>
      </c>
      <c r="AK712" s="93">
        <v>0</v>
      </c>
      <c r="AL712" s="93">
        <v>0</v>
      </c>
      <c r="AM712" s="49" t="s">
        <v>5559</v>
      </c>
      <c r="AN712" s="49"/>
      <c r="AO712" s="48" t="str" cm="1">
        <f t="array" ref="AO712">IFERROR(_xlfn.IFS(
AQ712="MPR ISSUE","PDH",
AQ712="BSS Hardware Issue","BSS",
AQ712="Sites strategiques, MLL, Pylone, etc.","ENVTECH",
AQ712="AKTIVCO DEFAUT GE &amp; POWER Cabinet","AKTIVCO",
AQ712="AKTIVCO Coupure ENEO &amp; Baisse de tension","AKTIVCO GRID ONLY",
AQ712="Coupure ENEO &amp; Baisse de tension","IHS GRID ONLY",
AQ712="Defaut GE &amp; POWER Cabinet","IHS",
AQ712="Sharing","Partners",
AQ712="Sites strategiques &amp; DataCenter","SST &amp; DC",
AQ712="Exclu","Exclu",
AQ712="SAT","SAT",
AQ712="SPARE-ISSUE","SPARE-ISSUE",
AQ712="Fiber CAmtel","TRANS_FO_CAMTEL",
AQ712="Fiber AOF","Fiber AOF",
AQ712="Projet OCM (HUAWEI)","TRAVAUX-HUAWEI",
AQ712="Projet OCM (NOKIA)","TRAVAUX-NOKIA",
AQ712="ACCESS-ISSUE","ACCESS-ISSUE",
AQ712="Projet OCM (ZTE, NOKIA, autres projets)","TRAVAUX OCM",
AQ712="No root CAuse","No root cause",
AQ712="ODU HS","PDH",
AQ712="IP &amp; VLAN","PDH",
AQ712="Warehouse HUAWEI","SPARE-ISSUE",
AQ712="SPARE-HS","SPARE-ISSUE",
AQ712="Power Telco","BSS",AQ712="no impacts","no impacts"
),"")</f>
        <v>No root cause</v>
      </c>
      <c r="AP712" s="48" t="str" cm="1">
        <f t="array" ref="AP712">IFERROR(_xlfn.IFS(
AQ712="MPR ISSUE","TX ISSUE",
AQ712="BSS Hardware Issue","RAN ISSUE",
AQ712="Sites strategiques, MLL, Pylone, etc.","ENVTECH",
AQ712="AKTIVCO DEFAUT GE &amp; POWER Cabinet","POWER ISSUE",
AQ712="AKTIVCO Coupure ENEO &amp; Baisse de tension","POWER ISSUE",
AQ712="Coupure ENEO &amp; Baisse de tension","POWER ISSUE",
AQ712="Defaut GE &amp; POWER Cabinet","POWER ISSUE",
AQ712="Sharing","POWER ISSUE",
AQ712="Sites strategiques &amp; DataCenter","POWER ISSUE",
AQ712="Exclu","Exclu",
AQ712="SAT","TX ISSUE",
AQ712="SPARE-ISSUE","SPARE-ISSUE",
AQ712="Fiber CAmtel","TX ISSUE",
AQ712="Fiber AOF","TX ISSUE",
AQ712="Projet OCM (HUAWEI)","TRAVAUX-HUAWEI",
AQ712="Projet OCM (NOKIA)","TRAVAUX -NOKIA",
AQ712="ACCESS-ISSUE","ACCESS-ISSUE",
AQ712="Projet OCM (ZTE, NOKIA, autres projets)","TRAVAUX OCM",
AQ712="No root CAuse","No root cause",
AQ712="ODU HS","TX ISSUE",
AQ712="IP &amp; VLAN","TX ISSUE",
AQ712="Warehouse HUAWEI","SPARE-ISSUE",
AQ712="SPARE-HS","SPARE-ISSUE",
AQ712="Power Telco","RAN ISSUE",AQ712="no impacts","no impacts"
),"")</f>
        <v>No root cause</v>
      </c>
      <c r="AQ712" s="127" t="s">
        <v>5344</v>
      </c>
      <c r="AR712" s="48" t="str" cm="1">
        <f t="array" ref="AR712">IFERROR(_xlfn.IFS(
AQ712="MPR ISSUE","ACTIVE",
AQ712="BSS Hardware Issue","ACTIVE",
AQ712="Sites strategiques, MLL, Pylone, etc.","PASSIVE",
AQ712="AKTIVCO DEFAUT GE &amp; POWER Cabinet","PASSIVE",
AQ712="AKTIVCO Coupure ENEO &amp; Baisse de tension","PASSIVE",
AQ712="Coupure ENEO &amp; Baisse de tension","PASSIVE",
AQ712="Defaut GE &amp; POWER Cabinet","PASSIVE",
AQ712="Sharing","PASSIVE",
AQ712="Sites strategiques &amp; DataCenter","PASSIVE",
AQ712="Exclu","Exclu",
AQ712="SAT","ACTIVE",
AQ712="SPARE-ISSUE","SPARE-ISSUE",
AQ712="Fiber CAmtel","ACTIVE",
AQ712="Fiber AOF","ACTIVE",
AQ712="Projet OCM (HUAWEI)","PLANNED WORKS",
AQ712="Projet OCM (NOKIA)","PLANNED WORKS",
AQ712="ACCESS-ISSUE","ACCESS-ISSUE",
AQ712="Projet OCM (ZTE, NOKIA, autres projets)","PLANNED WORKS",
AQ712="No root CAuse","No root cause",
AQ712="ODU HS","ACTIVE",
AQ712="IP &amp; VLAN","ACTIVE",
AQ712="Warehouse HUAWEI","SPARE-ISSUE",
AQ712="SPARE-HS","SPARE-ISSUE",
AQ712="Power Telco","ACTIVE", AQ712="no impacts","no impacts"
),"")</f>
        <v>No root cause</v>
      </c>
      <c r="AS712" s="92" t="s">
        <v>5537</v>
      </c>
      <c r="AT712" s="98" t="s">
        <v>2678</v>
      </c>
      <c r="AV712" s="17" t="s">
        <v>5537</v>
      </c>
      <c r="AW712" s="7" t="s">
        <v>5537</v>
      </c>
      <c r="AX712" s="6" t="s">
        <v>5537</v>
      </c>
      <c r="AY712" s="7"/>
      <c r="AZ712" s="3" t="s">
        <v>5537</v>
      </c>
      <c r="BA712" s="18" t="s">
        <v>5537</v>
      </c>
      <c r="BB712" s="18" t="s">
        <v>5537</v>
      </c>
      <c r="BC712" s="18" t="s">
        <v>5537</v>
      </c>
      <c r="BD712" s="18" t="s">
        <v>5537</v>
      </c>
      <c r="BE712" s="18" t="s">
        <v>5537</v>
      </c>
      <c r="BF712" s="18" t="s">
        <v>5537</v>
      </c>
      <c r="BG712" s="18" t="s">
        <v>5537</v>
      </c>
      <c r="BH712" s="18" t="s">
        <v>5537</v>
      </c>
      <c r="BI712" s="18" t="s">
        <v>5537</v>
      </c>
      <c r="BJ712" s="18" t="s">
        <v>5537</v>
      </c>
      <c r="BK712" s="18" t="s">
        <v>5537</v>
      </c>
      <c r="BL712" s="9" t="s">
        <v>5537</v>
      </c>
      <c r="BM712" s="14" t="s">
        <v>5537</v>
      </c>
      <c r="BN712" s="14" t="s">
        <v>5537</v>
      </c>
      <c r="BO712" s="14" t="str">
        <f>_xlfn.XLOOKUP(B712,'[4]cell downs 18042026 17h'!$B:$B,'[4]cell downs 18042026 17h'!$B:$B,"")</f>
        <v/>
      </c>
      <c r="BP712" s="14" t="str">
        <f>_xlfn.XLOOKUP(B712,'[5]Cells Huawei 19042026 15h'!$B:$B,'[5]Cells Huawei 19042026 15h'!$B:$B,"")</f>
        <v/>
      </c>
      <c r="BQ712" s="9" t="str">
        <f>_xlfn.XLOOKUP(B712,'[6]cells down 19042026 9H40'!$B:$B,'[6]cells down 19042026 9H40'!$B:$B,"")</f>
        <v/>
      </c>
      <c r="BR712" s="9" t="s">
        <v>2678</v>
      </c>
      <c r="BS712" s="9" t="s">
        <v>154</v>
      </c>
      <c r="BT712" s="108"/>
    </row>
    <row r="713" spans="1:72" s="9" customFormat="1" x14ac:dyDescent="0.35">
      <c r="A713" s="1" t="s">
        <v>688</v>
      </c>
      <c r="B713" s="8" t="s">
        <v>689</v>
      </c>
      <c r="C713" s="3" t="str">
        <f>_xlfn.XLOOKUP(B713,'[1]daily break down'!$D:$D,'[1]daily break down'!$E:$E,"")</f>
        <v>SUD-OUEST</v>
      </c>
      <c r="D713" s="1" t="s">
        <v>11</v>
      </c>
      <c r="E713" s="1" t="s">
        <v>154</v>
      </c>
      <c r="F713" s="3" t="s">
        <v>13</v>
      </c>
      <c r="G713" s="1" t="s">
        <v>690</v>
      </c>
      <c r="H713" s="33" t="str">
        <f>_xlfn.XLOOKUP(B713,[2]CALCULATION!$B:$B,[2]CALCULATION!$H:$H,"")</f>
        <v>NOKIA</v>
      </c>
      <c r="I713" s="28">
        <v>0</v>
      </c>
      <c r="J713" s="28">
        <v>0</v>
      </c>
      <c r="K713" s="28">
        <v>0</v>
      </c>
      <c r="L713" s="28">
        <v>0</v>
      </c>
      <c r="M713" s="28">
        <v>0</v>
      </c>
      <c r="N713" s="28">
        <v>0</v>
      </c>
      <c r="O713" s="28">
        <v>7.9066510456354253E-2</v>
      </c>
      <c r="P713" s="28">
        <v>0</v>
      </c>
      <c r="Q713" s="28">
        <v>0</v>
      </c>
      <c r="R713" s="28">
        <v>0.52461478058715871</v>
      </c>
      <c r="S713" s="93">
        <v>0</v>
      </c>
      <c r="T713" s="93">
        <f>_xlfn.XLOOKUP(B713,'[3]Nur des jours'!$B:$B,'[3]Nur des jours'!$U:$U,"")</f>
        <v>0</v>
      </c>
      <c r="U713" s="93">
        <v>0</v>
      </c>
      <c r="V713" s="93">
        <v>0</v>
      </c>
      <c r="W713" s="93">
        <v>0</v>
      </c>
      <c r="X713" s="93">
        <v>0.20711876449991845</v>
      </c>
      <c r="Y713" s="93">
        <v>3.1710769248329822E-2</v>
      </c>
      <c r="Z713" s="93">
        <v>0</v>
      </c>
      <c r="AA713" s="93">
        <v>0</v>
      </c>
      <c r="AB713" s="93">
        <v>8.0257852428294147E-4</v>
      </c>
      <c r="AC713" s="93">
        <f>_xlfn.XLOOKUP(B713,'[3]Nur des jours'!$B:$B,'[3]Nur des jours'!$N:$N,"")</f>
        <v>1.0734398586891076</v>
      </c>
      <c r="AD713" s="93">
        <v>1.0734398586891076</v>
      </c>
      <c r="AE713" s="93">
        <v>3.1782109561599575E-2</v>
      </c>
      <c r="AF713" s="93">
        <v>0.22985848935459846</v>
      </c>
      <c r="AG713" s="93"/>
      <c r="AH713" s="93">
        <v>0</v>
      </c>
      <c r="AI713" s="93">
        <v>0</v>
      </c>
      <c r="AJ713" s="93">
        <v>0</v>
      </c>
      <c r="AK713" s="93">
        <v>0</v>
      </c>
      <c r="AL713" s="93">
        <v>0</v>
      </c>
      <c r="AM713" s="49" t="s">
        <v>5601</v>
      </c>
      <c r="AN713" s="49"/>
      <c r="AO713" s="48" t="str" cm="1">
        <f t="array" ref="AO713">IFERROR(_xlfn.IFS(
AQ713="MPR ISSUE","PDH",
AQ713="BSS Hardware Issue","BSS",
AQ713="Sites strategiques, MLL, Pylone, etc.","ENVTECH",
AQ713="AKTIVCO DEFAUT GE &amp; POWER Cabinet","AKTIVCO",
AQ713="AKTIVCO Coupure ENEO &amp; Baisse de tension","AKTIVCO GRID ONLY",
AQ713="Coupure ENEO &amp; Baisse de tension","IHS GRID ONLY",
AQ713="Defaut GE &amp; POWER Cabinet","IHS",
AQ713="Sharing","Partners",
AQ713="Sites strategiques &amp; DataCenter","SST &amp; DC",
AQ713="Exclu","Exclu",
AQ713="SAT","SAT",
AQ713="SPARE-ISSUE","SPARE-ISSUE",
AQ713="Fiber CAmtel","TRANS_FO_CAMTEL",
AQ713="Fiber AOF","Fiber AOF",
AQ713="Projet OCM (HUAWEI)","TRAVAUX-HUAWEI",
AQ713="Projet OCM (NOKIA)","TRAVAUX-NOKIA",
AQ713="ACCESS-ISSUE","ACCESS-ISSUE",
AQ713="Projet OCM (ZTE, NOKIA, autres projets)","TRAVAUX OCM",
AQ713="No root CAuse","No root cause",
AQ713="ODU HS","PDH",
AQ713="IP &amp; VLAN","PDH",
AQ713="Warehouse HUAWEI","SPARE-ISSUE",
AQ713="SPARE-HS","SPARE-ISSUE",
AQ713="Power Telco","BSS",AQ713="no impacts","no impacts"
),"")</f>
        <v>BSS</v>
      </c>
      <c r="AP713" s="48" t="str" cm="1">
        <f t="array" ref="AP713">IFERROR(_xlfn.IFS(
AQ713="MPR ISSUE","TX ISSUE",
AQ713="BSS Hardware Issue","RAN ISSUE",
AQ713="Sites strategiques, MLL, Pylone, etc.","ENVTECH",
AQ713="AKTIVCO DEFAUT GE &amp; POWER Cabinet","POWER ISSUE",
AQ713="AKTIVCO Coupure ENEO &amp; Baisse de tension","POWER ISSUE",
AQ713="Coupure ENEO &amp; Baisse de tension","POWER ISSUE",
AQ713="Defaut GE &amp; POWER Cabinet","POWER ISSUE",
AQ713="Sharing","POWER ISSUE",
AQ713="Sites strategiques &amp; DataCenter","POWER ISSUE",
AQ713="Exclu","Exclu",
AQ713="SAT","TX ISSUE",
AQ713="SPARE-ISSUE","SPARE-ISSUE",
AQ713="Fiber CAmtel","TX ISSUE",
AQ713="Fiber AOF","TX ISSUE",
AQ713="Projet OCM (HUAWEI)","TRAVAUX-HUAWEI",
AQ713="Projet OCM (NOKIA)","TRAVAUX -NOKIA",
AQ713="ACCESS-ISSUE","ACCESS-ISSUE",
AQ713="Projet OCM (ZTE, NOKIA, autres projets)","TRAVAUX OCM",
AQ713="No root CAuse","No root cause",
AQ713="ODU HS","TX ISSUE",
AQ713="IP &amp; VLAN","TX ISSUE",
AQ713="Warehouse HUAWEI","SPARE-ISSUE",
AQ713="SPARE-HS","SPARE-ISSUE",
AQ713="Power Telco","RAN ISSUE",AQ713="no impacts","no impacts"
),"")</f>
        <v>RAN ISSUE</v>
      </c>
      <c r="AQ713" s="67" t="s">
        <v>5320</v>
      </c>
      <c r="AR713" s="48" t="str" cm="1">
        <f t="array" ref="AR713">IFERROR(_xlfn.IFS(
AQ713="MPR ISSUE","ACTIVE",
AQ713="BSS Hardware Issue","ACTIVE",
AQ713="Sites strategiques, MLL, Pylone, etc.","PASSIVE",
AQ713="AKTIVCO DEFAUT GE &amp; POWER Cabinet","PASSIVE",
AQ713="AKTIVCO Coupure ENEO &amp; Baisse de tension","PASSIVE",
AQ713="Coupure ENEO &amp; Baisse de tension","PASSIVE",
AQ713="Defaut GE &amp; POWER Cabinet","PASSIVE",
AQ713="Sharing","PASSIVE",
AQ713="Sites strategiques &amp; DataCenter","PASSIVE",
AQ713="Exclu","Exclu",
AQ713="SAT","ACTIVE",
AQ713="SPARE-ISSUE","SPARE-ISSUE",
AQ713="Fiber CAmtel","ACTIVE",
AQ713="Fiber AOF","ACTIVE",
AQ713="Projet OCM (HUAWEI)","PLANNED WORKS",
AQ713="Projet OCM (NOKIA)","PLANNED WORKS",
AQ713="ACCESS-ISSUE","ACCESS-ISSUE",
AQ713="Projet OCM (ZTE, NOKIA, autres projets)","PLANNED WORKS",
AQ713="No root CAuse","No root cause",
AQ713="ODU HS","ACTIVE",
AQ713="IP &amp; VLAN","ACTIVE",
AQ713="Warehouse HUAWEI","SPARE-ISSUE",
AQ713="SPARE-HS","SPARE-ISSUE",
AQ713="Power Telco","ACTIVE", AQ713="no impacts","no impacts"
),"")</f>
        <v>ACTIVE</v>
      </c>
      <c r="AS713" s="92" t="s">
        <v>5775</v>
      </c>
      <c r="AT713" s="98" t="s">
        <v>689</v>
      </c>
      <c r="AV713" s="17" t="s">
        <v>5537</v>
      </c>
      <c r="AW713" s="7" t="s">
        <v>5537</v>
      </c>
      <c r="AX713" s="6" t="s">
        <v>5537</v>
      </c>
      <c r="AY713" s="7"/>
      <c r="AZ713" s="3" t="s">
        <v>5537</v>
      </c>
      <c r="BA713" s="18" t="s">
        <v>5537</v>
      </c>
      <c r="BB713" s="18" t="s">
        <v>5537</v>
      </c>
      <c r="BC713" s="18" t="s">
        <v>5537</v>
      </c>
      <c r="BD713" s="18" t="s">
        <v>5537</v>
      </c>
      <c r="BE713" s="18" t="s">
        <v>5537</v>
      </c>
      <c r="BF713" s="18" t="s">
        <v>5537</v>
      </c>
      <c r="BG713" s="18" t="s">
        <v>6321</v>
      </c>
      <c r="BH713" s="18" t="s">
        <v>6322</v>
      </c>
      <c r="BI713" s="18" t="s">
        <v>6323</v>
      </c>
      <c r="BJ713" s="18" t="s">
        <v>5537</v>
      </c>
      <c r="BK713" s="18" t="s">
        <v>5537</v>
      </c>
      <c r="BL713" s="9" t="s">
        <v>5537</v>
      </c>
      <c r="BM713" s="14" t="s">
        <v>5537</v>
      </c>
      <c r="BN713" s="14" t="s">
        <v>5537</v>
      </c>
      <c r="BO713" s="14" t="str">
        <f>_xlfn.XLOOKUP(B713,'[4]cell downs 18042026 17h'!$B:$B,'[4]cell downs 18042026 17h'!$B:$B,"")</f>
        <v>SUO_097</v>
      </c>
      <c r="BP713" s="14" t="str">
        <f>_xlfn.XLOOKUP(B713,'[5]Cells Huawei 19042026 15h'!$B:$B,'[5]Cells Huawei 19042026 15h'!$B:$B,"")</f>
        <v/>
      </c>
      <c r="BQ713" s="9" t="str">
        <f>_xlfn.XLOOKUP(B713,'[6]cells down 19042026 9H40'!$B:$B,'[6]cells down 19042026 9H40'!$B:$B,"")</f>
        <v/>
      </c>
      <c r="BR713" s="9" t="s">
        <v>689</v>
      </c>
      <c r="BS713" s="9" t="s">
        <v>5459</v>
      </c>
      <c r="BT713" s="108"/>
    </row>
    <row r="714" spans="1:72" s="9" customFormat="1" x14ac:dyDescent="0.35">
      <c r="A714" s="1" t="s">
        <v>2107</v>
      </c>
      <c r="B714" s="1" t="s">
        <v>2108</v>
      </c>
      <c r="C714" s="3" t="str">
        <f>_xlfn.XLOOKUP(B714,'[1]daily break down'!$D:$D,'[1]daily break down'!$E:$E,"")</f>
        <v>Yaounde</v>
      </c>
      <c r="D714" s="1" t="s">
        <v>21</v>
      </c>
      <c r="E714" s="1" t="s">
        <v>36</v>
      </c>
      <c r="F714" s="3" t="s">
        <v>37</v>
      </c>
      <c r="G714" s="1" t="s">
        <v>38</v>
      </c>
      <c r="H714" s="34" t="str">
        <f>_xlfn.XLOOKUP(B714,[2]CALCULATION!$B:$B,[2]CALCULATION!$H:$H,"")</f>
        <v>ZTE</v>
      </c>
      <c r="I714" s="28">
        <v>0</v>
      </c>
      <c r="J714" s="28">
        <v>2.4202914679838914</v>
      </c>
      <c r="K714" s="28">
        <v>0</v>
      </c>
      <c r="L714" s="28">
        <v>0</v>
      </c>
      <c r="M714" s="28">
        <v>11.021686028427688</v>
      </c>
      <c r="N714" s="28">
        <v>0</v>
      </c>
      <c r="O714" s="28">
        <v>6.1107080383411372</v>
      </c>
      <c r="P714" s="28">
        <v>0</v>
      </c>
      <c r="Q714" s="28">
        <v>0.34664258217690724</v>
      </c>
      <c r="R714" s="28">
        <v>0</v>
      </c>
      <c r="S714" s="93">
        <v>0.69342784498035315</v>
      </c>
      <c r="T714" s="93">
        <f>_xlfn.XLOOKUP(B714,'[3]Nur des jours'!$B:$B,'[3]Nur des jours'!$U:$U,"")</f>
        <v>8.3218475428969083E-2</v>
      </c>
      <c r="U714" s="93">
        <v>3.0158582382366972</v>
      </c>
      <c r="V714" s="93">
        <v>0</v>
      </c>
      <c r="W714" s="93">
        <v>8.3218475428969083E-2</v>
      </c>
      <c r="X714" s="93">
        <v>0.22349136639528813</v>
      </c>
      <c r="Y714" s="93">
        <v>0.18584151606726565</v>
      </c>
      <c r="Z714" s="93">
        <v>0</v>
      </c>
      <c r="AA714" s="93">
        <v>0.53341152231667732</v>
      </c>
      <c r="AB714" s="93">
        <v>0</v>
      </c>
      <c r="AC714" s="93">
        <f>_xlfn.XLOOKUP(B714,'[3]Nur des jours'!$B:$B,'[3]Nur des jours'!$N:$N,"")</f>
        <v>0</v>
      </c>
      <c r="AD714" s="93">
        <v>0</v>
      </c>
      <c r="AE714" s="93">
        <v>0</v>
      </c>
      <c r="AF714" s="93">
        <v>0.21835486383987823</v>
      </c>
      <c r="AG714" s="93"/>
      <c r="AH714" s="93">
        <v>0</v>
      </c>
      <c r="AI714" s="93">
        <v>0</v>
      </c>
      <c r="AJ714" s="93">
        <v>0</v>
      </c>
      <c r="AK714" s="93">
        <v>0</v>
      </c>
      <c r="AL714" s="93">
        <v>0</v>
      </c>
      <c r="AM714" s="49" t="s">
        <v>5559</v>
      </c>
      <c r="AN714" s="49"/>
      <c r="AO714" s="48" t="str" cm="1">
        <f t="array" ref="AO714">IFERROR(_xlfn.IFS(
AQ714="MPR ISSUE","PDH",
AQ714="BSS Hardware Issue","BSS",
AQ714="Sites strategiques, MLL, Pylone, etc.","ENVTECH",
AQ714="AKTIVCO DEFAUT GE &amp; POWER Cabinet","AKTIVCO",
AQ714="AKTIVCO Coupure ENEO &amp; Baisse de tension","AKTIVCO GRID ONLY",
AQ714="Coupure ENEO &amp; Baisse de tension","IHS GRID ONLY",
AQ714="Defaut GE &amp; POWER Cabinet","IHS",
AQ714="Sharing","Partners",
AQ714="Sites strategiques &amp; DataCenter","SST &amp; DC",
AQ714="Exclu","Exclu",
AQ714="SAT","SAT",
AQ714="SPARE-ISSUE","SPARE-ISSUE",
AQ714="Fiber CAmtel","TRANS_FO_CAMTEL",
AQ714="Fiber AOF","Fiber AOF",
AQ714="Projet OCM (HUAWEI)","TRAVAUX-HUAWEI",
AQ714="Projet OCM (NOKIA)","TRAVAUX-NOKIA",
AQ714="ACCESS-ISSUE","ACCESS-ISSUE",
AQ714="Projet OCM (ZTE, NOKIA, autres projets)","TRAVAUX OCM",
AQ714="No root CAuse","No root cause",
AQ714="ODU HS","PDH",
AQ714="IP &amp; VLAN","PDH",
AQ714="Warehouse HUAWEI","SPARE-ISSUE",
AQ714="SPARE-HS","SPARE-ISSUE",
AQ714="Power Telco","BSS",AQ714="no impacts","no impacts"
),"")</f>
        <v>No root cause</v>
      </c>
      <c r="AP714" s="48" t="str" cm="1">
        <f t="array" ref="AP714">IFERROR(_xlfn.IFS(
AQ714="MPR ISSUE","TX ISSUE",
AQ714="BSS Hardware Issue","RAN ISSUE",
AQ714="Sites strategiques, MLL, Pylone, etc.","ENVTECH",
AQ714="AKTIVCO DEFAUT GE &amp; POWER Cabinet","POWER ISSUE",
AQ714="AKTIVCO Coupure ENEO &amp; Baisse de tension","POWER ISSUE",
AQ714="Coupure ENEO &amp; Baisse de tension","POWER ISSUE",
AQ714="Defaut GE &amp; POWER Cabinet","POWER ISSUE",
AQ714="Sharing","POWER ISSUE",
AQ714="Sites strategiques &amp; DataCenter","POWER ISSUE",
AQ714="Exclu","Exclu",
AQ714="SAT","TX ISSUE",
AQ714="SPARE-ISSUE","SPARE-ISSUE",
AQ714="Fiber CAmtel","TX ISSUE",
AQ714="Fiber AOF","TX ISSUE",
AQ714="Projet OCM (HUAWEI)","TRAVAUX-HUAWEI",
AQ714="Projet OCM (NOKIA)","TRAVAUX -NOKIA",
AQ714="ACCESS-ISSUE","ACCESS-ISSUE",
AQ714="Projet OCM (ZTE, NOKIA, autres projets)","TRAVAUX OCM",
AQ714="No root CAuse","No root cause",
AQ714="ODU HS","TX ISSUE",
AQ714="IP &amp; VLAN","TX ISSUE",
AQ714="Warehouse HUAWEI","SPARE-ISSUE",
AQ714="SPARE-HS","SPARE-ISSUE",
AQ714="Power Telco","RAN ISSUE",AQ714="no impacts","no impacts"
),"")</f>
        <v>No root cause</v>
      </c>
      <c r="AQ714" s="67" t="s">
        <v>5344</v>
      </c>
      <c r="AR714" s="48" t="str" cm="1">
        <f t="array" ref="AR714">IFERROR(_xlfn.IFS(
AQ714="MPR ISSUE","ACTIVE",
AQ714="BSS Hardware Issue","ACTIVE",
AQ714="Sites strategiques, MLL, Pylone, etc.","PASSIVE",
AQ714="AKTIVCO DEFAUT GE &amp; POWER Cabinet","PASSIVE",
AQ714="AKTIVCO Coupure ENEO &amp; Baisse de tension","PASSIVE",
AQ714="Coupure ENEO &amp; Baisse de tension","PASSIVE",
AQ714="Defaut GE &amp; POWER Cabinet","PASSIVE",
AQ714="Sharing","PASSIVE",
AQ714="Sites strategiques &amp; DataCenter","PASSIVE",
AQ714="Exclu","Exclu",
AQ714="SAT","ACTIVE",
AQ714="SPARE-ISSUE","SPARE-ISSUE",
AQ714="Fiber CAmtel","ACTIVE",
AQ714="Fiber AOF","ACTIVE",
AQ714="Projet OCM (HUAWEI)","PLANNED WORKS",
AQ714="Projet OCM (NOKIA)","PLANNED WORKS",
AQ714="ACCESS-ISSUE","ACCESS-ISSUE",
AQ714="Projet OCM (ZTE, NOKIA, autres projets)","PLANNED WORKS",
AQ714="No root CAuse","No root cause",
AQ714="ODU HS","ACTIVE",
AQ714="IP &amp; VLAN","ACTIVE",
AQ714="Warehouse HUAWEI","SPARE-ISSUE",
AQ714="SPARE-HS","SPARE-ISSUE",
AQ714="Power Telco","ACTIVE", AQ714="no impacts","no impacts"
),"")</f>
        <v>No root cause</v>
      </c>
      <c r="AS714" s="92" t="s">
        <v>5537</v>
      </c>
      <c r="AT714" s="98" t="s">
        <v>2108</v>
      </c>
      <c r="AV714" s="17" t="s">
        <v>5537</v>
      </c>
      <c r="AW714" s="7" t="s">
        <v>5537</v>
      </c>
      <c r="AX714" s="6" t="s">
        <v>5537</v>
      </c>
      <c r="AY714" s="7"/>
      <c r="AZ714" s="3" t="s">
        <v>5537</v>
      </c>
      <c r="BA714" s="18" t="s">
        <v>5537</v>
      </c>
      <c r="BB714" s="18" t="s">
        <v>5537</v>
      </c>
      <c r="BC714" s="18" t="s">
        <v>5537</v>
      </c>
      <c r="BD714" s="18" t="s">
        <v>5537</v>
      </c>
      <c r="BE714" s="18" t="s">
        <v>5537</v>
      </c>
      <c r="BF714" s="18" t="s">
        <v>5537</v>
      </c>
      <c r="BG714" s="18" t="s">
        <v>5537</v>
      </c>
      <c r="BH714" s="18" t="s">
        <v>5537</v>
      </c>
      <c r="BI714" s="18" t="s">
        <v>5537</v>
      </c>
      <c r="BJ714" s="18" t="s">
        <v>5537</v>
      </c>
      <c r="BK714" s="18" t="s">
        <v>5537</v>
      </c>
      <c r="BL714" s="9" t="s">
        <v>5537</v>
      </c>
      <c r="BM714" s="14" t="s">
        <v>5537</v>
      </c>
      <c r="BN714" s="14" t="s">
        <v>5537</v>
      </c>
      <c r="BO714" s="14" t="str">
        <f>_xlfn.XLOOKUP(B714,'[4]cell downs 18042026 17h'!$B:$B,'[4]cell downs 18042026 17h'!$B:$B,"")</f>
        <v/>
      </c>
      <c r="BP714" s="14" t="str">
        <f>_xlfn.XLOOKUP(B714,'[5]Cells Huawei 19042026 15h'!$B:$B,'[5]Cells Huawei 19042026 15h'!$B:$B,"")</f>
        <v/>
      </c>
      <c r="BQ714" s="9" t="str">
        <f>_xlfn.XLOOKUP(B714,'[6]cells down 19042026 9H40'!$B:$B,'[6]cells down 19042026 9H40'!$B:$B,"")</f>
        <v/>
      </c>
      <c r="BR714" s="9" t="s">
        <v>5537</v>
      </c>
      <c r="BS714" s="9" t="s">
        <v>5537</v>
      </c>
      <c r="BT714" s="108"/>
    </row>
    <row r="715" spans="1:72" s="9" customFormat="1" x14ac:dyDescent="0.35">
      <c r="A715" s="1" t="s">
        <v>3008</v>
      </c>
      <c r="B715" s="8" t="s">
        <v>3009</v>
      </c>
      <c r="C715" s="3" t="str">
        <f>_xlfn.XLOOKUP(B715,'[1]daily break down'!$D:$D,'[1]daily break down'!$E:$E,"")</f>
        <v>Douala</v>
      </c>
      <c r="D715" s="1" t="s">
        <v>21</v>
      </c>
      <c r="E715" s="1" t="s">
        <v>30</v>
      </c>
      <c r="F715" s="3" t="s">
        <v>31</v>
      </c>
      <c r="G715" s="1" t="s">
        <v>32</v>
      </c>
      <c r="H715" s="34" t="str">
        <f>_xlfn.XLOOKUP(B715,[2]CALCULATION!$B:$B,[2]CALCULATION!$H:$H,"")</f>
        <v>ZTE</v>
      </c>
      <c r="I715" s="28">
        <v>0</v>
      </c>
      <c r="J715" s="28">
        <v>0</v>
      </c>
      <c r="K715" s="28">
        <v>0</v>
      </c>
      <c r="L715" s="28">
        <v>16.766846301575484</v>
      </c>
      <c r="M715" s="28">
        <v>0</v>
      </c>
      <c r="N715" s="28">
        <v>4.7960487454092497</v>
      </c>
      <c r="O715" s="28">
        <v>0</v>
      </c>
      <c r="P715" s="28">
        <v>0</v>
      </c>
      <c r="Q715" s="28">
        <v>0</v>
      </c>
      <c r="R715" s="28">
        <v>0</v>
      </c>
      <c r="S715" s="93">
        <v>0</v>
      </c>
      <c r="T715" s="93">
        <f>_xlfn.XLOOKUP(B715,'[3]Nur des jours'!$B:$B,'[3]Nur des jours'!$U:$U,"")</f>
        <v>0</v>
      </c>
      <c r="U715" s="93">
        <v>0</v>
      </c>
      <c r="V715" s="93">
        <v>0</v>
      </c>
      <c r="W715" s="93">
        <v>0</v>
      </c>
      <c r="X715" s="93">
        <v>0</v>
      </c>
      <c r="Y715" s="93">
        <v>0</v>
      </c>
      <c r="Z715" s="93">
        <v>0</v>
      </c>
      <c r="AA715" s="93">
        <v>0</v>
      </c>
      <c r="AB715" s="93">
        <v>0</v>
      </c>
      <c r="AC715" s="93">
        <f>_xlfn.XLOOKUP(B715,'[3]Nur des jours'!$B:$B,'[3]Nur des jours'!$N:$N,"")</f>
        <v>0</v>
      </c>
      <c r="AD715" s="93">
        <v>0</v>
      </c>
      <c r="AE715" s="93">
        <v>0</v>
      </c>
      <c r="AF715" s="93">
        <v>0.21519805497769892</v>
      </c>
      <c r="AG715" s="93"/>
      <c r="AH715" s="93">
        <v>0</v>
      </c>
      <c r="AI715" s="93">
        <v>0</v>
      </c>
      <c r="AJ715" s="93">
        <v>0</v>
      </c>
      <c r="AK715" s="93">
        <v>0</v>
      </c>
      <c r="AL715" s="93">
        <v>0</v>
      </c>
      <c r="AM715" s="49" t="s">
        <v>5559</v>
      </c>
      <c r="AN715" s="49"/>
      <c r="AO715" s="48" t="str" cm="1">
        <f t="array" ref="AO715">IFERROR(_xlfn.IFS(
AQ715="MPR ISSUE","PDH",
AQ715="BSS Hardware Issue","BSS",
AQ715="Sites strategiques, MLL, Pylone, etc.","ENVTECH",
AQ715="AKTIVCO DEFAUT GE &amp; POWER Cabinet","AKTIVCO",
AQ715="AKTIVCO Coupure ENEO &amp; Baisse de tension","AKTIVCO GRID ONLY",
AQ715="Coupure ENEO &amp; Baisse de tension","IHS GRID ONLY",
AQ715="Defaut GE &amp; POWER Cabinet","IHS",
AQ715="Sharing","Partners",
AQ715="Sites strategiques &amp; DataCenter","SST &amp; DC",
AQ715="Exclu","Exclu",
AQ715="SAT","SAT",
AQ715="SPARE-ISSUE","SPARE-ISSUE",
AQ715="Fiber CAmtel","TRANS_FO_CAMTEL",
AQ715="Fiber AOF","Fiber AOF",
AQ715="Projet OCM (HUAWEI)","TRAVAUX-HUAWEI",
AQ715="Projet OCM (NOKIA)","TRAVAUX-NOKIA",
AQ715="ACCESS-ISSUE","ACCESS-ISSUE",
AQ715="Projet OCM (ZTE, NOKIA, autres projets)","TRAVAUX OCM",
AQ715="No root CAuse","No root cause",
AQ715="ODU HS","PDH",
AQ715="IP &amp; VLAN","PDH",
AQ715="Warehouse HUAWEI","SPARE-ISSUE",
AQ715="SPARE-HS","SPARE-ISSUE",
AQ715="Power Telco","BSS",AQ715="no impacts","no impacts"
),"")</f>
        <v>No root cause</v>
      </c>
      <c r="AP715" s="48" t="str" cm="1">
        <f t="array" ref="AP715">IFERROR(_xlfn.IFS(
AQ715="MPR ISSUE","TX ISSUE",
AQ715="BSS Hardware Issue","RAN ISSUE",
AQ715="Sites strategiques, MLL, Pylone, etc.","ENVTECH",
AQ715="AKTIVCO DEFAUT GE &amp; POWER Cabinet","POWER ISSUE",
AQ715="AKTIVCO Coupure ENEO &amp; Baisse de tension","POWER ISSUE",
AQ715="Coupure ENEO &amp; Baisse de tension","POWER ISSUE",
AQ715="Defaut GE &amp; POWER Cabinet","POWER ISSUE",
AQ715="Sharing","POWER ISSUE",
AQ715="Sites strategiques &amp; DataCenter","POWER ISSUE",
AQ715="Exclu","Exclu",
AQ715="SAT","TX ISSUE",
AQ715="SPARE-ISSUE","SPARE-ISSUE",
AQ715="Fiber CAmtel","TX ISSUE",
AQ715="Fiber AOF","TX ISSUE",
AQ715="Projet OCM (HUAWEI)","TRAVAUX-HUAWEI",
AQ715="Projet OCM (NOKIA)","TRAVAUX -NOKIA",
AQ715="ACCESS-ISSUE","ACCESS-ISSUE",
AQ715="Projet OCM (ZTE, NOKIA, autres projets)","TRAVAUX OCM",
AQ715="No root CAuse","No root cause",
AQ715="ODU HS","TX ISSUE",
AQ715="IP &amp; VLAN","TX ISSUE",
AQ715="Warehouse HUAWEI","SPARE-ISSUE",
AQ715="SPARE-HS","SPARE-ISSUE",
AQ715="Power Telco","RAN ISSUE",AQ715="no impacts","no impacts"
),"")</f>
        <v>No root cause</v>
      </c>
      <c r="AQ715" s="67" t="s">
        <v>5344</v>
      </c>
      <c r="AR715" s="48" t="str" cm="1">
        <f t="array" ref="AR715">IFERROR(_xlfn.IFS(
AQ715="MPR ISSUE","ACTIVE",
AQ715="BSS Hardware Issue","ACTIVE",
AQ715="Sites strategiques, MLL, Pylone, etc.","PASSIVE",
AQ715="AKTIVCO DEFAUT GE &amp; POWER Cabinet","PASSIVE",
AQ715="AKTIVCO Coupure ENEO &amp; Baisse de tension","PASSIVE",
AQ715="Coupure ENEO &amp; Baisse de tension","PASSIVE",
AQ715="Defaut GE &amp; POWER Cabinet","PASSIVE",
AQ715="Sharing","PASSIVE",
AQ715="Sites strategiques &amp; DataCenter","PASSIVE",
AQ715="Exclu","Exclu",
AQ715="SAT","ACTIVE",
AQ715="SPARE-ISSUE","SPARE-ISSUE",
AQ715="Fiber CAmtel","ACTIVE",
AQ715="Fiber AOF","ACTIVE",
AQ715="Projet OCM (HUAWEI)","PLANNED WORKS",
AQ715="Projet OCM (NOKIA)","PLANNED WORKS",
AQ715="ACCESS-ISSUE","ACCESS-ISSUE",
AQ715="Projet OCM (ZTE, NOKIA, autres projets)","PLANNED WORKS",
AQ715="No root CAuse","No root cause",
AQ715="ODU HS","ACTIVE",
AQ715="IP &amp; VLAN","ACTIVE",
AQ715="Warehouse HUAWEI","SPARE-ISSUE",
AQ715="SPARE-HS","SPARE-ISSUE",
AQ715="Power Telco","ACTIVE", AQ715="no impacts","no impacts"
),"")</f>
        <v>No root cause</v>
      </c>
      <c r="AS715" s="92" t="s">
        <v>5537</v>
      </c>
      <c r="AT715" s="98" t="s">
        <v>3009</v>
      </c>
      <c r="AV715" s="17" t="s">
        <v>5537</v>
      </c>
      <c r="AW715" s="7" t="s">
        <v>5537</v>
      </c>
      <c r="AX715" s="6" t="s">
        <v>5537</v>
      </c>
      <c r="AY715" s="7"/>
      <c r="AZ715" s="3" t="s">
        <v>5537</v>
      </c>
      <c r="BA715" s="18" t="s">
        <v>5537</v>
      </c>
      <c r="BB715" s="18" t="s">
        <v>5537</v>
      </c>
      <c r="BC715" s="18" t="s">
        <v>5537</v>
      </c>
      <c r="BD715" s="18" t="s">
        <v>5537</v>
      </c>
      <c r="BE715" s="18" t="s">
        <v>5537</v>
      </c>
      <c r="BF715" s="18" t="s">
        <v>5537</v>
      </c>
      <c r="BG715" s="18" t="s">
        <v>5537</v>
      </c>
      <c r="BH715" s="18" t="s">
        <v>5537</v>
      </c>
      <c r="BI715" s="18" t="s">
        <v>5537</v>
      </c>
      <c r="BJ715" s="18" t="s">
        <v>5537</v>
      </c>
      <c r="BK715" s="18" t="s">
        <v>5537</v>
      </c>
      <c r="BL715" s="9" t="s">
        <v>5537</v>
      </c>
      <c r="BM715" s="14" t="s">
        <v>5537</v>
      </c>
      <c r="BN715" s="14" t="s">
        <v>5537</v>
      </c>
      <c r="BO715" s="14" t="str">
        <f>_xlfn.XLOOKUP(B715,'[4]cell downs 18042026 17h'!$B:$B,'[4]cell downs 18042026 17h'!$B:$B,"")</f>
        <v/>
      </c>
      <c r="BP715" s="14" t="str">
        <f>_xlfn.XLOOKUP(B715,'[5]Cells Huawei 19042026 15h'!$B:$B,'[5]Cells Huawei 19042026 15h'!$B:$B,"")</f>
        <v/>
      </c>
      <c r="BQ715" s="9" t="str">
        <f>_xlfn.XLOOKUP(B715,'[6]cells down 19042026 9H40'!$B:$B,'[6]cells down 19042026 9H40'!$B:$B,"")</f>
        <v/>
      </c>
      <c r="BR715" s="9" t="s">
        <v>5537</v>
      </c>
      <c r="BS715" s="9" t="s">
        <v>12</v>
      </c>
      <c r="BT715" s="108"/>
    </row>
    <row r="716" spans="1:72" s="9" customFormat="1" x14ac:dyDescent="0.35">
      <c r="A716" s="1" t="s">
        <v>3435</v>
      </c>
      <c r="B716" s="8" t="s">
        <v>3436</v>
      </c>
      <c r="C716" s="3" t="str">
        <f>_xlfn.XLOOKUP(B716,'[1]daily break down'!$D:$D,'[1]daily break down'!$E:$E,"")</f>
        <v>Douala</v>
      </c>
      <c r="D716" s="1" t="s">
        <v>11</v>
      </c>
      <c r="E716" s="1" t="s">
        <v>145</v>
      </c>
      <c r="F716" s="3" t="s">
        <v>31</v>
      </c>
      <c r="G716" s="1" t="s">
        <v>32</v>
      </c>
      <c r="H716" s="34" t="str">
        <f>_xlfn.XLOOKUP(B716,[2]CALCULATION!$B:$B,[2]CALCULATION!$H:$H,"")</f>
        <v>ZTE</v>
      </c>
      <c r="I716" s="28">
        <v>0</v>
      </c>
      <c r="J716" s="28">
        <v>0</v>
      </c>
      <c r="K716" s="28">
        <v>0</v>
      </c>
      <c r="L716" s="28">
        <v>0</v>
      </c>
      <c r="M716" s="28">
        <v>0</v>
      </c>
      <c r="N716" s="28">
        <v>0.12420348540234563</v>
      </c>
      <c r="O716" s="28">
        <v>0.19063915213464436</v>
      </c>
      <c r="P716" s="28">
        <v>0</v>
      </c>
      <c r="Q716" s="28">
        <v>0.12334740164311035</v>
      </c>
      <c r="R716" s="28">
        <v>0.50833540220241846</v>
      </c>
      <c r="S716" s="93">
        <v>0</v>
      </c>
      <c r="T716" s="93">
        <f>_xlfn.XLOOKUP(B716,'[3]Nur des jours'!$B:$B,'[3]Nur des jours'!$U:$U,"")</f>
        <v>0.24496480068943324</v>
      </c>
      <c r="U716" s="93">
        <v>0</v>
      </c>
      <c r="V716" s="93">
        <v>0</v>
      </c>
      <c r="W716" s="93">
        <v>0.24496480068943324</v>
      </c>
      <c r="X716" s="93">
        <v>6.2333598719298597E-2</v>
      </c>
      <c r="Y716" s="93">
        <v>0</v>
      </c>
      <c r="Z716" s="93">
        <v>0</v>
      </c>
      <c r="AA716" s="93">
        <v>0</v>
      </c>
      <c r="AB716" s="93">
        <v>0</v>
      </c>
      <c r="AC716" s="93">
        <f>_xlfn.XLOOKUP(B716,'[3]Nur des jours'!$B:$B,'[3]Nur des jours'!$N:$N,"")</f>
        <v>6.1120813393715862E-2</v>
      </c>
      <c r="AD716" s="93">
        <v>6.1120813393715862E-2</v>
      </c>
      <c r="AE716" s="93">
        <v>0</v>
      </c>
      <c r="AF716" s="93">
        <v>0.21122083251291981</v>
      </c>
      <c r="AG716" s="93"/>
      <c r="AH716" s="93">
        <v>0</v>
      </c>
      <c r="AI716" s="93">
        <v>0</v>
      </c>
      <c r="AJ716" s="93">
        <v>0</v>
      </c>
      <c r="AK716" s="93">
        <v>0</v>
      </c>
      <c r="AL716" s="93">
        <v>0</v>
      </c>
      <c r="AM716" s="49" t="s">
        <v>5559</v>
      </c>
      <c r="AN716" s="49"/>
      <c r="AO716" s="48" t="str" cm="1">
        <f t="array" ref="AO716">IFERROR(_xlfn.IFS(
AQ716="MPR ISSUE","PDH",
AQ716="BSS Hardware Issue","BSS",
AQ716="Sites strategiques, MLL, Pylone, etc.","ENVTECH",
AQ716="AKTIVCO DEFAUT GE &amp; POWER Cabinet","AKTIVCO",
AQ716="AKTIVCO Coupure ENEO &amp; Baisse de tension","AKTIVCO GRID ONLY",
AQ716="Coupure ENEO &amp; Baisse de tension","IHS GRID ONLY",
AQ716="Defaut GE &amp; POWER Cabinet","IHS",
AQ716="Sharing","Partners",
AQ716="Sites strategiques &amp; DataCenter","SST &amp; DC",
AQ716="Exclu","Exclu",
AQ716="SAT","SAT",
AQ716="SPARE-ISSUE","SPARE-ISSUE",
AQ716="Fiber CAmtel","TRANS_FO_CAMTEL",
AQ716="Fiber AOF","Fiber AOF",
AQ716="Projet OCM (HUAWEI)","TRAVAUX-HUAWEI",
AQ716="Projet OCM (NOKIA)","TRAVAUX-NOKIA",
AQ716="ACCESS-ISSUE","ACCESS-ISSUE",
AQ716="Projet OCM (ZTE, NOKIA, autres projets)","TRAVAUX OCM",
AQ716="No root CAuse","No root cause",
AQ716="ODU HS","PDH",
AQ716="IP &amp; VLAN","PDH",
AQ716="Warehouse HUAWEI","SPARE-ISSUE",
AQ716="SPARE-HS","SPARE-ISSUE",
AQ716="Power Telco","BSS",AQ716="no impacts","no impacts"
),"")</f>
        <v>No root cause</v>
      </c>
      <c r="AP716" s="48" t="str" cm="1">
        <f t="array" ref="AP716">IFERROR(_xlfn.IFS(
AQ716="MPR ISSUE","TX ISSUE",
AQ716="BSS Hardware Issue","RAN ISSUE",
AQ716="Sites strategiques, MLL, Pylone, etc.","ENVTECH",
AQ716="AKTIVCO DEFAUT GE &amp; POWER Cabinet","POWER ISSUE",
AQ716="AKTIVCO Coupure ENEO &amp; Baisse de tension","POWER ISSUE",
AQ716="Coupure ENEO &amp; Baisse de tension","POWER ISSUE",
AQ716="Defaut GE &amp; POWER Cabinet","POWER ISSUE",
AQ716="Sharing","POWER ISSUE",
AQ716="Sites strategiques &amp; DataCenter","POWER ISSUE",
AQ716="Exclu","Exclu",
AQ716="SAT","TX ISSUE",
AQ716="SPARE-ISSUE","SPARE-ISSUE",
AQ716="Fiber CAmtel","TX ISSUE",
AQ716="Fiber AOF","TX ISSUE",
AQ716="Projet OCM (HUAWEI)","TRAVAUX-HUAWEI",
AQ716="Projet OCM (NOKIA)","TRAVAUX -NOKIA",
AQ716="ACCESS-ISSUE","ACCESS-ISSUE",
AQ716="Projet OCM (ZTE, NOKIA, autres projets)","TRAVAUX OCM",
AQ716="No root CAuse","No root cause",
AQ716="ODU HS","TX ISSUE",
AQ716="IP &amp; VLAN","TX ISSUE",
AQ716="Warehouse HUAWEI","SPARE-ISSUE",
AQ716="SPARE-HS","SPARE-ISSUE",
AQ716="Power Telco","RAN ISSUE",AQ716="no impacts","no impacts"
),"")</f>
        <v>No root cause</v>
      </c>
      <c r="AQ716" s="127" t="s">
        <v>5344</v>
      </c>
      <c r="AR716" s="48" t="str" cm="1">
        <f t="array" ref="AR716">IFERROR(_xlfn.IFS(
AQ716="MPR ISSUE","ACTIVE",
AQ716="BSS Hardware Issue","ACTIVE",
AQ716="Sites strategiques, MLL, Pylone, etc.","PASSIVE",
AQ716="AKTIVCO DEFAUT GE &amp; POWER Cabinet","PASSIVE",
AQ716="AKTIVCO Coupure ENEO &amp; Baisse de tension","PASSIVE",
AQ716="Coupure ENEO &amp; Baisse de tension","PASSIVE",
AQ716="Defaut GE &amp; POWER Cabinet","PASSIVE",
AQ716="Sharing","PASSIVE",
AQ716="Sites strategiques &amp; DataCenter","PASSIVE",
AQ716="Exclu","Exclu",
AQ716="SAT","ACTIVE",
AQ716="SPARE-ISSUE","SPARE-ISSUE",
AQ716="Fiber CAmtel","ACTIVE",
AQ716="Fiber AOF","ACTIVE",
AQ716="Projet OCM (HUAWEI)","PLANNED WORKS",
AQ716="Projet OCM (NOKIA)","PLANNED WORKS",
AQ716="ACCESS-ISSUE","ACCESS-ISSUE",
AQ716="Projet OCM (ZTE, NOKIA, autres projets)","PLANNED WORKS",
AQ716="No root CAuse","No root cause",
AQ716="ODU HS","ACTIVE",
AQ716="IP &amp; VLAN","ACTIVE",
AQ716="Warehouse HUAWEI","SPARE-ISSUE",
AQ716="SPARE-HS","SPARE-ISSUE",
AQ716="Power Telco","ACTIVE", AQ716="no impacts","no impacts"
),"")</f>
        <v>No root cause</v>
      </c>
      <c r="AS716" s="92" t="s">
        <v>5537</v>
      </c>
      <c r="AT716" s="98" t="s">
        <v>3436</v>
      </c>
      <c r="AV716" s="17" t="s">
        <v>5537</v>
      </c>
      <c r="AW716" s="7" t="s">
        <v>5537</v>
      </c>
      <c r="AX716" s="6" t="s">
        <v>5537</v>
      </c>
      <c r="AY716" s="7"/>
      <c r="AZ716" s="3" t="s">
        <v>5537</v>
      </c>
      <c r="BA716" s="18" t="s">
        <v>5537</v>
      </c>
      <c r="BB716" s="18" t="s">
        <v>5537</v>
      </c>
      <c r="BC716" s="18" t="s">
        <v>5537</v>
      </c>
      <c r="BD716" s="18" t="s">
        <v>5537</v>
      </c>
      <c r="BE716" s="18" t="s">
        <v>5537</v>
      </c>
      <c r="BF716" s="18" t="s">
        <v>5537</v>
      </c>
      <c r="BG716" s="18" t="s">
        <v>5537</v>
      </c>
      <c r="BH716" s="18" t="s">
        <v>5537</v>
      </c>
      <c r="BI716" s="18" t="s">
        <v>5537</v>
      </c>
      <c r="BJ716" s="18" t="s">
        <v>5537</v>
      </c>
      <c r="BK716" s="18" t="s">
        <v>5537</v>
      </c>
      <c r="BL716" s="9" t="s">
        <v>5537</v>
      </c>
      <c r="BM716" s="14" t="s">
        <v>5537</v>
      </c>
      <c r="BN716" s="14" t="s">
        <v>5537</v>
      </c>
      <c r="BO716" s="14" t="str">
        <f>_xlfn.XLOOKUP(B716,'[4]cell downs 18042026 17h'!$B:$B,'[4]cell downs 18042026 17h'!$B:$B,"")</f>
        <v/>
      </c>
      <c r="BP716" s="14" t="str">
        <f>_xlfn.XLOOKUP(B716,'[5]Cells Huawei 19042026 15h'!$B:$B,'[5]Cells Huawei 19042026 15h'!$B:$B,"")</f>
        <v/>
      </c>
      <c r="BQ716" s="9" t="str">
        <f>_xlfn.XLOOKUP(B716,'[6]cells down 19042026 9H40'!$B:$B,'[6]cells down 19042026 9H40'!$B:$B,"")</f>
        <v/>
      </c>
      <c r="BR716" s="9" t="s">
        <v>3436</v>
      </c>
      <c r="BS716" s="9" t="s">
        <v>5537</v>
      </c>
      <c r="BT716" s="108"/>
    </row>
    <row r="717" spans="1:72" s="9" customFormat="1" x14ac:dyDescent="0.35">
      <c r="A717" s="3" t="s">
        <v>2328</v>
      </c>
      <c r="B717" s="3" t="s">
        <v>2329</v>
      </c>
      <c r="C717" s="3" t="str">
        <f>_xlfn.XLOOKUP(B717,'[1]daily break down'!$D:$D,'[1]daily break down'!$E:$E,"")</f>
        <v>CENTRE</v>
      </c>
      <c r="D717" s="3" t="s">
        <v>11</v>
      </c>
      <c r="E717" s="3" t="s">
        <v>66</v>
      </c>
      <c r="F717" s="3" t="s">
        <v>226</v>
      </c>
      <c r="G717" s="3" t="s">
        <v>2328</v>
      </c>
      <c r="H717" s="33" t="str">
        <f>_xlfn.XLOOKUP(B717,[2]CALCULATION!$B:$B,[2]CALCULATION!$H:$H,"")</f>
        <v>NOKIA</v>
      </c>
      <c r="I717" s="28">
        <v>5.8855758447407145E-3</v>
      </c>
      <c r="J717" s="28">
        <v>0.39713368889345474</v>
      </c>
      <c r="K717" s="28">
        <v>3.2861845202934652</v>
      </c>
      <c r="L717" s="28">
        <v>0.32386718716559226</v>
      </c>
      <c r="M717" s="28">
        <v>0</v>
      </c>
      <c r="N717" s="28">
        <v>0</v>
      </c>
      <c r="O717" s="28">
        <v>0.1161777001595168</v>
      </c>
      <c r="P717" s="28">
        <v>0</v>
      </c>
      <c r="Q717" s="28">
        <v>0</v>
      </c>
      <c r="R717" s="28">
        <v>8.4181569658109169E-3</v>
      </c>
      <c r="S717" s="93">
        <v>9.3081273738489331E-2</v>
      </c>
      <c r="T717" s="93">
        <f>_xlfn.XLOOKUP(B717,'[3]Nur des jours'!$B:$B,'[3]Nur des jours'!$U:$U,"")</f>
        <v>0</v>
      </c>
      <c r="U717" s="93">
        <v>0.2020179321011436</v>
      </c>
      <c r="V717" s="93">
        <v>0.40093256057505999</v>
      </c>
      <c r="W717" s="93">
        <v>0</v>
      </c>
      <c r="X717" s="93">
        <v>0.33881298279556993</v>
      </c>
      <c r="Y717" s="93">
        <v>4.7280792619416631E-2</v>
      </c>
      <c r="Z717" s="93">
        <v>2.9427879223701005E-3</v>
      </c>
      <c r="AA717" s="93">
        <v>8.1096101109199126E-2</v>
      </c>
      <c r="AB717" s="93">
        <v>0.14917259504669939</v>
      </c>
      <c r="AC717" s="93">
        <f>_xlfn.XLOOKUP(B717,'[3]Nur des jours'!$B:$B,'[3]Nur des jours'!$N:$N,"")</f>
        <v>0.10203448305382201</v>
      </c>
      <c r="AD717" s="93">
        <v>0.10203448305382201</v>
      </c>
      <c r="AE717" s="93">
        <v>2.1402093980876723E-3</v>
      </c>
      <c r="AF717" s="93">
        <v>0.1973629766603032</v>
      </c>
      <c r="AG717" s="93"/>
      <c r="AH717" s="93">
        <v>0</v>
      </c>
      <c r="AI717" s="93">
        <v>0</v>
      </c>
      <c r="AJ717" s="93">
        <v>0</v>
      </c>
      <c r="AK717" s="93">
        <v>0</v>
      </c>
      <c r="AL717" s="93">
        <v>0</v>
      </c>
      <c r="AM717" s="49" t="s">
        <v>5559</v>
      </c>
      <c r="AN717" s="49"/>
      <c r="AO717" s="48" t="str" cm="1">
        <f t="array" ref="AO717">IFERROR(_xlfn.IFS(
AQ717="MPR ISSUE","PDH",
AQ717="BSS Hardware Issue","BSS",
AQ717="Sites strategiques, MLL, Pylone, etc.","ENVTECH",
AQ717="AKTIVCO DEFAUT GE &amp; POWER Cabinet","AKTIVCO",
AQ717="AKTIVCO Coupure ENEO &amp; Baisse de tension","AKTIVCO GRID ONLY",
AQ717="Coupure ENEO &amp; Baisse de tension","IHS GRID ONLY",
AQ717="Defaut GE &amp; POWER Cabinet","IHS",
AQ717="Sharing","Partners",
AQ717="Sites strategiques &amp; DataCenter","SST &amp; DC",
AQ717="Exclu","Exclu",
AQ717="SAT","SAT",
AQ717="SPARE-ISSUE","SPARE-ISSUE",
AQ717="Fiber CAmtel","TRANS_FO_CAMTEL",
AQ717="Fiber AOF","Fiber AOF",
AQ717="Projet OCM (HUAWEI)","TRAVAUX-HUAWEI",
AQ717="Projet OCM (NOKIA)","TRAVAUX-NOKIA",
AQ717="ACCESS-ISSUE","ACCESS-ISSUE",
AQ717="Projet OCM (ZTE, NOKIA, autres projets)","TRAVAUX OCM",
AQ717="No root CAuse","No root cause",
AQ717="ODU HS","PDH",
AQ717="IP &amp; VLAN","PDH",
AQ717="Warehouse HUAWEI","SPARE-ISSUE",
AQ717="SPARE-HS","SPARE-ISSUE",
AQ717="Power Telco","BSS",AQ717="no impacts","no impacts"
),"")</f>
        <v>No root cause</v>
      </c>
      <c r="AP717" s="48" t="str" cm="1">
        <f t="array" ref="AP717">IFERROR(_xlfn.IFS(
AQ717="MPR ISSUE","TX ISSUE",
AQ717="BSS Hardware Issue","RAN ISSUE",
AQ717="Sites strategiques, MLL, Pylone, etc.","ENVTECH",
AQ717="AKTIVCO DEFAUT GE &amp; POWER Cabinet","POWER ISSUE",
AQ717="AKTIVCO Coupure ENEO &amp; Baisse de tension","POWER ISSUE",
AQ717="Coupure ENEO &amp; Baisse de tension","POWER ISSUE",
AQ717="Defaut GE &amp; POWER Cabinet","POWER ISSUE",
AQ717="Sharing","POWER ISSUE",
AQ717="Sites strategiques &amp; DataCenter","POWER ISSUE",
AQ717="Exclu","Exclu",
AQ717="SAT","TX ISSUE",
AQ717="SPARE-ISSUE","SPARE-ISSUE",
AQ717="Fiber CAmtel","TX ISSUE",
AQ717="Fiber AOF","TX ISSUE",
AQ717="Projet OCM (HUAWEI)","TRAVAUX-HUAWEI",
AQ717="Projet OCM (NOKIA)","TRAVAUX -NOKIA",
AQ717="ACCESS-ISSUE","ACCESS-ISSUE",
AQ717="Projet OCM (ZTE, NOKIA, autres projets)","TRAVAUX OCM",
AQ717="No root CAuse","No root cause",
AQ717="ODU HS","TX ISSUE",
AQ717="IP &amp; VLAN","TX ISSUE",
AQ717="Warehouse HUAWEI","SPARE-ISSUE",
AQ717="SPARE-HS","SPARE-ISSUE",
AQ717="Power Telco","RAN ISSUE",AQ717="no impacts","no impacts"
),"")</f>
        <v>No root cause</v>
      </c>
      <c r="AQ717" s="127" t="s">
        <v>5344</v>
      </c>
      <c r="AR717" s="48" t="str" cm="1">
        <f t="array" ref="AR717">IFERROR(_xlfn.IFS(
AQ717="MPR ISSUE","ACTIVE",
AQ717="BSS Hardware Issue","ACTIVE",
AQ717="Sites strategiques, MLL, Pylone, etc.","PASSIVE",
AQ717="AKTIVCO DEFAUT GE &amp; POWER Cabinet","PASSIVE",
AQ717="AKTIVCO Coupure ENEO &amp; Baisse de tension","PASSIVE",
AQ717="Coupure ENEO &amp; Baisse de tension","PASSIVE",
AQ717="Defaut GE &amp; POWER Cabinet","PASSIVE",
AQ717="Sharing","PASSIVE",
AQ717="Sites strategiques &amp; DataCenter","PASSIVE",
AQ717="Exclu","Exclu",
AQ717="SAT","ACTIVE",
AQ717="SPARE-ISSUE","SPARE-ISSUE",
AQ717="Fiber CAmtel","ACTIVE",
AQ717="Fiber AOF","ACTIVE",
AQ717="Projet OCM (HUAWEI)","PLANNED WORKS",
AQ717="Projet OCM (NOKIA)","PLANNED WORKS",
AQ717="ACCESS-ISSUE","ACCESS-ISSUE",
AQ717="Projet OCM (ZTE, NOKIA, autres projets)","PLANNED WORKS",
AQ717="No root CAuse","No root cause",
AQ717="ODU HS","ACTIVE",
AQ717="IP &amp; VLAN","ACTIVE",
AQ717="Warehouse HUAWEI","SPARE-ISSUE",
AQ717="SPARE-HS","SPARE-ISSUE",
AQ717="Power Telco","ACTIVE", AQ717="no impacts","no impacts"
),"")</f>
        <v>No root cause</v>
      </c>
      <c r="AS717" s="92" t="s">
        <v>5537</v>
      </c>
      <c r="AT717" s="98" t="s">
        <v>2329</v>
      </c>
      <c r="AV717" s="17" t="s">
        <v>5537</v>
      </c>
      <c r="AW717" s="7" t="s">
        <v>5537</v>
      </c>
      <c r="AX717" s="6" t="s">
        <v>5537</v>
      </c>
      <c r="AY717" s="7"/>
      <c r="AZ717" s="3" t="s">
        <v>5537</v>
      </c>
      <c r="BA717" s="18" t="s">
        <v>5537</v>
      </c>
      <c r="BB717" s="18" t="s">
        <v>5537</v>
      </c>
      <c r="BC717" s="18" t="s">
        <v>5537</v>
      </c>
      <c r="BD717" s="18" t="s">
        <v>5537</v>
      </c>
      <c r="BE717" s="18" t="s">
        <v>5537</v>
      </c>
      <c r="BF717" s="18" t="s">
        <v>5537</v>
      </c>
      <c r="BG717" s="18" t="s">
        <v>5537</v>
      </c>
      <c r="BH717" s="18" t="s">
        <v>5537</v>
      </c>
      <c r="BI717" s="18" t="s">
        <v>5537</v>
      </c>
      <c r="BJ717" s="18" t="s">
        <v>5537</v>
      </c>
      <c r="BK717" s="18" t="s">
        <v>5537</v>
      </c>
      <c r="BL717" s="9" t="s">
        <v>5537</v>
      </c>
      <c r="BM717" s="14" t="s">
        <v>5537</v>
      </c>
      <c r="BN717" s="14" t="s">
        <v>5537</v>
      </c>
      <c r="BO717" s="14" t="str">
        <f>_xlfn.XLOOKUP(B717,'[4]cell downs 18042026 17h'!$B:$B,'[4]cell downs 18042026 17h'!$B:$B,"")</f>
        <v/>
      </c>
      <c r="BP717" s="14" t="str">
        <f>_xlfn.XLOOKUP(B717,'[5]Cells Huawei 19042026 15h'!$B:$B,'[5]Cells Huawei 19042026 15h'!$B:$B,"")</f>
        <v/>
      </c>
      <c r="BQ717" s="9" t="str">
        <f>_xlfn.XLOOKUP(B717,'[6]cells down 19042026 9H40'!$B:$B,'[6]cells down 19042026 9H40'!$B:$B,"")</f>
        <v/>
      </c>
      <c r="BR717" s="9" t="s">
        <v>2329</v>
      </c>
      <c r="BS717" s="9" t="s">
        <v>1129</v>
      </c>
      <c r="BT717" s="108"/>
    </row>
    <row r="718" spans="1:72" s="9" customFormat="1" ht="25" customHeight="1" x14ac:dyDescent="0.35">
      <c r="A718" s="1" t="s">
        <v>2868</v>
      </c>
      <c r="B718" s="8" t="s">
        <v>2869</v>
      </c>
      <c r="C718" s="3" t="str">
        <f>_xlfn.XLOOKUP(B718,'[1]daily break down'!$D:$D,'[1]daily break down'!$E:$E,"")</f>
        <v>Douala</v>
      </c>
      <c r="D718" s="1"/>
      <c r="E718" s="1"/>
      <c r="F718" s="3" t="s">
        <v>31</v>
      </c>
      <c r="G718" s="1" t="s">
        <v>32</v>
      </c>
      <c r="H718" s="34" t="str">
        <f>_xlfn.XLOOKUP(B718,[2]CALCULATION!$B:$B,[2]CALCULATION!$H:$H,"")</f>
        <v>ZTE</v>
      </c>
      <c r="I718" s="28">
        <v>0</v>
      </c>
      <c r="J718" s="28">
        <v>0</v>
      </c>
      <c r="K718" s="28">
        <v>0</v>
      </c>
      <c r="L718" s="28">
        <v>0</v>
      </c>
      <c r="M718" s="28">
        <v>0.70953292070096141</v>
      </c>
      <c r="N718" s="28">
        <v>0</v>
      </c>
      <c r="O718" s="28">
        <v>0</v>
      </c>
      <c r="P718" s="28">
        <v>0</v>
      </c>
      <c r="Q718" s="28">
        <v>0</v>
      </c>
      <c r="R718" s="28">
        <v>0</v>
      </c>
      <c r="S718" s="93">
        <v>0</v>
      </c>
      <c r="T718" s="93">
        <f>_xlfn.XLOOKUP(B718,'[3]Nur des jours'!$B:$B,'[3]Nur des jours'!$U:$U,"")</f>
        <v>0</v>
      </c>
      <c r="U718" s="93">
        <v>0</v>
      </c>
      <c r="V718" s="93">
        <v>0</v>
      </c>
      <c r="W718" s="93">
        <v>0</v>
      </c>
      <c r="X718" s="93">
        <v>0</v>
      </c>
      <c r="Y718" s="93">
        <v>0</v>
      </c>
      <c r="Z718" s="93">
        <v>0</v>
      </c>
      <c r="AA718" s="93">
        <v>0</v>
      </c>
      <c r="AB718" s="93">
        <v>0</v>
      </c>
      <c r="AC718" s="93">
        <f>_xlfn.XLOOKUP(B718,'[3]Nur des jours'!$B:$B,'[3]Nur des jours'!$N:$N,"")</f>
        <v>0</v>
      </c>
      <c r="AD718" s="93">
        <v>0</v>
      </c>
      <c r="AE718" s="93">
        <v>0</v>
      </c>
      <c r="AF718" s="93">
        <v>0.18587718622390009</v>
      </c>
      <c r="AG718" s="93"/>
      <c r="AH718" s="93">
        <v>0</v>
      </c>
      <c r="AI718" s="93">
        <v>0</v>
      </c>
      <c r="AJ718" s="93">
        <v>0</v>
      </c>
      <c r="AK718" s="93">
        <v>0</v>
      </c>
      <c r="AL718" s="93">
        <v>0</v>
      </c>
      <c r="AM718" s="49" t="s">
        <v>5559</v>
      </c>
      <c r="AN718" s="49"/>
      <c r="AO718" s="48" t="str" cm="1">
        <f t="array" ref="AO718">IFERROR(_xlfn.IFS(
AQ718="MPR ISSUE","PDH",
AQ718="BSS Hardware Issue","BSS",
AQ718="Sites strategiques, MLL, Pylone, etc.","ENVTECH",
AQ718="AKTIVCO DEFAUT GE &amp; POWER Cabinet","AKTIVCO",
AQ718="AKTIVCO Coupure ENEO &amp; Baisse de tension","AKTIVCO GRID ONLY",
AQ718="Coupure ENEO &amp; Baisse de tension","IHS GRID ONLY",
AQ718="Defaut GE &amp; POWER Cabinet","IHS",
AQ718="Sharing","Partners",
AQ718="Sites strategiques &amp; DataCenter","SST &amp; DC",
AQ718="Exclu","Exclu",
AQ718="SAT","SAT",
AQ718="SPARE-ISSUE","SPARE-ISSUE",
AQ718="Fiber CAmtel","TRANS_FO_CAMTEL",
AQ718="Fiber AOF","Fiber AOF",
AQ718="Projet OCM (HUAWEI)","TRAVAUX-HUAWEI",
AQ718="Projet OCM (NOKIA)","TRAVAUX-NOKIA",
AQ718="ACCESS-ISSUE","ACCESS-ISSUE",
AQ718="Projet OCM (ZTE, NOKIA, autres projets)","TRAVAUX OCM",
AQ718="No root CAuse","No root cause",
AQ718="ODU HS","PDH",
AQ718="IP &amp; VLAN","PDH",
AQ718="Warehouse HUAWEI","SPARE-ISSUE",
AQ718="SPARE-HS","SPARE-ISSUE",
AQ718="Power Telco","BSS",AQ718="no impacts","no impacts"
),"")</f>
        <v>No root cause</v>
      </c>
      <c r="AP718" s="48" t="str" cm="1">
        <f t="array" ref="AP718">IFERROR(_xlfn.IFS(
AQ718="MPR ISSUE","TX ISSUE",
AQ718="BSS Hardware Issue","RAN ISSUE",
AQ718="Sites strategiques, MLL, Pylone, etc.","ENVTECH",
AQ718="AKTIVCO DEFAUT GE &amp; POWER Cabinet","POWER ISSUE",
AQ718="AKTIVCO Coupure ENEO &amp; Baisse de tension","POWER ISSUE",
AQ718="Coupure ENEO &amp; Baisse de tension","POWER ISSUE",
AQ718="Defaut GE &amp; POWER Cabinet","POWER ISSUE",
AQ718="Sharing","POWER ISSUE",
AQ718="Sites strategiques &amp; DataCenter","POWER ISSUE",
AQ718="Exclu","Exclu",
AQ718="SAT","TX ISSUE",
AQ718="SPARE-ISSUE","SPARE-ISSUE",
AQ718="Fiber CAmtel","TX ISSUE",
AQ718="Fiber AOF","TX ISSUE",
AQ718="Projet OCM (HUAWEI)","TRAVAUX-HUAWEI",
AQ718="Projet OCM (NOKIA)","TRAVAUX -NOKIA",
AQ718="ACCESS-ISSUE","ACCESS-ISSUE",
AQ718="Projet OCM (ZTE, NOKIA, autres projets)","TRAVAUX OCM",
AQ718="No root CAuse","No root cause",
AQ718="ODU HS","TX ISSUE",
AQ718="IP &amp; VLAN","TX ISSUE",
AQ718="Warehouse HUAWEI","SPARE-ISSUE",
AQ718="SPARE-HS","SPARE-ISSUE",
AQ718="Power Telco","RAN ISSUE",AQ718="no impacts","no impacts"
),"")</f>
        <v>No root cause</v>
      </c>
      <c r="AQ718" s="67" t="s">
        <v>5344</v>
      </c>
      <c r="AR718" s="48" t="str" cm="1">
        <f t="array" ref="AR718">IFERROR(_xlfn.IFS(
AQ718="MPR ISSUE","ACTIVE",
AQ718="BSS Hardware Issue","ACTIVE",
AQ718="Sites strategiques, MLL, Pylone, etc.","PASSIVE",
AQ718="AKTIVCO DEFAUT GE &amp; POWER Cabinet","PASSIVE",
AQ718="AKTIVCO Coupure ENEO &amp; Baisse de tension","PASSIVE",
AQ718="Coupure ENEO &amp; Baisse de tension","PASSIVE",
AQ718="Defaut GE &amp; POWER Cabinet","PASSIVE",
AQ718="Sharing","PASSIVE",
AQ718="Sites strategiques &amp; DataCenter","PASSIVE",
AQ718="Exclu","Exclu",
AQ718="SAT","ACTIVE",
AQ718="SPARE-ISSUE","SPARE-ISSUE",
AQ718="Fiber CAmtel","ACTIVE",
AQ718="Fiber AOF","ACTIVE",
AQ718="Projet OCM (HUAWEI)","PLANNED WORKS",
AQ718="Projet OCM (NOKIA)","PLANNED WORKS",
AQ718="ACCESS-ISSUE","ACCESS-ISSUE",
AQ718="Projet OCM (ZTE, NOKIA, autres projets)","PLANNED WORKS",
AQ718="No root CAuse","No root cause",
AQ718="ODU HS","ACTIVE",
AQ718="IP &amp; VLAN","ACTIVE",
AQ718="Warehouse HUAWEI","SPARE-ISSUE",
AQ718="SPARE-HS","SPARE-ISSUE",
AQ718="Power Telco","ACTIVE", AQ718="no impacts","no impacts"
),"")</f>
        <v>No root cause</v>
      </c>
      <c r="AS718" s="92" t="s">
        <v>5537</v>
      </c>
      <c r="AT718" s="98" t="s">
        <v>2869</v>
      </c>
      <c r="AV718" s="17" t="s">
        <v>5537</v>
      </c>
      <c r="AW718" s="7" t="s">
        <v>5537</v>
      </c>
      <c r="AX718" s="6" t="s">
        <v>5537</v>
      </c>
      <c r="AY718" s="7"/>
      <c r="AZ718" s="3" t="s">
        <v>5537</v>
      </c>
      <c r="BA718" s="18" t="s">
        <v>5537</v>
      </c>
      <c r="BB718" s="18" t="s">
        <v>5537</v>
      </c>
      <c r="BC718" s="18" t="s">
        <v>5537</v>
      </c>
      <c r="BD718" s="18" t="s">
        <v>5537</v>
      </c>
      <c r="BE718" s="18" t="s">
        <v>5537</v>
      </c>
      <c r="BF718" s="18" t="s">
        <v>5537</v>
      </c>
      <c r="BG718" s="18" t="s">
        <v>5537</v>
      </c>
      <c r="BH718" s="18" t="s">
        <v>5537</v>
      </c>
      <c r="BI718" s="18" t="s">
        <v>5537</v>
      </c>
      <c r="BJ718" s="18" t="s">
        <v>5537</v>
      </c>
      <c r="BK718" s="18" t="s">
        <v>5537</v>
      </c>
      <c r="BL718" s="9" t="s">
        <v>5537</v>
      </c>
      <c r="BM718" s="14" t="s">
        <v>5537</v>
      </c>
      <c r="BN718" s="14" t="s">
        <v>5537</v>
      </c>
      <c r="BO718" s="14" t="str">
        <f>_xlfn.XLOOKUP(B718,'[4]cell downs 18042026 17h'!$B:$B,'[4]cell downs 18042026 17h'!$B:$B,"")</f>
        <v/>
      </c>
      <c r="BP718" s="14" t="str">
        <f>_xlfn.XLOOKUP(B718,'[5]Cells Huawei 19042026 15h'!$B:$B,'[5]Cells Huawei 19042026 15h'!$B:$B,"")</f>
        <v/>
      </c>
      <c r="BQ718" s="9" t="str">
        <f>_xlfn.XLOOKUP(B718,'[6]cells down 19042026 9H40'!$B:$B,'[6]cells down 19042026 9H40'!$B:$B,"")</f>
        <v/>
      </c>
      <c r="BR718" s="9" t="s">
        <v>5537</v>
      </c>
      <c r="BS718" s="9" t="s">
        <v>5577</v>
      </c>
      <c r="BT718" s="108"/>
    </row>
    <row r="719" spans="1:72" s="9" customFormat="1" x14ac:dyDescent="0.35">
      <c r="A719" s="19" t="s">
        <v>5452</v>
      </c>
      <c r="B719" s="26" t="s">
        <v>5453</v>
      </c>
      <c r="C719" s="3" t="str">
        <f>_xlfn.XLOOKUP(B719,'[1]daily break down'!$D:$D,'[1]daily break down'!$E:$E,"")</f>
        <v/>
      </c>
      <c r="D719" s="19" t="s">
        <v>357</v>
      </c>
      <c r="E719" s="19" t="s">
        <v>987</v>
      </c>
      <c r="F719" s="19" t="s">
        <v>5454</v>
      </c>
      <c r="G719" s="19" t="s">
        <v>91</v>
      </c>
      <c r="H719" s="32" t="str">
        <f>_xlfn.XLOOKUP(B719,[2]CALCULATION!$B:$B,[2]CALCULATION!$H:$H,"")</f>
        <v>Huawei</v>
      </c>
      <c r="I719" s="28">
        <v>0</v>
      </c>
      <c r="J719" s="28">
        <v>0</v>
      </c>
      <c r="K719" s="28">
        <v>0</v>
      </c>
      <c r="L719" s="28">
        <v>0</v>
      </c>
      <c r="M719" s="28">
        <v>0</v>
      </c>
      <c r="N719" s="28">
        <v>0</v>
      </c>
      <c r="O719" s="28">
        <v>0</v>
      </c>
      <c r="P719" s="28">
        <v>0</v>
      </c>
      <c r="Q719" s="28">
        <v>0</v>
      </c>
      <c r="R719" s="28">
        <v>0</v>
      </c>
      <c r="S719" s="93">
        <v>0.17683480151698042</v>
      </c>
      <c r="T719" s="93">
        <f>_xlfn.XLOOKUP(B719,'[3]Nur des jours'!$B:$B,'[3]Nur des jours'!$U:$U,"")</f>
        <v>0</v>
      </c>
      <c r="U719" s="93">
        <v>0</v>
      </c>
      <c r="V719" s="93" t="s">
        <v>5537</v>
      </c>
      <c r="W719" s="93">
        <v>0</v>
      </c>
      <c r="X719" s="93">
        <v>1.0322943330108751</v>
      </c>
      <c r="Y719" s="93">
        <v>0</v>
      </c>
      <c r="Z719" s="93">
        <v>0</v>
      </c>
      <c r="AA719" s="93">
        <v>0</v>
      </c>
      <c r="AB719" s="93">
        <v>8.9175391586979543E-5</v>
      </c>
      <c r="AC719" s="93">
        <f>_xlfn.XLOOKUP(B719,'[3]Nur des jours'!$B:$B,'[3]Nur des jours'!$N:$N,"")</f>
        <v>0</v>
      </c>
      <c r="AD719" s="93">
        <v>0</v>
      </c>
      <c r="AE719" s="93">
        <v>0</v>
      </c>
      <c r="AF719" s="93">
        <v>0.18049099257204659</v>
      </c>
      <c r="AG719" s="93"/>
      <c r="AH719" s="93">
        <v>0</v>
      </c>
      <c r="AI719" s="93">
        <v>0</v>
      </c>
      <c r="AJ719" s="93">
        <v>0</v>
      </c>
      <c r="AK719" s="93">
        <v>0</v>
      </c>
      <c r="AL719" s="93">
        <v>0</v>
      </c>
      <c r="AM719" s="49" t="s">
        <v>5598</v>
      </c>
      <c r="AN719" s="49" t="s">
        <v>5534</v>
      </c>
      <c r="AO719" s="48" t="str" cm="1">
        <f t="array" ref="AO719">IFERROR(_xlfn.IFS(
AQ719="MPR ISSUE","PDH",
AQ719="BSS Hardware Issue","BSS",
AQ719="Sites strategiques, MLL, Pylone, etc.","ENVTECH",
AQ719="AKTIVCO DEFAUT GE &amp; POWER Cabinet","AKTIVCO",
AQ719="AKTIVCO Coupure ENEO &amp; Baisse de tension","AKTIVCO GRID ONLY",
AQ719="Coupure ENEO &amp; Baisse de tension","IHS GRID ONLY",
AQ719="Defaut GE &amp; POWER Cabinet","IHS",
AQ719="Sharing","Partners",
AQ719="Sites strategiques &amp; DataCenter","SST &amp; DC",
AQ719="Exclu","Exclu",
AQ719="SAT","SAT",
AQ719="SPARE-ISSUE","SPARE-ISSUE",
AQ719="Fiber CAmtel","TRANS_FO_CAMTEL",
AQ719="Fiber AOF","Fiber AOF",
AQ719="Projet OCM (HUAWEI)","TRAVAUX-HUAWEI",
AQ719="Projet OCM (NOKIA)","TRAVAUX-NOKIA",
AQ719="ACCESS-ISSUE","ACCESS-ISSUE",
AQ719="Projet OCM (ZTE, NOKIA, autres projets)","TRAVAUX OCM",
AQ719="No root CAuse","No root cause",
AQ719="ODU HS","PDH",
AQ719="IP &amp; VLAN","PDH",
AQ719="Warehouse HUAWEI","SPARE-ISSUE",
AQ719="SPARE-HS","SPARE-ISSUE",
AQ719="Power Telco","BSS",AQ719="no impacts","no impacts"
),"")</f>
        <v>Exclu</v>
      </c>
      <c r="AP719" s="48" t="str" cm="1">
        <f t="array" ref="AP719">IFERROR(_xlfn.IFS(
AQ719="MPR ISSUE","TX ISSUE",
AQ719="BSS Hardware Issue","RAN ISSUE",
AQ719="Sites strategiques, MLL, Pylone, etc.","ENVTECH",
AQ719="AKTIVCO DEFAUT GE &amp; POWER Cabinet","POWER ISSUE",
AQ719="AKTIVCO Coupure ENEO &amp; Baisse de tension","POWER ISSUE",
AQ719="Coupure ENEO &amp; Baisse de tension","POWER ISSUE",
AQ719="Defaut GE &amp; POWER Cabinet","POWER ISSUE",
AQ719="Sharing","POWER ISSUE",
AQ719="Sites strategiques &amp; DataCenter","POWER ISSUE",
AQ719="Exclu","Exclu",
AQ719="SAT","TX ISSUE",
AQ719="SPARE-ISSUE","SPARE-ISSUE",
AQ719="Fiber CAmtel","TX ISSUE",
AQ719="Fiber AOF","TX ISSUE",
AQ719="Projet OCM (HUAWEI)","TRAVAUX-HUAWEI",
AQ719="Projet OCM (NOKIA)","TRAVAUX -NOKIA",
AQ719="ACCESS-ISSUE","ACCESS-ISSUE",
AQ719="Projet OCM (ZTE, NOKIA, autres projets)","TRAVAUX OCM",
AQ719="No root CAuse","No root cause",
AQ719="ODU HS","TX ISSUE",
AQ719="IP &amp; VLAN","TX ISSUE",
AQ719="Warehouse HUAWEI","SPARE-ISSUE",
AQ719="SPARE-HS","SPARE-ISSUE",
AQ719="Power Telco","RAN ISSUE",AQ719="no impacts","no impacts"
),"")</f>
        <v>Exclu</v>
      </c>
      <c r="AQ719" s="67" t="s">
        <v>5598</v>
      </c>
      <c r="AR719" s="48" t="str" cm="1">
        <f t="array" ref="AR719">IFERROR(_xlfn.IFS(
AQ719="MPR ISSUE","ACTIVE",
AQ719="BSS Hardware Issue","ACTIVE",
AQ719="Sites strategiques, MLL, Pylone, etc.","PASSIVE",
AQ719="AKTIVCO DEFAUT GE &amp; POWER Cabinet","PASSIVE",
AQ719="AKTIVCO Coupure ENEO &amp; Baisse de tension","PASSIVE",
AQ719="Coupure ENEO &amp; Baisse de tension","PASSIVE",
AQ719="Defaut GE &amp; POWER Cabinet","PASSIVE",
AQ719="Sharing","PASSIVE",
AQ719="Sites strategiques &amp; DataCenter","PASSIVE",
AQ719="Exclu","Exclu",
AQ719="SAT","ACTIVE",
AQ719="SPARE-ISSUE","SPARE-ISSUE",
AQ719="Fiber CAmtel","ACTIVE",
AQ719="Fiber AOF","ACTIVE",
AQ719="Projet OCM (HUAWEI)","PLANNED WORKS",
AQ719="Projet OCM (NOKIA)","PLANNED WORKS",
AQ719="ACCESS-ISSUE","ACCESS-ISSUE",
AQ719="Projet OCM (ZTE, NOKIA, autres projets)","PLANNED WORKS",
AQ719="No root CAuse","No root cause",
AQ719="ODU HS","ACTIVE",
AQ719="IP &amp; VLAN","ACTIVE",
AQ719="Warehouse HUAWEI","SPARE-ISSUE",
AQ719="SPARE-HS","SPARE-ISSUE",
AQ719="Power Telco","ACTIVE", AQ719="no impacts","no impacts"
),"")</f>
        <v>Exclu</v>
      </c>
      <c r="AS719" s="92" t="s">
        <v>5537</v>
      </c>
      <c r="AT719" s="98" t="s">
        <v>5453</v>
      </c>
      <c r="AV719" s="17" t="s">
        <v>5537</v>
      </c>
      <c r="AW719" s="7" t="s">
        <v>5537</v>
      </c>
      <c r="AX719" s="6" t="s">
        <v>5537</v>
      </c>
      <c r="AY719" s="7"/>
      <c r="AZ719" s="3" t="s">
        <v>5537</v>
      </c>
      <c r="BA719" s="18" t="s">
        <v>5537</v>
      </c>
      <c r="BB719" s="18" t="s">
        <v>5537</v>
      </c>
      <c r="BC719" s="18" t="s">
        <v>5537</v>
      </c>
      <c r="BD719" s="18" t="s">
        <v>5537</v>
      </c>
      <c r="BE719" s="18" t="s">
        <v>5537</v>
      </c>
      <c r="BF719" s="18" t="s">
        <v>5537</v>
      </c>
      <c r="BG719" s="18" t="s">
        <v>5537</v>
      </c>
      <c r="BH719" s="18" t="s">
        <v>5537</v>
      </c>
      <c r="BI719" s="18" t="s">
        <v>5537</v>
      </c>
      <c r="BJ719" s="18" t="s">
        <v>5537</v>
      </c>
      <c r="BK719" s="18" t="s">
        <v>5537</v>
      </c>
      <c r="BL719" s="9" t="s">
        <v>5537</v>
      </c>
      <c r="BM719" s="14" t="s">
        <v>5537</v>
      </c>
      <c r="BN719" s="14" t="s">
        <v>5537</v>
      </c>
      <c r="BO719" s="14" t="str">
        <f>_xlfn.XLOOKUP(B719,'[4]cell downs 18042026 17h'!$B:$B,'[4]cell downs 18042026 17h'!$B:$B,"")</f>
        <v/>
      </c>
      <c r="BP719" s="14" t="str">
        <f>_xlfn.XLOOKUP(B719,'[5]Cells Huawei 19042026 15h'!$B:$B,'[5]Cells Huawei 19042026 15h'!$B:$B,"")</f>
        <v/>
      </c>
      <c r="BQ719" s="9" t="str">
        <f>_xlfn.XLOOKUP(B719,'[6]cells down 19042026 9H40'!$B:$B,'[6]cells down 19042026 9H40'!$B:$B,"")</f>
        <v/>
      </c>
      <c r="BR719" s="9" t="s">
        <v>5537</v>
      </c>
      <c r="BS719" s="9" t="s">
        <v>12</v>
      </c>
      <c r="BT719" s="108"/>
    </row>
    <row r="720" spans="1:72" s="9" customFormat="1" x14ac:dyDescent="0.35">
      <c r="A720" s="1" t="s">
        <v>2424</v>
      </c>
      <c r="B720" s="8" t="s">
        <v>2425</v>
      </c>
      <c r="C720" s="3" t="str">
        <f>_xlfn.XLOOKUP(B720,'[1]daily break down'!$D:$D,'[1]daily break down'!$E:$E,"")</f>
        <v>Douala</v>
      </c>
      <c r="D720" s="1" t="s">
        <v>11</v>
      </c>
      <c r="E720" s="1" t="s">
        <v>12</v>
      </c>
      <c r="F720" s="3" t="s">
        <v>31</v>
      </c>
      <c r="G720" s="1" t="s">
        <v>32</v>
      </c>
      <c r="H720" s="34" t="str">
        <f>_xlfn.XLOOKUP(B720,[2]CALCULATION!$B:$B,[2]CALCULATION!$H:$H,"")</f>
        <v>ZTE</v>
      </c>
      <c r="I720" s="28">
        <v>0.12907246178299447</v>
      </c>
      <c r="J720" s="28">
        <v>0</v>
      </c>
      <c r="K720" s="28">
        <v>0</v>
      </c>
      <c r="L720" s="28">
        <v>0</v>
      </c>
      <c r="M720" s="28">
        <v>0</v>
      </c>
      <c r="N720" s="28">
        <v>0</v>
      </c>
      <c r="O720" s="28">
        <v>0</v>
      </c>
      <c r="P720" s="28">
        <v>0</v>
      </c>
      <c r="Q720" s="28">
        <v>0</v>
      </c>
      <c r="R720" s="28">
        <v>0</v>
      </c>
      <c r="S720" s="93">
        <v>0</v>
      </c>
      <c r="T720" s="93">
        <f>_xlfn.XLOOKUP(B720,'[3]Nur des jours'!$B:$B,'[3]Nur des jours'!$U:$U,"")</f>
        <v>0</v>
      </c>
      <c r="U720" s="93">
        <v>0</v>
      </c>
      <c r="V720" s="93">
        <v>2.4255706511658228E-3</v>
      </c>
      <c r="W720" s="93">
        <v>0</v>
      </c>
      <c r="X720" s="93">
        <v>0</v>
      </c>
      <c r="Y720" s="93">
        <v>4.7058745894365011</v>
      </c>
      <c r="Z720" s="93">
        <v>0</v>
      </c>
      <c r="AA720" s="93">
        <v>0</v>
      </c>
      <c r="AB720" s="93">
        <v>0</v>
      </c>
      <c r="AC720" s="93">
        <f>_xlfn.XLOOKUP(B720,'[3]Nur des jours'!$B:$B,'[3]Nur des jours'!$N:$N,"")</f>
        <v>0</v>
      </c>
      <c r="AD720" s="93">
        <v>0</v>
      </c>
      <c r="AE720" s="93">
        <v>0</v>
      </c>
      <c r="AF720" s="93">
        <v>0.17733418370986803</v>
      </c>
      <c r="AG720" s="93"/>
      <c r="AH720" s="93">
        <v>0</v>
      </c>
      <c r="AI720" s="93">
        <v>0</v>
      </c>
      <c r="AJ720" s="93">
        <v>0</v>
      </c>
      <c r="AK720" s="93">
        <v>0</v>
      </c>
      <c r="AL720" s="93">
        <v>0</v>
      </c>
      <c r="AM720" s="49" t="s">
        <v>5559</v>
      </c>
      <c r="AN720" s="49"/>
      <c r="AO720" s="48" t="str" cm="1">
        <f t="array" ref="AO720">IFERROR(_xlfn.IFS(
AQ720="MPR ISSUE","PDH",
AQ720="BSS Hardware Issue","BSS",
AQ720="Sites strategiques, MLL, Pylone, etc.","ENVTECH",
AQ720="AKTIVCO DEFAUT GE &amp; POWER Cabinet","AKTIVCO",
AQ720="AKTIVCO Coupure ENEO &amp; Baisse de tension","AKTIVCO GRID ONLY",
AQ720="Coupure ENEO &amp; Baisse de tension","IHS GRID ONLY",
AQ720="Defaut GE &amp; POWER Cabinet","IHS",
AQ720="Sharing","Partners",
AQ720="Sites strategiques &amp; DataCenter","SST &amp; DC",
AQ720="Exclu","Exclu",
AQ720="SAT","SAT",
AQ720="SPARE-ISSUE","SPARE-ISSUE",
AQ720="Fiber CAmtel","TRANS_FO_CAMTEL",
AQ720="Fiber AOF","Fiber AOF",
AQ720="Projet OCM (HUAWEI)","TRAVAUX-HUAWEI",
AQ720="Projet OCM (NOKIA)","TRAVAUX-NOKIA",
AQ720="ACCESS-ISSUE","ACCESS-ISSUE",
AQ720="Projet OCM (ZTE, NOKIA, autres projets)","TRAVAUX OCM",
AQ720="No root CAuse","No root cause",
AQ720="ODU HS","PDH",
AQ720="IP &amp; VLAN","PDH",
AQ720="Warehouse HUAWEI","SPARE-ISSUE",
AQ720="SPARE-HS","SPARE-ISSUE",
AQ720="Power Telco","BSS",AQ720="no impacts","no impacts"
),"")</f>
        <v>No root cause</v>
      </c>
      <c r="AP720" s="48" t="str" cm="1">
        <f t="array" ref="AP720">IFERROR(_xlfn.IFS(
AQ720="MPR ISSUE","TX ISSUE",
AQ720="BSS Hardware Issue","RAN ISSUE",
AQ720="Sites strategiques, MLL, Pylone, etc.","ENVTECH",
AQ720="AKTIVCO DEFAUT GE &amp; POWER Cabinet","POWER ISSUE",
AQ720="AKTIVCO Coupure ENEO &amp; Baisse de tension","POWER ISSUE",
AQ720="Coupure ENEO &amp; Baisse de tension","POWER ISSUE",
AQ720="Defaut GE &amp; POWER Cabinet","POWER ISSUE",
AQ720="Sharing","POWER ISSUE",
AQ720="Sites strategiques &amp; DataCenter","POWER ISSUE",
AQ720="Exclu","Exclu",
AQ720="SAT","TX ISSUE",
AQ720="SPARE-ISSUE","SPARE-ISSUE",
AQ720="Fiber CAmtel","TX ISSUE",
AQ720="Fiber AOF","TX ISSUE",
AQ720="Projet OCM (HUAWEI)","TRAVAUX-HUAWEI",
AQ720="Projet OCM (NOKIA)","TRAVAUX -NOKIA",
AQ720="ACCESS-ISSUE","ACCESS-ISSUE",
AQ720="Projet OCM (ZTE, NOKIA, autres projets)","TRAVAUX OCM",
AQ720="No root CAuse","No root cause",
AQ720="ODU HS","TX ISSUE",
AQ720="IP &amp; VLAN","TX ISSUE",
AQ720="Warehouse HUAWEI","SPARE-ISSUE",
AQ720="SPARE-HS","SPARE-ISSUE",
AQ720="Power Telco","RAN ISSUE",AQ720="no impacts","no impacts"
),"")</f>
        <v>No root cause</v>
      </c>
      <c r="AQ720" s="127" t="s">
        <v>5344</v>
      </c>
      <c r="AR720" s="48" t="str" cm="1">
        <f t="array" ref="AR720">IFERROR(_xlfn.IFS(
AQ720="MPR ISSUE","ACTIVE",
AQ720="BSS Hardware Issue","ACTIVE",
AQ720="Sites strategiques, MLL, Pylone, etc.","PASSIVE",
AQ720="AKTIVCO DEFAUT GE &amp; POWER Cabinet","PASSIVE",
AQ720="AKTIVCO Coupure ENEO &amp; Baisse de tension","PASSIVE",
AQ720="Coupure ENEO &amp; Baisse de tension","PASSIVE",
AQ720="Defaut GE &amp; POWER Cabinet","PASSIVE",
AQ720="Sharing","PASSIVE",
AQ720="Sites strategiques &amp; DataCenter","PASSIVE",
AQ720="Exclu","Exclu",
AQ720="SAT","ACTIVE",
AQ720="SPARE-ISSUE","SPARE-ISSUE",
AQ720="Fiber CAmtel","ACTIVE",
AQ720="Fiber AOF","ACTIVE",
AQ720="Projet OCM (HUAWEI)","PLANNED WORKS",
AQ720="Projet OCM (NOKIA)","PLANNED WORKS",
AQ720="ACCESS-ISSUE","ACCESS-ISSUE",
AQ720="Projet OCM (ZTE, NOKIA, autres projets)","PLANNED WORKS",
AQ720="No root CAuse","No root cause",
AQ720="ODU HS","ACTIVE",
AQ720="IP &amp; VLAN","ACTIVE",
AQ720="Warehouse HUAWEI","SPARE-ISSUE",
AQ720="SPARE-HS","SPARE-ISSUE",
AQ720="Power Telco","ACTIVE", AQ720="no impacts","no impacts"
),"")</f>
        <v>No root cause</v>
      </c>
      <c r="AS720" s="92" t="s">
        <v>5537</v>
      </c>
      <c r="AT720" s="98" t="s">
        <v>2425</v>
      </c>
      <c r="AV720" s="17" t="s">
        <v>5537</v>
      </c>
      <c r="AW720" s="7" t="s">
        <v>5537</v>
      </c>
      <c r="AX720" s="6" t="s">
        <v>5537</v>
      </c>
      <c r="AY720" s="7"/>
      <c r="AZ720" s="3" t="s">
        <v>5537</v>
      </c>
      <c r="BA720" s="18" t="s">
        <v>5537</v>
      </c>
      <c r="BB720" s="18" t="s">
        <v>5537</v>
      </c>
      <c r="BC720" s="18" t="s">
        <v>5537</v>
      </c>
      <c r="BD720" s="18" t="s">
        <v>5537</v>
      </c>
      <c r="BE720" s="18" t="s">
        <v>5537</v>
      </c>
      <c r="BF720" s="18" t="s">
        <v>5537</v>
      </c>
      <c r="BG720" s="18" t="s">
        <v>5537</v>
      </c>
      <c r="BH720" s="18" t="s">
        <v>5537</v>
      </c>
      <c r="BI720" s="18" t="s">
        <v>5537</v>
      </c>
      <c r="BJ720" s="18" t="s">
        <v>5537</v>
      </c>
      <c r="BK720" s="18" t="s">
        <v>5537</v>
      </c>
      <c r="BL720" s="9" t="s">
        <v>5537</v>
      </c>
      <c r="BM720" s="14" t="s">
        <v>5537</v>
      </c>
      <c r="BN720" s="14" t="s">
        <v>5537</v>
      </c>
      <c r="BO720" s="14" t="str">
        <f>_xlfn.XLOOKUP(B720,'[4]cell downs 18042026 17h'!$B:$B,'[4]cell downs 18042026 17h'!$B:$B,"")</f>
        <v/>
      </c>
      <c r="BP720" s="14" t="str">
        <f>_xlfn.XLOOKUP(B720,'[5]Cells Huawei 19042026 15h'!$B:$B,'[5]Cells Huawei 19042026 15h'!$B:$B,"")</f>
        <v/>
      </c>
      <c r="BQ720" s="9" t="str">
        <f>_xlfn.XLOOKUP(B720,'[6]cells down 19042026 9H40'!$B:$B,'[6]cells down 19042026 9H40'!$B:$B,"")</f>
        <v/>
      </c>
      <c r="BR720" s="9" t="s">
        <v>2425</v>
      </c>
      <c r="BS720" s="9" t="s">
        <v>12</v>
      </c>
      <c r="BT720" s="108"/>
    </row>
    <row r="721" spans="1:72" s="9" customFormat="1" x14ac:dyDescent="0.35">
      <c r="A721" s="19" t="s">
        <v>5436</v>
      </c>
      <c r="B721" s="26" t="s">
        <v>5437</v>
      </c>
      <c r="C721" s="3" t="str">
        <f>_xlfn.XLOOKUP(B721,'[1]daily break down'!$D:$D,'[1]daily break down'!$E:$E,"")</f>
        <v>Yaounde</v>
      </c>
      <c r="D721" s="1" t="s">
        <v>11</v>
      </c>
      <c r="E721" s="1" t="str">
        <f>BS721</f>
        <v/>
      </c>
      <c r="F721" s="19" t="s">
        <v>5388</v>
      </c>
      <c r="G721" s="19" t="s">
        <v>115</v>
      </c>
      <c r="H721" s="34" t="str">
        <f>_xlfn.XLOOKUP(B721,[2]CALCULATION!$B:$B,[2]CALCULATION!$H:$H,"")</f>
        <v>ZTE</v>
      </c>
      <c r="I721" s="28">
        <v>0</v>
      </c>
      <c r="J721" s="28">
        <v>0</v>
      </c>
      <c r="K721" s="28">
        <v>0</v>
      </c>
      <c r="L721" s="28">
        <v>0</v>
      </c>
      <c r="M721" s="28">
        <v>0</v>
      </c>
      <c r="N721" s="28">
        <v>0</v>
      </c>
      <c r="O721" s="28">
        <v>0</v>
      </c>
      <c r="P721" s="28">
        <v>0</v>
      </c>
      <c r="Q721" s="28">
        <v>0</v>
      </c>
      <c r="R721" s="28">
        <v>3.289876381505167</v>
      </c>
      <c r="S721" s="93">
        <v>0</v>
      </c>
      <c r="T721" s="93">
        <f>_xlfn.XLOOKUP(B721,'[3]Nur des jours'!$B:$B,'[3]Nur des jours'!$U:$U,"")</f>
        <v>3.887030473728216</v>
      </c>
      <c r="U721" s="93">
        <v>0.78793592498423404</v>
      </c>
      <c r="V721" s="93" t="s">
        <v>5537</v>
      </c>
      <c r="W721" s="93">
        <v>3.8870304737282164</v>
      </c>
      <c r="X721" s="93">
        <v>0.23820530600713991</v>
      </c>
      <c r="Y721" s="93">
        <v>0.12680740683668482</v>
      </c>
      <c r="Z721" s="93">
        <v>0</v>
      </c>
      <c r="AA721" s="93">
        <v>0</v>
      </c>
      <c r="AB721" s="93">
        <v>0</v>
      </c>
      <c r="AC721" s="93">
        <f>_xlfn.XLOOKUP(B721,'[3]Nur des jours'!$B:$B,'[3]Nur des jours'!$N:$N,"")</f>
        <v>0</v>
      </c>
      <c r="AD721" s="93">
        <v>0</v>
      </c>
      <c r="AE721" s="93">
        <v>0</v>
      </c>
      <c r="AF721" s="93">
        <v>0.17503345860692376</v>
      </c>
      <c r="AG721" s="93"/>
      <c r="AH721" s="93">
        <v>0</v>
      </c>
      <c r="AI721" s="93">
        <v>0</v>
      </c>
      <c r="AJ721" s="93">
        <v>0</v>
      </c>
      <c r="AK721" s="93">
        <v>0</v>
      </c>
      <c r="AL721" s="93">
        <v>0</v>
      </c>
      <c r="AM721" s="49" t="s">
        <v>5559</v>
      </c>
      <c r="AN721" s="49"/>
      <c r="AO721" s="48" t="str" cm="1">
        <f t="array" ref="AO721">IFERROR(_xlfn.IFS(
AQ721="MPR ISSUE","PDH",
AQ721="BSS Hardware Issue","BSS",
AQ721="Sites strategiques, MLL, Pylone, etc.","ENVTECH",
AQ721="AKTIVCO DEFAUT GE &amp; POWER Cabinet","AKTIVCO",
AQ721="AKTIVCO Coupure ENEO &amp; Baisse de tension","AKTIVCO GRID ONLY",
AQ721="Coupure ENEO &amp; Baisse de tension","IHS GRID ONLY",
AQ721="Defaut GE &amp; POWER Cabinet","IHS",
AQ721="Sharing","Partners",
AQ721="Sites strategiques &amp; DataCenter","SST &amp; DC",
AQ721="Exclu","Exclu",
AQ721="SAT","SAT",
AQ721="SPARE-ISSUE","SPARE-ISSUE",
AQ721="Fiber CAmtel","TRANS_FO_CAMTEL",
AQ721="Fiber AOF","Fiber AOF",
AQ721="Projet OCM (HUAWEI)","TRAVAUX-HUAWEI",
AQ721="Projet OCM (NOKIA)","TRAVAUX-NOKIA",
AQ721="ACCESS-ISSUE","ACCESS-ISSUE",
AQ721="Projet OCM (ZTE, NOKIA, autres projets)","TRAVAUX OCM",
AQ721="No root CAuse","No root cause",
AQ721="ODU HS","PDH",
AQ721="IP &amp; VLAN","PDH",
AQ721="Warehouse HUAWEI","SPARE-ISSUE",
AQ721="SPARE-HS","SPARE-ISSUE",
AQ721="Power Telco","BSS",AQ721="no impacts","no impacts"
),"")</f>
        <v>No root cause</v>
      </c>
      <c r="AP721" s="48" t="str" cm="1">
        <f t="array" ref="AP721">IFERROR(_xlfn.IFS(
AQ721="MPR ISSUE","TX ISSUE",
AQ721="BSS Hardware Issue","RAN ISSUE",
AQ721="Sites strategiques, MLL, Pylone, etc.","ENVTECH",
AQ721="AKTIVCO DEFAUT GE &amp; POWER Cabinet","POWER ISSUE",
AQ721="AKTIVCO Coupure ENEO &amp; Baisse de tension","POWER ISSUE",
AQ721="Coupure ENEO &amp; Baisse de tension","POWER ISSUE",
AQ721="Defaut GE &amp; POWER Cabinet","POWER ISSUE",
AQ721="Sharing","POWER ISSUE",
AQ721="Sites strategiques &amp; DataCenter","POWER ISSUE",
AQ721="Exclu","Exclu",
AQ721="SAT","TX ISSUE",
AQ721="SPARE-ISSUE","SPARE-ISSUE",
AQ721="Fiber CAmtel","TX ISSUE",
AQ721="Fiber AOF","TX ISSUE",
AQ721="Projet OCM (HUAWEI)","TRAVAUX-HUAWEI",
AQ721="Projet OCM (NOKIA)","TRAVAUX -NOKIA",
AQ721="ACCESS-ISSUE","ACCESS-ISSUE",
AQ721="Projet OCM (ZTE, NOKIA, autres projets)","TRAVAUX OCM",
AQ721="No root CAuse","No root cause",
AQ721="ODU HS","TX ISSUE",
AQ721="IP &amp; VLAN","TX ISSUE",
AQ721="Warehouse HUAWEI","SPARE-ISSUE",
AQ721="SPARE-HS","SPARE-ISSUE",
AQ721="Power Telco","RAN ISSUE",AQ721="no impacts","no impacts"
),"")</f>
        <v>No root cause</v>
      </c>
      <c r="AQ721" s="127" t="s">
        <v>5344</v>
      </c>
      <c r="AR721" s="48" t="str" cm="1">
        <f t="array" ref="AR721">IFERROR(_xlfn.IFS(
AQ721="MPR ISSUE","ACTIVE",
AQ721="BSS Hardware Issue","ACTIVE",
AQ721="Sites strategiques, MLL, Pylone, etc.","PASSIVE",
AQ721="AKTIVCO DEFAUT GE &amp; POWER Cabinet","PASSIVE",
AQ721="AKTIVCO Coupure ENEO &amp; Baisse de tension","PASSIVE",
AQ721="Coupure ENEO &amp; Baisse de tension","PASSIVE",
AQ721="Defaut GE &amp; POWER Cabinet","PASSIVE",
AQ721="Sharing","PASSIVE",
AQ721="Sites strategiques &amp; DataCenter","PASSIVE",
AQ721="Exclu","Exclu",
AQ721="SAT","ACTIVE",
AQ721="SPARE-ISSUE","SPARE-ISSUE",
AQ721="Fiber CAmtel","ACTIVE",
AQ721="Fiber AOF","ACTIVE",
AQ721="Projet OCM (HUAWEI)","PLANNED WORKS",
AQ721="Projet OCM (NOKIA)","PLANNED WORKS",
AQ721="ACCESS-ISSUE","ACCESS-ISSUE",
AQ721="Projet OCM (ZTE, NOKIA, autres projets)","PLANNED WORKS",
AQ721="No root CAuse","No root cause",
AQ721="ODU HS","ACTIVE",
AQ721="IP &amp; VLAN","ACTIVE",
AQ721="Warehouse HUAWEI","SPARE-ISSUE",
AQ721="SPARE-HS","SPARE-ISSUE",
AQ721="Power Telco","ACTIVE", AQ721="no impacts","no impacts"
),"")</f>
        <v>No root cause</v>
      </c>
      <c r="AS721" s="92" t="s">
        <v>5537</v>
      </c>
      <c r="AT721" s="98" t="s">
        <v>5437</v>
      </c>
      <c r="AV721" s="17" t="s">
        <v>5537</v>
      </c>
      <c r="AW721" s="7" t="s">
        <v>5537</v>
      </c>
      <c r="AX721" s="6" t="s">
        <v>5537</v>
      </c>
      <c r="AY721" s="7"/>
      <c r="AZ721" s="3" t="s">
        <v>5537</v>
      </c>
      <c r="BA721" s="18" t="s">
        <v>5537</v>
      </c>
      <c r="BB721" s="18" t="s">
        <v>5537</v>
      </c>
      <c r="BC721" s="18" t="s">
        <v>5537</v>
      </c>
      <c r="BD721" s="18" t="s">
        <v>5537</v>
      </c>
      <c r="BE721" s="18" t="s">
        <v>5537</v>
      </c>
      <c r="BF721" s="18" t="s">
        <v>5537</v>
      </c>
      <c r="BG721" s="18" t="s">
        <v>5537</v>
      </c>
      <c r="BH721" s="18" t="s">
        <v>5537</v>
      </c>
      <c r="BI721" s="18" t="s">
        <v>5537</v>
      </c>
      <c r="BJ721" s="18" t="s">
        <v>5537</v>
      </c>
      <c r="BK721" s="18" t="s">
        <v>5537</v>
      </c>
      <c r="BL721" s="9" t="s">
        <v>5537</v>
      </c>
      <c r="BM721" s="14" t="s">
        <v>5537</v>
      </c>
      <c r="BN721" s="14" t="s">
        <v>5537</v>
      </c>
      <c r="BO721" s="14" t="str">
        <f>_xlfn.XLOOKUP(B721,'[4]cell downs 18042026 17h'!$B:$B,'[4]cell downs 18042026 17h'!$B:$B,"")</f>
        <v/>
      </c>
      <c r="BP721" s="14" t="str">
        <f>_xlfn.XLOOKUP(B721,'[5]Cells Huawei 19042026 15h'!$B:$B,'[5]Cells Huawei 19042026 15h'!$B:$B,"")</f>
        <v/>
      </c>
      <c r="BQ721" s="9" t="str">
        <f>_xlfn.XLOOKUP(B721,'[6]cells down 19042026 9H40'!$B:$B,'[6]cells down 19042026 9H40'!$B:$B,"")</f>
        <v/>
      </c>
      <c r="BR721" s="9" t="s">
        <v>5437</v>
      </c>
      <c r="BS721" s="9" t="s">
        <v>5537</v>
      </c>
      <c r="BT721" s="108"/>
    </row>
    <row r="722" spans="1:72" s="9" customFormat="1" x14ac:dyDescent="0.35">
      <c r="A722" s="1" t="s">
        <v>4320</v>
      </c>
      <c r="B722" s="8" t="s">
        <v>4321</v>
      </c>
      <c r="C722" s="3" t="str">
        <f>_xlfn.XLOOKUP(B722,'[1]daily break down'!$D:$D,'[1]daily break down'!$E:$E,"")</f>
        <v>Douala</v>
      </c>
      <c r="D722" s="1" t="s">
        <v>11</v>
      </c>
      <c r="E722" s="1" t="s">
        <v>12</v>
      </c>
      <c r="F722" s="3" t="s">
        <v>31</v>
      </c>
      <c r="G722" s="1" t="s">
        <v>32</v>
      </c>
      <c r="H722" s="34" t="str">
        <f>_xlfn.XLOOKUP(B722,[2]CALCULATION!$B:$B,[2]CALCULATION!$H:$H,"")</f>
        <v>ZTE</v>
      </c>
      <c r="I722" s="28">
        <v>0</v>
      </c>
      <c r="J722" s="28">
        <v>0</v>
      </c>
      <c r="K722" s="28">
        <v>0</v>
      </c>
      <c r="L722" s="28">
        <v>0</v>
      </c>
      <c r="M722" s="28">
        <v>0</v>
      </c>
      <c r="N722" s="28">
        <v>0</v>
      </c>
      <c r="O722" s="28">
        <v>0</v>
      </c>
      <c r="P722" s="28">
        <v>0</v>
      </c>
      <c r="Q722" s="28">
        <v>0</v>
      </c>
      <c r="R722" s="28">
        <v>0</v>
      </c>
      <c r="S722" s="93">
        <v>0</v>
      </c>
      <c r="T722" s="93">
        <f>_xlfn.XLOOKUP(B722,'[3]Nur des jours'!$B:$B,'[3]Nur des jours'!$U:$U,"")</f>
        <v>0</v>
      </c>
      <c r="U722" s="93">
        <v>0</v>
      </c>
      <c r="V722" s="93">
        <v>0</v>
      </c>
      <c r="W722" s="93">
        <v>0</v>
      </c>
      <c r="X722" s="93">
        <v>0</v>
      </c>
      <c r="Y722" s="93">
        <v>0</v>
      </c>
      <c r="Z722" s="93">
        <v>0</v>
      </c>
      <c r="AA722" s="93">
        <v>0</v>
      </c>
      <c r="AB722" s="93">
        <v>0</v>
      </c>
      <c r="AC722" s="93">
        <f>_xlfn.XLOOKUP(B722,'[3]Nur des jours'!$B:$B,'[3]Nur des jours'!$N:$N,"")</f>
        <v>0</v>
      </c>
      <c r="AD722" s="93">
        <v>0</v>
      </c>
      <c r="AE722" s="93">
        <v>0</v>
      </c>
      <c r="AF722" s="93">
        <v>0.15789394834390594</v>
      </c>
      <c r="AG722" s="93"/>
      <c r="AH722" s="93">
        <v>0</v>
      </c>
      <c r="AI722" s="93">
        <v>0</v>
      </c>
      <c r="AJ722" s="93">
        <v>0</v>
      </c>
      <c r="AK722" s="93">
        <v>0</v>
      </c>
      <c r="AL722" s="93">
        <v>0</v>
      </c>
      <c r="AM722" s="49" t="s">
        <v>5559</v>
      </c>
      <c r="AN722" s="49"/>
      <c r="AO722" s="48" t="str" cm="1">
        <f t="array" ref="AO722">IFERROR(_xlfn.IFS(
AQ722="MPR ISSUE","PDH",
AQ722="BSS Hardware Issue","BSS",
AQ722="Sites strategiques, MLL, Pylone, etc.","ENVTECH",
AQ722="AKTIVCO DEFAUT GE &amp; POWER Cabinet","AKTIVCO",
AQ722="AKTIVCO Coupure ENEO &amp; Baisse de tension","AKTIVCO GRID ONLY",
AQ722="Coupure ENEO &amp; Baisse de tension","IHS GRID ONLY",
AQ722="Defaut GE &amp; POWER Cabinet","IHS",
AQ722="Sharing","Partners",
AQ722="Sites strategiques &amp; DataCenter","SST &amp; DC",
AQ722="Exclu","Exclu",
AQ722="SAT","SAT",
AQ722="SPARE-ISSUE","SPARE-ISSUE",
AQ722="Fiber CAmtel","TRANS_FO_CAMTEL",
AQ722="Fiber AOF","Fiber AOF",
AQ722="Projet OCM (HUAWEI)","TRAVAUX-HUAWEI",
AQ722="Projet OCM (NOKIA)","TRAVAUX-NOKIA",
AQ722="ACCESS-ISSUE","ACCESS-ISSUE",
AQ722="Projet OCM (ZTE, NOKIA, autres projets)","TRAVAUX OCM",
AQ722="No root CAuse","No root cause",
AQ722="ODU HS","PDH",
AQ722="IP &amp; VLAN","PDH",
AQ722="Warehouse HUAWEI","SPARE-ISSUE",
AQ722="SPARE-HS","SPARE-ISSUE",
AQ722="Power Telco","BSS",AQ722="no impacts","no impacts"
),"")</f>
        <v>No root cause</v>
      </c>
      <c r="AP722" s="48" t="str" cm="1">
        <f t="array" ref="AP722">IFERROR(_xlfn.IFS(
AQ722="MPR ISSUE","TX ISSUE",
AQ722="BSS Hardware Issue","RAN ISSUE",
AQ722="Sites strategiques, MLL, Pylone, etc.","ENVTECH",
AQ722="AKTIVCO DEFAUT GE &amp; POWER Cabinet","POWER ISSUE",
AQ722="AKTIVCO Coupure ENEO &amp; Baisse de tension","POWER ISSUE",
AQ722="Coupure ENEO &amp; Baisse de tension","POWER ISSUE",
AQ722="Defaut GE &amp; POWER Cabinet","POWER ISSUE",
AQ722="Sharing","POWER ISSUE",
AQ722="Sites strategiques &amp; DataCenter","POWER ISSUE",
AQ722="Exclu","Exclu",
AQ722="SAT","TX ISSUE",
AQ722="SPARE-ISSUE","SPARE-ISSUE",
AQ722="Fiber CAmtel","TX ISSUE",
AQ722="Fiber AOF","TX ISSUE",
AQ722="Projet OCM (HUAWEI)","TRAVAUX-HUAWEI",
AQ722="Projet OCM (NOKIA)","TRAVAUX -NOKIA",
AQ722="ACCESS-ISSUE","ACCESS-ISSUE",
AQ722="Projet OCM (ZTE, NOKIA, autres projets)","TRAVAUX OCM",
AQ722="No root CAuse","No root cause",
AQ722="ODU HS","TX ISSUE",
AQ722="IP &amp; VLAN","TX ISSUE",
AQ722="Warehouse HUAWEI","SPARE-ISSUE",
AQ722="SPARE-HS","SPARE-ISSUE",
AQ722="Power Telco","RAN ISSUE",AQ722="no impacts","no impacts"
),"")</f>
        <v>No root cause</v>
      </c>
      <c r="AQ722" s="127" t="s">
        <v>5344</v>
      </c>
      <c r="AR722" s="48" t="str" cm="1">
        <f t="array" ref="AR722">IFERROR(_xlfn.IFS(
AQ722="MPR ISSUE","ACTIVE",
AQ722="BSS Hardware Issue","ACTIVE",
AQ722="Sites strategiques, MLL, Pylone, etc.","PASSIVE",
AQ722="AKTIVCO DEFAUT GE &amp; POWER Cabinet","PASSIVE",
AQ722="AKTIVCO Coupure ENEO &amp; Baisse de tension","PASSIVE",
AQ722="Coupure ENEO &amp; Baisse de tension","PASSIVE",
AQ722="Defaut GE &amp; POWER Cabinet","PASSIVE",
AQ722="Sharing","PASSIVE",
AQ722="Sites strategiques &amp; DataCenter","PASSIVE",
AQ722="Exclu","Exclu",
AQ722="SAT","ACTIVE",
AQ722="SPARE-ISSUE","SPARE-ISSUE",
AQ722="Fiber CAmtel","ACTIVE",
AQ722="Fiber AOF","ACTIVE",
AQ722="Projet OCM (HUAWEI)","PLANNED WORKS",
AQ722="Projet OCM (NOKIA)","PLANNED WORKS",
AQ722="ACCESS-ISSUE","ACCESS-ISSUE",
AQ722="Projet OCM (ZTE, NOKIA, autres projets)","PLANNED WORKS",
AQ722="No root CAuse","No root cause",
AQ722="ODU HS","ACTIVE",
AQ722="IP &amp; VLAN","ACTIVE",
AQ722="Warehouse HUAWEI","SPARE-ISSUE",
AQ722="SPARE-HS","SPARE-ISSUE",
AQ722="Power Telco","ACTIVE", AQ722="no impacts","no impacts"
),"")</f>
        <v>No root cause</v>
      </c>
      <c r="AS722" s="92" t="s">
        <v>5537</v>
      </c>
      <c r="AT722" s="98" t="s">
        <v>4321</v>
      </c>
      <c r="AV722" s="17" t="s">
        <v>5537</v>
      </c>
      <c r="AW722" s="7" t="s">
        <v>5537</v>
      </c>
      <c r="AX722" s="6" t="s">
        <v>5537</v>
      </c>
      <c r="AY722" s="7"/>
      <c r="AZ722" s="3" t="s">
        <v>5537</v>
      </c>
      <c r="BA722" s="18" t="s">
        <v>5537</v>
      </c>
      <c r="BB722" s="18" t="s">
        <v>5537</v>
      </c>
      <c r="BC722" s="18" t="s">
        <v>5537</v>
      </c>
      <c r="BD722" s="18" t="s">
        <v>5537</v>
      </c>
      <c r="BE722" s="18" t="s">
        <v>5537</v>
      </c>
      <c r="BF722" s="18" t="s">
        <v>5537</v>
      </c>
      <c r="BG722" s="18" t="s">
        <v>5537</v>
      </c>
      <c r="BH722" s="18" t="s">
        <v>5537</v>
      </c>
      <c r="BI722" s="18" t="s">
        <v>5537</v>
      </c>
      <c r="BJ722" s="18" t="s">
        <v>5537</v>
      </c>
      <c r="BK722" s="18" t="s">
        <v>5537</v>
      </c>
      <c r="BL722" s="9" t="s">
        <v>5537</v>
      </c>
      <c r="BM722" s="14" t="s">
        <v>5537</v>
      </c>
      <c r="BN722" s="14" t="s">
        <v>5537</v>
      </c>
      <c r="BO722" s="14" t="str">
        <f>_xlfn.XLOOKUP(B722,'[4]cell downs 18042026 17h'!$B:$B,'[4]cell downs 18042026 17h'!$B:$B,"")</f>
        <v/>
      </c>
      <c r="BP722" s="14" t="str">
        <f>_xlfn.XLOOKUP(B722,'[5]Cells Huawei 19042026 15h'!$B:$B,'[5]Cells Huawei 19042026 15h'!$B:$B,"")</f>
        <v/>
      </c>
      <c r="BQ722" s="9" t="str">
        <f>_xlfn.XLOOKUP(B722,'[6]cells down 19042026 9H40'!$B:$B,'[6]cells down 19042026 9H40'!$B:$B,"")</f>
        <v/>
      </c>
      <c r="BR722" s="9" t="s">
        <v>4321</v>
      </c>
      <c r="BS722" s="9" t="s">
        <v>12</v>
      </c>
      <c r="BT722" s="108"/>
    </row>
    <row r="723" spans="1:72" s="9" customFormat="1" x14ac:dyDescent="0.35">
      <c r="A723" s="1" t="s">
        <v>4301</v>
      </c>
      <c r="B723" s="8" t="s">
        <v>4302</v>
      </c>
      <c r="C723" s="3" t="str">
        <f>_xlfn.XLOOKUP(B723,'[1]daily break down'!$D:$D,'[1]daily break down'!$E:$E,"")</f>
        <v>LITTORAL</v>
      </c>
      <c r="D723" s="1" t="s">
        <v>11</v>
      </c>
      <c r="E723" s="1" t="str">
        <f>BS723</f>
        <v>Solar-Gen</v>
      </c>
      <c r="F723" s="3" t="s">
        <v>31</v>
      </c>
      <c r="G723" s="1" t="s">
        <v>4251</v>
      </c>
      <c r="H723" s="33" t="str">
        <f>_xlfn.XLOOKUP(B723,[2]CALCULATION!$B:$B,[2]CALCULATION!$H:$H,"")</f>
        <v>NOKIA</v>
      </c>
      <c r="I723" s="28">
        <v>1.8558568662108227E-2</v>
      </c>
      <c r="J723" s="28">
        <v>1.1127926982041573E-2</v>
      </c>
      <c r="K723" s="28">
        <v>0</v>
      </c>
      <c r="L723" s="28">
        <v>0</v>
      </c>
      <c r="M723" s="28">
        <v>4.0904600316483436E-2</v>
      </c>
      <c r="N723" s="28">
        <v>0</v>
      </c>
      <c r="O723" s="28">
        <v>0</v>
      </c>
      <c r="P723" s="28">
        <v>0</v>
      </c>
      <c r="Q723" s="28">
        <v>0</v>
      </c>
      <c r="R723" s="28">
        <v>0</v>
      </c>
      <c r="S723" s="93">
        <v>0</v>
      </c>
      <c r="T723" s="93">
        <f>_xlfn.XLOOKUP(B723,'[3]Nur des jours'!$B:$B,'[3]Nur des jours'!$U:$U,"")</f>
        <v>0</v>
      </c>
      <c r="U723" s="93">
        <v>0</v>
      </c>
      <c r="V723" s="93">
        <v>0</v>
      </c>
      <c r="W723" s="93">
        <v>0</v>
      </c>
      <c r="X723" s="93">
        <v>0</v>
      </c>
      <c r="Y723" s="93">
        <v>1.6229921268830277E-3</v>
      </c>
      <c r="Z723" s="93">
        <v>0</v>
      </c>
      <c r="AA723" s="93">
        <v>0</v>
      </c>
      <c r="AB723" s="93">
        <v>0</v>
      </c>
      <c r="AC723" s="93">
        <f>_xlfn.XLOOKUP(B723,'[3]Nur des jours'!$B:$B,'[3]Nur des jours'!$N:$N,"")</f>
        <v>0</v>
      </c>
      <c r="AD723" s="93">
        <v>0</v>
      </c>
      <c r="AE723" s="93">
        <v>1.2163523412464008E-2</v>
      </c>
      <c r="AF723" s="93">
        <v>0.15357785939109614</v>
      </c>
      <c r="AG723" s="93"/>
      <c r="AH723" s="93">
        <v>0</v>
      </c>
      <c r="AI723" s="93">
        <v>0</v>
      </c>
      <c r="AJ723" s="93">
        <v>0</v>
      </c>
      <c r="AK723" s="93">
        <v>0</v>
      </c>
      <c r="AL723" s="93">
        <v>0</v>
      </c>
      <c r="AM723" s="49" t="s">
        <v>5559</v>
      </c>
      <c r="AN723" s="49"/>
      <c r="AO723" s="48" t="str" cm="1">
        <f t="array" ref="AO723">IFERROR(_xlfn.IFS(
AQ723="MPR ISSUE","PDH",
AQ723="BSS Hardware Issue","BSS",
AQ723="Sites strategiques, MLL, Pylone, etc.","ENVTECH",
AQ723="AKTIVCO DEFAUT GE &amp; POWER Cabinet","AKTIVCO",
AQ723="AKTIVCO Coupure ENEO &amp; Baisse de tension","AKTIVCO GRID ONLY",
AQ723="Coupure ENEO &amp; Baisse de tension","IHS GRID ONLY",
AQ723="Defaut GE &amp; POWER Cabinet","IHS",
AQ723="Sharing","Partners",
AQ723="Sites strategiques &amp; DataCenter","SST &amp; DC",
AQ723="Exclu","Exclu",
AQ723="SAT","SAT",
AQ723="SPARE-ISSUE","SPARE-ISSUE",
AQ723="Fiber CAmtel","TRANS_FO_CAMTEL",
AQ723="Fiber AOF","Fiber AOF",
AQ723="Projet OCM (HUAWEI)","TRAVAUX-HUAWEI",
AQ723="Projet OCM (NOKIA)","TRAVAUX-NOKIA",
AQ723="ACCESS-ISSUE","ACCESS-ISSUE",
AQ723="Projet OCM (ZTE, NOKIA, autres projets)","TRAVAUX OCM",
AQ723="No root CAuse","No root cause",
AQ723="ODU HS","PDH",
AQ723="IP &amp; VLAN","PDH",
AQ723="Warehouse HUAWEI","SPARE-ISSUE",
AQ723="SPARE-HS","SPARE-ISSUE",
AQ723="Power Telco","BSS",AQ723="no impacts","no impacts"
),"")</f>
        <v>No root cause</v>
      </c>
      <c r="AP723" s="48" t="str" cm="1">
        <f t="array" ref="AP723">IFERROR(_xlfn.IFS(
AQ723="MPR ISSUE","TX ISSUE",
AQ723="BSS Hardware Issue","RAN ISSUE",
AQ723="Sites strategiques, MLL, Pylone, etc.","ENVTECH",
AQ723="AKTIVCO DEFAUT GE &amp; POWER Cabinet","POWER ISSUE",
AQ723="AKTIVCO Coupure ENEO &amp; Baisse de tension","POWER ISSUE",
AQ723="Coupure ENEO &amp; Baisse de tension","POWER ISSUE",
AQ723="Defaut GE &amp; POWER Cabinet","POWER ISSUE",
AQ723="Sharing","POWER ISSUE",
AQ723="Sites strategiques &amp; DataCenter","POWER ISSUE",
AQ723="Exclu","Exclu",
AQ723="SAT","TX ISSUE",
AQ723="SPARE-ISSUE","SPARE-ISSUE",
AQ723="Fiber CAmtel","TX ISSUE",
AQ723="Fiber AOF","TX ISSUE",
AQ723="Projet OCM (HUAWEI)","TRAVAUX-HUAWEI",
AQ723="Projet OCM (NOKIA)","TRAVAUX -NOKIA",
AQ723="ACCESS-ISSUE","ACCESS-ISSUE",
AQ723="Projet OCM (ZTE, NOKIA, autres projets)","TRAVAUX OCM",
AQ723="No root CAuse","No root cause",
AQ723="ODU HS","TX ISSUE",
AQ723="IP &amp; VLAN","TX ISSUE",
AQ723="Warehouse HUAWEI","SPARE-ISSUE",
AQ723="SPARE-HS","SPARE-ISSUE",
AQ723="Power Telco","RAN ISSUE",AQ723="no impacts","no impacts"
),"")</f>
        <v>No root cause</v>
      </c>
      <c r="AQ723" s="127" t="s">
        <v>5344</v>
      </c>
      <c r="AR723" s="48" t="str" cm="1">
        <f t="array" ref="AR723">IFERROR(_xlfn.IFS(
AQ723="MPR ISSUE","ACTIVE",
AQ723="BSS Hardware Issue","ACTIVE",
AQ723="Sites strategiques, MLL, Pylone, etc.","PASSIVE",
AQ723="AKTIVCO DEFAUT GE &amp; POWER Cabinet","PASSIVE",
AQ723="AKTIVCO Coupure ENEO &amp; Baisse de tension","PASSIVE",
AQ723="Coupure ENEO &amp; Baisse de tension","PASSIVE",
AQ723="Defaut GE &amp; POWER Cabinet","PASSIVE",
AQ723="Sharing","PASSIVE",
AQ723="Sites strategiques &amp; DataCenter","PASSIVE",
AQ723="Exclu","Exclu",
AQ723="SAT","ACTIVE",
AQ723="SPARE-ISSUE","SPARE-ISSUE",
AQ723="Fiber CAmtel","ACTIVE",
AQ723="Fiber AOF","ACTIVE",
AQ723="Projet OCM (HUAWEI)","PLANNED WORKS",
AQ723="Projet OCM (NOKIA)","PLANNED WORKS",
AQ723="ACCESS-ISSUE","ACCESS-ISSUE",
AQ723="Projet OCM (ZTE, NOKIA, autres projets)","PLANNED WORKS",
AQ723="No root CAuse","No root cause",
AQ723="ODU HS","ACTIVE",
AQ723="IP &amp; VLAN","ACTIVE",
AQ723="Warehouse HUAWEI","SPARE-ISSUE",
AQ723="SPARE-HS","SPARE-ISSUE",
AQ723="Power Telco","ACTIVE", AQ723="no impacts","no impacts"
),"")</f>
        <v>No root cause</v>
      </c>
      <c r="AS723" s="92" t="s">
        <v>5537</v>
      </c>
      <c r="AT723" s="98" t="s">
        <v>4302</v>
      </c>
      <c r="AV723" s="17" t="s">
        <v>5537</v>
      </c>
      <c r="AW723" s="7" t="s">
        <v>5537</v>
      </c>
      <c r="AX723" s="6" t="s">
        <v>5537</v>
      </c>
      <c r="AY723" s="7"/>
      <c r="AZ723" s="3" t="s">
        <v>5537</v>
      </c>
      <c r="BA723" s="18" t="s">
        <v>5537</v>
      </c>
      <c r="BB723" s="18" t="s">
        <v>5537</v>
      </c>
      <c r="BC723" s="18" t="s">
        <v>5537</v>
      </c>
      <c r="BD723" s="18" t="s">
        <v>5537</v>
      </c>
      <c r="BE723" s="18" t="s">
        <v>5537</v>
      </c>
      <c r="BF723" s="18" t="s">
        <v>5537</v>
      </c>
      <c r="BG723" s="18" t="s">
        <v>5537</v>
      </c>
      <c r="BH723" s="18" t="s">
        <v>5537</v>
      </c>
      <c r="BI723" s="18" t="s">
        <v>5537</v>
      </c>
      <c r="BJ723" s="18" t="s">
        <v>5537</v>
      </c>
      <c r="BK723" s="18" t="s">
        <v>5537</v>
      </c>
      <c r="BL723" s="9" t="s">
        <v>5537</v>
      </c>
      <c r="BM723" s="14" t="s">
        <v>5537</v>
      </c>
      <c r="BN723" s="14" t="s">
        <v>5537</v>
      </c>
      <c r="BO723" s="14" t="str">
        <f>_xlfn.XLOOKUP(B723,'[4]cell downs 18042026 17h'!$B:$B,'[4]cell downs 18042026 17h'!$B:$B,"")</f>
        <v/>
      </c>
      <c r="BP723" s="14" t="str">
        <f>_xlfn.XLOOKUP(B723,'[5]Cells Huawei 19042026 15h'!$B:$B,'[5]Cells Huawei 19042026 15h'!$B:$B,"")</f>
        <v/>
      </c>
      <c r="BQ723" s="9" t="str">
        <f>_xlfn.XLOOKUP(B723,'[6]cells down 19042026 9H40'!$B:$B,'[6]cells down 19042026 9H40'!$B:$B,"")</f>
        <v/>
      </c>
      <c r="BR723" s="9" t="s">
        <v>4302</v>
      </c>
      <c r="BS723" s="9" t="s">
        <v>66</v>
      </c>
      <c r="BT723" s="108"/>
    </row>
    <row r="724" spans="1:72" s="9" customFormat="1" x14ac:dyDescent="0.35">
      <c r="A724" s="1" t="s">
        <v>697</v>
      </c>
      <c r="B724" s="8" t="s">
        <v>698</v>
      </c>
      <c r="C724" s="3" t="str">
        <f>_xlfn.XLOOKUP(B724,'[1]daily break down'!$D:$D,'[1]daily break down'!$E:$E,"")</f>
        <v>EXTREME-NORD</v>
      </c>
      <c r="D724" s="1" t="s">
        <v>11</v>
      </c>
      <c r="E724" s="1" t="s">
        <v>96</v>
      </c>
      <c r="F724" s="3" t="s">
        <v>55</v>
      </c>
      <c r="G724" s="1" t="s">
        <v>697</v>
      </c>
      <c r="H724" s="33" t="str">
        <f>_xlfn.XLOOKUP(B724,[2]CALCULATION!$B:$B,[2]CALCULATION!$H:$H,"")</f>
        <v>NOKIA</v>
      </c>
      <c r="I724" s="28">
        <v>0.36770942932995687</v>
      </c>
      <c r="J724" s="28">
        <v>13.745183172200379</v>
      </c>
      <c r="K724" s="28">
        <v>13.844990729841649</v>
      </c>
      <c r="L724" s="28">
        <v>0.68454449923727356</v>
      </c>
      <c r="M724" s="28">
        <v>0.12406847668592286</v>
      </c>
      <c r="N724" s="28">
        <v>0</v>
      </c>
      <c r="O724" s="28">
        <v>4.7053032480352179</v>
      </c>
      <c r="P724" s="28">
        <v>3.6423021668779083</v>
      </c>
      <c r="Q724" s="28">
        <v>3.5529232502674621</v>
      </c>
      <c r="R724" s="28">
        <v>1.1142163850689402</v>
      </c>
      <c r="S724" s="93">
        <v>0</v>
      </c>
      <c r="T724" s="93">
        <f>_xlfn.XLOOKUP(B724,'[3]Nur des jours'!$B:$B,'[3]Nur des jours'!$U:$U,"")</f>
        <v>8.716756677893553</v>
      </c>
      <c r="U724" s="93">
        <v>1.6555807837671508</v>
      </c>
      <c r="V724" s="93">
        <v>1.4878099766689359</v>
      </c>
      <c r="W724" s="93">
        <v>3.4845875799247312</v>
      </c>
      <c r="X724" s="93">
        <v>0</v>
      </c>
      <c r="Y724" s="93">
        <v>2.0982840132500518</v>
      </c>
      <c r="Z724" s="93">
        <v>3.2461663100837601</v>
      </c>
      <c r="AA724" s="93">
        <v>0</v>
      </c>
      <c r="AB724" s="93">
        <v>2.5358378720177712</v>
      </c>
      <c r="AC724" s="93">
        <f>_xlfn.XLOOKUP(B724,'[3]Nur des jours'!$B:$B,'[3]Nur des jours'!$N:$N,"")</f>
        <v>0.73801554077384302</v>
      </c>
      <c r="AD724" s="93">
        <v>0.73801554077384302</v>
      </c>
      <c r="AE724" s="93">
        <v>2.4155344369368237</v>
      </c>
      <c r="AF724" s="93">
        <v>0.14416312110511914</v>
      </c>
      <c r="AG724" s="93"/>
      <c r="AH724" s="93">
        <v>0</v>
      </c>
      <c r="AI724" s="93">
        <v>0</v>
      </c>
      <c r="AJ724" s="93">
        <v>0</v>
      </c>
      <c r="AK724" s="93">
        <v>0</v>
      </c>
      <c r="AL724" s="93">
        <v>0</v>
      </c>
      <c r="AM724" s="49" t="s">
        <v>5601</v>
      </c>
      <c r="AN724" s="49"/>
      <c r="AO724" s="48" t="str" cm="1">
        <f t="array" ref="AO724">IFERROR(_xlfn.IFS(
AQ724="MPR ISSUE","PDH",
AQ724="BSS Hardware Issue","BSS",
AQ724="Sites strategiques, MLL, Pylone, etc.","ENVTECH",
AQ724="AKTIVCO DEFAUT GE &amp; POWER Cabinet","AKTIVCO",
AQ724="AKTIVCO Coupure ENEO &amp; Baisse de tension","AKTIVCO GRID ONLY",
AQ724="Coupure ENEO &amp; Baisse de tension","IHS GRID ONLY",
AQ724="Defaut GE &amp; POWER Cabinet","IHS",
AQ724="Sharing","Partners",
AQ724="Sites strategiques &amp; DataCenter","SST &amp; DC",
AQ724="Exclu","Exclu",
AQ724="SAT","SAT",
AQ724="SPARE-ISSUE","SPARE-ISSUE",
AQ724="Fiber CAmtel","TRANS_FO_CAMTEL",
AQ724="Fiber AOF","Fiber AOF",
AQ724="Projet OCM (HUAWEI)","TRAVAUX-HUAWEI",
AQ724="Projet OCM (NOKIA)","TRAVAUX-NOKIA",
AQ724="ACCESS-ISSUE","ACCESS-ISSUE",
AQ724="Projet OCM (ZTE, NOKIA, autres projets)","TRAVAUX OCM",
AQ724="No root CAuse","No root cause",
AQ724="ODU HS","PDH",
AQ724="IP &amp; VLAN","PDH",
AQ724="Warehouse HUAWEI","SPARE-ISSUE",
AQ724="SPARE-HS","SPARE-ISSUE",
AQ724="Power Telco","BSS",AQ724="no impacts","no impacts"
),"")</f>
        <v>No root cause</v>
      </c>
      <c r="AP724" s="48" t="str" cm="1">
        <f t="array" ref="AP724">IFERROR(_xlfn.IFS(
AQ724="MPR ISSUE","TX ISSUE",
AQ724="BSS Hardware Issue","RAN ISSUE",
AQ724="Sites strategiques, MLL, Pylone, etc.","ENVTECH",
AQ724="AKTIVCO DEFAUT GE &amp; POWER Cabinet","POWER ISSUE",
AQ724="AKTIVCO Coupure ENEO &amp; Baisse de tension","POWER ISSUE",
AQ724="Coupure ENEO &amp; Baisse de tension","POWER ISSUE",
AQ724="Defaut GE &amp; POWER Cabinet","POWER ISSUE",
AQ724="Sharing","POWER ISSUE",
AQ724="Sites strategiques &amp; DataCenter","POWER ISSUE",
AQ724="Exclu","Exclu",
AQ724="SAT","TX ISSUE",
AQ724="SPARE-ISSUE","SPARE-ISSUE",
AQ724="Fiber CAmtel","TX ISSUE",
AQ724="Fiber AOF","TX ISSUE",
AQ724="Projet OCM (HUAWEI)","TRAVAUX-HUAWEI",
AQ724="Projet OCM (NOKIA)","TRAVAUX -NOKIA",
AQ724="ACCESS-ISSUE","ACCESS-ISSUE",
AQ724="Projet OCM (ZTE, NOKIA, autres projets)","TRAVAUX OCM",
AQ724="No root CAuse","No root cause",
AQ724="ODU HS","TX ISSUE",
AQ724="IP &amp; VLAN","TX ISSUE",
AQ724="Warehouse HUAWEI","SPARE-ISSUE",
AQ724="SPARE-HS","SPARE-ISSUE",
AQ724="Power Telco","RAN ISSUE",AQ724="no impacts","no impacts"
),"")</f>
        <v>No root cause</v>
      </c>
      <c r="AQ724" s="67" t="s">
        <v>5344</v>
      </c>
      <c r="AR724" s="48" t="str" cm="1">
        <f t="array" ref="AR724">IFERROR(_xlfn.IFS(
AQ724="MPR ISSUE","ACTIVE",
AQ724="BSS Hardware Issue","ACTIVE",
AQ724="Sites strategiques, MLL, Pylone, etc.","PASSIVE",
AQ724="AKTIVCO DEFAUT GE &amp; POWER Cabinet","PASSIVE",
AQ724="AKTIVCO Coupure ENEO &amp; Baisse de tension","PASSIVE",
AQ724="Coupure ENEO &amp; Baisse de tension","PASSIVE",
AQ724="Defaut GE &amp; POWER Cabinet","PASSIVE",
AQ724="Sharing","PASSIVE",
AQ724="Sites strategiques &amp; DataCenter","PASSIVE",
AQ724="Exclu","Exclu",
AQ724="SAT","ACTIVE",
AQ724="SPARE-ISSUE","SPARE-ISSUE",
AQ724="Fiber CAmtel","ACTIVE",
AQ724="Fiber AOF","ACTIVE",
AQ724="Projet OCM (HUAWEI)","PLANNED WORKS",
AQ724="Projet OCM (NOKIA)","PLANNED WORKS",
AQ724="ACCESS-ISSUE","ACCESS-ISSUE",
AQ724="Projet OCM (ZTE, NOKIA, autres projets)","PLANNED WORKS",
AQ724="No root CAuse","No root cause",
AQ724="ODU HS","ACTIVE",
AQ724="IP &amp; VLAN","ACTIVE",
AQ724="Warehouse HUAWEI","SPARE-ISSUE",
AQ724="SPARE-HS","SPARE-ISSUE",
AQ724="Power Telco","ACTIVE", AQ724="no impacts","no impacts"
),"")</f>
        <v>No root cause</v>
      </c>
      <c r="AS724" s="92" t="s">
        <v>5537</v>
      </c>
      <c r="AT724" s="98" t="s">
        <v>698</v>
      </c>
      <c r="AV724" s="17" t="s">
        <v>5537</v>
      </c>
      <c r="AW724" s="7" t="s">
        <v>5537</v>
      </c>
      <c r="AX724" s="6" t="s">
        <v>5537</v>
      </c>
      <c r="AY724" s="7"/>
      <c r="AZ724" s="3" t="s">
        <v>5537</v>
      </c>
      <c r="BA724" s="18" t="s">
        <v>5537</v>
      </c>
      <c r="BB724" s="18" t="s">
        <v>5537</v>
      </c>
      <c r="BC724" s="18" t="s">
        <v>5537</v>
      </c>
      <c r="BD724" s="18" t="s">
        <v>5537</v>
      </c>
      <c r="BE724" s="18" t="s">
        <v>5537</v>
      </c>
      <c r="BF724" s="18" t="s">
        <v>5537</v>
      </c>
      <c r="BG724" s="18" t="s">
        <v>5537</v>
      </c>
      <c r="BH724" s="18" t="s">
        <v>5537</v>
      </c>
      <c r="BI724" s="18" t="s">
        <v>5537</v>
      </c>
      <c r="BJ724" s="18" t="s">
        <v>5537</v>
      </c>
      <c r="BK724" s="18" t="s">
        <v>5537</v>
      </c>
      <c r="BL724" s="9" t="s">
        <v>5537</v>
      </c>
      <c r="BM724" s="14" t="s">
        <v>5537</v>
      </c>
      <c r="BN724" s="14" t="s">
        <v>5537</v>
      </c>
      <c r="BO724" s="14" t="str">
        <f>_xlfn.XLOOKUP(B724,'[4]cell downs 18042026 17h'!$B:$B,'[4]cell downs 18042026 17h'!$B:$B,"")</f>
        <v/>
      </c>
      <c r="BP724" s="14" t="str">
        <f>_xlfn.XLOOKUP(B724,'[5]Cells Huawei 19042026 15h'!$B:$B,'[5]Cells Huawei 19042026 15h'!$B:$B,"")</f>
        <v/>
      </c>
      <c r="BQ724" s="9" t="str">
        <f>_xlfn.XLOOKUP(B724,'[6]cells down 19042026 9H40'!$B:$B,'[6]cells down 19042026 9H40'!$B:$B,"")</f>
        <v/>
      </c>
      <c r="BR724" s="9" t="s">
        <v>698</v>
      </c>
      <c r="BS724" s="9" t="s">
        <v>12</v>
      </c>
      <c r="BT724" s="108"/>
    </row>
    <row r="725" spans="1:72" s="9" customFormat="1" x14ac:dyDescent="0.35">
      <c r="A725" s="1" t="s">
        <v>1953</v>
      </c>
      <c r="B725" s="8" t="s">
        <v>1954</v>
      </c>
      <c r="C725" s="3" t="str">
        <f>_xlfn.XLOOKUP(B725,'[1]daily break down'!$D:$D,'[1]daily break down'!$E:$E,"")</f>
        <v>Douala</v>
      </c>
      <c r="D725" s="1" t="s">
        <v>11</v>
      </c>
      <c r="E725" s="1" t="s">
        <v>5511</v>
      </c>
      <c r="F725" s="3" t="s">
        <v>31</v>
      </c>
      <c r="G725" s="1" t="s">
        <v>32</v>
      </c>
      <c r="H725" s="34" t="str">
        <f>_xlfn.XLOOKUP(B725,[2]CALCULATION!$B:$B,[2]CALCULATION!$H:$H,"")</f>
        <v>ZTE</v>
      </c>
      <c r="I725" s="28">
        <v>0.10454922909657442</v>
      </c>
      <c r="J725" s="28">
        <v>2.2517143077278687</v>
      </c>
      <c r="K725" s="28">
        <v>0</v>
      </c>
      <c r="L725" s="28">
        <v>0</v>
      </c>
      <c r="M725" s="28">
        <v>0</v>
      </c>
      <c r="N725" s="28">
        <v>0</v>
      </c>
      <c r="O725" s="28">
        <v>0</v>
      </c>
      <c r="P725" s="28">
        <v>0.58725562375689422</v>
      </c>
      <c r="Q725" s="28">
        <v>0</v>
      </c>
      <c r="R725" s="28">
        <v>0</v>
      </c>
      <c r="S725" s="93">
        <v>1.1794515642077097</v>
      </c>
      <c r="T725" s="93">
        <f>_xlfn.XLOOKUP(B725,'[3]Nur des jours'!$B:$B,'[3]Nur des jours'!$U:$U,"")</f>
        <v>0</v>
      </c>
      <c r="U725" s="93">
        <v>1.6452681397014559</v>
      </c>
      <c r="V725" s="93">
        <v>1.0530543641723256</v>
      </c>
      <c r="W725" s="93">
        <v>0</v>
      </c>
      <c r="X725" s="93">
        <v>2.338624644368537</v>
      </c>
      <c r="Y725" s="93">
        <v>4.0173692260717448</v>
      </c>
      <c r="Z725" s="93">
        <v>0</v>
      </c>
      <c r="AA725" s="93">
        <v>0</v>
      </c>
      <c r="AB725" s="93">
        <v>0</v>
      </c>
      <c r="AC725" s="93">
        <f>_xlfn.XLOOKUP(B725,'[3]Nur des jours'!$B:$B,'[3]Nur des jours'!$N:$N,"")</f>
        <v>2.282676003686865</v>
      </c>
      <c r="AD725" s="93">
        <v>2.282676003686865</v>
      </c>
      <c r="AE725" s="93">
        <v>22.415821997357561</v>
      </c>
      <c r="AF725" s="93">
        <v>0.14180670770161471</v>
      </c>
      <c r="AG725" s="93"/>
      <c r="AH725" s="93">
        <v>0</v>
      </c>
      <c r="AI725" s="93">
        <v>0</v>
      </c>
      <c r="AJ725" s="93">
        <v>0</v>
      </c>
      <c r="AK725" s="93">
        <v>0</v>
      </c>
      <c r="AL725" s="93">
        <v>0</v>
      </c>
      <c r="AM725" s="49" t="s">
        <v>5559</v>
      </c>
      <c r="AN725" s="49"/>
      <c r="AO725" s="48" t="str" cm="1">
        <f t="array" ref="AO725">IFERROR(_xlfn.IFS(
AQ725="MPR ISSUE","PDH",
AQ725="BSS Hardware Issue","BSS",
AQ725="Sites strategiques, MLL, Pylone, etc.","ENVTECH",
AQ725="AKTIVCO DEFAUT GE &amp; POWER Cabinet","AKTIVCO",
AQ725="AKTIVCO Coupure ENEO &amp; Baisse de tension","AKTIVCO GRID ONLY",
AQ725="Coupure ENEO &amp; Baisse de tension","IHS GRID ONLY",
AQ725="Defaut GE &amp; POWER Cabinet","IHS",
AQ725="Sharing","Partners",
AQ725="Sites strategiques &amp; DataCenter","SST &amp; DC",
AQ725="Exclu","Exclu",
AQ725="SAT","SAT",
AQ725="SPARE-ISSUE","SPARE-ISSUE",
AQ725="Fiber CAmtel","TRANS_FO_CAMTEL",
AQ725="Fiber AOF","Fiber AOF",
AQ725="Projet OCM (HUAWEI)","TRAVAUX-HUAWEI",
AQ725="Projet OCM (NOKIA)","TRAVAUX-NOKIA",
AQ725="ACCESS-ISSUE","ACCESS-ISSUE",
AQ725="Projet OCM (ZTE, NOKIA, autres projets)","TRAVAUX OCM",
AQ725="No root CAuse","No root cause",
AQ725="ODU HS","PDH",
AQ725="IP &amp; VLAN","PDH",
AQ725="Warehouse HUAWEI","SPARE-ISSUE",
AQ725="SPARE-HS","SPARE-ISSUE",
AQ725="Power Telco","BSS",AQ725="no impacts","no impacts"
),"")</f>
        <v>No root cause</v>
      </c>
      <c r="AP725" s="48" t="str" cm="1">
        <f t="array" ref="AP725">IFERROR(_xlfn.IFS(
AQ725="MPR ISSUE","TX ISSUE",
AQ725="BSS Hardware Issue","RAN ISSUE",
AQ725="Sites strategiques, MLL, Pylone, etc.","ENVTECH",
AQ725="AKTIVCO DEFAUT GE &amp; POWER Cabinet","POWER ISSUE",
AQ725="AKTIVCO Coupure ENEO &amp; Baisse de tension","POWER ISSUE",
AQ725="Coupure ENEO &amp; Baisse de tension","POWER ISSUE",
AQ725="Defaut GE &amp; POWER Cabinet","POWER ISSUE",
AQ725="Sharing","POWER ISSUE",
AQ725="Sites strategiques &amp; DataCenter","POWER ISSUE",
AQ725="Exclu","Exclu",
AQ725="SAT","TX ISSUE",
AQ725="SPARE-ISSUE","SPARE-ISSUE",
AQ725="Fiber CAmtel","TX ISSUE",
AQ725="Fiber AOF","TX ISSUE",
AQ725="Projet OCM (HUAWEI)","TRAVAUX-HUAWEI",
AQ725="Projet OCM (NOKIA)","TRAVAUX -NOKIA",
AQ725="ACCESS-ISSUE","ACCESS-ISSUE",
AQ725="Projet OCM (ZTE, NOKIA, autres projets)","TRAVAUX OCM",
AQ725="No root CAuse","No root cause",
AQ725="ODU HS","TX ISSUE",
AQ725="IP &amp; VLAN","TX ISSUE",
AQ725="Warehouse HUAWEI","SPARE-ISSUE",
AQ725="SPARE-HS","SPARE-ISSUE",
AQ725="Power Telco","RAN ISSUE",AQ725="no impacts","no impacts"
),"")</f>
        <v>No root cause</v>
      </c>
      <c r="AQ725" s="127" t="s">
        <v>5344</v>
      </c>
      <c r="AR725" s="48" t="str" cm="1">
        <f t="array" ref="AR725">IFERROR(_xlfn.IFS(
AQ725="MPR ISSUE","ACTIVE",
AQ725="BSS Hardware Issue","ACTIVE",
AQ725="Sites strategiques, MLL, Pylone, etc.","PASSIVE",
AQ725="AKTIVCO DEFAUT GE &amp; POWER Cabinet","PASSIVE",
AQ725="AKTIVCO Coupure ENEO &amp; Baisse de tension","PASSIVE",
AQ725="Coupure ENEO &amp; Baisse de tension","PASSIVE",
AQ725="Defaut GE &amp; POWER Cabinet","PASSIVE",
AQ725="Sharing","PASSIVE",
AQ725="Sites strategiques &amp; DataCenter","PASSIVE",
AQ725="Exclu","Exclu",
AQ725="SAT","ACTIVE",
AQ725="SPARE-ISSUE","SPARE-ISSUE",
AQ725="Fiber CAmtel","ACTIVE",
AQ725="Fiber AOF","ACTIVE",
AQ725="Projet OCM (HUAWEI)","PLANNED WORKS",
AQ725="Projet OCM (NOKIA)","PLANNED WORKS",
AQ725="ACCESS-ISSUE","ACCESS-ISSUE",
AQ725="Projet OCM (ZTE, NOKIA, autres projets)","PLANNED WORKS",
AQ725="No root CAuse","No root cause",
AQ725="ODU HS","ACTIVE",
AQ725="IP &amp; VLAN","ACTIVE",
AQ725="Warehouse HUAWEI","SPARE-ISSUE",
AQ725="SPARE-HS","SPARE-ISSUE",
AQ725="Power Telco","ACTIVE", AQ725="no impacts","no impacts"
),"")</f>
        <v>No root cause</v>
      </c>
      <c r="AS725" s="92" t="s">
        <v>5537</v>
      </c>
      <c r="AT725" s="98" t="s">
        <v>1954</v>
      </c>
      <c r="AV725" s="17" t="s">
        <v>5537</v>
      </c>
      <c r="AW725" s="7" t="s">
        <v>5537</v>
      </c>
      <c r="AX725" s="6" t="s">
        <v>5537</v>
      </c>
      <c r="AY725" s="7"/>
      <c r="AZ725" s="3" t="s">
        <v>5537</v>
      </c>
      <c r="BA725" s="18" t="s">
        <v>5537</v>
      </c>
      <c r="BB725" s="18" t="s">
        <v>5537</v>
      </c>
      <c r="BC725" s="18" t="s">
        <v>5537</v>
      </c>
      <c r="BD725" s="18" t="s">
        <v>5537</v>
      </c>
      <c r="BE725" s="18" t="s">
        <v>5537</v>
      </c>
      <c r="BF725" s="18" t="s">
        <v>5537</v>
      </c>
      <c r="BG725" s="18" t="s">
        <v>5537</v>
      </c>
      <c r="BH725" s="18" t="s">
        <v>5537</v>
      </c>
      <c r="BI725" s="18" t="s">
        <v>5537</v>
      </c>
      <c r="BJ725" s="18" t="s">
        <v>5537</v>
      </c>
      <c r="BK725" s="18" t="s">
        <v>5537</v>
      </c>
      <c r="BL725" s="9" t="s">
        <v>5537</v>
      </c>
      <c r="BM725" s="14" t="s">
        <v>5537</v>
      </c>
      <c r="BN725" s="14" t="s">
        <v>5537</v>
      </c>
      <c r="BO725" s="14" t="str">
        <f>_xlfn.XLOOKUP(B725,'[4]cell downs 18042026 17h'!$B:$B,'[4]cell downs 18042026 17h'!$B:$B,"")</f>
        <v/>
      </c>
      <c r="BP725" s="14" t="str">
        <f>_xlfn.XLOOKUP(B725,'[5]Cells Huawei 19042026 15h'!$B:$B,'[5]Cells Huawei 19042026 15h'!$B:$B,"")</f>
        <v/>
      </c>
      <c r="BQ725" s="9" t="str">
        <f>_xlfn.XLOOKUP(B725,'[6]cells down 19042026 9H40'!$B:$B,'[6]cells down 19042026 9H40'!$B:$B,"")</f>
        <v/>
      </c>
      <c r="BR725" s="9" t="s">
        <v>5537</v>
      </c>
      <c r="BS725" s="9" t="s">
        <v>12</v>
      </c>
      <c r="BT725" s="108"/>
    </row>
    <row r="726" spans="1:72" s="9" customFormat="1" x14ac:dyDescent="0.35">
      <c r="A726" s="1" t="s">
        <v>3263</v>
      </c>
      <c r="B726" s="8" t="s">
        <v>3264</v>
      </c>
      <c r="C726" s="3" t="str">
        <f>_xlfn.XLOOKUP(B726,'[1]daily break down'!$D:$D,'[1]daily break down'!$E:$E,"")</f>
        <v>LITTORAL</v>
      </c>
      <c r="D726" s="1" t="s">
        <v>11</v>
      </c>
      <c r="E726" s="1" t="s">
        <v>12</v>
      </c>
      <c r="F726" s="3" t="s">
        <v>31</v>
      </c>
      <c r="G726" s="1" t="s">
        <v>354</v>
      </c>
      <c r="H726" s="34" t="str">
        <f>_xlfn.XLOOKUP(B726,[2]CALCULATION!$B:$B,[2]CALCULATION!$H:$H,"")</f>
        <v>ZTE</v>
      </c>
      <c r="I726" s="28">
        <v>0</v>
      </c>
      <c r="J726" s="28">
        <v>0</v>
      </c>
      <c r="K726" s="28">
        <v>0</v>
      </c>
      <c r="L726" s="28">
        <v>0</v>
      </c>
      <c r="M726" s="28">
        <v>0</v>
      </c>
      <c r="N726" s="28">
        <v>0</v>
      </c>
      <c r="O726" s="28">
        <v>0</v>
      </c>
      <c r="P726" s="28">
        <v>0</v>
      </c>
      <c r="Q726" s="28">
        <v>3.7453664466531404E-4</v>
      </c>
      <c r="R726" s="28">
        <v>0</v>
      </c>
      <c r="S726" s="93">
        <v>0</v>
      </c>
      <c r="T726" s="93">
        <f>_xlfn.XLOOKUP(B726,'[3]Nur des jours'!$B:$B,'[3]Nur des jours'!$U:$U,"")</f>
        <v>0</v>
      </c>
      <c r="U726" s="93">
        <v>0</v>
      </c>
      <c r="V726" s="93">
        <v>0</v>
      </c>
      <c r="W726" s="93">
        <v>0</v>
      </c>
      <c r="X726" s="93">
        <v>0</v>
      </c>
      <c r="Y726" s="93">
        <v>0</v>
      </c>
      <c r="Z726" s="93">
        <v>0</v>
      </c>
      <c r="AA726" s="93">
        <v>0</v>
      </c>
      <c r="AB726" s="93">
        <v>0</v>
      </c>
      <c r="AC726" s="93">
        <f>_xlfn.XLOOKUP(B726,'[3]Nur des jours'!$B:$B,'[3]Nur des jours'!$N:$N,"")</f>
        <v>0</v>
      </c>
      <c r="AD726" s="93">
        <v>0</v>
      </c>
      <c r="AE726" s="93">
        <v>0</v>
      </c>
      <c r="AF726" s="93">
        <v>0.13916711611064148</v>
      </c>
      <c r="AG726" s="93"/>
      <c r="AH726" s="93">
        <v>0</v>
      </c>
      <c r="AI726" s="93">
        <v>0</v>
      </c>
      <c r="AJ726" s="93">
        <v>0</v>
      </c>
      <c r="AK726" s="93">
        <v>0</v>
      </c>
      <c r="AL726" s="93">
        <v>0</v>
      </c>
      <c r="AM726" s="49" t="s">
        <v>5559</v>
      </c>
      <c r="AN726" s="49"/>
      <c r="AO726" s="48" t="str" cm="1">
        <f t="array" ref="AO726">IFERROR(_xlfn.IFS(
AQ726="MPR ISSUE","PDH",
AQ726="BSS Hardware Issue","BSS",
AQ726="Sites strategiques, MLL, Pylone, etc.","ENVTECH",
AQ726="AKTIVCO DEFAUT GE &amp; POWER Cabinet","AKTIVCO",
AQ726="AKTIVCO Coupure ENEO &amp; Baisse de tension","AKTIVCO GRID ONLY",
AQ726="Coupure ENEO &amp; Baisse de tension","IHS GRID ONLY",
AQ726="Defaut GE &amp; POWER Cabinet","IHS",
AQ726="Sharing","Partners",
AQ726="Sites strategiques &amp; DataCenter","SST &amp; DC",
AQ726="Exclu","Exclu",
AQ726="SAT","SAT",
AQ726="SPARE-ISSUE","SPARE-ISSUE",
AQ726="Fiber CAmtel","TRANS_FO_CAMTEL",
AQ726="Fiber AOF","Fiber AOF",
AQ726="Projet OCM (HUAWEI)","TRAVAUX-HUAWEI",
AQ726="Projet OCM (NOKIA)","TRAVAUX-NOKIA",
AQ726="ACCESS-ISSUE","ACCESS-ISSUE",
AQ726="Projet OCM (ZTE, NOKIA, autres projets)","TRAVAUX OCM",
AQ726="No root CAuse","No root cause",
AQ726="ODU HS","PDH",
AQ726="IP &amp; VLAN","PDH",
AQ726="Warehouse HUAWEI","SPARE-ISSUE",
AQ726="SPARE-HS","SPARE-ISSUE",
AQ726="Power Telco","BSS",AQ726="no impacts","no impacts"
),"")</f>
        <v>No root cause</v>
      </c>
      <c r="AP726" s="48" t="str" cm="1">
        <f t="array" ref="AP726">IFERROR(_xlfn.IFS(
AQ726="MPR ISSUE","TX ISSUE",
AQ726="BSS Hardware Issue","RAN ISSUE",
AQ726="Sites strategiques, MLL, Pylone, etc.","ENVTECH",
AQ726="AKTIVCO DEFAUT GE &amp; POWER Cabinet","POWER ISSUE",
AQ726="AKTIVCO Coupure ENEO &amp; Baisse de tension","POWER ISSUE",
AQ726="Coupure ENEO &amp; Baisse de tension","POWER ISSUE",
AQ726="Defaut GE &amp; POWER Cabinet","POWER ISSUE",
AQ726="Sharing","POWER ISSUE",
AQ726="Sites strategiques &amp; DataCenter","POWER ISSUE",
AQ726="Exclu","Exclu",
AQ726="SAT","TX ISSUE",
AQ726="SPARE-ISSUE","SPARE-ISSUE",
AQ726="Fiber CAmtel","TX ISSUE",
AQ726="Fiber AOF","TX ISSUE",
AQ726="Projet OCM (HUAWEI)","TRAVAUX-HUAWEI",
AQ726="Projet OCM (NOKIA)","TRAVAUX -NOKIA",
AQ726="ACCESS-ISSUE","ACCESS-ISSUE",
AQ726="Projet OCM (ZTE, NOKIA, autres projets)","TRAVAUX OCM",
AQ726="No root CAuse","No root cause",
AQ726="ODU HS","TX ISSUE",
AQ726="IP &amp; VLAN","TX ISSUE",
AQ726="Warehouse HUAWEI","SPARE-ISSUE",
AQ726="SPARE-HS","SPARE-ISSUE",
AQ726="Power Telco","RAN ISSUE",AQ726="no impacts","no impacts"
),"")</f>
        <v>No root cause</v>
      </c>
      <c r="AQ726" s="127" t="s">
        <v>5344</v>
      </c>
      <c r="AR726" s="48" t="str" cm="1">
        <f t="array" ref="AR726">IFERROR(_xlfn.IFS(
AQ726="MPR ISSUE","ACTIVE",
AQ726="BSS Hardware Issue","ACTIVE",
AQ726="Sites strategiques, MLL, Pylone, etc.","PASSIVE",
AQ726="AKTIVCO DEFAUT GE &amp; POWER Cabinet","PASSIVE",
AQ726="AKTIVCO Coupure ENEO &amp; Baisse de tension","PASSIVE",
AQ726="Coupure ENEO &amp; Baisse de tension","PASSIVE",
AQ726="Defaut GE &amp; POWER Cabinet","PASSIVE",
AQ726="Sharing","PASSIVE",
AQ726="Sites strategiques &amp; DataCenter","PASSIVE",
AQ726="Exclu","Exclu",
AQ726="SAT","ACTIVE",
AQ726="SPARE-ISSUE","SPARE-ISSUE",
AQ726="Fiber CAmtel","ACTIVE",
AQ726="Fiber AOF","ACTIVE",
AQ726="Projet OCM (HUAWEI)","PLANNED WORKS",
AQ726="Projet OCM (NOKIA)","PLANNED WORKS",
AQ726="ACCESS-ISSUE","ACCESS-ISSUE",
AQ726="Projet OCM (ZTE, NOKIA, autres projets)","PLANNED WORKS",
AQ726="No root CAuse","No root cause",
AQ726="ODU HS","ACTIVE",
AQ726="IP &amp; VLAN","ACTIVE",
AQ726="Warehouse HUAWEI","SPARE-ISSUE",
AQ726="SPARE-HS","SPARE-ISSUE",
AQ726="Power Telco","ACTIVE", AQ726="no impacts","no impacts"
),"")</f>
        <v>No root cause</v>
      </c>
      <c r="AS726" s="92" t="s">
        <v>5537</v>
      </c>
      <c r="AT726" s="98" t="s">
        <v>3264</v>
      </c>
      <c r="AV726" s="17" t="s">
        <v>5537</v>
      </c>
      <c r="AW726" s="7" t="s">
        <v>5537</v>
      </c>
      <c r="AX726" s="6" t="s">
        <v>5537</v>
      </c>
      <c r="AY726" s="7"/>
      <c r="AZ726" s="3" t="s">
        <v>5537</v>
      </c>
      <c r="BA726" s="18" t="s">
        <v>5537</v>
      </c>
      <c r="BB726" s="18" t="s">
        <v>5537</v>
      </c>
      <c r="BC726" s="18" t="s">
        <v>5537</v>
      </c>
      <c r="BD726" s="18" t="s">
        <v>5537</v>
      </c>
      <c r="BE726" s="18" t="s">
        <v>5537</v>
      </c>
      <c r="BF726" s="18" t="s">
        <v>5537</v>
      </c>
      <c r="BG726" s="18" t="s">
        <v>5537</v>
      </c>
      <c r="BH726" s="18" t="s">
        <v>5537</v>
      </c>
      <c r="BI726" s="18" t="s">
        <v>5537</v>
      </c>
      <c r="BJ726" s="18" t="s">
        <v>5537</v>
      </c>
      <c r="BK726" s="18" t="s">
        <v>5537</v>
      </c>
      <c r="BL726" s="9" t="s">
        <v>5537</v>
      </c>
      <c r="BM726" s="14" t="s">
        <v>5537</v>
      </c>
      <c r="BN726" s="14" t="s">
        <v>5537</v>
      </c>
      <c r="BO726" s="14" t="str">
        <f>_xlfn.XLOOKUP(B726,'[4]cell downs 18042026 17h'!$B:$B,'[4]cell downs 18042026 17h'!$B:$B,"")</f>
        <v/>
      </c>
      <c r="BP726" s="14" t="str">
        <f>_xlfn.XLOOKUP(B726,'[5]Cells Huawei 19042026 15h'!$B:$B,'[5]Cells Huawei 19042026 15h'!$B:$B,"")</f>
        <v/>
      </c>
      <c r="BQ726" s="9" t="str">
        <f>_xlfn.XLOOKUP(B726,'[6]cells down 19042026 9H40'!$B:$B,'[6]cells down 19042026 9H40'!$B:$B,"")</f>
        <v/>
      </c>
      <c r="BR726" s="9" t="s">
        <v>3264</v>
      </c>
      <c r="BS726" s="9" t="s">
        <v>12</v>
      </c>
      <c r="BT726" s="108"/>
    </row>
    <row r="727" spans="1:72" s="9" customFormat="1" x14ac:dyDescent="0.35">
      <c r="A727" s="1" t="s">
        <v>403</v>
      </c>
      <c r="B727" s="1" t="s">
        <v>404</v>
      </c>
      <c r="C727" s="3" t="str">
        <f>_xlfn.XLOOKUP(B727,'[1]daily break down'!$D:$D,'[1]daily break down'!$E:$E,"")</f>
        <v>LITTORAL</v>
      </c>
      <c r="D727" s="1" t="s">
        <v>11</v>
      </c>
      <c r="E727" s="1" t="s">
        <v>12</v>
      </c>
      <c r="F727" s="3" t="s">
        <v>31</v>
      </c>
      <c r="G727" s="1" t="s">
        <v>354</v>
      </c>
      <c r="H727" s="34" t="str">
        <f>_xlfn.XLOOKUP(B727,[2]CALCULATION!$B:$B,[2]CALCULATION!$H:$H,"")</f>
        <v>ZTE</v>
      </c>
      <c r="I727" s="28">
        <v>0</v>
      </c>
      <c r="J727" s="28">
        <v>5.2275327951420127</v>
      </c>
      <c r="K727" s="28">
        <v>0.43942065958400012</v>
      </c>
      <c r="L727" s="28">
        <v>0</v>
      </c>
      <c r="M727" s="28">
        <v>0.25454223774587437</v>
      </c>
      <c r="N727" s="28">
        <v>0.27655072438954031</v>
      </c>
      <c r="O727" s="28">
        <v>0.23085725374037286</v>
      </c>
      <c r="P727" s="28">
        <v>0.53770977619116955</v>
      </c>
      <c r="Q727" s="28">
        <v>9.6283918751944011</v>
      </c>
      <c r="R727" s="28">
        <v>8.1471172806214014</v>
      </c>
      <c r="S727" s="93">
        <v>23.779313734722475</v>
      </c>
      <c r="T727" s="93">
        <f>_xlfn.XLOOKUP(B727,'[3]Nur des jours'!$B:$B,'[3]Nur des jours'!$U:$U,"")</f>
        <v>0.86389552353802224</v>
      </c>
      <c r="U727" s="93">
        <v>1.7809039103052511</v>
      </c>
      <c r="V727" s="93">
        <v>0.81782751624418881</v>
      </c>
      <c r="W727" s="93">
        <v>0.86389552353802224</v>
      </c>
      <c r="X727" s="93">
        <v>0.11765801165986034</v>
      </c>
      <c r="Y727" s="93">
        <v>0.70300528203679369</v>
      </c>
      <c r="Z727" s="93">
        <v>0</v>
      </c>
      <c r="AA727" s="93">
        <v>0</v>
      </c>
      <c r="AB727" s="93">
        <v>0</v>
      </c>
      <c r="AC727" s="93">
        <f>_xlfn.XLOOKUP(B727,'[3]Nur des jours'!$B:$B,'[3]Nur des jours'!$N:$N,"")</f>
        <v>0.12101100638353045</v>
      </c>
      <c r="AD727" s="93">
        <v>0.12101100638353045</v>
      </c>
      <c r="AE727" s="93">
        <v>0.26850710406839617</v>
      </c>
      <c r="AF727" s="93">
        <v>0.1388995899358815</v>
      </c>
      <c r="AG727" s="93"/>
      <c r="AH727" s="93">
        <v>0</v>
      </c>
      <c r="AI727" s="93">
        <v>0</v>
      </c>
      <c r="AJ727" s="93">
        <v>0</v>
      </c>
      <c r="AK727" s="93">
        <v>0</v>
      </c>
      <c r="AL727" s="93">
        <v>0</v>
      </c>
      <c r="AM727" s="49" t="s">
        <v>5559</v>
      </c>
      <c r="AN727" s="49"/>
      <c r="AO727" s="48" t="str" cm="1">
        <f t="array" ref="AO727">IFERROR(_xlfn.IFS(
AQ727="MPR ISSUE","PDH",
AQ727="BSS Hardware Issue","BSS",
AQ727="Sites strategiques, MLL, Pylone, etc.","ENVTECH",
AQ727="AKTIVCO DEFAUT GE &amp; POWER Cabinet","AKTIVCO",
AQ727="AKTIVCO Coupure ENEO &amp; Baisse de tension","AKTIVCO GRID ONLY",
AQ727="Coupure ENEO &amp; Baisse de tension","IHS GRID ONLY",
AQ727="Defaut GE &amp; POWER Cabinet","IHS",
AQ727="Sharing","Partners",
AQ727="Sites strategiques &amp; DataCenter","SST &amp; DC",
AQ727="Exclu","Exclu",
AQ727="SAT","SAT",
AQ727="SPARE-ISSUE","SPARE-ISSUE",
AQ727="Fiber CAmtel","TRANS_FO_CAMTEL",
AQ727="Fiber AOF","Fiber AOF",
AQ727="Projet OCM (HUAWEI)","TRAVAUX-HUAWEI",
AQ727="Projet OCM (NOKIA)","TRAVAUX-NOKIA",
AQ727="ACCESS-ISSUE","ACCESS-ISSUE",
AQ727="Projet OCM (ZTE, NOKIA, autres projets)","TRAVAUX OCM",
AQ727="No root CAuse","No root cause",
AQ727="ODU HS","PDH",
AQ727="IP &amp; VLAN","PDH",
AQ727="Warehouse HUAWEI","SPARE-ISSUE",
AQ727="SPARE-HS","SPARE-ISSUE",
AQ727="Power Telco","BSS",AQ727="no impacts","no impacts"
),"")</f>
        <v>No root cause</v>
      </c>
      <c r="AP727" s="48" t="str" cm="1">
        <f t="array" ref="AP727">IFERROR(_xlfn.IFS(
AQ727="MPR ISSUE","TX ISSUE",
AQ727="BSS Hardware Issue","RAN ISSUE",
AQ727="Sites strategiques, MLL, Pylone, etc.","ENVTECH",
AQ727="AKTIVCO DEFAUT GE &amp; POWER Cabinet","POWER ISSUE",
AQ727="AKTIVCO Coupure ENEO &amp; Baisse de tension","POWER ISSUE",
AQ727="Coupure ENEO &amp; Baisse de tension","POWER ISSUE",
AQ727="Defaut GE &amp; POWER Cabinet","POWER ISSUE",
AQ727="Sharing","POWER ISSUE",
AQ727="Sites strategiques &amp; DataCenter","POWER ISSUE",
AQ727="Exclu","Exclu",
AQ727="SAT","TX ISSUE",
AQ727="SPARE-ISSUE","SPARE-ISSUE",
AQ727="Fiber CAmtel","TX ISSUE",
AQ727="Fiber AOF","TX ISSUE",
AQ727="Projet OCM (HUAWEI)","TRAVAUX-HUAWEI",
AQ727="Projet OCM (NOKIA)","TRAVAUX -NOKIA",
AQ727="ACCESS-ISSUE","ACCESS-ISSUE",
AQ727="Projet OCM (ZTE, NOKIA, autres projets)","TRAVAUX OCM",
AQ727="No root CAuse","No root cause",
AQ727="ODU HS","TX ISSUE",
AQ727="IP &amp; VLAN","TX ISSUE",
AQ727="Warehouse HUAWEI","SPARE-ISSUE",
AQ727="SPARE-HS","SPARE-ISSUE",
AQ727="Power Telco","RAN ISSUE",AQ727="no impacts","no impacts"
),"")</f>
        <v>No root cause</v>
      </c>
      <c r="AQ727" s="127" t="s">
        <v>5344</v>
      </c>
      <c r="AR727" s="48" t="str" cm="1">
        <f t="array" ref="AR727">IFERROR(_xlfn.IFS(
AQ727="MPR ISSUE","ACTIVE",
AQ727="BSS Hardware Issue","ACTIVE",
AQ727="Sites strategiques, MLL, Pylone, etc.","PASSIVE",
AQ727="AKTIVCO DEFAUT GE &amp; POWER Cabinet","PASSIVE",
AQ727="AKTIVCO Coupure ENEO &amp; Baisse de tension","PASSIVE",
AQ727="Coupure ENEO &amp; Baisse de tension","PASSIVE",
AQ727="Defaut GE &amp; POWER Cabinet","PASSIVE",
AQ727="Sharing","PASSIVE",
AQ727="Sites strategiques &amp; DataCenter","PASSIVE",
AQ727="Exclu","Exclu",
AQ727="SAT","ACTIVE",
AQ727="SPARE-ISSUE","SPARE-ISSUE",
AQ727="Fiber CAmtel","ACTIVE",
AQ727="Fiber AOF","ACTIVE",
AQ727="Projet OCM (HUAWEI)","PLANNED WORKS",
AQ727="Projet OCM (NOKIA)","PLANNED WORKS",
AQ727="ACCESS-ISSUE","ACCESS-ISSUE",
AQ727="Projet OCM (ZTE, NOKIA, autres projets)","PLANNED WORKS",
AQ727="No root CAuse","No root cause",
AQ727="ODU HS","ACTIVE",
AQ727="IP &amp; VLAN","ACTIVE",
AQ727="Warehouse HUAWEI","SPARE-ISSUE",
AQ727="SPARE-HS","SPARE-ISSUE",
AQ727="Power Telco","ACTIVE", AQ727="no impacts","no impacts"
),"")</f>
        <v>No root cause</v>
      </c>
      <c r="AS727" s="92" t="s">
        <v>5537</v>
      </c>
      <c r="AT727" s="98" t="s">
        <v>404</v>
      </c>
      <c r="AV727" s="17" t="s">
        <v>5537</v>
      </c>
      <c r="AW727" s="7" t="s">
        <v>5537</v>
      </c>
      <c r="AX727" s="6" t="s">
        <v>5537</v>
      </c>
      <c r="AY727" s="7"/>
      <c r="AZ727" s="3" t="s">
        <v>5537</v>
      </c>
      <c r="BA727" s="18" t="s">
        <v>5537</v>
      </c>
      <c r="BB727" s="18" t="s">
        <v>5537</v>
      </c>
      <c r="BC727" s="18" t="s">
        <v>5537</v>
      </c>
      <c r="BD727" s="18" t="s">
        <v>5537</v>
      </c>
      <c r="BE727" s="18" t="s">
        <v>5537</v>
      </c>
      <c r="BF727" s="18" t="s">
        <v>5537</v>
      </c>
      <c r="BG727" s="18" t="s">
        <v>5537</v>
      </c>
      <c r="BH727" s="18" t="s">
        <v>5537</v>
      </c>
      <c r="BI727" s="18" t="s">
        <v>5537</v>
      </c>
      <c r="BJ727" s="18" t="s">
        <v>5537</v>
      </c>
      <c r="BK727" s="18" t="s">
        <v>5537</v>
      </c>
      <c r="BL727" s="9" t="s">
        <v>5537</v>
      </c>
      <c r="BM727" s="14" t="s">
        <v>5537</v>
      </c>
      <c r="BN727" s="14" t="s">
        <v>5537</v>
      </c>
      <c r="BO727" s="14" t="str">
        <f>_xlfn.XLOOKUP(B727,'[4]cell downs 18042026 17h'!$B:$B,'[4]cell downs 18042026 17h'!$B:$B,"")</f>
        <v/>
      </c>
      <c r="BP727" s="14" t="str">
        <f>_xlfn.XLOOKUP(B727,'[5]Cells Huawei 19042026 15h'!$B:$B,'[5]Cells Huawei 19042026 15h'!$B:$B,"")</f>
        <v/>
      </c>
      <c r="BQ727" s="9" t="str">
        <f>_xlfn.XLOOKUP(B727,'[6]cells down 19042026 9H40'!$B:$B,'[6]cells down 19042026 9H40'!$B:$B,"")</f>
        <v/>
      </c>
      <c r="BR727" s="9" t="s">
        <v>404</v>
      </c>
      <c r="BS727" s="9" t="s">
        <v>12</v>
      </c>
      <c r="BT727" s="108"/>
    </row>
    <row r="728" spans="1:72" s="9" customFormat="1" x14ac:dyDescent="0.35">
      <c r="A728" s="1" t="s">
        <v>1608</v>
      </c>
      <c r="B728" s="1" t="s">
        <v>1609</v>
      </c>
      <c r="C728" s="3" t="str">
        <f>_xlfn.XLOOKUP(B728,'[1]daily break down'!$D:$D,'[1]daily break down'!$E:$E,"")</f>
        <v>Douala</v>
      </c>
      <c r="D728" s="1" t="s">
        <v>11</v>
      </c>
      <c r="E728" s="1" t="s">
        <v>145</v>
      </c>
      <c r="F728" s="3" t="s">
        <v>31</v>
      </c>
      <c r="G728" s="1" t="s">
        <v>32</v>
      </c>
      <c r="H728" s="34" t="str">
        <f>_xlfn.XLOOKUP(B728,[2]CALCULATION!$B:$B,[2]CALCULATION!$H:$H,"")</f>
        <v>ZTE</v>
      </c>
      <c r="I728" s="28">
        <v>0</v>
      </c>
      <c r="J728" s="28">
        <v>16.35804847146245</v>
      </c>
      <c r="K728" s="28">
        <v>13.868556899607057</v>
      </c>
      <c r="L728" s="28">
        <v>17.771050386236453</v>
      </c>
      <c r="M728" s="28">
        <v>0</v>
      </c>
      <c r="N728" s="28">
        <v>0</v>
      </c>
      <c r="O728" s="28">
        <v>0</v>
      </c>
      <c r="P728" s="28">
        <v>0</v>
      </c>
      <c r="Q728" s="28">
        <v>0</v>
      </c>
      <c r="R728" s="28">
        <v>0</v>
      </c>
      <c r="S728" s="93">
        <v>14.670600371540351</v>
      </c>
      <c r="T728" s="93">
        <f>_xlfn.XLOOKUP(B728,'[3]Nur des jours'!$B:$B,'[3]Nur des jours'!$U:$U,"")</f>
        <v>0</v>
      </c>
      <c r="U728" s="93">
        <v>0</v>
      </c>
      <c r="V728" s="93">
        <v>0</v>
      </c>
      <c r="W728" s="93">
        <v>0</v>
      </c>
      <c r="X728" s="93">
        <v>0</v>
      </c>
      <c r="Y728" s="93">
        <v>0</v>
      </c>
      <c r="Z728" s="93">
        <v>0</v>
      </c>
      <c r="AA728" s="93">
        <v>32.828832472969154</v>
      </c>
      <c r="AB728" s="93">
        <v>13.868556899607057</v>
      </c>
      <c r="AC728" s="93">
        <f>_xlfn.XLOOKUP(B728,'[3]Nur des jours'!$B:$B,'[3]Nur des jours'!$N:$N,"")</f>
        <v>13.351214782854356</v>
      </c>
      <c r="AD728" s="93">
        <v>13.351214782854356</v>
      </c>
      <c r="AE728" s="93">
        <v>36.376621922022167</v>
      </c>
      <c r="AF728" s="93">
        <v>0.13486886223614816</v>
      </c>
      <c r="AG728" s="93"/>
      <c r="AH728" s="93">
        <v>0</v>
      </c>
      <c r="AI728" s="93">
        <v>0</v>
      </c>
      <c r="AJ728" s="93">
        <v>0</v>
      </c>
      <c r="AK728" s="93">
        <v>0</v>
      </c>
      <c r="AL728" s="93">
        <v>0</v>
      </c>
      <c r="AM728" s="49" t="s">
        <v>5559</v>
      </c>
      <c r="AN728" s="49"/>
      <c r="AO728" s="48" t="str" cm="1">
        <f t="array" ref="AO728">IFERROR(_xlfn.IFS(
AQ728="MPR ISSUE","PDH",
AQ728="BSS Hardware Issue","BSS",
AQ728="Sites strategiques, MLL, Pylone, etc.","ENVTECH",
AQ728="AKTIVCO DEFAUT GE &amp; POWER Cabinet","AKTIVCO",
AQ728="AKTIVCO Coupure ENEO &amp; Baisse de tension","AKTIVCO GRID ONLY",
AQ728="Coupure ENEO &amp; Baisse de tension","IHS GRID ONLY",
AQ728="Defaut GE &amp; POWER Cabinet","IHS",
AQ728="Sharing","Partners",
AQ728="Sites strategiques &amp; DataCenter","SST &amp; DC",
AQ728="Exclu","Exclu",
AQ728="SAT","SAT",
AQ728="SPARE-ISSUE","SPARE-ISSUE",
AQ728="Fiber CAmtel","TRANS_FO_CAMTEL",
AQ728="Fiber AOF","Fiber AOF",
AQ728="Projet OCM (HUAWEI)","TRAVAUX-HUAWEI",
AQ728="Projet OCM (NOKIA)","TRAVAUX-NOKIA",
AQ728="ACCESS-ISSUE","ACCESS-ISSUE",
AQ728="Projet OCM (ZTE, NOKIA, autres projets)","TRAVAUX OCM",
AQ728="No root CAuse","No root cause",
AQ728="ODU HS","PDH",
AQ728="IP &amp; VLAN","PDH",
AQ728="Warehouse HUAWEI","SPARE-ISSUE",
AQ728="SPARE-HS","SPARE-ISSUE",
AQ728="Power Telco","BSS",AQ728="no impacts","no impacts"
),"")</f>
        <v>No root cause</v>
      </c>
      <c r="AP728" s="48" t="str" cm="1">
        <f t="array" ref="AP728">IFERROR(_xlfn.IFS(
AQ728="MPR ISSUE","TX ISSUE",
AQ728="BSS Hardware Issue","RAN ISSUE",
AQ728="Sites strategiques, MLL, Pylone, etc.","ENVTECH",
AQ728="AKTIVCO DEFAUT GE &amp; POWER Cabinet","POWER ISSUE",
AQ728="AKTIVCO Coupure ENEO &amp; Baisse de tension","POWER ISSUE",
AQ728="Coupure ENEO &amp; Baisse de tension","POWER ISSUE",
AQ728="Defaut GE &amp; POWER Cabinet","POWER ISSUE",
AQ728="Sharing","POWER ISSUE",
AQ728="Sites strategiques &amp; DataCenter","POWER ISSUE",
AQ728="Exclu","Exclu",
AQ728="SAT","TX ISSUE",
AQ728="SPARE-ISSUE","SPARE-ISSUE",
AQ728="Fiber CAmtel","TX ISSUE",
AQ728="Fiber AOF","TX ISSUE",
AQ728="Projet OCM (HUAWEI)","TRAVAUX-HUAWEI",
AQ728="Projet OCM (NOKIA)","TRAVAUX -NOKIA",
AQ728="ACCESS-ISSUE","ACCESS-ISSUE",
AQ728="Projet OCM (ZTE, NOKIA, autres projets)","TRAVAUX OCM",
AQ728="No root CAuse","No root cause",
AQ728="ODU HS","TX ISSUE",
AQ728="IP &amp; VLAN","TX ISSUE",
AQ728="Warehouse HUAWEI","SPARE-ISSUE",
AQ728="SPARE-HS","SPARE-ISSUE",
AQ728="Power Telco","RAN ISSUE",AQ728="no impacts","no impacts"
),"")</f>
        <v>No root cause</v>
      </c>
      <c r="AQ728" s="127" t="s">
        <v>5344</v>
      </c>
      <c r="AR728" s="48" t="str" cm="1">
        <f t="array" ref="AR728">IFERROR(_xlfn.IFS(
AQ728="MPR ISSUE","ACTIVE",
AQ728="BSS Hardware Issue","ACTIVE",
AQ728="Sites strategiques, MLL, Pylone, etc.","PASSIVE",
AQ728="AKTIVCO DEFAUT GE &amp; POWER Cabinet","PASSIVE",
AQ728="AKTIVCO Coupure ENEO &amp; Baisse de tension","PASSIVE",
AQ728="Coupure ENEO &amp; Baisse de tension","PASSIVE",
AQ728="Defaut GE &amp; POWER Cabinet","PASSIVE",
AQ728="Sharing","PASSIVE",
AQ728="Sites strategiques &amp; DataCenter","PASSIVE",
AQ728="Exclu","Exclu",
AQ728="SAT","ACTIVE",
AQ728="SPARE-ISSUE","SPARE-ISSUE",
AQ728="Fiber CAmtel","ACTIVE",
AQ728="Fiber AOF","ACTIVE",
AQ728="Projet OCM (HUAWEI)","PLANNED WORKS",
AQ728="Projet OCM (NOKIA)","PLANNED WORKS",
AQ728="ACCESS-ISSUE","ACCESS-ISSUE",
AQ728="Projet OCM (ZTE, NOKIA, autres projets)","PLANNED WORKS",
AQ728="No root CAuse","No root cause",
AQ728="ODU HS","ACTIVE",
AQ728="IP &amp; VLAN","ACTIVE",
AQ728="Warehouse HUAWEI","SPARE-ISSUE",
AQ728="SPARE-HS","SPARE-ISSUE",
AQ728="Power Telco","ACTIVE", AQ728="no impacts","no impacts"
),"")</f>
        <v>No root cause</v>
      </c>
      <c r="AS728" s="92" t="s">
        <v>5537</v>
      </c>
      <c r="AT728" s="98" t="s">
        <v>1609</v>
      </c>
      <c r="AV728" s="17" t="s">
        <v>5537</v>
      </c>
      <c r="AW728" s="7" t="s">
        <v>5537</v>
      </c>
      <c r="AX728" s="6" t="s">
        <v>5537</v>
      </c>
      <c r="AY728" s="7"/>
      <c r="AZ728" s="3" t="s">
        <v>5537</v>
      </c>
      <c r="BA728" s="18" t="s">
        <v>5537</v>
      </c>
      <c r="BB728" s="18" t="s">
        <v>5537</v>
      </c>
      <c r="BC728" s="18" t="s">
        <v>5537</v>
      </c>
      <c r="BD728" s="18" t="s">
        <v>5537</v>
      </c>
      <c r="BE728" s="18" t="s">
        <v>5537</v>
      </c>
      <c r="BF728" s="18" t="s">
        <v>5537</v>
      </c>
      <c r="BG728" s="18" t="s">
        <v>5537</v>
      </c>
      <c r="BH728" s="18" t="s">
        <v>5537</v>
      </c>
      <c r="BI728" s="18" t="s">
        <v>5537</v>
      </c>
      <c r="BJ728" s="18" t="s">
        <v>5537</v>
      </c>
      <c r="BK728" s="18" t="s">
        <v>5537</v>
      </c>
      <c r="BL728" s="9" t="s">
        <v>5537</v>
      </c>
      <c r="BM728" s="14" t="s">
        <v>5537</v>
      </c>
      <c r="BN728" s="14" t="s">
        <v>5537</v>
      </c>
      <c r="BO728" s="14" t="str">
        <f>_xlfn.XLOOKUP(B728,'[4]cell downs 18042026 17h'!$B:$B,'[4]cell downs 18042026 17h'!$B:$B,"")</f>
        <v/>
      </c>
      <c r="BP728" s="14" t="str">
        <f>_xlfn.XLOOKUP(B728,'[5]Cells Huawei 19042026 15h'!$B:$B,'[5]Cells Huawei 19042026 15h'!$B:$B,"")</f>
        <v/>
      </c>
      <c r="BQ728" s="9" t="str">
        <f>_xlfn.XLOOKUP(B728,'[6]cells down 19042026 9H40'!$B:$B,'[6]cells down 19042026 9H40'!$B:$B,"")</f>
        <v/>
      </c>
      <c r="BR728" s="9" t="s">
        <v>1609</v>
      </c>
      <c r="BS728" s="9" t="s">
        <v>5537</v>
      </c>
      <c r="BT728" s="108"/>
    </row>
    <row r="729" spans="1:72" s="9" customFormat="1" x14ac:dyDescent="0.35">
      <c r="A729" s="1" t="s">
        <v>1066</v>
      </c>
      <c r="B729" s="8" t="s">
        <v>1067</v>
      </c>
      <c r="C729" s="3" t="str">
        <f>_xlfn.XLOOKUP(B729,'[1]daily break down'!$D:$D,'[1]daily break down'!$E:$E,"")</f>
        <v>OUEST</v>
      </c>
      <c r="D729" s="1" t="s">
        <v>11</v>
      </c>
      <c r="E729" s="1" t="s">
        <v>12</v>
      </c>
      <c r="F729" s="3" t="s">
        <v>102</v>
      </c>
      <c r="G729" s="1" t="s">
        <v>1068</v>
      </c>
      <c r="H729" s="33" t="str">
        <f>_xlfn.XLOOKUP(B729,[2]CALCULATION!$B:$B,[2]CALCULATION!$H:$H,"")</f>
        <v>NOKIA</v>
      </c>
      <c r="I729" s="28">
        <v>2.8536125307835631E-3</v>
      </c>
      <c r="J729" s="28">
        <v>0</v>
      </c>
      <c r="K729" s="28">
        <v>0</v>
      </c>
      <c r="L729" s="28">
        <v>0</v>
      </c>
      <c r="M729" s="28">
        <v>4.1020680130009011E-3</v>
      </c>
      <c r="N729" s="28">
        <v>3.745366446653384E-3</v>
      </c>
      <c r="O729" s="28">
        <v>5.3505234952189234E-3</v>
      </c>
      <c r="P729" s="28">
        <v>7.0448559353711729E-3</v>
      </c>
      <c r="Q729" s="28">
        <v>3.5670156634794539E-3</v>
      </c>
      <c r="R729" s="28">
        <v>0</v>
      </c>
      <c r="S729" s="93">
        <v>0</v>
      </c>
      <c r="T729" s="93">
        <f>_xlfn.XLOOKUP(B729,'[3]Nur des jours'!$B:$B,'[3]Nur des jours'!$U:$U,"")</f>
        <v>1.0344345424089817E-2</v>
      </c>
      <c r="U729" s="93">
        <v>3.4778402718925743E-3</v>
      </c>
      <c r="V729" s="93">
        <v>0</v>
      </c>
      <c r="W729" s="93">
        <v>1.0344345424089817E-2</v>
      </c>
      <c r="X729" s="93">
        <v>5.7072250615666136E-3</v>
      </c>
      <c r="Y729" s="93">
        <v>2.9427879223704423E-3</v>
      </c>
      <c r="Z729" s="93">
        <v>0</v>
      </c>
      <c r="AA729" s="93">
        <v>0</v>
      </c>
      <c r="AB729" s="93">
        <v>0</v>
      </c>
      <c r="AC729" s="93">
        <f>_xlfn.XLOOKUP(B729,'[3]Nur des jours'!$B:$B,'[3]Nur des jours'!$N:$N,"")</f>
        <v>0</v>
      </c>
      <c r="AD729" s="93">
        <v>0</v>
      </c>
      <c r="AE729" s="93">
        <v>0</v>
      </c>
      <c r="AF729" s="93">
        <v>0.13074895914482917</v>
      </c>
      <c r="AG729" s="93"/>
      <c r="AH729" s="93">
        <v>0</v>
      </c>
      <c r="AI729" s="93">
        <v>0</v>
      </c>
      <c r="AJ729" s="93">
        <v>0</v>
      </c>
      <c r="AK729" s="93">
        <v>0</v>
      </c>
      <c r="AL729" s="93">
        <v>0</v>
      </c>
      <c r="AM729" s="49" t="s">
        <v>5559</v>
      </c>
      <c r="AN729" s="49"/>
      <c r="AO729" s="48" t="str" cm="1">
        <f t="array" ref="AO729">IFERROR(_xlfn.IFS(
AQ729="MPR ISSUE","PDH",
AQ729="BSS Hardware Issue","BSS",
AQ729="Sites strategiques, MLL, Pylone, etc.","ENVTECH",
AQ729="AKTIVCO DEFAUT GE &amp; POWER Cabinet","AKTIVCO",
AQ729="AKTIVCO Coupure ENEO &amp; Baisse de tension","AKTIVCO GRID ONLY",
AQ729="Coupure ENEO &amp; Baisse de tension","IHS GRID ONLY",
AQ729="Defaut GE &amp; POWER Cabinet","IHS",
AQ729="Sharing","Partners",
AQ729="Sites strategiques &amp; DataCenter","SST &amp; DC",
AQ729="Exclu","Exclu",
AQ729="SAT","SAT",
AQ729="SPARE-ISSUE","SPARE-ISSUE",
AQ729="Fiber CAmtel","TRANS_FO_CAMTEL",
AQ729="Fiber AOF","Fiber AOF",
AQ729="Projet OCM (HUAWEI)","TRAVAUX-HUAWEI",
AQ729="Projet OCM (NOKIA)","TRAVAUX-NOKIA",
AQ729="ACCESS-ISSUE","ACCESS-ISSUE",
AQ729="Projet OCM (ZTE, NOKIA, autres projets)","TRAVAUX OCM",
AQ729="No root CAuse","No root cause",
AQ729="ODU HS","PDH",
AQ729="IP &amp; VLAN","PDH",
AQ729="Warehouse HUAWEI","SPARE-ISSUE",
AQ729="SPARE-HS","SPARE-ISSUE",
AQ729="Power Telco","BSS",AQ729="no impacts","no impacts"
),"")</f>
        <v>No root cause</v>
      </c>
      <c r="AP729" s="48" t="str" cm="1">
        <f t="array" ref="AP729">IFERROR(_xlfn.IFS(
AQ729="MPR ISSUE","TX ISSUE",
AQ729="BSS Hardware Issue","RAN ISSUE",
AQ729="Sites strategiques, MLL, Pylone, etc.","ENVTECH",
AQ729="AKTIVCO DEFAUT GE &amp; POWER Cabinet","POWER ISSUE",
AQ729="AKTIVCO Coupure ENEO &amp; Baisse de tension","POWER ISSUE",
AQ729="Coupure ENEO &amp; Baisse de tension","POWER ISSUE",
AQ729="Defaut GE &amp; POWER Cabinet","POWER ISSUE",
AQ729="Sharing","POWER ISSUE",
AQ729="Sites strategiques &amp; DataCenter","POWER ISSUE",
AQ729="Exclu","Exclu",
AQ729="SAT","TX ISSUE",
AQ729="SPARE-ISSUE","SPARE-ISSUE",
AQ729="Fiber CAmtel","TX ISSUE",
AQ729="Fiber AOF","TX ISSUE",
AQ729="Projet OCM (HUAWEI)","TRAVAUX-HUAWEI",
AQ729="Projet OCM (NOKIA)","TRAVAUX -NOKIA",
AQ729="ACCESS-ISSUE","ACCESS-ISSUE",
AQ729="Projet OCM (ZTE, NOKIA, autres projets)","TRAVAUX OCM",
AQ729="No root CAuse","No root cause",
AQ729="ODU HS","TX ISSUE",
AQ729="IP &amp; VLAN","TX ISSUE",
AQ729="Warehouse HUAWEI","SPARE-ISSUE",
AQ729="SPARE-HS","SPARE-ISSUE",
AQ729="Power Telco","RAN ISSUE",AQ729="no impacts","no impacts"
),"")</f>
        <v>No root cause</v>
      </c>
      <c r="AQ729" s="127" t="s">
        <v>5344</v>
      </c>
      <c r="AR729" s="48" t="str" cm="1">
        <f t="array" ref="AR729">IFERROR(_xlfn.IFS(
AQ729="MPR ISSUE","ACTIVE",
AQ729="BSS Hardware Issue","ACTIVE",
AQ729="Sites strategiques, MLL, Pylone, etc.","PASSIVE",
AQ729="AKTIVCO DEFAUT GE &amp; POWER Cabinet","PASSIVE",
AQ729="AKTIVCO Coupure ENEO &amp; Baisse de tension","PASSIVE",
AQ729="Coupure ENEO &amp; Baisse de tension","PASSIVE",
AQ729="Defaut GE &amp; POWER Cabinet","PASSIVE",
AQ729="Sharing","PASSIVE",
AQ729="Sites strategiques &amp; DataCenter","PASSIVE",
AQ729="Exclu","Exclu",
AQ729="SAT","ACTIVE",
AQ729="SPARE-ISSUE","SPARE-ISSUE",
AQ729="Fiber CAmtel","ACTIVE",
AQ729="Fiber AOF","ACTIVE",
AQ729="Projet OCM (HUAWEI)","PLANNED WORKS",
AQ729="Projet OCM (NOKIA)","PLANNED WORKS",
AQ729="ACCESS-ISSUE","ACCESS-ISSUE",
AQ729="Projet OCM (ZTE, NOKIA, autres projets)","PLANNED WORKS",
AQ729="No root CAuse","No root cause",
AQ729="ODU HS","ACTIVE",
AQ729="IP &amp; VLAN","ACTIVE",
AQ729="Warehouse HUAWEI","SPARE-ISSUE",
AQ729="SPARE-HS","SPARE-ISSUE",
AQ729="Power Telco","ACTIVE", AQ729="no impacts","no impacts"
),"")</f>
        <v>No root cause</v>
      </c>
      <c r="AS729" s="92" t="s">
        <v>5537</v>
      </c>
      <c r="AT729" s="98" t="s">
        <v>1067</v>
      </c>
      <c r="AV729" s="17" t="s">
        <v>5537</v>
      </c>
      <c r="AW729" s="7" t="s">
        <v>5537</v>
      </c>
      <c r="AX729" s="6" t="s">
        <v>5537</v>
      </c>
      <c r="AY729" s="7"/>
      <c r="AZ729" s="3" t="s">
        <v>5537</v>
      </c>
      <c r="BA729" s="18" t="s">
        <v>5537</v>
      </c>
      <c r="BB729" s="18" t="s">
        <v>5537</v>
      </c>
      <c r="BC729" s="18" t="s">
        <v>5537</v>
      </c>
      <c r="BD729" s="18" t="s">
        <v>5537</v>
      </c>
      <c r="BE729" s="18" t="s">
        <v>5537</v>
      </c>
      <c r="BF729" s="18" t="s">
        <v>5537</v>
      </c>
      <c r="BG729" s="18" t="s">
        <v>5537</v>
      </c>
      <c r="BH729" s="18" t="s">
        <v>5537</v>
      </c>
      <c r="BI729" s="18" t="s">
        <v>5537</v>
      </c>
      <c r="BJ729" s="18" t="s">
        <v>5537</v>
      </c>
      <c r="BK729" s="18" t="s">
        <v>5537</v>
      </c>
      <c r="BL729" s="9" t="s">
        <v>5537</v>
      </c>
      <c r="BM729" s="14" t="s">
        <v>5537</v>
      </c>
      <c r="BN729" s="14" t="s">
        <v>5537</v>
      </c>
      <c r="BO729" s="14" t="str">
        <f>_xlfn.XLOOKUP(B729,'[4]cell downs 18042026 17h'!$B:$B,'[4]cell downs 18042026 17h'!$B:$B,"")</f>
        <v/>
      </c>
      <c r="BP729" s="14" t="str">
        <f>_xlfn.XLOOKUP(B729,'[5]Cells Huawei 19042026 15h'!$B:$B,'[5]Cells Huawei 19042026 15h'!$B:$B,"")</f>
        <v/>
      </c>
      <c r="BQ729" s="9" t="str">
        <f>_xlfn.XLOOKUP(B729,'[6]cells down 19042026 9H40'!$B:$B,'[6]cells down 19042026 9H40'!$B:$B,"")</f>
        <v/>
      </c>
      <c r="BR729" s="9" t="s">
        <v>1067</v>
      </c>
      <c r="BS729" s="9" t="s">
        <v>5537</v>
      </c>
      <c r="BT729" s="108"/>
    </row>
    <row r="730" spans="1:72" s="9" customFormat="1" x14ac:dyDescent="0.35">
      <c r="A730" s="1" t="s">
        <v>3271</v>
      </c>
      <c r="B730" s="8" t="s">
        <v>3272</v>
      </c>
      <c r="C730" s="3" t="str">
        <f>_xlfn.XLOOKUP(B730,'[1]daily break down'!$D:$D,'[1]daily break down'!$E:$E,"")</f>
        <v>LITTORAL</v>
      </c>
      <c r="D730" s="1" t="s">
        <v>11</v>
      </c>
      <c r="E730" s="1" t="s">
        <v>12</v>
      </c>
      <c r="F730" s="3" t="s">
        <v>31</v>
      </c>
      <c r="G730" s="1" t="s">
        <v>354</v>
      </c>
      <c r="H730" s="34" t="str">
        <f>_xlfn.XLOOKUP(B730,[2]CALCULATION!$B:$B,[2]CALCULATION!$H:$H,"")</f>
        <v>ZTE</v>
      </c>
      <c r="I730" s="28">
        <v>4.4000743366064263</v>
      </c>
      <c r="J730" s="28">
        <v>0</v>
      </c>
      <c r="K730" s="28">
        <v>0</v>
      </c>
      <c r="L730" s="28">
        <v>0</v>
      </c>
      <c r="M730" s="28">
        <v>0</v>
      </c>
      <c r="N730" s="28">
        <v>0</v>
      </c>
      <c r="O730" s="28">
        <v>0</v>
      </c>
      <c r="P730" s="28">
        <v>3.3426860484029746</v>
      </c>
      <c r="Q730" s="28">
        <v>1.909691010835165</v>
      </c>
      <c r="R730" s="28">
        <v>0</v>
      </c>
      <c r="S730" s="93">
        <v>0</v>
      </c>
      <c r="T730" s="93">
        <f>_xlfn.XLOOKUP(B730,'[3]Nur des jours'!$B:$B,'[3]Nur des jours'!$U:$U,"")</f>
        <v>0</v>
      </c>
      <c r="U730" s="93">
        <v>0</v>
      </c>
      <c r="V730" s="93">
        <v>0</v>
      </c>
      <c r="W730" s="93">
        <v>0</v>
      </c>
      <c r="X730" s="93">
        <v>0</v>
      </c>
      <c r="Y730" s="93">
        <v>0</v>
      </c>
      <c r="Z730" s="93">
        <v>0</v>
      </c>
      <c r="AA730" s="93">
        <v>0</v>
      </c>
      <c r="AB730" s="93">
        <v>0</v>
      </c>
      <c r="AC730" s="93">
        <f>_xlfn.XLOOKUP(B730,'[3]Nur des jours'!$B:$B,'[3]Nur des jours'!$N:$N,"")</f>
        <v>0</v>
      </c>
      <c r="AD730" s="93">
        <v>0</v>
      </c>
      <c r="AE730" s="93">
        <v>0</v>
      </c>
      <c r="AF730" s="93">
        <v>0.12787751153572979</v>
      </c>
      <c r="AG730" s="93"/>
      <c r="AH730" s="93">
        <v>0</v>
      </c>
      <c r="AI730" s="93">
        <v>0</v>
      </c>
      <c r="AJ730" s="93">
        <v>0</v>
      </c>
      <c r="AK730" s="93">
        <v>0</v>
      </c>
      <c r="AL730" s="93">
        <v>0</v>
      </c>
      <c r="AM730" s="49" t="s">
        <v>5559</v>
      </c>
      <c r="AN730" s="49"/>
      <c r="AO730" s="48" t="str" cm="1">
        <f t="array" ref="AO730">IFERROR(_xlfn.IFS(
AQ730="MPR ISSUE","PDH",
AQ730="BSS Hardware Issue","BSS",
AQ730="Sites strategiques, MLL, Pylone, etc.","ENVTECH",
AQ730="AKTIVCO DEFAUT GE &amp; POWER Cabinet","AKTIVCO",
AQ730="AKTIVCO Coupure ENEO &amp; Baisse de tension","AKTIVCO GRID ONLY",
AQ730="Coupure ENEO &amp; Baisse de tension","IHS GRID ONLY",
AQ730="Defaut GE &amp; POWER Cabinet","IHS",
AQ730="Sharing","Partners",
AQ730="Sites strategiques &amp; DataCenter","SST &amp; DC",
AQ730="Exclu","Exclu",
AQ730="SAT","SAT",
AQ730="SPARE-ISSUE","SPARE-ISSUE",
AQ730="Fiber CAmtel","TRANS_FO_CAMTEL",
AQ730="Fiber AOF","Fiber AOF",
AQ730="Projet OCM (HUAWEI)","TRAVAUX-HUAWEI",
AQ730="Projet OCM (NOKIA)","TRAVAUX-NOKIA",
AQ730="ACCESS-ISSUE","ACCESS-ISSUE",
AQ730="Projet OCM (ZTE, NOKIA, autres projets)","TRAVAUX OCM",
AQ730="No root CAuse","No root cause",
AQ730="ODU HS","PDH",
AQ730="IP &amp; VLAN","PDH",
AQ730="Warehouse HUAWEI","SPARE-ISSUE",
AQ730="SPARE-HS","SPARE-ISSUE",
AQ730="Power Telco","BSS",AQ730="no impacts","no impacts"
),"")</f>
        <v>No root cause</v>
      </c>
      <c r="AP730" s="48" t="str" cm="1">
        <f t="array" ref="AP730">IFERROR(_xlfn.IFS(
AQ730="MPR ISSUE","TX ISSUE",
AQ730="BSS Hardware Issue","RAN ISSUE",
AQ730="Sites strategiques, MLL, Pylone, etc.","ENVTECH",
AQ730="AKTIVCO DEFAUT GE &amp; POWER Cabinet","POWER ISSUE",
AQ730="AKTIVCO Coupure ENEO &amp; Baisse de tension","POWER ISSUE",
AQ730="Coupure ENEO &amp; Baisse de tension","POWER ISSUE",
AQ730="Defaut GE &amp; POWER Cabinet","POWER ISSUE",
AQ730="Sharing","POWER ISSUE",
AQ730="Sites strategiques &amp; DataCenter","POWER ISSUE",
AQ730="Exclu","Exclu",
AQ730="SAT","TX ISSUE",
AQ730="SPARE-ISSUE","SPARE-ISSUE",
AQ730="Fiber CAmtel","TX ISSUE",
AQ730="Fiber AOF","TX ISSUE",
AQ730="Projet OCM (HUAWEI)","TRAVAUX-HUAWEI",
AQ730="Projet OCM (NOKIA)","TRAVAUX -NOKIA",
AQ730="ACCESS-ISSUE","ACCESS-ISSUE",
AQ730="Projet OCM (ZTE, NOKIA, autres projets)","TRAVAUX OCM",
AQ730="No root CAuse","No root cause",
AQ730="ODU HS","TX ISSUE",
AQ730="IP &amp; VLAN","TX ISSUE",
AQ730="Warehouse HUAWEI","SPARE-ISSUE",
AQ730="SPARE-HS","SPARE-ISSUE",
AQ730="Power Telco","RAN ISSUE",AQ730="no impacts","no impacts"
),"")</f>
        <v>No root cause</v>
      </c>
      <c r="AQ730" s="127" t="s">
        <v>5344</v>
      </c>
      <c r="AR730" s="48" t="str" cm="1">
        <f t="array" ref="AR730">IFERROR(_xlfn.IFS(
AQ730="MPR ISSUE","ACTIVE",
AQ730="BSS Hardware Issue","ACTIVE",
AQ730="Sites strategiques, MLL, Pylone, etc.","PASSIVE",
AQ730="AKTIVCO DEFAUT GE &amp; POWER Cabinet","PASSIVE",
AQ730="AKTIVCO Coupure ENEO &amp; Baisse de tension","PASSIVE",
AQ730="Coupure ENEO &amp; Baisse de tension","PASSIVE",
AQ730="Defaut GE &amp; POWER Cabinet","PASSIVE",
AQ730="Sharing","PASSIVE",
AQ730="Sites strategiques &amp; DataCenter","PASSIVE",
AQ730="Exclu","Exclu",
AQ730="SAT","ACTIVE",
AQ730="SPARE-ISSUE","SPARE-ISSUE",
AQ730="Fiber CAmtel","ACTIVE",
AQ730="Fiber AOF","ACTIVE",
AQ730="Projet OCM (HUAWEI)","PLANNED WORKS",
AQ730="Projet OCM (NOKIA)","PLANNED WORKS",
AQ730="ACCESS-ISSUE","ACCESS-ISSUE",
AQ730="Projet OCM (ZTE, NOKIA, autres projets)","PLANNED WORKS",
AQ730="No root CAuse","No root cause",
AQ730="ODU HS","ACTIVE",
AQ730="IP &amp; VLAN","ACTIVE",
AQ730="Warehouse HUAWEI","SPARE-ISSUE",
AQ730="SPARE-HS","SPARE-ISSUE",
AQ730="Power Telco","ACTIVE", AQ730="no impacts","no impacts"
),"")</f>
        <v>No root cause</v>
      </c>
      <c r="AS730" s="92" t="s">
        <v>5537</v>
      </c>
      <c r="AT730" s="98" t="s">
        <v>3272</v>
      </c>
      <c r="AV730" s="17" t="s">
        <v>5537</v>
      </c>
      <c r="AW730" s="7" t="s">
        <v>5537</v>
      </c>
      <c r="AX730" s="6" t="s">
        <v>5537</v>
      </c>
      <c r="AY730" s="7"/>
      <c r="AZ730" s="3" t="s">
        <v>5537</v>
      </c>
      <c r="BA730" s="18" t="s">
        <v>5537</v>
      </c>
      <c r="BB730" s="18" t="s">
        <v>5537</v>
      </c>
      <c r="BC730" s="18" t="s">
        <v>5537</v>
      </c>
      <c r="BD730" s="18" t="s">
        <v>5537</v>
      </c>
      <c r="BE730" s="18" t="s">
        <v>5537</v>
      </c>
      <c r="BF730" s="18" t="s">
        <v>5537</v>
      </c>
      <c r="BG730" s="18" t="s">
        <v>5537</v>
      </c>
      <c r="BH730" s="18" t="s">
        <v>5537</v>
      </c>
      <c r="BI730" s="18" t="s">
        <v>5537</v>
      </c>
      <c r="BJ730" s="18" t="s">
        <v>5537</v>
      </c>
      <c r="BK730" s="18" t="s">
        <v>5537</v>
      </c>
      <c r="BL730" s="9" t="s">
        <v>5537</v>
      </c>
      <c r="BM730" s="14" t="s">
        <v>5537</v>
      </c>
      <c r="BN730" s="14" t="s">
        <v>5537</v>
      </c>
      <c r="BO730" s="14" t="str">
        <f>_xlfn.XLOOKUP(B730,'[4]cell downs 18042026 17h'!$B:$B,'[4]cell downs 18042026 17h'!$B:$B,"")</f>
        <v/>
      </c>
      <c r="BP730" s="14" t="str">
        <f>_xlfn.XLOOKUP(B730,'[5]Cells Huawei 19042026 15h'!$B:$B,'[5]Cells Huawei 19042026 15h'!$B:$B,"")</f>
        <v/>
      </c>
      <c r="BQ730" s="9" t="str">
        <f>_xlfn.XLOOKUP(B730,'[6]cells down 19042026 9H40'!$B:$B,'[6]cells down 19042026 9H40'!$B:$B,"")</f>
        <v/>
      </c>
      <c r="BR730" s="9" t="s">
        <v>3272</v>
      </c>
      <c r="BS730" s="9" t="s">
        <v>5537</v>
      </c>
      <c r="BT730" s="108"/>
    </row>
    <row r="731" spans="1:72" s="9" customFormat="1" x14ac:dyDescent="0.35">
      <c r="A731" s="1" t="s">
        <v>2709</v>
      </c>
      <c r="B731" s="8" t="s">
        <v>2710</v>
      </c>
      <c r="C731" s="3" t="str">
        <f>_xlfn.XLOOKUP(B731,'[1]daily break down'!$D:$D,'[1]daily break down'!$E:$E,"")</f>
        <v>LITTORAL</v>
      </c>
      <c r="D731" s="1"/>
      <c r="E731" s="1"/>
      <c r="F731" s="3" t="s">
        <v>31</v>
      </c>
      <c r="G731" s="1" t="s">
        <v>354</v>
      </c>
      <c r="H731" s="34" t="str">
        <f>_xlfn.XLOOKUP(B731,[2]CALCULATION!$B:$B,[2]CALCULATION!$H:$H,"")</f>
        <v>ZTE</v>
      </c>
      <c r="I731" s="28">
        <v>0</v>
      </c>
      <c r="J731" s="28">
        <v>0</v>
      </c>
      <c r="K731" s="28">
        <v>0</v>
      </c>
      <c r="L731" s="28">
        <v>0</v>
      </c>
      <c r="M731" s="28">
        <v>0</v>
      </c>
      <c r="N731" s="28">
        <v>0</v>
      </c>
      <c r="O731" s="28">
        <v>0</v>
      </c>
      <c r="P731" s="28">
        <v>0</v>
      </c>
      <c r="Q731" s="28">
        <v>4.2804187961750177E-4</v>
      </c>
      <c r="R731" s="28">
        <v>0</v>
      </c>
      <c r="S731" s="93">
        <v>0</v>
      </c>
      <c r="T731" s="93">
        <f>_xlfn.XLOOKUP(B731,'[3]Nur des jours'!$B:$B,'[3]Nur des jours'!$U:$U,"")</f>
        <v>0</v>
      </c>
      <c r="U731" s="93">
        <v>0</v>
      </c>
      <c r="V731" s="93">
        <v>0</v>
      </c>
      <c r="W731" s="93">
        <v>0</v>
      </c>
      <c r="X731" s="93">
        <v>0</v>
      </c>
      <c r="Y731" s="93">
        <v>0</v>
      </c>
      <c r="Z731" s="93">
        <v>0</v>
      </c>
      <c r="AA731" s="93">
        <v>0</v>
      </c>
      <c r="AB731" s="93">
        <v>0</v>
      </c>
      <c r="AC731" s="93">
        <f>_xlfn.XLOOKUP(B731,'[3]Nur des jours'!$B:$B,'[3]Nur des jours'!$N:$N,"")</f>
        <v>0</v>
      </c>
      <c r="AD731" s="93">
        <v>0</v>
      </c>
      <c r="AE731" s="93">
        <v>0</v>
      </c>
      <c r="AF731" s="93">
        <v>0.12750297489106308</v>
      </c>
      <c r="AG731" s="93"/>
      <c r="AH731" s="93">
        <v>0</v>
      </c>
      <c r="AI731" s="93">
        <v>0</v>
      </c>
      <c r="AJ731" s="93">
        <v>0</v>
      </c>
      <c r="AK731" s="93">
        <v>0</v>
      </c>
      <c r="AL731" s="93">
        <v>0</v>
      </c>
      <c r="AM731" s="49" t="s">
        <v>5559</v>
      </c>
      <c r="AN731" s="49"/>
      <c r="AO731" s="48" t="str" cm="1">
        <f t="array" ref="AO731">IFERROR(_xlfn.IFS(
AQ731="MPR ISSUE","PDH",
AQ731="BSS Hardware Issue","BSS",
AQ731="Sites strategiques, MLL, Pylone, etc.","ENVTECH",
AQ731="AKTIVCO DEFAUT GE &amp; POWER Cabinet","AKTIVCO",
AQ731="AKTIVCO Coupure ENEO &amp; Baisse de tension","AKTIVCO GRID ONLY",
AQ731="Coupure ENEO &amp; Baisse de tension","IHS GRID ONLY",
AQ731="Defaut GE &amp; POWER Cabinet","IHS",
AQ731="Sharing","Partners",
AQ731="Sites strategiques &amp; DataCenter","SST &amp; DC",
AQ731="Exclu","Exclu",
AQ731="SAT","SAT",
AQ731="SPARE-ISSUE","SPARE-ISSUE",
AQ731="Fiber CAmtel","TRANS_FO_CAMTEL",
AQ731="Fiber AOF","Fiber AOF",
AQ731="Projet OCM (HUAWEI)","TRAVAUX-HUAWEI",
AQ731="Projet OCM (NOKIA)","TRAVAUX-NOKIA",
AQ731="ACCESS-ISSUE","ACCESS-ISSUE",
AQ731="Projet OCM (ZTE, NOKIA, autres projets)","TRAVAUX OCM",
AQ731="No root CAuse","No root cause",
AQ731="ODU HS","PDH",
AQ731="IP &amp; VLAN","PDH",
AQ731="Warehouse HUAWEI","SPARE-ISSUE",
AQ731="SPARE-HS","SPARE-ISSUE",
AQ731="Power Telco","BSS",AQ731="no impacts","no impacts"
),"")</f>
        <v>No root cause</v>
      </c>
      <c r="AP731" s="48" t="str" cm="1">
        <f t="array" ref="AP731">IFERROR(_xlfn.IFS(
AQ731="MPR ISSUE","TX ISSUE",
AQ731="BSS Hardware Issue","RAN ISSUE",
AQ731="Sites strategiques, MLL, Pylone, etc.","ENVTECH",
AQ731="AKTIVCO DEFAUT GE &amp; POWER Cabinet","POWER ISSUE",
AQ731="AKTIVCO Coupure ENEO &amp; Baisse de tension","POWER ISSUE",
AQ731="Coupure ENEO &amp; Baisse de tension","POWER ISSUE",
AQ731="Defaut GE &amp; POWER Cabinet","POWER ISSUE",
AQ731="Sharing","POWER ISSUE",
AQ731="Sites strategiques &amp; DataCenter","POWER ISSUE",
AQ731="Exclu","Exclu",
AQ731="SAT","TX ISSUE",
AQ731="SPARE-ISSUE","SPARE-ISSUE",
AQ731="Fiber CAmtel","TX ISSUE",
AQ731="Fiber AOF","TX ISSUE",
AQ731="Projet OCM (HUAWEI)","TRAVAUX-HUAWEI",
AQ731="Projet OCM (NOKIA)","TRAVAUX -NOKIA",
AQ731="ACCESS-ISSUE","ACCESS-ISSUE",
AQ731="Projet OCM (ZTE, NOKIA, autres projets)","TRAVAUX OCM",
AQ731="No root CAuse","No root cause",
AQ731="ODU HS","TX ISSUE",
AQ731="IP &amp; VLAN","TX ISSUE",
AQ731="Warehouse HUAWEI","SPARE-ISSUE",
AQ731="SPARE-HS","SPARE-ISSUE",
AQ731="Power Telco","RAN ISSUE",AQ731="no impacts","no impacts"
),"")</f>
        <v>No root cause</v>
      </c>
      <c r="AQ731" s="67" t="s">
        <v>5344</v>
      </c>
      <c r="AR731" s="48" t="str" cm="1">
        <f t="array" ref="AR731">IFERROR(_xlfn.IFS(
AQ731="MPR ISSUE","ACTIVE",
AQ731="BSS Hardware Issue","ACTIVE",
AQ731="Sites strategiques, MLL, Pylone, etc.","PASSIVE",
AQ731="AKTIVCO DEFAUT GE &amp; POWER Cabinet","PASSIVE",
AQ731="AKTIVCO Coupure ENEO &amp; Baisse de tension","PASSIVE",
AQ731="Coupure ENEO &amp; Baisse de tension","PASSIVE",
AQ731="Defaut GE &amp; POWER Cabinet","PASSIVE",
AQ731="Sharing","PASSIVE",
AQ731="Sites strategiques &amp; DataCenter","PASSIVE",
AQ731="Exclu","Exclu",
AQ731="SAT","ACTIVE",
AQ731="SPARE-ISSUE","SPARE-ISSUE",
AQ731="Fiber CAmtel","ACTIVE",
AQ731="Fiber AOF","ACTIVE",
AQ731="Projet OCM (HUAWEI)","PLANNED WORKS",
AQ731="Projet OCM (NOKIA)","PLANNED WORKS",
AQ731="ACCESS-ISSUE","ACCESS-ISSUE",
AQ731="Projet OCM (ZTE, NOKIA, autres projets)","PLANNED WORKS",
AQ731="No root CAuse","No root cause",
AQ731="ODU HS","ACTIVE",
AQ731="IP &amp; VLAN","ACTIVE",
AQ731="Warehouse HUAWEI","SPARE-ISSUE",
AQ731="SPARE-HS","SPARE-ISSUE",
AQ731="Power Telco","ACTIVE", AQ731="no impacts","no impacts"
),"")</f>
        <v>No root cause</v>
      </c>
      <c r="AS731" s="92" t="s">
        <v>5537</v>
      </c>
      <c r="AT731" s="98" t="s">
        <v>2710</v>
      </c>
      <c r="AV731" s="17" t="s">
        <v>5537</v>
      </c>
      <c r="AW731" s="7" t="s">
        <v>5537</v>
      </c>
      <c r="AX731" s="6" t="s">
        <v>5537</v>
      </c>
      <c r="AY731" s="7"/>
      <c r="AZ731" s="3" t="s">
        <v>5537</v>
      </c>
      <c r="BA731" s="18" t="s">
        <v>5537</v>
      </c>
      <c r="BB731" s="18" t="s">
        <v>5537</v>
      </c>
      <c r="BC731" s="18" t="s">
        <v>5537</v>
      </c>
      <c r="BD731" s="18" t="s">
        <v>5537</v>
      </c>
      <c r="BE731" s="18" t="s">
        <v>5537</v>
      </c>
      <c r="BF731" s="18" t="s">
        <v>5537</v>
      </c>
      <c r="BG731" s="18" t="s">
        <v>5537</v>
      </c>
      <c r="BH731" s="18" t="s">
        <v>5537</v>
      </c>
      <c r="BI731" s="18" t="s">
        <v>5537</v>
      </c>
      <c r="BJ731" s="18" t="s">
        <v>5537</v>
      </c>
      <c r="BK731" s="18" t="s">
        <v>5537</v>
      </c>
      <c r="BL731" s="9" t="s">
        <v>5537</v>
      </c>
      <c r="BM731" s="14" t="s">
        <v>5537</v>
      </c>
      <c r="BN731" s="14" t="s">
        <v>5537</v>
      </c>
      <c r="BO731" s="14" t="str">
        <f>_xlfn.XLOOKUP(B731,'[4]cell downs 18042026 17h'!$B:$B,'[4]cell downs 18042026 17h'!$B:$B,"")</f>
        <v/>
      </c>
      <c r="BP731" s="14" t="str">
        <f>_xlfn.XLOOKUP(B731,'[5]Cells Huawei 19042026 15h'!$B:$B,'[5]Cells Huawei 19042026 15h'!$B:$B,"")</f>
        <v/>
      </c>
      <c r="BQ731" s="9" t="str">
        <f>_xlfn.XLOOKUP(B731,'[6]cells down 19042026 9H40'!$B:$B,'[6]cells down 19042026 9H40'!$B:$B,"")</f>
        <v/>
      </c>
      <c r="BR731" s="9" t="s">
        <v>5537</v>
      </c>
      <c r="BS731" s="9" t="s">
        <v>12</v>
      </c>
      <c r="BT731" s="108"/>
    </row>
    <row r="732" spans="1:72" s="9" customFormat="1" x14ac:dyDescent="0.35">
      <c r="A732" s="1" t="s">
        <v>805</v>
      </c>
      <c r="B732" s="8" t="s">
        <v>806</v>
      </c>
      <c r="C732" s="3" t="str">
        <f>_xlfn.XLOOKUP(B732,'[1]daily break down'!$D:$D,'[1]daily break down'!$E:$E,"")</f>
        <v>Douala</v>
      </c>
      <c r="D732" s="1" t="s">
        <v>11</v>
      </c>
      <c r="E732" s="1" t="s">
        <v>12</v>
      </c>
      <c r="F732" s="3" t="s">
        <v>31</v>
      </c>
      <c r="G732" s="1" t="s">
        <v>32</v>
      </c>
      <c r="H732" s="34" t="str">
        <f>_xlfn.XLOOKUP(B732,[2]CALCULATION!$B:$B,[2]CALCULATION!$H:$H,"")</f>
        <v>ZTE</v>
      </c>
      <c r="I732" s="28">
        <v>0</v>
      </c>
      <c r="J732" s="28">
        <v>4.6264193155324602E-2</v>
      </c>
      <c r="K732" s="28">
        <v>0</v>
      </c>
      <c r="L732" s="28">
        <v>0</v>
      </c>
      <c r="M732" s="28">
        <v>0</v>
      </c>
      <c r="N732" s="28">
        <v>0</v>
      </c>
      <c r="O732" s="28">
        <v>0</v>
      </c>
      <c r="P732" s="28">
        <v>0</v>
      </c>
      <c r="Q732" s="28">
        <v>0</v>
      </c>
      <c r="R732" s="28">
        <v>0</v>
      </c>
      <c r="S732" s="93">
        <v>0</v>
      </c>
      <c r="T732" s="93">
        <f>_xlfn.XLOOKUP(B732,'[3]Nur des jours'!$B:$B,'[3]Nur des jours'!$U:$U,"")</f>
        <v>20.782021813014186</v>
      </c>
      <c r="U732" s="93">
        <v>0</v>
      </c>
      <c r="V732" s="93">
        <v>0</v>
      </c>
      <c r="W732" s="93">
        <v>20.782021813014186</v>
      </c>
      <c r="X732" s="93">
        <v>0.16363684356210731</v>
      </c>
      <c r="Y732" s="93">
        <v>0</v>
      </c>
      <c r="Z732" s="93">
        <v>0</v>
      </c>
      <c r="AA732" s="93">
        <v>0</v>
      </c>
      <c r="AB732" s="93">
        <v>0</v>
      </c>
      <c r="AC732" s="93">
        <f>_xlfn.XLOOKUP(B732,'[3]Nur des jours'!$B:$B,'[3]Nur des jours'!$N:$N,"")</f>
        <v>0.28561094417477767</v>
      </c>
      <c r="AD732" s="93">
        <v>0.28561094417477767</v>
      </c>
      <c r="AE732" s="93">
        <v>0</v>
      </c>
      <c r="AF732" s="93">
        <v>0.1214212131848313</v>
      </c>
      <c r="AG732" s="93"/>
      <c r="AH732" s="93">
        <v>0</v>
      </c>
      <c r="AI732" s="93">
        <v>0</v>
      </c>
      <c r="AJ732" s="93">
        <v>0</v>
      </c>
      <c r="AK732" s="93">
        <v>0</v>
      </c>
      <c r="AL732" s="93">
        <v>0</v>
      </c>
      <c r="AM732" s="49" t="s">
        <v>5559</v>
      </c>
      <c r="AN732" s="49"/>
      <c r="AO732" s="48" t="str" cm="1">
        <f t="array" ref="AO732">IFERROR(_xlfn.IFS(
AQ732="MPR ISSUE","PDH",
AQ732="BSS Hardware Issue","BSS",
AQ732="Sites strategiques, MLL, Pylone, etc.","ENVTECH",
AQ732="AKTIVCO DEFAUT GE &amp; POWER Cabinet","AKTIVCO",
AQ732="AKTIVCO Coupure ENEO &amp; Baisse de tension","AKTIVCO GRID ONLY",
AQ732="Coupure ENEO &amp; Baisse de tension","IHS GRID ONLY",
AQ732="Defaut GE &amp; POWER Cabinet","IHS",
AQ732="Sharing","Partners",
AQ732="Sites strategiques &amp; DataCenter","SST &amp; DC",
AQ732="Exclu","Exclu",
AQ732="SAT","SAT",
AQ732="SPARE-ISSUE","SPARE-ISSUE",
AQ732="Fiber CAmtel","TRANS_FO_CAMTEL",
AQ732="Fiber AOF","Fiber AOF",
AQ732="Projet OCM (HUAWEI)","TRAVAUX-HUAWEI",
AQ732="Projet OCM (NOKIA)","TRAVAUX-NOKIA",
AQ732="ACCESS-ISSUE","ACCESS-ISSUE",
AQ732="Projet OCM (ZTE, NOKIA, autres projets)","TRAVAUX OCM",
AQ732="No root CAuse","No root cause",
AQ732="ODU HS","PDH",
AQ732="IP &amp; VLAN","PDH",
AQ732="Warehouse HUAWEI","SPARE-ISSUE",
AQ732="SPARE-HS","SPARE-ISSUE",
AQ732="Power Telco","BSS",AQ732="no impacts","no impacts"
),"")</f>
        <v>No root cause</v>
      </c>
      <c r="AP732" s="48" t="str" cm="1">
        <f t="array" ref="AP732">IFERROR(_xlfn.IFS(
AQ732="MPR ISSUE","TX ISSUE",
AQ732="BSS Hardware Issue","RAN ISSUE",
AQ732="Sites strategiques, MLL, Pylone, etc.","ENVTECH",
AQ732="AKTIVCO DEFAUT GE &amp; POWER Cabinet","POWER ISSUE",
AQ732="AKTIVCO Coupure ENEO &amp; Baisse de tension","POWER ISSUE",
AQ732="Coupure ENEO &amp; Baisse de tension","POWER ISSUE",
AQ732="Defaut GE &amp; POWER Cabinet","POWER ISSUE",
AQ732="Sharing","POWER ISSUE",
AQ732="Sites strategiques &amp; DataCenter","POWER ISSUE",
AQ732="Exclu","Exclu",
AQ732="SAT","TX ISSUE",
AQ732="SPARE-ISSUE","SPARE-ISSUE",
AQ732="Fiber CAmtel","TX ISSUE",
AQ732="Fiber AOF","TX ISSUE",
AQ732="Projet OCM (HUAWEI)","TRAVAUX-HUAWEI",
AQ732="Projet OCM (NOKIA)","TRAVAUX -NOKIA",
AQ732="ACCESS-ISSUE","ACCESS-ISSUE",
AQ732="Projet OCM (ZTE, NOKIA, autres projets)","TRAVAUX OCM",
AQ732="No root CAuse","No root cause",
AQ732="ODU HS","TX ISSUE",
AQ732="IP &amp; VLAN","TX ISSUE",
AQ732="Warehouse HUAWEI","SPARE-ISSUE",
AQ732="SPARE-HS","SPARE-ISSUE",
AQ732="Power Telco","RAN ISSUE",AQ732="no impacts","no impacts"
),"")</f>
        <v>No root cause</v>
      </c>
      <c r="AQ732" s="127" t="s">
        <v>5344</v>
      </c>
      <c r="AR732" s="48" t="str" cm="1">
        <f t="array" ref="AR732">IFERROR(_xlfn.IFS(
AQ732="MPR ISSUE","ACTIVE",
AQ732="BSS Hardware Issue","ACTIVE",
AQ732="Sites strategiques, MLL, Pylone, etc.","PASSIVE",
AQ732="AKTIVCO DEFAUT GE &amp; POWER Cabinet","PASSIVE",
AQ732="AKTIVCO Coupure ENEO &amp; Baisse de tension","PASSIVE",
AQ732="Coupure ENEO &amp; Baisse de tension","PASSIVE",
AQ732="Defaut GE &amp; POWER Cabinet","PASSIVE",
AQ732="Sharing","PASSIVE",
AQ732="Sites strategiques &amp; DataCenter","PASSIVE",
AQ732="Exclu","Exclu",
AQ732="SAT","ACTIVE",
AQ732="SPARE-ISSUE","SPARE-ISSUE",
AQ732="Fiber CAmtel","ACTIVE",
AQ732="Fiber AOF","ACTIVE",
AQ732="Projet OCM (HUAWEI)","PLANNED WORKS",
AQ732="Projet OCM (NOKIA)","PLANNED WORKS",
AQ732="ACCESS-ISSUE","ACCESS-ISSUE",
AQ732="Projet OCM (ZTE, NOKIA, autres projets)","PLANNED WORKS",
AQ732="No root CAuse","No root cause",
AQ732="ODU HS","ACTIVE",
AQ732="IP &amp; VLAN","ACTIVE",
AQ732="Warehouse HUAWEI","SPARE-ISSUE",
AQ732="SPARE-HS","SPARE-ISSUE",
AQ732="Power Telco","ACTIVE", AQ732="no impacts","no impacts"
),"")</f>
        <v>No root cause</v>
      </c>
      <c r="AS732" s="92" t="s">
        <v>5537</v>
      </c>
      <c r="AT732" s="98" t="s">
        <v>806</v>
      </c>
      <c r="AV732" s="17" t="s">
        <v>5537</v>
      </c>
      <c r="AW732" s="7" t="s">
        <v>5537</v>
      </c>
      <c r="AX732" s="6" t="s">
        <v>5537</v>
      </c>
      <c r="AY732" s="7"/>
      <c r="AZ732" s="3" t="s">
        <v>5537</v>
      </c>
      <c r="BA732" s="18" t="s">
        <v>5537</v>
      </c>
      <c r="BB732" s="18" t="s">
        <v>5537</v>
      </c>
      <c r="BC732" s="18" t="s">
        <v>5537</v>
      </c>
      <c r="BD732" s="18" t="s">
        <v>5537</v>
      </c>
      <c r="BE732" s="18" t="s">
        <v>5537</v>
      </c>
      <c r="BF732" s="18" t="s">
        <v>5537</v>
      </c>
      <c r="BG732" s="18" t="s">
        <v>5537</v>
      </c>
      <c r="BH732" s="18" t="s">
        <v>5537</v>
      </c>
      <c r="BI732" s="18" t="s">
        <v>5537</v>
      </c>
      <c r="BJ732" s="18" t="s">
        <v>5537</v>
      </c>
      <c r="BK732" s="18" t="s">
        <v>5537</v>
      </c>
      <c r="BL732" s="9" t="s">
        <v>5537</v>
      </c>
      <c r="BM732" s="14" t="s">
        <v>5537</v>
      </c>
      <c r="BN732" s="14" t="s">
        <v>5537</v>
      </c>
      <c r="BO732" s="14" t="str">
        <f>_xlfn.XLOOKUP(B732,'[4]cell downs 18042026 17h'!$B:$B,'[4]cell downs 18042026 17h'!$B:$B,"")</f>
        <v/>
      </c>
      <c r="BP732" s="14" t="str">
        <f>_xlfn.XLOOKUP(B732,'[5]Cells Huawei 19042026 15h'!$B:$B,'[5]Cells Huawei 19042026 15h'!$B:$B,"")</f>
        <v/>
      </c>
      <c r="BQ732" s="9" t="str">
        <f>_xlfn.XLOOKUP(B732,'[6]cells down 19042026 9H40'!$B:$B,'[6]cells down 19042026 9H40'!$B:$B,"")</f>
        <v/>
      </c>
      <c r="BR732" s="9" t="s">
        <v>806</v>
      </c>
      <c r="BS732" s="9" t="s">
        <v>5537</v>
      </c>
      <c r="BT732" s="108"/>
    </row>
    <row r="733" spans="1:72" s="9" customFormat="1" x14ac:dyDescent="0.35">
      <c r="A733" s="1" t="s">
        <v>1889</v>
      </c>
      <c r="B733" s="8" t="s">
        <v>1890</v>
      </c>
      <c r="C733" s="3" t="str">
        <f>_xlfn.XLOOKUP(B733,'[1]daily break down'!$D:$D,'[1]daily break down'!$E:$E,"")</f>
        <v>Douala</v>
      </c>
      <c r="D733" s="1" t="s">
        <v>11</v>
      </c>
      <c r="E733" s="1" t="s">
        <v>12</v>
      </c>
      <c r="F733" s="3" t="s">
        <v>31</v>
      </c>
      <c r="G733" s="1" t="s">
        <v>32</v>
      </c>
      <c r="H733" s="34" t="str">
        <f>_xlfn.XLOOKUP(B733,[2]CALCULATION!$B:$B,[2]CALCULATION!$H:$H,"")</f>
        <v>ZTE</v>
      </c>
      <c r="I733" s="28">
        <v>0</v>
      </c>
      <c r="J733" s="28">
        <v>3.8345418382401204E-3</v>
      </c>
      <c r="K733" s="28">
        <v>0</v>
      </c>
      <c r="L733" s="28">
        <v>0</v>
      </c>
      <c r="M733" s="28">
        <v>5.7896860465928885E-17</v>
      </c>
      <c r="N733" s="28">
        <v>2.5147460427529101E-3</v>
      </c>
      <c r="O733" s="28">
        <v>0</v>
      </c>
      <c r="P733" s="28">
        <v>5.7896860465928885E-17</v>
      </c>
      <c r="Q733" s="28">
        <v>21.021404234190275</v>
      </c>
      <c r="R733" s="28">
        <v>0</v>
      </c>
      <c r="S733" s="93">
        <v>0</v>
      </c>
      <c r="T733" s="93">
        <f>_xlfn.XLOOKUP(B733,'[3]Nur des jours'!$B:$B,'[3]Nur des jours'!$U:$U,"")</f>
        <v>13.665183501553791</v>
      </c>
      <c r="U733" s="93">
        <v>11.725672239771937</v>
      </c>
      <c r="V733" s="93">
        <v>4.62531354067682</v>
      </c>
      <c r="W733" s="93">
        <v>13.665183501553791</v>
      </c>
      <c r="X733" s="93">
        <v>0</v>
      </c>
      <c r="Y733" s="93">
        <v>0</v>
      </c>
      <c r="Z733" s="93">
        <v>0</v>
      </c>
      <c r="AA733" s="93">
        <v>0</v>
      </c>
      <c r="AB733" s="93">
        <v>0</v>
      </c>
      <c r="AC733" s="93">
        <f>_xlfn.XLOOKUP(B733,'[3]Nur des jours'!$B:$B,'[3]Nur des jours'!$N:$N,"")</f>
        <v>0</v>
      </c>
      <c r="AD733" s="93">
        <v>0</v>
      </c>
      <c r="AE733" s="93">
        <v>0</v>
      </c>
      <c r="AF733" s="93">
        <v>9.9894273655734472E-2</v>
      </c>
      <c r="AG733" s="93"/>
      <c r="AH733" s="93">
        <v>0</v>
      </c>
      <c r="AI733" s="93">
        <v>0</v>
      </c>
      <c r="AJ733" s="93">
        <v>0</v>
      </c>
      <c r="AK733" s="93">
        <v>0</v>
      </c>
      <c r="AL733" s="93">
        <v>0</v>
      </c>
      <c r="AM733" s="49" t="s">
        <v>5559</v>
      </c>
      <c r="AN733" s="49"/>
      <c r="AO733" s="48" t="str" cm="1">
        <f t="array" ref="AO733">IFERROR(_xlfn.IFS(
AQ733="MPR ISSUE","PDH",
AQ733="BSS Hardware Issue","BSS",
AQ733="Sites strategiques, MLL, Pylone, etc.","ENVTECH",
AQ733="AKTIVCO DEFAUT GE &amp; POWER Cabinet","AKTIVCO",
AQ733="AKTIVCO Coupure ENEO &amp; Baisse de tension","AKTIVCO GRID ONLY",
AQ733="Coupure ENEO &amp; Baisse de tension","IHS GRID ONLY",
AQ733="Defaut GE &amp; POWER Cabinet","IHS",
AQ733="Sharing","Partners",
AQ733="Sites strategiques &amp; DataCenter","SST &amp; DC",
AQ733="Exclu","Exclu",
AQ733="SAT","SAT",
AQ733="SPARE-ISSUE","SPARE-ISSUE",
AQ733="Fiber CAmtel","TRANS_FO_CAMTEL",
AQ733="Fiber AOF","Fiber AOF",
AQ733="Projet OCM (HUAWEI)","TRAVAUX-HUAWEI",
AQ733="Projet OCM (NOKIA)","TRAVAUX-NOKIA",
AQ733="ACCESS-ISSUE","ACCESS-ISSUE",
AQ733="Projet OCM (ZTE, NOKIA, autres projets)","TRAVAUX OCM",
AQ733="No root CAuse","No root cause",
AQ733="ODU HS","PDH",
AQ733="IP &amp; VLAN","PDH",
AQ733="Warehouse HUAWEI","SPARE-ISSUE",
AQ733="SPARE-HS","SPARE-ISSUE",
AQ733="Power Telco","BSS",AQ733="no impacts","no impacts"
),"")</f>
        <v>No root cause</v>
      </c>
      <c r="AP733" s="48" t="str" cm="1">
        <f t="array" ref="AP733">IFERROR(_xlfn.IFS(
AQ733="MPR ISSUE","TX ISSUE",
AQ733="BSS Hardware Issue","RAN ISSUE",
AQ733="Sites strategiques, MLL, Pylone, etc.","ENVTECH",
AQ733="AKTIVCO DEFAUT GE &amp; POWER Cabinet","POWER ISSUE",
AQ733="AKTIVCO Coupure ENEO &amp; Baisse de tension","POWER ISSUE",
AQ733="Coupure ENEO &amp; Baisse de tension","POWER ISSUE",
AQ733="Defaut GE &amp; POWER Cabinet","POWER ISSUE",
AQ733="Sharing","POWER ISSUE",
AQ733="Sites strategiques &amp; DataCenter","POWER ISSUE",
AQ733="Exclu","Exclu",
AQ733="SAT","TX ISSUE",
AQ733="SPARE-ISSUE","SPARE-ISSUE",
AQ733="Fiber CAmtel","TX ISSUE",
AQ733="Fiber AOF","TX ISSUE",
AQ733="Projet OCM (HUAWEI)","TRAVAUX-HUAWEI",
AQ733="Projet OCM (NOKIA)","TRAVAUX -NOKIA",
AQ733="ACCESS-ISSUE","ACCESS-ISSUE",
AQ733="Projet OCM (ZTE, NOKIA, autres projets)","TRAVAUX OCM",
AQ733="No root CAuse","No root cause",
AQ733="ODU HS","TX ISSUE",
AQ733="IP &amp; VLAN","TX ISSUE",
AQ733="Warehouse HUAWEI","SPARE-ISSUE",
AQ733="SPARE-HS","SPARE-ISSUE",
AQ733="Power Telco","RAN ISSUE",AQ733="no impacts","no impacts"
),"")</f>
        <v>No root cause</v>
      </c>
      <c r="AQ733" s="127" t="s">
        <v>5344</v>
      </c>
      <c r="AR733" s="48" t="str" cm="1">
        <f t="array" ref="AR733">IFERROR(_xlfn.IFS(
AQ733="MPR ISSUE","ACTIVE",
AQ733="BSS Hardware Issue","ACTIVE",
AQ733="Sites strategiques, MLL, Pylone, etc.","PASSIVE",
AQ733="AKTIVCO DEFAUT GE &amp; POWER Cabinet","PASSIVE",
AQ733="AKTIVCO Coupure ENEO &amp; Baisse de tension","PASSIVE",
AQ733="Coupure ENEO &amp; Baisse de tension","PASSIVE",
AQ733="Defaut GE &amp; POWER Cabinet","PASSIVE",
AQ733="Sharing","PASSIVE",
AQ733="Sites strategiques &amp; DataCenter","PASSIVE",
AQ733="Exclu","Exclu",
AQ733="SAT","ACTIVE",
AQ733="SPARE-ISSUE","SPARE-ISSUE",
AQ733="Fiber CAmtel","ACTIVE",
AQ733="Fiber AOF","ACTIVE",
AQ733="Projet OCM (HUAWEI)","PLANNED WORKS",
AQ733="Projet OCM (NOKIA)","PLANNED WORKS",
AQ733="ACCESS-ISSUE","ACCESS-ISSUE",
AQ733="Projet OCM (ZTE, NOKIA, autres projets)","PLANNED WORKS",
AQ733="No root CAuse","No root cause",
AQ733="ODU HS","ACTIVE",
AQ733="IP &amp; VLAN","ACTIVE",
AQ733="Warehouse HUAWEI","SPARE-ISSUE",
AQ733="SPARE-HS","SPARE-ISSUE",
AQ733="Power Telco","ACTIVE", AQ733="no impacts","no impacts"
),"")</f>
        <v>No root cause</v>
      </c>
      <c r="AS733" s="92" t="s">
        <v>5537</v>
      </c>
      <c r="AT733" s="98" t="s">
        <v>1890</v>
      </c>
      <c r="AV733" s="17" t="s">
        <v>5537</v>
      </c>
      <c r="AW733" s="7" t="s">
        <v>5537</v>
      </c>
      <c r="AX733" s="6" t="s">
        <v>5537</v>
      </c>
      <c r="AY733" s="7"/>
      <c r="AZ733" s="3" t="s">
        <v>5537</v>
      </c>
      <c r="BA733" s="18" t="s">
        <v>5537</v>
      </c>
      <c r="BB733" s="18" t="s">
        <v>5537</v>
      </c>
      <c r="BC733" s="18" t="s">
        <v>5537</v>
      </c>
      <c r="BD733" s="18" t="s">
        <v>5537</v>
      </c>
      <c r="BE733" s="18" t="s">
        <v>5537</v>
      </c>
      <c r="BF733" s="18" t="s">
        <v>5537</v>
      </c>
      <c r="BG733" s="18" t="s">
        <v>5537</v>
      </c>
      <c r="BH733" s="18" t="s">
        <v>5537</v>
      </c>
      <c r="BI733" s="18" t="s">
        <v>5537</v>
      </c>
      <c r="BJ733" s="18" t="s">
        <v>5537</v>
      </c>
      <c r="BK733" s="18" t="s">
        <v>5537</v>
      </c>
      <c r="BL733" s="9" t="s">
        <v>5537</v>
      </c>
      <c r="BM733" s="14" t="s">
        <v>5537</v>
      </c>
      <c r="BN733" s="14" t="s">
        <v>5537</v>
      </c>
      <c r="BO733" s="14" t="str">
        <f>_xlfn.XLOOKUP(B733,'[4]cell downs 18042026 17h'!$B:$B,'[4]cell downs 18042026 17h'!$B:$B,"")</f>
        <v/>
      </c>
      <c r="BP733" s="14" t="str">
        <f>_xlfn.XLOOKUP(B733,'[5]Cells Huawei 19042026 15h'!$B:$B,'[5]Cells Huawei 19042026 15h'!$B:$B,"")</f>
        <v/>
      </c>
      <c r="BQ733" s="9" t="str">
        <f>_xlfn.XLOOKUP(B733,'[6]cells down 19042026 9H40'!$B:$B,'[6]cells down 19042026 9H40'!$B:$B,"")</f>
        <v/>
      </c>
      <c r="BR733" s="9" t="s">
        <v>1890</v>
      </c>
      <c r="BS733" s="9" t="s">
        <v>302</v>
      </c>
      <c r="BT733" s="108"/>
    </row>
    <row r="734" spans="1:72" s="9" customFormat="1" x14ac:dyDescent="0.35">
      <c r="A734" s="1" t="s">
        <v>2051</v>
      </c>
      <c r="B734" s="8" t="s">
        <v>2052</v>
      </c>
      <c r="C734" s="3" t="str">
        <f>_xlfn.XLOOKUP(B734,'[1]daily break down'!$D:$D,'[1]daily break down'!$E:$E,"")</f>
        <v>OUEST</v>
      </c>
      <c r="D734" s="1" t="s">
        <v>11</v>
      </c>
      <c r="E734" s="1" t="s">
        <v>96</v>
      </c>
      <c r="F734" s="3" t="s">
        <v>102</v>
      </c>
      <c r="G734" s="1" t="s">
        <v>1292</v>
      </c>
      <c r="H734" s="33" t="str">
        <f>_xlfn.XLOOKUP(B734,[2]CALCULATION!$B:$B,[2]CALCULATION!$H:$H,"")</f>
        <v>NOKIA</v>
      </c>
      <c r="I734" s="28">
        <v>0</v>
      </c>
      <c r="J734" s="28">
        <v>0</v>
      </c>
      <c r="K734" s="28">
        <v>0</v>
      </c>
      <c r="L734" s="28">
        <v>0</v>
      </c>
      <c r="M734" s="28">
        <v>0</v>
      </c>
      <c r="N734" s="28">
        <v>1.2484554822176806E-3</v>
      </c>
      <c r="O734" s="28">
        <v>2.7691283992586522</v>
      </c>
      <c r="P734" s="28">
        <v>4.1449048311377403</v>
      </c>
      <c r="Q734" s="28">
        <v>2.7661114529093713</v>
      </c>
      <c r="R734" s="28">
        <v>0</v>
      </c>
      <c r="S734" s="93">
        <v>0</v>
      </c>
      <c r="T734" s="93">
        <f>_xlfn.XLOOKUP(B734,'[3]Nur des jours'!$B:$B,'[3]Nur des jours'!$U:$U,"")</f>
        <v>0</v>
      </c>
      <c r="U734" s="93">
        <v>0</v>
      </c>
      <c r="V734" s="93">
        <v>0</v>
      </c>
      <c r="W734" s="93">
        <v>0</v>
      </c>
      <c r="X734" s="93">
        <v>2.1205908119383492E-2</v>
      </c>
      <c r="Y734" s="93">
        <v>1.2111801685343557</v>
      </c>
      <c r="Z734" s="93">
        <v>0</v>
      </c>
      <c r="AA734" s="93">
        <v>0</v>
      </c>
      <c r="AB734" s="93">
        <v>2.0920546866305404E-2</v>
      </c>
      <c r="AC734" s="93">
        <f>_xlfn.XLOOKUP(B734,'[3]Nur des jours'!$B:$B,'[3]Nur des jours'!$N:$N,"")</f>
        <v>2.9463549380338065E-2</v>
      </c>
      <c r="AD734" s="93">
        <v>2.9463549380338065E-2</v>
      </c>
      <c r="AE734" s="93">
        <v>0.11776502212976517</v>
      </c>
      <c r="AF734" s="93">
        <v>9.8752828643420998E-2</v>
      </c>
      <c r="AG734" s="93"/>
      <c r="AH734" s="93">
        <v>0</v>
      </c>
      <c r="AI734" s="93">
        <v>0</v>
      </c>
      <c r="AJ734" s="93">
        <v>0</v>
      </c>
      <c r="AK734" s="93">
        <v>0</v>
      </c>
      <c r="AL734" s="93">
        <v>0</v>
      </c>
      <c r="AM734" s="49" t="s">
        <v>5559</v>
      </c>
      <c r="AN734" s="49"/>
      <c r="AO734" s="48" t="str" cm="1">
        <f t="array" ref="AO734">IFERROR(_xlfn.IFS(
AQ734="MPR ISSUE","PDH",
AQ734="BSS Hardware Issue","BSS",
AQ734="Sites strategiques, MLL, Pylone, etc.","ENVTECH",
AQ734="AKTIVCO DEFAUT GE &amp; POWER Cabinet","AKTIVCO",
AQ734="AKTIVCO Coupure ENEO &amp; Baisse de tension","AKTIVCO GRID ONLY",
AQ734="Coupure ENEO &amp; Baisse de tension","IHS GRID ONLY",
AQ734="Defaut GE &amp; POWER Cabinet","IHS",
AQ734="Sharing","Partners",
AQ734="Sites strategiques &amp; DataCenter","SST &amp; DC",
AQ734="Exclu","Exclu",
AQ734="SAT","SAT",
AQ734="SPARE-ISSUE","SPARE-ISSUE",
AQ734="Fiber CAmtel","TRANS_FO_CAMTEL",
AQ734="Fiber AOF","Fiber AOF",
AQ734="Projet OCM (HUAWEI)","TRAVAUX-HUAWEI",
AQ734="Projet OCM (NOKIA)","TRAVAUX-NOKIA",
AQ734="ACCESS-ISSUE","ACCESS-ISSUE",
AQ734="Projet OCM (ZTE, NOKIA, autres projets)","TRAVAUX OCM",
AQ734="No root CAuse","No root cause",
AQ734="ODU HS","PDH",
AQ734="IP &amp; VLAN","PDH",
AQ734="Warehouse HUAWEI","SPARE-ISSUE",
AQ734="SPARE-HS","SPARE-ISSUE",
AQ734="Power Telco","BSS",AQ734="no impacts","no impacts"
),"")</f>
        <v>No root cause</v>
      </c>
      <c r="AP734" s="48" t="str" cm="1">
        <f t="array" ref="AP734">IFERROR(_xlfn.IFS(
AQ734="MPR ISSUE","TX ISSUE",
AQ734="BSS Hardware Issue","RAN ISSUE",
AQ734="Sites strategiques, MLL, Pylone, etc.","ENVTECH",
AQ734="AKTIVCO DEFAUT GE &amp; POWER Cabinet","POWER ISSUE",
AQ734="AKTIVCO Coupure ENEO &amp; Baisse de tension","POWER ISSUE",
AQ734="Coupure ENEO &amp; Baisse de tension","POWER ISSUE",
AQ734="Defaut GE &amp; POWER Cabinet","POWER ISSUE",
AQ734="Sharing","POWER ISSUE",
AQ734="Sites strategiques &amp; DataCenter","POWER ISSUE",
AQ734="Exclu","Exclu",
AQ734="SAT","TX ISSUE",
AQ734="SPARE-ISSUE","SPARE-ISSUE",
AQ734="Fiber CAmtel","TX ISSUE",
AQ734="Fiber AOF","TX ISSUE",
AQ734="Projet OCM (HUAWEI)","TRAVAUX-HUAWEI",
AQ734="Projet OCM (NOKIA)","TRAVAUX -NOKIA",
AQ734="ACCESS-ISSUE","ACCESS-ISSUE",
AQ734="Projet OCM (ZTE, NOKIA, autres projets)","TRAVAUX OCM",
AQ734="No root CAuse","No root cause",
AQ734="ODU HS","TX ISSUE",
AQ734="IP &amp; VLAN","TX ISSUE",
AQ734="Warehouse HUAWEI","SPARE-ISSUE",
AQ734="SPARE-HS","SPARE-ISSUE",
AQ734="Power Telco","RAN ISSUE",AQ734="no impacts","no impacts"
),"")</f>
        <v>No root cause</v>
      </c>
      <c r="AQ734" s="127" t="s">
        <v>5344</v>
      </c>
      <c r="AR734" s="48" t="str" cm="1">
        <f t="array" ref="AR734">IFERROR(_xlfn.IFS(
AQ734="MPR ISSUE","ACTIVE",
AQ734="BSS Hardware Issue","ACTIVE",
AQ734="Sites strategiques, MLL, Pylone, etc.","PASSIVE",
AQ734="AKTIVCO DEFAUT GE &amp; POWER Cabinet","PASSIVE",
AQ734="AKTIVCO Coupure ENEO &amp; Baisse de tension","PASSIVE",
AQ734="Coupure ENEO &amp; Baisse de tension","PASSIVE",
AQ734="Defaut GE &amp; POWER Cabinet","PASSIVE",
AQ734="Sharing","PASSIVE",
AQ734="Sites strategiques &amp; DataCenter","PASSIVE",
AQ734="Exclu","Exclu",
AQ734="SAT","ACTIVE",
AQ734="SPARE-ISSUE","SPARE-ISSUE",
AQ734="Fiber CAmtel","ACTIVE",
AQ734="Fiber AOF","ACTIVE",
AQ734="Projet OCM (HUAWEI)","PLANNED WORKS",
AQ734="Projet OCM (NOKIA)","PLANNED WORKS",
AQ734="ACCESS-ISSUE","ACCESS-ISSUE",
AQ734="Projet OCM (ZTE, NOKIA, autres projets)","PLANNED WORKS",
AQ734="No root CAuse","No root cause",
AQ734="ODU HS","ACTIVE",
AQ734="IP &amp; VLAN","ACTIVE",
AQ734="Warehouse HUAWEI","SPARE-ISSUE",
AQ734="SPARE-HS","SPARE-ISSUE",
AQ734="Power Telco","ACTIVE", AQ734="no impacts","no impacts"
),"")</f>
        <v>No root cause</v>
      </c>
      <c r="AS734" s="92" t="s">
        <v>5537</v>
      </c>
      <c r="AT734" s="98" t="s">
        <v>2052</v>
      </c>
      <c r="AV734" s="17" t="s">
        <v>5537</v>
      </c>
      <c r="AW734" s="7" t="s">
        <v>5537</v>
      </c>
      <c r="AX734" s="6" t="s">
        <v>5537</v>
      </c>
      <c r="AY734" s="7"/>
      <c r="AZ734" s="3" t="s">
        <v>5537</v>
      </c>
      <c r="BA734" s="18" t="s">
        <v>5537</v>
      </c>
      <c r="BB734" s="18" t="s">
        <v>5537</v>
      </c>
      <c r="BC734" s="18" t="s">
        <v>5537</v>
      </c>
      <c r="BD734" s="18" t="s">
        <v>5537</v>
      </c>
      <c r="BE734" s="18" t="s">
        <v>5537</v>
      </c>
      <c r="BF734" s="18" t="s">
        <v>5537</v>
      </c>
      <c r="BG734" s="18" t="s">
        <v>5537</v>
      </c>
      <c r="BH734" s="18" t="s">
        <v>5537</v>
      </c>
      <c r="BI734" s="18" t="s">
        <v>5537</v>
      </c>
      <c r="BJ734" s="18" t="s">
        <v>5537</v>
      </c>
      <c r="BK734" s="18" t="s">
        <v>5537</v>
      </c>
      <c r="BL734" s="9" t="s">
        <v>5537</v>
      </c>
      <c r="BM734" s="14" t="s">
        <v>5537</v>
      </c>
      <c r="BN734" s="14" t="s">
        <v>5537</v>
      </c>
      <c r="BO734" s="14" t="str">
        <f>_xlfn.XLOOKUP(B734,'[4]cell downs 18042026 17h'!$B:$B,'[4]cell downs 18042026 17h'!$B:$B,"")</f>
        <v/>
      </c>
      <c r="BP734" s="14" t="str">
        <f>_xlfn.XLOOKUP(B734,'[5]Cells Huawei 19042026 15h'!$B:$B,'[5]Cells Huawei 19042026 15h'!$B:$B,"")</f>
        <v/>
      </c>
      <c r="BQ734" s="9" t="str">
        <f>_xlfn.XLOOKUP(B734,'[6]cells down 19042026 9H40'!$B:$B,'[6]cells down 19042026 9H40'!$B:$B,"")</f>
        <v/>
      </c>
      <c r="BR734" s="9" t="s">
        <v>2052</v>
      </c>
      <c r="BS734" s="9" t="s">
        <v>5537</v>
      </c>
      <c r="BT734" s="108"/>
    </row>
    <row r="735" spans="1:72" s="9" customFormat="1" x14ac:dyDescent="0.35">
      <c r="A735" s="1" t="s">
        <v>1290</v>
      </c>
      <c r="B735" s="8" t="s">
        <v>1291</v>
      </c>
      <c r="C735" s="3" t="str">
        <f>_xlfn.XLOOKUP(B735,'[1]daily break down'!$D:$D,'[1]daily break down'!$E:$E,"")</f>
        <v>OUEST</v>
      </c>
      <c r="D735" s="1" t="s">
        <v>11</v>
      </c>
      <c r="E735" s="1" t="s">
        <v>96</v>
      </c>
      <c r="F735" s="3" t="s">
        <v>102</v>
      </c>
      <c r="G735" s="1" t="s">
        <v>1292</v>
      </c>
      <c r="H735" s="33" t="str">
        <f>_xlfn.XLOOKUP(B735,[2]CALCULATION!$B:$B,[2]CALCULATION!$H:$H,"")</f>
        <v>NOKIA</v>
      </c>
      <c r="I735" s="28">
        <v>0</v>
      </c>
      <c r="J735" s="28">
        <v>0</v>
      </c>
      <c r="K735" s="28">
        <v>0</v>
      </c>
      <c r="L735" s="28">
        <v>0</v>
      </c>
      <c r="M735" s="28">
        <v>0</v>
      </c>
      <c r="N735" s="28">
        <v>0</v>
      </c>
      <c r="O735" s="28">
        <v>2.7670793640109288</v>
      </c>
      <c r="P735" s="28">
        <v>4.1355634422380865</v>
      </c>
      <c r="Q735" s="28">
        <v>2.7631386018644819</v>
      </c>
      <c r="R735" s="28">
        <v>0</v>
      </c>
      <c r="S735" s="93">
        <v>0</v>
      </c>
      <c r="T735" s="93">
        <f>_xlfn.XLOOKUP(B735,'[3]Nur des jours'!$B:$B,'[3]Nur des jours'!$U:$U,"")</f>
        <v>0</v>
      </c>
      <c r="U735" s="93">
        <v>0</v>
      </c>
      <c r="V735" s="93">
        <v>0</v>
      </c>
      <c r="W735" s="93">
        <v>0</v>
      </c>
      <c r="X735" s="93">
        <v>8.757023453841448E-3</v>
      </c>
      <c r="Y735" s="93">
        <v>1.2128566658961915</v>
      </c>
      <c r="Z735" s="93">
        <v>0</v>
      </c>
      <c r="AA735" s="93">
        <v>0</v>
      </c>
      <c r="AB735" s="93">
        <v>2.0688690848179044E-2</v>
      </c>
      <c r="AC735" s="93">
        <f>_xlfn.XLOOKUP(B735,'[3]Nur des jours'!$B:$B,'[3]Nur des jours'!$N:$N,"")</f>
        <v>2.8857156717546718E-2</v>
      </c>
      <c r="AD735" s="93">
        <v>2.8857156717546718E-2</v>
      </c>
      <c r="AE735" s="93">
        <v>6.4687829057194862E-2</v>
      </c>
      <c r="AF735" s="93">
        <v>9.7147671594855628E-2</v>
      </c>
      <c r="AG735" s="93"/>
      <c r="AH735" s="93">
        <v>0</v>
      </c>
      <c r="AI735" s="93">
        <v>0</v>
      </c>
      <c r="AJ735" s="93">
        <v>0</v>
      </c>
      <c r="AK735" s="93">
        <v>0</v>
      </c>
      <c r="AL735" s="93">
        <v>0</v>
      </c>
      <c r="AM735" s="49" t="s">
        <v>5559</v>
      </c>
      <c r="AN735" s="49"/>
      <c r="AO735" s="48" t="str" cm="1">
        <f t="array" ref="AO735">IFERROR(_xlfn.IFS(
AQ735="MPR ISSUE","PDH",
AQ735="BSS Hardware Issue","BSS",
AQ735="Sites strategiques, MLL, Pylone, etc.","ENVTECH",
AQ735="AKTIVCO DEFAUT GE &amp; POWER Cabinet","AKTIVCO",
AQ735="AKTIVCO Coupure ENEO &amp; Baisse de tension","AKTIVCO GRID ONLY",
AQ735="Coupure ENEO &amp; Baisse de tension","IHS GRID ONLY",
AQ735="Defaut GE &amp; POWER Cabinet","IHS",
AQ735="Sharing","Partners",
AQ735="Sites strategiques &amp; DataCenter","SST &amp; DC",
AQ735="Exclu","Exclu",
AQ735="SAT","SAT",
AQ735="SPARE-ISSUE","SPARE-ISSUE",
AQ735="Fiber CAmtel","TRANS_FO_CAMTEL",
AQ735="Fiber AOF","Fiber AOF",
AQ735="Projet OCM (HUAWEI)","TRAVAUX-HUAWEI",
AQ735="Projet OCM (NOKIA)","TRAVAUX-NOKIA",
AQ735="ACCESS-ISSUE","ACCESS-ISSUE",
AQ735="Projet OCM (ZTE, NOKIA, autres projets)","TRAVAUX OCM",
AQ735="No root CAuse","No root cause",
AQ735="ODU HS","PDH",
AQ735="IP &amp; VLAN","PDH",
AQ735="Warehouse HUAWEI","SPARE-ISSUE",
AQ735="SPARE-HS","SPARE-ISSUE",
AQ735="Power Telco","BSS",AQ735="no impacts","no impacts"
),"")</f>
        <v>No root cause</v>
      </c>
      <c r="AP735" s="48" t="str" cm="1">
        <f t="array" ref="AP735">IFERROR(_xlfn.IFS(
AQ735="MPR ISSUE","TX ISSUE",
AQ735="BSS Hardware Issue","RAN ISSUE",
AQ735="Sites strategiques, MLL, Pylone, etc.","ENVTECH",
AQ735="AKTIVCO DEFAUT GE &amp; POWER Cabinet","POWER ISSUE",
AQ735="AKTIVCO Coupure ENEO &amp; Baisse de tension","POWER ISSUE",
AQ735="Coupure ENEO &amp; Baisse de tension","POWER ISSUE",
AQ735="Defaut GE &amp; POWER Cabinet","POWER ISSUE",
AQ735="Sharing","POWER ISSUE",
AQ735="Sites strategiques &amp; DataCenter","POWER ISSUE",
AQ735="Exclu","Exclu",
AQ735="SAT","TX ISSUE",
AQ735="SPARE-ISSUE","SPARE-ISSUE",
AQ735="Fiber CAmtel","TX ISSUE",
AQ735="Fiber AOF","TX ISSUE",
AQ735="Projet OCM (HUAWEI)","TRAVAUX-HUAWEI",
AQ735="Projet OCM (NOKIA)","TRAVAUX -NOKIA",
AQ735="ACCESS-ISSUE","ACCESS-ISSUE",
AQ735="Projet OCM (ZTE, NOKIA, autres projets)","TRAVAUX OCM",
AQ735="No root CAuse","No root cause",
AQ735="ODU HS","TX ISSUE",
AQ735="IP &amp; VLAN","TX ISSUE",
AQ735="Warehouse HUAWEI","SPARE-ISSUE",
AQ735="SPARE-HS","SPARE-ISSUE",
AQ735="Power Telco","RAN ISSUE",AQ735="no impacts","no impacts"
),"")</f>
        <v>No root cause</v>
      </c>
      <c r="AQ735" s="127" t="s">
        <v>5344</v>
      </c>
      <c r="AR735" s="48" t="str" cm="1">
        <f t="array" ref="AR735">IFERROR(_xlfn.IFS(
AQ735="MPR ISSUE","ACTIVE",
AQ735="BSS Hardware Issue","ACTIVE",
AQ735="Sites strategiques, MLL, Pylone, etc.","PASSIVE",
AQ735="AKTIVCO DEFAUT GE &amp; POWER Cabinet","PASSIVE",
AQ735="AKTIVCO Coupure ENEO &amp; Baisse de tension","PASSIVE",
AQ735="Coupure ENEO &amp; Baisse de tension","PASSIVE",
AQ735="Defaut GE &amp; POWER Cabinet","PASSIVE",
AQ735="Sharing","PASSIVE",
AQ735="Sites strategiques &amp; DataCenter","PASSIVE",
AQ735="Exclu","Exclu",
AQ735="SAT","ACTIVE",
AQ735="SPARE-ISSUE","SPARE-ISSUE",
AQ735="Fiber CAmtel","ACTIVE",
AQ735="Fiber AOF","ACTIVE",
AQ735="Projet OCM (HUAWEI)","PLANNED WORKS",
AQ735="Projet OCM (NOKIA)","PLANNED WORKS",
AQ735="ACCESS-ISSUE","ACCESS-ISSUE",
AQ735="Projet OCM (ZTE, NOKIA, autres projets)","PLANNED WORKS",
AQ735="No root CAuse","No root cause",
AQ735="ODU HS","ACTIVE",
AQ735="IP &amp; VLAN","ACTIVE",
AQ735="Warehouse HUAWEI","SPARE-ISSUE",
AQ735="SPARE-HS","SPARE-ISSUE",
AQ735="Power Telco","ACTIVE", AQ735="no impacts","no impacts"
),"")</f>
        <v>No root cause</v>
      </c>
      <c r="AS735" s="92" t="s">
        <v>5537</v>
      </c>
      <c r="AT735" s="98" t="s">
        <v>1291</v>
      </c>
      <c r="AV735" s="17" t="s">
        <v>5537</v>
      </c>
      <c r="AW735" s="7" t="s">
        <v>5537</v>
      </c>
      <c r="AX735" s="6" t="s">
        <v>5537</v>
      </c>
      <c r="AY735" s="7"/>
      <c r="AZ735" s="3" t="s">
        <v>5537</v>
      </c>
      <c r="BA735" s="18" t="s">
        <v>5537</v>
      </c>
      <c r="BB735" s="18" t="s">
        <v>5537</v>
      </c>
      <c r="BC735" s="18" t="s">
        <v>5537</v>
      </c>
      <c r="BD735" s="18" t="s">
        <v>5537</v>
      </c>
      <c r="BE735" s="18" t="s">
        <v>5537</v>
      </c>
      <c r="BF735" s="18" t="s">
        <v>5537</v>
      </c>
      <c r="BG735" s="18" t="s">
        <v>5537</v>
      </c>
      <c r="BH735" s="18" t="s">
        <v>5537</v>
      </c>
      <c r="BI735" s="18" t="s">
        <v>5537</v>
      </c>
      <c r="BJ735" s="18" t="s">
        <v>5537</v>
      </c>
      <c r="BK735" s="18" t="s">
        <v>5537</v>
      </c>
      <c r="BL735" s="9" t="s">
        <v>5537</v>
      </c>
      <c r="BM735" s="14" t="s">
        <v>5537</v>
      </c>
      <c r="BN735" s="14" t="s">
        <v>5537</v>
      </c>
      <c r="BO735" s="14" t="str">
        <f>_xlfn.XLOOKUP(B735,'[4]cell downs 18042026 17h'!$B:$B,'[4]cell downs 18042026 17h'!$B:$B,"")</f>
        <v/>
      </c>
      <c r="BP735" s="14" t="str">
        <f>_xlfn.XLOOKUP(B735,'[5]Cells Huawei 19042026 15h'!$B:$B,'[5]Cells Huawei 19042026 15h'!$B:$B,"")</f>
        <v/>
      </c>
      <c r="BQ735" s="9" t="str">
        <f>_xlfn.XLOOKUP(B735,'[6]cells down 19042026 9H40'!$B:$B,'[6]cells down 19042026 9H40'!$B:$B,"")</f>
        <v/>
      </c>
      <c r="BR735" s="9" t="s">
        <v>1291</v>
      </c>
      <c r="BS735" s="9" t="s">
        <v>5537</v>
      </c>
      <c r="BT735" s="108"/>
    </row>
    <row r="736" spans="1:72" s="9" customFormat="1" x14ac:dyDescent="0.35">
      <c r="A736" s="1" t="s">
        <v>1401</v>
      </c>
      <c r="B736" s="8" t="s">
        <v>1402</v>
      </c>
      <c r="C736" s="3" t="str">
        <f>_xlfn.XLOOKUP(B736,'[1]daily break down'!$D:$D,'[1]daily break down'!$E:$E,"")</f>
        <v>Yaounde</v>
      </c>
      <c r="D736" s="1"/>
      <c r="E736" s="1"/>
      <c r="F736" s="3" t="s">
        <v>37</v>
      </c>
      <c r="G736" s="1" t="s">
        <v>38</v>
      </c>
      <c r="H736" s="34" t="str">
        <f>_xlfn.XLOOKUP(B736,[2]CALCULATION!$B:$B,[2]CALCULATION!$H:$H,"")</f>
        <v>ZTE</v>
      </c>
      <c r="I736" s="28">
        <v>4.2804187961750177E-4</v>
      </c>
      <c r="J736" s="28">
        <v>0</v>
      </c>
      <c r="K736" s="28">
        <v>0</v>
      </c>
      <c r="L736" s="28">
        <v>0</v>
      </c>
      <c r="M736" s="28">
        <v>0</v>
      </c>
      <c r="N736" s="28">
        <v>0</v>
      </c>
      <c r="O736" s="28">
        <v>0</v>
      </c>
      <c r="P736" s="28">
        <v>0</v>
      </c>
      <c r="Q736" s="28">
        <v>0</v>
      </c>
      <c r="R736" s="28">
        <v>0</v>
      </c>
      <c r="S736" s="93">
        <v>0</v>
      </c>
      <c r="T736" s="93">
        <f>_xlfn.XLOOKUP(B736,'[3]Nur des jours'!$B:$B,'[3]Nur des jours'!$U:$U,"")</f>
        <v>13.928518432910142</v>
      </c>
      <c r="U736" s="93">
        <v>1.3214366226924974</v>
      </c>
      <c r="V736" s="93">
        <v>0.25404285555298695</v>
      </c>
      <c r="W736" s="93">
        <v>13.928518432910142</v>
      </c>
      <c r="X736" s="93">
        <v>12.929896727762511</v>
      </c>
      <c r="Y736" s="93">
        <v>18.712992212491407</v>
      </c>
      <c r="Z736" s="93">
        <v>0</v>
      </c>
      <c r="AA736" s="93">
        <v>0</v>
      </c>
      <c r="AB736" s="93">
        <v>0</v>
      </c>
      <c r="AC736" s="93">
        <f>_xlfn.XLOOKUP(B736,'[3]Nur des jours'!$B:$B,'[3]Nur des jours'!$N:$N,"")</f>
        <v>0</v>
      </c>
      <c r="AD736" s="93">
        <v>0</v>
      </c>
      <c r="AE736" s="93">
        <v>0</v>
      </c>
      <c r="AF736" s="93">
        <v>9.4294059064072622E-2</v>
      </c>
      <c r="AG736" s="93"/>
      <c r="AH736" s="93">
        <v>0</v>
      </c>
      <c r="AI736" s="93">
        <v>0</v>
      </c>
      <c r="AJ736" s="93">
        <v>0</v>
      </c>
      <c r="AK736" s="93">
        <v>0</v>
      </c>
      <c r="AL736" s="93">
        <v>0</v>
      </c>
      <c r="AM736" s="49" t="s">
        <v>5559</v>
      </c>
      <c r="AN736" s="49"/>
      <c r="AO736" s="48" t="str" cm="1">
        <f t="array" ref="AO736">IFERROR(_xlfn.IFS(
AQ736="MPR ISSUE","PDH",
AQ736="BSS Hardware Issue","BSS",
AQ736="Sites strategiques, MLL, Pylone, etc.","ENVTECH",
AQ736="AKTIVCO DEFAUT GE &amp; POWER Cabinet","AKTIVCO",
AQ736="AKTIVCO Coupure ENEO &amp; Baisse de tension","AKTIVCO GRID ONLY",
AQ736="Coupure ENEO &amp; Baisse de tension","IHS GRID ONLY",
AQ736="Defaut GE &amp; POWER Cabinet","IHS",
AQ736="Sharing","Partners",
AQ736="Sites strategiques &amp; DataCenter","SST &amp; DC",
AQ736="Exclu","Exclu",
AQ736="SAT","SAT",
AQ736="SPARE-ISSUE","SPARE-ISSUE",
AQ736="Fiber CAmtel","TRANS_FO_CAMTEL",
AQ736="Fiber AOF","Fiber AOF",
AQ736="Projet OCM (HUAWEI)","TRAVAUX-HUAWEI",
AQ736="Projet OCM (NOKIA)","TRAVAUX-NOKIA",
AQ736="ACCESS-ISSUE","ACCESS-ISSUE",
AQ736="Projet OCM (ZTE, NOKIA, autres projets)","TRAVAUX OCM",
AQ736="No root CAuse","No root cause",
AQ736="ODU HS","PDH",
AQ736="IP &amp; VLAN","PDH",
AQ736="Warehouse HUAWEI","SPARE-ISSUE",
AQ736="SPARE-HS","SPARE-ISSUE",
AQ736="Power Telco","BSS",AQ736="no impacts","no impacts"
),"")</f>
        <v>No root cause</v>
      </c>
      <c r="AP736" s="48" t="str" cm="1">
        <f t="array" ref="AP736">IFERROR(_xlfn.IFS(
AQ736="MPR ISSUE","TX ISSUE",
AQ736="BSS Hardware Issue","RAN ISSUE",
AQ736="Sites strategiques, MLL, Pylone, etc.","ENVTECH",
AQ736="AKTIVCO DEFAUT GE &amp; POWER Cabinet","POWER ISSUE",
AQ736="AKTIVCO Coupure ENEO &amp; Baisse de tension","POWER ISSUE",
AQ736="Coupure ENEO &amp; Baisse de tension","POWER ISSUE",
AQ736="Defaut GE &amp; POWER Cabinet","POWER ISSUE",
AQ736="Sharing","POWER ISSUE",
AQ736="Sites strategiques &amp; DataCenter","POWER ISSUE",
AQ736="Exclu","Exclu",
AQ736="SAT","TX ISSUE",
AQ736="SPARE-ISSUE","SPARE-ISSUE",
AQ736="Fiber CAmtel","TX ISSUE",
AQ736="Fiber AOF","TX ISSUE",
AQ736="Projet OCM (HUAWEI)","TRAVAUX-HUAWEI",
AQ736="Projet OCM (NOKIA)","TRAVAUX -NOKIA",
AQ736="ACCESS-ISSUE","ACCESS-ISSUE",
AQ736="Projet OCM (ZTE, NOKIA, autres projets)","TRAVAUX OCM",
AQ736="No root CAuse","No root cause",
AQ736="ODU HS","TX ISSUE",
AQ736="IP &amp; VLAN","TX ISSUE",
AQ736="Warehouse HUAWEI","SPARE-ISSUE",
AQ736="SPARE-HS","SPARE-ISSUE",
AQ736="Power Telco","RAN ISSUE",AQ736="no impacts","no impacts"
),"")</f>
        <v>No root cause</v>
      </c>
      <c r="AQ736" s="67" t="s">
        <v>5344</v>
      </c>
      <c r="AR736" s="48" t="str" cm="1">
        <f t="array" ref="AR736">IFERROR(_xlfn.IFS(
AQ736="MPR ISSUE","ACTIVE",
AQ736="BSS Hardware Issue","ACTIVE",
AQ736="Sites strategiques, MLL, Pylone, etc.","PASSIVE",
AQ736="AKTIVCO DEFAUT GE &amp; POWER Cabinet","PASSIVE",
AQ736="AKTIVCO Coupure ENEO &amp; Baisse de tension","PASSIVE",
AQ736="Coupure ENEO &amp; Baisse de tension","PASSIVE",
AQ736="Defaut GE &amp; POWER Cabinet","PASSIVE",
AQ736="Sharing","PASSIVE",
AQ736="Sites strategiques &amp; DataCenter","PASSIVE",
AQ736="Exclu","Exclu",
AQ736="SAT","ACTIVE",
AQ736="SPARE-ISSUE","SPARE-ISSUE",
AQ736="Fiber CAmtel","ACTIVE",
AQ736="Fiber AOF","ACTIVE",
AQ736="Projet OCM (HUAWEI)","PLANNED WORKS",
AQ736="Projet OCM (NOKIA)","PLANNED WORKS",
AQ736="ACCESS-ISSUE","ACCESS-ISSUE",
AQ736="Projet OCM (ZTE, NOKIA, autres projets)","PLANNED WORKS",
AQ736="No root CAuse","No root cause",
AQ736="ODU HS","ACTIVE",
AQ736="IP &amp; VLAN","ACTIVE",
AQ736="Warehouse HUAWEI","SPARE-ISSUE",
AQ736="SPARE-HS","SPARE-ISSUE",
AQ736="Power Telco","ACTIVE", AQ736="no impacts","no impacts"
),"")</f>
        <v>No root cause</v>
      </c>
      <c r="AS736" s="92" t="s">
        <v>5537</v>
      </c>
      <c r="AT736" s="98" t="s">
        <v>1402</v>
      </c>
      <c r="AV736" s="17" t="s">
        <v>5537</v>
      </c>
      <c r="AW736" s="7" t="s">
        <v>5537</v>
      </c>
      <c r="AX736" s="6" t="s">
        <v>5537</v>
      </c>
      <c r="AY736" s="7"/>
      <c r="AZ736" s="3" t="s">
        <v>5537</v>
      </c>
      <c r="BA736" s="18" t="s">
        <v>5537</v>
      </c>
      <c r="BB736" s="18" t="s">
        <v>5537</v>
      </c>
      <c r="BC736" s="18" t="s">
        <v>5537</v>
      </c>
      <c r="BD736" s="18" t="s">
        <v>5537</v>
      </c>
      <c r="BE736" s="18" t="s">
        <v>5537</v>
      </c>
      <c r="BF736" s="18" t="s">
        <v>5537</v>
      </c>
      <c r="BG736" s="18" t="s">
        <v>5537</v>
      </c>
      <c r="BH736" s="18" t="s">
        <v>5537</v>
      </c>
      <c r="BI736" s="18" t="s">
        <v>5537</v>
      </c>
      <c r="BJ736" s="18" t="s">
        <v>5537</v>
      </c>
      <c r="BK736" s="18" t="s">
        <v>5537</v>
      </c>
      <c r="BL736" s="9" t="s">
        <v>5537</v>
      </c>
      <c r="BM736" s="14" t="s">
        <v>5537</v>
      </c>
      <c r="BN736" s="14" t="s">
        <v>5537</v>
      </c>
      <c r="BO736" s="14" t="str">
        <f>_xlfn.XLOOKUP(B736,'[4]cell downs 18042026 17h'!$B:$B,'[4]cell downs 18042026 17h'!$B:$B,"")</f>
        <v/>
      </c>
      <c r="BP736" s="14" t="str">
        <f>_xlfn.XLOOKUP(B736,'[5]Cells Huawei 19042026 15h'!$B:$B,'[5]Cells Huawei 19042026 15h'!$B:$B,"")</f>
        <v/>
      </c>
      <c r="BQ736" s="9" t="str">
        <f>_xlfn.XLOOKUP(B736,'[6]cells down 19042026 9H40'!$B:$B,'[6]cells down 19042026 9H40'!$B:$B,"")</f>
        <v/>
      </c>
      <c r="BR736" s="9" t="s">
        <v>5537</v>
      </c>
      <c r="BS736" s="9" t="s">
        <v>12</v>
      </c>
      <c r="BT736" s="108"/>
    </row>
    <row r="737" spans="1:72" s="9" customFormat="1" x14ac:dyDescent="0.35">
      <c r="A737" s="1" t="s">
        <v>1231</v>
      </c>
      <c r="B737" s="8" t="s">
        <v>1232</v>
      </c>
      <c r="C737" s="3" t="str">
        <f>_xlfn.XLOOKUP(B737,'[1]daily break down'!$D:$D,'[1]daily break down'!$E:$E,"")</f>
        <v>OUEST</v>
      </c>
      <c r="D737" s="1" t="s">
        <v>11</v>
      </c>
      <c r="E737" s="1" t="s">
        <v>12</v>
      </c>
      <c r="F737" s="3" t="s">
        <v>102</v>
      </c>
      <c r="G737" s="1" t="s">
        <v>1233</v>
      </c>
      <c r="H737" s="33" t="str">
        <f>_xlfn.XLOOKUP(B737,[2]CALCULATION!$B:$B,[2]CALCULATION!$H:$H,"")</f>
        <v>NOKIA</v>
      </c>
      <c r="I737" s="28">
        <v>1.6051570485657116E-3</v>
      </c>
      <c r="J737" s="28">
        <v>0</v>
      </c>
      <c r="K737" s="28">
        <v>1.0433520815676698E-2</v>
      </c>
      <c r="L737" s="28">
        <v>0</v>
      </c>
      <c r="M737" s="28">
        <v>1.5159816569788325E-3</v>
      </c>
      <c r="N737" s="28">
        <v>0</v>
      </c>
      <c r="O737" s="28">
        <v>1.4268062653917818E-3</v>
      </c>
      <c r="P737" s="28">
        <v>7.134031326958566E-3</v>
      </c>
      <c r="Q737" s="28">
        <v>0.75803090876026336</v>
      </c>
      <c r="R737" s="28">
        <v>4.8154711456967923E-3</v>
      </c>
      <c r="S737" s="93">
        <v>0</v>
      </c>
      <c r="T737" s="93">
        <f>_xlfn.XLOOKUP(B737,'[3]Nur des jours'!$B:$B,'[3]Nur des jours'!$U:$U,"")</f>
        <v>4.5479449709359835E-3</v>
      </c>
      <c r="U737" s="93">
        <v>5.4396988868056322E-3</v>
      </c>
      <c r="V737" s="93">
        <v>1.6943324401527619E-3</v>
      </c>
      <c r="W737" s="93">
        <v>4.5479449709359835E-3</v>
      </c>
      <c r="X737" s="93">
        <v>1.4268062653917815E-3</v>
      </c>
      <c r="Y737" s="93">
        <v>1.3376308738047309E-3</v>
      </c>
      <c r="Z737" s="93">
        <v>0</v>
      </c>
      <c r="AA737" s="93">
        <v>0.77299012935425593</v>
      </c>
      <c r="AB737" s="93">
        <v>7.7758801254448056</v>
      </c>
      <c r="AC737" s="93">
        <f>_xlfn.XLOOKUP(B737,'[3]Nur des jours'!$B:$B,'[3]Nur des jours'!$N:$N,"")</f>
        <v>0</v>
      </c>
      <c r="AD737" s="93">
        <v>0</v>
      </c>
      <c r="AE737" s="93">
        <v>0</v>
      </c>
      <c r="AF737" s="93">
        <v>9.1297765906749595E-2</v>
      </c>
      <c r="AG737" s="93"/>
      <c r="AH737" s="93">
        <v>0</v>
      </c>
      <c r="AI737" s="93">
        <v>0</v>
      </c>
      <c r="AJ737" s="93">
        <v>0</v>
      </c>
      <c r="AK737" s="93">
        <v>0</v>
      </c>
      <c r="AL737" s="93">
        <v>0</v>
      </c>
      <c r="AM737" s="49" t="s">
        <v>5559</v>
      </c>
      <c r="AN737" s="49"/>
      <c r="AO737" s="48" t="str" cm="1">
        <f t="array" ref="AO737">IFERROR(_xlfn.IFS(
AQ737="MPR ISSUE","PDH",
AQ737="BSS Hardware Issue","BSS",
AQ737="Sites strategiques, MLL, Pylone, etc.","ENVTECH",
AQ737="AKTIVCO DEFAUT GE &amp; POWER Cabinet","AKTIVCO",
AQ737="AKTIVCO Coupure ENEO &amp; Baisse de tension","AKTIVCO GRID ONLY",
AQ737="Coupure ENEO &amp; Baisse de tension","IHS GRID ONLY",
AQ737="Defaut GE &amp; POWER Cabinet","IHS",
AQ737="Sharing","Partners",
AQ737="Sites strategiques &amp; DataCenter","SST &amp; DC",
AQ737="Exclu","Exclu",
AQ737="SAT","SAT",
AQ737="SPARE-ISSUE","SPARE-ISSUE",
AQ737="Fiber CAmtel","TRANS_FO_CAMTEL",
AQ737="Fiber AOF","Fiber AOF",
AQ737="Projet OCM (HUAWEI)","TRAVAUX-HUAWEI",
AQ737="Projet OCM (NOKIA)","TRAVAUX-NOKIA",
AQ737="ACCESS-ISSUE","ACCESS-ISSUE",
AQ737="Projet OCM (ZTE, NOKIA, autres projets)","TRAVAUX OCM",
AQ737="No root CAuse","No root cause",
AQ737="ODU HS","PDH",
AQ737="IP &amp; VLAN","PDH",
AQ737="Warehouse HUAWEI","SPARE-ISSUE",
AQ737="SPARE-HS","SPARE-ISSUE",
AQ737="Power Telco","BSS",AQ737="no impacts","no impacts"
),"")</f>
        <v>No root cause</v>
      </c>
      <c r="AP737" s="48" t="str" cm="1">
        <f t="array" ref="AP737">IFERROR(_xlfn.IFS(
AQ737="MPR ISSUE","TX ISSUE",
AQ737="BSS Hardware Issue","RAN ISSUE",
AQ737="Sites strategiques, MLL, Pylone, etc.","ENVTECH",
AQ737="AKTIVCO DEFAUT GE &amp; POWER Cabinet","POWER ISSUE",
AQ737="AKTIVCO Coupure ENEO &amp; Baisse de tension","POWER ISSUE",
AQ737="Coupure ENEO &amp; Baisse de tension","POWER ISSUE",
AQ737="Defaut GE &amp; POWER Cabinet","POWER ISSUE",
AQ737="Sharing","POWER ISSUE",
AQ737="Sites strategiques &amp; DataCenter","POWER ISSUE",
AQ737="Exclu","Exclu",
AQ737="SAT","TX ISSUE",
AQ737="SPARE-ISSUE","SPARE-ISSUE",
AQ737="Fiber CAmtel","TX ISSUE",
AQ737="Fiber AOF","TX ISSUE",
AQ737="Projet OCM (HUAWEI)","TRAVAUX-HUAWEI",
AQ737="Projet OCM (NOKIA)","TRAVAUX -NOKIA",
AQ737="ACCESS-ISSUE","ACCESS-ISSUE",
AQ737="Projet OCM (ZTE, NOKIA, autres projets)","TRAVAUX OCM",
AQ737="No root CAuse","No root cause",
AQ737="ODU HS","TX ISSUE",
AQ737="IP &amp; VLAN","TX ISSUE",
AQ737="Warehouse HUAWEI","SPARE-ISSUE",
AQ737="SPARE-HS","SPARE-ISSUE",
AQ737="Power Telco","RAN ISSUE",AQ737="no impacts","no impacts"
),"")</f>
        <v>No root cause</v>
      </c>
      <c r="AQ737" s="127" t="s">
        <v>5344</v>
      </c>
      <c r="AR737" s="48" t="str" cm="1">
        <f t="array" ref="AR737">IFERROR(_xlfn.IFS(
AQ737="MPR ISSUE","ACTIVE",
AQ737="BSS Hardware Issue","ACTIVE",
AQ737="Sites strategiques, MLL, Pylone, etc.","PASSIVE",
AQ737="AKTIVCO DEFAUT GE &amp; POWER Cabinet","PASSIVE",
AQ737="AKTIVCO Coupure ENEO &amp; Baisse de tension","PASSIVE",
AQ737="Coupure ENEO &amp; Baisse de tension","PASSIVE",
AQ737="Defaut GE &amp; POWER Cabinet","PASSIVE",
AQ737="Sharing","PASSIVE",
AQ737="Sites strategiques &amp; DataCenter","PASSIVE",
AQ737="Exclu","Exclu",
AQ737="SAT","ACTIVE",
AQ737="SPARE-ISSUE","SPARE-ISSUE",
AQ737="Fiber CAmtel","ACTIVE",
AQ737="Fiber AOF","ACTIVE",
AQ737="Projet OCM (HUAWEI)","PLANNED WORKS",
AQ737="Projet OCM (NOKIA)","PLANNED WORKS",
AQ737="ACCESS-ISSUE","ACCESS-ISSUE",
AQ737="Projet OCM (ZTE, NOKIA, autres projets)","PLANNED WORKS",
AQ737="No root CAuse","No root cause",
AQ737="ODU HS","ACTIVE",
AQ737="IP &amp; VLAN","ACTIVE",
AQ737="Warehouse HUAWEI","SPARE-ISSUE",
AQ737="SPARE-HS","SPARE-ISSUE",
AQ737="Power Telco","ACTIVE", AQ737="no impacts","no impacts"
),"")</f>
        <v>No root cause</v>
      </c>
      <c r="AS737" s="92" t="s">
        <v>5537</v>
      </c>
      <c r="AT737" s="98" t="s">
        <v>1232</v>
      </c>
      <c r="AV737" s="17" t="s">
        <v>5537</v>
      </c>
      <c r="AW737" s="7" t="s">
        <v>5537</v>
      </c>
      <c r="AX737" s="6" t="s">
        <v>5537</v>
      </c>
      <c r="AY737" s="7"/>
      <c r="AZ737" s="3" t="s">
        <v>5537</v>
      </c>
      <c r="BA737" s="18" t="s">
        <v>5537</v>
      </c>
      <c r="BB737" s="18" t="s">
        <v>5537</v>
      </c>
      <c r="BC737" s="18" t="s">
        <v>5537</v>
      </c>
      <c r="BD737" s="18" t="s">
        <v>5537</v>
      </c>
      <c r="BE737" s="18" t="s">
        <v>5537</v>
      </c>
      <c r="BF737" s="18" t="s">
        <v>5537</v>
      </c>
      <c r="BG737" s="18" t="s">
        <v>5537</v>
      </c>
      <c r="BH737" s="18" t="s">
        <v>5537</v>
      </c>
      <c r="BI737" s="18" t="s">
        <v>5537</v>
      </c>
      <c r="BJ737" s="18" t="s">
        <v>5537</v>
      </c>
      <c r="BK737" s="18" t="s">
        <v>5537</v>
      </c>
      <c r="BL737" s="9" t="s">
        <v>5537</v>
      </c>
      <c r="BM737" s="14" t="s">
        <v>5537</v>
      </c>
      <c r="BN737" s="14" t="s">
        <v>5537</v>
      </c>
      <c r="BO737" s="14" t="str">
        <f>_xlfn.XLOOKUP(B737,'[4]cell downs 18042026 17h'!$B:$B,'[4]cell downs 18042026 17h'!$B:$B,"")</f>
        <v/>
      </c>
      <c r="BP737" s="14" t="str">
        <f>_xlfn.XLOOKUP(B737,'[5]Cells Huawei 19042026 15h'!$B:$B,'[5]Cells Huawei 19042026 15h'!$B:$B,"")</f>
        <v/>
      </c>
      <c r="BQ737" s="9" t="str">
        <f>_xlfn.XLOOKUP(B737,'[6]cells down 19042026 9H40'!$B:$B,'[6]cells down 19042026 9H40'!$B:$B,"")</f>
        <v/>
      </c>
      <c r="BR737" s="9" t="s">
        <v>1232</v>
      </c>
      <c r="BS737" s="9" t="s">
        <v>594</v>
      </c>
      <c r="BT737" s="108"/>
    </row>
    <row r="738" spans="1:72" s="9" customFormat="1" x14ac:dyDescent="0.35">
      <c r="A738" s="1" t="s">
        <v>968</v>
      </c>
      <c r="B738" s="8" t="s">
        <v>969</v>
      </c>
      <c r="C738" s="3" t="str">
        <f>_xlfn.XLOOKUP(B738,'[1]daily break down'!$D:$D,'[1]daily break down'!$E:$E,"")</f>
        <v>Douala</v>
      </c>
      <c r="D738" s="1" t="s">
        <v>21</v>
      </c>
      <c r="E738" s="1" t="s">
        <v>145</v>
      </c>
      <c r="F738" s="3" t="s">
        <v>31</v>
      </c>
      <c r="G738" s="1" t="s">
        <v>32</v>
      </c>
      <c r="H738" s="34" t="str">
        <f>_xlfn.XLOOKUP(B738,[2]CALCULATION!$B:$B,[2]CALCULATION!$H:$H,"")</f>
        <v>ZTE</v>
      </c>
      <c r="I738" s="28">
        <v>0.30094911152773873</v>
      </c>
      <c r="J738" s="28">
        <v>0.3383314356810006</v>
      </c>
      <c r="K738" s="28">
        <v>3.7146187716339503</v>
      </c>
      <c r="L738" s="28">
        <v>13.868556899607057</v>
      </c>
      <c r="M738" s="28">
        <v>25.527953988351555</v>
      </c>
      <c r="N738" s="28">
        <v>8.4128064423156013E-2</v>
      </c>
      <c r="O738" s="28">
        <v>0.32770172900383238</v>
      </c>
      <c r="P738" s="28">
        <v>0.50664106976226553</v>
      </c>
      <c r="Q738" s="28">
        <v>0.2682217428153168</v>
      </c>
      <c r="R738" s="28">
        <v>0</v>
      </c>
      <c r="S738" s="93">
        <v>7.7332899584228232E-2</v>
      </c>
      <c r="T738" s="93">
        <f>_xlfn.XLOOKUP(B738,'[3]Nur des jours'!$B:$B,'[3]Nur des jours'!$U:$U,"")</f>
        <v>0.28172289710158632</v>
      </c>
      <c r="U738" s="93">
        <v>0</v>
      </c>
      <c r="V738" s="93">
        <v>0</v>
      </c>
      <c r="W738" s="93">
        <v>0.28172289710158632</v>
      </c>
      <c r="X738" s="93">
        <v>8.259424768786032E-2</v>
      </c>
      <c r="Y738" s="93">
        <v>0</v>
      </c>
      <c r="Z738" s="93">
        <v>0</v>
      </c>
      <c r="AA738" s="93">
        <v>0</v>
      </c>
      <c r="AB738" s="93">
        <v>0</v>
      </c>
      <c r="AC738" s="93">
        <f>_xlfn.XLOOKUP(B738,'[3]Nur des jours'!$B:$B,'[3]Nur des jours'!$N:$N,"")</f>
        <v>0.77418507960152227</v>
      </c>
      <c r="AD738" s="93">
        <v>0.77418507960152227</v>
      </c>
      <c r="AE738" s="93">
        <v>0</v>
      </c>
      <c r="AF738" s="93">
        <v>8.7088687423843791E-2</v>
      </c>
      <c r="AG738" s="93"/>
      <c r="AH738" s="93">
        <v>0</v>
      </c>
      <c r="AI738" s="93">
        <v>0</v>
      </c>
      <c r="AJ738" s="93">
        <v>0</v>
      </c>
      <c r="AK738" s="93">
        <v>0</v>
      </c>
      <c r="AL738" s="93">
        <v>0</v>
      </c>
      <c r="AM738" s="49" t="s">
        <v>5559</v>
      </c>
      <c r="AN738" s="49"/>
      <c r="AO738" s="48" t="str" cm="1">
        <f t="array" ref="AO738">IFERROR(_xlfn.IFS(
AQ738="MPR ISSUE","PDH",
AQ738="BSS Hardware Issue","BSS",
AQ738="Sites strategiques, MLL, Pylone, etc.","ENVTECH",
AQ738="AKTIVCO DEFAUT GE &amp; POWER Cabinet","AKTIVCO",
AQ738="AKTIVCO Coupure ENEO &amp; Baisse de tension","AKTIVCO GRID ONLY",
AQ738="Coupure ENEO &amp; Baisse de tension","IHS GRID ONLY",
AQ738="Defaut GE &amp; POWER Cabinet","IHS",
AQ738="Sharing","Partners",
AQ738="Sites strategiques &amp; DataCenter","SST &amp; DC",
AQ738="Exclu","Exclu",
AQ738="SAT","SAT",
AQ738="SPARE-ISSUE","SPARE-ISSUE",
AQ738="Fiber CAmtel","TRANS_FO_CAMTEL",
AQ738="Fiber AOF","Fiber AOF",
AQ738="Projet OCM (HUAWEI)","TRAVAUX-HUAWEI",
AQ738="Projet OCM (NOKIA)","TRAVAUX-NOKIA",
AQ738="ACCESS-ISSUE","ACCESS-ISSUE",
AQ738="Projet OCM (ZTE, NOKIA, autres projets)","TRAVAUX OCM",
AQ738="No root CAuse","No root cause",
AQ738="ODU HS","PDH",
AQ738="IP &amp; VLAN","PDH",
AQ738="Warehouse HUAWEI","SPARE-ISSUE",
AQ738="SPARE-HS","SPARE-ISSUE",
AQ738="Power Telco","BSS",AQ738="no impacts","no impacts"
),"")</f>
        <v>No root cause</v>
      </c>
      <c r="AP738" s="48" t="str" cm="1">
        <f t="array" ref="AP738">IFERROR(_xlfn.IFS(
AQ738="MPR ISSUE","TX ISSUE",
AQ738="BSS Hardware Issue","RAN ISSUE",
AQ738="Sites strategiques, MLL, Pylone, etc.","ENVTECH",
AQ738="AKTIVCO DEFAUT GE &amp; POWER Cabinet","POWER ISSUE",
AQ738="AKTIVCO Coupure ENEO &amp; Baisse de tension","POWER ISSUE",
AQ738="Coupure ENEO &amp; Baisse de tension","POWER ISSUE",
AQ738="Defaut GE &amp; POWER Cabinet","POWER ISSUE",
AQ738="Sharing","POWER ISSUE",
AQ738="Sites strategiques &amp; DataCenter","POWER ISSUE",
AQ738="Exclu","Exclu",
AQ738="SAT","TX ISSUE",
AQ738="SPARE-ISSUE","SPARE-ISSUE",
AQ738="Fiber CAmtel","TX ISSUE",
AQ738="Fiber AOF","TX ISSUE",
AQ738="Projet OCM (HUAWEI)","TRAVAUX-HUAWEI",
AQ738="Projet OCM (NOKIA)","TRAVAUX -NOKIA",
AQ738="ACCESS-ISSUE","ACCESS-ISSUE",
AQ738="Projet OCM (ZTE, NOKIA, autres projets)","TRAVAUX OCM",
AQ738="No root CAuse","No root cause",
AQ738="ODU HS","TX ISSUE",
AQ738="IP &amp; VLAN","TX ISSUE",
AQ738="Warehouse HUAWEI","SPARE-ISSUE",
AQ738="SPARE-HS","SPARE-ISSUE",
AQ738="Power Telco","RAN ISSUE",AQ738="no impacts","no impacts"
),"")</f>
        <v>No root cause</v>
      </c>
      <c r="AQ738" s="67" t="s">
        <v>5344</v>
      </c>
      <c r="AR738" s="48" t="str" cm="1">
        <f t="array" ref="AR738">IFERROR(_xlfn.IFS(
AQ738="MPR ISSUE","ACTIVE",
AQ738="BSS Hardware Issue","ACTIVE",
AQ738="Sites strategiques, MLL, Pylone, etc.","PASSIVE",
AQ738="AKTIVCO DEFAUT GE &amp; POWER Cabinet","PASSIVE",
AQ738="AKTIVCO Coupure ENEO &amp; Baisse de tension","PASSIVE",
AQ738="Coupure ENEO &amp; Baisse de tension","PASSIVE",
AQ738="Defaut GE &amp; POWER Cabinet","PASSIVE",
AQ738="Sharing","PASSIVE",
AQ738="Sites strategiques &amp; DataCenter","PASSIVE",
AQ738="Exclu","Exclu",
AQ738="SAT","ACTIVE",
AQ738="SPARE-ISSUE","SPARE-ISSUE",
AQ738="Fiber CAmtel","ACTIVE",
AQ738="Fiber AOF","ACTIVE",
AQ738="Projet OCM (HUAWEI)","PLANNED WORKS",
AQ738="Projet OCM (NOKIA)","PLANNED WORKS",
AQ738="ACCESS-ISSUE","ACCESS-ISSUE",
AQ738="Projet OCM (ZTE, NOKIA, autres projets)","PLANNED WORKS",
AQ738="No root CAuse","No root cause",
AQ738="ODU HS","ACTIVE",
AQ738="IP &amp; VLAN","ACTIVE",
AQ738="Warehouse HUAWEI","SPARE-ISSUE",
AQ738="SPARE-HS","SPARE-ISSUE",
AQ738="Power Telco","ACTIVE", AQ738="no impacts","no impacts"
),"")</f>
        <v>No root cause</v>
      </c>
      <c r="AS738" s="92" t="s">
        <v>5537</v>
      </c>
      <c r="AT738" s="98" t="s">
        <v>969</v>
      </c>
      <c r="AV738" s="17" t="s">
        <v>5537</v>
      </c>
      <c r="AW738" s="7" t="s">
        <v>5537</v>
      </c>
      <c r="AX738" s="6" t="s">
        <v>5537</v>
      </c>
      <c r="AY738" s="7"/>
      <c r="AZ738" s="3" t="s">
        <v>5537</v>
      </c>
      <c r="BA738" s="18" t="s">
        <v>5537</v>
      </c>
      <c r="BB738" s="18" t="s">
        <v>5537</v>
      </c>
      <c r="BC738" s="18" t="s">
        <v>5537</v>
      </c>
      <c r="BD738" s="18" t="s">
        <v>5537</v>
      </c>
      <c r="BE738" s="18" t="s">
        <v>5537</v>
      </c>
      <c r="BF738" s="18" t="s">
        <v>5537</v>
      </c>
      <c r="BG738" s="18" t="s">
        <v>5537</v>
      </c>
      <c r="BH738" s="18" t="s">
        <v>5537</v>
      </c>
      <c r="BI738" s="18" t="s">
        <v>5537</v>
      </c>
      <c r="BJ738" s="18" t="s">
        <v>5537</v>
      </c>
      <c r="BK738" s="18" t="s">
        <v>5537</v>
      </c>
      <c r="BL738" s="9" t="s">
        <v>5537</v>
      </c>
      <c r="BM738" s="14" t="s">
        <v>5537</v>
      </c>
      <c r="BN738" s="14" t="s">
        <v>5537</v>
      </c>
      <c r="BO738" s="14" t="str">
        <f>_xlfn.XLOOKUP(B738,'[4]cell downs 18042026 17h'!$B:$B,'[4]cell downs 18042026 17h'!$B:$B,"")</f>
        <v/>
      </c>
      <c r="BP738" s="14" t="str">
        <f>_xlfn.XLOOKUP(B738,'[5]Cells Huawei 19042026 15h'!$B:$B,'[5]Cells Huawei 19042026 15h'!$B:$B,"")</f>
        <v/>
      </c>
      <c r="BQ738" s="9" t="str">
        <f>_xlfn.XLOOKUP(B738,'[6]cells down 19042026 9H40'!$B:$B,'[6]cells down 19042026 9H40'!$B:$B,"")</f>
        <v/>
      </c>
      <c r="BR738" s="9" t="s">
        <v>969</v>
      </c>
      <c r="BS738" s="9" t="s">
        <v>5537</v>
      </c>
      <c r="BT738" s="108"/>
    </row>
    <row r="739" spans="1:72" s="9" customFormat="1" x14ac:dyDescent="0.35">
      <c r="A739" s="1" t="s">
        <v>1181</v>
      </c>
      <c r="B739" s="8" t="s">
        <v>1182</v>
      </c>
      <c r="C739" s="3" t="str">
        <f>_xlfn.XLOOKUP(B739,'[1]daily break down'!$D:$D,'[1]daily break down'!$E:$E,"")</f>
        <v>Douala</v>
      </c>
      <c r="D739" s="1" t="s">
        <v>21</v>
      </c>
      <c r="E739" s="1" t="s">
        <v>30</v>
      </c>
      <c r="F739" s="3" t="s">
        <v>31</v>
      </c>
      <c r="G739" s="1" t="s">
        <v>32</v>
      </c>
      <c r="H739" s="34" t="str">
        <f>_xlfn.XLOOKUP(B739,[2]CALCULATION!$B:$B,[2]CALCULATION!$H:$H,"")</f>
        <v>ZTE</v>
      </c>
      <c r="I739" s="28">
        <v>0.12885844084318543</v>
      </c>
      <c r="J739" s="28">
        <v>0.13190823923546013</v>
      </c>
      <c r="K739" s="28">
        <v>0.73648172403854661</v>
      </c>
      <c r="L739" s="28">
        <v>3.0819015332460129</v>
      </c>
      <c r="M739" s="28">
        <v>4.8744874198491583</v>
      </c>
      <c r="N739" s="28">
        <v>7.4104750408780118E-2</v>
      </c>
      <c r="O739" s="28">
        <v>9.723684698644261E-2</v>
      </c>
      <c r="P739" s="28">
        <v>0.18116872554810751</v>
      </c>
      <c r="Q739" s="28">
        <v>9.1921993647858621E-2</v>
      </c>
      <c r="R739" s="28">
        <v>0</v>
      </c>
      <c r="S739" s="93">
        <v>4.6727905191577351E-2</v>
      </c>
      <c r="T739" s="93">
        <f>_xlfn.XLOOKUP(B739,'[3]Nur des jours'!$B:$B,'[3]Nur des jours'!$U:$U,"")</f>
        <v>9.3598491009693849E-2</v>
      </c>
      <c r="U739" s="93">
        <v>0</v>
      </c>
      <c r="V739" s="93">
        <v>0</v>
      </c>
      <c r="W739" s="93">
        <v>9.3598491009693849E-2</v>
      </c>
      <c r="X739" s="93">
        <v>4.7940690517160343E-2</v>
      </c>
      <c r="Y739" s="93">
        <v>0</v>
      </c>
      <c r="Z739" s="93">
        <v>0</v>
      </c>
      <c r="AA739" s="93">
        <v>0</v>
      </c>
      <c r="AB739" s="93">
        <v>0</v>
      </c>
      <c r="AC739" s="93">
        <f>_xlfn.XLOOKUP(B739,'[3]Nur des jours'!$B:$B,'[3]Nur des jours'!$N:$N,"")</f>
        <v>0.34871145126172487</v>
      </c>
      <c r="AD739" s="93">
        <v>0.34871145126172487</v>
      </c>
      <c r="AE739" s="93">
        <v>0</v>
      </c>
      <c r="AF739" s="93">
        <v>7.5157020029506472E-2</v>
      </c>
      <c r="AG739" s="93"/>
      <c r="AH739" s="93">
        <v>0</v>
      </c>
      <c r="AI739" s="93">
        <v>0</v>
      </c>
      <c r="AJ739" s="93">
        <v>0</v>
      </c>
      <c r="AK739" s="93">
        <v>0</v>
      </c>
      <c r="AL739" s="93">
        <v>0</v>
      </c>
      <c r="AM739" s="49" t="s">
        <v>5559</v>
      </c>
      <c r="AN739" s="49"/>
      <c r="AO739" s="48" t="str" cm="1">
        <f t="array" ref="AO739">IFERROR(_xlfn.IFS(
AQ739="MPR ISSUE","PDH",
AQ739="BSS Hardware Issue","BSS",
AQ739="Sites strategiques, MLL, Pylone, etc.","ENVTECH",
AQ739="AKTIVCO DEFAUT GE &amp; POWER Cabinet","AKTIVCO",
AQ739="AKTIVCO Coupure ENEO &amp; Baisse de tension","AKTIVCO GRID ONLY",
AQ739="Coupure ENEO &amp; Baisse de tension","IHS GRID ONLY",
AQ739="Defaut GE &amp; POWER Cabinet","IHS",
AQ739="Sharing","Partners",
AQ739="Sites strategiques &amp; DataCenter","SST &amp; DC",
AQ739="Exclu","Exclu",
AQ739="SAT","SAT",
AQ739="SPARE-ISSUE","SPARE-ISSUE",
AQ739="Fiber CAmtel","TRANS_FO_CAMTEL",
AQ739="Fiber AOF","Fiber AOF",
AQ739="Projet OCM (HUAWEI)","TRAVAUX-HUAWEI",
AQ739="Projet OCM (NOKIA)","TRAVAUX-NOKIA",
AQ739="ACCESS-ISSUE","ACCESS-ISSUE",
AQ739="Projet OCM (ZTE, NOKIA, autres projets)","TRAVAUX OCM",
AQ739="No root CAuse","No root cause",
AQ739="ODU HS","PDH",
AQ739="IP &amp; VLAN","PDH",
AQ739="Warehouse HUAWEI","SPARE-ISSUE",
AQ739="SPARE-HS","SPARE-ISSUE",
AQ739="Power Telco","BSS",AQ739="no impacts","no impacts"
),"")</f>
        <v>No root cause</v>
      </c>
      <c r="AP739" s="48" t="str" cm="1">
        <f t="array" ref="AP739">IFERROR(_xlfn.IFS(
AQ739="MPR ISSUE","TX ISSUE",
AQ739="BSS Hardware Issue","RAN ISSUE",
AQ739="Sites strategiques, MLL, Pylone, etc.","ENVTECH",
AQ739="AKTIVCO DEFAUT GE &amp; POWER Cabinet","POWER ISSUE",
AQ739="AKTIVCO Coupure ENEO &amp; Baisse de tension","POWER ISSUE",
AQ739="Coupure ENEO &amp; Baisse de tension","POWER ISSUE",
AQ739="Defaut GE &amp; POWER Cabinet","POWER ISSUE",
AQ739="Sharing","POWER ISSUE",
AQ739="Sites strategiques &amp; DataCenter","POWER ISSUE",
AQ739="Exclu","Exclu",
AQ739="SAT","TX ISSUE",
AQ739="SPARE-ISSUE","SPARE-ISSUE",
AQ739="Fiber CAmtel","TX ISSUE",
AQ739="Fiber AOF","TX ISSUE",
AQ739="Projet OCM (HUAWEI)","TRAVAUX-HUAWEI",
AQ739="Projet OCM (NOKIA)","TRAVAUX -NOKIA",
AQ739="ACCESS-ISSUE","ACCESS-ISSUE",
AQ739="Projet OCM (ZTE, NOKIA, autres projets)","TRAVAUX OCM",
AQ739="No root CAuse","No root cause",
AQ739="ODU HS","TX ISSUE",
AQ739="IP &amp; VLAN","TX ISSUE",
AQ739="Warehouse HUAWEI","SPARE-ISSUE",
AQ739="SPARE-HS","SPARE-ISSUE",
AQ739="Power Telco","RAN ISSUE",AQ739="no impacts","no impacts"
),"")</f>
        <v>No root cause</v>
      </c>
      <c r="AQ739" s="67" t="s">
        <v>5344</v>
      </c>
      <c r="AR739" s="48" t="str" cm="1">
        <f t="array" ref="AR739">IFERROR(_xlfn.IFS(
AQ739="MPR ISSUE","ACTIVE",
AQ739="BSS Hardware Issue","ACTIVE",
AQ739="Sites strategiques, MLL, Pylone, etc.","PASSIVE",
AQ739="AKTIVCO DEFAUT GE &amp; POWER Cabinet","PASSIVE",
AQ739="AKTIVCO Coupure ENEO &amp; Baisse de tension","PASSIVE",
AQ739="Coupure ENEO &amp; Baisse de tension","PASSIVE",
AQ739="Defaut GE &amp; POWER Cabinet","PASSIVE",
AQ739="Sharing","PASSIVE",
AQ739="Sites strategiques &amp; DataCenter","PASSIVE",
AQ739="Exclu","Exclu",
AQ739="SAT","ACTIVE",
AQ739="SPARE-ISSUE","SPARE-ISSUE",
AQ739="Fiber CAmtel","ACTIVE",
AQ739="Fiber AOF","ACTIVE",
AQ739="Projet OCM (HUAWEI)","PLANNED WORKS",
AQ739="Projet OCM (NOKIA)","PLANNED WORKS",
AQ739="ACCESS-ISSUE","ACCESS-ISSUE",
AQ739="Projet OCM (ZTE, NOKIA, autres projets)","PLANNED WORKS",
AQ739="No root CAuse","No root cause",
AQ739="ODU HS","ACTIVE",
AQ739="IP &amp; VLAN","ACTIVE",
AQ739="Warehouse HUAWEI","SPARE-ISSUE",
AQ739="SPARE-HS","SPARE-ISSUE",
AQ739="Power Telco","ACTIVE", AQ739="no impacts","no impacts"
),"")</f>
        <v>No root cause</v>
      </c>
      <c r="AS739" s="92" t="s">
        <v>5537</v>
      </c>
      <c r="AT739" s="98" t="s">
        <v>1182</v>
      </c>
      <c r="AV739" s="17" t="s">
        <v>5537</v>
      </c>
      <c r="AW739" s="7" t="s">
        <v>5537</v>
      </c>
      <c r="AX739" s="6" t="s">
        <v>5537</v>
      </c>
      <c r="AY739" s="7"/>
      <c r="AZ739" s="3" t="s">
        <v>5537</v>
      </c>
      <c r="BA739" s="18" t="s">
        <v>5537</v>
      </c>
      <c r="BB739" s="18" t="s">
        <v>5537</v>
      </c>
      <c r="BC739" s="18" t="s">
        <v>5537</v>
      </c>
      <c r="BD739" s="18" t="s">
        <v>5537</v>
      </c>
      <c r="BE739" s="18" t="s">
        <v>5537</v>
      </c>
      <c r="BF739" s="18" t="s">
        <v>5537</v>
      </c>
      <c r="BG739" s="18" t="s">
        <v>5537</v>
      </c>
      <c r="BH739" s="18" t="s">
        <v>5537</v>
      </c>
      <c r="BI739" s="18" t="s">
        <v>5537</v>
      </c>
      <c r="BJ739" s="18" t="s">
        <v>5537</v>
      </c>
      <c r="BK739" s="18" t="s">
        <v>5537</v>
      </c>
      <c r="BL739" s="9" t="s">
        <v>5537</v>
      </c>
      <c r="BM739" s="14" t="s">
        <v>5537</v>
      </c>
      <c r="BN739" s="14" t="s">
        <v>5537</v>
      </c>
      <c r="BO739" s="14" t="str">
        <f>_xlfn.XLOOKUP(B739,'[4]cell downs 18042026 17h'!$B:$B,'[4]cell downs 18042026 17h'!$B:$B,"")</f>
        <v/>
      </c>
      <c r="BP739" s="14" t="str">
        <f>_xlfn.XLOOKUP(B739,'[5]Cells Huawei 19042026 15h'!$B:$B,'[5]Cells Huawei 19042026 15h'!$B:$B,"")</f>
        <v/>
      </c>
      <c r="BQ739" s="9" t="str">
        <f>_xlfn.XLOOKUP(B739,'[6]cells down 19042026 9H40'!$B:$B,'[6]cells down 19042026 9H40'!$B:$B,"")</f>
        <v/>
      </c>
      <c r="BR739" s="9" t="s">
        <v>5537</v>
      </c>
      <c r="BS739" s="9" t="s">
        <v>12</v>
      </c>
      <c r="BT739" s="108"/>
    </row>
    <row r="740" spans="1:72" s="9" customFormat="1" x14ac:dyDescent="0.35">
      <c r="A740" s="1" t="s">
        <v>3413</v>
      </c>
      <c r="B740" s="8" t="s">
        <v>3414</v>
      </c>
      <c r="C740" s="3" t="str">
        <f>_xlfn.XLOOKUP(B740,'[1]daily break down'!$D:$D,'[1]daily break down'!$E:$E,"")</f>
        <v>Douala</v>
      </c>
      <c r="D740" s="1" t="s">
        <v>11</v>
      </c>
      <c r="E740" s="1" t="s">
        <v>12</v>
      </c>
      <c r="F740" s="3" t="s">
        <v>31</v>
      </c>
      <c r="G740" s="1" t="s">
        <v>32</v>
      </c>
      <c r="H740" s="34" t="str">
        <f>_xlfn.XLOOKUP(B740,[2]CALCULATION!$B:$B,[2]CALCULATION!$H:$H,"")</f>
        <v>ZTE</v>
      </c>
      <c r="I740" s="28">
        <v>0</v>
      </c>
      <c r="J740" s="28">
        <v>0</v>
      </c>
      <c r="K740" s="28">
        <v>0</v>
      </c>
      <c r="L740" s="28">
        <v>0</v>
      </c>
      <c r="M740" s="28">
        <v>0</v>
      </c>
      <c r="N740" s="28">
        <v>0</v>
      </c>
      <c r="O740" s="28">
        <v>0</v>
      </c>
      <c r="P740" s="28">
        <v>0</v>
      </c>
      <c r="Q740" s="28">
        <v>0</v>
      </c>
      <c r="R740" s="28">
        <v>0</v>
      </c>
      <c r="S740" s="93">
        <v>0</v>
      </c>
      <c r="T740" s="93">
        <f>_xlfn.XLOOKUP(B740,'[3]Nur des jours'!$B:$B,'[3]Nur des jours'!$U:$U,"")</f>
        <v>0</v>
      </c>
      <c r="U740" s="93">
        <v>0</v>
      </c>
      <c r="V740" s="93">
        <v>0</v>
      </c>
      <c r="W740" s="93">
        <v>0</v>
      </c>
      <c r="X740" s="93">
        <v>0</v>
      </c>
      <c r="Y740" s="93">
        <v>0</v>
      </c>
      <c r="Z740" s="93">
        <v>0</v>
      </c>
      <c r="AA740" s="93">
        <v>0</v>
      </c>
      <c r="AB740" s="93">
        <v>0</v>
      </c>
      <c r="AC740" s="93"/>
      <c r="AD740" s="93">
        <v>0</v>
      </c>
      <c r="AE740" s="93">
        <v>0</v>
      </c>
      <c r="AF740" s="93">
        <v>6.9877836847557329E-2</v>
      </c>
      <c r="AG740" s="93"/>
      <c r="AH740" s="93">
        <v>0</v>
      </c>
      <c r="AI740" s="93">
        <v>0</v>
      </c>
      <c r="AJ740" s="93">
        <v>0</v>
      </c>
      <c r="AK740" s="93">
        <v>0</v>
      </c>
      <c r="AL740" s="93">
        <v>0</v>
      </c>
      <c r="AM740" s="49" t="s">
        <v>5559</v>
      </c>
      <c r="AN740" s="49"/>
      <c r="AO740" s="48" t="str" cm="1">
        <f t="array" ref="AO740">IFERROR(_xlfn.IFS(
AQ740="MPR ISSUE","PDH",
AQ740="BSS Hardware Issue","BSS",
AQ740="Sites strategiques, MLL, Pylone, etc.","ENVTECH",
AQ740="AKTIVCO DEFAUT GE &amp; POWER Cabinet","AKTIVCO",
AQ740="AKTIVCO Coupure ENEO &amp; Baisse de tension","AKTIVCO GRID ONLY",
AQ740="Coupure ENEO &amp; Baisse de tension","IHS GRID ONLY",
AQ740="Defaut GE &amp; POWER Cabinet","IHS",
AQ740="Sharing","Partners",
AQ740="Sites strategiques &amp; DataCenter","SST &amp; DC",
AQ740="Exclu","Exclu",
AQ740="SAT","SAT",
AQ740="SPARE-ISSUE","SPARE-ISSUE",
AQ740="Fiber CAmtel","TRANS_FO_CAMTEL",
AQ740="Fiber AOF","Fiber AOF",
AQ740="Projet OCM (HUAWEI)","TRAVAUX-HUAWEI",
AQ740="Projet OCM (NOKIA)","TRAVAUX-NOKIA",
AQ740="ACCESS-ISSUE","ACCESS-ISSUE",
AQ740="Projet OCM (ZTE, NOKIA, autres projets)","TRAVAUX OCM",
AQ740="No root CAuse","No root cause",
AQ740="ODU HS","PDH",
AQ740="IP &amp; VLAN","PDH",
AQ740="Warehouse HUAWEI","SPARE-ISSUE",
AQ740="SPARE-HS","SPARE-ISSUE",
AQ740="Power Telco","BSS",AQ740="no impacts","no impacts"
),"")</f>
        <v>No root cause</v>
      </c>
      <c r="AP740" s="48" t="str" cm="1">
        <f t="array" ref="AP740">IFERROR(_xlfn.IFS(
AQ740="MPR ISSUE","TX ISSUE",
AQ740="BSS Hardware Issue","RAN ISSUE",
AQ740="Sites strategiques, MLL, Pylone, etc.","ENVTECH",
AQ740="AKTIVCO DEFAUT GE &amp; POWER Cabinet","POWER ISSUE",
AQ740="AKTIVCO Coupure ENEO &amp; Baisse de tension","POWER ISSUE",
AQ740="Coupure ENEO &amp; Baisse de tension","POWER ISSUE",
AQ740="Defaut GE &amp; POWER Cabinet","POWER ISSUE",
AQ740="Sharing","POWER ISSUE",
AQ740="Sites strategiques &amp; DataCenter","POWER ISSUE",
AQ740="Exclu","Exclu",
AQ740="SAT","TX ISSUE",
AQ740="SPARE-ISSUE","SPARE-ISSUE",
AQ740="Fiber CAmtel","TX ISSUE",
AQ740="Fiber AOF","TX ISSUE",
AQ740="Projet OCM (HUAWEI)","TRAVAUX-HUAWEI",
AQ740="Projet OCM (NOKIA)","TRAVAUX -NOKIA",
AQ740="ACCESS-ISSUE","ACCESS-ISSUE",
AQ740="Projet OCM (ZTE, NOKIA, autres projets)","TRAVAUX OCM",
AQ740="No root CAuse","No root cause",
AQ740="ODU HS","TX ISSUE",
AQ740="IP &amp; VLAN","TX ISSUE",
AQ740="Warehouse HUAWEI","SPARE-ISSUE",
AQ740="SPARE-HS","SPARE-ISSUE",
AQ740="Power Telco","RAN ISSUE",AQ740="no impacts","no impacts"
),"")</f>
        <v>No root cause</v>
      </c>
      <c r="AQ740" s="127" t="s">
        <v>5344</v>
      </c>
      <c r="AR740" s="48" t="str" cm="1">
        <f t="array" ref="AR740">IFERROR(_xlfn.IFS(
AQ740="MPR ISSUE","ACTIVE",
AQ740="BSS Hardware Issue","ACTIVE",
AQ740="Sites strategiques, MLL, Pylone, etc.","PASSIVE",
AQ740="AKTIVCO DEFAUT GE &amp; POWER Cabinet","PASSIVE",
AQ740="AKTIVCO Coupure ENEO &amp; Baisse de tension","PASSIVE",
AQ740="Coupure ENEO &amp; Baisse de tension","PASSIVE",
AQ740="Defaut GE &amp; POWER Cabinet","PASSIVE",
AQ740="Sharing","PASSIVE",
AQ740="Sites strategiques &amp; DataCenter","PASSIVE",
AQ740="Exclu","Exclu",
AQ740="SAT","ACTIVE",
AQ740="SPARE-ISSUE","SPARE-ISSUE",
AQ740="Fiber CAmtel","ACTIVE",
AQ740="Fiber AOF","ACTIVE",
AQ740="Projet OCM (HUAWEI)","PLANNED WORKS",
AQ740="Projet OCM (NOKIA)","PLANNED WORKS",
AQ740="ACCESS-ISSUE","ACCESS-ISSUE",
AQ740="Projet OCM (ZTE, NOKIA, autres projets)","PLANNED WORKS",
AQ740="No root CAuse","No root cause",
AQ740="ODU HS","ACTIVE",
AQ740="IP &amp; VLAN","ACTIVE",
AQ740="Warehouse HUAWEI","SPARE-ISSUE",
AQ740="SPARE-HS","SPARE-ISSUE",
AQ740="Power Telco","ACTIVE", AQ740="no impacts","no impacts"
),"")</f>
        <v>No root cause</v>
      </c>
      <c r="AS740" s="92" t="s">
        <v>5537</v>
      </c>
      <c r="AT740" s="98" t="s">
        <v>3414</v>
      </c>
      <c r="AV740" s="17" t="s">
        <v>5537</v>
      </c>
      <c r="AW740" s="7" t="s">
        <v>5537</v>
      </c>
      <c r="AX740" s="6" t="s">
        <v>5537</v>
      </c>
      <c r="AY740" s="7"/>
      <c r="AZ740" s="3" t="s">
        <v>5537</v>
      </c>
      <c r="BA740" s="18" t="s">
        <v>5537</v>
      </c>
      <c r="BB740" s="18" t="s">
        <v>5537</v>
      </c>
      <c r="BC740" s="18" t="s">
        <v>5537</v>
      </c>
      <c r="BD740" s="18" t="s">
        <v>5537</v>
      </c>
      <c r="BE740" s="18" t="s">
        <v>5537</v>
      </c>
      <c r="BF740" s="18" t="s">
        <v>5537</v>
      </c>
      <c r="BG740" s="18" t="s">
        <v>5537</v>
      </c>
      <c r="BH740" s="18" t="s">
        <v>5537</v>
      </c>
      <c r="BI740" s="18" t="s">
        <v>5537</v>
      </c>
      <c r="BJ740" s="18" t="s">
        <v>5537</v>
      </c>
      <c r="BK740" s="18" t="s">
        <v>5537</v>
      </c>
      <c r="BL740" s="9" t="s">
        <v>5537</v>
      </c>
      <c r="BM740" s="14" t="s">
        <v>5537</v>
      </c>
      <c r="BN740" s="14" t="s">
        <v>5537</v>
      </c>
      <c r="BO740" s="14" t="str">
        <f>_xlfn.XLOOKUP(B740,'[4]cell downs 18042026 17h'!$B:$B,'[4]cell downs 18042026 17h'!$B:$B,"")</f>
        <v/>
      </c>
      <c r="BP740" s="14" t="str">
        <f>_xlfn.XLOOKUP(B740,'[5]Cells Huawei 19042026 15h'!$B:$B,'[5]Cells Huawei 19042026 15h'!$B:$B,"")</f>
        <v/>
      </c>
      <c r="BQ740" s="9" t="str">
        <f>_xlfn.XLOOKUP(B740,'[6]cells down 19042026 9H40'!$B:$B,'[6]cells down 19042026 9H40'!$B:$B,"")</f>
        <v/>
      </c>
      <c r="BR740" s="9" t="s">
        <v>3414</v>
      </c>
      <c r="BS740" s="9" t="s">
        <v>12</v>
      </c>
      <c r="BT740" s="108"/>
    </row>
    <row r="741" spans="1:72" s="9" customFormat="1" x14ac:dyDescent="0.35">
      <c r="A741" s="1" t="s">
        <v>1241</v>
      </c>
      <c r="B741" s="8" t="s">
        <v>1242</v>
      </c>
      <c r="C741" s="3" t="str">
        <f>_xlfn.XLOOKUP(B741,'[1]daily break down'!$D:$D,'[1]daily break down'!$E:$E,"")</f>
        <v>NORD-OUEST</v>
      </c>
      <c r="D741" s="1" t="s">
        <v>11</v>
      </c>
      <c r="E741" s="1" t="s">
        <v>12</v>
      </c>
      <c r="F741" s="3" t="s">
        <v>51</v>
      </c>
      <c r="G741" s="1" t="s">
        <v>1241</v>
      </c>
      <c r="H741" s="33" t="str">
        <f>_xlfn.XLOOKUP(B741,[2]CALCULATION!$B:$B,[2]CALCULATION!$H:$H,"")</f>
        <v>NOKIA</v>
      </c>
      <c r="I741" s="28">
        <v>1.5338385698381303</v>
      </c>
      <c r="J741" s="28">
        <v>0</v>
      </c>
      <c r="K741" s="28">
        <v>2.1144105096728474</v>
      </c>
      <c r="L741" s="28">
        <v>8.3601583187221509E-2</v>
      </c>
      <c r="M741" s="28">
        <v>1.4228089774906807</v>
      </c>
      <c r="N741" s="28">
        <v>0</v>
      </c>
      <c r="O741" s="28">
        <v>3.6383559767487868E-2</v>
      </c>
      <c r="P741" s="28">
        <v>0.22833249249541335</v>
      </c>
      <c r="Q741" s="28">
        <v>0</v>
      </c>
      <c r="R741" s="28">
        <v>0.8848942029942598</v>
      </c>
      <c r="S741" s="93">
        <v>0.28662920764934097</v>
      </c>
      <c r="T741" s="93">
        <f>_xlfn.XLOOKUP(B741,'[3]Nur des jours'!$B:$B,'[3]Nur des jours'!$U:$U,"")</f>
        <v>0</v>
      </c>
      <c r="U741" s="93">
        <v>3.9137117586758837E-3</v>
      </c>
      <c r="V741" s="93">
        <v>0.96057948309662611</v>
      </c>
      <c r="W741" s="93">
        <v>0</v>
      </c>
      <c r="X741" s="93">
        <v>0</v>
      </c>
      <c r="Y741" s="93">
        <v>0</v>
      </c>
      <c r="Z741" s="93">
        <v>1.5461764445700032</v>
      </c>
      <c r="AA741" s="93">
        <v>0.10818758507332359</v>
      </c>
      <c r="AB741" s="93">
        <v>0</v>
      </c>
      <c r="AC741" s="93">
        <f>_xlfn.XLOOKUP(B741,'[3]Nur des jours'!$B:$B,'[3]Nur des jours'!$N:$N,"")</f>
        <v>2.4178480622544112</v>
      </c>
      <c r="AD741" s="93">
        <v>2.4178480622544112</v>
      </c>
      <c r="AE741" s="93">
        <v>0</v>
      </c>
      <c r="AF741" s="93">
        <v>6.7077729551725793E-2</v>
      </c>
      <c r="AG741" s="93"/>
      <c r="AH741" s="93">
        <v>0</v>
      </c>
      <c r="AI741" s="93">
        <v>0</v>
      </c>
      <c r="AJ741" s="93">
        <v>0</v>
      </c>
      <c r="AK741" s="93">
        <v>0</v>
      </c>
      <c r="AL741" s="93">
        <v>0</v>
      </c>
      <c r="AM741" s="49" t="s">
        <v>5601</v>
      </c>
      <c r="AN741" s="49"/>
      <c r="AO741" s="48" t="str" cm="1">
        <f t="array" ref="AO741">IFERROR(_xlfn.IFS(
AQ741="MPR ISSUE","PDH",
AQ741="BSS Hardware Issue","BSS",
AQ741="Sites strategiques, MLL, Pylone, etc.","ENVTECH",
AQ741="AKTIVCO DEFAUT GE &amp; POWER Cabinet","AKTIVCO",
AQ741="AKTIVCO Coupure ENEO &amp; Baisse de tension","AKTIVCO GRID ONLY",
AQ741="Coupure ENEO &amp; Baisse de tension","IHS GRID ONLY",
AQ741="Defaut GE &amp; POWER Cabinet","IHS",
AQ741="Sharing","Partners",
AQ741="Sites strategiques &amp; DataCenter","SST &amp; DC",
AQ741="Exclu","Exclu",
AQ741="SAT","SAT",
AQ741="SPARE-ISSUE","SPARE-ISSUE",
AQ741="Fiber CAmtel","TRANS_FO_CAMTEL",
AQ741="Fiber AOF","Fiber AOF",
AQ741="Projet OCM (HUAWEI)","TRAVAUX-HUAWEI",
AQ741="Projet OCM (NOKIA)","TRAVAUX-NOKIA",
AQ741="ACCESS-ISSUE","ACCESS-ISSUE",
AQ741="Projet OCM (ZTE, NOKIA, autres projets)","TRAVAUX OCM",
AQ741="No root CAuse","No root cause",
AQ741="ODU HS","PDH",
AQ741="IP &amp; VLAN","PDH",
AQ741="Warehouse HUAWEI","SPARE-ISSUE",
AQ741="SPARE-HS","SPARE-ISSUE",
AQ741="Power Telco","BSS",AQ741="no impacts","no impacts"
),"")</f>
        <v>No root cause</v>
      </c>
      <c r="AP741" s="48" t="str" cm="1">
        <f t="array" ref="AP741">IFERROR(_xlfn.IFS(
AQ741="MPR ISSUE","TX ISSUE",
AQ741="BSS Hardware Issue","RAN ISSUE",
AQ741="Sites strategiques, MLL, Pylone, etc.","ENVTECH",
AQ741="AKTIVCO DEFAUT GE &amp; POWER Cabinet","POWER ISSUE",
AQ741="AKTIVCO Coupure ENEO &amp; Baisse de tension","POWER ISSUE",
AQ741="Coupure ENEO &amp; Baisse de tension","POWER ISSUE",
AQ741="Defaut GE &amp; POWER Cabinet","POWER ISSUE",
AQ741="Sharing","POWER ISSUE",
AQ741="Sites strategiques &amp; DataCenter","POWER ISSUE",
AQ741="Exclu","Exclu",
AQ741="SAT","TX ISSUE",
AQ741="SPARE-ISSUE","SPARE-ISSUE",
AQ741="Fiber CAmtel","TX ISSUE",
AQ741="Fiber AOF","TX ISSUE",
AQ741="Projet OCM (HUAWEI)","TRAVAUX-HUAWEI",
AQ741="Projet OCM (NOKIA)","TRAVAUX -NOKIA",
AQ741="ACCESS-ISSUE","ACCESS-ISSUE",
AQ741="Projet OCM (ZTE, NOKIA, autres projets)","TRAVAUX OCM",
AQ741="No root CAuse","No root cause",
AQ741="ODU HS","TX ISSUE",
AQ741="IP &amp; VLAN","TX ISSUE",
AQ741="Warehouse HUAWEI","SPARE-ISSUE",
AQ741="SPARE-HS","SPARE-ISSUE",
AQ741="Power Telco","RAN ISSUE",AQ741="no impacts","no impacts"
),"")</f>
        <v>No root cause</v>
      </c>
      <c r="AQ741" s="67" t="s">
        <v>5344</v>
      </c>
      <c r="AR741" s="48" t="str" cm="1">
        <f t="array" ref="AR741">IFERROR(_xlfn.IFS(
AQ741="MPR ISSUE","ACTIVE",
AQ741="BSS Hardware Issue","ACTIVE",
AQ741="Sites strategiques, MLL, Pylone, etc.","PASSIVE",
AQ741="AKTIVCO DEFAUT GE &amp; POWER Cabinet","PASSIVE",
AQ741="AKTIVCO Coupure ENEO &amp; Baisse de tension","PASSIVE",
AQ741="Coupure ENEO &amp; Baisse de tension","PASSIVE",
AQ741="Defaut GE &amp; POWER Cabinet","PASSIVE",
AQ741="Sharing","PASSIVE",
AQ741="Sites strategiques &amp; DataCenter","PASSIVE",
AQ741="Exclu","Exclu",
AQ741="SAT","ACTIVE",
AQ741="SPARE-ISSUE","SPARE-ISSUE",
AQ741="Fiber CAmtel","ACTIVE",
AQ741="Fiber AOF","ACTIVE",
AQ741="Projet OCM (HUAWEI)","PLANNED WORKS",
AQ741="Projet OCM (NOKIA)","PLANNED WORKS",
AQ741="ACCESS-ISSUE","ACCESS-ISSUE",
AQ741="Projet OCM (ZTE, NOKIA, autres projets)","PLANNED WORKS",
AQ741="No root CAuse","No root cause",
AQ741="ODU HS","ACTIVE",
AQ741="IP &amp; VLAN","ACTIVE",
AQ741="Warehouse HUAWEI","SPARE-ISSUE",
AQ741="SPARE-HS","SPARE-ISSUE",
AQ741="Power Telco","ACTIVE", AQ741="no impacts","no impacts"
),"")</f>
        <v>No root cause</v>
      </c>
      <c r="AS741" s="92" t="s">
        <v>5537</v>
      </c>
      <c r="AT741" s="98" t="s">
        <v>1242</v>
      </c>
      <c r="AV741" s="17" t="s">
        <v>5537</v>
      </c>
      <c r="AW741" s="7" t="s">
        <v>5537</v>
      </c>
      <c r="AX741" s="6" t="s">
        <v>5537</v>
      </c>
      <c r="AY741" s="7"/>
      <c r="AZ741" s="3" t="s">
        <v>5537</v>
      </c>
      <c r="BA741" s="18" t="s">
        <v>5537</v>
      </c>
      <c r="BB741" s="18" t="s">
        <v>5537</v>
      </c>
      <c r="BC741" s="18" t="s">
        <v>5537</v>
      </c>
      <c r="BD741" s="18" t="s">
        <v>5537</v>
      </c>
      <c r="BE741" s="18" t="s">
        <v>5537</v>
      </c>
      <c r="BF741" s="18" t="s">
        <v>5537</v>
      </c>
      <c r="BG741" s="18" t="s">
        <v>5537</v>
      </c>
      <c r="BH741" s="18" t="s">
        <v>5537</v>
      </c>
      <c r="BI741" s="18" t="s">
        <v>5537</v>
      </c>
      <c r="BJ741" s="18" t="s">
        <v>5537</v>
      </c>
      <c r="BK741" s="18" t="s">
        <v>5537</v>
      </c>
      <c r="BL741" s="9" t="s">
        <v>5537</v>
      </c>
      <c r="BM741" s="14" t="s">
        <v>5537</v>
      </c>
      <c r="BN741" s="14" t="s">
        <v>5537</v>
      </c>
      <c r="BO741" s="14" t="str">
        <f>_xlfn.XLOOKUP(B741,'[4]cell downs 18042026 17h'!$B:$B,'[4]cell downs 18042026 17h'!$B:$B,"")</f>
        <v/>
      </c>
      <c r="BP741" s="14" t="str">
        <f>_xlfn.XLOOKUP(B741,'[5]Cells Huawei 19042026 15h'!$B:$B,'[5]Cells Huawei 19042026 15h'!$B:$B,"")</f>
        <v/>
      </c>
      <c r="BQ741" s="9" t="str">
        <f>_xlfn.XLOOKUP(B741,'[6]cells down 19042026 9H40'!$B:$B,'[6]cells down 19042026 9H40'!$B:$B,"")</f>
        <v/>
      </c>
      <c r="BR741" s="9" t="s">
        <v>1242</v>
      </c>
      <c r="BS741" s="9" t="s">
        <v>302</v>
      </c>
      <c r="BT741" s="108"/>
    </row>
    <row r="742" spans="1:72" s="9" customFormat="1" x14ac:dyDescent="0.35">
      <c r="A742" s="1" t="s">
        <v>185</v>
      </c>
      <c r="B742" s="8" t="s">
        <v>3808</v>
      </c>
      <c r="C742" s="3" t="str">
        <f>_xlfn.XLOOKUP(B742,'[1]daily break down'!$D:$D,'[1]daily break down'!$E:$E,"")</f>
        <v>EXTREME-NORD</v>
      </c>
      <c r="D742" s="1" t="s">
        <v>11</v>
      </c>
      <c r="E742" s="1" t="s">
        <v>12</v>
      </c>
      <c r="F742" s="3" t="s">
        <v>55</v>
      </c>
      <c r="G742" s="1" t="s">
        <v>185</v>
      </c>
      <c r="H742" s="32" t="str">
        <f>_xlfn.XLOOKUP(B742,[2]CALCULATION!$B:$B,[2]CALCULATION!$H:$H,"")</f>
        <v>Huawei</v>
      </c>
      <c r="I742" s="28">
        <v>0</v>
      </c>
      <c r="J742" s="28">
        <v>0</v>
      </c>
      <c r="K742" s="28">
        <v>0</v>
      </c>
      <c r="L742" s="28">
        <v>0</v>
      </c>
      <c r="M742" s="28">
        <v>5.3505234952187721E-4</v>
      </c>
      <c r="N742" s="28">
        <v>2.2811065167949368E-2</v>
      </c>
      <c r="O742" s="28">
        <v>0.43708426432442149</v>
      </c>
      <c r="P742" s="28">
        <v>0.18058016796363358</v>
      </c>
      <c r="Q742" s="28">
        <v>0</v>
      </c>
      <c r="R742" s="28">
        <v>0</v>
      </c>
      <c r="S742" s="93">
        <v>0</v>
      </c>
      <c r="T742" s="93">
        <f>_xlfn.XLOOKUP(B742,'[3]Nur des jours'!$B:$B,'[3]Nur des jours'!$U:$U,"")</f>
        <v>0</v>
      </c>
      <c r="U742" s="93">
        <v>0</v>
      </c>
      <c r="V742" s="93">
        <v>0</v>
      </c>
      <c r="W742" s="93">
        <v>0</v>
      </c>
      <c r="X742" s="93">
        <v>0</v>
      </c>
      <c r="Y742" s="93">
        <v>5.7964004531536693E-3</v>
      </c>
      <c r="Z742" s="93">
        <v>0</v>
      </c>
      <c r="AA742" s="93">
        <v>0</v>
      </c>
      <c r="AB742" s="93">
        <v>0</v>
      </c>
      <c r="AC742" s="93">
        <f>_xlfn.XLOOKUP(B742,'[3]Nur des jours'!$B:$B,'[3]Nur des jours'!$N:$N,"")</f>
        <v>0.77300796443257325</v>
      </c>
      <c r="AD742" s="93">
        <v>0.77300796443257325</v>
      </c>
      <c r="AE742" s="93">
        <v>8.8444153375966311E-2</v>
      </c>
      <c r="AF742" s="93">
        <v>6.6828038455282471E-2</v>
      </c>
      <c r="AG742" s="93"/>
      <c r="AH742" s="93">
        <v>0</v>
      </c>
      <c r="AI742" s="93">
        <v>0</v>
      </c>
      <c r="AJ742" s="93">
        <v>0</v>
      </c>
      <c r="AK742" s="93">
        <v>0</v>
      </c>
      <c r="AL742" s="93">
        <v>0</v>
      </c>
      <c r="AM742" s="49" t="s">
        <v>5601</v>
      </c>
      <c r="AN742" s="49"/>
      <c r="AO742" s="48" t="str" cm="1">
        <f t="array" ref="AO742">IFERROR(_xlfn.IFS(
AQ742="MPR ISSUE","PDH",
AQ742="BSS Hardware Issue","BSS",
AQ742="Sites strategiques, MLL, Pylone, etc.","ENVTECH",
AQ742="AKTIVCO DEFAUT GE &amp; POWER Cabinet","AKTIVCO",
AQ742="AKTIVCO Coupure ENEO &amp; Baisse de tension","AKTIVCO GRID ONLY",
AQ742="Coupure ENEO &amp; Baisse de tension","IHS GRID ONLY",
AQ742="Defaut GE &amp; POWER Cabinet","IHS",
AQ742="Sharing","Partners",
AQ742="Sites strategiques &amp; DataCenter","SST &amp; DC",
AQ742="Exclu","Exclu",
AQ742="SAT","SAT",
AQ742="SPARE-ISSUE","SPARE-ISSUE",
AQ742="Fiber CAmtel","TRANS_FO_CAMTEL",
AQ742="Fiber AOF","Fiber AOF",
AQ742="Projet OCM (HUAWEI)","TRAVAUX-HUAWEI",
AQ742="Projet OCM (NOKIA)","TRAVAUX-NOKIA",
AQ742="ACCESS-ISSUE","ACCESS-ISSUE",
AQ742="Projet OCM (ZTE, NOKIA, autres projets)","TRAVAUX OCM",
AQ742="No root CAuse","No root cause",
AQ742="ODU HS","PDH",
AQ742="IP &amp; VLAN","PDH",
AQ742="Warehouse HUAWEI","SPARE-ISSUE",
AQ742="SPARE-HS","SPARE-ISSUE",
AQ742="Power Telco","BSS",AQ742="no impacts","no impacts"
),"")</f>
        <v>IHS</v>
      </c>
      <c r="AP742" s="48" t="str" cm="1">
        <f t="array" ref="AP742">IFERROR(_xlfn.IFS(
AQ742="MPR ISSUE","TX ISSUE",
AQ742="BSS Hardware Issue","RAN ISSUE",
AQ742="Sites strategiques, MLL, Pylone, etc.","ENVTECH",
AQ742="AKTIVCO DEFAUT GE &amp; POWER Cabinet","POWER ISSUE",
AQ742="AKTIVCO Coupure ENEO &amp; Baisse de tension","POWER ISSUE",
AQ742="Coupure ENEO &amp; Baisse de tension","POWER ISSUE",
AQ742="Defaut GE &amp; POWER Cabinet","POWER ISSUE",
AQ742="Sharing","POWER ISSUE",
AQ742="Sites strategiques &amp; DataCenter","POWER ISSUE",
AQ742="Exclu","Exclu",
AQ742="SAT","TX ISSUE",
AQ742="SPARE-ISSUE","SPARE-ISSUE",
AQ742="Fiber CAmtel","TX ISSUE",
AQ742="Fiber AOF","TX ISSUE",
AQ742="Projet OCM (HUAWEI)","TRAVAUX-HUAWEI",
AQ742="Projet OCM (NOKIA)","TRAVAUX -NOKIA",
AQ742="ACCESS-ISSUE","ACCESS-ISSUE",
AQ742="Projet OCM (ZTE, NOKIA, autres projets)","TRAVAUX OCM",
AQ742="No root CAuse","No root cause",
AQ742="ODU HS","TX ISSUE",
AQ742="IP &amp; VLAN","TX ISSUE",
AQ742="Warehouse HUAWEI","SPARE-ISSUE",
AQ742="SPARE-HS","SPARE-ISSUE",
AQ742="Power Telco","RAN ISSUE",AQ742="no impacts","no impacts"
),"")</f>
        <v>POWER ISSUE</v>
      </c>
      <c r="AQ742" s="67" t="s">
        <v>5330</v>
      </c>
      <c r="AR742" s="48" t="str" cm="1">
        <f t="array" ref="AR742">IFERROR(_xlfn.IFS(
AQ742="MPR ISSUE","ACTIVE",
AQ742="BSS Hardware Issue","ACTIVE",
AQ742="Sites strategiques, MLL, Pylone, etc.","PASSIVE",
AQ742="AKTIVCO DEFAUT GE &amp; POWER Cabinet","PASSIVE",
AQ742="AKTIVCO Coupure ENEO &amp; Baisse de tension","PASSIVE",
AQ742="Coupure ENEO &amp; Baisse de tension","PASSIVE",
AQ742="Defaut GE &amp; POWER Cabinet","PASSIVE",
AQ742="Sharing","PASSIVE",
AQ742="Sites strategiques &amp; DataCenter","PASSIVE",
AQ742="Exclu","Exclu",
AQ742="SAT","ACTIVE",
AQ742="SPARE-ISSUE","SPARE-ISSUE",
AQ742="Fiber CAmtel","ACTIVE",
AQ742="Fiber AOF","ACTIVE",
AQ742="Projet OCM (HUAWEI)","PLANNED WORKS",
AQ742="Projet OCM (NOKIA)","PLANNED WORKS",
AQ742="ACCESS-ISSUE","ACCESS-ISSUE",
AQ742="Projet OCM (ZTE, NOKIA, autres projets)","PLANNED WORKS",
AQ742="No root CAuse","No root cause",
AQ742="ODU HS","ACTIVE",
AQ742="IP &amp; VLAN","ACTIVE",
AQ742="Warehouse HUAWEI","SPARE-ISSUE",
AQ742="SPARE-HS","SPARE-ISSUE",
AQ742="Power Telco","ACTIVE", AQ742="no impacts","no impacts"
),"")</f>
        <v>PASSIVE</v>
      </c>
      <c r="AS742" s="92" t="s">
        <v>5788</v>
      </c>
      <c r="AT742" s="98" t="s">
        <v>3808</v>
      </c>
      <c r="AV742" s="17" t="s">
        <v>5537</v>
      </c>
      <c r="AW742" s="7" t="s">
        <v>5537</v>
      </c>
      <c r="AX742" s="6" t="s">
        <v>5537</v>
      </c>
      <c r="AY742" s="7"/>
      <c r="AZ742" s="3" t="s">
        <v>5537</v>
      </c>
      <c r="BA742" s="18" t="s">
        <v>5537</v>
      </c>
      <c r="BB742" s="18" t="s">
        <v>5537</v>
      </c>
      <c r="BC742" s="18" t="s">
        <v>5537</v>
      </c>
      <c r="BD742" s="18" t="s">
        <v>5537</v>
      </c>
      <c r="BE742" s="18" t="s">
        <v>5537</v>
      </c>
      <c r="BF742" s="18" t="s">
        <v>5537</v>
      </c>
      <c r="BG742" s="18" t="s">
        <v>5537</v>
      </c>
      <c r="BH742" s="18" t="s">
        <v>5537</v>
      </c>
      <c r="BI742" s="18" t="s">
        <v>5537</v>
      </c>
      <c r="BJ742" s="18" t="s">
        <v>5537</v>
      </c>
      <c r="BK742" s="18" t="s">
        <v>5537</v>
      </c>
      <c r="BL742" s="9" t="s">
        <v>5788</v>
      </c>
      <c r="BM742" s="14" t="s">
        <v>5537</v>
      </c>
      <c r="BN742" s="14" t="s">
        <v>5537</v>
      </c>
      <c r="BO742" s="14" t="str">
        <f>_xlfn.XLOOKUP(B742,'[4]cell downs 18042026 17h'!$B:$B,'[4]cell downs 18042026 17h'!$B:$B,"")</f>
        <v/>
      </c>
      <c r="BP742" s="14" t="str">
        <f>_xlfn.XLOOKUP(B742,'[5]Cells Huawei 19042026 15h'!$B:$B,'[5]Cells Huawei 19042026 15h'!$B:$B,"")</f>
        <v/>
      </c>
      <c r="BQ742" s="9" t="str">
        <f>_xlfn.XLOOKUP(B742,'[6]cells down 19042026 9H40'!$B:$B,'[6]cells down 19042026 9H40'!$B:$B,"")</f>
        <v/>
      </c>
      <c r="BR742" s="9" t="s">
        <v>3808</v>
      </c>
      <c r="BS742" s="9" t="s">
        <v>318</v>
      </c>
      <c r="BT742" s="108"/>
    </row>
    <row r="743" spans="1:72" s="9" customFormat="1" x14ac:dyDescent="0.35">
      <c r="A743" s="1" t="s">
        <v>977</v>
      </c>
      <c r="B743" s="8" t="s">
        <v>978</v>
      </c>
      <c r="C743" s="3" t="str">
        <f>_xlfn.XLOOKUP(B743,'[1]daily break down'!$D:$D,'[1]daily break down'!$E:$E,"")</f>
        <v>Douala</v>
      </c>
      <c r="D743" s="1" t="s">
        <v>11</v>
      </c>
      <c r="E743" s="1" t="s">
        <v>12</v>
      </c>
      <c r="F743" s="3" t="s">
        <v>31</v>
      </c>
      <c r="G743" s="1" t="s">
        <v>32</v>
      </c>
      <c r="H743" s="34" t="str">
        <f>_xlfn.XLOOKUP(B743,[2]CALCULATION!$B:$B,[2]CALCULATION!$H:$H,"")</f>
        <v>ZTE</v>
      </c>
      <c r="I743" s="28">
        <v>0.2506185205160476</v>
      </c>
      <c r="J743" s="28">
        <v>0.29190672682081836</v>
      </c>
      <c r="K743" s="28">
        <v>3.6666067408035201</v>
      </c>
      <c r="L743" s="28">
        <v>13.868556899607057</v>
      </c>
      <c r="M743" s="28">
        <v>25.530825435960654</v>
      </c>
      <c r="N743" s="28">
        <v>6.186988668304691E-2</v>
      </c>
      <c r="O743" s="28">
        <v>0.63894168072070845</v>
      </c>
      <c r="P743" s="28">
        <v>0.46059089754674959</v>
      </c>
      <c r="Q743" s="28">
        <v>0.24464376927971929</v>
      </c>
      <c r="R743" s="28">
        <v>0</v>
      </c>
      <c r="S743" s="93">
        <v>5.2773996741174771E-2</v>
      </c>
      <c r="T743" s="93">
        <f>_xlfn.XLOOKUP(B743,'[3]Nur des jours'!$B:$B,'[3]Nur des jours'!$U:$U,"")</f>
        <v>0.25796657278281448</v>
      </c>
      <c r="U743" s="93">
        <v>0</v>
      </c>
      <c r="V743" s="93">
        <v>0</v>
      </c>
      <c r="W743" s="93">
        <v>0.25796657278281448</v>
      </c>
      <c r="X743" s="93">
        <v>5.7268436477158312E-2</v>
      </c>
      <c r="Y743" s="93">
        <v>0</v>
      </c>
      <c r="Z743" s="93">
        <v>0</v>
      </c>
      <c r="AA743" s="93">
        <v>0</v>
      </c>
      <c r="AB743" s="93">
        <v>0</v>
      </c>
      <c r="AC743" s="93">
        <f>_xlfn.XLOOKUP(B743,'[3]Nur des jours'!$B:$B,'[3]Nur des jours'!$N:$N,"")</f>
        <v>0.64143859168514394</v>
      </c>
      <c r="AD743" s="93">
        <v>0.64143859168514394</v>
      </c>
      <c r="AE743" s="93">
        <v>0</v>
      </c>
      <c r="AF743" s="93">
        <v>6.3457208653294822E-2</v>
      </c>
      <c r="AG743" s="93"/>
      <c r="AH743" s="93">
        <v>0</v>
      </c>
      <c r="AI743" s="93">
        <v>0</v>
      </c>
      <c r="AJ743" s="93">
        <v>0</v>
      </c>
      <c r="AK743" s="93">
        <v>0</v>
      </c>
      <c r="AL743" s="93">
        <v>0</v>
      </c>
      <c r="AM743" s="49" t="s">
        <v>5559</v>
      </c>
      <c r="AN743" s="49"/>
      <c r="AO743" s="48" t="str" cm="1">
        <f t="array" ref="AO743">IFERROR(_xlfn.IFS(
AQ743="MPR ISSUE","PDH",
AQ743="BSS Hardware Issue","BSS",
AQ743="Sites strategiques, MLL, Pylone, etc.","ENVTECH",
AQ743="AKTIVCO DEFAUT GE &amp; POWER Cabinet","AKTIVCO",
AQ743="AKTIVCO Coupure ENEO &amp; Baisse de tension","AKTIVCO GRID ONLY",
AQ743="Coupure ENEO &amp; Baisse de tension","IHS GRID ONLY",
AQ743="Defaut GE &amp; POWER Cabinet","IHS",
AQ743="Sharing","Partners",
AQ743="Sites strategiques &amp; DataCenter","SST &amp; DC",
AQ743="Exclu","Exclu",
AQ743="SAT","SAT",
AQ743="SPARE-ISSUE","SPARE-ISSUE",
AQ743="Fiber CAmtel","TRANS_FO_CAMTEL",
AQ743="Fiber AOF","Fiber AOF",
AQ743="Projet OCM (HUAWEI)","TRAVAUX-HUAWEI",
AQ743="Projet OCM (NOKIA)","TRAVAUX-NOKIA",
AQ743="ACCESS-ISSUE","ACCESS-ISSUE",
AQ743="Projet OCM (ZTE, NOKIA, autres projets)","TRAVAUX OCM",
AQ743="No root CAuse","No root cause",
AQ743="ODU HS","PDH",
AQ743="IP &amp; VLAN","PDH",
AQ743="Warehouse HUAWEI","SPARE-ISSUE",
AQ743="SPARE-HS","SPARE-ISSUE",
AQ743="Power Telco","BSS",AQ743="no impacts","no impacts"
),"")</f>
        <v>No root cause</v>
      </c>
      <c r="AP743" s="48" t="str" cm="1">
        <f t="array" ref="AP743">IFERROR(_xlfn.IFS(
AQ743="MPR ISSUE","TX ISSUE",
AQ743="BSS Hardware Issue","RAN ISSUE",
AQ743="Sites strategiques, MLL, Pylone, etc.","ENVTECH",
AQ743="AKTIVCO DEFAUT GE &amp; POWER Cabinet","POWER ISSUE",
AQ743="AKTIVCO Coupure ENEO &amp; Baisse de tension","POWER ISSUE",
AQ743="Coupure ENEO &amp; Baisse de tension","POWER ISSUE",
AQ743="Defaut GE &amp; POWER Cabinet","POWER ISSUE",
AQ743="Sharing","POWER ISSUE",
AQ743="Sites strategiques &amp; DataCenter","POWER ISSUE",
AQ743="Exclu","Exclu",
AQ743="SAT","TX ISSUE",
AQ743="SPARE-ISSUE","SPARE-ISSUE",
AQ743="Fiber CAmtel","TX ISSUE",
AQ743="Fiber AOF","TX ISSUE",
AQ743="Projet OCM (HUAWEI)","TRAVAUX-HUAWEI",
AQ743="Projet OCM (NOKIA)","TRAVAUX -NOKIA",
AQ743="ACCESS-ISSUE","ACCESS-ISSUE",
AQ743="Projet OCM (ZTE, NOKIA, autres projets)","TRAVAUX OCM",
AQ743="No root CAuse","No root cause",
AQ743="ODU HS","TX ISSUE",
AQ743="IP &amp; VLAN","TX ISSUE",
AQ743="Warehouse HUAWEI","SPARE-ISSUE",
AQ743="SPARE-HS","SPARE-ISSUE",
AQ743="Power Telco","RAN ISSUE",AQ743="no impacts","no impacts"
),"")</f>
        <v>No root cause</v>
      </c>
      <c r="AQ743" s="127" t="s">
        <v>5344</v>
      </c>
      <c r="AR743" s="48" t="str" cm="1">
        <f t="array" ref="AR743">IFERROR(_xlfn.IFS(
AQ743="MPR ISSUE","ACTIVE",
AQ743="BSS Hardware Issue","ACTIVE",
AQ743="Sites strategiques, MLL, Pylone, etc.","PASSIVE",
AQ743="AKTIVCO DEFAUT GE &amp; POWER Cabinet","PASSIVE",
AQ743="AKTIVCO Coupure ENEO &amp; Baisse de tension","PASSIVE",
AQ743="Coupure ENEO &amp; Baisse de tension","PASSIVE",
AQ743="Defaut GE &amp; POWER Cabinet","PASSIVE",
AQ743="Sharing","PASSIVE",
AQ743="Sites strategiques &amp; DataCenter","PASSIVE",
AQ743="Exclu","Exclu",
AQ743="SAT","ACTIVE",
AQ743="SPARE-ISSUE","SPARE-ISSUE",
AQ743="Fiber CAmtel","ACTIVE",
AQ743="Fiber AOF","ACTIVE",
AQ743="Projet OCM (HUAWEI)","PLANNED WORKS",
AQ743="Projet OCM (NOKIA)","PLANNED WORKS",
AQ743="ACCESS-ISSUE","ACCESS-ISSUE",
AQ743="Projet OCM (ZTE, NOKIA, autres projets)","PLANNED WORKS",
AQ743="No root CAuse","No root cause",
AQ743="ODU HS","ACTIVE",
AQ743="IP &amp; VLAN","ACTIVE",
AQ743="Warehouse HUAWEI","SPARE-ISSUE",
AQ743="SPARE-HS","SPARE-ISSUE",
AQ743="Power Telco","ACTIVE", AQ743="no impacts","no impacts"
),"")</f>
        <v>No root cause</v>
      </c>
      <c r="AS743" s="92" t="s">
        <v>5537</v>
      </c>
      <c r="AT743" s="98" t="s">
        <v>978</v>
      </c>
      <c r="AV743" s="17" t="s">
        <v>5537</v>
      </c>
      <c r="AW743" s="7" t="s">
        <v>5537</v>
      </c>
      <c r="AX743" s="6" t="s">
        <v>5537</v>
      </c>
      <c r="AY743" s="7"/>
      <c r="AZ743" s="3" t="s">
        <v>5537</v>
      </c>
      <c r="BA743" s="18" t="s">
        <v>5537</v>
      </c>
      <c r="BB743" s="18" t="s">
        <v>5537</v>
      </c>
      <c r="BC743" s="18" t="s">
        <v>5537</v>
      </c>
      <c r="BD743" s="18" t="s">
        <v>5537</v>
      </c>
      <c r="BE743" s="18" t="s">
        <v>5537</v>
      </c>
      <c r="BF743" s="18" t="s">
        <v>5537</v>
      </c>
      <c r="BG743" s="18" t="s">
        <v>5537</v>
      </c>
      <c r="BH743" s="18" t="s">
        <v>5537</v>
      </c>
      <c r="BI743" s="18" t="s">
        <v>5537</v>
      </c>
      <c r="BJ743" s="18" t="s">
        <v>5537</v>
      </c>
      <c r="BK743" s="18" t="s">
        <v>5537</v>
      </c>
      <c r="BL743" s="9" t="s">
        <v>5537</v>
      </c>
      <c r="BM743" s="14" t="s">
        <v>5537</v>
      </c>
      <c r="BN743" s="14" t="s">
        <v>5537</v>
      </c>
      <c r="BO743" s="14" t="str">
        <f>_xlfn.XLOOKUP(B743,'[4]cell downs 18042026 17h'!$B:$B,'[4]cell downs 18042026 17h'!$B:$B,"")</f>
        <v/>
      </c>
      <c r="BP743" s="14" t="str">
        <f>_xlfn.XLOOKUP(B743,'[5]Cells Huawei 19042026 15h'!$B:$B,'[5]Cells Huawei 19042026 15h'!$B:$B,"")</f>
        <v/>
      </c>
      <c r="BQ743" s="9" t="str">
        <f>_xlfn.XLOOKUP(B743,'[6]cells down 19042026 9H40'!$B:$B,'[6]cells down 19042026 9H40'!$B:$B,"")</f>
        <v/>
      </c>
      <c r="BR743" s="9" t="s">
        <v>978</v>
      </c>
      <c r="BS743" s="9" t="s">
        <v>5537</v>
      </c>
      <c r="BT743" s="108"/>
    </row>
    <row r="744" spans="1:72" s="9" customFormat="1" x14ac:dyDescent="0.35">
      <c r="A744" s="1" t="s">
        <v>1251</v>
      </c>
      <c r="B744" s="8" t="s">
        <v>1252</v>
      </c>
      <c r="C744" s="3" t="str">
        <f>_xlfn.XLOOKUP(B744,'[1]daily break down'!$D:$D,'[1]daily break down'!$E:$E,"")</f>
        <v>OUEST</v>
      </c>
      <c r="D744" s="1" t="s">
        <v>11</v>
      </c>
      <c r="E744" s="1" t="s">
        <v>12</v>
      </c>
      <c r="F744" s="3" t="s">
        <v>102</v>
      </c>
      <c r="G744" s="1" t="s">
        <v>1251</v>
      </c>
      <c r="H744" s="33" t="str">
        <f>_xlfn.XLOOKUP(B744,[2]CALCULATION!$B:$B,[2]CALCULATION!$H:$H,"")</f>
        <v>NOKIA</v>
      </c>
      <c r="I744" s="28">
        <v>3.8345418382399201E-3</v>
      </c>
      <c r="J744" s="28">
        <v>0</v>
      </c>
      <c r="K744" s="28">
        <v>0</v>
      </c>
      <c r="L744" s="28">
        <v>0</v>
      </c>
      <c r="M744" s="28">
        <v>0</v>
      </c>
      <c r="N744" s="28">
        <v>0</v>
      </c>
      <c r="O744" s="28">
        <v>0.15674540939221412</v>
      </c>
      <c r="P744" s="28">
        <v>6.6881543690234836E-3</v>
      </c>
      <c r="Q744" s="28">
        <v>4.7262957541102536E-3</v>
      </c>
      <c r="R744" s="28">
        <v>0</v>
      </c>
      <c r="S744" s="93">
        <v>0.12784255369234826</v>
      </c>
      <c r="T744" s="93">
        <f>_xlfn.XLOOKUP(B744,'[3]Nur des jours'!$B:$B,'[3]Nur des jours'!$U:$U,"")</f>
        <v>9.0138485816119149E-2</v>
      </c>
      <c r="U744" s="93">
        <v>4.9046465372843562E-3</v>
      </c>
      <c r="V744" s="93">
        <v>0</v>
      </c>
      <c r="W744" s="93">
        <v>4.1448722009628243E-2</v>
      </c>
      <c r="X744" s="93">
        <v>9.8092930745670003E-4</v>
      </c>
      <c r="Y744" s="93">
        <v>0.42773868328610587</v>
      </c>
      <c r="Z744" s="93">
        <v>0</v>
      </c>
      <c r="AA744" s="93">
        <v>0</v>
      </c>
      <c r="AB744" s="93">
        <v>8.3325485898873841E-2</v>
      </c>
      <c r="AC744" s="93">
        <f>_xlfn.XLOOKUP(B744,'[3]Nur des jours'!$B:$B,'[3]Nur des jours'!$N:$N,"")</f>
        <v>0</v>
      </c>
      <c r="AD744" s="93">
        <v>0</v>
      </c>
      <c r="AE744" s="93">
        <v>1.1949502472655187E-2</v>
      </c>
      <c r="AF744" s="93">
        <v>6.1531020195015801E-2</v>
      </c>
      <c r="AG744" s="93"/>
      <c r="AH744" s="93">
        <v>0</v>
      </c>
      <c r="AI744" s="93">
        <v>0</v>
      </c>
      <c r="AJ744" s="93">
        <v>0</v>
      </c>
      <c r="AK744" s="93">
        <v>0</v>
      </c>
      <c r="AL744" s="93">
        <v>0</v>
      </c>
      <c r="AM744" s="49" t="s">
        <v>5559</v>
      </c>
      <c r="AN744" s="49"/>
      <c r="AO744" s="48" t="str" cm="1">
        <f t="array" ref="AO744">IFERROR(_xlfn.IFS(
AQ744="MPR ISSUE","PDH",
AQ744="BSS Hardware Issue","BSS",
AQ744="Sites strategiques, MLL, Pylone, etc.","ENVTECH",
AQ744="AKTIVCO DEFAUT GE &amp; POWER Cabinet","AKTIVCO",
AQ744="AKTIVCO Coupure ENEO &amp; Baisse de tension","AKTIVCO GRID ONLY",
AQ744="Coupure ENEO &amp; Baisse de tension","IHS GRID ONLY",
AQ744="Defaut GE &amp; POWER Cabinet","IHS",
AQ744="Sharing","Partners",
AQ744="Sites strategiques &amp; DataCenter","SST &amp; DC",
AQ744="Exclu","Exclu",
AQ744="SAT","SAT",
AQ744="SPARE-ISSUE","SPARE-ISSUE",
AQ744="Fiber CAmtel","TRANS_FO_CAMTEL",
AQ744="Fiber AOF","Fiber AOF",
AQ744="Projet OCM (HUAWEI)","TRAVAUX-HUAWEI",
AQ744="Projet OCM (NOKIA)","TRAVAUX-NOKIA",
AQ744="ACCESS-ISSUE","ACCESS-ISSUE",
AQ744="Projet OCM (ZTE, NOKIA, autres projets)","TRAVAUX OCM",
AQ744="No root CAuse","No root cause",
AQ744="ODU HS","PDH",
AQ744="IP &amp; VLAN","PDH",
AQ744="Warehouse HUAWEI","SPARE-ISSUE",
AQ744="SPARE-HS","SPARE-ISSUE",
AQ744="Power Telco","BSS",AQ744="no impacts","no impacts"
),"")</f>
        <v>No root cause</v>
      </c>
      <c r="AP744" s="48" t="str" cm="1">
        <f t="array" ref="AP744">IFERROR(_xlfn.IFS(
AQ744="MPR ISSUE","TX ISSUE",
AQ744="BSS Hardware Issue","RAN ISSUE",
AQ744="Sites strategiques, MLL, Pylone, etc.","ENVTECH",
AQ744="AKTIVCO DEFAUT GE &amp; POWER Cabinet","POWER ISSUE",
AQ744="AKTIVCO Coupure ENEO &amp; Baisse de tension","POWER ISSUE",
AQ744="Coupure ENEO &amp; Baisse de tension","POWER ISSUE",
AQ744="Defaut GE &amp; POWER Cabinet","POWER ISSUE",
AQ744="Sharing","POWER ISSUE",
AQ744="Sites strategiques &amp; DataCenter","POWER ISSUE",
AQ744="Exclu","Exclu",
AQ744="SAT","TX ISSUE",
AQ744="SPARE-ISSUE","SPARE-ISSUE",
AQ744="Fiber CAmtel","TX ISSUE",
AQ744="Fiber AOF","TX ISSUE",
AQ744="Projet OCM (HUAWEI)","TRAVAUX-HUAWEI",
AQ744="Projet OCM (NOKIA)","TRAVAUX -NOKIA",
AQ744="ACCESS-ISSUE","ACCESS-ISSUE",
AQ744="Projet OCM (ZTE, NOKIA, autres projets)","TRAVAUX OCM",
AQ744="No root CAuse","No root cause",
AQ744="ODU HS","TX ISSUE",
AQ744="IP &amp; VLAN","TX ISSUE",
AQ744="Warehouse HUAWEI","SPARE-ISSUE",
AQ744="SPARE-HS","SPARE-ISSUE",
AQ744="Power Telco","RAN ISSUE",AQ744="no impacts","no impacts"
),"")</f>
        <v>No root cause</v>
      </c>
      <c r="AQ744" s="67" t="s">
        <v>5344</v>
      </c>
      <c r="AR744" s="48" t="str" cm="1">
        <f t="array" ref="AR744">IFERROR(_xlfn.IFS(
AQ744="MPR ISSUE","ACTIVE",
AQ744="BSS Hardware Issue","ACTIVE",
AQ744="Sites strategiques, MLL, Pylone, etc.","PASSIVE",
AQ744="AKTIVCO DEFAUT GE &amp; POWER Cabinet","PASSIVE",
AQ744="AKTIVCO Coupure ENEO &amp; Baisse de tension","PASSIVE",
AQ744="Coupure ENEO &amp; Baisse de tension","PASSIVE",
AQ744="Defaut GE &amp; POWER Cabinet","PASSIVE",
AQ744="Sharing","PASSIVE",
AQ744="Sites strategiques &amp; DataCenter","PASSIVE",
AQ744="Exclu","Exclu",
AQ744="SAT","ACTIVE",
AQ744="SPARE-ISSUE","SPARE-ISSUE",
AQ744="Fiber CAmtel","ACTIVE",
AQ744="Fiber AOF","ACTIVE",
AQ744="Projet OCM (HUAWEI)","PLANNED WORKS",
AQ744="Projet OCM (NOKIA)","PLANNED WORKS",
AQ744="ACCESS-ISSUE","ACCESS-ISSUE",
AQ744="Projet OCM (ZTE, NOKIA, autres projets)","PLANNED WORKS",
AQ744="No root CAuse","No root cause",
AQ744="ODU HS","ACTIVE",
AQ744="IP &amp; VLAN","ACTIVE",
AQ744="Warehouse HUAWEI","SPARE-ISSUE",
AQ744="SPARE-HS","SPARE-ISSUE",
AQ744="Power Telco","ACTIVE", AQ744="no impacts","no impacts"
),"")</f>
        <v>No root cause</v>
      </c>
      <c r="AS744" s="92" t="s">
        <v>5789</v>
      </c>
      <c r="AT744" s="98" t="s">
        <v>1252</v>
      </c>
      <c r="AV744" s="17" t="s">
        <v>5537</v>
      </c>
      <c r="AW744" s="7" t="s">
        <v>5537</v>
      </c>
      <c r="AX744" s="6" t="s">
        <v>5537</v>
      </c>
      <c r="AY744" s="7"/>
      <c r="AZ744" s="3" t="s">
        <v>5537</v>
      </c>
      <c r="BA744" s="18" t="s">
        <v>5537</v>
      </c>
      <c r="BB744" s="18" t="s">
        <v>5537</v>
      </c>
      <c r="BC744" s="18" t="s">
        <v>5537</v>
      </c>
      <c r="BD744" s="18" t="s">
        <v>5537</v>
      </c>
      <c r="BE744" s="18" t="s">
        <v>5537</v>
      </c>
      <c r="BF744" s="18" t="s">
        <v>5537</v>
      </c>
      <c r="BG744" s="18" t="s">
        <v>6231</v>
      </c>
      <c r="BH744" s="18" t="s">
        <v>6231</v>
      </c>
      <c r="BI744" s="18" t="s">
        <v>6324</v>
      </c>
      <c r="BJ744" s="18" t="s">
        <v>5537</v>
      </c>
      <c r="BK744" s="18" t="s">
        <v>5537</v>
      </c>
      <c r="BL744" s="9" t="s">
        <v>5537</v>
      </c>
      <c r="BM744" s="14" t="s">
        <v>5537</v>
      </c>
      <c r="BN744" s="14" t="s">
        <v>5537</v>
      </c>
      <c r="BO744" s="14" t="str">
        <f>_xlfn.XLOOKUP(B744,'[4]cell downs 18042026 17h'!$B:$B,'[4]cell downs 18042026 17h'!$B:$B,"")</f>
        <v/>
      </c>
      <c r="BP744" s="14" t="str">
        <f>_xlfn.XLOOKUP(B744,'[5]Cells Huawei 19042026 15h'!$B:$B,'[5]Cells Huawei 19042026 15h'!$B:$B,"")</f>
        <v/>
      </c>
      <c r="BQ744" s="9" t="str">
        <f>_xlfn.XLOOKUP(B744,'[6]cells down 19042026 9H40'!$B:$B,'[6]cells down 19042026 9H40'!$B:$B,"")</f>
        <v/>
      </c>
      <c r="BR744" s="9" t="s">
        <v>1252</v>
      </c>
      <c r="BS744" s="9" t="s">
        <v>12</v>
      </c>
      <c r="BT744" s="108"/>
    </row>
    <row r="745" spans="1:72" s="9" customFormat="1" x14ac:dyDescent="0.35">
      <c r="A745" s="1" t="s">
        <v>1072</v>
      </c>
      <c r="B745" s="8" t="s">
        <v>1073</v>
      </c>
      <c r="C745" s="3" t="str">
        <f>_xlfn.XLOOKUP(B745,'[1]daily break down'!$D:$D,'[1]daily break down'!$E:$E,"")</f>
        <v>OUEST</v>
      </c>
      <c r="D745" s="1" t="s">
        <v>11</v>
      </c>
      <c r="E745" s="1" t="s">
        <v>12</v>
      </c>
      <c r="F745" s="3" t="s">
        <v>102</v>
      </c>
      <c r="G745" s="1" t="s">
        <v>1018</v>
      </c>
      <c r="H745" s="33" t="str">
        <f>_xlfn.XLOOKUP(B745,[2]CALCULATION!$B:$B,[2]CALCULATION!$H:$H,"")</f>
        <v>NOKIA</v>
      </c>
      <c r="I745" s="28">
        <v>1.5159816569786607E-3</v>
      </c>
      <c r="J745" s="28">
        <v>0</v>
      </c>
      <c r="K745" s="28">
        <v>0</v>
      </c>
      <c r="L745" s="28">
        <v>0</v>
      </c>
      <c r="M745" s="28">
        <v>5.5288742783923418E-3</v>
      </c>
      <c r="N745" s="28">
        <v>0</v>
      </c>
      <c r="O745" s="28">
        <v>2.4077355728483103E-3</v>
      </c>
      <c r="P745" s="28">
        <v>3.3886648803055238E-3</v>
      </c>
      <c r="Q745" s="28">
        <v>0</v>
      </c>
      <c r="R745" s="28">
        <v>0</v>
      </c>
      <c r="S745" s="93">
        <v>0</v>
      </c>
      <c r="T745" s="93">
        <f>_xlfn.XLOOKUP(B745,'[3]Nur des jours'!$B:$B,'[3]Nur des jours'!$U:$U,"")</f>
        <v>2.9427879223706136E-3</v>
      </c>
      <c r="U745" s="93">
        <v>2.9427879223706136E-3</v>
      </c>
      <c r="V745" s="93">
        <v>0</v>
      </c>
      <c r="W745" s="93">
        <v>2.9427879223706136E-3</v>
      </c>
      <c r="X745" s="93">
        <v>0</v>
      </c>
      <c r="Y745" s="93">
        <v>2.4969109644353608E-3</v>
      </c>
      <c r="Z745" s="93">
        <v>0</v>
      </c>
      <c r="AA745" s="93">
        <v>0</v>
      </c>
      <c r="AB745" s="93">
        <v>0</v>
      </c>
      <c r="AC745" s="93">
        <f>_xlfn.XLOOKUP(B745,'[3]Nur des jours'!$B:$B,'[3]Nur des jours'!$N:$N,"")</f>
        <v>0</v>
      </c>
      <c r="AD745" s="93">
        <v>0</v>
      </c>
      <c r="AE745" s="93">
        <v>0</v>
      </c>
      <c r="AF745" s="93">
        <v>5.8962768917311524E-2</v>
      </c>
      <c r="AG745" s="93"/>
      <c r="AH745" s="93">
        <v>0</v>
      </c>
      <c r="AI745" s="93">
        <v>0</v>
      </c>
      <c r="AJ745" s="93">
        <v>0</v>
      </c>
      <c r="AK745" s="93">
        <v>0</v>
      </c>
      <c r="AL745" s="93">
        <v>0</v>
      </c>
      <c r="AM745" s="49" t="s">
        <v>5598</v>
      </c>
      <c r="AN745" s="49"/>
      <c r="AO745" s="48" t="str" cm="1">
        <f t="array" ref="AO745">IFERROR(_xlfn.IFS(
AQ745="MPR ISSUE","PDH",
AQ745="BSS Hardware Issue","BSS",
AQ745="Sites strategiques, MLL, Pylone, etc.","ENVTECH",
AQ745="AKTIVCO DEFAUT GE &amp; POWER Cabinet","AKTIVCO",
AQ745="AKTIVCO Coupure ENEO &amp; Baisse de tension","AKTIVCO GRID ONLY",
AQ745="Coupure ENEO &amp; Baisse de tension","IHS GRID ONLY",
AQ745="Defaut GE &amp; POWER Cabinet","IHS",
AQ745="Sharing","Partners",
AQ745="Sites strategiques &amp; DataCenter","SST &amp; DC",
AQ745="Exclu","Exclu",
AQ745="SAT","SAT",
AQ745="SPARE-ISSUE","SPARE-ISSUE",
AQ745="Fiber CAmtel","TRANS_FO_CAMTEL",
AQ745="Fiber AOF","Fiber AOF",
AQ745="Projet OCM (HUAWEI)","TRAVAUX-HUAWEI",
AQ745="Projet OCM (NOKIA)","TRAVAUX-NOKIA",
AQ745="ACCESS-ISSUE","ACCESS-ISSUE",
AQ745="Projet OCM (ZTE, NOKIA, autres projets)","TRAVAUX OCM",
AQ745="No root CAuse","No root cause",
AQ745="ODU HS","PDH",
AQ745="IP &amp; VLAN","PDH",
AQ745="Warehouse HUAWEI","SPARE-ISSUE",
AQ745="SPARE-HS","SPARE-ISSUE",
AQ745="Power Telco","BSS",AQ745="no impacts","no impacts"
),"")</f>
        <v>Exclu</v>
      </c>
      <c r="AP745" s="48" t="str" cm="1">
        <f t="array" ref="AP745">IFERROR(_xlfn.IFS(
AQ745="MPR ISSUE","TX ISSUE",
AQ745="BSS Hardware Issue","RAN ISSUE",
AQ745="Sites strategiques, MLL, Pylone, etc.","ENVTECH",
AQ745="AKTIVCO DEFAUT GE &amp; POWER Cabinet","POWER ISSUE",
AQ745="AKTIVCO Coupure ENEO &amp; Baisse de tension","POWER ISSUE",
AQ745="Coupure ENEO &amp; Baisse de tension","POWER ISSUE",
AQ745="Defaut GE &amp; POWER Cabinet","POWER ISSUE",
AQ745="Sharing","POWER ISSUE",
AQ745="Sites strategiques &amp; DataCenter","POWER ISSUE",
AQ745="Exclu","Exclu",
AQ745="SAT","TX ISSUE",
AQ745="SPARE-ISSUE","SPARE-ISSUE",
AQ745="Fiber CAmtel","TX ISSUE",
AQ745="Fiber AOF","TX ISSUE",
AQ745="Projet OCM (HUAWEI)","TRAVAUX-HUAWEI",
AQ745="Projet OCM (NOKIA)","TRAVAUX -NOKIA",
AQ745="ACCESS-ISSUE","ACCESS-ISSUE",
AQ745="Projet OCM (ZTE, NOKIA, autres projets)","TRAVAUX OCM",
AQ745="No root CAuse","No root cause",
AQ745="ODU HS","TX ISSUE",
AQ745="IP &amp; VLAN","TX ISSUE",
AQ745="Warehouse HUAWEI","SPARE-ISSUE",
AQ745="SPARE-HS","SPARE-ISSUE",
AQ745="Power Telco","RAN ISSUE",AQ745="no impacts","no impacts"
),"")</f>
        <v>Exclu</v>
      </c>
      <c r="AQ745" s="67" t="s">
        <v>5598</v>
      </c>
      <c r="AR745" s="48" t="str" cm="1">
        <f t="array" ref="AR745">IFERROR(_xlfn.IFS(
AQ745="MPR ISSUE","ACTIVE",
AQ745="BSS Hardware Issue","ACTIVE",
AQ745="Sites strategiques, MLL, Pylone, etc.","PASSIVE",
AQ745="AKTIVCO DEFAUT GE &amp; POWER Cabinet","PASSIVE",
AQ745="AKTIVCO Coupure ENEO &amp; Baisse de tension","PASSIVE",
AQ745="Coupure ENEO &amp; Baisse de tension","PASSIVE",
AQ745="Defaut GE &amp; POWER Cabinet","PASSIVE",
AQ745="Sharing","PASSIVE",
AQ745="Sites strategiques &amp; DataCenter","PASSIVE",
AQ745="Exclu","Exclu",
AQ745="SAT","ACTIVE",
AQ745="SPARE-ISSUE","SPARE-ISSUE",
AQ745="Fiber CAmtel","ACTIVE",
AQ745="Fiber AOF","ACTIVE",
AQ745="Projet OCM (HUAWEI)","PLANNED WORKS",
AQ745="Projet OCM (NOKIA)","PLANNED WORKS",
AQ745="ACCESS-ISSUE","ACCESS-ISSUE",
AQ745="Projet OCM (ZTE, NOKIA, autres projets)","PLANNED WORKS",
AQ745="No root CAuse","No root cause",
AQ745="ODU HS","ACTIVE",
AQ745="IP &amp; VLAN","ACTIVE",
AQ745="Warehouse HUAWEI","SPARE-ISSUE",
AQ745="SPARE-HS","SPARE-ISSUE",
AQ745="Power Telco","ACTIVE", AQ745="no impacts","no impacts"
),"")</f>
        <v>Exclu</v>
      </c>
      <c r="AS745" s="92" t="s">
        <v>5537</v>
      </c>
      <c r="AT745" s="98" t="s">
        <v>1073</v>
      </c>
      <c r="AV745" s="17" t="s">
        <v>5537</v>
      </c>
      <c r="AW745" s="7" t="s">
        <v>5537</v>
      </c>
      <c r="AX745" s="6" t="s">
        <v>5537</v>
      </c>
      <c r="AY745" s="7"/>
      <c r="AZ745" s="3" t="s">
        <v>5537</v>
      </c>
      <c r="BA745" s="18" t="s">
        <v>5537</v>
      </c>
      <c r="BB745" s="18" t="s">
        <v>5537</v>
      </c>
      <c r="BC745" s="18" t="s">
        <v>5537</v>
      </c>
      <c r="BD745" s="18" t="s">
        <v>5537</v>
      </c>
      <c r="BE745" s="18" t="s">
        <v>5537</v>
      </c>
      <c r="BF745" s="18" t="s">
        <v>5537</v>
      </c>
      <c r="BG745" s="18" t="s">
        <v>5537</v>
      </c>
      <c r="BH745" s="18" t="s">
        <v>5537</v>
      </c>
      <c r="BI745" s="18" t="s">
        <v>5537</v>
      </c>
      <c r="BJ745" s="18" t="s">
        <v>5537</v>
      </c>
      <c r="BK745" s="18" t="s">
        <v>5537</v>
      </c>
      <c r="BL745" s="9" t="s">
        <v>5537</v>
      </c>
      <c r="BM745" s="14" t="s">
        <v>5537</v>
      </c>
      <c r="BN745" s="14" t="s">
        <v>5537</v>
      </c>
      <c r="BO745" s="14" t="str">
        <f>_xlfn.XLOOKUP(B745,'[4]cell downs 18042026 17h'!$B:$B,'[4]cell downs 18042026 17h'!$B:$B,"")</f>
        <v/>
      </c>
      <c r="BP745" s="14" t="str">
        <f>_xlfn.XLOOKUP(B745,'[5]Cells Huawei 19042026 15h'!$B:$B,'[5]Cells Huawei 19042026 15h'!$B:$B,"")</f>
        <v/>
      </c>
      <c r="BQ745" s="9" t="str">
        <f>_xlfn.XLOOKUP(B745,'[6]cells down 19042026 9H40'!$B:$B,'[6]cells down 19042026 9H40'!$B:$B,"")</f>
        <v/>
      </c>
      <c r="BR745" s="9" t="s">
        <v>1073</v>
      </c>
      <c r="BS745" s="9" t="s">
        <v>5579</v>
      </c>
      <c r="BT745" s="108"/>
    </row>
    <row r="746" spans="1:72" s="9" customFormat="1" x14ac:dyDescent="0.35">
      <c r="A746" s="1" t="s">
        <v>1203</v>
      </c>
      <c r="B746" s="8" t="s">
        <v>1204</v>
      </c>
      <c r="C746" s="3" t="str">
        <f>_xlfn.XLOOKUP(B746,'[1]daily break down'!$D:$D,'[1]daily break down'!$E:$E,"")</f>
        <v>OUEST</v>
      </c>
      <c r="D746" s="1" t="s">
        <v>11</v>
      </c>
      <c r="E746" s="1" t="s">
        <v>12</v>
      </c>
      <c r="F746" s="3" t="s">
        <v>102</v>
      </c>
      <c r="G746" s="1" t="s">
        <v>1205</v>
      </c>
      <c r="H746" s="33" t="str">
        <f>_xlfn.XLOOKUP(B746,[2]CALCULATION!$B:$B,[2]CALCULATION!$H:$H,"")</f>
        <v>NOKIA</v>
      </c>
      <c r="I746" s="28">
        <v>1.7835078317411958E-5</v>
      </c>
      <c r="J746" s="28">
        <v>7.134031326964783E-5</v>
      </c>
      <c r="K746" s="28">
        <v>5.3505234952293776E-5</v>
      </c>
      <c r="L746" s="28">
        <v>5.3505234952293776E-5</v>
      </c>
      <c r="M746" s="28">
        <v>7.134031326964783E-5</v>
      </c>
      <c r="N746" s="28">
        <v>5.3505234952293776E-5</v>
      </c>
      <c r="O746" s="28">
        <v>1.7835078317411958E-5</v>
      </c>
      <c r="P746" s="28">
        <v>7.134031326964783E-5</v>
      </c>
      <c r="Q746" s="28">
        <v>0</v>
      </c>
      <c r="R746" s="28">
        <v>1.7835078317411958E-5</v>
      </c>
      <c r="S746" s="93">
        <v>5.3505234952351672E-5</v>
      </c>
      <c r="T746" s="93">
        <f>_xlfn.XLOOKUP(B746,'[3]Nur des jours'!$B:$B,'[3]Nur des jours'!$U:$U,"")</f>
        <v>0</v>
      </c>
      <c r="U746" s="93">
        <v>5.3505234952293776E-5</v>
      </c>
      <c r="V746" s="93">
        <v>3.5670156634823915E-5</v>
      </c>
      <c r="W746" s="93">
        <v>0</v>
      </c>
      <c r="X746" s="93">
        <v>0</v>
      </c>
      <c r="Y746" s="93">
        <v>3.5670156634823915E-5</v>
      </c>
      <c r="Z746" s="93">
        <v>3.5670156634881818E-5</v>
      </c>
      <c r="AA746" s="93">
        <v>0</v>
      </c>
      <c r="AB746" s="93">
        <v>0</v>
      </c>
      <c r="AC746" s="93">
        <f>_xlfn.XLOOKUP(B746,'[3]Nur des jours'!$B:$B,'[3]Nur des jours'!$N:$N,"")</f>
        <v>1.7835078317411958E-5</v>
      </c>
      <c r="AD746" s="93">
        <v>1.7835078317411958E-5</v>
      </c>
      <c r="AE746" s="93">
        <v>3.5670156634823915E-5</v>
      </c>
      <c r="AF746" s="93">
        <v>5.5877300368401696E-2</v>
      </c>
      <c r="AG746" s="93"/>
      <c r="AH746" s="93">
        <v>0</v>
      </c>
      <c r="AI746" s="93">
        <v>0</v>
      </c>
      <c r="AJ746" s="93">
        <v>0</v>
      </c>
      <c r="AK746" s="93">
        <v>0</v>
      </c>
      <c r="AL746" s="93">
        <v>0</v>
      </c>
      <c r="AM746" s="49" t="s">
        <v>5559</v>
      </c>
      <c r="AN746" s="49"/>
      <c r="AO746" s="48" t="str" cm="1">
        <f t="array" ref="AO746">IFERROR(_xlfn.IFS(
AQ746="MPR ISSUE","PDH",
AQ746="BSS Hardware Issue","BSS",
AQ746="Sites strategiques, MLL, Pylone, etc.","ENVTECH",
AQ746="AKTIVCO DEFAUT GE &amp; POWER Cabinet","AKTIVCO",
AQ746="AKTIVCO Coupure ENEO &amp; Baisse de tension","AKTIVCO GRID ONLY",
AQ746="Coupure ENEO &amp; Baisse de tension","IHS GRID ONLY",
AQ746="Defaut GE &amp; POWER Cabinet","IHS",
AQ746="Sharing","Partners",
AQ746="Sites strategiques &amp; DataCenter","SST &amp; DC",
AQ746="Exclu","Exclu",
AQ746="SAT","SAT",
AQ746="SPARE-ISSUE","SPARE-ISSUE",
AQ746="Fiber CAmtel","TRANS_FO_CAMTEL",
AQ746="Fiber AOF","Fiber AOF",
AQ746="Projet OCM (HUAWEI)","TRAVAUX-HUAWEI",
AQ746="Projet OCM (NOKIA)","TRAVAUX-NOKIA",
AQ746="ACCESS-ISSUE","ACCESS-ISSUE",
AQ746="Projet OCM (ZTE, NOKIA, autres projets)","TRAVAUX OCM",
AQ746="No root CAuse","No root cause",
AQ746="ODU HS","PDH",
AQ746="IP &amp; VLAN","PDH",
AQ746="Warehouse HUAWEI","SPARE-ISSUE",
AQ746="SPARE-HS","SPARE-ISSUE",
AQ746="Power Telco","BSS",AQ746="no impacts","no impacts"
),"")</f>
        <v>No root cause</v>
      </c>
      <c r="AP746" s="48" t="str" cm="1">
        <f t="array" ref="AP746">IFERROR(_xlfn.IFS(
AQ746="MPR ISSUE","TX ISSUE",
AQ746="BSS Hardware Issue","RAN ISSUE",
AQ746="Sites strategiques, MLL, Pylone, etc.","ENVTECH",
AQ746="AKTIVCO DEFAUT GE &amp; POWER Cabinet","POWER ISSUE",
AQ746="AKTIVCO Coupure ENEO &amp; Baisse de tension","POWER ISSUE",
AQ746="Coupure ENEO &amp; Baisse de tension","POWER ISSUE",
AQ746="Defaut GE &amp; POWER Cabinet","POWER ISSUE",
AQ746="Sharing","POWER ISSUE",
AQ746="Sites strategiques &amp; DataCenter","POWER ISSUE",
AQ746="Exclu","Exclu",
AQ746="SAT","TX ISSUE",
AQ746="SPARE-ISSUE","SPARE-ISSUE",
AQ746="Fiber CAmtel","TX ISSUE",
AQ746="Fiber AOF","TX ISSUE",
AQ746="Projet OCM (HUAWEI)","TRAVAUX-HUAWEI",
AQ746="Projet OCM (NOKIA)","TRAVAUX -NOKIA",
AQ746="ACCESS-ISSUE","ACCESS-ISSUE",
AQ746="Projet OCM (ZTE, NOKIA, autres projets)","TRAVAUX OCM",
AQ746="No root CAuse","No root cause",
AQ746="ODU HS","TX ISSUE",
AQ746="IP &amp; VLAN","TX ISSUE",
AQ746="Warehouse HUAWEI","SPARE-ISSUE",
AQ746="SPARE-HS","SPARE-ISSUE",
AQ746="Power Telco","RAN ISSUE",AQ746="no impacts","no impacts"
),"")</f>
        <v>No root cause</v>
      </c>
      <c r="AQ746" s="127" t="s">
        <v>5344</v>
      </c>
      <c r="AR746" s="48" t="str" cm="1">
        <f t="array" ref="AR746">IFERROR(_xlfn.IFS(
AQ746="MPR ISSUE","ACTIVE",
AQ746="BSS Hardware Issue","ACTIVE",
AQ746="Sites strategiques, MLL, Pylone, etc.","PASSIVE",
AQ746="AKTIVCO DEFAUT GE &amp; POWER Cabinet","PASSIVE",
AQ746="AKTIVCO Coupure ENEO &amp; Baisse de tension","PASSIVE",
AQ746="Coupure ENEO &amp; Baisse de tension","PASSIVE",
AQ746="Defaut GE &amp; POWER Cabinet","PASSIVE",
AQ746="Sharing","PASSIVE",
AQ746="Sites strategiques &amp; DataCenter","PASSIVE",
AQ746="Exclu","Exclu",
AQ746="SAT","ACTIVE",
AQ746="SPARE-ISSUE","SPARE-ISSUE",
AQ746="Fiber CAmtel","ACTIVE",
AQ746="Fiber AOF","ACTIVE",
AQ746="Projet OCM (HUAWEI)","PLANNED WORKS",
AQ746="Projet OCM (NOKIA)","PLANNED WORKS",
AQ746="ACCESS-ISSUE","ACCESS-ISSUE",
AQ746="Projet OCM (ZTE, NOKIA, autres projets)","PLANNED WORKS",
AQ746="No root CAuse","No root cause",
AQ746="ODU HS","ACTIVE",
AQ746="IP &amp; VLAN","ACTIVE",
AQ746="Warehouse HUAWEI","SPARE-ISSUE",
AQ746="SPARE-HS","SPARE-ISSUE",
AQ746="Power Telco","ACTIVE", AQ746="no impacts","no impacts"
),"")</f>
        <v>No root cause</v>
      </c>
      <c r="AS746" s="92" t="s">
        <v>5537</v>
      </c>
      <c r="AT746" s="98" t="s">
        <v>1204</v>
      </c>
      <c r="AV746" s="17" t="s">
        <v>5537</v>
      </c>
      <c r="AW746" s="7" t="s">
        <v>5537</v>
      </c>
      <c r="AX746" s="6" t="s">
        <v>5537</v>
      </c>
      <c r="AY746" s="7"/>
      <c r="AZ746" s="3" t="s">
        <v>5537</v>
      </c>
      <c r="BA746" s="18" t="s">
        <v>5537</v>
      </c>
      <c r="BB746" s="18" t="s">
        <v>5537</v>
      </c>
      <c r="BC746" s="18" t="s">
        <v>5537</v>
      </c>
      <c r="BD746" s="18" t="s">
        <v>5537</v>
      </c>
      <c r="BE746" s="18" t="s">
        <v>5537</v>
      </c>
      <c r="BF746" s="18" t="s">
        <v>5537</v>
      </c>
      <c r="BG746" s="18" t="s">
        <v>5537</v>
      </c>
      <c r="BH746" s="18" t="s">
        <v>5537</v>
      </c>
      <c r="BI746" s="18" t="s">
        <v>5537</v>
      </c>
      <c r="BJ746" s="18" t="s">
        <v>5537</v>
      </c>
      <c r="BK746" s="18" t="s">
        <v>5537</v>
      </c>
      <c r="BL746" s="9" t="s">
        <v>5537</v>
      </c>
      <c r="BM746" s="14" t="s">
        <v>5537</v>
      </c>
      <c r="BN746" s="14" t="s">
        <v>5537</v>
      </c>
      <c r="BO746" s="14" t="str">
        <f>_xlfn.XLOOKUP(B746,'[4]cell downs 18042026 17h'!$B:$B,'[4]cell downs 18042026 17h'!$B:$B,"")</f>
        <v/>
      </c>
      <c r="BP746" s="14" t="str">
        <f>_xlfn.XLOOKUP(B746,'[5]Cells Huawei 19042026 15h'!$B:$B,'[5]Cells Huawei 19042026 15h'!$B:$B,"")</f>
        <v/>
      </c>
      <c r="BQ746" s="9" t="str">
        <f>_xlfn.XLOOKUP(B746,'[6]cells down 19042026 9H40'!$B:$B,'[6]cells down 19042026 9H40'!$B:$B,"")</f>
        <v/>
      </c>
      <c r="BR746" s="9" t="s">
        <v>1204</v>
      </c>
      <c r="BS746" s="9" t="s">
        <v>12</v>
      </c>
      <c r="BT746" s="108"/>
    </row>
    <row r="747" spans="1:72" s="9" customFormat="1" x14ac:dyDescent="0.35">
      <c r="A747" s="1" t="s">
        <v>5583</v>
      </c>
      <c r="B747" s="8" t="s">
        <v>2568</v>
      </c>
      <c r="C747" s="3" t="str">
        <f>_xlfn.XLOOKUP(B747,'[1]daily break down'!$D:$D,'[1]daily break down'!$E:$E,"")</f>
        <v>Yaounde</v>
      </c>
      <c r="D747" s="1" t="s">
        <v>11</v>
      </c>
      <c r="E747" s="1" t="s">
        <v>12</v>
      </c>
      <c r="F747" s="3" t="s">
        <v>37</v>
      </c>
      <c r="G747" s="1" t="s">
        <v>38</v>
      </c>
      <c r="H747" s="34" t="str">
        <f>_xlfn.XLOOKUP(B747,[2]CALCULATION!$B:$B,[2]CALCULATION!$H:$H,"")</f>
        <v>ZTE</v>
      </c>
      <c r="I747" s="28">
        <v>0</v>
      </c>
      <c r="J747" s="28">
        <v>0</v>
      </c>
      <c r="K747" s="28">
        <v>0.17203716544960049</v>
      </c>
      <c r="L747" s="28">
        <v>0.28441599392751243</v>
      </c>
      <c r="M747" s="28">
        <v>4.7407956727819585</v>
      </c>
      <c r="N747" s="28">
        <v>4.3603912873502209</v>
      </c>
      <c r="O747" s="28">
        <v>2.6021022563514284</v>
      </c>
      <c r="P747" s="28">
        <v>3.589238171062656</v>
      </c>
      <c r="Q747" s="28">
        <v>9.1043794391509927</v>
      </c>
      <c r="R747" s="28">
        <v>11.071891773891156</v>
      </c>
      <c r="S747" s="93">
        <v>6.0526191882613789</v>
      </c>
      <c r="T747" s="93">
        <f>_xlfn.XLOOKUP(B747,'[3]Nur des jours'!$B:$B,'[3]Nur des jours'!$U:$U,"")</f>
        <v>0</v>
      </c>
      <c r="U747" s="93">
        <v>0</v>
      </c>
      <c r="V747" s="93">
        <v>0</v>
      </c>
      <c r="W747" s="93">
        <v>0</v>
      </c>
      <c r="X747" s="93">
        <v>4.7207490447532043</v>
      </c>
      <c r="Y747" s="93">
        <v>11.97407921057663</v>
      </c>
      <c r="Z747" s="93">
        <v>0</v>
      </c>
      <c r="AA747" s="93">
        <v>0</v>
      </c>
      <c r="AB747" s="93">
        <v>0</v>
      </c>
      <c r="AC747" s="93">
        <f>_xlfn.XLOOKUP(B747,'[3]Nur des jours'!$B:$B,'[3]Nur des jours'!$N:$N,"")</f>
        <v>0</v>
      </c>
      <c r="AD747" s="93">
        <v>0</v>
      </c>
      <c r="AE747" s="93">
        <v>0</v>
      </c>
      <c r="AF747" s="93">
        <v>5.4200803006566066E-2</v>
      </c>
      <c r="AG747" s="93"/>
      <c r="AH747" s="93">
        <v>0</v>
      </c>
      <c r="AI747" s="93">
        <v>0</v>
      </c>
      <c r="AJ747" s="93">
        <v>0</v>
      </c>
      <c r="AK747" s="93">
        <v>0</v>
      </c>
      <c r="AL747" s="93">
        <v>0</v>
      </c>
      <c r="AM747" s="49" t="s">
        <v>5559</v>
      </c>
      <c r="AN747" s="49"/>
      <c r="AO747" s="48" t="str" cm="1">
        <f t="array" ref="AO747">IFERROR(_xlfn.IFS(
AQ747="MPR ISSUE","PDH",
AQ747="BSS Hardware Issue","BSS",
AQ747="Sites strategiques, MLL, Pylone, etc.","ENVTECH",
AQ747="AKTIVCO DEFAUT GE &amp; POWER Cabinet","AKTIVCO",
AQ747="AKTIVCO Coupure ENEO &amp; Baisse de tension","AKTIVCO GRID ONLY",
AQ747="Coupure ENEO &amp; Baisse de tension","IHS GRID ONLY",
AQ747="Defaut GE &amp; POWER Cabinet","IHS",
AQ747="Sharing","Partners",
AQ747="Sites strategiques &amp; DataCenter","SST &amp; DC",
AQ747="Exclu","Exclu",
AQ747="SAT","SAT",
AQ747="SPARE-ISSUE","SPARE-ISSUE",
AQ747="Fiber CAmtel","TRANS_FO_CAMTEL",
AQ747="Fiber AOF","Fiber AOF",
AQ747="Projet OCM (HUAWEI)","TRAVAUX-HUAWEI",
AQ747="Projet OCM (NOKIA)","TRAVAUX-NOKIA",
AQ747="ACCESS-ISSUE","ACCESS-ISSUE",
AQ747="Projet OCM (ZTE, NOKIA, autres projets)","TRAVAUX OCM",
AQ747="No root CAuse","No root cause",
AQ747="ODU HS","PDH",
AQ747="IP &amp; VLAN","PDH",
AQ747="Warehouse HUAWEI","SPARE-ISSUE",
AQ747="SPARE-HS","SPARE-ISSUE",
AQ747="Power Telco","BSS",AQ747="no impacts","no impacts"
),"")</f>
        <v>No root cause</v>
      </c>
      <c r="AP747" s="48" t="str" cm="1">
        <f t="array" ref="AP747">IFERROR(_xlfn.IFS(
AQ747="MPR ISSUE","TX ISSUE",
AQ747="BSS Hardware Issue","RAN ISSUE",
AQ747="Sites strategiques, MLL, Pylone, etc.","ENVTECH",
AQ747="AKTIVCO DEFAUT GE &amp; POWER Cabinet","POWER ISSUE",
AQ747="AKTIVCO Coupure ENEO &amp; Baisse de tension","POWER ISSUE",
AQ747="Coupure ENEO &amp; Baisse de tension","POWER ISSUE",
AQ747="Defaut GE &amp; POWER Cabinet","POWER ISSUE",
AQ747="Sharing","POWER ISSUE",
AQ747="Sites strategiques &amp; DataCenter","POWER ISSUE",
AQ747="Exclu","Exclu",
AQ747="SAT","TX ISSUE",
AQ747="SPARE-ISSUE","SPARE-ISSUE",
AQ747="Fiber CAmtel","TX ISSUE",
AQ747="Fiber AOF","TX ISSUE",
AQ747="Projet OCM (HUAWEI)","TRAVAUX-HUAWEI",
AQ747="Projet OCM (NOKIA)","TRAVAUX -NOKIA",
AQ747="ACCESS-ISSUE","ACCESS-ISSUE",
AQ747="Projet OCM (ZTE, NOKIA, autres projets)","TRAVAUX OCM",
AQ747="No root CAuse","No root cause",
AQ747="ODU HS","TX ISSUE",
AQ747="IP &amp; VLAN","TX ISSUE",
AQ747="Warehouse HUAWEI","SPARE-ISSUE",
AQ747="SPARE-HS","SPARE-ISSUE",
AQ747="Power Telco","RAN ISSUE",AQ747="no impacts","no impacts"
),"")</f>
        <v>No root cause</v>
      </c>
      <c r="AQ747" s="127" t="s">
        <v>5344</v>
      </c>
      <c r="AR747" s="48" t="str" cm="1">
        <f t="array" ref="AR747">IFERROR(_xlfn.IFS(
AQ747="MPR ISSUE","ACTIVE",
AQ747="BSS Hardware Issue","ACTIVE",
AQ747="Sites strategiques, MLL, Pylone, etc.","PASSIVE",
AQ747="AKTIVCO DEFAUT GE &amp; POWER Cabinet","PASSIVE",
AQ747="AKTIVCO Coupure ENEO &amp; Baisse de tension","PASSIVE",
AQ747="Coupure ENEO &amp; Baisse de tension","PASSIVE",
AQ747="Defaut GE &amp; POWER Cabinet","PASSIVE",
AQ747="Sharing","PASSIVE",
AQ747="Sites strategiques &amp; DataCenter","PASSIVE",
AQ747="Exclu","Exclu",
AQ747="SAT","ACTIVE",
AQ747="SPARE-ISSUE","SPARE-ISSUE",
AQ747="Fiber CAmtel","ACTIVE",
AQ747="Fiber AOF","ACTIVE",
AQ747="Projet OCM (HUAWEI)","PLANNED WORKS",
AQ747="Projet OCM (NOKIA)","PLANNED WORKS",
AQ747="ACCESS-ISSUE","ACCESS-ISSUE",
AQ747="Projet OCM (ZTE, NOKIA, autres projets)","PLANNED WORKS",
AQ747="No root CAuse","No root cause",
AQ747="ODU HS","ACTIVE",
AQ747="IP &amp; VLAN","ACTIVE",
AQ747="Warehouse HUAWEI","SPARE-ISSUE",
AQ747="SPARE-HS","SPARE-ISSUE",
AQ747="Power Telco","ACTIVE", AQ747="no impacts","no impacts"
),"")</f>
        <v>No root cause</v>
      </c>
      <c r="AS747" s="92" t="s">
        <v>5537</v>
      </c>
      <c r="AT747" s="98" t="s">
        <v>2568</v>
      </c>
      <c r="AV747" s="17" t="s">
        <v>5537</v>
      </c>
      <c r="AW747" s="7" t="s">
        <v>5537</v>
      </c>
      <c r="AX747" s="6" t="s">
        <v>5537</v>
      </c>
      <c r="AY747" s="7"/>
      <c r="AZ747" s="3" t="s">
        <v>5537</v>
      </c>
      <c r="BA747" s="18" t="s">
        <v>5537</v>
      </c>
      <c r="BB747" s="18" t="s">
        <v>5537</v>
      </c>
      <c r="BC747" s="18" t="s">
        <v>5537</v>
      </c>
      <c r="BD747" s="18" t="s">
        <v>5537</v>
      </c>
      <c r="BE747" s="18" t="s">
        <v>5537</v>
      </c>
      <c r="BF747" s="18" t="s">
        <v>5537</v>
      </c>
      <c r="BG747" s="18" t="s">
        <v>5537</v>
      </c>
      <c r="BH747" s="18" t="s">
        <v>5537</v>
      </c>
      <c r="BI747" s="18" t="s">
        <v>5537</v>
      </c>
      <c r="BJ747" s="18" t="s">
        <v>5537</v>
      </c>
      <c r="BK747" s="18" t="s">
        <v>5537</v>
      </c>
      <c r="BL747" s="9" t="s">
        <v>5537</v>
      </c>
      <c r="BM747" s="14" t="s">
        <v>5537</v>
      </c>
      <c r="BN747" s="14" t="s">
        <v>5537</v>
      </c>
      <c r="BO747" s="14" t="str">
        <f>_xlfn.XLOOKUP(B747,'[4]cell downs 18042026 17h'!$B:$B,'[4]cell downs 18042026 17h'!$B:$B,"")</f>
        <v/>
      </c>
      <c r="BP747" s="14" t="str">
        <f>_xlfn.XLOOKUP(B747,'[5]Cells Huawei 19042026 15h'!$B:$B,'[5]Cells Huawei 19042026 15h'!$B:$B,"")</f>
        <v/>
      </c>
      <c r="BQ747" s="9" t="str">
        <f>_xlfn.XLOOKUP(B747,'[6]cells down 19042026 9H40'!$B:$B,'[6]cells down 19042026 9H40'!$B:$B,"")</f>
        <v/>
      </c>
      <c r="BR747" s="9" t="s">
        <v>2568</v>
      </c>
      <c r="BS747" s="9" t="s">
        <v>12</v>
      </c>
      <c r="BT747" s="108"/>
    </row>
    <row r="748" spans="1:72" s="9" customFormat="1" x14ac:dyDescent="0.35">
      <c r="A748" s="1" t="s">
        <v>2227</v>
      </c>
      <c r="B748" s="8" t="s">
        <v>2228</v>
      </c>
      <c r="C748" s="3" t="str">
        <f>_xlfn.XLOOKUP(B748,'[1]daily break down'!$D:$D,'[1]daily break down'!$E:$E,"")</f>
        <v>NORD-OUEST</v>
      </c>
      <c r="D748" s="1" t="s">
        <v>11</v>
      </c>
      <c r="E748" s="1" t="s">
        <v>12</v>
      </c>
      <c r="F748" s="3" t="s">
        <v>51</v>
      </c>
      <c r="G748" s="1" t="s">
        <v>2229</v>
      </c>
      <c r="H748" s="33" t="str">
        <f>_xlfn.XLOOKUP(B748,[2]CALCULATION!$B:$B,[2]CALCULATION!$H:$H,"")</f>
        <v>NOKIA</v>
      </c>
      <c r="I748" s="28">
        <v>2.0924462720842469</v>
      </c>
      <c r="J748" s="28">
        <v>0</v>
      </c>
      <c r="K748" s="28">
        <v>0</v>
      </c>
      <c r="L748" s="28">
        <v>0</v>
      </c>
      <c r="M748" s="28">
        <v>1.0795221731192857</v>
      </c>
      <c r="N748" s="28">
        <v>0</v>
      </c>
      <c r="O748" s="28">
        <v>0</v>
      </c>
      <c r="P748" s="28">
        <v>0</v>
      </c>
      <c r="Q748" s="28">
        <v>0</v>
      </c>
      <c r="R748" s="28">
        <v>0</v>
      </c>
      <c r="S748" s="93">
        <v>0</v>
      </c>
      <c r="T748" s="93">
        <f>_xlfn.XLOOKUP(B748,'[3]Nur des jours'!$B:$B,'[3]Nur des jours'!$U:$U,"")</f>
        <v>0</v>
      </c>
      <c r="U748" s="93">
        <v>0</v>
      </c>
      <c r="V748" s="93">
        <v>0.36706374685032511</v>
      </c>
      <c r="W748" s="93">
        <v>0</v>
      </c>
      <c r="X748" s="93">
        <v>0</v>
      </c>
      <c r="Y748" s="93">
        <v>0</v>
      </c>
      <c r="Z748" s="93">
        <v>0.27478505163611888</v>
      </c>
      <c r="AA748" s="93">
        <v>0.36704591177200763</v>
      </c>
      <c r="AB748" s="93">
        <v>0</v>
      </c>
      <c r="AC748" s="93">
        <f>_xlfn.XLOOKUP(B748,'[3]Nur des jours'!$B:$B,'[3]Nur des jours'!$N:$N,"")</f>
        <v>0</v>
      </c>
      <c r="AD748" s="93">
        <v>0</v>
      </c>
      <c r="AE748" s="93">
        <v>0</v>
      </c>
      <c r="AF748" s="93">
        <v>5.1472036024004637E-2</v>
      </c>
      <c r="AG748" s="93"/>
      <c r="AH748" s="93">
        <v>0</v>
      </c>
      <c r="AI748" s="93">
        <v>0</v>
      </c>
      <c r="AJ748" s="93">
        <v>0</v>
      </c>
      <c r="AK748" s="93">
        <v>0</v>
      </c>
      <c r="AL748" s="93">
        <v>0</v>
      </c>
      <c r="AM748" s="49" t="s">
        <v>5601</v>
      </c>
      <c r="AN748" s="49"/>
      <c r="AO748" s="48" t="str" cm="1">
        <f t="array" ref="AO748">IFERROR(_xlfn.IFS(
AQ748="MPR ISSUE","PDH",
AQ748="BSS Hardware Issue","BSS",
AQ748="Sites strategiques, MLL, Pylone, etc.","ENVTECH",
AQ748="AKTIVCO DEFAUT GE &amp; POWER Cabinet","AKTIVCO",
AQ748="AKTIVCO Coupure ENEO &amp; Baisse de tension","AKTIVCO GRID ONLY",
AQ748="Coupure ENEO &amp; Baisse de tension","IHS GRID ONLY",
AQ748="Defaut GE &amp; POWER Cabinet","IHS",
AQ748="Sharing","Partners",
AQ748="Sites strategiques &amp; DataCenter","SST &amp; DC",
AQ748="Exclu","Exclu",
AQ748="SAT","SAT",
AQ748="SPARE-ISSUE","SPARE-ISSUE",
AQ748="Fiber CAmtel","TRANS_FO_CAMTEL",
AQ748="Fiber AOF","Fiber AOF",
AQ748="Projet OCM (HUAWEI)","TRAVAUX-HUAWEI",
AQ748="Projet OCM (NOKIA)","TRAVAUX-NOKIA",
AQ748="ACCESS-ISSUE","ACCESS-ISSUE",
AQ748="Projet OCM (ZTE, NOKIA, autres projets)","TRAVAUX OCM",
AQ748="No root CAuse","No root cause",
AQ748="ODU HS","PDH",
AQ748="IP &amp; VLAN","PDH",
AQ748="Warehouse HUAWEI","SPARE-ISSUE",
AQ748="SPARE-HS","SPARE-ISSUE",
AQ748="Power Telco","BSS",AQ748="no impacts","no impacts"
),"")</f>
        <v>No root cause</v>
      </c>
      <c r="AP748" s="48" t="str" cm="1">
        <f t="array" ref="AP748">IFERROR(_xlfn.IFS(
AQ748="MPR ISSUE","TX ISSUE",
AQ748="BSS Hardware Issue","RAN ISSUE",
AQ748="Sites strategiques, MLL, Pylone, etc.","ENVTECH",
AQ748="AKTIVCO DEFAUT GE &amp; POWER Cabinet","POWER ISSUE",
AQ748="AKTIVCO Coupure ENEO &amp; Baisse de tension","POWER ISSUE",
AQ748="Coupure ENEO &amp; Baisse de tension","POWER ISSUE",
AQ748="Defaut GE &amp; POWER Cabinet","POWER ISSUE",
AQ748="Sharing","POWER ISSUE",
AQ748="Sites strategiques &amp; DataCenter","POWER ISSUE",
AQ748="Exclu","Exclu",
AQ748="SAT","TX ISSUE",
AQ748="SPARE-ISSUE","SPARE-ISSUE",
AQ748="Fiber CAmtel","TX ISSUE",
AQ748="Fiber AOF","TX ISSUE",
AQ748="Projet OCM (HUAWEI)","TRAVAUX-HUAWEI",
AQ748="Projet OCM (NOKIA)","TRAVAUX -NOKIA",
AQ748="ACCESS-ISSUE","ACCESS-ISSUE",
AQ748="Projet OCM (ZTE, NOKIA, autres projets)","TRAVAUX OCM",
AQ748="No root CAuse","No root cause",
AQ748="ODU HS","TX ISSUE",
AQ748="IP &amp; VLAN","TX ISSUE",
AQ748="Warehouse HUAWEI","SPARE-ISSUE",
AQ748="SPARE-HS","SPARE-ISSUE",
AQ748="Power Telco","RAN ISSUE",AQ748="no impacts","no impacts"
),"")</f>
        <v>No root cause</v>
      </c>
      <c r="AQ748" s="67" t="s">
        <v>5344</v>
      </c>
      <c r="AR748" s="48" t="str" cm="1">
        <f t="array" ref="AR748">IFERROR(_xlfn.IFS(
AQ748="MPR ISSUE","ACTIVE",
AQ748="BSS Hardware Issue","ACTIVE",
AQ748="Sites strategiques, MLL, Pylone, etc.","PASSIVE",
AQ748="AKTIVCO DEFAUT GE &amp; POWER Cabinet","PASSIVE",
AQ748="AKTIVCO Coupure ENEO &amp; Baisse de tension","PASSIVE",
AQ748="Coupure ENEO &amp; Baisse de tension","PASSIVE",
AQ748="Defaut GE &amp; POWER Cabinet","PASSIVE",
AQ748="Sharing","PASSIVE",
AQ748="Sites strategiques &amp; DataCenter","PASSIVE",
AQ748="Exclu","Exclu",
AQ748="SAT","ACTIVE",
AQ748="SPARE-ISSUE","SPARE-ISSUE",
AQ748="Fiber CAmtel","ACTIVE",
AQ748="Fiber AOF","ACTIVE",
AQ748="Projet OCM (HUAWEI)","PLANNED WORKS",
AQ748="Projet OCM (NOKIA)","PLANNED WORKS",
AQ748="ACCESS-ISSUE","ACCESS-ISSUE",
AQ748="Projet OCM (ZTE, NOKIA, autres projets)","PLANNED WORKS",
AQ748="No root CAuse","No root cause",
AQ748="ODU HS","ACTIVE",
AQ748="IP &amp; VLAN","ACTIVE",
AQ748="Warehouse HUAWEI","SPARE-ISSUE",
AQ748="SPARE-HS","SPARE-ISSUE",
AQ748="Power Telco","ACTIVE", AQ748="no impacts","no impacts"
),"")</f>
        <v>No root cause</v>
      </c>
      <c r="AS748" s="92" t="s">
        <v>5537</v>
      </c>
      <c r="AT748" s="98" t="s">
        <v>2228</v>
      </c>
      <c r="AV748" s="17" t="s">
        <v>5537</v>
      </c>
      <c r="AW748" s="7" t="s">
        <v>5537</v>
      </c>
      <c r="AX748" s="6" t="s">
        <v>5537</v>
      </c>
      <c r="AY748" s="7"/>
      <c r="AZ748" s="3" t="s">
        <v>5537</v>
      </c>
      <c r="BA748" s="18" t="s">
        <v>5537</v>
      </c>
      <c r="BB748" s="18" t="s">
        <v>5537</v>
      </c>
      <c r="BC748" s="18" t="s">
        <v>5537</v>
      </c>
      <c r="BD748" s="18" t="s">
        <v>5537</v>
      </c>
      <c r="BE748" s="18" t="s">
        <v>5537</v>
      </c>
      <c r="BF748" s="18" t="s">
        <v>5537</v>
      </c>
      <c r="BG748" s="18" t="s">
        <v>5537</v>
      </c>
      <c r="BH748" s="18" t="s">
        <v>5537</v>
      </c>
      <c r="BI748" s="18" t="s">
        <v>5537</v>
      </c>
      <c r="BJ748" s="18" t="s">
        <v>5537</v>
      </c>
      <c r="BK748" s="18" t="s">
        <v>5537</v>
      </c>
      <c r="BL748" s="9" t="s">
        <v>5537</v>
      </c>
      <c r="BM748" s="14" t="s">
        <v>5537</v>
      </c>
      <c r="BN748" s="14" t="s">
        <v>5537</v>
      </c>
      <c r="BO748" s="14" t="str">
        <f>_xlfn.XLOOKUP(B748,'[4]cell downs 18042026 17h'!$B:$B,'[4]cell downs 18042026 17h'!$B:$B,"")</f>
        <v/>
      </c>
      <c r="BP748" s="14" t="str">
        <f>_xlfn.XLOOKUP(B748,'[5]Cells Huawei 19042026 15h'!$B:$B,'[5]Cells Huawei 19042026 15h'!$B:$B,"")</f>
        <v/>
      </c>
      <c r="BQ748" s="9" t="str">
        <f>_xlfn.XLOOKUP(B748,'[6]cells down 19042026 9H40'!$B:$B,'[6]cells down 19042026 9H40'!$B:$B,"")</f>
        <v/>
      </c>
      <c r="BR748" s="9" t="s">
        <v>2228</v>
      </c>
      <c r="BS748" s="9" t="s">
        <v>594</v>
      </c>
      <c r="BT748" s="108"/>
    </row>
    <row r="749" spans="1:72" s="9" customFormat="1" x14ac:dyDescent="0.35">
      <c r="A749" s="1" t="s">
        <v>1255</v>
      </c>
      <c r="B749" s="8" t="s">
        <v>1256</v>
      </c>
      <c r="C749" s="3" t="str">
        <f>_xlfn.XLOOKUP(B749,'[1]daily break down'!$D:$D,'[1]daily break down'!$E:$E,"")</f>
        <v>NORD-OUEST</v>
      </c>
      <c r="D749" s="1" t="s">
        <v>11</v>
      </c>
      <c r="E749" s="1" t="s">
        <v>12</v>
      </c>
      <c r="F749" s="3" t="s">
        <v>51</v>
      </c>
      <c r="G749" s="1" t="s">
        <v>1257</v>
      </c>
      <c r="H749" s="33" t="str">
        <f>_xlfn.XLOOKUP(B749,[2]CALCULATION!$B:$B,[2]CALCULATION!$H:$H,"")</f>
        <v>NOKIA</v>
      </c>
      <c r="I749" s="28">
        <v>2.0923861516778413</v>
      </c>
      <c r="J749" s="28">
        <v>0</v>
      </c>
      <c r="K749" s="28">
        <v>0</v>
      </c>
      <c r="L749" s="28">
        <v>0</v>
      </c>
      <c r="M749" s="28">
        <v>1.0719943551738911</v>
      </c>
      <c r="N749" s="28">
        <v>0</v>
      </c>
      <c r="O749" s="28">
        <v>0.58064207155090763</v>
      </c>
      <c r="P749" s="28">
        <v>0</v>
      </c>
      <c r="Q749" s="28">
        <v>0</v>
      </c>
      <c r="R749" s="28">
        <v>0</v>
      </c>
      <c r="S749" s="93">
        <v>0</v>
      </c>
      <c r="T749" s="93">
        <f>_xlfn.XLOOKUP(B749,'[3]Nur des jours'!$B:$B,'[3]Nur des jours'!$U:$U,"")</f>
        <v>0</v>
      </c>
      <c r="U749" s="93">
        <v>0</v>
      </c>
      <c r="V749" s="93">
        <v>0.36670704528397718</v>
      </c>
      <c r="W749" s="93">
        <v>0</v>
      </c>
      <c r="X749" s="93">
        <v>0</v>
      </c>
      <c r="Y749" s="93">
        <v>0</v>
      </c>
      <c r="Z749" s="93">
        <v>0.27150339722571781</v>
      </c>
      <c r="AA749" s="93">
        <v>0.36347889610852863</v>
      </c>
      <c r="AB749" s="93">
        <v>0</v>
      </c>
      <c r="AC749" s="93">
        <f>_xlfn.XLOOKUP(B749,'[3]Nur des jours'!$B:$B,'[3]Nur des jours'!$N:$N,"")</f>
        <v>0</v>
      </c>
      <c r="AD749" s="93">
        <v>0</v>
      </c>
      <c r="AE749" s="93">
        <v>0</v>
      </c>
      <c r="AF749" s="93">
        <v>5.0847808282895757E-2</v>
      </c>
      <c r="AG749" s="93"/>
      <c r="AH749" s="93">
        <v>0</v>
      </c>
      <c r="AI749" s="93">
        <v>0</v>
      </c>
      <c r="AJ749" s="93">
        <v>0</v>
      </c>
      <c r="AK749" s="93">
        <v>0</v>
      </c>
      <c r="AL749" s="93">
        <v>0</v>
      </c>
      <c r="AM749" s="49" t="s">
        <v>5601</v>
      </c>
      <c r="AN749" s="49"/>
      <c r="AO749" s="48" t="str" cm="1">
        <f t="array" ref="AO749">IFERROR(_xlfn.IFS(
AQ749="MPR ISSUE","PDH",
AQ749="BSS Hardware Issue","BSS",
AQ749="Sites strategiques, MLL, Pylone, etc.","ENVTECH",
AQ749="AKTIVCO DEFAUT GE &amp; POWER Cabinet","AKTIVCO",
AQ749="AKTIVCO Coupure ENEO &amp; Baisse de tension","AKTIVCO GRID ONLY",
AQ749="Coupure ENEO &amp; Baisse de tension","IHS GRID ONLY",
AQ749="Defaut GE &amp; POWER Cabinet","IHS",
AQ749="Sharing","Partners",
AQ749="Sites strategiques &amp; DataCenter","SST &amp; DC",
AQ749="Exclu","Exclu",
AQ749="SAT","SAT",
AQ749="SPARE-ISSUE","SPARE-ISSUE",
AQ749="Fiber CAmtel","TRANS_FO_CAMTEL",
AQ749="Fiber AOF","Fiber AOF",
AQ749="Projet OCM (HUAWEI)","TRAVAUX-HUAWEI",
AQ749="Projet OCM (NOKIA)","TRAVAUX-NOKIA",
AQ749="ACCESS-ISSUE","ACCESS-ISSUE",
AQ749="Projet OCM (ZTE, NOKIA, autres projets)","TRAVAUX OCM",
AQ749="No root CAuse","No root cause",
AQ749="ODU HS","PDH",
AQ749="IP &amp; VLAN","PDH",
AQ749="Warehouse HUAWEI","SPARE-ISSUE",
AQ749="SPARE-HS","SPARE-ISSUE",
AQ749="Power Telco","BSS",AQ749="no impacts","no impacts"
),"")</f>
        <v>No root cause</v>
      </c>
      <c r="AP749" s="48" t="str" cm="1">
        <f t="array" ref="AP749">IFERROR(_xlfn.IFS(
AQ749="MPR ISSUE","TX ISSUE",
AQ749="BSS Hardware Issue","RAN ISSUE",
AQ749="Sites strategiques, MLL, Pylone, etc.","ENVTECH",
AQ749="AKTIVCO DEFAUT GE &amp; POWER Cabinet","POWER ISSUE",
AQ749="AKTIVCO Coupure ENEO &amp; Baisse de tension","POWER ISSUE",
AQ749="Coupure ENEO &amp; Baisse de tension","POWER ISSUE",
AQ749="Defaut GE &amp; POWER Cabinet","POWER ISSUE",
AQ749="Sharing","POWER ISSUE",
AQ749="Sites strategiques &amp; DataCenter","POWER ISSUE",
AQ749="Exclu","Exclu",
AQ749="SAT","TX ISSUE",
AQ749="SPARE-ISSUE","SPARE-ISSUE",
AQ749="Fiber CAmtel","TX ISSUE",
AQ749="Fiber AOF","TX ISSUE",
AQ749="Projet OCM (HUAWEI)","TRAVAUX-HUAWEI",
AQ749="Projet OCM (NOKIA)","TRAVAUX -NOKIA",
AQ749="ACCESS-ISSUE","ACCESS-ISSUE",
AQ749="Projet OCM (ZTE, NOKIA, autres projets)","TRAVAUX OCM",
AQ749="No root CAuse","No root cause",
AQ749="ODU HS","TX ISSUE",
AQ749="IP &amp; VLAN","TX ISSUE",
AQ749="Warehouse HUAWEI","SPARE-ISSUE",
AQ749="SPARE-HS","SPARE-ISSUE",
AQ749="Power Telco","RAN ISSUE",AQ749="no impacts","no impacts"
),"")</f>
        <v>No root cause</v>
      </c>
      <c r="AQ749" s="67" t="s">
        <v>5344</v>
      </c>
      <c r="AR749" s="48" t="str" cm="1">
        <f t="array" ref="AR749">IFERROR(_xlfn.IFS(
AQ749="MPR ISSUE","ACTIVE",
AQ749="BSS Hardware Issue","ACTIVE",
AQ749="Sites strategiques, MLL, Pylone, etc.","PASSIVE",
AQ749="AKTIVCO DEFAUT GE &amp; POWER Cabinet","PASSIVE",
AQ749="AKTIVCO Coupure ENEO &amp; Baisse de tension","PASSIVE",
AQ749="Coupure ENEO &amp; Baisse de tension","PASSIVE",
AQ749="Defaut GE &amp; POWER Cabinet","PASSIVE",
AQ749="Sharing","PASSIVE",
AQ749="Sites strategiques &amp; DataCenter","PASSIVE",
AQ749="Exclu","Exclu",
AQ749="SAT","ACTIVE",
AQ749="SPARE-ISSUE","SPARE-ISSUE",
AQ749="Fiber CAmtel","ACTIVE",
AQ749="Fiber AOF","ACTIVE",
AQ749="Projet OCM (HUAWEI)","PLANNED WORKS",
AQ749="Projet OCM (NOKIA)","PLANNED WORKS",
AQ749="ACCESS-ISSUE","ACCESS-ISSUE",
AQ749="Projet OCM (ZTE, NOKIA, autres projets)","PLANNED WORKS",
AQ749="No root CAuse","No root cause",
AQ749="ODU HS","ACTIVE",
AQ749="IP &amp; VLAN","ACTIVE",
AQ749="Warehouse HUAWEI","SPARE-ISSUE",
AQ749="SPARE-HS","SPARE-ISSUE",
AQ749="Power Telco","ACTIVE", AQ749="no impacts","no impacts"
),"")</f>
        <v>No root cause</v>
      </c>
      <c r="AS749" s="92" t="s">
        <v>5537</v>
      </c>
      <c r="AT749" s="98" t="s">
        <v>1256</v>
      </c>
      <c r="AV749" s="17" t="s">
        <v>5537</v>
      </c>
      <c r="AW749" s="7" t="s">
        <v>5537</v>
      </c>
      <c r="AX749" s="6" t="s">
        <v>5537</v>
      </c>
      <c r="AY749" s="7"/>
      <c r="AZ749" s="3" t="s">
        <v>5537</v>
      </c>
      <c r="BA749" s="18" t="s">
        <v>5537</v>
      </c>
      <c r="BB749" s="18" t="s">
        <v>5537</v>
      </c>
      <c r="BC749" s="18" t="s">
        <v>5537</v>
      </c>
      <c r="BD749" s="18" t="s">
        <v>5537</v>
      </c>
      <c r="BE749" s="18" t="s">
        <v>5537</v>
      </c>
      <c r="BF749" s="18" t="s">
        <v>5537</v>
      </c>
      <c r="BG749" s="18" t="s">
        <v>5537</v>
      </c>
      <c r="BH749" s="18" t="s">
        <v>5537</v>
      </c>
      <c r="BI749" s="18" t="s">
        <v>5537</v>
      </c>
      <c r="BJ749" s="18" t="s">
        <v>5537</v>
      </c>
      <c r="BK749" s="18" t="s">
        <v>5537</v>
      </c>
      <c r="BL749" s="9" t="s">
        <v>5537</v>
      </c>
      <c r="BM749" s="14" t="s">
        <v>5537</v>
      </c>
      <c r="BN749" s="14" t="s">
        <v>5537</v>
      </c>
      <c r="BO749" s="14" t="str">
        <f>_xlfn.XLOOKUP(B749,'[4]cell downs 18042026 17h'!$B:$B,'[4]cell downs 18042026 17h'!$B:$B,"")</f>
        <v/>
      </c>
      <c r="BP749" s="14" t="str">
        <f>_xlfn.XLOOKUP(B749,'[5]Cells Huawei 19042026 15h'!$B:$B,'[5]Cells Huawei 19042026 15h'!$B:$B,"")</f>
        <v/>
      </c>
      <c r="BQ749" s="9" t="str">
        <f>_xlfn.XLOOKUP(B749,'[6]cells down 19042026 9H40'!$B:$B,'[6]cells down 19042026 9H40'!$B:$B,"")</f>
        <v/>
      </c>
      <c r="BR749" s="9" t="s">
        <v>1256</v>
      </c>
      <c r="BS749" s="9" t="s">
        <v>12</v>
      </c>
      <c r="BT749" s="108"/>
    </row>
    <row r="750" spans="1:72" s="9" customFormat="1" x14ac:dyDescent="0.35">
      <c r="A750" s="1" t="s">
        <v>2701</v>
      </c>
      <c r="B750" s="8" t="s">
        <v>2702</v>
      </c>
      <c r="C750" s="3" t="str">
        <f>_xlfn.XLOOKUP(B750,'[1]daily break down'!$D:$D,'[1]daily break down'!$E:$E,"")</f>
        <v>CENTRE</v>
      </c>
      <c r="D750" s="1" t="s">
        <v>11</v>
      </c>
      <c r="E750" s="1" t="s">
        <v>12</v>
      </c>
      <c r="F750" s="3" t="s">
        <v>226</v>
      </c>
      <c r="G750" s="1" t="s">
        <v>489</v>
      </c>
      <c r="H750" s="34" t="str">
        <f>_xlfn.XLOOKUP(B750,[2]CALCULATION!$B:$B,[2]CALCULATION!$H:$H,"")</f>
        <v>ZTE</v>
      </c>
      <c r="I750" s="28">
        <v>0</v>
      </c>
      <c r="J750" s="28">
        <v>0</v>
      </c>
      <c r="K750" s="28">
        <v>0</v>
      </c>
      <c r="L750" s="28">
        <v>0</v>
      </c>
      <c r="M750" s="28">
        <v>0</v>
      </c>
      <c r="N750" s="28">
        <v>0</v>
      </c>
      <c r="O750" s="28">
        <v>0</v>
      </c>
      <c r="P750" s="28">
        <v>0</v>
      </c>
      <c r="Q750" s="28">
        <v>0</v>
      </c>
      <c r="R750" s="28">
        <v>6.500886046690843E-2</v>
      </c>
      <c r="S750" s="93">
        <v>0</v>
      </c>
      <c r="T750" s="93">
        <f>_xlfn.XLOOKUP(B750,'[3]Nur des jours'!$B:$B,'[3]Nur des jours'!$U:$U,"")</f>
        <v>0</v>
      </c>
      <c r="U750" s="93">
        <v>0</v>
      </c>
      <c r="V750" s="93">
        <v>0</v>
      </c>
      <c r="W750" s="93">
        <v>0</v>
      </c>
      <c r="X750" s="93">
        <v>0</v>
      </c>
      <c r="Y750" s="93">
        <v>0</v>
      </c>
      <c r="Z750" s="93">
        <v>0</v>
      </c>
      <c r="AA750" s="93">
        <v>0</v>
      </c>
      <c r="AB750" s="93">
        <v>0</v>
      </c>
      <c r="AC750" s="93">
        <f>_xlfn.XLOOKUP(B750,'[3]Nur des jours'!$B:$B,'[3]Nur des jours'!$N:$N,"")</f>
        <v>1.3158364081008358</v>
      </c>
      <c r="AD750" s="93">
        <v>1.3158364081008358</v>
      </c>
      <c r="AE750" s="93">
        <v>0</v>
      </c>
      <c r="AF750" s="93">
        <v>4.2358311003814299E-2</v>
      </c>
      <c r="AG750" s="93"/>
      <c r="AH750" s="93">
        <v>0</v>
      </c>
      <c r="AI750" s="93">
        <v>0</v>
      </c>
      <c r="AJ750" s="93">
        <v>0</v>
      </c>
      <c r="AK750" s="93">
        <v>0</v>
      </c>
      <c r="AL750" s="93">
        <v>0</v>
      </c>
      <c r="AM750" s="49" t="s">
        <v>5559</v>
      </c>
      <c r="AN750" s="49"/>
      <c r="AO750" s="48" t="str" cm="1">
        <f t="array" ref="AO750">IFERROR(_xlfn.IFS(
AQ750="MPR ISSUE","PDH",
AQ750="BSS Hardware Issue","BSS",
AQ750="Sites strategiques, MLL, Pylone, etc.","ENVTECH",
AQ750="AKTIVCO DEFAUT GE &amp; POWER Cabinet","AKTIVCO",
AQ750="AKTIVCO Coupure ENEO &amp; Baisse de tension","AKTIVCO GRID ONLY",
AQ750="Coupure ENEO &amp; Baisse de tension","IHS GRID ONLY",
AQ750="Defaut GE &amp; POWER Cabinet","IHS",
AQ750="Sharing","Partners",
AQ750="Sites strategiques &amp; DataCenter","SST &amp; DC",
AQ750="Exclu","Exclu",
AQ750="SAT","SAT",
AQ750="SPARE-ISSUE","SPARE-ISSUE",
AQ750="Fiber CAmtel","TRANS_FO_CAMTEL",
AQ750="Fiber AOF","Fiber AOF",
AQ750="Projet OCM (HUAWEI)","TRAVAUX-HUAWEI",
AQ750="Projet OCM (NOKIA)","TRAVAUX-NOKIA",
AQ750="ACCESS-ISSUE","ACCESS-ISSUE",
AQ750="Projet OCM (ZTE, NOKIA, autres projets)","TRAVAUX OCM",
AQ750="No root CAuse","No root cause",
AQ750="ODU HS","PDH",
AQ750="IP &amp; VLAN","PDH",
AQ750="Warehouse HUAWEI","SPARE-ISSUE",
AQ750="SPARE-HS","SPARE-ISSUE",
AQ750="Power Telco","BSS",AQ750="no impacts","no impacts"
),"")</f>
        <v>No root cause</v>
      </c>
      <c r="AP750" s="48" t="str" cm="1">
        <f t="array" ref="AP750">IFERROR(_xlfn.IFS(
AQ750="MPR ISSUE","TX ISSUE",
AQ750="BSS Hardware Issue","RAN ISSUE",
AQ750="Sites strategiques, MLL, Pylone, etc.","ENVTECH",
AQ750="AKTIVCO DEFAUT GE &amp; POWER Cabinet","POWER ISSUE",
AQ750="AKTIVCO Coupure ENEO &amp; Baisse de tension","POWER ISSUE",
AQ750="Coupure ENEO &amp; Baisse de tension","POWER ISSUE",
AQ750="Defaut GE &amp; POWER Cabinet","POWER ISSUE",
AQ750="Sharing","POWER ISSUE",
AQ750="Sites strategiques &amp; DataCenter","POWER ISSUE",
AQ750="Exclu","Exclu",
AQ750="SAT","TX ISSUE",
AQ750="SPARE-ISSUE","SPARE-ISSUE",
AQ750="Fiber CAmtel","TX ISSUE",
AQ750="Fiber AOF","TX ISSUE",
AQ750="Projet OCM (HUAWEI)","TRAVAUX-HUAWEI",
AQ750="Projet OCM (NOKIA)","TRAVAUX -NOKIA",
AQ750="ACCESS-ISSUE","ACCESS-ISSUE",
AQ750="Projet OCM (ZTE, NOKIA, autres projets)","TRAVAUX OCM",
AQ750="No root CAuse","No root cause",
AQ750="ODU HS","TX ISSUE",
AQ750="IP &amp; VLAN","TX ISSUE",
AQ750="Warehouse HUAWEI","SPARE-ISSUE",
AQ750="SPARE-HS","SPARE-ISSUE",
AQ750="Power Telco","RAN ISSUE",AQ750="no impacts","no impacts"
),"")</f>
        <v>No root cause</v>
      </c>
      <c r="AQ750" s="127" t="s">
        <v>5344</v>
      </c>
      <c r="AR750" s="48" t="str" cm="1">
        <f t="array" ref="AR750">IFERROR(_xlfn.IFS(
AQ750="MPR ISSUE","ACTIVE",
AQ750="BSS Hardware Issue","ACTIVE",
AQ750="Sites strategiques, MLL, Pylone, etc.","PASSIVE",
AQ750="AKTIVCO DEFAUT GE &amp; POWER Cabinet","PASSIVE",
AQ750="AKTIVCO Coupure ENEO &amp; Baisse de tension","PASSIVE",
AQ750="Coupure ENEO &amp; Baisse de tension","PASSIVE",
AQ750="Defaut GE &amp; POWER Cabinet","PASSIVE",
AQ750="Sharing","PASSIVE",
AQ750="Sites strategiques &amp; DataCenter","PASSIVE",
AQ750="Exclu","Exclu",
AQ750="SAT","ACTIVE",
AQ750="SPARE-ISSUE","SPARE-ISSUE",
AQ750="Fiber CAmtel","ACTIVE",
AQ750="Fiber AOF","ACTIVE",
AQ750="Projet OCM (HUAWEI)","PLANNED WORKS",
AQ750="Projet OCM (NOKIA)","PLANNED WORKS",
AQ750="ACCESS-ISSUE","ACCESS-ISSUE",
AQ750="Projet OCM (ZTE, NOKIA, autres projets)","PLANNED WORKS",
AQ750="No root CAuse","No root cause",
AQ750="ODU HS","ACTIVE",
AQ750="IP &amp; VLAN","ACTIVE",
AQ750="Warehouse HUAWEI","SPARE-ISSUE",
AQ750="SPARE-HS","SPARE-ISSUE",
AQ750="Power Telco","ACTIVE", AQ750="no impacts","no impacts"
),"")</f>
        <v>No root cause</v>
      </c>
      <c r="AS750" s="92" t="s">
        <v>5537</v>
      </c>
      <c r="AT750" s="98" t="s">
        <v>2702</v>
      </c>
      <c r="AV750" s="17" t="s">
        <v>5537</v>
      </c>
      <c r="AW750" s="7" t="s">
        <v>5537</v>
      </c>
      <c r="AX750" s="6" t="s">
        <v>5537</v>
      </c>
      <c r="AY750" s="7"/>
      <c r="AZ750" s="3" t="s">
        <v>5537</v>
      </c>
      <c r="BA750" s="18" t="s">
        <v>5537</v>
      </c>
      <c r="BB750" s="18" t="s">
        <v>5537</v>
      </c>
      <c r="BC750" s="18" t="s">
        <v>5537</v>
      </c>
      <c r="BD750" s="18" t="s">
        <v>5537</v>
      </c>
      <c r="BE750" s="18" t="s">
        <v>5537</v>
      </c>
      <c r="BF750" s="18" t="s">
        <v>5537</v>
      </c>
      <c r="BG750" s="18" t="s">
        <v>5537</v>
      </c>
      <c r="BH750" s="18" t="s">
        <v>5537</v>
      </c>
      <c r="BI750" s="18" t="s">
        <v>5537</v>
      </c>
      <c r="BJ750" s="18" t="s">
        <v>5537</v>
      </c>
      <c r="BK750" s="18" t="s">
        <v>5537</v>
      </c>
      <c r="BL750" s="9" t="s">
        <v>5537</v>
      </c>
      <c r="BM750" s="14" t="s">
        <v>5537</v>
      </c>
      <c r="BN750" s="14" t="s">
        <v>5537</v>
      </c>
      <c r="BO750" s="14" t="str">
        <f>_xlfn.XLOOKUP(B750,'[4]cell downs 18042026 17h'!$B:$B,'[4]cell downs 18042026 17h'!$B:$B,"")</f>
        <v/>
      </c>
      <c r="BP750" s="14" t="str">
        <f>_xlfn.XLOOKUP(B750,'[5]Cells Huawei 19042026 15h'!$B:$B,'[5]Cells Huawei 19042026 15h'!$B:$B,"")</f>
        <v/>
      </c>
      <c r="BQ750" s="9" t="str">
        <f>_xlfn.XLOOKUP(B750,'[6]cells down 19042026 9H40'!$B:$B,'[6]cells down 19042026 9H40'!$B:$B,"")</f>
        <v/>
      </c>
      <c r="BR750" s="9" t="s">
        <v>2702</v>
      </c>
      <c r="BS750" s="9" t="s">
        <v>12</v>
      </c>
      <c r="BT750" s="108"/>
    </row>
    <row r="751" spans="1:72" s="9" customFormat="1" x14ac:dyDescent="0.35">
      <c r="A751" s="1" t="s">
        <v>4990</v>
      </c>
      <c r="B751" s="8" t="s">
        <v>4991</v>
      </c>
      <c r="C751" s="3" t="str">
        <f>_xlfn.XLOOKUP(B751,'[1]daily break down'!$D:$D,'[1]daily break down'!$E:$E,"")</f>
        <v>Douala</v>
      </c>
      <c r="D751" s="1" t="s">
        <v>11</v>
      </c>
      <c r="E751" s="1" t="s">
        <v>12</v>
      </c>
      <c r="F751" s="3" t="s">
        <v>31</v>
      </c>
      <c r="G751" s="1" t="s">
        <v>32</v>
      </c>
      <c r="H751" s="34" t="str">
        <f>_xlfn.XLOOKUP(B751,[2]CALCULATION!$B:$B,[2]CALCULATION!$H:$H,"")</f>
        <v>ZTE</v>
      </c>
      <c r="I751" s="28">
        <v>3.4990461800115877</v>
      </c>
      <c r="J751" s="28">
        <v>0</v>
      </c>
      <c r="K751" s="28">
        <v>0</v>
      </c>
      <c r="L751" s="28">
        <v>0.30945644388513666</v>
      </c>
      <c r="M751" s="28">
        <v>3.1827767362092043</v>
      </c>
      <c r="N751" s="28">
        <v>0</v>
      </c>
      <c r="O751" s="28">
        <v>0</v>
      </c>
      <c r="P751" s="28">
        <v>0</v>
      </c>
      <c r="Q751" s="28">
        <v>0</v>
      </c>
      <c r="R751" s="28">
        <v>0</v>
      </c>
      <c r="S751" s="93">
        <v>0</v>
      </c>
      <c r="T751" s="93">
        <f>_xlfn.XLOOKUP(B751,'[3]Nur des jours'!$B:$B,'[3]Nur des jours'!$U:$U,"")</f>
        <v>6.2475209241138812</v>
      </c>
      <c r="U751" s="93">
        <v>0</v>
      </c>
      <c r="V751" s="93">
        <v>0</v>
      </c>
      <c r="W751" s="93">
        <v>6.2475209241138812</v>
      </c>
      <c r="X751" s="93">
        <v>0</v>
      </c>
      <c r="Y751" s="93">
        <v>0</v>
      </c>
      <c r="Z751" s="93">
        <v>0</v>
      </c>
      <c r="AA751" s="93">
        <v>0</v>
      </c>
      <c r="AB751" s="93">
        <v>0</v>
      </c>
      <c r="AC751" s="93">
        <f>_xlfn.XLOOKUP(B751,'[3]Nur des jours'!$B:$B,'[3]Nur des jours'!$N:$N,"")</f>
        <v>0</v>
      </c>
      <c r="AD751" s="93">
        <v>0</v>
      </c>
      <c r="AE751" s="93">
        <v>0</v>
      </c>
      <c r="AF751" s="93">
        <v>3.7632015249705365E-2</v>
      </c>
      <c r="AG751" s="93"/>
      <c r="AH751" s="93">
        <v>0</v>
      </c>
      <c r="AI751" s="93">
        <v>0</v>
      </c>
      <c r="AJ751" s="93">
        <v>0</v>
      </c>
      <c r="AK751" s="93">
        <v>0</v>
      </c>
      <c r="AL751" s="93">
        <v>0</v>
      </c>
      <c r="AM751" s="49" t="s">
        <v>5559</v>
      </c>
      <c r="AN751" s="49"/>
      <c r="AO751" s="48" t="str" cm="1">
        <f t="array" ref="AO751">IFERROR(_xlfn.IFS(
AQ751="MPR ISSUE","PDH",
AQ751="BSS Hardware Issue","BSS",
AQ751="Sites strategiques, MLL, Pylone, etc.","ENVTECH",
AQ751="AKTIVCO DEFAUT GE &amp; POWER Cabinet","AKTIVCO",
AQ751="AKTIVCO Coupure ENEO &amp; Baisse de tension","AKTIVCO GRID ONLY",
AQ751="Coupure ENEO &amp; Baisse de tension","IHS GRID ONLY",
AQ751="Defaut GE &amp; POWER Cabinet","IHS",
AQ751="Sharing","Partners",
AQ751="Sites strategiques &amp; DataCenter","SST &amp; DC",
AQ751="Exclu","Exclu",
AQ751="SAT","SAT",
AQ751="SPARE-ISSUE","SPARE-ISSUE",
AQ751="Fiber CAmtel","TRANS_FO_CAMTEL",
AQ751="Fiber AOF","Fiber AOF",
AQ751="Projet OCM (HUAWEI)","TRAVAUX-HUAWEI",
AQ751="Projet OCM (NOKIA)","TRAVAUX-NOKIA",
AQ751="ACCESS-ISSUE","ACCESS-ISSUE",
AQ751="Projet OCM (ZTE, NOKIA, autres projets)","TRAVAUX OCM",
AQ751="No root CAuse","No root cause",
AQ751="ODU HS","PDH",
AQ751="IP &amp; VLAN","PDH",
AQ751="Warehouse HUAWEI","SPARE-ISSUE",
AQ751="SPARE-HS","SPARE-ISSUE",
AQ751="Power Telco","BSS",AQ751="no impacts","no impacts"
),"")</f>
        <v>No root cause</v>
      </c>
      <c r="AP751" s="48" t="str" cm="1">
        <f t="array" ref="AP751">IFERROR(_xlfn.IFS(
AQ751="MPR ISSUE","TX ISSUE",
AQ751="BSS Hardware Issue","RAN ISSUE",
AQ751="Sites strategiques, MLL, Pylone, etc.","ENVTECH",
AQ751="AKTIVCO DEFAUT GE &amp; POWER Cabinet","POWER ISSUE",
AQ751="AKTIVCO Coupure ENEO &amp; Baisse de tension","POWER ISSUE",
AQ751="Coupure ENEO &amp; Baisse de tension","POWER ISSUE",
AQ751="Defaut GE &amp; POWER Cabinet","POWER ISSUE",
AQ751="Sharing","POWER ISSUE",
AQ751="Sites strategiques &amp; DataCenter","POWER ISSUE",
AQ751="Exclu","Exclu",
AQ751="SAT","TX ISSUE",
AQ751="SPARE-ISSUE","SPARE-ISSUE",
AQ751="Fiber CAmtel","TX ISSUE",
AQ751="Fiber AOF","TX ISSUE",
AQ751="Projet OCM (HUAWEI)","TRAVAUX-HUAWEI",
AQ751="Projet OCM (NOKIA)","TRAVAUX -NOKIA",
AQ751="ACCESS-ISSUE","ACCESS-ISSUE",
AQ751="Projet OCM (ZTE, NOKIA, autres projets)","TRAVAUX OCM",
AQ751="No root CAuse","No root cause",
AQ751="ODU HS","TX ISSUE",
AQ751="IP &amp; VLAN","TX ISSUE",
AQ751="Warehouse HUAWEI","SPARE-ISSUE",
AQ751="SPARE-HS","SPARE-ISSUE",
AQ751="Power Telco","RAN ISSUE",AQ751="no impacts","no impacts"
),"")</f>
        <v>No root cause</v>
      </c>
      <c r="AQ751" s="127" t="s">
        <v>5344</v>
      </c>
      <c r="AR751" s="48" t="str" cm="1">
        <f t="array" ref="AR751">IFERROR(_xlfn.IFS(
AQ751="MPR ISSUE","ACTIVE",
AQ751="BSS Hardware Issue","ACTIVE",
AQ751="Sites strategiques, MLL, Pylone, etc.","PASSIVE",
AQ751="AKTIVCO DEFAUT GE &amp; POWER Cabinet","PASSIVE",
AQ751="AKTIVCO Coupure ENEO &amp; Baisse de tension","PASSIVE",
AQ751="Coupure ENEO &amp; Baisse de tension","PASSIVE",
AQ751="Defaut GE &amp; POWER Cabinet","PASSIVE",
AQ751="Sharing","PASSIVE",
AQ751="Sites strategiques &amp; DataCenter","PASSIVE",
AQ751="Exclu","Exclu",
AQ751="SAT","ACTIVE",
AQ751="SPARE-ISSUE","SPARE-ISSUE",
AQ751="Fiber CAmtel","ACTIVE",
AQ751="Fiber AOF","ACTIVE",
AQ751="Projet OCM (HUAWEI)","PLANNED WORKS",
AQ751="Projet OCM (NOKIA)","PLANNED WORKS",
AQ751="ACCESS-ISSUE","ACCESS-ISSUE",
AQ751="Projet OCM (ZTE, NOKIA, autres projets)","PLANNED WORKS",
AQ751="No root CAuse","No root cause",
AQ751="ODU HS","ACTIVE",
AQ751="IP &amp; VLAN","ACTIVE",
AQ751="Warehouse HUAWEI","SPARE-ISSUE",
AQ751="SPARE-HS","SPARE-ISSUE",
AQ751="Power Telco","ACTIVE", AQ751="no impacts","no impacts"
),"")</f>
        <v>No root cause</v>
      </c>
      <c r="AS751" s="92" t="s">
        <v>5537</v>
      </c>
      <c r="AT751" s="98" t="s">
        <v>4991</v>
      </c>
      <c r="AV751" s="17" t="s">
        <v>5537</v>
      </c>
      <c r="AW751" s="7" t="s">
        <v>5537</v>
      </c>
      <c r="AX751" s="6" t="s">
        <v>5537</v>
      </c>
      <c r="AY751" s="7"/>
      <c r="AZ751" s="3" t="s">
        <v>5537</v>
      </c>
      <c r="BA751" s="18" t="s">
        <v>5537</v>
      </c>
      <c r="BB751" s="18" t="s">
        <v>5537</v>
      </c>
      <c r="BC751" s="18" t="s">
        <v>5537</v>
      </c>
      <c r="BD751" s="18" t="s">
        <v>5537</v>
      </c>
      <c r="BE751" s="18" t="s">
        <v>5537</v>
      </c>
      <c r="BF751" s="18" t="s">
        <v>5537</v>
      </c>
      <c r="BG751" s="18" t="s">
        <v>5537</v>
      </c>
      <c r="BH751" s="18" t="s">
        <v>5537</v>
      </c>
      <c r="BI751" s="18" t="s">
        <v>5537</v>
      </c>
      <c r="BJ751" s="18" t="s">
        <v>5537</v>
      </c>
      <c r="BK751" s="18" t="s">
        <v>5537</v>
      </c>
      <c r="BL751" s="9" t="s">
        <v>5537</v>
      </c>
      <c r="BM751" s="14" t="s">
        <v>5537</v>
      </c>
      <c r="BN751" s="14" t="s">
        <v>5537</v>
      </c>
      <c r="BO751" s="14" t="str">
        <f>_xlfn.XLOOKUP(B751,'[4]cell downs 18042026 17h'!$B:$B,'[4]cell downs 18042026 17h'!$B:$B,"")</f>
        <v/>
      </c>
      <c r="BP751" s="14" t="str">
        <f>_xlfn.XLOOKUP(B751,'[5]Cells Huawei 19042026 15h'!$B:$B,'[5]Cells Huawei 19042026 15h'!$B:$B,"")</f>
        <v/>
      </c>
      <c r="BQ751" s="9" t="str">
        <f>_xlfn.XLOOKUP(B751,'[6]cells down 19042026 9H40'!$B:$B,'[6]cells down 19042026 9H40'!$B:$B,"")</f>
        <v/>
      </c>
      <c r="BR751" s="9" t="s">
        <v>4991</v>
      </c>
      <c r="BS751" s="9" t="s">
        <v>302</v>
      </c>
      <c r="BT751" s="108"/>
    </row>
    <row r="752" spans="1:72" s="9" customFormat="1" x14ac:dyDescent="0.35">
      <c r="A752" s="1" t="s">
        <v>2528</v>
      </c>
      <c r="B752" s="8" t="s">
        <v>2529</v>
      </c>
      <c r="C752" s="3" t="str">
        <f>_xlfn.XLOOKUP(B752,'[1]daily break down'!$D:$D,'[1]daily break down'!$E:$E,"")</f>
        <v>Douala</v>
      </c>
      <c r="D752" s="1" t="s">
        <v>11</v>
      </c>
      <c r="E752" s="1" t="s">
        <v>12</v>
      </c>
      <c r="F752" s="3" t="s">
        <v>31</v>
      </c>
      <c r="G752" s="1" t="s">
        <v>32</v>
      </c>
      <c r="H752" s="34" t="str">
        <f>_xlfn.XLOOKUP(B752,[2]CALCULATION!$B:$B,[2]CALCULATION!$H:$H,"")</f>
        <v>ZTE</v>
      </c>
      <c r="I752" s="28">
        <v>0</v>
      </c>
      <c r="J752" s="28">
        <v>0</v>
      </c>
      <c r="K752" s="28">
        <v>0</v>
      </c>
      <c r="L752" s="28">
        <v>0</v>
      </c>
      <c r="M752" s="28">
        <v>0.13602814232677882</v>
      </c>
      <c r="N752" s="28">
        <v>0</v>
      </c>
      <c r="O752" s="28">
        <v>0</v>
      </c>
      <c r="P752" s="28">
        <v>0</v>
      </c>
      <c r="Q752" s="28">
        <v>0</v>
      </c>
      <c r="R752" s="28">
        <v>0</v>
      </c>
      <c r="S752" s="93">
        <v>0</v>
      </c>
      <c r="T752" s="93">
        <f>_xlfn.XLOOKUP(B752,'[3]Nur des jours'!$B:$B,'[3]Nur des jours'!$U:$U,"")</f>
        <v>0</v>
      </c>
      <c r="U752" s="93">
        <v>0</v>
      </c>
      <c r="V752" s="93">
        <v>0</v>
      </c>
      <c r="W752" s="93">
        <v>0</v>
      </c>
      <c r="X752" s="93">
        <v>0.12933998795775539</v>
      </c>
      <c r="Y752" s="93">
        <v>0</v>
      </c>
      <c r="Z752" s="93">
        <v>0</v>
      </c>
      <c r="AA752" s="93">
        <v>0</v>
      </c>
      <c r="AB752" s="93">
        <v>0</v>
      </c>
      <c r="AC752" s="93">
        <f>_xlfn.XLOOKUP(B752,'[3]Nur des jours'!$B:$B,'[3]Nur des jours'!$N:$N,"")</f>
        <v>0</v>
      </c>
      <c r="AD752" s="93">
        <v>0</v>
      </c>
      <c r="AE752" s="93">
        <v>0</v>
      </c>
      <c r="AF752" s="93">
        <v>3.7542839858118481E-2</v>
      </c>
      <c r="AG752" s="93"/>
      <c r="AH752" s="93">
        <v>0</v>
      </c>
      <c r="AI752" s="93">
        <v>0</v>
      </c>
      <c r="AJ752" s="93">
        <v>0</v>
      </c>
      <c r="AK752" s="93">
        <v>0</v>
      </c>
      <c r="AL752" s="93">
        <v>0</v>
      </c>
      <c r="AM752" s="49" t="s">
        <v>5559</v>
      </c>
      <c r="AN752" s="49"/>
      <c r="AO752" s="48" t="str" cm="1">
        <f t="array" ref="AO752">IFERROR(_xlfn.IFS(
AQ752="MPR ISSUE","PDH",
AQ752="BSS Hardware Issue","BSS",
AQ752="Sites strategiques, MLL, Pylone, etc.","ENVTECH",
AQ752="AKTIVCO DEFAUT GE &amp; POWER Cabinet","AKTIVCO",
AQ752="AKTIVCO Coupure ENEO &amp; Baisse de tension","AKTIVCO GRID ONLY",
AQ752="Coupure ENEO &amp; Baisse de tension","IHS GRID ONLY",
AQ752="Defaut GE &amp; POWER Cabinet","IHS",
AQ752="Sharing","Partners",
AQ752="Sites strategiques &amp; DataCenter","SST &amp; DC",
AQ752="Exclu","Exclu",
AQ752="SAT","SAT",
AQ752="SPARE-ISSUE","SPARE-ISSUE",
AQ752="Fiber CAmtel","TRANS_FO_CAMTEL",
AQ752="Fiber AOF","Fiber AOF",
AQ752="Projet OCM (HUAWEI)","TRAVAUX-HUAWEI",
AQ752="Projet OCM (NOKIA)","TRAVAUX-NOKIA",
AQ752="ACCESS-ISSUE","ACCESS-ISSUE",
AQ752="Projet OCM (ZTE, NOKIA, autres projets)","TRAVAUX OCM",
AQ752="No root CAuse","No root cause",
AQ752="ODU HS","PDH",
AQ752="IP &amp; VLAN","PDH",
AQ752="Warehouse HUAWEI","SPARE-ISSUE",
AQ752="SPARE-HS","SPARE-ISSUE",
AQ752="Power Telco","BSS",AQ752="no impacts","no impacts"
),"")</f>
        <v>No root cause</v>
      </c>
      <c r="AP752" s="48" t="str" cm="1">
        <f t="array" ref="AP752">IFERROR(_xlfn.IFS(
AQ752="MPR ISSUE","TX ISSUE",
AQ752="BSS Hardware Issue","RAN ISSUE",
AQ752="Sites strategiques, MLL, Pylone, etc.","ENVTECH",
AQ752="AKTIVCO DEFAUT GE &amp; POWER Cabinet","POWER ISSUE",
AQ752="AKTIVCO Coupure ENEO &amp; Baisse de tension","POWER ISSUE",
AQ752="Coupure ENEO &amp; Baisse de tension","POWER ISSUE",
AQ752="Defaut GE &amp; POWER Cabinet","POWER ISSUE",
AQ752="Sharing","POWER ISSUE",
AQ752="Sites strategiques &amp; DataCenter","POWER ISSUE",
AQ752="Exclu","Exclu",
AQ752="SAT","TX ISSUE",
AQ752="SPARE-ISSUE","SPARE-ISSUE",
AQ752="Fiber CAmtel","TX ISSUE",
AQ752="Fiber AOF","TX ISSUE",
AQ752="Projet OCM (HUAWEI)","TRAVAUX-HUAWEI",
AQ752="Projet OCM (NOKIA)","TRAVAUX -NOKIA",
AQ752="ACCESS-ISSUE","ACCESS-ISSUE",
AQ752="Projet OCM (ZTE, NOKIA, autres projets)","TRAVAUX OCM",
AQ752="No root CAuse","No root cause",
AQ752="ODU HS","TX ISSUE",
AQ752="IP &amp; VLAN","TX ISSUE",
AQ752="Warehouse HUAWEI","SPARE-ISSUE",
AQ752="SPARE-HS","SPARE-ISSUE",
AQ752="Power Telco","RAN ISSUE",AQ752="no impacts","no impacts"
),"")</f>
        <v>No root cause</v>
      </c>
      <c r="AQ752" s="127" t="s">
        <v>5344</v>
      </c>
      <c r="AR752" s="48" t="str" cm="1">
        <f t="array" ref="AR752">IFERROR(_xlfn.IFS(
AQ752="MPR ISSUE","ACTIVE",
AQ752="BSS Hardware Issue","ACTIVE",
AQ752="Sites strategiques, MLL, Pylone, etc.","PASSIVE",
AQ752="AKTIVCO DEFAUT GE &amp; POWER Cabinet","PASSIVE",
AQ752="AKTIVCO Coupure ENEO &amp; Baisse de tension","PASSIVE",
AQ752="Coupure ENEO &amp; Baisse de tension","PASSIVE",
AQ752="Defaut GE &amp; POWER Cabinet","PASSIVE",
AQ752="Sharing","PASSIVE",
AQ752="Sites strategiques &amp; DataCenter","PASSIVE",
AQ752="Exclu","Exclu",
AQ752="SAT","ACTIVE",
AQ752="SPARE-ISSUE","SPARE-ISSUE",
AQ752="Fiber CAmtel","ACTIVE",
AQ752="Fiber AOF","ACTIVE",
AQ752="Projet OCM (HUAWEI)","PLANNED WORKS",
AQ752="Projet OCM (NOKIA)","PLANNED WORKS",
AQ752="ACCESS-ISSUE","ACCESS-ISSUE",
AQ752="Projet OCM (ZTE, NOKIA, autres projets)","PLANNED WORKS",
AQ752="No root CAuse","No root cause",
AQ752="ODU HS","ACTIVE",
AQ752="IP &amp; VLAN","ACTIVE",
AQ752="Warehouse HUAWEI","SPARE-ISSUE",
AQ752="SPARE-HS","SPARE-ISSUE",
AQ752="Power Telco","ACTIVE", AQ752="no impacts","no impacts"
),"")</f>
        <v>No root cause</v>
      </c>
      <c r="AS752" s="92" t="s">
        <v>5537</v>
      </c>
      <c r="AT752" s="98" t="s">
        <v>2529</v>
      </c>
      <c r="AV752" s="17" t="s">
        <v>5537</v>
      </c>
      <c r="AW752" s="7" t="s">
        <v>5537</v>
      </c>
      <c r="AX752" s="6" t="s">
        <v>5537</v>
      </c>
      <c r="AY752" s="7"/>
      <c r="AZ752" s="3" t="s">
        <v>5537</v>
      </c>
      <c r="BA752" s="18" t="s">
        <v>5537</v>
      </c>
      <c r="BB752" s="18" t="s">
        <v>5537</v>
      </c>
      <c r="BC752" s="18" t="s">
        <v>5537</v>
      </c>
      <c r="BD752" s="18" t="s">
        <v>5537</v>
      </c>
      <c r="BE752" s="18" t="s">
        <v>5537</v>
      </c>
      <c r="BF752" s="18" t="s">
        <v>5537</v>
      </c>
      <c r="BG752" s="18" t="s">
        <v>5537</v>
      </c>
      <c r="BH752" s="18" t="s">
        <v>5537</v>
      </c>
      <c r="BI752" s="18" t="s">
        <v>5537</v>
      </c>
      <c r="BJ752" s="18" t="s">
        <v>5537</v>
      </c>
      <c r="BK752" s="18" t="s">
        <v>5537</v>
      </c>
      <c r="BL752" s="9" t="s">
        <v>5537</v>
      </c>
      <c r="BM752" s="14" t="s">
        <v>5537</v>
      </c>
      <c r="BN752" s="14" t="s">
        <v>5537</v>
      </c>
      <c r="BO752" s="14" t="str">
        <f>_xlfn.XLOOKUP(B752,'[4]cell downs 18042026 17h'!$B:$B,'[4]cell downs 18042026 17h'!$B:$B,"")</f>
        <v/>
      </c>
      <c r="BP752" s="14" t="str">
        <f>_xlfn.XLOOKUP(B752,'[5]Cells Huawei 19042026 15h'!$B:$B,'[5]Cells Huawei 19042026 15h'!$B:$B,"")</f>
        <v/>
      </c>
      <c r="BQ752" s="9" t="str">
        <f>_xlfn.XLOOKUP(B752,'[6]cells down 19042026 9H40'!$B:$B,'[6]cells down 19042026 9H40'!$B:$B,"")</f>
        <v/>
      </c>
      <c r="BR752" s="9" t="s">
        <v>2529</v>
      </c>
      <c r="BS752" s="9" t="s">
        <v>5537</v>
      </c>
      <c r="BT752" s="108"/>
    </row>
    <row r="753" spans="1:72" s="9" customFormat="1" x14ac:dyDescent="0.35">
      <c r="A753" s="1" t="s">
        <v>3403</v>
      </c>
      <c r="B753" s="8" t="s">
        <v>3404</v>
      </c>
      <c r="C753" s="3" t="str">
        <f>_xlfn.XLOOKUP(B753,'[1]daily break down'!$D:$D,'[1]daily break down'!$E:$E,"")</f>
        <v>LITTORAL</v>
      </c>
      <c r="D753" s="1" t="s">
        <v>11</v>
      </c>
      <c r="E753" s="1" t="s">
        <v>12</v>
      </c>
      <c r="F753" s="3" t="s">
        <v>31</v>
      </c>
      <c r="G753" s="1" t="s">
        <v>3403</v>
      </c>
      <c r="H753" s="34" t="str">
        <f>_xlfn.XLOOKUP(B753,[2]CALCULATION!$B:$B,[2]CALCULATION!$H:$H,"")</f>
        <v>ZTE</v>
      </c>
      <c r="I753" s="28">
        <v>0</v>
      </c>
      <c r="J753" s="28">
        <v>0</v>
      </c>
      <c r="K753" s="28">
        <v>0</v>
      </c>
      <c r="L753" s="28">
        <v>0</v>
      </c>
      <c r="M753" s="28">
        <v>3.2103140971312638E-4</v>
      </c>
      <c r="N753" s="28">
        <v>0</v>
      </c>
      <c r="O753" s="28">
        <v>0</v>
      </c>
      <c r="P753" s="28">
        <v>0</v>
      </c>
      <c r="Q753" s="28">
        <v>0</v>
      </c>
      <c r="R753" s="28">
        <v>0</v>
      </c>
      <c r="S753" s="93">
        <v>0</v>
      </c>
      <c r="T753" s="93">
        <f>_xlfn.XLOOKUP(B753,'[3]Nur des jours'!$B:$B,'[3]Nur des jours'!$U:$U,"")</f>
        <v>0</v>
      </c>
      <c r="U753" s="93">
        <v>0</v>
      </c>
      <c r="V753" s="93">
        <v>0</v>
      </c>
      <c r="W753" s="93">
        <v>0</v>
      </c>
      <c r="X753" s="93">
        <v>0</v>
      </c>
      <c r="Y753" s="93">
        <v>0</v>
      </c>
      <c r="Z753" s="93">
        <v>0</v>
      </c>
      <c r="AA753" s="93">
        <v>3.6847271803739944E-2</v>
      </c>
      <c r="AB753" s="93">
        <v>0</v>
      </c>
      <c r="AC753" s="93">
        <f>_xlfn.XLOOKUP(B753,'[3]Nur des jours'!$B:$B,'[3]Nur des jours'!$N:$N,"")</f>
        <v>3.6508405315709425E-2</v>
      </c>
      <c r="AD753" s="93">
        <v>3.6508405315709425E-2</v>
      </c>
      <c r="AE753" s="93">
        <v>0</v>
      </c>
      <c r="AF753" s="93">
        <v>3.7061292743548566E-2</v>
      </c>
      <c r="AG753" s="93"/>
      <c r="AH753" s="93">
        <v>0</v>
      </c>
      <c r="AI753" s="93">
        <v>0</v>
      </c>
      <c r="AJ753" s="93">
        <v>0</v>
      </c>
      <c r="AK753" s="93">
        <v>0</v>
      </c>
      <c r="AL753" s="93">
        <v>0</v>
      </c>
      <c r="AM753" s="49" t="s">
        <v>5559</v>
      </c>
      <c r="AN753" s="49"/>
      <c r="AO753" s="48" t="str" cm="1">
        <f t="array" ref="AO753">IFERROR(_xlfn.IFS(
AQ753="MPR ISSUE","PDH",
AQ753="BSS Hardware Issue","BSS",
AQ753="Sites strategiques, MLL, Pylone, etc.","ENVTECH",
AQ753="AKTIVCO DEFAUT GE &amp; POWER Cabinet","AKTIVCO",
AQ753="AKTIVCO Coupure ENEO &amp; Baisse de tension","AKTIVCO GRID ONLY",
AQ753="Coupure ENEO &amp; Baisse de tension","IHS GRID ONLY",
AQ753="Defaut GE &amp; POWER Cabinet","IHS",
AQ753="Sharing","Partners",
AQ753="Sites strategiques &amp; DataCenter","SST &amp; DC",
AQ753="Exclu","Exclu",
AQ753="SAT","SAT",
AQ753="SPARE-ISSUE","SPARE-ISSUE",
AQ753="Fiber CAmtel","TRANS_FO_CAMTEL",
AQ753="Fiber AOF","Fiber AOF",
AQ753="Projet OCM (HUAWEI)","TRAVAUX-HUAWEI",
AQ753="Projet OCM (NOKIA)","TRAVAUX-NOKIA",
AQ753="ACCESS-ISSUE","ACCESS-ISSUE",
AQ753="Projet OCM (ZTE, NOKIA, autres projets)","TRAVAUX OCM",
AQ753="No root CAuse","No root cause",
AQ753="ODU HS","PDH",
AQ753="IP &amp; VLAN","PDH",
AQ753="Warehouse HUAWEI","SPARE-ISSUE",
AQ753="SPARE-HS","SPARE-ISSUE",
AQ753="Power Telco","BSS",AQ753="no impacts","no impacts"
),"")</f>
        <v>No root cause</v>
      </c>
      <c r="AP753" s="48" t="str" cm="1">
        <f t="array" ref="AP753">IFERROR(_xlfn.IFS(
AQ753="MPR ISSUE","TX ISSUE",
AQ753="BSS Hardware Issue","RAN ISSUE",
AQ753="Sites strategiques, MLL, Pylone, etc.","ENVTECH",
AQ753="AKTIVCO DEFAUT GE &amp; POWER Cabinet","POWER ISSUE",
AQ753="AKTIVCO Coupure ENEO &amp; Baisse de tension","POWER ISSUE",
AQ753="Coupure ENEO &amp; Baisse de tension","POWER ISSUE",
AQ753="Defaut GE &amp; POWER Cabinet","POWER ISSUE",
AQ753="Sharing","POWER ISSUE",
AQ753="Sites strategiques &amp; DataCenter","POWER ISSUE",
AQ753="Exclu","Exclu",
AQ753="SAT","TX ISSUE",
AQ753="SPARE-ISSUE","SPARE-ISSUE",
AQ753="Fiber CAmtel","TX ISSUE",
AQ753="Fiber AOF","TX ISSUE",
AQ753="Projet OCM (HUAWEI)","TRAVAUX-HUAWEI",
AQ753="Projet OCM (NOKIA)","TRAVAUX -NOKIA",
AQ753="ACCESS-ISSUE","ACCESS-ISSUE",
AQ753="Projet OCM (ZTE, NOKIA, autres projets)","TRAVAUX OCM",
AQ753="No root CAuse","No root cause",
AQ753="ODU HS","TX ISSUE",
AQ753="IP &amp; VLAN","TX ISSUE",
AQ753="Warehouse HUAWEI","SPARE-ISSUE",
AQ753="SPARE-HS","SPARE-ISSUE",
AQ753="Power Telco","RAN ISSUE",AQ753="no impacts","no impacts"
),"")</f>
        <v>No root cause</v>
      </c>
      <c r="AQ753" s="127" t="s">
        <v>5344</v>
      </c>
      <c r="AR753" s="48" t="str" cm="1">
        <f t="array" ref="AR753">IFERROR(_xlfn.IFS(
AQ753="MPR ISSUE","ACTIVE",
AQ753="BSS Hardware Issue","ACTIVE",
AQ753="Sites strategiques, MLL, Pylone, etc.","PASSIVE",
AQ753="AKTIVCO DEFAUT GE &amp; POWER Cabinet","PASSIVE",
AQ753="AKTIVCO Coupure ENEO &amp; Baisse de tension","PASSIVE",
AQ753="Coupure ENEO &amp; Baisse de tension","PASSIVE",
AQ753="Defaut GE &amp; POWER Cabinet","PASSIVE",
AQ753="Sharing","PASSIVE",
AQ753="Sites strategiques &amp; DataCenter","PASSIVE",
AQ753="Exclu","Exclu",
AQ753="SAT","ACTIVE",
AQ753="SPARE-ISSUE","SPARE-ISSUE",
AQ753="Fiber CAmtel","ACTIVE",
AQ753="Fiber AOF","ACTIVE",
AQ753="Projet OCM (HUAWEI)","PLANNED WORKS",
AQ753="Projet OCM (NOKIA)","PLANNED WORKS",
AQ753="ACCESS-ISSUE","ACCESS-ISSUE",
AQ753="Projet OCM (ZTE, NOKIA, autres projets)","PLANNED WORKS",
AQ753="No root CAuse","No root cause",
AQ753="ODU HS","ACTIVE",
AQ753="IP &amp; VLAN","ACTIVE",
AQ753="Warehouse HUAWEI","SPARE-ISSUE",
AQ753="SPARE-HS","SPARE-ISSUE",
AQ753="Power Telco","ACTIVE", AQ753="no impacts","no impacts"
),"")</f>
        <v>No root cause</v>
      </c>
      <c r="AS753" s="92" t="s">
        <v>5537</v>
      </c>
      <c r="AT753" s="98" t="s">
        <v>3404</v>
      </c>
      <c r="AV753" s="17" t="s">
        <v>5537</v>
      </c>
      <c r="AW753" s="7" t="s">
        <v>5537</v>
      </c>
      <c r="AX753" s="6" t="s">
        <v>5537</v>
      </c>
      <c r="AY753" s="7"/>
      <c r="AZ753" s="3" t="s">
        <v>5537</v>
      </c>
      <c r="BA753" s="18" t="s">
        <v>5537</v>
      </c>
      <c r="BB753" s="18" t="s">
        <v>5537</v>
      </c>
      <c r="BC753" s="18" t="s">
        <v>5537</v>
      </c>
      <c r="BD753" s="18" t="s">
        <v>5537</v>
      </c>
      <c r="BE753" s="18" t="s">
        <v>5537</v>
      </c>
      <c r="BF753" s="18" t="s">
        <v>5537</v>
      </c>
      <c r="BG753" s="18" t="s">
        <v>5537</v>
      </c>
      <c r="BH753" s="18" t="s">
        <v>5537</v>
      </c>
      <c r="BI753" s="18" t="s">
        <v>5537</v>
      </c>
      <c r="BJ753" s="18" t="s">
        <v>5537</v>
      </c>
      <c r="BK753" s="18" t="s">
        <v>5537</v>
      </c>
      <c r="BL753" s="9" t="s">
        <v>5537</v>
      </c>
      <c r="BM753" s="14" t="s">
        <v>5537</v>
      </c>
      <c r="BN753" s="14" t="s">
        <v>5537</v>
      </c>
      <c r="BO753" s="14" t="str">
        <f>_xlfn.XLOOKUP(B753,'[4]cell downs 18042026 17h'!$B:$B,'[4]cell downs 18042026 17h'!$B:$B,"")</f>
        <v/>
      </c>
      <c r="BP753" s="14" t="str">
        <f>_xlfn.XLOOKUP(B753,'[5]Cells Huawei 19042026 15h'!$B:$B,'[5]Cells Huawei 19042026 15h'!$B:$B,"")</f>
        <v/>
      </c>
      <c r="BQ753" s="9" t="str">
        <f>_xlfn.XLOOKUP(B753,'[6]cells down 19042026 9H40'!$B:$B,'[6]cells down 19042026 9H40'!$B:$B,"")</f>
        <v/>
      </c>
      <c r="BR753" s="9" t="s">
        <v>3404</v>
      </c>
      <c r="BS753" s="9" t="s">
        <v>318</v>
      </c>
      <c r="BT753" s="108"/>
    </row>
    <row r="754" spans="1:72" s="9" customFormat="1" x14ac:dyDescent="0.35">
      <c r="A754" s="1" t="s">
        <v>1416</v>
      </c>
      <c r="B754" s="1" t="s">
        <v>1417</v>
      </c>
      <c r="C754" s="3" t="str">
        <f>_xlfn.XLOOKUP(B754,'[1]daily break down'!$D:$D,'[1]daily break down'!$E:$E,"")</f>
        <v>NORD</v>
      </c>
      <c r="D754" s="1" t="s">
        <v>11</v>
      </c>
      <c r="E754" s="1" t="s">
        <v>66</v>
      </c>
      <c r="F754" s="3" t="s">
        <v>23</v>
      </c>
      <c r="G754" s="1" t="s">
        <v>1416</v>
      </c>
      <c r="H754" s="33" t="str">
        <f>_xlfn.XLOOKUP(B754,[2]CALCULATION!$B:$B,[2]CALCULATION!$H:$H,"")</f>
        <v>NOKIA</v>
      </c>
      <c r="I754" s="28">
        <v>0</v>
      </c>
      <c r="J754" s="28">
        <v>1.1595408128515667</v>
      </c>
      <c r="K754" s="28">
        <v>6.0599407876271768E-3</v>
      </c>
      <c r="L754" s="28">
        <v>0.44443172883544313</v>
      </c>
      <c r="M754" s="28">
        <v>1.7314116536077649E-3</v>
      </c>
      <c r="N754" s="28">
        <v>3.0119348557551737E-3</v>
      </c>
      <c r="O754" s="28">
        <v>1.1127926982041573E-2</v>
      </c>
      <c r="P754" s="28">
        <v>1.15427443573851E-3</v>
      </c>
      <c r="Q754" s="28">
        <v>9.5588351709595333E-4</v>
      </c>
      <c r="R754" s="28">
        <v>7.3945706039498275E-4</v>
      </c>
      <c r="S754" s="93">
        <v>2.6367956641401586E-2</v>
      </c>
      <c r="T754" s="93">
        <f>_xlfn.XLOOKUP(B754,'[3]Nur des jours'!$B:$B,'[3]Nur des jours'!$U:$U,"")</f>
        <v>0</v>
      </c>
      <c r="U754" s="93">
        <v>1.0640967454464388E-3</v>
      </c>
      <c r="V754" s="93">
        <v>1.9440235365961538E-3</v>
      </c>
      <c r="W754" s="93">
        <v>0</v>
      </c>
      <c r="X754" s="93">
        <v>7.8295993813368037E-3</v>
      </c>
      <c r="Y754" s="93">
        <v>2.4969109644354271E-3</v>
      </c>
      <c r="Z754" s="93">
        <v>0.16641911577962121</v>
      </c>
      <c r="AA754" s="93">
        <v>5.2131933921748239E-2</v>
      </c>
      <c r="AB754" s="93">
        <v>4.8511413023316864E-3</v>
      </c>
      <c r="AC754" s="93">
        <f>_xlfn.XLOOKUP(B754,'[3]Nur des jours'!$B:$B,'[3]Nur des jours'!$N:$N,"")</f>
        <v>3.5491805851617861E-3</v>
      </c>
      <c r="AD754" s="93">
        <v>3.5491805851617861E-3</v>
      </c>
      <c r="AE754" s="93">
        <v>1.9440235365961538E-3</v>
      </c>
      <c r="AF754" s="93">
        <v>3.6330054532535461E-2</v>
      </c>
      <c r="AG754" s="93"/>
      <c r="AH754" s="93">
        <v>0</v>
      </c>
      <c r="AI754" s="93">
        <v>0</v>
      </c>
      <c r="AJ754" s="93">
        <v>0</v>
      </c>
      <c r="AK754" s="93">
        <v>0</v>
      </c>
      <c r="AL754" s="93">
        <v>0</v>
      </c>
      <c r="AM754" s="49" t="s">
        <v>5559</v>
      </c>
      <c r="AN754" s="49"/>
      <c r="AO754" s="48" t="str" cm="1">
        <f t="array" ref="AO754">IFERROR(_xlfn.IFS(
AQ754="MPR ISSUE","PDH",
AQ754="BSS Hardware Issue","BSS",
AQ754="Sites strategiques, MLL, Pylone, etc.","ENVTECH",
AQ754="AKTIVCO DEFAUT GE &amp; POWER Cabinet","AKTIVCO",
AQ754="AKTIVCO Coupure ENEO &amp; Baisse de tension","AKTIVCO GRID ONLY",
AQ754="Coupure ENEO &amp; Baisse de tension","IHS GRID ONLY",
AQ754="Defaut GE &amp; POWER Cabinet","IHS",
AQ754="Sharing","Partners",
AQ754="Sites strategiques &amp; DataCenter","SST &amp; DC",
AQ754="Exclu","Exclu",
AQ754="SAT","SAT",
AQ754="SPARE-ISSUE","SPARE-ISSUE",
AQ754="Fiber CAmtel","TRANS_FO_CAMTEL",
AQ754="Fiber AOF","Fiber AOF",
AQ754="Projet OCM (HUAWEI)","TRAVAUX-HUAWEI",
AQ754="Projet OCM (NOKIA)","TRAVAUX-NOKIA",
AQ754="ACCESS-ISSUE","ACCESS-ISSUE",
AQ754="Projet OCM (ZTE, NOKIA, autres projets)","TRAVAUX OCM",
AQ754="No root CAuse","No root cause",
AQ754="ODU HS","PDH",
AQ754="IP &amp; VLAN","PDH",
AQ754="Warehouse HUAWEI","SPARE-ISSUE",
AQ754="SPARE-HS","SPARE-ISSUE",
AQ754="Power Telco","BSS",AQ754="no impacts","no impacts"
),"")</f>
        <v>No root cause</v>
      </c>
      <c r="AP754" s="48" t="str" cm="1">
        <f t="array" ref="AP754">IFERROR(_xlfn.IFS(
AQ754="MPR ISSUE","TX ISSUE",
AQ754="BSS Hardware Issue","RAN ISSUE",
AQ754="Sites strategiques, MLL, Pylone, etc.","ENVTECH",
AQ754="AKTIVCO DEFAUT GE &amp; POWER Cabinet","POWER ISSUE",
AQ754="AKTIVCO Coupure ENEO &amp; Baisse de tension","POWER ISSUE",
AQ754="Coupure ENEO &amp; Baisse de tension","POWER ISSUE",
AQ754="Defaut GE &amp; POWER Cabinet","POWER ISSUE",
AQ754="Sharing","POWER ISSUE",
AQ754="Sites strategiques &amp; DataCenter","POWER ISSUE",
AQ754="Exclu","Exclu",
AQ754="SAT","TX ISSUE",
AQ754="SPARE-ISSUE","SPARE-ISSUE",
AQ754="Fiber CAmtel","TX ISSUE",
AQ754="Fiber AOF","TX ISSUE",
AQ754="Projet OCM (HUAWEI)","TRAVAUX-HUAWEI",
AQ754="Projet OCM (NOKIA)","TRAVAUX -NOKIA",
AQ754="ACCESS-ISSUE","ACCESS-ISSUE",
AQ754="Projet OCM (ZTE, NOKIA, autres projets)","TRAVAUX OCM",
AQ754="No root CAuse","No root cause",
AQ754="ODU HS","TX ISSUE",
AQ754="IP &amp; VLAN","TX ISSUE",
AQ754="Warehouse HUAWEI","SPARE-ISSUE",
AQ754="SPARE-HS","SPARE-ISSUE",
AQ754="Power Telco","RAN ISSUE",AQ754="no impacts","no impacts"
),"")</f>
        <v>No root cause</v>
      </c>
      <c r="AQ754" s="127" t="s">
        <v>5344</v>
      </c>
      <c r="AR754" s="48" t="str" cm="1">
        <f t="array" ref="AR754">IFERROR(_xlfn.IFS(
AQ754="MPR ISSUE","ACTIVE",
AQ754="BSS Hardware Issue","ACTIVE",
AQ754="Sites strategiques, MLL, Pylone, etc.","PASSIVE",
AQ754="AKTIVCO DEFAUT GE &amp; POWER Cabinet","PASSIVE",
AQ754="AKTIVCO Coupure ENEO &amp; Baisse de tension","PASSIVE",
AQ754="Coupure ENEO &amp; Baisse de tension","PASSIVE",
AQ754="Defaut GE &amp; POWER Cabinet","PASSIVE",
AQ754="Sharing","PASSIVE",
AQ754="Sites strategiques &amp; DataCenter","PASSIVE",
AQ754="Exclu","Exclu",
AQ754="SAT","ACTIVE",
AQ754="SPARE-ISSUE","SPARE-ISSUE",
AQ754="Fiber CAmtel","ACTIVE",
AQ754="Fiber AOF","ACTIVE",
AQ754="Projet OCM (HUAWEI)","PLANNED WORKS",
AQ754="Projet OCM (NOKIA)","PLANNED WORKS",
AQ754="ACCESS-ISSUE","ACCESS-ISSUE",
AQ754="Projet OCM (ZTE, NOKIA, autres projets)","PLANNED WORKS",
AQ754="No root CAuse","No root cause",
AQ754="ODU HS","ACTIVE",
AQ754="IP &amp; VLAN","ACTIVE",
AQ754="Warehouse HUAWEI","SPARE-ISSUE",
AQ754="SPARE-HS","SPARE-ISSUE",
AQ754="Power Telco","ACTIVE", AQ754="no impacts","no impacts"
),"")</f>
        <v>No root cause</v>
      </c>
      <c r="AS754" s="92" t="s">
        <v>5537</v>
      </c>
      <c r="AT754" s="98" t="s">
        <v>1417</v>
      </c>
      <c r="AV754" s="17" t="s">
        <v>5537</v>
      </c>
      <c r="AW754" s="7" t="s">
        <v>5537</v>
      </c>
      <c r="AX754" s="6" t="s">
        <v>5537</v>
      </c>
      <c r="AY754" s="7"/>
      <c r="AZ754" s="3" t="s">
        <v>5537</v>
      </c>
      <c r="BA754" s="18" t="s">
        <v>5537</v>
      </c>
      <c r="BB754" s="18" t="s">
        <v>5537</v>
      </c>
      <c r="BC754" s="18" t="s">
        <v>5537</v>
      </c>
      <c r="BD754" s="18" t="s">
        <v>5537</v>
      </c>
      <c r="BE754" s="18" t="s">
        <v>5537</v>
      </c>
      <c r="BF754" s="18" t="s">
        <v>5537</v>
      </c>
      <c r="BG754" s="18" t="s">
        <v>5537</v>
      </c>
      <c r="BH754" s="18" t="s">
        <v>5537</v>
      </c>
      <c r="BI754" s="18" t="s">
        <v>5537</v>
      </c>
      <c r="BJ754" s="18" t="s">
        <v>5537</v>
      </c>
      <c r="BK754" s="18" t="s">
        <v>5537</v>
      </c>
      <c r="BL754" s="9" t="s">
        <v>5537</v>
      </c>
      <c r="BM754" s="14" t="s">
        <v>5537</v>
      </c>
      <c r="BN754" s="14" t="s">
        <v>5537</v>
      </c>
      <c r="BO754" s="14" t="str">
        <f>_xlfn.XLOOKUP(B754,'[4]cell downs 18042026 17h'!$B:$B,'[4]cell downs 18042026 17h'!$B:$B,"")</f>
        <v/>
      </c>
      <c r="BP754" s="14" t="str">
        <f>_xlfn.XLOOKUP(B754,'[5]Cells Huawei 19042026 15h'!$B:$B,'[5]Cells Huawei 19042026 15h'!$B:$B,"")</f>
        <v/>
      </c>
      <c r="BQ754" s="9" t="str">
        <f>_xlfn.XLOOKUP(B754,'[6]cells down 19042026 9H40'!$B:$B,'[6]cells down 19042026 9H40'!$B:$B,"")</f>
        <v/>
      </c>
      <c r="BR754" s="9" t="s">
        <v>1417</v>
      </c>
      <c r="BS754" s="9" t="s">
        <v>1129</v>
      </c>
      <c r="BT754" s="108"/>
    </row>
    <row r="755" spans="1:72" s="9" customFormat="1" x14ac:dyDescent="0.35">
      <c r="A755" s="19" t="s">
        <v>5440</v>
      </c>
      <c r="B755" s="26" t="s">
        <v>5441</v>
      </c>
      <c r="C755" s="3" t="str">
        <f>_xlfn.XLOOKUP(B755,'[1]daily break down'!$D:$D,'[1]daily break down'!$E:$E,"")</f>
        <v>CENTRE</v>
      </c>
      <c r="D755" s="19" t="s">
        <v>357</v>
      </c>
      <c r="E755" s="19" t="s">
        <v>710</v>
      </c>
      <c r="F755" s="19" t="s">
        <v>226</v>
      </c>
      <c r="G755" s="19" t="s">
        <v>489</v>
      </c>
      <c r="H755" s="34" t="str">
        <f>_xlfn.XLOOKUP(B755,[2]CALCULATION!$B:$B,[2]CALCULATION!$H:$H,"")</f>
        <v>ZTE</v>
      </c>
      <c r="I755" s="28">
        <v>0</v>
      </c>
      <c r="J755" s="28">
        <v>0</v>
      </c>
      <c r="K755" s="28">
        <v>0</v>
      </c>
      <c r="L755" s="28">
        <v>0</v>
      </c>
      <c r="M755" s="28">
        <v>0</v>
      </c>
      <c r="N755" s="28">
        <v>0</v>
      </c>
      <c r="O755" s="28">
        <v>0</v>
      </c>
      <c r="P755" s="28">
        <v>0</v>
      </c>
      <c r="Q755" s="28">
        <v>0</v>
      </c>
      <c r="R755" s="28">
        <v>4.726295754109917E-3</v>
      </c>
      <c r="S755" s="93">
        <v>0</v>
      </c>
      <c r="T755" s="93">
        <f>_xlfn.XLOOKUP(B755,'[3]Nur des jours'!$B:$B,'[3]Nur des jours'!$U:$U,"")</f>
        <v>0</v>
      </c>
      <c r="U755" s="93">
        <v>0</v>
      </c>
      <c r="V755" s="93">
        <v>0</v>
      </c>
      <c r="W755" s="93">
        <v>0</v>
      </c>
      <c r="X755" s="93">
        <v>0</v>
      </c>
      <c r="Y755" s="93">
        <v>0</v>
      </c>
      <c r="Z755" s="93">
        <v>0</v>
      </c>
      <c r="AA755" s="93">
        <v>0</v>
      </c>
      <c r="AB755" s="93">
        <v>0</v>
      </c>
      <c r="AC755" s="93">
        <f>_xlfn.XLOOKUP(B755,'[3]Nur des jours'!$B:$B,'[3]Nur des jours'!$N:$N,"")</f>
        <v>0</v>
      </c>
      <c r="AD755" s="93">
        <v>0</v>
      </c>
      <c r="AE755" s="93">
        <v>6.8950412775052455E-2</v>
      </c>
      <c r="AF755" s="93">
        <v>3.5366960303396776E-2</v>
      </c>
      <c r="AG755" s="93"/>
      <c r="AH755" s="93">
        <v>0</v>
      </c>
      <c r="AI755" s="93">
        <v>0</v>
      </c>
      <c r="AJ755" s="93">
        <v>0</v>
      </c>
      <c r="AK755" s="93">
        <v>0</v>
      </c>
      <c r="AL755" s="93">
        <v>0</v>
      </c>
      <c r="AM755" s="49" t="s">
        <v>5559</v>
      </c>
      <c r="AN755" s="49"/>
      <c r="AO755" s="48" t="str" cm="1">
        <f t="array" ref="AO755">IFERROR(_xlfn.IFS(
AQ755="MPR ISSUE","PDH",
AQ755="BSS Hardware Issue","BSS",
AQ755="Sites strategiques, MLL, Pylone, etc.","ENVTECH",
AQ755="AKTIVCO DEFAUT GE &amp; POWER Cabinet","AKTIVCO",
AQ755="AKTIVCO Coupure ENEO &amp; Baisse de tension","AKTIVCO GRID ONLY",
AQ755="Coupure ENEO &amp; Baisse de tension","IHS GRID ONLY",
AQ755="Defaut GE &amp; POWER Cabinet","IHS",
AQ755="Sharing","Partners",
AQ755="Sites strategiques &amp; DataCenter","SST &amp; DC",
AQ755="Exclu","Exclu",
AQ755="SAT","SAT",
AQ755="SPARE-ISSUE","SPARE-ISSUE",
AQ755="Fiber CAmtel","TRANS_FO_CAMTEL",
AQ755="Fiber AOF","Fiber AOF",
AQ755="Projet OCM (HUAWEI)","TRAVAUX-HUAWEI",
AQ755="Projet OCM (NOKIA)","TRAVAUX-NOKIA",
AQ755="ACCESS-ISSUE","ACCESS-ISSUE",
AQ755="Projet OCM (ZTE, NOKIA, autres projets)","TRAVAUX OCM",
AQ755="No root CAuse","No root cause",
AQ755="ODU HS","PDH",
AQ755="IP &amp; VLAN","PDH",
AQ755="Warehouse HUAWEI","SPARE-ISSUE",
AQ755="SPARE-HS","SPARE-ISSUE",
AQ755="Power Telco","BSS",AQ755="no impacts","no impacts"
),"")</f>
        <v>No root cause</v>
      </c>
      <c r="AP755" s="48" t="str" cm="1">
        <f t="array" ref="AP755">IFERROR(_xlfn.IFS(
AQ755="MPR ISSUE","TX ISSUE",
AQ755="BSS Hardware Issue","RAN ISSUE",
AQ755="Sites strategiques, MLL, Pylone, etc.","ENVTECH",
AQ755="AKTIVCO DEFAUT GE &amp; POWER Cabinet","POWER ISSUE",
AQ755="AKTIVCO Coupure ENEO &amp; Baisse de tension","POWER ISSUE",
AQ755="Coupure ENEO &amp; Baisse de tension","POWER ISSUE",
AQ755="Defaut GE &amp; POWER Cabinet","POWER ISSUE",
AQ755="Sharing","POWER ISSUE",
AQ755="Sites strategiques &amp; DataCenter","POWER ISSUE",
AQ755="Exclu","Exclu",
AQ755="SAT","TX ISSUE",
AQ755="SPARE-ISSUE","SPARE-ISSUE",
AQ755="Fiber CAmtel","TX ISSUE",
AQ755="Fiber AOF","TX ISSUE",
AQ755="Projet OCM (HUAWEI)","TRAVAUX-HUAWEI",
AQ755="Projet OCM (NOKIA)","TRAVAUX -NOKIA",
AQ755="ACCESS-ISSUE","ACCESS-ISSUE",
AQ755="Projet OCM (ZTE, NOKIA, autres projets)","TRAVAUX OCM",
AQ755="No root CAuse","No root cause",
AQ755="ODU HS","TX ISSUE",
AQ755="IP &amp; VLAN","TX ISSUE",
AQ755="Warehouse HUAWEI","SPARE-ISSUE",
AQ755="SPARE-HS","SPARE-ISSUE",
AQ755="Power Telco","RAN ISSUE",AQ755="no impacts","no impacts"
),"")</f>
        <v>No root cause</v>
      </c>
      <c r="AQ755" s="67" t="s">
        <v>5344</v>
      </c>
      <c r="AR755" s="48" t="str" cm="1">
        <f t="array" ref="AR755">IFERROR(_xlfn.IFS(
AQ755="MPR ISSUE","ACTIVE",
AQ755="BSS Hardware Issue","ACTIVE",
AQ755="Sites strategiques, MLL, Pylone, etc.","PASSIVE",
AQ755="AKTIVCO DEFAUT GE &amp; POWER Cabinet","PASSIVE",
AQ755="AKTIVCO Coupure ENEO &amp; Baisse de tension","PASSIVE",
AQ755="Coupure ENEO &amp; Baisse de tension","PASSIVE",
AQ755="Defaut GE &amp; POWER Cabinet","PASSIVE",
AQ755="Sharing","PASSIVE",
AQ755="Sites strategiques &amp; DataCenter","PASSIVE",
AQ755="Exclu","Exclu",
AQ755="SAT","ACTIVE",
AQ755="SPARE-ISSUE","SPARE-ISSUE",
AQ755="Fiber CAmtel","ACTIVE",
AQ755="Fiber AOF","ACTIVE",
AQ755="Projet OCM (HUAWEI)","PLANNED WORKS",
AQ755="Projet OCM (NOKIA)","PLANNED WORKS",
AQ755="ACCESS-ISSUE","ACCESS-ISSUE",
AQ755="Projet OCM (ZTE, NOKIA, autres projets)","PLANNED WORKS",
AQ755="No root CAuse","No root cause",
AQ755="ODU HS","ACTIVE",
AQ755="IP &amp; VLAN","ACTIVE",
AQ755="Warehouse HUAWEI","SPARE-ISSUE",
AQ755="SPARE-HS","SPARE-ISSUE",
AQ755="Power Telco","ACTIVE", AQ755="no impacts","no impacts"
),"")</f>
        <v>No root cause</v>
      </c>
      <c r="AS755" s="92" t="s">
        <v>5537</v>
      </c>
      <c r="AT755" s="98" t="s">
        <v>5441</v>
      </c>
      <c r="AV755" s="17" t="s">
        <v>5537</v>
      </c>
      <c r="AW755" s="7" t="s">
        <v>5537</v>
      </c>
      <c r="AX755" s="6" t="s">
        <v>5537</v>
      </c>
      <c r="AY755" s="7"/>
      <c r="AZ755" s="3" t="s">
        <v>5537</v>
      </c>
      <c r="BA755" s="18" t="s">
        <v>5537</v>
      </c>
      <c r="BB755" s="18" t="s">
        <v>5537</v>
      </c>
      <c r="BC755" s="18" t="s">
        <v>5537</v>
      </c>
      <c r="BD755" s="18" t="s">
        <v>5537</v>
      </c>
      <c r="BE755" s="18" t="s">
        <v>5537</v>
      </c>
      <c r="BF755" s="18" t="s">
        <v>5537</v>
      </c>
      <c r="BG755" s="18" t="s">
        <v>5537</v>
      </c>
      <c r="BH755" s="18" t="s">
        <v>5537</v>
      </c>
      <c r="BI755" s="18" t="s">
        <v>5537</v>
      </c>
      <c r="BJ755" s="18" t="s">
        <v>5537</v>
      </c>
      <c r="BK755" s="18" t="s">
        <v>5537</v>
      </c>
      <c r="BL755" s="9" t="s">
        <v>5537</v>
      </c>
      <c r="BM755" s="14" t="s">
        <v>5537</v>
      </c>
      <c r="BN755" s="14" t="s">
        <v>5537</v>
      </c>
      <c r="BO755" s="14" t="str">
        <f>_xlfn.XLOOKUP(B755,'[4]cell downs 18042026 17h'!$B:$B,'[4]cell downs 18042026 17h'!$B:$B,"")</f>
        <v/>
      </c>
      <c r="BP755" s="14" t="str">
        <f>_xlfn.XLOOKUP(B755,'[5]Cells Huawei 19042026 15h'!$B:$B,'[5]Cells Huawei 19042026 15h'!$B:$B,"")</f>
        <v/>
      </c>
      <c r="BQ755" s="9" t="str">
        <f>_xlfn.XLOOKUP(B755,'[6]cells down 19042026 9H40'!$B:$B,'[6]cells down 19042026 9H40'!$B:$B,"")</f>
        <v/>
      </c>
      <c r="BR755" s="9" t="s">
        <v>5537</v>
      </c>
      <c r="BS755" s="9" t="s">
        <v>5537</v>
      </c>
      <c r="BT755" s="108"/>
    </row>
    <row r="756" spans="1:72" s="9" customFormat="1" x14ac:dyDescent="0.35">
      <c r="A756" s="1" t="s">
        <v>2153</v>
      </c>
      <c r="B756" s="8" t="s">
        <v>2154</v>
      </c>
      <c r="C756" s="3" t="str">
        <f>_xlfn.XLOOKUP(B756,'[1]daily break down'!$D:$D,'[1]daily break down'!$E:$E,"")</f>
        <v>CENTRE</v>
      </c>
      <c r="D756" s="1" t="s">
        <v>11</v>
      </c>
      <c r="E756" s="1" t="s">
        <v>12</v>
      </c>
      <c r="F756" s="3" t="s">
        <v>226</v>
      </c>
      <c r="G756" s="1" t="s">
        <v>489</v>
      </c>
      <c r="H756" s="34" t="str">
        <f>_xlfn.XLOOKUP(B756,[2]CALCULATION!$B:$B,[2]CALCULATION!$H:$H,"")</f>
        <v>ZTE</v>
      </c>
      <c r="I756" s="28">
        <v>0</v>
      </c>
      <c r="J756" s="28">
        <v>0</v>
      </c>
      <c r="K756" s="28">
        <v>0</v>
      </c>
      <c r="L756" s="28">
        <v>0</v>
      </c>
      <c r="M756" s="28">
        <v>0</v>
      </c>
      <c r="N756" s="28">
        <v>0</v>
      </c>
      <c r="O756" s="28">
        <v>0</v>
      </c>
      <c r="P756" s="28">
        <v>0</v>
      </c>
      <c r="Q756" s="28">
        <v>0</v>
      </c>
      <c r="R756" s="28">
        <v>0</v>
      </c>
      <c r="S756" s="93">
        <v>0</v>
      </c>
      <c r="T756" s="93">
        <f>_xlfn.XLOOKUP(B756,'[3]Nur des jours'!$B:$B,'[3]Nur des jours'!$U:$U,"")</f>
        <v>0</v>
      </c>
      <c r="U756" s="93">
        <v>4.0542521680321197</v>
      </c>
      <c r="V756" s="93">
        <v>0</v>
      </c>
      <c r="W756" s="93">
        <v>0</v>
      </c>
      <c r="X756" s="93">
        <v>0</v>
      </c>
      <c r="Y756" s="93">
        <v>0</v>
      </c>
      <c r="Z756" s="93">
        <v>1.2831447095450488</v>
      </c>
      <c r="AA756" s="93">
        <v>0</v>
      </c>
      <c r="AB756" s="93">
        <v>0</v>
      </c>
      <c r="AC756" s="93">
        <f>_xlfn.XLOOKUP(B756,'[3]Nur des jours'!$B:$B,'[3]Nur des jours'!$N:$N,"")</f>
        <v>0</v>
      </c>
      <c r="AD756" s="93">
        <v>0</v>
      </c>
      <c r="AE756" s="93">
        <v>3.0989340330391255</v>
      </c>
      <c r="AF756" s="93">
        <v>3.1157881820491042E-2</v>
      </c>
      <c r="AG756" s="93"/>
      <c r="AH756" s="93">
        <v>0</v>
      </c>
      <c r="AI756" s="93">
        <v>0</v>
      </c>
      <c r="AJ756" s="93">
        <v>0</v>
      </c>
      <c r="AK756" s="93">
        <v>0</v>
      </c>
      <c r="AL756" s="93">
        <v>0</v>
      </c>
      <c r="AM756" s="49" t="s">
        <v>5559</v>
      </c>
      <c r="AN756" s="49"/>
      <c r="AO756" s="48" t="str" cm="1">
        <f t="array" ref="AO756">IFERROR(_xlfn.IFS(
AQ756="MPR ISSUE","PDH",
AQ756="BSS Hardware Issue","BSS",
AQ756="Sites strategiques, MLL, Pylone, etc.","ENVTECH",
AQ756="AKTIVCO DEFAUT GE &amp; POWER Cabinet","AKTIVCO",
AQ756="AKTIVCO Coupure ENEO &amp; Baisse de tension","AKTIVCO GRID ONLY",
AQ756="Coupure ENEO &amp; Baisse de tension","IHS GRID ONLY",
AQ756="Defaut GE &amp; POWER Cabinet","IHS",
AQ756="Sharing","Partners",
AQ756="Sites strategiques &amp; DataCenter","SST &amp; DC",
AQ756="Exclu","Exclu",
AQ756="SAT","SAT",
AQ756="SPARE-ISSUE","SPARE-ISSUE",
AQ756="Fiber CAmtel","TRANS_FO_CAMTEL",
AQ756="Fiber AOF","Fiber AOF",
AQ756="Projet OCM (HUAWEI)","TRAVAUX-HUAWEI",
AQ756="Projet OCM (NOKIA)","TRAVAUX-NOKIA",
AQ756="ACCESS-ISSUE","ACCESS-ISSUE",
AQ756="Projet OCM (ZTE, NOKIA, autres projets)","TRAVAUX OCM",
AQ756="No root CAuse","No root cause",
AQ756="ODU HS","PDH",
AQ756="IP &amp; VLAN","PDH",
AQ756="Warehouse HUAWEI","SPARE-ISSUE",
AQ756="SPARE-HS","SPARE-ISSUE",
AQ756="Power Telco","BSS",AQ756="no impacts","no impacts"
),"")</f>
        <v>No root cause</v>
      </c>
      <c r="AP756" s="48" t="str" cm="1">
        <f t="array" ref="AP756">IFERROR(_xlfn.IFS(
AQ756="MPR ISSUE","TX ISSUE",
AQ756="BSS Hardware Issue","RAN ISSUE",
AQ756="Sites strategiques, MLL, Pylone, etc.","ENVTECH",
AQ756="AKTIVCO DEFAUT GE &amp; POWER Cabinet","POWER ISSUE",
AQ756="AKTIVCO Coupure ENEO &amp; Baisse de tension","POWER ISSUE",
AQ756="Coupure ENEO &amp; Baisse de tension","POWER ISSUE",
AQ756="Defaut GE &amp; POWER Cabinet","POWER ISSUE",
AQ756="Sharing","POWER ISSUE",
AQ756="Sites strategiques &amp; DataCenter","POWER ISSUE",
AQ756="Exclu","Exclu",
AQ756="SAT","TX ISSUE",
AQ756="SPARE-ISSUE","SPARE-ISSUE",
AQ756="Fiber CAmtel","TX ISSUE",
AQ756="Fiber AOF","TX ISSUE",
AQ756="Projet OCM (HUAWEI)","TRAVAUX-HUAWEI",
AQ756="Projet OCM (NOKIA)","TRAVAUX -NOKIA",
AQ756="ACCESS-ISSUE","ACCESS-ISSUE",
AQ756="Projet OCM (ZTE, NOKIA, autres projets)","TRAVAUX OCM",
AQ756="No root CAuse","No root cause",
AQ756="ODU HS","TX ISSUE",
AQ756="IP &amp; VLAN","TX ISSUE",
AQ756="Warehouse HUAWEI","SPARE-ISSUE",
AQ756="SPARE-HS","SPARE-ISSUE",
AQ756="Power Telco","RAN ISSUE",AQ756="no impacts","no impacts"
),"")</f>
        <v>No root cause</v>
      </c>
      <c r="AQ756" s="127" t="s">
        <v>5344</v>
      </c>
      <c r="AR756" s="48" t="str" cm="1">
        <f t="array" ref="AR756">IFERROR(_xlfn.IFS(
AQ756="MPR ISSUE","ACTIVE",
AQ756="BSS Hardware Issue","ACTIVE",
AQ756="Sites strategiques, MLL, Pylone, etc.","PASSIVE",
AQ756="AKTIVCO DEFAUT GE &amp; POWER Cabinet","PASSIVE",
AQ756="AKTIVCO Coupure ENEO &amp; Baisse de tension","PASSIVE",
AQ756="Coupure ENEO &amp; Baisse de tension","PASSIVE",
AQ756="Defaut GE &amp; POWER Cabinet","PASSIVE",
AQ756="Sharing","PASSIVE",
AQ756="Sites strategiques &amp; DataCenter","PASSIVE",
AQ756="Exclu","Exclu",
AQ756="SAT","ACTIVE",
AQ756="SPARE-ISSUE","SPARE-ISSUE",
AQ756="Fiber CAmtel","ACTIVE",
AQ756="Fiber AOF","ACTIVE",
AQ756="Projet OCM (HUAWEI)","PLANNED WORKS",
AQ756="Projet OCM (NOKIA)","PLANNED WORKS",
AQ756="ACCESS-ISSUE","ACCESS-ISSUE",
AQ756="Projet OCM (ZTE, NOKIA, autres projets)","PLANNED WORKS",
AQ756="No root CAuse","No root cause",
AQ756="ODU HS","ACTIVE",
AQ756="IP &amp; VLAN","ACTIVE",
AQ756="Warehouse HUAWEI","SPARE-ISSUE",
AQ756="SPARE-HS","SPARE-ISSUE",
AQ756="Power Telco","ACTIVE", AQ756="no impacts","no impacts"
),"")</f>
        <v>No root cause</v>
      </c>
      <c r="AS756" s="92" t="s">
        <v>5537</v>
      </c>
      <c r="AT756" s="98" t="s">
        <v>2154</v>
      </c>
      <c r="AV756" s="17" t="s">
        <v>5537</v>
      </c>
      <c r="AW756" s="7" t="s">
        <v>5537</v>
      </c>
      <c r="AX756" s="6" t="s">
        <v>5537</v>
      </c>
      <c r="AY756" s="7"/>
      <c r="AZ756" s="3" t="s">
        <v>5537</v>
      </c>
      <c r="BA756" s="18" t="s">
        <v>5537</v>
      </c>
      <c r="BB756" s="18" t="s">
        <v>5537</v>
      </c>
      <c r="BC756" s="18" t="s">
        <v>5537</v>
      </c>
      <c r="BD756" s="18" t="s">
        <v>5537</v>
      </c>
      <c r="BE756" s="18" t="s">
        <v>5537</v>
      </c>
      <c r="BF756" s="18" t="s">
        <v>5537</v>
      </c>
      <c r="BG756" s="18" t="s">
        <v>5537</v>
      </c>
      <c r="BH756" s="18" t="s">
        <v>5537</v>
      </c>
      <c r="BI756" s="18" t="s">
        <v>5537</v>
      </c>
      <c r="BJ756" s="18" t="s">
        <v>5537</v>
      </c>
      <c r="BK756" s="18" t="s">
        <v>5537</v>
      </c>
      <c r="BL756" s="9" t="s">
        <v>5537</v>
      </c>
      <c r="BM756" s="14" t="s">
        <v>5537</v>
      </c>
      <c r="BN756" s="14" t="s">
        <v>5537</v>
      </c>
      <c r="BO756" s="14" t="str">
        <f>_xlfn.XLOOKUP(B756,'[4]cell downs 18042026 17h'!$B:$B,'[4]cell downs 18042026 17h'!$B:$B,"")</f>
        <v/>
      </c>
      <c r="BP756" s="14" t="str">
        <f>_xlfn.XLOOKUP(B756,'[5]Cells Huawei 19042026 15h'!$B:$B,'[5]Cells Huawei 19042026 15h'!$B:$B,"")</f>
        <v/>
      </c>
      <c r="BQ756" s="9" t="str">
        <f>_xlfn.XLOOKUP(B756,'[6]cells down 19042026 9H40'!$B:$B,'[6]cells down 19042026 9H40'!$B:$B,"")</f>
        <v/>
      </c>
      <c r="BR756" s="9" t="s">
        <v>2154</v>
      </c>
      <c r="BS756" s="9" t="s">
        <v>12</v>
      </c>
      <c r="BT756" s="108"/>
    </row>
    <row r="757" spans="1:72" s="9" customFormat="1" x14ac:dyDescent="0.35">
      <c r="A757" s="1" t="s">
        <v>146</v>
      </c>
      <c r="B757" s="8" t="s">
        <v>147</v>
      </c>
      <c r="C757" s="3" t="str">
        <f>_xlfn.XLOOKUP(B757,'[1]daily break down'!$D:$D,'[1]daily break down'!$E:$E,"")</f>
        <v>Yaounde</v>
      </c>
      <c r="D757" s="1" t="s">
        <v>21</v>
      </c>
      <c r="E757" s="1" t="s">
        <v>30</v>
      </c>
      <c r="F757" s="3" t="s">
        <v>37</v>
      </c>
      <c r="G757" s="1" t="s">
        <v>38</v>
      </c>
      <c r="H757" s="34" t="str">
        <f>_xlfn.XLOOKUP(B757,[2]CALCULATION!$B:$B,[2]CALCULATION!$H:$H,"")</f>
        <v>ZTE</v>
      </c>
      <c r="I757" s="28">
        <v>0</v>
      </c>
      <c r="J757" s="28">
        <v>0</v>
      </c>
      <c r="K757" s="28">
        <v>0</v>
      </c>
      <c r="L757" s="28">
        <v>0</v>
      </c>
      <c r="M757" s="28">
        <v>0.5815127285386924</v>
      </c>
      <c r="N757" s="28">
        <v>0</v>
      </c>
      <c r="O757" s="28">
        <v>0</v>
      </c>
      <c r="P757" s="28">
        <v>2.3127281106516793</v>
      </c>
      <c r="Q757" s="28">
        <v>0</v>
      </c>
      <c r="R757" s="28">
        <v>0</v>
      </c>
      <c r="S757" s="93">
        <v>0</v>
      </c>
      <c r="T757" s="93">
        <f>_xlfn.XLOOKUP(B757,'[3]Nur des jours'!$B:$B,'[3]Nur des jours'!$U:$U,"")</f>
        <v>0</v>
      </c>
      <c r="U757" s="93">
        <v>0</v>
      </c>
      <c r="V757" s="93">
        <v>0</v>
      </c>
      <c r="W757" s="93">
        <v>0</v>
      </c>
      <c r="X757" s="93">
        <v>0</v>
      </c>
      <c r="Y757" s="93">
        <v>0</v>
      </c>
      <c r="Z757" s="93">
        <v>0</v>
      </c>
      <c r="AA757" s="93">
        <v>0</v>
      </c>
      <c r="AB757" s="93">
        <v>3.2994894887181311E-3</v>
      </c>
      <c r="AC757" s="93">
        <f>_xlfn.XLOOKUP(B757,'[3]Nur des jours'!$B:$B,'[3]Nur des jours'!$N:$N,"")</f>
        <v>0</v>
      </c>
      <c r="AD757" s="93">
        <v>0</v>
      </c>
      <c r="AE757" s="93">
        <v>0</v>
      </c>
      <c r="AF757" s="93">
        <v>3.0355303296208159E-2</v>
      </c>
      <c r="AG757" s="93"/>
      <c r="AH757" s="93">
        <v>0</v>
      </c>
      <c r="AI757" s="93">
        <v>0</v>
      </c>
      <c r="AJ757" s="93">
        <v>0</v>
      </c>
      <c r="AK757" s="93">
        <v>0</v>
      </c>
      <c r="AL757" s="93">
        <v>0</v>
      </c>
      <c r="AM757" s="49" t="s">
        <v>5559</v>
      </c>
      <c r="AN757" s="49"/>
      <c r="AO757" s="48" t="str" cm="1">
        <f t="array" ref="AO757">IFERROR(_xlfn.IFS(
AQ757="MPR ISSUE","PDH",
AQ757="BSS Hardware Issue","BSS",
AQ757="Sites strategiques, MLL, Pylone, etc.","ENVTECH",
AQ757="AKTIVCO DEFAUT GE &amp; POWER Cabinet","AKTIVCO",
AQ757="AKTIVCO Coupure ENEO &amp; Baisse de tension","AKTIVCO GRID ONLY",
AQ757="Coupure ENEO &amp; Baisse de tension","IHS GRID ONLY",
AQ757="Defaut GE &amp; POWER Cabinet","IHS",
AQ757="Sharing","Partners",
AQ757="Sites strategiques &amp; DataCenter","SST &amp; DC",
AQ757="Exclu","Exclu",
AQ757="SAT","SAT",
AQ757="SPARE-ISSUE","SPARE-ISSUE",
AQ757="Fiber CAmtel","TRANS_FO_CAMTEL",
AQ757="Fiber AOF","Fiber AOF",
AQ757="Projet OCM (HUAWEI)","TRAVAUX-HUAWEI",
AQ757="Projet OCM (NOKIA)","TRAVAUX-NOKIA",
AQ757="ACCESS-ISSUE","ACCESS-ISSUE",
AQ757="Projet OCM (ZTE, NOKIA, autres projets)","TRAVAUX OCM",
AQ757="No root CAuse","No root cause",
AQ757="ODU HS","PDH",
AQ757="IP &amp; VLAN","PDH",
AQ757="Warehouse HUAWEI","SPARE-ISSUE",
AQ757="SPARE-HS","SPARE-ISSUE",
AQ757="Power Telco","BSS",AQ757="no impacts","no impacts"
),"")</f>
        <v>No root cause</v>
      </c>
      <c r="AP757" s="48" t="str" cm="1">
        <f t="array" ref="AP757">IFERROR(_xlfn.IFS(
AQ757="MPR ISSUE","TX ISSUE",
AQ757="BSS Hardware Issue","RAN ISSUE",
AQ757="Sites strategiques, MLL, Pylone, etc.","ENVTECH",
AQ757="AKTIVCO DEFAUT GE &amp; POWER Cabinet","POWER ISSUE",
AQ757="AKTIVCO Coupure ENEO &amp; Baisse de tension","POWER ISSUE",
AQ757="Coupure ENEO &amp; Baisse de tension","POWER ISSUE",
AQ757="Defaut GE &amp; POWER Cabinet","POWER ISSUE",
AQ757="Sharing","POWER ISSUE",
AQ757="Sites strategiques &amp; DataCenter","POWER ISSUE",
AQ757="Exclu","Exclu",
AQ757="SAT","TX ISSUE",
AQ757="SPARE-ISSUE","SPARE-ISSUE",
AQ757="Fiber CAmtel","TX ISSUE",
AQ757="Fiber AOF","TX ISSUE",
AQ757="Projet OCM (HUAWEI)","TRAVAUX-HUAWEI",
AQ757="Projet OCM (NOKIA)","TRAVAUX -NOKIA",
AQ757="ACCESS-ISSUE","ACCESS-ISSUE",
AQ757="Projet OCM (ZTE, NOKIA, autres projets)","TRAVAUX OCM",
AQ757="No root CAuse","No root cause",
AQ757="ODU HS","TX ISSUE",
AQ757="IP &amp; VLAN","TX ISSUE",
AQ757="Warehouse HUAWEI","SPARE-ISSUE",
AQ757="SPARE-HS","SPARE-ISSUE",
AQ757="Power Telco","RAN ISSUE",AQ757="no impacts","no impacts"
),"")</f>
        <v>No root cause</v>
      </c>
      <c r="AQ757" s="67" t="s">
        <v>5344</v>
      </c>
      <c r="AR757" s="48" t="str" cm="1">
        <f t="array" ref="AR757">IFERROR(_xlfn.IFS(
AQ757="MPR ISSUE","ACTIVE",
AQ757="BSS Hardware Issue","ACTIVE",
AQ757="Sites strategiques, MLL, Pylone, etc.","PASSIVE",
AQ757="AKTIVCO DEFAUT GE &amp; POWER Cabinet","PASSIVE",
AQ757="AKTIVCO Coupure ENEO &amp; Baisse de tension","PASSIVE",
AQ757="Coupure ENEO &amp; Baisse de tension","PASSIVE",
AQ757="Defaut GE &amp; POWER Cabinet","PASSIVE",
AQ757="Sharing","PASSIVE",
AQ757="Sites strategiques &amp; DataCenter","PASSIVE",
AQ757="Exclu","Exclu",
AQ757="SAT","ACTIVE",
AQ757="SPARE-ISSUE","SPARE-ISSUE",
AQ757="Fiber CAmtel","ACTIVE",
AQ757="Fiber AOF","ACTIVE",
AQ757="Projet OCM (HUAWEI)","PLANNED WORKS",
AQ757="Projet OCM (NOKIA)","PLANNED WORKS",
AQ757="ACCESS-ISSUE","ACCESS-ISSUE",
AQ757="Projet OCM (ZTE, NOKIA, autres projets)","PLANNED WORKS",
AQ757="No root CAuse","No root cause",
AQ757="ODU HS","ACTIVE",
AQ757="IP &amp; VLAN","ACTIVE",
AQ757="Warehouse HUAWEI","SPARE-ISSUE",
AQ757="SPARE-HS","SPARE-ISSUE",
AQ757="Power Telco","ACTIVE", AQ757="no impacts","no impacts"
),"")</f>
        <v>No root cause</v>
      </c>
      <c r="AS757" s="92" t="s">
        <v>5537</v>
      </c>
      <c r="AT757" s="98" t="s">
        <v>147</v>
      </c>
      <c r="AV757" s="17" t="s">
        <v>5537</v>
      </c>
      <c r="AW757" s="7" t="s">
        <v>5537</v>
      </c>
      <c r="AX757" s="6" t="s">
        <v>5537</v>
      </c>
      <c r="AY757" s="7"/>
      <c r="AZ757" s="3" t="s">
        <v>5537</v>
      </c>
      <c r="BA757" s="18" t="s">
        <v>5537</v>
      </c>
      <c r="BB757" s="18" t="s">
        <v>5537</v>
      </c>
      <c r="BC757" s="18" t="s">
        <v>5537</v>
      </c>
      <c r="BD757" s="18" t="s">
        <v>5537</v>
      </c>
      <c r="BE757" s="18" t="s">
        <v>5537</v>
      </c>
      <c r="BF757" s="18" t="s">
        <v>5537</v>
      </c>
      <c r="BG757" s="18" t="s">
        <v>5537</v>
      </c>
      <c r="BH757" s="18" t="s">
        <v>5537</v>
      </c>
      <c r="BI757" s="18" t="s">
        <v>5537</v>
      </c>
      <c r="BJ757" s="18" t="s">
        <v>5537</v>
      </c>
      <c r="BK757" s="18" t="s">
        <v>5537</v>
      </c>
      <c r="BL757" s="9" t="s">
        <v>5537</v>
      </c>
      <c r="BM757" s="14" t="s">
        <v>5537</v>
      </c>
      <c r="BN757" s="14" t="s">
        <v>5537</v>
      </c>
      <c r="BO757" s="14" t="str">
        <f>_xlfn.XLOOKUP(B757,'[4]cell downs 18042026 17h'!$B:$B,'[4]cell downs 18042026 17h'!$B:$B,"")</f>
        <v/>
      </c>
      <c r="BP757" s="14" t="str">
        <f>_xlfn.XLOOKUP(B757,'[5]Cells Huawei 19042026 15h'!$B:$B,'[5]Cells Huawei 19042026 15h'!$B:$B,"")</f>
        <v/>
      </c>
      <c r="BQ757" s="9" t="str">
        <f>_xlfn.XLOOKUP(B757,'[6]cells down 19042026 9H40'!$B:$B,'[6]cells down 19042026 9H40'!$B:$B,"")</f>
        <v/>
      </c>
      <c r="BR757" s="9" t="s">
        <v>5537</v>
      </c>
      <c r="BS757" s="9" t="s">
        <v>5537</v>
      </c>
      <c r="BT757" s="108"/>
    </row>
    <row r="758" spans="1:72" s="9" customFormat="1" x14ac:dyDescent="0.35">
      <c r="A758" s="1" t="s">
        <v>1243</v>
      </c>
      <c r="B758" s="8" t="s">
        <v>1244</v>
      </c>
      <c r="C758" s="3" t="str">
        <f>_xlfn.XLOOKUP(B758,'[1]daily break down'!$D:$D,'[1]daily break down'!$E:$E,"")</f>
        <v>NORD-OUEST</v>
      </c>
      <c r="D758" s="1" t="s">
        <v>11</v>
      </c>
      <c r="E758" s="1" t="s">
        <v>12</v>
      </c>
      <c r="F758" s="3" t="s">
        <v>51</v>
      </c>
      <c r="G758" s="1" t="s">
        <v>1245</v>
      </c>
      <c r="H758" s="33" t="str">
        <f>_xlfn.XLOOKUP(B758,[2]CALCULATION!$B:$B,[2]CALCULATION!$H:$H,"")</f>
        <v>NOKIA</v>
      </c>
      <c r="I758" s="28">
        <v>1.4268062653917818E-3</v>
      </c>
      <c r="J758" s="28">
        <v>0</v>
      </c>
      <c r="K758" s="28">
        <v>0</v>
      </c>
      <c r="L758" s="28">
        <v>6.8665051521974146E-3</v>
      </c>
      <c r="M758" s="28">
        <v>3.1211387055442015E-3</v>
      </c>
      <c r="N758" s="28">
        <v>1.6051570485658829E-3</v>
      </c>
      <c r="O758" s="28">
        <v>8.4519361837624304E-2</v>
      </c>
      <c r="P758" s="28">
        <v>1.5159816569788325E-3</v>
      </c>
      <c r="Q758" s="28">
        <v>1.3376308738047311E-3</v>
      </c>
      <c r="R758" s="28">
        <v>0</v>
      </c>
      <c r="S758" s="93">
        <v>0</v>
      </c>
      <c r="T758" s="93">
        <f>_xlfn.XLOOKUP(B758,'[3]Nur des jours'!$B:$B,'[3]Nur des jours'!$U:$U,"")</f>
        <v>3.920150214163616E-2</v>
      </c>
      <c r="U758" s="93">
        <v>1.8726832233265207E-3</v>
      </c>
      <c r="V758" s="93">
        <v>0</v>
      </c>
      <c r="W758" s="93">
        <v>3.9201502141636153E-2</v>
      </c>
      <c r="X758" s="93">
        <v>0</v>
      </c>
      <c r="Y758" s="93">
        <v>0</v>
      </c>
      <c r="Z758" s="93">
        <v>0</v>
      </c>
      <c r="AA758" s="93">
        <v>0</v>
      </c>
      <c r="AB758" s="93">
        <v>0</v>
      </c>
      <c r="AC758" s="93">
        <f>_xlfn.XLOOKUP(B758,'[3]Nur des jours'!$B:$B,'[3]Nur des jours'!$N:$N,"")</f>
        <v>0</v>
      </c>
      <c r="AD758" s="93">
        <v>0</v>
      </c>
      <c r="AE758" s="93">
        <v>0</v>
      </c>
      <c r="AF758" s="93">
        <v>2.916035304894225E-2</v>
      </c>
      <c r="AG758" s="93"/>
      <c r="AH758" s="93">
        <v>0</v>
      </c>
      <c r="AI758" s="93">
        <v>0</v>
      </c>
      <c r="AJ758" s="93">
        <v>0</v>
      </c>
      <c r="AK758" s="93">
        <v>0</v>
      </c>
      <c r="AL758" s="93">
        <v>0</v>
      </c>
      <c r="AM758" s="49" t="s">
        <v>5601</v>
      </c>
      <c r="AN758" s="49"/>
      <c r="AO758" s="48" t="str" cm="1">
        <f t="array" ref="AO758">IFERROR(_xlfn.IFS(
AQ758="MPR ISSUE","PDH",
AQ758="BSS Hardware Issue","BSS",
AQ758="Sites strategiques, MLL, Pylone, etc.","ENVTECH",
AQ758="AKTIVCO DEFAUT GE &amp; POWER Cabinet","AKTIVCO",
AQ758="AKTIVCO Coupure ENEO &amp; Baisse de tension","AKTIVCO GRID ONLY",
AQ758="Coupure ENEO &amp; Baisse de tension","IHS GRID ONLY",
AQ758="Defaut GE &amp; POWER Cabinet","IHS",
AQ758="Sharing","Partners",
AQ758="Sites strategiques &amp; DataCenter","SST &amp; DC",
AQ758="Exclu","Exclu",
AQ758="SAT","SAT",
AQ758="SPARE-ISSUE","SPARE-ISSUE",
AQ758="Fiber CAmtel","TRANS_FO_CAMTEL",
AQ758="Fiber AOF","Fiber AOF",
AQ758="Projet OCM (HUAWEI)","TRAVAUX-HUAWEI",
AQ758="Projet OCM (NOKIA)","TRAVAUX-NOKIA",
AQ758="ACCESS-ISSUE","ACCESS-ISSUE",
AQ758="Projet OCM (ZTE, NOKIA, autres projets)","TRAVAUX OCM",
AQ758="No root CAuse","No root cause",
AQ758="ODU HS","PDH",
AQ758="IP &amp; VLAN","PDH",
AQ758="Warehouse HUAWEI","SPARE-ISSUE",
AQ758="SPARE-HS","SPARE-ISSUE",
AQ758="Power Telco","BSS",AQ758="no impacts","no impacts"
),"")</f>
        <v>No root cause</v>
      </c>
      <c r="AP758" s="48" t="str" cm="1">
        <f t="array" ref="AP758">IFERROR(_xlfn.IFS(
AQ758="MPR ISSUE","TX ISSUE",
AQ758="BSS Hardware Issue","RAN ISSUE",
AQ758="Sites strategiques, MLL, Pylone, etc.","ENVTECH",
AQ758="AKTIVCO DEFAUT GE &amp; POWER Cabinet","POWER ISSUE",
AQ758="AKTIVCO Coupure ENEO &amp; Baisse de tension","POWER ISSUE",
AQ758="Coupure ENEO &amp; Baisse de tension","POWER ISSUE",
AQ758="Defaut GE &amp; POWER Cabinet","POWER ISSUE",
AQ758="Sharing","POWER ISSUE",
AQ758="Sites strategiques &amp; DataCenter","POWER ISSUE",
AQ758="Exclu","Exclu",
AQ758="SAT","TX ISSUE",
AQ758="SPARE-ISSUE","SPARE-ISSUE",
AQ758="Fiber CAmtel","TX ISSUE",
AQ758="Fiber AOF","TX ISSUE",
AQ758="Projet OCM (HUAWEI)","TRAVAUX-HUAWEI",
AQ758="Projet OCM (NOKIA)","TRAVAUX -NOKIA",
AQ758="ACCESS-ISSUE","ACCESS-ISSUE",
AQ758="Projet OCM (ZTE, NOKIA, autres projets)","TRAVAUX OCM",
AQ758="No root CAuse","No root cause",
AQ758="ODU HS","TX ISSUE",
AQ758="IP &amp; VLAN","TX ISSUE",
AQ758="Warehouse HUAWEI","SPARE-ISSUE",
AQ758="SPARE-HS","SPARE-ISSUE",
AQ758="Power Telco","RAN ISSUE",AQ758="no impacts","no impacts"
),"")</f>
        <v>No root cause</v>
      </c>
      <c r="AQ758" s="67" t="s">
        <v>5344</v>
      </c>
      <c r="AR758" s="48" t="str" cm="1">
        <f t="array" ref="AR758">IFERROR(_xlfn.IFS(
AQ758="MPR ISSUE","ACTIVE",
AQ758="BSS Hardware Issue","ACTIVE",
AQ758="Sites strategiques, MLL, Pylone, etc.","PASSIVE",
AQ758="AKTIVCO DEFAUT GE &amp; POWER Cabinet","PASSIVE",
AQ758="AKTIVCO Coupure ENEO &amp; Baisse de tension","PASSIVE",
AQ758="Coupure ENEO &amp; Baisse de tension","PASSIVE",
AQ758="Defaut GE &amp; POWER Cabinet","PASSIVE",
AQ758="Sharing","PASSIVE",
AQ758="Sites strategiques &amp; DataCenter","PASSIVE",
AQ758="Exclu","Exclu",
AQ758="SAT","ACTIVE",
AQ758="SPARE-ISSUE","SPARE-ISSUE",
AQ758="Fiber CAmtel","ACTIVE",
AQ758="Fiber AOF","ACTIVE",
AQ758="Projet OCM (HUAWEI)","PLANNED WORKS",
AQ758="Projet OCM (NOKIA)","PLANNED WORKS",
AQ758="ACCESS-ISSUE","ACCESS-ISSUE",
AQ758="Projet OCM (ZTE, NOKIA, autres projets)","PLANNED WORKS",
AQ758="No root CAuse","No root cause",
AQ758="ODU HS","ACTIVE",
AQ758="IP &amp; VLAN","ACTIVE",
AQ758="Warehouse HUAWEI","SPARE-ISSUE",
AQ758="SPARE-HS","SPARE-ISSUE",
AQ758="Power Telco","ACTIVE", AQ758="no impacts","no impacts"
),"")</f>
        <v>No root cause</v>
      </c>
      <c r="AS758" s="92" t="s">
        <v>5537</v>
      </c>
      <c r="AT758" s="98" t="s">
        <v>1244</v>
      </c>
      <c r="AV758" s="17" t="s">
        <v>5537</v>
      </c>
      <c r="AW758" s="7" t="s">
        <v>5537</v>
      </c>
      <c r="AX758" s="6" t="s">
        <v>5537</v>
      </c>
      <c r="AY758" s="7"/>
      <c r="AZ758" s="3" t="s">
        <v>5537</v>
      </c>
      <c r="BA758" s="18" t="s">
        <v>5537</v>
      </c>
      <c r="BB758" s="18" t="s">
        <v>5537</v>
      </c>
      <c r="BC758" s="18" t="s">
        <v>5537</v>
      </c>
      <c r="BD758" s="18" t="s">
        <v>5537</v>
      </c>
      <c r="BE758" s="18" t="s">
        <v>5537</v>
      </c>
      <c r="BF758" s="18" t="s">
        <v>5537</v>
      </c>
      <c r="BG758" s="18" t="s">
        <v>5537</v>
      </c>
      <c r="BH758" s="18" t="s">
        <v>5537</v>
      </c>
      <c r="BI758" s="18" t="s">
        <v>5537</v>
      </c>
      <c r="BJ758" s="18" t="s">
        <v>5537</v>
      </c>
      <c r="BK758" s="18" t="s">
        <v>5537</v>
      </c>
      <c r="BL758" s="9" t="s">
        <v>5537</v>
      </c>
      <c r="BM758" s="14" t="s">
        <v>5537</v>
      </c>
      <c r="BN758" s="14" t="s">
        <v>5537</v>
      </c>
      <c r="BO758" s="14" t="str">
        <f>_xlfn.XLOOKUP(B758,'[4]cell downs 18042026 17h'!$B:$B,'[4]cell downs 18042026 17h'!$B:$B,"")</f>
        <v/>
      </c>
      <c r="BP758" s="14" t="str">
        <f>_xlfn.XLOOKUP(B758,'[5]Cells Huawei 19042026 15h'!$B:$B,'[5]Cells Huawei 19042026 15h'!$B:$B,"")</f>
        <v/>
      </c>
      <c r="BQ758" s="9" t="str">
        <f>_xlfn.XLOOKUP(B758,'[6]cells down 19042026 9H40'!$B:$B,'[6]cells down 19042026 9H40'!$B:$B,"")</f>
        <v/>
      </c>
      <c r="BR758" s="9" t="s">
        <v>1244</v>
      </c>
      <c r="BS758" s="9" t="s">
        <v>12</v>
      </c>
      <c r="BT758" s="108"/>
    </row>
    <row r="759" spans="1:72" s="9" customFormat="1" x14ac:dyDescent="0.35">
      <c r="A759" s="19" t="s">
        <v>5434</v>
      </c>
      <c r="B759" s="26" t="s">
        <v>5435</v>
      </c>
      <c r="C759" s="3" t="str">
        <f>_xlfn.XLOOKUP(B759,'[1]daily break down'!$D:$D,'[1]daily break down'!$E:$E,"")</f>
        <v>CENTRE</v>
      </c>
      <c r="D759" s="19" t="s">
        <v>357</v>
      </c>
      <c r="E759" s="19" t="s">
        <v>987</v>
      </c>
      <c r="F759" s="19" t="s">
        <v>226</v>
      </c>
      <c r="G759" s="19" t="s">
        <v>489</v>
      </c>
      <c r="H759" s="34" t="str">
        <f>_xlfn.XLOOKUP(B759,[2]CALCULATION!$B:$B,[2]CALCULATION!$H:$H,"")</f>
        <v>ZTE</v>
      </c>
      <c r="I759" s="28">
        <v>0</v>
      </c>
      <c r="J759" s="28">
        <v>0</v>
      </c>
      <c r="K759" s="28">
        <v>0</v>
      </c>
      <c r="L759" s="28">
        <v>7.5061959062074628</v>
      </c>
      <c r="M759" s="28">
        <v>0</v>
      </c>
      <c r="N759" s="28">
        <v>0</v>
      </c>
      <c r="O759" s="28">
        <v>0</v>
      </c>
      <c r="P759" s="28">
        <v>0</v>
      </c>
      <c r="Q759" s="28">
        <v>0</v>
      </c>
      <c r="R759" s="28">
        <v>5.7946169453219398E-2</v>
      </c>
      <c r="S759" s="93">
        <v>0</v>
      </c>
      <c r="T759" s="93">
        <f>_xlfn.XLOOKUP(B759,'[3]Nur des jours'!$B:$B,'[3]Nur des jours'!$U:$U,"")</f>
        <v>0</v>
      </c>
      <c r="U759" s="93">
        <v>0</v>
      </c>
      <c r="V759" s="93">
        <v>0</v>
      </c>
      <c r="W759" s="93">
        <v>0</v>
      </c>
      <c r="X759" s="93">
        <v>0</v>
      </c>
      <c r="Y759" s="93">
        <v>0</v>
      </c>
      <c r="Z759" s="93">
        <v>0</v>
      </c>
      <c r="AA759" s="93">
        <v>0</v>
      </c>
      <c r="AB759" s="93">
        <v>0</v>
      </c>
      <c r="AC759" s="93">
        <f>_xlfn.XLOOKUP(B759,'[3]Nur des jours'!$B:$B,'[3]Nur des jours'!$N:$N,"")</f>
        <v>1.1867461112395234</v>
      </c>
      <c r="AD759" s="93">
        <v>1.1867461112395234</v>
      </c>
      <c r="AE759" s="93">
        <v>0</v>
      </c>
      <c r="AF759" s="93">
        <v>2.8090248349899562E-2</v>
      </c>
      <c r="AG759" s="93"/>
      <c r="AH759" s="93">
        <v>0</v>
      </c>
      <c r="AI759" s="93">
        <v>0</v>
      </c>
      <c r="AJ759" s="93">
        <v>0</v>
      </c>
      <c r="AK759" s="93">
        <v>0</v>
      </c>
      <c r="AL759" s="93">
        <v>0</v>
      </c>
      <c r="AM759" s="49" t="s">
        <v>5559</v>
      </c>
      <c r="AN759" s="49"/>
      <c r="AO759" s="48" t="str" cm="1">
        <f t="array" ref="AO759">IFERROR(_xlfn.IFS(
AQ759="MPR ISSUE","PDH",
AQ759="BSS Hardware Issue","BSS",
AQ759="Sites strategiques, MLL, Pylone, etc.","ENVTECH",
AQ759="AKTIVCO DEFAUT GE &amp; POWER Cabinet","AKTIVCO",
AQ759="AKTIVCO Coupure ENEO &amp; Baisse de tension","AKTIVCO GRID ONLY",
AQ759="Coupure ENEO &amp; Baisse de tension","IHS GRID ONLY",
AQ759="Defaut GE &amp; POWER Cabinet","IHS",
AQ759="Sharing","Partners",
AQ759="Sites strategiques &amp; DataCenter","SST &amp; DC",
AQ759="Exclu","Exclu",
AQ759="SAT","SAT",
AQ759="SPARE-ISSUE","SPARE-ISSUE",
AQ759="Fiber CAmtel","TRANS_FO_CAMTEL",
AQ759="Fiber AOF","Fiber AOF",
AQ759="Projet OCM (HUAWEI)","TRAVAUX-HUAWEI",
AQ759="Projet OCM (NOKIA)","TRAVAUX-NOKIA",
AQ759="ACCESS-ISSUE","ACCESS-ISSUE",
AQ759="Projet OCM (ZTE, NOKIA, autres projets)","TRAVAUX OCM",
AQ759="No root CAuse","No root cause",
AQ759="ODU HS","PDH",
AQ759="IP &amp; VLAN","PDH",
AQ759="Warehouse HUAWEI","SPARE-ISSUE",
AQ759="SPARE-HS","SPARE-ISSUE",
AQ759="Power Telco","BSS",AQ759="no impacts","no impacts"
),"")</f>
        <v>No root cause</v>
      </c>
      <c r="AP759" s="48" t="str" cm="1">
        <f t="array" ref="AP759">IFERROR(_xlfn.IFS(
AQ759="MPR ISSUE","TX ISSUE",
AQ759="BSS Hardware Issue","RAN ISSUE",
AQ759="Sites strategiques, MLL, Pylone, etc.","ENVTECH",
AQ759="AKTIVCO DEFAUT GE &amp; POWER Cabinet","POWER ISSUE",
AQ759="AKTIVCO Coupure ENEO &amp; Baisse de tension","POWER ISSUE",
AQ759="Coupure ENEO &amp; Baisse de tension","POWER ISSUE",
AQ759="Defaut GE &amp; POWER Cabinet","POWER ISSUE",
AQ759="Sharing","POWER ISSUE",
AQ759="Sites strategiques &amp; DataCenter","POWER ISSUE",
AQ759="Exclu","Exclu",
AQ759="SAT","TX ISSUE",
AQ759="SPARE-ISSUE","SPARE-ISSUE",
AQ759="Fiber CAmtel","TX ISSUE",
AQ759="Fiber AOF","TX ISSUE",
AQ759="Projet OCM (HUAWEI)","TRAVAUX-HUAWEI",
AQ759="Projet OCM (NOKIA)","TRAVAUX -NOKIA",
AQ759="ACCESS-ISSUE","ACCESS-ISSUE",
AQ759="Projet OCM (ZTE, NOKIA, autres projets)","TRAVAUX OCM",
AQ759="No root CAuse","No root cause",
AQ759="ODU HS","TX ISSUE",
AQ759="IP &amp; VLAN","TX ISSUE",
AQ759="Warehouse HUAWEI","SPARE-ISSUE",
AQ759="SPARE-HS","SPARE-ISSUE",
AQ759="Power Telco","RAN ISSUE",AQ759="no impacts","no impacts"
),"")</f>
        <v>No root cause</v>
      </c>
      <c r="AQ759" s="67" t="s">
        <v>5344</v>
      </c>
      <c r="AR759" s="48" t="str" cm="1">
        <f t="array" ref="AR759">IFERROR(_xlfn.IFS(
AQ759="MPR ISSUE","ACTIVE",
AQ759="BSS Hardware Issue","ACTIVE",
AQ759="Sites strategiques, MLL, Pylone, etc.","PASSIVE",
AQ759="AKTIVCO DEFAUT GE &amp; POWER Cabinet","PASSIVE",
AQ759="AKTIVCO Coupure ENEO &amp; Baisse de tension","PASSIVE",
AQ759="Coupure ENEO &amp; Baisse de tension","PASSIVE",
AQ759="Defaut GE &amp; POWER Cabinet","PASSIVE",
AQ759="Sharing","PASSIVE",
AQ759="Sites strategiques &amp; DataCenter","PASSIVE",
AQ759="Exclu","Exclu",
AQ759="SAT","ACTIVE",
AQ759="SPARE-ISSUE","SPARE-ISSUE",
AQ759="Fiber CAmtel","ACTIVE",
AQ759="Fiber AOF","ACTIVE",
AQ759="Projet OCM (HUAWEI)","PLANNED WORKS",
AQ759="Projet OCM (NOKIA)","PLANNED WORKS",
AQ759="ACCESS-ISSUE","ACCESS-ISSUE",
AQ759="Projet OCM (ZTE, NOKIA, autres projets)","PLANNED WORKS",
AQ759="No root CAuse","No root cause",
AQ759="ODU HS","ACTIVE",
AQ759="IP &amp; VLAN","ACTIVE",
AQ759="Warehouse HUAWEI","SPARE-ISSUE",
AQ759="SPARE-HS","SPARE-ISSUE",
AQ759="Power Telco","ACTIVE", AQ759="no impacts","no impacts"
),"")</f>
        <v>No root cause</v>
      </c>
      <c r="AS759" s="92" t="s">
        <v>5537</v>
      </c>
      <c r="AT759" s="98" t="s">
        <v>5435</v>
      </c>
      <c r="AV759" s="17" t="s">
        <v>5537</v>
      </c>
      <c r="AW759" s="7" t="s">
        <v>5537</v>
      </c>
      <c r="AX759" s="6" t="s">
        <v>5537</v>
      </c>
      <c r="AY759" s="7"/>
      <c r="AZ759" s="3" t="s">
        <v>5537</v>
      </c>
      <c r="BA759" s="18" t="s">
        <v>5537</v>
      </c>
      <c r="BB759" s="18" t="s">
        <v>5537</v>
      </c>
      <c r="BC759" s="18" t="s">
        <v>5537</v>
      </c>
      <c r="BD759" s="18" t="s">
        <v>5537</v>
      </c>
      <c r="BE759" s="18" t="s">
        <v>5537</v>
      </c>
      <c r="BF759" s="18" t="s">
        <v>5537</v>
      </c>
      <c r="BG759" s="18" t="s">
        <v>5537</v>
      </c>
      <c r="BH759" s="18" t="s">
        <v>5537</v>
      </c>
      <c r="BI759" s="18" t="s">
        <v>5537</v>
      </c>
      <c r="BJ759" s="18" t="s">
        <v>5537</v>
      </c>
      <c r="BK759" s="18" t="s">
        <v>5537</v>
      </c>
      <c r="BL759" s="9" t="s">
        <v>5537</v>
      </c>
      <c r="BM759" s="14" t="s">
        <v>5537</v>
      </c>
      <c r="BN759" s="14" t="s">
        <v>5537</v>
      </c>
      <c r="BO759" s="14" t="str">
        <f>_xlfn.XLOOKUP(B759,'[4]cell downs 18042026 17h'!$B:$B,'[4]cell downs 18042026 17h'!$B:$B,"")</f>
        <v/>
      </c>
      <c r="BP759" s="14" t="str">
        <f>_xlfn.XLOOKUP(B759,'[5]Cells Huawei 19042026 15h'!$B:$B,'[5]Cells Huawei 19042026 15h'!$B:$B,"")</f>
        <v/>
      </c>
      <c r="BQ759" s="9" t="str">
        <f>_xlfn.XLOOKUP(B759,'[6]cells down 19042026 9H40'!$B:$B,'[6]cells down 19042026 9H40'!$B:$B,"")</f>
        <v/>
      </c>
      <c r="BR759" s="9" t="s">
        <v>5537</v>
      </c>
      <c r="BS759" s="9" t="s">
        <v>12</v>
      </c>
      <c r="BT759" s="108"/>
    </row>
    <row r="760" spans="1:72" s="9" customFormat="1" x14ac:dyDescent="0.35">
      <c r="A760" s="1" t="s">
        <v>2065</v>
      </c>
      <c r="B760" s="8" t="s">
        <v>2066</v>
      </c>
      <c r="C760" s="3" t="str">
        <f>_xlfn.XLOOKUP(B760,'[1]daily break down'!$D:$D,'[1]daily break down'!$E:$E,"")</f>
        <v>LITTORAL</v>
      </c>
      <c r="D760" s="1" t="s">
        <v>11</v>
      </c>
      <c r="E760" s="1" t="s">
        <v>154</v>
      </c>
      <c r="F760" s="3" t="s">
        <v>31</v>
      </c>
      <c r="G760" s="1" t="s">
        <v>2067</v>
      </c>
      <c r="H760" s="33" t="str">
        <f>_xlfn.XLOOKUP(B760,[2]CALCULATION!$B:$B,[2]CALCULATION!$H:$H,"")</f>
        <v>NOKIA</v>
      </c>
      <c r="I760" s="28">
        <v>0</v>
      </c>
      <c r="J760" s="28">
        <v>0</v>
      </c>
      <c r="K760" s="28">
        <v>0</v>
      </c>
      <c r="L760" s="28">
        <v>0</v>
      </c>
      <c r="M760" s="28">
        <v>0</v>
      </c>
      <c r="N760" s="28">
        <v>0</v>
      </c>
      <c r="O760" s="28">
        <v>0</v>
      </c>
      <c r="P760" s="28">
        <v>0</v>
      </c>
      <c r="Q760" s="28">
        <v>0</v>
      </c>
      <c r="R760" s="28">
        <v>0</v>
      </c>
      <c r="S760" s="93">
        <v>0</v>
      </c>
      <c r="T760" s="93">
        <f>_xlfn.XLOOKUP(B760,'[3]Nur des jours'!$B:$B,'[3]Nur des jours'!$U:$U,"")</f>
        <v>0</v>
      </c>
      <c r="U760" s="93">
        <v>0</v>
      </c>
      <c r="V760" s="93">
        <v>0</v>
      </c>
      <c r="W760" s="93">
        <v>0</v>
      </c>
      <c r="X760" s="93">
        <v>0</v>
      </c>
      <c r="Y760" s="93">
        <v>0</v>
      </c>
      <c r="Z760" s="93">
        <v>0</v>
      </c>
      <c r="AA760" s="93">
        <v>0</v>
      </c>
      <c r="AB760" s="93">
        <v>0</v>
      </c>
      <c r="AC760" s="93">
        <f>_xlfn.XLOOKUP(B760,'[3]Nur des jours'!$B:$B,'[3]Nur des jours'!$N:$N,"")</f>
        <v>0</v>
      </c>
      <c r="AD760" s="93">
        <v>0</v>
      </c>
      <c r="AE760" s="93">
        <v>7.0825340994926309E-2</v>
      </c>
      <c r="AF760" s="93">
        <v>2.7680877616278288E-2</v>
      </c>
      <c r="AG760" s="93"/>
      <c r="AH760" s="93">
        <v>0</v>
      </c>
      <c r="AI760" s="93">
        <v>0</v>
      </c>
      <c r="AJ760" s="93">
        <v>0</v>
      </c>
      <c r="AK760" s="93">
        <v>0</v>
      </c>
      <c r="AL760" s="93">
        <v>0</v>
      </c>
      <c r="AM760" s="49" t="s">
        <v>5559</v>
      </c>
      <c r="AN760" s="49"/>
      <c r="AO760" s="48" t="str" cm="1">
        <f t="array" ref="AO760">IFERROR(_xlfn.IFS(
AQ760="MPR ISSUE","PDH",
AQ760="BSS Hardware Issue","BSS",
AQ760="Sites strategiques, MLL, Pylone, etc.","ENVTECH",
AQ760="AKTIVCO DEFAUT GE &amp; POWER Cabinet","AKTIVCO",
AQ760="AKTIVCO Coupure ENEO &amp; Baisse de tension","AKTIVCO GRID ONLY",
AQ760="Coupure ENEO &amp; Baisse de tension","IHS GRID ONLY",
AQ760="Defaut GE &amp; POWER Cabinet","IHS",
AQ760="Sharing","Partners",
AQ760="Sites strategiques &amp; DataCenter","SST &amp; DC",
AQ760="Exclu","Exclu",
AQ760="SAT","SAT",
AQ760="SPARE-ISSUE","SPARE-ISSUE",
AQ760="Fiber CAmtel","TRANS_FO_CAMTEL",
AQ760="Fiber AOF","Fiber AOF",
AQ760="Projet OCM (HUAWEI)","TRAVAUX-HUAWEI",
AQ760="Projet OCM (NOKIA)","TRAVAUX-NOKIA",
AQ760="ACCESS-ISSUE","ACCESS-ISSUE",
AQ760="Projet OCM (ZTE, NOKIA, autres projets)","TRAVAUX OCM",
AQ760="No root CAuse","No root cause",
AQ760="ODU HS","PDH",
AQ760="IP &amp; VLAN","PDH",
AQ760="Warehouse HUAWEI","SPARE-ISSUE",
AQ760="SPARE-HS","SPARE-ISSUE",
AQ760="Power Telco","BSS",AQ760="no impacts","no impacts"
),"")</f>
        <v>No root cause</v>
      </c>
      <c r="AP760" s="48" t="str" cm="1">
        <f t="array" ref="AP760">IFERROR(_xlfn.IFS(
AQ760="MPR ISSUE","TX ISSUE",
AQ760="BSS Hardware Issue","RAN ISSUE",
AQ760="Sites strategiques, MLL, Pylone, etc.","ENVTECH",
AQ760="AKTIVCO DEFAUT GE &amp; POWER Cabinet","POWER ISSUE",
AQ760="AKTIVCO Coupure ENEO &amp; Baisse de tension","POWER ISSUE",
AQ760="Coupure ENEO &amp; Baisse de tension","POWER ISSUE",
AQ760="Defaut GE &amp; POWER Cabinet","POWER ISSUE",
AQ760="Sharing","POWER ISSUE",
AQ760="Sites strategiques &amp; DataCenter","POWER ISSUE",
AQ760="Exclu","Exclu",
AQ760="SAT","TX ISSUE",
AQ760="SPARE-ISSUE","SPARE-ISSUE",
AQ760="Fiber CAmtel","TX ISSUE",
AQ760="Fiber AOF","TX ISSUE",
AQ760="Projet OCM (HUAWEI)","TRAVAUX-HUAWEI",
AQ760="Projet OCM (NOKIA)","TRAVAUX -NOKIA",
AQ760="ACCESS-ISSUE","ACCESS-ISSUE",
AQ760="Projet OCM (ZTE, NOKIA, autres projets)","TRAVAUX OCM",
AQ760="No root CAuse","No root cause",
AQ760="ODU HS","TX ISSUE",
AQ760="IP &amp; VLAN","TX ISSUE",
AQ760="Warehouse HUAWEI","SPARE-ISSUE",
AQ760="SPARE-HS","SPARE-ISSUE",
AQ760="Power Telco","RAN ISSUE",AQ760="no impacts","no impacts"
),"")</f>
        <v>No root cause</v>
      </c>
      <c r="AQ760" s="127" t="s">
        <v>5344</v>
      </c>
      <c r="AR760" s="48" t="str" cm="1">
        <f t="array" ref="AR760">IFERROR(_xlfn.IFS(
AQ760="MPR ISSUE","ACTIVE",
AQ760="BSS Hardware Issue","ACTIVE",
AQ760="Sites strategiques, MLL, Pylone, etc.","PASSIVE",
AQ760="AKTIVCO DEFAUT GE &amp; POWER Cabinet","PASSIVE",
AQ760="AKTIVCO Coupure ENEO &amp; Baisse de tension","PASSIVE",
AQ760="Coupure ENEO &amp; Baisse de tension","PASSIVE",
AQ760="Defaut GE &amp; POWER Cabinet","PASSIVE",
AQ760="Sharing","PASSIVE",
AQ760="Sites strategiques &amp; DataCenter","PASSIVE",
AQ760="Exclu","Exclu",
AQ760="SAT","ACTIVE",
AQ760="SPARE-ISSUE","SPARE-ISSUE",
AQ760="Fiber CAmtel","ACTIVE",
AQ760="Fiber AOF","ACTIVE",
AQ760="Projet OCM (HUAWEI)","PLANNED WORKS",
AQ760="Projet OCM (NOKIA)","PLANNED WORKS",
AQ760="ACCESS-ISSUE","ACCESS-ISSUE",
AQ760="Projet OCM (ZTE, NOKIA, autres projets)","PLANNED WORKS",
AQ760="No root CAuse","No root cause",
AQ760="ODU HS","ACTIVE",
AQ760="IP &amp; VLAN","ACTIVE",
AQ760="Warehouse HUAWEI","SPARE-ISSUE",
AQ760="SPARE-HS","SPARE-ISSUE",
AQ760="Power Telco","ACTIVE", AQ760="no impacts","no impacts"
),"")</f>
        <v>No root cause</v>
      </c>
      <c r="AS760" s="92" t="s">
        <v>5537</v>
      </c>
      <c r="AT760" s="98" t="s">
        <v>2066</v>
      </c>
      <c r="AV760" s="17" t="s">
        <v>5537</v>
      </c>
      <c r="AW760" s="7" t="s">
        <v>5537</v>
      </c>
      <c r="AX760" s="6" t="s">
        <v>5537</v>
      </c>
      <c r="AY760" s="7"/>
      <c r="AZ760" s="3" t="s">
        <v>5537</v>
      </c>
      <c r="BA760" s="18" t="s">
        <v>5537</v>
      </c>
      <c r="BB760" s="18" t="s">
        <v>5537</v>
      </c>
      <c r="BC760" s="18" t="s">
        <v>5537</v>
      </c>
      <c r="BD760" s="18" t="s">
        <v>5537</v>
      </c>
      <c r="BE760" s="18" t="s">
        <v>5537</v>
      </c>
      <c r="BF760" s="18" t="s">
        <v>5537</v>
      </c>
      <c r="BG760" s="18" t="s">
        <v>5537</v>
      </c>
      <c r="BH760" s="18" t="s">
        <v>5537</v>
      </c>
      <c r="BI760" s="18" t="s">
        <v>5537</v>
      </c>
      <c r="BJ760" s="18" t="s">
        <v>5537</v>
      </c>
      <c r="BK760" s="18" t="s">
        <v>5537</v>
      </c>
      <c r="BL760" s="9" t="s">
        <v>5537</v>
      </c>
      <c r="BM760" s="14" t="s">
        <v>5537</v>
      </c>
      <c r="BN760" s="14" t="s">
        <v>5537</v>
      </c>
      <c r="BO760" s="14" t="str">
        <f>_xlfn.XLOOKUP(B760,'[4]cell downs 18042026 17h'!$B:$B,'[4]cell downs 18042026 17h'!$B:$B,"")</f>
        <v/>
      </c>
      <c r="BP760" s="14" t="str">
        <f>_xlfn.XLOOKUP(B760,'[5]Cells Huawei 19042026 15h'!$B:$B,'[5]Cells Huawei 19042026 15h'!$B:$B,"")</f>
        <v/>
      </c>
      <c r="BQ760" s="9" t="str">
        <f>_xlfn.XLOOKUP(B760,'[6]cells down 19042026 9H40'!$B:$B,'[6]cells down 19042026 9H40'!$B:$B,"")</f>
        <v/>
      </c>
      <c r="BR760" s="9" t="s">
        <v>2066</v>
      </c>
      <c r="BS760" s="9" t="s">
        <v>594</v>
      </c>
      <c r="BT760" s="108"/>
    </row>
    <row r="761" spans="1:72" s="9" customFormat="1" x14ac:dyDescent="0.35">
      <c r="A761" s="1" t="s">
        <v>2401</v>
      </c>
      <c r="B761" s="8" t="s">
        <v>2402</v>
      </c>
      <c r="C761" s="3" t="str">
        <f>_xlfn.XLOOKUP(B761,'[1]daily break down'!$D:$D,'[1]daily break down'!$E:$E,"")</f>
        <v>NORD-OUEST</v>
      </c>
      <c r="D761" s="1" t="s">
        <v>11</v>
      </c>
      <c r="E761" s="1" t="s">
        <v>12</v>
      </c>
      <c r="F761" s="3" t="s">
        <v>51</v>
      </c>
      <c r="G761" s="1" t="s">
        <v>2403</v>
      </c>
      <c r="H761" s="33" t="str">
        <f>_xlfn.XLOOKUP(B761,[2]CALCULATION!$B:$B,[2]CALCULATION!$H:$H,"")</f>
        <v>NOKIA</v>
      </c>
      <c r="I761" s="28">
        <v>0.25379316445654371</v>
      </c>
      <c r="J761" s="28">
        <v>0.41252536148136731</v>
      </c>
      <c r="K761" s="28">
        <v>0.17942088787300275</v>
      </c>
      <c r="L761" s="28">
        <v>0.23577973535597402</v>
      </c>
      <c r="M761" s="28">
        <v>0.75174855107823757</v>
      </c>
      <c r="N761" s="28">
        <v>0</v>
      </c>
      <c r="O761" s="28">
        <v>0.98182106137264458</v>
      </c>
      <c r="P761" s="28">
        <v>0.10264087571661334</v>
      </c>
      <c r="Q761" s="28">
        <v>0.22686219619727602</v>
      </c>
      <c r="R761" s="28">
        <v>0.45408109396089991</v>
      </c>
      <c r="S761" s="93">
        <v>1.2266966866704905</v>
      </c>
      <c r="T761" s="93">
        <f>_xlfn.XLOOKUP(B761,'[3]Nur des jours'!$B:$B,'[3]Nur des jours'!$U:$U,"")</f>
        <v>3.7453664466530413E-3</v>
      </c>
      <c r="U761" s="93">
        <v>3.4778402718922325E-3</v>
      </c>
      <c r="V761" s="93">
        <v>0.44694706263394141</v>
      </c>
      <c r="W761" s="93">
        <v>3.7453664466530413E-3</v>
      </c>
      <c r="X761" s="93">
        <v>0</v>
      </c>
      <c r="Y761" s="93">
        <v>1.0701046990439218E-3</v>
      </c>
      <c r="Z761" s="93">
        <v>0.12769916075255469</v>
      </c>
      <c r="AA761" s="93">
        <v>1.1592800906308012E-3</v>
      </c>
      <c r="AB761" s="93">
        <v>0</v>
      </c>
      <c r="AC761" s="93">
        <f>_xlfn.XLOOKUP(B761,'[3]Nur des jours'!$B:$B,'[3]Nur des jours'!$N:$N,"")</f>
        <v>0</v>
      </c>
      <c r="AD761" s="93">
        <v>0</v>
      </c>
      <c r="AE761" s="93">
        <v>0</v>
      </c>
      <c r="AF761" s="93">
        <v>2.0421164673418313E-2</v>
      </c>
      <c r="AG761" s="93"/>
      <c r="AH761" s="93">
        <v>0</v>
      </c>
      <c r="AI761" s="93">
        <v>0</v>
      </c>
      <c r="AJ761" s="93">
        <v>0</v>
      </c>
      <c r="AK761" s="93">
        <v>0</v>
      </c>
      <c r="AL761" s="93">
        <v>0</v>
      </c>
      <c r="AM761" s="49" t="s">
        <v>5601</v>
      </c>
      <c r="AN761" s="49"/>
      <c r="AO761" s="48" t="str" cm="1">
        <f t="array" ref="AO761">IFERROR(_xlfn.IFS(
AQ761="MPR ISSUE","PDH",
AQ761="BSS Hardware Issue","BSS",
AQ761="Sites strategiques, MLL, Pylone, etc.","ENVTECH",
AQ761="AKTIVCO DEFAUT GE &amp; POWER Cabinet","AKTIVCO",
AQ761="AKTIVCO Coupure ENEO &amp; Baisse de tension","AKTIVCO GRID ONLY",
AQ761="Coupure ENEO &amp; Baisse de tension","IHS GRID ONLY",
AQ761="Defaut GE &amp; POWER Cabinet","IHS",
AQ761="Sharing","Partners",
AQ761="Sites strategiques &amp; DataCenter","SST &amp; DC",
AQ761="Exclu","Exclu",
AQ761="SAT","SAT",
AQ761="SPARE-ISSUE","SPARE-ISSUE",
AQ761="Fiber CAmtel","TRANS_FO_CAMTEL",
AQ761="Fiber AOF","Fiber AOF",
AQ761="Projet OCM (HUAWEI)","TRAVAUX-HUAWEI",
AQ761="Projet OCM (NOKIA)","TRAVAUX-NOKIA",
AQ761="ACCESS-ISSUE","ACCESS-ISSUE",
AQ761="Projet OCM (ZTE, NOKIA, autres projets)","TRAVAUX OCM",
AQ761="No root CAuse","No root cause",
AQ761="ODU HS","PDH",
AQ761="IP &amp; VLAN","PDH",
AQ761="Warehouse HUAWEI","SPARE-ISSUE",
AQ761="SPARE-HS","SPARE-ISSUE",
AQ761="Power Telco","BSS",AQ761="no impacts","no impacts"
),"")</f>
        <v>No root cause</v>
      </c>
      <c r="AP761" s="48" t="str" cm="1">
        <f t="array" ref="AP761">IFERROR(_xlfn.IFS(
AQ761="MPR ISSUE","TX ISSUE",
AQ761="BSS Hardware Issue","RAN ISSUE",
AQ761="Sites strategiques, MLL, Pylone, etc.","ENVTECH",
AQ761="AKTIVCO DEFAUT GE &amp; POWER Cabinet","POWER ISSUE",
AQ761="AKTIVCO Coupure ENEO &amp; Baisse de tension","POWER ISSUE",
AQ761="Coupure ENEO &amp; Baisse de tension","POWER ISSUE",
AQ761="Defaut GE &amp; POWER Cabinet","POWER ISSUE",
AQ761="Sharing","POWER ISSUE",
AQ761="Sites strategiques &amp; DataCenter","POWER ISSUE",
AQ761="Exclu","Exclu",
AQ761="SAT","TX ISSUE",
AQ761="SPARE-ISSUE","SPARE-ISSUE",
AQ761="Fiber CAmtel","TX ISSUE",
AQ761="Fiber AOF","TX ISSUE",
AQ761="Projet OCM (HUAWEI)","TRAVAUX-HUAWEI",
AQ761="Projet OCM (NOKIA)","TRAVAUX -NOKIA",
AQ761="ACCESS-ISSUE","ACCESS-ISSUE",
AQ761="Projet OCM (ZTE, NOKIA, autres projets)","TRAVAUX OCM",
AQ761="No root CAuse","No root cause",
AQ761="ODU HS","TX ISSUE",
AQ761="IP &amp; VLAN","TX ISSUE",
AQ761="Warehouse HUAWEI","SPARE-ISSUE",
AQ761="SPARE-HS","SPARE-ISSUE",
AQ761="Power Telco","RAN ISSUE",AQ761="no impacts","no impacts"
),"")</f>
        <v>No root cause</v>
      </c>
      <c r="AQ761" s="67" t="s">
        <v>5344</v>
      </c>
      <c r="AR761" s="48" t="str" cm="1">
        <f t="array" ref="AR761">IFERROR(_xlfn.IFS(
AQ761="MPR ISSUE","ACTIVE",
AQ761="BSS Hardware Issue","ACTIVE",
AQ761="Sites strategiques, MLL, Pylone, etc.","PASSIVE",
AQ761="AKTIVCO DEFAUT GE &amp; POWER Cabinet","PASSIVE",
AQ761="AKTIVCO Coupure ENEO &amp; Baisse de tension","PASSIVE",
AQ761="Coupure ENEO &amp; Baisse de tension","PASSIVE",
AQ761="Defaut GE &amp; POWER Cabinet","PASSIVE",
AQ761="Sharing","PASSIVE",
AQ761="Sites strategiques &amp; DataCenter","PASSIVE",
AQ761="Exclu","Exclu",
AQ761="SAT","ACTIVE",
AQ761="SPARE-ISSUE","SPARE-ISSUE",
AQ761="Fiber CAmtel","ACTIVE",
AQ761="Fiber AOF","ACTIVE",
AQ761="Projet OCM (HUAWEI)","PLANNED WORKS",
AQ761="Projet OCM (NOKIA)","PLANNED WORKS",
AQ761="ACCESS-ISSUE","ACCESS-ISSUE",
AQ761="Projet OCM (ZTE, NOKIA, autres projets)","PLANNED WORKS",
AQ761="No root CAuse","No root cause",
AQ761="ODU HS","ACTIVE",
AQ761="IP &amp; VLAN","ACTIVE",
AQ761="Warehouse HUAWEI","SPARE-ISSUE",
AQ761="SPARE-HS","SPARE-ISSUE",
AQ761="Power Telco","ACTIVE", AQ761="no impacts","no impacts"
),"")</f>
        <v>No root cause</v>
      </c>
      <c r="AS761" s="92" t="s">
        <v>5537</v>
      </c>
      <c r="AT761" s="98" t="s">
        <v>2402</v>
      </c>
      <c r="AV761" s="17" t="s">
        <v>5537</v>
      </c>
      <c r="AW761" s="7" t="s">
        <v>5537</v>
      </c>
      <c r="AX761" s="6" t="s">
        <v>5537</v>
      </c>
      <c r="AY761" s="7"/>
      <c r="AZ761" s="3" t="s">
        <v>5537</v>
      </c>
      <c r="BA761" s="18" t="s">
        <v>5537</v>
      </c>
      <c r="BB761" s="18" t="s">
        <v>5537</v>
      </c>
      <c r="BC761" s="18" t="s">
        <v>5537</v>
      </c>
      <c r="BD761" s="18" t="s">
        <v>5537</v>
      </c>
      <c r="BE761" s="18" t="s">
        <v>5537</v>
      </c>
      <c r="BF761" s="18" t="s">
        <v>5537</v>
      </c>
      <c r="BG761" s="18" t="s">
        <v>5537</v>
      </c>
      <c r="BH761" s="18" t="s">
        <v>5537</v>
      </c>
      <c r="BI761" s="18" t="s">
        <v>5537</v>
      </c>
      <c r="BJ761" s="18" t="s">
        <v>5537</v>
      </c>
      <c r="BK761" s="18" t="s">
        <v>5537</v>
      </c>
      <c r="BL761" s="9" t="s">
        <v>5537</v>
      </c>
      <c r="BM761" s="14" t="s">
        <v>5537</v>
      </c>
      <c r="BN761" s="14" t="s">
        <v>5537</v>
      </c>
      <c r="BO761" s="14" t="str">
        <f>_xlfn.XLOOKUP(B761,'[4]cell downs 18042026 17h'!$B:$B,'[4]cell downs 18042026 17h'!$B:$B,"")</f>
        <v/>
      </c>
      <c r="BP761" s="14" t="str">
        <f>_xlfn.XLOOKUP(B761,'[5]Cells Huawei 19042026 15h'!$B:$B,'[5]Cells Huawei 19042026 15h'!$B:$B,"")</f>
        <v/>
      </c>
      <c r="BQ761" s="9" t="str">
        <f>_xlfn.XLOOKUP(B761,'[6]cells down 19042026 9H40'!$B:$B,'[6]cells down 19042026 9H40'!$B:$B,"")</f>
        <v/>
      </c>
      <c r="BR761" s="9" t="s">
        <v>2402</v>
      </c>
      <c r="BS761" s="9" t="s">
        <v>5537</v>
      </c>
      <c r="BT761" s="108"/>
    </row>
    <row r="762" spans="1:72" s="9" customFormat="1" x14ac:dyDescent="0.35">
      <c r="A762" s="19" t="s">
        <v>5446</v>
      </c>
      <c r="B762" s="26" t="s">
        <v>5447</v>
      </c>
      <c r="C762" s="3" t="str">
        <f>_xlfn.XLOOKUP(B762,'[1]daily break down'!$D:$D,'[1]daily break down'!$E:$E,"")</f>
        <v>CENTRE</v>
      </c>
      <c r="D762" s="19" t="s">
        <v>357</v>
      </c>
      <c r="E762" s="19" t="s">
        <v>987</v>
      </c>
      <c r="F762" s="19" t="s">
        <v>226</v>
      </c>
      <c r="G762" s="19" t="s">
        <v>489</v>
      </c>
      <c r="H762" s="34" t="str">
        <f>_xlfn.XLOOKUP(B762,[2]CALCULATION!$B:$B,[2]CALCULATION!$H:$H,"")</f>
        <v>ZTE</v>
      </c>
      <c r="I762" s="28">
        <v>0</v>
      </c>
      <c r="J762" s="28">
        <v>0</v>
      </c>
      <c r="K762" s="28">
        <v>0</v>
      </c>
      <c r="L762" s="28">
        <v>0.68887990000941646</v>
      </c>
      <c r="M762" s="28">
        <v>0</v>
      </c>
      <c r="N762" s="28">
        <v>0</v>
      </c>
      <c r="O762" s="28">
        <v>0</v>
      </c>
      <c r="P762" s="28">
        <v>0</v>
      </c>
      <c r="Q762" s="28">
        <v>0</v>
      </c>
      <c r="R762" s="28">
        <v>0</v>
      </c>
      <c r="S762" s="93">
        <v>0</v>
      </c>
      <c r="T762" s="93">
        <f>_xlfn.XLOOKUP(B762,'[3]Nur des jours'!$B:$B,'[3]Nur des jours'!$U:$U,"")</f>
        <v>0</v>
      </c>
      <c r="U762" s="93">
        <v>0</v>
      </c>
      <c r="V762" s="93">
        <v>0</v>
      </c>
      <c r="W762" s="93">
        <v>0</v>
      </c>
      <c r="X762" s="93">
        <v>0</v>
      </c>
      <c r="Y762" s="93">
        <v>0</v>
      </c>
      <c r="Z762" s="93">
        <v>0</v>
      </c>
      <c r="AA762" s="93">
        <v>0</v>
      </c>
      <c r="AB762" s="93">
        <v>0</v>
      </c>
      <c r="AC762" s="93">
        <f>_xlfn.XLOOKUP(B762,'[3]Nur des jours'!$B:$B,'[3]Nur des jours'!$N:$N,"")</f>
        <v>0</v>
      </c>
      <c r="AD762" s="93">
        <v>0</v>
      </c>
      <c r="AE762" s="93">
        <v>0.44393293439830167</v>
      </c>
      <c r="AF762" s="93">
        <v>1.9511575679231848E-2</v>
      </c>
      <c r="AG762" s="93"/>
      <c r="AH762" s="93">
        <v>0</v>
      </c>
      <c r="AI762" s="93">
        <v>0</v>
      </c>
      <c r="AJ762" s="93">
        <v>0</v>
      </c>
      <c r="AK762" s="93">
        <v>0</v>
      </c>
      <c r="AL762" s="93">
        <v>0</v>
      </c>
      <c r="AM762" s="49" t="s">
        <v>5559</v>
      </c>
      <c r="AN762" s="49"/>
      <c r="AO762" s="48" t="str" cm="1">
        <f t="array" ref="AO762">IFERROR(_xlfn.IFS(
AQ762="MPR ISSUE","PDH",
AQ762="BSS Hardware Issue","BSS",
AQ762="Sites strategiques, MLL, Pylone, etc.","ENVTECH",
AQ762="AKTIVCO DEFAUT GE &amp; POWER Cabinet","AKTIVCO",
AQ762="AKTIVCO Coupure ENEO &amp; Baisse de tension","AKTIVCO GRID ONLY",
AQ762="Coupure ENEO &amp; Baisse de tension","IHS GRID ONLY",
AQ762="Defaut GE &amp; POWER Cabinet","IHS",
AQ762="Sharing","Partners",
AQ762="Sites strategiques &amp; DataCenter","SST &amp; DC",
AQ762="Exclu","Exclu",
AQ762="SAT","SAT",
AQ762="SPARE-ISSUE","SPARE-ISSUE",
AQ762="Fiber CAmtel","TRANS_FO_CAMTEL",
AQ762="Fiber AOF","Fiber AOF",
AQ762="Projet OCM (HUAWEI)","TRAVAUX-HUAWEI",
AQ762="Projet OCM (NOKIA)","TRAVAUX-NOKIA",
AQ762="ACCESS-ISSUE","ACCESS-ISSUE",
AQ762="Projet OCM (ZTE, NOKIA, autres projets)","TRAVAUX OCM",
AQ762="No root CAuse","No root cause",
AQ762="ODU HS","PDH",
AQ762="IP &amp; VLAN","PDH",
AQ762="Warehouse HUAWEI","SPARE-ISSUE",
AQ762="SPARE-HS","SPARE-ISSUE",
AQ762="Power Telco","BSS",AQ762="no impacts","no impacts"
),"")</f>
        <v>No root cause</v>
      </c>
      <c r="AP762" s="48" t="str" cm="1">
        <f t="array" ref="AP762">IFERROR(_xlfn.IFS(
AQ762="MPR ISSUE","TX ISSUE",
AQ762="BSS Hardware Issue","RAN ISSUE",
AQ762="Sites strategiques, MLL, Pylone, etc.","ENVTECH",
AQ762="AKTIVCO DEFAUT GE &amp; POWER Cabinet","POWER ISSUE",
AQ762="AKTIVCO Coupure ENEO &amp; Baisse de tension","POWER ISSUE",
AQ762="Coupure ENEO &amp; Baisse de tension","POWER ISSUE",
AQ762="Defaut GE &amp; POWER Cabinet","POWER ISSUE",
AQ762="Sharing","POWER ISSUE",
AQ762="Sites strategiques &amp; DataCenter","POWER ISSUE",
AQ762="Exclu","Exclu",
AQ762="SAT","TX ISSUE",
AQ762="SPARE-ISSUE","SPARE-ISSUE",
AQ762="Fiber CAmtel","TX ISSUE",
AQ762="Fiber AOF","TX ISSUE",
AQ762="Projet OCM (HUAWEI)","TRAVAUX-HUAWEI",
AQ762="Projet OCM (NOKIA)","TRAVAUX -NOKIA",
AQ762="ACCESS-ISSUE","ACCESS-ISSUE",
AQ762="Projet OCM (ZTE, NOKIA, autres projets)","TRAVAUX OCM",
AQ762="No root CAuse","No root cause",
AQ762="ODU HS","TX ISSUE",
AQ762="IP &amp; VLAN","TX ISSUE",
AQ762="Warehouse HUAWEI","SPARE-ISSUE",
AQ762="SPARE-HS","SPARE-ISSUE",
AQ762="Power Telco","RAN ISSUE",AQ762="no impacts","no impacts"
),"")</f>
        <v>No root cause</v>
      </c>
      <c r="AQ762" s="67" t="s">
        <v>5344</v>
      </c>
      <c r="AR762" s="48" t="str" cm="1">
        <f t="array" ref="AR762">IFERROR(_xlfn.IFS(
AQ762="MPR ISSUE","ACTIVE",
AQ762="BSS Hardware Issue","ACTIVE",
AQ762="Sites strategiques, MLL, Pylone, etc.","PASSIVE",
AQ762="AKTIVCO DEFAUT GE &amp; POWER Cabinet","PASSIVE",
AQ762="AKTIVCO Coupure ENEO &amp; Baisse de tension","PASSIVE",
AQ762="Coupure ENEO &amp; Baisse de tension","PASSIVE",
AQ762="Defaut GE &amp; POWER Cabinet","PASSIVE",
AQ762="Sharing","PASSIVE",
AQ762="Sites strategiques &amp; DataCenter","PASSIVE",
AQ762="Exclu","Exclu",
AQ762="SAT","ACTIVE",
AQ762="SPARE-ISSUE","SPARE-ISSUE",
AQ762="Fiber CAmtel","ACTIVE",
AQ762="Fiber AOF","ACTIVE",
AQ762="Projet OCM (HUAWEI)","PLANNED WORKS",
AQ762="Projet OCM (NOKIA)","PLANNED WORKS",
AQ762="ACCESS-ISSUE","ACCESS-ISSUE",
AQ762="Projet OCM (ZTE, NOKIA, autres projets)","PLANNED WORKS",
AQ762="No root CAuse","No root cause",
AQ762="ODU HS","ACTIVE",
AQ762="IP &amp; VLAN","ACTIVE",
AQ762="Warehouse HUAWEI","SPARE-ISSUE",
AQ762="SPARE-HS","SPARE-ISSUE",
AQ762="Power Telco","ACTIVE", AQ762="no impacts","no impacts"
),"")</f>
        <v>No root cause</v>
      </c>
      <c r="AS762" s="92" t="s">
        <v>5537</v>
      </c>
      <c r="AT762" s="98" t="s">
        <v>5447</v>
      </c>
      <c r="AV762" s="17" t="s">
        <v>5537</v>
      </c>
      <c r="AW762" s="7" t="s">
        <v>5537</v>
      </c>
      <c r="AX762" s="6" t="s">
        <v>5537</v>
      </c>
      <c r="AY762" s="7"/>
      <c r="AZ762" s="3" t="s">
        <v>5537</v>
      </c>
      <c r="BA762" s="18" t="s">
        <v>5537</v>
      </c>
      <c r="BB762" s="18" t="s">
        <v>5537</v>
      </c>
      <c r="BC762" s="18" t="s">
        <v>5537</v>
      </c>
      <c r="BD762" s="18" t="s">
        <v>5537</v>
      </c>
      <c r="BE762" s="18" t="s">
        <v>5537</v>
      </c>
      <c r="BF762" s="18" t="s">
        <v>5537</v>
      </c>
      <c r="BG762" s="18" t="s">
        <v>5537</v>
      </c>
      <c r="BH762" s="18" t="s">
        <v>5537</v>
      </c>
      <c r="BI762" s="18" t="s">
        <v>5537</v>
      </c>
      <c r="BJ762" s="18" t="s">
        <v>5537</v>
      </c>
      <c r="BK762" s="18" t="s">
        <v>5537</v>
      </c>
      <c r="BL762" s="9" t="s">
        <v>5537</v>
      </c>
      <c r="BM762" s="14" t="s">
        <v>5537</v>
      </c>
      <c r="BN762" s="14" t="s">
        <v>5537</v>
      </c>
      <c r="BO762" s="14" t="str">
        <f>_xlfn.XLOOKUP(B762,'[4]cell downs 18042026 17h'!$B:$B,'[4]cell downs 18042026 17h'!$B:$B,"")</f>
        <v/>
      </c>
      <c r="BP762" s="14" t="str">
        <f>_xlfn.XLOOKUP(B762,'[5]Cells Huawei 19042026 15h'!$B:$B,'[5]Cells Huawei 19042026 15h'!$B:$B,"")</f>
        <v/>
      </c>
      <c r="BQ762" s="9" t="str">
        <f>_xlfn.XLOOKUP(B762,'[6]cells down 19042026 9H40'!$B:$B,'[6]cells down 19042026 9H40'!$B:$B,"")</f>
        <v/>
      </c>
      <c r="BR762" s="9" t="s">
        <v>5537</v>
      </c>
      <c r="BS762" s="9" t="s">
        <v>5537</v>
      </c>
      <c r="BT762" s="108"/>
    </row>
    <row r="763" spans="1:72" s="9" customFormat="1" x14ac:dyDescent="0.35">
      <c r="A763" s="2" t="s">
        <v>948</v>
      </c>
      <c r="B763" s="8" t="s">
        <v>949</v>
      </c>
      <c r="C763" s="3" t="str">
        <f>_xlfn.XLOOKUP(B763,'[1]daily break down'!$D:$D,'[1]daily break down'!$E:$E,"")</f>
        <v>NORD-OUEST</v>
      </c>
      <c r="D763" s="1" t="s">
        <v>11</v>
      </c>
      <c r="E763" s="1" t="s">
        <v>5512</v>
      </c>
      <c r="F763" s="3" t="s">
        <v>51</v>
      </c>
      <c r="G763" s="1" t="s">
        <v>948</v>
      </c>
      <c r="H763" s="33" t="str">
        <f>_xlfn.XLOOKUP(B763,[2]CALCULATION!$B:$B,[2]CALCULATION!$H:$H,"")</f>
        <v>NOKIA</v>
      </c>
      <c r="I763" s="28">
        <v>3.903784914452204E-2</v>
      </c>
      <c r="J763" s="28">
        <v>4.5466501567058712E-2</v>
      </c>
      <c r="K763" s="28">
        <v>3.8189852009088265</v>
      </c>
      <c r="L763" s="28">
        <v>6.4259497192126896E-2</v>
      </c>
      <c r="M763" s="28">
        <v>4.6319183349329461E-2</v>
      </c>
      <c r="N763" s="28">
        <v>3.9124017639993687E-2</v>
      </c>
      <c r="O763" s="28">
        <v>2.3273815775929102E-2</v>
      </c>
      <c r="P763" s="28">
        <v>6.9411641445969577E-2</v>
      </c>
      <c r="Q763" s="28">
        <v>2.4887993512840684E-2</v>
      </c>
      <c r="R763" s="28">
        <v>0</v>
      </c>
      <c r="S763" s="93">
        <v>8.8905010320567343E-2</v>
      </c>
      <c r="T763" s="93">
        <f>_xlfn.XLOOKUP(B763,'[3]Nur des jours'!$B:$B,'[3]Nur des jours'!$U:$U,"")</f>
        <v>7.0024619542109336</v>
      </c>
      <c r="U763" s="93">
        <v>0</v>
      </c>
      <c r="V763" s="93">
        <v>6.9201173976195172</v>
      </c>
      <c r="W763" s="93">
        <v>7.0024619542109336</v>
      </c>
      <c r="X763" s="93">
        <v>4.9331826625917077E-2</v>
      </c>
      <c r="Y763" s="93">
        <v>6.4687829057194862E-2</v>
      </c>
      <c r="Z763" s="93">
        <v>0.12976802983737265</v>
      </c>
      <c r="AA763" s="93">
        <v>0</v>
      </c>
      <c r="AB763" s="93">
        <v>7.8010632560289769E-2</v>
      </c>
      <c r="AC763" s="93">
        <f>_xlfn.XLOOKUP(B763,'[3]Nur des jours'!$B:$B,'[3]Nur des jours'!$N:$N,"")</f>
        <v>0.64393550264957922</v>
      </c>
      <c r="AD763" s="93">
        <v>0.64393550264957922</v>
      </c>
      <c r="AE763" s="93">
        <v>1.0291018539920611</v>
      </c>
      <c r="AF763" s="93">
        <v>1.920837934783547E-2</v>
      </c>
      <c r="AG763" s="93"/>
      <c r="AH763" s="93">
        <v>0</v>
      </c>
      <c r="AI763" s="93">
        <v>0</v>
      </c>
      <c r="AJ763" s="93">
        <v>0</v>
      </c>
      <c r="AK763" s="93">
        <v>0</v>
      </c>
      <c r="AL763" s="93">
        <v>0</v>
      </c>
      <c r="AM763" s="49" t="s">
        <v>5601</v>
      </c>
      <c r="AN763" s="49"/>
      <c r="AO763" s="48" t="str" cm="1">
        <f t="array" ref="AO763">IFERROR(_xlfn.IFS(
AQ763="MPR ISSUE","PDH",
AQ763="BSS Hardware Issue","BSS",
AQ763="Sites strategiques, MLL, Pylone, etc.","ENVTECH",
AQ763="AKTIVCO DEFAUT GE &amp; POWER Cabinet","AKTIVCO",
AQ763="AKTIVCO Coupure ENEO &amp; Baisse de tension","AKTIVCO GRID ONLY",
AQ763="Coupure ENEO &amp; Baisse de tension","IHS GRID ONLY",
AQ763="Defaut GE &amp; POWER Cabinet","IHS",
AQ763="Sharing","Partners",
AQ763="Sites strategiques &amp; DataCenter","SST &amp; DC",
AQ763="Exclu","Exclu",
AQ763="SAT","SAT",
AQ763="SPARE-ISSUE","SPARE-ISSUE",
AQ763="Fiber CAmtel","TRANS_FO_CAMTEL",
AQ763="Fiber AOF","Fiber AOF",
AQ763="Projet OCM (HUAWEI)","TRAVAUX-HUAWEI",
AQ763="Projet OCM (NOKIA)","TRAVAUX-NOKIA",
AQ763="ACCESS-ISSUE","ACCESS-ISSUE",
AQ763="Projet OCM (ZTE, NOKIA, autres projets)","TRAVAUX OCM",
AQ763="No root CAuse","No root cause",
AQ763="ODU HS","PDH",
AQ763="IP &amp; VLAN","PDH",
AQ763="Warehouse HUAWEI","SPARE-ISSUE",
AQ763="SPARE-HS","SPARE-ISSUE",
AQ763="Power Telco","BSS",AQ763="no impacts","no impacts"
),"")</f>
        <v>No root cause</v>
      </c>
      <c r="AP763" s="48" t="str" cm="1">
        <f t="array" ref="AP763">IFERROR(_xlfn.IFS(
AQ763="MPR ISSUE","TX ISSUE",
AQ763="BSS Hardware Issue","RAN ISSUE",
AQ763="Sites strategiques, MLL, Pylone, etc.","ENVTECH",
AQ763="AKTIVCO DEFAUT GE &amp; POWER Cabinet","POWER ISSUE",
AQ763="AKTIVCO Coupure ENEO &amp; Baisse de tension","POWER ISSUE",
AQ763="Coupure ENEO &amp; Baisse de tension","POWER ISSUE",
AQ763="Defaut GE &amp; POWER Cabinet","POWER ISSUE",
AQ763="Sharing","POWER ISSUE",
AQ763="Sites strategiques &amp; DataCenter","POWER ISSUE",
AQ763="Exclu","Exclu",
AQ763="SAT","TX ISSUE",
AQ763="SPARE-ISSUE","SPARE-ISSUE",
AQ763="Fiber CAmtel","TX ISSUE",
AQ763="Fiber AOF","TX ISSUE",
AQ763="Projet OCM (HUAWEI)","TRAVAUX-HUAWEI",
AQ763="Projet OCM (NOKIA)","TRAVAUX -NOKIA",
AQ763="ACCESS-ISSUE","ACCESS-ISSUE",
AQ763="Projet OCM (ZTE, NOKIA, autres projets)","TRAVAUX OCM",
AQ763="No root CAuse","No root cause",
AQ763="ODU HS","TX ISSUE",
AQ763="IP &amp; VLAN","TX ISSUE",
AQ763="Warehouse HUAWEI","SPARE-ISSUE",
AQ763="SPARE-HS","SPARE-ISSUE",
AQ763="Power Telco","RAN ISSUE",AQ763="no impacts","no impacts"
),"")</f>
        <v>No root cause</v>
      </c>
      <c r="AQ763" s="67" t="s">
        <v>5344</v>
      </c>
      <c r="AR763" s="48" t="str" cm="1">
        <f t="array" ref="AR763">IFERROR(_xlfn.IFS(
AQ763="MPR ISSUE","ACTIVE",
AQ763="BSS Hardware Issue","ACTIVE",
AQ763="Sites strategiques, MLL, Pylone, etc.","PASSIVE",
AQ763="AKTIVCO DEFAUT GE &amp; POWER Cabinet","PASSIVE",
AQ763="AKTIVCO Coupure ENEO &amp; Baisse de tension","PASSIVE",
AQ763="Coupure ENEO &amp; Baisse de tension","PASSIVE",
AQ763="Defaut GE &amp; POWER Cabinet","PASSIVE",
AQ763="Sharing","PASSIVE",
AQ763="Sites strategiques &amp; DataCenter","PASSIVE",
AQ763="Exclu","Exclu",
AQ763="SAT","ACTIVE",
AQ763="SPARE-ISSUE","SPARE-ISSUE",
AQ763="Fiber CAmtel","ACTIVE",
AQ763="Fiber AOF","ACTIVE",
AQ763="Projet OCM (HUAWEI)","PLANNED WORKS",
AQ763="Projet OCM (NOKIA)","PLANNED WORKS",
AQ763="ACCESS-ISSUE","ACCESS-ISSUE",
AQ763="Projet OCM (ZTE, NOKIA, autres projets)","PLANNED WORKS",
AQ763="No root CAuse","No root cause",
AQ763="ODU HS","ACTIVE",
AQ763="IP &amp; VLAN","ACTIVE",
AQ763="Warehouse HUAWEI","SPARE-ISSUE",
AQ763="SPARE-HS","SPARE-ISSUE",
AQ763="Power Telco","ACTIVE", AQ763="no impacts","no impacts"
),"")</f>
        <v>No root cause</v>
      </c>
      <c r="AS763" s="92" t="s">
        <v>5537</v>
      </c>
      <c r="AT763" s="98" t="s">
        <v>949</v>
      </c>
      <c r="AV763" s="17" t="s">
        <v>5537</v>
      </c>
      <c r="AW763" s="7" t="s">
        <v>5537</v>
      </c>
      <c r="AX763" s="6" t="s">
        <v>5537</v>
      </c>
      <c r="AY763" s="7"/>
      <c r="AZ763" s="3" t="s">
        <v>5537</v>
      </c>
      <c r="BA763" s="18" t="s">
        <v>5537</v>
      </c>
      <c r="BB763" s="18" t="s">
        <v>5537</v>
      </c>
      <c r="BC763" s="18" t="s">
        <v>5537</v>
      </c>
      <c r="BD763" s="18" t="s">
        <v>5537</v>
      </c>
      <c r="BE763" s="18" t="s">
        <v>5537</v>
      </c>
      <c r="BF763" s="18" t="s">
        <v>5537</v>
      </c>
      <c r="BG763" s="18" t="s">
        <v>5537</v>
      </c>
      <c r="BH763" s="18" t="s">
        <v>5537</v>
      </c>
      <c r="BI763" s="18" t="s">
        <v>5537</v>
      </c>
      <c r="BJ763" s="18" t="s">
        <v>5537</v>
      </c>
      <c r="BK763" s="18" t="s">
        <v>5537</v>
      </c>
      <c r="BL763" s="9" t="s">
        <v>5537</v>
      </c>
      <c r="BM763" s="14" t="s">
        <v>5537</v>
      </c>
      <c r="BN763" s="14" t="s">
        <v>5537</v>
      </c>
      <c r="BO763" s="14" t="str">
        <f>_xlfn.XLOOKUP(B763,'[4]cell downs 18042026 17h'!$B:$B,'[4]cell downs 18042026 17h'!$B:$B,"")</f>
        <v/>
      </c>
      <c r="BP763" s="14" t="str">
        <f>_xlfn.XLOOKUP(B763,'[5]Cells Huawei 19042026 15h'!$B:$B,'[5]Cells Huawei 19042026 15h'!$B:$B,"")</f>
        <v/>
      </c>
      <c r="BQ763" s="9" t="str">
        <f>_xlfn.XLOOKUP(B763,'[6]cells down 19042026 9H40'!$B:$B,'[6]cells down 19042026 9H40'!$B:$B,"")</f>
        <v/>
      </c>
      <c r="BR763" s="9" t="s">
        <v>949</v>
      </c>
      <c r="BS763" s="9" t="s">
        <v>12</v>
      </c>
      <c r="BT763" s="108"/>
    </row>
    <row r="764" spans="1:72" s="9" customFormat="1" x14ac:dyDescent="0.35">
      <c r="A764" s="1" t="s">
        <v>3067</v>
      </c>
      <c r="B764" s="1" t="s">
        <v>3068</v>
      </c>
      <c r="C764" s="3" t="str">
        <f>_xlfn.XLOOKUP(B764,'[1]daily break down'!$D:$D,'[1]daily break down'!$E:$E,"")</f>
        <v>EXTREME-NORD</v>
      </c>
      <c r="D764" s="1" t="s">
        <v>11</v>
      </c>
      <c r="E764" s="1" t="s">
        <v>154</v>
      </c>
      <c r="F764" s="3" t="s">
        <v>23</v>
      </c>
      <c r="G764" s="1" t="s">
        <v>3069</v>
      </c>
      <c r="H764" s="33" t="str">
        <f>_xlfn.XLOOKUP(B764,[2]CALCULATION!$B:$B,[2]CALCULATION!$H:$H,"")</f>
        <v>NOKIA</v>
      </c>
      <c r="I764" s="28">
        <v>0</v>
      </c>
      <c r="J764" s="28">
        <v>0.35019604248022884</v>
      </c>
      <c r="K764" s="28">
        <v>0.37284867828159707</v>
      </c>
      <c r="L764" s="28">
        <v>2.6259743413051099E-2</v>
      </c>
      <c r="M764" s="28">
        <v>2.4203692074391877E-2</v>
      </c>
      <c r="N764" s="28">
        <v>0</v>
      </c>
      <c r="O764" s="28">
        <v>0.24411100762063639</v>
      </c>
      <c r="P764" s="28">
        <v>7.5027838323003145E-3</v>
      </c>
      <c r="Q764" s="28">
        <v>2.4726722678085889E-2</v>
      </c>
      <c r="R764" s="28">
        <v>0</v>
      </c>
      <c r="S764" s="93">
        <v>0</v>
      </c>
      <c r="T764" s="93">
        <f>_xlfn.XLOOKUP(B764,'[3]Nur des jours'!$B:$B,'[3]Nur des jours'!$U:$U,"")</f>
        <v>0.65570665433906061</v>
      </c>
      <c r="U764" s="93">
        <v>0.44315120563329574</v>
      </c>
      <c r="V764" s="93">
        <v>0.87481059146826923</v>
      </c>
      <c r="W764" s="93">
        <v>0.65570665433906061</v>
      </c>
      <c r="X764" s="93">
        <v>0</v>
      </c>
      <c r="Y764" s="93">
        <v>0</v>
      </c>
      <c r="Z764" s="93">
        <v>0</v>
      </c>
      <c r="AA764" s="93">
        <v>0</v>
      </c>
      <c r="AB764" s="93">
        <v>0.10207015321045679</v>
      </c>
      <c r="AC764" s="93">
        <f>_xlfn.XLOOKUP(B764,'[3]Nur des jours'!$B:$B,'[3]Nur des jours'!$N:$N,"")</f>
        <v>0</v>
      </c>
      <c r="AD764" s="93">
        <v>0</v>
      </c>
      <c r="AE764" s="93">
        <v>0</v>
      </c>
      <c r="AF764" s="93">
        <v>1.9119203956248412E-2</v>
      </c>
      <c r="AG764" s="93"/>
      <c r="AH764" s="93">
        <v>0</v>
      </c>
      <c r="AI764" s="93">
        <v>0</v>
      </c>
      <c r="AJ764" s="93">
        <v>0</v>
      </c>
      <c r="AK764" s="93">
        <v>0</v>
      </c>
      <c r="AL764" s="93">
        <v>0</v>
      </c>
      <c r="AM764" s="49" t="s">
        <v>5559</v>
      </c>
      <c r="AN764" s="49"/>
      <c r="AO764" s="48" t="str" cm="1">
        <f t="array" ref="AO764">IFERROR(_xlfn.IFS(
AQ764="MPR ISSUE","PDH",
AQ764="BSS Hardware Issue","BSS",
AQ764="Sites strategiques, MLL, Pylone, etc.","ENVTECH",
AQ764="AKTIVCO DEFAUT GE &amp; POWER Cabinet","AKTIVCO",
AQ764="AKTIVCO Coupure ENEO &amp; Baisse de tension","AKTIVCO GRID ONLY",
AQ764="Coupure ENEO &amp; Baisse de tension","IHS GRID ONLY",
AQ764="Defaut GE &amp; POWER Cabinet","IHS",
AQ764="Sharing","Partners",
AQ764="Sites strategiques &amp; DataCenter","SST &amp; DC",
AQ764="Exclu","Exclu",
AQ764="SAT","SAT",
AQ764="SPARE-ISSUE","SPARE-ISSUE",
AQ764="Fiber CAmtel","TRANS_FO_CAMTEL",
AQ764="Fiber AOF","Fiber AOF",
AQ764="Projet OCM (HUAWEI)","TRAVAUX-HUAWEI",
AQ764="Projet OCM (NOKIA)","TRAVAUX-NOKIA",
AQ764="ACCESS-ISSUE","ACCESS-ISSUE",
AQ764="Projet OCM (ZTE, NOKIA, autres projets)","TRAVAUX OCM",
AQ764="No root CAuse","No root cause",
AQ764="ODU HS","PDH",
AQ764="IP &amp; VLAN","PDH",
AQ764="Warehouse HUAWEI","SPARE-ISSUE",
AQ764="SPARE-HS","SPARE-ISSUE",
AQ764="Power Telco","BSS",AQ764="no impacts","no impacts"
),"")</f>
        <v>IHS</v>
      </c>
      <c r="AP764" s="48" t="str" cm="1">
        <f t="array" ref="AP764">IFERROR(_xlfn.IFS(
AQ764="MPR ISSUE","TX ISSUE",
AQ764="BSS Hardware Issue","RAN ISSUE",
AQ764="Sites strategiques, MLL, Pylone, etc.","ENVTECH",
AQ764="AKTIVCO DEFAUT GE &amp; POWER Cabinet","POWER ISSUE",
AQ764="AKTIVCO Coupure ENEO &amp; Baisse de tension","POWER ISSUE",
AQ764="Coupure ENEO &amp; Baisse de tension","POWER ISSUE",
AQ764="Defaut GE &amp; POWER Cabinet","POWER ISSUE",
AQ764="Sharing","POWER ISSUE",
AQ764="Sites strategiques &amp; DataCenter","POWER ISSUE",
AQ764="Exclu","Exclu",
AQ764="SAT","TX ISSUE",
AQ764="SPARE-ISSUE","SPARE-ISSUE",
AQ764="Fiber CAmtel","TX ISSUE",
AQ764="Fiber AOF","TX ISSUE",
AQ764="Projet OCM (HUAWEI)","TRAVAUX-HUAWEI",
AQ764="Projet OCM (NOKIA)","TRAVAUX -NOKIA",
AQ764="ACCESS-ISSUE","ACCESS-ISSUE",
AQ764="Projet OCM (ZTE, NOKIA, autres projets)","TRAVAUX OCM",
AQ764="No root CAuse","No root cause",
AQ764="ODU HS","TX ISSUE",
AQ764="IP &amp; VLAN","TX ISSUE",
AQ764="Warehouse HUAWEI","SPARE-ISSUE",
AQ764="SPARE-HS","SPARE-ISSUE",
AQ764="Power Telco","RAN ISSUE",AQ764="no impacts","no impacts"
),"")</f>
        <v>POWER ISSUE</v>
      </c>
      <c r="AQ764" s="67" t="s">
        <v>5330</v>
      </c>
      <c r="AR764" s="48" t="str" cm="1">
        <f t="array" ref="AR764">IFERROR(_xlfn.IFS(
AQ764="MPR ISSUE","ACTIVE",
AQ764="BSS Hardware Issue","ACTIVE",
AQ764="Sites strategiques, MLL, Pylone, etc.","PASSIVE",
AQ764="AKTIVCO DEFAUT GE &amp; POWER Cabinet","PASSIVE",
AQ764="AKTIVCO Coupure ENEO &amp; Baisse de tension","PASSIVE",
AQ764="Coupure ENEO &amp; Baisse de tension","PASSIVE",
AQ764="Defaut GE &amp; POWER Cabinet","PASSIVE",
AQ764="Sharing","PASSIVE",
AQ764="Sites strategiques &amp; DataCenter","PASSIVE",
AQ764="Exclu","Exclu",
AQ764="SAT","ACTIVE",
AQ764="SPARE-ISSUE","SPARE-ISSUE",
AQ764="Fiber CAmtel","ACTIVE",
AQ764="Fiber AOF","ACTIVE",
AQ764="Projet OCM (HUAWEI)","PLANNED WORKS",
AQ764="Projet OCM (NOKIA)","PLANNED WORKS",
AQ764="ACCESS-ISSUE","ACCESS-ISSUE",
AQ764="Projet OCM (ZTE, NOKIA, autres projets)","PLANNED WORKS",
AQ764="No root CAuse","No root cause",
AQ764="ODU HS","ACTIVE",
AQ764="IP &amp; VLAN","ACTIVE",
AQ764="Warehouse HUAWEI","SPARE-ISSUE",
AQ764="SPARE-HS","SPARE-ISSUE",
AQ764="Power Telco","ACTIVE", AQ764="no impacts","no impacts"
),"")</f>
        <v>PASSIVE</v>
      </c>
      <c r="AS764" s="92" t="s">
        <v>5806</v>
      </c>
      <c r="AT764" s="98" t="s">
        <v>3068</v>
      </c>
      <c r="AV764" s="17" t="s">
        <v>5537</v>
      </c>
      <c r="AW764" s="7" t="s">
        <v>5537</v>
      </c>
      <c r="AX764" s="6" t="s">
        <v>5537</v>
      </c>
      <c r="AY764" s="7"/>
      <c r="AZ764" s="3" t="s">
        <v>5537</v>
      </c>
      <c r="BA764" s="18" t="s">
        <v>5537</v>
      </c>
      <c r="BB764" s="18" t="s">
        <v>5537</v>
      </c>
      <c r="BC764" s="18" t="s">
        <v>5537</v>
      </c>
      <c r="BD764" s="18" t="s">
        <v>5537</v>
      </c>
      <c r="BE764" s="18" t="s">
        <v>5537</v>
      </c>
      <c r="BF764" s="18" t="s">
        <v>5537</v>
      </c>
      <c r="BG764" s="18" t="s">
        <v>5537</v>
      </c>
      <c r="BH764" s="18" t="s">
        <v>5537</v>
      </c>
      <c r="BI764" s="18" t="s">
        <v>5537</v>
      </c>
      <c r="BJ764" s="18" t="s">
        <v>5537</v>
      </c>
      <c r="BK764" s="18" t="s">
        <v>5537</v>
      </c>
      <c r="BL764" s="9" t="s">
        <v>5806</v>
      </c>
      <c r="BM764" s="14" t="s">
        <v>5537</v>
      </c>
      <c r="BN764" s="14" t="s">
        <v>5537</v>
      </c>
      <c r="BO764" s="14" t="str">
        <f>_xlfn.XLOOKUP(B764,'[4]cell downs 18042026 17h'!$B:$B,'[4]cell downs 18042026 17h'!$B:$B,"")</f>
        <v/>
      </c>
      <c r="BP764" s="14" t="str">
        <f>_xlfn.XLOOKUP(B764,'[5]Cells Huawei 19042026 15h'!$B:$B,'[5]Cells Huawei 19042026 15h'!$B:$B,"")</f>
        <v/>
      </c>
      <c r="BQ764" s="9" t="str">
        <f>_xlfn.XLOOKUP(B764,'[6]cells down 19042026 9H40'!$B:$B,'[6]cells down 19042026 9H40'!$B:$B,"")</f>
        <v/>
      </c>
      <c r="BR764" s="9" t="s">
        <v>3068</v>
      </c>
      <c r="BS764" s="9" t="s">
        <v>318</v>
      </c>
      <c r="BT764" s="108"/>
    </row>
    <row r="765" spans="1:72" s="9" customFormat="1" x14ac:dyDescent="0.35">
      <c r="A765" s="1" t="s">
        <v>4907</v>
      </c>
      <c r="B765" s="8" t="s">
        <v>4908</v>
      </c>
      <c r="C765" s="3" t="str">
        <f>_xlfn.XLOOKUP(B765,'[1]daily break down'!$D:$D,'[1]daily break down'!$E:$E,"")</f>
        <v>Douala</v>
      </c>
      <c r="D765" s="1" t="s">
        <v>11</v>
      </c>
      <c r="E765" s="1" t="s">
        <v>12</v>
      </c>
      <c r="F765" s="3" t="s">
        <v>31</v>
      </c>
      <c r="G765" s="1" t="s">
        <v>32</v>
      </c>
      <c r="H765" s="34" t="str">
        <f>_xlfn.XLOOKUP(B765,[2]CALCULATION!$B:$B,[2]CALCULATION!$H:$H,"")</f>
        <v>ZTE</v>
      </c>
      <c r="I765" s="28">
        <v>0</v>
      </c>
      <c r="J765" s="28">
        <v>0</v>
      </c>
      <c r="K765" s="28">
        <v>0</v>
      </c>
      <c r="L765" s="28">
        <v>0</v>
      </c>
      <c r="M765" s="28">
        <v>0</v>
      </c>
      <c r="N765" s="28">
        <v>0</v>
      </c>
      <c r="O765" s="28">
        <v>0</v>
      </c>
      <c r="P765" s="28">
        <v>0</v>
      </c>
      <c r="Q765" s="28">
        <v>0</v>
      </c>
      <c r="R765" s="28">
        <v>0</v>
      </c>
      <c r="S765" s="93">
        <v>0</v>
      </c>
      <c r="T765" s="93">
        <f>_xlfn.XLOOKUP(B765,'[3]Nur des jours'!$B:$B,'[3]Nur des jours'!$U:$U,"")</f>
        <v>0</v>
      </c>
      <c r="U765" s="93">
        <v>0</v>
      </c>
      <c r="V765" s="93">
        <v>0</v>
      </c>
      <c r="W765" s="93">
        <v>0</v>
      </c>
      <c r="X765" s="93">
        <v>0</v>
      </c>
      <c r="Y765" s="93">
        <v>0</v>
      </c>
      <c r="Z765" s="93">
        <v>0</v>
      </c>
      <c r="AA765" s="93">
        <v>0</v>
      </c>
      <c r="AB765" s="93">
        <v>0</v>
      </c>
      <c r="AC765" s="93"/>
      <c r="AD765" s="93">
        <v>0</v>
      </c>
      <c r="AE765" s="93">
        <v>0</v>
      </c>
      <c r="AF765" s="93">
        <v>1.8887347938122481E-2</v>
      </c>
      <c r="AG765" s="93"/>
      <c r="AH765" s="93">
        <v>0</v>
      </c>
      <c r="AI765" s="93">
        <v>0</v>
      </c>
      <c r="AJ765" s="93">
        <v>0</v>
      </c>
      <c r="AK765" s="93">
        <v>0</v>
      </c>
      <c r="AL765" s="93">
        <v>0</v>
      </c>
      <c r="AM765" s="49" t="s">
        <v>5559</v>
      </c>
      <c r="AN765" s="49"/>
      <c r="AO765" s="48" t="str" cm="1">
        <f t="array" ref="AO765">IFERROR(_xlfn.IFS(
AQ765="MPR ISSUE","PDH",
AQ765="BSS Hardware Issue","BSS",
AQ765="Sites strategiques, MLL, Pylone, etc.","ENVTECH",
AQ765="AKTIVCO DEFAUT GE &amp; POWER Cabinet","AKTIVCO",
AQ765="AKTIVCO Coupure ENEO &amp; Baisse de tension","AKTIVCO GRID ONLY",
AQ765="Coupure ENEO &amp; Baisse de tension","IHS GRID ONLY",
AQ765="Defaut GE &amp; POWER Cabinet","IHS",
AQ765="Sharing","Partners",
AQ765="Sites strategiques &amp; DataCenter","SST &amp; DC",
AQ765="Exclu","Exclu",
AQ765="SAT","SAT",
AQ765="SPARE-ISSUE","SPARE-ISSUE",
AQ765="Fiber CAmtel","TRANS_FO_CAMTEL",
AQ765="Fiber AOF","Fiber AOF",
AQ765="Projet OCM (HUAWEI)","TRAVAUX-HUAWEI",
AQ765="Projet OCM (NOKIA)","TRAVAUX-NOKIA",
AQ765="ACCESS-ISSUE","ACCESS-ISSUE",
AQ765="Projet OCM (ZTE, NOKIA, autres projets)","TRAVAUX OCM",
AQ765="No root CAuse","No root cause",
AQ765="ODU HS","PDH",
AQ765="IP &amp; VLAN","PDH",
AQ765="Warehouse HUAWEI","SPARE-ISSUE",
AQ765="SPARE-HS","SPARE-ISSUE",
AQ765="Power Telco","BSS",AQ765="no impacts","no impacts"
),"")</f>
        <v>No root cause</v>
      </c>
      <c r="AP765" s="48" t="str" cm="1">
        <f t="array" ref="AP765">IFERROR(_xlfn.IFS(
AQ765="MPR ISSUE","TX ISSUE",
AQ765="BSS Hardware Issue","RAN ISSUE",
AQ765="Sites strategiques, MLL, Pylone, etc.","ENVTECH",
AQ765="AKTIVCO DEFAUT GE &amp; POWER Cabinet","POWER ISSUE",
AQ765="AKTIVCO Coupure ENEO &amp; Baisse de tension","POWER ISSUE",
AQ765="Coupure ENEO &amp; Baisse de tension","POWER ISSUE",
AQ765="Defaut GE &amp; POWER Cabinet","POWER ISSUE",
AQ765="Sharing","POWER ISSUE",
AQ765="Sites strategiques &amp; DataCenter","POWER ISSUE",
AQ765="Exclu","Exclu",
AQ765="SAT","TX ISSUE",
AQ765="SPARE-ISSUE","SPARE-ISSUE",
AQ765="Fiber CAmtel","TX ISSUE",
AQ765="Fiber AOF","TX ISSUE",
AQ765="Projet OCM (HUAWEI)","TRAVAUX-HUAWEI",
AQ765="Projet OCM (NOKIA)","TRAVAUX -NOKIA",
AQ765="ACCESS-ISSUE","ACCESS-ISSUE",
AQ765="Projet OCM (ZTE, NOKIA, autres projets)","TRAVAUX OCM",
AQ765="No root CAuse","No root cause",
AQ765="ODU HS","TX ISSUE",
AQ765="IP &amp; VLAN","TX ISSUE",
AQ765="Warehouse HUAWEI","SPARE-ISSUE",
AQ765="SPARE-HS","SPARE-ISSUE",
AQ765="Power Telco","RAN ISSUE",AQ765="no impacts","no impacts"
),"")</f>
        <v>No root cause</v>
      </c>
      <c r="AQ765" s="127" t="s">
        <v>5344</v>
      </c>
      <c r="AR765" s="48" t="str" cm="1">
        <f t="array" ref="AR765">IFERROR(_xlfn.IFS(
AQ765="MPR ISSUE","ACTIVE",
AQ765="BSS Hardware Issue","ACTIVE",
AQ765="Sites strategiques, MLL, Pylone, etc.","PASSIVE",
AQ765="AKTIVCO DEFAUT GE &amp; POWER Cabinet","PASSIVE",
AQ765="AKTIVCO Coupure ENEO &amp; Baisse de tension","PASSIVE",
AQ765="Coupure ENEO &amp; Baisse de tension","PASSIVE",
AQ765="Defaut GE &amp; POWER Cabinet","PASSIVE",
AQ765="Sharing","PASSIVE",
AQ765="Sites strategiques &amp; DataCenter","PASSIVE",
AQ765="Exclu","Exclu",
AQ765="SAT","ACTIVE",
AQ765="SPARE-ISSUE","SPARE-ISSUE",
AQ765="Fiber CAmtel","ACTIVE",
AQ765="Fiber AOF","ACTIVE",
AQ765="Projet OCM (HUAWEI)","PLANNED WORKS",
AQ765="Projet OCM (NOKIA)","PLANNED WORKS",
AQ765="ACCESS-ISSUE","ACCESS-ISSUE",
AQ765="Projet OCM (ZTE, NOKIA, autres projets)","PLANNED WORKS",
AQ765="No root CAuse","No root cause",
AQ765="ODU HS","ACTIVE",
AQ765="IP &amp; VLAN","ACTIVE",
AQ765="Warehouse HUAWEI","SPARE-ISSUE",
AQ765="SPARE-HS","SPARE-ISSUE",
AQ765="Power Telco","ACTIVE", AQ765="no impacts","no impacts"
),"")</f>
        <v>No root cause</v>
      </c>
      <c r="AS765" s="92" t="s">
        <v>5537</v>
      </c>
      <c r="AT765" s="98" t="s">
        <v>4908</v>
      </c>
      <c r="AV765" s="17" t="s">
        <v>5537</v>
      </c>
      <c r="AW765" s="7" t="s">
        <v>5537</v>
      </c>
      <c r="AX765" s="6" t="s">
        <v>5537</v>
      </c>
      <c r="AY765" s="7"/>
      <c r="AZ765" s="3" t="s">
        <v>5537</v>
      </c>
      <c r="BA765" s="18" t="s">
        <v>5537</v>
      </c>
      <c r="BB765" s="18" t="s">
        <v>5537</v>
      </c>
      <c r="BC765" s="18" t="s">
        <v>5537</v>
      </c>
      <c r="BD765" s="18" t="s">
        <v>5537</v>
      </c>
      <c r="BE765" s="18" t="s">
        <v>5537</v>
      </c>
      <c r="BF765" s="18" t="s">
        <v>5537</v>
      </c>
      <c r="BG765" s="18" t="s">
        <v>5537</v>
      </c>
      <c r="BH765" s="18" t="s">
        <v>5537</v>
      </c>
      <c r="BI765" s="18" t="s">
        <v>5537</v>
      </c>
      <c r="BJ765" s="18" t="s">
        <v>5537</v>
      </c>
      <c r="BK765" s="18" t="s">
        <v>5537</v>
      </c>
      <c r="BL765" s="9" t="s">
        <v>5537</v>
      </c>
      <c r="BM765" s="14" t="s">
        <v>5537</v>
      </c>
      <c r="BN765" s="14" t="s">
        <v>5537</v>
      </c>
      <c r="BO765" s="14" t="str">
        <f>_xlfn.XLOOKUP(B765,'[4]cell downs 18042026 17h'!$B:$B,'[4]cell downs 18042026 17h'!$B:$B,"")</f>
        <v/>
      </c>
      <c r="BP765" s="14" t="str">
        <f>_xlfn.XLOOKUP(B765,'[5]Cells Huawei 19042026 15h'!$B:$B,'[5]Cells Huawei 19042026 15h'!$B:$B,"")</f>
        <v/>
      </c>
      <c r="BQ765" s="9" t="str">
        <f>_xlfn.XLOOKUP(B765,'[6]cells down 19042026 9H40'!$B:$B,'[6]cells down 19042026 9H40'!$B:$B,"")</f>
        <v/>
      </c>
      <c r="BR765" s="9" t="s">
        <v>4908</v>
      </c>
      <c r="BS765" s="9" t="s">
        <v>5537</v>
      </c>
      <c r="BT765" s="108"/>
    </row>
    <row r="766" spans="1:72" s="9" customFormat="1" x14ac:dyDescent="0.35">
      <c r="A766" s="1" t="s">
        <v>3301</v>
      </c>
      <c r="B766" s="8" t="s">
        <v>3302</v>
      </c>
      <c r="C766" s="3" t="str">
        <f>_xlfn.XLOOKUP(B766,'[1]daily break down'!$D:$D,'[1]daily break down'!$E:$E,"")</f>
        <v>Yaounde</v>
      </c>
      <c r="D766" s="1" t="s">
        <v>11</v>
      </c>
      <c r="E766" s="1" t="s">
        <v>12</v>
      </c>
      <c r="F766" s="3" t="s">
        <v>37</v>
      </c>
      <c r="G766" s="1" t="s">
        <v>38</v>
      </c>
      <c r="H766" s="34" t="str">
        <f>_xlfn.XLOOKUP(B766,[2]CALCULATION!$B:$B,[2]CALCULATION!$H:$H,"")</f>
        <v>ZTE</v>
      </c>
      <c r="I766" s="28">
        <v>0</v>
      </c>
      <c r="J766" s="28">
        <v>0</v>
      </c>
      <c r="K766" s="28">
        <v>5.2345954861557201E-2</v>
      </c>
      <c r="L766" s="28">
        <v>0</v>
      </c>
      <c r="M766" s="28">
        <v>0</v>
      </c>
      <c r="N766" s="28">
        <v>0</v>
      </c>
      <c r="O766" s="28">
        <v>0</v>
      </c>
      <c r="P766" s="28">
        <v>7.7031130059098318</v>
      </c>
      <c r="Q766" s="28">
        <v>26.153126988611234</v>
      </c>
      <c r="R766" s="28">
        <v>0</v>
      </c>
      <c r="S766" s="93">
        <v>0.31632294903733421</v>
      </c>
      <c r="T766" s="93">
        <f>_xlfn.XLOOKUP(B766,'[3]Nur des jours'!$B:$B,'[3]Nur des jours'!$U:$U,"")</f>
        <v>0</v>
      </c>
      <c r="U766" s="93">
        <v>0.23157065687306846</v>
      </c>
      <c r="V766" s="93">
        <v>0</v>
      </c>
      <c r="W766" s="93">
        <v>0</v>
      </c>
      <c r="X766" s="93">
        <v>0</v>
      </c>
      <c r="Y766" s="93">
        <v>1.8132567423730062</v>
      </c>
      <c r="Z766" s="93">
        <v>0</v>
      </c>
      <c r="AA766" s="93">
        <v>0</v>
      </c>
      <c r="AB766" s="93">
        <v>0</v>
      </c>
      <c r="AC766" s="93">
        <f>_xlfn.XLOOKUP(B766,'[3]Nur des jours'!$B:$B,'[3]Nur des jours'!$N:$N,"")</f>
        <v>0.30510468477569153</v>
      </c>
      <c r="AD766" s="93">
        <v>0.30510468477569153</v>
      </c>
      <c r="AE766" s="93">
        <v>0</v>
      </c>
      <c r="AF766" s="93">
        <v>1.8691162076631494E-2</v>
      </c>
      <c r="AG766" s="93"/>
      <c r="AH766" s="93">
        <v>0</v>
      </c>
      <c r="AI766" s="93">
        <v>0</v>
      </c>
      <c r="AJ766" s="93">
        <v>0</v>
      </c>
      <c r="AK766" s="93">
        <v>0</v>
      </c>
      <c r="AL766" s="93">
        <v>0</v>
      </c>
      <c r="AM766" s="49" t="s">
        <v>5559</v>
      </c>
      <c r="AN766" s="49"/>
      <c r="AO766" s="48" t="str" cm="1">
        <f t="array" ref="AO766">IFERROR(_xlfn.IFS(
AQ766="MPR ISSUE","PDH",
AQ766="BSS Hardware Issue","BSS",
AQ766="Sites strategiques, MLL, Pylone, etc.","ENVTECH",
AQ766="AKTIVCO DEFAUT GE &amp; POWER Cabinet","AKTIVCO",
AQ766="AKTIVCO Coupure ENEO &amp; Baisse de tension","AKTIVCO GRID ONLY",
AQ766="Coupure ENEO &amp; Baisse de tension","IHS GRID ONLY",
AQ766="Defaut GE &amp; POWER Cabinet","IHS",
AQ766="Sharing","Partners",
AQ766="Sites strategiques &amp; DataCenter","SST &amp; DC",
AQ766="Exclu","Exclu",
AQ766="SAT","SAT",
AQ766="SPARE-ISSUE","SPARE-ISSUE",
AQ766="Fiber CAmtel","TRANS_FO_CAMTEL",
AQ766="Fiber AOF","Fiber AOF",
AQ766="Projet OCM (HUAWEI)","TRAVAUX-HUAWEI",
AQ766="Projet OCM (NOKIA)","TRAVAUX-NOKIA",
AQ766="ACCESS-ISSUE","ACCESS-ISSUE",
AQ766="Projet OCM (ZTE, NOKIA, autres projets)","TRAVAUX OCM",
AQ766="No root CAuse","No root cause",
AQ766="ODU HS","PDH",
AQ766="IP &amp; VLAN","PDH",
AQ766="Warehouse HUAWEI","SPARE-ISSUE",
AQ766="SPARE-HS","SPARE-ISSUE",
AQ766="Power Telco","BSS",AQ766="no impacts","no impacts"
),"")</f>
        <v>No root cause</v>
      </c>
      <c r="AP766" s="48" t="str" cm="1">
        <f t="array" ref="AP766">IFERROR(_xlfn.IFS(
AQ766="MPR ISSUE","TX ISSUE",
AQ766="BSS Hardware Issue","RAN ISSUE",
AQ766="Sites strategiques, MLL, Pylone, etc.","ENVTECH",
AQ766="AKTIVCO DEFAUT GE &amp; POWER Cabinet","POWER ISSUE",
AQ766="AKTIVCO Coupure ENEO &amp; Baisse de tension","POWER ISSUE",
AQ766="Coupure ENEO &amp; Baisse de tension","POWER ISSUE",
AQ766="Defaut GE &amp; POWER Cabinet","POWER ISSUE",
AQ766="Sharing","POWER ISSUE",
AQ766="Sites strategiques &amp; DataCenter","POWER ISSUE",
AQ766="Exclu","Exclu",
AQ766="SAT","TX ISSUE",
AQ766="SPARE-ISSUE","SPARE-ISSUE",
AQ766="Fiber CAmtel","TX ISSUE",
AQ766="Fiber AOF","TX ISSUE",
AQ766="Projet OCM (HUAWEI)","TRAVAUX-HUAWEI",
AQ766="Projet OCM (NOKIA)","TRAVAUX -NOKIA",
AQ766="ACCESS-ISSUE","ACCESS-ISSUE",
AQ766="Projet OCM (ZTE, NOKIA, autres projets)","TRAVAUX OCM",
AQ766="No root CAuse","No root cause",
AQ766="ODU HS","TX ISSUE",
AQ766="IP &amp; VLAN","TX ISSUE",
AQ766="Warehouse HUAWEI","SPARE-ISSUE",
AQ766="SPARE-HS","SPARE-ISSUE",
AQ766="Power Telco","RAN ISSUE",AQ766="no impacts","no impacts"
),"")</f>
        <v>No root cause</v>
      </c>
      <c r="AQ766" s="127" t="s">
        <v>5344</v>
      </c>
      <c r="AR766" s="48" t="str" cm="1">
        <f t="array" ref="AR766">IFERROR(_xlfn.IFS(
AQ766="MPR ISSUE","ACTIVE",
AQ766="BSS Hardware Issue","ACTIVE",
AQ766="Sites strategiques, MLL, Pylone, etc.","PASSIVE",
AQ766="AKTIVCO DEFAUT GE &amp; POWER Cabinet","PASSIVE",
AQ766="AKTIVCO Coupure ENEO &amp; Baisse de tension","PASSIVE",
AQ766="Coupure ENEO &amp; Baisse de tension","PASSIVE",
AQ766="Defaut GE &amp; POWER Cabinet","PASSIVE",
AQ766="Sharing","PASSIVE",
AQ766="Sites strategiques &amp; DataCenter","PASSIVE",
AQ766="Exclu","Exclu",
AQ766="SAT","ACTIVE",
AQ766="SPARE-ISSUE","SPARE-ISSUE",
AQ766="Fiber CAmtel","ACTIVE",
AQ766="Fiber AOF","ACTIVE",
AQ766="Projet OCM (HUAWEI)","PLANNED WORKS",
AQ766="Projet OCM (NOKIA)","PLANNED WORKS",
AQ766="ACCESS-ISSUE","ACCESS-ISSUE",
AQ766="Projet OCM (ZTE, NOKIA, autres projets)","PLANNED WORKS",
AQ766="No root CAuse","No root cause",
AQ766="ODU HS","ACTIVE",
AQ766="IP &amp; VLAN","ACTIVE",
AQ766="Warehouse HUAWEI","SPARE-ISSUE",
AQ766="SPARE-HS","SPARE-ISSUE",
AQ766="Power Telco","ACTIVE", AQ766="no impacts","no impacts"
),"")</f>
        <v>No root cause</v>
      </c>
      <c r="AS766" s="92" t="s">
        <v>5537</v>
      </c>
      <c r="AT766" s="98" t="s">
        <v>3302</v>
      </c>
      <c r="AV766" s="17" t="s">
        <v>5537</v>
      </c>
      <c r="AW766" s="7" t="s">
        <v>5537</v>
      </c>
      <c r="AX766" s="6" t="s">
        <v>5537</v>
      </c>
      <c r="AY766" s="7"/>
      <c r="AZ766" s="3" t="s">
        <v>5537</v>
      </c>
      <c r="BA766" s="18" t="s">
        <v>5537</v>
      </c>
      <c r="BB766" s="18" t="s">
        <v>5537</v>
      </c>
      <c r="BC766" s="18" t="s">
        <v>5537</v>
      </c>
      <c r="BD766" s="18" t="s">
        <v>5537</v>
      </c>
      <c r="BE766" s="18" t="s">
        <v>5537</v>
      </c>
      <c r="BF766" s="18" t="s">
        <v>5537</v>
      </c>
      <c r="BG766" s="18" t="s">
        <v>5537</v>
      </c>
      <c r="BH766" s="18" t="s">
        <v>5537</v>
      </c>
      <c r="BI766" s="18" t="s">
        <v>5537</v>
      </c>
      <c r="BJ766" s="18" t="s">
        <v>5537</v>
      </c>
      <c r="BK766" s="18" t="s">
        <v>5537</v>
      </c>
      <c r="BL766" s="9" t="s">
        <v>5537</v>
      </c>
      <c r="BM766" s="14" t="s">
        <v>5537</v>
      </c>
      <c r="BN766" s="14" t="s">
        <v>5537</v>
      </c>
      <c r="BO766" s="14" t="str">
        <f>_xlfn.XLOOKUP(B766,'[4]cell downs 18042026 17h'!$B:$B,'[4]cell downs 18042026 17h'!$B:$B,"")</f>
        <v/>
      </c>
      <c r="BP766" s="14" t="str">
        <f>_xlfn.XLOOKUP(B766,'[5]Cells Huawei 19042026 15h'!$B:$B,'[5]Cells Huawei 19042026 15h'!$B:$B,"")</f>
        <v/>
      </c>
      <c r="BQ766" s="9" t="str">
        <f>_xlfn.XLOOKUP(B766,'[6]cells down 19042026 9H40'!$B:$B,'[6]cells down 19042026 9H40'!$B:$B,"")</f>
        <v/>
      </c>
      <c r="BR766" s="9" t="s">
        <v>3302</v>
      </c>
      <c r="BS766" s="9" t="s">
        <v>318</v>
      </c>
      <c r="BT766" s="108"/>
    </row>
    <row r="767" spans="1:72" s="9" customFormat="1" x14ac:dyDescent="0.35">
      <c r="A767" s="3" t="s">
        <v>1497</v>
      </c>
      <c r="B767" s="25" t="s">
        <v>1498</v>
      </c>
      <c r="C767" s="3" t="str">
        <f>_xlfn.XLOOKUP(B767,'[1]daily break down'!$D:$D,'[1]daily break down'!$E:$E,"")</f>
        <v>CENTRE</v>
      </c>
      <c r="D767" s="3" t="s">
        <v>11</v>
      </c>
      <c r="E767" s="3" t="s">
        <v>66</v>
      </c>
      <c r="F767" s="3" t="s">
        <v>37</v>
      </c>
      <c r="G767" s="3" t="s">
        <v>1497</v>
      </c>
      <c r="H767" s="33" t="str">
        <f>_xlfn.XLOOKUP(B767,[2]CALCULATION!$B:$B,[2]CALCULATION!$H:$H,"")</f>
        <v>NOKIA</v>
      </c>
      <c r="I767" s="28">
        <v>2.1281934908928771E-3</v>
      </c>
      <c r="J767" s="28">
        <v>0</v>
      </c>
      <c r="K767" s="28">
        <v>0</v>
      </c>
      <c r="L767" s="28">
        <v>0</v>
      </c>
      <c r="M767" s="28">
        <v>0</v>
      </c>
      <c r="N767" s="28">
        <v>0</v>
      </c>
      <c r="O767" s="28">
        <v>0.866668152279646</v>
      </c>
      <c r="P767" s="28">
        <v>0</v>
      </c>
      <c r="Q767" s="28">
        <v>0.44487279086717141</v>
      </c>
      <c r="R767" s="28">
        <v>0</v>
      </c>
      <c r="S767" s="93">
        <v>0</v>
      </c>
      <c r="T767" s="93">
        <f>_xlfn.XLOOKUP(B767,'[3]Nur des jours'!$B:$B,'[3]Nur des jours'!$U:$U,"")</f>
        <v>2.051034006500451E-3</v>
      </c>
      <c r="U767" s="93">
        <v>0.26193866114277026</v>
      </c>
      <c r="V767" s="93">
        <v>3.8089663359329746</v>
      </c>
      <c r="W767" s="93">
        <v>2.0510340065004505E-3</v>
      </c>
      <c r="X767" s="93">
        <v>0</v>
      </c>
      <c r="Y767" s="93">
        <v>0</v>
      </c>
      <c r="Z767" s="93">
        <v>0</v>
      </c>
      <c r="AA767" s="93">
        <v>0</v>
      </c>
      <c r="AB767" s="93">
        <v>0</v>
      </c>
      <c r="AC767" s="93">
        <f>_xlfn.XLOOKUP(B767,'[3]Nur des jours'!$B:$B,'[3]Nur des jours'!$N:$N,"")</f>
        <v>0</v>
      </c>
      <c r="AD767" s="93">
        <v>0</v>
      </c>
      <c r="AE767" s="93">
        <v>0</v>
      </c>
      <c r="AF767" s="93">
        <v>1.8494976215139649E-2</v>
      </c>
      <c r="AG767" s="93"/>
      <c r="AH767" s="93">
        <v>0</v>
      </c>
      <c r="AI767" s="93">
        <v>0</v>
      </c>
      <c r="AJ767" s="93">
        <v>0</v>
      </c>
      <c r="AK767" s="93">
        <v>0</v>
      </c>
      <c r="AL767" s="93">
        <v>0</v>
      </c>
      <c r="AM767" s="49" t="s">
        <v>5559</v>
      </c>
      <c r="AN767" s="49"/>
      <c r="AO767" s="48" t="str" cm="1">
        <f t="array" ref="AO767">IFERROR(_xlfn.IFS(
AQ767="MPR ISSUE","PDH",
AQ767="BSS Hardware Issue","BSS",
AQ767="Sites strategiques, MLL, Pylone, etc.","ENVTECH",
AQ767="AKTIVCO DEFAUT GE &amp; POWER Cabinet","AKTIVCO",
AQ767="AKTIVCO Coupure ENEO &amp; Baisse de tension","AKTIVCO GRID ONLY",
AQ767="Coupure ENEO &amp; Baisse de tension","IHS GRID ONLY",
AQ767="Defaut GE &amp; POWER Cabinet","IHS",
AQ767="Sharing","Partners",
AQ767="Sites strategiques &amp; DataCenter","SST &amp; DC",
AQ767="Exclu","Exclu",
AQ767="SAT","SAT",
AQ767="SPARE-ISSUE","SPARE-ISSUE",
AQ767="Fiber CAmtel","TRANS_FO_CAMTEL",
AQ767="Fiber AOF","Fiber AOF",
AQ767="Projet OCM (HUAWEI)","TRAVAUX-HUAWEI",
AQ767="Projet OCM (NOKIA)","TRAVAUX-NOKIA",
AQ767="ACCESS-ISSUE","ACCESS-ISSUE",
AQ767="Projet OCM (ZTE, NOKIA, autres projets)","TRAVAUX OCM",
AQ767="No root CAuse","No root cause",
AQ767="ODU HS","PDH",
AQ767="IP &amp; VLAN","PDH",
AQ767="Warehouse HUAWEI","SPARE-ISSUE",
AQ767="SPARE-HS","SPARE-ISSUE",
AQ767="Power Telco","BSS",AQ767="no impacts","no impacts"
),"")</f>
        <v>No root cause</v>
      </c>
      <c r="AP767" s="48" t="str" cm="1">
        <f t="array" ref="AP767">IFERROR(_xlfn.IFS(
AQ767="MPR ISSUE","TX ISSUE",
AQ767="BSS Hardware Issue","RAN ISSUE",
AQ767="Sites strategiques, MLL, Pylone, etc.","ENVTECH",
AQ767="AKTIVCO DEFAUT GE &amp; POWER Cabinet","POWER ISSUE",
AQ767="AKTIVCO Coupure ENEO &amp; Baisse de tension","POWER ISSUE",
AQ767="Coupure ENEO &amp; Baisse de tension","POWER ISSUE",
AQ767="Defaut GE &amp; POWER Cabinet","POWER ISSUE",
AQ767="Sharing","POWER ISSUE",
AQ767="Sites strategiques &amp; DataCenter","POWER ISSUE",
AQ767="Exclu","Exclu",
AQ767="SAT","TX ISSUE",
AQ767="SPARE-ISSUE","SPARE-ISSUE",
AQ767="Fiber CAmtel","TX ISSUE",
AQ767="Fiber AOF","TX ISSUE",
AQ767="Projet OCM (HUAWEI)","TRAVAUX-HUAWEI",
AQ767="Projet OCM (NOKIA)","TRAVAUX -NOKIA",
AQ767="ACCESS-ISSUE","ACCESS-ISSUE",
AQ767="Projet OCM (ZTE, NOKIA, autres projets)","TRAVAUX OCM",
AQ767="No root CAuse","No root cause",
AQ767="ODU HS","TX ISSUE",
AQ767="IP &amp; VLAN","TX ISSUE",
AQ767="Warehouse HUAWEI","SPARE-ISSUE",
AQ767="SPARE-HS","SPARE-ISSUE",
AQ767="Power Telco","RAN ISSUE",AQ767="no impacts","no impacts"
),"")</f>
        <v>No root cause</v>
      </c>
      <c r="AQ767" s="127" t="s">
        <v>5344</v>
      </c>
      <c r="AR767" s="48" t="str" cm="1">
        <f t="array" ref="AR767">IFERROR(_xlfn.IFS(
AQ767="MPR ISSUE","ACTIVE",
AQ767="BSS Hardware Issue","ACTIVE",
AQ767="Sites strategiques, MLL, Pylone, etc.","PASSIVE",
AQ767="AKTIVCO DEFAUT GE &amp; POWER Cabinet","PASSIVE",
AQ767="AKTIVCO Coupure ENEO &amp; Baisse de tension","PASSIVE",
AQ767="Coupure ENEO &amp; Baisse de tension","PASSIVE",
AQ767="Defaut GE &amp; POWER Cabinet","PASSIVE",
AQ767="Sharing","PASSIVE",
AQ767="Sites strategiques &amp; DataCenter","PASSIVE",
AQ767="Exclu","Exclu",
AQ767="SAT","ACTIVE",
AQ767="SPARE-ISSUE","SPARE-ISSUE",
AQ767="Fiber CAmtel","ACTIVE",
AQ767="Fiber AOF","ACTIVE",
AQ767="Projet OCM (HUAWEI)","PLANNED WORKS",
AQ767="Projet OCM (NOKIA)","PLANNED WORKS",
AQ767="ACCESS-ISSUE","ACCESS-ISSUE",
AQ767="Projet OCM (ZTE, NOKIA, autres projets)","PLANNED WORKS",
AQ767="No root CAuse","No root cause",
AQ767="ODU HS","ACTIVE",
AQ767="IP &amp; VLAN","ACTIVE",
AQ767="Warehouse HUAWEI","SPARE-ISSUE",
AQ767="SPARE-HS","SPARE-ISSUE",
AQ767="Power Telco","ACTIVE", AQ767="no impacts","no impacts"
),"")</f>
        <v>No root cause</v>
      </c>
      <c r="AS767" s="92" t="s">
        <v>5537</v>
      </c>
      <c r="AT767" s="98" t="s">
        <v>1498</v>
      </c>
      <c r="AV767" s="17" t="s">
        <v>5537</v>
      </c>
      <c r="AW767" s="7" t="s">
        <v>5537</v>
      </c>
      <c r="AX767" s="6" t="s">
        <v>5537</v>
      </c>
      <c r="AY767" s="7"/>
      <c r="AZ767" s="3" t="s">
        <v>5537</v>
      </c>
      <c r="BA767" s="18" t="s">
        <v>5537</v>
      </c>
      <c r="BB767" s="18" t="s">
        <v>5537</v>
      </c>
      <c r="BC767" s="18" t="s">
        <v>5537</v>
      </c>
      <c r="BD767" s="18" t="s">
        <v>5537</v>
      </c>
      <c r="BE767" s="18" t="s">
        <v>5537</v>
      </c>
      <c r="BF767" s="18" t="s">
        <v>5537</v>
      </c>
      <c r="BG767" s="18" t="s">
        <v>5537</v>
      </c>
      <c r="BH767" s="18" t="s">
        <v>5537</v>
      </c>
      <c r="BI767" s="18" t="s">
        <v>5537</v>
      </c>
      <c r="BJ767" s="18" t="s">
        <v>5537</v>
      </c>
      <c r="BK767" s="18" t="s">
        <v>5537</v>
      </c>
      <c r="BL767" s="9" t="s">
        <v>5537</v>
      </c>
      <c r="BM767" s="14" t="s">
        <v>5537</v>
      </c>
      <c r="BN767" s="14" t="s">
        <v>5537</v>
      </c>
      <c r="BO767" s="14" t="str">
        <f>_xlfn.XLOOKUP(B767,'[4]cell downs 18042026 17h'!$B:$B,'[4]cell downs 18042026 17h'!$B:$B,"")</f>
        <v/>
      </c>
      <c r="BP767" s="14" t="str">
        <f>_xlfn.XLOOKUP(B767,'[5]Cells Huawei 19042026 15h'!$B:$B,'[5]Cells Huawei 19042026 15h'!$B:$B,"")</f>
        <v/>
      </c>
      <c r="BQ767" s="9" t="str">
        <f>_xlfn.XLOOKUP(B767,'[6]cells down 19042026 9H40'!$B:$B,'[6]cells down 19042026 9H40'!$B:$B,"")</f>
        <v/>
      </c>
      <c r="BR767" s="9" t="s">
        <v>1498</v>
      </c>
      <c r="BS767" s="9" t="s">
        <v>302</v>
      </c>
      <c r="BT767" s="108"/>
    </row>
    <row r="768" spans="1:72" s="9" customFormat="1" x14ac:dyDescent="0.35">
      <c r="A768" s="1" t="s">
        <v>2352</v>
      </c>
      <c r="B768" s="8" t="s">
        <v>2353</v>
      </c>
      <c r="C768" s="3" t="str">
        <f>_xlfn.XLOOKUP(B768,'[1]daily break down'!$D:$D,'[1]daily break down'!$E:$E,"")</f>
        <v>Yaounde</v>
      </c>
      <c r="D768" s="1" t="s">
        <v>11</v>
      </c>
      <c r="E768" s="1" t="s">
        <v>145</v>
      </c>
      <c r="F768" s="3" t="s">
        <v>37</v>
      </c>
      <c r="G768" s="1" t="s">
        <v>38</v>
      </c>
      <c r="H768" s="34" t="str">
        <f>_xlfn.XLOOKUP(B768,[2]CALCULATION!$B:$B,[2]CALCULATION!$H:$H,"")</f>
        <v>ZTE</v>
      </c>
      <c r="I768" s="28">
        <v>0</v>
      </c>
      <c r="J768" s="28">
        <v>0</v>
      </c>
      <c r="K768" s="28">
        <v>0.35597032813690493</v>
      </c>
      <c r="L768" s="28">
        <v>0</v>
      </c>
      <c r="M768" s="28">
        <v>0</v>
      </c>
      <c r="N768" s="28">
        <v>0</v>
      </c>
      <c r="O768" s="28">
        <v>0</v>
      </c>
      <c r="P768" s="28">
        <v>0</v>
      </c>
      <c r="Q768" s="28">
        <v>0</v>
      </c>
      <c r="R768" s="28">
        <v>0</v>
      </c>
      <c r="S768" s="93">
        <v>0</v>
      </c>
      <c r="T768" s="93">
        <f>_xlfn.XLOOKUP(B768,'[3]Nur des jours'!$B:$B,'[3]Nur des jours'!$U:$U,"")</f>
        <v>0</v>
      </c>
      <c r="U768" s="93">
        <v>0</v>
      </c>
      <c r="V768" s="93">
        <v>0</v>
      </c>
      <c r="W768" s="93">
        <v>0</v>
      </c>
      <c r="X768" s="93">
        <v>0</v>
      </c>
      <c r="Y768" s="93">
        <v>0</v>
      </c>
      <c r="Z768" s="93">
        <v>0</v>
      </c>
      <c r="AA768" s="93">
        <v>0</v>
      </c>
      <c r="AB768" s="93">
        <v>0</v>
      </c>
      <c r="AC768" s="93">
        <f>_xlfn.XLOOKUP(B768,'[3]Nur des jours'!$B:$B,'[3]Nur des jours'!$N:$N,"")</f>
        <v>0</v>
      </c>
      <c r="AD768" s="93">
        <v>0</v>
      </c>
      <c r="AE768" s="93">
        <v>0</v>
      </c>
      <c r="AF768" s="93">
        <v>1.8191779883743892E-2</v>
      </c>
      <c r="AG768" s="93"/>
      <c r="AH768" s="93">
        <v>0</v>
      </c>
      <c r="AI768" s="93">
        <v>0</v>
      </c>
      <c r="AJ768" s="93">
        <v>0</v>
      </c>
      <c r="AK768" s="93">
        <v>0</v>
      </c>
      <c r="AL768" s="93">
        <v>0</v>
      </c>
      <c r="AM768" s="49" t="s">
        <v>5559</v>
      </c>
      <c r="AN768" s="49"/>
      <c r="AO768" s="48" t="str" cm="1">
        <f t="array" ref="AO768">IFERROR(_xlfn.IFS(
AQ768="MPR ISSUE","PDH",
AQ768="BSS Hardware Issue","BSS",
AQ768="Sites strategiques, MLL, Pylone, etc.","ENVTECH",
AQ768="AKTIVCO DEFAUT GE &amp; POWER Cabinet","AKTIVCO",
AQ768="AKTIVCO Coupure ENEO &amp; Baisse de tension","AKTIVCO GRID ONLY",
AQ768="Coupure ENEO &amp; Baisse de tension","IHS GRID ONLY",
AQ768="Defaut GE &amp; POWER Cabinet","IHS",
AQ768="Sharing","Partners",
AQ768="Sites strategiques &amp; DataCenter","SST &amp; DC",
AQ768="Exclu","Exclu",
AQ768="SAT","SAT",
AQ768="SPARE-ISSUE","SPARE-ISSUE",
AQ768="Fiber CAmtel","TRANS_FO_CAMTEL",
AQ768="Fiber AOF","Fiber AOF",
AQ768="Projet OCM (HUAWEI)","TRAVAUX-HUAWEI",
AQ768="Projet OCM (NOKIA)","TRAVAUX-NOKIA",
AQ768="ACCESS-ISSUE","ACCESS-ISSUE",
AQ768="Projet OCM (ZTE, NOKIA, autres projets)","TRAVAUX OCM",
AQ768="No root CAuse","No root cause",
AQ768="ODU HS","PDH",
AQ768="IP &amp; VLAN","PDH",
AQ768="Warehouse HUAWEI","SPARE-ISSUE",
AQ768="SPARE-HS","SPARE-ISSUE",
AQ768="Power Telco","BSS",AQ768="no impacts","no impacts"
),"")</f>
        <v>No root cause</v>
      </c>
      <c r="AP768" s="48" t="str" cm="1">
        <f t="array" ref="AP768">IFERROR(_xlfn.IFS(
AQ768="MPR ISSUE","TX ISSUE",
AQ768="BSS Hardware Issue","RAN ISSUE",
AQ768="Sites strategiques, MLL, Pylone, etc.","ENVTECH",
AQ768="AKTIVCO DEFAUT GE &amp; POWER Cabinet","POWER ISSUE",
AQ768="AKTIVCO Coupure ENEO &amp; Baisse de tension","POWER ISSUE",
AQ768="Coupure ENEO &amp; Baisse de tension","POWER ISSUE",
AQ768="Defaut GE &amp; POWER Cabinet","POWER ISSUE",
AQ768="Sharing","POWER ISSUE",
AQ768="Sites strategiques &amp; DataCenter","POWER ISSUE",
AQ768="Exclu","Exclu",
AQ768="SAT","TX ISSUE",
AQ768="SPARE-ISSUE","SPARE-ISSUE",
AQ768="Fiber CAmtel","TX ISSUE",
AQ768="Fiber AOF","TX ISSUE",
AQ768="Projet OCM (HUAWEI)","TRAVAUX-HUAWEI",
AQ768="Projet OCM (NOKIA)","TRAVAUX -NOKIA",
AQ768="ACCESS-ISSUE","ACCESS-ISSUE",
AQ768="Projet OCM (ZTE, NOKIA, autres projets)","TRAVAUX OCM",
AQ768="No root CAuse","No root cause",
AQ768="ODU HS","TX ISSUE",
AQ768="IP &amp; VLAN","TX ISSUE",
AQ768="Warehouse HUAWEI","SPARE-ISSUE",
AQ768="SPARE-HS","SPARE-ISSUE",
AQ768="Power Telco","RAN ISSUE",AQ768="no impacts","no impacts"
),"")</f>
        <v>No root cause</v>
      </c>
      <c r="AQ768" s="127" t="s">
        <v>5344</v>
      </c>
      <c r="AR768" s="48" t="str" cm="1">
        <f t="array" ref="AR768">IFERROR(_xlfn.IFS(
AQ768="MPR ISSUE","ACTIVE",
AQ768="BSS Hardware Issue","ACTIVE",
AQ768="Sites strategiques, MLL, Pylone, etc.","PASSIVE",
AQ768="AKTIVCO DEFAUT GE &amp; POWER Cabinet","PASSIVE",
AQ768="AKTIVCO Coupure ENEO &amp; Baisse de tension","PASSIVE",
AQ768="Coupure ENEO &amp; Baisse de tension","PASSIVE",
AQ768="Defaut GE &amp; POWER Cabinet","PASSIVE",
AQ768="Sharing","PASSIVE",
AQ768="Sites strategiques &amp; DataCenter","PASSIVE",
AQ768="Exclu","Exclu",
AQ768="SAT","ACTIVE",
AQ768="SPARE-ISSUE","SPARE-ISSUE",
AQ768="Fiber CAmtel","ACTIVE",
AQ768="Fiber AOF","ACTIVE",
AQ768="Projet OCM (HUAWEI)","PLANNED WORKS",
AQ768="Projet OCM (NOKIA)","PLANNED WORKS",
AQ768="ACCESS-ISSUE","ACCESS-ISSUE",
AQ768="Projet OCM (ZTE, NOKIA, autres projets)","PLANNED WORKS",
AQ768="No root CAuse","No root cause",
AQ768="ODU HS","ACTIVE",
AQ768="IP &amp; VLAN","ACTIVE",
AQ768="Warehouse HUAWEI","SPARE-ISSUE",
AQ768="SPARE-HS","SPARE-ISSUE",
AQ768="Power Telco","ACTIVE", AQ768="no impacts","no impacts"
),"")</f>
        <v>No root cause</v>
      </c>
      <c r="AS768" s="92" t="s">
        <v>5537</v>
      </c>
      <c r="AT768" s="98" t="s">
        <v>2353</v>
      </c>
      <c r="AV768" s="17" t="s">
        <v>5537</v>
      </c>
      <c r="AW768" s="7" t="s">
        <v>5537</v>
      </c>
      <c r="AX768" s="6" t="s">
        <v>5537</v>
      </c>
      <c r="AY768" s="7"/>
      <c r="AZ768" s="3" t="s">
        <v>5537</v>
      </c>
      <c r="BA768" s="18" t="s">
        <v>5537</v>
      </c>
      <c r="BB768" s="18" t="s">
        <v>5537</v>
      </c>
      <c r="BC768" s="18" t="s">
        <v>5537</v>
      </c>
      <c r="BD768" s="18" t="s">
        <v>5537</v>
      </c>
      <c r="BE768" s="18" t="s">
        <v>5537</v>
      </c>
      <c r="BF768" s="18" t="s">
        <v>5537</v>
      </c>
      <c r="BG768" s="18" t="s">
        <v>5537</v>
      </c>
      <c r="BH768" s="18" t="s">
        <v>5537</v>
      </c>
      <c r="BI768" s="18" t="s">
        <v>5537</v>
      </c>
      <c r="BJ768" s="18" t="s">
        <v>5537</v>
      </c>
      <c r="BK768" s="18" t="s">
        <v>5537</v>
      </c>
      <c r="BL768" s="9" t="s">
        <v>5537</v>
      </c>
      <c r="BM768" s="14" t="s">
        <v>5537</v>
      </c>
      <c r="BN768" s="14" t="s">
        <v>5537</v>
      </c>
      <c r="BO768" s="14" t="str">
        <f>_xlfn.XLOOKUP(B768,'[4]cell downs 18042026 17h'!$B:$B,'[4]cell downs 18042026 17h'!$B:$B,"")</f>
        <v/>
      </c>
      <c r="BP768" s="14" t="str">
        <f>_xlfn.XLOOKUP(B768,'[5]Cells Huawei 19042026 15h'!$B:$B,'[5]Cells Huawei 19042026 15h'!$B:$B,"")</f>
        <v/>
      </c>
      <c r="BQ768" s="9" t="str">
        <f>_xlfn.XLOOKUP(B768,'[6]cells down 19042026 9H40'!$B:$B,'[6]cells down 19042026 9H40'!$B:$B,"")</f>
        <v/>
      </c>
      <c r="BR768" s="9" t="s">
        <v>2353</v>
      </c>
      <c r="BS768" s="9" t="s">
        <v>5537</v>
      </c>
      <c r="BT768" s="108"/>
    </row>
    <row r="769" spans="1:72" s="9" customFormat="1" x14ac:dyDescent="0.35">
      <c r="A769" s="1" t="s">
        <v>2109</v>
      </c>
      <c r="B769" s="8" t="s">
        <v>2110</v>
      </c>
      <c r="C769" s="3" t="str">
        <f>_xlfn.XLOOKUP(B769,'[1]daily break down'!$D:$D,'[1]daily break down'!$E:$E,"")</f>
        <v>CENTRE</v>
      </c>
      <c r="D769" s="1" t="s">
        <v>21</v>
      </c>
      <c r="E769" s="1" t="s">
        <v>80</v>
      </c>
      <c r="F769" s="3" t="s">
        <v>226</v>
      </c>
      <c r="G769" s="1" t="s">
        <v>489</v>
      </c>
      <c r="H769" s="34" t="str">
        <f>_xlfn.XLOOKUP(B769,[2]CALCULATION!$B:$B,[2]CALCULATION!$H:$H,"")</f>
        <v>ZTE</v>
      </c>
      <c r="I769" s="28">
        <v>0</v>
      </c>
      <c r="J769" s="28">
        <v>0</v>
      </c>
      <c r="K769" s="28">
        <v>0</v>
      </c>
      <c r="L769" s="28">
        <v>0</v>
      </c>
      <c r="M769" s="28">
        <v>0</v>
      </c>
      <c r="N769" s="28">
        <v>0</v>
      </c>
      <c r="O769" s="28">
        <v>0</v>
      </c>
      <c r="P769" s="28">
        <v>0</v>
      </c>
      <c r="Q769" s="28">
        <v>0</v>
      </c>
      <c r="R769" s="28">
        <v>5.1650386807178636E-2</v>
      </c>
      <c r="S769" s="93">
        <v>0</v>
      </c>
      <c r="T769" s="93">
        <f>_xlfn.XLOOKUP(B769,'[3]Nur des jours'!$B:$B,'[3]Nur des jours'!$U:$U,"")</f>
        <v>0</v>
      </c>
      <c r="U769" s="93">
        <v>0</v>
      </c>
      <c r="V769" s="93">
        <v>0</v>
      </c>
      <c r="W769" s="93">
        <v>0</v>
      </c>
      <c r="X769" s="93">
        <v>0</v>
      </c>
      <c r="Y769" s="93">
        <v>0</v>
      </c>
      <c r="Z769" s="93">
        <v>0</v>
      </c>
      <c r="AA769" s="93">
        <v>0</v>
      </c>
      <c r="AB769" s="93">
        <v>0</v>
      </c>
      <c r="AC769" s="93">
        <f>_xlfn.XLOOKUP(B769,'[3]Nur des jours'!$B:$B,'[3]Nur des jours'!$N:$N,"")</f>
        <v>0.34535845653805436</v>
      </c>
      <c r="AD769" s="93">
        <v>0.34535845653805436</v>
      </c>
      <c r="AE769" s="93">
        <v>2.9135740640864296</v>
      </c>
      <c r="AF769" s="93">
        <v>1.7068169949748125E-2</v>
      </c>
      <c r="AG769" s="93"/>
      <c r="AH769" s="93">
        <v>0</v>
      </c>
      <c r="AI769" s="93">
        <v>0</v>
      </c>
      <c r="AJ769" s="93">
        <v>0</v>
      </c>
      <c r="AK769" s="93">
        <v>0</v>
      </c>
      <c r="AL769" s="93">
        <v>0</v>
      </c>
      <c r="AM769" s="49" t="s">
        <v>5559</v>
      </c>
      <c r="AN769" s="49"/>
      <c r="AO769" s="48" t="str" cm="1">
        <f t="array" ref="AO769">IFERROR(_xlfn.IFS(
AQ769="MPR ISSUE","PDH",
AQ769="BSS Hardware Issue","BSS",
AQ769="Sites strategiques, MLL, Pylone, etc.","ENVTECH",
AQ769="AKTIVCO DEFAUT GE &amp; POWER Cabinet","AKTIVCO",
AQ769="AKTIVCO Coupure ENEO &amp; Baisse de tension","AKTIVCO GRID ONLY",
AQ769="Coupure ENEO &amp; Baisse de tension","IHS GRID ONLY",
AQ769="Defaut GE &amp; POWER Cabinet","IHS",
AQ769="Sharing","Partners",
AQ769="Sites strategiques &amp; DataCenter","SST &amp; DC",
AQ769="Exclu","Exclu",
AQ769="SAT","SAT",
AQ769="SPARE-ISSUE","SPARE-ISSUE",
AQ769="Fiber CAmtel","TRANS_FO_CAMTEL",
AQ769="Fiber AOF","Fiber AOF",
AQ769="Projet OCM (HUAWEI)","TRAVAUX-HUAWEI",
AQ769="Projet OCM (NOKIA)","TRAVAUX-NOKIA",
AQ769="ACCESS-ISSUE","ACCESS-ISSUE",
AQ769="Projet OCM (ZTE, NOKIA, autres projets)","TRAVAUX OCM",
AQ769="No root CAuse","No root cause",
AQ769="ODU HS","PDH",
AQ769="IP &amp; VLAN","PDH",
AQ769="Warehouse HUAWEI","SPARE-ISSUE",
AQ769="SPARE-HS","SPARE-ISSUE",
AQ769="Power Telco","BSS",AQ769="no impacts","no impacts"
),"")</f>
        <v>No root cause</v>
      </c>
      <c r="AP769" s="48" t="str" cm="1">
        <f t="array" ref="AP769">IFERROR(_xlfn.IFS(
AQ769="MPR ISSUE","TX ISSUE",
AQ769="BSS Hardware Issue","RAN ISSUE",
AQ769="Sites strategiques, MLL, Pylone, etc.","ENVTECH",
AQ769="AKTIVCO DEFAUT GE &amp; POWER Cabinet","POWER ISSUE",
AQ769="AKTIVCO Coupure ENEO &amp; Baisse de tension","POWER ISSUE",
AQ769="Coupure ENEO &amp; Baisse de tension","POWER ISSUE",
AQ769="Defaut GE &amp; POWER Cabinet","POWER ISSUE",
AQ769="Sharing","POWER ISSUE",
AQ769="Sites strategiques &amp; DataCenter","POWER ISSUE",
AQ769="Exclu","Exclu",
AQ769="SAT","TX ISSUE",
AQ769="SPARE-ISSUE","SPARE-ISSUE",
AQ769="Fiber CAmtel","TX ISSUE",
AQ769="Fiber AOF","TX ISSUE",
AQ769="Projet OCM (HUAWEI)","TRAVAUX-HUAWEI",
AQ769="Projet OCM (NOKIA)","TRAVAUX -NOKIA",
AQ769="ACCESS-ISSUE","ACCESS-ISSUE",
AQ769="Projet OCM (ZTE, NOKIA, autres projets)","TRAVAUX OCM",
AQ769="No root CAuse","No root cause",
AQ769="ODU HS","TX ISSUE",
AQ769="IP &amp; VLAN","TX ISSUE",
AQ769="Warehouse HUAWEI","SPARE-ISSUE",
AQ769="SPARE-HS","SPARE-ISSUE",
AQ769="Power Telco","RAN ISSUE",AQ769="no impacts","no impacts"
),"")</f>
        <v>No root cause</v>
      </c>
      <c r="AQ769" s="67" t="s">
        <v>5344</v>
      </c>
      <c r="AR769" s="48" t="str" cm="1">
        <f t="array" ref="AR769">IFERROR(_xlfn.IFS(
AQ769="MPR ISSUE","ACTIVE",
AQ769="BSS Hardware Issue","ACTIVE",
AQ769="Sites strategiques, MLL, Pylone, etc.","PASSIVE",
AQ769="AKTIVCO DEFAUT GE &amp; POWER Cabinet","PASSIVE",
AQ769="AKTIVCO Coupure ENEO &amp; Baisse de tension","PASSIVE",
AQ769="Coupure ENEO &amp; Baisse de tension","PASSIVE",
AQ769="Defaut GE &amp; POWER Cabinet","PASSIVE",
AQ769="Sharing","PASSIVE",
AQ769="Sites strategiques &amp; DataCenter","PASSIVE",
AQ769="Exclu","Exclu",
AQ769="SAT","ACTIVE",
AQ769="SPARE-ISSUE","SPARE-ISSUE",
AQ769="Fiber CAmtel","ACTIVE",
AQ769="Fiber AOF","ACTIVE",
AQ769="Projet OCM (HUAWEI)","PLANNED WORKS",
AQ769="Projet OCM (NOKIA)","PLANNED WORKS",
AQ769="ACCESS-ISSUE","ACCESS-ISSUE",
AQ769="Projet OCM (ZTE, NOKIA, autres projets)","PLANNED WORKS",
AQ769="No root CAuse","No root cause",
AQ769="ODU HS","ACTIVE",
AQ769="IP &amp; VLAN","ACTIVE",
AQ769="Warehouse HUAWEI","SPARE-ISSUE",
AQ769="SPARE-HS","SPARE-ISSUE",
AQ769="Power Telco","ACTIVE", AQ769="no impacts","no impacts"
),"")</f>
        <v>No root cause</v>
      </c>
      <c r="AS769" s="92" t="s">
        <v>5537</v>
      </c>
      <c r="AT769" s="98" t="s">
        <v>2110</v>
      </c>
      <c r="AV769" s="17" t="s">
        <v>5537</v>
      </c>
      <c r="AW769" s="7" t="s">
        <v>5537</v>
      </c>
      <c r="AX769" s="6" t="s">
        <v>5537</v>
      </c>
      <c r="AY769" s="7"/>
      <c r="AZ769" s="3" t="s">
        <v>5537</v>
      </c>
      <c r="BA769" s="18" t="s">
        <v>5537</v>
      </c>
      <c r="BB769" s="18" t="s">
        <v>5537</v>
      </c>
      <c r="BC769" s="18" t="s">
        <v>5537</v>
      </c>
      <c r="BD769" s="18" t="s">
        <v>5537</v>
      </c>
      <c r="BE769" s="18" t="s">
        <v>5537</v>
      </c>
      <c r="BF769" s="18" t="s">
        <v>5537</v>
      </c>
      <c r="BG769" s="18" t="s">
        <v>5537</v>
      </c>
      <c r="BH769" s="18" t="s">
        <v>5537</v>
      </c>
      <c r="BI769" s="18" t="s">
        <v>5537</v>
      </c>
      <c r="BJ769" s="18" t="s">
        <v>5537</v>
      </c>
      <c r="BK769" s="18" t="s">
        <v>5537</v>
      </c>
      <c r="BL769" s="9" t="s">
        <v>5537</v>
      </c>
      <c r="BM769" s="14" t="s">
        <v>5537</v>
      </c>
      <c r="BN769" s="14" t="s">
        <v>5537</v>
      </c>
      <c r="BO769" s="14" t="str">
        <f>_xlfn.XLOOKUP(B769,'[4]cell downs 18042026 17h'!$B:$B,'[4]cell downs 18042026 17h'!$B:$B,"")</f>
        <v/>
      </c>
      <c r="BP769" s="14" t="str">
        <f>_xlfn.XLOOKUP(B769,'[5]Cells Huawei 19042026 15h'!$B:$B,'[5]Cells Huawei 19042026 15h'!$B:$B,"")</f>
        <v/>
      </c>
      <c r="BQ769" s="9" t="str">
        <f>_xlfn.XLOOKUP(B769,'[6]cells down 19042026 9H40'!$B:$B,'[6]cells down 19042026 9H40'!$B:$B,"")</f>
        <v/>
      </c>
      <c r="BR769" s="9" t="s">
        <v>5537</v>
      </c>
      <c r="BS769" s="9" t="s">
        <v>594</v>
      </c>
      <c r="BT769" s="108"/>
    </row>
    <row r="770" spans="1:72" s="9" customFormat="1" x14ac:dyDescent="0.35">
      <c r="A770" s="1" t="s">
        <v>2321</v>
      </c>
      <c r="B770" s="8" t="s">
        <v>2322</v>
      </c>
      <c r="C770" s="3" t="str">
        <f>_xlfn.XLOOKUP(B770,'[1]daily break down'!$D:$D,'[1]daily break down'!$E:$E,"")</f>
        <v>Yaounde</v>
      </c>
      <c r="D770" s="1" t="s">
        <v>11</v>
      </c>
      <c r="E770" s="1" t="s">
        <v>12</v>
      </c>
      <c r="F770" s="3" t="s">
        <v>37</v>
      </c>
      <c r="G770" s="1" t="s">
        <v>38</v>
      </c>
      <c r="H770" s="34" t="str">
        <f>_xlfn.XLOOKUP(B770,[2]CALCULATION!$B:$B,[2]CALCULATION!$H:$H,"")</f>
        <v>ZTE</v>
      </c>
      <c r="I770" s="28">
        <v>0</v>
      </c>
      <c r="J770" s="28">
        <v>0</v>
      </c>
      <c r="K770" s="28">
        <v>0</v>
      </c>
      <c r="L770" s="28">
        <v>0</v>
      </c>
      <c r="M770" s="28">
        <v>0</v>
      </c>
      <c r="N770" s="28">
        <v>0</v>
      </c>
      <c r="O770" s="28">
        <v>0</v>
      </c>
      <c r="P770" s="28">
        <v>0</v>
      </c>
      <c r="Q770" s="28">
        <v>0</v>
      </c>
      <c r="R770" s="28">
        <v>0</v>
      </c>
      <c r="S770" s="93">
        <v>0</v>
      </c>
      <c r="T770" s="93">
        <f>_xlfn.XLOOKUP(B770,'[3]Nur des jours'!$B:$B,'[3]Nur des jours'!$U:$U,"")</f>
        <v>0</v>
      </c>
      <c r="U770" s="93">
        <v>0</v>
      </c>
      <c r="V770" s="93">
        <v>0</v>
      </c>
      <c r="W770" s="93">
        <v>0</v>
      </c>
      <c r="X770" s="93">
        <v>0</v>
      </c>
      <c r="Y770" s="93">
        <v>0</v>
      </c>
      <c r="Z770" s="93">
        <v>0</v>
      </c>
      <c r="AA770" s="93">
        <v>0</v>
      </c>
      <c r="AB770" s="93">
        <v>0</v>
      </c>
      <c r="AC770" s="93">
        <f>_xlfn.XLOOKUP(B770,'[3]Nur des jours'!$B:$B,'[3]Nur des jours'!$N:$N,"")</f>
        <v>0</v>
      </c>
      <c r="AD770" s="93">
        <v>0</v>
      </c>
      <c r="AE770" s="93">
        <v>0</v>
      </c>
      <c r="AF770" s="93">
        <v>1.681847885330421E-2</v>
      </c>
      <c r="AG770" s="93"/>
      <c r="AH770" s="93">
        <v>0</v>
      </c>
      <c r="AI770" s="93">
        <v>0</v>
      </c>
      <c r="AJ770" s="93">
        <v>0</v>
      </c>
      <c r="AK770" s="93">
        <v>0</v>
      </c>
      <c r="AL770" s="93">
        <v>0</v>
      </c>
      <c r="AM770" s="49" t="s">
        <v>5559</v>
      </c>
      <c r="AN770" s="49"/>
      <c r="AO770" s="48" t="str" cm="1">
        <f t="array" ref="AO770">IFERROR(_xlfn.IFS(
AQ770="MPR ISSUE","PDH",
AQ770="BSS Hardware Issue","BSS",
AQ770="Sites strategiques, MLL, Pylone, etc.","ENVTECH",
AQ770="AKTIVCO DEFAUT GE &amp; POWER Cabinet","AKTIVCO",
AQ770="AKTIVCO Coupure ENEO &amp; Baisse de tension","AKTIVCO GRID ONLY",
AQ770="Coupure ENEO &amp; Baisse de tension","IHS GRID ONLY",
AQ770="Defaut GE &amp; POWER Cabinet","IHS",
AQ770="Sharing","Partners",
AQ770="Sites strategiques &amp; DataCenter","SST &amp; DC",
AQ770="Exclu","Exclu",
AQ770="SAT","SAT",
AQ770="SPARE-ISSUE","SPARE-ISSUE",
AQ770="Fiber CAmtel","TRANS_FO_CAMTEL",
AQ770="Fiber AOF","Fiber AOF",
AQ770="Projet OCM (HUAWEI)","TRAVAUX-HUAWEI",
AQ770="Projet OCM (NOKIA)","TRAVAUX-NOKIA",
AQ770="ACCESS-ISSUE","ACCESS-ISSUE",
AQ770="Projet OCM (ZTE, NOKIA, autres projets)","TRAVAUX OCM",
AQ770="No root CAuse","No root cause",
AQ770="ODU HS","PDH",
AQ770="IP &amp; VLAN","PDH",
AQ770="Warehouse HUAWEI","SPARE-ISSUE",
AQ770="SPARE-HS","SPARE-ISSUE",
AQ770="Power Telco","BSS",AQ770="no impacts","no impacts"
),"")</f>
        <v>No root cause</v>
      </c>
      <c r="AP770" s="48" t="str" cm="1">
        <f t="array" ref="AP770">IFERROR(_xlfn.IFS(
AQ770="MPR ISSUE","TX ISSUE",
AQ770="BSS Hardware Issue","RAN ISSUE",
AQ770="Sites strategiques, MLL, Pylone, etc.","ENVTECH",
AQ770="AKTIVCO DEFAUT GE &amp; POWER Cabinet","POWER ISSUE",
AQ770="AKTIVCO Coupure ENEO &amp; Baisse de tension","POWER ISSUE",
AQ770="Coupure ENEO &amp; Baisse de tension","POWER ISSUE",
AQ770="Defaut GE &amp; POWER Cabinet","POWER ISSUE",
AQ770="Sharing","POWER ISSUE",
AQ770="Sites strategiques &amp; DataCenter","POWER ISSUE",
AQ770="Exclu","Exclu",
AQ770="SAT","TX ISSUE",
AQ770="SPARE-ISSUE","SPARE-ISSUE",
AQ770="Fiber CAmtel","TX ISSUE",
AQ770="Fiber AOF","TX ISSUE",
AQ770="Projet OCM (HUAWEI)","TRAVAUX-HUAWEI",
AQ770="Projet OCM (NOKIA)","TRAVAUX -NOKIA",
AQ770="ACCESS-ISSUE","ACCESS-ISSUE",
AQ770="Projet OCM (ZTE, NOKIA, autres projets)","TRAVAUX OCM",
AQ770="No root CAuse","No root cause",
AQ770="ODU HS","TX ISSUE",
AQ770="IP &amp; VLAN","TX ISSUE",
AQ770="Warehouse HUAWEI","SPARE-ISSUE",
AQ770="SPARE-HS","SPARE-ISSUE",
AQ770="Power Telco","RAN ISSUE",AQ770="no impacts","no impacts"
),"")</f>
        <v>No root cause</v>
      </c>
      <c r="AQ770" s="127" t="s">
        <v>5344</v>
      </c>
      <c r="AR770" s="48" t="str" cm="1">
        <f t="array" ref="AR770">IFERROR(_xlfn.IFS(
AQ770="MPR ISSUE","ACTIVE",
AQ770="BSS Hardware Issue","ACTIVE",
AQ770="Sites strategiques, MLL, Pylone, etc.","PASSIVE",
AQ770="AKTIVCO DEFAUT GE &amp; POWER Cabinet","PASSIVE",
AQ770="AKTIVCO Coupure ENEO &amp; Baisse de tension","PASSIVE",
AQ770="Coupure ENEO &amp; Baisse de tension","PASSIVE",
AQ770="Defaut GE &amp; POWER Cabinet","PASSIVE",
AQ770="Sharing","PASSIVE",
AQ770="Sites strategiques &amp; DataCenter","PASSIVE",
AQ770="Exclu","Exclu",
AQ770="SAT","ACTIVE",
AQ770="SPARE-ISSUE","SPARE-ISSUE",
AQ770="Fiber CAmtel","ACTIVE",
AQ770="Fiber AOF","ACTIVE",
AQ770="Projet OCM (HUAWEI)","PLANNED WORKS",
AQ770="Projet OCM (NOKIA)","PLANNED WORKS",
AQ770="ACCESS-ISSUE","ACCESS-ISSUE",
AQ770="Projet OCM (ZTE, NOKIA, autres projets)","PLANNED WORKS",
AQ770="No root CAuse","No root cause",
AQ770="ODU HS","ACTIVE",
AQ770="IP &amp; VLAN","ACTIVE",
AQ770="Warehouse HUAWEI","SPARE-ISSUE",
AQ770="SPARE-HS","SPARE-ISSUE",
AQ770="Power Telco","ACTIVE", AQ770="no impacts","no impacts"
),"")</f>
        <v>No root cause</v>
      </c>
      <c r="AS770" s="92" t="s">
        <v>5537</v>
      </c>
      <c r="AT770" s="98" t="s">
        <v>2322</v>
      </c>
      <c r="AV770" s="17" t="s">
        <v>5537</v>
      </c>
      <c r="AW770" s="7" t="s">
        <v>5537</v>
      </c>
      <c r="AX770" s="6" t="s">
        <v>5537</v>
      </c>
      <c r="AY770" s="7"/>
      <c r="AZ770" s="3" t="s">
        <v>5537</v>
      </c>
      <c r="BA770" s="18" t="s">
        <v>5537</v>
      </c>
      <c r="BB770" s="18" t="s">
        <v>5537</v>
      </c>
      <c r="BC770" s="18" t="s">
        <v>5537</v>
      </c>
      <c r="BD770" s="18" t="s">
        <v>5537</v>
      </c>
      <c r="BE770" s="18" t="s">
        <v>5537</v>
      </c>
      <c r="BF770" s="18" t="s">
        <v>5537</v>
      </c>
      <c r="BG770" s="18" t="s">
        <v>5537</v>
      </c>
      <c r="BH770" s="18" t="s">
        <v>5537</v>
      </c>
      <c r="BI770" s="18" t="s">
        <v>5537</v>
      </c>
      <c r="BJ770" s="18" t="s">
        <v>5537</v>
      </c>
      <c r="BK770" s="18" t="s">
        <v>5537</v>
      </c>
      <c r="BL770" s="9" t="s">
        <v>5537</v>
      </c>
      <c r="BM770" s="14" t="s">
        <v>5537</v>
      </c>
      <c r="BN770" s="14" t="s">
        <v>5537</v>
      </c>
      <c r="BO770" s="14" t="str">
        <f>_xlfn.XLOOKUP(B770,'[4]cell downs 18042026 17h'!$B:$B,'[4]cell downs 18042026 17h'!$B:$B,"")</f>
        <v/>
      </c>
      <c r="BP770" s="14" t="str">
        <f>_xlfn.XLOOKUP(B770,'[5]Cells Huawei 19042026 15h'!$B:$B,'[5]Cells Huawei 19042026 15h'!$B:$B,"")</f>
        <v/>
      </c>
      <c r="BQ770" s="9" t="str">
        <f>_xlfn.XLOOKUP(B770,'[6]cells down 19042026 9H40'!$B:$B,'[6]cells down 19042026 9H40'!$B:$B,"")</f>
        <v/>
      </c>
      <c r="BR770" s="9" t="s">
        <v>2322</v>
      </c>
      <c r="BS770" s="9" t="s">
        <v>12</v>
      </c>
      <c r="BT770" s="108"/>
    </row>
    <row r="771" spans="1:72" s="9" customFormat="1" x14ac:dyDescent="0.35">
      <c r="A771" s="1" t="s">
        <v>1425</v>
      </c>
      <c r="B771" s="8" t="s">
        <v>1426</v>
      </c>
      <c r="C771" s="3" t="str">
        <f>_xlfn.XLOOKUP(B771,'[1]daily break down'!$D:$D,'[1]daily break down'!$E:$E,"")</f>
        <v>NORD-OUEST</v>
      </c>
      <c r="D771" s="1" t="s">
        <v>11</v>
      </c>
      <c r="E771" s="1" t="s">
        <v>12</v>
      </c>
      <c r="F771" s="3" t="s">
        <v>51</v>
      </c>
      <c r="G771" s="1" t="s">
        <v>1425</v>
      </c>
      <c r="H771" s="33" t="str">
        <f>_xlfn.XLOOKUP(B771,[2]CALCULATION!$B:$B,[2]CALCULATION!$H:$H,"")</f>
        <v>NOKIA</v>
      </c>
      <c r="I771" s="28">
        <v>0</v>
      </c>
      <c r="J771" s="28">
        <v>2.5249753281779905E-3</v>
      </c>
      <c r="K771" s="28">
        <v>3.1381836221640734E-3</v>
      </c>
      <c r="L771" s="28">
        <v>5.5910167981084065E-4</v>
      </c>
      <c r="M771" s="28">
        <v>1.9658736483671494E-3</v>
      </c>
      <c r="N771" s="28">
        <v>3.5223405828082963E-2</v>
      </c>
      <c r="O771" s="28">
        <v>2.8478114594236045E-2</v>
      </c>
      <c r="P771" s="28">
        <v>0.75136051551353622</v>
      </c>
      <c r="Q771" s="28">
        <v>3.2644323885729727E-3</v>
      </c>
      <c r="R771" s="28">
        <v>0.14682731533355012</v>
      </c>
      <c r="S771" s="93">
        <v>1.048351720721443</v>
      </c>
      <c r="T771" s="93">
        <f>_xlfn.XLOOKUP(B771,'[3]Nur des jours'!$B:$B,'[3]Nur des jours'!$U:$U,"")</f>
        <v>0</v>
      </c>
      <c r="U771" s="93">
        <v>7.2502862994825151E-3</v>
      </c>
      <c r="V771" s="93">
        <v>9.5417668998068125E-3</v>
      </c>
      <c r="W771" s="93">
        <v>0</v>
      </c>
      <c r="X771" s="93">
        <v>9.6844475263459795E-3</v>
      </c>
      <c r="Y771" s="93">
        <v>1.7835078317395908E-3</v>
      </c>
      <c r="Z771" s="93">
        <v>0.240648711736623</v>
      </c>
      <c r="AA771" s="93">
        <v>3.4332525760987116E-2</v>
      </c>
      <c r="AB771" s="93">
        <v>4.2804187961750177E-3</v>
      </c>
      <c r="AC771" s="93">
        <f>_xlfn.XLOOKUP(B771,'[3]Nur des jours'!$B:$B,'[3]Nur des jours'!$N:$N,"")</f>
        <v>2.3363952595788638E-3</v>
      </c>
      <c r="AD771" s="93">
        <v>2.3363952595788638E-3</v>
      </c>
      <c r="AE771" s="93">
        <v>9.8092930745677484E-4</v>
      </c>
      <c r="AF771" s="93">
        <v>1.5141981491469126E-2</v>
      </c>
      <c r="AG771" s="93"/>
      <c r="AH771" s="93">
        <v>0</v>
      </c>
      <c r="AI771" s="93">
        <v>0</v>
      </c>
      <c r="AJ771" s="93">
        <v>0</v>
      </c>
      <c r="AK771" s="93">
        <v>0</v>
      </c>
      <c r="AL771" s="93">
        <v>0</v>
      </c>
      <c r="AM771" s="49" t="s">
        <v>5601</v>
      </c>
      <c r="AN771" s="49"/>
      <c r="AO771" s="48" t="str" cm="1">
        <f t="array" ref="AO771">IFERROR(_xlfn.IFS(
AQ771="MPR ISSUE","PDH",
AQ771="BSS Hardware Issue","BSS",
AQ771="Sites strategiques, MLL, Pylone, etc.","ENVTECH",
AQ771="AKTIVCO DEFAUT GE &amp; POWER Cabinet","AKTIVCO",
AQ771="AKTIVCO Coupure ENEO &amp; Baisse de tension","AKTIVCO GRID ONLY",
AQ771="Coupure ENEO &amp; Baisse de tension","IHS GRID ONLY",
AQ771="Defaut GE &amp; POWER Cabinet","IHS",
AQ771="Sharing","Partners",
AQ771="Sites strategiques &amp; DataCenter","SST &amp; DC",
AQ771="Exclu","Exclu",
AQ771="SAT","SAT",
AQ771="SPARE-ISSUE","SPARE-ISSUE",
AQ771="Fiber CAmtel","TRANS_FO_CAMTEL",
AQ771="Fiber AOF","Fiber AOF",
AQ771="Projet OCM (HUAWEI)","TRAVAUX-HUAWEI",
AQ771="Projet OCM (NOKIA)","TRAVAUX-NOKIA",
AQ771="ACCESS-ISSUE","ACCESS-ISSUE",
AQ771="Projet OCM (ZTE, NOKIA, autres projets)","TRAVAUX OCM",
AQ771="No root CAuse","No root cause",
AQ771="ODU HS","PDH",
AQ771="IP &amp; VLAN","PDH",
AQ771="Warehouse HUAWEI","SPARE-ISSUE",
AQ771="SPARE-HS","SPARE-ISSUE",
AQ771="Power Telco","BSS",AQ771="no impacts","no impacts"
),"")</f>
        <v>No root cause</v>
      </c>
      <c r="AP771" s="48" t="str" cm="1">
        <f t="array" ref="AP771">IFERROR(_xlfn.IFS(
AQ771="MPR ISSUE","TX ISSUE",
AQ771="BSS Hardware Issue","RAN ISSUE",
AQ771="Sites strategiques, MLL, Pylone, etc.","ENVTECH",
AQ771="AKTIVCO DEFAUT GE &amp; POWER Cabinet","POWER ISSUE",
AQ771="AKTIVCO Coupure ENEO &amp; Baisse de tension","POWER ISSUE",
AQ771="Coupure ENEO &amp; Baisse de tension","POWER ISSUE",
AQ771="Defaut GE &amp; POWER Cabinet","POWER ISSUE",
AQ771="Sharing","POWER ISSUE",
AQ771="Sites strategiques &amp; DataCenter","POWER ISSUE",
AQ771="Exclu","Exclu",
AQ771="SAT","TX ISSUE",
AQ771="SPARE-ISSUE","SPARE-ISSUE",
AQ771="Fiber CAmtel","TX ISSUE",
AQ771="Fiber AOF","TX ISSUE",
AQ771="Projet OCM (HUAWEI)","TRAVAUX-HUAWEI",
AQ771="Projet OCM (NOKIA)","TRAVAUX -NOKIA",
AQ771="ACCESS-ISSUE","ACCESS-ISSUE",
AQ771="Projet OCM (ZTE, NOKIA, autres projets)","TRAVAUX OCM",
AQ771="No root CAuse","No root cause",
AQ771="ODU HS","TX ISSUE",
AQ771="IP &amp; VLAN","TX ISSUE",
AQ771="Warehouse HUAWEI","SPARE-ISSUE",
AQ771="SPARE-HS","SPARE-ISSUE",
AQ771="Power Telco","RAN ISSUE",AQ771="no impacts","no impacts"
),"")</f>
        <v>No root cause</v>
      </c>
      <c r="AQ771" s="67" t="s">
        <v>5344</v>
      </c>
      <c r="AR771" s="48" t="str" cm="1">
        <f t="array" ref="AR771">IFERROR(_xlfn.IFS(
AQ771="MPR ISSUE","ACTIVE",
AQ771="BSS Hardware Issue","ACTIVE",
AQ771="Sites strategiques, MLL, Pylone, etc.","PASSIVE",
AQ771="AKTIVCO DEFAUT GE &amp; POWER Cabinet","PASSIVE",
AQ771="AKTIVCO Coupure ENEO &amp; Baisse de tension","PASSIVE",
AQ771="Coupure ENEO &amp; Baisse de tension","PASSIVE",
AQ771="Defaut GE &amp; POWER Cabinet","PASSIVE",
AQ771="Sharing","PASSIVE",
AQ771="Sites strategiques &amp; DataCenter","PASSIVE",
AQ771="Exclu","Exclu",
AQ771="SAT","ACTIVE",
AQ771="SPARE-ISSUE","SPARE-ISSUE",
AQ771="Fiber CAmtel","ACTIVE",
AQ771="Fiber AOF","ACTIVE",
AQ771="Projet OCM (HUAWEI)","PLANNED WORKS",
AQ771="Projet OCM (NOKIA)","PLANNED WORKS",
AQ771="ACCESS-ISSUE","ACCESS-ISSUE",
AQ771="Projet OCM (ZTE, NOKIA, autres projets)","PLANNED WORKS",
AQ771="No root CAuse","No root cause",
AQ771="ODU HS","ACTIVE",
AQ771="IP &amp; VLAN","ACTIVE",
AQ771="Warehouse HUAWEI","SPARE-ISSUE",
AQ771="SPARE-HS","SPARE-ISSUE",
AQ771="Power Telco","ACTIVE", AQ771="no impacts","no impacts"
),"")</f>
        <v>No root cause</v>
      </c>
      <c r="AS771" s="92" t="s">
        <v>5537</v>
      </c>
      <c r="AT771" s="98" t="s">
        <v>1426</v>
      </c>
      <c r="AV771" s="17" t="s">
        <v>5537</v>
      </c>
      <c r="AW771" s="7" t="s">
        <v>5537</v>
      </c>
      <c r="AX771" s="6" t="s">
        <v>5537</v>
      </c>
      <c r="AY771" s="7"/>
      <c r="AZ771" s="3" t="s">
        <v>5537</v>
      </c>
      <c r="BA771" s="18" t="s">
        <v>5537</v>
      </c>
      <c r="BB771" s="18" t="s">
        <v>5537</v>
      </c>
      <c r="BC771" s="18" t="s">
        <v>5537</v>
      </c>
      <c r="BD771" s="18" t="s">
        <v>5537</v>
      </c>
      <c r="BE771" s="18" t="s">
        <v>5537</v>
      </c>
      <c r="BF771" s="18" t="s">
        <v>5537</v>
      </c>
      <c r="BG771" s="18" t="s">
        <v>5537</v>
      </c>
      <c r="BH771" s="18" t="s">
        <v>5537</v>
      </c>
      <c r="BI771" s="18" t="s">
        <v>5537</v>
      </c>
      <c r="BJ771" s="18" t="s">
        <v>5537</v>
      </c>
      <c r="BK771" s="18" t="s">
        <v>5537</v>
      </c>
      <c r="BL771" s="9" t="s">
        <v>5537</v>
      </c>
      <c r="BM771" s="14" t="s">
        <v>5537</v>
      </c>
      <c r="BN771" s="14" t="s">
        <v>5537</v>
      </c>
      <c r="BO771" s="14" t="str">
        <f>_xlfn.XLOOKUP(B771,'[4]cell downs 18042026 17h'!$B:$B,'[4]cell downs 18042026 17h'!$B:$B,"")</f>
        <v/>
      </c>
      <c r="BP771" s="14" t="str">
        <f>_xlfn.XLOOKUP(B771,'[5]Cells Huawei 19042026 15h'!$B:$B,'[5]Cells Huawei 19042026 15h'!$B:$B,"")</f>
        <v/>
      </c>
      <c r="BQ771" s="9" t="str">
        <f>_xlfn.XLOOKUP(B771,'[6]cells down 19042026 9H40'!$B:$B,'[6]cells down 19042026 9H40'!$B:$B,"")</f>
        <v/>
      </c>
      <c r="BR771" s="9" t="s">
        <v>1426</v>
      </c>
      <c r="BS771" s="9" t="s">
        <v>594</v>
      </c>
      <c r="BT771" s="108"/>
    </row>
    <row r="772" spans="1:72" s="9" customFormat="1" ht="22" customHeight="1" x14ac:dyDescent="0.35">
      <c r="A772" s="1" t="s">
        <v>2217</v>
      </c>
      <c r="B772" s="8" t="s">
        <v>2218</v>
      </c>
      <c r="C772" s="3" t="str">
        <f>_xlfn.XLOOKUP(B772,'[1]daily break down'!$D:$D,'[1]daily break down'!$E:$E,"")</f>
        <v>Yaounde</v>
      </c>
      <c r="D772" s="1" t="s">
        <v>21</v>
      </c>
      <c r="E772" s="1" t="s">
        <v>36</v>
      </c>
      <c r="F772" s="3" t="s">
        <v>37</v>
      </c>
      <c r="G772" s="1" t="s">
        <v>38</v>
      </c>
      <c r="H772" s="34" t="str">
        <f>_xlfn.XLOOKUP(B772,[2]CALCULATION!$B:$B,[2]CALCULATION!$H:$H,"")</f>
        <v>ZTE</v>
      </c>
      <c r="I772" s="28">
        <v>0</v>
      </c>
      <c r="J772" s="28">
        <v>0</v>
      </c>
      <c r="K772" s="28">
        <v>0</v>
      </c>
      <c r="L772" s="28">
        <v>0</v>
      </c>
      <c r="M772" s="28">
        <v>0</v>
      </c>
      <c r="N772" s="28">
        <v>0</v>
      </c>
      <c r="O772" s="28">
        <v>0</v>
      </c>
      <c r="P772" s="28">
        <v>0</v>
      </c>
      <c r="Q772" s="28">
        <v>0</v>
      </c>
      <c r="R772" s="28">
        <v>0</v>
      </c>
      <c r="S772" s="93">
        <v>0</v>
      </c>
      <c r="T772" s="93">
        <f>_xlfn.XLOOKUP(B772,'[3]Nur des jours'!$B:$B,'[3]Nur des jours'!$U:$U,"")</f>
        <v>0</v>
      </c>
      <c r="U772" s="93">
        <v>0</v>
      </c>
      <c r="V772" s="93">
        <v>0</v>
      </c>
      <c r="W772" s="93">
        <v>0</v>
      </c>
      <c r="X772" s="93">
        <v>0</v>
      </c>
      <c r="Y772" s="93">
        <v>0</v>
      </c>
      <c r="Z772" s="93">
        <v>0</v>
      </c>
      <c r="AA772" s="93">
        <v>0</v>
      </c>
      <c r="AB772" s="93">
        <v>0</v>
      </c>
      <c r="AC772" s="93">
        <f>_xlfn.XLOOKUP(B772,'[3]Nur des jours'!$B:$B,'[3]Nur des jours'!$N:$N,"")</f>
        <v>0</v>
      </c>
      <c r="AD772" s="93">
        <v>0</v>
      </c>
      <c r="AE772" s="93">
        <v>0</v>
      </c>
      <c r="AF772" s="93">
        <v>1.3465484129633812E-2</v>
      </c>
      <c r="AG772" s="93"/>
      <c r="AH772" s="93">
        <v>0</v>
      </c>
      <c r="AI772" s="93">
        <v>0</v>
      </c>
      <c r="AJ772" s="93">
        <v>0</v>
      </c>
      <c r="AK772" s="93">
        <v>0</v>
      </c>
      <c r="AL772" s="93">
        <v>0</v>
      </c>
      <c r="AM772" s="49" t="s">
        <v>5559</v>
      </c>
      <c r="AN772" s="49"/>
      <c r="AO772" s="48" t="str" cm="1">
        <f t="array" ref="AO772">IFERROR(_xlfn.IFS(
AQ772="MPR ISSUE","PDH",
AQ772="BSS Hardware Issue","BSS",
AQ772="Sites strategiques, MLL, Pylone, etc.","ENVTECH",
AQ772="AKTIVCO DEFAUT GE &amp; POWER Cabinet","AKTIVCO",
AQ772="AKTIVCO Coupure ENEO &amp; Baisse de tension","AKTIVCO GRID ONLY",
AQ772="Coupure ENEO &amp; Baisse de tension","IHS GRID ONLY",
AQ772="Defaut GE &amp; POWER Cabinet","IHS",
AQ772="Sharing","Partners",
AQ772="Sites strategiques &amp; DataCenter","SST &amp; DC",
AQ772="Exclu","Exclu",
AQ772="SAT","SAT",
AQ772="SPARE-ISSUE","SPARE-ISSUE",
AQ772="Fiber CAmtel","TRANS_FO_CAMTEL",
AQ772="Fiber AOF","Fiber AOF",
AQ772="Projet OCM (HUAWEI)","TRAVAUX-HUAWEI",
AQ772="Projet OCM (NOKIA)","TRAVAUX-NOKIA",
AQ772="ACCESS-ISSUE","ACCESS-ISSUE",
AQ772="Projet OCM (ZTE, NOKIA, autres projets)","TRAVAUX OCM",
AQ772="No root CAuse","No root cause",
AQ772="ODU HS","PDH",
AQ772="IP &amp; VLAN","PDH",
AQ772="Warehouse HUAWEI","SPARE-ISSUE",
AQ772="SPARE-HS","SPARE-ISSUE",
AQ772="Power Telco","BSS",AQ772="no impacts","no impacts"
),"")</f>
        <v>No root cause</v>
      </c>
      <c r="AP772" s="48" t="str" cm="1">
        <f t="array" ref="AP772">IFERROR(_xlfn.IFS(
AQ772="MPR ISSUE","TX ISSUE",
AQ772="BSS Hardware Issue","RAN ISSUE",
AQ772="Sites strategiques, MLL, Pylone, etc.","ENVTECH",
AQ772="AKTIVCO DEFAUT GE &amp; POWER Cabinet","POWER ISSUE",
AQ772="AKTIVCO Coupure ENEO &amp; Baisse de tension","POWER ISSUE",
AQ772="Coupure ENEO &amp; Baisse de tension","POWER ISSUE",
AQ772="Defaut GE &amp; POWER Cabinet","POWER ISSUE",
AQ772="Sharing","POWER ISSUE",
AQ772="Sites strategiques &amp; DataCenter","POWER ISSUE",
AQ772="Exclu","Exclu",
AQ772="SAT","TX ISSUE",
AQ772="SPARE-ISSUE","SPARE-ISSUE",
AQ772="Fiber CAmtel","TX ISSUE",
AQ772="Fiber AOF","TX ISSUE",
AQ772="Projet OCM (HUAWEI)","TRAVAUX-HUAWEI",
AQ772="Projet OCM (NOKIA)","TRAVAUX -NOKIA",
AQ772="ACCESS-ISSUE","ACCESS-ISSUE",
AQ772="Projet OCM (ZTE, NOKIA, autres projets)","TRAVAUX OCM",
AQ772="No root CAuse","No root cause",
AQ772="ODU HS","TX ISSUE",
AQ772="IP &amp; VLAN","TX ISSUE",
AQ772="Warehouse HUAWEI","SPARE-ISSUE",
AQ772="SPARE-HS","SPARE-ISSUE",
AQ772="Power Telco","RAN ISSUE",AQ772="no impacts","no impacts"
),"")</f>
        <v>No root cause</v>
      </c>
      <c r="AQ772" s="67" t="s">
        <v>5344</v>
      </c>
      <c r="AR772" s="48" t="str" cm="1">
        <f t="array" ref="AR772">IFERROR(_xlfn.IFS(
AQ772="MPR ISSUE","ACTIVE",
AQ772="BSS Hardware Issue","ACTIVE",
AQ772="Sites strategiques, MLL, Pylone, etc.","PASSIVE",
AQ772="AKTIVCO DEFAUT GE &amp; POWER Cabinet","PASSIVE",
AQ772="AKTIVCO Coupure ENEO &amp; Baisse de tension","PASSIVE",
AQ772="Coupure ENEO &amp; Baisse de tension","PASSIVE",
AQ772="Defaut GE &amp; POWER Cabinet","PASSIVE",
AQ772="Sharing","PASSIVE",
AQ772="Sites strategiques &amp; DataCenter","PASSIVE",
AQ772="Exclu","Exclu",
AQ772="SAT","ACTIVE",
AQ772="SPARE-ISSUE","SPARE-ISSUE",
AQ772="Fiber CAmtel","ACTIVE",
AQ772="Fiber AOF","ACTIVE",
AQ772="Projet OCM (HUAWEI)","PLANNED WORKS",
AQ772="Projet OCM (NOKIA)","PLANNED WORKS",
AQ772="ACCESS-ISSUE","ACCESS-ISSUE",
AQ772="Projet OCM (ZTE, NOKIA, autres projets)","PLANNED WORKS",
AQ772="No root CAuse","No root cause",
AQ772="ODU HS","ACTIVE",
AQ772="IP &amp; VLAN","ACTIVE",
AQ772="Warehouse HUAWEI","SPARE-ISSUE",
AQ772="SPARE-HS","SPARE-ISSUE",
AQ772="Power Telco","ACTIVE", AQ772="no impacts","no impacts"
),"")</f>
        <v>No root cause</v>
      </c>
      <c r="AS772" s="92" t="s">
        <v>5537</v>
      </c>
      <c r="AT772" s="98" t="s">
        <v>2218</v>
      </c>
      <c r="AV772" s="17" t="s">
        <v>5537</v>
      </c>
      <c r="AW772" s="7" t="s">
        <v>5537</v>
      </c>
      <c r="AX772" s="6" t="s">
        <v>5537</v>
      </c>
      <c r="AY772" s="7"/>
      <c r="AZ772" s="3" t="s">
        <v>5537</v>
      </c>
      <c r="BA772" s="18" t="s">
        <v>5537</v>
      </c>
      <c r="BB772" s="18" t="s">
        <v>5537</v>
      </c>
      <c r="BC772" s="18" t="s">
        <v>5537</v>
      </c>
      <c r="BD772" s="18" t="s">
        <v>5537</v>
      </c>
      <c r="BE772" s="18" t="s">
        <v>5537</v>
      </c>
      <c r="BF772" s="18" t="s">
        <v>5537</v>
      </c>
      <c r="BG772" s="18" t="s">
        <v>5537</v>
      </c>
      <c r="BH772" s="18" t="s">
        <v>5537</v>
      </c>
      <c r="BI772" s="18" t="s">
        <v>5537</v>
      </c>
      <c r="BJ772" s="18" t="s">
        <v>5537</v>
      </c>
      <c r="BK772" s="18" t="s">
        <v>5537</v>
      </c>
      <c r="BL772" s="9" t="s">
        <v>5537</v>
      </c>
      <c r="BM772" s="14" t="s">
        <v>5537</v>
      </c>
      <c r="BN772" s="14" t="s">
        <v>5537</v>
      </c>
      <c r="BO772" s="14" t="str">
        <f>_xlfn.XLOOKUP(B772,'[4]cell downs 18042026 17h'!$B:$B,'[4]cell downs 18042026 17h'!$B:$B,"")</f>
        <v/>
      </c>
      <c r="BP772" s="14" t="str">
        <f>_xlfn.XLOOKUP(B772,'[5]Cells Huawei 19042026 15h'!$B:$B,'[5]Cells Huawei 19042026 15h'!$B:$B,"")</f>
        <v/>
      </c>
      <c r="BQ772" s="9" t="str">
        <f>_xlfn.XLOOKUP(B772,'[6]cells down 19042026 9H40'!$B:$B,'[6]cells down 19042026 9H40'!$B:$B,"")</f>
        <v/>
      </c>
      <c r="BR772" s="9" t="s">
        <v>5537</v>
      </c>
      <c r="BS772" s="9" t="s">
        <v>594</v>
      </c>
      <c r="BT772" s="108"/>
    </row>
    <row r="773" spans="1:72" s="9" customFormat="1" x14ac:dyDescent="0.35">
      <c r="A773" s="1" t="s">
        <v>2333</v>
      </c>
      <c r="B773" s="8" t="s">
        <v>2334</v>
      </c>
      <c r="C773" s="3" t="str">
        <f>_xlfn.XLOOKUP(B773,'[1]daily break down'!$D:$D,'[1]daily break down'!$E:$E,"")</f>
        <v>Yaounde</v>
      </c>
      <c r="D773" s="1" t="s">
        <v>11</v>
      </c>
      <c r="E773" s="1" t="s">
        <v>757</v>
      </c>
      <c r="F773" s="3" t="s">
        <v>37</v>
      </c>
      <c r="G773" s="1" t="s">
        <v>38</v>
      </c>
      <c r="H773" s="34" t="str">
        <f>_xlfn.XLOOKUP(B773,[2]CALCULATION!$B:$B,[2]CALCULATION!$H:$H,"")</f>
        <v>ZTE</v>
      </c>
      <c r="I773" s="28">
        <v>0</v>
      </c>
      <c r="J773" s="28">
        <v>0</v>
      </c>
      <c r="K773" s="28">
        <v>0</v>
      </c>
      <c r="L773" s="28">
        <v>0</v>
      </c>
      <c r="M773" s="28">
        <v>0</v>
      </c>
      <c r="N773" s="28">
        <v>0</v>
      </c>
      <c r="O773" s="28">
        <v>0</v>
      </c>
      <c r="P773" s="28">
        <v>0</v>
      </c>
      <c r="Q773" s="28">
        <v>0</v>
      </c>
      <c r="R773" s="28">
        <v>0</v>
      </c>
      <c r="S773" s="93">
        <v>0</v>
      </c>
      <c r="T773" s="93">
        <f>_xlfn.XLOOKUP(B773,'[3]Nur des jours'!$B:$B,'[3]Nur des jours'!$U:$U,"")</f>
        <v>0</v>
      </c>
      <c r="U773" s="93">
        <v>0</v>
      </c>
      <c r="V773" s="93">
        <v>0</v>
      </c>
      <c r="W773" s="93">
        <v>0</v>
      </c>
      <c r="X773" s="93">
        <v>0</v>
      </c>
      <c r="Y773" s="93">
        <v>0</v>
      </c>
      <c r="Z773" s="93">
        <v>0</v>
      </c>
      <c r="AA773" s="93">
        <v>0</v>
      </c>
      <c r="AB773" s="93">
        <v>0</v>
      </c>
      <c r="AC773" s="93">
        <f>_xlfn.XLOOKUP(B773,'[3]Nur des jours'!$B:$B,'[3]Nur des jours'!$N:$N,"")</f>
        <v>0</v>
      </c>
      <c r="AD773" s="93">
        <v>0</v>
      </c>
      <c r="AE773" s="93">
        <v>0</v>
      </c>
      <c r="AF773" s="93">
        <v>1.3197957954873012E-2</v>
      </c>
      <c r="AG773" s="93"/>
      <c r="AH773" s="93">
        <v>0</v>
      </c>
      <c r="AI773" s="93">
        <v>0</v>
      </c>
      <c r="AJ773" s="93">
        <v>0</v>
      </c>
      <c r="AK773" s="93">
        <v>0</v>
      </c>
      <c r="AL773" s="93">
        <v>0</v>
      </c>
      <c r="AM773" s="49" t="s">
        <v>5559</v>
      </c>
      <c r="AN773" s="49"/>
      <c r="AO773" s="48" t="str" cm="1">
        <f t="array" ref="AO773">IFERROR(_xlfn.IFS(
AQ773="MPR ISSUE","PDH",
AQ773="BSS Hardware Issue","BSS",
AQ773="Sites strategiques, MLL, Pylone, etc.","ENVTECH",
AQ773="AKTIVCO DEFAUT GE &amp; POWER Cabinet","AKTIVCO",
AQ773="AKTIVCO Coupure ENEO &amp; Baisse de tension","AKTIVCO GRID ONLY",
AQ773="Coupure ENEO &amp; Baisse de tension","IHS GRID ONLY",
AQ773="Defaut GE &amp; POWER Cabinet","IHS",
AQ773="Sharing","Partners",
AQ773="Sites strategiques &amp; DataCenter","SST &amp; DC",
AQ773="Exclu","Exclu",
AQ773="SAT","SAT",
AQ773="SPARE-ISSUE","SPARE-ISSUE",
AQ773="Fiber CAmtel","TRANS_FO_CAMTEL",
AQ773="Fiber AOF","Fiber AOF",
AQ773="Projet OCM (HUAWEI)","TRAVAUX-HUAWEI",
AQ773="Projet OCM (NOKIA)","TRAVAUX-NOKIA",
AQ773="ACCESS-ISSUE","ACCESS-ISSUE",
AQ773="Projet OCM (ZTE, NOKIA, autres projets)","TRAVAUX OCM",
AQ773="No root CAuse","No root cause",
AQ773="ODU HS","PDH",
AQ773="IP &amp; VLAN","PDH",
AQ773="Warehouse HUAWEI","SPARE-ISSUE",
AQ773="SPARE-HS","SPARE-ISSUE",
AQ773="Power Telco","BSS",AQ773="no impacts","no impacts"
),"")</f>
        <v>No root cause</v>
      </c>
      <c r="AP773" s="48" t="str" cm="1">
        <f t="array" ref="AP773">IFERROR(_xlfn.IFS(
AQ773="MPR ISSUE","TX ISSUE",
AQ773="BSS Hardware Issue","RAN ISSUE",
AQ773="Sites strategiques, MLL, Pylone, etc.","ENVTECH",
AQ773="AKTIVCO DEFAUT GE &amp; POWER Cabinet","POWER ISSUE",
AQ773="AKTIVCO Coupure ENEO &amp; Baisse de tension","POWER ISSUE",
AQ773="Coupure ENEO &amp; Baisse de tension","POWER ISSUE",
AQ773="Defaut GE &amp; POWER Cabinet","POWER ISSUE",
AQ773="Sharing","POWER ISSUE",
AQ773="Sites strategiques &amp; DataCenter","POWER ISSUE",
AQ773="Exclu","Exclu",
AQ773="SAT","TX ISSUE",
AQ773="SPARE-ISSUE","SPARE-ISSUE",
AQ773="Fiber CAmtel","TX ISSUE",
AQ773="Fiber AOF","TX ISSUE",
AQ773="Projet OCM (HUAWEI)","TRAVAUX-HUAWEI",
AQ773="Projet OCM (NOKIA)","TRAVAUX -NOKIA",
AQ773="ACCESS-ISSUE","ACCESS-ISSUE",
AQ773="Projet OCM (ZTE, NOKIA, autres projets)","TRAVAUX OCM",
AQ773="No root CAuse","No root cause",
AQ773="ODU HS","TX ISSUE",
AQ773="IP &amp; VLAN","TX ISSUE",
AQ773="Warehouse HUAWEI","SPARE-ISSUE",
AQ773="SPARE-HS","SPARE-ISSUE",
AQ773="Power Telco","RAN ISSUE",AQ773="no impacts","no impacts"
),"")</f>
        <v>No root cause</v>
      </c>
      <c r="AQ773" s="127" t="s">
        <v>5344</v>
      </c>
      <c r="AR773" s="48" t="str" cm="1">
        <f t="array" ref="AR773">IFERROR(_xlfn.IFS(
AQ773="MPR ISSUE","ACTIVE",
AQ773="BSS Hardware Issue","ACTIVE",
AQ773="Sites strategiques, MLL, Pylone, etc.","PASSIVE",
AQ773="AKTIVCO DEFAUT GE &amp; POWER Cabinet","PASSIVE",
AQ773="AKTIVCO Coupure ENEO &amp; Baisse de tension","PASSIVE",
AQ773="Coupure ENEO &amp; Baisse de tension","PASSIVE",
AQ773="Defaut GE &amp; POWER Cabinet","PASSIVE",
AQ773="Sharing","PASSIVE",
AQ773="Sites strategiques &amp; DataCenter","PASSIVE",
AQ773="Exclu","Exclu",
AQ773="SAT","ACTIVE",
AQ773="SPARE-ISSUE","SPARE-ISSUE",
AQ773="Fiber CAmtel","ACTIVE",
AQ773="Fiber AOF","ACTIVE",
AQ773="Projet OCM (HUAWEI)","PLANNED WORKS",
AQ773="Projet OCM (NOKIA)","PLANNED WORKS",
AQ773="ACCESS-ISSUE","ACCESS-ISSUE",
AQ773="Projet OCM (ZTE, NOKIA, autres projets)","PLANNED WORKS",
AQ773="No root CAuse","No root cause",
AQ773="ODU HS","ACTIVE",
AQ773="IP &amp; VLAN","ACTIVE",
AQ773="Warehouse HUAWEI","SPARE-ISSUE",
AQ773="SPARE-HS","SPARE-ISSUE",
AQ773="Power Telco","ACTIVE", AQ773="no impacts","no impacts"
),"")</f>
        <v>No root cause</v>
      </c>
      <c r="AS773" s="92" t="s">
        <v>5537</v>
      </c>
      <c r="AT773" s="98" t="s">
        <v>2334</v>
      </c>
      <c r="AV773" s="17" t="s">
        <v>5537</v>
      </c>
      <c r="AW773" s="7" t="s">
        <v>5537</v>
      </c>
      <c r="AX773" s="6" t="s">
        <v>5537</v>
      </c>
      <c r="AY773" s="7"/>
      <c r="AZ773" s="3" t="s">
        <v>5537</v>
      </c>
      <c r="BA773" s="18" t="s">
        <v>5537</v>
      </c>
      <c r="BB773" s="18" t="s">
        <v>5537</v>
      </c>
      <c r="BC773" s="18" t="s">
        <v>5537</v>
      </c>
      <c r="BD773" s="18" t="s">
        <v>5537</v>
      </c>
      <c r="BE773" s="18" t="s">
        <v>5537</v>
      </c>
      <c r="BF773" s="18" t="s">
        <v>5537</v>
      </c>
      <c r="BG773" s="18" t="s">
        <v>5537</v>
      </c>
      <c r="BH773" s="18" t="s">
        <v>5537</v>
      </c>
      <c r="BI773" s="18" t="s">
        <v>5537</v>
      </c>
      <c r="BJ773" s="18" t="s">
        <v>5537</v>
      </c>
      <c r="BK773" s="18" t="s">
        <v>5537</v>
      </c>
      <c r="BL773" s="9" t="s">
        <v>5537</v>
      </c>
      <c r="BM773" s="14" t="s">
        <v>5537</v>
      </c>
      <c r="BN773" s="14" t="s">
        <v>5537</v>
      </c>
      <c r="BO773" s="14" t="str">
        <f>_xlfn.XLOOKUP(B773,'[4]cell downs 18042026 17h'!$B:$B,'[4]cell downs 18042026 17h'!$B:$B,"")</f>
        <v/>
      </c>
      <c r="BP773" s="14" t="str">
        <f>_xlfn.XLOOKUP(B773,'[5]Cells Huawei 19042026 15h'!$B:$B,'[5]Cells Huawei 19042026 15h'!$B:$B,"")</f>
        <v/>
      </c>
      <c r="BQ773" s="9" t="str">
        <f>_xlfn.XLOOKUP(B773,'[6]cells down 19042026 9H40'!$B:$B,'[6]cells down 19042026 9H40'!$B:$B,"")</f>
        <v/>
      </c>
      <c r="BR773" s="9" t="s">
        <v>2334</v>
      </c>
      <c r="BS773" s="9" t="s">
        <v>5537</v>
      </c>
      <c r="BT773" s="108"/>
    </row>
    <row r="774" spans="1:72" s="9" customFormat="1" x14ac:dyDescent="0.35">
      <c r="A774" s="1" t="s">
        <v>2519</v>
      </c>
      <c r="B774" s="8" t="s">
        <v>2520</v>
      </c>
      <c r="C774" s="3" t="str">
        <f>_xlfn.XLOOKUP(B774,'[1]daily break down'!$D:$D,'[1]daily break down'!$E:$E,"")</f>
        <v>Douala</v>
      </c>
      <c r="D774" s="1" t="s">
        <v>11</v>
      </c>
      <c r="E774" s="1" t="s">
        <v>12</v>
      </c>
      <c r="F774" s="3" t="s">
        <v>31</v>
      </c>
      <c r="G774" s="1" t="s">
        <v>32</v>
      </c>
      <c r="H774" s="34" t="str">
        <f>_xlfn.XLOOKUP(B774,[2]CALCULATION!$B:$B,[2]CALCULATION!$H:$H,"")</f>
        <v>ZTE</v>
      </c>
      <c r="I774" s="28">
        <v>0</v>
      </c>
      <c r="J774" s="28">
        <v>0</v>
      </c>
      <c r="K774" s="28">
        <v>0</v>
      </c>
      <c r="L774" s="28">
        <v>0</v>
      </c>
      <c r="M774" s="28">
        <v>7.488949385474554E-2</v>
      </c>
      <c r="N774" s="28">
        <v>0</v>
      </c>
      <c r="O774" s="28">
        <v>0</v>
      </c>
      <c r="P774" s="28">
        <v>0</v>
      </c>
      <c r="Q774" s="28">
        <v>0</v>
      </c>
      <c r="R774" s="28">
        <v>0</v>
      </c>
      <c r="S774" s="93">
        <v>0</v>
      </c>
      <c r="T774" s="93">
        <f>_xlfn.XLOOKUP(B774,'[3]Nur des jours'!$B:$B,'[3]Nur des jours'!$U:$U,"")</f>
        <v>0</v>
      </c>
      <c r="U774" s="93">
        <v>0</v>
      </c>
      <c r="V774" s="93">
        <v>0</v>
      </c>
      <c r="W774" s="93">
        <v>0</v>
      </c>
      <c r="X774" s="93">
        <v>4.6032337137198578E-2</v>
      </c>
      <c r="Y774" s="93">
        <v>0</v>
      </c>
      <c r="Z774" s="93">
        <v>0</v>
      </c>
      <c r="AA774" s="93">
        <v>0</v>
      </c>
      <c r="AB774" s="93">
        <v>0</v>
      </c>
      <c r="AC774" s="93">
        <f>_xlfn.XLOOKUP(B774,'[3]Nur des jours'!$B:$B,'[3]Nur des jours'!$N:$N,"")</f>
        <v>0</v>
      </c>
      <c r="AD774" s="93">
        <v>0</v>
      </c>
      <c r="AE774" s="93">
        <v>0</v>
      </c>
      <c r="AF774" s="93">
        <v>1.3162287798238182E-2</v>
      </c>
      <c r="AG774" s="93"/>
      <c r="AH774" s="93">
        <v>0</v>
      </c>
      <c r="AI774" s="93">
        <v>0</v>
      </c>
      <c r="AJ774" s="93">
        <v>0</v>
      </c>
      <c r="AK774" s="93">
        <v>0</v>
      </c>
      <c r="AL774" s="93">
        <v>0</v>
      </c>
      <c r="AM774" s="49" t="s">
        <v>5559</v>
      </c>
      <c r="AN774" s="49"/>
      <c r="AO774" s="48" t="str" cm="1">
        <f t="array" ref="AO774">IFERROR(_xlfn.IFS(
AQ774="MPR ISSUE","PDH",
AQ774="BSS Hardware Issue","BSS",
AQ774="Sites strategiques, MLL, Pylone, etc.","ENVTECH",
AQ774="AKTIVCO DEFAUT GE &amp; POWER Cabinet","AKTIVCO",
AQ774="AKTIVCO Coupure ENEO &amp; Baisse de tension","AKTIVCO GRID ONLY",
AQ774="Coupure ENEO &amp; Baisse de tension","IHS GRID ONLY",
AQ774="Defaut GE &amp; POWER Cabinet","IHS",
AQ774="Sharing","Partners",
AQ774="Sites strategiques &amp; DataCenter","SST &amp; DC",
AQ774="Exclu","Exclu",
AQ774="SAT","SAT",
AQ774="SPARE-ISSUE","SPARE-ISSUE",
AQ774="Fiber CAmtel","TRANS_FO_CAMTEL",
AQ774="Fiber AOF","Fiber AOF",
AQ774="Projet OCM (HUAWEI)","TRAVAUX-HUAWEI",
AQ774="Projet OCM (NOKIA)","TRAVAUX-NOKIA",
AQ774="ACCESS-ISSUE","ACCESS-ISSUE",
AQ774="Projet OCM (ZTE, NOKIA, autres projets)","TRAVAUX OCM",
AQ774="No root CAuse","No root cause",
AQ774="ODU HS","PDH",
AQ774="IP &amp; VLAN","PDH",
AQ774="Warehouse HUAWEI","SPARE-ISSUE",
AQ774="SPARE-HS","SPARE-ISSUE",
AQ774="Power Telco","BSS",AQ774="no impacts","no impacts"
),"")</f>
        <v>No root cause</v>
      </c>
      <c r="AP774" s="48" t="str" cm="1">
        <f t="array" ref="AP774">IFERROR(_xlfn.IFS(
AQ774="MPR ISSUE","TX ISSUE",
AQ774="BSS Hardware Issue","RAN ISSUE",
AQ774="Sites strategiques, MLL, Pylone, etc.","ENVTECH",
AQ774="AKTIVCO DEFAUT GE &amp; POWER Cabinet","POWER ISSUE",
AQ774="AKTIVCO Coupure ENEO &amp; Baisse de tension","POWER ISSUE",
AQ774="Coupure ENEO &amp; Baisse de tension","POWER ISSUE",
AQ774="Defaut GE &amp; POWER Cabinet","POWER ISSUE",
AQ774="Sharing","POWER ISSUE",
AQ774="Sites strategiques &amp; DataCenter","POWER ISSUE",
AQ774="Exclu","Exclu",
AQ774="SAT","TX ISSUE",
AQ774="SPARE-ISSUE","SPARE-ISSUE",
AQ774="Fiber CAmtel","TX ISSUE",
AQ774="Fiber AOF","TX ISSUE",
AQ774="Projet OCM (HUAWEI)","TRAVAUX-HUAWEI",
AQ774="Projet OCM (NOKIA)","TRAVAUX -NOKIA",
AQ774="ACCESS-ISSUE","ACCESS-ISSUE",
AQ774="Projet OCM (ZTE, NOKIA, autres projets)","TRAVAUX OCM",
AQ774="No root CAuse","No root cause",
AQ774="ODU HS","TX ISSUE",
AQ774="IP &amp; VLAN","TX ISSUE",
AQ774="Warehouse HUAWEI","SPARE-ISSUE",
AQ774="SPARE-HS","SPARE-ISSUE",
AQ774="Power Telco","RAN ISSUE",AQ774="no impacts","no impacts"
),"")</f>
        <v>No root cause</v>
      </c>
      <c r="AQ774" s="127" t="s">
        <v>5344</v>
      </c>
      <c r="AR774" s="48" t="str" cm="1">
        <f t="array" ref="AR774">IFERROR(_xlfn.IFS(
AQ774="MPR ISSUE","ACTIVE",
AQ774="BSS Hardware Issue","ACTIVE",
AQ774="Sites strategiques, MLL, Pylone, etc.","PASSIVE",
AQ774="AKTIVCO DEFAUT GE &amp; POWER Cabinet","PASSIVE",
AQ774="AKTIVCO Coupure ENEO &amp; Baisse de tension","PASSIVE",
AQ774="Coupure ENEO &amp; Baisse de tension","PASSIVE",
AQ774="Defaut GE &amp; POWER Cabinet","PASSIVE",
AQ774="Sharing","PASSIVE",
AQ774="Sites strategiques &amp; DataCenter","PASSIVE",
AQ774="Exclu","Exclu",
AQ774="SAT","ACTIVE",
AQ774="SPARE-ISSUE","SPARE-ISSUE",
AQ774="Fiber CAmtel","ACTIVE",
AQ774="Fiber AOF","ACTIVE",
AQ774="Projet OCM (HUAWEI)","PLANNED WORKS",
AQ774="Projet OCM (NOKIA)","PLANNED WORKS",
AQ774="ACCESS-ISSUE","ACCESS-ISSUE",
AQ774="Projet OCM (ZTE, NOKIA, autres projets)","PLANNED WORKS",
AQ774="No root CAuse","No root cause",
AQ774="ODU HS","ACTIVE",
AQ774="IP &amp; VLAN","ACTIVE",
AQ774="Warehouse HUAWEI","SPARE-ISSUE",
AQ774="SPARE-HS","SPARE-ISSUE",
AQ774="Power Telco","ACTIVE", AQ774="no impacts","no impacts"
),"")</f>
        <v>No root cause</v>
      </c>
      <c r="AS774" s="92" t="s">
        <v>5537</v>
      </c>
      <c r="AT774" s="98" t="s">
        <v>2520</v>
      </c>
      <c r="AV774" s="17" t="s">
        <v>5537</v>
      </c>
      <c r="AW774" s="7" t="s">
        <v>5537</v>
      </c>
      <c r="AX774" s="6" t="s">
        <v>5537</v>
      </c>
      <c r="AY774" s="7"/>
      <c r="AZ774" s="3" t="s">
        <v>5537</v>
      </c>
      <c r="BA774" s="18" t="s">
        <v>5537</v>
      </c>
      <c r="BB774" s="18" t="s">
        <v>5537</v>
      </c>
      <c r="BC774" s="18" t="s">
        <v>5537</v>
      </c>
      <c r="BD774" s="18" t="s">
        <v>5537</v>
      </c>
      <c r="BE774" s="18" t="s">
        <v>5537</v>
      </c>
      <c r="BF774" s="18" t="s">
        <v>5537</v>
      </c>
      <c r="BG774" s="18" t="s">
        <v>5537</v>
      </c>
      <c r="BH774" s="18" t="s">
        <v>5537</v>
      </c>
      <c r="BI774" s="18" t="s">
        <v>5537</v>
      </c>
      <c r="BJ774" s="18" t="s">
        <v>5537</v>
      </c>
      <c r="BK774" s="18" t="s">
        <v>5537</v>
      </c>
      <c r="BL774" s="9" t="s">
        <v>5537</v>
      </c>
      <c r="BM774" s="14" t="s">
        <v>5537</v>
      </c>
      <c r="BN774" s="14" t="s">
        <v>5537</v>
      </c>
      <c r="BO774" s="14" t="str">
        <f>_xlfn.XLOOKUP(B774,'[4]cell downs 18042026 17h'!$B:$B,'[4]cell downs 18042026 17h'!$B:$B,"")</f>
        <v/>
      </c>
      <c r="BP774" s="14" t="str">
        <f>_xlfn.XLOOKUP(B774,'[5]Cells Huawei 19042026 15h'!$B:$B,'[5]Cells Huawei 19042026 15h'!$B:$B,"")</f>
        <v/>
      </c>
      <c r="BQ774" s="9" t="str">
        <f>_xlfn.XLOOKUP(B774,'[6]cells down 19042026 9H40'!$B:$B,'[6]cells down 19042026 9H40'!$B:$B,"")</f>
        <v/>
      </c>
      <c r="BR774" s="9" t="s">
        <v>2520</v>
      </c>
      <c r="BS774" s="9" t="s">
        <v>12</v>
      </c>
      <c r="BT774" s="108"/>
    </row>
    <row r="775" spans="1:72" s="9" customFormat="1" x14ac:dyDescent="0.35">
      <c r="A775" s="1" t="s">
        <v>2283</v>
      </c>
      <c r="B775" s="8" t="s">
        <v>2284</v>
      </c>
      <c r="C775" s="3" t="str">
        <f>_xlfn.XLOOKUP(B775,'[1]daily break down'!$D:$D,'[1]daily break down'!$E:$E,"")</f>
        <v>Yaounde</v>
      </c>
      <c r="D775" s="1" t="s">
        <v>11</v>
      </c>
      <c r="E775" s="1" t="s">
        <v>145</v>
      </c>
      <c r="F775" s="3" t="s">
        <v>37</v>
      </c>
      <c r="G775" s="1" t="s">
        <v>38</v>
      </c>
      <c r="H775" s="34" t="str">
        <f>_xlfn.XLOOKUP(B775,[2]CALCULATION!$B:$B,[2]CALCULATION!$H:$H,"")</f>
        <v>ZTE</v>
      </c>
      <c r="I775" s="28">
        <v>0</v>
      </c>
      <c r="J775" s="28">
        <v>0</v>
      </c>
      <c r="K775" s="28">
        <v>0</v>
      </c>
      <c r="L775" s="28">
        <v>0</v>
      </c>
      <c r="M775" s="28">
        <v>0</v>
      </c>
      <c r="N775" s="28">
        <v>0</v>
      </c>
      <c r="O775" s="28">
        <v>0</v>
      </c>
      <c r="P775" s="28">
        <v>0</v>
      </c>
      <c r="Q775" s="28">
        <v>0</v>
      </c>
      <c r="R775" s="28">
        <v>0</v>
      </c>
      <c r="S775" s="93">
        <v>0</v>
      </c>
      <c r="T775" s="93">
        <f>_xlfn.XLOOKUP(B775,'[3]Nur des jours'!$B:$B,'[3]Nur des jours'!$U:$U,"")</f>
        <v>0</v>
      </c>
      <c r="U775" s="93">
        <v>2.2033277402527736</v>
      </c>
      <c r="V775" s="93">
        <v>0</v>
      </c>
      <c r="W775" s="93">
        <v>0</v>
      </c>
      <c r="X775" s="93">
        <v>0</v>
      </c>
      <c r="Y775" s="93">
        <v>0</v>
      </c>
      <c r="Z775" s="93">
        <v>0</v>
      </c>
      <c r="AA775" s="93">
        <v>0</v>
      </c>
      <c r="AB775" s="93">
        <v>0</v>
      </c>
      <c r="AC775" s="93">
        <f>_xlfn.XLOOKUP(B775,'[3]Nur des jours'!$B:$B,'[3]Nur des jours'!$N:$N,"")</f>
        <v>0</v>
      </c>
      <c r="AD775" s="93">
        <v>0</v>
      </c>
      <c r="AE775" s="93">
        <v>0</v>
      </c>
      <c r="AF775" s="93">
        <v>1.3019607171699081E-2</v>
      </c>
      <c r="AG775" s="93"/>
      <c r="AH775" s="93">
        <v>0</v>
      </c>
      <c r="AI775" s="93">
        <v>0</v>
      </c>
      <c r="AJ775" s="93">
        <v>0</v>
      </c>
      <c r="AK775" s="93">
        <v>0</v>
      </c>
      <c r="AL775" s="93">
        <v>0</v>
      </c>
      <c r="AM775" s="49" t="s">
        <v>5559</v>
      </c>
      <c r="AN775" s="49"/>
      <c r="AO775" s="48" t="str" cm="1">
        <f t="array" ref="AO775">IFERROR(_xlfn.IFS(
AQ775="MPR ISSUE","PDH",
AQ775="BSS Hardware Issue","BSS",
AQ775="Sites strategiques, MLL, Pylone, etc.","ENVTECH",
AQ775="AKTIVCO DEFAUT GE &amp; POWER Cabinet","AKTIVCO",
AQ775="AKTIVCO Coupure ENEO &amp; Baisse de tension","AKTIVCO GRID ONLY",
AQ775="Coupure ENEO &amp; Baisse de tension","IHS GRID ONLY",
AQ775="Defaut GE &amp; POWER Cabinet","IHS",
AQ775="Sharing","Partners",
AQ775="Sites strategiques &amp; DataCenter","SST &amp; DC",
AQ775="Exclu","Exclu",
AQ775="SAT","SAT",
AQ775="SPARE-ISSUE","SPARE-ISSUE",
AQ775="Fiber CAmtel","TRANS_FO_CAMTEL",
AQ775="Fiber AOF","Fiber AOF",
AQ775="Projet OCM (HUAWEI)","TRAVAUX-HUAWEI",
AQ775="Projet OCM (NOKIA)","TRAVAUX-NOKIA",
AQ775="ACCESS-ISSUE","ACCESS-ISSUE",
AQ775="Projet OCM (ZTE, NOKIA, autres projets)","TRAVAUX OCM",
AQ775="No root CAuse","No root cause",
AQ775="ODU HS","PDH",
AQ775="IP &amp; VLAN","PDH",
AQ775="Warehouse HUAWEI","SPARE-ISSUE",
AQ775="SPARE-HS","SPARE-ISSUE",
AQ775="Power Telco","BSS",AQ775="no impacts","no impacts"
),"")</f>
        <v>No root cause</v>
      </c>
      <c r="AP775" s="48" t="str" cm="1">
        <f t="array" ref="AP775">IFERROR(_xlfn.IFS(
AQ775="MPR ISSUE","TX ISSUE",
AQ775="BSS Hardware Issue","RAN ISSUE",
AQ775="Sites strategiques, MLL, Pylone, etc.","ENVTECH",
AQ775="AKTIVCO DEFAUT GE &amp; POWER Cabinet","POWER ISSUE",
AQ775="AKTIVCO Coupure ENEO &amp; Baisse de tension","POWER ISSUE",
AQ775="Coupure ENEO &amp; Baisse de tension","POWER ISSUE",
AQ775="Defaut GE &amp; POWER Cabinet","POWER ISSUE",
AQ775="Sharing","POWER ISSUE",
AQ775="Sites strategiques &amp; DataCenter","POWER ISSUE",
AQ775="Exclu","Exclu",
AQ775="SAT","TX ISSUE",
AQ775="SPARE-ISSUE","SPARE-ISSUE",
AQ775="Fiber CAmtel","TX ISSUE",
AQ775="Fiber AOF","TX ISSUE",
AQ775="Projet OCM (HUAWEI)","TRAVAUX-HUAWEI",
AQ775="Projet OCM (NOKIA)","TRAVAUX -NOKIA",
AQ775="ACCESS-ISSUE","ACCESS-ISSUE",
AQ775="Projet OCM (ZTE, NOKIA, autres projets)","TRAVAUX OCM",
AQ775="No root CAuse","No root cause",
AQ775="ODU HS","TX ISSUE",
AQ775="IP &amp; VLAN","TX ISSUE",
AQ775="Warehouse HUAWEI","SPARE-ISSUE",
AQ775="SPARE-HS","SPARE-ISSUE",
AQ775="Power Telco","RAN ISSUE",AQ775="no impacts","no impacts"
),"")</f>
        <v>No root cause</v>
      </c>
      <c r="AQ775" s="127" t="s">
        <v>5344</v>
      </c>
      <c r="AR775" s="48" t="str" cm="1">
        <f t="array" ref="AR775">IFERROR(_xlfn.IFS(
AQ775="MPR ISSUE","ACTIVE",
AQ775="BSS Hardware Issue","ACTIVE",
AQ775="Sites strategiques, MLL, Pylone, etc.","PASSIVE",
AQ775="AKTIVCO DEFAUT GE &amp; POWER Cabinet","PASSIVE",
AQ775="AKTIVCO Coupure ENEO &amp; Baisse de tension","PASSIVE",
AQ775="Coupure ENEO &amp; Baisse de tension","PASSIVE",
AQ775="Defaut GE &amp; POWER Cabinet","PASSIVE",
AQ775="Sharing","PASSIVE",
AQ775="Sites strategiques &amp; DataCenter","PASSIVE",
AQ775="Exclu","Exclu",
AQ775="SAT","ACTIVE",
AQ775="SPARE-ISSUE","SPARE-ISSUE",
AQ775="Fiber CAmtel","ACTIVE",
AQ775="Fiber AOF","ACTIVE",
AQ775="Projet OCM (HUAWEI)","PLANNED WORKS",
AQ775="Projet OCM (NOKIA)","PLANNED WORKS",
AQ775="ACCESS-ISSUE","ACCESS-ISSUE",
AQ775="Projet OCM (ZTE, NOKIA, autres projets)","PLANNED WORKS",
AQ775="No root CAuse","No root cause",
AQ775="ODU HS","ACTIVE",
AQ775="IP &amp; VLAN","ACTIVE",
AQ775="Warehouse HUAWEI","SPARE-ISSUE",
AQ775="SPARE-HS","SPARE-ISSUE",
AQ775="Power Telco","ACTIVE", AQ775="no impacts","no impacts"
),"")</f>
        <v>No root cause</v>
      </c>
      <c r="AS775" s="92" t="s">
        <v>5537</v>
      </c>
      <c r="AT775" s="98" t="s">
        <v>2284</v>
      </c>
      <c r="AV775" s="17" t="s">
        <v>5537</v>
      </c>
      <c r="AW775" s="7" t="s">
        <v>5537</v>
      </c>
      <c r="AX775" s="6" t="s">
        <v>5537</v>
      </c>
      <c r="AY775" s="7"/>
      <c r="AZ775" s="3" t="s">
        <v>5537</v>
      </c>
      <c r="BA775" s="18" t="s">
        <v>5537</v>
      </c>
      <c r="BB775" s="18" t="s">
        <v>5537</v>
      </c>
      <c r="BC775" s="18" t="s">
        <v>5537</v>
      </c>
      <c r="BD775" s="18" t="s">
        <v>5537</v>
      </c>
      <c r="BE775" s="18" t="s">
        <v>5537</v>
      </c>
      <c r="BF775" s="18" t="s">
        <v>5537</v>
      </c>
      <c r="BG775" s="18" t="s">
        <v>5537</v>
      </c>
      <c r="BH775" s="18" t="s">
        <v>5537</v>
      </c>
      <c r="BI775" s="18" t="s">
        <v>5537</v>
      </c>
      <c r="BJ775" s="18" t="s">
        <v>5537</v>
      </c>
      <c r="BK775" s="18" t="s">
        <v>5537</v>
      </c>
      <c r="BL775" s="9" t="s">
        <v>5537</v>
      </c>
      <c r="BM775" s="14" t="s">
        <v>5537</v>
      </c>
      <c r="BN775" s="14" t="s">
        <v>5537</v>
      </c>
      <c r="BO775" s="14" t="str">
        <f>_xlfn.XLOOKUP(B775,'[4]cell downs 18042026 17h'!$B:$B,'[4]cell downs 18042026 17h'!$B:$B,"")</f>
        <v/>
      </c>
      <c r="BP775" s="14" t="str">
        <f>_xlfn.XLOOKUP(B775,'[5]Cells Huawei 19042026 15h'!$B:$B,'[5]Cells Huawei 19042026 15h'!$B:$B,"")</f>
        <v/>
      </c>
      <c r="BQ775" s="9" t="str">
        <f>_xlfn.XLOOKUP(B775,'[6]cells down 19042026 9H40'!$B:$B,'[6]cells down 19042026 9H40'!$B:$B,"")</f>
        <v/>
      </c>
      <c r="BR775" s="9" t="s">
        <v>2284</v>
      </c>
      <c r="BS775" s="9" t="s">
        <v>5459</v>
      </c>
      <c r="BT775" s="108"/>
    </row>
    <row r="776" spans="1:72" s="9" customFormat="1" x14ac:dyDescent="0.35">
      <c r="A776" s="1" t="s">
        <v>1816</v>
      </c>
      <c r="B776" s="8" t="s">
        <v>1817</v>
      </c>
      <c r="C776" s="3" t="str">
        <f>_xlfn.XLOOKUP(B776,'[1]daily break down'!$D:$D,'[1]daily break down'!$E:$E,"")</f>
        <v>OUEST</v>
      </c>
      <c r="D776" s="1" t="s">
        <v>11</v>
      </c>
      <c r="E776" s="1" t="s">
        <v>12</v>
      </c>
      <c r="F776" s="3" t="s">
        <v>102</v>
      </c>
      <c r="G776" s="1" t="s">
        <v>1799</v>
      </c>
      <c r="H776" s="32" t="str">
        <f>_xlfn.XLOOKUP(B776,[2]CALCULATION!$B:$B,[2]CALCULATION!$H:$H,"")</f>
        <v>Huawei</v>
      </c>
      <c r="I776" s="28">
        <v>0</v>
      </c>
      <c r="J776" s="28">
        <v>0</v>
      </c>
      <c r="K776" s="28">
        <v>0</v>
      </c>
      <c r="L776" s="28">
        <v>0</v>
      </c>
      <c r="M776" s="28">
        <v>0</v>
      </c>
      <c r="N776" s="28">
        <v>0</v>
      </c>
      <c r="O776" s="28">
        <v>0</v>
      </c>
      <c r="P776" s="28">
        <v>0</v>
      </c>
      <c r="Q776" s="28">
        <v>0</v>
      </c>
      <c r="R776" s="28">
        <v>0</v>
      </c>
      <c r="S776" s="93">
        <v>0</v>
      </c>
      <c r="T776" s="93">
        <f>_xlfn.XLOOKUP(B776,'[3]Nur des jours'!$B:$B,'[3]Nur des jours'!$U:$U,"")</f>
        <v>0</v>
      </c>
      <c r="U776" s="93">
        <v>0</v>
      </c>
      <c r="V776" s="93">
        <v>2.675261747609386E-4</v>
      </c>
      <c r="W776" s="93">
        <v>0</v>
      </c>
      <c r="X776" s="93">
        <v>0</v>
      </c>
      <c r="Y776" s="93">
        <v>0</v>
      </c>
      <c r="Z776" s="93">
        <v>1.0363072256322892</v>
      </c>
      <c r="AA776" s="93">
        <v>1.2777050106582428</v>
      </c>
      <c r="AB776" s="93">
        <v>0.43027126440717628</v>
      </c>
      <c r="AC776" s="93">
        <f>_xlfn.XLOOKUP(B776,'[3]Nur des jours'!$B:$B,'[3]Nur des jours'!$N:$N,"")</f>
        <v>1.1414450123133382E-2</v>
      </c>
      <c r="AD776" s="93">
        <v>1.1414450123133382E-2</v>
      </c>
      <c r="AE776" s="93">
        <v>9.6309422913937893E-3</v>
      </c>
      <c r="AF776" s="93">
        <v>1.1414450123133382E-2</v>
      </c>
      <c r="AG776" s="93"/>
      <c r="AH776" s="93">
        <v>0</v>
      </c>
      <c r="AI776" s="93">
        <v>0</v>
      </c>
      <c r="AJ776" s="93">
        <v>0</v>
      </c>
      <c r="AK776" s="93">
        <v>0</v>
      </c>
      <c r="AL776" s="93">
        <v>0</v>
      </c>
      <c r="AM776" s="49" t="s">
        <v>5559</v>
      </c>
      <c r="AN776" s="49"/>
      <c r="AO776" s="48" t="str" cm="1">
        <f t="array" ref="AO776">IFERROR(_xlfn.IFS(
AQ776="MPR ISSUE","PDH",
AQ776="BSS Hardware Issue","BSS",
AQ776="Sites strategiques, MLL, Pylone, etc.","ENVTECH",
AQ776="AKTIVCO DEFAUT GE &amp; POWER Cabinet","AKTIVCO",
AQ776="AKTIVCO Coupure ENEO &amp; Baisse de tension","AKTIVCO GRID ONLY",
AQ776="Coupure ENEO &amp; Baisse de tension","IHS GRID ONLY",
AQ776="Defaut GE &amp; POWER Cabinet","IHS",
AQ776="Sharing","Partners",
AQ776="Sites strategiques &amp; DataCenter","SST &amp; DC",
AQ776="Exclu","Exclu",
AQ776="SAT","SAT",
AQ776="SPARE-ISSUE","SPARE-ISSUE",
AQ776="Fiber CAmtel","TRANS_FO_CAMTEL",
AQ776="Fiber AOF","Fiber AOF",
AQ776="Projet OCM (HUAWEI)","TRAVAUX-HUAWEI",
AQ776="Projet OCM (NOKIA)","TRAVAUX-NOKIA",
AQ776="ACCESS-ISSUE","ACCESS-ISSUE",
AQ776="Projet OCM (ZTE, NOKIA, autres projets)","TRAVAUX OCM",
AQ776="No root CAuse","No root cause",
AQ776="ODU HS","PDH",
AQ776="IP &amp; VLAN","PDH",
AQ776="Warehouse HUAWEI","SPARE-ISSUE",
AQ776="SPARE-HS","SPARE-ISSUE",
AQ776="Power Telco","BSS",AQ776="no impacts","no impacts"
),"")</f>
        <v>No root cause</v>
      </c>
      <c r="AP776" s="48" t="str" cm="1">
        <f t="array" ref="AP776">IFERROR(_xlfn.IFS(
AQ776="MPR ISSUE","TX ISSUE",
AQ776="BSS Hardware Issue","RAN ISSUE",
AQ776="Sites strategiques, MLL, Pylone, etc.","ENVTECH",
AQ776="AKTIVCO DEFAUT GE &amp; POWER Cabinet","POWER ISSUE",
AQ776="AKTIVCO Coupure ENEO &amp; Baisse de tension","POWER ISSUE",
AQ776="Coupure ENEO &amp; Baisse de tension","POWER ISSUE",
AQ776="Defaut GE &amp; POWER Cabinet","POWER ISSUE",
AQ776="Sharing","POWER ISSUE",
AQ776="Sites strategiques &amp; DataCenter","POWER ISSUE",
AQ776="Exclu","Exclu",
AQ776="SAT","TX ISSUE",
AQ776="SPARE-ISSUE","SPARE-ISSUE",
AQ776="Fiber CAmtel","TX ISSUE",
AQ776="Fiber AOF","TX ISSUE",
AQ776="Projet OCM (HUAWEI)","TRAVAUX-HUAWEI",
AQ776="Projet OCM (NOKIA)","TRAVAUX -NOKIA",
AQ776="ACCESS-ISSUE","ACCESS-ISSUE",
AQ776="Projet OCM (ZTE, NOKIA, autres projets)","TRAVAUX OCM",
AQ776="No root CAuse","No root cause",
AQ776="ODU HS","TX ISSUE",
AQ776="IP &amp; VLAN","TX ISSUE",
AQ776="Warehouse HUAWEI","SPARE-ISSUE",
AQ776="SPARE-HS","SPARE-ISSUE",
AQ776="Power Telco","RAN ISSUE",AQ776="no impacts","no impacts"
),"")</f>
        <v>No root cause</v>
      </c>
      <c r="AQ776" s="127" t="s">
        <v>5344</v>
      </c>
      <c r="AR776" s="48" t="str" cm="1">
        <f t="array" ref="AR776">IFERROR(_xlfn.IFS(
AQ776="MPR ISSUE","ACTIVE",
AQ776="BSS Hardware Issue","ACTIVE",
AQ776="Sites strategiques, MLL, Pylone, etc.","PASSIVE",
AQ776="AKTIVCO DEFAUT GE &amp; POWER Cabinet","PASSIVE",
AQ776="AKTIVCO Coupure ENEO &amp; Baisse de tension","PASSIVE",
AQ776="Coupure ENEO &amp; Baisse de tension","PASSIVE",
AQ776="Defaut GE &amp; POWER Cabinet","PASSIVE",
AQ776="Sharing","PASSIVE",
AQ776="Sites strategiques &amp; DataCenter","PASSIVE",
AQ776="Exclu","Exclu",
AQ776="SAT","ACTIVE",
AQ776="SPARE-ISSUE","SPARE-ISSUE",
AQ776="Fiber CAmtel","ACTIVE",
AQ776="Fiber AOF","ACTIVE",
AQ776="Projet OCM (HUAWEI)","PLANNED WORKS",
AQ776="Projet OCM (NOKIA)","PLANNED WORKS",
AQ776="ACCESS-ISSUE","ACCESS-ISSUE",
AQ776="Projet OCM (ZTE, NOKIA, autres projets)","PLANNED WORKS",
AQ776="No root CAuse","No root cause",
AQ776="ODU HS","ACTIVE",
AQ776="IP &amp; VLAN","ACTIVE",
AQ776="Warehouse HUAWEI","SPARE-ISSUE",
AQ776="SPARE-HS","SPARE-ISSUE",
AQ776="Power Telco","ACTIVE", AQ776="no impacts","no impacts"
),"")</f>
        <v>No root cause</v>
      </c>
      <c r="AS776" s="92" t="s">
        <v>5537</v>
      </c>
      <c r="AT776" s="98" t="s">
        <v>1817</v>
      </c>
      <c r="AV776" s="17" t="s">
        <v>5537</v>
      </c>
      <c r="AW776" s="7" t="s">
        <v>5537</v>
      </c>
      <c r="AX776" s="6" t="s">
        <v>5537</v>
      </c>
      <c r="AY776" s="7"/>
      <c r="AZ776" s="3" t="s">
        <v>5537</v>
      </c>
      <c r="BA776" s="18" t="s">
        <v>5537</v>
      </c>
      <c r="BB776" s="18" t="s">
        <v>5537</v>
      </c>
      <c r="BC776" s="18" t="s">
        <v>5537</v>
      </c>
      <c r="BD776" s="18" t="s">
        <v>5537</v>
      </c>
      <c r="BE776" s="18" t="s">
        <v>5537</v>
      </c>
      <c r="BF776" s="18" t="s">
        <v>5537</v>
      </c>
      <c r="BG776" s="18" t="s">
        <v>5537</v>
      </c>
      <c r="BH776" s="18" t="s">
        <v>5537</v>
      </c>
      <c r="BI776" s="18" t="s">
        <v>5537</v>
      </c>
      <c r="BJ776" s="18" t="s">
        <v>5537</v>
      </c>
      <c r="BK776" s="18" t="s">
        <v>5537</v>
      </c>
      <c r="BL776" s="9" t="s">
        <v>5537</v>
      </c>
      <c r="BM776" s="14" t="s">
        <v>5537</v>
      </c>
      <c r="BN776" s="14" t="s">
        <v>5537</v>
      </c>
      <c r="BO776" s="14" t="str">
        <f>_xlfn.XLOOKUP(B776,'[4]cell downs 18042026 17h'!$B:$B,'[4]cell downs 18042026 17h'!$B:$B,"")</f>
        <v/>
      </c>
      <c r="BP776" s="14" t="str">
        <f>_xlfn.XLOOKUP(B776,'[5]Cells Huawei 19042026 15h'!$B:$B,'[5]Cells Huawei 19042026 15h'!$B:$B,"")</f>
        <v/>
      </c>
      <c r="BQ776" s="9" t="str">
        <f>_xlfn.XLOOKUP(B776,'[6]cells down 19042026 9H40'!$B:$B,'[6]cells down 19042026 9H40'!$B:$B,"")</f>
        <v/>
      </c>
      <c r="BR776" s="9" t="s">
        <v>1817</v>
      </c>
      <c r="BS776" s="9" t="s">
        <v>12</v>
      </c>
      <c r="BT776" s="108"/>
    </row>
    <row r="777" spans="1:72" s="9" customFormat="1" x14ac:dyDescent="0.35">
      <c r="A777" s="1" t="s">
        <v>2337</v>
      </c>
      <c r="B777" s="8" t="s">
        <v>2338</v>
      </c>
      <c r="C777" s="3" t="str">
        <f>_xlfn.XLOOKUP(B777,'[1]daily break down'!$D:$D,'[1]daily break down'!$E:$E,"")</f>
        <v>Yaounde</v>
      </c>
      <c r="D777" s="1" t="s">
        <v>11</v>
      </c>
      <c r="E777" s="1" t="s">
        <v>145</v>
      </c>
      <c r="F777" s="3" t="s">
        <v>37</v>
      </c>
      <c r="G777" s="1" t="s">
        <v>38</v>
      </c>
      <c r="H777" s="34" t="str">
        <f>_xlfn.XLOOKUP(B777,[2]CALCULATION!$B:$B,[2]CALCULATION!$H:$H,"")</f>
        <v>ZTE</v>
      </c>
      <c r="I777" s="28">
        <v>0</v>
      </c>
      <c r="J777" s="28">
        <v>0</v>
      </c>
      <c r="K777" s="28">
        <v>0</v>
      </c>
      <c r="L777" s="28">
        <v>0</v>
      </c>
      <c r="M777" s="28">
        <v>0</v>
      </c>
      <c r="N777" s="28">
        <v>0</v>
      </c>
      <c r="O777" s="28">
        <v>0</v>
      </c>
      <c r="P777" s="28">
        <v>0</v>
      </c>
      <c r="Q777" s="28">
        <v>0</v>
      </c>
      <c r="R777" s="28">
        <v>0</v>
      </c>
      <c r="S777" s="93">
        <v>0</v>
      </c>
      <c r="T777" s="93">
        <f>_xlfn.XLOOKUP(B777,'[3]Nur des jours'!$B:$B,'[3]Nur des jours'!$U:$U,"")</f>
        <v>0</v>
      </c>
      <c r="U777" s="93">
        <v>0</v>
      </c>
      <c r="V777" s="93">
        <v>0</v>
      </c>
      <c r="W777" s="93">
        <v>0</v>
      </c>
      <c r="X777" s="93">
        <v>0</v>
      </c>
      <c r="Y777" s="93">
        <v>0</v>
      </c>
      <c r="Z777" s="93">
        <v>0</v>
      </c>
      <c r="AA777" s="93">
        <v>0</v>
      </c>
      <c r="AB777" s="93">
        <v>0</v>
      </c>
      <c r="AC777" s="93">
        <f>_xlfn.XLOOKUP(B777,'[3]Nur des jours'!$B:$B,'[3]Nur des jours'!$N:$N,"")</f>
        <v>0</v>
      </c>
      <c r="AD777" s="93">
        <v>0</v>
      </c>
      <c r="AE777" s="93">
        <v>0</v>
      </c>
      <c r="AF777" s="93">
        <v>1.039785065904188E-2</v>
      </c>
      <c r="AG777" s="93"/>
      <c r="AH777" s="93">
        <v>0</v>
      </c>
      <c r="AI777" s="93">
        <v>0</v>
      </c>
      <c r="AJ777" s="93">
        <v>0</v>
      </c>
      <c r="AK777" s="93">
        <v>0</v>
      </c>
      <c r="AL777" s="93">
        <v>0</v>
      </c>
      <c r="AM777" s="49" t="s">
        <v>5559</v>
      </c>
      <c r="AN777" s="49"/>
      <c r="AO777" s="48" t="str" cm="1">
        <f t="array" ref="AO777">IFERROR(_xlfn.IFS(
AQ777="MPR ISSUE","PDH",
AQ777="BSS Hardware Issue","BSS",
AQ777="Sites strategiques, MLL, Pylone, etc.","ENVTECH",
AQ777="AKTIVCO DEFAUT GE &amp; POWER Cabinet","AKTIVCO",
AQ777="AKTIVCO Coupure ENEO &amp; Baisse de tension","AKTIVCO GRID ONLY",
AQ777="Coupure ENEO &amp; Baisse de tension","IHS GRID ONLY",
AQ777="Defaut GE &amp; POWER Cabinet","IHS",
AQ777="Sharing","Partners",
AQ777="Sites strategiques &amp; DataCenter","SST &amp; DC",
AQ777="Exclu","Exclu",
AQ777="SAT","SAT",
AQ777="SPARE-ISSUE","SPARE-ISSUE",
AQ777="Fiber CAmtel","TRANS_FO_CAMTEL",
AQ777="Fiber AOF","Fiber AOF",
AQ777="Projet OCM (HUAWEI)","TRAVAUX-HUAWEI",
AQ777="Projet OCM (NOKIA)","TRAVAUX-NOKIA",
AQ777="ACCESS-ISSUE","ACCESS-ISSUE",
AQ777="Projet OCM (ZTE, NOKIA, autres projets)","TRAVAUX OCM",
AQ777="No root CAuse","No root cause",
AQ777="ODU HS","PDH",
AQ777="IP &amp; VLAN","PDH",
AQ777="Warehouse HUAWEI","SPARE-ISSUE",
AQ777="SPARE-HS","SPARE-ISSUE",
AQ777="Power Telco","BSS",AQ777="no impacts","no impacts"
),"")</f>
        <v>No root cause</v>
      </c>
      <c r="AP777" s="48" t="str" cm="1">
        <f t="array" ref="AP777">IFERROR(_xlfn.IFS(
AQ777="MPR ISSUE","TX ISSUE",
AQ777="BSS Hardware Issue","RAN ISSUE",
AQ777="Sites strategiques, MLL, Pylone, etc.","ENVTECH",
AQ777="AKTIVCO DEFAUT GE &amp; POWER Cabinet","POWER ISSUE",
AQ777="AKTIVCO Coupure ENEO &amp; Baisse de tension","POWER ISSUE",
AQ777="Coupure ENEO &amp; Baisse de tension","POWER ISSUE",
AQ777="Defaut GE &amp; POWER Cabinet","POWER ISSUE",
AQ777="Sharing","POWER ISSUE",
AQ777="Sites strategiques &amp; DataCenter","POWER ISSUE",
AQ777="Exclu","Exclu",
AQ777="SAT","TX ISSUE",
AQ777="SPARE-ISSUE","SPARE-ISSUE",
AQ777="Fiber CAmtel","TX ISSUE",
AQ777="Fiber AOF","TX ISSUE",
AQ777="Projet OCM (HUAWEI)","TRAVAUX-HUAWEI",
AQ777="Projet OCM (NOKIA)","TRAVAUX -NOKIA",
AQ777="ACCESS-ISSUE","ACCESS-ISSUE",
AQ777="Projet OCM (ZTE, NOKIA, autres projets)","TRAVAUX OCM",
AQ777="No root CAuse","No root cause",
AQ777="ODU HS","TX ISSUE",
AQ777="IP &amp; VLAN","TX ISSUE",
AQ777="Warehouse HUAWEI","SPARE-ISSUE",
AQ777="SPARE-HS","SPARE-ISSUE",
AQ777="Power Telco","RAN ISSUE",AQ777="no impacts","no impacts"
),"")</f>
        <v>No root cause</v>
      </c>
      <c r="AQ777" s="127" t="s">
        <v>5344</v>
      </c>
      <c r="AR777" s="48" t="str" cm="1">
        <f t="array" ref="AR777">IFERROR(_xlfn.IFS(
AQ777="MPR ISSUE","ACTIVE",
AQ777="BSS Hardware Issue","ACTIVE",
AQ777="Sites strategiques, MLL, Pylone, etc.","PASSIVE",
AQ777="AKTIVCO DEFAUT GE &amp; POWER Cabinet","PASSIVE",
AQ777="AKTIVCO Coupure ENEO &amp; Baisse de tension","PASSIVE",
AQ777="Coupure ENEO &amp; Baisse de tension","PASSIVE",
AQ777="Defaut GE &amp; POWER Cabinet","PASSIVE",
AQ777="Sharing","PASSIVE",
AQ777="Sites strategiques &amp; DataCenter","PASSIVE",
AQ777="Exclu","Exclu",
AQ777="SAT","ACTIVE",
AQ777="SPARE-ISSUE","SPARE-ISSUE",
AQ777="Fiber CAmtel","ACTIVE",
AQ777="Fiber AOF","ACTIVE",
AQ777="Projet OCM (HUAWEI)","PLANNED WORKS",
AQ777="Projet OCM (NOKIA)","PLANNED WORKS",
AQ777="ACCESS-ISSUE","ACCESS-ISSUE",
AQ777="Projet OCM (ZTE, NOKIA, autres projets)","PLANNED WORKS",
AQ777="No root CAuse","No root cause",
AQ777="ODU HS","ACTIVE",
AQ777="IP &amp; VLAN","ACTIVE",
AQ777="Warehouse HUAWEI","SPARE-ISSUE",
AQ777="SPARE-HS","SPARE-ISSUE",
AQ777="Power Telco","ACTIVE", AQ777="no impacts","no impacts"
),"")</f>
        <v>No root cause</v>
      </c>
      <c r="AS777" s="92" t="s">
        <v>5537</v>
      </c>
      <c r="AT777" s="98" t="s">
        <v>2338</v>
      </c>
      <c r="AV777" s="17" t="s">
        <v>5537</v>
      </c>
      <c r="AW777" s="7" t="s">
        <v>5537</v>
      </c>
      <c r="AX777" s="6" t="s">
        <v>5537</v>
      </c>
      <c r="AY777" s="7"/>
      <c r="AZ777" s="3" t="s">
        <v>5537</v>
      </c>
      <c r="BA777" s="18" t="s">
        <v>5537</v>
      </c>
      <c r="BB777" s="18" t="s">
        <v>5537</v>
      </c>
      <c r="BC777" s="18" t="s">
        <v>5537</v>
      </c>
      <c r="BD777" s="18" t="s">
        <v>5537</v>
      </c>
      <c r="BE777" s="18" t="s">
        <v>5537</v>
      </c>
      <c r="BF777" s="18" t="s">
        <v>5537</v>
      </c>
      <c r="BG777" s="18" t="s">
        <v>5537</v>
      </c>
      <c r="BH777" s="18" t="s">
        <v>5537</v>
      </c>
      <c r="BI777" s="18" t="s">
        <v>5537</v>
      </c>
      <c r="BJ777" s="18" t="s">
        <v>5537</v>
      </c>
      <c r="BK777" s="18" t="s">
        <v>5537</v>
      </c>
      <c r="BL777" s="9" t="s">
        <v>5537</v>
      </c>
      <c r="BM777" s="14" t="s">
        <v>5537</v>
      </c>
      <c r="BN777" s="14" t="s">
        <v>5537</v>
      </c>
      <c r="BO777" s="14" t="str">
        <f>_xlfn.XLOOKUP(B777,'[4]cell downs 18042026 17h'!$B:$B,'[4]cell downs 18042026 17h'!$B:$B,"")</f>
        <v/>
      </c>
      <c r="BP777" s="14" t="str">
        <f>_xlfn.XLOOKUP(B777,'[5]Cells Huawei 19042026 15h'!$B:$B,'[5]Cells Huawei 19042026 15h'!$B:$B,"")</f>
        <v/>
      </c>
      <c r="BQ777" s="9" t="str">
        <f>_xlfn.XLOOKUP(B777,'[6]cells down 19042026 9H40'!$B:$B,'[6]cells down 19042026 9H40'!$B:$B,"")</f>
        <v/>
      </c>
      <c r="BR777" s="9" t="s">
        <v>2338</v>
      </c>
      <c r="BS777" s="9" t="s">
        <v>5537</v>
      </c>
      <c r="BT777" s="108"/>
    </row>
    <row r="778" spans="1:72" s="9" customFormat="1" x14ac:dyDescent="0.35">
      <c r="A778" s="3" t="s">
        <v>2249</v>
      </c>
      <c r="B778" s="25" t="s">
        <v>2250</v>
      </c>
      <c r="C778" s="3" t="str">
        <f>_xlfn.XLOOKUP(B778,'[1]daily break down'!$D:$D,'[1]daily break down'!$E:$E,"")</f>
        <v>CENTRE</v>
      </c>
      <c r="D778" s="3" t="s">
        <v>11</v>
      </c>
      <c r="E778" s="3" t="s">
        <v>96</v>
      </c>
      <c r="F778" s="3" t="s">
        <v>226</v>
      </c>
      <c r="G778" s="3" t="s">
        <v>2251</v>
      </c>
      <c r="H778" s="33" t="str">
        <f>_xlfn.XLOOKUP(B778,[2]CALCULATION!$B:$B,[2]CALCULATION!$H:$H,"")</f>
        <v>NOKIA</v>
      </c>
      <c r="I778" s="28">
        <v>2.6752617476098045E-4</v>
      </c>
      <c r="J778" s="28">
        <v>0</v>
      </c>
      <c r="K778" s="28">
        <v>0</v>
      </c>
      <c r="L778" s="28">
        <v>0</v>
      </c>
      <c r="M778" s="28">
        <v>0</v>
      </c>
      <c r="N778" s="28">
        <v>0</v>
      </c>
      <c r="O778" s="28">
        <v>0</v>
      </c>
      <c r="P778" s="28">
        <v>0</v>
      </c>
      <c r="Q778" s="28">
        <v>0</v>
      </c>
      <c r="R778" s="28">
        <v>0</v>
      </c>
      <c r="S778" s="93">
        <v>0</v>
      </c>
      <c r="T778" s="93">
        <f>_xlfn.XLOOKUP(B778,'[3]Nur des jours'!$B:$B,'[3]Nur des jours'!$U:$U,"")</f>
        <v>0.27308521885465337</v>
      </c>
      <c r="U778" s="93">
        <v>0</v>
      </c>
      <c r="V778" s="93">
        <v>1.0084754508667519</v>
      </c>
      <c r="W778" s="93">
        <v>0.27308521885465337</v>
      </c>
      <c r="X778" s="93">
        <v>0</v>
      </c>
      <c r="Y778" s="93">
        <v>0</v>
      </c>
      <c r="Z778" s="93">
        <v>0</v>
      </c>
      <c r="AA778" s="93">
        <v>5.3005852759301142E-2</v>
      </c>
      <c r="AB778" s="93">
        <v>0</v>
      </c>
      <c r="AC778" s="93">
        <f>_xlfn.XLOOKUP(B778,'[3]Nur des jours'!$B:$B,'[3]Nur des jours'!$N:$N,"")</f>
        <v>0</v>
      </c>
      <c r="AD778" s="93">
        <v>0</v>
      </c>
      <c r="AE778" s="93">
        <v>0.46726121683745575</v>
      </c>
      <c r="AF778" s="93">
        <v>9.8092930745676005E-3</v>
      </c>
      <c r="AG778" s="93"/>
      <c r="AH778" s="93">
        <v>0</v>
      </c>
      <c r="AI778" s="93">
        <v>0</v>
      </c>
      <c r="AJ778" s="93">
        <v>0</v>
      </c>
      <c r="AK778" s="93">
        <v>0</v>
      </c>
      <c r="AL778" s="93">
        <v>0</v>
      </c>
      <c r="AM778" s="49" t="s">
        <v>5559</v>
      </c>
      <c r="AN778" s="49"/>
      <c r="AO778" s="48" t="str" cm="1">
        <f t="array" ref="AO778">IFERROR(_xlfn.IFS(
AQ778="MPR ISSUE","PDH",
AQ778="BSS Hardware Issue","BSS",
AQ778="Sites strategiques, MLL, Pylone, etc.","ENVTECH",
AQ778="AKTIVCO DEFAUT GE &amp; POWER Cabinet","AKTIVCO",
AQ778="AKTIVCO Coupure ENEO &amp; Baisse de tension","AKTIVCO GRID ONLY",
AQ778="Coupure ENEO &amp; Baisse de tension","IHS GRID ONLY",
AQ778="Defaut GE &amp; POWER Cabinet","IHS",
AQ778="Sharing","Partners",
AQ778="Sites strategiques &amp; DataCenter","SST &amp; DC",
AQ778="Exclu","Exclu",
AQ778="SAT","SAT",
AQ778="SPARE-ISSUE","SPARE-ISSUE",
AQ778="Fiber CAmtel","TRANS_FO_CAMTEL",
AQ778="Fiber AOF","Fiber AOF",
AQ778="Projet OCM (HUAWEI)","TRAVAUX-HUAWEI",
AQ778="Projet OCM (NOKIA)","TRAVAUX-NOKIA",
AQ778="ACCESS-ISSUE","ACCESS-ISSUE",
AQ778="Projet OCM (ZTE, NOKIA, autres projets)","TRAVAUX OCM",
AQ778="No root CAuse","No root cause",
AQ778="ODU HS","PDH",
AQ778="IP &amp; VLAN","PDH",
AQ778="Warehouse HUAWEI","SPARE-ISSUE",
AQ778="SPARE-HS","SPARE-ISSUE",
AQ778="Power Telco","BSS",AQ778="no impacts","no impacts"
),"")</f>
        <v>No root cause</v>
      </c>
      <c r="AP778" s="48" t="str" cm="1">
        <f t="array" ref="AP778">IFERROR(_xlfn.IFS(
AQ778="MPR ISSUE","TX ISSUE",
AQ778="BSS Hardware Issue","RAN ISSUE",
AQ778="Sites strategiques, MLL, Pylone, etc.","ENVTECH",
AQ778="AKTIVCO DEFAUT GE &amp; POWER Cabinet","POWER ISSUE",
AQ778="AKTIVCO Coupure ENEO &amp; Baisse de tension","POWER ISSUE",
AQ778="Coupure ENEO &amp; Baisse de tension","POWER ISSUE",
AQ778="Defaut GE &amp; POWER Cabinet","POWER ISSUE",
AQ778="Sharing","POWER ISSUE",
AQ778="Sites strategiques &amp; DataCenter","POWER ISSUE",
AQ778="Exclu","Exclu",
AQ778="SAT","TX ISSUE",
AQ778="SPARE-ISSUE","SPARE-ISSUE",
AQ778="Fiber CAmtel","TX ISSUE",
AQ778="Fiber AOF","TX ISSUE",
AQ778="Projet OCM (HUAWEI)","TRAVAUX-HUAWEI",
AQ778="Projet OCM (NOKIA)","TRAVAUX -NOKIA",
AQ778="ACCESS-ISSUE","ACCESS-ISSUE",
AQ778="Projet OCM (ZTE, NOKIA, autres projets)","TRAVAUX OCM",
AQ778="No root CAuse","No root cause",
AQ778="ODU HS","TX ISSUE",
AQ778="IP &amp; VLAN","TX ISSUE",
AQ778="Warehouse HUAWEI","SPARE-ISSUE",
AQ778="SPARE-HS","SPARE-ISSUE",
AQ778="Power Telco","RAN ISSUE",AQ778="no impacts","no impacts"
),"")</f>
        <v>No root cause</v>
      </c>
      <c r="AQ778" s="127" t="s">
        <v>5344</v>
      </c>
      <c r="AR778" s="48" t="str" cm="1">
        <f t="array" ref="AR778">IFERROR(_xlfn.IFS(
AQ778="MPR ISSUE","ACTIVE",
AQ778="BSS Hardware Issue","ACTIVE",
AQ778="Sites strategiques, MLL, Pylone, etc.","PASSIVE",
AQ778="AKTIVCO DEFAUT GE &amp; POWER Cabinet","PASSIVE",
AQ778="AKTIVCO Coupure ENEO &amp; Baisse de tension","PASSIVE",
AQ778="Coupure ENEO &amp; Baisse de tension","PASSIVE",
AQ778="Defaut GE &amp; POWER Cabinet","PASSIVE",
AQ778="Sharing","PASSIVE",
AQ778="Sites strategiques &amp; DataCenter","PASSIVE",
AQ778="Exclu","Exclu",
AQ778="SAT","ACTIVE",
AQ778="SPARE-ISSUE","SPARE-ISSUE",
AQ778="Fiber CAmtel","ACTIVE",
AQ778="Fiber AOF","ACTIVE",
AQ778="Projet OCM (HUAWEI)","PLANNED WORKS",
AQ778="Projet OCM (NOKIA)","PLANNED WORKS",
AQ778="ACCESS-ISSUE","ACCESS-ISSUE",
AQ778="Projet OCM (ZTE, NOKIA, autres projets)","PLANNED WORKS",
AQ778="No root CAuse","No root cause",
AQ778="ODU HS","ACTIVE",
AQ778="IP &amp; VLAN","ACTIVE",
AQ778="Warehouse HUAWEI","SPARE-ISSUE",
AQ778="SPARE-HS","SPARE-ISSUE",
AQ778="Power Telco","ACTIVE", AQ778="no impacts","no impacts"
),"")</f>
        <v>No root cause</v>
      </c>
      <c r="AS778" s="92" t="s">
        <v>5537</v>
      </c>
      <c r="AT778" s="98" t="s">
        <v>2250</v>
      </c>
      <c r="AV778" s="17" t="s">
        <v>5537</v>
      </c>
      <c r="AW778" s="7" t="s">
        <v>5537</v>
      </c>
      <c r="AX778" s="6" t="s">
        <v>5537</v>
      </c>
      <c r="AY778" s="7"/>
      <c r="AZ778" s="3" t="s">
        <v>5537</v>
      </c>
      <c r="BA778" s="18" t="s">
        <v>5537</v>
      </c>
      <c r="BB778" s="18" t="s">
        <v>5537</v>
      </c>
      <c r="BC778" s="18" t="s">
        <v>5537</v>
      </c>
      <c r="BD778" s="18" t="s">
        <v>5537</v>
      </c>
      <c r="BE778" s="18" t="s">
        <v>5537</v>
      </c>
      <c r="BF778" s="18" t="s">
        <v>5537</v>
      </c>
      <c r="BG778" s="18" t="s">
        <v>5537</v>
      </c>
      <c r="BH778" s="18" t="s">
        <v>5537</v>
      </c>
      <c r="BI778" s="18" t="s">
        <v>5537</v>
      </c>
      <c r="BJ778" s="18" t="s">
        <v>5537</v>
      </c>
      <c r="BK778" s="18" t="s">
        <v>5537</v>
      </c>
      <c r="BL778" s="9" t="s">
        <v>5537</v>
      </c>
      <c r="BM778" s="14" t="s">
        <v>5537</v>
      </c>
      <c r="BN778" s="14" t="s">
        <v>5537</v>
      </c>
      <c r="BO778" s="14" t="str">
        <f>_xlfn.XLOOKUP(B778,'[4]cell downs 18042026 17h'!$B:$B,'[4]cell downs 18042026 17h'!$B:$B,"")</f>
        <v/>
      </c>
      <c r="BP778" s="14" t="str">
        <f>_xlfn.XLOOKUP(B778,'[5]Cells Huawei 19042026 15h'!$B:$B,'[5]Cells Huawei 19042026 15h'!$B:$B,"")</f>
        <v/>
      </c>
      <c r="BQ778" s="9" t="str">
        <f>_xlfn.XLOOKUP(B778,'[6]cells down 19042026 9H40'!$B:$B,'[6]cells down 19042026 9H40'!$B:$B,"")</f>
        <v/>
      </c>
      <c r="BR778" s="9" t="s">
        <v>2250</v>
      </c>
      <c r="BS778" s="9" t="s">
        <v>318</v>
      </c>
      <c r="BT778" s="108"/>
    </row>
    <row r="779" spans="1:72" s="9" customFormat="1" x14ac:dyDescent="0.35">
      <c r="A779" s="1" t="s">
        <v>1853</v>
      </c>
      <c r="B779" s="1" t="s">
        <v>1854</v>
      </c>
      <c r="C779" s="3" t="str">
        <f>_xlfn.XLOOKUP(B779,'[1]daily break down'!$D:$D,'[1]daily break down'!$E:$E,"")</f>
        <v>ADAMAOUA</v>
      </c>
      <c r="D779" s="1" t="s">
        <v>21</v>
      </c>
      <c r="E779" s="1" t="s">
        <v>122</v>
      </c>
      <c r="F779" s="3" t="s">
        <v>90</v>
      </c>
      <c r="G779" s="1" t="s">
        <v>1273</v>
      </c>
      <c r="H779" s="33" t="str">
        <f>_xlfn.XLOOKUP(B779,[2]CALCULATION!$B:$B,[2]CALCULATION!$H:$H,"")</f>
        <v>NOKIA</v>
      </c>
      <c r="I779" s="28">
        <v>4.6264914920102314</v>
      </c>
      <c r="J779" s="28">
        <v>0.18599534490805547</v>
      </c>
      <c r="K779" s="28">
        <v>1.9566732501479646E-2</v>
      </c>
      <c r="L779" s="28">
        <v>1.0131387693603142E-2</v>
      </c>
      <c r="M779" s="28">
        <v>2.8896419284469291E-2</v>
      </c>
      <c r="N779" s="28">
        <v>1.6356748836521211E-2</v>
      </c>
      <c r="O779" s="28">
        <v>3.2461344362937031E-2</v>
      </c>
      <c r="P779" s="28">
        <v>7.9012803147720957E-3</v>
      </c>
      <c r="Q779" s="28">
        <v>1.8799689942363914E-2</v>
      </c>
      <c r="R779" s="28">
        <v>5.5115140314230234E-3</v>
      </c>
      <c r="S779" s="93">
        <v>9.5388161326533216E-2</v>
      </c>
      <c r="T779" s="93">
        <f>_xlfn.XLOOKUP(B779,'[3]Nur des jours'!$B:$B,'[3]Nur des jours'!$U:$U,"")</f>
        <v>0</v>
      </c>
      <c r="U779" s="93">
        <v>6.3501704990375886E-3</v>
      </c>
      <c r="V779" s="93">
        <v>9.9174339149505457E-3</v>
      </c>
      <c r="W779" s="93">
        <v>0</v>
      </c>
      <c r="X779" s="93">
        <v>3.2321342733439243E-2</v>
      </c>
      <c r="Y779" s="93">
        <v>8.0267143144544251E-3</v>
      </c>
      <c r="Z779" s="93">
        <v>0.26986981987610725</v>
      </c>
      <c r="AA779" s="93">
        <v>0.11354524136117877</v>
      </c>
      <c r="AB779" s="93">
        <v>5.4939009254776393E-3</v>
      </c>
      <c r="AC779" s="93">
        <f>_xlfn.XLOOKUP(B779,'[3]Nur des jours'!$B:$B,'[3]Nur des jours'!$N:$N,"")</f>
        <v>1.8693577662858795E-2</v>
      </c>
      <c r="AD779" s="93">
        <v>1.8693577662858795E-2</v>
      </c>
      <c r="AE779" s="93">
        <v>6.7960629414996936E-3</v>
      </c>
      <c r="AF779" s="93">
        <v>8.1158742215141962E-3</v>
      </c>
      <c r="AG779" s="93"/>
      <c r="AH779" s="93">
        <v>0</v>
      </c>
      <c r="AI779" s="93">
        <v>0</v>
      </c>
      <c r="AJ779" s="93">
        <v>0</v>
      </c>
      <c r="AK779" s="93">
        <v>0</v>
      </c>
      <c r="AL779" s="93">
        <v>0</v>
      </c>
      <c r="AM779" s="49" t="s">
        <v>5559</v>
      </c>
      <c r="AN779" s="49"/>
      <c r="AO779" s="48" t="str" cm="1">
        <f t="array" ref="AO779">IFERROR(_xlfn.IFS(
AQ779="MPR ISSUE","PDH",
AQ779="BSS Hardware Issue","BSS",
AQ779="Sites strategiques, MLL, Pylone, etc.","ENVTECH",
AQ779="AKTIVCO DEFAUT GE &amp; POWER Cabinet","AKTIVCO",
AQ779="AKTIVCO Coupure ENEO &amp; Baisse de tension","AKTIVCO GRID ONLY",
AQ779="Coupure ENEO &amp; Baisse de tension","IHS GRID ONLY",
AQ779="Defaut GE &amp; POWER Cabinet","IHS",
AQ779="Sharing","Partners",
AQ779="Sites strategiques &amp; DataCenter","SST &amp; DC",
AQ779="Exclu","Exclu",
AQ779="SAT","SAT",
AQ779="SPARE-ISSUE","SPARE-ISSUE",
AQ779="Fiber CAmtel","TRANS_FO_CAMTEL",
AQ779="Fiber AOF","Fiber AOF",
AQ779="Projet OCM (HUAWEI)","TRAVAUX-HUAWEI",
AQ779="Projet OCM (NOKIA)","TRAVAUX-NOKIA",
AQ779="ACCESS-ISSUE","ACCESS-ISSUE",
AQ779="Projet OCM (ZTE, NOKIA, autres projets)","TRAVAUX OCM",
AQ779="No root CAuse","No root cause",
AQ779="ODU HS","PDH",
AQ779="IP &amp; VLAN","PDH",
AQ779="Warehouse HUAWEI","SPARE-ISSUE",
AQ779="SPARE-HS","SPARE-ISSUE",
AQ779="Power Telco","BSS",AQ779="no impacts","no impacts"
),"")</f>
        <v>No root cause</v>
      </c>
      <c r="AP779" s="48" t="str" cm="1">
        <f t="array" ref="AP779">IFERROR(_xlfn.IFS(
AQ779="MPR ISSUE","TX ISSUE",
AQ779="BSS Hardware Issue","RAN ISSUE",
AQ779="Sites strategiques, MLL, Pylone, etc.","ENVTECH",
AQ779="AKTIVCO DEFAUT GE &amp; POWER Cabinet","POWER ISSUE",
AQ779="AKTIVCO Coupure ENEO &amp; Baisse de tension","POWER ISSUE",
AQ779="Coupure ENEO &amp; Baisse de tension","POWER ISSUE",
AQ779="Defaut GE &amp; POWER Cabinet","POWER ISSUE",
AQ779="Sharing","POWER ISSUE",
AQ779="Sites strategiques &amp; DataCenter","POWER ISSUE",
AQ779="Exclu","Exclu",
AQ779="SAT","TX ISSUE",
AQ779="SPARE-ISSUE","SPARE-ISSUE",
AQ779="Fiber CAmtel","TX ISSUE",
AQ779="Fiber AOF","TX ISSUE",
AQ779="Projet OCM (HUAWEI)","TRAVAUX-HUAWEI",
AQ779="Projet OCM (NOKIA)","TRAVAUX -NOKIA",
AQ779="ACCESS-ISSUE","ACCESS-ISSUE",
AQ779="Projet OCM (ZTE, NOKIA, autres projets)","TRAVAUX OCM",
AQ779="No root CAuse","No root cause",
AQ779="ODU HS","TX ISSUE",
AQ779="IP &amp; VLAN","TX ISSUE",
AQ779="Warehouse HUAWEI","SPARE-ISSUE",
AQ779="SPARE-HS","SPARE-ISSUE",
AQ779="Power Telco","RAN ISSUE",AQ779="no impacts","no impacts"
),"")</f>
        <v>No root cause</v>
      </c>
      <c r="AQ779" s="67" t="s">
        <v>5344</v>
      </c>
      <c r="AR779" s="48" t="str" cm="1">
        <f t="array" ref="AR779">IFERROR(_xlfn.IFS(
AQ779="MPR ISSUE","ACTIVE",
AQ779="BSS Hardware Issue","ACTIVE",
AQ779="Sites strategiques, MLL, Pylone, etc.","PASSIVE",
AQ779="AKTIVCO DEFAUT GE &amp; POWER Cabinet","PASSIVE",
AQ779="AKTIVCO Coupure ENEO &amp; Baisse de tension","PASSIVE",
AQ779="Coupure ENEO &amp; Baisse de tension","PASSIVE",
AQ779="Defaut GE &amp; POWER Cabinet","PASSIVE",
AQ779="Sharing","PASSIVE",
AQ779="Sites strategiques &amp; DataCenter","PASSIVE",
AQ779="Exclu","Exclu",
AQ779="SAT","ACTIVE",
AQ779="SPARE-ISSUE","SPARE-ISSUE",
AQ779="Fiber CAmtel","ACTIVE",
AQ779="Fiber AOF","ACTIVE",
AQ779="Projet OCM (HUAWEI)","PLANNED WORKS",
AQ779="Projet OCM (NOKIA)","PLANNED WORKS",
AQ779="ACCESS-ISSUE","ACCESS-ISSUE",
AQ779="Projet OCM (ZTE, NOKIA, autres projets)","PLANNED WORKS",
AQ779="No root CAuse","No root cause",
AQ779="ODU HS","ACTIVE",
AQ779="IP &amp; VLAN","ACTIVE",
AQ779="Warehouse HUAWEI","SPARE-ISSUE",
AQ779="SPARE-HS","SPARE-ISSUE",
AQ779="Power Telco","ACTIVE", AQ779="no impacts","no impacts"
),"")</f>
        <v>No root cause</v>
      </c>
      <c r="AS779" s="92" t="s">
        <v>5537</v>
      </c>
      <c r="AT779" s="98" t="s">
        <v>1854</v>
      </c>
      <c r="AV779" s="17" t="s">
        <v>5537</v>
      </c>
      <c r="AW779" s="7" t="s">
        <v>5537</v>
      </c>
      <c r="AX779" s="6" t="s">
        <v>5537</v>
      </c>
      <c r="AY779" s="7"/>
      <c r="AZ779" s="3" t="s">
        <v>5537</v>
      </c>
      <c r="BA779" s="18" t="s">
        <v>5537</v>
      </c>
      <c r="BB779" s="18" t="s">
        <v>5537</v>
      </c>
      <c r="BC779" s="18" t="s">
        <v>5537</v>
      </c>
      <c r="BD779" s="18" t="s">
        <v>5537</v>
      </c>
      <c r="BE779" s="18" t="s">
        <v>5537</v>
      </c>
      <c r="BF779" s="18" t="s">
        <v>5537</v>
      </c>
      <c r="BG779" s="18" t="s">
        <v>5537</v>
      </c>
      <c r="BH779" s="18" t="s">
        <v>5537</v>
      </c>
      <c r="BI779" s="18" t="s">
        <v>5537</v>
      </c>
      <c r="BJ779" s="18" t="s">
        <v>5537</v>
      </c>
      <c r="BK779" s="18" t="s">
        <v>5537</v>
      </c>
      <c r="BL779" s="9" t="s">
        <v>5537</v>
      </c>
      <c r="BM779" s="14" t="s">
        <v>5537</v>
      </c>
      <c r="BN779" s="14" t="s">
        <v>5537</v>
      </c>
      <c r="BO779" s="14" t="str">
        <f>_xlfn.XLOOKUP(B779,'[4]cell downs 18042026 17h'!$B:$B,'[4]cell downs 18042026 17h'!$B:$B,"")</f>
        <v/>
      </c>
      <c r="BP779" s="14" t="str">
        <f>_xlfn.XLOOKUP(B779,'[5]Cells Huawei 19042026 15h'!$B:$B,'[5]Cells Huawei 19042026 15h'!$B:$B,"")</f>
        <v/>
      </c>
      <c r="BQ779" s="9" t="str">
        <f>_xlfn.XLOOKUP(B779,'[6]cells down 19042026 9H40'!$B:$B,'[6]cells down 19042026 9H40'!$B:$B,"")</f>
        <v/>
      </c>
      <c r="BR779" s="9" t="s">
        <v>5537</v>
      </c>
      <c r="BS779" s="9" t="s">
        <v>594</v>
      </c>
      <c r="BT779" s="108"/>
    </row>
    <row r="780" spans="1:72" s="9" customFormat="1" x14ac:dyDescent="0.35">
      <c r="A780" s="1" t="s">
        <v>1733</v>
      </c>
      <c r="B780" s="8" t="s">
        <v>1734</v>
      </c>
      <c r="C780" s="3" t="str">
        <f>_xlfn.XLOOKUP(B780,'[1]daily break down'!$D:$D,'[1]daily break down'!$E:$E,"")</f>
        <v>Yaounde</v>
      </c>
      <c r="D780" s="1" t="s">
        <v>21</v>
      </c>
      <c r="E780" s="1" t="s">
        <v>30</v>
      </c>
      <c r="F780" s="3" t="s">
        <v>37</v>
      </c>
      <c r="G780" s="1" t="s">
        <v>38</v>
      </c>
      <c r="H780" s="34" t="str">
        <f>_xlfn.XLOOKUP(B780,[2]CALCULATION!$B:$B,[2]CALCULATION!$H:$H,"")</f>
        <v>ZTE</v>
      </c>
      <c r="I780" s="28">
        <v>0</v>
      </c>
      <c r="J780" s="28">
        <v>0</v>
      </c>
      <c r="K780" s="28">
        <v>0</v>
      </c>
      <c r="L780" s="28">
        <v>0</v>
      </c>
      <c r="M780" s="28">
        <v>0</v>
      </c>
      <c r="N780" s="28">
        <v>0</v>
      </c>
      <c r="O780" s="28">
        <v>0</v>
      </c>
      <c r="P780" s="28">
        <v>0</v>
      </c>
      <c r="Q780" s="28">
        <v>0</v>
      </c>
      <c r="R780" s="28">
        <v>0</v>
      </c>
      <c r="S780" s="93">
        <v>0</v>
      </c>
      <c r="T780" s="93">
        <f>_xlfn.XLOOKUP(B780,'[3]Nur des jours'!$B:$B,'[3]Nur des jours'!$U:$U,"")</f>
        <v>0</v>
      </c>
      <c r="U780" s="93">
        <v>3.3119740435404242E-2</v>
      </c>
      <c r="V780" s="93">
        <v>4.9759868505534655E-2</v>
      </c>
      <c r="W780" s="93">
        <v>0</v>
      </c>
      <c r="X780" s="93">
        <v>6.4616488743925435E-2</v>
      </c>
      <c r="Y780" s="93">
        <v>8.987095964135805E-2</v>
      </c>
      <c r="Z780" s="93">
        <v>0</v>
      </c>
      <c r="AA780" s="93">
        <v>0</v>
      </c>
      <c r="AB780" s="93">
        <v>0</v>
      </c>
      <c r="AC780" s="93">
        <f>_xlfn.XLOOKUP(B780,'[3]Nur des jours'!$B:$B,'[3]Nur des jours'!$N:$N,"")</f>
        <v>0</v>
      </c>
      <c r="AD780" s="93">
        <v>0</v>
      </c>
      <c r="AE780" s="93">
        <v>0</v>
      </c>
      <c r="AF780" s="93">
        <v>5.6002145916623919E-3</v>
      </c>
      <c r="AG780" s="93"/>
      <c r="AH780" s="93">
        <v>0</v>
      </c>
      <c r="AI780" s="93">
        <v>0</v>
      </c>
      <c r="AJ780" s="93">
        <v>0</v>
      </c>
      <c r="AK780" s="93">
        <v>0</v>
      </c>
      <c r="AL780" s="93">
        <v>0</v>
      </c>
      <c r="AM780" s="49" t="s">
        <v>5559</v>
      </c>
      <c r="AN780" s="49"/>
      <c r="AO780" s="48" t="str" cm="1">
        <f t="array" ref="AO780">IFERROR(_xlfn.IFS(
AQ780="MPR ISSUE","PDH",
AQ780="BSS Hardware Issue","BSS",
AQ780="Sites strategiques, MLL, Pylone, etc.","ENVTECH",
AQ780="AKTIVCO DEFAUT GE &amp; POWER Cabinet","AKTIVCO",
AQ780="AKTIVCO Coupure ENEO &amp; Baisse de tension","AKTIVCO GRID ONLY",
AQ780="Coupure ENEO &amp; Baisse de tension","IHS GRID ONLY",
AQ780="Defaut GE &amp; POWER Cabinet","IHS",
AQ780="Sharing","Partners",
AQ780="Sites strategiques &amp; DataCenter","SST &amp; DC",
AQ780="Exclu","Exclu",
AQ780="SAT","SAT",
AQ780="SPARE-ISSUE","SPARE-ISSUE",
AQ780="Fiber CAmtel","TRANS_FO_CAMTEL",
AQ780="Fiber AOF","Fiber AOF",
AQ780="Projet OCM (HUAWEI)","TRAVAUX-HUAWEI",
AQ780="Projet OCM (NOKIA)","TRAVAUX-NOKIA",
AQ780="ACCESS-ISSUE","ACCESS-ISSUE",
AQ780="Projet OCM (ZTE, NOKIA, autres projets)","TRAVAUX OCM",
AQ780="No root CAuse","No root cause",
AQ780="ODU HS","PDH",
AQ780="IP &amp; VLAN","PDH",
AQ780="Warehouse HUAWEI","SPARE-ISSUE",
AQ780="SPARE-HS","SPARE-ISSUE",
AQ780="Power Telco","BSS",AQ780="no impacts","no impacts"
),"")</f>
        <v>No root cause</v>
      </c>
      <c r="AP780" s="48" t="str" cm="1">
        <f t="array" ref="AP780">IFERROR(_xlfn.IFS(
AQ780="MPR ISSUE","TX ISSUE",
AQ780="BSS Hardware Issue","RAN ISSUE",
AQ780="Sites strategiques, MLL, Pylone, etc.","ENVTECH",
AQ780="AKTIVCO DEFAUT GE &amp; POWER Cabinet","POWER ISSUE",
AQ780="AKTIVCO Coupure ENEO &amp; Baisse de tension","POWER ISSUE",
AQ780="Coupure ENEO &amp; Baisse de tension","POWER ISSUE",
AQ780="Defaut GE &amp; POWER Cabinet","POWER ISSUE",
AQ780="Sharing","POWER ISSUE",
AQ780="Sites strategiques &amp; DataCenter","POWER ISSUE",
AQ780="Exclu","Exclu",
AQ780="SAT","TX ISSUE",
AQ780="SPARE-ISSUE","SPARE-ISSUE",
AQ780="Fiber CAmtel","TX ISSUE",
AQ780="Fiber AOF","TX ISSUE",
AQ780="Projet OCM (HUAWEI)","TRAVAUX-HUAWEI",
AQ780="Projet OCM (NOKIA)","TRAVAUX -NOKIA",
AQ780="ACCESS-ISSUE","ACCESS-ISSUE",
AQ780="Projet OCM (ZTE, NOKIA, autres projets)","TRAVAUX OCM",
AQ780="No root CAuse","No root cause",
AQ780="ODU HS","TX ISSUE",
AQ780="IP &amp; VLAN","TX ISSUE",
AQ780="Warehouse HUAWEI","SPARE-ISSUE",
AQ780="SPARE-HS","SPARE-ISSUE",
AQ780="Power Telco","RAN ISSUE",AQ780="no impacts","no impacts"
),"")</f>
        <v>No root cause</v>
      </c>
      <c r="AQ780" s="67" t="s">
        <v>5344</v>
      </c>
      <c r="AR780" s="48" t="str" cm="1">
        <f t="array" ref="AR780">IFERROR(_xlfn.IFS(
AQ780="MPR ISSUE","ACTIVE",
AQ780="BSS Hardware Issue","ACTIVE",
AQ780="Sites strategiques, MLL, Pylone, etc.","PASSIVE",
AQ780="AKTIVCO DEFAUT GE &amp; POWER Cabinet","PASSIVE",
AQ780="AKTIVCO Coupure ENEO &amp; Baisse de tension","PASSIVE",
AQ780="Coupure ENEO &amp; Baisse de tension","PASSIVE",
AQ780="Defaut GE &amp; POWER Cabinet","PASSIVE",
AQ780="Sharing","PASSIVE",
AQ780="Sites strategiques &amp; DataCenter","PASSIVE",
AQ780="Exclu","Exclu",
AQ780="SAT","ACTIVE",
AQ780="SPARE-ISSUE","SPARE-ISSUE",
AQ780="Fiber CAmtel","ACTIVE",
AQ780="Fiber AOF","ACTIVE",
AQ780="Projet OCM (HUAWEI)","PLANNED WORKS",
AQ780="Projet OCM (NOKIA)","PLANNED WORKS",
AQ780="ACCESS-ISSUE","ACCESS-ISSUE",
AQ780="Projet OCM (ZTE, NOKIA, autres projets)","PLANNED WORKS",
AQ780="No root CAuse","No root cause",
AQ780="ODU HS","ACTIVE",
AQ780="IP &amp; VLAN","ACTIVE",
AQ780="Warehouse HUAWEI","SPARE-ISSUE",
AQ780="SPARE-HS","SPARE-ISSUE",
AQ780="Power Telco","ACTIVE", AQ780="no impacts","no impacts"
),"")</f>
        <v>No root cause</v>
      </c>
      <c r="AS780" s="92" t="s">
        <v>5537</v>
      </c>
      <c r="AT780" s="98" t="s">
        <v>1734</v>
      </c>
      <c r="AV780" s="17" t="s">
        <v>5537</v>
      </c>
      <c r="AW780" s="7" t="s">
        <v>5537</v>
      </c>
      <c r="AX780" s="6" t="s">
        <v>5537</v>
      </c>
      <c r="AY780" s="7"/>
      <c r="AZ780" s="3" t="s">
        <v>5537</v>
      </c>
      <c r="BA780" s="18" t="s">
        <v>5537</v>
      </c>
      <c r="BB780" s="18" t="s">
        <v>5537</v>
      </c>
      <c r="BC780" s="18" t="s">
        <v>5537</v>
      </c>
      <c r="BD780" s="18" t="s">
        <v>5537</v>
      </c>
      <c r="BE780" s="18" t="s">
        <v>5537</v>
      </c>
      <c r="BF780" s="18" t="s">
        <v>5537</v>
      </c>
      <c r="BG780" s="18" t="s">
        <v>5537</v>
      </c>
      <c r="BH780" s="18" t="s">
        <v>5537</v>
      </c>
      <c r="BI780" s="18" t="s">
        <v>5537</v>
      </c>
      <c r="BJ780" s="18" t="s">
        <v>5537</v>
      </c>
      <c r="BK780" s="18" t="s">
        <v>5537</v>
      </c>
      <c r="BL780" s="9" t="s">
        <v>5537</v>
      </c>
      <c r="BM780" s="14" t="s">
        <v>5537</v>
      </c>
      <c r="BN780" s="14" t="s">
        <v>5537</v>
      </c>
      <c r="BO780" s="14" t="str">
        <f>_xlfn.XLOOKUP(B780,'[4]cell downs 18042026 17h'!$B:$B,'[4]cell downs 18042026 17h'!$B:$B,"")</f>
        <v/>
      </c>
      <c r="BP780" s="14" t="str">
        <f>_xlfn.XLOOKUP(B780,'[5]Cells Huawei 19042026 15h'!$B:$B,'[5]Cells Huawei 19042026 15h'!$B:$B,"")</f>
        <v/>
      </c>
      <c r="BQ780" s="9" t="str">
        <f>_xlfn.XLOOKUP(B780,'[6]cells down 19042026 9H40'!$B:$B,'[6]cells down 19042026 9H40'!$B:$B,"")</f>
        <v/>
      </c>
      <c r="BR780" s="9" t="s">
        <v>5537</v>
      </c>
      <c r="BS780" s="9" t="s">
        <v>12</v>
      </c>
      <c r="BT780" s="108"/>
    </row>
    <row r="781" spans="1:72" s="9" customFormat="1" x14ac:dyDescent="0.35">
      <c r="A781" s="19" t="s">
        <v>5380</v>
      </c>
      <c r="B781" s="26" t="s">
        <v>5381</v>
      </c>
      <c r="C781" s="3" t="str">
        <f>_xlfn.XLOOKUP(B781,'[1]daily break down'!$D:$D,'[1]daily break down'!$E:$E,"")</f>
        <v>Maroua</v>
      </c>
      <c r="D781" s="19" t="s">
        <v>357</v>
      </c>
      <c r="E781" s="19" t="s">
        <v>987</v>
      </c>
      <c r="F781" s="19" t="s">
        <v>5382</v>
      </c>
      <c r="G781" s="19" t="s">
        <v>84</v>
      </c>
      <c r="H781" s="32" t="str">
        <f>_xlfn.XLOOKUP(B781,[2]CALCULATION!$B:$B,[2]CALCULATION!$H:$H,"")</f>
        <v>Huawei</v>
      </c>
      <c r="I781" s="28">
        <v>0.47717752038192751</v>
      </c>
      <c r="J781" s="28">
        <v>0.7969426395345186</v>
      </c>
      <c r="K781" s="28">
        <v>0</v>
      </c>
      <c r="L781" s="28">
        <v>2.229188603812998</v>
      </c>
      <c r="M781" s="28">
        <v>0.23453127987375622</v>
      </c>
      <c r="N781" s="28">
        <v>0</v>
      </c>
      <c r="O781" s="28">
        <v>0</v>
      </c>
      <c r="P781" s="28">
        <v>0</v>
      </c>
      <c r="Q781" s="28">
        <v>0</v>
      </c>
      <c r="R781" s="28">
        <v>0</v>
      </c>
      <c r="S781" s="93">
        <v>0</v>
      </c>
      <c r="T781" s="93">
        <f>_xlfn.XLOOKUP(B781,'[3]Nur des jours'!$B:$B,'[3]Nur des jours'!$U:$U,"")</f>
        <v>0</v>
      </c>
      <c r="U781" s="93">
        <v>7.1982376089009883E-2</v>
      </c>
      <c r="V781" s="93" t="s">
        <v>5537</v>
      </c>
      <c r="W781" s="93">
        <v>0</v>
      </c>
      <c r="X781" s="93">
        <v>0.122848019450223</v>
      </c>
      <c r="Y781" s="93">
        <v>0</v>
      </c>
      <c r="Z781" s="93">
        <v>1.0861562695294109E-2</v>
      </c>
      <c r="AA781" s="93">
        <v>0</v>
      </c>
      <c r="AB781" s="93">
        <v>6.9378454654670076E-3</v>
      </c>
      <c r="AC781" s="93">
        <f>_xlfn.XLOOKUP(B781,'[3]Nur des jours'!$B:$B,'[3]Nur des jours'!$N:$N,"")</f>
        <v>3.7810366032879322E-2</v>
      </c>
      <c r="AD781" s="93">
        <v>3.7810366032879322E-2</v>
      </c>
      <c r="AE781" s="93">
        <v>0</v>
      </c>
      <c r="AF781" s="93">
        <v>5.6002145916623138E-3</v>
      </c>
      <c r="AG781" s="93"/>
      <c r="AH781" s="93">
        <v>0</v>
      </c>
      <c r="AI781" s="93">
        <v>0</v>
      </c>
      <c r="AJ781" s="93">
        <v>0</v>
      </c>
      <c r="AK781" s="93">
        <v>0</v>
      </c>
      <c r="AL781" s="93">
        <v>0</v>
      </c>
      <c r="AM781" s="49" t="s">
        <v>5559</v>
      </c>
      <c r="AN781" s="49"/>
      <c r="AO781" s="48" t="str" cm="1">
        <f t="array" ref="AO781">IFERROR(_xlfn.IFS(
AQ781="MPR ISSUE","PDH",
AQ781="BSS Hardware Issue","BSS",
AQ781="Sites strategiques, MLL, Pylone, etc.","ENVTECH",
AQ781="AKTIVCO DEFAUT GE &amp; POWER Cabinet","AKTIVCO",
AQ781="AKTIVCO Coupure ENEO &amp; Baisse de tension","AKTIVCO GRID ONLY",
AQ781="Coupure ENEO &amp; Baisse de tension","IHS GRID ONLY",
AQ781="Defaut GE &amp; POWER Cabinet","IHS",
AQ781="Sharing","Partners",
AQ781="Sites strategiques &amp; DataCenter","SST &amp; DC",
AQ781="Exclu","Exclu",
AQ781="SAT","SAT",
AQ781="SPARE-ISSUE","SPARE-ISSUE",
AQ781="Fiber CAmtel","TRANS_FO_CAMTEL",
AQ781="Fiber AOF","Fiber AOF",
AQ781="Projet OCM (HUAWEI)","TRAVAUX-HUAWEI",
AQ781="Projet OCM (NOKIA)","TRAVAUX-NOKIA",
AQ781="ACCESS-ISSUE","ACCESS-ISSUE",
AQ781="Projet OCM (ZTE, NOKIA, autres projets)","TRAVAUX OCM",
AQ781="No root CAuse","No root cause",
AQ781="ODU HS","PDH",
AQ781="IP &amp; VLAN","PDH",
AQ781="Warehouse HUAWEI","SPARE-ISSUE",
AQ781="SPARE-HS","SPARE-ISSUE",
AQ781="Power Telco","BSS",AQ781="no impacts","no impacts"
),"")</f>
        <v>No root cause</v>
      </c>
      <c r="AP781" s="48" t="str" cm="1">
        <f t="array" ref="AP781">IFERROR(_xlfn.IFS(
AQ781="MPR ISSUE","TX ISSUE",
AQ781="BSS Hardware Issue","RAN ISSUE",
AQ781="Sites strategiques, MLL, Pylone, etc.","ENVTECH",
AQ781="AKTIVCO DEFAUT GE &amp; POWER Cabinet","POWER ISSUE",
AQ781="AKTIVCO Coupure ENEO &amp; Baisse de tension","POWER ISSUE",
AQ781="Coupure ENEO &amp; Baisse de tension","POWER ISSUE",
AQ781="Defaut GE &amp; POWER Cabinet","POWER ISSUE",
AQ781="Sharing","POWER ISSUE",
AQ781="Sites strategiques &amp; DataCenter","POWER ISSUE",
AQ781="Exclu","Exclu",
AQ781="SAT","TX ISSUE",
AQ781="SPARE-ISSUE","SPARE-ISSUE",
AQ781="Fiber CAmtel","TX ISSUE",
AQ781="Fiber AOF","TX ISSUE",
AQ781="Projet OCM (HUAWEI)","TRAVAUX-HUAWEI",
AQ781="Projet OCM (NOKIA)","TRAVAUX -NOKIA",
AQ781="ACCESS-ISSUE","ACCESS-ISSUE",
AQ781="Projet OCM (ZTE, NOKIA, autres projets)","TRAVAUX OCM",
AQ781="No root CAuse","No root cause",
AQ781="ODU HS","TX ISSUE",
AQ781="IP &amp; VLAN","TX ISSUE",
AQ781="Warehouse HUAWEI","SPARE-ISSUE",
AQ781="SPARE-HS","SPARE-ISSUE",
AQ781="Power Telco","RAN ISSUE",AQ781="no impacts","no impacts"
),"")</f>
        <v>No root cause</v>
      </c>
      <c r="AQ781" s="67" t="s">
        <v>5344</v>
      </c>
      <c r="AR781" s="48" t="str" cm="1">
        <f t="array" ref="AR781">IFERROR(_xlfn.IFS(
AQ781="MPR ISSUE","ACTIVE",
AQ781="BSS Hardware Issue","ACTIVE",
AQ781="Sites strategiques, MLL, Pylone, etc.","PASSIVE",
AQ781="AKTIVCO DEFAUT GE &amp; POWER Cabinet","PASSIVE",
AQ781="AKTIVCO Coupure ENEO &amp; Baisse de tension","PASSIVE",
AQ781="Coupure ENEO &amp; Baisse de tension","PASSIVE",
AQ781="Defaut GE &amp; POWER Cabinet","PASSIVE",
AQ781="Sharing","PASSIVE",
AQ781="Sites strategiques &amp; DataCenter","PASSIVE",
AQ781="Exclu","Exclu",
AQ781="SAT","ACTIVE",
AQ781="SPARE-ISSUE","SPARE-ISSUE",
AQ781="Fiber CAmtel","ACTIVE",
AQ781="Fiber AOF","ACTIVE",
AQ781="Projet OCM (HUAWEI)","PLANNED WORKS",
AQ781="Projet OCM (NOKIA)","PLANNED WORKS",
AQ781="ACCESS-ISSUE","ACCESS-ISSUE",
AQ781="Projet OCM (ZTE, NOKIA, autres projets)","PLANNED WORKS",
AQ781="No root CAuse","No root cause",
AQ781="ODU HS","ACTIVE",
AQ781="IP &amp; VLAN","ACTIVE",
AQ781="Warehouse HUAWEI","SPARE-ISSUE",
AQ781="SPARE-HS","SPARE-ISSUE",
AQ781="Power Telco","ACTIVE", AQ781="no impacts","no impacts"
),"")</f>
        <v>No root cause</v>
      </c>
      <c r="AS781" s="92" t="s">
        <v>5537</v>
      </c>
      <c r="AT781" s="98" t="s">
        <v>5381</v>
      </c>
      <c r="AV781" s="17" t="s">
        <v>5537</v>
      </c>
      <c r="AW781" s="7" t="s">
        <v>5537</v>
      </c>
      <c r="AX781" s="6" t="s">
        <v>5537</v>
      </c>
      <c r="AY781" s="7"/>
      <c r="AZ781" s="3" t="s">
        <v>5537</v>
      </c>
      <c r="BA781" s="18" t="s">
        <v>5537</v>
      </c>
      <c r="BB781" s="18" t="s">
        <v>5537</v>
      </c>
      <c r="BC781" s="18" t="s">
        <v>5537</v>
      </c>
      <c r="BD781" s="18" t="s">
        <v>5537</v>
      </c>
      <c r="BE781" s="18" t="s">
        <v>5537</v>
      </c>
      <c r="BF781" s="18" t="s">
        <v>5537</v>
      </c>
      <c r="BG781" s="18" t="s">
        <v>5537</v>
      </c>
      <c r="BH781" s="18" t="s">
        <v>5537</v>
      </c>
      <c r="BI781" s="18" t="s">
        <v>5537</v>
      </c>
      <c r="BJ781" s="18" t="s">
        <v>5537</v>
      </c>
      <c r="BK781" s="18" t="s">
        <v>5537</v>
      </c>
      <c r="BL781" s="9" t="s">
        <v>5537</v>
      </c>
      <c r="BM781" s="14" t="s">
        <v>5537</v>
      </c>
      <c r="BN781" s="14" t="s">
        <v>5537</v>
      </c>
      <c r="BO781" s="14" t="str">
        <f>_xlfn.XLOOKUP(B781,'[4]cell downs 18042026 17h'!$B:$B,'[4]cell downs 18042026 17h'!$B:$B,"")</f>
        <v/>
      </c>
      <c r="BP781" s="14" t="str">
        <f>_xlfn.XLOOKUP(B781,'[5]Cells Huawei 19042026 15h'!$B:$B,'[5]Cells Huawei 19042026 15h'!$B:$B,"")</f>
        <v/>
      </c>
      <c r="BQ781" s="9" t="str">
        <f>_xlfn.XLOOKUP(B781,'[6]cells down 19042026 9H40'!$B:$B,'[6]cells down 19042026 9H40'!$B:$B,"")</f>
        <v/>
      </c>
      <c r="BR781" s="9" t="s">
        <v>5537</v>
      </c>
      <c r="BS781" s="9" t="s">
        <v>12</v>
      </c>
      <c r="BT781" s="108"/>
    </row>
    <row r="782" spans="1:72" s="9" customFormat="1" x14ac:dyDescent="0.35">
      <c r="A782" s="1" t="s">
        <v>638</v>
      </c>
      <c r="B782" s="8" t="s">
        <v>639</v>
      </c>
      <c r="C782" s="3" t="str">
        <f>_xlfn.XLOOKUP(B782,'[1]daily break down'!$D:$D,'[1]daily break down'!$E:$E,"")</f>
        <v>CENTRE</v>
      </c>
      <c r="D782" s="1" t="s">
        <v>11</v>
      </c>
      <c r="E782" s="1" t="s">
        <v>12</v>
      </c>
      <c r="F782" s="3" t="s">
        <v>226</v>
      </c>
      <c r="G782" s="1" t="s">
        <v>640</v>
      </c>
      <c r="H782" s="33" t="str">
        <f>_xlfn.XLOOKUP(B782,[2]CALCULATION!$B:$B,[2]CALCULATION!$H:$H,"")</f>
        <v>NOKIA</v>
      </c>
      <c r="I782" s="28">
        <v>0</v>
      </c>
      <c r="J782" s="28">
        <v>1.4232392497281934E-2</v>
      </c>
      <c r="K782" s="28">
        <v>9.3277459599980586E-3</v>
      </c>
      <c r="L782" s="28">
        <v>6.2422774110885678E-4</v>
      </c>
      <c r="M782" s="28">
        <v>4.8154711456968946E-3</v>
      </c>
      <c r="N782" s="28">
        <v>9.3634161166328504E-3</v>
      </c>
      <c r="O782" s="28">
        <v>7.8295993813368037E-3</v>
      </c>
      <c r="P782" s="28">
        <v>4.8511413023316872E-3</v>
      </c>
      <c r="Q782" s="28">
        <v>7.401557501719302E-3</v>
      </c>
      <c r="R782" s="28">
        <v>5.0473271638230418E-3</v>
      </c>
      <c r="S782" s="93">
        <v>5.1026159066069693E-2</v>
      </c>
      <c r="T782" s="93">
        <f>_xlfn.XLOOKUP(B782,'[3]Nur des jours'!$B:$B,'[3]Nur des jours'!$U:$U,"")</f>
        <v>0</v>
      </c>
      <c r="U782" s="93">
        <v>4.7976360673794996E-3</v>
      </c>
      <c r="V782" s="93">
        <v>5.1721727120448129E-3</v>
      </c>
      <c r="W782" s="93">
        <v>0</v>
      </c>
      <c r="X782" s="93">
        <v>2.2347353131697074E-2</v>
      </c>
      <c r="Y782" s="93">
        <v>4.9938219288708533E-3</v>
      </c>
      <c r="Z782" s="93">
        <v>0.12939349319270732</v>
      </c>
      <c r="AA782" s="93">
        <v>5.4807195669357628E-2</v>
      </c>
      <c r="AB782" s="93">
        <v>1.0843727616976714E-2</v>
      </c>
      <c r="AC782" s="93">
        <f>_xlfn.XLOOKUP(B782,'[3]Nur des jours'!$B:$B,'[3]Nur des jours'!$N:$N,"")</f>
        <v>9.7201176829807695E-3</v>
      </c>
      <c r="AD782" s="93">
        <v>9.7201176829807695E-3</v>
      </c>
      <c r="AE782" s="93">
        <v>2.2115497113570923E-3</v>
      </c>
      <c r="AF782" s="93">
        <v>4.9938219288708542E-3</v>
      </c>
      <c r="AG782" s="93"/>
      <c r="AH782" s="93">
        <v>0</v>
      </c>
      <c r="AI782" s="93">
        <v>0</v>
      </c>
      <c r="AJ782" s="93">
        <v>0</v>
      </c>
      <c r="AK782" s="93">
        <v>0</v>
      </c>
      <c r="AL782" s="93">
        <v>0</v>
      </c>
      <c r="AM782" s="49" t="s">
        <v>5559</v>
      </c>
      <c r="AN782" s="49"/>
      <c r="AO782" s="48" t="str" cm="1">
        <f t="array" ref="AO782">IFERROR(_xlfn.IFS(
AQ782="MPR ISSUE","PDH",
AQ782="BSS Hardware Issue","BSS",
AQ782="Sites strategiques, MLL, Pylone, etc.","ENVTECH",
AQ782="AKTIVCO DEFAUT GE &amp; POWER Cabinet","AKTIVCO",
AQ782="AKTIVCO Coupure ENEO &amp; Baisse de tension","AKTIVCO GRID ONLY",
AQ782="Coupure ENEO &amp; Baisse de tension","IHS GRID ONLY",
AQ782="Defaut GE &amp; POWER Cabinet","IHS",
AQ782="Sharing","Partners",
AQ782="Sites strategiques &amp; DataCenter","SST &amp; DC",
AQ782="Exclu","Exclu",
AQ782="SAT","SAT",
AQ782="SPARE-ISSUE","SPARE-ISSUE",
AQ782="Fiber CAmtel","TRANS_FO_CAMTEL",
AQ782="Fiber AOF","Fiber AOF",
AQ782="Projet OCM (HUAWEI)","TRAVAUX-HUAWEI",
AQ782="Projet OCM (NOKIA)","TRAVAUX-NOKIA",
AQ782="ACCESS-ISSUE","ACCESS-ISSUE",
AQ782="Projet OCM (ZTE, NOKIA, autres projets)","TRAVAUX OCM",
AQ782="No root CAuse","No root cause",
AQ782="ODU HS","PDH",
AQ782="IP &amp; VLAN","PDH",
AQ782="Warehouse HUAWEI","SPARE-ISSUE",
AQ782="SPARE-HS","SPARE-ISSUE",
AQ782="Power Telco","BSS",AQ782="no impacts","no impacts"
),"")</f>
        <v>No root cause</v>
      </c>
      <c r="AP782" s="48" t="str" cm="1">
        <f t="array" ref="AP782">IFERROR(_xlfn.IFS(
AQ782="MPR ISSUE","TX ISSUE",
AQ782="BSS Hardware Issue","RAN ISSUE",
AQ782="Sites strategiques, MLL, Pylone, etc.","ENVTECH",
AQ782="AKTIVCO DEFAUT GE &amp; POWER Cabinet","POWER ISSUE",
AQ782="AKTIVCO Coupure ENEO &amp; Baisse de tension","POWER ISSUE",
AQ782="Coupure ENEO &amp; Baisse de tension","POWER ISSUE",
AQ782="Defaut GE &amp; POWER Cabinet","POWER ISSUE",
AQ782="Sharing","POWER ISSUE",
AQ782="Sites strategiques &amp; DataCenter","POWER ISSUE",
AQ782="Exclu","Exclu",
AQ782="SAT","TX ISSUE",
AQ782="SPARE-ISSUE","SPARE-ISSUE",
AQ782="Fiber CAmtel","TX ISSUE",
AQ782="Fiber AOF","TX ISSUE",
AQ782="Projet OCM (HUAWEI)","TRAVAUX-HUAWEI",
AQ782="Projet OCM (NOKIA)","TRAVAUX -NOKIA",
AQ782="ACCESS-ISSUE","ACCESS-ISSUE",
AQ782="Projet OCM (ZTE, NOKIA, autres projets)","TRAVAUX OCM",
AQ782="No root CAuse","No root cause",
AQ782="ODU HS","TX ISSUE",
AQ782="IP &amp; VLAN","TX ISSUE",
AQ782="Warehouse HUAWEI","SPARE-ISSUE",
AQ782="SPARE-HS","SPARE-ISSUE",
AQ782="Power Telco","RAN ISSUE",AQ782="no impacts","no impacts"
),"")</f>
        <v>No root cause</v>
      </c>
      <c r="AQ782" s="127" t="s">
        <v>5344</v>
      </c>
      <c r="AR782" s="48" t="str" cm="1">
        <f t="array" ref="AR782">IFERROR(_xlfn.IFS(
AQ782="MPR ISSUE","ACTIVE",
AQ782="BSS Hardware Issue","ACTIVE",
AQ782="Sites strategiques, MLL, Pylone, etc.","PASSIVE",
AQ782="AKTIVCO DEFAUT GE &amp; POWER Cabinet","PASSIVE",
AQ782="AKTIVCO Coupure ENEO &amp; Baisse de tension","PASSIVE",
AQ782="Coupure ENEO &amp; Baisse de tension","PASSIVE",
AQ782="Defaut GE &amp; POWER Cabinet","PASSIVE",
AQ782="Sharing","PASSIVE",
AQ782="Sites strategiques &amp; DataCenter","PASSIVE",
AQ782="Exclu","Exclu",
AQ782="SAT","ACTIVE",
AQ782="SPARE-ISSUE","SPARE-ISSUE",
AQ782="Fiber CAmtel","ACTIVE",
AQ782="Fiber AOF","ACTIVE",
AQ782="Projet OCM (HUAWEI)","PLANNED WORKS",
AQ782="Projet OCM (NOKIA)","PLANNED WORKS",
AQ782="ACCESS-ISSUE","ACCESS-ISSUE",
AQ782="Projet OCM (ZTE, NOKIA, autres projets)","PLANNED WORKS",
AQ782="No root CAuse","No root cause",
AQ782="ODU HS","ACTIVE",
AQ782="IP &amp; VLAN","ACTIVE",
AQ782="Warehouse HUAWEI","SPARE-ISSUE",
AQ782="SPARE-HS","SPARE-ISSUE",
AQ782="Power Telco","ACTIVE", AQ782="no impacts","no impacts"
),"")</f>
        <v>No root cause</v>
      </c>
      <c r="AS782" s="92" t="s">
        <v>5537</v>
      </c>
      <c r="AT782" s="98" t="s">
        <v>639</v>
      </c>
      <c r="AV782" s="17" t="s">
        <v>5537</v>
      </c>
      <c r="AW782" s="7" t="s">
        <v>5537</v>
      </c>
      <c r="AX782" s="6" t="s">
        <v>5537</v>
      </c>
      <c r="AY782" s="7"/>
      <c r="AZ782" s="3" t="s">
        <v>5537</v>
      </c>
      <c r="BA782" s="18" t="s">
        <v>5537</v>
      </c>
      <c r="BB782" s="18" t="s">
        <v>5537</v>
      </c>
      <c r="BC782" s="18" t="s">
        <v>5537</v>
      </c>
      <c r="BD782" s="18" t="s">
        <v>5537</v>
      </c>
      <c r="BE782" s="18" t="s">
        <v>5537</v>
      </c>
      <c r="BF782" s="18" t="s">
        <v>5537</v>
      </c>
      <c r="BG782" s="18" t="s">
        <v>5537</v>
      </c>
      <c r="BH782" s="18" t="s">
        <v>5537</v>
      </c>
      <c r="BI782" s="18" t="s">
        <v>5537</v>
      </c>
      <c r="BJ782" s="18" t="s">
        <v>5537</v>
      </c>
      <c r="BK782" s="18" t="s">
        <v>5537</v>
      </c>
      <c r="BL782" s="9" t="s">
        <v>5537</v>
      </c>
      <c r="BM782" s="14" t="s">
        <v>5537</v>
      </c>
      <c r="BN782" s="14" t="s">
        <v>5537</v>
      </c>
      <c r="BO782" s="14" t="str">
        <f>_xlfn.XLOOKUP(B782,'[4]cell downs 18042026 17h'!$B:$B,'[4]cell downs 18042026 17h'!$B:$B,"")</f>
        <v/>
      </c>
      <c r="BP782" s="14" t="str">
        <f>_xlfn.XLOOKUP(B782,'[5]Cells Huawei 19042026 15h'!$B:$B,'[5]Cells Huawei 19042026 15h'!$B:$B,"")</f>
        <v/>
      </c>
      <c r="BQ782" s="9" t="str">
        <f>_xlfn.XLOOKUP(B782,'[6]cells down 19042026 9H40'!$B:$B,'[6]cells down 19042026 9H40'!$B:$B,"")</f>
        <v/>
      </c>
      <c r="BR782" s="9" t="s">
        <v>639</v>
      </c>
      <c r="BS782" s="9" t="s">
        <v>1129</v>
      </c>
      <c r="BT782" s="108"/>
    </row>
    <row r="783" spans="1:72" s="9" customFormat="1" x14ac:dyDescent="0.35">
      <c r="A783" s="1" t="s">
        <v>4902</v>
      </c>
      <c r="B783" s="1" t="s">
        <v>4903</v>
      </c>
      <c r="C783" s="3" t="str">
        <f>_xlfn.XLOOKUP(B783,'[1]daily break down'!$D:$D,'[1]daily break down'!$E:$E,"")</f>
        <v>CENTRE</v>
      </c>
      <c r="D783" s="1" t="s">
        <v>11</v>
      </c>
      <c r="E783" s="1" t="s">
        <v>96</v>
      </c>
      <c r="F783" s="3" t="s">
        <v>226</v>
      </c>
      <c r="G783" s="1" t="s">
        <v>4904</v>
      </c>
      <c r="H783" s="33" t="str">
        <f>_xlfn.XLOOKUP(B783,[2]CALCULATION!$B:$B,[2]CALCULATION!$H:$H,"")</f>
        <v>NOKIA</v>
      </c>
      <c r="I783" s="28">
        <v>5.8855758447406642E-3</v>
      </c>
      <c r="J783" s="28">
        <v>0</v>
      </c>
      <c r="K783" s="28">
        <v>0</v>
      </c>
      <c r="L783" s="28">
        <v>0</v>
      </c>
      <c r="M783" s="28">
        <v>1.7060679216854582</v>
      </c>
      <c r="N783" s="28">
        <v>6.857177406237426</v>
      </c>
      <c r="O783" s="28">
        <v>0</v>
      </c>
      <c r="P783" s="28">
        <v>0</v>
      </c>
      <c r="Q783" s="28">
        <v>0</v>
      </c>
      <c r="R783" s="28">
        <v>0</v>
      </c>
      <c r="S783" s="93">
        <v>0</v>
      </c>
      <c r="T783" s="93">
        <f>_xlfn.XLOOKUP(B783,'[3]Nur des jours'!$B:$B,'[3]Nur des jours'!$U:$U,"")</f>
        <v>0</v>
      </c>
      <c r="U783" s="93">
        <v>0</v>
      </c>
      <c r="V783" s="93">
        <v>0.54951659803728536</v>
      </c>
      <c r="W783" s="93">
        <v>0</v>
      </c>
      <c r="X783" s="93">
        <v>0</v>
      </c>
      <c r="Y783" s="93">
        <v>0</v>
      </c>
      <c r="Z783" s="93">
        <v>0</v>
      </c>
      <c r="AA783" s="93">
        <v>0</v>
      </c>
      <c r="AB783" s="93">
        <v>0</v>
      </c>
      <c r="AC783" s="93">
        <f>_xlfn.XLOOKUP(B783,'[3]Nur des jours'!$B:$B,'[3]Nur des jours'!$N:$N,"")</f>
        <v>0.38563006337873418</v>
      </c>
      <c r="AD783" s="93">
        <v>0.38563006337873418</v>
      </c>
      <c r="AE783" s="93">
        <v>4.2044043835876019E-3</v>
      </c>
      <c r="AF783" s="93">
        <v>4.4517917512415508E-3</v>
      </c>
      <c r="AG783" s="93"/>
      <c r="AH783" s="93">
        <v>0</v>
      </c>
      <c r="AI783" s="93">
        <v>0</v>
      </c>
      <c r="AJ783" s="93">
        <v>0</v>
      </c>
      <c r="AK783" s="93">
        <v>0</v>
      </c>
      <c r="AL783" s="93">
        <v>0</v>
      </c>
      <c r="AM783" s="49" t="s">
        <v>5559</v>
      </c>
      <c r="AN783" s="49"/>
      <c r="AO783" s="48" t="str" cm="1">
        <f t="array" ref="AO783">IFERROR(_xlfn.IFS(
AQ783="MPR ISSUE","PDH",
AQ783="BSS Hardware Issue","BSS",
AQ783="Sites strategiques, MLL, Pylone, etc.","ENVTECH",
AQ783="AKTIVCO DEFAUT GE &amp; POWER Cabinet","AKTIVCO",
AQ783="AKTIVCO Coupure ENEO &amp; Baisse de tension","AKTIVCO GRID ONLY",
AQ783="Coupure ENEO &amp; Baisse de tension","IHS GRID ONLY",
AQ783="Defaut GE &amp; POWER Cabinet","IHS",
AQ783="Sharing","Partners",
AQ783="Sites strategiques &amp; DataCenter","SST &amp; DC",
AQ783="Exclu","Exclu",
AQ783="SAT","SAT",
AQ783="SPARE-ISSUE","SPARE-ISSUE",
AQ783="Fiber CAmtel","TRANS_FO_CAMTEL",
AQ783="Fiber AOF","Fiber AOF",
AQ783="Projet OCM (HUAWEI)","TRAVAUX-HUAWEI",
AQ783="Projet OCM (NOKIA)","TRAVAUX-NOKIA",
AQ783="ACCESS-ISSUE","ACCESS-ISSUE",
AQ783="Projet OCM (ZTE, NOKIA, autres projets)","TRAVAUX OCM",
AQ783="No root CAuse","No root cause",
AQ783="ODU HS","PDH",
AQ783="IP &amp; VLAN","PDH",
AQ783="Warehouse HUAWEI","SPARE-ISSUE",
AQ783="SPARE-HS","SPARE-ISSUE",
AQ783="Power Telco","BSS",AQ783="no impacts","no impacts"
),"")</f>
        <v>No root cause</v>
      </c>
      <c r="AP783" s="48" t="str" cm="1">
        <f t="array" ref="AP783">IFERROR(_xlfn.IFS(
AQ783="MPR ISSUE","TX ISSUE",
AQ783="BSS Hardware Issue","RAN ISSUE",
AQ783="Sites strategiques, MLL, Pylone, etc.","ENVTECH",
AQ783="AKTIVCO DEFAUT GE &amp; POWER Cabinet","POWER ISSUE",
AQ783="AKTIVCO Coupure ENEO &amp; Baisse de tension","POWER ISSUE",
AQ783="Coupure ENEO &amp; Baisse de tension","POWER ISSUE",
AQ783="Defaut GE &amp; POWER Cabinet","POWER ISSUE",
AQ783="Sharing","POWER ISSUE",
AQ783="Sites strategiques &amp; DataCenter","POWER ISSUE",
AQ783="Exclu","Exclu",
AQ783="SAT","TX ISSUE",
AQ783="SPARE-ISSUE","SPARE-ISSUE",
AQ783="Fiber CAmtel","TX ISSUE",
AQ783="Fiber AOF","TX ISSUE",
AQ783="Projet OCM (HUAWEI)","TRAVAUX-HUAWEI",
AQ783="Projet OCM (NOKIA)","TRAVAUX -NOKIA",
AQ783="ACCESS-ISSUE","ACCESS-ISSUE",
AQ783="Projet OCM (ZTE, NOKIA, autres projets)","TRAVAUX OCM",
AQ783="No root CAuse","No root cause",
AQ783="ODU HS","TX ISSUE",
AQ783="IP &amp; VLAN","TX ISSUE",
AQ783="Warehouse HUAWEI","SPARE-ISSUE",
AQ783="SPARE-HS","SPARE-ISSUE",
AQ783="Power Telco","RAN ISSUE",AQ783="no impacts","no impacts"
),"")</f>
        <v>No root cause</v>
      </c>
      <c r="AQ783" s="127" t="s">
        <v>5344</v>
      </c>
      <c r="AR783" s="48" t="str" cm="1">
        <f t="array" ref="AR783">IFERROR(_xlfn.IFS(
AQ783="MPR ISSUE","ACTIVE",
AQ783="BSS Hardware Issue","ACTIVE",
AQ783="Sites strategiques, MLL, Pylone, etc.","PASSIVE",
AQ783="AKTIVCO DEFAUT GE &amp; POWER Cabinet","PASSIVE",
AQ783="AKTIVCO Coupure ENEO &amp; Baisse de tension","PASSIVE",
AQ783="Coupure ENEO &amp; Baisse de tension","PASSIVE",
AQ783="Defaut GE &amp; POWER Cabinet","PASSIVE",
AQ783="Sharing","PASSIVE",
AQ783="Sites strategiques &amp; DataCenter","PASSIVE",
AQ783="Exclu","Exclu",
AQ783="SAT","ACTIVE",
AQ783="SPARE-ISSUE","SPARE-ISSUE",
AQ783="Fiber CAmtel","ACTIVE",
AQ783="Fiber AOF","ACTIVE",
AQ783="Projet OCM (HUAWEI)","PLANNED WORKS",
AQ783="Projet OCM (NOKIA)","PLANNED WORKS",
AQ783="ACCESS-ISSUE","ACCESS-ISSUE",
AQ783="Projet OCM (ZTE, NOKIA, autres projets)","PLANNED WORKS",
AQ783="No root CAuse","No root cause",
AQ783="ODU HS","ACTIVE",
AQ783="IP &amp; VLAN","ACTIVE",
AQ783="Warehouse HUAWEI","SPARE-ISSUE",
AQ783="SPARE-HS","SPARE-ISSUE",
AQ783="Power Telco","ACTIVE", AQ783="no impacts","no impacts"
),"")</f>
        <v>No root cause</v>
      </c>
      <c r="AS783" s="92" t="s">
        <v>5537</v>
      </c>
      <c r="AT783" s="98" t="s">
        <v>4903</v>
      </c>
      <c r="AV783" s="17" t="s">
        <v>5537</v>
      </c>
      <c r="AW783" s="7" t="s">
        <v>5537</v>
      </c>
      <c r="AX783" s="6" t="s">
        <v>5537</v>
      </c>
      <c r="AY783" s="7"/>
      <c r="AZ783" s="3" t="s">
        <v>5537</v>
      </c>
      <c r="BA783" s="18" t="s">
        <v>5537</v>
      </c>
      <c r="BB783" s="18" t="s">
        <v>5537</v>
      </c>
      <c r="BC783" s="18" t="s">
        <v>5537</v>
      </c>
      <c r="BD783" s="18" t="s">
        <v>5537</v>
      </c>
      <c r="BE783" s="18" t="s">
        <v>5537</v>
      </c>
      <c r="BF783" s="18" t="s">
        <v>5537</v>
      </c>
      <c r="BG783" s="18" t="s">
        <v>5537</v>
      </c>
      <c r="BH783" s="18" t="s">
        <v>5537</v>
      </c>
      <c r="BI783" s="18" t="s">
        <v>5537</v>
      </c>
      <c r="BJ783" s="18" t="s">
        <v>5537</v>
      </c>
      <c r="BK783" s="18" t="s">
        <v>5537</v>
      </c>
      <c r="BL783" s="9" t="s">
        <v>5537</v>
      </c>
      <c r="BM783" s="14" t="s">
        <v>5537</v>
      </c>
      <c r="BN783" s="14" t="s">
        <v>5537</v>
      </c>
      <c r="BO783" s="14" t="str">
        <f>_xlfn.XLOOKUP(B783,'[4]cell downs 18042026 17h'!$B:$B,'[4]cell downs 18042026 17h'!$B:$B,"")</f>
        <v/>
      </c>
      <c r="BP783" s="14" t="str">
        <f>_xlfn.XLOOKUP(B783,'[5]Cells Huawei 19042026 15h'!$B:$B,'[5]Cells Huawei 19042026 15h'!$B:$B,"")</f>
        <v/>
      </c>
      <c r="BQ783" s="9" t="str">
        <f>_xlfn.XLOOKUP(B783,'[6]cells down 19042026 9H40'!$B:$B,'[6]cells down 19042026 9H40'!$B:$B,"")</f>
        <v/>
      </c>
      <c r="BR783" s="9" t="s">
        <v>4903</v>
      </c>
      <c r="BS783" s="9" t="s">
        <v>12</v>
      </c>
      <c r="BT783" s="108"/>
    </row>
    <row r="784" spans="1:72" s="9" customFormat="1" x14ac:dyDescent="0.35">
      <c r="A784" s="1" t="s">
        <v>506</v>
      </c>
      <c r="B784" s="8" t="s">
        <v>507</v>
      </c>
      <c r="C784" s="3" t="str">
        <f>_xlfn.XLOOKUP(B784,'[1]daily break down'!$D:$D,'[1]daily break down'!$E:$E,"")</f>
        <v>LITTORAL</v>
      </c>
      <c r="D784" s="1" t="s">
        <v>11</v>
      </c>
      <c r="E784" s="1" t="s">
        <v>66</v>
      </c>
      <c r="F784" s="3" t="s">
        <v>31</v>
      </c>
      <c r="G784" s="1" t="s">
        <v>508</v>
      </c>
      <c r="H784" s="33" t="str">
        <f>_xlfn.XLOOKUP(B784,[2]CALCULATION!$B:$B,[2]CALCULATION!$H:$H,"")</f>
        <v>NOKIA</v>
      </c>
      <c r="I784" s="28">
        <v>0</v>
      </c>
      <c r="J784" s="28">
        <v>4.0253771762362556E-2</v>
      </c>
      <c r="K784" s="28">
        <v>5.9212460013754412E-3</v>
      </c>
      <c r="L784" s="28">
        <v>0</v>
      </c>
      <c r="M784" s="28">
        <v>0.13806134125496172</v>
      </c>
      <c r="N784" s="28">
        <v>1.0076819249328689E-2</v>
      </c>
      <c r="O784" s="28">
        <v>8.2719093236082217E-2</v>
      </c>
      <c r="P784" s="28">
        <v>7.5335370812680325E-2</v>
      </c>
      <c r="Q784" s="28">
        <v>6.7951648389278406E-3</v>
      </c>
      <c r="R784" s="28">
        <v>0.12825204818039396</v>
      </c>
      <c r="S784" s="93">
        <v>4.203727959410216E-2</v>
      </c>
      <c r="T784" s="93">
        <f>_xlfn.XLOOKUP(B784,'[3]Nur des jours'!$B:$B,'[3]Nur des jours'!$U:$U,"")</f>
        <v>5.9747512363276288E-3</v>
      </c>
      <c r="U784" s="93">
        <v>7.2321242577040395E-2</v>
      </c>
      <c r="V784" s="93">
        <v>4.0128926214140796E-3</v>
      </c>
      <c r="W784" s="93">
        <v>5.9747512363276288E-3</v>
      </c>
      <c r="X784" s="93">
        <v>1.781724323907851E-2</v>
      </c>
      <c r="Y784" s="93">
        <v>1.5659198762673607E-2</v>
      </c>
      <c r="Z784" s="93">
        <v>0.13436948004326077</v>
      </c>
      <c r="AA784" s="93">
        <v>5.3344719247331154E-2</v>
      </c>
      <c r="AB784" s="93">
        <v>2.4077355728484473E-3</v>
      </c>
      <c r="AC784" s="93">
        <f>_xlfn.XLOOKUP(B784,'[3]Nur des jours'!$B:$B,'[3]Nur des jours'!$N:$N,"")</f>
        <v>2.2757559932997176E-2</v>
      </c>
      <c r="AD784" s="93">
        <v>2.2757559932997176E-2</v>
      </c>
      <c r="AE784" s="93">
        <v>5.3683585735361684E-3</v>
      </c>
      <c r="AF784" s="93">
        <v>3.9237172298270994E-3</v>
      </c>
      <c r="AG784" s="93"/>
      <c r="AH784" s="93">
        <v>0</v>
      </c>
      <c r="AI784" s="93">
        <v>0</v>
      </c>
      <c r="AJ784" s="93">
        <v>0</v>
      </c>
      <c r="AK784" s="93">
        <v>0</v>
      </c>
      <c r="AL784" s="93">
        <v>0</v>
      </c>
      <c r="AM784" s="49" t="s">
        <v>5559</v>
      </c>
      <c r="AN784" s="49"/>
      <c r="AO784" s="48" t="str" cm="1">
        <f t="array" ref="AO784">IFERROR(_xlfn.IFS(
AQ784="MPR ISSUE","PDH",
AQ784="BSS Hardware Issue","BSS",
AQ784="Sites strategiques, MLL, Pylone, etc.","ENVTECH",
AQ784="AKTIVCO DEFAUT GE &amp; POWER Cabinet","AKTIVCO",
AQ784="AKTIVCO Coupure ENEO &amp; Baisse de tension","AKTIVCO GRID ONLY",
AQ784="Coupure ENEO &amp; Baisse de tension","IHS GRID ONLY",
AQ784="Defaut GE &amp; POWER Cabinet","IHS",
AQ784="Sharing","Partners",
AQ784="Sites strategiques &amp; DataCenter","SST &amp; DC",
AQ784="Exclu","Exclu",
AQ784="SAT","SAT",
AQ784="SPARE-ISSUE","SPARE-ISSUE",
AQ784="Fiber CAmtel","TRANS_FO_CAMTEL",
AQ784="Fiber AOF","Fiber AOF",
AQ784="Projet OCM (HUAWEI)","TRAVAUX-HUAWEI",
AQ784="Projet OCM (NOKIA)","TRAVAUX-NOKIA",
AQ784="ACCESS-ISSUE","ACCESS-ISSUE",
AQ784="Projet OCM (ZTE, NOKIA, autres projets)","TRAVAUX OCM",
AQ784="No root CAuse","No root cause",
AQ784="ODU HS","PDH",
AQ784="IP &amp; VLAN","PDH",
AQ784="Warehouse HUAWEI","SPARE-ISSUE",
AQ784="SPARE-HS","SPARE-ISSUE",
AQ784="Power Telco","BSS",AQ784="no impacts","no impacts"
),"")</f>
        <v>No root cause</v>
      </c>
      <c r="AP784" s="48" t="str" cm="1">
        <f t="array" ref="AP784">IFERROR(_xlfn.IFS(
AQ784="MPR ISSUE","TX ISSUE",
AQ784="BSS Hardware Issue","RAN ISSUE",
AQ784="Sites strategiques, MLL, Pylone, etc.","ENVTECH",
AQ784="AKTIVCO DEFAUT GE &amp; POWER Cabinet","POWER ISSUE",
AQ784="AKTIVCO Coupure ENEO &amp; Baisse de tension","POWER ISSUE",
AQ784="Coupure ENEO &amp; Baisse de tension","POWER ISSUE",
AQ784="Defaut GE &amp; POWER Cabinet","POWER ISSUE",
AQ784="Sharing","POWER ISSUE",
AQ784="Sites strategiques &amp; DataCenter","POWER ISSUE",
AQ784="Exclu","Exclu",
AQ784="SAT","TX ISSUE",
AQ784="SPARE-ISSUE","SPARE-ISSUE",
AQ784="Fiber CAmtel","TX ISSUE",
AQ784="Fiber AOF","TX ISSUE",
AQ784="Projet OCM (HUAWEI)","TRAVAUX-HUAWEI",
AQ784="Projet OCM (NOKIA)","TRAVAUX -NOKIA",
AQ784="ACCESS-ISSUE","ACCESS-ISSUE",
AQ784="Projet OCM (ZTE, NOKIA, autres projets)","TRAVAUX OCM",
AQ784="No root CAuse","No root cause",
AQ784="ODU HS","TX ISSUE",
AQ784="IP &amp; VLAN","TX ISSUE",
AQ784="Warehouse HUAWEI","SPARE-ISSUE",
AQ784="SPARE-HS","SPARE-ISSUE",
AQ784="Power Telco","RAN ISSUE",AQ784="no impacts","no impacts"
),"")</f>
        <v>No root cause</v>
      </c>
      <c r="AQ784" s="127" t="s">
        <v>5344</v>
      </c>
      <c r="AR784" s="48" t="str" cm="1">
        <f t="array" ref="AR784">IFERROR(_xlfn.IFS(
AQ784="MPR ISSUE","ACTIVE",
AQ784="BSS Hardware Issue","ACTIVE",
AQ784="Sites strategiques, MLL, Pylone, etc.","PASSIVE",
AQ784="AKTIVCO DEFAUT GE &amp; POWER Cabinet","PASSIVE",
AQ784="AKTIVCO Coupure ENEO &amp; Baisse de tension","PASSIVE",
AQ784="Coupure ENEO &amp; Baisse de tension","PASSIVE",
AQ784="Defaut GE &amp; POWER Cabinet","PASSIVE",
AQ784="Sharing","PASSIVE",
AQ784="Sites strategiques &amp; DataCenter","PASSIVE",
AQ784="Exclu","Exclu",
AQ784="SAT","ACTIVE",
AQ784="SPARE-ISSUE","SPARE-ISSUE",
AQ784="Fiber CAmtel","ACTIVE",
AQ784="Fiber AOF","ACTIVE",
AQ784="Projet OCM (HUAWEI)","PLANNED WORKS",
AQ784="Projet OCM (NOKIA)","PLANNED WORKS",
AQ784="ACCESS-ISSUE","ACCESS-ISSUE",
AQ784="Projet OCM (ZTE, NOKIA, autres projets)","PLANNED WORKS",
AQ784="No root CAuse","No root cause",
AQ784="ODU HS","ACTIVE",
AQ784="IP &amp; VLAN","ACTIVE",
AQ784="Warehouse HUAWEI","SPARE-ISSUE",
AQ784="SPARE-HS","SPARE-ISSUE",
AQ784="Power Telco","ACTIVE", AQ784="no impacts","no impacts"
),"")</f>
        <v>No root cause</v>
      </c>
      <c r="AS784" s="92" t="s">
        <v>5537</v>
      </c>
      <c r="AT784" s="98" t="s">
        <v>507</v>
      </c>
      <c r="AV784" s="17" t="s">
        <v>5537</v>
      </c>
      <c r="AW784" s="7" t="s">
        <v>5537</v>
      </c>
      <c r="AX784" s="6" t="s">
        <v>5537</v>
      </c>
      <c r="AY784" s="7"/>
      <c r="AZ784" s="3" t="s">
        <v>5537</v>
      </c>
      <c r="BA784" s="18" t="s">
        <v>5537</v>
      </c>
      <c r="BB784" s="18" t="s">
        <v>5537</v>
      </c>
      <c r="BC784" s="18" t="s">
        <v>5537</v>
      </c>
      <c r="BD784" s="18" t="s">
        <v>5537</v>
      </c>
      <c r="BE784" s="18" t="s">
        <v>5537</v>
      </c>
      <c r="BF784" s="18" t="s">
        <v>5537</v>
      </c>
      <c r="BG784" s="18" t="s">
        <v>5537</v>
      </c>
      <c r="BH784" s="18" t="s">
        <v>5537</v>
      </c>
      <c r="BI784" s="18" t="s">
        <v>5537</v>
      </c>
      <c r="BJ784" s="18" t="s">
        <v>5537</v>
      </c>
      <c r="BK784" s="18" t="s">
        <v>5537</v>
      </c>
      <c r="BL784" s="9" t="s">
        <v>5537</v>
      </c>
      <c r="BM784" s="14" t="s">
        <v>5537</v>
      </c>
      <c r="BN784" s="14" t="s">
        <v>5537</v>
      </c>
      <c r="BO784" s="14" t="str">
        <f>_xlfn.XLOOKUP(B784,'[4]cell downs 18042026 17h'!$B:$B,'[4]cell downs 18042026 17h'!$B:$B,"")</f>
        <v/>
      </c>
      <c r="BP784" s="14" t="str">
        <f>_xlfn.XLOOKUP(B784,'[5]Cells Huawei 19042026 15h'!$B:$B,'[5]Cells Huawei 19042026 15h'!$B:$B,"")</f>
        <v/>
      </c>
      <c r="BQ784" s="9" t="str">
        <f>_xlfn.XLOOKUP(B784,'[6]cells down 19042026 9H40'!$B:$B,'[6]cells down 19042026 9H40'!$B:$B,"")</f>
        <v/>
      </c>
      <c r="BR784" s="9" t="s">
        <v>507</v>
      </c>
      <c r="BS784" s="9" t="s">
        <v>12</v>
      </c>
      <c r="BT784" s="108"/>
    </row>
    <row r="785" spans="1:72" s="9" customFormat="1" x14ac:dyDescent="0.35">
      <c r="A785" s="3" t="s">
        <v>1238</v>
      </c>
      <c r="B785" s="25" t="s">
        <v>1239</v>
      </c>
      <c r="C785" s="3" t="str">
        <f>_xlfn.XLOOKUP(B785,'[1]daily break down'!$D:$D,'[1]daily break down'!$E:$E,"")</f>
        <v>CENTRE</v>
      </c>
      <c r="D785" s="3" t="s">
        <v>11</v>
      </c>
      <c r="E785" s="3" t="s">
        <v>66</v>
      </c>
      <c r="F785" s="3" t="s">
        <v>226</v>
      </c>
      <c r="G785" s="3" t="s">
        <v>1240</v>
      </c>
      <c r="H785" s="33" t="str">
        <f>_xlfn.XLOOKUP(B785,[2]CALCULATION!$B:$B,[2]CALCULATION!$H:$H,"")</f>
        <v>NOKIA</v>
      </c>
      <c r="I785" s="28">
        <v>1.3376308738046931E-3</v>
      </c>
      <c r="J785" s="28">
        <v>0</v>
      </c>
      <c r="K785" s="28">
        <v>0</v>
      </c>
      <c r="L785" s="28">
        <v>0</v>
      </c>
      <c r="M785" s="28">
        <v>0</v>
      </c>
      <c r="N785" s="28">
        <v>0</v>
      </c>
      <c r="O785" s="28">
        <v>0.31890903539335619</v>
      </c>
      <c r="P785" s="28">
        <v>0</v>
      </c>
      <c r="Q785" s="28">
        <v>0</v>
      </c>
      <c r="R785" s="28">
        <v>0</v>
      </c>
      <c r="S785" s="93">
        <v>0</v>
      </c>
      <c r="T785" s="93">
        <f>_xlfn.XLOOKUP(B785,'[3]Nur des jours'!$B:$B,'[3]Nur des jours'!$U:$U,"")</f>
        <v>0</v>
      </c>
      <c r="U785" s="93">
        <v>0</v>
      </c>
      <c r="V785" s="93">
        <v>0</v>
      </c>
      <c r="W785" s="93">
        <v>0</v>
      </c>
      <c r="X785" s="93">
        <v>0.75690288871196476</v>
      </c>
      <c r="Y785" s="93">
        <v>3.5991188044504789E-2</v>
      </c>
      <c r="Z785" s="93">
        <v>0</v>
      </c>
      <c r="AA785" s="93">
        <v>0</v>
      </c>
      <c r="AB785" s="93">
        <v>1.279595528959887</v>
      </c>
      <c r="AC785" s="93">
        <f>_xlfn.XLOOKUP(B785,'[3]Nur des jours'!$B:$B,'[3]Nur des jours'!$N:$N,"")</f>
        <v>0.39340823622239324</v>
      </c>
      <c r="AD785" s="93">
        <v>0.39340823622239324</v>
      </c>
      <c r="AE785" s="93">
        <v>2.4309211746610715E-2</v>
      </c>
      <c r="AF785" s="93">
        <v>3.6561910550661617E-3</v>
      </c>
      <c r="AG785" s="93"/>
      <c r="AH785" s="93">
        <v>0</v>
      </c>
      <c r="AI785" s="93">
        <v>0</v>
      </c>
      <c r="AJ785" s="93">
        <v>0</v>
      </c>
      <c r="AK785" s="93">
        <v>0</v>
      </c>
      <c r="AL785" s="93">
        <v>0</v>
      </c>
      <c r="AM785" s="49" t="s">
        <v>5559</v>
      </c>
      <c r="AN785" s="49"/>
      <c r="AO785" s="48" t="str" cm="1">
        <f t="array" ref="AO785">IFERROR(_xlfn.IFS(
AQ785="MPR ISSUE","PDH",
AQ785="BSS Hardware Issue","BSS",
AQ785="Sites strategiques, MLL, Pylone, etc.","ENVTECH",
AQ785="AKTIVCO DEFAUT GE &amp; POWER Cabinet","AKTIVCO",
AQ785="AKTIVCO Coupure ENEO &amp; Baisse de tension","AKTIVCO GRID ONLY",
AQ785="Coupure ENEO &amp; Baisse de tension","IHS GRID ONLY",
AQ785="Defaut GE &amp; POWER Cabinet","IHS",
AQ785="Sharing","Partners",
AQ785="Sites strategiques &amp; DataCenter","SST &amp; DC",
AQ785="Exclu","Exclu",
AQ785="SAT","SAT",
AQ785="SPARE-ISSUE","SPARE-ISSUE",
AQ785="Fiber CAmtel","TRANS_FO_CAMTEL",
AQ785="Fiber AOF","Fiber AOF",
AQ785="Projet OCM (HUAWEI)","TRAVAUX-HUAWEI",
AQ785="Projet OCM (NOKIA)","TRAVAUX-NOKIA",
AQ785="ACCESS-ISSUE","ACCESS-ISSUE",
AQ785="Projet OCM (ZTE, NOKIA, autres projets)","TRAVAUX OCM",
AQ785="No root CAuse","No root cause",
AQ785="ODU HS","PDH",
AQ785="IP &amp; VLAN","PDH",
AQ785="Warehouse HUAWEI","SPARE-ISSUE",
AQ785="SPARE-HS","SPARE-ISSUE",
AQ785="Power Telco","BSS",AQ785="no impacts","no impacts"
),"")</f>
        <v>No root cause</v>
      </c>
      <c r="AP785" s="48" t="str" cm="1">
        <f t="array" ref="AP785">IFERROR(_xlfn.IFS(
AQ785="MPR ISSUE","TX ISSUE",
AQ785="BSS Hardware Issue","RAN ISSUE",
AQ785="Sites strategiques, MLL, Pylone, etc.","ENVTECH",
AQ785="AKTIVCO DEFAUT GE &amp; POWER Cabinet","POWER ISSUE",
AQ785="AKTIVCO Coupure ENEO &amp; Baisse de tension","POWER ISSUE",
AQ785="Coupure ENEO &amp; Baisse de tension","POWER ISSUE",
AQ785="Defaut GE &amp; POWER Cabinet","POWER ISSUE",
AQ785="Sharing","POWER ISSUE",
AQ785="Sites strategiques &amp; DataCenter","POWER ISSUE",
AQ785="Exclu","Exclu",
AQ785="SAT","TX ISSUE",
AQ785="SPARE-ISSUE","SPARE-ISSUE",
AQ785="Fiber CAmtel","TX ISSUE",
AQ785="Fiber AOF","TX ISSUE",
AQ785="Projet OCM (HUAWEI)","TRAVAUX-HUAWEI",
AQ785="Projet OCM (NOKIA)","TRAVAUX -NOKIA",
AQ785="ACCESS-ISSUE","ACCESS-ISSUE",
AQ785="Projet OCM (ZTE, NOKIA, autres projets)","TRAVAUX OCM",
AQ785="No root CAuse","No root cause",
AQ785="ODU HS","TX ISSUE",
AQ785="IP &amp; VLAN","TX ISSUE",
AQ785="Warehouse HUAWEI","SPARE-ISSUE",
AQ785="SPARE-HS","SPARE-ISSUE",
AQ785="Power Telco","RAN ISSUE",AQ785="no impacts","no impacts"
),"")</f>
        <v>No root cause</v>
      </c>
      <c r="AQ785" s="127" t="s">
        <v>5344</v>
      </c>
      <c r="AR785" s="48" t="str" cm="1">
        <f t="array" ref="AR785">IFERROR(_xlfn.IFS(
AQ785="MPR ISSUE","ACTIVE",
AQ785="BSS Hardware Issue","ACTIVE",
AQ785="Sites strategiques, MLL, Pylone, etc.","PASSIVE",
AQ785="AKTIVCO DEFAUT GE &amp; POWER Cabinet","PASSIVE",
AQ785="AKTIVCO Coupure ENEO &amp; Baisse de tension","PASSIVE",
AQ785="Coupure ENEO &amp; Baisse de tension","PASSIVE",
AQ785="Defaut GE &amp; POWER Cabinet","PASSIVE",
AQ785="Sharing","PASSIVE",
AQ785="Sites strategiques &amp; DataCenter","PASSIVE",
AQ785="Exclu","Exclu",
AQ785="SAT","ACTIVE",
AQ785="SPARE-ISSUE","SPARE-ISSUE",
AQ785="Fiber CAmtel","ACTIVE",
AQ785="Fiber AOF","ACTIVE",
AQ785="Projet OCM (HUAWEI)","PLANNED WORKS",
AQ785="Projet OCM (NOKIA)","PLANNED WORKS",
AQ785="ACCESS-ISSUE","ACCESS-ISSUE",
AQ785="Projet OCM (ZTE, NOKIA, autres projets)","PLANNED WORKS",
AQ785="No root CAuse","No root cause",
AQ785="ODU HS","ACTIVE",
AQ785="IP &amp; VLAN","ACTIVE",
AQ785="Warehouse HUAWEI","SPARE-ISSUE",
AQ785="SPARE-HS","SPARE-ISSUE",
AQ785="Power Telco","ACTIVE", AQ785="no impacts","no impacts"
),"")</f>
        <v>No root cause</v>
      </c>
      <c r="AS785" s="92" t="s">
        <v>5537</v>
      </c>
      <c r="AT785" s="98" t="s">
        <v>1239</v>
      </c>
      <c r="AV785" s="17" t="s">
        <v>5537</v>
      </c>
      <c r="AW785" s="7" t="s">
        <v>5537</v>
      </c>
      <c r="AX785" s="6" t="s">
        <v>5537</v>
      </c>
      <c r="AY785" s="7"/>
      <c r="AZ785" s="3" t="s">
        <v>5537</v>
      </c>
      <c r="BA785" s="18" t="s">
        <v>5537</v>
      </c>
      <c r="BB785" s="18" t="s">
        <v>5537</v>
      </c>
      <c r="BC785" s="18" t="s">
        <v>5537</v>
      </c>
      <c r="BD785" s="18" t="s">
        <v>5537</v>
      </c>
      <c r="BE785" s="18" t="s">
        <v>5537</v>
      </c>
      <c r="BF785" s="18" t="s">
        <v>5537</v>
      </c>
      <c r="BG785" s="18" t="s">
        <v>5537</v>
      </c>
      <c r="BH785" s="18" t="s">
        <v>5537</v>
      </c>
      <c r="BI785" s="18" t="s">
        <v>5537</v>
      </c>
      <c r="BJ785" s="18" t="s">
        <v>5537</v>
      </c>
      <c r="BK785" s="18" t="s">
        <v>5537</v>
      </c>
      <c r="BL785" s="9" t="s">
        <v>5537</v>
      </c>
      <c r="BM785" s="14" t="s">
        <v>5537</v>
      </c>
      <c r="BN785" s="14" t="s">
        <v>5537</v>
      </c>
      <c r="BO785" s="14" t="str">
        <f>_xlfn.XLOOKUP(B785,'[4]cell downs 18042026 17h'!$B:$B,'[4]cell downs 18042026 17h'!$B:$B,"")</f>
        <v/>
      </c>
      <c r="BP785" s="14" t="str">
        <f>_xlfn.XLOOKUP(B785,'[5]Cells Huawei 19042026 15h'!$B:$B,'[5]Cells Huawei 19042026 15h'!$B:$B,"")</f>
        <v/>
      </c>
      <c r="BQ785" s="9" t="str">
        <f>_xlfn.XLOOKUP(B785,'[6]cells down 19042026 9H40'!$B:$B,'[6]cells down 19042026 9H40'!$B:$B,"")</f>
        <v/>
      </c>
      <c r="BR785" s="9" t="s">
        <v>1239</v>
      </c>
      <c r="BS785" s="9" t="s">
        <v>12</v>
      </c>
      <c r="BT785" s="108"/>
    </row>
    <row r="786" spans="1:72" s="9" customFormat="1" x14ac:dyDescent="0.35">
      <c r="A786" s="1" t="s">
        <v>2161</v>
      </c>
      <c r="B786" s="8" t="s">
        <v>2162</v>
      </c>
      <c r="C786" s="3" t="str">
        <f>_xlfn.XLOOKUP(B786,'[1]daily break down'!$D:$D,'[1]daily break down'!$E:$E,"")</f>
        <v>CENTRE</v>
      </c>
      <c r="D786" s="1" t="s">
        <v>21</v>
      </c>
      <c r="E786" s="1" t="s">
        <v>36</v>
      </c>
      <c r="F786" s="3" t="s">
        <v>226</v>
      </c>
      <c r="G786" s="1" t="s">
        <v>489</v>
      </c>
      <c r="H786" s="34" t="str">
        <f>_xlfn.XLOOKUP(B786,[2]CALCULATION!$B:$B,[2]CALCULATION!$H:$H,"")</f>
        <v>ZTE</v>
      </c>
      <c r="I786" s="28">
        <v>0</v>
      </c>
      <c r="J786" s="28">
        <v>0</v>
      </c>
      <c r="K786" s="28">
        <v>0</v>
      </c>
      <c r="L786" s="28">
        <v>0</v>
      </c>
      <c r="M786" s="28">
        <v>0</v>
      </c>
      <c r="N786" s="28">
        <v>0</v>
      </c>
      <c r="O786" s="28">
        <v>0</v>
      </c>
      <c r="P786" s="28">
        <v>0</v>
      </c>
      <c r="Q786" s="28">
        <v>0</v>
      </c>
      <c r="R786" s="28">
        <v>4.761965910744707E-3</v>
      </c>
      <c r="S786" s="93">
        <v>0</v>
      </c>
      <c r="T786" s="93">
        <f>_xlfn.XLOOKUP(B786,'[3]Nur des jours'!$B:$B,'[3]Nur des jours'!$U:$U,"")</f>
        <v>0</v>
      </c>
      <c r="U786" s="93">
        <v>0</v>
      </c>
      <c r="V786" s="93">
        <v>0</v>
      </c>
      <c r="W786" s="93">
        <v>0</v>
      </c>
      <c r="X786" s="93">
        <v>0</v>
      </c>
      <c r="Y786" s="93">
        <v>0</v>
      </c>
      <c r="Z786" s="93">
        <v>0</v>
      </c>
      <c r="AA786" s="93">
        <v>0</v>
      </c>
      <c r="AB786" s="93">
        <v>0</v>
      </c>
      <c r="AC786" s="93">
        <f>_xlfn.XLOOKUP(B786,'[3]Nur des jours'!$B:$B,'[3]Nur des jours'!$N:$N,"")</f>
        <v>0</v>
      </c>
      <c r="AD786" s="93">
        <v>0</v>
      </c>
      <c r="AE786" s="93">
        <v>6.2779475677233423E-2</v>
      </c>
      <c r="AF786" s="93">
        <v>3.2638193320827756E-3</v>
      </c>
      <c r="AG786" s="93"/>
      <c r="AH786" s="93">
        <v>0</v>
      </c>
      <c r="AI786" s="93">
        <v>0</v>
      </c>
      <c r="AJ786" s="93">
        <v>0</v>
      </c>
      <c r="AK786" s="93">
        <v>0</v>
      </c>
      <c r="AL786" s="93">
        <v>0</v>
      </c>
      <c r="AM786" s="49" t="s">
        <v>5559</v>
      </c>
      <c r="AN786" s="49"/>
      <c r="AO786" s="48" t="str" cm="1">
        <f t="array" ref="AO786">IFERROR(_xlfn.IFS(
AQ786="MPR ISSUE","PDH",
AQ786="BSS Hardware Issue","BSS",
AQ786="Sites strategiques, MLL, Pylone, etc.","ENVTECH",
AQ786="AKTIVCO DEFAUT GE &amp; POWER Cabinet","AKTIVCO",
AQ786="AKTIVCO Coupure ENEO &amp; Baisse de tension","AKTIVCO GRID ONLY",
AQ786="Coupure ENEO &amp; Baisse de tension","IHS GRID ONLY",
AQ786="Defaut GE &amp; POWER Cabinet","IHS",
AQ786="Sharing","Partners",
AQ786="Sites strategiques &amp; DataCenter","SST &amp; DC",
AQ786="Exclu","Exclu",
AQ786="SAT","SAT",
AQ786="SPARE-ISSUE","SPARE-ISSUE",
AQ786="Fiber CAmtel","TRANS_FO_CAMTEL",
AQ786="Fiber AOF","Fiber AOF",
AQ786="Projet OCM (HUAWEI)","TRAVAUX-HUAWEI",
AQ786="Projet OCM (NOKIA)","TRAVAUX-NOKIA",
AQ786="ACCESS-ISSUE","ACCESS-ISSUE",
AQ786="Projet OCM (ZTE, NOKIA, autres projets)","TRAVAUX OCM",
AQ786="No root CAuse","No root cause",
AQ786="ODU HS","PDH",
AQ786="IP &amp; VLAN","PDH",
AQ786="Warehouse HUAWEI","SPARE-ISSUE",
AQ786="SPARE-HS","SPARE-ISSUE",
AQ786="Power Telco","BSS",AQ786="no impacts","no impacts"
),"")</f>
        <v>No root cause</v>
      </c>
      <c r="AP786" s="48" t="str" cm="1">
        <f t="array" ref="AP786">IFERROR(_xlfn.IFS(
AQ786="MPR ISSUE","TX ISSUE",
AQ786="BSS Hardware Issue","RAN ISSUE",
AQ786="Sites strategiques, MLL, Pylone, etc.","ENVTECH",
AQ786="AKTIVCO DEFAUT GE &amp; POWER Cabinet","POWER ISSUE",
AQ786="AKTIVCO Coupure ENEO &amp; Baisse de tension","POWER ISSUE",
AQ786="Coupure ENEO &amp; Baisse de tension","POWER ISSUE",
AQ786="Defaut GE &amp; POWER Cabinet","POWER ISSUE",
AQ786="Sharing","POWER ISSUE",
AQ786="Sites strategiques &amp; DataCenter","POWER ISSUE",
AQ786="Exclu","Exclu",
AQ786="SAT","TX ISSUE",
AQ786="SPARE-ISSUE","SPARE-ISSUE",
AQ786="Fiber CAmtel","TX ISSUE",
AQ786="Fiber AOF","TX ISSUE",
AQ786="Projet OCM (HUAWEI)","TRAVAUX-HUAWEI",
AQ786="Projet OCM (NOKIA)","TRAVAUX -NOKIA",
AQ786="ACCESS-ISSUE","ACCESS-ISSUE",
AQ786="Projet OCM (ZTE, NOKIA, autres projets)","TRAVAUX OCM",
AQ786="No root CAuse","No root cause",
AQ786="ODU HS","TX ISSUE",
AQ786="IP &amp; VLAN","TX ISSUE",
AQ786="Warehouse HUAWEI","SPARE-ISSUE",
AQ786="SPARE-HS","SPARE-ISSUE",
AQ786="Power Telco","RAN ISSUE",AQ786="no impacts","no impacts"
),"")</f>
        <v>No root cause</v>
      </c>
      <c r="AQ786" s="67" t="s">
        <v>5344</v>
      </c>
      <c r="AR786" s="48" t="str" cm="1">
        <f t="array" ref="AR786">IFERROR(_xlfn.IFS(
AQ786="MPR ISSUE","ACTIVE",
AQ786="BSS Hardware Issue","ACTIVE",
AQ786="Sites strategiques, MLL, Pylone, etc.","PASSIVE",
AQ786="AKTIVCO DEFAUT GE &amp; POWER Cabinet","PASSIVE",
AQ786="AKTIVCO Coupure ENEO &amp; Baisse de tension","PASSIVE",
AQ786="Coupure ENEO &amp; Baisse de tension","PASSIVE",
AQ786="Defaut GE &amp; POWER Cabinet","PASSIVE",
AQ786="Sharing","PASSIVE",
AQ786="Sites strategiques &amp; DataCenter","PASSIVE",
AQ786="Exclu","Exclu",
AQ786="SAT","ACTIVE",
AQ786="SPARE-ISSUE","SPARE-ISSUE",
AQ786="Fiber CAmtel","ACTIVE",
AQ786="Fiber AOF","ACTIVE",
AQ786="Projet OCM (HUAWEI)","PLANNED WORKS",
AQ786="Projet OCM (NOKIA)","PLANNED WORKS",
AQ786="ACCESS-ISSUE","ACCESS-ISSUE",
AQ786="Projet OCM (ZTE, NOKIA, autres projets)","PLANNED WORKS",
AQ786="No root CAuse","No root cause",
AQ786="ODU HS","ACTIVE",
AQ786="IP &amp; VLAN","ACTIVE",
AQ786="Warehouse HUAWEI","SPARE-ISSUE",
AQ786="SPARE-HS","SPARE-ISSUE",
AQ786="Power Telco","ACTIVE", AQ786="no impacts","no impacts"
),"")</f>
        <v>No root cause</v>
      </c>
      <c r="AS786" s="92" t="s">
        <v>5537</v>
      </c>
      <c r="AT786" s="98" t="s">
        <v>2162</v>
      </c>
      <c r="AV786" s="17" t="s">
        <v>5537</v>
      </c>
      <c r="AW786" s="7" t="s">
        <v>5537</v>
      </c>
      <c r="AX786" s="6" t="s">
        <v>5537</v>
      </c>
      <c r="AY786" s="7"/>
      <c r="AZ786" s="3" t="s">
        <v>5537</v>
      </c>
      <c r="BA786" s="18" t="s">
        <v>5537</v>
      </c>
      <c r="BB786" s="18" t="s">
        <v>5537</v>
      </c>
      <c r="BC786" s="18" t="s">
        <v>5537</v>
      </c>
      <c r="BD786" s="18" t="s">
        <v>5537</v>
      </c>
      <c r="BE786" s="18" t="s">
        <v>5537</v>
      </c>
      <c r="BF786" s="18" t="s">
        <v>5537</v>
      </c>
      <c r="BG786" s="18" t="s">
        <v>5537</v>
      </c>
      <c r="BH786" s="18" t="s">
        <v>5537</v>
      </c>
      <c r="BI786" s="18" t="s">
        <v>5537</v>
      </c>
      <c r="BJ786" s="18" t="s">
        <v>5537</v>
      </c>
      <c r="BK786" s="18" t="s">
        <v>5537</v>
      </c>
      <c r="BL786" s="9" t="s">
        <v>5537</v>
      </c>
      <c r="BM786" s="14" t="s">
        <v>5537</v>
      </c>
      <c r="BN786" s="14" t="s">
        <v>5537</v>
      </c>
      <c r="BO786" s="14" t="str">
        <f>_xlfn.XLOOKUP(B786,'[4]cell downs 18042026 17h'!$B:$B,'[4]cell downs 18042026 17h'!$B:$B,"")</f>
        <v/>
      </c>
      <c r="BP786" s="14" t="str">
        <f>_xlfn.XLOOKUP(B786,'[5]Cells Huawei 19042026 15h'!$B:$B,'[5]Cells Huawei 19042026 15h'!$B:$B,"")</f>
        <v/>
      </c>
      <c r="BQ786" s="9" t="str">
        <f>_xlfn.XLOOKUP(B786,'[6]cells down 19042026 9H40'!$B:$B,'[6]cells down 19042026 9H40'!$B:$B,"")</f>
        <v/>
      </c>
      <c r="BR786" s="9" t="s">
        <v>5537</v>
      </c>
      <c r="BS786" s="9" t="s">
        <v>5537</v>
      </c>
      <c r="BT786" s="108"/>
    </row>
    <row r="787" spans="1:72" s="9" customFormat="1" x14ac:dyDescent="0.35">
      <c r="A787" s="3" t="s">
        <v>5428</v>
      </c>
      <c r="B787" s="25" t="s">
        <v>5429</v>
      </c>
      <c r="C787" s="3" t="str">
        <f>_xlfn.XLOOKUP(B787,'[1]daily break down'!$D:$D,'[1]daily break down'!$E:$E,"")</f>
        <v>Yaounde</v>
      </c>
      <c r="D787" s="19" t="e">
        <v>#N/A</v>
      </c>
      <c r="E787" s="19" t="e">
        <v>#N/A</v>
      </c>
      <c r="F787" s="3" t="s">
        <v>5388</v>
      </c>
      <c r="G787" s="3" t="s">
        <v>38</v>
      </c>
      <c r="H787" s="34" t="str">
        <f>_xlfn.XLOOKUP(B787,[2]CALCULATION!$B:$B,[2]CALCULATION!$H:$H,"")</f>
        <v>ZTE</v>
      </c>
      <c r="I787" s="28">
        <v>0</v>
      </c>
      <c r="J787" s="28">
        <v>0</v>
      </c>
      <c r="K787" s="28">
        <v>0</v>
      </c>
      <c r="L787" s="28">
        <v>0</v>
      </c>
      <c r="M787" s="28">
        <v>6.2850815990503309E-2</v>
      </c>
      <c r="N787" s="28">
        <v>0</v>
      </c>
      <c r="O787" s="28">
        <v>0</v>
      </c>
      <c r="P787" s="28">
        <v>0.25313326655880014</v>
      </c>
      <c r="Q787" s="28">
        <v>0</v>
      </c>
      <c r="R787" s="28">
        <v>0</v>
      </c>
      <c r="S787" s="93">
        <v>0</v>
      </c>
      <c r="T787" s="93">
        <f>_xlfn.XLOOKUP(B787,'[3]Nur des jours'!$B:$B,'[3]Nur des jours'!$U:$U,"")</f>
        <v>0</v>
      </c>
      <c r="U787" s="93">
        <v>0</v>
      </c>
      <c r="V787" s="93" t="s">
        <v>5537</v>
      </c>
      <c r="W787" s="93">
        <v>0</v>
      </c>
      <c r="X787" s="93">
        <v>0</v>
      </c>
      <c r="Y787" s="93">
        <v>0</v>
      </c>
      <c r="Z787" s="93">
        <v>0</v>
      </c>
      <c r="AA787" s="93">
        <v>0</v>
      </c>
      <c r="AB787" s="93">
        <v>0</v>
      </c>
      <c r="AC787" s="93">
        <f>_xlfn.XLOOKUP(B787,'[3]Nur des jours'!$B:$B,'[3]Nur des jours'!$N:$N,"")</f>
        <v>0</v>
      </c>
      <c r="AD787" s="93">
        <v>0</v>
      </c>
      <c r="AE787" s="93">
        <v>0</v>
      </c>
      <c r="AF787" s="93">
        <v>2.5860863560224117E-3</v>
      </c>
      <c r="AG787" s="93"/>
      <c r="AH787" s="93">
        <v>0</v>
      </c>
      <c r="AI787" s="93">
        <v>0</v>
      </c>
      <c r="AJ787" s="93">
        <v>0</v>
      </c>
      <c r="AK787" s="93">
        <v>0</v>
      </c>
      <c r="AL787" s="93">
        <v>0</v>
      </c>
      <c r="AM787" s="49" t="s">
        <v>5559</v>
      </c>
      <c r="AN787" s="49"/>
      <c r="AO787" s="48" t="str" cm="1">
        <f t="array" ref="AO787">IFERROR(_xlfn.IFS(
AQ787="MPR ISSUE","PDH",
AQ787="BSS Hardware Issue","BSS",
AQ787="Sites strategiques, MLL, Pylone, etc.","ENVTECH",
AQ787="AKTIVCO DEFAUT GE &amp; POWER Cabinet","AKTIVCO",
AQ787="AKTIVCO Coupure ENEO &amp; Baisse de tension","AKTIVCO GRID ONLY",
AQ787="Coupure ENEO &amp; Baisse de tension","IHS GRID ONLY",
AQ787="Defaut GE &amp; POWER Cabinet","IHS",
AQ787="Sharing","Partners",
AQ787="Sites strategiques &amp; DataCenter","SST &amp; DC",
AQ787="Exclu","Exclu",
AQ787="SAT","SAT",
AQ787="SPARE-ISSUE","SPARE-ISSUE",
AQ787="Fiber CAmtel","TRANS_FO_CAMTEL",
AQ787="Fiber AOF","Fiber AOF",
AQ787="Projet OCM (HUAWEI)","TRAVAUX-HUAWEI",
AQ787="Projet OCM (NOKIA)","TRAVAUX-NOKIA",
AQ787="ACCESS-ISSUE","ACCESS-ISSUE",
AQ787="Projet OCM (ZTE, NOKIA, autres projets)","TRAVAUX OCM",
AQ787="No root CAuse","No root cause",
AQ787="ODU HS","PDH",
AQ787="IP &amp; VLAN","PDH",
AQ787="Warehouse HUAWEI","SPARE-ISSUE",
AQ787="SPARE-HS","SPARE-ISSUE",
AQ787="Power Telco","BSS",AQ787="no impacts","no impacts"
),"")</f>
        <v>No root cause</v>
      </c>
      <c r="AP787" s="48" t="str" cm="1">
        <f t="array" ref="AP787">IFERROR(_xlfn.IFS(
AQ787="MPR ISSUE","TX ISSUE",
AQ787="BSS Hardware Issue","RAN ISSUE",
AQ787="Sites strategiques, MLL, Pylone, etc.","ENVTECH",
AQ787="AKTIVCO DEFAUT GE &amp; POWER Cabinet","POWER ISSUE",
AQ787="AKTIVCO Coupure ENEO &amp; Baisse de tension","POWER ISSUE",
AQ787="Coupure ENEO &amp; Baisse de tension","POWER ISSUE",
AQ787="Defaut GE &amp; POWER Cabinet","POWER ISSUE",
AQ787="Sharing","POWER ISSUE",
AQ787="Sites strategiques &amp; DataCenter","POWER ISSUE",
AQ787="Exclu","Exclu",
AQ787="SAT","TX ISSUE",
AQ787="SPARE-ISSUE","SPARE-ISSUE",
AQ787="Fiber CAmtel","TX ISSUE",
AQ787="Fiber AOF","TX ISSUE",
AQ787="Projet OCM (HUAWEI)","TRAVAUX-HUAWEI",
AQ787="Projet OCM (NOKIA)","TRAVAUX -NOKIA",
AQ787="ACCESS-ISSUE","ACCESS-ISSUE",
AQ787="Projet OCM (ZTE, NOKIA, autres projets)","TRAVAUX OCM",
AQ787="No root CAuse","No root cause",
AQ787="ODU HS","TX ISSUE",
AQ787="IP &amp; VLAN","TX ISSUE",
AQ787="Warehouse HUAWEI","SPARE-ISSUE",
AQ787="SPARE-HS","SPARE-ISSUE",
AQ787="Power Telco","RAN ISSUE",AQ787="no impacts","no impacts"
),"")</f>
        <v>No root cause</v>
      </c>
      <c r="AQ787" s="67" t="s">
        <v>5344</v>
      </c>
      <c r="AR787" s="48" t="str" cm="1">
        <f t="array" ref="AR787">IFERROR(_xlfn.IFS(
AQ787="MPR ISSUE","ACTIVE",
AQ787="BSS Hardware Issue","ACTIVE",
AQ787="Sites strategiques, MLL, Pylone, etc.","PASSIVE",
AQ787="AKTIVCO DEFAUT GE &amp; POWER Cabinet","PASSIVE",
AQ787="AKTIVCO Coupure ENEO &amp; Baisse de tension","PASSIVE",
AQ787="Coupure ENEO &amp; Baisse de tension","PASSIVE",
AQ787="Defaut GE &amp; POWER Cabinet","PASSIVE",
AQ787="Sharing","PASSIVE",
AQ787="Sites strategiques &amp; DataCenter","PASSIVE",
AQ787="Exclu","Exclu",
AQ787="SAT","ACTIVE",
AQ787="SPARE-ISSUE","SPARE-ISSUE",
AQ787="Fiber CAmtel","ACTIVE",
AQ787="Fiber AOF","ACTIVE",
AQ787="Projet OCM (HUAWEI)","PLANNED WORKS",
AQ787="Projet OCM (NOKIA)","PLANNED WORKS",
AQ787="ACCESS-ISSUE","ACCESS-ISSUE",
AQ787="Projet OCM (ZTE, NOKIA, autres projets)","PLANNED WORKS",
AQ787="No root CAuse","No root cause",
AQ787="ODU HS","ACTIVE",
AQ787="IP &amp; VLAN","ACTIVE",
AQ787="Warehouse HUAWEI","SPARE-ISSUE",
AQ787="SPARE-HS","SPARE-ISSUE",
AQ787="Power Telco","ACTIVE", AQ787="no impacts","no impacts"
),"")</f>
        <v>No root cause</v>
      </c>
      <c r="AS787" s="92" t="s">
        <v>5537</v>
      </c>
      <c r="AT787" s="98" t="s">
        <v>5429</v>
      </c>
      <c r="AV787" s="17" t="s">
        <v>5537</v>
      </c>
      <c r="AW787" s="7" t="s">
        <v>5537</v>
      </c>
      <c r="AX787" s="6" t="s">
        <v>5537</v>
      </c>
      <c r="AY787" s="7"/>
      <c r="AZ787" s="3" t="s">
        <v>5537</v>
      </c>
      <c r="BA787" s="18" t="s">
        <v>5537</v>
      </c>
      <c r="BB787" s="18" t="s">
        <v>5537</v>
      </c>
      <c r="BC787" s="18" t="s">
        <v>5537</v>
      </c>
      <c r="BD787" s="18" t="s">
        <v>5537</v>
      </c>
      <c r="BE787" s="18" t="s">
        <v>5537</v>
      </c>
      <c r="BF787" s="18" t="s">
        <v>5537</v>
      </c>
      <c r="BG787" s="18" t="s">
        <v>5537</v>
      </c>
      <c r="BH787" s="18" t="s">
        <v>5537</v>
      </c>
      <c r="BI787" s="18" t="s">
        <v>5537</v>
      </c>
      <c r="BJ787" s="18" t="s">
        <v>5537</v>
      </c>
      <c r="BK787" s="18" t="s">
        <v>5537</v>
      </c>
      <c r="BL787" s="9" t="s">
        <v>5537</v>
      </c>
      <c r="BM787" s="14" t="s">
        <v>5537</v>
      </c>
      <c r="BN787" s="14" t="s">
        <v>5537</v>
      </c>
      <c r="BO787" s="14" t="str">
        <f>_xlfn.XLOOKUP(B787,'[4]cell downs 18042026 17h'!$B:$B,'[4]cell downs 18042026 17h'!$B:$B,"")</f>
        <v/>
      </c>
      <c r="BP787" s="14" t="str">
        <f>_xlfn.XLOOKUP(B787,'[5]Cells Huawei 19042026 15h'!$B:$B,'[5]Cells Huawei 19042026 15h'!$B:$B,"")</f>
        <v/>
      </c>
      <c r="BQ787" s="9" t="str">
        <f>_xlfn.XLOOKUP(B787,'[6]cells down 19042026 9H40'!$B:$B,'[6]cells down 19042026 9H40'!$B:$B,"")</f>
        <v/>
      </c>
      <c r="BR787" s="9" t="s">
        <v>5537</v>
      </c>
      <c r="BS787" s="9" t="s">
        <v>12</v>
      </c>
      <c r="BT787" s="108"/>
    </row>
    <row r="788" spans="1:72" s="9" customFormat="1" x14ac:dyDescent="0.35">
      <c r="A788" s="1" t="s">
        <v>2382</v>
      </c>
      <c r="B788" s="8" t="s">
        <v>2383</v>
      </c>
      <c r="C788" s="3" t="str">
        <f>_xlfn.XLOOKUP(B788,'[1]daily break down'!$D:$D,'[1]daily break down'!$E:$E,"")</f>
        <v>Douala</v>
      </c>
      <c r="D788" s="1" t="s">
        <v>11</v>
      </c>
      <c r="E788" s="1" t="s">
        <v>12</v>
      </c>
      <c r="F788" s="3" t="s">
        <v>31</v>
      </c>
      <c r="G788" s="1" t="s">
        <v>32</v>
      </c>
      <c r="H788" s="34" t="str">
        <f>_xlfn.XLOOKUP(B788,[2]CALCULATION!$B:$B,[2]CALCULATION!$H:$H,"")</f>
        <v>ZTE</v>
      </c>
      <c r="I788" s="28">
        <v>0</v>
      </c>
      <c r="J788" s="28">
        <v>0</v>
      </c>
      <c r="K788" s="28">
        <v>9.4882616648546469E-2</v>
      </c>
      <c r="L788" s="28">
        <v>0</v>
      </c>
      <c r="M788" s="28">
        <v>0</v>
      </c>
      <c r="N788" s="28">
        <v>0</v>
      </c>
      <c r="O788" s="28">
        <v>0</v>
      </c>
      <c r="P788" s="28">
        <v>2.7735151940599208</v>
      </c>
      <c r="Q788" s="28">
        <v>3.3368183076365527</v>
      </c>
      <c r="R788" s="28">
        <v>0</v>
      </c>
      <c r="S788" s="93">
        <v>0.24860315666618152</v>
      </c>
      <c r="T788" s="93">
        <f>_xlfn.XLOOKUP(B788,'[3]Nur des jours'!$B:$B,'[3]Nur des jours'!$U:$U,"")</f>
        <v>0</v>
      </c>
      <c r="U788" s="93">
        <v>0</v>
      </c>
      <c r="V788" s="93">
        <v>0</v>
      </c>
      <c r="W788" s="93">
        <v>0</v>
      </c>
      <c r="X788" s="93">
        <v>0</v>
      </c>
      <c r="Y788" s="93">
        <v>0</v>
      </c>
      <c r="Z788" s="93">
        <v>0</v>
      </c>
      <c r="AA788" s="93">
        <v>0</v>
      </c>
      <c r="AB788" s="93">
        <v>0</v>
      </c>
      <c r="AC788" s="93">
        <f>_xlfn.XLOOKUP(B788,'[3]Nur des jours'!$B:$B,'[3]Nur des jours'!$N:$N,"")</f>
        <v>0</v>
      </c>
      <c r="AD788" s="93">
        <v>0</v>
      </c>
      <c r="AE788" s="93">
        <v>2.9499219536972522E-2</v>
      </c>
      <c r="AF788" s="93">
        <v>2.56825127770507E-3</v>
      </c>
      <c r="AG788" s="93"/>
      <c r="AH788" s="93">
        <v>0</v>
      </c>
      <c r="AI788" s="93">
        <v>0</v>
      </c>
      <c r="AJ788" s="93">
        <v>0</v>
      </c>
      <c r="AK788" s="93">
        <v>0</v>
      </c>
      <c r="AL788" s="93">
        <v>0</v>
      </c>
      <c r="AM788" s="49" t="s">
        <v>5559</v>
      </c>
      <c r="AN788" s="49"/>
      <c r="AO788" s="48" t="str" cm="1">
        <f t="array" ref="AO788">IFERROR(_xlfn.IFS(
AQ788="MPR ISSUE","PDH",
AQ788="BSS Hardware Issue","BSS",
AQ788="Sites strategiques, MLL, Pylone, etc.","ENVTECH",
AQ788="AKTIVCO DEFAUT GE &amp; POWER Cabinet","AKTIVCO",
AQ788="AKTIVCO Coupure ENEO &amp; Baisse de tension","AKTIVCO GRID ONLY",
AQ788="Coupure ENEO &amp; Baisse de tension","IHS GRID ONLY",
AQ788="Defaut GE &amp; POWER Cabinet","IHS",
AQ788="Sharing","Partners",
AQ788="Sites strategiques &amp; DataCenter","SST &amp; DC",
AQ788="Exclu","Exclu",
AQ788="SAT","SAT",
AQ788="SPARE-ISSUE","SPARE-ISSUE",
AQ788="Fiber CAmtel","TRANS_FO_CAMTEL",
AQ788="Fiber AOF","Fiber AOF",
AQ788="Projet OCM (HUAWEI)","TRAVAUX-HUAWEI",
AQ788="Projet OCM (NOKIA)","TRAVAUX-NOKIA",
AQ788="ACCESS-ISSUE","ACCESS-ISSUE",
AQ788="Projet OCM (ZTE, NOKIA, autres projets)","TRAVAUX OCM",
AQ788="No root CAuse","No root cause",
AQ788="ODU HS","PDH",
AQ788="IP &amp; VLAN","PDH",
AQ788="Warehouse HUAWEI","SPARE-ISSUE",
AQ788="SPARE-HS","SPARE-ISSUE",
AQ788="Power Telco","BSS",AQ788="no impacts","no impacts"
),"")</f>
        <v>No root cause</v>
      </c>
      <c r="AP788" s="48" t="str" cm="1">
        <f t="array" ref="AP788">IFERROR(_xlfn.IFS(
AQ788="MPR ISSUE","TX ISSUE",
AQ788="BSS Hardware Issue","RAN ISSUE",
AQ788="Sites strategiques, MLL, Pylone, etc.","ENVTECH",
AQ788="AKTIVCO DEFAUT GE &amp; POWER Cabinet","POWER ISSUE",
AQ788="AKTIVCO Coupure ENEO &amp; Baisse de tension","POWER ISSUE",
AQ788="Coupure ENEO &amp; Baisse de tension","POWER ISSUE",
AQ788="Defaut GE &amp; POWER Cabinet","POWER ISSUE",
AQ788="Sharing","POWER ISSUE",
AQ788="Sites strategiques &amp; DataCenter","POWER ISSUE",
AQ788="Exclu","Exclu",
AQ788="SAT","TX ISSUE",
AQ788="SPARE-ISSUE","SPARE-ISSUE",
AQ788="Fiber CAmtel","TX ISSUE",
AQ788="Fiber AOF","TX ISSUE",
AQ788="Projet OCM (HUAWEI)","TRAVAUX-HUAWEI",
AQ788="Projet OCM (NOKIA)","TRAVAUX -NOKIA",
AQ788="ACCESS-ISSUE","ACCESS-ISSUE",
AQ788="Projet OCM (ZTE, NOKIA, autres projets)","TRAVAUX OCM",
AQ788="No root CAuse","No root cause",
AQ788="ODU HS","TX ISSUE",
AQ788="IP &amp; VLAN","TX ISSUE",
AQ788="Warehouse HUAWEI","SPARE-ISSUE",
AQ788="SPARE-HS","SPARE-ISSUE",
AQ788="Power Telco","RAN ISSUE",AQ788="no impacts","no impacts"
),"")</f>
        <v>No root cause</v>
      </c>
      <c r="AQ788" s="127" t="s">
        <v>5344</v>
      </c>
      <c r="AR788" s="48" t="str" cm="1">
        <f t="array" ref="AR788">IFERROR(_xlfn.IFS(
AQ788="MPR ISSUE","ACTIVE",
AQ788="BSS Hardware Issue","ACTIVE",
AQ788="Sites strategiques, MLL, Pylone, etc.","PASSIVE",
AQ788="AKTIVCO DEFAUT GE &amp; POWER Cabinet","PASSIVE",
AQ788="AKTIVCO Coupure ENEO &amp; Baisse de tension","PASSIVE",
AQ788="Coupure ENEO &amp; Baisse de tension","PASSIVE",
AQ788="Defaut GE &amp; POWER Cabinet","PASSIVE",
AQ788="Sharing","PASSIVE",
AQ788="Sites strategiques &amp; DataCenter","PASSIVE",
AQ788="Exclu","Exclu",
AQ788="SAT","ACTIVE",
AQ788="SPARE-ISSUE","SPARE-ISSUE",
AQ788="Fiber CAmtel","ACTIVE",
AQ788="Fiber AOF","ACTIVE",
AQ788="Projet OCM (HUAWEI)","PLANNED WORKS",
AQ788="Projet OCM (NOKIA)","PLANNED WORKS",
AQ788="ACCESS-ISSUE","ACCESS-ISSUE",
AQ788="Projet OCM (ZTE, NOKIA, autres projets)","PLANNED WORKS",
AQ788="No root CAuse","No root cause",
AQ788="ODU HS","ACTIVE",
AQ788="IP &amp; VLAN","ACTIVE",
AQ788="Warehouse HUAWEI","SPARE-ISSUE",
AQ788="SPARE-HS","SPARE-ISSUE",
AQ788="Power Telco","ACTIVE", AQ788="no impacts","no impacts"
),"")</f>
        <v>No root cause</v>
      </c>
      <c r="AS788" s="92" t="s">
        <v>5537</v>
      </c>
      <c r="AT788" s="98" t="s">
        <v>2383</v>
      </c>
      <c r="AV788" s="17" t="s">
        <v>5537</v>
      </c>
      <c r="AW788" s="7" t="s">
        <v>5537</v>
      </c>
      <c r="AX788" s="6" t="s">
        <v>5537</v>
      </c>
      <c r="AY788" s="7"/>
      <c r="AZ788" s="3" t="s">
        <v>5537</v>
      </c>
      <c r="BA788" s="18" t="s">
        <v>5537</v>
      </c>
      <c r="BB788" s="18" t="s">
        <v>5537</v>
      </c>
      <c r="BC788" s="18" t="s">
        <v>5537</v>
      </c>
      <c r="BD788" s="18" t="s">
        <v>5537</v>
      </c>
      <c r="BE788" s="18" t="s">
        <v>5537</v>
      </c>
      <c r="BF788" s="18" t="s">
        <v>5537</v>
      </c>
      <c r="BG788" s="18" t="s">
        <v>5537</v>
      </c>
      <c r="BH788" s="18" t="s">
        <v>5537</v>
      </c>
      <c r="BI788" s="18" t="s">
        <v>5537</v>
      </c>
      <c r="BJ788" s="18" t="s">
        <v>5537</v>
      </c>
      <c r="BK788" s="18" t="s">
        <v>5537</v>
      </c>
      <c r="BL788" s="9" t="s">
        <v>5537</v>
      </c>
      <c r="BM788" s="14" t="s">
        <v>5537</v>
      </c>
      <c r="BN788" s="14" t="s">
        <v>5537</v>
      </c>
      <c r="BO788" s="14" t="str">
        <f>_xlfn.XLOOKUP(B788,'[4]cell downs 18042026 17h'!$B:$B,'[4]cell downs 18042026 17h'!$B:$B,"")</f>
        <v/>
      </c>
      <c r="BP788" s="14" t="str">
        <f>_xlfn.XLOOKUP(B788,'[5]Cells Huawei 19042026 15h'!$B:$B,'[5]Cells Huawei 19042026 15h'!$B:$B,"")</f>
        <v/>
      </c>
      <c r="BQ788" s="9" t="str">
        <f>_xlfn.XLOOKUP(B788,'[6]cells down 19042026 9H40'!$B:$B,'[6]cells down 19042026 9H40'!$B:$B,"")</f>
        <v/>
      </c>
      <c r="BR788" s="9" t="s">
        <v>2383</v>
      </c>
      <c r="BS788" s="9" t="s">
        <v>12</v>
      </c>
      <c r="BT788" s="108"/>
    </row>
    <row r="789" spans="1:72" s="9" customFormat="1" x14ac:dyDescent="0.35">
      <c r="A789" s="1" t="s">
        <v>1821</v>
      </c>
      <c r="B789" s="8" t="s">
        <v>1822</v>
      </c>
      <c r="C789" s="3" t="str">
        <f>_xlfn.XLOOKUP(B789,'[1]daily break down'!$D:$D,'[1]daily break down'!$E:$E,"")</f>
        <v>CENTRE</v>
      </c>
      <c r="D789" s="1" t="s">
        <v>21</v>
      </c>
      <c r="E789" s="1" t="s">
        <v>122</v>
      </c>
      <c r="F789" s="3" t="s">
        <v>226</v>
      </c>
      <c r="G789" s="1" t="s">
        <v>1823</v>
      </c>
      <c r="H789" s="33" t="str">
        <f>_xlfn.XLOOKUP(B789,[2]CALCULATION!$B:$B,[2]CALCULATION!$H:$H,"")</f>
        <v>NOKIA</v>
      </c>
      <c r="I789" s="28">
        <v>4.3695941877618816E-3</v>
      </c>
      <c r="J789" s="28">
        <v>0</v>
      </c>
      <c r="K789" s="28">
        <v>5.8588232272645639E-2</v>
      </c>
      <c r="L789" s="28">
        <v>0</v>
      </c>
      <c r="M789" s="28">
        <v>1.0451355893993923E-2</v>
      </c>
      <c r="N789" s="28">
        <v>0</v>
      </c>
      <c r="O789" s="28">
        <v>0</v>
      </c>
      <c r="P789" s="28">
        <v>1.6051570485658829E-3</v>
      </c>
      <c r="Q789" s="28">
        <v>0</v>
      </c>
      <c r="R789" s="28">
        <v>0</v>
      </c>
      <c r="S789" s="93">
        <v>0.76475032317161906</v>
      </c>
      <c r="T789" s="93">
        <f>_xlfn.XLOOKUP(B789,'[3]Nur des jours'!$B:$B,'[3]Nur des jours'!$U:$U,"")</f>
        <v>3.176427448328191E-2</v>
      </c>
      <c r="U789" s="93">
        <v>0</v>
      </c>
      <c r="V789" s="93">
        <v>0</v>
      </c>
      <c r="W789" s="93">
        <v>3.176427448328191E-2</v>
      </c>
      <c r="X789" s="93">
        <v>6.5989789774367254E-3</v>
      </c>
      <c r="Y789" s="93">
        <v>1.6943324401527619E-3</v>
      </c>
      <c r="Z789" s="93">
        <v>1.081929355968188</v>
      </c>
      <c r="AA789" s="93">
        <v>8.443126075455222E-2</v>
      </c>
      <c r="AB789" s="93">
        <v>3.6009023122822378E-2</v>
      </c>
      <c r="AC789" s="93">
        <f>_xlfn.XLOOKUP(B789,'[3]Nur des jours'!$B:$B,'[3]Nur des jours'!$N:$N,"")</f>
        <v>0</v>
      </c>
      <c r="AD789" s="93">
        <v>0</v>
      </c>
      <c r="AE789" s="93">
        <v>1.6943324401527621E-3</v>
      </c>
      <c r="AF789" s="93">
        <v>2.4077355728484816E-3</v>
      </c>
      <c r="AG789" s="93"/>
      <c r="AH789" s="93">
        <v>0</v>
      </c>
      <c r="AI789" s="93">
        <v>0</v>
      </c>
      <c r="AJ789" s="93">
        <v>0</v>
      </c>
      <c r="AK789" s="93">
        <v>0</v>
      </c>
      <c r="AL789" s="93">
        <v>0</v>
      </c>
      <c r="AM789" s="49" t="s">
        <v>5559</v>
      </c>
      <c r="AN789" s="49"/>
      <c r="AO789" s="48" t="str" cm="1">
        <f t="array" ref="AO789">IFERROR(_xlfn.IFS(
AQ789="MPR ISSUE","PDH",
AQ789="BSS Hardware Issue","BSS",
AQ789="Sites strategiques, MLL, Pylone, etc.","ENVTECH",
AQ789="AKTIVCO DEFAUT GE &amp; POWER Cabinet","AKTIVCO",
AQ789="AKTIVCO Coupure ENEO &amp; Baisse de tension","AKTIVCO GRID ONLY",
AQ789="Coupure ENEO &amp; Baisse de tension","IHS GRID ONLY",
AQ789="Defaut GE &amp; POWER Cabinet","IHS",
AQ789="Sharing","Partners",
AQ789="Sites strategiques &amp; DataCenter","SST &amp; DC",
AQ789="Exclu","Exclu",
AQ789="SAT","SAT",
AQ789="SPARE-ISSUE","SPARE-ISSUE",
AQ789="Fiber CAmtel","TRANS_FO_CAMTEL",
AQ789="Fiber AOF","Fiber AOF",
AQ789="Projet OCM (HUAWEI)","TRAVAUX-HUAWEI",
AQ789="Projet OCM (NOKIA)","TRAVAUX-NOKIA",
AQ789="ACCESS-ISSUE","ACCESS-ISSUE",
AQ789="Projet OCM (ZTE, NOKIA, autres projets)","TRAVAUX OCM",
AQ789="No root CAuse","No root cause",
AQ789="ODU HS","PDH",
AQ789="IP &amp; VLAN","PDH",
AQ789="Warehouse HUAWEI","SPARE-ISSUE",
AQ789="SPARE-HS","SPARE-ISSUE",
AQ789="Power Telco","BSS",AQ789="no impacts","no impacts"
),"")</f>
        <v>No root cause</v>
      </c>
      <c r="AP789" s="48" t="str" cm="1">
        <f t="array" ref="AP789">IFERROR(_xlfn.IFS(
AQ789="MPR ISSUE","TX ISSUE",
AQ789="BSS Hardware Issue","RAN ISSUE",
AQ789="Sites strategiques, MLL, Pylone, etc.","ENVTECH",
AQ789="AKTIVCO DEFAUT GE &amp; POWER Cabinet","POWER ISSUE",
AQ789="AKTIVCO Coupure ENEO &amp; Baisse de tension","POWER ISSUE",
AQ789="Coupure ENEO &amp; Baisse de tension","POWER ISSUE",
AQ789="Defaut GE &amp; POWER Cabinet","POWER ISSUE",
AQ789="Sharing","POWER ISSUE",
AQ789="Sites strategiques &amp; DataCenter","POWER ISSUE",
AQ789="Exclu","Exclu",
AQ789="SAT","TX ISSUE",
AQ789="SPARE-ISSUE","SPARE-ISSUE",
AQ789="Fiber CAmtel","TX ISSUE",
AQ789="Fiber AOF","TX ISSUE",
AQ789="Projet OCM (HUAWEI)","TRAVAUX-HUAWEI",
AQ789="Projet OCM (NOKIA)","TRAVAUX -NOKIA",
AQ789="ACCESS-ISSUE","ACCESS-ISSUE",
AQ789="Projet OCM (ZTE, NOKIA, autres projets)","TRAVAUX OCM",
AQ789="No root CAuse","No root cause",
AQ789="ODU HS","TX ISSUE",
AQ789="IP &amp; VLAN","TX ISSUE",
AQ789="Warehouse HUAWEI","SPARE-ISSUE",
AQ789="SPARE-HS","SPARE-ISSUE",
AQ789="Power Telco","RAN ISSUE",AQ789="no impacts","no impacts"
),"")</f>
        <v>No root cause</v>
      </c>
      <c r="AQ789" s="67" t="s">
        <v>5344</v>
      </c>
      <c r="AR789" s="48" t="str" cm="1">
        <f t="array" ref="AR789">IFERROR(_xlfn.IFS(
AQ789="MPR ISSUE","ACTIVE",
AQ789="BSS Hardware Issue","ACTIVE",
AQ789="Sites strategiques, MLL, Pylone, etc.","PASSIVE",
AQ789="AKTIVCO DEFAUT GE &amp; POWER Cabinet","PASSIVE",
AQ789="AKTIVCO Coupure ENEO &amp; Baisse de tension","PASSIVE",
AQ789="Coupure ENEO &amp; Baisse de tension","PASSIVE",
AQ789="Defaut GE &amp; POWER Cabinet","PASSIVE",
AQ789="Sharing","PASSIVE",
AQ789="Sites strategiques &amp; DataCenter","PASSIVE",
AQ789="Exclu","Exclu",
AQ789="SAT","ACTIVE",
AQ789="SPARE-ISSUE","SPARE-ISSUE",
AQ789="Fiber CAmtel","ACTIVE",
AQ789="Fiber AOF","ACTIVE",
AQ789="Projet OCM (HUAWEI)","PLANNED WORKS",
AQ789="Projet OCM (NOKIA)","PLANNED WORKS",
AQ789="ACCESS-ISSUE","ACCESS-ISSUE",
AQ789="Projet OCM (ZTE, NOKIA, autres projets)","PLANNED WORKS",
AQ789="No root CAuse","No root cause",
AQ789="ODU HS","ACTIVE",
AQ789="IP &amp; VLAN","ACTIVE",
AQ789="Warehouse HUAWEI","SPARE-ISSUE",
AQ789="SPARE-HS","SPARE-ISSUE",
AQ789="Power Telco","ACTIVE", AQ789="no impacts","no impacts"
),"")</f>
        <v>No root cause</v>
      </c>
      <c r="AS789" s="92" t="s">
        <v>5537</v>
      </c>
      <c r="AT789" s="98" t="s">
        <v>1822</v>
      </c>
      <c r="AV789" s="17" t="s">
        <v>5537</v>
      </c>
      <c r="AW789" s="7" t="s">
        <v>5537</v>
      </c>
      <c r="AX789" s="6" t="s">
        <v>5537</v>
      </c>
      <c r="AY789" s="7"/>
      <c r="AZ789" s="3" t="s">
        <v>5537</v>
      </c>
      <c r="BA789" s="18" t="s">
        <v>5537</v>
      </c>
      <c r="BB789" s="18" t="s">
        <v>5537</v>
      </c>
      <c r="BC789" s="18" t="s">
        <v>5537</v>
      </c>
      <c r="BD789" s="18" t="s">
        <v>5537</v>
      </c>
      <c r="BE789" s="18" t="s">
        <v>5537</v>
      </c>
      <c r="BF789" s="18" t="s">
        <v>5537</v>
      </c>
      <c r="BG789" s="18" t="s">
        <v>5537</v>
      </c>
      <c r="BH789" s="18" t="s">
        <v>5537</v>
      </c>
      <c r="BI789" s="18" t="s">
        <v>5537</v>
      </c>
      <c r="BJ789" s="18" t="s">
        <v>5537</v>
      </c>
      <c r="BK789" s="18" t="s">
        <v>5537</v>
      </c>
      <c r="BL789" s="9" t="s">
        <v>5537</v>
      </c>
      <c r="BM789" s="14" t="s">
        <v>5537</v>
      </c>
      <c r="BN789" s="14" t="s">
        <v>5537</v>
      </c>
      <c r="BO789" s="14" t="str">
        <f>_xlfn.XLOOKUP(B789,'[4]cell downs 18042026 17h'!$B:$B,'[4]cell downs 18042026 17h'!$B:$B,"")</f>
        <v/>
      </c>
      <c r="BP789" s="14" t="str">
        <f>_xlfn.XLOOKUP(B789,'[5]Cells Huawei 19042026 15h'!$B:$B,'[5]Cells Huawei 19042026 15h'!$B:$B,"")</f>
        <v/>
      </c>
      <c r="BQ789" s="9" t="str">
        <f>_xlfn.XLOOKUP(B789,'[6]cells down 19042026 9H40'!$B:$B,'[6]cells down 19042026 9H40'!$B:$B,"")</f>
        <v/>
      </c>
      <c r="BR789" s="9" t="s">
        <v>5537</v>
      </c>
      <c r="BS789" s="9" t="s">
        <v>12</v>
      </c>
      <c r="BT789" s="108"/>
    </row>
    <row r="790" spans="1:72" s="9" customFormat="1" x14ac:dyDescent="0.35">
      <c r="A790" s="3" t="s">
        <v>1828</v>
      </c>
      <c r="B790" s="25" t="s">
        <v>1829</v>
      </c>
      <c r="C790" s="3" t="str">
        <f>_xlfn.XLOOKUP(B790,'[1]daily break down'!$D:$D,'[1]daily break down'!$E:$E,"")</f>
        <v>CENTRE</v>
      </c>
      <c r="D790" s="3" t="s">
        <v>11</v>
      </c>
      <c r="E790" s="3" t="s">
        <v>96</v>
      </c>
      <c r="F790" s="3" t="s">
        <v>226</v>
      </c>
      <c r="G790" s="3" t="s">
        <v>1830</v>
      </c>
      <c r="H790" s="33" t="str">
        <f>_xlfn.XLOOKUP(B790,[2]CALCULATION!$B:$B,[2]CALCULATION!$H:$H,"")</f>
        <v>NOKIA</v>
      </c>
      <c r="I790" s="28">
        <v>5.2452965331461446E-2</v>
      </c>
      <c r="J790" s="28">
        <v>0</v>
      </c>
      <c r="K790" s="28">
        <v>1.5159816569788325E-3</v>
      </c>
      <c r="L790" s="28">
        <v>0</v>
      </c>
      <c r="M790" s="28">
        <v>0</v>
      </c>
      <c r="N790" s="28">
        <v>0</v>
      </c>
      <c r="O790" s="28">
        <v>1.7728067847491646E-2</v>
      </c>
      <c r="P790" s="28">
        <v>0</v>
      </c>
      <c r="Q790" s="28">
        <v>0</v>
      </c>
      <c r="R790" s="28">
        <v>0</v>
      </c>
      <c r="S790" s="93">
        <v>0.96603701706174927</v>
      </c>
      <c r="T790" s="93">
        <f>_xlfn.XLOOKUP(B790,'[3]Nur des jours'!$B:$B,'[3]Nur des jours'!$U:$U,"")</f>
        <v>6.695288400350427E-2</v>
      </c>
      <c r="U790" s="93">
        <v>3.8345418382400923E-3</v>
      </c>
      <c r="V790" s="93">
        <v>1.4268062653917818E-3</v>
      </c>
      <c r="W790" s="93">
        <v>6.695288400350427E-2</v>
      </c>
      <c r="X790" s="93">
        <v>0</v>
      </c>
      <c r="Y790" s="93">
        <v>1.7977758943935E-2</v>
      </c>
      <c r="Z790" s="93">
        <v>1.7835078317396415E-3</v>
      </c>
      <c r="AA790" s="93">
        <v>7.4907328933062544E-3</v>
      </c>
      <c r="AB790" s="93">
        <v>6.8558041052069835E-2</v>
      </c>
      <c r="AC790" s="93">
        <f>_xlfn.XLOOKUP(B790,'[3]Nur des jours'!$B:$B,'[3]Nur des jours'!$N:$N,"")</f>
        <v>0</v>
      </c>
      <c r="AD790" s="93">
        <v>0</v>
      </c>
      <c r="AE790" s="93">
        <v>0</v>
      </c>
      <c r="AF790" s="93">
        <v>1.7835078317396413E-3</v>
      </c>
      <c r="AG790" s="93"/>
      <c r="AH790" s="93">
        <v>0</v>
      </c>
      <c r="AI790" s="93">
        <v>0</v>
      </c>
      <c r="AJ790" s="93">
        <v>0</v>
      </c>
      <c r="AK790" s="93">
        <v>0</v>
      </c>
      <c r="AL790" s="93">
        <v>0</v>
      </c>
      <c r="AM790" s="49" t="s">
        <v>5559</v>
      </c>
      <c r="AN790" s="49"/>
      <c r="AO790" s="48" t="str" cm="1">
        <f t="array" ref="AO790">IFERROR(_xlfn.IFS(
AQ790="MPR ISSUE","PDH",
AQ790="BSS Hardware Issue","BSS",
AQ790="Sites strategiques, MLL, Pylone, etc.","ENVTECH",
AQ790="AKTIVCO DEFAUT GE &amp; POWER Cabinet","AKTIVCO",
AQ790="AKTIVCO Coupure ENEO &amp; Baisse de tension","AKTIVCO GRID ONLY",
AQ790="Coupure ENEO &amp; Baisse de tension","IHS GRID ONLY",
AQ790="Defaut GE &amp; POWER Cabinet","IHS",
AQ790="Sharing","Partners",
AQ790="Sites strategiques &amp; DataCenter","SST &amp; DC",
AQ790="Exclu","Exclu",
AQ790="SAT","SAT",
AQ790="SPARE-ISSUE","SPARE-ISSUE",
AQ790="Fiber CAmtel","TRANS_FO_CAMTEL",
AQ790="Fiber AOF","Fiber AOF",
AQ790="Projet OCM (HUAWEI)","TRAVAUX-HUAWEI",
AQ790="Projet OCM (NOKIA)","TRAVAUX-NOKIA",
AQ790="ACCESS-ISSUE","ACCESS-ISSUE",
AQ790="Projet OCM (ZTE, NOKIA, autres projets)","TRAVAUX OCM",
AQ790="No root CAuse","No root cause",
AQ790="ODU HS","PDH",
AQ790="IP &amp; VLAN","PDH",
AQ790="Warehouse HUAWEI","SPARE-ISSUE",
AQ790="SPARE-HS","SPARE-ISSUE",
AQ790="Power Telco","BSS",AQ790="no impacts","no impacts"
),"")</f>
        <v>No root cause</v>
      </c>
      <c r="AP790" s="48" t="str" cm="1">
        <f t="array" ref="AP790">IFERROR(_xlfn.IFS(
AQ790="MPR ISSUE","TX ISSUE",
AQ790="BSS Hardware Issue","RAN ISSUE",
AQ790="Sites strategiques, MLL, Pylone, etc.","ENVTECH",
AQ790="AKTIVCO DEFAUT GE &amp; POWER Cabinet","POWER ISSUE",
AQ790="AKTIVCO Coupure ENEO &amp; Baisse de tension","POWER ISSUE",
AQ790="Coupure ENEO &amp; Baisse de tension","POWER ISSUE",
AQ790="Defaut GE &amp; POWER Cabinet","POWER ISSUE",
AQ790="Sharing","POWER ISSUE",
AQ790="Sites strategiques &amp; DataCenter","POWER ISSUE",
AQ790="Exclu","Exclu",
AQ790="SAT","TX ISSUE",
AQ790="SPARE-ISSUE","SPARE-ISSUE",
AQ790="Fiber CAmtel","TX ISSUE",
AQ790="Fiber AOF","TX ISSUE",
AQ790="Projet OCM (HUAWEI)","TRAVAUX-HUAWEI",
AQ790="Projet OCM (NOKIA)","TRAVAUX -NOKIA",
AQ790="ACCESS-ISSUE","ACCESS-ISSUE",
AQ790="Projet OCM (ZTE, NOKIA, autres projets)","TRAVAUX OCM",
AQ790="No root CAuse","No root cause",
AQ790="ODU HS","TX ISSUE",
AQ790="IP &amp; VLAN","TX ISSUE",
AQ790="Warehouse HUAWEI","SPARE-ISSUE",
AQ790="SPARE-HS","SPARE-ISSUE",
AQ790="Power Telco","RAN ISSUE",AQ790="no impacts","no impacts"
),"")</f>
        <v>No root cause</v>
      </c>
      <c r="AQ790" s="127" t="s">
        <v>5344</v>
      </c>
      <c r="AR790" s="48" t="str" cm="1">
        <f t="array" ref="AR790">IFERROR(_xlfn.IFS(
AQ790="MPR ISSUE","ACTIVE",
AQ790="BSS Hardware Issue","ACTIVE",
AQ790="Sites strategiques, MLL, Pylone, etc.","PASSIVE",
AQ790="AKTIVCO DEFAUT GE &amp; POWER Cabinet","PASSIVE",
AQ790="AKTIVCO Coupure ENEO &amp; Baisse de tension","PASSIVE",
AQ790="Coupure ENEO &amp; Baisse de tension","PASSIVE",
AQ790="Defaut GE &amp; POWER Cabinet","PASSIVE",
AQ790="Sharing","PASSIVE",
AQ790="Sites strategiques &amp; DataCenter","PASSIVE",
AQ790="Exclu","Exclu",
AQ790="SAT","ACTIVE",
AQ790="SPARE-ISSUE","SPARE-ISSUE",
AQ790="Fiber CAmtel","ACTIVE",
AQ790="Fiber AOF","ACTIVE",
AQ790="Projet OCM (HUAWEI)","PLANNED WORKS",
AQ790="Projet OCM (NOKIA)","PLANNED WORKS",
AQ790="ACCESS-ISSUE","ACCESS-ISSUE",
AQ790="Projet OCM (ZTE, NOKIA, autres projets)","PLANNED WORKS",
AQ790="No root CAuse","No root cause",
AQ790="ODU HS","ACTIVE",
AQ790="IP &amp; VLAN","ACTIVE",
AQ790="Warehouse HUAWEI","SPARE-ISSUE",
AQ790="SPARE-HS","SPARE-ISSUE",
AQ790="Power Telco","ACTIVE", AQ790="no impacts","no impacts"
),"")</f>
        <v>No root cause</v>
      </c>
      <c r="AS790" s="92" t="s">
        <v>5537</v>
      </c>
      <c r="AT790" s="98" t="s">
        <v>1829</v>
      </c>
      <c r="AV790" s="17" t="s">
        <v>5537</v>
      </c>
      <c r="AW790" s="7" t="s">
        <v>5537</v>
      </c>
      <c r="AX790" s="6" t="s">
        <v>5537</v>
      </c>
      <c r="AY790" s="7"/>
      <c r="AZ790" s="3" t="s">
        <v>5537</v>
      </c>
      <c r="BA790" s="18" t="s">
        <v>5537</v>
      </c>
      <c r="BB790" s="18" t="s">
        <v>5537</v>
      </c>
      <c r="BC790" s="18" t="s">
        <v>5537</v>
      </c>
      <c r="BD790" s="18" t="s">
        <v>5537</v>
      </c>
      <c r="BE790" s="18" t="s">
        <v>5537</v>
      </c>
      <c r="BF790" s="18" t="s">
        <v>5537</v>
      </c>
      <c r="BG790" s="18" t="s">
        <v>5537</v>
      </c>
      <c r="BH790" s="18" t="s">
        <v>5537</v>
      </c>
      <c r="BI790" s="18" t="s">
        <v>5537</v>
      </c>
      <c r="BJ790" s="18" t="s">
        <v>5537</v>
      </c>
      <c r="BK790" s="18" t="s">
        <v>5537</v>
      </c>
      <c r="BL790" s="9" t="s">
        <v>5537</v>
      </c>
      <c r="BM790" s="14" t="s">
        <v>5537</v>
      </c>
      <c r="BN790" s="14" t="s">
        <v>5537</v>
      </c>
      <c r="BO790" s="14" t="str">
        <f>_xlfn.XLOOKUP(B790,'[4]cell downs 18042026 17h'!$B:$B,'[4]cell downs 18042026 17h'!$B:$B,"")</f>
        <v/>
      </c>
      <c r="BP790" s="14" t="str">
        <f>_xlfn.XLOOKUP(B790,'[5]Cells Huawei 19042026 15h'!$B:$B,'[5]Cells Huawei 19042026 15h'!$B:$B,"")</f>
        <v/>
      </c>
      <c r="BQ790" s="9" t="str">
        <f>_xlfn.XLOOKUP(B790,'[6]cells down 19042026 9H40'!$B:$B,'[6]cells down 19042026 9H40'!$B:$B,"")</f>
        <v/>
      </c>
      <c r="BR790" s="9" t="s">
        <v>1829</v>
      </c>
      <c r="BS790" s="9" t="s">
        <v>12</v>
      </c>
      <c r="BT790" s="108"/>
    </row>
    <row r="791" spans="1:72" s="9" customFormat="1" ht="30.5" customHeight="1" x14ac:dyDescent="0.35">
      <c r="A791" s="1" t="s">
        <v>1088</v>
      </c>
      <c r="B791" s="8" t="s">
        <v>1089</v>
      </c>
      <c r="C791" s="3" t="str">
        <f>_xlfn.XLOOKUP(B791,'[1]daily break down'!$D:$D,'[1]daily break down'!$E:$E,"")</f>
        <v>NORD-OUEST</v>
      </c>
      <c r="D791" s="1" t="s">
        <v>11</v>
      </c>
      <c r="E791" s="1" t="s">
        <v>12</v>
      </c>
      <c r="F791" s="3" t="s">
        <v>51</v>
      </c>
      <c r="G791" s="1" t="s">
        <v>1088</v>
      </c>
      <c r="H791" s="33" t="str">
        <f>_xlfn.XLOOKUP(B791,[2]CALCULATION!$B:$B,[2]CALCULATION!$H:$H,"")</f>
        <v>NOKIA</v>
      </c>
      <c r="I791" s="28">
        <v>0</v>
      </c>
      <c r="J791" s="28">
        <v>1.0701046990435794E-3</v>
      </c>
      <c r="K791" s="28">
        <v>0</v>
      </c>
      <c r="L791" s="28">
        <v>0</v>
      </c>
      <c r="M791" s="28">
        <v>5.269374667359035E-2</v>
      </c>
      <c r="N791" s="28">
        <v>5.0409182907438033E-3</v>
      </c>
      <c r="O791" s="28">
        <v>0</v>
      </c>
      <c r="P791" s="28">
        <v>0</v>
      </c>
      <c r="Q791" s="28">
        <v>0</v>
      </c>
      <c r="R791" s="28">
        <v>0</v>
      </c>
      <c r="S791" s="93">
        <v>1.6051570485657116E-3</v>
      </c>
      <c r="T791" s="93">
        <f>_xlfn.XLOOKUP(B791,'[3]Nur des jours'!$B:$B,'[3]Nur des jours'!$U:$U,"")</f>
        <v>0</v>
      </c>
      <c r="U791" s="93">
        <v>0</v>
      </c>
      <c r="V791" s="93">
        <v>6.7091462562030406</v>
      </c>
      <c r="W791" s="93">
        <v>0</v>
      </c>
      <c r="X791" s="93">
        <v>0</v>
      </c>
      <c r="Y791" s="93">
        <v>0</v>
      </c>
      <c r="Z791" s="93">
        <v>0.14587310555798136</v>
      </c>
      <c r="AA791" s="93">
        <v>1.296592358596365</v>
      </c>
      <c r="AB791" s="93">
        <v>0</v>
      </c>
      <c r="AC791" s="93">
        <f>_xlfn.XLOOKUP(B791,'[3]Nur des jours'!$B:$B,'[3]Nur des jours'!$N:$N,"")</f>
        <v>2.1730259421915177</v>
      </c>
      <c r="AD791" s="93">
        <v>2.1730259421915177</v>
      </c>
      <c r="AE791" s="93">
        <v>0</v>
      </c>
      <c r="AF791" s="93">
        <v>1.6051570485658825E-3</v>
      </c>
      <c r="AG791" s="93"/>
      <c r="AH791" s="93">
        <v>0</v>
      </c>
      <c r="AI791" s="93">
        <v>0</v>
      </c>
      <c r="AJ791" s="93">
        <v>0</v>
      </c>
      <c r="AK791" s="93">
        <v>0</v>
      </c>
      <c r="AL791" s="93">
        <v>0</v>
      </c>
      <c r="AM791" s="49" t="s">
        <v>5601</v>
      </c>
      <c r="AN791" s="49"/>
      <c r="AO791" s="48" t="str" cm="1">
        <f t="array" ref="AO791">IFERROR(_xlfn.IFS(
AQ791="MPR ISSUE","PDH",
AQ791="BSS Hardware Issue","BSS",
AQ791="Sites strategiques, MLL, Pylone, etc.","ENVTECH",
AQ791="AKTIVCO DEFAUT GE &amp; POWER Cabinet","AKTIVCO",
AQ791="AKTIVCO Coupure ENEO &amp; Baisse de tension","AKTIVCO GRID ONLY",
AQ791="Coupure ENEO &amp; Baisse de tension","IHS GRID ONLY",
AQ791="Defaut GE &amp; POWER Cabinet","IHS",
AQ791="Sharing","Partners",
AQ791="Sites strategiques &amp; DataCenter","SST &amp; DC",
AQ791="Exclu","Exclu",
AQ791="SAT","SAT",
AQ791="SPARE-ISSUE","SPARE-ISSUE",
AQ791="Fiber CAmtel","TRANS_FO_CAMTEL",
AQ791="Fiber AOF","Fiber AOF",
AQ791="Projet OCM (HUAWEI)","TRAVAUX-HUAWEI",
AQ791="Projet OCM (NOKIA)","TRAVAUX-NOKIA",
AQ791="ACCESS-ISSUE","ACCESS-ISSUE",
AQ791="Projet OCM (ZTE, NOKIA, autres projets)","TRAVAUX OCM",
AQ791="No root CAuse","No root cause",
AQ791="ODU HS","PDH",
AQ791="IP &amp; VLAN","PDH",
AQ791="Warehouse HUAWEI","SPARE-ISSUE",
AQ791="SPARE-HS","SPARE-ISSUE",
AQ791="Power Telco","BSS",AQ791="no impacts","no impacts"
),"")</f>
        <v>BSS</v>
      </c>
      <c r="AP791" s="48" t="str" cm="1">
        <f t="array" ref="AP791">IFERROR(_xlfn.IFS(
AQ791="MPR ISSUE","TX ISSUE",
AQ791="BSS Hardware Issue","RAN ISSUE",
AQ791="Sites strategiques, MLL, Pylone, etc.","ENVTECH",
AQ791="AKTIVCO DEFAUT GE &amp; POWER Cabinet","POWER ISSUE",
AQ791="AKTIVCO Coupure ENEO &amp; Baisse de tension","POWER ISSUE",
AQ791="Coupure ENEO &amp; Baisse de tension","POWER ISSUE",
AQ791="Defaut GE &amp; POWER Cabinet","POWER ISSUE",
AQ791="Sharing","POWER ISSUE",
AQ791="Sites strategiques &amp; DataCenter","POWER ISSUE",
AQ791="Exclu","Exclu",
AQ791="SAT","TX ISSUE",
AQ791="SPARE-ISSUE","SPARE-ISSUE",
AQ791="Fiber CAmtel","TX ISSUE",
AQ791="Fiber AOF","TX ISSUE",
AQ791="Projet OCM (HUAWEI)","TRAVAUX-HUAWEI",
AQ791="Projet OCM (NOKIA)","TRAVAUX -NOKIA",
AQ791="ACCESS-ISSUE","ACCESS-ISSUE",
AQ791="Projet OCM (ZTE, NOKIA, autres projets)","TRAVAUX OCM",
AQ791="No root CAuse","No root cause",
AQ791="ODU HS","TX ISSUE",
AQ791="IP &amp; VLAN","TX ISSUE",
AQ791="Warehouse HUAWEI","SPARE-ISSUE",
AQ791="SPARE-HS","SPARE-ISSUE",
AQ791="Power Telco","RAN ISSUE",AQ791="no impacts","no impacts"
),"")</f>
        <v>RAN ISSUE</v>
      </c>
      <c r="AQ791" s="67" t="s">
        <v>5320</v>
      </c>
      <c r="AR791" s="48" t="str" cm="1">
        <f t="array" ref="AR791">IFERROR(_xlfn.IFS(
AQ791="MPR ISSUE","ACTIVE",
AQ791="BSS Hardware Issue","ACTIVE",
AQ791="Sites strategiques, MLL, Pylone, etc.","PASSIVE",
AQ791="AKTIVCO DEFAUT GE &amp; POWER Cabinet","PASSIVE",
AQ791="AKTIVCO Coupure ENEO &amp; Baisse de tension","PASSIVE",
AQ791="Coupure ENEO &amp; Baisse de tension","PASSIVE",
AQ791="Defaut GE &amp; POWER Cabinet","PASSIVE",
AQ791="Sharing","PASSIVE",
AQ791="Sites strategiques &amp; DataCenter","PASSIVE",
AQ791="Exclu","Exclu",
AQ791="SAT","ACTIVE",
AQ791="SPARE-ISSUE","SPARE-ISSUE",
AQ791="Fiber CAmtel","ACTIVE",
AQ791="Fiber AOF","ACTIVE",
AQ791="Projet OCM (HUAWEI)","PLANNED WORKS",
AQ791="Projet OCM (NOKIA)","PLANNED WORKS",
AQ791="ACCESS-ISSUE","ACCESS-ISSUE",
AQ791="Projet OCM (ZTE, NOKIA, autres projets)","PLANNED WORKS",
AQ791="No root CAuse","No root cause",
AQ791="ODU HS","ACTIVE",
AQ791="IP &amp; VLAN","ACTIVE",
AQ791="Warehouse HUAWEI","SPARE-ISSUE",
AQ791="SPARE-HS","SPARE-ISSUE",
AQ791="Power Telco","ACTIVE", AQ791="no impacts","no impacts"
),"")</f>
        <v>ACTIVE</v>
      </c>
      <c r="AS791" s="92" t="s">
        <v>5816</v>
      </c>
      <c r="AT791" s="98" t="s">
        <v>1089</v>
      </c>
      <c r="AV791" s="17" t="s">
        <v>5537</v>
      </c>
      <c r="AW791" s="7" t="s">
        <v>5537</v>
      </c>
      <c r="AX791" s="6" t="s">
        <v>5537</v>
      </c>
      <c r="AY791" s="7"/>
      <c r="AZ791" s="3" t="s">
        <v>5537</v>
      </c>
      <c r="BA791" s="18" t="s">
        <v>5537</v>
      </c>
      <c r="BB791" s="18" t="s">
        <v>5537</v>
      </c>
      <c r="BC791" s="18" t="s">
        <v>5537</v>
      </c>
      <c r="BD791" s="18" t="s">
        <v>5537</v>
      </c>
      <c r="BE791" s="18" t="s">
        <v>5537</v>
      </c>
      <c r="BF791" s="18" t="s">
        <v>5537</v>
      </c>
      <c r="BG791" s="18" t="s">
        <v>6325</v>
      </c>
      <c r="BH791" s="18" t="s">
        <v>6325</v>
      </c>
      <c r="BI791" s="18" t="s">
        <v>6325</v>
      </c>
      <c r="BJ791" s="18" t="s">
        <v>5537</v>
      </c>
      <c r="BK791" s="18" t="s">
        <v>5537</v>
      </c>
      <c r="BL791" s="9" t="s">
        <v>5537</v>
      </c>
      <c r="BM791" s="14" t="s">
        <v>5537</v>
      </c>
      <c r="BN791" s="14" t="s">
        <v>5537</v>
      </c>
      <c r="BO791" s="14" t="str">
        <f>_xlfn.XLOOKUP(B791,'[4]cell downs 18042026 17h'!$B:$B,'[4]cell downs 18042026 17h'!$B:$B,"")</f>
        <v>NRO_010</v>
      </c>
      <c r="BP791" s="14" t="str">
        <f>_xlfn.XLOOKUP(B791,'[5]Cells Huawei 19042026 15h'!$B:$B,'[5]Cells Huawei 19042026 15h'!$B:$B,"")</f>
        <v/>
      </c>
      <c r="BQ791" s="9" t="str">
        <f>_xlfn.XLOOKUP(B791,'[6]cells down 19042026 9H40'!$B:$B,'[6]cells down 19042026 9H40'!$B:$B,"")</f>
        <v/>
      </c>
      <c r="BR791" s="9" t="s">
        <v>1089</v>
      </c>
      <c r="BS791" s="9" t="s">
        <v>12</v>
      </c>
      <c r="BT791" s="108"/>
    </row>
    <row r="792" spans="1:72" s="9" customFormat="1" ht="14" customHeight="1" x14ac:dyDescent="0.35">
      <c r="A792" s="1" t="s">
        <v>2285</v>
      </c>
      <c r="B792" s="8" t="s">
        <v>2286</v>
      </c>
      <c r="C792" s="3" t="str">
        <f>_xlfn.XLOOKUP(B792,'[1]daily break down'!$D:$D,'[1]daily break down'!$E:$E,"")</f>
        <v>NORD-OUEST</v>
      </c>
      <c r="D792" s="1" t="s">
        <v>11</v>
      </c>
      <c r="E792" s="1" t="s">
        <v>5504</v>
      </c>
      <c r="F792" s="3" t="s">
        <v>51</v>
      </c>
      <c r="G792" s="1" t="s">
        <v>2287</v>
      </c>
      <c r="H792" s="33" t="str">
        <f>_xlfn.XLOOKUP(B792,[2]CALCULATION!$B:$B,[2]CALCULATION!$H:$H,"")</f>
        <v>NOKIA</v>
      </c>
      <c r="I792" s="28">
        <v>0</v>
      </c>
      <c r="J792" s="28">
        <v>0</v>
      </c>
      <c r="K792" s="28">
        <v>0</v>
      </c>
      <c r="L792" s="28">
        <v>0</v>
      </c>
      <c r="M792" s="28">
        <v>0</v>
      </c>
      <c r="N792" s="28">
        <v>5.2032381332695306E-3</v>
      </c>
      <c r="O792" s="28">
        <v>0</v>
      </c>
      <c r="P792" s="28">
        <v>0</v>
      </c>
      <c r="Q792" s="28">
        <v>0</v>
      </c>
      <c r="R792" s="28">
        <v>0</v>
      </c>
      <c r="S792" s="93">
        <v>2.0510340065006218E-3</v>
      </c>
      <c r="T792" s="93">
        <f>_xlfn.XLOOKUP(B792,'[3]Nur des jours'!$B:$B,'[3]Nur des jours'!$U:$U,"")</f>
        <v>0</v>
      </c>
      <c r="U792" s="93">
        <v>0</v>
      </c>
      <c r="V792" s="93">
        <v>5.1732963219788095</v>
      </c>
      <c r="W792" s="93">
        <v>0</v>
      </c>
      <c r="X792" s="93">
        <v>0</v>
      </c>
      <c r="Y792" s="93">
        <v>0</v>
      </c>
      <c r="Z792" s="93">
        <v>0.10437087831340085</v>
      </c>
      <c r="AA792" s="93">
        <v>1.284785536750249</v>
      </c>
      <c r="AB792" s="93">
        <v>0</v>
      </c>
      <c r="AC792" s="93">
        <f>_xlfn.XLOOKUP(B792,'[3]Nur des jours'!$B:$B,'[3]Nur des jours'!$N:$N,"")</f>
        <v>2.1669085103286503</v>
      </c>
      <c r="AD792" s="93">
        <v>2.1669085103286503</v>
      </c>
      <c r="AE792" s="93">
        <v>0</v>
      </c>
      <c r="AF792" s="93">
        <v>1.6051570485658825E-3</v>
      </c>
      <c r="AG792" s="93"/>
      <c r="AH792" s="93">
        <v>0</v>
      </c>
      <c r="AI792" s="93">
        <v>0</v>
      </c>
      <c r="AJ792" s="93">
        <v>0</v>
      </c>
      <c r="AK792" s="93">
        <v>0</v>
      </c>
      <c r="AL792" s="93">
        <v>0</v>
      </c>
      <c r="AM792" s="49" t="s">
        <v>5601</v>
      </c>
      <c r="AN792" s="49"/>
      <c r="AO792" s="48" t="str" cm="1">
        <f t="array" ref="AO792">IFERROR(_xlfn.IFS(
AQ792="MPR ISSUE","PDH",
AQ792="BSS Hardware Issue","BSS",
AQ792="Sites strategiques, MLL, Pylone, etc.","ENVTECH",
AQ792="AKTIVCO DEFAUT GE &amp; POWER Cabinet","AKTIVCO",
AQ792="AKTIVCO Coupure ENEO &amp; Baisse de tension","AKTIVCO GRID ONLY",
AQ792="Coupure ENEO &amp; Baisse de tension","IHS GRID ONLY",
AQ792="Defaut GE &amp; POWER Cabinet","IHS",
AQ792="Sharing","Partners",
AQ792="Sites strategiques &amp; DataCenter","SST &amp; DC",
AQ792="Exclu","Exclu",
AQ792="SAT","SAT",
AQ792="SPARE-ISSUE","SPARE-ISSUE",
AQ792="Fiber CAmtel","TRANS_FO_CAMTEL",
AQ792="Fiber AOF","Fiber AOF",
AQ792="Projet OCM (HUAWEI)","TRAVAUX-HUAWEI",
AQ792="Projet OCM (NOKIA)","TRAVAUX-NOKIA",
AQ792="ACCESS-ISSUE","ACCESS-ISSUE",
AQ792="Projet OCM (ZTE, NOKIA, autres projets)","TRAVAUX OCM",
AQ792="No root CAuse","No root cause",
AQ792="ODU HS","PDH",
AQ792="IP &amp; VLAN","PDH",
AQ792="Warehouse HUAWEI","SPARE-ISSUE",
AQ792="SPARE-HS","SPARE-ISSUE",
AQ792="Power Telco","BSS",AQ792="no impacts","no impacts"
),"")</f>
        <v>No root cause</v>
      </c>
      <c r="AP792" s="48" t="str" cm="1">
        <f t="array" ref="AP792">IFERROR(_xlfn.IFS(
AQ792="MPR ISSUE","TX ISSUE",
AQ792="BSS Hardware Issue","RAN ISSUE",
AQ792="Sites strategiques, MLL, Pylone, etc.","ENVTECH",
AQ792="AKTIVCO DEFAUT GE &amp; POWER Cabinet","POWER ISSUE",
AQ792="AKTIVCO Coupure ENEO &amp; Baisse de tension","POWER ISSUE",
AQ792="Coupure ENEO &amp; Baisse de tension","POWER ISSUE",
AQ792="Defaut GE &amp; POWER Cabinet","POWER ISSUE",
AQ792="Sharing","POWER ISSUE",
AQ792="Sites strategiques &amp; DataCenter","POWER ISSUE",
AQ792="Exclu","Exclu",
AQ792="SAT","TX ISSUE",
AQ792="SPARE-ISSUE","SPARE-ISSUE",
AQ792="Fiber CAmtel","TX ISSUE",
AQ792="Fiber AOF","TX ISSUE",
AQ792="Projet OCM (HUAWEI)","TRAVAUX-HUAWEI",
AQ792="Projet OCM (NOKIA)","TRAVAUX -NOKIA",
AQ792="ACCESS-ISSUE","ACCESS-ISSUE",
AQ792="Projet OCM (ZTE, NOKIA, autres projets)","TRAVAUX OCM",
AQ792="No root CAuse","No root cause",
AQ792="ODU HS","TX ISSUE",
AQ792="IP &amp; VLAN","TX ISSUE",
AQ792="Warehouse HUAWEI","SPARE-ISSUE",
AQ792="SPARE-HS","SPARE-ISSUE",
AQ792="Power Telco","RAN ISSUE",AQ792="no impacts","no impacts"
),"")</f>
        <v>No root cause</v>
      </c>
      <c r="AQ792" s="67" t="s">
        <v>5344</v>
      </c>
      <c r="AR792" s="48" t="str" cm="1">
        <f t="array" ref="AR792">IFERROR(_xlfn.IFS(
AQ792="MPR ISSUE","ACTIVE",
AQ792="BSS Hardware Issue","ACTIVE",
AQ792="Sites strategiques, MLL, Pylone, etc.","PASSIVE",
AQ792="AKTIVCO DEFAUT GE &amp; POWER Cabinet","PASSIVE",
AQ792="AKTIVCO Coupure ENEO &amp; Baisse de tension","PASSIVE",
AQ792="Coupure ENEO &amp; Baisse de tension","PASSIVE",
AQ792="Defaut GE &amp; POWER Cabinet","PASSIVE",
AQ792="Sharing","PASSIVE",
AQ792="Sites strategiques &amp; DataCenter","PASSIVE",
AQ792="Exclu","Exclu",
AQ792="SAT","ACTIVE",
AQ792="SPARE-ISSUE","SPARE-ISSUE",
AQ792="Fiber CAmtel","ACTIVE",
AQ792="Fiber AOF","ACTIVE",
AQ792="Projet OCM (HUAWEI)","PLANNED WORKS",
AQ792="Projet OCM (NOKIA)","PLANNED WORKS",
AQ792="ACCESS-ISSUE","ACCESS-ISSUE",
AQ792="Projet OCM (ZTE, NOKIA, autres projets)","PLANNED WORKS",
AQ792="No root CAuse","No root cause",
AQ792="ODU HS","ACTIVE",
AQ792="IP &amp; VLAN","ACTIVE",
AQ792="Warehouse HUAWEI","SPARE-ISSUE",
AQ792="SPARE-HS","SPARE-ISSUE",
AQ792="Power Telco","ACTIVE", AQ792="no impacts","no impacts"
),"")</f>
        <v>No root cause</v>
      </c>
      <c r="AS792" s="92" t="s">
        <v>5537</v>
      </c>
      <c r="AT792" s="98" t="s">
        <v>2286</v>
      </c>
      <c r="AV792" s="17" t="s">
        <v>5537</v>
      </c>
      <c r="AW792" s="7" t="s">
        <v>5537</v>
      </c>
      <c r="AX792" s="6" t="s">
        <v>5537</v>
      </c>
      <c r="AY792" s="7"/>
      <c r="AZ792" s="3" t="s">
        <v>5537</v>
      </c>
      <c r="BA792" s="18" t="s">
        <v>5537</v>
      </c>
      <c r="BB792" s="18" t="s">
        <v>5537</v>
      </c>
      <c r="BC792" s="18" t="s">
        <v>5537</v>
      </c>
      <c r="BD792" s="18" t="s">
        <v>5537</v>
      </c>
      <c r="BE792" s="18" t="s">
        <v>5537</v>
      </c>
      <c r="BF792" s="18" t="s">
        <v>5537</v>
      </c>
      <c r="BG792" s="18" t="s">
        <v>5537</v>
      </c>
      <c r="BH792" s="18" t="s">
        <v>5537</v>
      </c>
      <c r="BI792" s="18" t="s">
        <v>5537</v>
      </c>
      <c r="BJ792" s="18" t="s">
        <v>5537</v>
      </c>
      <c r="BK792" s="18" t="s">
        <v>5537</v>
      </c>
      <c r="BL792" s="9" t="s">
        <v>5537</v>
      </c>
      <c r="BM792" s="14" t="s">
        <v>5537</v>
      </c>
      <c r="BN792" s="14" t="s">
        <v>5537</v>
      </c>
      <c r="BO792" s="14" t="str">
        <f>_xlfn.XLOOKUP(B792,'[4]cell downs 18042026 17h'!$B:$B,'[4]cell downs 18042026 17h'!$B:$B,"")</f>
        <v/>
      </c>
      <c r="BP792" s="14" t="str">
        <f>_xlfn.XLOOKUP(B792,'[5]Cells Huawei 19042026 15h'!$B:$B,'[5]Cells Huawei 19042026 15h'!$B:$B,"")</f>
        <v/>
      </c>
      <c r="BQ792" s="9" t="str">
        <f>_xlfn.XLOOKUP(B792,'[6]cells down 19042026 9H40'!$B:$B,'[6]cells down 19042026 9H40'!$B:$B,"")</f>
        <v/>
      </c>
      <c r="BR792" s="9" t="s">
        <v>5537</v>
      </c>
      <c r="BS792" s="9" t="s">
        <v>12</v>
      </c>
      <c r="BT792" s="108"/>
    </row>
    <row r="793" spans="1:72" s="9" customFormat="1" x14ac:dyDescent="0.35">
      <c r="A793" s="3" t="s">
        <v>5455</v>
      </c>
      <c r="B793" s="25" t="s">
        <v>5456</v>
      </c>
      <c r="C793" s="3" t="str">
        <f>_xlfn.XLOOKUP(B793,'[1]daily break down'!$D:$D,'[1]daily break down'!$E:$E,"")</f>
        <v>Yaounde</v>
      </c>
      <c r="D793" s="19" t="e">
        <v>#N/A</v>
      </c>
      <c r="E793" s="19" t="e">
        <v>#N/A</v>
      </c>
      <c r="F793" s="3" t="s">
        <v>5388</v>
      </c>
      <c r="G793" s="3" t="s">
        <v>38</v>
      </c>
      <c r="H793" s="34" t="str">
        <f>_xlfn.XLOOKUP(B793,[2]CALCULATION!$B:$B,[2]CALCULATION!$H:$H,"")</f>
        <v>ZTE</v>
      </c>
      <c r="I793" s="28">
        <v>0</v>
      </c>
      <c r="J793" s="28">
        <v>0</v>
      </c>
      <c r="K793" s="28">
        <v>0</v>
      </c>
      <c r="L793" s="28">
        <v>0</v>
      </c>
      <c r="M793" s="28">
        <v>0</v>
      </c>
      <c r="N793" s="28">
        <v>0</v>
      </c>
      <c r="O793" s="28">
        <v>0</v>
      </c>
      <c r="P793" s="28">
        <v>0</v>
      </c>
      <c r="Q793" s="28">
        <v>0</v>
      </c>
      <c r="R793" s="28">
        <v>0</v>
      </c>
      <c r="S793" s="93">
        <v>0</v>
      </c>
      <c r="T793" s="93">
        <f>_xlfn.XLOOKUP(B793,'[3]Nur des jours'!$B:$B,'[3]Nur des jours'!$U:$U,"")</f>
        <v>0</v>
      </c>
      <c r="U793" s="93">
        <v>0</v>
      </c>
      <c r="V793" s="93" t="s">
        <v>5537</v>
      </c>
      <c r="W793" s="93">
        <v>0</v>
      </c>
      <c r="X793" s="93">
        <v>0</v>
      </c>
      <c r="Y793" s="93">
        <v>0</v>
      </c>
      <c r="Z793" s="93">
        <v>0</v>
      </c>
      <c r="AA793" s="93">
        <v>0.89558845770803552</v>
      </c>
      <c r="AB793" s="93">
        <v>4.8154711456976478E-4</v>
      </c>
      <c r="AC793" s="93">
        <f>_xlfn.XLOOKUP(B793,'[3]Nur des jours'!$B:$B,'[3]Nur des jours'!$N:$N,"")</f>
        <v>0</v>
      </c>
      <c r="AD793" s="93">
        <v>0</v>
      </c>
      <c r="AE793" s="93">
        <v>0</v>
      </c>
      <c r="AF793" s="93">
        <v>1.5694868919308568E-3</v>
      </c>
      <c r="AG793" s="93"/>
      <c r="AH793" s="93">
        <v>0</v>
      </c>
      <c r="AI793" s="93">
        <v>0</v>
      </c>
      <c r="AJ793" s="93">
        <v>0</v>
      </c>
      <c r="AK793" s="93">
        <v>0</v>
      </c>
      <c r="AL793" s="93">
        <v>0</v>
      </c>
      <c r="AM793" s="49" t="s">
        <v>5559</v>
      </c>
      <c r="AN793" s="49"/>
      <c r="AO793" s="48" t="str" cm="1">
        <f t="array" ref="AO793">IFERROR(_xlfn.IFS(
AQ793="MPR ISSUE","PDH",
AQ793="BSS Hardware Issue","BSS",
AQ793="Sites strategiques, MLL, Pylone, etc.","ENVTECH",
AQ793="AKTIVCO DEFAUT GE &amp; POWER Cabinet","AKTIVCO",
AQ793="AKTIVCO Coupure ENEO &amp; Baisse de tension","AKTIVCO GRID ONLY",
AQ793="Coupure ENEO &amp; Baisse de tension","IHS GRID ONLY",
AQ793="Defaut GE &amp; POWER Cabinet","IHS",
AQ793="Sharing","Partners",
AQ793="Sites strategiques &amp; DataCenter","SST &amp; DC",
AQ793="Exclu","Exclu",
AQ793="SAT","SAT",
AQ793="SPARE-ISSUE","SPARE-ISSUE",
AQ793="Fiber CAmtel","TRANS_FO_CAMTEL",
AQ793="Fiber AOF","Fiber AOF",
AQ793="Projet OCM (HUAWEI)","TRAVAUX-HUAWEI",
AQ793="Projet OCM (NOKIA)","TRAVAUX-NOKIA",
AQ793="ACCESS-ISSUE","ACCESS-ISSUE",
AQ793="Projet OCM (ZTE, NOKIA, autres projets)","TRAVAUX OCM",
AQ793="No root CAuse","No root cause",
AQ793="ODU HS","PDH",
AQ793="IP &amp; VLAN","PDH",
AQ793="Warehouse HUAWEI","SPARE-ISSUE",
AQ793="SPARE-HS","SPARE-ISSUE",
AQ793="Power Telco","BSS",AQ793="no impacts","no impacts"
),"")</f>
        <v>No root cause</v>
      </c>
      <c r="AP793" s="48" t="str" cm="1">
        <f t="array" ref="AP793">IFERROR(_xlfn.IFS(
AQ793="MPR ISSUE","TX ISSUE",
AQ793="BSS Hardware Issue","RAN ISSUE",
AQ793="Sites strategiques, MLL, Pylone, etc.","ENVTECH",
AQ793="AKTIVCO DEFAUT GE &amp; POWER Cabinet","POWER ISSUE",
AQ793="AKTIVCO Coupure ENEO &amp; Baisse de tension","POWER ISSUE",
AQ793="Coupure ENEO &amp; Baisse de tension","POWER ISSUE",
AQ793="Defaut GE &amp; POWER Cabinet","POWER ISSUE",
AQ793="Sharing","POWER ISSUE",
AQ793="Sites strategiques &amp; DataCenter","POWER ISSUE",
AQ793="Exclu","Exclu",
AQ793="SAT","TX ISSUE",
AQ793="SPARE-ISSUE","SPARE-ISSUE",
AQ793="Fiber CAmtel","TX ISSUE",
AQ793="Fiber AOF","TX ISSUE",
AQ793="Projet OCM (HUAWEI)","TRAVAUX-HUAWEI",
AQ793="Projet OCM (NOKIA)","TRAVAUX -NOKIA",
AQ793="ACCESS-ISSUE","ACCESS-ISSUE",
AQ793="Projet OCM (ZTE, NOKIA, autres projets)","TRAVAUX OCM",
AQ793="No root CAuse","No root cause",
AQ793="ODU HS","TX ISSUE",
AQ793="IP &amp; VLAN","TX ISSUE",
AQ793="Warehouse HUAWEI","SPARE-ISSUE",
AQ793="SPARE-HS","SPARE-ISSUE",
AQ793="Power Telco","RAN ISSUE",AQ793="no impacts","no impacts"
),"")</f>
        <v>No root cause</v>
      </c>
      <c r="AQ793" s="67" t="s">
        <v>5344</v>
      </c>
      <c r="AR793" s="48" t="str" cm="1">
        <f t="array" ref="AR793">IFERROR(_xlfn.IFS(
AQ793="MPR ISSUE","ACTIVE",
AQ793="BSS Hardware Issue","ACTIVE",
AQ793="Sites strategiques, MLL, Pylone, etc.","PASSIVE",
AQ793="AKTIVCO DEFAUT GE &amp; POWER Cabinet","PASSIVE",
AQ793="AKTIVCO Coupure ENEO &amp; Baisse de tension","PASSIVE",
AQ793="Coupure ENEO &amp; Baisse de tension","PASSIVE",
AQ793="Defaut GE &amp; POWER Cabinet","PASSIVE",
AQ793="Sharing","PASSIVE",
AQ793="Sites strategiques &amp; DataCenter","PASSIVE",
AQ793="Exclu","Exclu",
AQ793="SAT","ACTIVE",
AQ793="SPARE-ISSUE","SPARE-ISSUE",
AQ793="Fiber CAmtel","ACTIVE",
AQ793="Fiber AOF","ACTIVE",
AQ793="Projet OCM (HUAWEI)","PLANNED WORKS",
AQ793="Projet OCM (NOKIA)","PLANNED WORKS",
AQ793="ACCESS-ISSUE","ACCESS-ISSUE",
AQ793="Projet OCM (ZTE, NOKIA, autres projets)","PLANNED WORKS",
AQ793="No root CAuse","No root cause",
AQ793="ODU HS","ACTIVE",
AQ793="IP &amp; VLAN","ACTIVE",
AQ793="Warehouse HUAWEI","SPARE-ISSUE",
AQ793="SPARE-HS","SPARE-ISSUE",
AQ793="Power Telco","ACTIVE", AQ793="no impacts","no impacts"
),"")</f>
        <v>No root cause</v>
      </c>
      <c r="AS793" s="92" t="s">
        <v>5537</v>
      </c>
      <c r="AT793" s="98" t="s">
        <v>5456</v>
      </c>
      <c r="AV793" s="17" t="s">
        <v>5537</v>
      </c>
      <c r="AW793" s="7" t="s">
        <v>5537</v>
      </c>
      <c r="AX793" s="6" t="s">
        <v>5537</v>
      </c>
      <c r="AY793" s="7"/>
      <c r="AZ793" s="3" t="s">
        <v>5537</v>
      </c>
      <c r="BA793" s="18" t="s">
        <v>5537</v>
      </c>
      <c r="BB793" s="18" t="s">
        <v>5537</v>
      </c>
      <c r="BC793" s="18" t="s">
        <v>5537</v>
      </c>
      <c r="BD793" s="18" t="s">
        <v>5537</v>
      </c>
      <c r="BE793" s="18" t="s">
        <v>5537</v>
      </c>
      <c r="BF793" s="18" t="s">
        <v>5537</v>
      </c>
      <c r="BG793" s="18" t="s">
        <v>5537</v>
      </c>
      <c r="BH793" s="18" t="s">
        <v>5537</v>
      </c>
      <c r="BI793" s="18" t="s">
        <v>5537</v>
      </c>
      <c r="BJ793" s="18" t="s">
        <v>5537</v>
      </c>
      <c r="BK793" s="18" t="s">
        <v>5537</v>
      </c>
      <c r="BL793" s="9" t="s">
        <v>5537</v>
      </c>
      <c r="BM793" s="14" t="s">
        <v>5537</v>
      </c>
      <c r="BN793" s="14" t="s">
        <v>5537</v>
      </c>
      <c r="BO793" s="14" t="str">
        <f>_xlfn.XLOOKUP(B793,'[4]cell downs 18042026 17h'!$B:$B,'[4]cell downs 18042026 17h'!$B:$B,"")</f>
        <v/>
      </c>
      <c r="BP793" s="14" t="str">
        <f>_xlfn.XLOOKUP(B793,'[5]Cells Huawei 19042026 15h'!$B:$B,'[5]Cells Huawei 19042026 15h'!$B:$B,"")</f>
        <v/>
      </c>
      <c r="BQ793" s="9" t="str">
        <f>_xlfn.XLOOKUP(B793,'[6]cells down 19042026 9H40'!$B:$B,'[6]cells down 19042026 9H40'!$B:$B,"")</f>
        <v/>
      </c>
      <c r="BR793" s="9" t="s">
        <v>5537</v>
      </c>
      <c r="BS793" s="9" t="s">
        <v>12</v>
      </c>
      <c r="BT793" s="108"/>
    </row>
    <row r="794" spans="1:72" s="9" customFormat="1" x14ac:dyDescent="0.35">
      <c r="A794" s="1" t="s">
        <v>1507</v>
      </c>
      <c r="B794" s="8" t="s">
        <v>1508</v>
      </c>
      <c r="C794" s="3" t="str">
        <f>_xlfn.XLOOKUP(B794,'[1]daily break down'!$D:$D,'[1]daily break down'!$E:$E,"")</f>
        <v>CENTRE</v>
      </c>
      <c r="D794" s="1" t="s">
        <v>11</v>
      </c>
      <c r="E794" s="1" t="s">
        <v>96</v>
      </c>
      <c r="F794" s="3" t="s">
        <v>69</v>
      </c>
      <c r="G794" s="1" t="s">
        <v>1509</v>
      </c>
      <c r="H794" s="33" t="str">
        <f>_xlfn.XLOOKUP(B794,[2]CALCULATION!$B:$B,[2]CALCULATION!$H:$H,"")</f>
        <v>NOKIA</v>
      </c>
      <c r="I794" s="28">
        <v>0</v>
      </c>
      <c r="J794" s="28">
        <v>0</v>
      </c>
      <c r="K794" s="28">
        <v>1.2750483157643213E-2</v>
      </c>
      <c r="L794" s="28">
        <v>0</v>
      </c>
      <c r="M794" s="28">
        <v>0.21232737222955178</v>
      </c>
      <c r="N794" s="28">
        <v>0</v>
      </c>
      <c r="O794" s="28">
        <v>0</v>
      </c>
      <c r="P794" s="28">
        <v>0.10259446831346235</v>
      </c>
      <c r="Q794" s="28">
        <v>0.75430580042471951</v>
      </c>
      <c r="R794" s="28">
        <v>0.49846642661893742</v>
      </c>
      <c r="S794" s="93">
        <v>5.8432957714221856E-2</v>
      </c>
      <c r="T794" s="93">
        <f>_xlfn.XLOOKUP(B794,'[3]Nur des jours'!$B:$B,'[3]Nur des jours'!$U:$U,"")</f>
        <v>0</v>
      </c>
      <c r="U794" s="93">
        <v>0</v>
      </c>
      <c r="V794" s="93">
        <v>0</v>
      </c>
      <c r="W794" s="93">
        <v>0</v>
      </c>
      <c r="X794" s="93">
        <v>0</v>
      </c>
      <c r="Y794" s="93">
        <v>0</v>
      </c>
      <c r="Z794" s="93">
        <v>0.30899273184888382</v>
      </c>
      <c r="AA794" s="93">
        <v>0</v>
      </c>
      <c r="AB794" s="93">
        <v>0</v>
      </c>
      <c r="AC794" s="93">
        <f>_xlfn.XLOOKUP(B794,'[3]Nur des jours'!$B:$B,'[3]Nur des jours'!$N:$N,"")</f>
        <v>5.4396988868054613E-3</v>
      </c>
      <c r="AD794" s="93">
        <v>5.4396988868054613E-3</v>
      </c>
      <c r="AE794" s="93">
        <v>7.1697014835931563E-2</v>
      </c>
      <c r="AF794" s="93">
        <v>1.5338167352958317E-3</v>
      </c>
      <c r="AG794" s="93"/>
      <c r="AH794" s="93">
        <v>0</v>
      </c>
      <c r="AI794" s="93">
        <v>0</v>
      </c>
      <c r="AJ794" s="93">
        <v>0</v>
      </c>
      <c r="AK794" s="93">
        <v>0</v>
      </c>
      <c r="AL794" s="93">
        <v>0</v>
      </c>
      <c r="AM794" s="49" t="s">
        <v>5559</v>
      </c>
      <c r="AN794" s="49"/>
      <c r="AO794" s="48" t="str" cm="1">
        <f t="array" ref="AO794">IFERROR(_xlfn.IFS(
AQ794="MPR ISSUE","PDH",
AQ794="BSS Hardware Issue","BSS",
AQ794="Sites strategiques, MLL, Pylone, etc.","ENVTECH",
AQ794="AKTIVCO DEFAUT GE &amp; POWER Cabinet","AKTIVCO",
AQ794="AKTIVCO Coupure ENEO &amp; Baisse de tension","AKTIVCO GRID ONLY",
AQ794="Coupure ENEO &amp; Baisse de tension","IHS GRID ONLY",
AQ794="Defaut GE &amp; POWER Cabinet","IHS",
AQ794="Sharing","Partners",
AQ794="Sites strategiques &amp; DataCenter","SST &amp; DC",
AQ794="Exclu","Exclu",
AQ794="SAT","SAT",
AQ794="SPARE-ISSUE","SPARE-ISSUE",
AQ794="Fiber CAmtel","TRANS_FO_CAMTEL",
AQ794="Fiber AOF","Fiber AOF",
AQ794="Projet OCM (HUAWEI)","TRAVAUX-HUAWEI",
AQ794="Projet OCM (NOKIA)","TRAVAUX-NOKIA",
AQ794="ACCESS-ISSUE","ACCESS-ISSUE",
AQ794="Projet OCM (ZTE, NOKIA, autres projets)","TRAVAUX OCM",
AQ794="No root CAuse","No root cause",
AQ794="ODU HS","PDH",
AQ794="IP &amp; VLAN","PDH",
AQ794="Warehouse HUAWEI","SPARE-ISSUE",
AQ794="SPARE-HS","SPARE-ISSUE",
AQ794="Power Telco","BSS",AQ794="no impacts","no impacts"
),"")</f>
        <v>No root cause</v>
      </c>
      <c r="AP794" s="48" t="str" cm="1">
        <f t="array" ref="AP794">IFERROR(_xlfn.IFS(
AQ794="MPR ISSUE","TX ISSUE",
AQ794="BSS Hardware Issue","RAN ISSUE",
AQ794="Sites strategiques, MLL, Pylone, etc.","ENVTECH",
AQ794="AKTIVCO DEFAUT GE &amp; POWER Cabinet","POWER ISSUE",
AQ794="AKTIVCO Coupure ENEO &amp; Baisse de tension","POWER ISSUE",
AQ794="Coupure ENEO &amp; Baisse de tension","POWER ISSUE",
AQ794="Defaut GE &amp; POWER Cabinet","POWER ISSUE",
AQ794="Sharing","POWER ISSUE",
AQ794="Sites strategiques &amp; DataCenter","POWER ISSUE",
AQ794="Exclu","Exclu",
AQ794="SAT","TX ISSUE",
AQ794="SPARE-ISSUE","SPARE-ISSUE",
AQ794="Fiber CAmtel","TX ISSUE",
AQ794="Fiber AOF","TX ISSUE",
AQ794="Projet OCM (HUAWEI)","TRAVAUX-HUAWEI",
AQ794="Projet OCM (NOKIA)","TRAVAUX -NOKIA",
AQ794="ACCESS-ISSUE","ACCESS-ISSUE",
AQ794="Projet OCM (ZTE, NOKIA, autres projets)","TRAVAUX OCM",
AQ794="No root CAuse","No root cause",
AQ794="ODU HS","TX ISSUE",
AQ794="IP &amp; VLAN","TX ISSUE",
AQ794="Warehouse HUAWEI","SPARE-ISSUE",
AQ794="SPARE-HS","SPARE-ISSUE",
AQ794="Power Telco","RAN ISSUE",AQ794="no impacts","no impacts"
),"")</f>
        <v>No root cause</v>
      </c>
      <c r="AQ794" s="127" t="s">
        <v>5344</v>
      </c>
      <c r="AR794" s="48" t="str" cm="1">
        <f t="array" ref="AR794">IFERROR(_xlfn.IFS(
AQ794="MPR ISSUE","ACTIVE",
AQ794="BSS Hardware Issue","ACTIVE",
AQ794="Sites strategiques, MLL, Pylone, etc.","PASSIVE",
AQ794="AKTIVCO DEFAUT GE &amp; POWER Cabinet","PASSIVE",
AQ794="AKTIVCO Coupure ENEO &amp; Baisse de tension","PASSIVE",
AQ794="Coupure ENEO &amp; Baisse de tension","PASSIVE",
AQ794="Defaut GE &amp; POWER Cabinet","PASSIVE",
AQ794="Sharing","PASSIVE",
AQ794="Sites strategiques &amp; DataCenter","PASSIVE",
AQ794="Exclu","Exclu",
AQ794="SAT","ACTIVE",
AQ794="SPARE-ISSUE","SPARE-ISSUE",
AQ794="Fiber CAmtel","ACTIVE",
AQ794="Fiber AOF","ACTIVE",
AQ794="Projet OCM (HUAWEI)","PLANNED WORKS",
AQ794="Projet OCM (NOKIA)","PLANNED WORKS",
AQ794="ACCESS-ISSUE","ACCESS-ISSUE",
AQ794="Projet OCM (ZTE, NOKIA, autres projets)","PLANNED WORKS",
AQ794="No root CAuse","No root cause",
AQ794="ODU HS","ACTIVE",
AQ794="IP &amp; VLAN","ACTIVE",
AQ794="Warehouse HUAWEI","SPARE-ISSUE",
AQ794="SPARE-HS","SPARE-ISSUE",
AQ794="Power Telco","ACTIVE", AQ794="no impacts","no impacts"
),"")</f>
        <v>No root cause</v>
      </c>
      <c r="AS794" s="92" t="s">
        <v>5537</v>
      </c>
      <c r="AT794" s="98" t="s">
        <v>1508</v>
      </c>
      <c r="AV794" s="17" t="s">
        <v>5537</v>
      </c>
      <c r="AW794" s="7" t="s">
        <v>5537</v>
      </c>
      <c r="AX794" s="6" t="s">
        <v>5537</v>
      </c>
      <c r="AY794" s="7"/>
      <c r="AZ794" s="3" t="s">
        <v>5537</v>
      </c>
      <c r="BA794" s="18" t="s">
        <v>5537</v>
      </c>
      <c r="BB794" s="18" t="s">
        <v>5537</v>
      </c>
      <c r="BC794" s="18" t="s">
        <v>5537</v>
      </c>
      <c r="BD794" s="18" t="s">
        <v>5537</v>
      </c>
      <c r="BE794" s="18" t="s">
        <v>5537</v>
      </c>
      <c r="BF794" s="18" t="s">
        <v>5537</v>
      </c>
      <c r="BG794" s="18" t="s">
        <v>5537</v>
      </c>
      <c r="BH794" s="18" t="s">
        <v>5537</v>
      </c>
      <c r="BI794" s="18" t="s">
        <v>5537</v>
      </c>
      <c r="BJ794" s="18" t="s">
        <v>5537</v>
      </c>
      <c r="BK794" s="18" t="s">
        <v>5537</v>
      </c>
      <c r="BL794" s="9" t="s">
        <v>5537</v>
      </c>
      <c r="BM794" s="14" t="s">
        <v>5537</v>
      </c>
      <c r="BN794" s="14" t="s">
        <v>5537</v>
      </c>
      <c r="BO794" s="14" t="str">
        <f>_xlfn.XLOOKUP(B794,'[4]cell downs 18042026 17h'!$B:$B,'[4]cell downs 18042026 17h'!$B:$B,"")</f>
        <v/>
      </c>
      <c r="BP794" s="14" t="str">
        <f>_xlfn.XLOOKUP(B794,'[5]Cells Huawei 19042026 15h'!$B:$B,'[5]Cells Huawei 19042026 15h'!$B:$B,"")</f>
        <v/>
      </c>
      <c r="BQ794" s="9" t="str">
        <f>_xlfn.XLOOKUP(B794,'[6]cells down 19042026 9H40'!$B:$B,'[6]cells down 19042026 9H40'!$B:$B,"")</f>
        <v/>
      </c>
      <c r="BR794" s="9" t="s">
        <v>1508</v>
      </c>
      <c r="BS794" s="9" t="s">
        <v>12</v>
      </c>
      <c r="BT794" s="108"/>
    </row>
    <row r="795" spans="1:72" s="9" customFormat="1" x14ac:dyDescent="0.35">
      <c r="A795" s="1" t="s">
        <v>1446</v>
      </c>
      <c r="B795" s="8" t="s">
        <v>1447</v>
      </c>
      <c r="C795" s="3" t="str">
        <f>_xlfn.XLOOKUP(B795,'[1]daily break down'!$D:$D,'[1]daily break down'!$E:$E,"")</f>
        <v>ADAMAOUA</v>
      </c>
      <c r="D795" s="1" t="s">
        <v>11</v>
      </c>
      <c r="E795" s="1" t="s">
        <v>96</v>
      </c>
      <c r="F795" s="3" t="s">
        <v>90</v>
      </c>
      <c r="G795" s="1" t="s">
        <v>1448</v>
      </c>
      <c r="H795" s="33" t="str">
        <f>_xlfn.XLOOKUP(B795,[2]CALCULATION!$B:$B,[2]CALCULATION!$H:$H,"")</f>
        <v>NOKIA</v>
      </c>
      <c r="I795" s="28">
        <v>0</v>
      </c>
      <c r="J795" s="28">
        <v>4.1199030913184548E-3</v>
      </c>
      <c r="K795" s="28">
        <v>4.8333062240142905E-3</v>
      </c>
      <c r="L795" s="28">
        <v>1.9618586149135501E-4</v>
      </c>
      <c r="M795" s="28">
        <v>2.1758795547223006E-3</v>
      </c>
      <c r="N795" s="28">
        <v>1.1004243321833274E-2</v>
      </c>
      <c r="O795" s="28">
        <v>8.7391883755239957E-3</v>
      </c>
      <c r="P795" s="28">
        <v>6.9735156221017993E-3</v>
      </c>
      <c r="Q795" s="28">
        <v>2.0688690848179249E-3</v>
      </c>
      <c r="R795" s="28">
        <v>0.48918052808953488</v>
      </c>
      <c r="S795" s="93">
        <v>3.5902012652917967E-2</v>
      </c>
      <c r="T795" s="93">
        <f>_xlfn.XLOOKUP(B795,'[3]Nur des jours'!$B:$B,'[3]Nur des jours'!$U:$U,"")</f>
        <v>1.9458070444278931E-2</v>
      </c>
      <c r="U795" s="93">
        <v>2.0510340065005295E-3</v>
      </c>
      <c r="V795" s="93">
        <v>2.4077355728484473E-3</v>
      </c>
      <c r="W795" s="93">
        <v>1.9458070444278934E-2</v>
      </c>
      <c r="X795" s="93">
        <v>1.6550952678543403E-2</v>
      </c>
      <c r="Y795" s="93">
        <v>1.1991949959050661</v>
      </c>
      <c r="Z795" s="93">
        <v>0.13058844343997286</v>
      </c>
      <c r="AA795" s="93">
        <v>5.134719047578281E-2</v>
      </c>
      <c r="AB795" s="93">
        <v>2.1580444764049051E-3</v>
      </c>
      <c r="AC795" s="93">
        <f>_xlfn.XLOOKUP(B795,'[3]Nur des jours'!$B:$B,'[3]Nur des jours'!$N:$N,"")</f>
        <v>5.7072250615666916E-3</v>
      </c>
      <c r="AD795" s="93">
        <v>5.7072250615666916E-3</v>
      </c>
      <c r="AE795" s="93">
        <v>3.3761803254830455E-2</v>
      </c>
      <c r="AF795" s="93">
        <v>1.3911361087568807E-3</v>
      </c>
      <c r="AG795" s="93"/>
      <c r="AH795" s="93">
        <v>0</v>
      </c>
      <c r="AI795" s="93">
        <v>0</v>
      </c>
      <c r="AJ795" s="93">
        <v>0</v>
      </c>
      <c r="AK795" s="93">
        <v>0</v>
      </c>
      <c r="AL795" s="93">
        <v>0</v>
      </c>
      <c r="AM795" s="49" t="s">
        <v>5559</v>
      </c>
      <c r="AN795" s="49"/>
      <c r="AO795" s="48" t="str" cm="1">
        <f t="array" ref="AO795">IFERROR(_xlfn.IFS(
AQ795="MPR ISSUE","PDH",
AQ795="BSS Hardware Issue","BSS",
AQ795="Sites strategiques, MLL, Pylone, etc.","ENVTECH",
AQ795="AKTIVCO DEFAUT GE &amp; POWER Cabinet","AKTIVCO",
AQ795="AKTIVCO Coupure ENEO &amp; Baisse de tension","AKTIVCO GRID ONLY",
AQ795="Coupure ENEO &amp; Baisse de tension","IHS GRID ONLY",
AQ795="Defaut GE &amp; POWER Cabinet","IHS",
AQ795="Sharing","Partners",
AQ795="Sites strategiques &amp; DataCenter","SST &amp; DC",
AQ795="Exclu","Exclu",
AQ795="SAT","SAT",
AQ795="SPARE-ISSUE","SPARE-ISSUE",
AQ795="Fiber CAmtel","TRANS_FO_CAMTEL",
AQ795="Fiber AOF","Fiber AOF",
AQ795="Projet OCM (HUAWEI)","TRAVAUX-HUAWEI",
AQ795="Projet OCM (NOKIA)","TRAVAUX-NOKIA",
AQ795="ACCESS-ISSUE","ACCESS-ISSUE",
AQ795="Projet OCM (ZTE, NOKIA, autres projets)","TRAVAUX OCM",
AQ795="No root CAuse","No root cause",
AQ795="ODU HS","PDH",
AQ795="IP &amp; VLAN","PDH",
AQ795="Warehouse HUAWEI","SPARE-ISSUE",
AQ795="SPARE-HS","SPARE-ISSUE",
AQ795="Power Telco","BSS",AQ795="no impacts","no impacts"
),"")</f>
        <v>No root cause</v>
      </c>
      <c r="AP795" s="48" t="str" cm="1">
        <f t="array" ref="AP795">IFERROR(_xlfn.IFS(
AQ795="MPR ISSUE","TX ISSUE",
AQ795="BSS Hardware Issue","RAN ISSUE",
AQ795="Sites strategiques, MLL, Pylone, etc.","ENVTECH",
AQ795="AKTIVCO DEFAUT GE &amp; POWER Cabinet","POWER ISSUE",
AQ795="AKTIVCO Coupure ENEO &amp; Baisse de tension","POWER ISSUE",
AQ795="Coupure ENEO &amp; Baisse de tension","POWER ISSUE",
AQ795="Defaut GE &amp; POWER Cabinet","POWER ISSUE",
AQ795="Sharing","POWER ISSUE",
AQ795="Sites strategiques &amp; DataCenter","POWER ISSUE",
AQ795="Exclu","Exclu",
AQ795="SAT","TX ISSUE",
AQ795="SPARE-ISSUE","SPARE-ISSUE",
AQ795="Fiber CAmtel","TX ISSUE",
AQ795="Fiber AOF","TX ISSUE",
AQ795="Projet OCM (HUAWEI)","TRAVAUX-HUAWEI",
AQ795="Projet OCM (NOKIA)","TRAVAUX -NOKIA",
AQ795="ACCESS-ISSUE","ACCESS-ISSUE",
AQ795="Projet OCM (ZTE, NOKIA, autres projets)","TRAVAUX OCM",
AQ795="No root CAuse","No root cause",
AQ795="ODU HS","TX ISSUE",
AQ795="IP &amp; VLAN","TX ISSUE",
AQ795="Warehouse HUAWEI","SPARE-ISSUE",
AQ795="SPARE-HS","SPARE-ISSUE",
AQ795="Power Telco","RAN ISSUE",AQ795="no impacts","no impacts"
),"")</f>
        <v>No root cause</v>
      </c>
      <c r="AQ795" s="127" t="s">
        <v>5344</v>
      </c>
      <c r="AR795" s="48" t="str" cm="1">
        <f t="array" ref="AR795">IFERROR(_xlfn.IFS(
AQ795="MPR ISSUE","ACTIVE",
AQ795="BSS Hardware Issue","ACTIVE",
AQ795="Sites strategiques, MLL, Pylone, etc.","PASSIVE",
AQ795="AKTIVCO DEFAUT GE &amp; POWER Cabinet","PASSIVE",
AQ795="AKTIVCO Coupure ENEO &amp; Baisse de tension","PASSIVE",
AQ795="Coupure ENEO &amp; Baisse de tension","PASSIVE",
AQ795="Defaut GE &amp; POWER Cabinet","PASSIVE",
AQ795="Sharing","PASSIVE",
AQ795="Sites strategiques &amp; DataCenter","PASSIVE",
AQ795="Exclu","Exclu",
AQ795="SAT","ACTIVE",
AQ795="SPARE-ISSUE","SPARE-ISSUE",
AQ795="Fiber CAmtel","ACTIVE",
AQ795="Fiber AOF","ACTIVE",
AQ795="Projet OCM (HUAWEI)","PLANNED WORKS",
AQ795="Projet OCM (NOKIA)","PLANNED WORKS",
AQ795="ACCESS-ISSUE","ACCESS-ISSUE",
AQ795="Projet OCM (ZTE, NOKIA, autres projets)","PLANNED WORKS",
AQ795="No root CAuse","No root cause",
AQ795="ODU HS","ACTIVE",
AQ795="IP &amp; VLAN","ACTIVE",
AQ795="Warehouse HUAWEI","SPARE-ISSUE",
AQ795="SPARE-HS","SPARE-ISSUE",
AQ795="Power Telco","ACTIVE", AQ795="no impacts","no impacts"
),"")</f>
        <v>No root cause</v>
      </c>
      <c r="AS795" s="92" t="s">
        <v>5537</v>
      </c>
      <c r="AT795" s="98" t="s">
        <v>1447</v>
      </c>
      <c r="AV795" s="17" t="s">
        <v>5537</v>
      </c>
      <c r="AW795" s="7" t="s">
        <v>5537</v>
      </c>
      <c r="AX795" s="6" t="s">
        <v>5537</v>
      </c>
      <c r="AY795" s="7"/>
      <c r="AZ795" s="3" t="s">
        <v>5537</v>
      </c>
      <c r="BA795" s="18" t="s">
        <v>5537</v>
      </c>
      <c r="BB795" s="18" t="s">
        <v>5537</v>
      </c>
      <c r="BC795" s="18" t="s">
        <v>5537</v>
      </c>
      <c r="BD795" s="18" t="s">
        <v>5537</v>
      </c>
      <c r="BE795" s="18" t="s">
        <v>5537</v>
      </c>
      <c r="BF795" s="18" t="s">
        <v>5537</v>
      </c>
      <c r="BG795" s="18" t="s">
        <v>5537</v>
      </c>
      <c r="BH795" s="18" t="s">
        <v>5537</v>
      </c>
      <c r="BI795" s="18" t="s">
        <v>5537</v>
      </c>
      <c r="BJ795" s="18" t="s">
        <v>5537</v>
      </c>
      <c r="BK795" s="18" t="s">
        <v>5537</v>
      </c>
      <c r="BL795" s="9" t="s">
        <v>5537</v>
      </c>
      <c r="BM795" s="14" t="s">
        <v>5537</v>
      </c>
      <c r="BN795" s="14" t="s">
        <v>5537</v>
      </c>
      <c r="BO795" s="14" t="str">
        <f>_xlfn.XLOOKUP(B795,'[4]cell downs 18042026 17h'!$B:$B,'[4]cell downs 18042026 17h'!$B:$B,"")</f>
        <v/>
      </c>
      <c r="BP795" s="14" t="str">
        <f>_xlfn.XLOOKUP(B795,'[5]Cells Huawei 19042026 15h'!$B:$B,'[5]Cells Huawei 19042026 15h'!$B:$B,"")</f>
        <v/>
      </c>
      <c r="BQ795" s="9" t="str">
        <f>_xlfn.XLOOKUP(B795,'[6]cells down 19042026 9H40'!$B:$B,'[6]cells down 19042026 9H40'!$B:$B,"")</f>
        <v/>
      </c>
      <c r="BR795" s="9" t="s">
        <v>1447</v>
      </c>
      <c r="BS795" s="9" t="s">
        <v>12</v>
      </c>
      <c r="BT795" s="108"/>
    </row>
    <row r="796" spans="1:72" s="9" customFormat="1" x14ac:dyDescent="0.35">
      <c r="A796" s="1" t="s">
        <v>615</v>
      </c>
      <c r="B796" s="8" t="s">
        <v>616</v>
      </c>
      <c r="C796" s="3" t="str">
        <f>_xlfn.XLOOKUP(B796,'[1]daily break down'!$D:$D,'[1]daily break down'!$E:$E,"")</f>
        <v>CENTRE</v>
      </c>
      <c r="D796" s="1" t="s">
        <v>11</v>
      </c>
      <c r="E796" s="1" t="s">
        <v>12</v>
      </c>
      <c r="F796" s="3" t="s">
        <v>226</v>
      </c>
      <c r="G796" s="1" t="s">
        <v>489</v>
      </c>
      <c r="H796" s="34" t="str">
        <f>_xlfn.XLOOKUP(B796,[2]CALCULATION!$B:$B,[2]CALCULATION!$H:$H,"")</f>
        <v>ZTE</v>
      </c>
      <c r="I796" s="28">
        <v>0</v>
      </c>
      <c r="J796" s="28">
        <v>0</v>
      </c>
      <c r="K796" s="28">
        <v>0</v>
      </c>
      <c r="L796" s="28">
        <v>0.96330825007918786</v>
      </c>
      <c r="M796" s="28">
        <v>0</v>
      </c>
      <c r="N796" s="28">
        <v>0</v>
      </c>
      <c r="O796" s="28">
        <v>4.3422645349446661E-17</v>
      </c>
      <c r="P796" s="28">
        <v>0</v>
      </c>
      <c r="Q796" s="28">
        <v>0</v>
      </c>
      <c r="R796" s="28">
        <v>0</v>
      </c>
      <c r="S796" s="93">
        <v>0</v>
      </c>
      <c r="T796" s="93">
        <f>_xlfn.XLOOKUP(B796,'[3]Nur des jours'!$B:$B,'[3]Nur des jours'!$U:$U,"")</f>
        <v>0</v>
      </c>
      <c r="U796" s="93">
        <v>0</v>
      </c>
      <c r="V796" s="93">
        <v>0</v>
      </c>
      <c r="W796" s="93">
        <v>0</v>
      </c>
      <c r="X796" s="93">
        <v>0</v>
      </c>
      <c r="Y796" s="93">
        <v>0.76532104567777592</v>
      </c>
      <c r="Z796" s="93">
        <v>8.6845290698893322E-17</v>
      </c>
      <c r="AA796" s="93">
        <v>0</v>
      </c>
      <c r="AB796" s="93">
        <v>0</v>
      </c>
      <c r="AC796" s="93">
        <f>_xlfn.XLOOKUP(B796,'[3]Nur des jours'!$B:$B,'[3]Nur des jours'!$N:$N,"")</f>
        <v>0</v>
      </c>
      <c r="AD796" s="93">
        <v>0</v>
      </c>
      <c r="AE796" s="93">
        <v>0.28320320860192932</v>
      </c>
      <c r="AF796" s="93">
        <v>1.2841256388525055E-3</v>
      </c>
      <c r="AG796" s="93"/>
      <c r="AH796" s="93">
        <v>0</v>
      </c>
      <c r="AI796" s="93">
        <v>0</v>
      </c>
      <c r="AJ796" s="93">
        <v>0</v>
      </c>
      <c r="AK796" s="93">
        <v>0</v>
      </c>
      <c r="AL796" s="93">
        <v>0</v>
      </c>
      <c r="AM796" s="49" t="s">
        <v>5559</v>
      </c>
      <c r="AN796" s="49"/>
      <c r="AO796" s="48" t="str" cm="1">
        <f t="array" ref="AO796">IFERROR(_xlfn.IFS(
AQ796="MPR ISSUE","PDH",
AQ796="BSS Hardware Issue","BSS",
AQ796="Sites strategiques, MLL, Pylone, etc.","ENVTECH",
AQ796="AKTIVCO DEFAUT GE &amp; POWER Cabinet","AKTIVCO",
AQ796="AKTIVCO Coupure ENEO &amp; Baisse de tension","AKTIVCO GRID ONLY",
AQ796="Coupure ENEO &amp; Baisse de tension","IHS GRID ONLY",
AQ796="Defaut GE &amp; POWER Cabinet","IHS",
AQ796="Sharing","Partners",
AQ796="Sites strategiques &amp; DataCenter","SST &amp; DC",
AQ796="Exclu","Exclu",
AQ796="SAT","SAT",
AQ796="SPARE-ISSUE","SPARE-ISSUE",
AQ796="Fiber CAmtel","TRANS_FO_CAMTEL",
AQ796="Fiber AOF","Fiber AOF",
AQ796="Projet OCM (HUAWEI)","TRAVAUX-HUAWEI",
AQ796="Projet OCM (NOKIA)","TRAVAUX-NOKIA",
AQ796="ACCESS-ISSUE","ACCESS-ISSUE",
AQ796="Projet OCM (ZTE, NOKIA, autres projets)","TRAVAUX OCM",
AQ796="No root CAuse","No root cause",
AQ796="ODU HS","PDH",
AQ796="IP &amp; VLAN","PDH",
AQ796="Warehouse HUAWEI","SPARE-ISSUE",
AQ796="SPARE-HS","SPARE-ISSUE",
AQ796="Power Telco","BSS",AQ796="no impacts","no impacts"
),"")</f>
        <v>No root cause</v>
      </c>
      <c r="AP796" s="48" t="str" cm="1">
        <f t="array" ref="AP796">IFERROR(_xlfn.IFS(
AQ796="MPR ISSUE","TX ISSUE",
AQ796="BSS Hardware Issue","RAN ISSUE",
AQ796="Sites strategiques, MLL, Pylone, etc.","ENVTECH",
AQ796="AKTIVCO DEFAUT GE &amp; POWER Cabinet","POWER ISSUE",
AQ796="AKTIVCO Coupure ENEO &amp; Baisse de tension","POWER ISSUE",
AQ796="Coupure ENEO &amp; Baisse de tension","POWER ISSUE",
AQ796="Defaut GE &amp; POWER Cabinet","POWER ISSUE",
AQ796="Sharing","POWER ISSUE",
AQ796="Sites strategiques &amp; DataCenter","POWER ISSUE",
AQ796="Exclu","Exclu",
AQ796="SAT","TX ISSUE",
AQ796="SPARE-ISSUE","SPARE-ISSUE",
AQ796="Fiber CAmtel","TX ISSUE",
AQ796="Fiber AOF","TX ISSUE",
AQ796="Projet OCM (HUAWEI)","TRAVAUX-HUAWEI",
AQ796="Projet OCM (NOKIA)","TRAVAUX -NOKIA",
AQ796="ACCESS-ISSUE","ACCESS-ISSUE",
AQ796="Projet OCM (ZTE, NOKIA, autres projets)","TRAVAUX OCM",
AQ796="No root CAuse","No root cause",
AQ796="ODU HS","TX ISSUE",
AQ796="IP &amp; VLAN","TX ISSUE",
AQ796="Warehouse HUAWEI","SPARE-ISSUE",
AQ796="SPARE-HS","SPARE-ISSUE",
AQ796="Power Telco","RAN ISSUE",AQ796="no impacts","no impacts"
),"")</f>
        <v>No root cause</v>
      </c>
      <c r="AQ796" s="127" t="s">
        <v>5344</v>
      </c>
      <c r="AR796" s="48" t="str" cm="1">
        <f t="array" ref="AR796">IFERROR(_xlfn.IFS(
AQ796="MPR ISSUE","ACTIVE",
AQ796="BSS Hardware Issue","ACTIVE",
AQ796="Sites strategiques, MLL, Pylone, etc.","PASSIVE",
AQ796="AKTIVCO DEFAUT GE &amp; POWER Cabinet","PASSIVE",
AQ796="AKTIVCO Coupure ENEO &amp; Baisse de tension","PASSIVE",
AQ796="Coupure ENEO &amp; Baisse de tension","PASSIVE",
AQ796="Defaut GE &amp; POWER Cabinet","PASSIVE",
AQ796="Sharing","PASSIVE",
AQ796="Sites strategiques &amp; DataCenter","PASSIVE",
AQ796="Exclu","Exclu",
AQ796="SAT","ACTIVE",
AQ796="SPARE-ISSUE","SPARE-ISSUE",
AQ796="Fiber CAmtel","ACTIVE",
AQ796="Fiber AOF","ACTIVE",
AQ796="Projet OCM (HUAWEI)","PLANNED WORKS",
AQ796="Projet OCM (NOKIA)","PLANNED WORKS",
AQ796="ACCESS-ISSUE","ACCESS-ISSUE",
AQ796="Projet OCM (ZTE, NOKIA, autres projets)","PLANNED WORKS",
AQ796="No root CAuse","No root cause",
AQ796="ODU HS","ACTIVE",
AQ796="IP &amp; VLAN","ACTIVE",
AQ796="Warehouse HUAWEI","SPARE-ISSUE",
AQ796="SPARE-HS","SPARE-ISSUE",
AQ796="Power Telco","ACTIVE", AQ796="no impacts","no impacts"
),"")</f>
        <v>No root cause</v>
      </c>
      <c r="AS796" s="92" t="s">
        <v>5537</v>
      </c>
      <c r="AT796" s="98" t="s">
        <v>616</v>
      </c>
      <c r="AV796" s="17" t="s">
        <v>5537</v>
      </c>
      <c r="AW796" s="7" t="s">
        <v>5537</v>
      </c>
      <c r="AX796" s="6" t="s">
        <v>5537</v>
      </c>
      <c r="AY796" s="7"/>
      <c r="AZ796" s="3" t="s">
        <v>5537</v>
      </c>
      <c r="BA796" s="18" t="s">
        <v>5537</v>
      </c>
      <c r="BB796" s="18" t="s">
        <v>5537</v>
      </c>
      <c r="BC796" s="18" t="s">
        <v>5537</v>
      </c>
      <c r="BD796" s="18" t="s">
        <v>5537</v>
      </c>
      <c r="BE796" s="18" t="s">
        <v>5537</v>
      </c>
      <c r="BF796" s="18" t="s">
        <v>5537</v>
      </c>
      <c r="BG796" s="18" t="s">
        <v>5537</v>
      </c>
      <c r="BH796" s="18" t="s">
        <v>5537</v>
      </c>
      <c r="BI796" s="18" t="s">
        <v>5537</v>
      </c>
      <c r="BJ796" s="18" t="s">
        <v>5537</v>
      </c>
      <c r="BK796" s="18" t="s">
        <v>5537</v>
      </c>
      <c r="BL796" s="9" t="s">
        <v>5537</v>
      </c>
      <c r="BM796" s="14" t="s">
        <v>5537</v>
      </c>
      <c r="BN796" s="14" t="s">
        <v>5537</v>
      </c>
      <c r="BO796" s="14" t="str">
        <f>_xlfn.XLOOKUP(B796,'[4]cell downs 18042026 17h'!$B:$B,'[4]cell downs 18042026 17h'!$B:$B,"")</f>
        <v/>
      </c>
      <c r="BP796" s="14" t="str">
        <f>_xlfn.XLOOKUP(B796,'[5]Cells Huawei 19042026 15h'!$B:$B,'[5]Cells Huawei 19042026 15h'!$B:$B,"")</f>
        <v/>
      </c>
      <c r="BQ796" s="9" t="str">
        <f>_xlfn.XLOOKUP(B796,'[6]cells down 19042026 9H40'!$B:$B,'[6]cells down 19042026 9H40'!$B:$B,"")</f>
        <v/>
      </c>
      <c r="BR796" s="9" t="s">
        <v>616</v>
      </c>
      <c r="BS796" s="9" t="s">
        <v>12</v>
      </c>
      <c r="BT796" s="108"/>
    </row>
    <row r="797" spans="1:72" s="9" customFormat="1" x14ac:dyDescent="0.35">
      <c r="A797" s="1" t="s">
        <v>2347</v>
      </c>
      <c r="B797" s="8" t="s">
        <v>2348</v>
      </c>
      <c r="C797" s="3" t="str">
        <f>_xlfn.XLOOKUP(B797,'[1]daily break down'!$D:$D,'[1]daily break down'!$E:$E,"")</f>
        <v>Yaounde</v>
      </c>
      <c r="D797" s="1" t="s">
        <v>11</v>
      </c>
      <c r="E797" s="1" t="s">
        <v>12</v>
      </c>
      <c r="F797" s="3" t="s">
        <v>37</v>
      </c>
      <c r="G797" s="1" t="s">
        <v>38</v>
      </c>
      <c r="H797" s="34" t="str">
        <f>_xlfn.XLOOKUP(B797,[2]CALCULATION!$B:$B,[2]CALCULATION!$H:$H,"")</f>
        <v>ZTE</v>
      </c>
      <c r="I797" s="28">
        <v>0</v>
      </c>
      <c r="J797" s="28">
        <v>0</v>
      </c>
      <c r="K797" s="28">
        <v>0</v>
      </c>
      <c r="L797" s="28">
        <v>0</v>
      </c>
      <c r="M797" s="28">
        <v>0</v>
      </c>
      <c r="N797" s="28">
        <v>0</v>
      </c>
      <c r="O797" s="28">
        <v>0</v>
      </c>
      <c r="P797" s="28">
        <v>0</v>
      </c>
      <c r="Q797" s="28">
        <v>0</v>
      </c>
      <c r="R797" s="28">
        <v>0</v>
      </c>
      <c r="S797" s="93">
        <v>0</v>
      </c>
      <c r="T797" s="93">
        <f>_xlfn.XLOOKUP(B797,'[3]Nur des jours'!$B:$B,'[3]Nur des jours'!$U:$U,"")</f>
        <v>0</v>
      </c>
      <c r="U797" s="93">
        <v>0</v>
      </c>
      <c r="V797" s="93">
        <v>0</v>
      </c>
      <c r="W797" s="93">
        <v>0</v>
      </c>
      <c r="X797" s="93">
        <v>0</v>
      </c>
      <c r="Y797" s="93">
        <v>14.313399422999552</v>
      </c>
      <c r="Z797" s="93">
        <v>0</v>
      </c>
      <c r="AA797" s="93">
        <v>0</v>
      </c>
      <c r="AB797" s="93">
        <v>0</v>
      </c>
      <c r="AC797" s="93">
        <f>_xlfn.XLOOKUP(B797,'[3]Nur des jours'!$B:$B,'[3]Nur des jours'!$N:$N,"")</f>
        <v>0</v>
      </c>
      <c r="AD797" s="93">
        <v>0</v>
      </c>
      <c r="AE797" s="93">
        <v>0</v>
      </c>
      <c r="AF797" s="93">
        <v>1.1414450123132885E-3</v>
      </c>
      <c r="AG797" s="93"/>
      <c r="AH797" s="93">
        <v>0</v>
      </c>
      <c r="AI797" s="93">
        <v>0</v>
      </c>
      <c r="AJ797" s="93">
        <v>0</v>
      </c>
      <c r="AK797" s="93">
        <v>0</v>
      </c>
      <c r="AL797" s="93">
        <v>0</v>
      </c>
      <c r="AM797" s="49" t="s">
        <v>5559</v>
      </c>
      <c r="AN797" s="49"/>
      <c r="AO797" s="48" t="str" cm="1">
        <f t="array" ref="AO797">IFERROR(_xlfn.IFS(
AQ797="MPR ISSUE","PDH",
AQ797="BSS Hardware Issue","BSS",
AQ797="Sites strategiques, MLL, Pylone, etc.","ENVTECH",
AQ797="AKTIVCO DEFAUT GE &amp; POWER Cabinet","AKTIVCO",
AQ797="AKTIVCO Coupure ENEO &amp; Baisse de tension","AKTIVCO GRID ONLY",
AQ797="Coupure ENEO &amp; Baisse de tension","IHS GRID ONLY",
AQ797="Defaut GE &amp; POWER Cabinet","IHS",
AQ797="Sharing","Partners",
AQ797="Sites strategiques &amp; DataCenter","SST &amp; DC",
AQ797="Exclu","Exclu",
AQ797="SAT","SAT",
AQ797="SPARE-ISSUE","SPARE-ISSUE",
AQ797="Fiber CAmtel","TRANS_FO_CAMTEL",
AQ797="Fiber AOF","Fiber AOF",
AQ797="Projet OCM (HUAWEI)","TRAVAUX-HUAWEI",
AQ797="Projet OCM (NOKIA)","TRAVAUX-NOKIA",
AQ797="ACCESS-ISSUE","ACCESS-ISSUE",
AQ797="Projet OCM (ZTE, NOKIA, autres projets)","TRAVAUX OCM",
AQ797="No root CAuse","No root cause",
AQ797="ODU HS","PDH",
AQ797="IP &amp; VLAN","PDH",
AQ797="Warehouse HUAWEI","SPARE-ISSUE",
AQ797="SPARE-HS","SPARE-ISSUE",
AQ797="Power Telco","BSS",AQ797="no impacts","no impacts"
),"")</f>
        <v>No root cause</v>
      </c>
      <c r="AP797" s="48" t="str" cm="1">
        <f t="array" ref="AP797">IFERROR(_xlfn.IFS(
AQ797="MPR ISSUE","TX ISSUE",
AQ797="BSS Hardware Issue","RAN ISSUE",
AQ797="Sites strategiques, MLL, Pylone, etc.","ENVTECH",
AQ797="AKTIVCO DEFAUT GE &amp; POWER Cabinet","POWER ISSUE",
AQ797="AKTIVCO Coupure ENEO &amp; Baisse de tension","POWER ISSUE",
AQ797="Coupure ENEO &amp; Baisse de tension","POWER ISSUE",
AQ797="Defaut GE &amp; POWER Cabinet","POWER ISSUE",
AQ797="Sharing","POWER ISSUE",
AQ797="Sites strategiques &amp; DataCenter","POWER ISSUE",
AQ797="Exclu","Exclu",
AQ797="SAT","TX ISSUE",
AQ797="SPARE-ISSUE","SPARE-ISSUE",
AQ797="Fiber CAmtel","TX ISSUE",
AQ797="Fiber AOF","TX ISSUE",
AQ797="Projet OCM (HUAWEI)","TRAVAUX-HUAWEI",
AQ797="Projet OCM (NOKIA)","TRAVAUX -NOKIA",
AQ797="ACCESS-ISSUE","ACCESS-ISSUE",
AQ797="Projet OCM (ZTE, NOKIA, autres projets)","TRAVAUX OCM",
AQ797="No root CAuse","No root cause",
AQ797="ODU HS","TX ISSUE",
AQ797="IP &amp; VLAN","TX ISSUE",
AQ797="Warehouse HUAWEI","SPARE-ISSUE",
AQ797="SPARE-HS","SPARE-ISSUE",
AQ797="Power Telco","RAN ISSUE",AQ797="no impacts","no impacts"
),"")</f>
        <v>No root cause</v>
      </c>
      <c r="AQ797" s="127" t="s">
        <v>5344</v>
      </c>
      <c r="AR797" s="48" t="str" cm="1">
        <f t="array" ref="AR797">IFERROR(_xlfn.IFS(
AQ797="MPR ISSUE","ACTIVE",
AQ797="BSS Hardware Issue","ACTIVE",
AQ797="Sites strategiques, MLL, Pylone, etc.","PASSIVE",
AQ797="AKTIVCO DEFAUT GE &amp; POWER Cabinet","PASSIVE",
AQ797="AKTIVCO Coupure ENEO &amp; Baisse de tension","PASSIVE",
AQ797="Coupure ENEO &amp; Baisse de tension","PASSIVE",
AQ797="Defaut GE &amp; POWER Cabinet","PASSIVE",
AQ797="Sharing","PASSIVE",
AQ797="Sites strategiques &amp; DataCenter","PASSIVE",
AQ797="Exclu","Exclu",
AQ797="SAT","ACTIVE",
AQ797="SPARE-ISSUE","SPARE-ISSUE",
AQ797="Fiber CAmtel","ACTIVE",
AQ797="Fiber AOF","ACTIVE",
AQ797="Projet OCM (HUAWEI)","PLANNED WORKS",
AQ797="Projet OCM (NOKIA)","PLANNED WORKS",
AQ797="ACCESS-ISSUE","ACCESS-ISSUE",
AQ797="Projet OCM (ZTE, NOKIA, autres projets)","PLANNED WORKS",
AQ797="No root CAuse","No root cause",
AQ797="ODU HS","ACTIVE",
AQ797="IP &amp; VLAN","ACTIVE",
AQ797="Warehouse HUAWEI","SPARE-ISSUE",
AQ797="SPARE-HS","SPARE-ISSUE",
AQ797="Power Telco","ACTIVE", AQ797="no impacts","no impacts"
),"")</f>
        <v>No root cause</v>
      </c>
      <c r="AS797" s="92" t="s">
        <v>5537</v>
      </c>
      <c r="AT797" s="98" t="s">
        <v>2348</v>
      </c>
      <c r="AV797" s="17" t="s">
        <v>5537</v>
      </c>
      <c r="AW797" s="7" t="s">
        <v>5537</v>
      </c>
      <c r="AX797" s="6" t="s">
        <v>5537</v>
      </c>
      <c r="AY797" s="7"/>
      <c r="AZ797" s="3" t="s">
        <v>5537</v>
      </c>
      <c r="BA797" s="18" t="s">
        <v>5537</v>
      </c>
      <c r="BB797" s="18" t="s">
        <v>5537</v>
      </c>
      <c r="BC797" s="18" t="s">
        <v>5537</v>
      </c>
      <c r="BD797" s="18" t="s">
        <v>5537</v>
      </c>
      <c r="BE797" s="18" t="s">
        <v>5537</v>
      </c>
      <c r="BF797" s="18" t="s">
        <v>5537</v>
      </c>
      <c r="BG797" s="18" t="s">
        <v>5537</v>
      </c>
      <c r="BH797" s="18" t="s">
        <v>5537</v>
      </c>
      <c r="BI797" s="18" t="s">
        <v>5537</v>
      </c>
      <c r="BJ797" s="18" t="s">
        <v>5537</v>
      </c>
      <c r="BK797" s="18" t="s">
        <v>5537</v>
      </c>
      <c r="BL797" s="9" t="s">
        <v>5537</v>
      </c>
      <c r="BM797" s="14" t="s">
        <v>5537</v>
      </c>
      <c r="BN797" s="14" t="s">
        <v>5537</v>
      </c>
      <c r="BO797" s="14" t="str">
        <f>_xlfn.XLOOKUP(B797,'[4]cell downs 18042026 17h'!$B:$B,'[4]cell downs 18042026 17h'!$B:$B,"")</f>
        <v/>
      </c>
      <c r="BP797" s="14" t="str">
        <f>_xlfn.XLOOKUP(B797,'[5]Cells Huawei 19042026 15h'!$B:$B,'[5]Cells Huawei 19042026 15h'!$B:$B,"")</f>
        <v/>
      </c>
      <c r="BQ797" s="9" t="str">
        <f>_xlfn.XLOOKUP(B797,'[6]cells down 19042026 9H40'!$B:$B,'[6]cells down 19042026 9H40'!$B:$B,"")</f>
        <v/>
      </c>
      <c r="BR797" s="9" t="s">
        <v>2348</v>
      </c>
      <c r="BS797" s="9" t="s">
        <v>12</v>
      </c>
      <c r="BT797" s="108"/>
    </row>
    <row r="798" spans="1:72" s="9" customFormat="1" x14ac:dyDescent="0.35">
      <c r="A798" s="1" t="s">
        <v>739</v>
      </c>
      <c r="B798" s="8" t="s">
        <v>740</v>
      </c>
      <c r="C798" s="3" t="str">
        <f>_xlfn.XLOOKUP(B798,'[1]daily break down'!$D:$D,'[1]daily break down'!$E:$E,"")</f>
        <v>Maroua</v>
      </c>
      <c r="D798" s="1" t="s">
        <v>21</v>
      </c>
      <c r="E798" s="1" t="s">
        <v>80</v>
      </c>
      <c r="F798" s="3" t="s">
        <v>55</v>
      </c>
      <c r="G798" s="1" t="s">
        <v>84</v>
      </c>
      <c r="H798" s="32" t="str">
        <f>_xlfn.XLOOKUP(B798,[2]CALCULATION!$B:$B,[2]CALCULATION!$H:$H,"")</f>
        <v>Huawei</v>
      </c>
      <c r="I798" s="28">
        <v>0</v>
      </c>
      <c r="J798" s="28">
        <v>0</v>
      </c>
      <c r="K798" s="28">
        <v>0</v>
      </c>
      <c r="L798" s="28">
        <v>0</v>
      </c>
      <c r="M798" s="28">
        <v>0.15712703997625793</v>
      </c>
      <c r="N798" s="28">
        <v>0</v>
      </c>
      <c r="O798" s="28">
        <v>0</v>
      </c>
      <c r="P798" s="28">
        <v>0</v>
      </c>
      <c r="Q798" s="28">
        <v>0</v>
      </c>
      <c r="R798" s="28">
        <v>0</v>
      </c>
      <c r="S798" s="93">
        <v>0</v>
      </c>
      <c r="T798" s="93">
        <f>_xlfn.XLOOKUP(B798,'[3]Nur des jours'!$B:$B,'[3]Nur des jours'!$U:$U,"")</f>
        <v>2.675261747609386E-4</v>
      </c>
      <c r="U798" s="93">
        <v>0</v>
      </c>
      <c r="V798" s="93">
        <v>0</v>
      </c>
      <c r="W798" s="93">
        <v>2.675261747609386E-4</v>
      </c>
      <c r="X798" s="93">
        <v>2.8536125307833454E-3</v>
      </c>
      <c r="Y798" s="93">
        <v>2.4077355728484469E-3</v>
      </c>
      <c r="Z798" s="93">
        <v>2.675261747609386E-4</v>
      </c>
      <c r="AA798" s="93">
        <v>5.3505234952187721E-4</v>
      </c>
      <c r="AB798" s="93">
        <v>8.0257852428281603E-4</v>
      </c>
      <c r="AC798" s="93">
        <f>_xlfn.XLOOKUP(B798,'[3]Nur des jours'!$B:$B,'[3]Nur des jours'!$N:$N,"")</f>
        <v>1.0701046990437544E-3</v>
      </c>
      <c r="AD798" s="93">
        <v>1.0701046990437544E-3</v>
      </c>
      <c r="AE798" s="93">
        <v>5.3505234952187721E-4</v>
      </c>
      <c r="AF798" s="93">
        <v>1.0701046990437544E-3</v>
      </c>
      <c r="AG798" s="93"/>
      <c r="AH798" s="93">
        <v>0</v>
      </c>
      <c r="AI798" s="93">
        <v>0</v>
      </c>
      <c r="AJ798" s="93">
        <v>0</v>
      </c>
      <c r="AK798" s="93">
        <v>0</v>
      </c>
      <c r="AL798" s="93">
        <v>0</v>
      </c>
      <c r="AM798" s="49" t="s">
        <v>5559</v>
      </c>
      <c r="AN798" s="49"/>
      <c r="AO798" s="48" t="str" cm="1">
        <f t="array" ref="AO798">IFERROR(_xlfn.IFS(
AQ798="MPR ISSUE","PDH",
AQ798="BSS Hardware Issue","BSS",
AQ798="Sites strategiques, MLL, Pylone, etc.","ENVTECH",
AQ798="AKTIVCO DEFAUT GE &amp; POWER Cabinet","AKTIVCO",
AQ798="AKTIVCO Coupure ENEO &amp; Baisse de tension","AKTIVCO GRID ONLY",
AQ798="Coupure ENEO &amp; Baisse de tension","IHS GRID ONLY",
AQ798="Defaut GE &amp; POWER Cabinet","IHS",
AQ798="Sharing","Partners",
AQ798="Sites strategiques &amp; DataCenter","SST &amp; DC",
AQ798="Exclu","Exclu",
AQ798="SAT","SAT",
AQ798="SPARE-ISSUE","SPARE-ISSUE",
AQ798="Fiber CAmtel","TRANS_FO_CAMTEL",
AQ798="Fiber AOF","Fiber AOF",
AQ798="Projet OCM (HUAWEI)","TRAVAUX-HUAWEI",
AQ798="Projet OCM (NOKIA)","TRAVAUX-NOKIA",
AQ798="ACCESS-ISSUE","ACCESS-ISSUE",
AQ798="Projet OCM (ZTE, NOKIA, autres projets)","TRAVAUX OCM",
AQ798="No root CAuse","No root cause",
AQ798="ODU HS","PDH",
AQ798="IP &amp; VLAN","PDH",
AQ798="Warehouse HUAWEI","SPARE-ISSUE",
AQ798="SPARE-HS","SPARE-ISSUE",
AQ798="Power Telco","BSS",AQ798="no impacts","no impacts"
),"")</f>
        <v>No root cause</v>
      </c>
      <c r="AP798" s="48" t="str" cm="1">
        <f t="array" ref="AP798">IFERROR(_xlfn.IFS(
AQ798="MPR ISSUE","TX ISSUE",
AQ798="BSS Hardware Issue","RAN ISSUE",
AQ798="Sites strategiques, MLL, Pylone, etc.","ENVTECH",
AQ798="AKTIVCO DEFAUT GE &amp; POWER Cabinet","POWER ISSUE",
AQ798="AKTIVCO Coupure ENEO &amp; Baisse de tension","POWER ISSUE",
AQ798="Coupure ENEO &amp; Baisse de tension","POWER ISSUE",
AQ798="Defaut GE &amp; POWER Cabinet","POWER ISSUE",
AQ798="Sharing","POWER ISSUE",
AQ798="Sites strategiques &amp; DataCenter","POWER ISSUE",
AQ798="Exclu","Exclu",
AQ798="SAT","TX ISSUE",
AQ798="SPARE-ISSUE","SPARE-ISSUE",
AQ798="Fiber CAmtel","TX ISSUE",
AQ798="Fiber AOF","TX ISSUE",
AQ798="Projet OCM (HUAWEI)","TRAVAUX-HUAWEI",
AQ798="Projet OCM (NOKIA)","TRAVAUX -NOKIA",
AQ798="ACCESS-ISSUE","ACCESS-ISSUE",
AQ798="Projet OCM (ZTE, NOKIA, autres projets)","TRAVAUX OCM",
AQ798="No root CAuse","No root cause",
AQ798="ODU HS","TX ISSUE",
AQ798="IP &amp; VLAN","TX ISSUE",
AQ798="Warehouse HUAWEI","SPARE-ISSUE",
AQ798="SPARE-HS","SPARE-ISSUE",
AQ798="Power Telco","RAN ISSUE",AQ798="no impacts","no impacts"
),"")</f>
        <v>No root cause</v>
      </c>
      <c r="AQ798" s="67" t="s">
        <v>5344</v>
      </c>
      <c r="AR798" s="48" t="str" cm="1">
        <f t="array" ref="AR798">IFERROR(_xlfn.IFS(
AQ798="MPR ISSUE","ACTIVE",
AQ798="BSS Hardware Issue","ACTIVE",
AQ798="Sites strategiques, MLL, Pylone, etc.","PASSIVE",
AQ798="AKTIVCO DEFAUT GE &amp; POWER Cabinet","PASSIVE",
AQ798="AKTIVCO Coupure ENEO &amp; Baisse de tension","PASSIVE",
AQ798="Coupure ENEO &amp; Baisse de tension","PASSIVE",
AQ798="Defaut GE &amp; POWER Cabinet","PASSIVE",
AQ798="Sharing","PASSIVE",
AQ798="Sites strategiques &amp; DataCenter","PASSIVE",
AQ798="Exclu","Exclu",
AQ798="SAT","ACTIVE",
AQ798="SPARE-ISSUE","SPARE-ISSUE",
AQ798="Fiber CAmtel","ACTIVE",
AQ798="Fiber AOF","ACTIVE",
AQ798="Projet OCM (HUAWEI)","PLANNED WORKS",
AQ798="Projet OCM (NOKIA)","PLANNED WORKS",
AQ798="ACCESS-ISSUE","ACCESS-ISSUE",
AQ798="Projet OCM (ZTE, NOKIA, autres projets)","PLANNED WORKS",
AQ798="No root CAuse","No root cause",
AQ798="ODU HS","ACTIVE",
AQ798="IP &amp; VLAN","ACTIVE",
AQ798="Warehouse HUAWEI","SPARE-ISSUE",
AQ798="SPARE-HS","SPARE-ISSUE",
AQ798="Power Telco","ACTIVE", AQ798="no impacts","no impacts"
),"")</f>
        <v>No root cause</v>
      </c>
      <c r="AS798" s="92" t="s">
        <v>5537</v>
      </c>
      <c r="AT798" s="98" t="s">
        <v>740</v>
      </c>
      <c r="AV798" s="17" t="s">
        <v>5537</v>
      </c>
      <c r="AW798" s="7" t="s">
        <v>5537</v>
      </c>
      <c r="AX798" s="6" t="s">
        <v>5537</v>
      </c>
      <c r="AY798" s="7"/>
      <c r="AZ798" s="3" t="s">
        <v>5537</v>
      </c>
      <c r="BA798" s="18" t="s">
        <v>5537</v>
      </c>
      <c r="BB798" s="18" t="s">
        <v>5537</v>
      </c>
      <c r="BC798" s="18" t="s">
        <v>5537</v>
      </c>
      <c r="BD798" s="18" t="s">
        <v>5537</v>
      </c>
      <c r="BE798" s="18" t="s">
        <v>5537</v>
      </c>
      <c r="BF798" s="18" t="s">
        <v>5537</v>
      </c>
      <c r="BG798" s="18" t="s">
        <v>5537</v>
      </c>
      <c r="BH798" s="18" t="s">
        <v>5537</v>
      </c>
      <c r="BI798" s="18" t="s">
        <v>5537</v>
      </c>
      <c r="BJ798" s="18" t="s">
        <v>5537</v>
      </c>
      <c r="BK798" s="18" t="s">
        <v>5537</v>
      </c>
      <c r="BL798" s="9" t="s">
        <v>5537</v>
      </c>
      <c r="BM798" s="14" t="s">
        <v>5537</v>
      </c>
      <c r="BN798" s="14" t="s">
        <v>5537</v>
      </c>
      <c r="BO798" s="14" t="str">
        <f>_xlfn.XLOOKUP(B798,'[4]cell downs 18042026 17h'!$B:$B,'[4]cell downs 18042026 17h'!$B:$B,"")</f>
        <v/>
      </c>
      <c r="BP798" s="14" t="str">
        <f>_xlfn.XLOOKUP(B798,'[5]Cells Huawei 19042026 15h'!$B:$B,'[5]Cells Huawei 19042026 15h'!$B:$B,"")</f>
        <v/>
      </c>
      <c r="BQ798" s="9" t="str">
        <f>_xlfn.XLOOKUP(B798,'[6]cells down 19042026 9H40'!$B:$B,'[6]cells down 19042026 9H40'!$B:$B,"")</f>
        <v/>
      </c>
      <c r="BR798" s="9" t="s">
        <v>5537</v>
      </c>
      <c r="BS798" s="9" t="s">
        <v>12</v>
      </c>
      <c r="BT798" s="108"/>
    </row>
    <row r="799" spans="1:72" s="9" customFormat="1" x14ac:dyDescent="0.35">
      <c r="A799" s="1" t="s">
        <v>2298</v>
      </c>
      <c r="B799" s="8" t="s">
        <v>2299</v>
      </c>
      <c r="C799" s="3" t="str">
        <f>_xlfn.XLOOKUP(B799,'[1]daily break down'!$D:$D,'[1]daily break down'!$E:$E,"")</f>
        <v>CENTRE</v>
      </c>
      <c r="D799" s="1" t="s">
        <v>11</v>
      </c>
      <c r="E799" s="1" t="s">
        <v>66</v>
      </c>
      <c r="F799" s="3" t="s">
        <v>226</v>
      </c>
      <c r="G799" s="1" t="s">
        <v>2300</v>
      </c>
      <c r="H799" s="33" t="str">
        <f>_xlfn.XLOOKUP(B799,[2]CALCULATION!$B:$B,[2]CALCULATION!$H:$H,"")</f>
        <v>NOKIA</v>
      </c>
      <c r="I799" s="28">
        <v>1.5428769550812851</v>
      </c>
      <c r="J799" s="28">
        <v>1.5409507666230065</v>
      </c>
      <c r="K799" s="28">
        <v>0.89373360956302628</v>
      </c>
      <c r="L799" s="28">
        <v>0</v>
      </c>
      <c r="M799" s="28">
        <v>0.56765487268607695</v>
      </c>
      <c r="N799" s="28">
        <v>12.62669118238821</v>
      </c>
      <c r="O799" s="28">
        <v>13.867540300142966</v>
      </c>
      <c r="P799" s="28">
        <v>13.867486794908013</v>
      </c>
      <c r="Q799" s="28">
        <v>13.867058753028395</v>
      </c>
      <c r="R799" s="28">
        <v>5.7966362909813833</v>
      </c>
      <c r="S799" s="93">
        <v>0</v>
      </c>
      <c r="T799" s="93">
        <f>_xlfn.XLOOKUP(B799,'[3]Nur des jours'!$B:$B,'[3]Nur des jours'!$U:$U,"")</f>
        <v>0</v>
      </c>
      <c r="U799" s="93">
        <v>0</v>
      </c>
      <c r="V799" s="93">
        <v>0.54648463472332809</v>
      </c>
      <c r="W799" s="93">
        <v>0</v>
      </c>
      <c r="X799" s="93">
        <v>0</v>
      </c>
      <c r="Y799" s="93">
        <v>0</v>
      </c>
      <c r="Z799" s="93">
        <v>0</v>
      </c>
      <c r="AA799" s="93">
        <v>0</v>
      </c>
      <c r="AB799" s="93">
        <v>0</v>
      </c>
      <c r="AC799" s="93">
        <f>_xlfn.XLOOKUP(B799,'[3]Nur des jours'!$B:$B,'[3]Nur des jours'!$N:$N,"")</f>
        <v>0.17155561833503113</v>
      </c>
      <c r="AD799" s="93">
        <v>0.17155561833503113</v>
      </c>
      <c r="AE799" s="93">
        <v>0</v>
      </c>
      <c r="AF799" s="93">
        <v>1.0701046990435794E-3</v>
      </c>
      <c r="AG799" s="93"/>
      <c r="AH799" s="93">
        <v>0</v>
      </c>
      <c r="AI799" s="93">
        <v>0</v>
      </c>
      <c r="AJ799" s="93">
        <v>0</v>
      </c>
      <c r="AK799" s="93">
        <v>0</v>
      </c>
      <c r="AL799" s="93">
        <v>0</v>
      </c>
      <c r="AM799" s="49" t="s">
        <v>5559</v>
      </c>
      <c r="AN799" s="49"/>
      <c r="AO799" s="48" t="str" cm="1">
        <f t="array" ref="AO799">IFERROR(_xlfn.IFS(
AQ799="MPR ISSUE","PDH",
AQ799="BSS Hardware Issue","BSS",
AQ799="Sites strategiques, MLL, Pylone, etc.","ENVTECH",
AQ799="AKTIVCO DEFAUT GE &amp; POWER Cabinet","AKTIVCO",
AQ799="AKTIVCO Coupure ENEO &amp; Baisse de tension","AKTIVCO GRID ONLY",
AQ799="Coupure ENEO &amp; Baisse de tension","IHS GRID ONLY",
AQ799="Defaut GE &amp; POWER Cabinet","IHS",
AQ799="Sharing","Partners",
AQ799="Sites strategiques &amp; DataCenter","SST &amp; DC",
AQ799="Exclu","Exclu",
AQ799="SAT","SAT",
AQ799="SPARE-ISSUE","SPARE-ISSUE",
AQ799="Fiber CAmtel","TRANS_FO_CAMTEL",
AQ799="Fiber AOF","Fiber AOF",
AQ799="Projet OCM (HUAWEI)","TRAVAUX-HUAWEI",
AQ799="Projet OCM (NOKIA)","TRAVAUX-NOKIA",
AQ799="ACCESS-ISSUE","ACCESS-ISSUE",
AQ799="Projet OCM (ZTE, NOKIA, autres projets)","TRAVAUX OCM",
AQ799="No root CAuse","No root cause",
AQ799="ODU HS","PDH",
AQ799="IP &amp; VLAN","PDH",
AQ799="Warehouse HUAWEI","SPARE-ISSUE",
AQ799="SPARE-HS","SPARE-ISSUE",
AQ799="Power Telco","BSS",AQ799="no impacts","no impacts"
),"")</f>
        <v>No root cause</v>
      </c>
      <c r="AP799" s="48" t="str" cm="1">
        <f t="array" ref="AP799">IFERROR(_xlfn.IFS(
AQ799="MPR ISSUE","TX ISSUE",
AQ799="BSS Hardware Issue","RAN ISSUE",
AQ799="Sites strategiques, MLL, Pylone, etc.","ENVTECH",
AQ799="AKTIVCO DEFAUT GE &amp; POWER Cabinet","POWER ISSUE",
AQ799="AKTIVCO Coupure ENEO &amp; Baisse de tension","POWER ISSUE",
AQ799="Coupure ENEO &amp; Baisse de tension","POWER ISSUE",
AQ799="Defaut GE &amp; POWER Cabinet","POWER ISSUE",
AQ799="Sharing","POWER ISSUE",
AQ799="Sites strategiques &amp; DataCenter","POWER ISSUE",
AQ799="Exclu","Exclu",
AQ799="SAT","TX ISSUE",
AQ799="SPARE-ISSUE","SPARE-ISSUE",
AQ799="Fiber CAmtel","TX ISSUE",
AQ799="Fiber AOF","TX ISSUE",
AQ799="Projet OCM (HUAWEI)","TRAVAUX-HUAWEI",
AQ799="Projet OCM (NOKIA)","TRAVAUX -NOKIA",
AQ799="ACCESS-ISSUE","ACCESS-ISSUE",
AQ799="Projet OCM (ZTE, NOKIA, autres projets)","TRAVAUX OCM",
AQ799="No root CAuse","No root cause",
AQ799="ODU HS","TX ISSUE",
AQ799="IP &amp; VLAN","TX ISSUE",
AQ799="Warehouse HUAWEI","SPARE-ISSUE",
AQ799="SPARE-HS","SPARE-ISSUE",
AQ799="Power Telco","RAN ISSUE",AQ799="no impacts","no impacts"
),"")</f>
        <v>No root cause</v>
      </c>
      <c r="AQ799" s="127" t="s">
        <v>5344</v>
      </c>
      <c r="AR799" s="48" t="str" cm="1">
        <f t="array" ref="AR799">IFERROR(_xlfn.IFS(
AQ799="MPR ISSUE","ACTIVE",
AQ799="BSS Hardware Issue","ACTIVE",
AQ799="Sites strategiques, MLL, Pylone, etc.","PASSIVE",
AQ799="AKTIVCO DEFAUT GE &amp; POWER Cabinet","PASSIVE",
AQ799="AKTIVCO Coupure ENEO &amp; Baisse de tension","PASSIVE",
AQ799="Coupure ENEO &amp; Baisse de tension","PASSIVE",
AQ799="Defaut GE &amp; POWER Cabinet","PASSIVE",
AQ799="Sharing","PASSIVE",
AQ799="Sites strategiques &amp; DataCenter","PASSIVE",
AQ799="Exclu","Exclu",
AQ799="SAT","ACTIVE",
AQ799="SPARE-ISSUE","SPARE-ISSUE",
AQ799="Fiber CAmtel","ACTIVE",
AQ799="Fiber AOF","ACTIVE",
AQ799="Projet OCM (HUAWEI)","PLANNED WORKS",
AQ799="Projet OCM (NOKIA)","PLANNED WORKS",
AQ799="ACCESS-ISSUE","ACCESS-ISSUE",
AQ799="Projet OCM (ZTE, NOKIA, autres projets)","PLANNED WORKS",
AQ799="No root CAuse","No root cause",
AQ799="ODU HS","ACTIVE",
AQ799="IP &amp; VLAN","ACTIVE",
AQ799="Warehouse HUAWEI","SPARE-ISSUE",
AQ799="SPARE-HS","SPARE-ISSUE",
AQ799="Power Telco","ACTIVE", AQ799="no impacts","no impacts"
),"")</f>
        <v>No root cause</v>
      </c>
      <c r="AS799" s="92" t="s">
        <v>5537</v>
      </c>
      <c r="AT799" s="98" t="s">
        <v>2299</v>
      </c>
      <c r="AV799" s="17" t="s">
        <v>5537</v>
      </c>
      <c r="AW799" s="7" t="s">
        <v>5537</v>
      </c>
      <c r="AX799" s="6" t="s">
        <v>5537</v>
      </c>
      <c r="AY799" s="7"/>
      <c r="AZ799" s="3" t="s">
        <v>5537</v>
      </c>
      <c r="BA799" s="18" t="s">
        <v>5537</v>
      </c>
      <c r="BB799" s="18" t="s">
        <v>5537</v>
      </c>
      <c r="BC799" s="18" t="s">
        <v>5537</v>
      </c>
      <c r="BD799" s="18" t="s">
        <v>5537</v>
      </c>
      <c r="BE799" s="18" t="s">
        <v>5537</v>
      </c>
      <c r="BF799" s="18" t="s">
        <v>5537</v>
      </c>
      <c r="BG799" s="18" t="s">
        <v>5537</v>
      </c>
      <c r="BH799" s="18" t="s">
        <v>5537</v>
      </c>
      <c r="BI799" s="18" t="s">
        <v>5537</v>
      </c>
      <c r="BJ799" s="18" t="s">
        <v>5537</v>
      </c>
      <c r="BK799" s="18" t="s">
        <v>5537</v>
      </c>
      <c r="BL799" s="9" t="s">
        <v>5537</v>
      </c>
      <c r="BM799" s="14" t="s">
        <v>5537</v>
      </c>
      <c r="BN799" s="14" t="s">
        <v>5537</v>
      </c>
      <c r="BO799" s="14" t="str">
        <f>_xlfn.XLOOKUP(B799,'[4]cell downs 18042026 17h'!$B:$B,'[4]cell downs 18042026 17h'!$B:$B,"")</f>
        <v>EST_106</v>
      </c>
      <c r="BP799" s="14" t="str">
        <f>_xlfn.XLOOKUP(B799,'[5]Cells Huawei 19042026 15h'!$B:$B,'[5]Cells Huawei 19042026 15h'!$B:$B,"")</f>
        <v/>
      </c>
      <c r="BQ799" s="9" t="str">
        <f>_xlfn.XLOOKUP(B799,'[6]cells down 19042026 9H40'!$B:$B,'[6]cells down 19042026 9H40'!$B:$B,"")</f>
        <v/>
      </c>
      <c r="BR799" s="9" t="s">
        <v>2299</v>
      </c>
      <c r="BS799" s="9" t="s">
        <v>5537</v>
      </c>
      <c r="BT799" s="108"/>
    </row>
    <row r="800" spans="1:72" s="9" customFormat="1" x14ac:dyDescent="0.35">
      <c r="A800" s="1" t="s">
        <v>2262</v>
      </c>
      <c r="B800" s="8" t="s">
        <v>2263</v>
      </c>
      <c r="C800" s="3" t="str">
        <f>_xlfn.XLOOKUP(B800,'[1]daily break down'!$D:$D,'[1]daily break down'!$E:$E,"")</f>
        <v>CENTRE</v>
      </c>
      <c r="D800" s="1" t="s">
        <v>11</v>
      </c>
      <c r="E800" s="1" t="s">
        <v>12</v>
      </c>
      <c r="F800" s="3" t="s">
        <v>226</v>
      </c>
      <c r="G800" s="1" t="s">
        <v>1866</v>
      </c>
      <c r="H800" s="34" t="str">
        <f>_xlfn.XLOOKUP(B800,[2]CALCULATION!$B:$B,[2]CALCULATION!$H:$H,"")</f>
        <v>ZTE</v>
      </c>
      <c r="I800" s="28">
        <v>0</v>
      </c>
      <c r="J800" s="28">
        <v>0</v>
      </c>
      <c r="K800" s="28">
        <v>0</v>
      </c>
      <c r="L800" s="28">
        <v>0</v>
      </c>
      <c r="M800" s="28">
        <v>0</v>
      </c>
      <c r="N800" s="28">
        <v>0</v>
      </c>
      <c r="O800" s="28">
        <v>0</v>
      </c>
      <c r="P800" s="28">
        <v>0</v>
      </c>
      <c r="Q800" s="28">
        <v>0</v>
      </c>
      <c r="R800" s="28">
        <v>3.0926025802364636E-2</v>
      </c>
      <c r="S800" s="93">
        <v>0</v>
      </c>
      <c r="T800" s="93">
        <f>_xlfn.XLOOKUP(B800,'[3]Nur des jours'!$B:$B,'[3]Nur des jours'!$U:$U,"")</f>
        <v>1.1296560255455392</v>
      </c>
      <c r="U800" s="93">
        <v>0</v>
      </c>
      <c r="V800" s="93">
        <v>4.3422645349446661E-17</v>
      </c>
      <c r="W800" s="93">
        <v>1.1296560255455395</v>
      </c>
      <c r="X800" s="93">
        <v>0</v>
      </c>
      <c r="Y800" s="93">
        <v>0</v>
      </c>
      <c r="Z800" s="93">
        <v>0</v>
      </c>
      <c r="AA800" s="93">
        <v>17.519005059455019</v>
      </c>
      <c r="AB800" s="93">
        <v>18.684028045303954</v>
      </c>
      <c r="AC800" s="93">
        <f>_xlfn.XLOOKUP(B800,'[3]Nur des jours'!$B:$B,'[3]Nur des jours'!$N:$N,"")</f>
        <v>16.54153575719182</v>
      </c>
      <c r="AD800" s="93">
        <v>16.54153575719182</v>
      </c>
      <c r="AE800" s="93">
        <v>5.4263939183809748</v>
      </c>
      <c r="AF800" s="93">
        <v>9.630942291393935E-4</v>
      </c>
      <c r="AG800" s="93"/>
      <c r="AH800" s="93">
        <v>0</v>
      </c>
      <c r="AI800" s="93">
        <v>0</v>
      </c>
      <c r="AJ800" s="93">
        <v>0</v>
      </c>
      <c r="AK800" s="93">
        <v>0</v>
      </c>
      <c r="AL800" s="93">
        <v>0</v>
      </c>
      <c r="AM800" s="49" t="s">
        <v>5559</v>
      </c>
      <c r="AN800" s="49"/>
      <c r="AO800" s="48" t="str" cm="1">
        <f t="array" ref="AO800">IFERROR(_xlfn.IFS(
AQ800="MPR ISSUE","PDH",
AQ800="BSS Hardware Issue","BSS",
AQ800="Sites strategiques, MLL, Pylone, etc.","ENVTECH",
AQ800="AKTIVCO DEFAUT GE &amp; POWER Cabinet","AKTIVCO",
AQ800="AKTIVCO Coupure ENEO &amp; Baisse de tension","AKTIVCO GRID ONLY",
AQ800="Coupure ENEO &amp; Baisse de tension","IHS GRID ONLY",
AQ800="Defaut GE &amp; POWER Cabinet","IHS",
AQ800="Sharing","Partners",
AQ800="Sites strategiques &amp; DataCenter","SST &amp; DC",
AQ800="Exclu","Exclu",
AQ800="SAT","SAT",
AQ800="SPARE-ISSUE","SPARE-ISSUE",
AQ800="Fiber CAmtel","TRANS_FO_CAMTEL",
AQ800="Fiber AOF","Fiber AOF",
AQ800="Projet OCM (HUAWEI)","TRAVAUX-HUAWEI",
AQ800="Projet OCM (NOKIA)","TRAVAUX-NOKIA",
AQ800="ACCESS-ISSUE","ACCESS-ISSUE",
AQ800="Projet OCM (ZTE, NOKIA, autres projets)","TRAVAUX OCM",
AQ800="No root CAuse","No root cause",
AQ800="ODU HS","PDH",
AQ800="IP &amp; VLAN","PDH",
AQ800="Warehouse HUAWEI","SPARE-ISSUE",
AQ800="SPARE-HS","SPARE-ISSUE",
AQ800="Power Telco","BSS",AQ800="no impacts","no impacts"
),"")</f>
        <v>No root cause</v>
      </c>
      <c r="AP800" s="48" t="str" cm="1">
        <f t="array" ref="AP800">IFERROR(_xlfn.IFS(
AQ800="MPR ISSUE","TX ISSUE",
AQ800="BSS Hardware Issue","RAN ISSUE",
AQ800="Sites strategiques, MLL, Pylone, etc.","ENVTECH",
AQ800="AKTIVCO DEFAUT GE &amp; POWER Cabinet","POWER ISSUE",
AQ800="AKTIVCO Coupure ENEO &amp; Baisse de tension","POWER ISSUE",
AQ800="Coupure ENEO &amp; Baisse de tension","POWER ISSUE",
AQ800="Defaut GE &amp; POWER Cabinet","POWER ISSUE",
AQ800="Sharing","POWER ISSUE",
AQ800="Sites strategiques &amp; DataCenter","POWER ISSUE",
AQ800="Exclu","Exclu",
AQ800="SAT","TX ISSUE",
AQ800="SPARE-ISSUE","SPARE-ISSUE",
AQ800="Fiber CAmtel","TX ISSUE",
AQ800="Fiber AOF","TX ISSUE",
AQ800="Projet OCM (HUAWEI)","TRAVAUX-HUAWEI",
AQ800="Projet OCM (NOKIA)","TRAVAUX -NOKIA",
AQ800="ACCESS-ISSUE","ACCESS-ISSUE",
AQ800="Projet OCM (ZTE, NOKIA, autres projets)","TRAVAUX OCM",
AQ800="No root CAuse","No root cause",
AQ800="ODU HS","TX ISSUE",
AQ800="IP &amp; VLAN","TX ISSUE",
AQ800="Warehouse HUAWEI","SPARE-ISSUE",
AQ800="SPARE-HS","SPARE-ISSUE",
AQ800="Power Telco","RAN ISSUE",AQ800="no impacts","no impacts"
),"")</f>
        <v>No root cause</v>
      </c>
      <c r="AQ800" s="127" t="s">
        <v>5344</v>
      </c>
      <c r="AR800" s="48" t="str" cm="1">
        <f t="array" ref="AR800">IFERROR(_xlfn.IFS(
AQ800="MPR ISSUE","ACTIVE",
AQ800="BSS Hardware Issue","ACTIVE",
AQ800="Sites strategiques, MLL, Pylone, etc.","PASSIVE",
AQ800="AKTIVCO DEFAUT GE &amp; POWER Cabinet","PASSIVE",
AQ800="AKTIVCO Coupure ENEO &amp; Baisse de tension","PASSIVE",
AQ800="Coupure ENEO &amp; Baisse de tension","PASSIVE",
AQ800="Defaut GE &amp; POWER Cabinet","PASSIVE",
AQ800="Sharing","PASSIVE",
AQ800="Sites strategiques &amp; DataCenter","PASSIVE",
AQ800="Exclu","Exclu",
AQ800="SAT","ACTIVE",
AQ800="SPARE-ISSUE","SPARE-ISSUE",
AQ800="Fiber CAmtel","ACTIVE",
AQ800="Fiber AOF","ACTIVE",
AQ800="Projet OCM (HUAWEI)","PLANNED WORKS",
AQ800="Projet OCM (NOKIA)","PLANNED WORKS",
AQ800="ACCESS-ISSUE","ACCESS-ISSUE",
AQ800="Projet OCM (ZTE, NOKIA, autres projets)","PLANNED WORKS",
AQ800="No root CAuse","No root cause",
AQ800="ODU HS","ACTIVE",
AQ800="IP &amp; VLAN","ACTIVE",
AQ800="Warehouse HUAWEI","SPARE-ISSUE",
AQ800="SPARE-HS","SPARE-ISSUE",
AQ800="Power Telco","ACTIVE", AQ800="no impacts","no impacts"
),"")</f>
        <v>No root cause</v>
      </c>
      <c r="AS800" s="92" t="s">
        <v>5537</v>
      </c>
      <c r="AT800" s="98" t="s">
        <v>2263</v>
      </c>
      <c r="AV800" s="17" t="s">
        <v>5537</v>
      </c>
      <c r="AW800" s="7" t="s">
        <v>5537</v>
      </c>
      <c r="AX800" s="6" t="s">
        <v>5537</v>
      </c>
      <c r="AY800" s="7"/>
      <c r="AZ800" s="3" t="s">
        <v>5537</v>
      </c>
      <c r="BA800" s="18" t="s">
        <v>5537</v>
      </c>
      <c r="BB800" s="18" t="s">
        <v>5537</v>
      </c>
      <c r="BC800" s="18" t="s">
        <v>5537</v>
      </c>
      <c r="BD800" s="18" t="s">
        <v>5537</v>
      </c>
      <c r="BE800" s="18" t="s">
        <v>5537</v>
      </c>
      <c r="BF800" s="18" t="s">
        <v>5537</v>
      </c>
      <c r="BG800" s="18" t="s">
        <v>5537</v>
      </c>
      <c r="BH800" s="18" t="s">
        <v>5537</v>
      </c>
      <c r="BI800" s="18" t="s">
        <v>5537</v>
      </c>
      <c r="BJ800" s="18" t="s">
        <v>5537</v>
      </c>
      <c r="BK800" s="18" t="s">
        <v>5537</v>
      </c>
      <c r="BL800" s="9" t="s">
        <v>5537</v>
      </c>
      <c r="BM800" s="14" t="s">
        <v>5537</v>
      </c>
      <c r="BN800" s="14" t="s">
        <v>5537</v>
      </c>
      <c r="BO800" s="14" t="str">
        <f>_xlfn.XLOOKUP(B800,'[4]cell downs 18042026 17h'!$B:$B,'[4]cell downs 18042026 17h'!$B:$B,"")</f>
        <v/>
      </c>
      <c r="BP800" s="14" t="str">
        <f>_xlfn.XLOOKUP(B800,'[5]Cells Huawei 19042026 15h'!$B:$B,'[5]Cells Huawei 19042026 15h'!$B:$B,"")</f>
        <v/>
      </c>
      <c r="BQ800" s="9" t="str">
        <f>_xlfn.XLOOKUP(B800,'[6]cells down 19042026 9H40'!$B:$B,'[6]cells down 19042026 9H40'!$B:$B,"")</f>
        <v/>
      </c>
      <c r="BR800" s="9" t="s">
        <v>2263</v>
      </c>
      <c r="BS800" s="9" t="s">
        <v>12</v>
      </c>
      <c r="BT800" s="108"/>
    </row>
    <row r="801" spans="1:72" s="9" customFormat="1" x14ac:dyDescent="0.35">
      <c r="A801" s="1" t="s">
        <v>1342</v>
      </c>
      <c r="B801" s="8" t="s">
        <v>1343</v>
      </c>
      <c r="C801" s="3" t="str">
        <f>_xlfn.XLOOKUP(B801,'[1]daily break down'!$D:$D,'[1]daily break down'!$E:$E,"")</f>
        <v>CENTRE</v>
      </c>
      <c r="D801" s="1"/>
      <c r="E801" s="1"/>
      <c r="F801" s="3" t="s">
        <v>69</v>
      </c>
      <c r="G801" s="1" t="s">
        <v>1344</v>
      </c>
      <c r="H801" s="33" t="str">
        <f>_xlfn.XLOOKUP(B801,[2]CALCULATION!$B:$B,[2]CALCULATION!$H:$H,"")</f>
        <v>NOKIA</v>
      </c>
      <c r="I801" s="28">
        <v>0</v>
      </c>
      <c r="J801" s="28">
        <v>0</v>
      </c>
      <c r="K801" s="28">
        <v>8.8417945697595954E-3</v>
      </c>
      <c r="L801" s="28">
        <v>0</v>
      </c>
      <c r="M801" s="28">
        <v>0</v>
      </c>
      <c r="N801" s="28">
        <v>0</v>
      </c>
      <c r="O801" s="28">
        <v>0</v>
      </c>
      <c r="P801" s="28">
        <v>0</v>
      </c>
      <c r="Q801" s="28">
        <v>0.83497108740266046</v>
      </c>
      <c r="R801" s="28">
        <v>0</v>
      </c>
      <c r="S801" s="93">
        <v>0</v>
      </c>
      <c r="T801" s="93">
        <f>_xlfn.XLOOKUP(B801,'[3]Nur des jours'!$B:$B,'[3]Nur des jours'!$U:$U,"")</f>
        <v>0</v>
      </c>
      <c r="U801" s="93">
        <v>0</v>
      </c>
      <c r="V801" s="93">
        <v>0</v>
      </c>
      <c r="W801" s="93">
        <v>0</v>
      </c>
      <c r="X801" s="93">
        <v>0</v>
      </c>
      <c r="Y801" s="93">
        <v>0</v>
      </c>
      <c r="Z801" s="93">
        <v>0.41282956033009471</v>
      </c>
      <c r="AA801" s="93">
        <v>0</v>
      </c>
      <c r="AB801" s="93">
        <v>0</v>
      </c>
      <c r="AC801" s="93">
        <f>_xlfn.XLOOKUP(B801,'[3]Nur des jours'!$B:$B,'[3]Nur des jours'!$N:$N,"")</f>
        <v>0</v>
      </c>
      <c r="AD801" s="93">
        <v>0</v>
      </c>
      <c r="AE801" s="93">
        <v>4.4106148678919835E-2</v>
      </c>
      <c r="AF801" s="93">
        <v>9.6309422913918739E-4</v>
      </c>
      <c r="AG801" s="93"/>
      <c r="AH801" s="93">
        <v>0</v>
      </c>
      <c r="AI801" s="93">
        <v>0</v>
      </c>
      <c r="AJ801" s="93">
        <v>0</v>
      </c>
      <c r="AK801" s="93">
        <v>0</v>
      </c>
      <c r="AL801" s="93">
        <v>0</v>
      </c>
      <c r="AM801" s="49" t="s">
        <v>5559</v>
      </c>
      <c r="AN801" s="49"/>
      <c r="AO801" s="48" t="str" cm="1">
        <f t="array" ref="AO801">IFERROR(_xlfn.IFS(
AQ801="MPR ISSUE","PDH",
AQ801="BSS Hardware Issue","BSS",
AQ801="Sites strategiques, MLL, Pylone, etc.","ENVTECH",
AQ801="AKTIVCO DEFAUT GE &amp; POWER Cabinet","AKTIVCO",
AQ801="AKTIVCO Coupure ENEO &amp; Baisse de tension","AKTIVCO GRID ONLY",
AQ801="Coupure ENEO &amp; Baisse de tension","IHS GRID ONLY",
AQ801="Defaut GE &amp; POWER Cabinet","IHS",
AQ801="Sharing","Partners",
AQ801="Sites strategiques &amp; DataCenter","SST &amp; DC",
AQ801="Exclu","Exclu",
AQ801="SAT","SAT",
AQ801="SPARE-ISSUE","SPARE-ISSUE",
AQ801="Fiber CAmtel","TRANS_FO_CAMTEL",
AQ801="Fiber AOF","Fiber AOF",
AQ801="Projet OCM (HUAWEI)","TRAVAUX-HUAWEI",
AQ801="Projet OCM (NOKIA)","TRAVAUX-NOKIA",
AQ801="ACCESS-ISSUE","ACCESS-ISSUE",
AQ801="Projet OCM (ZTE, NOKIA, autres projets)","TRAVAUX OCM",
AQ801="No root CAuse","No root cause",
AQ801="ODU HS","PDH",
AQ801="IP &amp; VLAN","PDH",
AQ801="Warehouse HUAWEI","SPARE-ISSUE",
AQ801="SPARE-HS","SPARE-ISSUE",
AQ801="Power Telco","BSS",AQ801="no impacts","no impacts"
),"")</f>
        <v>No root cause</v>
      </c>
      <c r="AP801" s="48" t="str" cm="1">
        <f t="array" ref="AP801">IFERROR(_xlfn.IFS(
AQ801="MPR ISSUE","TX ISSUE",
AQ801="BSS Hardware Issue","RAN ISSUE",
AQ801="Sites strategiques, MLL, Pylone, etc.","ENVTECH",
AQ801="AKTIVCO DEFAUT GE &amp; POWER Cabinet","POWER ISSUE",
AQ801="AKTIVCO Coupure ENEO &amp; Baisse de tension","POWER ISSUE",
AQ801="Coupure ENEO &amp; Baisse de tension","POWER ISSUE",
AQ801="Defaut GE &amp; POWER Cabinet","POWER ISSUE",
AQ801="Sharing","POWER ISSUE",
AQ801="Sites strategiques &amp; DataCenter","POWER ISSUE",
AQ801="Exclu","Exclu",
AQ801="SAT","TX ISSUE",
AQ801="SPARE-ISSUE","SPARE-ISSUE",
AQ801="Fiber CAmtel","TX ISSUE",
AQ801="Fiber AOF","TX ISSUE",
AQ801="Projet OCM (HUAWEI)","TRAVAUX-HUAWEI",
AQ801="Projet OCM (NOKIA)","TRAVAUX -NOKIA",
AQ801="ACCESS-ISSUE","ACCESS-ISSUE",
AQ801="Projet OCM (ZTE, NOKIA, autres projets)","TRAVAUX OCM",
AQ801="No root CAuse","No root cause",
AQ801="ODU HS","TX ISSUE",
AQ801="IP &amp; VLAN","TX ISSUE",
AQ801="Warehouse HUAWEI","SPARE-ISSUE",
AQ801="SPARE-HS","SPARE-ISSUE",
AQ801="Power Telco","RAN ISSUE",AQ801="no impacts","no impacts"
),"")</f>
        <v>No root cause</v>
      </c>
      <c r="AQ801" s="67" t="s">
        <v>5344</v>
      </c>
      <c r="AR801" s="48" t="str" cm="1">
        <f t="array" ref="AR801">IFERROR(_xlfn.IFS(
AQ801="MPR ISSUE","ACTIVE",
AQ801="BSS Hardware Issue","ACTIVE",
AQ801="Sites strategiques, MLL, Pylone, etc.","PASSIVE",
AQ801="AKTIVCO DEFAUT GE &amp; POWER Cabinet","PASSIVE",
AQ801="AKTIVCO Coupure ENEO &amp; Baisse de tension","PASSIVE",
AQ801="Coupure ENEO &amp; Baisse de tension","PASSIVE",
AQ801="Defaut GE &amp; POWER Cabinet","PASSIVE",
AQ801="Sharing","PASSIVE",
AQ801="Sites strategiques &amp; DataCenter","PASSIVE",
AQ801="Exclu","Exclu",
AQ801="SAT","ACTIVE",
AQ801="SPARE-ISSUE","SPARE-ISSUE",
AQ801="Fiber CAmtel","ACTIVE",
AQ801="Fiber AOF","ACTIVE",
AQ801="Projet OCM (HUAWEI)","PLANNED WORKS",
AQ801="Projet OCM (NOKIA)","PLANNED WORKS",
AQ801="ACCESS-ISSUE","ACCESS-ISSUE",
AQ801="Projet OCM (ZTE, NOKIA, autres projets)","PLANNED WORKS",
AQ801="No root CAuse","No root cause",
AQ801="ODU HS","ACTIVE",
AQ801="IP &amp; VLAN","ACTIVE",
AQ801="Warehouse HUAWEI","SPARE-ISSUE",
AQ801="SPARE-HS","SPARE-ISSUE",
AQ801="Power Telco","ACTIVE", AQ801="no impacts","no impacts"
),"")</f>
        <v>No root cause</v>
      </c>
      <c r="AS801" s="92" t="s">
        <v>5537</v>
      </c>
      <c r="AT801" s="98" t="s">
        <v>1343</v>
      </c>
      <c r="AV801" s="17" t="s">
        <v>5537</v>
      </c>
      <c r="AW801" s="7" t="s">
        <v>5537</v>
      </c>
      <c r="AX801" s="6" t="s">
        <v>5537</v>
      </c>
      <c r="AY801" s="7"/>
      <c r="AZ801" s="3" t="s">
        <v>5537</v>
      </c>
      <c r="BA801" s="18" t="s">
        <v>5537</v>
      </c>
      <c r="BB801" s="18" t="s">
        <v>5537</v>
      </c>
      <c r="BC801" s="18" t="s">
        <v>5537</v>
      </c>
      <c r="BD801" s="18" t="s">
        <v>5537</v>
      </c>
      <c r="BE801" s="18" t="s">
        <v>5537</v>
      </c>
      <c r="BF801" s="18" t="s">
        <v>5537</v>
      </c>
      <c r="BG801" s="18" t="s">
        <v>5537</v>
      </c>
      <c r="BH801" s="18" t="s">
        <v>5537</v>
      </c>
      <c r="BI801" s="18" t="s">
        <v>5537</v>
      </c>
      <c r="BJ801" s="18" t="s">
        <v>5537</v>
      </c>
      <c r="BK801" s="18" t="s">
        <v>5537</v>
      </c>
      <c r="BL801" s="9" t="s">
        <v>5537</v>
      </c>
      <c r="BM801" s="14" t="s">
        <v>5537</v>
      </c>
      <c r="BN801" s="14" t="s">
        <v>5537</v>
      </c>
      <c r="BO801" s="14" t="str">
        <f>_xlfn.XLOOKUP(B801,'[4]cell downs 18042026 17h'!$B:$B,'[4]cell downs 18042026 17h'!$B:$B,"")</f>
        <v/>
      </c>
      <c r="BP801" s="14" t="str">
        <f>_xlfn.XLOOKUP(B801,'[5]Cells Huawei 19042026 15h'!$B:$B,'[5]Cells Huawei 19042026 15h'!$B:$B,"")</f>
        <v/>
      </c>
      <c r="BQ801" s="9" t="str">
        <f>_xlfn.XLOOKUP(B801,'[6]cells down 19042026 9H40'!$B:$B,'[6]cells down 19042026 9H40'!$B:$B,"")</f>
        <v/>
      </c>
      <c r="BR801" s="9" t="s">
        <v>5537</v>
      </c>
      <c r="BS801" s="9" t="s">
        <v>302</v>
      </c>
      <c r="BT801" s="108"/>
    </row>
    <row r="802" spans="1:72" s="9" customFormat="1" x14ac:dyDescent="0.35">
      <c r="A802" s="1" t="s">
        <v>2163</v>
      </c>
      <c r="B802" s="8" t="s">
        <v>2164</v>
      </c>
      <c r="C802" s="3" t="str">
        <f>_xlfn.XLOOKUP(B802,'[1]daily break down'!$D:$D,'[1]daily break down'!$E:$E,"")</f>
        <v>CENTRE</v>
      </c>
      <c r="D802" s="1" t="s">
        <v>11</v>
      </c>
      <c r="E802" s="1" t="s">
        <v>12</v>
      </c>
      <c r="F802" s="3" t="s">
        <v>226</v>
      </c>
      <c r="G802" s="1" t="s">
        <v>489</v>
      </c>
      <c r="H802" s="34" t="str">
        <f>_xlfn.XLOOKUP(B802,[2]CALCULATION!$B:$B,[2]CALCULATION!$H:$H,"")</f>
        <v>ZTE</v>
      </c>
      <c r="I802" s="28">
        <v>0</v>
      </c>
      <c r="J802" s="28">
        <v>0</v>
      </c>
      <c r="K802" s="28">
        <v>0</v>
      </c>
      <c r="L802" s="28">
        <v>0</v>
      </c>
      <c r="M802" s="28">
        <v>0</v>
      </c>
      <c r="N802" s="28">
        <v>0</v>
      </c>
      <c r="O802" s="28">
        <v>0</v>
      </c>
      <c r="P802" s="28">
        <v>0</v>
      </c>
      <c r="Q802" s="28">
        <v>0</v>
      </c>
      <c r="R802" s="28">
        <v>4.6549554408403318E-3</v>
      </c>
      <c r="S802" s="93">
        <v>0</v>
      </c>
      <c r="T802" s="93">
        <f>_xlfn.XLOOKUP(B802,'[3]Nur des jours'!$B:$B,'[3]Nur des jours'!$U:$U,"")</f>
        <v>0</v>
      </c>
      <c r="U802" s="93">
        <v>0</v>
      </c>
      <c r="V802" s="93">
        <v>0</v>
      </c>
      <c r="W802" s="93">
        <v>0</v>
      </c>
      <c r="X802" s="93">
        <v>0</v>
      </c>
      <c r="Y802" s="93">
        <v>0</v>
      </c>
      <c r="Z802" s="93">
        <v>0</v>
      </c>
      <c r="AA802" s="93">
        <v>0</v>
      </c>
      <c r="AB802" s="93">
        <v>0</v>
      </c>
      <c r="AC802" s="93">
        <f>_xlfn.XLOOKUP(B802,'[3]Nur des jours'!$B:$B,'[3]Nur des jours'!$N:$N,"")</f>
        <v>0</v>
      </c>
      <c r="AD802" s="93">
        <v>0</v>
      </c>
      <c r="AE802" s="93">
        <v>5.9640501893371702E-2</v>
      </c>
      <c r="AF802" s="93">
        <v>9.0958899418719125E-4</v>
      </c>
      <c r="AG802" s="93"/>
      <c r="AH802" s="93">
        <v>0</v>
      </c>
      <c r="AI802" s="93">
        <v>0</v>
      </c>
      <c r="AJ802" s="93">
        <v>0</v>
      </c>
      <c r="AK802" s="93">
        <v>0</v>
      </c>
      <c r="AL802" s="93">
        <v>0</v>
      </c>
      <c r="AM802" s="49" t="s">
        <v>5559</v>
      </c>
      <c r="AN802" s="49"/>
      <c r="AO802" s="48" t="str" cm="1">
        <f t="array" ref="AO802">IFERROR(_xlfn.IFS(
AQ802="MPR ISSUE","PDH",
AQ802="BSS Hardware Issue","BSS",
AQ802="Sites strategiques, MLL, Pylone, etc.","ENVTECH",
AQ802="AKTIVCO DEFAUT GE &amp; POWER Cabinet","AKTIVCO",
AQ802="AKTIVCO Coupure ENEO &amp; Baisse de tension","AKTIVCO GRID ONLY",
AQ802="Coupure ENEO &amp; Baisse de tension","IHS GRID ONLY",
AQ802="Defaut GE &amp; POWER Cabinet","IHS",
AQ802="Sharing","Partners",
AQ802="Sites strategiques &amp; DataCenter","SST &amp; DC",
AQ802="Exclu","Exclu",
AQ802="SAT","SAT",
AQ802="SPARE-ISSUE","SPARE-ISSUE",
AQ802="Fiber CAmtel","TRANS_FO_CAMTEL",
AQ802="Fiber AOF","Fiber AOF",
AQ802="Projet OCM (HUAWEI)","TRAVAUX-HUAWEI",
AQ802="Projet OCM (NOKIA)","TRAVAUX-NOKIA",
AQ802="ACCESS-ISSUE","ACCESS-ISSUE",
AQ802="Projet OCM (ZTE, NOKIA, autres projets)","TRAVAUX OCM",
AQ802="No root CAuse","No root cause",
AQ802="ODU HS","PDH",
AQ802="IP &amp; VLAN","PDH",
AQ802="Warehouse HUAWEI","SPARE-ISSUE",
AQ802="SPARE-HS","SPARE-ISSUE",
AQ802="Power Telco","BSS",AQ802="no impacts","no impacts"
),"")</f>
        <v>No root cause</v>
      </c>
      <c r="AP802" s="48" t="str" cm="1">
        <f t="array" ref="AP802">IFERROR(_xlfn.IFS(
AQ802="MPR ISSUE","TX ISSUE",
AQ802="BSS Hardware Issue","RAN ISSUE",
AQ802="Sites strategiques, MLL, Pylone, etc.","ENVTECH",
AQ802="AKTIVCO DEFAUT GE &amp; POWER Cabinet","POWER ISSUE",
AQ802="AKTIVCO Coupure ENEO &amp; Baisse de tension","POWER ISSUE",
AQ802="Coupure ENEO &amp; Baisse de tension","POWER ISSUE",
AQ802="Defaut GE &amp; POWER Cabinet","POWER ISSUE",
AQ802="Sharing","POWER ISSUE",
AQ802="Sites strategiques &amp; DataCenter","POWER ISSUE",
AQ802="Exclu","Exclu",
AQ802="SAT","TX ISSUE",
AQ802="SPARE-ISSUE","SPARE-ISSUE",
AQ802="Fiber CAmtel","TX ISSUE",
AQ802="Fiber AOF","TX ISSUE",
AQ802="Projet OCM (HUAWEI)","TRAVAUX-HUAWEI",
AQ802="Projet OCM (NOKIA)","TRAVAUX -NOKIA",
AQ802="ACCESS-ISSUE","ACCESS-ISSUE",
AQ802="Projet OCM (ZTE, NOKIA, autres projets)","TRAVAUX OCM",
AQ802="No root CAuse","No root cause",
AQ802="ODU HS","TX ISSUE",
AQ802="IP &amp; VLAN","TX ISSUE",
AQ802="Warehouse HUAWEI","SPARE-ISSUE",
AQ802="SPARE-HS","SPARE-ISSUE",
AQ802="Power Telco","RAN ISSUE",AQ802="no impacts","no impacts"
),"")</f>
        <v>No root cause</v>
      </c>
      <c r="AQ802" s="127" t="s">
        <v>5344</v>
      </c>
      <c r="AR802" s="48" t="str" cm="1">
        <f t="array" ref="AR802">IFERROR(_xlfn.IFS(
AQ802="MPR ISSUE","ACTIVE",
AQ802="BSS Hardware Issue","ACTIVE",
AQ802="Sites strategiques, MLL, Pylone, etc.","PASSIVE",
AQ802="AKTIVCO DEFAUT GE &amp; POWER Cabinet","PASSIVE",
AQ802="AKTIVCO Coupure ENEO &amp; Baisse de tension","PASSIVE",
AQ802="Coupure ENEO &amp; Baisse de tension","PASSIVE",
AQ802="Defaut GE &amp; POWER Cabinet","PASSIVE",
AQ802="Sharing","PASSIVE",
AQ802="Sites strategiques &amp; DataCenter","PASSIVE",
AQ802="Exclu","Exclu",
AQ802="SAT","ACTIVE",
AQ802="SPARE-ISSUE","SPARE-ISSUE",
AQ802="Fiber CAmtel","ACTIVE",
AQ802="Fiber AOF","ACTIVE",
AQ802="Projet OCM (HUAWEI)","PLANNED WORKS",
AQ802="Projet OCM (NOKIA)","PLANNED WORKS",
AQ802="ACCESS-ISSUE","ACCESS-ISSUE",
AQ802="Projet OCM (ZTE, NOKIA, autres projets)","PLANNED WORKS",
AQ802="No root CAuse","No root cause",
AQ802="ODU HS","ACTIVE",
AQ802="IP &amp; VLAN","ACTIVE",
AQ802="Warehouse HUAWEI","SPARE-ISSUE",
AQ802="SPARE-HS","SPARE-ISSUE",
AQ802="Power Telco","ACTIVE", AQ802="no impacts","no impacts"
),"")</f>
        <v>No root cause</v>
      </c>
      <c r="AS802" s="92" t="s">
        <v>5537</v>
      </c>
      <c r="AT802" s="98" t="s">
        <v>2164</v>
      </c>
      <c r="AV802" s="17" t="s">
        <v>5537</v>
      </c>
      <c r="AW802" s="7" t="s">
        <v>5537</v>
      </c>
      <c r="AX802" s="6" t="s">
        <v>5537</v>
      </c>
      <c r="AY802" s="7"/>
      <c r="AZ802" s="3" t="s">
        <v>5537</v>
      </c>
      <c r="BA802" s="18" t="s">
        <v>5537</v>
      </c>
      <c r="BB802" s="18" t="s">
        <v>5537</v>
      </c>
      <c r="BC802" s="18" t="s">
        <v>5537</v>
      </c>
      <c r="BD802" s="18" t="s">
        <v>5537</v>
      </c>
      <c r="BE802" s="18" t="s">
        <v>5537</v>
      </c>
      <c r="BF802" s="18" t="s">
        <v>5537</v>
      </c>
      <c r="BG802" s="18" t="s">
        <v>5537</v>
      </c>
      <c r="BH802" s="18" t="s">
        <v>5537</v>
      </c>
      <c r="BI802" s="18" t="s">
        <v>5537</v>
      </c>
      <c r="BJ802" s="18" t="s">
        <v>5537</v>
      </c>
      <c r="BK802" s="18" t="s">
        <v>5537</v>
      </c>
      <c r="BL802" s="9" t="s">
        <v>5537</v>
      </c>
      <c r="BM802" s="14" t="s">
        <v>5537</v>
      </c>
      <c r="BN802" s="14" t="s">
        <v>5537</v>
      </c>
      <c r="BO802" s="14" t="str">
        <f>_xlfn.XLOOKUP(B802,'[4]cell downs 18042026 17h'!$B:$B,'[4]cell downs 18042026 17h'!$B:$B,"")</f>
        <v/>
      </c>
      <c r="BP802" s="14" t="str">
        <f>_xlfn.XLOOKUP(B802,'[5]Cells Huawei 19042026 15h'!$B:$B,'[5]Cells Huawei 19042026 15h'!$B:$B,"")</f>
        <v/>
      </c>
      <c r="BQ802" s="9" t="str">
        <f>_xlfn.XLOOKUP(B802,'[6]cells down 19042026 9H40'!$B:$B,'[6]cells down 19042026 9H40'!$B:$B,"")</f>
        <v/>
      </c>
      <c r="BR802" s="9" t="s">
        <v>2164</v>
      </c>
      <c r="BS802" s="9" t="s">
        <v>594</v>
      </c>
      <c r="BT802" s="108"/>
    </row>
    <row r="803" spans="1:72" s="9" customFormat="1" x14ac:dyDescent="0.35">
      <c r="A803" s="1" t="s">
        <v>2087</v>
      </c>
      <c r="B803" s="8" t="s">
        <v>2088</v>
      </c>
      <c r="C803" s="3" t="str">
        <f>_xlfn.XLOOKUP(B803,'[1]daily break down'!$D:$D,'[1]daily break down'!$E:$E,"")</f>
        <v>CENTRE</v>
      </c>
      <c r="D803" s="1" t="s">
        <v>357</v>
      </c>
      <c r="E803" s="1" t="s">
        <v>563</v>
      </c>
      <c r="F803" s="3" t="s">
        <v>69</v>
      </c>
      <c r="G803" s="1" t="s">
        <v>2089</v>
      </c>
      <c r="H803" s="33" t="str">
        <f>_xlfn.XLOOKUP(B803,[2]CALCULATION!$B:$B,[2]CALCULATION!$H:$H,"")</f>
        <v>NOKIA</v>
      </c>
      <c r="I803" s="28">
        <v>0</v>
      </c>
      <c r="J803" s="28">
        <v>0</v>
      </c>
      <c r="K803" s="28">
        <v>3.759398628524356E-3</v>
      </c>
      <c r="L803" s="28">
        <v>0</v>
      </c>
      <c r="M803" s="28">
        <v>0</v>
      </c>
      <c r="N803" s="28">
        <v>0</v>
      </c>
      <c r="O803" s="28">
        <v>0</v>
      </c>
      <c r="P803" s="28">
        <v>0</v>
      </c>
      <c r="Q803" s="28">
        <v>0.22160425785545262</v>
      </c>
      <c r="R803" s="28">
        <v>0</v>
      </c>
      <c r="S803" s="93">
        <v>0</v>
      </c>
      <c r="T803" s="93">
        <f>_xlfn.XLOOKUP(B803,'[3]Nur des jours'!$B:$B,'[3]Nur des jours'!$U:$U,"")</f>
        <v>0</v>
      </c>
      <c r="U803" s="93">
        <v>0</v>
      </c>
      <c r="V803" s="93">
        <v>0.83307650820556278</v>
      </c>
      <c r="W803" s="93">
        <v>0</v>
      </c>
      <c r="X803" s="93">
        <v>0</v>
      </c>
      <c r="Y803" s="93">
        <v>0</v>
      </c>
      <c r="Z803" s="93">
        <v>0.10119623437290447</v>
      </c>
      <c r="AA803" s="93">
        <v>0</v>
      </c>
      <c r="AB803" s="93">
        <v>0</v>
      </c>
      <c r="AC803" s="93">
        <f>_xlfn.XLOOKUP(B803,'[3]Nur des jours'!$B:$B,'[3]Nur des jours'!$N:$N,"")</f>
        <v>0</v>
      </c>
      <c r="AD803" s="93">
        <v>0</v>
      </c>
      <c r="AE803" s="93">
        <v>1.8209614962061169E-2</v>
      </c>
      <c r="AF803" s="93">
        <v>8.9175391586982075E-4</v>
      </c>
      <c r="AG803" s="93"/>
      <c r="AH803" s="93">
        <v>0</v>
      </c>
      <c r="AI803" s="93">
        <v>0</v>
      </c>
      <c r="AJ803" s="93">
        <v>0</v>
      </c>
      <c r="AK803" s="93">
        <v>0</v>
      </c>
      <c r="AL803" s="93">
        <v>0</v>
      </c>
      <c r="AM803" s="49" t="s">
        <v>5559</v>
      </c>
      <c r="AN803" s="49"/>
      <c r="AO803" s="48" t="str" cm="1">
        <f t="array" ref="AO803">IFERROR(_xlfn.IFS(
AQ803="MPR ISSUE","PDH",
AQ803="BSS Hardware Issue","BSS",
AQ803="Sites strategiques, MLL, Pylone, etc.","ENVTECH",
AQ803="AKTIVCO DEFAUT GE &amp; POWER Cabinet","AKTIVCO",
AQ803="AKTIVCO Coupure ENEO &amp; Baisse de tension","AKTIVCO GRID ONLY",
AQ803="Coupure ENEO &amp; Baisse de tension","IHS GRID ONLY",
AQ803="Defaut GE &amp; POWER Cabinet","IHS",
AQ803="Sharing","Partners",
AQ803="Sites strategiques &amp; DataCenter","SST &amp; DC",
AQ803="Exclu","Exclu",
AQ803="SAT","SAT",
AQ803="SPARE-ISSUE","SPARE-ISSUE",
AQ803="Fiber CAmtel","TRANS_FO_CAMTEL",
AQ803="Fiber AOF","Fiber AOF",
AQ803="Projet OCM (HUAWEI)","TRAVAUX-HUAWEI",
AQ803="Projet OCM (NOKIA)","TRAVAUX-NOKIA",
AQ803="ACCESS-ISSUE","ACCESS-ISSUE",
AQ803="Projet OCM (ZTE, NOKIA, autres projets)","TRAVAUX OCM",
AQ803="No root CAuse","No root cause",
AQ803="ODU HS","PDH",
AQ803="IP &amp; VLAN","PDH",
AQ803="Warehouse HUAWEI","SPARE-ISSUE",
AQ803="SPARE-HS","SPARE-ISSUE",
AQ803="Power Telco","BSS",AQ803="no impacts","no impacts"
),"")</f>
        <v>No root cause</v>
      </c>
      <c r="AP803" s="48" t="str" cm="1">
        <f t="array" ref="AP803">IFERROR(_xlfn.IFS(
AQ803="MPR ISSUE","TX ISSUE",
AQ803="BSS Hardware Issue","RAN ISSUE",
AQ803="Sites strategiques, MLL, Pylone, etc.","ENVTECH",
AQ803="AKTIVCO DEFAUT GE &amp; POWER Cabinet","POWER ISSUE",
AQ803="AKTIVCO Coupure ENEO &amp; Baisse de tension","POWER ISSUE",
AQ803="Coupure ENEO &amp; Baisse de tension","POWER ISSUE",
AQ803="Defaut GE &amp; POWER Cabinet","POWER ISSUE",
AQ803="Sharing","POWER ISSUE",
AQ803="Sites strategiques &amp; DataCenter","POWER ISSUE",
AQ803="Exclu","Exclu",
AQ803="SAT","TX ISSUE",
AQ803="SPARE-ISSUE","SPARE-ISSUE",
AQ803="Fiber CAmtel","TX ISSUE",
AQ803="Fiber AOF","TX ISSUE",
AQ803="Projet OCM (HUAWEI)","TRAVAUX-HUAWEI",
AQ803="Projet OCM (NOKIA)","TRAVAUX -NOKIA",
AQ803="ACCESS-ISSUE","ACCESS-ISSUE",
AQ803="Projet OCM (ZTE, NOKIA, autres projets)","TRAVAUX OCM",
AQ803="No root CAuse","No root cause",
AQ803="ODU HS","TX ISSUE",
AQ803="IP &amp; VLAN","TX ISSUE",
AQ803="Warehouse HUAWEI","SPARE-ISSUE",
AQ803="SPARE-HS","SPARE-ISSUE",
AQ803="Power Telco","RAN ISSUE",AQ803="no impacts","no impacts"
),"")</f>
        <v>No root cause</v>
      </c>
      <c r="AQ803" s="67" t="s">
        <v>5344</v>
      </c>
      <c r="AR803" s="48" t="str" cm="1">
        <f t="array" ref="AR803">IFERROR(_xlfn.IFS(
AQ803="MPR ISSUE","ACTIVE",
AQ803="BSS Hardware Issue","ACTIVE",
AQ803="Sites strategiques, MLL, Pylone, etc.","PASSIVE",
AQ803="AKTIVCO DEFAUT GE &amp; POWER Cabinet","PASSIVE",
AQ803="AKTIVCO Coupure ENEO &amp; Baisse de tension","PASSIVE",
AQ803="Coupure ENEO &amp; Baisse de tension","PASSIVE",
AQ803="Defaut GE &amp; POWER Cabinet","PASSIVE",
AQ803="Sharing","PASSIVE",
AQ803="Sites strategiques &amp; DataCenter","PASSIVE",
AQ803="Exclu","Exclu",
AQ803="SAT","ACTIVE",
AQ803="SPARE-ISSUE","SPARE-ISSUE",
AQ803="Fiber CAmtel","ACTIVE",
AQ803="Fiber AOF","ACTIVE",
AQ803="Projet OCM (HUAWEI)","PLANNED WORKS",
AQ803="Projet OCM (NOKIA)","PLANNED WORKS",
AQ803="ACCESS-ISSUE","ACCESS-ISSUE",
AQ803="Projet OCM (ZTE, NOKIA, autres projets)","PLANNED WORKS",
AQ803="No root CAuse","No root cause",
AQ803="ODU HS","ACTIVE",
AQ803="IP &amp; VLAN","ACTIVE",
AQ803="Warehouse HUAWEI","SPARE-ISSUE",
AQ803="SPARE-HS","SPARE-ISSUE",
AQ803="Power Telco","ACTIVE", AQ803="no impacts","no impacts"
),"")</f>
        <v>No root cause</v>
      </c>
      <c r="AS803" s="92" t="s">
        <v>5537</v>
      </c>
      <c r="AT803" s="98" t="s">
        <v>2088</v>
      </c>
      <c r="AV803" s="17" t="s">
        <v>5537</v>
      </c>
      <c r="AW803" s="7" t="s">
        <v>5537</v>
      </c>
      <c r="AX803" s="6" t="s">
        <v>5537</v>
      </c>
      <c r="AY803" s="7"/>
      <c r="AZ803" s="3" t="s">
        <v>5537</v>
      </c>
      <c r="BA803" s="18" t="s">
        <v>5537</v>
      </c>
      <c r="BB803" s="18" t="s">
        <v>5537</v>
      </c>
      <c r="BC803" s="18" t="s">
        <v>5537</v>
      </c>
      <c r="BD803" s="18" t="s">
        <v>5537</v>
      </c>
      <c r="BE803" s="18" t="s">
        <v>5537</v>
      </c>
      <c r="BF803" s="18" t="s">
        <v>5537</v>
      </c>
      <c r="BG803" s="18" t="s">
        <v>5537</v>
      </c>
      <c r="BH803" s="18" t="s">
        <v>5537</v>
      </c>
      <c r="BI803" s="18" t="s">
        <v>5537</v>
      </c>
      <c r="BJ803" s="18" t="s">
        <v>5537</v>
      </c>
      <c r="BK803" s="18" t="s">
        <v>5537</v>
      </c>
      <c r="BL803" s="9" t="s">
        <v>5537</v>
      </c>
      <c r="BM803" s="14" t="s">
        <v>5537</v>
      </c>
      <c r="BN803" s="14" t="s">
        <v>5537</v>
      </c>
      <c r="BO803" s="14" t="str">
        <f>_xlfn.XLOOKUP(B803,'[4]cell downs 18042026 17h'!$B:$B,'[4]cell downs 18042026 17h'!$B:$B,"")</f>
        <v/>
      </c>
      <c r="BP803" s="14" t="str">
        <f>_xlfn.XLOOKUP(B803,'[5]Cells Huawei 19042026 15h'!$B:$B,'[5]Cells Huawei 19042026 15h'!$B:$B,"")</f>
        <v/>
      </c>
      <c r="BQ803" s="9" t="str">
        <f>_xlfn.XLOOKUP(B803,'[6]cells down 19042026 9H40'!$B:$B,'[6]cells down 19042026 9H40'!$B:$B,"")</f>
        <v/>
      </c>
      <c r="BR803" s="9" t="s">
        <v>5537</v>
      </c>
      <c r="BS803" s="9" t="s">
        <v>12</v>
      </c>
      <c r="BT803" s="108"/>
    </row>
    <row r="804" spans="1:72" s="9" customFormat="1" x14ac:dyDescent="0.35">
      <c r="A804" s="1" t="s">
        <v>1893</v>
      </c>
      <c r="B804" s="8" t="s">
        <v>1894</v>
      </c>
      <c r="C804" s="3" t="str">
        <f>_xlfn.XLOOKUP(B804,'[1]daily break down'!$D:$D,'[1]daily break down'!$E:$E,"")</f>
        <v>CENTRE</v>
      </c>
      <c r="D804" s="1"/>
      <c r="E804" s="1"/>
      <c r="F804" s="3" t="s">
        <v>226</v>
      </c>
      <c r="G804" s="1" t="s">
        <v>489</v>
      </c>
      <c r="H804" s="34" t="str">
        <f>_xlfn.XLOOKUP(B804,[2]CALCULATION!$B:$B,[2]CALCULATION!$H:$H,"")</f>
        <v>ZTE</v>
      </c>
      <c r="I804" s="28">
        <v>0</v>
      </c>
      <c r="J804" s="28">
        <v>0</v>
      </c>
      <c r="K804" s="28">
        <v>2.6057049421715366E-2</v>
      </c>
      <c r="L804" s="28">
        <v>0</v>
      </c>
      <c r="M804" s="28">
        <v>0</v>
      </c>
      <c r="N804" s="28">
        <v>5.7896860465928885E-17</v>
      </c>
      <c r="O804" s="28">
        <v>0</v>
      </c>
      <c r="P804" s="28">
        <v>0</v>
      </c>
      <c r="Q804" s="28">
        <v>0</v>
      </c>
      <c r="R804" s="28">
        <v>0</v>
      </c>
      <c r="S804" s="93">
        <v>0</v>
      </c>
      <c r="T804" s="93">
        <f>_xlfn.XLOOKUP(B804,'[3]Nur des jours'!$B:$B,'[3]Nur des jours'!$U:$U,"")</f>
        <v>0</v>
      </c>
      <c r="U804" s="93">
        <v>0</v>
      </c>
      <c r="V804" s="93">
        <v>0</v>
      </c>
      <c r="W804" s="93">
        <v>0</v>
      </c>
      <c r="X804" s="93">
        <v>0</v>
      </c>
      <c r="Y804" s="93">
        <v>0</v>
      </c>
      <c r="Z804" s="93">
        <v>0</v>
      </c>
      <c r="AA804" s="93">
        <v>0</v>
      </c>
      <c r="AB804" s="93">
        <v>0</v>
      </c>
      <c r="AC804" s="93">
        <f>_xlfn.XLOOKUP(B804,'[3]Nur des jours'!$B:$B,'[3]Nur des jours'!$N:$N,"")</f>
        <v>0</v>
      </c>
      <c r="AD804" s="93">
        <v>0</v>
      </c>
      <c r="AE804" s="93">
        <v>0.7896480925027044</v>
      </c>
      <c r="AF804" s="93">
        <v>8.5608375923500353E-4</v>
      </c>
      <c r="AG804" s="93"/>
      <c r="AH804" s="93">
        <v>0</v>
      </c>
      <c r="AI804" s="93">
        <v>0</v>
      </c>
      <c r="AJ804" s="93">
        <v>0</v>
      </c>
      <c r="AK804" s="93">
        <v>0</v>
      </c>
      <c r="AL804" s="93">
        <v>0</v>
      </c>
      <c r="AM804" s="49" t="s">
        <v>5559</v>
      </c>
      <c r="AN804" s="49"/>
      <c r="AO804" s="48" t="str" cm="1">
        <f t="array" ref="AO804">IFERROR(_xlfn.IFS(
AQ804="MPR ISSUE","PDH",
AQ804="BSS Hardware Issue","BSS",
AQ804="Sites strategiques, MLL, Pylone, etc.","ENVTECH",
AQ804="AKTIVCO DEFAUT GE &amp; POWER Cabinet","AKTIVCO",
AQ804="AKTIVCO Coupure ENEO &amp; Baisse de tension","AKTIVCO GRID ONLY",
AQ804="Coupure ENEO &amp; Baisse de tension","IHS GRID ONLY",
AQ804="Defaut GE &amp; POWER Cabinet","IHS",
AQ804="Sharing","Partners",
AQ804="Sites strategiques &amp; DataCenter","SST &amp; DC",
AQ804="Exclu","Exclu",
AQ804="SAT","SAT",
AQ804="SPARE-ISSUE","SPARE-ISSUE",
AQ804="Fiber CAmtel","TRANS_FO_CAMTEL",
AQ804="Fiber AOF","Fiber AOF",
AQ804="Projet OCM (HUAWEI)","TRAVAUX-HUAWEI",
AQ804="Projet OCM (NOKIA)","TRAVAUX-NOKIA",
AQ804="ACCESS-ISSUE","ACCESS-ISSUE",
AQ804="Projet OCM (ZTE, NOKIA, autres projets)","TRAVAUX OCM",
AQ804="No root CAuse","No root cause",
AQ804="ODU HS","PDH",
AQ804="IP &amp; VLAN","PDH",
AQ804="Warehouse HUAWEI","SPARE-ISSUE",
AQ804="SPARE-HS","SPARE-ISSUE",
AQ804="Power Telco","BSS",AQ804="no impacts","no impacts"
),"")</f>
        <v>No root cause</v>
      </c>
      <c r="AP804" s="48" t="str" cm="1">
        <f t="array" ref="AP804">IFERROR(_xlfn.IFS(
AQ804="MPR ISSUE","TX ISSUE",
AQ804="BSS Hardware Issue","RAN ISSUE",
AQ804="Sites strategiques, MLL, Pylone, etc.","ENVTECH",
AQ804="AKTIVCO DEFAUT GE &amp; POWER Cabinet","POWER ISSUE",
AQ804="AKTIVCO Coupure ENEO &amp; Baisse de tension","POWER ISSUE",
AQ804="Coupure ENEO &amp; Baisse de tension","POWER ISSUE",
AQ804="Defaut GE &amp; POWER Cabinet","POWER ISSUE",
AQ804="Sharing","POWER ISSUE",
AQ804="Sites strategiques &amp; DataCenter","POWER ISSUE",
AQ804="Exclu","Exclu",
AQ804="SAT","TX ISSUE",
AQ804="SPARE-ISSUE","SPARE-ISSUE",
AQ804="Fiber CAmtel","TX ISSUE",
AQ804="Fiber AOF","TX ISSUE",
AQ804="Projet OCM (HUAWEI)","TRAVAUX-HUAWEI",
AQ804="Projet OCM (NOKIA)","TRAVAUX -NOKIA",
AQ804="ACCESS-ISSUE","ACCESS-ISSUE",
AQ804="Projet OCM (ZTE, NOKIA, autres projets)","TRAVAUX OCM",
AQ804="No root CAuse","No root cause",
AQ804="ODU HS","TX ISSUE",
AQ804="IP &amp; VLAN","TX ISSUE",
AQ804="Warehouse HUAWEI","SPARE-ISSUE",
AQ804="SPARE-HS","SPARE-ISSUE",
AQ804="Power Telco","RAN ISSUE",AQ804="no impacts","no impacts"
),"")</f>
        <v>No root cause</v>
      </c>
      <c r="AQ804" s="67" t="s">
        <v>5344</v>
      </c>
      <c r="AR804" s="48" t="str" cm="1">
        <f t="array" ref="AR804">IFERROR(_xlfn.IFS(
AQ804="MPR ISSUE","ACTIVE",
AQ804="BSS Hardware Issue","ACTIVE",
AQ804="Sites strategiques, MLL, Pylone, etc.","PASSIVE",
AQ804="AKTIVCO DEFAUT GE &amp; POWER Cabinet","PASSIVE",
AQ804="AKTIVCO Coupure ENEO &amp; Baisse de tension","PASSIVE",
AQ804="Coupure ENEO &amp; Baisse de tension","PASSIVE",
AQ804="Defaut GE &amp; POWER Cabinet","PASSIVE",
AQ804="Sharing","PASSIVE",
AQ804="Sites strategiques &amp; DataCenter","PASSIVE",
AQ804="Exclu","Exclu",
AQ804="SAT","ACTIVE",
AQ804="SPARE-ISSUE","SPARE-ISSUE",
AQ804="Fiber CAmtel","ACTIVE",
AQ804="Fiber AOF","ACTIVE",
AQ804="Projet OCM (HUAWEI)","PLANNED WORKS",
AQ804="Projet OCM (NOKIA)","PLANNED WORKS",
AQ804="ACCESS-ISSUE","ACCESS-ISSUE",
AQ804="Projet OCM (ZTE, NOKIA, autres projets)","PLANNED WORKS",
AQ804="No root CAuse","No root cause",
AQ804="ODU HS","ACTIVE",
AQ804="IP &amp; VLAN","ACTIVE",
AQ804="Warehouse HUAWEI","SPARE-ISSUE",
AQ804="SPARE-HS","SPARE-ISSUE",
AQ804="Power Telco","ACTIVE", AQ804="no impacts","no impacts"
),"")</f>
        <v>No root cause</v>
      </c>
      <c r="AS804" s="92" t="s">
        <v>5537</v>
      </c>
      <c r="AT804" s="98" t="s">
        <v>1894</v>
      </c>
      <c r="AV804" s="17" t="s">
        <v>5537</v>
      </c>
      <c r="AW804" s="7" t="s">
        <v>5537</v>
      </c>
      <c r="AX804" s="6" t="s">
        <v>5537</v>
      </c>
      <c r="AY804" s="7"/>
      <c r="AZ804" s="3" t="s">
        <v>5537</v>
      </c>
      <c r="BA804" s="18" t="s">
        <v>5537</v>
      </c>
      <c r="BB804" s="18" t="s">
        <v>5537</v>
      </c>
      <c r="BC804" s="18" t="s">
        <v>5537</v>
      </c>
      <c r="BD804" s="18" t="s">
        <v>5537</v>
      </c>
      <c r="BE804" s="18" t="s">
        <v>5537</v>
      </c>
      <c r="BF804" s="18" t="s">
        <v>5537</v>
      </c>
      <c r="BG804" s="18" t="s">
        <v>5537</v>
      </c>
      <c r="BH804" s="18" t="s">
        <v>5537</v>
      </c>
      <c r="BI804" s="18" t="s">
        <v>5537</v>
      </c>
      <c r="BJ804" s="18" t="s">
        <v>5537</v>
      </c>
      <c r="BK804" s="18" t="s">
        <v>5537</v>
      </c>
      <c r="BL804" s="9" t="s">
        <v>5537</v>
      </c>
      <c r="BM804" s="14" t="s">
        <v>5537</v>
      </c>
      <c r="BN804" s="14" t="s">
        <v>5537</v>
      </c>
      <c r="BO804" s="14" t="str">
        <f>_xlfn.XLOOKUP(B804,'[4]cell downs 18042026 17h'!$B:$B,'[4]cell downs 18042026 17h'!$B:$B,"")</f>
        <v/>
      </c>
      <c r="BP804" s="14" t="str">
        <f>_xlfn.XLOOKUP(B804,'[5]Cells Huawei 19042026 15h'!$B:$B,'[5]Cells Huawei 19042026 15h'!$B:$B,"")</f>
        <v/>
      </c>
      <c r="BQ804" s="9" t="str">
        <f>_xlfn.XLOOKUP(B804,'[6]cells down 19042026 9H40'!$B:$B,'[6]cells down 19042026 9H40'!$B:$B,"")</f>
        <v/>
      </c>
      <c r="BR804" s="9" t="s">
        <v>5537</v>
      </c>
      <c r="BS804" s="9" t="s">
        <v>12</v>
      </c>
      <c r="BT804" s="108"/>
    </row>
    <row r="805" spans="1:72" s="9" customFormat="1" x14ac:dyDescent="0.35">
      <c r="A805" s="1" t="s">
        <v>2933</v>
      </c>
      <c r="B805" s="8" t="s">
        <v>2934</v>
      </c>
      <c r="C805" s="3" t="str">
        <f>_xlfn.XLOOKUP(B805,'[1]daily break down'!$D:$D,'[1]daily break down'!$E:$E,"")</f>
        <v>Ngaoundere</v>
      </c>
      <c r="D805" s="1" t="s">
        <v>11</v>
      </c>
      <c r="E805" s="1" t="s">
        <v>12</v>
      </c>
      <c r="F805" s="3" t="s">
        <v>90</v>
      </c>
      <c r="G805" s="1" t="s">
        <v>91</v>
      </c>
      <c r="H805" s="32" t="str">
        <f>_xlfn.XLOOKUP(B805,[2]CALCULATION!$B:$B,[2]CALCULATION!$H:$H,"")</f>
        <v>Huawei</v>
      </c>
      <c r="I805" s="28">
        <v>0</v>
      </c>
      <c r="J805" s="28">
        <v>5.6893899832492949E-3</v>
      </c>
      <c r="K805" s="28">
        <v>0</v>
      </c>
      <c r="L805" s="28">
        <v>0</v>
      </c>
      <c r="M805" s="28">
        <v>0</v>
      </c>
      <c r="N805" s="28">
        <v>0</v>
      </c>
      <c r="O805" s="28">
        <v>0</v>
      </c>
      <c r="P805" s="28">
        <v>0</v>
      </c>
      <c r="Q805" s="28">
        <v>5.5163897235705542E-2</v>
      </c>
      <c r="R805" s="28">
        <v>0</v>
      </c>
      <c r="S805" s="93">
        <v>0</v>
      </c>
      <c r="T805" s="93">
        <f>_xlfn.XLOOKUP(B805,'[3]Nur des jours'!$B:$B,'[3]Nur des jours'!$U:$U,"")</f>
        <v>0</v>
      </c>
      <c r="U805" s="93">
        <v>0.25834110942747973</v>
      </c>
      <c r="V805" s="93">
        <v>0.90108166182979355</v>
      </c>
      <c r="W805" s="93">
        <v>0</v>
      </c>
      <c r="X805" s="93">
        <v>7.4907328933062817E-2</v>
      </c>
      <c r="Y805" s="93">
        <v>1.6148950013269299</v>
      </c>
      <c r="Z805" s="93">
        <v>0.78652695379715942</v>
      </c>
      <c r="AA805" s="93">
        <v>3.2038756338586833</v>
      </c>
      <c r="AB805" s="93">
        <v>0.85235622786666787</v>
      </c>
      <c r="AC805" s="93">
        <f>_xlfn.XLOOKUP(B805,'[3]Nur des jours'!$B:$B,'[3]Nur des jours'!$N:$N,"")</f>
        <v>2.675261747609386E-4</v>
      </c>
      <c r="AD805" s="93">
        <v>2.675261747609386E-4</v>
      </c>
      <c r="AE805" s="93">
        <v>0</v>
      </c>
      <c r="AF805" s="93">
        <v>8.0257852428281581E-4</v>
      </c>
      <c r="AG805" s="93"/>
      <c r="AH805" s="93">
        <v>0</v>
      </c>
      <c r="AI805" s="93">
        <v>0</v>
      </c>
      <c r="AJ805" s="93">
        <v>0</v>
      </c>
      <c r="AK805" s="93">
        <v>0</v>
      </c>
      <c r="AL805" s="93">
        <v>0</v>
      </c>
      <c r="AM805" s="49" t="s">
        <v>5559</v>
      </c>
      <c r="AN805" s="49"/>
      <c r="AO805" s="48" t="str" cm="1">
        <f t="array" ref="AO805">IFERROR(_xlfn.IFS(
AQ805="MPR ISSUE","PDH",
AQ805="BSS Hardware Issue","BSS",
AQ805="Sites strategiques, MLL, Pylone, etc.","ENVTECH",
AQ805="AKTIVCO DEFAUT GE &amp; POWER Cabinet","AKTIVCO",
AQ805="AKTIVCO Coupure ENEO &amp; Baisse de tension","AKTIVCO GRID ONLY",
AQ805="Coupure ENEO &amp; Baisse de tension","IHS GRID ONLY",
AQ805="Defaut GE &amp; POWER Cabinet","IHS",
AQ805="Sharing","Partners",
AQ805="Sites strategiques &amp; DataCenter","SST &amp; DC",
AQ805="Exclu","Exclu",
AQ805="SAT","SAT",
AQ805="SPARE-ISSUE","SPARE-ISSUE",
AQ805="Fiber CAmtel","TRANS_FO_CAMTEL",
AQ805="Fiber AOF","Fiber AOF",
AQ805="Projet OCM (HUAWEI)","TRAVAUX-HUAWEI",
AQ805="Projet OCM (NOKIA)","TRAVAUX-NOKIA",
AQ805="ACCESS-ISSUE","ACCESS-ISSUE",
AQ805="Projet OCM (ZTE, NOKIA, autres projets)","TRAVAUX OCM",
AQ805="No root CAuse","No root cause",
AQ805="ODU HS","PDH",
AQ805="IP &amp; VLAN","PDH",
AQ805="Warehouse HUAWEI","SPARE-ISSUE",
AQ805="SPARE-HS","SPARE-ISSUE",
AQ805="Power Telco","BSS",AQ805="no impacts","no impacts"
),"")</f>
        <v>No root cause</v>
      </c>
      <c r="AP805" s="48" t="str" cm="1">
        <f t="array" ref="AP805">IFERROR(_xlfn.IFS(
AQ805="MPR ISSUE","TX ISSUE",
AQ805="BSS Hardware Issue","RAN ISSUE",
AQ805="Sites strategiques, MLL, Pylone, etc.","ENVTECH",
AQ805="AKTIVCO DEFAUT GE &amp; POWER Cabinet","POWER ISSUE",
AQ805="AKTIVCO Coupure ENEO &amp; Baisse de tension","POWER ISSUE",
AQ805="Coupure ENEO &amp; Baisse de tension","POWER ISSUE",
AQ805="Defaut GE &amp; POWER Cabinet","POWER ISSUE",
AQ805="Sharing","POWER ISSUE",
AQ805="Sites strategiques &amp; DataCenter","POWER ISSUE",
AQ805="Exclu","Exclu",
AQ805="SAT","TX ISSUE",
AQ805="SPARE-ISSUE","SPARE-ISSUE",
AQ805="Fiber CAmtel","TX ISSUE",
AQ805="Fiber AOF","TX ISSUE",
AQ805="Projet OCM (HUAWEI)","TRAVAUX-HUAWEI",
AQ805="Projet OCM (NOKIA)","TRAVAUX -NOKIA",
AQ805="ACCESS-ISSUE","ACCESS-ISSUE",
AQ805="Projet OCM (ZTE, NOKIA, autres projets)","TRAVAUX OCM",
AQ805="No root CAuse","No root cause",
AQ805="ODU HS","TX ISSUE",
AQ805="IP &amp; VLAN","TX ISSUE",
AQ805="Warehouse HUAWEI","SPARE-ISSUE",
AQ805="SPARE-HS","SPARE-ISSUE",
AQ805="Power Telco","RAN ISSUE",AQ805="no impacts","no impacts"
),"")</f>
        <v>No root cause</v>
      </c>
      <c r="AQ805" s="67" t="s">
        <v>5344</v>
      </c>
      <c r="AR805" s="48" t="str" cm="1">
        <f t="array" ref="AR805">IFERROR(_xlfn.IFS(
AQ805="MPR ISSUE","ACTIVE",
AQ805="BSS Hardware Issue","ACTIVE",
AQ805="Sites strategiques, MLL, Pylone, etc.","PASSIVE",
AQ805="AKTIVCO DEFAUT GE &amp; POWER Cabinet","PASSIVE",
AQ805="AKTIVCO Coupure ENEO &amp; Baisse de tension","PASSIVE",
AQ805="Coupure ENEO &amp; Baisse de tension","PASSIVE",
AQ805="Defaut GE &amp; POWER Cabinet","PASSIVE",
AQ805="Sharing","PASSIVE",
AQ805="Sites strategiques &amp; DataCenter","PASSIVE",
AQ805="Exclu","Exclu",
AQ805="SAT","ACTIVE",
AQ805="SPARE-ISSUE","SPARE-ISSUE",
AQ805="Fiber CAmtel","ACTIVE",
AQ805="Fiber AOF","ACTIVE",
AQ805="Projet OCM (HUAWEI)","PLANNED WORKS",
AQ805="Projet OCM (NOKIA)","PLANNED WORKS",
AQ805="ACCESS-ISSUE","ACCESS-ISSUE",
AQ805="Projet OCM (ZTE, NOKIA, autres projets)","PLANNED WORKS",
AQ805="No root CAuse","No root cause",
AQ805="ODU HS","ACTIVE",
AQ805="IP &amp; VLAN","ACTIVE",
AQ805="Warehouse HUAWEI","SPARE-ISSUE",
AQ805="SPARE-HS","SPARE-ISSUE",
AQ805="Power Telco","ACTIVE", AQ805="no impacts","no impacts"
),"")</f>
        <v>No root cause</v>
      </c>
      <c r="AS805" s="92" t="s">
        <v>5820</v>
      </c>
      <c r="AT805" s="98" t="s">
        <v>2934</v>
      </c>
      <c r="AV805" s="17" t="s">
        <v>5537</v>
      </c>
      <c r="AW805" s="7" t="s">
        <v>5537</v>
      </c>
      <c r="AX805" s="6" t="s">
        <v>5537</v>
      </c>
      <c r="AY805" s="7"/>
      <c r="AZ805" s="3" t="s">
        <v>5537</v>
      </c>
      <c r="BA805" s="18" t="s">
        <v>5537</v>
      </c>
      <c r="BB805" s="18" t="s">
        <v>5537</v>
      </c>
      <c r="BC805" s="18" t="s">
        <v>5537</v>
      </c>
      <c r="BD805" s="18" t="s">
        <v>5537</v>
      </c>
      <c r="BE805" s="18" t="s">
        <v>5537</v>
      </c>
      <c r="BF805" s="18" t="s">
        <v>5537</v>
      </c>
      <c r="BG805" s="18" t="s">
        <v>5537</v>
      </c>
      <c r="BH805" s="18" t="s">
        <v>5537</v>
      </c>
      <c r="BI805" s="18" t="s">
        <v>5537</v>
      </c>
      <c r="BJ805" s="18" t="s">
        <v>5537</v>
      </c>
      <c r="BK805" s="18" t="s">
        <v>5537</v>
      </c>
      <c r="BL805" s="9" t="s">
        <v>5820</v>
      </c>
      <c r="BM805" s="14" t="s">
        <v>5537</v>
      </c>
      <c r="BN805" s="14" t="s">
        <v>5537</v>
      </c>
      <c r="BO805" s="14" t="str">
        <f>_xlfn.XLOOKUP(B805,'[4]cell downs 18042026 17h'!$B:$B,'[4]cell downs 18042026 17h'!$B:$B,"")</f>
        <v/>
      </c>
      <c r="BP805" s="14" t="str">
        <f>_xlfn.XLOOKUP(B805,'[5]Cells Huawei 19042026 15h'!$B:$B,'[5]Cells Huawei 19042026 15h'!$B:$B,"")</f>
        <v/>
      </c>
      <c r="BQ805" s="9" t="str">
        <f>_xlfn.XLOOKUP(B805,'[6]cells down 19042026 9H40'!$B:$B,'[6]cells down 19042026 9H40'!$B:$B,"")</f>
        <v/>
      </c>
      <c r="BR805" s="9" t="s">
        <v>2934</v>
      </c>
      <c r="BS805" s="9" t="s">
        <v>12</v>
      </c>
      <c r="BT805" s="108"/>
    </row>
    <row r="806" spans="1:72" s="9" customFormat="1" x14ac:dyDescent="0.35">
      <c r="A806" s="1" t="s">
        <v>2157</v>
      </c>
      <c r="B806" s="1" t="s">
        <v>2158</v>
      </c>
      <c r="C806" s="3" t="str">
        <f>_xlfn.XLOOKUP(B806,'[1]daily break down'!$D:$D,'[1]daily break down'!$E:$E,"")</f>
        <v>CENTRE</v>
      </c>
      <c r="D806" s="1" t="s">
        <v>11</v>
      </c>
      <c r="E806" s="1" t="s">
        <v>12</v>
      </c>
      <c r="F806" s="3" t="s">
        <v>226</v>
      </c>
      <c r="G806" s="1" t="s">
        <v>489</v>
      </c>
      <c r="H806" s="34" t="str">
        <f>_xlfn.XLOOKUP(B806,[2]CALCULATION!$B:$B,[2]CALCULATION!$H:$H,"")</f>
        <v>ZTE</v>
      </c>
      <c r="I806" s="28">
        <v>9.2457045997380387</v>
      </c>
      <c r="J806" s="28">
        <v>6.8037613466768256</v>
      </c>
      <c r="K806" s="28">
        <v>3.8745280838277218</v>
      </c>
      <c r="L806" s="28">
        <v>9.6619396575094232</v>
      </c>
      <c r="M806" s="28">
        <v>9.2457045997380387</v>
      </c>
      <c r="N806" s="28">
        <v>9.2457045997380387</v>
      </c>
      <c r="O806" s="28">
        <v>9.2457045997380387</v>
      </c>
      <c r="P806" s="28">
        <v>9.2457045997380387</v>
      </c>
      <c r="Q806" s="28">
        <v>9.2457045997380387</v>
      </c>
      <c r="R806" s="28">
        <v>9.6735146233374145</v>
      </c>
      <c r="S806" s="93">
        <v>9.2457045997380387</v>
      </c>
      <c r="T806" s="93">
        <f>_xlfn.XLOOKUP(B806,'[3]Nur des jours'!$B:$B,'[3]Nur des jours'!$U:$U,"")</f>
        <v>9.2457045997380387</v>
      </c>
      <c r="U806" s="93">
        <v>9.2457045997380387</v>
      </c>
      <c r="V806" s="93">
        <v>9.2457045997380387</v>
      </c>
      <c r="W806" s="93">
        <v>9.2457045997380387</v>
      </c>
      <c r="X806" s="93">
        <v>7.1543633162401941</v>
      </c>
      <c r="Y806" s="93">
        <v>0</v>
      </c>
      <c r="Z806" s="93">
        <v>0</v>
      </c>
      <c r="AA806" s="93">
        <v>0</v>
      </c>
      <c r="AB806" s="93">
        <v>0</v>
      </c>
      <c r="AC806" s="93">
        <f>_xlfn.XLOOKUP(B806,'[3]Nur des jours'!$B:$B,'[3]Nur des jours'!$N:$N,"")</f>
        <v>0</v>
      </c>
      <c r="AD806" s="93">
        <v>0</v>
      </c>
      <c r="AE806" s="93">
        <v>7.9918985940251458E-2</v>
      </c>
      <c r="AF806" s="93">
        <v>7.4907328933062809E-4</v>
      </c>
      <c r="AG806" s="93"/>
      <c r="AH806" s="93">
        <v>0</v>
      </c>
      <c r="AI806" s="93">
        <v>0</v>
      </c>
      <c r="AJ806" s="93">
        <v>0</v>
      </c>
      <c r="AK806" s="93">
        <v>0</v>
      </c>
      <c r="AL806" s="93">
        <v>0</v>
      </c>
      <c r="AM806" s="49" t="s">
        <v>5559</v>
      </c>
      <c r="AN806" s="49"/>
      <c r="AO806" s="48" t="str" cm="1">
        <f t="array" ref="AO806">IFERROR(_xlfn.IFS(
AQ806="MPR ISSUE","PDH",
AQ806="BSS Hardware Issue","BSS",
AQ806="Sites strategiques, MLL, Pylone, etc.","ENVTECH",
AQ806="AKTIVCO DEFAUT GE &amp; POWER Cabinet","AKTIVCO",
AQ806="AKTIVCO Coupure ENEO &amp; Baisse de tension","AKTIVCO GRID ONLY",
AQ806="Coupure ENEO &amp; Baisse de tension","IHS GRID ONLY",
AQ806="Defaut GE &amp; POWER Cabinet","IHS",
AQ806="Sharing","Partners",
AQ806="Sites strategiques &amp; DataCenter","SST &amp; DC",
AQ806="Exclu","Exclu",
AQ806="SAT","SAT",
AQ806="SPARE-ISSUE","SPARE-ISSUE",
AQ806="Fiber CAmtel","TRANS_FO_CAMTEL",
AQ806="Fiber AOF","Fiber AOF",
AQ806="Projet OCM (HUAWEI)","TRAVAUX-HUAWEI",
AQ806="Projet OCM (NOKIA)","TRAVAUX-NOKIA",
AQ806="ACCESS-ISSUE","ACCESS-ISSUE",
AQ806="Projet OCM (ZTE, NOKIA, autres projets)","TRAVAUX OCM",
AQ806="No root CAuse","No root cause",
AQ806="ODU HS","PDH",
AQ806="IP &amp; VLAN","PDH",
AQ806="Warehouse HUAWEI","SPARE-ISSUE",
AQ806="SPARE-HS","SPARE-ISSUE",
AQ806="Power Telco","BSS",AQ806="no impacts","no impacts"
),"")</f>
        <v>No root cause</v>
      </c>
      <c r="AP806" s="48" t="str" cm="1">
        <f t="array" ref="AP806">IFERROR(_xlfn.IFS(
AQ806="MPR ISSUE","TX ISSUE",
AQ806="BSS Hardware Issue","RAN ISSUE",
AQ806="Sites strategiques, MLL, Pylone, etc.","ENVTECH",
AQ806="AKTIVCO DEFAUT GE &amp; POWER Cabinet","POWER ISSUE",
AQ806="AKTIVCO Coupure ENEO &amp; Baisse de tension","POWER ISSUE",
AQ806="Coupure ENEO &amp; Baisse de tension","POWER ISSUE",
AQ806="Defaut GE &amp; POWER Cabinet","POWER ISSUE",
AQ806="Sharing","POWER ISSUE",
AQ806="Sites strategiques &amp; DataCenter","POWER ISSUE",
AQ806="Exclu","Exclu",
AQ806="SAT","TX ISSUE",
AQ806="SPARE-ISSUE","SPARE-ISSUE",
AQ806="Fiber CAmtel","TX ISSUE",
AQ806="Fiber AOF","TX ISSUE",
AQ806="Projet OCM (HUAWEI)","TRAVAUX-HUAWEI",
AQ806="Projet OCM (NOKIA)","TRAVAUX -NOKIA",
AQ806="ACCESS-ISSUE","ACCESS-ISSUE",
AQ806="Projet OCM (ZTE, NOKIA, autres projets)","TRAVAUX OCM",
AQ806="No root CAuse","No root cause",
AQ806="ODU HS","TX ISSUE",
AQ806="IP &amp; VLAN","TX ISSUE",
AQ806="Warehouse HUAWEI","SPARE-ISSUE",
AQ806="SPARE-HS","SPARE-ISSUE",
AQ806="Power Telco","RAN ISSUE",AQ806="no impacts","no impacts"
),"")</f>
        <v>No root cause</v>
      </c>
      <c r="AQ806" s="127" t="s">
        <v>5344</v>
      </c>
      <c r="AR806" s="48" t="str" cm="1">
        <f t="array" ref="AR806">IFERROR(_xlfn.IFS(
AQ806="MPR ISSUE","ACTIVE",
AQ806="BSS Hardware Issue","ACTIVE",
AQ806="Sites strategiques, MLL, Pylone, etc.","PASSIVE",
AQ806="AKTIVCO DEFAUT GE &amp; POWER Cabinet","PASSIVE",
AQ806="AKTIVCO Coupure ENEO &amp; Baisse de tension","PASSIVE",
AQ806="Coupure ENEO &amp; Baisse de tension","PASSIVE",
AQ806="Defaut GE &amp; POWER Cabinet","PASSIVE",
AQ806="Sharing","PASSIVE",
AQ806="Sites strategiques &amp; DataCenter","PASSIVE",
AQ806="Exclu","Exclu",
AQ806="SAT","ACTIVE",
AQ806="SPARE-ISSUE","SPARE-ISSUE",
AQ806="Fiber CAmtel","ACTIVE",
AQ806="Fiber AOF","ACTIVE",
AQ806="Projet OCM (HUAWEI)","PLANNED WORKS",
AQ806="Projet OCM (NOKIA)","PLANNED WORKS",
AQ806="ACCESS-ISSUE","ACCESS-ISSUE",
AQ806="Projet OCM (ZTE, NOKIA, autres projets)","PLANNED WORKS",
AQ806="No root CAuse","No root cause",
AQ806="ODU HS","ACTIVE",
AQ806="IP &amp; VLAN","ACTIVE",
AQ806="Warehouse HUAWEI","SPARE-ISSUE",
AQ806="SPARE-HS","SPARE-ISSUE",
AQ806="Power Telco","ACTIVE", AQ806="no impacts","no impacts"
),"")</f>
        <v>No root cause</v>
      </c>
      <c r="AS806" s="92" t="s">
        <v>5537</v>
      </c>
      <c r="AT806" s="98" t="s">
        <v>2158</v>
      </c>
      <c r="AV806" s="17" t="s">
        <v>5537</v>
      </c>
      <c r="AW806" s="7" t="s">
        <v>5537</v>
      </c>
      <c r="AX806" s="6" t="s">
        <v>5537</v>
      </c>
      <c r="AY806" s="7"/>
      <c r="AZ806" s="3" t="s">
        <v>5537</v>
      </c>
      <c r="BA806" s="18" t="s">
        <v>5537</v>
      </c>
      <c r="BB806" s="18" t="s">
        <v>5537</v>
      </c>
      <c r="BC806" s="18" t="s">
        <v>5537</v>
      </c>
      <c r="BD806" s="18" t="s">
        <v>5537</v>
      </c>
      <c r="BE806" s="18" t="s">
        <v>5537</v>
      </c>
      <c r="BF806" s="18" t="s">
        <v>5537</v>
      </c>
      <c r="BG806" s="18" t="s">
        <v>5537</v>
      </c>
      <c r="BH806" s="18" t="s">
        <v>5537</v>
      </c>
      <c r="BI806" s="18" t="s">
        <v>5537</v>
      </c>
      <c r="BJ806" s="18" t="s">
        <v>5537</v>
      </c>
      <c r="BK806" s="18" t="s">
        <v>5537</v>
      </c>
      <c r="BL806" s="9" t="s">
        <v>5537</v>
      </c>
      <c r="BM806" s="14" t="s">
        <v>5537</v>
      </c>
      <c r="BN806" s="14" t="s">
        <v>5537</v>
      </c>
      <c r="BO806" s="14" t="str">
        <f>_xlfn.XLOOKUP(B806,'[4]cell downs 18042026 17h'!$B:$B,'[4]cell downs 18042026 17h'!$B:$B,"")</f>
        <v/>
      </c>
      <c r="BP806" s="14" t="str">
        <f>_xlfn.XLOOKUP(B806,'[5]Cells Huawei 19042026 15h'!$B:$B,'[5]Cells Huawei 19042026 15h'!$B:$B,"")</f>
        <v/>
      </c>
      <c r="BQ806" s="9" t="str">
        <f>_xlfn.XLOOKUP(B806,'[6]cells down 19042026 9H40'!$B:$B,'[6]cells down 19042026 9H40'!$B:$B,"")</f>
        <v>EST_087</v>
      </c>
      <c r="BR806" s="9" t="s">
        <v>2158</v>
      </c>
      <c r="BS806" s="9" t="s">
        <v>12</v>
      </c>
      <c r="BT806" s="108"/>
    </row>
    <row r="807" spans="1:72" s="9" customFormat="1" x14ac:dyDescent="0.35">
      <c r="A807" s="1" t="s">
        <v>1774</v>
      </c>
      <c r="B807" s="8" t="s">
        <v>1775</v>
      </c>
      <c r="C807" s="3" t="str">
        <f>_xlfn.XLOOKUP(B807,'[1]daily break down'!$D:$D,'[1]daily break down'!$E:$E,"")</f>
        <v>CENTRE</v>
      </c>
      <c r="D807" s="1" t="s">
        <v>21</v>
      </c>
      <c r="E807" s="1" t="s">
        <v>36</v>
      </c>
      <c r="F807" s="3" t="s">
        <v>226</v>
      </c>
      <c r="G807" s="1" t="s">
        <v>489</v>
      </c>
      <c r="H807" s="34" t="str">
        <f>_xlfn.XLOOKUP(B807,[2]CALCULATION!$B:$B,[2]CALCULATION!$H:$H,"")</f>
        <v>ZTE</v>
      </c>
      <c r="I807" s="28">
        <v>0</v>
      </c>
      <c r="J807" s="28">
        <v>0.90760930049395938</v>
      </c>
      <c r="K807" s="28">
        <v>0</v>
      </c>
      <c r="L807" s="28">
        <v>0.11840708494919165</v>
      </c>
      <c r="M807" s="28">
        <v>0</v>
      </c>
      <c r="N807" s="28">
        <v>5.86898922190547</v>
      </c>
      <c r="O807" s="28">
        <v>0</v>
      </c>
      <c r="P807" s="28">
        <v>0</v>
      </c>
      <c r="Q807" s="28">
        <v>0.90550476125250778</v>
      </c>
      <c r="R807" s="28">
        <v>0</v>
      </c>
      <c r="S807" s="93">
        <v>1.9380666204381434</v>
      </c>
      <c r="T807" s="93">
        <f>_xlfn.XLOOKUP(B807,'[3]Nur des jours'!$B:$B,'[3]Nur des jours'!$U:$U,"")</f>
        <v>1.88261736194936</v>
      </c>
      <c r="U807" s="93">
        <v>1.3120553714975469</v>
      </c>
      <c r="V807" s="93">
        <v>0.29187105666418423</v>
      </c>
      <c r="W807" s="93">
        <v>1.88261736194936</v>
      </c>
      <c r="X807" s="93">
        <v>0.7378906952256209</v>
      </c>
      <c r="Y807" s="93">
        <v>0.67454049704223096</v>
      </c>
      <c r="Z807" s="93">
        <v>0</v>
      </c>
      <c r="AA807" s="93">
        <v>3.1934777831996413</v>
      </c>
      <c r="AB807" s="93">
        <v>2.7482607231624874</v>
      </c>
      <c r="AC807" s="93">
        <f>_xlfn.XLOOKUP(B807,'[3]Nur des jours'!$B:$B,'[3]Nur des jours'!$N:$N,"")</f>
        <v>0</v>
      </c>
      <c r="AD807" s="93">
        <v>0</v>
      </c>
      <c r="AE807" s="93">
        <v>0.64648591884896667</v>
      </c>
      <c r="AF807" s="93">
        <v>5.3505234952187721E-4</v>
      </c>
      <c r="AG807" s="93"/>
      <c r="AH807" s="93">
        <v>0</v>
      </c>
      <c r="AI807" s="93">
        <v>0</v>
      </c>
      <c r="AJ807" s="93">
        <v>0</v>
      </c>
      <c r="AK807" s="93">
        <v>0</v>
      </c>
      <c r="AL807" s="93">
        <v>0</v>
      </c>
      <c r="AM807" s="49" t="s">
        <v>5559</v>
      </c>
      <c r="AN807" s="49"/>
      <c r="AO807" s="48" t="str" cm="1">
        <f t="array" ref="AO807">IFERROR(_xlfn.IFS(
AQ807="MPR ISSUE","PDH",
AQ807="BSS Hardware Issue","BSS",
AQ807="Sites strategiques, MLL, Pylone, etc.","ENVTECH",
AQ807="AKTIVCO DEFAUT GE &amp; POWER Cabinet","AKTIVCO",
AQ807="AKTIVCO Coupure ENEO &amp; Baisse de tension","AKTIVCO GRID ONLY",
AQ807="Coupure ENEO &amp; Baisse de tension","IHS GRID ONLY",
AQ807="Defaut GE &amp; POWER Cabinet","IHS",
AQ807="Sharing","Partners",
AQ807="Sites strategiques &amp; DataCenter","SST &amp; DC",
AQ807="Exclu","Exclu",
AQ807="SAT","SAT",
AQ807="SPARE-ISSUE","SPARE-ISSUE",
AQ807="Fiber CAmtel","TRANS_FO_CAMTEL",
AQ807="Fiber AOF","Fiber AOF",
AQ807="Projet OCM (HUAWEI)","TRAVAUX-HUAWEI",
AQ807="Projet OCM (NOKIA)","TRAVAUX-NOKIA",
AQ807="ACCESS-ISSUE","ACCESS-ISSUE",
AQ807="Projet OCM (ZTE, NOKIA, autres projets)","TRAVAUX OCM",
AQ807="No root CAuse","No root cause",
AQ807="ODU HS","PDH",
AQ807="IP &amp; VLAN","PDH",
AQ807="Warehouse HUAWEI","SPARE-ISSUE",
AQ807="SPARE-HS","SPARE-ISSUE",
AQ807="Power Telco","BSS",AQ807="no impacts","no impacts"
),"")</f>
        <v>No root cause</v>
      </c>
      <c r="AP807" s="48" t="str" cm="1">
        <f t="array" ref="AP807">IFERROR(_xlfn.IFS(
AQ807="MPR ISSUE","TX ISSUE",
AQ807="BSS Hardware Issue","RAN ISSUE",
AQ807="Sites strategiques, MLL, Pylone, etc.","ENVTECH",
AQ807="AKTIVCO DEFAUT GE &amp; POWER Cabinet","POWER ISSUE",
AQ807="AKTIVCO Coupure ENEO &amp; Baisse de tension","POWER ISSUE",
AQ807="Coupure ENEO &amp; Baisse de tension","POWER ISSUE",
AQ807="Defaut GE &amp; POWER Cabinet","POWER ISSUE",
AQ807="Sharing","POWER ISSUE",
AQ807="Sites strategiques &amp; DataCenter","POWER ISSUE",
AQ807="Exclu","Exclu",
AQ807="SAT","TX ISSUE",
AQ807="SPARE-ISSUE","SPARE-ISSUE",
AQ807="Fiber CAmtel","TX ISSUE",
AQ807="Fiber AOF","TX ISSUE",
AQ807="Projet OCM (HUAWEI)","TRAVAUX-HUAWEI",
AQ807="Projet OCM (NOKIA)","TRAVAUX -NOKIA",
AQ807="ACCESS-ISSUE","ACCESS-ISSUE",
AQ807="Projet OCM (ZTE, NOKIA, autres projets)","TRAVAUX OCM",
AQ807="No root CAuse","No root cause",
AQ807="ODU HS","TX ISSUE",
AQ807="IP &amp; VLAN","TX ISSUE",
AQ807="Warehouse HUAWEI","SPARE-ISSUE",
AQ807="SPARE-HS","SPARE-ISSUE",
AQ807="Power Telco","RAN ISSUE",AQ807="no impacts","no impacts"
),"")</f>
        <v>No root cause</v>
      </c>
      <c r="AQ807" s="67" t="s">
        <v>5344</v>
      </c>
      <c r="AR807" s="48" t="str" cm="1">
        <f t="array" ref="AR807">IFERROR(_xlfn.IFS(
AQ807="MPR ISSUE","ACTIVE",
AQ807="BSS Hardware Issue","ACTIVE",
AQ807="Sites strategiques, MLL, Pylone, etc.","PASSIVE",
AQ807="AKTIVCO DEFAUT GE &amp; POWER Cabinet","PASSIVE",
AQ807="AKTIVCO Coupure ENEO &amp; Baisse de tension","PASSIVE",
AQ807="Coupure ENEO &amp; Baisse de tension","PASSIVE",
AQ807="Defaut GE &amp; POWER Cabinet","PASSIVE",
AQ807="Sharing","PASSIVE",
AQ807="Sites strategiques &amp; DataCenter","PASSIVE",
AQ807="Exclu","Exclu",
AQ807="SAT","ACTIVE",
AQ807="SPARE-ISSUE","SPARE-ISSUE",
AQ807="Fiber CAmtel","ACTIVE",
AQ807="Fiber AOF","ACTIVE",
AQ807="Projet OCM (HUAWEI)","PLANNED WORKS",
AQ807="Projet OCM (NOKIA)","PLANNED WORKS",
AQ807="ACCESS-ISSUE","ACCESS-ISSUE",
AQ807="Projet OCM (ZTE, NOKIA, autres projets)","PLANNED WORKS",
AQ807="No root CAuse","No root cause",
AQ807="ODU HS","ACTIVE",
AQ807="IP &amp; VLAN","ACTIVE",
AQ807="Warehouse HUAWEI","SPARE-ISSUE",
AQ807="SPARE-HS","SPARE-ISSUE",
AQ807="Power Telco","ACTIVE", AQ807="no impacts","no impacts"
),"")</f>
        <v>No root cause</v>
      </c>
      <c r="AS807" s="92" t="s">
        <v>5537</v>
      </c>
      <c r="AT807" s="98" t="s">
        <v>1775</v>
      </c>
      <c r="AV807" s="17" t="s">
        <v>5537</v>
      </c>
      <c r="AW807" s="7" t="s">
        <v>5537</v>
      </c>
      <c r="AX807" s="6" t="s">
        <v>5537</v>
      </c>
      <c r="AY807" s="7"/>
      <c r="AZ807" s="3" t="s">
        <v>5537</v>
      </c>
      <c r="BA807" s="18" t="s">
        <v>5537</v>
      </c>
      <c r="BB807" s="18" t="s">
        <v>5537</v>
      </c>
      <c r="BC807" s="18" t="s">
        <v>5537</v>
      </c>
      <c r="BD807" s="18" t="s">
        <v>5537</v>
      </c>
      <c r="BE807" s="18" t="s">
        <v>5537</v>
      </c>
      <c r="BF807" s="18" t="s">
        <v>5537</v>
      </c>
      <c r="BG807" s="18" t="s">
        <v>5537</v>
      </c>
      <c r="BH807" s="18" t="s">
        <v>5537</v>
      </c>
      <c r="BI807" s="18" t="s">
        <v>5537</v>
      </c>
      <c r="BJ807" s="18" t="s">
        <v>5537</v>
      </c>
      <c r="BK807" s="18" t="s">
        <v>5537</v>
      </c>
      <c r="BL807" s="9" t="s">
        <v>5537</v>
      </c>
      <c r="BM807" s="14" t="s">
        <v>5537</v>
      </c>
      <c r="BN807" s="14" t="s">
        <v>5537</v>
      </c>
      <c r="BO807" s="14" t="str">
        <f>_xlfn.XLOOKUP(B807,'[4]cell downs 18042026 17h'!$B:$B,'[4]cell downs 18042026 17h'!$B:$B,"")</f>
        <v/>
      </c>
      <c r="BP807" s="14" t="str">
        <f>_xlfn.XLOOKUP(B807,'[5]Cells Huawei 19042026 15h'!$B:$B,'[5]Cells Huawei 19042026 15h'!$B:$B,"")</f>
        <v/>
      </c>
      <c r="BQ807" s="9" t="str">
        <f>_xlfn.XLOOKUP(B807,'[6]cells down 19042026 9H40'!$B:$B,'[6]cells down 19042026 9H40'!$B:$B,"")</f>
        <v/>
      </c>
      <c r="BR807" s="9" t="s">
        <v>5537</v>
      </c>
      <c r="BS807" s="9" t="s">
        <v>12</v>
      </c>
      <c r="BT807" s="108"/>
    </row>
    <row r="808" spans="1:72" s="9" customFormat="1" x14ac:dyDescent="0.35">
      <c r="A808" s="1" t="s">
        <v>2937</v>
      </c>
      <c r="B808" s="8" t="s">
        <v>2938</v>
      </c>
      <c r="C808" s="3" t="str">
        <f>_xlfn.XLOOKUP(B808,'[1]daily break down'!$D:$D,'[1]daily break down'!$E:$E,"")</f>
        <v>Ngaoundere</v>
      </c>
      <c r="D808" s="1" t="s">
        <v>11</v>
      </c>
      <c r="E808" s="1" t="s">
        <v>12</v>
      </c>
      <c r="F808" s="3" t="s">
        <v>90</v>
      </c>
      <c r="G808" s="1" t="s">
        <v>91</v>
      </c>
      <c r="H808" s="32" t="str">
        <f>_xlfn.XLOOKUP(B808,[2]CALCULATION!$B:$B,[2]CALCULATION!$H:$H,"")</f>
        <v>Huawei</v>
      </c>
      <c r="I808" s="28">
        <v>0</v>
      </c>
      <c r="J808" s="28">
        <v>4.1912434045880374E-3</v>
      </c>
      <c r="K808" s="28">
        <v>0</v>
      </c>
      <c r="L808" s="28">
        <v>0</v>
      </c>
      <c r="M808" s="28">
        <v>0</v>
      </c>
      <c r="N808" s="28">
        <v>1.7921578447235273</v>
      </c>
      <c r="O808" s="28">
        <v>0</v>
      </c>
      <c r="P808" s="28">
        <v>0</v>
      </c>
      <c r="Q808" s="28">
        <v>4.9438837095821454E-2</v>
      </c>
      <c r="R808" s="28">
        <v>0</v>
      </c>
      <c r="S808" s="93">
        <v>0</v>
      </c>
      <c r="T808" s="93">
        <f>_xlfn.XLOOKUP(B808,'[3]Nur des jours'!$B:$B,'[3]Nur des jours'!$U:$U,"")</f>
        <v>0</v>
      </c>
      <c r="U808" s="93">
        <v>0</v>
      </c>
      <c r="V808" s="93">
        <v>0.5364791557872689</v>
      </c>
      <c r="W808" s="93">
        <v>0</v>
      </c>
      <c r="X808" s="93">
        <v>4.7352132932686142E-2</v>
      </c>
      <c r="Y808" s="93">
        <v>3.9999621896339672</v>
      </c>
      <c r="Z808" s="93">
        <v>1.4362410218215749</v>
      </c>
      <c r="AA808" s="93">
        <v>9.4989270416884253</v>
      </c>
      <c r="AB808" s="93">
        <v>0.87925152596930078</v>
      </c>
      <c r="AC808" s="93">
        <f>_xlfn.XLOOKUP(B808,'[3]Nur des jours'!$B:$B,'[3]Nur des jours'!$N:$N,"")</f>
        <v>1.4268062653916727E-3</v>
      </c>
      <c r="AD808" s="93">
        <v>1.4268062653916727E-3</v>
      </c>
      <c r="AE808" s="93">
        <v>0.60639266279146098</v>
      </c>
      <c r="AF808" s="93">
        <v>5.3505234952187721E-4</v>
      </c>
      <c r="AG808" s="93"/>
      <c r="AH808" s="93">
        <v>0</v>
      </c>
      <c r="AI808" s="93">
        <v>0</v>
      </c>
      <c r="AJ808" s="93">
        <v>0</v>
      </c>
      <c r="AK808" s="93">
        <v>0</v>
      </c>
      <c r="AL808" s="93">
        <v>0</v>
      </c>
      <c r="AM808" s="49" t="s">
        <v>5559</v>
      </c>
      <c r="AN808" s="49"/>
      <c r="AO808" s="48" t="str" cm="1">
        <f t="array" ref="AO808">IFERROR(_xlfn.IFS(
AQ808="MPR ISSUE","PDH",
AQ808="BSS Hardware Issue","BSS",
AQ808="Sites strategiques, MLL, Pylone, etc.","ENVTECH",
AQ808="AKTIVCO DEFAUT GE &amp; POWER Cabinet","AKTIVCO",
AQ808="AKTIVCO Coupure ENEO &amp; Baisse de tension","AKTIVCO GRID ONLY",
AQ808="Coupure ENEO &amp; Baisse de tension","IHS GRID ONLY",
AQ808="Defaut GE &amp; POWER Cabinet","IHS",
AQ808="Sharing","Partners",
AQ808="Sites strategiques &amp; DataCenter","SST &amp; DC",
AQ808="Exclu","Exclu",
AQ808="SAT","SAT",
AQ808="SPARE-ISSUE","SPARE-ISSUE",
AQ808="Fiber CAmtel","TRANS_FO_CAMTEL",
AQ808="Fiber AOF","Fiber AOF",
AQ808="Projet OCM (HUAWEI)","TRAVAUX-HUAWEI",
AQ808="Projet OCM (NOKIA)","TRAVAUX-NOKIA",
AQ808="ACCESS-ISSUE","ACCESS-ISSUE",
AQ808="Projet OCM (ZTE, NOKIA, autres projets)","TRAVAUX OCM",
AQ808="No root CAuse","No root cause",
AQ808="ODU HS","PDH",
AQ808="IP &amp; VLAN","PDH",
AQ808="Warehouse HUAWEI","SPARE-ISSUE",
AQ808="SPARE-HS","SPARE-ISSUE",
AQ808="Power Telco","BSS",AQ808="no impacts","no impacts"
),"")</f>
        <v>No root cause</v>
      </c>
      <c r="AP808" s="48" t="str" cm="1">
        <f t="array" ref="AP808">IFERROR(_xlfn.IFS(
AQ808="MPR ISSUE","TX ISSUE",
AQ808="BSS Hardware Issue","RAN ISSUE",
AQ808="Sites strategiques, MLL, Pylone, etc.","ENVTECH",
AQ808="AKTIVCO DEFAUT GE &amp; POWER Cabinet","POWER ISSUE",
AQ808="AKTIVCO Coupure ENEO &amp; Baisse de tension","POWER ISSUE",
AQ808="Coupure ENEO &amp; Baisse de tension","POWER ISSUE",
AQ808="Defaut GE &amp; POWER Cabinet","POWER ISSUE",
AQ808="Sharing","POWER ISSUE",
AQ808="Sites strategiques &amp; DataCenter","POWER ISSUE",
AQ808="Exclu","Exclu",
AQ808="SAT","TX ISSUE",
AQ808="SPARE-ISSUE","SPARE-ISSUE",
AQ808="Fiber CAmtel","TX ISSUE",
AQ808="Fiber AOF","TX ISSUE",
AQ808="Projet OCM (HUAWEI)","TRAVAUX-HUAWEI",
AQ808="Projet OCM (NOKIA)","TRAVAUX -NOKIA",
AQ808="ACCESS-ISSUE","ACCESS-ISSUE",
AQ808="Projet OCM (ZTE, NOKIA, autres projets)","TRAVAUX OCM",
AQ808="No root CAuse","No root cause",
AQ808="ODU HS","TX ISSUE",
AQ808="IP &amp; VLAN","TX ISSUE",
AQ808="Warehouse HUAWEI","SPARE-ISSUE",
AQ808="SPARE-HS","SPARE-ISSUE",
AQ808="Power Telco","RAN ISSUE",AQ808="no impacts","no impacts"
),"")</f>
        <v>No root cause</v>
      </c>
      <c r="AQ808" s="67" t="s">
        <v>5344</v>
      </c>
      <c r="AR808" s="48" t="str" cm="1">
        <f t="array" ref="AR808">IFERROR(_xlfn.IFS(
AQ808="MPR ISSUE","ACTIVE",
AQ808="BSS Hardware Issue","ACTIVE",
AQ808="Sites strategiques, MLL, Pylone, etc.","PASSIVE",
AQ808="AKTIVCO DEFAUT GE &amp; POWER Cabinet","PASSIVE",
AQ808="AKTIVCO Coupure ENEO &amp; Baisse de tension","PASSIVE",
AQ808="Coupure ENEO &amp; Baisse de tension","PASSIVE",
AQ808="Defaut GE &amp; POWER Cabinet","PASSIVE",
AQ808="Sharing","PASSIVE",
AQ808="Sites strategiques &amp; DataCenter","PASSIVE",
AQ808="Exclu","Exclu",
AQ808="SAT","ACTIVE",
AQ808="SPARE-ISSUE","SPARE-ISSUE",
AQ808="Fiber CAmtel","ACTIVE",
AQ808="Fiber AOF","ACTIVE",
AQ808="Projet OCM (HUAWEI)","PLANNED WORKS",
AQ808="Projet OCM (NOKIA)","PLANNED WORKS",
AQ808="ACCESS-ISSUE","ACCESS-ISSUE",
AQ808="Projet OCM (ZTE, NOKIA, autres projets)","PLANNED WORKS",
AQ808="No root CAuse","No root cause",
AQ808="ODU HS","ACTIVE",
AQ808="IP &amp; VLAN","ACTIVE",
AQ808="Warehouse HUAWEI","SPARE-ISSUE",
AQ808="SPARE-HS","SPARE-ISSUE",
AQ808="Power Telco","ACTIVE", AQ808="no impacts","no impacts"
),"")</f>
        <v>No root cause</v>
      </c>
      <c r="AS808" s="92" t="s">
        <v>5822</v>
      </c>
      <c r="AT808" s="98" t="s">
        <v>2938</v>
      </c>
      <c r="AV808" s="17" t="s">
        <v>5537</v>
      </c>
      <c r="AW808" s="7" t="s">
        <v>5537</v>
      </c>
      <c r="AX808" s="6" t="s">
        <v>5537</v>
      </c>
      <c r="AY808" s="7"/>
      <c r="AZ808" s="3" t="s">
        <v>5537</v>
      </c>
      <c r="BA808" s="18" t="s">
        <v>5537</v>
      </c>
      <c r="BB808" s="18" t="s">
        <v>5537</v>
      </c>
      <c r="BC808" s="18" t="s">
        <v>5537</v>
      </c>
      <c r="BD808" s="18" t="s">
        <v>5537</v>
      </c>
      <c r="BE808" s="18" t="s">
        <v>5537</v>
      </c>
      <c r="BF808" s="18" t="s">
        <v>5537</v>
      </c>
      <c r="BG808" s="18" t="s">
        <v>5537</v>
      </c>
      <c r="BH808" s="18" t="s">
        <v>5537</v>
      </c>
      <c r="BI808" s="18" t="s">
        <v>5537</v>
      </c>
      <c r="BJ808" s="18" t="s">
        <v>5537</v>
      </c>
      <c r="BK808" s="18" t="s">
        <v>5537</v>
      </c>
      <c r="BL808" s="9" t="s">
        <v>5822</v>
      </c>
      <c r="BM808" s="14" t="s">
        <v>5537</v>
      </c>
      <c r="BN808" s="14" t="s">
        <v>5537</v>
      </c>
      <c r="BO808" s="14" t="str">
        <f>_xlfn.XLOOKUP(B808,'[4]cell downs 18042026 17h'!$B:$B,'[4]cell downs 18042026 17h'!$B:$B,"")</f>
        <v/>
      </c>
      <c r="BP808" s="14" t="str">
        <f>_xlfn.XLOOKUP(B808,'[5]Cells Huawei 19042026 15h'!$B:$B,'[5]Cells Huawei 19042026 15h'!$B:$B,"")</f>
        <v/>
      </c>
      <c r="BQ808" s="9" t="str">
        <f>_xlfn.XLOOKUP(B808,'[6]cells down 19042026 9H40'!$B:$B,'[6]cells down 19042026 9H40'!$B:$B,"")</f>
        <v/>
      </c>
      <c r="BR808" s="9" t="s">
        <v>2938</v>
      </c>
      <c r="BS808" s="9" t="s">
        <v>12</v>
      </c>
      <c r="BT808" s="108"/>
    </row>
    <row r="809" spans="1:72" s="9" customFormat="1" x14ac:dyDescent="0.35">
      <c r="A809" s="1" t="s">
        <v>2141</v>
      </c>
      <c r="B809" s="8" t="s">
        <v>2142</v>
      </c>
      <c r="C809" s="3" t="str">
        <f>_xlfn.XLOOKUP(B809,'[1]daily break down'!$D:$D,'[1]daily break down'!$E:$E,"")</f>
        <v>CENTRE</v>
      </c>
      <c r="D809" s="1" t="s">
        <v>11</v>
      </c>
      <c r="E809" s="1" t="s">
        <v>12</v>
      </c>
      <c r="F809" s="3" t="s">
        <v>226</v>
      </c>
      <c r="G809" s="1" t="s">
        <v>489</v>
      </c>
      <c r="H809" s="34" t="str">
        <f>_xlfn.XLOOKUP(B809,[2]CALCULATION!$B:$B,[2]CALCULATION!$H:$H,"")</f>
        <v>ZTE</v>
      </c>
      <c r="I809" s="28">
        <v>0</v>
      </c>
      <c r="J809" s="28">
        <v>0</v>
      </c>
      <c r="K809" s="28">
        <v>0</v>
      </c>
      <c r="L809" s="28">
        <v>0</v>
      </c>
      <c r="M809" s="28">
        <v>0</v>
      </c>
      <c r="N809" s="28">
        <v>0</v>
      </c>
      <c r="O809" s="28">
        <v>0</v>
      </c>
      <c r="P809" s="28">
        <v>0</v>
      </c>
      <c r="Q809" s="28">
        <v>0</v>
      </c>
      <c r="R809" s="28">
        <v>0</v>
      </c>
      <c r="S809" s="93">
        <v>0</v>
      </c>
      <c r="T809" s="93">
        <f>_xlfn.XLOOKUP(B809,'[3]Nur des jours'!$B:$B,'[3]Nur des jours'!$U:$U,"")</f>
        <v>0</v>
      </c>
      <c r="U809" s="93">
        <v>0</v>
      </c>
      <c r="V809" s="93">
        <v>0</v>
      </c>
      <c r="W809" s="93">
        <v>0</v>
      </c>
      <c r="X809" s="93">
        <v>0</v>
      </c>
      <c r="Y809" s="93">
        <v>0</v>
      </c>
      <c r="Z809" s="93">
        <v>0</v>
      </c>
      <c r="AA809" s="93">
        <v>0</v>
      </c>
      <c r="AB809" s="93">
        <v>0</v>
      </c>
      <c r="AC809" s="93">
        <f>_xlfn.XLOOKUP(B809,'[3]Nur des jours'!$B:$B,'[3]Nur des jours'!$N:$N,"")</f>
        <v>0</v>
      </c>
      <c r="AD809" s="93">
        <v>0</v>
      </c>
      <c r="AE809" s="93">
        <v>1.2044920141653324</v>
      </c>
      <c r="AF809" s="93">
        <v>4.2804187961750177E-4</v>
      </c>
      <c r="AG809" s="93"/>
      <c r="AH809" s="93">
        <v>0</v>
      </c>
      <c r="AI809" s="93">
        <v>0</v>
      </c>
      <c r="AJ809" s="93">
        <v>0</v>
      </c>
      <c r="AK809" s="93">
        <v>0</v>
      </c>
      <c r="AL809" s="93">
        <v>0</v>
      </c>
      <c r="AM809" s="49" t="s">
        <v>5559</v>
      </c>
      <c r="AN809" s="49"/>
      <c r="AO809" s="48" t="str" cm="1">
        <f t="array" ref="AO809">IFERROR(_xlfn.IFS(
AQ809="MPR ISSUE","PDH",
AQ809="BSS Hardware Issue","BSS",
AQ809="Sites strategiques, MLL, Pylone, etc.","ENVTECH",
AQ809="AKTIVCO DEFAUT GE &amp; POWER Cabinet","AKTIVCO",
AQ809="AKTIVCO Coupure ENEO &amp; Baisse de tension","AKTIVCO GRID ONLY",
AQ809="Coupure ENEO &amp; Baisse de tension","IHS GRID ONLY",
AQ809="Defaut GE &amp; POWER Cabinet","IHS",
AQ809="Sharing","Partners",
AQ809="Sites strategiques &amp; DataCenter","SST &amp; DC",
AQ809="Exclu","Exclu",
AQ809="SAT","SAT",
AQ809="SPARE-ISSUE","SPARE-ISSUE",
AQ809="Fiber CAmtel","TRANS_FO_CAMTEL",
AQ809="Fiber AOF","Fiber AOF",
AQ809="Projet OCM (HUAWEI)","TRAVAUX-HUAWEI",
AQ809="Projet OCM (NOKIA)","TRAVAUX-NOKIA",
AQ809="ACCESS-ISSUE","ACCESS-ISSUE",
AQ809="Projet OCM (ZTE, NOKIA, autres projets)","TRAVAUX OCM",
AQ809="No root CAuse","No root cause",
AQ809="ODU HS","PDH",
AQ809="IP &amp; VLAN","PDH",
AQ809="Warehouse HUAWEI","SPARE-ISSUE",
AQ809="SPARE-HS","SPARE-ISSUE",
AQ809="Power Telco","BSS",AQ809="no impacts","no impacts"
),"")</f>
        <v>No root cause</v>
      </c>
      <c r="AP809" s="48" t="str" cm="1">
        <f t="array" ref="AP809">IFERROR(_xlfn.IFS(
AQ809="MPR ISSUE","TX ISSUE",
AQ809="BSS Hardware Issue","RAN ISSUE",
AQ809="Sites strategiques, MLL, Pylone, etc.","ENVTECH",
AQ809="AKTIVCO DEFAUT GE &amp; POWER Cabinet","POWER ISSUE",
AQ809="AKTIVCO Coupure ENEO &amp; Baisse de tension","POWER ISSUE",
AQ809="Coupure ENEO &amp; Baisse de tension","POWER ISSUE",
AQ809="Defaut GE &amp; POWER Cabinet","POWER ISSUE",
AQ809="Sharing","POWER ISSUE",
AQ809="Sites strategiques &amp; DataCenter","POWER ISSUE",
AQ809="Exclu","Exclu",
AQ809="SAT","TX ISSUE",
AQ809="SPARE-ISSUE","SPARE-ISSUE",
AQ809="Fiber CAmtel","TX ISSUE",
AQ809="Fiber AOF","TX ISSUE",
AQ809="Projet OCM (HUAWEI)","TRAVAUX-HUAWEI",
AQ809="Projet OCM (NOKIA)","TRAVAUX -NOKIA",
AQ809="ACCESS-ISSUE","ACCESS-ISSUE",
AQ809="Projet OCM (ZTE, NOKIA, autres projets)","TRAVAUX OCM",
AQ809="No root CAuse","No root cause",
AQ809="ODU HS","TX ISSUE",
AQ809="IP &amp; VLAN","TX ISSUE",
AQ809="Warehouse HUAWEI","SPARE-ISSUE",
AQ809="SPARE-HS","SPARE-ISSUE",
AQ809="Power Telco","RAN ISSUE",AQ809="no impacts","no impacts"
),"")</f>
        <v>No root cause</v>
      </c>
      <c r="AQ809" s="127" t="s">
        <v>5344</v>
      </c>
      <c r="AR809" s="48" t="str" cm="1">
        <f t="array" ref="AR809">IFERROR(_xlfn.IFS(
AQ809="MPR ISSUE","ACTIVE",
AQ809="BSS Hardware Issue","ACTIVE",
AQ809="Sites strategiques, MLL, Pylone, etc.","PASSIVE",
AQ809="AKTIVCO DEFAUT GE &amp; POWER Cabinet","PASSIVE",
AQ809="AKTIVCO Coupure ENEO &amp; Baisse de tension","PASSIVE",
AQ809="Coupure ENEO &amp; Baisse de tension","PASSIVE",
AQ809="Defaut GE &amp; POWER Cabinet","PASSIVE",
AQ809="Sharing","PASSIVE",
AQ809="Sites strategiques &amp; DataCenter","PASSIVE",
AQ809="Exclu","Exclu",
AQ809="SAT","ACTIVE",
AQ809="SPARE-ISSUE","SPARE-ISSUE",
AQ809="Fiber CAmtel","ACTIVE",
AQ809="Fiber AOF","ACTIVE",
AQ809="Projet OCM (HUAWEI)","PLANNED WORKS",
AQ809="Projet OCM (NOKIA)","PLANNED WORKS",
AQ809="ACCESS-ISSUE","ACCESS-ISSUE",
AQ809="Projet OCM (ZTE, NOKIA, autres projets)","PLANNED WORKS",
AQ809="No root CAuse","No root cause",
AQ809="ODU HS","ACTIVE",
AQ809="IP &amp; VLAN","ACTIVE",
AQ809="Warehouse HUAWEI","SPARE-ISSUE",
AQ809="SPARE-HS","SPARE-ISSUE",
AQ809="Power Telco","ACTIVE", AQ809="no impacts","no impacts"
),"")</f>
        <v>No root cause</v>
      </c>
      <c r="AS809" s="92" t="s">
        <v>5537</v>
      </c>
      <c r="AT809" s="98" t="s">
        <v>2142</v>
      </c>
      <c r="AV809" s="17" t="s">
        <v>5537</v>
      </c>
      <c r="AW809" s="7" t="s">
        <v>5537</v>
      </c>
      <c r="AX809" s="6" t="s">
        <v>5537</v>
      </c>
      <c r="AY809" s="7"/>
      <c r="AZ809" s="3" t="s">
        <v>5537</v>
      </c>
      <c r="BA809" s="18" t="s">
        <v>5537</v>
      </c>
      <c r="BB809" s="18" t="s">
        <v>5537</v>
      </c>
      <c r="BC809" s="18" t="s">
        <v>5537</v>
      </c>
      <c r="BD809" s="18" t="s">
        <v>5537</v>
      </c>
      <c r="BE809" s="18" t="s">
        <v>5537</v>
      </c>
      <c r="BF809" s="18" t="s">
        <v>5537</v>
      </c>
      <c r="BG809" s="18" t="s">
        <v>5537</v>
      </c>
      <c r="BH809" s="18" t="s">
        <v>5537</v>
      </c>
      <c r="BI809" s="18" t="s">
        <v>5537</v>
      </c>
      <c r="BJ809" s="18" t="s">
        <v>5537</v>
      </c>
      <c r="BK809" s="18" t="s">
        <v>5537</v>
      </c>
      <c r="BL809" s="9" t="s">
        <v>5537</v>
      </c>
      <c r="BM809" s="14" t="s">
        <v>5537</v>
      </c>
      <c r="BN809" s="14" t="s">
        <v>5537</v>
      </c>
      <c r="BO809" s="14" t="str">
        <f>_xlfn.XLOOKUP(B809,'[4]cell downs 18042026 17h'!$B:$B,'[4]cell downs 18042026 17h'!$B:$B,"")</f>
        <v/>
      </c>
      <c r="BP809" s="14" t="str">
        <f>_xlfn.XLOOKUP(B809,'[5]Cells Huawei 19042026 15h'!$B:$B,'[5]Cells Huawei 19042026 15h'!$B:$B,"")</f>
        <v/>
      </c>
      <c r="BQ809" s="9" t="str">
        <f>_xlfn.XLOOKUP(B809,'[6]cells down 19042026 9H40'!$B:$B,'[6]cells down 19042026 9H40'!$B:$B,"")</f>
        <v/>
      </c>
      <c r="BR809" s="9" t="s">
        <v>2142</v>
      </c>
      <c r="BS809" s="9" t="s">
        <v>12</v>
      </c>
      <c r="BT809" s="108"/>
    </row>
    <row r="810" spans="1:72" s="9" customFormat="1" x14ac:dyDescent="0.35">
      <c r="A810" s="1" t="s">
        <v>2155</v>
      </c>
      <c r="B810" s="8" t="s">
        <v>2156</v>
      </c>
      <c r="C810" s="3" t="str">
        <f>_xlfn.XLOOKUP(B810,'[1]daily break down'!$D:$D,'[1]daily break down'!$E:$E,"")</f>
        <v>CENTRE</v>
      </c>
      <c r="D810" s="1" t="s">
        <v>11</v>
      </c>
      <c r="E810" s="1" t="s">
        <v>12</v>
      </c>
      <c r="F810" s="3" t="s">
        <v>226</v>
      </c>
      <c r="G810" s="1" t="s">
        <v>489</v>
      </c>
      <c r="H810" s="34" t="str">
        <f>_xlfn.XLOOKUP(B810,[2]CALCULATION!$B:$B,[2]CALCULATION!$H:$H,"")</f>
        <v>ZTE</v>
      </c>
      <c r="I810" s="28">
        <v>0</v>
      </c>
      <c r="J810" s="28">
        <v>0</v>
      </c>
      <c r="K810" s="28">
        <v>0</v>
      </c>
      <c r="L810" s="28">
        <v>0</v>
      </c>
      <c r="M810" s="28">
        <v>9.570303025114632E-2</v>
      </c>
      <c r="N810" s="28">
        <v>1.3485994469698919</v>
      </c>
      <c r="O810" s="28">
        <v>0</v>
      </c>
      <c r="P810" s="28">
        <v>0</v>
      </c>
      <c r="Q810" s="28">
        <v>0</v>
      </c>
      <c r="R810" s="28">
        <v>0</v>
      </c>
      <c r="S810" s="93">
        <v>0</v>
      </c>
      <c r="T810" s="93">
        <f>_xlfn.XLOOKUP(B810,'[3]Nur des jours'!$B:$B,'[3]Nur des jours'!$U:$U,"")</f>
        <v>0</v>
      </c>
      <c r="U810" s="93">
        <v>0</v>
      </c>
      <c r="V810" s="93">
        <v>0</v>
      </c>
      <c r="W810" s="93">
        <v>0</v>
      </c>
      <c r="X810" s="93">
        <v>0</v>
      </c>
      <c r="Y810" s="93">
        <v>0</v>
      </c>
      <c r="Z810" s="93">
        <v>0</v>
      </c>
      <c r="AA810" s="93">
        <v>0</v>
      </c>
      <c r="AB810" s="93">
        <v>0</v>
      </c>
      <c r="AC810" s="93">
        <f>_xlfn.XLOOKUP(B810,'[3]Nur des jours'!$B:$B,'[3]Nur des jours'!$N:$N,"")</f>
        <v>0</v>
      </c>
      <c r="AD810" s="93">
        <v>0</v>
      </c>
      <c r="AE810" s="93">
        <v>0.49799105677832844</v>
      </c>
      <c r="AF810" s="93">
        <v>4.2804187961750177E-4</v>
      </c>
      <c r="AG810" s="93"/>
      <c r="AH810" s="93">
        <v>0</v>
      </c>
      <c r="AI810" s="93">
        <v>0</v>
      </c>
      <c r="AJ810" s="93">
        <v>0</v>
      </c>
      <c r="AK810" s="93">
        <v>0</v>
      </c>
      <c r="AL810" s="93">
        <v>0</v>
      </c>
      <c r="AM810" s="49" t="s">
        <v>5559</v>
      </c>
      <c r="AN810" s="49"/>
      <c r="AO810" s="48" t="str" cm="1">
        <f t="array" ref="AO810">IFERROR(_xlfn.IFS(
AQ810="MPR ISSUE","PDH",
AQ810="BSS Hardware Issue","BSS",
AQ810="Sites strategiques, MLL, Pylone, etc.","ENVTECH",
AQ810="AKTIVCO DEFAUT GE &amp; POWER Cabinet","AKTIVCO",
AQ810="AKTIVCO Coupure ENEO &amp; Baisse de tension","AKTIVCO GRID ONLY",
AQ810="Coupure ENEO &amp; Baisse de tension","IHS GRID ONLY",
AQ810="Defaut GE &amp; POWER Cabinet","IHS",
AQ810="Sharing","Partners",
AQ810="Sites strategiques &amp; DataCenter","SST &amp; DC",
AQ810="Exclu","Exclu",
AQ810="SAT","SAT",
AQ810="SPARE-ISSUE","SPARE-ISSUE",
AQ810="Fiber CAmtel","TRANS_FO_CAMTEL",
AQ810="Fiber AOF","Fiber AOF",
AQ810="Projet OCM (HUAWEI)","TRAVAUX-HUAWEI",
AQ810="Projet OCM (NOKIA)","TRAVAUX-NOKIA",
AQ810="ACCESS-ISSUE","ACCESS-ISSUE",
AQ810="Projet OCM (ZTE, NOKIA, autres projets)","TRAVAUX OCM",
AQ810="No root CAuse","No root cause",
AQ810="ODU HS","PDH",
AQ810="IP &amp; VLAN","PDH",
AQ810="Warehouse HUAWEI","SPARE-ISSUE",
AQ810="SPARE-HS","SPARE-ISSUE",
AQ810="Power Telco","BSS",AQ810="no impacts","no impacts"
),"")</f>
        <v>No root cause</v>
      </c>
      <c r="AP810" s="48" t="str" cm="1">
        <f t="array" ref="AP810">IFERROR(_xlfn.IFS(
AQ810="MPR ISSUE","TX ISSUE",
AQ810="BSS Hardware Issue","RAN ISSUE",
AQ810="Sites strategiques, MLL, Pylone, etc.","ENVTECH",
AQ810="AKTIVCO DEFAUT GE &amp; POWER Cabinet","POWER ISSUE",
AQ810="AKTIVCO Coupure ENEO &amp; Baisse de tension","POWER ISSUE",
AQ810="Coupure ENEO &amp; Baisse de tension","POWER ISSUE",
AQ810="Defaut GE &amp; POWER Cabinet","POWER ISSUE",
AQ810="Sharing","POWER ISSUE",
AQ810="Sites strategiques &amp; DataCenter","POWER ISSUE",
AQ810="Exclu","Exclu",
AQ810="SAT","TX ISSUE",
AQ810="SPARE-ISSUE","SPARE-ISSUE",
AQ810="Fiber CAmtel","TX ISSUE",
AQ810="Fiber AOF","TX ISSUE",
AQ810="Projet OCM (HUAWEI)","TRAVAUX-HUAWEI",
AQ810="Projet OCM (NOKIA)","TRAVAUX -NOKIA",
AQ810="ACCESS-ISSUE","ACCESS-ISSUE",
AQ810="Projet OCM (ZTE, NOKIA, autres projets)","TRAVAUX OCM",
AQ810="No root CAuse","No root cause",
AQ810="ODU HS","TX ISSUE",
AQ810="IP &amp; VLAN","TX ISSUE",
AQ810="Warehouse HUAWEI","SPARE-ISSUE",
AQ810="SPARE-HS","SPARE-ISSUE",
AQ810="Power Telco","RAN ISSUE",AQ810="no impacts","no impacts"
),"")</f>
        <v>No root cause</v>
      </c>
      <c r="AQ810" s="127" t="s">
        <v>5344</v>
      </c>
      <c r="AR810" s="48" t="str" cm="1">
        <f t="array" ref="AR810">IFERROR(_xlfn.IFS(
AQ810="MPR ISSUE","ACTIVE",
AQ810="BSS Hardware Issue","ACTIVE",
AQ810="Sites strategiques, MLL, Pylone, etc.","PASSIVE",
AQ810="AKTIVCO DEFAUT GE &amp; POWER Cabinet","PASSIVE",
AQ810="AKTIVCO Coupure ENEO &amp; Baisse de tension","PASSIVE",
AQ810="Coupure ENEO &amp; Baisse de tension","PASSIVE",
AQ810="Defaut GE &amp; POWER Cabinet","PASSIVE",
AQ810="Sharing","PASSIVE",
AQ810="Sites strategiques &amp; DataCenter","PASSIVE",
AQ810="Exclu","Exclu",
AQ810="SAT","ACTIVE",
AQ810="SPARE-ISSUE","SPARE-ISSUE",
AQ810="Fiber CAmtel","ACTIVE",
AQ810="Fiber AOF","ACTIVE",
AQ810="Projet OCM (HUAWEI)","PLANNED WORKS",
AQ810="Projet OCM (NOKIA)","PLANNED WORKS",
AQ810="ACCESS-ISSUE","ACCESS-ISSUE",
AQ810="Projet OCM (ZTE, NOKIA, autres projets)","PLANNED WORKS",
AQ810="No root CAuse","No root cause",
AQ810="ODU HS","ACTIVE",
AQ810="IP &amp; VLAN","ACTIVE",
AQ810="Warehouse HUAWEI","SPARE-ISSUE",
AQ810="SPARE-HS","SPARE-ISSUE",
AQ810="Power Telco","ACTIVE", AQ810="no impacts","no impacts"
),"")</f>
        <v>No root cause</v>
      </c>
      <c r="AS810" s="92" t="s">
        <v>5537</v>
      </c>
      <c r="AT810" s="98" t="s">
        <v>2156</v>
      </c>
      <c r="AV810" s="17" t="s">
        <v>5537</v>
      </c>
      <c r="AW810" s="7" t="s">
        <v>5537</v>
      </c>
      <c r="AX810" s="6" t="s">
        <v>5537</v>
      </c>
      <c r="AY810" s="7"/>
      <c r="AZ810" s="3" t="s">
        <v>5537</v>
      </c>
      <c r="BA810" s="18" t="s">
        <v>5537</v>
      </c>
      <c r="BB810" s="18" t="s">
        <v>5537</v>
      </c>
      <c r="BC810" s="18" t="s">
        <v>5537</v>
      </c>
      <c r="BD810" s="18" t="s">
        <v>5537</v>
      </c>
      <c r="BE810" s="18" t="s">
        <v>5537</v>
      </c>
      <c r="BF810" s="18" t="s">
        <v>5537</v>
      </c>
      <c r="BG810" s="18" t="s">
        <v>5537</v>
      </c>
      <c r="BH810" s="18" t="s">
        <v>5537</v>
      </c>
      <c r="BI810" s="18" t="s">
        <v>5537</v>
      </c>
      <c r="BJ810" s="18" t="s">
        <v>5537</v>
      </c>
      <c r="BK810" s="18" t="s">
        <v>5537</v>
      </c>
      <c r="BL810" s="9" t="s">
        <v>5537</v>
      </c>
      <c r="BM810" s="14" t="s">
        <v>5537</v>
      </c>
      <c r="BN810" s="14" t="s">
        <v>5537</v>
      </c>
      <c r="BO810" s="14" t="str">
        <f>_xlfn.XLOOKUP(B810,'[4]cell downs 18042026 17h'!$B:$B,'[4]cell downs 18042026 17h'!$B:$B,"")</f>
        <v/>
      </c>
      <c r="BP810" s="14" t="str">
        <f>_xlfn.XLOOKUP(B810,'[5]Cells Huawei 19042026 15h'!$B:$B,'[5]Cells Huawei 19042026 15h'!$B:$B,"")</f>
        <v/>
      </c>
      <c r="BQ810" s="9" t="str">
        <f>_xlfn.XLOOKUP(B810,'[6]cells down 19042026 9H40'!$B:$B,'[6]cells down 19042026 9H40'!$B:$B,"")</f>
        <v/>
      </c>
      <c r="BR810" s="9" t="s">
        <v>2156</v>
      </c>
      <c r="BS810" s="9" t="s">
        <v>318</v>
      </c>
      <c r="BT810" s="108"/>
    </row>
    <row r="811" spans="1:72" s="9" customFormat="1" x14ac:dyDescent="0.35">
      <c r="A811" s="1" t="s">
        <v>1007</v>
      </c>
      <c r="B811" s="8" t="s">
        <v>1008</v>
      </c>
      <c r="C811" s="3" t="str">
        <f>_xlfn.XLOOKUP(B811,'[1]daily break down'!$D:$D,'[1]daily break down'!$E:$E,"")</f>
        <v>Douala</v>
      </c>
      <c r="D811" s="1"/>
      <c r="E811" s="1"/>
      <c r="F811" s="3" t="s">
        <v>31</v>
      </c>
      <c r="G811" s="1" t="s">
        <v>32</v>
      </c>
      <c r="H811" s="34" t="str">
        <f>_xlfn.XLOOKUP(B811,[2]CALCULATION!$B:$B,[2]CALCULATION!$H:$H,"")</f>
        <v>ZTE</v>
      </c>
      <c r="I811" s="28">
        <v>0</v>
      </c>
      <c r="J811" s="28">
        <v>0</v>
      </c>
      <c r="K811" s="28">
        <v>0</v>
      </c>
      <c r="L811" s="28">
        <v>0</v>
      </c>
      <c r="M811" s="28">
        <v>0</v>
      </c>
      <c r="N811" s="28">
        <v>0</v>
      </c>
      <c r="O811" s="28">
        <v>0</v>
      </c>
      <c r="P811" s="28">
        <v>0</v>
      </c>
      <c r="Q811" s="28">
        <v>0</v>
      </c>
      <c r="R811" s="28">
        <v>0</v>
      </c>
      <c r="S811" s="93">
        <v>0</v>
      </c>
      <c r="T811" s="93">
        <f>_xlfn.XLOOKUP(B811,'[3]Nur des jours'!$B:$B,'[3]Nur des jours'!$U:$U,"")</f>
        <v>0</v>
      </c>
      <c r="U811" s="93">
        <v>0</v>
      </c>
      <c r="V811" s="93">
        <v>0</v>
      </c>
      <c r="W811" s="93">
        <v>0</v>
      </c>
      <c r="X811" s="93">
        <v>0</v>
      </c>
      <c r="Y811" s="93">
        <v>0</v>
      </c>
      <c r="Z811" s="93">
        <v>0</v>
      </c>
      <c r="AA811" s="93">
        <v>0</v>
      </c>
      <c r="AB811" s="93">
        <v>0</v>
      </c>
      <c r="AC811" s="93">
        <f>_xlfn.XLOOKUP(B811,'[3]Nur des jours'!$B:$B,'[3]Nur des jours'!$N:$N,"")</f>
        <v>0</v>
      </c>
      <c r="AD811" s="93">
        <v>0</v>
      </c>
      <c r="AE811" s="93">
        <v>0</v>
      </c>
      <c r="AF811" s="93">
        <v>2.6752617476098045E-4</v>
      </c>
      <c r="AG811" s="93"/>
      <c r="AH811" s="93">
        <v>0</v>
      </c>
      <c r="AI811" s="93">
        <v>0</v>
      </c>
      <c r="AJ811" s="93">
        <v>0</v>
      </c>
      <c r="AK811" s="93">
        <v>0</v>
      </c>
      <c r="AL811" s="93">
        <v>0</v>
      </c>
      <c r="AM811" s="49" t="s">
        <v>5559</v>
      </c>
      <c r="AN811" s="49"/>
      <c r="AO811" s="48" t="str" cm="1">
        <f t="array" ref="AO811">IFERROR(_xlfn.IFS(
AQ811="MPR ISSUE","PDH",
AQ811="BSS Hardware Issue","BSS",
AQ811="Sites strategiques, MLL, Pylone, etc.","ENVTECH",
AQ811="AKTIVCO DEFAUT GE &amp; POWER Cabinet","AKTIVCO",
AQ811="AKTIVCO Coupure ENEO &amp; Baisse de tension","AKTIVCO GRID ONLY",
AQ811="Coupure ENEO &amp; Baisse de tension","IHS GRID ONLY",
AQ811="Defaut GE &amp; POWER Cabinet","IHS",
AQ811="Sharing","Partners",
AQ811="Sites strategiques &amp; DataCenter","SST &amp; DC",
AQ811="Exclu","Exclu",
AQ811="SAT","SAT",
AQ811="SPARE-ISSUE","SPARE-ISSUE",
AQ811="Fiber CAmtel","TRANS_FO_CAMTEL",
AQ811="Fiber AOF","Fiber AOF",
AQ811="Projet OCM (HUAWEI)","TRAVAUX-HUAWEI",
AQ811="Projet OCM (NOKIA)","TRAVAUX-NOKIA",
AQ811="ACCESS-ISSUE","ACCESS-ISSUE",
AQ811="Projet OCM (ZTE, NOKIA, autres projets)","TRAVAUX OCM",
AQ811="No root CAuse","No root cause",
AQ811="ODU HS","PDH",
AQ811="IP &amp; VLAN","PDH",
AQ811="Warehouse HUAWEI","SPARE-ISSUE",
AQ811="SPARE-HS","SPARE-ISSUE",
AQ811="Power Telco","BSS",AQ811="no impacts","no impacts"
),"")</f>
        <v>No root cause</v>
      </c>
      <c r="AP811" s="48" t="str" cm="1">
        <f t="array" ref="AP811">IFERROR(_xlfn.IFS(
AQ811="MPR ISSUE","TX ISSUE",
AQ811="BSS Hardware Issue","RAN ISSUE",
AQ811="Sites strategiques, MLL, Pylone, etc.","ENVTECH",
AQ811="AKTIVCO DEFAUT GE &amp; POWER Cabinet","POWER ISSUE",
AQ811="AKTIVCO Coupure ENEO &amp; Baisse de tension","POWER ISSUE",
AQ811="Coupure ENEO &amp; Baisse de tension","POWER ISSUE",
AQ811="Defaut GE &amp; POWER Cabinet","POWER ISSUE",
AQ811="Sharing","POWER ISSUE",
AQ811="Sites strategiques &amp; DataCenter","POWER ISSUE",
AQ811="Exclu","Exclu",
AQ811="SAT","TX ISSUE",
AQ811="SPARE-ISSUE","SPARE-ISSUE",
AQ811="Fiber CAmtel","TX ISSUE",
AQ811="Fiber AOF","TX ISSUE",
AQ811="Projet OCM (HUAWEI)","TRAVAUX-HUAWEI",
AQ811="Projet OCM (NOKIA)","TRAVAUX -NOKIA",
AQ811="ACCESS-ISSUE","ACCESS-ISSUE",
AQ811="Projet OCM (ZTE, NOKIA, autres projets)","TRAVAUX OCM",
AQ811="No root CAuse","No root cause",
AQ811="ODU HS","TX ISSUE",
AQ811="IP &amp; VLAN","TX ISSUE",
AQ811="Warehouse HUAWEI","SPARE-ISSUE",
AQ811="SPARE-HS","SPARE-ISSUE",
AQ811="Power Telco","RAN ISSUE",AQ811="no impacts","no impacts"
),"")</f>
        <v>No root cause</v>
      </c>
      <c r="AQ811" s="67" t="s">
        <v>5344</v>
      </c>
      <c r="AR811" s="48" t="str" cm="1">
        <f t="array" ref="AR811">IFERROR(_xlfn.IFS(
AQ811="MPR ISSUE","ACTIVE",
AQ811="BSS Hardware Issue","ACTIVE",
AQ811="Sites strategiques, MLL, Pylone, etc.","PASSIVE",
AQ811="AKTIVCO DEFAUT GE &amp; POWER Cabinet","PASSIVE",
AQ811="AKTIVCO Coupure ENEO &amp; Baisse de tension","PASSIVE",
AQ811="Coupure ENEO &amp; Baisse de tension","PASSIVE",
AQ811="Defaut GE &amp; POWER Cabinet","PASSIVE",
AQ811="Sharing","PASSIVE",
AQ811="Sites strategiques &amp; DataCenter","PASSIVE",
AQ811="Exclu","Exclu",
AQ811="SAT","ACTIVE",
AQ811="SPARE-ISSUE","SPARE-ISSUE",
AQ811="Fiber CAmtel","ACTIVE",
AQ811="Fiber AOF","ACTIVE",
AQ811="Projet OCM (HUAWEI)","PLANNED WORKS",
AQ811="Projet OCM (NOKIA)","PLANNED WORKS",
AQ811="ACCESS-ISSUE","ACCESS-ISSUE",
AQ811="Projet OCM (ZTE, NOKIA, autres projets)","PLANNED WORKS",
AQ811="No root CAuse","No root cause",
AQ811="ODU HS","ACTIVE",
AQ811="IP &amp; VLAN","ACTIVE",
AQ811="Warehouse HUAWEI","SPARE-ISSUE",
AQ811="SPARE-HS","SPARE-ISSUE",
AQ811="Power Telco","ACTIVE", AQ811="no impacts","no impacts"
),"")</f>
        <v>No root cause</v>
      </c>
      <c r="AS811" s="92" t="s">
        <v>5537</v>
      </c>
      <c r="AT811" s="98" t="s">
        <v>1008</v>
      </c>
      <c r="AV811" s="17" t="s">
        <v>5537</v>
      </c>
      <c r="AW811" s="7" t="s">
        <v>5537</v>
      </c>
      <c r="AX811" s="6" t="s">
        <v>5537</v>
      </c>
      <c r="AY811" s="7"/>
      <c r="AZ811" s="3" t="s">
        <v>5537</v>
      </c>
      <c r="BA811" s="18" t="s">
        <v>5537</v>
      </c>
      <c r="BB811" s="18" t="s">
        <v>5537</v>
      </c>
      <c r="BC811" s="18" t="s">
        <v>5537</v>
      </c>
      <c r="BD811" s="18" t="s">
        <v>5537</v>
      </c>
      <c r="BE811" s="18" t="s">
        <v>5537</v>
      </c>
      <c r="BF811" s="18" t="s">
        <v>5537</v>
      </c>
      <c r="BG811" s="18" t="s">
        <v>5537</v>
      </c>
      <c r="BH811" s="18" t="s">
        <v>5537</v>
      </c>
      <c r="BI811" s="18" t="s">
        <v>5537</v>
      </c>
      <c r="BJ811" s="18" t="s">
        <v>5537</v>
      </c>
      <c r="BK811" s="18" t="s">
        <v>5537</v>
      </c>
      <c r="BL811" s="9" t="s">
        <v>5537</v>
      </c>
      <c r="BM811" s="14" t="s">
        <v>5537</v>
      </c>
      <c r="BN811" s="14" t="s">
        <v>5537</v>
      </c>
      <c r="BO811" s="14" t="str">
        <f>_xlfn.XLOOKUP(B811,'[4]cell downs 18042026 17h'!$B:$B,'[4]cell downs 18042026 17h'!$B:$B,"")</f>
        <v/>
      </c>
      <c r="BP811" s="14" t="str">
        <f>_xlfn.XLOOKUP(B811,'[5]Cells Huawei 19042026 15h'!$B:$B,'[5]Cells Huawei 19042026 15h'!$B:$B,"")</f>
        <v/>
      </c>
      <c r="BQ811" s="9" t="str">
        <f>_xlfn.XLOOKUP(B811,'[6]cells down 19042026 9H40'!$B:$B,'[6]cells down 19042026 9H40'!$B:$B,"")</f>
        <v/>
      </c>
      <c r="BR811" s="9" t="s">
        <v>5537</v>
      </c>
      <c r="BS811" s="9" t="s">
        <v>12</v>
      </c>
      <c r="BT811" s="108"/>
    </row>
    <row r="812" spans="1:72" s="9" customFormat="1" x14ac:dyDescent="0.35">
      <c r="A812" s="1" t="s">
        <v>1510</v>
      </c>
      <c r="B812" s="8" t="s">
        <v>1511</v>
      </c>
      <c r="C812" s="3" t="str">
        <f>_xlfn.XLOOKUP(B812,'[1]daily break down'!$D:$D,'[1]daily break down'!$E:$E,"")</f>
        <v>CENTRE</v>
      </c>
      <c r="D812" s="1" t="s">
        <v>11</v>
      </c>
      <c r="E812" s="1" t="s">
        <v>96</v>
      </c>
      <c r="F812" s="3" t="s">
        <v>69</v>
      </c>
      <c r="G812" s="1" t="s">
        <v>1512</v>
      </c>
      <c r="H812" s="33" t="str">
        <f>_xlfn.XLOOKUP(B812,[2]CALCULATION!$B:$B,[2]CALCULATION!$H:$H,"")</f>
        <v>NOKIA</v>
      </c>
      <c r="I812" s="28">
        <v>0</v>
      </c>
      <c r="J812" s="28">
        <v>0</v>
      </c>
      <c r="K812" s="28">
        <v>1.2974126165021258E-2</v>
      </c>
      <c r="L812" s="28">
        <v>0</v>
      </c>
      <c r="M812" s="28">
        <v>0</v>
      </c>
      <c r="N812" s="28">
        <v>0.38976741215264477</v>
      </c>
      <c r="O812" s="28">
        <v>0</v>
      </c>
      <c r="P812" s="28">
        <v>0</v>
      </c>
      <c r="Q812" s="28">
        <v>0.71924524380857524</v>
      </c>
      <c r="R812" s="28">
        <v>0</v>
      </c>
      <c r="S812" s="93">
        <v>0</v>
      </c>
      <c r="T812" s="93">
        <f>_xlfn.XLOOKUP(B812,'[3]Nur des jours'!$B:$B,'[3]Nur des jours'!$U:$U,"")</f>
        <v>0</v>
      </c>
      <c r="U812" s="93">
        <v>0</v>
      </c>
      <c r="V812" s="93">
        <v>0</v>
      </c>
      <c r="W812" s="93">
        <v>0</v>
      </c>
      <c r="X812" s="93">
        <v>0</v>
      </c>
      <c r="Y812" s="93">
        <v>0</v>
      </c>
      <c r="Z812" s="93">
        <v>0.3099023208430714</v>
      </c>
      <c r="AA812" s="93">
        <v>0</v>
      </c>
      <c r="AB812" s="93">
        <v>0</v>
      </c>
      <c r="AC812" s="93">
        <f>_xlfn.XLOOKUP(B812,'[3]Nur des jours'!$B:$B,'[3]Nur des jours'!$N:$N,"")</f>
        <v>0</v>
      </c>
      <c r="AD812" s="93">
        <v>0</v>
      </c>
      <c r="AE812" s="93">
        <v>6.6577894055844619E-2</v>
      </c>
      <c r="AF812" s="93">
        <v>1.0701046990405002E-4</v>
      </c>
      <c r="AG812" s="93"/>
      <c r="AH812" s="93">
        <v>0</v>
      </c>
      <c r="AI812" s="93">
        <v>0</v>
      </c>
      <c r="AJ812" s="93">
        <v>0</v>
      </c>
      <c r="AK812" s="93">
        <v>0</v>
      </c>
      <c r="AL812" s="93">
        <v>0</v>
      </c>
      <c r="AM812" s="49" t="s">
        <v>5559</v>
      </c>
      <c r="AN812" s="49"/>
      <c r="AO812" s="48" t="str" cm="1">
        <f t="array" ref="AO812">IFERROR(_xlfn.IFS(
AQ812="MPR ISSUE","PDH",
AQ812="BSS Hardware Issue","BSS",
AQ812="Sites strategiques, MLL, Pylone, etc.","ENVTECH",
AQ812="AKTIVCO DEFAUT GE &amp; POWER Cabinet","AKTIVCO",
AQ812="AKTIVCO Coupure ENEO &amp; Baisse de tension","AKTIVCO GRID ONLY",
AQ812="Coupure ENEO &amp; Baisse de tension","IHS GRID ONLY",
AQ812="Defaut GE &amp; POWER Cabinet","IHS",
AQ812="Sharing","Partners",
AQ812="Sites strategiques &amp; DataCenter","SST &amp; DC",
AQ812="Exclu","Exclu",
AQ812="SAT","SAT",
AQ812="SPARE-ISSUE","SPARE-ISSUE",
AQ812="Fiber CAmtel","TRANS_FO_CAMTEL",
AQ812="Fiber AOF","Fiber AOF",
AQ812="Projet OCM (HUAWEI)","TRAVAUX-HUAWEI",
AQ812="Projet OCM (NOKIA)","TRAVAUX-NOKIA",
AQ812="ACCESS-ISSUE","ACCESS-ISSUE",
AQ812="Projet OCM (ZTE, NOKIA, autres projets)","TRAVAUX OCM",
AQ812="No root CAuse","No root cause",
AQ812="ODU HS","PDH",
AQ812="IP &amp; VLAN","PDH",
AQ812="Warehouse HUAWEI","SPARE-ISSUE",
AQ812="SPARE-HS","SPARE-ISSUE",
AQ812="Power Telco","BSS",AQ812="no impacts","no impacts"
),"")</f>
        <v>No root cause</v>
      </c>
      <c r="AP812" s="48" t="str" cm="1">
        <f t="array" ref="AP812">IFERROR(_xlfn.IFS(
AQ812="MPR ISSUE","TX ISSUE",
AQ812="BSS Hardware Issue","RAN ISSUE",
AQ812="Sites strategiques, MLL, Pylone, etc.","ENVTECH",
AQ812="AKTIVCO DEFAUT GE &amp; POWER Cabinet","POWER ISSUE",
AQ812="AKTIVCO Coupure ENEO &amp; Baisse de tension","POWER ISSUE",
AQ812="Coupure ENEO &amp; Baisse de tension","POWER ISSUE",
AQ812="Defaut GE &amp; POWER Cabinet","POWER ISSUE",
AQ812="Sharing","POWER ISSUE",
AQ812="Sites strategiques &amp; DataCenter","POWER ISSUE",
AQ812="Exclu","Exclu",
AQ812="SAT","TX ISSUE",
AQ812="SPARE-ISSUE","SPARE-ISSUE",
AQ812="Fiber CAmtel","TX ISSUE",
AQ812="Fiber AOF","TX ISSUE",
AQ812="Projet OCM (HUAWEI)","TRAVAUX-HUAWEI",
AQ812="Projet OCM (NOKIA)","TRAVAUX -NOKIA",
AQ812="ACCESS-ISSUE","ACCESS-ISSUE",
AQ812="Projet OCM (ZTE, NOKIA, autres projets)","TRAVAUX OCM",
AQ812="No root CAuse","No root cause",
AQ812="ODU HS","TX ISSUE",
AQ812="IP &amp; VLAN","TX ISSUE",
AQ812="Warehouse HUAWEI","SPARE-ISSUE",
AQ812="SPARE-HS","SPARE-ISSUE",
AQ812="Power Telco","RAN ISSUE",AQ812="no impacts","no impacts"
),"")</f>
        <v>No root cause</v>
      </c>
      <c r="AQ812" s="127" t="s">
        <v>5344</v>
      </c>
      <c r="AR812" s="48" t="str" cm="1">
        <f t="array" ref="AR812">IFERROR(_xlfn.IFS(
AQ812="MPR ISSUE","ACTIVE",
AQ812="BSS Hardware Issue","ACTIVE",
AQ812="Sites strategiques, MLL, Pylone, etc.","PASSIVE",
AQ812="AKTIVCO DEFAUT GE &amp; POWER Cabinet","PASSIVE",
AQ812="AKTIVCO Coupure ENEO &amp; Baisse de tension","PASSIVE",
AQ812="Coupure ENEO &amp; Baisse de tension","PASSIVE",
AQ812="Defaut GE &amp; POWER Cabinet","PASSIVE",
AQ812="Sharing","PASSIVE",
AQ812="Sites strategiques &amp; DataCenter","PASSIVE",
AQ812="Exclu","Exclu",
AQ812="SAT","ACTIVE",
AQ812="SPARE-ISSUE","SPARE-ISSUE",
AQ812="Fiber CAmtel","ACTIVE",
AQ812="Fiber AOF","ACTIVE",
AQ812="Projet OCM (HUAWEI)","PLANNED WORKS",
AQ812="Projet OCM (NOKIA)","PLANNED WORKS",
AQ812="ACCESS-ISSUE","ACCESS-ISSUE",
AQ812="Projet OCM (ZTE, NOKIA, autres projets)","PLANNED WORKS",
AQ812="No root CAuse","No root cause",
AQ812="ODU HS","ACTIVE",
AQ812="IP &amp; VLAN","ACTIVE",
AQ812="Warehouse HUAWEI","SPARE-ISSUE",
AQ812="SPARE-HS","SPARE-ISSUE",
AQ812="Power Telco","ACTIVE", AQ812="no impacts","no impacts"
),"")</f>
        <v>No root cause</v>
      </c>
      <c r="AS812" s="92" t="s">
        <v>5537</v>
      </c>
      <c r="AT812" s="98" t="s">
        <v>1511</v>
      </c>
      <c r="AV812" s="17" t="s">
        <v>5537</v>
      </c>
      <c r="AW812" s="7" t="s">
        <v>5537</v>
      </c>
      <c r="AX812" s="6" t="s">
        <v>5537</v>
      </c>
      <c r="AY812" s="7"/>
      <c r="AZ812" s="3" t="s">
        <v>5537</v>
      </c>
      <c r="BA812" s="18" t="s">
        <v>5537</v>
      </c>
      <c r="BB812" s="18" t="s">
        <v>5537</v>
      </c>
      <c r="BC812" s="18" t="s">
        <v>5537</v>
      </c>
      <c r="BD812" s="18" t="s">
        <v>5537</v>
      </c>
      <c r="BE812" s="18" t="s">
        <v>5537</v>
      </c>
      <c r="BF812" s="18" t="s">
        <v>5537</v>
      </c>
      <c r="BG812" s="18" t="s">
        <v>5537</v>
      </c>
      <c r="BH812" s="18" t="s">
        <v>5537</v>
      </c>
      <c r="BI812" s="18" t="s">
        <v>5537</v>
      </c>
      <c r="BJ812" s="18" t="s">
        <v>5537</v>
      </c>
      <c r="BK812" s="18" t="s">
        <v>5537</v>
      </c>
      <c r="BL812" s="9" t="s">
        <v>5537</v>
      </c>
      <c r="BM812" s="14" t="s">
        <v>5537</v>
      </c>
      <c r="BN812" s="14" t="s">
        <v>5537</v>
      </c>
      <c r="BO812" s="14" t="str">
        <f>_xlfn.XLOOKUP(B812,'[4]cell downs 18042026 17h'!$B:$B,'[4]cell downs 18042026 17h'!$B:$B,"")</f>
        <v/>
      </c>
      <c r="BP812" s="14" t="str">
        <f>_xlfn.XLOOKUP(B812,'[5]Cells Huawei 19042026 15h'!$B:$B,'[5]Cells Huawei 19042026 15h'!$B:$B,"")</f>
        <v/>
      </c>
      <c r="BQ812" s="9" t="str">
        <f>_xlfn.XLOOKUP(B812,'[6]cells down 19042026 9H40'!$B:$B,'[6]cells down 19042026 9H40'!$B:$B,"")</f>
        <v/>
      </c>
      <c r="BR812" s="9" t="s">
        <v>1511</v>
      </c>
      <c r="BS812" s="9" t="s">
        <v>12</v>
      </c>
      <c r="BT812" s="108"/>
    </row>
    <row r="813" spans="1:72" s="9" customFormat="1" x14ac:dyDescent="0.35">
      <c r="A813" s="1" t="s">
        <v>927</v>
      </c>
      <c r="B813" s="8" t="s">
        <v>928</v>
      </c>
      <c r="C813" s="3" t="str">
        <f>_xlfn.XLOOKUP(B813,'[1]daily break down'!$D:$D,'[1]daily break down'!$E:$E,"")</f>
        <v>Garoua</v>
      </c>
      <c r="D813" s="1" t="s">
        <v>11</v>
      </c>
      <c r="E813" s="1" t="s">
        <v>12</v>
      </c>
      <c r="F813" s="3" t="s">
        <v>23</v>
      </c>
      <c r="G813" s="1" t="s">
        <v>24</v>
      </c>
      <c r="H813" s="32" t="str">
        <f>_xlfn.XLOOKUP(B813,[2]CALCULATION!$B:$B,[2]CALCULATION!$H:$H,"")</f>
        <v>Huawei</v>
      </c>
      <c r="I813" s="28">
        <v>0</v>
      </c>
      <c r="J813" s="28">
        <v>0</v>
      </c>
      <c r="K813" s="28">
        <v>0</v>
      </c>
      <c r="L813" s="28">
        <v>0</v>
      </c>
      <c r="M813" s="28">
        <v>0</v>
      </c>
      <c r="N813" s="28">
        <v>0</v>
      </c>
      <c r="O813" s="28">
        <v>0</v>
      </c>
      <c r="P813" s="28">
        <v>0</v>
      </c>
      <c r="Q813" s="28">
        <v>0</v>
      </c>
      <c r="R813" s="28">
        <v>0</v>
      </c>
      <c r="S813" s="93">
        <v>0</v>
      </c>
      <c r="T813" s="93">
        <f>_xlfn.XLOOKUP(B813,'[3]Nur des jours'!$B:$B,'[3]Nur des jours'!$U:$U,"")</f>
        <v>0</v>
      </c>
      <c r="U813" s="93">
        <v>0</v>
      </c>
      <c r="V813" s="93">
        <v>0</v>
      </c>
      <c r="W813" s="93">
        <v>0</v>
      </c>
      <c r="X813" s="93">
        <v>0</v>
      </c>
      <c r="Y813" s="93">
        <v>0</v>
      </c>
      <c r="Z813" s="93">
        <v>0</v>
      </c>
      <c r="AA813" s="93">
        <v>0</v>
      </c>
      <c r="AB813" s="93">
        <v>0</v>
      </c>
      <c r="AC813" s="93"/>
      <c r="AD813" s="93">
        <v>0</v>
      </c>
      <c r="AE813" s="93">
        <v>0</v>
      </c>
      <c r="AF813" s="93">
        <v>8.9175391586979543E-5</v>
      </c>
      <c r="AG813" s="93"/>
      <c r="AH813" s="93">
        <v>0</v>
      </c>
      <c r="AI813" s="93">
        <v>0</v>
      </c>
      <c r="AJ813" s="93">
        <v>0</v>
      </c>
      <c r="AK813" s="93">
        <v>0</v>
      </c>
      <c r="AL813" s="93">
        <v>0</v>
      </c>
      <c r="AM813" s="49" t="s">
        <v>5559</v>
      </c>
      <c r="AN813" s="49"/>
      <c r="AO813" s="48" t="str" cm="1">
        <f t="array" ref="AO813">IFERROR(_xlfn.IFS(
AQ813="MPR ISSUE","PDH",
AQ813="BSS Hardware Issue","BSS",
AQ813="Sites strategiques, MLL, Pylone, etc.","ENVTECH",
AQ813="AKTIVCO DEFAUT GE &amp; POWER Cabinet","AKTIVCO",
AQ813="AKTIVCO Coupure ENEO &amp; Baisse de tension","AKTIVCO GRID ONLY",
AQ813="Coupure ENEO &amp; Baisse de tension","IHS GRID ONLY",
AQ813="Defaut GE &amp; POWER Cabinet","IHS",
AQ813="Sharing","Partners",
AQ813="Sites strategiques &amp; DataCenter","SST &amp; DC",
AQ813="Exclu","Exclu",
AQ813="SAT","SAT",
AQ813="SPARE-ISSUE","SPARE-ISSUE",
AQ813="Fiber CAmtel","TRANS_FO_CAMTEL",
AQ813="Fiber AOF","Fiber AOF",
AQ813="Projet OCM (HUAWEI)","TRAVAUX-HUAWEI",
AQ813="Projet OCM (NOKIA)","TRAVAUX-NOKIA",
AQ813="ACCESS-ISSUE","ACCESS-ISSUE",
AQ813="Projet OCM (ZTE, NOKIA, autres projets)","TRAVAUX OCM",
AQ813="No root CAuse","No root cause",
AQ813="ODU HS","PDH",
AQ813="IP &amp; VLAN","PDH",
AQ813="Warehouse HUAWEI","SPARE-ISSUE",
AQ813="SPARE-HS","SPARE-ISSUE",
AQ813="Power Telco","BSS",AQ813="no impacts","no impacts"
),"")</f>
        <v>No root cause</v>
      </c>
      <c r="AP813" s="48" t="str" cm="1">
        <f t="array" ref="AP813">IFERROR(_xlfn.IFS(
AQ813="MPR ISSUE","TX ISSUE",
AQ813="BSS Hardware Issue","RAN ISSUE",
AQ813="Sites strategiques, MLL, Pylone, etc.","ENVTECH",
AQ813="AKTIVCO DEFAUT GE &amp; POWER Cabinet","POWER ISSUE",
AQ813="AKTIVCO Coupure ENEO &amp; Baisse de tension","POWER ISSUE",
AQ813="Coupure ENEO &amp; Baisse de tension","POWER ISSUE",
AQ813="Defaut GE &amp; POWER Cabinet","POWER ISSUE",
AQ813="Sharing","POWER ISSUE",
AQ813="Sites strategiques &amp; DataCenter","POWER ISSUE",
AQ813="Exclu","Exclu",
AQ813="SAT","TX ISSUE",
AQ813="SPARE-ISSUE","SPARE-ISSUE",
AQ813="Fiber CAmtel","TX ISSUE",
AQ813="Fiber AOF","TX ISSUE",
AQ813="Projet OCM (HUAWEI)","TRAVAUX-HUAWEI",
AQ813="Projet OCM (NOKIA)","TRAVAUX -NOKIA",
AQ813="ACCESS-ISSUE","ACCESS-ISSUE",
AQ813="Projet OCM (ZTE, NOKIA, autres projets)","TRAVAUX OCM",
AQ813="No root CAuse","No root cause",
AQ813="ODU HS","TX ISSUE",
AQ813="IP &amp; VLAN","TX ISSUE",
AQ813="Warehouse HUAWEI","SPARE-ISSUE",
AQ813="SPARE-HS","SPARE-ISSUE",
AQ813="Power Telco","RAN ISSUE",AQ813="no impacts","no impacts"
),"")</f>
        <v>No root cause</v>
      </c>
      <c r="AQ813" s="127" t="s">
        <v>5344</v>
      </c>
      <c r="AR813" s="48" t="str" cm="1">
        <f t="array" ref="AR813">IFERROR(_xlfn.IFS(
AQ813="MPR ISSUE","ACTIVE",
AQ813="BSS Hardware Issue","ACTIVE",
AQ813="Sites strategiques, MLL, Pylone, etc.","PASSIVE",
AQ813="AKTIVCO DEFAUT GE &amp; POWER Cabinet","PASSIVE",
AQ813="AKTIVCO Coupure ENEO &amp; Baisse de tension","PASSIVE",
AQ813="Coupure ENEO &amp; Baisse de tension","PASSIVE",
AQ813="Defaut GE &amp; POWER Cabinet","PASSIVE",
AQ813="Sharing","PASSIVE",
AQ813="Sites strategiques &amp; DataCenter","PASSIVE",
AQ813="Exclu","Exclu",
AQ813="SAT","ACTIVE",
AQ813="SPARE-ISSUE","SPARE-ISSUE",
AQ813="Fiber CAmtel","ACTIVE",
AQ813="Fiber AOF","ACTIVE",
AQ813="Projet OCM (HUAWEI)","PLANNED WORKS",
AQ813="Projet OCM (NOKIA)","PLANNED WORKS",
AQ813="ACCESS-ISSUE","ACCESS-ISSUE",
AQ813="Projet OCM (ZTE, NOKIA, autres projets)","PLANNED WORKS",
AQ813="No root CAuse","No root cause",
AQ813="ODU HS","ACTIVE",
AQ813="IP &amp; VLAN","ACTIVE",
AQ813="Warehouse HUAWEI","SPARE-ISSUE",
AQ813="SPARE-HS","SPARE-ISSUE",
AQ813="Power Telco","ACTIVE", AQ813="no impacts","no impacts"
),"")</f>
        <v>No root cause</v>
      </c>
      <c r="AS813" s="92" t="s">
        <v>5537</v>
      </c>
      <c r="AT813" s="98" t="s">
        <v>928</v>
      </c>
      <c r="AV813" s="17" t="s">
        <v>5537</v>
      </c>
      <c r="AW813" s="7" t="s">
        <v>5537</v>
      </c>
      <c r="AX813" s="6" t="s">
        <v>5537</v>
      </c>
      <c r="AY813" s="7"/>
      <c r="AZ813" s="3" t="s">
        <v>5537</v>
      </c>
      <c r="BA813" s="18" t="s">
        <v>5537</v>
      </c>
      <c r="BB813" s="18" t="s">
        <v>5537</v>
      </c>
      <c r="BC813" s="18" t="s">
        <v>5537</v>
      </c>
      <c r="BD813" s="18" t="s">
        <v>5537</v>
      </c>
      <c r="BE813" s="18" t="s">
        <v>5537</v>
      </c>
      <c r="BF813" s="18" t="s">
        <v>5537</v>
      </c>
      <c r="BG813" s="18" t="s">
        <v>5537</v>
      </c>
      <c r="BH813" s="18" t="s">
        <v>5537</v>
      </c>
      <c r="BI813" s="18" t="s">
        <v>5537</v>
      </c>
      <c r="BJ813" s="18" t="s">
        <v>5537</v>
      </c>
      <c r="BK813" s="18" t="s">
        <v>5537</v>
      </c>
      <c r="BL813" s="9" t="s">
        <v>5537</v>
      </c>
      <c r="BM813" s="14" t="s">
        <v>5537</v>
      </c>
      <c r="BN813" s="14" t="s">
        <v>5537</v>
      </c>
      <c r="BO813" s="14" t="str">
        <f>_xlfn.XLOOKUP(B813,'[4]cell downs 18042026 17h'!$B:$B,'[4]cell downs 18042026 17h'!$B:$B,"")</f>
        <v/>
      </c>
      <c r="BP813" s="14" t="str">
        <f>_xlfn.XLOOKUP(B813,'[5]Cells Huawei 19042026 15h'!$B:$B,'[5]Cells Huawei 19042026 15h'!$B:$B,"")</f>
        <v/>
      </c>
      <c r="BQ813" s="9" t="str">
        <f>_xlfn.XLOOKUP(B813,'[6]cells down 19042026 9H40'!$B:$B,'[6]cells down 19042026 9H40'!$B:$B,"")</f>
        <v/>
      </c>
      <c r="BR813" s="9" t="s">
        <v>928</v>
      </c>
      <c r="BS813" s="9" t="s">
        <v>594</v>
      </c>
      <c r="BT813" s="108"/>
    </row>
    <row r="814" spans="1:72" s="9" customFormat="1" x14ac:dyDescent="0.35">
      <c r="A814" s="1" t="s">
        <v>586</v>
      </c>
      <c r="B814" s="8" t="s">
        <v>587</v>
      </c>
      <c r="C814" s="3" t="str">
        <f>_xlfn.XLOOKUP(B814,'[1]daily break down'!$D:$D,'[1]daily break down'!$E:$E,"")</f>
        <v>CENTRE</v>
      </c>
      <c r="D814" s="1" t="s">
        <v>11</v>
      </c>
      <c r="E814" s="1" t="s">
        <v>12</v>
      </c>
      <c r="F814" s="3" t="s">
        <v>226</v>
      </c>
      <c r="G814" s="1" t="s">
        <v>489</v>
      </c>
      <c r="H814" s="34" t="str">
        <f>_xlfn.XLOOKUP(B814,[2]CALCULATION!$B:$B,[2]CALCULATION!$H:$H,"")</f>
        <v>ZTE</v>
      </c>
      <c r="I814" s="28">
        <v>0</v>
      </c>
      <c r="J814" s="28">
        <v>0</v>
      </c>
      <c r="K814" s="28">
        <v>0</v>
      </c>
      <c r="L814" s="28">
        <v>1.2821102750026387</v>
      </c>
      <c r="M814" s="28">
        <v>0</v>
      </c>
      <c r="N814" s="28">
        <v>0</v>
      </c>
      <c r="O814" s="28">
        <v>0</v>
      </c>
      <c r="P814" s="28">
        <v>0</v>
      </c>
      <c r="Q814" s="28">
        <v>0</v>
      </c>
      <c r="R814" s="28">
        <v>0</v>
      </c>
      <c r="S814" s="93">
        <v>5.7896860465928885E-17</v>
      </c>
      <c r="T814" s="93">
        <f>_xlfn.XLOOKUP(B814,'[3]Nur des jours'!$B:$B,'[3]Nur des jours'!$U:$U,"")</f>
        <v>0</v>
      </c>
      <c r="U814" s="93">
        <v>0</v>
      </c>
      <c r="V814" s="93">
        <v>0</v>
      </c>
      <c r="W814" s="93">
        <v>0</v>
      </c>
      <c r="X814" s="93">
        <v>0</v>
      </c>
      <c r="Y814" s="93">
        <v>0</v>
      </c>
      <c r="Z814" s="93">
        <v>0</v>
      </c>
      <c r="AA814" s="93">
        <v>0</v>
      </c>
      <c r="AB814" s="93">
        <v>0</v>
      </c>
      <c r="AC814" s="93">
        <f>_xlfn.XLOOKUP(B814,'[3]Nur des jours'!$B:$B,'[3]Nur des jours'!$N:$N,"")</f>
        <v>0</v>
      </c>
      <c r="AD814" s="93">
        <v>0</v>
      </c>
      <c r="AE814" s="93">
        <v>0.22862786895069828</v>
      </c>
      <c r="AF814" s="93">
        <v>6.8752521803290544E-17</v>
      </c>
      <c r="AG814" s="93"/>
      <c r="AH814" s="93">
        <v>0</v>
      </c>
      <c r="AI814" s="93">
        <v>0</v>
      </c>
      <c r="AJ814" s="93">
        <v>0</v>
      </c>
      <c r="AK814" s="93">
        <v>0</v>
      </c>
      <c r="AL814" s="93">
        <v>0</v>
      </c>
      <c r="AM814" s="49" t="s">
        <v>5559</v>
      </c>
      <c r="AN814" s="49"/>
      <c r="AO814" s="48" t="str" cm="1">
        <f t="array" ref="AO814">IFERROR(_xlfn.IFS(
AQ814="MPR ISSUE","PDH",
AQ814="BSS Hardware Issue","BSS",
AQ814="Sites strategiques, MLL, Pylone, etc.","ENVTECH",
AQ814="AKTIVCO DEFAUT GE &amp; POWER Cabinet","AKTIVCO",
AQ814="AKTIVCO Coupure ENEO &amp; Baisse de tension","AKTIVCO GRID ONLY",
AQ814="Coupure ENEO &amp; Baisse de tension","IHS GRID ONLY",
AQ814="Defaut GE &amp; POWER Cabinet","IHS",
AQ814="Sharing","Partners",
AQ814="Sites strategiques &amp; DataCenter","SST &amp; DC",
AQ814="Exclu","Exclu",
AQ814="SAT","SAT",
AQ814="SPARE-ISSUE","SPARE-ISSUE",
AQ814="Fiber CAmtel","TRANS_FO_CAMTEL",
AQ814="Fiber AOF","Fiber AOF",
AQ814="Projet OCM (HUAWEI)","TRAVAUX-HUAWEI",
AQ814="Projet OCM (NOKIA)","TRAVAUX-NOKIA",
AQ814="ACCESS-ISSUE","ACCESS-ISSUE",
AQ814="Projet OCM (ZTE, NOKIA, autres projets)","TRAVAUX OCM",
AQ814="No root CAuse","No root cause",
AQ814="ODU HS","PDH",
AQ814="IP &amp; VLAN","PDH",
AQ814="Warehouse HUAWEI","SPARE-ISSUE",
AQ814="SPARE-HS","SPARE-ISSUE",
AQ814="Power Telco","BSS",AQ814="no impacts","no impacts"
),"")</f>
        <v>No root cause</v>
      </c>
      <c r="AP814" s="48" t="str" cm="1">
        <f t="array" ref="AP814">IFERROR(_xlfn.IFS(
AQ814="MPR ISSUE","TX ISSUE",
AQ814="BSS Hardware Issue","RAN ISSUE",
AQ814="Sites strategiques, MLL, Pylone, etc.","ENVTECH",
AQ814="AKTIVCO DEFAUT GE &amp; POWER Cabinet","POWER ISSUE",
AQ814="AKTIVCO Coupure ENEO &amp; Baisse de tension","POWER ISSUE",
AQ814="Coupure ENEO &amp; Baisse de tension","POWER ISSUE",
AQ814="Defaut GE &amp; POWER Cabinet","POWER ISSUE",
AQ814="Sharing","POWER ISSUE",
AQ814="Sites strategiques &amp; DataCenter","POWER ISSUE",
AQ814="Exclu","Exclu",
AQ814="SAT","TX ISSUE",
AQ814="SPARE-ISSUE","SPARE-ISSUE",
AQ814="Fiber CAmtel","TX ISSUE",
AQ814="Fiber AOF","TX ISSUE",
AQ814="Projet OCM (HUAWEI)","TRAVAUX-HUAWEI",
AQ814="Projet OCM (NOKIA)","TRAVAUX -NOKIA",
AQ814="ACCESS-ISSUE","ACCESS-ISSUE",
AQ814="Projet OCM (ZTE, NOKIA, autres projets)","TRAVAUX OCM",
AQ814="No root CAuse","No root cause",
AQ814="ODU HS","TX ISSUE",
AQ814="IP &amp; VLAN","TX ISSUE",
AQ814="Warehouse HUAWEI","SPARE-ISSUE",
AQ814="SPARE-HS","SPARE-ISSUE",
AQ814="Power Telco","RAN ISSUE",AQ814="no impacts","no impacts"
),"")</f>
        <v>No root cause</v>
      </c>
      <c r="AQ814" s="127" t="s">
        <v>5344</v>
      </c>
      <c r="AR814" s="48" t="str" cm="1">
        <f t="array" ref="AR814">IFERROR(_xlfn.IFS(
AQ814="MPR ISSUE","ACTIVE",
AQ814="BSS Hardware Issue","ACTIVE",
AQ814="Sites strategiques, MLL, Pylone, etc.","PASSIVE",
AQ814="AKTIVCO DEFAUT GE &amp; POWER Cabinet","PASSIVE",
AQ814="AKTIVCO Coupure ENEO &amp; Baisse de tension","PASSIVE",
AQ814="Coupure ENEO &amp; Baisse de tension","PASSIVE",
AQ814="Defaut GE &amp; POWER Cabinet","PASSIVE",
AQ814="Sharing","PASSIVE",
AQ814="Sites strategiques &amp; DataCenter","PASSIVE",
AQ814="Exclu","Exclu",
AQ814="SAT","ACTIVE",
AQ814="SPARE-ISSUE","SPARE-ISSUE",
AQ814="Fiber CAmtel","ACTIVE",
AQ814="Fiber AOF","ACTIVE",
AQ814="Projet OCM (HUAWEI)","PLANNED WORKS",
AQ814="Projet OCM (NOKIA)","PLANNED WORKS",
AQ814="ACCESS-ISSUE","ACCESS-ISSUE",
AQ814="Projet OCM (ZTE, NOKIA, autres projets)","PLANNED WORKS",
AQ814="No root CAuse","No root cause",
AQ814="ODU HS","ACTIVE",
AQ814="IP &amp; VLAN","ACTIVE",
AQ814="Warehouse HUAWEI","SPARE-ISSUE",
AQ814="SPARE-HS","SPARE-ISSUE",
AQ814="Power Telco","ACTIVE", AQ814="no impacts","no impacts"
),"")</f>
        <v>No root cause</v>
      </c>
      <c r="AS814" s="92" t="s">
        <v>5537</v>
      </c>
      <c r="AT814" s="98" t="s">
        <v>587</v>
      </c>
      <c r="AV814" s="17" t="s">
        <v>5537</v>
      </c>
      <c r="AW814" s="7" t="s">
        <v>5537</v>
      </c>
      <c r="AX814" s="6" t="s">
        <v>5537</v>
      </c>
      <c r="AY814" s="7"/>
      <c r="AZ814" s="3" t="s">
        <v>5537</v>
      </c>
      <c r="BA814" s="18" t="s">
        <v>5537</v>
      </c>
      <c r="BB814" s="18" t="s">
        <v>5537</v>
      </c>
      <c r="BC814" s="18" t="s">
        <v>5537</v>
      </c>
      <c r="BD814" s="18" t="s">
        <v>5537</v>
      </c>
      <c r="BE814" s="18" t="s">
        <v>5537</v>
      </c>
      <c r="BF814" s="18" t="s">
        <v>5537</v>
      </c>
      <c r="BG814" s="18" t="s">
        <v>5537</v>
      </c>
      <c r="BH814" s="18" t="s">
        <v>5537</v>
      </c>
      <c r="BI814" s="18" t="s">
        <v>5537</v>
      </c>
      <c r="BJ814" s="18" t="s">
        <v>5537</v>
      </c>
      <c r="BK814" s="18" t="s">
        <v>5537</v>
      </c>
      <c r="BL814" s="9" t="s">
        <v>5537</v>
      </c>
      <c r="BM814" s="14" t="s">
        <v>5537</v>
      </c>
      <c r="BN814" s="14" t="s">
        <v>5537</v>
      </c>
      <c r="BO814" s="14" t="str">
        <f>_xlfn.XLOOKUP(B814,'[4]cell downs 18042026 17h'!$B:$B,'[4]cell downs 18042026 17h'!$B:$B,"")</f>
        <v/>
      </c>
      <c r="BP814" s="14" t="str">
        <f>_xlfn.XLOOKUP(B814,'[5]Cells Huawei 19042026 15h'!$B:$B,'[5]Cells Huawei 19042026 15h'!$B:$B,"")</f>
        <v/>
      </c>
      <c r="BQ814" s="9" t="str">
        <f>_xlfn.XLOOKUP(B814,'[6]cells down 19042026 9H40'!$B:$B,'[6]cells down 19042026 9H40'!$B:$B,"")</f>
        <v/>
      </c>
      <c r="BR814" s="9" t="s">
        <v>587</v>
      </c>
      <c r="BS814" s="9" t="s">
        <v>12</v>
      </c>
      <c r="BT814" s="108"/>
    </row>
    <row r="815" spans="1:72" s="9" customFormat="1" x14ac:dyDescent="0.35">
      <c r="A815" s="3" t="s">
        <v>278</v>
      </c>
      <c r="B815" s="25" t="s">
        <v>279</v>
      </c>
      <c r="C815" s="3" t="str">
        <f>_xlfn.XLOOKUP(B815,'[1]daily break down'!$D:$D,'[1]daily break down'!$E:$E,"")</f>
        <v>Yaounde</v>
      </c>
      <c r="D815" s="1" t="s">
        <v>357</v>
      </c>
      <c r="E815" s="3" t="s">
        <v>89</v>
      </c>
      <c r="F815" s="3" t="s">
        <v>37</v>
      </c>
      <c r="G815" s="3" t="s">
        <v>115</v>
      </c>
      <c r="H815" s="34" t="str">
        <f>_xlfn.XLOOKUP(B815,[2]CALCULATION!$B:$B,[2]CALCULATION!$H:$H,"")</f>
        <v>ZTE</v>
      </c>
      <c r="I815" s="28">
        <v>0</v>
      </c>
      <c r="J815" s="28">
        <v>0</v>
      </c>
      <c r="K815" s="28">
        <v>0</v>
      </c>
      <c r="L815" s="28">
        <v>0</v>
      </c>
      <c r="M815" s="28">
        <v>0</v>
      </c>
      <c r="N815" s="28">
        <v>0</v>
      </c>
      <c r="O815" s="28">
        <v>0</v>
      </c>
      <c r="P815" s="28">
        <v>4.3580013868556922</v>
      </c>
      <c r="Q815" s="28">
        <v>0</v>
      </c>
      <c r="R815" s="28">
        <v>0.11343109809863772</v>
      </c>
      <c r="S815" s="93">
        <v>5.6834152320129707</v>
      </c>
      <c r="T815" s="93">
        <f>_xlfn.XLOOKUP(B815,'[3]Nur des jours'!$B:$B,'[3]Nur des jours'!$U:$U,"")</f>
        <v>0</v>
      </c>
      <c r="U815" s="93">
        <v>0</v>
      </c>
      <c r="V815" s="93">
        <v>5.3818775629007529</v>
      </c>
      <c r="W815" s="93">
        <v>0</v>
      </c>
      <c r="X815" s="93">
        <v>0</v>
      </c>
      <c r="Y815" s="93">
        <v>22.314358236809884</v>
      </c>
      <c r="Z815" s="93">
        <v>28.203233571039259</v>
      </c>
      <c r="AA815" s="93">
        <v>0</v>
      </c>
      <c r="AB815" s="93">
        <v>0</v>
      </c>
      <c r="AC815" s="93">
        <f>_xlfn.XLOOKUP(B815,'[3]Nur des jours'!$B:$B,'[3]Nur des jours'!$N:$N,"")</f>
        <v>12.470786141716109</v>
      </c>
      <c r="AD815" s="93">
        <v>12.470786141716109</v>
      </c>
      <c r="AE815" s="93">
        <v>25.624941144241557</v>
      </c>
      <c r="AF815" s="93">
        <v>0</v>
      </c>
      <c r="AG815" s="93"/>
      <c r="AH815" s="93">
        <v>0</v>
      </c>
      <c r="AI815" s="93">
        <v>0</v>
      </c>
      <c r="AJ815" s="93">
        <v>0</v>
      </c>
      <c r="AK815" s="93">
        <v>0</v>
      </c>
      <c r="AL815" s="93">
        <v>0</v>
      </c>
      <c r="AM815" s="49" t="s">
        <v>5559</v>
      </c>
      <c r="AN815" s="49"/>
      <c r="AO815" s="48" t="str" cm="1">
        <f t="array" ref="AO815">IFERROR(_xlfn.IFS(
AQ815="MPR ISSUE","PDH",
AQ815="BSS Hardware Issue","BSS",
AQ815="Sites strategiques, MLL, Pylone, etc.","ENVTECH",
AQ815="AKTIVCO DEFAUT GE &amp; POWER Cabinet","AKTIVCO",
AQ815="AKTIVCO Coupure ENEO &amp; Baisse de tension","AKTIVCO GRID ONLY",
AQ815="Coupure ENEO &amp; Baisse de tension","IHS GRID ONLY",
AQ815="Defaut GE &amp; POWER Cabinet","IHS",
AQ815="Sharing","Partners",
AQ815="Sites strategiques &amp; DataCenter","SST &amp; DC",
AQ815="Exclu","Exclu",
AQ815="SAT","SAT",
AQ815="SPARE-ISSUE","SPARE-ISSUE",
AQ815="Fiber CAmtel","TRANS_FO_CAMTEL",
AQ815="Fiber AOF","Fiber AOF",
AQ815="Projet OCM (HUAWEI)","TRAVAUX-HUAWEI",
AQ815="Projet OCM (NOKIA)","TRAVAUX-NOKIA",
AQ815="ACCESS-ISSUE","ACCESS-ISSUE",
AQ815="Projet OCM (ZTE, NOKIA, autres projets)","TRAVAUX OCM",
AQ815="No root CAuse","No root cause",
AQ815="ODU HS","PDH",
AQ815="IP &amp; VLAN","PDH",
AQ815="Warehouse HUAWEI","SPARE-ISSUE",
AQ815="SPARE-HS","SPARE-ISSUE",
AQ815="Power Telco","BSS",AQ815="no impacts","no impacts"
),"")</f>
        <v>No root cause</v>
      </c>
      <c r="AP815" s="48" t="str" cm="1">
        <f t="array" ref="AP815">IFERROR(_xlfn.IFS(
AQ815="MPR ISSUE","TX ISSUE",
AQ815="BSS Hardware Issue","RAN ISSUE",
AQ815="Sites strategiques, MLL, Pylone, etc.","ENVTECH",
AQ815="AKTIVCO DEFAUT GE &amp; POWER Cabinet","POWER ISSUE",
AQ815="AKTIVCO Coupure ENEO &amp; Baisse de tension","POWER ISSUE",
AQ815="Coupure ENEO &amp; Baisse de tension","POWER ISSUE",
AQ815="Defaut GE &amp; POWER Cabinet","POWER ISSUE",
AQ815="Sharing","POWER ISSUE",
AQ815="Sites strategiques &amp; DataCenter","POWER ISSUE",
AQ815="Exclu","Exclu",
AQ815="SAT","TX ISSUE",
AQ815="SPARE-ISSUE","SPARE-ISSUE",
AQ815="Fiber CAmtel","TX ISSUE",
AQ815="Fiber AOF","TX ISSUE",
AQ815="Projet OCM (HUAWEI)","TRAVAUX-HUAWEI",
AQ815="Projet OCM (NOKIA)","TRAVAUX -NOKIA",
AQ815="ACCESS-ISSUE","ACCESS-ISSUE",
AQ815="Projet OCM (ZTE, NOKIA, autres projets)","TRAVAUX OCM",
AQ815="No root CAuse","No root cause",
AQ815="ODU HS","TX ISSUE",
AQ815="IP &amp; VLAN","TX ISSUE",
AQ815="Warehouse HUAWEI","SPARE-ISSUE",
AQ815="SPARE-HS","SPARE-ISSUE",
AQ815="Power Telco","RAN ISSUE",AQ815="no impacts","no impacts"
),"")</f>
        <v>No root cause</v>
      </c>
      <c r="AQ815" s="67" t="s">
        <v>5344</v>
      </c>
      <c r="AR815" s="48" t="str" cm="1">
        <f t="array" ref="AR815">IFERROR(_xlfn.IFS(
AQ815="MPR ISSUE","ACTIVE",
AQ815="BSS Hardware Issue","ACTIVE",
AQ815="Sites strategiques, MLL, Pylone, etc.","PASSIVE",
AQ815="AKTIVCO DEFAUT GE &amp; POWER Cabinet","PASSIVE",
AQ815="AKTIVCO Coupure ENEO &amp; Baisse de tension","PASSIVE",
AQ815="Coupure ENEO &amp; Baisse de tension","PASSIVE",
AQ815="Defaut GE &amp; POWER Cabinet","PASSIVE",
AQ815="Sharing","PASSIVE",
AQ815="Sites strategiques &amp; DataCenter","PASSIVE",
AQ815="Exclu","Exclu",
AQ815="SAT","ACTIVE",
AQ815="SPARE-ISSUE","SPARE-ISSUE",
AQ815="Fiber CAmtel","ACTIVE",
AQ815="Fiber AOF","ACTIVE",
AQ815="Projet OCM (HUAWEI)","PLANNED WORKS",
AQ815="Projet OCM (NOKIA)","PLANNED WORKS",
AQ815="ACCESS-ISSUE","ACCESS-ISSUE",
AQ815="Projet OCM (ZTE, NOKIA, autres projets)","PLANNED WORKS",
AQ815="No root CAuse","No root cause",
AQ815="ODU HS","ACTIVE",
AQ815="IP &amp; VLAN","ACTIVE",
AQ815="Warehouse HUAWEI","SPARE-ISSUE",
AQ815="SPARE-HS","SPARE-ISSUE",
AQ815="Power Telco","ACTIVE", AQ815="no impacts","no impacts"
),"")</f>
        <v>No root cause</v>
      </c>
      <c r="AS815" s="92" t="s">
        <v>5537</v>
      </c>
      <c r="AT815" s="98" t="s">
        <v>279</v>
      </c>
      <c r="AV815" s="17" t="s">
        <v>5537</v>
      </c>
      <c r="AW815" s="7" t="s">
        <v>5537</v>
      </c>
      <c r="AX815" s="6" t="s">
        <v>5537</v>
      </c>
      <c r="AY815" s="7"/>
      <c r="AZ815" s="3" t="s">
        <v>5537</v>
      </c>
      <c r="BA815" s="18" t="s">
        <v>5537</v>
      </c>
      <c r="BB815" s="18" t="s">
        <v>5537</v>
      </c>
      <c r="BC815" s="18" t="s">
        <v>5537</v>
      </c>
      <c r="BD815" s="18" t="s">
        <v>5537</v>
      </c>
      <c r="BE815" s="18" t="s">
        <v>5537</v>
      </c>
      <c r="BF815" s="18" t="s">
        <v>5537</v>
      </c>
      <c r="BG815" s="18" t="s">
        <v>5537</v>
      </c>
      <c r="BH815" s="18" t="s">
        <v>5537</v>
      </c>
      <c r="BI815" s="18" t="s">
        <v>5537</v>
      </c>
      <c r="BJ815" s="18" t="s">
        <v>5537</v>
      </c>
      <c r="BK815" s="18" t="s">
        <v>5537</v>
      </c>
      <c r="BL815" s="9" t="s">
        <v>5537</v>
      </c>
      <c r="BM815" s="14" t="s">
        <v>5537</v>
      </c>
      <c r="BN815" s="14" t="s">
        <v>5537</v>
      </c>
      <c r="BO815" s="14" t="str">
        <f>_xlfn.XLOOKUP(B815,'[4]cell downs 18042026 17h'!$B:$B,'[4]cell downs 18042026 17h'!$B:$B,"")</f>
        <v/>
      </c>
      <c r="BP815" s="14" t="str">
        <f>_xlfn.XLOOKUP(B815,'[5]Cells Huawei 19042026 15h'!$B:$B,'[5]Cells Huawei 19042026 15h'!$B:$B,"")</f>
        <v/>
      </c>
      <c r="BQ815" s="9" t="str">
        <f>_xlfn.XLOOKUP(B815,'[6]cells down 19042026 9H40'!$B:$B,'[6]cells down 19042026 9H40'!$B:$B,"")</f>
        <v/>
      </c>
      <c r="BR815" s="9" t="s">
        <v>5537</v>
      </c>
      <c r="BS815" s="9" t="s">
        <v>302</v>
      </c>
      <c r="BT815" s="108"/>
    </row>
    <row r="816" spans="1:72" s="9" customFormat="1" x14ac:dyDescent="0.35">
      <c r="A816" s="1" t="s">
        <v>3297</v>
      </c>
      <c r="B816" s="8" t="s">
        <v>3298</v>
      </c>
      <c r="C816" s="3" t="str">
        <f>_xlfn.XLOOKUP(B816,'[1]daily break down'!$D:$D,'[1]daily break down'!$E:$E,"")</f>
        <v>Douala</v>
      </c>
      <c r="D816" s="1" t="s">
        <v>11</v>
      </c>
      <c r="E816" s="1" t="s">
        <v>145</v>
      </c>
      <c r="F816" s="3" t="s">
        <v>31</v>
      </c>
      <c r="G816" s="1" t="s">
        <v>32</v>
      </c>
      <c r="H816" s="34" t="str">
        <f>_xlfn.XLOOKUP(B816,[2]CALCULATION!$B:$B,[2]CALCULATION!$H:$H,"")</f>
        <v>ZTE</v>
      </c>
      <c r="I816" s="28">
        <v>0</v>
      </c>
      <c r="J816" s="28">
        <v>0</v>
      </c>
      <c r="K816" s="28">
        <v>0</v>
      </c>
      <c r="L816" s="28">
        <v>1.926188458278717E-3</v>
      </c>
      <c r="M816" s="28">
        <v>0</v>
      </c>
      <c r="N816" s="28">
        <v>0</v>
      </c>
      <c r="O816" s="28">
        <v>0</v>
      </c>
      <c r="P816" s="28">
        <v>0</v>
      </c>
      <c r="Q816" s="28">
        <v>0</v>
      </c>
      <c r="R816" s="28">
        <v>0</v>
      </c>
      <c r="S816" s="93">
        <v>0</v>
      </c>
      <c r="T816" s="93">
        <f>_xlfn.XLOOKUP(B816,'[3]Nur des jours'!$B:$B,'[3]Nur des jours'!$U:$U,"")</f>
        <v>0</v>
      </c>
      <c r="U816" s="93">
        <v>0</v>
      </c>
      <c r="V816" s="93">
        <v>0</v>
      </c>
      <c r="W816" s="93">
        <v>0</v>
      </c>
      <c r="X816" s="93">
        <v>0</v>
      </c>
      <c r="Y816" s="93">
        <v>0</v>
      </c>
      <c r="Z816" s="93">
        <v>0</v>
      </c>
      <c r="AA816" s="93">
        <v>0</v>
      </c>
      <c r="AB816" s="93">
        <v>0</v>
      </c>
      <c r="AC816" s="93">
        <f>_xlfn.XLOOKUP(B816,'[3]Nur des jours'!$B:$B,'[3]Nur des jours'!$N:$N,"")</f>
        <v>4.7001673643749324</v>
      </c>
      <c r="AD816" s="93">
        <v>4.7001673643749324</v>
      </c>
      <c r="AE816" s="93">
        <v>24.186292386847125</v>
      </c>
      <c r="AF816" s="93">
        <v>0</v>
      </c>
      <c r="AG816" s="93"/>
      <c r="AH816" s="93">
        <v>0</v>
      </c>
      <c r="AI816" s="93">
        <v>0</v>
      </c>
      <c r="AJ816" s="93">
        <v>0</v>
      </c>
      <c r="AK816" s="93">
        <v>0</v>
      </c>
      <c r="AL816" s="93">
        <v>0</v>
      </c>
      <c r="AM816" s="49" t="s">
        <v>5559</v>
      </c>
      <c r="AN816" s="49"/>
      <c r="AO816" s="48" t="str" cm="1">
        <f t="array" ref="AO816">IFERROR(_xlfn.IFS(
AQ816="MPR ISSUE","PDH",
AQ816="BSS Hardware Issue","BSS",
AQ816="Sites strategiques, MLL, Pylone, etc.","ENVTECH",
AQ816="AKTIVCO DEFAUT GE &amp; POWER Cabinet","AKTIVCO",
AQ816="AKTIVCO Coupure ENEO &amp; Baisse de tension","AKTIVCO GRID ONLY",
AQ816="Coupure ENEO &amp; Baisse de tension","IHS GRID ONLY",
AQ816="Defaut GE &amp; POWER Cabinet","IHS",
AQ816="Sharing","Partners",
AQ816="Sites strategiques &amp; DataCenter","SST &amp; DC",
AQ816="Exclu","Exclu",
AQ816="SAT","SAT",
AQ816="SPARE-ISSUE","SPARE-ISSUE",
AQ816="Fiber CAmtel","TRANS_FO_CAMTEL",
AQ816="Fiber AOF","Fiber AOF",
AQ816="Projet OCM (HUAWEI)","TRAVAUX-HUAWEI",
AQ816="Projet OCM (NOKIA)","TRAVAUX-NOKIA",
AQ816="ACCESS-ISSUE","ACCESS-ISSUE",
AQ816="Projet OCM (ZTE, NOKIA, autres projets)","TRAVAUX OCM",
AQ816="No root CAuse","No root cause",
AQ816="ODU HS","PDH",
AQ816="IP &amp; VLAN","PDH",
AQ816="Warehouse HUAWEI","SPARE-ISSUE",
AQ816="SPARE-HS","SPARE-ISSUE",
AQ816="Power Telco","BSS",AQ816="no impacts","no impacts"
),"")</f>
        <v>No root cause</v>
      </c>
      <c r="AP816" s="48" t="str" cm="1">
        <f t="array" ref="AP816">IFERROR(_xlfn.IFS(
AQ816="MPR ISSUE","TX ISSUE",
AQ816="BSS Hardware Issue","RAN ISSUE",
AQ816="Sites strategiques, MLL, Pylone, etc.","ENVTECH",
AQ816="AKTIVCO DEFAUT GE &amp; POWER Cabinet","POWER ISSUE",
AQ816="AKTIVCO Coupure ENEO &amp; Baisse de tension","POWER ISSUE",
AQ816="Coupure ENEO &amp; Baisse de tension","POWER ISSUE",
AQ816="Defaut GE &amp; POWER Cabinet","POWER ISSUE",
AQ816="Sharing","POWER ISSUE",
AQ816="Sites strategiques &amp; DataCenter","POWER ISSUE",
AQ816="Exclu","Exclu",
AQ816="SAT","TX ISSUE",
AQ816="SPARE-ISSUE","SPARE-ISSUE",
AQ816="Fiber CAmtel","TX ISSUE",
AQ816="Fiber AOF","TX ISSUE",
AQ816="Projet OCM (HUAWEI)","TRAVAUX-HUAWEI",
AQ816="Projet OCM (NOKIA)","TRAVAUX -NOKIA",
AQ816="ACCESS-ISSUE","ACCESS-ISSUE",
AQ816="Projet OCM (ZTE, NOKIA, autres projets)","TRAVAUX OCM",
AQ816="No root CAuse","No root cause",
AQ816="ODU HS","TX ISSUE",
AQ816="IP &amp; VLAN","TX ISSUE",
AQ816="Warehouse HUAWEI","SPARE-ISSUE",
AQ816="SPARE-HS","SPARE-ISSUE",
AQ816="Power Telco","RAN ISSUE",AQ816="no impacts","no impacts"
),"")</f>
        <v>No root cause</v>
      </c>
      <c r="AQ816" s="127" t="s">
        <v>5344</v>
      </c>
      <c r="AR816" s="48" t="str" cm="1">
        <f t="array" ref="AR816">IFERROR(_xlfn.IFS(
AQ816="MPR ISSUE","ACTIVE",
AQ816="BSS Hardware Issue","ACTIVE",
AQ816="Sites strategiques, MLL, Pylone, etc.","PASSIVE",
AQ816="AKTIVCO DEFAUT GE &amp; POWER Cabinet","PASSIVE",
AQ816="AKTIVCO Coupure ENEO &amp; Baisse de tension","PASSIVE",
AQ816="Coupure ENEO &amp; Baisse de tension","PASSIVE",
AQ816="Defaut GE &amp; POWER Cabinet","PASSIVE",
AQ816="Sharing","PASSIVE",
AQ816="Sites strategiques &amp; DataCenter","PASSIVE",
AQ816="Exclu","Exclu",
AQ816="SAT","ACTIVE",
AQ816="SPARE-ISSUE","SPARE-ISSUE",
AQ816="Fiber CAmtel","ACTIVE",
AQ816="Fiber AOF","ACTIVE",
AQ816="Projet OCM (HUAWEI)","PLANNED WORKS",
AQ816="Projet OCM (NOKIA)","PLANNED WORKS",
AQ816="ACCESS-ISSUE","ACCESS-ISSUE",
AQ816="Projet OCM (ZTE, NOKIA, autres projets)","PLANNED WORKS",
AQ816="No root CAuse","No root cause",
AQ816="ODU HS","ACTIVE",
AQ816="IP &amp; VLAN","ACTIVE",
AQ816="Warehouse HUAWEI","SPARE-ISSUE",
AQ816="SPARE-HS","SPARE-ISSUE",
AQ816="Power Telco","ACTIVE", AQ816="no impacts","no impacts"
),"")</f>
        <v>No root cause</v>
      </c>
      <c r="AS816" s="92" t="s">
        <v>5537</v>
      </c>
      <c r="AT816" s="98" t="s">
        <v>3298</v>
      </c>
      <c r="AV816" s="17" t="s">
        <v>5537</v>
      </c>
      <c r="AW816" s="7" t="s">
        <v>5537</v>
      </c>
      <c r="AX816" s="6" t="s">
        <v>5537</v>
      </c>
      <c r="AY816" s="7"/>
      <c r="AZ816" s="3" t="s">
        <v>5537</v>
      </c>
      <c r="BA816" s="18" t="s">
        <v>5537</v>
      </c>
      <c r="BB816" s="18" t="s">
        <v>5537</v>
      </c>
      <c r="BC816" s="18" t="s">
        <v>5537</v>
      </c>
      <c r="BD816" s="18" t="s">
        <v>5537</v>
      </c>
      <c r="BE816" s="18" t="s">
        <v>5537</v>
      </c>
      <c r="BF816" s="18" t="s">
        <v>5537</v>
      </c>
      <c r="BG816" s="18" t="s">
        <v>5537</v>
      </c>
      <c r="BH816" s="18" t="s">
        <v>5537</v>
      </c>
      <c r="BI816" s="18" t="s">
        <v>5537</v>
      </c>
      <c r="BJ816" s="18" t="s">
        <v>5537</v>
      </c>
      <c r="BK816" s="18" t="s">
        <v>5537</v>
      </c>
      <c r="BL816" s="9" t="s">
        <v>5537</v>
      </c>
      <c r="BM816" s="14" t="s">
        <v>5537</v>
      </c>
      <c r="BN816" s="14" t="s">
        <v>5537</v>
      </c>
      <c r="BO816" s="14" t="str">
        <f>_xlfn.XLOOKUP(B816,'[4]cell downs 18042026 17h'!$B:$B,'[4]cell downs 18042026 17h'!$B:$B,"")</f>
        <v/>
      </c>
      <c r="BP816" s="14" t="str">
        <f>_xlfn.XLOOKUP(B816,'[5]Cells Huawei 19042026 15h'!$B:$B,'[5]Cells Huawei 19042026 15h'!$B:$B,"")</f>
        <v/>
      </c>
      <c r="BQ816" s="9" t="str">
        <f>_xlfn.XLOOKUP(B816,'[6]cells down 19042026 9H40'!$B:$B,'[6]cells down 19042026 9H40'!$B:$B,"")</f>
        <v/>
      </c>
      <c r="BR816" s="9" t="s">
        <v>3298</v>
      </c>
      <c r="BS816" s="9" t="s">
        <v>12</v>
      </c>
      <c r="BT816" s="108"/>
    </row>
    <row r="817" spans="1:72" s="9" customFormat="1" ht="28.5" customHeight="1" x14ac:dyDescent="0.35">
      <c r="A817" s="1" t="s">
        <v>3012</v>
      </c>
      <c r="B817" s="8" t="s">
        <v>3013</v>
      </c>
      <c r="C817" s="3" t="str">
        <f>_xlfn.XLOOKUP(B817,'[1]daily break down'!$D:$D,'[1]daily break down'!$E:$E,"")</f>
        <v>Ngaoundere</v>
      </c>
      <c r="D817" s="1" t="s">
        <v>11</v>
      </c>
      <c r="E817" s="1" t="s">
        <v>12</v>
      </c>
      <c r="F817" s="3" t="s">
        <v>90</v>
      </c>
      <c r="G817" s="1" t="s">
        <v>91</v>
      </c>
      <c r="H817" s="32" t="str">
        <f>_xlfn.XLOOKUP(B817,[2]CALCULATION!$B:$B,[2]CALCULATION!$H:$H,"")</f>
        <v>Huawei</v>
      </c>
      <c r="I817" s="28">
        <v>0</v>
      </c>
      <c r="J817" s="28">
        <v>0</v>
      </c>
      <c r="K817" s="28">
        <v>0</v>
      </c>
      <c r="L817" s="28">
        <v>0</v>
      </c>
      <c r="M817" s="28">
        <v>0</v>
      </c>
      <c r="N817" s="28">
        <v>0</v>
      </c>
      <c r="O817" s="28">
        <v>0</v>
      </c>
      <c r="P817" s="28">
        <v>0</v>
      </c>
      <c r="Q817" s="28">
        <v>0</v>
      </c>
      <c r="R817" s="28">
        <v>0</v>
      </c>
      <c r="S817" s="93">
        <v>0</v>
      </c>
      <c r="T817" s="93">
        <f>_xlfn.XLOOKUP(B817,'[3]Nur des jours'!$B:$B,'[3]Nur des jours'!$U:$U,"")</f>
        <v>0</v>
      </c>
      <c r="U817" s="93">
        <v>0</v>
      </c>
      <c r="V817" s="93">
        <v>0</v>
      </c>
      <c r="W817" s="93">
        <v>0</v>
      </c>
      <c r="X817" s="93">
        <v>0</v>
      </c>
      <c r="Y817" s="93">
        <v>0</v>
      </c>
      <c r="Z817" s="93">
        <v>0</v>
      </c>
      <c r="AA817" s="93">
        <v>0</v>
      </c>
      <c r="AB817" s="93">
        <v>0</v>
      </c>
      <c r="AC817" s="93">
        <f>_xlfn.XLOOKUP(B817,'[3]Nur des jours'!$B:$B,'[3]Nur des jours'!$N:$N,"")</f>
        <v>2.1966752560403839</v>
      </c>
      <c r="AD817" s="93">
        <v>2.1966752560403839</v>
      </c>
      <c r="AE817" s="93">
        <v>23.999505611629043</v>
      </c>
      <c r="AF817" s="93">
        <v>0</v>
      </c>
      <c r="AG817" s="93"/>
      <c r="AH817" s="93">
        <v>0</v>
      </c>
      <c r="AI817" s="93">
        <v>0</v>
      </c>
      <c r="AJ817" s="93">
        <v>0</v>
      </c>
      <c r="AK817" s="93">
        <v>0</v>
      </c>
      <c r="AL817" s="93">
        <v>0</v>
      </c>
      <c r="AM817" s="49" t="s">
        <v>5559</v>
      </c>
      <c r="AN817" s="49"/>
      <c r="AO817" s="48" t="str" cm="1">
        <f t="array" ref="AO817">IFERROR(_xlfn.IFS(
AQ817="MPR ISSUE","PDH",
AQ817="BSS Hardware Issue","BSS",
AQ817="Sites strategiques, MLL, Pylone, etc.","ENVTECH",
AQ817="AKTIVCO DEFAUT GE &amp; POWER Cabinet","AKTIVCO",
AQ817="AKTIVCO Coupure ENEO &amp; Baisse de tension","AKTIVCO GRID ONLY",
AQ817="Coupure ENEO &amp; Baisse de tension","IHS GRID ONLY",
AQ817="Defaut GE &amp; POWER Cabinet","IHS",
AQ817="Sharing","Partners",
AQ817="Sites strategiques &amp; DataCenter","SST &amp; DC",
AQ817="Exclu","Exclu",
AQ817="SAT","SAT",
AQ817="SPARE-ISSUE","SPARE-ISSUE",
AQ817="Fiber CAmtel","TRANS_FO_CAMTEL",
AQ817="Fiber AOF","Fiber AOF",
AQ817="Projet OCM (HUAWEI)","TRAVAUX-HUAWEI",
AQ817="Projet OCM (NOKIA)","TRAVAUX-NOKIA",
AQ817="ACCESS-ISSUE","ACCESS-ISSUE",
AQ817="Projet OCM (ZTE, NOKIA, autres projets)","TRAVAUX OCM",
AQ817="No root CAuse","No root cause",
AQ817="ODU HS","PDH",
AQ817="IP &amp; VLAN","PDH",
AQ817="Warehouse HUAWEI","SPARE-ISSUE",
AQ817="SPARE-HS","SPARE-ISSUE",
AQ817="Power Telco","BSS",AQ817="no impacts","no impacts"
),"")</f>
        <v>No root cause</v>
      </c>
      <c r="AP817" s="48" t="str" cm="1">
        <f t="array" ref="AP817">IFERROR(_xlfn.IFS(
AQ817="MPR ISSUE","TX ISSUE",
AQ817="BSS Hardware Issue","RAN ISSUE",
AQ817="Sites strategiques, MLL, Pylone, etc.","ENVTECH",
AQ817="AKTIVCO DEFAUT GE &amp; POWER Cabinet","POWER ISSUE",
AQ817="AKTIVCO Coupure ENEO &amp; Baisse de tension","POWER ISSUE",
AQ817="Coupure ENEO &amp; Baisse de tension","POWER ISSUE",
AQ817="Defaut GE &amp; POWER Cabinet","POWER ISSUE",
AQ817="Sharing","POWER ISSUE",
AQ817="Sites strategiques &amp; DataCenter","POWER ISSUE",
AQ817="Exclu","Exclu",
AQ817="SAT","TX ISSUE",
AQ817="SPARE-ISSUE","SPARE-ISSUE",
AQ817="Fiber CAmtel","TX ISSUE",
AQ817="Fiber AOF","TX ISSUE",
AQ817="Projet OCM (HUAWEI)","TRAVAUX-HUAWEI",
AQ817="Projet OCM (NOKIA)","TRAVAUX -NOKIA",
AQ817="ACCESS-ISSUE","ACCESS-ISSUE",
AQ817="Projet OCM (ZTE, NOKIA, autres projets)","TRAVAUX OCM",
AQ817="No root CAuse","No root cause",
AQ817="ODU HS","TX ISSUE",
AQ817="IP &amp; VLAN","TX ISSUE",
AQ817="Warehouse HUAWEI","SPARE-ISSUE",
AQ817="SPARE-HS","SPARE-ISSUE",
AQ817="Power Telco","RAN ISSUE",AQ817="no impacts","no impacts"
),"")</f>
        <v>No root cause</v>
      </c>
      <c r="AQ817" s="67" t="s">
        <v>5344</v>
      </c>
      <c r="AR817" s="48" t="str" cm="1">
        <f t="array" ref="AR817">IFERROR(_xlfn.IFS(
AQ817="MPR ISSUE","ACTIVE",
AQ817="BSS Hardware Issue","ACTIVE",
AQ817="Sites strategiques, MLL, Pylone, etc.","PASSIVE",
AQ817="AKTIVCO DEFAUT GE &amp; POWER Cabinet","PASSIVE",
AQ817="AKTIVCO Coupure ENEO &amp; Baisse de tension","PASSIVE",
AQ817="Coupure ENEO &amp; Baisse de tension","PASSIVE",
AQ817="Defaut GE &amp; POWER Cabinet","PASSIVE",
AQ817="Sharing","PASSIVE",
AQ817="Sites strategiques &amp; DataCenter","PASSIVE",
AQ817="Exclu","Exclu",
AQ817="SAT","ACTIVE",
AQ817="SPARE-ISSUE","SPARE-ISSUE",
AQ817="Fiber CAmtel","ACTIVE",
AQ817="Fiber AOF","ACTIVE",
AQ817="Projet OCM (HUAWEI)","PLANNED WORKS",
AQ817="Projet OCM (NOKIA)","PLANNED WORKS",
AQ817="ACCESS-ISSUE","ACCESS-ISSUE",
AQ817="Projet OCM (ZTE, NOKIA, autres projets)","PLANNED WORKS",
AQ817="No root CAuse","No root cause",
AQ817="ODU HS","ACTIVE",
AQ817="IP &amp; VLAN","ACTIVE",
AQ817="Warehouse HUAWEI","SPARE-ISSUE",
AQ817="SPARE-HS","SPARE-ISSUE",
AQ817="Power Telco","ACTIVE", AQ817="no impacts","no impacts"
),"")</f>
        <v>No root cause</v>
      </c>
      <c r="AS817" s="92" t="s">
        <v>5830</v>
      </c>
      <c r="AT817" s="98" t="s">
        <v>3013</v>
      </c>
      <c r="AV817" s="17" t="s">
        <v>5537</v>
      </c>
      <c r="AW817" s="7" t="s">
        <v>5537</v>
      </c>
      <c r="AX817" s="6" t="s">
        <v>5537</v>
      </c>
      <c r="AY817" s="7"/>
      <c r="AZ817" s="3" t="s">
        <v>5537</v>
      </c>
      <c r="BA817" s="18" t="s">
        <v>5537</v>
      </c>
      <c r="BB817" s="18" t="s">
        <v>5537</v>
      </c>
      <c r="BC817" s="18" t="s">
        <v>5537</v>
      </c>
      <c r="BD817" s="18" t="s">
        <v>5537</v>
      </c>
      <c r="BE817" s="18" t="s">
        <v>5537</v>
      </c>
      <c r="BF817" s="18" t="s">
        <v>5537</v>
      </c>
      <c r="BG817" s="18" t="s">
        <v>5537</v>
      </c>
      <c r="BH817" s="18" t="s">
        <v>5537</v>
      </c>
      <c r="BI817" s="18" t="s">
        <v>5537</v>
      </c>
      <c r="BJ817" s="18" t="s">
        <v>5537</v>
      </c>
      <c r="BK817" s="18" t="s">
        <v>5537</v>
      </c>
      <c r="BL817" s="9" t="s">
        <v>5830</v>
      </c>
      <c r="BM817" s="14" t="s">
        <v>5537</v>
      </c>
      <c r="BN817" s="14" t="s">
        <v>5537</v>
      </c>
      <c r="BO817" s="14" t="str">
        <f>_xlfn.XLOOKUP(B817,'[4]cell downs 18042026 17h'!$B:$B,'[4]cell downs 18042026 17h'!$B:$B,"")</f>
        <v/>
      </c>
      <c r="BP817" s="14" t="str">
        <f>_xlfn.XLOOKUP(B817,'[5]Cells Huawei 19042026 15h'!$B:$B,'[5]Cells Huawei 19042026 15h'!$B:$B,"")</f>
        <v/>
      </c>
      <c r="BQ817" s="9" t="str">
        <f>_xlfn.XLOOKUP(B817,'[6]cells down 19042026 9H40'!$B:$B,'[6]cells down 19042026 9H40'!$B:$B,"")</f>
        <v/>
      </c>
      <c r="BR817" s="9" t="s">
        <v>3013</v>
      </c>
      <c r="BS817" s="9" t="s">
        <v>12</v>
      </c>
      <c r="BT817" s="108"/>
    </row>
    <row r="818" spans="1:72" s="9" customFormat="1" x14ac:dyDescent="0.35">
      <c r="A818" s="1" t="s">
        <v>1634</v>
      </c>
      <c r="B818" s="8" t="s">
        <v>1635</v>
      </c>
      <c r="C818" s="3" t="str">
        <f>_xlfn.XLOOKUP(B818,'[1]daily break down'!$D:$D,'[1]daily break down'!$E:$E,"")</f>
        <v>Ngaoundere</v>
      </c>
      <c r="D818" s="1" t="s">
        <v>21</v>
      </c>
      <c r="E818" s="1" t="s">
        <v>987</v>
      </c>
      <c r="F818" s="3" t="s">
        <v>90</v>
      </c>
      <c r="G818" s="1" t="s">
        <v>91</v>
      </c>
      <c r="H818" s="32" t="str">
        <f>_xlfn.XLOOKUP(B818,[2]CALCULATION!$B:$B,[2]CALCULATION!$H:$H,"")</f>
        <v>Huawei</v>
      </c>
      <c r="I818" s="28">
        <v>0</v>
      </c>
      <c r="J818" s="28">
        <v>0</v>
      </c>
      <c r="K818" s="28">
        <v>0</v>
      </c>
      <c r="L818" s="28">
        <v>0</v>
      </c>
      <c r="M818" s="28">
        <v>0</v>
      </c>
      <c r="N818" s="28">
        <v>0</v>
      </c>
      <c r="O818" s="28">
        <v>0</v>
      </c>
      <c r="P818" s="28">
        <v>0</v>
      </c>
      <c r="Q818" s="28">
        <v>0</v>
      </c>
      <c r="R818" s="28">
        <v>0</v>
      </c>
      <c r="S818" s="93">
        <v>0</v>
      </c>
      <c r="T818" s="93">
        <f>_xlfn.XLOOKUP(B818,'[3]Nur des jours'!$B:$B,'[3]Nur des jours'!$U:$U,"")</f>
        <v>0</v>
      </c>
      <c r="U818" s="93">
        <v>0</v>
      </c>
      <c r="V818" s="93">
        <v>0</v>
      </c>
      <c r="W818" s="93">
        <v>0</v>
      </c>
      <c r="X818" s="93">
        <v>0</v>
      </c>
      <c r="Y818" s="93">
        <v>0</v>
      </c>
      <c r="Z818" s="93">
        <v>0</v>
      </c>
      <c r="AA818" s="93">
        <v>0</v>
      </c>
      <c r="AB818" s="93">
        <v>0</v>
      </c>
      <c r="AC818" s="93"/>
      <c r="AD818" s="93">
        <v>2.9292332628491038</v>
      </c>
      <c r="AE818" s="93">
        <v>21.43740743594353</v>
      </c>
      <c r="AF818" s="93">
        <v>0</v>
      </c>
      <c r="AG818" s="93"/>
      <c r="AH818" s="93">
        <v>0</v>
      </c>
      <c r="AI818" s="93">
        <v>0</v>
      </c>
      <c r="AJ818" s="93">
        <v>0</v>
      </c>
      <c r="AK818" s="93">
        <v>0</v>
      </c>
      <c r="AL818" s="93">
        <v>0</v>
      </c>
      <c r="AM818" s="49" t="s">
        <v>5559</v>
      </c>
      <c r="AN818" s="49"/>
      <c r="AO818" s="48" t="str" cm="1">
        <f t="array" ref="AO818">IFERROR(_xlfn.IFS(
AQ818="MPR ISSUE","PDH",
AQ818="BSS Hardware Issue","BSS",
AQ818="Sites strategiques, MLL, Pylone, etc.","ENVTECH",
AQ818="AKTIVCO DEFAUT GE &amp; POWER Cabinet","AKTIVCO",
AQ818="AKTIVCO Coupure ENEO &amp; Baisse de tension","AKTIVCO GRID ONLY",
AQ818="Coupure ENEO &amp; Baisse de tension","IHS GRID ONLY",
AQ818="Defaut GE &amp; POWER Cabinet","IHS",
AQ818="Sharing","Partners",
AQ818="Sites strategiques &amp; DataCenter","SST &amp; DC",
AQ818="Exclu","Exclu",
AQ818="SAT","SAT",
AQ818="SPARE-ISSUE","SPARE-ISSUE",
AQ818="Fiber CAmtel","TRANS_FO_CAMTEL",
AQ818="Fiber AOF","Fiber AOF",
AQ818="Projet OCM (HUAWEI)","TRAVAUX-HUAWEI",
AQ818="Projet OCM (NOKIA)","TRAVAUX-NOKIA",
AQ818="ACCESS-ISSUE","ACCESS-ISSUE",
AQ818="Projet OCM (ZTE, NOKIA, autres projets)","TRAVAUX OCM",
AQ818="No root CAuse","No root cause",
AQ818="ODU HS","PDH",
AQ818="IP &amp; VLAN","PDH",
AQ818="Warehouse HUAWEI","SPARE-ISSUE",
AQ818="SPARE-HS","SPARE-ISSUE",
AQ818="Power Telco","BSS",AQ818="no impacts","no impacts"
),"")</f>
        <v>No root cause</v>
      </c>
      <c r="AP818" s="48" t="str" cm="1">
        <f t="array" ref="AP818">IFERROR(_xlfn.IFS(
AQ818="MPR ISSUE","TX ISSUE",
AQ818="BSS Hardware Issue","RAN ISSUE",
AQ818="Sites strategiques, MLL, Pylone, etc.","ENVTECH",
AQ818="AKTIVCO DEFAUT GE &amp; POWER Cabinet","POWER ISSUE",
AQ818="AKTIVCO Coupure ENEO &amp; Baisse de tension","POWER ISSUE",
AQ818="Coupure ENEO &amp; Baisse de tension","POWER ISSUE",
AQ818="Defaut GE &amp; POWER Cabinet","POWER ISSUE",
AQ818="Sharing","POWER ISSUE",
AQ818="Sites strategiques &amp; DataCenter","POWER ISSUE",
AQ818="Exclu","Exclu",
AQ818="SAT","TX ISSUE",
AQ818="SPARE-ISSUE","SPARE-ISSUE",
AQ818="Fiber CAmtel","TX ISSUE",
AQ818="Fiber AOF","TX ISSUE",
AQ818="Projet OCM (HUAWEI)","TRAVAUX-HUAWEI",
AQ818="Projet OCM (NOKIA)","TRAVAUX -NOKIA",
AQ818="ACCESS-ISSUE","ACCESS-ISSUE",
AQ818="Projet OCM (ZTE, NOKIA, autres projets)","TRAVAUX OCM",
AQ818="No root CAuse","No root cause",
AQ818="ODU HS","TX ISSUE",
AQ818="IP &amp; VLAN","TX ISSUE",
AQ818="Warehouse HUAWEI","SPARE-ISSUE",
AQ818="SPARE-HS","SPARE-ISSUE",
AQ818="Power Telco","RAN ISSUE",AQ818="no impacts","no impacts"
),"")</f>
        <v>No root cause</v>
      </c>
      <c r="AQ818" s="67" t="s">
        <v>5344</v>
      </c>
      <c r="AR818" s="48" t="str" cm="1">
        <f t="array" ref="AR818">IFERROR(_xlfn.IFS(
AQ818="MPR ISSUE","ACTIVE",
AQ818="BSS Hardware Issue","ACTIVE",
AQ818="Sites strategiques, MLL, Pylone, etc.","PASSIVE",
AQ818="AKTIVCO DEFAUT GE &amp; POWER Cabinet","PASSIVE",
AQ818="AKTIVCO Coupure ENEO &amp; Baisse de tension","PASSIVE",
AQ818="Coupure ENEO &amp; Baisse de tension","PASSIVE",
AQ818="Defaut GE &amp; POWER Cabinet","PASSIVE",
AQ818="Sharing","PASSIVE",
AQ818="Sites strategiques &amp; DataCenter","PASSIVE",
AQ818="Exclu","Exclu",
AQ818="SAT","ACTIVE",
AQ818="SPARE-ISSUE","SPARE-ISSUE",
AQ818="Fiber CAmtel","ACTIVE",
AQ818="Fiber AOF","ACTIVE",
AQ818="Projet OCM (HUAWEI)","PLANNED WORKS",
AQ818="Projet OCM (NOKIA)","PLANNED WORKS",
AQ818="ACCESS-ISSUE","ACCESS-ISSUE",
AQ818="Projet OCM (ZTE, NOKIA, autres projets)","PLANNED WORKS",
AQ818="No root CAuse","No root cause",
AQ818="ODU HS","ACTIVE",
AQ818="IP &amp; VLAN","ACTIVE",
AQ818="Warehouse HUAWEI","SPARE-ISSUE",
AQ818="SPARE-HS","SPARE-ISSUE",
AQ818="Power Telco","ACTIVE", AQ818="no impacts","no impacts"
),"")</f>
        <v>No root cause</v>
      </c>
      <c r="AS818" s="92" t="s">
        <v>5537</v>
      </c>
      <c r="AT818" s="98" t="s">
        <v>1635</v>
      </c>
      <c r="AV818" s="17" t="s">
        <v>5537</v>
      </c>
      <c r="AW818" s="7" t="s">
        <v>5537</v>
      </c>
      <c r="AX818" s="6" t="s">
        <v>5537</v>
      </c>
      <c r="AY818" s="7"/>
      <c r="AZ818" s="3" t="s">
        <v>5537</v>
      </c>
      <c r="BA818" s="18" t="s">
        <v>5537</v>
      </c>
      <c r="BB818" s="18" t="s">
        <v>5537</v>
      </c>
      <c r="BC818" s="18" t="s">
        <v>5537</v>
      </c>
      <c r="BD818" s="18" t="s">
        <v>5537</v>
      </c>
      <c r="BE818" s="18" t="s">
        <v>5537</v>
      </c>
      <c r="BF818" s="18" t="s">
        <v>5537</v>
      </c>
      <c r="BG818" s="18" t="s">
        <v>5537</v>
      </c>
      <c r="BH818" s="18" t="s">
        <v>5537</v>
      </c>
      <c r="BI818" s="18" t="s">
        <v>5537</v>
      </c>
      <c r="BJ818" s="18" t="s">
        <v>5537</v>
      </c>
      <c r="BK818" s="18" t="s">
        <v>5537</v>
      </c>
      <c r="BL818" s="9" t="s">
        <v>5537</v>
      </c>
      <c r="BM818" s="14" t="s">
        <v>5537</v>
      </c>
      <c r="BN818" s="14" t="s">
        <v>5537</v>
      </c>
      <c r="BO818" s="14" t="str">
        <f>_xlfn.XLOOKUP(B818,'[4]cell downs 18042026 17h'!$B:$B,'[4]cell downs 18042026 17h'!$B:$B,"")</f>
        <v/>
      </c>
      <c r="BP818" s="14" t="str">
        <f>_xlfn.XLOOKUP(B818,'[5]Cells Huawei 19042026 15h'!$B:$B,'[5]Cells Huawei 19042026 15h'!$B:$B,"")</f>
        <v/>
      </c>
      <c r="BQ818" s="9" t="str">
        <f>_xlfn.XLOOKUP(B818,'[6]cells down 19042026 9H40'!$B:$B,'[6]cells down 19042026 9H40'!$B:$B,"")</f>
        <v/>
      </c>
      <c r="BR818" s="9" t="s">
        <v>5537</v>
      </c>
      <c r="BS818" s="9" t="s">
        <v>12</v>
      </c>
      <c r="BT818" s="108"/>
    </row>
    <row r="819" spans="1:72" s="9" customFormat="1" x14ac:dyDescent="0.35">
      <c r="A819" s="1" t="s">
        <v>2965</v>
      </c>
      <c r="B819" s="8" t="s">
        <v>2966</v>
      </c>
      <c r="C819" s="3" t="str">
        <f>_xlfn.XLOOKUP(B819,'[1]daily break down'!$D:$D,'[1]daily break down'!$E:$E,"")</f>
        <v>Ngaoundere</v>
      </c>
      <c r="D819" s="1" t="s">
        <v>21</v>
      </c>
      <c r="E819" s="1" t="s">
        <v>122</v>
      </c>
      <c r="F819" s="3" t="s">
        <v>90</v>
      </c>
      <c r="G819" s="1" t="s">
        <v>91</v>
      </c>
      <c r="H819" s="32" t="str">
        <f>_xlfn.XLOOKUP(B819,[2]CALCULATION!$B:$B,[2]CALCULATION!$H:$H,"")</f>
        <v>Huawei</v>
      </c>
      <c r="I819" s="28">
        <v>0</v>
      </c>
      <c r="J819" s="28">
        <v>0</v>
      </c>
      <c r="K819" s="28">
        <v>0</v>
      </c>
      <c r="L819" s="28">
        <v>0</v>
      </c>
      <c r="M819" s="28">
        <v>0</v>
      </c>
      <c r="N819" s="28">
        <v>0</v>
      </c>
      <c r="O819" s="28">
        <v>0</v>
      </c>
      <c r="P819" s="28">
        <v>0</v>
      </c>
      <c r="Q819" s="28">
        <v>0</v>
      </c>
      <c r="R819" s="28">
        <v>0</v>
      </c>
      <c r="S819" s="93">
        <v>0</v>
      </c>
      <c r="T819" s="93">
        <f>_xlfn.XLOOKUP(B819,'[3]Nur des jours'!$B:$B,'[3]Nur des jours'!$U:$U,"")</f>
        <v>0</v>
      </c>
      <c r="U819" s="93">
        <v>0</v>
      </c>
      <c r="V819" s="93">
        <v>0</v>
      </c>
      <c r="W819" s="93">
        <v>0</v>
      </c>
      <c r="X819" s="93">
        <v>0</v>
      </c>
      <c r="Y819" s="93">
        <v>0</v>
      </c>
      <c r="Z819" s="93">
        <v>0</v>
      </c>
      <c r="AA819" s="93">
        <v>0</v>
      </c>
      <c r="AB819" s="93">
        <v>0</v>
      </c>
      <c r="AC819" s="93"/>
      <c r="AD819" s="93">
        <v>2.9292510979274211</v>
      </c>
      <c r="AE819" s="93">
        <v>18.975809926576556</v>
      </c>
      <c r="AF819" s="93">
        <v>0</v>
      </c>
      <c r="AG819" s="93"/>
      <c r="AH819" s="93">
        <v>0</v>
      </c>
      <c r="AI819" s="93">
        <v>0</v>
      </c>
      <c r="AJ819" s="93">
        <v>0</v>
      </c>
      <c r="AK819" s="93">
        <v>0</v>
      </c>
      <c r="AL819" s="93">
        <v>0</v>
      </c>
      <c r="AM819" s="49" t="s">
        <v>5559</v>
      </c>
      <c r="AN819" s="49"/>
      <c r="AO819" s="48" t="str" cm="1">
        <f t="array" ref="AO819">IFERROR(_xlfn.IFS(
AQ819="MPR ISSUE","PDH",
AQ819="BSS Hardware Issue","BSS",
AQ819="Sites strategiques, MLL, Pylone, etc.","ENVTECH",
AQ819="AKTIVCO DEFAUT GE &amp; POWER Cabinet","AKTIVCO",
AQ819="AKTIVCO Coupure ENEO &amp; Baisse de tension","AKTIVCO GRID ONLY",
AQ819="Coupure ENEO &amp; Baisse de tension","IHS GRID ONLY",
AQ819="Defaut GE &amp; POWER Cabinet","IHS",
AQ819="Sharing","Partners",
AQ819="Sites strategiques &amp; DataCenter","SST &amp; DC",
AQ819="Exclu","Exclu",
AQ819="SAT","SAT",
AQ819="SPARE-ISSUE","SPARE-ISSUE",
AQ819="Fiber CAmtel","TRANS_FO_CAMTEL",
AQ819="Fiber AOF","Fiber AOF",
AQ819="Projet OCM (HUAWEI)","TRAVAUX-HUAWEI",
AQ819="Projet OCM (NOKIA)","TRAVAUX-NOKIA",
AQ819="ACCESS-ISSUE","ACCESS-ISSUE",
AQ819="Projet OCM (ZTE, NOKIA, autres projets)","TRAVAUX OCM",
AQ819="No root CAuse","No root cause",
AQ819="ODU HS","PDH",
AQ819="IP &amp; VLAN","PDH",
AQ819="Warehouse HUAWEI","SPARE-ISSUE",
AQ819="SPARE-HS","SPARE-ISSUE",
AQ819="Power Telco","BSS",AQ819="no impacts","no impacts"
),"")</f>
        <v>No root cause</v>
      </c>
      <c r="AP819" s="48" t="str" cm="1">
        <f t="array" ref="AP819">IFERROR(_xlfn.IFS(
AQ819="MPR ISSUE","TX ISSUE",
AQ819="BSS Hardware Issue","RAN ISSUE",
AQ819="Sites strategiques, MLL, Pylone, etc.","ENVTECH",
AQ819="AKTIVCO DEFAUT GE &amp; POWER Cabinet","POWER ISSUE",
AQ819="AKTIVCO Coupure ENEO &amp; Baisse de tension","POWER ISSUE",
AQ819="Coupure ENEO &amp; Baisse de tension","POWER ISSUE",
AQ819="Defaut GE &amp; POWER Cabinet","POWER ISSUE",
AQ819="Sharing","POWER ISSUE",
AQ819="Sites strategiques &amp; DataCenter","POWER ISSUE",
AQ819="Exclu","Exclu",
AQ819="SAT","TX ISSUE",
AQ819="SPARE-ISSUE","SPARE-ISSUE",
AQ819="Fiber CAmtel","TX ISSUE",
AQ819="Fiber AOF","TX ISSUE",
AQ819="Projet OCM (HUAWEI)","TRAVAUX-HUAWEI",
AQ819="Projet OCM (NOKIA)","TRAVAUX -NOKIA",
AQ819="ACCESS-ISSUE","ACCESS-ISSUE",
AQ819="Projet OCM (ZTE, NOKIA, autres projets)","TRAVAUX OCM",
AQ819="No root CAuse","No root cause",
AQ819="ODU HS","TX ISSUE",
AQ819="IP &amp; VLAN","TX ISSUE",
AQ819="Warehouse HUAWEI","SPARE-ISSUE",
AQ819="SPARE-HS","SPARE-ISSUE",
AQ819="Power Telco","RAN ISSUE",AQ819="no impacts","no impacts"
),"")</f>
        <v>No root cause</v>
      </c>
      <c r="AQ819" s="67" t="s">
        <v>5344</v>
      </c>
      <c r="AR819" s="48" t="str" cm="1">
        <f t="array" ref="AR819">IFERROR(_xlfn.IFS(
AQ819="MPR ISSUE","ACTIVE",
AQ819="BSS Hardware Issue","ACTIVE",
AQ819="Sites strategiques, MLL, Pylone, etc.","PASSIVE",
AQ819="AKTIVCO DEFAUT GE &amp; POWER Cabinet","PASSIVE",
AQ819="AKTIVCO Coupure ENEO &amp; Baisse de tension","PASSIVE",
AQ819="Coupure ENEO &amp; Baisse de tension","PASSIVE",
AQ819="Defaut GE &amp; POWER Cabinet","PASSIVE",
AQ819="Sharing","PASSIVE",
AQ819="Sites strategiques &amp; DataCenter","PASSIVE",
AQ819="Exclu","Exclu",
AQ819="SAT","ACTIVE",
AQ819="SPARE-ISSUE","SPARE-ISSUE",
AQ819="Fiber CAmtel","ACTIVE",
AQ819="Fiber AOF","ACTIVE",
AQ819="Projet OCM (HUAWEI)","PLANNED WORKS",
AQ819="Projet OCM (NOKIA)","PLANNED WORKS",
AQ819="ACCESS-ISSUE","ACCESS-ISSUE",
AQ819="Projet OCM (ZTE, NOKIA, autres projets)","PLANNED WORKS",
AQ819="No root CAuse","No root cause",
AQ819="ODU HS","ACTIVE",
AQ819="IP &amp; VLAN","ACTIVE",
AQ819="Warehouse HUAWEI","SPARE-ISSUE",
AQ819="SPARE-HS","SPARE-ISSUE",
AQ819="Power Telco","ACTIVE", AQ819="no impacts","no impacts"
),"")</f>
        <v>No root cause</v>
      </c>
      <c r="AS819" s="92" t="s">
        <v>5537</v>
      </c>
      <c r="AT819" s="98" t="s">
        <v>2966</v>
      </c>
      <c r="AV819" s="17" t="s">
        <v>5537</v>
      </c>
      <c r="AW819" s="7" t="s">
        <v>5537</v>
      </c>
      <c r="AX819" s="6" t="s">
        <v>5537</v>
      </c>
      <c r="AY819" s="7"/>
      <c r="AZ819" s="3" t="s">
        <v>5537</v>
      </c>
      <c r="BA819" s="18" t="s">
        <v>5537</v>
      </c>
      <c r="BB819" s="18" t="s">
        <v>5537</v>
      </c>
      <c r="BC819" s="18" t="s">
        <v>5537</v>
      </c>
      <c r="BD819" s="18" t="s">
        <v>5537</v>
      </c>
      <c r="BE819" s="18" t="s">
        <v>5537</v>
      </c>
      <c r="BF819" s="18" t="s">
        <v>5537</v>
      </c>
      <c r="BG819" s="18" t="s">
        <v>5537</v>
      </c>
      <c r="BH819" s="18" t="s">
        <v>5537</v>
      </c>
      <c r="BI819" s="18" t="s">
        <v>5537</v>
      </c>
      <c r="BJ819" s="18" t="s">
        <v>5537</v>
      </c>
      <c r="BK819" s="18" t="s">
        <v>5537</v>
      </c>
      <c r="BL819" s="9" t="s">
        <v>5537</v>
      </c>
      <c r="BM819" s="14" t="s">
        <v>5537</v>
      </c>
      <c r="BN819" s="14" t="s">
        <v>5537</v>
      </c>
      <c r="BO819" s="14" t="str">
        <f>_xlfn.XLOOKUP(B819,'[4]cell downs 18042026 17h'!$B:$B,'[4]cell downs 18042026 17h'!$B:$B,"")</f>
        <v/>
      </c>
      <c r="BP819" s="14" t="str">
        <f>_xlfn.XLOOKUP(B819,'[5]Cells Huawei 19042026 15h'!$B:$B,'[5]Cells Huawei 19042026 15h'!$B:$B,"")</f>
        <v/>
      </c>
      <c r="BQ819" s="9" t="str">
        <f>_xlfn.XLOOKUP(B819,'[6]cells down 19042026 9H40'!$B:$B,'[6]cells down 19042026 9H40'!$B:$B,"")</f>
        <v/>
      </c>
      <c r="BR819" s="9" t="s">
        <v>5537</v>
      </c>
      <c r="BS819" s="9" t="s">
        <v>12</v>
      </c>
      <c r="BT819" s="108"/>
    </row>
    <row r="820" spans="1:72" s="9" customFormat="1" x14ac:dyDescent="0.35">
      <c r="A820" s="1" t="s">
        <v>2447</v>
      </c>
      <c r="B820" s="8" t="s">
        <v>2448</v>
      </c>
      <c r="C820" s="3" t="str">
        <f>_xlfn.XLOOKUP(B820,'[1]daily break down'!$D:$D,'[1]daily break down'!$E:$E,"")</f>
        <v>Douala</v>
      </c>
      <c r="D820" s="1" t="s">
        <v>21</v>
      </c>
      <c r="E820" s="1" t="s">
        <v>36</v>
      </c>
      <c r="F820" s="3" t="s">
        <v>31</v>
      </c>
      <c r="G820" s="1" t="s">
        <v>32</v>
      </c>
      <c r="H820" s="34" t="str">
        <f>_xlfn.XLOOKUP(B820,[2]CALCULATION!$B:$B,[2]CALCULATION!$H:$H,"")</f>
        <v>ZTE</v>
      </c>
      <c r="I820" s="28">
        <v>0</v>
      </c>
      <c r="J820" s="28">
        <v>0</v>
      </c>
      <c r="K820" s="28">
        <v>0</v>
      </c>
      <c r="L820" s="28">
        <v>0</v>
      </c>
      <c r="M820" s="28">
        <v>8.7160027737113829E-2</v>
      </c>
      <c r="N820" s="28">
        <v>0</v>
      </c>
      <c r="O820" s="28">
        <v>0</v>
      </c>
      <c r="P820" s="28">
        <v>0</v>
      </c>
      <c r="Q820" s="28">
        <v>0</v>
      </c>
      <c r="R820" s="28">
        <v>0</v>
      </c>
      <c r="S820" s="93">
        <v>0</v>
      </c>
      <c r="T820" s="93">
        <f>_xlfn.XLOOKUP(B820,'[3]Nur des jours'!$B:$B,'[3]Nur des jours'!$U:$U,"")</f>
        <v>0</v>
      </c>
      <c r="U820" s="93">
        <v>0</v>
      </c>
      <c r="V820" s="93">
        <v>0</v>
      </c>
      <c r="W820" s="93">
        <v>0</v>
      </c>
      <c r="X820" s="93">
        <v>3.0854685489093473E-3</v>
      </c>
      <c r="Y820" s="93">
        <v>0</v>
      </c>
      <c r="Z820" s="93">
        <v>0</v>
      </c>
      <c r="AA820" s="93">
        <v>0</v>
      </c>
      <c r="AB820" s="93">
        <v>0</v>
      </c>
      <c r="AC820" s="93">
        <f>_xlfn.XLOOKUP(B820,'[3]Nur des jours'!$B:$B,'[3]Nur des jours'!$N:$N,"")</f>
        <v>0</v>
      </c>
      <c r="AD820" s="93">
        <v>0</v>
      </c>
      <c r="AE820" s="93">
        <v>18.085571992363729</v>
      </c>
      <c r="AF820" s="93">
        <v>0</v>
      </c>
      <c r="AG820" s="93"/>
      <c r="AH820" s="93">
        <v>0</v>
      </c>
      <c r="AI820" s="93">
        <v>0</v>
      </c>
      <c r="AJ820" s="93">
        <v>0</v>
      </c>
      <c r="AK820" s="93">
        <v>0</v>
      </c>
      <c r="AL820" s="93">
        <v>0</v>
      </c>
      <c r="AM820" s="49" t="s">
        <v>5559</v>
      </c>
      <c r="AN820" s="49"/>
      <c r="AO820" s="48" t="str" cm="1">
        <f t="array" ref="AO820">IFERROR(_xlfn.IFS(
AQ820="MPR ISSUE","PDH",
AQ820="BSS Hardware Issue","BSS",
AQ820="Sites strategiques, MLL, Pylone, etc.","ENVTECH",
AQ820="AKTIVCO DEFAUT GE &amp; POWER Cabinet","AKTIVCO",
AQ820="AKTIVCO Coupure ENEO &amp; Baisse de tension","AKTIVCO GRID ONLY",
AQ820="Coupure ENEO &amp; Baisse de tension","IHS GRID ONLY",
AQ820="Defaut GE &amp; POWER Cabinet","IHS",
AQ820="Sharing","Partners",
AQ820="Sites strategiques &amp; DataCenter","SST &amp; DC",
AQ820="Exclu","Exclu",
AQ820="SAT","SAT",
AQ820="SPARE-ISSUE","SPARE-ISSUE",
AQ820="Fiber CAmtel","TRANS_FO_CAMTEL",
AQ820="Fiber AOF","Fiber AOF",
AQ820="Projet OCM (HUAWEI)","TRAVAUX-HUAWEI",
AQ820="Projet OCM (NOKIA)","TRAVAUX-NOKIA",
AQ820="ACCESS-ISSUE","ACCESS-ISSUE",
AQ820="Projet OCM (ZTE, NOKIA, autres projets)","TRAVAUX OCM",
AQ820="No root CAuse","No root cause",
AQ820="ODU HS","PDH",
AQ820="IP &amp; VLAN","PDH",
AQ820="Warehouse HUAWEI","SPARE-ISSUE",
AQ820="SPARE-HS","SPARE-ISSUE",
AQ820="Power Telco","BSS",AQ820="no impacts","no impacts"
),"")</f>
        <v>No root cause</v>
      </c>
      <c r="AP820" s="48" t="str" cm="1">
        <f t="array" ref="AP820">IFERROR(_xlfn.IFS(
AQ820="MPR ISSUE","TX ISSUE",
AQ820="BSS Hardware Issue","RAN ISSUE",
AQ820="Sites strategiques, MLL, Pylone, etc.","ENVTECH",
AQ820="AKTIVCO DEFAUT GE &amp; POWER Cabinet","POWER ISSUE",
AQ820="AKTIVCO Coupure ENEO &amp; Baisse de tension","POWER ISSUE",
AQ820="Coupure ENEO &amp; Baisse de tension","POWER ISSUE",
AQ820="Defaut GE &amp; POWER Cabinet","POWER ISSUE",
AQ820="Sharing","POWER ISSUE",
AQ820="Sites strategiques &amp; DataCenter","POWER ISSUE",
AQ820="Exclu","Exclu",
AQ820="SAT","TX ISSUE",
AQ820="SPARE-ISSUE","SPARE-ISSUE",
AQ820="Fiber CAmtel","TX ISSUE",
AQ820="Fiber AOF","TX ISSUE",
AQ820="Projet OCM (HUAWEI)","TRAVAUX-HUAWEI",
AQ820="Projet OCM (NOKIA)","TRAVAUX -NOKIA",
AQ820="ACCESS-ISSUE","ACCESS-ISSUE",
AQ820="Projet OCM (ZTE, NOKIA, autres projets)","TRAVAUX OCM",
AQ820="No root CAuse","No root cause",
AQ820="ODU HS","TX ISSUE",
AQ820="IP &amp; VLAN","TX ISSUE",
AQ820="Warehouse HUAWEI","SPARE-ISSUE",
AQ820="SPARE-HS","SPARE-ISSUE",
AQ820="Power Telco","RAN ISSUE",AQ820="no impacts","no impacts"
),"")</f>
        <v>No root cause</v>
      </c>
      <c r="AQ820" s="67" t="s">
        <v>5344</v>
      </c>
      <c r="AR820" s="48" t="str" cm="1">
        <f t="array" ref="AR820">IFERROR(_xlfn.IFS(
AQ820="MPR ISSUE","ACTIVE",
AQ820="BSS Hardware Issue","ACTIVE",
AQ820="Sites strategiques, MLL, Pylone, etc.","PASSIVE",
AQ820="AKTIVCO DEFAUT GE &amp; POWER Cabinet","PASSIVE",
AQ820="AKTIVCO Coupure ENEO &amp; Baisse de tension","PASSIVE",
AQ820="Coupure ENEO &amp; Baisse de tension","PASSIVE",
AQ820="Defaut GE &amp; POWER Cabinet","PASSIVE",
AQ820="Sharing","PASSIVE",
AQ820="Sites strategiques &amp; DataCenter","PASSIVE",
AQ820="Exclu","Exclu",
AQ820="SAT","ACTIVE",
AQ820="SPARE-ISSUE","SPARE-ISSUE",
AQ820="Fiber CAmtel","ACTIVE",
AQ820="Fiber AOF","ACTIVE",
AQ820="Projet OCM (HUAWEI)","PLANNED WORKS",
AQ820="Projet OCM (NOKIA)","PLANNED WORKS",
AQ820="ACCESS-ISSUE","ACCESS-ISSUE",
AQ820="Projet OCM (ZTE, NOKIA, autres projets)","PLANNED WORKS",
AQ820="No root CAuse","No root cause",
AQ820="ODU HS","ACTIVE",
AQ820="IP &amp; VLAN","ACTIVE",
AQ820="Warehouse HUAWEI","SPARE-ISSUE",
AQ820="SPARE-HS","SPARE-ISSUE",
AQ820="Power Telco","ACTIVE", AQ820="no impacts","no impacts"
),"")</f>
        <v>No root cause</v>
      </c>
      <c r="AS820" s="92" t="s">
        <v>5537</v>
      </c>
      <c r="AT820" s="98" t="s">
        <v>2448</v>
      </c>
      <c r="AV820" s="17" t="s">
        <v>5537</v>
      </c>
      <c r="AW820" s="7" t="s">
        <v>5537</v>
      </c>
      <c r="AX820" s="6" t="s">
        <v>5537</v>
      </c>
      <c r="AY820" s="7"/>
      <c r="AZ820" s="3" t="s">
        <v>5537</v>
      </c>
      <c r="BA820" s="18" t="s">
        <v>5537</v>
      </c>
      <c r="BB820" s="18" t="s">
        <v>5537</v>
      </c>
      <c r="BC820" s="18" t="s">
        <v>5537</v>
      </c>
      <c r="BD820" s="18" t="s">
        <v>5537</v>
      </c>
      <c r="BE820" s="18" t="s">
        <v>5537</v>
      </c>
      <c r="BF820" s="18" t="s">
        <v>5537</v>
      </c>
      <c r="BG820" s="18" t="s">
        <v>5537</v>
      </c>
      <c r="BH820" s="18" t="s">
        <v>5537</v>
      </c>
      <c r="BI820" s="18" t="s">
        <v>5537</v>
      </c>
      <c r="BJ820" s="18" t="s">
        <v>5537</v>
      </c>
      <c r="BK820" s="18" t="s">
        <v>5537</v>
      </c>
      <c r="BL820" s="9" t="s">
        <v>5537</v>
      </c>
      <c r="BM820" s="14" t="s">
        <v>5537</v>
      </c>
      <c r="BN820" s="14" t="s">
        <v>5537</v>
      </c>
      <c r="BO820" s="14" t="str">
        <f>_xlfn.XLOOKUP(B820,'[4]cell downs 18042026 17h'!$B:$B,'[4]cell downs 18042026 17h'!$B:$B,"")</f>
        <v/>
      </c>
      <c r="BP820" s="14" t="str">
        <f>_xlfn.XLOOKUP(B820,'[5]Cells Huawei 19042026 15h'!$B:$B,'[5]Cells Huawei 19042026 15h'!$B:$B,"")</f>
        <v/>
      </c>
      <c r="BQ820" s="9" t="str">
        <f>_xlfn.XLOOKUP(B820,'[6]cells down 19042026 9H40'!$B:$B,'[6]cells down 19042026 9H40'!$B:$B,"")</f>
        <v/>
      </c>
      <c r="BR820" s="9" t="s">
        <v>5537</v>
      </c>
      <c r="BS820" s="9" t="s">
        <v>5537</v>
      </c>
      <c r="BT820" s="108"/>
    </row>
    <row r="821" spans="1:72" s="9" customFormat="1" x14ac:dyDescent="0.35">
      <c r="A821" s="19" t="s">
        <v>5414</v>
      </c>
      <c r="B821" s="26" t="s">
        <v>5415</v>
      </c>
      <c r="C821" s="3" t="str">
        <f>_xlfn.XLOOKUP(B821,'[1]daily break down'!$D:$D,'[1]daily break down'!$E:$E,"")</f>
        <v>Garoua</v>
      </c>
      <c r="D821" s="19" t="s">
        <v>357</v>
      </c>
      <c r="E821" s="19" t="s">
        <v>987</v>
      </c>
      <c r="F821" s="19" t="s">
        <v>5403</v>
      </c>
      <c r="G821" s="19" t="s">
        <v>24</v>
      </c>
      <c r="H821" s="32" t="str">
        <f>_xlfn.XLOOKUP(B821,[2]CALCULATION!$B:$B,[2]CALCULATION!$H:$H,"")</f>
        <v>Huawei</v>
      </c>
      <c r="I821" s="28">
        <v>0</v>
      </c>
      <c r="J821" s="28">
        <v>0</v>
      </c>
      <c r="K821" s="28">
        <v>0</v>
      </c>
      <c r="L821" s="28">
        <v>0</v>
      </c>
      <c r="M821" s="28">
        <v>0</v>
      </c>
      <c r="N821" s="28">
        <v>0</v>
      </c>
      <c r="O821" s="28">
        <v>0</v>
      </c>
      <c r="P821" s="28">
        <v>0</v>
      </c>
      <c r="Q821" s="28">
        <v>8.9175391586979543E-5</v>
      </c>
      <c r="R821" s="28">
        <v>0</v>
      </c>
      <c r="S821" s="93">
        <v>0</v>
      </c>
      <c r="T821" s="93">
        <f>_xlfn.XLOOKUP(B821,'[3]Nur des jours'!$B:$B,'[3]Nur des jours'!$U:$U,"")</f>
        <v>0</v>
      </c>
      <c r="U821" s="93">
        <v>0</v>
      </c>
      <c r="V821" s="93">
        <v>0</v>
      </c>
      <c r="W821" s="93">
        <v>0</v>
      </c>
      <c r="X821" s="93">
        <v>0</v>
      </c>
      <c r="Y821" s="93">
        <v>0</v>
      </c>
      <c r="Z821" s="93">
        <v>0</v>
      </c>
      <c r="AA821" s="93">
        <v>0</v>
      </c>
      <c r="AB821" s="93">
        <v>0</v>
      </c>
      <c r="AC821" s="93">
        <f>_xlfn.XLOOKUP(B821,'[3]Nur des jours'!$B:$B,'[3]Nur des jours'!$N:$N,"")</f>
        <v>0</v>
      </c>
      <c r="AD821" s="93">
        <v>0</v>
      </c>
      <c r="AE821" s="93">
        <v>17.481569230066807</v>
      </c>
      <c r="AF821" s="93">
        <v>0</v>
      </c>
      <c r="AG821" s="93"/>
      <c r="AH821" s="93">
        <v>0</v>
      </c>
      <c r="AI821" s="93">
        <v>0</v>
      </c>
      <c r="AJ821" s="93">
        <v>0</v>
      </c>
      <c r="AK821" s="93">
        <v>0</v>
      </c>
      <c r="AL821" s="93">
        <v>0</v>
      </c>
      <c r="AM821" s="49" t="s">
        <v>5559</v>
      </c>
      <c r="AN821" s="49"/>
      <c r="AO821" s="48" t="str" cm="1">
        <f t="array" ref="AO821">IFERROR(_xlfn.IFS(
AQ821="MPR ISSUE","PDH",
AQ821="BSS Hardware Issue","BSS",
AQ821="Sites strategiques, MLL, Pylone, etc.","ENVTECH",
AQ821="AKTIVCO DEFAUT GE &amp; POWER Cabinet","AKTIVCO",
AQ821="AKTIVCO Coupure ENEO &amp; Baisse de tension","AKTIVCO GRID ONLY",
AQ821="Coupure ENEO &amp; Baisse de tension","IHS GRID ONLY",
AQ821="Defaut GE &amp; POWER Cabinet","IHS",
AQ821="Sharing","Partners",
AQ821="Sites strategiques &amp; DataCenter","SST &amp; DC",
AQ821="Exclu","Exclu",
AQ821="SAT","SAT",
AQ821="SPARE-ISSUE","SPARE-ISSUE",
AQ821="Fiber CAmtel","TRANS_FO_CAMTEL",
AQ821="Fiber AOF","Fiber AOF",
AQ821="Projet OCM (HUAWEI)","TRAVAUX-HUAWEI",
AQ821="Projet OCM (NOKIA)","TRAVAUX-NOKIA",
AQ821="ACCESS-ISSUE","ACCESS-ISSUE",
AQ821="Projet OCM (ZTE, NOKIA, autres projets)","TRAVAUX OCM",
AQ821="No root CAuse","No root cause",
AQ821="ODU HS","PDH",
AQ821="IP &amp; VLAN","PDH",
AQ821="Warehouse HUAWEI","SPARE-ISSUE",
AQ821="SPARE-HS","SPARE-ISSUE",
AQ821="Power Telco","BSS",AQ821="no impacts","no impacts"
),"")</f>
        <v>No root cause</v>
      </c>
      <c r="AP821" s="48" t="str" cm="1">
        <f t="array" ref="AP821">IFERROR(_xlfn.IFS(
AQ821="MPR ISSUE","TX ISSUE",
AQ821="BSS Hardware Issue","RAN ISSUE",
AQ821="Sites strategiques, MLL, Pylone, etc.","ENVTECH",
AQ821="AKTIVCO DEFAUT GE &amp; POWER Cabinet","POWER ISSUE",
AQ821="AKTIVCO Coupure ENEO &amp; Baisse de tension","POWER ISSUE",
AQ821="Coupure ENEO &amp; Baisse de tension","POWER ISSUE",
AQ821="Defaut GE &amp; POWER Cabinet","POWER ISSUE",
AQ821="Sharing","POWER ISSUE",
AQ821="Sites strategiques &amp; DataCenter","POWER ISSUE",
AQ821="Exclu","Exclu",
AQ821="SAT","TX ISSUE",
AQ821="SPARE-ISSUE","SPARE-ISSUE",
AQ821="Fiber CAmtel","TX ISSUE",
AQ821="Fiber AOF","TX ISSUE",
AQ821="Projet OCM (HUAWEI)","TRAVAUX-HUAWEI",
AQ821="Projet OCM (NOKIA)","TRAVAUX -NOKIA",
AQ821="ACCESS-ISSUE","ACCESS-ISSUE",
AQ821="Projet OCM (ZTE, NOKIA, autres projets)","TRAVAUX OCM",
AQ821="No root CAuse","No root cause",
AQ821="ODU HS","TX ISSUE",
AQ821="IP &amp; VLAN","TX ISSUE",
AQ821="Warehouse HUAWEI","SPARE-ISSUE",
AQ821="SPARE-HS","SPARE-ISSUE",
AQ821="Power Telco","RAN ISSUE",AQ821="no impacts","no impacts"
),"")</f>
        <v>No root cause</v>
      </c>
      <c r="AQ821" s="67" t="s">
        <v>5344</v>
      </c>
      <c r="AR821" s="48" t="str" cm="1">
        <f t="array" ref="AR821">IFERROR(_xlfn.IFS(
AQ821="MPR ISSUE","ACTIVE",
AQ821="BSS Hardware Issue","ACTIVE",
AQ821="Sites strategiques, MLL, Pylone, etc.","PASSIVE",
AQ821="AKTIVCO DEFAUT GE &amp; POWER Cabinet","PASSIVE",
AQ821="AKTIVCO Coupure ENEO &amp; Baisse de tension","PASSIVE",
AQ821="Coupure ENEO &amp; Baisse de tension","PASSIVE",
AQ821="Defaut GE &amp; POWER Cabinet","PASSIVE",
AQ821="Sharing","PASSIVE",
AQ821="Sites strategiques &amp; DataCenter","PASSIVE",
AQ821="Exclu","Exclu",
AQ821="SAT","ACTIVE",
AQ821="SPARE-ISSUE","SPARE-ISSUE",
AQ821="Fiber CAmtel","ACTIVE",
AQ821="Fiber AOF","ACTIVE",
AQ821="Projet OCM (HUAWEI)","PLANNED WORKS",
AQ821="Projet OCM (NOKIA)","PLANNED WORKS",
AQ821="ACCESS-ISSUE","ACCESS-ISSUE",
AQ821="Projet OCM (ZTE, NOKIA, autres projets)","PLANNED WORKS",
AQ821="No root CAuse","No root cause",
AQ821="ODU HS","ACTIVE",
AQ821="IP &amp; VLAN","ACTIVE",
AQ821="Warehouse HUAWEI","SPARE-ISSUE",
AQ821="SPARE-HS","SPARE-ISSUE",
AQ821="Power Telco","ACTIVE", AQ821="no impacts","no impacts"
),"")</f>
        <v>No root cause</v>
      </c>
      <c r="AS821" s="92" t="s">
        <v>5537</v>
      </c>
      <c r="AT821" s="98" t="s">
        <v>5415</v>
      </c>
      <c r="AV821" s="17" t="s">
        <v>5537</v>
      </c>
      <c r="AW821" s="7" t="s">
        <v>5537</v>
      </c>
      <c r="AX821" s="6" t="s">
        <v>5537</v>
      </c>
      <c r="AY821" s="7"/>
      <c r="AZ821" s="3" t="s">
        <v>5537</v>
      </c>
      <c r="BA821" s="18" t="s">
        <v>5537</v>
      </c>
      <c r="BB821" s="18" t="s">
        <v>5537</v>
      </c>
      <c r="BC821" s="18" t="s">
        <v>5537</v>
      </c>
      <c r="BD821" s="18" t="s">
        <v>5537</v>
      </c>
      <c r="BE821" s="18" t="s">
        <v>5537</v>
      </c>
      <c r="BF821" s="18" t="s">
        <v>5537</v>
      </c>
      <c r="BG821" s="18" t="s">
        <v>5537</v>
      </c>
      <c r="BH821" s="18" t="s">
        <v>5537</v>
      </c>
      <c r="BI821" s="18" t="s">
        <v>5537</v>
      </c>
      <c r="BJ821" s="18" t="s">
        <v>5537</v>
      </c>
      <c r="BK821" s="18" t="s">
        <v>5537</v>
      </c>
      <c r="BL821" s="9" t="s">
        <v>5537</v>
      </c>
      <c r="BM821" s="14" t="s">
        <v>5537</v>
      </c>
      <c r="BN821" s="14" t="s">
        <v>5537</v>
      </c>
      <c r="BO821" s="14" t="str">
        <f>_xlfn.XLOOKUP(B821,'[4]cell downs 18042026 17h'!$B:$B,'[4]cell downs 18042026 17h'!$B:$B,"")</f>
        <v/>
      </c>
      <c r="BP821" s="14" t="str">
        <f>_xlfn.XLOOKUP(B821,'[5]Cells Huawei 19042026 15h'!$B:$B,'[5]Cells Huawei 19042026 15h'!$B:$B,"")</f>
        <v/>
      </c>
      <c r="BQ821" s="9" t="str">
        <f>_xlfn.XLOOKUP(B821,'[6]cells down 19042026 9H40'!$B:$B,'[6]cells down 19042026 9H40'!$B:$B,"")</f>
        <v/>
      </c>
      <c r="BR821" s="9" t="s">
        <v>5537</v>
      </c>
      <c r="BS821" s="9" t="s">
        <v>5537</v>
      </c>
      <c r="BT821" s="108"/>
    </row>
    <row r="822" spans="1:72" s="9" customFormat="1" x14ac:dyDescent="0.35">
      <c r="A822" s="1" t="s">
        <v>1660</v>
      </c>
      <c r="B822" s="8" t="s">
        <v>1661</v>
      </c>
      <c r="C822" s="3" t="str">
        <f>_xlfn.XLOOKUP(B822,'[1]daily break down'!$D:$D,'[1]daily break down'!$E:$E,"")</f>
        <v>LITTORAL</v>
      </c>
      <c r="D822" s="1" t="s">
        <v>11</v>
      </c>
      <c r="E822" s="1" t="s">
        <v>12</v>
      </c>
      <c r="F822" s="3" t="s">
        <v>13</v>
      </c>
      <c r="G822" s="1" t="s">
        <v>177</v>
      </c>
      <c r="H822" s="34" t="str">
        <f>_xlfn.XLOOKUP(B822,[2]CALCULATION!$B:$B,[2]CALCULATION!$H:$H,"")</f>
        <v>ZTE</v>
      </c>
      <c r="I822" s="28">
        <v>0</v>
      </c>
      <c r="J822" s="28">
        <v>0</v>
      </c>
      <c r="K822" s="28">
        <v>0.34489474450180085</v>
      </c>
      <c r="L822" s="28">
        <v>13.046627315349868</v>
      </c>
      <c r="M822" s="28">
        <v>13.810450214448982</v>
      </c>
      <c r="N822" s="28">
        <v>14.415986793481206</v>
      </c>
      <c r="O822" s="28">
        <v>0</v>
      </c>
      <c r="P822" s="28">
        <v>0.64693179580690241</v>
      </c>
      <c r="Q822" s="28">
        <v>13.217380355160616</v>
      </c>
      <c r="R822" s="28">
        <v>16.067265354575621</v>
      </c>
      <c r="S822" s="93">
        <v>0</v>
      </c>
      <c r="T822" s="93">
        <f>_xlfn.XLOOKUP(B822,'[3]Nur des jours'!$B:$B,'[3]Nur des jours'!$U:$U,"")</f>
        <v>0</v>
      </c>
      <c r="U822" s="93">
        <v>0</v>
      </c>
      <c r="V822" s="93">
        <v>1.5159816569786609E-3</v>
      </c>
      <c r="W822" s="93">
        <v>0</v>
      </c>
      <c r="X822" s="93">
        <v>15.395703315612398</v>
      </c>
      <c r="Y822" s="93">
        <v>17.534985289627404</v>
      </c>
      <c r="Z822" s="93">
        <v>0</v>
      </c>
      <c r="AA822" s="93">
        <v>0</v>
      </c>
      <c r="AB822" s="93">
        <v>0</v>
      </c>
      <c r="AC822" s="93">
        <f>_xlfn.XLOOKUP(B822,'[3]Nur des jours'!$B:$B,'[3]Nur des jours'!$N:$N,"")</f>
        <v>2.5551424951417232</v>
      </c>
      <c r="AD822" s="93">
        <v>2.5551424951417232</v>
      </c>
      <c r="AE822" s="93">
        <v>15.786987098817752</v>
      </c>
      <c r="AF822" s="93">
        <v>0</v>
      </c>
      <c r="AG822" s="93"/>
      <c r="AH822" s="93">
        <v>0</v>
      </c>
      <c r="AI822" s="93">
        <v>0</v>
      </c>
      <c r="AJ822" s="93">
        <v>0</v>
      </c>
      <c r="AK822" s="93">
        <v>0</v>
      </c>
      <c r="AL822" s="93">
        <v>0</v>
      </c>
      <c r="AM822" s="49" t="s">
        <v>5559</v>
      </c>
      <c r="AN822" s="49"/>
      <c r="AO822" s="48" t="str" cm="1">
        <f t="array" ref="AO822">IFERROR(_xlfn.IFS(
AQ822="MPR ISSUE","PDH",
AQ822="BSS Hardware Issue","BSS",
AQ822="Sites strategiques, MLL, Pylone, etc.","ENVTECH",
AQ822="AKTIVCO DEFAUT GE &amp; POWER Cabinet","AKTIVCO",
AQ822="AKTIVCO Coupure ENEO &amp; Baisse de tension","AKTIVCO GRID ONLY",
AQ822="Coupure ENEO &amp; Baisse de tension","IHS GRID ONLY",
AQ822="Defaut GE &amp; POWER Cabinet","IHS",
AQ822="Sharing","Partners",
AQ822="Sites strategiques &amp; DataCenter","SST &amp; DC",
AQ822="Exclu","Exclu",
AQ822="SAT","SAT",
AQ822="SPARE-ISSUE","SPARE-ISSUE",
AQ822="Fiber CAmtel","TRANS_FO_CAMTEL",
AQ822="Fiber AOF","Fiber AOF",
AQ822="Projet OCM (HUAWEI)","TRAVAUX-HUAWEI",
AQ822="Projet OCM (NOKIA)","TRAVAUX-NOKIA",
AQ822="ACCESS-ISSUE","ACCESS-ISSUE",
AQ822="Projet OCM (ZTE, NOKIA, autres projets)","TRAVAUX OCM",
AQ822="No root CAuse","No root cause",
AQ822="ODU HS","PDH",
AQ822="IP &amp; VLAN","PDH",
AQ822="Warehouse HUAWEI","SPARE-ISSUE",
AQ822="SPARE-HS","SPARE-ISSUE",
AQ822="Power Telco","BSS",AQ822="no impacts","no impacts"
),"")</f>
        <v>No root cause</v>
      </c>
      <c r="AP822" s="48" t="str" cm="1">
        <f t="array" ref="AP822">IFERROR(_xlfn.IFS(
AQ822="MPR ISSUE","TX ISSUE",
AQ822="BSS Hardware Issue","RAN ISSUE",
AQ822="Sites strategiques, MLL, Pylone, etc.","ENVTECH",
AQ822="AKTIVCO DEFAUT GE &amp; POWER Cabinet","POWER ISSUE",
AQ822="AKTIVCO Coupure ENEO &amp; Baisse de tension","POWER ISSUE",
AQ822="Coupure ENEO &amp; Baisse de tension","POWER ISSUE",
AQ822="Defaut GE &amp; POWER Cabinet","POWER ISSUE",
AQ822="Sharing","POWER ISSUE",
AQ822="Sites strategiques &amp; DataCenter","POWER ISSUE",
AQ822="Exclu","Exclu",
AQ822="SAT","TX ISSUE",
AQ822="SPARE-ISSUE","SPARE-ISSUE",
AQ822="Fiber CAmtel","TX ISSUE",
AQ822="Fiber AOF","TX ISSUE",
AQ822="Projet OCM (HUAWEI)","TRAVAUX-HUAWEI",
AQ822="Projet OCM (NOKIA)","TRAVAUX -NOKIA",
AQ822="ACCESS-ISSUE","ACCESS-ISSUE",
AQ822="Projet OCM (ZTE, NOKIA, autres projets)","TRAVAUX OCM",
AQ822="No root CAuse","No root cause",
AQ822="ODU HS","TX ISSUE",
AQ822="IP &amp; VLAN","TX ISSUE",
AQ822="Warehouse HUAWEI","SPARE-ISSUE",
AQ822="SPARE-HS","SPARE-ISSUE",
AQ822="Power Telco","RAN ISSUE",AQ822="no impacts","no impacts"
),"")</f>
        <v>No root cause</v>
      </c>
      <c r="AQ822" s="127" t="s">
        <v>5344</v>
      </c>
      <c r="AR822" s="48" t="str" cm="1">
        <f t="array" ref="AR822">IFERROR(_xlfn.IFS(
AQ822="MPR ISSUE","ACTIVE",
AQ822="BSS Hardware Issue","ACTIVE",
AQ822="Sites strategiques, MLL, Pylone, etc.","PASSIVE",
AQ822="AKTIVCO DEFAUT GE &amp; POWER Cabinet","PASSIVE",
AQ822="AKTIVCO Coupure ENEO &amp; Baisse de tension","PASSIVE",
AQ822="Coupure ENEO &amp; Baisse de tension","PASSIVE",
AQ822="Defaut GE &amp; POWER Cabinet","PASSIVE",
AQ822="Sharing","PASSIVE",
AQ822="Sites strategiques &amp; DataCenter","PASSIVE",
AQ822="Exclu","Exclu",
AQ822="SAT","ACTIVE",
AQ822="SPARE-ISSUE","SPARE-ISSUE",
AQ822="Fiber CAmtel","ACTIVE",
AQ822="Fiber AOF","ACTIVE",
AQ822="Projet OCM (HUAWEI)","PLANNED WORKS",
AQ822="Projet OCM (NOKIA)","PLANNED WORKS",
AQ822="ACCESS-ISSUE","ACCESS-ISSUE",
AQ822="Projet OCM (ZTE, NOKIA, autres projets)","PLANNED WORKS",
AQ822="No root CAuse","No root cause",
AQ822="ODU HS","ACTIVE",
AQ822="IP &amp; VLAN","ACTIVE",
AQ822="Warehouse HUAWEI","SPARE-ISSUE",
AQ822="SPARE-HS","SPARE-ISSUE",
AQ822="Power Telco","ACTIVE", AQ822="no impacts","no impacts"
),"")</f>
        <v>No root cause</v>
      </c>
      <c r="AS822" s="92" t="s">
        <v>5537</v>
      </c>
      <c r="AT822" s="98" t="s">
        <v>1661</v>
      </c>
      <c r="AV822" s="17" t="s">
        <v>5537</v>
      </c>
      <c r="AW822" s="7" t="s">
        <v>5537</v>
      </c>
      <c r="AX822" s="6" t="s">
        <v>5537</v>
      </c>
      <c r="AY822" s="7"/>
      <c r="AZ822" s="3" t="s">
        <v>5537</v>
      </c>
      <c r="BA822" s="18" t="s">
        <v>5537</v>
      </c>
      <c r="BB822" s="18" t="s">
        <v>5537</v>
      </c>
      <c r="BC822" s="18" t="s">
        <v>5537</v>
      </c>
      <c r="BD822" s="18" t="s">
        <v>5537</v>
      </c>
      <c r="BE822" s="18" t="s">
        <v>5537</v>
      </c>
      <c r="BF822" s="18" t="s">
        <v>5537</v>
      </c>
      <c r="BG822" s="18" t="s">
        <v>5537</v>
      </c>
      <c r="BH822" s="18" t="s">
        <v>5537</v>
      </c>
      <c r="BI822" s="18" t="s">
        <v>5537</v>
      </c>
      <c r="BJ822" s="18" t="s">
        <v>5537</v>
      </c>
      <c r="BK822" s="18" t="s">
        <v>5537</v>
      </c>
      <c r="BL822" s="9" t="s">
        <v>5537</v>
      </c>
      <c r="BM822" s="14" t="s">
        <v>5537</v>
      </c>
      <c r="BN822" s="14" t="s">
        <v>5537</v>
      </c>
      <c r="BO822" s="14" t="str">
        <f>_xlfn.XLOOKUP(B822,'[4]cell downs 18042026 17h'!$B:$B,'[4]cell downs 18042026 17h'!$B:$B,"")</f>
        <v/>
      </c>
      <c r="BP822" s="14" t="str">
        <f>_xlfn.XLOOKUP(B822,'[5]Cells Huawei 19042026 15h'!$B:$B,'[5]Cells Huawei 19042026 15h'!$B:$B,"")</f>
        <v/>
      </c>
      <c r="BQ822" s="9" t="str">
        <f>_xlfn.XLOOKUP(B822,'[6]cells down 19042026 9H40'!$B:$B,'[6]cells down 19042026 9H40'!$B:$B,"")</f>
        <v/>
      </c>
      <c r="BR822" s="9" t="s">
        <v>1661</v>
      </c>
      <c r="BS822" s="9" t="s">
        <v>12</v>
      </c>
      <c r="BT822" s="108"/>
    </row>
    <row r="823" spans="1:72" s="9" customFormat="1" x14ac:dyDescent="0.35">
      <c r="A823" s="1" t="s">
        <v>3311</v>
      </c>
      <c r="B823" s="8" t="s">
        <v>3312</v>
      </c>
      <c r="C823" s="3" t="str">
        <f>_xlfn.XLOOKUP(B823,'[1]daily break down'!$D:$D,'[1]daily break down'!$E:$E,"")</f>
        <v>Yaounde</v>
      </c>
      <c r="D823" s="1" t="s">
        <v>21</v>
      </c>
      <c r="E823" s="1" t="s">
        <v>36</v>
      </c>
      <c r="F823" s="3" t="s">
        <v>37</v>
      </c>
      <c r="G823" s="1" t="s">
        <v>38</v>
      </c>
      <c r="H823" s="34" t="str">
        <f>_xlfn.XLOOKUP(B823,[2]CALCULATION!$B:$B,[2]CALCULATION!$H:$H,"")</f>
        <v>ZTE</v>
      </c>
      <c r="I823" s="28">
        <v>0</v>
      </c>
      <c r="J823" s="28">
        <v>0</v>
      </c>
      <c r="K823" s="28">
        <v>0</v>
      </c>
      <c r="L823" s="28">
        <v>0</v>
      </c>
      <c r="M823" s="28">
        <v>0</v>
      </c>
      <c r="N823" s="28">
        <v>0</v>
      </c>
      <c r="O823" s="28">
        <v>0</v>
      </c>
      <c r="P823" s="28">
        <v>0.2020536022577781</v>
      </c>
      <c r="Q823" s="28">
        <v>0</v>
      </c>
      <c r="R823" s="28">
        <v>0</v>
      </c>
      <c r="S823" s="93">
        <v>4.9063230346457072</v>
      </c>
      <c r="T823" s="93">
        <f>_xlfn.XLOOKUP(B823,'[3]Nur des jours'!$B:$B,'[3]Nur des jours'!$U:$U,"")</f>
        <v>0</v>
      </c>
      <c r="U823" s="93">
        <v>0</v>
      </c>
      <c r="V823" s="93">
        <v>0</v>
      </c>
      <c r="W823" s="93">
        <v>0</v>
      </c>
      <c r="X823" s="93">
        <v>22.891822402570515</v>
      </c>
      <c r="Y823" s="93">
        <v>0.87852028775828761</v>
      </c>
      <c r="Z823" s="93">
        <v>53.017820096851615</v>
      </c>
      <c r="AA823" s="93">
        <v>19.214086572896953</v>
      </c>
      <c r="AB823" s="93">
        <v>21.568049384618448</v>
      </c>
      <c r="AC823" s="93">
        <f>_xlfn.XLOOKUP(B823,'[3]Nur des jours'!$B:$B,'[3]Nur des jours'!$N:$N,"")</f>
        <v>0</v>
      </c>
      <c r="AD823" s="93">
        <v>0</v>
      </c>
      <c r="AE823" s="93">
        <v>11.998370587244921</v>
      </c>
      <c r="AF823" s="93">
        <v>0</v>
      </c>
      <c r="AG823" s="93"/>
      <c r="AH823" s="93">
        <v>0</v>
      </c>
      <c r="AI823" s="93">
        <v>0</v>
      </c>
      <c r="AJ823" s="93">
        <v>0</v>
      </c>
      <c r="AK823" s="93">
        <v>0</v>
      </c>
      <c r="AL823" s="93">
        <v>0</v>
      </c>
      <c r="AM823" s="49" t="s">
        <v>5559</v>
      </c>
      <c r="AN823" s="49"/>
      <c r="AO823" s="48" t="str" cm="1">
        <f t="array" ref="AO823">IFERROR(_xlfn.IFS(
AQ823="MPR ISSUE","PDH",
AQ823="BSS Hardware Issue","BSS",
AQ823="Sites strategiques, MLL, Pylone, etc.","ENVTECH",
AQ823="AKTIVCO DEFAUT GE &amp; POWER Cabinet","AKTIVCO",
AQ823="AKTIVCO Coupure ENEO &amp; Baisse de tension","AKTIVCO GRID ONLY",
AQ823="Coupure ENEO &amp; Baisse de tension","IHS GRID ONLY",
AQ823="Defaut GE &amp; POWER Cabinet","IHS",
AQ823="Sharing","Partners",
AQ823="Sites strategiques &amp; DataCenter","SST &amp; DC",
AQ823="Exclu","Exclu",
AQ823="SAT","SAT",
AQ823="SPARE-ISSUE","SPARE-ISSUE",
AQ823="Fiber CAmtel","TRANS_FO_CAMTEL",
AQ823="Fiber AOF","Fiber AOF",
AQ823="Projet OCM (HUAWEI)","TRAVAUX-HUAWEI",
AQ823="Projet OCM (NOKIA)","TRAVAUX-NOKIA",
AQ823="ACCESS-ISSUE","ACCESS-ISSUE",
AQ823="Projet OCM (ZTE, NOKIA, autres projets)","TRAVAUX OCM",
AQ823="No root CAuse","No root cause",
AQ823="ODU HS","PDH",
AQ823="IP &amp; VLAN","PDH",
AQ823="Warehouse HUAWEI","SPARE-ISSUE",
AQ823="SPARE-HS","SPARE-ISSUE",
AQ823="Power Telco","BSS",AQ823="no impacts","no impacts"
),"")</f>
        <v>No root cause</v>
      </c>
      <c r="AP823" s="48" t="str" cm="1">
        <f t="array" ref="AP823">IFERROR(_xlfn.IFS(
AQ823="MPR ISSUE","TX ISSUE",
AQ823="BSS Hardware Issue","RAN ISSUE",
AQ823="Sites strategiques, MLL, Pylone, etc.","ENVTECH",
AQ823="AKTIVCO DEFAUT GE &amp; POWER Cabinet","POWER ISSUE",
AQ823="AKTIVCO Coupure ENEO &amp; Baisse de tension","POWER ISSUE",
AQ823="Coupure ENEO &amp; Baisse de tension","POWER ISSUE",
AQ823="Defaut GE &amp; POWER Cabinet","POWER ISSUE",
AQ823="Sharing","POWER ISSUE",
AQ823="Sites strategiques &amp; DataCenter","POWER ISSUE",
AQ823="Exclu","Exclu",
AQ823="SAT","TX ISSUE",
AQ823="SPARE-ISSUE","SPARE-ISSUE",
AQ823="Fiber CAmtel","TX ISSUE",
AQ823="Fiber AOF","TX ISSUE",
AQ823="Projet OCM (HUAWEI)","TRAVAUX-HUAWEI",
AQ823="Projet OCM (NOKIA)","TRAVAUX -NOKIA",
AQ823="ACCESS-ISSUE","ACCESS-ISSUE",
AQ823="Projet OCM (ZTE, NOKIA, autres projets)","TRAVAUX OCM",
AQ823="No root CAuse","No root cause",
AQ823="ODU HS","TX ISSUE",
AQ823="IP &amp; VLAN","TX ISSUE",
AQ823="Warehouse HUAWEI","SPARE-ISSUE",
AQ823="SPARE-HS","SPARE-ISSUE",
AQ823="Power Telco","RAN ISSUE",AQ823="no impacts","no impacts"
),"")</f>
        <v>No root cause</v>
      </c>
      <c r="AQ823" s="67" t="s">
        <v>5344</v>
      </c>
      <c r="AR823" s="48" t="str" cm="1">
        <f t="array" ref="AR823">IFERROR(_xlfn.IFS(
AQ823="MPR ISSUE","ACTIVE",
AQ823="BSS Hardware Issue","ACTIVE",
AQ823="Sites strategiques, MLL, Pylone, etc.","PASSIVE",
AQ823="AKTIVCO DEFAUT GE &amp; POWER Cabinet","PASSIVE",
AQ823="AKTIVCO Coupure ENEO &amp; Baisse de tension","PASSIVE",
AQ823="Coupure ENEO &amp; Baisse de tension","PASSIVE",
AQ823="Defaut GE &amp; POWER Cabinet","PASSIVE",
AQ823="Sharing","PASSIVE",
AQ823="Sites strategiques &amp; DataCenter","PASSIVE",
AQ823="Exclu","Exclu",
AQ823="SAT","ACTIVE",
AQ823="SPARE-ISSUE","SPARE-ISSUE",
AQ823="Fiber CAmtel","ACTIVE",
AQ823="Fiber AOF","ACTIVE",
AQ823="Projet OCM (HUAWEI)","PLANNED WORKS",
AQ823="Projet OCM (NOKIA)","PLANNED WORKS",
AQ823="ACCESS-ISSUE","ACCESS-ISSUE",
AQ823="Projet OCM (ZTE, NOKIA, autres projets)","PLANNED WORKS",
AQ823="No root CAuse","No root cause",
AQ823="ODU HS","ACTIVE",
AQ823="IP &amp; VLAN","ACTIVE",
AQ823="Warehouse HUAWEI","SPARE-ISSUE",
AQ823="SPARE-HS","SPARE-ISSUE",
AQ823="Power Telco","ACTIVE", AQ823="no impacts","no impacts"
),"")</f>
        <v>No root cause</v>
      </c>
      <c r="AS823" s="92" t="s">
        <v>5537</v>
      </c>
      <c r="AT823" s="98" t="s">
        <v>3312</v>
      </c>
      <c r="AV823" s="17" t="s">
        <v>5537</v>
      </c>
      <c r="AW823" s="7" t="s">
        <v>5537</v>
      </c>
      <c r="AX823" s="6" t="s">
        <v>5537</v>
      </c>
      <c r="AY823" s="7"/>
      <c r="AZ823" s="3" t="s">
        <v>5537</v>
      </c>
      <c r="BA823" s="18" t="s">
        <v>5537</v>
      </c>
      <c r="BB823" s="18" t="s">
        <v>5537</v>
      </c>
      <c r="BC823" s="18" t="s">
        <v>5537</v>
      </c>
      <c r="BD823" s="18" t="s">
        <v>5537</v>
      </c>
      <c r="BE823" s="18" t="s">
        <v>5537</v>
      </c>
      <c r="BF823" s="18" t="s">
        <v>5537</v>
      </c>
      <c r="BG823" s="18" t="s">
        <v>5537</v>
      </c>
      <c r="BH823" s="18" t="s">
        <v>5537</v>
      </c>
      <c r="BI823" s="18" t="s">
        <v>5537</v>
      </c>
      <c r="BJ823" s="18" t="s">
        <v>5537</v>
      </c>
      <c r="BK823" s="18" t="s">
        <v>5537</v>
      </c>
      <c r="BL823" s="9" t="s">
        <v>5537</v>
      </c>
      <c r="BM823" s="14" t="s">
        <v>5537</v>
      </c>
      <c r="BN823" s="14" t="s">
        <v>5537</v>
      </c>
      <c r="BO823" s="14" t="str">
        <f>_xlfn.XLOOKUP(B823,'[4]cell downs 18042026 17h'!$B:$B,'[4]cell downs 18042026 17h'!$B:$B,"")</f>
        <v/>
      </c>
      <c r="BP823" s="14" t="str">
        <f>_xlfn.XLOOKUP(B823,'[5]Cells Huawei 19042026 15h'!$B:$B,'[5]Cells Huawei 19042026 15h'!$B:$B,"")</f>
        <v/>
      </c>
      <c r="BQ823" s="9" t="str">
        <f>_xlfn.XLOOKUP(B823,'[6]cells down 19042026 9H40'!$B:$B,'[6]cells down 19042026 9H40'!$B:$B,"")</f>
        <v/>
      </c>
      <c r="BR823" s="9" t="s">
        <v>5537</v>
      </c>
      <c r="BS823" s="9" t="s">
        <v>1713</v>
      </c>
      <c r="BT823" s="108"/>
    </row>
    <row r="824" spans="1:72" s="9" customFormat="1" x14ac:dyDescent="0.35">
      <c r="A824" s="1" t="s">
        <v>670</v>
      </c>
      <c r="B824" s="8" t="s">
        <v>671</v>
      </c>
      <c r="C824" s="3" t="str">
        <f>_xlfn.XLOOKUP(B824,'[1]daily break down'!$D:$D,'[1]daily break down'!$E:$E,"")</f>
        <v>Douala</v>
      </c>
      <c r="D824" s="1" t="s">
        <v>11</v>
      </c>
      <c r="E824" s="1" t="s">
        <v>12</v>
      </c>
      <c r="F824" s="3" t="s">
        <v>31</v>
      </c>
      <c r="G824" s="1" t="s">
        <v>32</v>
      </c>
      <c r="H824" s="34" t="str">
        <f>_xlfn.XLOOKUP(B824,[2]CALCULATION!$B:$B,[2]CALCULATION!$H:$H,"")</f>
        <v>ZTE</v>
      </c>
      <c r="I824" s="28">
        <v>0</v>
      </c>
      <c r="J824" s="28">
        <v>0</v>
      </c>
      <c r="K824" s="28">
        <v>0</v>
      </c>
      <c r="L824" s="28">
        <v>0</v>
      </c>
      <c r="M824" s="28">
        <v>0</v>
      </c>
      <c r="N824" s="28">
        <v>0</v>
      </c>
      <c r="O824" s="28">
        <v>0</v>
      </c>
      <c r="P824" s="28">
        <v>0</v>
      </c>
      <c r="Q824" s="28">
        <v>0</v>
      </c>
      <c r="R824" s="28">
        <v>0</v>
      </c>
      <c r="S824" s="93">
        <v>0</v>
      </c>
      <c r="T824" s="93">
        <f>_xlfn.XLOOKUP(B824,'[3]Nur des jours'!$B:$B,'[3]Nur des jours'!$U:$U,"")</f>
        <v>0</v>
      </c>
      <c r="U824" s="93">
        <v>0</v>
      </c>
      <c r="V824" s="93">
        <v>0</v>
      </c>
      <c r="W824" s="93">
        <v>0</v>
      </c>
      <c r="X824" s="93">
        <v>3.1490149329543744</v>
      </c>
      <c r="Y824" s="93">
        <v>0</v>
      </c>
      <c r="Z824" s="93">
        <v>0</v>
      </c>
      <c r="AA824" s="93">
        <v>0</v>
      </c>
      <c r="AB824" s="93">
        <v>0</v>
      </c>
      <c r="AC824" s="93">
        <f>_xlfn.XLOOKUP(B824,'[3]Nur des jours'!$B:$B,'[3]Nur des jours'!$N:$N,"")</f>
        <v>0</v>
      </c>
      <c r="AD824" s="93">
        <v>0</v>
      </c>
      <c r="AE824" s="93">
        <v>9.8490831342938598</v>
      </c>
      <c r="AF824" s="93">
        <v>0</v>
      </c>
      <c r="AG824" s="93"/>
      <c r="AH824" s="93">
        <v>0</v>
      </c>
      <c r="AI824" s="93">
        <v>0</v>
      </c>
      <c r="AJ824" s="93">
        <v>0</v>
      </c>
      <c r="AK824" s="93">
        <v>0</v>
      </c>
      <c r="AL824" s="93">
        <v>0</v>
      </c>
      <c r="AM824" s="49" t="s">
        <v>5559</v>
      </c>
      <c r="AN824" s="49"/>
      <c r="AO824" s="48" t="str" cm="1">
        <f t="array" ref="AO824">IFERROR(_xlfn.IFS(
AQ824="MPR ISSUE","PDH",
AQ824="BSS Hardware Issue","BSS",
AQ824="Sites strategiques, MLL, Pylone, etc.","ENVTECH",
AQ824="AKTIVCO DEFAUT GE &amp; POWER Cabinet","AKTIVCO",
AQ824="AKTIVCO Coupure ENEO &amp; Baisse de tension","AKTIVCO GRID ONLY",
AQ824="Coupure ENEO &amp; Baisse de tension","IHS GRID ONLY",
AQ824="Defaut GE &amp; POWER Cabinet","IHS",
AQ824="Sharing","Partners",
AQ824="Sites strategiques &amp; DataCenter","SST &amp; DC",
AQ824="Exclu","Exclu",
AQ824="SAT","SAT",
AQ824="SPARE-ISSUE","SPARE-ISSUE",
AQ824="Fiber CAmtel","TRANS_FO_CAMTEL",
AQ824="Fiber AOF","Fiber AOF",
AQ824="Projet OCM (HUAWEI)","TRAVAUX-HUAWEI",
AQ824="Projet OCM (NOKIA)","TRAVAUX-NOKIA",
AQ824="ACCESS-ISSUE","ACCESS-ISSUE",
AQ824="Projet OCM (ZTE, NOKIA, autres projets)","TRAVAUX OCM",
AQ824="No root CAuse","No root cause",
AQ824="ODU HS","PDH",
AQ824="IP &amp; VLAN","PDH",
AQ824="Warehouse HUAWEI","SPARE-ISSUE",
AQ824="SPARE-HS","SPARE-ISSUE",
AQ824="Power Telco","BSS",AQ824="no impacts","no impacts"
),"")</f>
        <v>No root cause</v>
      </c>
      <c r="AP824" s="48" t="str" cm="1">
        <f t="array" ref="AP824">IFERROR(_xlfn.IFS(
AQ824="MPR ISSUE","TX ISSUE",
AQ824="BSS Hardware Issue","RAN ISSUE",
AQ824="Sites strategiques, MLL, Pylone, etc.","ENVTECH",
AQ824="AKTIVCO DEFAUT GE &amp; POWER Cabinet","POWER ISSUE",
AQ824="AKTIVCO Coupure ENEO &amp; Baisse de tension","POWER ISSUE",
AQ824="Coupure ENEO &amp; Baisse de tension","POWER ISSUE",
AQ824="Defaut GE &amp; POWER Cabinet","POWER ISSUE",
AQ824="Sharing","POWER ISSUE",
AQ824="Sites strategiques &amp; DataCenter","POWER ISSUE",
AQ824="Exclu","Exclu",
AQ824="SAT","TX ISSUE",
AQ824="SPARE-ISSUE","SPARE-ISSUE",
AQ824="Fiber CAmtel","TX ISSUE",
AQ824="Fiber AOF","TX ISSUE",
AQ824="Projet OCM (HUAWEI)","TRAVAUX-HUAWEI",
AQ824="Projet OCM (NOKIA)","TRAVAUX -NOKIA",
AQ824="ACCESS-ISSUE","ACCESS-ISSUE",
AQ824="Projet OCM (ZTE, NOKIA, autres projets)","TRAVAUX OCM",
AQ824="No root CAuse","No root cause",
AQ824="ODU HS","TX ISSUE",
AQ824="IP &amp; VLAN","TX ISSUE",
AQ824="Warehouse HUAWEI","SPARE-ISSUE",
AQ824="SPARE-HS","SPARE-ISSUE",
AQ824="Power Telco","RAN ISSUE",AQ824="no impacts","no impacts"
),"")</f>
        <v>No root cause</v>
      </c>
      <c r="AQ824" s="127" t="s">
        <v>5344</v>
      </c>
      <c r="AR824" s="48" t="str" cm="1">
        <f t="array" ref="AR824">IFERROR(_xlfn.IFS(
AQ824="MPR ISSUE","ACTIVE",
AQ824="BSS Hardware Issue","ACTIVE",
AQ824="Sites strategiques, MLL, Pylone, etc.","PASSIVE",
AQ824="AKTIVCO DEFAUT GE &amp; POWER Cabinet","PASSIVE",
AQ824="AKTIVCO Coupure ENEO &amp; Baisse de tension","PASSIVE",
AQ824="Coupure ENEO &amp; Baisse de tension","PASSIVE",
AQ824="Defaut GE &amp; POWER Cabinet","PASSIVE",
AQ824="Sharing","PASSIVE",
AQ824="Sites strategiques &amp; DataCenter","PASSIVE",
AQ824="Exclu","Exclu",
AQ824="SAT","ACTIVE",
AQ824="SPARE-ISSUE","SPARE-ISSUE",
AQ824="Fiber CAmtel","ACTIVE",
AQ824="Fiber AOF","ACTIVE",
AQ824="Projet OCM (HUAWEI)","PLANNED WORKS",
AQ824="Projet OCM (NOKIA)","PLANNED WORKS",
AQ824="ACCESS-ISSUE","ACCESS-ISSUE",
AQ824="Projet OCM (ZTE, NOKIA, autres projets)","PLANNED WORKS",
AQ824="No root CAuse","No root cause",
AQ824="ODU HS","ACTIVE",
AQ824="IP &amp; VLAN","ACTIVE",
AQ824="Warehouse HUAWEI","SPARE-ISSUE",
AQ824="SPARE-HS","SPARE-ISSUE",
AQ824="Power Telco","ACTIVE", AQ824="no impacts","no impacts"
),"")</f>
        <v>No root cause</v>
      </c>
      <c r="AS824" s="92" t="s">
        <v>5537</v>
      </c>
      <c r="AT824" s="98" t="s">
        <v>671</v>
      </c>
      <c r="AV824" s="17" t="s">
        <v>5537</v>
      </c>
      <c r="AW824" s="7" t="s">
        <v>5537</v>
      </c>
      <c r="AX824" s="6" t="s">
        <v>5537</v>
      </c>
      <c r="AY824" s="7"/>
      <c r="AZ824" s="3" t="s">
        <v>5537</v>
      </c>
      <c r="BA824" s="18" t="s">
        <v>5537</v>
      </c>
      <c r="BB824" s="18" t="s">
        <v>5537</v>
      </c>
      <c r="BC824" s="18" t="s">
        <v>5537</v>
      </c>
      <c r="BD824" s="18" t="s">
        <v>5537</v>
      </c>
      <c r="BE824" s="18" t="s">
        <v>5537</v>
      </c>
      <c r="BF824" s="18" t="s">
        <v>5537</v>
      </c>
      <c r="BG824" s="18" t="s">
        <v>5537</v>
      </c>
      <c r="BH824" s="18" t="s">
        <v>5537</v>
      </c>
      <c r="BI824" s="18" t="s">
        <v>5537</v>
      </c>
      <c r="BJ824" s="18" t="s">
        <v>5537</v>
      </c>
      <c r="BK824" s="18" t="s">
        <v>5537</v>
      </c>
      <c r="BL824" s="9" t="s">
        <v>5537</v>
      </c>
      <c r="BM824" s="14" t="s">
        <v>5537</v>
      </c>
      <c r="BN824" s="14" t="s">
        <v>5537</v>
      </c>
      <c r="BO824" s="14" t="str">
        <f>_xlfn.XLOOKUP(B824,'[4]cell downs 18042026 17h'!$B:$B,'[4]cell downs 18042026 17h'!$B:$B,"")</f>
        <v/>
      </c>
      <c r="BP824" s="14" t="str">
        <f>_xlfn.XLOOKUP(B824,'[5]Cells Huawei 19042026 15h'!$B:$B,'[5]Cells Huawei 19042026 15h'!$B:$B,"")</f>
        <v/>
      </c>
      <c r="BQ824" s="9" t="str">
        <f>_xlfn.XLOOKUP(B824,'[6]cells down 19042026 9H40'!$B:$B,'[6]cells down 19042026 9H40'!$B:$B,"")</f>
        <v/>
      </c>
      <c r="BR824" s="9" t="s">
        <v>671</v>
      </c>
      <c r="BS824" s="9" t="s">
        <v>5537</v>
      </c>
      <c r="BT824" s="108"/>
    </row>
    <row r="825" spans="1:72" s="9" customFormat="1" x14ac:dyDescent="0.35">
      <c r="A825" s="1" t="s">
        <v>295</v>
      </c>
      <c r="B825" s="8" t="s">
        <v>296</v>
      </c>
      <c r="C825" s="3" t="str">
        <f>_xlfn.XLOOKUP(B825,'[1]daily break down'!$D:$D,'[1]daily break down'!$E:$E,"")</f>
        <v>Douala</v>
      </c>
      <c r="D825" s="1" t="s">
        <v>21</v>
      </c>
      <c r="E825" s="1" t="s">
        <v>30</v>
      </c>
      <c r="F825" s="3" t="s">
        <v>31</v>
      </c>
      <c r="G825" s="1" t="s">
        <v>32</v>
      </c>
      <c r="H825" s="34" t="str">
        <f>_xlfn.XLOOKUP(B825,[2]CALCULATION!$B:$B,[2]CALCULATION!$H:$H,"")</f>
        <v>ZTE</v>
      </c>
      <c r="I825" s="28">
        <v>0</v>
      </c>
      <c r="J825" s="28">
        <v>0</v>
      </c>
      <c r="K825" s="28">
        <v>0</v>
      </c>
      <c r="L825" s="28">
        <v>0</v>
      </c>
      <c r="M825" s="28">
        <v>0</v>
      </c>
      <c r="N825" s="28">
        <v>0</v>
      </c>
      <c r="O825" s="28">
        <v>0</v>
      </c>
      <c r="P825" s="28">
        <v>0</v>
      </c>
      <c r="Q825" s="28">
        <v>0</v>
      </c>
      <c r="R825" s="28">
        <v>0</v>
      </c>
      <c r="S825" s="93">
        <v>0</v>
      </c>
      <c r="T825" s="93">
        <f>_xlfn.XLOOKUP(B825,'[3]Nur des jours'!$B:$B,'[3]Nur des jours'!$U:$U,"")</f>
        <v>0</v>
      </c>
      <c r="U825" s="93">
        <v>0</v>
      </c>
      <c r="V825" s="93">
        <v>0</v>
      </c>
      <c r="W825" s="93">
        <v>0</v>
      </c>
      <c r="X825" s="93">
        <v>0</v>
      </c>
      <c r="Y825" s="93">
        <v>0</v>
      </c>
      <c r="Z825" s="93">
        <v>0</v>
      </c>
      <c r="AA825" s="93">
        <v>18.9540154608727</v>
      </c>
      <c r="AB825" s="93">
        <v>39.866590047170213</v>
      </c>
      <c r="AC825" s="93">
        <f>_xlfn.XLOOKUP(B825,'[3]Nur des jours'!$B:$B,'[3]Nur des jours'!$N:$N,"")</f>
        <v>0</v>
      </c>
      <c r="AD825" s="93">
        <v>0</v>
      </c>
      <c r="AE825" s="93">
        <v>8.4410750414487214</v>
      </c>
      <c r="AF825" s="93">
        <v>0</v>
      </c>
      <c r="AG825" s="93"/>
      <c r="AH825" s="93">
        <v>0</v>
      </c>
      <c r="AI825" s="93">
        <v>0</v>
      </c>
      <c r="AJ825" s="93">
        <v>0</v>
      </c>
      <c r="AK825" s="93">
        <v>0</v>
      </c>
      <c r="AL825" s="93">
        <v>0</v>
      </c>
      <c r="AM825" s="49" t="s">
        <v>5559</v>
      </c>
      <c r="AN825" s="49"/>
      <c r="AO825" s="48" t="str" cm="1">
        <f t="array" ref="AO825">IFERROR(_xlfn.IFS(
AQ825="MPR ISSUE","PDH",
AQ825="BSS Hardware Issue","BSS",
AQ825="Sites strategiques, MLL, Pylone, etc.","ENVTECH",
AQ825="AKTIVCO DEFAUT GE &amp; POWER Cabinet","AKTIVCO",
AQ825="AKTIVCO Coupure ENEO &amp; Baisse de tension","AKTIVCO GRID ONLY",
AQ825="Coupure ENEO &amp; Baisse de tension","IHS GRID ONLY",
AQ825="Defaut GE &amp; POWER Cabinet","IHS",
AQ825="Sharing","Partners",
AQ825="Sites strategiques &amp; DataCenter","SST &amp; DC",
AQ825="Exclu","Exclu",
AQ825="SAT","SAT",
AQ825="SPARE-ISSUE","SPARE-ISSUE",
AQ825="Fiber CAmtel","TRANS_FO_CAMTEL",
AQ825="Fiber AOF","Fiber AOF",
AQ825="Projet OCM (HUAWEI)","TRAVAUX-HUAWEI",
AQ825="Projet OCM (NOKIA)","TRAVAUX-NOKIA",
AQ825="ACCESS-ISSUE","ACCESS-ISSUE",
AQ825="Projet OCM (ZTE, NOKIA, autres projets)","TRAVAUX OCM",
AQ825="No root CAuse","No root cause",
AQ825="ODU HS","PDH",
AQ825="IP &amp; VLAN","PDH",
AQ825="Warehouse HUAWEI","SPARE-ISSUE",
AQ825="SPARE-HS","SPARE-ISSUE",
AQ825="Power Telco","BSS",AQ825="no impacts","no impacts"
),"")</f>
        <v>No root cause</v>
      </c>
      <c r="AP825" s="48" t="str" cm="1">
        <f t="array" ref="AP825">IFERROR(_xlfn.IFS(
AQ825="MPR ISSUE","TX ISSUE",
AQ825="BSS Hardware Issue","RAN ISSUE",
AQ825="Sites strategiques, MLL, Pylone, etc.","ENVTECH",
AQ825="AKTIVCO DEFAUT GE &amp; POWER Cabinet","POWER ISSUE",
AQ825="AKTIVCO Coupure ENEO &amp; Baisse de tension","POWER ISSUE",
AQ825="Coupure ENEO &amp; Baisse de tension","POWER ISSUE",
AQ825="Defaut GE &amp; POWER Cabinet","POWER ISSUE",
AQ825="Sharing","POWER ISSUE",
AQ825="Sites strategiques &amp; DataCenter","POWER ISSUE",
AQ825="Exclu","Exclu",
AQ825="SAT","TX ISSUE",
AQ825="SPARE-ISSUE","SPARE-ISSUE",
AQ825="Fiber CAmtel","TX ISSUE",
AQ825="Fiber AOF","TX ISSUE",
AQ825="Projet OCM (HUAWEI)","TRAVAUX-HUAWEI",
AQ825="Projet OCM (NOKIA)","TRAVAUX -NOKIA",
AQ825="ACCESS-ISSUE","ACCESS-ISSUE",
AQ825="Projet OCM (ZTE, NOKIA, autres projets)","TRAVAUX OCM",
AQ825="No root CAuse","No root cause",
AQ825="ODU HS","TX ISSUE",
AQ825="IP &amp; VLAN","TX ISSUE",
AQ825="Warehouse HUAWEI","SPARE-ISSUE",
AQ825="SPARE-HS","SPARE-ISSUE",
AQ825="Power Telco","RAN ISSUE",AQ825="no impacts","no impacts"
),"")</f>
        <v>No root cause</v>
      </c>
      <c r="AQ825" s="67" t="s">
        <v>5344</v>
      </c>
      <c r="AR825" s="48" t="str" cm="1">
        <f t="array" ref="AR825">IFERROR(_xlfn.IFS(
AQ825="MPR ISSUE","ACTIVE",
AQ825="BSS Hardware Issue","ACTIVE",
AQ825="Sites strategiques, MLL, Pylone, etc.","PASSIVE",
AQ825="AKTIVCO DEFAUT GE &amp; POWER Cabinet","PASSIVE",
AQ825="AKTIVCO Coupure ENEO &amp; Baisse de tension","PASSIVE",
AQ825="Coupure ENEO &amp; Baisse de tension","PASSIVE",
AQ825="Defaut GE &amp; POWER Cabinet","PASSIVE",
AQ825="Sharing","PASSIVE",
AQ825="Sites strategiques &amp; DataCenter","PASSIVE",
AQ825="Exclu","Exclu",
AQ825="SAT","ACTIVE",
AQ825="SPARE-ISSUE","SPARE-ISSUE",
AQ825="Fiber CAmtel","ACTIVE",
AQ825="Fiber AOF","ACTIVE",
AQ825="Projet OCM (HUAWEI)","PLANNED WORKS",
AQ825="Projet OCM (NOKIA)","PLANNED WORKS",
AQ825="ACCESS-ISSUE","ACCESS-ISSUE",
AQ825="Projet OCM (ZTE, NOKIA, autres projets)","PLANNED WORKS",
AQ825="No root CAuse","No root cause",
AQ825="ODU HS","ACTIVE",
AQ825="IP &amp; VLAN","ACTIVE",
AQ825="Warehouse HUAWEI","SPARE-ISSUE",
AQ825="SPARE-HS","SPARE-ISSUE",
AQ825="Power Telco","ACTIVE", AQ825="no impacts","no impacts"
),"")</f>
        <v>No root cause</v>
      </c>
      <c r="AS825" s="92" t="s">
        <v>5537</v>
      </c>
      <c r="AT825" s="98" t="s">
        <v>296</v>
      </c>
      <c r="AV825" s="17" t="s">
        <v>5537</v>
      </c>
      <c r="AW825" s="7" t="s">
        <v>5537</v>
      </c>
      <c r="AX825" s="6" t="s">
        <v>5537</v>
      </c>
      <c r="AY825" s="7"/>
      <c r="AZ825" s="3" t="s">
        <v>5537</v>
      </c>
      <c r="BA825" s="18" t="s">
        <v>5537</v>
      </c>
      <c r="BB825" s="18" t="s">
        <v>5537</v>
      </c>
      <c r="BC825" s="18" t="s">
        <v>5537</v>
      </c>
      <c r="BD825" s="18" t="s">
        <v>5537</v>
      </c>
      <c r="BE825" s="18" t="s">
        <v>5537</v>
      </c>
      <c r="BF825" s="18" t="s">
        <v>5537</v>
      </c>
      <c r="BG825" s="18" t="s">
        <v>5537</v>
      </c>
      <c r="BH825" s="18" t="s">
        <v>5537</v>
      </c>
      <c r="BI825" s="18" t="s">
        <v>5537</v>
      </c>
      <c r="BJ825" s="18" t="s">
        <v>5537</v>
      </c>
      <c r="BK825" s="18" t="s">
        <v>5537</v>
      </c>
      <c r="BL825" s="9" t="s">
        <v>5537</v>
      </c>
      <c r="BM825" s="14" t="s">
        <v>5537</v>
      </c>
      <c r="BN825" s="14" t="s">
        <v>5537</v>
      </c>
      <c r="BO825" s="14" t="str">
        <f>_xlfn.XLOOKUP(B825,'[4]cell downs 18042026 17h'!$B:$B,'[4]cell downs 18042026 17h'!$B:$B,"")</f>
        <v/>
      </c>
      <c r="BP825" s="14" t="str">
        <f>_xlfn.XLOOKUP(B825,'[5]Cells Huawei 19042026 15h'!$B:$B,'[5]Cells Huawei 19042026 15h'!$B:$B,"")</f>
        <v/>
      </c>
      <c r="BQ825" s="9" t="str">
        <f>_xlfn.XLOOKUP(B825,'[6]cells down 19042026 9H40'!$B:$B,'[6]cells down 19042026 9H40'!$B:$B,"")</f>
        <v/>
      </c>
      <c r="BR825" s="9" t="s">
        <v>5537</v>
      </c>
      <c r="BS825" s="9" t="s">
        <v>12</v>
      </c>
      <c r="BT825" s="108"/>
    </row>
    <row r="826" spans="1:72" s="9" customFormat="1" x14ac:dyDescent="0.35">
      <c r="A826" s="1" t="s">
        <v>1598</v>
      </c>
      <c r="B826" s="8" t="s">
        <v>1599</v>
      </c>
      <c r="C826" s="3" t="str">
        <f>_xlfn.XLOOKUP(B826,'[1]daily break down'!$D:$D,'[1]daily break down'!$E:$E,"")</f>
        <v>Douala</v>
      </c>
      <c r="D826" s="1" t="s">
        <v>11</v>
      </c>
      <c r="E826" s="1" t="s">
        <v>12</v>
      </c>
      <c r="F826" s="3" t="s">
        <v>31</v>
      </c>
      <c r="G826" s="1" t="s">
        <v>32</v>
      </c>
      <c r="H826" s="34" t="str">
        <f>_xlfn.XLOOKUP(B826,[2]CALCULATION!$B:$B,[2]CALCULATION!$H:$H,"")</f>
        <v>ZTE</v>
      </c>
      <c r="I826" s="28">
        <v>0</v>
      </c>
      <c r="J826" s="28">
        <v>0</v>
      </c>
      <c r="K826" s="28">
        <v>0</v>
      </c>
      <c r="L826" s="28">
        <v>1.9261884582787167E-3</v>
      </c>
      <c r="M826" s="28">
        <v>0</v>
      </c>
      <c r="N826" s="28">
        <v>0</v>
      </c>
      <c r="O826" s="28">
        <v>0</v>
      </c>
      <c r="P826" s="28">
        <v>0</v>
      </c>
      <c r="Q826" s="28">
        <v>7.1571277533793927</v>
      </c>
      <c r="R826" s="28">
        <v>37.663619008483792</v>
      </c>
      <c r="S826" s="93">
        <v>8.1577648223768886</v>
      </c>
      <c r="T826" s="93">
        <f>_xlfn.XLOOKUP(B826,'[3]Nur des jours'!$B:$B,'[3]Nur des jours'!$U:$U,"")</f>
        <v>0</v>
      </c>
      <c r="U826" s="93">
        <v>0</v>
      </c>
      <c r="V826" s="93">
        <v>0</v>
      </c>
      <c r="W826" s="93">
        <v>0</v>
      </c>
      <c r="X826" s="93">
        <v>0</v>
      </c>
      <c r="Y826" s="93">
        <v>0</v>
      </c>
      <c r="Z826" s="93">
        <v>0</v>
      </c>
      <c r="AA826" s="93">
        <v>12.908922675661252</v>
      </c>
      <c r="AB826" s="93">
        <v>18.768263120197012</v>
      </c>
      <c r="AC826" s="93">
        <f>_xlfn.XLOOKUP(B826,'[3]Nur des jours'!$B:$B,'[3]Nur des jours'!$N:$N,"")</f>
        <v>0</v>
      </c>
      <c r="AD826" s="93">
        <v>0</v>
      </c>
      <c r="AE826" s="93">
        <v>7.7911647875628223</v>
      </c>
      <c r="AF826" s="93">
        <v>0</v>
      </c>
      <c r="AG826" s="93"/>
      <c r="AH826" s="93">
        <v>0</v>
      </c>
      <c r="AI826" s="93">
        <v>0</v>
      </c>
      <c r="AJ826" s="93">
        <v>0</v>
      </c>
      <c r="AK826" s="93">
        <v>0</v>
      </c>
      <c r="AL826" s="93">
        <v>0</v>
      </c>
      <c r="AM826" s="49" t="s">
        <v>5559</v>
      </c>
      <c r="AN826" s="49"/>
      <c r="AO826" s="48" t="str" cm="1">
        <f t="array" ref="AO826">IFERROR(_xlfn.IFS(
AQ826="MPR ISSUE","PDH",
AQ826="BSS Hardware Issue","BSS",
AQ826="Sites strategiques, MLL, Pylone, etc.","ENVTECH",
AQ826="AKTIVCO DEFAUT GE &amp; POWER Cabinet","AKTIVCO",
AQ826="AKTIVCO Coupure ENEO &amp; Baisse de tension","AKTIVCO GRID ONLY",
AQ826="Coupure ENEO &amp; Baisse de tension","IHS GRID ONLY",
AQ826="Defaut GE &amp; POWER Cabinet","IHS",
AQ826="Sharing","Partners",
AQ826="Sites strategiques &amp; DataCenter","SST &amp; DC",
AQ826="Exclu","Exclu",
AQ826="SAT","SAT",
AQ826="SPARE-ISSUE","SPARE-ISSUE",
AQ826="Fiber CAmtel","TRANS_FO_CAMTEL",
AQ826="Fiber AOF","Fiber AOF",
AQ826="Projet OCM (HUAWEI)","TRAVAUX-HUAWEI",
AQ826="Projet OCM (NOKIA)","TRAVAUX-NOKIA",
AQ826="ACCESS-ISSUE","ACCESS-ISSUE",
AQ826="Projet OCM (ZTE, NOKIA, autres projets)","TRAVAUX OCM",
AQ826="No root CAuse","No root cause",
AQ826="ODU HS","PDH",
AQ826="IP &amp; VLAN","PDH",
AQ826="Warehouse HUAWEI","SPARE-ISSUE",
AQ826="SPARE-HS","SPARE-ISSUE",
AQ826="Power Telco","BSS",AQ826="no impacts","no impacts"
),"")</f>
        <v>No root cause</v>
      </c>
      <c r="AP826" s="48" t="str" cm="1">
        <f t="array" ref="AP826">IFERROR(_xlfn.IFS(
AQ826="MPR ISSUE","TX ISSUE",
AQ826="BSS Hardware Issue","RAN ISSUE",
AQ826="Sites strategiques, MLL, Pylone, etc.","ENVTECH",
AQ826="AKTIVCO DEFAUT GE &amp; POWER Cabinet","POWER ISSUE",
AQ826="AKTIVCO Coupure ENEO &amp; Baisse de tension","POWER ISSUE",
AQ826="Coupure ENEO &amp; Baisse de tension","POWER ISSUE",
AQ826="Defaut GE &amp; POWER Cabinet","POWER ISSUE",
AQ826="Sharing","POWER ISSUE",
AQ826="Sites strategiques &amp; DataCenter","POWER ISSUE",
AQ826="Exclu","Exclu",
AQ826="SAT","TX ISSUE",
AQ826="SPARE-ISSUE","SPARE-ISSUE",
AQ826="Fiber CAmtel","TX ISSUE",
AQ826="Fiber AOF","TX ISSUE",
AQ826="Projet OCM (HUAWEI)","TRAVAUX-HUAWEI",
AQ826="Projet OCM (NOKIA)","TRAVAUX -NOKIA",
AQ826="ACCESS-ISSUE","ACCESS-ISSUE",
AQ826="Projet OCM (ZTE, NOKIA, autres projets)","TRAVAUX OCM",
AQ826="No root CAuse","No root cause",
AQ826="ODU HS","TX ISSUE",
AQ826="IP &amp; VLAN","TX ISSUE",
AQ826="Warehouse HUAWEI","SPARE-ISSUE",
AQ826="SPARE-HS","SPARE-ISSUE",
AQ826="Power Telco","RAN ISSUE",AQ826="no impacts","no impacts"
),"")</f>
        <v>No root cause</v>
      </c>
      <c r="AQ826" s="127" t="s">
        <v>5344</v>
      </c>
      <c r="AR826" s="48" t="str" cm="1">
        <f t="array" ref="AR826">IFERROR(_xlfn.IFS(
AQ826="MPR ISSUE","ACTIVE",
AQ826="BSS Hardware Issue","ACTIVE",
AQ826="Sites strategiques, MLL, Pylone, etc.","PASSIVE",
AQ826="AKTIVCO DEFAUT GE &amp; POWER Cabinet","PASSIVE",
AQ826="AKTIVCO Coupure ENEO &amp; Baisse de tension","PASSIVE",
AQ826="Coupure ENEO &amp; Baisse de tension","PASSIVE",
AQ826="Defaut GE &amp; POWER Cabinet","PASSIVE",
AQ826="Sharing","PASSIVE",
AQ826="Sites strategiques &amp; DataCenter","PASSIVE",
AQ826="Exclu","Exclu",
AQ826="SAT","ACTIVE",
AQ826="SPARE-ISSUE","SPARE-ISSUE",
AQ826="Fiber CAmtel","ACTIVE",
AQ826="Fiber AOF","ACTIVE",
AQ826="Projet OCM (HUAWEI)","PLANNED WORKS",
AQ826="Projet OCM (NOKIA)","PLANNED WORKS",
AQ826="ACCESS-ISSUE","ACCESS-ISSUE",
AQ826="Projet OCM (ZTE, NOKIA, autres projets)","PLANNED WORKS",
AQ826="No root CAuse","No root cause",
AQ826="ODU HS","ACTIVE",
AQ826="IP &amp; VLAN","ACTIVE",
AQ826="Warehouse HUAWEI","SPARE-ISSUE",
AQ826="SPARE-HS","SPARE-ISSUE",
AQ826="Power Telco","ACTIVE", AQ826="no impacts","no impacts"
),"")</f>
        <v>No root cause</v>
      </c>
      <c r="AS826" s="92" t="s">
        <v>5537</v>
      </c>
      <c r="AT826" s="98" t="s">
        <v>1599</v>
      </c>
      <c r="AV826" s="17" t="s">
        <v>5537</v>
      </c>
      <c r="AW826" s="7" t="s">
        <v>5537</v>
      </c>
      <c r="AX826" s="6" t="s">
        <v>5537</v>
      </c>
      <c r="AY826" s="7"/>
      <c r="AZ826" s="3" t="s">
        <v>5537</v>
      </c>
      <c r="BA826" s="18" t="s">
        <v>5537</v>
      </c>
      <c r="BB826" s="18" t="s">
        <v>5537</v>
      </c>
      <c r="BC826" s="18" t="s">
        <v>5537</v>
      </c>
      <c r="BD826" s="18" t="s">
        <v>5537</v>
      </c>
      <c r="BE826" s="18" t="s">
        <v>5537</v>
      </c>
      <c r="BF826" s="18" t="s">
        <v>5537</v>
      </c>
      <c r="BG826" s="18" t="s">
        <v>5537</v>
      </c>
      <c r="BH826" s="18" t="s">
        <v>5537</v>
      </c>
      <c r="BI826" s="18" t="s">
        <v>5537</v>
      </c>
      <c r="BJ826" s="18" t="s">
        <v>5537</v>
      </c>
      <c r="BK826" s="18" t="s">
        <v>5537</v>
      </c>
      <c r="BL826" s="9" t="s">
        <v>5537</v>
      </c>
      <c r="BM826" s="14" t="s">
        <v>5537</v>
      </c>
      <c r="BN826" s="14" t="s">
        <v>5537</v>
      </c>
      <c r="BO826" s="14" t="str">
        <f>_xlfn.XLOOKUP(B826,'[4]cell downs 18042026 17h'!$B:$B,'[4]cell downs 18042026 17h'!$B:$B,"")</f>
        <v/>
      </c>
      <c r="BP826" s="14" t="str">
        <f>_xlfn.XLOOKUP(B826,'[5]Cells Huawei 19042026 15h'!$B:$B,'[5]Cells Huawei 19042026 15h'!$B:$B,"")</f>
        <v/>
      </c>
      <c r="BQ826" s="9" t="str">
        <f>_xlfn.XLOOKUP(B826,'[6]cells down 19042026 9H40'!$B:$B,'[6]cells down 19042026 9H40'!$B:$B,"")</f>
        <v/>
      </c>
      <c r="BR826" s="9" t="s">
        <v>5537</v>
      </c>
      <c r="BS826" s="9" t="s">
        <v>154</v>
      </c>
      <c r="BT826" s="108"/>
    </row>
    <row r="827" spans="1:72" s="9" customFormat="1" x14ac:dyDescent="0.35">
      <c r="A827" s="1" t="s">
        <v>4326</v>
      </c>
      <c r="B827" s="8" t="s">
        <v>4327</v>
      </c>
      <c r="C827" s="3" t="str">
        <f>_xlfn.XLOOKUP(B827,'[1]daily break down'!$D:$D,'[1]daily break down'!$E:$E,"")</f>
        <v>Yaounde</v>
      </c>
      <c r="D827" s="1" t="s">
        <v>21</v>
      </c>
      <c r="E827" s="1" t="s">
        <v>36</v>
      </c>
      <c r="F827" s="3" t="s">
        <v>37</v>
      </c>
      <c r="G827" s="1" t="s">
        <v>38</v>
      </c>
      <c r="H827" s="34" t="str">
        <f>_xlfn.XLOOKUP(B827,[2]CALCULATION!$B:$B,[2]CALCULATION!$H:$H,"")</f>
        <v>ZTE</v>
      </c>
      <c r="I827" s="28">
        <v>0</v>
      </c>
      <c r="J827" s="28">
        <v>0</v>
      </c>
      <c r="K827" s="28">
        <v>0</v>
      </c>
      <c r="L827" s="28">
        <v>0</v>
      </c>
      <c r="M827" s="28">
        <v>0</v>
      </c>
      <c r="N827" s="28">
        <v>0</v>
      </c>
      <c r="O827" s="28">
        <v>0</v>
      </c>
      <c r="P827" s="28">
        <v>0</v>
      </c>
      <c r="Q827" s="28">
        <v>12.667132518912316</v>
      </c>
      <c r="R827" s="28">
        <v>0</v>
      </c>
      <c r="S827" s="93">
        <v>3.0497983922746955E-2</v>
      </c>
      <c r="T827" s="93">
        <f>_xlfn.XLOOKUP(B827,'[3]Nur des jours'!$B:$B,'[3]Nur des jours'!$U:$U,"")</f>
        <v>0</v>
      </c>
      <c r="U827" s="93">
        <v>0</v>
      </c>
      <c r="V827" s="93">
        <v>0</v>
      </c>
      <c r="W827" s="93">
        <v>0</v>
      </c>
      <c r="X827" s="93">
        <v>0</v>
      </c>
      <c r="Y827" s="93">
        <v>0</v>
      </c>
      <c r="Z827" s="93">
        <v>0</v>
      </c>
      <c r="AA827" s="93">
        <v>8.4977192501847725</v>
      </c>
      <c r="AB827" s="93">
        <v>0</v>
      </c>
      <c r="AC827" s="93">
        <f>_xlfn.XLOOKUP(B827,'[3]Nur des jours'!$B:$B,'[3]Nur des jours'!$N:$N,"")</f>
        <v>0</v>
      </c>
      <c r="AD827" s="93">
        <v>0</v>
      </c>
      <c r="AE827" s="93">
        <v>6.6597430892638565</v>
      </c>
      <c r="AF827" s="93">
        <v>0</v>
      </c>
      <c r="AG827" s="93"/>
      <c r="AH827" s="93">
        <v>0</v>
      </c>
      <c r="AI827" s="93">
        <v>0</v>
      </c>
      <c r="AJ827" s="93">
        <v>0</v>
      </c>
      <c r="AK827" s="93">
        <v>0</v>
      </c>
      <c r="AL827" s="93">
        <v>0</v>
      </c>
      <c r="AM827" s="49" t="s">
        <v>5559</v>
      </c>
      <c r="AN827" s="49"/>
      <c r="AO827" s="48" t="str" cm="1">
        <f t="array" ref="AO827">IFERROR(_xlfn.IFS(
AQ827="MPR ISSUE","PDH",
AQ827="BSS Hardware Issue","BSS",
AQ827="Sites strategiques, MLL, Pylone, etc.","ENVTECH",
AQ827="AKTIVCO DEFAUT GE &amp; POWER Cabinet","AKTIVCO",
AQ827="AKTIVCO Coupure ENEO &amp; Baisse de tension","AKTIVCO GRID ONLY",
AQ827="Coupure ENEO &amp; Baisse de tension","IHS GRID ONLY",
AQ827="Defaut GE &amp; POWER Cabinet","IHS",
AQ827="Sharing","Partners",
AQ827="Sites strategiques &amp; DataCenter","SST &amp; DC",
AQ827="Exclu","Exclu",
AQ827="SAT","SAT",
AQ827="SPARE-ISSUE","SPARE-ISSUE",
AQ827="Fiber CAmtel","TRANS_FO_CAMTEL",
AQ827="Fiber AOF","Fiber AOF",
AQ827="Projet OCM (HUAWEI)","TRAVAUX-HUAWEI",
AQ827="Projet OCM (NOKIA)","TRAVAUX-NOKIA",
AQ827="ACCESS-ISSUE","ACCESS-ISSUE",
AQ827="Projet OCM (ZTE, NOKIA, autres projets)","TRAVAUX OCM",
AQ827="No root CAuse","No root cause",
AQ827="ODU HS","PDH",
AQ827="IP &amp; VLAN","PDH",
AQ827="Warehouse HUAWEI","SPARE-ISSUE",
AQ827="SPARE-HS","SPARE-ISSUE",
AQ827="Power Telco","BSS",AQ827="no impacts","no impacts"
),"")</f>
        <v>No root cause</v>
      </c>
      <c r="AP827" s="48" t="str" cm="1">
        <f t="array" ref="AP827">IFERROR(_xlfn.IFS(
AQ827="MPR ISSUE","TX ISSUE",
AQ827="BSS Hardware Issue","RAN ISSUE",
AQ827="Sites strategiques, MLL, Pylone, etc.","ENVTECH",
AQ827="AKTIVCO DEFAUT GE &amp; POWER Cabinet","POWER ISSUE",
AQ827="AKTIVCO Coupure ENEO &amp; Baisse de tension","POWER ISSUE",
AQ827="Coupure ENEO &amp; Baisse de tension","POWER ISSUE",
AQ827="Defaut GE &amp; POWER Cabinet","POWER ISSUE",
AQ827="Sharing","POWER ISSUE",
AQ827="Sites strategiques &amp; DataCenter","POWER ISSUE",
AQ827="Exclu","Exclu",
AQ827="SAT","TX ISSUE",
AQ827="SPARE-ISSUE","SPARE-ISSUE",
AQ827="Fiber CAmtel","TX ISSUE",
AQ827="Fiber AOF","TX ISSUE",
AQ827="Projet OCM (HUAWEI)","TRAVAUX-HUAWEI",
AQ827="Projet OCM (NOKIA)","TRAVAUX -NOKIA",
AQ827="ACCESS-ISSUE","ACCESS-ISSUE",
AQ827="Projet OCM (ZTE, NOKIA, autres projets)","TRAVAUX OCM",
AQ827="No root CAuse","No root cause",
AQ827="ODU HS","TX ISSUE",
AQ827="IP &amp; VLAN","TX ISSUE",
AQ827="Warehouse HUAWEI","SPARE-ISSUE",
AQ827="SPARE-HS","SPARE-ISSUE",
AQ827="Power Telco","RAN ISSUE",AQ827="no impacts","no impacts"
),"")</f>
        <v>No root cause</v>
      </c>
      <c r="AQ827" s="67" t="s">
        <v>5344</v>
      </c>
      <c r="AR827" s="48" t="str" cm="1">
        <f t="array" ref="AR827">IFERROR(_xlfn.IFS(
AQ827="MPR ISSUE","ACTIVE",
AQ827="BSS Hardware Issue","ACTIVE",
AQ827="Sites strategiques, MLL, Pylone, etc.","PASSIVE",
AQ827="AKTIVCO DEFAUT GE &amp; POWER Cabinet","PASSIVE",
AQ827="AKTIVCO Coupure ENEO &amp; Baisse de tension","PASSIVE",
AQ827="Coupure ENEO &amp; Baisse de tension","PASSIVE",
AQ827="Defaut GE &amp; POWER Cabinet","PASSIVE",
AQ827="Sharing","PASSIVE",
AQ827="Sites strategiques &amp; DataCenter","PASSIVE",
AQ827="Exclu","Exclu",
AQ827="SAT","ACTIVE",
AQ827="SPARE-ISSUE","SPARE-ISSUE",
AQ827="Fiber CAmtel","ACTIVE",
AQ827="Fiber AOF","ACTIVE",
AQ827="Projet OCM (HUAWEI)","PLANNED WORKS",
AQ827="Projet OCM (NOKIA)","PLANNED WORKS",
AQ827="ACCESS-ISSUE","ACCESS-ISSUE",
AQ827="Projet OCM (ZTE, NOKIA, autres projets)","PLANNED WORKS",
AQ827="No root CAuse","No root cause",
AQ827="ODU HS","ACTIVE",
AQ827="IP &amp; VLAN","ACTIVE",
AQ827="Warehouse HUAWEI","SPARE-ISSUE",
AQ827="SPARE-HS","SPARE-ISSUE",
AQ827="Power Telco","ACTIVE", AQ827="no impacts","no impacts"
),"")</f>
        <v>No root cause</v>
      </c>
      <c r="AS827" s="92" t="s">
        <v>5537</v>
      </c>
      <c r="AT827" s="98" t="s">
        <v>4327</v>
      </c>
      <c r="AV827" s="17" t="s">
        <v>5537</v>
      </c>
      <c r="AW827" s="7" t="s">
        <v>5537</v>
      </c>
      <c r="AX827" s="6" t="s">
        <v>5537</v>
      </c>
      <c r="AY827" s="7"/>
      <c r="AZ827" s="3" t="s">
        <v>5537</v>
      </c>
      <c r="BA827" s="18" t="s">
        <v>5537</v>
      </c>
      <c r="BB827" s="18" t="s">
        <v>5537</v>
      </c>
      <c r="BC827" s="18" t="s">
        <v>5537</v>
      </c>
      <c r="BD827" s="18" t="s">
        <v>5537</v>
      </c>
      <c r="BE827" s="18" t="s">
        <v>5537</v>
      </c>
      <c r="BF827" s="18" t="s">
        <v>5537</v>
      </c>
      <c r="BG827" s="18" t="s">
        <v>5537</v>
      </c>
      <c r="BH827" s="18" t="s">
        <v>5537</v>
      </c>
      <c r="BI827" s="18" t="s">
        <v>5537</v>
      </c>
      <c r="BJ827" s="18" t="s">
        <v>5537</v>
      </c>
      <c r="BK827" s="18" t="s">
        <v>5537</v>
      </c>
      <c r="BL827" s="9" t="s">
        <v>5537</v>
      </c>
      <c r="BM827" s="14" t="s">
        <v>5537</v>
      </c>
      <c r="BN827" s="14" t="s">
        <v>5537</v>
      </c>
      <c r="BO827" s="14" t="str">
        <f>_xlfn.XLOOKUP(B827,'[4]cell downs 18042026 17h'!$B:$B,'[4]cell downs 18042026 17h'!$B:$B,"")</f>
        <v/>
      </c>
      <c r="BP827" s="14" t="str">
        <f>_xlfn.XLOOKUP(B827,'[5]Cells Huawei 19042026 15h'!$B:$B,'[5]Cells Huawei 19042026 15h'!$B:$B,"")</f>
        <v/>
      </c>
      <c r="BQ827" s="9" t="str">
        <f>_xlfn.XLOOKUP(B827,'[6]cells down 19042026 9H40'!$B:$B,'[6]cells down 19042026 9H40'!$B:$B,"")</f>
        <v/>
      </c>
      <c r="BR827" s="9" t="s">
        <v>5537</v>
      </c>
      <c r="BS827" s="9" t="s">
        <v>12</v>
      </c>
      <c r="BT827" s="108"/>
    </row>
    <row r="828" spans="1:72" s="9" customFormat="1" x14ac:dyDescent="0.35">
      <c r="A828" s="1" t="s">
        <v>2534</v>
      </c>
      <c r="B828" s="8" t="s">
        <v>2535</v>
      </c>
      <c r="C828" s="3" t="str">
        <f>_xlfn.XLOOKUP(B828,'[1]daily break down'!$D:$D,'[1]daily break down'!$E:$E,"")</f>
        <v>Douala</v>
      </c>
      <c r="D828" s="1" t="s">
        <v>21</v>
      </c>
      <c r="E828" s="1" t="s">
        <v>30</v>
      </c>
      <c r="F828" s="3" t="s">
        <v>31</v>
      </c>
      <c r="G828" s="1" t="s">
        <v>32</v>
      </c>
      <c r="H828" s="34" t="str">
        <f>_xlfn.XLOOKUP(B828,[2]CALCULATION!$B:$B,[2]CALCULATION!$H:$H,"")</f>
        <v>ZTE</v>
      </c>
      <c r="I828" s="28">
        <v>10.865932289481869</v>
      </c>
      <c r="J828" s="28">
        <v>0</v>
      </c>
      <c r="K828" s="28">
        <v>0</v>
      </c>
      <c r="L828" s="28">
        <v>13.804582473682563</v>
      </c>
      <c r="M828" s="28">
        <v>1.1862110588900021</v>
      </c>
      <c r="N828" s="28">
        <v>4.9960513136605291</v>
      </c>
      <c r="O828" s="28">
        <v>0</v>
      </c>
      <c r="P828" s="28">
        <v>0</v>
      </c>
      <c r="Q828" s="28">
        <v>0</v>
      </c>
      <c r="R828" s="28">
        <v>0</v>
      </c>
      <c r="S828" s="93">
        <v>0</v>
      </c>
      <c r="T828" s="93">
        <f>_xlfn.XLOOKUP(B828,'[3]Nur des jours'!$B:$B,'[3]Nur des jours'!$U:$U,"")</f>
        <v>0</v>
      </c>
      <c r="U828" s="93">
        <v>0</v>
      </c>
      <c r="V828" s="93">
        <v>0</v>
      </c>
      <c r="W828" s="93">
        <v>0</v>
      </c>
      <c r="X828" s="93">
        <v>1.7953146535857067</v>
      </c>
      <c r="Y828" s="93">
        <v>0</v>
      </c>
      <c r="Z828" s="93">
        <v>0</v>
      </c>
      <c r="AA828" s="93">
        <v>0</v>
      </c>
      <c r="AB828" s="93">
        <v>0</v>
      </c>
      <c r="AC828" s="93">
        <f>_xlfn.XLOOKUP(B828,'[3]Nur des jours'!$B:$B,'[3]Nur des jours'!$N:$N,"")</f>
        <v>0</v>
      </c>
      <c r="AD828" s="93">
        <v>0</v>
      </c>
      <c r="AE828" s="93">
        <v>6.4346287307416814</v>
      </c>
      <c r="AF828" s="93">
        <v>0</v>
      </c>
      <c r="AG828" s="93"/>
      <c r="AH828" s="93">
        <v>0</v>
      </c>
      <c r="AI828" s="93">
        <v>0</v>
      </c>
      <c r="AJ828" s="93">
        <v>0</v>
      </c>
      <c r="AK828" s="93">
        <v>0</v>
      </c>
      <c r="AL828" s="93">
        <v>0</v>
      </c>
      <c r="AM828" s="49" t="s">
        <v>5559</v>
      </c>
      <c r="AN828" s="49"/>
      <c r="AO828" s="48" t="str" cm="1">
        <f t="array" ref="AO828">IFERROR(_xlfn.IFS(
AQ828="MPR ISSUE","PDH",
AQ828="BSS Hardware Issue","BSS",
AQ828="Sites strategiques, MLL, Pylone, etc.","ENVTECH",
AQ828="AKTIVCO DEFAUT GE &amp; POWER Cabinet","AKTIVCO",
AQ828="AKTIVCO Coupure ENEO &amp; Baisse de tension","AKTIVCO GRID ONLY",
AQ828="Coupure ENEO &amp; Baisse de tension","IHS GRID ONLY",
AQ828="Defaut GE &amp; POWER Cabinet","IHS",
AQ828="Sharing","Partners",
AQ828="Sites strategiques &amp; DataCenter","SST &amp; DC",
AQ828="Exclu","Exclu",
AQ828="SAT","SAT",
AQ828="SPARE-ISSUE","SPARE-ISSUE",
AQ828="Fiber CAmtel","TRANS_FO_CAMTEL",
AQ828="Fiber AOF","Fiber AOF",
AQ828="Projet OCM (HUAWEI)","TRAVAUX-HUAWEI",
AQ828="Projet OCM (NOKIA)","TRAVAUX-NOKIA",
AQ828="ACCESS-ISSUE","ACCESS-ISSUE",
AQ828="Projet OCM (ZTE, NOKIA, autres projets)","TRAVAUX OCM",
AQ828="No root CAuse","No root cause",
AQ828="ODU HS","PDH",
AQ828="IP &amp; VLAN","PDH",
AQ828="Warehouse HUAWEI","SPARE-ISSUE",
AQ828="SPARE-HS","SPARE-ISSUE",
AQ828="Power Telco","BSS",AQ828="no impacts","no impacts"
),"")</f>
        <v>No root cause</v>
      </c>
      <c r="AP828" s="48" t="str" cm="1">
        <f t="array" ref="AP828">IFERROR(_xlfn.IFS(
AQ828="MPR ISSUE","TX ISSUE",
AQ828="BSS Hardware Issue","RAN ISSUE",
AQ828="Sites strategiques, MLL, Pylone, etc.","ENVTECH",
AQ828="AKTIVCO DEFAUT GE &amp; POWER Cabinet","POWER ISSUE",
AQ828="AKTIVCO Coupure ENEO &amp; Baisse de tension","POWER ISSUE",
AQ828="Coupure ENEO &amp; Baisse de tension","POWER ISSUE",
AQ828="Defaut GE &amp; POWER Cabinet","POWER ISSUE",
AQ828="Sharing","POWER ISSUE",
AQ828="Sites strategiques &amp; DataCenter","POWER ISSUE",
AQ828="Exclu","Exclu",
AQ828="SAT","TX ISSUE",
AQ828="SPARE-ISSUE","SPARE-ISSUE",
AQ828="Fiber CAmtel","TX ISSUE",
AQ828="Fiber AOF","TX ISSUE",
AQ828="Projet OCM (HUAWEI)","TRAVAUX-HUAWEI",
AQ828="Projet OCM (NOKIA)","TRAVAUX -NOKIA",
AQ828="ACCESS-ISSUE","ACCESS-ISSUE",
AQ828="Projet OCM (ZTE, NOKIA, autres projets)","TRAVAUX OCM",
AQ828="No root CAuse","No root cause",
AQ828="ODU HS","TX ISSUE",
AQ828="IP &amp; VLAN","TX ISSUE",
AQ828="Warehouse HUAWEI","SPARE-ISSUE",
AQ828="SPARE-HS","SPARE-ISSUE",
AQ828="Power Telco","RAN ISSUE",AQ828="no impacts","no impacts"
),"")</f>
        <v>No root cause</v>
      </c>
      <c r="AQ828" s="67" t="s">
        <v>5344</v>
      </c>
      <c r="AR828" s="48" t="str" cm="1">
        <f t="array" ref="AR828">IFERROR(_xlfn.IFS(
AQ828="MPR ISSUE","ACTIVE",
AQ828="BSS Hardware Issue","ACTIVE",
AQ828="Sites strategiques, MLL, Pylone, etc.","PASSIVE",
AQ828="AKTIVCO DEFAUT GE &amp; POWER Cabinet","PASSIVE",
AQ828="AKTIVCO Coupure ENEO &amp; Baisse de tension","PASSIVE",
AQ828="Coupure ENEO &amp; Baisse de tension","PASSIVE",
AQ828="Defaut GE &amp; POWER Cabinet","PASSIVE",
AQ828="Sharing","PASSIVE",
AQ828="Sites strategiques &amp; DataCenter","PASSIVE",
AQ828="Exclu","Exclu",
AQ828="SAT","ACTIVE",
AQ828="SPARE-ISSUE","SPARE-ISSUE",
AQ828="Fiber CAmtel","ACTIVE",
AQ828="Fiber AOF","ACTIVE",
AQ828="Projet OCM (HUAWEI)","PLANNED WORKS",
AQ828="Projet OCM (NOKIA)","PLANNED WORKS",
AQ828="ACCESS-ISSUE","ACCESS-ISSUE",
AQ828="Projet OCM (ZTE, NOKIA, autres projets)","PLANNED WORKS",
AQ828="No root CAuse","No root cause",
AQ828="ODU HS","ACTIVE",
AQ828="IP &amp; VLAN","ACTIVE",
AQ828="Warehouse HUAWEI","SPARE-ISSUE",
AQ828="SPARE-HS","SPARE-ISSUE",
AQ828="Power Telco","ACTIVE", AQ828="no impacts","no impacts"
),"")</f>
        <v>No root cause</v>
      </c>
      <c r="AS828" s="92" t="s">
        <v>5537</v>
      </c>
      <c r="AT828" s="98" t="s">
        <v>2535</v>
      </c>
      <c r="AV828" s="17" t="s">
        <v>5537</v>
      </c>
      <c r="AW828" s="7" t="s">
        <v>5537</v>
      </c>
      <c r="AX828" s="6" t="s">
        <v>5537</v>
      </c>
      <c r="AY828" s="7"/>
      <c r="AZ828" s="3" t="s">
        <v>5537</v>
      </c>
      <c r="BA828" s="18" t="s">
        <v>5537</v>
      </c>
      <c r="BB828" s="18" t="s">
        <v>5537</v>
      </c>
      <c r="BC828" s="18" t="s">
        <v>5537</v>
      </c>
      <c r="BD828" s="18" t="s">
        <v>5537</v>
      </c>
      <c r="BE828" s="18" t="s">
        <v>5537</v>
      </c>
      <c r="BF828" s="18" t="s">
        <v>5537</v>
      </c>
      <c r="BG828" s="18" t="s">
        <v>5537</v>
      </c>
      <c r="BH828" s="18" t="s">
        <v>5537</v>
      </c>
      <c r="BI828" s="18" t="s">
        <v>5537</v>
      </c>
      <c r="BJ828" s="18" t="s">
        <v>5537</v>
      </c>
      <c r="BK828" s="18" t="s">
        <v>5537</v>
      </c>
      <c r="BL828" s="9" t="s">
        <v>5537</v>
      </c>
      <c r="BM828" s="14" t="s">
        <v>5537</v>
      </c>
      <c r="BN828" s="14" t="s">
        <v>5537</v>
      </c>
      <c r="BO828" s="14" t="str">
        <f>_xlfn.XLOOKUP(B828,'[4]cell downs 18042026 17h'!$B:$B,'[4]cell downs 18042026 17h'!$B:$B,"")</f>
        <v/>
      </c>
      <c r="BP828" s="14" t="str">
        <f>_xlfn.XLOOKUP(B828,'[5]Cells Huawei 19042026 15h'!$B:$B,'[5]Cells Huawei 19042026 15h'!$B:$B,"")</f>
        <v/>
      </c>
      <c r="BQ828" s="9" t="str">
        <f>_xlfn.XLOOKUP(B828,'[6]cells down 19042026 9H40'!$B:$B,'[6]cells down 19042026 9H40'!$B:$B,"")</f>
        <v/>
      </c>
      <c r="BR828" s="9" t="s">
        <v>5537</v>
      </c>
      <c r="BS828" s="9" t="s">
        <v>5537</v>
      </c>
      <c r="BT828" s="108"/>
    </row>
    <row r="829" spans="1:72" s="9" customFormat="1" x14ac:dyDescent="0.35">
      <c r="A829" s="1" t="s">
        <v>511</v>
      </c>
      <c r="B829" s="8" t="s">
        <v>512</v>
      </c>
      <c r="C829" s="3" t="str">
        <f>_xlfn.XLOOKUP(B829,'[1]daily break down'!$D:$D,'[1]daily break down'!$E:$E,"")</f>
        <v>Douala</v>
      </c>
      <c r="D829" s="1" t="s">
        <v>11</v>
      </c>
      <c r="E829" s="1" t="s">
        <v>12</v>
      </c>
      <c r="F829" s="3" t="s">
        <v>31</v>
      </c>
      <c r="G829" s="1" t="s">
        <v>32</v>
      </c>
      <c r="H829" s="34" t="str">
        <f>_xlfn.XLOOKUP(B829,[2]CALCULATION!$B:$B,[2]CALCULATION!$H:$H,"")</f>
        <v>ZTE</v>
      </c>
      <c r="I829" s="28">
        <v>0</v>
      </c>
      <c r="J829" s="28">
        <v>0</v>
      </c>
      <c r="K829" s="28">
        <v>0</v>
      </c>
      <c r="L829" s="28">
        <v>0</v>
      </c>
      <c r="M829" s="28">
        <v>0</v>
      </c>
      <c r="N829" s="28">
        <v>0</v>
      </c>
      <c r="O829" s="28">
        <v>0</v>
      </c>
      <c r="P829" s="28">
        <v>0</v>
      </c>
      <c r="Q829" s="28">
        <v>0</v>
      </c>
      <c r="R829" s="28">
        <v>0</v>
      </c>
      <c r="S829" s="93">
        <v>0</v>
      </c>
      <c r="T829" s="93">
        <f>_xlfn.XLOOKUP(B829,'[3]Nur des jours'!$B:$B,'[3]Nur des jours'!$U:$U,"")</f>
        <v>0</v>
      </c>
      <c r="U829" s="93">
        <v>0</v>
      </c>
      <c r="V829" s="93">
        <v>0</v>
      </c>
      <c r="W829" s="93">
        <v>0</v>
      </c>
      <c r="X829" s="93">
        <v>0</v>
      </c>
      <c r="Y829" s="93">
        <v>0</v>
      </c>
      <c r="Z829" s="93">
        <v>0</v>
      </c>
      <c r="AA829" s="93">
        <v>0</v>
      </c>
      <c r="AB829" s="93">
        <v>0</v>
      </c>
      <c r="AC829" s="93">
        <f>_xlfn.XLOOKUP(B829,'[3]Nur des jours'!$B:$B,'[3]Nur des jours'!$N:$N,"")</f>
        <v>0</v>
      </c>
      <c r="AD829" s="93">
        <v>0</v>
      </c>
      <c r="AE829" s="93">
        <v>5.9338018965108876</v>
      </c>
      <c r="AF829" s="93">
        <v>0</v>
      </c>
      <c r="AG829" s="93"/>
      <c r="AH829" s="93">
        <v>0</v>
      </c>
      <c r="AI829" s="93">
        <v>0</v>
      </c>
      <c r="AJ829" s="93">
        <v>0</v>
      </c>
      <c r="AK829" s="93">
        <v>0</v>
      </c>
      <c r="AL829" s="93">
        <v>0</v>
      </c>
      <c r="AM829" s="49" t="s">
        <v>5559</v>
      </c>
      <c r="AN829" s="49"/>
      <c r="AO829" s="48" t="str" cm="1">
        <f t="array" ref="AO829">IFERROR(_xlfn.IFS(
AQ829="MPR ISSUE","PDH",
AQ829="BSS Hardware Issue","BSS",
AQ829="Sites strategiques, MLL, Pylone, etc.","ENVTECH",
AQ829="AKTIVCO DEFAUT GE &amp; POWER Cabinet","AKTIVCO",
AQ829="AKTIVCO Coupure ENEO &amp; Baisse de tension","AKTIVCO GRID ONLY",
AQ829="Coupure ENEO &amp; Baisse de tension","IHS GRID ONLY",
AQ829="Defaut GE &amp; POWER Cabinet","IHS",
AQ829="Sharing","Partners",
AQ829="Sites strategiques &amp; DataCenter","SST &amp; DC",
AQ829="Exclu","Exclu",
AQ829="SAT","SAT",
AQ829="SPARE-ISSUE","SPARE-ISSUE",
AQ829="Fiber CAmtel","TRANS_FO_CAMTEL",
AQ829="Fiber AOF","Fiber AOF",
AQ829="Projet OCM (HUAWEI)","TRAVAUX-HUAWEI",
AQ829="Projet OCM (NOKIA)","TRAVAUX-NOKIA",
AQ829="ACCESS-ISSUE","ACCESS-ISSUE",
AQ829="Projet OCM (ZTE, NOKIA, autres projets)","TRAVAUX OCM",
AQ829="No root CAuse","No root cause",
AQ829="ODU HS","PDH",
AQ829="IP &amp; VLAN","PDH",
AQ829="Warehouse HUAWEI","SPARE-ISSUE",
AQ829="SPARE-HS","SPARE-ISSUE",
AQ829="Power Telco","BSS",AQ829="no impacts","no impacts"
),"")</f>
        <v>No root cause</v>
      </c>
      <c r="AP829" s="48" t="str" cm="1">
        <f t="array" ref="AP829">IFERROR(_xlfn.IFS(
AQ829="MPR ISSUE","TX ISSUE",
AQ829="BSS Hardware Issue","RAN ISSUE",
AQ829="Sites strategiques, MLL, Pylone, etc.","ENVTECH",
AQ829="AKTIVCO DEFAUT GE &amp; POWER Cabinet","POWER ISSUE",
AQ829="AKTIVCO Coupure ENEO &amp; Baisse de tension","POWER ISSUE",
AQ829="Coupure ENEO &amp; Baisse de tension","POWER ISSUE",
AQ829="Defaut GE &amp; POWER Cabinet","POWER ISSUE",
AQ829="Sharing","POWER ISSUE",
AQ829="Sites strategiques &amp; DataCenter","POWER ISSUE",
AQ829="Exclu","Exclu",
AQ829="SAT","TX ISSUE",
AQ829="SPARE-ISSUE","SPARE-ISSUE",
AQ829="Fiber CAmtel","TX ISSUE",
AQ829="Fiber AOF","TX ISSUE",
AQ829="Projet OCM (HUAWEI)","TRAVAUX-HUAWEI",
AQ829="Projet OCM (NOKIA)","TRAVAUX -NOKIA",
AQ829="ACCESS-ISSUE","ACCESS-ISSUE",
AQ829="Projet OCM (ZTE, NOKIA, autres projets)","TRAVAUX OCM",
AQ829="No root CAuse","No root cause",
AQ829="ODU HS","TX ISSUE",
AQ829="IP &amp; VLAN","TX ISSUE",
AQ829="Warehouse HUAWEI","SPARE-ISSUE",
AQ829="SPARE-HS","SPARE-ISSUE",
AQ829="Power Telco","RAN ISSUE",AQ829="no impacts","no impacts"
),"")</f>
        <v>No root cause</v>
      </c>
      <c r="AQ829" s="127" t="s">
        <v>5344</v>
      </c>
      <c r="AR829" s="48" t="str" cm="1">
        <f t="array" ref="AR829">IFERROR(_xlfn.IFS(
AQ829="MPR ISSUE","ACTIVE",
AQ829="BSS Hardware Issue","ACTIVE",
AQ829="Sites strategiques, MLL, Pylone, etc.","PASSIVE",
AQ829="AKTIVCO DEFAUT GE &amp; POWER Cabinet","PASSIVE",
AQ829="AKTIVCO Coupure ENEO &amp; Baisse de tension","PASSIVE",
AQ829="Coupure ENEO &amp; Baisse de tension","PASSIVE",
AQ829="Defaut GE &amp; POWER Cabinet","PASSIVE",
AQ829="Sharing","PASSIVE",
AQ829="Sites strategiques &amp; DataCenter","PASSIVE",
AQ829="Exclu","Exclu",
AQ829="SAT","ACTIVE",
AQ829="SPARE-ISSUE","SPARE-ISSUE",
AQ829="Fiber CAmtel","ACTIVE",
AQ829="Fiber AOF","ACTIVE",
AQ829="Projet OCM (HUAWEI)","PLANNED WORKS",
AQ829="Projet OCM (NOKIA)","PLANNED WORKS",
AQ829="ACCESS-ISSUE","ACCESS-ISSUE",
AQ829="Projet OCM (ZTE, NOKIA, autres projets)","PLANNED WORKS",
AQ829="No root CAuse","No root cause",
AQ829="ODU HS","ACTIVE",
AQ829="IP &amp; VLAN","ACTIVE",
AQ829="Warehouse HUAWEI","SPARE-ISSUE",
AQ829="SPARE-HS","SPARE-ISSUE",
AQ829="Power Telco","ACTIVE", AQ829="no impacts","no impacts"
),"")</f>
        <v>No root cause</v>
      </c>
      <c r="AS829" s="92" t="s">
        <v>5537</v>
      </c>
      <c r="AT829" s="98" t="s">
        <v>512</v>
      </c>
      <c r="AV829" s="17" t="s">
        <v>5537</v>
      </c>
      <c r="AW829" s="7" t="s">
        <v>5537</v>
      </c>
      <c r="AX829" s="6" t="s">
        <v>5537</v>
      </c>
      <c r="AY829" s="7"/>
      <c r="AZ829" s="3" t="s">
        <v>5537</v>
      </c>
      <c r="BA829" s="18" t="s">
        <v>5537</v>
      </c>
      <c r="BB829" s="18" t="s">
        <v>5537</v>
      </c>
      <c r="BC829" s="18" t="s">
        <v>5537</v>
      </c>
      <c r="BD829" s="18" t="s">
        <v>5537</v>
      </c>
      <c r="BE829" s="18" t="s">
        <v>5537</v>
      </c>
      <c r="BF829" s="18" t="s">
        <v>5537</v>
      </c>
      <c r="BG829" s="18" t="s">
        <v>5537</v>
      </c>
      <c r="BH829" s="18" t="s">
        <v>5537</v>
      </c>
      <c r="BI829" s="18" t="s">
        <v>5537</v>
      </c>
      <c r="BJ829" s="18" t="s">
        <v>5537</v>
      </c>
      <c r="BK829" s="18" t="s">
        <v>5537</v>
      </c>
      <c r="BL829" s="9" t="s">
        <v>5537</v>
      </c>
      <c r="BM829" s="14" t="s">
        <v>5537</v>
      </c>
      <c r="BN829" s="14" t="s">
        <v>5537</v>
      </c>
      <c r="BO829" s="14" t="str">
        <f>_xlfn.XLOOKUP(B829,'[4]cell downs 18042026 17h'!$B:$B,'[4]cell downs 18042026 17h'!$B:$B,"")</f>
        <v/>
      </c>
      <c r="BP829" s="14" t="str">
        <f>_xlfn.XLOOKUP(B829,'[5]Cells Huawei 19042026 15h'!$B:$B,'[5]Cells Huawei 19042026 15h'!$B:$B,"")</f>
        <v/>
      </c>
      <c r="BQ829" s="9" t="str">
        <f>_xlfn.XLOOKUP(B829,'[6]cells down 19042026 9H40'!$B:$B,'[6]cells down 19042026 9H40'!$B:$B,"")</f>
        <v/>
      </c>
      <c r="BR829" s="9" t="s">
        <v>512</v>
      </c>
      <c r="BS829" s="9" t="s">
        <v>5537</v>
      </c>
      <c r="BT829" s="108"/>
    </row>
    <row r="830" spans="1:72" s="9" customFormat="1" x14ac:dyDescent="0.35">
      <c r="A830" s="1" t="s">
        <v>803</v>
      </c>
      <c r="B830" s="8" t="s">
        <v>804</v>
      </c>
      <c r="C830" s="3" t="str">
        <f>_xlfn.XLOOKUP(B830,'[1]daily break down'!$D:$D,'[1]daily break down'!$E:$E,"")</f>
        <v>Garoua</v>
      </c>
      <c r="D830" s="1" t="s">
        <v>21</v>
      </c>
      <c r="E830" s="1" t="s">
        <v>36</v>
      </c>
      <c r="F830" s="3" t="s">
        <v>23</v>
      </c>
      <c r="G830" s="1" t="s">
        <v>24</v>
      </c>
      <c r="H830" s="32" t="str">
        <f>_xlfn.XLOOKUP(B830,[2]CALCULATION!$B:$B,[2]CALCULATION!$H:$H,"")</f>
        <v>Huawei</v>
      </c>
      <c r="I830" s="28">
        <v>0</v>
      </c>
      <c r="J830" s="28">
        <v>0</v>
      </c>
      <c r="K830" s="28">
        <v>0</v>
      </c>
      <c r="L830" s="28">
        <v>2.2144746642011452</v>
      </c>
      <c r="M830" s="28">
        <v>2.7029061190013497</v>
      </c>
      <c r="N830" s="28">
        <v>0</v>
      </c>
      <c r="O830" s="28">
        <v>0</v>
      </c>
      <c r="P830" s="28">
        <v>0.58120953220729787</v>
      </c>
      <c r="Q830" s="28">
        <v>1.1627222607459913</v>
      </c>
      <c r="R830" s="28">
        <v>0</v>
      </c>
      <c r="S830" s="93">
        <v>1.5410577770929108</v>
      </c>
      <c r="T830" s="93">
        <f>_xlfn.XLOOKUP(B830,'[3]Nur des jours'!$B:$B,'[3]Nur des jours'!$U:$U,"")</f>
        <v>0</v>
      </c>
      <c r="U830" s="93">
        <v>0</v>
      </c>
      <c r="V830" s="93">
        <v>4.7568829134242501</v>
      </c>
      <c r="W830" s="93">
        <v>0</v>
      </c>
      <c r="X830" s="93">
        <v>0</v>
      </c>
      <c r="Y830" s="93">
        <v>0</v>
      </c>
      <c r="Z830" s="93">
        <v>8.117707236476015</v>
      </c>
      <c r="AA830" s="93">
        <v>0</v>
      </c>
      <c r="AB830" s="93">
        <v>2.3463829034366053</v>
      </c>
      <c r="AC830" s="93">
        <f>_xlfn.XLOOKUP(B830,'[3]Nur des jours'!$B:$B,'[3]Nur des jours'!$N:$N,"")</f>
        <v>1.4532021813014184</v>
      </c>
      <c r="AD830" s="93">
        <v>1.4532021813014184</v>
      </c>
      <c r="AE830" s="93">
        <v>5.8017688117272055</v>
      </c>
      <c r="AF830" s="93">
        <v>0</v>
      </c>
      <c r="AG830" s="93"/>
      <c r="AH830" s="93">
        <v>0</v>
      </c>
      <c r="AI830" s="93">
        <v>0</v>
      </c>
      <c r="AJ830" s="93">
        <v>0</v>
      </c>
      <c r="AK830" s="93">
        <v>0</v>
      </c>
      <c r="AL830" s="93">
        <v>0</v>
      </c>
      <c r="AM830" s="49" t="s">
        <v>5559</v>
      </c>
      <c r="AN830" s="49"/>
      <c r="AO830" s="48" t="str" cm="1">
        <f t="array" ref="AO830">IFERROR(_xlfn.IFS(
AQ830="MPR ISSUE","PDH",
AQ830="BSS Hardware Issue","BSS",
AQ830="Sites strategiques, MLL, Pylone, etc.","ENVTECH",
AQ830="AKTIVCO DEFAUT GE &amp; POWER Cabinet","AKTIVCO",
AQ830="AKTIVCO Coupure ENEO &amp; Baisse de tension","AKTIVCO GRID ONLY",
AQ830="Coupure ENEO &amp; Baisse de tension","IHS GRID ONLY",
AQ830="Defaut GE &amp; POWER Cabinet","IHS",
AQ830="Sharing","Partners",
AQ830="Sites strategiques &amp; DataCenter","SST &amp; DC",
AQ830="Exclu","Exclu",
AQ830="SAT","SAT",
AQ830="SPARE-ISSUE","SPARE-ISSUE",
AQ830="Fiber CAmtel","TRANS_FO_CAMTEL",
AQ830="Fiber AOF","Fiber AOF",
AQ830="Projet OCM (HUAWEI)","TRAVAUX-HUAWEI",
AQ830="Projet OCM (NOKIA)","TRAVAUX-NOKIA",
AQ830="ACCESS-ISSUE","ACCESS-ISSUE",
AQ830="Projet OCM (ZTE, NOKIA, autres projets)","TRAVAUX OCM",
AQ830="No root CAuse","No root cause",
AQ830="ODU HS","PDH",
AQ830="IP &amp; VLAN","PDH",
AQ830="Warehouse HUAWEI","SPARE-ISSUE",
AQ830="SPARE-HS","SPARE-ISSUE",
AQ830="Power Telco","BSS",AQ830="no impacts","no impacts"
),"")</f>
        <v>No root cause</v>
      </c>
      <c r="AP830" s="48" t="str" cm="1">
        <f t="array" ref="AP830">IFERROR(_xlfn.IFS(
AQ830="MPR ISSUE","TX ISSUE",
AQ830="BSS Hardware Issue","RAN ISSUE",
AQ830="Sites strategiques, MLL, Pylone, etc.","ENVTECH",
AQ830="AKTIVCO DEFAUT GE &amp; POWER Cabinet","POWER ISSUE",
AQ830="AKTIVCO Coupure ENEO &amp; Baisse de tension","POWER ISSUE",
AQ830="Coupure ENEO &amp; Baisse de tension","POWER ISSUE",
AQ830="Defaut GE &amp; POWER Cabinet","POWER ISSUE",
AQ830="Sharing","POWER ISSUE",
AQ830="Sites strategiques &amp; DataCenter","POWER ISSUE",
AQ830="Exclu","Exclu",
AQ830="SAT","TX ISSUE",
AQ830="SPARE-ISSUE","SPARE-ISSUE",
AQ830="Fiber CAmtel","TX ISSUE",
AQ830="Fiber AOF","TX ISSUE",
AQ830="Projet OCM (HUAWEI)","TRAVAUX-HUAWEI",
AQ830="Projet OCM (NOKIA)","TRAVAUX -NOKIA",
AQ830="ACCESS-ISSUE","ACCESS-ISSUE",
AQ830="Projet OCM (ZTE, NOKIA, autres projets)","TRAVAUX OCM",
AQ830="No root CAuse","No root cause",
AQ830="ODU HS","TX ISSUE",
AQ830="IP &amp; VLAN","TX ISSUE",
AQ830="Warehouse HUAWEI","SPARE-ISSUE",
AQ830="SPARE-HS","SPARE-ISSUE",
AQ830="Power Telco","RAN ISSUE",AQ830="no impacts","no impacts"
),"")</f>
        <v>No root cause</v>
      </c>
      <c r="AQ830" s="67" t="s">
        <v>5344</v>
      </c>
      <c r="AR830" s="48" t="str" cm="1">
        <f t="array" ref="AR830">IFERROR(_xlfn.IFS(
AQ830="MPR ISSUE","ACTIVE",
AQ830="BSS Hardware Issue","ACTIVE",
AQ830="Sites strategiques, MLL, Pylone, etc.","PASSIVE",
AQ830="AKTIVCO DEFAUT GE &amp; POWER Cabinet","PASSIVE",
AQ830="AKTIVCO Coupure ENEO &amp; Baisse de tension","PASSIVE",
AQ830="Coupure ENEO &amp; Baisse de tension","PASSIVE",
AQ830="Defaut GE &amp; POWER Cabinet","PASSIVE",
AQ830="Sharing","PASSIVE",
AQ830="Sites strategiques &amp; DataCenter","PASSIVE",
AQ830="Exclu","Exclu",
AQ830="SAT","ACTIVE",
AQ830="SPARE-ISSUE","SPARE-ISSUE",
AQ830="Fiber CAmtel","ACTIVE",
AQ830="Fiber AOF","ACTIVE",
AQ830="Projet OCM (HUAWEI)","PLANNED WORKS",
AQ830="Projet OCM (NOKIA)","PLANNED WORKS",
AQ830="ACCESS-ISSUE","ACCESS-ISSUE",
AQ830="Projet OCM (ZTE, NOKIA, autres projets)","PLANNED WORKS",
AQ830="No root CAuse","No root cause",
AQ830="ODU HS","ACTIVE",
AQ830="IP &amp; VLAN","ACTIVE",
AQ830="Warehouse HUAWEI","SPARE-ISSUE",
AQ830="SPARE-HS","SPARE-ISSUE",
AQ830="Power Telco","ACTIVE", AQ830="no impacts","no impacts"
),"")</f>
        <v>No root cause</v>
      </c>
      <c r="AS830" s="92" t="s">
        <v>5537</v>
      </c>
      <c r="AT830" s="98" t="s">
        <v>804</v>
      </c>
      <c r="AV830" s="17" t="s">
        <v>5537</v>
      </c>
      <c r="AW830" s="7" t="s">
        <v>5537</v>
      </c>
      <c r="AX830" s="6" t="s">
        <v>5537</v>
      </c>
      <c r="AY830" s="7"/>
      <c r="AZ830" s="3" t="s">
        <v>5537</v>
      </c>
      <c r="BA830" s="18" t="s">
        <v>5537</v>
      </c>
      <c r="BB830" s="18" t="s">
        <v>5537</v>
      </c>
      <c r="BC830" s="18" t="s">
        <v>5537</v>
      </c>
      <c r="BD830" s="18" t="s">
        <v>5537</v>
      </c>
      <c r="BE830" s="18" t="s">
        <v>5537</v>
      </c>
      <c r="BF830" s="18" t="s">
        <v>5537</v>
      </c>
      <c r="BG830" s="18" t="s">
        <v>5537</v>
      </c>
      <c r="BH830" s="18" t="s">
        <v>5537</v>
      </c>
      <c r="BI830" s="18" t="s">
        <v>5537</v>
      </c>
      <c r="BJ830" s="18" t="s">
        <v>5537</v>
      </c>
      <c r="BK830" s="18" t="s">
        <v>5537</v>
      </c>
      <c r="BL830" s="9" t="s">
        <v>5537</v>
      </c>
      <c r="BM830" s="14" t="s">
        <v>5537</v>
      </c>
      <c r="BN830" s="14" t="s">
        <v>5537</v>
      </c>
      <c r="BO830" s="14" t="str">
        <f>_xlfn.XLOOKUP(B830,'[4]cell downs 18042026 17h'!$B:$B,'[4]cell downs 18042026 17h'!$B:$B,"")</f>
        <v/>
      </c>
      <c r="BP830" s="14" t="str">
        <f>_xlfn.XLOOKUP(B830,'[5]Cells Huawei 19042026 15h'!$B:$B,'[5]Cells Huawei 19042026 15h'!$B:$B,"")</f>
        <v/>
      </c>
      <c r="BQ830" s="9" t="str">
        <f>_xlfn.XLOOKUP(B830,'[6]cells down 19042026 9H40'!$B:$B,'[6]cells down 19042026 9H40'!$B:$B,"")</f>
        <v/>
      </c>
      <c r="BR830" s="9" t="s">
        <v>5537</v>
      </c>
      <c r="BS830" s="9" t="s">
        <v>5537</v>
      </c>
      <c r="BT830" s="108"/>
    </row>
    <row r="831" spans="1:72" s="9" customFormat="1" x14ac:dyDescent="0.35">
      <c r="A831" s="3" t="s">
        <v>3210</v>
      </c>
      <c r="B831" s="25" t="s">
        <v>3211</v>
      </c>
      <c r="C831" s="3" t="str">
        <f>_xlfn.XLOOKUP(B831,'[1]daily break down'!$D:$D,'[1]daily break down'!$E:$E,"")</f>
        <v>Douala</v>
      </c>
      <c r="D831" s="1"/>
      <c r="E831" s="3" t="e">
        <v>#N/A</v>
      </c>
      <c r="F831" s="3" t="s">
        <v>31</v>
      </c>
      <c r="G831" s="3" t="s">
        <v>32</v>
      </c>
      <c r="H831" s="34" t="str">
        <f>_xlfn.XLOOKUP(B831,[2]CALCULATION!$B:$B,[2]CALCULATION!$H:$H,"")</f>
        <v>ZTE</v>
      </c>
      <c r="I831" s="28">
        <v>0</v>
      </c>
      <c r="J831" s="28">
        <v>0</v>
      </c>
      <c r="K831" s="28">
        <v>0</v>
      </c>
      <c r="L831" s="28">
        <v>0</v>
      </c>
      <c r="M831" s="28">
        <v>0</v>
      </c>
      <c r="N831" s="28">
        <v>0</v>
      </c>
      <c r="O831" s="28">
        <v>0</v>
      </c>
      <c r="P831" s="28">
        <v>0</v>
      </c>
      <c r="Q831" s="28">
        <v>0</v>
      </c>
      <c r="R831" s="28">
        <v>0</v>
      </c>
      <c r="S831" s="93">
        <v>0</v>
      </c>
      <c r="T831" s="93">
        <f>_xlfn.XLOOKUP(B831,'[3]Nur des jours'!$B:$B,'[3]Nur des jours'!$U:$U,"")</f>
        <v>0</v>
      </c>
      <c r="U831" s="93">
        <v>0</v>
      </c>
      <c r="V831" s="93">
        <v>0</v>
      </c>
      <c r="W831" s="93">
        <v>0</v>
      </c>
      <c r="X831" s="93">
        <v>0</v>
      </c>
      <c r="Y831" s="93">
        <v>0</v>
      </c>
      <c r="Z831" s="93">
        <v>0</v>
      </c>
      <c r="AA831" s="93">
        <v>0</v>
      </c>
      <c r="AB831" s="93">
        <v>0</v>
      </c>
      <c r="AC831" s="93">
        <f>_xlfn.XLOOKUP(B831,'[3]Nur des jours'!$B:$B,'[3]Nur des jours'!$N:$N,"")</f>
        <v>0</v>
      </c>
      <c r="AD831" s="93">
        <v>0</v>
      </c>
      <c r="AE831" s="93">
        <v>5.6450163083956157</v>
      </c>
      <c r="AF831" s="93">
        <v>0</v>
      </c>
      <c r="AG831" s="93"/>
      <c r="AH831" s="93">
        <v>0</v>
      </c>
      <c r="AI831" s="93">
        <v>0</v>
      </c>
      <c r="AJ831" s="93">
        <v>0</v>
      </c>
      <c r="AK831" s="93">
        <v>0</v>
      </c>
      <c r="AL831" s="93">
        <v>0</v>
      </c>
      <c r="AM831" s="49" t="s">
        <v>5559</v>
      </c>
      <c r="AN831" s="49"/>
      <c r="AO831" s="48" t="str" cm="1">
        <f t="array" ref="AO831">IFERROR(_xlfn.IFS(
AQ831="MPR ISSUE","PDH",
AQ831="BSS Hardware Issue","BSS",
AQ831="Sites strategiques, MLL, Pylone, etc.","ENVTECH",
AQ831="AKTIVCO DEFAUT GE &amp; POWER Cabinet","AKTIVCO",
AQ831="AKTIVCO Coupure ENEO &amp; Baisse de tension","AKTIVCO GRID ONLY",
AQ831="Coupure ENEO &amp; Baisse de tension","IHS GRID ONLY",
AQ831="Defaut GE &amp; POWER Cabinet","IHS",
AQ831="Sharing","Partners",
AQ831="Sites strategiques &amp; DataCenter","SST &amp; DC",
AQ831="Exclu","Exclu",
AQ831="SAT","SAT",
AQ831="SPARE-ISSUE","SPARE-ISSUE",
AQ831="Fiber CAmtel","TRANS_FO_CAMTEL",
AQ831="Fiber AOF","Fiber AOF",
AQ831="Projet OCM (HUAWEI)","TRAVAUX-HUAWEI",
AQ831="Projet OCM (NOKIA)","TRAVAUX-NOKIA",
AQ831="ACCESS-ISSUE","ACCESS-ISSUE",
AQ831="Projet OCM (ZTE, NOKIA, autres projets)","TRAVAUX OCM",
AQ831="No root CAuse","No root cause",
AQ831="ODU HS","PDH",
AQ831="IP &amp; VLAN","PDH",
AQ831="Warehouse HUAWEI","SPARE-ISSUE",
AQ831="SPARE-HS","SPARE-ISSUE",
AQ831="Power Telco","BSS",AQ831="no impacts","no impacts"
),"")</f>
        <v>No root cause</v>
      </c>
      <c r="AP831" s="48" t="str" cm="1">
        <f t="array" ref="AP831">IFERROR(_xlfn.IFS(
AQ831="MPR ISSUE","TX ISSUE",
AQ831="BSS Hardware Issue","RAN ISSUE",
AQ831="Sites strategiques, MLL, Pylone, etc.","ENVTECH",
AQ831="AKTIVCO DEFAUT GE &amp; POWER Cabinet","POWER ISSUE",
AQ831="AKTIVCO Coupure ENEO &amp; Baisse de tension","POWER ISSUE",
AQ831="Coupure ENEO &amp; Baisse de tension","POWER ISSUE",
AQ831="Defaut GE &amp; POWER Cabinet","POWER ISSUE",
AQ831="Sharing","POWER ISSUE",
AQ831="Sites strategiques &amp; DataCenter","POWER ISSUE",
AQ831="Exclu","Exclu",
AQ831="SAT","TX ISSUE",
AQ831="SPARE-ISSUE","SPARE-ISSUE",
AQ831="Fiber CAmtel","TX ISSUE",
AQ831="Fiber AOF","TX ISSUE",
AQ831="Projet OCM (HUAWEI)","TRAVAUX-HUAWEI",
AQ831="Projet OCM (NOKIA)","TRAVAUX -NOKIA",
AQ831="ACCESS-ISSUE","ACCESS-ISSUE",
AQ831="Projet OCM (ZTE, NOKIA, autres projets)","TRAVAUX OCM",
AQ831="No root CAuse","No root cause",
AQ831="ODU HS","TX ISSUE",
AQ831="IP &amp; VLAN","TX ISSUE",
AQ831="Warehouse HUAWEI","SPARE-ISSUE",
AQ831="SPARE-HS","SPARE-ISSUE",
AQ831="Power Telco","RAN ISSUE",AQ831="no impacts","no impacts"
),"")</f>
        <v>No root cause</v>
      </c>
      <c r="AQ831" s="67" t="s">
        <v>5344</v>
      </c>
      <c r="AR831" s="48" t="str" cm="1">
        <f t="array" ref="AR831">IFERROR(_xlfn.IFS(
AQ831="MPR ISSUE","ACTIVE",
AQ831="BSS Hardware Issue","ACTIVE",
AQ831="Sites strategiques, MLL, Pylone, etc.","PASSIVE",
AQ831="AKTIVCO DEFAUT GE &amp; POWER Cabinet","PASSIVE",
AQ831="AKTIVCO Coupure ENEO &amp; Baisse de tension","PASSIVE",
AQ831="Coupure ENEO &amp; Baisse de tension","PASSIVE",
AQ831="Defaut GE &amp; POWER Cabinet","PASSIVE",
AQ831="Sharing","PASSIVE",
AQ831="Sites strategiques &amp; DataCenter","PASSIVE",
AQ831="Exclu","Exclu",
AQ831="SAT","ACTIVE",
AQ831="SPARE-ISSUE","SPARE-ISSUE",
AQ831="Fiber CAmtel","ACTIVE",
AQ831="Fiber AOF","ACTIVE",
AQ831="Projet OCM (HUAWEI)","PLANNED WORKS",
AQ831="Projet OCM (NOKIA)","PLANNED WORKS",
AQ831="ACCESS-ISSUE","ACCESS-ISSUE",
AQ831="Projet OCM (ZTE, NOKIA, autres projets)","PLANNED WORKS",
AQ831="No root CAuse","No root cause",
AQ831="ODU HS","ACTIVE",
AQ831="IP &amp; VLAN","ACTIVE",
AQ831="Warehouse HUAWEI","SPARE-ISSUE",
AQ831="SPARE-HS","SPARE-ISSUE",
AQ831="Power Telco","ACTIVE", AQ831="no impacts","no impacts"
),"")</f>
        <v>No root cause</v>
      </c>
      <c r="AS831" s="92" t="s">
        <v>5537</v>
      </c>
      <c r="AT831" s="98" t="s">
        <v>3211</v>
      </c>
      <c r="AV831" s="17" t="s">
        <v>5537</v>
      </c>
      <c r="AW831" s="7" t="s">
        <v>5537</v>
      </c>
      <c r="AX831" s="6" t="s">
        <v>5537</v>
      </c>
      <c r="AY831" s="7"/>
      <c r="AZ831" s="3" t="s">
        <v>5537</v>
      </c>
      <c r="BA831" s="18" t="s">
        <v>5537</v>
      </c>
      <c r="BB831" s="18" t="s">
        <v>5537</v>
      </c>
      <c r="BC831" s="18" t="s">
        <v>5537</v>
      </c>
      <c r="BD831" s="18" t="s">
        <v>5537</v>
      </c>
      <c r="BE831" s="18" t="s">
        <v>5537</v>
      </c>
      <c r="BF831" s="18" t="s">
        <v>5537</v>
      </c>
      <c r="BG831" s="18" t="s">
        <v>5537</v>
      </c>
      <c r="BH831" s="18" t="s">
        <v>5537</v>
      </c>
      <c r="BI831" s="18" t="s">
        <v>5537</v>
      </c>
      <c r="BJ831" s="18" t="s">
        <v>5537</v>
      </c>
      <c r="BK831" s="18" t="s">
        <v>5537</v>
      </c>
      <c r="BL831" s="9" t="s">
        <v>5537</v>
      </c>
      <c r="BM831" s="14" t="s">
        <v>5537</v>
      </c>
      <c r="BN831" s="14" t="s">
        <v>5537</v>
      </c>
      <c r="BO831" s="14" t="str">
        <f>_xlfn.XLOOKUP(B831,'[4]cell downs 18042026 17h'!$B:$B,'[4]cell downs 18042026 17h'!$B:$B,"")</f>
        <v/>
      </c>
      <c r="BP831" s="14" t="str">
        <f>_xlfn.XLOOKUP(B831,'[5]Cells Huawei 19042026 15h'!$B:$B,'[5]Cells Huawei 19042026 15h'!$B:$B,"")</f>
        <v/>
      </c>
      <c r="BQ831" s="9" t="str">
        <f>_xlfn.XLOOKUP(B831,'[6]cells down 19042026 9H40'!$B:$B,'[6]cells down 19042026 9H40'!$B:$B,"")</f>
        <v/>
      </c>
      <c r="BR831" s="9" t="s">
        <v>5537</v>
      </c>
      <c r="BS831" s="9" t="s">
        <v>5537</v>
      </c>
      <c r="BT831" s="108"/>
    </row>
    <row r="832" spans="1:72" s="9" customFormat="1" x14ac:dyDescent="0.35">
      <c r="A832" s="1" t="s">
        <v>2018</v>
      </c>
      <c r="B832" s="8" t="s">
        <v>2019</v>
      </c>
      <c r="C832" s="3" t="str">
        <f>_xlfn.XLOOKUP(B832,'[1]daily break down'!$D:$D,'[1]daily break down'!$E:$E,"")</f>
        <v>Yaounde</v>
      </c>
      <c r="D832" s="1" t="s">
        <v>11</v>
      </c>
      <c r="E832" s="1" t="s">
        <v>12</v>
      </c>
      <c r="F832" s="3" t="s">
        <v>37</v>
      </c>
      <c r="G832" s="1" t="s">
        <v>38</v>
      </c>
      <c r="H832" s="34" t="str">
        <f>_xlfn.XLOOKUP(B832,[2]CALCULATION!$B:$B,[2]CALCULATION!$H:$H,"")</f>
        <v>ZTE</v>
      </c>
      <c r="I832" s="28">
        <v>0</v>
      </c>
      <c r="J832" s="28">
        <v>0</v>
      </c>
      <c r="K832" s="28">
        <v>0</v>
      </c>
      <c r="L832" s="28">
        <v>0</v>
      </c>
      <c r="M832" s="28">
        <v>0</v>
      </c>
      <c r="N832" s="28">
        <v>0</v>
      </c>
      <c r="O832" s="28">
        <v>0</v>
      </c>
      <c r="P832" s="28">
        <v>3.7635760616151974</v>
      </c>
      <c r="Q832" s="28">
        <v>0</v>
      </c>
      <c r="R832" s="28">
        <v>0</v>
      </c>
      <c r="S832" s="93">
        <v>2.8187449526728323</v>
      </c>
      <c r="T832" s="93">
        <f>_xlfn.XLOOKUP(B832,'[3]Nur des jours'!$B:$B,'[3]Nur des jours'!$U:$U,"")</f>
        <v>0</v>
      </c>
      <c r="U832" s="93">
        <v>0</v>
      </c>
      <c r="V832" s="93">
        <v>0</v>
      </c>
      <c r="W832" s="93">
        <v>0</v>
      </c>
      <c r="X832" s="93">
        <v>0</v>
      </c>
      <c r="Y832" s="93">
        <v>0</v>
      </c>
      <c r="Z832" s="93">
        <v>0</v>
      </c>
      <c r="AA832" s="93">
        <v>0</v>
      </c>
      <c r="AB832" s="93">
        <v>0</v>
      </c>
      <c r="AC832" s="93">
        <f>_xlfn.XLOOKUP(B832,'[3]Nur des jours'!$B:$B,'[3]Nur des jours'!$N:$N,"")</f>
        <v>0</v>
      </c>
      <c r="AD832" s="93">
        <v>0</v>
      </c>
      <c r="AE832" s="93">
        <v>5.5877300368401386</v>
      </c>
      <c r="AF832" s="93">
        <v>0</v>
      </c>
      <c r="AG832" s="93"/>
      <c r="AH832" s="93">
        <v>0</v>
      </c>
      <c r="AI832" s="93">
        <v>0</v>
      </c>
      <c r="AJ832" s="93">
        <v>0</v>
      </c>
      <c r="AK832" s="93">
        <v>0</v>
      </c>
      <c r="AL832" s="93">
        <v>0</v>
      </c>
      <c r="AM832" s="49" t="s">
        <v>5559</v>
      </c>
      <c r="AN832" s="49"/>
      <c r="AO832" s="48" t="str" cm="1">
        <f t="array" ref="AO832">IFERROR(_xlfn.IFS(
AQ832="MPR ISSUE","PDH",
AQ832="BSS Hardware Issue","BSS",
AQ832="Sites strategiques, MLL, Pylone, etc.","ENVTECH",
AQ832="AKTIVCO DEFAUT GE &amp; POWER Cabinet","AKTIVCO",
AQ832="AKTIVCO Coupure ENEO &amp; Baisse de tension","AKTIVCO GRID ONLY",
AQ832="Coupure ENEO &amp; Baisse de tension","IHS GRID ONLY",
AQ832="Defaut GE &amp; POWER Cabinet","IHS",
AQ832="Sharing","Partners",
AQ832="Sites strategiques &amp; DataCenter","SST &amp; DC",
AQ832="Exclu","Exclu",
AQ832="SAT","SAT",
AQ832="SPARE-ISSUE","SPARE-ISSUE",
AQ832="Fiber CAmtel","TRANS_FO_CAMTEL",
AQ832="Fiber AOF","Fiber AOF",
AQ832="Projet OCM (HUAWEI)","TRAVAUX-HUAWEI",
AQ832="Projet OCM (NOKIA)","TRAVAUX-NOKIA",
AQ832="ACCESS-ISSUE","ACCESS-ISSUE",
AQ832="Projet OCM (ZTE, NOKIA, autres projets)","TRAVAUX OCM",
AQ832="No root CAuse","No root cause",
AQ832="ODU HS","PDH",
AQ832="IP &amp; VLAN","PDH",
AQ832="Warehouse HUAWEI","SPARE-ISSUE",
AQ832="SPARE-HS","SPARE-ISSUE",
AQ832="Power Telco","BSS",AQ832="no impacts","no impacts"
),"")</f>
        <v>No root cause</v>
      </c>
      <c r="AP832" s="48" t="str" cm="1">
        <f t="array" ref="AP832">IFERROR(_xlfn.IFS(
AQ832="MPR ISSUE","TX ISSUE",
AQ832="BSS Hardware Issue","RAN ISSUE",
AQ832="Sites strategiques, MLL, Pylone, etc.","ENVTECH",
AQ832="AKTIVCO DEFAUT GE &amp; POWER Cabinet","POWER ISSUE",
AQ832="AKTIVCO Coupure ENEO &amp; Baisse de tension","POWER ISSUE",
AQ832="Coupure ENEO &amp; Baisse de tension","POWER ISSUE",
AQ832="Defaut GE &amp; POWER Cabinet","POWER ISSUE",
AQ832="Sharing","POWER ISSUE",
AQ832="Sites strategiques &amp; DataCenter","POWER ISSUE",
AQ832="Exclu","Exclu",
AQ832="SAT","TX ISSUE",
AQ832="SPARE-ISSUE","SPARE-ISSUE",
AQ832="Fiber CAmtel","TX ISSUE",
AQ832="Fiber AOF","TX ISSUE",
AQ832="Projet OCM (HUAWEI)","TRAVAUX-HUAWEI",
AQ832="Projet OCM (NOKIA)","TRAVAUX -NOKIA",
AQ832="ACCESS-ISSUE","ACCESS-ISSUE",
AQ832="Projet OCM (ZTE, NOKIA, autres projets)","TRAVAUX OCM",
AQ832="No root CAuse","No root cause",
AQ832="ODU HS","TX ISSUE",
AQ832="IP &amp; VLAN","TX ISSUE",
AQ832="Warehouse HUAWEI","SPARE-ISSUE",
AQ832="SPARE-HS","SPARE-ISSUE",
AQ832="Power Telco","RAN ISSUE",AQ832="no impacts","no impacts"
),"")</f>
        <v>No root cause</v>
      </c>
      <c r="AQ832" s="127" t="s">
        <v>5344</v>
      </c>
      <c r="AR832" s="48" t="str" cm="1">
        <f t="array" ref="AR832">IFERROR(_xlfn.IFS(
AQ832="MPR ISSUE","ACTIVE",
AQ832="BSS Hardware Issue","ACTIVE",
AQ832="Sites strategiques, MLL, Pylone, etc.","PASSIVE",
AQ832="AKTIVCO DEFAUT GE &amp; POWER Cabinet","PASSIVE",
AQ832="AKTIVCO Coupure ENEO &amp; Baisse de tension","PASSIVE",
AQ832="Coupure ENEO &amp; Baisse de tension","PASSIVE",
AQ832="Defaut GE &amp; POWER Cabinet","PASSIVE",
AQ832="Sharing","PASSIVE",
AQ832="Sites strategiques &amp; DataCenter","PASSIVE",
AQ832="Exclu","Exclu",
AQ832="SAT","ACTIVE",
AQ832="SPARE-ISSUE","SPARE-ISSUE",
AQ832="Fiber CAmtel","ACTIVE",
AQ832="Fiber AOF","ACTIVE",
AQ832="Projet OCM (HUAWEI)","PLANNED WORKS",
AQ832="Projet OCM (NOKIA)","PLANNED WORKS",
AQ832="ACCESS-ISSUE","ACCESS-ISSUE",
AQ832="Projet OCM (ZTE, NOKIA, autres projets)","PLANNED WORKS",
AQ832="No root CAuse","No root cause",
AQ832="ODU HS","ACTIVE",
AQ832="IP &amp; VLAN","ACTIVE",
AQ832="Warehouse HUAWEI","SPARE-ISSUE",
AQ832="SPARE-HS","SPARE-ISSUE",
AQ832="Power Telco","ACTIVE", AQ832="no impacts","no impacts"
),"")</f>
        <v>No root cause</v>
      </c>
      <c r="AS832" s="92" t="s">
        <v>5537</v>
      </c>
      <c r="AT832" s="98" t="s">
        <v>2019</v>
      </c>
      <c r="AV832" s="17" t="s">
        <v>5537</v>
      </c>
      <c r="AW832" s="7" t="s">
        <v>5537</v>
      </c>
      <c r="AX832" s="6" t="s">
        <v>5537</v>
      </c>
      <c r="AY832" s="7"/>
      <c r="AZ832" s="3" t="s">
        <v>5537</v>
      </c>
      <c r="BA832" s="18" t="s">
        <v>5537</v>
      </c>
      <c r="BB832" s="18" t="s">
        <v>5537</v>
      </c>
      <c r="BC832" s="18" t="s">
        <v>5537</v>
      </c>
      <c r="BD832" s="18" t="s">
        <v>5537</v>
      </c>
      <c r="BE832" s="18" t="s">
        <v>5537</v>
      </c>
      <c r="BF832" s="18" t="s">
        <v>5537</v>
      </c>
      <c r="BG832" s="18" t="s">
        <v>5537</v>
      </c>
      <c r="BH832" s="18" t="s">
        <v>5537</v>
      </c>
      <c r="BI832" s="18" t="s">
        <v>5537</v>
      </c>
      <c r="BJ832" s="18" t="s">
        <v>5537</v>
      </c>
      <c r="BK832" s="18" t="s">
        <v>5537</v>
      </c>
      <c r="BL832" s="9" t="s">
        <v>5537</v>
      </c>
      <c r="BM832" s="14" t="s">
        <v>5537</v>
      </c>
      <c r="BN832" s="14" t="s">
        <v>5537</v>
      </c>
      <c r="BO832" s="14" t="str">
        <f>_xlfn.XLOOKUP(B832,'[4]cell downs 18042026 17h'!$B:$B,'[4]cell downs 18042026 17h'!$B:$B,"")</f>
        <v/>
      </c>
      <c r="BP832" s="14" t="str">
        <f>_xlfn.XLOOKUP(B832,'[5]Cells Huawei 19042026 15h'!$B:$B,'[5]Cells Huawei 19042026 15h'!$B:$B,"")</f>
        <v/>
      </c>
      <c r="BQ832" s="9" t="str">
        <f>_xlfn.XLOOKUP(B832,'[6]cells down 19042026 9H40'!$B:$B,'[6]cells down 19042026 9H40'!$B:$B,"")</f>
        <v/>
      </c>
      <c r="BR832" s="9" t="s">
        <v>2019</v>
      </c>
      <c r="BS832" s="9" t="s">
        <v>318</v>
      </c>
      <c r="BT832" s="108"/>
    </row>
    <row r="833" spans="1:72" s="9" customFormat="1" x14ac:dyDescent="0.35">
      <c r="A833" s="1" t="s">
        <v>2923</v>
      </c>
      <c r="B833" s="8" t="s">
        <v>2924</v>
      </c>
      <c r="C833" s="3" t="str">
        <f>_xlfn.XLOOKUP(B833,'[1]daily break down'!$D:$D,'[1]daily break down'!$E:$E,"")</f>
        <v>Maroua</v>
      </c>
      <c r="D833" s="1" t="s">
        <v>21</v>
      </c>
      <c r="E833" s="1" t="s">
        <v>80</v>
      </c>
      <c r="F833" s="3" t="s">
        <v>55</v>
      </c>
      <c r="G833" s="1" t="s">
        <v>84</v>
      </c>
      <c r="H833" s="32" t="str">
        <f>_xlfn.XLOOKUP(B833,[2]CALCULATION!$B:$B,[2]CALCULATION!$H:$H,"")</f>
        <v>Huawei</v>
      </c>
      <c r="I833" s="28">
        <v>0.27127154120759178</v>
      </c>
      <c r="J833" s="28">
        <v>0.69615661196291456</v>
      </c>
      <c r="K833" s="28">
        <v>0</v>
      </c>
      <c r="L833" s="28">
        <v>0</v>
      </c>
      <c r="M833" s="28">
        <v>0</v>
      </c>
      <c r="N833" s="28">
        <v>0</v>
      </c>
      <c r="O833" s="28">
        <v>3.0923350540616896</v>
      </c>
      <c r="P833" s="28">
        <v>4.6228522998690194</v>
      </c>
      <c r="Q833" s="28">
        <v>4.6626245245168114</v>
      </c>
      <c r="R833" s="28">
        <v>3.1392413100364402</v>
      </c>
      <c r="S833" s="93">
        <v>0</v>
      </c>
      <c r="T833" s="93">
        <f>_xlfn.XLOOKUP(B833,'[3]Nur des jours'!$B:$B,'[3]Nur des jours'!$U:$U,"")</f>
        <v>0</v>
      </c>
      <c r="U833" s="93">
        <v>0</v>
      </c>
      <c r="V833" s="93">
        <v>0</v>
      </c>
      <c r="W833" s="93">
        <v>0</v>
      </c>
      <c r="X833" s="93">
        <v>0</v>
      </c>
      <c r="Y833" s="93">
        <v>0</v>
      </c>
      <c r="Z833" s="93">
        <v>2.2534621454029726</v>
      </c>
      <c r="AA833" s="93">
        <v>0</v>
      </c>
      <c r="AB833" s="93">
        <v>0</v>
      </c>
      <c r="AC833" s="93">
        <f>_xlfn.XLOOKUP(B833,'[3]Nur des jours'!$B:$B,'[3]Nur des jours'!$N:$N,"")</f>
        <v>2.8344398215921442</v>
      </c>
      <c r="AD833" s="93">
        <v>2.8344398215921442</v>
      </c>
      <c r="AE833" s="93">
        <v>5.347491531904816</v>
      </c>
      <c r="AF833" s="93">
        <v>0</v>
      </c>
      <c r="AG833" s="93"/>
      <c r="AH833" s="93">
        <v>0</v>
      </c>
      <c r="AI833" s="93">
        <v>0</v>
      </c>
      <c r="AJ833" s="93">
        <v>0</v>
      </c>
      <c r="AK833" s="93">
        <v>0</v>
      </c>
      <c r="AL833" s="93">
        <v>0</v>
      </c>
      <c r="AM833" s="49" t="s">
        <v>5559</v>
      </c>
      <c r="AN833" s="49"/>
      <c r="AO833" s="48" t="str" cm="1">
        <f t="array" ref="AO833">IFERROR(_xlfn.IFS(
AQ833="MPR ISSUE","PDH",
AQ833="BSS Hardware Issue","BSS",
AQ833="Sites strategiques, MLL, Pylone, etc.","ENVTECH",
AQ833="AKTIVCO DEFAUT GE &amp; POWER Cabinet","AKTIVCO",
AQ833="AKTIVCO Coupure ENEO &amp; Baisse de tension","AKTIVCO GRID ONLY",
AQ833="Coupure ENEO &amp; Baisse de tension","IHS GRID ONLY",
AQ833="Defaut GE &amp; POWER Cabinet","IHS",
AQ833="Sharing","Partners",
AQ833="Sites strategiques &amp; DataCenter","SST &amp; DC",
AQ833="Exclu","Exclu",
AQ833="SAT","SAT",
AQ833="SPARE-ISSUE","SPARE-ISSUE",
AQ833="Fiber CAmtel","TRANS_FO_CAMTEL",
AQ833="Fiber AOF","Fiber AOF",
AQ833="Projet OCM (HUAWEI)","TRAVAUX-HUAWEI",
AQ833="Projet OCM (NOKIA)","TRAVAUX-NOKIA",
AQ833="ACCESS-ISSUE","ACCESS-ISSUE",
AQ833="Projet OCM (ZTE, NOKIA, autres projets)","TRAVAUX OCM",
AQ833="No root CAuse","No root cause",
AQ833="ODU HS","PDH",
AQ833="IP &amp; VLAN","PDH",
AQ833="Warehouse HUAWEI","SPARE-ISSUE",
AQ833="SPARE-HS","SPARE-ISSUE",
AQ833="Power Telco","BSS",AQ833="no impacts","no impacts"
),"")</f>
        <v>AKTIVCO</v>
      </c>
      <c r="AP833" s="48" t="str" cm="1">
        <f t="array" ref="AP833">IFERROR(_xlfn.IFS(
AQ833="MPR ISSUE","TX ISSUE",
AQ833="BSS Hardware Issue","RAN ISSUE",
AQ833="Sites strategiques, MLL, Pylone, etc.","ENVTECH",
AQ833="AKTIVCO DEFAUT GE &amp; POWER Cabinet","POWER ISSUE",
AQ833="AKTIVCO Coupure ENEO &amp; Baisse de tension","POWER ISSUE",
AQ833="Coupure ENEO &amp; Baisse de tension","POWER ISSUE",
AQ833="Defaut GE &amp; POWER Cabinet","POWER ISSUE",
AQ833="Sharing","POWER ISSUE",
AQ833="Sites strategiques &amp; DataCenter","POWER ISSUE",
AQ833="Exclu","Exclu",
AQ833="SAT","TX ISSUE",
AQ833="SPARE-ISSUE","SPARE-ISSUE",
AQ833="Fiber CAmtel","TX ISSUE",
AQ833="Fiber AOF","TX ISSUE",
AQ833="Projet OCM (HUAWEI)","TRAVAUX-HUAWEI",
AQ833="Projet OCM (NOKIA)","TRAVAUX -NOKIA",
AQ833="ACCESS-ISSUE","ACCESS-ISSUE",
AQ833="Projet OCM (ZTE, NOKIA, autres projets)","TRAVAUX OCM",
AQ833="No root CAuse","No root cause",
AQ833="ODU HS","TX ISSUE",
AQ833="IP &amp; VLAN","TX ISSUE",
AQ833="Warehouse HUAWEI","SPARE-ISSUE",
AQ833="SPARE-HS","SPARE-ISSUE",
AQ833="Power Telco","RAN ISSUE",AQ833="no impacts","no impacts"
),"")</f>
        <v>POWER ISSUE</v>
      </c>
      <c r="AQ833" s="67" t="s">
        <v>5325</v>
      </c>
      <c r="AR833" s="48" t="str" cm="1">
        <f t="array" ref="AR833">IFERROR(_xlfn.IFS(
AQ833="MPR ISSUE","ACTIVE",
AQ833="BSS Hardware Issue","ACTIVE",
AQ833="Sites strategiques, MLL, Pylone, etc.","PASSIVE",
AQ833="AKTIVCO DEFAUT GE &amp; POWER Cabinet","PASSIVE",
AQ833="AKTIVCO Coupure ENEO &amp; Baisse de tension","PASSIVE",
AQ833="Coupure ENEO &amp; Baisse de tension","PASSIVE",
AQ833="Defaut GE &amp; POWER Cabinet","PASSIVE",
AQ833="Sharing","PASSIVE",
AQ833="Sites strategiques &amp; DataCenter","PASSIVE",
AQ833="Exclu","Exclu",
AQ833="SAT","ACTIVE",
AQ833="SPARE-ISSUE","SPARE-ISSUE",
AQ833="Fiber CAmtel","ACTIVE",
AQ833="Fiber AOF","ACTIVE",
AQ833="Projet OCM (HUAWEI)","PLANNED WORKS",
AQ833="Projet OCM (NOKIA)","PLANNED WORKS",
AQ833="ACCESS-ISSUE","ACCESS-ISSUE",
AQ833="Projet OCM (ZTE, NOKIA, autres projets)","PLANNED WORKS",
AQ833="No root CAuse","No root cause",
AQ833="ODU HS","ACTIVE",
AQ833="IP &amp; VLAN","ACTIVE",
AQ833="Warehouse HUAWEI","SPARE-ISSUE",
AQ833="SPARE-HS","SPARE-ISSUE",
AQ833="Power Telco","ACTIVE", AQ833="no impacts","no impacts"
),"")</f>
        <v>PASSIVE</v>
      </c>
      <c r="AS833" s="92" t="s">
        <v>5832</v>
      </c>
      <c r="AT833" s="98" t="s">
        <v>2924</v>
      </c>
      <c r="AV833" s="17" t="s">
        <v>5537</v>
      </c>
      <c r="AW833" s="7" t="s">
        <v>5537</v>
      </c>
      <c r="AX833" s="6" t="s">
        <v>5537</v>
      </c>
      <c r="AY833" s="7"/>
      <c r="AZ833" s="3" t="s">
        <v>5537</v>
      </c>
      <c r="BA833" s="18" t="s">
        <v>5537</v>
      </c>
      <c r="BB833" s="18" t="s">
        <v>5537</v>
      </c>
      <c r="BC833" s="18" t="s">
        <v>5537</v>
      </c>
      <c r="BD833" s="18" t="s">
        <v>5537</v>
      </c>
      <c r="BE833" s="18" t="s">
        <v>5537</v>
      </c>
      <c r="BF833" s="18" t="s">
        <v>5537</v>
      </c>
      <c r="BG833" s="18" t="s">
        <v>5537</v>
      </c>
      <c r="BH833" s="18" t="s">
        <v>5537</v>
      </c>
      <c r="BI833" s="18" t="s">
        <v>5537</v>
      </c>
      <c r="BJ833" s="18" t="s">
        <v>5537</v>
      </c>
      <c r="BK833" s="18" t="s">
        <v>5537</v>
      </c>
      <c r="BL833" s="9" t="s">
        <v>5832</v>
      </c>
      <c r="BM833" s="14" t="s">
        <v>5537</v>
      </c>
      <c r="BN833" s="14" t="s">
        <v>5537</v>
      </c>
      <c r="BO833" s="14" t="str">
        <f>_xlfn.XLOOKUP(B833,'[4]cell downs 18042026 17h'!$B:$B,'[4]cell downs 18042026 17h'!$B:$B,"")</f>
        <v/>
      </c>
      <c r="BP833" s="14" t="str">
        <f>_xlfn.XLOOKUP(B833,'[5]Cells Huawei 19042026 15h'!$B:$B,'[5]Cells Huawei 19042026 15h'!$B:$B,"")</f>
        <v>EXN_212</v>
      </c>
      <c r="BQ833" s="9" t="str">
        <f>_xlfn.XLOOKUP(B833,'[6]cells down 19042026 9H40'!$B:$B,'[6]cells down 19042026 9H40'!$B:$B,"")</f>
        <v/>
      </c>
      <c r="BR833" s="9" t="s">
        <v>5537</v>
      </c>
      <c r="BS833" s="9" t="s">
        <v>12</v>
      </c>
      <c r="BT833" s="108"/>
    </row>
    <row r="834" spans="1:72" s="9" customFormat="1" x14ac:dyDescent="0.35">
      <c r="A834" s="1" t="s">
        <v>645</v>
      </c>
      <c r="B834" s="8" t="s">
        <v>646</v>
      </c>
      <c r="C834" s="3" t="str">
        <f>_xlfn.XLOOKUP(B834,'[1]daily break down'!$D:$D,'[1]daily break down'!$E:$E,"")</f>
        <v>Douala</v>
      </c>
      <c r="D834" s="1" t="s">
        <v>11</v>
      </c>
      <c r="E834" s="1" t="s">
        <v>12</v>
      </c>
      <c r="F834" s="3" t="s">
        <v>31</v>
      </c>
      <c r="G834" s="1" t="s">
        <v>32</v>
      </c>
      <c r="H834" s="34" t="str">
        <f>_xlfn.XLOOKUP(B834,[2]CALCULATION!$B:$B,[2]CALCULATION!$H:$H,"")</f>
        <v>ZTE</v>
      </c>
      <c r="I834" s="28">
        <v>0</v>
      </c>
      <c r="J834" s="28">
        <v>0</v>
      </c>
      <c r="K834" s="28">
        <v>0</v>
      </c>
      <c r="L834" s="28">
        <v>1.5873219702480276E-3</v>
      </c>
      <c r="M834" s="28">
        <v>0</v>
      </c>
      <c r="N834" s="28">
        <v>0</v>
      </c>
      <c r="O834" s="28">
        <v>0</v>
      </c>
      <c r="P834" s="28">
        <v>0</v>
      </c>
      <c r="Q834" s="28">
        <v>0</v>
      </c>
      <c r="R834" s="28">
        <v>0</v>
      </c>
      <c r="S834" s="93">
        <v>0</v>
      </c>
      <c r="T834" s="93">
        <f>_xlfn.XLOOKUP(B834,'[3]Nur des jours'!$B:$B,'[3]Nur des jours'!$U:$U,"")</f>
        <v>0</v>
      </c>
      <c r="U834" s="93">
        <v>0</v>
      </c>
      <c r="V834" s="93">
        <v>0</v>
      </c>
      <c r="W834" s="93">
        <v>0</v>
      </c>
      <c r="X834" s="93">
        <v>0</v>
      </c>
      <c r="Y834" s="93">
        <v>0</v>
      </c>
      <c r="Z834" s="93">
        <v>0</v>
      </c>
      <c r="AA834" s="93">
        <v>0</v>
      </c>
      <c r="AB834" s="93">
        <v>0</v>
      </c>
      <c r="AC834" s="93">
        <f>_xlfn.XLOOKUP(B834,'[3]Nur des jours'!$B:$B,'[3]Nur des jours'!$N:$N,"")</f>
        <v>0</v>
      </c>
      <c r="AD834" s="93">
        <v>0</v>
      </c>
      <c r="AE834" s="93">
        <v>5.2411587949765002</v>
      </c>
      <c r="AF834" s="93">
        <v>0</v>
      </c>
      <c r="AG834" s="93"/>
      <c r="AH834" s="93">
        <v>0</v>
      </c>
      <c r="AI834" s="93">
        <v>0</v>
      </c>
      <c r="AJ834" s="93">
        <v>0</v>
      </c>
      <c r="AK834" s="93">
        <v>0</v>
      </c>
      <c r="AL834" s="93">
        <v>0</v>
      </c>
      <c r="AM834" s="49" t="s">
        <v>5559</v>
      </c>
      <c r="AN834" s="49"/>
      <c r="AO834" s="48" t="str" cm="1">
        <f t="array" ref="AO834">IFERROR(_xlfn.IFS(
AQ834="MPR ISSUE","PDH",
AQ834="BSS Hardware Issue","BSS",
AQ834="Sites strategiques, MLL, Pylone, etc.","ENVTECH",
AQ834="AKTIVCO DEFAUT GE &amp; POWER Cabinet","AKTIVCO",
AQ834="AKTIVCO Coupure ENEO &amp; Baisse de tension","AKTIVCO GRID ONLY",
AQ834="Coupure ENEO &amp; Baisse de tension","IHS GRID ONLY",
AQ834="Defaut GE &amp; POWER Cabinet","IHS",
AQ834="Sharing","Partners",
AQ834="Sites strategiques &amp; DataCenter","SST &amp; DC",
AQ834="Exclu","Exclu",
AQ834="SAT","SAT",
AQ834="SPARE-ISSUE","SPARE-ISSUE",
AQ834="Fiber CAmtel","TRANS_FO_CAMTEL",
AQ834="Fiber AOF","Fiber AOF",
AQ834="Projet OCM (HUAWEI)","TRAVAUX-HUAWEI",
AQ834="Projet OCM (NOKIA)","TRAVAUX-NOKIA",
AQ834="ACCESS-ISSUE","ACCESS-ISSUE",
AQ834="Projet OCM (ZTE, NOKIA, autres projets)","TRAVAUX OCM",
AQ834="No root CAuse","No root cause",
AQ834="ODU HS","PDH",
AQ834="IP &amp; VLAN","PDH",
AQ834="Warehouse HUAWEI","SPARE-ISSUE",
AQ834="SPARE-HS","SPARE-ISSUE",
AQ834="Power Telco","BSS",AQ834="no impacts","no impacts"
),"")</f>
        <v>No root cause</v>
      </c>
      <c r="AP834" s="48" t="str" cm="1">
        <f t="array" ref="AP834">IFERROR(_xlfn.IFS(
AQ834="MPR ISSUE","TX ISSUE",
AQ834="BSS Hardware Issue","RAN ISSUE",
AQ834="Sites strategiques, MLL, Pylone, etc.","ENVTECH",
AQ834="AKTIVCO DEFAUT GE &amp; POWER Cabinet","POWER ISSUE",
AQ834="AKTIVCO Coupure ENEO &amp; Baisse de tension","POWER ISSUE",
AQ834="Coupure ENEO &amp; Baisse de tension","POWER ISSUE",
AQ834="Defaut GE &amp; POWER Cabinet","POWER ISSUE",
AQ834="Sharing","POWER ISSUE",
AQ834="Sites strategiques &amp; DataCenter","POWER ISSUE",
AQ834="Exclu","Exclu",
AQ834="SAT","TX ISSUE",
AQ834="SPARE-ISSUE","SPARE-ISSUE",
AQ834="Fiber CAmtel","TX ISSUE",
AQ834="Fiber AOF","TX ISSUE",
AQ834="Projet OCM (HUAWEI)","TRAVAUX-HUAWEI",
AQ834="Projet OCM (NOKIA)","TRAVAUX -NOKIA",
AQ834="ACCESS-ISSUE","ACCESS-ISSUE",
AQ834="Projet OCM (ZTE, NOKIA, autres projets)","TRAVAUX OCM",
AQ834="No root CAuse","No root cause",
AQ834="ODU HS","TX ISSUE",
AQ834="IP &amp; VLAN","TX ISSUE",
AQ834="Warehouse HUAWEI","SPARE-ISSUE",
AQ834="SPARE-HS","SPARE-ISSUE",
AQ834="Power Telco","RAN ISSUE",AQ834="no impacts","no impacts"
),"")</f>
        <v>No root cause</v>
      </c>
      <c r="AQ834" s="127" t="s">
        <v>5344</v>
      </c>
      <c r="AR834" s="48" t="str" cm="1">
        <f t="array" ref="AR834">IFERROR(_xlfn.IFS(
AQ834="MPR ISSUE","ACTIVE",
AQ834="BSS Hardware Issue","ACTIVE",
AQ834="Sites strategiques, MLL, Pylone, etc.","PASSIVE",
AQ834="AKTIVCO DEFAUT GE &amp; POWER Cabinet","PASSIVE",
AQ834="AKTIVCO Coupure ENEO &amp; Baisse de tension","PASSIVE",
AQ834="Coupure ENEO &amp; Baisse de tension","PASSIVE",
AQ834="Defaut GE &amp; POWER Cabinet","PASSIVE",
AQ834="Sharing","PASSIVE",
AQ834="Sites strategiques &amp; DataCenter","PASSIVE",
AQ834="Exclu","Exclu",
AQ834="SAT","ACTIVE",
AQ834="SPARE-ISSUE","SPARE-ISSUE",
AQ834="Fiber CAmtel","ACTIVE",
AQ834="Fiber AOF","ACTIVE",
AQ834="Projet OCM (HUAWEI)","PLANNED WORKS",
AQ834="Projet OCM (NOKIA)","PLANNED WORKS",
AQ834="ACCESS-ISSUE","ACCESS-ISSUE",
AQ834="Projet OCM (ZTE, NOKIA, autres projets)","PLANNED WORKS",
AQ834="No root CAuse","No root cause",
AQ834="ODU HS","ACTIVE",
AQ834="IP &amp; VLAN","ACTIVE",
AQ834="Warehouse HUAWEI","SPARE-ISSUE",
AQ834="SPARE-HS","SPARE-ISSUE",
AQ834="Power Telco","ACTIVE", AQ834="no impacts","no impacts"
),"")</f>
        <v>No root cause</v>
      </c>
      <c r="AS834" s="92" t="s">
        <v>5537</v>
      </c>
      <c r="AT834" s="98" t="s">
        <v>646</v>
      </c>
      <c r="AV834" s="17" t="s">
        <v>5537</v>
      </c>
      <c r="AW834" s="7" t="s">
        <v>5537</v>
      </c>
      <c r="AX834" s="6" t="s">
        <v>5537</v>
      </c>
      <c r="AY834" s="7"/>
      <c r="AZ834" s="3" t="s">
        <v>5537</v>
      </c>
      <c r="BA834" s="18" t="s">
        <v>5537</v>
      </c>
      <c r="BB834" s="18" t="s">
        <v>5537</v>
      </c>
      <c r="BC834" s="18" t="s">
        <v>5537</v>
      </c>
      <c r="BD834" s="18" t="s">
        <v>5537</v>
      </c>
      <c r="BE834" s="18" t="s">
        <v>5537</v>
      </c>
      <c r="BF834" s="18" t="s">
        <v>5537</v>
      </c>
      <c r="BG834" s="18" t="s">
        <v>5537</v>
      </c>
      <c r="BH834" s="18" t="s">
        <v>5537</v>
      </c>
      <c r="BI834" s="18" t="s">
        <v>5537</v>
      </c>
      <c r="BJ834" s="18" t="s">
        <v>5537</v>
      </c>
      <c r="BK834" s="18" t="s">
        <v>5537</v>
      </c>
      <c r="BL834" s="9" t="s">
        <v>5537</v>
      </c>
      <c r="BM834" s="14" t="s">
        <v>5537</v>
      </c>
      <c r="BN834" s="14" t="s">
        <v>5537</v>
      </c>
      <c r="BO834" s="14" t="str">
        <f>_xlfn.XLOOKUP(B834,'[4]cell downs 18042026 17h'!$B:$B,'[4]cell downs 18042026 17h'!$B:$B,"")</f>
        <v/>
      </c>
      <c r="BP834" s="14" t="str">
        <f>_xlfn.XLOOKUP(B834,'[5]Cells Huawei 19042026 15h'!$B:$B,'[5]Cells Huawei 19042026 15h'!$B:$B,"")</f>
        <v/>
      </c>
      <c r="BQ834" s="9" t="str">
        <f>_xlfn.XLOOKUP(B834,'[6]cells down 19042026 9H40'!$B:$B,'[6]cells down 19042026 9H40'!$B:$B,"")</f>
        <v/>
      </c>
      <c r="BR834" s="9" t="s">
        <v>646</v>
      </c>
      <c r="BS834" s="9" t="s">
        <v>5537</v>
      </c>
      <c r="BT834" s="108"/>
    </row>
    <row r="835" spans="1:72" s="9" customFormat="1" x14ac:dyDescent="0.35">
      <c r="A835" s="1" t="s">
        <v>747</v>
      </c>
      <c r="B835" s="8" t="s">
        <v>748</v>
      </c>
      <c r="C835" s="3" t="str">
        <f>_xlfn.XLOOKUP(B835,'[1]daily break down'!$D:$D,'[1]daily break down'!$E:$E,"")</f>
        <v>Douala</v>
      </c>
      <c r="D835" s="1" t="s">
        <v>11</v>
      </c>
      <c r="E835" s="1" t="s">
        <v>12</v>
      </c>
      <c r="F835" s="3" t="s">
        <v>31</v>
      </c>
      <c r="G835" s="1" t="s">
        <v>32</v>
      </c>
      <c r="H835" s="34" t="str">
        <f>_xlfn.XLOOKUP(B835,[2]CALCULATION!$B:$B,[2]CALCULATION!$H:$H,"")</f>
        <v>ZTE</v>
      </c>
      <c r="I835" s="28">
        <v>0</v>
      </c>
      <c r="J835" s="28">
        <v>0</v>
      </c>
      <c r="K835" s="28">
        <v>9.2935917850202454</v>
      </c>
      <c r="L835" s="28">
        <v>0</v>
      </c>
      <c r="M835" s="28">
        <v>0</v>
      </c>
      <c r="N835" s="28">
        <v>0</v>
      </c>
      <c r="O835" s="28">
        <v>0</v>
      </c>
      <c r="P835" s="28">
        <v>0</v>
      </c>
      <c r="Q835" s="28">
        <v>1.0163854431517576</v>
      </c>
      <c r="R835" s="28">
        <v>15.949393321975952</v>
      </c>
      <c r="S835" s="93">
        <v>0</v>
      </c>
      <c r="T835" s="93">
        <f>_xlfn.XLOOKUP(B835,'[3]Nur des jours'!$B:$B,'[3]Nur des jours'!$U:$U,"")</f>
        <v>3.7471499544849116E-2</v>
      </c>
      <c r="U835" s="93">
        <v>0</v>
      </c>
      <c r="V835" s="93">
        <v>0</v>
      </c>
      <c r="W835" s="93">
        <v>3.7471499544849116E-2</v>
      </c>
      <c r="X835" s="93">
        <v>0</v>
      </c>
      <c r="Y835" s="93">
        <v>0</v>
      </c>
      <c r="Z835" s="93">
        <v>0</v>
      </c>
      <c r="AA835" s="93">
        <v>0</v>
      </c>
      <c r="AB835" s="93">
        <v>0</v>
      </c>
      <c r="AC835" s="93">
        <f>_xlfn.XLOOKUP(B835,'[3]Nur des jours'!$B:$B,'[3]Nur des jours'!$N:$N,"")</f>
        <v>4.9508572252042446</v>
      </c>
      <c r="AD835" s="93">
        <v>4.9508572252042446</v>
      </c>
      <c r="AE835" s="93">
        <v>4.9357865840260455</v>
      </c>
      <c r="AF835" s="93">
        <v>0</v>
      </c>
      <c r="AG835" s="93"/>
      <c r="AH835" s="93">
        <v>0</v>
      </c>
      <c r="AI835" s="93">
        <v>0</v>
      </c>
      <c r="AJ835" s="93">
        <v>0</v>
      </c>
      <c r="AK835" s="93">
        <v>0</v>
      </c>
      <c r="AL835" s="93">
        <v>0</v>
      </c>
      <c r="AM835" s="49" t="s">
        <v>5559</v>
      </c>
      <c r="AN835" s="49"/>
      <c r="AO835" s="48" t="str" cm="1">
        <f t="array" ref="AO835">IFERROR(_xlfn.IFS(
AQ835="MPR ISSUE","PDH",
AQ835="BSS Hardware Issue","BSS",
AQ835="Sites strategiques, MLL, Pylone, etc.","ENVTECH",
AQ835="AKTIVCO DEFAUT GE &amp; POWER Cabinet","AKTIVCO",
AQ835="AKTIVCO Coupure ENEO &amp; Baisse de tension","AKTIVCO GRID ONLY",
AQ835="Coupure ENEO &amp; Baisse de tension","IHS GRID ONLY",
AQ835="Defaut GE &amp; POWER Cabinet","IHS",
AQ835="Sharing","Partners",
AQ835="Sites strategiques &amp; DataCenter","SST &amp; DC",
AQ835="Exclu","Exclu",
AQ835="SAT","SAT",
AQ835="SPARE-ISSUE","SPARE-ISSUE",
AQ835="Fiber CAmtel","TRANS_FO_CAMTEL",
AQ835="Fiber AOF","Fiber AOF",
AQ835="Projet OCM (HUAWEI)","TRAVAUX-HUAWEI",
AQ835="Projet OCM (NOKIA)","TRAVAUX-NOKIA",
AQ835="ACCESS-ISSUE","ACCESS-ISSUE",
AQ835="Projet OCM (ZTE, NOKIA, autres projets)","TRAVAUX OCM",
AQ835="No root CAuse","No root cause",
AQ835="ODU HS","PDH",
AQ835="IP &amp; VLAN","PDH",
AQ835="Warehouse HUAWEI","SPARE-ISSUE",
AQ835="SPARE-HS","SPARE-ISSUE",
AQ835="Power Telco","BSS",AQ835="no impacts","no impacts"
),"")</f>
        <v>No root cause</v>
      </c>
      <c r="AP835" s="48" t="str" cm="1">
        <f t="array" ref="AP835">IFERROR(_xlfn.IFS(
AQ835="MPR ISSUE","TX ISSUE",
AQ835="BSS Hardware Issue","RAN ISSUE",
AQ835="Sites strategiques, MLL, Pylone, etc.","ENVTECH",
AQ835="AKTIVCO DEFAUT GE &amp; POWER Cabinet","POWER ISSUE",
AQ835="AKTIVCO Coupure ENEO &amp; Baisse de tension","POWER ISSUE",
AQ835="Coupure ENEO &amp; Baisse de tension","POWER ISSUE",
AQ835="Defaut GE &amp; POWER Cabinet","POWER ISSUE",
AQ835="Sharing","POWER ISSUE",
AQ835="Sites strategiques &amp; DataCenter","POWER ISSUE",
AQ835="Exclu","Exclu",
AQ835="SAT","TX ISSUE",
AQ835="SPARE-ISSUE","SPARE-ISSUE",
AQ835="Fiber CAmtel","TX ISSUE",
AQ835="Fiber AOF","TX ISSUE",
AQ835="Projet OCM (HUAWEI)","TRAVAUX-HUAWEI",
AQ835="Projet OCM (NOKIA)","TRAVAUX -NOKIA",
AQ835="ACCESS-ISSUE","ACCESS-ISSUE",
AQ835="Projet OCM (ZTE, NOKIA, autres projets)","TRAVAUX OCM",
AQ835="No root CAuse","No root cause",
AQ835="ODU HS","TX ISSUE",
AQ835="IP &amp; VLAN","TX ISSUE",
AQ835="Warehouse HUAWEI","SPARE-ISSUE",
AQ835="SPARE-HS","SPARE-ISSUE",
AQ835="Power Telco","RAN ISSUE",AQ835="no impacts","no impacts"
),"")</f>
        <v>No root cause</v>
      </c>
      <c r="AQ835" s="127" t="s">
        <v>5344</v>
      </c>
      <c r="AR835" s="48" t="str" cm="1">
        <f t="array" ref="AR835">IFERROR(_xlfn.IFS(
AQ835="MPR ISSUE","ACTIVE",
AQ835="BSS Hardware Issue","ACTIVE",
AQ835="Sites strategiques, MLL, Pylone, etc.","PASSIVE",
AQ835="AKTIVCO DEFAUT GE &amp; POWER Cabinet","PASSIVE",
AQ835="AKTIVCO Coupure ENEO &amp; Baisse de tension","PASSIVE",
AQ835="Coupure ENEO &amp; Baisse de tension","PASSIVE",
AQ835="Defaut GE &amp; POWER Cabinet","PASSIVE",
AQ835="Sharing","PASSIVE",
AQ835="Sites strategiques &amp; DataCenter","PASSIVE",
AQ835="Exclu","Exclu",
AQ835="SAT","ACTIVE",
AQ835="SPARE-ISSUE","SPARE-ISSUE",
AQ835="Fiber CAmtel","ACTIVE",
AQ835="Fiber AOF","ACTIVE",
AQ835="Projet OCM (HUAWEI)","PLANNED WORKS",
AQ835="Projet OCM (NOKIA)","PLANNED WORKS",
AQ835="ACCESS-ISSUE","ACCESS-ISSUE",
AQ835="Projet OCM (ZTE, NOKIA, autres projets)","PLANNED WORKS",
AQ835="No root CAuse","No root cause",
AQ835="ODU HS","ACTIVE",
AQ835="IP &amp; VLAN","ACTIVE",
AQ835="Warehouse HUAWEI","SPARE-ISSUE",
AQ835="SPARE-HS","SPARE-ISSUE",
AQ835="Power Telco","ACTIVE", AQ835="no impacts","no impacts"
),"")</f>
        <v>No root cause</v>
      </c>
      <c r="AS835" s="92" t="s">
        <v>5537</v>
      </c>
      <c r="AT835" s="98" t="s">
        <v>748</v>
      </c>
      <c r="AV835" s="17" t="s">
        <v>5537</v>
      </c>
      <c r="AW835" s="7" t="s">
        <v>5537</v>
      </c>
      <c r="AX835" s="6" t="s">
        <v>5537</v>
      </c>
      <c r="AY835" s="7"/>
      <c r="AZ835" s="3" t="s">
        <v>5537</v>
      </c>
      <c r="BA835" s="18" t="s">
        <v>5537</v>
      </c>
      <c r="BB835" s="18" t="s">
        <v>5537</v>
      </c>
      <c r="BC835" s="18" t="s">
        <v>5537</v>
      </c>
      <c r="BD835" s="18" t="s">
        <v>5537</v>
      </c>
      <c r="BE835" s="18" t="s">
        <v>5537</v>
      </c>
      <c r="BF835" s="18" t="s">
        <v>5537</v>
      </c>
      <c r="BG835" s="18" t="s">
        <v>5537</v>
      </c>
      <c r="BH835" s="18" t="s">
        <v>5537</v>
      </c>
      <c r="BI835" s="18" t="s">
        <v>5537</v>
      </c>
      <c r="BJ835" s="18" t="s">
        <v>5537</v>
      </c>
      <c r="BK835" s="18" t="s">
        <v>5537</v>
      </c>
      <c r="BL835" s="9" t="s">
        <v>5537</v>
      </c>
      <c r="BM835" s="14" t="s">
        <v>5537</v>
      </c>
      <c r="BN835" s="14" t="s">
        <v>5537</v>
      </c>
      <c r="BO835" s="14" t="str">
        <f>_xlfn.XLOOKUP(B835,'[4]cell downs 18042026 17h'!$B:$B,'[4]cell downs 18042026 17h'!$B:$B,"")</f>
        <v/>
      </c>
      <c r="BP835" s="14" t="str">
        <f>_xlfn.XLOOKUP(B835,'[5]Cells Huawei 19042026 15h'!$B:$B,'[5]Cells Huawei 19042026 15h'!$B:$B,"")</f>
        <v/>
      </c>
      <c r="BQ835" s="9" t="str">
        <f>_xlfn.XLOOKUP(B835,'[6]cells down 19042026 9H40'!$B:$B,'[6]cells down 19042026 9H40'!$B:$B,"")</f>
        <v/>
      </c>
      <c r="BR835" s="9" t="s">
        <v>748</v>
      </c>
      <c r="BS835" s="9" t="s">
        <v>1713</v>
      </c>
      <c r="BT835" s="108"/>
    </row>
    <row r="836" spans="1:72" s="9" customFormat="1" x14ac:dyDescent="0.35">
      <c r="A836" s="1" t="s">
        <v>1295</v>
      </c>
      <c r="B836" s="8" t="s">
        <v>1296</v>
      </c>
      <c r="C836" s="3" t="str">
        <f>_xlfn.XLOOKUP(B836,'[1]daily break down'!$D:$D,'[1]daily break down'!$E:$E,"")</f>
        <v>OUEST</v>
      </c>
      <c r="D836" s="1" t="s">
        <v>11</v>
      </c>
      <c r="E836" s="1" t="s">
        <v>12</v>
      </c>
      <c r="F836" s="3" t="s">
        <v>102</v>
      </c>
      <c r="G836" s="1" t="s">
        <v>1297</v>
      </c>
      <c r="H836" s="33" t="str">
        <f>_xlfn.XLOOKUP(B836,[2]CALCULATION!$B:$B,[2]CALCULATION!$H:$H,"")</f>
        <v>NOKIA</v>
      </c>
      <c r="I836" s="28">
        <v>1.6394795455009348</v>
      </c>
      <c r="J836" s="28">
        <v>0.12598798774794534</v>
      </c>
      <c r="K836" s="28">
        <v>0</v>
      </c>
      <c r="L836" s="28">
        <v>0</v>
      </c>
      <c r="M836" s="28">
        <v>2.7890890164350181E-2</v>
      </c>
      <c r="N836" s="28">
        <v>0</v>
      </c>
      <c r="O836" s="28">
        <v>0.68311556727619316</v>
      </c>
      <c r="P836" s="28">
        <v>1.5568981622682991</v>
      </c>
      <c r="Q836" s="28">
        <v>0.88911484780960071</v>
      </c>
      <c r="R836" s="28">
        <v>0</v>
      </c>
      <c r="S836" s="93">
        <v>0.3020205201882043</v>
      </c>
      <c r="T836" s="93">
        <f>_xlfn.XLOOKUP(B836,'[3]Nur des jours'!$B:$B,'[3]Nur des jours'!$U:$U,"")</f>
        <v>0</v>
      </c>
      <c r="U836" s="93">
        <v>9.083876953993901E-2</v>
      </c>
      <c r="V836" s="93">
        <v>6.401009608113381E-2</v>
      </c>
      <c r="W836" s="93">
        <v>0</v>
      </c>
      <c r="X836" s="93">
        <v>9.363416116632774E-3</v>
      </c>
      <c r="Y836" s="93">
        <v>2.2900240559536419E-2</v>
      </c>
      <c r="Z836" s="93">
        <v>0</v>
      </c>
      <c r="AA836" s="93">
        <v>0</v>
      </c>
      <c r="AB836" s="93">
        <v>0.11847842526246122</v>
      </c>
      <c r="AC836" s="93">
        <f>_xlfn.XLOOKUP(B836,'[3]Nur des jours'!$B:$B,'[3]Nur des jours'!$N:$N,"")</f>
        <v>8.0317243239078522</v>
      </c>
      <c r="AD836" s="93">
        <v>8.0317243239078522</v>
      </c>
      <c r="AE836" s="93">
        <v>4.454435655317849</v>
      </c>
      <c r="AF836" s="93">
        <v>0</v>
      </c>
      <c r="AG836" s="93"/>
      <c r="AH836" s="93">
        <v>0</v>
      </c>
      <c r="AI836" s="93">
        <v>0</v>
      </c>
      <c r="AJ836" s="93">
        <v>0</v>
      </c>
      <c r="AK836" s="93">
        <v>0</v>
      </c>
      <c r="AL836" s="93">
        <v>0</v>
      </c>
      <c r="AM836" s="49" t="s">
        <v>5559</v>
      </c>
      <c r="AN836" s="49"/>
      <c r="AO836" s="48" t="str" cm="1">
        <f t="array" ref="AO836">IFERROR(_xlfn.IFS(
AQ836="MPR ISSUE","PDH",
AQ836="BSS Hardware Issue","BSS",
AQ836="Sites strategiques, MLL, Pylone, etc.","ENVTECH",
AQ836="AKTIVCO DEFAUT GE &amp; POWER Cabinet","AKTIVCO",
AQ836="AKTIVCO Coupure ENEO &amp; Baisse de tension","AKTIVCO GRID ONLY",
AQ836="Coupure ENEO &amp; Baisse de tension","IHS GRID ONLY",
AQ836="Defaut GE &amp; POWER Cabinet","IHS",
AQ836="Sharing","Partners",
AQ836="Sites strategiques &amp; DataCenter","SST &amp; DC",
AQ836="Exclu","Exclu",
AQ836="SAT","SAT",
AQ836="SPARE-ISSUE","SPARE-ISSUE",
AQ836="Fiber CAmtel","TRANS_FO_CAMTEL",
AQ836="Fiber AOF","Fiber AOF",
AQ836="Projet OCM (HUAWEI)","TRAVAUX-HUAWEI",
AQ836="Projet OCM (NOKIA)","TRAVAUX-NOKIA",
AQ836="ACCESS-ISSUE","ACCESS-ISSUE",
AQ836="Projet OCM (ZTE, NOKIA, autres projets)","TRAVAUX OCM",
AQ836="No root CAuse","No root cause",
AQ836="ODU HS","PDH",
AQ836="IP &amp; VLAN","PDH",
AQ836="Warehouse HUAWEI","SPARE-ISSUE",
AQ836="SPARE-HS","SPARE-ISSUE",
AQ836="Power Telco","BSS",AQ836="no impacts","no impacts"
),"")</f>
        <v>No root cause</v>
      </c>
      <c r="AP836" s="48" t="str" cm="1">
        <f t="array" ref="AP836">IFERROR(_xlfn.IFS(
AQ836="MPR ISSUE","TX ISSUE",
AQ836="BSS Hardware Issue","RAN ISSUE",
AQ836="Sites strategiques, MLL, Pylone, etc.","ENVTECH",
AQ836="AKTIVCO DEFAUT GE &amp; POWER Cabinet","POWER ISSUE",
AQ836="AKTIVCO Coupure ENEO &amp; Baisse de tension","POWER ISSUE",
AQ836="Coupure ENEO &amp; Baisse de tension","POWER ISSUE",
AQ836="Defaut GE &amp; POWER Cabinet","POWER ISSUE",
AQ836="Sharing","POWER ISSUE",
AQ836="Sites strategiques &amp; DataCenter","POWER ISSUE",
AQ836="Exclu","Exclu",
AQ836="SAT","TX ISSUE",
AQ836="SPARE-ISSUE","SPARE-ISSUE",
AQ836="Fiber CAmtel","TX ISSUE",
AQ836="Fiber AOF","TX ISSUE",
AQ836="Projet OCM (HUAWEI)","TRAVAUX-HUAWEI",
AQ836="Projet OCM (NOKIA)","TRAVAUX -NOKIA",
AQ836="ACCESS-ISSUE","ACCESS-ISSUE",
AQ836="Projet OCM (ZTE, NOKIA, autres projets)","TRAVAUX OCM",
AQ836="No root CAuse","No root cause",
AQ836="ODU HS","TX ISSUE",
AQ836="IP &amp; VLAN","TX ISSUE",
AQ836="Warehouse HUAWEI","SPARE-ISSUE",
AQ836="SPARE-HS","SPARE-ISSUE",
AQ836="Power Telco","RAN ISSUE",AQ836="no impacts","no impacts"
),"")</f>
        <v>No root cause</v>
      </c>
      <c r="AQ836" s="127" t="s">
        <v>5344</v>
      </c>
      <c r="AR836" s="48" t="str" cm="1">
        <f t="array" ref="AR836">IFERROR(_xlfn.IFS(
AQ836="MPR ISSUE","ACTIVE",
AQ836="BSS Hardware Issue","ACTIVE",
AQ836="Sites strategiques, MLL, Pylone, etc.","PASSIVE",
AQ836="AKTIVCO DEFAUT GE &amp; POWER Cabinet","PASSIVE",
AQ836="AKTIVCO Coupure ENEO &amp; Baisse de tension","PASSIVE",
AQ836="Coupure ENEO &amp; Baisse de tension","PASSIVE",
AQ836="Defaut GE &amp; POWER Cabinet","PASSIVE",
AQ836="Sharing","PASSIVE",
AQ836="Sites strategiques &amp; DataCenter","PASSIVE",
AQ836="Exclu","Exclu",
AQ836="SAT","ACTIVE",
AQ836="SPARE-ISSUE","SPARE-ISSUE",
AQ836="Fiber CAmtel","ACTIVE",
AQ836="Fiber AOF","ACTIVE",
AQ836="Projet OCM (HUAWEI)","PLANNED WORKS",
AQ836="Projet OCM (NOKIA)","PLANNED WORKS",
AQ836="ACCESS-ISSUE","ACCESS-ISSUE",
AQ836="Projet OCM (ZTE, NOKIA, autres projets)","PLANNED WORKS",
AQ836="No root CAuse","No root cause",
AQ836="ODU HS","ACTIVE",
AQ836="IP &amp; VLAN","ACTIVE",
AQ836="Warehouse HUAWEI","SPARE-ISSUE",
AQ836="SPARE-HS","SPARE-ISSUE",
AQ836="Power Telco","ACTIVE", AQ836="no impacts","no impacts"
),"")</f>
        <v>No root cause</v>
      </c>
      <c r="AS836" s="92" t="s">
        <v>5537</v>
      </c>
      <c r="AT836" s="98" t="s">
        <v>1296</v>
      </c>
      <c r="AV836" s="17" t="s">
        <v>5537</v>
      </c>
      <c r="AW836" s="7" t="s">
        <v>5537</v>
      </c>
      <c r="AX836" s="6" t="s">
        <v>5537</v>
      </c>
      <c r="AY836" s="7"/>
      <c r="AZ836" s="3" t="s">
        <v>5537</v>
      </c>
      <c r="BA836" s="18" t="s">
        <v>5537</v>
      </c>
      <c r="BB836" s="18" t="s">
        <v>5537</v>
      </c>
      <c r="BC836" s="18" t="s">
        <v>5537</v>
      </c>
      <c r="BD836" s="18" t="s">
        <v>5537</v>
      </c>
      <c r="BE836" s="18" t="s">
        <v>5537</v>
      </c>
      <c r="BF836" s="18" t="s">
        <v>5537</v>
      </c>
      <c r="BG836" s="18" t="s">
        <v>5537</v>
      </c>
      <c r="BH836" s="18" t="s">
        <v>5537</v>
      </c>
      <c r="BI836" s="18" t="s">
        <v>5537</v>
      </c>
      <c r="BJ836" s="18" t="s">
        <v>5537</v>
      </c>
      <c r="BK836" s="18" t="s">
        <v>5537</v>
      </c>
      <c r="BL836" s="9" t="s">
        <v>5537</v>
      </c>
      <c r="BM836" s="14" t="s">
        <v>5537</v>
      </c>
      <c r="BN836" s="14" t="s">
        <v>5537</v>
      </c>
      <c r="BO836" s="14" t="str">
        <f>_xlfn.XLOOKUP(B836,'[4]cell downs 18042026 17h'!$B:$B,'[4]cell downs 18042026 17h'!$B:$B,"")</f>
        <v>OST_160</v>
      </c>
      <c r="BP836" s="14" t="str">
        <f>_xlfn.XLOOKUP(B836,'[5]Cells Huawei 19042026 15h'!$B:$B,'[5]Cells Huawei 19042026 15h'!$B:$B,"")</f>
        <v/>
      </c>
      <c r="BQ836" s="9" t="str">
        <f>_xlfn.XLOOKUP(B836,'[6]cells down 19042026 9H40'!$B:$B,'[6]cells down 19042026 9H40'!$B:$B,"")</f>
        <v/>
      </c>
      <c r="BR836" s="9" t="s">
        <v>1296</v>
      </c>
      <c r="BS836" s="9" t="s">
        <v>12</v>
      </c>
      <c r="BT836" s="108"/>
    </row>
    <row r="837" spans="1:72" s="9" customFormat="1" x14ac:dyDescent="0.35">
      <c r="A837" s="1" t="s">
        <v>1606</v>
      </c>
      <c r="B837" s="8" t="s">
        <v>1607</v>
      </c>
      <c r="C837" s="3" t="str">
        <f>_xlfn.XLOOKUP(B837,'[1]daily break down'!$D:$D,'[1]daily break down'!$E:$E,"")</f>
        <v>Douala</v>
      </c>
      <c r="D837" s="1" t="s">
        <v>21</v>
      </c>
      <c r="E837" s="1" t="s">
        <v>36</v>
      </c>
      <c r="F837" s="3" t="s">
        <v>31</v>
      </c>
      <c r="G837" s="1" t="s">
        <v>32</v>
      </c>
      <c r="H837" s="34" t="str">
        <f>_xlfn.XLOOKUP(B837,[2]CALCULATION!$B:$B,[2]CALCULATION!$H:$H,"")</f>
        <v>ZTE</v>
      </c>
      <c r="I837" s="28">
        <v>0</v>
      </c>
      <c r="J837" s="28">
        <v>0</v>
      </c>
      <c r="K837" s="28">
        <v>0</v>
      </c>
      <c r="L837" s="28">
        <v>0</v>
      </c>
      <c r="M837" s="28">
        <v>0</v>
      </c>
      <c r="N837" s="28">
        <v>0</v>
      </c>
      <c r="O837" s="28">
        <v>0</v>
      </c>
      <c r="P837" s="28">
        <v>0</v>
      </c>
      <c r="Q837" s="28">
        <v>0</v>
      </c>
      <c r="R837" s="28">
        <v>0</v>
      </c>
      <c r="S837" s="93">
        <v>9.4643091546743605</v>
      </c>
      <c r="T837" s="93">
        <f>_xlfn.XLOOKUP(B837,'[3]Nur des jours'!$B:$B,'[3]Nur des jours'!$U:$U,"")</f>
        <v>4.2182457131605746</v>
      </c>
      <c r="U837" s="93">
        <v>0</v>
      </c>
      <c r="V837" s="93">
        <v>0</v>
      </c>
      <c r="W837" s="93">
        <v>4.2182457131605737</v>
      </c>
      <c r="X837" s="93">
        <v>11.651728005068012</v>
      </c>
      <c r="Y837" s="93">
        <v>27.313994401212216</v>
      </c>
      <c r="Z837" s="93">
        <v>0</v>
      </c>
      <c r="AA837" s="93">
        <v>0</v>
      </c>
      <c r="AB837" s="93">
        <v>0</v>
      </c>
      <c r="AC837" s="93">
        <f>_xlfn.XLOOKUP(B837,'[3]Nur des jours'!$B:$B,'[3]Nur des jours'!$N:$N,"")</f>
        <v>4.0021559042670072</v>
      </c>
      <c r="AD837" s="93">
        <v>4.0021559042670072</v>
      </c>
      <c r="AE837" s="93">
        <v>4.3244536045406692</v>
      </c>
      <c r="AF837" s="93">
        <v>0</v>
      </c>
      <c r="AG837" s="93"/>
      <c r="AH837" s="93">
        <v>0</v>
      </c>
      <c r="AI837" s="93">
        <v>0</v>
      </c>
      <c r="AJ837" s="93">
        <v>0</v>
      </c>
      <c r="AK837" s="93">
        <v>0</v>
      </c>
      <c r="AL837" s="93">
        <v>0</v>
      </c>
      <c r="AM837" s="49" t="s">
        <v>5559</v>
      </c>
      <c r="AN837" s="49"/>
      <c r="AO837" s="48" t="str" cm="1">
        <f t="array" ref="AO837">IFERROR(_xlfn.IFS(
AQ837="MPR ISSUE","PDH",
AQ837="BSS Hardware Issue","BSS",
AQ837="Sites strategiques, MLL, Pylone, etc.","ENVTECH",
AQ837="AKTIVCO DEFAUT GE &amp; POWER Cabinet","AKTIVCO",
AQ837="AKTIVCO Coupure ENEO &amp; Baisse de tension","AKTIVCO GRID ONLY",
AQ837="Coupure ENEO &amp; Baisse de tension","IHS GRID ONLY",
AQ837="Defaut GE &amp; POWER Cabinet","IHS",
AQ837="Sharing","Partners",
AQ837="Sites strategiques &amp; DataCenter","SST &amp; DC",
AQ837="Exclu","Exclu",
AQ837="SAT","SAT",
AQ837="SPARE-ISSUE","SPARE-ISSUE",
AQ837="Fiber CAmtel","TRANS_FO_CAMTEL",
AQ837="Fiber AOF","Fiber AOF",
AQ837="Projet OCM (HUAWEI)","TRAVAUX-HUAWEI",
AQ837="Projet OCM (NOKIA)","TRAVAUX-NOKIA",
AQ837="ACCESS-ISSUE","ACCESS-ISSUE",
AQ837="Projet OCM (ZTE, NOKIA, autres projets)","TRAVAUX OCM",
AQ837="No root CAuse","No root cause",
AQ837="ODU HS","PDH",
AQ837="IP &amp; VLAN","PDH",
AQ837="Warehouse HUAWEI","SPARE-ISSUE",
AQ837="SPARE-HS","SPARE-ISSUE",
AQ837="Power Telco","BSS",AQ837="no impacts","no impacts"
),"")</f>
        <v>No root cause</v>
      </c>
      <c r="AP837" s="48" t="str" cm="1">
        <f t="array" ref="AP837">IFERROR(_xlfn.IFS(
AQ837="MPR ISSUE","TX ISSUE",
AQ837="BSS Hardware Issue","RAN ISSUE",
AQ837="Sites strategiques, MLL, Pylone, etc.","ENVTECH",
AQ837="AKTIVCO DEFAUT GE &amp; POWER Cabinet","POWER ISSUE",
AQ837="AKTIVCO Coupure ENEO &amp; Baisse de tension","POWER ISSUE",
AQ837="Coupure ENEO &amp; Baisse de tension","POWER ISSUE",
AQ837="Defaut GE &amp; POWER Cabinet","POWER ISSUE",
AQ837="Sharing","POWER ISSUE",
AQ837="Sites strategiques &amp; DataCenter","POWER ISSUE",
AQ837="Exclu","Exclu",
AQ837="SAT","TX ISSUE",
AQ837="SPARE-ISSUE","SPARE-ISSUE",
AQ837="Fiber CAmtel","TX ISSUE",
AQ837="Fiber AOF","TX ISSUE",
AQ837="Projet OCM (HUAWEI)","TRAVAUX-HUAWEI",
AQ837="Projet OCM (NOKIA)","TRAVAUX -NOKIA",
AQ837="ACCESS-ISSUE","ACCESS-ISSUE",
AQ837="Projet OCM (ZTE, NOKIA, autres projets)","TRAVAUX OCM",
AQ837="No root CAuse","No root cause",
AQ837="ODU HS","TX ISSUE",
AQ837="IP &amp; VLAN","TX ISSUE",
AQ837="Warehouse HUAWEI","SPARE-ISSUE",
AQ837="SPARE-HS","SPARE-ISSUE",
AQ837="Power Telco","RAN ISSUE",AQ837="no impacts","no impacts"
),"")</f>
        <v>No root cause</v>
      </c>
      <c r="AQ837" s="67" t="s">
        <v>5344</v>
      </c>
      <c r="AR837" s="48" t="str" cm="1">
        <f t="array" ref="AR837">IFERROR(_xlfn.IFS(
AQ837="MPR ISSUE","ACTIVE",
AQ837="BSS Hardware Issue","ACTIVE",
AQ837="Sites strategiques, MLL, Pylone, etc.","PASSIVE",
AQ837="AKTIVCO DEFAUT GE &amp; POWER Cabinet","PASSIVE",
AQ837="AKTIVCO Coupure ENEO &amp; Baisse de tension","PASSIVE",
AQ837="Coupure ENEO &amp; Baisse de tension","PASSIVE",
AQ837="Defaut GE &amp; POWER Cabinet","PASSIVE",
AQ837="Sharing","PASSIVE",
AQ837="Sites strategiques &amp; DataCenter","PASSIVE",
AQ837="Exclu","Exclu",
AQ837="SAT","ACTIVE",
AQ837="SPARE-ISSUE","SPARE-ISSUE",
AQ837="Fiber CAmtel","ACTIVE",
AQ837="Fiber AOF","ACTIVE",
AQ837="Projet OCM (HUAWEI)","PLANNED WORKS",
AQ837="Projet OCM (NOKIA)","PLANNED WORKS",
AQ837="ACCESS-ISSUE","ACCESS-ISSUE",
AQ837="Projet OCM (ZTE, NOKIA, autres projets)","PLANNED WORKS",
AQ837="No root CAuse","No root cause",
AQ837="ODU HS","ACTIVE",
AQ837="IP &amp; VLAN","ACTIVE",
AQ837="Warehouse HUAWEI","SPARE-ISSUE",
AQ837="SPARE-HS","SPARE-ISSUE",
AQ837="Power Telco","ACTIVE", AQ837="no impacts","no impacts"
),"")</f>
        <v>No root cause</v>
      </c>
      <c r="AS837" s="92" t="s">
        <v>5537</v>
      </c>
      <c r="AT837" s="98" t="s">
        <v>1607</v>
      </c>
      <c r="AV837" s="17" t="s">
        <v>5537</v>
      </c>
      <c r="AW837" s="7" t="s">
        <v>5537</v>
      </c>
      <c r="AX837" s="6" t="s">
        <v>5537</v>
      </c>
      <c r="AY837" s="7"/>
      <c r="AZ837" s="3" t="s">
        <v>5537</v>
      </c>
      <c r="BA837" s="18" t="s">
        <v>5537</v>
      </c>
      <c r="BB837" s="18" t="s">
        <v>5537</v>
      </c>
      <c r="BC837" s="18" t="s">
        <v>5537</v>
      </c>
      <c r="BD837" s="18" t="s">
        <v>5537</v>
      </c>
      <c r="BE837" s="18" t="s">
        <v>5537</v>
      </c>
      <c r="BF837" s="18" t="s">
        <v>5537</v>
      </c>
      <c r="BG837" s="18" t="s">
        <v>5537</v>
      </c>
      <c r="BH837" s="18" t="s">
        <v>5537</v>
      </c>
      <c r="BI837" s="18" t="s">
        <v>5537</v>
      </c>
      <c r="BJ837" s="18" t="s">
        <v>5537</v>
      </c>
      <c r="BK837" s="18" t="s">
        <v>5537</v>
      </c>
      <c r="BL837" s="9" t="s">
        <v>5537</v>
      </c>
      <c r="BM837" s="14" t="s">
        <v>5537</v>
      </c>
      <c r="BN837" s="14" t="s">
        <v>5537</v>
      </c>
      <c r="BO837" s="14" t="str">
        <f>_xlfn.XLOOKUP(B837,'[4]cell downs 18042026 17h'!$B:$B,'[4]cell downs 18042026 17h'!$B:$B,"")</f>
        <v/>
      </c>
      <c r="BP837" s="14" t="str">
        <f>_xlfn.XLOOKUP(B837,'[5]Cells Huawei 19042026 15h'!$B:$B,'[5]Cells Huawei 19042026 15h'!$B:$B,"")</f>
        <v/>
      </c>
      <c r="BQ837" s="9" t="str">
        <f>_xlfn.XLOOKUP(B837,'[6]cells down 19042026 9H40'!$B:$B,'[6]cells down 19042026 9H40'!$B:$B,"")</f>
        <v/>
      </c>
      <c r="BR837" s="9" t="s">
        <v>5537</v>
      </c>
      <c r="BS837" s="9" t="s">
        <v>5459</v>
      </c>
      <c r="BT837" s="108"/>
    </row>
    <row r="838" spans="1:72" s="9" customFormat="1" x14ac:dyDescent="0.35">
      <c r="A838" s="1" t="s">
        <v>411</v>
      </c>
      <c r="B838" s="8" t="s">
        <v>412</v>
      </c>
      <c r="C838" s="3" t="str">
        <f>_xlfn.XLOOKUP(B838,'[1]daily break down'!$D:$D,'[1]daily break down'!$E:$E,"")</f>
        <v>Douala</v>
      </c>
      <c r="D838" s="1" t="s">
        <v>21</v>
      </c>
      <c r="E838" s="1" t="s">
        <v>36</v>
      </c>
      <c r="F838" s="3" t="s">
        <v>31</v>
      </c>
      <c r="G838" s="1" t="s">
        <v>32</v>
      </c>
      <c r="H838" s="34" t="str">
        <f>_xlfn.XLOOKUP(B838,[2]CALCULATION!$B:$B,[2]CALCULATION!$H:$H,"")</f>
        <v>ZTE</v>
      </c>
      <c r="I838" s="28">
        <v>0</v>
      </c>
      <c r="J838" s="28">
        <v>0</v>
      </c>
      <c r="K838" s="28">
        <v>25.586221189214488</v>
      </c>
      <c r="L838" s="28">
        <v>0</v>
      </c>
      <c r="M838" s="28">
        <v>0</v>
      </c>
      <c r="N838" s="28">
        <v>15.795173399765439</v>
      </c>
      <c r="O838" s="28">
        <v>5.9394199461808697</v>
      </c>
      <c r="P838" s="28">
        <v>0</v>
      </c>
      <c r="Q838" s="28">
        <v>0</v>
      </c>
      <c r="R838" s="28">
        <v>0</v>
      </c>
      <c r="S838" s="93">
        <v>8.200729526043494</v>
      </c>
      <c r="T838" s="93">
        <f>_xlfn.XLOOKUP(B838,'[3]Nur des jours'!$B:$B,'[3]Nur des jours'!$U:$U,"")</f>
        <v>4.216604885955376</v>
      </c>
      <c r="U838" s="93">
        <v>0</v>
      </c>
      <c r="V838" s="93">
        <v>0</v>
      </c>
      <c r="W838" s="93">
        <v>4.216604885955376</v>
      </c>
      <c r="X838" s="93">
        <v>0</v>
      </c>
      <c r="Y838" s="93">
        <v>0</v>
      </c>
      <c r="Z838" s="93">
        <v>0</v>
      </c>
      <c r="AA838" s="93">
        <v>0.82064545861833715</v>
      </c>
      <c r="AB838" s="93">
        <v>0</v>
      </c>
      <c r="AC838" s="93">
        <f>_xlfn.XLOOKUP(B838,'[3]Nur des jours'!$B:$B,'[3]Nur des jours'!$N:$N,"")</f>
        <v>13.841073043919948</v>
      </c>
      <c r="AD838" s="93">
        <v>13.841073043919948</v>
      </c>
      <c r="AE838" s="93">
        <v>4.2383993516592353</v>
      </c>
      <c r="AF838" s="93">
        <v>0</v>
      </c>
      <c r="AG838" s="93"/>
      <c r="AH838" s="93">
        <v>0</v>
      </c>
      <c r="AI838" s="93">
        <v>0</v>
      </c>
      <c r="AJ838" s="93">
        <v>0</v>
      </c>
      <c r="AK838" s="93">
        <v>0</v>
      </c>
      <c r="AL838" s="93">
        <v>0</v>
      </c>
      <c r="AM838" s="49" t="s">
        <v>5559</v>
      </c>
      <c r="AN838" s="49"/>
      <c r="AO838" s="48" t="str" cm="1">
        <f t="array" ref="AO838">IFERROR(_xlfn.IFS(
AQ838="MPR ISSUE","PDH",
AQ838="BSS Hardware Issue","BSS",
AQ838="Sites strategiques, MLL, Pylone, etc.","ENVTECH",
AQ838="AKTIVCO DEFAUT GE &amp; POWER Cabinet","AKTIVCO",
AQ838="AKTIVCO Coupure ENEO &amp; Baisse de tension","AKTIVCO GRID ONLY",
AQ838="Coupure ENEO &amp; Baisse de tension","IHS GRID ONLY",
AQ838="Defaut GE &amp; POWER Cabinet","IHS",
AQ838="Sharing","Partners",
AQ838="Sites strategiques &amp; DataCenter","SST &amp; DC",
AQ838="Exclu","Exclu",
AQ838="SAT","SAT",
AQ838="SPARE-ISSUE","SPARE-ISSUE",
AQ838="Fiber CAmtel","TRANS_FO_CAMTEL",
AQ838="Fiber AOF","Fiber AOF",
AQ838="Projet OCM (HUAWEI)","TRAVAUX-HUAWEI",
AQ838="Projet OCM (NOKIA)","TRAVAUX-NOKIA",
AQ838="ACCESS-ISSUE","ACCESS-ISSUE",
AQ838="Projet OCM (ZTE, NOKIA, autres projets)","TRAVAUX OCM",
AQ838="No root CAuse","No root cause",
AQ838="ODU HS","PDH",
AQ838="IP &amp; VLAN","PDH",
AQ838="Warehouse HUAWEI","SPARE-ISSUE",
AQ838="SPARE-HS","SPARE-ISSUE",
AQ838="Power Telco","BSS",AQ838="no impacts","no impacts"
),"")</f>
        <v>No root cause</v>
      </c>
      <c r="AP838" s="48" t="str" cm="1">
        <f t="array" ref="AP838">IFERROR(_xlfn.IFS(
AQ838="MPR ISSUE","TX ISSUE",
AQ838="BSS Hardware Issue","RAN ISSUE",
AQ838="Sites strategiques, MLL, Pylone, etc.","ENVTECH",
AQ838="AKTIVCO DEFAUT GE &amp; POWER Cabinet","POWER ISSUE",
AQ838="AKTIVCO Coupure ENEO &amp; Baisse de tension","POWER ISSUE",
AQ838="Coupure ENEO &amp; Baisse de tension","POWER ISSUE",
AQ838="Defaut GE &amp; POWER Cabinet","POWER ISSUE",
AQ838="Sharing","POWER ISSUE",
AQ838="Sites strategiques &amp; DataCenter","POWER ISSUE",
AQ838="Exclu","Exclu",
AQ838="SAT","TX ISSUE",
AQ838="SPARE-ISSUE","SPARE-ISSUE",
AQ838="Fiber CAmtel","TX ISSUE",
AQ838="Fiber AOF","TX ISSUE",
AQ838="Projet OCM (HUAWEI)","TRAVAUX-HUAWEI",
AQ838="Projet OCM (NOKIA)","TRAVAUX -NOKIA",
AQ838="ACCESS-ISSUE","ACCESS-ISSUE",
AQ838="Projet OCM (ZTE, NOKIA, autres projets)","TRAVAUX OCM",
AQ838="No root CAuse","No root cause",
AQ838="ODU HS","TX ISSUE",
AQ838="IP &amp; VLAN","TX ISSUE",
AQ838="Warehouse HUAWEI","SPARE-ISSUE",
AQ838="SPARE-HS","SPARE-ISSUE",
AQ838="Power Telco","RAN ISSUE",AQ838="no impacts","no impacts"
),"")</f>
        <v>No root cause</v>
      </c>
      <c r="AQ838" s="67" t="s">
        <v>5344</v>
      </c>
      <c r="AR838" s="48" t="str" cm="1">
        <f t="array" ref="AR838">IFERROR(_xlfn.IFS(
AQ838="MPR ISSUE","ACTIVE",
AQ838="BSS Hardware Issue","ACTIVE",
AQ838="Sites strategiques, MLL, Pylone, etc.","PASSIVE",
AQ838="AKTIVCO DEFAUT GE &amp; POWER Cabinet","PASSIVE",
AQ838="AKTIVCO Coupure ENEO &amp; Baisse de tension","PASSIVE",
AQ838="Coupure ENEO &amp; Baisse de tension","PASSIVE",
AQ838="Defaut GE &amp; POWER Cabinet","PASSIVE",
AQ838="Sharing","PASSIVE",
AQ838="Sites strategiques &amp; DataCenter","PASSIVE",
AQ838="Exclu","Exclu",
AQ838="SAT","ACTIVE",
AQ838="SPARE-ISSUE","SPARE-ISSUE",
AQ838="Fiber CAmtel","ACTIVE",
AQ838="Fiber AOF","ACTIVE",
AQ838="Projet OCM (HUAWEI)","PLANNED WORKS",
AQ838="Projet OCM (NOKIA)","PLANNED WORKS",
AQ838="ACCESS-ISSUE","ACCESS-ISSUE",
AQ838="Projet OCM (ZTE, NOKIA, autres projets)","PLANNED WORKS",
AQ838="No root CAuse","No root cause",
AQ838="ODU HS","ACTIVE",
AQ838="IP &amp; VLAN","ACTIVE",
AQ838="Warehouse HUAWEI","SPARE-ISSUE",
AQ838="SPARE-HS","SPARE-ISSUE",
AQ838="Power Telco","ACTIVE", AQ838="no impacts","no impacts"
),"")</f>
        <v>No root cause</v>
      </c>
      <c r="AS838" s="92" t="s">
        <v>5537</v>
      </c>
      <c r="AT838" s="98" t="s">
        <v>412</v>
      </c>
      <c r="AV838" s="17" t="s">
        <v>5537</v>
      </c>
      <c r="AW838" s="7" t="s">
        <v>5537</v>
      </c>
      <c r="AX838" s="6" t="s">
        <v>5537</v>
      </c>
      <c r="AY838" s="7"/>
      <c r="AZ838" s="3" t="s">
        <v>5537</v>
      </c>
      <c r="BA838" s="18" t="s">
        <v>5537</v>
      </c>
      <c r="BB838" s="18" t="s">
        <v>5537</v>
      </c>
      <c r="BC838" s="18" t="s">
        <v>5537</v>
      </c>
      <c r="BD838" s="18" t="s">
        <v>5537</v>
      </c>
      <c r="BE838" s="18" t="s">
        <v>5537</v>
      </c>
      <c r="BF838" s="18" t="s">
        <v>5537</v>
      </c>
      <c r="BG838" s="18" t="s">
        <v>5537</v>
      </c>
      <c r="BH838" s="18" t="s">
        <v>5537</v>
      </c>
      <c r="BI838" s="18" t="s">
        <v>5537</v>
      </c>
      <c r="BJ838" s="18" t="s">
        <v>5537</v>
      </c>
      <c r="BK838" s="18" t="s">
        <v>5537</v>
      </c>
      <c r="BL838" s="9" t="s">
        <v>5537</v>
      </c>
      <c r="BM838" s="14" t="s">
        <v>5537</v>
      </c>
      <c r="BN838" s="14" t="s">
        <v>5537</v>
      </c>
      <c r="BO838" s="14" t="str">
        <f>_xlfn.XLOOKUP(B838,'[4]cell downs 18042026 17h'!$B:$B,'[4]cell downs 18042026 17h'!$B:$B,"")</f>
        <v/>
      </c>
      <c r="BP838" s="14" t="str">
        <f>_xlfn.XLOOKUP(B838,'[5]Cells Huawei 19042026 15h'!$B:$B,'[5]Cells Huawei 19042026 15h'!$B:$B,"")</f>
        <v/>
      </c>
      <c r="BQ838" s="9" t="str">
        <f>_xlfn.XLOOKUP(B838,'[6]cells down 19042026 9H40'!$B:$B,'[6]cells down 19042026 9H40'!$B:$B,"")</f>
        <v/>
      </c>
      <c r="BR838" s="9" t="s">
        <v>5537</v>
      </c>
      <c r="BS838" s="9" t="s">
        <v>12</v>
      </c>
      <c r="BT838" s="108"/>
    </row>
    <row r="839" spans="1:72" s="9" customFormat="1" x14ac:dyDescent="0.35">
      <c r="A839" s="1" t="s">
        <v>2577</v>
      </c>
      <c r="B839" s="8" t="s">
        <v>2578</v>
      </c>
      <c r="C839" s="3" t="str">
        <f>_xlfn.XLOOKUP(B839,'[1]daily break down'!$D:$D,'[1]daily break down'!$E:$E,"")</f>
        <v>Yaounde</v>
      </c>
      <c r="D839" s="1" t="s">
        <v>11</v>
      </c>
      <c r="E839" s="1" t="s">
        <v>145</v>
      </c>
      <c r="F839" s="3" t="s">
        <v>37</v>
      </c>
      <c r="G839" s="1" t="s">
        <v>38</v>
      </c>
      <c r="H839" s="34" t="str">
        <f>_xlfn.XLOOKUP(B839,[2]CALCULATION!$B:$B,[2]CALCULATION!$H:$H,"")</f>
        <v>ZTE</v>
      </c>
      <c r="I839" s="28">
        <v>0</v>
      </c>
      <c r="J839" s="28">
        <v>0</v>
      </c>
      <c r="K839" s="28">
        <v>5.6101308952067859</v>
      </c>
      <c r="L839" s="28">
        <v>2.7573031078693879E-2</v>
      </c>
      <c r="M839" s="28">
        <v>0</v>
      </c>
      <c r="N839" s="28">
        <v>0</v>
      </c>
      <c r="O839" s="28">
        <v>2.7894062488407395E-2</v>
      </c>
      <c r="P839" s="28">
        <v>0</v>
      </c>
      <c r="Q839" s="28">
        <v>0</v>
      </c>
      <c r="R839" s="28">
        <v>0</v>
      </c>
      <c r="S839" s="93">
        <v>0</v>
      </c>
      <c r="T839" s="93">
        <f>_xlfn.XLOOKUP(B839,'[3]Nur des jours'!$B:$B,'[3]Nur des jours'!$U:$U,"")</f>
        <v>0</v>
      </c>
      <c r="U839" s="93">
        <v>9.5507379442004599</v>
      </c>
      <c r="V839" s="93">
        <v>0</v>
      </c>
      <c r="W839" s="93">
        <v>0</v>
      </c>
      <c r="X839" s="93">
        <v>0</v>
      </c>
      <c r="Y839" s="93">
        <v>0</v>
      </c>
      <c r="Z839" s="93">
        <v>0</v>
      </c>
      <c r="AA839" s="93">
        <v>0</v>
      </c>
      <c r="AB839" s="93">
        <v>0</v>
      </c>
      <c r="AC839" s="93">
        <f>_xlfn.XLOOKUP(B839,'[3]Nur des jours'!$B:$B,'[3]Nur des jours'!$N:$N,"")</f>
        <v>0</v>
      </c>
      <c r="AD839" s="93">
        <v>0</v>
      </c>
      <c r="AE839" s="93">
        <v>4.1038515208327979</v>
      </c>
      <c r="AF839" s="93">
        <v>0</v>
      </c>
      <c r="AG839" s="93"/>
      <c r="AH839" s="93">
        <v>0</v>
      </c>
      <c r="AI839" s="93">
        <v>0</v>
      </c>
      <c r="AJ839" s="93">
        <v>0</v>
      </c>
      <c r="AK839" s="93">
        <v>0</v>
      </c>
      <c r="AL839" s="93">
        <v>0</v>
      </c>
      <c r="AM839" s="49" t="s">
        <v>5559</v>
      </c>
      <c r="AN839" s="49"/>
      <c r="AO839" s="48" t="str" cm="1">
        <f t="array" ref="AO839">IFERROR(_xlfn.IFS(
AQ839="MPR ISSUE","PDH",
AQ839="BSS Hardware Issue","BSS",
AQ839="Sites strategiques, MLL, Pylone, etc.","ENVTECH",
AQ839="AKTIVCO DEFAUT GE &amp; POWER Cabinet","AKTIVCO",
AQ839="AKTIVCO Coupure ENEO &amp; Baisse de tension","AKTIVCO GRID ONLY",
AQ839="Coupure ENEO &amp; Baisse de tension","IHS GRID ONLY",
AQ839="Defaut GE &amp; POWER Cabinet","IHS",
AQ839="Sharing","Partners",
AQ839="Sites strategiques &amp; DataCenter","SST &amp; DC",
AQ839="Exclu","Exclu",
AQ839="SAT","SAT",
AQ839="SPARE-ISSUE","SPARE-ISSUE",
AQ839="Fiber CAmtel","TRANS_FO_CAMTEL",
AQ839="Fiber AOF","Fiber AOF",
AQ839="Projet OCM (HUAWEI)","TRAVAUX-HUAWEI",
AQ839="Projet OCM (NOKIA)","TRAVAUX-NOKIA",
AQ839="ACCESS-ISSUE","ACCESS-ISSUE",
AQ839="Projet OCM (ZTE, NOKIA, autres projets)","TRAVAUX OCM",
AQ839="No root CAuse","No root cause",
AQ839="ODU HS","PDH",
AQ839="IP &amp; VLAN","PDH",
AQ839="Warehouse HUAWEI","SPARE-ISSUE",
AQ839="SPARE-HS","SPARE-ISSUE",
AQ839="Power Telco","BSS",AQ839="no impacts","no impacts"
),"")</f>
        <v>No root cause</v>
      </c>
      <c r="AP839" s="48" t="str" cm="1">
        <f t="array" ref="AP839">IFERROR(_xlfn.IFS(
AQ839="MPR ISSUE","TX ISSUE",
AQ839="BSS Hardware Issue","RAN ISSUE",
AQ839="Sites strategiques, MLL, Pylone, etc.","ENVTECH",
AQ839="AKTIVCO DEFAUT GE &amp; POWER Cabinet","POWER ISSUE",
AQ839="AKTIVCO Coupure ENEO &amp; Baisse de tension","POWER ISSUE",
AQ839="Coupure ENEO &amp; Baisse de tension","POWER ISSUE",
AQ839="Defaut GE &amp; POWER Cabinet","POWER ISSUE",
AQ839="Sharing","POWER ISSUE",
AQ839="Sites strategiques &amp; DataCenter","POWER ISSUE",
AQ839="Exclu","Exclu",
AQ839="SAT","TX ISSUE",
AQ839="SPARE-ISSUE","SPARE-ISSUE",
AQ839="Fiber CAmtel","TX ISSUE",
AQ839="Fiber AOF","TX ISSUE",
AQ839="Projet OCM (HUAWEI)","TRAVAUX-HUAWEI",
AQ839="Projet OCM (NOKIA)","TRAVAUX -NOKIA",
AQ839="ACCESS-ISSUE","ACCESS-ISSUE",
AQ839="Projet OCM (ZTE, NOKIA, autres projets)","TRAVAUX OCM",
AQ839="No root CAuse","No root cause",
AQ839="ODU HS","TX ISSUE",
AQ839="IP &amp; VLAN","TX ISSUE",
AQ839="Warehouse HUAWEI","SPARE-ISSUE",
AQ839="SPARE-HS","SPARE-ISSUE",
AQ839="Power Telco","RAN ISSUE",AQ839="no impacts","no impacts"
),"")</f>
        <v>No root cause</v>
      </c>
      <c r="AQ839" s="127" t="s">
        <v>5344</v>
      </c>
      <c r="AR839" s="48" t="str" cm="1">
        <f t="array" ref="AR839">IFERROR(_xlfn.IFS(
AQ839="MPR ISSUE","ACTIVE",
AQ839="BSS Hardware Issue","ACTIVE",
AQ839="Sites strategiques, MLL, Pylone, etc.","PASSIVE",
AQ839="AKTIVCO DEFAUT GE &amp; POWER Cabinet","PASSIVE",
AQ839="AKTIVCO Coupure ENEO &amp; Baisse de tension","PASSIVE",
AQ839="Coupure ENEO &amp; Baisse de tension","PASSIVE",
AQ839="Defaut GE &amp; POWER Cabinet","PASSIVE",
AQ839="Sharing","PASSIVE",
AQ839="Sites strategiques &amp; DataCenter","PASSIVE",
AQ839="Exclu","Exclu",
AQ839="SAT","ACTIVE",
AQ839="SPARE-ISSUE","SPARE-ISSUE",
AQ839="Fiber CAmtel","ACTIVE",
AQ839="Fiber AOF","ACTIVE",
AQ839="Projet OCM (HUAWEI)","PLANNED WORKS",
AQ839="Projet OCM (NOKIA)","PLANNED WORKS",
AQ839="ACCESS-ISSUE","ACCESS-ISSUE",
AQ839="Projet OCM (ZTE, NOKIA, autres projets)","PLANNED WORKS",
AQ839="No root CAuse","No root cause",
AQ839="ODU HS","ACTIVE",
AQ839="IP &amp; VLAN","ACTIVE",
AQ839="Warehouse HUAWEI","SPARE-ISSUE",
AQ839="SPARE-HS","SPARE-ISSUE",
AQ839="Power Telco","ACTIVE", AQ839="no impacts","no impacts"
),"")</f>
        <v>No root cause</v>
      </c>
      <c r="AS839" s="92" t="s">
        <v>5537</v>
      </c>
      <c r="AT839" s="98" t="s">
        <v>2578</v>
      </c>
      <c r="AV839" s="17" t="s">
        <v>5537</v>
      </c>
      <c r="AW839" s="7" t="s">
        <v>5537</v>
      </c>
      <c r="AX839" s="6" t="s">
        <v>5537</v>
      </c>
      <c r="AY839" s="7"/>
      <c r="AZ839" s="3" t="s">
        <v>5537</v>
      </c>
      <c r="BA839" s="18" t="s">
        <v>5537</v>
      </c>
      <c r="BB839" s="18" t="s">
        <v>5537</v>
      </c>
      <c r="BC839" s="18" t="s">
        <v>5537</v>
      </c>
      <c r="BD839" s="18" t="s">
        <v>5537</v>
      </c>
      <c r="BE839" s="18" t="s">
        <v>5537</v>
      </c>
      <c r="BF839" s="18" t="s">
        <v>5537</v>
      </c>
      <c r="BG839" s="18" t="s">
        <v>5537</v>
      </c>
      <c r="BH839" s="18" t="s">
        <v>5537</v>
      </c>
      <c r="BI839" s="18" t="s">
        <v>5537</v>
      </c>
      <c r="BJ839" s="18" t="s">
        <v>5537</v>
      </c>
      <c r="BK839" s="18" t="s">
        <v>5537</v>
      </c>
      <c r="BL839" s="9" t="s">
        <v>5537</v>
      </c>
      <c r="BM839" s="14" t="s">
        <v>5537</v>
      </c>
      <c r="BN839" s="14" t="s">
        <v>5537</v>
      </c>
      <c r="BO839" s="14" t="str">
        <f>_xlfn.XLOOKUP(B839,'[4]cell downs 18042026 17h'!$B:$B,'[4]cell downs 18042026 17h'!$B:$B,"")</f>
        <v/>
      </c>
      <c r="BP839" s="14" t="str">
        <f>_xlfn.XLOOKUP(B839,'[5]Cells Huawei 19042026 15h'!$B:$B,'[5]Cells Huawei 19042026 15h'!$B:$B,"")</f>
        <v/>
      </c>
      <c r="BQ839" s="9" t="str">
        <f>_xlfn.XLOOKUP(B839,'[6]cells down 19042026 9H40'!$B:$B,'[6]cells down 19042026 9H40'!$B:$B,"")</f>
        <v/>
      </c>
      <c r="BR839" s="9" t="s">
        <v>2578</v>
      </c>
      <c r="BS839" s="9" t="s">
        <v>12</v>
      </c>
      <c r="BT839" s="108"/>
    </row>
    <row r="840" spans="1:72" s="9" customFormat="1" x14ac:dyDescent="0.35">
      <c r="A840" s="1" t="s">
        <v>1767</v>
      </c>
      <c r="B840" s="8" t="s">
        <v>1768</v>
      </c>
      <c r="C840" s="3" t="str">
        <f>_xlfn.XLOOKUP(B840,'[1]daily break down'!$D:$D,'[1]daily break down'!$E:$E,"")</f>
        <v>Yaounde</v>
      </c>
      <c r="D840" s="1" t="s">
        <v>21</v>
      </c>
      <c r="E840" s="1" t="s">
        <v>36</v>
      </c>
      <c r="F840" s="3" t="s">
        <v>37</v>
      </c>
      <c r="G840" s="1" t="s">
        <v>38</v>
      </c>
      <c r="H840" s="34" t="str">
        <f>_xlfn.XLOOKUP(B840,[2]CALCULATION!$B:$B,[2]CALCULATION!$H:$H,"")</f>
        <v>ZTE</v>
      </c>
      <c r="I840" s="28">
        <v>5.3305660425816068</v>
      </c>
      <c r="J840" s="28">
        <v>0</v>
      </c>
      <c r="K840" s="28">
        <v>0</v>
      </c>
      <c r="L840" s="28">
        <v>1.443232372521994</v>
      </c>
      <c r="M840" s="28">
        <v>0</v>
      </c>
      <c r="N840" s="28">
        <v>2.3286013303541617</v>
      </c>
      <c r="O840" s="28">
        <v>0</v>
      </c>
      <c r="P840" s="28">
        <v>0</v>
      </c>
      <c r="Q840" s="28">
        <v>0.55424289379139535</v>
      </c>
      <c r="R840" s="28">
        <v>2.3075381028613169</v>
      </c>
      <c r="S840" s="93">
        <v>0</v>
      </c>
      <c r="T840" s="93">
        <f>_xlfn.XLOOKUP(B840,'[3]Nur des jours'!$B:$B,'[3]Nur des jours'!$U:$U,"")</f>
        <v>0.36458467096420671</v>
      </c>
      <c r="U840" s="93">
        <v>0</v>
      </c>
      <c r="V840" s="93">
        <v>0</v>
      </c>
      <c r="W840" s="93">
        <v>0.36458467096420677</v>
      </c>
      <c r="X840" s="93">
        <v>12.947196753730379</v>
      </c>
      <c r="Y840" s="93">
        <v>0</v>
      </c>
      <c r="Z840" s="93">
        <v>0</v>
      </c>
      <c r="AA840" s="93">
        <v>0</v>
      </c>
      <c r="AB840" s="93">
        <v>0</v>
      </c>
      <c r="AC840" s="93">
        <f>_xlfn.XLOOKUP(B840,'[3]Nur des jours'!$B:$B,'[3]Nur des jours'!$N:$N,"")</f>
        <v>0.78991561867746529</v>
      </c>
      <c r="AD840" s="93">
        <v>0.78991561867746529</v>
      </c>
      <c r="AE840" s="93">
        <v>3.7304384861014794</v>
      </c>
      <c r="AF840" s="93">
        <v>0</v>
      </c>
      <c r="AG840" s="93"/>
      <c r="AH840" s="93">
        <v>0</v>
      </c>
      <c r="AI840" s="93">
        <v>0</v>
      </c>
      <c r="AJ840" s="93">
        <v>0</v>
      </c>
      <c r="AK840" s="93">
        <v>0</v>
      </c>
      <c r="AL840" s="93">
        <v>0</v>
      </c>
      <c r="AM840" s="49" t="s">
        <v>5559</v>
      </c>
      <c r="AN840" s="49"/>
      <c r="AO840" s="48" t="str" cm="1">
        <f t="array" ref="AO840">IFERROR(_xlfn.IFS(
AQ840="MPR ISSUE","PDH",
AQ840="BSS Hardware Issue","BSS",
AQ840="Sites strategiques, MLL, Pylone, etc.","ENVTECH",
AQ840="AKTIVCO DEFAUT GE &amp; POWER Cabinet","AKTIVCO",
AQ840="AKTIVCO Coupure ENEO &amp; Baisse de tension","AKTIVCO GRID ONLY",
AQ840="Coupure ENEO &amp; Baisse de tension","IHS GRID ONLY",
AQ840="Defaut GE &amp; POWER Cabinet","IHS",
AQ840="Sharing","Partners",
AQ840="Sites strategiques &amp; DataCenter","SST &amp; DC",
AQ840="Exclu","Exclu",
AQ840="SAT","SAT",
AQ840="SPARE-ISSUE","SPARE-ISSUE",
AQ840="Fiber CAmtel","TRANS_FO_CAMTEL",
AQ840="Fiber AOF","Fiber AOF",
AQ840="Projet OCM (HUAWEI)","TRAVAUX-HUAWEI",
AQ840="Projet OCM (NOKIA)","TRAVAUX-NOKIA",
AQ840="ACCESS-ISSUE","ACCESS-ISSUE",
AQ840="Projet OCM (ZTE, NOKIA, autres projets)","TRAVAUX OCM",
AQ840="No root CAuse","No root cause",
AQ840="ODU HS","PDH",
AQ840="IP &amp; VLAN","PDH",
AQ840="Warehouse HUAWEI","SPARE-ISSUE",
AQ840="SPARE-HS","SPARE-ISSUE",
AQ840="Power Telco","BSS",AQ840="no impacts","no impacts"
),"")</f>
        <v>No root cause</v>
      </c>
      <c r="AP840" s="48" t="str" cm="1">
        <f t="array" ref="AP840">IFERROR(_xlfn.IFS(
AQ840="MPR ISSUE","TX ISSUE",
AQ840="BSS Hardware Issue","RAN ISSUE",
AQ840="Sites strategiques, MLL, Pylone, etc.","ENVTECH",
AQ840="AKTIVCO DEFAUT GE &amp; POWER Cabinet","POWER ISSUE",
AQ840="AKTIVCO Coupure ENEO &amp; Baisse de tension","POWER ISSUE",
AQ840="Coupure ENEO &amp; Baisse de tension","POWER ISSUE",
AQ840="Defaut GE &amp; POWER Cabinet","POWER ISSUE",
AQ840="Sharing","POWER ISSUE",
AQ840="Sites strategiques &amp; DataCenter","POWER ISSUE",
AQ840="Exclu","Exclu",
AQ840="SAT","TX ISSUE",
AQ840="SPARE-ISSUE","SPARE-ISSUE",
AQ840="Fiber CAmtel","TX ISSUE",
AQ840="Fiber AOF","TX ISSUE",
AQ840="Projet OCM (HUAWEI)","TRAVAUX-HUAWEI",
AQ840="Projet OCM (NOKIA)","TRAVAUX -NOKIA",
AQ840="ACCESS-ISSUE","ACCESS-ISSUE",
AQ840="Projet OCM (ZTE, NOKIA, autres projets)","TRAVAUX OCM",
AQ840="No root CAuse","No root cause",
AQ840="ODU HS","TX ISSUE",
AQ840="IP &amp; VLAN","TX ISSUE",
AQ840="Warehouse HUAWEI","SPARE-ISSUE",
AQ840="SPARE-HS","SPARE-ISSUE",
AQ840="Power Telco","RAN ISSUE",AQ840="no impacts","no impacts"
),"")</f>
        <v>No root cause</v>
      </c>
      <c r="AQ840" s="67" t="s">
        <v>5344</v>
      </c>
      <c r="AR840" s="48" t="str" cm="1">
        <f t="array" ref="AR840">IFERROR(_xlfn.IFS(
AQ840="MPR ISSUE","ACTIVE",
AQ840="BSS Hardware Issue","ACTIVE",
AQ840="Sites strategiques, MLL, Pylone, etc.","PASSIVE",
AQ840="AKTIVCO DEFAUT GE &amp; POWER Cabinet","PASSIVE",
AQ840="AKTIVCO Coupure ENEO &amp; Baisse de tension","PASSIVE",
AQ840="Coupure ENEO &amp; Baisse de tension","PASSIVE",
AQ840="Defaut GE &amp; POWER Cabinet","PASSIVE",
AQ840="Sharing","PASSIVE",
AQ840="Sites strategiques &amp; DataCenter","PASSIVE",
AQ840="Exclu","Exclu",
AQ840="SAT","ACTIVE",
AQ840="SPARE-ISSUE","SPARE-ISSUE",
AQ840="Fiber CAmtel","ACTIVE",
AQ840="Fiber AOF","ACTIVE",
AQ840="Projet OCM (HUAWEI)","PLANNED WORKS",
AQ840="Projet OCM (NOKIA)","PLANNED WORKS",
AQ840="ACCESS-ISSUE","ACCESS-ISSUE",
AQ840="Projet OCM (ZTE, NOKIA, autres projets)","PLANNED WORKS",
AQ840="No root CAuse","No root cause",
AQ840="ODU HS","ACTIVE",
AQ840="IP &amp; VLAN","ACTIVE",
AQ840="Warehouse HUAWEI","SPARE-ISSUE",
AQ840="SPARE-HS","SPARE-ISSUE",
AQ840="Power Telco","ACTIVE", AQ840="no impacts","no impacts"
),"")</f>
        <v>No root cause</v>
      </c>
      <c r="AS840" s="92" t="s">
        <v>5537</v>
      </c>
      <c r="AT840" s="98" t="s">
        <v>1768</v>
      </c>
      <c r="AV840" s="17" t="s">
        <v>5537</v>
      </c>
      <c r="AW840" s="7" t="s">
        <v>5537</v>
      </c>
      <c r="AX840" s="6" t="s">
        <v>5537</v>
      </c>
      <c r="AY840" s="7"/>
      <c r="AZ840" s="3" t="s">
        <v>5537</v>
      </c>
      <c r="BA840" s="18" t="s">
        <v>5537</v>
      </c>
      <c r="BB840" s="18" t="s">
        <v>5537</v>
      </c>
      <c r="BC840" s="18" t="s">
        <v>5537</v>
      </c>
      <c r="BD840" s="18" t="s">
        <v>5537</v>
      </c>
      <c r="BE840" s="18" t="s">
        <v>5537</v>
      </c>
      <c r="BF840" s="18" t="s">
        <v>5537</v>
      </c>
      <c r="BG840" s="18" t="s">
        <v>5537</v>
      </c>
      <c r="BH840" s="18" t="s">
        <v>5537</v>
      </c>
      <c r="BI840" s="18" t="s">
        <v>5537</v>
      </c>
      <c r="BJ840" s="18" t="s">
        <v>5537</v>
      </c>
      <c r="BK840" s="18" t="s">
        <v>5537</v>
      </c>
      <c r="BL840" s="9" t="s">
        <v>5537</v>
      </c>
      <c r="BM840" s="14" t="s">
        <v>5537</v>
      </c>
      <c r="BN840" s="14" t="s">
        <v>5537</v>
      </c>
      <c r="BO840" s="14" t="str">
        <f>_xlfn.XLOOKUP(B840,'[4]cell downs 18042026 17h'!$B:$B,'[4]cell downs 18042026 17h'!$B:$B,"")</f>
        <v/>
      </c>
      <c r="BP840" s="14" t="str">
        <f>_xlfn.XLOOKUP(B840,'[5]Cells Huawei 19042026 15h'!$B:$B,'[5]Cells Huawei 19042026 15h'!$B:$B,"")</f>
        <v/>
      </c>
      <c r="BQ840" s="9" t="str">
        <f>_xlfn.XLOOKUP(B840,'[6]cells down 19042026 9H40'!$B:$B,'[6]cells down 19042026 9H40'!$B:$B,"")</f>
        <v/>
      </c>
      <c r="BR840" s="9" t="s">
        <v>5537</v>
      </c>
      <c r="BS840" s="9" t="s">
        <v>12</v>
      </c>
      <c r="BT840" s="108"/>
    </row>
    <row r="841" spans="1:72" s="9" customFormat="1" x14ac:dyDescent="0.35">
      <c r="A841" s="1" t="s">
        <v>2459</v>
      </c>
      <c r="B841" s="1" t="s">
        <v>2460</v>
      </c>
      <c r="C841" s="3" t="str">
        <f>_xlfn.XLOOKUP(B841,'[1]daily break down'!$D:$D,'[1]daily break down'!$E:$E,"")</f>
        <v>LITTORAL</v>
      </c>
      <c r="D841" s="1" t="s">
        <v>11</v>
      </c>
      <c r="E841" s="1" t="s">
        <v>96</v>
      </c>
      <c r="F841" s="3" t="s">
        <v>31</v>
      </c>
      <c r="G841" s="1" t="s">
        <v>2461</v>
      </c>
      <c r="H841" s="34" t="str">
        <f>_xlfn.XLOOKUP(B841,[2]CALCULATION!$B:$B,[2]CALCULATION!$H:$H,"")</f>
        <v>ZTE</v>
      </c>
      <c r="I841" s="28">
        <v>5.1944665599415574</v>
      </c>
      <c r="J841" s="28">
        <v>10.797017546863454</v>
      </c>
      <c r="K841" s="28">
        <v>4.4570039065955553</v>
      </c>
      <c r="L841" s="28">
        <v>0.57985406625517599</v>
      </c>
      <c r="M841" s="28">
        <v>8.9089426509489673</v>
      </c>
      <c r="N841" s="28">
        <v>0</v>
      </c>
      <c r="O841" s="28">
        <v>0</v>
      </c>
      <c r="P841" s="28">
        <v>0</v>
      </c>
      <c r="Q841" s="28">
        <v>0</v>
      </c>
      <c r="R841" s="28">
        <v>0</v>
      </c>
      <c r="S841" s="93">
        <v>0</v>
      </c>
      <c r="T841" s="93">
        <f>_xlfn.XLOOKUP(B841,'[3]Nur des jours'!$B:$B,'[3]Nur des jours'!$U:$U,"")</f>
        <v>0</v>
      </c>
      <c r="U841" s="93">
        <v>0</v>
      </c>
      <c r="V841" s="93">
        <v>0</v>
      </c>
      <c r="W841" s="93">
        <v>0</v>
      </c>
      <c r="X841" s="93">
        <v>0</v>
      </c>
      <c r="Y841" s="93">
        <v>0</v>
      </c>
      <c r="Z841" s="93">
        <v>0</v>
      </c>
      <c r="AA841" s="93">
        <v>0</v>
      </c>
      <c r="AB841" s="93">
        <v>0</v>
      </c>
      <c r="AC841" s="93">
        <f>_xlfn.XLOOKUP(B841,'[3]Nur des jours'!$B:$B,'[3]Nur des jours'!$N:$N,"")</f>
        <v>0</v>
      </c>
      <c r="AD841" s="93">
        <v>0</v>
      </c>
      <c r="AE841" s="93">
        <v>3.3479652315849244</v>
      </c>
      <c r="AF841" s="93">
        <v>0</v>
      </c>
      <c r="AG841" s="93"/>
      <c r="AH841" s="93">
        <v>0</v>
      </c>
      <c r="AI841" s="93">
        <v>0</v>
      </c>
      <c r="AJ841" s="93">
        <v>0</v>
      </c>
      <c r="AK841" s="93">
        <v>0</v>
      </c>
      <c r="AL841" s="93">
        <v>0</v>
      </c>
      <c r="AM841" s="49" t="s">
        <v>5559</v>
      </c>
      <c r="AN841" s="49"/>
      <c r="AO841" s="48" t="str" cm="1">
        <f t="array" ref="AO841">IFERROR(_xlfn.IFS(
AQ841="MPR ISSUE","PDH",
AQ841="BSS Hardware Issue","BSS",
AQ841="Sites strategiques, MLL, Pylone, etc.","ENVTECH",
AQ841="AKTIVCO DEFAUT GE &amp; POWER Cabinet","AKTIVCO",
AQ841="AKTIVCO Coupure ENEO &amp; Baisse de tension","AKTIVCO GRID ONLY",
AQ841="Coupure ENEO &amp; Baisse de tension","IHS GRID ONLY",
AQ841="Defaut GE &amp; POWER Cabinet","IHS",
AQ841="Sharing","Partners",
AQ841="Sites strategiques &amp; DataCenter","SST &amp; DC",
AQ841="Exclu","Exclu",
AQ841="SAT","SAT",
AQ841="SPARE-ISSUE","SPARE-ISSUE",
AQ841="Fiber CAmtel","TRANS_FO_CAMTEL",
AQ841="Fiber AOF","Fiber AOF",
AQ841="Projet OCM (HUAWEI)","TRAVAUX-HUAWEI",
AQ841="Projet OCM (NOKIA)","TRAVAUX-NOKIA",
AQ841="ACCESS-ISSUE","ACCESS-ISSUE",
AQ841="Projet OCM (ZTE, NOKIA, autres projets)","TRAVAUX OCM",
AQ841="No root CAuse","No root cause",
AQ841="ODU HS","PDH",
AQ841="IP &amp; VLAN","PDH",
AQ841="Warehouse HUAWEI","SPARE-ISSUE",
AQ841="SPARE-HS","SPARE-ISSUE",
AQ841="Power Telco","BSS",AQ841="no impacts","no impacts"
),"")</f>
        <v>No root cause</v>
      </c>
      <c r="AP841" s="48" t="str" cm="1">
        <f t="array" ref="AP841">IFERROR(_xlfn.IFS(
AQ841="MPR ISSUE","TX ISSUE",
AQ841="BSS Hardware Issue","RAN ISSUE",
AQ841="Sites strategiques, MLL, Pylone, etc.","ENVTECH",
AQ841="AKTIVCO DEFAUT GE &amp; POWER Cabinet","POWER ISSUE",
AQ841="AKTIVCO Coupure ENEO &amp; Baisse de tension","POWER ISSUE",
AQ841="Coupure ENEO &amp; Baisse de tension","POWER ISSUE",
AQ841="Defaut GE &amp; POWER Cabinet","POWER ISSUE",
AQ841="Sharing","POWER ISSUE",
AQ841="Sites strategiques &amp; DataCenter","POWER ISSUE",
AQ841="Exclu","Exclu",
AQ841="SAT","TX ISSUE",
AQ841="SPARE-ISSUE","SPARE-ISSUE",
AQ841="Fiber CAmtel","TX ISSUE",
AQ841="Fiber AOF","TX ISSUE",
AQ841="Projet OCM (HUAWEI)","TRAVAUX-HUAWEI",
AQ841="Projet OCM (NOKIA)","TRAVAUX -NOKIA",
AQ841="ACCESS-ISSUE","ACCESS-ISSUE",
AQ841="Projet OCM (ZTE, NOKIA, autres projets)","TRAVAUX OCM",
AQ841="No root CAuse","No root cause",
AQ841="ODU HS","TX ISSUE",
AQ841="IP &amp; VLAN","TX ISSUE",
AQ841="Warehouse HUAWEI","SPARE-ISSUE",
AQ841="SPARE-HS","SPARE-ISSUE",
AQ841="Power Telco","RAN ISSUE",AQ841="no impacts","no impacts"
),"")</f>
        <v>No root cause</v>
      </c>
      <c r="AQ841" s="127" t="s">
        <v>5344</v>
      </c>
      <c r="AR841" s="48" t="str" cm="1">
        <f t="array" ref="AR841">IFERROR(_xlfn.IFS(
AQ841="MPR ISSUE","ACTIVE",
AQ841="BSS Hardware Issue","ACTIVE",
AQ841="Sites strategiques, MLL, Pylone, etc.","PASSIVE",
AQ841="AKTIVCO DEFAUT GE &amp; POWER Cabinet","PASSIVE",
AQ841="AKTIVCO Coupure ENEO &amp; Baisse de tension","PASSIVE",
AQ841="Coupure ENEO &amp; Baisse de tension","PASSIVE",
AQ841="Defaut GE &amp; POWER Cabinet","PASSIVE",
AQ841="Sharing","PASSIVE",
AQ841="Sites strategiques &amp; DataCenter","PASSIVE",
AQ841="Exclu","Exclu",
AQ841="SAT","ACTIVE",
AQ841="SPARE-ISSUE","SPARE-ISSUE",
AQ841="Fiber CAmtel","ACTIVE",
AQ841="Fiber AOF","ACTIVE",
AQ841="Projet OCM (HUAWEI)","PLANNED WORKS",
AQ841="Projet OCM (NOKIA)","PLANNED WORKS",
AQ841="ACCESS-ISSUE","ACCESS-ISSUE",
AQ841="Projet OCM (ZTE, NOKIA, autres projets)","PLANNED WORKS",
AQ841="No root CAuse","No root cause",
AQ841="ODU HS","ACTIVE",
AQ841="IP &amp; VLAN","ACTIVE",
AQ841="Warehouse HUAWEI","SPARE-ISSUE",
AQ841="SPARE-HS","SPARE-ISSUE",
AQ841="Power Telco","ACTIVE", AQ841="no impacts","no impacts"
),"")</f>
        <v>No root cause</v>
      </c>
      <c r="AS841" s="92" t="s">
        <v>5537</v>
      </c>
      <c r="AT841" s="98" t="s">
        <v>2460</v>
      </c>
      <c r="AV841" s="17" t="s">
        <v>5537</v>
      </c>
      <c r="AW841" s="7" t="s">
        <v>5537</v>
      </c>
      <c r="AX841" s="6" t="s">
        <v>5537</v>
      </c>
      <c r="AY841" s="7"/>
      <c r="AZ841" s="3" t="s">
        <v>5537</v>
      </c>
      <c r="BA841" s="18" t="s">
        <v>5537</v>
      </c>
      <c r="BB841" s="18" t="s">
        <v>5537</v>
      </c>
      <c r="BC841" s="18" t="s">
        <v>5537</v>
      </c>
      <c r="BD841" s="18" t="s">
        <v>5537</v>
      </c>
      <c r="BE841" s="18" t="s">
        <v>5537</v>
      </c>
      <c r="BF841" s="18" t="s">
        <v>5537</v>
      </c>
      <c r="BG841" s="18" t="s">
        <v>5537</v>
      </c>
      <c r="BH841" s="18" t="s">
        <v>5537</v>
      </c>
      <c r="BI841" s="18" t="s">
        <v>5537</v>
      </c>
      <c r="BJ841" s="18" t="s">
        <v>5537</v>
      </c>
      <c r="BK841" s="18" t="s">
        <v>5537</v>
      </c>
      <c r="BL841" s="9" t="s">
        <v>5537</v>
      </c>
      <c r="BM841" s="14" t="s">
        <v>5537</v>
      </c>
      <c r="BN841" s="14" t="s">
        <v>5537</v>
      </c>
      <c r="BO841" s="14" t="str">
        <f>_xlfn.XLOOKUP(B841,'[4]cell downs 18042026 17h'!$B:$B,'[4]cell downs 18042026 17h'!$B:$B,"")</f>
        <v/>
      </c>
      <c r="BP841" s="14" t="str">
        <f>_xlfn.XLOOKUP(B841,'[5]Cells Huawei 19042026 15h'!$B:$B,'[5]Cells Huawei 19042026 15h'!$B:$B,"")</f>
        <v/>
      </c>
      <c r="BQ841" s="9" t="str">
        <f>_xlfn.XLOOKUP(B841,'[6]cells down 19042026 9H40'!$B:$B,'[6]cells down 19042026 9H40'!$B:$B,"")</f>
        <v/>
      </c>
      <c r="BR841" s="9" t="s">
        <v>2460</v>
      </c>
      <c r="BS841" s="9" t="s">
        <v>5537</v>
      </c>
      <c r="BT841" s="108"/>
    </row>
    <row r="842" spans="1:72" s="9" customFormat="1" x14ac:dyDescent="0.35">
      <c r="A842" s="1" t="s">
        <v>2797</v>
      </c>
      <c r="B842" s="8" t="s">
        <v>2798</v>
      </c>
      <c r="C842" s="3" t="str">
        <f>_xlfn.XLOOKUP(B842,'[1]daily break down'!$D:$D,'[1]daily break down'!$E:$E,"")</f>
        <v>CENTRE</v>
      </c>
      <c r="D842" s="1" t="s">
        <v>21</v>
      </c>
      <c r="E842" s="1" t="s">
        <v>36</v>
      </c>
      <c r="F842" s="3" t="s">
        <v>69</v>
      </c>
      <c r="G842" s="1" t="s">
        <v>1216</v>
      </c>
      <c r="H842" s="34" t="str">
        <f>_xlfn.XLOOKUP(B842,[2]CALCULATION!$B:$B,[2]CALCULATION!$H:$H,"")</f>
        <v>ZTE</v>
      </c>
      <c r="I842" s="28">
        <v>0</v>
      </c>
      <c r="J842" s="28">
        <v>0</v>
      </c>
      <c r="K842" s="28">
        <v>0</v>
      </c>
      <c r="L842" s="28">
        <v>0</v>
      </c>
      <c r="M842" s="28">
        <v>0</v>
      </c>
      <c r="N842" s="28">
        <v>0</v>
      </c>
      <c r="O842" s="28">
        <v>0.34551897224291145</v>
      </c>
      <c r="P842" s="28">
        <v>1.9575425259607395</v>
      </c>
      <c r="Q842" s="28">
        <v>0</v>
      </c>
      <c r="R842" s="28">
        <v>0</v>
      </c>
      <c r="S842" s="93">
        <v>0</v>
      </c>
      <c r="T842" s="93">
        <f>_xlfn.XLOOKUP(B842,'[3]Nur des jours'!$B:$B,'[3]Nur des jours'!$U:$U,"")</f>
        <v>5.9176789857120611E-2</v>
      </c>
      <c r="U842" s="93">
        <v>0</v>
      </c>
      <c r="V842" s="93">
        <v>3.3609134984433542</v>
      </c>
      <c r="W842" s="93">
        <v>5.9176789857120611E-2</v>
      </c>
      <c r="X842" s="93">
        <v>0</v>
      </c>
      <c r="Y842" s="93">
        <v>3.1815282807269858</v>
      </c>
      <c r="Z842" s="93">
        <v>0</v>
      </c>
      <c r="AA842" s="93">
        <v>4.0087548832444426</v>
      </c>
      <c r="AB842" s="93">
        <v>0.10290840189137349</v>
      </c>
      <c r="AC842" s="93">
        <f>_xlfn.XLOOKUP(B842,'[3]Nur des jours'!$B:$B,'[3]Nur des jours'!$N:$N,"")</f>
        <v>22.033277402527734</v>
      </c>
      <c r="AD842" s="93">
        <v>22.033277402527734</v>
      </c>
      <c r="AE842" s="93">
        <v>2.4220393056589988</v>
      </c>
      <c r="AF842" s="93">
        <v>0</v>
      </c>
      <c r="AG842" s="93"/>
      <c r="AH842" s="93">
        <v>0</v>
      </c>
      <c r="AI842" s="93">
        <v>0</v>
      </c>
      <c r="AJ842" s="93">
        <v>0</v>
      </c>
      <c r="AK842" s="93">
        <v>0</v>
      </c>
      <c r="AL842" s="93">
        <v>0</v>
      </c>
      <c r="AM842" s="49" t="s">
        <v>5559</v>
      </c>
      <c r="AN842" s="49"/>
      <c r="AO842" s="48" t="str" cm="1">
        <f t="array" ref="AO842">IFERROR(_xlfn.IFS(
AQ842="MPR ISSUE","PDH",
AQ842="BSS Hardware Issue","BSS",
AQ842="Sites strategiques, MLL, Pylone, etc.","ENVTECH",
AQ842="AKTIVCO DEFAUT GE &amp; POWER Cabinet","AKTIVCO",
AQ842="AKTIVCO Coupure ENEO &amp; Baisse de tension","AKTIVCO GRID ONLY",
AQ842="Coupure ENEO &amp; Baisse de tension","IHS GRID ONLY",
AQ842="Defaut GE &amp; POWER Cabinet","IHS",
AQ842="Sharing","Partners",
AQ842="Sites strategiques &amp; DataCenter","SST &amp; DC",
AQ842="Exclu","Exclu",
AQ842="SAT","SAT",
AQ842="SPARE-ISSUE","SPARE-ISSUE",
AQ842="Fiber CAmtel","TRANS_FO_CAMTEL",
AQ842="Fiber AOF","Fiber AOF",
AQ842="Projet OCM (HUAWEI)","TRAVAUX-HUAWEI",
AQ842="Projet OCM (NOKIA)","TRAVAUX-NOKIA",
AQ842="ACCESS-ISSUE","ACCESS-ISSUE",
AQ842="Projet OCM (ZTE, NOKIA, autres projets)","TRAVAUX OCM",
AQ842="No root CAuse","No root cause",
AQ842="ODU HS","PDH",
AQ842="IP &amp; VLAN","PDH",
AQ842="Warehouse HUAWEI","SPARE-ISSUE",
AQ842="SPARE-HS","SPARE-ISSUE",
AQ842="Power Telco","BSS",AQ842="no impacts","no impacts"
),"")</f>
        <v>No root cause</v>
      </c>
      <c r="AP842" s="48" t="str" cm="1">
        <f t="array" ref="AP842">IFERROR(_xlfn.IFS(
AQ842="MPR ISSUE","TX ISSUE",
AQ842="BSS Hardware Issue","RAN ISSUE",
AQ842="Sites strategiques, MLL, Pylone, etc.","ENVTECH",
AQ842="AKTIVCO DEFAUT GE &amp; POWER Cabinet","POWER ISSUE",
AQ842="AKTIVCO Coupure ENEO &amp; Baisse de tension","POWER ISSUE",
AQ842="Coupure ENEO &amp; Baisse de tension","POWER ISSUE",
AQ842="Defaut GE &amp; POWER Cabinet","POWER ISSUE",
AQ842="Sharing","POWER ISSUE",
AQ842="Sites strategiques &amp; DataCenter","POWER ISSUE",
AQ842="Exclu","Exclu",
AQ842="SAT","TX ISSUE",
AQ842="SPARE-ISSUE","SPARE-ISSUE",
AQ842="Fiber CAmtel","TX ISSUE",
AQ842="Fiber AOF","TX ISSUE",
AQ842="Projet OCM (HUAWEI)","TRAVAUX-HUAWEI",
AQ842="Projet OCM (NOKIA)","TRAVAUX -NOKIA",
AQ842="ACCESS-ISSUE","ACCESS-ISSUE",
AQ842="Projet OCM (ZTE, NOKIA, autres projets)","TRAVAUX OCM",
AQ842="No root CAuse","No root cause",
AQ842="ODU HS","TX ISSUE",
AQ842="IP &amp; VLAN","TX ISSUE",
AQ842="Warehouse HUAWEI","SPARE-ISSUE",
AQ842="SPARE-HS","SPARE-ISSUE",
AQ842="Power Telco","RAN ISSUE",AQ842="no impacts","no impacts"
),"")</f>
        <v>No root cause</v>
      </c>
      <c r="AQ842" s="67" t="s">
        <v>5344</v>
      </c>
      <c r="AR842" s="48" t="str" cm="1">
        <f t="array" ref="AR842">IFERROR(_xlfn.IFS(
AQ842="MPR ISSUE","ACTIVE",
AQ842="BSS Hardware Issue","ACTIVE",
AQ842="Sites strategiques, MLL, Pylone, etc.","PASSIVE",
AQ842="AKTIVCO DEFAUT GE &amp; POWER Cabinet","PASSIVE",
AQ842="AKTIVCO Coupure ENEO &amp; Baisse de tension","PASSIVE",
AQ842="Coupure ENEO &amp; Baisse de tension","PASSIVE",
AQ842="Defaut GE &amp; POWER Cabinet","PASSIVE",
AQ842="Sharing","PASSIVE",
AQ842="Sites strategiques &amp; DataCenter","PASSIVE",
AQ842="Exclu","Exclu",
AQ842="SAT","ACTIVE",
AQ842="SPARE-ISSUE","SPARE-ISSUE",
AQ842="Fiber CAmtel","ACTIVE",
AQ842="Fiber AOF","ACTIVE",
AQ842="Projet OCM (HUAWEI)","PLANNED WORKS",
AQ842="Projet OCM (NOKIA)","PLANNED WORKS",
AQ842="ACCESS-ISSUE","ACCESS-ISSUE",
AQ842="Projet OCM (ZTE, NOKIA, autres projets)","PLANNED WORKS",
AQ842="No root CAuse","No root cause",
AQ842="ODU HS","ACTIVE",
AQ842="IP &amp; VLAN","ACTIVE",
AQ842="Warehouse HUAWEI","SPARE-ISSUE",
AQ842="SPARE-HS","SPARE-ISSUE",
AQ842="Power Telco","ACTIVE", AQ842="no impacts","no impacts"
),"")</f>
        <v>No root cause</v>
      </c>
      <c r="AS842" s="92" t="s">
        <v>5537</v>
      </c>
      <c r="AT842" s="98" t="s">
        <v>2798</v>
      </c>
      <c r="AV842" s="17" t="s">
        <v>5537</v>
      </c>
      <c r="AW842" s="7" t="s">
        <v>5537</v>
      </c>
      <c r="AX842" s="6" t="s">
        <v>5537</v>
      </c>
      <c r="AY842" s="7"/>
      <c r="AZ842" s="3" t="s">
        <v>5537</v>
      </c>
      <c r="BA842" s="18" t="s">
        <v>5537</v>
      </c>
      <c r="BB842" s="18" t="s">
        <v>5537</v>
      </c>
      <c r="BC842" s="18" t="s">
        <v>5537</v>
      </c>
      <c r="BD842" s="18" t="s">
        <v>5537</v>
      </c>
      <c r="BE842" s="18" t="s">
        <v>5537</v>
      </c>
      <c r="BF842" s="18" t="s">
        <v>5537</v>
      </c>
      <c r="BG842" s="18" t="s">
        <v>5537</v>
      </c>
      <c r="BH842" s="18" t="s">
        <v>5537</v>
      </c>
      <c r="BI842" s="18" t="s">
        <v>5537</v>
      </c>
      <c r="BJ842" s="18" t="s">
        <v>5537</v>
      </c>
      <c r="BK842" s="18" t="s">
        <v>5537</v>
      </c>
      <c r="BL842" s="9" t="s">
        <v>5537</v>
      </c>
      <c r="BM842" s="14" t="s">
        <v>5537</v>
      </c>
      <c r="BN842" s="14" t="s">
        <v>5537</v>
      </c>
      <c r="BO842" s="14" t="str">
        <f>_xlfn.XLOOKUP(B842,'[4]cell downs 18042026 17h'!$B:$B,'[4]cell downs 18042026 17h'!$B:$B,"")</f>
        <v/>
      </c>
      <c r="BP842" s="14" t="str">
        <f>_xlfn.XLOOKUP(B842,'[5]Cells Huawei 19042026 15h'!$B:$B,'[5]Cells Huawei 19042026 15h'!$B:$B,"")</f>
        <v/>
      </c>
      <c r="BQ842" s="9" t="str">
        <f>_xlfn.XLOOKUP(B842,'[6]cells down 19042026 9H40'!$B:$B,'[6]cells down 19042026 9H40'!$B:$B,"")</f>
        <v/>
      </c>
      <c r="BR842" s="9" t="s">
        <v>5537</v>
      </c>
      <c r="BS842" s="9" t="s">
        <v>12</v>
      </c>
      <c r="BT842" s="108"/>
    </row>
    <row r="843" spans="1:72" s="9" customFormat="1" x14ac:dyDescent="0.35">
      <c r="A843" s="1" t="s">
        <v>1393</v>
      </c>
      <c r="B843" s="8" t="s">
        <v>1394</v>
      </c>
      <c r="C843" s="3" t="str">
        <f>_xlfn.XLOOKUP(B843,'[1]daily break down'!$D:$D,'[1]daily break down'!$E:$E,"")</f>
        <v>Douala</v>
      </c>
      <c r="D843" s="1" t="s">
        <v>11</v>
      </c>
      <c r="E843" s="1" t="s">
        <v>12</v>
      </c>
      <c r="F843" s="3" t="s">
        <v>31</v>
      </c>
      <c r="G843" s="1" t="s">
        <v>32</v>
      </c>
      <c r="H843" s="34" t="str">
        <f>_xlfn.XLOOKUP(B843,[2]CALCULATION!$B:$B,[2]CALCULATION!$H:$H,"")</f>
        <v>ZTE</v>
      </c>
      <c r="I843" s="28">
        <v>0</v>
      </c>
      <c r="J843" s="28">
        <v>0.10380015580724465</v>
      </c>
      <c r="K843" s="28">
        <v>0</v>
      </c>
      <c r="L843" s="28">
        <v>0</v>
      </c>
      <c r="M843" s="28">
        <v>3.422551529108319E-2</v>
      </c>
      <c r="N843" s="28">
        <v>0.42695393984014046</v>
      </c>
      <c r="O843" s="28">
        <v>0</v>
      </c>
      <c r="P843" s="28">
        <v>5.006306483693005E-2</v>
      </c>
      <c r="Q843" s="28">
        <v>12.124767787280311</v>
      </c>
      <c r="R843" s="28">
        <v>0</v>
      </c>
      <c r="S843" s="93">
        <v>0.22825333230603287</v>
      </c>
      <c r="T843" s="93">
        <f>_xlfn.XLOOKUP(B843,'[3]Nur des jours'!$B:$B,'[3]Nur des jours'!$U:$U,"")</f>
        <v>4.0646143485345843E-2</v>
      </c>
      <c r="U843" s="93">
        <v>0</v>
      </c>
      <c r="V843" s="93">
        <v>0</v>
      </c>
      <c r="W843" s="93">
        <v>4.0646143485345843E-2</v>
      </c>
      <c r="X843" s="93">
        <v>5.4254308241518293E-2</v>
      </c>
      <c r="Y843" s="93">
        <v>0</v>
      </c>
      <c r="Z843" s="93">
        <v>0</v>
      </c>
      <c r="AA843" s="93">
        <v>0</v>
      </c>
      <c r="AB843" s="93">
        <v>0</v>
      </c>
      <c r="AC843" s="93">
        <f>_xlfn.XLOOKUP(B843,'[3]Nur des jours'!$B:$B,'[3]Nur des jours'!$N:$N,"")</f>
        <v>0.94071120585104717</v>
      </c>
      <c r="AD843" s="93">
        <v>0.94071120585104717</v>
      </c>
      <c r="AE843" s="93">
        <v>1.8938177911326843</v>
      </c>
      <c r="AF843" s="93">
        <v>0</v>
      </c>
      <c r="AG843" s="93"/>
      <c r="AH843" s="93">
        <v>0</v>
      </c>
      <c r="AI843" s="93">
        <v>0</v>
      </c>
      <c r="AJ843" s="93">
        <v>0</v>
      </c>
      <c r="AK843" s="93">
        <v>0</v>
      </c>
      <c r="AL843" s="93">
        <v>0</v>
      </c>
      <c r="AM843" s="49" t="s">
        <v>5559</v>
      </c>
      <c r="AN843" s="49"/>
      <c r="AO843" s="48" t="str" cm="1">
        <f t="array" ref="AO843">IFERROR(_xlfn.IFS(
AQ843="MPR ISSUE","PDH",
AQ843="BSS Hardware Issue","BSS",
AQ843="Sites strategiques, MLL, Pylone, etc.","ENVTECH",
AQ843="AKTIVCO DEFAUT GE &amp; POWER Cabinet","AKTIVCO",
AQ843="AKTIVCO Coupure ENEO &amp; Baisse de tension","AKTIVCO GRID ONLY",
AQ843="Coupure ENEO &amp; Baisse de tension","IHS GRID ONLY",
AQ843="Defaut GE &amp; POWER Cabinet","IHS",
AQ843="Sharing","Partners",
AQ843="Sites strategiques &amp; DataCenter","SST &amp; DC",
AQ843="Exclu","Exclu",
AQ843="SAT","SAT",
AQ843="SPARE-ISSUE","SPARE-ISSUE",
AQ843="Fiber CAmtel","TRANS_FO_CAMTEL",
AQ843="Fiber AOF","Fiber AOF",
AQ843="Projet OCM (HUAWEI)","TRAVAUX-HUAWEI",
AQ843="Projet OCM (NOKIA)","TRAVAUX-NOKIA",
AQ843="ACCESS-ISSUE","ACCESS-ISSUE",
AQ843="Projet OCM (ZTE, NOKIA, autres projets)","TRAVAUX OCM",
AQ843="No root CAuse","No root cause",
AQ843="ODU HS","PDH",
AQ843="IP &amp; VLAN","PDH",
AQ843="Warehouse HUAWEI","SPARE-ISSUE",
AQ843="SPARE-HS","SPARE-ISSUE",
AQ843="Power Telco","BSS",AQ843="no impacts","no impacts"
),"")</f>
        <v>No root cause</v>
      </c>
      <c r="AP843" s="48" t="str" cm="1">
        <f t="array" ref="AP843">IFERROR(_xlfn.IFS(
AQ843="MPR ISSUE","TX ISSUE",
AQ843="BSS Hardware Issue","RAN ISSUE",
AQ843="Sites strategiques, MLL, Pylone, etc.","ENVTECH",
AQ843="AKTIVCO DEFAUT GE &amp; POWER Cabinet","POWER ISSUE",
AQ843="AKTIVCO Coupure ENEO &amp; Baisse de tension","POWER ISSUE",
AQ843="Coupure ENEO &amp; Baisse de tension","POWER ISSUE",
AQ843="Defaut GE &amp; POWER Cabinet","POWER ISSUE",
AQ843="Sharing","POWER ISSUE",
AQ843="Sites strategiques &amp; DataCenter","POWER ISSUE",
AQ843="Exclu","Exclu",
AQ843="SAT","TX ISSUE",
AQ843="SPARE-ISSUE","SPARE-ISSUE",
AQ843="Fiber CAmtel","TX ISSUE",
AQ843="Fiber AOF","TX ISSUE",
AQ843="Projet OCM (HUAWEI)","TRAVAUX-HUAWEI",
AQ843="Projet OCM (NOKIA)","TRAVAUX -NOKIA",
AQ843="ACCESS-ISSUE","ACCESS-ISSUE",
AQ843="Projet OCM (ZTE, NOKIA, autres projets)","TRAVAUX OCM",
AQ843="No root CAuse","No root cause",
AQ843="ODU HS","TX ISSUE",
AQ843="IP &amp; VLAN","TX ISSUE",
AQ843="Warehouse HUAWEI","SPARE-ISSUE",
AQ843="SPARE-HS","SPARE-ISSUE",
AQ843="Power Telco","RAN ISSUE",AQ843="no impacts","no impacts"
),"")</f>
        <v>No root cause</v>
      </c>
      <c r="AQ843" s="127" t="s">
        <v>5344</v>
      </c>
      <c r="AR843" s="48" t="str" cm="1">
        <f t="array" ref="AR843">IFERROR(_xlfn.IFS(
AQ843="MPR ISSUE","ACTIVE",
AQ843="BSS Hardware Issue","ACTIVE",
AQ843="Sites strategiques, MLL, Pylone, etc.","PASSIVE",
AQ843="AKTIVCO DEFAUT GE &amp; POWER Cabinet","PASSIVE",
AQ843="AKTIVCO Coupure ENEO &amp; Baisse de tension","PASSIVE",
AQ843="Coupure ENEO &amp; Baisse de tension","PASSIVE",
AQ843="Defaut GE &amp; POWER Cabinet","PASSIVE",
AQ843="Sharing","PASSIVE",
AQ843="Sites strategiques &amp; DataCenter","PASSIVE",
AQ843="Exclu","Exclu",
AQ843="SAT","ACTIVE",
AQ843="SPARE-ISSUE","SPARE-ISSUE",
AQ843="Fiber CAmtel","ACTIVE",
AQ843="Fiber AOF","ACTIVE",
AQ843="Projet OCM (HUAWEI)","PLANNED WORKS",
AQ843="Projet OCM (NOKIA)","PLANNED WORKS",
AQ843="ACCESS-ISSUE","ACCESS-ISSUE",
AQ843="Projet OCM (ZTE, NOKIA, autres projets)","PLANNED WORKS",
AQ843="No root CAuse","No root cause",
AQ843="ODU HS","ACTIVE",
AQ843="IP &amp; VLAN","ACTIVE",
AQ843="Warehouse HUAWEI","SPARE-ISSUE",
AQ843="SPARE-HS","SPARE-ISSUE",
AQ843="Power Telco","ACTIVE", AQ843="no impacts","no impacts"
),"")</f>
        <v>No root cause</v>
      </c>
      <c r="AS843" s="92" t="s">
        <v>5537</v>
      </c>
      <c r="AT843" s="98" t="s">
        <v>1394</v>
      </c>
      <c r="AV843" s="17" t="s">
        <v>5537</v>
      </c>
      <c r="AW843" s="7" t="s">
        <v>5537</v>
      </c>
      <c r="AX843" s="6" t="s">
        <v>5537</v>
      </c>
      <c r="AY843" s="7"/>
      <c r="AZ843" s="3" t="s">
        <v>5537</v>
      </c>
      <c r="BA843" s="18" t="s">
        <v>5537</v>
      </c>
      <c r="BB843" s="18" t="s">
        <v>5537</v>
      </c>
      <c r="BC843" s="18" t="s">
        <v>5537</v>
      </c>
      <c r="BD843" s="18" t="s">
        <v>5537</v>
      </c>
      <c r="BE843" s="18" t="s">
        <v>5537</v>
      </c>
      <c r="BF843" s="18" t="s">
        <v>5537</v>
      </c>
      <c r="BG843" s="18" t="s">
        <v>5537</v>
      </c>
      <c r="BH843" s="18" t="s">
        <v>5537</v>
      </c>
      <c r="BI843" s="18" t="s">
        <v>5537</v>
      </c>
      <c r="BJ843" s="18" t="s">
        <v>5537</v>
      </c>
      <c r="BK843" s="18" t="s">
        <v>5537</v>
      </c>
      <c r="BL843" s="9" t="s">
        <v>5537</v>
      </c>
      <c r="BM843" s="14" t="s">
        <v>5537</v>
      </c>
      <c r="BN843" s="14" t="s">
        <v>5537</v>
      </c>
      <c r="BO843" s="14" t="str">
        <f>_xlfn.XLOOKUP(B843,'[4]cell downs 18042026 17h'!$B:$B,'[4]cell downs 18042026 17h'!$B:$B,"")</f>
        <v/>
      </c>
      <c r="BP843" s="14" t="str">
        <f>_xlfn.XLOOKUP(B843,'[5]Cells Huawei 19042026 15h'!$B:$B,'[5]Cells Huawei 19042026 15h'!$B:$B,"")</f>
        <v/>
      </c>
      <c r="BQ843" s="9" t="str">
        <f>_xlfn.XLOOKUP(B843,'[6]cells down 19042026 9H40'!$B:$B,'[6]cells down 19042026 9H40'!$B:$B,"")</f>
        <v/>
      </c>
      <c r="BR843" s="9" t="s">
        <v>1394</v>
      </c>
      <c r="BS843" s="9" t="s">
        <v>1713</v>
      </c>
      <c r="BT843" s="108"/>
    </row>
    <row r="844" spans="1:72" s="9" customFormat="1" x14ac:dyDescent="0.35">
      <c r="A844" s="1" t="s">
        <v>1703</v>
      </c>
      <c r="B844" s="8" t="s">
        <v>1704</v>
      </c>
      <c r="C844" s="3" t="str">
        <f>_xlfn.XLOOKUP(B844,'[1]daily break down'!$D:$D,'[1]daily break down'!$E:$E,"")</f>
        <v>Yaounde</v>
      </c>
      <c r="D844" s="1" t="s">
        <v>21</v>
      </c>
      <c r="E844" s="1" t="s">
        <v>30</v>
      </c>
      <c r="F844" s="3" t="s">
        <v>37</v>
      </c>
      <c r="G844" s="1" t="s">
        <v>38</v>
      </c>
      <c r="H844" s="34" t="str">
        <f>_xlfn.XLOOKUP(B844,[2]CALCULATION!$B:$B,[2]CALCULATION!$H:$H,"")</f>
        <v>ZTE</v>
      </c>
      <c r="I844" s="28">
        <v>0</v>
      </c>
      <c r="J844" s="28">
        <v>0.50014910125473355</v>
      </c>
      <c r="K844" s="28">
        <v>0.57794571287521435</v>
      </c>
      <c r="L844" s="28">
        <v>0</v>
      </c>
      <c r="M844" s="28">
        <v>5.1507349479073037</v>
      </c>
      <c r="N844" s="28">
        <v>1.470020660154723</v>
      </c>
      <c r="O844" s="28">
        <v>0</v>
      </c>
      <c r="P844" s="28">
        <v>0.495833012301923</v>
      </c>
      <c r="Q844" s="28">
        <v>0</v>
      </c>
      <c r="R844" s="28">
        <v>0</v>
      </c>
      <c r="S844" s="93">
        <v>0.79952872589054247</v>
      </c>
      <c r="T844" s="93">
        <f>_xlfn.XLOOKUP(B844,'[3]Nur des jours'!$B:$B,'[3]Nur des jours'!$U:$U,"")</f>
        <v>0</v>
      </c>
      <c r="U844" s="93">
        <v>0.56048517120248387</v>
      </c>
      <c r="V844" s="93">
        <v>0</v>
      </c>
      <c r="W844" s="93">
        <v>0</v>
      </c>
      <c r="X844" s="93">
        <v>0.49672476621779266</v>
      </c>
      <c r="Y844" s="93">
        <v>0</v>
      </c>
      <c r="Z844" s="93">
        <v>0</v>
      </c>
      <c r="AA844" s="93">
        <v>0</v>
      </c>
      <c r="AB844" s="93">
        <v>0</v>
      </c>
      <c r="AC844" s="93">
        <f>_xlfn.XLOOKUP(B844,'[3]Nur des jours'!$B:$B,'[3]Nur des jours'!$N:$N,"")</f>
        <v>0</v>
      </c>
      <c r="AD844" s="93">
        <v>0</v>
      </c>
      <c r="AE844" s="93">
        <v>1.6821332465835108</v>
      </c>
      <c r="AF844" s="93">
        <v>0</v>
      </c>
      <c r="AG844" s="93"/>
      <c r="AH844" s="93">
        <v>0</v>
      </c>
      <c r="AI844" s="93">
        <v>0</v>
      </c>
      <c r="AJ844" s="93">
        <v>0</v>
      </c>
      <c r="AK844" s="93">
        <v>0</v>
      </c>
      <c r="AL844" s="93">
        <v>0</v>
      </c>
      <c r="AM844" s="49" t="s">
        <v>5559</v>
      </c>
      <c r="AN844" s="49"/>
      <c r="AO844" s="48" t="str" cm="1">
        <f t="array" ref="AO844">IFERROR(_xlfn.IFS(
AQ844="MPR ISSUE","PDH",
AQ844="BSS Hardware Issue","BSS",
AQ844="Sites strategiques, MLL, Pylone, etc.","ENVTECH",
AQ844="AKTIVCO DEFAUT GE &amp; POWER Cabinet","AKTIVCO",
AQ844="AKTIVCO Coupure ENEO &amp; Baisse de tension","AKTIVCO GRID ONLY",
AQ844="Coupure ENEO &amp; Baisse de tension","IHS GRID ONLY",
AQ844="Defaut GE &amp; POWER Cabinet","IHS",
AQ844="Sharing","Partners",
AQ844="Sites strategiques &amp; DataCenter","SST &amp; DC",
AQ844="Exclu","Exclu",
AQ844="SAT","SAT",
AQ844="SPARE-ISSUE","SPARE-ISSUE",
AQ844="Fiber CAmtel","TRANS_FO_CAMTEL",
AQ844="Fiber AOF","Fiber AOF",
AQ844="Projet OCM (HUAWEI)","TRAVAUX-HUAWEI",
AQ844="Projet OCM (NOKIA)","TRAVAUX-NOKIA",
AQ844="ACCESS-ISSUE","ACCESS-ISSUE",
AQ844="Projet OCM (ZTE, NOKIA, autres projets)","TRAVAUX OCM",
AQ844="No root CAuse","No root cause",
AQ844="ODU HS","PDH",
AQ844="IP &amp; VLAN","PDH",
AQ844="Warehouse HUAWEI","SPARE-ISSUE",
AQ844="SPARE-HS","SPARE-ISSUE",
AQ844="Power Telco","BSS",AQ844="no impacts","no impacts"
),"")</f>
        <v>No root cause</v>
      </c>
      <c r="AP844" s="48" t="str" cm="1">
        <f t="array" ref="AP844">IFERROR(_xlfn.IFS(
AQ844="MPR ISSUE","TX ISSUE",
AQ844="BSS Hardware Issue","RAN ISSUE",
AQ844="Sites strategiques, MLL, Pylone, etc.","ENVTECH",
AQ844="AKTIVCO DEFAUT GE &amp; POWER Cabinet","POWER ISSUE",
AQ844="AKTIVCO Coupure ENEO &amp; Baisse de tension","POWER ISSUE",
AQ844="Coupure ENEO &amp; Baisse de tension","POWER ISSUE",
AQ844="Defaut GE &amp; POWER Cabinet","POWER ISSUE",
AQ844="Sharing","POWER ISSUE",
AQ844="Sites strategiques &amp; DataCenter","POWER ISSUE",
AQ844="Exclu","Exclu",
AQ844="SAT","TX ISSUE",
AQ844="SPARE-ISSUE","SPARE-ISSUE",
AQ844="Fiber CAmtel","TX ISSUE",
AQ844="Fiber AOF","TX ISSUE",
AQ844="Projet OCM (HUAWEI)","TRAVAUX-HUAWEI",
AQ844="Projet OCM (NOKIA)","TRAVAUX -NOKIA",
AQ844="ACCESS-ISSUE","ACCESS-ISSUE",
AQ844="Projet OCM (ZTE, NOKIA, autres projets)","TRAVAUX OCM",
AQ844="No root CAuse","No root cause",
AQ844="ODU HS","TX ISSUE",
AQ844="IP &amp; VLAN","TX ISSUE",
AQ844="Warehouse HUAWEI","SPARE-ISSUE",
AQ844="SPARE-HS","SPARE-ISSUE",
AQ844="Power Telco","RAN ISSUE",AQ844="no impacts","no impacts"
),"")</f>
        <v>No root cause</v>
      </c>
      <c r="AQ844" s="67" t="s">
        <v>5344</v>
      </c>
      <c r="AR844" s="48" t="str" cm="1">
        <f t="array" ref="AR844">IFERROR(_xlfn.IFS(
AQ844="MPR ISSUE","ACTIVE",
AQ844="BSS Hardware Issue","ACTIVE",
AQ844="Sites strategiques, MLL, Pylone, etc.","PASSIVE",
AQ844="AKTIVCO DEFAUT GE &amp; POWER Cabinet","PASSIVE",
AQ844="AKTIVCO Coupure ENEO &amp; Baisse de tension","PASSIVE",
AQ844="Coupure ENEO &amp; Baisse de tension","PASSIVE",
AQ844="Defaut GE &amp; POWER Cabinet","PASSIVE",
AQ844="Sharing","PASSIVE",
AQ844="Sites strategiques &amp; DataCenter","PASSIVE",
AQ844="Exclu","Exclu",
AQ844="SAT","ACTIVE",
AQ844="SPARE-ISSUE","SPARE-ISSUE",
AQ844="Fiber CAmtel","ACTIVE",
AQ844="Fiber AOF","ACTIVE",
AQ844="Projet OCM (HUAWEI)","PLANNED WORKS",
AQ844="Projet OCM (NOKIA)","PLANNED WORKS",
AQ844="ACCESS-ISSUE","ACCESS-ISSUE",
AQ844="Projet OCM (ZTE, NOKIA, autres projets)","PLANNED WORKS",
AQ844="No root CAuse","No root cause",
AQ844="ODU HS","ACTIVE",
AQ844="IP &amp; VLAN","ACTIVE",
AQ844="Warehouse HUAWEI","SPARE-ISSUE",
AQ844="SPARE-HS","SPARE-ISSUE",
AQ844="Power Telco","ACTIVE", AQ844="no impacts","no impacts"
),"")</f>
        <v>No root cause</v>
      </c>
      <c r="AS844" s="92" t="s">
        <v>5537</v>
      </c>
      <c r="AT844" s="98" t="s">
        <v>1704</v>
      </c>
      <c r="AV844" s="17" t="s">
        <v>5537</v>
      </c>
      <c r="AW844" s="7" t="s">
        <v>5537</v>
      </c>
      <c r="AX844" s="6" t="s">
        <v>5537</v>
      </c>
      <c r="AY844" s="7"/>
      <c r="AZ844" s="3" t="s">
        <v>5537</v>
      </c>
      <c r="BA844" s="18" t="s">
        <v>5537</v>
      </c>
      <c r="BB844" s="18" t="s">
        <v>5537</v>
      </c>
      <c r="BC844" s="18" t="s">
        <v>5537</v>
      </c>
      <c r="BD844" s="18" t="s">
        <v>5537</v>
      </c>
      <c r="BE844" s="18" t="s">
        <v>5537</v>
      </c>
      <c r="BF844" s="18" t="s">
        <v>5537</v>
      </c>
      <c r="BG844" s="18" t="s">
        <v>5537</v>
      </c>
      <c r="BH844" s="18" t="s">
        <v>5537</v>
      </c>
      <c r="BI844" s="18" t="s">
        <v>5537</v>
      </c>
      <c r="BJ844" s="18" t="s">
        <v>5537</v>
      </c>
      <c r="BK844" s="18" t="s">
        <v>5537</v>
      </c>
      <c r="BL844" s="9" t="s">
        <v>5537</v>
      </c>
      <c r="BM844" s="14" t="s">
        <v>5537</v>
      </c>
      <c r="BN844" s="14" t="s">
        <v>5537</v>
      </c>
      <c r="BO844" s="14" t="str">
        <f>_xlfn.XLOOKUP(B844,'[4]cell downs 18042026 17h'!$B:$B,'[4]cell downs 18042026 17h'!$B:$B,"")</f>
        <v/>
      </c>
      <c r="BP844" s="14" t="str">
        <f>_xlfn.XLOOKUP(B844,'[5]Cells Huawei 19042026 15h'!$B:$B,'[5]Cells Huawei 19042026 15h'!$B:$B,"")</f>
        <v/>
      </c>
      <c r="BQ844" s="9" t="str">
        <f>_xlfn.XLOOKUP(B844,'[6]cells down 19042026 9H40'!$B:$B,'[6]cells down 19042026 9H40'!$B:$B,"")</f>
        <v/>
      </c>
      <c r="BR844" s="9" t="s">
        <v>5537</v>
      </c>
      <c r="BS844" s="9" t="s">
        <v>12</v>
      </c>
      <c r="BT844" s="108"/>
    </row>
    <row r="845" spans="1:72" s="9" customFormat="1" x14ac:dyDescent="0.35">
      <c r="A845" s="1" t="s">
        <v>4872</v>
      </c>
      <c r="B845" s="8" t="s">
        <v>4873</v>
      </c>
      <c r="C845" s="3" t="str">
        <f>_xlfn.XLOOKUP(B845,'[1]daily break down'!$D:$D,'[1]daily break down'!$E:$E,"")</f>
        <v>Douala</v>
      </c>
      <c r="D845" s="1" t="s">
        <v>11</v>
      </c>
      <c r="E845" s="1" t="s">
        <v>12</v>
      </c>
      <c r="F845" s="3" t="s">
        <v>31</v>
      </c>
      <c r="G845" s="1" t="s">
        <v>32</v>
      </c>
      <c r="H845" s="34" t="str">
        <f>_xlfn.XLOOKUP(B845,[2]CALCULATION!$B:$B,[2]CALCULATION!$H:$H,"")</f>
        <v>ZTE</v>
      </c>
      <c r="I845" s="28">
        <v>0</v>
      </c>
      <c r="J845" s="28">
        <v>0</v>
      </c>
      <c r="K845" s="28">
        <v>0</v>
      </c>
      <c r="L845" s="28">
        <v>0</v>
      </c>
      <c r="M845" s="28">
        <v>1.587321970248236E-3</v>
      </c>
      <c r="N845" s="28">
        <v>2.8082579266222072</v>
      </c>
      <c r="O845" s="28">
        <v>0</v>
      </c>
      <c r="P845" s="28">
        <v>0</v>
      </c>
      <c r="Q845" s="28">
        <v>0</v>
      </c>
      <c r="R845" s="28">
        <v>0</v>
      </c>
      <c r="S845" s="93">
        <v>0</v>
      </c>
      <c r="T845" s="93">
        <f>_xlfn.XLOOKUP(B845,'[3]Nur des jours'!$B:$B,'[3]Nur des jours'!$U:$U,"")</f>
        <v>0</v>
      </c>
      <c r="U845" s="93">
        <v>0</v>
      </c>
      <c r="V845" s="93">
        <v>0</v>
      </c>
      <c r="W845" s="93">
        <v>0</v>
      </c>
      <c r="X845" s="93">
        <v>7.8035601669934058</v>
      </c>
      <c r="Y845" s="93">
        <v>0</v>
      </c>
      <c r="Z845" s="93">
        <v>0</v>
      </c>
      <c r="AA845" s="93">
        <v>0</v>
      </c>
      <c r="AB845" s="93">
        <v>0</v>
      </c>
      <c r="AC845" s="93">
        <f>_xlfn.XLOOKUP(B845,'[3]Nur des jours'!$B:$B,'[3]Nur des jours'!$N:$N,"")</f>
        <v>0</v>
      </c>
      <c r="AD845" s="93">
        <v>0</v>
      </c>
      <c r="AE845" s="93">
        <v>1.5907641403634936</v>
      </c>
      <c r="AF845" s="93">
        <v>0</v>
      </c>
      <c r="AG845" s="93"/>
      <c r="AH845" s="93">
        <v>0</v>
      </c>
      <c r="AI845" s="93">
        <v>0</v>
      </c>
      <c r="AJ845" s="93">
        <v>0</v>
      </c>
      <c r="AK845" s="93">
        <v>0</v>
      </c>
      <c r="AL845" s="93">
        <v>0</v>
      </c>
      <c r="AM845" s="49" t="s">
        <v>5559</v>
      </c>
      <c r="AN845" s="49"/>
      <c r="AO845" s="48" t="str" cm="1">
        <f t="array" ref="AO845">IFERROR(_xlfn.IFS(
AQ845="MPR ISSUE","PDH",
AQ845="BSS Hardware Issue","BSS",
AQ845="Sites strategiques, MLL, Pylone, etc.","ENVTECH",
AQ845="AKTIVCO DEFAUT GE &amp; POWER Cabinet","AKTIVCO",
AQ845="AKTIVCO Coupure ENEO &amp; Baisse de tension","AKTIVCO GRID ONLY",
AQ845="Coupure ENEO &amp; Baisse de tension","IHS GRID ONLY",
AQ845="Defaut GE &amp; POWER Cabinet","IHS",
AQ845="Sharing","Partners",
AQ845="Sites strategiques &amp; DataCenter","SST &amp; DC",
AQ845="Exclu","Exclu",
AQ845="SAT","SAT",
AQ845="SPARE-ISSUE","SPARE-ISSUE",
AQ845="Fiber CAmtel","TRANS_FO_CAMTEL",
AQ845="Fiber AOF","Fiber AOF",
AQ845="Projet OCM (HUAWEI)","TRAVAUX-HUAWEI",
AQ845="Projet OCM (NOKIA)","TRAVAUX-NOKIA",
AQ845="ACCESS-ISSUE","ACCESS-ISSUE",
AQ845="Projet OCM (ZTE, NOKIA, autres projets)","TRAVAUX OCM",
AQ845="No root CAuse","No root cause",
AQ845="ODU HS","PDH",
AQ845="IP &amp; VLAN","PDH",
AQ845="Warehouse HUAWEI","SPARE-ISSUE",
AQ845="SPARE-HS","SPARE-ISSUE",
AQ845="Power Telco","BSS",AQ845="no impacts","no impacts"
),"")</f>
        <v>No root cause</v>
      </c>
      <c r="AP845" s="48" t="str" cm="1">
        <f t="array" ref="AP845">IFERROR(_xlfn.IFS(
AQ845="MPR ISSUE","TX ISSUE",
AQ845="BSS Hardware Issue","RAN ISSUE",
AQ845="Sites strategiques, MLL, Pylone, etc.","ENVTECH",
AQ845="AKTIVCO DEFAUT GE &amp; POWER Cabinet","POWER ISSUE",
AQ845="AKTIVCO Coupure ENEO &amp; Baisse de tension","POWER ISSUE",
AQ845="Coupure ENEO &amp; Baisse de tension","POWER ISSUE",
AQ845="Defaut GE &amp; POWER Cabinet","POWER ISSUE",
AQ845="Sharing","POWER ISSUE",
AQ845="Sites strategiques &amp; DataCenter","POWER ISSUE",
AQ845="Exclu","Exclu",
AQ845="SAT","TX ISSUE",
AQ845="SPARE-ISSUE","SPARE-ISSUE",
AQ845="Fiber CAmtel","TX ISSUE",
AQ845="Fiber AOF","TX ISSUE",
AQ845="Projet OCM (HUAWEI)","TRAVAUX-HUAWEI",
AQ845="Projet OCM (NOKIA)","TRAVAUX -NOKIA",
AQ845="ACCESS-ISSUE","ACCESS-ISSUE",
AQ845="Projet OCM (ZTE, NOKIA, autres projets)","TRAVAUX OCM",
AQ845="No root CAuse","No root cause",
AQ845="ODU HS","TX ISSUE",
AQ845="IP &amp; VLAN","TX ISSUE",
AQ845="Warehouse HUAWEI","SPARE-ISSUE",
AQ845="SPARE-HS","SPARE-ISSUE",
AQ845="Power Telco","RAN ISSUE",AQ845="no impacts","no impacts"
),"")</f>
        <v>No root cause</v>
      </c>
      <c r="AQ845" s="127" t="s">
        <v>5344</v>
      </c>
      <c r="AR845" s="48" t="str" cm="1">
        <f t="array" ref="AR845">IFERROR(_xlfn.IFS(
AQ845="MPR ISSUE","ACTIVE",
AQ845="BSS Hardware Issue","ACTIVE",
AQ845="Sites strategiques, MLL, Pylone, etc.","PASSIVE",
AQ845="AKTIVCO DEFAUT GE &amp; POWER Cabinet","PASSIVE",
AQ845="AKTIVCO Coupure ENEO &amp; Baisse de tension","PASSIVE",
AQ845="Coupure ENEO &amp; Baisse de tension","PASSIVE",
AQ845="Defaut GE &amp; POWER Cabinet","PASSIVE",
AQ845="Sharing","PASSIVE",
AQ845="Sites strategiques &amp; DataCenter","PASSIVE",
AQ845="Exclu","Exclu",
AQ845="SAT","ACTIVE",
AQ845="SPARE-ISSUE","SPARE-ISSUE",
AQ845="Fiber CAmtel","ACTIVE",
AQ845="Fiber AOF","ACTIVE",
AQ845="Projet OCM (HUAWEI)","PLANNED WORKS",
AQ845="Projet OCM (NOKIA)","PLANNED WORKS",
AQ845="ACCESS-ISSUE","ACCESS-ISSUE",
AQ845="Projet OCM (ZTE, NOKIA, autres projets)","PLANNED WORKS",
AQ845="No root CAuse","No root cause",
AQ845="ODU HS","ACTIVE",
AQ845="IP &amp; VLAN","ACTIVE",
AQ845="Warehouse HUAWEI","SPARE-ISSUE",
AQ845="SPARE-HS","SPARE-ISSUE",
AQ845="Power Telco","ACTIVE", AQ845="no impacts","no impacts"
),"")</f>
        <v>No root cause</v>
      </c>
      <c r="AS845" s="92" t="s">
        <v>5537</v>
      </c>
      <c r="AT845" s="98" t="s">
        <v>4873</v>
      </c>
      <c r="AV845" s="17" t="s">
        <v>5537</v>
      </c>
      <c r="AW845" s="7" t="s">
        <v>5537</v>
      </c>
      <c r="AX845" s="6" t="s">
        <v>5537</v>
      </c>
      <c r="AY845" s="7"/>
      <c r="AZ845" s="3" t="s">
        <v>5537</v>
      </c>
      <c r="BA845" s="18" t="s">
        <v>5537</v>
      </c>
      <c r="BB845" s="18" t="s">
        <v>5537</v>
      </c>
      <c r="BC845" s="18" t="s">
        <v>5537</v>
      </c>
      <c r="BD845" s="18" t="s">
        <v>5537</v>
      </c>
      <c r="BE845" s="18" t="s">
        <v>5537</v>
      </c>
      <c r="BF845" s="18" t="s">
        <v>5537</v>
      </c>
      <c r="BG845" s="18" t="s">
        <v>5537</v>
      </c>
      <c r="BH845" s="18" t="s">
        <v>5537</v>
      </c>
      <c r="BI845" s="18" t="s">
        <v>5537</v>
      </c>
      <c r="BJ845" s="18" t="s">
        <v>5537</v>
      </c>
      <c r="BK845" s="18" t="s">
        <v>5537</v>
      </c>
      <c r="BL845" s="9" t="s">
        <v>5537</v>
      </c>
      <c r="BM845" s="14" t="s">
        <v>5537</v>
      </c>
      <c r="BN845" s="14" t="s">
        <v>5537</v>
      </c>
      <c r="BO845" s="14" t="str">
        <f>_xlfn.XLOOKUP(B845,'[4]cell downs 18042026 17h'!$B:$B,'[4]cell downs 18042026 17h'!$B:$B,"")</f>
        <v/>
      </c>
      <c r="BP845" s="14" t="str">
        <f>_xlfn.XLOOKUP(B845,'[5]Cells Huawei 19042026 15h'!$B:$B,'[5]Cells Huawei 19042026 15h'!$B:$B,"")</f>
        <v/>
      </c>
      <c r="BQ845" s="9" t="str">
        <f>_xlfn.XLOOKUP(B845,'[6]cells down 19042026 9H40'!$B:$B,'[6]cells down 19042026 9H40'!$B:$B,"")</f>
        <v/>
      </c>
      <c r="BR845" s="9" t="s">
        <v>4873</v>
      </c>
      <c r="BS845" s="9" t="s">
        <v>12</v>
      </c>
      <c r="BT845" s="108"/>
    </row>
    <row r="846" spans="1:72" s="9" customFormat="1" x14ac:dyDescent="0.35">
      <c r="A846" s="1" t="s">
        <v>755</v>
      </c>
      <c r="B846" s="8" t="s">
        <v>756</v>
      </c>
      <c r="C846" s="3" t="str">
        <f>_xlfn.XLOOKUP(B846,'[1]daily break down'!$D:$D,'[1]daily break down'!$E:$E,"")</f>
        <v>Douala</v>
      </c>
      <c r="D846" s="1" t="s">
        <v>11</v>
      </c>
      <c r="E846" s="1" t="s">
        <v>757</v>
      </c>
      <c r="F846" s="3" t="s">
        <v>31</v>
      </c>
      <c r="G846" s="1" t="s">
        <v>32</v>
      </c>
      <c r="H846" s="34" t="str">
        <f>_xlfn.XLOOKUP(B846,[2]CALCULATION!$B:$B,[2]CALCULATION!$H:$H,"")</f>
        <v>ZTE</v>
      </c>
      <c r="I846" s="28">
        <v>0.33351596453530324</v>
      </c>
      <c r="J846" s="28">
        <v>0.50364477660494322</v>
      </c>
      <c r="K846" s="28">
        <v>0</v>
      </c>
      <c r="L846" s="28">
        <v>0</v>
      </c>
      <c r="M846" s="28">
        <v>0.30062808011802544</v>
      </c>
      <c r="N846" s="28">
        <v>0.2362612824705437</v>
      </c>
      <c r="O846" s="28">
        <v>0.27639020868468417</v>
      </c>
      <c r="P846" s="28">
        <v>1.3190645572762842</v>
      </c>
      <c r="Q846" s="28">
        <v>0.1245780220470105</v>
      </c>
      <c r="R846" s="28">
        <v>0.11649873156922998</v>
      </c>
      <c r="S846" s="93">
        <v>0.93316696772278895</v>
      </c>
      <c r="T846" s="93">
        <f>_xlfn.XLOOKUP(B846,'[3]Nur des jours'!$B:$B,'[3]Nur des jours'!$U:$U,"")</f>
        <v>0.15766209232577977</v>
      </c>
      <c r="U846" s="93">
        <v>0.58417015520798665</v>
      </c>
      <c r="V846" s="93">
        <v>0.11978038597963138</v>
      </c>
      <c r="W846" s="93">
        <v>0.15766209232577977</v>
      </c>
      <c r="X846" s="93">
        <v>0.63211084572514564</v>
      </c>
      <c r="Y846" s="93">
        <v>0.12006574723270926</v>
      </c>
      <c r="Z846" s="93">
        <v>0.12011925246766147</v>
      </c>
      <c r="AA846" s="93">
        <v>0.11594584414139063</v>
      </c>
      <c r="AB846" s="93">
        <v>0</v>
      </c>
      <c r="AC846" s="93">
        <f>_xlfn.XLOOKUP(B846,'[3]Nur des jours'!$B:$B,'[3]Nur des jours'!$N:$N,"")</f>
        <v>0.81055080429069182</v>
      </c>
      <c r="AD846" s="93">
        <v>0.81055080429069182</v>
      </c>
      <c r="AE846" s="93">
        <v>1.5584469784523716</v>
      </c>
      <c r="AF846" s="93">
        <v>0</v>
      </c>
      <c r="AG846" s="93"/>
      <c r="AH846" s="93">
        <v>0</v>
      </c>
      <c r="AI846" s="93">
        <v>0</v>
      </c>
      <c r="AJ846" s="93">
        <v>0</v>
      </c>
      <c r="AK846" s="93">
        <v>0</v>
      </c>
      <c r="AL846" s="93">
        <v>0</v>
      </c>
      <c r="AM846" s="49" t="s">
        <v>5559</v>
      </c>
      <c r="AN846" s="49"/>
      <c r="AO846" s="48" t="str" cm="1">
        <f t="array" ref="AO846">IFERROR(_xlfn.IFS(
AQ846="MPR ISSUE","PDH",
AQ846="BSS Hardware Issue","BSS",
AQ846="Sites strategiques, MLL, Pylone, etc.","ENVTECH",
AQ846="AKTIVCO DEFAUT GE &amp; POWER Cabinet","AKTIVCO",
AQ846="AKTIVCO Coupure ENEO &amp; Baisse de tension","AKTIVCO GRID ONLY",
AQ846="Coupure ENEO &amp; Baisse de tension","IHS GRID ONLY",
AQ846="Defaut GE &amp; POWER Cabinet","IHS",
AQ846="Sharing","Partners",
AQ846="Sites strategiques &amp; DataCenter","SST &amp; DC",
AQ846="Exclu","Exclu",
AQ846="SAT","SAT",
AQ846="SPARE-ISSUE","SPARE-ISSUE",
AQ846="Fiber CAmtel","TRANS_FO_CAMTEL",
AQ846="Fiber AOF","Fiber AOF",
AQ846="Projet OCM (HUAWEI)","TRAVAUX-HUAWEI",
AQ846="Projet OCM (NOKIA)","TRAVAUX-NOKIA",
AQ846="ACCESS-ISSUE","ACCESS-ISSUE",
AQ846="Projet OCM (ZTE, NOKIA, autres projets)","TRAVAUX OCM",
AQ846="No root CAuse","No root cause",
AQ846="ODU HS","PDH",
AQ846="IP &amp; VLAN","PDH",
AQ846="Warehouse HUAWEI","SPARE-ISSUE",
AQ846="SPARE-HS","SPARE-ISSUE",
AQ846="Power Telco","BSS",AQ846="no impacts","no impacts"
),"")</f>
        <v>No root cause</v>
      </c>
      <c r="AP846" s="48" t="str" cm="1">
        <f t="array" ref="AP846">IFERROR(_xlfn.IFS(
AQ846="MPR ISSUE","TX ISSUE",
AQ846="BSS Hardware Issue","RAN ISSUE",
AQ846="Sites strategiques, MLL, Pylone, etc.","ENVTECH",
AQ846="AKTIVCO DEFAUT GE &amp; POWER Cabinet","POWER ISSUE",
AQ846="AKTIVCO Coupure ENEO &amp; Baisse de tension","POWER ISSUE",
AQ846="Coupure ENEO &amp; Baisse de tension","POWER ISSUE",
AQ846="Defaut GE &amp; POWER Cabinet","POWER ISSUE",
AQ846="Sharing","POWER ISSUE",
AQ846="Sites strategiques &amp; DataCenter","POWER ISSUE",
AQ846="Exclu","Exclu",
AQ846="SAT","TX ISSUE",
AQ846="SPARE-ISSUE","SPARE-ISSUE",
AQ846="Fiber CAmtel","TX ISSUE",
AQ846="Fiber AOF","TX ISSUE",
AQ846="Projet OCM (HUAWEI)","TRAVAUX-HUAWEI",
AQ846="Projet OCM (NOKIA)","TRAVAUX -NOKIA",
AQ846="ACCESS-ISSUE","ACCESS-ISSUE",
AQ846="Projet OCM (ZTE, NOKIA, autres projets)","TRAVAUX OCM",
AQ846="No root CAuse","No root cause",
AQ846="ODU HS","TX ISSUE",
AQ846="IP &amp; VLAN","TX ISSUE",
AQ846="Warehouse HUAWEI","SPARE-ISSUE",
AQ846="SPARE-HS","SPARE-ISSUE",
AQ846="Power Telco","RAN ISSUE",AQ846="no impacts","no impacts"
),"")</f>
        <v>No root cause</v>
      </c>
      <c r="AQ846" s="127" t="s">
        <v>5344</v>
      </c>
      <c r="AR846" s="48" t="str" cm="1">
        <f t="array" ref="AR846">IFERROR(_xlfn.IFS(
AQ846="MPR ISSUE","ACTIVE",
AQ846="BSS Hardware Issue","ACTIVE",
AQ846="Sites strategiques, MLL, Pylone, etc.","PASSIVE",
AQ846="AKTIVCO DEFAUT GE &amp; POWER Cabinet","PASSIVE",
AQ846="AKTIVCO Coupure ENEO &amp; Baisse de tension","PASSIVE",
AQ846="Coupure ENEO &amp; Baisse de tension","PASSIVE",
AQ846="Defaut GE &amp; POWER Cabinet","PASSIVE",
AQ846="Sharing","PASSIVE",
AQ846="Sites strategiques &amp; DataCenter","PASSIVE",
AQ846="Exclu","Exclu",
AQ846="SAT","ACTIVE",
AQ846="SPARE-ISSUE","SPARE-ISSUE",
AQ846="Fiber CAmtel","ACTIVE",
AQ846="Fiber AOF","ACTIVE",
AQ846="Projet OCM (HUAWEI)","PLANNED WORKS",
AQ846="Projet OCM (NOKIA)","PLANNED WORKS",
AQ846="ACCESS-ISSUE","ACCESS-ISSUE",
AQ846="Projet OCM (ZTE, NOKIA, autres projets)","PLANNED WORKS",
AQ846="No root CAuse","No root cause",
AQ846="ODU HS","ACTIVE",
AQ846="IP &amp; VLAN","ACTIVE",
AQ846="Warehouse HUAWEI","SPARE-ISSUE",
AQ846="SPARE-HS","SPARE-ISSUE",
AQ846="Power Telco","ACTIVE", AQ846="no impacts","no impacts"
),"")</f>
        <v>No root cause</v>
      </c>
      <c r="AS846" s="92" t="s">
        <v>5537</v>
      </c>
      <c r="AT846" s="98" t="s">
        <v>756</v>
      </c>
      <c r="AV846" s="17" t="s">
        <v>5537</v>
      </c>
      <c r="AW846" s="7" t="s">
        <v>5537</v>
      </c>
      <c r="AX846" s="6" t="s">
        <v>5537</v>
      </c>
      <c r="AY846" s="7"/>
      <c r="AZ846" s="3" t="s">
        <v>5537</v>
      </c>
      <c r="BA846" s="18" t="s">
        <v>5537</v>
      </c>
      <c r="BB846" s="18" t="s">
        <v>5537</v>
      </c>
      <c r="BC846" s="18" t="s">
        <v>5537</v>
      </c>
      <c r="BD846" s="18" t="s">
        <v>5537</v>
      </c>
      <c r="BE846" s="18" t="s">
        <v>5537</v>
      </c>
      <c r="BF846" s="18" t="s">
        <v>5537</v>
      </c>
      <c r="BG846" s="18" t="s">
        <v>5537</v>
      </c>
      <c r="BH846" s="18" t="s">
        <v>5537</v>
      </c>
      <c r="BI846" s="18" t="s">
        <v>5537</v>
      </c>
      <c r="BJ846" s="18" t="s">
        <v>5537</v>
      </c>
      <c r="BK846" s="18" t="s">
        <v>5537</v>
      </c>
      <c r="BL846" s="9" t="s">
        <v>5537</v>
      </c>
      <c r="BM846" s="14" t="s">
        <v>5537</v>
      </c>
      <c r="BN846" s="14" t="s">
        <v>5537</v>
      </c>
      <c r="BO846" s="14" t="str">
        <f>_xlfn.XLOOKUP(B846,'[4]cell downs 18042026 17h'!$B:$B,'[4]cell downs 18042026 17h'!$B:$B,"")</f>
        <v/>
      </c>
      <c r="BP846" s="14" t="str">
        <f>_xlfn.XLOOKUP(B846,'[5]Cells Huawei 19042026 15h'!$B:$B,'[5]Cells Huawei 19042026 15h'!$B:$B,"")</f>
        <v/>
      </c>
      <c r="BQ846" s="9" t="str">
        <f>_xlfn.XLOOKUP(B846,'[6]cells down 19042026 9H40'!$B:$B,'[6]cells down 19042026 9H40'!$B:$B,"")</f>
        <v/>
      </c>
      <c r="BR846" s="9" t="s">
        <v>756</v>
      </c>
      <c r="BS846" s="9" t="s">
        <v>12</v>
      </c>
      <c r="BT846" s="108"/>
    </row>
    <row r="847" spans="1:72" s="9" customFormat="1" x14ac:dyDescent="0.35">
      <c r="A847" s="1" t="s">
        <v>801</v>
      </c>
      <c r="B847" s="8" t="s">
        <v>802</v>
      </c>
      <c r="C847" s="3" t="str">
        <f>_xlfn.XLOOKUP(B847,'[1]daily break down'!$D:$D,'[1]daily break down'!$E:$E,"")</f>
        <v>Douala</v>
      </c>
      <c r="D847" s="1" t="s">
        <v>11</v>
      </c>
      <c r="E847" s="1" t="s">
        <v>145</v>
      </c>
      <c r="F847" s="3" t="s">
        <v>31</v>
      </c>
      <c r="G847" s="1" t="s">
        <v>32</v>
      </c>
      <c r="H847" s="34" t="str">
        <f>_xlfn.XLOOKUP(B847,[2]CALCULATION!$B:$B,[2]CALCULATION!$H:$H,"")</f>
        <v>ZTE</v>
      </c>
      <c r="I847" s="28">
        <v>0</v>
      </c>
      <c r="J847" s="28">
        <v>0</v>
      </c>
      <c r="K847" s="28">
        <v>0</v>
      </c>
      <c r="L847" s="28">
        <v>4.2451231761848911</v>
      </c>
      <c r="M847" s="28">
        <v>4.588537609186349</v>
      </c>
      <c r="N847" s="28">
        <v>2.4129434157171272</v>
      </c>
      <c r="O847" s="28">
        <v>4.4776034220521463</v>
      </c>
      <c r="P847" s="28">
        <v>2.6936318782763036</v>
      </c>
      <c r="Q847" s="28">
        <v>5.8738581982861202</v>
      </c>
      <c r="R847" s="28">
        <v>4.6419001635119992</v>
      </c>
      <c r="S847" s="93">
        <v>12.455269623579969</v>
      </c>
      <c r="T847" s="93">
        <f>_xlfn.XLOOKUP(B847,'[3]Nur des jours'!$B:$B,'[3]Nur des jours'!$U:$U,"")</f>
        <v>0</v>
      </c>
      <c r="U847" s="93">
        <v>0</v>
      </c>
      <c r="V847" s="93">
        <v>0</v>
      </c>
      <c r="W847" s="93">
        <v>0</v>
      </c>
      <c r="X847" s="93">
        <v>0</v>
      </c>
      <c r="Y847" s="93">
        <v>0</v>
      </c>
      <c r="Z847" s="93">
        <v>0</v>
      </c>
      <c r="AA847" s="93">
        <v>0</v>
      </c>
      <c r="AB847" s="93">
        <v>0</v>
      </c>
      <c r="AC847" s="93">
        <f>_xlfn.XLOOKUP(B847,'[3]Nur des jours'!$B:$B,'[3]Nur des jours'!$N:$N,"")</f>
        <v>0</v>
      </c>
      <c r="AD847" s="93">
        <v>0</v>
      </c>
      <c r="AE847" s="93">
        <v>1.4951681205822513</v>
      </c>
      <c r="AF847" s="93">
        <v>0</v>
      </c>
      <c r="AG847" s="93"/>
      <c r="AH847" s="93">
        <v>0</v>
      </c>
      <c r="AI847" s="93">
        <v>0</v>
      </c>
      <c r="AJ847" s="93">
        <v>0</v>
      </c>
      <c r="AK847" s="93">
        <v>0</v>
      </c>
      <c r="AL847" s="93">
        <v>0</v>
      </c>
      <c r="AM847" s="49" t="s">
        <v>5559</v>
      </c>
      <c r="AN847" s="49"/>
      <c r="AO847" s="48" t="str" cm="1">
        <f t="array" ref="AO847">IFERROR(_xlfn.IFS(
AQ847="MPR ISSUE","PDH",
AQ847="BSS Hardware Issue","BSS",
AQ847="Sites strategiques, MLL, Pylone, etc.","ENVTECH",
AQ847="AKTIVCO DEFAUT GE &amp; POWER Cabinet","AKTIVCO",
AQ847="AKTIVCO Coupure ENEO &amp; Baisse de tension","AKTIVCO GRID ONLY",
AQ847="Coupure ENEO &amp; Baisse de tension","IHS GRID ONLY",
AQ847="Defaut GE &amp; POWER Cabinet","IHS",
AQ847="Sharing","Partners",
AQ847="Sites strategiques &amp; DataCenter","SST &amp; DC",
AQ847="Exclu","Exclu",
AQ847="SAT","SAT",
AQ847="SPARE-ISSUE","SPARE-ISSUE",
AQ847="Fiber CAmtel","TRANS_FO_CAMTEL",
AQ847="Fiber AOF","Fiber AOF",
AQ847="Projet OCM (HUAWEI)","TRAVAUX-HUAWEI",
AQ847="Projet OCM (NOKIA)","TRAVAUX-NOKIA",
AQ847="ACCESS-ISSUE","ACCESS-ISSUE",
AQ847="Projet OCM (ZTE, NOKIA, autres projets)","TRAVAUX OCM",
AQ847="No root CAuse","No root cause",
AQ847="ODU HS","PDH",
AQ847="IP &amp; VLAN","PDH",
AQ847="Warehouse HUAWEI","SPARE-ISSUE",
AQ847="SPARE-HS","SPARE-ISSUE",
AQ847="Power Telco","BSS",AQ847="no impacts","no impacts"
),"")</f>
        <v>No root cause</v>
      </c>
      <c r="AP847" s="48" t="str" cm="1">
        <f t="array" ref="AP847">IFERROR(_xlfn.IFS(
AQ847="MPR ISSUE","TX ISSUE",
AQ847="BSS Hardware Issue","RAN ISSUE",
AQ847="Sites strategiques, MLL, Pylone, etc.","ENVTECH",
AQ847="AKTIVCO DEFAUT GE &amp; POWER Cabinet","POWER ISSUE",
AQ847="AKTIVCO Coupure ENEO &amp; Baisse de tension","POWER ISSUE",
AQ847="Coupure ENEO &amp; Baisse de tension","POWER ISSUE",
AQ847="Defaut GE &amp; POWER Cabinet","POWER ISSUE",
AQ847="Sharing","POWER ISSUE",
AQ847="Sites strategiques &amp; DataCenter","POWER ISSUE",
AQ847="Exclu","Exclu",
AQ847="SAT","TX ISSUE",
AQ847="SPARE-ISSUE","SPARE-ISSUE",
AQ847="Fiber CAmtel","TX ISSUE",
AQ847="Fiber AOF","TX ISSUE",
AQ847="Projet OCM (HUAWEI)","TRAVAUX-HUAWEI",
AQ847="Projet OCM (NOKIA)","TRAVAUX -NOKIA",
AQ847="ACCESS-ISSUE","ACCESS-ISSUE",
AQ847="Projet OCM (ZTE, NOKIA, autres projets)","TRAVAUX OCM",
AQ847="No root CAuse","No root cause",
AQ847="ODU HS","TX ISSUE",
AQ847="IP &amp; VLAN","TX ISSUE",
AQ847="Warehouse HUAWEI","SPARE-ISSUE",
AQ847="SPARE-HS","SPARE-ISSUE",
AQ847="Power Telco","RAN ISSUE",AQ847="no impacts","no impacts"
),"")</f>
        <v>No root cause</v>
      </c>
      <c r="AQ847" s="127" t="s">
        <v>5344</v>
      </c>
      <c r="AR847" s="48" t="str" cm="1">
        <f t="array" ref="AR847">IFERROR(_xlfn.IFS(
AQ847="MPR ISSUE","ACTIVE",
AQ847="BSS Hardware Issue","ACTIVE",
AQ847="Sites strategiques, MLL, Pylone, etc.","PASSIVE",
AQ847="AKTIVCO DEFAUT GE &amp; POWER Cabinet","PASSIVE",
AQ847="AKTIVCO Coupure ENEO &amp; Baisse de tension","PASSIVE",
AQ847="Coupure ENEO &amp; Baisse de tension","PASSIVE",
AQ847="Defaut GE &amp; POWER Cabinet","PASSIVE",
AQ847="Sharing","PASSIVE",
AQ847="Sites strategiques &amp; DataCenter","PASSIVE",
AQ847="Exclu","Exclu",
AQ847="SAT","ACTIVE",
AQ847="SPARE-ISSUE","SPARE-ISSUE",
AQ847="Fiber CAmtel","ACTIVE",
AQ847="Fiber AOF","ACTIVE",
AQ847="Projet OCM (HUAWEI)","PLANNED WORKS",
AQ847="Projet OCM (NOKIA)","PLANNED WORKS",
AQ847="ACCESS-ISSUE","ACCESS-ISSUE",
AQ847="Projet OCM (ZTE, NOKIA, autres projets)","PLANNED WORKS",
AQ847="No root CAuse","No root cause",
AQ847="ODU HS","ACTIVE",
AQ847="IP &amp; VLAN","ACTIVE",
AQ847="Warehouse HUAWEI","SPARE-ISSUE",
AQ847="SPARE-HS","SPARE-ISSUE",
AQ847="Power Telco","ACTIVE", AQ847="no impacts","no impacts"
),"")</f>
        <v>No root cause</v>
      </c>
      <c r="AS847" s="92" t="s">
        <v>5537</v>
      </c>
      <c r="AT847" s="98" t="s">
        <v>802</v>
      </c>
      <c r="AV847" s="17" t="s">
        <v>5537</v>
      </c>
      <c r="AW847" s="7" t="s">
        <v>5537</v>
      </c>
      <c r="AX847" s="6" t="s">
        <v>5537</v>
      </c>
      <c r="AY847" s="7"/>
      <c r="AZ847" s="3" t="s">
        <v>5537</v>
      </c>
      <c r="BA847" s="18" t="s">
        <v>5537</v>
      </c>
      <c r="BB847" s="18" t="s">
        <v>5537</v>
      </c>
      <c r="BC847" s="18" t="s">
        <v>5537</v>
      </c>
      <c r="BD847" s="18" t="s">
        <v>5537</v>
      </c>
      <c r="BE847" s="18" t="s">
        <v>5537</v>
      </c>
      <c r="BF847" s="18" t="s">
        <v>5537</v>
      </c>
      <c r="BG847" s="18" t="s">
        <v>5537</v>
      </c>
      <c r="BH847" s="18" t="s">
        <v>5537</v>
      </c>
      <c r="BI847" s="18" t="s">
        <v>5537</v>
      </c>
      <c r="BJ847" s="18" t="s">
        <v>5537</v>
      </c>
      <c r="BK847" s="18" t="s">
        <v>5537</v>
      </c>
      <c r="BL847" s="9" t="s">
        <v>5537</v>
      </c>
      <c r="BM847" s="14" t="s">
        <v>5537</v>
      </c>
      <c r="BN847" s="14" t="s">
        <v>5537</v>
      </c>
      <c r="BO847" s="14" t="str">
        <f>_xlfn.XLOOKUP(B847,'[4]cell downs 18042026 17h'!$B:$B,'[4]cell downs 18042026 17h'!$B:$B,"")</f>
        <v/>
      </c>
      <c r="BP847" s="14" t="str">
        <f>_xlfn.XLOOKUP(B847,'[5]Cells Huawei 19042026 15h'!$B:$B,'[5]Cells Huawei 19042026 15h'!$B:$B,"")</f>
        <v/>
      </c>
      <c r="BQ847" s="9" t="str">
        <f>_xlfn.XLOOKUP(B847,'[6]cells down 19042026 9H40'!$B:$B,'[6]cells down 19042026 9H40'!$B:$B,"")</f>
        <v/>
      </c>
      <c r="BR847" s="9" t="s">
        <v>802</v>
      </c>
      <c r="BS847" s="9" t="s">
        <v>12</v>
      </c>
      <c r="BT847" s="108"/>
    </row>
    <row r="848" spans="1:72" s="9" customFormat="1" x14ac:dyDescent="0.35">
      <c r="A848" s="1" t="s">
        <v>2232</v>
      </c>
      <c r="B848" s="8" t="s">
        <v>2233</v>
      </c>
      <c r="C848" s="3" t="str">
        <f>_xlfn.XLOOKUP(B848,'[1]daily break down'!$D:$D,'[1]daily break down'!$E:$E,"")</f>
        <v>Douala</v>
      </c>
      <c r="D848" s="1" t="s">
        <v>11</v>
      </c>
      <c r="E848" s="1" t="s">
        <v>12</v>
      </c>
      <c r="F848" s="3" t="s">
        <v>31</v>
      </c>
      <c r="G848" s="1" t="s">
        <v>32</v>
      </c>
      <c r="H848" s="34" t="str">
        <f>_xlfn.XLOOKUP(B848,[2]CALCULATION!$B:$B,[2]CALCULATION!$H:$H,"")</f>
        <v>ZTE</v>
      </c>
      <c r="I848" s="28">
        <v>0</v>
      </c>
      <c r="J848" s="28">
        <v>0</v>
      </c>
      <c r="K848" s="28">
        <v>0</v>
      </c>
      <c r="L848" s="28">
        <v>0</v>
      </c>
      <c r="M848" s="28">
        <v>0</v>
      </c>
      <c r="N848" s="28">
        <v>0</v>
      </c>
      <c r="O848" s="28">
        <v>0</v>
      </c>
      <c r="P848" s="28">
        <v>0</v>
      </c>
      <c r="Q848" s="28">
        <v>0</v>
      </c>
      <c r="R848" s="28">
        <v>0</v>
      </c>
      <c r="S848" s="93">
        <v>0</v>
      </c>
      <c r="T848" s="93">
        <f>_xlfn.XLOOKUP(B848,'[3]Nur des jours'!$B:$B,'[3]Nur des jours'!$U:$U,"")</f>
        <v>0</v>
      </c>
      <c r="U848" s="93">
        <v>0</v>
      </c>
      <c r="V848" s="93">
        <v>0</v>
      </c>
      <c r="W848" s="93">
        <v>0</v>
      </c>
      <c r="X848" s="93">
        <v>0</v>
      </c>
      <c r="Y848" s="93">
        <v>0</v>
      </c>
      <c r="Z848" s="93">
        <v>0</v>
      </c>
      <c r="AA848" s="93">
        <v>0</v>
      </c>
      <c r="AB848" s="93">
        <v>0</v>
      </c>
      <c r="AC848" s="93">
        <f>_xlfn.XLOOKUP(B848,'[3]Nur des jours'!$B:$B,'[3]Nur des jours'!$N:$N,"")</f>
        <v>15.859540197412903</v>
      </c>
      <c r="AD848" s="93">
        <v>15.859540197412903</v>
      </c>
      <c r="AE848" s="93">
        <v>1.4566443514166751</v>
      </c>
      <c r="AF848" s="93">
        <v>0</v>
      </c>
      <c r="AG848" s="93"/>
      <c r="AH848" s="93">
        <v>0</v>
      </c>
      <c r="AI848" s="93">
        <v>0</v>
      </c>
      <c r="AJ848" s="93">
        <v>0</v>
      </c>
      <c r="AK848" s="93">
        <v>0</v>
      </c>
      <c r="AL848" s="93">
        <v>0</v>
      </c>
      <c r="AM848" s="49" t="s">
        <v>5559</v>
      </c>
      <c r="AN848" s="49"/>
      <c r="AO848" s="48" t="str" cm="1">
        <f t="array" ref="AO848">IFERROR(_xlfn.IFS(
AQ848="MPR ISSUE","PDH",
AQ848="BSS Hardware Issue","BSS",
AQ848="Sites strategiques, MLL, Pylone, etc.","ENVTECH",
AQ848="AKTIVCO DEFAUT GE &amp; POWER Cabinet","AKTIVCO",
AQ848="AKTIVCO Coupure ENEO &amp; Baisse de tension","AKTIVCO GRID ONLY",
AQ848="Coupure ENEO &amp; Baisse de tension","IHS GRID ONLY",
AQ848="Defaut GE &amp; POWER Cabinet","IHS",
AQ848="Sharing","Partners",
AQ848="Sites strategiques &amp; DataCenter","SST &amp; DC",
AQ848="Exclu","Exclu",
AQ848="SAT","SAT",
AQ848="SPARE-ISSUE","SPARE-ISSUE",
AQ848="Fiber CAmtel","TRANS_FO_CAMTEL",
AQ848="Fiber AOF","Fiber AOF",
AQ848="Projet OCM (HUAWEI)","TRAVAUX-HUAWEI",
AQ848="Projet OCM (NOKIA)","TRAVAUX-NOKIA",
AQ848="ACCESS-ISSUE","ACCESS-ISSUE",
AQ848="Projet OCM (ZTE, NOKIA, autres projets)","TRAVAUX OCM",
AQ848="No root CAuse","No root cause",
AQ848="ODU HS","PDH",
AQ848="IP &amp; VLAN","PDH",
AQ848="Warehouse HUAWEI","SPARE-ISSUE",
AQ848="SPARE-HS","SPARE-ISSUE",
AQ848="Power Telco","BSS",AQ848="no impacts","no impacts"
),"")</f>
        <v>No root cause</v>
      </c>
      <c r="AP848" s="48" t="str" cm="1">
        <f t="array" ref="AP848">IFERROR(_xlfn.IFS(
AQ848="MPR ISSUE","TX ISSUE",
AQ848="BSS Hardware Issue","RAN ISSUE",
AQ848="Sites strategiques, MLL, Pylone, etc.","ENVTECH",
AQ848="AKTIVCO DEFAUT GE &amp; POWER Cabinet","POWER ISSUE",
AQ848="AKTIVCO Coupure ENEO &amp; Baisse de tension","POWER ISSUE",
AQ848="Coupure ENEO &amp; Baisse de tension","POWER ISSUE",
AQ848="Defaut GE &amp; POWER Cabinet","POWER ISSUE",
AQ848="Sharing","POWER ISSUE",
AQ848="Sites strategiques &amp; DataCenter","POWER ISSUE",
AQ848="Exclu","Exclu",
AQ848="SAT","TX ISSUE",
AQ848="SPARE-ISSUE","SPARE-ISSUE",
AQ848="Fiber CAmtel","TX ISSUE",
AQ848="Fiber AOF","TX ISSUE",
AQ848="Projet OCM (HUAWEI)","TRAVAUX-HUAWEI",
AQ848="Projet OCM (NOKIA)","TRAVAUX -NOKIA",
AQ848="ACCESS-ISSUE","ACCESS-ISSUE",
AQ848="Projet OCM (ZTE, NOKIA, autres projets)","TRAVAUX OCM",
AQ848="No root CAuse","No root cause",
AQ848="ODU HS","TX ISSUE",
AQ848="IP &amp; VLAN","TX ISSUE",
AQ848="Warehouse HUAWEI","SPARE-ISSUE",
AQ848="SPARE-HS","SPARE-ISSUE",
AQ848="Power Telco","RAN ISSUE",AQ848="no impacts","no impacts"
),"")</f>
        <v>No root cause</v>
      </c>
      <c r="AQ848" s="127" t="s">
        <v>5344</v>
      </c>
      <c r="AR848" s="48" t="str" cm="1">
        <f t="array" ref="AR848">IFERROR(_xlfn.IFS(
AQ848="MPR ISSUE","ACTIVE",
AQ848="BSS Hardware Issue","ACTIVE",
AQ848="Sites strategiques, MLL, Pylone, etc.","PASSIVE",
AQ848="AKTIVCO DEFAUT GE &amp; POWER Cabinet","PASSIVE",
AQ848="AKTIVCO Coupure ENEO &amp; Baisse de tension","PASSIVE",
AQ848="Coupure ENEO &amp; Baisse de tension","PASSIVE",
AQ848="Defaut GE &amp; POWER Cabinet","PASSIVE",
AQ848="Sharing","PASSIVE",
AQ848="Sites strategiques &amp; DataCenter","PASSIVE",
AQ848="Exclu","Exclu",
AQ848="SAT","ACTIVE",
AQ848="SPARE-ISSUE","SPARE-ISSUE",
AQ848="Fiber CAmtel","ACTIVE",
AQ848="Fiber AOF","ACTIVE",
AQ848="Projet OCM (HUAWEI)","PLANNED WORKS",
AQ848="Projet OCM (NOKIA)","PLANNED WORKS",
AQ848="ACCESS-ISSUE","ACCESS-ISSUE",
AQ848="Projet OCM (ZTE, NOKIA, autres projets)","PLANNED WORKS",
AQ848="No root CAuse","No root cause",
AQ848="ODU HS","ACTIVE",
AQ848="IP &amp; VLAN","ACTIVE",
AQ848="Warehouse HUAWEI","SPARE-ISSUE",
AQ848="SPARE-HS","SPARE-ISSUE",
AQ848="Power Telco","ACTIVE", AQ848="no impacts","no impacts"
),"")</f>
        <v>No root cause</v>
      </c>
      <c r="AS848" s="92" t="s">
        <v>5537</v>
      </c>
      <c r="AT848" s="98" t="s">
        <v>2233</v>
      </c>
      <c r="AV848" s="17" t="s">
        <v>5537</v>
      </c>
      <c r="AW848" s="7" t="s">
        <v>5537</v>
      </c>
      <c r="AX848" s="6" t="s">
        <v>5537</v>
      </c>
      <c r="AY848" s="7"/>
      <c r="AZ848" s="3" t="s">
        <v>5537</v>
      </c>
      <c r="BA848" s="18" t="s">
        <v>5537</v>
      </c>
      <c r="BB848" s="18" t="s">
        <v>5537</v>
      </c>
      <c r="BC848" s="18" t="s">
        <v>5537</v>
      </c>
      <c r="BD848" s="18" t="s">
        <v>5537</v>
      </c>
      <c r="BE848" s="18" t="s">
        <v>5537</v>
      </c>
      <c r="BF848" s="18" t="s">
        <v>5537</v>
      </c>
      <c r="BG848" s="18" t="s">
        <v>5537</v>
      </c>
      <c r="BH848" s="18" t="s">
        <v>5537</v>
      </c>
      <c r="BI848" s="18" t="s">
        <v>5537</v>
      </c>
      <c r="BJ848" s="18" t="s">
        <v>5537</v>
      </c>
      <c r="BK848" s="18" t="s">
        <v>5537</v>
      </c>
      <c r="BL848" s="9" t="s">
        <v>5537</v>
      </c>
      <c r="BM848" s="14" t="s">
        <v>5537</v>
      </c>
      <c r="BN848" s="14" t="s">
        <v>5537</v>
      </c>
      <c r="BO848" s="14" t="str">
        <f>_xlfn.XLOOKUP(B848,'[4]cell downs 18042026 17h'!$B:$B,'[4]cell downs 18042026 17h'!$B:$B,"")</f>
        <v/>
      </c>
      <c r="BP848" s="14" t="str">
        <f>_xlfn.XLOOKUP(B848,'[5]Cells Huawei 19042026 15h'!$B:$B,'[5]Cells Huawei 19042026 15h'!$B:$B,"")</f>
        <v/>
      </c>
      <c r="BQ848" s="9" t="str">
        <f>_xlfn.XLOOKUP(B848,'[6]cells down 19042026 9H40'!$B:$B,'[6]cells down 19042026 9H40'!$B:$B,"")</f>
        <v/>
      </c>
      <c r="BR848" s="9" t="s">
        <v>2233</v>
      </c>
      <c r="BS848" s="9" t="s">
        <v>5537</v>
      </c>
      <c r="BT848" s="108"/>
    </row>
    <row r="849" spans="1:72" s="9" customFormat="1" x14ac:dyDescent="0.35">
      <c r="A849" s="1" t="s">
        <v>1724</v>
      </c>
      <c r="B849" s="8" t="s">
        <v>1725</v>
      </c>
      <c r="C849" s="3" t="str">
        <f>_xlfn.XLOOKUP(B849,'[1]daily break down'!$D:$D,'[1]daily break down'!$E:$E,"")</f>
        <v>Douala</v>
      </c>
      <c r="D849" s="1" t="s">
        <v>11</v>
      </c>
      <c r="E849" s="1" t="s">
        <v>12</v>
      </c>
      <c r="F849" s="3" t="s">
        <v>31</v>
      </c>
      <c r="G849" s="1" t="s">
        <v>32</v>
      </c>
      <c r="H849" s="34" t="str">
        <f>_xlfn.XLOOKUP(B849,[2]CALCULATION!$B:$B,[2]CALCULATION!$H:$H,"")</f>
        <v>ZTE</v>
      </c>
      <c r="I849" s="28">
        <v>0</v>
      </c>
      <c r="J849" s="28">
        <v>1.3976280772644134</v>
      </c>
      <c r="K849" s="28">
        <v>0</v>
      </c>
      <c r="L849" s="28">
        <v>0</v>
      </c>
      <c r="M849" s="28">
        <v>5.0385344702125652</v>
      </c>
      <c r="N849" s="28">
        <v>0</v>
      </c>
      <c r="O849" s="28">
        <v>0</v>
      </c>
      <c r="P849" s="28">
        <v>0</v>
      </c>
      <c r="Q849" s="28">
        <v>0</v>
      </c>
      <c r="R849" s="28">
        <v>0</v>
      </c>
      <c r="S849" s="93">
        <v>0</v>
      </c>
      <c r="T849" s="93">
        <f>_xlfn.XLOOKUP(B849,'[3]Nur des jours'!$B:$B,'[3]Nur des jours'!$U:$U,"")</f>
        <v>5.6792596587650133</v>
      </c>
      <c r="U849" s="93">
        <v>2.687015064220549</v>
      </c>
      <c r="V849" s="93">
        <v>0</v>
      </c>
      <c r="W849" s="93">
        <v>5.6792596587650133</v>
      </c>
      <c r="X849" s="93">
        <v>0.42117537446530462</v>
      </c>
      <c r="Y849" s="93">
        <v>0</v>
      </c>
      <c r="Z849" s="93">
        <v>1.3574278107370021</v>
      </c>
      <c r="AA849" s="93">
        <v>0</v>
      </c>
      <c r="AB849" s="93">
        <v>0</v>
      </c>
      <c r="AC849" s="93">
        <f>_xlfn.XLOOKUP(B849,'[3]Nur des jours'!$B:$B,'[3]Nur des jours'!$N:$N,"")</f>
        <v>0</v>
      </c>
      <c r="AD849" s="93">
        <v>0</v>
      </c>
      <c r="AE849" s="93">
        <v>1.0843905967759884</v>
      </c>
      <c r="AF849" s="93">
        <v>0</v>
      </c>
      <c r="AG849" s="93"/>
      <c r="AH849" s="93">
        <v>0</v>
      </c>
      <c r="AI849" s="93">
        <v>0</v>
      </c>
      <c r="AJ849" s="93">
        <v>0</v>
      </c>
      <c r="AK849" s="93">
        <v>0</v>
      </c>
      <c r="AL849" s="93">
        <v>0</v>
      </c>
      <c r="AM849" s="49" t="s">
        <v>5559</v>
      </c>
      <c r="AN849" s="49"/>
      <c r="AO849" s="48" t="str" cm="1">
        <f t="array" ref="AO849">IFERROR(_xlfn.IFS(
AQ849="MPR ISSUE","PDH",
AQ849="BSS Hardware Issue","BSS",
AQ849="Sites strategiques, MLL, Pylone, etc.","ENVTECH",
AQ849="AKTIVCO DEFAUT GE &amp; POWER Cabinet","AKTIVCO",
AQ849="AKTIVCO Coupure ENEO &amp; Baisse de tension","AKTIVCO GRID ONLY",
AQ849="Coupure ENEO &amp; Baisse de tension","IHS GRID ONLY",
AQ849="Defaut GE &amp; POWER Cabinet","IHS",
AQ849="Sharing","Partners",
AQ849="Sites strategiques &amp; DataCenter","SST &amp; DC",
AQ849="Exclu","Exclu",
AQ849="SAT","SAT",
AQ849="SPARE-ISSUE","SPARE-ISSUE",
AQ849="Fiber CAmtel","TRANS_FO_CAMTEL",
AQ849="Fiber AOF","Fiber AOF",
AQ849="Projet OCM (HUAWEI)","TRAVAUX-HUAWEI",
AQ849="Projet OCM (NOKIA)","TRAVAUX-NOKIA",
AQ849="ACCESS-ISSUE","ACCESS-ISSUE",
AQ849="Projet OCM (ZTE, NOKIA, autres projets)","TRAVAUX OCM",
AQ849="No root CAuse","No root cause",
AQ849="ODU HS","PDH",
AQ849="IP &amp; VLAN","PDH",
AQ849="Warehouse HUAWEI","SPARE-ISSUE",
AQ849="SPARE-HS","SPARE-ISSUE",
AQ849="Power Telco","BSS",AQ849="no impacts","no impacts"
),"")</f>
        <v>No root cause</v>
      </c>
      <c r="AP849" s="48" t="str" cm="1">
        <f t="array" ref="AP849">IFERROR(_xlfn.IFS(
AQ849="MPR ISSUE","TX ISSUE",
AQ849="BSS Hardware Issue","RAN ISSUE",
AQ849="Sites strategiques, MLL, Pylone, etc.","ENVTECH",
AQ849="AKTIVCO DEFAUT GE &amp; POWER Cabinet","POWER ISSUE",
AQ849="AKTIVCO Coupure ENEO &amp; Baisse de tension","POWER ISSUE",
AQ849="Coupure ENEO &amp; Baisse de tension","POWER ISSUE",
AQ849="Defaut GE &amp; POWER Cabinet","POWER ISSUE",
AQ849="Sharing","POWER ISSUE",
AQ849="Sites strategiques &amp; DataCenter","POWER ISSUE",
AQ849="Exclu","Exclu",
AQ849="SAT","TX ISSUE",
AQ849="SPARE-ISSUE","SPARE-ISSUE",
AQ849="Fiber CAmtel","TX ISSUE",
AQ849="Fiber AOF","TX ISSUE",
AQ849="Projet OCM (HUAWEI)","TRAVAUX-HUAWEI",
AQ849="Projet OCM (NOKIA)","TRAVAUX -NOKIA",
AQ849="ACCESS-ISSUE","ACCESS-ISSUE",
AQ849="Projet OCM (ZTE, NOKIA, autres projets)","TRAVAUX OCM",
AQ849="No root CAuse","No root cause",
AQ849="ODU HS","TX ISSUE",
AQ849="IP &amp; VLAN","TX ISSUE",
AQ849="Warehouse HUAWEI","SPARE-ISSUE",
AQ849="SPARE-HS","SPARE-ISSUE",
AQ849="Power Telco","RAN ISSUE",AQ849="no impacts","no impacts"
),"")</f>
        <v>No root cause</v>
      </c>
      <c r="AQ849" s="127" t="s">
        <v>5344</v>
      </c>
      <c r="AR849" s="48" t="str" cm="1">
        <f t="array" ref="AR849">IFERROR(_xlfn.IFS(
AQ849="MPR ISSUE","ACTIVE",
AQ849="BSS Hardware Issue","ACTIVE",
AQ849="Sites strategiques, MLL, Pylone, etc.","PASSIVE",
AQ849="AKTIVCO DEFAUT GE &amp; POWER Cabinet","PASSIVE",
AQ849="AKTIVCO Coupure ENEO &amp; Baisse de tension","PASSIVE",
AQ849="Coupure ENEO &amp; Baisse de tension","PASSIVE",
AQ849="Defaut GE &amp; POWER Cabinet","PASSIVE",
AQ849="Sharing","PASSIVE",
AQ849="Sites strategiques &amp; DataCenter","PASSIVE",
AQ849="Exclu","Exclu",
AQ849="SAT","ACTIVE",
AQ849="SPARE-ISSUE","SPARE-ISSUE",
AQ849="Fiber CAmtel","ACTIVE",
AQ849="Fiber AOF","ACTIVE",
AQ849="Projet OCM (HUAWEI)","PLANNED WORKS",
AQ849="Projet OCM (NOKIA)","PLANNED WORKS",
AQ849="ACCESS-ISSUE","ACCESS-ISSUE",
AQ849="Projet OCM (ZTE, NOKIA, autres projets)","PLANNED WORKS",
AQ849="No root CAuse","No root cause",
AQ849="ODU HS","ACTIVE",
AQ849="IP &amp; VLAN","ACTIVE",
AQ849="Warehouse HUAWEI","SPARE-ISSUE",
AQ849="SPARE-HS","SPARE-ISSUE",
AQ849="Power Telco","ACTIVE", AQ849="no impacts","no impacts"
),"")</f>
        <v>No root cause</v>
      </c>
      <c r="AS849" s="92" t="s">
        <v>5537</v>
      </c>
      <c r="AT849" s="98" t="s">
        <v>1725</v>
      </c>
      <c r="AV849" s="17" t="s">
        <v>5537</v>
      </c>
      <c r="AW849" s="7" t="s">
        <v>5537</v>
      </c>
      <c r="AX849" s="6" t="s">
        <v>5537</v>
      </c>
      <c r="AY849" s="7"/>
      <c r="AZ849" s="3" t="s">
        <v>5537</v>
      </c>
      <c r="BA849" s="18" t="s">
        <v>5537</v>
      </c>
      <c r="BB849" s="18" t="s">
        <v>5537</v>
      </c>
      <c r="BC849" s="18" t="s">
        <v>5537</v>
      </c>
      <c r="BD849" s="18" t="s">
        <v>5537</v>
      </c>
      <c r="BE849" s="18" t="s">
        <v>5537</v>
      </c>
      <c r="BF849" s="18" t="s">
        <v>5537</v>
      </c>
      <c r="BG849" s="18" t="s">
        <v>5537</v>
      </c>
      <c r="BH849" s="18" t="s">
        <v>5537</v>
      </c>
      <c r="BI849" s="18" t="s">
        <v>5537</v>
      </c>
      <c r="BJ849" s="18" t="s">
        <v>5537</v>
      </c>
      <c r="BK849" s="18" t="s">
        <v>5537</v>
      </c>
      <c r="BL849" s="9" t="s">
        <v>5537</v>
      </c>
      <c r="BM849" s="14" t="s">
        <v>5537</v>
      </c>
      <c r="BN849" s="14" t="s">
        <v>5537</v>
      </c>
      <c r="BO849" s="14" t="str">
        <f>_xlfn.XLOOKUP(B849,'[4]cell downs 18042026 17h'!$B:$B,'[4]cell downs 18042026 17h'!$B:$B,"")</f>
        <v/>
      </c>
      <c r="BP849" s="14" t="str">
        <f>_xlfn.XLOOKUP(B849,'[5]Cells Huawei 19042026 15h'!$B:$B,'[5]Cells Huawei 19042026 15h'!$B:$B,"")</f>
        <v/>
      </c>
      <c r="BQ849" s="9" t="str">
        <f>_xlfn.XLOOKUP(B849,'[6]cells down 19042026 9H40'!$B:$B,'[6]cells down 19042026 9H40'!$B:$B,"")</f>
        <v/>
      </c>
      <c r="BR849" s="9" t="s">
        <v>1725</v>
      </c>
      <c r="BS849" s="9" t="s">
        <v>5537</v>
      </c>
      <c r="BT849" s="108"/>
    </row>
    <row r="850" spans="1:72" s="9" customFormat="1" x14ac:dyDescent="0.35">
      <c r="A850" s="91" t="s">
        <v>3446</v>
      </c>
      <c r="B850" s="8" t="s">
        <v>3447</v>
      </c>
      <c r="C850" s="3" t="str">
        <f>_xlfn.XLOOKUP(B850,'[1]daily break down'!$D:$D,'[1]daily break down'!$E:$E,"")</f>
        <v>Yaounde</v>
      </c>
      <c r="D850" s="1" t="s">
        <v>11</v>
      </c>
      <c r="E850" s="1" t="s">
        <v>145</v>
      </c>
      <c r="F850" s="3" t="s">
        <v>37</v>
      </c>
      <c r="G850" s="1" t="s">
        <v>38</v>
      </c>
      <c r="H850" s="34" t="str">
        <f>_xlfn.XLOOKUP(B850,[2]CALCULATION!$B:$B,[2]CALCULATION!$H:$H,"")</f>
        <v>ZTE</v>
      </c>
      <c r="I850" s="28">
        <v>5.8741792296958328</v>
      </c>
      <c r="J850" s="28">
        <v>2.7424108174743815</v>
      </c>
      <c r="K850" s="28">
        <v>0</v>
      </c>
      <c r="L850" s="28">
        <v>0</v>
      </c>
      <c r="M850" s="28">
        <v>0</v>
      </c>
      <c r="N850" s="28">
        <v>0</v>
      </c>
      <c r="O850" s="28">
        <v>0</v>
      </c>
      <c r="P850" s="28">
        <v>0</v>
      </c>
      <c r="Q850" s="28">
        <v>0</v>
      </c>
      <c r="R850" s="28">
        <v>4.6656564878307744E-2</v>
      </c>
      <c r="S850" s="93">
        <v>2.7062591137250198</v>
      </c>
      <c r="T850" s="93">
        <f>_xlfn.XLOOKUP(B850,'[3]Nur des jours'!$B:$B,'[3]Nur des jours'!$U:$U,"")</f>
        <v>8.9102802818227733</v>
      </c>
      <c r="U850" s="93">
        <v>0</v>
      </c>
      <c r="V850" s="93">
        <v>0</v>
      </c>
      <c r="W850" s="93">
        <v>8.9102802818227733</v>
      </c>
      <c r="X850" s="93">
        <v>2.8931528994130118</v>
      </c>
      <c r="Y850" s="93">
        <v>0</v>
      </c>
      <c r="Z850" s="93">
        <v>0</v>
      </c>
      <c r="AA850" s="93">
        <v>0</v>
      </c>
      <c r="AB850" s="93">
        <v>0</v>
      </c>
      <c r="AC850" s="93">
        <f>_xlfn.XLOOKUP(B850,'[3]Nur des jours'!$B:$B,'[3]Nur des jours'!$N:$N,"")</f>
        <v>0</v>
      </c>
      <c r="AD850" s="93">
        <v>0</v>
      </c>
      <c r="AE850" s="93">
        <v>1.0226098854845296</v>
      </c>
      <c r="AF850" s="93">
        <v>0</v>
      </c>
      <c r="AG850" s="93"/>
      <c r="AH850" s="93">
        <v>0</v>
      </c>
      <c r="AI850" s="93">
        <v>0</v>
      </c>
      <c r="AJ850" s="93">
        <v>0</v>
      </c>
      <c r="AK850" s="93">
        <v>0</v>
      </c>
      <c r="AL850" s="93">
        <v>0</v>
      </c>
      <c r="AM850" s="49" t="s">
        <v>5559</v>
      </c>
      <c r="AN850" s="49"/>
      <c r="AO850" s="48" t="str" cm="1">
        <f t="array" ref="AO850">IFERROR(_xlfn.IFS(
AQ850="MPR ISSUE","PDH",
AQ850="BSS Hardware Issue","BSS",
AQ850="Sites strategiques, MLL, Pylone, etc.","ENVTECH",
AQ850="AKTIVCO DEFAUT GE &amp; POWER Cabinet","AKTIVCO",
AQ850="AKTIVCO Coupure ENEO &amp; Baisse de tension","AKTIVCO GRID ONLY",
AQ850="Coupure ENEO &amp; Baisse de tension","IHS GRID ONLY",
AQ850="Defaut GE &amp; POWER Cabinet","IHS",
AQ850="Sharing","Partners",
AQ850="Sites strategiques &amp; DataCenter","SST &amp; DC",
AQ850="Exclu","Exclu",
AQ850="SAT","SAT",
AQ850="SPARE-ISSUE","SPARE-ISSUE",
AQ850="Fiber CAmtel","TRANS_FO_CAMTEL",
AQ850="Fiber AOF","Fiber AOF",
AQ850="Projet OCM (HUAWEI)","TRAVAUX-HUAWEI",
AQ850="Projet OCM (NOKIA)","TRAVAUX-NOKIA",
AQ850="ACCESS-ISSUE","ACCESS-ISSUE",
AQ850="Projet OCM (ZTE, NOKIA, autres projets)","TRAVAUX OCM",
AQ850="No root CAuse","No root cause",
AQ850="ODU HS","PDH",
AQ850="IP &amp; VLAN","PDH",
AQ850="Warehouse HUAWEI","SPARE-ISSUE",
AQ850="SPARE-HS","SPARE-ISSUE",
AQ850="Power Telco","BSS",AQ850="no impacts","no impacts"
),"")</f>
        <v>BSS</v>
      </c>
      <c r="AP850" s="48" t="str" cm="1">
        <f t="array" ref="AP850">IFERROR(_xlfn.IFS(
AQ850="MPR ISSUE","TX ISSUE",
AQ850="BSS Hardware Issue","RAN ISSUE",
AQ850="Sites strategiques, MLL, Pylone, etc.","ENVTECH",
AQ850="AKTIVCO DEFAUT GE &amp; POWER Cabinet","POWER ISSUE",
AQ850="AKTIVCO Coupure ENEO &amp; Baisse de tension","POWER ISSUE",
AQ850="Coupure ENEO &amp; Baisse de tension","POWER ISSUE",
AQ850="Defaut GE &amp; POWER Cabinet","POWER ISSUE",
AQ850="Sharing","POWER ISSUE",
AQ850="Sites strategiques &amp; DataCenter","POWER ISSUE",
AQ850="Exclu","Exclu",
AQ850="SAT","TX ISSUE",
AQ850="SPARE-ISSUE","SPARE-ISSUE",
AQ850="Fiber CAmtel","TX ISSUE",
AQ850="Fiber AOF","TX ISSUE",
AQ850="Projet OCM (HUAWEI)","TRAVAUX-HUAWEI",
AQ850="Projet OCM (NOKIA)","TRAVAUX -NOKIA",
AQ850="ACCESS-ISSUE","ACCESS-ISSUE",
AQ850="Projet OCM (ZTE, NOKIA, autres projets)","TRAVAUX OCM",
AQ850="No root CAuse","No root cause",
AQ850="ODU HS","TX ISSUE",
AQ850="IP &amp; VLAN","TX ISSUE",
AQ850="Warehouse HUAWEI","SPARE-ISSUE",
AQ850="SPARE-HS","SPARE-ISSUE",
AQ850="Power Telco","RAN ISSUE",AQ850="no impacts","no impacts"
),"")</f>
        <v>RAN ISSUE</v>
      </c>
      <c r="AQ850" s="67" t="s">
        <v>5320</v>
      </c>
      <c r="AR850" s="48" t="str" cm="1">
        <f t="array" ref="AR850">IFERROR(_xlfn.IFS(
AQ850="MPR ISSUE","ACTIVE",
AQ850="BSS Hardware Issue","ACTIVE",
AQ850="Sites strategiques, MLL, Pylone, etc.","PASSIVE",
AQ850="AKTIVCO DEFAUT GE &amp; POWER Cabinet","PASSIVE",
AQ850="AKTIVCO Coupure ENEO &amp; Baisse de tension","PASSIVE",
AQ850="Coupure ENEO &amp; Baisse de tension","PASSIVE",
AQ850="Defaut GE &amp; POWER Cabinet","PASSIVE",
AQ850="Sharing","PASSIVE",
AQ850="Sites strategiques &amp; DataCenter","PASSIVE",
AQ850="Exclu","Exclu",
AQ850="SAT","ACTIVE",
AQ850="SPARE-ISSUE","SPARE-ISSUE",
AQ850="Fiber CAmtel","ACTIVE",
AQ850="Fiber AOF","ACTIVE",
AQ850="Projet OCM (HUAWEI)","PLANNED WORKS",
AQ850="Projet OCM (NOKIA)","PLANNED WORKS",
AQ850="ACCESS-ISSUE","ACCESS-ISSUE",
AQ850="Projet OCM (ZTE, NOKIA, autres projets)","PLANNED WORKS",
AQ850="No root CAuse","No root cause",
AQ850="ODU HS","ACTIVE",
AQ850="IP &amp; VLAN","ACTIVE",
AQ850="Warehouse HUAWEI","SPARE-ISSUE",
AQ850="SPARE-HS","SPARE-ISSUE",
AQ850="Power Telco","ACTIVE", AQ850="no impacts","no impacts"
),"")</f>
        <v>ACTIVE</v>
      </c>
      <c r="AS850" s="92" t="s">
        <v>6072</v>
      </c>
      <c r="AT850" s="98" t="s">
        <v>3447</v>
      </c>
      <c r="AV850" s="17" t="s">
        <v>5537</v>
      </c>
      <c r="AW850" s="7" t="s">
        <v>5537</v>
      </c>
      <c r="AX850" s="6" t="s">
        <v>5537</v>
      </c>
      <c r="AY850" s="7"/>
      <c r="AZ850" s="3" t="s">
        <v>5537</v>
      </c>
      <c r="BA850" s="18" t="s">
        <v>5537</v>
      </c>
      <c r="BB850" s="18" t="s">
        <v>5537</v>
      </c>
      <c r="BC850" s="18" t="s">
        <v>5537</v>
      </c>
      <c r="BD850" s="18" t="s">
        <v>5537</v>
      </c>
      <c r="BE850" s="18" t="s">
        <v>5537</v>
      </c>
      <c r="BF850" s="18" t="s">
        <v>5537</v>
      </c>
      <c r="BG850" s="18" t="s">
        <v>5537</v>
      </c>
      <c r="BH850" s="18" t="s">
        <v>5537</v>
      </c>
      <c r="BI850" s="18" t="s">
        <v>5537</v>
      </c>
      <c r="BJ850" s="18" t="s">
        <v>5537</v>
      </c>
      <c r="BK850" s="18" t="s">
        <v>5537</v>
      </c>
      <c r="BL850" s="9" t="s">
        <v>5537</v>
      </c>
      <c r="BM850" s="14" t="s">
        <v>5537</v>
      </c>
      <c r="BN850" s="14" t="s">
        <v>3447</v>
      </c>
      <c r="BO850" s="14" t="str">
        <f>_xlfn.XLOOKUP(B850,'[4]cell downs 18042026 17h'!$B:$B,'[4]cell downs 18042026 17h'!$B:$B,"")</f>
        <v/>
      </c>
      <c r="BP850" s="14" t="str">
        <f>_xlfn.XLOOKUP(B850,'[5]Cells Huawei 19042026 15h'!$B:$B,'[5]Cells Huawei 19042026 15h'!$B:$B,"")</f>
        <v/>
      </c>
      <c r="BQ850" s="9" t="str">
        <f>_xlfn.XLOOKUP(B850,'[6]cells down 19042026 9H40'!$B:$B,'[6]cells down 19042026 9H40'!$B:$B,"")</f>
        <v/>
      </c>
      <c r="BR850" s="9" t="s">
        <v>3447</v>
      </c>
      <c r="BS850" s="9" t="s">
        <v>5537</v>
      </c>
      <c r="BT850" s="108"/>
    </row>
    <row r="851" spans="1:72" s="9" customFormat="1" x14ac:dyDescent="0.35">
      <c r="A851" s="1" t="s">
        <v>659</v>
      </c>
      <c r="B851" s="1" t="s">
        <v>660</v>
      </c>
      <c r="C851" s="3" t="str">
        <f>_xlfn.XLOOKUP(B851,'[1]daily break down'!$D:$D,'[1]daily break down'!$E:$E,"")</f>
        <v>Douala</v>
      </c>
      <c r="D851" s="1" t="s">
        <v>21</v>
      </c>
      <c r="E851" s="1" t="s">
        <v>30</v>
      </c>
      <c r="F851" s="3" t="s">
        <v>31</v>
      </c>
      <c r="G851" s="1" t="s">
        <v>32</v>
      </c>
      <c r="H851" s="34" t="str">
        <f>_xlfn.XLOOKUP(B851,[2]CALCULATION!$B:$B,[2]CALCULATION!$H:$H,"")</f>
        <v>ZTE</v>
      </c>
      <c r="I851" s="28">
        <v>0</v>
      </c>
      <c r="J851" s="28">
        <v>0</v>
      </c>
      <c r="K851" s="28">
        <v>0</v>
      </c>
      <c r="L851" s="28">
        <v>0</v>
      </c>
      <c r="M851" s="28">
        <v>0</v>
      </c>
      <c r="N851" s="28">
        <v>0</v>
      </c>
      <c r="O851" s="28">
        <v>0</v>
      </c>
      <c r="P851" s="28">
        <v>0</v>
      </c>
      <c r="Q851" s="28">
        <v>0</v>
      </c>
      <c r="R851" s="28">
        <v>0</v>
      </c>
      <c r="S851" s="93">
        <v>0</v>
      </c>
      <c r="T851" s="93">
        <f>_xlfn.XLOOKUP(B851,'[3]Nur des jours'!$B:$B,'[3]Nur des jours'!$U:$U,"")</f>
        <v>0</v>
      </c>
      <c r="U851" s="93">
        <v>0</v>
      </c>
      <c r="V851" s="93">
        <v>0</v>
      </c>
      <c r="W851" s="93">
        <v>0</v>
      </c>
      <c r="X851" s="93">
        <v>0.47897886329198464</v>
      </c>
      <c r="Y851" s="93">
        <v>0</v>
      </c>
      <c r="Z851" s="93">
        <v>1.1984280875374178</v>
      </c>
      <c r="AA851" s="93">
        <v>0</v>
      </c>
      <c r="AB851" s="93">
        <v>0</v>
      </c>
      <c r="AC851" s="93">
        <f>_xlfn.XLOOKUP(B851,'[3]Nur des jours'!$B:$B,'[3]Nur des jours'!$N:$N,"")</f>
        <v>0</v>
      </c>
      <c r="AD851" s="93">
        <v>0</v>
      </c>
      <c r="AE851" s="93">
        <v>0.99994150094311884</v>
      </c>
      <c r="AF851" s="93">
        <v>0</v>
      </c>
      <c r="AG851" s="93"/>
      <c r="AH851" s="93">
        <v>0</v>
      </c>
      <c r="AI851" s="93">
        <v>0</v>
      </c>
      <c r="AJ851" s="93">
        <v>0</v>
      </c>
      <c r="AK851" s="93">
        <v>0</v>
      </c>
      <c r="AL851" s="93">
        <v>0</v>
      </c>
      <c r="AM851" s="49" t="s">
        <v>5559</v>
      </c>
      <c r="AN851" s="49"/>
      <c r="AO851" s="48" t="str" cm="1">
        <f t="array" ref="AO851">IFERROR(_xlfn.IFS(
AQ851="MPR ISSUE","PDH",
AQ851="BSS Hardware Issue","BSS",
AQ851="Sites strategiques, MLL, Pylone, etc.","ENVTECH",
AQ851="AKTIVCO DEFAUT GE &amp; POWER Cabinet","AKTIVCO",
AQ851="AKTIVCO Coupure ENEO &amp; Baisse de tension","AKTIVCO GRID ONLY",
AQ851="Coupure ENEO &amp; Baisse de tension","IHS GRID ONLY",
AQ851="Defaut GE &amp; POWER Cabinet","IHS",
AQ851="Sharing","Partners",
AQ851="Sites strategiques &amp; DataCenter","SST &amp; DC",
AQ851="Exclu","Exclu",
AQ851="SAT","SAT",
AQ851="SPARE-ISSUE","SPARE-ISSUE",
AQ851="Fiber CAmtel","TRANS_FO_CAMTEL",
AQ851="Fiber AOF","Fiber AOF",
AQ851="Projet OCM (HUAWEI)","TRAVAUX-HUAWEI",
AQ851="Projet OCM (NOKIA)","TRAVAUX-NOKIA",
AQ851="ACCESS-ISSUE","ACCESS-ISSUE",
AQ851="Projet OCM (ZTE, NOKIA, autres projets)","TRAVAUX OCM",
AQ851="No root CAuse","No root cause",
AQ851="ODU HS","PDH",
AQ851="IP &amp; VLAN","PDH",
AQ851="Warehouse HUAWEI","SPARE-ISSUE",
AQ851="SPARE-HS","SPARE-ISSUE",
AQ851="Power Telco","BSS",AQ851="no impacts","no impacts"
),"")</f>
        <v>No root cause</v>
      </c>
      <c r="AP851" s="48" t="str" cm="1">
        <f t="array" ref="AP851">IFERROR(_xlfn.IFS(
AQ851="MPR ISSUE","TX ISSUE",
AQ851="BSS Hardware Issue","RAN ISSUE",
AQ851="Sites strategiques, MLL, Pylone, etc.","ENVTECH",
AQ851="AKTIVCO DEFAUT GE &amp; POWER Cabinet","POWER ISSUE",
AQ851="AKTIVCO Coupure ENEO &amp; Baisse de tension","POWER ISSUE",
AQ851="Coupure ENEO &amp; Baisse de tension","POWER ISSUE",
AQ851="Defaut GE &amp; POWER Cabinet","POWER ISSUE",
AQ851="Sharing","POWER ISSUE",
AQ851="Sites strategiques &amp; DataCenter","POWER ISSUE",
AQ851="Exclu","Exclu",
AQ851="SAT","TX ISSUE",
AQ851="SPARE-ISSUE","SPARE-ISSUE",
AQ851="Fiber CAmtel","TX ISSUE",
AQ851="Fiber AOF","TX ISSUE",
AQ851="Projet OCM (HUAWEI)","TRAVAUX-HUAWEI",
AQ851="Projet OCM (NOKIA)","TRAVAUX -NOKIA",
AQ851="ACCESS-ISSUE","ACCESS-ISSUE",
AQ851="Projet OCM (ZTE, NOKIA, autres projets)","TRAVAUX OCM",
AQ851="No root CAuse","No root cause",
AQ851="ODU HS","TX ISSUE",
AQ851="IP &amp; VLAN","TX ISSUE",
AQ851="Warehouse HUAWEI","SPARE-ISSUE",
AQ851="SPARE-HS","SPARE-ISSUE",
AQ851="Power Telco","RAN ISSUE",AQ851="no impacts","no impacts"
),"")</f>
        <v>No root cause</v>
      </c>
      <c r="AQ851" s="67" t="s">
        <v>5344</v>
      </c>
      <c r="AR851" s="48" t="str" cm="1">
        <f t="array" ref="AR851">IFERROR(_xlfn.IFS(
AQ851="MPR ISSUE","ACTIVE",
AQ851="BSS Hardware Issue","ACTIVE",
AQ851="Sites strategiques, MLL, Pylone, etc.","PASSIVE",
AQ851="AKTIVCO DEFAUT GE &amp; POWER Cabinet","PASSIVE",
AQ851="AKTIVCO Coupure ENEO &amp; Baisse de tension","PASSIVE",
AQ851="Coupure ENEO &amp; Baisse de tension","PASSIVE",
AQ851="Defaut GE &amp; POWER Cabinet","PASSIVE",
AQ851="Sharing","PASSIVE",
AQ851="Sites strategiques &amp; DataCenter","PASSIVE",
AQ851="Exclu","Exclu",
AQ851="SAT","ACTIVE",
AQ851="SPARE-ISSUE","SPARE-ISSUE",
AQ851="Fiber CAmtel","ACTIVE",
AQ851="Fiber AOF","ACTIVE",
AQ851="Projet OCM (HUAWEI)","PLANNED WORKS",
AQ851="Projet OCM (NOKIA)","PLANNED WORKS",
AQ851="ACCESS-ISSUE","ACCESS-ISSUE",
AQ851="Projet OCM (ZTE, NOKIA, autres projets)","PLANNED WORKS",
AQ851="No root CAuse","No root cause",
AQ851="ODU HS","ACTIVE",
AQ851="IP &amp; VLAN","ACTIVE",
AQ851="Warehouse HUAWEI","SPARE-ISSUE",
AQ851="SPARE-HS","SPARE-ISSUE",
AQ851="Power Telco","ACTIVE", AQ851="no impacts","no impacts"
),"")</f>
        <v>No root cause</v>
      </c>
      <c r="AS851" s="92" t="s">
        <v>5537</v>
      </c>
      <c r="AT851" s="98" t="s">
        <v>660</v>
      </c>
      <c r="AV851" s="17" t="s">
        <v>5537</v>
      </c>
      <c r="AW851" s="7" t="s">
        <v>5537</v>
      </c>
      <c r="AX851" s="6" t="s">
        <v>5537</v>
      </c>
      <c r="AY851" s="7"/>
      <c r="AZ851" s="3" t="s">
        <v>5537</v>
      </c>
      <c r="BA851" s="18" t="s">
        <v>5537</v>
      </c>
      <c r="BB851" s="18" t="s">
        <v>5537</v>
      </c>
      <c r="BC851" s="18" t="s">
        <v>5537</v>
      </c>
      <c r="BD851" s="18" t="s">
        <v>5537</v>
      </c>
      <c r="BE851" s="18" t="s">
        <v>5537</v>
      </c>
      <c r="BF851" s="18" t="s">
        <v>5537</v>
      </c>
      <c r="BG851" s="18" t="s">
        <v>5537</v>
      </c>
      <c r="BH851" s="18" t="s">
        <v>5537</v>
      </c>
      <c r="BI851" s="18" t="s">
        <v>5537</v>
      </c>
      <c r="BJ851" s="18" t="s">
        <v>5537</v>
      </c>
      <c r="BK851" s="18" t="s">
        <v>5537</v>
      </c>
      <c r="BL851" s="9" t="s">
        <v>5537</v>
      </c>
      <c r="BM851" s="14" t="s">
        <v>5537</v>
      </c>
      <c r="BN851" s="14" t="s">
        <v>5537</v>
      </c>
      <c r="BO851" s="14" t="str">
        <f>_xlfn.XLOOKUP(B851,'[4]cell downs 18042026 17h'!$B:$B,'[4]cell downs 18042026 17h'!$B:$B,"")</f>
        <v/>
      </c>
      <c r="BP851" s="14" t="str">
        <f>_xlfn.XLOOKUP(B851,'[5]Cells Huawei 19042026 15h'!$B:$B,'[5]Cells Huawei 19042026 15h'!$B:$B,"")</f>
        <v/>
      </c>
      <c r="BQ851" s="9" t="str">
        <f>_xlfn.XLOOKUP(B851,'[6]cells down 19042026 9H40'!$B:$B,'[6]cells down 19042026 9H40'!$B:$B,"")</f>
        <v/>
      </c>
      <c r="BR851" s="9" t="s">
        <v>5537</v>
      </c>
      <c r="BS851" s="9" t="s">
        <v>12</v>
      </c>
      <c r="BT851" s="108"/>
    </row>
    <row r="852" spans="1:72" s="9" customFormat="1" x14ac:dyDescent="0.35">
      <c r="A852" s="1" t="s">
        <v>1632</v>
      </c>
      <c r="B852" s="8" t="s">
        <v>1633</v>
      </c>
      <c r="C852" s="3" t="str">
        <f>_xlfn.XLOOKUP(B852,'[1]daily break down'!$D:$D,'[1]daily break down'!$E:$E,"")</f>
        <v>OUEST</v>
      </c>
      <c r="D852" s="1"/>
      <c r="E852" s="1"/>
      <c r="F852" s="3" t="s">
        <v>102</v>
      </c>
      <c r="G852" s="1" t="s">
        <v>856</v>
      </c>
      <c r="H852" s="32" t="str">
        <f>_xlfn.XLOOKUP(B852,[2]CALCULATION!$B:$B,[2]CALCULATION!$H:$H,"")</f>
        <v>Huawei</v>
      </c>
      <c r="I852" s="28">
        <v>0</v>
      </c>
      <c r="J852" s="28">
        <v>0</v>
      </c>
      <c r="K852" s="28">
        <v>0</v>
      </c>
      <c r="L852" s="28">
        <v>0.95624555906549902</v>
      </c>
      <c r="M852" s="28">
        <v>0</v>
      </c>
      <c r="N852" s="28">
        <v>0</v>
      </c>
      <c r="O852" s="28">
        <v>0</v>
      </c>
      <c r="P852" s="28">
        <v>2.1765037824634095</v>
      </c>
      <c r="Q852" s="28">
        <v>4.6888242545650671</v>
      </c>
      <c r="R852" s="28">
        <v>0.50287786823729497</v>
      </c>
      <c r="S852" s="93">
        <v>0</v>
      </c>
      <c r="T852" s="93">
        <f>_xlfn.XLOOKUP(B852,'[3]Nur des jours'!$B:$B,'[3]Nur des jours'!$U:$U,"")</f>
        <v>0</v>
      </c>
      <c r="U852" s="93">
        <v>0</v>
      </c>
      <c r="V852" s="93">
        <v>0</v>
      </c>
      <c r="W852" s="93">
        <v>0</v>
      </c>
      <c r="X852" s="93">
        <v>0</v>
      </c>
      <c r="Y852" s="93">
        <v>0</v>
      </c>
      <c r="Z852" s="93">
        <v>5.8320706097884623</v>
      </c>
      <c r="AA852" s="93">
        <v>0.470667716796078</v>
      </c>
      <c r="AB852" s="93">
        <v>0</v>
      </c>
      <c r="AC852" s="93">
        <f>_xlfn.XLOOKUP(B852,'[3]Nur des jours'!$B:$B,'[3]Nur des jours'!$N:$N,"")</f>
        <v>0</v>
      </c>
      <c r="AD852" s="93">
        <v>0</v>
      </c>
      <c r="AE852" s="93">
        <v>0.98931179426595084</v>
      </c>
      <c r="AF852" s="93">
        <v>0</v>
      </c>
      <c r="AG852" s="93"/>
      <c r="AH852" s="93">
        <v>0</v>
      </c>
      <c r="AI852" s="93">
        <v>0</v>
      </c>
      <c r="AJ852" s="93">
        <v>0</v>
      </c>
      <c r="AK852" s="93">
        <v>0</v>
      </c>
      <c r="AL852" s="93">
        <v>0</v>
      </c>
      <c r="AM852" s="49" t="s">
        <v>5559</v>
      </c>
      <c r="AN852" s="49"/>
      <c r="AO852" s="48" t="str" cm="1">
        <f t="array" ref="AO852">IFERROR(_xlfn.IFS(
AQ852="MPR ISSUE","PDH",
AQ852="BSS Hardware Issue","BSS",
AQ852="Sites strategiques, MLL, Pylone, etc.","ENVTECH",
AQ852="AKTIVCO DEFAUT GE &amp; POWER Cabinet","AKTIVCO",
AQ852="AKTIVCO Coupure ENEO &amp; Baisse de tension","AKTIVCO GRID ONLY",
AQ852="Coupure ENEO &amp; Baisse de tension","IHS GRID ONLY",
AQ852="Defaut GE &amp; POWER Cabinet","IHS",
AQ852="Sharing","Partners",
AQ852="Sites strategiques &amp; DataCenter","SST &amp; DC",
AQ852="Exclu","Exclu",
AQ852="SAT","SAT",
AQ852="SPARE-ISSUE","SPARE-ISSUE",
AQ852="Fiber CAmtel","TRANS_FO_CAMTEL",
AQ852="Fiber AOF","Fiber AOF",
AQ852="Projet OCM (HUAWEI)","TRAVAUX-HUAWEI",
AQ852="Projet OCM (NOKIA)","TRAVAUX-NOKIA",
AQ852="ACCESS-ISSUE","ACCESS-ISSUE",
AQ852="Projet OCM (ZTE, NOKIA, autres projets)","TRAVAUX OCM",
AQ852="No root CAuse","No root cause",
AQ852="ODU HS","PDH",
AQ852="IP &amp; VLAN","PDH",
AQ852="Warehouse HUAWEI","SPARE-ISSUE",
AQ852="SPARE-HS","SPARE-ISSUE",
AQ852="Power Telco","BSS",AQ852="no impacts","no impacts"
),"")</f>
        <v>No root cause</v>
      </c>
      <c r="AP852" s="48" t="str" cm="1">
        <f t="array" ref="AP852">IFERROR(_xlfn.IFS(
AQ852="MPR ISSUE","TX ISSUE",
AQ852="BSS Hardware Issue","RAN ISSUE",
AQ852="Sites strategiques, MLL, Pylone, etc.","ENVTECH",
AQ852="AKTIVCO DEFAUT GE &amp; POWER Cabinet","POWER ISSUE",
AQ852="AKTIVCO Coupure ENEO &amp; Baisse de tension","POWER ISSUE",
AQ852="Coupure ENEO &amp; Baisse de tension","POWER ISSUE",
AQ852="Defaut GE &amp; POWER Cabinet","POWER ISSUE",
AQ852="Sharing","POWER ISSUE",
AQ852="Sites strategiques &amp; DataCenter","POWER ISSUE",
AQ852="Exclu","Exclu",
AQ852="SAT","TX ISSUE",
AQ852="SPARE-ISSUE","SPARE-ISSUE",
AQ852="Fiber CAmtel","TX ISSUE",
AQ852="Fiber AOF","TX ISSUE",
AQ852="Projet OCM (HUAWEI)","TRAVAUX-HUAWEI",
AQ852="Projet OCM (NOKIA)","TRAVAUX -NOKIA",
AQ852="ACCESS-ISSUE","ACCESS-ISSUE",
AQ852="Projet OCM (ZTE, NOKIA, autres projets)","TRAVAUX OCM",
AQ852="No root CAuse","No root cause",
AQ852="ODU HS","TX ISSUE",
AQ852="IP &amp; VLAN","TX ISSUE",
AQ852="Warehouse HUAWEI","SPARE-ISSUE",
AQ852="SPARE-HS","SPARE-ISSUE",
AQ852="Power Telco","RAN ISSUE",AQ852="no impacts","no impacts"
),"")</f>
        <v>No root cause</v>
      </c>
      <c r="AQ852" s="67" t="s">
        <v>5344</v>
      </c>
      <c r="AR852" s="48" t="str" cm="1">
        <f t="array" ref="AR852">IFERROR(_xlfn.IFS(
AQ852="MPR ISSUE","ACTIVE",
AQ852="BSS Hardware Issue","ACTIVE",
AQ852="Sites strategiques, MLL, Pylone, etc.","PASSIVE",
AQ852="AKTIVCO DEFAUT GE &amp; POWER Cabinet","PASSIVE",
AQ852="AKTIVCO Coupure ENEO &amp; Baisse de tension","PASSIVE",
AQ852="Coupure ENEO &amp; Baisse de tension","PASSIVE",
AQ852="Defaut GE &amp; POWER Cabinet","PASSIVE",
AQ852="Sharing","PASSIVE",
AQ852="Sites strategiques &amp; DataCenter","PASSIVE",
AQ852="Exclu","Exclu",
AQ852="SAT","ACTIVE",
AQ852="SPARE-ISSUE","SPARE-ISSUE",
AQ852="Fiber CAmtel","ACTIVE",
AQ852="Fiber AOF","ACTIVE",
AQ852="Projet OCM (HUAWEI)","PLANNED WORKS",
AQ852="Projet OCM (NOKIA)","PLANNED WORKS",
AQ852="ACCESS-ISSUE","ACCESS-ISSUE",
AQ852="Projet OCM (ZTE, NOKIA, autres projets)","PLANNED WORKS",
AQ852="No root CAuse","No root cause",
AQ852="ODU HS","ACTIVE",
AQ852="IP &amp; VLAN","ACTIVE",
AQ852="Warehouse HUAWEI","SPARE-ISSUE",
AQ852="SPARE-HS","SPARE-ISSUE",
AQ852="Power Telco","ACTIVE", AQ852="no impacts","no impacts"
),"")</f>
        <v>No root cause</v>
      </c>
      <c r="AS852" s="92" t="s">
        <v>5537</v>
      </c>
      <c r="AT852" s="98" t="s">
        <v>1633</v>
      </c>
      <c r="AV852" s="17" t="s">
        <v>5537</v>
      </c>
      <c r="AW852" s="7" t="s">
        <v>5537</v>
      </c>
      <c r="AX852" s="6" t="s">
        <v>5537</v>
      </c>
      <c r="AY852" s="7"/>
      <c r="AZ852" s="3" t="s">
        <v>5537</v>
      </c>
      <c r="BA852" s="18" t="s">
        <v>5537</v>
      </c>
      <c r="BB852" s="18" t="s">
        <v>5537</v>
      </c>
      <c r="BC852" s="18" t="s">
        <v>5537</v>
      </c>
      <c r="BD852" s="18" t="s">
        <v>5537</v>
      </c>
      <c r="BE852" s="18" t="s">
        <v>5537</v>
      </c>
      <c r="BF852" s="18" t="s">
        <v>5537</v>
      </c>
      <c r="BG852" s="18" t="s">
        <v>5537</v>
      </c>
      <c r="BH852" s="18" t="s">
        <v>5537</v>
      </c>
      <c r="BI852" s="18" t="s">
        <v>5537</v>
      </c>
      <c r="BJ852" s="18" t="s">
        <v>5537</v>
      </c>
      <c r="BK852" s="18" t="s">
        <v>5537</v>
      </c>
      <c r="BL852" s="9" t="s">
        <v>5537</v>
      </c>
      <c r="BM852" s="14" t="s">
        <v>5537</v>
      </c>
      <c r="BN852" s="14" t="s">
        <v>5537</v>
      </c>
      <c r="BO852" s="14" t="str">
        <f>_xlfn.XLOOKUP(B852,'[4]cell downs 18042026 17h'!$B:$B,'[4]cell downs 18042026 17h'!$B:$B,"")</f>
        <v/>
      </c>
      <c r="BP852" s="14" t="str">
        <f>_xlfn.XLOOKUP(B852,'[5]Cells Huawei 19042026 15h'!$B:$B,'[5]Cells Huawei 19042026 15h'!$B:$B,"")</f>
        <v/>
      </c>
      <c r="BQ852" s="9" t="str">
        <f>_xlfn.XLOOKUP(B852,'[6]cells down 19042026 9H40'!$B:$B,'[6]cells down 19042026 9H40'!$B:$B,"")</f>
        <v/>
      </c>
      <c r="BR852" s="9" t="s">
        <v>5537</v>
      </c>
      <c r="BS852" s="9" t="s">
        <v>12</v>
      </c>
      <c r="BT852" s="108"/>
    </row>
    <row r="853" spans="1:72" s="9" customFormat="1" x14ac:dyDescent="0.35">
      <c r="A853" s="1" t="s">
        <v>3257</v>
      </c>
      <c r="B853" s="8" t="s">
        <v>3258</v>
      </c>
      <c r="C853" s="3" t="str">
        <f>_xlfn.XLOOKUP(B853,'[1]daily break down'!$D:$D,'[1]daily break down'!$E:$E,"")</f>
        <v>Yaounde</v>
      </c>
      <c r="D853" s="1" t="s">
        <v>11</v>
      </c>
      <c r="E853" s="1" t="s">
        <v>12</v>
      </c>
      <c r="F853" s="3" t="s">
        <v>37</v>
      </c>
      <c r="G853" s="1" t="s">
        <v>38</v>
      </c>
      <c r="H853" s="34" t="str">
        <f>_xlfn.XLOOKUP(B853,[2]CALCULATION!$B:$B,[2]CALCULATION!$H:$H,"")</f>
        <v>ZTE</v>
      </c>
      <c r="I853" s="28">
        <v>2.7883896493766271</v>
      </c>
      <c r="J853" s="28">
        <v>0</v>
      </c>
      <c r="K853" s="28">
        <v>0</v>
      </c>
      <c r="L853" s="28">
        <v>0</v>
      </c>
      <c r="M853" s="28">
        <v>0</v>
      </c>
      <c r="N853" s="28">
        <v>0</v>
      </c>
      <c r="O853" s="28">
        <v>0</v>
      </c>
      <c r="P853" s="28">
        <v>0</v>
      </c>
      <c r="Q853" s="28">
        <v>0</v>
      </c>
      <c r="R853" s="28">
        <v>0</v>
      </c>
      <c r="S853" s="93">
        <v>0</v>
      </c>
      <c r="T853" s="93">
        <f>_xlfn.XLOOKUP(B853,'[3]Nur des jours'!$B:$B,'[3]Nur des jours'!$U:$U,"")</f>
        <v>0</v>
      </c>
      <c r="U853" s="93">
        <v>0</v>
      </c>
      <c r="V853" s="93">
        <v>0</v>
      </c>
      <c r="W853" s="93">
        <v>0</v>
      </c>
      <c r="X853" s="93">
        <v>0</v>
      </c>
      <c r="Y853" s="93">
        <v>0</v>
      </c>
      <c r="Z853" s="93">
        <v>55.356088039653791</v>
      </c>
      <c r="AA853" s="93">
        <v>3.9897070196014961E-2</v>
      </c>
      <c r="AB853" s="93">
        <v>3.0934229938390514</v>
      </c>
      <c r="AC853" s="93">
        <f>_xlfn.XLOOKUP(B853,'[3]Nur des jours'!$B:$B,'[3]Nur des jours'!$N:$N,"")</f>
        <v>0</v>
      </c>
      <c r="AD853" s="93">
        <v>0</v>
      </c>
      <c r="AE853" s="93">
        <v>0.89325206244845623</v>
      </c>
      <c r="AF853" s="93">
        <v>0</v>
      </c>
      <c r="AG853" s="93"/>
      <c r="AH853" s="93">
        <v>0</v>
      </c>
      <c r="AI853" s="93">
        <v>0</v>
      </c>
      <c r="AJ853" s="93">
        <v>0</v>
      </c>
      <c r="AK853" s="93">
        <v>0</v>
      </c>
      <c r="AL853" s="93">
        <v>0</v>
      </c>
      <c r="AM853" s="49" t="s">
        <v>5559</v>
      </c>
      <c r="AN853" s="49"/>
      <c r="AO853" s="48" t="str" cm="1">
        <f t="array" ref="AO853">IFERROR(_xlfn.IFS(
AQ853="MPR ISSUE","PDH",
AQ853="BSS Hardware Issue","BSS",
AQ853="Sites strategiques, MLL, Pylone, etc.","ENVTECH",
AQ853="AKTIVCO DEFAUT GE &amp; POWER Cabinet","AKTIVCO",
AQ853="AKTIVCO Coupure ENEO &amp; Baisse de tension","AKTIVCO GRID ONLY",
AQ853="Coupure ENEO &amp; Baisse de tension","IHS GRID ONLY",
AQ853="Defaut GE &amp; POWER Cabinet","IHS",
AQ853="Sharing","Partners",
AQ853="Sites strategiques &amp; DataCenter","SST &amp; DC",
AQ853="Exclu","Exclu",
AQ853="SAT","SAT",
AQ853="SPARE-ISSUE","SPARE-ISSUE",
AQ853="Fiber CAmtel","TRANS_FO_CAMTEL",
AQ853="Fiber AOF","Fiber AOF",
AQ853="Projet OCM (HUAWEI)","TRAVAUX-HUAWEI",
AQ853="Projet OCM (NOKIA)","TRAVAUX-NOKIA",
AQ853="ACCESS-ISSUE","ACCESS-ISSUE",
AQ853="Projet OCM (ZTE, NOKIA, autres projets)","TRAVAUX OCM",
AQ853="No root CAuse","No root cause",
AQ853="ODU HS","PDH",
AQ853="IP &amp; VLAN","PDH",
AQ853="Warehouse HUAWEI","SPARE-ISSUE",
AQ853="SPARE-HS","SPARE-ISSUE",
AQ853="Power Telco","BSS",AQ853="no impacts","no impacts"
),"")</f>
        <v>No root cause</v>
      </c>
      <c r="AP853" s="48" t="str" cm="1">
        <f t="array" ref="AP853">IFERROR(_xlfn.IFS(
AQ853="MPR ISSUE","TX ISSUE",
AQ853="BSS Hardware Issue","RAN ISSUE",
AQ853="Sites strategiques, MLL, Pylone, etc.","ENVTECH",
AQ853="AKTIVCO DEFAUT GE &amp; POWER Cabinet","POWER ISSUE",
AQ853="AKTIVCO Coupure ENEO &amp; Baisse de tension","POWER ISSUE",
AQ853="Coupure ENEO &amp; Baisse de tension","POWER ISSUE",
AQ853="Defaut GE &amp; POWER Cabinet","POWER ISSUE",
AQ853="Sharing","POWER ISSUE",
AQ853="Sites strategiques &amp; DataCenter","POWER ISSUE",
AQ853="Exclu","Exclu",
AQ853="SAT","TX ISSUE",
AQ853="SPARE-ISSUE","SPARE-ISSUE",
AQ853="Fiber CAmtel","TX ISSUE",
AQ853="Fiber AOF","TX ISSUE",
AQ853="Projet OCM (HUAWEI)","TRAVAUX-HUAWEI",
AQ853="Projet OCM (NOKIA)","TRAVAUX -NOKIA",
AQ853="ACCESS-ISSUE","ACCESS-ISSUE",
AQ853="Projet OCM (ZTE, NOKIA, autres projets)","TRAVAUX OCM",
AQ853="No root CAuse","No root cause",
AQ853="ODU HS","TX ISSUE",
AQ853="IP &amp; VLAN","TX ISSUE",
AQ853="Warehouse HUAWEI","SPARE-ISSUE",
AQ853="SPARE-HS","SPARE-ISSUE",
AQ853="Power Telco","RAN ISSUE",AQ853="no impacts","no impacts"
),"")</f>
        <v>No root cause</v>
      </c>
      <c r="AQ853" s="127" t="s">
        <v>5344</v>
      </c>
      <c r="AR853" s="48" t="str" cm="1">
        <f t="array" ref="AR853">IFERROR(_xlfn.IFS(
AQ853="MPR ISSUE","ACTIVE",
AQ853="BSS Hardware Issue","ACTIVE",
AQ853="Sites strategiques, MLL, Pylone, etc.","PASSIVE",
AQ853="AKTIVCO DEFAUT GE &amp; POWER Cabinet","PASSIVE",
AQ853="AKTIVCO Coupure ENEO &amp; Baisse de tension","PASSIVE",
AQ853="Coupure ENEO &amp; Baisse de tension","PASSIVE",
AQ853="Defaut GE &amp; POWER Cabinet","PASSIVE",
AQ853="Sharing","PASSIVE",
AQ853="Sites strategiques &amp; DataCenter","PASSIVE",
AQ853="Exclu","Exclu",
AQ853="SAT","ACTIVE",
AQ853="SPARE-ISSUE","SPARE-ISSUE",
AQ853="Fiber CAmtel","ACTIVE",
AQ853="Fiber AOF","ACTIVE",
AQ853="Projet OCM (HUAWEI)","PLANNED WORKS",
AQ853="Projet OCM (NOKIA)","PLANNED WORKS",
AQ853="ACCESS-ISSUE","ACCESS-ISSUE",
AQ853="Projet OCM (ZTE, NOKIA, autres projets)","PLANNED WORKS",
AQ853="No root CAuse","No root cause",
AQ853="ODU HS","ACTIVE",
AQ853="IP &amp; VLAN","ACTIVE",
AQ853="Warehouse HUAWEI","SPARE-ISSUE",
AQ853="SPARE-HS","SPARE-ISSUE",
AQ853="Power Telco","ACTIVE", AQ853="no impacts","no impacts"
),"")</f>
        <v>No root cause</v>
      </c>
      <c r="AS853" s="92" t="s">
        <v>5537</v>
      </c>
      <c r="AT853" s="98" t="s">
        <v>3258</v>
      </c>
      <c r="AV853" s="17" t="s">
        <v>5537</v>
      </c>
      <c r="AW853" s="7" t="s">
        <v>5537</v>
      </c>
      <c r="AX853" s="6" t="s">
        <v>5537</v>
      </c>
      <c r="AY853" s="7"/>
      <c r="AZ853" s="3" t="s">
        <v>5537</v>
      </c>
      <c r="BA853" s="18" t="s">
        <v>5537</v>
      </c>
      <c r="BB853" s="18" t="s">
        <v>5537</v>
      </c>
      <c r="BC853" s="18" t="s">
        <v>5537</v>
      </c>
      <c r="BD853" s="18" t="s">
        <v>5537</v>
      </c>
      <c r="BE853" s="18" t="s">
        <v>5537</v>
      </c>
      <c r="BF853" s="18" t="s">
        <v>5537</v>
      </c>
      <c r="BG853" s="18" t="s">
        <v>5537</v>
      </c>
      <c r="BH853" s="18" t="s">
        <v>5537</v>
      </c>
      <c r="BI853" s="18" t="s">
        <v>5537</v>
      </c>
      <c r="BJ853" s="18" t="s">
        <v>5537</v>
      </c>
      <c r="BK853" s="18" t="s">
        <v>5537</v>
      </c>
      <c r="BL853" s="9" t="s">
        <v>5537</v>
      </c>
      <c r="BM853" s="14" t="s">
        <v>5537</v>
      </c>
      <c r="BN853" s="14" t="s">
        <v>5537</v>
      </c>
      <c r="BO853" s="14" t="str">
        <f>_xlfn.XLOOKUP(B853,'[4]cell downs 18042026 17h'!$B:$B,'[4]cell downs 18042026 17h'!$B:$B,"")</f>
        <v/>
      </c>
      <c r="BP853" s="14" t="str">
        <f>_xlfn.XLOOKUP(B853,'[5]Cells Huawei 19042026 15h'!$B:$B,'[5]Cells Huawei 19042026 15h'!$B:$B,"")</f>
        <v/>
      </c>
      <c r="BQ853" s="9" t="str">
        <f>_xlfn.XLOOKUP(B853,'[6]cells down 19042026 9H40'!$B:$B,'[6]cells down 19042026 9H40'!$B:$B,"")</f>
        <v/>
      </c>
      <c r="BR853" s="9" t="s">
        <v>3258</v>
      </c>
      <c r="BS853" s="9" t="s">
        <v>5537</v>
      </c>
      <c r="BT853" s="108"/>
    </row>
    <row r="854" spans="1:72" s="9" customFormat="1" ht="22.5" customHeight="1" x14ac:dyDescent="0.35">
      <c r="A854" s="1" t="s">
        <v>4689</v>
      </c>
      <c r="B854" s="8" t="s">
        <v>4690</v>
      </c>
      <c r="C854" s="3" t="str">
        <f>_xlfn.XLOOKUP(B854,'[1]daily break down'!$D:$D,'[1]daily break down'!$E:$E,"")</f>
        <v>Yaounde</v>
      </c>
      <c r="D854" s="1" t="s">
        <v>11</v>
      </c>
      <c r="E854" s="1" t="s">
        <v>12</v>
      </c>
      <c r="F854" s="3" t="s">
        <v>37</v>
      </c>
      <c r="G854" s="1" t="s">
        <v>38</v>
      </c>
      <c r="H854" s="34" t="str">
        <f>_xlfn.XLOOKUP(B854,[2]CALCULATION!$B:$B,[2]CALCULATION!$H:$H,"")</f>
        <v>ZTE</v>
      </c>
      <c r="I854" s="28">
        <v>0</v>
      </c>
      <c r="J854" s="28">
        <v>0</v>
      </c>
      <c r="K854" s="28">
        <v>0</v>
      </c>
      <c r="L854" s="28">
        <v>0</v>
      </c>
      <c r="M854" s="28">
        <v>0</v>
      </c>
      <c r="N854" s="28">
        <v>0</v>
      </c>
      <c r="O854" s="28">
        <v>0</v>
      </c>
      <c r="P854" s="28">
        <v>0</v>
      </c>
      <c r="Q854" s="28">
        <v>0</v>
      </c>
      <c r="R854" s="28">
        <v>2.7929732645041908E-2</v>
      </c>
      <c r="S854" s="93">
        <v>0</v>
      </c>
      <c r="T854" s="93">
        <f>_xlfn.XLOOKUP(B854,'[3]Nur des jours'!$B:$B,'[3]Nur des jours'!$U:$U,"")</f>
        <v>0</v>
      </c>
      <c r="U854" s="93">
        <v>0</v>
      </c>
      <c r="V854" s="93">
        <v>0</v>
      </c>
      <c r="W854" s="93">
        <v>0</v>
      </c>
      <c r="X854" s="93">
        <v>0</v>
      </c>
      <c r="Y854" s="93">
        <v>0</v>
      </c>
      <c r="Z854" s="93">
        <v>0</v>
      </c>
      <c r="AA854" s="93">
        <v>0</v>
      </c>
      <c r="AB854" s="93">
        <v>0</v>
      </c>
      <c r="AC854" s="93">
        <f>_xlfn.XLOOKUP(B854,'[3]Nur des jours'!$B:$B,'[3]Nur des jours'!$N:$N,"")</f>
        <v>0</v>
      </c>
      <c r="AD854" s="93">
        <v>0</v>
      </c>
      <c r="AE854" s="93">
        <v>0.86259356282085276</v>
      </c>
      <c r="AF854" s="93">
        <v>0</v>
      </c>
      <c r="AG854" s="93"/>
      <c r="AH854" s="93">
        <v>0</v>
      </c>
      <c r="AI854" s="93">
        <v>0</v>
      </c>
      <c r="AJ854" s="93">
        <v>0</v>
      </c>
      <c r="AK854" s="93">
        <v>0</v>
      </c>
      <c r="AL854" s="93">
        <v>0</v>
      </c>
      <c r="AM854" s="49" t="s">
        <v>5559</v>
      </c>
      <c r="AN854" s="49"/>
      <c r="AO854" s="48" t="str" cm="1">
        <f t="array" ref="AO854">IFERROR(_xlfn.IFS(
AQ854="MPR ISSUE","PDH",
AQ854="BSS Hardware Issue","BSS",
AQ854="Sites strategiques, MLL, Pylone, etc.","ENVTECH",
AQ854="AKTIVCO DEFAUT GE &amp; POWER Cabinet","AKTIVCO",
AQ854="AKTIVCO Coupure ENEO &amp; Baisse de tension","AKTIVCO GRID ONLY",
AQ854="Coupure ENEO &amp; Baisse de tension","IHS GRID ONLY",
AQ854="Defaut GE &amp; POWER Cabinet","IHS",
AQ854="Sharing","Partners",
AQ854="Sites strategiques &amp; DataCenter","SST &amp; DC",
AQ854="Exclu","Exclu",
AQ854="SAT","SAT",
AQ854="SPARE-ISSUE","SPARE-ISSUE",
AQ854="Fiber CAmtel","TRANS_FO_CAMTEL",
AQ854="Fiber AOF","Fiber AOF",
AQ854="Projet OCM (HUAWEI)","TRAVAUX-HUAWEI",
AQ854="Projet OCM (NOKIA)","TRAVAUX-NOKIA",
AQ854="ACCESS-ISSUE","ACCESS-ISSUE",
AQ854="Projet OCM (ZTE, NOKIA, autres projets)","TRAVAUX OCM",
AQ854="No root CAuse","No root cause",
AQ854="ODU HS","PDH",
AQ854="IP &amp; VLAN","PDH",
AQ854="Warehouse HUAWEI","SPARE-ISSUE",
AQ854="SPARE-HS","SPARE-ISSUE",
AQ854="Power Telco","BSS",AQ854="no impacts","no impacts"
),"")</f>
        <v>No root cause</v>
      </c>
      <c r="AP854" s="48" t="str" cm="1">
        <f t="array" ref="AP854">IFERROR(_xlfn.IFS(
AQ854="MPR ISSUE","TX ISSUE",
AQ854="BSS Hardware Issue","RAN ISSUE",
AQ854="Sites strategiques, MLL, Pylone, etc.","ENVTECH",
AQ854="AKTIVCO DEFAUT GE &amp; POWER Cabinet","POWER ISSUE",
AQ854="AKTIVCO Coupure ENEO &amp; Baisse de tension","POWER ISSUE",
AQ854="Coupure ENEO &amp; Baisse de tension","POWER ISSUE",
AQ854="Defaut GE &amp; POWER Cabinet","POWER ISSUE",
AQ854="Sharing","POWER ISSUE",
AQ854="Sites strategiques &amp; DataCenter","POWER ISSUE",
AQ854="Exclu","Exclu",
AQ854="SAT","TX ISSUE",
AQ854="SPARE-ISSUE","SPARE-ISSUE",
AQ854="Fiber CAmtel","TX ISSUE",
AQ854="Fiber AOF","TX ISSUE",
AQ854="Projet OCM (HUAWEI)","TRAVAUX-HUAWEI",
AQ854="Projet OCM (NOKIA)","TRAVAUX -NOKIA",
AQ854="ACCESS-ISSUE","ACCESS-ISSUE",
AQ854="Projet OCM (ZTE, NOKIA, autres projets)","TRAVAUX OCM",
AQ854="No root CAuse","No root cause",
AQ854="ODU HS","TX ISSUE",
AQ854="IP &amp; VLAN","TX ISSUE",
AQ854="Warehouse HUAWEI","SPARE-ISSUE",
AQ854="SPARE-HS","SPARE-ISSUE",
AQ854="Power Telco","RAN ISSUE",AQ854="no impacts","no impacts"
),"")</f>
        <v>No root cause</v>
      </c>
      <c r="AQ854" s="127" t="s">
        <v>5344</v>
      </c>
      <c r="AR854" s="48" t="str" cm="1">
        <f t="array" ref="AR854">IFERROR(_xlfn.IFS(
AQ854="MPR ISSUE","ACTIVE",
AQ854="BSS Hardware Issue","ACTIVE",
AQ854="Sites strategiques, MLL, Pylone, etc.","PASSIVE",
AQ854="AKTIVCO DEFAUT GE &amp; POWER Cabinet","PASSIVE",
AQ854="AKTIVCO Coupure ENEO &amp; Baisse de tension","PASSIVE",
AQ854="Coupure ENEO &amp; Baisse de tension","PASSIVE",
AQ854="Defaut GE &amp; POWER Cabinet","PASSIVE",
AQ854="Sharing","PASSIVE",
AQ854="Sites strategiques &amp; DataCenter","PASSIVE",
AQ854="Exclu","Exclu",
AQ854="SAT","ACTIVE",
AQ854="SPARE-ISSUE","SPARE-ISSUE",
AQ854="Fiber CAmtel","ACTIVE",
AQ854="Fiber AOF","ACTIVE",
AQ854="Projet OCM (HUAWEI)","PLANNED WORKS",
AQ854="Projet OCM (NOKIA)","PLANNED WORKS",
AQ854="ACCESS-ISSUE","ACCESS-ISSUE",
AQ854="Projet OCM (ZTE, NOKIA, autres projets)","PLANNED WORKS",
AQ854="No root CAuse","No root cause",
AQ854="ODU HS","ACTIVE",
AQ854="IP &amp; VLAN","ACTIVE",
AQ854="Warehouse HUAWEI","SPARE-ISSUE",
AQ854="SPARE-HS","SPARE-ISSUE",
AQ854="Power Telco","ACTIVE", AQ854="no impacts","no impacts"
),"")</f>
        <v>No root cause</v>
      </c>
      <c r="AS854" s="92" t="s">
        <v>5537</v>
      </c>
      <c r="AT854" s="98" t="s">
        <v>4690</v>
      </c>
      <c r="AV854" s="17" t="s">
        <v>5537</v>
      </c>
      <c r="AW854" s="7" t="s">
        <v>5537</v>
      </c>
      <c r="AX854" s="6" t="s">
        <v>5537</v>
      </c>
      <c r="AY854" s="7"/>
      <c r="AZ854" s="3" t="s">
        <v>5537</v>
      </c>
      <c r="BA854" s="18" t="s">
        <v>5537</v>
      </c>
      <c r="BB854" s="18" t="s">
        <v>5537</v>
      </c>
      <c r="BC854" s="18" t="s">
        <v>5537</v>
      </c>
      <c r="BD854" s="18" t="s">
        <v>5537</v>
      </c>
      <c r="BE854" s="18" t="s">
        <v>5537</v>
      </c>
      <c r="BF854" s="18" t="s">
        <v>5537</v>
      </c>
      <c r="BG854" s="18" t="s">
        <v>5537</v>
      </c>
      <c r="BH854" s="18" t="s">
        <v>5537</v>
      </c>
      <c r="BI854" s="18" t="s">
        <v>5537</v>
      </c>
      <c r="BJ854" s="18" t="s">
        <v>5537</v>
      </c>
      <c r="BK854" s="18" t="s">
        <v>5537</v>
      </c>
      <c r="BL854" s="9" t="s">
        <v>5537</v>
      </c>
      <c r="BM854" s="14" t="s">
        <v>5537</v>
      </c>
      <c r="BN854" s="14" t="s">
        <v>5537</v>
      </c>
      <c r="BO854" s="14" t="str">
        <f>_xlfn.XLOOKUP(B854,'[4]cell downs 18042026 17h'!$B:$B,'[4]cell downs 18042026 17h'!$B:$B,"")</f>
        <v/>
      </c>
      <c r="BP854" s="14" t="str">
        <f>_xlfn.XLOOKUP(B854,'[5]Cells Huawei 19042026 15h'!$B:$B,'[5]Cells Huawei 19042026 15h'!$B:$B,"")</f>
        <v/>
      </c>
      <c r="BQ854" s="9" t="str">
        <f>_xlfn.XLOOKUP(B854,'[6]cells down 19042026 9H40'!$B:$B,'[6]cells down 19042026 9H40'!$B:$B,"")</f>
        <v/>
      </c>
      <c r="BR854" s="9" t="s">
        <v>4690</v>
      </c>
      <c r="BS854" s="9" t="s">
        <v>302</v>
      </c>
      <c r="BT854" s="108"/>
    </row>
    <row r="855" spans="1:72" s="9" customFormat="1" x14ac:dyDescent="0.35">
      <c r="A855" s="1" t="s">
        <v>2673</v>
      </c>
      <c r="B855" s="8" t="s">
        <v>2674</v>
      </c>
      <c r="C855" s="3" t="str">
        <f>_xlfn.XLOOKUP(B855,'[1]daily break down'!$D:$D,'[1]daily break down'!$E:$E,"")</f>
        <v>NORD-OUEST</v>
      </c>
      <c r="D855" s="1" t="s">
        <v>11</v>
      </c>
      <c r="E855" s="1" t="s">
        <v>12</v>
      </c>
      <c r="F855" s="3" t="s">
        <v>51</v>
      </c>
      <c r="G855" s="1" t="s">
        <v>52</v>
      </c>
      <c r="H855" s="32" t="str">
        <f>_xlfn.XLOOKUP(B855,[2]CALCULATION!$B:$B,[2]CALCULATION!$H:$H,"")</f>
        <v>Huawei</v>
      </c>
      <c r="I855" s="28">
        <v>9.4769007199664426</v>
      </c>
      <c r="J855" s="28">
        <v>5.5451933750531479</v>
      </c>
      <c r="K855" s="28">
        <v>0</v>
      </c>
      <c r="L855" s="28">
        <v>0</v>
      </c>
      <c r="M855" s="28">
        <v>7.3343014213844002</v>
      </c>
      <c r="N855" s="28">
        <v>0</v>
      </c>
      <c r="O855" s="28">
        <v>0</v>
      </c>
      <c r="P855" s="28">
        <v>1.7089393692945583</v>
      </c>
      <c r="Q855" s="28">
        <v>14.990704357180975</v>
      </c>
      <c r="R855" s="28">
        <v>6.1590054304246449</v>
      </c>
      <c r="S855" s="93">
        <v>1.0371989795481591</v>
      </c>
      <c r="T855" s="93">
        <f>_xlfn.XLOOKUP(B855,'[3]Nur des jours'!$B:$B,'[3]Nur des jours'!$U:$U,"")</f>
        <v>0</v>
      </c>
      <c r="U855" s="93">
        <v>0.31097242554211496</v>
      </c>
      <c r="V855" s="93">
        <v>3.7632015249705365E-2</v>
      </c>
      <c r="W855" s="93">
        <v>0</v>
      </c>
      <c r="X855" s="93">
        <v>0</v>
      </c>
      <c r="Y855" s="93">
        <v>0</v>
      </c>
      <c r="Z855" s="93">
        <v>2.5366475189265851</v>
      </c>
      <c r="AA855" s="93">
        <v>1.4770655160900941</v>
      </c>
      <c r="AB855" s="93">
        <v>0</v>
      </c>
      <c r="AC855" s="93">
        <f>_xlfn.XLOOKUP(B855,'[3]Nur des jours'!$B:$B,'[3]Nur des jours'!$N:$N,"")</f>
        <v>0</v>
      </c>
      <c r="AD855" s="93">
        <v>0</v>
      </c>
      <c r="AE855" s="93">
        <v>0.84288580128013069</v>
      </c>
      <c r="AF855" s="93">
        <v>0</v>
      </c>
      <c r="AG855" s="93"/>
      <c r="AH855" s="93">
        <v>0</v>
      </c>
      <c r="AI855" s="93">
        <v>0</v>
      </c>
      <c r="AJ855" s="93">
        <v>0</v>
      </c>
      <c r="AK855" s="93">
        <v>0</v>
      </c>
      <c r="AL855" s="93">
        <v>0</v>
      </c>
      <c r="AM855" s="49" t="s">
        <v>5559</v>
      </c>
      <c r="AN855" s="49"/>
      <c r="AO855" s="48" t="str" cm="1">
        <f t="array" ref="AO855">IFERROR(_xlfn.IFS(
AQ855="MPR ISSUE","PDH",
AQ855="BSS Hardware Issue","BSS",
AQ855="Sites strategiques, MLL, Pylone, etc.","ENVTECH",
AQ855="AKTIVCO DEFAUT GE &amp; POWER Cabinet","AKTIVCO",
AQ855="AKTIVCO Coupure ENEO &amp; Baisse de tension","AKTIVCO GRID ONLY",
AQ855="Coupure ENEO &amp; Baisse de tension","IHS GRID ONLY",
AQ855="Defaut GE &amp; POWER Cabinet","IHS",
AQ855="Sharing","Partners",
AQ855="Sites strategiques &amp; DataCenter","SST &amp; DC",
AQ855="Exclu","Exclu",
AQ855="SAT","SAT",
AQ855="SPARE-ISSUE","SPARE-ISSUE",
AQ855="Fiber CAmtel","TRANS_FO_CAMTEL",
AQ855="Fiber AOF","Fiber AOF",
AQ855="Projet OCM (HUAWEI)","TRAVAUX-HUAWEI",
AQ855="Projet OCM (NOKIA)","TRAVAUX-NOKIA",
AQ855="ACCESS-ISSUE","ACCESS-ISSUE",
AQ855="Projet OCM (ZTE, NOKIA, autres projets)","TRAVAUX OCM",
AQ855="No root CAuse","No root cause",
AQ855="ODU HS","PDH",
AQ855="IP &amp; VLAN","PDH",
AQ855="Warehouse HUAWEI","SPARE-ISSUE",
AQ855="SPARE-HS","SPARE-ISSUE",
AQ855="Power Telco","BSS",AQ855="no impacts","no impacts"
),"")</f>
        <v>No root cause</v>
      </c>
      <c r="AP855" s="48" t="str" cm="1">
        <f t="array" ref="AP855">IFERROR(_xlfn.IFS(
AQ855="MPR ISSUE","TX ISSUE",
AQ855="BSS Hardware Issue","RAN ISSUE",
AQ855="Sites strategiques, MLL, Pylone, etc.","ENVTECH",
AQ855="AKTIVCO DEFAUT GE &amp; POWER Cabinet","POWER ISSUE",
AQ855="AKTIVCO Coupure ENEO &amp; Baisse de tension","POWER ISSUE",
AQ855="Coupure ENEO &amp; Baisse de tension","POWER ISSUE",
AQ855="Defaut GE &amp; POWER Cabinet","POWER ISSUE",
AQ855="Sharing","POWER ISSUE",
AQ855="Sites strategiques &amp; DataCenter","POWER ISSUE",
AQ855="Exclu","Exclu",
AQ855="SAT","TX ISSUE",
AQ855="SPARE-ISSUE","SPARE-ISSUE",
AQ855="Fiber CAmtel","TX ISSUE",
AQ855="Fiber AOF","TX ISSUE",
AQ855="Projet OCM (HUAWEI)","TRAVAUX-HUAWEI",
AQ855="Projet OCM (NOKIA)","TRAVAUX -NOKIA",
AQ855="ACCESS-ISSUE","ACCESS-ISSUE",
AQ855="Projet OCM (ZTE, NOKIA, autres projets)","TRAVAUX OCM",
AQ855="No root CAuse","No root cause",
AQ855="ODU HS","TX ISSUE",
AQ855="IP &amp; VLAN","TX ISSUE",
AQ855="Warehouse HUAWEI","SPARE-ISSUE",
AQ855="SPARE-HS","SPARE-ISSUE",
AQ855="Power Telco","RAN ISSUE",AQ855="no impacts","no impacts"
),"")</f>
        <v>No root cause</v>
      </c>
      <c r="AQ855" s="127" t="s">
        <v>5344</v>
      </c>
      <c r="AR855" s="48" t="str" cm="1">
        <f t="array" ref="AR855">IFERROR(_xlfn.IFS(
AQ855="MPR ISSUE","ACTIVE",
AQ855="BSS Hardware Issue","ACTIVE",
AQ855="Sites strategiques, MLL, Pylone, etc.","PASSIVE",
AQ855="AKTIVCO DEFAUT GE &amp; POWER Cabinet","PASSIVE",
AQ855="AKTIVCO Coupure ENEO &amp; Baisse de tension","PASSIVE",
AQ855="Coupure ENEO &amp; Baisse de tension","PASSIVE",
AQ855="Defaut GE &amp; POWER Cabinet","PASSIVE",
AQ855="Sharing","PASSIVE",
AQ855="Sites strategiques &amp; DataCenter","PASSIVE",
AQ855="Exclu","Exclu",
AQ855="SAT","ACTIVE",
AQ855="SPARE-ISSUE","SPARE-ISSUE",
AQ855="Fiber CAmtel","ACTIVE",
AQ855="Fiber AOF","ACTIVE",
AQ855="Projet OCM (HUAWEI)","PLANNED WORKS",
AQ855="Projet OCM (NOKIA)","PLANNED WORKS",
AQ855="ACCESS-ISSUE","ACCESS-ISSUE",
AQ855="Projet OCM (ZTE, NOKIA, autres projets)","PLANNED WORKS",
AQ855="No root CAuse","No root cause",
AQ855="ODU HS","ACTIVE",
AQ855="IP &amp; VLAN","ACTIVE",
AQ855="Warehouse HUAWEI","SPARE-ISSUE",
AQ855="SPARE-HS","SPARE-ISSUE",
AQ855="Power Telco","ACTIVE", AQ855="no impacts","no impacts"
),"")</f>
        <v>No root cause</v>
      </c>
      <c r="AS855" s="92" t="s">
        <v>5537</v>
      </c>
      <c r="AT855" s="98" t="s">
        <v>2674</v>
      </c>
      <c r="AV855" s="17" t="s">
        <v>5537</v>
      </c>
      <c r="AW855" s="7" t="s">
        <v>5537</v>
      </c>
      <c r="AX855" s="6" t="s">
        <v>5537</v>
      </c>
      <c r="AY855" s="7"/>
      <c r="AZ855" s="3" t="s">
        <v>5537</v>
      </c>
      <c r="BA855" s="18" t="s">
        <v>5537</v>
      </c>
      <c r="BB855" s="18" t="s">
        <v>5537</v>
      </c>
      <c r="BC855" s="18" t="s">
        <v>5537</v>
      </c>
      <c r="BD855" s="18" t="s">
        <v>5537</v>
      </c>
      <c r="BE855" s="18" t="s">
        <v>5537</v>
      </c>
      <c r="BF855" s="18" t="s">
        <v>5537</v>
      </c>
      <c r="BG855" s="18" t="s">
        <v>5537</v>
      </c>
      <c r="BH855" s="18" t="s">
        <v>5537</v>
      </c>
      <c r="BI855" s="18" t="s">
        <v>5537</v>
      </c>
      <c r="BJ855" s="18" t="s">
        <v>5537</v>
      </c>
      <c r="BK855" s="18" t="s">
        <v>5537</v>
      </c>
      <c r="BL855" s="9" t="s">
        <v>5537</v>
      </c>
      <c r="BM855" s="14" t="s">
        <v>5537</v>
      </c>
      <c r="BN855" s="14" t="s">
        <v>5537</v>
      </c>
      <c r="BO855" s="14" t="str">
        <f>_xlfn.XLOOKUP(B855,'[4]cell downs 18042026 17h'!$B:$B,'[4]cell downs 18042026 17h'!$B:$B,"")</f>
        <v/>
      </c>
      <c r="BP855" s="14" t="str">
        <f>_xlfn.XLOOKUP(B855,'[5]Cells Huawei 19042026 15h'!$B:$B,'[5]Cells Huawei 19042026 15h'!$B:$B,"")</f>
        <v/>
      </c>
      <c r="BQ855" s="9" t="str">
        <f>_xlfn.XLOOKUP(B855,'[6]cells down 19042026 9H40'!$B:$B,'[6]cells down 19042026 9H40'!$B:$B,"")</f>
        <v/>
      </c>
      <c r="BR855" s="9" t="s">
        <v>2674</v>
      </c>
      <c r="BS855" s="9" t="s">
        <v>12</v>
      </c>
      <c r="BT855" s="108"/>
    </row>
    <row r="856" spans="1:72" s="9" customFormat="1" x14ac:dyDescent="0.35">
      <c r="A856" s="1" t="s">
        <v>1928</v>
      </c>
      <c r="B856" s="8" t="s">
        <v>1929</v>
      </c>
      <c r="C856" s="3" t="str">
        <f>_xlfn.XLOOKUP(B856,'[1]daily break down'!$D:$D,'[1]daily break down'!$E:$E,"")</f>
        <v>Douala</v>
      </c>
      <c r="D856" s="1" t="s">
        <v>11</v>
      </c>
      <c r="E856" s="1" t="s">
        <v>12</v>
      </c>
      <c r="F856" s="3" t="s">
        <v>31</v>
      </c>
      <c r="G856" s="1" t="s">
        <v>32</v>
      </c>
      <c r="H856" s="34" t="str">
        <f>_xlfn.XLOOKUP(B856,[2]CALCULATION!$B:$B,[2]CALCULATION!$H:$H,"")</f>
        <v>ZTE</v>
      </c>
      <c r="I856" s="28">
        <v>0</v>
      </c>
      <c r="J856" s="28">
        <v>7.184076556716974</v>
      </c>
      <c r="K856" s="28">
        <v>0</v>
      </c>
      <c r="L856" s="28">
        <v>0</v>
      </c>
      <c r="M856" s="28">
        <v>0</v>
      </c>
      <c r="N856" s="28">
        <v>0</v>
      </c>
      <c r="O856" s="28">
        <v>0</v>
      </c>
      <c r="P856" s="28">
        <v>0</v>
      </c>
      <c r="Q856" s="28">
        <v>6.3533721139276258</v>
      </c>
      <c r="R856" s="28">
        <v>0</v>
      </c>
      <c r="S856" s="93">
        <v>0</v>
      </c>
      <c r="T856" s="93">
        <f>_xlfn.XLOOKUP(B856,'[3]Nur des jours'!$B:$B,'[3]Nur des jours'!$U:$U,"")</f>
        <v>10.251567346682531</v>
      </c>
      <c r="U856" s="93">
        <v>1.961822944756916</v>
      </c>
      <c r="V856" s="93">
        <v>0</v>
      </c>
      <c r="W856" s="93">
        <v>10.251567346682531</v>
      </c>
      <c r="X856" s="93">
        <v>0</v>
      </c>
      <c r="Y856" s="93">
        <v>0.66910079815542256</v>
      </c>
      <c r="Z856" s="93">
        <v>0</v>
      </c>
      <c r="AA856" s="93">
        <v>0</v>
      </c>
      <c r="AB856" s="93">
        <v>0</v>
      </c>
      <c r="AC856" s="93">
        <f>_xlfn.XLOOKUP(B856,'[3]Nur des jours'!$B:$B,'[3]Nur des jours'!$N:$N,"")</f>
        <v>0</v>
      </c>
      <c r="AD856" s="93">
        <v>0</v>
      </c>
      <c r="AE856" s="93">
        <v>0.8357160997965366</v>
      </c>
      <c r="AF856" s="93">
        <v>0</v>
      </c>
      <c r="AG856" s="93"/>
      <c r="AH856" s="93">
        <v>0</v>
      </c>
      <c r="AI856" s="93">
        <v>0</v>
      </c>
      <c r="AJ856" s="93">
        <v>0</v>
      </c>
      <c r="AK856" s="93">
        <v>0</v>
      </c>
      <c r="AL856" s="93">
        <v>0</v>
      </c>
      <c r="AM856" s="49" t="s">
        <v>5559</v>
      </c>
      <c r="AN856" s="49"/>
      <c r="AO856" s="48" t="str" cm="1">
        <f t="array" ref="AO856">IFERROR(_xlfn.IFS(
AQ856="MPR ISSUE","PDH",
AQ856="BSS Hardware Issue","BSS",
AQ856="Sites strategiques, MLL, Pylone, etc.","ENVTECH",
AQ856="AKTIVCO DEFAUT GE &amp; POWER Cabinet","AKTIVCO",
AQ856="AKTIVCO Coupure ENEO &amp; Baisse de tension","AKTIVCO GRID ONLY",
AQ856="Coupure ENEO &amp; Baisse de tension","IHS GRID ONLY",
AQ856="Defaut GE &amp; POWER Cabinet","IHS",
AQ856="Sharing","Partners",
AQ856="Sites strategiques &amp; DataCenter","SST &amp; DC",
AQ856="Exclu","Exclu",
AQ856="SAT","SAT",
AQ856="SPARE-ISSUE","SPARE-ISSUE",
AQ856="Fiber CAmtel","TRANS_FO_CAMTEL",
AQ856="Fiber AOF","Fiber AOF",
AQ856="Projet OCM (HUAWEI)","TRAVAUX-HUAWEI",
AQ856="Projet OCM (NOKIA)","TRAVAUX-NOKIA",
AQ856="ACCESS-ISSUE","ACCESS-ISSUE",
AQ856="Projet OCM (ZTE, NOKIA, autres projets)","TRAVAUX OCM",
AQ856="No root CAuse","No root cause",
AQ856="ODU HS","PDH",
AQ856="IP &amp; VLAN","PDH",
AQ856="Warehouse HUAWEI","SPARE-ISSUE",
AQ856="SPARE-HS","SPARE-ISSUE",
AQ856="Power Telco","BSS",AQ856="no impacts","no impacts"
),"")</f>
        <v>No root cause</v>
      </c>
      <c r="AP856" s="48" t="str" cm="1">
        <f t="array" ref="AP856">IFERROR(_xlfn.IFS(
AQ856="MPR ISSUE","TX ISSUE",
AQ856="BSS Hardware Issue","RAN ISSUE",
AQ856="Sites strategiques, MLL, Pylone, etc.","ENVTECH",
AQ856="AKTIVCO DEFAUT GE &amp; POWER Cabinet","POWER ISSUE",
AQ856="AKTIVCO Coupure ENEO &amp; Baisse de tension","POWER ISSUE",
AQ856="Coupure ENEO &amp; Baisse de tension","POWER ISSUE",
AQ856="Defaut GE &amp; POWER Cabinet","POWER ISSUE",
AQ856="Sharing","POWER ISSUE",
AQ856="Sites strategiques &amp; DataCenter","POWER ISSUE",
AQ856="Exclu","Exclu",
AQ856="SAT","TX ISSUE",
AQ856="SPARE-ISSUE","SPARE-ISSUE",
AQ856="Fiber CAmtel","TX ISSUE",
AQ856="Fiber AOF","TX ISSUE",
AQ856="Projet OCM (HUAWEI)","TRAVAUX-HUAWEI",
AQ856="Projet OCM (NOKIA)","TRAVAUX -NOKIA",
AQ856="ACCESS-ISSUE","ACCESS-ISSUE",
AQ856="Projet OCM (ZTE, NOKIA, autres projets)","TRAVAUX OCM",
AQ856="No root CAuse","No root cause",
AQ856="ODU HS","TX ISSUE",
AQ856="IP &amp; VLAN","TX ISSUE",
AQ856="Warehouse HUAWEI","SPARE-ISSUE",
AQ856="SPARE-HS","SPARE-ISSUE",
AQ856="Power Telco","RAN ISSUE",AQ856="no impacts","no impacts"
),"")</f>
        <v>No root cause</v>
      </c>
      <c r="AQ856" s="127" t="s">
        <v>5344</v>
      </c>
      <c r="AR856" s="48" t="str" cm="1">
        <f t="array" ref="AR856">IFERROR(_xlfn.IFS(
AQ856="MPR ISSUE","ACTIVE",
AQ856="BSS Hardware Issue","ACTIVE",
AQ856="Sites strategiques, MLL, Pylone, etc.","PASSIVE",
AQ856="AKTIVCO DEFAUT GE &amp; POWER Cabinet","PASSIVE",
AQ856="AKTIVCO Coupure ENEO &amp; Baisse de tension","PASSIVE",
AQ856="Coupure ENEO &amp; Baisse de tension","PASSIVE",
AQ856="Defaut GE &amp; POWER Cabinet","PASSIVE",
AQ856="Sharing","PASSIVE",
AQ856="Sites strategiques &amp; DataCenter","PASSIVE",
AQ856="Exclu","Exclu",
AQ856="SAT","ACTIVE",
AQ856="SPARE-ISSUE","SPARE-ISSUE",
AQ856="Fiber CAmtel","ACTIVE",
AQ856="Fiber AOF","ACTIVE",
AQ856="Projet OCM (HUAWEI)","PLANNED WORKS",
AQ856="Projet OCM (NOKIA)","PLANNED WORKS",
AQ856="ACCESS-ISSUE","ACCESS-ISSUE",
AQ856="Projet OCM (ZTE, NOKIA, autres projets)","PLANNED WORKS",
AQ856="No root CAuse","No root cause",
AQ856="ODU HS","ACTIVE",
AQ856="IP &amp; VLAN","ACTIVE",
AQ856="Warehouse HUAWEI","SPARE-ISSUE",
AQ856="SPARE-HS","SPARE-ISSUE",
AQ856="Power Telco","ACTIVE", AQ856="no impacts","no impacts"
),"")</f>
        <v>No root cause</v>
      </c>
      <c r="AS856" s="92" t="s">
        <v>5537</v>
      </c>
      <c r="AT856" s="98" t="s">
        <v>1929</v>
      </c>
      <c r="AV856" s="17" t="s">
        <v>5537</v>
      </c>
      <c r="AW856" s="7" t="s">
        <v>5537</v>
      </c>
      <c r="AX856" s="6" t="s">
        <v>5537</v>
      </c>
      <c r="AY856" s="7"/>
      <c r="AZ856" s="3" t="s">
        <v>5537</v>
      </c>
      <c r="BA856" s="18" t="s">
        <v>5537</v>
      </c>
      <c r="BB856" s="18" t="s">
        <v>5537</v>
      </c>
      <c r="BC856" s="18" t="s">
        <v>5537</v>
      </c>
      <c r="BD856" s="18" t="s">
        <v>5537</v>
      </c>
      <c r="BE856" s="18" t="s">
        <v>5537</v>
      </c>
      <c r="BF856" s="18" t="s">
        <v>5537</v>
      </c>
      <c r="BG856" s="18" t="s">
        <v>5537</v>
      </c>
      <c r="BH856" s="18" t="s">
        <v>5537</v>
      </c>
      <c r="BI856" s="18" t="s">
        <v>5537</v>
      </c>
      <c r="BJ856" s="18" t="s">
        <v>5537</v>
      </c>
      <c r="BK856" s="18" t="s">
        <v>5537</v>
      </c>
      <c r="BL856" s="9" t="s">
        <v>5537</v>
      </c>
      <c r="BM856" s="14" t="s">
        <v>5537</v>
      </c>
      <c r="BN856" s="14" t="s">
        <v>5537</v>
      </c>
      <c r="BO856" s="14" t="str">
        <f>_xlfn.XLOOKUP(B856,'[4]cell downs 18042026 17h'!$B:$B,'[4]cell downs 18042026 17h'!$B:$B,"")</f>
        <v/>
      </c>
      <c r="BP856" s="14" t="str">
        <f>_xlfn.XLOOKUP(B856,'[5]Cells Huawei 19042026 15h'!$B:$B,'[5]Cells Huawei 19042026 15h'!$B:$B,"")</f>
        <v/>
      </c>
      <c r="BQ856" s="9" t="str">
        <f>_xlfn.XLOOKUP(B856,'[6]cells down 19042026 9H40'!$B:$B,'[6]cells down 19042026 9H40'!$B:$B,"")</f>
        <v/>
      </c>
      <c r="BR856" s="9" t="s">
        <v>1929</v>
      </c>
      <c r="BS856" s="9" t="s">
        <v>1713</v>
      </c>
      <c r="BT856" s="108"/>
    </row>
    <row r="857" spans="1:72" s="9" customFormat="1" x14ac:dyDescent="0.35">
      <c r="A857" s="1" t="s">
        <v>1012</v>
      </c>
      <c r="B857" s="8" t="s">
        <v>1013</v>
      </c>
      <c r="C857" s="3" t="str">
        <f>_xlfn.XLOOKUP(B857,'[1]daily break down'!$D:$D,'[1]daily break down'!$E:$E,"")</f>
        <v>Douala</v>
      </c>
      <c r="D857" s="1" t="s">
        <v>11</v>
      </c>
      <c r="E857" s="1" t="s">
        <v>12</v>
      </c>
      <c r="F857" s="3" t="s">
        <v>31</v>
      </c>
      <c r="G857" s="1" t="s">
        <v>32</v>
      </c>
      <c r="H857" s="34" t="str">
        <f>_xlfn.XLOOKUP(B857,[2]CALCULATION!$B:$B,[2]CALCULATION!$H:$H,"")</f>
        <v>ZTE</v>
      </c>
      <c r="I857" s="28">
        <v>0.26474390254342467</v>
      </c>
      <c r="J857" s="28">
        <v>0</v>
      </c>
      <c r="K857" s="28">
        <v>0</v>
      </c>
      <c r="L857" s="28">
        <v>0</v>
      </c>
      <c r="M857" s="28">
        <v>0.13176555860892122</v>
      </c>
      <c r="N857" s="28">
        <v>0</v>
      </c>
      <c r="O857" s="28">
        <v>0.13388793292869133</v>
      </c>
      <c r="P857" s="28">
        <v>0.13156937274742897</v>
      </c>
      <c r="Q857" s="28">
        <v>6.6863708611916789E-2</v>
      </c>
      <c r="R857" s="28">
        <v>0</v>
      </c>
      <c r="S857" s="93">
        <v>0.2229919842024011</v>
      </c>
      <c r="T857" s="93">
        <f>_xlfn.XLOOKUP(B857,'[3]Nur des jours'!$B:$B,'[3]Nur des jours'!$U:$U,"")</f>
        <v>0.13345989104907385</v>
      </c>
      <c r="U857" s="93">
        <v>0.22047723815964776</v>
      </c>
      <c r="V857" s="93">
        <v>0</v>
      </c>
      <c r="W857" s="93">
        <v>0.13345989104907385</v>
      </c>
      <c r="X857" s="93">
        <v>0.41184762850530598</v>
      </c>
      <c r="Y857" s="93">
        <v>0</v>
      </c>
      <c r="Z857" s="93">
        <v>0</v>
      </c>
      <c r="AA857" s="93">
        <v>0</v>
      </c>
      <c r="AB857" s="93">
        <v>0</v>
      </c>
      <c r="AC857" s="93">
        <f>_xlfn.XLOOKUP(B857,'[3]Nur des jours'!$B:$B,'[3]Nur des jours'!$N:$N,"")</f>
        <v>0.54179400912585329</v>
      </c>
      <c r="AD857" s="93">
        <v>0.54179400912585329</v>
      </c>
      <c r="AE857" s="93">
        <v>0.78556385956802066</v>
      </c>
      <c r="AF857" s="93">
        <v>0</v>
      </c>
      <c r="AG857" s="93"/>
      <c r="AH857" s="93">
        <v>0</v>
      </c>
      <c r="AI857" s="93">
        <v>0</v>
      </c>
      <c r="AJ857" s="93">
        <v>0</v>
      </c>
      <c r="AK857" s="93">
        <v>0</v>
      </c>
      <c r="AL857" s="93">
        <v>0</v>
      </c>
      <c r="AM857" s="49" t="s">
        <v>5559</v>
      </c>
      <c r="AN857" s="49"/>
      <c r="AO857" s="48" t="str" cm="1">
        <f t="array" ref="AO857">IFERROR(_xlfn.IFS(
AQ857="MPR ISSUE","PDH",
AQ857="BSS Hardware Issue","BSS",
AQ857="Sites strategiques, MLL, Pylone, etc.","ENVTECH",
AQ857="AKTIVCO DEFAUT GE &amp; POWER Cabinet","AKTIVCO",
AQ857="AKTIVCO Coupure ENEO &amp; Baisse de tension","AKTIVCO GRID ONLY",
AQ857="Coupure ENEO &amp; Baisse de tension","IHS GRID ONLY",
AQ857="Defaut GE &amp; POWER Cabinet","IHS",
AQ857="Sharing","Partners",
AQ857="Sites strategiques &amp; DataCenter","SST &amp; DC",
AQ857="Exclu","Exclu",
AQ857="SAT","SAT",
AQ857="SPARE-ISSUE","SPARE-ISSUE",
AQ857="Fiber CAmtel","TRANS_FO_CAMTEL",
AQ857="Fiber AOF","Fiber AOF",
AQ857="Projet OCM (HUAWEI)","TRAVAUX-HUAWEI",
AQ857="Projet OCM (NOKIA)","TRAVAUX-NOKIA",
AQ857="ACCESS-ISSUE","ACCESS-ISSUE",
AQ857="Projet OCM (ZTE, NOKIA, autres projets)","TRAVAUX OCM",
AQ857="No root CAuse","No root cause",
AQ857="ODU HS","PDH",
AQ857="IP &amp; VLAN","PDH",
AQ857="Warehouse HUAWEI","SPARE-ISSUE",
AQ857="SPARE-HS","SPARE-ISSUE",
AQ857="Power Telco","BSS",AQ857="no impacts","no impacts"
),"")</f>
        <v>No root cause</v>
      </c>
      <c r="AP857" s="48" t="str" cm="1">
        <f t="array" ref="AP857">IFERROR(_xlfn.IFS(
AQ857="MPR ISSUE","TX ISSUE",
AQ857="BSS Hardware Issue","RAN ISSUE",
AQ857="Sites strategiques, MLL, Pylone, etc.","ENVTECH",
AQ857="AKTIVCO DEFAUT GE &amp; POWER Cabinet","POWER ISSUE",
AQ857="AKTIVCO Coupure ENEO &amp; Baisse de tension","POWER ISSUE",
AQ857="Coupure ENEO &amp; Baisse de tension","POWER ISSUE",
AQ857="Defaut GE &amp; POWER Cabinet","POWER ISSUE",
AQ857="Sharing","POWER ISSUE",
AQ857="Sites strategiques &amp; DataCenter","POWER ISSUE",
AQ857="Exclu","Exclu",
AQ857="SAT","TX ISSUE",
AQ857="SPARE-ISSUE","SPARE-ISSUE",
AQ857="Fiber CAmtel","TX ISSUE",
AQ857="Fiber AOF","TX ISSUE",
AQ857="Projet OCM (HUAWEI)","TRAVAUX-HUAWEI",
AQ857="Projet OCM (NOKIA)","TRAVAUX -NOKIA",
AQ857="ACCESS-ISSUE","ACCESS-ISSUE",
AQ857="Projet OCM (ZTE, NOKIA, autres projets)","TRAVAUX OCM",
AQ857="No root CAuse","No root cause",
AQ857="ODU HS","TX ISSUE",
AQ857="IP &amp; VLAN","TX ISSUE",
AQ857="Warehouse HUAWEI","SPARE-ISSUE",
AQ857="SPARE-HS","SPARE-ISSUE",
AQ857="Power Telco","RAN ISSUE",AQ857="no impacts","no impacts"
),"")</f>
        <v>No root cause</v>
      </c>
      <c r="AQ857" s="127" t="s">
        <v>5344</v>
      </c>
      <c r="AR857" s="48" t="str" cm="1">
        <f t="array" ref="AR857">IFERROR(_xlfn.IFS(
AQ857="MPR ISSUE","ACTIVE",
AQ857="BSS Hardware Issue","ACTIVE",
AQ857="Sites strategiques, MLL, Pylone, etc.","PASSIVE",
AQ857="AKTIVCO DEFAUT GE &amp; POWER Cabinet","PASSIVE",
AQ857="AKTIVCO Coupure ENEO &amp; Baisse de tension","PASSIVE",
AQ857="Coupure ENEO &amp; Baisse de tension","PASSIVE",
AQ857="Defaut GE &amp; POWER Cabinet","PASSIVE",
AQ857="Sharing","PASSIVE",
AQ857="Sites strategiques &amp; DataCenter","PASSIVE",
AQ857="Exclu","Exclu",
AQ857="SAT","ACTIVE",
AQ857="SPARE-ISSUE","SPARE-ISSUE",
AQ857="Fiber CAmtel","ACTIVE",
AQ857="Fiber AOF","ACTIVE",
AQ857="Projet OCM (HUAWEI)","PLANNED WORKS",
AQ857="Projet OCM (NOKIA)","PLANNED WORKS",
AQ857="ACCESS-ISSUE","ACCESS-ISSUE",
AQ857="Projet OCM (ZTE, NOKIA, autres projets)","PLANNED WORKS",
AQ857="No root CAuse","No root cause",
AQ857="ODU HS","ACTIVE",
AQ857="IP &amp; VLAN","ACTIVE",
AQ857="Warehouse HUAWEI","SPARE-ISSUE",
AQ857="SPARE-HS","SPARE-ISSUE",
AQ857="Power Telco","ACTIVE", AQ857="no impacts","no impacts"
),"")</f>
        <v>No root cause</v>
      </c>
      <c r="AS857" s="92" t="s">
        <v>5537</v>
      </c>
      <c r="AT857" s="98" t="s">
        <v>1013</v>
      </c>
      <c r="AV857" s="17" t="s">
        <v>5537</v>
      </c>
      <c r="AW857" s="7" t="s">
        <v>5537</v>
      </c>
      <c r="AX857" s="6" t="s">
        <v>5537</v>
      </c>
      <c r="AY857" s="7"/>
      <c r="AZ857" s="3" t="s">
        <v>5537</v>
      </c>
      <c r="BA857" s="18" t="s">
        <v>5537</v>
      </c>
      <c r="BB857" s="18" t="s">
        <v>5537</v>
      </c>
      <c r="BC857" s="18" t="s">
        <v>5537</v>
      </c>
      <c r="BD857" s="18" t="s">
        <v>5537</v>
      </c>
      <c r="BE857" s="18" t="s">
        <v>5537</v>
      </c>
      <c r="BF857" s="18" t="s">
        <v>5537</v>
      </c>
      <c r="BG857" s="18" t="s">
        <v>5537</v>
      </c>
      <c r="BH857" s="18" t="s">
        <v>5537</v>
      </c>
      <c r="BI857" s="18" t="s">
        <v>5537</v>
      </c>
      <c r="BJ857" s="18" t="s">
        <v>5537</v>
      </c>
      <c r="BK857" s="18" t="s">
        <v>5537</v>
      </c>
      <c r="BL857" s="9" t="s">
        <v>5537</v>
      </c>
      <c r="BM857" s="14" t="s">
        <v>5537</v>
      </c>
      <c r="BN857" s="14" t="s">
        <v>5537</v>
      </c>
      <c r="BO857" s="14" t="str">
        <f>_xlfn.XLOOKUP(B857,'[4]cell downs 18042026 17h'!$B:$B,'[4]cell downs 18042026 17h'!$B:$B,"")</f>
        <v/>
      </c>
      <c r="BP857" s="14" t="str">
        <f>_xlfn.XLOOKUP(B857,'[5]Cells Huawei 19042026 15h'!$B:$B,'[5]Cells Huawei 19042026 15h'!$B:$B,"")</f>
        <v/>
      </c>
      <c r="BQ857" s="9" t="str">
        <f>_xlfn.XLOOKUP(B857,'[6]cells down 19042026 9H40'!$B:$B,'[6]cells down 19042026 9H40'!$B:$B,"")</f>
        <v/>
      </c>
      <c r="BR857" s="9" t="s">
        <v>1013</v>
      </c>
      <c r="BS857" s="9" t="s">
        <v>594</v>
      </c>
      <c r="BT857" s="108"/>
    </row>
    <row r="858" spans="1:72" s="9" customFormat="1" x14ac:dyDescent="0.35">
      <c r="A858" s="1" t="s">
        <v>3239</v>
      </c>
      <c r="B858" s="8" t="s">
        <v>3240</v>
      </c>
      <c r="C858" s="3" t="str">
        <f>_xlfn.XLOOKUP(B858,'[1]daily break down'!$D:$D,'[1]daily break down'!$E:$E,"")</f>
        <v>Yaounde</v>
      </c>
      <c r="D858" s="1" t="s">
        <v>21</v>
      </c>
      <c r="E858" s="1" t="s">
        <v>36</v>
      </c>
      <c r="F858" s="3" t="s">
        <v>37</v>
      </c>
      <c r="G858" s="1" t="s">
        <v>38</v>
      </c>
      <c r="H858" s="34" t="str">
        <f>_xlfn.XLOOKUP(B858,[2]CALCULATION!$B:$B,[2]CALCULATION!$H:$H,"")</f>
        <v>ZTE</v>
      </c>
      <c r="I858" s="28">
        <v>3.7152786695316937</v>
      </c>
      <c r="J858" s="28">
        <v>1.0600992201076957</v>
      </c>
      <c r="K858" s="28">
        <v>0.65361995017592467</v>
      </c>
      <c r="L858" s="28">
        <v>5.3487399873870876E-2</v>
      </c>
      <c r="M858" s="28">
        <v>2.0929286054680913</v>
      </c>
      <c r="N858" s="28">
        <v>5.3005852759300462E-2</v>
      </c>
      <c r="O858" s="28">
        <v>0.54500432322298287</v>
      </c>
      <c r="P858" s="28">
        <v>6.9734621168668474</v>
      </c>
      <c r="Q858" s="28">
        <v>4.3984691795578623</v>
      </c>
      <c r="R858" s="28">
        <v>0.6251016599464092</v>
      </c>
      <c r="S858" s="93">
        <v>0</v>
      </c>
      <c r="T858" s="93">
        <f>_xlfn.XLOOKUP(B858,'[3]Nur des jours'!$B:$B,'[3]Nur des jours'!$U:$U,"")</f>
        <v>0</v>
      </c>
      <c r="U858" s="93">
        <v>0</v>
      </c>
      <c r="V858" s="93">
        <v>0</v>
      </c>
      <c r="W858" s="93">
        <v>0</v>
      </c>
      <c r="X858" s="93">
        <v>0</v>
      </c>
      <c r="Y858" s="93">
        <v>0</v>
      </c>
      <c r="Z858" s="93">
        <v>34.813823184460368</v>
      </c>
      <c r="AA858" s="93">
        <v>38.44402853041808</v>
      </c>
      <c r="AB858" s="93">
        <v>2.5871207905648155</v>
      </c>
      <c r="AC858" s="93">
        <f>_xlfn.XLOOKUP(B858,'[3]Nur des jours'!$B:$B,'[3]Nur des jours'!$N:$N,"")</f>
        <v>1.5556468711565414</v>
      </c>
      <c r="AD858" s="93">
        <v>1.5556468711565414</v>
      </c>
      <c r="AE858" s="93">
        <v>0.78444024963402459</v>
      </c>
      <c r="AF858" s="93">
        <v>0</v>
      </c>
      <c r="AG858" s="93"/>
      <c r="AH858" s="93">
        <v>0</v>
      </c>
      <c r="AI858" s="93">
        <v>0</v>
      </c>
      <c r="AJ858" s="93">
        <v>0</v>
      </c>
      <c r="AK858" s="93">
        <v>0</v>
      </c>
      <c r="AL858" s="93">
        <v>0</v>
      </c>
      <c r="AM858" s="49" t="s">
        <v>5559</v>
      </c>
      <c r="AN858" s="49"/>
      <c r="AO858" s="48" t="str" cm="1">
        <f t="array" ref="AO858">IFERROR(_xlfn.IFS(
AQ858="MPR ISSUE","PDH",
AQ858="BSS Hardware Issue","BSS",
AQ858="Sites strategiques, MLL, Pylone, etc.","ENVTECH",
AQ858="AKTIVCO DEFAUT GE &amp; POWER Cabinet","AKTIVCO",
AQ858="AKTIVCO Coupure ENEO &amp; Baisse de tension","AKTIVCO GRID ONLY",
AQ858="Coupure ENEO &amp; Baisse de tension","IHS GRID ONLY",
AQ858="Defaut GE &amp; POWER Cabinet","IHS",
AQ858="Sharing","Partners",
AQ858="Sites strategiques &amp; DataCenter","SST &amp; DC",
AQ858="Exclu","Exclu",
AQ858="SAT","SAT",
AQ858="SPARE-ISSUE","SPARE-ISSUE",
AQ858="Fiber CAmtel","TRANS_FO_CAMTEL",
AQ858="Fiber AOF","Fiber AOF",
AQ858="Projet OCM (HUAWEI)","TRAVAUX-HUAWEI",
AQ858="Projet OCM (NOKIA)","TRAVAUX-NOKIA",
AQ858="ACCESS-ISSUE","ACCESS-ISSUE",
AQ858="Projet OCM (ZTE, NOKIA, autres projets)","TRAVAUX OCM",
AQ858="No root CAuse","No root cause",
AQ858="ODU HS","PDH",
AQ858="IP &amp; VLAN","PDH",
AQ858="Warehouse HUAWEI","SPARE-ISSUE",
AQ858="SPARE-HS","SPARE-ISSUE",
AQ858="Power Telco","BSS",AQ858="no impacts","no impacts"
),"")</f>
        <v>No root cause</v>
      </c>
      <c r="AP858" s="48" t="str" cm="1">
        <f t="array" ref="AP858">IFERROR(_xlfn.IFS(
AQ858="MPR ISSUE","TX ISSUE",
AQ858="BSS Hardware Issue","RAN ISSUE",
AQ858="Sites strategiques, MLL, Pylone, etc.","ENVTECH",
AQ858="AKTIVCO DEFAUT GE &amp; POWER Cabinet","POWER ISSUE",
AQ858="AKTIVCO Coupure ENEO &amp; Baisse de tension","POWER ISSUE",
AQ858="Coupure ENEO &amp; Baisse de tension","POWER ISSUE",
AQ858="Defaut GE &amp; POWER Cabinet","POWER ISSUE",
AQ858="Sharing","POWER ISSUE",
AQ858="Sites strategiques &amp; DataCenter","POWER ISSUE",
AQ858="Exclu","Exclu",
AQ858="SAT","TX ISSUE",
AQ858="SPARE-ISSUE","SPARE-ISSUE",
AQ858="Fiber CAmtel","TX ISSUE",
AQ858="Fiber AOF","TX ISSUE",
AQ858="Projet OCM (HUAWEI)","TRAVAUX-HUAWEI",
AQ858="Projet OCM (NOKIA)","TRAVAUX -NOKIA",
AQ858="ACCESS-ISSUE","ACCESS-ISSUE",
AQ858="Projet OCM (ZTE, NOKIA, autres projets)","TRAVAUX OCM",
AQ858="No root CAuse","No root cause",
AQ858="ODU HS","TX ISSUE",
AQ858="IP &amp; VLAN","TX ISSUE",
AQ858="Warehouse HUAWEI","SPARE-ISSUE",
AQ858="SPARE-HS","SPARE-ISSUE",
AQ858="Power Telco","RAN ISSUE",AQ858="no impacts","no impacts"
),"")</f>
        <v>No root cause</v>
      </c>
      <c r="AQ858" s="67" t="s">
        <v>5344</v>
      </c>
      <c r="AR858" s="48" t="str" cm="1">
        <f t="array" ref="AR858">IFERROR(_xlfn.IFS(
AQ858="MPR ISSUE","ACTIVE",
AQ858="BSS Hardware Issue","ACTIVE",
AQ858="Sites strategiques, MLL, Pylone, etc.","PASSIVE",
AQ858="AKTIVCO DEFAUT GE &amp; POWER Cabinet","PASSIVE",
AQ858="AKTIVCO Coupure ENEO &amp; Baisse de tension","PASSIVE",
AQ858="Coupure ENEO &amp; Baisse de tension","PASSIVE",
AQ858="Defaut GE &amp; POWER Cabinet","PASSIVE",
AQ858="Sharing","PASSIVE",
AQ858="Sites strategiques &amp; DataCenter","PASSIVE",
AQ858="Exclu","Exclu",
AQ858="SAT","ACTIVE",
AQ858="SPARE-ISSUE","SPARE-ISSUE",
AQ858="Fiber CAmtel","ACTIVE",
AQ858="Fiber AOF","ACTIVE",
AQ858="Projet OCM (HUAWEI)","PLANNED WORKS",
AQ858="Projet OCM (NOKIA)","PLANNED WORKS",
AQ858="ACCESS-ISSUE","ACCESS-ISSUE",
AQ858="Projet OCM (ZTE, NOKIA, autres projets)","PLANNED WORKS",
AQ858="No root CAuse","No root cause",
AQ858="ODU HS","ACTIVE",
AQ858="IP &amp; VLAN","ACTIVE",
AQ858="Warehouse HUAWEI","SPARE-ISSUE",
AQ858="SPARE-HS","SPARE-ISSUE",
AQ858="Power Telco","ACTIVE", AQ858="no impacts","no impacts"
),"")</f>
        <v>No root cause</v>
      </c>
      <c r="AS858" s="92" t="s">
        <v>5537</v>
      </c>
      <c r="AT858" s="98" t="s">
        <v>3240</v>
      </c>
      <c r="AV858" s="17" t="s">
        <v>5537</v>
      </c>
      <c r="AW858" s="7" t="s">
        <v>5537</v>
      </c>
      <c r="AX858" s="6" t="s">
        <v>5537</v>
      </c>
      <c r="AY858" s="7"/>
      <c r="AZ858" s="3" t="s">
        <v>5537</v>
      </c>
      <c r="BA858" s="18" t="s">
        <v>5537</v>
      </c>
      <c r="BB858" s="18" t="s">
        <v>5537</v>
      </c>
      <c r="BC858" s="18" t="s">
        <v>5537</v>
      </c>
      <c r="BD858" s="18" t="s">
        <v>5537</v>
      </c>
      <c r="BE858" s="18" t="s">
        <v>5537</v>
      </c>
      <c r="BF858" s="18" t="s">
        <v>5537</v>
      </c>
      <c r="BG858" s="18" t="s">
        <v>5537</v>
      </c>
      <c r="BH858" s="18" t="s">
        <v>5537</v>
      </c>
      <c r="BI858" s="18" t="s">
        <v>5537</v>
      </c>
      <c r="BJ858" s="18" t="s">
        <v>5537</v>
      </c>
      <c r="BK858" s="18" t="s">
        <v>5537</v>
      </c>
      <c r="BL858" s="9" t="s">
        <v>5537</v>
      </c>
      <c r="BM858" s="14" t="s">
        <v>5537</v>
      </c>
      <c r="BN858" s="14" t="s">
        <v>5537</v>
      </c>
      <c r="BO858" s="14" t="str">
        <f>_xlfn.XLOOKUP(B858,'[4]cell downs 18042026 17h'!$B:$B,'[4]cell downs 18042026 17h'!$B:$B,"")</f>
        <v/>
      </c>
      <c r="BP858" s="14" t="str">
        <f>_xlfn.XLOOKUP(B858,'[5]Cells Huawei 19042026 15h'!$B:$B,'[5]Cells Huawei 19042026 15h'!$B:$B,"")</f>
        <v/>
      </c>
      <c r="BQ858" s="9" t="str">
        <f>_xlfn.XLOOKUP(B858,'[6]cells down 19042026 9H40'!$B:$B,'[6]cells down 19042026 9H40'!$B:$B,"")</f>
        <v/>
      </c>
      <c r="BR858" s="9" t="s">
        <v>5537</v>
      </c>
      <c r="BS858" s="9" t="s">
        <v>1129</v>
      </c>
      <c r="BT858" s="108"/>
    </row>
    <row r="859" spans="1:72" s="9" customFormat="1" x14ac:dyDescent="0.35">
      <c r="A859" s="1" t="s">
        <v>765</v>
      </c>
      <c r="B859" s="1" t="s">
        <v>766</v>
      </c>
      <c r="C859" s="3" t="str">
        <f>_xlfn.XLOOKUP(B859,'[1]daily break down'!$D:$D,'[1]daily break down'!$E:$E,"")</f>
        <v>Yaounde</v>
      </c>
      <c r="D859" s="1" t="s">
        <v>11</v>
      </c>
      <c r="E859" s="1" t="s">
        <v>302</v>
      </c>
      <c r="F859" s="3" t="s">
        <v>37</v>
      </c>
      <c r="G859" s="1" t="s">
        <v>38</v>
      </c>
      <c r="H859" s="34" t="str">
        <f>_xlfn.XLOOKUP(B859,[2]CALCULATION!$B:$B,[2]CALCULATION!$H:$H,"")</f>
        <v>ZTE</v>
      </c>
      <c r="I859" s="28">
        <v>10.116751989681337</v>
      </c>
      <c r="J859" s="28">
        <v>43.920806545045707</v>
      </c>
      <c r="K859" s="28">
        <v>19.444783310932472</v>
      </c>
      <c r="L859" s="28">
        <v>0</v>
      </c>
      <c r="M859" s="28">
        <v>5.0327915749943637</v>
      </c>
      <c r="N859" s="28">
        <v>2.8530418082771849</v>
      </c>
      <c r="O859" s="28">
        <v>13.868556899607057</v>
      </c>
      <c r="P859" s="28">
        <v>13.868556899607057</v>
      </c>
      <c r="Q859" s="28">
        <v>13.868556899607057</v>
      </c>
      <c r="R859" s="28">
        <v>13.868556899607057</v>
      </c>
      <c r="S859" s="93">
        <v>43.29199518880926</v>
      </c>
      <c r="T859" s="93">
        <f>_xlfn.XLOOKUP(B859,'[3]Nur des jours'!$B:$B,'[3]Nur des jours'!$U:$U,"")</f>
        <v>13.868556899607057</v>
      </c>
      <c r="U859" s="93">
        <v>13.868556899607057</v>
      </c>
      <c r="V859" s="93">
        <v>13.868556899607057</v>
      </c>
      <c r="W859" s="93">
        <v>13.868556899607057</v>
      </c>
      <c r="X859" s="93">
        <v>13.868556899607057</v>
      </c>
      <c r="Y859" s="93">
        <v>34.420666718031704</v>
      </c>
      <c r="Z859" s="93">
        <v>0.19504441647904239</v>
      </c>
      <c r="AA859" s="93">
        <v>0</v>
      </c>
      <c r="AB859" s="93">
        <v>0</v>
      </c>
      <c r="AC859" s="93">
        <f>_xlfn.XLOOKUP(B859,'[3]Nur des jours'!$B:$B,'[3]Nur des jours'!$N:$N,"")</f>
        <v>0</v>
      </c>
      <c r="AD859" s="93">
        <v>0</v>
      </c>
      <c r="AE859" s="93">
        <v>0.76030938867058828</v>
      </c>
      <c r="AF859" s="93">
        <v>0</v>
      </c>
      <c r="AG859" s="93"/>
      <c r="AH859" s="93">
        <v>0</v>
      </c>
      <c r="AI859" s="93">
        <v>0</v>
      </c>
      <c r="AJ859" s="93">
        <v>0</v>
      </c>
      <c r="AK859" s="93">
        <v>0</v>
      </c>
      <c r="AL859" s="93">
        <v>0</v>
      </c>
      <c r="AM859" s="49" t="s">
        <v>5559</v>
      </c>
      <c r="AN859" s="49"/>
      <c r="AO859" s="48" t="str" cm="1">
        <f t="array" ref="AO859">IFERROR(_xlfn.IFS(
AQ859="MPR ISSUE","PDH",
AQ859="BSS Hardware Issue","BSS",
AQ859="Sites strategiques, MLL, Pylone, etc.","ENVTECH",
AQ859="AKTIVCO DEFAUT GE &amp; POWER Cabinet","AKTIVCO",
AQ859="AKTIVCO Coupure ENEO &amp; Baisse de tension","AKTIVCO GRID ONLY",
AQ859="Coupure ENEO &amp; Baisse de tension","IHS GRID ONLY",
AQ859="Defaut GE &amp; POWER Cabinet","IHS",
AQ859="Sharing","Partners",
AQ859="Sites strategiques &amp; DataCenter","SST &amp; DC",
AQ859="Exclu","Exclu",
AQ859="SAT","SAT",
AQ859="SPARE-ISSUE","SPARE-ISSUE",
AQ859="Fiber CAmtel","TRANS_FO_CAMTEL",
AQ859="Fiber AOF","Fiber AOF",
AQ859="Projet OCM (HUAWEI)","TRAVAUX-HUAWEI",
AQ859="Projet OCM (NOKIA)","TRAVAUX-NOKIA",
AQ859="ACCESS-ISSUE","ACCESS-ISSUE",
AQ859="Projet OCM (ZTE, NOKIA, autres projets)","TRAVAUX OCM",
AQ859="No root CAuse","No root cause",
AQ859="ODU HS","PDH",
AQ859="IP &amp; VLAN","PDH",
AQ859="Warehouse HUAWEI","SPARE-ISSUE",
AQ859="SPARE-HS","SPARE-ISSUE",
AQ859="Power Telco","BSS",AQ859="no impacts","no impacts"
),"")</f>
        <v>No root cause</v>
      </c>
      <c r="AP859" s="48" t="str" cm="1">
        <f t="array" ref="AP859">IFERROR(_xlfn.IFS(
AQ859="MPR ISSUE","TX ISSUE",
AQ859="BSS Hardware Issue","RAN ISSUE",
AQ859="Sites strategiques, MLL, Pylone, etc.","ENVTECH",
AQ859="AKTIVCO DEFAUT GE &amp; POWER Cabinet","POWER ISSUE",
AQ859="AKTIVCO Coupure ENEO &amp; Baisse de tension","POWER ISSUE",
AQ859="Coupure ENEO &amp; Baisse de tension","POWER ISSUE",
AQ859="Defaut GE &amp; POWER Cabinet","POWER ISSUE",
AQ859="Sharing","POWER ISSUE",
AQ859="Sites strategiques &amp; DataCenter","POWER ISSUE",
AQ859="Exclu","Exclu",
AQ859="SAT","TX ISSUE",
AQ859="SPARE-ISSUE","SPARE-ISSUE",
AQ859="Fiber CAmtel","TX ISSUE",
AQ859="Fiber AOF","TX ISSUE",
AQ859="Projet OCM (HUAWEI)","TRAVAUX-HUAWEI",
AQ859="Projet OCM (NOKIA)","TRAVAUX -NOKIA",
AQ859="ACCESS-ISSUE","ACCESS-ISSUE",
AQ859="Projet OCM (ZTE, NOKIA, autres projets)","TRAVAUX OCM",
AQ859="No root CAuse","No root cause",
AQ859="ODU HS","TX ISSUE",
AQ859="IP &amp; VLAN","TX ISSUE",
AQ859="Warehouse HUAWEI","SPARE-ISSUE",
AQ859="SPARE-HS","SPARE-ISSUE",
AQ859="Power Telco","RAN ISSUE",AQ859="no impacts","no impacts"
),"")</f>
        <v>No root cause</v>
      </c>
      <c r="AQ859" s="127" t="s">
        <v>5344</v>
      </c>
      <c r="AR859" s="48" t="str" cm="1">
        <f t="array" ref="AR859">IFERROR(_xlfn.IFS(
AQ859="MPR ISSUE","ACTIVE",
AQ859="BSS Hardware Issue","ACTIVE",
AQ859="Sites strategiques, MLL, Pylone, etc.","PASSIVE",
AQ859="AKTIVCO DEFAUT GE &amp; POWER Cabinet","PASSIVE",
AQ859="AKTIVCO Coupure ENEO &amp; Baisse de tension","PASSIVE",
AQ859="Coupure ENEO &amp; Baisse de tension","PASSIVE",
AQ859="Defaut GE &amp; POWER Cabinet","PASSIVE",
AQ859="Sharing","PASSIVE",
AQ859="Sites strategiques &amp; DataCenter","PASSIVE",
AQ859="Exclu","Exclu",
AQ859="SAT","ACTIVE",
AQ859="SPARE-ISSUE","SPARE-ISSUE",
AQ859="Fiber CAmtel","ACTIVE",
AQ859="Fiber AOF","ACTIVE",
AQ859="Projet OCM (HUAWEI)","PLANNED WORKS",
AQ859="Projet OCM (NOKIA)","PLANNED WORKS",
AQ859="ACCESS-ISSUE","ACCESS-ISSUE",
AQ859="Projet OCM (ZTE, NOKIA, autres projets)","PLANNED WORKS",
AQ859="No root CAuse","No root cause",
AQ859="ODU HS","ACTIVE",
AQ859="IP &amp; VLAN","ACTIVE",
AQ859="Warehouse HUAWEI","SPARE-ISSUE",
AQ859="SPARE-HS","SPARE-ISSUE",
AQ859="Power Telco","ACTIVE", AQ859="no impacts","no impacts"
),"")</f>
        <v>No root cause</v>
      </c>
      <c r="AS859" s="92" t="s">
        <v>5537</v>
      </c>
      <c r="AT859" s="98" t="s">
        <v>766</v>
      </c>
      <c r="AV859" s="17" t="s">
        <v>5537</v>
      </c>
      <c r="AW859" s="7" t="s">
        <v>5537</v>
      </c>
      <c r="AX859" s="6" t="s">
        <v>5537</v>
      </c>
      <c r="AY859" s="7"/>
      <c r="AZ859" s="3" t="s">
        <v>5537</v>
      </c>
      <c r="BA859" s="18" t="s">
        <v>5537</v>
      </c>
      <c r="BB859" s="18" t="s">
        <v>5537</v>
      </c>
      <c r="BC859" s="18" t="s">
        <v>5537</v>
      </c>
      <c r="BD859" s="18" t="s">
        <v>5537</v>
      </c>
      <c r="BE859" s="18" t="s">
        <v>5537</v>
      </c>
      <c r="BF859" s="18" t="s">
        <v>5537</v>
      </c>
      <c r="BG859" s="18" t="s">
        <v>5537</v>
      </c>
      <c r="BH859" s="18" t="s">
        <v>5537</v>
      </c>
      <c r="BI859" s="18" t="s">
        <v>5537</v>
      </c>
      <c r="BJ859" s="18" t="s">
        <v>5537</v>
      </c>
      <c r="BK859" s="18" t="s">
        <v>5537</v>
      </c>
      <c r="BL859" s="9" t="s">
        <v>5537</v>
      </c>
      <c r="BM859" s="14" t="s">
        <v>5537</v>
      </c>
      <c r="BN859" s="14" t="s">
        <v>5537</v>
      </c>
      <c r="BO859" s="14" t="str">
        <f>_xlfn.XLOOKUP(B859,'[4]cell downs 18042026 17h'!$B:$B,'[4]cell downs 18042026 17h'!$B:$B,"")</f>
        <v/>
      </c>
      <c r="BP859" s="14" t="str">
        <f>_xlfn.XLOOKUP(B859,'[5]Cells Huawei 19042026 15h'!$B:$B,'[5]Cells Huawei 19042026 15h'!$B:$B,"")</f>
        <v/>
      </c>
      <c r="BQ859" s="9" t="str">
        <f>_xlfn.XLOOKUP(B859,'[6]cells down 19042026 9H40'!$B:$B,'[6]cells down 19042026 9H40'!$B:$B,"")</f>
        <v>CTR_321</v>
      </c>
      <c r="BR859" s="9" t="s">
        <v>766</v>
      </c>
      <c r="BS859" s="9" t="s">
        <v>318</v>
      </c>
      <c r="BT859" s="108"/>
    </row>
    <row r="860" spans="1:72" s="9" customFormat="1" x14ac:dyDescent="0.35">
      <c r="A860" s="1" t="s">
        <v>3825</v>
      </c>
      <c r="B860" s="8" t="s">
        <v>3826</v>
      </c>
      <c r="C860" s="3" t="str">
        <f>_xlfn.XLOOKUP(B860,'[1]daily break down'!$D:$D,'[1]daily break down'!$E:$E,"")</f>
        <v>Maroua</v>
      </c>
      <c r="D860" s="1" t="s">
        <v>11</v>
      </c>
      <c r="E860" s="1" t="s">
        <v>12</v>
      </c>
      <c r="F860" s="3" t="s">
        <v>55</v>
      </c>
      <c r="G860" s="1" t="s">
        <v>84</v>
      </c>
      <c r="H860" s="32" t="str">
        <f>_xlfn.XLOOKUP(B860,[2]CALCULATION!$B:$B,[2]CALCULATION!$H:$H,"")</f>
        <v>Huawei</v>
      </c>
      <c r="I860" s="28">
        <v>0</v>
      </c>
      <c r="J860" s="28">
        <v>0</v>
      </c>
      <c r="K860" s="28">
        <v>0</v>
      </c>
      <c r="L860" s="28">
        <v>0.64404251311948368</v>
      </c>
      <c r="M860" s="28">
        <v>0</v>
      </c>
      <c r="N860" s="28">
        <v>0</v>
      </c>
      <c r="O860" s="28">
        <v>0.25862647068055805</v>
      </c>
      <c r="P860" s="28">
        <v>0.88064266207805786</v>
      </c>
      <c r="Q860" s="28">
        <v>0</v>
      </c>
      <c r="R860" s="28">
        <v>0</v>
      </c>
      <c r="S860" s="93">
        <v>0</v>
      </c>
      <c r="T860" s="93">
        <f>_xlfn.XLOOKUP(B860,'[3]Nur des jours'!$B:$B,'[3]Nur des jours'!$U:$U,"")</f>
        <v>0</v>
      </c>
      <c r="U860" s="93">
        <v>0</v>
      </c>
      <c r="V860" s="93">
        <v>0.47824762508097124</v>
      </c>
      <c r="W860" s="93">
        <v>0</v>
      </c>
      <c r="X860" s="93">
        <v>0</v>
      </c>
      <c r="Y860" s="93">
        <v>0</v>
      </c>
      <c r="Z860" s="93">
        <v>1.1466528551820176</v>
      </c>
      <c r="AA860" s="93">
        <v>0</v>
      </c>
      <c r="AB860" s="93">
        <v>0.37712273102133642</v>
      </c>
      <c r="AC860" s="93">
        <f>_xlfn.XLOOKUP(B860,'[3]Nur des jours'!$B:$B,'[3]Nur des jours'!$N:$N,"")</f>
        <v>0.96480639665784895</v>
      </c>
      <c r="AD860" s="93">
        <v>0.96480639665784895</v>
      </c>
      <c r="AE860" s="93">
        <v>0.75301484163877264</v>
      </c>
      <c r="AF860" s="93">
        <v>0</v>
      </c>
      <c r="AG860" s="93"/>
      <c r="AH860" s="93">
        <v>0</v>
      </c>
      <c r="AI860" s="93">
        <v>0</v>
      </c>
      <c r="AJ860" s="93">
        <v>0</v>
      </c>
      <c r="AK860" s="93">
        <v>0</v>
      </c>
      <c r="AL860" s="93">
        <v>0</v>
      </c>
      <c r="AM860" s="49" t="s">
        <v>5559</v>
      </c>
      <c r="AN860" s="49"/>
      <c r="AO860" s="48" t="str" cm="1">
        <f t="array" ref="AO860">IFERROR(_xlfn.IFS(
AQ860="MPR ISSUE","PDH",
AQ860="BSS Hardware Issue","BSS",
AQ860="Sites strategiques, MLL, Pylone, etc.","ENVTECH",
AQ860="AKTIVCO DEFAUT GE &amp; POWER Cabinet","AKTIVCO",
AQ860="AKTIVCO Coupure ENEO &amp; Baisse de tension","AKTIVCO GRID ONLY",
AQ860="Coupure ENEO &amp; Baisse de tension","IHS GRID ONLY",
AQ860="Defaut GE &amp; POWER Cabinet","IHS",
AQ860="Sharing","Partners",
AQ860="Sites strategiques &amp; DataCenter","SST &amp; DC",
AQ860="Exclu","Exclu",
AQ860="SAT","SAT",
AQ860="SPARE-ISSUE","SPARE-ISSUE",
AQ860="Fiber CAmtel","TRANS_FO_CAMTEL",
AQ860="Fiber AOF","Fiber AOF",
AQ860="Projet OCM (HUAWEI)","TRAVAUX-HUAWEI",
AQ860="Projet OCM (NOKIA)","TRAVAUX-NOKIA",
AQ860="ACCESS-ISSUE","ACCESS-ISSUE",
AQ860="Projet OCM (ZTE, NOKIA, autres projets)","TRAVAUX OCM",
AQ860="No root CAuse","No root cause",
AQ860="ODU HS","PDH",
AQ860="IP &amp; VLAN","PDH",
AQ860="Warehouse HUAWEI","SPARE-ISSUE",
AQ860="SPARE-HS","SPARE-ISSUE",
AQ860="Power Telco","BSS",AQ860="no impacts","no impacts"
),"")</f>
        <v>No root cause</v>
      </c>
      <c r="AP860" s="48" t="str" cm="1">
        <f t="array" ref="AP860">IFERROR(_xlfn.IFS(
AQ860="MPR ISSUE","TX ISSUE",
AQ860="BSS Hardware Issue","RAN ISSUE",
AQ860="Sites strategiques, MLL, Pylone, etc.","ENVTECH",
AQ860="AKTIVCO DEFAUT GE &amp; POWER Cabinet","POWER ISSUE",
AQ860="AKTIVCO Coupure ENEO &amp; Baisse de tension","POWER ISSUE",
AQ860="Coupure ENEO &amp; Baisse de tension","POWER ISSUE",
AQ860="Defaut GE &amp; POWER Cabinet","POWER ISSUE",
AQ860="Sharing","POWER ISSUE",
AQ860="Sites strategiques &amp; DataCenter","POWER ISSUE",
AQ860="Exclu","Exclu",
AQ860="SAT","TX ISSUE",
AQ860="SPARE-ISSUE","SPARE-ISSUE",
AQ860="Fiber CAmtel","TX ISSUE",
AQ860="Fiber AOF","TX ISSUE",
AQ860="Projet OCM (HUAWEI)","TRAVAUX-HUAWEI",
AQ860="Projet OCM (NOKIA)","TRAVAUX -NOKIA",
AQ860="ACCESS-ISSUE","ACCESS-ISSUE",
AQ860="Projet OCM (ZTE, NOKIA, autres projets)","TRAVAUX OCM",
AQ860="No root CAuse","No root cause",
AQ860="ODU HS","TX ISSUE",
AQ860="IP &amp; VLAN","TX ISSUE",
AQ860="Warehouse HUAWEI","SPARE-ISSUE",
AQ860="SPARE-HS","SPARE-ISSUE",
AQ860="Power Telco","RAN ISSUE",AQ860="no impacts","no impacts"
),"")</f>
        <v>No root cause</v>
      </c>
      <c r="AQ860" s="127" t="s">
        <v>5344</v>
      </c>
      <c r="AR860" s="48" t="str" cm="1">
        <f t="array" ref="AR860">IFERROR(_xlfn.IFS(
AQ860="MPR ISSUE","ACTIVE",
AQ860="BSS Hardware Issue","ACTIVE",
AQ860="Sites strategiques, MLL, Pylone, etc.","PASSIVE",
AQ860="AKTIVCO DEFAUT GE &amp; POWER Cabinet","PASSIVE",
AQ860="AKTIVCO Coupure ENEO &amp; Baisse de tension","PASSIVE",
AQ860="Coupure ENEO &amp; Baisse de tension","PASSIVE",
AQ860="Defaut GE &amp; POWER Cabinet","PASSIVE",
AQ860="Sharing","PASSIVE",
AQ860="Sites strategiques &amp; DataCenter","PASSIVE",
AQ860="Exclu","Exclu",
AQ860="SAT","ACTIVE",
AQ860="SPARE-ISSUE","SPARE-ISSUE",
AQ860="Fiber CAmtel","ACTIVE",
AQ860="Fiber AOF","ACTIVE",
AQ860="Projet OCM (HUAWEI)","PLANNED WORKS",
AQ860="Projet OCM (NOKIA)","PLANNED WORKS",
AQ860="ACCESS-ISSUE","ACCESS-ISSUE",
AQ860="Projet OCM (ZTE, NOKIA, autres projets)","PLANNED WORKS",
AQ860="No root CAuse","No root cause",
AQ860="ODU HS","ACTIVE",
AQ860="IP &amp; VLAN","ACTIVE",
AQ860="Warehouse HUAWEI","SPARE-ISSUE",
AQ860="SPARE-HS","SPARE-ISSUE",
AQ860="Power Telco","ACTIVE", AQ860="no impacts","no impacts"
),"")</f>
        <v>No root cause</v>
      </c>
      <c r="AS860" s="92" t="s">
        <v>5537</v>
      </c>
      <c r="AT860" s="98" t="s">
        <v>3826</v>
      </c>
      <c r="AV860" s="17" t="s">
        <v>5537</v>
      </c>
      <c r="AW860" s="7" t="s">
        <v>5537</v>
      </c>
      <c r="AX860" s="6" t="s">
        <v>5537</v>
      </c>
      <c r="AY860" s="7"/>
      <c r="AZ860" s="3" t="s">
        <v>5537</v>
      </c>
      <c r="BA860" s="18" t="s">
        <v>5537</v>
      </c>
      <c r="BB860" s="18" t="s">
        <v>5537</v>
      </c>
      <c r="BC860" s="18" t="s">
        <v>5537</v>
      </c>
      <c r="BD860" s="18" t="s">
        <v>5537</v>
      </c>
      <c r="BE860" s="18" t="s">
        <v>5537</v>
      </c>
      <c r="BF860" s="18" t="s">
        <v>5537</v>
      </c>
      <c r="BG860" s="18" t="s">
        <v>5537</v>
      </c>
      <c r="BH860" s="18" t="s">
        <v>5537</v>
      </c>
      <c r="BI860" s="18" t="s">
        <v>5537</v>
      </c>
      <c r="BJ860" s="18" t="s">
        <v>5537</v>
      </c>
      <c r="BK860" s="18" t="s">
        <v>5537</v>
      </c>
      <c r="BL860" s="9" t="s">
        <v>5537</v>
      </c>
      <c r="BM860" s="14" t="s">
        <v>5537</v>
      </c>
      <c r="BN860" s="14" t="s">
        <v>5537</v>
      </c>
      <c r="BO860" s="14" t="str">
        <f>_xlfn.XLOOKUP(B860,'[4]cell downs 18042026 17h'!$B:$B,'[4]cell downs 18042026 17h'!$B:$B,"")</f>
        <v/>
      </c>
      <c r="BP860" s="14" t="str">
        <f>_xlfn.XLOOKUP(B860,'[5]Cells Huawei 19042026 15h'!$B:$B,'[5]Cells Huawei 19042026 15h'!$B:$B,"")</f>
        <v/>
      </c>
      <c r="BQ860" s="9" t="str">
        <f>_xlfn.XLOOKUP(B860,'[6]cells down 19042026 9H40'!$B:$B,'[6]cells down 19042026 9H40'!$B:$B,"")</f>
        <v/>
      </c>
      <c r="BR860" s="9" t="s">
        <v>3826</v>
      </c>
      <c r="BS860" s="9" t="s">
        <v>5537</v>
      </c>
      <c r="BT860" s="108"/>
    </row>
    <row r="861" spans="1:72" s="9" customFormat="1" x14ac:dyDescent="0.35">
      <c r="A861" s="1" t="s">
        <v>1074</v>
      </c>
      <c r="B861" s="8" t="s">
        <v>1075</v>
      </c>
      <c r="C861" s="3" t="str">
        <f>_xlfn.XLOOKUP(B861,'[1]daily break down'!$D:$D,'[1]daily break down'!$E:$E,"")</f>
        <v>LITTORAL</v>
      </c>
      <c r="D861" s="1" t="s">
        <v>11</v>
      </c>
      <c r="E861" s="1" t="s">
        <v>96</v>
      </c>
      <c r="F861" s="3" t="s">
        <v>31</v>
      </c>
      <c r="G861" s="1" t="s">
        <v>1074</v>
      </c>
      <c r="H861" s="33" t="str">
        <f>_xlfn.XLOOKUP(B861,[2]CALCULATION!$B:$B,[2]CALCULATION!$H:$H,"")</f>
        <v>NOKIA</v>
      </c>
      <c r="I861" s="28">
        <v>0.25412125477383624</v>
      </c>
      <c r="J861" s="28">
        <v>0.32256699555429225</v>
      </c>
      <c r="K861" s="28">
        <v>6.7674198484231535E-2</v>
      </c>
      <c r="L861" s="28">
        <v>0</v>
      </c>
      <c r="M861" s="28">
        <v>0.28078174250992693</v>
      </c>
      <c r="N861" s="28">
        <v>0</v>
      </c>
      <c r="O861" s="28">
        <v>0.11937997056626343</v>
      </c>
      <c r="P861" s="28">
        <v>0.30748729865594748</v>
      </c>
      <c r="Q861" s="28">
        <v>0.13599765882266618</v>
      </c>
      <c r="R861" s="28">
        <v>3.7223926179147743E-2</v>
      </c>
      <c r="S861" s="93">
        <v>0.3609634903002204</v>
      </c>
      <c r="T861" s="93">
        <f>_xlfn.XLOOKUP(B861,'[3]Nur des jours'!$B:$B,'[3]Nur des jours'!$U:$U,"")</f>
        <v>0</v>
      </c>
      <c r="U861" s="93">
        <v>0</v>
      </c>
      <c r="V861" s="93">
        <v>0</v>
      </c>
      <c r="W861" s="93">
        <v>0</v>
      </c>
      <c r="X861" s="93">
        <v>0.14937422566993172</v>
      </c>
      <c r="Y861" s="93">
        <v>3.5170774441904834E-2</v>
      </c>
      <c r="Z861" s="93">
        <v>0.13647401928471345</v>
      </c>
      <c r="AA861" s="93">
        <v>2.4970554699604388E-3</v>
      </c>
      <c r="AB861" s="93">
        <v>3.8684284870431712E-2</v>
      </c>
      <c r="AC861" s="93">
        <f>_xlfn.XLOOKUP(B861,'[3]Nur des jours'!$B:$B,'[3]Nur des jours'!$N:$N,"")</f>
        <v>0.83152485639194929</v>
      </c>
      <c r="AD861" s="93">
        <v>0.83152485639194929</v>
      </c>
      <c r="AE861" s="93">
        <v>0.74567074366247532</v>
      </c>
      <c r="AF861" s="93">
        <v>0</v>
      </c>
      <c r="AG861" s="93"/>
      <c r="AH861" s="93">
        <v>0</v>
      </c>
      <c r="AI861" s="93">
        <v>0</v>
      </c>
      <c r="AJ861" s="93">
        <v>0</v>
      </c>
      <c r="AK861" s="93">
        <v>0</v>
      </c>
      <c r="AL861" s="93">
        <v>0</v>
      </c>
      <c r="AM861" s="49" t="s">
        <v>5559</v>
      </c>
      <c r="AN861" s="49"/>
      <c r="AO861" s="48" t="str" cm="1">
        <f t="array" ref="AO861">IFERROR(_xlfn.IFS(
AQ861="MPR ISSUE","PDH",
AQ861="BSS Hardware Issue","BSS",
AQ861="Sites strategiques, MLL, Pylone, etc.","ENVTECH",
AQ861="AKTIVCO DEFAUT GE &amp; POWER Cabinet","AKTIVCO",
AQ861="AKTIVCO Coupure ENEO &amp; Baisse de tension","AKTIVCO GRID ONLY",
AQ861="Coupure ENEO &amp; Baisse de tension","IHS GRID ONLY",
AQ861="Defaut GE &amp; POWER Cabinet","IHS",
AQ861="Sharing","Partners",
AQ861="Sites strategiques &amp; DataCenter","SST &amp; DC",
AQ861="Exclu","Exclu",
AQ861="SAT","SAT",
AQ861="SPARE-ISSUE","SPARE-ISSUE",
AQ861="Fiber CAmtel","TRANS_FO_CAMTEL",
AQ861="Fiber AOF","Fiber AOF",
AQ861="Projet OCM (HUAWEI)","TRAVAUX-HUAWEI",
AQ861="Projet OCM (NOKIA)","TRAVAUX-NOKIA",
AQ861="ACCESS-ISSUE","ACCESS-ISSUE",
AQ861="Projet OCM (ZTE, NOKIA, autres projets)","TRAVAUX OCM",
AQ861="No root CAuse","No root cause",
AQ861="ODU HS","PDH",
AQ861="IP &amp; VLAN","PDH",
AQ861="Warehouse HUAWEI","SPARE-ISSUE",
AQ861="SPARE-HS","SPARE-ISSUE",
AQ861="Power Telco","BSS",AQ861="no impacts","no impacts"
),"")</f>
        <v>No root cause</v>
      </c>
      <c r="AP861" s="48" t="str" cm="1">
        <f t="array" ref="AP861">IFERROR(_xlfn.IFS(
AQ861="MPR ISSUE","TX ISSUE",
AQ861="BSS Hardware Issue","RAN ISSUE",
AQ861="Sites strategiques, MLL, Pylone, etc.","ENVTECH",
AQ861="AKTIVCO DEFAUT GE &amp; POWER Cabinet","POWER ISSUE",
AQ861="AKTIVCO Coupure ENEO &amp; Baisse de tension","POWER ISSUE",
AQ861="Coupure ENEO &amp; Baisse de tension","POWER ISSUE",
AQ861="Defaut GE &amp; POWER Cabinet","POWER ISSUE",
AQ861="Sharing","POWER ISSUE",
AQ861="Sites strategiques &amp; DataCenter","POWER ISSUE",
AQ861="Exclu","Exclu",
AQ861="SAT","TX ISSUE",
AQ861="SPARE-ISSUE","SPARE-ISSUE",
AQ861="Fiber CAmtel","TX ISSUE",
AQ861="Fiber AOF","TX ISSUE",
AQ861="Projet OCM (HUAWEI)","TRAVAUX-HUAWEI",
AQ861="Projet OCM (NOKIA)","TRAVAUX -NOKIA",
AQ861="ACCESS-ISSUE","ACCESS-ISSUE",
AQ861="Projet OCM (ZTE, NOKIA, autres projets)","TRAVAUX OCM",
AQ861="No root CAuse","No root cause",
AQ861="ODU HS","TX ISSUE",
AQ861="IP &amp; VLAN","TX ISSUE",
AQ861="Warehouse HUAWEI","SPARE-ISSUE",
AQ861="SPARE-HS","SPARE-ISSUE",
AQ861="Power Telco","RAN ISSUE",AQ861="no impacts","no impacts"
),"")</f>
        <v>No root cause</v>
      </c>
      <c r="AQ861" s="127" t="s">
        <v>5344</v>
      </c>
      <c r="AR861" s="48" t="str" cm="1">
        <f t="array" ref="AR861">IFERROR(_xlfn.IFS(
AQ861="MPR ISSUE","ACTIVE",
AQ861="BSS Hardware Issue","ACTIVE",
AQ861="Sites strategiques, MLL, Pylone, etc.","PASSIVE",
AQ861="AKTIVCO DEFAUT GE &amp; POWER Cabinet","PASSIVE",
AQ861="AKTIVCO Coupure ENEO &amp; Baisse de tension","PASSIVE",
AQ861="Coupure ENEO &amp; Baisse de tension","PASSIVE",
AQ861="Defaut GE &amp; POWER Cabinet","PASSIVE",
AQ861="Sharing","PASSIVE",
AQ861="Sites strategiques &amp; DataCenter","PASSIVE",
AQ861="Exclu","Exclu",
AQ861="SAT","ACTIVE",
AQ861="SPARE-ISSUE","SPARE-ISSUE",
AQ861="Fiber CAmtel","ACTIVE",
AQ861="Fiber AOF","ACTIVE",
AQ861="Projet OCM (HUAWEI)","PLANNED WORKS",
AQ861="Projet OCM (NOKIA)","PLANNED WORKS",
AQ861="ACCESS-ISSUE","ACCESS-ISSUE",
AQ861="Projet OCM (ZTE, NOKIA, autres projets)","PLANNED WORKS",
AQ861="No root CAuse","No root cause",
AQ861="ODU HS","ACTIVE",
AQ861="IP &amp; VLAN","ACTIVE",
AQ861="Warehouse HUAWEI","SPARE-ISSUE",
AQ861="SPARE-HS","SPARE-ISSUE",
AQ861="Power Telco","ACTIVE", AQ861="no impacts","no impacts"
),"")</f>
        <v>No root cause</v>
      </c>
      <c r="AS861" s="92" t="s">
        <v>5537</v>
      </c>
      <c r="AT861" s="98" t="s">
        <v>1075</v>
      </c>
      <c r="AV861" s="17" t="s">
        <v>5537</v>
      </c>
      <c r="AW861" s="7" t="s">
        <v>5537</v>
      </c>
      <c r="AX861" s="6" t="s">
        <v>5537</v>
      </c>
      <c r="AY861" s="7"/>
      <c r="AZ861" s="3" t="s">
        <v>5537</v>
      </c>
      <c r="BA861" s="18" t="s">
        <v>5537</v>
      </c>
      <c r="BB861" s="18" t="s">
        <v>5537</v>
      </c>
      <c r="BC861" s="18" t="s">
        <v>5537</v>
      </c>
      <c r="BD861" s="18" t="s">
        <v>5537</v>
      </c>
      <c r="BE861" s="18" t="s">
        <v>5537</v>
      </c>
      <c r="BF861" s="18" t="s">
        <v>5537</v>
      </c>
      <c r="BG861" s="18" t="s">
        <v>5537</v>
      </c>
      <c r="BH861" s="18" t="s">
        <v>5537</v>
      </c>
      <c r="BI861" s="18" t="s">
        <v>5537</v>
      </c>
      <c r="BJ861" s="18" t="s">
        <v>5537</v>
      </c>
      <c r="BK861" s="18" t="s">
        <v>5537</v>
      </c>
      <c r="BL861" s="9" t="s">
        <v>5537</v>
      </c>
      <c r="BM861" s="14" t="s">
        <v>5537</v>
      </c>
      <c r="BN861" s="14" t="s">
        <v>5537</v>
      </c>
      <c r="BO861" s="14" t="str">
        <f>_xlfn.XLOOKUP(B861,'[4]cell downs 18042026 17h'!$B:$B,'[4]cell downs 18042026 17h'!$B:$B,"")</f>
        <v/>
      </c>
      <c r="BP861" s="14" t="str">
        <f>_xlfn.XLOOKUP(B861,'[5]Cells Huawei 19042026 15h'!$B:$B,'[5]Cells Huawei 19042026 15h'!$B:$B,"")</f>
        <v/>
      </c>
      <c r="BQ861" s="9" t="str">
        <f>_xlfn.XLOOKUP(B861,'[6]cells down 19042026 9H40'!$B:$B,'[6]cells down 19042026 9H40'!$B:$B,"")</f>
        <v/>
      </c>
      <c r="BR861" s="9" t="s">
        <v>1075</v>
      </c>
      <c r="BS861" s="9" t="s">
        <v>318</v>
      </c>
      <c r="BT861" s="108"/>
    </row>
    <row r="862" spans="1:72" s="9" customFormat="1" x14ac:dyDescent="0.35">
      <c r="A862" s="1" t="s">
        <v>3247</v>
      </c>
      <c r="B862" s="8" t="s">
        <v>3248</v>
      </c>
      <c r="C862" s="3" t="str">
        <f>_xlfn.XLOOKUP(B862,'[1]daily break down'!$D:$D,'[1]daily break down'!$E:$E,"")</f>
        <v>Yaounde</v>
      </c>
      <c r="D862" s="1" t="s">
        <v>11</v>
      </c>
      <c r="E862" s="1" t="s">
        <v>12</v>
      </c>
      <c r="F862" s="3" t="s">
        <v>37</v>
      </c>
      <c r="G862" s="1" t="s">
        <v>38</v>
      </c>
      <c r="H862" s="34" t="str">
        <f>_xlfn.XLOOKUP(B862,[2]CALCULATION!$B:$B,[2]CALCULATION!$H:$H,"")</f>
        <v>ZTE</v>
      </c>
      <c r="I862" s="28">
        <v>0</v>
      </c>
      <c r="J862" s="28">
        <v>0</v>
      </c>
      <c r="K862" s="28">
        <v>0</v>
      </c>
      <c r="L862" s="28">
        <v>0</v>
      </c>
      <c r="M862" s="28">
        <v>0</v>
      </c>
      <c r="N862" s="28">
        <v>0</v>
      </c>
      <c r="O862" s="28">
        <v>0</v>
      </c>
      <c r="P862" s="28">
        <v>0</v>
      </c>
      <c r="Q862" s="28">
        <v>0</v>
      </c>
      <c r="R862" s="28">
        <v>0</v>
      </c>
      <c r="S862" s="93">
        <v>0</v>
      </c>
      <c r="T862" s="93">
        <f>_xlfn.XLOOKUP(B862,'[3]Nur des jours'!$B:$B,'[3]Nur des jours'!$U:$U,"")</f>
        <v>0</v>
      </c>
      <c r="U862" s="93">
        <v>0.33990092257293125</v>
      </c>
      <c r="V862" s="93">
        <v>0</v>
      </c>
      <c r="W862" s="93">
        <v>0</v>
      </c>
      <c r="X862" s="93">
        <v>0</v>
      </c>
      <c r="Y862" s="93">
        <v>0</v>
      </c>
      <c r="Z862" s="93">
        <v>0</v>
      </c>
      <c r="AA862" s="93">
        <v>0</v>
      </c>
      <c r="AB862" s="93">
        <v>0</v>
      </c>
      <c r="AC862" s="93">
        <f>_xlfn.XLOOKUP(B862,'[3]Nur des jours'!$B:$B,'[3]Nur des jours'!$N:$N,"")</f>
        <v>0</v>
      </c>
      <c r="AD862" s="93">
        <v>0</v>
      </c>
      <c r="AE862" s="93">
        <v>0.71689880804604544</v>
      </c>
      <c r="AF862" s="93">
        <v>0</v>
      </c>
      <c r="AG862" s="93"/>
      <c r="AH862" s="93">
        <v>0</v>
      </c>
      <c r="AI862" s="93">
        <v>0</v>
      </c>
      <c r="AJ862" s="93">
        <v>0</v>
      </c>
      <c r="AK862" s="93">
        <v>0</v>
      </c>
      <c r="AL862" s="93">
        <v>0</v>
      </c>
      <c r="AM862" s="49" t="s">
        <v>5559</v>
      </c>
      <c r="AN862" s="49"/>
      <c r="AO862" s="48" t="str" cm="1">
        <f t="array" ref="AO862">IFERROR(_xlfn.IFS(
AQ862="MPR ISSUE","PDH",
AQ862="BSS Hardware Issue","BSS",
AQ862="Sites strategiques, MLL, Pylone, etc.","ENVTECH",
AQ862="AKTIVCO DEFAUT GE &amp; POWER Cabinet","AKTIVCO",
AQ862="AKTIVCO Coupure ENEO &amp; Baisse de tension","AKTIVCO GRID ONLY",
AQ862="Coupure ENEO &amp; Baisse de tension","IHS GRID ONLY",
AQ862="Defaut GE &amp; POWER Cabinet","IHS",
AQ862="Sharing","Partners",
AQ862="Sites strategiques &amp; DataCenter","SST &amp; DC",
AQ862="Exclu","Exclu",
AQ862="SAT","SAT",
AQ862="SPARE-ISSUE","SPARE-ISSUE",
AQ862="Fiber CAmtel","TRANS_FO_CAMTEL",
AQ862="Fiber AOF","Fiber AOF",
AQ862="Projet OCM (HUAWEI)","TRAVAUX-HUAWEI",
AQ862="Projet OCM (NOKIA)","TRAVAUX-NOKIA",
AQ862="ACCESS-ISSUE","ACCESS-ISSUE",
AQ862="Projet OCM (ZTE, NOKIA, autres projets)","TRAVAUX OCM",
AQ862="No root CAuse","No root cause",
AQ862="ODU HS","PDH",
AQ862="IP &amp; VLAN","PDH",
AQ862="Warehouse HUAWEI","SPARE-ISSUE",
AQ862="SPARE-HS","SPARE-ISSUE",
AQ862="Power Telco","BSS",AQ862="no impacts","no impacts"
),"")</f>
        <v>No root cause</v>
      </c>
      <c r="AP862" s="48" t="str" cm="1">
        <f t="array" ref="AP862">IFERROR(_xlfn.IFS(
AQ862="MPR ISSUE","TX ISSUE",
AQ862="BSS Hardware Issue","RAN ISSUE",
AQ862="Sites strategiques, MLL, Pylone, etc.","ENVTECH",
AQ862="AKTIVCO DEFAUT GE &amp; POWER Cabinet","POWER ISSUE",
AQ862="AKTIVCO Coupure ENEO &amp; Baisse de tension","POWER ISSUE",
AQ862="Coupure ENEO &amp; Baisse de tension","POWER ISSUE",
AQ862="Defaut GE &amp; POWER Cabinet","POWER ISSUE",
AQ862="Sharing","POWER ISSUE",
AQ862="Sites strategiques &amp; DataCenter","POWER ISSUE",
AQ862="Exclu","Exclu",
AQ862="SAT","TX ISSUE",
AQ862="SPARE-ISSUE","SPARE-ISSUE",
AQ862="Fiber CAmtel","TX ISSUE",
AQ862="Fiber AOF","TX ISSUE",
AQ862="Projet OCM (HUAWEI)","TRAVAUX-HUAWEI",
AQ862="Projet OCM (NOKIA)","TRAVAUX -NOKIA",
AQ862="ACCESS-ISSUE","ACCESS-ISSUE",
AQ862="Projet OCM (ZTE, NOKIA, autres projets)","TRAVAUX OCM",
AQ862="No root CAuse","No root cause",
AQ862="ODU HS","TX ISSUE",
AQ862="IP &amp; VLAN","TX ISSUE",
AQ862="Warehouse HUAWEI","SPARE-ISSUE",
AQ862="SPARE-HS","SPARE-ISSUE",
AQ862="Power Telco","RAN ISSUE",AQ862="no impacts","no impacts"
),"")</f>
        <v>No root cause</v>
      </c>
      <c r="AQ862" s="127" t="s">
        <v>5344</v>
      </c>
      <c r="AR862" s="48" t="str" cm="1">
        <f t="array" ref="AR862">IFERROR(_xlfn.IFS(
AQ862="MPR ISSUE","ACTIVE",
AQ862="BSS Hardware Issue","ACTIVE",
AQ862="Sites strategiques, MLL, Pylone, etc.","PASSIVE",
AQ862="AKTIVCO DEFAUT GE &amp; POWER Cabinet","PASSIVE",
AQ862="AKTIVCO Coupure ENEO &amp; Baisse de tension","PASSIVE",
AQ862="Coupure ENEO &amp; Baisse de tension","PASSIVE",
AQ862="Defaut GE &amp; POWER Cabinet","PASSIVE",
AQ862="Sharing","PASSIVE",
AQ862="Sites strategiques &amp; DataCenter","PASSIVE",
AQ862="Exclu","Exclu",
AQ862="SAT","ACTIVE",
AQ862="SPARE-ISSUE","SPARE-ISSUE",
AQ862="Fiber CAmtel","ACTIVE",
AQ862="Fiber AOF","ACTIVE",
AQ862="Projet OCM (HUAWEI)","PLANNED WORKS",
AQ862="Projet OCM (NOKIA)","PLANNED WORKS",
AQ862="ACCESS-ISSUE","ACCESS-ISSUE",
AQ862="Projet OCM (ZTE, NOKIA, autres projets)","PLANNED WORKS",
AQ862="No root CAuse","No root cause",
AQ862="ODU HS","ACTIVE",
AQ862="IP &amp; VLAN","ACTIVE",
AQ862="Warehouse HUAWEI","SPARE-ISSUE",
AQ862="SPARE-HS","SPARE-ISSUE",
AQ862="Power Telco","ACTIVE", AQ862="no impacts","no impacts"
),"")</f>
        <v>No root cause</v>
      </c>
      <c r="AS862" s="92" t="s">
        <v>5537</v>
      </c>
      <c r="AT862" s="98" t="s">
        <v>3248</v>
      </c>
      <c r="AV862" s="17" t="s">
        <v>5537</v>
      </c>
      <c r="AW862" s="7" t="s">
        <v>5537</v>
      </c>
      <c r="AX862" s="6" t="s">
        <v>5537</v>
      </c>
      <c r="AY862" s="7"/>
      <c r="AZ862" s="3" t="s">
        <v>5537</v>
      </c>
      <c r="BA862" s="18" t="s">
        <v>5537</v>
      </c>
      <c r="BB862" s="18" t="s">
        <v>5537</v>
      </c>
      <c r="BC862" s="18" t="s">
        <v>5537</v>
      </c>
      <c r="BD862" s="18" t="s">
        <v>5537</v>
      </c>
      <c r="BE862" s="18" t="s">
        <v>5537</v>
      </c>
      <c r="BF862" s="18" t="s">
        <v>5537</v>
      </c>
      <c r="BG862" s="18" t="s">
        <v>5537</v>
      </c>
      <c r="BH862" s="18" t="s">
        <v>5537</v>
      </c>
      <c r="BI862" s="18" t="s">
        <v>5537</v>
      </c>
      <c r="BJ862" s="18" t="s">
        <v>5537</v>
      </c>
      <c r="BK862" s="18" t="s">
        <v>5537</v>
      </c>
      <c r="BL862" s="9" t="s">
        <v>5537</v>
      </c>
      <c r="BM862" s="14" t="s">
        <v>5537</v>
      </c>
      <c r="BN862" s="14" t="s">
        <v>5537</v>
      </c>
      <c r="BO862" s="14" t="str">
        <f>_xlfn.XLOOKUP(B862,'[4]cell downs 18042026 17h'!$B:$B,'[4]cell downs 18042026 17h'!$B:$B,"")</f>
        <v/>
      </c>
      <c r="BP862" s="14" t="str">
        <f>_xlfn.XLOOKUP(B862,'[5]Cells Huawei 19042026 15h'!$B:$B,'[5]Cells Huawei 19042026 15h'!$B:$B,"")</f>
        <v/>
      </c>
      <c r="BQ862" s="9" t="str">
        <f>_xlfn.XLOOKUP(B862,'[6]cells down 19042026 9H40'!$B:$B,'[6]cells down 19042026 9H40'!$B:$B,"")</f>
        <v/>
      </c>
      <c r="BR862" s="9" t="s">
        <v>3248</v>
      </c>
      <c r="BS862" s="9" t="s">
        <v>318</v>
      </c>
      <c r="BT862" s="108"/>
    </row>
    <row r="863" spans="1:72" s="9" customFormat="1" x14ac:dyDescent="0.35">
      <c r="A863" s="59" t="s">
        <v>2053</v>
      </c>
      <c r="B863" s="60" t="s">
        <v>2054</v>
      </c>
      <c r="C863" s="61" t="str">
        <f>_xlfn.XLOOKUP(B863,'[1]daily break down'!$D:$D,'[1]daily break down'!$E:$E,"")</f>
        <v>OUEST</v>
      </c>
      <c r="D863" s="59" t="s">
        <v>11</v>
      </c>
      <c r="E863" s="59" t="s">
        <v>12</v>
      </c>
      <c r="F863" s="61" t="s">
        <v>102</v>
      </c>
      <c r="G863" s="59" t="s">
        <v>1176</v>
      </c>
      <c r="H863" s="62" t="str">
        <f>_xlfn.XLOOKUP(B863,[2]CALCULATION!$B:$B,[2]CALCULATION!$H:$H,"")</f>
        <v>Huawei</v>
      </c>
      <c r="I863" s="63">
        <v>2.7214546004514415</v>
      </c>
      <c r="J863" s="63">
        <v>1.9711328556385961</v>
      </c>
      <c r="K863" s="63">
        <v>2.5860863560224065E-3</v>
      </c>
      <c r="L863" s="63">
        <v>12.903358131226227</v>
      </c>
      <c r="M863" s="63">
        <v>0</v>
      </c>
      <c r="N863" s="63">
        <v>4.0829844792014445</v>
      </c>
      <c r="O863" s="63">
        <v>0</v>
      </c>
      <c r="P863" s="63">
        <v>0</v>
      </c>
      <c r="Q863" s="63">
        <v>0</v>
      </c>
      <c r="R863" s="63">
        <v>0</v>
      </c>
      <c r="S863" s="94">
        <v>1.9688142954573338</v>
      </c>
      <c r="T863" s="93">
        <f>_xlfn.XLOOKUP(B863,'[3]Nur des jours'!$B:$B,'[3]Nur des jours'!$U:$U,"")</f>
        <v>0</v>
      </c>
      <c r="U863" s="93">
        <v>0</v>
      </c>
      <c r="V863" s="93">
        <v>0</v>
      </c>
      <c r="W863" s="93">
        <v>0</v>
      </c>
      <c r="X863" s="93">
        <v>0.52934512446031057</v>
      </c>
      <c r="Y863" s="93">
        <v>0</v>
      </c>
      <c r="Z863" s="93">
        <v>4.1903338155938519</v>
      </c>
      <c r="AA863" s="93">
        <v>0</v>
      </c>
      <c r="AB863" s="93">
        <v>0</v>
      </c>
      <c r="AC863" s="93">
        <f>_xlfn.XLOOKUP(B863,'[3]Nur des jours'!$B:$B,'[3]Nur des jours'!$N:$N,"")</f>
        <v>0</v>
      </c>
      <c r="AD863" s="93">
        <v>0</v>
      </c>
      <c r="AE863" s="93">
        <v>0.70305878727174675</v>
      </c>
      <c r="AF863" s="93">
        <v>0</v>
      </c>
      <c r="AG863" s="93"/>
      <c r="AH863" s="93">
        <v>0</v>
      </c>
      <c r="AI863" s="93">
        <v>0</v>
      </c>
      <c r="AJ863" s="93">
        <v>0</v>
      </c>
      <c r="AK863" s="93">
        <v>0</v>
      </c>
      <c r="AL863" s="93">
        <v>0</v>
      </c>
      <c r="AM863" s="49" t="s">
        <v>5559</v>
      </c>
      <c r="AN863" s="63"/>
      <c r="AO863" s="48" t="str" cm="1">
        <f t="array" ref="AO863">IFERROR(_xlfn.IFS(
AQ863="MPR ISSUE","PDH",
AQ863="BSS Hardware Issue","BSS",
AQ863="Sites strategiques, MLL, Pylone, etc.","ENVTECH",
AQ863="AKTIVCO DEFAUT GE &amp; POWER Cabinet","AKTIVCO",
AQ863="AKTIVCO Coupure ENEO &amp; Baisse de tension","AKTIVCO GRID ONLY",
AQ863="Coupure ENEO &amp; Baisse de tension","IHS GRID ONLY",
AQ863="Defaut GE &amp; POWER Cabinet","IHS",
AQ863="Sharing","Partners",
AQ863="Sites strategiques &amp; DataCenter","SST &amp; DC",
AQ863="Exclu","Exclu",
AQ863="SAT","SAT",
AQ863="SPARE-ISSUE","SPARE-ISSUE",
AQ863="Fiber CAmtel","TRANS_FO_CAMTEL",
AQ863="Fiber AOF","Fiber AOF",
AQ863="Projet OCM (HUAWEI)","TRAVAUX-HUAWEI",
AQ863="Projet OCM (NOKIA)","TRAVAUX-NOKIA",
AQ863="ACCESS-ISSUE","ACCESS-ISSUE",
AQ863="Projet OCM (ZTE, NOKIA, autres projets)","TRAVAUX OCM",
AQ863="No root CAuse","No root cause",
AQ863="ODU HS","PDH",
AQ863="IP &amp; VLAN","PDH",
AQ863="Warehouse HUAWEI","SPARE-ISSUE",
AQ863="SPARE-HS","SPARE-ISSUE",
AQ863="Power Telco","BSS",AQ863="no impacts","no impacts"
),"")</f>
        <v>No root cause</v>
      </c>
      <c r="AP863" s="48" t="str" cm="1">
        <f t="array" ref="AP863">IFERROR(_xlfn.IFS(
AQ863="MPR ISSUE","TX ISSUE",
AQ863="BSS Hardware Issue","RAN ISSUE",
AQ863="Sites strategiques, MLL, Pylone, etc.","ENVTECH",
AQ863="AKTIVCO DEFAUT GE &amp; POWER Cabinet","POWER ISSUE",
AQ863="AKTIVCO Coupure ENEO &amp; Baisse de tension","POWER ISSUE",
AQ863="Coupure ENEO &amp; Baisse de tension","POWER ISSUE",
AQ863="Defaut GE &amp; POWER Cabinet","POWER ISSUE",
AQ863="Sharing","POWER ISSUE",
AQ863="Sites strategiques &amp; DataCenter","POWER ISSUE",
AQ863="Exclu","Exclu",
AQ863="SAT","TX ISSUE",
AQ863="SPARE-ISSUE","SPARE-ISSUE",
AQ863="Fiber CAmtel","TX ISSUE",
AQ863="Fiber AOF","TX ISSUE",
AQ863="Projet OCM (HUAWEI)","TRAVAUX-HUAWEI",
AQ863="Projet OCM (NOKIA)","TRAVAUX -NOKIA",
AQ863="ACCESS-ISSUE","ACCESS-ISSUE",
AQ863="Projet OCM (ZTE, NOKIA, autres projets)","TRAVAUX OCM",
AQ863="No root CAuse","No root cause",
AQ863="ODU HS","TX ISSUE",
AQ863="IP &amp; VLAN","TX ISSUE",
AQ863="Warehouse HUAWEI","SPARE-ISSUE",
AQ863="SPARE-HS","SPARE-ISSUE",
AQ863="Power Telco","RAN ISSUE",AQ863="no impacts","no impacts"
),"")</f>
        <v>No root cause</v>
      </c>
      <c r="AQ863" s="127" t="s">
        <v>5344</v>
      </c>
      <c r="AR863" s="48" t="str" cm="1">
        <f t="array" ref="AR863">IFERROR(_xlfn.IFS(
AQ863="MPR ISSUE","ACTIVE",
AQ863="BSS Hardware Issue","ACTIVE",
AQ863="Sites strategiques, MLL, Pylone, etc.","PASSIVE",
AQ863="AKTIVCO DEFAUT GE &amp; POWER Cabinet","PASSIVE",
AQ863="AKTIVCO Coupure ENEO &amp; Baisse de tension","PASSIVE",
AQ863="Coupure ENEO &amp; Baisse de tension","PASSIVE",
AQ863="Defaut GE &amp; POWER Cabinet","PASSIVE",
AQ863="Sharing","PASSIVE",
AQ863="Sites strategiques &amp; DataCenter","PASSIVE",
AQ863="Exclu","Exclu",
AQ863="SAT","ACTIVE",
AQ863="SPARE-ISSUE","SPARE-ISSUE",
AQ863="Fiber CAmtel","ACTIVE",
AQ863="Fiber AOF","ACTIVE",
AQ863="Projet OCM (HUAWEI)","PLANNED WORKS",
AQ863="Projet OCM (NOKIA)","PLANNED WORKS",
AQ863="ACCESS-ISSUE","ACCESS-ISSUE",
AQ863="Projet OCM (ZTE, NOKIA, autres projets)","PLANNED WORKS",
AQ863="No root CAuse","No root cause",
AQ863="ODU HS","ACTIVE",
AQ863="IP &amp; VLAN","ACTIVE",
AQ863="Warehouse HUAWEI","SPARE-ISSUE",
AQ863="SPARE-HS","SPARE-ISSUE",
AQ863="Power Telco","ACTIVE", AQ863="no impacts","no impacts"
),"")</f>
        <v>No root cause</v>
      </c>
      <c r="AS863" s="92" t="s">
        <v>5537</v>
      </c>
      <c r="AT863" s="98" t="s">
        <v>2054</v>
      </c>
      <c r="AV863" s="17" t="s">
        <v>5537</v>
      </c>
      <c r="AW863" s="7" t="s">
        <v>5537</v>
      </c>
      <c r="AX863" s="6" t="s">
        <v>5537</v>
      </c>
      <c r="AY863" s="7"/>
      <c r="AZ863" s="3" t="s">
        <v>5537</v>
      </c>
      <c r="BA863" s="18" t="s">
        <v>5537</v>
      </c>
      <c r="BB863" s="18" t="s">
        <v>5537</v>
      </c>
      <c r="BC863" s="18" t="s">
        <v>5537</v>
      </c>
      <c r="BD863" s="18" t="s">
        <v>5537</v>
      </c>
      <c r="BE863" s="18" t="s">
        <v>5537</v>
      </c>
      <c r="BF863" s="18" t="s">
        <v>5537</v>
      </c>
      <c r="BG863" s="18" t="s">
        <v>5537</v>
      </c>
      <c r="BH863" s="18" t="s">
        <v>5537</v>
      </c>
      <c r="BI863" s="18" t="s">
        <v>5537</v>
      </c>
      <c r="BJ863" s="18" t="s">
        <v>5537</v>
      </c>
      <c r="BK863" s="18" t="s">
        <v>5537</v>
      </c>
      <c r="BL863" s="9" t="s">
        <v>5537</v>
      </c>
      <c r="BM863" s="14" t="s">
        <v>5537</v>
      </c>
      <c r="BN863" s="65" t="s">
        <v>5537</v>
      </c>
      <c r="BO863" s="65" t="str">
        <f>_xlfn.XLOOKUP(B863,'[4]cell downs 18042026 17h'!$B:$B,'[4]cell downs 18042026 17h'!$B:$B,"")</f>
        <v/>
      </c>
      <c r="BP863" s="65" t="str">
        <f>_xlfn.XLOOKUP(B863,'[5]Cells Huawei 19042026 15h'!$B:$B,'[5]Cells Huawei 19042026 15h'!$B:$B,"")</f>
        <v/>
      </c>
      <c r="BQ863" s="64" t="str">
        <f>_xlfn.XLOOKUP(B863,'[6]cells down 19042026 9H40'!$B:$B,'[6]cells down 19042026 9H40'!$B:$B,"")</f>
        <v/>
      </c>
      <c r="BR863" s="9" t="s">
        <v>2054</v>
      </c>
      <c r="BS863" s="9" t="s">
        <v>5537</v>
      </c>
      <c r="BT863" s="108"/>
    </row>
    <row r="864" spans="1:72" s="9" customFormat="1" x14ac:dyDescent="0.35">
      <c r="A864" s="1" t="s">
        <v>3245</v>
      </c>
      <c r="B864" s="8" t="s">
        <v>3246</v>
      </c>
      <c r="C864" s="3" t="str">
        <f>_xlfn.XLOOKUP(B864,'[1]daily break down'!$D:$D,'[1]daily break down'!$E:$E,"")</f>
        <v>Yaounde</v>
      </c>
      <c r="D864" s="1" t="s">
        <v>11</v>
      </c>
      <c r="E864" s="1" t="s">
        <v>12</v>
      </c>
      <c r="F864" s="3" t="s">
        <v>37</v>
      </c>
      <c r="G864" s="1" t="s">
        <v>38</v>
      </c>
      <c r="H864" s="34" t="str">
        <f>_xlfn.XLOOKUP(B864,[2]CALCULATION!$B:$B,[2]CALCULATION!$H:$H,"")</f>
        <v>ZTE</v>
      </c>
      <c r="I864" s="28">
        <v>2.0295427371280677</v>
      </c>
      <c r="J864" s="28">
        <v>0</v>
      </c>
      <c r="K864" s="28">
        <v>0</v>
      </c>
      <c r="L864" s="28">
        <v>0</v>
      </c>
      <c r="M864" s="28">
        <v>0</v>
      </c>
      <c r="N864" s="28">
        <v>0</v>
      </c>
      <c r="O864" s="28">
        <v>0</v>
      </c>
      <c r="P864" s="28">
        <v>0</v>
      </c>
      <c r="Q864" s="28">
        <v>0</v>
      </c>
      <c r="R864" s="28">
        <v>0</v>
      </c>
      <c r="S864" s="93">
        <v>0</v>
      </c>
      <c r="T864" s="93">
        <f>_xlfn.XLOOKUP(B864,'[3]Nur des jours'!$B:$B,'[3]Nur des jours'!$U:$U,"")</f>
        <v>0</v>
      </c>
      <c r="U864" s="93">
        <v>0</v>
      </c>
      <c r="V864" s="93">
        <v>0</v>
      </c>
      <c r="W864" s="93">
        <v>0</v>
      </c>
      <c r="X864" s="93">
        <v>0</v>
      </c>
      <c r="Y864" s="93">
        <v>0</v>
      </c>
      <c r="Z864" s="93">
        <v>24.154117905562547</v>
      </c>
      <c r="AA864" s="93">
        <v>0</v>
      </c>
      <c r="AB864" s="93">
        <v>2.9967033641238139</v>
      </c>
      <c r="AC864" s="93">
        <f>_xlfn.XLOOKUP(B864,'[3]Nur des jours'!$B:$B,'[3]Nur des jours'!$N:$N,"")</f>
        <v>0</v>
      </c>
      <c r="AD864" s="93">
        <v>0</v>
      </c>
      <c r="AE864" s="93">
        <v>0.6891474261841779</v>
      </c>
      <c r="AF864" s="93">
        <v>0</v>
      </c>
      <c r="AG864" s="93"/>
      <c r="AH864" s="93">
        <v>0</v>
      </c>
      <c r="AI864" s="93">
        <v>0</v>
      </c>
      <c r="AJ864" s="93">
        <v>0</v>
      </c>
      <c r="AK864" s="93">
        <v>0</v>
      </c>
      <c r="AL864" s="93">
        <v>0</v>
      </c>
      <c r="AM864" s="49" t="s">
        <v>5559</v>
      </c>
      <c r="AN864" s="49"/>
      <c r="AO864" s="48" t="str" cm="1">
        <f t="array" ref="AO864">IFERROR(_xlfn.IFS(
AQ864="MPR ISSUE","PDH",
AQ864="BSS Hardware Issue","BSS",
AQ864="Sites strategiques, MLL, Pylone, etc.","ENVTECH",
AQ864="AKTIVCO DEFAUT GE &amp; POWER Cabinet","AKTIVCO",
AQ864="AKTIVCO Coupure ENEO &amp; Baisse de tension","AKTIVCO GRID ONLY",
AQ864="Coupure ENEO &amp; Baisse de tension","IHS GRID ONLY",
AQ864="Defaut GE &amp; POWER Cabinet","IHS",
AQ864="Sharing","Partners",
AQ864="Sites strategiques &amp; DataCenter","SST &amp; DC",
AQ864="Exclu","Exclu",
AQ864="SAT","SAT",
AQ864="SPARE-ISSUE","SPARE-ISSUE",
AQ864="Fiber CAmtel","TRANS_FO_CAMTEL",
AQ864="Fiber AOF","Fiber AOF",
AQ864="Projet OCM (HUAWEI)","TRAVAUX-HUAWEI",
AQ864="Projet OCM (NOKIA)","TRAVAUX-NOKIA",
AQ864="ACCESS-ISSUE","ACCESS-ISSUE",
AQ864="Projet OCM (ZTE, NOKIA, autres projets)","TRAVAUX OCM",
AQ864="No root CAuse","No root cause",
AQ864="ODU HS","PDH",
AQ864="IP &amp; VLAN","PDH",
AQ864="Warehouse HUAWEI","SPARE-ISSUE",
AQ864="SPARE-HS","SPARE-ISSUE",
AQ864="Power Telco","BSS",AQ864="no impacts","no impacts"
),"")</f>
        <v>No root cause</v>
      </c>
      <c r="AP864" s="48" t="str" cm="1">
        <f t="array" ref="AP864">IFERROR(_xlfn.IFS(
AQ864="MPR ISSUE","TX ISSUE",
AQ864="BSS Hardware Issue","RAN ISSUE",
AQ864="Sites strategiques, MLL, Pylone, etc.","ENVTECH",
AQ864="AKTIVCO DEFAUT GE &amp; POWER Cabinet","POWER ISSUE",
AQ864="AKTIVCO Coupure ENEO &amp; Baisse de tension","POWER ISSUE",
AQ864="Coupure ENEO &amp; Baisse de tension","POWER ISSUE",
AQ864="Defaut GE &amp; POWER Cabinet","POWER ISSUE",
AQ864="Sharing","POWER ISSUE",
AQ864="Sites strategiques &amp; DataCenter","POWER ISSUE",
AQ864="Exclu","Exclu",
AQ864="SAT","TX ISSUE",
AQ864="SPARE-ISSUE","SPARE-ISSUE",
AQ864="Fiber CAmtel","TX ISSUE",
AQ864="Fiber AOF","TX ISSUE",
AQ864="Projet OCM (HUAWEI)","TRAVAUX-HUAWEI",
AQ864="Projet OCM (NOKIA)","TRAVAUX -NOKIA",
AQ864="ACCESS-ISSUE","ACCESS-ISSUE",
AQ864="Projet OCM (ZTE, NOKIA, autres projets)","TRAVAUX OCM",
AQ864="No root CAuse","No root cause",
AQ864="ODU HS","TX ISSUE",
AQ864="IP &amp; VLAN","TX ISSUE",
AQ864="Warehouse HUAWEI","SPARE-ISSUE",
AQ864="SPARE-HS","SPARE-ISSUE",
AQ864="Power Telco","RAN ISSUE",AQ864="no impacts","no impacts"
),"")</f>
        <v>No root cause</v>
      </c>
      <c r="AQ864" s="127" t="s">
        <v>5344</v>
      </c>
      <c r="AR864" s="48" t="str" cm="1">
        <f t="array" ref="AR864">IFERROR(_xlfn.IFS(
AQ864="MPR ISSUE","ACTIVE",
AQ864="BSS Hardware Issue","ACTIVE",
AQ864="Sites strategiques, MLL, Pylone, etc.","PASSIVE",
AQ864="AKTIVCO DEFAUT GE &amp; POWER Cabinet","PASSIVE",
AQ864="AKTIVCO Coupure ENEO &amp; Baisse de tension","PASSIVE",
AQ864="Coupure ENEO &amp; Baisse de tension","PASSIVE",
AQ864="Defaut GE &amp; POWER Cabinet","PASSIVE",
AQ864="Sharing","PASSIVE",
AQ864="Sites strategiques &amp; DataCenter","PASSIVE",
AQ864="Exclu","Exclu",
AQ864="SAT","ACTIVE",
AQ864="SPARE-ISSUE","SPARE-ISSUE",
AQ864="Fiber CAmtel","ACTIVE",
AQ864="Fiber AOF","ACTIVE",
AQ864="Projet OCM (HUAWEI)","PLANNED WORKS",
AQ864="Projet OCM (NOKIA)","PLANNED WORKS",
AQ864="ACCESS-ISSUE","ACCESS-ISSUE",
AQ864="Projet OCM (ZTE, NOKIA, autres projets)","PLANNED WORKS",
AQ864="No root CAuse","No root cause",
AQ864="ODU HS","ACTIVE",
AQ864="IP &amp; VLAN","ACTIVE",
AQ864="Warehouse HUAWEI","SPARE-ISSUE",
AQ864="SPARE-HS","SPARE-ISSUE",
AQ864="Power Telco","ACTIVE", AQ864="no impacts","no impacts"
),"")</f>
        <v>No root cause</v>
      </c>
      <c r="AS864" s="92" t="s">
        <v>5537</v>
      </c>
      <c r="AT864" s="98" t="s">
        <v>3246</v>
      </c>
      <c r="AV864" s="17" t="s">
        <v>5537</v>
      </c>
      <c r="AW864" s="7" t="s">
        <v>5537</v>
      </c>
      <c r="AX864" s="6" t="s">
        <v>5537</v>
      </c>
      <c r="AY864" s="7"/>
      <c r="AZ864" s="3" t="s">
        <v>5537</v>
      </c>
      <c r="BA864" s="18" t="s">
        <v>5537</v>
      </c>
      <c r="BB864" s="18" t="s">
        <v>5537</v>
      </c>
      <c r="BC864" s="18" t="s">
        <v>5537</v>
      </c>
      <c r="BD864" s="18" t="s">
        <v>5537</v>
      </c>
      <c r="BE864" s="18" t="s">
        <v>5537</v>
      </c>
      <c r="BF864" s="18" t="s">
        <v>5537</v>
      </c>
      <c r="BG864" s="18" t="s">
        <v>5537</v>
      </c>
      <c r="BH864" s="18" t="s">
        <v>5537</v>
      </c>
      <c r="BI864" s="18" t="s">
        <v>5537</v>
      </c>
      <c r="BJ864" s="18" t="s">
        <v>5537</v>
      </c>
      <c r="BK864" s="18" t="s">
        <v>5537</v>
      </c>
      <c r="BL864" s="9" t="s">
        <v>5537</v>
      </c>
      <c r="BM864" s="14" t="s">
        <v>5537</v>
      </c>
      <c r="BN864" s="14" t="s">
        <v>5537</v>
      </c>
      <c r="BO864" s="14" t="str">
        <f>_xlfn.XLOOKUP(B864,'[4]cell downs 18042026 17h'!$B:$B,'[4]cell downs 18042026 17h'!$B:$B,"")</f>
        <v/>
      </c>
      <c r="BP864" s="14" t="str">
        <f>_xlfn.XLOOKUP(B864,'[5]Cells Huawei 19042026 15h'!$B:$B,'[5]Cells Huawei 19042026 15h'!$B:$B,"")</f>
        <v/>
      </c>
      <c r="BQ864" s="9" t="str">
        <f>_xlfn.XLOOKUP(B864,'[6]cells down 19042026 9H40'!$B:$B,'[6]cells down 19042026 9H40'!$B:$B,"")</f>
        <v/>
      </c>
      <c r="BR864" s="9" t="s">
        <v>3246</v>
      </c>
      <c r="BS864" s="9" t="s">
        <v>5537</v>
      </c>
      <c r="BT864" s="108"/>
    </row>
    <row r="865" spans="1:72" s="9" customFormat="1" x14ac:dyDescent="0.35">
      <c r="A865" s="1" t="s">
        <v>2721</v>
      </c>
      <c r="B865" s="8" t="s">
        <v>2722</v>
      </c>
      <c r="C865" s="3" t="str">
        <f>_xlfn.XLOOKUP(B865,'[1]daily break down'!$D:$D,'[1]daily break down'!$E:$E,"")</f>
        <v>Yaounde</v>
      </c>
      <c r="D865" s="1" t="s">
        <v>11</v>
      </c>
      <c r="E865" s="1" t="s">
        <v>12</v>
      </c>
      <c r="F865" s="3" t="s">
        <v>37</v>
      </c>
      <c r="G865" s="1" t="s">
        <v>38</v>
      </c>
      <c r="H865" s="34" t="str">
        <f>_xlfn.XLOOKUP(B865,[2]CALCULATION!$B:$B,[2]CALCULATION!$H:$H,"")</f>
        <v>ZTE</v>
      </c>
      <c r="I865" s="28">
        <v>2.2004206224870373</v>
      </c>
      <c r="J865" s="28">
        <v>0.59893760005479013</v>
      </c>
      <c r="K865" s="28">
        <v>0</v>
      </c>
      <c r="L865" s="28">
        <v>0</v>
      </c>
      <c r="M865" s="28">
        <v>0</v>
      </c>
      <c r="N865" s="28">
        <v>0</v>
      </c>
      <c r="O865" s="28">
        <v>0</v>
      </c>
      <c r="P865" s="28">
        <v>0</v>
      </c>
      <c r="Q865" s="28">
        <v>0</v>
      </c>
      <c r="R865" s="28">
        <v>0</v>
      </c>
      <c r="S865" s="93">
        <v>9.3063438660171929E-2</v>
      </c>
      <c r="T865" s="93">
        <f>_xlfn.XLOOKUP(B865,'[3]Nur des jours'!$B:$B,'[3]Nur des jours'!$U:$U,"")</f>
        <v>0</v>
      </c>
      <c r="U865" s="93">
        <v>0</v>
      </c>
      <c r="V865" s="93">
        <v>0</v>
      </c>
      <c r="W865" s="93">
        <v>0</v>
      </c>
      <c r="X865" s="93">
        <v>0</v>
      </c>
      <c r="Y865" s="93">
        <v>0</v>
      </c>
      <c r="Z865" s="93">
        <v>0</v>
      </c>
      <c r="AA865" s="93">
        <v>0</v>
      </c>
      <c r="AB865" s="93">
        <v>0.17578253189625409</v>
      </c>
      <c r="AC865" s="93">
        <f>_xlfn.XLOOKUP(B865,'[3]Nur des jours'!$B:$B,'[3]Nur des jours'!$N:$N,"")</f>
        <v>0</v>
      </c>
      <c r="AD865" s="93">
        <v>0</v>
      </c>
      <c r="AE865" s="93">
        <v>0.68515236864108098</v>
      </c>
      <c r="AF865" s="93">
        <v>0</v>
      </c>
      <c r="AG865" s="93"/>
      <c r="AH865" s="93">
        <v>0</v>
      </c>
      <c r="AI865" s="93">
        <v>0</v>
      </c>
      <c r="AJ865" s="93">
        <v>0</v>
      </c>
      <c r="AK865" s="93">
        <v>0</v>
      </c>
      <c r="AL865" s="93">
        <v>0</v>
      </c>
      <c r="AM865" s="49" t="s">
        <v>5559</v>
      </c>
      <c r="AN865" s="49"/>
      <c r="AO865" s="48" t="str" cm="1">
        <f t="array" ref="AO865">IFERROR(_xlfn.IFS(
AQ865="MPR ISSUE","PDH",
AQ865="BSS Hardware Issue","BSS",
AQ865="Sites strategiques, MLL, Pylone, etc.","ENVTECH",
AQ865="AKTIVCO DEFAUT GE &amp; POWER Cabinet","AKTIVCO",
AQ865="AKTIVCO Coupure ENEO &amp; Baisse de tension","AKTIVCO GRID ONLY",
AQ865="Coupure ENEO &amp; Baisse de tension","IHS GRID ONLY",
AQ865="Defaut GE &amp; POWER Cabinet","IHS",
AQ865="Sharing","Partners",
AQ865="Sites strategiques &amp; DataCenter","SST &amp; DC",
AQ865="Exclu","Exclu",
AQ865="SAT","SAT",
AQ865="SPARE-ISSUE","SPARE-ISSUE",
AQ865="Fiber CAmtel","TRANS_FO_CAMTEL",
AQ865="Fiber AOF","Fiber AOF",
AQ865="Projet OCM (HUAWEI)","TRAVAUX-HUAWEI",
AQ865="Projet OCM (NOKIA)","TRAVAUX-NOKIA",
AQ865="ACCESS-ISSUE","ACCESS-ISSUE",
AQ865="Projet OCM (ZTE, NOKIA, autres projets)","TRAVAUX OCM",
AQ865="No root CAuse","No root cause",
AQ865="ODU HS","PDH",
AQ865="IP &amp; VLAN","PDH",
AQ865="Warehouse HUAWEI","SPARE-ISSUE",
AQ865="SPARE-HS","SPARE-ISSUE",
AQ865="Power Telco","BSS",AQ865="no impacts","no impacts"
),"")</f>
        <v>No root cause</v>
      </c>
      <c r="AP865" s="48" t="str" cm="1">
        <f t="array" ref="AP865">IFERROR(_xlfn.IFS(
AQ865="MPR ISSUE","TX ISSUE",
AQ865="BSS Hardware Issue","RAN ISSUE",
AQ865="Sites strategiques, MLL, Pylone, etc.","ENVTECH",
AQ865="AKTIVCO DEFAUT GE &amp; POWER Cabinet","POWER ISSUE",
AQ865="AKTIVCO Coupure ENEO &amp; Baisse de tension","POWER ISSUE",
AQ865="Coupure ENEO &amp; Baisse de tension","POWER ISSUE",
AQ865="Defaut GE &amp; POWER Cabinet","POWER ISSUE",
AQ865="Sharing","POWER ISSUE",
AQ865="Sites strategiques &amp; DataCenter","POWER ISSUE",
AQ865="Exclu","Exclu",
AQ865="SAT","TX ISSUE",
AQ865="SPARE-ISSUE","SPARE-ISSUE",
AQ865="Fiber CAmtel","TX ISSUE",
AQ865="Fiber AOF","TX ISSUE",
AQ865="Projet OCM (HUAWEI)","TRAVAUX-HUAWEI",
AQ865="Projet OCM (NOKIA)","TRAVAUX -NOKIA",
AQ865="ACCESS-ISSUE","ACCESS-ISSUE",
AQ865="Projet OCM (ZTE, NOKIA, autres projets)","TRAVAUX OCM",
AQ865="No root CAuse","No root cause",
AQ865="ODU HS","TX ISSUE",
AQ865="IP &amp; VLAN","TX ISSUE",
AQ865="Warehouse HUAWEI","SPARE-ISSUE",
AQ865="SPARE-HS","SPARE-ISSUE",
AQ865="Power Telco","RAN ISSUE",AQ865="no impacts","no impacts"
),"")</f>
        <v>No root cause</v>
      </c>
      <c r="AQ865" s="127" t="s">
        <v>5344</v>
      </c>
      <c r="AR865" s="48" t="str" cm="1">
        <f t="array" ref="AR865">IFERROR(_xlfn.IFS(
AQ865="MPR ISSUE","ACTIVE",
AQ865="BSS Hardware Issue","ACTIVE",
AQ865="Sites strategiques, MLL, Pylone, etc.","PASSIVE",
AQ865="AKTIVCO DEFAUT GE &amp; POWER Cabinet","PASSIVE",
AQ865="AKTIVCO Coupure ENEO &amp; Baisse de tension","PASSIVE",
AQ865="Coupure ENEO &amp; Baisse de tension","PASSIVE",
AQ865="Defaut GE &amp; POWER Cabinet","PASSIVE",
AQ865="Sharing","PASSIVE",
AQ865="Sites strategiques &amp; DataCenter","PASSIVE",
AQ865="Exclu","Exclu",
AQ865="SAT","ACTIVE",
AQ865="SPARE-ISSUE","SPARE-ISSUE",
AQ865="Fiber CAmtel","ACTIVE",
AQ865="Fiber AOF","ACTIVE",
AQ865="Projet OCM (HUAWEI)","PLANNED WORKS",
AQ865="Projet OCM (NOKIA)","PLANNED WORKS",
AQ865="ACCESS-ISSUE","ACCESS-ISSUE",
AQ865="Projet OCM (ZTE, NOKIA, autres projets)","PLANNED WORKS",
AQ865="No root CAuse","No root cause",
AQ865="ODU HS","ACTIVE",
AQ865="IP &amp; VLAN","ACTIVE",
AQ865="Warehouse HUAWEI","SPARE-ISSUE",
AQ865="SPARE-HS","SPARE-ISSUE",
AQ865="Power Telco","ACTIVE", AQ865="no impacts","no impacts"
),"")</f>
        <v>No root cause</v>
      </c>
      <c r="AS865" s="92" t="s">
        <v>5537</v>
      </c>
      <c r="AT865" s="98" t="s">
        <v>2722</v>
      </c>
      <c r="AV865" s="17" t="s">
        <v>5537</v>
      </c>
      <c r="AW865" s="7" t="s">
        <v>5537</v>
      </c>
      <c r="AX865" s="6" t="s">
        <v>5537</v>
      </c>
      <c r="AY865" s="7"/>
      <c r="AZ865" s="3" t="s">
        <v>5537</v>
      </c>
      <c r="BA865" s="18" t="s">
        <v>5537</v>
      </c>
      <c r="BB865" s="18" t="s">
        <v>5537</v>
      </c>
      <c r="BC865" s="18" t="s">
        <v>5537</v>
      </c>
      <c r="BD865" s="18" t="s">
        <v>5537</v>
      </c>
      <c r="BE865" s="18" t="s">
        <v>5537</v>
      </c>
      <c r="BF865" s="18" t="s">
        <v>5537</v>
      </c>
      <c r="BG865" s="18" t="s">
        <v>5537</v>
      </c>
      <c r="BH865" s="18" t="s">
        <v>5537</v>
      </c>
      <c r="BI865" s="18" t="s">
        <v>5537</v>
      </c>
      <c r="BJ865" s="18" t="s">
        <v>5537</v>
      </c>
      <c r="BK865" s="18" t="s">
        <v>5537</v>
      </c>
      <c r="BL865" s="9" t="s">
        <v>5537</v>
      </c>
      <c r="BM865" s="14" t="s">
        <v>5537</v>
      </c>
      <c r="BN865" s="14" t="s">
        <v>5537</v>
      </c>
      <c r="BO865" s="14" t="str">
        <f>_xlfn.XLOOKUP(B865,'[4]cell downs 18042026 17h'!$B:$B,'[4]cell downs 18042026 17h'!$B:$B,"")</f>
        <v/>
      </c>
      <c r="BP865" s="14" t="str">
        <f>_xlfn.XLOOKUP(B865,'[5]Cells Huawei 19042026 15h'!$B:$B,'[5]Cells Huawei 19042026 15h'!$B:$B,"")</f>
        <v/>
      </c>
      <c r="BQ865" s="9" t="str">
        <f>_xlfn.XLOOKUP(B865,'[6]cells down 19042026 9H40'!$B:$B,'[6]cells down 19042026 9H40'!$B:$B,"")</f>
        <v/>
      </c>
      <c r="BR865" s="9" t="s">
        <v>2722</v>
      </c>
      <c r="BS865" s="9" t="s">
        <v>83</v>
      </c>
      <c r="BT865" s="108"/>
    </row>
    <row r="866" spans="1:72" s="9" customFormat="1" x14ac:dyDescent="0.35">
      <c r="A866" s="1" t="s">
        <v>3761</v>
      </c>
      <c r="B866" s="1" t="s">
        <v>3762</v>
      </c>
      <c r="C866" s="3" t="str">
        <f>_xlfn.XLOOKUP(B866,'[1]daily break down'!$D:$D,'[1]daily break down'!$E:$E,"")</f>
        <v>Garoua</v>
      </c>
      <c r="D866" s="1" t="s">
        <v>21</v>
      </c>
      <c r="E866" s="1" t="s">
        <v>22</v>
      </c>
      <c r="F866" s="3" t="s">
        <v>23</v>
      </c>
      <c r="G866" s="1" t="s">
        <v>24</v>
      </c>
      <c r="H866" s="32" t="str">
        <f>_xlfn.XLOOKUP(B866,[2]CALCULATION!$B:$B,[2]CALCULATION!$H:$H,"")</f>
        <v>Huawei</v>
      </c>
      <c r="I866" s="28">
        <v>0.14276980193075425</v>
      </c>
      <c r="J866" s="28">
        <v>5.0876344408203567</v>
      </c>
      <c r="K866" s="28">
        <v>12.820425017050335</v>
      </c>
      <c r="L866" s="28">
        <v>13.667858763301401</v>
      </c>
      <c r="M866" s="28">
        <v>6.4416914217553716</v>
      </c>
      <c r="N866" s="28">
        <v>9.7272517143077275E-2</v>
      </c>
      <c r="O866" s="28">
        <v>0</v>
      </c>
      <c r="P866" s="28">
        <v>0</v>
      </c>
      <c r="Q866" s="28">
        <v>0</v>
      </c>
      <c r="R866" s="28">
        <v>0</v>
      </c>
      <c r="S866" s="93">
        <v>0</v>
      </c>
      <c r="T866" s="93">
        <f>_xlfn.XLOOKUP(B866,'[3]Nur des jours'!$B:$B,'[3]Nur des jours'!$U:$U,"")</f>
        <v>0.30390973452842623</v>
      </c>
      <c r="U866" s="93">
        <v>8.4437503031963317</v>
      </c>
      <c r="V866" s="93">
        <v>5.1305099690953764</v>
      </c>
      <c r="W866" s="93">
        <v>0.30390973452842623</v>
      </c>
      <c r="X866" s="93">
        <v>8.4522754706320473</v>
      </c>
      <c r="Y866" s="93">
        <v>0</v>
      </c>
      <c r="Z866" s="93">
        <v>0</v>
      </c>
      <c r="AA866" s="93">
        <v>0</v>
      </c>
      <c r="AB866" s="93">
        <v>1.8491587550259247</v>
      </c>
      <c r="AC866" s="93">
        <f>_xlfn.XLOOKUP(B866,'[3]Nur des jours'!$B:$B,'[3]Nur des jours'!$N:$N,"")</f>
        <v>1.0936291673443996</v>
      </c>
      <c r="AD866" s="93">
        <v>1.0936291673443996</v>
      </c>
      <c r="AE866" s="93">
        <v>0.67800050223580555</v>
      </c>
      <c r="AF866" s="93">
        <v>0</v>
      </c>
      <c r="AG866" s="93"/>
      <c r="AH866" s="93">
        <v>0</v>
      </c>
      <c r="AI866" s="93">
        <v>0</v>
      </c>
      <c r="AJ866" s="93">
        <v>0</v>
      </c>
      <c r="AK866" s="93">
        <v>0</v>
      </c>
      <c r="AL866" s="93">
        <v>0</v>
      </c>
      <c r="AM866" s="49" t="s">
        <v>5559</v>
      </c>
      <c r="AN866" s="49"/>
      <c r="AO866" s="48" t="str" cm="1">
        <f t="array" ref="AO866">IFERROR(_xlfn.IFS(
AQ866="MPR ISSUE","PDH",
AQ866="BSS Hardware Issue","BSS",
AQ866="Sites strategiques, MLL, Pylone, etc.","ENVTECH",
AQ866="AKTIVCO DEFAUT GE &amp; POWER Cabinet","AKTIVCO",
AQ866="AKTIVCO Coupure ENEO &amp; Baisse de tension","AKTIVCO GRID ONLY",
AQ866="Coupure ENEO &amp; Baisse de tension","IHS GRID ONLY",
AQ866="Defaut GE &amp; POWER Cabinet","IHS",
AQ866="Sharing","Partners",
AQ866="Sites strategiques &amp; DataCenter","SST &amp; DC",
AQ866="Exclu","Exclu",
AQ866="SAT","SAT",
AQ866="SPARE-ISSUE","SPARE-ISSUE",
AQ866="Fiber CAmtel","TRANS_FO_CAMTEL",
AQ866="Fiber AOF","Fiber AOF",
AQ866="Projet OCM (HUAWEI)","TRAVAUX-HUAWEI",
AQ866="Projet OCM (NOKIA)","TRAVAUX-NOKIA",
AQ866="ACCESS-ISSUE","ACCESS-ISSUE",
AQ866="Projet OCM (ZTE, NOKIA, autres projets)","TRAVAUX OCM",
AQ866="No root CAuse","No root cause",
AQ866="ODU HS","PDH",
AQ866="IP &amp; VLAN","PDH",
AQ866="Warehouse HUAWEI","SPARE-ISSUE",
AQ866="SPARE-HS","SPARE-ISSUE",
AQ866="Power Telco","BSS",AQ866="no impacts","no impacts"
),"")</f>
        <v>No root cause</v>
      </c>
      <c r="AP866" s="48" t="str" cm="1">
        <f t="array" ref="AP866">IFERROR(_xlfn.IFS(
AQ866="MPR ISSUE","TX ISSUE",
AQ866="BSS Hardware Issue","RAN ISSUE",
AQ866="Sites strategiques, MLL, Pylone, etc.","ENVTECH",
AQ866="AKTIVCO DEFAUT GE &amp; POWER Cabinet","POWER ISSUE",
AQ866="AKTIVCO Coupure ENEO &amp; Baisse de tension","POWER ISSUE",
AQ866="Coupure ENEO &amp; Baisse de tension","POWER ISSUE",
AQ866="Defaut GE &amp; POWER Cabinet","POWER ISSUE",
AQ866="Sharing","POWER ISSUE",
AQ866="Sites strategiques &amp; DataCenter","POWER ISSUE",
AQ866="Exclu","Exclu",
AQ866="SAT","TX ISSUE",
AQ866="SPARE-ISSUE","SPARE-ISSUE",
AQ866="Fiber CAmtel","TX ISSUE",
AQ866="Fiber AOF","TX ISSUE",
AQ866="Projet OCM (HUAWEI)","TRAVAUX-HUAWEI",
AQ866="Projet OCM (NOKIA)","TRAVAUX -NOKIA",
AQ866="ACCESS-ISSUE","ACCESS-ISSUE",
AQ866="Projet OCM (ZTE, NOKIA, autres projets)","TRAVAUX OCM",
AQ866="No root CAuse","No root cause",
AQ866="ODU HS","TX ISSUE",
AQ866="IP &amp; VLAN","TX ISSUE",
AQ866="Warehouse HUAWEI","SPARE-ISSUE",
AQ866="SPARE-HS","SPARE-ISSUE",
AQ866="Power Telco","RAN ISSUE",AQ866="no impacts","no impacts"
),"")</f>
        <v>No root cause</v>
      </c>
      <c r="AQ866" s="67" t="s">
        <v>5344</v>
      </c>
      <c r="AR866" s="48" t="str" cm="1">
        <f t="array" ref="AR866">IFERROR(_xlfn.IFS(
AQ866="MPR ISSUE","ACTIVE",
AQ866="BSS Hardware Issue","ACTIVE",
AQ866="Sites strategiques, MLL, Pylone, etc.","PASSIVE",
AQ866="AKTIVCO DEFAUT GE &amp; POWER Cabinet","PASSIVE",
AQ866="AKTIVCO Coupure ENEO &amp; Baisse de tension","PASSIVE",
AQ866="Coupure ENEO &amp; Baisse de tension","PASSIVE",
AQ866="Defaut GE &amp; POWER Cabinet","PASSIVE",
AQ866="Sharing","PASSIVE",
AQ866="Sites strategiques &amp; DataCenter","PASSIVE",
AQ866="Exclu","Exclu",
AQ866="SAT","ACTIVE",
AQ866="SPARE-ISSUE","SPARE-ISSUE",
AQ866="Fiber CAmtel","ACTIVE",
AQ866="Fiber AOF","ACTIVE",
AQ866="Projet OCM (HUAWEI)","PLANNED WORKS",
AQ866="Projet OCM (NOKIA)","PLANNED WORKS",
AQ866="ACCESS-ISSUE","ACCESS-ISSUE",
AQ866="Projet OCM (ZTE, NOKIA, autres projets)","PLANNED WORKS",
AQ866="No root CAuse","No root cause",
AQ866="ODU HS","ACTIVE",
AQ866="IP &amp; VLAN","ACTIVE",
AQ866="Warehouse HUAWEI","SPARE-ISSUE",
AQ866="SPARE-HS","SPARE-ISSUE",
AQ866="Power Telco","ACTIVE", AQ866="no impacts","no impacts"
),"")</f>
        <v>No root cause</v>
      </c>
      <c r="AS866" s="92" t="s">
        <v>5537</v>
      </c>
      <c r="AT866" s="98" t="s">
        <v>3762</v>
      </c>
      <c r="AV866" s="17" t="s">
        <v>5537</v>
      </c>
      <c r="AW866" s="7" t="s">
        <v>5537</v>
      </c>
      <c r="AX866" s="6" t="s">
        <v>5537</v>
      </c>
      <c r="AY866" s="7"/>
      <c r="AZ866" s="3" t="s">
        <v>5537</v>
      </c>
      <c r="BA866" s="18" t="s">
        <v>5537</v>
      </c>
      <c r="BB866" s="18" t="s">
        <v>5537</v>
      </c>
      <c r="BC866" s="18" t="s">
        <v>5537</v>
      </c>
      <c r="BD866" s="18" t="s">
        <v>5537</v>
      </c>
      <c r="BE866" s="18" t="s">
        <v>5537</v>
      </c>
      <c r="BF866" s="18" t="s">
        <v>5537</v>
      </c>
      <c r="BG866" s="18" t="s">
        <v>5537</v>
      </c>
      <c r="BH866" s="18" t="s">
        <v>5537</v>
      </c>
      <c r="BI866" s="18" t="s">
        <v>5537</v>
      </c>
      <c r="BJ866" s="18" t="s">
        <v>5537</v>
      </c>
      <c r="BK866" s="18" t="s">
        <v>5537</v>
      </c>
      <c r="BL866" s="9" t="s">
        <v>5537</v>
      </c>
      <c r="BM866" s="14" t="s">
        <v>5537</v>
      </c>
      <c r="BN866" s="14" t="s">
        <v>5537</v>
      </c>
      <c r="BO866" s="14" t="str">
        <f>_xlfn.XLOOKUP(B866,'[4]cell downs 18042026 17h'!$B:$B,'[4]cell downs 18042026 17h'!$B:$B,"")</f>
        <v/>
      </c>
      <c r="BP866" s="14" t="str">
        <f>_xlfn.XLOOKUP(B866,'[5]Cells Huawei 19042026 15h'!$B:$B,'[5]Cells Huawei 19042026 15h'!$B:$B,"")</f>
        <v/>
      </c>
      <c r="BQ866" s="9" t="str">
        <f>_xlfn.XLOOKUP(B866,'[6]cells down 19042026 9H40'!$B:$B,'[6]cells down 19042026 9H40'!$B:$B,"")</f>
        <v/>
      </c>
      <c r="BR866" s="9" t="s">
        <v>5537</v>
      </c>
      <c r="BS866" s="9" t="s">
        <v>12</v>
      </c>
      <c r="BT866" s="108"/>
    </row>
    <row r="867" spans="1:72" s="9" customFormat="1" x14ac:dyDescent="0.35">
      <c r="A867" s="1" t="s">
        <v>2793</v>
      </c>
      <c r="B867" s="8" t="s">
        <v>2794</v>
      </c>
      <c r="C867" s="3" t="str">
        <f>_xlfn.XLOOKUP(B867,'[1]daily break down'!$D:$D,'[1]daily break down'!$E:$E,"")</f>
        <v>Yaounde</v>
      </c>
      <c r="D867" s="1" t="s">
        <v>11</v>
      </c>
      <c r="E867" s="1" t="s">
        <v>12</v>
      </c>
      <c r="F867" s="3" t="s">
        <v>37</v>
      </c>
      <c r="G867" s="1" t="s">
        <v>38</v>
      </c>
      <c r="H867" s="34" t="str">
        <f>_xlfn.XLOOKUP(B867,[2]CALCULATION!$B:$B,[2]CALCULATION!$H:$H,"")</f>
        <v>ZTE</v>
      </c>
      <c r="I867" s="28">
        <v>1.468754369594188</v>
      </c>
      <c r="J867" s="28">
        <v>0</v>
      </c>
      <c r="K867" s="28">
        <v>0</v>
      </c>
      <c r="L867" s="28">
        <v>9.7736229179330014E-3</v>
      </c>
      <c r="M867" s="28">
        <v>0</v>
      </c>
      <c r="N867" s="28">
        <v>0</v>
      </c>
      <c r="O867" s="28">
        <v>9.0067145502849173E-3</v>
      </c>
      <c r="P867" s="28">
        <v>0</v>
      </c>
      <c r="Q867" s="28">
        <v>0</v>
      </c>
      <c r="R867" s="28">
        <v>0</v>
      </c>
      <c r="S867" s="93">
        <v>0</v>
      </c>
      <c r="T867" s="93">
        <f>_xlfn.XLOOKUP(B867,'[3]Nur des jours'!$B:$B,'[3]Nur des jours'!$U:$U,"")</f>
        <v>0</v>
      </c>
      <c r="U867" s="93">
        <v>0</v>
      </c>
      <c r="V867" s="93">
        <v>0</v>
      </c>
      <c r="W867" s="93">
        <v>0</v>
      </c>
      <c r="X867" s="93">
        <v>0</v>
      </c>
      <c r="Y867" s="93">
        <v>0</v>
      </c>
      <c r="Z867" s="93">
        <v>17.352389757813906</v>
      </c>
      <c r="AA867" s="93">
        <v>0</v>
      </c>
      <c r="AB867" s="93">
        <v>1.694813987267181</v>
      </c>
      <c r="AC867" s="93">
        <f>_xlfn.XLOOKUP(B867,'[3]Nur des jours'!$B:$B,'[3]Nur des jours'!$N:$N,"")</f>
        <v>0</v>
      </c>
      <c r="AD867" s="93">
        <v>0</v>
      </c>
      <c r="AE867" s="93">
        <v>0.6596303715688876</v>
      </c>
      <c r="AF867" s="93">
        <v>0</v>
      </c>
      <c r="AG867" s="93"/>
      <c r="AH867" s="93">
        <v>0</v>
      </c>
      <c r="AI867" s="93">
        <v>0</v>
      </c>
      <c r="AJ867" s="93">
        <v>0</v>
      </c>
      <c r="AK867" s="93">
        <v>0</v>
      </c>
      <c r="AL867" s="93">
        <v>0</v>
      </c>
      <c r="AM867" s="49" t="s">
        <v>5559</v>
      </c>
      <c r="AN867" s="49"/>
      <c r="AO867" s="48" t="str" cm="1">
        <f t="array" ref="AO867">IFERROR(_xlfn.IFS(
AQ867="MPR ISSUE","PDH",
AQ867="BSS Hardware Issue","BSS",
AQ867="Sites strategiques, MLL, Pylone, etc.","ENVTECH",
AQ867="AKTIVCO DEFAUT GE &amp; POWER Cabinet","AKTIVCO",
AQ867="AKTIVCO Coupure ENEO &amp; Baisse de tension","AKTIVCO GRID ONLY",
AQ867="Coupure ENEO &amp; Baisse de tension","IHS GRID ONLY",
AQ867="Defaut GE &amp; POWER Cabinet","IHS",
AQ867="Sharing","Partners",
AQ867="Sites strategiques &amp; DataCenter","SST &amp; DC",
AQ867="Exclu","Exclu",
AQ867="SAT","SAT",
AQ867="SPARE-ISSUE","SPARE-ISSUE",
AQ867="Fiber CAmtel","TRANS_FO_CAMTEL",
AQ867="Fiber AOF","Fiber AOF",
AQ867="Projet OCM (HUAWEI)","TRAVAUX-HUAWEI",
AQ867="Projet OCM (NOKIA)","TRAVAUX-NOKIA",
AQ867="ACCESS-ISSUE","ACCESS-ISSUE",
AQ867="Projet OCM (ZTE, NOKIA, autres projets)","TRAVAUX OCM",
AQ867="No root CAuse","No root cause",
AQ867="ODU HS","PDH",
AQ867="IP &amp; VLAN","PDH",
AQ867="Warehouse HUAWEI","SPARE-ISSUE",
AQ867="SPARE-HS","SPARE-ISSUE",
AQ867="Power Telco","BSS",AQ867="no impacts","no impacts"
),"")</f>
        <v>No root cause</v>
      </c>
      <c r="AP867" s="48" t="str" cm="1">
        <f t="array" ref="AP867">IFERROR(_xlfn.IFS(
AQ867="MPR ISSUE","TX ISSUE",
AQ867="BSS Hardware Issue","RAN ISSUE",
AQ867="Sites strategiques, MLL, Pylone, etc.","ENVTECH",
AQ867="AKTIVCO DEFAUT GE &amp; POWER Cabinet","POWER ISSUE",
AQ867="AKTIVCO Coupure ENEO &amp; Baisse de tension","POWER ISSUE",
AQ867="Coupure ENEO &amp; Baisse de tension","POWER ISSUE",
AQ867="Defaut GE &amp; POWER Cabinet","POWER ISSUE",
AQ867="Sharing","POWER ISSUE",
AQ867="Sites strategiques &amp; DataCenter","POWER ISSUE",
AQ867="Exclu","Exclu",
AQ867="SAT","TX ISSUE",
AQ867="SPARE-ISSUE","SPARE-ISSUE",
AQ867="Fiber CAmtel","TX ISSUE",
AQ867="Fiber AOF","TX ISSUE",
AQ867="Projet OCM (HUAWEI)","TRAVAUX-HUAWEI",
AQ867="Projet OCM (NOKIA)","TRAVAUX -NOKIA",
AQ867="ACCESS-ISSUE","ACCESS-ISSUE",
AQ867="Projet OCM (ZTE, NOKIA, autres projets)","TRAVAUX OCM",
AQ867="No root CAuse","No root cause",
AQ867="ODU HS","TX ISSUE",
AQ867="IP &amp; VLAN","TX ISSUE",
AQ867="Warehouse HUAWEI","SPARE-ISSUE",
AQ867="SPARE-HS","SPARE-ISSUE",
AQ867="Power Telco","RAN ISSUE",AQ867="no impacts","no impacts"
),"")</f>
        <v>No root cause</v>
      </c>
      <c r="AQ867" s="127" t="s">
        <v>5344</v>
      </c>
      <c r="AR867" s="48" t="str" cm="1">
        <f t="array" ref="AR867">IFERROR(_xlfn.IFS(
AQ867="MPR ISSUE","ACTIVE",
AQ867="BSS Hardware Issue","ACTIVE",
AQ867="Sites strategiques, MLL, Pylone, etc.","PASSIVE",
AQ867="AKTIVCO DEFAUT GE &amp; POWER Cabinet","PASSIVE",
AQ867="AKTIVCO Coupure ENEO &amp; Baisse de tension","PASSIVE",
AQ867="Coupure ENEO &amp; Baisse de tension","PASSIVE",
AQ867="Defaut GE &amp; POWER Cabinet","PASSIVE",
AQ867="Sharing","PASSIVE",
AQ867="Sites strategiques &amp; DataCenter","PASSIVE",
AQ867="Exclu","Exclu",
AQ867="SAT","ACTIVE",
AQ867="SPARE-ISSUE","SPARE-ISSUE",
AQ867="Fiber CAmtel","ACTIVE",
AQ867="Fiber AOF","ACTIVE",
AQ867="Projet OCM (HUAWEI)","PLANNED WORKS",
AQ867="Projet OCM (NOKIA)","PLANNED WORKS",
AQ867="ACCESS-ISSUE","ACCESS-ISSUE",
AQ867="Projet OCM (ZTE, NOKIA, autres projets)","PLANNED WORKS",
AQ867="No root CAuse","No root cause",
AQ867="ODU HS","ACTIVE",
AQ867="IP &amp; VLAN","ACTIVE",
AQ867="Warehouse HUAWEI","SPARE-ISSUE",
AQ867="SPARE-HS","SPARE-ISSUE",
AQ867="Power Telco","ACTIVE", AQ867="no impacts","no impacts"
),"")</f>
        <v>No root cause</v>
      </c>
      <c r="AS867" s="92" t="s">
        <v>5537</v>
      </c>
      <c r="AT867" s="98" t="s">
        <v>2794</v>
      </c>
      <c r="AV867" s="17" t="s">
        <v>5537</v>
      </c>
      <c r="AW867" s="7" t="s">
        <v>5537</v>
      </c>
      <c r="AX867" s="6" t="s">
        <v>5537</v>
      </c>
      <c r="AY867" s="7"/>
      <c r="AZ867" s="3" t="s">
        <v>5537</v>
      </c>
      <c r="BA867" s="18" t="s">
        <v>5537</v>
      </c>
      <c r="BB867" s="18" t="s">
        <v>5537</v>
      </c>
      <c r="BC867" s="18" t="s">
        <v>5537</v>
      </c>
      <c r="BD867" s="18" t="s">
        <v>5537</v>
      </c>
      <c r="BE867" s="18" t="s">
        <v>5537</v>
      </c>
      <c r="BF867" s="18" t="s">
        <v>5537</v>
      </c>
      <c r="BG867" s="18" t="s">
        <v>5537</v>
      </c>
      <c r="BH867" s="18" t="s">
        <v>5537</v>
      </c>
      <c r="BI867" s="18" t="s">
        <v>5537</v>
      </c>
      <c r="BJ867" s="18" t="s">
        <v>5537</v>
      </c>
      <c r="BK867" s="18" t="s">
        <v>5537</v>
      </c>
      <c r="BL867" s="9" t="s">
        <v>5537</v>
      </c>
      <c r="BM867" s="14" t="s">
        <v>5537</v>
      </c>
      <c r="BN867" s="14" t="s">
        <v>5537</v>
      </c>
      <c r="BO867" s="14" t="str">
        <f>_xlfn.XLOOKUP(B867,'[4]cell downs 18042026 17h'!$B:$B,'[4]cell downs 18042026 17h'!$B:$B,"")</f>
        <v/>
      </c>
      <c r="BP867" s="14" t="str">
        <f>_xlfn.XLOOKUP(B867,'[5]Cells Huawei 19042026 15h'!$B:$B,'[5]Cells Huawei 19042026 15h'!$B:$B,"")</f>
        <v/>
      </c>
      <c r="BQ867" s="9" t="str">
        <f>_xlfn.XLOOKUP(B867,'[6]cells down 19042026 9H40'!$B:$B,'[6]cells down 19042026 9H40'!$B:$B,"")</f>
        <v/>
      </c>
      <c r="BR867" s="9" t="s">
        <v>2794</v>
      </c>
      <c r="BS867" s="9" t="s">
        <v>12</v>
      </c>
      <c r="BT867" s="108"/>
    </row>
    <row r="868" spans="1:72" s="9" customFormat="1" x14ac:dyDescent="0.35">
      <c r="A868" s="1" t="s">
        <v>2513</v>
      </c>
      <c r="B868" s="8" t="s">
        <v>2514</v>
      </c>
      <c r="C868" s="3" t="str">
        <f>_xlfn.XLOOKUP(B868,'[1]daily break down'!$D:$D,'[1]daily break down'!$E:$E,"")</f>
        <v>Yaounde</v>
      </c>
      <c r="D868" s="1" t="s">
        <v>11</v>
      </c>
      <c r="E868" s="1" t="s">
        <v>12</v>
      </c>
      <c r="F868" s="3" t="s">
        <v>37</v>
      </c>
      <c r="G868" s="1" t="s">
        <v>38</v>
      </c>
      <c r="H868" s="34" t="str">
        <f>_xlfn.XLOOKUP(B868,[2]CALCULATION!$B:$B,[2]CALCULATION!$H:$H,"")</f>
        <v>ZTE</v>
      </c>
      <c r="I868" s="28">
        <v>0</v>
      </c>
      <c r="J868" s="28">
        <v>0</v>
      </c>
      <c r="K868" s="28">
        <v>0</v>
      </c>
      <c r="L868" s="28">
        <v>0</v>
      </c>
      <c r="M868" s="28">
        <v>0</v>
      </c>
      <c r="N868" s="28">
        <v>0</v>
      </c>
      <c r="O868" s="28">
        <v>0</v>
      </c>
      <c r="P868" s="28">
        <v>0</v>
      </c>
      <c r="Q868" s="28">
        <v>0</v>
      </c>
      <c r="R868" s="28">
        <v>0</v>
      </c>
      <c r="S868" s="93">
        <v>0</v>
      </c>
      <c r="T868" s="93">
        <f>_xlfn.XLOOKUP(B868,'[3]Nur des jours'!$B:$B,'[3]Nur des jours'!$U:$U,"")</f>
        <v>0</v>
      </c>
      <c r="U868" s="93">
        <v>0</v>
      </c>
      <c r="V868" s="93">
        <v>0</v>
      </c>
      <c r="W868" s="93">
        <v>0</v>
      </c>
      <c r="X868" s="93">
        <v>0</v>
      </c>
      <c r="Y868" s="93">
        <v>0</v>
      </c>
      <c r="Z868" s="93">
        <v>0</v>
      </c>
      <c r="AA868" s="93">
        <v>0</v>
      </c>
      <c r="AB868" s="93">
        <v>0</v>
      </c>
      <c r="AC868" s="93">
        <f>_xlfn.XLOOKUP(B868,'[3]Nur des jours'!$B:$B,'[3]Nur des jours'!$N:$N,"")</f>
        <v>0</v>
      </c>
      <c r="AD868" s="93">
        <v>0</v>
      </c>
      <c r="AE868" s="93">
        <v>0.64998159419917689</v>
      </c>
      <c r="AF868" s="93">
        <v>0</v>
      </c>
      <c r="AG868" s="93"/>
      <c r="AH868" s="93">
        <v>0</v>
      </c>
      <c r="AI868" s="93">
        <v>0</v>
      </c>
      <c r="AJ868" s="93">
        <v>0</v>
      </c>
      <c r="AK868" s="93">
        <v>0</v>
      </c>
      <c r="AL868" s="93">
        <v>0</v>
      </c>
      <c r="AM868" s="49" t="s">
        <v>5559</v>
      </c>
      <c r="AN868" s="49"/>
      <c r="AO868" s="48" t="str" cm="1">
        <f t="array" ref="AO868">IFERROR(_xlfn.IFS(
AQ868="MPR ISSUE","PDH",
AQ868="BSS Hardware Issue","BSS",
AQ868="Sites strategiques, MLL, Pylone, etc.","ENVTECH",
AQ868="AKTIVCO DEFAUT GE &amp; POWER Cabinet","AKTIVCO",
AQ868="AKTIVCO Coupure ENEO &amp; Baisse de tension","AKTIVCO GRID ONLY",
AQ868="Coupure ENEO &amp; Baisse de tension","IHS GRID ONLY",
AQ868="Defaut GE &amp; POWER Cabinet","IHS",
AQ868="Sharing","Partners",
AQ868="Sites strategiques &amp; DataCenter","SST &amp; DC",
AQ868="Exclu","Exclu",
AQ868="SAT","SAT",
AQ868="SPARE-ISSUE","SPARE-ISSUE",
AQ868="Fiber CAmtel","TRANS_FO_CAMTEL",
AQ868="Fiber AOF","Fiber AOF",
AQ868="Projet OCM (HUAWEI)","TRAVAUX-HUAWEI",
AQ868="Projet OCM (NOKIA)","TRAVAUX-NOKIA",
AQ868="ACCESS-ISSUE","ACCESS-ISSUE",
AQ868="Projet OCM (ZTE, NOKIA, autres projets)","TRAVAUX OCM",
AQ868="No root CAuse","No root cause",
AQ868="ODU HS","PDH",
AQ868="IP &amp; VLAN","PDH",
AQ868="Warehouse HUAWEI","SPARE-ISSUE",
AQ868="SPARE-HS","SPARE-ISSUE",
AQ868="Power Telco","BSS",AQ868="no impacts","no impacts"
),"")</f>
        <v>No root cause</v>
      </c>
      <c r="AP868" s="48" t="str" cm="1">
        <f t="array" ref="AP868">IFERROR(_xlfn.IFS(
AQ868="MPR ISSUE","TX ISSUE",
AQ868="BSS Hardware Issue","RAN ISSUE",
AQ868="Sites strategiques, MLL, Pylone, etc.","ENVTECH",
AQ868="AKTIVCO DEFAUT GE &amp; POWER Cabinet","POWER ISSUE",
AQ868="AKTIVCO Coupure ENEO &amp; Baisse de tension","POWER ISSUE",
AQ868="Coupure ENEO &amp; Baisse de tension","POWER ISSUE",
AQ868="Defaut GE &amp; POWER Cabinet","POWER ISSUE",
AQ868="Sharing","POWER ISSUE",
AQ868="Sites strategiques &amp; DataCenter","POWER ISSUE",
AQ868="Exclu","Exclu",
AQ868="SAT","TX ISSUE",
AQ868="SPARE-ISSUE","SPARE-ISSUE",
AQ868="Fiber CAmtel","TX ISSUE",
AQ868="Fiber AOF","TX ISSUE",
AQ868="Projet OCM (HUAWEI)","TRAVAUX-HUAWEI",
AQ868="Projet OCM (NOKIA)","TRAVAUX -NOKIA",
AQ868="ACCESS-ISSUE","ACCESS-ISSUE",
AQ868="Projet OCM (ZTE, NOKIA, autres projets)","TRAVAUX OCM",
AQ868="No root CAuse","No root cause",
AQ868="ODU HS","TX ISSUE",
AQ868="IP &amp; VLAN","TX ISSUE",
AQ868="Warehouse HUAWEI","SPARE-ISSUE",
AQ868="SPARE-HS","SPARE-ISSUE",
AQ868="Power Telco","RAN ISSUE",AQ868="no impacts","no impacts"
),"")</f>
        <v>No root cause</v>
      </c>
      <c r="AQ868" s="127" t="s">
        <v>5344</v>
      </c>
      <c r="AR868" s="48" t="str" cm="1">
        <f t="array" ref="AR868">IFERROR(_xlfn.IFS(
AQ868="MPR ISSUE","ACTIVE",
AQ868="BSS Hardware Issue","ACTIVE",
AQ868="Sites strategiques, MLL, Pylone, etc.","PASSIVE",
AQ868="AKTIVCO DEFAUT GE &amp; POWER Cabinet","PASSIVE",
AQ868="AKTIVCO Coupure ENEO &amp; Baisse de tension","PASSIVE",
AQ868="Coupure ENEO &amp; Baisse de tension","PASSIVE",
AQ868="Defaut GE &amp; POWER Cabinet","PASSIVE",
AQ868="Sharing","PASSIVE",
AQ868="Sites strategiques &amp; DataCenter","PASSIVE",
AQ868="Exclu","Exclu",
AQ868="SAT","ACTIVE",
AQ868="SPARE-ISSUE","SPARE-ISSUE",
AQ868="Fiber CAmtel","ACTIVE",
AQ868="Fiber AOF","ACTIVE",
AQ868="Projet OCM (HUAWEI)","PLANNED WORKS",
AQ868="Projet OCM (NOKIA)","PLANNED WORKS",
AQ868="ACCESS-ISSUE","ACCESS-ISSUE",
AQ868="Projet OCM (ZTE, NOKIA, autres projets)","PLANNED WORKS",
AQ868="No root CAuse","No root cause",
AQ868="ODU HS","ACTIVE",
AQ868="IP &amp; VLAN","ACTIVE",
AQ868="Warehouse HUAWEI","SPARE-ISSUE",
AQ868="SPARE-HS","SPARE-ISSUE",
AQ868="Power Telco","ACTIVE", AQ868="no impacts","no impacts"
),"")</f>
        <v>No root cause</v>
      </c>
      <c r="AS868" s="92" t="s">
        <v>5537</v>
      </c>
      <c r="AT868" s="98" t="s">
        <v>2514</v>
      </c>
      <c r="AV868" s="17" t="s">
        <v>5537</v>
      </c>
      <c r="AW868" s="7" t="s">
        <v>5537</v>
      </c>
      <c r="AX868" s="6" t="s">
        <v>5537</v>
      </c>
      <c r="AY868" s="7"/>
      <c r="AZ868" s="3" t="s">
        <v>5537</v>
      </c>
      <c r="BA868" s="18" t="s">
        <v>5537</v>
      </c>
      <c r="BB868" s="18" t="s">
        <v>5537</v>
      </c>
      <c r="BC868" s="18" t="s">
        <v>5537</v>
      </c>
      <c r="BD868" s="18" t="s">
        <v>5537</v>
      </c>
      <c r="BE868" s="18" t="s">
        <v>5537</v>
      </c>
      <c r="BF868" s="18" t="s">
        <v>5537</v>
      </c>
      <c r="BG868" s="18" t="s">
        <v>5537</v>
      </c>
      <c r="BH868" s="18" t="s">
        <v>5537</v>
      </c>
      <c r="BI868" s="18" t="s">
        <v>5537</v>
      </c>
      <c r="BJ868" s="18" t="s">
        <v>5537</v>
      </c>
      <c r="BK868" s="18" t="s">
        <v>5537</v>
      </c>
      <c r="BL868" s="9" t="s">
        <v>5537</v>
      </c>
      <c r="BM868" s="14" t="s">
        <v>5537</v>
      </c>
      <c r="BN868" s="14" t="s">
        <v>5537</v>
      </c>
      <c r="BO868" s="14" t="str">
        <f>_xlfn.XLOOKUP(B868,'[4]cell downs 18042026 17h'!$B:$B,'[4]cell downs 18042026 17h'!$B:$B,"")</f>
        <v/>
      </c>
      <c r="BP868" s="14" t="str">
        <f>_xlfn.XLOOKUP(B868,'[5]Cells Huawei 19042026 15h'!$B:$B,'[5]Cells Huawei 19042026 15h'!$B:$B,"")</f>
        <v/>
      </c>
      <c r="BQ868" s="9" t="str">
        <f>_xlfn.XLOOKUP(B868,'[6]cells down 19042026 9H40'!$B:$B,'[6]cells down 19042026 9H40'!$B:$B,"")</f>
        <v/>
      </c>
      <c r="BR868" s="9" t="s">
        <v>2514</v>
      </c>
      <c r="BS868" s="9" t="s">
        <v>302</v>
      </c>
      <c r="BT868" s="108"/>
    </row>
    <row r="869" spans="1:72" s="9" customFormat="1" x14ac:dyDescent="0.35">
      <c r="A869" s="1" t="s">
        <v>3251</v>
      </c>
      <c r="B869" s="8" t="s">
        <v>3252</v>
      </c>
      <c r="C869" s="3" t="str">
        <f>_xlfn.XLOOKUP(B869,'[1]daily break down'!$D:$D,'[1]daily break down'!$E:$E,"")</f>
        <v>Yaounde</v>
      </c>
      <c r="D869" s="1" t="s">
        <v>21</v>
      </c>
      <c r="E869" s="1" t="s">
        <v>36</v>
      </c>
      <c r="F869" s="3" t="s">
        <v>37</v>
      </c>
      <c r="G869" s="1" t="s">
        <v>38</v>
      </c>
      <c r="H869" s="34" t="str">
        <f>_xlfn.XLOOKUP(B869,[2]CALCULATION!$B:$B,[2]CALCULATION!$H:$H,"")</f>
        <v>ZTE</v>
      </c>
      <c r="I869" s="28">
        <v>0</v>
      </c>
      <c r="J869" s="28">
        <v>0</v>
      </c>
      <c r="K869" s="28">
        <v>0</v>
      </c>
      <c r="L869" s="28">
        <v>0</v>
      </c>
      <c r="M869" s="28">
        <v>0</v>
      </c>
      <c r="N869" s="28">
        <v>0</v>
      </c>
      <c r="O869" s="28">
        <v>0</v>
      </c>
      <c r="P869" s="28">
        <v>0</v>
      </c>
      <c r="Q869" s="28">
        <v>0</v>
      </c>
      <c r="R869" s="28">
        <v>0</v>
      </c>
      <c r="S869" s="93">
        <v>0</v>
      </c>
      <c r="T869" s="93">
        <f>_xlfn.XLOOKUP(B869,'[3]Nur des jours'!$B:$B,'[3]Nur des jours'!$U:$U,"")</f>
        <v>0</v>
      </c>
      <c r="U869" s="93">
        <v>11.899492913053278</v>
      </c>
      <c r="V869" s="93">
        <v>0</v>
      </c>
      <c r="W869" s="93">
        <v>0</v>
      </c>
      <c r="X869" s="93">
        <v>4.2322640847180515E-2</v>
      </c>
      <c r="Y869" s="93">
        <v>0</v>
      </c>
      <c r="Z869" s="93">
        <v>0</v>
      </c>
      <c r="AA869" s="93">
        <v>0</v>
      </c>
      <c r="AB869" s="93">
        <v>0</v>
      </c>
      <c r="AC869" s="93">
        <f>_xlfn.XLOOKUP(B869,'[3]Nur des jours'!$B:$B,'[3]Nur des jours'!$N:$N,"")</f>
        <v>0</v>
      </c>
      <c r="AD869" s="93">
        <v>0</v>
      </c>
      <c r="AE869" s="93">
        <v>0.64486292672208323</v>
      </c>
      <c r="AF869" s="93">
        <v>0</v>
      </c>
      <c r="AG869" s="93"/>
      <c r="AH869" s="93">
        <v>0</v>
      </c>
      <c r="AI869" s="93">
        <v>0</v>
      </c>
      <c r="AJ869" s="93">
        <v>0</v>
      </c>
      <c r="AK869" s="93">
        <v>0</v>
      </c>
      <c r="AL869" s="93">
        <v>0</v>
      </c>
      <c r="AM869" s="49" t="s">
        <v>5559</v>
      </c>
      <c r="AN869" s="49"/>
      <c r="AO869" s="48" t="str" cm="1">
        <f t="array" ref="AO869">IFERROR(_xlfn.IFS(
AQ869="MPR ISSUE","PDH",
AQ869="BSS Hardware Issue","BSS",
AQ869="Sites strategiques, MLL, Pylone, etc.","ENVTECH",
AQ869="AKTIVCO DEFAUT GE &amp; POWER Cabinet","AKTIVCO",
AQ869="AKTIVCO Coupure ENEO &amp; Baisse de tension","AKTIVCO GRID ONLY",
AQ869="Coupure ENEO &amp; Baisse de tension","IHS GRID ONLY",
AQ869="Defaut GE &amp; POWER Cabinet","IHS",
AQ869="Sharing","Partners",
AQ869="Sites strategiques &amp; DataCenter","SST &amp; DC",
AQ869="Exclu","Exclu",
AQ869="SAT","SAT",
AQ869="SPARE-ISSUE","SPARE-ISSUE",
AQ869="Fiber CAmtel","TRANS_FO_CAMTEL",
AQ869="Fiber AOF","Fiber AOF",
AQ869="Projet OCM (HUAWEI)","TRAVAUX-HUAWEI",
AQ869="Projet OCM (NOKIA)","TRAVAUX-NOKIA",
AQ869="ACCESS-ISSUE","ACCESS-ISSUE",
AQ869="Projet OCM (ZTE, NOKIA, autres projets)","TRAVAUX OCM",
AQ869="No root CAuse","No root cause",
AQ869="ODU HS","PDH",
AQ869="IP &amp; VLAN","PDH",
AQ869="Warehouse HUAWEI","SPARE-ISSUE",
AQ869="SPARE-HS","SPARE-ISSUE",
AQ869="Power Telco","BSS",AQ869="no impacts","no impacts"
),"")</f>
        <v>No root cause</v>
      </c>
      <c r="AP869" s="48" t="str" cm="1">
        <f t="array" ref="AP869">IFERROR(_xlfn.IFS(
AQ869="MPR ISSUE","TX ISSUE",
AQ869="BSS Hardware Issue","RAN ISSUE",
AQ869="Sites strategiques, MLL, Pylone, etc.","ENVTECH",
AQ869="AKTIVCO DEFAUT GE &amp; POWER Cabinet","POWER ISSUE",
AQ869="AKTIVCO Coupure ENEO &amp; Baisse de tension","POWER ISSUE",
AQ869="Coupure ENEO &amp; Baisse de tension","POWER ISSUE",
AQ869="Defaut GE &amp; POWER Cabinet","POWER ISSUE",
AQ869="Sharing","POWER ISSUE",
AQ869="Sites strategiques &amp; DataCenter","POWER ISSUE",
AQ869="Exclu","Exclu",
AQ869="SAT","TX ISSUE",
AQ869="SPARE-ISSUE","SPARE-ISSUE",
AQ869="Fiber CAmtel","TX ISSUE",
AQ869="Fiber AOF","TX ISSUE",
AQ869="Projet OCM (HUAWEI)","TRAVAUX-HUAWEI",
AQ869="Projet OCM (NOKIA)","TRAVAUX -NOKIA",
AQ869="ACCESS-ISSUE","ACCESS-ISSUE",
AQ869="Projet OCM (ZTE, NOKIA, autres projets)","TRAVAUX OCM",
AQ869="No root CAuse","No root cause",
AQ869="ODU HS","TX ISSUE",
AQ869="IP &amp; VLAN","TX ISSUE",
AQ869="Warehouse HUAWEI","SPARE-ISSUE",
AQ869="SPARE-HS","SPARE-ISSUE",
AQ869="Power Telco","RAN ISSUE",AQ869="no impacts","no impacts"
),"")</f>
        <v>No root cause</v>
      </c>
      <c r="AQ869" s="67" t="s">
        <v>5344</v>
      </c>
      <c r="AR869" s="48" t="str" cm="1">
        <f t="array" ref="AR869">IFERROR(_xlfn.IFS(
AQ869="MPR ISSUE","ACTIVE",
AQ869="BSS Hardware Issue","ACTIVE",
AQ869="Sites strategiques, MLL, Pylone, etc.","PASSIVE",
AQ869="AKTIVCO DEFAUT GE &amp; POWER Cabinet","PASSIVE",
AQ869="AKTIVCO Coupure ENEO &amp; Baisse de tension","PASSIVE",
AQ869="Coupure ENEO &amp; Baisse de tension","PASSIVE",
AQ869="Defaut GE &amp; POWER Cabinet","PASSIVE",
AQ869="Sharing","PASSIVE",
AQ869="Sites strategiques &amp; DataCenter","PASSIVE",
AQ869="Exclu","Exclu",
AQ869="SAT","ACTIVE",
AQ869="SPARE-ISSUE","SPARE-ISSUE",
AQ869="Fiber CAmtel","ACTIVE",
AQ869="Fiber AOF","ACTIVE",
AQ869="Projet OCM (HUAWEI)","PLANNED WORKS",
AQ869="Projet OCM (NOKIA)","PLANNED WORKS",
AQ869="ACCESS-ISSUE","ACCESS-ISSUE",
AQ869="Projet OCM (ZTE, NOKIA, autres projets)","PLANNED WORKS",
AQ869="No root CAuse","No root cause",
AQ869="ODU HS","ACTIVE",
AQ869="IP &amp; VLAN","ACTIVE",
AQ869="Warehouse HUAWEI","SPARE-ISSUE",
AQ869="SPARE-HS","SPARE-ISSUE",
AQ869="Power Telco","ACTIVE", AQ869="no impacts","no impacts"
),"")</f>
        <v>No root cause</v>
      </c>
      <c r="AS869" s="92" t="s">
        <v>5537</v>
      </c>
      <c r="AT869" s="98" t="s">
        <v>3252</v>
      </c>
      <c r="AV869" s="17" t="s">
        <v>5537</v>
      </c>
      <c r="AW869" s="7" t="s">
        <v>5537</v>
      </c>
      <c r="AX869" s="6" t="s">
        <v>5537</v>
      </c>
      <c r="AY869" s="7"/>
      <c r="AZ869" s="3" t="s">
        <v>5537</v>
      </c>
      <c r="BA869" s="18" t="s">
        <v>5537</v>
      </c>
      <c r="BB869" s="18" t="s">
        <v>5537</v>
      </c>
      <c r="BC869" s="18" t="s">
        <v>5537</v>
      </c>
      <c r="BD869" s="18" t="s">
        <v>5537</v>
      </c>
      <c r="BE869" s="18" t="s">
        <v>5537</v>
      </c>
      <c r="BF869" s="18" t="s">
        <v>5537</v>
      </c>
      <c r="BG869" s="18" t="s">
        <v>5537</v>
      </c>
      <c r="BH869" s="18" t="s">
        <v>5537</v>
      </c>
      <c r="BI869" s="18" t="s">
        <v>5537</v>
      </c>
      <c r="BJ869" s="18" t="s">
        <v>5537</v>
      </c>
      <c r="BK869" s="18" t="s">
        <v>5537</v>
      </c>
      <c r="BL869" s="9" t="s">
        <v>5537</v>
      </c>
      <c r="BM869" s="14" t="s">
        <v>5537</v>
      </c>
      <c r="BN869" s="14" t="s">
        <v>5537</v>
      </c>
      <c r="BO869" s="14" t="str">
        <f>_xlfn.XLOOKUP(B869,'[4]cell downs 18042026 17h'!$B:$B,'[4]cell downs 18042026 17h'!$B:$B,"")</f>
        <v/>
      </c>
      <c r="BP869" s="14" t="str">
        <f>_xlfn.XLOOKUP(B869,'[5]Cells Huawei 19042026 15h'!$B:$B,'[5]Cells Huawei 19042026 15h'!$B:$B,"")</f>
        <v/>
      </c>
      <c r="BQ869" s="9" t="str">
        <f>_xlfn.XLOOKUP(B869,'[6]cells down 19042026 9H40'!$B:$B,'[6]cells down 19042026 9H40'!$B:$B,"")</f>
        <v/>
      </c>
      <c r="BR869" s="9" t="s">
        <v>5537</v>
      </c>
      <c r="BS869" s="9" t="s">
        <v>594</v>
      </c>
      <c r="BT869" s="108"/>
    </row>
    <row r="870" spans="1:72" s="9" customFormat="1" x14ac:dyDescent="0.35">
      <c r="A870" s="1" t="s">
        <v>3259</v>
      </c>
      <c r="B870" s="8" t="s">
        <v>3260</v>
      </c>
      <c r="C870" s="3" t="str">
        <f>_xlfn.XLOOKUP(B870,'[1]daily break down'!$D:$D,'[1]daily break down'!$E:$E,"")</f>
        <v>Yaounde</v>
      </c>
      <c r="D870" s="1" t="s">
        <v>11</v>
      </c>
      <c r="E870" s="1" t="s">
        <v>12</v>
      </c>
      <c r="F870" s="3" t="s">
        <v>37</v>
      </c>
      <c r="G870" s="1" t="s">
        <v>38</v>
      </c>
      <c r="H870" s="34" t="str">
        <f>_xlfn.XLOOKUP(B870,[2]CALCULATION!$B:$B,[2]CALCULATION!$H:$H,"")</f>
        <v>ZTE</v>
      </c>
      <c r="I870" s="28">
        <v>0</v>
      </c>
      <c r="J870" s="28">
        <v>0</v>
      </c>
      <c r="K870" s="28">
        <v>0</v>
      </c>
      <c r="L870" s="28">
        <v>0</v>
      </c>
      <c r="M870" s="28">
        <v>0</v>
      </c>
      <c r="N870" s="28">
        <v>0</v>
      </c>
      <c r="O870" s="28">
        <v>0</v>
      </c>
      <c r="P870" s="28">
        <v>0</v>
      </c>
      <c r="Q870" s="28">
        <v>0</v>
      </c>
      <c r="R870" s="28">
        <v>0</v>
      </c>
      <c r="S870" s="93">
        <v>0</v>
      </c>
      <c r="T870" s="93">
        <f>_xlfn.XLOOKUP(B870,'[3]Nur des jours'!$B:$B,'[3]Nur des jours'!$U:$U,"")</f>
        <v>46.838268656205315</v>
      </c>
      <c r="U870" s="93">
        <v>8.8723450702416713</v>
      </c>
      <c r="V870" s="93">
        <v>13.868556899607057</v>
      </c>
      <c r="W870" s="93">
        <v>46.838268656205315</v>
      </c>
      <c r="X870" s="93">
        <v>3.1300562447029959E-2</v>
      </c>
      <c r="Y870" s="93">
        <v>0</v>
      </c>
      <c r="Z870" s="93">
        <v>0</v>
      </c>
      <c r="AA870" s="93">
        <v>0</v>
      </c>
      <c r="AB870" s="93">
        <v>0</v>
      </c>
      <c r="AC870" s="93">
        <f>_xlfn.XLOOKUP(B870,'[3]Nur des jours'!$B:$B,'[3]Nur des jours'!$N:$N,"")</f>
        <v>0</v>
      </c>
      <c r="AD870" s="93">
        <v>0</v>
      </c>
      <c r="AE870" s="93">
        <v>0.61978680660782537</v>
      </c>
      <c r="AF870" s="93">
        <v>0</v>
      </c>
      <c r="AG870" s="93"/>
      <c r="AH870" s="93">
        <v>0</v>
      </c>
      <c r="AI870" s="93">
        <v>0</v>
      </c>
      <c r="AJ870" s="93">
        <v>0</v>
      </c>
      <c r="AK870" s="93">
        <v>0</v>
      </c>
      <c r="AL870" s="93">
        <v>0</v>
      </c>
      <c r="AM870" s="49" t="s">
        <v>5559</v>
      </c>
      <c r="AN870" s="49"/>
      <c r="AO870" s="48" t="str" cm="1">
        <f t="array" ref="AO870">IFERROR(_xlfn.IFS(
AQ870="MPR ISSUE","PDH",
AQ870="BSS Hardware Issue","BSS",
AQ870="Sites strategiques, MLL, Pylone, etc.","ENVTECH",
AQ870="AKTIVCO DEFAUT GE &amp; POWER Cabinet","AKTIVCO",
AQ870="AKTIVCO Coupure ENEO &amp; Baisse de tension","AKTIVCO GRID ONLY",
AQ870="Coupure ENEO &amp; Baisse de tension","IHS GRID ONLY",
AQ870="Defaut GE &amp; POWER Cabinet","IHS",
AQ870="Sharing","Partners",
AQ870="Sites strategiques &amp; DataCenter","SST &amp; DC",
AQ870="Exclu","Exclu",
AQ870="SAT","SAT",
AQ870="SPARE-ISSUE","SPARE-ISSUE",
AQ870="Fiber CAmtel","TRANS_FO_CAMTEL",
AQ870="Fiber AOF","Fiber AOF",
AQ870="Projet OCM (HUAWEI)","TRAVAUX-HUAWEI",
AQ870="Projet OCM (NOKIA)","TRAVAUX-NOKIA",
AQ870="ACCESS-ISSUE","ACCESS-ISSUE",
AQ870="Projet OCM (ZTE, NOKIA, autres projets)","TRAVAUX OCM",
AQ870="No root CAuse","No root cause",
AQ870="ODU HS","PDH",
AQ870="IP &amp; VLAN","PDH",
AQ870="Warehouse HUAWEI","SPARE-ISSUE",
AQ870="SPARE-HS","SPARE-ISSUE",
AQ870="Power Telco","BSS",AQ870="no impacts","no impacts"
),"")</f>
        <v>No root cause</v>
      </c>
      <c r="AP870" s="48" t="str" cm="1">
        <f t="array" ref="AP870">IFERROR(_xlfn.IFS(
AQ870="MPR ISSUE","TX ISSUE",
AQ870="BSS Hardware Issue","RAN ISSUE",
AQ870="Sites strategiques, MLL, Pylone, etc.","ENVTECH",
AQ870="AKTIVCO DEFAUT GE &amp; POWER Cabinet","POWER ISSUE",
AQ870="AKTIVCO Coupure ENEO &amp; Baisse de tension","POWER ISSUE",
AQ870="Coupure ENEO &amp; Baisse de tension","POWER ISSUE",
AQ870="Defaut GE &amp; POWER Cabinet","POWER ISSUE",
AQ870="Sharing","POWER ISSUE",
AQ870="Sites strategiques &amp; DataCenter","POWER ISSUE",
AQ870="Exclu","Exclu",
AQ870="SAT","TX ISSUE",
AQ870="SPARE-ISSUE","SPARE-ISSUE",
AQ870="Fiber CAmtel","TX ISSUE",
AQ870="Fiber AOF","TX ISSUE",
AQ870="Projet OCM (HUAWEI)","TRAVAUX-HUAWEI",
AQ870="Projet OCM (NOKIA)","TRAVAUX -NOKIA",
AQ870="ACCESS-ISSUE","ACCESS-ISSUE",
AQ870="Projet OCM (ZTE, NOKIA, autres projets)","TRAVAUX OCM",
AQ870="No root CAuse","No root cause",
AQ870="ODU HS","TX ISSUE",
AQ870="IP &amp; VLAN","TX ISSUE",
AQ870="Warehouse HUAWEI","SPARE-ISSUE",
AQ870="SPARE-HS","SPARE-ISSUE",
AQ870="Power Telco","RAN ISSUE",AQ870="no impacts","no impacts"
),"")</f>
        <v>No root cause</v>
      </c>
      <c r="AQ870" s="127" t="s">
        <v>5344</v>
      </c>
      <c r="AR870" s="48" t="str" cm="1">
        <f t="array" ref="AR870">IFERROR(_xlfn.IFS(
AQ870="MPR ISSUE","ACTIVE",
AQ870="BSS Hardware Issue","ACTIVE",
AQ870="Sites strategiques, MLL, Pylone, etc.","PASSIVE",
AQ870="AKTIVCO DEFAUT GE &amp; POWER Cabinet","PASSIVE",
AQ870="AKTIVCO Coupure ENEO &amp; Baisse de tension","PASSIVE",
AQ870="Coupure ENEO &amp; Baisse de tension","PASSIVE",
AQ870="Defaut GE &amp; POWER Cabinet","PASSIVE",
AQ870="Sharing","PASSIVE",
AQ870="Sites strategiques &amp; DataCenter","PASSIVE",
AQ870="Exclu","Exclu",
AQ870="SAT","ACTIVE",
AQ870="SPARE-ISSUE","SPARE-ISSUE",
AQ870="Fiber CAmtel","ACTIVE",
AQ870="Fiber AOF","ACTIVE",
AQ870="Projet OCM (HUAWEI)","PLANNED WORKS",
AQ870="Projet OCM (NOKIA)","PLANNED WORKS",
AQ870="ACCESS-ISSUE","ACCESS-ISSUE",
AQ870="Projet OCM (ZTE, NOKIA, autres projets)","PLANNED WORKS",
AQ870="No root CAuse","No root cause",
AQ870="ODU HS","ACTIVE",
AQ870="IP &amp; VLAN","ACTIVE",
AQ870="Warehouse HUAWEI","SPARE-ISSUE",
AQ870="SPARE-HS","SPARE-ISSUE",
AQ870="Power Telco","ACTIVE", AQ870="no impacts","no impacts"
),"")</f>
        <v>No root cause</v>
      </c>
      <c r="AS870" s="92" t="s">
        <v>5537</v>
      </c>
      <c r="AT870" s="98" t="s">
        <v>3260</v>
      </c>
      <c r="AV870" s="17" t="s">
        <v>5537</v>
      </c>
      <c r="AW870" s="7" t="s">
        <v>5537</v>
      </c>
      <c r="AX870" s="6" t="s">
        <v>5537</v>
      </c>
      <c r="AY870" s="7"/>
      <c r="AZ870" s="3" t="s">
        <v>5537</v>
      </c>
      <c r="BA870" s="18" t="s">
        <v>5537</v>
      </c>
      <c r="BB870" s="18" t="s">
        <v>5537</v>
      </c>
      <c r="BC870" s="18" t="s">
        <v>5537</v>
      </c>
      <c r="BD870" s="18" t="s">
        <v>5537</v>
      </c>
      <c r="BE870" s="18" t="s">
        <v>5537</v>
      </c>
      <c r="BF870" s="18" t="s">
        <v>5537</v>
      </c>
      <c r="BG870" s="18" t="s">
        <v>5537</v>
      </c>
      <c r="BH870" s="18" t="s">
        <v>5537</v>
      </c>
      <c r="BI870" s="18" t="s">
        <v>5537</v>
      </c>
      <c r="BJ870" s="18" t="s">
        <v>5537</v>
      </c>
      <c r="BK870" s="18" t="s">
        <v>5537</v>
      </c>
      <c r="BL870" s="9" t="s">
        <v>5537</v>
      </c>
      <c r="BM870" s="14" t="s">
        <v>5537</v>
      </c>
      <c r="BN870" s="14" t="s">
        <v>5537</v>
      </c>
      <c r="BO870" s="14" t="str">
        <f>_xlfn.XLOOKUP(B870,'[4]cell downs 18042026 17h'!$B:$B,'[4]cell downs 18042026 17h'!$B:$B,"")</f>
        <v/>
      </c>
      <c r="BP870" s="14" t="str">
        <f>_xlfn.XLOOKUP(B870,'[5]Cells Huawei 19042026 15h'!$B:$B,'[5]Cells Huawei 19042026 15h'!$B:$B,"")</f>
        <v/>
      </c>
      <c r="BQ870" s="9" t="str">
        <f>_xlfn.XLOOKUP(B870,'[6]cells down 19042026 9H40'!$B:$B,'[6]cells down 19042026 9H40'!$B:$B,"")</f>
        <v/>
      </c>
      <c r="BR870" s="9" t="s">
        <v>3260</v>
      </c>
      <c r="BS870" s="9" t="s">
        <v>12</v>
      </c>
      <c r="BT870" s="108"/>
    </row>
    <row r="871" spans="1:72" s="9" customFormat="1" x14ac:dyDescent="0.35">
      <c r="A871" s="1" t="s">
        <v>3235</v>
      </c>
      <c r="B871" s="87" t="s">
        <v>3236</v>
      </c>
      <c r="C871" s="3" t="str">
        <f>_xlfn.XLOOKUP(B871,'[1]daily break down'!$D:$D,'[1]daily break down'!$E:$E,"")</f>
        <v>Yaounde</v>
      </c>
      <c r="D871" s="1" t="s">
        <v>11</v>
      </c>
      <c r="E871" s="1" t="s">
        <v>145</v>
      </c>
      <c r="F871" s="3" t="s">
        <v>37</v>
      </c>
      <c r="G871" s="1" t="s">
        <v>38</v>
      </c>
      <c r="H871" s="34" t="str">
        <f>_xlfn.XLOOKUP(B871,[2]CALCULATION!$B:$B,[2]CALCULATION!$H:$H,"")</f>
        <v>ZTE</v>
      </c>
      <c r="I871" s="28">
        <v>0</v>
      </c>
      <c r="J871" s="28">
        <v>0</v>
      </c>
      <c r="K871" s="28">
        <v>0</v>
      </c>
      <c r="L871" s="28">
        <v>0</v>
      </c>
      <c r="M871" s="28">
        <v>0</v>
      </c>
      <c r="N871" s="28">
        <v>0</v>
      </c>
      <c r="O871" s="28">
        <v>0</v>
      </c>
      <c r="P871" s="28">
        <v>0</v>
      </c>
      <c r="Q871" s="28">
        <v>0.14492784640715975</v>
      </c>
      <c r="R871" s="28">
        <v>0</v>
      </c>
      <c r="S871" s="93">
        <v>0</v>
      </c>
      <c r="T871" s="93">
        <f>_xlfn.XLOOKUP(B871,'[3]Nur des jours'!$B:$B,'[3]Nur des jours'!$U:$U,"")</f>
        <v>2.682520624484567</v>
      </c>
      <c r="U871" s="93">
        <v>2.8090248349898168E-2</v>
      </c>
      <c r="V871" s="93">
        <v>0.59872357911498153</v>
      </c>
      <c r="W871" s="93">
        <v>2.682520624484567</v>
      </c>
      <c r="X871" s="93">
        <v>12.295502992012738</v>
      </c>
      <c r="Y871" s="93">
        <v>0</v>
      </c>
      <c r="Z871" s="93">
        <v>0</v>
      </c>
      <c r="AA871" s="93">
        <v>0</v>
      </c>
      <c r="AB871" s="93">
        <v>0</v>
      </c>
      <c r="AC871" s="93">
        <f>_xlfn.XLOOKUP(B871,'[3]Nur des jours'!$B:$B,'[3]Nur des jours'!$N:$N,"")</f>
        <v>0</v>
      </c>
      <c r="AD871" s="93">
        <v>0</v>
      </c>
      <c r="AE871" s="93">
        <v>0.61427576740775003</v>
      </c>
      <c r="AF871" s="93">
        <v>0</v>
      </c>
      <c r="AG871" s="93"/>
      <c r="AH871" s="93">
        <v>0</v>
      </c>
      <c r="AI871" s="93">
        <v>0</v>
      </c>
      <c r="AJ871" s="93">
        <v>0</v>
      </c>
      <c r="AK871" s="93">
        <v>0</v>
      </c>
      <c r="AL871" s="93">
        <v>0</v>
      </c>
      <c r="AM871" s="49" t="s">
        <v>5559</v>
      </c>
      <c r="AN871" s="49"/>
      <c r="AO871" s="48" t="str" cm="1">
        <f t="array" ref="AO871">IFERROR(_xlfn.IFS(
AQ871="MPR ISSUE","PDH",
AQ871="BSS Hardware Issue","BSS",
AQ871="Sites strategiques, MLL, Pylone, etc.","ENVTECH",
AQ871="AKTIVCO DEFAUT GE &amp; POWER Cabinet","AKTIVCO",
AQ871="AKTIVCO Coupure ENEO &amp; Baisse de tension","AKTIVCO GRID ONLY",
AQ871="Coupure ENEO &amp; Baisse de tension","IHS GRID ONLY",
AQ871="Defaut GE &amp; POWER Cabinet","IHS",
AQ871="Sharing","Partners",
AQ871="Sites strategiques &amp; DataCenter","SST &amp; DC",
AQ871="Exclu","Exclu",
AQ871="SAT","SAT",
AQ871="SPARE-ISSUE","SPARE-ISSUE",
AQ871="Fiber CAmtel","TRANS_FO_CAMTEL",
AQ871="Fiber AOF","Fiber AOF",
AQ871="Projet OCM (HUAWEI)","TRAVAUX-HUAWEI",
AQ871="Projet OCM (NOKIA)","TRAVAUX-NOKIA",
AQ871="ACCESS-ISSUE","ACCESS-ISSUE",
AQ871="Projet OCM (ZTE, NOKIA, autres projets)","TRAVAUX OCM",
AQ871="No root CAuse","No root cause",
AQ871="ODU HS","PDH",
AQ871="IP &amp; VLAN","PDH",
AQ871="Warehouse HUAWEI","SPARE-ISSUE",
AQ871="SPARE-HS","SPARE-ISSUE",
AQ871="Power Telco","BSS",AQ871="no impacts","no impacts"
),"")</f>
        <v>No root cause</v>
      </c>
      <c r="AP871" s="48" t="str" cm="1">
        <f t="array" ref="AP871">IFERROR(_xlfn.IFS(
AQ871="MPR ISSUE","TX ISSUE",
AQ871="BSS Hardware Issue","RAN ISSUE",
AQ871="Sites strategiques, MLL, Pylone, etc.","ENVTECH",
AQ871="AKTIVCO DEFAUT GE &amp; POWER Cabinet","POWER ISSUE",
AQ871="AKTIVCO Coupure ENEO &amp; Baisse de tension","POWER ISSUE",
AQ871="Coupure ENEO &amp; Baisse de tension","POWER ISSUE",
AQ871="Defaut GE &amp; POWER Cabinet","POWER ISSUE",
AQ871="Sharing","POWER ISSUE",
AQ871="Sites strategiques &amp; DataCenter","POWER ISSUE",
AQ871="Exclu","Exclu",
AQ871="SAT","TX ISSUE",
AQ871="SPARE-ISSUE","SPARE-ISSUE",
AQ871="Fiber CAmtel","TX ISSUE",
AQ871="Fiber AOF","TX ISSUE",
AQ871="Projet OCM (HUAWEI)","TRAVAUX-HUAWEI",
AQ871="Projet OCM (NOKIA)","TRAVAUX -NOKIA",
AQ871="ACCESS-ISSUE","ACCESS-ISSUE",
AQ871="Projet OCM (ZTE, NOKIA, autres projets)","TRAVAUX OCM",
AQ871="No root CAuse","No root cause",
AQ871="ODU HS","TX ISSUE",
AQ871="IP &amp; VLAN","TX ISSUE",
AQ871="Warehouse HUAWEI","SPARE-ISSUE",
AQ871="SPARE-HS","SPARE-ISSUE",
AQ871="Power Telco","RAN ISSUE",AQ871="no impacts","no impacts"
),"")</f>
        <v>No root cause</v>
      </c>
      <c r="AQ871" s="127" t="s">
        <v>5344</v>
      </c>
      <c r="AR871" s="48" t="str" cm="1">
        <f t="array" ref="AR871">IFERROR(_xlfn.IFS(
AQ871="MPR ISSUE","ACTIVE",
AQ871="BSS Hardware Issue","ACTIVE",
AQ871="Sites strategiques, MLL, Pylone, etc.","PASSIVE",
AQ871="AKTIVCO DEFAUT GE &amp; POWER Cabinet","PASSIVE",
AQ871="AKTIVCO Coupure ENEO &amp; Baisse de tension","PASSIVE",
AQ871="Coupure ENEO &amp; Baisse de tension","PASSIVE",
AQ871="Defaut GE &amp; POWER Cabinet","PASSIVE",
AQ871="Sharing","PASSIVE",
AQ871="Sites strategiques &amp; DataCenter","PASSIVE",
AQ871="Exclu","Exclu",
AQ871="SAT","ACTIVE",
AQ871="SPARE-ISSUE","SPARE-ISSUE",
AQ871="Fiber CAmtel","ACTIVE",
AQ871="Fiber AOF","ACTIVE",
AQ871="Projet OCM (HUAWEI)","PLANNED WORKS",
AQ871="Projet OCM (NOKIA)","PLANNED WORKS",
AQ871="ACCESS-ISSUE","ACCESS-ISSUE",
AQ871="Projet OCM (ZTE, NOKIA, autres projets)","PLANNED WORKS",
AQ871="No root CAuse","No root cause",
AQ871="ODU HS","ACTIVE",
AQ871="IP &amp; VLAN","ACTIVE",
AQ871="Warehouse HUAWEI","SPARE-ISSUE",
AQ871="SPARE-HS","SPARE-ISSUE",
AQ871="Power Telco","ACTIVE", AQ871="no impacts","no impacts"
),"")</f>
        <v>No root cause</v>
      </c>
      <c r="AS871" s="92" t="s">
        <v>5537</v>
      </c>
      <c r="AT871" s="98" t="s">
        <v>3236</v>
      </c>
      <c r="AV871" s="17" t="s">
        <v>5537</v>
      </c>
      <c r="AW871" s="7" t="s">
        <v>5537</v>
      </c>
      <c r="AX871" s="6" t="s">
        <v>5537</v>
      </c>
      <c r="AY871" s="7"/>
      <c r="AZ871" s="3" t="s">
        <v>5537</v>
      </c>
      <c r="BA871" s="18" t="s">
        <v>5537</v>
      </c>
      <c r="BB871" s="18" t="s">
        <v>5537</v>
      </c>
      <c r="BC871" s="18" t="s">
        <v>5537</v>
      </c>
      <c r="BD871" s="18" t="s">
        <v>5537</v>
      </c>
      <c r="BE871" s="18" t="s">
        <v>5537</v>
      </c>
      <c r="BF871" s="18" t="s">
        <v>5537</v>
      </c>
      <c r="BG871" s="18" t="s">
        <v>5537</v>
      </c>
      <c r="BH871" s="18" t="s">
        <v>5537</v>
      </c>
      <c r="BI871" s="18" t="s">
        <v>5537</v>
      </c>
      <c r="BJ871" s="18" t="s">
        <v>5537</v>
      </c>
      <c r="BK871" s="18" t="s">
        <v>5537</v>
      </c>
      <c r="BL871" s="9" t="s">
        <v>5537</v>
      </c>
      <c r="BM871" s="14" t="s">
        <v>5537</v>
      </c>
      <c r="BN871" s="14" t="s">
        <v>5537</v>
      </c>
      <c r="BO871" s="14" t="str">
        <f>_xlfn.XLOOKUP(B871,'[4]cell downs 18042026 17h'!$B:$B,'[4]cell downs 18042026 17h'!$B:$B,"")</f>
        <v/>
      </c>
      <c r="BP871" s="14" t="str">
        <f>_xlfn.XLOOKUP(B871,'[5]Cells Huawei 19042026 15h'!$B:$B,'[5]Cells Huawei 19042026 15h'!$B:$B,"")</f>
        <v/>
      </c>
      <c r="BQ871" s="9" t="str">
        <f>_xlfn.XLOOKUP(B871,'[6]cells down 19042026 9H40'!$B:$B,'[6]cells down 19042026 9H40'!$B:$B,"")</f>
        <v/>
      </c>
      <c r="BR871" s="9" t="s">
        <v>3236</v>
      </c>
      <c r="BS871" s="9" t="s">
        <v>12</v>
      </c>
      <c r="BT871" s="108"/>
    </row>
    <row r="872" spans="1:72" s="9" customFormat="1" x14ac:dyDescent="0.35">
      <c r="A872" s="1" t="s">
        <v>3237</v>
      </c>
      <c r="B872" s="8" t="s">
        <v>3238</v>
      </c>
      <c r="C872" s="3" t="str">
        <f>_xlfn.XLOOKUP(B872,'[1]daily break down'!$D:$D,'[1]daily break down'!$E:$E,"")</f>
        <v>Yaounde</v>
      </c>
      <c r="D872" s="1" t="s">
        <v>11</v>
      </c>
      <c r="E872" s="1" t="s">
        <v>12</v>
      </c>
      <c r="F872" s="3" t="s">
        <v>37</v>
      </c>
      <c r="G872" s="1" t="s">
        <v>38</v>
      </c>
      <c r="H872" s="34" t="str">
        <f>_xlfn.XLOOKUP(B872,[2]CALCULATION!$B:$B,[2]CALCULATION!$H:$H,"")</f>
        <v>ZTE</v>
      </c>
      <c r="I872" s="28">
        <v>0</v>
      </c>
      <c r="J872" s="28">
        <v>0</v>
      </c>
      <c r="K872" s="28">
        <v>0</v>
      </c>
      <c r="L872" s="28">
        <v>0</v>
      </c>
      <c r="M872" s="28">
        <v>0</v>
      </c>
      <c r="N872" s="28">
        <v>0</v>
      </c>
      <c r="O872" s="28">
        <v>0</v>
      </c>
      <c r="P872" s="28">
        <v>0</v>
      </c>
      <c r="Q872" s="28">
        <v>0</v>
      </c>
      <c r="R872" s="28">
        <v>0</v>
      </c>
      <c r="S872" s="93">
        <v>0</v>
      </c>
      <c r="T872" s="93">
        <f>_xlfn.XLOOKUP(B872,'[3]Nur des jours'!$B:$B,'[3]Nur des jours'!$U:$U,"")</f>
        <v>0</v>
      </c>
      <c r="U872" s="93">
        <v>0</v>
      </c>
      <c r="V872" s="93">
        <v>0</v>
      </c>
      <c r="W872" s="93">
        <v>0</v>
      </c>
      <c r="X872" s="93">
        <v>2.6663442084506304E-2</v>
      </c>
      <c r="Y872" s="93">
        <v>0</v>
      </c>
      <c r="Z872" s="93">
        <v>0</v>
      </c>
      <c r="AA872" s="93">
        <v>0</v>
      </c>
      <c r="AB872" s="93">
        <v>0</v>
      </c>
      <c r="AC872" s="93">
        <f>_xlfn.XLOOKUP(B872,'[3]Nur des jours'!$B:$B,'[3]Nur des jours'!$N:$N,"")</f>
        <v>0</v>
      </c>
      <c r="AD872" s="93">
        <v>0</v>
      </c>
      <c r="AE872" s="93">
        <v>0.61149349519023533</v>
      </c>
      <c r="AF872" s="93">
        <v>0</v>
      </c>
      <c r="AG872" s="93"/>
      <c r="AH872" s="93">
        <v>0</v>
      </c>
      <c r="AI872" s="93">
        <v>0</v>
      </c>
      <c r="AJ872" s="93">
        <v>0</v>
      </c>
      <c r="AK872" s="93">
        <v>0</v>
      </c>
      <c r="AL872" s="93">
        <v>0</v>
      </c>
      <c r="AM872" s="49" t="s">
        <v>5559</v>
      </c>
      <c r="AN872" s="49"/>
      <c r="AO872" s="48" t="str" cm="1">
        <f t="array" ref="AO872">IFERROR(_xlfn.IFS(
AQ872="MPR ISSUE","PDH",
AQ872="BSS Hardware Issue","BSS",
AQ872="Sites strategiques, MLL, Pylone, etc.","ENVTECH",
AQ872="AKTIVCO DEFAUT GE &amp; POWER Cabinet","AKTIVCO",
AQ872="AKTIVCO Coupure ENEO &amp; Baisse de tension","AKTIVCO GRID ONLY",
AQ872="Coupure ENEO &amp; Baisse de tension","IHS GRID ONLY",
AQ872="Defaut GE &amp; POWER Cabinet","IHS",
AQ872="Sharing","Partners",
AQ872="Sites strategiques &amp; DataCenter","SST &amp; DC",
AQ872="Exclu","Exclu",
AQ872="SAT","SAT",
AQ872="SPARE-ISSUE","SPARE-ISSUE",
AQ872="Fiber CAmtel","TRANS_FO_CAMTEL",
AQ872="Fiber AOF","Fiber AOF",
AQ872="Projet OCM (HUAWEI)","TRAVAUX-HUAWEI",
AQ872="Projet OCM (NOKIA)","TRAVAUX-NOKIA",
AQ872="ACCESS-ISSUE","ACCESS-ISSUE",
AQ872="Projet OCM (ZTE, NOKIA, autres projets)","TRAVAUX OCM",
AQ872="No root CAuse","No root cause",
AQ872="ODU HS","PDH",
AQ872="IP &amp; VLAN","PDH",
AQ872="Warehouse HUAWEI","SPARE-ISSUE",
AQ872="SPARE-HS","SPARE-ISSUE",
AQ872="Power Telco","BSS",AQ872="no impacts","no impacts"
),"")</f>
        <v>No root cause</v>
      </c>
      <c r="AP872" s="48" t="str" cm="1">
        <f t="array" ref="AP872">IFERROR(_xlfn.IFS(
AQ872="MPR ISSUE","TX ISSUE",
AQ872="BSS Hardware Issue","RAN ISSUE",
AQ872="Sites strategiques, MLL, Pylone, etc.","ENVTECH",
AQ872="AKTIVCO DEFAUT GE &amp; POWER Cabinet","POWER ISSUE",
AQ872="AKTIVCO Coupure ENEO &amp; Baisse de tension","POWER ISSUE",
AQ872="Coupure ENEO &amp; Baisse de tension","POWER ISSUE",
AQ872="Defaut GE &amp; POWER Cabinet","POWER ISSUE",
AQ872="Sharing","POWER ISSUE",
AQ872="Sites strategiques &amp; DataCenter","POWER ISSUE",
AQ872="Exclu","Exclu",
AQ872="SAT","TX ISSUE",
AQ872="SPARE-ISSUE","SPARE-ISSUE",
AQ872="Fiber CAmtel","TX ISSUE",
AQ872="Fiber AOF","TX ISSUE",
AQ872="Projet OCM (HUAWEI)","TRAVAUX-HUAWEI",
AQ872="Projet OCM (NOKIA)","TRAVAUX -NOKIA",
AQ872="ACCESS-ISSUE","ACCESS-ISSUE",
AQ872="Projet OCM (ZTE, NOKIA, autres projets)","TRAVAUX OCM",
AQ872="No root CAuse","No root cause",
AQ872="ODU HS","TX ISSUE",
AQ872="IP &amp; VLAN","TX ISSUE",
AQ872="Warehouse HUAWEI","SPARE-ISSUE",
AQ872="SPARE-HS","SPARE-ISSUE",
AQ872="Power Telco","RAN ISSUE",AQ872="no impacts","no impacts"
),"")</f>
        <v>No root cause</v>
      </c>
      <c r="AQ872" s="127" t="s">
        <v>5344</v>
      </c>
      <c r="AR872" s="48" t="str" cm="1">
        <f t="array" ref="AR872">IFERROR(_xlfn.IFS(
AQ872="MPR ISSUE","ACTIVE",
AQ872="BSS Hardware Issue","ACTIVE",
AQ872="Sites strategiques, MLL, Pylone, etc.","PASSIVE",
AQ872="AKTIVCO DEFAUT GE &amp; POWER Cabinet","PASSIVE",
AQ872="AKTIVCO Coupure ENEO &amp; Baisse de tension","PASSIVE",
AQ872="Coupure ENEO &amp; Baisse de tension","PASSIVE",
AQ872="Defaut GE &amp; POWER Cabinet","PASSIVE",
AQ872="Sharing","PASSIVE",
AQ872="Sites strategiques &amp; DataCenter","PASSIVE",
AQ872="Exclu","Exclu",
AQ872="SAT","ACTIVE",
AQ872="SPARE-ISSUE","SPARE-ISSUE",
AQ872="Fiber CAmtel","ACTIVE",
AQ872="Fiber AOF","ACTIVE",
AQ872="Projet OCM (HUAWEI)","PLANNED WORKS",
AQ872="Projet OCM (NOKIA)","PLANNED WORKS",
AQ872="ACCESS-ISSUE","ACCESS-ISSUE",
AQ872="Projet OCM (ZTE, NOKIA, autres projets)","PLANNED WORKS",
AQ872="No root CAuse","No root cause",
AQ872="ODU HS","ACTIVE",
AQ872="IP &amp; VLAN","ACTIVE",
AQ872="Warehouse HUAWEI","SPARE-ISSUE",
AQ872="SPARE-HS","SPARE-ISSUE",
AQ872="Power Telco","ACTIVE", AQ872="no impacts","no impacts"
),"")</f>
        <v>No root cause</v>
      </c>
      <c r="AS872" s="92" t="s">
        <v>5537</v>
      </c>
      <c r="AT872" s="98" t="s">
        <v>3238</v>
      </c>
      <c r="AV872" s="17" t="s">
        <v>5537</v>
      </c>
      <c r="AW872" s="7" t="s">
        <v>5537</v>
      </c>
      <c r="AX872" s="6" t="s">
        <v>5537</v>
      </c>
      <c r="AY872" s="7"/>
      <c r="AZ872" s="3" t="s">
        <v>5537</v>
      </c>
      <c r="BA872" s="18" t="s">
        <v>5537</v>
      </c>
      <c r="BB872" s="18" t="s">
        <v>5537</v>
      </c>
      <c r="BC872" s="18" t="s">
        <v>5537</v>
      </c>
      <c r="BD872" s="18" t="s">
        <v>5537</v>
      </c>
      <c r="BE872" s="18" t="s">
        <v>5537</v>
      </c>
      <c r="BF872" s="18" t="s">
        <v>5537</v>
      </c>
      <c r="BG872" s="18" t="s">
        <v>5537</v>
      </c>
      <c r="BH872" s="18" t="s">
        <v>5537</v>
      </c>
      <c r="BI872" s="18" t="s">
        <v>5537</v>
      </c>
      <c r="BJ872" s="18" t="s">
        <v>5537</v>
      </c>
      <c r="BK872" s="18" t="s">
        <v>5537</v>
      </c>
      <c r="BL872" s="9" t="s">
        <v>5537</v>
      </c>
      <c r="BM872" s="14" t="s">
        <v>5537</v>
      </c>
      <c r="BN872" s="14" t="s">
        <v>5537</v>
      </c>
      <c r="BO872" s="14" t="str">
        <f>_xlfn.XLOOKUP(B872,'[4]cell downs 18042026 17h'!$B:$B,'[4]cell downs 18042026 17h'!$B:$B,"")</f>
        <v/>
      </c>
      <c r="BP872" s="14" t="str">
        <f>_xlfn.XLOOKUP(B872,'[5]Cells Huawei 19042026 15h'!$B:$B,'[5]Cells Huawei 19042026 15h'!$B:$B,"")</f>
        <v/>
      </c>
      <c r="BQ872" s="9" t="str">
        <f>_xlfn.XLOOKUP(B872,'[6]cells down 19042026 9H40'!$B:$B,'[6]cells down 19042026 9H40'!$B:$B,"")</f>
        <v/>
      </c>
      <c r="BR872" s="9" t="s">
        <v>3238</v>
      </c>
      <c r="BS872" s="9" t="s">
        <v>5537</v>
      </c>
      <c r="BT872" s="108"/>
    </row>
    <row r="873" spans="1:72" s="9" customFormat="1" x14ac:dyDescent="0.35">
      <c r="A873" s="1" t="s">
        <v>1947</v>
      </c>
      <c r="B873" s="8" t="s">
        <v>1948</v>
      </c>
      <c r="C873" s="3" t="str">
        <f>_xlfn.XLOOKUP(B873,'[1]daily break down'!$D:$D,'[1]daily break down'!$E:$E,"")</f>
        <v>OUEST</v>
      </c>
      <c r="D873" s="1" t="s">
        <v>11</v>
      </c>
      <c r="E873" s="1" t="s">
        <v>12</v>
      </c>
      <c r="F873" s="3" t="s">
        <v>102</v>
      </c>
      <c r="G873" s="1" t="s">
        <v>856</v>
      </c>
      <c r="H873" s="32" t="str">
        <f>_xlfn.XLOOKUP(B873,[2]CALCULATION!$B:$B,[2]CALCULATION!$H:$H,"")</f>
        <v>Huawei</v>
      </c>
      <c r="I873" s="28">
        <v>1.6913896522302414</v>
      </c>
      <c r="J873" s="28">
        <v>1.457036723139659</v>
      </c>
      <c r="K873" s="28">
        <v>0</v>
      </c>
      <c r="L873" s="28">
        <v>0</v>
      </c>
      <c r="M873" s="28">
        <v>0</v>
      </c>
      <c r="N873" s="28">
        <v>0</v>
      </c>
      <c r="O873" s="28">
        <v>0</v>
      </c>
      <c r="P873" s="28">
        <v>0</v>
      </c>
      <c r="Q873" s="28">
        <v>0</v>
      </c>
      <c r="R873" s="28">
        <v>0</v>
      </c>
      <c r="S873" s="93">
        <v>0.66952884003504243</v>
      </c>
      <c r="T873" s="93">
        <f>_xlfn.XLOOKUP(B873,'[3]Nur des jours'!$B:$B,'[3]Nur des jours'!$U:$U,"")</f>
        <v>0</v>
      </c>
      <c r="U873" s="93">
        <v>3.4188953380532094</v>
      </c>
      <c r="V873" s="93">
        <v>0</v>
      </c>
      <c r="W873" s="93">
        <v>0</v>
      </c>
      <c r="X873" s="93">
        <v>0</v>
      </c>
      <c r="Y873" s="93">
        <v>0</v>
      </c>
      <c r="Z873" s="93">
        <v>0</v>
      </c>
      <c r="AA873" s="93">
        <v>0</v>
      </c>
      <c r="AB873" s="93">
        <v>0</v>
      </c>
      <c r="AC873" s="93">
        <f>_xlfn.XLOOKUP(B873,'[3]Nur des jours'!$B:$B,'[3]Nur des jours'!$N:$N,"")</f>
        <v>1.3703404074387975</v>
      </c>
      <c r="AD873" s="93">
        <v>1.3703404074387975</v>
      </c>
      <c r="AE873" s="93">
        <v>0.59565594564438873</v>
      </c>
      <c r="AF873" s="93">
        <v>0</v>
      </c>
      <c r="AG873" s="93"/>
      <c r="AH873" s="93">
        <v>0</v>
      </c>
      <c r="AI873" s="93">
        <v>0</v>
      </c>
      <c r="AJ873" s="93">
        <v>0</v>
      </c>
      <c r="AK873" s="93">
        <v>0</v>
      </c>
      <c r="AL873" s="93">
        <v>0</v>
      </c>
      <c r="AM873" s="49" t="s">
        <v>5559</v>
      </c>
      <c r="AN873" s="49"/>
      <c r="AO873" s="48" t="str" cm="1">
        <f t="array" ref="AO873">IFERROR(_xlfn.IFS(
AQ873="MPR ISSUE","PDH",
AQ873="BSS Hardware Issue","BSS",
AQ873="Sites strategiques, MLL, Pylone, etc.","ENVTECH",
AQ873="AKTIVCO DEFAUT GE &amp; POWER Cabinet","AKTIVCO",
AQ873="AKTIVCO Coupure ENEO &amp; Baisse de tension","AKTIVCO GRID ONLY",
AQ873="Coupure ENEO &amp; Baisse de tension","IHS GRID ONLY",
AQ873="Defaut GE &amp; POWER Cabinet","IHS",
AQ873="Sharing","Partners",
AQ873="Sites strategiques &amp; DataCenter","SST &amp; DC",
AQ873="Exclu","Exclu",
AQ873="SAT","SAT",
AQ873="SPARE-ISSUE","SPARE-ISSUE",
AQ873="Fiber CAmtel","TRANS_FO_CAMTEL",
AQ873="Fiber AOF","Fiber AOF",
AQ873="Projet OCM (HUAWEI)","TRAVAUX-HUAWEI",
AQ873="Projet OCM (NOKIA)","TRAVAUX-NOKIA",
AQ873="ACCESS-ISSUE","ACCESS-ISSUE",
AQ873="Projet OCM (ZTE, NOKIA, autres projets)","TRAVAUX OCM",
AQ873="No root CAuse","No root cause",
AQ873="ODU HS","PDH",
AQ873="IP &amp; VLAN","PDH",
AQ873="Warehouse HUAWEI","SPARE-ISSUE",
AQ873="SPARE-HS","SPARE-ISSUE",
AQ873="Power Telco","BSS",AQ873="no impacts","no impacts"
),"")</f>
        <v>No root cause</v>
      </c>
      <c r="AP873" s="48" t="str" cm="1">
        <f t="array" ref="AP873">IFERROR(_xlfn.IFS(
AQ873="MPR ISSUE","TX ISSUE",
AQ873="BSS Hardware Issue","RAN ISSUE",
AQ873="Sites strategiques, MLL, Pylone, etc.","ENVTECH",
AQ873="AKTIVCO DEFAUT GE &amp; POWER Cabinet","POWER ISSUE",
AQ873="AKTIVCO Coupure ENEO &amp; Baisse de tension","POWER ISSUE",
AQ873="Coupure ENEO &amp; Baisse de tension","POWER ISSUE",
AQ873="Defaut GE &amp; POWER Cabinet","POWER ISSUE",
AQ873="Sharing","POWER ISSUE",
AQ873="Sites strategiques &amp; DataCenter","POWER ISSUE",
AQ873="Exclu","Exclu",
AQ873="SAT","TX ISSUE",
AQ873="SPARE-ISSUE","SPARE-ISSUE",
AQ873="Fiber CAmtel","TX ISSUE",
AQ873="Fiber AOF","TX ISSUE",
AQ873="Projet OCM (HUAWEI)","TRAVAUX-HUAWEI",
AQ873="Projet OCM (NOKIA)","TRAVAUX -NOKIA",
AQ873="ACCESS-ISSUE","ACCESS-ISSUE",
AQ873="Projet OCM (ZTE, NOKIA, autres projets)","TRAVAUX OCM",
AQ873="No root CAuse","No root cause",
AQ873="ODU HS","TX ISSUE",
AQ873="IP &amp; VLAN","TX ISSUE",
AQ873="Warehouse HUAWEI","SPARE-ISSUE",
AQ873="SPARE-HS","SPARE-ISSUE",
AQ873="Power Telco","RAN ISSUE",AQ873="no impacts","no impacts"
),"")</f>
        <v>No root cause</v>
      </c>
      <c r="AQ873" s="127" t="s">
        <v>5344</v>
      </c>
      <c r="AR873" s="48" t="str" cm="1">
        <f t="array" ref="AR873">IFERROR(_xlfn.IFS(
AQ873="MPR ISSUE","ACTIVE",
AQ873="BSS Hardware Issue","ACTIVE",
AQ873="Sites strategiques, MLL, Pylone, etc.","PASSIVE",
AQ873="AKTIVCO DEFAUT GE &amp; POWER Cabinet","PASSIVE",
AQ873="AKTIVCO Coupure ENEO &amp; Baisse de tension","PASSIVE",
AQ873="Coupure ENEO &amp; Baisse de tension","PASSIVE",
AQ873="Defaut GE &amp; POWER Cabinet","PASSIVE",
AQ873="Sharing","PASSIVE",
AQ873="Sites strategiques &amp; DataCenter","PASSIVE",
AQ873="Exclu","Exclu",
AQ873="SAT","ACTIVE",
AQ873="SPARE-ISSUE","SPARE-ISSUE",
AQ873="Fiber CAmtel","ACTIVE",
AQ873="Fiber AOF","ACTIVE",
AQ873="Projet OCM (HUAWEI)","PLANNED WORKS",
AQ873="Projet OCM (NOKIA)","PLANNED WORKS",
AQ873="ACCESS-ISSUE","ACCESS-ISSUE",
AQ873="Projet OCM (ZTE, NOKIA, autres projets)","PLANNED WORKS",
AQ873="No root CAuse","No root cause",
AQ873="ODU HS","ACTIVE",
AQ873="IP &amp; VLAN","ACTIVE",
AQ873="Warehouse HUAWEI","SPARE-ISSUE",
AQ873="SPARE-HS","SPARE-ISSUE",
AQ873="Power Telco","ACTIVE", AQ873="no impacts","no impacts"
),"")</f>
        <v>No root cause</v>
      </c>
      <c r="AS873" s="92" t="s">
        <v>5537</v>
      </c>
      <c r="AT873" s="98" t="s">
        <v>1948</v>
      </c>
      <c r="AV873" s="17" t="s">
        <v>5537</v>
      </c>
      <c r="AW873" s="7" t="s">
        <v>5537</v>
      </c>
      <c r="AX873" s="6" t="s">
        <v>5537</v>
      </c>
      <c r="AY873" s="7"/>
      <c r="AZ873" s="3" t="s">
        <v>5537</v>
      </c>
      <c r="BA873" s="18" t="s">
        <v>5537</v>
      </c>
      <c r="BB873" s="18" t="s">
        <v>5537</v>
      </c>
      <c r="BC873" s="18" t="s">
        <v>5537</v>
      </c>
      <c r="BD873" s="18" t="s">
        <v>5537</v>
      </c>
      <c r="BE873" s="18" t="s">
        <v>5537</v>
      </c>
      <c r="BF873" s="18" t="s">
        <v>5537</v>
      </c>
      <c r="BG873" s="18" t="s">
        <v>5537</v>
      </c>
      <c r="BH873" s="18" t="s">
        <v>5537</v>
      </c>
      <c r="BI873" s="18" t="s">
        <v>5537</v>
      </c>
      <c r="BJ873" s="18" t="s">
        <v>5537</v>
      </c>
      <c r="BK873" s="18" t="s">
        <v>5537</v>
      </c>
      <c r="BL873" s="9" t="s">
        <v>5537</v>
      </c>
      <c r="BM873" s="14" t="s">
        <v>5537</v>
      </c>
      <c r="BN873" s="14" t="s">
        <v>5537</v>
      </c>
      <c r="BO873" s="14" t="str">
        <f>_xlfn.XLOOKUP(B873,'[4]cell downs 18042026 17h'!$B:$B,'[4]cell downs 18042026 17h'!$B:$B,"")</f>
        <v/>
      </c>
      <c r="BP873" s="14" t="str">
        <f>_xlfn.XLOOKUP(B873,'[5]Cells Huawei 19042026 15h'!$B:$B,'[5]Cells Huawei 19042026 15h'!$B:$B,"")</f>
        <v/>
      </c>
      <c r="BQ873" s="9" t="str">
        <f>_xlfn.XLOOKUP(B873,'[6]cells down 19042026 9H40'!$B:$B,'[6]cells down 19042026 9H40'!$B:$B,"")</f>
        <v/>
      </c>
      <c r="BR873" s="9" t="s">
        <v>1948</v>
      </c>
      <c r="BS873" s="9" t="s">
        <v>12</v>
      </c>
      <c r="BT873" s="108"/>
    </row>
    <row r="874" spans="1:72" s="9" customFormat="1" ht="37" customHeight="1" x14ac:dyDescent="0.35">
      <c r="A874" s="1" t="s">
        <v>409</v>
      </c>
      <c r="B874" s="8" t="s">
        <v>410</v>
      </c>
      <c r="C874" s="3" t="str">
        <f>_xlfn.XLOOKUP(B874,'[1]daily break down'!$D:$D,'[1]daily break down'!$E:$E,"")</f>
        <v>Yaounde</v>
      </c>
      <c r="D874" s="1" t="s">
        <v>11</v>
      </c>
      <c r="E874" s="1" t="s">
        <v>12</v>
      </c>
      <c r="F874" s="3" t="s">
        <v>37</v>
      </c>
      <c r="G874" s="1" t="s">
        <v>38</v>
      </c>
      <c r="H874" s="34" t="str">
        <f>_xlfn.XLOOKUP(B874,[2]CALCULATION!$B:$B,[2]CALCULATION!$H:$H,"")</f>
        <v>ZTE</v>
      </c>
      <c r="I874" s="28">
        <v>0.46175017763737997</v>
      </c>
      <c r="J874" s="28">
        <v>0</v>
      </c>
      <c r="K874" s="28">
        <v>0</v>
      </c>
      <c r="L874" s="28">
        <v>0</v>
      </c>
      <c r="M874" s="28">
        <v>1.1684829910425103</v>
      </c>
      <c r="N874" s="28">
        <v>0</v>
      </c>
      <c r="O874" s="28">
        <v>0</v>
      </c>
      <c r="P874" s="28">
        <v>0.11323491223714717</v>
      </c>
      <c r="Q874" s="28">
        <v>1.1165650780605709</v>
      </c>
      <c r="R874" s="28">
        <v>0.73107769530837685</v>
      </c>
      <c r="S874" s="93">
        <v>0</v>
      </c>
      <c r="T874" s="93">
        <f>_xlfn.XLOOKUP(B874,'[3]Nur des jours'!$B:$B,'[3]Nur des jours'!$U:$U,"")</f>
        <v>0</v>
      </c>
      <c r="U874" s="93">
        <v>0</v>
      </c>
      <c r="V874" s="93">
        <v>0</v>
      </c>
      <c r="W874" s="93">
        <v>0</v>
      </c>
      <c r="X874" s="93">
        <v>0</v>
      </c>
      <c r="Y874" s="93">
        <v>0</v>
      </c>
      <c r="Z874" s="93">
        <v>0</v>
      </c>
      <c r="AA874" s="93">
        <v>0</v>
      </c>
      <c r="AB874" s="93">
        <v>2.5147460427528737E-3</v>
      </c>
      <c r="AC874" s="93">
        <f>_xlfn.XLOOKUP(B874,'[3]Nur des jours'!$B:$B,'[3]Nur des jours'!$N:$N,"")</f>
        <v>0</v>
      </c>
      <c r="AD874" s="93">
        <v>0</v>
      </c>
      <c r="AE874" s="93">
        <v>0.58980603995628234</v>
      </c>
      <c r="AF874" s="93">
        <v>0</v>
      </c>
      <c r="AG874" s="93"/>
      <c r="AH874" s="93">
        <v>0</v>
      </c>
      <c r="AI874" s="93">
        <v>0</v>
      </c>
      <c r="AJ874" s="93">
        <v>0</v>
      </c>
      <c r="AK874" s="93">
        <v>0</v>
      </c>
      <c r="AL874" s="93">
        <v>0</v>
      </c>
      <c r="AM874" s="49" t="s">
        <v>5559</v>
      </c>
      <c r="AN874" s="49"/>
      <c r="AO874" s="48" t="str" cm="1">
        <f t="array" ref="AO874">IFERROR(_xlfn.IFS(
AQ874="MPR ISSUE","PDH",
AQ874="BSS Hardware Issue","BSS",
AQ874="Sites strategiques, MLL, Pylone, etc.","ENVTECH",
AQ874="AKTIVCO DEFAUT GE &amp; POWER Cabinet","AKTIVCO",
AQ874="AKTIVCO Coupure ENEO &amp; Baisse de tension","AKTIVCO GRID ONLY",
AQ874="Coupure ENEO &amp; Baisse de tension","IHS GRID ONLY",
AQ874="Defaut GE &amp; POWER Cabinet","IHS",
AQ874="Sharing","Partners",
AQ874="Sites strategiques &amp; DataCenter","SST &amp; DC",
AQ874="Exclu","Exclu",
AQ874="SAT","SAT",
AQ874="SPARE-ISSUE","SPARE-ISSUE",
AQ874="Fiber CAmtel","TRANS_FO_CAMTEL",
AQ874="Fiber AOF","Fiber AOF",
AQ874="Projet OCM (HUAWEI)","TRAVAUX-HUAWEI",
AQ874="Projet OCM (NOKIA)","TRAVAUX-NOKIA",
AQ874="ACCESS-ISSUE","ACCESS-ISSUE",
AQ874="Projet OCM (ZTE, NOKIA, autres projets)","TRAVAUX OCM",
AQ874="No root CAuse","No root cause",
AQ874="ODU HS","PDH",
AQ874="IP &amp; VLAN","PDH",
AQ874="Warehouse HUAWEI","SPARE-ISSUE",
AQ874="SPARE-HS","SPARE-ISSUE",
AQ874="Power Telco","BSS",AQ874="no impacts","no impacts"
),"")</f>
        <v>No root cause</v>
      </c>
      <c r="AP874" s="48" t="str" cm="1">
        <f t="array" ref="AP874">IFERROR(_xlfn.IFS(
AQ874="MPR ISSUE","TX ISSUE",
AQ874="BSS Hardware Issue","RAN ISSUE",
AQ874="Sites strategiques, MLL, Pylone, etc.","ENVTECH",
AQ874="AKTIVCO DEFAUT GE &amp; POWER Cabinet","POWER ISSUE",
AQ874="AKTIVCO Coupure ENEO &amp; Baisse de tension","POWER ISSUE",
AQ874="Coupure ENEO &amp; Baisse de tension","POWER ISSUE",
AQ874="Defaut GE &amp; POWER Cabinet","POWER ISSUE",
AQ874="Sharing","POWER ISSUE",
AQ874="Sites strategiques &amp; DataCenter","POWER ISSUE",
AQ874="Exclu","Exclu",
AQ874="SAT","TX ISSUE",
AQ874="SPARE-ISSUE","SPARE-ISSUE",
AQ874="Fiber CAmtel","TX ISSUE",
AQ874="Fiber AOF","TX ISSUE",
AQ874="Projet OCM (HUAWEI)","TRAVAUX-HUAWEI",
AQ874="Projet OCM (NOKIA)","TRAVAUX -NOKIA",
AQ874="ACCESS-ISSUE","ACCESS-ISSUE",
AQ874="Projet OCM (ZTE, NOKIA, autres projets)","TRAVAUX OCM",
AQ874="No root CAuse","No root cause",
AQ874="ODU HS","TX ISSUE",
AQ874="IP &amp; VLAN","TX ISSUE",
AQ874="Warehouse HUAWEI","SPARE-ISSUE",
AQ874="SPARE-HS","SPARE-ISSUE",
AQ874="Power Telco","RAN ISSUE",AQ874="no impacts","no impacts"
),"")</f>
        <v>No root cause</v>
      </c>
      <c r="AQ874" s="127" t="s">
        <v>5344</v>
      </c>
      <c r="AR874" s="48" t="str" cm="1">
        <f t="array" ref="AR874">IFERROR(_xlfn.IFS(
AQ874="MPR ISSUE","ACTIVE",
AQ874="BSS Hardware Issue","ACTIVE",
AQ874="Sites strategiques, MLL, Pylone, etc.","PASSIVE",
AQ874="AKTIVCO DEFAUT GE &amp; POWER Cabinet","PASSIVE",
AQ874="AKTIVCO Coupure ENEO &amp; Baisse de tension","PASSIVE",
AQ874="Coupure ENEO &amp; Baisse de tension","PASSIVE",
AQ874="Defaut GE &amp; POWER Cabinet","PASSIVE",
AQ874="Sharing","PASSIVE",
AQ874="Sites strategiques &amp; DataCenter","PASSIVE",
AQ874="Exclu","Exclu",
AQ874="SAT","ACTIVE",
AQ874="SPARE-ISSUE","SPARE-ISSUE",
AQ874="Fiber CAmtel","ACTIVE",
AQ874="Fiber AOF","ACTIVE",
AQ874="Projet OCM (HUAWEI)","PLANNED WORKS",
AQ874="Projet OCM (NOKIA)","PLANNED WORKS",
AQ874="ACCESS-ISSUE","ACCESS-ISSUE",
AQ874="Projet OCM (ZTE, NOKIA, autres projets)","PLANNED WORKS",
AQ874="No root CAuse","No root cause",
AQ874="ODU HS","ACTIVE",
AQ874="IP &amp; VLAN","ACTIVE",
AQ874="Warehouse HUAWEI","SPARE-ISSUE",
AQ874="SPARE-HS","SPARE-ISSUE",
AQ874="Power Telco","ACTIVE", AQ874="no impacts","no impacts"
),"")</f>
        <v>No root cause</v>
      </c>
      <c r="AS874" s="92" t="s">
        <v>5537</v>
      </c>
      <c r="AT874" s="98" t="s">
        <v>410</v>
      </c>
      <c r="AV874" s="17" t="s">
        <v>5537</v>
      </c>
      <c r="AW874" s="7" t="s">
        <v>5537</v>
      </c>
      <c r="AX874" s="6" t="s">
        <v>5537</v>
      </c>
      <c r="AY874" s="7"/>
      <c r="AZ874" s="3" t="s">
        <v>5537</v>
      </c>
      <c r="BA874" s="18" t="s">
        <v>5537</v>
      </c>
      <c r="BB874" s="18" t="s">
        <v>5537</v>
      </c>
      <c r="BC874" s="18" t="s">
        <v>5537</v>
      </c>
      <c r="BD874" s="18" t="s">
        <v>5537</v>
      </c>
      <c r="BE874" s="18" t="s">
        <v>5537</v>
      </c>
      <c r="BF874" s="18" t="s">
        <v>5537</v>
      </c>
      <c r="BG874" s="18" t="s">
        <v>5537</v>
      </c>
      <c r="BH874" s="18" t="s">
        <v>5537</v>
      </c>
      <c r="BI874" s="18" t="s">
        <v>5537</v>
      </c>
      <c r="BJ874" s="18" t="s">
        <v>5537</v>
      </c>
      <c r="BK874" s="18" t="s">
        <v>5537</v>
      </c>
      <c r="BL874" s="9" t="s">
        <v>5537</v>
      </c>
      <c r="BM874" s="14" t="s">
        <v>5537</v>
      </c>
      <c r="BN874" s="14" t="s">
        <v>5537</v>
      </c>
      <c r="BO874" s="14" t="str">
        <f>_xlfn.XLOOKUP(B874,'[4]cell downs 18042026 17h'!$B:$B,'[4]cell downs 18042026 17h'!$B:$B,"")</f>
        <v/>
      </c>
      <c r="BP874" s="14" t="str">
        <f>_xlfn.XLOOKUP(B874,'[5]Cells Huawei 19042026 15h'!$B:$B,'[5]Cells Huawei 19042026 15h'!$B:$B,"")</f>
        <v/>
      </c>
      <c r="BQ874" s="9" t="str">
        <f>_xlfn.XLOOKUP(B874,'[6]cells down 19042026 9H40'!$B:$B,'[6]cells down 19042026 9H40'!$B:$B,"")</f>
        <v/>
      </c>
      <c r="BR874" s="9" t="s">
        <v>410</v>
      </c>
      <c r="BS874" s="9" t="s">
        <v>12</v>
      </c>
      <c r="BT874" s="108"/>
    </row>
    <row r="875" spans="1:72" s="9" customFormat="1" x14ac:dyDescent="0.35">
      <c r="A875" s="1" t="s">
        <v>2149</v>
      </c>
      <c r="B875" s="8" t="s">
        <v>2150</v>
      </c>
      <c r="C875" s="3" t="str">
        <f>_xlfn.XLOOKUP(B875,'[1]daily break down'!$D:$D,'[1]daily break down'!$E:$E,"")</f>
        <v>CENTRE</v>
      </c>
      <c r="D875" s="1" t="s">
        <v>11</v>
      </c>
      <c r="E875" s="1" t="s">
        <v>12</v>
      </c>
      <c r="F875" s="3" t="s">
        <v>226</v>
      </c>
      <c r="G875" s="1" t="s">
        <v>489</v>
      </c>
      <c r="H875" s="34" t="str">
        <f>_xlfn.XLOOKUP(B875,[2]CALCULATION!$B:$B,[2]CALCULATION!$H:$H,"")</f>
        <v>ZTE</v>
      </c>
      <c r="I875" s="28">
        <v>0</v>
      </c>
      <c r="J875" s="28">
        <v>0</v>
      </c>
      <c r="K875" s="28">
        <v>0</v>
      </c>
      <c r="L875" s="28">
        <v>0</v>
      </c>
      <c r="M875" s="28">
        <v>0</v>
      </c>
      <c r="N875" s="28">
        <v>0</v>
      </c>
      <c r="O875" s="28">
        <v>0</v>
      </c>
      <c r="P875" s="28">
        <v>0</v>
      </c>
      <c r="Q875" s="28">
        <v>0</v>
      </c>
      <c r="R875" s="28">
        <v>0</v>
      </c>
      <c r="S875" s="93">
        <v>0</v>
      </c>
      <c r="T875" s="93">
        <f>_xlfn.XLOOKUP(B875,'[3]Nur des jours'!$B:$B,'[3]Nur des jours'!$U:$U,"")</f>
        <v>0</v>
      </c>
      <c r="U875" s="93">
        <v>0</v>
      </c>
      <c r="V875" s="93">
        <v>0</v>
      </c>
      <c r="W875" s="93">
        <v>0</v>
      </c>
      <c r="X875" s="93">
        <v>0</v>
      </c>
      <c r="Y875" s="93">
        <v>0</v>
      </c>
      <c r="Z875" s="93">
        <v>0</v>
      </c>
      <c r="AA875" s="93">
        <v>0</v>
      </c>
      <c r="AB875" s="93">
        <v>0</v>
      </c>
      <c r="AC875" s="93">
        <f>_xlfn.XLOOKUP(B875,'[3]Nur des jours'!$B:$B,'[3]Nur des jours'!$N:$N,"")</f>
        <v>0</v>
      </c>
      <c r="AD875" s="93">
        <v>0</v>
      </c>
      <c r="AE875" s="93">
        <v>0.54803628653694103</v>
      </c>
      <c r="AF875" s="93">
        <v>0</v>
      </c>
      <c r="AG875" s="93"/>
      <c r="AH875" s="93">
        <v>0</v>
      </c>
      <c r="AI875" s="93">
        <v>0</v>
      </c>
      <c r="AJ875" s="93">
        <v>0</v>
      </c>
      <c r="AK875" s="93">
        <v>0</v>
      </c>
      <c r="AL875" s="93">
        <v>0</v>
      </c>
      <c r="AM875" s="49" t="s">
        <v>5559</v>
      </c>
      <c r="AN875" s="49"/>
      <c r="AO875" s="48" t="str" cm="1">
        <f t="array" ref="AO875">IFERROR(_xlfn.IFS(
AQ875="MPR ISSUE","PDH",
AQ875="BSS Hardware Issue","BSS",
AQ875="Sites strategiques, MLL, Pylone, etc.","ENVTECH",
AQ875="AKTIVCO DEFAUT GE &amp; POWER Cabinet","AKTIVCO",
AQ875="AKTIVCO Coupure ENEO &amp; Baisse de tension","AKTIVCO GRID ONLY",
AQ875="Coupure ENEO &amp; Baisse de tension","IHS GRID ONLY",
AQ875="Defaut GE &amp; POWER Cabinet","IHS",
AQ875="Sharing","Partners",
AQ875="Sites strategiques &amp; DataCenter","SST &amp; DC",
AQ875="Exclu","Exclu",
AQ875="SAT","SAT",
AQ875="SPARE-ISSUE","SPARE-ISSUE",
AQ875="Fiber CAmtel","TRANS_FO_CAMTEL",
AQ875="Fiber AOF","Fiber AOF",
AQ875="Projet OCM (HUAWEI)","TRAVAUX-HUAWEI",
AQ875="Projet OCM (NOKIA)","TRAVAUX-NOKIA",
AQ875="ACCESS-ISSUE","ACCESS-ISSUE",
AQ875="Projet OCM (ZTE, NOKIA, autres projets)","TRAVAUX OCM",
AQ875="No root CAuse","No root cause",
AQ875="ODU HS","PDH",
AQ875="IP &amp; VLAN","PDH",
AQ875="Warehouse HUAWEI","SPARE-ISSUE",
AQ875="SPARE-HS","SPARE-ISSUE",
AQ875="Power Telco","BSS",AQ875="no impacts","no impacts"
),"")</f>
        <v>No root cause</v>
      </c>
      <c r="AP875" s="48" t="str" cm="1">
        <f t="array" ref="AP875">IFERROR(_xlfn.IFS(
AQ875="MPR ISSUE","TX ISSUE",
AQ875="BSS Hardware Issue","RAN ISSUE",
AQ875="Sites strategiques, MLL, Pylone, etc.","ENVTECH",
AQ875="AKTIVCO DEFAUT GE &amp; POWER Cabinet","POWER ISSUE",
AQ875="AKTIVCO Coupure ENEO &amp; Baisse de tension","POWER ISSUE",
AQ875="Coupure ENEO &amp; Baisse de tension","POWER ISSUE",
AQ875="Defaut GE &amp; POWER Cabinet","POWER ISSUE",
AQ875="Sharing","POWER ISSUE",
AQ875="Sites strategiques &amp; DataCenter","POWER ISSUE",
AQ875="Exclu","Exclu",
AQ875="SAT","TX ISSUE",
AQ875="SPARE-ISSUE","SPARE-ISSUE",
AQ875="Fiber CAmtel","TX ISSUE",
AQ875="Fiber AOF","TX ISSUE",
AQ875="Projet OCM (HUAWEI)","TRAVAUX-HUAWEI",
AQ875="Projet OCM (NOKIA)","TRAVAUX -NOKIA",
AQ875="ACCESS-ISSUE","ACCESS-ISSUE",
AQ875="Projet OCM (ZTE, NOKIA, autres projets)","TRAVAUX OCM",
AQ875="No root CAuse","No root cause",
AQ875="ODU HS","TX ISSUE",
AQ875="IP &amp; VLAN","TX ISSUE",
AQ875="Warehouse HUAWEI","SPARE-ISSUE",
AQ875="SPARE-HS","SPARE-ISSUE",
AQ875="Power Telco","RAN ISSUE",AQ875="no impacts","no impacts"
),"")</f>
        <v>No root cause</v>
      </c>
      <c r="AQ875" s="127" t="s">
        <v>5344</v>
      </c>
      <c r="AR875" s="48" t="str" cm="1">
        <f t="array" ref="AR875">IFERROR(_xlfn.IFS(
AQ875="MPR ISSUE","ACTIVE",
AQ875="BSS Hardware Issue","ACTIVE",
AQ875="Sites strategiques, MLL, Pylone, etc.","PASSIVE",
AQ875="AKTIVCO DEFAUT GE &amp; POWER Cabinet","PASSIVE",
AQ875="AKTIVCO Coupure ENEO &amp; Baisse de tension","PASSIVE",
AQ875="Coupure ENEO &amp; Baisse de tension","PASSIVE",
AQ875="Defaut GE &amp; POWER Cabinet","PASSIVE",
AQ875="Sharing","PASSIVE",
AQ875="Sites strategiques &amp; DataCenter","PASSIVE",
AQ875="Exclu","Exclu",
AQ875="SAT","ACTIVE",
AQ875="SPARE-ISSUE","SPARE-ISSUE",
AQ875="Fiber CAmtel","ACTIVE",
AQ875="Fiber AOF","ACTIVE",
AQ875="Projet OCM (HUAWEI)","PLANNED WORKS",
AQ875="Projet OCM (NOKIA)","PLANNED WORKS",
AQ875="ACCESS-ISSUE","ACCESS-ISSUE",
AQ875="Projet OCM (ZTE, NOKIA, autres projets)","PLANNED WORKS",
AQ875="No root CAuse","No root cause",
AQ875="ODU HS","ACTIVE",
AQ875="IP &amp; VLAN","ACTIVE",
AQ875="Warehouse HUAWEI","SPARE-ISSUE",
AQ875="SPARE-HS","SPARE-ISSUE",
AQ875="Power Telco","ACTIVE", AQ875="no impacts","no impacts"
),"")</f>
        <v>No root cause</v>
      </c>
      <c r="AS875" s="92" t="s">
        <v>5537</v>
      </c>
      <c r="AT875" s="98" t="s">
        <v>2150</v>
      </c>
      <c r="AV875" s="17" t="s">
        <v>5537</v>
      </c>
      <c r="AW875" s="7" t="s">
        <v>5537</v>
      </c>
      <c r="AX875" s="6" t="s">
        <v>5537</v>
      </c>
      <c r="AY875" s="7"/>
      <c r="AZ875" s="3" t="s">
        <v>5537</v>
      </c>
      <c r="BA875" s="18" t="s">
        <v>5537</v>
      </c>
      <c r="BB875" s="18" t="s">
        <v>5537</v>
      </c>
      <c r="BC875" s="18" t="s">
        <v>5537</v>
      </c>
      <c r="BD875" s="18" t="s">
        <v>5537</v>
      </c>
      <c r="BE875" s="18" t="s">
        <v>5537</v>
      </c>
      <c r="BF875" s="18" t="s">
        <v>5537</v>
      </c>
      <c r="BG875" s="18" t="s">
        <v>5537</v>
      </c>
      <c r="BH875" s="18" t="s">
        <v>5537</v>
      </c>
      <c r="BI875" s="18" t="s">
        <v>5537</v>
      </c>
      <c r="BJ875" s="18" t="s">
        <v>5537</v>
      </c>
      <c r="BK875" s="18" t="s">
        <v>5537</v>
      </c>
      <c r="BL875" s="9" t="s">
        <v>5537</v>
      </c>
      <c r="BM875" s="14" t="s">
        <v>5537</v>
      </c>
      <c r="BN875" s="14" t="s">
        <v>5537</v>
      </c>
      <c r="BO875" s="14" t="str">
        <f>_xlfn.XLOOKUP(B875,'[4]cell downs 18042026 17h'!$B:$B,'[4]cell downs 18042026 17h'!$B:$B,"")</f>
        <v/>
      </c>
      <c r="BP875" s="14" t="str">
        <f>_xlfn.XLOOKUP(B875,'[5]Cells Huawei 19042026 15h'!$B:$B,'[5]Cells Huawei 19042026 15h'!$B:$B,"")</f>
        <v/>
      </c>
      <c r="BQ875" s="9" t="str">
        <f>_xlfn.XLOOKUP(B875,'[6]cells down 19042026 9H40'!$B:$B,'[6]cells down 19042026 9H40'!$B:$B,"")</f>
        <v/>
      </c>
      <c r="BR875" s="9" t="s">
        <v>2150</v>
      </c>
      <c r="BS875" s="9" t="s">
        <v>5537</v>
      </c>
      <c r="BT875" s="108"/>
    </row>
    <row r="876" spans="1:72" s="9" customFormat="1" x14ac:dyDescent="0.35">
      <c r="A876" s="19" t="s">
        <v>5469</v>
      </c>
      <c r="B876" s="26" t="s">
        <v>5470</v>
      </c>
      <c r="C876" s="3" t="str">
        <f>_xlfn.XLOOKUP(B876,'[1]daily break down'!$D:$D,'[1]daily break down'!$E:$E,"")</f>
        <v>CENTRE</v>
      </c>
      <c r="D876" s="19" t="s">
        <v>357</v>
      </c>
      <c r="E876" s="19" t="s">
        <v>987</v>
      </c>
      <c r="F876" s="19" t="s">
        <v>226</v>
      </c>
      <c r="G876" s="19" t="s">
        <v>5471</v>
      </c>
      <c r="H876" s="34" t="str">
        <f>_xlfn.XLOOKUP(B876,[2]CALCULATION!$B:$B,[2]CALCULATION!$H:$H,"")</f>
        <v>ZTE</v>
      </c>
      <c r="I876" s="28">
        <v>0</v>
      </c>
      <c r="J876" s="28">
        <v>0</v>
      </c>
      <c r="K876" s="28">
        <v>0</v>
      </c>
      <c r="L876" s="28">
        <v>0</v>
      </c>
      <c r="M876" s="28">
        <v>0</v>
      </c>
      <c r="N876" s="28">
        <v>0</v>
      </c>
      <c r="O876" s="28">
        <v>0</v>
      </c>
      <c r="P876" s="28">
        <v>0</v>
      </c>
      <c r="Q876" s="28">
        <v>0</v>
      </c>
      <c r="R876" s="28">
        <v>0</v>
      </c>
      <c r="S876" s="93">
        <v>0</v>
      </c>
      <c r="T876" s="93">
        <f>_xlfn.XLOOKUP(B876,'[3]Nur des jours'!$B:$B,'[3]Nur des jours'!$U:$U,"")</f>
        <v>0</v>
      </c>
      <c r="U876" s="93">
        <v>0</v>
      </c>
      <c r="V876" s="93">
        <v>0</v>
      </c>
      <c r="W876" s="93">
        <v>0</v>
      </c>
      <c r="X876" s="93">
        <v>0</v>
      </c>
      <c r="Y876" s="93">
        <v>0</v>
      </c>
      <c r="Z876" s="93">
        <v>0</v>
      </c>
      <c r="AA876" s="93">
        <v>0</v>
      </c>
      <c r="AB876" s="93">
        <v>0</v>
      </c>
      <c r="AC876" s="93">
        <f>_xlfn.XLOOKUP(B876,'[3]Nur des jours'!$B:$B,'[3]Nur des jours'!$N:$N,"")</f>
        <v>0</v>
      </c>
      <c r="AD876" s="93">
        <v>0</v>
      </c>
      <c r="AE876" s="93">
        <v>0.53967163480608293</v>
      </c>
      <c r="AF876" s="93">
        <v>0</v>
      </c>
      <c r="AG876" s="93"/>
      <c r="AH876" s="93">
        <v>0</v>
      </c>
      <c r="AI876" s="93">
        <v>0</v>
      </c>
      <c r="AJ876" s="93">
        <v>0</v>
      </c>
      <c r="AK876" s="93">
        <v>0</v>
      </c>
      <c r="AL876" s="93">
        <v>0</v>
      </c>
      <c r="AM876" s="49" t="s">
        <v>5559</v>
      </c>
      <c r="AN876" s="49"/>
      <c r="AO876" s="48" t="str" cm="1">
        <f t="array" ref="AO876">IFERROR(_xlfn.IFS(
AQ876="MPR ISSUE","PDH",
AQ876="BSS Hardware Issue","BSS",
AQ876="Sites strategiques, MLL, Pylone, etc.","ENVTECH",
AQ876="AKTIVCO DEFAUT GE &amp; POWER Cabinet","AKTIVCO",
AQ876="AKTIVCO Coupure ENEO &amp; Baisse de tension","AKTIVCO GRID ONLY",
AQ876="Coupure ENEO &amp; Baisse de tension","IHS GRID ONLY",
AQ876="Defaut GE &amp; POWER Cabinet","IHS",
AQ876="Sharing","Partners",
AQ876="Sites strategiques &amp; DataCenter","SST &amp; DC",
AQ876="Exclu","Exclu",
AQ876="SAT","SAT",
AQ876="SPARE-ISSUE","SPARE-ISSUE",
AQ876="Fiber CAmtel","TRANS_FO_CAMTEL",
AQ876="Fiber AOF","Fiber AOF",
AQ876="Projet OCM (HUAWEI)","TRAVAUX-HUAWEI",
AQ876="Projet OCM (NOKIA)","TRAVAUX-NOKIA",
AQ876="ACCESS-ISSUE","ACCESS-ISSUE",
AQ876="Projet OCM (ZTE, NOKIA, autres projets)","TRAVAUX OCM",
AQ876="No root CAuse","No root cause",
AQ876="ODU HS","PDH",
AQ876="IP &amp; VLAN","PDH",
AQ876="Warehouse HUAWEI","SPARE-ISSUE",
AQ876="SPARE-HS","SPARE-ISSUE",
AQ876="Power Telco","BSS",AQ876="no impacts","no impacts"
),"")</f>
        <v>No root cause</v>
      </c>
      <c r="AP876" s="48" t="str" cm="1">
        <f t="array" ref="AP876">IFERROR(_xlfn.IFS(
AQ876="MPR ISSUE","TX ISSUE",
AQ876="BSS Hardware Issue","RAN ISSUE",
AQ876="Sites strategiques, MLL, Pylone, etc.","ENVTECH",
AQ876="AKTIVCO DEFAUT GE &amp; POWER Cabinet","POWER ISSUE",
AQ876="AKTIVCO Coupure ENEO &amp; Baisse de tension","POWER ISSUE",
AQ876="Coupure ENEO &amp; Baisse de tension","POWER ISSUE",
AQ876="Defaut GE &amp; POWER Cabinet","POWER ISSUE",
AQ876="Sharing","POWER ISSUE",
AQ876="Sites strategiques &amp; DataCenter","POWER ISSUE",
AQ876="Exclu","Exclu",
AQ876="SAT","TX ISSUE",
AQ876="SPARE-ISSUE","SPARE-ISSUE",
AQ876="Fiber CAmtel","TX ISSUE",
AQ876="Fiber AOF","TX ISSUE",
AQ876="Projet OCM (HUAWEI)","TRAVAUX-HUAWEI",
AQ876="Projet OCM (NOKIA)","TRAVAUX -NOKIA",
AQ876="ACCESS-ISSUE","ACCESS-ISSUE",
AQ876="Projet OCM (ZTE, NOKIA, autres projets)","TRAVAUX OCM",
AQ876="No root CAuse","No root cause",
AQ876="ODU HS","TX ISSUE",
AQ876="IP &amp; VLAN","TX ISSUE",
AQ876="Warehouse HUAWEI","SPARE-ISSUE",
AQ876="SPARE-HS","SPARE-ISSUE",
AQ876="Power Telco","RAN ISSUE",AQ876="no impacts","no impacts"
),"")</f>
        <v>No root cause</v>
      </c>
      <c r="AQ876" s="67" t="s">
        <v>5344</v>
      </c>
      <c r="AR876" s="48" t="str" cm="1">
        <f t="array" ref="AR876">IFERROR(_xlfn.IFS(
AQ876="MPR ISSUE","ACTIVE",
AQ876="BSS Hardware Issue","ACTIVE",
AQ876="Sites strategiques, MLL, Pylone, etc.","PASSIVE",
AQ876="AKTIVCO DEFAUT GE &amp; POWER Cabinet","PASSIVE",
AQ876="AKTIVCO Coupure ENEO &amp; Baisse de tension","PASSIVE",
AQ876="Coupure ENEO &amp; Baisse de tension","PASSIVE",
AQ876="Defaut GE &amp; POWER Cabinet","PASSIVE",
AQ876="Sharing","PASSIVE",
AQ876="Sites strategiques &amp; DataCenter","PASSIVE",
AQ876="Exclu","Exclu",
AQ876="SAT","ACTIVE",
AQ876="SPARE-ISSUE","SPARE-ISSUE",
AQ876="Fiber CAmtel","ACTIVE",
AQ876="Fiber AOF","ACTIVE",
AQ876="Projet OCM (HUAWEI)","PLANNED WORKS",
AQ876="Projet OCM (NOKIA)","PLANNED WORKS",
AQ876="ACCESS-ISSUE","ACCESS-ISSUE",
AQ876="Projet OCM (ZTE, NOKIA, autres projets)","PLANNED WORKS",
AQ876="No root CAuse","No root cause",
AQ876="ODU HS","ACTIVE",
AQ876="IP &amp; VLAN","ACTIVE",
AQ876="Warehouse HUAWEI","SPARE-ISSUE",
AQ876="SPARE-HS","SPARE-ISSUE",
AQ876="Power Telco","ACTIVE", AQ876="no impacts","no impacts"
),"")</f>
        <v>No root cause</v>
      </c>
      <c r="AS876" s="92" t="s">
        <v>5537</v>
      </c>
      <c r="AT876" s="98" t="s">
        <v>5470</v>
      </c>
      <c r="AV876" s="17" t="s">
        <v>5537</v>
      </c>
      <c r="AW876" s="7" t="s">
        <v>5537</v>
      </c>
      <c r="AX876" s="6" t="s">
        <v>5537</v>
      </c>
      <c r="AY876" s="7"/>
      <c r="AZ876" s="3" t="s">
        <v>5537</v>
      </c>
      <c r="BA876" s="18" t="s">
        <v>5537</v>
      </c>
      <c r="BB876" s="18" t="s">
        <v>5537</v>
      </c>
      <c r="BC876" s="18" t="s">
        <v>5537</v>
      </c>
      <c r="BD876" s="18" t="s">
        <v>5537</v>
      </c>
      <c r="BE876" s="18" t="s">
        <v>5537</v>
      </c>
      <c r="BF876" s="18" t="s">
        <v>5537</v>
      </c>
      <c r="BG876" s="18" t="s">
        <v>5537</v>
      </c>
      <c r="BH876" s="18" t="s">
        <v>5537</v>
      </c>
      <c r="BI876" s="18" t="s">
        <v>5537</v>
      </c>
      <c r="BJ876" s="18" t="s">
        <v>5537</v>
      </c>
      <c r="BK876" s="18" t="s">
        <v>5537</v>
      </c>
      <c r="BL876" s="9" t="s">
        <v>5537</v>
      </c>
      <c r="BM876" s="14" t="s">
        <v>5537</v>
      </c>
      <c r="BN876" s="14" t="s">
        <v>5537</v>
      </c>
      <c r="BO876" s="14" t="str">
        <f>_xlfn.XLOOKUP(B876,'[4]cell downs 18042026 17h'!$B:$B,'[4]cell downs 18042026 17h'!$B:$B,"")</f>
        <v/>
      </c>
      <c r="BP876" s="14" t="str">
        <f>_xlfn.XLOOKUP(B876,'[5]Cells Huawei 19042026 15h'!$B:$B,'[5]Cells Huawei 19042026 15h'!$B:$B,"")</f>
        <v/>
      </c>
      <c r="BQ876" s="9" t="str">
        <f>_xlfn.XLOOKUP(B876,'[6]cells down 19042026 9H40'!$B:$B,'[6]cells down 19042026 9H40'!$B:$B,"")</f>
        <v/>
      </c>
      <c r="BR876" s="9" t="s">
        <v>5537</v>
      </c>
      <c r="BS876" s="9" t="s">
        <v>5537</v>
      </c>
      <c r="BT876" s="108"/>
    </row>
    <row r="877" spans="1:72" s="9" customFormat="1" x14ac:dyDescent="0.35">
      <c r="A877" s="1" t="s">
        <v>2967</v>
      </c>
      <c r="B877" s="8" t="s">
        <v>2968</v>
      </c>
      <c r="C877" s="3" t="str">
        <f>_xlfn.XLOOKUP(B877,'[1]daily break down'!$D:$D,'[1]daily break down'!$E:$E,"")</f>
        <v>Ngaoundere</v>
      </c>
      <c r="D877" s="1" t="s">
        <v>11</v>
      </c>
      <c r="E877" s="1" t="s">
        <v>12</v>
      </c>
      <c r="F877" s="3" t="s">
        <v>90</v>
      </c>
      <c r="G877" s="1" t="s">
        <v>91</v>
      </c>
      <c r="H877" s="32" t="str">
        <f>_xlfn.XLOOKUP(B877,[2]CALCULATION!$B:$B,[2]CALCULATION!$H:$H,"")</f>
        <v>Huawei</v>
      </c>
      <c r="I877" s="28">
        <v>10.699388328154024</v>
      </c>
      <c r="J877" s="28">
        <v>6.3574920170189433</v>
      </c>
      <c r="K877" s="28">
        <v>0.46392605719210234</v>
      </c>
      <c r="L877" s="28">
        <v>0.89434000222581789</v>
      </c>
      <c r="M877" s="28">
        <v>11.112876783864532</v>
      </c>
      <c r="N877" s="28">
        <v>0</v>
      </c>
      <c r="O877" s="28">
        <v>4.7467882590966033</v>
      </c>
      <c r="P877" s="28">
        <v>0</v>
      </c>
      <c r="Q877" s="28">
        <v>0</v>
      </c>
      <c r="R877" s="28">
        <v>8.9175391586979543E-5</v>
      </c>
      <c r="S877" s="93">
        <v>0</v>
      </c>
      <c r="T877" s="93">
        <f>_xlfn.XLOOKUP(B877,'[3]Nur des jours'!$B:$B,'[3]Nur des jours'!$U:$U,"")</f>
        <v>0.47664246803240562</v>
      </c>
      <c r="U877" s="93">
        <v>0</v>
      </c>
      <c r="V877" s="93">
        <v>2.741519063558512</v>
      </c>
      <c r="W877" s="93">
        <v>0.47664246803240562</v>
      </c>
      <c r="X877" s="93">
        <v>0</v>
      </c>
      <c r="Y877" s="93">
        <v>0</v>
      </c>
      <c r="Z877" s="93">
        <v>2.675261747609386E-4</v>
      </c>
      <c r="AA877" s="93">
        <v>0</v>
      </c>
      <c r="AB877" s="93">
        <v>0</v>
      </c>
      <c r="AC877" s="93">
        <f>_xlfn.XLOOKUP(B877,'[3]Nur des jours'!$B:$B,'[3]Nur des jours'!$N:$N,"")</f>
        <v>0</v>
      </c>
      <c r="AD877" s="93">
        <v>0</v>
      </c>
      <c r="AE877" s="93">
        <v>0.49840126357962866</v>
      </c>
      <c r="AF877" s="93">
        <v>0</v>
      </c>
      <c r="AG877" s="93"/>
      <c r="AH877" s="93">
        <v>0</v>
      </c>
      <c r="AI877" s="93">
        <v>0</v>
      </c>
      <c r="AJ877" s="93">
        <v>0</v>
      </c>
      <c r="AK877" s="93">
        <v>0</v>
      </c>
      <c r="AL877" s="93">
        <v>0</v>
      </c>
      <c r="AM877" s="49" t="s">
        <v>5559</v>
      </c>
      <c r="AN877" s="49"/>
      <c r="AO877" s="48" t="str" cm="1">
        <f t="array" ref="AO877">IFERROR(_xlfn.IFS(
AQ877="MPR ISSUE","PDH",
AQ877="BSS Hardware Issue","BSS",
AQ877="Sites strategiques, MLL, Pylone, etc.","ENVTECH",
AQ877="AKTIVCO DEFAUT GE &amp; POWER Cabinet","AKTIVCO",
AQ877="AKTIVCO Coupure ENEO &amp; Baisse de tension","AKTIVCO GRID ONLY",
AQ877="Coupure ENEO &amp; Baisse de tension","IHS GRID ONLY",
AQ877="Defaut GE &amp; POWER Cabinet","IHS",
AQ877="Sharing","Partners",
AQ877="Sites strategiques &amp; DataCenter","SST &amp; DC",
AQ877="Exclu","Exclu",
AQ877="SAT","SAT",
AQ877="SPARE-ISSUE","SPARE-ISSUE",
AQ877="Fiber CAmtel","TRANS_FO_CAMTEL",
AQ877="Fiber AOF","Fiber AOF",
AQ877="Projet OCM (HUAWEI)","TRAVAUX-HUAWEI",
AQ877="Projet OCM (NOKIA)","TRAVAUX-NOKIA",
AQ877="ACCESS-ISSUE","ACCESS-ISSUE",
AQ877="Projet OCM (ZTE, NOKIA, autres projets)","TRAVAUX OCM",
AQ877="No root CAuse","No root cause",
AQ877="ODU HS","PDH",
AQ877="IP &amp; VLAN","PDH",
AQ877="Warehouse HUAWEI","SPARE-ISSUE",
AQ877="SPARE-HS","SPARE-ISSUE",
AQ877="Power Telco","BSS",AQ877="no impacts","no impacts"
),"")</f>
        <v>No root cause</v>
      </c>
      <c r="AP877" s="48" t="str" cm="1">
        <f t="array" ref="AP877">IFERROR(_xlfn.IFS(
AQ877="MPR ISSUE","TX ISSUE",
AQ877="BSS Hardware Issue","RAN ISSUE",
AQ877="Sites strategiques, MLL, Pylone, etc.","ENVTECH",
AQ877="AKTIVCO DEFAUT GE &amp; POWER Cabinet","POWER ISSUE",
AQ877="AKTIVCO Coupure ENEO &amp; Baisse de tension","POWER ISSUE",
AQ877="Coupure ENEO &amp; Baisse de tension","POWER ISSUE",
AQ877="Defaut GE &amp; POWER Cabinet","POWER ISSUE",
AQ877="Sharing","POWER ISSUE",
AQ877="Sites strategiques &amp; DataCenter","POWER ISSUE",
AQ877="Exclu","Exclu",
AQ877="SAT","TX ISSUE",
AQ877="SPARE-ISSUE","SPARE-ISSUE",
AQ877="Fiber CAmtel","TX ISSUE",
AQ877="Fiber AOF","TX ISSUE",
AQ877="Projet OCM (HUAWEI)","TRAVAUX-HUAWEI",
AQ877="Projet OCM (NOKIA)","TRAVAUX -NOKIA",
AQ877="ACCESS-ISSUE","ACCESS-ISSUE",
AQ877="Projet OCM (ZTE, NOKIA, autres projets)","TRAVAUX OCM",
AQ877="No root CAuse","No root cause",
AQ877="ODU HS","TX ISSUE",
AQ877="IP &amp; VLAN","TX ISSUE",
AQ877="Warehouse HUAWEI","SPARE-ISSUE",
AQ877="SPARE-HS","SPARE-ISSUE",
AQ877="Power Telco","RAN ISSUE",AQ877="no impacts","no impacts"
),"")</f>
        <v>No root cause</v>
      </c>
      <c r="AQ877" s="127" t="s">
        <v>5344</v>
      </c>
      <c r="AR877" s="48" t="str" cm="1">
        <f t="array" ref="AR877">IFERROR(_xlfn.IFS(
AQ877="MPR ISSUE","ACTIVE",
AQ877="BSS Hardware Issue","ACTIVE",
AQ877="Sites strategiques, MLL, Pylone, etc.","PASSIVE",
AQ877="AKTIVCO DEFAUT GE &amp; POWER Cabinet","PASSIVE",
AQ877="AKTIVCO Coupure ENEO &amp; Baisse de tension","PASSIVE",
AQ877="Coupure ENEO &amp; Baisse de tension","PASSIVE",
AQ877="Defaut GE &amp; POWER Cabinet","PASSIVE",
AQ877="Sharing","PASSIVE",
AQ877="Sites strategiques &amp; DataCenter","PASSIVE",
AQ877="Exclu","Exclu",
AQ877="SAT","ACTIVE",
AQ877="SPARE-ISSUE","SPARE-ISSUE",
AQ877="Fiber CAmtel","ACTIVE",
AQ877="Fiber AOF","ACTIVE",
AQ877="Projet OCM (HUAWEI)","PLANNED WORKS",
AQ877="Projet OCM (NOKIA)","PLANNED WORKS",
AQ877="ACCESS-ISSUE","ACCESS-ISSUE",
AQ877="Projet OCM (ZTE, NOKIA, autres projets)","PLANNED WORKS",
AQ877="No root CAuse","No root cause",
AQ877="ODU HS","ACTIVE",
AQ877="IP &amp; VLAN","ACTIVE",
AQ877="Warehouse HUAWEI","SPARE-ISSUE",
AQ877="SPARE-HS","SPARE-ISSUE",
AQ877="Power Telco","ACTIVE", AQ877="no impacts","no impacts"
),"")</f>
        <v>No root cause</v>
      </c>
      <c r="AS877" s="92" t="s">
        <v>5537</v>
      </c>
      <c r="AT877" s="98" t="s">
        <v>2968</v>
      </c>
      <c r="AV877" s="17" t="s">
        <v>5537</v>
      </c>
      <c r="AW877" s="7" t="s">
        <v>5537</v>
      </c>
      <c r="AX877" s="6" t="s">
        <v>5537</v>
      </c>
      <c r="AY877" s="7"/>
      <c r="AZ877" s="3" t="s">
        <v>5537</v>
      </c>
      <c r="BA877" s="18" t="s">
        <v>5537</v>
      </c>
      <c r="BB877" s="18" t="s">
        <v>5537</v>
      </c>
      <c r="BC877" s="18" t="s">
        <v>5537</v>
      </c>
      <c r="BD877" s="18" t="s">
        <v>5537</v>
      </c>
      <c r="BE877" s="18" t="s">
        <v>5537</v>
      </c>
      <c r="BF877" s="18" t="s">
        <v>5537</v>
      </c>
      <c r="BG877" s="18" t="s">
        <v>5537</v>
      </c>
      <c r="BH877" s="18" t="s">
        <v>5537</v>
      </c>
      <c r="BI877" s="18" t="s">
        <v>5537</v>
      </c>
      <c r="BJ877" s="18" t="s">
        <v>5537</v>
      </c>
      <c r="BK877" s="18" t="s">
        <v>5537</v>
      </c>
      <c r="BL877" s="9" t="s">
        <v>5537</v>
      </c>
      <c r="BM877" s="14" t="s">
        <v>5537</v>
      </c>
      <c r="BN877" s="14" t="s">
        <v>5537</v>
      </c>
      <c r="BO877" s="14" t="str">
        <f>_xlfn.XLOOKUP(B877,'[4]cell downs 18042026 17h'!$B:$B,'[4]cell downs 18042026 17h'!$B:$B,"")</f>
        <v/>
      </c>
      <c r="BP877" s="14" t="str">
        <f>_xlfn.XLOOKUP(B877,'[5]Cells Huawei 19042026 15h'!$B:$B,'[5]Cells Huawei 19042026 15h'!$B:$B,"")</f>
        <v/>
      </c>
      <c r="BQ877" s="9" t="str">
        <f>_xlfn.XLOOKUP(B877,'[6]cells down 19042026 9H40'!$B:$B,'[6]cells down 19042026 9H40'!$B:$B,"")</f>
        <v/>
      </c>
      <c r="BR877" s="9" t="s">
        <v>2968</v>
      </c>
      <c r="BS877" s="9" t="s">
        <v>12</v>
      </c>
      <c r="BT877" s="108"/>
    </row>
    <row r="878" spans="1:72" s="9" customFormat="1" x14ac:dyDescent="0.35">
      <c r="A878" s="1" t="s">
        <v>1982</v>
      </c>
      <c r="B878" s="1" t="s">
        <v>1983</v>
      </c>
      <c r="C878" s="3" t="str">
        <f>_xlfn.XLOOKUP(B878,'[1]daily break down'!$D:$D,'[1]daily break down'!$E:$E,"")</f>
        <v>Yaounde</v>
      </c>
      <c r="D878" s="1" t="s">
        <v>21</v>
      </c>
      <c r="E878" s="1" t="s">
        <v>22</v>
      </c>
      <c r="F878" s="3" t="s">
        <v>37</v>
      </c>
      <c r="G878" s="1" t="s">
        <v>38</v>
      </c>
      <c r="H878" s="34" t="str">
        <f>_xlfn.XLOOKUP(B878,[2]CALCULATION!$B:$B,[2]CALCULATION!$H:$H,"")</f>
        <v>ZTE</v>
      </c>
      <c r="I878" s="28">
        <v>11.460642975975437</v>
      </c>
      <c r="J878" s="28">
        <v>16.720082726227268</v>
      </c>
      <c r="K878" s="28">
        <v>0</v>
      </c>
      <c r="L878" s="28">
        <v>0</v>
      </c>
      <c r="M878" s="28">
        <v>0</v>
      </c>
      <c r="N878" s="28">
        <v>0</v>
      </c>
      <c r="O878" s="28">
        <v>0.66077181658120143</v>
      </c>
      <c r="P878" s="28">
        <v>1.5149293873579259</v>
      </c>
      <c r="Q878" s="28">
        <v>0</v>
      </c>
      <c r="R878" s="28">
        <v>0</v>
      </c>
      <c r="S878" s="93">
        <v>8.0935585404342814E-2</v>
      </c>
      <c r="T878" s="93">
        <f>_xlfn.XLOOKUP(B878,'[3]Nur des jours'!$B:$B,'[3]Nur des jours'!$U:$U,"")</f>
        <v>0</v>
      </c>
      <c r="U878" s="93">
        <v>3.5267262215601849</v>
      </c>
      <c r="V878" s="93">
        <v>1.8591999041186189</v>
      </c>
      <c r="W878" s="93">
        <v>0</v>
      </c>
      <c r="X878" s="93">
        <v>9.7309435755194293</v>
      </c>
      <c r="Y878" s="93">
        <v>0.3443061869173269</v>
      </c>
      <c r="Z878" s="93">
        <v>6.4136725137187423</v>
      </c>
      <c r="AA878" s="93">
        <v>0.75440597774752971</v>
      </c>
      <c r="AB878" s="93">
        <v>0.60130966547100373</v>
      </c>
      <c r="AC878" s="93">
        <f>_xlfn.XLOOKUP(B878,'[3]Nur des jours'!$B:$B,'[3]Nur des jours'!$N:$N,"")</f>
        <v>0</v>
      </c>
      <c r="AD878" s="93">
        <v>0</v>
      </c>
      <c r="AE878" s="93">
        <v>0.49717064317572868</v>
      </c>
      <c r="AF878" s="93">
        <v>0</v>
      </c>
      <c r="AG878" s="93"/>
      <c r="AH878" s="93">
        <v>0</v>
      </c>
      <c r="AI878" s="93">
        <v>0</v>
      </c>
      <c r="AJ878" s="93">
        <v>0</v>
      </c>
      <c r="AK878" s="93">
        <v>0</v>
      </c>
      <c r="AL878" s="93">
        <v>0</v>
      </c>
      <c r="AM878" s="49" t="s">
        <v>5559</v>
      </c>
      <c r="AN878" s="49"/>
      <c r="AO878" s="48" t="str" cm="1">
        <f t="array" ref="AO878">IFERROR(_xlfn.IFS(
AQ878="MPR ISSUE","PDH",
AQ878="BSS Hardware Issue","BSS",
AQ878="Sites strategiques, MLL, Pylone, etc.","ENVTECH",
AQ878="AKTIVCO DEFAUT GE &amp; POWER Cabinet","AKTIVCO",
AQ878="AKTIVCO Coupure ENEO &amp; Baisse de tension","AKTIVCO GRID ONLY",
AQ878="Coupure ENEO &amp; Baisse de tension","IHS GRID ONLY",
AQ878="Defaut GE &amp; POWER Cabinet","IHS",
AQ878="Sharing","Partners",
AQ878="Sites strategiques &amp; DataCenter","SST &amp; DC",
AQ878="Exclu","Exclu",
AQ878="SAT","SAT",
AQ878="SPARE-ISSUE","SPARE-ISSUE",
AQ878="Fiber CAmtel","TRANS_FO_CAMTEL",
AQ878="Fiber AOF","Fiber AOF",
AQ878="Projet OCM (HUAWEI)","TRAVAUX-HUAWEI",
AQ878="Projet OCM (NOKIA)","TRAVAUX-NOKIA",
AQ878="ACCESS-ISSUE","ACCESS-ISSUE",
AQ878="Projet OCM (ZTE, NOKIA, autres projets)","TRAVAUX OCM",
AQ878="No root CAuse","No root cause",
AQ878="ODU HS","PDH",
AQ878="IP &amp; VLAN","PDH",
AQ878="Warehouse HUAWEI","SPARE-ISSUE",
AQ878="SPARE-HS","SPARE-ISSUE",
AQ878="Power Telco","BSS",AQ878="no impacts","no impacts"
),"")</f>
        <v>No root cause</v>
      </c>
      <c r="AP878" s="48" t="str" cm="1">
        <f t="array" ref="AP878">IFERROR(_xlfn.IFS(
AQ878="MPR ISSUE","TX ISSUE",
AQ878="BSS Hardware Issue","RAN ISSUE",
AQ878="Sites strategiques, MLL, Pylone, etc.","ENVTECH",
AQ878="AKTIVCO DEFAUT GE &amp; POWER Cabinet","POWER ISSUE",
AQ878="AKTIVCO Coupure ENEO &amp; Baisse de tension","POWER ISSUE",
AQ878="Coupure ENEO &amp; Baisse de tension","POWER ISSUE",
AQ878="Defaut GE &amp; POWER Cabinet","POWER ISSUE",
AQ878="Sharing","POWER ISSUE",
AQ878="Sites strategiques &amp; DataCenter","POWER ISSUE",
AQ878="Exclu","Exclu",
AQ878="SAT","TX ISSUE",
AQ878="SPARE-ISSUE","SPARE-ISSUE",
AQ878="Fiber CAmtel","TX ISSUE",
AQ878="Fiber AOF","TX ISSUE",
AQ878="Projet OCM (HUAWEI)","TRAVAUX-HUAWEI",
AQ878="Projet OCM (NOKIA)","TRAVAUX -NOKIA",
AQ878="ACCESS-ISSUE","ACCESS-ISSUE",
AQ878="Projet OCM (ZTE, NOKIA, autres projets)","TRAVAUX OCM",
AQ878="No root CAuse","No root cause",
AQ878="ODU HS","TX ISSUE",
AQ878="IP &amp; VLAN","TX ISSUE",
AQ878="Warehouse HUAWEI","SPARE-ISSUE",
AQ878="SPARE-HS","SPARE-ISSUE",
AQ878="Power Telco","RAN ISSUE",AQ878="no impacts","no impacts"
),"")</f>
        <v>No root cause</v>
      </c>
      <c r="AQ878" s="67" t="s">
        <v>5344</v>
      </c>
      <c r="AR878" s="48" t="str" cm="1">
        <f t="array" ref="AR878">IFERROR(_xlfn.IFS(
AQ878="MPR ISSUE","ACTIVE",
AQ878="BSS Hardware Issue","ACTIVE",
AQ878="Sites strategiques, MLL, Pylone, etc.","PASSIVE",
AQ878="AKTIVCO DEFAUT GE &amp; POWER Cabinet","PASSIVE",
AQ878="AKTIVCO Coupure ENEO &amp; Baisse de tension","PASSIVE",
AQ878="Coupure ENEO &amp; Baisse de tension","PASSIVE",
AQ878="Defaut GE &amp; POWER Cabinet","PASSIVE",
AQ878="Sharing","PASSIVE",
AQ878="Sites strategiques &amp; DataCenter","PASSIVE",
AQ878="Exclu","Exclu",
AQ878="SAT","ACTIVE",
AQ878="SPARE-ISSUE","SPARE-ISSUE",
AQ878="Fiber CAmtel","ACTIVE",
AQ878="Fiber AOF","ACTIVE",
AQ878="Projet OCM (HUAWEI)","PLANNED WORKS",
AQ878="Projet OCM (NOKIA)","PLANNED WORKS",
AQ878="ACCESS-ISSUE","ACCESS-ISSUE",
AQ878="Projet OCM (ZTE, NOKIA, autres projets)","PLANNED WORKS",
AQ878="No root CAuse","No root cause",
AQ878="ODU HS","ACTIVE",
AQ878="IP &amp; VLAN","ACTIVE",
AQ878="Warehouse HUAWEI","SPARE-ISSUE",
AQ878="SPARE-HS","SPARE-ISSUE",
AQ878="Power Telco","ACTIVE", AQ878="no impacts","no impacts"
),"")</f>
        <v>No root cause</v>
      </c>
      <c r="AS878" s="92" t="s">
        <v>5537</v>
      </c>
      <c r="AT878" s="98" t="s">
        <v>1983</v>
      </c>
      <c r="AV878" s="17" t="s">
        <v>5537</v>
      </c>
      <c r="AW878" s="7" t="s">
        <v>5537</v>
      </c>
      <c r="AX878" s="6" t="s">
        <v>5537</v>
      </c>
      <c r="AY878" s="7"/>
      <c r="AZ878" s="3" t="s">
        <v>5537</v>
      </c>
      <c r="BA878" s="18" t="s">
        <v>5537</v>
      </c>
      <c r="BB878" s="18" t="s">
        <v>5537</v>
      </c>
      <c r="BC878" s="18" t="s">
        <v>5537</v>
      </c>
      <c r="BD878" s="18" t="s">
        <v>5537</v>
      </c>
      <c r="BE878" s="18" t="s">
        <v>5537</v>
      </c>
      <c r="BF878" s="18" t="s">
        <v>5537</v>
      </c>
      <c r="BG878" s="18" t="s">
        <v>5537</v>
      </c>
      <c r="BH878" s="18" t="s">
        <v>5537</v>
      </c>
      <c r="BI878" s="18" t="s">
        <v>5537</v>
      </c>
      <c r="BJ878" s="18" t="s">
        <v>5537</v>
      </c>
      <c r="BK878" s="18" t="s">
        <v>5537</v>
      </c>
      <c r="BL878" s="9" t="s">
        <v>5537</v>
      </c>
      <c r="BM878" s="14" t="s">
        <v>5537</v>
      </c>
      <c r="BN878" s="14" t="s">
        <v>5537</v>
      </c>
      <c r="BO878" s="14" t="str">
        <f>_xlfn.XLOOKUP(B878,'[4]cell downs 18042026 17h'!$B:$B,'[4]cell downs 18042026 17h'!$B:$B,"")</f>
        <v/>
      </c>
      <c r="BP878" s="14" t="str">
        <f>_xlfn.XLOOKUP(B878,'[5]Cells Huawei 19042026 15h'!$B:$B,'[5]Cells Huawei 19042026 15h'!$B:$B,"")</f>
        <v/>
      </c>
      <c r="BQ878" s="9" t="str">
        <f>_xlfn.XLOOKUP(B878,'[6]cells down 19042026 9H40'!$B:$B,'[6]cells down 19042026 9H40'!$B:$B,"")</f>
        <v/>
      </c>
      <c r="BR878" s="9" t="s">
        <v>5537</v>
      </c>
      <c r="BS878" s="9" t="s">
        <v>12</v>
      </c>
      <c r="BT878" s="108"/>
    </row>
    <row r="879" spans="1:72" s="9" customFormat="1" x14ac:dyDescent="0.35">
      <c r="A879" s="1" t="s">
        <v>2821</v>
      </c>
      <c r="B879" s="8" t="s">
        <v>2822</v>
      </c>
      <c r="C879" s="3" t="str">
        <f>_xlfn.XLOOKUP(B879,'[1]daily break down'!$D:$D,'[1]daily break down'!$E:$E,"")</f>
        <v>Yaounde</v>
      </c>
      <c r="D879" s="1" t="s">
        <v>11</v>
      </c>
      <c r="E879" s="1" t="s">
        <v>12</v>
      </c>
      <c r="F879" s="3" t="s">
        <v>37</v>
      </c>
      <c r="G879" s="1" t="s">
        <v>38</v>
      </c>
      <c r="H879" s="34" t="str">
        <f>_xlfn.XLOOKUP(B879,[2]CALCULATION!$B:$B,[2]CALCULATION!$H:$H,"")</f>
        <v>ZTE</v>
      </c>
      <c r="I879" s="28">
        <v>0</v>
      </c>
      <c r="J879" s="28">
        <v>0</v>
      </c>
      <c r="K879" s="28">
        <v>0</v>
      </c>
      <c r="L879" s="28">
        <v>0</v>
      </c>
      <c r="M879" s="28">
        <v>10.574364429149082</v>
      </c>
      <c r="N879" s="28">
        <v>10.778790096823075</v>
      </c>
      <c r="O879" s="28">
        <v>0</v>
      </c>
      <c r="P879" s="28">
        <v>0.20497855510183091</v>
      </c>
      <c r="Q879" s="28">
        <v>0</v>
      </c>
      <c r="R879" s="28">
        <v>3.9330628108654153</v>
      </c>
      <c r="S879" s="93">
        <v>0</v>
      </c>
      <c r="T879" s="93">
        <f>_xlfn.XLOOKUP(B879,'[3]Nur des jours'!$B:$B,'[3]Nur des jours'!$U:$U,"")</f>
        <v>0</v>
      </c>
      <c r="U879" s="93">
        <v>0</v>
      </c>
      <c r="V879" s="93">
        <v>0.47295060682070456</v>
      </c>
      <c r="W879" s="93">
        <v>0</v>
      </c>
      <c r="X879" s="93">
        <v>0</v>
      </c>
      <c r="Y879" s="93">
        <v>0</v>
      </c>
      <c r="Z879" s="93">
        <v>0</v>
      </c>
      <c r="AA879" s="93">
        <v>0</v>
      </c>
      <c r="AB879" s="93">
        <v>0</v>
      </c>
      <c r="AC879" s="93">
        <f>_xlfn.XLOOKUP(B879,'[3]Nur des jours'!$B:$B,'[3]Nur des jours'!$N:$N,"")</f>
        <v>0</v>
      </c>
      <c r="AD879" s="93">
        <v>0</v>
      </c>
      <c r="AE879" s="93">
        <v>0.49631455941649272</v>
      </c>
      <c r="AF879" s="93">
        <v>0</v>
      </c>
      <c r="AG879" s="93"/>
      <c r="AH879" s="93">
        <v>0</v>
      </c>
      <c r="AI879" s="93">
        <v>0</v>
      </c>
      <c r="AJ879" s="93">
        <v>0</v>
      </c>
      <c r="AK879" s="93">
        <v>0</v>
      </c>
      <c r="AL879" s="93">
        <v>0</v>
      </c>
      <c r="AM879" s="49" t="s">
        <v>5559</v>
      </c>
      <c r="AN879" s="49"/>
      <c r="AO879" s="48" t="str" cm="1">
        <f t="array" ref="AO879">IFERROR(_xlfn.IFS(
AQ879="MPR ISSUE","PDH",
AQ879="BSS Hardware Issue","BSS",
AQ879="Sites strategiques, MLL, Pylone, etc.","ENVTECH",
AQ879="AKTIVCO DEFAUT GE &amp; POWER Cabinet","AKTIVCO",
AQ879="AKTIVCO Coupure ENEO &amp; Baisse de tension","AKTIVCO GRID ONLY",
AQ879="Coupure ENEO &amp; Baisse de tension","IHS GRID ONLY",
AQ879="Defaut GE &amp; POWER Cabinet","IHS",
AQ879="Sharing","Partners",
AQ879="Sites strategiques &amp; DataCenter","SST &amp; DC",
AQ879="Exclu","Exclu",
AQ879="SAT","SAT",
AQ879="SPARE-ISSUE","SPARE-ISSUE",
AQ879="Fiber CAmtel","TRANS_FO_CAMTEL",
AQ879="Fiber AOF","Fiber AOF",
AQ879="Projet OCM (HUAWEI)","TRAVAUX-HUAWEI",
AQ879="Projet OCM (NOKIA)","TRAVAUX-NOKIA",
AQ879="ACCESS-ISSUE","ACCESS-ISSUE",
AQ879="Projet OCM (ZTE, NOKIA, autres projets)","TRAVAUX OCM",
AQ879="No root CAuse","No root cause",
AQ879="ODU HS","PDH",
AQ879="IP &amp; VLAN","PDH",
AQ879="Warehouse HUAWEI","SPARE-ISSUE",
AQ879="SPARE-HS","SPARE-ISSUE",
AQ879="Power Telco","BSS",AQ879="no impacts","no impacts"
),"")</f>
        <v>No root cause</v>
      </c>
      <c r="AP879" s="48" t="str" cm="1">
        <f t="array" ref="AP879">IFERROR(_xlfn.IFS(
AQ879="MPR ISSUE","TX ISSUE",
AQ879="BSS Hardware Issue","RAN ISSUE",
AQ879="Sites strategiques, MLL, Pylone, etc.","ENVTECH",
AQ879="AKTIVCO DEFAUT GE &amp; POWER Cabinet","POWER ISSUE",
AQ879="AKTIVCO Coupure ENEO &amp; Baisse de tension","POWER ISSUE",
AQ879="Coupure ENEO &amp; Baisse de tension","POWER ISSUE",
AQ879="Defaut GE &amp; POWER Cabinet","POWER ISSUE",
AQ879="Sharing","POWER ISSUE",
AQ879="Sites strategiques &amp; DataCenter","POWER ISSUE",
AQ879="Exclu","Exclu",
AQ879="SAT","TX ISSUE",
AQ879="SPARE-ISSUE","SPARE-ISSUE",
AQ879="Fiber CAmtel","TX ISSUE",
AQ879="Fiber AOF","TX ISSUE",
AQ879="Projet OCM (HUAWEI)","TRAVAUX-HUAWEI",
AQ879="Projet OCM (NOKIA)","TRAVAUX -NOKIA",
AQ879="ACCESS-ISSUE","ACCESS-ISSUE",
AQ879="Projet OCM (ZTE, NOKIA, autres projets)","TRAVAUX OCM",
AQ879="No root CAuse","No root cause",
AQ879="ODU HS","TX ISSUE",
AQ879="IP &amp; VLAN","TX ISSUE",
AQ879="Warehouse HUAWEI","SPARE-ISSUE",
AQ879="SPARE-HS","SPARE-ISSUE",
AQ879="Power Telco","RAN ISSUE",AQ879="no impacts","no impacts"
),"")</f>
        <v>No root cause</v>
      </c>
      <c r="AQ879" s="127" t="s">
        <v>5344</v>
      </c>
      <c r="AR879" s="48" t="str" cm="1">
        <f t="array" ref="AR879">IFERROR(_xlfn.IFS(
AQ879="MPR ISSUE","ACTIVE",
AQ879="BSS Hardware Issue","ACTIVE",
AQ879="Sites strategiques, MLL, Pylone, etc.","PASSIVE",
AQ879="AKTIVCO DEFAUT GE &amp; POWER Cabinet","PASSIVE",
AQ879="AKTIVCO Coupure ENEO &amp; Baisse de tension","PASSIVE",
AQ879="Coupure ENEO &amp; Baisse de tension","PASSIVE",
AQ879="Defaut GE &amp; POWER Cabinet","PASSIVE",
AQ879="Sharing","PASSIVE",
AQ879="Sites strategiques &amp; DataCenter","PASSIVE",
AQ879="Exclu","Exclu",
AQ879="SAT","ACTIVE",
AQ879="SPARE-ISSUE","SPARE-ISSUE",
AQ879="Fiber CAmtel","ACTIVE",
AQ879="Fiber AOF","ACTIVE",
AQ879="Projet OCM (HUAWEI)","PLANNED WORKS",
AQ879="Projet OCM (NOKIA)","PLANNED WORKS",
AQ879="ACCESS-ISSUE","ACCESS-ISSUE",
AQ879="Projet OCM (ZTE, NOKIA, autres projets)","PLANNED WORKS",
AQ879="No root CAuse","No root cause",
AQ879="ODU HS","ACTIVE",
AQ879="IP &amp; VLAN","ACTIVE",
AQ879="Warehouse HUAWEI","SPARE-ISSUE",
AQ879="SPARE-HS","SPARE-ISSUE",
AQ879="Power Telco","ACTIVE", AQ879="no impacts","no impacts"
),"")</f>
        <v>No root cause</v>
      </c>
      <c r="AS879" s="92" t="s">
        <v>5537</v>
      </c>
      <c r="AT879" s="98" t="s">
        <v>2822</v>
      </c>
      <c r="AV879" s="17" t="s">
        <v>5537</v>
      </c>
      <c r="AW879" s="7" t="s">
        <v>5537</v>
      </c>
      <c r="AX879" s="6" t="s">
        <v>5537</v>
      </c>
      <c r="AY879" s="7"/>
      <c r="AZ879" s="3" t="s">
        <v>5537</v>
      </c>
      <c r="BA879" s="18" t="s">
        <v>5537</v>
      </c>
      <c r="BB879" s="18" t="s">
        <v>5537</v>
      </c>
      <c r="BC879" s="18" t="s">
        <v>5537</v>
      </c>
      <c r="BD879" s="18" t="s">
        <v>5537</v>
      </c>
      <c r="BE879" s="18" t="s">
        <v>5537</v>
      </c>
      <c r="BF879" s="18" t="s">
        <v>5537</v>
      </c>
      <c r="BG879" s="18" t="s">
        <v>5537</v>
      </c>
      <c r="BH879" s="18" t="s">
        <v>5537</v>
      </c>
      <c r="BI879" s="18" t="s">
        <v>5537</v>
      </c>
      <c r="BJ879" s="18" t="s">
        <v>5537</v>
      </c>
      <c r="BK879" s="18" t="s">
        <v>5537</v>
      </c>
      <c r="BL879" s="9" t="s">
        <v>5537</v>
      </c>
      <c r="BM879" s="14" t="s">
        <v>5537</v>
      </c>
      <c r="BN879" s="14" t="s">
        <v>5537</v>
      </c>
      <c r="BO879" s="14" t="str">
        <f>_xlfn.XLOOKUP(B879,'[4]cell downs 18042026 17h'!$B:$B,'[4]cell downs 18042026 17h'!$B:$B,"")</f>
        <v/>
      </c>
      <c r="BP879" s="14" t="str">
        <f>_xlfn.XLOOKUP(B879,'[5]Cells Huawei 19042026 15h'!$B:$B,'[5]Cells Huawei 19042026 15h'!$B:$B,"")</f>
        <v/>
      </c>
      <c r="BQ879" s="9" t="str">
        <f>_xlfn.XLOOKUP(B879,'[6]cells down 19042026 9H40'!$B:$B,'[6]cells down 19042026 9H40'!$B:$B,"")</f>
        <v/>
      </c>
      <c r="BR879" s="9" t="s">
        <v>2822</v>
      </c>
      <c r="BS879" s="9" t="s">
        <v>12</v>
      </c>
      <c r="BT879" s="108"/>
    </row>
    <row r="880" spans="1:72" s="9" customFormat="1" x14ac:dyDescent="0.35">
      <c r="A880" s="1" t="s">
        <v>2803</v>
      </c>
      <c r="B880" s="8" t="s">
        <v>2804</v>
      </c>
      <c r="C880" s="3" t="str">
        <f>_xlfn.XLOOKUP(B880,'[1]daily break down'!$D:$D,'[1]daily break down'!$E:$E,"")</f>
        <v>Yaounde</v>
      </c>
      <c r="D880" s="1" t="s">
        <v>11</v>
      </c>
      <c r="E880" s="1" t="s">
        <v>12</v>
      </c>
      <c r="F880" s="3" t="s">
        <v>37</v>
      </c>
      <c r="G880" s="1" t="s">
        <v>38</v>
      </c>
      <c r="H880" s="34" t="str">
        <f>_xlfn.XLOOKUP(B880,[2]CALCULATION!$B:$B,[2]CALCULATION!$H:$H,"")</f>
        <v>ZTE</v>
      </c>
      <c r="I880" s="28">
        <v>0</v>
      </c>
      <c r="J880" s="28">
        <v>0</v>
      </c>
      <c r="K880" s="28">
        <v>0</v>
      </c>
      <c r="L880" s="28">
        <v>0</v>
      </c>
      <c r="M880" s="28">
        <v>0</v>
      </c>
      <c r="N880" s="28">
        <v>0</v>
      </c>
      <c r="O880" s="28">
        <v>0</v>
      </c>
      <c r="P880" s="28">
        <v>0</v>
      </c>
      <c r="Q880" s="28">
        <v>16.632441151375581</v>
      </c>
      <c r="R880" s="28">
        <v>6.0377447329446685</v>
      </c>
      <c r="S880" s="93">
        <v>0</v>
      </c>
      <c r="T880" s="93">
        <f>_xlfn.XLOOKUP(B880,'[3]Nur des jours'!$B:$B,'[3]Nur des jours'!$U:$U,"")</f>
        <v>0</v>
      </c>
      <c r="U880" s="93">
        <v>0</v>
      </c>
      <c r="V880" s="93">
        <v>0</v>
      </c>
      <c r="W880" s="93">
        <v>0</v>
      </c>
      <c r="X880" s="93">
        <v>0</v>
      </c>
      <c r="Y880" s="93">
        <v>0</v>
      </c>
      <c r="Z880" s="93">
        <v>0</v>
      </c>
      <c r="AA880" s="93">
        <v>0</v>
      </c>
      <c r="AB880" s="93">
        <v>0.63633775928636727</v>
      </c>
      <c r="AC880" s="93">
        <f>_xlfn.XLOOKUP(B880,'[3]Nur des jours'!$B:$B,'[3]Nur des jours'!$N:$N,"")</f>
        <v>0</v>
      </c>
      <c r="AD880" s="93">
        <v>0</v>
      </c>
      <c r="AE880" s="93">
        <v>0.45766594470269634</v>
      </c>
      <c r="AF880" s="93">
        <v>0</v>
      </c>
      <c r="AG880" s="93"/>
      <c r="AH880" s="93">
        <v>0</v>
      </c>
      <c r="AI880" s="93">
        <v>0</v>
      </c>
      <c r="AJ880" s="93">
        <v>0</v>
      </c>
      <c r="AK880" s="93">
        <v>0</v>
      </c>
      <c r="AL880" s="93">
        <v>0</v>
      </c>
      <c r="AM880" s="49" t="s">
        <v>5559</v>
      </c>
      <c r="AN880" s="49"/>
      <c r="AO880" s="48" t="str" cm="1">
        <f t="array" ref="AO880">IFERROR(_xlfn.IFS(
AQ880="MPR ISSUE","PDH",
AQ880="BSS Hardware Issue","BSS",
AQ880="Sites strategiques, MLL, Pylone, etc.","ENVTECH",
AQ880="AKTIVCO DEFAUT GE &amp; POWER Cabinet","AKTIVCO",
AQ880="AKTIVCO Coupure ENEO &amp; Baisse de tension","AKTIVCO GRID ONLY",
AQ880="Coupure ENEO &amp; Baisse de tension","IHS GRID ONLY",
AQ880="Defaut GE &amp; POWER Cabinet","IHS",
AQ880="Sharing","Partners",
AQ880="Sites strategiques &amp; DataCenter","SST &amp; DC",
AQ880="Exclu","Exclu",
AQ880="SAT","SAT",
AQ880="SPARE-ISSUE","SPARE-ISSUE",
AQ880="Fiber CAmtel","TRANS_FO_CAMTEL",
AQ880="Fiber AOF","Fiber AOF",
AQ880="Projet OCM (HUAWEI)","TRAVAUX-HUAWEI",
AQ880="Projet OCM (NOKIA)","TRAVAUX-NOKIA",
AQ880="ACCESS-ISSUE","ACCESS-ISSUE",
AQ880="Projet OCM (ZTE, NOKIA, autres projets)","TRAVAUX OCM",
AQ880="No root CAuse","No root cause",
AQ880="ODU HS","PDH",
AQ880="IP &amp; VLAN","PDH",
AQ880="Warehouse HUAWEI","SPARE-ISSUE",
AQ880="SPARE-HS","SPARE-ISSUE",
AQ880="Power Telco","BSS",AQ880="no impacts","no impacts"
),"")</f>
        <v>No root cause</v>
      </c>
      <c r="AP880" s="48" t="str" cm="1">
        <f t="array" ref="AP880">IFERROR(_xlfn.IFS(
AQ880="MPR ISSUE","TX ISSUE",
AQ880="BSS Hardware Issue","RAN ISSUE",
AQ880="Sites strategiques, MLL, Pylone, etc.","ENVTECH",
AQ880="AKTIVCO DEFAUT GE &amp; POWER Cabinet","POWER ISSUE",
AQ880="AKTIVCO Coupure ENEO &amp; Baisse de tension","POWER ISSUE",
AQ880="Coupure ENEO &amp; Baisse de tension","POWER ISSUE",
AQ880="Defaut GE &amp; POWER Cabinet","POWER ISSUE",
AQ880="Sharing","POWER ISSUE",
AQ880="Sites strategiques &amp; DataCenter","POWER ISSUE",
AQ880="Exclu","Exclu",
AQ880="SAT","TX ISSUE",
AQ880="SPARE-ISSUE","SPARE-ISSUE",
AQ880="Fiber CAmtel","TX ISSUE",
AQ880="Fiber AOF","TX ISSUE",
AQ880="Projet OCM (HUAWEI)","TRAVAUX-HUAWEI",
AQ880="Projet OCM (NOKIA)","TRAVAUX -NOKIA",
AQ880="ACCESS-ISSUE","ACCESS-ISSUE",
AQ880="Projet OCM (ZTE, NOKIA, autres projets)","TRAVAUX OCM",
AQ880="No root CAuse","No root cause",
AQ880="ODU HS","TX ISSUE",
AQ880="IP &amp; VLAN","TX ISSUE",
AQ880="Warehouse HUAWEI","SPARE-ISSUE",
AQ880="SPARE-HS","SPARE-ISSUE",
AQ880="Power Telco","RAN ISSUE",AQ880="no impacts","no impacts"
),"")</f>
        <v>No root cause</v>
      </c>
      <c r="AQ880" s="127" t="s">
        <v>5344</v>
      </c>
      <c r="AR880" s="48" t="str" cm="1">
        <f t="array" ref="AR880">IFERROR(_xlfn.IFS(
AQ880="MPR ISSUE","ACTIVE",
AQ880="BSS Hardware Issue","ACTIVE",
AQ880="Sites strategiques, MLL, Pylone, etc.","PASSIVE",
AQ880="AKTIVCO DEFAUT GE &amp; POWER Cabinet","PASSIVE",
AQ880="AKTIVCO Coupure ENEO &amp; Baisse de tension","PASSIVE",
AQ880="Coupure ENEO &amp; Baisse de tension","PASSIVE",
AQ880="Defaut GE &amp; POWER Cabinet","PASSIVE",
AQ880="Sharing","PASSIVE",
AQ880="Sites strategiques &amp; DataCenter","PASSIVE",
AQ880="Exclu","Exclu",
AQ880="SAT","ACTIVE",
AQ880="SPARE-ISSUE","SPARE-ISSUE",
AQ880="Fiber CAmtel","ACTIVE",
AQ880="Fiber AOF","ACTIVE",
AQ880="Projet OCM (HUAWEI)","PLANNED WORKS",
AQ880="Projet OCM (NOKIA)","PLANNED WORKS",
AQ880="ACCESS-ISSUE","ACCESS-ISSUE",
AQ880="Projet OCM (ZTE, NOKIA, autres projets)","PLANNED WORKS",
AQ880="No root CAuse","No root cause",
AQ880="ODU HS","ACTIVE",
AQ880="IP &amp; VLAN","ACTIVE",
AQ880="Warehouse HUAWEI","SPARE-ISSUE",
AQ880="SPARE-HS","SPARE-ISSUE",
AQ880="Power Telco","ACTIVE", AQ880="no impacts","no impacts"
),"")</f>
        <v>No root cause</v>
      </c>
      <c r="AS880" s="92" t="s">
        <v>5537</v>
      </c>
      <c r="AT880" s="98" t="s">
        <v>2804</v>
      </c>
      <c r="AV880" s="17" t="s">
        <v>5537</v>
      </c>
      <c r="AW880" s="7" t="s">
        <v>5537</v>
      </c>
      <c r="AX880" s="6" t="s">
        <v>5537</v>
      </c>
      <c r="AY880" s="7"/>
      <c r="AZ880" s="3" t="s">
        <v>5537</v>
      </c>
      <c r="BA880" s="18" t="s">
        <v>5537</v>
      </c>
      <c r="BB880" s="18" t="s">
        <v>5537</v>
      </c>
      <c r="BC880" s="18" t="s">
        <v>5537</v>
      </c>
      <c r="BD880" s="18" t="s">
        <v>5537</v>
      </c>
      <c r="BE880" s="18" t="s">
        <v>5537</v>
      </c>
      <c r="BF880" s="18" t="s">
        <v>5537</v>
      </c>
      <c r="BG880" s="18" t="s">
        <v>5537</v>
      </c>
      <c r="BH880" s="18" t="s">
        <v>5537</v>
      </c>
      <c r="BI880" s="18" t="s">
        <v>5537</v>
      </c>
      <c r="BJ880" s="18" t="s">
        <v>5537</v>
      </c>
      <c r="BK880" s="18" t="s">
        <v>5537</v>
      </c>
      <c r="BL880" s="9" t="s">
        <v>5537</v>
      </c>
      <c r="BM880" s="14" t="s">
        <v>5537</v>
      </c>
      <c r="BN880" s="14" t="s">
        <v>5537</v>
      </c>
      <c r="BO880" s="14" t="str">
        <f>_xlfn.XLOOKUP(B880,'[4]cell downs 18042026 17h'!$B:$B,'[4]cell downs 18042026 17h'!$B:$B,"")</f>
        <v/>
      </c>
      <c r="BP880" s="14" t="str">
        <f>_xlfn.XLOOKUP(B880,'[5]Cells Huawei 19042026 15h'!$B:$B,'[5]Cells Huawei 19042026 15h'!$B:$B,"")</f>
        <v/>
      </c>
      <c r="BQ880" s="9" t="str">
        <f>_xlfn.XLOOKUP(B880,'[6]cells down 19042026 9H40'!$B:$B,'[6]cells down 19042026 9H40'!$B:$B,"")</f>
        <v/>
      </c>
      <c r="BR880" s="9" t="s">
        <v>2804</v>
      </c>
      <c r="BS880" s="9" t="s">
        <v>302</v>
      </c>
      <c r="BT880" s="108"/>
    </row>
    <row r="881" spans="1:72" s="9" customFormat="1" x14ac:dyDescent="0.35">
      <c r="A881" s="1" t="s">
        <v>3253</v>
      </c>
      <c r="B881" s="8" t="s">
        <v>3254</v>
      </c>
      <c r="C881" s="3" t="str">
        <f>_xlfn.XLOOKUP(B881,'[1]daily break down'!$D:$D,'[1]daily break down'!$E:$E,"")</f>
        <v>Yaounde</v>
      </c>
      <c r="D881" s="1"/>
      <c r="E881" s="1"/>
      <c r="F881" s="3" t="s">
        <v>37</v>
      </c>
      <c r="G881" s="1" t="s">
        <v>38</v>
      </c>
      <c r="H881" s="34" t="str">
        <f>_xlfn.XLOOKUP(B881,[2]CALCULATION!$B:$B,[2]CALCULATION!$H:$H,"")</f>
        <v>ZTE</v>
      </c>
      <c r="I881" s="28">
        <v>1.2876926545160032E-2</v>
      </c>
      <c r="J881" s="28">
        <v>0</v>
      </c>
      <c r="K881" s="28">
        <v>0</v>
      </c>
      <c r="L881" s="28">
        <v>0</v>
      </c>
      <c r="M881" s="28">
        <v>0</v>
      </c>
      <c r="N881" s="28">
        <v>0</v>
      </c>
      <c r="O881" s="28">
        <v>0</v>
      </c>
      <c r="P881" s="28">
        <v>0</v>
      </c>
      <c r="Q881" s="28">
        <v>0</v>
      </c>
      <c r="R881" s="28">
        <v>0</v>
      </c>
      <c r="S881" s="93">
        <v>0</v>
      </c>
      <c r="T881" s="93">
        <f>_xlfn.XLOOKUP(B881,'[3]Nur des jours'!$B:$B,'[3]Nur des jours'!$U:$U,"")</f>
        <v>0</v>
      </c>
      <c r="U881" s="93">
        <v>0</v>
      </c>
      <c r="V881" s="93">
        <v>0</v>
      </c>
      <c r="W881" s="93">
        <v>0</v>
      </c>
      <c r="X881" s="93">
        <v>0</v>
      </c>
      <c r="Y881" s="93">
        <v>0</v>
      </c>
      <c r="Z881" s="93">
        <v>0</v>
      </c>
      <c r="AA881" s="93">
        <v>0</v>
      </c>
      <c r="AB881" s="93">
        <v>0</v>
      </c>
      <c r="AC881" s="93">
        <f>_xlfn.XLOOKUP(B881,'[3]Nur des jours'!$B:$B,'[3]Nur des jours'!$N:$N,"")</f>
        <v>0</v>
      </c>
      <c r="AD881" s="93">
        <v>0</v>
      </c>
      <c r="AE881" s="93">
        <v>0.45322501020166567</v>
      </c>
      <c r="AF881" s="93">
        <v>0</v>
      </c>
      <c r="AG881" s="93"/>
      <c r="AH881" s="93">
        <v>0</v>
      </c>
      <c r="AI881" s="93">
        <v>0</v>
      </c>
      <c r="AJ881" s="93">
        <v>0</v>
      </c>
      <c r="AK881" s="93">
        <v>0</v>
      </c>
      <c r="AL881" s="93">
        <v>0</v>
      </c>
      <c r="AM881" s="49" t="s">
        <v>5559</v>
      </c>
      <c r="AN881" s="49"/>
      <c r="AO881" s="48" t="str" cm="1">
        <f t="array" ref="AO881">IFERROR(_xlfn.IFS(
AQ881="MPR ISSUE","PDH",
AQ881="BSS Hardware Issue","BSS",
AQ881="Sites strategiques, MLL, Pylone, etc.","ENVTECH",
AQ881="AKTIVCO DEFAUT GE &amp; POWER Cabinet","AKTIVCO",
AQ881="AKTIVCO Coupure ENEO &amp; Baisse de tension","AKTIVCO GRID ONLY",
AQ881="Coupure ENEO &amp; Baisse de tension","IHS GRID ONLY",
AQ881="Defaut GE &amp; POWER Cabinet","IHS",
AQ881="Sharing","Partners",
AQ881="Sites strategiques &amp; DataCenter","SST &amp; DC",
AQ881="Exclu","Exclu",
AQ881="SAT","SAT",
AQ881="SPARE-ISSUE","SPARE-ISSUE",
AQ881="Fiber CAmtel","TRANS_FO_CAMTEL",
AQ881="Fiber AOF","Fiber AOF",
AQ881="Projet OCM (HUAWEI)","TRAVAUX-HUAWEI",
AQ881="Projet OCM (NOKIA)","TRAVAUX-NOKIA",
AQ881="ACCESS-ISSUE","ACCESS-ISSUE",
AQ881="Projet OCM (ZTE, NOKIA, autres projets)","TRAVAUX OCM",
AQ881="No root CAuse","No root cause",
AQ881="ODU HS","PDH",
AQ881="IP &amp; VLAN","PDH",
AQ881="Warehouse HUAWEI","SPARE-ISSUE",
AQ881="SPARE-HS","SPARE-ISSUE",
AQ881="Power Telco","BSS",AQ881="no impacts","no impacts"
),"")</f>
        <v>No root cause</v>
      </c>
      <c r="AP881" s="48" t="str" cm="1">
        <f t="array" ref="AP881">IFERROR(_xlfn.IFS(
AQ881="MPR ISSUE","TX ISSUE",
AQ881="BSS Hardware Issue","RAN ISSUE",
AQ881="Sites strategiques, MLL, Pylone, etc.","ENVTECH",
AQ881="AKTIVCO DEFAUT GE &amp; POWER Cabinet","POWER ISSUE",
AQ881="AKTIVCO Coupure ENEO &amp; Baisse de tension","POWER ISSUE",
AQ881="Coupure ENEO &amp; Baisse de tension","POWER ISSUE",
AQ881="Defaut GE &amp; POWER Cabinet","POWER ISSUE",
AQ881="Sharing","POWER ISSUE",
AQ881="Sites strategiques &amp; DataCenter","POWER ISSUE",
AQ881="Exclu","Exclu",
AQ881="SAT","TX ISSUE",
AQ881="SPARE-ISSUE","SPARE-ISSUE",
AQ881="Fiber CAmtel","TX ISSUE",
AQ881="Fiber AOF","TX ISSUE",
AQ881="Projet OCM (HUAWEI)","TRAVAUX-HUAWEI",
AQ881="Projet OCM (NOKIA)","TRAVAUX -NOKIA",
AQ881="ACCESS-ISSUE","ACCESS-ISSUE",
AQ881="Projet OCM (ZTE, NOKIA, autres projets)","TRAVAUX OCM",
AQ881="No root CAuse","No root cause",
AQ881="ODU HS","TX ISSUE",
AQ881="IP &amp; VLAN","TX ISSUE",
AQ881="Warehouse HUAWEI","SPARE-ISSUE",
AQ881="SPARE-HS","SPARE-ISSUE",
AQ881="Power Telco","RAN ISSUE",AQ881="no impacts","no impacts"
),"")</f>
        <v>No root cause</v>
      </c>
      <c r="AQ881" s="67" t="s">
        <v>5344</v>
      </c>
      <c r="AR881" s="48" t="str" cm="1">
        <f t="array" ref="AR881">IFERROR(_xlfn.IFS(
AQ881="MPR ISSUE","ACTIVE",
AQ881="BSS Hardware Issue","ACTIVE",
AQ881="Sites strategiques, MLL, Pylone, etc.","PASSIVE",
AQ881="AKTIVCO DEFAUT GE &amp; POWER Cabinet","PASSIVE",
AQ881="AKTIVCO Coupure ENEO &amp; Baisse de tension","PASSIVE",
AQ881="Coupure ENEO &amp; Baisse de tension","PASSIVE",
AQ881="Defaut GE &amp; POWER Cabinet","PASSIVE",
AQ881="Sharing","PASSIVE",
AQ881="Sites strategiques &amp; DataCenter","PASSIVE",
AQ881="Exclu","Exclu",
AQ881="SAT","ACTIVE",
AQ881="SPARE-ISSUE","SPARE-ISSUE",
AQ881="Fiber CAmtel","ACTIVE",
AQ881="Fiber AOF","ACTIVE",
AQ881="Projet OCM (HUAWEI)","PLANNED WORKS",
AQ881="Projet OCM (NOKIA)","PLANNED WORKS",
AQ881="ACCESS-ISSUE","ACCESS-ISSUE",
AQ881="Projet OCM (ZTE, NOKIA, autres projets)","PLANNED WORKS",
AQ881="No root CAuse","No root cause",
AQ881="ODU HS","ACTIVE",
AQ881="IP &amp; VLAN","ACTIVE",
AQ881="Warehouse HUAWEI","SPARE-ISSUE",
AQ881="SPARE-HS","SPARE-ISSUE",
AQ881="Power Telco","ACTIVE", AQ881="no impacts","no impacts"
),"")</f>
        <v>No root cause</v>
      </c>
      <c r="AS881" s="92" t="s">
        <v>5537</v>
      </c>
      <c r="AT881" s="98" t="s">
        <v>3254</v>
      </c>
      <c r="AV881" s="17" t="s">
        <v>5537</v>
      </c>
      <c r="AW881" s="7" t="s">
        <v>5537</v>
      </c>
      <c r="AX881" s="6" t="s">
        <v>5537</v>
      </c>
      <c r="AY881" s="7"/>
      <c r="AZ881" s="3" t="s">
        <v>5537</v>
      </c>
      <c r="BA881" s="18" t="s">
        <v>5537</v>
      </c>
      <c r="BB881" s="18" t="s">
        <v>5537</v>
      </c>
      <c r="BC881" s="18" t="s">
        <v>5537</v>
      </c>
      <c r="BD881" s="18" t="s">
        <v>5537</v>
      </c>
      <c r="BE881" s="18" t="s">
        <v>5537</v>
      </c>
      <c r="BF881" s="18" t="s">
        <v>5537</v>
      </c>
      <c r="BG881" s="18" t="s">
        <v>5537</v>
      </c>
      <c r="BH881" s="18" t="s">
        <v>5537</v>
      </c>
      <c r="BI881" s="18" t="s">
        <v>5537</v>
      </c>
      <c r="BJ881" s="18" t="s">
        <v>5537</v>
      </c>
      <c r="BK881" s="18" t="s">
        <v>5537</v>
      </c>
      <c r="BL881" s="9" t="s">
        <v>5537</v>
      </c>
      <c r="BM881" s="14" t="s">
        <v>5537</v>
      </c>
      <c r="BN881" s="14" t="s">
        <v>5537</v>
      </c>
      <c r="BO881" s="14" t="str">
        <f>_xlfn.XLOOKUP(B881,'[4]cell downs 18042026 17h'!$B:$B,'[4]cell downs 18042026 17h'!$B:$B,"")</f>
        <v/>
      </c>
      <c r="BP881" s="14" t="str">
        <f>_xlfn.XLOOKUP(B881,'[5]Cells Huawei 19042026 15h'!$B:$B,'[5]Cells Huawei 19042026 15h'!$B:$B,"")</f>
        <v/>
      </c>
      <c r="BQ881" s="9" t="str">
        <f>_xlfn.XLOOKUP(B881,'[6]cells down 19042026 9H40'!$B:$B,'[6]cells down 19042026 9H40'!$B:$B,"")</f>
        <v/>
      </c>
      <c r="BR881" s="9" t="s">
        <v>5537</v>
      </c>
      <c r="BS881" s="9" t="s">
        <v>12</v>
      </c>
      <c r="BT881" s="108"/>
    </row>
    <row r="882" spans="1:72" s="9" customFormat="1" x14ac:dyDescent="0.35">
      <c r="A882" s="1" t="s">
        <v>944</v>
      </c>
      <c r="B882" s="8" t="s">
        <v>945</v>
      </c>
      <c r="C882" s="3" t="str">
        <f>_xlfn.XLOOKUP(B882,'[1]daily break down'!$D:$D,'[1]daily break down'!$E:$E,"")</f>
        <v>Yaounde</v>
      </c>
      <c r="D882" s="1" t="s">
        <v>11</v>
      </c>
      <c r="E882" s="1" t="s">
        <v>12</v>
      </c>
      <c r="F882" s="3" t="s">
        <v>37</v>
      </c>
      <c r="G882" s="1" t="s">
        <v>38</v>
      </c>
      <c r="H882" s="34" t="str">
        <f>_xlfn.XLOOKUP(B882,[2]CALCULATION!$B:$B,[2]CALCULATION!$H:$H,"")</f>
        <v>ZTE</v>
      </c>
      <c r="I882" s="28">
        <v>0</v>
      </c>
      <c r="J882" s="28">
        <v>0</v>
      </c>
      <c r="K882" s="28">
        <v>6.3538893311988343</v>
      </c>
      <c r="L882" s="28">
        <v>0</v>
      </c>
      <c r="M882" s="28">
        <v>0</v>
      </c>
      <c r="N882" s="28">
        <v>0</v>
      </c>
      <c r="O882" s="28">
        <v>0</v>
      </c>
      <c r="P882" s="28">
        <v>0</v>
      </c>
      <c r="Q882" s="28">
        <v>0</v>
      </c>
      <c r="R882" s="28">
        <v>0</v>
      </c>
      <c r="S882" s="93">
        <v>0</v>
      </c>
      <c r="T882" s="93">
        <f>_xlfn.XLOOKUP(B882,'[3]Nur des jours'!$B:$B,'[3]Nur des jours'!$U:$U,"")</f>
        <v>0</v>
      </c>
      <c r="U882" s="93">
        <v>0.1753901601732713</v>
      </c>
      <c r="V882" s="93">
        <v>0</v>
      </c>
      <c r="W882" s="93">
        <v>0</v>
      </c>
      <c r="X882" s="93">
        <v>0</v>
      </c>
      <c r="Y882" s="93">
        <v>0</v>
      </c>
      <c r="Z882" s="93">
        <v>0</v>
      </c>
      <c r="AA882" s="93">
        <v>0</v>
      </c>
      <c r="AB882" s="93">
        <v>5.9747512363277624E-3</v>
      </c>
      <c r="AC882" s="93">
        <f>_xlfn.XLOOKUP(B882,'[3]Nur des jours'!$B:$B,'[3]Nur des jours'!$N:$N,"")</f>
        <v>0</v>
      </c>
      <c r="AD882" s="93">
        <v>0</v>
      </c>
      <c r="AE882" s="93">
        <v>0.43913529833092163</v>
      </c>
      <c r="AF882" s="93">
        <v>0</v>
      </c>
      <c r="AG882" s="93"/>
      <c r="AH882" s="93">
        <v>0</v>
      </c>
      <c r="AI882" s="93">
        <v>0</v>
      </c>
      <c r="AJ882" s="93">
        <v>0</v>
      </c>
      <c r="AK882" s="93">
        <v>0</v>
      </c>
      <c r="AL882" s="93">
        <v>0</v>
      </c>
      <c r="AM882" s="49" t="s">
        <v>5559</v>
      </c>
      <c r="AN882" s="49"/>
      <c r="AO882" s="48" t="str" cm="1">
        <f t="array" ref="AO882">IFERROR(_xlfn.IFS(
AQ882="MPR ISSUE","PDH",
AQ882="BSS Hardware Issue","BSS",
AQ882="Sites strategiques, MLL, Pylone, etc.","ENVTECH",
AQ882="AKTIVCO DEFAUT GE &amp; POWER Cabinet","AKTIVCO",
AQ882="AKTIVCO Coupure ENEO &amp; Baisse de tension","AKTIVCO GRID ONLY",
AQ882="Coupure ENEO &amp; Baisse de tension","IHS GRID ONLY",
AQ882="Defaut GE &amp; POWER Cabinet","IHS",
AQ882="Sharing","Partners",
AQ882="Sites strategiques &amp; DataCenter","SST &amp; DC",
AQ882="Exclu","Exclu",
AQ882="SAT","SAT",
AQ882="SPARE-ISSUE","SPARE-ISSUE",
AQ882="Fiber CAmtel","TRANS_FO_CAMTEL",
AQ882="Fiber AOF","Fiber AOF",
AQ882="Projet OCM (HUAWEI)","TRAVAUX-HUAWEI",
AQ882="Projet OCM (NOKIA)","TRAVAUX-NOKIA",
AQ882="ACCESS-ISSUE","ACCESS-ISSUE",
AQ882="Projet OCM (ZTE, NOKIA, autres projets)","TRAVAUX OCM",
AQ882="No root CAuse","No root cause",
AQ882="ODU HS","PDH",
AQ882="IP &amp; VLAN","PDH",
AQ882="Warehouse HUAWEI","SPARE-ISSUE",
AQ882="SPARE-HS","SPARE-ISSUE",
AQ882="Power Telco","BSS",AQ882="no impacts","no impacts"
),"")</f>
        <v>No root cause</v>
      </c>
      <c r="AP882" s="48" t="str" cm="1">
        <f t="array" ref="AP882">IFERROR(_xlfn.IFS(
AQ882="MPR ISSUE","TX ISSUE",
AQ882="BSS Hardware Issue","RAN ISSUE",
AQ882="Sites strategiques, MLL, Pylone, etc.","ENVTECH",
AQ882="AKTIVCO DEFAUT GE &amp; POWER Cabinet","POWER ISSUE",
AQ882="AKTIVCO Coupure ENEO &amp; Baisse de tension","POWER ISSUE",
AQ882="Coupure ENEO &amp; Baisse de tension","POWER ISSUE",
AQ882="Defaut GE &amp; POWER Cabinet","POWER ISSUE",
AQ882="Sharing","POWER ISSUE",
AQ882="Sites strategiques &amp; DataCenter","POWER ISSUE",
AQ882="Exclu","Exclu",
AQ882="SAT","TX ISSUE",
AQ882="SPARE-ISSUE","SPARE-ISSUE",
AQ882="Fiber CAmtel","TX ISSUE",
AQ882="Fiber AOF","TX ISSUE",
AQ882="Projet OCM (HUAWEI)","TRAVAUX-HUAWEI",
AQ882="Projet OCM (NOKIA)","TRAVAUX -NOKIA",
AQ882="ACCESS-ISSUE","ACCESS-ISSUE",
AQ882="Projet OCM (ZTE, NOKIA, autres projets)","TRAVAUX OCM",
AQ882="No root CAuse","No root cause",
AQ882="ODU HS","TX ISSUE",
AQ882="IP &amp; VLAN","TX ISSUE",
AQ882="Warehouse HUAWEI","SPARE-ISSUE",
AQ882="SPARE-HS","SPARE-ISSUE",
AQ882="Power Telco","RAN ISSUE",AQ882="no impacts","no impacts"
),"")</f>
        <v>No root cause</v>
      </c>
      <c r="AQ882" s="127" t="s">
        <v>5344</v>
      </c>
      <c r="AR882" s="48" t="str" cm="1">
        <f t="array" ref="AR882">IFERROR(_xlfn.IFS(
AQ882="MPR ISSUE","ACTIVE",
AQ882="BSS Hardware Issue","ACTIVE",
AQ882="Sites strategiques, MLL, Pylone, etc.","PASSIVE",
AQ882="AKTIVCO DEFAUT GE &amp; POWER Cabinet","PASSIVE",
AQ882="AKTIVCO Coupure ENEO &amp; Baisse de tension","PASSIVE",
AQ882="Coupure ENEO &amp; Baisse de tension","PASSIVE",
AQ882="Defaut GE &amp; POWER Cabinet","PASSIVE",
AQ882="Sharing","PASSIVE",
AQ882="Sites strategiques &amp; DataCenter","PASSIVE",
AQ882="Exclu","Exclu",
AQ882="SAT","ACTIVE",
AQ882="SPARE-ISSUE","SPARE-ISSUE",
AQ882="Fiber CAmtel","ACTIVE",
AQ882="Fiber AOF","ACTIVE",
AQ882="Projet OCM (HUAWEI)","PLANNED WORKS",
AQ882="Projet OCM (NOKIA)","PLANNED WORKS",
AQ882="ACCESS-ISSUE","ACCESS-ISSUE",
AQ882="Projet OCM (ZTE, NOKIA, autres projets)","PLANNED WORKS",
AQ882="No root CAuse","No root cause",
AQ882="ODU HS","ACTIVE",
AQ882="IP &amp; VLAN","ACTIVE",
AQ882="Warehouse HUAWEI","SPARE-ISSUE",
AQ882="SPARE-HS","SPARE-ISSUE",
AQ882="Power Telco","ACTIVE", AQ882="no impacts","no impacts"
),"")</f>
        <v>No root cause</v>
      </c>
      <c r="AS882" s="92" t="s">
        <v>5537</v>
      </c>
      <c r="AT882" s="98" t="s">
        <v>945</v>
      </c>
      <c r="AV882" s="17" t="s">
        <v>5537</v>
      </c>
      <c r="AW882" s="7" t="s">
        <v>5537</v>
      </c>
      <c r="AX882" s="6" t="s">
        <v>5537</v>
      </c>
      <c r="AY882" s="7"/>
      <c r="AZ882" s="3" t="s">
        <v>5537</v>
      </c>
      <c r="BA882" s="18" t="s">
        <v>5537</v>
      </c>
      <c r="BB882" s="18" t="s">
        <v>5537</v>
      </c>
      <c r="BC882" s="18" t="s">
        <v>5537</v>
      </c>
      <c r="BD882" s="18" t="s">
        <v>5537</v>
      </c>
      <c r="BE882" s="18" t="s">
        <v>5537</v>
      </c>
      <c r="BF882" s="18" t="s">
        <v>5537</v>
      </c>
      <c r="BG882" s="18" t="s">
        <v>5537</v>
      </c>
      <c r="BH882" s="18" t="s">
        <v>5537</v>
      </c>
      <c r="BI882" s="18" t="s">
        <v>5537</v>
      </c>
      <c r="BJ882" s="18" t="s">
        <v>5537</v>
      </c>
      <c r="BK882" s="18" t="s">
        <v>5537</v>
      </c>
      <c r="BL882" s="9" t="s">
        <v>5537</v>
      </c>
      <c r="BM882" s="14" t="s">
        <v>5537</v>
      </c>
      <c r="BN882" s="14" t="s">
        <v>5537</v>
      </c>
      <c r="BO882" s="14" t="str">
        <f>_xlfn.XLOOKUP(B882,'[4]cell downs 18042026 17h'!$B:$B,'[4]cell downs 18042026 17h'!$B:$B,"")</f>
        <v/>
      </c>
      <c r="BP882" s="14" t="str">
        <f>_xlfn.XLOOKUP(B882,'[5]Cells Huawei 19042026 15h'!$B:$B,'[5]Cells Huawei 19042026 15h'!$B:$B,"")</f>
        <v/>
      </c>
      <c r="BQ882" s="9" t="str">
        <f>_xlfn.XLOOKUP(B882,'[6]cells down 19042026 9H40'!$B:$B,'[6]cells down 19042026 9H40'!$B:$B,"")</f>
        <v/>
      </c>
      <c r="BR882" s="9" t="s">
        <v>945</v>
      </c>
      <c r="BS882" s="9" t="s">
        <v>12</v>
      </c>
      <c r="BT882" s="108"/>
    </row>
    <row r="883" spans="1:72" s="9" customFormat="1" x14ac:dyDescent="0.35">
      <c r="A883" s="19" t="s">
        <v>5463</v>
      </c>
      <c r="B883" s="26" t="s">
        <v>5464</v>
      </c>
      <c r="C883" s="3" t="str">
        <f>_xlfn.XLOOKUP(B883,'[1]daily break down'!$D:$D,'[1]daily break down'!$E:$E,"")</f>
        <v>Yaounde</v>
      </c>
      <c r="D883" s="19" t="s">
        <v>357</v>
      </c>
      <c r="E883" s="19" t="s">
        <v>987</v>
      </c>
      <c r="F883" s="19" t="s">
        <v>5388</v>
      </c>
      <c r="G883" s="19" t="s">
        <v>115</v>
      </c>
      <c r="H883" s="34" t="str">
        <f>_xlfn.XLOOKUP(B883,[2]CALCULATION!$B:$B,[2]CALCULATION!$H:$H,"")</f>
        <v>ZTE</v>
      </c>
      <c r="I883" s="28">
        <v>0</v>
      </c>
      <c r="J883" s="28">
        <v>0</v>
      </c>
      <c r="K883" s="28">
        <v>0</v>
      </c>
      <c r="L883" s="28">
        <v>0</v>
      </c>
      <c r="M883" s="28">
        <v>0</v>
      </c>
      <c r="N883" s="28">
        <v>0</v>
      </c>
      <c r="O883" s="28">
        <v>0</v>
      </c>
      <c r="P883" s="28">
        <v>0</v>
      </c>
      <c r="Q883" s="28">
        <v>6.1854548515693466</v>
      </c>
      <c r="R883" s="28">
        <v>0</v>
      </c>
      <c r="S883" s="93">
        <v>0</v>
      </c>
      <c r="T883" s="93">
        <f>_xlfn.XLOOKUP(B883,'[3]Nur des jours'!$B:$B,'[3]Nur des jours'!$U:$U,"")</f>
        <v>0</v>
      </c>
      <c r="U883" s="93">
        <v>0</v>
      </c>
      <c r="V883" s="93">
        <v>0</v>
      </c>
      <c r="W883" s="93">
        <v>0</v>
      </c>
      <c r="X883" s="93">
        <v>0</v>
      </c>
      <c r="Y883" s="93">
        <v>0</v>
      </c>
      <c r="Z883" s="93">
        <v>0</v>
      </c>
      <c r="AA883" s="93">
        <v>0</v>
      </c>
      <c r="AB883" s="93">
        <v>0</v>
      </c>
      <c r="AC883" s="93">
        <f>_xlfn.XLOOKUP(B883,'[3]Nur des jours'!$B:$B,'[3]Nur des jours'!$N:$N,"")</f>
        <v>0</v>
      </c>
      <c r="AD883" s="93">
        <v>0</v>
      </c>
      <c r="AE883" s="93">
        <v>0.4329643612331025</v>
      </c>
      <c r="AF883" s="93">
        <v>0</v>
      </c>
      <c r="AG883" s="93"/>
      <c r="AH883" s="93">
        <v>0</v>
      </c>
      <c r="AI883" s="93">
        <v>0</v>
      </c>
      <c r="AJ883" s="93">
        <v>0</v>
      </c>
      <c r="AK883" s="93">
        <v>0</v>
      </c>
      <c r="AL883" s="93">
        <v>0</v>
      </c>
      <c r="AM883" s="49" t="s">
        <v>5559</v>
      </c>
      <c r="AN883" s="49"/>
      <c r="AO883" s="48" t="str" cm="1">
        <f t="array" ref="AO883">IFERROR(_xlfn.IFS(
AQ883="MPR ISSUE","PDH",
AQ883="BSS Hardware Issue","BSS",
AQ883="Sites strategiques, MLL, Pylone, etc.","ENVTECH",
AQ883="AKTIVCO DEFAUT GE &amp; POWER Cabinet","AKTIVCO",
AQ883="AKTIVCO Coupure ENEO &amp; Baisse de tension","AKTIVCO GRID ONLY",
AQ883="Coupure ENEO &amp; Baisse de tension","IHS GRID ONLY",
AQ883="Defaut GE &amp; POWER Cabinet","IHS",
AQ883="Sharing","Partners",
AQ883="Sites strategiques &amp; DataCenter","SST &amp; DC",
AQ883="Exclu","Exclu",
AQ883="SAT","SAT",
AQ883="SPARE-ISSUE","SPARE-ISSUE",
AQ883="Fiber CAmtel","TRANS_FO_CAMTEL",
AQ883="Fiber AOF","Fiber AOF",
AQ883="Projet OCM (HUAWEI)","TRAVAUX-HUAWEI",
AQ883="Projet OCM (NOKIA)","TRAVAUX-NOKIA",
AQ883="ACCESS-ISSUE","ACCESS-ISSUE",
AQ883="Projet OCM (ZTE, NOKIA, autres projets)","TRAVAUX OCM",
AQ883="No root CAuse","No root cause",
AQ883="ODU HS","PDH",
AQ883="IP &amp; VLAN","PDH",
AQ883="Warehouse HUAWEI","SPARE-ISSUE",
AQ883="SPARE-HS","SPARE-ISSUE",
AQ883="Power Telco","BSS",AQ883="no impacts","no impacts"
),"")</f>
        <v>No root cause</v>
      </c>
      <c r="AP883" s="48" t="str" cm="1">
        <f t="array" ref="AP883">IFERROR(_xlfn.IFS(
AQ883="MPR ISSUE","TX ISSUE",
AQ883="BSS Hardware Issue","RAN ISSUE",
AQ883="Sites strategiques, MLL, Pylone, etc.","ENVTECH",
AQ883="AKTIVCO DEFAUT GE &amp; POWER Cabinet","POWER ISSUE",
AQ883="AKTIVCO Coupure ENEO &amp; Baisse de tension","POWER ISSUE",
AQ883="Coupure ENEO &amp; Baisse de tension","POWER ISSUE",
AQ883="Defaut GE &amp; POWER Cabinet","POWER ISSUE",
AQ883="Sharing","POWER ISSUE",
AQ883="Sites strategiques &amp; DataCenter","POWER ISSUE",
AQ883="Exclu","Exclu",
AQ883="SAT","TX ISSUE",
AQ883="SPARE-ISSUE","SPARE-ISSUE",
AQ883="Fiber CAmtel","TX ISSUE",
AQ883="Fiber AOF","TX ISSUE",
AQ883="Projet OCM (HUAWEI)","TRAVAUX-HUAWEI",
AQ883="Projet OCM (NOKIA)","TRAVAUX -NOKIA",
AQ883="ACCESS-ISSUE","ACCESS-ISSUE",
AQ883="Projet OCM (ZTE, NOKIA, autres projets)","TRAVAUX OCM",
AQ883="No root CAuse","No root cause",
AQ883="ODU HS","TX ISSUE",
AQ883="IP &amp; VLAN","TX ISSUE",
AQ883="Warehouse HUAWEI","SPARE-ISSUE",
AQ883="SPARE-HS","SPARE-ISSUE",
AQ883="Power Telco","RAN ISSUE",AQ883="no impacts","no impacts"
),"")</f>
        <v>No root cause</v>
      </c>
      <c r="AQ883" s="67" t="s">
        <v>5344</v>
      </c>
      <c r="AR883" s="48" t="str" cm="1">
        <f t="array" ref="AR883">IFERROR(_xlfn.IFS(
AQ883="MPR ISSUE","ACTIVE",
AQ883="BSS Hardware Issue","ACTIVE",
AQ883="Sites strategiques, MLL, Pylone, etc.","PASSIVE",
AQ883="AKTIVCO DEFAUT GE &amp; POWER Cabinet","PASSIVE",
AQ883="AKTIVCO Coupure ENEO &amp; Baisse de tension","PASSIVE",
AQ883="Coupure ENEO &amp; Baisse de tension","PASSIVE",
AQ883="Defaut GE &amp; POWER Cabinet","PASSIVE",
AQ883="Sharing","PASSIVE",
AQ883="Sites strategiques &amp; DataCenter","PASSIVE",
AQ883="Exclu","Exclu",
AQ883="SAT","ACTIVE",
AQ883="SPARE-ISSUE","SPARE-ISSUE",
AQ883="Fiber CAmtel","ACTIVE",
AQ883="Fiber AOF","ACTIVE",
AQ883="Projet OCM (HUAWEI)","PLANNED WORKS",
AQ883="Projet OCM (NOKIA)","PLANNED WORKS",
AQ883="ACCESS-ISSUE","ACCESS-ISSUE",
AQ883="Projet OCM (ZTE, NOKIA, autres projets)","PLANNED WORKS",
AQ883="No root CAuse","No root cause",
AQ883="ODU HS","ACTIVE",
AQ883="IP &amp; VLAN","ACTIVE",
AQ883="Warehouse HUAWEI","SPARE-ISSUE",
AQ883="SPARE-HS","SPARE-ISSUE",
AQ883="Power Telco","ACTIVE", AQ883="no impacts","no impacts"
),"")</f>
        <v>No root cause</v>
      </c>
      <c r="AS883" s="92" t="s">
        <v>5537</v>
      </c>
      <c r="AT883" s="98" t="s">
        <v>5464</v>
      </c>
      <c r="AV883" s="17" t="s">
        <v>5537</v>
      </c>
      <c r="AW883" s="7" t="s">
        <v>5537</v>
      </c>
      <c r="AX883" s="6" t="s">
        <v>5537</v>
      </c>
      <c r="AY883" s="7"/>
      <c r="AZ883" s="3" t="s">
        <v>5537</v>
      </c>
      <c r="BA883" s="18" t="s">
        <v>5537</v>
      </c>
      <c r="BB883" s="18" t="s">
        <v>5537</v>
      </c>
      <c r="BC883" s="18" t="s">
        <v>5537</v>
      </c>
      <c r="BD883" s="18" t="s">
        <v>5537</v>
      </c>
      <c r="BE883" s="18" t="s">
        <v>5537</v>
      </c>
      <c r="BF883" s="18" t="s">
        <v>5537</v>
      </c>
      <c r="BG883" s="18" t="s">
        <v>5537</v>
      </c>
      <c r="BH883" s="18" t="s">
        <v>5537</v>
      </c>
      <c r="BI883" s="18" t="s">
        <v>5537</v>
      </c>
      <c r="BJ883" s="18" t="s">
        <v>5537</v>
      </c>
      <c r="BK883" s="18" t="s">
        <v>5537</v>
      </c>
      <c r="BL883" s="9" t="s">
        <v>5537</v>
      </c>
      <c r="BM883" s="14" t="s">
        <v>5537</v>
      </c>
      <c r="BN883" s="14" t="s">
        <v>5537</v>
      </c>
      <c r="BO883" s="14" t="str">
        <f>_xlfn.XLOOKUP(B883,'[4]cell downs 18042026 17h'!$B:$B,'[4]cell downs 18042026 17h'!$B:$B,"")</f>
        <v/>
      </c>
      <c r="BP883" s="14" t="str">
        <f>_xlfn.XLOOKUP(B883,'[5]Cells Huawei 19042026 15h'!$B:$B,'[5]Cells Huawei 19042026 15h'!$B:$B,"")</f>
        <v/>
      </c>
      <c r="BQ883" s="9" t="str">
        <f>_xlfn.XLOOKUP(B883,'[6]cells down 19042026 9H40'!$B:$B,'[6]cells down 19042026 9H40'!$B:$B,"")</f>
        <v/>
      </c>
      <c r="BR883" s="9" t="s">
        <v>5537</v>
      </c>
      <c r="BS883" s="9" t="s">
        <v>12</v>
      </c>
      <c r="BT883" s="108"/>
    </row>
    <row r="884" spans="1:72" s="9" customFormat="1" x14ac:dyDescent="0.35">
      <c r="A884" s="91" t="s">
        <v>2753</v>
      </c>
      <c r="B884" s="8" t="s">
        <v>2754</v>
      </c>
      <c r="C884" s="3" t="str">
        <f>_xlfn.XLOOKUP(B884,'[1]daily break down'!$D:$D,'[1]daily break down'!$E:$E,"")</f>
        <v>Yaounde</v>
      </c>
      <c r="D884" s="1" t="s">
        <v>21</v>
      </c>
      <c r="E884" s="1" t="s">
        <v>30</v>
      </c>
      <c r="F884" s="3" t="s">
        <v>37</v>
      </c>
      <c r="G884" s="1" t="s">
        <v>38</v>
      </c>
      <c r="H884" s="34" t="str">
        <f>_xlfn.XLOOKUP(B884,[2]CALCULATION!$B:$B,[2]CALCULATION!$H:$H,"")</f>
        <v>ZTE</v>
      </c>
      <c r="I884" s="28">
        <v>6.3501261296738614</v>
      </c>
      <c r="J884" s="28">
        <v>4.9244256391378665</v>
      </c>
      <c r="K884" s="28">
        <v>0</v>
      </c>
      <c r="L884" s="28">
        <v>0</v>
      </c>
      <c r="M884" s="28">
        <v>0</v>
      </c>
      <c r="N884" s="28">
        <v>2.0032181615315907</v>
      </c>
      <c r="O884" s="28">
        <v>9.2457045997380387</v>
      </c>
      <c r="P884" s="28">
        <v>7.2761233959130562</v>
      </c>
      <c r="Q884" s="28">
        <v>3.3244585983626146E-2</v>
      </c>
      <c r="R884" s="28">
        <v>0.34812289367725063</v>
      </c>
      <c r="S884" s="93">
        <v>0</v>
      </c>
      <c r="T884" s="93">
        <f>_xlfn.XLOOKUP(B884,'[3]Nur des jours'!$B:$B,'[3]Nur des jours'!$U:$U,"")</f>
        <v>0</v>
      </c>
      <c r="U884" s="93">
        <v>0</v>
      </c>
      <c r="V884" s="93">
        <v>0</v>
      </c>
      <c r="W884" s="93">
        <v>0</v>
      </c>
      <c r="X884" s="93">
        <v>0</v>
      </c>
      <c r="Y884" s="93">
        <v>0</v>
      </c>
      <c r="Z884" s="93">
        <v>0</v>
      </c>
      <c r="AA884" s="93">
        <v>0</v>
      </c>
      <c r="AB884" s="93">
        <v>0</v>
      </c>
      <c r="AC884" s="93">
        <f>_xlfn.XLOOKUP(B884,'[3]Nur des jours'!$B:$B,'[3]Nur des jours'!$N:$N,"")</f>
        <v>0</v>
      </c>
      <c r="AD884" s="93">
        <v>0</v>
      </c>
      <c r="AE884" s="93">
        <v>0.43162673035929799</v>
      </c>
      <c r="AF884" s="93">
        <v>0</v>
      </c>
      <c r="AG884" s="93"/>
      <c r="AH884" s="93">
        <v>0</v>
      </c>
      <c r="AI884" s="93">
        <v>0</v>
      </c>
      <c r="AJ884" s="93">
        <v>0</v>
      </c>
      <c r="AK884" s="93">
        <v>0</v>
      </c>
      <c r="AL884" s="93">
        <v>0</v>
      </c>
      <c r="AM884" s="49" t="s">
        <v>5559</v>
      </c>
      <c r="AN884" s="49"/>
      <c r="AO884" s="48" t="str" cm="1">
        <f t="array" ref="AO884">IFERROR(_xlfn.IFS(
AQ884="MPR ISSUE","PDH",
AQ884="BSS Hardware Issue","BSS",
AQ884="Sites strategiques, MLL, Pylone, etc.","ENVTECH",
AQ884="AKTIVCO DEFAUT GE &amp; POWER Cabinet","AKTIVCO",
AQ884="AKTIVCO Coupure ENEO &amp; Baisse de tension","AKTIVCO GRID ONLY",
AQ884="Coupure ENEO &amp; Baisse de tension","IHS GRID ONLY",
AQ884="Defaut GE &amp; POWER Cabinet","IHS",
AQ884="Sharing","Partners",
AQ884="Sites strategiques &amp; DataCenter","SST &amp; DC",
AQ884="Exclu","Exclu",
AQ884="SAT","SAT",
AQ884="SPARE-ISSUE","SPARE-ISSUE",
AQ884="Fiber CAmtel","TRANS_FO_CAMTEL",
AQ884="Fiber AOF","Fiber AOF",
AQ884="Projet OCM (HUAWEI)","TRAVAUX-HUAWEI",
AQ884="Projet OCM (NOKIA)","TRAVAUX-NOKIA",
AQ884="ACCESS-ISSUE","ACCESS-ISSUE",
AQ884="Projet OCM (ZTE, NOKIA, autres projets)","TRAVAUX OCM",
AQ884="No root CAuse","No root cause",
AQ884="ODU HS","PDH",
AQ884="IP &amp; VLAN","PDH",
AQ884="Warehouse HUAWEI","SPARE-ISSUE",
AQ884="SPARE-HS","SPARE-ISSUE",
AQ884="Power Telco","BSS",AQ884="no impacts","no impacts"
),"")</f>
        <v>BSS</v>
      </c>
      <c r="AP884" s="48" t="str" cm="1">
        <f t="array" ref="AP884">IFERROR(_xlfn.IFS(
AQ884="MPR ISSUE","TX ISSUE",
AQ884="BSS Hardware Issue","RAN ISSUE",
AQ884="Sites strategiques, MLL, Pylone, etc.","ENVTECH",
AQ884="AKTIVCO DEFAUT GE &amp; POWER Cabinet","POWER ISSUE",
AQ884="AKTIVCO Coupure ENEO &amp; Baisse de tension","POWER ISSUE",
AQ884="Coupure ENEO &amp; Baisse de tension","POWER ISSUE",
AQ884="Defaut GE &amp; POWER Cabinet","POWER ISSUE",
AQ884="Sharing","POWER ISSUE",
AQ884="Sites strategiques &amp; DataCenter","POWER ISSUE",
AQ884="Exclu","Exclu",
AQ884="SAT","TX ISSUE",
AQ884="SPARE-ISSUE","SPARE-ISSUE",
AQ884="Fiber CAmtel","TX ISSUE",
AQ884="Fiber AOF","TX ISSUE",
AQ884="Projet OCM (HUAWEI)","TRAVAUX-HUAWEI",
AQ884="Projet OCM (NOKIA)","TRAVAUX -NOKIA",
AQ884="ACCESS-ISSUE","ACCESS-ISSUE",
AQ884="Projet OCM (ZTE, NOKIA, autres projets)","TRAVAUX OCM",
AQ884="No root CAuse","No root cause",
AQ884="ODU HS","TX ISSUE",
AQ884="IP &amp; VLAN","TX ISSUE",
AQ884="Warehouse HUAWEI","SPARE-ISSUE",
AQ884="SPARE-HS","SPARE-ISSUE",
AQ884="Power Telco","RAN ISSUE",AQ884="no impacts","no impacts"
),"")</f>
        <v>RAN ISSUE</v>
      </c>
      <c r="AQ884" s="67" t="s">
        <v>5320</v>
      </c>
      <c r="AR884" s="48" t="str" cm="1">
        <f t="array" ref="AR884">IFERROR(_xlfn.IFS(
AQ884="MPR ISSUE","ACTIVE",
AQ884="BSS Hardware Issue","ACTIVE",
AQ884="Sites strategiques, MLL, Pylone, etc.","PASSIVE",
AQ884="AKTIVCO DEFAUT GE &amp; POWER Cabinet","PASSIVE",
AQ884="AKTIVCO Coupure ENEO &amp; Baisse de tension","PASSIVE",
AQ884="Coupure ENEO &amp; Baisse de tension","PASSIVE",
AQ884="Defaut GE &amp; POWER Cabinet","PASSIVE",
AQ884="Sharing","PASSIVE",
AQ884="Sites strategiques &amp; DataCenter","PASSIVE",
AQ884="Exclu","Exclu",
AQ884="SAT","ACTIVE",
AQ884="SPARE-ISSUE","SPARE-ISSUE",
AQ884="Fiber CAmtel","ACTIVE",
AQ884="Fiber AOF","ACTIVE",
AQ884="Projet OCM (HUAWEI)","PLANNED WORKS",
AQ884="Projet OCM (NOKIA)","PLANNED WORKS",
AQ884="ACCESS-ISSUE","ACCESS-ISSUE",
AQ884="Projet OCM (ZTE, NOKIA, autres projets)","PLANNED WORKS",
AQ884="No root CAuse","No root cause",
AQ884="ODU HS","ACTIVE",
AQ884="IP &amp; VLAN","ACTIVE",
AQ884="Warehouse HUAWEI","SPARE-ISSUE",
AQ884="SPARE-HS","SPARE-ISSUE",
AQ884="Power Telco","ACTIVE", AQ884="no impacts","no impacts"
),"")</f>
        <v>ACTIVE</v>
      </c>
      <c r="AS884" s="92" t="s">
        <v>6072</v>
      </c>
      <c r="AT884" s="98" t="s">
        <v>2754</v>
      </c>
      <c r="AV884" s="17" t="s">
        <v>5537</v>
      </c>
      <c r="AW884" s="7" t="s">
        <v>5537</v>
      </c>
      <c r="AX884" s="6" t="s">
        <v>5537</v>
      </c>
      <c r="AY884" s="7"/>
      <c r="AZ884" s="3" t="s">
        <v>5537</v>
      </c>
      <c r="BA884" s="18" t="s">
        <v>5537</v>
      </c>
      <c r="BB884" s="18" t="s">
        <v>5537</v>
      </c>
      <c r="BC884" s="18" t="s">
        <v>5537</v>
      </c>
      <c r="BD884" s="18" t="s">
        <v>5537</v>
      </c>
      <c r="BE884" s="18" t="s">
        <v>5537</v>
      </c>
      <c r="BF884" s="18" t="s">
        <v>5537</v>
      </c>
      <c r="BG884" s="18" t="s">
        <v>5537</v>
      </c>
      <c r="BH884" s="18" t="s">
        <v>5537</v>
      </c>
      <c r="BI884" s="18" t="s">
        <v>5537</v>
      </c>
      <c r="BJ884" s="18" t="s">
        <v>5537</v>
      </c>
      <c r="BK884" s="18" t="s">
        <v>5537</v>
      </c>
      <c r="BL884" s="9" t="s">
        <v>5537</v>
      </c>
      <c r="BM884" s="14" t="s">
        <v>5537</v>
      </c>
      <c r="BN884" s="14" t="s">
        <v>2754</v>
      </c>
      <c r="BO884" s="14" t="str">
        <f>_xlfn.XLOOKUP(B884,'[4]cell downs 18042026 17h'!$B:$B,'[4]cell downs 18042026 17h'!$B:$B,"")</f>
        <v/>
      </c>
      <c r="BP884" s="14" t="str">
        <f>_xlfn.XLOOKUP(B884,'[5]Cells Huawei 19042026 15h'!$B:$B,'[5]Cells Huawei 19042026 15h'!$B:$B,"")</f>
        <v/>
      </c>
      <c r="BQ884" s="9" t="str">
        <f>_xlfn.XLOOKUP(B884,'[6]cells down 19042026 9H40'!$B:$B,'[6]cells down 19042026 9H40'!$B:$B,"")</f>
        <v>CTR_728</v>
      </c>
      <c r="BR884" s="9" t="s">
        <v>5537</v>
      </c>
      <c r="BS884" s="9" t="s">
        <v>12</v>
      </c>
      <c r="BT884" s="108"/>
    </row>
    <row r="885" spans="1:72" s="9" customFormat="1" x14ac:dyDescent="0.35">
      <c r="A885" s="1" t="s">
        <v>3227</v>
      </c>
      <c r="B885" s="8" t="s">
        <v>3228</v>
      </c>
      <c r="C885" s="3" t="str">
        <f>_xlfn.XLOOKUP(B885,'[1]daily break down'!$D:$D,'[1]daily break down'!$E:$E,"")</f>
        <v>Yaounde</v>
      </c>
      <c r="D885" s="1" t="s">
        <v>11</v>
      </c>
      <c r="E885" s="1" t="s">
        <v>12</v>
      </c>
      <c r="F885" s="3" t="s">
        <v>37</v>
      </c>
      <c r="G885" s="1" t="s">
        <v>38</v>
      </c>
      <c r="H885" s="34" t="str">
        <f>_xlfn.XLOOKUP(B885,[2]CALCULATION!$B:$B,[2]CALCULATION!$H:$H,"")</f>
        <v>ZTE</v>
      </c>
      <c r="I885" s="28">
        <v>0</v>
      </c>
      <c r="J885" s="28">
        <v>0</v>
      </c>
      <c r="K885" s="28">
        <v>0</v>
      </c>
      <c r="L885" s="28">
        <v>0</v>
      </c>
      <c r="M885" s="28">
        <v>0</v>
      </c>
      <c r="N885" s="28">
        <v>0</v>
      </c>
      <c r="O885" s="28">
        <v>0</v>
      </c>
      <c r="P885" s="28">
        <v>0</v>
      </c>
      <c r="Q885" s="28">
        <v>0</v>
      </c>
      <c r="R885" s="28">
        <v>0</v>
      </c>
      <c r="S885" s="93">
        <v>0</v>
      </c>
      <c r="T885" s="93">
        <f>_xlfn.XLOOKUP(B885,'[3]Nur des jours'!$B:$B,'[3]Nur des jours'!$U:$U,"")</f>
        <v>0</v>
      </c>
      <c r="U885" s="93">
        <v>0</v>
      </c>
      <c r="V885" s="93">
        <v>0</v>
      </c>
      <c r="W885" s="93">
        <v>0</v>
      </c>
      <c r="X885" s="93">
        <v>0</v>
      </c>
      <c r="Y885" s="93">
        <v>0</v>
      </c>
      <c r="Z885" s="93">
        <v>0</v>
      </c>
      <c r="AA885" s="93">
        <v>0</v>
      </c>
      <c r="AB885" s="93">
        <v>0</v>
      </c>
      <c r="AC885" s="93">
        <f>_xlfn.XLOOKUP(B885,'[3]Nur des jours'!$B:$B,'[3]Nur des jours'!$N:$N,"")</f>
        <v>0</v>
      </c>
      <c r="AD885" s="93">
        <v>0</v>
      </c>
      <c r="AE885" s="93">
        <v>0.41969506296496029</v>
      </c>
      <c r="AF885" s="93">
        <v>0</v>
      </c>
      <c r="AG885" s="93"/>
      <c r="AH885" s="93">
        <v>0</v>
      </c>
      <c r="AI885" s="93">
        <v>0</v>
      </c>
      <c r="AJ885" s="93">
        <v>0</v>
      </c>
      <c r="AK885" s="93">
        <v>0</v>
      </c>
      <c r="AL885" s="93">
        <v>0</v>
      </c>
      <c r="AM885" s="49" t="s">
        <v>5559</v>
      </c>
      <c r="AN885" s="49"/>
      <c r="AO885" s="48" t="str" cm="1">
        <f t="array" ref="AO885">IFERROR(_xlfn.IFS(
AQ885="MPR ISSUE","PDH",
AQ885="BSS Hardware Issue","BSS",
AQ885="Sites strategiques, MLL, Pylone, etc.","ENVTECH",
AQ885="AKTIVCO DEFAUT GE &amp; POWER Cabinet","AKTIVCO",
AQ885="AKTIVCO Coupure ENEO &amp; Baisse de tension","AKTIVCO GRID ONLY",
AQ885="Coupure ENEO &amp; Baisse de tension","IHS GRID ONLY",
AQ885="Defaut GE &amp; POWER Cabinet","IHS",
AQ885="Sharing","Partners",
AQ885="Sites strategiques &amp; DataCenter","SST &amp; DC",
AQ885="Exclu","Exclu",
AQ885="SAT","SAT",
AQ885="SPARE-ISSUE","SPARE-ISSUE",
AQ885="Fiber CAmtel","TRANS_FO_CAMTEL",
AQ885="Fiber AOF","Fiber AOF",
AQ885="Projet OCM (HUAWEI)","TRAVAUX-HUAWEI",
AQ885="Projet OCM (NOKIA)","TRAVAUX-NOKIA",
AQ885="ACCESS-ISSUE","ACCESS-ISSUE",
AQ885="Projet OCM (ZTE, NOKIA, autres projets)","TRAVAUX OCM",
AQ885="No root CAuse","No root cause",
AQ885="ODU HS","PDH",
AQ885="IP &amp; VLAN","PDH",
AQ885="Warehouse HUAWEI","SPARE-ISSUE",
AQ885="SPARE-HS","SPARE-ISSUE",
AQ885="Power Telco","BSS",AQ885="no impacts","no impacts"
),"")</f>
        <v>No root cause</v>
      </c>
      <c r="AP885" s="48" t="str" cm="1">
        <f t="array" ref="AP885">IFERROR(_xlfn.IFS(
AQ885="MPR ISSUE","TX ISSUE",
AQ885="BSS Hardware Issue","RAN ISSUE",
AQ885="Sites strategiques, MLL, Pylone, etc.","ENVTECH",
AQ885="AKTIVCO DEFAUT GE &amp; POWER Cabinet","POWER ISSUE",
AQ885="AKTIVCO Coupure ENEO &amp; Baisse de tension","POWER ISSUE",
AQ885="Coupure ENEO &amp; Baisse de tension","POWER ISSUE",
AQ885="Defaut GE &amp; POWER Cabinet","POWER ISSUE",
AQ885="Sharing","POWER ISSUE",
AQ885="Sites strategiques &amp; DataCenter","POWER ISSUE",
AQ885="Exclu","Exclu",
AQ885="SAT","TX ISSUE",
AQ885="SPARE-ISSUE","SPARE-ISSUE",
AQ885="Fiber CAmtel","TX ISSUE",
AQ885="Fiber AOF","TX ISSUE",
AQ885="Projet OCM (HUAWEI)","TRAVAUX-HUAWEI",
AQ885="Projet OCM (NOKIA)","TRAVAUX -NOKIA",
AQ885="ACCESS-ISSUE","ACCESS-ISSUE",
AQ885="Projet OCM (ZTE, NOKIA, autres projets)","TRAVAUX OCM",
AQ885="No root CAuse","No root cause",
AQ885="ODU HS","TX ISSUE",
AQ885="IP &amp; VLAN","TX ISSUE",
AQ885="Warehouse HUAWEI","SPARE-ISSUE",
AQ885="SPARE-HS","SPARE-ISSUE",
AQ885="Power Telco","RAN ISSUE",AQ885="no impacts","no impacts"
),"")</f>
        <v>No root cause</v>
      </c>
      <c r="AQ885" s="127" t="s">
        <v>5344</v>
      </c>
      <c r="AR885" s="48" t="str" cm="1">
        <f t="array" ref="AR885">IFERROR(_xlfn.IFS(
AQ885="MPR ISSUE","ACTIVE",
AQ885="BSS Hardware Issue","ACTIVE",
AQ885="Sites strategiques, MLL, Pylone, etc.","PASSIVE",
AQ885="AKTIVCO DEFAUT GE &amp; POWER Cabinet","PASSIVE",
AQ885="AKTIVCO Coupure ENEO &amp; Baisse de tension","PASSIVE",
AQ885="Coupure ENEO &amp; Baisse de tension","PASSIVE",
AQ885="Defaut GE &amp; POWER Cabinet","PASSIVE",
AQ885="Sharing","PASSIVE",
AQ885="Sites strategiques &amp; DataCenter","PASSIVE",
AQ885="Exclu","Exclu",
AQ885="SAT","ACTIVE",
AQ885="SPARE-ISSUE","SPARE-ISSUE",
AQ885="Fiber CAmtel","ACTIVE",
AQ885="Fiber AOF","ACTIVE",
AQ885="Projet OCM (HUAWEI)","PLANNED WORKS",
AQ885="Projet OCM (NOKIA)","PLANNED WORKS",
AQ885="ACCESS-ISSUE","ACCESS-ISSUE",
AQ885="Projet OCM (ZTE, NOKIA, autres projets)","PLANNED WORKS",
AQ885="No root CAuse","No root cause",
AQ885="ODU HS","ACTIVE",
AQ885="IP &amp; VLAN","ACTIVE",
AQ885="Warehouse HUAWEI","SPARE-ISSUE",
AQ885="SPARE-HS","SPARE-ISSUE",
AQ885="Power Telco","ACTIVE", AQ885="no impacts","no impacts"
),"")</f>
        <v>No root cause</v>
      </c>
      <c r="AS885" s="92" t="s">
        <v>5537</v>
      </c>
      <c r="AT885" s="98" t="s">
        <v>3228</v>
      </c>
      <c r="AV885" s="17" t="s">
        <v>5537</v>
      </c>
      <c r="AW885" s="7" t="s">
        <v>5537</v>
      </c>
      <c r="AX885" s="6" t="s">
        <v>5537</v>
      </c>
      <c r="AY885" s="7"/>
      <c r="AZ885" s="3" t="s">
        <v>5537</v>
      </c>
      <c r="BA885" s="18" t="s">
        <v>5537</v>
      </c>
      <c r="BB885" s="18" t="s">
        <v>5537</v>
      </c>
      <c r="BC885" s="18" t="s">
        <v>5537</v>
      </c>
      <c r="BD885" s="18" t="s">
        <v>5537</v>
      </c>
      <c r="BE885" s="18" t="s">
        <v>5537</v>
      </c>
      <c r="BF885" s="18" t="s">
        <v>5537</v>
      </c>
      <c r="BG885" s="18" t="s">
        <v>5537</v>
      </c>
      <c r="BH885" s="18" t="s">
        <v>5537</v>
      </c>
      <c r="BI885" s="18" t="s">
        <v>5537</v>
      </c>
      <c r="BJ885" s="18" t="s">
        <v>5537</v>
      </c>
      <c r="BK885" s="18" t="s">
        <v>5537</v>
      </c>
      <c r="BL885" s="9" t="s">
        <v>5537</v>
      </c>
      <c r="BM885" s="14" t="s">
        <v>5537</v>
      </c>
      <c r="BN885" s="14" t="s">
        <v>5537</v>
      </c>
      <c r="BO885" s="14" t="str">
        <f>_xlfn.XLOOKUP(B885,'[4]cell downs 18042026 17h'!$B:$B,'[4]cell downs 18042026 17h'!$B:$B,"")</f>
        <v/>
      </c>
      <c r="BP885" s="14" t="str">
        <f>_xlfn.XLOOKUP(B885,'[5]Cells Huawei 19042026 15h'!$B:$B,'[5]Cells Huawei 19042026 15h'!$B:$B,"")</f>
        <v/>
      </c>
      <c r="BQ885" s="9" t="str">
        <f>_xlfn.XLOOKUP(B885,'[6]cells down 19042026 9H40'!$B:$B,'[6]cells down 19042026 9H40'!$B:$B,"")</f>
        <v/>
      </c>
      <c r="BR885" s="9" t="s">
        <v>3228</v>
      </c>
      <c r="BS885" s="9" t="s">
        <v>5537</v>
      </c>
      <c r="BT885" s="108"/>
    </row>
    <row r="886" spans="1:72" s="9" customFormat="1" x14ac:dyDescent="0.35">
      <c r="A886" s="1" t="s">
        <v>2785</v>
      </c>
      <c r="B886" s="8" t="s">
        <v>2786</v>
      </c>
      <c r="C886" s="3" t="str">
        <f>_xlfn.XLOOKUP(B886,'[1]daily break down'!$D:$D,'[1]daily break down'!$E:$E,"")</f>
        <v>Yaounde</v>
      </c>
      <c r="D886" s="1" t="s">
        <v>11</v>
      </c>
      <c r="E886" s="1" t="s">
        <v>145</v>
      </c>
      <c r="F886" s="3" t="s">
        <v>37</v>
      </c>
      <c r="G886" s="1" t="s">
        <v>38</v>
      </c>
      <c r="H886" s="34" t="str">
        <f>_xlfn.XLOOKUP(B886,[2]CALCULATION!$B:$B,[2]CALCULATION!$H:$H,"")</f>
        <v>ZTE</v>
      </c>
      <c r="I886" s="28">
        <v>0</v>
      </c>
      <c r="J886" s="28">
        <v>0</v>
      </c>
      <c r="K886" s="28">
        <v>0</v>
      </c>
      <c r="L886" s="28">
        <v>0</v>
      </c>
      <c r="M886" s="28">
        <v>0</v>
      </c>
      <c r="N886" s="28">
        <v>0</v>
      </c>
      <c r="O886" s="28">
        <v>0</v>
      </c>
      <c r="P886" s="28">
        <v>0</v>
      </c>
      <c r="Q886" s="28">
        <v>0</v>
      </c>
      <c r="R886" s="28">
        <v>0</v>
      </c>
      <c r="S886" s="93">
        <v>0</v>
      </c>
      <c r="T886" s="93">
        <f>_xlfn.XLOOKUP(B886,'[3]Nur des jours'!$B:$B,'[3]Nur des jours'!$U:$U,"")</f>
        <v>0</v>
      </c>
      <c r="U886" s="93">
        <v>0</v>
      </c>
      <c r="V886" s="93">
        <v>0</v>
      </c>
      <c r="W886" s="93">
        <v>0</v>
      </c>
      <c r="X886" s="93">
        <v>0</v>
      </c>
      <c r="Y886" s="93">
        <v>0</v>
      </c>
      <c r="Z886" s="93">
        <v>0</v>
      </c>
      <c r="AA886" s="93">
        <v>0</v>
      </c>
      <c r="AB886" s="93">
        <v>0</v>
      </c>
      <c r="AC886" s="93">
        <f>_xlfn.XLOOKUP(B886,'[3]Nur des jours'!$B:$B,'[3]Nur des jours'!$N:$N,"")</f>
        <v>0</v>
      </c>
      <c r="AD886" s="93">
        <v>0</v>
      </c>
      <c r="AE886" s="93">
        <v>0.41682361535585943</v>
      </c>
      <c r="AF886" s="93">
        <v>0</v>
      </c>
      <c r="AG886" s="93"/>
      <c r="AH886" s="93">
        <v>0</v>
      </c>
      <c r="AI886" s="93">
        <v>0</v>
      </c>
      <c r="AJ886" s="93">
        <v>0</v>
      </c>
      <c r="AK886" s="93">
        <v>0</v>
      </c>
      <c r="AL886" s="93">
        <v>0</v>
      </c>
      <c r="AM886" s="49" t="s">
        <v>5559</v>
      </c>
      <c r="AN886" s="49"/>
      <c r="AO886" s="48" t="str" cm="1">
        <f t="array" ref="AO886">IFERROR(_xlfn.IFS(
AQ886="MPR ISSUE","PDH",
AQ886="BSS Hardware Issue","BSS",
AQ886="Sites strategiques, MLL, Pylone, etc.","ENVTECH",
AQ886="AKTIVCO DEFAUT GE &amp; POWER Cabinet","AKTIVCO",
AQ886="AKTIVCO Coupure ENEO &amp; Baisse de tension","AKTIVCO GRID ONLY",
AQ886="Coupure ENEO &amp; Baisse de tension","IHS GRID ONLY",
AQ886="Defaut GE &amp; POWER Cabinet","IHS",
AQ886="Sharing","Partners",
AQ886="Sites strategiques &amp; DataCenter","SST &amp; DC",
AQ886="Exclu","Exclu",
AQ886="SAT","SAT",
AQ886="SPARE-ISSUE","SPARE-ISSUE",
AQ886="Fiber CAmtel","TRANS_FO_CAMTEL",
AQ886="Fiber AOF","Fiber AOF",
AQ886="Projet OCM (HUAWEI)","TRAVAUX-HUAWEI",
AQ886="Projet OCM (NOKIA)","TRAVAUX-NOKIA",
AQ886="ACCESS-ISSUE","ACCESS-ISSUE",
AQ886="Projet OCM (ZTE, NOKIA, autres projets)","TRAVAUX OCM",
AQ886="No root CAuse","No root cause",
AQ886="ODU HS","PDH",
AQ886="IP &amp; VLAN","PDH",
AQ886="Warehouse HUAWEI","SPARE-ISSUE",
AQ886="SPARE-HS","SPARE-ISSUE",
AQ886="Power Telco","BSS",AQ886="no impacts","no impacts"
),"")</f>
        <v>No root cause</v>
      </c>
      <c r="AP886" s="48" t="str" cm="1">
        <f t="array" ref="AP886">IFERROR(_xlfn.IFS(
AQ886="MPR ISSUE","TX ISSUE",
AQ886="BSS Hardware Issue","RAN ISSUE",
AQ886="Sites strategiques, MLL, Pylone, etc.","ENVTECH",
AQ886="AKTIVCO DEFAUT GE &amp; POWER Cabinet","POWER ISSUE",
AQ886="AKTIVCO Coupure ENEO &amp; Baisse de tension","POWER ISSUE",
AQ886="Coupure ENEO &amp; Baisse de tension","POWER ISSUE",
AQ886="Defaut GE &amp; POWER Cabinet","POWER ISSUE",
AQ886="Sharing","POWER ISSUE",
AQ886="Sites strategiques &amp; DataCenter","POWER ISSUE",
AQ886="Exclu","Exclu",
AQ886="SAT","TX ISSUE",
AQ886="SPARE-ISSUE","SPARE-ISSUE",
AQ886="Fiber CAmtel","TX ISSUE",
AQ886="Fiber AOF","TX ISSUE",
AQ886="Projet OCM (HUAWEI)","TRAVAUX-HUAWEI",
AQ886="Projet OCM (NOKIA)","TRAVAUX -NOKIA",
AQ886="ACCESS-ISSUE","ACCESS-ISSUE",
AQ886="Projet OCM (ZTE, NOKIA, autres projets)","TRAVAUX OCM",
AQ886="No root CAuse","No root cause",
AQ886="ODU HS","TX ISSUE",
AQ886="IP &amp; VLAN","TX ISSUE",
AQ886="Warehouse HUAWEI","SPARE-ISSUE",
AQ886="SPARE-HS","SPARE-ISSUE",
AQ886="Power Telco","RAN ISSUE",AQ886="no impacts","no impacts"
),"")</f>
        <v>No root cause</v>
      </c>
      <c r="AQ886" s="127" t="s">
        <v>5344</v>
      </c>
      <c r="AR886" s="48" t="str" cm="1">
        <f t="array" ref="AR886">IFERROR(_xlfn.IFS(
AQ886="MPR ISSUE","ACTIVE",
AQ886="BSS Hardware Issue","ACTIVE",
AQ886="Sites strategiques, MLL, Pylone, etc.","PASSIVE",
AQ886="AKTIVCO DEFAUT GE &amp; POWER Cabinet","PASSIVE",
AQ886="AKTIVCO Coupure ENEO &amp; Baisse de tension","PASSIVE",
AQ886="Coupure ENEO &amp; Baisse de tension","PASSIVE",
AQ886="Defaut GE &amp; POWER Cabinet","PASSIVE",
AQ886="Sharing","PASSIVE",
AQ886="Sites strategiques &amp; DataCenter","PASSIVE",
AQ886="Exclu","Exclu",
AQ886="SAT","ACTIVE",
AQ886="SPARE-ISSUE","SPARE-ISSUE",
AQ886="Fiber CAmtel","ACTIVE",
AQ886="Fiber AOF","ACTIVE",
AQ886="Projet OCM (HUAWEI)","PLANNED WORKS",
AQ886="Projet OCM (NOKIA)","PLANNED WORKS",
AQ886="ACCESS-ISSUE","ACCESS-ISSUE",
AQ886="Projet OCM (ZTE, NOKIA, autres projets)","PLANNED WORKS",
AQ886="No root CAuse","No root cause",
AQ886="ODU HS","ACTIVE",
AQ886="IP &amp; VLAN","ACTIVE",
AQ886="Warehouse HUAWEI","SPARE-ISSUE",
AQ886="SPARE-HS","SPARE-ISSUE",
AQ886="Power Telco","ACTIVE", AQ886="no impacts","no impacts"
),"")</f>
        <v>No root cause</v>
      </c>
      <c r="AS886" s="92" t="s">
        <v>5537</v>
      </c>
      <c r="AT886" s="98" t="s">
        <v>2786</v>
      </c>
      <c r="AV886" s="17" t="s">
        <v>5537</v>
      </c>
      <c r="AW886" s="7" t="s">
        <v>5537</v>
      </c>
      <c r="AX886" s="6" t="s">
        <v>5537</v>
      </c>
      <c r="AY886" s="7"/>
      <c r="AZ886" s="3" t="s">
        <v>5537</v>
      </c>
      <c r="BA886" s="18" t="s">
        <v>5537</v>
      </c>
      <c r="BB886" s="18" t="s">
        <v>5537</v>
      </c>
      <c r="BC886" s="18" t="s">
        <v>5537</v>
      </c>
      <c r="BD886" s="18" t="s">
        <v>5537</v>
      </c>
      <c r="BE886" s="18" t="s">
        <v>5537</v>
      </c>
      <c r="BF886" s="18" t="s">
        <v>5537</v>
      </c>
      <c r="BG886" s="18" t="s">
        <v>5537</v>
      </c>
      <c r="BH886" s="18" t="s">
        <v>5537</v>
      </c>
      <c r="BI886" s="18" t="s">
        <v>5537</v>
      </c>
      <c r="BJ886" s="18" t="s">
        <v>5537</v>
      </c>
      <c r="BK886" s="18" t="s">
        <v>5537</v>
      </c>
      <c r="BL886" s="9" t="s">
        <v>5537</v>
      </c>
      <c r="BM886" s="14" t="s">
        <v>5537</v>
      </c>
      <c r="BN886" s="14" t="s">
        <v>5537</v>
      </c>
      <c r="BO886" s="14" t="str">
        <f>_xlfn.XLOOKUP(B886,'[4]cell downs 18042026 17h'!$B:$B,'[4]cell downs 18042026 17h'!$B:$B,"")</f>
        <v/>
      </c>
      <c r="BP886" s="14" t="str">
        <f>_xlfn.XLOOKUP(B886,'[5]Cells Huawei 19042026 15h'!$B:$B,'[5]Cells Huawei 19042026 15h'!$B:$B,"")</f>
        <v/>
      </c>
      <c r="BQ886" s="9" t="str">
        <f>_xlfn.XLOOKUP(B886,'[6]cells down 19042026 9H40'!$B:$B,'[6]cells down 19042026 9H40'!$B:$B,"")</f>
        <v/>
      </c>
      <c r="BR886" s="9" t="s">
        <v>2786</v>
      </c>
      <c r="BS886" s="9" t="s">
        <v>12</v>
      </c>
      <c r="BT886" s="108"/>
    </row>
    <row r="887" spans="1:72" s="9" customFormat="1" x14ac:dyDescent="0.35">
      <c r="A887" s="3" t="s">
        <v>2208</v>
      </c>
      <c r="B887" s="25" t="s">
        <v>2209</v>
      </c>
      <c r="C887" s="3" t="str">
        <f>_xlfn.XLOOKUP(B887,'[1]daily break down'!$D:$D,'[1]daily break down'!$E:$E,"")</f>
        <v>Yaounde</v>
      </c>
      <c r="D887" s="3" t="s">
        <v>357</v>
      </c>
      <c r="E887" s="3" t="e">
        <v>#N/A</v>
      </c>
      <c r="F887" s="3" t="s">
        <v>37</v>
      </c>
      <c r="G887" s="3" t="s">
        <v>38</v>
      </c>
      <c r="H887" s="34" t="str">
        <f>_xlfn.XLOOKUP(B887,[2]CALCULATION!$B:$B,[2]CALCULATION!$H:$H,"")</f>
        <v>ZTE</v>
      </c>
      <c r="I887" s="28">
        <v>0</v>
      </c>
      <c r="J887" s="28">
        <v>0</v>
      </c>
      <c r="K887" s="28">
        <v>0</v>
      </c>
      <c r="L887" s="28">
        <v>0</v>
      </c>
      <c r="M887" s="28">
        <v>0</v>
      </c>
      <c r="N887" s="28">
        <v>0</v>
      </c>
      <c r="O887" s="28">
        <v>0</v>
      </c>
      <c r="P887" s="28">
        <v>0</v>
      </c>
      <c r="Q887" s="28">
        <v>0</v>
      </c>
      <c r="R887" s="28">
        <v>0</v>
      </c>
      <c r="S887" s="93">
        <v>0</v>
      </c>
      <c r="T887" s="93">
        <f>_xlfn.XLOOKUP(B887,'[3]Nur des jours'!$B:$B,'[3]Nur des jours'!$U:$U,"")</f>
        <v>0</v>
      </c>
      <c r="U887" s="93">
        <v>0</v>
      </c>
      <c r="V887" s="93">
        <v>0</v>
      </c>
      <c r="W887" s="93">
        <v>0</v>
      </c>
      <c r="X887" s="93">
        <v>0</v>
      </c>
      <c r="Y887" s="93">
        <v>0</v>
      </c>
      <c r="Z887" s="93">
        <v>0</v>
      </c>
      <c r="AA887" s="93">
        <v>0</v>
      </c>
      <c r="AB887" s="93">
        <v>0</v>
      </c>
      <c r="AC887" s="93">
        <f>_xlfn.XLOOKUP(B887,'[3]Nur des jours'!$B:$B,'[3]Nur des jours'!$N:$N,"")</f>
        <v>0</v>
      </c>
      <c r="AD887" s="93">
        <v>0</v>
      </c>
      <c r="AE887" s="93">
        <v>0.41113422537261091</v>
      </c>
      <c r="AF887" s="93">
        <v>0</v>
      </c>
      <c r="AG887" s="93"/>
      <c r="AH887" s="93">
        <v>0</v>
      </c>
      <c r="AI887" s="93">
        <v>0</v>
      </c>
      <c r="AJ887" s="93">
        <v>0</v>
      </c>
      <c r="AK887" s="93">
        <v>0</v>
      </c>
      <c r="AL887" s="93">
        <v>0</v>
      </c>
      <c r="AM887" s="49" t="s">
        <v>5559</v>
      </c>
      <c r="AN887" s="49"/>
      <c r="AO887" s="48" t="str" cm="1">
        <f t="array" ref="AO887">IFERROR(_xlfn.IFS(
AQ887="MPR ISSUE","PDH",
AQ887="BSS Hardware Issue","BSS",
AQ887="Sites strategiques, MLL, Pylone, etc.","ENVTECH",
AQ887="AKTIVCO DEFAUT GE &amp; POWER Cabinet","AKTIVCO",
AQ887="AKTIVCO Coupure ENEO &amp; Baisse de tension","AKTIVCO GRID ONLY",
AQ887="Coupure ENEO &amp; Baisse de tension","IHS GRID ONLY",
AQ887="Defaut GE &amp; POWER Cabinet","IHS",
AQ887="Sharing","Partners",
AQ887="Sites strategiques &amp; DataCenter","SST &amp; DC",
AQ887="Exclu","Exclu",
AQ887="SAT","SAT",
AQ887="SPARE-ISSUE","SPARE-ISSUE",
AQ887="Fiber CAmtel","TRANS_FO_CAMTEL",
AQ887="Fiber AOF","Fiber AOF",
AQ887="Projet OCM (HUAWEI)","TRAVAUX-HUAWEI",
AQ887="Projet OCM (NOKIA)","TRAVAUX-NOKIA",
AQ887="ACCESS-ISSUE","ACCESS-ISSUE",
AQ887="Projet OCM (ZTE, NOKIA, autres projets)","TRAVAUX OCM",
AQ887="No root CAuse","No root cause",
AQ887="ODU HS","PDH",
AQ887="IP &amp; VLAN","PDH",
AQ887="Warehouse HUAWEI","SPARE-ISSUE",
AQ887="SPARE-HS","SPARE-ISSUE",
AQ887="Power Telco","BSS",AQ887="no impacts","no impacts"
),"")</f>
        <v>No root cause</v>
      </c>
      <c r="AP887" s="48" t="str" cm="1">
        <f t="array" ref="AP887">IFERROR(_xlfn.IFS(
AQ887="MPR ISSUE","TX ISSUE",
AQ887="BSS Hardware Issue","RAN ISSUE",
AQ887="Sites strategiques, MLL, Pylone, etc.","ENVTECH",
AQ887="AKTIVCO DEFAUT GE &amp; POWER Cabinet","POWER ISSUE",
AQ887="AKTIVCO Coupure ENEO &amp; Baisse de tension","POWER ISSUE",
AQ887="Coupure ENEO &amp; Baisse de tension","POWER ISSUE",
AQ887="Defaut GE &amp; POWER Cabinet","POWER ISSUE",
AQ887="Sharing","POWER ISSUE",
AQ887="Sites strategiques &amp; DataCenter","POWER ISSUE",
AQ887="Exclu","Exclu",
AQ887="SAT","TX ISSUE",
AQ887="SPARE-ISSUE","SPARE-ISSUE",
AQ887="Fiber CAmtel","TX ISSUE",
AQ887="Fiber AOF","TX ISSUE",
AQ887="Projet OCM (HUAWEI)","TRAVAUX-HUAWEI",
AQ887="Projet OCM (NOKIA)","TRAVAUX -NOKIA",
AQ887="ACCESS-ISSUE","ACCESS-ISSUE",
AQ887="Projet OCM (ZTE, NOKIA, autres projets)","TRAVAUX OCM",
AQ887="No root CAuse","No root cause",
AQ887="ODU HS","TX ISSUE",
AQ887="IP &amp; VLAN","TX ISSUE",
AQ887="Warehouse HUAWEI","SPARE-ISSUE",
AQ887="SPARE-HS","SPARE-ISSUE",
AQ887="Power Telco","RAN ISSUE",AQ887="no impacts","no impacts"
),"")</f>
        <v>No root cause</v>
      </c>
      <c r="AQ887" s="67" t="s">
        <v>5344</v>
      </c>
      <c r="AR887" s="48" t="str" cm="1">
        <f t="array" ref="AR887">IFERROR(_xlfn.IFS(
AQ887="MPR ISSUE","ACTIVE",
AQ887="BSS Hardware Issue","ACTIVE",
AQ887="Sites strategiques, MLL, Pylone, etc.","PASSIVE",
AQ887="AKTIVCO DEFAUT GE &amp; POWER Cabinet","PASSIVE",
AQ887="AKTIVCO Coupure ENEO &amp; Baisse de tension","PASSIVE",
AQ887="Coupure ENEO &amp; Baisse de tension","PASSIVE",
AQ887="Defaut GE &amp; POWER Cabinet","PASSIVE",
AQ887="Sharing","PASSIVE",
AQ887="Sites strategiques &amp; DataCenter","PASSIVE",
AQ887="Exclu","Exclu",
AQ887="SAT","ACTIVE",
AQ887="SPARE-ISSUE","SPARE-ISSUE",
AQ887="Fiber CAmtel","ACTIVE",
AQ887="Fiber AOF","ACTIVE",
AQ887="Projet OCM (HUAWEI)","PLANNED WORKS",
AQ887="Projet OCM (NOKIA)","PLANNED WORKS",
AQ887="ACCESS-ISSUE","ACCESS-ISSUE",
AQ887="Projet OCM (ZTE, NOKIA, autres projets)","PLANNED WORKS",
AQ887="No root CAuse","No root cause",
AQ887="ODU HS","ACTIVE",
AQ887="IP &amp; VLAN","ACTIVE",
AQ887="Warehouse HUAWEI","SPARE-ISSUE",
AQ887="SPARE-HS","SPARE-ISSUE",
AQ887="Power Telco","ACTIVE", AQ887="no impacts","no impacts"
),"")</f>
        <v>No root cause</v>
      </c>
      <c r="AS887" s="92" t="s">
        <v>5537</v>
      </c>
      <c r="AT887" s="98" t="s">
        <v>2209</v>
      </c>
      <c r="AV887" s="17" t="s">
        <v>5537</v>
      </c>
      <c r="AW887" s="7" t="s">
        <v>5537</v>
      </c>
      <c r="AX887" s="6" t="s">
        <v>5537</v>
      </c>
      <c r="AY887" s="7"/>
      <c r="AZ887" s="3" t="s">
        <v>5537</v>
      </c>
      <c r="BA887" s="18" t="s">
        <v>5537</v>
      </c>
      <c r="BB887" s="18" t="s">
        <v>5537</v>
      </c>
      <c r="BC887" s="18" t="s">
        <v>5537</v>
      </c>
      <c r="BD887" s="18" t="s">
        <v>5537</v>
      </c>
      <c r="BE887" s="18" t="s">
        <v>5537</v>
      </c>
      <c r="BF887" s="18" t="s">
        <v>5537</v>
      </c>
      <c r="BG887" s="18" t="s">
        <v>5537</v>
      </c>
      <c r="BH887" s="18" t="s">
        <v>5537</v>
      </c>
      <c r="BI887" s="18" t="s">
        <v>5537</v>
      </c>
      <c r="BJ887" s="18" t="s">
        <v>5537</v>
      </c>
      <c r="BK887" s="18" t="s">
        <v>5537</v>
      </c>
      <c r="BL887" s="9" t="s">
        <v>5537</v>
      </c>
      <c r="BM887" s="14" t="s">
        <v>5537</v>
      </c>
      <c r="BN887" s="14" t="s">
        <v>5537</v>
      </c>
      <c r="BO887" s="14" t="str">
        <f>_xlfn.XLOOKUP(B887,'[4]cell downs 18042026 17h'!$B:$B,'[4]cell downs 18042026 17h'!$B:$B,"")</f>
        <v/>
      </c>
      <c r="BP887" s="14" t="str">
        <f>_xlfn.XLOOKUP(B887,'[5]Cells Huawei 19042026 15h'!$B:$B,'[5]Cells Huawei 19042026 15h'!$B:$B,"")</f>
        <v/>
      </c>
      <c r="BQ887" s="9" t="str">
        <f>_xlfn.XLOOKUP(B887,'[6]cells down 19042026 9H40'!$B:$B,'[6]cells down 19042026 9H40'!$B:$B,"")</f>
        <v/>
      </c>
      <c r="BR887" s="9" t="s">
        <v>5537</v>
      </c>
      <c r="BS887" s="9" t="s">
        <v>12</v>
      </c>
      <c r="BT887" s="108"/>
    </row>
    <row r="888" spans="1:72" s="9" customFormat="1" x14ac:dyDescent="0.35">
      <c r="A888" s="1" t="s">
        <v>1718</v>
      </c>
      <c r="B888" s="1" t="s">
        <v>1719</v>
      </c>
      <c r="C888" s="3" t="str">
        <f>_xlfn.XLOOKUP(B888,'[1]daily break down'!$D:$D,'[1]daily break down'!$E:$E,"")</f>
        <v>Douala</v>
      </c>
      <c r="D888" s="1" t="s">
        <v>21</v>
      </c>
      <c r="E888" s="1" t="s">
        <v>30</v>
      </c>
      <c r="F888" s="3" t="s">
        <v>31</v>
      </c>
      <c r="G888" s="1" t="s">
        <v>32</v>
      </c>
      <c r="H888" s="34" t="str">
        <f>_xlfn.XLOOKUP(B888,[2]CALCULATION!$B:$B,[2]CALCULATION!$H:$H,"")</f>
        <v>ZTE</v>
      </c>
      <c r="I888" s="28">
        <v>0</v>
      </c>
      <c r="J888" s="28">
        <v>4.2418593568528085</v>
      </c>
      <c r="K888" s="28">
        <v>0</v>
      </c>
      <c r="L888" s="28">
        <v>0</v>
      </c>
      <c r="M888" s="28">
        <v>0.38760975707196477</v>
      </c>
      <c r="N888" s="28">
        <v>13.383603285078749</v>
      </c>
      <c r="O888" s="28">
        <v>0.6445775654690068</v>
      </c>
      <c r="P888" s="28">
        <v>0</v>
      </c>
      <c r="Q888" s="28">
        <v>0</v>
      </c>
      <c r="R888" s="28">
        <v>0</v>
      </c>
      <c r="S888" s="93">
        <v>0</v>
      </c>
      <c r="T888" s="93">
        <f>_xlfn.XLOOKUP(B888,'[3]Nur des jours'!$B:$B,'[3]Nur des jours'!$U:$U,"")</f>
        <v>0.40478493749161687</v>
      </c>
      <c r="U888" s="93">
        <v>1.0109635793432701</v>
      </c>
      <c r="V888" s="93">
        <v>0</v>
      </c>
      <c r="W888" s="93">
        <v>0.40478493749161687</v>
      </c>
      <c r="X888" s="93">
        <v>0.60410977276683531</v>
      </c>
      <c r="Y888" s="93">
        <v>0.43260765966675518</v>
      </c>
      <c r="Z888" s="93">
        <v>0</v>
      </c>
      <c r="AA888" s="93">
        <v>0</v>
      </c>
      <c r="AB888" s="93">
        <v>0</v>
      </c>
      <c r="AC888" s="93">
        <f>_xlfn.XLOOKUP(B888,'[3]Nur des jours'!$B:$B,'[3]Nur des jours'!$N:$N,"")</f>
        <v>2.5625975578783966</v>
      </c>
      <c r="AD888" s="93">
        <v>2.5625975578783966</v>
      </c>
      <c r="AE888" s="93">
        <v>0.40260905793689483</v>
      </c>
      <c r="AF888" s="93">
        <v>0</v>
      </c>
      <c r="AG888" s="93"/>
      <c r="AH888" s="93">
        <v>0</v>
      </c>
      <c r="AI888" s="93">
        <v>0</v>
      </c>
      <c r="AJ888" s="93">
        <v>0</v>
      </c>
      <c r="AK888" s="93">
        <v>0</v>
      </c>
      <c r="AL888" s="93">
        <v>0</v>
      </c>
      <c r="AM888" s="49" t="s">
        <v>5559</v>
      </c>
      <c r="AN888" s="49"/>
      <c r="AO888" s="48" t="str" cm="1">
        <f t="array" ref="AO888">IFERROR(_xlfn.IFS(
AQ888="MPR ISSUE","PDH",
AQ888="BSS Hardware Issue","BSS",
AQ888="Sites strategiques, MLL, Pylone, etc.","ENVTECH",
AQ888="AKTIVCO DEFAUT GE &amp; POWER Cabinet","AKTIVCO",
AQ888="AKTIVCO Coupure ENEO &amp; Baisse de tension","AKTIVCO GRID ONLY",
AQ888="Coupure ENEO &amp; Baisse de tension","IHS GRID ONLY",
AQ888="Defaut GE &amp; POWER Cabinet","IHS",
AQ888="Sharing","Partners",
AQ888="Sites strategiques &amp; DataCenter","SST &amp; DC",
AQ888="Exclu","Exclu",
AQ888="SAT","SAT",
AQ888="SPARE-ISSUE","SPARE-ISSUE",
AQ888="Fiber CAmtel","TRANS_FO_CAMTEL",
AQ888="Fiber AOF","Fiber AOF",
AQ888="Projet OCM (HUAWEI)","TRAVAUX-HUAWEI",
AQ888="Projet OCM (NOKIA)","TRAVAUX-NOKIA",
AQ888="ACCESS-ISSUE","ACCESS-ISSUE",
AQ888="Projet OCM (ZTE, NOKIA, autres projets)","TRAVAUX OCM",
AQ888="No root CAuse","No root cause",
AQ888="ODU HS","PDH",
AQ888="IP &amp; VLAN","PDH",
AQ888="Warehouse HUAWEI","SPARE-ISSUE",
AQ888="SPARE-HS","SPARE-ISSUE",
AQ888="Power Telco","BSS",AQ888="no impacts","no impacts"
),"")</f>
        <v>No root cause</v>
      </c>
      <c r="AP888" s="48" t="str" cm="1">
        <f t="array" ref="AP888">IFERROR(_xlfn.IFS(
AQ888="MPR ISSUE","TX ISSUE",
AQ888="BSS Hardware Issue","RAN ISSUE",
AQ888="Sites strategiques, MLL, Pylone, etc.","ENVTECH",
AQ888="AKTIVCO DEFAUT GE &amp; POWER Cabinet","POWER ISSUE",
AQ888="AKTIVCO Coupure ENEO &amp; Baisse de tension","POWER ISSUE",
AQ888="Coupure ENEO &amp; Baisse de tension","POWER ISSUE",
AQ888="Defaut GE &amp; POWER Cabinet","POWER ISSUE",
AQ888="Sharing","POWER ISSUE",
AQ888="Sites strategiques &amp; DataCenter","POWER ISSUE",
AQ888="Exclu","Exclu",
AQ888="SAT","TX ISSUE",
AQ888="SPARE-ISSUE","SPARE-ISSUE",
AQ888="Fiber CAmtel","TX ISSUE",
AQ888="Fiber AOF","TX ISSUE",
AQ888="Projet OCM (HUAWEI)","TRAVAUX-HUAWEI",
AQ888="Projet OCM (NOKIA)","TRAVAUX -NOKIA",
AQ888="ACCESS-ISSUE","ACCESS-ISSUE",
AQ888="Projet OCM (ZTE, NOKIA, autres projets)","TRAVAUX OCM",
AQ888="No root CAuse","No root cause",
AQ888="ODU HS","TX ISSUE",
AQ888="IP &amp; VLAN","TX ISSUE",
AQ888="Warehouse HUAWEI","SPARE-ISSUE",
AQ888="SPARE-HS","SPARE-ISSUE",
AQ888="Power Telco","RAN ISSUE",AQ888="no impacts","no impacts"
),"")</f>
        <v>No root cause</v>
      </c>
      <c r="AQ888" s="67" t="s">
        <v>5344</v>
      </c>
      <c r="AR888" s="48" t="str" cm="1">
        <f t="array" ref="AR888">IFERROR(_xlfn.IFS(
AQ888="MPR ISSUE","ACTIVE",
AQ888="BSS Hardware Issue","ACTIVE",
AQ888="Sites strategiques, MLL, Pylone, etc.","PASSIVE",
AQ888="AKTIVCO DEFAUT GE &amp; POWER Cabinet","PASSIVE",
AQ888="AKTIVCO Coupure ENEO &amp; Baisse de tension","PASSIVE",
AQ888="Coupure ENEO &amp; Baisse de tension","PASSIVE",
AQ888="Defaut GE &amp; POWER Cabinet","PASSIVE",
AQ888="Sharing","PASSIVE",
AQ888="Sites strategiques &amp; DataCenter","PASSIVE",
AQ888="Exclu","Exclu",
AQ888="SAT","ACTIVE",
AQ888="SPARE-ISSUE","SPARE-ISSUE",
AQ888="Fiber CAmtel","ACTIVE",
AQ888="Fiber AOF","ACTIVE",
AQ888="Projet OCM (HUAWEI)","PLANNED WORKS",
AQ888="Projet OCM (NOKIA)","PLANNED WORKS",
AQ888="ACCESS-ISSUE","ACCESS-ISSUE",
AQ888="Projet OCM (ZTE, NOKIA, autres projets)","PLANNED WORKS",
AQ888="No root CAuse","No root cause",
AQ888="ODU HS","ACTIVE",
AQ888="IP &amp; VLAN","ACTIVE",
AQ888="Warehouse HUAWEI","SPARE-ISSUE",
AQ888="SPARE-HS","SPARE-ISSUE",
AQ888="Power Telco","ACTIVE", AQ888="no impacts","no impacts"
),"")</f>
        <v>No root cause</v>
      </c>
      <c r="AS888" s="92" t="s">
        <v>5537</v>
      </c>
      <c r="AT888" s="98" t="s">
        <v>1719</v>
      </c>
      <c r="AV888" s="17" t="s">
        <v>5537</v>
      </c>
      <c r="AW888" s="7" t="s">
        <v>5537</v>
      </c>
      <c r="AX888" s="6" t="s">
        <v>5537</v>
      </c>
      <c r="AY888" s="7"/>
      <c r="AZ888" s="3" t="s">
        <v>5537</v>
      </c>
      <c r="BA888" s="18" t="s">
        <v>5537</v>
      </c>
      <c r="BB888" s="18" t="s">
        <v>5537</v>
      </c>
      <c r="BC888" s="18" t="s">
        <v>5537</v>
      </c>
      <c r="BD888" s="18" t="s">
        <v>5537</v>
      </c>
      <c r="BE888" s="18" t="s">
        <v>5537</v>
      </c>
      <c r="BF888" s="18" t="s">
        <v>5537</v>
      </c>
      <c r="BG888" s="18" t="s">
        <v>5537</v>
      </c>
      <c r="BH888" s="18" t="s">
        <v>5537</v>
      </c>
      <c r="BI888" s="18" t="s">
        <v>5537</v>
      </c>
      <c r="BJ888" s="18" t="s">
        <v>5537</v>
      </c>
      <c r="BK888" s="18" t="s">
        <v>5537</v>
      </c>
      <c r="BL888" s="9" t="s">
        <v>5537</v>
      </c>
      <c r="BM888" s="14" t="s">
        <v>5537</v>
      </c>
      <c r="BN888" s="14" t="s">
        <v>5537</v>
      </c>
      <c r="BO888" s="14" t="str">
        <f>_xlfn.XLOOKUP(B888,'[4]cell downs 18042026 17h'!$B:$B,'[4]cell downs 18042026 17h'!$B:$B,"")</f>
        <v/>
      </c>
      <c r="BP888" s="14" t="str">
        <f>_xlfn.XLOOKUP(B888,'[5]Cells Huawei 19042026 15h'!$B:$B,'[5]Cells Huawei 19042026 15h'!$B:$B,"")</f>
        <v/>
      </c>
      <c r="BQ888" s="9" t="str">
        <f>_xlfn.XLOOKUP(B888,'[6]cells down 19042026 9H40'!$B:$B,'[6]cells down 19042026 9H40'!$B:$B,"")</f>
        <v/>
      </c>
      <c r="BR888" s="9" t="s">
        <v>5537</v>
      </c>
      <c r="BS888" s="9" t="s">
        <v>12</v>
      </c>
      <c r="BT888" s="108"/>
    </row>
    <row r="889" spans="1:72" s="9" customFormat="1" x14ac:dyDescent="0.35">
      <c r="A889" s="1" t="s">
        <v>1920</v>
      </c>
      <c r="B889" s="8" t="s">
        <v>1921</v>
      </c>
      <c r="C889" s="3" t="str">
        <f>_xlfn.XLOOKUP(B889,'[1]daily break down'!$D:$D,'[1]daily break down'!$E:$E,"")</f>
        <v>CENTRE</v>
      </c>
      <c r="D889" s="1" t="s">
        <v>21</v>
      </c>
      <c r="E889" s="1" t="s">
        <v>563</v>
      </c>
      <c r="F889" s="3" t="s">
        <v>69</v>
      </c>
      <c r="G889" s="1" t="s">
        <v>502</v>
      </c>
      <c r="H889" s="34" t="str">
        <f>_xlfn.XLOOKUP(B889,[2]CALCULATION!$B:$B,[2]CALCULATION!$H:$H,"")</f>
        <v>ZTE</v>
      </c>
      <c r="I889" s="28">
        <v>0</v>
      </c>
      <c r="J889" s="28">
        <v>0</v>
      </c>
      <c r="K889" s="28">
        <v>0.55561619482183611</v>
      </c>
      <c r="L889" s="28">
        <v>0</v>
      </c>
      <c r="M889" s="28">
        <v>0</v>
      </c>
      <c r="N889" s="28">
        <v>0</v>
      </c>
      <c r="O889" s="28">
        <v>0</v>
      </c>
      <c r="P889" s="28">
        <v>0</v>
      </c>
      <c r="Q889" s="28">
        <v>14.424940002796541</v>
      </c>
      <c r="R889" s="28">
        <v>0</v>
      </c>
      <c r="S889" s="93">
        <v>0</v>
      </c>
      <c r="T889" s="93">
        <f>_xlfn.XLOOKUP(B889,'[3]Nur des jours'!$B:$B,'[3]Nur des jours'!$U:$U,"")</f>
        <v>9.2207354900940407E-3</v>
      </c>
      <c r="U889" s="93">
        <v>0</v>
      </c>
      <c r="V889" s="93">
        <v>0</v>
      </c>
      <c r="W889" s="93">
        <v>9.2207354900940407E-3</v>
      </c>
      <c r="X889" s="93">
        <v>0</v>
      </c>
      <c r="Y889" s="93">
        <v>0</v>
      </c>
      <c r="Z889" s="93">
        <v>1.9126516338358519</v>
      </c>
      <c r="AA889" s="93">
        <v>0</v>
      </c>
      <c r="AB889" s="93">
        <v>0.51029726081733107</v>
      </c>
      <c r="AC889" s="93">
        <f>_xlfn.XLOOKUP(B889,'[3]Nur des jours'!$B:$B,'[3]Nur des jours'!$N:$N,"")</f>
        <v>0</v>
      </c>
      <c r="AD889" s="93">
        <v>0</v>
      </c>
      <c r="AE889" s="93">
        <v>0.39360234338660982</v>
      </c>
      <c r="AF889" s="93">
        <v>0</v>
      </c>
      <c r="AG889" s="93"/>
      <c r="AH889" s="93">
        <v>0</v>
      </c>
      <c r="AI889" s="93">
        <v>0</v>
      </c>
      <c r="AJ889" s="93">
        <v>0</v>
      </c>
      <c r="AK889" s="93">
        <v>0</v>
      </c>
      <c r="AL889" s="93">
        <v>0</v>
      </c>
      <c r="AM889" s="49" t="s">
        <v>5559</v>
      </c>
      <c r="AN889" s="49"/>
      <c r="AO889" s="48" t="str" cm="1">
        <f t="array" ref="AO889">IFERROR(_xlfn.IFS(
AQ889="MPR ISSUE","PDH",
AQ889="BSS Hardware Issue","BSS",
AQ889="Sites strategiques, MLL, Pylone, etc.","ENVTECH",
AQ889="AKTIVCO DEFAUT GE &amp; POWER Cabinet","AKTIVCO",
AQ889="AKTIVCO Coupure ENEO &amp; Baisse de tension","AKTIVCO GRID ONLY",
AQ889="Coupure ENEO &amp; Baisse de tension","IHS GRID ONLY",
AQ889="Defaut GE &amp; POWER Cabinet","IHS",
AQ889="Sharing","Partners",
AQ889="Sites strategiques &amp; DataCenter","SST &amp; DC",
AQ889="Exclu","Exclu",
AQ889="SAT","SAT",
AQ889="SPARE-ISSUE","SPARE-ISSUE",
AQ889="Fiber CAmtel","TRANS_FO_CAMTEL",
AQ889="Fiber AOF","Fiber AOF",
AQ889="Projet OCM (HUAWEI)","TRAVAUX-HUAWEI",
AQ889="Projet OCM (NOKIA)","TRAVAUX-NOKIA",
AQ889="ACCESS-ISSUE","ACCESS-ISSUE",
AQ889="Projet OCM (ZTE, NOKIA, autres projets)","TRAVAUX OCM",
AQ889="No root CAuse","No root cause",
AQ889="ODU HS","PDH",
AQ889="IP &amp; VLAN","PDH",
AQ889="Warehouse HUAWEI","SPARE-ISSUE",
AQ889="SPARE-HS","SPARE-ISSUE",
AQ889="Power Telco","BSS",AQ889="no impacts","no impacts"
),"")</f>
        <v>No root cause</v>
      </c>
      <c r="AP889" s="48" t="str" cm="1">
        <f t="array" ref="AP889">IFERROR(_xlfn.IFS(
AQ889="MPR ISSUE","TX ISSUE",
AQ889="BSS Hardware Issue","RAN ISSUE",
AQ889="Sites strategiques, MLL, Pylone, etc.","ENVTECH",
AQ889="AKTIVCO DEFAUT GE &amp; POWER Cabinet","POWER ISSUE",
AQ889="AKTIVCO Coupure ENEO &amp; Baisse de tension","POWER ISSUE",
AQ889="Coupure ENEO &amp; Baisse de tension","POWER ISSUE",
AQ889="Defaut GE &amp; POWER Cabinet","POWER ISSUE",
AQ889="Sharing","POWER ISSUE",
AQ889="Sites strategiques &amp; DataCenter","POWER ISSUE",
AQ889="Exclu","Exclu",
AQ889="SAT","TX ISSUE",
AQ889="SPARE-ISSUE","SPARE-ISSUE",
AQ889="Fiber CAmtel","TX ISSUE",
AQ889="Fiber AOF","TX ISSUE",
AQ889="Projet OCM (HUAWEI)","TRAVAUX-HUAWEI",
AQ889="Projet OCM (NOKIA)","TRAVAUX -NOKIA",
AQ889="ACCESS-ISSUE","ACCESS-ISSUE",
AQ889="Projet OCM (ZTE, NOKIA, autres projets)","TRAVAUX OCM",
AQ889="No root CAuse","No root cause",
AQ889="ODU HS","TX ISSUE",
AQ889="IP &amp; VLAN","TX ISSUE",
AQ889="Warehouse HUAWEI","SPARE-ISSUE",
AQ889="SPARE-HS","SPARE-ISSUE",
AQ889="Power Telco","RAN ISSUE",AQ889="no impacts","no impacts"
),"")</f>
        <v>No root cause</v>
      </c>
      <c r="AQ889" s="67" t="s">
        <v>5344</v>
      </c>
      <c r="AR889" s="48" t="str" cm="1">
        <f t="array" ref="AR889">IFERROR(_xlfn.IFS(
AQ889="MPR ISSUE","ACTIVE",
AQ889="BSS Hardware Issue","ACTIVE",
AQ889="Sites strategiques, MLL, Pylone, etc.","PASSIVE",
AQ889="AKTIVCO DEFAUT GE &amp; POWER Cabinet","PASSIVE",
AQ889="AKTIVCO Coupure ENEO &amp; Baisse de tension","PASSIVE",
AQ889="Coupure ENEO &amp; Baisse de tension","PASSIVE",
AQ889="Defaut GE &amp; POWER Cabinet","PASSIVE",
AQ889="Sharing","PASSIVE",
AQ889="Sites strategiques &amp; DataCenter","PASSIVE",
AQ889="Exclu","Exclu",
AQ889="SAT","ACTIVE",
AQ889="SPARE-ISSUE","SPARE-ISSUE",
AQ889="Fiber CAmtel","ACTIVE",
AQ889="Fiber AOF","ACTIVE",
AQ889="Projet OCM (HUAWEI)","PLANNED WORKS",
AQ889="Projet OCM (NOKIA)","PLANNED WORKS",
AQ889="ACCESS-ISSUE","ACCESS-ISSUE",
AQ889="Projet OCM (ZTE, NOKIA, autres projets)","PLANNED WORKS",
AQ889="No root CAuse","No root cause",
AQ889="ODU HS","ACTIVE",
AQ889="IP &amp; VLAN","ACTIVE",
AQ889="Warehouse HUAWEI","SPARE-ISSUE",
AQ889="SPARE-HS","SPARE-ISSUE",
AQ889="Power Telco","ACTIVE", AQ889="no impacts","no impacts"
),"")</f>
        <v>No root cause</v>
      </c>
      <c r="AS889" s="92" t="s">
        <v>5537</v>
      </c>
      <c r="AT889" s="98" t="s">
        <v>1921</v>
      </c>
      <c r="AV889" s="17" t="s">
        <v>5537</v>
      </c>
      <c r="AW889" s="7" t="s">
        <v>5537</v>
      </c>
      <c r="AX889" s="6" t="s">
        <v>5537</v>
      </c>
      <c r="AY889" s="7"/>
      <c r="AZ889" s="3" t="s">
        <v>5537</v>
      </c>
      <c r="BA889" s="18" t="s">
        <v>5537</v>
      </c>
      <c r="BB889" s="18" t="s">
        <v>5537</v>
      </c>
      <c r="BC889" s="18" t="s">
        <v>5537</v>
      </c>
      <c r="BD889" s="18" t="s">
        <v>5537</v>
      </c>
      <c r="BE889" s="18" t="s">
        <v>5537</v>
      </c>
      <c r="BF889" s="18" t="s">
        <v>5537</v>
      </c>
      <c r="BG889" s="18" t="s">
        <v>5537</v>
      </c>
      <c r="BH889" s="18" t="s">
        <v>5537</v>
      </c>
      <c r="BI889" s="18" t="s">
        <v>5537</v>
      </c>
      <c r="BJ889" s="18" t="s">
        <v>5537</v>
      </c>
      <c r="BK889" s="18" t="s">
        <v>5537</v>
      </c>
      <c r="BL889" s="9" t="s">
        <v>5537</v>
      </c>
      <c r="BM889" s="14" t="s">
        <v>5537</v>
      </c>
      <c r="BN889" s="14" t="s">
        <v>5537</v>
      </c>
      <c r="BO889" s="14" t="str">
        <f>_xlfn.XLOOKUP(B889,'[4]cell downs 18042026 17h'!$B:$B,'[4]cell downs 18042026 17h'!$B:$B,"")</f>
        <v/>
      </c>
      <c r="BP889" s="14" t="str">
        <f>_xlfn.XLOOKUP(B889,'[5]Cells Huawei 19042026 15h'!$B:$B,'[5]Cells Huawei 19042026 15h'!$B:$B,"")</f>
        <v/>
      </c>
      <c r="BQ889" s="9" t="str">
        <f>_xlfn.XLOOKUP(B889,'[6]cells down 19042026 9H40'!$B:$B,'[6]cells down 19042026 9H40'!$B:$B,"")</f>
        <v/>
      </c>
      <c r="BR889" s="9" t="s">
        <v>5537</v>
      </c>
      <c r="BS889" s="9" t="s">
        <v>12</v>
      </c>
      <c r="BT889" s="108"/>
    </row>
    <row r="890" spans="1:72" s="9" customFormat="1" x14ac:dyDescent="0.35">
      <c r="A890" s="1" t="s">
        <v>2279</v>
      </c>
      <c r="B890" s="8" t="s">
        <v>2280</v>
      </c>
      <c r="C890" s="3" t="str">
        <f>_xlfn.XLOOKUP(B890,'[1]daily break down'!$D:$D,'[1]daily break down'!$E:$E,"")</f>
        <v>Yaounde</v>
      </c>
      <c r="D890" s="1" t="s">
        <v>11</v>
      </c>
      <c r="E890" s="1" t="s">
        <v>12</v>
      </c>
      <c r="F890" s="3" t="s">
        <v>37</v>
      </c>
      <c r="G890" s="1" t="s">
        <v>38</v>
      </c>
      <c r="H890" s="34" t="str">
        <f>_xlfn.XLOOKUP(B890,[2]CALCULATION!$B:$B,[2]CALCULATION!$H:$H,"")</f>
        <v>ZTE</v>
      </c>
      <c r="I890" s="28">
        <v>0</v>
      </c>
      <c r="J890" s="28">
        <v>0</v>
      </c>
      <c r="K890" s="28">
        <v>0</v>
      </c>
      <c r="L890" s="28">
        <v>0</v>
      </c>
      <c r="M890" s="28">
        <v>0</v>
      </c>
      <c r="N890" s="28">
        <v>0</v>
      </c>
      <c r="O890" s="28">
        <v>0</v>
      </c>
      <c r="P890" s="28">
        <v>0</v>
      </c>
      <c r="Q890" s="28">
        <v>0</v>
      </c>
      <c r="R890" s="28">
        <v>0</v>
      </c>
      <c r="S890" s="93">
        <v>0</v>
      </c>
      <c r="T890" s="93">
        <f>_xlfn.XLOOKUP(B890,'[3]Nur des jours'!$B:$B,'[3]Nur des jours'!$U:$U,"")</f>
        <v>0</v>
      </c>
      <c r="U890" s="93">
        <v>0</v>
      </c>
      <c r="V890" s="93">
        <v>0</v>
      </c>
      <c r="W890" s="93">
        <v>0</v>
      </c>
      <c r="X890" s="93">
        <v>2.2971580872805666E-2</v>
      </c>
      <c r="Y890" s="93">
        <v>0</v>
      </c>
      <c r="Z890" s="93">
        <v>0</v>
      </c>
      <c r="AA890" s="93">
        <v>0</v>
      </c>
      <c r="AB890" s="93">
        <v>2.6039214343397538E-3</v>
      </c>
      <c r="AC890" s="93">
        <f>_xlfn.XLOOKUP(B890,'[3]Nur des jours'!$B:$B,'[3]Nur des jours'!$N:$N,"")</f>
        <v>0</v>
      </c>
      <c r="AD890" s="93">
        <v>0</v>
      </c>
      <c r="AE890" s="93">
        <v>0.39101625703058818</v>
      </c>
      <c r="AF890" s="93">
        <v>0</v>
      </c>
      <c r="AG890" s="93"/>
      <c r="AH890" s="93">
        <v>0</v>
      </c>
      <c r="AI890" s="93">
        <v>0</v>
      </c>
      <c r="AJ890" s="93">
        <v>0</v>
      </c>
      <c r="AK890" s="93">
        <v>0</v>
      </c>
      <c r="AL890" s="93">
        <v>0</v>
      </c>
      <c r="AM890" s="49" t="s">
        <v>5559</v>
      </c>
      <c r="AN890" s="49"/>
      <c r="AO890" s="48" t="str" cm="1">
        <f t="array" ref="AO890">IFERROR(_xlfn.IFS(
AQ890="MPR ISSUE","PDH",
AQ890="BSS Hardware Issue","BSS",
AQ890="Sites strategiques, MLL, Pylone, etc.","ENVTECH",
AQ890="AKTIVCO DEFAUT GE &amp; POWER Cabinet","AKTIVCO",
AQ890="AKTIVCO Coupure ENEO &amp; Baisse de tension","AKTIVCO GRID ONLY",
AQ890="Coupure ENEO &amp; Baisse de tension","IHS GRID ONLY",
AQ890="Defaut GE &amp; POWER Cabinet","IHS",
AQ890="Sharing","Partners",
AQ890="Sites strategiques &amp; DataCenter","SST &amp; DC",
AQ890="Exclu","Exclu",
AQ890="SAT","SAT",
AQ890="SPARE-ISSUE","SPARE-ISSUE",
AQ890="Fiber CAmtel","TRANS_FO_CAMTEL",
AQ890="Fiber AOF","Fiber AOF",
AQ890="Projet OCM (HUAWEI)","TRAVAUX-HUAWEI",
AQ890="Projet OCM (NOKIA)","TRAVAUX-NOKIA",
AQ890="ACCESS-ISSUE","ACCESS-ISSUE",
AQ890="Projet OCM (ZTE, NOKIA, autres projets)","TRAVAUX OCM",
AQ890="No root CAuse","No root cause",
AQ890="ODU HS","PDH",
AQ890="IP &amp; VLAN","PDH",
AQ890="Warehouse HUAWEI","SPARE-ISSUE",
AQ890="SPARE-HS","SPARE-ISSUE",
AQ890="Power Telco","BSS",AQ890="no impacts","no impacts"
),"")</f>
        <v>No root cause</v>
      </c>
      <c r="AP890" s="48" t="str" cm="1">
        <f t="array" ref="AP890">IFERROR(_xlfn.IFS(
AQ890="MPR ISSUE","TX ISSUE",
AQ890="BSS Hardware Issue","RAN ISSUE",
AQ890="Sites strategiques, MLL, Pylone, etc.","ENVTECH",
AQ890="AKTIVCO DEFAUT GE &amp; POWER Cabinet","POWER ISSUE",
AQ890="AKTIVCO Coupure ENEO &amp; Baisse de tension","POWER ISSUE",
AQ890="Coupure ENEO &amp; Baisse de tension","POWER ISSUE",
AQ890="Defaut GE &amp; POWER Cabinet","POWER ISSUE",
AQ890="Sharing","POWER ISSUE",
AQ890="Sites strategiques &amp; DataCenter","POWER ISSUE",
AQ890="Exclu","Exclu",
AQ890="SAT","TX ISSUE",
AQ890="SPARE-ISSUE","SPARE-ISSUE",
AQ890="Fiber CAmtel","TX ISSUE",
AQ890="Fiber AOF","TX ISSUE",
AQ890="Projet OCM (HUAWEI)","TRAVAUX-HUAWEI",
AQ890="Projet OCM (NOKIA)","TRAVAUX -NOKIA",
AQ890="ACCESS-ISSUE","ACCESS-ISSUE",
AQ890="Projet OCM (ZTE, NOKIA, autres projets)","TRAVAUX OCM",
AQ890="No root CAuse","No root cause",
AQ890="ODU HS","TX ISSUE",
AQ890="IP &amp; VLAN","TX ISSUE",
AQ890="Warehouse HUAWEI","SPARE-ISSUE",
AQ890="SPARE-HS","SPARE-ISSUE",
AQ890="Power Telco","RAN ISSUE",AQ890="no impacts","no impacts"
),"")</f>
        <v>No root cause</v>
      </c>
      <c r="AQ890" s="127" t="s">
        <v>5344</v>
      </c>
      <c r="AR890" s="48" t="str" cm="1">
        <f t="array" ref="AR890">IFERROR(_xlfn.IFS(
AQ890="MPR ISSUE","ACTIVE",
AQ890="BSS Hardware Issue","ACTIVE",
AQ890="Sites strategiques, MLL, Pylone, etc.","PASSIVE",
AQ890="AKTIVCO DEFAUT GE &amp; POWER Cabinet","PASSIVE",
AQ890="AKTIVCO Coupure ENEO &amp; Baisse de tension","PASSIVE",
AQ890="Coupure ENEO &amp; Baisse de tension","PASSIVE",
AQ890="Defaut GE &amp; POWER Cabinet","PASSIVE",
AQ890="Sharing","PASSIVE",
AQ890="Sites strategiques &amp; DataCenter","PASSIVE",
AQ890="Exclu","Exclu",
AQ890="SAT","ACTIVE",
AQ890="SPARE-ISSUE","SPARE-ISSUE",
AQ890="Fiber CAmtel","ACTIVE",
AQ890="Fiber AOF","ACTIVE",
AQ890="Projet OCM (HUAWEI)","PLANNED WORKS",
AQ890="Projet OCM (NOKIA)","PLANNED WORKS",
AQ890="ACCESS-ISSUE","ACCESS-ISSUE",
AQ890="Projet OCM (ZTE, NOKIA, autres projets)","PLANNED WORKS",
AQ890="No root CAuse","No root cause",
AQ890="ODU HS","ACTIVE",
AQ890="IP &amp; VLAN","ACTIVE",
AQ890="Warehouse HUAWEI","SPARE-ISSUE",
AQ890="SPARE-HS","SPARE-ISSUE",
AQ890="Power Telco","ACTIVE", AQ890="no impacts","no impacts"
),"")</f>
        <v>No root cause</v>
      </c>
      <c r="AS890" s="92" t="s">
        <v>5537</v>
      </c>
      <c r="AT890" s="98" t="s">
        <v>2280</v>
      </c>
      <c r="AV890" s="17" t="s">
        <v>5537</v>
      </c>
      <c r="AW890" s="7" t="s">
        <v>5537</v>
      </c>
      <c r="AX890" s="6" t="s">
        <v>5537</v>
      </c>
      <c r="AY890" s="7"/>
      <c r="AZ890" s="3" t="s">
        <v>5537</v>
      </c>
      <c r="BA890" s="18" t="s">
        <v>5537</v>
      </c>
      <c r="BB890" s="18" t="s">
        <v>5537</v>
      </c>
      <c r="BC890" s="18" t="s">
        <v>5537</v>
      </c>
      <c r="BD890" s="18" t="s">
        <v>5537</v>
      </c>
      <c r="BE890" s="18" t="s">
        <v>5537</v>
      </c>
      <c r="BF890" s="18" t="s">
        <v>5537</v>
      </c>
      <c r="BG890" s="18" t="s">
        <v>5537</v>
      </c>
      <c r="BH890" s="18" t="s">
        <v>5537</v>
      </c>
      <c r="BI890" s="18" t="s">
        <v>5537</v>
      </c>
      <c r="BJ890" s="18" t="s">
        <v>5537</v>
      </c>
      <c r="BK890" s="18" t="s">
        <v>5537</v>
      </c>
      <c r="BL890" s="9" t="s">
        <v>5537</v>
      </c>
      <c r="BM890" s="14" t="s">
        <v>5537</v>
      </c>
      <c r="BN890" s="14" t="s">
        <v>5537</v>
      </c>
      <c r="BO890" s="14" t="str">
        <f>_xlfn.XLOOKUP(B890,'[4]cell downs 18042026 17h'!$B:$B,'[4]cell downs 18042026 17h'!$B:$B,"")</f>
        <v/>
      </c>
      <c r="BP890" s="14" t="str">
        <f>_xlfn.XLOOKUP(B890,'[5]Cells Huawei 19042026 15h'!$B:$B,'[5]Cells Huawei 19042026 15h'!$B:$B,"")</f>
        <v/>
      </c>
      <c r="BQ890" s="9" t="str">
        <f>_xlfn.XLOOKUP(B890,'[6]cells down 19042026 9H40'!$B:$B,'[6]cells down 19042026 9H40'!$B:$B,"")</f>
        <v/>
      </c>
      <c r="BR890" s="9" t="s">
        <v>2280</v>
      </c>
      <c r="BS890" s="9" t="s">
        <v>12</v>
      </c>
      <c r="BT890" s="108"/>
    </row>
    <row r="891" spans="1:72" s="9" customFormat="1" x14ac:dyDescent="0.35">
      <c r="A891" s="1" t="s">
        <v>1955</v>
      </c>
      <c r="B891" s="8" t="s">
        <v>1956</v>
      </c>
      <c r="C891" s="3" t="str">
        <f>_xlfn.XLOOKUP(B891,'[1]daily break down'!$D:$D,'[1]daily break down'!$E:$E,"")</f>
        <v>OUEST</v>
      </c>
      <c r="D891" s="1" t="s">
        <v>11</v>
      </c>
      <c r="E891" s="1" t="s">
        <v>12</v>
      </c>
      <c r="F891" s="3" t="s">
        <v>102</v>
      </c>
      <c r="G891" s="1" t="s">
        <v>856</v>
      </c>
      <c r="H891" s="32" t="str">
        <f>_xlfn.XLOOKUP(B891,[2]CALCULATION!$B:$B,[2]CALCULATION!$H:$H,"")</f>
        <v>Huawei</v>
      </c>
      <c r="I891" s="28">
        <v>1.2989109187776264</v>
      </c>
      <c r="J891" s="28">
        <v>1.0252851472321387</v>
      </c>
      <c r="K891" s="28">
        <v>0</v>
      </c>
      <c r="L891" s="28">
        <v>0</v>
      </c>
      <c r="M891" s="28">
        <v>0</v>
      </c>
      <c r="N891" s="28">
        <v>0</v>
      </c>
      <c r="O891" s="28">
        <v>0</v>
      </c>
      <c r="P891" s="28">
        <v>0</v>
      </c>
      <c r="Q891" s="28">
        <v>0</v>
      </c>
      <c r="R891" s="28">
        <v>0.28973084726609649</v>
      </c>
      <c r="S891" s="93">
        <v>0.10683211912120148</v>
      </c>
      <c r="T891" s="93">
        <f>_xlfn.XLOOKUP(B891,'[3]Nur des jours'!$B:$B,'[3]Nur des jours'!$U:$U,"")</f>
        <v>0</v>
      </c>
      <c r="U891" s="93">
        <v>2.7767433432353683</v>
      </c>
      <c r="V891" s="93">
        <v>0</v>
      </c>
      <c r="W891" s="93">
        <v>0</v>
      </c>
      <c r="X891" s="93">
        <v>0</v>
      </c>
      <c r="Y891" s="93">
        <v>0</v>
      </c>
      <c r="Z891" s="93">
        <v>1.4413418542203502</v>
      </c>
      <c r="AA891" s="93">
        <v>0</v>
      </c>
      <c r="AB891" s="93">
        <v>0</v>
      </c>
      <c r="AC891" s="93">
        <f>_xlfn.XLOOKUP(B891,'[3]Nur des jours'!$B:$B,'[3]Nur des jours'!$N:$N,"")</f>
        <v>15.763141599107389</v>
      </c>
      <c r="AD891" s="93">
        <v>15.763141599107389</v>
      </c>
      <c r="AE891" s="93">
        <v>0.39001749264481367</v>
      </c>
      <c r="AF891" s="93">
        <v>0</v>
      </c>
      <c r="AG891" s="93"/>
      <c r="AH891" s="93">
        <v>0</v>
      </c>
      <c r="AI891" s="93">
        <v>0</v>
      </c>
      <c r="AJ891" s="93">
        <v>0</v>
      </c>
      <c r="AK891" s="93">
        <v>0</v>
      </c>
      <c r="AL891" s="93">
        <v>0</v>
      </c>
      <c r="AM891" s="49" t="s">
        <v>5559</v>
      </c>
      <c r="AN891" s="49"/>
      <c r="AO891" s="48" t="str" cm="1">
        <f t="array" ref="AO891">IFERROR(_xlfn.IFS(
AQ891="MPR ISSUE","PDH",
AQ891="BSS Hardware Issue","BSS",
AQ891="Sites strategiques, MLL, Pylone, etc.","ENVTECH",
AQ891="AKTIVCO DEFAUT GE &amp; POWER Cabinet","AKTIVCO",
AQ891="AKTIVCO Coupure ENEO &amp; Baisse de tension","AKTIVCO GRID ONLY",
AQ891="Coupure ENEO &amp; Baisse de tension","IHS GRID ONLY",
AQ891="Defaut GE &amp; POWER Cabinet","IHS",
AQ891="Sharing","Partners",
AQ891="Sites strategiques &amp; DataCenter","SST &amp; DC",
AQ891="Exclu","Exclu",
AQ891="SAT","SAT",
AQ891="SPARE-ISSUE","SPARE-ISSUE",
AQ891="Fiber CAmtel","TRANS_FO_CAMTEL",
AQ891="Fiber AOF","Fiber AOF",
AQ891="Projet OCM (HUAWEI)","TRAVAUX-HUAWEI",
AQ891="Projet OCM (NOKIA)","TRAVAUX-NOKIA",
AQ891="ACCESS-ISSUE","ACCESS-ISSUE",
AQ891="Projet OCM (ZTE, NOKIA, autres projets)","TRAVAUX OCM",
AQ891="No root CAuse","No root cause",
AQ891="ODU HS","PDH",
AQ891="IP &amp; VLAN","PDH",
AQ891="Warehouse HUAWEI","SPARE-ISSUE",
AQ891="SPARE-HS","SPARE-ISSUE",
AQ891="Power Telco","BSS",AQ891="no impacts","no impacts"
),"")</f>
        <v>No root cause</v>
      </c>
      <c r="AP891" s="48" t="str" cm="1">
        <f t="array" ref="AP891">IFERROR(_xlfn.IFS(
AQ891="MPR ISSUE","TX ISSUE",
AQ891="BSS Hardware Issue","RAN ISSUE",
AQ891="Sites strategiques, MLL, Pylone, etc.","ENVTECH",
AQ891="AKTIVCO DEFAUT GE &amp; POWER Cabinet","POWER ISSUE",
AQ891="AKTIVCO Coupure ENEO &amp; Baisse de tension","POWER ISSUE",
AQ891="Coupure ENEO &amp; Baisse de tension","POWER ISSUE",
AQ891="Defaut GE &amp; POWER Cabinet","POWER ISSUE",
AQ891="Sharing","POWER ISSUE",
AQ891="Sites strategiques &amp; DataCenter","POWER ISSUE",
AQ891="Exclu","Exclu",
AQ891="SAT","TX ISSUE",
AQ891="SPARE-ISSUE","SPARE-ISSUE",
AQ891="Fiber CAmtel","TX ISSUE",
AQ891="Fiber AOF","TX ISSUE",
AQ891="Projet OCM (HUAWEI)","TRAVAUX-HUAWEI",
AQ891="Projet OCM (NOKIA)","TRAVAUX -NOKIA",
AQ891="ACCESS-ISSUE","ACCESS-ISSUE",
AQ891="Projet OCM (ZTE, NOKIA, autres projets)","TRAVAUX OCM",
AQ891="No root CAuse","No root cause",
AQ891="ODU HS","TX ISSUE",
AQ891="IP &amp; VLAN","TX ISSUE",
AQ891="Warehouse HUAWEI","SPARE-ISSUE",
AQ891="SPARE-HS","SPARE-ISSUE",
AQ891="Power Telco","RAN ISSUE",AQ891="no impacts","no impacts"
),"")</f>
        <v>No root cause</v>
      </c>
      <c r="AQ891" s="127" t="s">
        <v>5344</v>
      </c>
      <c r="AR891" s="48" t="str" cm="1">
        <f t="array" ref="AR891">IFERROR(_xlfn.IFS(
AQ891="MPR ISSUE","ACTIVE",
AQ891="BSS Hardware Issue","ACTIVE",
AQ891="Sites strategiques, MLL, Pylone, etc.","PASSIVE",
AQ891="AKTIVCO DEFAUT GE &amp; POWER Cabinet","PASSIVE",
AQ891="AKTIVCO Coupure ENEO &amp; Baisse de tension","PASSIVE",
AQ891="Coupure ENEO &amp; Baisse de tension","PASSIVE",
AQ891="Defaut GE &amp; POWER Cabinet","PASSIVE",
AQ891="Sharing","PASSIVE",
AQ891="Sites strategiques &amp; DataCenter","PASSIVE",
AQ891="Exclu","Exclu",
AQ891="SAT","ACTIVE",
AQ891="SPARE-ISSUE","SPARE-ISSUE",
AQ891="Fiber CAmtel","ACTIVE",
AQ891="Fiber AOF","ACTIVE",
AQ891="Projet OCM (HUAWEI)","PLANNED WORKS",
AQ891="Projet OCM (NOKIA)","PLANNED WORKS",
AQ891="ACCESS-ISSUE","ACCESS-ISSUE",
AQ891="Projet OCM (ZTE, NOKIA, autres projets)","PLANNED WORKS",
AQ891="No root CAuse","No root cause",
AQ891="ODU HS","ACTIVE",
AQ891="IP &amp; VLAN","ACTIVE",
AQ891="Warehouse HUAWEI","SPARE-ISSUE",
AQ891="SPARE-HS","SPARE-ISSUE",
AQ891="Power Telco","ACTIVE", AQ891="no impacts","no impacts"
),"")</f>
        <v>No root cause</v>
      </c>
      <c r="AS891" s="92" t="s">
        <v>5537</v>
      </c>
      <c r="AT891" s="98" t="s">
        <v>1956</v>
      </c>
      <c r="AV891" s="17" t="s">
        <v>5537</v>
      </c>
      <c r="AW891" s="7" t="s">
        <v>5537</v>
      </c>
      <c r="AX891" s="6" t="s">
        <v>5537</v>
      </c>
      <c r="AY891" s="7"/>
      <c r="AZ891" s="3" t="s">
        <v>5537</v>
      </c>
      <c r="BA891" s="18" t="s">
        <v>5537</v>
      </c>
      <c r="BB891" s="18" t="s">
        <v>5537</v>
      </c>
      <c r="BC891" s="18" t="s">
        <v>5537</v>
      </c>
      <c r="BD891" s="18" t="s">
        <v>5537</v>
      </c>
      <c r="BE891" s="18" t="s">
        <v>5537</v>
      </c>
      <c r="BF891" s="18" t="s">
        <v>5537</v>
      </c>
      <c r="BG891" s="18" t="s">
        <v>5537</v>
      </c>
      <c r="BH891" s="18" t="s">
        <v>5537</v>
      </c>
      <c r="BI891" s="18" t="s">
        <v>5537</v>
      </c>
      <c r="BJ891" s="18" t="s">
        <v>5537</v>
      </c>
      <c r="BK891" s="18" t="s">
        <v>5537</v>
      </c>
      <c r="BL891" s="9" t="s">
        <v>5537</v>
      </c>
      <c r="BM891" s="14" t="s">
        <v>5537</v>
      </c>
      <c r="BN891" s="14" t="s">
        <v>5537</v>
      </c>
      <c r="BO891" s="14" t="str">
        <f>_xlfn.XLOOKUP(B891,'[4]cell downs 18042026 17h'!$B:$B,'[4]cell downs 18042026 17h'!$B:$B,"")</f>
        <v/>
      </c>
      <c r="BP891" s="14" t="str">
        <f>_xlfn.XLOOKUP(B891,'[5]Cells Huawei 19042026 15h'!$B:$B,'[5]Cells Huawei 19042026 15h'!$B:$B,"")</f>
        <v/>
      </c>
      <c r="BQ891" s="9" t="str">
        <f>_xlfn.XLOOKUP(B891,'[6]cells down 19042026 9H40'!$B:$B,'[6]cells down 19042026 9H40'!$B:$B,"")</f>
        <v/>
      </c>
      <c r="BR891" s="9" t="s">
        <v>1956</v>
      </c>
      <c r="BS891" s="9" t="s">
        <v>12</v>
      </c>
      <c r="BT891" s="108"/>
    </row>
    <row r="892" spans="1:72" s="9" customFormat="1" x14ac:dyDescent="0.35">
      <c r="A892" s="1" t="s">
        <v>3241</v>
      </c>
      <c r="B892" s="8" t="s">
        <v>3242</v>
      </c>
      <c r="C892" s="3" t="str">
        <f>_xlfn.XLOOKUP(B892,'[1]daily break down'!$D:$D,'[1]daily break down'!$E:$E,"")</f>
        <v>Yaounde</v>
      </c>
      <c r="D892" s="1" t="s">
        <v>11</v>
      </c>
      <c r="E892" s="1" t="s">
        <v>12</v>
      </c>
      <c r="F892" s="3" t="s">
        <v>37</v>
      </c>
      <c r="G892" s="1" t="s">
        <v>38</v>
      </c>
      <c r="H892" s="34" t="str">
        <f>_xlfn.XLOOKUP(B892,[2]CALCULATION!$B:$B,[2]CALCULATION!$H:$H,"")</f>
        <v>ZTE</v>
      </c>
      <c r="I892" s="28">
        <v>0</v>
      </c>
      <c r="J892" s="28">
        <v>0</v>
      </c>
      <c r="K892" s="28">
        <v>0</v>
      </c>
      <c r="L892" s="28">
        <v>0</v>
      </c>
      <c r="M892" s="28">
        <v>0</v>
      </c>
      <c r="N892" s="28">
        <v>0</v>
      </c>
      <c r="O892" s="28">
        <v>0</v>
      </c>
      <c r="P892" s="28">
        <v>0</v>
      </c>
      <c r="Q892" s="28">
        <v>0</v>
      </c>
      <c r="R892" s="28">
        <v>0</v>
      </c>
      <c r="S892" s="93">
        <v>0</v>
      </c>
      <c r="T892" s="93">
        <f>_xlfn.XLOOKUP(B892,'[3]Nur des jours'!$B:$B,'[3]Nur des jours'!$U:$U,"")</f>
        <v>0</v>
      </c>
      <c r="U892" s="93">
        <v>1.4036206635790501E-2</v>
      </c>
      <c r="V892" s="93">
        <v>0</v>
      </c>
      <c r="W892" s="93">
        <v>0</v>
      </c>
      <c r="X892" s="93">
        <v>0.3538479538171348</v>
      </c>
      <c r="Y892" s="93">
        <v>0</v>
      </c>
      <c r="Z892" s="93">
        <v>0</v>
      </c>
      <c r="AA892" s="93">
        <v>0</v>
      </c>
      <c r="AB892" s="93">
        <v>0</v>
      </c>
      <c r="AC892" s="93">
        <f>_xlfn.XLOOKUP(B892,'[3]Nur des jours'!$B:$B,'[3]Nur des jours'!$N:$N,"")</f>
        <v>0</v>
      </c>
      <c r="AD892" s="93">
        <v>0</v>
      </c>
      <c r="AE892" s="93">
        <v>0.38999965756649707</v>
      </c>
      <c r="AF892" s="93">
        <v>0</v>
      </c>
      <c r="AG892" s="93"/>
      <c r="AH892" s="93">
        <v>0</v>
      </c>
      <c r="AI892" s="93">
        <v>0</v>
      </c>
      <c r="AJ892" s="93">
        <v>0</v>
      </c>
      <c r="AK892" s="93">
        <v>0</v>
      </c>
      <c r="AL892" s="93">
        <v>0</v>
      </c>
      <c r="AM892" s="49" t="s">
        <v>5559</v>
      </c>
      <c r="AN892" s="49"/>
      <c r="AO892" s="48" t="str" cm="1">
        <f t="array" ref="AO892">IFERROR(_xlfn.IFS(
AQ892="MPR ISSUE","PDH",
AQ892="BSS Hardware Issue","BSS",
AQ892="Sites strategiques, MLL, Pylone, etc.","ENVTECH",
AQ892="AKTIVCO DEFAUT GE &amp; POWER Cabinet","AKTIVCO",
AQ892="AKTIVCO Coupure ENEO &amp; Baisse de tension","AKTIVCO GRID ONLY",
AQ892="Coupure ENEO &amp; Baisse de tension","IHS GRID ONLY",
AQ892="Defaut GE &amp; POWER Cabinet","IHS",
AQ892="Sharing","Partners",
AQ892="Sites strategiques &amp; DataCenter","SST &amp; DC",
AQ892="Exclu","Exclu",
AQ892="SAT","SAT",
AQ892="SPARE-ISSUE","SPARE-ISSUE",
AQ892="Fiber CAmtel","TRANS_FO_CAMTEL",
AQ892="Fiber AOF","Fiber AOF",
AQ892="Projet OCM (HUAWEI)","TRAVAUX-HUAWEI",
AQ892="Projet OCM (NOKIA)","TRAVAUX-NOKIA",
AQ892="ACCESS-ISSUE","ACCESS-ISSUE",
AQ892="Projet OCM (ZTE, NOKIA, autres projets)","TRAVAUX OCM",
AQ892="No root CAuse","No root cause",
AQ892="ODU HS","PDH",
AQ892="IP &amp; VLAN","PDH",
AQ892="Warehouse HUAWEI","SPARE-ISSUE",
AQ892="SPARE-HS","SPARE-ISSUE",
AQ892="Power Telco","BSS",AQ892="no impacts","no impacts"
),"")</f>
        <v>No root cause</v>
      </c>
      <c r="AP892" s="48" t="str" cm="1">
        <f t="array" ref="AP892">IFERROR(_xlfn.IFS(
AQ892="MPR ISSUE","TX ISSUE",
AQ892="BSS Hardware Issue","RAN ISSUE",
AQ892="Sites strategiques, MLL, Pylone, etc.","ENVTECH",
AQ892="AKTIVCO DEFAUT GE &amp; POWER Cabinet","POWER ISSUE",
AQ892="AKTIVCO Coupure ENEO &amp; Baisse de tension","POWER ISSUE",
AQ892="Coupure ENEO &amp; Baisse de tension","POWER ISSUE",
AQ892="Defaut GE &amp; POWER Cabinet","POWER ISSUE",
AQ892="Sharing","POWER ISSUE",
AQ892="Sites strategiques &amp; DataCenter","POWER ISSUE",
AQ892="Exclu","Exclu",
AQ892="SAT","TX ISSUE",
AQ892="SPARE-ISSUE","SPARE-ISSUE",
AQ892="Fiber CAmtel","TX ISSUE",
AQ892="Fiber AOF","TX ISSUE",
AQ892="Projet OCM (HUAWEI)","TRAVAUX-HUAWEI",
AQ892="Projet OCM (NOKIA)","TRAVAUX -NOKIA",
AQ892="ACCESS-ISSUE","ACCESS-ISSUE",
AQ892="Projet OCM (ZTE, NOKIA, autres projets)","TRAVAUX OCM",
AQ892="No root CAuse","No root cause",
AQ892="ODU HS","TX ISSUE",
AQ892="IP &amp; VLAN","TX ISSUE",
AQ892="Warehouse HUAWEI","SPARE-ISSUE",
AQ892="SPARE-HS","SPARE-ISSUE",
AQ892="Power Telco","RAN ISSUE",AQ892="no impacts","no impacts"
),"")</f>
        <v>No root cause</v>
      </c>
      <c r="AQ892" s="127" t="s">
        <v>5344</v>
      </c>
      <c r="AR892" s="48" t="str" cm="1">
        <f t="array" ref="AR892">IFERROR(_xlfn.IFS(
AQ892="MPR ISSUE","ACTIVE",
AQ892="BSS Hardware Issue","ACTIVE",
AQ892="Sites strategiques, MLL, Pylone, etc.","PASSIVE",
AQ892="AKTIVCO DEFAUT GE &amp; POWER Cabinet","PASSIVE",
AQ892="AKTIVCO Coupure ENEO &amp; Baisse de tension","PASSIVE",
AQ892="Coupure ENEO &amp; Baisse de tension","PASSIVE",
AQ892="Defaut GE &amp; POWER Cabinet","PASSIVE",
AQ892="Sharing","PASSIVE",
AQ892="Sites strategiques &amp; DataCenter","PASSIVE",
AQ892="Exclu","Exclu",
AQ892="SAT","ACTIVE",
AQ892="SPARE-ISSUE","SPARE-ISSUE",
AQ892="Fiber CAmtel","ACTIVE",
AQ892="Fiber AOF","ACTIVE",
AQ892="Projet OCM (HUAWEI)","PLANNED WORKS",
AQ892="Projet OCM (NOKIA)","PLANNED WORKS",
AQ892="ACCESS-ISSUE","ACCESS-ISSUE",
AQ892="Projet OCM (ZTE, NOKIA, autres projets)","PLANNED WORKS",
AQ892="No root CAuse","No root cause",
AQ892="ODU HS","ACTIVE",
AQ892="IP &amp; VLAN","ACTIVE",
AQ892="Warehouse HUAWEI","SPARE-ISSUE",
AQ892="SPARE-HS","SPARE-ISSUE",
AQ892="Power Telco","ACTIVE", AQ892="no impacts","no impacts"
),"")</f>
        <v>No root cause</v>
      </c>
      <c r="AS892" s="92" t="s">
        <v>5537</v>
      </c>
      <c r="AT892" s="98" t="s">
        <v>3242</v>
      </c>
      <c r="AV892" s="17" t="s">
        <v>5537</v>
      </c>
      <c r="AW892" s="7" t="s">
        <v>5537</v>
      </c>
      <c r="AX892" s="6" t="s">
        <v>5537</v>
      </c>
      <c r="AY892" s="7"/>
      <c r="AZ892" s="3" t="s">
        <v>5537</v>
      </c>
      <c r="BA892" s="18" t="s">
        <v>5537</v>
      </c>
      <c r="BB892" s="18" t="s">
        <v>5537</v>
      </c>
      <c r="BC892" s="18" t="s">
        <v>5537</v>
      </c>
      <c r="BD892" s="18" t="s">
        <v>5537</v>
      </c>
      <c r="BE892" s="18" t="s">
        <v>5537</v>
      </c>
      <c r="BF892" s="18" t="s">
        <v>5537</v>
      </c>
      <c r="BG892" s="18" t="s">
        <v>5537</v>
      </c>
      <c r="BH892" s="18" t="s">
        <v>5537</v>
      </c>
      <c r="BI892" s="18" t="s">
        <v>5537</v>
      </c>
      <c r="BJ892" s="18" t="s">
        <v>5537</v>
      </c>
      <c r="BK892" s="18" t="s">
        <v>5537</v>
      </c>
      <c r="BL892" s="9" t="s">
        <v>5537</v>
      </c>
      <c r="BM892" s="14" t="s">
        <v>5537</v>
      </c>
      <c r="BN892" s="14" t="s">
        <v>5537</v>
      </c>
      <c r="BO892" s="14" t="str">
        <f>_xlfn.XLOOKUP(B892,'[4]cell downs 18042026 17h'!$B:$B,'[4]cell downs 18042026 17h'!$B:$B,"")</f>
        <v/>
      </c>
      <c r="BP892" s="14" t="str">
        <f>_xlfn.XLOOKUP(B892,'[5]Cells Huawei 19042026 15h'!$B:$B,'[5]Cells Huawei 19042026 15h'!$B:$B,"")</f>
        <v/>
      </c>
      <c r="BQ892" s="9" t="str">
        <f>_xlfn.XLOOKUP(B892,'[6]cells down 19042026 9H40'!$B:$B,'[6]cells down 19042026 9H40'!$B:$B,"")</f>
        <v/>
      </c>
      <c r="BR892" s="9" t="s">
        <v>3242</v>
      </c>
      <c r="BS892" s="9" t="s">
        <v>12</v>
      </c>
      <c r="BT892" s="108"/>
    </row>
    <row r="893" spans="1:72" s="9" customFormat="1" x14ac:dyDescent="0.35">
      <c r="A893" s="1" t="s">
        <v>3243</v>
      </c>
      <c r="B893" s="8" t="s">
        <v>3244</v>
      </c>
      <c r="C893" s="3" t="str">
        <f>_xlfn.XLOOKUP(B893,'[1]daily break down'!$D:$D,'[1]daily break down'!$E:$E,"")</f>
        <v>Yaounde</v>
      </c>
      <c r="D893" s="1" t="s">
        <v>11</v>
      </c>
      <c r="E893" s="1" t="s">
        <v>12</v>
      </c>
      <c r="F893" s="3" t="s">
        <v>37</v>
      </c>
      <c r="G893" s="1" t="s">
        <v>38</v>
      </c>
      <c r="H893" s="34" t="str">
        <f>_xlfn.XLOOKUP(B893,[2]CALCULATION!$B:$B,[2]CALCULATION!$H:$H,"")</f>
        <v>ZTE</v>
      </c>
      <c r="I893" s="28">
        <v>0</v>
      </c>
      <c r="J893" s="28">
        <v>0</v>
      </c>
      <c r="K893" s="28">
        <v>0</v>
      </c>
      <c r="L893" s="28">
        <v>0</v>
      </c>
      <c r="M893" s="28">
        <v>0</v>
      </c>
      <c r="N893" s="28">
        <v>0</v>
      </c>
      <c r="O893" s="28">
        <v>0</v>
      </c>
      <c r="P893" s="28">
        <v>0</v>
      </c>
      <c r="Q893" s="28">
        <v>0</v>
      </c>
      <c r="R893" s="28">
        <v>0</v>
      </c>
      <c r="S893" s="93">
        <v>0</v>
      </c>
      <c r="T893" s="93">
        <f>_xlfn.XLOOKUP(B893,'[3]Nur des jours'!$B:$B,'[3]Nur des jours'!$U:$U,"")</f>
        <v>0</v>
      </c>
      <c r="U893" s="93">
        <v>0</v>
      </c>
      <c r="V893" s="93">
        <v>0</v>
      </c>
      <c r="W893" s="93">
        <v>0</v>
      </c>
      <c r="X893" s="93">
        <v>0</v>
      </c>
      <c r="Y893" s="93">
        <v>0</v>
      </c>
      <c r="Z893" s="93">
        <v>0</v>
      </c>
      <c r="AA893" s="93">
        <v>0</v>
      </c>
      <c r="AB893" s="93">
        <v>0</v>
      </c>
      <c r="AC893" s="93">
        <f>_xlfn.XLOOKUP(B893,'[3]Nur des jours'!$B:$B,'[3]Nur des jours'!$N:$N,"")</f>
        <v>0</v>
      </c>
      <c r="AD893" s="93">
        <v>0</v>
      </c>
      <c r="AE893" s="93">
        <v>0.38595109478844736</v>
      </c>
      <c r="AF893" s="93">
        <v>0</v>
      </c>
      <c r="AG893" s="93"/>
      <c r="AH893" s="93">
        <v>0</v>
      </c>
      <c r="AI893" s="93">
        <v>0</v>
      </c>
      <c r="AJ893" s="93">
        <v>0</v>
      </c>
      <c r="AK893" s="93">
        <v>0</v>
      </c>
      <c r="AL893" s="93">
        <v>0</v>
      </c>
      <c r="AM893" s="49" t="s">
        <v>5559</v>
      </c>
      <c r="AN893" s="49"/>
      <c r="AO893" s="48" t="str" cm="1">
        <f t="array" ref="AO893">IFERROR(_xlfn.IFS(
AQ893="MPR ISSUE","PDH",
AQ893="BSS Hardware Issue","BSS",
AQ893="Sites strategiques, MLL, Pylone, etc.","ENVTECH",
AQ893="AKTIVCO DEFAUT GE &amp; POWER Cabinet","AKTIVCO",
AQ893="AKTIVCO Coupure ENEO &amp; Baisse de tension","AKTIVCO GRID ONLY",
AQ893="Coupure ENEO &amp; Baisse de tension","IHS GRID ONLY",
AQ893="Defaut GE &amp; POWER Cabinet","IHS",
AQ893="Sharing","Partners",
AQ893="Sites strategiques &amp; DataCenter","SST &amp; DC",
AQ893="Exclu","Exclu",
AQ893="SAT","SAT",
AQ893="SPARE-ISSUE","SPARE-ISSUE",
AQ893="Fiber CAmtel","TRANS_FO_CAMTEL",
AQ893="Fiber AOF","Fiber AOF",
AQ893="Projet OCM (HUAWEI)","TRAVAUX-HUAWEI",
AQ893="Projet OCM (NOKIA)","TRAVAUX-NOKIA",
AQ893="ACCESS-ISSUE","ACCESS-ISSUE",
AQ893="Projet OCM (ZTE, NOKIA, autres projets)","TRAVAUX OCM",
AQ893="No root CAuse","No root cause",
AQ893="ODU HS","PDH",
AQ893="IP &amp; VLAN","PDH",
AQ893="Warehouse HUAWEI","SPARE-ISSUE",
AQ893="SPARE-HS","SPARE-ISSUE",
AQ893="Power Telco","BSS",AQ893="no impacts","no impacts"
),"")</f>
        <v>No root cause</v>
      </c>
      <c r="AP893" s="48" t="str" cm="1">
        <f t="array" ref="AP893">IFERROR(_xlfn.IFS(
AQ893="MPR ISSUE","TX ISSUE",
AQ893="BSS Hardware Issue","RAN ISSUE",
AQ893="Sites strategiques, MLL, Pylone, etc.","ENVTECH",
AQ893="AKTIVCO DEFAUT GE &amp; POWER Cabinet","POWER ISSUE",
AQ893="AKTIVCO Coupure ENEO &amp; Baisse de tension","POWER ISSUE",
AQ893="Coupure ENEO &amp; Baisse de tension","POWER ISSUE",
AQ893="Defaut GE &amp; POWER Cabinet","POWER ISSUE",
AQ893="Sharing","POWER ISSUE",
AQ893="Sites strategiques &amp; DataCenter","POWER ISSUE",
AQ893="Exclu","Exclu",
AQ893="SAT","TX ISSUE",
AQ893="SPARE-ISSUE","SPARE-ISSUE",
AQ893="Fiber CAmtel","TX ISSUE",
AQ893="Fiber AOF","TX ISSUE",
AQ893="Projet OCM (HUAWEI)","TRAVAUX-HUAWEI",
AQ893="Projet OCM (NOKIA)","TRAVAUX -NOKIA",
AQ893="ACCESS-ISSUE","ACCESS-ISSUE",
AQ893="Projet OCM (ZTE, NOKIA, autres projets)","TRAVAUX OCM",
AQ893="No root CAuse","No root cause",
AQ893="ODU HS","TX ISSUE",
AQ893="IP &amp; VLAN","TX ISSUE",
AQ893="Warehouse HUAWEI","SPARE-ISSUE",
AQ893="SPARE-HS","SPARE-ISSUE",
AQ893="Power Telco","RAN ISSUE",AQ893="no impacts","no impacts"
),"")</f>
        <v>No root cause</v>
      </c>
      <c r="AQ893" s="127" t="s">
        <v>5344</v>
      </c>
      <c r="AR893" s="48" t="str" cm="1">
        <f t="array" ref="AR893">IFERROR(_xlfn.IFS(
AQ893="MPR ISSUE","ACTIVE",
AQ893="BSS Hardware Issue","ACTIVE",
AQ893="Sites strategiques, MLL, Pylone, etc.","PASSIVE",
AQ893="AKTIVCO DEFAUT GE &amp; POWER Cabinet","PASSIVE",
AQ893="AKTIVCO Coupure ENEO &amp; Baisse de tension","PASSIVE",
AQ893="Coupure ENEO &amp; Baisse de tension","PASSIVE",
AQ893="Defaut GE &amp; POWER Cabinet","PASSIVE",
AQ893="Sharing","PASSIVE",
AQ893="Sites strategiques &amp; DataCenter","PASSIVE",
AQ893="Exclu","Exclu",
AQ893="SAT","ACTIVE",
AQ893="SPARE-ISSUE","SPARE-ISSUE",
AQ893="Fiber CAmtel","ACTIVE",
AQ893="Fiber AOF","ACTIVE",
AQ893="Projet OCM (HUAWEI)","PLANNED WORKS",
AQ893="Projet OCM (NOKIA)","PLANNED WORKS",
AQ893="ACCESS-ISSUE","ACCESS-ISSUE",
AQ893="Projet OCM (ZTE, NOKIA, autres projets)","PLANNED WORKS",
AQ893="No root CAuse","No root cause",
AQ893="ODU HS","ACTIVE",
AQ893="IP &amp; VLAN","ACTIVE",
AQ893="Warehouse HUAWEI","SPARE-ISSUE",
AQ893="SPARE-HS","SPARE-ISSUE",
AQ893="Power Telco","ACTIVE", AQ893="no impacts","no impacts"
),"")</f>
        <v>No root cause</v>
      </c>
      <c r="AS893" s="92" t="s">
        <v>5537</v>
      </c>
      <c r="AT893" s="98" t="s">
        <v>3244</v>
      </c>
      <c r="AV893" s="17" t="s">
        <v>5537</v>
      </c>
      <c r="AW893" s="7" t="s">
        <v>5537</v>
      </c>
      <c r="AX893" s="6" t="s">
        <v>5537</v>
      </c>
      <c r="AY893" s="7"/>
      <c r="AZ893" s="3" t="s">
        <v>5537</v>
      </c>
      <c r="BA893" s="18" t="s">
        <v>5537</v>
      </c>
      <c r="BB893" s="18" t="s">
        <v>5537</v>
      </c>
      <c r="BC893" s="18" t="s">
        <v>5537</v>
      </c>
      <c r="BD893" s="18" t="s">
        <v>5537</v>
      </c>
      <c r="BE893" s="18" t="s">
        <v>5537</v>
      </c>
      <c r="BF893" s="18" t="s">
        <v>5537</v>
      </c>
      <c r="BG893" s="18" t="s">
        <v>5537</v>
      </c>
      <c r="BH893" s="18" t="s">
        <v>5537</v>
      </c>
      <c r="BI893" s="18" t="s">
        <v>5537</v>
      </c>
      <c r="BJ893" s="18" t="s">
        <v>5537</v>
      </c>
      <c r="BK893" s="18" t="s">
        <v>5537</v>
      </c>
      <c r="BL893" s="9" t="s">
        <v>5537</v>
      </c>
      <c r="BM893" s="14" t="s">
        <v>5537</v>
      </c>
      <c r="BN893" s="14" t="s">
        <v>5537</v>
      </c>
      <c r="BO893" s="14" t="str">
        <f>_xlfn.XLOOKUP(B893,'[4]cell downs 18042026 17h'!$B:$B,'[4]cell downs 18042026 17h'!$B:$B,"")</f>
        <v/>
      </c>
      <c r="BP893" s="14" t="str">
        <f>_xlfn.XLOOKUP(B893,'[5]Cells Huawei 19042026 15h'!$B:$B,'[5]Cells Huawei 19042026 15h'!$B:$B,"")</f>
        <v/>
      </c>
      <c r="BQ893" s="9" t="str">
        <f>_xlfn.XLOOKUP(B893,'[6]cells down 19042026 9H40'!$B:$B,'[6]cells down 19042026 9H40'!$B:$B,"")</f>
        <v/>
      </c>
      <c r="BR893" s="9" t="s">
        <v>3244</v>
      </c>
      <c r="BS893" s="9" t="s">
        <v>12</v>
      </c>
      <c r="BT893" s="108"/>
    </row>
    <row r="894" spans="1:72" s="9" customFormat="1" x14ac:dyDescent="0.35">
      <c r="A894" s="1" t="s">
        <v>3175</v>
      </c>
      <c r="B894" s="1" t="s">
        <v>3176</v>
      </c>
      <c r="C894" s="3" t="str">
        <f>_xlfn.XLOOKUP(B894,'[1]daily break down'!$D:$D,'[1]daily break down'!$E:$E,"")</f>
        <v>Yaounde</v>
      </c>
      <c r="D894" s="1" t="s">
        <v>11</v>
      </c>
      <c r="E894" s="1" t="s">
        <v>12</v>
      </c>
      <c r="F894" s="3" t="s">
        <v>37</v>
      </c>
      <c r="G894" s="1" t="s">
        <v>38</v>
      </c>
      <c r="H894" s="34" t="str">
        <f>_xlfn.XLOOKUP(B894,[2]CALCULATION!$B:$B,[2]CALCULATION!$H:$H,"")</f>
        <v>ZTE</v>
      </c>
      <c r="I894" s="28">
        <v>0</v>
      </c>
      <c r="J894" s="28">
        <v>13.316382874900478</v>
      </c>
      <c r="K894" s="28">
        <v>0</v>
      </c>
      <c r="L894" s="28">
        <v>0</v>
      </c>
      <c r="M894" s="28">
        <v>0</v>
      </c>
      <c r="N894" s="28">
        <v>0</v>
      </c>
      <c r="O894" s="28">
        <v>0</v>
      </c>
      <c r="P894" s="28">
        <v>0</v>
      </c>
      <c r="Q894" s="28">
        <v>0</v>
      </c>
      <c r="R894" s="28">
        <v>0</v>
      </c>
      <c r="S894" s="93">
        <v>0</v>
      </c>
      <c r="T894" s="93">
        <f>_xlfn.XLOOKUP(B894,'[3]Nur des jours'!$B:$B,'[3]Nur des jours'!$U:$U,"")</f>
        <v>0</v>
      </c>
      <c r="U894" s="93">
        <v>0</v>
      </c>
      <c r="V894" s="93">
        <v>0</v>
      </c>
      <c r="W894" s="93">
        <v>0</v>
      </c>
      <c r="X894" s="93">
        <v>0</v>
      </c>
      <c r="Y894" s="93">
        <v>0</v>
      </c>
      <c r="Z894" s="93">
        <v>0</v>
      </c>
      <c r="AA894" s="93">
        <v>0</v>
      </c>
      <c r="AB894" s="93">
        <v>0</v>
      </c>
      <c r="AC894" s="93">
        <f>_xlfn.XLOOKUP(B894,'[3]Nur des jours'!$B:$B,'[3]Nur des jours'!$N:$N,"")</f>
        <v>0</v>
      </c>
      <c r="AD894" s="93">
        <v>0</v>
      </c>
      <c r="AE894" s="93">
        <v>0.38306181210102941</v>
      </c>
      <c r="AF894" s="93">
        <v>0</v>
      </c>
      <c r="AG894" s="93"/>
      <c r="AH894" s="93">
        <v>0</v>
      </c>
      <c r="AI894" s="93">
        <v>0</v>
      </c>
      <c r="AJ894" s="93">
        <v>0</v>
      </c>
      <c r="AK894" s="93">
        <v>0</v>
      </c>
      <c r="AL894" s="93">
        <v>0</v>
      </c>
      <c r="AM894" s="49" t="s">
        <v>5559</v>
      </c>
      <c r="AN894" s="49"/>
      <c r="AO894" s="48" t="str" cm="1">
        <f t="array" ref="AO894">IFERROR(_xlfn.IFS(
AQ894="MPR ISSUE","PDH",
AQ894="BSS Hardware Issue","BSS",
AQ894="Sites strategiques, MLL, Pylone, etc.","ENVTECH",
AQ894="AKTIVCO DEFAUT GE &amp; POWER Cabinet","AKTIVCO",
AQ894="AKTIVCO Coupure ENEO &amp; Baisse de tension","AKTIVCO GRID ONLY",
AQ894="Coupure ENEO &amp; Baisse de tension","IHS GRID ONLY",
AQ894="Defaut GE &amp; POWER Cabinet","IHS",
AQ894="Sharing","Partners",
AQ894="Sites strategiques &amp; DataCenter","SST &amp; DC",
AQ894="Exclu","Exclu",
AQ894="SAT","SAT",
AQ894="SPARE-ISSUE","SPARE-ISSUE",
AQ894="Fiber CAmtel","TRANS_FO_CAMTEL",
AQ894="Fiber AOF","Fiber AOF",
AQ894="Projet OCM (HUAWEI)","TRAVAUX-HUAWEI",
AQ894="Projet OCM (NOKIA)","TRAVAUX-NOKIA",
AQ894="ACCESS-ISSUE","ACCESS-ISSUE",
AQ894="Projet OCM (ZTE, NOKIA, autres projets)","TRAVAUX OCM",
AQ894="No root CAuse","No root cause",
AQ894="ODU HS","PDH",
AQ894="IP &amp; VLAN","PDH",
AQ894="Warehouse HUAWEI","SPARE-ISSUE",
AQ894="SPARE-HS","SPARE-ISSUE",
AQ894="Power Telco","BSS",AQ894="no impacts","no impacts"
),"")</f>
        <v>No root cause</v>
      </c>
      <c r="AP894" s="48" t="str" cm="1">
        <f t="array" ref="AP894">IFERROR(_xlfn.IFS(
AQ894="MPR ISSUE","TX ISSUE",
AQ894="BSS Hardware Issue","RAN ISSUE",
AQ894="Sites strategiques, MLL, Pylone, etc.","ENVTECH",
AQ894="AKTIVCO DEFAUT GE &amp; POWER Cabinet","POWER ISSUE",
AQ894="AKTIVCO Coupure ENEO &amp; Baisse de tension","POWER ISSUE",
AQ894="Coupure ENEO &amp; Baisse de tension","POWER ISSUE",
AQ894="Defaut GE &amp; POWER Cabinet","POWER ISSUE",
AQ894="Sharing","POWER ISSUE",
AQ894="Sites strategiques &amp; DataCenter","POWER ISSUE",
AQ894="Exclu","Exclu",
AQ894="SAT","TX ISSUE",
AQ894="SPARE-ISSUE","SPARE-ISSUE",
AQ894="Fiber CAmtel","TX ISSUE",
AQ894="Fiber AOF","TX ISSUE",
AQ894="Projet OCM (HUAWEI)","TRAVAUX-HUAWEI",
AQ894="Projet OCM (NOKIA)","TRAVAUX -NOKIA",
AQ894="ACCESS-ISSUE","ACCESS-ISSUE",
AQ894="Projet OCM (ZTE, NOKIA, autres projets)","TRAVAUX OCM",
AQ894="No root CAuse","No root cause",
AQ894="ODU HS","TX ISSUE",
AQ894="IP &amp; VLAN","TX ISSUE",
AQ894="Warehouse HUAWEI","SPARE-ISSUE",
AQ894="SPARE-HS","SPARE-ISSUE",
AQ894="Power Telco","RAN ISSUE",AQ894="no impacts","no impacts"
),"")</f>
        <v>No root cause</v>
      </c>
      <c r="AQ894" s="127" t="s">
        <v>5344</v>
      </c>
      <c r="AR894" s="48" t="str" cm="1">
        <f t="array" ref="AR894">IFERROR(_xlfn.IFS(
AQ894="MPR ISSUE","ACTIVE",
AQ894="BSS Hardware Issue","ACTIVE",
AQ894="Sites strategiques, MLL, Pylone, etc.","PASSIVE",
AQ894="AKTIVCO DEFAUT GE &amp; POWER Cabinet","PASSIVE",
AQ894="AKTIVCO Coupure ENEO &amp; Baisse de tension","PASSIVE",
AQ894="Coupure ENEO &amp; Baisse de tension","PASSIVE",
AQ894="Defaut GE &amp; POWER Cabinet","PASSIVE",
AQ894="Sharing","PASSIVE",
AQ894="Sites strategiques &amp; DataCenter","PASSIVE",
AQ894="Exclu","Exclu",
AQ894="SAT","ACTIVE",
AQ894="SPARE-ISSUE","SPARE-ISSUE",
AQ894="Fiber CAmtel","ACTIVE",
AQ894="Fiber AOF","ACTIVE",
AQ894="Projet OCM (HUAWEI)","PLANNED WORKS",
AQ894="Projet OCM (NOKIA)","PLANNED WORKS",
AQ894="ACCESS-ISSUE","ACCESS-ISSUE",
AQ894="Projet OCM (ZTE, NOKIA, autres projets)","PLANNED WORKS",
AQ894="No root CAuse","No root cause",
AQ894="ODU HS","ACTIVE",
AQ894="IP &amp; VLAN","ACTIVE",
AQ894="Warehouse HUAWEI","SPARE-ISSUE",
AQ894="SPARE-HS","SPARE-ISSUE",
AQ894="Power Telco","ACTIVE", AQ894="no impacts","no impacts"
),"")</f>
        <v>No root cause</v>
      </c>
      <c r="AS894" s="92" t="s">
        <v>5537</v>
      </c>
      <c r="AT894" s="98" t="s">
        <v>3176</v>
      </c>
      <c r="AV894" s="17" t="s">
        <v>5537</v>
      </c>
      <c r="AW894" s="7" t="s">
        <v>5537</v>
      </c>
      <c r="AX894" s="6" t="s">
        <v>5537</v>
      </c>
      <c r="AY894" s="7"/>
      <c r="AZ894" s="3" t="s">
        <v>5537</v>
      </c>
      <c r="BA894" s="18" t="s">
        <v>5537</v>
      </c>
      <c r="BB894" s="18" t="s">
        <v>5537</v>
      </c>
      <c r="BC894" s="18" t="s">
        <v>5537</v>
      </c>
      <c r="BD894" s="18" t="s">
        <v>5537</v>
      </c>
      <c r="BE894" s="18" t="s">
        <v>5537</v>
      </c>
      <c r="BF894" s="18" t="s">
        <v>5537</v>
      </c>
      <c r="BG894" s="18" t="s">
        <v>5537</v>
      </c>
      <c r="BH894" s="18" t="s">
        <v>5537</v>
      </c>
      <c r="BI894" s="18" t="s">
        <v>5537</v>
      </c>
      <c r="BJ894" s="18" t="s">
        <v>5537</v>
      </c>
      <c r="BK894" s="18" t="s">
        <v>5537</v>
      </c>
      <c r="BL894" s="9" t="s">
        <v>5537</v>
      </c>
      <c r="BM894" s="14" t="s">
        <v>5537</v>
      </c>
      <c r="BN894" s="14" t="s">
        <v>5537</v>
      </c>
      <c r="BO894" s="14" t="str">
        <f>_xlfn.XLOOKUP(B894,'[4]cell downs 18042026 17h'!$B:$B,'[4]cell downs 18042026 17h'!$B:$B,"")</f>
        <v/>
      </c>
      <c r="BP894" s="14" t="str">
        <f>_xlfn.XLOOKUP(B894,'[5]Cells Huawei 19042026 15h'!$B:$B,'[5]Cells Huawei 19042026 15h'!$B:$B,"")</f>
        <v/>
      </c>
      <c r="BQ894" s="9" t="str">
        <f>_xlfn.XLOOKUP(B894,'[6]cells down 19042026 9H40'!$B:$B,'[6]cells down 19042026 9H40'!$B:$B,"")</f>
        <v/>
      </c>
      <c r="BR894" s="9" t="s">
        <v>3176</v>
      </c>
      <c r="BS894" s="9" t="s">
        <v>12</v>
      </c>
      <c r="BT894" s="108"/>
    </row>
    <row r="895" spans="1:72" s="9" customFormat="1" x14ac:dyDescent="0.35">
      <c r="A895" s="3" t="s">
        <v>5480</v>
      </c>
      <c r="B895" s="25" t="s">
        <v>5481</v>
      </c>
      <c r="C895" s="3" t="str">
        <f>_xlfn.XLOOKUP(B895,'[1]daily break down'!$D:$D,'[1]daily break down'!$E:$E,"")</f>
        <v>Yaounde</v>
      </c>
      <c r="D895" s="19" t="s">
        <v>11</v>
      </c>
      <c r="E895" s="19" t="s">
        <v>12</v>
      </c>
      <c r="F895" s="3" t="s">
        <v>5388</v>
      </c>
      <c r="G895" s="3" t="s">
        <v>38</v>
      </c>
      <c r="H895" s="34" t="str">
        <f>_xlfn.XLOOKUP(B895,[2]CALCULATION!$B:$B,[2]CALCULATION!$H:$H,"")</f>
        <v>ZTE</v>
      </c>
      <c r="I895" s="28">
        <v>0</v>
      </c>
      <c r="J895" s="28">
        <v>0</v>
      </c>
      <c r="K895" s="28">
        <v>0</v>
      </c>
      <c r="L895" s="28">
        <v>3.6793766568787745E-2</v>
      </c>
      <c r="M895" s="28">
        <v>0</v>
      </c>
      <c r="N895" s="28">
        <v>0.31264892290395052</v>
      </c>
      <c r="O895" s="28">
        <v>3.7828201111196648E-2</v>
      </c>
      <c r="P895" s="28">
        <v>0</v>
      </c>
      <c r="Q895" s="28">
        <v>0</v>
      </c>
      <c r="R895" s="28">
        <v>0</v>
      </c>
      <c r="S895" s="93">
        <v>0</v>
      </c>
      <c r="T895" s="93">
        <f>_xlfn.XLOOKUP(B895,'[3]Nur des jours'!$B:$B,'[3]Nur des jours'!$U:$U,"")</f>
        <v>0</v>
      </c>
      <c r="U895" s="93">
        <v>6.2370517331415707</v>
      </c>
      <c r="V895" s="93" t="s">
        <v>5537</v>
      </c>
      <c r="W895" s="93">
        <v>0</v>
      </c>
      <c r="X895" s="93">
        <v>0</v>
      </c>
      <c r="Y895" s="93">
        <v>0</v>
      </c>
      <c r="Z895" s="93">
        <v>0</v>
      </c>
      <c r="AA895" s="93">
        <v>0</v>
      </c>
      <c r="AB895" s="93">
        <v>0</v>
      </c>
      <c r="AC895" s="93">
        <f>_xlfn.XLOOKUP(B895,'[3]Nur des jours'!$B:$B,'[3]Nur des jours'!$N:$N,"")</f>
        <v>0</v>
      </c>
      <c r="AD895" s="93">
        <v>0</v>
      </c>
      <c r="AE895" s="93">
        <v>0.37507169701483611</v>
      </c>
      <c r="AF895" s="93">
        <v>0</v>
      </c>
      <c r="AG895" s="93"/>
      <c r="AH895" s="93">
        <v>0</v>
      </c>
      <c r="AI895" s="93">
        <v>0</v>
      </c>
      <c r="AJ895" s="93">
        <v>0</v>
      </c>
      <c r="AK895" s="93">
        <v>0</v>
      </c>
      <c r="AL895" s="93">
        <v>0</v>
      </c>
      <c r="AM895" s="49" t="s">
        <v>5559</v>
      </c>
      <c r="AN895" s="49"/>
      <c r="AO895" s="48" t="str" cm="1">
        <f t="array" ref="AO895">IFERROR(_xlfn.IFS(
AQ895="MPR ISSUE","PDH",
AQ895="BSS Hardware Issue","BSS",
AQ895="Sites strategiques, MLL, Pylone, etc.","ENVTECH",
AQ895="AKTIVCO DEFAUT GE &amp; POWER Cabinet","AKTIVCO",
AQ895="AKTIVCO Coupure ENEO &amp; Baisse de tension","AKTIVCO GRID ONLY",
AQ895="Coupure ENEO &amp; Baisse de tension","IHS GRID ONLY",
AQ895="Defaut GE &amp; POWER Cabinet","IHS",
AQ895="Sharing","Partners",
AQ895="Sites strategiques &amp; DataCenter","SST &amp; DC",
AQ895="Exclu","Exclu",
AQ895="SAT","SAT",
AQ895="SPARE-ISSUE","SPARE-ISSUE",
AQ895="Fiber CAmtel","TRANS_FO_CAMTEL",
AQ895="Fiber AOF","Fiber AOF",
AQ895="Projet OCM (HUAWEI)","TRAVAUX-HUAWEI",
AQ895="Projet OCM (NOKIA)","TRAVAUX-NOKIA",
AQ895="ACCESS-ISSUE","ACCESS-ISSUE",
AQ895="Projet OCM (ZTE, NOKIA, autres projets)","TRAVAUX OCM",
AQ895="No root CAuse","No root cause",
AQ895="ODU HS","PDH",
AQ895="IP &amp; VLAN","PDH",
AQ895="Warehouse HUAWEI","SPARE-ISSUE",
AQ895="SPARE-HS","SPARE-ISSUE",
AQ895="Power Telco","BSS",AQ895="no impacts","no impacts"
),"")</f>
        <v>No root cause</v>
      </c>
      <c r="AP895" s="48" t="str" cm="1">
        <f t="array" ref="AP895">IFERROR(_xlfn.IFS(
AQ895="MPR ISSUE","TX ISSUE",
AQ895="BSS Hardware Issue","RAN ISSUE",
AQ895="Sites strategiques, MLL, Pylone, etc.","ENVTECH",
AQ895="AKTIVCO DEFAUT GE &amp; POWER Cabinet","POWER ISSUE",
AQ895="AKTIVCO Coupure ENEO &amp; Baisse de tension","POWER ISSUE",
AQ895="Coupure ENEO &amp; Baisse de tension","POWER ISSUE",
AQ895="Defaut GE &amp; POWER Cabinet","POWER ISSUE",
AQ895="Sharing","POWER ISSUE",
AQ895="Sites strategiques &amp; DataCenter","POWER ISSUE",
AQ895="Exclu","Exclu",
AQ895="SAT","TX ISSUE",
AQ895="SPARE-ISSUE","SPARE-ISSUE",
AQ895="Fiber CAmtel","TX ISSUE",
AQ895="Fiber AOF","TX ISSUE",
AQ895="Projet OCM (HUAWEI)","TRAVAUX-HUAWEI",
AQ895="Projet OCM (NOKIA)","TRAVAUX -NOKIA",
AQ895="ACCESS-ISSUE","ACCESS-ISSUE",
AQ895="Projet OCM (ZTE, NOKIA, autres projets)","TRAVAUX OCM",
AQ895="No root CAuse","No root cause",
AQ895="ODU HS","TX ISSUE",
AQ895="IP &amp; VLAN","TX ISSUE",
AQ895="Warehouse HUAWEI","SPARE-ISSUE",
AQ895="SPARE-HS","SPARE-ISSUE",
AQ895="Power Telco","RAN ISSUE",AQ895="no impacts","no impacts"
),"")</f>
        <v>No root cause</v>
      </c>
      <c r="AQ895" s="127" t="s">
        <v>5344</v>
      </c>
      <c r="AR895" s="48" t="str" cm="1">
        <f t="array" ref="AR895">IFERROR(_xlfn.IFS(
AQ895="MPR ISSUE","ACTIVE",
AQ895="BSS Hardware Issue","ACTIVE",
AQ895="Sites strategiques, MLL, Pylone, etc.","PASSIVE",
AQ895="AKTIVCO DEFAUT GE &amp; POWER Cabinet","PASSIVE",
AQ895="AKTIVCO Coupure ENEO &amp; Baisse de tension","PASSIVE",
AQ895="Coupure ENEO &amp; Baisse de tension","PASSIVE",
AQ895="Defaut GE &amp; POWER Cabinet","PASSIVE",
AQ895="Sharing","PASSIVE",
AQ895="Sites strategiques &amp; DataCenter","PASSIVE",
AQ895="Exclu","Exclu",
AQ895="SAT","ACTIVE",
AQ895="SPARE-ISSUE","SPARE-ISSUE",
AQ895="Fiber CAmtel","ACTIVE",
AQ895="Fiber AOF","ACTIVE",
AQ895="Projet OCM (HUAWEI)","PLANNED WORKS",
AQ895="Projet OCM (NOKIA)","PLANNED WORKS",
AQ895="ACCESS-ISSUE","ACCESS-ISSUE",
AQ895="Projet OCM (ZTE, NOKIA, autres projets)","PLANNED WORKS",
AQ895="No root CAuse","No root cause",
AQ895="ODU HS","ACTIVE",
AQ895="IP &amp; VLAN","ACTIVE",
AQ895="Warehouse HUAWEI","SPARE-ISSUE",
AQ895="SPARE-HS","SPARE-ISSUE",
AQ895="Power Telco","ACTIVE", AQ895="no impacts","no impacts"
),"")</f>
        <v>No root cause</v>
      </c>
      <c r="AS895" s="92" t="s">
        <v>5537</v>
      </c>
      <c r="AT895" s="98" t="s">
        <v>5481</v>
      </c>
      <c r="AV895" s="17" t="s">
        <v>5537</v>
      </c>
      <c r="AW895" s="7" t="s">
        <v>5537</v>
      </c>
      <c r="AX895" s="6" t="s">
        <v>5537</v>
      </c>
      <c r="AY895" s="7"/>
      <c r="AZ895" s="3" t="s">
        <v>5537</v>
      </c>
      <c r="BA895" s="18" t="s">
        <v>5537</v>
      </c>
      <c r="BB895" s="18" t="s">
        <v>5537</v>
      </c>
      <c r="BC895" s="18" t="s">
        <v>5537</v>
      </c>
      <c r="BD895" s="18" t="s">
        <v>5537</v>
      </c>
      <c r="BE895" s="18" t="s">
        <v>5537</v>
      </c>
      <c r="BF895" s="18" t="s">
        <v>5537</v>
      </c>
      <c r="BG895" s="18" t="s">
        <v>5537</v>
      </c>
      <c r="BH895" s="18" t="s">
        <v>5537</v>
      </c>
      <c r="BI895" s="18" t="s">
        <v>5537</v>
      </c>
      <c r="BJ895" s="18" t="s">
        <v>5537</v>
      </c>
      <c r="BK895" s="18" t="s">
        <v>5537</v>
      </c>
      <c r="BL895" s="9" t="s">
        <v>5537</v>
      </c>
      <c r="BM895" s="14" t="s">
        <v>5537</v>
      </c>
      <c r="BN895" s="14" t="s">
        <v>5537</v>
      </c>
      <c r="BO895" s="14" t="str">
        <f>_xlfn.XLOOKUP(B895,'[4]cell downs 18042026 17h'!$B:$B,'[4]cell downs 18042026 17h'!$B:$B,"")</f>
        <v/>
      </c>
      <c r="BP895" s="14" t="str">
        <f>_xlfn.XLOOKUP(B895,'[5]Cells Huawei 19042026 15h'!$B:$B,'[5]Cells Huawei 19042026 15h'!$B:$B,"")</f>
        <v/>
      </c>
      <c r="BQ895" s="9" t="str">
        <f>_xlfn.XLOOKUP(B895,'[6]cells down 19042026 9H40'!$B:$B,'[6]cells down 19042026 9H40'!$B:$B,"")</f>
        <v/>
      </c>
      <c r="BR895" s="9" t="s">
        <v>5537</v>
      </c>
      <c r="BS895" s="9" t="s">
        <v>12</v>
      </c>
      <c r="BT895" s="108"/>
    </row>
    <row r="896" spans="1:72" s="9" customFormat="1" x14ac:dyDescent="0.35">
      <c r="A896" s="1" t="s">
        <v>2349</v>
      </c>
      <c r="B896" s="8" t="s">
        <v>2350</v>
      </c>
      <c r="C896" s="3" t="str">
        <f>_xlfn.XLOOKUP(B896,'[1]daily break down'!$D:$D,'[1]daily break down'!$E:$E,"")</f>
        <v>CENTRE</v>
      </c>
      <c r="D896" s="1" t="s">
        <v>11</v>
      </c>
      <c r="E896" s="1" t="str">
        <f>BS896</f>
        <v>Grid-Gen</v>
      </c>
      <c r="F896" s="3" t="s">
        <v>37</v>
      </c>
      <c r="G896" s="1" t="s">
        <v>2351</v>
      </c>
      <c r="H896" s="33" t="str">
        <f>_xlfn.XLOOKUP(B896,[2]CALCULATION!$B:$B,[2]CALCULATION!$H:$H,"")</f>
        <v>NOKIA</v>
      </c>
      <c r="I896" s="28">
        <v>0</v>
      </c>
      <c r="J896" s="28">
        <v>0</v>
      </c>
      <c r="K896" s="28">
        <v>4.2162125142324015E-2</v>
      </c>
      <c r="L896" s="28">
        <v>0</v>
      </c>
      <c r="M896" s="28">
        <v>1.3279424617821542</v>
      </c>
      <c r="N896" s="28">
        <v>0</v>
      </c>
      <c r="O896" s="28">
        <v>0</v>
      </c>
      <c r="P896" s="28">
        <v>0</v>
      </c>
      <c r="Q896" s="28">
        <v>6.8030452422032012E-2</v>
      </c>
      <c r="R896" s="28">
        <v>0</v>
      </c>
      <c r="S896" s="93">
        <v>0</v>
      </c>
      <c r="T896" s="93">
        <f>_xlfn.XLOOKUP(B896,'[3]Nur des jours'!$B:$B,'[3]Nur des jours'!$U:$U,"")</f>
        <v>0</v>
      </c>
      <c r="U896" s="93">
        <v>0</v>
      </c>
      <c r="V896" s="93">
        <v>0</v>
      </c>
      <c r="W896" s="93">
        <v>0</v>
      </c>
      <c r="X896" s="93">
        <v>0</v>
      </c>
      <c r="Y896" s="93">
        <v>0</v>
      </c>
      <c r="Z896" s="93">
        <v>0</v>
      </c>
      <c r="AA896" s="93">
        <v>0</v>
      </c>
      <c r="AB896" s="93">
        <v>0</v>
      </c>
      <c r="AC896" s="93">
        <f>_xlfn.XLOOKUP(B896,'[3]Nur des jours'!$B:$B,'[3]Nur des jours'!$N:$N,"")</f>
        <v>0</v>
      </c>
      <c r="AD896" s="93">
        <v>0</v>
      </c>
      <c r="AE896" s="93">
        <v>0.37467932529185294</v>
      </c>
      <c r="AF896" s="93">
        <v>0</v>
      </c>
      <c r="AG896" s="93"/>
      <c r="AH896" s="93">
        <v>0</v>
      </c>
      <c r="AI896" s="93">
        <v>0</v>
      </c>
      <c r="AJ896" s="93">
        <v>0</v>
      </c>
      <c r="AK896" s="93">
        <v>0</v>
      </c>
      <c r="AL896" s="93">
        <v>0</v>
      </c>
      <c r="AM896" s="49" t="s">
        <v>5559</v>
      </c>
      <c r="AN896" s="49"/>
      <c r="AO896" s="48" t="str" cm="1">
        <f t="array" ref="AO896">IFERROR(_xlfn.IFS(
AQ896="MPR ISSUE","PDH",
AQ896="BSS Hardware Issue","BSS",
AQ896="Sites strategiques, MLL, Pylone, etc.","ENVTECH",
AQ896="AKTIVCO DEFAUT GE &amp; POWER Cabinet","AKTIVCO",
AQ896="AKTIVCO Coupure ENEO &amp; Baisse de tension","AKTIVCO GRID ONLY",
AQ896="Coupure ENEO &amp; Baisse de tension","IHS GRID ONLY",
AQ896="Defaut GE &amp; POWER Cabinet","IHS",
AQ896="Sharing","Partners",
AQ896="Sites strategiques &amp; DataCenter","SST &amp; DC",
AQ896="Exclu","Exclu",
AQ896="SAT","SAT",
AQ896="SPARE-ISSUE","SPARE-ISSUE",
AQ896="Fiber CAmtel","TRANS_FO_CAMTEL",
AQ896="Fiber AOF","Fiber AOF",
AQ896="Projet OCM (HUAWEI)","TRAVAUX-HUAWEI",
AQ896="Projet OCM (NOKIA)","TRAVAUX-NOKIA",
AQ896="ACCESS-ISSUE","ACCESS-ISSUE",
AQ896="Projet OCM (ZTE, NOKIA, autres projets)","TRAVAUX OCM",
AQ896="No root CAuse","No root cause",
AQ896="ODU HS","PDH",
AQ896="IP &amp; VLAN","PDH",
AQ896="Warehouse HUAWEI","SPARE-ISSUE",
AQ896="SPARE-HS","SPARE-ISSUE",
AQ896="Power Telco","BSS",AQ896="no impacts","no impacts"
),"")</f>
        <v>No root cause</v>
      </c>
      <c r="AP896" s="48" t="str" cm="1">
        <f t="array" ref="AP896">IFERROR(_xlfn.IFS(
AQ896="MPR ISSUE","TX ISSUE",
AQ896="BSS Hardware Issue","RAN ISSUE",
AQ896="Sites strategiques, MLL, Pylone, etc.","ENVTECH",
AQ896="AKTIVCO DEFAUT GE &amp; POWER Cabinet","POWER ISSUE",
AQ896="AKTIVCO Coupure ENEO &amp; Baisse de tension","POWER ISSUE",
AQ896="Coupure ENEO &amp; Baisse de tension","POWER ISSUE",
AQ896="Defaut GE &amp; POWER Cabinet","POWER ISSUE",
AQ896="Sharing","POWER ISSUE",
AQ896="Sites strategiques &amp; DataCenter","POWER ISSUE",
AQ896="Exclu","Exclu",
AQ896="SAT","TX ISSUE",
AQ896="SPARE-ISSUE","SPARE-ISSUE",
AQ896="Fiber CAmtel","TX ISSUE",
AQ896="Fiber AOF","TX ISSUE",
AQ896="Projet OCM (HUAWEI)","TRAVAUX-HUAWEI",
AQ896="Projet OCM (NOKIA)","TRAVAUX -NOKIA",
AQ896="ACCESS-ISSUE","ACCESS-ISSUE",
AQ896="Projet OCM (ZTE, NOKIA, autres projets)","TRAVAUX OCM",
AQ896="No root CAuse","No root cause",
AQ896="ODU HS","TX ISSUE",
AQ896="IP &amp; VLAN","TX ISSUE",
AQ896="Warehouse HUAWEI","SPARE-ISSUE",
AQ896="SPARE-HS","SPARE-ISSUE",
AQ896="Power Telco","RAN ISSUE",AQ896="no impacts","no impacts"
),"")</f>
        <v>No root cause</v>
      </c>
      <c r="AQ896" s="127" t="s">
        <v>5344</v>
      </c>
      <c r="AR896" s="48" t="str" cm="1">
        <f t="array" ref="AR896">IFERROR(_xlfn.IFS(
AQ896="MPR ISSUE","ACTIVE",
AQ896="BSS Hardware Issue","ACTIVE",
AQ896="Sites strategiques, MLL, Pylone, etc.","PASSIVE",
AQ896="AKTIVCO DEFAUT GE &amp; POWER Cabinet","PASSIVE",
AQ896="AKTIVCO Coupure ENEO &amp; Baisse de tension","PASSIVE",
AQ896="Coupure ENEO &amp; Baisse de tension","PASSIVE",
AQ896="Defaut GE &amp; POWER Cabinet","PASSIVE",
AQ896="Sharing","PASSIVE",
AQ896="Sites strategiques &amp; DataCenter","PASSIVE",
AQ896="Exclu","Exclu",
AQ896="SAT","ACTIVE",
AQ896="SPARE-ISSUE","SPARE-ISSUE",
AQ896="Fiber CAmtel","ACTIVE",
AQ896="Fiber AOF","ACTIVE",
AQ896="Projet OCM (HUAWEI)","PLANNED WORKS",
AQ896="Projet OCM (NOKIA)","PLANNED WORKS",
AQ896="ACCESS-ISSUE","ACCESS-ISSUE",
AQ896="Projet OCM (ZTE, NOKIA, autres projets)","PLANNED WORKS",
AQ896="No root CAuse","No root cause",
AQ896="ODU HS","ACTIVE",
AQ896="IP &amp; VLAN","ACTIVE",
AQ896="Warehouse HUAWEI","SPARE-ISSUE",
AQ896="SPARE-HS","SPARE-ISSUE",
AQ896="Power Telco","ACTIVE", AQ896="no impacts","no impacts"
),"")</f>
        <v>No root cause</v>
      </c>
      <c r="AS896" s="92" t="s">
        <v>5537</v>
      </c>
      <c r="AT896" s="98" t="s">
        <v>2350</v>
      </c>
      <c r="AV896" s="17" t="s">
        <v>5537</v>
      </c>
      <c r="AW896" s="7" t="s">
        <v>5537</v>
      </c>
      <c r="AX896" s="6" t="s">
        <v>5537</v>
      </c>
      <c r="AY896" s="7"/>
      <c r="AZ896" s="3" t="s">
        <v>5537</v>
      </c>
      <c r="BA896" s="18" t="s">
        <v>5537</v>
      </c>
      <c r="BB896" s="18" t="s">
        <v>5537</v>
      </c>
      <c r="BC896" s="18" t="s">
        <v>5537</v>
      </c>
      <c r="BD896" s="18" t="s">
        <v>5537</v>
      </c>
      <c r="BE896" s="18" t="s">
        <v>5537</v>
      </c>
      <c r="BF896" s="18" t="s">
        <v>5537</v>
      </c>
      <c r="BG896" s="18" t="s">
        <v>5537</v>
      </c>
      <c r="BH896" s="18" t="s">
        <v>5537</v>
      </c>
      <c r="BI896" s="18" t="s">
        <v>5537</v>
      </c>
      <c r="BJ896" s="18" t="s">
        <v>5537</v>
      </c>
      <c r="BK896" s="18" t="s">
        <v>5537</v>
      </c>
      <c r="BL896" s="9" t="s">
        <v>5537</v>
      </c>
      <c r="BM896" s="14" t="s">
        <v>5537</v>
      </c>
      <c r="BN896" s="14" t="s">
        <v>5537</v>
      </c>
      <c r="BO896" s="14" t="str">
        <f>_xlfn.XLOOKUP(B896,'[4]cell downs 18042026 17h'!$B:$B,'[4]cell downs 18042026 17h'!$B:$B,"")</f>
        <v/>
      </c>
      <c r="BP896" s="14" t="str">
        <f>_xlfn.XLOOKUP(B896,'[5]Cells Huawei 19042026 15h'!$B:$B,'[5]Cells Huawei 19042026 15h'!$B:$B,"")</f>
        <v/>
      </c>
      <c r="BQ896" s="9" t="str">
        <f>_xlfn.XLOOKUP(B896,'[6]cells down 19042026 9H40'!$B:$B,'[6]cells down 19042026 9H40'!$B:$B,"")</f>
        <v/>
      </c>
      <c r="BR896" s="9" t="s">
        <v>2350</v>
      </c>
      <c r="BS896" s="9" t="s">
        <v>12</v>
      </c>
      <c r="BT896" s="108"/>
    </row>
    <row r="897" spans="1:72" s="9" customFormat="1" x14ac:dyDescent="0.35">
      <c r="A897" s="1" t="s">
        <v>3145</v>
      </c>
      <c r="B897" s="8" t="s">
        <v>3146</v>
      </c>
      <c r="C897" s="3" t="str">
        <f>_xlfn.XLOOKUP(B897,'[1]daily break down'!$D:$D,'[1]daily break down'!$E:$E,"")</f>
        <v>Yaounde</v>
      </c>
      <c r="D897" s="1" t="s">
        <v>11</v>
      </c>
      <c r="E897" s="1" t="s">
        <v>12</v>
      </c>
      <c r="F897" s="3" t="s">
        <v>37</v>
      </c>
      <c r="G897" s="1" t="s">
        <v>38</v>
      </c>
      <c r="H897" s="34" t="str">
        <f>_xlfn.XLOOKUP(B897,[2]CALCULATION!$B:$B,[2]CALCULATION!$H:$H,"")</f>
        <v>ZTE</v>
      </c>
      <c r="I897" s="28">
        <v>3.8505934087257318E-2</v>
      </c>
      <c r="J897" s="28">
        <v>0</v>
      </c>
      <c r="K897" s="28">
        <v>0</v>
      </c>
      <c r="L897" s="28">
        <v>2.5860863560224118E-2</v>
      </c>
      <c r="M897" s="28">
        <v>0</v>
      </c>
      <c r="N897" s="28">
        <v>0</v>
      </c>
      <c r="O897" s="28">
        <v>2.7323339982250585E-2</v>
      </c>
      <c r="P897" s="28">
        <v>0</v>
      </c>
      <c r="Q897" s="28">
        <v>0</v>
      </c>
      <c r="R897" s="28">
        <v>2.782272217513735E-2</v>
      </c>
      <c r="S897" s="93">
        <v>0</v>
      </c>
      <c r="T897" s="93">
        <f>_xlfn.XLOOKUP(B897,'[3]Nur des jours'!$B:$B,'[3]Nur des jours'!$U:$U,"")</f>
        <v>0</v>
      </c>
      <c r="U897" s="93">
        <v>0</v>
      </c>
      <c r="V897" s="93">
        <v>0</v>
      </c>
      <c r="W897" s="93">
        <v>0</v>
      </c>
      <c r="X897" s="93">
        <v>0</v>
      </c>
      <c r="Y897" s="93">
        <v>0</v>
      </c>
      <c r="Z897" s="93">
        <v>0</v>
      </c>
      <c r="AA897" s="93">
        <v>0</v>
      </c>
      <c r="AB897" s="93">
        <v>0</v>
      </c>
      <c r="AC897" s="93">
        <f>_xlfn.XLOOKUP(B897,'[3]Nur des jours'!$B:$B,'[3]Nur des jours'!$N:$N,"")</f>
        <v>0</v>
      </c>
      <c r="AD897" s="93">
        <v>0</v>
      </c>
      <c r="AE897" s="93">
        <v>0.36752745888657817</v>
      </c>
      <c r="AF897" s="93">
        <v>0</v>
      </c>
      <c r="AG897" s="93"/>
      <c r="AH897" s="93">
        <v>0</v>
      </c>
      <c r="AI897" s="93">
        <v>0</v>
      </c>
      <c r="AJ897" s="93">
        <v>0</v>
      </c>
      <c r="AK897" s="93">
        <v>0</v>
      </c>
      <c r="AL897" s="93">
        <v>0</v>
      </c>
      <c r="AM897" s="49" t="s">
        <v>5559</v>
      </c>
      <c r="AN897" s="49"/>
      <c r="AO897" s="48" t="str" cm="1">
        <f t="array" ref="AO897">IFERROR(_xlfn.IFS(
AQ897="MPR ISSUE","PDH",
AQ897="BSS Hardware Issue","BSS",
AQ897="Sites strategiques, MLL, Pylone, etc.","ENVTECH",
AQ897="AKTIVCO DEFAUT GE &amp; POWER Cabinet","AKTIVCO",
AQ897="AKTIVCO Coupure ENEO &amp; Baisse de tension","AKTIVCO GRID ONLY",
AQ897="Coupure ENEO &amp; Baisse de tension","IHS GRID ONLY",
AQ897="Defaut GE &amp; POWER Cabinet","IHS",
AQ897="Sharing","Partners",
AQ897="Sites strategiques &amp; DataCenter","SST &amp; DC",
AQ897="Exclu","Exclu",
AQ897="SAT","SAT",
AQ897="SPARE-ISSUE","SPARE-ISSUE",
AQ897="Fiber CAmtel","TRANS_FO_CAMTEL",
AQ897="Fiber AOF","Fiber AOF",
AQ897="Projet OCM (HUAWEI)","TRAVAUX-HUAWEI",
AQ897="Projet OCM (NOKIA)","TRAVAUX-NOKIA",
AQ897="ACCESS-ISSUE","ACCESS-ISSUE",
AQ897="Projet OCM (ZTE, NOKIA, autres projets)","TRAVAUX OCM",
AQ897="No root CAuse","No root cause",
AQ897="ODU HS","PDH",
AQ897="IP &amp; VLAN","PDH",
AQ897="Warehouse HUAWEI","SPARE-ISSUE",
AQ897="SPARE-HS","SPARE-ISSUE",
AQ897="Power Telco","BSS",AQ897="no impacts","no impacts"
),"")</f>
        <v>No root cause</v>
      </c>
      <c r="AP897" s="48" t="str" cm="1">
        <f t="array" ref="AP897">IFERROR(_xlfn.IFS(
AQ897="MPR ISSUE","TX ISSUE",
AQ897="BSS Hardware Issue","RAN ISSUE",
AQ897="Sites strategiques, MLL, Pylone, etc.","ENVTECH",
AQ897="AKTIVCO DEFAUT GE &amp; POWER Cabinet","POWER ISSUE",
AQ897="AKTIVCO Coupure ENEO &amp; Baisse de tension","POWER ISSUE",
AQ897="Coupure ENEO &amp; Baisse de tension","POWER ISSUE",
AQ897="Defaut GE &amp; POWER Cabinet","POWER ISSUE",
AQ897="Sharing","POWER ISSUE",
AQ897="Sites strategiques &amp; DataCenter","POWER ISSUE",
AQ897="Exclu","Exclu",
AQ897="SAT","TX ISSUE",
AQ897="SPARE-ISSUE","SPARE-ISSUE",
AQ897="Fiber CAmtel","TX ISSUE",
AQ897="Fiber AOF","TX ISSUE",
AQ897="Projet OCM (HUAWEI)","TRAVAUX-HUAWEI",
AQ897="Projet OCM (NOKIA)","TRAVAUX -NOKIA",
AQ897="ACCESS-ISSUE","ACCESS-ISSUE",
AQ897="Projet OCM (ZTE, NOKIA, autres projets)","TRAVAUX OCM",
AQ897="No root CAuse","No root cause",
AQ897="ODU HS","TX ISSUE",
AQ897="IP &amp; VLAN","TX ISSUE",
AQ897="Warehouse HUAWEI","SPARE-ISSUE",
AQ897="SPARE-HS","SPARE-ISSUE",
AQ897="Power Telco","RAN ISSUE",AQ897="no impacts","no impacts"
),"")</f>
        <v>No root cause</v>
      </c>
      <c r="AQ897" s="127" t="s">
        <v>5344</v>
      </c>
      <c r="AR897" s="48" t="str" cm="1">
        <f t="array" ref="AR897">IFERROR(_xlfn.IFS(
AQ897="MPR ISSUE","ACTIVE",
AQ897="BSS Hardware Issue","ACTIVE",
AQ897="Sites strategiques, MLL, Pylone, etc.","PASSIVE",
AQ897="AKTIVCO DEFAUT GE &amp; POWER Cabinet","PASSIVE",
AQ897="AKTIVCO Coupure ENEO &amp; Baisse de tension","PASSIVE",
AQ897="Coupure ENEO &amp; Baisse de tension","PASSIVE",
AQ897="Defaut GE &amp; POWER Cabinet","PASSIVE",
AQ897="Sharing","PASSIVE",
AQ897="Sites strategiques &amp; DataCenter","PASSIVE",
AQ897="Exclu","Exclu",
AQ897="SAT","ACTIVE",
AQ897="SPARE-ISSUE","SPARE-ISSUE",
AQ897="Fiber CAmtel","ACTIVE",
AQ897="Fiber AOF","ACTIVE",
AQ897="Projet OCM (HUAWEI)","PLANNED WORKS",
AQ897="Projet OCM (NOKIA)","PLANNED WORKS",
AQ897="ACCESS-ISSUE","ACCESS-ISSUE",
AQ897="Projet OCM (ZTE, NOKIA, autres projets)","PLANNED WORKS",
AQ897="No root CAuse","No root cause",
AQ897="ODU HS","ACTIVE",
AQ897="IP &amp; VLAN","ACTIVE",
AQ897="Warehouse HUAWEI","SPARE-ISSUE",
AQ897="SPARE-HS","SPARE-ISSUE",
AQ897="Power Telco","ACTIVE", AQ897="no impacts","no impacts"
),"")</f>
        <v>No root cause</v>
      </c>
      <c r="AS897" s="92" t="s">
        <v>5537</v>
      </c>
      <c r="AT897" s="98" t="s">
        <v>3146</v>
      </c>
      <c r="AV897" s="17" t="s">
        <v>5537</v>
      </c>
      <c r="AW897" s="7" t="s">
        <v>5537</v>
      </c>
      <c r="AX897" s="6" t="s">
        <v>5537</v>
      </c>
      <c r="AY897" s="7"/>
      <c r="AZ897" s="3" t="s">
        <v>5537</v>
      </c>
      <c r="BA897" s="18" t="s">
        <v>5537</v>
      </c>
      <c r="BB897" s="18" t="s">
        <v>5537</v>
      </c>
      <c r="BC897" s="18" t="s">
        <v>5537</v>
      </c>
      <c r="BD897" s="18" t="s">
        <v>5537</v>
      </c>
      <c r="BE897" s="18" t="s">
        <v>5537</v>
      </c>
      <c r="BF897" s="18" t="s">
        <v>5537</v>
      </c>
      <c r="BG897" s="18" t="s">
        <v>5537</v>
      </c>
      <c r="BH897" s="18" t="s">
        <v>5537</v>
      </c>
      <c r="BI897" s="18" t="s">
        <v>5537</v>
      </c>
      <c r="BJ897" s="18" t="s">
        <v>5537</v>
      </c>
      <c r="BK897" s="18" t="s">
        <v>5537</v>
      </c>
      <c r="BL897" s="9" t="s">
        <v>5537</v>
      </c>
      <c r="BM897" s="14" t="s">
        <v>5537</v>
      </c>
      <c r="BN897" s="14" t="s">
        <v>5537</v>
      </c>
      <c r="BO897" s="14" t="str">
        <f>_xlfn.XLOOKUP(B897,'[4]cell downs 18042026 17h'!$B:$B,'[4]cell downs 18042026 17h'!$B:$B,"")</f>
        <v/>
      </c>
      <c r="BP897" s="14" t="str">
        <f>_xlfn.XLOOKUP(B897,'[5]Cells Huawei 19042026 15h'!$B:$B,'[5]Cells Huawei 19042026 15h'!$B:$B,"")</f>
        <v/>
      </c>
      <c r="BQ897" s="9" t="str">
        <f>_xlfn.XLOOKUP(B897,'[6]cells down 19042026 9H40'!$B:$B,'[6]cells down 19042026 9H40'!$B:$B,"")</f>
        <v/>
      </c>
      <c r="BR897" s="9" t="s">
        <v>3146</v>
      </c>
      <c r="BS897" s="9" t="s">
        <v>594</v>
      </c>
      <c r="BT897" s="108"/>
    </row>
    <row r="898" spans="1:72" s="9" customFormat="1" x14ac:dyDescent="0.35">
      <c r="A898" s="1" t="s">
        <v>1271</v>
      </c>
      <c r="B898" s="8" t="s">
        <v>1272</v>
      </c>
      <c r="C898" s="3" t="str">
        <f>_xlfn.XLOOKUP(B898,'[1]daily break down'!$D:$D,'[1]daily break down'!$E:$E,"")</f>
        <v>ADAMAOUA</v>
      </c>
      <c r="D898" s="1" t="s">
        <v>11</v>
      </c>
      <c r="E898" s="1" t="s">
        <v>96</v>
      </c>
      <c r="F898" s="3" t="s">
        <v>90</v>
      </c>
      <c r="G898" s="1" t="s">
        <v>1273</v>
      </c>
      <c r="H898" s="33" t="str">
        <f>_xlfn.XLOOKUP(B898,[2]CALCULATION!$B:$B,[2]CALCULATION!$H:$H,"")</f>
        <v>NOKIA</v>
      </c>
      <c r="I898" s="28">
        <v>3.389253292335157E-3</v>
      </c>
      <c r="J898" s="28">
        <v>7.5632830013669036E-2</v>
      </c>
      <c r="K898" s="28">
        <v>0</v>
      </c>
      <c r="L898" s="28">
        <v>0</v>
      </c>
      <c r="M898" s="28">
        <v>1.7838175222816795E-3</v>
      </c>
      <c r="N898" s="28">
        <v>0</v>
      </c>
      <c r="O898" s="28">
        <v>9.9882218798410718E-3</v>
      </c>
      <c r="P898" s="28">
        <v>0</v>
      </c>
      <c r="Q898" s="28">
        <v>3.5674285603033928E-3</v>
      </c>
      <c r="R898" s="28">
        <v>0</v>
      </c>
      <c r="S898" s="93">
        <v>5.5314446653833359E-2</v>
      </c>
      <c r="T898" s="93">
        <f>_xlfn.XLOOKUP(B898,'[3]Nur des jours'!$B:$B,'[3]Nur des jours'!$U:$U,"")</f>
        <v>8.833075089327394E-2</v>
      </c>
      <c r="U898" s="93">
        <v>0</v>
      </c>
      <c r="V898" s="93">
        <v>0</v>
      </c>
      <c r="W898" s="93">
        <v>8.833075089327394E-2</v>
      </c>
      <c r="X898" s="93">
        <v>0</v>
      </c>
      <c r="Y898" s="93">
        <v>0</v>
      </c>
      <c r="Z898" s="93">
        <v>0</v>
      </c>
      <c r="AA898" s="93">
        <v>0</v>
      </c>
      <c r="AB898" s="93">
        <v>1.2129107502524781E-2</v>
      </c>
      <c r="AC898" s="93">
        <f>_xlfn.XLOOKUP(B898,'[3]Nur des jours'!$B:$B,'[3]Nur des jours'!$N:$N,"")</f>
        <v>1.0648966331978829E-2</v>
      </c>
      <c r="AD898" s="93">
        <v>1.0648966331978829E-2</v>
      </c>
      <c r="AE898" s="93">
        <v>0.34603437782444441</v>
      </c>
      <c r="AF898" s="93">
        <v>0</v>
      </c>
      <c r="AG898" s="93"/>
      <c r="AH898" s="93">
        <v>0</v>
      </c>
      <c r="AI898" s="93">
        <v>0</v>
      </c>
      <c r="AJ898" s="93">
        <v>0</v>
      </c>
      <c r="AK898" s="93">
        <v>0</v>
      </c>
      <c r="AL898" s="93">
        <v>0</v>
      </c>
      <c r="AM898" s="49" t="s">
        <v>5559</v>
      </c>
      <c r="AN898" s="49"/>
      <c r="AO898" s="48" t="str" cm="1">
        <f t="array" ref="AO898">IFERROR(_xlfn.IFS(
AQ898="MPR ISSUE","PDH",
AQ898="BSS Hardware Issue","BSS",
AQ898="Sites strategiques, MLL, Pylone, etc.","ENVTECH",
AQ898="AKTIVCO DEFAUT GE &amp; POWER Cabinet","AKTIVCO",
AQ898="AKTIVCO Coupure ENEO &amp; Baisse de tension","AKTIVCO GRID ONLY",
AQ898="Coupure ENEO &amp; Baisse de tension","IHS GRID ONLY",
AQ898="Defaut GE &amp; POWER Cabinet","IHS",
AQ898="Sharing","Partners",
AQ898="Sites strategiques &amp; DataCenter","SST &amp; DC",
AQ898="Exclu","Exclu",
AQ898="SAT","SAT",
AQ898="SPARE-ISSUE","SPARE-ISSUE",
AQ898="Fiber CAmtel","TRANS_FO_CAMTEL",
AQ898="Fiber AOF","Fiber AOF",
AQ898="Projet OCM (HUAWEI)","TRAVAUX-HUAWEI",
AQ898="Projet OCM (NOKIA)","TRAVAUX-NOKIA",
AQ898="ACCESS-ISSUE","ACCESS-ISSUE",
AQ898="Projet OCM (ZTE, NOKIA, autres projets)","TRAVAUX OCM",
AQ898="No root CAuse","No root cause",
AQ898="ODU HS","PDH",
AQ898="IP &amp; VLAN","PDH",
AQ898="Warehouse HUAWEI","SPARE-ISSUE",
AQ898="SPARE-HS","SPARE-ISSUE",
AQ898="Power Telco","BSS",AQ898="no impacts","no impacts"
),"")</f>
        <v>IHS</v>
      </c>
      <c r="AP898" s="48" t="str" cm="1">
        <f t="array" ref="AP898">IFERROR(_xlfn.IFS(
AQ898="MPR ISSUE","TX ISSUE",
AQ898="BSS Hardware Issue","RAN ISSUE",
AQ898="Sites strategiques, MLL, Pylone, etc.","ENVTECH",
AQ898="AKTIVCO DEFAUT GE &amp; POWER Cabinet","POWER ISSUE",
AQ898="AKTIVCO Coupure ENEO &amp; Baisse de tension","POWER ISSUE",
AQ898="Coupure ENEO &amp; Baisse de tension","POWER ISSUE",
AQ898="Defaut GE &amp; POWER Cabinet","POWER ISSUE",
AQ898="Sharing","POWER ISSUE",
AQ898="Sites strategiques &amp; DataCenter","POWER ISSUE",
AQ898="Exclu","Exclu",
AQ898="SAT","TX ISSUE",
AQ898="SPARE-ISSUE","SPARE-ISSUE",
AQ898="Fiber CAmtel","TX ISSUE",
AQ898="Fiber AOF","TX ISSUE",
AQ898="Projet OCM (HUAWEI)","TRAVAUX-HUAWEI",
AQ898="Projet OCM (NOKIA)","TRAVAUX -NOKIA",
AQ898="ACCESS-ISSUE","ACCESS-ISSUE",
AQ898="Projet OCM (ZTE, NOKIA, autres projets)","TRAVAUX OCM",
AQ898="No root CAuse","No root cause",
AQ898="ODU HS","TX ISSUE",
AQ898="IP &amp; VLAN","TX ISSUE",
AQ898="Warehouse HUAWEI","SPARE-ISSUE",
AQ898="SPARE-HS","SPARE-ISSUE",
AQ898="Power Telco","RAN ISSUE",AQ898="no impacts","no impacts"
),"")</f>
        <v>POWER ISSUE</v>
      </c>
      <c r="AQ898" s="67" t="s">
        <v>5330</v>
      </c>
      <c r="AR898" s="48" t="str" cm="1">
        <f t="array" ref="AR898">IFERROR(_xlfn.IFS(
AQ898="MPR ISSUE","ACTIVE",
AQ898="BSS Hardware Issue","ACTIVE",
AQ898="Sites strategiques, MLL, Pylone, etc.","PASSIVE",
AQ898="AKTIVCO DEFAUT GE &amp; POWER Cabinet","PASSIVE",
AQ898="AKTIVCO Coupure ENEO &amp; Baisse de tension","PASSIVE",
AQ898="Coupure ENEO &amp; Baisse de tension","PASSIVE",
AQ898="Defaut GE &amp; POWER Cabinet","PASSIVE",
AQ898="Sharing","PASSIVE",
AQ898="Sites strategiques &amp; DataCenter","PASSIVE",
AQ898="Exclu","Exclu",
AQ898="SAT","ACTIVE",
AQ898="SPARE-ISSUE","SPARE-ISSUE",
AQ898="Fiber CAmtel","ACTIVE",
AQ898="Fiber AOF","ACTIVE",
AQ898="Projet OCM (HUAWEI)","PLANNED WORKS",
AQ898="Projet OCM (NOKIA)","PLANNED WORKS",
AQ898="ACCESS-ISSUE","ACCESS-ISSUE",
AQ898="Projet OCM (ZTE, NOKIA, autres projets)","PLANNED WORKS",
AQ898="No root CAuse","No root cause",
AQ898="ODU HS","ACTIVE",
AQ898="IP &amp; VLAN","ACTIVE",
AQ898="Warehouse HUAWEI","SPARE-ISSUE",
AQ898="SPARE-HS","SPARE-ISSUE",
AQ898="Power Telco","ACTIVE", AQ898="no impacts","no impacts"
),"")</f>
        <v>PASSIVE</v>
      </c>
      <c r="AS898" s="92" t="s">
        <v>5840</v>
      </c>
      <c r="AT898" s="98" t="s">
        <v>1272</v>
      </c>
      <c r="AV898" s="17" t="s">
        <v>5537</v>
      </c>
      <c r="AW898" s="7" t="s">
        <v>5537</v>
      </c>
      <c r="AX898" s="6" t="s">
        <v>5537</v>
      </c>
      <c r="AY898" s="7"/>
      <c r="AZ898" s="3" t="s">
        <v>5537</v>
      </c>
      <c r="BA898" s="18" t="s">
        <v>5537</v>
      </c>
      <c r="BB898" s="18" t="s">
        <v>5537</v>
      </c>
      <c r="BC898" s="18" t="s">
        <v>5537</v>
      </c>
      <c r="BD898" s="18" t="s">
        <v>5537</v>
      </c>
      <c r="BE898" s="18" t="s">
        <v>5537</v>
      </c>
      <c r="BF898" s="18" t="s">
        <v>5537</v>
      </c>
      <c r="BG898" s="18" t="s">
        <v>5537</v>
      </c>
      <c r="BH898" s="18" t="s">
        <v>5537</v>
      </c>
      <c r="BI898" s="18" t="s">
        <v>5537</v>
      </c>
      <c r="BJ898" s="18" t="s">
        <v>5537</v>
      </c>
      <c r="BK898" s="18" t="s">
        <v>5537</v>
      </c>
      <c r="BL898" s="9" t="s">
        <v>5840</v>
      </c>
      <c r="BM898" s="14" t="s">
        <v>5537</v>
      </c>
      <c r="BN898" s="14" t="s">
        <v>5537</v>
      </c>
      <c r="BO898" s="14" t="str">
        <f>_xlfn.XLOOKUP(B898,'[4]cell downs 18042026 17h'!$B:$B,'[4]cell downs 18042026 17h'!$B:$B,"")</f>
        <v/>
      </c>
      <c r="BP898" s="14" t="str">
        <f>_xlfn.XLOOKUP(B898,'[5]Cells Huawei 19042026 15h'!$B:$B,'[5]Cells Huawei 19042026 15h'!$B:$B,"")</f>
        <v/>
      </c>
      <c r="BQ898" s="9" t="str">
        <f>_xlfn.XLOOKUP(B898,'[6]cells down 19042026 9H40'!$B:$B,'[6]cells down 19042026 9H40'!$B:$B,"")</f>
        <v/>
      </c>
      <c r="BR898" s="9" t="s">
        <v>1272</v>
      </c>
      <c r="BS898" s="9" t="s">
        <v>12</v>
      </c>
      <c r="BT898" s="108"/>
    </row>
    <row r="899" spans="1:72" s="9" customFormat="1" x14ac:dyDescent="0.35">
      <c r="A899" s="1" t="s">
        <v>2648</v>
      </c>
      <c r="B899" s="8" t="s">
        <v>2649</v>
      </c>
      <c r="C899" s="3" t="str">
        <f>_xlfn.XLOOKUP(B899,'[1]daily break down'!$D:$D,'[1]daily break down'!$E:$E,"")</f>
        <v>NORD-OUEST</v>
      </c>
      <c r="D899" s="1" t="s">
        <v>11</v>
      </c>
      <c r="E899" s="1" t="s">
        <v>12</v>
      </c>
      <c r="F899" s="3" t="s">
        <v>51</v>
      </c>
      <c r="G899" s="1" t="s">
        <v>52</v>
      </c>
      <c r="H899" s="32" t="str">
        <f>_xlfn.XLOOKUP(B899,[2]CALCULATION!$B:$B,[2]CALCULATION!$H:$H,"")</f>
        <v>Huawei</v>
      </c>
      <c r="I899" s="28">
        <v>0</v>
      </c>
      <c r="J899" s="28">
        <v>0</v>
      </c>
      <c r="K899" s="28">
        <v>0</v>
      </c>
      <c r="L899" s="28">
        <v>0</v>
      </c>
      <c r="M899" s="28">
        <v>0</v>
      </c>
      <c r="N899" s="28">
        <v>0</v>
      </c>
      <c r="O899" s="28">
        <v>0</v>
      </c>
      <c r="P899" s="28">
        <v>0</v>
      </c>
      <c r="Q899" s="28">
        <v>0</v>
      </c>
      <c r="R899" s="28">
        <v>0.26859627945998238</v>
      </c>
      <c r="S899" s="93">
        <v>4.2767269349633175</v>
      </c>
      <c r="T899" s="93">
        <f>_xlfn.XLOOKUP(B899,'[3]Nur des jours'!$B:$B,'[3]Nur des jours'!$U:$U,"")</f>
        <v>1.9427750811139364</v>
      </c>
      <c r="U899" s="93">
        <v>5.6407002194428033</v>
      </c>
      <c r="V899" s="93">
        <v>0.59132202161326131</v>
      </c>
      <c r="W899" s="93">
        <v>1.9427750811139364</v>
      </c>
      <c r="X899" s="93">
        <v>2.7295695610858575</v>
      </c>
      <c r="Y899" s="93">
        <v>0</v>
      </c>
      <c r="Z899" s="93">
        <v>0.36445982541598532</v>
      </c>
      <c r="AA899" s="93">
        <v>0.24988728230503407</v>
      </c>
      <c r="AB899" s="93">
        <v>0</v>
      </c>
      <c r="AC899" s="93">
        <f>_xlfn.XLOOKUP(B899,'[3]Nur des jours'!$B:$B,'[3]Nur des jours'!$N:$N,"")</f>
        <v>0</v>
      </c>
      <c r="AD899" s="93">
        <v>0</v>
      </c>
      <c r="AE899" s="93">
        <v>0.34332525760987126</v>
      </c>
      <c r="AF899" s="93">
        <v>0</v>
      </c>
      <c r="AG899" s="93"/>
      <c r="AH899" s="93">
        <v>0</v>
      </c>
      <c r="AI899" s="93">
        <v>0</v>
      </c>
      <c r="AJ899" s="93">
        <v>0</v>
      </c>
      <c r="AK899" s="93">
        <v>0</v>
      </c>
      <c r="AL899" s="93">
        <v>0</v>
      </c>
      <c r="AM899" s="49" t="s">
        <v>5559</v>
      </c>
      <c r="AN899" s="49"/>
      <c r="AO899" s="48" t="str" cm="1">
        <f t="array" ref="AO899">IFERROR(_xlfn.IFS(
AQ899="MPR ISSUE","PDH",
AQ899="BSS Hardware Issue","BSS",
AQ899="Sites strategiques, MLL, Pylone, etc.","ENVTECH",
AQ899="AKTIVCO DEFAUT GE &amp; POWER Cabinet","AKTIVCO",
AQ899="AKTIVCO Coupure ENEO &amp; Baisse de tension","AKTIVCO GRID ONLY",
AQ899="Coupure ENEO &amp; Baisse de tension","IHS GRID ONLY",
AQ899="Defaut GE &amp; POWER Cabinet","IHS",
AQ899="Sharing","Partners",
AQ899="Sites strategiques &amp; DataCenter","SST &amp; DC",
AQ899="Exclu","Exclu",
AQ899="SAT","SAT",
AQ899="SPARE-ISSUE","SPARE-ISSUE",
AQ899="Fiber CAmtel","TRANS_FO_CAMTEL",
AQ899="Fiber AOF","Fiber AOF",
AQ899="Projet OCM (HUAWEI)","TRAVAUX-HUAWEI",
AQ899="Projet OCM (NOKIA)","TRAVAUX-NOKIA",
AQ899="ACCESS-ISSUE","ACCESS-ISSUE",
AQ899="Projet OCM (ZTE, NOKIA, autres projets)","TRAVAUX OCM",
AQ899="No root CAuse","No root cause",
AQ899="ODU HS","PDH",
AQ899="IP &amp; VLAN","PDH",
AQ899="Warehouse HUAWEI","SPARE-ISSUE",
AQ899="SPARE-HS","SPARE-ISSUE",
AQ899="Power Telco","BSS",AQ899="no impacts","no impacts"
),"")</f>
        <v>No root cause</v>
      </c>
      <c r="AP899" s="48" t="str" cm="1">
        <f t="array" ref="AP899">IFERROR(_xlfn.IFS(
AQ899="MPR ISSUE","TX ISSUE",
AQ899="BSS Hardware Issue","RAN ISSUE",
AQ899="Sites strategiques, MLL, Pylone, etc.","ENVTECH",
AQ899="AKTIVCO DEFAUT GE &amp; POWER Cabinet","POWER ISSUE",
AQ899="AKTIVCO Coupure ENEO &amp; Baisse de tension","POWER ISSUE",
AQ899="Coupure ENEO &amp; Baisse de tension","POWER ISSUE",
AQ899="Defaut GE &amp; POWER Cabinet","POWER ISSUE",
AQ899="Sharing","POWER ISSUE",
AQ899="Sites strategiques &amp; DataCenter","POWER ISSUE",
AQ899="Exclu","Exclu",
AQ899="SAT","TX ISSUE",
AQ899="SPARE-ISSUE","SPARE-ISSUE",
AQ899="Fiber CAmtel","TX ISSUE",
AQ899="Fiber AOF","TX ISSUE",
AQ899="Projet OCM (HUAWEI)","TRAVAUX-HUAWEI",
AQ899="Projet OCM (NOKIA)","TRAVAUX -NOKIA",
AQ899="ACCESS-ISSUE","ACCESS-ISSUE",
AQ899="Projet OCM (ZTE, NOKIA, autres projets)","TRAVAUX OCM",
AQ899="No root CAuse","No root cause",
AQ899="ODU HS","TX ISSUE",
AQ899="IP &amp; VLAN","TX ISSUE",
AQ899="Warehouse HUAWEI","SPARE-ISSUE",
AQ899="SPARE-HS","SPARE-ISSUE",
AQ899="Power Telco","RAN ISSUE",AQ899="no impacts","no impacts"
),"")</f>
        <v>No root cause</v>
      </c>
      <c r="AQ899" s="127" t="s">
        <v>5344</v>
      </c>
      <c r="AR899" s="48" t="str" cm="1">
        <f t="array" ref="AR899">IFERROR(_xlfn.IFS(
AQ899="MPR ISSUE","ACTIVE",
AQ899="BSS Hardware Issue","ACTIVE",
AQ899="Sites strategiques, MLL, Pylone, etc.","PASSIVE",
AQ899="AKTIVCO DEFAUT GE &amp; POWER Cabinet","PASSIVE",
AQ899="AKTIVCO Coupure ENEO &amp; Baisse de tension","PASSIVE",
AQ899="Coupure ENEO &amp; Baisse de tension","PASSIVE",
AQ899="Defaut GE &amp; POWER Cabinet","PASSIVE",
AQ899="Sharing","PASSIVE",
AQ899="Sites strategiques &amp; DataCenter","PASSIVE",
AQ899="Exclu","Exclu",
AQ899="SAT","ACTIVE",
AQ899="SPARE-ISSUE","SPARE-ISSUE",
AQ899="Fiber CAmtel","ACTIVE",
AQ899="Fiber AOF","ACTIVE",
AQ899="Projet OCM (HUAWEI)","PLANNED WORKS",
AQ899="Projet OCM (NOKIA)","PLANNED WORKS",
AQ899="ACCESS-ISSUE","ACCESS-ISSUE",
AQ899="Projet OCM (ZTE, NOKIA, autres projets)","PLANNED WORKS",
AQ899="No root CAuse","No root cause",
AQ899="ODU HS","ACTIVE",
AQ899="IP &amp; VLAN","ACTIVE",
AQ899="Warehouse HUAWEI","SPARE-ISSUE",
AQ899="SPARE-HS","SPARE-ISSUE",
AQ899="Power Telco","ACTIVE", AQ899="no impacts","no impacts"
),"")</f>
        <v>No root cause</v>
      </c>
      <c r="AS899" s="92" t="s">
        <v>5537</v>
      </c>
      <c r="AT899" s="98" t="s">
        <v>2649</v>
      </c>
      <c r="AV899" s="17" t="s">
        <v>5537</v>
      </c>
      <c r="AW899" s="7" t="s">
        <v>5537</v>
      </c>
      <c r="AX899" s="6" t="s">
        <v>5537</v>
      </c>
      <c r="AY899" s="7"/>
      <c r="AZ899" s="3" t="s">
        <v>5537</v>
      </c>
      <c r="BA899" s="18" t="s">
        <v>5537</v>
      </c>
      <c r="BB899" s="18" t="s">
        <v>5537</v>
      </c>
      <c r="BC899" s="18" t="s">
        <v>5537</v>
      </c>
      <c r="BD899" s="18" t="s">
        <v>5537</v>
      </c>
      <c r="BE899" s="18" t="s">
        <v>5537</v>
      </c>
      <c r="BF899" s="18" t="s">
        <v>5537</v>
      </c>
      <c r="BG899" s="18" t="s">
        <v>5537</v>
      </c>
      <c r="BH899" s="18" t="s">
        <v>5537</v>
      </c>
      <c r="BI899" s="18" t="s">
        <v>5537</v>
      </c>
      <c r="BJ899" s="18" t="s">
        <v>5537</v>
      </c>
      <c r="BK899" s="18" t="s">
        <v>5537</v>
      </c>
      <c r="BL899" s="9" t="s">
        <v>5537</v>
      </c>
      <c r="BM899" s="14" t="s">
        <v>5537</v>
      </c>
      <c r="BN899" s="14" t="s">
        <v>5537</v>
      </c>
      <c r="BO899" s="14" t="str">
        <f>_xlfn.XLOOKUP(B899,'[4]cell downs 18042026 17h'!$B:$B,'[4]cell downs 18042026 17h'!$B:$B,"")</f>
        <v/>
      </c>
      <c r="BP899" s="14" t="str">
        <f>_xlfn.XLOOKUP(B899,'[5]Cells Huawei 19042026 15h'!$B:$B,'[5]Cells Huawei 19042026 15h'!$B:$B,"")</f>
        <v/>
      </c>
      <c r="BQ899" s="9" t="str">
        <f>_xlfn.XLOOKUP(B899,'[6]cells down 19042026 9H40'!$B:$B,'[6]cells down 19042026 9H40'!$B:$B,"")</f>
        <v/>
      </c>
      <c r="BR899" s="9" t="s">
        <v>2649</v>
      </c>
      <c r="BS899" s="9" t="s">
        <v>5537</v>
      </c>
      <c r="BT899" s="108"/>
    </row>
    <row r="900" spans="1:72" s="9" customFormat="1" x14ac:dyDescent="0.35">
      <c r="A900" s="1" t="s">
        <v>4523</v>
      </c>
      <c r="B900" s="8" t="s">
        <v>4524</v>
      </c>
      <c r="C900" s="3" t="str">
        <f>_xlfn.XLOOKUP(B900,'[1]daily break down'!$D:$D,'[1]daily break down'!$E:$E,"")</f>
        <v>Yaounde</v>
      </c>
      <c r="D900" s="1" t="s">
        <v>11</v>
      </c>
      <c r="E900" s="1" t="s">
        <v>12</v>
      </c>
      <c r="F900" s="3" t="s">
        <v>37</v>
      </c>
      <c r="G900" s="1" t="s">
        <v>38</v>
      </c>
      <c r="H900" s="34" t="str">
        <f>_xlfn.XLOOKUP(B900,[2]CALCULATION!$B:$B,[2]CALCULATION!$H:$H,"")</f>
        <v>ZTE</v>
      </c>
      <c r="I900" s="28">
        <v>0</v>
      </c>
      <c r="J900" s="28">
        <v>0</v>
      </c>
      <c r="K900" s="28">
        <v>0</v>
      </c>
      <c r="L900" s="28">
        <v>0</v>
      </c>
      <c r="M900" s="28">
        <v>1.1106081619025603</v>
      </c>
      <c r="N900" s="28">
        <v>0</v>
      </c>
      <c r="O900" s="28">
        <v>2.5557667228828455E-2</v>
      </c>
      <c r="P900" s="28">
        <v>0.99558974183367621</v>
      </c>
      <c r="Q900" s="28">
        <v>1.6317491503368691</v>
      </c>
      <c r="R900" s="28">
        <v>5.4165132849930873E-2</v>
      </c>
      <c r="S900" s="93">
        <v>0</v>
      </c>
      <c r="T900" s="93">
        <f>_xlfn.XLOOKUP(B900,'[3]Nur des jours'!$B:$B,'[3]Nur des jours'!$U:$U,"")</f>
        <v>0</v>
      </c>
      <c r="U900" s="93">
        <v>0</v>
      </c>
      <c r="V900" s="93">
        <v>0</v>
      </c>
      <c r="W900" s="93">
        <v>0</v>
      </c>
      <c r="X900" s="93">
        <v>0</v>
      </c>
      <c r="Y900" s="93">
        <v>5.5342248018879533E-2</v>
      </c>
      <c r="Z900" s="93">
        <v>0</v>
      </c>
      <c r="AA900" s="93">
        <v>0</v>
      </c>
      <c r="AB900" s="93">
        <v>0</v>
      </c>
      <c r="AC900" s="93">
        <f>_xlfn.XLOOKUP(B900,'[3]Nur des jours'!$B:$B,'[3]Nur des jours'!$N:$N,"")</f>
        <v>1.2771342881520862</v>
      </c>
      <c r="AD900" s="93">
        <v>1.2771342881520862</v>
      </c>
      <c r="AE900" s="93">
        <v>0.33963339639817075</v>
      </c>
      <c r="AF900" s="93">
        <v>0</v>
      </c>
      <c r="AG900" s="93"/>
      <c r="AH900" s="93">
        <v>0</v>
      </c>
      <c r="AI900" s="93">
        <v>0</v>
      </c>
      <c r="AJ900" s="93">
        <v>0</v>
      </c>
      <c r="AK900" s="93">
        <v>0</v>
      </c>
      <c r="AL900" s="93">
        <v>0</v>
      </c>
      <c r="AM900" s="49" t="s">
        <v>5559</v>
      </c>
      <c r="AN900" s="49"/>
      <c r="AO900" s="48" t="str" cm="1">
        <f t="array" ref="AO900">IFERROR(_xlfn.IFS(
AQ900="MPR ISSUE","PDH",
AQ900="BSS Hardware Issue","BSS",
AQ900="Sites strategiques, MLL, Pylone, etc.","ENVTECH",
AQ900="AKTIVCO DEFAUT GE &amp; POWER Cabinet","AKTIVCO",
AQ900="AKTIVCO Coupure ENEO &amp; Baisse de tension","AKTIVCO GRID ONLY",
AQ900="Coupure ENEO &amp; Baisse de tension","IHS GRID ONLY",
AQ900="Defaut GE &amp; POWER Cabinet","IHS",
AQ900="Sharing","Partners",
AQ900="Sites strategiques &amp; DataCenter","SST &amp; DC",
AQ900="Exclu","Exclu",
AQ900="SAT","SAT",
AQ900="SPARE-ISSUE","SPARE-ISSUE",
AQ900="Fiber CAmtel","TRANS_FO_CAMTEL",
AQ900="Fiber AOF","Fiber AOF",
AQ900="Projet OCM (HUAWEI)","TRAVAUX-HUAWEI",
AQ900="Projet OCM (NOKIA)","TRAVAUX-NOKIA",
AQ900="ACCESS-ISSUE","ACCESS-ISSUE",
AQ900="Projet OCM (ZTE, NOKIA, autres projets)","TRAVAUX OCM",
AQ900="No root CAuse","No root cause",
AQ900="ODU HS","PDH",
AQ900="IP &amp; VLAN","PDH",
AQ900="Warehouse HUAWEI","SPARE-ISSUE",
AQ900="SPARE-HS","SPARE-ISSUE",
AQ900="Power Telco","BSS",AQ900="no impacts","no impacts"
),"")</f>
        <v>No root cause</v>
      </c>
      <c r="AP900" s="48" t="str" cm="1">
        <f t="array" ref="AP900">IFERROR(_xlfn.IFS(
AQ900="MPR ISSUE","TX ISSUE",
AQ900="BSS Hardware Issue","RAN ISSUE",
AQ900="Sites strategiques, MLL, Pylone, etc.","ENVTECH",
AQ900="AKTIVCO DEFAUT GE &amp; POWER Cabinet","POWER ISSUE",
AQ900="AKTIVCO Coupure ENEO &amp; Baisse de tension","POWER ISSUE",
AQ900="Coupure ENEO &amp; Baisse de tension","POWER ISSUE",
AQ900="Defaut GE &amp; POWER Cabinet","POWER ISSUE",
AQ900="Sharing","POWER ISSUE",
AQ900="Sites strategiques &amp; DataCenter","POWER ISSUE",
AQ900="Exclu","Exclu",
AQ900="SAT","TX ISSUE",
AQ900="SPARE-ISSUE","SPARE-ISSUE",
AQ900="Fiber CAmtel","TX ISSUE",
AQ900="Fiber AOF","TX ISSUE",
AQ900="Projet OCM (HUAWEI)","TRAVAUX-HUAWEI",
AQ900="Projet OCM (NOKIA)","TRAVAUX -NOKIA",
AQ900="ACCESS-ISSUE","ACCESS-ISSUE",
AQ900="Projet OCM (ZTE, NOKIA, autres projets)","TRAVAUX OCM",
AQ900="No root CAuse","No root cause",
AQ900="ODU HS","TX ISSUE",
AQ900="IP &amp; VLAN","TX ISSUE",
AQ900="Warehouse HUAWEI","SPARE-ISSUE",
AQ900="SPARE-HS","SPARE-ISSUE",
AQ900="Power Telco","RAN ISSUE",AQ900="no impacts","no impacts"
),"")</f>
        <v>No root cause</v>
      </c>
      <c r="AQ900" s="127" t="s">
        <v>5344</v>
      </c>
      <c r="AR900" s="48" t="str" cm="1">
        <f t="array" ref="AR900">IFERROR(_xlfn.IFS(
AQ900="MPR ISSUE","ACTIVE",
AQ900="BSS Hardware Issue","ACTIVE",
AQ900="Sites strategiques, MLL, Pylone, etc.","PASSIVE",
AQ900="AKTIVCO DEFAUT GE &amp; POWER Cabinet","PASSIVE",
AQ900="AKTIVCO Coupure ENEO &amp; Baisse de tension","PASSIVE",
AQ900="Coupure ENEO &amp; Baisse de tension","PASSIVE",
AQ900="Defaut GE &amp; POWER Cabinet","PASSIVE",
AQ900="Sharing","PASSIVE",
AQ900="Sites strategiques &amp; DataCenter","PASSIVE",
AQ900="Exclu","Exclu",
AQ900="SAT","ACTIVE",
AQ900="SPARE-ISSUE","SPARE-ISSUE",
AQ900="Fiber CAmtel","ACTIVE",
AQ900="Fiber AOF","ACTIVE",
AQ900="Projet OCM (HUAWEI)","PLANNED WORKS",
AQ900="Projet OCM (NOKIA)","PLANNED WORKS",
AQ900="ACCESS-ISSUE","ACCESS-ISSUE",
AQ900="Projet OCM (ZTE, NOKIA, autres projets)","PLANNED WORKS",
AQ900="No root CAuse","No root cause",
AQ900="ODU HS","ACTIVE",
AQ900="IP &amp; VLAN","ACTIVE",
AQ900="Warehouse HUAWEI","SPARE-ISSUE",
AQ900="SPARE-HS","SPARE-ISSUE",
AQ900="Power Telco","ACTIVE", AQ900="no impacts","no impacts"
),"")</f>
        <v>No root cause</v>
      </c>
      <c r="AS900" s="92" t="s">
        <v>5537</v>
      </c>
      <c r="AT900" s="98" t="s">
        <v>4524</v>
      </c>
      <c r="AV900" s="17" t="s">
        <v>5537</v>
      </c>
      <c r="AW900" s="7" t="s">
        <v>5537</v>
      </c>
      <c r="AX900" s="6" t="s">
        <v>5537</v>
      </c>
      <c r="AY900" s="7"/>
      <c r="AZ900" s="3" t="s">
        <v>5537</v>
      </c>
      <c r="BA900" s="18" t="s">
        <v>5537</v>
      </c>
      <c r="BB900" s="18" t="s">
        <v>5537</v>
      </c>
      <c r="BC900" s="18" t="s">
        <v>5537</v>
      </c>
      <c r="BD900" s="18" t="s">
        <v>5537</v>
      </c>
      <c r="BE900" s="18" t="s">
        <v>5537</v>
      </c>
      <c r="BF900" s="18" t="s">
        <v>5537</v>
      </c>
      <c r="BG900" s="18" t="s">
        <v>5537</v>
      </c>
      <c r="BH900" s="18" t="s">
        <v>5537</v>
      </c>
      <c r="BI900" s="18" t="s">
        <v>5537</v>
      </c>
      <c r="BJ900" s="18" t="s">
        <v>5537</v>
      </c>
      <c r="BK900" s="18" t="s">
        <v>5537</v>
      </c>
      <c r="BL900" s="9" t="s">
        <v>5537</v>
      </c>
      <c r="BM900" s="14" t="s">
        <v>5537</v>
      </c>
      <c r="BN900" s="14" t="s">
        <v>5537</v>
      </c>
      <c r="BO900" s="14" t="str">
        <f>_xlfn.XLOOKUP(B900,'[4]cell downs 18042026 17h'!$B:$B,'[4]cell downs 18042026 17h'!$B:$B,"")</f>
        <v/>
      </c>
      <c r="BP900" s="14" t="str">
        <f>_xlfn.XLOOKUP(B900,'[5]Cells Huawei 19042026 15h'!$B:$B,'[5]Cells Huawei 19042026 15h'!$B:$B,"")</f>
        <v/>
      </c>
      <c r="BQ900" s="9" t="str">
        <f>_xlfn.XLOOKUP(B900,'[6]cells down 19042026 9H40'!$B:$B,'[6]cells down 19042026 9H40'!$B:$B,"")</f>
        <v/>
      </c>
      <c r="BR900" s="9" t="s">
        <v>4524</v>
      </c>
      <c r="BS900" s="9" t="s">
        <v>12</v>
      </c>
      <c r="BT900" s="108"/>
    </row>
    <row r="901" spans="1:72" s="9" customFormat="1" x14ac:dyDescent="0.35">
      <c r="A901" s="1" t="s">
        <v>2086</v>
      </c>
      <c r="B901" s="8" t="s">
        <v>2525</v>
      </c>
      <c r="C901" s="3" t="str">
        <f>_xlfn.XLOOKUP(B901,'[1]daily break down'!$D:$D,'[1]daily break down'!$E:$E,"")</f>
        <v>CENTRE</v>
      </c>
      <c r="D901" s="1" t="s">
        <v>11</v>
      </c>
      <c r="E901" s="1" t="s">
        <v>12</v>
      </c>
      <c r="F901" s="3" t="s">
        <v>37</v>
      </c>
      <c r="G901" s="1" t="s">
        <v>2086</v>
      </c>
      <c r="H901" s="34" t="str">
        <f>_xlfn.XLOOKUP(B901,[2]CALCULATION!$B:$B,[2]CALCULATION!$H:$H,"")</f>
        <v>ZTE</v>
      </c>
      <c r="I901" s="28">
        <v>0</v>
      </c>
      <c r="J901" s="28">
        <v>0</v>
      </c>
      <c r="K901" s="28">
        <v>0</v>
      </c>
      <c r="L901" s="28">
        <v>0</v>
      </c>
      <c r="M901" s="28">
        <v>0.43082415183501682</v>
      </c>
      <c r="N901" s="28">
        <v>5.9877886785776466</v>
      </c>
      <c r="O901" s="28">
        <v>0</v>
      </c>
      <c r="P901" s="28">
        <v>0.13784732031515295</v>
      </c>
      <c r="Q901" s="28">
        <v>0</v>
      </c>
      <c r="R901" s="28">
        <v>0</v>
      </c>
      <c r="S901" s="93">
        <v>0.74286668207617523</v>
      </c>
      <c r="T901" s="93">
        <f>_xlfn.XLOOKUP(B901,'[3]Nur des jours'!$B:$B,'[3]Nur des jours'!$U:$U,"")</f>
        <v>0</v>
      </c>
      <c r="U901" s="93">
        <v>0</v>
      </c>
      <c r="V901" s="93">
        <v>5.2544994335579114</v>
      </c>
      <c r="W901" s="93">
        <v>0</v>
      </c>
      <c r="X901" s="93">
        <v>0.39313863135035709</v>
      </c>
      <c r="Y901" s="93">
        <v>0</v>
      </c>
      <c r="Z901" s="93">
        <v>3.2546521018283103</v>
      </c>
      <c r="AA901" s="93">
        <v>0</v>
      </c>
      <c r="AB901" s="93">
        <v>1.4446413437089519E-3</v>
      </c>
      <c r="AC901" s="93">
        <f>_xlfn.XLOOKUP(B901,'[3]Nur des jours'!$B:$B,'[3]Nur des jours'!$N:$N,"")</f>
        <v>0</v>
      </c>
      <c r="AD901" s="93">
        <v>0</v>
      </c>
      <c r="AE901" s="93">
        <v>0.33947288069331322</v>
      </c>
      <c r="AF901" s="93">
        <v>0</v>
      </c>
      <c r="AG901" s="93"/>
      <c r="AH901" s="93">
        <v>0</v>
      </c>
      <c r="AI901" s="93">
        <v>0</v>
      </c>
      <c r="AJ901" s="93">
        <v>0</v>
      </c>
      <c r="AK901" s="93">
        <v>0</v>
      </c>
      <c r="AL901" s="93">
        <v>0</v>
      </c>
      <c r="AM901" s="49" t="s">
        <v>5559</v>
      </c>
      <c r="AN901" s="49"/>
      <c r="AO901" s="48" t="str" cm="1">
        <f t="array" ref="AO901">IFERROR(_xlfn.IFS(
AQ901="MPR ISSUE","PDH",
AQ901="BSS Hardware Issue","BSS",
AQ901="Sites strategiques, MLL, Pylone, etc.","ENVTECH",
AQ901="AKTIVCO DEFAUT GE &amp; POWER Cabinet","AKTIVCO",
AQ901="AKTIVCO Coupure ENEO &amp; Baisse de tension","AKTIVCO GRID ONLY",
AQ901="Coupure ENEO &amp; Baisse de tension","IHS GRID ONLY",
AQ901="Defaut GE &amp; POWER Cabinet","IHS",
AQ901="Sharing","Partners",
AQ901="Sites strategiques &amp; DataCenter","SST &amp; DC",
AQ901="Exclu","Exclu",
AQ901="SAT","SAT",
AQ901="SPARE-ISSUE","SPARE-ISSUE",
AQ901="Fiber CAmtel","TRANS_FO_CAMTEL",
AQ901="Fiber AOF","Fiber AOF",
AQ901="Projet OCM (HUAWEI)","TRAVAUX-HUAWEI",
AQ901="Projet OCM (NOKIA)","TRAVAUX-NOKIA",
AQ901="ACCESS-ISSUE","ACCESS-ISSUE",
AQ901="Projet OCM (ZTE, NOKIA, autres projets)","TRAVAUX OCM",
AQ901="No root CAuse","No root cause",
AQ901="ODU HS","PDH",
AQ901="IP &amp; VLAN","PDH",
AQ901="Warehouse HUAWEI","SPARE-ISSUE",
AQ901="SPARE-HS","SPARE-ISSUE",
AQ901="Power Telco","BSS",AQ901="no impacts","no impacts"
),"")</f>
        <v>No root cause</v>
      </c>
      <c r="AP901" s="48" t="str" cm="1">
        <f t="array" ref="AP901">IFERROR(_xlfn.IFS(
AQ901="MPR ISSUE","TX ISSUE",
AQ901="BSS Hardware Issue","RAN ISSUE",
AQ901="Sites strategiques, MLL, Pylone, etc.","ENVTECH",
AQ901="AKTIVCO DEFAUT GE &amp; POWER Cabinet","POWER ISSUE",
AQ901="AKTIVCO Coupure ENEO &amp; Baisse de tension","POWER ISSUE",
AQ901="Coupure ENEO &amp; Baisse de tension","POWER ISSUE",
AQ901="Defaut GE &amp; POWER Cabinet","POWER ISSUE",
AQ901="Sharing","POWER ISSUE",
AQ901="Sites strategiques &amp; DataCenter","POWER ISSUE",
AQ901="Exclu","Exclu",
AQ901="SAT","TX ISSUE",
AQ901="SPARE-ISSUE","SPARE-ISSUE",
AQ901="Fiber CAmtel","TX ISSUE",
AQ901="Fiber AOF","TX ISSUE",
AQ901="Projet OCM (HUAWEI)","TRAVAUX-HUAWEI",
AQ901="Projet OCM (NOKIA)","TRAVAUX -NOKIA",
AQ901="ACCESS-ISSUE","ACCESS-ISSUE",
AQ901="Projet OCM (ZTE, NOKIA, autres projets)","TRAVAUX OCM",
AQ901="No root CAuse","No root cause",
AQ901="ODU HS","TX ISSUE",
AQ901="IP &amp; VLAN","TX ISSUE",
AQ901="Warehouse HUAWEI","SPARE-ISSUE",
AQ901="SPARE-HS","SPARE-ISSUE",
AQ901="Power Telco","RAN ISSUE",AQ901="no impacts","no impacts"
),"")</f>
        <v>No root cause</v>
      </c>
      <c r="AQ901" s="127" t="s">
        <v>5344</v>
      </c>
      <c r="AR901" s="48" t="str" cm="1">
        <f t="array" ref="AR901">IFERROR(_xlfn.IFS(
AQ901="MPR ISSUE","ACTIVE",
AQ901="BSS Hardware Issue","ACTIVE",
AQ901="Sites strategiques, MLL, Pylone, etc.","PASSIVE",
AQ901="AKTIVCO DEFAUT GE &amp; POWER Cabinet","PASSIVE",
AQ901="AKTIVCO Coupure ENEO &amp; Baisse de tension","PASSIVE",
AQ901="Coupure ENEO &amp; Baisse de tension","PASSIVE",
AQ901="Defaut GE &amp; POWER Cabinet","PASSIVE",
AQ901="Sharing","PASSIVE",
AQ901="Sites strategiques &amp; DataCenter","PASSIVE",
AQ901="Exclu","Exclu",
AQ901="SAT","ACTIVE",
AQ901="SPARE-ISSUE","SPARE-ISSUE",
AQ901="Fiber CAmtel","ACTIVE",
AQ901="Fiber AOF","ACTIVE",
AQ901="Projet OCM (HUAWEI)","PLANNED WORKS",
AQ901="Projet OCM (NOKIA)","PLANNED WORKS",
AQ901="ACCESS-ISSUE","ACCESS-ISSUE",
AQ901="Projet OCM (ZTE, NOKIA, autres projets)","PLANNED WORKS",
AQ901="No root CAuse","No root cause",
AQ901="ODU HS","ACTIVE",
AQ901="IP &amp; VLAN","ACTIVE",
AQ901="Warehouse HUAWEI","SPARE-ISSUE",
AQ901="SPARE-HS","SPARE-ISSUE",
AQ901="Power Telco","ACTIVE", AQ901="no impacts","no impacts"
),"")</f>
        <v>No root cause</v>
      </c>
      <c r="AS901" s="92" t="s">
        <v>5537</v>
      </c>
      <c r="AT901" s="98" t="s">
        <v>2525</v>
      </c>
      <c r="AV901" s="17" t="s">
        <v>5537</v>
      </c>
      <c r="AW901" s="7" t="s">
        <v>5537</v>
      </c>
      <c r="AX901" s="6" t="s">
        <v>5537</v>
      </c>
      <c r="AY901" s="7"/>
      <c r="AZ901" s="3" t="s">
        <v>5537</v>
      </c>
      <c r="BA901" s="18" t="s">
        <v>5537</v>
      </c>
      <c r="BB901" s="18" t="s">
        <v>5537</v>
      </c>
      <c r="BC901" s="18" t="s">
        <v>5537</v>
      </c>
      <c r="BD901" s="18" t="s">
        <v>5537</v>
      </c>
      <c r="BE901" s="18" t="s">
        <v>5537</v>
      </c>
      <c r="BF901" s="18" t="s">
        <v>5537</v>
      </c>
      <c r="BG901" s="18" t="s">
        <v>5537</v>
      </c>
      <c r="BH901" s="18" t="s">
        <v>5537</v>
      </c>
      <c r="BI901" s="18" t="s">
        <v>5537</v>
      </c>
      <c r="BJ901" s="18" t="s">
        <v>5537</v>
      </c>
      <c r="BK901" s="18" t="s">
        <v>5537</v>
      </c>
      <c r="BL901" s="9" t="s">
        <v>5537</v>
      </c>
      <c r="BM901" s="14" t="s">
        <v>5537</v>
      </c>
      <c r="BN901" s="14" t="s">
        <v>5537</v>
      </c>
      <c r="BO901" s="14" t="str">
        <f>_xlfn.XLOOKUP(B901,'[4]cell downs 18042026 17h'!$B:$B,'[4]cell downs 18042026 17h'!$B:$B,"")</f>
        <v/>
      </c>
      <c r="BP901" s="14" t="str">
        <f>_xlfn.XLOOKUP(B901,'[5]Cells Huawei 19042026 15h'!$B:$B,'[5]Cells Huawei 19042026 15h'!$B:$B,"")</f>
        <v/>
      </c>
      <c r="BQ901" s="9" t="str">
        <f>_xlfn.XLOOKUP(B901,'[6]cells down 19042026 9H40'!$B:$B,'[6]cells down 19042026 9H40'!$B:$B,"")</f>
        <v/>
      </c>
      <c r="BR901" s="9" t="s">
        <v>2525</v>
      </c>
      <c r="BS901" s="9" t="s">
        <v>302</v>
      </c>
      <c r="BT901" s="108"/>
    </row>
    <row r="902" spans="1:72" s="9" customFormat="1" ht="15.5" customHeight="1" x14ac:dyDescent="0.35">
      <c r="A902" s="1" t="s">
        <v>605</v>
      </c>
      <c r="B902" s="8" t="s">
        <v>606</v>
      </c>
      <c r="C902" s="3" t="str">
        <f>_xlfn.XLOOKUP(B902,'[1]daily break down'!$D:$D,'[1]daily break down'!$E:$E,"")</f>
        <v>Yaounde</v>
      </c>
      <c r="D902" s="1" t="s">
        <v>11</v>
      </c>
      <c r="E902" s="1" t="s">
        <v>12</v>
      </c>
      <c r="F902" s="3" t="s">
        <v>37</v>
      </c>
      <c r="G902" s="1" t="s">
        <v>38</v>
      </c>
      <c r="H902" s="34" t="str">
        <f>_xlfn.XLOOKUP(B902,[2]CALCULATION!$B:$B,[2]CALCULATION!$H:$H,"")</f>
        <v>ZTE</v>
      </c>
      <c r="I902" s="28">
        <v>0</v>
      </c>
      <c r="J902" s="28">
        <v>0</v>
      </c>
      <c r="K902" s="28">
        <v>0</v>
      </c>
      <c r="L902" s="28">
        <v>0</v>
      </c>
      <c r="M902" s="28">
        <v>0</v>
      </c>
      <c r="N902" s="28">
        <v>0</v>
      </c>
      <c r="O902" s="28">
        <v>0</v>
      </c>
      <c r="P902" s="28">
        <v>0</v>
      </c>
      <c r="Q902" s="28">
        <v>6.9503300202891458E-2</v>
      </c>
      <c r="R902" s="28">
        <v>0</v>
      </c>
      <c r="S902" s="93">
        <v>0</v>
      </c>
      <c r="T902" s="93">
        <f>_xlfn.XLOOKUP(B902,'[3]Nur des jours'!$B:$B,'[3]Nur des jours'!$U:$U,"")</f>
        <v>7.3368161674271537</v>
      </c>
      <c r="U902" s="93">
        <v>1.2930431780111835E-2</v>
      </c>
      <c r="V902" s="93">
        <v>8.2826103705986226E-2</v>
      </c>
      <c r="W902" s="93">
        <v>7.3368161674271537</v>
      </c>
      <c r="X902" s="93">
        <v>2.0391201741845095</v>
      </c>
      <c r="Y902" s="93">
        <v>0</v>
      </c>
      <c r="Z902" s="93">
        <v>0</v>
      </c>
      <c r="AA902" s="93">
        <v>0</v>
      </c>
      <c r="AB902" s="93">
        <v>2.6574266692919492E-3</v>
      </c>
      <c r="AC902" s="93">
        <f>_xlfn.XLOOKUP(B902,'[3]Nur des jours'!$B:$B,'[3]Nur des jours'!$N:$N,"")</f>
        <v>0</v>
      </c>
      <c r="AD902" s="93">
        <v>0</v>
      </c>
      <c r="AE902" s="93">
        <v>0.33875947756061831</v>
      </c>
      <c r="AF902" s="93">
        <v>0</v>
      </c>
      <c r="AG902" s="93"/>
      <c r="AH902" s="93">
        <v>0</v>
      </c>
      <c r="AI902" s="93">
        <v>0</v>
      </c>
      <c r="AJ902" s="93">
        <v>0</v>
      </c>
      <c r="AK902" s="93">
        <v>0</v>
      </c>
      <c r="AL902" s="93">
        <v>0</v>
      </c>
      <c r="AM902" s="49" t="s">
        <v>5559</v>
      </c>
      <c r="AN902" s="49"/>
      <c r="AO902" s="48" t="str" cm="1">
        <f t="array" ref="AO902">IFERROR(_xlfn.IFS(
AQ902="MPR ISSUE","PDH",
AQ902="BSS Hardware Issue","BSS",
AQ902="Sites strategiques, MLL, Pylone, etc.","ENVTECH",
AQ902="AKTIVCO DEFAUT GE &amp; POWER Cabinet","AKTIVCO",
AQ902="AKTIVCO Coupure ENEO &amp; Baisse de tension","AKTIVCO GRID ONLY",
AQ902="Coupure ENEO &amp; Baisse de tension","IHS GRID ONLY",
AQ902="Defaut GE &amp; POWER Cabinet","IHS",
AQ902="Sharing","Partners",
AQ902="Sites strategiques &amp; DataCenter","SST &amp; DC",
AQ902="Exclu","Exclu",
AQ902="SAT","SAT",
AQ902="SPARE-ISSUE","SPARE-ISSUE",
AQ902="Fiber CAmtel","TRANS_FO_CAMTEL",
AQ902="Fiber AOF","Fiber AOF",
AQ902="Projet OCM (HUAWEI)","TRAVAUX-HUAWEI",
AQ902="Projet OCM (NOKIA)","TRAVAUX-NOKIA",
AQ902="ACCESS-ISSUE","ACCESS-ISSUE",
AQ902="Projet OCM (ZTE, NOKIA, autres projets)","TRAVAUX OCM",
AQ902="No root CAuse","No root cause",
AQ902="ODU HS","PDH",
AQ902="IP &amp; VLAN","PDH",
AQ902="Warehouse HUAWEI","SPARE-ISSUE",
AQ902="SPARE-HS","SPARE-ISSUE",
AQ902="Power Telco","BSS",AQ902="no impacts","no impacts"
),"")</f>
        <v>No root cause</v>
      </c>
      <c r="AP902" s="48" t="str" cm="1">
        <f t="array" ref="AP902">IFERROR(_xlfn.IFS(
AQ902="MPR ISSUE","TX ISSUE",
AQ902="BSS Hardware Issue","RAN ISSUE",
AQ902="Sites strategiques, MLL, Pylone, etc.","ENVTECH",
AQ902="AKTIVCO DEFAUT GE &amp; POWER Cabinet","POWER ISSUE",
AQ902="AKTIVCO Coupure ENEO &amp; Baisse de tension","POWER ISSUE",
AQ902="Coupure ENEO &amp; Baisse de tension","POWER ISSUE",
AQ902="Defaut GE &amp; POWER Cabinet","POWER ISSUE",
AQ902="Sharing","POWER ISSUE",
AQ902="Sites strategiques &amp; DataCenter","POWER ISSUE",
AQ902="Exclu","Exclu",
AQ902="SAT","TX ISSUE",
AQ902="SPARE-ISSUE","SPARE-ISSUE",
AQ902="Fiber CAmtel","TX ISSUE",
AQ902="Fiber AOF","TX ISSUE",
AQ902="Projet OCM (HUAWEI)","TRAVAUX-HUAWEI",
AQ902="Projet OCM (NOKIA)","TRAVAUX -NOKIA",
AQ902="ACCESS-ISSUE","ACCESS-ISSUE",
AQ902="Projet OCM (ZTE, NOKIA, autres projets)","TRAVAUX OCM",
AQ902="No root CAuse","No root cause",
AQ902="ODU HS","TX ISSUE",
AQ902="IP &amp; VLAN","TX ISSUE",
AQ902="Warehouse HUAWEI","SPARE-ISSUE",
AQ902="SPARE-HS","SPARE-ISSUE",
AQ902="Power Telco","RAN ISSUE",AQ902="no impacts","no impacts"
),"")</f>
        <v>No root cause</v>
      </c>
      <c r="AQ902" s="127" t="s">
        <v>5344</v>
      </c>
      <c r="AR902" s="48" t="str" cm="1">
        <f t="array" ref="AR902">IFERROR(_xlfn.IFS(
AQ902="MPR ISSUE","ACTIVE",
AQ902="BSS Hardware Issue","ACTIVE",
AQ902="Sites strategiques, MLL, Pylone, etc.","PASSIVE",
AQ902="AKTIVCO DEFAUT GE &amp; POWER Cabinet","PASSIVE",
AQ902="AKTIVCO Coupure ENEO &amp; Baisse de tension","PASSIVE",
AQ902="Coupure ENEO &amp; Baisse de tension","PASSIVE",
AQ902="Defaut GE &amp; POWER Cabinet","PASSIVE",
AQ902="Sharing","PASSIVE",
AQ902="Sites strategiques &amp; DataCenter","PASSIVE",
AQ902="Exclu","Exclu",
AQ902="SAT","ACTIVE",
AQ902="SPARE-ISSUE","SPARE-ISSUE",
AQ902="Fiber CAmtel","ACTIVE",
AQ902="Fiber AOF","ACTIVE",
AQ902="Projet OCM (HUAWEI)","PLANNED WORKS",
AQ902="Projet OCM (NOKIA)","PLANNED WORKS",
AQ902="ACCESS-ISSUE","ACCESS-ISSUE",
AQ902="Projet OCM (ZTE, NOKIA, autres projets)","PLANNED WORKS",
AQ902="No root CAuse","No root cause",
AQ902="ODU HS","ACTIVE",
AQ902="IP &amp; VLAN","ACTIVE",
AQ902="Warehouse HUAWEI","SPARE-ISSUE",
AQ902="SPARE-HS","SPARE-ISSUE",
AQ902="Power Telco","ACTIVE", AQ902="no impacts","no impacts"
),"")</f>
        <v>No root cause</v>
      </c>
      <c r="AS902" s="92" t="s">
        <v>5537</v>
      </c>
      <c r="AT902" s="98" t="s">
        <v>606</v>
      </c>
      <c r="AV902" s="17" t="s">
        <v>5537</v>
      </c>
      <c r="AW902" s="7" t="s">
        <v>5537</v>
      </c>
      <c r="AX902" s="6" t="s">
        <v>5537</v>
      </c>
      <c r="AY902" s="7"/>
      <c r="AZ902" s="3" t="s">
        <v>5537</v>
      </c>
      <c r="BA902" s="18" t="s">
        <v>5537</v>
      </c>
      <c r="BB902" s="18" t="s">
        <v>5537</v>
      </c>
      <c r="BC902" s="18" t="s">
        <v>5537</v>
      </c>
      <c r="BD902" s="18" t="s">
        <v>5537</v>
      </c>
      <c r="BE902" s="18" t="s">
        <v>5537</v>
      </c>
      <c r="BF902" s="18" t="s">
        <v>5537</v>
      </c>
      <c r="BG902" s="18" t="s">
        <v>5537</v>
      </c>
      <c r="BH902" s="18" t="s">
        <v>5537</v>
      </c>
      <c r="BI902" s="18" t="s">
        <v>5537</v>
      </c>
      <c r="BJ902" s="18" t="s">
        <v>5537</v>
      </c>
      <c r="BK902" s="18" t="s">
        <v>5537</v>
      </c>
      <c r="BL902" s="9" t="s">
        <v>5537</v>
      </c>
      <c r="BM902" s="14" t="s">
        <v>5537</v>
      </c>
      <c r="BN902" s="14" t="s">
        <v>5537</v>
      </c>
      <c r="BO902" s="14" t="str">
        <f>_xlfn.XLOOKUP(B902,'[4]cell downs 18042026 17h'!$B:$B,'[4]cell downs 18042026 17h'!$B:$B,"")</f>
        <v/>
      </c>
      <c r="BP902" s="14" t="str">
        <f>_xlfn.XLOOKUP(B902,'[5]Cells Huawei 19042026 15h'!$B:$B,'[5]Cells Huawei 19042026 15h'!$B:$B,"")</f>
        <v/>
      </c>
      <c r="BQ902" s="9" t="str">
        <f>_xlfn.XLOOKUP(B902,'[6]cells down 19042026 9H40'!$B:$B,'[6]cells down 19042026 9H40'!$B:$B,"")</f>
        <v/>
      </c>
      <c r="BR902" s="9" t="s">
        <v>606</v>
      </c>
      <c r="BS902" s="9" t="s">
        <v>5537</v>
      </c>
      <c r="BT902" s="108"/>
    </row>
    <row r="903" spans="1:72" s="9" customFormat="1" x14ac:dyDescent="0.35">
      <c r="A903" s="1" t="s">
        <v>3173</v>
      </c>
      <c r="B903" s="8" t="s">
        <v>3174</v>
      </c>
      <c r="C903" s="3" t="str">
        <f>_xlfn.XLOOKUP(B903,'[1]daily break down'!$D:$D,'[1]daily break down'!$E:$E,"")</f>
        <v>Yaounde</v>
      </c>
      <c r="D903" s="1" t="s">
        <v>11</v>
      </c>
      <c r="E903" s="1" t="s">
        <v>757</v>
      </c>
      <c r="F903" s="3" t="s">
        <v>37</v>
      </c>
      <c r="G903" s="1" t="s">
        <v>38</v>
      </c>
      <c r="H903" s="34" t="str">
        <f>_xlfn.XLOOKUP(B903,[2]CALCULATION!$B:$B,[2]CALCULATION!$H:$H,"")</f>
        <v>ZTE</v>
      </c>
      <c r="I903" s="28">
        <v>0</v>
      </c>
      <c r="J903" s="28">
        <v>0</v>
      </c>
      <c r="K903" s="28">
        <v>0</v>
      </c>
      <c r="L903" s="28">
        <v>0</v>
      </c>
      <c r="M903" s="28">
        <v>0</v>
      </c>
      <c r="N903" s="28">
        <v>0</v>
      </c>
      <c r="O903" s="28">
        <v>0</v>
      </c>
      <c r="P903" s="28">
        <v>0</v>
      </c>
      <c r="Q903" s="28">
        <v>0</v>
      </c>
      <c r="R903" s="28">
        <v>0</v>
      </c>
      <c r="S903" s="93">
        <v>0</v>
      </c>
      <c r="T903" s="93">
        <f>_xlfn.XLOOKUP(B903,'[3]Nur des jours'!$B:$B,'[3]Nur des jours'!$U:$U,"")</f>
        <v>0</v>
      </c>
      <c r="U903" s="93">
        <v>7.3026441573710246</v>
      </c>
      <c r="V903" s="93">
        <v>0</v>
      </c>
      <c r="W903" s="93">
        <v>0</v>
      </c>
      <c r="X903" s="93">
        <v>0</v>
      </c>
      <c r="Y903" s="93">
        <v>0</v>
      </c>
      <c r="Z903" s="93">
        <v>0</v>
      </c>
      <c r="AA903" s="93">
        <v>0</v>
      </c>
      <c r="AB903" s="93">
        <v>0</v>
      </c>
      <c r="AC903" s="93">
        <f>_xlfn.XLOOKUP(B903,'[3]Nur des jours'!$B:$B,'[3]Nur des jours'!$N:$N,"")</f>
        <v>0</v>
      </c>
      <c r="AD903" s="93">
        <v>0</v>
      </c>
      <c r="AE903" s="93">
        <v>0.33385483102333335</v>
      </c>
      <c r="AF903" s="93">
        <v>0</v>
      </c>
      <c r="AG903" s="93"/>
      <c r="AH903" s="93">
        <v>0</v>
      </c>
      <c r="AI903" s="93">
        <v>0</v>
      </c>
      <c r="AJ903" s="93">
        <v>0</v>
      </c>
      <c r="AK903" s="93">
        <v>0</v>
      </c>
      <c r="AL903" s="93">
        <v>0</v>
      </c>
      <c r="AM903" s="49" t="s">
        <v>5559</v>
      </c>
      <c r="AN903" s="49"/>
      <c r="AO903" s="48" t="str" cm="1">
        <f t="array" ref="AO903">IFERROR(_xlfn.IFS(
AQ903="MPR ISSUE","PDH",
AQ903="BSS Hardware Issue","BSS",
AQ903="Sites strategiques, MLL, Pylone, etc.","ENVTECH",
AQ903="AKTIVCO DEFAUT GE &amp; POWER Cabinet","AKTIVCO",
AQ903="AKTIVCO Coupure ENEO &amp; Baisse de tension","AKTIVCO GRID ONLY",
AQ903="Coupure ENEO &amp; Baisse de tension","IHS GRID ONLY",
AQ903="Defaut GE &amp; POWER Cabinet","IHS",
AQ903="Sharing","Partners",
AQ903="Sites strategiques &amp; DataCenter","SST &amp; DC",
AQ903="Exclu","Exclu",
AQ903="SAT","SAT",
AQ903="SPARE-ISSUE","SPARE-ISSUE",
AQ903="Fiber CAmtel","TRANS_FO_CAMTEL",
AQ903="Fiber AOF","Fiber AOF",
AQ903="Projet OCM (HUAWEI)","TRAVAUX-HUAWEI",
AQ903="Projet OCM (NOKIA)","TRAVAUX-NOKIA",
AQ903="ACCESS-ISSUE","ACCESS-ISSUE",
AQ903="Projet OCM (ZTE, NOKIA, autres projets)","TRAVAUX OCM",
AQ903="No root CAuse","No root cause",
AQ903="ODU HS","PDH",
AQ903="IP &amp; VLAN","PDH",
AQ903="Warehouse HUAWEI","SPARE-ISSUE",
AQ903="SPARE-HS","SPARE-ISSUE",
AQ903="Power Telco","BSS",AQ903="no impacts","no impacts"
),"")</f>
        <v>No root cause</v>
      </c>
      <c r="AP903" s="48" t="str" cm="1">
        <f t="array" ref="AP903">IFERROR(_xlfn.IFS(
AQ903="MPR ISSUE","TX ISSUE",
AQ903="BSS Hardware Issue","RAN ISSUE",
AQ903="Sites strategiques, MLL, Pylone, etc.","ENVTECH",
AQ903="AKTIVCO DEFAUT GE &amp; POWER Cabinet","POWER ISSUE",
AQ903="AKTIVCO Coupure ENEO &amp; Baisse de tension","POWER ISSUE",
AQ903="Coupure ENEO &amp; Baisse de tension","POWER ISSUE",
AQ903="Defaut GE &amp; POWER Cabinet","POWER ISSUE",
AQ903="Sharing","POWER ISSUE",
AQ903="Sites strategiques &amp; DataCenter","POWER ISSUE",
AQ903="Exclu","Exclu",
AQ903="SAT","TX ISSUE",
AQ903="SPARE-ISSUE","SPARE-ISSUE",
AQ903="Fiber CAmtel","TX ISSUE",
AQ903="Fiber AOF","TX ISSUE",
AQ903="Projet OCM (HUAWEI)","TRAVAUX-HUAWEI",
AQ903="Projet OCM (NOKIA)","TRAVAUX -NOKIA",
AQ903="ACCESS-ISSUE","ACCESS-ISSUE",
AQ903="Projet OCM (ZTE, NOKIA, autres projets)","TRAVAUX OCM",
AQ903="No root CAuse","No root cause",
AQ903="ODU HS","TX ISSUE",
AQ903="IP &amp; VLAN","TX ISSUE",
AQ903="Warehouse HUAWEI","SPARE-ISSUE",
AQ903="SPARE-HS","SPARE-ISSUE",
AQ903="Power Telco","RAN ISSUE",AQ903="no impacts","no impacts"
),"")</f>
        <v>No root cause</v>
      </c>
      <c r="AQ903" s="127" t="s">
        <v>5344</v>
      </c>
      <c r="AR903" s="48" t="str" cm="1">
        <f t="array" ref="AR903">IFERROR(_xlfn.IFS(
AQ903="MPR ISSUE","ACTIVE",
AQ903="BSS Hardware Issue","ACTIVE",
AQ903="Sites strategiques, MLL, Pylone, etc.","PASSIVE",
AQ903="AKTIVCO DEFAUT GE &amp; POWER Cabinet","PASSIVE",
AQ903="AKTIVCO Coupure ENEO &amp; Baisse de tension","PASSIVE",
AQ903="Coupure ENEO &amp; Baisse de tension","PASSIVE",
AQ903="Defaut GE &amp; POWER Cabinet","PASSIVE",
AQ903="Sharing","PASSIVE",
AQ903="Sites strategiques &amp; DataCenter","PASSIVE",
AQ903="Exclu","Exclu",
AQ903="SAT","ACTIVE",
AQ903="SPARE-ISSUE","SPARE-ISSUE",
AQ903="Fiber CAmtel","ACTIVE",
AQ903="Fiber AOF","ACTIVE",
AQ903="Projet OCM (HUAWEI)","PLANNED WORKS",
AQ903="Projet OCM (NOKIA)","PLANNED WORKS",
AQ903="ACCESS-ISSUE","ACCESS-ISSUE",
AQ903="Projet OCM (ZTE, NOKIA, autres projets)","PLANNED WORKS",
AQ903="No root CAuse","No root cause",
AQ903="ODU HS","ACTIVE",
AQ903="IP &amp; VLAN","ACTIVE",
AQ903="Warehouse HUAWEI","SPARE-ISSUE",
AQ903="SPARE-HS","SPARE-ISSUE",
AQ903="Power Telco","ACTIVE", AQ903="no impacts","no impacts"
),"")</f>
        <v>No root cause</v>
      </c>
      <c r="AS903" s="92" t="s">
        <v>5537</v>
      </c>
      <c r="AT903" s="98" t="s">
        <v>3174</v>
      </c>
      <c r="AV903" s="17" t="s">
        <v>5537</v>
      </c>
      <c r="AW903" s="7" t="s">
        <v>5537</v>
      </c>
      <c r="AX903" s="6" t="s">
        <v>5537</v>
      </c>
      <c r="AY903" s="7"/>
      <c r="AZ903" s="3" t="s">
        <v>5537</v>
      </c>
      <c r="BA903" s="18" t="s">
        <v>5537</v>
      </c>
      <c r="BB903" s="18" t="s">
        <v>5537</v>
      </c>
      <c r="BC903" s="18" t="s">
        <v>5537</v>
      </c>
      <c r="BD903" s="18" t="s">
        <v>5537</v>
      </c>
      <c r="BE903" s="18" t="s">
        <v>5537</v>
      </c>
      <c r="BF903" s="18" t="s">
        <v>5537</v>
      </c>
      <c r="BG903" s="18" t="s">
        <v>5537</v>
      </c>
      <c r="BH903" s="18" t="s">
        <v>5537</v>
      </c>
      <c r="BI903" s="18" t="s">
        <v>5537</v>
      </c>
      <c r="BJ903" s="18" t="s">
        <v>5537</v>
      </c>
      <c r="BK903" s="18" t="s">
        <v>5537</v>
      </c>
      <c r="BL903" s="9" t="s">
        <v>5537</v>
      </c>
      <c r="BM903" s="14" t="s">
        <v>5537</v>
      </c>
      <c r="BN903" s="14" t="s">
        <v>5537</v>
      </c>
      <c r="BO903" s="14" t="str">
        <f>_xlfn.XLOOKUP(B903,'[4]cell downs 18042026 17h'!$B:$B,'[4]cell downs 18042026 17h'!$B:$B,"")</f>
        <v/>
      </c>
      <c r="BP903" s="14" t="str">
        <f>_xlfn.XLOOKUP(B903,'[5]Cells Huawei 19042026 15h'!$B:$B,'[5]Cells Huawei 19042026 15h'!$B:$B,"")</f>
        <v/>
      </c>
      <c r="BQ903" s="9" t="str">
        <f>_xlfn.XLOOKUP(B903,'[6]cells down 19042026 9H40'!$B:$B,'[6]cells down 19042026 9H40'!$B:$B,"")</f>
        <v/>
      </c>
      <c r="BR903" s="9" t="s">
        <v>3174</v>
      </c>
      <c r="BS903" s="9" t="s">
        <v>12</v>
      </c>
      <c r="BT903" s="108"/>
    </row>
    <row r="904" spans="1:72" s="9" customFormat="1" x14ac:dyDescent="0.35">
      <c r="A904" s="1" t="s">
        <v>1582</v>
      </c>
      <c r="B904" s="8" t="s">
        <v>1583</v>
      </c>
      <c r="C904" s="3" t="str">
        <f>_xlfn.XLOOKUP(B904,'[1]daily break down'!$D:$D,'[1]daily break down'!$E:$E,"")</f>
        <v>Yaounde</v>
      </c>
      <c r="D904" s="1" t="s">
        <v>21</v>
      </c>
      <c r="E904" s="1" t="s">
        <v>30</v>
      </c>
      <c r="F904" s="3" t="s">
        <v>37</v>
      </c>
      <c r="G904" s="1" t="s">
        <v>38</v>
      </c>
      <c r="H904" s="34" t="str">
        <f>_xlfn.XLOOKUP(B904,[2]CALCULATION!$B:$B,[2]CALCULATION!$H:$H,"")</f>
        <v>ZTE</v>
      </c>
      <c r="I904" s="28">
        <v>0</v>
      </c>
      <c r="J904" s="28">
        <v>0</v>
      </c>
      <c r="K904" s="28">
        <v>0.15489765518658405</v>
      </c>
      <c r="L904" s="28">
        <v>0</v>
      </c>
      <c r="M904" s="28">
        <v>5.4485450856511806</v>
      </c>
      <c r="N904" s="28">
        <v>18.446714493212689</v>
      </c>
      <c r="O904" s="28">
        <v>0</v>
      </c>
      <c r="P904" s="28">
        <v>0</v>
      </c>
      <c r="Q904" s="28">
        <v>0</v>
      </c>
      <c r="R904" s="28">
        <v>2.2454363601601302E-2</v>
      </c>
      <c r="S904" s="93">
        <v>2.7555196000376314E-2</v>
      </c>
      <c r="T904" s="93">
        <f>_xlfn.XLOOKUP(B904,'[3]Nur des jours'!$B:$B,'[3]Nur des jours'!$U:$U,"")</f>
        <v>0</v>
      </c>
      <c r="U904" s="93">
        <v>0</v>
      </c>
      <c r="V904" s="93">
        <v>0</v>
      </c>
      <c r="W904" s="93">
        <v>0</v>
      </c>
      <c r="X904" s="93">
        <v>0</v>
      </c>
      <c r="Y904" s="93">
        <v>3.4600051935748059E-3</v>
      </c>
      <c r="Z904" s="93">
        <v>0</v>
      </c>
      <c r="AA904" s="93">
        <v>0</v>
      </c>
      <c r="AB904" s="93">
        <v>0</v>
      </c>
      <c r="AC904" s="93">
        <f>_xlfn.XLOOKUP(B904,'[3]Nur des jours'!$B:$B,'[3]Nur des jours'!$N:$N,"")</f>
        <v>0</v>
      </c>
      <c r="AD904" s="93">
        <v>0</v>
      </c>
      <c r="AE904" s="93">
        <v>0.32921771066081046</v>
      </c>
      <c r="AF904" s="93">
        <v>0</v>
      </c>
      <c r="AG904" s="93"/>
      <c r="AH904" s="93">
        <v>0</v>
      </c>
      <c r="AI904" s="93">
        <v>0</v>
      </c>
      <c r="AJ904" s="93">
        <v>0</v>
      </c>
      <c r="AK904" s="93">
        <v>0</v>
      </c>
      <c r="AL904" s="93">
        <v>0</v>
      </c>
      <c r="AM904" s="49" t="s">
        <v>5559</v>
      </c>
      <c r="AN904" s="49"/>
      <c r="AO904" s="48" t="str" cm="1">
        <f t="array" ref="AO904">IFERROR(_xlfn.IFS(
AQ904="MPR ISSUE","PDH",
AQ904="BSS Hardware Issue","BSS",
AQ904="Sites strategiques, MLL, Pylone, etc.","ENVTECH",
AQ904="AKTIVCO DEFAUT GE &amp; POWER Cabinet","AKTIVCO",
AQ904="AKTIVCO Coupure ENEO &amp; Baisse de tension","AKTIVCO GRID ONLY",
AQ904="Coupure ENEO &amp; Baisse de tension","IHS GRID ONLY",
AQ904="Defaut GE &amp; POWER Cabinet","IHS",
AQ904="Sharing","Partners",
AQ904="Sites strategiques &amp; DataCenter","SST &amp; DC",
AQ904="Exclu","Exclu",
AQ904="SAT","SAT",
AQ904="SPARE-ISSUE","SPARE-ISSUE",
AQ904="Fiber CAmtel","TRANS_FO_CAMTEL",
AQ904="Fiber AOF","Fiber AOF",
AQ904="Projet OCM (HUAWEI)","TRAVAUX-HUAWEI",
AQ904="Projet OCM (NOKIA)","TRAVAUX-NOKIA",
AQ904="ACCESS-ISSUE","ACCESS-ISSUE",
AQ904="Projet OCM (ZTE, NOKIA, autres projets)","TRAVAUX OCM",
AQ904="No root CAuse","No root cause",
AQ904="ODU HS","PDH",
AQ904="IP &amp; VLAN","PDH",
AQ904="Warehouse HUAWEI","SPARE-ISSUE",
AQ904="SPARE-HS","SPARE-ISSUE",
AQ904="Power Telco","BSS",AQ904="no impacts","no impacts"
),"")</f>
        <v>No root cause</v>
      </c>
      <c r="AP904" s="48" t="str" cm="1">
        <f t="array" ref="AP904">IFERROR(_xlfn.IFS(
AQ904="MPR ISSUE","TX ISSUE",
AQ904="BSS Hardware Issue","RAN ISSUE",
AQ904="Sites strategiques, MLL, Pylone, etc.","ENVTECH",
AQ904="AKTIVCO DEFAUT GE &amp; POWER Cabinet","POWER ISSUE",
AQ904="AKTIVCO Coupure ENEO &amp; Baisse de tension","POWER ISSUE",
AQ904="Coupure ENEO &amp; Baisse de tension","POWER ISSUE",
AQ904="Defaut GE &amp; POWER Cabinet","POWER ISSUE",
AQ904="Sharing","POWER ISSUE",
AQ904="Sites strategiques &amp; DataCenter","POWER ISSUE",
AQ904="Exclu","Exclu",
AQ904="SAT","TX ISSUE",
AQ904="SPARE-ISSUE","SPARE-ISSUE",
AQ904="Fiber CAmtel","TX ISSUE",
AQ904="Fiber AOF","TX ISSUE",
AQ904="Projet OCM (HUAWEI)","TRAVAUX-HUAWEI",
AQ904="Projet OCM (NOKIA)","TRAVAUX -NOKIA",
AQ904="ACCESS-ISSUE","ACCESS-ISSUE",
AQ904="Projet OCM (ZTE, NOKIA, autres projets)","TRAVAUX OCM",
AQ904="No root CAuse","No root cause",
AQ904="ODU HS","TX ISSUE",
AQ904="IP &amp; VLAN","TX ISSUE",
AQ904="Warehouse HUAWEI","SPARE-ISSUE",
AQ904="SPARE-HS","SPARE-ISSUE",
AQ904="Power Telco","RAN ISSUE",AQ904="no impacts","no impacts"
),"")</f>
        <v>No root cause</v>
      </c>
      <c r="AQ904" s="67" t="s">
        <v>5344</v>
      </c>
      <c r="AR904" s="48" t="str" cm="1">
        <f t="array" ref="AR904">IFERROR(_xlfn.IFS(
AQ904="MPR ISSUE","ACTIVE",
AQ904="BSS Hardware Issue","ACTIVE",
AQ904="Sites strategiques, MLL, Pylone, etc.","PASSIVE",
AQ904="AKTIVCO DEFAUT GE &amp; POWER Cabinet","PASSIVE",
AQ904="AKTIVCO Coupure ENEO &amp; Baisse de tension","PASSIVE",
AQ904="Coupure ENEO &amp; Baisse de tension","PASSIVE",
AQ904="Defaut GE &amp; POWER Cabinet","PASSIVE",
AQ904="Sharing","PASSIVE",
AQ904="Sites strategiques &amp; DataCenter","PASSIVE",
AQ904="Exclu","Exclu",
AQ904="SAT","ACTIVE",
AQ904="SPARE-ISSUE","SPARE-ISSUE",
AQ904="Fiber CAmtel","ACTIVE",
AQ904="Fiber AOF","ACTIVE",
AQ904="Projet OCM (HUAWEI)","PLANNED WORKS",
AQ904="Projet OCM (NOKIA)","PLANNED WORKS",
AQ904="ACCESS-ISSUE","ACCESS-ISSUE",
AQ904="Projet OCM (ZTE, NOKIA, autres projets)","PLANNED WORKS",
AQ904="No root CAuse","No root cause",
AQ904="ODU HS","ACTIVE",
AQ904="IP &amp; VLAN","ACTIVE",
AQ904="Warehouse HUAWEI","SPARE-ISSUE",
AQ904="SPARE-HS","SPARE-ISSUE",
AQ904="Power Telco","ACTIVE", AQ904="no impacts","no impacts"
),"")</f>
        <v>No root cause</v>
      </c>
      <c r="AS904" s="92" t="s">
        <v>5537</v>
      </c>
      <c r="AT904" s="98" t="s">
        <v>1583</v>
      </c>
      <c r="AV904" s="17" t="s">
        <v>5537</v>
      </c>
      <c r="AW904" s="7" t="s">
        <v>5537</v>
      </c>
      <c r="AX904" s="6" t="s">
        <v>5537</v>
      </c>
      <c r="AY904" s="7"/>
      <c r="AZ904" s="3" t="s">
        <v>5537</v>
      </c>
      <c r="BA904" s="18" t="s">
        <v>5537</v>
      </c>
      <c r="BB904" s="18" t="s">
        <v>5537</v>
      </c>
      <c r="BC904" s="18" t="s">
        <v>5537</v>
      </c>
      <c r="BD904" s="18" t="s">
        <v>5537</v>
      </c>
      <c r="BE904" s="18" t="s">
        <v>5537</v>
      </c>
      <c r="BF904" s="18" t="s">
        <v>5537</v>
      </c>
      <c r="BG904" s="18" t="s">
        <v>5537</v>
      </c>
      <c r="BH904" s="18" t="s">
        <v>5537</v>
      </c>
      <c r="BI904" s="18" t="s">
        <v>5537</v>
      </c>
      <c r="BJ904" s="18" t="s">
        <v>5537</v>
      </c>
      <c r="BK904" s="18" t="s">
        <v>5537</v>
      </c>
      <c r="BL904" s="9" t="s">
        <v>5537</v>
      </c>
      <c r="BM904" s="14" t="s">
        <v>5537</v>
      </c>
      <c r="BN904" s="14" t="s">
        <v>5537</v>
      </c>
      <c r="BO904" s="14" t="str">
        <f>_xlfn.XLOOKUP(B904,'[4]cell downs 18042026 17h'!$B:$B,'[4]cell downs 18042026 17h'!$B:$B,"")</f>
        <v/>
      </c>
      <c r="BP904" s="14" t="str">
        <f>_xlfn.XLOOKUP(B904,'[5]Cells Huawei 19042026 15h'!$B:$B,'[5]Cells Huawei 19042026 15h'!$B:$B,"")</f>
        <v/>
      </c>
      <c r="BQ904" s="9" t="str">
        <f>_xlfn.XLOOKUP(B904,'[6]cells down 19042026 9H40'!$B:$B,'[6]cells down 19042026 9H40'!$B:$B,"")</f>
        <v/>
      </c>
      <c r="BR904" s="9" t="s">
        <v>5537</v>
      </c>
      <c r="BS904" s="9" t="s">
        <v>5537</v>
      </c>
      <c r="BT904" s="108"/>
    </row>
    <row r="905" spans="1:72" s="9" customFormat="1" x14ac:dyDescent="0.35">
      <c r="A905" s="1" t="s">
        <v>2959</v>
      </c>
      <c r="B905" s="8" t="s">
        <v>2960</v>
      </c>
      <c r="C905" s="3" t="str">
        <f>_xlfn.XLOOKUP(B905,'[1]daily break down'!$D:$D,'[1]daily break down'!$E:$E,"")</f>
        <v>Ngaoundere</v>
      </c>
      <c r="D905" s="1" t="s">
        <v>21</v>
      </c>
      <c r="E905" s="1" t="s">
        <v>89</v>
      </c>
      <c r="F905" s="3" t="s">
        <v>90</v>
      </c>
      <c r="G905" s="1" t="s">
        <v>91</v>
      </c>
      <c r="H905" s="32" t="str">
        <f>_xlfn.XLOOKUP(B905,[2]CALCULATION!$B:$B,[2]CALCULATION!$H:$H,"")</f>
        <v>Huawei</v>
      </c>
      <c r="I905" s="28">
        <v>10.751520262075777</v>
      </c>
      <c r="J905" s="28">
        <v>6.4099271472720911</v>
      </c>
      <c r="K905" s="28">
        <v>2.675261747609386E-4</v>
      </c>
      <c r="L905" s="28">
        <v>0.47690999420716657</v>
      </c>
      <c r="M905" s="28">
        <v>7.9314555136074514</v>
      </c>
      <c r="N905" s="28">
        <v>0</v>
      </c>
      <c r="O905" s="28">
        <v>4.4399000664891721</v>
      </c>
      <c r="P905" s="28">
        <v>0</v>
      </c>
      <c r="Q905" s="28">
        <v>0</v>
      </c>
      <c r="R905" s="28">
        <v>0</v>
      </c>
      <c r="S905" s="93">
        <v>0</v>
      </c>
      <c r="T905" s="93">
        <f>_xlfn.XLOOKUP(B905,'[3]Nur des jours'!$B:$B,'[3]Nur des jours'!$U:$U,"")</f>
        <v>0.31289861400039376</v>
      </c>
      <c r="U905" s="93">
        <v>0</v>
      </c>
      <c r="V905" s="93">
        <v>2.5663785944816837</v>
      </c>
      <c r="W905" s="93">
        <v>0.31289861400039376</v>
      </c>
      <c r="X905" s="93">
        <v>0</v>
      </c>
      <c r="Y905" s="93">
        <v>0</v>
      </c>
      <c r="Z905" s="93">
        <v>0</v>
      </c>
      <c r="AA905" s="93">
        <v>0</v>
      </c>
      <c r="AB905" s="93">
        <v>0</v>
      </c>
      <c r="AC905" s="93">
        <f>_xlfn.XLOOKUP(B905,'[3]Nur des jours'!$B:$B,'[3]Nur des jours'!$N:$N,"")</f>
        <v>0</v>
      </c>
      <c r="AD905" s="93">
        <v>0</v>
      </c>
      <c r="AE905" s="93">
        <v>0.32786224470868902</v>
      </c>
      <c r="AF905" s="93">
        <v>0</v>
      </c>
      <c r="AG905" s="93"/>
      <c r="AH905" s="93">
        <v>0</v>
      </c>
      <c r="AI905" s="93">
        <v>0</v>
      </c>
      <c r="AJ905" s="93">
        <v>0</v>
      </c>
      <c r="AK905" s="93">
        <v>0</v>
      </c>
      <c r="AL905" s="93">
        <v>0</v>
      </c>
      <c r="AM905" s="49" t="s">
        <v>5559</v>
      </c>
      <c r="AN905" s="49"/>
      <c r="AO905" s="48" t="str" cm="1">
        <f t="array" ref="AO905">IFERROR(_xlfn.IFS(
AQ905="MPR ISSUE","PDH",
AQ905="BSS Hardware Issue","BSS",
AQ905="Sites strategiques, MLL, Pylone, etc.","ENVTECH",
AQ905="AKTIVCO DEFAUT GE &amp; POWER Cabinet","AKTIVCO",
AQ905="AKTIVCO Coupure ENEO &amp; Baisse de tension","AKTIVCO GRID ONLY",
AQ905="Coupure ENEO &amp; Baisse de tension","IHS GRID ONLY",
AQ905="Defaut GE &amp; POWER Cabinet","IHS",
AQ905="Sharing","Partners",
AQ905="Sites strategiques &amp; DataCenter","SST &amp; DC",
AQ905="Exclu","Exclu",
AQ905="SAT","SAT",
AQ905="SPARE-ISSUE","SPARE-ISSUE",
AQ905="Fiber CAmtel","TRANS_FO_CAMTEL",
AQ905="Fiber AOF","Fiber AOF",
AQ905="Projet OCM (HUAWEI)","TRAVAUX-HUAWEI",
AQ905="Projet OCM (NOKIA)","TRAVAUX-NOKIA",
AQ905="ACCESS-ISSUE","ACCESS-ISSUE",
AQ905="Projet OCM (ZTE, NOKIA, autres projets)","TRAVAUX OCM",
AQ905="No root CAuse","No root cause",
AQ905="ODU HS","PDH",
AQ905="IP &amp; VLAN","PDH",
AQ905="Warehouse HUAWEI","SPARE-ISSUE",
AQ905="SPARE-HS","SPARE-ISSUE",
AQ905="Power Telco","BSS",AQ905="no impacts","no impacts"
),"")</f>
        <v>No root cause</v>
      </c>
      <c r="AP905" s="48" t="str" cm="1">
        <f t="array" ref="AP905">IFERROR(_xlfn.IFS(
AQ905="MPR ISSUE","TX ISSUE",
AQ905="BSS Hardware Issue","RAN ISSUE",
AQ905="Sites strategiques, MLL, Pylone, etc.","ENVTECH",
AQ905="AKTIVCO DEFAUT GE &amp; POWER Cabinet","POWER ISSUE",
AQ905="AKTIVCO Coupure ENEO &amp; Baisse de tension","POWER ISSUE",
AQ905="Coupure ENEO &amp; Baisse de tension","POWER ISSUE",
AQ905="Defaut GE &amp; POWER Cabinet","POWER ISSUE",
AQ905="Sharing","POWER ISSUE",
AQ905="Sites strategiques &amp; DataCenter","POWER ISSUE",
AQ905="Exclu","Exclu",
AQ905="SAT","TX ISSUE",
AQ905="SPARE-ISSUE","SPARE-ISSUE",
AQ905="Fiber CAmtel","TX ISSUE",
AQ905="Fiber AOF","TX ISSUE",
AQ905="Projet OCM (HUAWEI)","TRAVAUX-HUAWEI",
AQ905="Projet OCM (NOKIA)","TRAVAUX -NOKIA",
AQ905="ACCESS-ISSUE","ACCESS-ISSUE",
AQ905="Projet OCM (ZTE, NOKIA, autres projets)","TRAVAUX OCM",
AQ905="No root CAuse","No root cause",
AQ905="ODU HS","TX ISSUE",
AQ905="IP &amp; VLAN","TX ISSUE",
AQ905="Warehouse HUAWEI","SPARE-ISSUE",
AQ905="SPARE-HS","SPARE-ISSUE",
AQ905="Power Telco","RAN ISSUE",AQ905="no impacts","no impacts"
),"")</f>
        <v>No root cause</v>
      </c>
      <c r="AQ905" s="67" t="s">
        <v>5344</v>
      </c>
      <c r="AR905" s="48" t="str" cm="1">
        <f t="array" ref="AR905">IFERROR(_xlfn.IFS(
AQ905="MPR ISSUE","ACTIVE",
AQ905="BSS Hardware Issue","ACTIVE",
AQ905="Sites strategiques, MLL, Pylone, etc.","PASSIVE",
AQ905="AKTIVCO DEFAUT GE &amp; POWER Cabinet","PASSIVE",
AQ905="AKTIVCO Coupure ENEO &amp; Baisse de tension","PASSIVE",
AQ905="Coupure ENEO &amp; Baisse de tension","PASSIVE",
AQ905="Defaut GE &amp; POWER Cabinet","PASSIVE",
AQ905="Sharing","PASSIVE",
AQ905="Sites strategiques &amp; DataCenter","PASSIVE",
AQ905="Exclu","Exclu",
AQ905="SAT","ACTIVE",
AQ905="SPARE-ISSUE","SPARE-ISSUE",
AQ905="Fiber CAmtel","ACTIVE",
AQ905="Fiber AOF","ACTIVE",
AQ905="Projet OCM (HUAWEI)","PLANNED WORKS",
AQ905="Projet OCM (NOKIA)","PLANNED WORKS",
AQ905="ACCESS-ISSUE","ACCESS-ISSUE",
AQ905="Projet OCM (ZTE, NOKIA, autres projets)","PLANNED WORKS",
AQ905="No root CAuse","No root cause",
AQ905="ODU HS","ACTIVE",
AQ905="IP &amp; VLAN","ACTIVE",
AQ905="Warehouse HUAWEI","SPARE-ISSUE",
AQ905="SPARE-HS","SPARE-ISSUE",
AQ905="Power Telco","ACTIVE", AQ905="no impacts","no impacts"
),"")</f>
        <v>No root cause</v>
      </c>
      <c r="AS905" s="92" t="s">
        <v>5537</v>
      </c>
      <c r="AT905" s="98" t="s">
        <v>2960</v>
      </c>
      <c r="AV905" s="17" t="s">
        <v>5537</v>
      </c>
      <c r="AW905" s="7" t="s">
        <v>5537</v>
      </c>
      <c r="AX905" s="6" t="s">
        <v>5537</v>
      </c>
      <c r="AY905" s="7"/>
      <c r="AZ905" s="3" t="s">
        <v>5537</v>
      </c>
      <c r="BA905" s="18" t="s">
        <v>5537</v>
      </c>
      <c r="BB905" s="18" t="s">
        <v>5537</v>
      </c>
      <c r="BC905" s="18" t="s">
        <v>5537</v>
      </c>
      <c r="BD905" s="18" t="s">
        <v>5537</v>
      </c>
      <c r="BE905" s="18" t="s">
        <v>5537</v>
      </c>
      <c r="BF905" s="18" t="s">
        <v>5537</v>
      </c>
      <c r="BG905" s="18" t="s">
        <v>5537</v>
      </c>
      <c r="BH905" s="18" t="s">
        <v>5537</v>
      </c>
      <c r="BI905" s="18" t="s">
        <v>5537</v>
      </c>
      <c r="BJ905" s="18" t="s">
        <v>5537</v>
      </c>
      <c r="BK905" s="18" t="s">
        <v>5537</v>
      </c>
      <c r="BL905" s="9" t="s">
        <v>5537</v>
      </c>
      <c r="BM905" s="14" t="s">
        <v>5537</v>
      </c>
      <c r="BN905" s="14" t="s">
        <v>5537</v>
      </c>
      <c r="BO905" s="14" t="str">
        <f>_xlfn.XLOOKUP(B905,'[4]cell downs 18042026 17h'!$B:$B,'[4]cell downs 18042026 17h'!$B:$B,"")</f>
        <v/>
      </c>
      <c r="BP905" s="14" t="str">
        <f>_xlfn.XLOOKUP(B905,'[5]Cells Huawei 19042026 15h'!$B:$B,'[5]Cells Huawei 19042026 15h'!$B:$B,"")</f>
        <v/>
      </c>
      <c r="BQ905" s="9" t="str">
        <f>_xlfn.XLOOKUP(B905,'[6]cells down 19042026 9H40'!$B:$B,'[6]cells down 19042026 9H40'!$B:$B,"")</f>
        <v/>
      </c>
      <c r="BR905" s="9" t="s">
        <v>5537</v>
      </c>
      <c r="BS905" s="9" t="s">
        <v>66</v>
      </c>
      <c r="BT905" s="108"/>
    </row>
    <row r="906" spans="1:72" s="9" customFormat="1" x14ac:dyDescent="0.35">
      <c r="A906" s="1" t="s">
        <v>2305</v>
      </c>
      <c r="B906" s="8" t="s">
        <v>2306</v>
      </c>
      <c r="C906" s="3" t="str">
        <f>_xlfn.XLOOKUP(B906,'[1]daily break down'!$D:$D,'[1]daily break down'!$E:$E,"")</f>
        <v>Yaounde</v>
      </c>
      <c r="D906" s="1" t="s">
        <v>11</v>
      </c>
      <c r="E906" s="1" t="s">
        <v>12</v>
      </c>
      <c r="F906" s="3" t="s">
        <v>37</v>
      </c>
      <c r="G906" s="1" t="s">
        <v>38</v>
      </c>
      <c r="H906" s="34" t="str">
        <f>_xlfn.XLOOKUP(B906,[2]CALCULATION!$B:$B,[2]CALCULATION!$H:$H,"")</f>
        <v>ZTE</v>
      </c>
      <c r="I906" s="28">
        <v>0</v>
      </c>
      <c r="J906" s="28">
        <v>0</v>
      </c>
      <c r="K906" s="28">
        <v>0</v>
      </c>
      <c r="L906" s="28">
        <v>0</v>
      </c>
      <c r="M906" s="28">
        <v>0</v>
      </c>
      <c r="N906" s="28">
        <v>0</v>
      </c>
      <c r="O906" s="28">
        <v>0</v>
      </c>
      <c r="P906" s="28">
        <v>26.264738908721501</v>
      </c>
      <c r="Q906" s="28">
        <v>0</v>
      </c>
      <c r="R906" s="28">
        <v>0</v>
      </c>
      <c r="S906" s="93">
        <v>0</v>
      </c>
      <c r="T906" s="93">
        <f>_xlfn.XLOOKUP(B906,'[3]Nur des jours'!$B:$B,'[3]Nur des jours'!$U:$U,"")</f>
        <v>29.676856917014085</v>
      </c>
      <c r="U906" s="93">
        <v>5.6774048106200077</v>
      </c>
      <c r="V906" s="93">
        <v>23.751722868565473</v>
      </c>
      <c r="W906" s="93">
        <v>29.676856917014085</v>
      </c>
      <c r="X906" s="93">
        <v>0</v>
      </c>
      <c r="Y906" s="93">
        <v>0</v>
      </c>
      <c r="Z906" s="93">
        <v>0</v>
      </c>
      <c r="AA906" s="93">
        <v>0</v>
      </c>
      <c r="AB906" s="93">
        <v>0</v>
      </c>
      <c r="AC906" s="93">
        <f>_xlfn.XLOOKUP(B906,'[3]Nur des jours'!$B:$B,'[3]Nur des jours'!$N:$N,"")</f>
        <v>0</v>
      </c>
      <c r="AD906" s="93">
        <v>0</v>
      </c>
      <c r="AE906" s="93">
        <v>0.29590178436391479</v>
      </c>
      <c r="AF906" s="93">
        <v>0</v>
      </c>
      <c r="AG906" s="93"/>
      <c r="AH906" s="93">
        <v>0</v>
      </c>
      <c r="AI906" s="93">
        <v>0</v>
      </c>
      <c r="AJ906" s="93">
        <v>0</v>
      </c>
      <c r="AK906" s="93">
        <v>0</v>
      </c>
      <c r="AL906" s="93">
        <v>0</v>
      </c>
      <c r="AM906" s="49" t="s">
        <v>5559</v>
      </c>
      <c r="AN906" s="49"/>
      <c r="AO906" s="48" t="str" cm="1">
        <f t="array" ref="AO906">IFERROR(_xlfn.IFS(
AQ906="MPR ISSUE","PDH",
AQ906="BSS Hardware Issue","BSS",
AQ906="Sites strategiques, MLL, Pylone, etc.","ENVTECH",
AQ906="AKTIVCO DEFAUT GE &amp; POWER Cabinet","AKTIVCO",
AQ906="AKTIVCO Coupure ENEO &amp; Baisse de tension","AKTIVCO GRID ONLY",
AQ906="Coupure ENEO &amp; Baisse de tension","IHS GRID ONLY",
AQ906="Defaut GE &amp; POWER Cabinet","IHS",
AQ906="Sharing","Partners",
AQ906="Sites strategiques &amp; DataCenter","SST &amp; DC",
AQ906="Exclu","Exclu",
AQ906="SAT","SAT",
AQ906="SPARE-ISSUE","SPARE-ISSUE",
AQ906="Fiber CAmtel","TRANS_FO_CAMTEL",
AQ906="Fiber AOF","Fiber AOF",
AQ906="Projet OCM (HUAWEI)","TRAVAUX-HUAWEI",
AQ906="Projet OCM (NOKIA)","TRAVAUX-NOKIA",
AQ906="ACCESS-ISSUE","ACCESS-ISSUE",
AQ906="Projet OCM (ZTE, NOKIA, autres projets)","TRAVAUX OCM",
AQ906="No root CAuse","No root cause",
AQ906="ODU HS","PDH",
AQ906="IP &amp; VLAN","PDH",
AQ906="Warehouse HUAWEI","SPARE-ISSUE",
AQ906="SPARE-HS","SPARE-ISSUE",
AQ906="Power Telco","BSS",AQ906="no impacts","no impacts"
),"")</f>
        <v>No root cause</v>
      </c>
      <c r="AP906" s="48" t="str" cm="1">
        <f t="array" ref="AP906">IFERROR(_xlfn.IFS(
AQ906="MPR ISSUE","TX ISSUE",
AQ906="BSS Hardware Issue","RAN ISSUE",
AQ906="Sites strategiques, MLL, Pylone, etc.","ENVTECH",
AQ906="AKTIVCO DEFAUT GE &amp; POWER Cabinet","POWER ISSUE",
AQ906="AKTIVCO Coupure ENEO &amp; Baisse de tension","POWER ISSUE",
AQ906="Coupure ENEO &amp; Baisse de tension","POWER ISSUE",
AQ906="Defaut GE &amp; POWER Cabinet","POWER ISSUE",
AQ906="Sharing","POWER ISSUE",
AQ906="Sites strategiques &amp; DataCenter","POWER ISSUE",
AQ906="Exclu","Exclu",
AQ906="SAT","TX ISSUE",
AQ906="SPARE-ISSUE","SPARE-ISSUE",
AQ906="Fiber CAmtel","TX ISSUE",
AQ906="Fiber AOF","TX ISSUE",
AQ906="Projet OCM (HUAWEI)","TRAVAUX-HUAWEI",
AQ906="Projet OCM (NOKIA)","TRAVAUX -NOKIA",
AQ906="ACCESS-ISSUE","ACCESS-ISSUE",
AQ906="Projet OCM (ZTE, NOKIA, autres projets)","TRAVAUX OCM",
AQ906="No root CAuse","No root cause",
AQ906="ODU HS","TX ISSUE",
AQ906="IP &amp; VLAN","TX ISSUE",
AQ906="Warehouse HUAWEI","SPARE-ISSUE",
AQ906="SPARE-HS","SPARE-ISSUE",
AQ906="Power Telco","RAN ISSUE",AQ906="no impacts","no impacts"
),"")</f>
        <v>No root cause</v>
      </c>
      <c r="AQ906" s="127" t="s">
        <v>5344</v>
      </c>
      <c r="AR906" s="48" t="str" cm="1">
        <f t="array" ref="AR906">IFERROR(_xlfn.IFS(
AQ906="MPR ISSUE","ACTIVE",
AQ906="BSS Hardware Issue","ACTIVE",
AQ906="Sites strategiques, MLL, Pylone, etc.","PASSIVE",
AQ906="AKTIVCO DEFAUT GE &amp; POWER Cabinet","PASSIVE",
AQ906="AKTIVCO Coupure ENEO &amp; Baisse de tension","PASSIVE",
AQ906="Coupure ENEO &amp; Baisse de tension","PASSIVE",
AQ906="Defaut GE &amp; POWER Cabinet","PASSIVE",
AQ906="Sharing","PASSIVE",
AQ906="Sites strategiques &amp; DataCenter","PASSIVE",
AQ906="Exclu","Exclu",
AQ906="SAT","ACTIVE",
AQ906="SPARE-ISSUE","SPARE-ISSUE",
AQ906="Fiber CAmtel","ACTIVE",
AQ906="Fiber AOF","ACTIVE",
AQ906="Projet OCM (HUAWEI)","PLANNED WORKS",
AQ906="Projet OCM (NOKIA)","PLANNED WORKS",
AQ906="ACCESS-ISSUE","ACCESS-ISSUE",
AQ906="Projet OCM (ZTE, NOKIA, autres projets)","PLANNED WORKS",
AQ906="No root CAuse","No root cause",
AQ906="ODU HS","ACTIVE",
AQ906="IP &amp; VLAN","ACTIVE",
AQ906="Warehouse HUAWEI","SPARE-ISSUE",
AQ906="SPARE-HS","SPARE-ISSUE",
AQ906="Power Telco","ACTIVE", AQ906="no impacts","no impacts"
),"")</f>
        <v>No root cause</v>
      </c>
      <c r="AS906" s="92" t="s">
        <v>5537</v>
      </c>
      <c r="AT906" s="98" t="s">
        <v>2306</v>
      </c>
      <c r="AV906" s="17" t="s">
        <v>5537</v>
      </c>
      <c r="AW906" s="7" t="s">
        <v>5537</v>
      </c>
      <c r="AX906" s="6" t="s">
        <v>5537</v>
      </c>
      <c r="AY906" s="7"/>
      <c r="AZ906" s="3" t="s">
        <v>5537</v>
      </c>
      <c r="BA906" s="18" t="s">
        <v>5537</v>
      </c>
      <c r="BB906" s="18" t="s">
        <v>5537</v>
      </c>
      <c r="BC906" s="18" t="s">
        <v>5537</v>
      </c>
      <c r="BD906" s="18" t="s">
        <v>5537</v>
      </c>
      <c r="BE906" s="18" t="s">
        <v>5537</v>
      </c>
      <c r="BF906" s="18" t="s">
        <v>5537</v>
      </c>
      <c r="BG906" s="18" t="s">
        <v>5537</v>
      </c>
      <c r="BH906" s="18" t="s">
        <v>5537</v>
      </c>
      <c r="BI906" s="18" t="s">
        <v>5537</v>
      </c>
      <c r="BJ906" s="18" t="s">
        <v>5537</v>
      </c>
      <c r="BK906" s="18" t="s">
        <v>5537</v>
      </c>
      <c r="BL906" s="9" t="s">
        <v>5537</v>
      </c>
      <c r="BM906" s="14" t="s">
        <v>5537</v>
      </c>
      <c r="BN906" s="14" t="s">
        <v>5537</v>
      </c>
      <c r="BO906" s="14" t="str">
        <f>_xlfn.XLOOKUP(B906,'[4]cell downs 18042026 17h'!$B:$B,'[4]cell downs 18042026 17h'!$B:$B,"")</f>
        <v/>
      </c>
      <c r="BP906" s="14" t="str">
        <f>_xlfn.XLOOKUP(B906,'[5]Cells Huawei 19042026 15h'!$B:$B,'[5]Cells Huawei 19042026 15h'!$B:$B,"")</f>
        <v/>
      </c>
      <c r="BQ906" s="9" t="str">
        <f>_xlfn.XLOOKUP(B906,'[6]cells down 19042026 9H40'!$B:$B,'[6]cells down 19042026 9H40'!$B:$B,"")</f>
        <v/>
      </c>
      <c r="BR906" s="9" t="s">
        <v>2306</v>
      </c>
      <c r="BS906" s="9" t="s">
        <v>5537</v>
      </c>
      <c r="BT906" s="108"/>
    </row>
    <row r="907" spans="1:72" s="9" customFormat="1" x14ac:dyDescent="0.35">
      <c r="A907" s="1" t="s">
        <v>2254</v>
      </c>
      <c r="B907" s="8" t="s">
        <v>2255</v>
      </c>
      <c r="C907" s="3" t="str">
        <f>_xlfn.XLOOKUP(B907,'[1]daily break down'!$D:$D,'[1]daily break down'!$E:$E,"")</f>
        <v>Yaounde</v>
      </c>
      <c r="D907" s="1" t="s">
        <v>11</v>
      </c>
      <c r="E907" s="1" t="s">
        <v>12</v>
      </c>
      <c r="F907" s="3" t="s">
        <v>37</v>
      </c>
      <c r="G907" s="1" t="s">
        <v>38</v>
      </c>
      <c r="H907" s="34" t="str">
        <f>_xlfn.XLOOKUP(B907,[2]CALCULATION!$B:$B,[2]CALCULATION!$H:$H,"")</f>
        <v>ZTE</v>
      </c>
      <c r="I907" s="28">
        <v>0</v>
      </c>
      <c r="J907" s="28">
        <v>0</v>
      </c>
      <c r="K907" s="28">
        <v>0</v>
      </c>
      <c r="L907" s="28">
        <v>0</v>
      </c>
      <c r="M907" s="28">
        <v>0</v>
      </c>
      <c r="N907" s="28">
        <v>0</v>
      </c>
      <c r="O907" s="28">
        <v>0</v>
      </c>
      <c r="P907" s="28">
        <v>0</v>
      </c>
      <c r="Q907" s="28">
        <v>0</v>
      </c>
      <c r="R907" s="28">
        <v>0</v>
      </c>
      <c r="S907" s="93">
        <v>0</v>
      </c>
      <c r="T907" s="93">
        <f>_xlfn.XLOOKUP(B907,'[3]Nur des jours'!$B:$B,'[3]Nur des jours'!$U:$U,"")</f>
        <v>0</v>
      </c>
      <c r="U907" s="93">
        <v>0</v>
      </c>
      <c r="V907" s="93">
        <v>0</v>
      </c>
      <c r="W907" s="93">
        <v>0</v>
      </c>
      <c r="X907" s="93">
        <v>0</v>
      </c>
      <c r="Y907" s="93">
        <v>0</v>
      </c>
      <c r="Z907" s="93">
        <v>0</v>
      </c>
      <c r="AA907" s="93">
        <v>0</v>
      </c>
      <c r="AB907" s="93">
        <v>0</v>
      </c>
      <c r="AC907" s="93">
        <f>_xlfn.XLOOKUP(B907,'[3]Nur des jours'!$B:$B,'[3]Nur des jours'!$N:$N,"")</f>
        <v>0</v>
      </c>
      <c r="AD907" s="93">
        <v>0</v>
      </c>
      <c r="AE907" s="93">
        <v>0.29479600950823698</v>
      </c>
      <c r="AF907" s="93">
        <v>0</v>
      </c>
      <c r="AG907" s="93"/>
      <c r="AH907" s="93">
        <v>0</v>
      </c>
      <c r="AI907" s="93">
        <v>0</v>
      </c>
      <c r="AJ907" s="93">
        <v>0</v>
      </c>
      <c r="AK907" s="93">
        <v>0</v>
      </c>
      <c r="AL907" s="93">
        <v>0</v>
      </c>
      <c r="AM907" s="49" t="s">
        <v>5559</v>
      </c>
      <c r="AN907" s="49"/>
      <c r="AO907" s="48" t="str" cm="1">
        <f t="array" ref="AO907">IFERROR(_xlfn.IFS(
AQ907="MPR ISSUE","PDH",
AQ907="BSS Hardware Issue","BSS",
AQ907="Sites strategiques, MLL, Pylone, etc.","ENVTECH",
AQ907="AKTIVCO DEFAUT GE &amp; POWER Cabinet","AKTIVCO",
AQ907="AKTIVCO Coupure ENEO &amp; Baisse de tension","AKTIVCO GRID ONLY",
AQ907="Coupure ENEO &amp; Baisse de tension","IHS GRID ONLY",
AQ907="Defaut GE &amp; POWER Cabinet","IHS",
AQ907="Sharing","Partners",
AQ907="Sites strategiques &amp; DataCenter","SST &amp; DC",
AQ907="Exclu","Exclu",
AQ907="SAT","SAT",
AQ907="SPARE-ISSUE","SPARE-ISSUE",
AQ907="Fiber CAmtel","TRANS_FO_CAMTEL",
AQ907="Fiber AOF","Fiber AOF",
AQ907="Projet OCM (HUAWEI)","TRAVAUX-HUAWEI",
AQ907="Projet OCM (NOKIA)","TRAVAUX-NOKIA",
AQ907="ACCESS-ISSUE","ACCESS-ISSUE",
AQ907="Projet OCM (ZTE, NOKIA, autres projets)","TRAVAUX OCM",
AQ907="No root CAuse","No root cause",
AQ907="ODU HS","PDH",
AQ907="IP &amp; VLAN","PDH",
AQ907="Warehouse HUAWEI","SPARE-ISSUE",
AQ907="SPARE-HS","SPARE-ISSUE",
AQ907="Power Telco","BSS",AQ907="no impacts","no impacts"
),"")</f>
        <v>No root cause</v>
      </c>
      <c r="AP907" s="48" t="str" cm="1">
        <f t="array" ref="AP907">IFERROR(_xlfn.IFS(
AQ907="MPR ISSUE","TX ISSUE",
AQ907="BSS Hardware Issue","RAN ISSUE",
AQ907="Sites strategiques, MLL, Pylone, etc.","ENVTECH",
AQ907="AKTIVCO DEFAUT GE &amp; POWER Cabinet","POWER ISSUE",
AQ907="AKTIVCO Coupure ENEO &amp; Baisse de tension","POWER ISSUE",
AQ907="Coupure ENEO &amp; Baisse de tension","POWER ISSUE",
AQ907="Defaut GE &amp; POWER Cabinet","POWER ISSUE",
AQ907="Sharing","POWER ISSUE",
AQ907="Sites strategiques &amp; DataCenter","POWER ISSUE",
AQ907="Exclu","Exclu",
AQ907="SAT","TX ISSUE",
AQ907="SPARE-ISSUE","SPARE-ISSUE",
AQ907="Fiber CAmtel","TX ISSUE",
AQ907="Fiber AOF","TX ISSUE",
AQ907="Projet OCM (HUAWEI)","TRAVAUX-HUAWEI",
AQ907="Projet OCM (NOKIA)","TRAVAUX -NOKIA",
AQ907="ACCESS-ISSUE","ACCESS-ISSUE",
AQ907="Projet OCM (ZTE, NOKIA, autres projets)","TRAVAUX OCM",
AQ907="No root CAuse","No root cause",
AQ907="ODU HS","TX ISSUE",
AQ907="IP &amp; VLAN","TX ISSUE",
AQ907="Warehouse HUAWEI","SPARE-ISSUE",
AQ907="SPARE-HS","SPARE-ISSUE",
AQ907="Power Telco","RAN ISSUE",AQ907="no impacts","no impacts"
),"")</f>
        <v>No root cause</v>
      </c>
      <c r="AQ907" s="127" t="s">
        <v>5344</v>
      </c>
      <c r="AR907" s="48" t="str" cm="1">
        <f t="array" ref="AR907">IFERROR(_xlfn.IFS(
AQ907="MPR ISSUE","ACTIVE",
AQ907="BSS Hardware Issue","ACTIVE",
AQ907="Sites strategiques, MLL, Pylone, etc.","PASSIVE",
AQ907="AKTIVCO DEFAUT GE &amp; POWER Cabinet","PASSIVE",
AQ907="AKTIVCO Coupure ENEO &amp; Baisse de tension","PASSIVE",
AQ907="Coupure ENEO &amp; Baisse de tension","PASSIVE",
AQ907="Defaut GE &amp; POWER Cabinet","PASSIVE",
AQ907="Sharing","PASSIVE",
AQ907="Sites strategiques &amp; DataCenter","PASSIVE",
AQ907="Exclu","Exclu",
AQ907="SAT","ACTIVE",
AQ907="SPARE-ISSUE","SPARE-ISSUE",
AQ907="Fiber CAmtel","ACTIVE",
AQ907="Fiber AOF","ACTIVE",
AQ907="Projet OCM (HUAWEI)","PLANNED WORKS",
AQ907="Projet OCM (NOKIA)","PLANNED WORKS",
AQ907="ACCESS-ISSUE","ACCESS-ISSUE",
AQ907="Projet OCM (ZTE, NOKIA, autres projets)","PLANNED WORKS",
AQ907="No root CAuse","No root cause",
AQ907="ODU HS","ACTIVE",
AQ907="IP &amp; VLAN","ACTIVE",
AQ907="Warehouse HUAWEI","SPARE-ISSUE",
AQ907="SPARE-HS","SPARE-ISSUE",
AQ907="Power Telco","ACTIVE", AQ907="no impacts","no impacts"
),"")</f>
        <v>No root cause</v>
      </c>
      <c r="AS907" s="92" t="s">
        <v>5537</v>
      </c>
      <c r="AT907" s="98" t="s">
        <v>2255</v>
      </c>
      <c r="AV907" s="17" t="s">
        <v>5537</v>
      </c>
      <c r="AW907" s="7" t="s">
        <v>5537</v>
      </c>
      <c r="AX907" s="6" t="s">
        <v>5537</v>
      </c>
      <c r="AY907" s="7"/>
      <c r="AZ907" s="3" t="s">
        <v>5537</v>
      </c>
      <c r="BA907" s="18" t="s">
        <v>5537</v>
      </c>
      <c r="BB907" s="18" t="s">
        <v>5537</v>
      </c>
      <c r="BC907" s="18" t="s">
        <v>5537</v>
      </c>
      <c r="BD907" s="18" t="s">
        <v>5537</v>
      </c>
      <c r="BE907" s="18" t="s">
        <v>5537</v>
      </c>
      <c r="BF907" s="18" t="s">
        <v>5537</v>
      </c>
      <c r="BG907" s="18" t="s">
        <v>5537</v>
      </c>
      <c r="BH907" s="18" t="s">
        <v>5537</v>
      </c>
      <c r="BI907" s="18" t="s">
        <v>5537</v>
      </c>
      <c r="BJ907" s="18" t="s">
        <v>5537</v>
      </c>
      <c r="BK907" s="18" t="s">
        <v>5537</v>
      </c>
      <c r="BL907" s="9" t="s">
        <v>5537</v>
      </c>
      <c r="BM907" s="14" t="s">
        <v>5537</v>
      </c>
      <c r="BN907" s="14" t="s">
        <v>5537</v>
      </c>
      <c r="BO907" s="14" t="str">
        <f>_xlfn.XLOOKUP(B907,'[4]cell downs 18042026 17h'!$B:$B,'[4]cell downs 18042026 17h'!$B:$B,"")</f>
        <v/>
      </c>
      <c r="BP907" s="14" t="str">
        <f>_xlfn.XLOOKUP(B907,'[5]Cells Huawei 19042026 15h'!$B:$B,'[5]Cells Huawei 19042026 15h'!$B:$B,"")</f>
        <v/>
      </c>
      <c r="BQ907" s="9" t="str">
        <f>_xlfn.XLOOKUP(B907,'[6]cells down 19042026 9H40'!$B:$B,'[6]cells down 19042026 9H40'!$B:$B,"")</f>
        <v/>
      </c>
      <c r="BR907" s="9" t="s">
        <v>2255</v>
      </c>
      <c r="BS907" s="9" t="s">
        <v>12</v>
      </c>
      <c r="BT907" s="108"/>
    </row>
    <row r="908" spans="1:72" s="9" customFormat="1" x14ac:dyDescent="0.35">
      <c r="A908" s="3" t="s">
        <v>2084</v>
      </c>
      <c r="B908" s="25" t="s">
        <v>2085</v>
      </c>
      <c r="C908" s="3" t="str">
        <f>_xlfn.XLOOKUP(B908,'[1]daily break down'!$D:$D,'[1]daily break down'!$E:$E,"")</f>
        <v>CENTRE</v>
      </c>
      <c r="D908" s="1" t="s">
        <v>21</v>
      </c>
      <c r="E908" s="3" t="s">
        <v>5492</v>
      </c>
      <c r="F908" s="3" t="s">
        <v>37</v>
      </c>
      <c r="G908" s="3" t="s">
        <v>2086</v>
      </c>
      <c r="H908" s="34" t="str">
        <f>_xlfn.XLOOKUP(B908,[2]CALCULATION!$B:$B,[2]CALCULATION!$H:$H,"")</f>
        <v>ZTE</v>
      </c>
      <c r="I908" s="28">
        <v>0</v>
      </c>
      <c r="J908" s="28">
        <v>0</v>
      </c>
      <c r="K908" s="28">
        <v>0</v>
      </c>
      <c r="L908" s="28">
        <v>0</v>
      </c>
      <c r="M908" s="28">
        <v>0.38363253460718466</v>
      </c>
      <c r="N908" s="28">
        <v>5.3175464354099073</v>
      </c>
      <c r="O908" s="28">
        <v>0</v>
      </c>
      <c r="P908" s="28">
        <v>0.11872811635890425</v>
      </c>
      <c r="Q908" s="28">
        <v>0</v>
      </c>
      <c r="R908" s="28">
        <v>0</v>
      </c>
      <c r="S908" s="93">
        <v>0.43034260472044555</v>
      </c>
      <c r="T908" s="93">
        <f>_xlfn.XLOOKUP(B908,'[3]Nur des jours'!$B:$B,'[3]Nur des jours'!$U:$U,"")</f>
        <v>0</v>
      </c>
      <c r="U908" s="93">
        <v>0</v>
      </c>
      <c r="V908" s="93">
        <v>4.6377089201074098</v>
      </c>
      <c r="W908" s="93">
        <v>0</v>
      </c>
      <c r="X908" s="93">
        <v>0.19481256046091514</v>
      </c>
      <c r="Y908" s="93">
        <v>0</v>
      </c>
      <c r="Z908" s="93">
        <v>9.7459428763843583</v>
      </c>
      <c r="AA908" s="93">
        <v>0</v>
      </c>
      <c r="AB908" s="93">
        <v>0</v>
      </c>
      <c r="AC908" s="93">
        <f>_xlfn.XLOOKUP(B908,'[3]Nur des jours'!$B:$B,'[3]Nur des jours'!$N:$N,"")</f>
        <v>0</v>
      </c>
      <c r="AD908" s="93">
        <v>0</v>
      </c>
      <c r="AE908" s="93">
        <v>0.29442147286357184</v>
      </c>
      <c r="AF908" s="93">
        <v>0</v>
      </c>
      <c r="AG908" s="93"/>
      <c r="AH908" s="93">
        <v>0</v>
      </c>
      <c r="AI908" s="93">
        <v>0</v>
      </c>
      <c r="AJ908" s="93">
        <v>0</v>
      </c>
      <c r="AK908" s="93">
        <v>0</v>
      </c>
      <c r="AL908" s="93">
        <v>0</v>
      </c>
      <c r="AM908" s="49" t="s">
        <v>5559</v>
      </c>
      <c r="AN908" s="49"/>
      <c r="AO908" s="48" t="str" cm="1">
        <f t="array" ref="AO908">IFERROR(_xlfn.IFS(
AQ908="MPR ISSUE","PDH",
AQ908="BSS Hardware Issue","BSS",
AQ908="Sites strategiques, MLL, Pylone, etc.","ENVTECH",
AQ908="AKTIVCO DEFAUT GE &amp; POWER Cabinet","AKTIVCO",
AQ908="AKTIVCO Coupure ENEO &amp; Baisse de tension","AKTIVCO GRID ONLY",
AQ908="Coupure ENEO &amp; Baisse de tension","IHS GRID ONLY",
AQ908="Defaut GE &amp; POWER Cabinet","IHS",
AQ908="Sharing","Partners",
AQ908="Sites strategiques &amp; DataCenter","SST &amp; DC",
AQ908="Exclu","Exclu",
AQ908="SAT","SAT",
AQ908="SPARE-ISSUE","SPARE-ISSUE",
AQ908="Fiber CAmtel","TRANS_FO_CAMTEL",
AQ908="Fiber AOF","Fiber AOF",
AQ908="Projet OCM (HUAWEI)","TRAVAUX-HUAWEI",
AQ908="Projet OCM (NOKIA)","TRAVAUX-NOKIA",
AQ908="ACCESS-ISSUE","ACCESS-ISSUE",
AQ908="Projet OCM (ZTE, NOKIA, autres projets)","TRAVAUX OCM",
AQ908="No root CAuse","No root cause",
AQ908="ODU HS","PDH",
AQ908="IP &amp; VLAN","PDH",
AQ908="Warehouse HUAWEI","SPARE-ISSUE",
AQ908="SPARE-HS","SPARE-ISSUE",
AQ908="Power Telco","BSS",AQ908="no impacts","no impacts"
),"")</f>
        <v>No root cause</v>
      </c>
      <c r="AP908" s="48" t="str" cm="1">
        <f t="array" ref="AP908">IFERROR(_xlfn.IFS(
AQ908="MPR ISSUE","TX ISSUE",
AQ908="BSS Hardware Issue","RAN ISSUE",
AQ908="Sites strategiques, MLL, Pylone, etc.","ENVTECH",
AQ908="AKTIVCO DEFAUT GE &amp; POWER Cabinet","POWER ISSUE",
AQ908="AKTIVCO Coupure ENEO &amp; Baisse de tension","POWER ISSUE",
AQ908="Coupure ENEO &amp; Baisse de tension","POWER ISSUE",
AQ908="Defaut GE &amp; POWER Cabinet","POWER ISSUE",
AQ908="Sharing","POWER ISSUE",
AQ908="Sites strategiques &amp; DataCenter","POWER ISSUE",
AQ908="Exclu","Exclu",
AQ908="SAT","TX ISSUE",
AQ908="SPARE-ISSUE","SPARE-ISSUE",
AQ908="Fiber CAmtel","TX ISSUE",
AQ908="Fiber AOF","TX ISSUE",
AQ908="Projet OCM (HUAWEI)","TRAVAUX-HUAWEI",
AQ908="Projet OCM (NOKIA)","TRAVAUX -NOKIA",
AQ908="ACCESS-ISSUE","ACCESS-ISSUE",
AQ908="Projet OCM (ZTE, NOKIA, autres projets)","TRAVAUX OCM",
AQ908="No root CAuse","No root cause",
AQ908="ODU HS","TX ISSUE",
AQ908="IP &amp; VLAN","TX ISSUE",
AQ908="Warehouse HUAWEI","SPARE-ISSUE",
AQ908="SPARE-HS","SPARE-ISSUE",
AQ908="Power Telco","RAN ISSUE",AQ908="no impacts","no impacts"
),"")</f>
        <v>No root cause</v>
      </c>
      <c r="AQ908" s="67" t="s">
        <v>5344</v>
      </c>
      <c r="AR908" s="48" t="str" cm="1">
        <f t="array" ref="AR908">IFERROR(_xlfn.IFS(
AQ908="MPR ISSUE","ACTIVE",
AQ908="BSS Hardware Issue","ACTIVE",
AQ908="Sites strategiques, MLL, Pylone, etc.","PASSIVE",
AQ908="AKTIVCO DEFAUT GE &amp; POWER Cabinet","PASSIVE",
AQ908="AKTIVCO Coupure ENEO &amp; Baisse de tension","PASSIVE",
AQ908="Coupure ENEO &amp; Baisse de tension","PASSIVE",
AQ908="Defaut GE &amp; POWER Cabinet","PASSIVE",
AQ908="Sharing","PASSIVE",
AQ908="Sites strategiques &amp; DataCenter","PASSIVE",
AQ908="Exclu","Exclu",
AQ908="SAT","ACTIVE",
AQ908="SPARE-ISSUE","SPARE-ISSUE",
AQ908="Fiber CAmtel","ACTIVE",
AQ908="Fiber AOF","ACTIVE",
AQ908="Projet OCM (HUAWEI)","PLANNED WORKS",
AQ908="Projet OCM (NOKIA)","PLANNED WORKS",
AQ908="ACCESS-ISSUE","ACCESS-ISSUE",
AQ908="Projet OCM (ZTE, NOKIA, autres projets)","PLANNED WORKS",
AQ908="No root CAuse","No root cause",
AQ908="ODU HS","ACTIVE",
AQ908="IP &amp; VLAN","ACTIVE",
AQ908="Warehouse HUAWEI","SPARE-ISSUE",
AQ908="SPARE-HS","SPARE-ISSUE",
AQ908="Power Telco","ACTIVE", AQ908="no impacts","no impacts"
),"")</f>
        <v>No root cause</v>
      </c>
      <c r="AS908" s="92" t="s">
        <v>5537</v>
      </c>
      <c r="AT908" s="98" t="s">
        <v>2085</v>
      </c>
      <c r="AV908" s="17" t="s">
        <v>5537</v>
      </c>
      <c r="AW908" s="7" t="s">
        <v>5537</v>
      </c>
      <c r="AX908" s="6" t="s">
        <v>5537</v>
      </c>
      <c r="AY908" s="7"/>
      <c r="AZ908" s="3" t="s">
        <v>5537</v>
      </c>
      <c r="BA908" s="18" t="s">
        <v>5537</v>
      </c>
      <c r="BB908" s="18" t="s">
        <v>5537</v>
      </c>
      <c r="BC908" s="18" t="s">
        <v>5537</v>
      </c>
      <c r="BD908" s="18" t="s">
        <v>5537</v>
      </c>
      <c r="BE908" s="18" t="s">
        <v>5537</v>
      </c>
      <c r="BF908" s="18" t="s">
        <v>5537</v>
      </c>
      <c r="BG908" s="18" t="s">
        <v>5537</v>
      </c>
      <c r="BH908" s="18" t="s">
        <v>5537</v>
      </c>
      <c r="BI908" s="18" t="s">
        <v>5537</v>
      </c>
      <c r="BJ908" s="18" t="s">
        <v>5537</v>
      </c>
      <c r="BK908" s="18" t="s">
        <v>5537</v>
      </c>
      <c r="BL908" s="9" t="s">
        <v>5537</v>
      </c>
      <c r="BM908" s="14" t="s">
        <v>5537</v>
      </c>
      <c r="BN908" s="14" t="s">
        <v>5537</v>
      </c>
      <c r="BO908" s="14" t="str">
        <f>_xlfn.XLOOKUP(B908,'[4]cell downs 18042026 17h'!$B:$B,'[4]cell downs 18042026 17h'!$B:$B,"")</f>
        <v/>
      </c>
      <c r="BP908" s="14" t="str">
        <f>_xlfn.XLOOKUP(B908,'[5]Cells Huawei 19042026 15h'!$B:$B,'[5]Cells Huawei 19042026 15h'!$B:$B,"")</f>
        <v/>
      </c>
      <c r="BQ908" s="9" t="str">
        <f>_xlfn.XLOOKUP(B908,'[6]cells down 19042026 9H40'!$B:$B,'[6]cells down 19042026 9H40'!$B:$B,"")</f>
        <v/>
      </c>
      <c r="BR908" s="9" t="s">
        <v>5537</v>
      </c>
      <c r="BS908" s="9" t="s">
        <v>5537</v>
      </c>
      <c r="BT908" s="108"/>
    </row>
    <row r="909" spans="1:72" s="9" customFormat="1" x14ac:dyDescent="0.35">
      <c r="A909" s="1" t="s">
        <v>2313</v>
      </c>
      <c r="B909" s="8" t="s">
        <v>2314</v>
      </c>
      <c r="C909" s="3" t="str">
        <f>_xlfn.XLOOKUP(B909,'[1]daily break down'!$D:$D,'[1]daily break down'!$E:$E,"")</f>
        <v>Yaounde</v>
      </c>
      <c r="D909" s="1" t="s">
        <v>11</v>
      </c>
      <c r="E909" s="1" t="s">
        <v>145</v>
      </c>
      <c r="F909" s="3" t="s">
        <v>37</v>
      </c>
      <c r="G909" s="1" t="s">
        <v>38</v>
      </c>
      <c r="H909" s="34" t="str">
        <f>_xlfn.XLOOKUP(B909,[2]CALCULATION!$B:$B,[2]CALCULATION!$H:$H,"")</f>
        <v>ZTE</v>
      </c>
      <c r="I909" s="28">
        <v>0</v>
      </c>
      <c r="J909" s="28">
        <v>0</v>
      </c>
      <c r="K909" s="28">
        <v>0</v>
      </c>
      <c r="L909" s="28">
        <v>0</v>
      </c>
      <c r="M909" s="28">
        <v>0</v>
      </c>
      <c r="N909" s="28">
        <v>0</v>
      </c>
      <c r="O909" s="28">
        <v>0</v>
      </c>
      <c r="P909" s="28">
        <v>0</v>
      </c>
      <c r="Q909" s="28">
        <v>0</v>
      </c>
      <c r="R909" s="28">
        <v>0</v>
      </c>
      <c r="S909" s="93">
        <v>0</v>
      </c>
      <c r="T909" s="93">
        <f>_xlfn.XLOOKUP(B909,'[3]Nur des jours'!$B:$B,'[3]Nur des jours'!$U:$U,"")</f>
        <v>3.8596892986676479</v>
      </c>
      <c r="U909" s="93">
        <v>0</v>
      </c>
      <c r="V909" s="93">
        <v>8.4003218874934685E-2</v>
      </c>
      <c r="W909" s="93">
        <v>3.8596892986676479</v>
      </c>
      <c r="X909" s="93">
        <v>0.20569195823452691</v>
      </c>
      <c r="Y909" s="93">
        <v>1.2409469142460896</v>
      </c>
      <c r="Z909" s="93">
        <v>0</v>
      </c>
      <c r="AA909" s="93">
        <v>0</v>
      </c>
      <c r="AB909" s="93">
        <v>0</v>
      </c>
      <c r="AC909" s="93">
        <f>_xlfn.XLOOKUP(B909,'[3]Nur des jours'!$B:$B,'[3]Nur des jours'!$N:$N,"")</f>
        <v>0</v>
      </c>
      <c r="AD909" s="93">
        <v>0</v>
      </c>
      <c r="AE909" s="93">
        <v>0.29422528700208039</v>
      </c>
      <c r="AF909" s="93">
        <v>0</v>
      </c>
      <c r="AG909" s="93"/>
      <c r="AH909" s="93">
        <v>0</v>
      </c>
      <c r="AI909" s="93">
        <v>0</v>
      </c>
      <c r="AJ909" s="93">
        <v>0</v>
      </c>
      <c r="AK909" s="93">
        <v>0</v>
      </c>
      <c r="AL909" s="93">
        <v>0</v>
      </c>
      <c r="AM909" s="49" t="s">
        <v>5559</v>
      </c>
      <c r="AN909" s="49"/>
      <c r="AO909" s="48" t="str" cm="1">
        <f t="array" ref="AO909">IFERROR(_xlfn.IFS(
AQ909="MPR ISSUE","PDH",
AQ909="BSS Hardware Issue","BSS",
AQ909="Sites strategiques, MLL, Pylone, etc.","ENVTECH",
AQ909="AKTIVCO DEFAUT GE &amp; POWER Cabinet","AKTIVCO",
AQ909="AKTIVCO Coupure ENEO &amp; Baisse de tension","AKTIVCO GRID ONLY",
AQ909="Coupure ENEO &amp; Baisse de tension","IHS GRID ONLY",
AQ909="Defaut GE &amp; POWER Cabinet","IHS",
AQ909="Sharing","Partners",
AQ909="Sites strategiques &amp; DataCenter","SST &amp; DC",
AQ909="Exclu","Exclu",
AQ909="SAT","SAT",
AQ909="SPARE-ISSUE","SPARE-ISSUE",
AQ909="Fiber CAmtel","TRANS_FO_CAMTEL",
AQ909="Fiber AOF","Fiber AOF",
AQ909="Projet OCM (HUAWEI)","TRAVAUX-HUAWEI",
AQ909="Projet OCM (NOKIA)","TRAVAUX-NOKIA",
AQ909="ACCESS-ISSUE","ACCESS-ISSUE",
AQ909="Projet OCM (ZTE, NOKIA, autres projets)","TRAVAUX OCM",
AQ909="No root CAuse","No root cause",
AQ909="ODU HS","PDH",
AQ909="IP &amp; VLAN","PDH",
AQ909="Warehouse HUAWEI","SPARE-ISSUE",
AQ909="SPARE-HS","SPARE-ISSUE",
AQ909="Power Telco","BSS",AQ909="no impacts","no impacts"
),"")</f>
        <v>No root cause</v>
      </c>
      <c r="AP909" s="48" t="str" cm="1">
        <f t="array" ref="AP909">IFERROR(_xlfn.IFS(
AQ909="MPR ISSUE","TX ISSUE",
AQ909="BSS Hardware Issue","RAN ISSUE",
AQ909="Sites strategiques, MLL, Pylone, etc.","ENVTECH",
AQ909="AKTIVCO DEFAUT GE &amp; POWER Cabinet","POWER ISSUE",
AQ909="AKTIVCO Coupure ENEO &amp; Baisse de tension","POWER ISSUE",
AQ909="Coupure ENEO &amp; Baisse de tension","POWER ISSUE",
AQ909="Defaut GE &amp; POWER Cabinet","POWER ISSUE",
AQ909="Sharing","POWER ISSUE",
AQ909="Sites strategiques &amp; DataCenter","POWER ISSUE",
AQ909="Exclu","Exclu",
AQ909="SAT","TX ISSUE",
AQ909="SPARE-ISSUE","SPARE-ISSUE",
AQ909="Fiber CAmtel","TX ISSUE",
AQ909="Fiber AOF","TX ISSUE",
AQ909="Projet OCM (HUAWEI)","TRAVAUX-HUAWEI",
AQ909="Projet OCM (NOKIA)","TRAVAUX -NOKIA",
AQ909="ACCESS-ISSUE","ACCESS-ISSUE",
AQ909="Projet OCM (ZTE, NOKIA, autres projets)","TRAVAUX OCM",
AQ909="No root CAuse","No root cause",
AQ909="ODU HS","TX ISSUE",
AQ909="IP &amp; VLAN","TX ISSUE",
AQ909="Warehouse HUAWEI","SPARE-ISSUE",
AQ909="SPARE-HS","SPARE-ISSUE",
AQ909="Power Telco","RAN ISSUE",AQ909="no impacts","no impacts"
),"")</f>
        <v>No root cause</v>
      </c>
      <c r="AQ909" s="127" t="s">
        <v>5344</v>
      </c>
      <c r="AR909" s="48" t="str" cm="1">
        <f t="array" ref="AR909">IFERROR(_xlfn.IFS(
AQ909="MPR ISSUE","ACTIVE",
AQ909="BSS Hardware Issue","ACTIVE",
AQ909="Sites strategiques, MLL, Pylone, etc.","PASSIVE",
AQ909="AKTIVCO DEFAUT GE &amp; POWER Cabinet","PASSIVE",
AQ909="AKTIVCO Coupure ENEO &amp; Baisse de tension","PASSIVE",
AQ909="Coupure ENEO &amp; Baisse de tension","PASSIVE",
AQ909="Defaut GE &amp; POWER Cabinet","PASSIVE",
AQ909="Sharing","PASSIVE",
AQ909="Sites strategiques &amp; DataCenter","PASSIVE",
AQ909="Exclu","Exclu",
AQ909="SAT","ACTIVE",
AQ909="SPARE-ISSUE","SPARE-ISSUE",
AQ909="Fiber CAmtel","ACTIVE",
AQ909="Fiber AOF","ACTIVE",
AQ909="Projet OCM (HUAWEI)","PLANNED WORKS",
AQ909="Projet OCM (NOKIA)","PLANNED WORKS",
AQ909="ACCESS-ISSUE","ACCESS-ISSUE",
AQ909="Projet OCM (ZTE, NOKIA, autres projets)","PLANNED WORKS",
AQ909="No root CAuse","No root cause",
AQ909="ODU HS","ACTIVE",
AQ909="IP &amp; VLAN","ACTIVE",
AQ909="Warehouse HUAWEI","SPARE-ISSUE",
AQ909="SPARE-HS","SPARE-ISSUE",
AQ909="Power Telco","ACTIVE", AQ909="no impacts","no impacts"
),"")</f>
        <v>No root cause</v>
      </c>
      <c r="AS909" s="92" t="s">
        <v>5537</v>
      </c>
      <c r="AT909" s="98" t="s">
        <v>2314</v>
      </c>
      <c r="AV909" s="17" t="s">
        <v>5537</v>
      </c>
      <c r="AW909" s="7" t="s">
        <v>5537</v>
      </c>
      <c r="AX909" s="6" t="s">
        <v>5537</v>
      </c>
      <c r="AY909" s="7"/>
      <c r="AZ909" s="3" t="s">
        <v>5537</v>
      </c>
      <c r="BA909" s="18" t="s">
        <v>5537</v>
      </c>
      <c r="BB909" s="18" t="s">
        <v>5537</v>
      </c>
      <c r="BC909" s="18" t="s">
        <v>5537</v>
      </c>
      <c r="BD909" s="18" t="s">
        <v>5537</v>
      </c>
      <c r="BE909" s="18" t="s">
        <v>5537</v>
      </c>
      <c r="BF909" s="18" t="s">
        <v>5537</v>
      </c>
      <c r="BG909" s="18" t="s">
        <v>5537</v>
      </c>
      <c r="BH909" s="18" t="s">
        <v>5537</v>
      </c>
      <c r="BI909" s="18" t="s">
        <v>5537</v>
      </c>
      <c r="BJ909" s="18" t="s">
        <v>5537</v>
      </c>
      <c r="BK909" s="18" t="s">
        <v>5537</v>
      </c>
      <c r="BL909" s="9" t="s">
        <v>5537</v>
      </c>
      <c r="BM909" s="14" t="s">
        <v>5537</v>
      </c>
      <c r="BN909" s="14" t="s">
        <v>5537</v>
      </c>
      <c r="BO909" s="14" t="str">
        <f>_xlfn.XLOOKUP(B909,'[4]cell downs 18042026 17h'!$B:$B,'[4]cell downs 18042026 17h'!$B:$B,"")</f>
        <v/>
      </c>
      <c r="BP909" s="14" t="str">
        <f>_xlfn.XLOOKUP(B909,'[5]Cells Huawei 19042026 15h'!$B:$B,'[5]Cells Huawei 19042026 15h'!$B:$B,"")</f>
        <v/>
      </c>
      <c r="BQ909" s="9" t="str">
        <f>_xlfn.XLOOKUP(B909,'[6]cells down 19042026 9H40'!$B:$B,'[6]cells down 19042026 9H40'!$B:$B,"")</f>
        <v/>
      </c>
      <c r="BR909" s="9" t="s">
        <v>2314</v>
      </c>
      <c r="BS909" s="9" t="s">
        <v>5537</v>
      </c>
      <c r="BT909" s="108"/>
    </row>
    <row r="910" spans="1:72" s="9" customFormat="1" x14ac:dyDescent="0.35">
      <c r="A910" s="1" t="s">
        <v>224</v>
      </c>
      <c r="B910" s="8" t="s">
        <v>225</v>
      </c>
      <c r="C910" s="3" t="str">
        <f>_xlfn.XLOOKUP(B910,'[1]daily break down'!$D:$D,'[1]daily break down'!$E:$E,"")</f>
        <v>CENTRE</v>
      </c>
      <c r="D910" s="1" t="s">
        <v>11</v>
      </c>
      <c r="E910" s="1" t="s">
        <v>12</v>
      </c>
      <c r="F910" s="3" t="s">
        <v>226</v>
      </c>
      <c r="G910" s="1" t="s">
        <v>224</v>
      </c>
      <c r="H910" s="33" t="str">
        <f>_xlfn.XLOOKUP(B910,[2]CALCULATION!$B:$B,[2]CALCULATION!$H:$H,"")</f>
        <v>NOKIA</v>
      </c>
      <c r="I910" s="28">
        <v>1.7835078317392992E-4</v>
      </c>
      <c r="J910" s="28">
        <v>0</v>
      </c>
      <c r="K910" s="28">
        <v>0</v>
      </c>
      <c r="L910" s="28">
        <v>0</v>
      </c>
      <c r="M910" s="28">
        <v>0</v>
      </c>
      <c r="N910" s="28">
        <v>0</v>
      </c>
      <c r="O910" s="28">
        <v>0</v>
      </c>
      <c r="P910" s="28">
        <v>0</v>
      </c>
      <c r="Q910" s="28">
        <v>0</v>
      </c>
      <c r="R910" s="28">
        <v>0</v>
      </c>
      <c r="S910" s="93">
        <v>0.71618540491335014</v>
      </c>
      <c r="T910" s="93">
        <f>_xlfn.XLOOKUP(B910,'[3]Nur des jours'!$B:$B,'[3]Nur des jours'!$U:$U,"")</f>
        <v>0.21739176961073878</v>
      </c>
      <c r="U910" s="93">
        <v>0</v>
      </c>
      <c r="V910" s="93">
        <v>0</v>
      </c>
      <c r="W910" s="93">
        <v>0.21739176961073878</v>
      </c>
      <c r="X910" s="93">
        <v>5.0487299260625021E-2</v>
      </c>
      <c r="Y910" s="93">
        <v>4.9267802149737881E-2</v>
      </c>
      <c r="Z910" s="93">
        <v>0</v>
      </c>
      <c r="AA910" s="93">
        <v>0</v>
      </c>
      <c r="AB910" s="93">
        <v>0</v>
      </c>
      <c r="AC910" s="93">
        <f>_xlfn.XLOOKUP(B910,'[3]Nur des jours'!$B:$B,'[3]Nur des jours'!$N:$N,"")</f>
        <v>0</v>
      </c>
      <c r="AD910" s="93">
        <v>0</v>
      </c>
      <c r="AE910" s="93">
        <v>0.28455867455405187</v>
      </c>
      <c r="AF910" s="93">
        <v>0</v>
      </c>
      <c r="AG910" s="93"/>
      <c r="AH910" s="93">
        <v>0</v>
      </c>
      <c r="AI910" s="93">
        <v>0</v>
      </c>
      <c r="AJ910" s="93">
        <v>0</v>
      </c>
      <c r="AK910" s="93">
        <v>0</v>
      </c>
      <c r="AL910" s="93">
        <v>0</v>
      </c>
      <c r="AM910" s="49" t="s">
        <v>5559</v>
      </c>
      <c r="AN910" s="49"/>
      <c r="AO910" s="48" t="str" cm="1">
        <f t="array" ref="AO910">IFERROR(_xlfn.IFS(
AQ910="MPR ISSUE","PDH",
AQ910="BSS Hardware Issue","BSS",
AQ910="Sites strategiques, MLL, Pylone, etc.","ENVTECH",
AQ910="AKTIVCO DEFAUT GE &amp; POWER Cabinet","AKTIVCO",
AQ910="AKTIVCO Coupure ENEO &amp; Baisse de tension","AKTIVCO GRID ONLY",
AQ910="Coupure ENEO &amp; Baisse de tension","IHS GRID ONLY",
AQ910="Defaut GE &amp; POWER Cabinet","IHS",
AQ910="Sharing","Partners",
AQ910="Sites strategiques &amp; DataCenter","SST &amp; DC",
AQ910="Exclu","Exclu",
AQ910="SAT","SAT",
AQ910="SPARE-ISSUE","SPARE-ISSUE",
AQ910="Fiber CAmtel","TRANS_FO_CAMTEL",
AQ910="Fiber AOF","Fiber AOF",
AQ910="Projet OCM (HUAWEI)","TRAVAUX-HUAWEI",
AQ910="Projet OCM (NOKIA)","TRAVAUX-NOKIA",
AQ910="ACCESS-ISSUE","ACCESS-ISSUE",
AQ910="Projet OCM (ZTE, NOKIA, autres projets)","TRAVAUX OCM",
AQ910="No root CAuse","No root cause",
AQ910="ODU HS","PDH",
AQ910="IP &amp; VLAN","PDH",
AQ910="Warehouse HUAWEI","SPARE-ISSUE",
AQ910="SPARE-HS","SPARE-ISSUE",
AQ910="Power Telco","BSS",AQ910="no impacts","no impacts"
),"")</f>
        <v>No root cause</v>
      </c>
      <c r="AP910" s="48" t="str" cm="1">
        <f t="array" ref="AP910">IFERROR(_xlfn.IFS(
AQ910="MPR ISSUE","TX ISSUE",
AQ910="BSS Hardware Issue","RAN ISSUE",
AQ910="Sites strategiques, MLL, Pylone, etc.","ENVTECH",
AQ910="AKTIVCO DEFAUT GE &amp; POWER Cabinet","POWER ISSUE",
AQ910="AKTIVCO Coupure ENEO &amp; Baisse de tension","POWER ISSUE",
AQ910="Coupure ENEO &amp; Baisse de tension","POWER ISSUE",
AQ910="Defaut GE &amp; POWER Cabinet","POWER ISSUE",
AQ910="Sharing","POWER ISSUE",
AQ910="Sites strategiques &amp; DataCenter","POWER ISSUE",
AQ910="Exclu","Exclu",
AQ910="SAT","TX ISSUE",
AQ910="SPARE-ISSUE","SPARE-ISSUE",
AQ910="Fiber CAmtel","TX ISSUE",
AQ910="Fiber AOF","TX ISSUE",
AQ910="Projet OCM (HUAWEI)","TRAVAUX-HUAWEI",
AQ910="Projet OCM (NOKIA)","TRAVAUX -NOKIA",
AQ910="ACCESS-ISSUE","ACCESS-ISSUE",
AQ910="Projet OCM (ZTE, NOKIA, autres projets)","TRAVAUX OCM",
AQ910="No root CAuse","No root cause",
AQ910="ODU HS","TX ISSUE",
AQ910="IP &amp; VLAN","TX ISSUE",
AQ910="Warehouse HUAWEI","SPARE-ISSUE",
AQ910="SPARE-HS","SPARE-ISSUE",
AQ910="Power Telco","RAN ISSUE",AQ910="no impacts","no impacts"
),"")</f>
        <v>No root cause</v>
      </c>
      <c r="AQ910" s="127" t="s">
        <v>5344</v>
      </c>
      <c r="AR910" s="48" t="str" cm="1">
        <f t="array" ref="AR910">IFERROR(_xlfn.IFS(
AQ910="MPR ISSUE","ACTIVE",
AQ910="BSS Hardware Issue","ACTIVE",
AQ910="Sites strategiques, MLL, Pylone, etc.","PASSIVE",
AQ910="AKTIVCO DEFAUT GE &amp; POWER Cabinet","PASSIVE",
AQ910="AKTIVCO Coupure ENEO &amp; Baisse de tension","PASSIVE",
AQ910="Coupure ENEO &amp; Baisse de tension","PASSIVE",
AQ910="Defaut GE &amp; POWER Cabinet","PASSIVE",
AQ910="Sharing","PASSIVE",
AQ910="Sites strategiques &amp; DataCenter","PASSIVE",
AQ910="Exclu","Exclu",
AQ910="SAT","ACTIVE",
AQ910="SPARE-ISSUE","SPARE-ISSUE",
AQ910="Fiber CAmtel","ACTIVE",
AQ910="Fiber AOF","ACTIVE",
AQ910="Projet OCM (HUAWEI)","PLANNED WORKS",
AQ910="Projet OCM (NOKIA)","PLANNED WORKS",
AQ910="ACCESS-ISSUE","ACCESS-ISSUE",
AQ910="Projet OCM (ZTE, NOKIA, autres projets)","PLANNED WORKS",
AQ910="No root CAuse","No root cause",
AQ910="ODU HS","ACTIVE",
AQ910="IP &amp; VLAN","ACTIVE",
AQ910="Warehouse HUAWEI","SPARE-ISSUE",
AQ910="SPARE-HS","SPARE-ISSUE",
AQ910="Power Telco","ACTIVE", AQ910="no impacts","no impacts"
),"")</f>
        <v>No root cause</v>
      </c>
      <c r="AS910" s="92" t="s">
        <v>5537</v>
      </c>
      <c r="AT910" s="98" t="s">
        <v>225</v>
      </c>
      <c r="AV910" s="17" t="s">
        <v>5537</v>
      </c>
      <c r="AW910" s="7" t="s">
        <v>5537</v>
      </c>
      <c r="AX910" s="6" t="s">
        <v>5537</v>
      </c>
      <c r="AY910" s="7"/>
      <c r="AZ910" s="3" t="s">
        <v>5537</v>
      </c>
      <c r="BA910" s="18" t="s">
        <v>5537</v>
      </c>
      <c r="BB910" s="18" t="s">
        <v>5537</v>
      </c>
      <c r="BC910" s="18" t="s">
        <v>5537</v>
      </c>
      <c r="BD910" s="18" t="s">
        <v>5537</v>
      </c>
      <c r="BE910" s="18" t="s">
        <v>5537</v>
      </c>
      <c r="BF910" s="18" t="s">
        <v>5537</v>
      </c>
      <c r="BG910" s="18" t="s">
        <v>5537</v>
      </c>
      <c r="BH910" s="18" t="s">
        <v>5537</v>
      </c>
      <c r="BI910" s="18" t="s">
        <v>5537</v>
      </c>
      <c r="BJ910" s="18" t="s">
        <v>5537</v>
      </c>
      <c r="BK910" s="18" t="s">
        <v>5537</v>
      </c>
      <c r="BL910" s="9" t="s">
        <v>5537</v>
      </c>
      <c r="BM910" s="14" t="s">
        <v>5537</v>
      </c>
      <c r="BN910" s="14" t="s">
        <v>5537</v>
      </c>
      <c r="BO910" s="14" t="str">
        <f>_xlfn.XLOOKUP(B910,'[4]cell downs 18042026 17h'!$B:$B,'[4]cell downs 18042026 17h'!$B:$B,"")</f>
        <v/>
      </c>
      <c r="BP910" s="14" t="str">
        <f>_xlfn.XLOOKUP(B910,'[5]Cells Huawei 19042026 15h'!$B:$B,'[5]Cells Huawei 19042026 15h'!$B:$B,"")</f>
        <v/>
      </c>
      <c r="BQ910" s="9" t="str">
        <f>_xlfn.XLOOKUP(B910,'[6]cells down 19042026 9H40'!$B:$B,'[6]cells down 19042026 9H40'!$B:$B,"")</f>
        <v/>
      </c>
      <c r="BR910" s="9" t="s">
        <v>225</v>
      </c>
      <c r="BS910" s="9" t="s">
        <v>12</v>
      </c>
      <c r="BT910" s="108"/>
    </row>
    <row r="911" spans="1:72" s="9" customFormat="1" x14ac:dyDescent="0.35">
      <c r="A911" s="1" t="s">
        <v>158</v>
      </c>
      <c r="B911" s="8" t="s">
        <v>159</v>
      </c>
      <c r="C911" s="3" t="str">
        <f>_xlfn.XLOOKUP(B911,'[1]daily break down'!$D:$D,'[1]daily break down'!$E:$E,"")</f>
        <v>Yaounde</v>
      </c>
      <c r="D911" s="1" t="s">
        <v>21</v>
      </c>
      <c r="E911" s="1" t="s">
        <v>30</v>
      </c>
      <c r="F911" s="3" t="s">
        <v>37</v>
      </c>
      <c r="G911" s="1" t="s">
        <v>38</v>
      </c>
      <c r="H911" s="34" t="str">
        <f>_xlfn.XLOOKUP(B911,[2]CALCULATION!$B:$B,[2]CALCULATION!$H:$H,"")</f>
        <v>ZTE</v>
      </c>
      <c r="I911" s="28">
        <v>0</v>
      </c>
      <c r="J911" s="28">
        <v>0</v>
      </c>
      <c r="K911" s="28">
        <v>0</v>
      </c>
      <c r="L911" s="28">
        <v>0</v>
      </c>
      <c r="M911" s="28">
        <v>0</v>
      </c>
      <c r="N911" s="28">
        <v>0</v>
      </c>
      <c r="O911" s="28">
        <v>0</v>
      </c>
      <c r="P911" s="28">
        <v>0</v>
      </c>
      <c r="Q911" s="28">
        <v>0</v>
      </c>
      <c r="R911" s="28">
        <v>0</v>
      </c>
      <c r="S911" s="93">
        <v>0</v>
      </c>
      <c r="T911" s="93">
        <f>_xlfn.XLOOKUP(B911,'[3]Nur des jours'!$B:$B,'[3]Nur des jours'!$U:$U,"")</f>
        <v>13.868556899607057</v>
      </c>
      <c r="U911" s="93">
        <v>13.868556899607057</v>
      </c>
      <c r="V911" s="93">
        <v>13.868556899607057</v>
      </c>
      <c r="W911" s="93">
        <v>13.868556899607057</v>
      </c>
      <c r="X911" s="93">
        <v>38.878152171741817</v>
      </c>
      <c r="Y911" s="93">
        <v>1.8300217159913594</v>
      </c>
      <c r="Z911" s="93">
        <v>0</v>
      </c>
      <c r="AA911" s="93">
        <v>0</v>
      </c>
      <c r="AB911" s="93">
        <v>0</v>
      </c>
      <c r="AC911" s="93">
        <f>_xlfn.XLOOKUP(B911,'[3]Nur des jours'!$B:$B,'[3]Nur des jours'!$N:$N,"")</f>
        <v>0</v>
      </c>
      <c r="AD911" s="93">
        <v>0</v>
      </c>
      <c r="AE911" s="93">
        <v>0.27011226111696107</v>
      </c>
      <c r="AF911" s="93">
        <v>0</v>
      </c>
      <c r="AG911" s="93"/>
      <c r="AH911" s="93">
        <v>0</v>
      </c>
      <c r="AI911" s="93">
        <v>0</v>
      </c>
      <c r="AJ911" s="93">
        <v>0</v>
      </c>
      <c r="AK911" s="93">
        <v>0</v>
      </c>
      <c r="AL911" s="93">
        <v>0</v>
      </c>
      <c r="AM911" s="49" t="s">
        <v>5559</v>
      </c>
      <c r="AN911" s="49"/>
      <c r="AO911" s="48" t="str" cm="1">
        <f t="array" ref="AO911">IFERROR(_xlfn.IFS(
AQ911="MPR ISSUE","PDH",
AQ911="BSS Hardware Issue","BSS",
AQ911="Sites strategiques, MLL, Pylone, etc.","ENVTECH",
AQ911="AKTIVCO DEFAUT GE &amp; POWER Cabinet","AKTIVCO",
AQ911="AKTIVCO Coupure ENEO &amp; Baisse de tension","AKTIVCO GRID ONLY",
AQ911="Coupure ENEO &amp; Baisse de tension","IHS GRID ONLY",
AQ911="Defaut GE &amp; POWER Cabinet","IHS",
AQ911="Sharing","Partners",
AQ911="Sites strategiques &amp; DataCenter","SST &amp; DC",
AQ911="Exclu","Exclu",
AQ911="SAT","SAT",
AQ911="SPARE-ISSUE","SPARE-ISSUE",
AQ911="Fiber CAmtel","TRANS_FO_CAMTEL",
AQ911="Fiber AOF","Fiber AOF",
AQ911="Projet OCM (HUAWEI)","TRAVAUX-HUAWEI",
AQ911="Projet OCM (NOKIA)","TRAVAUX-NOKIA",
AQ911="ACCESS-ISSUE","ACCESS-ISSUE",
AQ911="Projet OCM (ZTE, NOKIA, autres projets)","TRAVAUX OCM",
AQ911="No root CAuse","No root cause",
AQ911="ODU HS","PDH",
AQ911="IP &amp; VLAN","PDH",
AQ911="Warehouse HUAWEI","SPARE-ISSUE",
AQ911="SPARE-HS","SPARE-ISSUE",
AQ911="Power Telco","BSS",AQ911="no impacts","no impacts"
),"")</f>
        <v>No root cause</v>
      </c>
      <c r="AP911" s="48" t="str" cm="1">
        <f t="array" ref="AP911">IFERROR(_xlfn.IFS(
AQ911="MPR ISSUE","TX ISSUE",
AQ911="BSS Hardware Issue","RAN ISSUE",
AQ911="Sites strategiques, MLL, Pylone, etc.","ENVTECH",
AQ911="AKTIVCO DEFAUT GE &amp; POWER Cabinet","POWER ISSUE",
AQ911="AKTIVCO Coupure ENEO &amp; Baisse de tension","POWER ISSUE",
AQ911="Coupure ENEO &amp; Baisse de tension","POWER ISSUE",
AQ911="Defaut GE &amp; POWER Cabinet","POWER ISSUE",
AQ911="Sharing","POWER ISSUE",
AQ911="Sites strategiques &amp; DataCenter","POWER ISSUE",
AQ911="Exclu","Exclu",
AQ911="SAT","TX ISSUE",
AQ911="SPARE-ISSUE","SPARE-ISSUE",
AQ911="Fiber CAmtel","TX ISSUE",
AQ911="Fiber AOF","TX ISSUE",
AQ911="Projet OCM (HUAWEI)","TRAVAUX-HUAWEI",
AQ911="Projet OCM (NOKIA)","TRAVAUX -NOKIA",
AQ911="ACCESS-ISSUE","ACCESS-ISSUE",
AQ911="Projet OCM (ZTE, NOKIA, autres projets)","TRAVAUX OCM",
AQ911="No root CAuse","No root cause",
AQ911="ODU HS","TX ISSUE",
AQ911="IP &amp; VLAN","TX ISSUE",
AQ911="Warehouse HUAWEI","SPARE-ISSUE",
AQ911="SPARE-HS","SPARE-ISSUE",
AQ911="Power Telco","RAN ISSUE",AQ911="no impacts","no impacts"
),"")</f>
        <v>No root cause</v>
      </c>
      <c r="AQ911" s="67" t="s">
        <v>5344</v>
      </c>
      <c r="AR911" s="48" t="str" cm="1">
        <f t="array" ref="AR911">IFERROR(_xlfn.IFS(
AQ911="MPR ISSUE","ACTIVE",
AQ911="BSS Hardware Issue","ACTIVE",
AQ911="Sites strategiques, MLL, Pylone, etc.","PASSIVE",
AQ911="AKTIVCO DEFAUT GE &amp; POWER Cabinet","PASSIVE",
AQ911="AKTIVCO Coupure ENEO &amp; Baisse de tension","PASSIVE",
AQ911="Coupure ENEO &amp; Baisse de tension","PASSIVE",
AQ911="Defaut GE &amp; POWER Cabinet","PASSIVE",
AQ911="Sharing","PASSIVE",
AQ911="Sites strategiques &amp; DataCenter","PASSIVE",
AQ911="Exclu","Exclu",
AQ911="SAT","ACTIVE",
AQ911="SPARE-ISSUE","SPARE-ISSUE",
AQ911="Fiber CAmtel","ACTIVE",
AQ911="Fiber AOF","ACTIVE",
AQ911="Projet OCM (HUAWEI)","PLANNED WORKS",
AQ911="Projet OCM (NOKIA)","PLANNED WORKS",
AQ911="ACCESS-ISSUE","ACCESS-ISSUE",
AQ911="Projet OCM (ZTE, NOKIA, autres projets)","PLANNED WORKS",
AQ911="No root CAuse","No root cause",
AQ911="ODU HS","ACTIVE",
AQ911="IP &amp; VLAN","ACTIVE",
AQ911="Warehouse HUAWEI","SPARE-ISSUE",
AQ911="SPARE-HS","SPARE-ISSUE",
AQ911="Power Telco","ACTIVE", AQ911="no impacts","no impacts"
),"")</f>
        <v>No root cause</v>
      </c>
      <c r="AS911" s="92" t="s">
        <v>5537</v>
      </c>
      <c r="AT911" s="98" t="s">
        <v>159</v>
      </c>
      <c r="AV911" s="17" t="s">
        <v>5537</v>
      </c>
      <c r="AW911" s="7" t="s">
        <v>5537</v>
      </c>
      <c r="AX911" s="6" t="s">
        <v>5537</v>
      </c>
      <c r="AY911" s="7"/>
      <c r="AZ911" s="3" t="s">
        <v>5537</v>
      </c>
      <c r="BA911" s="18" t="s">
        <v>5537</v>
      </c>
      <c r="BB911" s="18" t="s">
        <v>5537</v>
      </c>
      <c r="BC911" s="18" t="s">
        <v>5537</v>
      </c>
      <c r="BD911" s="18" t="s">
        <v>5537</v>
      </c>
      <c r="BE911" s="18" t="s">
        <v>5537</v>
      </c>
      <c r="BF911" s="18" t="s">
        <v>5537</v>
      </c>
      <c r="BG911" s="18" t="s">
        <v>5537</v>
      </c>
      <c r="BH911" s="18" t="s">
        <v>5537</v>
      </c>
      <c r="BI911" s="18" t="s">
        <v>5537</v>
      </c>
      <c r="BJ911" s="18" t="s">
        <v>5537</v>
      </c>
      <c r="BK911" s="18" t="s">
        <v>5537</v>
      </c>
      <c r="BL911" s="9" t="s">
        <v>5537</v>
      </c>
      <c r="BM911" s="14" t="s">
        <v>5537</v>
      </c>
      <c r="BN911" s="14" t="s">
        <v>5537</v>
      </c>
      <c r="BO911" s="14" t="str">
        <f>_xlfn.XLOOKUP(B911,'[4]cell downs 18042026 17h'!$B:$B,'[4]cell downs 18042026 17h'!$B:$B,"")</f>
        <v/>
      </c>
      <c r="BP911" s="14" t="str">
        <f>_xlfn.XLOOKUP(B911,'[5]Cells Huawei 19042026 15h'!$B:$B,'[5]Cells Huawei 19042026 15h'!$B:$B,"")</f>
        <v/>
      </c>
      <c r="BQ911" s="9" t="str">
        <f>_xlfn.XLOOKUP(B911,'[6]cells down 19042026 9H40'!$B:$B,'[6]cells down 19042026 9H40'!$B:$B,"")</f>
        <v/>
      </c>
      <c r="BR911" s="9" t="s">
        <v>5537</v>
      </c>
      <c r="BS911" s="9" t="s">
        <v>5537</v>
      </c>
      <c r="BT911" s="108"/>
    </row>
    <row r="912" spans="1:72" s="9" customFormat="1" x14ac:dyDescent="0.35">
      <c r="A912" s="1" t="s">
        <v>2277</v>
      </c>
      <c r="B912" s="8" t="s">
        <v>2278</v>
      </c>
      <c r="C912" s="3" t="str">
        <f>_xlfn.XLOOKUP(B912,'[1]daily break down'!$D:$D,'[1]daily break down'!$E:$E,"")</f>
        <v>Yaounde</v>
      </c>
      <c r="D912" s="1" t="s">
        <v>11</v>
      </c>
      <c r="E912" s="1" t="s">
        <v>12</v>
      </c>
      <c r="F912" s="3" t="s">
        <v>37</v>
      </c>
      <c r="G912" s="1" t="s">
        <v>38</v>
      </c>
      <c r="H912" s="34" t="str">
        <f>_xlfn.XLOOKUP(B912,[2]CALCULATION!$B:$B,[2]CALCULATION!$H:$H,"")</f>
        <v>ZTE</v>
      </c>
      <c r="I912" s="28">
        <v>0</v>
      </c>
      <c r="J912" s="28">
        <v>0</v>
      </c>
      <c r="K912" s="28">
        <v>0</v>
      </c>
      <c r="L912" s="28">
        <v>0</v>
      </c>
      <c r="M912" s="28">
        <v>0</v>
      </c>
      <c r="N912" s="28">
        <v>0</v>
      </c>
      <c r="O912" s="28">
        <v>0</v>
      </c>
      <c r="P912" s="28">
        <v>2.0828517862187641</v>
      </c>
      <c r="Q912" s="28">
        <v>0</v>
      </c>
      <c r="R912" s="28">
        <v>0</v>
      </c>
      <c r="S912" s="93">
        <v>0</v>
      </c>
      <c r="T912" s="93">
        <f>_xlfn.XLOOKUP(B912,'[3]Nur des jours'!$B:$B,'[3]Nur des jours'!$U:$U,"")</f>
        <v>0</v>
      </c>
      <c r="U912" s="93">
        <v>0</v>
      </c>
      <c r="V912" s="93">
        <v>0</v>
      </c>
      <c r="W912" s="93">
        <v>0</v>
      </c>
      <c r="X912" s="93">
        <v>0</v>
      </c>
      <c r="Y912" s="93">
        <v>0</v>
      </c>
      <c r="Z912" s="93">
        <v>0</v>
      </c>
      <c r="AA912" s="93">
        <v>0</v>
      </c>
      <c r="AB912" s="93">
        <v>0</v>
      </c>
      <c r="AC912" s="93">
        <f>_xlfn.XLOOKUP(B912,'[3]Nur des jours'!$B:$B,'[3]Nur des jours'!$N:$N,"")</f>
        <v>0</v>
      </c>
      <c r="AD912" s="93">
        <v>0</v>
      </c>
      <c r="AE912" s="93">
        <v>0.2638878187841896</v>
      </c>
      <c r="AF912" s="93">
        <v>0</v>
      </c>
      <c r="AG912" s="93"/>
      <c r="AH912" s="93">
        <v>0</v>
      </c>
      <c r="AI912" s="93">
        <v>0</v>
      </c>
      <c r="AJ912" s="93">
        <v>0</v>
      </c>
      <c r="AK912" s="93">
        <v>0</v>
      </c>
      <c r="AL912" s="93">
        <v>0</v>
      </c>
      <c r="AM912" s="49" t="s">
        <v>5559</v>
      </c>
      <c r="AN912" s="49"/>
      <c r="AO912" s="48" t="str" cm="1">
        <f t="array" ref="AO912">IFERROR(_xlfn.IFS(
AQ912="MPR ISSUE","PDH",
AQ912="BSS Hardware Issue","BSS",
AQ912="Sites strategiques, MLL, Pylone, etc.","ENVTECH",
AQ912="AKTIVCO DEFAUT GE &amp; POWER Cabinet","AKTIVCO",
AQ912="AKTIVCO Coupure ENEO &amp; Baisse de tension","AKTIVCO GRID ONLY",
AQ912="Coupure ENEO &amp; Baisse de tension","IHS GRID ONLY",
AQ912="Defaut GE &amp; POWER Cabinet","IHS",
AQ912="Sharing","Partners",
AQ912="Sites strategiques &amp; DataCenter","SST &amp; DC",
AQ912="Exclu","Exclu",
AQ912="SAT","SAT",
AQ912="SPARE-ISSUE","SPARE-ISSUE",
AQ912="Fiber CAmtel","TRANS_FO_CAMTEL",
AQ912="Fiber AOF","Fiber AOF",
AQ912="Projet OCM (HUAWEI)","TRAVAUX-HUAWEI",
AQ912="Projet OCM (NOKIA)","TRAVAUX-NOKIA",
AQ912="ACCESS-ISSUE","ACCESS-ISSUE",
AQ912="Projet OCM (ZTE, NOKIA, autres projets)","TRAVAUX OCM",
AQ912="No root CAuse","No root cause",
AQ912="ODU HS","PDH",
AQ912="IP &amp; VLAN","PDH",
AQ912="Warehouse HUAWEI","SPARE-ISSUE",
AQ912="SPARE-HS","SPARE-ISSUE",
AQ912="Power Telco","BSS",AQ912="no impacts","no impacts"
),"")</f>
        <v>No root cause</v>
      </c>
      <c r="AP912" s="48" t="str" cm="1">
        <f t="array" ref="AP912">IFERROR(_xlfn.IFS(
AQ912="MPR ISSUE","TX ISSUE",
AQ912="BSS Hardware Issue","RAN ISSUE",
AQ912="Sites strategiques, MLL, Pylone, etc.","ENVTECH",
AQ912="AKTIVCO DEFAUT GE &amp; POWER Cabinet","POWER ISSUE",
AQ912="AKTIVCO Coupure ENEO &amp; Baisse de tension","POWER ISSUE",
AQ912="Coupure ENEO &amp; Baisse de tension","POWER ISSUE",
AQ912="Defaut GE &amp; POWER Cabinet","POWER ISSUE",
AQ912="Sharing","POWER ISSUE",
AQ912="Sites strategiques &amp; DataCenter","POWER ISSUE",
AQ912="Exclu","Exclu",
AQ912="SAT","TX ISSUE",
AQ912="SPARE-ISSUE","SPARE-ISSUE",
AQ912="Fiber CAmtel","TX ISSUE",
AQ912="Fiber AOF","TX ISSUE",
AQ912="Projet OCM (HUAWEI)","TRAVAUX-HUAWEI",
AQ912="Projet OCM (NOKIA)","TRAVAUX -NOKIA",
AQ912="ACCESS-ISSUE","ACCESS-ISSUE",
AQ912="Projet OCM (ZTE, NOKIA, autres projets)","TRAVAUX OCM",
AQ912="No root CAuse","No root cause",
AQ912="ODU HS","TX ISSUE",
AQ912="IP &amp; VLAN","TX ISSUE",
AQ912="Warehouse HUAWEI","SPARE-ISSUE",
AQ912="SPARE-HS","SPARE-ISSUE",
AQ912="Power Telco","RAN ISSUE",AQ912="no impacts","no impacts"
),"")</f>
        <v>No root cause</v>
      </c>
      <c r="AQ912" s="127" t="s">
        <v>5344</v>
      </c>
      <c r="AR912" s="48" t="str" cm="1">
        <f t="array" ref="AR912">IFERROR(_xlfn.IFS(
AQ912="MPR ISSUE","ACTIVE",
AQ912="BSS Hardware Issue","ACTIVE",
AQ912="Sites strategiques, MLL, Pylone, etc.","PASSIVE",
AQ912="AKTIVCO DEFAUT GE &amp; POWER Cabinet","PASSIVE",
AQ912="AKTIVCO Coupure ENEO &amp; Baisse de tension","PASSIVE",
AQ912="Coupure ENEO &amp; Baisse de tension","PASSIVE",
AQ912="Defaut GE &amp; POWER Cabinet","PASSIVE",
AQ912="Sharing","PASSIVE",
AQ912="Sites strategiques &amp; DataCenter","PASSIVE",
AQ912="Exclu","Exclu",
AQ912="SAT","ACTIVE",
AQ912="SPARE-ISSUE","SPARE-ISSUE",
AQ912="Fiber CAmtel","ACTIVE",
AQ912="Fiber AOF","ACTIVE",
AQ912="Projet OCM (HUAWEI)","PLANNED WORKS",
AQ912="Projet OCM (NOKIA)","PLANNED WORKS",
AQ912="ACCESS-ISSUE","ACCESS-ISSUE",
AQ912="Projet OCM (ZTE, NOKIA, autres projets)","PLANNED WORKS",
AQ912="No root CAuse","No root cause",
AQ912="ODU HS","ACTIVE",
AQ912="IP &amp; VLAN","ACTIVE",
AQ912="Warehouse HUAWEI","SPARE-ISSUE",
AQ912="SPARE-HS","SPARE-ISSUE",
AQ912="Power Telco","ACTIVE", AQ912="no impacts","no impacts"
),"")</f>
        <v>No root cause</v>
      </c>
      <c r="AS912" s="92" t="s">
        <v>5537</v>
      </c>
      <c r="AT912" s="98" t="s">
        <v>2278</v>
      </c>
      <c r="AV912" s="17" t="s">
        <v>5537</v>
      </c>
      <c r="AW912" s="7" t="s">
        <v>5537</v>
      </c>
      <c r="AX912" s="6" t="s">
        <v>5537</v>
      </c>
      <c r="AY912" s="7"/>
      <c r="AZ912" s="3" t="s">
        <v>5537</v>
      </c>
      <c r="BA912" s="18" t="s">
        <v>5537</v>
      </c>
      <c r="BB912" s="18" t="s">
        <v>5537</v>
      </c>
      <c r="BC912" s="18" t="s">
        <v>5537</v>
      </c>
      <c r="BD912" s="18" t="s">
        <v>5537</v>
      </c>
      <c r="BE912" s="18" t="s">
        <v>5537</v>
      </c>
      <c r="BF912" s="18" t="s">
        <v>5537</v>
      </c>
      <c r="BG912" s="18" t="s">
        <v>5537</v>
      </c>
      <c r="BH912" s="18" t="s">
        <v>5537</v>
      </c>
      <c r="BI912" s="18" t="s">
        <v>5537</v>
      </c>
      <c r="BJ912" s="18" t="s">
        <v>5537</v>
      </c>
      <c r="BK912" s="18" t="s">
        <v>5537</v>
      </c>
      <c r="BL912" s="9" t="s">
        <v>5537</v>
      </c>
      <c r="BM912" s="14" t="s">
        <v>5537</v>
      </c>
      <c r="BN912" s="14" t="s">
        <v>5537</v>
      </c>
      <c r="BO912" s="14" t="str">
        <f>_xlfn.XLOOKUP(B912,'[4]cell downs 18042026 17h'!$B:$B,'[4]cell downs 18042026 17h'!$B:$B,"")</f>
        <v/>
      </c>
      <c r="BP912" s="14" t="str">
        <f>_xlfn.XLOOKUP(B912,'[5]Cells Huawei 19042026 15h'!$B:$B,'[5]Cells Huawei 19042026 15h'!$B:$B,"")</f>
        <v/>
      </c>
      <c r="BQ912" s="9" t="str">
        <f>_xlfn.XLOOKUP(B912,'[6]cells down 19042026 9H40'!$B:$B,'[6]cells down 19042026 9H40'!$B:$B,"")</f>
        <v/>
      </c>
      <c r="BR912" s="9" t="s">
        <v>2278</v>
      </c>
      <c r="BS912" s="9" t="s">
        <v>5537</v>
      </c>
      <c r="BT912" s="108"/>
    </row>
    <row r="913" spans="1:72" s="9" customFormat="1" x14ac:dyDescent="0.35">
      <c r="A913" s="1" t="s">
        <v>3700</v>
      </c>
      <c r="B913" s="1" t="s">
        <v>3701</v>
      </c>
      <c r="C913" s="3" t="str">
        <f>_xlfn.XLOOKUP(B913,'[1]daily break down'!$D:$D,'[1]daily break down'!$E:$E,"")</f>
        <v>Yaounde</v>
      </c>
      <c r="D913" s="1" t="s">
        <v>21</v>
      </c>
      <c r="E913" s="1" t="s">
        <v>30</v>
      </c>
      <c r="F913" s="3" t="s">
        <v>37</v>
      </c>
      <c r="G913" s="1" t="s">
        <v>38</v>
      </c>
      <c r="H913" s="34" t="str">
        <f>_xlfn.XLOOKUP(B913,[2]CALCULATION!$B:$B,[2]CALCULATION!$H:$H,"")</f>
        <v>ZTE</v>
      </c>
      <c r="I913" s="28">
        <v>13.837541698413105</v>
      </c>
      <c r="J913" s="28">
        <v>13.838165926154215</v>
      </c>
      <c r="K913" s="28">
        <v>13.847761198288973</v>
      </c>
      <c r="L913" s="28">
        <v>13.868556899607057</v>
      </c>
      <c r="M913" s="28">
        <v>13.868556899607057</v>
      </c>
      <c r="N913" s="28">
        <v>13.868556899607057</v>
      </c>
      <c r="O913" s="28">
        <v>31.05752383479868</v>
      </c>
      <c r="P913" s="28">
        <v>2.5669671520661548</v>
      </c>
      <c r="Q913" s="28">
        <v>0</v>
      </c>
      <c r="R913" s="28">
        <v>0</v>
      </c>
      <c r="S913" s="93">
        <v>0</v>
      </c>
      <c r="T913" s="93">
        <f>_xlfn.XLOOKUP(B913,'[3]Nur des jours'!$B:$B,'[3]Nur des jours'!$U:$U,"")</f>
        <v>0</v>
      </c>
      <c r="U913" s="93">
        <v>0</v>
      </c>
      <c r="V913" s="93">
        <v>0</v>
      </c>
      <c r="W913" s="93">
        <v>0</v>
      </c>
      <c r="X913" s="93">
        <v>0</v>
      </c>
      <c r="Y913" s="93">
        <v>0</v>
      </c>
      <c r="Z913" s="93">
        <v>0</v>
      </c>
      <c r="AA913" s="93">
        <v>3.5670156634854415E-5</v>
      </c>
      <c r="AB913" s="93">
        <v>2.5325811210702158E-3</v>
      </c>
      <c r="AC913" s="93">
        <f>_xlfn.XLOOKUP(B913,'[3]Nur des jours'!$B:$B,'[3]Nur des jours'!$N:$N,"")</f>
        <v>5.3505234952196076E-5</v>
      </c>
      <c r="AD913" s="93">
        <v>5.3505234952196076E-5</v>
      </c>
      <c r="AE913" s="93">
        <v>0.26369163292269809</v>
      </c>
      <c r="AF913" s="93">
        <v>0</v>
      </c>
      <c r="AG913" s="93"/>
      <c r="AH913" s="93">
        <v>0</v>
      </c>
      <c r="AI913" s="93">
        <v>0</v>
      </c>
      <c r="AJ913" s="93">
        <v>0</v>
      </c>
      <c r="AK913" s="93">
        <v>0</v>
      </c>
      <c r="AL913" s="93">
        <v>0</v>
      </c>
      <c r="AM913" s="49" t="s">
        <v>5559</v>
      </c>
      <c r="AN913" s="49"/>
      <c r="AO913" s="48" t="str" cm="1">
        <f t="array" ref="AO913">IFERROR(_xlfn.IFS(
AQ913="MPR ISSUE","PDH",
AQ913="BSS Hardware Issue","BSS",
AQ913="Sites strategiques, MLL, Pylone, etc.","ENVTECH",
AQ913="AKTIVCO DEFAUT GE &amp; POWER Cabinet","AKTIVCO",
AQ913="AKTIVCO Coupure ENEO &amp; Baisse de tension","AKTIVCO GRID ONLY",
AQ913="Coupure ENEO &amp; Baisse de tension","IHS GRID ONLY",
AQ913="Defaut GE &amp; POWER Cabinet","IHS",
AQ913="Sharing","Partners",
AQ913="Sites strategiques &amp; DataCenter","SST &amp; DC",
AQ913="Exclu","Exclu",
AQ913="SAT","SAT",
AQ913="SPARE-ISSUE","SPARE-ISSUE",
AQ913="Fiber CAmtel","TRANS_FO_CAMTEL",
AQ913="Fiber AOF","Fiber AOF",
AQ913="Projet OCM (HUAWEI)","TRAVAUX-HUAWEI",
AQ913="Projet OCM (NOKIA)","TRAVAUX-NOKIA",
AQ913="ACCESS-ISSUE","ACCESS-ISSUE",
AQ913="Projet OCM (ZTE, NOKIA, autres projets)","TRAVAUX OCM",
AQ913="No root CAuse","No root cause",
AQ913="ODU HS","PDH",
AQ913="IP &amp; VLAN","PDH",
AQ913="Warehouse HUAWEI","SPARE-ISSUE",
AQ913="SPARE-HS","SPARE-ISSUE",
AQ913="Power Telco","BSS",AQ913="no impacts","no impacts"
),"")</f>
        <v>No root cause</v>
      </c>
      <c r="AP913" s="48" t="str" cm="1">
        <f t="array" ref="AP913">IFERROR(_xlfn.IFS(
AQ913="MPR ISSUE","TX ISSUE",
AQ913="BSS Hardware Issue","RAN ISSUE",
AQ913="Sites strategiques, MLL, Pylone, etc.","ENVTECH",
AQ913="AKTIVCO DEFAUT GE &amp; POWER Cabinet","POWER ISSUE",
AQ913="AKTIVCO Coupure ENEO &amp; Baisse de tension","POWER ISSUE",
AQ913="Coupure ENEO &amp; Baisse de tension","POWER ISSUE",
AQ913="Defaut GE &amp; POWER Cabinet","POWER ISSUE",
AQ913="Sharing","POWER ISSUE",
AQ913="Sites strategiques &amp; DataCenter","POWER ISSUE",
AQ913="Exclu","Exclu",
AQ913="SAT","TX ISSUE",
AQ913="SPARE-ISSUE","SPARE-ISSUE",
AQ913="Fiber CAmtel","TX ISSUE",
AQ913="Fiber AOF","TX ISSUE",
AQ913="Projet OCM (HUAWEI)","TRAVAUX-HUAWEI",
AQ913="Projet OCM (NOKIA)","TRAVAUX -NOKIA",
AQ913="ACCESS-ISSUE","ACCESS-ISSUE",
AQ913="Projet OCM (ZTE, NOKIA, autres projets)","TRAVAUX OCM",
AQ913="No root CAuse","No root cause",
AQ913="ODU HS","TX ISSUE",
AQ913="IP &amp; VLAN","TX ISSUE",
AQ913="Warehouse HUAWEI","SPARE-ISSUE",
AQ913="SPARE-HS","SPARE-ISSUE",
AQ913="Power Telco","RAN ISSUE",AQ913="no impacts","no impacts"
),"")</f>
        <v>No root cause</v>
      </c>
      <c r="AQ913" s="67" t="s">
        <v>5344</v>
      </c>
      <c r="AR913" s="48" t="str" cm="1">
        <f t="array" ref="AR913">IFERROR(_xlfn.IFS(
AQ913="MPR ISSUE","ACTIVE",
AQ913="BSS Hardware Issue","ACTIVE",
AQ913="Sites strategiques, MLL, Pylone, etc.","PASSIVE",
AQ913="AKTIVCO DEFAUT GE &amp; POWER Cabinet","PASSIVE",
AQ913="AKTIVCO Coupure ENEO &amp; Baisse de tension","PASSIVE",
AQ913="Coupure ENEO &amp; Baisse de tension","PASSIVE",
AQ913="Defaut GE &amp; POWER Cabinet","PASSIVE",
AQ913="Sharing","PASSIVE",
AQ913="Sites strategiques &amp; DataCenter","PASSIVE",
AQ913="Exclu","Exclu",
AQ913="SAT","ACTIVE",
AQ913="SPARE-ISSUE","SPARE-ISSUE",
AQ913="Fiber CAmtel","ACTIVE",
AQ913="Fiber AOF","ACTIVE",
AQ913="Projet OCM (HUAWEI)","PLANNED WORKS",
AQ913="Projet OCM (NOKIA)","PLANNED WORKS",
AQ913="ACCESS-ISSUE","ACCESS-ISSUE",
AQ913="Projet OCM (ZTE, NOKIA, autres projets)","PLANNED WORKS",
AQ913="No root CAuse","No root cause",
AQ913="ODU HS","ACTIVE",
AQ913="IP &amp; VLAN","ACTIVE",
AQ913="Warehouse HUAWEI","SPARE-ISSUE",
AQ913="SPARE-HS","SPARE-ISSUE",
AQ913="Power Telco","ACTIVE", AQ913="no impacts","no impacts"
),"")</f>
        <v>No root cause</v>
      </c>
      <c r="AS913" s="92" t="s">
        <v>5537</v>
      </c>
      <c r="AT913" s="98" t="s">
        <v>3701</v>
      </c>
      <c r="AV913" s="17" t="s">
        <v>5537</v>
      </c>
      <c r="AW913" s="7" t="s">
        <v>5537</v>
      </c>
      <c r="AX913" s="6" t="s">
        <v>5537</v>
      </c>
      <c r="AY913" s="7"/>
      <c r="AZ913" s="3" t="s">
        <v>5537</v>
      </c>
      <c r="BA913" s="18" t="s">
        <v>5537</v>
      </c>
      <c r="BB913" s="18" t="s">
        <v>5537</v>
      </c>
      <c r="BC913" s="18" t="s">
        <v>5537</v>
      </c>
      <c r="BD913" s="18" t="s">
        <v>5537</v>
      </c>
      <c r="BE913" s="18" t="s">
        <v>5537</v>
      </c>
      <c r="BF913" s="18" t="s">
        <v>5537</v>
      </c>
      <c r="BG913" s="18" t="s">
        <v>5537</v>
      </c>
      <c r="BH913" s="18" t="s">
        <v>5537</v>
      </c>
      <c r="BI913" s="18" t="s">
        <v>5537</v>
      </c>
      <c r="BJ913" s="18" t="s">
        <v>5537</v>
      </c>
      <c r="BK913" s="18" t="s">
        <v>5537</v>
      </c>
      <c r="BL913" s="9" t="s">
        <v>5537</v>
      </c>
      <c r="BM913" s="14" t="s">
        <v>5537</v>
      </c>
      <c r="BN913" s="14" t="s">
        <v>5537</v>
      </c>
      <c r="BO913" s="14" t="str">
        <f>_xlfn.XLOOKUP(B913,'[4]cell downs 18042026 17h'!$B:$B,'[4]cell downs 18042026 17h'!$B:$B,"")</f>
        <v/>
      </c>
      <c r="BP913" s="14" t="str">
        <f>_xlfn.XLOOKUP(B913,'[5]Cells Huawei 19042026 15h'!$B:$B,'[5]Cells Huawei 19042026 15h'!$B:$B,"")</f>
        <v/>
      </c>
      <c r="BQ913" s="9" t="str">
        <f>_xlfn.XLOOKUP(B913,'[6]cells down 19042026 9H40'!$B:$B,'[6]cells down 19042026 9H40'!$B:$B,"")</f>
        <v/>
      </c>
      <c r="BR913" s="9" t="s">
        <v>5537</v>
      </c>
      <c r="BS913" s="9" t="s">
        <v>12</v>
      </c>
      <c r="BT913" s="108"/>
    </row>
    <row r="914" spans="1:72" s="9" customFormat="1" x14ac:dyDescent="0.35">
      <c r="A914" s="1" t="s">
        <v>1826</v>
      </c>
      <c r="B914" s="8" t="s">
        <v>1827</v>
      </c>
      <c r="C914" s="3" t="str">
        <f>_xlfn.XLOOKUP(B914,'[1]daily break down'!$D:$D,'[1]daily break down'!$E:$E,"")</f>
        <v>Yaounde</v>
      </c>
      <c r="D914" s="1" t="s">
        <v>11</v>
      </c>
      <c r="E914" s="1" t="s">
        <v>12</v>
      </c>
      <c r="F914" s="3" t="s">
        <v>37</v>
      </c>
      <c r="G914" s="1" t="s">
        <v>38</v>
      </c>
      <c r="H914" s="34" t="str">
        <f>_xlfn.XLOOKUP(B914,[2]CALCULATION!$B:$B,[2]CALCULATION!$H:$H,"")</f>
        <v>ZTE</v>
      </c>
      <c r="I914" s="28">
        <v>1.701466471479525E-2</v>
      </c>
      <c r="J914" s="28">
        <v>0</v>
      </c>
      <c r="K914" s="28">
        <v>5.3523070030504771E-2</v>
      </c>
      <c r="L914" s="28">
        <v>0</v>
      </c>
      <c r="M914" s="28">
        <v>0</v>
      </c>
      <c r="N914" s="28">
        <v>0.57689344325448788</v>
      </c>
      <c r="O914" s="28">
        <v>0</v>
      </c>
      <c r="P914" s="28">
        <v>0</v>
      </c>
      <c r="Q914" s="28">
        <v>0</v>
      </c>
      <c r="R914" s="28">
        <v>0</v>
      </c>
      <c r="S914" s="93">
        <v>0.24191500229715818</v>
      </c>
      <c r="T914" s="93">
        <f>_xlfn.XLOOKUP(B914,'[3]Nur des jours'!$B:$B,'[3]Nur des jours'!$U:$U,"")</f>
        <v>0</v>
      </c>
      <c r="U914" s="93">
        <v>0.70056187630731148</v>
      </c>
      <c r="V914" s="93">
        <v>0</v>
      </c>
      <c r="W914" s="93">
        <v>0</v>
      </c>
      <c r="X914" s="93">
        <v>0</v>
      </c>
      <c r="Y914" s="93">
        <v>0</v>
      </c>
      <c r="Z914" s="93">
        <v>0</v>
      </c>
      <c r="AA914" s="93">
        <v>0</v>
      </c>
      <c r="AB914" s="93">
        <v>0</v>
      </c>
      <c r="AC914" s="93">
        <f>_xlfn.XLOOKUP(B914,'[3]Nur des jours'!$B:$B,'[3]Nur des jours'!$N:$N,"")</f>
        <v>0.1293578230360731</v>
      </c>
      <c r="AD914" s="93">
        <v>0.1293578230360731</v>
      </c>
      <c r="AE914" s="93">
        <v>0.26306740518158944</v>
      </c>
      <c r="AF914" s="93">
        <v>0</v>
      </c>
      <c r="AG914" s="93"/>
      <c r="AH914" s="93">
        <v>0</v>
      </c>
      <c r="AI914" s="93">
        <v>0</v>
      </c>
      <c r="AJ914" s="93">
        <v>0</v>
      </c>
      <c r="AK914" s="93">
        <v>0</v>
      </c>
      <c r="AL914" s="93">
        <v>0</v>
      </c>
      <c r="AM914" s="49" t="s">
        <v>5559</v>
      </c>
      <c r="AN914" s="49"/>
      <c r="AO914" s="48" t="str" cm="1">
        <f t="array" ref="AO914">IFERROR(_xlfn.IFS(
AQ914="MPR ISSUE","PDH",
AQ914="BSS Hardware Issue","BSS",
AQ914="Sites strategiques, MLL, Pylone, etc.","ENVTECH",
AQ914="AKTIVCO DEFAUT GE &amp; POWER Cabinet","AKTIVCO",
AQ914="AKTIVCO Coupure ENEO &amp; Baisse de tension","AKTIVCO GRID ONLY",
AQ914="Coupure ENEO &amp; Baisse de tension","IHS GRID ONLY",
AQ914="Defaut GE &amp; POWER Cabinet","IHS",
AQ914="Sharing","Partners",
AQ914="Sites strategiques &amp; DataCenter","SST &amp; DC",
AQ914="Exclu","Exclu",
AQ914="SAT","SAT",
AQ914="SPARE-ISSUE","SPARE-ISSUE",
AQ914="Fiber CAmtel","TRANS_FO_CAMTEL",
AQ914="Fiber AOF","Fiber AOF",
AQ914="Projet OCM (HUAWEI)","TRAVAUX-HUAWEI",
AQ914="Projet OCM (NOKIA)","TRAVAUX-NOKIA",
AQ914="ACCESS-ISSUE","ACCESS-ISSUE",
AQ914="Projet OCM (ZTE, NOKIA, autres projets)","TRAVAUX OCM",
AQ914="No root CAuse","No root cause",
AQ914="ODU HS","PDH",
AQ914="IP &amp; VLAN","PDH",
AQ914="Warehouse HUAWEI","SPARE-ISSUE",
AQ914="SPARE-HS","SPARE-ISSUE",
AQ914="Power Telco","BSS",AQ914="no impacts","no impacts"
),"")</f>
        <v>No root cause</v>
      </c>
      <c r="AP914" s="48" t="str" cm="1">
        <f t="array" ref="AP914">IFERROR(_xlfn.IFS(
AQ914="MPR ISSUE","TX ISSUE",
AQ914="BSS Hardware Issue","RAN ISSUE",
AQ914="Sites strategiques, MLL, Pylone, etc.","ENVTECH",
AQ914="AKTIVCO DEFAUT GE &amp; POWER Cabinet","POWER ISSUE",
AQ914="AKTIVCO Coupure ENEO &amp; Baisse de tension","POWER ISSUE",
AQ914="Coupure ENEO &amp; Baisse de tension","POWER ISSUE",
AQ914="Defaut GE &amp; POWER Cabinet","POWER ISSUE",
AQ914="Sharing","POWER ISSUE",
AQ914="Sites strategiques &amp; DataCenter","POWER ISSUE",
AQ914="Exclu","Exclu",
AQ914="SAT","TX ISSUE",
AQ914="SPARE-ISSUE","SPARE-ISSUE",
AQ914="Fiber CAmtel","TX ISSUE",
AQ914="Fiber AOF","TX ISSUE",
AQ914="Projet OCM (HUAWEI)","TRAVAUX-HUAWEI",
AQ914="Projet OCM (NOKIA)","TRAVAUX -NOKIA",
AQ914="ACCESS-ISSUE","ACCESS-ISSUE",
AQ914="Projet OCM (ZTE, NOKIA, autres projets)","TRAVAUX OCM",
AQ914="No root CAuse","No root cause",
AQ914="ODU HS","TX ISSUE",
AQ914="IP &amp; VLAN","TX ISSUE",
AQ914="Warehouse HUAWEI","SPARE-ISSUE",
AQ914="SPARE-HS","SPARE-ISSUE",
AQ914="Power Telco","RAN ISSUE",AQ914="no impacts","no impacts"
),"")</f>
        <v>No root cause</v>
      </c>
      <c r="AQ914" s="127" t="s">
        <v>5344</v>
      </c>
      <c r="AR914" s="48" t="str" cm="1">
        <f t="array" ref="AR914">IFERROR(_xlfn.IFS(
AQ914="MPR ISSUE","ACTIVE",
AQ914="BSS Hardware Issue","ACTIVE",
AQ914="Sites strategiques, MLL, Pylone, etc.","PASSIVE",
AQ914="AKTIVCO DEFAUT GE &amp; POWER Cabinet","PASSIVE",
AQ914="AKTIVCO Coupure ENEO &amp; Baisse de tension","PASSIVE",
AQ914="Coupure ENEO &amp; Baisse de tension","PASSIVE",
AQ914="Defaut GE &amp; POWER Cabinet","PASSIVE",
AQ914="Sharing","PASSIVE",
AQ914="Sites strategiques &amp; DataCenter","PASSIVE",
AQ914="Exclu","Exclu",
AQ914="SAT","ACTIVE",
AQ914="SPARE-ISSUE","SPARE-ISSUE",
AQ914="Fiber CAmtel","ACTIVE",
AQ914="Fiber AOF","ACTIVE",
AQ914="Projet OCM (HUAWEI)","PLANNED WORKS",
AQ914="Projet OCM (NOKIA)","PLANNED WORKS",
AQ914="ACCESS-ISSUE","ACCESS-ISSUE",
AQ914="Projet OCM (ZTE, NOKIA, autres projets)","PLANNED WORKS",
AQ914="No root CAuse","No root cause",
AQ914="ODU HS","ACTIVE",
AQ914="IP &amp; VLAN","ACTIVE",
AQ914="Warehouse HUAWEI","SPARE-ISSUE",
AQ914="SPARE-HS","SPARE-ISSUE",
AQ914="Power Telco","ACTIVE", AQ914="no impacts","no impacts"
),"")</f>
        <v>No root cause</v>
      </c>
      <c r="AS914" s="92" t="s">
        <v>5537</v>
      </c>
      <c r="AT914" s="98" t="s">
        <v>1827</v>
      </c>
      <c r="AV914" s="17" t="s">
        <v>5537</v>
      </c>
      <c r="AW914" s="7" t="s">
        <v>5537</v>
      </c>
      <c r="AX914" s="6" t="s">
        <v>5537</v>
      </c>
      <c r="AY914" s="7"/>
      <c r="AZ914" s="3" t="s">
        <v>5537</v>
      </c>
      <c r="BA914" s="18" t="s">
        <v>5537</v>
      </c>
      <c r="BB914" s="18" t="s">
        <v>5537</v>
      </c>
      <c r="BC914" s="18" t="s">
        <v>5537</v>
      </c>
      <c r="BD914" s="18" t="s">
        <v>5537</v>
      </c>
      <c r="BE914" s="18" t="s">
        <v>5537</v>
      </c>
      <c r="BF914" s="18" t="s">
        <v>5537</v>
      </c>
      <c r="BG914" s="18" t="s">
        <v>5537</v>
      </c>
      <c r="BH914" s="18" t="s">
        <v>5537</v>
      </c>
      <c r="BI914" s="18" t="s">
        <v>5537</v>
      </c>
      <c r="BJ914" s="18" t="s">
        <v>5537</v>
      </c>
      <c r="BK914" s="18" t="s">
        <v>5537</v>
      </c>
      <c r="BL914" s="9" t="s">
        <v>5537</v>
      </c>
      <c r="BM914" s="14" t="s">
        <v>5537</v>
      </c>
      <c r="BN914" s="14" t="s">
        <v>5537</v>
      </c>
      <c r="BO914" s="14" t="str">
        <f>_xlfn.XLOOKUP(B914,'[4]cell downs 18042026 17h'!$B:$B,'[4]cell downs 18042026 17h'!$B:$B,"")</f>
        <v/>
      </c>
      <c r="BP914" s="14" t="str">
        <f>_xlfn.XLOOKUP(B914,'[5]Cells Huawei 19042026 15h'!$B:$B,'[5]Cells Huawei 19042026 15h'!$B:$B,"")</f>
        <v/>
      </c>
      <c r="BQ914" s="9" t="str">
        <f>_xlfn.XLOOKUP(B914,'[6]cells down 19042026 9H40'!$B:$B,'[6]cells down 19042026 9H40'!$B:$B,"")</f>
        <v/>
      </c>
      <c r="BR914" s="9" t="s">
        <v>1827</v>
      </c>
      <c r="BS914" s="9" t="s">
        <v>1713</v>
      </c>
      <c r="BT914" s="108"/>
    </row>
    <row r="915" spans="1:72" s="9" customFormat="1" x14ac:dyDescent="0.35">
      <c r="A915" s="1" t="s">
        <v>4521</v>
      </c>
      <c r="B915" s="8" t="s">
        <v>4522</v>
      </c>
      <c r="C915" s="3" t="str">
        <f>_xlfn.XLOOKUP(B915,'[1]daily break down'!$D:$D,'[1]daily break down'!$E:$E,"")</f>
        <v>Yaounde</v>
      </c>
      <c r="D915" s="1"/>
      <c r="E915" s="1"/>
      <c r="F915" s="3" t="s">
        <v>37</v>
      </c>
      <c r="G915" s="1" t="s">
        <v>38</v>
      </c>
      <c r="H915" s="34" t="str">
        <f>_xlfn.XLOOKUP(B915,[2]CALCULATION!$B:$B,[2]CALCULATION!$H:$H,"")</f>
        <v>ZTE</v>
      </c>
      <c r="I915" s="28">
        <v>0</v>
      </c>
      <c r="J915" s="28">
        <v>0</v>
      </c>
      <c r="K915" s="28">
        <v>0</v>
      </c>
      <c r="L915" s="28">
        <v>2.2436528523283907E-2</v>
      </c>
      <c r="M915" s="28">
        <v>0</v>
      </c>
      <c r="N915" s="28">
        <v>0</v>
      </c>
      <c r="O915" s="28">
        <v>2.8393444681294167E-2</v>
      </c>
      <c r="P915" s="28">
        <v>0</v>
      </c>
      <c r="Q915" s="28">
        <v>0</v>
      </c>
      <c r="R915" s="28">
        <v>0</v>
      </c>
      <c r="S915" s="93">
        <v>0</v>
      </c>
      <c r="T915" s="93">
        <f>_xlfn.XLOOKUP(B915,'[3]Nur des jours'!$B:$B,'[3]Nur des jours'!$U:$U,"")</f>
        <v>0</v>
      </c>
      <c r="U915" s="93">
        <v>0</v>
      </c>
      <c r="V915" s="93">
        <v>0</v>
      </c>
      <c r="W915" s="93">
        <v>0</v>
      </c>
      <c r="X915" s="93">
        <v>0</v>
      </c>
      <c r="Y915" s="93">
        <v>0</v>
      </c>
      <c r="Z915" s="93">
        <v>0</v>
      </c>
      <c r="AA915" s="93">
        <v>0</v>
      </c>
      <c r="AB915" s="93">
        <v>0</v>
      </c>
      <c r="AC915" s="93">
        <f>_xlfn.XLOOKUP(B915,'[3]Nur des jours'!$B:$B,'[3]Nur des jours'!$N:$N,"")</f>
        <v>0</v>
      </c>
      <c r="AD915" s="93">
        <v>0</v>
      </c>
      <c r="AE915" s="93">
        <v>0.24478644990625864</v>
      </c>
      <c r="AF915" s="93">
        <v>0</v>
      </c>
      <c r="AG915" s="93"/>
      <c r="AH915" s="93">
        <v>0</v>
      </c>
      <c r="AI915" s="93">
        <v>0</v>
      </c>
      <c r="AJ915" s="93">
        <v>0</v>
      </c>
      <c r="AK915" s="93">
        <v>0</v>
      </c>
      <c r="AL915" s="93">
        <v>0</v>
      </c>
      <c r="AM915" s="49" t="s">
        <v>5559</v>
      </c>
      <c r="AN915" s="49"/>
      <c r="AO915" s="48" t="str" cm="1">
        <f t="array" ref="AO915">IFERROR(_xlfn.IFS(
AQ915="MPR ISSUE","PDH",
AQ915="BSS Hardware Issue","BSS",
AQ915="Sites strategiques, MLL, Pylone, etc.","ENVTECH",
AQ915="AKTIVCO DEFAUT GE &amp; POWER Cabinet","AKTIVCO",
AQ915="AKTIVCO Coupure ENEO &amp; Baisse de tension","AKTIVCO GRID ONLY",
AQ915="Coupure ENEO &amp; Baisse de tension","IHS GRID ONLY",
AQ915="Defaut GE &amp; POWER Cabinet","IHS",
AQ915="Sharing","Partners",
AQ915="Sites strategiques &amp; DataCenter","SST &amp; DC",
AQ915="Exclu","Exclu",
AQ915="SAT","SAT",
AQ915="SPARE-ISSUE","SPARE-ISSUE",
AQ915="Fiber CAmtel","TRANS_FO_CAMTEL",
AQ915="Fiber AOF","Fiber AOF",
AQ915="Projet OCM (HUAWEI)","TRAVAUX-HUAWEI",
AQ915="Projet OCM (NOKIA)","TRAVAUX-NOKIA",
AQ915="ACCESS-ISSUE","ACCESS-ISSUE",
AQ915="Projet OCM (ZTE, NOKIA, autres projets)","TRAVAUX OCM",
AQ915="No root CAuse","No root cause",
AQ915="ODU HS","PDH",
AQ915="IP &amp; VLAN","PDH",
AQ915="Warehouse HUAWEI","SPARE-ISSUE",
AQ915="SPARE-HS","SPARE-ISSUE",
AQ915="Power Telco","BSS",AQ915="no impacts","no impacts"
),"")</f>
        <v>No root cause</v>
      </c>
      <c r="AP915" s="48" t="str" cm="1">
        <f t="array" ref="AP915">IFERROR(_xlfn.IFS(
AQ915="MPR ISSUE","TX ISSUE",
AQ915="BSS Hardware Issue","RAN ISSUE",
AQ915="Sites strategiques, MLL, Pylone, etc.","ENVTECH",
AQ915="AKTIVCO DEFAUT GE &amp; POWER Cabinet","POWER ISSUE",
AQ915="AKTIVCO Coupure ENEO &amp; Baisse de tension","POWER ISSUE",
AQ915="Coupure ENEO &amp; Baisse de tension","POWER ISSUE",
AQ915="Defaut GE &amp; POWER Cabinet","POWER ISSUE",
AQ915="Sharing","POWER ISSUE",
AQ915="Sites strategiques &amp; DataCenter","POWER ISSUE",
AQ915="Exclu","Exclu",
AQ915="SAT","TX ISSUE",
AQ915="SPARE-ISSUE","SPARE-ISSUE",
AQ915="Fiber CAmtel","TX ISSUE",
AQ915="Fiber AOF","TX ISSUE",
AQ915="Projet OCM (HUAWEI)","TRAVAUX-HUAWEI",
AQ915="Projet OCM (NOKIA)","TRAVAUX -NOKIA",
AQ915="ACCESS-ISSUE","ACCESS-ISSUE",
AQ915="Projet OCM (ZTE, NOKIA, autres projets)","TRAVAUX OCM",
AQ915="No root CAuse","No root cause",
AQ915="ODU HS","TX ISSUE",
AQ915="IP &amp; VLAN","TX ISSUE",
AQ915="Warehouse HUAWEI","SPARE-ISSUE",
AQ915="SPARE-HS","SPARE-ISSUE",
AQ915="Power Telco","RAN ISSUE",AQ915="no impacts","no impacts"
),"")</f>
        <v>No root cause</v>
      </c>
      <c r="AQ915" s="67" t="s">
        <v>5344</v>
      </c>
      <c r="AR915" s="48" t="str" cm="1">
        <f t="array" ref="AR915">IFERROR(_xlfn.IFS(
AQ915="MPR ISSUE","ACTIVE",
AQ915="BSS Hardware Issue","ACTIVE",
AQ915="Sites strategiques, MLL, Pylone, etc.","PASSIVE",
AQ915="AKTIVCO DEFAUT GE &amp; POWER Cabinet","PASSIVE",
AQ915="AKTIVCO Coupure ENEO &amp; Baisse de tension","PASSIVE",
AQ915="Coupure ENEO &amp; Baisse de tension","PASSIVE",
AQ915="Defaut GE &amp; POWER Cabinet","PASSIVE",
AQ915="Sharing","PASSIVE",
AQ915="Sites strategiques &amp; DataCenter","PASSIVE",
AQ915="Exclu","Exclu",
AQ915="SAT","ACTIVE",
AQ915="SPARE-ISSUE","SPARE-ISSUE",
AQ915="Fiber CAmtel","ACTIVE",
AQ915="Fiber AOF","ACTIVE",
AQ915="Projet OCM (HUAWEI)","PLANNED WORKS",
AQ915="Projet OCM (NOKIA)","PLANNED WORKS",
AQ915="ACCESS-ISSUE","ACCESS-ISSUE",
AQ915="Projet OCM (ZTE, NOKIA, autres projets)","PLANNED WORKS",
AQ915="No root CAuse","No root cause",
AQ915="ODU HS","ACTIVE",
AQ915="IP &amp; VLAN","ACTIVE",
AQ915="Warehouse HUAWEI","SPARE-ISSUE",
AQ915="SPARE-HS","SPARE-ISSUE",
AQ915="Power Telco","ACTIVE", AQ915="no impacts","no impacts"
),"")</f>
        <v>No root cause</v>
      </c>
      <c r="AS915" s="92" t="s">
        <v>5537</v>
      </c>
      <c r="AT915" s="98" t="s">
        <v>4522</v>
      </c>
      <c r="AV915" s="17" t="s">
        <v>5537</v>
      </c>
      <c r="AW915" s="7" t="s">
        <v>5537</v>
      </c>
      <c r="AX915" s="6" t="s">
        <v>5537</v>
      </c>
      <c r="AY915" s="7"/>
      <c r="AZ915" s="3" t="s">
        <v>5537</v>
      </c>
      <c r="BA915" s="18" t="s">
        <v>5537</v>
      </c>
      <c r="BB915" s="18" t="s">
        <v>5537</v>
      </c>
      <c r="BC915" s="18" t="s">
        <v>5537</v>
      </c>
      <c r="BD915" s="18" t="s">
        <v>5537</v>
      </c>
      <c r="BE915" s="18" t="s">
        <v>5537</v>
      </c>
      <c r="BF915" s="18" t="s">
        <v>5537</v>
      </c>
      <c r="BG915" s="18" t="s">
        <v>5537</v>
      </c>
      <c r="BH915" s="18" t="s">
        <v>5537</v>
      </c>
      <c r="BI915" s="18" t="s">
        <v>5537</v>
      </c>
      <c r="BJ915" s="18" t="s">
        <v>5537</v>
      </c>
      <c r="BK915" s="18" t="s">
        <v>5537</v>
      </c>
      <c r="BL915" s="9" t="s">
        <v>5537</v>
      </c>
      <c r="BM915" s="14" t="s">
        <v>5537</v>
      </c>
      <c r="BN915" s="14" t="s">
        <v>5537</v>
      </c>
      <c r="BO915" s="14" t="str">
        <f>_xlfn.XLOOKUP(B915,'[4]cell downs 18042026 17h'!$B:$B,'[4]cell downs 18042026 17h'!$B:$B,"")</f>
        <v/>
      </c>
      <c r="BP915" s="14" t="str">
        <f>_xlfn.XLOOKUP(B915,'[5]Cells Huawei 19042026 15h'!$B:$B,'[5]Cells Huawei 19042026 15h'!$B:$B,"")</f>
        <v/>
      </c>
      <c r="BQ915" s="9" t="str">
        <f>_xlfn.XLOOKUP(B915,'[6]cells down 19042026 9H40'!$B:$B,'[6]cells down 19042026 9H40'!$B:$B,"")</f>
        <v/>
      </c>
      <c r="BR915" s="9" t="s">
        <v>5537</v>
      </c>
      <c r="BS915" s="9" t="s">
        <v>5537</v>
      </c>
      <c r="BT915" s="108"/>
    </row>
    <row r="916" spans="1:72" s="9" customFormat="1" x14ac:dyDescent="0.35">
      <c r="A916" s="1" t="s">
        <v>2697</v>
      </c>
      <c r="B916" s="8" t="s">
        <v>2698</v>
      </c>
      <c r="C916" s="3" t="str">
        <f>_xlfn.XLOOKUP(B916,'[1]daily break down'!$D:$D,'[1]daily break down'!$E:$E,"")</f>
        <v>Yaounde</v>
      </c>
      <c r="D916" s="1" t="s">
        <v>11</v>
      </c>
      <c r="E916" s="1"/>
      <c r="F916" s="3" t="s">
        <v>37</v>
      </c>
      <c r="G916" s="1" t="s">
        <v>38</v>
      </c>
      <c r="H916" s="34" t="str">
        <f>_xlfn.XLOOKUP(B916,[2]CALCULATION!$B:$B,[2]CALCULATION!$H:$H,"")</f>
        <v>ZTE</v>
      </c>
      <c r="I916" s="28">
        <v>0</v>
      </c>
      <c r="J916" s="28">
        <v>0</v>
      </c>
      <c r="K916" s="28">
        <v>0</v>
      </c>
      <c r="L916" s="28">
        <v>0</v>
      </c>
      <c r="M916" s="28">
        <v>0</v>
      </c>
      <c r="N916" s="28">
        <v>0</v>
      </c>
      <c r="O916" s="28">
        <v>0</v>
      </c>
      <c r="P916" s="28">
        <v>0</v>
      </c>
      <c r="Q916" s="28">
        <v>0</v>
      </c>
      <c r="R916" s="28">
        <v>0</v>
      </c>
      <c r="S916" s="93">
        <v>0</v>
      </c>
      <c r="T916" s="93">
        <f>_xlfn.XLOOKUP(B916,'[3]Nur des jours'!$B:$B,'[3]Nur des jours'!$U:$U,"")</f>
        <v>0</v>
      </c>
      <c r="U916" s="93">
        <v>0</v>
      </c>
      <c r="V916" s="93">
        <v>0</v>
      </c>
      <c r="W916" s="93">
        <v>0</v>
      </c>
      <c r="X916" s="93">
        <v>0</v>
      </c>
      <c r="Y916" s="93">
        <v>0</v>
      </c>
      <c r="Z916" s="93">
        <v>0</v>
      </c>
      <c r="AA916" s="93">
        <v>0</v>
      </c>
      <c r="AB916" s="93">
        <v>0</v>
      </c>
      <c r="AC916" s="93">
        <f>_xlfn.XLOOKUP(B916,'[3]Nur des jours'!$B:$B,'[3]Nur des jours'!$N:$N,"")</f>
        <v>0</v>
      </c>
      <c r="AD916" s="93">
        <v>0</v>
      </c>
      <c r="AE916" s="93">
        <v>0.24418005724346692</v>
      </c>
      <c r="AF916" s="93">
        <v>0</v>
      </c>
      <c r="AG916" s="93"/>
      <c r="AH916" s="93">
        <v>0</v>
      </c>
      <c r="AI916" s="93">
        <v>0</v>
      </c>
      <c r="AJ916" s="93">
        <v>0</v>
      </c>
      <c r="AK916" s="93">
        <v>0</v>
      </c>
      <c r="AL916" s="93">
        <v>0</v>
      </c>
      <c r="AM916" s="49" t="s">
        <v>5559</v>
      </c>
      <c r="AN916" s="49"/>
      <c r="AO916" s="48" t="str" cm="1">
        <f t="array" ref="AO916">IFERROR(_xlfn.IFS(
AQ916="MPR ISSUE","PDH",
AQ916="BSS Hardware Issue","BSS",
AQ916="Sites strategiques, MLL, Pylone, etc.","ENVTECH",
AQ916="AKTIVCO DEFAUT GE &amp; POWER Cabinet","AKTIVCO",
AQ916="AKTIVCO Coupure ENEO &amp; Baisse de tension","AKTIVCO GRID ONLY",
AQ916="Coupure ENEO &amp; Baisse de tension","IHS GRID ONLY",
AQ916="Defaut GE &amp; POWER Cabinet","IHS",
AQ916="Sharing","Partners",
AQ916="Sites strategiques &amp; DataCenter","SST &amp; DC",
AQ916="Exclu","Exclu",
AQ916="SAT","SAT",
AQ916="SPARE-ISSUE","SPARE-ISSUE",
AQ916="Fiber CAmtel","TRANS_FO_CAMTEL",
AQ916="Fiber AOF","Fiber AOF",
AQ916="Projet OCM (HUAWEI)","TRAVAUX-HUAWEI",
AQ916="Projet OCM (NOKIA)","TRAVAUX-NOKIA",
AQ916="ACCESS-ISSUE","ACCESS-ISSUE",
AQ916="Projet OCM (ZTE, NOKIA, autres projets)","TRAVAUX OCM",
AQ916="No root CAuse","No root cause",
AQ916="ODU HS","PDH",
AQ916="IP &amp; VLAN","PDH",
AQ916="Warehouse HUAWEI","SPARE-ISSUE",
AQ916="SPARE-HS","SPARE-ISSUE",
AQ916="Power Telco","BSS",AQ916="no impacts","no impacts"
),"")</f>
        <v>No root cause</v>
      </c>
      <c r="AP916" s="48" t="str" cm="1">
        <f t="array" ref="AP916">IFERROR(_xlfn.IFS(
AQ916="MPR ISSUE","TX ISSUE",
AQ916="BSS Hardware Issue","RAN ISSUE",
AQ916="Sites strategiques, MLL, Pylone, etc.","ENVTECH",
AQ916="AKTIVCO DEFAUT GE &amp; POWER Cabinet","POWER ISSUE",
AQ916="AKTIVCO Coupure ENEO &amp; Baisse de tension","POWER ISSUE",
AQ916="Coupure ENEO &amp; Baisse de tension","POWER ISSUE",
AQ916="Defaut GE &amp; POWER Cabinet","POWER ISSUE",
AQ916="Sharing","POWER ISSUE",
AQ916="Sites strategiques &amp; DataCenter","POWER ISSUE",
AQ916="Exclu","Exclu",
AQ916="SAT","TX ISSUE",
AQ916="SPARE-ISSUE","SPARE-ISSUE",
AQ916="Fiber CAmtel","TX ISSUE",
AQ916="Fiber AOF","TX ISSUE",
AQ916="Projet OCM (HUAWEI)","TRAVAUX-HUAWEI",
AQ916="Projet OCM (NOKIA)","TRAVAUX -NOKIA",
AQ916="ACCESS-ISSUE","ACCESS-ISSUE",
AQ916="Projet OCM (ZTE, NOKIA, autres projets)","TRAVAUX OCM",
AQ916="No root CAuse","No root cause",
AQ916="ODU HS","TX ISSUE",
AQ916="IP &amp; VLAN","TX ISSUE",
AQ916="Warehouse HUAWEI","SPARE-ISSUE",
AQ916="SPARE-HS","SPARE-ISSUE",
AQ916="Power Telco","RAN ISSUE",AQ916="no impacts","no impacts"
),"")</f>
        <v>No root cause</v>
      </c>
      <c r="AQ916" s="127" t="s">
        <v>5344</v>
      </c>
      <c r="AR916" s="48" t="str" cm="1">
        <f t="array" ref="AR916">IFERROR(_xlfn.IFS(
AQ916="MPR ISSUE","ACTIVE",
AQ916="BSS Hardware Issue","ACTIVE",
AQ916="Sites strategiques, MLL, Pylone, etc.","PASSIVE",
AQ916="AKTIVCO DEFAUT GE &amp; POWER Cabinet","PASSIVE",
AQ916="AKTIVCO Coupure ENEO &amp; Baisse de tension","PASSIVE",
AQ916="Coupure ENEO &amp; Baisse de tension","PASSIVE",
AQ916="Defaut GE &amp; POWER Cabinet","PASSIVE",
AQ916="Sharing","PASSIVE",
AQ916="Sites strategiques &amp; DataCenter","PASSIVE",
AQ916="Exclu","Exclu",
AQ916="SAT","ACTIVE",
AQ916="SPARE-ISSUE","SPARE-ISSUE",
AQ916="Fiber CAmtel","ACTIVE",
AQ916="Fiber AOF","ACTIVE",
AQ916="Projet OCM (HUAWEI)","PLANNED WORKS",
AQ916="Projet OCM (NOKIA)","PLANNED WORKS",
AQ916="ACCESS-ISSUE","ACCESS-ISSUE",
AQ916="Projet OCM (ZTE, NOKIA, autres projets)","PLANNED WORKS",
AQ916="No root CAuse","No root cause",
AQ916="ODU HS","ACTIVE",
AQ916="IP &amp; VLAN","ACTIVE",
AQ916="Warehouse HUAWEI","SPARE-ISSUE",
AQ916="SPARE-HS","SPARE-ISSUE",
AQ916="Power Telco","ACTIVE", AQ916="no impacts","no impacts"
),"")</f>
        <v>No root cause</v>
      </c>
      <c r="AS916" s="92" t="s">
        <v>5537</v>
      </c>
      <c r="AT916" s="98" t="s">
        <v>2698</v>
      </c>
      <c r="AV916" s="17" t="s">
        <v>5537</v>
      </c>
      <c r="AW916" s="7" t="s">
        <v>5537</v>
      </c>
      <c r="AX916" s="6" t="s">
        <v>5537</v>
      </c>
      <c r="AY916" s="7"/>
      <c r="AZ916" s="3" t="s">
        <v>5537</v>
      </c>
      <c r="BA916" s="18" t="s">
        <v>5537</v>
      </c>
      <c r="BB916" s="18" t="s">
        <v>5537</v>
      </c>
      <c r="BC916" s="18" t="s">
        <v>5537</v>
      </c>
      <c r="BD916" s="18" t="s">
        <v>5537</v>
      </c>
      <c r="BE916" s="18" t="s">
        <v>5537</v>
      </c>
      <c r="BF916" s="18" t="s">
        <v>5537</v>
      </c>
      <c r="BG916" s="18" t="s">
        <v>5537</v>
      </c>
      <c r="BH916" s="18" t="s">
        <v>5537</v>
      </c>
      <c r="BI916" s="18" t="s">
        <v>5537</v>
      </c>
      <c r="BJ916" s="18" t="s">
        <v>5537</v>
      </c>
      <c r="BK916" s="18" t="s">
        <v>5537</v>
      </c>
      <c r="BL916" s="9" t="s">
        <v>5537</v>
      </c>
      <c r="BM916" s="14" t="s">
        <v>5537</v>
      </c>
      <c r="BN916" s="14" t="s">
        <v>5537</v>
      </c>
      <c r="BO916" s="14" t="str">
        <f>_xlfn.XLOOKUP(B916,'[4]cell downs 18042026 17h'!$B:$B,'[4]cell downs 18042026 17h'!$B:$B,"")</f>
        <v/>
      </c>
      <c r="BP916" s="14" t="str">
        <f>_xlfn.XLOOKUP(B916,'[5]Cells Huawei 19042026 15h'!$B:$B,'[5]Cells Huawei 19042026 15h'!$B:$B,"")</f>
        <v/>
      </c>
      <c r="BQ916" s="9" t="str">
        <f>_xlfn.XLOOKUP(B916,'[6]cells down 19042026 9H40'!$B:$B,'[6]cells down 19042026 9H40'!$B:$B,"")</f>
        <v/>
      </c>
      <c r="BR916" s="9" t="s">
        <v>5537</v>
      </c>
      <c r="BS916" s="9" t="s">
        <v>5537</v>
      </c>
      <c r="BT916" s="108"/>
    </row>
    <row r="917" spans="1:72" s="9" customFormat="1" x14ac:dyDescent="0.35">
      <c r="A917" s="1" t="s">
        <v>2903</v>
      </c>
      <c r="B917" s="8" t="s">
        <v>2904</v>
      </c>
      <c r="C917" s="3" t="str">
        <f>_xlfn.XLOOKUP(B917,'[1]daily break down'!$D:$D,'[1]daily break down'!$E:$E,"")</f>
        <v>Maroua</v>
      </c>
      <c r="D917" s="1" t="s">
        <v>11</v>
      </c>
      <c r="E917" s="1" t="s">
        <v>12</v>
      </c>
      <c r="F917" s="3" t="s">
        <v>55</v>
      </c>
      <c r="G917" s="1" t="s">
        <v>84</v>
      </c>
      <c r="H917" s="32" t="str">
        <f>_xlfn.XLOOKUP(B917,[2]CALCULATION!$B:$B,[2]CALCULATION!$H:$H,"")</f>
        <v>Huawei</v>
      </c>
      <c r="I917" s="28">
        <v>0.27136071659917876</v>
      </c>
      <c r="J917" s="28">
        <v>0.69710187111373645</v>
      </c>
      <c r="K917" s="28">
        <v>0</v>
      </c>
      <c r="L917" s="28">
        <v>0</v>
      </c>
      <c r="M917" s="28">
        <v>0</v>
      </c>
      <c r="N917" s="28">
        <v>0</v>
      </c>
      <c r="O917" s="28">
        <v>0</v>
      </c>
      <c r="P917" s="28">
        <v>0</v>
      </c>
      <c r="Q917" s="28">
        <v>0</v>
      </c>
      <c r="R917" s="28">
        <v>0</v>
      </c>
      <c r="S917" s="93">
        <v>0</v>
      </c>
      <c r="T917" s="93">
        <f>_xlfn.XLOOKUP(B917,'[3]Nur des jours'!$B:$B,'[3]Nur des jours'!$U:$U,"")</f>
        <v>0</v>
      </c>
      <c r="U917" s="93">
        <v>0</v>
      </c>
      <c r="V917" s="93">
        <v>0.36524456886195078</v>
      </c>
      <c r="W917" s="93">
        <v>0</v>
      </c>
      <c r="X917" s="93">
        <v>4.8154711456968929E-3</v>
      </c>
      <c r="Y917" s="93">
        <v>0</v>
      </c>
      <c r="Z917" s="93">
        <v>0</v>
      </c>
      <c r="AA917" s="93">
        <v>0</v>
      </c>
      <c r="AB917" s="93">
        <v>0</v>
      </c>
      <c r="AC917" s="93">
        <f>_xlfn.XLOOKUP(B917,'[3]Nur des jours'!$B:$B,'[3]Nur des jours'!$N:$N,"")</f>
        <v>0</v>
      </c>
      <c r="AD917" s="93">
        <v>0</v>
      </c>
      <c r="AE917" s="93">
        <v>0.23681416989838286</v>
      </c>
      <c r="AF917" s="93">
        <v>0</v>
      </c>
      <c r="AG917" s="93"/>
      <c r="AH917" s="93">
        <v>0</v>
      </c>
      <c r="AI917" s="93">
        <v>0</v>
      </c>
      <c r="AJ917" s="93">
        <v>0</v>
      </c>
      <c r="AK917" s="93">
        <v>0</v>
      </c>
      <c r="AL917" s="93">
        <v>0</v>
      </c>
      <c r="AM917" s="49" t="s">
        <v>5559</v>
      </c>
      <c r="AN917" s="49"/>
      <c r="AO917" s="48" t="str" cm="1">
        <f t="array" ref="AO917">IFERROR(_xlfn.IFS(
AQ917="MPR ISSUE","PDH",
AQ917="BSS Hardware Issue","BSS",
AQ917="Sites strategiques, MLL, Pylone, etc.","ENVTECH",
AQ917="AKTIVCO DEFAUT GE &amp; POWER Cabinet","AKTIVCO",
AQ917="AKTIVCO Coupure ENEO &amp; Baisse de tension","AKTIVCO GRID ONLY",
AQ917="Coupure ENEO &amp; Baisse de tension","IHS GRID ONLY",
AQ917="Defaut GE &amp; POWER Cabinet","IHS",
AQ917="Sharing","Partners",
AQ917="Sites strategiques &amp; DataCenter","SST &amp; DC",
AQ917="Exclu","Exclu",
AQ917="SAT","SAT",
AQ917="SPARE-ISSUE","SPARE-ISSUE",
AQ917="Fiber CAmtel","TRANS_FO_CAMTEL",
AQ917="Fiber AOF","Fiber AOF",
AQ917="Projet OCM (HUAWEI)","TRAVAUX-HUAWEI",
AQ917="Projet OCM (NOKIA)","TRAVAUX-NOKIA",
AQ917="ACCESS-ISSUE","ACCESS-ISSUE",
AQ917="Projet OCM (ZTE, NOKIA, autres projets)","TRAVAUX OCM",
AQ917="No root CAuse","No root cause",
AQ917="ODU HS","PDH",
AQ917="IP &amp; VLAN","PDH",
AQ917="Warehouse HUAWEI","SPARE-ISSUE",
AQ917="SPARE-HS","SPARE-ISSUE",
AQ917="Power Telco","BSS",AQ917="no impacts","no impacts"
),"")</f>
        <v>IHS</v>
      </c>
      <c r="AP917" s="48" t="str" cm="1">
        <f t="array" ref="AP917">IFERROR(_xlfn.IFS(
AQ917="MPR ISSUE","TX ISSUE",
AQ917="BSS Hardware Issue","RAN ISSUE",
AQ917="Sites strategiques, MLL, Pylone, etc.","ENVTECH",
AQ917="AKTIVCO DEFAUT GE &amp; POWER Cabinet","POWER ISSUE",
AQ917="AKTIVCO Coupure ENEO &amp; Baisse de tension","POWER ISSUE",
AQ917="Coupure ENEO &amp; Baisse de tension","POWER ISSUE",
AQ917="Defaut GE &amp; POWER Cabinet","POWER ISSUE",
AQ917="Sharing","POWER ISSUE",
AQ917="Sites strategiques &amp; DataCenter","POWER ISSUE",
AQ917="Exclu","Exclu",
AQ917="SAT","TX ISSUE",
AQ917="SPARE-ISSUE","SPARE-ISSUE",
AQ917="Fiber CAmtel","TX ISSUE",
AQ917="Fiber AOF","TX ISSUE",
AQ917="Projet OCM (HUAWEI)","TRAVAUX-HUAWEI",
AQ917="Projet OCM (NOKIA)","TRAVAUX -NOKIA",
AQ917="ACCESS-ISSUE","ACCESS-ISSUE",
AQ917="Projet OCM (ZTE, NOKIA, autres projets)","TRAVAUX OCM",
AQ917="No root CAuse","No root cause",
AQ917="ODU HS","TX ISSUE",
AQ917="IP &amp; VLAN","TX ISSUE",
AQ917="Warehouse HUAWEI","SPARE-ISSUE",
AQ917="SPARE-HS","SPARE-ISSUE",
AQ917="Power Telco","RAN ISSUE",AQ917="no impacts","no impacts"
),"")</f>
        <v>POWER ISSUE</v>
      </c>
      <c r="AQ917" s="67" t="s">
        <v>5330</v>
      </c>
      <c r="AR917" s="48" t="str" cm="1">
        <f t="array" ref="AR917">IFERROR(_xlfn.IFS(
AQ917="MPR ISSUE","ACTIVE",
AQ917="BSS Hardware Issue","ACTIVE",
AQ917="Sites strategiques, MLL, Pylone, etc.","PASSIVE",
AQ917="AKTIVCO DEFAUT GE &amp; POWER Cabinet","PASSIVE",
AQ917="AKTIVCO Coupure ENEO &amp; Baisse de tension","PASSIVE",
AQ917="Coupure ENEO &amp; Baisse de tension","PASSIVE",
AQ917="Defaut GE &amp; POWER Cabinet","PASSIVE",
AQ917="Sharing","PASSIVE",
AQ917="Sites strategiques &amp; DataCenter","PASSIVE",
AQ917="Exclu","Exclu",
AQ917="SAT","ACTIVE",
AQ917="SPARE-ISSUE","SPARE-ISSUE",
AQ917="Fiber CAmtel","ACTIVE",
AQ917="Fiber AOF","ACTIVE",
AQ917="Projet OCM (HUAWEI)","PLANNED WORKS",
AQ917="Projet OCM (NOKIA)","PLANNED WORKS",
AQ917="ACCESS-ISSUE","ACCESS-ISSUE",
AQ917="Projet OCM (ZTE, NOKIA, autres projets)","PLANNED WORKS",
AQ917="No root CAuse","No root cause",
AQ917="ODU HS","ACTIVE",
AQ917="IP &amp; VLAN","ACTIVE",
AQ917="Warehouse HUAWEI","SPARE-ISSUE",
AQ917="SPARE-HS","SPARE-ISSUE",
AQ917="Power Telco","ACTIVE", AQ917="no impacts","no impacts"
),"")</f>
        <v>PASSIVE</v>
      </c>
      <c r="AS917" s="92" t="s">
        <v>5841</v>
      </c>
      <c r="AT917" s="98" t="s">
        <v>2904</v>
      </c>
      <c r="AV917" s="17" t="s">
        <v>5537</v>
      </c>
      <c r="AW917" s="7" t="s">
        <v>5537</v>
      </c>
      <c r="AX917" s="6" t="s">
        <v>5537</v>
      </c>
      <c r="AY917" s="7"/>
      <c r="AZ917" s="3" t="s">
        <v>5537</v>
      </c>
      <c r="BA917" s="18" t="s">
        <v>5537</v>
      </c>
      <c r="BB917" s="18" t="s">
        <v>5537</v>
      </c>
      <c r="BC917" s="18" t="s">
        <v>5537</v>
      </c>
      <c r="BD917" s="18" t="s">
        <v>5537</v>
      </c>
      <c r="BE917" s="18" t="s">
        <v>5537</v>
      </c>
      <c r="BF917" s="18" t="s">
        <v>5537</v>
      </c>
      <c r="BG917" s="18" t="s">
        <v>5537</v>
      </c>
      <c r="BH917" s="18" t="s">
        <v>5537</v>
      </c>
      <c r="BI917" s="18" t="s">
        <v>5537</v>
      </c>
      <c r="BJ917" s="18" t="s">
        <v>5537</v>
      </c>
      <c r="BK917" s="18" t="s">
        <v>5537</v>
      </c>
      <c r="BL917" s="9" t="s">
        <v>5841</v>
      </c>
      <c r="BM917" s="14" t="s">
        <v>5537</v>
      </c>
      <c r="BN917" s="14" t="s">
        <v>5537</v>
      </c>
      <c r="BO917" s="14" t="str">
        <f>_xlfn.XLOOKUP(B917,'[4]cell downs 18042026 17h'!$B:$B,'[4]cell downs 18042026 17h'!$B:$B,"")</f>
        <v/>
      </c>
      <c r="BP917" s="14" t="str">
        <f>_xlfn.XLOOKUP(B917,'[5]Cells Huawei 19042026 15h'!$B:$B,'[5]Cells Huawei 19042026 15h'!$B:$B,"")</f>
        <v/>
      </c>
      <c r="BQ917" s="9" t="str">
        <f>_xlfn.XLOOKUP(B917,'[6]cells down 19042026 9H40'!$B:$B,'[6]cells down 19042026 9H40'!$B:$B,"")</f>
        <v/>
      </c>
      <c r="BR917" s="9" t="s">
        <v>2904</v>
      </c>
      <c r="BS917" s="9" t="s">
        <v>5537</v>
      </c>
      <c r="BT917" s="108"/>
    </row>
    <row r="918" spans="1:72" s="9" customFormat="1" x14ac:dyDescent="0.35">
      <c r="A918" s="1" t="s">
        <v>2768</v>
      </c>
      <c r="B918" s="8" t="s">
        <v>2769</v>
      </c>
      <c r="C918" s="3" t="str">
        <f>_xlfn.XLOOKUP(B918,'[1]daily break down'!$D:$D,'[1]daily break down'!$E:$E,"")</f>
        <v>Yaounde</v>
      </c>
      <c r="D918" s="1" t="s">
        <v>11</v>
      </c>
      <c r="E918" s="1" t="s">
        <v>12</v>
      </c>
      <c r="F918" s="3" t="s">
        <v>37</v>
      </c>
      <c r="G918" s="1" t="s">
        <v>38</v>
      </c>
      <c r="H918" s="34" t="str">
        <f>_xlfn.XLOOKUP(B918,[2]CALCULATION!$B:$B,[2]CALCULATION!$H:$H,"")</f>
        <v>ZTE</v>
      </c>
      <c r="I918" s="28">
        <v>0</v>
      </c>
      <c r="J918" s="28">
        <v>0</v>
      </c>
      <c r="K918" s="28">
        <v>0</v>
      </c>
      <c r="L918" s="28">
        <v>0</v>
      </c>
      <c r="M918" s="28">
        <v>0</v>
      </c>
      <c r="N918" s="28">
        <v>0</v>
      </c>
      <c r="O918" s="28">
        <v>0</v>
      </c>
      <c r="P918" s="28">
        <v>0</v>
      </c>
      <c r="Q918" s="28">
        <v>0</v>
      </c>
      <c r="R918" s="28">
        <v>0</v>
      </c>
      <c r="S918" s="93">
        <v>0</v>
      </c>
      <c r="T918" s="93">
        <f>_xlfn.XLOOKUP(B918,'[3]Nur des jours'!$B:$B,'[3]Nur des jours'!$U:$U,"")</f>
        <v>0</v>
      </c>
      <c r="U918" s="93">
        <v>0</v>
      </c>
      <c r="V918" s="93">
        <v>0</v>
      </c>
      <c r="W918" s="93">
        <v>0</v>
      </c>
      <c r="X918" s="93">
        <v>0</v>
      </c>
      <c r="Y918" s="93">
        <v>0</v>
      </c>
      <c r="Z918" s="93">
        <v>0</v>
      </c>
      <c r="AA918" s="93">
        <v>0</v>
      </c>
      <c r="AB918" s="93">
        <v>2.3007251029442607E-3</v>
      </c>
      <c r="AC918" s="93">
        <f>_xlfn.XLOOKUP(B918,'[3]Nur des jours'!$B:$B,'[3]Nur des jours'!$N:$N,"")</f>
        <v>0</v>
      </c>
      <c r="AD918" s="93">
        <v>0</v>
      </c>
      <c r="AE918" s="93">
        <v>0.2310177694452287</v>
      </c>
      <c r="AF918" s="93">
        <v>0</v>
      </c>
      <c r="AG918" s="93"/>
      <c r="AH918" s="93">
        <v>0</v>
      </c>
      <c r="AI918" s="93">
        <v>0</v>
      </c>
      <c r="AJ918" s="93">
        <v>0</v>
      </c>
      <c r="AK918" s="93">
        <v>0</v>
      </c>
      <c r="AL918" s="93">
        <v>0</v>
      </c>
      <c r="AM918" s="49" t="s">
        <v>5559</v>
      </c>
      <c r="AN918" s="49"/>
      <c r="AO918" s="48" t="str" cm="1">
        <f t="array" ref="AO918">IFERROR(_xlfn.IFS(
AQ918="MPR ISSUE","PDH",
AQ918="BSS Hardware Issue","BSS",
AQ918="Sites strategiques, MLL, Pylone, etc.","ENVTECH",
AQ918="AKTIVCO DEFAUT GE &amp; POWER Cabinet","AKTIVCO",
AQ918="AKTIVCO Coupure ENEO &amp; Baisse de tension","AKTIVCO GRID ONLY",
AQ918="Coupure ENEO &amp; Baisse de tension","IHS GRID ONLY",
AQ918="Defaut GE &amp; POWER Cabinet","IHS",
AQ918="Sharing","Partners",
AQ918="Sites strategiques &amp; DataCenter","SST &amp; DC",
AQ918="Exclu","Exclu",
AQ918="SAT","SAT",
AQ918="SPARE-ISSUE","SPARE-ISSUE",
AQ918="Fiber CAmtel","TRANS_FO_CAMTEL",
AQ918="Fiber AOF","Fiber AOF",
AQ918="Projet OCM (HUAWEI)","TRAVAUX-HUAWEI",
AQ918="Projet OCM (NOKIA)","TRAVAUX-NOKIA",
AQ918="ACCESS-ISSUE","ACCESS-ISSUE",
AQ918="Projet OCM (ZTE, NOKIA, autres projets)","TRAVAUX OCM",
AQ918="No root CAuse","No root cause",
AQ918="ODU HS","PDH",
AQ918="IP &amp; VLAN","PDH",
AQ918="Warehouse HUAWEI","SPARE-ISSUE",
AQ918="SPARE-HS","SPARE-ISSUE",
AQ918="Power Telco","BSS",AQ918="no impacts","no impacts"
),"")</f>
        <v>No root cause</v>
      </c>
      <c r="AP918" s="48" t="str" cm="1">
        <f t="array" ref="AP918">IFERROR(_xlfn.IFS(
AQ918="MPR ISSUE","TX ISSUE",
AQ918="BSS Hardware Issue","RAN ISSUE",
AQ918="Sites strategiques, MLL, Pylone, etc.","ENVTECH",
AQ918="AKTIVCO DEFAUT GE &amp; POWER Cabinet","POWER ISSUE",
AQ918="AKTIVCO Coupure ENEO &amp; Baisse de tension","POWER ISSUE",
AQ918="Coupure ENEO &amp; Baisse de tension","POWER ISSUE",
AQ918="Defaut GE &amp; POWER Cabinet","POWER ISSUE",
AQ918="Sharing","POWER ISSUE",
AQ918="Sites strategiques &amp; DataCenter","POWER ISSUE",
AQ918="Exclu","Exclu",
AQ918="SAT","TX ISSUE",
AQ918="SPARE-ISSUE","SPARE-ISSUE",
AQ918="Fiber CAmtel","TX ISSUE",
AQ918="Fiber AOF","TX ISSUE",
AQ918="Projet OCM (HUAWEI)","TRAVAUX-HUAWEI",
AQ918="Projet OCM (NOKIA)","TRAVAUX -NOKIA",
AQ918="ACCESS-ISSUE","ACCESS-ISSUE",
AQ918="Projet OCM (ZTE, NOKIA, autres projets)","TRAVAUX OCM",
AQ918="No root CAuse","No root cause",
AQ918="ODU HS","TX ISSUE",
AQ918="IP &amp; VLAN","TX ISSUE",
AQ918="Warehouse HUAWEI","SPARE-ISSUE",
AQ918="SPARE-HS","SPARE-ISSUE",
AQ918="Power Telco","RAN ISSUE",AQ918="no impacts","no impacts"
),"")</f>
        <v>No root cause</v>
      </c>
      <c r="AQ918" s="127" t="s">
        <v>5344</v>
      </c>
      <c r="AR918" s="48" t="str" cm="1">
        <f t="array" ref="AR918">IFERROR(_xlfn.IFS(
AQ918="MPR ISSUE","ACTIVE",
AQ918="BSS Hardware Issue","ACTIVE",
AQ918="Sites strategiques, MLL, Pylone, etc.","PASSIVE",
AQ918="AKTIVCO DEFAUT GE &amp; POWER Cabinet","PASSIVE",
AQ918="AKTIVCO Coupure ENEO &amp; Baisse de tension","PASSIVE",
AQ918="Coupure ENEO &amp; Baisse de tension","PASSIVE",
AQ918="Defaut GE &amp; POWER Cabinet","PASSIVE",
AQ918="Sharing","PASSIVE",
AQ918="Sites strategiques &amp; DataCenter","PASSIVE",
AQ918="Exclu","Exclu",
AQ918="SAT","ACTIVE",
AQ918="SPARE-ISSUE","SPARE-ISSUE",
AQ918="Fiber CAmtel","ACTIVE",
AQ918="Fiber AOF","ACTIVE",
AQ918="Projet OCM (HUAWEI)","PLANNED WORKS",
AQ918="Projet OCM (NOKIA)","PLANNED WORKS",
AQ918="ACCESS-ISSUE","ACCESS-ISSUE",
AQ918="Projet OCM (ZTE, NOKIA, autres projets)","PLANNED WORKS",
AQ918="No root CAuse","No root cause",
AQ918="ODU HS","ACTIVE",
AQ918="IP &amp; VLAN","ACTIVE",
AQ918="Warehouse HUAWEI","SPARE-ISSUE",
AQ918="SPARE-HS","SPARE-ISSUE",
AQ918="Power Telco","ACTIVE", AQ918="no impacts","no impacts"
),"")</f>
        <v>No root cause</v>
      </c>
      <c r="AS918" s="92" t="s">
        <v>5537</v>
      </c>
      <c r="AT918" s="98" t="s">
        <v>2769</v>
      </c>
      <c r="AV918" s="17" t="s">
        <v>5537</v>
      </c>
      <c r="AW918" s="7" t="s">
        <v>5537</v>
      </c>
      <c r="AX918" s="6" t="s">
        <v>5537</v>
      </c>
      <c r="AY918" s="7"/>
      <c r="AZ918" s="3" t="s">
        <v>5537</v>
      </c>
      <c r="BA918" s="18" t="s">
        <v>5537</v>
      </c>
      <c r="BB918" s="18" t="s">
        <v>5537</v>
      </c>
      <c r="BC918" s="18" t="s">
        <v>5537</v>
      </c>
      <c r="BD918" s="18" t="s">
        <v>5537</v>
      </c>
      <c r="BE918" s="18" t="s">
        <v>5537</v>
      </c>
      <c r="BF918" s="18" t="s">
        <v>5537</v>
      </c>
      <c r="BG918" s="18" t="s">
        <v>5537</v>
      </c>
      <c r="BH918" s="18" t="s">
        <v>5537</v>
      </c>
      <c r="BI918" s="18" t="s">
        <v>5537</v>
      </c>
      <c r="BJ918" s="18" t="s">
        <v>5537</v>
      </c>
      <c r="BK918" s="18" t="s">
        <v>5537</v>
      </c>
      <c r="BL918" s="9" t="s">
        <v>5537</v>
      </c>
      <c r="BM918" s="14" t="s">
        <v>5537</v>
      </c>
      <c r="BN918" s="14" t="s">
        <v>5537</v>
      </c>
      <c r="BO918" s="14" t="str">
        <f>_xlfn.XLOOKUP(B918,'[4]cell downs 18042026 17h'!$B:$B,'[4]cell downs 18042026 17h'!$B:$B,"")</f>
        <v/>
      </c>
      <c r="BP918" s="14" t="str">
        <f>_xlfn.XLOOKUP(B918,'[5]Cells Huawei 19042026 15h'!$B:$B,'[5]Cells Huawei 19042026 15h'!$B:$B,"")</f>
        <v/>
      </c>
      <c r="BQ918" s="9" t="str">
        <f>_xlfn.XLOOKUP(B918,'[6]cells down 19042026 9H40'!$B:$B,'[6]cells down 19042026 9H40'!$B:$B,"")</f>
        <v/>
      </c>
      <c r="BR918" s="9" t="s">
        <v>2769</v>
      </c>
      <c r="BS918" s="9" t="s">
        <v>5537</v>
      </c>
      <c r="BT918" s="108"/>
    </row>
    <row r="919" spans="1:72" s="9" customFormat="1" x14ac:dyDescent="0.35">
      <c r="A919" s="1" t="s">
        <v>2441</v>
      </c>
      <c r="B919" s="8" t="s">
        <v>2442</v>
      </c>
      <c r="C919" s="3" t="str">
        <f>_xlfn.XLOOKUP(B919,'[1]daily break down'!$D:$D,'[1]daily break down'!$E:$E,"")</f>
        <v>Yaounde</v>
      </c>
      <c r="D919" s="1" t="s">
        <v>11</v>
      </c>
      <c r="E919" s="1" t="s">
        <v>12</v>
      </c>
      <c r="F919" s="3" t="s">
        <v>37</v>
      </c>
      <c r="G919" s="1" t="s">
        <v>38</v>
      </c>
      <c r="H919" s="34" t="str">
        <f>_xlfn.XLOOKUP(B919,[2]CALCULATION!$B:$B,[2]CALCULATION!$H:$H,"")</f>
        <v>ZTE</v>
      </c>
      <c r="I919" s="28">
        <v>12.828896679251098</v>
      </c>
      <c r="J919" s="28">
        <v>0</v>
      </c>
      <c r="K919" s="28">
        <v>0</v>
      </c>
      <c r="L919" s="28">
        <v>3.8826965496971039E-2</v>
      </c>
      <c r="M919" s="28">
        <v>0</v>
      </c>
      <c r="N919" s="28">
        <v>0</v>
      </c>
      <c r="O919" s="28">
        <v>7.9865480705299099E-2</v>
      </c>
      <c r="P919" s="28">
        <v>0</v>
      </c>
      <c r="Q919" s="28">
        <v>0</v>
      </c>
      <c r="R919" s="28">
        <v>0.50387663262306925</v>
      </c>
      <c r="S919" s="93">
        <v>0</v>
      </c>
      <c r="T919" s="93">
        <f>_xlfn.XLOOKUP(B919,'[3]Nur des jours'!$B:$B,'[3]Nur des jours'!$U:$U,"")</f>
        <v>0</v>
      </c>
      <c r="U919" s="93">
        <v>0</v>
      </c>
      <c r="V919" s="93">
        <v>0</v>
      </c>
      <c r="W919" s="93">
        <v>0</v>
      </c>
      <c r="X919" s="93">
        <v>0</v>
      </c>
      <c r="Y919" s="93">
        <v>0</v>
      </c>
      <c r="Z919" s="93">
        <v>0</v>
      </c>
      <c r="AA919" s="93">
        <v>0</v>
      </c>
      <c r="AB919" s="93">
        <v>0</v>
      </c>
      <c r="AC919" s="93">
        <f>_xlfn.XLOOKUP(B919,'[3]Nur des jours'!$B:$B,'[3]Nur des jours'!$N:$N,"")</f>
        <v>0</v>
      </c>
      <c r="AD919" s="93">
        <v>0</v>
      </c>
      <c r="AE919" s="93">
        <v>0.22019187690657019</v>
      </c>
      <c r="AF919" s="93">
        <v>0</v>
      </c>
      <c r="AG919" s="93"/>
      <c r="AH919" s="93">
        <v>0</v>
      </c>
      <c r="AI919" s="93">
        <v>0</v>
      </c>
      <c r="AJ919" s="93">
        <v>0</v>
      </c>
      <c r="AK919" s="93">
        <v>0</v>
      </c>
      <c r="AL919" s="93">
        <v>0</v>
      </c>
      <c r="AM919" s="49" t="s">
        <v>5559</v>
      </c>
      <c r="AN919" s="49"/>
      <c r="AO919" s="48" t="str" cm="1">
        <f t="array" ref="AO919">IFERROR(_xlfn.IFS(
AQ919="MPR ISSUE","PDH",
AQ919="BSS Hardware Issue","BSS",
AQ919="Sites strategiques, MLL, Pylone, etc.","ENVTECH",
AQ919="AKTIVCO DEFAUT GE &amp; POWER Cabinet","AKTIVCO",
AQ919="AKTIVCO Coupure ENEO &amp; Baisse de tension","AKTIVCO GRID ONLY",
AQ919="Coupure ENEO &amp; Baisse de tension","IHS GRID ONLY",
AQ919="Defaut GE &amp; POWER Cabinet","IHS",
AQ919="Sharing","Partners",
AQ919="Sites strategiques &amp; DataCenter","SST &amp; DC",
AQ919="Exclu","Exclu",
AQ919="SAT","SAT",
AQ919="SPARE-ISSUE","SPARE-ISSUE",
AQ919="Fiber CAmtel","TRANS_FO_CAMTEL",
AQ919="Fiber AOF","Fiber AOF",
AQ919="Projet OCM (HUAWEI)","TRAVAUX-HUAWEI",
AQ919="Projet OCM (NOKIA)","TRAVAUX-NOKIA",
AQ919="ACCESS-ISSUE","ACCESS-ISSUE",
AQ919="Projet OCM (ZTE, NOKIA, autres projets)","TRAVAUX OCM",
AQ919="No root CAuse","No root cause",
AQ919="ODU HS","PDH",
AQ919="IP &amp; VLAN","PDH",
AQ919="Warehouse HUAWEI","SPARE-ISSUE",
AQ919="SPARE-HS","SPARE-ISSUE",
AQ919="Power Telco","BSS",AQ919="no impacts","no impacts"
),"")</f>
        <v>No root cause</v>
      </c>
      <c r="AP919" s="48" t="str" cm="1">
        <f t="array" ref="AP919">IFERROR(_xlfn.IFS(
AQ919="MPR ISSUE","TX ISSUE",
AQ919="BSS Hardware Issue","RAN ISSUE",
AQ919="Sites strategiques, MLL, Pylone, etc.","ENVTECH",
AQ919="AKTIVCO DEFAUT GE &amp; POWER Cabinet","POWER ISSUE",
AQ919="AKTIVCO Coupure ENEO &amp; Baisse de tension","POWER ISSUE",
AQ919="Coupure ENEO &amp; Baisse de tension","POWER ISSUE",
AQ919="Defaut GE &amp; POWER Cabinet","POWER ISSUE",
AQ919="Sharing","POWER ISSUE",
AQ919="Sites strategiques &amp; DataCenter","POWER ISSUE",
AQ919="Exclu","Exclu",
AQ919="SAT","TX ISSUE",
AQ919="SPARE-ISSUE","SPARE-ISSUE",
AQ919="Fiber CAmtel","TX ISSUE",
AQ919="Fiber AOF","TX ISSUE",
AQ919="Projet OCM (HUAWEI)","TRAVAUX-HUAWEI",
AQ919="Projet OCM (NOKIA)","TRAVAUX -NOKIA",
AQ919="ACCESS-ISSUE","ACCESS-ISSUE",
AQ919="Projet OCM (ZTE, NOKIA, autres projets)","TRAVAUX OCM",
AQ919="No root CAuse","No root cause",
AQ919="ODU HS","TX ISSUE",
AQ919="IP &amp; VLAN","TX ISSUE",
AQ919="Warehouse HUAWEI","SPARE-ISSUE",
AQ919="SPARE-HS","SPARE-ISSUE",
AQ919="Power Telco","RAN ISSUE",AQ919="no impacts","no impacts"
),"")</f>
        <v>No root cause</v>
      </c>
      <c r="AQ919" s="127" t="s">
        <v>5344</v>
      </c>
      <c r="AR919" s="48" t="str" cm="1">
        <f t="array" ref="AR919">IFERROR(_xlfn.IFS(
AQ919="MPR ISSUE","ACTIVE",
AQ919="BSS Hardware Issue","ACTIVE",
AQ919="Sites strategiques, MLL, Pylone, etc.","PASSIVE",
AQ919="AKTIVCO DEFAUT GE &amp; POWER Cabinet","PASSIVE",
AQ919="AKTIVCO Coupure ENEO &amp; Baisse de tension","PASSIVE",
AQ919="Coupure ENEO &amp; Baisse de tension","PASSIVE",
AQ919="Defaut GE &amp; POWER Cabinet","PASSIVE",
AQ919="Sharing","PASSIVE",
AQ919="Sites strategiques &amp; DataCenter","PASSIVE",
AQ919="Exclu","Exclu",
AQ919="SAT","ACTIVE",
AQ919="SPARE-ISSUE","SPARE-ISSUE",
AQ919="Fiber CAmtel","ACTIVE",
AQ919="Fiber AOF","ACTIVE",
AQ919="Projet OCM (HUAWEI)","PLANNED WORKS",
AQ919="Projet OCM (NOKIA)","PLANNED WORKS",
AQ919="ACCESS-ISSUE","ACCESS-ISSUE",
AQ919="Projet OCM (ZTE, NOKIA, autres projets)","PLANNED WORKS",
AQ919="No root CAuse","No root cause",
AQ919="ODU HS","ACTIVE",
AQ919="IP &amp; VLAN","ACTIVE",
AQ919="Warehouse HUAWEI","SPARE-ISSUE",
AQ919="SPARE-HS","SPARE-ISSUE",
AQ919="Power Telco","ACTIVE", AQ919="no impacts","no impacts"
),"")</f>
        <v>No root cause</v>
      </c>
      <c r="AS919" s="92" t="s">
        <v>5537</v>
      </c>
      <c r="AT919" s="98" t="s">
        <v>2442</v>
      </c>
      <c r="AV919" s="17" t="s">
        <v>5537</v>
      </c>
      <c r="AW919" s="7" t="s">
        <v>5537</v>
      </c>
      <c r="AX919" s="6" t="s">
        <v>5537</v>
      </c>
      <c r="AY919" s="7"/>
      <c r="AZ919" s="3" t="s">
        <v>5537</v>
      </c>
      <c r="BA919" s="18" t="s">
        <v>5537</v>
      </c>
      <c r="BB919" s="18" t="s">
        <v>5537</v>
      </c>
      <c r="BC919" s="18" t="s">
        <v>5537</v>
      </c>
      <c r="BD919" s="18" t="s">
        <v>5537</v>
      </c>
      <c r="BE919" s="18" t="s">
        <v>5537</v>
      </c>
      <c r="BF919" s="18" t="s">
        <v>5537</v>
      </c>
      <c r="BG919" s="18" t="s">
        <v>5537</v>
      </c>
      <c r="BH919" s="18" t="s">
        <v>5537</v>
      </c>
      <c r="BI919" s="18" t="s">
        <v>5537</v>
      </c>
      <c r="BJ919" s="18" t="s">
        <v>5537</v>
      </c>
      <c r="BK919" s="18" t="s">
        <v>5537</v>
      </c>
      <c r="BL919" s="9" t="s">
        <v>5537</v>
      </c>
      <c r="BM919" s="14" t="s">
        <v>5537</v>
      </c>
      <c r="BN919" s="14" t="s">
        <v>5537</v>
      </c>
      <c r="BO919" s="14" t="str">
        <f>_xlfn.XLOOKUP(B919,'[4]cell downs 18042026 17h'!$B:$B,'[4]cell downs 18042026 17h'!$B:$B,"")</f>
        <v/>
      </c>
      <c r="BP919" s="14" t="str">
        <f>_xlfn.XLOOKUP(B919,'[5]Cells Huawei 19042026 15h'!$B:$B,'[5]Cells Huawei 19042026 15h'!$B:$B,"")</f>
        <v/>
      </c>
      <c r="BQ919" s="9" t="str">
        <f>_xlfn.XLOOKUP(B919,'[6]cells down 19042026 9H40'!$B:$B,'[6]cells down 19042026 9H40'!$B:$B,"")</f>
        <v/>
      </c>
      <c r="BR919" s="9" t="s">
        <v>2442</v>
      </c>
      <c r="BS919" s="9" t="s">
        <v>12</v>
      </c>
      <c r="BT919" s="108"/>
    </row>
    <row r="920" spans="1:72" s="9" customFormat="1" x14ac:dyDescent="0.35">
      <c r="A920" s="1" t="s">
        <v>1630</v>
      </c>
      <c r="B920" s="8" t="s">
        <v>1631</v>
      </c>
      <c r="C920" s="3" t="str">
        <f>_xlfn.XLOOKUP(B920,'[1]daily break down'!$D:$D,'[1]daily break down'!$E:$E,"")</f>
        <v>Yaounde</v>
      </c>
      <c r="D920" s="1" t="s">
        <v>11</v>
      </c>
      <c r="E920" s="1" t="s">
        <v>12</v>
      </c>
      <c r="F920" s="3" t="s">
        <v>37</v>
      </c>
      <c r="G920" s="1" t="s">
        <v>38</v>
      </c>
      <c r="H920" s="34" t="str">
        <f>_xlfn.XLOOKUP(B920,[2]CALCULATION!$B:$B,[2]CALCULATION!$H:$H,"")</f>
        <v>ZTE</v>
      </c>
      <c r="I920" s="28">
        <v>0</v>
      </c>
      <c r="J920" s="28">
        <v>0</v>
      </c>
      <c r="K920" s="28">
        <v>0.17599655283606258</v>
      </c>
      <c r="L920" s="28">
        <v>0</v>
      </c>
      <c r="M920" s="28">
        <v>0</v>
      </c>
      <c r="N920" s="28">
        <v>0</v>
      </c>
      <c r="O920" s="28">
        <v>0</v>
      </c>
      <c r="P920" s="28">
        <v>0</v>
      </c>
      <c r="Q920" s="28">
        <v>0</v>
      </c>
      <c r="R920" s="28">
        <v>2.1526939529097084E-2</v>
      </c>
      <c r="S920" s="93">
        <v>0</v>
      </c>
      <c r="T920" s="93">
        <f>_xlfn.XLOOKUP(B920,'[3]Nur des jours'!$B:$B,'[3]Nur des jours'!$U:$U,"")</f>
        <v>0</v>
      </c>
      <c r="U920" s="93">
        <v>0</v>
      </c>
      <c r="V920" s="93">
        <v>0</v>
      </c>
      <c r="W920" s="93">
        <v>0</v>
      </c>
      <c r="X920" s="93">
        <v>0</v>
      </c>
      <c r="Y920" s="93">
        <v>0</v>
      </c>
      <c r="Z920" s="93">
        <v>0</v>
      </c>
      <c r="AA920" s="93">
        <v>0</v>
      </c>
      <c r="AB920" s="93">
        <v>0</v>
      </c>
      <c r="AC920" s="93">
        <f>_xlfn.XLOOKUP(B920,'[3]Nur des jours'!$B:$B,'[3]Nur des jours'!$N:$N,"")</f>
        <v>0</v>
      </c>
      <c r="AD920" s="93">
        <v>0</v>
      </c>
      <c r="AE920" s="93">
        <v>0.21441331153173401</v>
      </c>
      <c r="AF920" s="93">
        <v>0</v>
      </c>
      <c r="AG920" s="93"/>
      <c r="AH920" s="93">
        <v>0</v>
      </c>
      <c r="AI920" s="93">
        <v>0</v>
      </c>
      <c r="AJ920" s="93">
        <v>0</v>
      </c>
      <c r="AK920" s="93">
        <v>0</v>
      </c>
      <c r="AL920" s="93">
        <v>0</v>
      </c>
      <c r="AM920" s="49" t="s">
        <v>5559</v>
      </c>
      <c r="AN920" s="49"/>
      <c r="AO920" s="48" t="str" cm="1">
        <f t="array" ref="AO920">IFERROR(_xlfn.IFS(
AQ920="MPR ISSUE","PDH",
AQ920="BSS Hardware Issue","BSS",
AQ920="Sites strategiques, MLL, Pylone, etc.","ENVTECH",
AQ920="AKTIVCO DEFAUT GE &amp; POWER Cabinet","AKTIVCO",
AQ920="AKTIVCO Coupure ENEO &amp; Baisse de tension","AKTIVCO GRID ONLY",
AQ920="Coupure ENEO &amp; Baisse de tension","IHS GRID ONLY",
AQ920="Defaut GE &amp; POWER Cabinet","IHS",
AQ920="Sharing","Partners",
AQ920="Sites strategiques &amp; DataCenter","SST &amp; DC",
AQ920="Exclu","Exclu",
AQ920="SAT","SAT",
AQ920="SPARE-ISSUE","SPARE-ISSUE",
AQ920="Fiber CAmtel","TRANS_FO_CAMTEL",
AQ920="Fiber AOF","Fiber AOF",
AQ920="Projet OCM (HUAWEI)","TRAVAUX-HUAWEI",
AQ920="Projet OCM (NOKIA)","TRAVAUX-NOKIA",
AQ920="ACCESS-ISSUE","ACCESS-ISSUE",
AQ920="Projet OCM (ZTE, NOKIA, autres projets)","TRAVAUX OCM",
AQ920="No root CAuse","No root cause",
AQ920="ODU HS","PDH",
AQ920="IP &amp; VLAN","PDH",
AQ920="Warehouse HUAWEI","SPARE-ISSUE",
AQ920="SPARE-HS","SPARE-ISSUE",
AQ920="Power Telco","BSS",AQ920="no impacts","no impacts"
),"")</f>
        <v>No root cause</v>
      </c>
      <c r="AP920" s="48" t="str" cm="1">
        <f t="array" ref="AP920">IFERROR(_xlfn.IFS(
AQ920="MPR ISSUE","TX ISSUE",
AQ920="BSS Hardware Issue","RAN ISSUE",
AQ920="Sites strategiques, MLL, Pylone, etc.","ENVTECH",
AQ920="AKTIVCO DEFAUT GE &amp; POWER Cabinet","POWER ISSUE",
AQ920="AKTIVCO Coupure ENEO &amp; Baisse de tension","POWER ISSUE",
AQ920="Coupure ENEO &amp; Baisse de tension","POWER ISSUE",
AQ920="Defaut GE &amp; POWER Cabinet","POWER ISSUE",
AQ920="Sharing","POWER ISSUE",
AQ920="Sites strategiques &amp; DataCenter","POWER ISSUE",
AQ920="Exclu","Exclu",
AQ920="SAT","TX ISSUE",
AQ920="SPARE-ISSUE","SPARE-ISSUE",
AQ920="Fiber CAmtel","TX ISSUE",
AQ920="Fiber AOF","TX ISSUE",
AQ920="Projet OCM (HUAWEI)","TRAVAUX-HUAWEI",
AQ920="Projet OCM (NOKIA)","TRAVAUX -NOKIA",
AQ920="ACCESS-ISSUE","ACCESS-ISSUE",
AQ920="Projet OCM (ZTE, NOKIA, autres projets)","TRAVAUX OCM",
AQ920="No root CAuse","No root cause",
AQ920="ODU HS","TX ISSUE",
AQ920="IP &amp; VLAN","TX ISSUE",
AQ920="Warehouse HUAWEI","SPARE-ISSUE",
AQ920="SPARE-HS","SPARE-ISSUE",
AQ920="Power Telco","RAN ISSUE",AQ920="no impacts","no impacts"
),"")</f>
        <v>No root cause</v>
      </c>
      <c r="AQ920" s="127" t="s">
        <v>5344</v>
      </c>
      <c r="AR920" s="48" t="str" cm="1">
        <f t="array" ref="AR920">IFERROR(_xlfn.IFS(
AQ920="MPR ISSUE","ACTIVE",
AQ920="BSS Hardware Issue","ACTIVE",
AQ920="Sites strategiques, MLL, Pylone, etc.","PASSIVE",
AQ920="AKTIVCO DEFAUT GE &amp; POWER Cabinet","PASSIVE",
AQ920="AKTIVCO Coupure ENEO &amp; Baisse de tension","PASSIVE",
AQ920="Coupure ENEO &amp; Baisse de tension","PASSIVE",
AQ920="Defaut GE &amp; POWER Cabinet","PASSIVE",
AQ920="Sharing","PASSIVE",
AQ920="Sites strategiques &amp; DataCenter","PASSIVE",
AQ920="Exclu","Exclu",
AQ920="SAT","ACTIVE",
AQ920="SPARE-ISSUE","SPARE-ISSUE",
AQ920="Fiber CAmtel","ACTIVE",
AQ920="Fiber AOF","ACTIVE",
AQ920="Projet OCM (HUAWEI)","PLANNED WORKS",
AQ920="Projet OCM (NOKIA)","PLANNED WORKS",
AQ920="ACCESS-ISSUE","ACCESS-ISSUE",
AQ920="Projet OCM (ZTE, NOKIA, autres projets)","PLANNED WORKS",
AQ920="No root CAuse","No root cause",
AQ920="ODU HS","ACTIVE",
AQ920="IP &amp; VLAN","ACTIVE",
AQ920="Warehouse HUAWEI","SPARE-ISSUE",
AQ920="SPARE-HS","SPARE-ISSUE",
AQ920="Power Telco","ACTIVE", AQ920="no impacts","no impacts"
),"")</f>
        <v>No root cause</v>
      </c>
      <c r="AS920" s="92" t="s">
        <v>5537</v>
      </c>
      <c r="AT920" s="98" t="s">
        <v>1631</v>
      </c>
      <c r="AV920" s="17" t="s">
        <v>5537</v>
      </c>
      <c r="AW920" s="7" t="s">
        <v>5537</v>
      </c>
      <c r="AX920" s="6" t="s">
        <v>5537</v>
      </c>
      <c r="AY920" s="7"/>
      <c r="AZ920" s="3" t="s">
        <v>5537</v>
      </c>
      <c r="BA920" s="18" t="s">
        <v>5537</v>
      </c>
      <c r="BB920" s="18" t="s">
        <v>5537</v>
      </c>
      <c r="BC920" s="18" t="s">
        <v>5537</v>
      </c>
      <c r="BD920" s="18" t="s">
        <v>5537</v>
      </c>
      <c r="BE920" s="18" t="s">
        <v>5537</v>
      </c>
      <c r="BF920" s="18" t="s">
        <v>5537</v>
      </c>
      <c r="BG920" s="18" t="s">
        <v>5537</v>
      </c>
      <c r="BH920" s="18" t="s">
        <v>5537</v>
      </c>
      <c r="BI920" s="18" t="s">
        <v>5537</v>
      </c>
      <c r="BJ920" s="18" t="s">
        <v>5537</v>
      </c>
      <c r="BK920" s="18" t="s">
        <v>5537</v>
      </c>
      <c r="BL920" s="9" t="s">
        <v>5537</v>
      </c>
      <c r="BM920" s="14" t="s">
        <v>5537</v>
      </c>
      <c r="BN920" s="14" t="s">
        <v>5537</v>
      </c>
      <c r="BO920" s="14" t="str">
        <f>_xlfn.XLOOKUP(B920,'[4]cell downs 18042026 17h'!$B:$B,'[4]cell downs 18042026 17h'!$B:$B,"")</f>
        <v/>
      </c>
      <c r="BP920" s="14" t="str">
        <f>_xlfn.XLOOKUP(B920,'[5]Cells Huawei 19042026 15h'!$B:$B,'[5]Cells Huawei 19042026 15h'!$B:$B,"")</f>
        <v/>
      </c>
      <c r="BQ920" s="9" t="str">
        <f>_xlfn.XLOOKUP(B920,'[6]cells down 19042026 9H40'!$B:$B,'[6]cells down 19042026 9H40'!$B:$B,"")</f>
        <v/>
      </c>
      <c r="BR920" s="9" t="s">
        <v>1631</v>
      </c>
      <c r="BS920" s="9" t="s">
        <v>5537</v>
      </c>
      <c r="BT920" s="108"/>
    </row>
    <row r="921" spans="1:72" s="9" customFormat="1" x14ac:dyDescent="0.35">
      <c r="A921" s="1" t="s">
        <v>4882</v>
      </c>
      <c r="B921" s="8" t="s">
        <v>4883</v>
      </c>
      <c r="C921" s="3" t="str">
        <f>_xlfn.XLOOKUP(B921,'[1]daily break down'!$D:$D,'[1]daily break down'!$E:$E,"")</f>
        <v>SUD-OUEST</v>
      </c>
      <c r="D921" s="1" t="s">
        <v>11</v>
      </c>
      <c r="E921" s="1" t="s">
        <v>12</v>
      </c>
      <c r="F921" s="3" t="s">
        <v>13</v>
      </c>
      <c r="G921" s="1" t="s">
        <v>14</v>
      </c>
      <c r="H921" s="32" t="str">
        <f>_xlfn.XLOOKUP(B921,[2]CALCULATION!$B:$B,[2]CALCULATION!$H:$H,"")</f>
        <v>Huawei</v>
      </c>
      <c r="I921" s="28">
        <v>0</v>
      </c>
      <c r="J921" s="28">
        <v>0</v>
      </c>
      <c r="K921" s="28">
        <v>0</v>
      </c>
      <c r="L921" s="28">
        <v>0</v>
      </c>
      <c r="M921" s="28">
        <v>0</v>
      </c>
      <c r="N921" s="28">
        <v>0.33656576292757817</v>
      </c>
      <c r="O921" s="28">
        <v>0</v>
      </c>
      <c r="P921" s="28">
        <v>0</v>
      </c>
      <c r="Q921" s="28">
        <v>0</v>
      </c>
      <c r="R921" s="28">
        <v>0</v>
      </c>
      <c r="S921" s="93">
        <v>0</v>
      </c>
      <c r="T921" s="93">
        <f>_xlfn.XLOOKUP(B921,'[3]Nur des jours'!$B:$B,'[3]Nur des jours'!$U:$U,"")</f>
        <v>0</v>
      </c>
      <c r="U921" s="93">
        <v>7.1340313269583622E-3</v>
      </c>
      <c r="V921" s="93">
        <v>0</v>
      </c>
      <c r="W921" s="93">
        <v>0</v>
      </c>
      <c r="X921" s="93">
        <v>0</v>
      </c>
      <c r="Y921" s="93">
        <v>4.7500164082720513</v>
      </c>
      <c r="Z921" s="93">
        <v>0</v>
      </c>
      <c r="AA921" s="93">
        <v>0</v>
      </c>
      <c r="AB921" s="93">
        <v>0</v>
      </c>
      <c r="AC921" s="93">
        <f>_xlfn.XLOOKUP(B921,'[3]Nur des jours'!$B:$B,'[3]Nur des jours'!$N:$N,"")</f>
        <v>0</v>
      </c>
      <c r="AD921" s="93">
        <v>0</v>
      </c>
      <c r="AE921" s="93">
        <v>0.20777866239766229</v>
      </c>
      <c r="AF921" s="93">
        <v>0</v>
      </c>
      <c r="AG921" s="93"/>
      <c r="AH921" s="93">
        <v>0</v>
      </c>
      <c r="AI921" s="93">
        <v>0</v>
      </c>
      <c r="AJ921" s="93">
        <v>0</v>
      </c>
      <c r="AK921" s="93">
        <v>0</v>
      </c>
      <c r="AL921" s="93">
        <v>0</v>
      </c>
      <c r="AM921" s="49" t="s">
        <v>5559</v>
      </c>
      <c r="AN921" s="49"/>
      <c r="AO921" s="48" t="str" cm="1">
        <f t="array" ref="AO921">IFERROR(_xlfn.IFS(
AQ921="MPR ISSUE","PDH",
AQ921="BSS Hardware Issue","BSS",
AQ921="Sites strategiques, MLL, Pylone, etc.","ENVTECH",
AQ921="AKTIVCO DEFAUT GE &amp; POWER Cabinet","AKTIVCO",
AQ921="AKTIVCO Coupure ENEO &amp; Baisse de tension","AKTIVCO GRID ONLY",
AQ921="Coupure ENEO &amp; Baisse de tension","IHS GRID ONLY",
AQ921="Defaut GE &amp; POWER Cabinet","IHS",
AQ921="Sharing","Partners",
AQ921="Sites strategiques &amp; DataCenter","SST &amp; DC",
AQ921="Exclu","Exclu",
AQ921="SAT","SAT",
AQ921="SPARE-ISSUE","SPARE-ISSUE",
AQ921="Fiber CAmtel","TRANS_FO_CAMTEL",
AQ921="Fiber AOF","Fiber AOF",
AQ921="Projet OCM (HUAWEI)","TRAVAUX-HUAWEI",
AQ921="Projet OCM (NOKIA)","TRAVAUX-NOKIA",
AQ921="ACCESS-ISSUE","ACCESS-ISSUE",
AQ921="Projet OCM (ZTE, NOKIA, autres projets)","TRAVAUX OCM",
AQ921="No root CAuse","No root cause",
AQ921="ODU HS","PDH",
AQ921="IP &amp; VLAN","PDH",
AQ921="Warehouse HUAWEI","SPARE-ISSUE",
AQ921="SPARE-HS","SPARE-ISSUE",
AQ921="Power Telco","BSS",AQ921="no impacts","no impacts"
),"")</f>
        <v>No root cause</v>
      </c>
      <c r="AP921" s="48" t="str" cm="1">
        <f t="array" ref="AP921">IFERROR(_xlfn.IFS(
AQ921="MPR ISSUE","TX ISSUE",
AQ921="BSS Hardware Issue","RAN ISSUE",
AQ921="Sites strategiques, MLL, Pylone, etc.","ENVTECH",
AQ921="AKTIVCO DEFAUT GE &amp; POWER Cabinet","POWER ISSUE",
AQ921="AKTIVCO Coupure ENEO &amp; Baisse de tension","POWER ISSUE",
AQ921="Coupure ENEO &amp; Baisse de tension","POWER ISSUE",
AQ921="Defaut GE &amp; POWER Cabinet","POWER ISSUE",
AQ921="Sharing","POWER ISSUE",
AQ921="Sites strategiques &amp; DataCenter","POWER ISSUE",
AQ921="Exclu","Exclu",
AQ921="SAT","TX ISSUE",
AQ921="SPARE-ISSUE","SPARE-ISSUE",
AQ921="Fiber CAmtel","TX ISSUE",
AQ921="Fiber AOF","TX ISSUE",
AQ921="Projet OCM (HUAWEI)","TRAVAUX-HUAWEI",
AQ921="Projet OCM (NOKIA)","TRAVAUX -NOKIA",
AQ921="ACCESS-ISSUE","ACCESS-ISSUE",
AQ921="Projet OCM (ZTE, NOKIA, autres projets)","TRAVAUX OCM",
AQ921="No root CAuse","No root cause",
AQ921="ODU HS","TX ISSUE",
AQ921="IP &amp; VLAN","TX ISSUE",
AQ921="Warehouse HUAWEI","SPARE-ISSUE",
AQ921="SPARE-HS","SPARE-ISSUE",
AQ921="Power Telco","RAN ISSUE",AQ921="no impacts","no impacts"
),"")</f>
        <v>No root cause</v>
      </c>
      <c r="AQ921" s="127" t="s">
        <v>5344</v>
      </c>
      <c r="AR921" s="48" t="str" cm="1">
        <f t="array" ref="AR921">IFERROR(_xlfn.IFS(
AQ921="MPR ISSUE","ACTIVE",
AQ921="BSS Hardware Issue","ACTIVE",
AQ921="Sites strategiques, MLL, Pylone, etc.","PASSIVE",
AQ921="AKTIVCO DEFAUT GE &amp; POWER Cabinet","PASSIVE",
AQ921="AKTIVCO Coupure ENEO &amp; Baisse de tension","PASSIVE",
AQ921="Coupure ENEO &amp; Baisse de tension","PASSIVE",
AQ921="Defaut GE &amp; POWER Cabinet","PASSIVE",
AQ921="Sharing","PASSIVE",
AQ921="Sites strategiques &amp; DataCenter","PASSIVE",
AQ921="Exclu","Exclu",
AQ921="SAT","ACTIVE",
AQ921="SPARE-ISSUE","SPARE-ISSUE",
AQ921="Fiber CAmtel","ACTIVE",
AQ921="Fiber AOF","ACTIVE",
AQ921="Projet OCM (HUAWEI)","PLANNED WORKS",
AQ921="Projet OCM (NOKIA)","PLANNED WORKS",
AQ921="ACCESS-ISSUE","ACCESS-ISSUE",
AQ921="Projet OCM (ZTE, NOKIA, autres projets)","PLANNED WORKS",
AQ921="No root CAuse","No root cause",
AQ921="ODU HS","ACTIVE",
AQ921="IP &amp; VLAN","ACTIVE",
AQ921="Warehouse HUAWEI","SPARE-ISSUE",
AQ921="SPARE-HS","SPARE-ISSUE",
AQ921="Power Telco","ACTIVE", AQ921="no impacts","no impacts"
),"")</f>
        <v>No root cause</v>
      </c>
      <c r="AS921" s="92" t="s">
        <v>5537</v>
      </c>
      <c r="AT921" s="98" t="s">
        <v>4883</v>
      </c>
      <c r="AV921" s="17" t="s">
        <v>5537</v>
      </c>
      <c r="AW921" s="7" t="s">
        <v>5537</v>
      </c>
      <c r="AX921" s="6" t="s">
        <v>5537</v>
      </c>
      <c r="AY921" s="7"/>
      <c r="AZ921" s="3" t="s">
        <v>5537</v>
      </c>
      <c r="BA921" s="18" t="s">
        <v>5537</v>
      </c>
      <c r="BB921" s="18" t="s">
        <v>5537</v>
      </c>
      <c r="BC921" s="18" t="s">
        <v>5537</v>
      </c>
      <c r="BD921" s="18" t="s">
        <v>5537</v>
      </c>
      <c r="BE921" s="18" t="s">
        <v>5537</v>
      </c>
      <c r="BF921" s="18" t="s">
        <v>5537</v>
      </c>
      <c r="BG921" s="18" t="s">
        <v>5537</v>
      </c>
      <c r="BH921" s="18" t="s">
        <v>5537</v>
      </c>
      <c r="BI921" s="18" t="s">
        <v>5537</v>
      </c>
      <c r="BJ921" s="18" t="s">
        <v>5537</v>
      </c>
      <c r="BK921" s="18" t="s">
        <v>5537</v>
      </c>
      <c r="BL921" s="9" t="s">
        <v>5537</v>
      </c>
      <c r="BM921" s="14" t="s">
        <v>5537</v>
      </c>
      <c r="BN921" s="14" t="s">
        <v>5537</v>
      </c>
      <c r="BO921" s="14" t="str">
        <f>_xlfn.XLOOKUP(B921,'[4]cell downs 18042026 17h'!$B:$B,'[4]cell downs 18042026 17h'!$B:$B,"")</f>
        <v/>
      </c>
      <c r="BP921" s="14" t="str">
        <f>_xlfn.XLOOKUP(B921,'[5]Cells Huawei 19042026 15h'!$B:$B,'[5]Cells Huawei 19042026 15h'!$B:$B,"")</f>
        <v/>
      </c>
      <c r="BQ921" s="9" t="str">
        <f>_xlfn.XLOOKUP(B921,'[6]cells down 19042026 9H40'!$B:$B,'[6]cells down 19042026 9H40'!$B:$B,"")</f>
        <v/>
      </c>
      <c r="BR921" s="9" t="s">
        <v>4883</v>
      </c>
      <c r="BS921" s="9" t="s">
        <v>12</v>
      </c>
      <c r="BT921" s="108"/>
    </row>
    <row r="922" spans="1:72" s="9" customFormat="1" x14ac:dyDescent="0.35">
      <c r="A922" s="1" t="s">
        <v>2384</v>
      </c>
      <c r="B922" s="8" t="s">
        <v>2385</v>
      </c>
      <c r="C922" s="3" t="str">
        <f>_xlfn.XLOOKUP(B922,'[1]daily break down'!$D:$D,'[1]daily break down'!$E:$E,"")</f>
        <v>Yaounde</v>
      </c>
      <c r="D922" s="1" t="s">
        <v>11</v>
      </c>
      <c r="E922" s="1" t="s">
        <v>12</v>
      </c>
      <c r="F922" s="3" t="s">
        <v>37</v>
      </c>
      <c r="G922" s="1" t="s">
        <v>38</v>
      </c>
      <c r="H922" s="34" t="str">
        <f>_xlfn.XLOOKUP(B922,[2]CALCULATION!$B:$B,[2]CALCULATION!$H:$H,"")</f>
        <v>ZTE</v>
      </c>
      <c r="I922" s="28">
        <v>0</v>
      </c>
      <c r="J922" s="28">
        <v>0</v>
      </c>
      <c r="K922" s="28">
        <v>0</v>
      </c>
      <c r="L922" s="28">
        <v>0</v>
      </c>
      <c r="M922" s="28">
        <v>0</v>
      </c>
      <c r="N922" s="28">
        <v>0</v>
      </c>
      <c r="O922" s="28">
        <v>0</v>
      </c>
      <c r="P922" s="28">
        <v>2.3130491420613932</v>
      </c>
      <c r="Q922" s="28">
        <v>0</v>
      </c>
      <c r="R922" s="28">
        <v>0</v>
      </c>
      <c r="S922" s="93">
        <v>0</v>
      </c>
      <c r="T922" s="93">
        <f>_xlfn.XLOOKUP(B922,'[3]Nur des jours'!$B:$B,'[3]Nur des jours'!$U:$U,"")</f>
        <v>0</v>
      </c>
      <c r="U922" s="93">
        <v>0</v>
      </c>
      <c r="V922" s="93">
        <v>0</v>
      </c>
      <c r="W922" s="93">
        <v>0</v>
      </c>
      <c r="X922" s="93">
        <v>0</v>
      </c>
      <c r="Y922" s="93">
        <v>0</v>
      </c>
      <c r="Z922" s="93">
        <v>0</v>
      </c>
      <c r="AA922" s="93">
        <v>0</v>
      </c>
      <c r="AB922" s="93">
        <v>0</v>
      </c>
      <c r="AC922" s="93">
        <f>_xlfn.XLOOKUP(B922,'[3]Nur des jours'!$B:$B,'[3]Nur des jours'!$N:$N,"")</f>
        <v>0</v>
      </c>
      <c r="AD922" s="93">
        <v>0</v>
      </c>
      <c r="AE922" s="93">
        <v>0.20057329075743494</v>
      </c>
      <c r="AF922" s="93">
        <v>0</v>
      </c>
      <c r="AG922" s="93"/>
      <c r="AH922" s="93">
        <v>0</v>
      </c>
      <c r="AI922" s="93">
        <v>0</v>
      </c>
      <c r="AJ922" s="93">
        <v>0</v>
      </c>
      <c r="AK922" s="93">
        <v>0</v>
      </c>
      <c r="AL922" s="93">
        <v>0</v>
      </c>
      <c r="AM922" s="49" t="s">
        <v>5559</v>
      </c>
      <c r="AN922" s="49"/>
      <c r="AO922" s="48" t="str" cm="1">
        <f t="array" ref="AO922">IFERROR(_xlfn.IFS(
AQ922="MPR ISSUE","PDH",
AQ922="BSS Hardware Issue","BSS",
AQ922="Sites strategiques, MLL, Pylone, etc.","ENVTECH",
AQ922="AKTIVCO DEFAUT GE &amp; POWER Cabinet","AKTIVCO",
AQ922="AKTIVCO Coupure ENEO &amp; Baisse de tension","AKTIVCO GRID ONLY",
AQ922="Coupure ENEO &amp; Baisse de tension","IHS GRID ONLY",
AQ922="Defaut GE &amp; POWER Cabinet","IHS",
AQ922="Sharing","Partners",
AQ922="Sites strategiques &amp; DataCenter","SST &amp; DC",
AQ922="Exclu","Exclu",
AQ922="SAT","SAT",
AQ922="SPARE-ISSUE","SPARE-ISSUE",
AQ922="Fiber CAmtel","TRANS_FO_CAMTEL",
AQ922="Fiber AOF","Fiber AOF",
AQ922="Projet OCM (HUAWEI)","TRAVAUX-HUAWEI",
AQ922="Projet OCM (NOKIA)","TRAVAUX-NOKIA",
AQ922="ACCESS-ISSUE","ACCESS-ISSUE",
AQ922="Projet OCM (ZTE, NOKIA, autres projets)","TRAVAUX OCM",
AQ922="No root CAuse","No root cause",
AQ922="ODU HS","PDH",
AQ922="IP &amp; VLAN","PDH",
AQ922="Warehouse HUAWEI","SPARE-ISSUE",
AQ922="SPARE-HS","SPARE-ISSUE",
AQ922="Power Telco","BSS",AQ922="no impacts","no impacts"
),"")</f>
        <v>No root cause</v>
      </c>
      <c r="AP922" s="48" t="str" cm="1">
        <f t="array" ref="AP922">IFERROR(_xlfn.IFS(
AQ922="MPR ISSUE","TX ISSUE",
AQ922="BSS Hardware Issue","RAN ISSUE",
AQ922="Sites strategiques, MLL, Pylone, etc.","ENVTECH",
AQ922="AKTIVCO DEFAUT GE &amp; POWER Cabinet","POWER ISSUE",
AQ922="AKTIVCO Coupure ENEO &amp; Baisse de tension","POWER ISSUE",
AQ922="Coupure ENEO &amp; Baisse de tension","POWER ISSUE",
AQ922="Defaut GE &amp; POWER Cabinet","POWER ISSUE",
AQ922="Sharing","POWER ISSUE",
AQ922="Sites strategiques &amp; DataCenter","POWER ISSUE",
AQ922="Exclu","Exclu",
AQ922="SAT","TX ISSUE",
AQ922="SPARE-ISSUE","SPARE-ISSUE",
AQ922="Fiber CAmtel","TX ISSUE",
AQ922="Fiber AOF","TX ISSUE",
AQ922="Projet OCM (HUAWEI)","TRAVAUX-HUAWEI",
AQ922="Projet OCM (NOKIA)","TRAVAUX -NOKIA",
AQ922="ACCESS-ISSUE","ACCESS-ISSUE",
AQ922="Projet OCM (ZTE, NOKIA, autres projets)","TRAVAUX OCM",
AQ922="No root CAuse","No root cause",
AQ922="ODU HS","TX ISSUE",
AQ922="IP &amp; VLAN","TX ISSUE",
AQ922="Warehouse HUAWEI","SPARE-ISSUE",
AQ922="SPARE-HS","SPARE-ISSUE",
AQ922="Power Telco","RAN ISSUE",AQ922="no impacts","no impacts"
),"")</f>
        <v>No root cause</v>
      </c>
      <c r="AQ922" s="127" t="s">
        <v>5344</v>
      </c>
      <c r="AR922" s="48" t="str" cm="1">
        <f t="array" ref="AR922">IFERROR(_xlfn.IFS(
AQ922="MPR ISSUE","ACTIVE",
AQ922="BSS Hardware Issue","ACTIVE",
AQ922="Sites strategiques, MLL, Pylone, etc.","PASSIVE",
AQ922="AKTIVCO DEFAUT GE &amp; POWER Cabinet","PASSIVE",
AQ922="AKTIVCO Coupure ENEO &amp; Baisse de tension","PASSIVE",
AQ922="Coupure ENEO &amp; Baisse de tension","PASSIVE",
AQ922="Defaut GE &amp; POWER Cabinet","PASSIVE",
AQ922="Sharing","PASSIVE",
AQ922="Sites strategiques &amp; DataCenter","PASSIVE",
AQ922="Exclu","Exclu",
AQ922="SAT","ACTIVE",
AQ922="SPARE-ISSUE","SPARE-ISSUE",
AQ922="Fiber CAmtel","ACTIVE",
AQ922="Fiber AOF","ACTIVE",
AQ922="Projet OCM (HUAWEI)","PLANNED WORKS",
AQ922="Projet OCM (NOKIA)","PLANNED WORKS",
AQ922="ACCESS-ISSUE","ACCESS-ISSUE",
AQ922="Projet OCM (ZTE, NOKIA, autres projets)","PLANNED WORKS",
AQ922="No root CAuse","No root cause",
AQ922="ODU HS","ACTIVE",
AQ922="IP &amp; VLAN","ACTIVE",
AQ922="Warehouse HUAWEI","SPARE-ISSUE",
AQ922="SPARE-HS","SPARE-ISSUE",
AQ922="Power Telco","ACTIVE", AQ922="no impacts","no impacts"
),"")</f>
        <v>No root cause</v>
      </c>
      <c r="AS922" s="92" t="s">
        <v>5537</v>
      </c>
      <c r="AT922" s="98" t="s">
        <v>2385</v>
      </c>
      <c r="AV922" s="17" t="s">
        <v>5537</v>
      </c>
      <c r="AW922" s="7" t="s">
        <v>5537</v>
      </c>
      <c r="AX922" s="6" t="s">
        <v>5537</v>
      </c>
      <c r="AY922" s="7"/>
      <c r="AZ922" s="3" t="s">
        <v>5537</v>
      </c>
      <c r="BA922" s="18" t="s">
        <v>5537</v>
      </c>
      <c r="BB922" s="18" t="s">
        <v>5537</v>
      </c>
      <c r="BC922" s="18" t="s">
        <v>5537</v>
      </c>
      <c r="BD922" s="18" t="s">
        <v>5537</v>
      </c>
      <c r="BE922" s="18" t="s">
        <v>5537</v>
      </c>
      <c r="BF922" s="18" t="s">
        <v>5537</v>
      </c>
      <c r="BG922" s="18" t="s">
        <v>5537</v>
      </c>
      <c r="BH922" s="18" t="s">
        <v>5537</v>
      </c>
      <c r="BI922" s="18" t="s">
        <v>5537</v>
      </c>
      <c r="BJ922" s="18" t="s">
        <v>5537</v>
      </c>
      <c r="BK922" s="18" t="s">
        <v>5537</v>
      </c>
      <c r="BL922" s="9" t="s">
        <v>5537</v>
      </c>
      <c r="BM922" s="14" t="s">
        <v>5537</v>
      </c>
      <c r="BN922" s="14" t="s">
        <v>5537</v>
      </c>
      <c r="BO922" s="14" t="str">
        <f>_xlfn.XLOOKUP(B922,'[4]cell downs 18042026 17h'!$B:$B,'[4]cell downs 18042026 17h'!$B:$B,"")</f>
        <v/>
      </c>
      <c r="BP922" s="14" t="str">
        <f>_xlfn.XLOOKUP(B922,'[5]Cells Huawei 19042026 15h'!$B:$B,'[5]Cells Huawei 19042026 15h'!$B:$B,"")</f>
        <v/>
      </c>
      <c r="BQ922" s="9" t="str">
        <f>_xlfn.XLOOKUP(B922,'[6]cells down 19042026 9H40'!$B:$B,'[6]cells down 19042026 9H40'!$B:$B,"")</f>
        <v/>
      </c>
      <c r="BR922" s="9" t="s">
        <v>2385</v>
      </c>
      <c r="BS922" s="9" t="s">
        <v>12</v>
      </c>
      <c r="BT922" s="108"/>
    </row>
    <row r="923" spans="1:72" s="9" customFormat="1" x14ac:dyDescent="0.35">
      <c r="A923" s="1" t="s">
        <v>3187</v>
      </c>
      <c r="B923" s="8" t="s">
        <v>3188</v>
      </c>
      <c r="C923" s="3" t="str">
        <f>_xlfn.XLOOKUP(B923,'[1]daily break down'!$D:$D,'[1]daily break down'!$E:$E,"")</f>
        <v>Yaounde</v>
      </c>
      <c r="D923" s="1" t="s">
        <v>11</v>
      </c>
      <c r="E923" s="1" t="s">
        <v>12</v>
      </c>
      <c r="F923" s="3" t="s">
        <v>37</v>
      </c>
      <c r="G923" s="1" t="s">
        <v>38</v>
      </c>
      <c r="H923" s="34" t="str">
        <f>_xlfn.XLOOKUP(B923,[2]CALCULATION!$B:$B,[2]CALCULATION!$H:$H,"")</f>
        <v>ZTE</v>
      </c>
      <c r="I923" s="28">
        <v>1.9582915992500744E-2</v>
      </c>
      <c r="J923" s="28">
        <v>0</v>
      </c>
      <c r="K923" s="28">
        <v>0</v>
      </c>
      <c r="L923" s="28">
        <v>9.2920758033632374E-3</v>
      </c>
      <c r="M923" s="28">
        <v>0</v>
      </c>
      <c r="N923" s="28">
        <v>0</v>
      </c>
      <c r="O923" s="28">
        <v>1.0843727616976754E-2</v>
      </c>
      <c r="P923" s="28">
        <v>0</v>
      </c>
      <c r="Q923" s="28">
        <v>2.5432108277473873</v>
      </c>
      <c r="R923" s="28">
        <v>2.7065266398997805</v>
      </c>
      <c r="S923" s="93">
        <v>0</v>
      </c>
      <c r="T923" s="93">
        <f>_xlfn.XLOOKUP(B923,'[3]Nur des jours'!$B:$B,'[3]Nur des jours'!$U:$U,"")</f>
        <v>0</v>
      </c>
      <c r="U923" s="93">
        <v>0</v>
      </c>
      <c r="V923" s="93">
        <v>0</v>
      </c>
      <c r="W923" s="93">
        <v>0</v>
      </c>
      <c r="X923" s="93">
        <v>0</v>
      </c>
      <c r="Y923" s="93">
        <v>0</v>
      </c>
      <c r="Z923" s="93">
        <v>0</v>
      </c>
      <c r="AA923" s="93">
        <v>0</v>
      </c>
      <c r="AB923" s="93">
        <v>0</v>
      </c>
      <c r="AC923" s="93">
        <f>_xlfn.XLOOKUP(B923,'[3]Nur des jours'!$B:$B,'[3]Nur des jours'!$N:$N,"")</f>
        <v>0</v>
      </c>
      <c r="AD923" s="93">
        <v>0</v>
      </c>
      <c r="AE923" s="93">
        <v>0.19370678560523721</v>
      </c>
      <c r="AF923" s="93">
        <v>0</v>
      </c>
      <c r="AG923" s="93"/>
      <c r="AH923" s="93">
        <v>0</v>
      </c>
      <c r="AI923" s="93">
        <v>0</v>
      </c>
      <c r="AJ923" s="93">
        <v>0</v>
      </c>
      <c r="AK923" s="93">
        <v>0</v>
      </c>
      <c r="AL923" s="93">
        <v>0</v>
      </c>
      <c r="AM923" s="49" t="s">
        <v>5559</v>
      </c>
      <c r="AN923" s="49"/>
      <c r="AO923" s="48" t="str" cm="1">
        <f t="array" ref="AO923">IFERROR(_xlfn.IFS(
AQ923="MPR ISSUE","PDH",
AQ923="BSS Hardware Issue","BSS",
AQ923="Sites strategiques, MLL, Pylone, etc.","ENVTECH",
AQ923="AKTIVCO DEFAUT GE &amp; POWER Cabinet","AKTIVCO",
AQ923="AKTIVCO Coupure ENEO &amp; Baisse de tension","AKTIVCO GRID ONLY",
AQ923="Coupure ENEO &amp; Baisse de tension","IHS GRID ONLY",
AQ923="Defaut GE &amp; POWER Cabinet","IHS",
AQ923="Sharing","Partners",
AQ923="Sites strategiques &amp; DataCenter","SST &amp; DC",
AQ923="Exclu","Exclu",
AQ923="SAT","SAT",
AQ923="SPARE-ISSUE","SPARE-ISSUE",
AQ923="Fiber CAmtel","TRANS_FO_CAMTEL",
AQ923="Fiber AOF","Fiber AOF",
AQ923="Projet OCM (HUAWEI)","TRAVAUX-HUAWEI",
AQ923="Projet OCM (NOKIA)","TRAVAUX-NOKIA",
AQ923="ACCESS-ISSUE","ACCESS-ISSUE",
AQ923="Projet OCM (ZTE, NOKIA, autres projets)","TRAVAUX OCM",
AQ923="No root CAuse","No root cause",
AQ923="ODU HS","PDH",
AQ923="IP &amp; VLAN","PDH",
AQ923="Warehouse HUAWEI","SPARE-ISSUE",
AQ923="SPARE-HS","SPARE-ISSUE",
AQ923="Power Telco","BSS",AQ923="no impacts","no impacts"
),"")</f>
        <v>No root cause</v>
      </c>
      <c r="AP923" s="48" t="str" cm="1">
        <f t="array" ref="AP923">IFERROR(_xlfn.IFS(
AQ923="MPR ISSUE","TX ISSUE",
AQ923="BSS Hardware Issue","RAN ISSUE",
AQ923="Sites strategiques, MLL, Pylone, etc.","ENVTECH",
AQ923="AKTIVCO DEFAUT GE &amp; POWER Cabinet","POWER ISSUE",
AQ923="AKTIVCO Coupure ENEO &amp; Baisse de tension","POWER ISSUE",
AQ923="Coupure ENEO &amp; Baisse de tension","POWER ISSUE",
AQ923="Defaut GE &amp; POWER Cabinet","POWER ISSUE",
AQ923="Sharing","POWER ISSUE",
AQ923="Sites strategiques &amp; DataCenter","POWER ISSUE",
AQ923="Exclu","Exclu",
AQ923="SAT","TX ISSUE",
AQ923="SPARE-ISSUE","SPARE-ISSUE",
AQ923="Fiber CAmtel","TX ISSUE",
AQ923="Fiber AOF","TX ISSUE",
AQ923="Projet OCM (HUAWEI)","TRAVAUX-HUAWEI",
AQ923="Projet OCM (NOKIA)","TRAVAUX -NOKIA",
AQ923="ACCESS-ISSUE","ACCESS-ISSUE",
AQ923="Projet OCM (ZTE, NOKIA, autres projets)","TRAVAUX OCM",
AQ923="No root CAuse","No root cause",
AQ923="ODU HS","TX ISSUE",
AQ923="IP &amp; VLAN","TX ISSUE",
AQ923="Warehouse HUAWEI","SPARE-ISSUE",
AQ923="SPARE-HS","SPARE-ISSUE",
AQ923="Power Telco","RAN ISSUE",AQ923="no impacts","no impacts"
),"")</f>
        <v>No root cause</v>
      </c>
      <c r="AQ923" s="127" t="s">
        <v>5344</v>
      </c>
      <c r="AR923" s="48" t="str" cm="1">
        <f t="array" ref="AR923">IFERROR(_xlfn.IFS(
AQ923="MPR ISSUE","ACTIVE",
AQ923="BSS Hardware Issue","ACTIVE",
AQ923="Sites strategiques, MLL, Pylone, etc.","PASSIVE",
AQ923="AKTIVCO DEFAUT GE &amp; POWER Cabinet","PASSIVE",
AQ923="AKTIVCO Coupure ENEO &amp; Baisse de tension","PASSIVE",
AQ923="Coupure ENEO &amp; Baisse de tension","PASSIVE",
AQ923="Defaut GE &amp; POWER Cabinet","PASSIVE",
AQ923="Sharing","PASSIVE",
AQ923="Sites strategiques &amp; DataCenter","PASSIVE",
AQ923="Exclu","Exclu",
AQ923="SAT","ACTIVE",
AQ923="SPARE-ISSUE","SPARE-ISSUE",
AQ923="Fiber CAmtel","ACTIVE",
AQ923="Fiber AOF","ACTIVE",
AQ923="Projet OCM (HUAWEI)","PLANNED WORKS",
AQ923="Projet OCM (NOKIA)","PLANNED WORKS",
AQ923="ACCESS-ISSUE","ACCESS-ISSUE",
AQ923="Projet OCM (ZTE, NOKIA, autres projets)","PLANNED WORKS",
AQ923="No root CAuse","No root cause",
AQ923="ODU HS","ACTIVE",
AQ923="IP &amp; VLAN","ACTIVE",
AQ923="Warehouse HUAWEI","SPARE-ISSUE",
AQ923="SPARE-HS","SPARE-ISSUE",
AQ923="Power Telco","ACTIVE", AQ923="no impacts","no impacts"
),"")</f>
        <v>No root cause</v>
      </c>
      <c r="AS923" s="92" t="s">
        <v>5537</v>
      </c>
      <c r="AT923" s="98" t="s">
        <v>3188</v>
      </c>
      <c r="AV923" s="17" t="s">
        <v>5537</v>
      </c>
      <c r="AW923" s="7" t="s">
        <v>5537</v>
      </c>
      <c r="AX923" s="6" t="s">
        <v>5537</v>
      </c>
      <c r="AY923" s="7"/>
      <c r="AZ923" s="3" t="s">
        <v>5537</v>
      </c>
      <c r="BA923" s="18" t="s">
        <v>5537</v>
      </c>
      <c r="BB923" s="18" t="s">
        <v>5537</v>
      </c>
      <c r="BC923" s="18" t="s">
        <v>5537</v>
      </c>
      <c r="BD923" s="18" t="s">
        <v>5537</v>
      </c>
      <c r="BE923" s="18" t="s">
        <v>5537</v>
      </c>
      <c r="BF923" s="18" t="s">
        <v>5537</v>
      </c>
      <c r="BG923" s="18" t="s">
        <v>5537</v>
      </c>
      <c r="BH923" s="18" t="s">
        <v>5537</v>
      </c>
      <c r="BI923" s="18" t="s">
        <v>5537</v>
      </c>
      <c r="BJ923" s="18" t="s">
        <v>5537</v>
      </c>
      <c r="BK923" s="18" t="s">
        <v>5537</v>
      </c>
      <c r="BL923" s="9" t="s">
        <v>5537</v>
      </c>
      <c r="BM923" s="14" t="s">
        <v>5537</v>
      </c>
      <c r="BN923" s="14" t="s">
        <v>5537</v>
      </c>
      <c r="BO923" s="14" t="str">
        <f>_xlfn.XLOOKUP(B923,'[4]cell downs 18042026 17h'!$B:$B,'[4]cell downs 18042026 17h'!$B:$B,"")</f>
        <v/>
      </c>
      <c r="BP923" s="14" t="str">
        <f>_xlfn.XLOOKUP(B923,'[5]Cells Huawei 19042026 15h'!$B:$B,'[5]Cells Huawei 19042026 15h'!$B:$B,"")</f>
        <v/>
      </c>
      <c r="BQ923" s="9" t="str">
        <f>_xlfn.XLOOKUP(B923,'[6]cells down 19042026 9H40'!$B:$B,'[6]cells down 19042026 9H40'!$B:$B,"")</f>
        <v/>
      </c>
      <c r="BR923" s="9" t="s">
        <v>3188</v>
      </c>
      <c r="BS923" s="9" t="s">
        <v>318</v>
      </c>
      <c r="BT923" s="108"/>
    </row>
    <row r="924" spans="1:72" s="9" customFormat="1" x14ac:dyDescent="0.35">
      <c r="A924" s="1" t="s">
        <v>2717</v>
      </c>
      <c r="B924" s="8" t="s">
        <v>2718</v>
      </c>
      <c r="C924" s="3" t="str">
        <f>_xlfn.XLOOKUP(B924,'[1]daily break down'!$D:$D,'[1]daily break down'!$E:$E,"")</f>
        <v>Yaounde</v>
      </c>
      <c r="D924" s="1" t="s">
        <v>11</v>
      </c>
      <c r="E924" s="1" t="s">
        <v>145</v>
      </c>
      <c r="F924" s="3" t="s">
        <v>37</v>
      </c>
      <c r="G924" s="1" t="s">
        <v>38</v>
      </c>
      <c r="H924" s="34" t="str">
        <f>_xlfn.XLOOKUP(B924,[2]CALCULATION!$B:$B,[2]CALCULATION!$H:$H,"")</f>
        <v>ZTE</v>
      </c>
      <c r="I924" s="28">
        <v>0</v>
      </c>
      <c r="J924" s="28">
        <v>0</v>
      </c>
      <c r="K924" s="28">
        <v>0</v>
      </c>
      <c r="L924" s="28">
        <v>8.435992044128442E-3</v>
      </c>
      <c r="M924" s="28">
        <v>0</v>
      </c>
      <c r="N924" s="28">
        <v>0</v>
      </c>
      <c r="O924" s="28">
        <v>1.6729303461717124E-2</v>
      </c>
      <c r="P924" s="28">
        <v>0</v>
      </c>
      <c r="Q924" s="28">
        <v>0</v>
      </c>
      <c r="R924" s="28">
        <v>8.0792904777802401E-3</v>
      </c>
      <c r="S924" s="93">
        <v>0</v>
      </c>
      <c r="T924" s="93">
        <f>_xlfn.XLOOKUP(B924,'[3]Nur des jours'!$B:$B,'[3]Nur des jours'!$U:$U,"")</f>
        <v>0</v>
      </c>
      <c r="U924" s="93">
        <v>0</v>
      </c>
      <c r="V924" s="93">
        <v>0</v>
      </c>
      <c r="W924" s="93">
        <v>0</v>
      </c>
      <c r="X924" s="93">
        <v>0</v>
      </c>
      <c r="Y924" s="93">
        <v>0</v>
      </c>
      <c r="Z924" s="93">
        <v>0</v>
      </c>
      <c r="AA924" s="93">
        <v>0</v>
      </c>
      <c r="AB924" s="93">
        <v>0</v>
      </c>
      <c r="AC924" s="93">
        <f>_xlfn.XLOOKUP(B924,'[3]Nur des jours'!$B:$B,'[3]Nur des jours'!$N:$N,"")</f>
        <v>0</v>
      </c>
      <c r="AD924" s="93">
        <v>0</v>
      </c>
      <c r="AE924" s="93">
        <v>0.18739316788087859</v>
      </c>
      <c r="AF924" s="93">
        <v>0</v>
      </c>
      <c r="AG924" s="93"/>
      <c r="AH924" s="93">
        <v>0</v>
      </c>
      <c r="AI924" s="93">
        <v>0</v>
      </c>
      <c r="AJ924" s="93">
        <v>0</v>
      </c>
      <c r="AK924" s="93">
        <v>0</v>
      </c>
      <c r="AL924" s="93">
        <v>0</v>
      </c>
      <c r="AM924" s="49" t="s">
        <v>5559</v>
      </c>
      <c r="AN924" s="49"/>
      <c r="AO924" s="48" t="str" cm="1">
        <f t="array" ref="AO924">IFERROR(_xlfn.IFS(
AQ924="MPR ISSUE","PDH",
AQ924="BSS Hardware Issue","BSS",
AQ924="Sites strategiques, MLL, Pylone, etc.","ENVTECH",
AQ924="AKTIVCO DEFAUT GE &amp; POWER Cabinet","AKTIVCO",
AQ924="AKTIVCO Coupure ENEO &amp; Baisse de tension","AKTIVCO GRID ONLY",
AQ924="Coupure ENEO &amp; Baisse de tension","IHS GRID ONLY",
AQ924="Defaut GE &amp; POWER Cabinet","IHS",
AQ924="Sharing","Partners",
AQ924="Sites strategiques &amp; DataCenter","SST &amp; DC",
AQ924="Exclu","Exclu",
AQ924="SAT","SAT",
AQ924="SPARE-ISSUE","SPARE-ISSUE",
AQ924="Fiber CAmtel","TRANS_FO_CAMTEL",
AQ924="Fiber AOF","Fiber AOF",
AQ924="Projet OCM (HUAWEI)","TRAVAUX-HUAWEI",
AQ924="Projet OCM (NOKIA)","TRAVAUX-NOKIA",
AQ924="ACCESS-ISSUE","ACCESS-ISSUE",
AQ924="Projet OCM (ZTE, NOKIA, autres projets)","TRAVAUX OCM",
AQ924="No root CAuse","No root cause",
AQ924="ODU HS","PDH",
AQ924="IP &amp; VLAN","PDH",
AQ924="Warehouse HUAWEI","SPARE-ISSUE",
AQ924="SPARE-HS","SPARE-ISSUE",
AQ924="Power Telco","BSS",AQ924="no impacts","no impacts"
),"")</f>
        <v>No root cause</v>
      </c>
      <c r="AP924" s="48" t="str" cm="1">
        <f t="array" ref="AP924">IFERROR(_xlfn.IFS(
AQ924="MPR ISSUE","TX ISSUE",
AQ924="BSS Hardware Issue","RAN ISSUE",
AQ924="Sites strategiques, MLL, Pylone, etc.","ENVTECH",
AQ924="AKTIVCO DEFAUT GE &amp; POWER Cabinet","POWER ISSUE",
AQ924="AKTIVCO Coupure ENEO &amp; Baisse de tension","POWER ISSUE",
AQ924="Coupure ENEO &amp; Baisse de tension","POWER ISSUE",
AQ924="Defaut GE &amp; POWER Cabinet","POWER ISSUE",
AQ924="Sharing","POWER ISSUE",
AQ924="Sites strategiques &amp; DataCenter","POWER ISSUE",
AQ924="Exclu","Exclu",
AQ924="SAT","TX ISSUE",
AQ924="SPARE-ISSUE","SPARE-ISSUE",
AQ924="Fiber CAmtel","TX ISSUE",
AQ924="Fiber AOF","TX ISSUE",
AQ924="Projet OCM (HUAWEI)","TRAVAUX-HUAWEI",
AQ924="Projet OCM (NOKIA)","TRAVAUX -NOKIA",
AQ924="ACCESS-ISSUE","ACCESS-ISSUE",
AQ924="Projet OCM (ZTE, NOKIA, autres projets)","TRAVAUX OCM",
AQ924="No root CAuse","No root cause",
AQ924="ODU HS","TX ISSUE",
AQ924="IP &amp; VLAN","TX ISSUE",
AQ924="Warehouse HUAWEI","SPARE-ISSUE",
AQ924="SPARE-HS","SPARE-ISSUE",
AQ924="Power Telco","RAN ISSUE",AQ924="no impacts","no impacts"
),"")</f>
        <v>No root cause</v>
      </c>
      <c r="AQ924" s="127" t="s">
        <v>5344</v>
      </c>
      <c r="AR924" s="48" t="str" cm="1">
        <f t="array" ref="AR924">IFERROR(_xlfn.IFS(
AQ924="MPR ISSUE","ACTIVE",
AQ924="BSS Hardware Issue","ACTIVE",
AQ924="Sites strategiques, MLL, Pylone, etc.","PASSIVE",
AQ924="AKTIVCO DEFAUT GE &amp; POWER Cabinet","PASSIVE",
AQ924="AKTIVCO Coupure ENEO &amp; Baisse de tension","PASSIVE",
AQ924="Coupure ENEO &amp; Baisse de tension","PASSIVE",
AQ924="Defaut GE &amp; POWER Cabinet","PASSIVE",
AQ924="Sharing","PASSIVE",
AQ924="Sites strategiques &amp; DataCenter","PASSIVE",
AQ924="Exclu","Exclu",
AQ924="SAT","ACTIVE",
AQ924="SPARE-ISSUE","SPARE-ISSUE",
AQ924="Fiber CAmtel","ACTIVE",
AQ924="Fiber AOF","ACTIVE",
AQ924="Projet OCM (HUAWEI)","PLANNED WORKS",
AQ924="Projet OCM (NOKIA)","PLANNED WORKS",
AQ924="ACCESS-ISSUE","ACCESS-ISSUE",
AQ924="Projet OCM (ZTE, NOKIA, autres projets)","PLANNED WORKS",
AQ924="No root CAuse","No root cause",
AQ924="ODU HS","ACTIVE",
AQ924="IP &amp; VLAN","ACTIVE",
AQ924="Warehouse HUAWEI","SPARE-ISSUE",
AQ924="SPARE-HS","SPARE-ISSUE",
AQ924="Power Telco","ACTIVE", AQ924="no impacts","no impacts"
),"")</f>
        <v>No root cause</v>
      </c>
      <c r="AS924" s="92" t="s">
        <v>5537</v>
      </c>
      <c r="AT924" s="98" t="s">
        <v>2718</v>
      </c>
      <c r="AV924" s="17" t="s">
        <v>5537</v>
      </c>
      <c r="AW924" s="7" t="s">
        <v>5537</v>
      </c>
      <c r="AX924" s="6" t="s">
        <v>5537</v>
      </c>
      <c r="AY924" s="7"/>
      <c r="AZ924" s="3" t="s">
        <v>5537</v>
      </c>
      <c r="BA924" s="18" t="s">
        <v>5537</v>
      </c>
      <c r="BB924" s="18" t="s">
        <v>5537</v>
      </c>
      <c r="BC924" s="18" t="s">
        <v>5537</v>
      </c>
      <c r="BD924" s="18" t="s">
        <v>5537</v>
      </c>
      <c r="BE924" s="18" t="s">
        <v>5537</v>
      </c>
      <c r="BF924" s="18" t="s">
        <v>5537</v>
      </c>
      <c r="BG924" s="18" t="s">
        <v>5537</v>
      </c>
      <c r="BH924" s="18" t="s">
        <v>5537</v>
      </c>
      <c r="BI924" s="18" t="s">
        <v>5537</v>
      </c>
      <c r="BJ924" s="18" t="s">
        <v>5537</v>
      </c>
      <c r="BK924" s="18" t="s">
        <v>5537</v>
      </c>
      <c r="BL924" s="9" t="s">
        <v>5537</v>
      </c>
      <c r="BM924" s="14" t="s">
        <v>5537</v>
      </c>
      <c r="BN924" s="14" t="s">
        <v>5537</v>
      </c>
      <c r="BO924" s="14" t="str">
        <f>_xlfn.XLOOKUP(B924,'[4]cell downs 18042026 17h'!$B:$B,'[4]cell downs 18042026 17h'!$B:$B,"")</f>
        <v/>
      </c>
      <c r="BP924" s="14" t="str">
        <f>_xlfn.XLOOKUP(B924,'[5]Cells Huawei 19042026 15h'!$B:$B,'[5]Cells Huawei 19042026 15h'!$B:$B,"")</f>
        <v/>
      </c>
      <c r="BQ924" s="9" t="str">
        <f>_xlfn.XLOOKUP(B924,'[6]cells down 19042026 9H40'!$B:$B,'[6]cells down 19042026 9H40'!$B:$B,"")</f>
        <v/>
      </c>
      <c r="BR924" s="9" t="s">
        <v>2718</v>
      </c>
      <c r="BS924" s="9" t="s">
        <v>12</v>
      </c>
      <c r="BT924" s="108"/>
    </row>
    <row r="925" spans="1:72" s="9" customFormat="1" x14ac:dyDescent="0.35">
      <c r="A925" s="1" t="s">
        <v>2703</v>
      </c>
      <c r="B925" s="8" t="s">
        <v>2704</v>
      </c>
      <c r="C925" s="3" t="str">
        <f>_xlfn.XLOOKUP(B925,'[1]daily break down'!$D:$D,'[1]daily break down'!$E:$E,"")</f>
        <v>Yaounde</v>
      </c>
      <c r="D925" s="1" t="s">
        <v>11</v>
      </c>
      <c r="E925" s="1" t="s">
        <v>12</v>
      </c>
      <c r="F925" s="3" t="s">
        <v>37</v>
      </c>
      <c r="G925" s="1" t="s">
        <v>38</v>
      </c>
      <c r="H925" s="34" t="str">
        <f>_xlfn.XLOOKUP(B925,[2]CALCULATION!$B:$B,[2]CALCULATION!$H:$H,"")</f>
        <v>ZTE</v>
      </c>
      <c r="I925" s="28">
        <v>0</v>
      </c>
      <c r="J925" s="28">
        <v>0</v>
      </c>
      <c r="K925" s="28">
        <v>0</v>
      </c>
      <c r="L925" s="28">
        <v>0</v>
      </c>
      <c r="M925" s="28">
        <v>0</v>
      </c>
      <c r="N925" s="28">
        <v>0</v>
      </c>
      <c r="O925" s="28">
        <v>0</v>
      </c>
      <c r="P925" s="28">
        <v>0</v>
      </c>
      <c r="Q925" s="28">
        <v>0</v>
      </c>
      <c r="R925" s="28">
        <v>1.6533117600226025E-2</v>
      </c>
      <c r="S925" s="93">
        <v>0</v>
      </c>
      <c r="T925" s="93">
        <f>_xlfn.XLOOKUP(B925,'[3]Nur des jours'!$B:$B,'[3]Nur des jours'!$U:$U,"")</f>
        <v>0</v>
      </c>
      <c r="U925" s="93">
        <v>0</v>
      </c>
      <c r="V925" s="93">
        <v>0</v>
      </c>
      <c r="W925" s="93">
        <v>0</v>
      </c>
      <c r="X925" s="93">
        <v>0</v>
      </c>
      <c r="Y925" s="93">
        <v>0</v>
      </c>
      <c r="Z925" s="93">
        <v>0</v>
      </c>
      <c r="AA925" s="93">
        <v>0</v>
      </c>
      <c r="AB925" s="93">
        <v>0</v>
      </c>
      <c r="AC925" s="93">
        <f>_xlfn.XLOOKUP(B925,'[3]Nur des jours'!$B:$B,'[3]Nur des jours'!$N:$N,"")</f>
        <v>0</v>
      </c>
      <c r="AD925" s="93">
        <v>0</v>
      </c>
      <c r="AE925" s="93">
        <v>0.18703646631453055</v>
      </c>
      <c r="AF925" s="93">
        <v>0</v>
      </c>
      <c r="AG925" s="93"/>
      <c r="AH925" s="93">
        <v>0</v>
      </c>
      <c r="AI925" s="93">
        <v>0</v>
      </c>
      <c r="AJ925" s="93">
        <v>0</v>
      </c>
      <c r="AK925" s="93">
        <v>0</v>
      </c>
      <c r="AL925" s="93">
        <v>0</v>
      </c>
      <c r="AM925" s="49" t="s">
        <v>5559</v>
      </c>
      <c r="AN925" s="49"/>
      <c r="AO925" s="48" t="str" cm="1">
        <f t="array" ref="AO925">IFERROR(_xlfn.IFS(
AQ925="MPR ISSUE","PDH",
AQ925="BSS Hardware Issue","BSS",
AQ925="Sites strategiques, MLL, Pylone, etc.","ENVTECH",
AQ925="AKTIVCO DEFAUT GE &amp; POWER Cabinet","AKTIVCO",
AQ925="AKTIVCO Coupure ENEO &amp; Baisse de tension","AKTIVCO GRID ONLY",
AQ925="Coupure ENEO &amp; Baisse de tension","IHS GRID ONLY",
AQ925="Defaut GE &amp; POWER Cabinet","IHS",
AQ925="Sharing","Partners",
AQ925="Sites strategiques &amp; DataCenter","SST &amp; DC",
AQ925="Exclu","Exclu",
AQ925="SAT","SAT",
AQ925="SPARE-ISSUE","SPARE-ISSUE",
AQ925="Fiber CAmtel","TRANS_FO_CAMTEL",
AQ925="Fiber AOF","Fiber AOF",
AQ925="Projet OCM (HUAWEI)","TRAVAUX-HUAWEI",
AQ925="Projet OCM (NOKIA)","TRAVAUX-NOKIA",
AQ925="ACCESS-ISSUE","ACCESS-ISSUE",
AQ925="Projet OCM (ZTE, NOKIA, autres projets)","TRAVAUX OCM",
AQ925="No root CAuse","No root cause",
AQ925="ODU HS","PDH",
AQ925="IP &amp; VLAN","PDH",
AQ925="Warehouse HUAWEI","SPARE-ISSUE",
AQ925="SPARE-HS","SPARE-ISSUE",
AQ925="Power Telco","BSS",AQ925="no impacts","no impacts"
),"")</f>
        <v>No root cause</v>
      </c>
      <c r="AP925" s="48" t="str" cm="1">
        <f t="array" ref="AP925">IFERROR(_xlfn.IFS(
AQ925="MPR ISSUE","TX ISSUE",
AQ925="BSS Hardware Issue","RAN ISSUE",
AQ925="Sites strategiques, MLL, Pylone, etc.","ENVTECH",
AQ925="AKTIVCO DEFAUT GE &amp; POWER Cabinet","POWER ISSUE",
AQ925="AKTIVCO Coupure ENEO &amp; Baisse de tension","POWER ISSUE",
AQ925="Coupure ENEO &amp; Baisse de tension","POWER ISSUE",
AQ925="Defaut GE &amp; POWER Cabinet","POWER ISSUE",
AQ925="Sharing","POWER ISSUE",
AQ925="Sites strategiques &amp; DataCenter","POWER ISSUE",
AQ925="Exclu","Exclu",
AQ925="SAT","TX ISSUE",
AQ925="SPARE-ISSUE","SPARE-ISSUE",
AQ925="Fiber CAmtel","TX ISSUE",
AQ925="Fiber AOF","TX ISSUE",
AQ925="Projet OCM (HUAWEI)","TRAVAUX-HUAWEI",
AQ925="Projet OCM (NOKIA)","TRAVAUX -NOKIA",
AQ925="ACCESS-ISSUE","ACCESS-ISSUE",
AQ925="Projet OCM (ZTE, NOKIA, autres projets)","TRAVAUX OCM",
AQ925="No root CAuse","No root cause",
AQ925="ODU HS","TX ISSUE",
AQ925="IP &amp; VLAN","TX ISSUE",
AQ925="Warehouse HUAWEI","SPARE-ISSUE",
AQ925="SPARE-HS","SPARE-ISSUE",
AQ925="Power Telco","RAN ISSUE",AQ925="no impacts","no impacts"
),"")</f>
        <v>No root cause</v>
      </c>
      <c r="AQ925" s="127" t="s">
        <v>5344</v>
      </c>
      <c r="AR925" s="48" t="str" cm="1">
        <f t="array" ref="AR925">IFERROR(_xlfn.IFS(
AQ925="MPR ISSUE","ACTIVE",
AQ925="BSS Hardware Issue","ACTIVE",
AQ925="Sites strategiques, MLL, Pylone, etc.","PASSIVE",
AQ925="AKTIVCO DEFAUT GE &amp; POWER Cabinet","PASSIVE",
AQ925="AKTIVCO Coupure ENEO &amp; Baisse de tension","PASSIVE",
AQ925="Coupure ENEO &amp; Baisse de tension","PASSIVE",
AQ925="Defaut GE &amp; POWER Cabinet","PASSIVE",
AQ925="Sharing","PASSIVE",
AQ925="Sites strategiques &amp; DataCenter","PASSIVE",
AQ925="Exclu","Exclu",
AQ925="SAT","ACTIVE",
AQ925="SPARE-ISSUE","SPARE-ISSUE",
AQ925="Fiber CAmtel","ACTIVE",
AQ925="Fiber AOF","ACTIVE",
AQ925="Projet OCM (HUAWEI)","PLANNED WORKS",
AQ925="Projet OCM (NOKIA)","PLANNED WORKS",
AQ925="ACCESS-ISSUE","ACCESS-ISSUE",
AQ925="Projet OCM (ZTE, NOKIA, autres projets)","PLANNED WORKS",
AQ925="No root CAuse","No root cause",
AQ925="ODU HS","ACTIVE",
AQ925="IP &amp; VLAN","ACTIVE",
AQ925="Warehouse HUAWEI","SPARE-ISSUE",
AQ925="SPARE-HS","SPARE-ISSUE",
AQ925="Power Telco","ACTIVE", AQ925="no impacts","no impacts"
),"")</f>
        <v>No root cause</v>
      </c>
      <c r="AS925" s="92" t="s">
        <v>5537</v>
      </c>
      <c r="AT925" s="98" t="s">
        <v>2704</v>
      </c>
      <c r="AV925" s="17" t="s">
        <v>5537</v>
      </c>
      <c r="AW925" s="7" t="s">
        <v>5537</v>
      </c>
      <c r="AX925" s="6" t="s">
        <v>5537</v>
      </c>
      <c r="AY925" s="7"/>
      <c r="AZ925" s="3" t="s">
        <v>5537</v>
      </c>
      <c r="BA925" s="18" t="s">
        <v>5537</v>
      </c>
      <c r="BB925" s="18" t="s">
        <v>5537</v>
      </c>
      <c r="BC925" s="18" t="s">
        <v>5537</v>
      </c>
      <c r="BD925" s="18" t="s">
        <v>5537</v>
      </c>
      <c r="BE925" s="18" t="s">
        <v>5537</v>
      </c>
      <c r="BF925" s="18" t="s">
        <v>5537</v>
      </c>
      <c r="BG925" s="18" t="s">
        <v>5537</v>
      </c>
      <c r="BH925" s="18" t="s">
        <v>5537</v>
      </c>
      <c r="BI925" s="18" t="s">
        <v>5537</v>
      </c>
      <c r="BJ925" s="18" t="s">
        <v>5537</v>
      </c>
      <c r="BK925" s="18" t="s">
        <v>5537</v>
      </c>
      <c r="BL925" s="9" t="s">
        <v>5537</v>
      </c>
      <c r="BM925" s="14" t="s">
        <v>5537</v>
      </c>
      <c r="BN925" s="14" t="s">
        <v>5537</v>
      </c>
      <c r="BO925" s="14" t="str">
        <f>_xlfn.XLOOKUP(B925,'[4]cell downs 18042026 17h'!$B:$B,'[4]cell downs 18042026 17h'!$B:$B,"")</f>
        <v/>
      </c>
      <c r="BP925" s="14" t="str">
        <f>_xlfn.XLOOKUP(B925,'[5]Cells Huawei 19042026 15h'!$B:$B,'[5]Cells Huawei 19042026 15h'!$B:$B,"")</f>
        <v/>
      </c>
      <c r="BQ925" s="9" t="str">
        <f>_xlfn.XLOOKUP(B925,'[6]cells down 19042026 9H40'!$B:$B,'[6]cells down 19042026 9H40'!$B:$B,"")</f>
        <v/>
      </c>
      <c r="BR925" s="9" t="s">
        <v>2704</v>
      </c>
      <c r="BS925" s="9" t="s">
        <v>12</v>
      </c>
      <c r="BT925" s="108"/>
    </row>
    <row r="926" spans="1:72" s="9" customFormat="1" x14ac:dyDescent="0.35">
      <c r="A926" s="1" t="s">
        <v>1970</v>
      </c>
      <c r="B926" s="8" t="s">
        <v>1971</v>
      </c>
      <c r="C926" s="3" t="str">
        <f>_xlfn.XLOOKUP(B926,'[1]daily break down'!$D:$D,'[1]daily break down'!$E:$E,"")</f>
        <v>OUEST</v>
      </c>
      <c r="D926" s="1" t="s">
        <v>11</v>
      </c>
      <c r="E926" s="1" t="s">
        <v>12</v>
      </c>
      <c r="F926" s="3" t="s">
        <v>102</v>
      </c>
      <c r="G926" s="1" t="s">
        <v>856</v>
      </c>
      <c r="H926" s="32" t="str">
        <f>_xlfn.XLOOKUP(B926,[2]CALCULATION!$B:$B,[2]CALCULATION!$H:$H,"")</f>
        <v>Huawei</v>
      </c>
      <c r="I926" s="28">
        <v>0.58561479655169457</v>
      </c>
      <c r="J926" s="28">
        <v>0.3153955249648292</v>
      </c>
      <c r="K926" s="28">
        <v>0</v>
      </c>
      <c r="L926" s="28">
        <v>0</v>
      </c>
      <c r="M926" s="28">
        <v>0</v>
      </c>
      <c r="N926" s="28">
        <v>0</v>
      </c>
      <c r="O926" s="28">
        <v>0</v>
      </c>
      <c r="P926" s="28">
        <v>0</v>
      </c>
      <c r="Q926" s="28">
        <v>0</v>
      </c>
      <c r="R926" s="28">
        <v>0</v>
      </c>
      <c r="S926" s="93">
        <v>9.32774595999806E-2</v>
      </c>
      <c r="T926" s="93">
        <f>_xlfn.XLOOKUP(B926,'[3]Nur des jours'!$B:$B,'[3]Nur des jours'!$U:$U,"")</f>
        <v>0</v>
      </c>
      <c r="U926" s="93">
        <v>1.2403405215832983</v>
      </c>
      <c r="V926" s="93">
        <v>0</v>
      </c>
      <c r="W926" s="93">
        <v>0</v>
      </c>
      <c r="X926" s="93">
        <v>0</v>
      </c>
      <c r="Y926" s="93">
        <v>0</v>
      </c>
      <c r="Z926" s="93">
        <v>0</v>
      </c>
      <c r="AA926" s="93">
        <v>0</v>
      </c>
      <c r="AB926" s="93">
        <v>0</v>
      </c>
      <c r="AC926" s="93">
        <f>_xlfn.XLOOKUP(B926,'[3]Nur des jours'!$B:$B,'[3]Nur des jours'!$N:$N,"")</f>
        <v>0.22370538733509687</v>
      </c>
      <c r="AD926" s="93">
        <v>0.22370538733509687</v>
      </c>
      <c r="AE926" s="93">
        <v>0.18607337208539151</v>
      </c>
      <c r="AF926" s="93">
        <v>0</v>
      </c>
      <c r="AG926" s="93"/>
      <c r="AH926" s="93">
        <v>0</v>
      </c>
      <c r="AI926" s="93">
        <v>0</v>
      </c>
      <c r="AJ926" s="93">
        <v>0</v>
      </c>
      <c r="AK926" s="93">
        <v>0</v>
      </c>
      <c r="AL926" s="93">
        <v>0</v>
      </c>
      <c r="AM926" s="49" t="s">
        <v>5559</v>
      </c>
      <c r="AN926" s="49"/>
      <c r="AO926" s="48" t="str" cm="1">
        <f t="array" ref="AO926">IFERROR(_xlfn.IFS(
AQ926="MPR ISSUE","PDH",
AQ926="BSS Hardware Issue","BSS",
AQ926="Sites strategiques, MLL, Pylone, etc.","ENVTECH",
AQ926="AKTIVCO DEFAUT GE &amp; POWER Cabinet","AKTIVCO",
AQ926="AKTIVCO Coupure ENEO &amp; Baisse de tension","AKTIVCO GRID ONLY",
AQ926="Coupure ENEO &amp; Baisse de tension","IHS GRID ONLY",
AQ926="Defaut GE &amp; POWER Cabinet","IHS",
AQ926="Sharing","Partners",
AQ926="Sites strategiques &amp; DataCenter","SST &amp; DC",
AQ926="Exclu","Exclu",
AQ926="SAT","SAT",
AQ926="SPARE-ISSUE","SPARE-ISSUE",
AQ926="Fiber CAmtel","TRANS_FO_CAMTEL",
AQ926="Fiber AOF","Fiber AOF",
AQ926="Projet OCM (HUAWEI)","TRAVAUX-HUAWEI",
AQ926="Projet OCM (NOKIA)","TRAVAUX-NOKIA",
AQ926="ACCESS-ISSUE","ACCESS-ISSUE",
AQ926="Projet OCM (ZTE, NOKIA, autres projets)","TRAVAUX OCM",
AQ926="No root CAuse","No root cause",
AQ926="ODU HS","PDH",
AQ926="IP &amp; VLAN","PDH",
AQ926="Warehouse HUAWEI","SPARE-ISSUE",
AQ926="SPARE-HS","SPARE-ISSUE",
AQ926="Power Telco","BSS",AQ926="no impacts","no impacts"
),"")</f>
        <v>No root cause</v>
      </c>
      <c r="AP926" s="48" t="str" cm="1">
        <f t="array" ref="AP926">IFERROR(_xlfn.IFS(
AQ926="MPR ISSUE","TX ISSUE",
AQ926="BSS Hardware Issue","RAN ISSUE",
AQ926="Sites strategiques, MLL, Pylone, etc.","ENVTECH",
AQ926="AKTIVCO DEFAUT GE &amp; POWER Cabinet","POWER ISSUE",
AQ926="AKTIVCO Coupure ENEO &amp; Baisse de tension","POWER ISSUE",
AQ926="Coupure ENEO &amp; Baisse de tension","POWER ISSUE",
AQ926="Defaut GE &amp; POWER Cabinet","POWER ISSUE",
AQ926="Sharing","POWER ISSUE",
AQ926="Sites strategiques &amp; DataCenter","POWER ISSUE",
AQ926="Exclu","Exclu",
AQ926="SAT","TX ISSUE",
AQ926="SPARE-ISSUE","SPARE-ISSUE",
AQ926="Fiber CAmtel","TX ISSUE",
AQ926="Fiber AOF","TX ISSUE",
AQ926="Projet OCM (HUAWEI)","TRAVAUX-HUAWEI",
AQ926="Projet OCM (NOKIA)","TRAVAUX -NOKIA",
AQ926="ACCESS-ISSUE","ACCESS-ISSUE",
AQ926="Projet OCM (ZTE, NOKIA, autres projets)","TRAVAUX OCM",
AQ926="No root CAuse","No root cause",
AQ926="ODU HS","TX ISSUE",
AQ926="IP &amp; VLAN","TX ISSUE",
AQ926="Warehouse HUAWEI","SPARE-ISSUE",
AQ926="SPARE-HS","SPARE-ISSUE",
AQ926="Power Telco","RAN ISSUE",AQ926="no impacts","no impacts"
),"")</f>
        <v>No root cause</v>
      </c>
      <c r="AQ926" s="127" t="s">
        <v>5344</v>
      </c>
      <c r="AR926" s="48" t="str" cm="1">
        <f t="array" ref="AR926">IFERROR(_xlfn.IFS(
AQ926="MPR ISSUE","ACTIVE",
AQ926="BSS Hardware Issue","ACTIVE",
AQ926="Sites strategiques, MLL, Pylone, etc.","PASSIVE",
AQ926="AKTIVCO DEFAUT GE &amp; POWER Cabinet","PASSIVE",
AQ926="AKTIVCO Coupure ENEO &amp; Baisse de tension","PASSIVE",
AQ926="Coupure ENEO &amp; Baisse de tension","PASSIVE",
AQ926="Defaut GE &amp; POWER Cabinet","PASSIVE",
AQ926="Sharing","PASSIVE",
AQ926="Sites strategiques &amp; DataCenter","PASSIVE",
AQ926="Exclu","Exclu",
AQ926="SAT","ACTIVE",
AQ926="SPARE-ISSUE","SPARE-ISSUE",
AQ926="Fiber CAmtel","ACTIVE",
AQ926="Fiber AOF","ACTIVE",
AQ926="Projet OCM (HUAWEI)","PLANNED WORKS",
AQ926="Projet OCM (NOKIA)","PLANNED WORKS",
AQ926="ACCESS-ISSUE","ACCESS-ISSUE",
AQ926="Projet OCM (ZTE, NOKIA, autres projets)","PLANNED WORKS",
AQ926="No root CAuse","No root cause",
AQ926="ODU HS","ACTIVE",
AQ926="IP &amp; VLAN","ACTIVE",
AQ926="Warehouse HUAWEI","SPARE-ISSUE",
AQ926="SPARE-HS","SPARE-ISSUE",
AQ926="Power Telco","ACTIVE", AQ926="no impacts","no impacts"
),"")</f>
        <v>No root cause</v>
      </c>
      <c r="AS926" s="92" t="s">
        <v>5537</v>
      </c>
      <c r="AT926" s="98" t="s">
        <v>1971</v>
      </c>
      <c r="AV926" s="17" t="s">
        <v>5537</v>
      </c>
      <c r="AW926" s="7" t="s">
        <v>5537</v>
      </c>
      <c r="AX926" s="6" t="s">
        <v>5537</v>
      </c>
      <c r="AY926" s="7"/>
      <c r="AZ926" s="3" t="s">
        <v>5537</v>
      </c>
      <c r="BA926" s="18" t="s">
        <v>5537</v>
      </c>
      <c r="BB926" s="18" t="s">
        <v>5537</v>
      </c>
      <c r="BC926" s="18" t="s">
        <v>5537</v>
      </c>
      <c r="BD926" s="18" t="s">
        <v>5537</v>
      </c>
      <c r="BE926" s="18" t="s">
        <v>5537</v>
      </c>
      <c r="BF926" s="18" t="s">
        <v>5537</v>
      </c>
      <c r="BG926" s="18" t="s">
        <v>5537</v>
      </c>
      <c r="BH926" s="18" t="s">
        <v>5537</v>
      </c>
      <c r="BI926" s="18" t="s">
        <v>5537</v>
      </c>
      <c r="BJ926" s="18" t="s">
        <v>5537</v>
      </c>
      <c r="BK926" s="18" t="s">
        <v>5537</v>
      </c>
      <c r="BL926" s="9" t="s">
        <v>5537</v>
      </c>
      <c r="BM926" s="14" t="s">
        <v>5537</v>
      </c>
      <c r="BN926" s="14" t="s">
        <v>5537</v>
      </c>
      <c r="BO926" s="14" t="str">
        <f>_xlfn.XLOOKUP(B926,'[4]cell downs 18042026 17h'!$B:$B,'[4]cell downs 18042026 17h'!$B:$B,"")</f>
        <v/>
      </c>
      <c r="BP926" s="14" t="str">
        <f>_xlfn.XLOOKUP(B926,'[5]Cells Huawei 19042026 15h'!$B:$B,'[5]Cells Huawei 19042026 15h'!$B:$B,"")</f>
        <v/>
      </c>
      <c r="BQ926" s="9" t="str">
        <f>_xlfn.XLOOKUP(B926,'[6]cells down 19042026 9H40'!$B:$B,'[6]cells down 19042026 9H40'!$B:$B,"")</f>
        <v/>
      </c>
      <c r="BR926" s="9" t="s">
        <v>1971</v>
      </c>
      <c r="BS926" s="9" t="s">
        <v>12</v>
      </c>
      <c r="BT926" s="108"/>
    </row>
    <row r="927" spans="1:72" s="9" customFormat="1" x14ac:dyDescent="0.35">
      <c r="A927" s="3" t="s">
        <v>2629</v>
      </c>
      <c r="B927" s="3" t="s">
        <v>2630</v>
      </c>
      <c r="C927" s="3" t="str">
        <f>_xlfn.XLOOKUP(B927,'[1]daily break down'!$D:$D,'[1]daily break down'!$E:$E,"")</f>
        <v>Yaounde</v>
      </c>
      <c r="D927" s="3" t="s">
        <v>357</v>
      </c>
      <c r="E927" s="3" t="s">
        <v>5494</v>
      </c>
      <c r="F927" s="3" t="s">
        <v>37</v>
      </c>
      <c r="G927" s="3" t="s">
        <v>115</v>
      </c>
      <c r="H927" s="34" t="str">
        <f>_xlfn.XLOOKUP(B927,[2]CALCULATION!$B:$B,[2]CALCULATION!$H:$H,"")</f>
        <v>ZTE</v>
      </c>
      <c r="I927" s="28">
        <v>0</v>
      </c>
      <c r="J927" s="28">
        <v>16.120003681160171</v>
      </c>
      <c r="K927" s="28">
        <v>0</v>
      </c>
      <c r="L927" s="28">
        <v>0</v>
      </c>
      <c r="M927" s="28">
        <v>0</v>
      </c>
      <c r="N927" s="28">
        <v>0</v>
      </c>
      <c r="O927" s="28">
        <v>0</v>
      </c>
      <c r="P927" s="28">
        <v>0.63141527767076588</v>
      </c>
      <c r="Q927" s="28">
        <v>4.7026286051827286</v>
      </c>
      <c r="R927" s="28">
        <v>0</v>
      </c>
      <c r="S927" s="93">
        <v>24.852860603881485</v>
      </c>
      <c r="T927" s="93">
        <f>_xlfn.XLOOKUP(B927,'[3]Nur des jours'!$B:$B,'[3]Nur des jours'!$U:$U,"")</f>
        <v>27.675368758079284</v>
      </c>
      <c r="U927" s="93">
        <v>13.868556899607057</v>
      </c>
      <c r="V927" s="93">
        <v>13.868556899607057</v>
      </c>
      <c r="W927" s="93">
        <v>27.675368758079284</v>
      </c>
      <c r="X927" s="93">
        <v>0</v>
      </c>
      <c r="Y927" s="93">
        <v>0</v>
      </c>
      <c r="Z927" s="93">
        <v>20.891529193882985</v>
      </c>
      <c r="AA927" s="93">
        <v>0</v>
      </c>
      <c r="AB927" s="93">
        <v>0</v>
      </c>
      <c r="AC927" s="93">
        <f>_xlfn.XLOOKUP(B927,'[3]Nur des jours'!$B:$B,'[3]Nur des jours'!$N:$N,"")</f>
        <v>0</v>
      </c>
      <c r="AD927" s="93">
        <v>0</v>
      </c>
      <c r="AE927" s="93">
        <v>0.18585935114558211</v>
      </c>
      <c r="AF927" s="93">
        <v>0</v>
      </c>
      <c r="AG927" s="93"/>
      <c r="AH927" s="93">
        <v>0</v>
      </c>
      <c r="AI927" s="93">
        <v>0</v>
      </c>
      <c r="AJ927" s="93">
        <v>0</v>
      </c>
      <c r="AK927" s="93">
        <v>0</v>
      </c>
      <c r="AL927" s="93">
        <v>0</v>
      </c>
      <c r="AM927" s="49" t="s">
        <v>5559</v>
      </c>
      <c r="AN927" s="49"/>
      <c r="AO927" s="48" t="str" cm="1">
        <f t="array" ref="AO927">IFERROR(_xlfn.IFS(
AQ927="MPR ISSUE","PDH",
AQ927="BSS Hardware Issue","BSS",
AQ927="Sites strategiques, MLL, Pylone, etc.","ENVTECH",
AQ927="AKTIVCO DEFAUT GE &amp; POWER Cabinet","AKTIVCO",
AQ927="AKTIVCO Coupure ENEO &amp; Baisse de tension","AKTIVCO GRID ONLY",
AQ927="Coupure ENEO &amp; Baisse de tension","IHS GRID ONLY",
AQ927="Defaut GE &amp; POWER Cabinet","IHS",
AQ927="Sharing","Partners",
AQ927="Sites strategiques &amp; DataCenter","SST &amp; DC",
AQ927="Exclu","Exclu",
AQ927="SAT","SAT",
AQ927="SPARE-ISSUE","SPARE-ISSUE",
AQ927="Fiber CAmtel","TRANS_FO_CAMTEL",
AQ927="Fiber AOF","Fiber AOF",
AQ927="Projet OCM (HUAWEI)","TRAVAUX-HUAWEI",
AQ927="Projet OCM (NOKIA)","TRAVAUX-NOKIA",
AQ927="ACCESS-ISSUE","ACCESS-ISSUE",
AQ927="Projet OCM (ZTE, NOKIA, autres projets)","TRAVAUX OCM",
AQ927="No root CAuse","No root cause",
AQ927="ODU HS","PDH",
AQ927="IP &amp; VLAN","PDH",
AQ927="Warehouse HUAWEI","SPARE-ISSUE",
AQ927="SPARE-HS","SPARE-ISSUE",
AQ927="Power Telco","BSS",AQ927="no impacts","no impacts"
),"")</f>
        <v>No root cause</v>
      </c>
      <c r="AP927" s="48" t="str" cm="1">
        <f t="array" ref="AP927">IFERROR(_xlfn.IFS(
AQ927="MPR ISSUE","TX ISSUE",
AQ927="BSS Hardware Issue","RAN ISSUE",
AQ927="Sites strategiques, MLL, Pylone, etc.","ENVTECH",
AQ927="AKTIVCO DEFAUT GE &amp; POWER Cabinet","POWER ISSUE",
AQ927="AKTIVCO Coupure ENEO &amp; Baisse de tension","POWER ISSUE",
AQ927="Coupure ENEO &amp; Baisse de tension","POWER ISSUE",
AQ927="Defaut GE &amp; POWER Cabinet","POWER ISSUE",
AQ927="Sharing","POWER ISSUE",
AQ927="Sites strategiques &amp; DataCenter","POWER ISSUE",
AQ927="Exclu","Exclu",
AQ927="SAT","TX ISSUE",
AQ927="SPARE-ISSUE","SPARE-ISSUE",
AQ927="Fiber CAmtel","TX ISSUE",
AQ927="Fiber AOF","TX ISSUE",
AQ927="Projet OCM (HUAWEI)","TRAVAUX-HUAWEI",
AQ927="Projet OCM (NOKIA)","TRAVAUX -NOKIA",
AQ927="ACCESS-ISSUE","ACCESS-ISSUE",
AQ927="Projet OCM (ZTE, NOKIA, autres projets)","TRAVAUX OCM",
AQ927="No root CAuse","No root cause",
AQ927="ODU HS","TX ISSUE",
AQ927="IP &amp; VLAN","TX ISSUE",
AQ927="Warehouse HUAWEI","SPARE-ISSUE",
AQ927="SPARE-HS","SPARE-ISSUE",
AQ927="Power Telco","RAN ISSUE",AQ927="no impacts","no impacts"
),"")</f>
        <v>No root cause</v>
      </c>
      <c r="AQ927" s="67" t="s">
        <v>5344</v>
      </c>
      <c r="AR927" s="48" t="str" cm="1">
        <f t="array" ref="AR927">IFERROR(_xlfn.IFS(
AQ927="MPR ISSUE","ACTIVE",
AQ927="BSS Hardware Issue","ACTIVE",
AQ927="Sites strategiques, MLL, Pylone, etc.","PASSIVE",
AQ927="AKTIVCO DEFAUT GE &amp; POWER Cabinet","PASSIVE",
AQ927="AKTIVCO Coupure ENEO &amp; Baisse de tension","PASSIVE",
AQ927="Coupure ENEO &amp; Baisse de tension","PASSIVE",
AQ927="Defaut GE &amp; POWER Cabinet","PASSIVE",
AQ927="Sharing","PASSIVE",
AQ927="Sites strategiques &amp; DataCenter","PASSIVE",
AQ927="Exclu","Exclu",
AQ927="SAT","ACTIVE",
AQ927="SPARE-ISSUE","SPARE-ISSUE",
AQ927="Fiber CAmtel","ACTIVE",
AQ927="Fiber AOF","ACTIVE",
AQ927="Projet OCM (HUAWEI)","PLANNED WORKS",
AQ927="Projet OCM (NOKIA)","PLANNED WORKS",
AQ927="ACCESS-ISSUE","ACCESS-ISSUE",
AQ927="Projet OCM (ZTE, NOKIA, autres projets)","PLANNED WORKS",
AQ927="No root CAuse","No root cause",
AQ927="ODU HS","ACTIVE",
AQ927="IP &amp; VLAN","ACTIVE",
AQ927="Warehouse HUAWEI","SPARE-ISSUE",
AQ927="SPARE-HS","SPARE-ISSUE",
AQ927="Power Telco","ACTIVE", AQ927="no impacts","no impacts"
),"")</f>
        <v>No root cause</v>
      </c>
      <c r="AS927" s="92" t="s">
        <v>5537</v>
      </c>
      <c r="AT927" s="98" t="s">
        <v>2630</v>
      </c>
      <c r="AV927" s="17" t="s">
        <v>5537</v>
      </c>
      <c r="AW927" s="7" t="s">
        <v>5537</v>
      </c>
      <c r="AX927" s="6" t="s">
        <v>5537</v>
      </c>
      <c r="AY927" s="7"/>
      <c r="AZ927" s="3" t="s">
        <v>5537</v>
      </c>
      <c r="BA927" s="18" t="s">
        <v>5537</v>
      </c>
      <c r="BB927" s="18" t="s">
        <v>5537</v>
      </c>
      <c r="BC927" s="18" t="s">
        <v>5537</v>
      </c>
      <c r="BD927" s="18" t="s">
        <v>5537</v>
      </c>
      <c r="BE927" s="18" t="s">
        <v>5537</v>
      </c>
      <c r="BF927" s="18" t="s">
        <v>5537</v>
      </c>
      <c r="BG927" s="18" t="s">
        <v>5537</v>
      </c>
      <c r="BH927" s="18" t="s">
        <v>5537</v>
      </c>
      <c r="BI927" s="18" t="s">
        <v>5537</v>
      </c>
      <c r="BJ927" s="18" t="s">
        <v>5537</v>
      </c>
      <c r="BK927" s="18" t="s">
        <v>5537</v>
      </c>
      <c r="BL927" s="9" t="s">
        <v>5537</v>
      </c>
      <c r="BM927" s="14" t="s">
        <v>5537</v>
      </c>
      <c r="BN927" s="14" t="s">
        <v>5537</v>
      </c>
      <c r="BO927" s="14" t="str">
        <f>_xlfn.XLOOKUP(B927,'[4]cell downs 18042026 17h'!$B:$B,'[4]cell downs 18042026 17h'!$B:$B,"")</f>
        <v/>
      </c>
      <c r="BP927" s="14" t="str">
        <f>_xlfn.XLOOKUP(B927,'[5]Cells Huawei 19042026 15h'!$B:$B,'[5]Cells Huawei 19042026 15h'!$B:$B,"")</f>
        <v/>
      </c>
      <c r="BQ927" s="9" t="str">
        <f>_xlfn.XLOOKUP(B927,'[6]cells down 19042026 9H40'!$B:$B,'[6]cells down 19042026 9H40'!$B:$B,"")</f>
        <v/>
      </c>
      <c r="BR927" s="9" t="s">
        <v>5537</v>
      </c>
      <c r="BS927" s="9" t="s">
        <v>66</v>
      </c>
      <c r="BT927" s="108"/>
    </row>
    <row r="928" spans="1:72" s="9" customFormat="1" x14ac:dyDescent="0.35">
      <c r="A928" s="1" t="s">
        <v>3411</v>
      </c>
      <c r="B928" s="8" t="s">
        <v>3412</v>
      </c>
      <c r="C928" s="3" t="str">
        <f>_xlfn.XLOOKUP(B928,'[1]daily break down'!$D:$D,'[1]daily break down'!$E:$E,"")</f>
        <v>Yaounde</v>
      </c>
      <c r="D928" s="1" t="s">
        <v>11</v>
      </c>
      <c r="E928" s="1" t="s">
        <v>145</v>
      </c>
      <c r="F928" s="3" t="s">
        <v>37</v>
      </c>
      <c r="G928" s="1" t="s">
        <v>38</v>
      </c>
      <c r="H928" s="34" t="str">
        <f>_xlfn.XLOOKUP(B928,[2]CALCULATION!$B:$B,[2]CALCULATION!$H:$H,"")</f>
        <v>ZTE</v>
      </c>
      <c r="I928" s="28">
        <v>0</v>
      </c>
      <c r="J928" s="28">
        <v>0</v>
      </c>
      <c r="K928" s="28">
        <v>4.3238293767995595</v>
      </c>
      <c r="L928" s="28">
        <v>0</v>
      </c>
      <c r="M928" s="28">
        <v>0</v>
      </c>
      <c r="N928" s="28">
        <v>0</v>
      </c>
      <c r="O928" s="28">
        <v>0</v>
      </c>
      <c r="P928" s="28">
        <v>0</v>
      </c>
      <c r="Q928" s="28">
        <v>0</v>
      </c>
      <c r="R928" s="28">
        <v>2.5022614879306262E-2</v>
      </c>
      <c r="S928" s="93">
        <v>0</v>
      </c>
      <c r="T928" s="93">
        <f>_xlfn.XLOOKUP(B928,'[3]Nur des jours'!$B:$B,'[3]Nur des jours'!$U:$U,"")</f>
        <v>0</v>
      </c>
      <c r="U928" s="93">
        <v>0</v>
      </c>
      <c r="V928" s="93">
        <v>0</v>
      </c>
      <c r="W928" s="93">
        <v>0</v>
      </c>
      <c r="X928" s="93">
        <v>0</v>
      </c>
      <c r="Y928" s="93">
        <v>0</v>
      </c>
      <c r="Z928" s="93">
        <v>0</v>
      </c>
      <c r="AA928" s="93">
        <v>0</v>
      </c>
      <c r="AB928" s="93">
        <v>0</v>
      </c>
      <c r="AC928" s="93">
        <f>_xlfn.XLOOKUP(B928,'[3]Nur des jours'!$B:$B,'[3]Nur des jours'!$N:$N,"")</f>
        <v>0</v>
      </c>
      <c r="AD928" s="93">
        <v>0</v>
      </c>
      <c r="AE928" s="93">
        <v>0.18489625691644324</v>
      </c>
      <c r="AF928" s="93">
        <v>0</v>
      </c>
      <c r="AG928" s="93"/>
      <c r="AH928" s="93">
        <v>0</v>
      </c>
      <c r="AI928" s="93">
        <v>0</v>
      </c>
      <c r="AJ928" s="93">
        <v>0</v>
      </c>
      <c r="AK928" s="93">
        <v>0</v>
      </c>
      <c r="AL928" s="93">
        <v>0</v>
      </c>
      <c r="AM928" s="49" t="s">
        <v>5559</v>
      </c>
      <c r="AN928" s="49"/>
      <c r="AO928" s="48" t="str" cm="1">
        <f t="array" ref="AO928">IFERROR(_xlfn.IFS(
AQ928="MPR ISSUE","PDH",
AQ928="BSS Hardware Issue","BSS",
AQ928="Sites strategiques, MLL, Pylone, etc.","ENVTECH",
AQ928="AKTIVCO DEFAUT GE &amp; POWER Cabinet","AKTIVCO",
AQ928="AKTIVCO Coupure ENEO &amp; Baisse de tension","AKTIVCO GRID ONLY",
AQ928="Coupure ENEO &amp; Baisse de tension","IHS GRID ONLY",
AQ928="Defaut GE &amp; POWER Cabinet","IHS",
AQ928="Sharing","Partners",
AQ928="Sites strategiques &amp; DataCenter","SST &amp; DC",
AQ928="Exclu","Exclu",
AQ928="SAT","SAT",
AQ928="SPARE-ISSUE","SPARE-ISSUE",
AQ928="Fiber CAmtel","TRANS_FO_CAMTEL",
AQ928="Fiber AOF","Fiber AOF",
AQ928="Projet OCM (HUAWEI)","TRAVAUX-HUAWEI",
AQ928="Projet OCM (NOKIA)","TRAVAUX-NOKIA",
AQ928="ACCESS-ISSUE","ACCESS-ISSUE",
AQ928="Projet OCM (ZTE, NOKIA, autres projets)","TRAVAUX OCM",
AQ928="No root CAuse","No root cause",
AQ928="ODU HS","PDH",
AQ928="IP &amp; VLAN","PDH",
AQ928="Warehouse HUAWEI","SPARE-ISSUE",
AQ928="SPARE-HS","SPARE-ISSUE",
AQ928="Power Telco","BSS",AQ928="no impacts","no impacts"
),"")</f>
        <v>No root cause</v>
      </c>
      <c r="AP928" s="48" t="str" cm="1">
        <f t="array" ref="AP928">IFERROR(_xlfn.IFS(
AQ928="MPR ISSUE","TX ISSUE",
AQ928="BSS Hardware Issue","RAN ISSUE",
AQ928="Sites strategiques, MLL, Pylone, etc.","ENVTECH",
AQ928="AKTIVCO DEFAUT GE &amp; POWER Cabinet","POWER ISSUE",
AQ928="AKTIVCO Coupure ENEO &amp; Baisse de tension","POWER ISSUE",
AQ928="Coupure ENEO &amp; Baisse de tension","POWER ISSUE",
AQ928="Defaut GE &amp; POWER Cabinet","POWER ISSUE",
AQ928="Sharing","POWER ISSUE",
AQ928="Sites strategiques &amp; DataCenter","POWER ISSUE",
AQ928="Exclu","Exclu",
AQ928="SAT","TX ISSUE",
AQ928="SPARE-ISSUE","SPARE-ISSUE",
AQ928="Fiber CAmtel","TX ISSUE",
AQ928="Fiber AOF","TX ISSUE",
AQ928="Projet OCM (HUAWEI)","TRAVAUX-HUAWEI",
AQ928="Projet OCM (NOKIA)","TRAVAUX -NOKIA",
AQ928="ACCESS-ISSUE","ACCESS-ISSUE",
AQ928="Projet OCM (ZTE, NOKIA, autres projets)","TRAVAUX OCM",
AQ928="No root CAuse","No root cause",
AQ928="ODU HS","TX ISSUE",
AQ928="IP &amp; VLAN","TX ISSUE",
AQ928="Warehouse HUAWEI","SPARE-ISSUE",
AQ928="SPARE-HS","SPARE-ISSUE",
AQ928="Power Telco","RAN ISSUE",AQ928="no impacts","no impacts"
),"")</f>
        <v>No root cause</v>
      </c>
      <c r="AQ928" s="127" t="s">
        <v>5344</v>
      </c>
      <c r="AR928" s="48" t="str" cm="1">
        <f t="array" ref="AR928">IFERROR(_xlfn.IFS(
AQ928="MPR ISSUE","ACTIVE",
AQ928="BSS Hardware Issue","ACTIVE",
AQ928="Sites strategiques, MLL, Pylone, etc.","PASSIVE",
AQ928="AKTIVCO DEFAUT GE &amp; POWER Cabinet","PASSIVE",
AQ928="AKTIVCO Coupure ENEO &amp; Baisse de tension","PASSIVE",
AQ928="Coupure ENEO &amp; Baisse de tension","PASSIVE",
AQ928="Defaut GE &amp; POWER Cabinet","PASSIVE",
AQ928="Sharing","PASSIVE",
AQ928="Sites strategiques &amp; DataCenter","PASSIVE",
AQ928="Exclu","Exclu",
AQ928="SAT","ACTIVE",
AQ928="SPARE-ISSUE","SPARE-ISSUE",
AQ928="Fiber CAmtel","ACTIVE",
AQ928="Fiber AOF","ACTIVE",
AQ928="Projet OCM (HUAWEI)","PLANNED WORKS",
AQ928="Projet OCM (NOKIA)","PLANNED WORKS",
AQ928="ACCESS-ISSUE","ACCESS-ISSUE",
AQ928="Projet OCM (ZTE, NOKIA, autres projets)","PLANNED WORKS",
AQ928="No root CAuse","No root cause",
AQ928="ODU HS","ACTIVE",
AQ928="IP &amp; VLAN","ACTIVE",
AQ928="Warehouse HUAWEI","SPARE-ISSUE",
AQ928="SPARE-HS","SPARE-ISSUE",
AQ928="Power Telco","ACTIVE", AQ928="no impacts","no impacts"
),"")</f>
        <v>No root cause</v>
      </c>
      <c r="AS928" s="92" t="s">
        <v>5537</v>
      </c>
      <c r="AT928" s="98" t="s">
        <v>3412</v>
      </c>
      <c r="AV928" s="17" t="s">
        <v>5537</v>
      </c>
      <c r="AW928" s="7" t="s">
        <v>5537</v>
      </c>
      <c r="AX928" s="6" t="s">
        <v>5537</v>
      </c>
      <c r="AY928" s="7"/>
      <c r="AZ928" s="3" t="s">
        <v>5537</v>
      </c>
      <c r="BA928" s="18" t="s">
        <v>5537</v>
      </c>
      <c r="BB928" s="18" t="s">
        <v>5537</v>
      </c>
      <c r="BC928" s="18" t="s">
        <v>5537</v>
      </c>
      <c r="BD928" s="18" t="s">
        <v>5537</v>
      </c>
      <c r="BE928" s="18" t="s">
        <v>5537</v>
      </c>
      <c r="BF928" s="18" t="s">
        <v>5537</v>
      </c>
      <c r="BG928" s="18" t="s">
        <v>5537</v>
      </c>
      <c r="BH928" s="18" t="s">
        <v>5537</v>
      </c>
      <c r="BI928" s="18" t="s">
        <v>5537</v>
      </c>
      <c r="BJ928" s="18" t="s">
        <v>5537</v>
      </c>
      <c r="BK928" s="18" t="s">
        <v>5537</v>
      </c>
      <c r="BL928" s="9" t="s">
        <v>5537</v>
      </c>
      <c r="BM928" s="14" t="s">
        <v>5537</v>
      </c>
      <c r="BN928" s="14" t="s">
        <v>5537</v>
      </c>
      <c r="BO928" s="14" t="str">
        <f>_xlfn.XLOOKUP(B928,'[4]cell downs 18042026 17h'!$B:$B,'[4]cell downs 18042026 17h'!$B:$B,"")</f>
        <v/>
      </c>
      <c r="BP928" s="14" t="str">
        <f>_xlfn.XLOOKUP(B928,'[5]Cells Huawei 19042026 15h'!$B:$B,'[5]Cells Huawei 19042026 15h'!$B:$B,"")</f>
        <v/>
      </c>
      <c r="BQ928" s="9" t="str">
        <f>_xlfn.XLOOKUP(B928,'[6]cells down 19042026 9H40'!$B:$B,'[6]cells down 19042026 9H40'!$B:$B,"")</f>
        <v/>
      </c>
      <c r="BR928" s="9" t="s">
        <v>3412</v>
      </c>
      <c r="BS928" s="9" t="s">
        <v>5459</v>
      </c>
      <c r="BT928" s="108"/>
    </row>
    <row r="929" spans="1:72" s="9" customFormat="1" x14ac:dyDescent="0.35">
      <c r="A929" s="1" t="s">
        <v>2787</v>
      </c>
      <c r="B929" s="8" t="s">
        <v>2788</v>
      </c>
      <c r="C929" s="3" t="str">
        <f>_xlfn.XLOOKUP(B929,'[1]daily break down'!$D:$D,'[1]daily break down'!$E:$E,"")</f>
        <v>Yaounde</v>
      </c>
      <c r="D929" s="1" t="s">
        <v>21</v>
      </c>
      <c r="E929" s="1" t="s">
        <v>36</v>
      </c>
      <c r="F929" s="3" t="s">
        <v>37</v>
      </c>
      <c r="G929" s="1" t="s">
        <v>38</v>
      </c>
      <c r="H929" s="34" t="str">
        <f>_xlfn.XLOOKUP(B929,[2]CALCULATION!$B:$B,[2]CALCULATION!$H:$H,"")</f>
        <v>ZTE</v>
      </c>
      <c r="I929" s="28">
        <v>0</v>
      </c>
      <c r="J929" s="28">
        <v>0</v>
      </c>
      <c r="K929" s="28">
        <v>0</v>
      </c>
      <c r="L929" s="28">
        <v>0</v>
      </c>
      <c r="M929" s="28">
        <v>0</v>
      </c>
      <c r="N929" s="28">
        <v>1.3489561485362387</v>
      </c>
      <c r="O929" s="28">
        <v>0</v>
      </c>
      <c r="P929" s="28">
        <v>2.0541016399711221</v>
      </c>
      <c r="Q929" s="28">
        <v>0</v>
      </c>
      <c r="R929" s="28">
        <v>0.63350198183390394</v>
      </c>
      <c r="S929" s="93">
        <v>0</v>
      </c>
      <c r="T929" s="93">
        <f>_xlfn.XLOOKUP(B929,'[3]Nur des jours'!$B:$B,'[3]Nur des jours'!$U:$U,"")</f>
        <v>0</v>
      </c>
      <c r="U929" s="93">
        <v>0</v>
      </c>
      <c r="V929" s="93">
        <v>0</v>
      </c>
      <c r="W929" s="93">
        <v>0</v>
      </c>
      <c r="X929" s="93">
        <v>0</v>
      </c>
      <c r="Y929" s="93">
        <v>0</v>
      </c>
      <c r="Z929" s="93">
        <v>0</v>
      </c>
      <c r="AA929" s="93">
        <v>0</v>
      </c>
      <c r="AB929" s="93">
        <v>0</v>
      </c>
      <c r="AC929" s="93">
        <f>_xlfn.XLOOKUP(B929,'[3]Nur des jours'!$B:$B,'[3]Nur des jours'!$N:$N,"")</f>
        <v>0</v>
      </c>
      <c r="AD929" s="93">
        <v>0</v>
      </c>
      <c r="AE929" s="93">
        <v>0.17631758424577568</v>
      </c>
      <c r="AF929" s="93">
        <v>0</v>
      </c>
      <c r="AG929" s="93"/>
      <c r="AH929" s="93">
        <v>0</v>
      </c>
      <c r="AI929" s="93">
        <v>0</v>
      </c>
      <c r="AJ929" s="93">
        <v>0</v>
      </c>
      <c r="AK929" s="93">
        <v>0</v>
      </c>
      <c r="AL929" s="93">
        <v>0</v>
      </c>
      <c r="AM929" s="49" t="s">
        <v>5559</v>
      </c>
      <c r="AN929" s="49"/>
      <c r="AO929" s="48" t="str" cm="1">
        <f t="array" ref="AO929">IFERROR(_xlfn.IFS(
AQ929="MPR ISSUE","PDH",
AQ929="BSS Hardware Issue","BSS",
AQ929="Sites strategiques, MLL, Pylone, etc.","ENVTECH",
AQ929="AKTIVCO DEFAUT GE &amp; POWER Cabinet","AKTIVCO",
AQ929="AKTIVCO Coupure ENEO &amp; Baisse de tension","AKTIVCO GRID ONLY",
AQ929="Coupure ENEO &amp; Baisse de tension","IHS GRID ONLY",
AQ929="Defaut GE &amp; POWER Cabinet","IHS",
AQ929="Sharing","Partners",
AQ929="Sites strategiques &amp; DataCenter","SST &amp; DC",
AQ929="Exclu","Exclu",
AQ929="SAT","SAT",
AQ929="SPARE-ISSUE","SPARE-ISSUE",
AQ929="Fiber CAmtel","TRANS_FO_CAMTEL",
AQ929="Fiber AOF","Fiber AOF",
AQ929="Projet OCM (HUAWEI)","TRAVAUX-HUAWEI",
AQ929="Projet OCM (NOKIA)","TRAVAUX-NOKIA",
AQ929="ACCESS-ISSUE","ACCESS-ISSUE",
AQ929="Projet OCM (ZTE, NOKIA, autres projets)","TRAVAUX OCM",
AQ929="No root CAuse","No root cause",
AQ929="ODU HS","PDH",
AQ929="IP &amp; VLAN","PDH",
AQ929="Warehouse HUAWEI","SPARE-ISSUE",
AQ929="SPARE-HS","SPARE-ISSUE",
AQ929="Power Telco","BSS",AQ929="no impacts","no impacts"
),"")</f>
        <v>No root cause</v>
      </c>
      <c r="AP929" s="48" t="str" cm="1">
        <f t="array" ref="AP929">IFERROR(_xlfn.IFS(
AQ929="MPR ISSUE","TX ISSUE",
AQ929="BSS Hardware Issue","RAN ISSUE",
AQ929="Sites strategiques, MLL, Pylone, etc.","ENVTECH",
AQ929="AKTIVCO DEFAUT GE &amp; POWER Cabinet","POWER ISSUE",
AQ929="AKTIVCO Coupure ENEO &amp; Baisse de tension","POWER ISSUE",
AQ929="Coupure ENEO &amp; Baisse de tension","POWER ISSUE",
AQ929="Defaut GE &amp; POWER Cabinet","POWER ISSUE",
AQ929="Sharing","POWER ISSUE",
AQ929="Sites strategiques &amp; DataCenter","POWER ISSUE",
AQ929="Exclu","Exclu",
AQ929="SAT","TX ISSUE",
AQ929="SPARE-ISSUE","SPARE-ISSUE",
AQ929="Fiber CAmtel","TX ISSUE",
AQ929="Fiber AOF","TX ISSUE",
AQ929="Projet OCM (HUAWEI)","TRAVAUX-HUAWEI",
AQ929="Projet OCM (NOKIA)","TRAVAUX -NOKIA",
AQ929="ACCESS-ISSUE","ACCESS-ISSUE",
AQ929="Projet OCM (ZTE, NOKIA, autres projets)","TRAVAUX OCM",
AQ929="No root CAuse","No root cause",
AQ929="ODU HS","TX ISSUE",
AQ929="IP &amp; VLAN","TX ISSUE",
AQ929="Warehouse HUAWEI","SPARE-ISSUE",
AQ929="SPARE-HS","SPARE-ISSUE",
AQ929="Power Telco","RAN ISSUE",AQ929="no impacts","no impacts"
),"")</f>
        <v>No root cause</v>
      </c>
      <c r="AQ929" s="67" t="s">
        <v>5344</v>
      </c>
      <c r="AR929" s="48" t="str" cm="1">
        <f t="array" ref="AR929">IFERROR(_xlfn.IFS(
AQ929="MPR ISSUE","ACTIVE",
AQ929="BSS Hardware Issue","ACTIVE",
AQ929="Sites strategiques, MLL, Pylone, etc.","PASSIVE",
AQ929="AKTIVCO DEFAUT GE &amp; POWER Cabinet","PASSIVE",
AQ929="AKTIVCO Coupure ENEO &amp; Baisse de tension","PASSIVE",
AQ929="Coupure ENEO &amp; Baisse de tension","PASSIVE",
AQ929="Defaut GE &amp; POWER Cabinet","PASSIVE",
AQ929="Sharing","PASSIVE",
AQ929="Sites strategiques &amp; DataCenter","PASSIVE",
AQ929="Exclu","Exclu",
AQ929="SAT","ACTIVE",
AQ929="SPARE-ISSUE","SPARE-ISSUE",
AQ929="Fiber CAmtel","ACTIVE",
AQ929="Fiber AOF","ACTIVE",
AQ929="Projet OCM (HUAWEI)","PLANNED WORKS",
AQ929="Projet OCM (NOKIA)","PLANNED WORKS",
AQ929="ACCESS-ISSUE","ACCESS-ISSUE",
AQ929="Projet OCM (ZTE, NOKIA, autres projets)","PLANNED WORKS",
AQ929="No root CAuse","No root cause",
AQ929="ODU HS","ACTIVE",
AQ929="IP &amp; VLAN","ACTIVE",
AQ929="Warehouse HUAWEI","SPARE-ISSUE",
AQ929="SPARE-HS","SPARE-ISSUE",
AQ929="Power Telco","ACTIVE", AQ929="no impacts","no impacts"
),"")</f>
        <v>No root cause</v>
      </c>
      <c r="AS929" s="92" t="s">
        <v>5537</v>
      </c>
      <c r="AT929" s="98" t="s">
        <v>2788</v>
      </c>
      <c r="AV929" s="17" t="s">
        <v>5537</v>
      </c>
      <c r="AW929" s="7" t="s">
        <v>5537</v>
      </c>
      <c r="AX929" s="6" t="s">
        <v>5537</v>
      </c>
      <c r="AY929" s="7"/>
      <c r="AZ929" s="3" t="s">
        <v>5537</v>
      </c>
      <c r="BA929" s="18" t="s">
        <v>5537</v>
      </c>
      <c r="BB929" s="18" t="s">
        <v>5537</v>
      </c>
      <c r="BC929" s="18" t="s">
        <v>5537</v>
      </c>
      <c r="BD929" s="18" t="s">
        <v>5537</v>
      </c>
      <c r="BE929" s="18" t="s">
        <v>5537</v>
      </c>
      <c r="BF929" s="18" t="s">
        <v>5537</v>
      </c>
      <c r="BG929" s="18" t="s">
        <v>5537</v>
      </c>
      <c r="BH929" s="18" t="s">
        <v>5537</v>
      </c>
      <c r="BI929" s="18" t="s">
        <v>5537</v>
      </c>
      <c r="BJ929" s="18" t="s">
        <v>5537</v>
      </c>
      <c r="BK929" s="18" t="s">
        <v>5537</v>
      </c>
      <c r="BL929" s="9" t="s">
        <v>5537</v>
      </c>
      <c r="BM929" s="14" t="s">
        <v>5537</v>
      </c>
      <c r="BN929" s="14" t="s">
        <v>5537</v>
      </c>
      <c r="BO929" s="14" t="str">
        <f>_xlfn.XLOOKUP(B929,'[4]cell downs 18042026 17h'!$B:$B,'[4]cell downs 18042026 17h'!$B:$B,"")</f>
        <v/>
      </c>
      <c r="BP929" s="14" t="str">
        <f>_xlfn.XLOOKUP(B929,'[5]Cells Huawei 19042026 15h'!$B:$B,'[5]Cells Huawei 19042026 15h'!$B:$B,"")</f>
        <v/>
      </c>
      <c r="BQ929" s="9" t="str">
        <f>_xlfn.XLOOKUP(B929,'[6]cells down 19042026 9H40'!$B:$B,'[6]cells down 19042026 9H40'!$B:$B,"")</f>
        <v/>
      </c>
      <c r="BR929" s="9" t="s">
        <v>5537</v>
      </c>
      <c r="BS929" s="9" t="s">
        <v>66</v>
      </c>
      <c r="BT929" s="108"/>
    </row>
    <row r="930" spans="1:72" s="9" customFormat="1" x14ac:dyDescent="0.35">
      <c r="A930" s="1" t="s">
        <v>4603</v>
      </c>
      <c r="B930" s="8" t="s">
        <v>4604</v>
      </c>
      <c r="C930" s="3" t="str">
        <f>_xlfn.XLOOKUP(B930,'[1]daily break down'!$D:$D,'[1]daily break down'!$E:$E,"")</f>
        <v>Yaounde</v>
      </c>
      <c r="D930" s="1" t="s">
        <v>11</v>
      </c>
      <c r="E930" s="1" t="s">
        <v>12</v>
      </c>
      <c r="F930" s="3" t="s">
        <v>37</v>
      </c>
      <c r="G930" s="1" t="s">
        <v>38</v>
      </c>
      <c r="H930" s="34" t="str">
        <f>_xlfn.XLOOKUP(B930,[2]CALCULATION!$B:$B,[2]CALCULATION!$H:$H,"")</f>
        <v>ZTE</v>
      </c>
      <c r="I930" s="28">
        <v>0</v>
      </c>
      <c r="J930" s="28">
        <v>0</v>
      </c>
      <c r="K930" s="28">
        <v>0</v>
      </c>
      <c r="L930" s="28">
        <v>0</v>
      </c>
      <c r="M930" s="28">
        <v>0</v>
      </c>
      <c r="N930" s="28">
        <v>0</v>
      </c>
      <c r="O930" s="28">
        <v>0</v>
      </c>
      <c r="P930" s="28">
        <v>6.1184306272525699</v>
      </c>
      <c r="Q930" s="28">
        <v>5.5394861499915811</v>
      </c>
      <c r="R930" s="28">
        <v>0</v>
      </c>
      <c r="S930" s="93">
        <v>0</v>
      </c>
      <c r="T930" s="93">
        <f>_xlfn.XLOOKUP(B930,'[3]Nur des jours'!$B:$B,'[3]Nur des jours'!$U:$U,"")</f>
        <v>0</v>
      </c>
      <c r="U930" s="93">
        <v>0</v>
      </c>
      <c r="V930" s="93">
        <v>0</v>
      </c>
      <c r="W930" s="93">
        <v>0</v>
      </c>
      <c r="X930" s="93">
        <v>0</v>
      </c>
      <c r="Y930" s="93">
        <v>0</v>
      </c>
      <c r="Z930" s="93">
        <v>0</v>
      </c>
      <c r="AA930" s="93">
        <v>0</v>
      </c>
      <c r="AB930" s="93">
        <v>3.7275313683356997E-3</v>
      </c>
      <c r="AC930" s="93">
        <f>_xlfn.XLOOKUP(B930,'[3]Nur des jours'!$B:$B,'[3]Nur des jours'!$N:$N,"")</f>
        <v>0</v>
      </c>
      <c r="AD930" s="93">
        <v>0</v>
      </c>
      <c r="AE930" s="93">
        <v>0.17440923086581464</v>
      </c>
      <c r="AF930" s="93">
        <v>0</v>
      </c>
      <c r="AG930" s="93"/>
      <c r="AH930" s="93">
        <v>0</v>
      </c>
      <c r="AI930" s="93">
        <v>0</v>
      </c>
      <c r="AJ930" s="93">
        <v>0</v>
      </c>
      <c r="AK930" s="93">
        <v>0</v>
      </c>
      <c r="AL930" s="93">
        <v>0</v>
      </c>
      <c r="AM930" s="49" t="s">
        <v>5559</v>
      </c>
      <c r="AN930" s="49"/>
      <c r="AO930" s="48" t="str" cm="1">
        <f t="array" ref="AO930">IFERROR(_xlfn.IFS(
AQ930="MPR ISSUE","PDH",
AQ930="BSS Hardware Issue","BSS",
AQ930="Sites strategiques, MLL, Pylone, etc.","ENVTECH",
AQ930="AKTIVCO DEFAUT GE &amp; POWER Cabinet","AKTIVCO",
AQ930="AKTIVCO Coupure ENEO &amp; Baisse de tension","AKTIVCO GRID ONLY",
AQ930="Coupure ENEO &amp; Baisse de tension","IHS GRID ONLY",
AQ930="Defaut GE &amp; POWER Cabinet","IHS",
AQ930="Sharing","Partners",
AQ930="Sites strategiques &amp; DataCenter","SST &amp; DC",
AQ930="Exclu","Exclu",
AQ930="SAT","SAT",
AQ930="SPARE-ISSUE","SPARE-ISSUE",
AQ930="Fiber CAmtel","TRANS_FO_CAMTEL",
AQ930="Fiber AOF","Fiber AOF",
AQ930="Projet OCM (HUAWEI)","TRAVAUX-HUAWEI",
AQ930="Projet OCM (NOKIA)","TRAVAUX-NOKIA",
AQ930="ACCESS-ISSUE","ACCESS-ISSUE",
AQ930="Projet OCM (ZTE, NOKIA, autres projets)","TRAVAUX OCM",
AQ930="No root CAuse","No root cause",
AQ930="ODU HS","PDH",
AQ930="IP &amp; VLAN","PDH",
AQ930="Warehouse HUAWEI","SPARE-ISSUE",
AQ930="SPARE-HS","SPARE-ISSUE",
AQ930="Power Telco","BSS",AQ930="no impacts","no impacts"
),"")</f>
        <v>No root cause</v>
      </c>
      <c r="AP930" s="48" t="str" cm="1">
        <f t="array" ref="AP930">IFERROR(_xlfn.IFS(
AQ930="MPR ISSUE","TX ISSUE",
AQ930="BSS Hardware Issue","RAN ISSUE",
AQ930="Sites strategiques, MLL, Pylone, etc.","ENVTECH",
AQ930="AKTIVCO DEFAUT GE &amp; POWER Cabinet","POWER ISSUE",
AQ930="AKTIVCO Coupure ENEO &amp; Baisse de tension","POWER ISSUE",
AQ930="Coupure ENEO &amp; Baisse de tension","POWER ISSUE",
AQ930="Defaut GE &amp; POWER Cabinet","POWER ISSUE",
AQ930="Sharing","POWER ISSUE",
AQ930="Sites strategiques &amp; DataCenter","POWER ISSUE",
AQ930="Exclu","Exclu",
AQ930="SAT","TX ISSUE",
AQ930="SPARE-ISSUE","SPARE-ISSUE",
AQ930="Fiber CAmtel","TX ISSUE",
AQ930="Fiber AOF","TX ISSUE",
AQ930="Projet OCM (HUAWEI)","TRAVAUX-HUAWEI",
AQ930="Projet OCM (NOKIA)","TRAVAUX -NOKIA",
AQ930="ACCESS-ISSUE","ACCESS-ISSUE",
AQ930="Projet OCM (ZTE, NOKIA, autres projets)","TRAVAUX OCM",
AQ930="No root CAuse","No root cause",
AQ930="ODU HS","TX ISSUE",
AQ930="IP &amp; VLAN","TX ISSUE",
AQ930="Warehouse HUAWEI","SPARE-ISSUE",
AQ930="SPARE-HS","SPARE-ISSUE",
AQ930="Power Telco","RAN ISSUE",AQ930="no impacts","no impacts"
),"")</f>
        <v>No root cause</v>
      </c>
      <c r="AQ930" s="127" t="s">
        <v>5344</v>
      </c>
      <c r="AR930" s="48" t="str" cm="1">
        <f t="array" ref="AR930">IFERROR(_xlfn.IFS(
AQ930="MPR ISSUE","ACTIVE",
AQ930="BSS Hardware Issue","ACTIVE",
AQ930="Sites strategiques, MLL, Pylone, etc.","PASSIVE",
AQ930="AKTIVCO DEFAUT GE &amp; POWER Cabinet","PASSIVE",
AQ930="AKTIVCO Coupure ENEO &amp; Baisse de tension","PASSIVE",
AQ930="Coupure ENEO &amp; Baisse de tension","PASSIVE",
AQ930="Defaut GE &amp; POWER Cabinet","PASSIVE",
AQ930="Sharing","PASSIVE",
AQ930="Sites strategiques &amp; DataCenter","PASSIVE",
AQ930="Exclu","Exclu",
AQ930="SAT","ACTIVE",
AQ930="SPARE-ISSUE","SPARE-ISSUE",
AQ930="Fiber CAmtel","ACTIVE",
AQ930="Fiber AOF","ACTIVE",
AQ930="Projet OCM (HUAWEI)","PLANNED WORKS",
AQ930="Projet OCM (NOKIA)","PLANNED WORKS",
AQ930="ACCESS-ISSUE","ACCESS-ISSUE",
AQ930="Projet OCM (ZTE, NOKIA, autres projets)","PLANNED WORKS",
AQ930="No root CAuse","No root cause",
AQ930="ODU HS","ACTIVE",
AQ930="IP &amp; VLAN","ACTIVE",
AQ930="Warehouse HUAWEI","SPARE-ISSUE",
AQ930="SPARE-HS","SPARE-ISSUE",
AQ930="Power Telco","ACTIVE", AQ930="no impacts","no impacts"
),"")</f>
        <v>No root cause</v>
      </c>
      <c r="AS930" s="92" t="s">
        <v>5537</v>
      </c>
      <c r="AT930" s="98" t="s">
        <v>4604</v>
      </c>
      <c r="AV930" s="17" t="s">
        <v>5537</v>
      </c>
      <c r="AW930" s="7" t="s">
        <v>5537</v>
      </c>
      <c r="AX930" s="6" t="s">
        <v>5537</v>
      </c>
      <c r="AY930" s="7"/>
      <c r="AZ930" s="3" t="s">
        <v>5537</v>
      </c>
      <c r="BA930" s="18" t="s">
        <v>5537</v>
      </c>
      <c r="BB930" s="18" t="s">
        <v>5537</v>
      </c>
      <c r="BC930" s="18" t="s">
        <v>5537</v>
      </c>
      <c r="BD930" s="18" t="s">
        <v>5537</v>
      </c>
      <c r="BE930" s="18" t="s">
        <v>5537</v>
      </c>
      <c r="BF930" s="18" t="s">
        <v>5537</v>
      </c>
      <c r="BG930" s="18" t="s">
        <v>5537</v>
      </c>
      <c r="BH930" s="18" t="s">
        <v>5537</v>
      </c>
      <c r="BI930" s="18" t="s">
        <v>5537</v>
      </c>
      <c r="BJ930" s="18" t="s">
        <v>5537</v>
      </c>
      <c r="BK930" s="18" t="s">
        <v>5537</v>
      </c>
      <c r="BL930" s="9" t="s">
        <v>5537</v>
      </c>
      <c r="BM930" s="14" t="s">
        <v>5537</v>
      </c>
      <c r="BN930" s="14" t="s">
        <v>5537</v>
      </c>
      <c r="BO930" s="14" t="str">
        <f>_xlfn.XLOOKUP(B930,'[4]cell downs 18042026 17h'!$B:$B,'[4]cell downs 18042026 17h'!$B:$B,"")</f>
        <v/>
      </c>
      <c r="BP930" s="14" t="str">
        <f>_xlfn.XLOOKUP(B930,'[5]Cells Huawei 19042026 15h'!$B:$B,'[5]Cells Huawei 19042026 15h'!$B:$B,"")</f>
        <v/>
      </c>
      <c r="BQ930" s="9" t="str">
        <f>_xlfn.XLOOKUP(B930,'[6]cells down 19042026 9H40'!$B:$B,'[6]cells down 19042026 9H40'!$B:$B,"")</f>
        <v/>
      </c>
      <c r="BR930" s="9" t="s">
        <v>4604</v>
      </c>
      <c r="BS930" s="9" t="s">
        <v>594</v>
      </c>
      <c r="BT930" s="108"/>
    </row>
    <row r="931" spans="1:72" s="9" customFormat="1" x14ac:dyDescent="0.35">
      <c r="A931" s="1" t="s">
        <v>2241</v>
      </c>
      <c r="B931" s="1" t="s">
        <v>2242</v>
      </c>
      <c r="C931" s="3" t="str">
        <f>_xlfn.XLOOKUP(B931,'[1]daily break down'!$D:$D,'[1]daily break down'!$E:$E,"")</f>
        <v>Yaounde</v>
      </c>
      <c r="D931" s="1" t="s">
        <v>11</v>
      </c>
      <c r="E931" s="1" t="s">
        <v>12</v>
      </c>
      <c r="F931" s="3" t="s">
        <v>37</v>
      </c>
      <c r="G931" s="1" t="s">
        <v>38</v>
      </c>
      <c r="H931" s="34" t="str">
        <f>_xlfn.XLOOKUP(B931,[2]CALCULATION!$B:$B,[2]CALCULATION!$H:$H,"")</f>
        <v>ZTE</v>
      </c>
      <c r="I931" s="28">
        <v>0</v>
      </c>
      <c r="J931" s="28">
        <v>8.4354748268570585</v>
      </c>
      <c r="K931" s="28">
        <v>0</v>
      </c>
      <c r="L931" s="28">
        <v>0</v>
      </c>
      <c r="M931" s="28">
        <v>0</v>
      </c>
      <c r="N931" s="28">
        <v>1.8487485482246264</v>
      </c>
      <c r="O931" s="28">
        <v>0</v>
      </c>
      <c r="P931" s="28">
        <v>0</v>
      </c>
      <c r="Q931" s="28">
        <v>0</v>
      </c>
      <c r="R931" s="28">
        <v>0</v>
      </c>
      <c r="S931" s="93">
        <v>0</v>
      </c>
      <c r="T931" s="93">
        <f>_xlfn.XLOOKUP(B931,'[3]Nur des jours'!$B:$B,'[3]Nur des jours'!$U:$U,"")</f>
        <v>0</v>
      </c>
      <c r="U931" s="93">
        <v>0.79558717358239628</v>
      </c>
      <c r="V931" s="93">
        <v>0</v>
      </c>
      <c r="W931" s="93">
        <v>0</v>
      </c>
      <c r="X931" s="93">
        <v>0.11434068709282549</v>
      </c>
      <c r="Y931" s="93">
        <v>0</v>
      </c>
      <c r="Z931" s="93">
        <v>0</v>
      </c>
      <c r="AA931" s="93">
        <v>0</v>
      </c>
      <c r="AB931" s="93">
        <v>2.1281707202232663</v>
      </c>
      <c r="AC931" s="93">
        <f>_xlfn.XLOOKUP(B931,'[3]Nur des jours'!$B:$B,'[3]Nur des jours'!$N:$N,"")</f>
        <v>0</v>
      </c>
      <c r="AD931" s="93">
        <v>0</v>
      </c>
      <c r="AE931" s="93">
        <v>0.17398118898619741</v>
      </c>
      <c r="AF931" s="93">
        <v>0</v>
      </c>
      <c r="AG931" s="93"/>
      <c r="AH931" s="93">
        <v>0</v>
      </c>
      <c r="AI931" s="93">
        <v>0</v>
      </c>
      <c r="AJ931" s="93">
        <v>0</v>
      </c>
      <c r="AK931" s="93">
        <v>0</v>
      </c>
      <c r="AL931" s="93">
        <v>0</v>
      </c>
      <c r="AM931" s="49" t="s">
        <v>5559</v>
      </c>
      <c r="AN931" s="49"/>
      <c r="AO931" s="48" t="str" cm="1">
        <f t="array" ref="AO931">IFERROR(_xlfn.IFS(
AQ931="MPR ISSUE","PDH",
AQ931="BSS Hardware Issue","BSS",
AQ931="Sites strategiques, MLL, Pylone, etc.","ENVTECH",
AQ931="AKTIVCO DEFAUT GE &amp; POWER Cabinet","AKTIVCO",
AQ931="AKTIVCO Coupure ENEO &amp; Baisse de tension","AKTIVCO GRID ONLY",
AQ931="Coupure ENEO &amp; Baisse de tension","IHS GRID ONLY",
AQ931="Defaut GE &amp; POWER Cabinet","IHS",
AQ931="Sharing","Partners",
AQ931="Sites strategiques &amp; DataCenter","SST &amp; DC",
AQ931="Exclu","Exclu",
AQ931="SAT","SAT",
AQ931="SPARE-ISSUE","SPARE-ISSUE",
AQ931="Fiber CAmtel","TRANS_FO_CAMTEL",
AQ931="Fiber AOF","Fiber AOF",
AQ931="Projet OCM (HUAWEI)","TRAVAUX-HUAWEI",
AQ931="Projet OCM (NOKIA)","TRAVAUX-NOKIA",
AQ931="ACCESS-ISSUE","ACCESS-ISSUE",
AQ931="Projet OCM (ZTE, NOKIA, autres projets)","TRAVAUX OCM",
AQ931="No root CAuse","No root cause",
AQ931="ODU HS","PDH",
AQ931="IP &amp; VLAN","PDH",
AQ931="Warehouse HUAWEI","SPARE-ISSUE",
AQ931="SPARE-HS","SPARE-ISSUE",
AQ931="Power Telco","BSS",AQ931="no impacts","no impacts"
),"")</f>
        <v>No root cause</v>
      </c>
      <c r="AP931" s="48" t="str" cm="1">
        <f t="array" ref="AP931">IFERROR(_xlfn.IFS(
AQ931="MPR ISSUE","TX ISSUE",
AQ931="BSS Hardware Issue","RAN ISSUE",
AQ931="Sites strategiques, MLL, Pylone, etc.","ENVTECH",
AQ931="AKTIVCO DEFAUT GE &amp; POWER Cabinet","POWER ISSUE",
AQ931="AKTIVCO Coupure ENEO &amp; Baisse de tension","POWER ISSUE",
AQ931="Coupure ENEO &amp; Baisse de tension","POWER ISSUE",
AQ931="Defaut GE &amp; POWER Cabinet","POWER ISSUE",
AQ931="Sharing","POWER ISSUE",
AQ931="Sites strategiques &amp; DataCenter","POWER ISSUE",
AQ931="Exclu","Exclu",
AQ931="SAT","TX ISSUE",
AQ931="SPARE-ISSUE","SPARE-ISSUE",
AQ931="Fiber CAmtel","TX ISSUE",
AQ931="Fiber AOF","TX ISSUE",
AQ931="Projet OCM (HUAWEI)","TRAVAUX-HUAWEI",
AQ931="Projet OCM (NOKIA)","TRAVAUX -NOKIA",
AQ931="ACCESS-ISSUE","ACCESS-ISSUE",
AQ931="Projet OCM (ZTE, NOKIA, autres projets)","TRAVAUX OCM",
AQ931="No root CAuse","No root cause",
AQ931="ODU HS","TX ISSUE",
AQ931="IP &amp; VLAN","TX ISSUE",
AQ931="Warehouse HUAWEI","SPARE-ISSUE",
AQ931="SPARE-HS","SPARE-ISSUE",
AQ931="Power Telco","RAN ISSUE",AQ931="no impacts","no impacts"
),"")</f>
        <v>No root cause</v>
      </c>
      <c r="AQ931" s="127" t="s">
        <v>5344</v>
      </c>
      <c r="AR931" s="48" t="str" cm="1">
        <f t="array" ref="AR931">IFERROR(_xlfn.IFS(
AQ931="MPR ISSUE","ACTIVE",
AQ931="BSS Hardware Issue","ACTIVE",
AQ931="Sites strategiques, MLL, Pylone, etc.","PASSIVE",
AQ931="AKTIVCO DEFAUT GE &amp; POWER Cabinet","PASSIVE",
AQ931="AKTIVCO Coupure ENEO &amp; Baisse de tension","PASSIVE",
AQ931="Coupure ENEO &amp; Baisse de tension","PASSIVE",
AQ931="Defaut GE &amp; POWER Cabinet","PASSIVE",
AQ931="Sharing","PASSIVE",
AQ931="Sites strategiques &amp; DataCenter","PASSIVE",
AQ931="Exclu","Exclu",
AQ931="SAT","ACTIVE",
AQ931="SPARE-ISSUE","SPARE-ISSUE",
AQ931="Fiber CAmtel","ACTIVE",
AQ931="Fiber AOF","ACTIVE",
AQ931="Projet OCM (HUAWEI)","PLANNED WORKS",
AQ931="Projet OCM (NOKIA)","PLANNED WORKS",
AQ931="ACCESS-ISSUE","ACCESS-ISSUE",
AQ931="Projet OCM (ZTE, NOKIA, autres projets)","PLANNED WORKS",
AQ931="No root CAuse","No root cause",
AQ931="ODU HS","ACTIVE",
AQ931="IP &amp; VLAN","ACTIVE",
AQ931="Warehouse HUAWEI","SPARE-ISSUE",
AQ931="SPARE-HS","SPARE-ISSUE",
AQ931="Power Telco","ACTIVE", AQ931="no impacts","no impacts"
),"")</f>
        <v>No root cause</v>
      </c>
      <c r="AS931" s="92" t="s">
        <v>5537</v>
      </c>
      <c r="AT931" s="98" t="s">
        <v>2242</v>
      </c>
      <c r="AV931" s="17" t="s">
        <v>5537</v>
      </c>
      <c r="AW931" s="7" t="s">
        <v>5537</v>
      </c>
      <c r="AX931" s="6" t="s">
        <v>5537</v>
      </c>
      <c r="AY931" s="7"/>
      <c r="AZ931" s="3" t="s">
        <v>5537</v>
      </c>
      <c r="BA931" s="18" t="s">
        <v>5537</v>
      </c>
      <c r="BB931" s="18" t="s">
        <v>5537</v>
      </c>
      <c r="BC931" s="18" t="s">
        <v>5537</v>
      </c>
      <c r="BD931" s="18" t="s">
        <v>5537</v>
      </c>
      <c r="BE931" s="18" t="s">
        <v>5537</v>
      </c>
      <c r="BF931" s="18" t="s">
        <v>5537</v>
      </c>
      <c r="BG931" s="18" t="s">
        <v>5537</v>
      </c>
      <c r="BH931" s="18" t="s">
        <v>5537</v>
      </c>
      <c r="BI931" s="18" t="s">
        <v>5537</v>
      </c>
      <c r="BJ931" s="18" t="s">
        <v>5537</v>
      </c>
      <c r="BK931" s="18" t="s">
        <v>5537</v>
      </c>
      <c r="BL931" s="9" t="s">
        <v>5537</v>
      </c>
      <c r="BM931" s="14" t="s">
        <v>5537</v>
      </c>
      <c r="BN931" s="14" t="s">
        <v>5537</v>
      </c>
      <c r="BO931" s="14" t="str">
        <f>_xlfn.XLOOKUP(B931,'[4]cell downs 18042026 17h'!$B:$B,'[4]cell downs 18042026 17h'!$B:$B,"")</f>
        <v/>
      </c>
      <c r="BP931" s="14" t="str">
        <f>_xlfn.XLOOKUP(B931,'[5]Cells Huawei 19042026 15h'!$B:$B,'[5]Cells Huawei 19042026 15h'!$B:$B,"")</f>
        <v/>
      </c>
      <c r="BQ931" s="9" t="str">
        <f>_xlfn.XLOOKUP(B931,'[6]cells down 19042026 9H40'!$B:$B,'[6]cells down 19042026 9H40'!$B:$B,"")</f>
        <v/>
      </c>
      <c r="BR931" s="9" t="s">
        <v>2242</v>
      </c>
      <c r="BS931" s="9" t="s">
        <v>5537</v>
      </c>
      <c r="BT931" s="108"/>
    </row>
    <row r="932" spans="1:72" s="9" customFormat="1" x14ac:dyDescent="0.35">
      <c r="A932" s="1" t="s">
        <v>3000</v>
      </c>
      <c r="B932" s="8" t="s">
        <v>3001</v>
      </c>
      <c r="C932" s="3" t="str">
        <f>_xlfn.XLOOKUP(B932,'[1]daily break down'!$D:$D,'[1]daily break down'!$E:$E,"")</f>
        <v>Ngaoundere</v>
      </c>
      <c r="D932" s="1" t="s">
        <v>357</v>
      </c>
      <c r="E932" s="1" t="s">
        <v>5517</v>
      </c>
      <c r="F932" s="3" t="s">
        <v>90</v>
      </c>
      <c r="G932" s="1" t="s">
        <v>91</v>
      </c>
      <c r="H932" s="32" t="str">
        <f>_xlfn.XLOOKUP(B932,[2]CALCULATION!$B:$B,[2]CALCULATION!$H:$H,"")</f>
        <v>Huawei</v>
      </c>
      <c r="I932" s="28">
        <v>1.1816631139190659</v>
      </c>
      <c r="J932" s="28">
        <v>2.5682512777050113E-2</v>
      </c>
      <c r="K932" s="28">
        <v>0.59774264980752378</v>
      </c>
      <c r="L932" s="28">
        <v>0</v>
      </c>
      <c r="M932" s="28">
        <v>0.82558577531225663</v>
      </c>
      <c r="N932" s="28">
        <v>0</v>
      </c>
      <c r="O932" s="28">
        <v>0.16356550324883784</v>
      </c>
      <c r="P932" s="28">
        <v>0</v>
      </c>
      <c r="Q932" s="28">
        <v>0</v>
      </c>
      <c r="R932" s="28">
        <v>0</v>
      </c>
      <c r="S932" s="93">
        <v>0</v>
      </c>
      <c r="T932" s="93">
        <f>_xlfn.XLOOKUP(B932,'[3]Nur des jours'!$B:$B,'[3]Nur des jours'!$U:$U,"")</f>
        <v>0.30551489157699191</v>
      </c>
      <c r="U932" s="93">
        <v>0</v>
      </c>
      <c r="V932" s="93">
        <v>0</v>
      </c>
      <c r="W932" s="93">
        <v>0.30551489157699191</v>
      </c>
      <c r="X932" s="93">
        <v>0.41823258654293399</v>
      </c>
      <c r="Y932" s="93">
        <v>0</v>
      </c>
      <c r="Z932" s="93">
        <v>0</v>
      </c>
      <c r="AA932" s="93">
        <v>0</v>
      </c>
      <c r="AB932" s="93">
        <v>0</v>
      </c>
      <c r="AC932" s="93">
        <f>_xlfn.XLOOKUP(B932,'[3]Nur des jours'!$B:$B,'[3]Nur des jours'!$N:$N,"")</f>
        <v>0</v>
      </c>
      <c r="AD932" s="93">
        <v>0</v>
      </c>
      <c r="AE932" s="93">
        <v>0.15356002431277882</v>
      </c>
      <c r="AF932" s="93">
        <v>0</v>
      </c>
      <c r="AG932" s="93"/>
      <c r="AH932" s="93">
        <v>0</v>
      </c>
      <c r="AI932" s="93">
        <v>0</v>
      </c>
      <c r="AJ932" s="93">
        <v>0</v>
      </c>
      <c r="AK932" s="93">
        <v>0</v>
      </c>
      <c r="AL932" s="93">
        <v>0</v>
      </c>
      <c r="AM932" s="49" t="s">
        <v>5559</v>
      </c>
      <c r="AN932" s="49"/>
      <c r="AO932" s="48" t="str" cm="1">
        <f t="array" ref="AO932">IFERROR(_xlfn.IFS(
AQ932="MPR ISSUE","PDH",
AQ932="BSS Hardware Issue","BSS",
AQ932="Sites strategiques, MLL, Pylone, etc.","ENVTECH",
AQ932="AKTIVCO DEFAUT GE &amp; POWER Cabinet","AKTIVCO",
AQ932="AKTIVCO Coupure ENEO &amp; Baisse de tension","AKTIVCO GRID ONLY",
AQ932="Coupure ENEO &amp; Baisse de tension","IHS GRID ONLY",
AQ932="Defaut GE &amp; POWER Cabinet","IHS",
AQ932="Sharing","Partners",
AQ932="Sites strategiques &amp; DataCenter","SST &amp; DC",
AQ932="Exclu","Exclu",
AQ932="SAT","SAT",
AQ932="SPARE-ISSUE","SPARE-ISSUE",
AQ932="Fiber CAmtel","TRANS_FO_CAMTEL",
AQ932="Fiber AOF","Fiber AOF",
AQ932="Projet OCM (HUAWEI)","TRAVAUX-HUAWEI",
AQ932="Projet OCM (NOKIA)","TRAVAUX-NOKIA",
AQ932="ACCESS-ISSUE","ACCESS-ISSUE",
AQ932="Projet OCM (ZTE, NOKIA, autres projets)","TRAVAUX OCM",
AQ932="No root CAuse","No root cause",
AQ932="ODU HS","PDH",
AQ932="IP &amp; VLAN","PDH",
AQ932="Warehouse HUAWEI","SPARE-ISSUE",
AQ932="SPARE-HS","SPARE-ISSUE",
AQ932="Power Telco","BSS",AQ932="no impacts","no impacts"
),"")</f>
        <v>No root cause</v>
      </c>
      <c r="AP932" s="48" t="str" cm="1">
        <f t="array" ref="AP932">IFERROR(_xlfn.IFS(
AQ932="MPR ISSUE","TX ISSUE",
AQ932="BSS Hardware Issue","RAN ISSUE",
AQ932="Sites strategiques, MLL, Pylone, etc.","ENVTECH",
AQ932="AKTIVCO DEFAUT GE &amp; POWER Cabinet","POWER ISSUE",
AQ932="AKTIVCO Coupure ENEO &amp; Baisse de tension","POWER ISSUE",
AQ932="Coupure ENEO &amp; Baisse de tension","POWER ISSUE",
AQ932="Defaut GE &amp; POWER Cabinet","POWER ISSUE",
AQ932="Sharing","POWER ISSUE",
AQ932="Sites strategiques &amp; DataCenter","POWER ISSUE",
AQ932="Exclu","Exclu",
AQ932="SAT","TX ISSUE",
AQ932="SPARE-ISSUE","SPARE-ISSUE",
AQ932="Fiber CAmtel","TX ISSUE",
AQ932="Fiber AOF","TX ISSUE",
AQ932="Projet OCM (HUAWEI)","TRAVAUX-HUAWEI",
AQ932="Projet OCM (NOKIA)","TRAVAUX -NOKIA",
AQ932="ACCESS-ISSUE","ACCESS-ISSUE",
AQ932="Projet OCM (ZTE, NOKIA, autres projets)","TRAVAUX OCM",
AQ932="No root CAuse","No root cause",
AQ932="ODU HS","TX ISSUE",
AQ932="IP &amp; VLAN","TX ISSUE",
AQ932="Warehouse HUAWEI","SPARE-ISSUE",
AQ932="SPARE-HS","SPARE-ISSUE",
AQ932="Power Telco","RAN ISSUE",AQ932="no impacts","no impacts"
),"")</f>
        <v>No root cause</v>
      </c>
      <c r="AQ932" s="67" t="s">
        <v>5344</v>
      </c>
      <c r="AR932" s="48" t="str" cm="1">
        <f t="array" ref="AR932">IFERROR(_xlfn.IFS(
AQ932="MPR ISSUE","ACTIVE",
AQ932="BSS Hardware Issue","ACTIVE",
AQ932="Sites strategiques, MLL, Pylone, etc.","PASSIVE",
AQ932="AKTIVCO DEFAUT GE &amp; POWER Cabinet","PASSIVE",
AQ932="AKTIVCO Coupure ENEO &amp; Baisse de tension","PASSIVE",
AQ932="Coupure ENEO &amp; Baisse de tension","PASSIVE",
AQ932="Defaut GE &amp; POWER Cabinet","PASSIVE",
AQ932="Sharing","PASSIVE",
AQ932="Sites strategiques &amp; DataCenter","PASSIVE",
AQ932="Exclu","Exclu",
AQ932="SAT","ACTIVE",
AQ932="SPARE-ISSUE","SPARE-ISSUE",
AQ932="Fiber CAmtel","ACTIVE",
AQ932="Fiber AOF","ACTIVE",
AQ932="Projet OCM (HUAWEI)","PLANNED WORKS",
AQ932="Projet OCM (NOKIA)","PLANNED WORKS",
AQ932="ACCESS-ISSUE","ACCESS-ISSUE",
AQ932="Projet OCM (ZTE, NOKIA, autres projets)","PLANNED WORKS",
AQ932="No root CAuse","No root cause",
AQ932="ODU HS","ACTIVE",
AQ932="IP &amp; VLAN","ACTIVE",
AQ932="Warehouse HUAWEI","SPARE-ISSUE",
AQ932="SPARE-HS","SPARE-ISSUE",
AQ932="Power Telco","ACTIVE", AQ932="no impacts","no impacts"
),"")</f>
        <v>No root cause</v>
      </c>
      <c r="AS932" s="92" t="s">
        <v>5537</v>
      </c>
      <c r="AT932" s="98" t="s">
        <v>3001</v>
      </c>
      <c r="AV932" s="17" t="s">
        <v>5537</v>
      </c>
      <c r="AW932" s="7" t="s">
        <v>5537</v>
      </c>
      <c r="AX932" s="6" t="s">
        <v>5537</v>
      </c>
      <c r="AY932" s="7"/>
      <c r="AZ932" s="3" t="s">
        <v>5537</v>
      </c>
      <c r="BA932" s="18" t="s">
        <v>5537</v>
      </c>
      <c r="BB932" s="18" t="s">
        <v>5537</v>
      </c>
      <c r="BC932" s="18" t="s">
        <v>5537</v>
      </c>
      <c r="BD932" s="18" t="s">
        <v>5537</v>
      </c>
      <c r="BE932" s="18" t="s">
        <v>5537</v>
      </c>
      <c r="BF932" s="18" t="s">
        <v>5537</v>
      </c>
      <c r="BG932" s="18" t="s">
        <v>5537</v>
      </c>
      <c r="BH932" s="18" t="s">
        <v>5537</v>
      </c>
      <c r="BI932" s="18" t="s">
        <v>5537</v>
      </c>
      <c r="BJ932" s="18" t="s">
        <v>5537</v>
      </c>
      <c r="BK932" s="18" t="s">
        <v>5537</v>
      </c>
      <c r="BL932" s="9" t="s">
        <v>5537</v>
      </c>
      <c r="BM932" s="14" t="s">
        <v>5537</v>
      </c>
      <c r="BN932" s="14" t="s">
        <v>5537</v>
      </c>
      <c r="BO932" s="14" t="str">
        <f>_xlfn.XLOOKUP(B932,'[4]cell downs 18042026 17h'!$B:$B,'[4]cell downs 18042026 17h'!$B:$B,"")</f>
        <v/>
      </c>
      <c r="BP932" s="14" t="str">
        <f>_xlfn.XLOOKUP(B932,'[5]Cells Huawei 19042026 15h'!$B:$B,'[5]Cells Huawei 19042026 15h'!$B:$B,"")</f>
        <v/>
      </c>
      <c r="BQ932" s="9" t="str">
        <f>_xlfn.XLOOKUP(B932,'[6]cells down 19042026 9H40'!$B:$B,'[6]cells down 19042026 9H40'!$B:$B,"")</f>
        <v/>
      </c>
      <c r="BR932" s="9" t="s">
        <v>5537</v>
      </c>
      <c r="BS932" s="9" t="s">
        <v>12</v>
      </c>
      <c r="BT932" s="108"/>
    </row>
    <row r="933" spans="1:72" s="9" customFormat="1" x14ac:dyDescent="0.35">
      <c r="A933" s="1" t="s">
        <v>2264</v>
      </c>
      <c r="B933" s="8" t="s">
        <v>2265</v>
      </c>
      <c r="C933" s="3" t="str">
        <f>_xlfn.XLOOKUP(B933,'[1]daily break down'!$D:$D,'[1]daily break down'!$E:$E,"")</f>
        <v>Yaounde</v>
      </c>
      <c r="D933" s="1" t="s">
        <v>11</v>
      </c>
      <c r="E933" s="1" t="s">
        <v>12</v>
      </c>
      <c r="F933" s="3" t="s">
        <v>37</v>
      </c>
      <c r="G933" s="1" t="s">
        <v>38</v>
      </c>
      <c r="H933" s="34" t="str">
        <f>_xlfn.XLOOKUP(B933,[2]CALCULATION!$B:$B,[2]CALCULATION!$H:$H,"")</f>
        <v>ZTE</v>
      </c>
      <c r="I933" s="28">
        <v>4.6977596288020632E-2</v>
      </c>
      <c r="J933" s="28">
        <v>0.11498274991225124</v>
      </c>
      <c r="K933" s="28">
        <v>0</v>
      </c>
      <c r="L933" s="28">
        <v>0</v>
      </c>
      <c r="M933" s="28">
        <v>0</v>
      </c>
      <c r="N933" s="28">
        <v>4.6228522998690236E-2</v>
      </c>
      <c r="O933" s="28">
        <v>0</v>
      </c>
      <c r="P933" s="28">
        <v>0</v>
      </c>
      <c r="Q933" s="28">
        <v>4.7084606757924682E-2</v>
      </c>
      <c r="R933" s="28">
        <v>0</v>
      </c>
      <c r="S933" s="93">
        <v>0</v>
      </c>
      <c r="T933" s="93">
        <f>_xlfn.XLOOKUP(B933,'[3]Nur des jours'!$B:$B,'[3]Nur des jours'!$U:$U,"")</f>
        <v>0</v>
      </c>
      <c r="U933" s="93">
        <v>0</v>
      </c>
      <c r="V933" s="93">
        <v>0</v>
      </c>
      <c r="W933" s="93">
        <v>0</v>
      </c>
      <c r="X933" s="93">
        <v>0</v>
      </c>
      <c r="Y933" s="93">
        <v>4.5800481119073005E-2</v>
      </c>
      <c r="Z933" s="93">
        <v>0</v>
      </c>
      <c r="AA933" s="93">
        <v>0</v>
      </c>
      <c r="AB933" s="93">
        <v>0</v>
      </c>
      <c r="AC933" s="93">
        <f>_xlfn.XLOOKUP(B933,'[3]Nur des jours'!$B:$B,'[3]Nur des jours'!$N:$N,"")</f>
        <v>0</v>
      </c>
      <c r="AD933" s="93">
        <v>0</v>
      </c>
      <c r="AE933" s="93">
        <v>0.1449278464071595</v>
      </c>
      <c r="AF933" s="93">
        <v>0</v>
      </c>
      <c r="AG933" s="93"/>
      <c r="AH933" s="93">
        <v>0</v>
      </c>
      <c r="AI933" s="93">
        <v>0</v>
      </c>
      <c r="AJ933" s="93">
        <v>0</v>
      </c>
      <c r="AK933" s="93">
        <v>0</v>
      </c>
      <c r="AL933" s="93">
        <v>0</v>
      </c>
      <c r="AM933" s="49" t="s">
        <v>5559</v>
      </c>
      <c r="AN933" s="49"/>
      <c r="AO933" s="48" t="str" cm="1">
        <f t="array" ref="AO933">IFERROR(_xlfn.IFS(
AQ933="MPR ISSUE","PDH",
AQ933="BSS Hardware Issue","BSS",
AQ933="Sites strategiques, MLL, Pylone, etc.","ENVTECH",
AQ933="AKTIVCO DEFAUT GE &amp; POWER Cabinet","AKTIVCO",
AQ933="AKTIVCO Coupure ENEO &amp; Baisse de tension","AKTIVCO GRID ONLY",
AQ933="Coupure ENEO &amp; Baisse de tension","IHS GRID ONLY",
AQ933="Defaut GE &amp; POWER Cabinet","IHS",
AQ933="Sharing","Partners",
AQ933="Sites strategiques &amp; DataCenter","SST &amp; DC",
AQ933="Exclu","Exclu",
AQ933="SAT","SAT",
AQ933="SPARE-ISSUE","SPARE-ISSUE",
AQ933="Fiber CAmtel","TRANS_FO_CAMTEL",
AQ933="Fiber AOF","Fiber AOF",
AQ933="Projet OCM (HUAWEI)","TRAVAUX-HUAWEI",
AQ933="Projet OCM (NOKIA)","TRAVAUX-NOKIA",
AQ933="ACCESS-ISSUE","ACCESS-ISSUE",
AQ933="Projet OCM (ZTE, NOKIA, autres projets)","TRAVAUX OCM",
AQ933="No root CAuse","No root cause",
AQ933="ODU HS","PDH",
AQ933="IP &amp; VLAN","PDH",
AQ933="Warehouse HUAWEI","SPARE-ISSUE",
AQ933="SPARE-HS","SPARE-ISSUE",
AQ933="Power Telco","BSS",AQ933="no impacts","no impacts"
),"")</f>
        <v>No root cause</v>
      </c>
      <c r="AP933" s="48" t="str" cm="1">
        <f t="array" ref="AP933">IFERROR(_xlfn.IFS(
AQ933="MPR ISSUE","TX ISSUE",
AQ933="BSS Hardware Issue","RAN ISSUE",
AQ933="Sites strategiques, MLL, Pylone, etc.","ENVTECH",
AQ933="AKTIVCO DEFAUT GE &amp; POWER Cabinet","POWER ISSUE",
AQ933="AKTIVCO Coupure ENEO &amp; Baisse de tension","POWER ISSUE",
AQ933="Coupure ENEO &amp; Baisse de tension","POWER ISSUE",
AQ933="Defaut GE &amp; POWER Cabinet","POWER ISSUE",
AQ933="Sharing","POWER ISSUE",
AQ933="Sites strategiques &amp; DataCenter","POWER ISSUE",
AQ933="Exclu","Exclu",
AQ933="SAT","TX ISSUE",
AQ933="SPARE-ISSUE","SPARE-ISSUE",
AQ933="Fiber CAmtel","TX ISSUE",
AQ933="Fiber AOF","TX ISSUE",
AQ933="Projet OCM (HUAWEI)","TRAVAUX-HUAWEI",
AQ933="Projet OCM (NOKIA)","TRAVAUX -NOKIA",
AQ933="ACCESS-ISSUE","ACCESS-ISSUE",
AQ933="Projet OCM (ZTE, NOKIA, autres projets)","TRAVAUX OCM",
AQ933="No root CAuse","No root cause",
AQ933="ODU HS","TX ISSUE",
AQ933="IP &amp; VLAN","TX ISSUE",
AQ933="Warehouse HUAWEI","SPARE-ISSUE",
AQ933="SPARE-HS","SPARE-ISSUE",
AQ933="Power Telco","RAN ISSUE",AQ933="no impacts","no impacts"
),"")</f>
        <v>No root cause</v>
      </c>
      <c r="AQ933" s="127" t="s">
        <v>5344</v>
      </c>
      <c r="AR933" s="48" t="str" cm="1">
        <f t="array" ref="AR933">IFERROR(_xlfn.IFS(
AQ933="MPR ISSUE","ACTIVE",
AQ933="BSS Hardware Issue","ACTIVE",
AQ933="Sites strategiques, MLL, Pylone, etc.","PASSIVE",
AQ933="AKTIVCO DEFAUT GE &amp; POWER Cabinet","PASSIVE",
AQ933="AKTIVCO Coupure ENEO &amp; Baisse de tension","PASSIVE",
AQ933="Coupure ENEO &amp; Baisse de tension","PASSIVE",
AQ933="Defaut GE &amp; POWER Cabinet","PASSIVE",
AQ933="Sharing","PASSIVE",
AQ933="Sites strategiques &amp; DataCenter","PASSIVE",
AQ933="Exclu","Exclu",
AQ933="SAT","ACTIVE",
AQ933="SPARE-ISSUE","SPARE-ISSUE",
AQ933="Fiber CAmtel","ACTIVE",
AQ933="Fiber AOF","ACTIVE",
AQ933="Projet OCM (HUAWEI)","PLANNED WORKS",
AQ933="Projet OCM (NOKIA)","PLANNED WORKS",
AQ933="ACCESS-ISSUE","ACCESS-ISSUE",
AQ933="Projet OCM (ZTE, NOKIA, autres projets)","PLANNED WORKS",
AQ933="No root CAuse","No root cause",
AQ933="ODU HS","ACTIVE",
AQ933="IP &amp; VLAN","ACTIVE",
AQ933="Warehouse HUAWEI","SPARE-ISSUE",
AQ933="SPARE-HS","SPARE-ISSUE",
AQ933="Power Telco","ACTIVE", AQ933="no impacts","no impacts"
),"")</f>
        <v>No root cause</v>
      </c>
      <c r="AS933" s="92" t="s">
        <v>5537</v>
      </c>
      <c r="AT933" s="98" t="s">
        <v>2265</v>
      </c>
      <c r="AV933" s="17" t="s">
        <v>5537</v>
      </c>
      <c r="AW933" s="7" t="s">
        <v>5537</v>
      </c>
      <c r="AX933" s="6" t="s">
        <v>5537</v>
      </c>
      <c r="AY933" s="7"/>
      <c r="AZ933" s="3" t="s">
        <v>5537</v>
      </c>
      <c r="BA933" s="18" t="s">
        <v>5537</v>
      </c>
      <c r="BB933" s="18" t="s">
        <v>5537</v>
      </c>
      <c r="BC933" s="18" t="s">
        <v>5537</v>
      </c>
      <c r="BD933" s="18" t="s">
        <v>5537</v>
      </c>
      <c r="BE933" s="18" t="s">
        <v>5537</v>
      </c>
      <c r="BF933" s="18" t="s">
        <v>5537</v>
      </c>
      <c r="BG933" s="18" t="s">
        <v>5537</v>
      </c>
      <c r="BH933" s="18" t="s">
        <v>5537</v>
      </c>
      <c r="BI933" s="18" t="s">
        <v>5537</v>
      </c>
      <c r="BJ933" s="18" t="s">
        <v>5537</v>
      </c>
      <c r="BK933" s="18" t="s">
        <v>5537</v>
      </c>
      <c r="BL933" s="9" t="s">
        <v>5537</v>
      </c>
      <c r="BM933" s="14" t="s">
        <v>5537</v>
      </c>
      <c r="BN933" s="14" t="s">
        <v>5537</v>
      </c>
      <c r="BO933" s="14" t="str">
        <f>_xlfn.XLOOKUP(B933,'[4]cell downs 18042026 17h'!$B:$B,'[4]cell downs 18042026 17h'!$B:$B,"")</f>
        <v/>
      </c>
      <c r="BP933" s="14" t="str">
        <f>_xlfn.XLOOKUP(B933,'[5]Cells Huawei 19042026 15h'!$B:$B,'[5]Cells Huawei 19042026 15h'!$B:$B,"")</f>
        <v/>
      </c>
      <c r="BQ933" s="9" t="str">
        <f>_xlfn.XLOOKUP(B933,'[6]cells down 19042026 9H40'!$B:$B,'[6]cells down 19042026 9H40'!$B:$B,"")</f>
        <v/>
      </c>
      <c r="BR933" s="9" t="s">
        <v>2265</v>
      </c>
      <c r="BS933" s="9" t="s">
        <v>5537</v>
      </c>
      <c r="BT933" s="108"/>
    </row>
    <row r="934" spans="1:72" s="9" customFormat="1" x14ac:dyDescent="0.35">
      <c r="A934" s="1" t="s">
        <v>1722</v>
      </c>
      <c r="B934" s="8" t="s">
        <v>1723</v>
      </c>
      <c r="C934" s="3" t="str">
        <f>_xlfn.XLOOKUP(B934,'[1]daily break down'!$D:$D,'[1]daily break down'!$E:$E,"")</f>
        <v>Yaounde</v>
      </c>
      <c r="D934" s="1" t="s">
        <v>11</v>
      </c>
      <c r="E934" s="1" t="s">
        <v>12</v>
      </c>
      <c r="F934" s="3" t="s">
        <v>37</v>
      </c>
      <c r="G934" s="1" t="s">
        <v>38</v>
      </c>
      <c r="H934" s="34" t="str">
        <f>_xlfn.XLOOKUP(B934,[2]CALCULATION!$B:$B,[2]CALCULATION!$H:$H,"")</f>
        <v>ZTE</v>
      </c>
      <c r="I934" s="28">
        <v>1.523383214480371</v>
      </c>
      <c r="J934" s="28">
        <v>0.13470834653129127</v>
      </c>
      <c r="K934" s="28">
        <v>0</v>
      </c>
      <c r="L934" s="28">
        <v>17.200399220393056</v>
      </c>
      <c r="M934" s="28">
        <v>13.868556899607057</v>
      </c>
      <c r="N934" s="28">
        <v>13.868556899607057</v>
      </c>
      <c r="O934" s="28">
        <v>36.982818398952162</v>
      </c>
      <c r="P934" s="28">
        <v>14.898122465635369</v>
      </c>
      <c r="Q934" s="28">
        <v>3.9237172298271002E-4</v>
      </c>
      <c r="R934" s="28">
        <v>0</v>
      </c>
      <c r="S934" s="93">
        <v>0</v>
      </c>
      <c r="T934" s="93">
        <f>_xlfn.XLOOKUP(B934,'[3]Nur des jours'!$B:$B,'[3]Nur des jours'!$U:$U,"")</f>
        <v>0</v>
      </c>
      <c r="U934" s="93">
        <v>0</v>
      </c>
      <c r="V934" s="93">
        <v>0</v>
      </c>
      <c r="W934" s="93">
        <v>0</v>
      </c>
      <c r="X934" s="93">
        <v>0</v>
      </c>
      <c r="Y934" s="93">
        <v>3.7453664466531404E-4</v>
      </c>
      <c r="Z934" s="93">
        <v>0</v>
      </c>
      <c r="AA934" s="93">
        <v>0</v>
      </c>
      <c r="AB934" s="93">
        <v>0</v>
      </c>
      <c r="AC934" s="93">
        <f>_xlfn.XLOOKUP(B934,'[3]Nur des jours'!$B:$B,'[3]Nur des jours'!$N:$N,"")</f>
        <v>0</v>
      </c>
      <c r="AD934" s="93">
        <v>0</v>
      </c>
      <c r="AE934" s="93">
        <v>0.13873907423102241</v>
      </c>
      <c r="AF934" s="93">
        <v>0</v>
      </c>
      <c r="AG934" s="93"/>
      <c r="AH934" s="93">
        <v>0</v>
      </c>
      <c r="AI934" s="93">
        <v>0</v>
      </c>
      <c r="AJ934" s="93">
        <v>0</v>
      </c>
      <c r="AK934" s="93">
        <v>0</v>
      </c>
      <c r="AL934" s="93">
        <v>0</v>
      </c>
      <c r="AM934" s="49" t="s">
        <v>5559</v>
      </c>
      <c r="AN934" s="49"/>
      <c r="AO934" s="48" t="str" cm="1">
        <f t="array" ref="AO934">IFERROR(_xlfn.IFS(
AQ934="MPR ISSUE","PDH",
AQ934="BSS Hardware Issue","BSS",
AQ934="Sites strategiques, MLL, Pylone, etc.","ENVTECH",
AQ934="AKTIVCO DEFAUT GE &amp; POWER Cabinet","AKTIVCO",
AQ934="AKTIVCO Coupure ENEO &amp; Baisse de tension","AKTIVCO GRID ONLY",
AQ934="Coupure ENEO &amp; Baisse de tension","IHS GRID ONLY",
AQ934="Defaut GE &amp; POWER Cabinet","IHS",
AQ934="Sharing","Partners",
AQ934="Sites strategiques &amp; DataCenter","SST &amp; DC",
AQ934="Exclu","Exclu",
AQ934="SAT","SAT",
AQ934="SPARE-ISSUE","SPARE-ISSUE",
AQ934="Fiber CAmtel","TRANS_FO_CAMTEL",
AQ934="Fiber AOF","Fiber AOF",
AQ934="Projet OCM (HUAWEI)","TRAVAUX-HUAWEI",
AQ934="Projet OCM (NOKIA)","TRAVAUX-NOKIA",
AQ934="ACCESS-ISSUE","ACCESS-ISSUE",
AQ934="Projet OCM (ZTE, NOKIA, autres projets)","TRAVAUX OCM",
AQ934="No root CAuse","No root cause",
AQ934="ODU HS","PDH",
AQ934="IP &amp; VLAN","PDH",
AQ934="Warehouse HUAWEI","SPARE-ISSUE",
AQ934="SPARE-HS","SPARE-ISSUE",
AQ934="Power Telco","BSS",AQ934="no impacts","no impacts"
),"")</f>
        <v>No root cause</v>
      </c>
      <c r="AP934" s="48" t="str" cm="1">
        <f t="array" ref="AP934">IFERROR(_xlfn.IFS(
AQ934="MPR ISSUE","TX ISSUE",
AQ934="BSS Hardware Issue","RAN ISSUE",
AQ934="Sites strategiques, MLL, Pylone, etc.","ENVTECH",
AQ934="AKTIVCO DEFAUT GE &amp; POWER Cabinet","POWER ISSUE",
AQ934="AKTIVCO Coupure ENEO &amp; Baisse de tension","POWER ISSUE",
AQ934="Coupure ENEO &amp; Baisse de tension","POWER ISSUE",
AQ934="Defaut GE &amp; POWER Cabinet","POWER ISSUE",
AQ934="Sharing","POWER ISSUE",
AQ934="Sites strategiques &amp; DataCenter","POWER ISSUE",
AQ934="Exclu","Exclu",
AQ934="SAT","TX ISSUE",
AQ934="SPARE-ISSUE","SPARE-ISSUE",
AQ934="Fiber CAmtel","TX ISSUE",
AQ934="Fiber AOF","TX ISSUE",
AQ934="Projet OCM (HUAWEI)","TRAVAUX-HUAWEI",
AQ934="Projet OCM (NOKIA)","TRAVAUX -NOKIA",
AQ934="ACCESS-ISSUE","ACCESS-ISSUE",
AQ934="Projet OCM (ZTE, NOKIA, autres projets)","TRAVAUX OCM",
AQ934="No root CAuse","No root cause",
AQ934="ODU HS","TX ISSUE",
AQ934="IP &amp; VLAN","TX ISSUE",
AQ934="Warehouse HUAWEI","SPARE-ISSUE",
AQ934="SPARE-HS","SPARE-ISSUE",
AQ934="Power Telco","RAN ISSUE",AQ934="no impacts","no impacts"
),"")</f>
        <v>No root cause</v>
      </c>
      <c r="AQ934" s="127" t="s">
        <v>5344</v>
      </c>
      <c r="AR934" s="48" t="str" cm="1">
        <f t="array" ref="AR934">IFERROR(_xlfn.IFS(
AQ934="MPR ISSUE","ACTIVE",
AQ934="BSS Hardware Issue","ACTIVE",
AQ934="Sites strategiques, MLL, Pylone, etc.","PASSIVE",
AQ934="AKTIVCO DEFAUT GE &amp; POWER Cabinet","PASSIVE",
AQ934="AKTIVCO Coupure ENEO &amp; Baisse de tension","PASSIVE",
AQ934="Coupure ENEO &amp; Baisse de tension","PASSIVE",
AQ934="Defaut GE &amp; POWER Cabinet","PASSIVE",
AQ934="Sharing","PASSIVE",
AQ934="Sites strategiques &amp; DataCenter","PASSIVE",
AQ934="Exclu","Exclu",
AQ934="SAT","ACTIVE",
AQ934="SPARE-ISSUE","SPARE-ISSUE",
AQ934="Fiber CAmtel","ACTIVE",
AQ934="Fiber AOF","ACTIVE",
AQ934="Projet OCM (HUAWEI)","PLANNED WORKS",
AQ934="Projet OCM (NOKIA)","PLANNED WORKS",
AQ934="ACCESS-ISSUE","ACCESS-ISSUE",
AQ934="Projet OCM (ZTE, NOKIA, autres projets)","PLANNED WORKS",
AQ934="No root CAuse","No root cause",
AQ934="ODU HS","ACTIVE",
AQ934="IP &amp; VLAN","ACTIVE",
AQ934="Warehouse HUAWEI","SPARE-ISSUE",
AQ934="SPARE-HS","SPARE-ISSUE",
AQ934="Power Telco","ACTIVE", AQ934="no impacts","no impacts"
),"")</f>
        <v>No root cause</v>
      </c>
      <c r="AS934" s="92" t="s">
        <v>5537</v>
      </c>
      <c r="AT934" s="98" t="s">
        <v>1723</v>
      </c>
      <c r="AV934" s="17" t="s">
        <v>5537</v>
      </c>
      <c r="AW934" s="7" t="s">
        <v>5537</v>
      </c>
      <c r="AX934" s="6" t="s">
        <v>5537</v>
      </c>
      <c r="AY934" s="7"/>
      <c r="AZ934" s="3" t="s">
        <v>5537</v>
      </c>
      <c r="BA934" s="18" t="s">
        <v>5537</v>
      </c>
      <c r="BB934" s="18" t="s">
        <v>5537</v>
      </c>
      <c r="BC934" s="18" t="s">
        <v>5537</v>
      </c>
      <c r="BD934" s="18" t="s">
        <v>5537</v>
      </c>
      <c r="BE934" s="18" t="s">
        <v>5537</v>
      </c>
      <c r="BF934" s="18" t="s">
        <v>5537</v>
      </c>
      <c r="BG934" s="18" t="s">
        <v>5537</v>
      </c>
      <c r="BH934" s="18" t="s">
        <v>5537</v>
      </c>
      <c r="BI934" s="18" t="s">
        <v>5537</v>
      </c>
      <c r="BJ934" s="18" t="s">
        <v>5537</v>
      </c>
      <c r="BK934" s="18" t="s">
        <v>5537</v>
      </c>
      <c r="BL934" s="9" t="s">
        <v>5537</v>
      </c>
      <c r="BM934" s="14" t="s">
        <v>5537</v>
      </c>
      <c r="BN934" s="14" t="s">
        <v>5537</v>
      </c>
      <c r="BO934" s="14" t="str">
        <f>_xlfn.XLOOKUP(B934,'[4]cell downs 18042026 17h'!$B:$B,'[4]cell downs 18042026 17h'!$B:$B,"")</f>
        <v/>
      </c>
      <c r="BP934" s="14" t="str">
        <f>_xlfn.XLOOKUP(B934,'[5]Cells Huawei 19042026 15h'!$B:$B,'[5]Cells Huawei 19042026 15h'!$B:$B,"")</f>
        <v/>
      </c>
      <c r="BQ934" s="9" t="str">
        <f>_xlfn.XLOOKUP(B934,'[6]cells down 19042026 9H40'!$B:$B,'[6]cells down 19042026 9H40'!$B:$B,"")</f>
        <v/>
      </c>
      <c r="BR934" s="9" t="s">
        <v>1723</v>
      </c>
      <c r="BS934" s="9" t="s">
        <v>154</v>
      </c>
      <c r="BT934" s="108"/>
    </row>
    <row r="935" spans="1:72" s="9" customFormat="1" x14ac:dyDescent="0.35">
      <c r="A935" s="1" t="s">
        <v>1544</v>
      </c>
      <c r="B935" s="8" t="s">
        <v>1545</v>
      </c>
      <c r="C935" s="3" t="str">
        <f>_xlfn.XLOOKUP(B935,'[1]daily break down'!$D:$D,'[1]daily break down'!$E:$E,"")</f>
        <v>Yaounde</v>
      </c>
      <c r="D935" s="1" t="s">
        <v>21</v>
      </c>
      <c r="E935" s="1" t="s">
        <v>30</v>
      </c>
      <c r="F935" s="3" t="s">
        <v>37</v>
      </c>
      <c r="G935" s="1" t="s">
        <v>38</v>
      </c>
      <c r="H935" s="34" t="str">
        <f>_xlfn.XLOOKUP(B935,[2]CALCULATION!$B:$B,[2]CALCULATION!$H:$H,"")</f>
        <v>ZTE</v>
      </c>
      <c r="I935" s="28">
        <v>1.521439190943775</v>
      </c>
      <c r="J935" s="28">
        <v>0.13560010044716156</v>
      </c>
      <c r="K935" s="28">
        <v>1.0701046990437544E-4</v>
      </c>
      <c r="L935" s="28">
        <v>17.19997117851344</v>
      </c>
      <c r="M935" s="28">
        <v>13.868556899607057</v>
      </c>
      <c r="N935" s="28">
        <v>13.868556899607057</v>
      </c>
      <c r="O935" s="28">
        <v>36.982818398952162</v>
      </c>
      <c r="P935" s="28">
        <v>14.899745457762256</v>
      </c>
      <c r="Q935" s="28">
        <v>0</v>
      </c>
      <c r="R935" s="28">
        <v>0</v>
      </c>
      <c r="S935" s="93">
        <v>4.2804187961750177E-4</v>
      </c>
      <c r="T935" s="93">
        <f>_xlfn.XLOOKUP(B935,'[3]Nur des jours'!$B:$B,'[3]Nur des jours'!$U:$U,"")</f>
        <v>0</v>
      </c>
      <c r="U935" s="93">
        <v>0</v>
      </c>
      <c r="V935" s="93">
        <v>0</v>
      </c>
      <c r="W935" s="93">
        <v>0</v>
      </c>
      <c r="X935" s="93">
        <v>0</v>
      </c>
      <c r="Y935" s="93">
        <v>0</v>
      </c>
      <c r="Z935" s="93">
        <v>0</v>
      </c>
      <c r="AA935" s="93">
        <v>1.7862901039571049</v>
      </c>
      <c r="AB935" s="93">
        <v>0.23563705472943458</v>
      </c>
      <c r="AC935" s="93">
        <f>_xlfn.XLOOKUP(B935,'[3]Nur des jours'!$B:$B,'[3]Nur des jours'!$N:$N,"")</f>
        <v>0</v>
      </c>
      <c r="AD935" s="93">
        <v>0</v>
      </c>
      <c r="AE935" s="93">
        <v>0.13292483869955218</v>
      </c>
      <c r="AF935" s="93">
        <v>0</v>
      </c>
      <c r="AG935" s="93"/>
      <c r="AH935" s="93">
        <v>0</v>
      </c>
      <c r="AI935" s="93">
        <v>0</v>
      </c>
      <c r="AJ935" s="93">
        <v>0</v>
      </c>
      <c r="AK935" s="93">
        <v>0</v>
      </c>
      <c r="AL935" s="93">
        <v>0</v>
      </c>
      <c r="AM935" s="49" t="s">
        <v>5559</v>
      </c>
      <c r="AN935" s="49"/>
      <c r="AO935" s="48" t="str" cm="1">
        <f t="array" ref="AO935">IFERROR(_xlfn.IFS(
AQ935="MPR ISSUE","PDH",
AQ935="BSS Hardware Issue","BSS",
AQ935="Sites strategiques, MLL, Pylone, etc.","ENVTECH",
AQ935="AKTIVCO DEFAUT GE &amp; POWER Cabinet","AKTIVCO",
AQ935="AKTIVCO Coupure ENEO &amp; Baisse de tension","AKTIVCO GRID ONLY",
AQ935="Coupure ENEO &amp; Baisse de tension","IHS GRID ONLY",
AQ935="Defaut GE &amp; POWER Cabinet","IHS",
AQ935="Sharing","Partners",
AQ935="Sites strategiques &amp; DataCenter","SST &amp; DC",
AQ935="Exclu","Exclu",
AQ935="SAT","SAT",
AQ935="SPARE-ISSUE","SPARE-ISSUE",
AQ935="Fiber CAmtel","TRANS_FO_CAMTEL",
AQ935="Fiber AOF","Fiber AOF",
AQ935="Projet OCM (HUAWEI)","TRAVAUX-HUAWEI",
AQ935="Projet OCM (NOKIA)","TRAVAUX-NOKIA",
AQ935="ACCESS-ISSUE","ACCESS-ISSUE",
AQ935="Projet OCM (ZTE, NOKIA, autres projets)","TRAVAUX OCM",
AQ935="No root CAuse","No root cause",
AQ935="ODU HS","PDH",
AQ935="IP &amp; VLAN","PDH",
AQ935="Warehouse HUAWEI","SPARE-ISSUE",
AQ935="SPARE-HS","SPARE-ISSUE",
AQ935="Power Telco","BSS",AQ935="no impacts","no impacts"
),"")</f>
        <v>No root cause</v>
      </c>
      <c r="AP935" s="48" t="str" cm="1">
        <f t="array" ref="AP935">IFERROR(_xlfn.IFS(
AQ935="MPR ISSUE","TX ISSUE",
AQ935="BSS Hardware Issue","RAN ISSUE",
AQ935="Sites strategiques, MLL, Pylone, etc.","ENVTECH",
AQ935="AKTIVCO DEFAUT GE &amp; POWER Cabinet","POWER ISSUE",
AQ935="AKTIVCO Coupure ENEO &amp; Baisse de tension","POWER ISSUE",
AQ935="Coupure ENEO &amp; Baisse de tension","POWER ISSUE",
AQ935="Defaut GE &amp; POWER Cabinet","POWER ISSUE",
AQ935="Sharing","POWER ISSUE",
AQ935="Sites strategiques &amp; DataCenter","POWER ISSUE",
AQ935="Exclu","Exclu",
AQ935="SAT","TX ISSUE",
AQ935="SPARE-ISSUE","SPARE-ISSUE",
AQ935="Fiber CAmtel","TX ISSUE",
AQ935="Fiber AOF","TX ISSUE",
AQ935="Projet OCM (HUAWEI)","TRAVAUX-HUAWEI",
AQ935="Projet OCM (NOKIA)","TRAVAUX -NOKIA",
AQ935="ACCESS-ISSUE","ACCESS-ISSUE",
AQ935="Projet OCM (ZTE, NOKIA, autres projets)","TRAVAUX OCM",
AQ935="No root CAuse","No root cause",
AQ935="ODU HS","TX ISSUE",
AQ935="IP &amp; VLAN","TX ISSUE",
AQ935="Warehouse HUAWEI","SPARE-ISSUE",
AQ935="SPARE-HS","SPARE-ISSUE",
AQ935="Power Telco","RAN ISSUE",AQ935="no impacts","no impacts"
),"")</f>
        <v>No root cause</v>
      </c>
      <c r="AQ935" s="67" t="s">
        <v>5344</v>
      </c>
      <c r="AR935" s="48" t="str" cm="1">
        <f t="array" ref="AR935">IFERROR(_xlfn.IFS(
AQ935="MPR ISSUE","ACTIVE",
AQ935="BSS Hardware Issue","ACTIVE",
AQ935="Sites strategiques, MLL, Pylone, etc.","PASSIVE",
AQ935="AKTIVCO DEFAUT GE &amp; POWER Cabinet","PASSIVE",
AQ935="AKTIVCO Coupure ENEO &amp; Baisse de tension","PASSIVE",
AQ935="Coupure ENEO &amp; Baisse de tension","PASSIVE",
AQ935="Defaut GE &amp; POWER Cabinet","PASSIVE",
AQ935="Sharing","PASSIVE",
AQ935="Sites strategiques &amp; DataCenter","PASSIVE",
AQ935="Exclu","Exclu",
AQ935="SAT","ACTIVE",
AQ935="SPARE-ISSUE","SPARE-ISSUE",
AQ935="Fiber CAmtel","ACTIVE",
AQ935="Fiber AOF","ACTIVE",
AQ935="Projet OCM (HUAWEI)","PLANNED WORKS",
AQ935="Projet OCM (NOKIA)","PLANNED WORKS",
AQ935="ACCESS-ISSUE","ACCESS-ISSUE",
AQ935="Projet OCM (ZTE, NOKIA, autres projets)","PLANNED WORKS",
AQ935="No root CAuse","No root cause",
AQ935="ODU HS","ACTIVE",
AQ935="IP &amp; VLAN","ACTIVE",
AQ935="Warehouse HUAWEI","SPARE-ISSUE",
AQ935="SPARE-HS","SPARE-ISSUE",
AQ935="Power Telco","ACTIVE", AQ935="no impacts","no impacts"
),"")</f>
        <v>No root cause</v>
      </c>
      <c r="AS935" s="92" t="s">
        <v>5537</v>
      </c>
      <c r="AT935" s="98" t="s">
        <v>1545</v>
      </c>
      <c r="AV935" s="17" t="s">
        <v>5537</v>
      </c>
      <c r="AW935" s="7" t="s">
        <v>5537</v>
      </c>
      <c r="AX935" s="6" t="s">
        <v>5537</v>
      </c>
      <c r="AY935" s="7"/>
      <c r="AZ935" s="3" t="s">
        <v>5537</v>
      </c>
      <c r="BA935" s="18" t="s">
        <v>5537</v>
      </c>
      <c r="BB935" s="18" t="s">
        <v>5537</v>
      </c>
      <c r="BC935" s="18" t="s">
        <v>5537</v>
      </c>
      <c r="BD935" s="18" t="s">
        <v>5537</v>
      </c>
      <c r="BE935" s="18" t="s">
        <v>5537</v>
      </c>
      <c r="BF935" s="18" t="s">
        <v>5537</v>
      </c>
      <c r="BG935" s="18" t="s">
        <v>5537</v>
      </c>
      <c r="BH935" s="18" t="s">
        <v>5537</v>
      </c>
      <c r="BI935" s="18" t="s">
        <v>5537</v>
      </c>
      <c r="BJ935" s="18" t="s">
        <v>5537</v>
      </c>
      <c r="BK935" s="18" t="s">
        <v>5537</v>
      </c>
      <c r="BL935" s="9" t="s">
        <v>5537</v>
      </c>
      <c r="BM935" s="14" t="s">
        <v>5537</v>
      </c>
      <c r="BN935" s="14" t="s">
        <v>5537</v>
      </c>
      <c r="BO935" s="14" t="str">
        <f>_xlfn.XLOOKUP(B935,'[4]cell downs 18042026 17h'!$B:$B,'[4]cell downs 18042026 17h'!$B:$B,"")</f>
        <v/>
      </c>
      <c r="BP935" s="14" t="str">
        <f>_xlfn.XLOOKUP(B935,'[5]Cells Huawei 19042026 15h'!$B:$B,'[5]Cells Huawei 19042026 15h'!$B:$B,"")</f>
        <v/>
      </c>
      <c r="BQ935" s="9" t="str">
        <f>_xlfn.XLOOKUP(B935,'[6]cells down 19042026 9H40'!$B:$B,'[6]cells down 19042026 9H40'!$B:$B,"")</f>
        <v/>
      </c>
      <c r="BR935" s="9" t="s">
        <v>5537</v>
      </c>
      <c r="BS935" s="9" t="s">
        <v>12</v>
      </c>
      <c r="BT935" s="108"/>
    </row>
    <row r="936" spans="1:72" s="9" customFormat="1" x14ac:dyDescent="0.35">
      <c r="A936" s="1" t="s">
        <v>4531</v>
      </c>
      <c r="B936" s="8" t="s">
        <v>4532</v>
      </c>
      <c r="C936" s="3" t="str">
        <f>_xlfn.XLOOKUP(B936,'[1]daily break down'!$D:$D,'[1]daily break down'!$E:$E,"")</f>
        <v>Yaounde</v>
      </c>
      <c r="D936" s="1"/>
      <c r="E936" s="1"/>
      <c r="F936" s="3" t="s">
        <v>37</v>
      </c>
      <c r="G936" s="1" t="s">
        <v>38</v>
      </c>
      <c r="H936" s="34" t="str">
        <f>_xlfn.XLOOKUP(B936,[2]CALCULATION!$B:$B,[2]CALCULATION!$H:$H,"")</f>
        <v>ZTE</v>
      </c>
      <c r="I936" s="28">
        <v>0</v>
      </c>
      <c r="J936" s="28">
        <v>0</v>
      </c>
      <c r="K936" s="28">
        <v>0</v>
      </c>
      <c r="L936" s="28">
        <v>0</v>
      </c>
      <c r="M936" s="28">
        <v>0</v>
      </c>
      <c r="N936" s="28">
        <v>0</v>
      </c>
      <c r="O936" s="28">
        <v>0</v>
      </c>
      <c r="P936" s="28">
        <v>0</v>
      </c>
      <c r="Q936" s="28">
        <v>0</v>
      </c>
      <c r="R936" s="28">
        <v>0.31609109301920768</v>
      </c>
      <c r="S936" s="93">
        <v>0</v>
      </c>
      <c r="T936" s="93">
        <f>_xlfn.XLOOKUP(B936,'[3]Nur des jours'!$B:$B,'[3]Nur des jours'!$U:$U,"")</f>
        <v>0</v>
      </c>
      <c r="U936" s="93">
        <v>0</v>
      </c>
      <c r="V936" s="93">
        <v>0</v>
      </c>
      <c r="W936" s="93">
        <v>0</v>
      </c>
      <c r="X936" s="93">
        <v>0</v>
      </c>
      <c r="Y936" s="93">
        <v>0</v>
      </c>
      <c r="Z936" s="93">
        <v>0</v>
      </c>
      <c r="AA936" s="93">
        <v>0</v>
      </c>
      <c r="AB936" s="93">
        <v>0</v>
      </c>
      <c r="AC936" s="93">
        <f>_xlfn.XLOOKUP(B936,'[3]Nur des jours'!$B:$B,'[3]Nur des jours'!$N:$N,"")</f>
        <v>0</v>
      </c>
      <c r="AD936" s="93">
        <v>0</v>
      </c>
      <c r="AE936" s="93">
        <v>0.13051710312670253</v>
      </c>
      <c r="AF936" s="93">
        <v>0</v>
      </c>
      <c r="AG936" s="93"/>
      <c r="AH936" s="93">
        <v>0</v>
      </c>
      <c r="AI936" s="93">
        <v>0</v>
      </c>
      <c r="AJ936" s="93">
        <v>0</v>
      </c>
      <c r="AK936" s="93">
        <v>0</v>
      </c>
      <c r="AL936" s="93">
        <v>0</v>
      </c>
      <c r="AM936" s="49" t="s">
        <v>5559</v>
      </c>
      <c r="AN936" s="49"/>
      <c r="AO936" s="48" t="str" cm="1">
        <f t="array" ref="AO936">IFERROR(_xlfn.IFS(
AQ936="MPR ISSUE","PDH",
AQ936="BSS Hardware Issue","BSS",
AQ936="Sites strategiques, MLL, Pylone, etc.","ENVTECH",
AQ936="AKTIVCO DEFAUT GE &amp; POWER Cabinet","AKTIVCO",
AQ936="AKTIVCO Coupure ENEO &amp; Baisse de tension","AKTIVCO GRID ONLY",
AQ936="Coupure ENEO &amp; Baisse de tension","IHS GRID ONLY",
AQ936="Defaut GE &amp; POWER Cabinet","IHS",
AQ936="Sharing","Partners",
AQ936="Sites strategiques &amp; DataCenter","SST &amp; DC",
AQ936="Exclu","Exclu",
AQ936="SAT","SAT",
AQ936="SPARE-ISSUE","SPARE-ISSUE",
AQ936="Fiber CAmtel","TRANS_FO_CAMTEL",
AQ936="Fiber AOF","Fiber AOF",
AQ936="Projet OCM (HUAWEI)","TRAVAUX-HUAWEI",
AQ936="Projet OCM (NOKIA)","TRAVAUX-NOKIA",
AQ936="ACCESS-ISSUE","ACCESS-ISSUE",
AQ936="Projet OCM (ZTE, NOKIA, autres projets)","TRAVAUX OCM",
AQ936="No root CAuse","No root cause",
AQ936="ODU HS","PDH",
AQ936="IP &amp; VLAN","PDH",
AQ936="Warehouse HUAWEI","SPARE-ISSUE",
AQ936="SPARE-HS","SPARE-ISSUE",
AQ936="Power Telco","BSS",AQ936="no impacts","no impacts"
),"")</f>
        <v>No root cause</v>
      </c>
      <c r="AP936" s="48" t="str" cm="1">
        <f t="array" ref="AP936">IFERROR(_xlfn.IFS(
AQ936="MPR ISSUE","TX ISSUE",
AQ936="BSS Hardware Issue","RAN ISSUE",
AQ936="Sites strategiques, MLL, Pylone, etc.","ENVTECH",
AQ936="AKTIVCO DEFAUT GE &amp; POWER Cabinet","POWER ISSUE",
AQ936="AKTIVCO Coupure ENEO &amp; Baisse de tension","POWER ISSUE",
AQ936="Coupure ENEO &amp; Baisse de tension","POWER ISSUE",
AQ936="Defaut GE &amp; POWER Cabinet","POWER ISSUE",
AQ936="Sharing","POWER ISSUE",
AQ936="Sites strategiques &amp; DataCenter","POWER ISSUE",
AQ936="Exclu","Exclu",
AQ936="SAT","TX ISSUE",
AQ936="SPARE-ISSUE","SPARE-ISSUE",
AQ936="Fiber CAmtel","TX ISSUE",
AQ936="Fiber AOF","TX ISSUE",
AQ936="Projet OCM (HUAWEI)","TRAVAUX-HUAWEI",
AQ936="Projet OCM (NOKIA)","TRAVAUX -NOKIA",
AQ936="ACCESS-ISSUE","ACCESS-ISSUE",
AQ936="Projet OCM (ZTE, NOKIA, autres projets)","TRAVAUX OCM",
AQ936="No root CAuse","No root cause",
AQ936="ODU HS","TX ISSUE",
AQ936="IP &amp; VLAN","TX ISSUE",
AQ936="Warehouse HUAWEI","SPARE-ISSUE",
AQ936="SPARE-HS","SPARE-ISSUE",
AQ936="Power Telco","RAN ISSUE",AQ936="no impacts","no impacts"
),"")</f>
        <v>No root cause</v>
      </c>
      <c r="AQ936" s="67" t="s">
        <v>5344</v>
      </c>
      <c r="AR936" s="48" t="str" cm="1">
        <f t="array" ref="AR936">IFERROR(_xlfn.IFS(
AQ936="MPR ISSUE","ACTIVE",
AQ936="BSS Hardware Issue","ACTIVE",
AQ936="Sites strategiques, MLL, Pylone, etc.","PASSIVE",
AQ936="AKTIVCO DEFAUT GE &amp; POWER Cabinet","PASSIVE",
AQ936="AKTIVCO Coupure ENEO &amp; Baisse de tension","PASSIVE",
AQ936="Coupure ENEO &amp; Baisse de tension","PASSIVE",
AQ936="Defaut GE &amp; POWER Cabinet","PASSIVE",
AQ936="Sharing","PASSIVE",
AQ936="Sites strategiques &amp; DataCenter","PASSIVE",
AQ936="Exclu","Exclu",
AQ936="SAT","ACTIVE",
AQ936="SPARE-ISSUE","SPARE-ISSUE",
AQ936="Fiber CAmtel","ACTIVE",
AQ936="Fiber AOF","ACTIVE",
AQ936="Projet OCM (HUAWEI)","PLANNED WORKS",
AQ936="Projet OCM (NOKIA)","PLANNED WORKS",
AQ936="ACCESS-ISSUE","ACCESS-ISSUE",
AQ936="Projet OCM (ZTE, NOKIA, autres projets)","PLANNED WORKS",
AQ936="No root CAuse","No root cause",
AQ936="ODU HS","ACTIVE",
AQ936="IP &amp; VLAN","ACTIVE",
AQ936="Warehouse HUAWEI","SPARE-ISSUE",
AQ936="SPARE-HS","SPARE-ISSUE",
AQ936="Power Telco","ACTIVE", AQ936="no impacts","no impacts"
),"")</f>
        <v>No root cause</v>
      </c>
      <c r="AS936" s="92" t="s">
        <v>5537</v>
      </c>
      <c r="AT936" s="98" t="s">
        <v>4532</v>
      </c>
      <c r="AV936" s="17" t="s">
        <v>5537</v>
      </c>
      <c r="AW936" s="7" t="s">
        <v>5537</v>
      </c>
      <c r="AX936" s="6" t="s">
        <v>5537</v>
      </c>
      <c r="AY936" s="7"/>
      <c r="AZ936" s="3" t="s">
        <v>5537</v>
      </c>
      <c r="BA936" s="18" t="s">
        <v>5537</v>
      </c>
      <c r="BB936" s="18" t="s">
        <v>5537</v>
      </c>
      <c r="BC936" s="18" t="s">
        <v>5537</v>
      </c>
      <c r="BD936" s="18" t="s">
        <v>5537</v>
      </c>
      <c r="BE936" s="18" t="s">
        <v>5537</v>
      </c>
      <c r="BF936" s="18" t="s">
        <v>5537</v>
      </c>
      <c r="BG936" s="18" t="s">
        <v>5537</v>
      </c>
      <c r="BH936" s="18" t="s">
        <v>5537</v>
      </c>
      <c r="BI936" s="18" t="s">
        <v>5537</v>
      </c>
      <c r="BJ936" s="18" t="s">
        <v>5537</v>
      </c>
      <c r="BK936" s="18" t="s">
        <v>5537</v>
      </c>
      <c r="BL936" s="9" t="s">
        <v>5537</v>
      </c>
      <c r="BM936" s="14" t="s">
        <v>5537</v>
      </c>
      <c r="BN936" s="14" t="s">
        <v>5537</v>
      </c>
      <c r="BO936" s="14" t="str">
        <f>_xlfn.XLOOKUP(B936,'[4]cell downs 18042026 17h'!$B:$B,'[4]cell downs 18042026 17h'!$B:$B,"")</f>
        <v/>
      </c>
      <c r="BP936" s="14" t="str">
        <f>_xlfn.XLOOKUP(B936,'[5]Cells Huawei 19042026 15h'!$B:$B,'[5]Cells Huawei 19042026 15h'!$B:$B,"")</f>
        <v/>
      </c>
      <c r="BQ936" s="9" t="str">
        <f>_xlfn.XLOOKUP(B936,'[6]cells down 19042026 9H40'!$B:$B,'[6]cells down 19042026 9H40'!$B:$B,"")</f>
        <v/>
      </c>
      <c r="BR936" s="9" t="s">
        <v>5537</v>
      </c>
      <c r="BS936" s="9" t="s">
        <v>5537</v>
      </c>
      <c r="BT936" s="108"/>
    </row>
    <row r="937" spans="1:72" s="9" customFormat="1" x14ac:dyDescent="0.35">
      <c r="A937" s="1" t="s">
        <v>303</v>
      </c>
      <c r="B937" s="8" t="s">
        <v>304</v>
      </c>
      <c r="C937" s="3" t="str">
        <f>_xlfn.XLOOKUP(B937,'[1]daily break down'!$D:$D,'[1]daily break down'!$E:$E,"")</f>
        <v>NORD</v>
      </c>
      <c r="D937" s="1" t="s">
        <v>11</v>
      </c>
      <c r="E937" s="1" t="s">
        <v>66</v>
      </c>
      <c r="F937" s="3" t="s">
        <v>23</v>
      </c>
      <c r="G937" s="1" t="s">
        <v>305</v>
      </c>
      <c r="H937" s="33" t="str">
        <f>_xlfn.XLOOKUP(B937,[2]CALCULATION!$B:$B,[2]CALCULATION!$H:$H,"")</f>
        <v>NOKIA</v>
      </c>
      <c r="I937" s="28">
        <v>2.1309117950446845</v>
      </c>
      <c r="J937" s="28">
        <v>0</v>
      </c>
      <c r="K937" s="28">
        <v>1.0701046990439218E-3</v>
      </c>
      <c r="L937" s="28">
        <v>1.2841978916149027E-3</v>
      </c>
      <c r="M937" s="28">
        <v>3.4674871358294994E-2</v>
      </c>
      <c r="N937" s="28">
        <v>0</v>
      </c>
      <c r="O937" s="28">
        <v>0</v>
      </c>
      <c r="P937" s="28">
        <v>5.2173817207847213</v>
      </c>
      <c r="Q937" s="28">
        <v>0</v>
      </c>
      <c r="R937" s="28">
        <v>4.8765251412355187E-2</v>
      </c>
      <c r="S937" s="93">
        <v>1.2484554822176806E-3</v>
      </c>
      <c r="T937" s="93">
        <f>_xlfn.XLOOKUP(B937,'[3]Nur des jours'!$B:$B,'[3]Nur des jours'!$U:$U,"")</f>
        <v>0</v>
      </c>
      <c r="U937" s="93">
        <v>0</v>
      </c>
      <c r="V937" s="93">
        <v>0</v>
      </c>
      <c r="W937" s="93">
        <v>0</v>
      </c>
      <c r="X937" s="93">
        <v>0</v>
      </c>
      <c r="Y937" s="93">
        <v>1.3152412278924357</v>
      </c>
      <c r="Z937" s="93">
        <v>0</v>
      </c>
      <c r="AA937" s="93">
        <v>0</v>
      </c>
      <c r="AB937" s="93">
        <v>7.5986643026040523E-2</v>
      </c>
      <c r="AC937" s="93">
        <f>_xlfn.XLOOKUP(B937,'[3]Nur des jours'!$B:$B,'[3]Nur des jours'!$N:$N,"")</f>
        <v>0</v>
      </c>
      <c r="AD937" s="93">
        <v>0</v>
      </c>
      <c r="AE937" s="93">
        <v>0.11726047355006269</v>
      </c>
      <c r="AF937" s="93">
        <v>0</v>
      </c>
      <c r="AG937" s="93"/>
      <c r="AH937" s="93">
        <v>0</v>
      </c>
      <c r="AI937" s="93">
        <v>0</v>
      </c>
      <c r="AJ937" s="93">
        <v>0</v>
      </c>
      <c r="AK937" s="93">
        <v>0</v>
      </c>
      <c r="AL937" s="93">
        <v>0</v>
      </c>
      <c r="AM937" s="49" t="s">
        <v>5559</v>
      </c>
      <c r="AN937" s="49"/>
      <c r="AO937" s="48" t="str" cm="1">
        <f t="array" ref="AO937">IFERROR(_xlfn.IFS(
AQ937="MPR ISSUE","PDH",
AQ937="BSS Hardware Issue","BSS",
AQ937="Sites strategiques, MLL, Pylone, etc.","ENVTECH",
AQ937="AKTIVCO DEFAUT GE &amp; POWER Cabinet","AKTIVCO",
AQ937="AKTIVCO Coupure ENEO &amp; Baisse de tension","AKTIVCO GRID ONLY",
AQ937="Coupure ENEO &amp; Baisse de tension","IHS GRID ONLY",
AQ937="Defaut GE &amp; POWER Cabinet","IHS",
AQ937="Sharing","Partners",
AQ937="Sites strategiques &amp; DataCenter","SST &amp; DC",
AQ937="Exclu","Exclu",
AQ937="SAT","SAT",
AQ937="SPARE-ISSUE","SPARE-ISSUE",
AQ937="Fiber CAmtel","TRANS_FO_CAMTEL",
AQ937="Fiber AOF","Fiber AOF",
AQ937="Projet OCM (HUAWEI)","TRAVAUX-HUAWEI",
AQ937="Projet OCM (NOKIA)","TRAVAUX-NOKIA",
AQ937="ACCESS-ISSUE","ACCESS-ISSUE",
AQ937="Projet OCM (ZTE, NOKIA, autres projets)","TRAVAUX OCM",
AQ937="No root CAuse","No root cause",
AQ937="ODU HS","PDH",
AQ937="IP &amp; VLAN","PDH",
AQ937="Warehouse HUAWEI","SPARE-ISSUE",
AQ937="SPARE-HS","SPARE-ISSUE",
AQ937="Power Telco","BSS",AQ937="no impacts","no impacts"
),"")</f>
        <v>IHS</v>
      </c>
      <c r="AP937" s="48" t="str" cm="1">
        <f t="array" ref="AP937">IFERROR(_xlfn.IFS(
AQ937="MPR ISSUE","TX ISSUE",
AQ937="BSS Hardware Issue","RAN ISSUE",
AQ937="Sites strategiques, MLL, Pylone, etc.","ENVTECH",
AQ937="AKTIVCO DEFAUT GE &amp; POWER Cabinet","POWER ISSUE",
AQ937="AKTIVCO Coupure ENEO &amp; Baisse de tension","POWER ISSUE",
AQ937="Coupure ENEO &amp; Baisse de tension","POWER ISSUE",
AQ937="Defaut GE &amp; POWER Cabinet","POWER ISSUE",
AQ937="Sharing","POWER ISSUE",
AQ937="Sites strategiques &amp; DataCenter","POWER ISSUE",
AQ937="Exclu","Exclu",
AQ937="SAT","TX ISSUE",
AQ937="SPARE-ISSUE","SPARE-ISSUE",
AQ937="Fiber CAmtel","TX ISSUE",
AQ937="Fiber AOF","TX ISSUE",
AQ937="Projet OCM (HUAWEI)","TRAVAUX-HUAWEI",
AQ937="Projet OCM (NOKIA)","TRAVAUX -NOKIA",
AQ937="ACCESS-ISSUE","ACCESS-ISSUE",
AQ937="Projet OCM (ZTE, NOKIA, autres projets)","TRAVAUX OCM",
AQ937="No root CAuse","No root cause",
AQ937="ODU HS","TX ISSUE",
AQ937="IP &amp; VLAN","TX ISSUE",
AQ937="Warehouse HUAWEI","SPARE-ISSUE",
AQ937="SPARE-HS","SPARE-ISSUE",
AQ937="Power Telco","RAN ISSUE",AQ937="no impacts","no impacts"
),"")</f>
        <v>POWER ISSUE</v>
      </c>
      <c r="AQ937" s="67" t="s">
        <v>5330</v>
      </c>
      <c r="AR937" s="48" t="str" cm="1">
        <f t="array" ref="AR937">IFERROR(_xlfn.IFS(
AQ937="MPR ISSUE","ACTIVE",
AQ937="BSS Hardware Issue","ACTIVE",
AQ937="Sites strategiques, MLL, Pylone, etc.","PASSIVE",
AQ937="AKTIVCO DEFAUT GE &amp; POWER Cabinet","PASSIVE",
AQ937="AKTIVCO Coupure ENEO &amp; Baisse de tension","PASSIVE",
AQ937="Coupure ENEO &amp; Baisse de tension","PASSIVE",
AQ937="Defaut GE &amp; POWER Cabinet","PASSIVE",
AQ937="Sharing","PASSIVE",
AQ937="Sites strategiques &amp; DataCenter","PASSIVE",
AQ937="Exclu","Exclu",
AQ937="SAT","ACTIVE",
AQ937="SPARE-ISSUE","SPARE-ISSUE",
AQ937="Fiber CAmtel","ACTIVE",
AQ937="Fiber AOF","ACTIVE",
AQ937="Projet OCM (HUAWEI)","PLANNED WORKS",
AQ937="Projet OCM (NOKIA)","PLANNED WORKS",
AQ937="ACCESS-ISSUE","ACCESS-ISSUE",
AQ937="Projet OCM (ZTE, NOKIA, autres projets)","PLANNED WORKS",
AQ937="No root CAuse","No root cause",
AQ937="ODU HS","ACTIVE",
AQ937="IP &amp; VLAN","ACTIVE",
AQ937="Warehouse HUAWEI","SPARE-ISSUE",
AQ937="SPARE-HS","SPARE-ISSUE",
AQ937="Power Telco","ACTIVE", AQ937="no impacts","no impacts"
),"")</f>
        <v>PASSIVE</v>
      </c>
      <c r="AS937" s="92" t="s">
        <v>5843</v>
      </c>
      <c r="AT937" s="98" t="s">
        <v>304</v>
      </c>
      <c r="AV937" s="17" t="s">
        <v>5537</v>
      </c>
      <c r="AW937" s="7" t="s">
        <v>5537</v>
      </c>
      <c r="AX937" s="6" t="s">
        <v>5537</v>
      </c>
      <c r="AY937" s="7"/>
      <c r="AZ937" s="3" t="s">
        <v>5537</v>
      </c>
      <c r="BA937" s="18" t="s">
        <v>5537</v>
      </c>
      <c r="BB937" s="18" t="s">
        <v>5537</v>
      </c>
      <c r="BC937" s="18" t="s">
        <v>5537</v>
      </c>
      <c r="BD937" s="18" t="s">
        <v>5537</v>
      </c>
      <c r="BE937" s="18" t="s">
        <v>5537</v>
      </c>
      <c r="BF937" s="18" t="s">
        <v>5537</v>
      </c>
      <c r="BG937" s="18" t="s">
        <v>5537</v>
      </c>
      <c r="BH937" s="18" t="s">
        <v>5537</v>
      </c>
      <c r="BI937" s="18" t="s">
        <v>5537</v>
      </c>
      <c r="BJ937" s="18" t="s">
        <v>5537</v>
      </c>
      <c r="BK937" s="18" t="s">
        <v>5537</v>
      </c>
      <c r="BL937" s="9" t="s">
        <v>5843</v>
      </c>
      <c r="BM937" s="14" t="s">
        <v>5537</v>
      </c>
      <c r="BN937" s="14" t="s">
        <v>5537</v>
      </c>
      <c r="BO937" s="14" t="str">
        <f>_xlfn.XLOOKUP(B937,'[4]cell downs 18042026 17h'!$B:$B,'[4]cell downs 18042026 17h'!$B:$B,"")</f>
        <v/>
      </c>
      <c r="BP937" s="14" t="str">
        <f>_xlfn.XLOOKUP(B937,'[5]Cells Huawei 19042026 15h'!$B:$B,'[5]Cells Huawei 19042026 15h'!$B:$B,"")</f>
        <v/>
      </c>
      <c r="BQ937" s="9" t="str">
        <f>_xlfn.XLOOKUP(B937,'[6]cells down 19042026 9H40'!$B:$B,'[6]cells down 19042026 9H40'!$B:$B,"")</f>
        <v/>
      </c>
      <c r="BR937" s="9" t="s">
        <v>304</v>
      </c>
      <c r="BS937" s="9" t="s">
        <v>594</v>
      </c>
      <c r="BT937" s="108"/>
    </row>
    <row r="938" spans="1:72" s="9" customFormat="1" x14ac:dyDescent="0.35">
      <c r="A938" s="1" t="s">
        <v>857</v>
      </c>
      <c r="B938" s="1" t="s">
        <v>858</v>
      </c>
      <c r="C938" s="3" t="str">
        <f>_xlfn.XLOOKUP(B938,'[1]daily break down'!$D:$D,'[1]daily break down'!$E:$E,"")</f>
        <v>Yaounde</v>
      </c>
      <c r="D938" s="1" t="s">
        <v>11</v>
      </c>
      <c r="E938" s="1" t="s">
        <v>12</v>
      </c>
      <c r="F938" s="3" t="s">
        <v>37</v>
      </c>
      <c r="G938" s="1" t="s">
        <v>38</v>
      </c>
      <c r="H938" s="34" t="str">
        <f>_xlfn.XLOOKUP(B938,[2]CALCULATION!$B:$B,[2]CALCULATION!$H:$H,"")</f>
        <v>ZTE</v>
      </c>
      <c r="I938" s="28">
        <v>31.584051016884832</v>
      </c>
      <c r="J938" s="28">
        <v>23.114261499345105</v>
      </c>
      <c r="K938" s="28">
        <v>23.114261499345105</v>
      </c>
      <c r="L938" s="28">
        <v>12.649885998179395</v>
      </c>
      <c r="M938" s="28">
        <v>0.35033444338860753</v>
      </c>
      <c r="N938" s="28">
        <v>0.63958374354013547</v>
      </c>
      <c r="O938" s="28">
        <v>0.71106673743625837</v>
      </c>
      <c r="P938" s="28">
        <v>0.97964518181792271</v>
      </c>
      <c r="Q938" s="28">
        <v>1.2499179586397386</v>
      </c>
      <c r="R938" s="28">
        <v>0.27168174800889178</v>
      </c>
      <c r="S938" s="93">
        <v>0</v>
      </c>
      <c r="T938" s="93">
        <f>_xlfn.XLOOKUP(B938,'[3]Nur des jours'!$B:$B,'[3]Nur des jours'!$U:$U,"")</f>
        <v>0.71065653063495671</v>
      </c>
      <c r="U938" s="93">
        <v>10.995361452831208</v>
      </c>
      <c r="V938" s="93">
        <v>0</v>
      </c>
      <c r="W938" s="93">
        <v>0.71065653063495682</v>
      </c>
      <c r="X938" s="93">
        <v>2.4880647655899981</v>
      </c>
      <c r="Y938" s="93">
        <v>0</v>
      </c>
      <c r="Z938" s="93">
        <v>0</v>
      </c>
      <c r="AA938" s="93">
        <v>0</v>
      </c>
      <c r="AB938" s="93">
        <v>0</v>
      </c>
      <c r="AC938" s="93">
        <f>_xlfn.XLOOKUP(B938,'[3]Nur des jours'!$B:$B,'[3]Nur des jours'!$N:$N,"")</f>
        <v>0.62007216786090424</v>
      </c>
      <c r="AD938" s="93">
        <v>0.62007216786090424</v>
      </c>
      <c r="AE938" s="93">
        <v>0.11143356932708978</v>
      </c>
      <c r="AF938" s="93">
        <v>0</v>
      </c>
      <c r="AG938" s="93"/>
      <c r="AH938" s="93">
        <v>0</v>
      </c>
      <c r="AI938" s="93">
        <v>0</v>
      </c>
      <c r="AJ938" s="93">
        <v>0</v>
      </c>
      <c r="AK938" s="93">
        <v>0</v>
      </c>
      <c r="AL938" s="93">
        <v>0</v>
      </c>
      <c r="AM938" s="49" t="s">
        <v>5559</v>
      </c>
      <c r="AN938" s="49"/>
      <c r="AO938" s="48" t="str" cm="1">
        <f t="array" ref="AO938">IFERROR(_xlfn.IFS(
AQ938="MPR ISSUE","PDH",
AQ938="BSS Hardware Issue","BSS",
AQ938="Sites strategiques, MLL, Pylone, etc.","ENVTECH",
AQ938="AKTIVCO DEFAUT GE &amp; POWER Cabinet","AKTIVCO",
AQ938="AKTIVCO Coupure ENEO &amp; Baisse de tension","AKTIVCO GRID ONLY",
AQ938="Coupure ENEO &amp; Baisse de tension","IHS GRID ONLY",
AQ938="Defaut GE &amp; POWER Cabinet","IHS",
AQ938="Sharing","Partners",
AQ938="Sites strategiques &amp; DataCenter","SST &amp; DC",
AQ938="Exclu","Exclu",
AQ938="SAT","SAT",
AQ938="SPARE-ISSUE","SPARE-ISSUE",
AQ938="Fiber CAmtel","TRANS_FO_CAMTEL",
AQ938="Fiber AOF","Fiber AOF",
AQ938="Projet OCM (HUAWEI)","TRAVAUX-HUAWEI",
AQ938="Projet OCM (NOKIA)","TRAVAUX-NOKIA",
AQ938="ACCESS-ISSUE","ACCESS-ISSUE",
AQ938="Projet OCM (ZTE, NOKIA, autres projets)","TRAVAUX OCM",
AQ938="No root CAuse","No root cause",
AQ938="ODU HS","PDH",
AQ938="IP &amp; VLAN","PDH",
AQ938="Warehouse HUAWEI","SPARE-ISSUE",
AQ938="SPARE-HS","SPARE-ISSUE",
AQ938="Power Telco","BSS",AQ938="no impacts","no impacts"
),"")</f>
        <v>No root cause</v>
      </c>
      <c r="AP938" s="48" t="str" cm="1">
        <f t="array" ref="AP938">IFERROR(_xlfn.IFS(
AQ938="MPR ISSUE","TX ISSUE",
AQ938="BSS Hardware Issue","RAN ISSUE",
AQ938="Sites strategiques, MLL, Pylone, etc.","ENVTECH",
AQ938="AKTIVCO DEFAUT GE &amp; POWER Cabinet","POWER ISSUE",
AQ938="AKTIVCO Coupure ENEO &amp; Baisse de tension","POWER ISSUE",
AQ938="Coupure ENEO &amp; Baisse de tension","POWER ISSUE",
AQ938="Defaut GE &amp; POWER Cabinet","POWER ISSUE",
AQ938="Sharing","POWER ISSUE",
AQ938="Sites strategiques &amp; DataCenter","POWER ISSUE",
AQ938="Exclu","Exclu",
AQ938="SAT","TX ISSUE",
AQ938="SPARE-ISSUE","SPARE-ISSUE",
AQ938="Fiber CAmtel","TX ISSUE",
AQ938="Fiber AOF","TX ISSUE",
AQ938="Projet OCM (HUAWEI)","TRAVAUX-HUAWEI",
AQ938="Projet OCM (NOKIA)","TRAVAUX -NOKIA",
AQ938="ACCESS-ISSUE","ACCESS-ISSUE",
AQ938="Projet OCM (ZTE, NOKIA, autres projets)","TRAVAUX OCM",
AQ938="No root CAuse","No root cause",
AQ938="ODU HS","TX ISSUE",
AQ938="IP &amp; VLAN","TX ISSUE",
AQ938="Warehouse HUAWEI","SPARE-ISSUE",
AQ938="SPARE-HS","SPARE-ISSUE",
AQ938="Power Telco","RAN ISSUE",AQ938="no impacts","no impacts"
),"")</f>
        <v>No root cause</v>
      </c>
      <c r="AQ938" s="67" t="s">
        <v>5344</v>
      </c>
      <c r="AR938" s="48" t="str" cm="1">
        <f t="array" ref="AR938">IFERROR(_xlfn.IFS(
AQ938="MPR ISSUE","ACTIVE",
AQ938="BSS Hardware Issue","ACTIVE",
AQ938="Sites strategiques, MLL, Pylone, etc.","PASSIVE",
AQ938="AKTIVCO DEFAUT GE &amp; POWER Cabinet","PASSIVE",
AQ938="AKTIVCO Coupure ENEO &amp; Baisse de tension","PASSIVE",
AQ938="Coupure ENEO &amp; Baisse de tension","PASSIVE",
AQ938="Defaut GE &amp; POWER Cabinet","PASSIVE",
AQ938="Sharing","PASSIVE",
AQ938="Sites strategiques &amp; DataCenter","PASSIVE",
AQ938="Exclu","Exclu",
AQ938="SAT","ACTIVE",
AQ938="SPARE-ISSUE","SPARE-ISSUE",
AQ938="Fiber CAmtel","ACTIVE",
AQ938="Fiber AOF","ACTIVE",
AQ938="Projet OCM (HUAWEI)","PLANNED WORKS",
AQ938="Projet OCM (NOKIA)","PLANNED WORKS",
AQ938="ACCESS-ISSUE","ACCESS-ISSUE",
AQ938="Projet OCM (ZTE, NOKIA, autres projets)","PLANNED WORKS",
AQ938="No root CAuse","No root cause",
AQ938="ODU HS","ACTIVE",
AQ938="IP &amp; VLAN","ACTIVE",
AQ938="Warehouse HUAWEI","SPARE-ISSUE",
AQ938="SPARE-HS","SPARE-ISSUE",
AQ938="Power Telco","ACTIVE", AQ938="no impacts","no impacts"
),"")</f>
        <v>No root cause</v>
      </c>
      <c r="AS938" s="92" t="s">
        <v>5844</v>
      </c>
      <c r="AT938" s="98" t="s">
        <v>858</v>
      </c>
      <c r="AV938" s="17" t="s">
        <v>5537</v>
      </c>
      <c r="AW938" s="7" t="s">
        <v>5537</v>
      </c>
      <c r="AX938" s="6" t="s">
        <v>5537</v>
      </c>
      <c r="AY938" s="7"/>
      <c r="AZ938" s="3" t="s">
        <v>5537</v>
      </c>
      <c r="BA938" s="18" t="s">
        <v>5537</v>
      </c>
      <c r="BB938" s="18" t="s">
        <v>5537</v>
      </c>
      <c r="BC938" s="18" t="s">
        <v>5537</v>
      </c>
      <c r="BD938" s="18" t="s">
        <v>5537</v>
      </c>
      <c r="BE938" s="18" t="s">
        <v>5537</v>
      </c>
      <c r="BF938" s="18" t="s">
        <v>5537</v>
      </c>
      <c r="BG938" s="18" t="s">
        <v>5537</v>
      </c>
      <c r="BH938" s="18" t="s">
        <v>5537</v>
      </c>
      <c r="BI938" s="18" t="s">
        <v>5537</v>
      </c>
      <c r="BJ938" s="18" t="s">
        <v>5537</v>
      </c>
      <c r="BK938" s="18" t="s">
        <v>5537</v>
      </c>
      <c r="BL938" s="9" t="s">
        <v>5844</v>
      </c>
      <c r="BM938" s="14" t="s">
        <v>5537</v>
      </c>
      <c r="BN938" s="14" t="s">
        <v>5537</v>
      </c>
      <c r="BO938" s="14" t="str">
        <f>_xlfn.XLOOKUP(B938,'[4]cell downs 18042026 17h'!$B:$B,'[4]cell downs 18042026 17h'!$B:$B,"")</f>
        <v/>
      </c>
      <c r="BP938" s="14" t="str">
        <f>_xlfn.XLOOKUP(B938,'[5]Cells Huawei 19042026 15h'!$B:$B,'[5]Cells Huawei 19042026 15h'!$B:$B,"")</f>
        <v/>
      </c>
      <c r="BQ938" s="9" t="str">
        <f>_xlfn.XLOOKUP(B938,'[6]cells down 19042026 9H40'!$B:$B,'[6]cells down 19042026 9H40'!$B:$B,"")</f>
        <v/>
      </c>
      <c r="BR938" s="9" t="s">
        <v>858</v>
      </c>
      <c r="BS938" s="9" t="s">
        <v>594</v>
      </c>
      <c r="BT938" s="108"/>
    </row>
    <row r="939" spans="1:72" s="9" customFormat="1" x14ac:dyDescent="0.35">
      <c r="A939" s="1" t="s">
        <v>1571</v>
      </c>
      <c r="B939" s="1" t="s">
        <v>1572</v>
      </c>
      <c r="C939" s="3" t="str">
        <f>_xlfn.XLOOKUP(B939,'[1]daily break down'!$D:$D,'[1]daily break down'!$E:$E,"")</f>
        <v>Yaounde</v>
      </c>
      <c r="D939" s="1" t="s">
        <v>11</v>
      </c>
      <c r="E939" s="1" t="s">
        <v>302</v>
      </c>
      <c r="F939" s="3" t="s">
        <v>37</v>
      </c>
      <c r="G939" s="1" t="s">
        <v>38</v>
      </c>
      <c r="H939" s="34" t="str">
        <f>_xlfn.XLOOKUP(B939,[2]CALCULATION!$B:$B,[2]CALCULATION!$H:$H,"")</f>
        <v>ZTE</v>
      </c>
      <c r="I939" s="28">
        <v>31.584835760330794</v>
      </c>
      <c r="J939" s="28">
        <v>23.161149920241538</v>
      </c>
      <c r="K939" s="28">
        <v>23.114261499345105</v>
      </c>
      <c r="L939" s="28">
        <v>13.341280644231563</v>
      </c>
      <c r="M939" s="28">
        <v>0</v>
      </c>
      <c r="N939" s="28">
        <v>0</v>
      </c>
      <c r="O939" s="28">
        <v>0</v>
      </c>
      <c r="P939" s="28">
        <v>3.4133664637748162</v>
      </c>
      <c r="Q939" s="28">
        <v>20.528852876298753</v>
      </c>
      <c r="R939" s="28">
        <v>0.29262012995351455</v>
      </c>
      <c r="S939" s="93">
        <v>0</v>
      </c>
      <c r="T939" s="93">
        <f>_xlfn.XLOOKUP(B939,'[3]Nur des jours'!$B:$B,'[3]Nur des jours'!$U:$U,"")</f>
        <v>0</v>
      </c>
      <c r="U939" s="93">
        <v>0</v>
      </c>
      <c r="V939" s="93">
        <v>0</v>
      </c>
      <c r="W939" s="93">
        <v>0</v>
      </c>
      <c r="X939" s="93">
        <v>0</v>
      </c>
      <c r="Y939" s="93">
        <v>0</v>
      </c>
      <c r="Z939" s="93">
        <v>0</v>
      </c>
      <c r="AA939" s="93">
        <v>18.327005447546323</v>
      </c>
      <c r="AB939" s="93">
        <v>0</v>
      </c>
      <c r="AC939" s="93">
        <f>_xlfn.XLOOKUP(B939,'[3]Nur des jours'!$B:$B,'[3]Nur des jours'!$N:$N,"")</f>
        <v>0</v>
      </c>
      <c r="AD939" s="93">
        <v>0</v>
      </c>
      <c r="AE939" s="93">
        <v>0.11077367142934635</v>
      </c>
      <c r="AF939" s="93">
        <v>0</v>
      </c>
      <c r="AG939" s="93"/>
      <c r="AH939" s="93">
        <v>0</v>
      </c>
      <c r="AI939" s="93">
        <v>0</v>
      </c>
      <c r="AJ939" s="93">
        <v>0</v>
      </c>
      <c r="AK939" s="93">
        <v>0</v>
      </c>
      <c r="AL939" s="93">
        <v>0</v>
      </c>
      <c r="AM939" s="49" t="s">
        <v>5559</v>
      </c>
      <c r="AN939" s="49"/>
      <c r="AO939" s="48" t="str" cm="1">
        <f t="array" ref="AO939">IFERROR(_xlfn.IFS(
AQ939="MPR ISSUE","PDH",
AQ939="BSS Hardware Issue","BSS",
AQ939="Sites strategiques, MLL, Pylone, etc.","ENVTECH",
AQ939="AKTIVCO DEFAUT GE &amp; POWER Cabinet","AKTIVCO",
AQ939="AKTIVCO Coupure ENEO &amp; Baisse de tension","AKTIVCO GRID ONLY",
AQ939="Coupure ENEO &amp; Baisse de tension","IHS GRID ONLY",
AQ939="Defaut GE &amp; POWER Cabinet","IHS",
AQ939="Sharing","Partners",
AQ939="Sites strategiques &amp; DataCenter","SST &amp; DC",
AQ939="Exclu","Exclu",
AQ939="SAT","SAT",
AQ939="SPARE-ISSUE","SPARE-ISSUE",
AQ939="Fiber CAmtel","TRANS_FO_CAMTEL",
AQ939="Fiber AOF","Fiber AOF",
AQ939="Projet OCM (HUAWEI)","TRAVAUX-HUAWEI",
AQ939="Projet OCM (NOKIA)","TRAVAUX-NOKIA",
AQ939="ACCESS-ISSUE","ACCESS-ISSUE",
AQ939="Projet OCM (ZTE, NOKIA, autres projets)","TRAVAUX OCM",
AQ939="No root CAuse","No root cause",
AQ939="ODU HS","PDH",
AQ939="IP &amp; VLAN","PDH",
AQ939="Warehouse HUAWEI","SPARE-ISSUE",
AQ939="SPARE-HS","SPARE-ISSUE",
AQ939="Power Telco","BSS",AQ939="no impacts","no impacts"
),"")</f>
        <v>No root cause</v>
      </c>
      <c r="AP939" s="48" t="str" cm="1">
        <f t="array" ref="AP939">IFERROR(_xlfn.IFS(
AQ939="MPR ISSUE","TX ISSUE",
AQ939="BSS Hardware Issue","RAN ISSUE",
AQ939="Sites strategiques, MLL, Pylone, etc.","ENVTECH",
AQ939="AKTIVCO DEFAUT GE &amp; POWER Cabinet","POWER ISSUE",
AQ939="AKTIVCO Coupure ENEO &amp; Baisse de tension","POWER ISSUE",
AQ939="Coupure ENEO &amp; Baisse de tension","POWER ISSUE",
AQ939="Defaut GE &amp; POWER Cabinet","POWER ISSUE",
AQ939="Sharing","POWER ISSUE",
AQ939="Sites strategiques &amp; DataCenter","POWER ISSUE",
AQ939="Exclu","Exclu",
AQ939="SAT","TX ISSUE",
AQ939="SPARE-ISSUE","SPARE-ISSUE",
AQ939="Fiber CAmtel","TX ISSUE",
AQ939="Fiber AOF","TX ISSUE",
AQ939="Projet OCM (HUAWEI)","TRAVAUX-HUAWEI",
AQ939="Projet OCM (NOKIA)","TRAVAUX -NOKIA",
AQ939="ACCESS-ISSUE","ACCESS-ISSUE",
AQ939="Projet OCM (ZTE, NOKIA, autres projets)","TRAVAUX OCM",
AQ939="No root CAuse","No root cause",
AQ939="ODU HS","TX ISSUE",
AQ939="IP &amp; VLAN","TX ISSUE",
AQ939="Warehouse HUAWEI","SPARE-ISSUE",
AQ939="SPARE-HS","SPARE-ISSUE",
AQ939="Power Telco","RAN ISSUE",AQ939="no impacts","no impacts"
),"")</f>
        <v>No root cause</v>
      </c>
      <c r="AQ939" s="127" t="s">
        <v>5344</v>
      </c>
      <c r="AR939" s="48" t="str" cm="1">
        <f t="array" ref="AR939">IFERROR(_xlfn.IFS(
AQ939="MPR ISSUE","ACTIVE",
AQ939="BSS Hardware Issue","ACTIVE",
AQ939="Sites strategiques, MLL, Pylone, etc.","PASSIVE",
AQ939="AKTIVCO DEFAUT GE &amp; POWER Cabinet","PASSIVE",
AQ939="AKTIVCO Coupure ENEO &amp; Baisse de tension","PASSIVE",
AQ939="Coupure ENEO &amp; Baisse de tension","PASSIVE",
AQ939="Defaut GE &amp; POWER Cabinet","PASSIVE",
AQ939="Sharing","PASSIVE",
AQ939="Sites strategiques &amp; DataCenter","PASSIVE",
AQ939="Exclu","Exclu",
AQ939="SAT","ACTIVE",
AQ939="SPARE-ISSUE","SPARE-ISSUE",
AQ939="Fiber CAmtel","ACTIVE",
AQ939="Fiber AOF","ACTIVE",
AQ939="Projet OCM (HUAWEI)","PLANNED WORKS",
AQ939="Projet OCM (NOKIA)","PLANNED WORKS",
AQ939="ACCESS-ISSUE","ACCESS-ISSUE",
AQ939="Projet OCM (ZTE, NOKIA, autres projets)","PLANNED WORKS",
AQ939="No root CAuse","No root cause",
AQ939="ODU HS","ACTIVE",
AQ939="IP &amp; VLAN","ACTIVE",
AQ939="Warehouse HUAWEI","SPARE-ISSUE",
AQ939="SPARE-HS","SPARE-ISSUE",
AQ939="Power Telco","ACTIVE", AQ939="no impacts","no impacts"
),"")</f>
        <v>No root cause</v>
      </c>
      <c r="AS939" s="92" t="s">
        <v>5537</v>
      </c>
      <c r="AT939" s="98" t="s">
        <v>1572</v>
      </c>
      <c r="AV939" s="17" t="s">
        <v>5537</v>
      </c>
      <c r="AW939" s="7" t="s">
        <v>5537</v>
      </c>
      <c r="AX939" s="6" t="s">
        <v>5537</v>
      </c>
      <c r="AY939" s="7"/>
      <c r="AZ939" s="3" t="s">
        <v>5537</v>
      </c>
      <c r="BA939" s="18" t="s">
        <v>5537</v>
      </c>
      <c r="BB939" s="18" t="s">
        <v>5537</v>
      </c>
      <c r="BC939" s="18" t="s">
        <v>5537</v>
      </c>
      <c r="BD939" s="18" t="s">
        <v>5537</v>
      </c>
      <c r="BE939" s="18" t="s">
        <v>5537</v>
      </c>
      <c r="BF939" s="18" t="s">
        <v>5537</v>
      </c>
      <c r="BG939" s="18" t="s">
        <v>5537</v>
      </c>
      <c r="BH939" s="18" t="s">
        <v>5537</v>
      </c>
      <c r="BI939" s="18" t="s">
        <v>5537</v>
      </c>
      <c r="BJ939" s="18" t="s">
        <v>5537</v>
      </c>
      <c r="BK939" s="18" t="s">
        <v>5537</v>
      </c>
      <c r="BL939" s="9" t="s">
        <v>5537</v>
      </c>
      <c r="BM939" s="14" t="s">
        <v>5537</v>
      </c>
      <c r="BN939" s="14" t="s">
        <v>5537</v>
      </c>
      <c r="BO939" s="14" t="str">
        <f>_xlfn.XLOOKUP(B939,'[4]cell downs 18042026 17h'!$B:$B,'[4]cell downs 18042026 17h'!$B:$B,"")</f>
        <v/>
      </c>
      <c r="BP939" s="14" t="str">
        <f>_xlfn.XLOOKUP(B939,'[5]Cells Huawei 19042026 15h'!$B:$B,'[5]Cells Huawei 19042026 15h'!$B:$B,"")</f>
        <v/>
      </c>
      <c r="BQ939" s="9" t="str">
        <f>_xlfn.XLOOKUP(B939,'[6]cells down 19042026 9H40'!$B:$B,'[6]cells down 19042026 9H40'!$B:$B,"")</f>
        <v/>
      </c>
      <c r="BR939" s="9" t="s">
        <v>1572</v>
      </c>
      <c r="BS939" s="9" t="s">
        <v>5537</v>
      </c>
      <c r="BT939" s="108"/>
    </row>
    <row r="940" spans="1:72" s="9" customFormat="1" x14ac:dyDescent="0.35">
      <c r="A940" s="1" t="s">
        <v>1567</v>
      </c>
      <c r="B940" s="1" t="s">
        <v>1568</v>
      </c>
      <c r="C940" s="3" t="str">
        <f>_xlfn.XLOOKUP(B940,'[1]daily break down'!$D:$D,'[1]daily break down'!$E:$E,"")</f>
        <v>Yaounde</v>
      </c>
      <c r="D940" s="1" t="s">
        <v>21</v>
      </c>
      <c r="E940" s="1" t="s">
        <v>30</v>
      </c>
      <c r="F940" s="3" t="s">
        <v>37</v>
      </c>
      <c r="G940" s="1" t="s">
        <v>38</v>
      </c>
      <c r="H940" s="34" t="str">
        <f>_xlfn.XLOOKUP(B940,[2]CALCULATION!$B:$B,[2]CALCULATION!$H:$H,"")</f>
        <v>ZTE</v>
      </c>
      <c r="I940" s="28">
        <v>12.411662857093939</v>
      </c>
      <c r="J940" s="28">
        <v>6.5120329706391811</v>
      </c>
      <c r="K940" s="28">
        <v>23.230314353956391</v>
      </c>
      <c r="L940" s="28">
        <v>31.496213256171643</v>
      </c>
      <c r="M940" s="28">
        <v>13.868556899607057</v>
      </c>
      <c r="N940" s="28">
        <v>13.868556899607057</v>
      </c>
      <c r="O940" s="28">
        <v>13.868556899607057</v>
      </c>
      <c r="P940" s="28">
        <v>13.157418821857529</v>
      </c>
      <c r="Q940" s="28">
        <v>0</v>
      </c>
      <c r="R940" s="28">
        <v>0</v>
      </c>
      <c r="S940" s="93">
        <v>0</v>
      </c>
      <c r="T940" s="93">
        <f>_xlfn.XLOOKUP(B940,'[3]Nur des jours'!$B:$B,'[3]Nur des jours'!$U:$U,"")</f>
        <v>0</v>
      </c>
      <c r="U940" s="93">
        <v>0</v>
      </c>
      <c r="V940" s="93">
        <v>0</v>
      </c>
      <c r="W940" s="93">
        <v>0</v>
      </c>
      <c r="X940" s="93">
        <v>0</v>
      </c>
      <c r="Y940" s="93">
        <v>0</v>
      </c>
      <c r="Z940" s="93">
        <v>0</v>
      </c>
      <c r="AA940" s="93">
        <v>0</v>
      </c>
      <c r="AB940" s="93">
        <v>0</v>
      </c>
      <c r="AC940" s="93">
        <f>_xlfn.XLOOKUP(B940,'[3]Nur des jours'!$B:$B,'[3]Nur des jours'!$N:$N,"")</f>
        <v>0</v>
      </c>
      <c r="AD940" s="93">
        <v>0</v>
      </c>
      <c r="AE940" s="93">
        <v>0.10695696466942306</v>
      </c>
      <c r="AF940" s="93">
        <v>0</v>
      </c>
      <c r="AG940" s="93"/>
      <c r="AH940" s="93">
        <v>0</v>
      </c>
      <c r="AI940" s="93">
        <v>0</v>
      </c>
      <c r="AJ940" s="93">
        <v>0</v>
      </c>
      <c r="AK940" s="93">
        <v>0</v>
      </c>
      <c r="AL940" s="93">
        <v>0</v>
      </c>
      <c r="AM940" s="49" t="s">
        <v>5559</v>
      </c>
      <c r="AN940" s="49"/>
      <c r="AO940" s="48" t="str" cm="1">
        <f t="array" ref="AO940">IFERROR(_xlfn.IFS(
AQ940="MPR ISSUE","PDH",
AQ940="BSS Hardware Issue","BSS",
AQ940="Sites strategiques, MLL, Pylone, etc.","ENVTECH",
AQ940="AKTIVCO DEFAUT GE &amp; POWER Cabinet","AKTIVCO",
AQ940="AKTIVCO Coupure ENEO &amp; Baisse de tension","AKTIVCO GRID ONLY",
AQ940="Coupure ENEO &amp; Baisse de tension","IHS GRID ONLY",
AQ940="Defaut GE &amp; POWER Cabinet","IHS",
AQ940="Sharing","Partners",
AQ940="Sites strategiques &amp; DataCenter","SST &amp; DC",
AQ940="Exclu","Exclu",
AQ940="SAT","SAT",
AQ940="SPARE-ISSUE","SPARE-ISSUE",
AQ940="Fiber CAmtel","TRANS_FO_CAMTEL",
AQ940="Fiber AOF","Fiber AOF",
AQ940="Projet OCM (HUAWEI)","TRAVAUX-HUAWEI",
AQ940="Projet OCM (NOKIA)","TRAVAUX-NOKIA",
AQ940="ACCESS-ISSUE","ACCESS-ISSUE",
AQ940="Projet OCM (ZTE, NOKIA, autres projets)","TRAVAUX OCM",
AQ940="No root CAuse","No root cause",
AQ940="ODU HS","PDH",
AQ940="IP &amp; VLAN","PDH",
AQ940="Warehouse HUAWEI","SPARE-ISSUE",
AQ940="SPARE-HS","SPARE-ISSUE",
AQ940="Power Telco","BSS",AQ940="no impacts","no impacts"
),"")</f>
        <v>No root cause</v>
      </c>
      <c r="AP940" s="48" t="str" cm="1">
        <f t="array" ref="AP940">IFERROR(_xlfn.IFS(
AQ940="MPR ISSUE","TX ISSUE",
AQ940="BSS Hardware Issue","RAN ISSUE",
AQ940="Sites strategiques, MLL, Pylone, etc.","ENVTECH",
AQ940="AKTIVCO DEFAUT GE &amp; POWER Cabinet","POWER ISSUE",
AQ940="AKTIVCO Coupure ENEO &amp; Baisse de tension","POWER ISSUE",
AQ940="Coupure ENEO &amp; Baisse de tension","POWER ISSUE",
AQ940="Defaut GE &amp; POWER Cabinet","POWER ISSUE",
AQ940="Sharing","POWER ISSUE",
AQ940="Sites strategiques &amp; DataCenter","POWER ISSUE",
AQ940="Exclu","Exclu",
AQ940="SAT","TX ISSUE",
AQ940="SPARE-ISSUE","SPARE-ISSUE",
AQ940="Fiber CAmtel","TX ISSUE",
AQ940="Fiber AOF","TX ISSUE",
AQ940="Projet OCM (HUAWEI)","TRAVAUX-HUAWEI",
AQ940="Projet OCM (NOKIA)","TRAVAUX -NOKIA",
AQ940="ACCESS-ISSUE","ACCESS-ISSUE",
AQ940="Projet OCM (ZTE, NOKIA, autres projets)","TRAVAUX OCM",
AQ940="No root CAuse","No root cause",
AQ940="ODU HS","TX ISSUE",
AQ940="IP &amp; VLAN","TX ISSUE",
AQ940="Warehouse HUAWEI","SPARE-ISSUE",
AQ940="SPARE-HS","SPARE-ISSUE",
AQ940="Power Telco","RAN ISSUE",AQ940="no impacts","no impacts"
),"")</f>
        <v>No root cause</v>
      </c>
      <c r="AQ940" s="67" t="s">
        <v>5344</v>
      </c>
      <c r="AR940" s="48" t="str" cm="1">
        <f t="array" ref="AR940">IFERROR(_xlfn.IFS(
AQ940="MPR ISSUE","ACTIVE",
AQ940="BSS Hardware Issue","ACTIVE",
AQ940="Sites strategiques, MLL, Pylone, etc.","PASSIVE",
AQ940="AKTIVCO DEFAUT GE &amp; POWER Cabinet","PASSIVE",
AQ940="AKTIVCO Coupure ENEO &amp; Baisse de tension","PASSIVE",
AQ940="Coupure ENEO &amp; Baisse de tension","PASSIVE",
AQ940="Defaut GE &amp; POWER Cabinet","PASSIVE",
AQ940="Sharing","PASSIVE",
AQ940="Sites strategiques &amp; DataCenter","PASSIVE",
AQ940="Exclu","Exclu",
AQ940="SAT","ACTIVE",
AQ940="SPARE-ISSUE","SPARE-ISSUE",
AQ940="Fiber CAmtel","ACTIVE",
AQ940="Fiber AOF","ACTIVE",
AQ940="Projet OCM (HUAWEI)","PLANNED WORKS",
AQ940="Projet OCM (NOKIA)","PLANNED WORKS",
AQ940="ACCESS-ISSUE","ACCESS-ISSUE",
AQ940="Projet OCM (ZTE, NOKIA, autres projets)","PLANNED WORKS",
AQ940="No root CAuse","No root cause",
AQ940="ODU HS","ACTIVE",
AQ940="IP &amp; VLAN","ACTIVE",
AQ940="Warehouse HUAWEI","SPARE-ISSUE",
AQ940="SPARE-HS","SPARE-ISSUE",
AQ940="Power Telco","ACTIVE", AQ940="no impacts","no impacts"
),"")</f>
        <v>No root cause</v>
      </c>
      <c r="AS940" s="92" t="s">
        <v>5537</v>
      </c>
      <c r="AT940" s="98" t="s">
        <v>1568</v>
      </c>
      <c r="AV940" s="17" t="s">
        <v>5537</v>
      </c>
      <c r="AW940" s="7" t="s">
        <v>5537</v>
      </c>
      <c r="AX940" s="6" t="s">
        <v>5537</v>
      </c>
      <c r="AY940" s="7"/>
      <c r="AZ940" s="3" t="s">
        <v>5537</v>
      </c>
      <c r="BA940" s="18" t="s">
        <v>5537</v>
      </c>
      <c r="BB940" s="18" t="s">
        <v>5537</v>
      </c>
      <c r="BC940" s="18" t="s">
        <v>5537</v>
      </c>
      <c r="BD940" s="18" t="s">
        <v>5537</v>
      </c>
      <c r="BE940" s="18" t="s">
        <v>5537</v>
      </c>
      <c r="BF940" s="18" t="s">
        <v>5537</v>
      </c>
      <c r="BG940" s="18" t="s">
        <v>5537</v>
      </c>
      <c r="BH940" s="18" t="s">
        <v>5537</v>
      </c>
      <c r="BI940" s="18" t="s">
        <v>5537</v>
      </c>
      <c r="BJ940" s="18" t="s">
        <v>5537</v>
      </c>
      <c r="BK940" s="18" t="s">
        <v>5537</v>
      </c>
      <c r="BL940" s="9" t="s">
        <v>5537</v>
      </c>
      <c r="BM940" s="14" t="s">
        <v>5537</v>
      </c>
      <c r="BN940" s="14" t="s">
        <v>5537</v>
      </c>
      <c r="BO940" s="14" t="str">
        <f>_xlfn.XLOOKUP(B940,'[4]cell downs 18042026 17h'!$B:$B,'[4]cell downs 18042026 17h'!$B:$B,"")</f>
        <v/>
      </c>
      <c r="BP940" s="14" t="str">
        <f>_xlfn.XLOOKUP(B940,'[5]Cells Huawei 19042026 15h'!$B:$B,'[5]Cells Huawei 19042026 15h'!$B:$B,"")</f>
        <v/>
      </c>
      <c r="BQ940" s="9" t="str">
        <f>_xlfn.XLOOKUP(B940,'[6]cells down 19042026 9H40'!$B:$B,'[6]cells down 19042026 9H40'!$B:$B,"")</f>
        <v/>
      </c>
      <c r="BR940" s="9" t="s">
        <v>5537</v>
      </c>
      <c r="BS940" s="9" t="s">
        <v>12</v>
      </c>
      <c r="BT940" s="108"/>
    </row>
    <row r="941" spans="1:72" s="9" customFormat="1" x14ac:dyDescent="0.35">
      <c r="A941" s="1" t="s">
        <v>202</v>
      </c>
      <c r="B941" s="1" t="s">
        <v>203</v>
      </c>
      <c r="C941" s="3" t="str">
        <f>_xlfn.XLOOKUP(B941,'[1]daily break down'!$D:$D,'[1]daily break down'!$E:$E,"")</f>
        <v>Yaounde</v>
      </c>
      <c r="D941" s="1" t="s">
        <v>21</v>
      </c>
      <c r="E941" s="1" t="s">
        <v>30</v>
      </c>
      <c r="F941" s="3" t="s">
        <v>37</v>
      </c>
      <c r="G941" s="1" t="s">
        <v>38</v>
      </c>
      <c r="H941" s="34" t="str">
        <f>_xlfn.XLOOKUP(B941,[2]CALCULATION!$B:$B,[2]CALCULATION!$H:$H,"")</f>
        <v>ZTE</v>
      </c>
      <c r="I941" s="28">
        <v>0</v>
      </c>
      <c r="J941" s="28">
        <v>5.3091104433657801</v>
      </c>
      <c r="K941" s="28">
        <v>0</v>
      </c>
      <c r="L941" s="28">
        <v>0</v>
      </c>
      <c r="M941" s="28">
        <v>0</v>
      </c>
      <c r="N941" s="28">
        <v>2.6645607006189072E-2</v>
      </c>
      <c r="O941" s="28">
        <v>0.44865923015241171</v>
      </c>
      <c r="P941" s="28">
        <v>3.4645709736240589</v>
      </c>
      <c r="Q941" s="28">
        <v>3.1806008566544821</v>
      </c>
      <c r="R941" s="28">
        <v>0</v>
      </c>
      <c r="S941" s="93">
        <v>0.36742044841667265</v>
      </c>
      <c r="T941" s="93">
        <f>_xlfn.XLOOKUP(B941,'[3]Nur des jours'!$B:$B,'[3]Nur des jours'!$U:$U,"")</f>
        <v>0</v>
      </c>
      <c r="U941" s="93">
        <v>0</v>
      </c>
      <c r="V941" s="93">
        <v>0</v>
      </c>
      <c r="W941" s="93">
        <v>0</v>
      </c>
      <c r="X941" s="93">
        <v>0</v>
      </c>
      <c r="Y941" s="93">
        <v>0</v>
      </c>
      <c r="Z941" s="93">
        <v>0</v>
      </c>
      <c r="AA941" s="93">
        <v>0</v>
      </c>
      <c r="AB941" s="93">
        <v>0</v>
      </c>
      <c r="AC941" s="93">
        <f>_xlfn.XLOOKUP(B941,'[3]Nur des jours'!$B:$B,'[3]Nur des jours'!$N:$N,"")</f>
        <v>0</v>
      </c>
      <c r="AD941" s="93">
        <v>0</v>
      </c>
      <c r="AE941" s="93">
        <v>9.9466231776116784E-2</v>
      </c>
      <c r="AF941" s="93">
        <v>0</v>
      </c>
      <c r="AG941" s="93"/>
      <c r="AH941" s="93">
        <v>0</v>
      </c>
      <c r="AI941" s="93">
        <v>0</v>
      </c>
      <c r="AJ941" s="93">
        <v>0</v>
      </c>
      <c r="AK941" s="93">
        <v>0</v>
      </c>
      <c r="AL941" s="93">
        <v>0</v>
      </c>
      <c r="AM941" s="49" t="s">
        <v>5559</v>
      </c>
      <c r="AN941" s="49"/>
      <c r="AO941" s="48" t="str" cm="1">
        <f t="array" ref="AO941">IFERROR(_xlfn.IFS(
AQ941="MPR ISSUE","PDH",
AQ941="BSS Hardware Issue","BSS",
AQ941="Sites strategiques, MLL, Pylone, etc.","ENVTECH",
AQ941="AKTIVCO DEFAUT GE &amp; POWER Cabinet","AKTIVCO",
AQ941="AKTIVCO Coupure ENEO &amp; Baisse de tension","AKTIVCO GRID ONLY",
AQ941="Coupure ENEO &amp; Baisse de tension","IHS GRID ONLY",
AQ941="Defaut GE &amp; POWER Cabinet","IHS",
AQ941="Sharing","Partners",
AQ941="Sites strategiques &amp; DataCenter","SST &amp; DC",
AQ941="Exclu","Exclu",
AQ941="SAT","SAT",
AQ941="SPARE-ISSUE","SPARE-ISSUE",
AQ941="Fiber CAmtel","TRANS_FO_CAMTEL",
AQ941="Fiber AOF","Fiber AOF",
AQ941="Projet OCM (HUAWEI)","TRAVAUX-HUAWEI",
AQ941="Projet OCM (NOKIA)","TRAVAUX-NOKIA",
AQ941="ACCESS-ISSUE","ACCESS-ISSUE",
AQ941="Projet OCM (ZTE, NOKIA, autres projets)","TRAVAUX OCM",
AQ941="No root CAuse","No root cause",
AQ941="ODU HS","PDH",
AQ941="IP &amp; VLAN","PDH",
AQ941="Warehouse HUAWEI","SPARE-ISSUE",
AQ941="SPARE-HS","SPARE-ISSUE",
AQ941="Power Telco","BSS",AQ941="no impacts","no impacts"
),"")</f>
        <v>No root cause</v>
      </c>
      <c r="AP941" s="48" t="str" cm="1">
        <f t="array" ref="AP941">IFERROR(_xlfn.IFS(
AQ941="MPR ISSUE","TX ISSUE",
AQ941="BSS Hardware Issue","RAN ISSUE",
AQ941="Sites strategiques, MLL, Pylone, etc.","ENVTECH",
AQ941="AKTIVCO DEFAUT GE &amp; POWER Cabinet","POWER ISSUE",
AQ941="AKTIVCO Coupure ENEO &amp; Baisse de tension","POWER ISSUE",
AQ941="Coupure ENEO &amp; Baisse de tension","POWER ISSUE",
AQ941="Defaut GE &amp; POWER Cabinet","POWER ISSUE",
AQ941="Sharing","POWER ISSUE",
AQ941="Sites strategiques &amp; DataCenter","POWER ISSUE",
AQ941="Exclu","Exclu",
AQ941="SAT","TX ISSUE",
AQ941="SPARE-ISSUE","SPARE-ISSUE",
AQ941="Fiber CAmtel","TX ISSUE",
AQ941="Fiber AOF","TX ISSUE",
AQ941="Projet OCM (HUAWEI)","TRAVAUX-HUAWEI",
AQ941="Projet OCM (NOKIA)","TRAVAUX -NOKIA",
AQ941="ACCESS-ISSUE","ACCESS-ISSUE",
AQ941="Projet OCM (ZTE, NOKIA, autres projets)","TRAVAUX OCM",
AQ941="No root CAuse","No root cause",
AQ941="ODU HS","TX ISSUE",
AQ941="IP &amp; VLAN","TX ISSUE",
AQ941="Warehouse HUAWEI","SPARE-ISSUE",
AQ941="SPARE-HS","SPARE-ISSUE",
AQ941="Power Telco","RAN ISSUE",AQ941="no impacts","no impacts"
),"")</f>
        <v>No root cause</v>
      </c>
      <c r="AQ941" s="67" t="s">
        <v>5344</v>
      </c>
      <c r="AR941" s="48" t="str" cm="1">
        <f t="array" ref="AR941">IFERROR(_xlfn.IFS(
AQ941="MPR ISSUE","ACTIVE",
AQ941="BSS Hardware Issue","ACTIVE",
AQ941="Sites strategiques, MLL, Pylone, etc.","PASSIVE",
AQ941="AKTIVCO DEFAUT GE &amp; POWER Cabinet","PASSIVE",
AQ941="AKTIVCO Coupure ENEO &amp; Baisse de tension","PASSIVE",
AQ941="Coupure ENEO &amp; Baisse de tension","PASSIVE",
AQ941="Defaut GE &amp; POWER Cabinet","PASSIVE",
AQ941="Sharing","PASSIVE",
AQ941="Sites strategiques &amp; DataCenter","PASSIVE",
AQ941="Exclu","Exclu",
AQ941="SAT","ACTIVE",
AQ941="SPARE-ISSUE","SPARE-ISSUE",
AQ941="Fiber CAmtel","ACTIVE",
AQ941="Fiber AOF","ACTIVE",
AQ941="Projet OCM (HUAWEI)","PLANNED WORKS",
AQ941="Projet OCM (NOKIA)","PLANNED WORKS",
AQ941="ACCESS-ISSUE","ACCESS-ISSUE",
AQ941="Projet OCM (ZTE, NOKIA, autres projets)","PLANNED WORKS",
AQ941="No root CAuse","No root cause",
AQ941="ODU HS","ACTIVE",
AQ941="IP &amp; VLAN","ACTIVE",
AQ941="Warehouse HUAWEI","SPARE-ISSUE",
AQ941="SPARE-HS","SPARE-ISSUE",
AQ941="Power Telco","ACTIVE", AQ941="no impacts","no impacts"
),"")</f>
        <v>No root cause</v>
      </c>
      <c r="AS941" s="92" t="s">
        <v>5537</v>
      </c>
      <c r="AT941" s="98" t="s">
        <v>203</v>
      </c>
      <c r="AV941" s="17" t="s">
        <v>5537</v>
      </c>
      <c r="AW941" s="7" t="s">
        <v>5537</v>
      </c>
      <c r="AX941" s="6" t="s">
        <v>5537</v>
      </c>
      <c r="AY941" s="7"/>
      <c r="AZ941" s="3" t="s">
        <v>5537</v>
      </c>
      <c r="BA941" s="18" t="s">
        <v>5537</v>
      </c>
      <c r="BB941" s="18" t="s">
        <v>5537</v>
      </c>
      <c r="BC941" s="18" t="s">
        <v>5537</v>
      </c>
      <c r="BD941" s="18" t="s">
        <v>5537</v>
      </c>
      <c r="BE941" s="18" t="s">
        <v>5537</v>
      </c>
      <c r="BF941" s="18" t="s">
        <v>5537</v>
      </c>
      <c r="BG941" s="18" t="s">
        <v>5537</v>
      </c>
      <c r="BH941" s="18" t="s">
        <v>5537</v>
      </c>
      <c r="BI941" s="18" t="s">
        <v>5537</v>
      </c>
      <c r="BJ941" s="18" t="s">
        <v>5537</v>
      </c>
      <c r="BK941" s="18" t="s">
        <v>5537</v>
      </c>
      <c r="BL941" s="9" t="s">
        <v>5537</v>
      </c>
      <c r="BM941" s="14" t="s">
        <v>5537</v>
      </c>
      <c r="BN941" s="14" t="s">
        <v>5537</v>
      </c>
      <c r="BO941" s="14" t="str">
        <f>_xlfn.XLOOKUP(B941,'[4]cell downs 18042026 17h'!$B:$B,'[4]cell downs 18042026 17h'!$B:$B,"")</f>
        <v/>
      </c>
      <c r="BP941" s="14" t="str">
        <f>_xlfn.XLOOKUP(B941,'[5]Cells Huawei 19042026 15h'!$B:$B,'[5]Cells Huawei 19042026 15h'!$B:$B,"")</f>
        <v/>
      </c>
      <c r="BQ941" s="9" t="str">
        <f>_xlfn.XLOOKUP(B941,'[6]cells down 19042026 9H40'!$B:$B,'[6]cells down 19042026 9H40'!$B:$B,"")</f>
        <v/>
      </c>
      <c r="BR941" s="9" t="s">
        <v>5537</v>
      </c>
      <c r="BS941" s="9" t="s">
        <v>12</v>
      </c>
      <c r="BT941" s="108"/>
    </row>
    <row r="942" spans="1:72" s="9" customFormat="1" x14ac:dyDescent="0.35">
      <c r="A942" s="1" t="s">
        <v>2113</v>
      </c>
      <c r="B942" s="8" t="s">
        <v>2114</v>
      </c>
      <c r="C942" s="3" t="str">
        <f>_xlfn.XLOOKUP(B942,'[1]daily break down'!$D:$D,'[1]daily break down'!$E:$E,"")</f>
        <v>Yaounde</v>
      </c>
      <c r="D942" s="1" t="s">
        <v>21</v>
      </c>
      <c r="E942" s="1" t="s">
        <v>30</v>
      </c>
      <c r="F942" s="3" t="s">
        <v>37</v>
      </c>
      <c r="G942" s="1" t="s">
        <v>38</v>
      </c>
      <c r="H942" s="34" t="str">
        <f>_xlfn.XLOOKUP(B942,[2]CALCULATION!$B:$B,[2]CALCULATION!$H:$H,"")</f>
        <v>ZTE</v>
      </c>
      <c r="I942" s="28">
        <v>0</v>
      </c>
      <c r="J942" s="28">
        <v>0</v>
      </c>
      <c r="K942" s="28">
        <v>0</v>
      </c>
      <c r="L942" s="28">
        <v>0</v>
      </c>
      <c r="M942" s="28">
        <v>5.1142800478265462</v>
      </c>
      <c r="N942" s="28">
        <v>2.2463994543892838</v>
      </c>
      <c r="O942" s="28">
        <v>2.6084693793107396</v>
      </c>
      <c r="P942" s="28">
        <v>1.4147497524491131</v>
      </c>
      <c r="Q942" s="28">
        <v>6.5133968024169991E-17</v>
      </c>
      <c r="R942" s="28">
        <v>0</v>
      </c>
      <c r="S942" s="93">
        <v>0</v>
      </c>
      <c r="T942" s="93">
        <f>_xlfn.XLOOKUP(B942,'[3]Nur des jours'!$B:$B,'[3]Nur des jours'!$U:$U,"")</f>
        <v>0</v>
      </c>
      <c r="U942" s="93">
        <v>1.3911539438351985</v>
      </c>
      <c r="V942" s="93">
        <v>10.867020229259232</v>
      </c>
      <c r="W942" s="93">
        <v>0</v>
      </c>
      <c r="X942" s="93">
        <v>0</v>
      </c>
      <c r="Y942" s="93">
        <v>0</v>
      </c>
      <c r="Z942" s="93">
        <v>0</v>
      </c>
      <c r="AA942" s="93">
        <v>0</v>
      </c>
      <c r="AB942" s="93">
        <v>1.0701046990437507E-3</v>
      </c>
      <c r="AC942" s="93">
        <f>_xlfn.XLOOKUP(B942,'[3]Nur des jours'!$B:$B,'[3]Nur des jours'!$N:$N,"")</f>
        <v>0</v>
      </c>
      <c r="AD942" s="93">
        <v>0</v>
      </c>
      <c r="AE942" s="93">
        <v>9.9305716071260708E-2</v>
      </c>
      <c r="AF942" s="93">
        <v>0</v>
      </c>
      <c r="AG942" s="93"/>
      <c r="AH942" s="93">
        <v>0</v>
      </c>
      <c r="AI942" s="93">
        <v>0</v>
      </c>
      <c r="AJ942" s="93">
        <v>0</v>
      </c>
      <c r="AK942" s="93">
        <v>0</v>
      </c>
      <c r="AL942" s="93">
        <v>0</v>
      </c>
      <c r="AM942" s="49" t="s">
        <v>5559</v>
      </c>
      <c r="AN942" s="49"/>
      <c r="AO942" s="48" t="str" cm="1">
        <f t="array" ref="AO942">IFERROR(_xlfn.IFS(
AQ942="MPR ISSUE","PDH",
AQ942="BSS Hardware Issue","BSS",
AQ942="Sites strategiques, MLL, Pylone, etc.","ENVTECH",
AQ942="AKTIVCO DEFAUT GE &amp; POWER Cabinet","AKTIVCO",
AQ942="AKTIVCO Coupure ENEO &amp; Baisse de tension","AKTIVCO GRID ONLY",
AQ942="Coupure ENEO &amp; Baisse de tension","IHS GRID ONLY",
AQ942="Defaut GE &amp; POWER Cabinet","IHS",
AQ942="Sharing","Partners",
AQ942="Sites strategiques &amp; DataCenter","SST &amp; DC",
AQ942="Exclu","Exclu",
AQ942="SAT","SAT",
AQ942="SPARE-ISSUE","SPARE-ISSUE",
AQ942="Fiber CAmtel","TRANS_FO_CAMTEL",
AQ942="Fiber AOF","Fiber AOF",
AQ942="Projet OCM (HUAWEI)","TRAVAUX-HUAWEI",
AQ942="Projet OCM (NOKIA)","TRAVAUX-NOKIA",
AQ942="ACCESS-ISSUE","ACCESS-ISSUE",
AQ942="Projet OCM (ZTE, NOKIA, autres projets)","TRAVAUX OCM",
AQ942="No root CAuse","No root cause",
AQ942="ODU HS","PDH",
AQ942="IP &amp; VLAN","PDH",
AQ942="Warehouse HUAWEI","SPARE-ISSUE",
AQ942="SPARE-HS","SPARE-ISSUE",
AQ942="Power Telco","BSS",AQ942="no impacts","no impacts"
),"")</f>
        <v>No root cause</v>
      </c>
      <c r="AP942" s="48" t="str" cm="1">
        <f t="array" ref="AP942">IFERROR(_xlfn.IFS(
AQ942="MPR ISSUE","TX ISSUE",
AQ942="BSS Hardware Issue","RAN ISSUE",
AQ942="Sites strategiques, MLL, Pylone, etc.","ENVTECH",
AQ942="AKTIVCO DEFAUT GE &amp; POWER Cabinet","POWER ISSUE",
AQ942="AKTIVCO Coupure ENEO &amp; Baisse de tension","POWER ISSUE",
AQ942="Coupure ENEO &amp; Baisse de tension","POWER ISSUE",
AQ942="Defaut GE &amp; POWER Cabinet","POWER ISSUE",
AQ942="Sharing","POWER ISSUE",
AQ942="Sites strategiques &amp; DataCenter","POWER ISSUE",
AQ942="Exclu","Exclu",
AQ942="SAT","TX ISSUE",
AQ942="SPARE-ISSUE","SPARE-ISSUE",
AQ942="Fiber CAmtel","TX ISSUE",
AQ942="Fiber AOF","TX ISSUE",
AQ942="Projet OCM (HUAWEI)","TRAVAUX-HUAWEI",
AQ942="Projet OCM (NOKIA)","TRAVAUX -NOKIA",
AQ942="ACCESS-ISSUE","ACCESS-ISSUE",
AQ942="Projet OCM (ZTE, NOKIA, autres projets)","TRAVAUX OCM",
AQ942="No root CAuse","No root cause",
AQ942="ODU HS","TX ISSUE",
AQ942="IP &amp; VLAN","TX ISSUE",
AQ942="Warehouse HUAWEI","SPARE-ISSUE",
AQ942="SPARE-HS","SPARE-ISSUE",
AQ942="Power Telco","RAN ISSUE",AQ942="no impacts","no impacts"
),"")</f>
        <v>No root cause</v>
      </c>
      <c r="AQ942" s="67" t="s">
        <v>5344</v>
      </c>
      <c r="AR942" s="48" t="str" cm="1">
        <f t="array" ref="AR942">IFERROR(_xlfn.IFS(
AQ942="MPR ISSUE","ACTIVE",
AQ942="BSS Hardware Issue","ACTIVE",
AQ942="Sites strategiques, MLL, Pylone, etc.","PASSIVE",
AQ942="AKTIVCO DEFAUT GE &amp; POWER Cabinet","PASSIVE",
AQ942="AKTIVCO Coupure ENEO &amp; Baisse de tension","PASSIVE",
AQ942="Coupure ENEO &amp; Baisse de tension","PASSIVE",
AQ942="Defaut GE &amp; POWER Cabinet","PASSIVE",
AQ942="Sharing","PASSIVE",
AQ942="Sites strategiques &amp; DataCenter","PASSIVE",
AQ942="Exclu","Exclu",
AQ942="SAT","ACTIVE",
AQ942="SPARE-ISSUE","SPARE-ISSUE",
AQ942="Fiber CAmtel","ACTIVE",
AQ942="Fiber AOF","ACTIVE",
AQ942="Projet OCM (HUAWEI)","PLANNED WORKS",
AQ942="Projet OCM (NOKIA)","PLANNED WORKS",
AQ942="ACCESS-ISSUE","ACCESS-ISSUE",
AQ942="Projet OCM (ZTE, NOKIA, autres projets)","PLANNED WORKS",
AQ942="No root CAuse","No root cause",
AQ942="ODU HS","ACTIVE",
AQ942="IP &amp; VLAN","ACTIVE",
AQ942="Warehouse HUAWEI","SPARE-ISSUE",
AQ942="SPARE-HS","SPARE-ISSUE",
AQ942="Power Telco","ACTIVE", AQ942="no impacts","no impacts"
),"")</f>
        <v>No root cause</v>
      </c>
      <c r="AS942" s="92" t="s">
        <v>5537</v>
      </c>
      <c r="AT942" s="98" t="s">
        <v>2114</v>
      </c>
      <c r="AV942" s="17" t="s">
        <v>5537</v>
      </c>
      <c r="AW942" s="7" t="s">
        <v>5537</v>
      </c>
      <c r="AX942" s="6" t="s">
        <v>5537</v>
      </c>
      <c r="AY942" s="7"/>
      <c r="AZ942" s="3" t="s">
        <v>5537</v>
      </c>
      <c r="BA942" s="18" t="s">
        <v>5537</v>
      </c>
      <c r="BB942" s="18" t="s">
        <v>5537</v>
      </c>
      <c r="BC942" s="18" t="s">
        <v>5537</v>
      </c>
      <c r="BD942" s="18" t="s">
        <v>5537</v>
      </c>
      <c r="BE942" s="18" t="s">
        <v>5537</v>
      </c>
      <c r="BF942" s="18" t="s">
        <v>5537</v>
      </c>
      <c r="BG942" s="18" t="s">
        <v>5537</v>
      </c>
      <c r="BH942" s="18" t="s">
        <v>5537</v>
      </c>
      <c r="BI942" s="18" t="s">
        <v>5537</v>
      </c>
      <c r="BJ942" s="18" t="s">
        <v>5537</v>
      </c>
      <c r="BK942" s="18" t="s">
        <v>5537</v>
      </c>
      <c r="BL942" s="9" t="s">
        <v>5537</v>
      </c>
      <c r="BM942" s="14" t="s">
        <v>5537</v>
      </c>
      <c r="BN942" s="14" t="s">
        <v>5537</v>
      </c>
      <c r="BO942" s="14" t="str">
        <f>_xlfn.XLOOKUP(B942,'[4]cell downs 18042026 17h'!$B:$B,'[4]cell downs 18042026 17h'!$B:$B,"")</f>
        <v/>
      </c>
      <c r="BP942" s="14" t="str">
        <f>_xlfn.XLOOKUP(B942,'[5]Cells Huawei 19042026 15h'!$B:$B,'[5]Cells Huawei 19042026 15h'!$B:$B,"")</f>
        <v/>
      </c>
      <c r="BQ942" s="9" t="str">
        <f>_xlfn.XLOOKUP(B942,'[6]cells down 19042026 9H40'!$B:$B,'[6]cells down 19042026 9H40'!$B:$B,"")</f>
        <v/>
      </c>
      <c r="BR942" s="9" t="s">
        <v>5537</v>
      </c>
      <c r="BS942" s="9" t="s">
        <v>12</v>
      </c>
      <c r="BT942" s="108"/>
    </row>
    <row r="943" spans="1:72" s="9" customFormat="1" x14ac:dyDescent="0.35">
      <c r="A943" s="1" t="s">
        <v>198</v>
      </c>
      <c r="B943" s="1" t="s">
        <v>199</v>
      </c>
      <c r="C943" s="3" t="str">
        <f>_xlfn.XLOOKUP(B943,'[1]daily break down'!$D:$D,'[1]daily break down'!$E:$E,"")</f>
        <v>Douala</v>
      </c>
      <c r="D943" s="1" t="s">
        <v>21</v>
      </c>
      <c r="E943" s="1" t="s">
        <v>30</v>
      </c>
      <c r="F943" s="3" t="s">
        <v>31</v>
      </c>
      <c r="G943" s="1" t="s">
        <v>32</v>
      </c>
      <c r="H943" s="34" t="str">
        <f>_xlfn.XLOOKUP(B943,[2]CALCULATION!$B:$B,[2]CALCULATION!$H:$H,"")</f>
        <v>ZTE</v>
      </c>
      <c r="I943" s="28">
        <v>12.345013169421829</v>
      </c>
      <c r="J943" s="28">
        <v>18.661680692172251</v>
      </c>
      <c r="K943" s="28">
        <v>15.855527304791504</v>
      </c>
      <c r="L943" s="28">
        <v>0.80129439864396246</v>
      </c>
      <c r="M943" s="28">
        <v>12.566257315949125</v>
      </c>
      <c r="N943" s="28">
        <v>6.3432417894433444</v>
      </c>
      <c r="O943" s="28">
        <v>4.9791436594156346</v>
      </c>
      <c r="P943" s="28">
        <v>12.198052124086486</v>
      </c>
      <c r="Q943" s="28">
        <v>11.924872229498934</v>
      </c>
      <c r="R943" s="28">
        <v>1.2603693145337356</v>
      </c>
      <c r="S943" s="93">
        <v>7.0816140317835359</v>
      </c>
      <c r="T943" s="93">
        <f>_xlfn.XLOOKUP(B943,'[3]Nur des jours'!$B:$B,'[3]Nur des jours'!$U:$U,"")</f>
        <v>37.36538082886031</v>
      </c>
      <c r="U943" s="93">
        <v>0</v>
      </c>
      <c r="V943" s="93">
        <v>12.586054252881434</v>
      </c>
      <c r="W943" s="93">
        <v>37.365380828860303</v>
      </c>
      <c r="X943" s="93">
        <v>1.2713735578555692</v>
      </c>
      <c r="Y943" s="93">
        <v>5.0366261168326032</v>
      </c>
      <c r="Z943" s="93">
        <v>0</v>
      </c>
      <c r="AA943" s="93">
        <v>1.4829332568565177</v>
      </c>
      <c r="AB943" s="93">
        <v>10.410638410195382</v>
      </c>
      <c r="AC943" s="93">
        <f>_xlfn.XLOOKUP(B943,'[3]Nur des jours'!$B:$B,'[3]Nur des jours'!$N:$N,"")</f>
        <v>4.9860458347244689</v>
      </c>
      <c r="AD943" s="93">
        <v>4.9860458347244689</v>
      </c>
      <c r="AE943" s="93">
        <v>9.613107213076337E-2</v>
      </c>
      <c r="AF943" s="93">
        <v>0</v>
      </c>
      <c r="AG943" s="93"/>
      <c r="AH943" s="93">
        <v>0</v>
      </c>
      <c r="AI943" s="93">
        <v>0</v>
      </c>
      <c r="AJ943" s="93">
        <v>0</v>
      </c>
      <c r="AK943" s="93">
        <v>0</v>
      </c>
      <c r="AL943" s="93">
        <v>0</v>
      </c>
      <c r="AM943" s="49" t="s">
        <v>5559</v>
      </c>
      <c r="AN943" s="49"/>
      <c r="AO943" s="48" t="str" cm="1">
        <f t="array" ref="AO943">IFERROR(_xlfn.IFS(
AQ943="MPR ISSUE","PDH",
AQ943="BSS Hardware Issue","BSS",
AQ943="Sites strategiques, MLL, Pylone, etc.","ENVTECH",
AQ943="AKTIVCO DEFAUT GE &amp; POWER Cabinet","AKTIVCO",
AQ943="AKTIVCO Coupure ENEO &amp; Baisse de tension","AKTIVCO GRID ONLY",
AQ943="Coupure ENEO &amp; Baisse de tension","IHS GRID ONLY",
AQ943="Defaut GE &amp; POWER Cabinet","IHS",
AQ943="Sharing","Partners",
AQ943="Sites strategiques &amp; DataCenter","SST &amp; DC",
AQ943="Exclu","Exclu",
AQ943="SAT","SAT",
AQ943="SPARE-ISSUE","SPARE-ISSUE",
AQ943="Fiber CAmtel","TRANS_FO_CAMTEL",
AQ943="Fiber AOF","Fiber AOF",
AQ943="Projet OCM (HUAWEI)","TRAVAUX-HUAWEI",
AQ943="Projet OCM (NOKIA)","TRAVAUX-NOKIA",
AQ943="ACCESS-ISSUE","ACCESS-ISSUE",
AQ943="Projet OCM (ZTE, NOKIA, autres projets)","TRAVAUX OCM",
AQ943="No root CAuse","No root cause",
AQ943="ODU HS","PDH",
AQ943="IP &amp; VLAN","PDH",
AQ943="Warehouse HUAWEI","SPARE-ISSUE",
AQ943="SPARE-HS","SPARE-ISSUE",
AQ943="Power Telco","BSS",AQ943="no impacts","no impacts"
),"")</f>
        <v>No root cause</v>
      </c>
      <c r="AP943" s="48" t="str" cm="1">
        <f t="array" ref="AP943">IFERROR(_xlfn.IFS(
AQ943="MPR ISSUE","TX ISSUE",
AQ943="BSS Hardware Issue","RAN ISSUE",
AQ943="Sites strategiques, MLL, Pylone, etc.","ENVTECH",
AQ943="AKTIVCO DEFAUT GE &amp; POWER Cabinet","POWER ISSUE",
AQ943="AKTIVCO Coupure ENEO &amp; Baisse de tension","POWER ISSUE",
AQ943="Coupure ENEO &amp; Baisse de tension","POWER ISSUE",
AQ943="Defaut GE &amp; POWER Cabinet","POWER ISSUE",
AQ943="Sharing","POWER ISSUE",
AQ943="Sites strategiques &amp; DataCenter","POWER ISSUE",
AQ943="Exclu","Exclu",
AQ943="SAT","TX ISSUE",
AQ943="SPARE-ISSUE","SPARE-ISSUE",
AQ943="Fiber CAmtel","TX ISSUE",
AQ943="Fiber AOF","TX ISSUE",
AQ943="Projet OCM (HUAWEI)","TRAVAUX-HUAWEI",
AQ943="Projet OCM (NOKIA)","TRAVAUX -NOKIA",
AQ943="ACCESS-ISSUE","ACCESS-ISSUE",
AQ943="Projet OCM (ZTE, NOKIA, autres projets)","TRAVAUX OCM",
AQ943="No root CAuse","No root cause",
AQ943="ODU HS","TX ISSUE",
AQ943="IP &amp; VLAN","TX ISSUE",
AQ943="Warehouse HUAWEI","SPARE-ISSUE",
AQ943="SPARE-HS","SPARE-ISSUE",
AQ943="Power Telco","RAN ISSUE",AQ943="no impacts","no impacts"
),"")</f>
        <v>No root cause</v>
      </c>
      <c r="AQ943" s="67" t="s">
        <v>5344</v>
      </c>
      <c r="AR943" s="48" t="str" cm="1">
        <f t="array" ref="AR943">IFERROR(_xlfn.IFS(
AQ943="MPR ISSUE","ACTIVE",
AQ943="BSS Hardware Issue","ACTIVE",
AQ943="Sites strategiques, MLL, Pylone, etc.","PASSIVE",
AQ943="AKTIVCO DEFAUT GE &amp; POWER Cabinet","PASSIVE",
AQ943="AKTIVCO Coupure ENEO &amp; Baisse de tension","PASSIVE",
AQ943="Coupure ENEO &amp; Baisse de tension","PASSIVE",
AQ943="Defaut GE &amp; POWER Cabinet","PASSIVE",
AQ943="Sharing","PASSIVE",
AQ943="Sites strategiques &amp; DataCenter","PASSIVE",
AQ943="Exclu","Exclu",
AQ943="SAT","ACTIVE",
AQ943="SPARE-ISSUE","SPARE-ISSUE",
AQ943="Fiber CAmtel","ACTIVE",
AQ943="Fiber AOF","ACTIVE",
AQ943="Projet OCM (HUAWEI)","PLANNED WORKS",
AQ943="Projet OCM (NOKIA)","PLANNED WORKS",
AQ943="ACCESS-ISSUE","ACCESS-ISSUE",
AQ943="Projet OCM (ZTE, NOKIA, autres projets)","PLANNED WORKS",
AQ943="No root CAuse","No root cause",
AQ943="ODU HS","ACTIVE",
AQ943="IP &amp; VLAN","ACTIVE",
AQ943="Warehouse HUAWEI","SPARE-ISSUE",
AQ943="SPARE-HS","SPARE-ISSUE",
AQ943="Power Telco","ACTIVE", AQ943="no impacts","no impacts"
),"")</f>
        <v>No root cause</v>
      </c>
      <c r="AS943" s="92" t="s">
        <v>5537</v>
      </c>
      <c r="AT943" s="98" t="s">
        <v>199</v>
      </c>
      <c r="AV943" s="17" t="s">
        <v>5537</v>
      </c>
      <c r="AW943" s="7" t="s">
        <v>5537</v>
      </c>
      <c r="AX943" s="6" t="s">
        <v>5537</v>
      </c>
      <c r="AY943" s="7"/>
      <c r="AZ943" s="3" t="s">
        <v>5537</v>
      </c>
      <c r="BA943" s="18" t="s">
        <v>5537</v>
      </c>
      <c r="BB943" s="18" t="s">
        <v>5537</v>
      </c>
      <c r="BC943" s="18" t="s">
        <v>5537</v>
      </c>
      <c r="BD943" s="18" t="s">
        <v>5537</v>
      </c>
      <c r="BE943" s="18" t="s">
        <v>5537</v>
      </c>
      <c r="BF943" s="18" t="s">
        <v>5537</v>
      </c>
      <c r="BG943" s="18" t="s">
        <v>5537</v>
      </c>
      <c r="BH943" s="18" t="s">
        <v>5537</v>
      </c>
      <c r="BI943" s="18" t="s">
        <v>5537</v>
      </c>
      <c r="BJ943" s="18" t="s">
        <v>5537</v>
      </c>
      <c r="BK943" s="18" t="s">
        <v>5537</v>
      </c>
      <c r="BL943" s="9" t="s">
        <v>5537</v>
      </c>
      <c r="BM943" s="14" t="s">
        <v>5537</v>
      </c>
      <c r="BN943" s="14" t="s">
        <v>5537</v>
      </c>
      <c r="BO943" s="14" t="str">
        <f>_xlfn.XLOOKUP(B943,'[4]cell downs 18042026 17h'!$B:$B,'[4]cell downs 18042026 17h'!$B:$B,"")</f>
        <v/>
      </c>
      <c r="BP943" s="14" t="str">
        <f>_xlfn.XLOOKUP(B943,'[5]Cells Huawei 19042026 15h'!$B:$B,'[5]Cells Huawei 19042026 15h'!$B:$B,"")</f>
        <v/>
      </c>
      <c r="BQ943" s="9" t="str">
        <f>_xlfn.XLOOKUP(B943,'[6]cells down 19042026 9H40'!$B:$B,'[6]cells down 19042026 9H40'!$B:$B,"")</f>
        <v/>
      </c>
      <c r="BR943" s="9" t="s">
        <v>5537</v>
      </c>
      <c r="BS943" s="9" t="s">
        <v>12</v>
      </c>
      <c r="BT943" s="108"/>
    </row>
    <row r="944" spans="1:72" s="9" customFormat="1" ht="21" customHeight="1" x14ac:dyDescent="0.35">
      <c r="A944" s="1" t="s">
        <v>4805</v>
      </c>
      <c r="B944" s="8" t="s">
        <v>4806</v>
      </c>
      <c r="C944" s="3" t="str">
        <f>_xlfn.XLOOKUP(B944,'[1]daily break down'!$D:$D,'[1]daily break down'!$E:$E,"")</f>
        <v>CENTRE</v>
      </c>
      <c r="D944" s="1" t="s">
        <v>21</v>
      </c>
      <c r="E944" s="1" t="s">
        <v>188</v>
      </c>
      <c r="F944" s="3" t="s">
        <v>37</v>
      </c>
      <c r="G944" s="1" t="s">
        <v>4805</v>
      </c>
      <c r="H944" s="33" t="str">
        <f>_xlfn.XLOOKUP(B944,[2]CALCULATION!$B:$B,[2]CALCULATION!$H:$H,"")</f>
        <v>NOKIA</v>
      </c>
      <c r="I944" s="28">
        <v>0</v>
      </c>
      <c r="J944" s="28">
        <v>0</v>
      </c>
      <c r="K944" s="28">
        <v>0</v>
      </c>
      <c r="L944" s="28">
        <v>0</v>
      </c>
      <c r="M944" s="28">
        <v>0</v>
      </c>
      <c r="N944" s="28">
        <v>0</v>
      </c>
      <c r="O944" s="28">
        <v>5.500000290841775E-2</v>
      </c>
      <c r="P944" s="28">
        <v>0</v>
      </c>
      <c r="Q944" s="28">
        <v>0</v>
      </c>
      <c r="R944" s="28">
        <v>0</v>
      </c>
      <c r="S944" s="93">
        <v>0</v>
      </c>
      <c r="T944" s="93">
        <f>_xlfn.XLOOKUP(B944,'[3]Nur des jours'!$B:$B,'[3]Nur des jours'!$U:$U,"")</f>
        <v>0</v>
      </c>
      <c r="U944" s="93">
        <v>0</v>
      </c>
      <c r="V944" s="93">
        <v>0</v>
      </c>
      <c r="W944" s="93">
        <v>0</v>
      </c>
      <c r="X944" s="93">
        <v>0</v>
      </c>
      <c r="Y944" s="93">
        <v>0</v>
      </c>
      <c r="Z944" s="93">
        <v>0</v>
      </c>
      <c r="AA944" s="93">
        <v>0</v>
      </c>
      <c r="AB944" s="93">
        <v>0</v>
      </c>
      <c r="AC944" s="93">
        <f>_xlfn.XLOOKUP(B944,'[3]Nur des jours'!$B:$B,'[3]Nur des jours'!$N:$N,"")</f>
        <v>0</v>
      </c>
      <c r="AD944" s="93">
        <v>0</v>
      </c>
      <c r="AE944" s="93">
        <v>9.0981427334941758E-2</v>
      </c>
      <c r="AF944" s="93">
        <v>0</v>
      </c>
      <c r="AG944" s="93"/>
      <c r="AH944" s="93">
        <v>0</v>
      </c>
      <c r="AI944" s="93">
        <v>0</v>
      </c>
      <c r="AJ944" s="93">
        <v>0</v>
      </c>
      <c r="AK944" s="93">
        <v>0</v>
      </c>
      <c r="AL944" s="93">
        <v>0</v>
      </c>
      <c r="AM944" s="49" t="s">
        <v>5559</v>
      </c>
      <c r="AN944" s="49"/>
      <c r="AO944" s="48" t="str" cm="1">
        <f t="array" ref="AO944">IFERROR(_xlfn.IFS(
AQ944="MPR ISSUE","PDH",
AQ944="BSS Hardware Issue","BSS",
AQ944="Sites strategiques, MLL, Pylone, etc.","ENVTECH",
AQ944="AKTIVCO DEFAUT GE &amp; POWER Cabinet","AKTIVCO",
AQ944="AKTIVCO Coupure ENEO &amp; Baisse de tension","AKTIVCO GRID ONLY",
AQ944="Coupure ENEO &amp; Baisse de tension","IHS GRID ONLY",
AQ944="Defaut GE &amp; POWER Cabinet","IHS",
AQ944="Sharing","Partners",
AQ944="Sites strategiques &amp; DataCenter","SST &amp; DC",
AQ944="Exclu","Exclu",
AQ944="SAT","SAT",
AQ944="SPARE-ISSUE","SPARE-ISSUE",
AQ944="Fiber CAmtel","TRANS_FO_CAMTEL",
AQ944="Fiber AOF","Fiber AOF",
AQ944="Projet OCM (HUAWEI)","TRAVAUX-HUAWEI",
AQ944="Projet OCM (NOKIA)","TRAVAUX-NOKIA",
AQ944="ACCESS-ISSUE","ACCESS-ISSUE",
AQ944="Projet OCM (ZTE, NOKIA, autres projets)","TRAVAUX OCM",
AQ944="No root CAuse","No root cause",
AQ944="ODU HS","PDH",
AQ944="IP &amp; VLAN","PDH",
AQ944="Warehouse HUAWEI","SPARE-ISSUE",
AQ944="SPARE-HS","SPARE-ISSUE",
AQ944="Power Telco","BSS",AQ944="no impacts","no impacts"
),"")</f>
        <v>BSS</v>
      </c>
      <c r="AP944" s="48" t="str" cm="1">
        <f t="array" ref="AP944">IFERROR(_xlfn.IFS(
AQ944="MPR ISSUE","TX ISSUE",
AQ944="BSS Hardware Issue","RAN ISSUE",
AQ944="Sites strategiques, MLL, Pylone, etc.","ENVTECH",
AQ944="AKTIVCO DEFAUT GE &amp; POWER Cabinet","POWER ISSUE",
AQ944="AKTIVCO Coupure ENEO &amp; Baisse de tension","POWER ISSUE",
AQ944="Coupure ENEO &amp; Baisse de tension","POWER ISSUE",
AQ944="Defaut GE &amp; POWER Cabinet","POWER ISSUE",
AQ944="Sharing","POWER ISSUE",
AQ944="Sites strategiques &amp; DataCenter","POWER ISSUE",
AQ944="Exclu","Exclu",
AQ944="SAT","TX ISSUE",
AQ944="SPARE-ISSUE","SPARE-ISSUE",
AQ944="Fiber CAmtel","TX ISSUE",
AQ944="Fiber AOF","TX ISSUE",
AQ944="Projet OCM (HUAWEI)","TRAVAUX-HUAWEI",
AQ944="Projet OCM (NOKIA)","TRAVAUX -NOKIA",
AQ944="ACCESS-ISSUE","ACCESS-ISSUE",
AQ944="Projet OCM (ZTE, NOKIA, autres projets)","TRAVAUX OCM",
AQ944="No root CAuse","No root cause",
AQ944="ODU HS","TX ISSUE",
AQ944="IP &amp; VLAN","TX ISSUE",
AQ944="Warehouse HUAWEI","SPARE-ISSUE",
AQ944="SPARE-HS","SPARE-ISSUE",
AQ944="Power Telco","RAN ISSUE",AQ944="no impacts","no impacts"
),"")</f>
        <v>RAN ISSUE</v>
      </c>
      <c r="AQ944" s="67" t="s">
        <v>5320</v>
      </c>
      <c r="AR944" s="48" t="str" cm="1">
        <f t="array" ref="AR944">IFERROR(_xlfn.IFS(
AQ944="MPR ISSUE","ACTIVE",
AQ944="BSS Hardware Issue","ACTIVE",
AQ944="Sites strategiques, MLL, Pylone, etc.","PASSIVE",
AQ944="AKTIVCO DEFAUT GE &amp; POWER Cabinet","PASSIVE",
AQ944="AKTIVCO Coupure ENEO &amp; Baisse de tension","PASSIVE",
AQ944="Coupure ENEO &amp; Baisse de tension","PASSIVE",
AQ944="Defaut GE &amp; POWER Cabinet","PASSIVE",
AQ944="Sharing","PASSIVE",
AQ944="Sites strategiques &amp; DataCenter","PASSIVE",
AQ944="Exclu","Exclu",
AQ944="SAT","ACTIVE",
AQ944="SPARE-ISSUE","SPARE-ISSUE",
AQ944="Fiber CAmtel","ACTIVE",
AQ944="Fiber AOF","ACTIVE",
AQ944="Projet OCM (HUAWEI)","PLANNED WORKS",
AQ944="Projet OCM (NOKIA)","PLANNED WORKS",
AQ944="ACCESS-ISSUE","ACCESS-ISSUE",
AQ944="Projet OCM (ZTE, NOKIA, autres projets)","PLANNED WORKS",
AQ944="No root CAuse","No root cause",
AQ944="ODU HS","ACTIVE",
AQ944="IP &amp; VLAN","ACTIVE",
AQ944="Warehouse HUAWEI","SPARE-ISSUE",
AQ944="SPARE-HS","SPARE-ISSUE",
AQ944="Power Telco","ACTIVE", AQ944="no impacts","no impacts"
),"")</f>
        <v>ACTIVE</v>
      </c>
      <c r="AS944" s="92" t="s">
        <v>5846</v>
      </c>
      <c r="AT944" s="98" t="s">
        <v>4806</v>
      </c>
      <c r="AV944" s="17" t="s">
        <v>5537</v>
      </c>
      <c r="AW944" s="7" t="s">
        <v>5537</v>
      </c>
      <c r="AX944" s="6" t="s">
        <v>5537</v>
      </c>
      <c r="AY944" s="7"/>
      <c r="AZ944" s="3" t="s">
        <v>5537</v>
      </c>
      <c r="BA944" s="18" t="s">
        <v>5537</v>
      </c>
      <c r="BB944" s="18" t="s">
        <v>5537</v>
      </c>
      <c r="BC944" s="18" t="s">
        <v>5537</v>
      </c>
      <c r="BD944" s="18" t="s">
        <v>5537</v>
      </c>
      <c r="BE944" s="18" t="s">
        <v>5537</v>
      </c>
      <c r="BF944" s="18" t="s">
        <v>5537</v>
      </c>
      <c r="BG944" s="18" t="s">
        <v>5537</v>
      </c>
      <c r="BH944" s="18" t="s">
        <v>5537</v>
      </c>
      <c r="BI944" s="18" t="s">
        <v>5846</v>
      </c>
      <c r="BJ944" s="18" t="s">
        <v>5537</v>
      </c>
      <c r="BK944" s="18" t="s">
        <v>5537</v>
      </c>
      <c r="BL944" s="9" t="s">
        <v>5537</v>
      </c>
      <c r="BM944" s="14" t="s">
        <v>5537</v>
      </c>
      <c r="BN944" s="14" t="s">
        <v>5537</v>
      </c>
      <c r="BO944" s="14" t="str">
        <f>_xlfn.XLOOKUP(B944,'[4]cell downs 18042026 17h'!$B:$B,'[4]cell downs 18042026 17h'!$B:$B,"")</f>
        <v/>
      </c>
      <c r="BP944" s="14" t="str">
        <f>_xlfn.XLOOKUP(B944,'[5]Cells Huawei 19042026 15h'!$B:$B,'[5]Cells Huawei 19042026 15h'!$B:$B,"")</f>
        <v/>
      </c>
      <c r="BQ944" s="9" t="str">
        <f>_xlfn.XLOOKUP(B944,'[6]cells down 19042026 9H40'!$B:$B,'[6]cells down 19042026 9H40'!$B:$B,"")</f>
        <v/>
      </c>
      <c r="BR944" s="9" t="s">
        <v>5537</v>
      </c>
      <c r="BS944" s="9" t="s">
        <v>12</v>
      </c>
      <c r="BT944" s="108"/>
    </row>
    <row r="945" spans="1:72" s="9" customFormat="1" x14ac:dyDescent="0.35">
      <c r="A945" s="1" t="s">
        <v>2978</v>
      </c>
      <c r="B945" s="8" t="s">
        <v>2979</v>
      </c>
      <c r="C945" s="3" t="str">
        <f>_xlfn.XLOOKUP(B945,'[1]daily break down'!$D:$D,'[1]daily break down'!$E:$E,"")</f>
        <v>Ngaoundere</v>
      </c>
      <c r="D945" s="1" t="s">
        <v>1022</v>
      </c>
      <c r="E945" s="1"/>
      <c r="F945" s="3" t="s">
        <v>90</v>
      </c>
      <c r="G945" s="1" t="s">
        <v>91</v>
      </c>
      <c r="H945" s="32" t="str">
        <f>_xlfn.XLOOKUP(B945,[2]CALCULATION!$B:$B,[2]CALCULATION!$H:$H,"")</f>
        <v>Huawei</v>
      </c>
      <c r="I945" s="28">
        <v>0</v>
      </c>
      <c r="J945" s="28">
        <v>2.150910445077946E-2</v>
      </c>
      <c r="K945" s="28">
        <v>0</v>
      </c>
      <c r="L945" s="28">
        <v>0</v>
      </c>
      <c r="M945" s="28">
        <v>0</v>
      </c>
      <c r="N945" s="28">
        <v>1.7250087748585321</v>
      </c>
      <c r="O945" s="28">
        <v>4.6227631244774328</v>
      </c>
      <c r="P945" s="28">
        <v>4.6228522998690194</v>
      </c>
      <c r="Q945" s="28">
        <v>4.6227631244774328</v>
      </c>
      <c r="R945" s="28">
        <v>3.3814416735866772</v>
      </c>
      <c r="S945" s="93">
        <v>0</v>
      </c>
      <c r="T945" s="93">
        <f>_xlfn.XLOOKUP(B945,'[3]Nur des jours'!$B:$B,'[3]Nur des jours'!$U:$U,"")</f>
        <v>0</v>
      </c>
      <c r="U945" s="93">
        <v>0</v>
      </c>
      <c r="V945" s="93">
        <v>0</v>
      </c>
      <c r="W945" s="93">
        <v>0</v>
      </c>
      <c r="X945" s="93">
        <v>0</v>
      </c>
      <c r="Y945" s="93">
        <v>0</v>
      </c>
      <c r="Z945" s="93">
        <v>0</v>
      </c>
      <c r="AA945" s="93">
        <v>0</v>
      </c>
      <c r="AB945" s="93">
        <v>0</v>
      </c>
      <c r="AC945" s="93">
        <f>_xlfn.XLOOKUP(B945,'[3]Nur des jours'!$B:$B,'[3]Nur des jours'!$N:$N,"")</f>
        <v>2.4344881903245415E-2</v>
      </c>
      <c r="AD945" s="93">
        <v>2.4344881903245415E-2</v>
      </c>
      <c r="AE945" s="93">
        <v>9.0138485816118913E-2</v>
      </c>
      <c r="AF945" s="93">
        <v>0</v>
      </c>
      <c r="AG945" s="93"/>
      <c r="AH945" s="93">
        <v>0</v>
      </c>
      <c r="AI945" s="93">
        <v>0</v>
      </c>
      <c r="AJ945" s="93">
        <v>0</v>
      </c>
      <c r="AK945" s="93">
        <v>0</v>
      </c>
      <c r="AL945" s="93">
        <v>0</v>
      </c>
      <c r="AM945" s="49" t="s">
        <v>5559</v>
      </c>
      <c r="AN945" s="49"/>
      <c r="AO945" s="48" t="str" cm="1">
        <f t="array" ref="AO945">IFERROR(_xlfn.IFS(
AQ945="MPR ISSUE","PDH",
AQ945="BSS Hardware Issue","BSS",
AQ945="Sites strategiques, MLL, Pylone, etc.","ENVTECH",
AQ945="AKTIVCO DEFAUT GE &amp; POWER Cabinet","AKTIVCO",
AQ945="AKTIVCO Coupure ENEO &amp; Baisse de tension","AKTIVCO GRID ONLY",
AQ945="Coupure ENEO &amp; Baisse de tension","IHS GRID ONLY",
AQ945="Defaut GE &amp; POWER Cabinet","IHS",
AQ945="Sharing","Partners",
AQ945="Sites strategiques &amp; DataCenter","SST &amp; DC",
AQ945="Exclu","Exclu",
AQ945="SAT","SAT",
AQ945="SPARE-ISSUE","SPARE-ISSUE",
AQ945="Fiber CAmtel","TRANS_FO_CAMTEL",
AQ945="Fiber AOF","Fiber AOF",
AQ945="Projet OCM (HUAWEI)","TRAVAUX-HUAWEI",
AQ945="Projet OCM (NOKIA)","TRAVAUX-NOKIA",
AQ945="ACCESS-ISSUE","ACCESS-ISSUE",
AQ945="Projet OCM (ZTE, NOKIA, autres projets)","TRAVAUX OCM",
AQ945="No root CAuse","No root cause",
AQ945="ODU HS","PDH",
AQ945="IP &amp; VLAN","PDH",
AQ945="Warehouse HUAWEI","SPARE-ISSUE",
AQ945="SPARE-HS","SPARE-ISSUE",
AQ945="Power Telco","BSS",AQ945="no impacts","no impacts"
),"")</f>
        <v>SPARE-ISSUE</v>
      </c>
      <c r="AP945" s="48" t="str" cm="1">
        <f t="array" ref="AP945">IFERROR(_xlfn.IFS(
AQ945="MPR ISSUE","TX ISSUE",
AQ945="BSS Hardware Issue","RAN ISSUE",
AQ945="Sites strategiques, MLL, Pylone, etc.","ENVTECH",
AQ945="AKTIVCO DEFAUT GE &amp; POWER Cabinet","POWER ISSUE",
AQ945="AKTIVCO Coupure ENEO &amp; Baisse de tension","POWER ISSUE",
AQ945="Coupure ENEO &amp; Baisse de tension","POWER ISSUE",
AQ945="Defaut GE &amp; POWER Cabinet","POWER ISSUE",
AQ945="Sharing","POWER ISSUE",
AQ945="Sites strategiques &amp; DataCenter","POWER ISSUE",
AQ945="Exclu","Exclu",
AQ945="SAT","TX ISSUE",
AQ945="SPARE-ISSUE","SPARE-ISSUE",
AQ945="Fiber CAmtel","TX ISSUE",
AQ945="Fiber AOF","TX ISSUE",
AQ945="Projet OCM (HUAWEI)","TRAVAUX-HUAWEI",
AQ945="Projet OCM (NOKIA)","TRAVAUX -NOKIA",
AQ945="ACCESS-ISSUE","ACCESS-ISSUE",
AQ945="Projet OCM (ZTE, NOKIA, autres projets)","TRAVAUX OCM",
AQ945="No root CAuse","No root cause",
AQ945="ODU HS","TX ISSUE",
AQ945="IP &amp; VLAN","TX ISSUE",
AQ945="Warehouse HUAWEI","SPARE-ISSUE",
AQ945="SPARE-HS","SPARE-ISSUE",
AQ945="Power Telco","RAN ISSUE",AQ945="no impacts","no impacts"
),"")</f>
        <v>SPARE-ISSUE</v>
      </c>
      <c r="AQ945" s="67" t="s">
        <v>5354</v>
      </c>
      <c r="AR945" s="48" t="str" cm="1">
        <f t="array" ref="AR945">IFERROR(_xlfn.IFS(
AQ945="MPR ISSUE","ACTIVE",
AQ945="BSS Hardware Issue","ACTIVE",
AQ945="Sites strategiques, MLL, Pylone, etc.","PASSIVE",
AQ945="AKTIVCO DEFAUT GE &amp; POWER Cabinet","PASSIVE",
AQ945="AKTIVCO Coupure ENEO &amp; Baisse de tension","PASSIVE",
AQ945="Coupure ENEO &amp; Baisse de tension","PASSIVE",
AQ945="Defaut GE &amp; POWER Cabinet","PASSIVE",
AQ945="Sharing","PASSIVE",
AQ945="Sites strategiques &amp; DataCenter","PASSIVE",
AQ945="Exclu","Exclu",
AQ945="SAT","ACTIVE",
AQ945="SPARE-ISSUE","SPARE-ISSUE",
AQ945="Fiber CAmtel","ACTIVE",
AQ945="Fiber AOF","ACTIVE",
AQ945="Projet OCM (HUAWEI)","PLANNED WORKS",
AQ945="Projet OCM (NOKIA)","PLANNED WORKS",
AQ945="ACCESS-ISSUE","ACCESS-ISSUE",
AQ945="Projet OCM (ZTE, NOKIA, autres projets)","PLANNED WORKS",
AQ945="No root CAuse","No root cause",
AQ945="ODU HS","ACTIVE",
AQ945="IP &amp; VLAN","ACTIVE",
AQ945="Warehouse HUAWEI","SPARE-ISSUE",
AQ945="SPARE-HS","SPARE-ISSUE",
AQ945="Power Telco","ACTIVE", AQ945="no impacts","no impacts"
),"")</f>
        <v>SPARE-ISSUE</v>
      </c>
      <c r="AS945" s="92" t="s">
        <v>5847</v>
      </c>
      <c r="AT945" s="98" t="s">
        <v>2979</v>
      </c>
      <c r="AV945" s="17" t="s">
        <v>5537</v>
      </c>
      <c r="AW945" s="7" t="s">
        <v>5537</v>
      </c>
      <c r="AX945" s="6" t="s">
        <v>5537</v>
      </c>
      <c r="AY945" s="7"/>
      <c r="AZ945" s="3" t="s">
        <v>5537</v>
      </c>
      <c r="BA945" s="18" t="s">
        <v>6326</v>
      </c>
      <c r="BB945" s="18" t="s">
        <v>6326</v>
      </c>
      <c r="BC945" s="18" t="s">
        <v>6327</v>
      </c>
      <c r="BD945" s="18" t="s">
        <v>5537</v>
      </c>
      <c r="BE945" s="18" t="s">
        <v>5537</v>
      </c>
      <c r="BF945" s="18" t="s">
        <v>5537</v>
      </c>
      <c r="BG945" s="18" t="s">
        <v>5537</v>
      </c>
      <c r="BH945" s="18" t="s">
        <v>5537</v>
      </c>
      <c r="BI945" s="18" t="s">
        <v>5537</v>
      </c>
      <c r="BJ945" s="18" t="s">
        <v>5537</v>
      </c>
      <c r="BK945" s="18" t="s">
        <v>5537</v>
      </c>
      <c r="BL945" s="9" t="s">
        <v>5537</v>
      </c>
      <c r="BM945" s="14" t="s">
        <v>5537</v>
      </c>
      <c r="BN945" s="14" t="s">
        <v>5537</v>
      </c>
      <c r="BO945" s="14" t="str">
        <f>_xlfn.XLOOKUP(B945,'[4]cell downs 18042026 17h'!$B:$B,'[4]cell downs 18042026 17h'!$B:$B,"")</f>
        <v/>
      </c>
      <c r="BP945" s="14" t="str">
        <f>_xlfn.XLOOKUP(B945,'[5]Cells Huawei 19042026 15h'!$B:$B,'[5]Cells Huawei 19042026 15h'!$B:$B,"")</f>
        <v>ADM_026</v>
      </c>
      <c r="BQ945" s="9" t="str">
        <f>_xlfn.XLOOKUP(B945,'[6]cells down 19042026 9H40'!$B:$B,'[6]cells down 19042026 9H40'!$B:$B,"")</f>
        <v/>
      </c>
      <c r="BR945" s="9" t="s">
        <v>5537</v>
      </c>
      <c r="BS945" s="9" t="s">
        <v>12</v>
      </c>
      <c r="BT945" s="108"/>
    </row>
    <row r="946" spans="1:72" s="9" customFormat="1" x14ac:dyDescent="0.35">
      <c r="A946" s="1" t="s">
        <v>2443</v>
      </c>
      <c r="B946" s="1" t="s">
        <v>2444</v>
      </c>
      <c r="C946" s="3" t="str">
        <f>_xlfn.XLOOKUP(B946,'[1]daily break down'!$D:$D,'[1]daily break down'!$E:$E,"")</f>
        <v>Douala</v>
      </c>
      <c r="D946" s="1" t="s">
        <v>11</v>
      </c>
      <c r="E946" s="1" t="s">
        <v>12</v>
      </c>
      <c r="F946" s="3" t="s">
        <v>31</v>
      </c>
      <c r="G946" s="1" t="s">
        <v>32</v>
      </c>
      <c r="H946" s="34" t="str">
        <f>_xlfn.XLOOKUP(B946,[2]CALCULATION!$B:$B,[2]CALCULATION!$H:$H,"")</f>
        <v>ZTE</v>
      </c>
      <c r="I946" s="28">
        <v>0</v>
      </c>
      <c r="J946" s="28">
        <v>6.2966743999566264</v>
      </c>
      <c r="K946" s="28">
        <v>0</v>
      </c>
      <c r="L946" s="28">
        <v>2.3185601812614315E-3</v>
      </c>
      <c r="M946" s="28">
        <v>0</v>
      </c>
      <c r="N946" s="28">
        <v>0</v>
      </c>
      <c r="O946" s="28">
        <v>0</v>
      </c>
      <c r="P946" s="28">
        <v>0</v>
      </c>
      <c r="Q946" s="28">
        <v>0</v>
      </c>
      <c r="R946" s="28">
        <v>0</v>
      </c>
      <c r="S946" s="93">
        <v>0</v>
      </c>
      <c r="T946" s="93">
        <f>_xlfn.XLOOKUP(B946,'[3]Nur des jours'!$B:$B,'[3]Nur des jours'!$U:$U,"")</f>
        <v>0</v>
      </c>
      <c r="U946" s="93">
        <v>0</v>
      </c>
      <c r="V946" s="93">
        <v>0</v>
      </c>
      <c r="W946" s="93">
        <v>0</v>
      </c>
      <c r="X946" s="93">
        <v>0</v>
      </c>
      <c r="Y946" s="93">
        <v>0</v>
      </c>
      <c r="Z946" s="93">
        <v>0</v>
      </c>
      <c r="AA946" s="93">
        <v>0</v>
      </c>
      <c r="AB946" s="93">
        <v>0</v>
      </c>
      <c r="AC946" s="93">
        <f>_xlfn.XLOOKUP(B946,'[3]Nur des jours'!$B:$B,'[3]Nur des jours'!$N:$N,"")</f>
        <v>1.9094413197387239</v>
      </c>
      <c r="AD946" s="93">
        <v>1.9094413197387239</v>
      </c>
      <c r="AE946" s="93">
        <v>8.9835289484723052E-2</v>
      </c>
      <c r="AF946" s="93">
        <v>0</v>
      </c>
      <c r="AG946" s="93"/>
      <c r="AH946" s="93">
        <v>0</v>
      </c>
      <c r="AI946" s="93">
        <v>0</v>
      </c>
      <c r="AJ946" s="93">
        <v>0</v>
      </c>
      <c r="AK946" s="93">
        <v>0</v>
      </c>
      <c r="AL946" s="93">
        <v>0</v>
      </c>
      <c r="AM946" s="49" t="s">
        <v>5559</v>
      </c>
      <c r="AN946" s="49"/>
      <c r="AO946" s="48" t="str" cm="1">
        <f t="array" ref="AO946">IFERROR(_xlfn.IFS(
AQ946="MPR ISSUE","PDH",
AQ946="BSS Hardware Issue","BSS",
AQ946="Sites strategiques, MLL, Pylone, etc.","ENVTECH",
AQ946="AKTIVCO DEFAUT GE &amp; POWER Cabinet","AKTIVCO",
AQ946="AKTIVCO Coupure ENEO &amp; Baisse de tension","AKTIVCO GRID ONLY",
AQ946="Coupure ENEO &amp; Baisse de tension","IHS GRID ONLY",
AQ946="Defaut GE &amp; POWER Cabinet","IHS",
AQ946="Sharing","Partners",
AQ946="Sites strategiques &amp; DataCenter","SST &amp; DC",
AQ946="Exclu","Exclu",
AQ946="SAT","SAT",
AQ946="SPARE-ISSUE","SPARE-ISSUE",
AQ946="Fiber CAmtel","TRANS_FO_CAMTEL",
AQ946="Fiber AOF","Fiber AOF",
AQ946="Projet OCM (HUAWEI)","TRAVAUX-HUAWEI",
AQ946="Projet OCM (NOKIA)","TRAVAUX-NOKIA",
AQ946="ACCESS-ISSUE","ACCESS-ISSUE",
AQ946="Projet OCM (ZTE, NOKIA, autres projets)","TRAVAUX OCM",
AQ946="No root CAuse","No root cause",
AQ946="ODU HS","PDH",
AQ946="IP &amp; VLAN","PDH",
AQ946="Warehouse HUAWEI","SPARE-ISSUE",
AQ946="SPARE-HS","SPARE-ISSUE",
AQ946="Power Telco","BSS",AQ946="no impacts","no impacts"
),"")</f>
        <v>No root cause</v>
      </c>
      <c r="AP946" s="48" t="str" cm="1">
        <f t="array" ref="AP946">IFERROR(_xlfn.IFS(
AQ946="MPR ISSUE","TX ISSUE",
AQ946="BSS Hardware Issue","RAN ISSUE",
AQ946="Sites strategiques, MLL, Pylone, etc.","ENVTECH",
AQ946="AKTIVCO DEFAUT GE &amp; POWER Cabinet","POWER ISSUE",
AQ946="AKTIVCO Coupure ENEO &amp; Baisse de tension","POWER ISSUE",
AQ946="Coupure ENEO &amp; Baisse de tension","POWER ISSUE",
AQ946="Defaut GE &amp; POWER Cabinet","POWER ISSUE",
AQ946="Sharing","POWER ISSUE",
AQ946="Sites strategiques &amp; DataCenter","POWER ISSUE",
AQ946="Exclu","Exclu",
AQ946="SAT","TX ISSUE",
AQ946="SPARE-ISSUE","SPARE-ISSUE",
AQ946="Fiber CAmtel","TX ISSUE",
AQ946="Fiber AOF","TX ISSUE",
AQ946="Projet OCM (HUAWEI)","TRAVAUX-HUAWEI",
AQ946="Projet OCM (NOKIA)","TRAVAUX -NOKIA",
AQ946="ACCESS-ISSUE","ACCESS-ISSUE",
AQ946="Projet OCM (ZTE, NOKIA, autres projets)","TRAVAUX OCM",
AQ946="No root CAuse","No root cause",
AQ946="ODU HS","TX ISSUE",
AQ946="IP &amp; VLAN","TX ISSUE",
AQ946="Warehouse HUAWEI","SPARE-ISSUE",
AQ946="SPARE-HS","SPARE-ISSUE",
AQ946="Power Telco","RAN ISSUE",AQ946="no impacts","no impacts"
),"")</f>
        <v>No root cause</v>
      </c>
      <c r="AQ946" s="127" t="s">
        <v>5344</v>
      </c>
      <c r="AR946" s="48" t="str" cm="1">
        <f t="array" ref="AR946">IFERROR(_xlfn.IFS(
AQ946="MPR ISSUE","ACTIVE",
AQ946="BSS Hardware Issue","ACTIVE",
AQ946="Sites strategiques, MLL, Pylone, etc.","PASSIVE",
AQ946="AKTIVCO DEFAUT GE &amp; POWER Cabinet","PASSIVE",
AQ946="AKTIVCO Coupure ENEO &amp; Baisse de tension","PASSIVE",
AQ946="Coupure ENEO &amp; Baisse de tension","PASSIVE",
AQ946="Defaut GE &amp; POWER Cabinet","PASSIVE",
AQ946="Sharing","PASSIVE",
AQ946="Sites strategiques &amp; DataCenter","PASSIVE",
AQ946="Exclu","Exclu",
AQ946="SAT","ACTIVE",
AQ946="SPARE-ISSUE","SPARE-ISSUE",
AQ946="Fiber CAmtel","ACTIVE",
AQ946="Fiber AOF","ACTIVE",
AQ946="Projet OCM (HUAWEI)","PLANNED WORKS",
AQ946="Projet OCM (NOKIA)","PLANNED WORKS",
AQ946="ACCESS-ISSUE","ACCESS-ISSUE",
AQ946="Projet OCM (ZTE, NOKIA, autres projets)","PLANNED WORKS",
AQ946="No root CAuse","No root cause",
AQ946="ODU HS","ACTIVE",
AQ946="IP &amp; VLAN","ACTIVE",
AQ946="Warehouse HUAWEI","SPARE-ISSUE",
AQ946="SPARE-HS","SPARE-ISSUE",
AQ946="Power Telco","ACTIVE", AQ946="no impacts","no impacts"
),"")</f>
        <v>No root cause</v>
      </c>
      <c r="AS946" s="92" t="s">
        <v>5537</v>
      </c>
      <c r="AT946" s="98" t="s">
        <v>2444</v>
      </c>
      <c r="AV946" s="17" t="s">
        <v>5537</v>
      </c>
      <c r="AW946" s="7" t="s">
        <v>5537</v>
      </c>
      <c r="AX946" s="6" t="s">
        <v>5537</v>
      </c>
      <c r="AY946" s="7"/>
      <c r="AZ946" s="3" t="s">
        <v>5537</v>
      </c>
      <c r="BA946" s="18" t="s">
        <v>5537</v>
      </c>
      <c r="BB946" s="18" t="s">
        <v>5537</v>
      </c>
      <c r="BC946" s="18" t="s">
        <v>5537</v>
      </c>
      <c r="BD946" s="18" t="s">
        <v>5537</v>
      </c>
      <c r="BE946" s="18" t="s">
        <v>5537</v>
      </c>
      <c r="BF946" s="18" t="s">
        <v>5537</v>
      </c>
      <c r="BG946" s="18" t="s">
        <v>5537</v>
      </c>
      <c r="BH946" s="18" t="s">
        <v>5537</v>
      </c>
      <c r="BI946" s="18" t="s">
        <v>5537</v>
      </c>
      <c r="BJ946" s="18" t="s">
        <v>5537</v>
      </c>
      <c r="BK946" s="18" t="s">
        <v>5537</v>
      </c>
      <c r="BL946" s="9" t="s">
        <v>5537</v>
      </c>
      <c r="BM946" s="14" t="s">
        <v>5537</v>
      </c>
      <c r="BN946" s="14" t="s">
        <v>5537</v>
      </c>
      <c r="BO946" s="14" t="str">
        <f>_xlfn.XLOOKUP(B946,'[4]cell downs 18042026 17h'!$B:$B,'[4]cell downs 18042026 17h'!$B:$B,"")</f>
        <v/>
      </c>
      <c r="BP946" s="14" t="str">
        <f>_xlfn.XLOOKUP(B946,'[5]Cells Huawei 19042026 15h'!$B:$B,'[5]Cells Huawei 19042026 15h'!$B:$B,"")</f>
        <v/>
      </c>
      <c r="BQ946" s="9" t="str">
        <f>_xlfn.XLOOKUP(B946,'[6]cells down 19042026 9H40'!$B:$B,'[6]cells down 19042026 9H40'!$B:$B,"")</f>
        <v/>
      </c>
      <c r="BR946" s="9" t="s">
        <v>2444</v>
      </c>
      <c r="BS946" s="9" t="s">
        <v>66</v>
      </c>
      <c r="BT946" s="108"/>
    </row>
    <row r="947" spans="1:72" s="9" customFormat="1" x14ac:dyDescent="0.35">
      <c r="A947" s="1" t="s">
        <v>2833</v>
      </c>
      <c r="B947" s="8" t="s">
        <v>2834</v>
      </c>
      <c r="C947" s="3" t="str">
        <f>_xlfn.XLOOKUP(B947,'[1]daily break down'!$D:$D,'[1]daily break down'!$E:$E,"")</f>
        <v>NORD-OUEST</v>
      </c>
      <c r="D947" s="1" t="s">
        <v>11</v>
      </c>
      <c r="E947" s="1" t="s">
        <v>12</v>
      </c>
      <c r="F947" s="3" t="s">
        <v>51</v>
      </c>
      <c r="G947" s="1" t="s">
        <v>52</v>
      </c>
      <c r="H947" s="32" t="str">
        <f>_xlfn.XLOOKUP(B947,[2]CALCULATION!$B:$B,[2]CALCULATION!$H:$H,"")</f>
        <v>Huawei</v>
      </c>
      <c r="I947" s="28">
        <v>0</v>
      </c>
      <c r="J947" s="28">
        <v>0</v>
      </c>
      <c r="K947" s="28">
        <v>0</v>
      </c>
      <c r="L947" s="28">
        <v>0</v>
      </c>
      <c r="M947" s="28">
        <v>0</v>
      </c>
      <c r="N947" s="28">
        <v>0</v>
      </c>
      <c r="O947" s="28">
        <v>0</v>
      </c>
      <c r="P947" s="28">
        <v>0</v>
      </c>
      <c r="Q947" s="28">
        <v>0</v>
      </c>
      <c r="R947" s="28">
        <v>0</v>
      </c>
      <c r="S947" s="93">
        <v>0</v>
      </c>
      <c r="T947" s="93">
        <f>_xlfn.XLOOKUP(B947,'[3]Nur des jours'!$B:$B,'[3]Nur des jours'!$U:$U,"")</f>
        <v>0</v>
      </c>
      <c r="U947" s="93">
        <v>0</v>
      </c>
      <c r="V947" s="93">
        <v>0</v>
      </c>
      <c r="W947" s="93">
        <v>0</v>
      </c>
      <c r="X947" s="93">
        <v>0</v>
      </c>
      <c r="Y947" s="93">
        <v>0</v>
      </c>
      <c r="Z947" s="93">
        <v>0.93946275036882965</v>
      </c>
      <c r="AA947" s="93">
        <v>0</v>
      </c>
      <c r="AB947" s="93">
        <v>0.13545741982062195</v>
      </c>
      <c r="AC947" s="93">
        <f>_xlfn.XLOOKUP(B947,'[3]Nur des jours'!$B:$B,'[3]Nur des jours'!$N:$N,"")</f>
        <v>0</v>
      </c>
      <c r="AD947" s="93">
        <v>0</v>
      </c>
      <c r="AE947" s="93">
        <v>8.1327957127325351E-2</v>
      </c>
      <c r="AF947" s="93">
        <v>0</v>
      </c>
      <c r="AG947" s="93"/>
      <c r="AH947" s="93">
        <v>0</v>
      </c>
      <c r="AI947" s="93">
        <v>0</v>
      </c>
      <c r="AJ947" s="93">
        <v>0</v>
      </c>
      <c r="AK947" s="93">
        <v>0</v>
      </c>
      <c r="AL947" s="93">
        <v>0</v>
      </c>
      <c r="AM947" s="49" t="s">
        <v>5559</v>
      </c>
      <c r="AN947" s="49"/>
      <c r="AO947" s="48" t="str" cm="1">
        <f t="array" ref="AO947">IFERROR(_xlfn.IFS(
AQ947="MPR ISSUE","PDH",
AQ947="BSS Hardware Issue","BSS",
AQ947="Sites strategiques, MLL, Pylone, etc.","ENVTECH",
AQ947="AKTIVCO DEFAUT GE &amp; POWER Cabinet","AKTIVCO",
AQ947="AKTIVCO Coupure ENEO &amp; Baisse de tension","AKTIVCO GRID ONLY",
AQ947="Coupure ENEO &amp; Baisse de tension","IHS GRID ONLY",
AQ947="Defaut GE &amp; POWER Cabinet","IHS",
AQ947="Sharing","Partners",
AQ947="Sites strategiques &amp; DataCenter","SST &amp; DC",
AQ947="Exclu","Exclu",
AQ947="SAT","SAT",
AQ947="SPARE-ISSUE","SPARE-ISSUE",
AQ947="Fiber CAmtel","TRANS_FO_CAMTEL",
AQ947="Fiber AOF","Fiber AOF",
AQ947="Projet OCM (HUAWEI)","TRAVAUX-HUAWEI",
AQ947="Projet OCM (NOKIA)","TRAVAUX-NOKIA",
AQ947="ACCESS-ISSUE","ACCESS-ISSUE",
AQ947="Projet OCM (ZTE, NOKIA, autres projets)","TRAVAUX OCM",
AQ947="No root CAuse","No root cause",
AQ947="ODU HS","PDH",
AQ947="IP &amp; VLAN","PDH",
AQ947="Warehouse HUAWEI","SPARE-ISSUE",
AQ947="SPARE-HS","SPARE-ISSUE",
AQ947="Power Telco","BSS",AQ947="no impacts","no impacts"
),"")</f>
        <v>No root cause</v>
      </c>
      <c r="AP947" s="48" t="str" cm="1">
        <f t="array" ref="AP947">IFERROR(_xlfn.IFS(
AQ947="MPR ISSUE","TX ISSUE",
AQ947="BSS Hardware Issue","RAN ISSUE",
AQ947="Sites strategiques, MLL, Pylone, etc.","ENVTECH",
AQ947="AKTIVCO DEFAUT GE &amp; POWER Cabinet","POWER ISSUE",
AQ947="AKTIVCO Coupure ENEO &amp; Baisse de tension","POWER ISSUE",
AQ947="Coupure ENEO &amp; Baisse de tension","POWER ISSUE",
AQ947="Defaut GE &amp; POWER Cabinet","POWER ISSUE",
AQ947="Sharing","POWER ISSUE",
AQ947="Sites strategiques &amp; DataCenter","POWER ISSUE",
AQ947="Exclu","Exclu",
AQ947="SAT","TX ISSUE",
AQ947="SPARE-ISSUE","SPARE-ISSUE",
AQ947="Fiber CAmtel","TX ISSUE",
AQ947="Fiber AOF","TX ISSUE",
AQ947="Projet OCM (HUAWEI)","TRAVAUX-HUAWEI",
AQ947="Projet OCM (NOKIA)","TRAVAUX -NOKIA",
AQ947="ACCESS-ISSUE","ACCESS-ISSUE",
AQ947="Projet OCM (ZTE, NOKIA, autres projets)","TRAVAUX OCM",
AQ947="No root CAuse","No root cause",
AQ947="ODU HS","TX ISSUE",
AQ947="IP &amp; VLAN","TX ISSUE",
AQ947="Warehouse HUAWEI","SPARE-ISSUE",
AQ947="SPARE-HS","SPARE-ISSUE",
AQ947="Power Telco","RAN ISSUE",AQ947="no impacts","no impacts"
),"")</f>
        <v>No root cause</v>
      </c>
      <c r="AQ947" s="127" t="s">
        <v>5344</v>
      </c>
      <c r="AR947" s="48" t="str" cm="1">
        <f t="array" ref="AR947">IFERROR(_xlfn.IFS(
AQ947="MPR ISSUE","ACTIVE",
AQ947="BSS Hardware Issue","ACTIVE",
AQ947="Sites strategiques, MLL, Pylone, etc.","PASSIVE",
AQ947="AKTIVCO DEFAUT GE &amp; POWER Cabinet","PASSIVE",
AQ947="AKTIVCO Coupure ENEO &amp; Baisse de tension","PASSIVE",
AQ947="Coupure ENEO &amp; Baisse de tension","PASSIVE",
AQ947="Defaut GE &amp; POWER Cabinet","PASSIVE",
AQ947="Sharing","PASSIVE",
AQ947="Sites strategiques &amp; DataCenter","PASSIVE",
AQ947="Exclu","Exclu",
AQ947="SAT","ACTIVE",
AQ947="SPARE-ISSUE","SPARE-ISSUE",
AQ947="Fiber CAmtel","ACTIVE",
AQ947="Fiber AOF","ACTIVE",
AQ947="Projet OCM (HUAWEI)","PLANNED WORKS",
AQ947="Projet OCM (NOKIA)","PLANNED WORKS",
AQ947="ACCESS-ISSUE","ACCESS-ISSUE",
AQ947="Projet OCM (ZTE, NOKIA, autres projets)","PLANNED WORKS",
AQ947="No root CAuse","No root cause",
AQ947="ODU HS","ACTIVE",
AQ947="IP &amp; VLAN","ACTIVE",
AQ947="Warehouse HUAWEI","SPARE-ISSUE",
AQ947="SPARE-HS","SPARE-ISSUE",
AQ947="Power Telco","ACTIVE", AQ947="no impacts","no impacts"
),"")</f>
        <v>No root cause</v>
      </c>
      <c r="AS947" s="92" t="s">
        <v>5537</v>
      </c>
      <c r="AT947" s="98" t="s">
        <v>2834</v>
      </c>
      <c r="AV947" s="17" t="s">
        <v>5537</v>
      </c>
      <c r="AW947" s="7" t="s">
        <v>5537</v>
      </c>
      <c r="AX947" s="6" t="s">
        <v>5537</v>
      </c>
      <c r="AY947" s="7"/>
      <c r="AZ947" s="3" t="s">
        <v>5537</v>
      </c>
      <c r="BA947" s="18" t="s">
        <v>5537</v>
      </c>
      <c r="BB947" s="18" t="s">
        <v>5537</v>
      </c>
      <c r="BC947" s="18" t="s">
        <v>5537</v>
      </c>
      <c r="BD947" s="18" t="s">
        <v>5537</v>
      </c>
      <c r="BE947" s="18" t="s">
        <v>5537</v>
      </c>
      <c r="BF947" s="18" t="s">
        <v>5537</v>
      </c>
      <c r="BG947" s="18" t="s">
        <v>5537</v>
      </c>
      <c r="BH947" s="18" t="s">
        <v>5537</v>
      </c>
      <c r="BI947" s="18" t="s">
        <v>5537</v>
      </c>
      <c r="BJ947" s="18" t="s">
        <v>5537</v>
      </c>
      <c r="BK947" s="18" t="s">
        <v>5537</v>
      </c>
      <c r="BL947" s="9" t="s">
        <v>5537</v>
      </c>
      <c r="BM947" s="14" t="s">
        <v>5537</v>
      </c>
      <c r="BN947" s="14" t="s">
        <v>5537</v>
      </c>
      <c r="BO947" s="14" t="str">
        <f>_xlfn.XLOOKUP(B947,'[4]cell downs 18042026 17h'!$B:$B,'[4]cell downs 18042026 17h'!$B:$B,"")</f>
        <v/>
      </c>
      <c r="BP947" s="14" t="str">
        <f>_xlfn.XLOOKUP(B947,'[5]Cells Huawei 19042026 15h'!$B:$B,'[5]Cells Huawei 19042026 15h'!$B:$B,"")</f>
        <v/>
      </c>
      <c r="BQ947" s="9" t="str">
        <f>_xlfn.XLOOKUP(B947,'[6]cells down 19042026 9H40'!$B:$B,'[6]cells down 19042026 9H40'!$B:$B,"")</f>
        <v/>
      </c>
      <c r="BR947" s="9" t="s">
        <v>2834</v>
      </c>
      <c r="BS947" s="9" t="s">
        <v>5537</v>
      </c>
      <c r="BT947" s="108"/>
    </row>
    <row r="948" spans="1:72" s="9" customFormat="1" x14ac:dyDescent="0.35">
      <c r="A948" s="1" t="s">
        <v>5069</v>
      </c>
      <c r="B948" s="8" t="s">
        <v>5070</v>
      </c>
      <c r="C948" s="3" t="str">
        <f>_xlfn.XLOOKUP(B948,'[1]daily break down'!$D:$D,'[1]daily break down'!$E:$E,"")</f>
        <v>CENTRE</v>
      </c>
      <c r="D948" s="1" t="s">
        <v>11</v>
      </c>
      <c r="E948" s="1" t="s">
        <v>12</v>
      </c>
      <c r="F948" s="3" t="s">
        <v>37</v>
      </c>
      <c r="G948" s="1" t="s">
        <v>4805</v>
      </c>
      <c r="H948" s="33" t="str">
        <f>_xlfn.XLOOKUP(B948,[2]CALCULATION!$B:$B,[2]CALCULATION!$H:$H,"")</f>
        <v>NOKIA</v>
      </c>
      <c r="I948" s="28">
        <v>1.8511687708912874</v>
      </c>
      <c r="J948" s="28">
        <v>1.0754552225389361E-2</v>
      </c>
      <c r="K948" s="28">
        <v>0</v>
      </c>
      <c r="L948" s="28">
        <v>0.13546716507777232</v>
      </c>
      <c r="M948" s="28">
        <v>0</v>
      </c>
      <c r="N948" s="28">
        <v>0.19984114532116656</v>
      </c>
      <c r="O948" s="28">
        <v>0.23938143509758042</v>
      </c>
      <c r="P948" s="28">
        <v>0.14829919950135548</v>
      </c>
      <c r="Q948" s="28">
        <v>4.024200061067309</v>
      </c>
      <c r="R948" s="28">
        <v>18.491409199476074</v>
      </c>
      <c r="S948" s="93">
        <v>18.491409199476074</v>
      </c>
      <c r="T948" s="93">
        <f>_xlfn.XLOOKUP(B948,'[3]Nur des jours'!$B:$B,'[3]Nur des jours'!$U:$U,"")</f>
        <v>18.491409199476074</v>
      </c>
      <c r="U948" s="93">
        <v>18.491409199476074</v>
      </c>
      <c r="V948" s="93">
        <v>18.491409199476074</v>
      </c>
      <c r="W948" s="93">
        <v>18.491409199476074</v>
      </c>
      <c r="X948" s="93">
        <v>18.491409199476074</v>
      </c>
      <c r="Y948" s="93">
        <v>18.491409199476074</v>
      </c>
      <c r="Z948" s="93">
        <v>10.114053367347879</v>
      </c>
      <c r="AA948" s="93">
        <v>0.1710612387826087</v>
      </c>
      <c r="AB948" s="93">
        <v>3.69771071847637E-2</v>
      </c>
      <c r="AC948" s="93">
        <f>_xlfn.XLOOKUP(B948,'[3]Nur des jours'!$B:$B,'[3]Nur des jours'!$N:$N,"")</f>
        <v>0.31698164493902359</v>
      </c>
      <c r="AD948" s="93">
        <v>0.31698164493902359</v>
      </c>
      <c r="AE948" s="93">
        <v>6.3457208653294642E-2</v>
      </c>
      <c r="AF948" s="93">
        <v>0</v>
      </c>
      <c r="AG948" s="93"/>
      <c r="AH948" s="93">
        <v>0</v>
      </c>
      <c r="AI948" s="93">
        <v>0</v>
      </c>
      <c r="AJ948" s="93">
        <v>0</v>
      </c>
      <c r="AK948" s="93">
        <v>0</v>
      </c>
      <c r="AL948" s="93">
        <v>0</v>
      </c>
      <c r="AM948" s="49" t="s">
        <v>5559</v>
      </c>
      <c r="AN948" s="49"/>
      <c r="AO948" s="48" t="str" cm="1">
        <f t="array" ref="AO948">IFERROR(_xlfn.IFS(
AQ948="MPR ISSUE","PDH",
AQ948="BSS Hardware Issue","BSS",
AQ948="Sites strategiques, MLL, Pylone, etc.","ENVTECH",
AQ948="AKTIVCO DEFAUT GE &amp; POWER Cabinet","AKTIVCO",
AQ948="AKTIVCO Coupure ENEO &amp; Baisse de tension","AKTIVCO GRID ONLY",
AQ948="Coupure ENEO &amp; Baisse de tension","IHS GRID ONLY",
AQ948="Defaut GE &amp; POWER Cabinet","IHS",
AQ948="Sharing","Partners",
AQ948="Sites strategiques &amp; DataCenter","SST &amp; DC",
AQ948="Exclu","Exclu",
AQ948="SAT","SAT",
AQ948="SPARE-ISSUE","SPARE-ISSUE",
AQ948="Fiber CAmtel","TRANS_FO_CAMTEL",
AQ948="Fiber AOF","Fiber AOF",
AQ948="Projet OCM (HUAWEI)","TRAVAUX-HUAWEI",
AQ948="Projet OCM (NOKIA)","TRAVAUX-NOKIA",
AQ948="ACCESS-ISSUE","ACCESS-ISSUE",
AQ948="Projet OCM (ZTE, NOKIA, autres projets)","TRAVAUX OCM",
AQ948="No root CAuse","No root cause",
AQ948="ODU HS","PDH",
AQ948="IP &amp; VLAN","PDH",
AQ948="Warehouse HUAWEI","SPARE-ISSUE",
AQ948="SPARE-HS","SPARE-ISSUE",
AQ948="Power Telco","BSS",AQ948="no impacts","no impacts"
),"")</f>
        <v>No root cause</v>
      </c>
      <c r="AP948" s="48" t="str" cm="1">
        <f t="array" ref="AP948">IFERROR(_xlfn.IFS(
AQ948="MPR ISSUE","TX ISSUE",
AQ948="BSS Hardware Issue","RAN ISSUE",
AQ948="Sites strategiques, MLL, Pylone, etc.","ENVTECH",
AQ948="AKTIVCO DEFAUT GE &amp; POWER Cabinet","POWER ISSUE",
AQ948="AKTIVCO Coupure ENEO &amp; Baisse de tension","POWER ISSUE",
AQ948="Coupure ENEO &amp; Baisse de tension","POWER ISSUE",
AQ948="Defaut GE &amp; POWER Cabinet","POWER ISSUE",
AQ948="Sharing","POWER ISSUE",
AQ948="Sites strategiques &amp; DataCenter","POWER ISSUE",
AQ948="Exclu","Exclu",
AQ948="SAT","TX ISSUE",
AQ948="SPARE-ISSUE","SPARE-ISSUE",
AQ948="Fiber CAmtel","TX ISSUE",
AQ948="Fiber AOF","TX ISSUE",
AQ948="Projet OCM (HUAWEI)","TRAVAUX-HUAWEI",
AQ948="Projet OCM (NOKIA)","TRAVAUX -NOKIA",
AQ948="ACCESS-ISSUE","ACCESS-ISSUE",
AQ948="Projet OCM (ZTE, NOKIA, autres projets)","TRAVAUX OCM",
AQ948="No root CAuse","No root cause",
AQ948="ODU HS","TX ISSUE",
AQ948="IP &amp; VLAN","TX ISSUE",
AQ948="Warehouse HUAWEI","SPARE-ISSUE",
AQ948="SPARE-HS","SPARE-ISSUE",
AQ948="Power Telco","RAN ISSUE",AQ948="no impacts","no impacts"
),"")</f>
        <v>No root cause</v>
      </c>
      <c r="AQ948" s="127" t="s">
        <v>5344</v>
      </c>
      <c r="AR948" s="48" t="str" cm="1">
        <f t="array" ref="AR948">IFERROR(_xlfn.IFS(
AQ948="MPR ISSUE","ACTIVE",
AQ948="BSS Hardware Issue","ACTIVE",
AQ948="Sites strategiques, MLL, Pylone, etc.","PASSIVE",
AQ948="AKTIVCO DEFAUT GE &amp; POWER Cabinet","PASSIVE",
AQ948="AKTIVCO Coupure ENEO &amp; Baisse de tension","PASSIVE",
AQ948="Coupure ENEO &amp; Baisse de tension","PASSIVE",
AQ948="Defaut GE &amp; POWER Cabinet","PASSIVE",
AQ948="Sharing","PASSIVE",
AQ948="Sites strategiques &amp; DataCenter","PASSIVE",
AQ948="Exclu","Exclu",
AQ948="SAT","ACTIVE",
AQ948="SPARE-ISSUE","SPARE-ISSUE",
AQ948="Fiber CAmtel","ACTIVE",
AQ948="Fiber AOF","ACTIVE",
AQ948="Projet OCM (HUAWEI)","PLANNED WORKS",
AQ948="Projet OCM (NOKIA)","PLANNED WORKS",
AQ948="ACCESS-ISSUE","ACCESS-ISSUE",
AQ948="Projet OCM (ZTE, NOKIA, autres projets)","PLANNED WORKS",
AQ948="No root CAuse","No root cause",
AQ948="ODU HS","ACTIVE",
AQ948="IP &amp; VLAN","ACTIVE",
AQ948="Warehouse HUAWEI","SPARE-ISSUE",
AQ948="SPARE-HS","SPARE-ISSUE",
AQ948="Power Telco","ACTIVE", AQ948="no impacts","no impacts"
),"")</f>
        <v>No root cause</v>
      </c>
      <c r="AS948" s="92" t="s">
        <v>5537</v>
      </c>
      <c r="AT948" s="98" t="s">
        <v>5070</v>
      </c>
      <c r="AV948" s="17" t="s">
        <v>5537</v>
      </c>
      <c r="AW948" s="7" t="s">
        <v>5537</v>
      </c>
      <c r="AX948" s="6" t="s">
        <v>5537</v>
      </c>
      <c r="AY948" s="7"/>
      <c r="AZ948" s="3" t="s">
        <v>5537</v>
      </c>
      <c r="BA948" s="18" t="s">
        <v>5537</v>
      </c>
      <c r="BB948" s="18" t="s">
        <v>5537</v>
      </c>
      <c r="BC948" s="18" t="s">
        <v>5537</v>
      </c>
      <c r="BD948" s="18" t="s">
        <v>5537</v>
      </c>
      <c r="BE948" s="18" t="s">
        <v>5537</v>
      </c>
      <c r="BF948" s="18" t="s">
        <v>5537</v>
      </c>
      <c r="BG948" s="18" t="s">
        <v>5537</v>
      </c>
      <c r="BH948" s="18" t="s">
        <v>5537</v>
      </c>
      <c r="BI948" s="18" t="s">
        <v>5537</v>
      </c>
      <c r="BJ948" s="18" t="s">
        <v>5537</v>
      </c>
      <c r="BK948" s="18" t="s">
        <v>5537</v>
      </c>
      <c r="BL948" s="9" t="s">
        <v>5537</v>
      </c>
      <c r="BM948" s="14" t="s">
        <v>5537</v>
      </c>
      <c r="BN948" s="14" t="s">
        <v>5537</v>
      </c>
      <c r="BO948" s="14" t="str">
        <f>_xlfn.XLOOKUP(B948,'[4]cell downs 18042026 17h'!$B:$B,'[4]cell downs 18042026 17h'!$B:$B,"")</f>
        <v/>
      </c>
      <c r="BP948" s="14" t="str">
        <f>_xlfn.XLOOKUP(B948,'[5]Cells Huawei 19042026 15h'!$B:$B,'[5]Cells Huawei 19042026 15h'!$B:$B,"")</f>
        <v/>
      </c>
      <c r="BQ948" s="9" t="str">
        <f>_xlfn.XLOOKUP(B948,'[6]cells down 19042026 9H40'!$B:$B,'[6]cells down 19042026 9H40'!$B:$B,"")</f>
        <v/>
      </c>
      <c r="BR948" s="9" t="s">
        <v>5070</v>
      </c>
      <c r="BS948" s="9" t="s">
        <v>5459</v>
      </c>
      <c r="BT948" s="108"/>
    </row>
    <row r="949" spans="1:72" s="9" customFormat="1" x14ac:dyDescent="0.35">
      <c r="A949" s="1" t="s">
        <v>4771</v>
      </c>
      <c r="B949" s="8" t="s">
        <v>4772</v>
      </c>
      <c r="C949" s="3" t="str">
        <f>_xlfn.XLOOKUP(B949,'[1]daily break down'!$D:$D,'[1]daily break down'!$E:$E,"")</f>
        <v>SUD-OUEST</v>
      </c>
      <c r="D949" s="1" t="s">
        <v>11</v>
      </c>
      <c r="E949" s="1" t="s">
        <v>12</v>
      </c>
      <c r="F949" s="3" t="s">
        <v>13</v>
      </c>
      <c r="G949" s="1" t="s">
        <v>14</v>
      </c>
      <c r="H949" s="32" t="str">
        <f>_xlfn.XLOOKUP(B949,[2]CALCULATION!$B:$B,[2]CALCULATION!$H:$H,"")</f>
        <v>Huawei</v>
      </c>
      <c r="I949" s="28">
        <v>0</v>
      </c>
      <c r="J949" s="28">
        <v>0</v>
      </c>
      <c r="K949" s="28">
        <v>0</v>
      </c>
      <c r="L949" s="28">
        <v>0</v>
      </c>
      <c r="M949" s="28">
        <v>0</v>
      </c>
      <c r="N949" s="28">
        <v>0</v>
      </c>
      <c r="O949" s="28">
        <v>0</v>
      </c>
      <c r="P949" s="28">
        <v>0</v>
      </c>
      <c r="Q949" s="28">
        <v>0</v>
      </c>
      <c r="R949" s="28">
        <v>0</v>
      </c>
      <c r="S949" s="93">
        <v>0</v>
      </c>
      <c r="T949" s="93">
        <f>_xlfn.XLOOKUP(B949,'[3]Nur des jours'!$B:$B,'[3]Nur des jours'!$U:$U,"")</f>
        <v>0</v>
      </c>
      <c r="U949" s="93">
        <v>0</v>
      </c>
      <c r="V949" s="93">
        <v>0</v>
      </c>
      <c r="W949" s="93">
        <v>0</v>
      </c>
      <c r="X949" s="93">
        <v>0</v>
      </c>
      <c r="Y949" s="93">
        <v>4.7109575867569546</v>
      </c>
      <c r="Z949" s="93">
        <v>0</v>
      </c>
      <c r="AA949" s="93">
        <v>0</v>
      </c>
      <c r="AB949" s="93">
        <v>0</v>
      </c>
      <c r="AC949" s="93">
        <f>_xlfn.XLOOKUP(B949,'[3]Nur des jours'!$B:$B,'[3]Nur des jours'!$N:$N,"")</f>
        <v>0</v>
      </c>
      <c r="AD949" s="93">
        <v>0</v>
      </c>
      <c r="AE949" s="93">
        <v>5.6055651151575348E-2</v>
      </c>
      <c r="AF949" s="93">
        <v>0</v>
      </c>
      <c r="AG949" s="93"/>
      <c r="AH949" s="93">
        <v>0</v>
      </c>
      <c r="AI949" s="93">
        <v>0</v>
      </c>
      <c r="AJ949" s="93">
        <v>0</v>
      </c>
      <c r="AK949" s="93">
        <v>0</v>
      </c>
      <c r="AL949" s="93">
        <v>0</v>
      </c>
      <c r="AM949" s="49" t="s">
        <v>5559</v>
      </c>
      <c r="AN949" s="49"/>
      <c r="AO949" s="48" t="str" cm="1">
        <f t="array" ref="AO949">IFERROR(_xlfn.IFS(
AQ949="MPR ISSUE","PDH",
AQ949="BSS Hardware Issue","BSS",
AQ949="Sites strategiques, MLL, Pylone, etc.","ENVTECH",
AQ949="AKTIVCO DEFAUT GE &amp; POWER Cabinet","AKTIVCO",
AQ949="AKTIVCO Coupure ENEO &amp; Baisse de tension","AKTIVCO GRID ONLY",
AQ949="Coupure ENEO &amp; Baisse de tension","IHS GRID ONLY",
AQ949="Defaut GE &amp; POWER Cabinet","IHS",
AQ949="Sharing","Partners",
AQ949="Sites strategiques &amp; DataCenter","SST &amp; DC",
AQ949="Exclu","Exclu",
AQ949="SAT","SAT",
AQ949="SPARE-ISSUE","SPARE-ISSUE",
AQ949="Fiber CAmtel","TRANS_FO_CAMTEL",
AQ949="Fiber AOF","Fiber AOF",
AQ949="Projet OCM (HUAWEI)","TRAVAUX-HUAWEI",
AQ949="Projet OCM (NOKIA)","TRAVAUX-NOKIA",
AQ949="ACCESS-ISSUE","ACCESS-ISSUE",
AQ949="Projet OCM (ZTE, NOKIA, autres projets)","TRAVAUX OCM",
AQ949="No root CAuse","No root cause",
AQ949="ODU HS","PDH",
AQ949="IP &amp; VLAN","PDH",
AQ949="Warehouse HUAWEI","SPARE-ISSUE",
AQ949="SPARE-HS","SPARE-ISSUE",
AQ949="Power Telco","BSS",AQ949="no impacts","no impacts"
),"")</f>
        <v>No root cause</v>
      </c>
      <c r="AP949" s="48" t="str" cm="1">
        <f t="array" ref="AP949">IFERROR(_xlfn.IFS(
AQ949="MPR ISSUE","TX ISSUE",
AQ949="BSS Hardware Issue","RAN ISSUE",
AQ949="Sites strategiques, MLL, Pylone, etc.","ENVTECH",
AQ949="AKTIVCO DEFAUT GE &amp; POWER Cabinet","POWER ISSUE",
AQ949="AKTIVCO Coupure ENEO &amp; Baisse de tension","POWER ISSUE",
AQ949="Coupure ENEO &amp; Baisse de tension","POWER ISSUE",
AQ949="Defaut GE &amp; POWER Cabinet","POWER ISSUE",
AQ949="Sharing","POWER ISSUE",
AQ949="Sites strategiques &amp; DataCenter","POWER ISSUE",
AQ949="Exclu","Exclu",
AQ949="SAT","TX ISSUE",
AQ949="SPARE-ISSUE","SPARE-ISSUE",
AQ949="Fiber CAmtel","TX ISSUE",
AQ949="Fiber AOF","TX ISSUE",
AQ949="Projet OCM (HUAWEI)","TRAVAUX-HUAWEI",
AQ949="Projet OCM (NOKIA)","TRAVAUX -NOKIA",
AQ949="ACCESS-ISSUE","ACCESS-ISSUE",
AQ949="Projet OCM (ZTE, NOKIA, autres projets)","TRAVAUX OCM",
AQ949="No root CAuse","No root cause",
AQ949="ODU HS","TX ISSUE",
AQ949="IP &amp; VLAN","TX ISSUE",
AQ949="Warehouse HUAWEI","SPARE-ISSUE",
AQ949="SPARE-HS","SPARE-ISSUE",
AQ949="Power Telco","RAN ISSUE",AQ949="no impacts","no impacts"
),"")</f>
        <v>No root cause</v>
      </c>
      <c r="AQ949" s="127" t="s">
        <v>5344</v>
      </c>
      <c r="AR949" s="48" t="str" cm="1">
        <f t="array" ref="AR949">IFERROR(_xlfn.IFS(
AQ949="MPR ISSUE","ACTIVE",
AQ949="BSS Hardware Issue","ACTIVE",
AQ949="Sites strategiques, MLL, Pylone, etc.","PASSIVE",
AQ949="AKTIVCO DEFAUT GE &amp; POWER Cabinet","PASSIVE",
AQ949="AKTIVCO Coupure ENEO &amp; Baisse de tension","PASSIVE",
AQ949="Coupure ENEO &amp; Baisse de tension","PASSIVE",
AQ949="Defaut GE &amp; POWER Cabinet","PASSIVE",
AQ949="Sharing","PASSIVE",
AQ949="Sites strategiques &amp; DataCenter","PASSIVE",
AQ949="Exclu","Exclu",
AQ949="SAT","ACTIVE",
AQ949="SPARE-ISSUE","SPARE-ISSUE",
AQ949="Fiber CAmtel","ACTIVE",
AQ949="Fiber AOF","ACTIVE",
AQ949="Projet OCM (HUAWEI)","PLANNED WORKS",
AQ949="Projet OCM (NOKIA)","PLANNED WORKS",
AQ949="ACCESS-ISSUE","ACCESS-ISSUE",
AQ949="Projet OCM (ZTE, NOKIA, autres projets)","PLANNED WORKS",
AQ949="No root CAuse","No root cause",
AQ949="ODU HS","ACTIVE",
AQ949="IP &amp; VLAN","ACTIVE",
AQ949="Warehouse HUAWEI","SPARE-ISSUE",
AQ949="SPARE-HS","SPARE-ISSUE",
AQ949="Power Telco","ACTIVE", AQ949="no impacts","no impacts"
),"")</f>
        <v>No root cause</v>
      </c>
      <c r="AS949" s="92" t="s">
        <v>5537</v>
      </c>
      <c r="AT949" s="98" t="s">
        <v>4772</v>
      </c>
      <c r="AV949" s="17" t="s">
        <v>5537</v>
      </c>
      <c r="AW949" s="7" t="s">
        <v>5537</v>
      </c>
      <c r="AX949" s="6" t="s">
        <v>5537</v>
      </c>
      <c r="AY949" s="7"/>
      <c r="AZ949" s="3" t="s">
        <v>5537</v>
      </c>
      <c r="BA949" s="18" t="s">
        <v>5537</v>
      </c>
      <c r="BB949" s="18" t="s">
        <v>5537</v>
      </c>
      <c r="BC949" s="18" t="s">
        <v>5537</v>
      </c>
      <c r="BD949" s="18" t="s">
        <v>5537</v>
      </c>
      <c r="BE949" s="18" t="s">
        <v>5537</v>
      </c>
      <c r="BF949" s="18" t="s">
        <v>5537</v>
      </c>
      <c r="BG949" s="18" t="s">
        <v>5537</v>
      </c>
      <c r="BH949" s="18" t="s">
        <v>5537</v>
      </c>
      <c r="BI949" s="18" t="s">
        <v>5537</v>
      </c>
      <c r="BJ949" s="18" t="s">
        <v>5537</v>
      </c>
      <c r="BK949" s="18" t="s">
        <v>5537</v>
      </c>
      <c r="BL949" s="9" t="s">
        <v>5537</v>
      </c>
      <c r="BM949" s="14" t="s">
        <v>5537</v>
      </c>
      <c r="BN949" s="14" t="s">
        <v>5537</v>
      </c>
      <c r="BO949" s="14" t="str">
        <f>_xlfn.XLOOKUP(B949,'[4]cell downs 18042026 17h'!$B:$B,'[4]cell downs 18042026 17h'!$B:$B,"")</f>
        <v/>
      </c>
      <c r="BP949" s="14" t="str">
        <f>_xlfn.XLOOKUP(B949,'[5]Cells Huawei 19042026 15h'!$B:$B,'[5]Cells Huawei 19042026 15h'!$B:$B,"")</f>
        <v/>
      </c>
      <c r="BQ949" s="9" t="str">
        <f>_xlfn.XLOOKUP(B949,'[6]cells down 19042026 9H40'!$B:$B,'[6]cells down 19042026 9H40'!$B:$B,"")</f>
        <v/>
      </c>
      <c r="BR949" s="9" t="s">
        <v>4772</v>
      </c>
      <c r="BS949" s="9" t="s">
        <v>1713</v>
      </c>
      <c r="BT949" s="108"/>
    </row>
    <row r="950" spans="1:72" s="9" customFormat="1" ht="23.5" customHeight="1" x14ac:dyDescent="0.35">
      <c r="A950" s="3" t="s">
        <v>3290</v>
      </c>
      <c r="B950" s="25" t="s">
        <v>3291</v>
      </c>
      <c r="C950" s="3" t="str">
        <f>_xlfn.XLOOKUP(B950,'[1]daily break down'!$D:$D,'[1]daily break down'!$E:$E,"")</f>
        <v>LITTORAL</v>
      </c>
      <c r="D950" s="3" t="s">
        <v>11</v>
      </c>
      <c r="E950" s="3" t="s">
        <v>12</v>
      </c>
      <c r="F950" s="3" t="s">
        <v>31</v>
      </c>
      <c r="G950" s="3" t="s">
        <v>3290</v>
      </c>
      <c r="H950" s="33" t="str">
        <f>_xlfn.XLOOKUP(B950,[2]CALCULATION!$B:$B,[2]CALCULATION!$H:$H,"")</f>
        <v>NOKIA</v>
      </c>
      <c r="I950" s="28">
        <v>0</v>
      </c>
      <c r="J950" s="28">
        <v>0</v>
      </c>
      <c r="K950" s="28">
        <v>0</v>
      </c>
      <c r="L950" s="28">
        <v>0</v>
      </c>
      <c r="M950" s="28">
        <v>0</v>
      </c>
      <c r="N950" s="28">
        <v>0</v>
      </c>
      <c r="O950" s="28">
        <v>0</v>
      </c>
      <c r="P950" s="28">
        <v>0</v>
      </c>
      <c r="Q950" s="28">
        <v>0</v>
      </c>
      <c r="R950" s="28">
        <v>0</v>
      </c>
      <c r="S950" s="93">
        <v>0</v>
      </c>
      <c r="T950" s="93">
        <f>_xlfn.XLOOKUP(B950,'[3]Nur des jours'!$B:$B,'[3]Nur des jours'!$U:$U,"")</f>
        <v>2.7697876626915651E-2</v>
      </c>
      <c r="U950" s="93">
        <v>0</v>
      </c>
      <c r="V950" s="93">
        <v>0</v>
      </c>
      <c r="W950" s="93">
        <v>2.7697876626915655E-2</v>
      </c>
      <c r="X950" s="93">
        <v>1.0701666299831919E-3</v>
      </c>
      <c r="Y950" s="93">
        <v>0</v>
      </c>
      <c r="Z950" s="93">
        <v>0</v>
      </c>
      <c r="AA950" s="93">
        <v>0</v>
      </c>
      <c r="AB950" s="93">
        <v>0</v>
      </c>
      <c r="AC950" s="93">
        <f>_xlfn.XLOOKUP(B950,'[3]Nur des jours'!$B:$B,'[3]Nur des jours'!$N:$N,"")</f>
        <v>0</v>
      </c>
      <c r="AD950" s="93">
        <v>0</v>
      </c>
      <c r="AE950" s="93">
        <v>5.4737506847801071E-2</v>
      </c>
      <c r="AF950" s="93">
        <v>0</v>
      </c>
      <c r="AG950" s="93"/>
      <c r="AH950" s="93">
        <v>0</v>
      </c>
      <c r="AI950" s="93">
        <v>0</v>
      </c>
      <c r="AJ950" s="93">
        <v>0</v>
      </c>
      <c r="AK950" s="93">
        <v>0</v>
      </c>
      <c r="AL950" s="93">
        <v>0</v>
      </c>
      <c r="AM950" s="49" t="s">
        <v>5559</v>
      </c>
      <c r="AN950" s="49"/>
      <c r="AO950" s="48" t="str" cm="1">
        <f t="array" ref="AO950">IFERROR(_xlfn.IFS(
AQ950="MPR ISSUE","PDH",
AQ950="BSS Hardware Issue","BSS",
AQ950="Sites strategiques, MLL, Pylone, etc.","ENVTECH",
AQ950="AKTIVCO DEFAUT GE &amp; POWER Cabinet","AKTIVCO",
AQ950="AKTIVCO Coupure ENEO &amp; Baisse de tension","AKTIVCO GRID ONLY",
AQ950="Coupure ENEO &amp; Baisse de tension","IHS GRID ONLY",
AQ950="Defaut GE &amp; POWER Cabinet","IHS",
AQ950="Sharing","Partners",
AQ950="Sites strategiques &amp; DataCenter","SST &amp; DC",
AQ950="Exclu","Exclu",
AQ950="SAT","SAT",
AQ950="SPARE-ISSUE","SPARE-ISSUE",
AQ950="Fiber CAmtel","TRANS_FO_CAMTEL",
AQ950="Fiber AOF","Fiber AOF",
AQ950="Projet OCM (HUAWEI)","TRAVAUX-HUAWEI",
AQ950="Projet OCM (NOKIA)","TRAVAUX-NOKIA",
AQ950="ACCESS-ISSUE","ACCESS-ISSUE",
AQ950="Projet OCM (ZTE, NOKIA, autres projets)","TRAVAUX OCM",
AQ950="No root CAuse","No root cause",
AQ950="ODU HS","PDH",
AQ950="IP &amp; VLAN","PDH",
AQ950="Warehouse HUAWEI","SPARE-ISSUE",
AQ950="SPARE-HS","SPARE-ISSUE",
AQ950="Power Telco","BSS",AQ950="no impacts","no impacts"
),"")</f>
        <v>No root cause</v>
      </c>
      <c r="AP950" s="48" t="str" cm="1">
        <f t="array" ref="AP950">IFERROR(_xlfn.IFS(
AQ950="MPR ISSUE","TX ISSUE",
AQ950="BSS Hardware Issue","RAN ISSUE",
AQ950="Sites strategiques, MLL, Pylone, etc.","ENVTECH",
AQ950="AKTIVCO DEFAUT GE &amp; POWER Cabinet","POWER ISSUE",
AQ950="AKTIVCO Coupure ENEO &amp; Baisse de tension","POWER ISSUE",
AQ950="Coupure ENEO &amp; Baisse de tension","POWER ISSUE",
AQ950="Defaut GE &amp; POWER Cabinet","POWER ISSUE",
AQ950="Sharing","POWER ISSUE",
AQ950="Sites strategiques &amp; DataCenter","POWER ISSUE",
AQ950="Exclu","Exclu",
AQ950="SAT","TX ISSUE",
AQ950="SPARE-ISSUE","SPARE-ISSUE",
AQ950="Fiber CAmtel","TX ISSUE",
AQ950="Fiber AOF","TX ISSUE",
AQ950="Projet OCM (HUAWEI)","TRAVAUX-HUAWEI",
AQ950="Projet OCM (NOKIA)","TRAVAUX -NOKIA",
AQ950="ACCESS-ISSUE","ACCESS-ISSUE",
AQ950="Projet OCM (ZTE, NOKIA, autres projets)","TRAVAUX OCM",
AQ950="No root CAuse","No root cause",
AQ950="ODU HS","TX ISSUE",
AQ950="IP &amp; VLAN","TX ISSUE",
AQ950="Warehouse HUAWEI","SPARE-ISSUE",
AQ950="SPARE-HS","SPARE-ISSUE",
AQ950="Power Telco","RAN ISSUE",AQ950="no impacts","no impacts"
),"")</f>
        <v>No root cause</v>
      </c>
      <c r="AQ950" s="127" t="s">
        <v>5344</v>
      </c>
      <c r="AR950" s="48" t="str" cm="1">
        <f t="array" ref="AR950">IFERROR(_xlfn.IFS(
AQ950="MPR ISSUE","ACTIVE",
AQ950="BSS Hardware Issue","ACTIVE",
AQ950="Sites strategiques, MLL, Pylone, etc.","PASSIVE",
AQ950="AKTIVCO DEFAUT GE &amp; POWER Cabinet","PASSIVE",
AQ950="AKTIVCO Coupure ENEO &amp; Baisse de tension","PASSIVE",
AQ950="Coupure ENEO &amp; Baisse de tension","PASSIVE",
AQ950="Defaut GE &amp; POWER Cabinet","PASSIVE",
AQ950="Sharing","PASSIVE",
AQ950="Sites strategiques &amp; DataCenter","PASSIVE",
AQ950="Exclu","Exclu",
AQ950="SAT","ACTIVE",
AQ950="SPARE-ISSUE","SPARE-ISSUE",
AQ950="Fiber CAmtel","ACTIVE",
AQ950="Fiber AOF","ACTIVE",
AQ950="Projet OCM (HUAWEI)","PLANNED WORKS",
AQ950="Projet OCM (NOKIA)","PLANNED WORKS",
AQ950="ACCESS-ISSUE","ACCESS-ISSUE",
AQ950="Projet OCM (ZTE, NOKIA, autres projets)","PLANNED WORKS",
AQ950="No root CAuse","No root cause",
AQ950="ODU HS","ACTIVE",
AQ950="IP &amp; VLAN","ACTIVE",
AQ950="Warehouse HUAWEI","SPARE-ISSUE",
AQ950="SPARE-HS","SPARE-ISSUE",
AQ950="Power Telco","ACTIVE", AQ950="no impacts","no impacts"
),"")</f>
        <v>No root cause</v>
      </c>
      <c r="AS950" s="92" t="s">
        <v>5537</v>
      </c>
      <c r="AT950" s="98" t="s">
        <v>3291</v>
      </c>
      <c r="AV950" s="17" t="s">
        <v>5537</v>
      </c>
      <c r="AW950" s="7" t="s">
        <v>5537</v>
      </c>
      <c r="AX950" s="6" t="s">
        <v>5537</v>
      </c>
      <c r="AY950" s="7"/>
      <c r="AZ950" s="3" t="s">
        <v>5537</v>
      </c>
      <c r="BA950" s="18" t="s">
        <v>5537</v>
      </c>
      <c r="BB950" s="18" t="s">
        <v>5537</v>
      </c>
      <c r="BC950" s="18" t="s">
        <v>5537</v>
      </c>
      <c r="BD950" s="18" t="s">
        <v>5537</v>
      </c>
      <c r="BE950" s="18" t="s">
        <v>5537</v>
      </c>
      <c r="BF950" s="18" t="s">
        <v>5537</v>
      </c>
      <c r="BG950" s="18" t="s">
        <v>5537</v>
      </c>
      <c r="BH950" s="18" t="s">
        <v>5537</v>
      </c>
      <c r="BI950" s="18" t="s">
        <v>5537</v>
      </c>
      <c r="BJ950" s="18" t="s">
        <v>5537</v>
      </c>
      <c r="BK950" s="18" t="s">
        <v>5537</v>
      </c>
      <c r="BL950" s="9" t="s">
        <v>5537</v>
      </c>
      <c r="BM950" s="14" t="s">
        <v>5537</v>
      </c>
      <c r="BN950" s="14" t="s">
        <v>5537</v>
      </c>
      <c r="BO950" s="14" t="str">
        <f>_xlfn.XLOOKUP(B950,'[4]cell downs 18042026 17h'!$B:$B,'[4]cell downs 18042026 17h'!$B:$B,"")</f>
        <v/>
      </c>
      <c r="BP950" s="14" t="str">
        <f>_xlfn.XLOOKUP(B950,'[5]Cells Huawei 19042026 15h'!$B:$B,'[5]Cells Huawei 19042026 15h'!$B:$B,"")</f>
        <v/>
      </c>
      <c r="BQ950" s="9" t="str">
        <f>_xlfn.XLOOKUP(B950,'[6]cells down 19042026 9H40'!$B:$B,'[6]cells down 19042026 9H40'!$B:$B,"")</f>
        <v/>
      </c>
      <c r="BR950" s="9" t="s">
        <v>3291</v>
      </c>
      <c r="BS950" s="9" t="s">
        <v>5537</v>
      </c>
      <c r="BT950" s="108"/>
    </row>
    <row r="951" spans="1:72" s="9" customFormat="1" x14ac:dyDescent="0.35">
      <c r="A951" s="1" t="s">
        <v>3495</v>
      </c>
      <c r="B951" s="8" t="s">
        <v>3496</v>
      </c>
      <c r="C951" s="3" t="str">
        <f>_xlfn.XLOOKUP(B951,'[1]daily break down'!$D:$D,'[1]daily break down'!$E:$E,"")</f>
        <v>Yaounde</v>
      </c>
      <c r="D951" s="1" t="s">
        <v>11</v>
      </c>
      <c r="E951" s="1" t="s">
        <v>12</v>
      </c>
      <c r="F951" s="3" t="s">
        <v>37</v>
      </c>
      <c r="G951" s="1" t="s">
        <v>38</v>
      </c>
      <c r="H951" s="34" t="str">
        <f>_xlfn.XLOOKUP(B951,[2]CALCULATION!$B:$B,[2]CALCULATION!$H:$H,"")</f>
        <v>ZTE</v>
      </c>
      <c r="I951" s="28">
        <v>0.18874863383300125</v>
      </c>
      <c r="J951" s="28">
        <v>0</v>
      </c>
      <c r="K951" s="28">
        <v>0</v>
      </c>
      <c r="L951" s="28">
        <v>0</v>
      </c>
      <c r="M951" s="28">
        <v>0</v>
      </c>
      <c r="N951" s="28">
        <v>0</v>
      </c>
      <c r="O951" s="28">
        <v>0.35844940402302272</v>
      </c>
      <c r="P951" s="28">
        <v>0</v>
      </c>
      <c r="Q951" s="28">
        <v>0</v>
      </c>
      <c r="R951" s="28">
        <v>0</v>
      </c>
      <c r="S951" s="93">
        <v>0</v>
      </c>
      <c r="T951" s="93">
        <f>_xlfn.XLOOKUP(B951,'[3]Nur des jours'!$B:$B,'[3]Nur des jours'!$U:$U,"")</f>
        <v>0</v>
      </c>
      <c r="U951" s="93">
        <v>0</v>
      </c>
      <c r="V951" s="93">
        <v>0</v>
      </c>
      <c r="W951" s="93">
        <v>0</v>
      </c>
      <c r="X951" s="93">
        <v>0</v>
      </c>
      <c r="Y951" s="93">
        <v>0</v>
      </c>
      <c r="Z951" s="93">
        <v>0</v>
      </c>
      <c r="AA951" s="93">
        <v>0</v>
      </c>
      <c r="AB951" s="93">
        <v>0</v>
      </c>
      <c r="AC951" s="93">
        <f>_xlfn.XLOOKUP(B951,'[3]Nur des jours'!$B:$B,'[3]Nur des jours'!$N:$N,"")</f>
        <v>0</v>
      </c>
      <c r="AD951" s="93">
        <v>0</v>
      </c>
      <c r="AE951" s="93">
        <v>5.3808431283583182E-2</v>
      </c>
      <c r="AF951" s="93">
        <v>0</v>
      </c>
      <c r="AG951" s="93"/>
      <c r="AH951" s="93">
        <v>0</v>
      </c>
      <c r="AI951" s="93">
        <v>0</v>
      </c>
      <c r="AJ951" s="93">
        <v>0</v>
      </c>
      <c r="AK951" s="93">
        <v>0</v>
      </c>
      <c r="AL951" s="93">
        <v>0</v>
      </c>
      <c r="AM951" s="49" t="s">
        <v>5559</v>
      </c>
      <c r="AN951" s="49"/>
      <c r="AO951" s="48" t="str" cm="1">
        <f t="array" ref="AO951">IFERROR(_xlfn.IFS(
AQ951="MPR ISSUE","PDH",
AQ951="BSS Hardware Issue","BSS",
AQ951="Sites strategiques, MLL, Pylone, etc.","ENVTECH",
AQ951="AKTIVCO DEFAUT GE &amp; POWER Cabinet","AKTIVCO",
AQ951="AKTIVCO Coupure ENEO &amp; Baisse de tension","AKTIVCO GRID ONLY",
AQ951="Coupure ENEO &amp; Baisse de tension","IHS GRID ONLY",
AQ951="Defaut GE &amp; POWER Cabinet","IHS",
AQ951="Sharing","Partners",
AQ951="Sites strategiques &amp; DataCenter","SST &amp; DC",
AQ951="Exclu","Exclu",
AQ951="SAT","SAT",
AQ951="SPARE-ISSUE","SPARE-ISSUE",
AQ951="Fiber CAmtel","TRANS_FO_CAMTEL",
AQ951="Fiber AOF","Fiber AOF",
AQ951="Projet OCM (HUAWEI)","TRAVAUX-HUAWEI",
AQ951="Projet OCM (NOKIA)","TRAVAUX-NOKIA",
AQ951="ACCESS-ISSUE","ACCESS-ISSUE",
AQ951="Projet OCM (ZTE, NOKIA, autres projets)","TRAVAUX OCM",
AQ951="No root CAuse","No root cause",
AQ951="ODU HS","PDH",
AQ951="IP &amp; VLAN","PDH",
AQ951="Warehouse HUAWEI","SPARE-ISSUE",
AQ951="SPARE-HS","SPARE-ISSUE",
AQ951="Power Telco","BSS",AQ951="no impacts","no impacts"
),"")</f>
        <v>No root cause</v>
      </c>
      <c r="AP951" s="48" t="str" cm="1">
        <f t="array" ref="AP951">IFERROR(_xlfn.IFS(
AQ951="MPR ISSUE","TX ISSUE",
AQ951="BSS Hardware Issue","RAN ISSUE",
AQ951="Sites strategiques, MLL, Pylone, etc.","ENVTECH",
AQ951="AKTIVCO DEFAUT GE &amp; POWER Cabinet","POWER ISSUE",
AQ951="AKTIVCO Coupure ENEO &amp; Baisse de tension","POWER ISSUE",
AQ951="Coupure ENEO &amp; Baisse de tension","POWER ISSUE",
AQ951="Defaut GE &amp; POWER Cabinet","POWER ISSUE",
AQ951="Sharing","POWER ISSUE",
AQ951="Sites strategiques &amp; DataCenter","POWER ISSUE",
AQ951="Exclu","Exclu",
AQ951="SAT","TX ISSUE",
AQ951="SPARE-ISSUE","SPARE-ISSUE",
AQ951="Fiber CAmtel","TX ISSUE",
AQ951="Fiber AOF","TX ISSUE",
AQ951="Projet OCM (HUAWEI)","TRAVAUX-HUAWEI",
AQ951="Projet OCM (NOKIA)","TRAVAUX -NOKIA",
AQ951="ACCESS-ISSUE","ACCESS-ISSUE",
AQ951="Projet OCM (ZTE, NOKIA, autres projets)","TRAVAUX OCM",
AQ951="No root CAuse","No root cause",
AQ951="ODU HS","TX ISSUE",
AQ951="IP &amp; VLAN","TX ISSUE",
AQ951="Warehouse HUAWEI","SPARE-ISSUE",
AQ951="SPARE-HS","SPARE-ISSUE",
AQ951="Power Telco","RAN ISSUE",AQ951="no impacts","no impacts"
),"")</f>
        <v>No root cause</v>
      </c>
      <c r="AQ951" s="127" t="s">
        <v>5344</v>
      </c>
      <c r="AR951" s="48" t="str" cm="1">
        <f t="array" ref="AR951">IFERROR(_xlfn.IFS(
AQ951="MPR ISSUE","ACTIVE",
AQ951="BSS Hardware Issue","ACTIVE",
AQ951="Sites strategiques, MLL, Pylone, etc.","PASSIVE",
AQ951="AKTIVCO DEFAUT GE &amp; POWER Cabinet","PASSIVE",
AQ951="AKTIVCO Coupure ENEO &amp; Baisse de tension","PASSIVE",
AQ951="Coupure ENEO &amp; Baisse de tension","PASSIVE",
AQ951="Defaut GE &amp; POWER Cabinet","PASSIVE",
AQ951="Sharing","PASSIVE",
AQ951="Sites strategiques &amp; DataCenter","PASSIVE",
AQ951="Exclu","Exclu",
AQ951="SAT","ACTIVE",
AQ951="SPARE-ISSUE","SPARE-ISSUE",
AQ951="Fiber CAmtel","ACTIVE",
AQ951="Fiber AOF","ACTIVE",
AQ951="Projet OCM (HUAWEI)","PLANNED WORKS",
AQ951="Projet OCM (NOKIA)","PLANNED WORKS",
AQ951="ACCESS-ISSUE","ACCESS-ISSUE",
AQ951="Projet OCM (ZTE, NOKIA, autres projets)","PLANNED WORKS",
AQ951="No root CAuse","No root cause",
AQ951="ODU HS","ACTIVE",
AQ951="IP &amp; VLAN","ACTIVE",
AQ951="Warehouse HUAWEI","SPARE-ISSUE",
AQ951="SPARE-HS","SPARE-ISSUE",
AQ951="Power Telco","ACTIVE", AQ951="no impacts","no impacts"
),"")</f>
        <v>No root cause</v>
      </c>
      <c r="AS951" s="92" t="s">
        <v>5537</v>
      </c>
      <c r="AT951" s="98" t="s">
        <v>3496</v>
      </c>
      <c r="AV951" s="17" t="s">
        <v>5537</v>
      </c>
      <c r="AW951" s="7" t="s">
        <v>5537</v>
      </c>
      <c r="AX951" s="6" t="s">
        <v>5537</v>
      </c>
      <c r="AY951" s="7"/>
      <c r="AZ951" s="3" t="s">
        <v>5537</v>
      </c>
      <c r="BA951" s="18" t="s">
        <v>5537</v>
      </c>
      <c r="BB951" s="18" t="s">
        <v>5537</v>
      </c>
      <c r="BC951" s="18" t="s">
        <v>5537</v>
      </c>
      <c r="BD951" s="18" t="s">
        <v>5537</v>
      </c>
      <c r="BE951" s="18" t="s">
        <v>5537</v>
      </c>
      <c r="BF951" s="18" t="s">
        <v>5537</v>
      </c>
      <c r="BG951" s="18" t="s">
        <v>5537</v>
      </c>
      <c r="BH951" s="18" t="s">
        <v>5537</v>
      </c>
      <c r="BI951" s="18" t="s">
        <v>5537</v>
      </c>
      <c r="BJ951" s="18" t="s">
        <v>5537</v>
      </c>
      <c r="BK951" s="18" t="s">
        <v>5537</v>
      </c>
      <c r="BL951" s="9" t="s">
        <v>5537</v>
      </c>
      <c r="BM951" s="14" t="s">
        <v>5537</v>
      </c>
      <c r="BN951" s="14" t="s">
        <v>5537</v>
      </c>
      <c r="BO951" s="14" t="str">
        <f>_xlfn.XLOOKUP(B951,'[4]cell downs 18042026 17h'!$B:$B,'[4]cell downs 18042026 17h'!$B:$B,"")</f>
        <v/>
      </c>
      <c r="BP951" s="14" t="str">
        <f>_xlfn.XLOOKUP(B951,'[5]Cells Huawei 19042026 15h'!$B:$B,'[5]Cells Huawei 19042026 15h'!$B:$B,"")</f>
        <v/>
      </c>
      <c r="BQ951" s="9" t="str">
        <f>_xlfn.XLOOKUP(B951,'[6]cells down 19042026 9H40'!$B:$B,'[6]cells down 19042026 9H40'!$B:$B,"")</f>
        <v/>
      </c>
      <c r="BR951" s="9" t="s">
        <v>3496</v>
      </c>
      <c r="BS951" s="9" t="s">
        <v>5537</v>
      </c>
      <c r="BT951" s="108"/>
    </row>
    <row r="952" spans="1:72" s="9" customFormat="1" x14ac:dyDescent="0.35">
      <c r="A952" s="1" t="s">
        <v>2436</v>
      </c>
      <c r="B952" s="8" t="s">
        <v>2437</v>
      </c>
      <c r="C952" s="3" t="str">
        <f>_xlfn.XLOOKUP(B952,'[1]daily break down'!$D:$D,'[1]daily break down'!$E:$E,"")</f>
        <v>Yaounde</v>
      </c>
      <c r="D952" s="1"/>
      <c r="E952" s="1"/>
      <c r="F952" s="3" t="s">
        <v>37</v>
      </c>
      <c r="G952" s="1" t="s">
        <v>38</v>
      </c>
      <c r="H952" s="34" t="str">
        <f>_xlfn.XLOOKUP(B952,[2]CALCULATION!$B:$B,[2]CALCULATION!$H:$H,"")</f>
        <v>ZTE</v>
      </c>
      <c r="I952" s="28">
        <v>0</v>
      </c>
      <c r="J952" s="28">
        <v>0</v>
      </c>
      <c r="K952" s="28">
        <v>0</v>
      </c>
      <c r="L952" s="28">
        <v>0</v>
      </c>
      <c r="M952" s="28">
        <v>0</v>
      </c>
      <c r="N952" s="28">
        <v>0</v>
      </c>
      <c r="O952" s="28">
        <v>0</v>
      </c>
      <c r="P952" s="28">
        <v>0</v>
      </c>
      <c r="Q952" s="28">
        <v>0</v>
      </c>
      <c r="R952" s="28">
        <v>0</v>
      </c>
      <c r="S952" s="93">
        <v>9.6309422913952957E-4</v>
      </c>
      <c r="T952" s="93">
        <f>_xlfn.XLOOKUP(B952,'[3]Nur des jours'!$B:$B,'[3]Nur des jours'!$U:$U,"")</f>
        <v>0</v>
      </c>
      <c r="U952" s="93">
        <v>0</v>
      </c>
      <c r="V952" s="93">
        <v>0</v>
      </c>
      <c r="W952" s="93">
        <v>0</v>
      </c>
      <c r="X952" s="93">
        <v>0</v>
      </c>
      <c r="Y952" s="93">
        <v>0</v>
      </c>
      <c r="Z952" s="93">
        <v>0</v>
      </c>
      <c r="AA952" s="93">
        <v>0</v>
      </c>
      <c r="AB952" s="93">
        <v>0</v>
      </c>
      <c r="AC952" s="93">
        <f>_xlfn.XLOOKUP(B952,'[3]Nur des jours'!$B:$B,'[3]Nur des jours'!$N:$N,"")</f>
        <v>0</v>
      </c>
      <c r="AD952" s="93">
        <v>0</v>
      </c>
      <c r="AE952" s="93">
        <v>3.9005316280144788E-2</v>
      </c>
      <c r="AF952" s="93">
        <v>0</v>
      </c>
      <c r="AG952" s="93"/>
      <c r="AH952" s="93">
        <v>0</v>
      </c>
      <c r="AI952" s="93">
        <v>0</v>
      </c>
      <c r="AJ952" s="93">
        <v>0</v>
      </c>
      <c r="AK952" s="93">
        <v>0</v>
      </c>
      <c r="AL952" s="93">
        <v>0</v>
      </c>
      <c r="AM952" s="49" t="s">
        <v>5559</v>
      </c>
      <c r="AN952" s="49"/>
      <c r="AO952" s="48" t="str" cm="1">
        <f t="array" ref="AO952">IFERROR(_xlfn.IFS(
AQ952="MPR ISSUE","PDH",
AQ952="BSS Hardware Issue","BSS",
AQ952="Sites strategiques, MLL, Pylone, etc.","ENVTECH",
AQ952="AKTIVCO DEFAUT GE &amp; POWER Cabinet","AKTIVCO",
AQ952="AKTIVCO Coupure ENEO &amp; Baisse de tension","AKTIVCO GRID ONLY",
AQ952="Coupure ENEO &amp; Baisse de tension","IHS GRID ONLY",
AQ952="Defaut GE &amp; POWER Cabinet","IHS",
AQ952="Sharing","Partners",
AQ952="Sites strategiques &amp; DataCenter","SST &amp; DC",
AQ952="Exclu","Exclu",
AQ952="SAT","SAT",
AQ952="SPARE-ISSUE","SPARE-ISSUE",
AQ952="Fiber CAmtel","TRANS_FO_CAMTEL",
AQ952="Fiber AOF","Fiber AOF",
AQ952="Projet OCM (HUAWEI)","TRAVAUX-HUAWEI",
AQ952="Projet OCM (NOKIA)","TRAVAUX-NOKIA",
AQ952="ACCESS-ISSUE","ACCESS-ISSUE",
AQ952="Projet OCM (ZTE, NOKIA, autres projets)","TRAVAUX OCM",
AQ952="No root CAuse","No root cause",
AQ952="ODU HS","PDH",
AQ952="IP &amp; VLAN","PDH",
AQ952="Warehouse HUAWEI","SPARE-ISSUE",
AQ952="SPARE-HS","SPARE-ISSUE",
AQ952="Power Telco","BSS",AQ952="no impacts","no impacts"
),"")</f>
        <v>No root cause</v>
      </c>
      <c r="AP952" s="48" t="str" cm="1">
        <f t="array" ref="AP952">IFERROR(_xlfn.IFS(
AQ952="MPR ISSUE","TX ISSUE",
AQ952="BSS Hardware Issue","RAN ISSUE",
AQ952="Sites strategiques, MLL, Pylone, etc.","ENVTECH",
AQ952="AKTIVCO DEFAUT GE &amp; POWER Cabinet","POWER ISSUE",
AQ952="AKTIVCO Coupure ENEO &amp; Baisse de tension","POWER ISSUE",
AQ952="Coupure ENEO &amp; Baisse de tension","POWER ISSUE",
AQ952="Defaut GE &amp; POWER Cabinet","POWER ISSUE",
AQ952="Sharing","POWER ISSUE",
AQ952="Sites strategiques &amp; DataCenter","POWER ISSUE",
AQ952="Exclu","Exclu",
AQ952="SAT","TX ISSUE",
AQ952="SPARE-ISSUE","SPARE-ISSUE",
AQ952="Fiber CAmtel","TX ISSUE",
AQ952="Fiber AOF","TX ISSUE",
AQ952="Projet OCM (HUAWEI)","TRAVAUX-HUAWEI",
AQ952="Projet OCM (NOKIA)","TRAVAUX -NOKIA",
AQ952="ACCESS-ISSUE","ACCESS-ISSUE",
AQ952="Projet OCM (ZTE, NOKIA, autres projets)","TRAVAUX OCM",
AQ952="No root CAuse","No root cause",
AQ952="ODU HS","TX ISSUE",
AQ952="IP &amp; VLAN","TX ISSUE",
AQ952="Warehouse HUAWEI","SPARE-ISSUE",
AQ952="SPARE-HS","SPARE-ISSUE",
AQ952="Power Telco","RAN ISSUE",AQ952="no impacts","no impacts"
),"")</f>
        <v>No root cause</v>
      </c>
      <c r="AQ952" s="67" t="s">
        <v>5344</v>
      </c>
      <c r="AR952" s="48" t="str" cm="1">
        <f t="array" ref="AR952">IFERROR(_xlfn.IFS(
AQ952="MPR ISSUE","ACTIVE",
AQ952="BSS Hardware Issue","ACTIVE",
AQ952="Sites strategiques, MLL, Pylone, etc.","PASSIVE",
AQ952="AKTIVCO DEFAUT GE &amp; POWER Cabinet","PASSIVE",
AQ952="AKTIVCO Coupure ENEO &amp; Baisse de tension","PASSIVE",
AQ952="Coupure ENEO &amp; Baisse de tension","PASSIVE",
AQ952="Defaut GE &amp; POWER Cabinet","PASSIVE",
AQ952="Sharing","PASSIVE",
AQ952="Sites strategiques &amp; DataCenter","PASSIVE",
AQ952="Exclu","Exclu",
AQ952="SAT","ACTIVE",
AQ952="SPARE-ISSUE","SPARE-ISSUE",
AQ952="Fiber CAmtel","ACTIVE",
AQ952="Fiber AOF","ACTIVE",
AQ952="Projet OCM (HUAWEI)","PLANNED WORKS",
AQ952="Projet OCM (NOKIA)","PLANNED WORKS",
AQ952="ACCESS-ISSUE","ACCESS-ISSUE",
AQ952="Projet OCM (ZTE, NOKIA, autres projets)","PLANNED WORKS",
AQ952="No root CAuse","No root cause",
AQ952="ODU HS","ACTIVE",
AQ952="IP &amp; VLAN","ACTIVE",
AQ952="Warehouse HUAWEI","SPARE-ISSUE",
AQ952="SPARE-HS","SPARE-ISSUE",
AQ952="Power Telco","ACTIVE", AQ952="no impacts","no impacts"
),"")</f>
        <v>No root cause</v>
      </c>
      <c r="AS952" s="92" t="s">
        <v>5537</v>
      </c>
      <c r="AT952" s="98" t="s">
        <v>2437</v>
      </c>
      <c r="AV952" s="17" t="s">
        <v>5537</v>
      </c>
      <c r="AW952" s="7" t="s">
        <v>5537</v>
      </c>
      <c r="AX952" s="6" t="s">
        <v>5537</v>
      </c>
      <c r="AY952" s="7"/>
      <c r="AZ952" s="3" t="s">
        <v>5537</v>
      </c>
      <c r="BA952" s="18" t="s">
        <v>5537</v>
      </c>
      <c r="BB952" s="18" t="s">
        <v>5537</v>
      </c>
      <c r="BC952" s="18" t="s">
        <v>5537</v>
      </c>
      <c r="BD952" s="18" t="s">
        <v>5537</v>
      </c>
      <c r="BE952" s="18" t="s">
        <v>5537</v>
      </c>
      <c r="BF952" s="18" t="s">
        <v>5537</v>
      </c>
      <c r="BG952" s="18" t="s">
        <v>5537</v>
      </c>
      <c r="BH952" s="18" t="s">
        <v>5537</v>
      </c>
      <c r="BI952" s="18" t="s">
        <v>5537</v>
      </c>
      <c r="BJ952" s="18" t="s">
        <v>5537</v>
      </c>
      <c r="BK952" s="18" t="s">
        <v>5537</v>
      </c>
      <c r="BL952" s="9" t="s">
        <v>5537</v>
      </c>
      <c r="BM952" s="14" t="s">
        <v>5537</v>
      </c>
      <c r="BN952" s="14" t="s">
        <v>5537</v>
      </c>
      <c r="BO952" s="14" t="str">
        <f>_xlfn.XLOOKUP(B952,'[4]cell downs 18042026 17h'!$B:$B,'[4]cell downs 18042026 17h'!$B:$B,"")</f>
        <v/>
      </c>
      <c r="BP952" s="14" t="str">
        <f>_xlfn.XLOOKUP(B952,'[5]Cells Huawei 19042026 15h'!$B:$B,'[5]Cells Huawei 19042026 15h'!$B:$B,"")</f>
        <v/>
      </c>
      <c r="BQ952" s="9" t="str">
        <f>_xlfn.XLOOKUP(B952,'[6]cells down 19042026 9H40'!$B:$B,'[6]cells down 19042026 9H40'!$B:$B,"")</f>
        <v/>
      </c>
      <c r="BR952" s="9" t="s">
        <v>5537</v>
      </c>
      <c r="BS952" s="9" t="s">
        <v>12</v>
      </c>
      <c r="BT952" s="108"/>
    </row>
    <row r="953" spans="1:72" s="9" customFormat="1" x14ac:dyDescent="0.35">
      <c r="A953" s="1" t="s">
        <v>196</v>
      </c>
      <c r="B953" s="8" t="s">
        <v>197</v>
      </c>
      <c r="C953" s="3" t="str">
        <f>_xlfn.XLOOKUP(B953,'[1]daily break down'!$D:$D,'[1]daily break down'!$E:$E,"")</f>
        <v>Douala</v>
      </c>
      <c r="D953" s="1" t="s">
        <v>11</v>
      </c>
      <c r="E953" s="1" t="s">
        <v>12</v>
      </c>
      <c r="F953" s="3" t="s">
        <v>31</v>
      </c>
      <c r="G953" s="1" t="s">
        <v>32</v>
      </c>
      <c r="H953" s="34" t="str">
        <f>_xlfn.XLOOKUP(B953,[2]CALCULATION!$B:$B,[2]CALCULATION!$H:$H,"")</f>
        <v>ZTE</v>
      </c>
      <c r="I953" s="28">
        <v>0</v>
      </c>
      <c r="J953" s="28">
        <v>0</v>
      </c>
      <c r="K953" s="28">
        <v>0</v>
      </c>
      <c r="L953" s="28">
        <v>0</v>
      </c>
      <c r="M953" s="28">
        <v>26.782633912902032</v>
      </c>
      <c r="N953" s="28">
        <v>43.476499074002732</v>
      </c>
      <c r="O953" s="28">
        <v>0</v>
      </c>
      <c r="P953" s="28">
        <v>0</v>
      </c>
      <c r="Q953" s="28">
        <v>0</v>
      </c>
      <c r="R953" s="28">
        <v>0</v>
      </c>
      <c r="S953" s="93">
        <v>0</v>
      </c>
      <c r="T953" s="93">
        <f>_xlfn.XLOOKUP(B953,'[3]Nur des jours'!$B:$B,'[3]Nur des jours'!$U:$U,"")</f>
        <v>0</v>
      </c>
      <c r="U953" s="93">
        <v>0</v>
      </c>
      <c r="V953" s="93">
        <v>0</v>
      </c>
      <c r="W953" s="93">
        <v>0</v>
      </c>
      <c r="X953" s="93">
        <v>0</v>
      </c>
      <c r="Y953" s="93">
        <v>0</v>
      </c>
      <c r="Z953" s="93">
        <v>0</v>
      </c>
      <c r="AA953" s="93">
        <v>0</v>
      </c>
      <c r="AB953" s="93">
        <v>0</v>
      </c>
      <c r="AC953" s="93">
        <f>_xlfn.XLOOKUP(B953,'[3]Nur des jours'!$B:$B,'[3]Nur des jours'!$N:$N,"")</f>
        <v>0</v>
      </c>
      <c r="AD953" s="93">
        <v>0</v>
      </c>
      <c r="AE953" s="93">
        <v>3.0283962982938322E-2</v>
      </c>
      <c r="AF953" s="93">
        <v>0</v>
      </c>
      <c r="AG953" s="93"/>
      <c r="AH953" s="93">
        <v>0</v>
      </c>
      <c r="AI953" s="93">
        <v>0</v>
      </c>
      <c r="AJ953" s="93">
        <v>0</v>
      </c>
      <c r="AK953" s="93">
        <v>0</v>
      </c>
      <c r="AL953" s="93">
        <v>0</v>
      </c>
      <c r="AM953" s="49" t="s">
        <v>5559</v>
      </c>
      <c r="AN953" s="49"/>
      <c r="AO953" s="48" t="str" cm="1">
        <f t="array" ref="AO953">IFERROR(_xlfn.IFS(
AQ953="MPR ISSUE","PDH",
AQ953="BSS Hardware Issue","BSS",
AQ953="Sites strategiques, MLL, Pylone, etc.","ENVTECH",
AQ953="AKTIVCO DEFAUT GE &amp; POWER Cabinet","AKTIVCO",
AQ953="AKTIVCO Coupure ENEO &amp; Baisse de tension","AKTIVCO GRID ONLY",
AQ953="Coupure ENEO &amp; Baisse de tension","IHS GRID ONLY",
AQ953="Defaut GE &amp; POWER Cabinet","IHS",
AQ953="Sharing","Partners",
AQ953="Sites strategiques &amp; DataCenter","SST &amp; DC",
AQ953="Exclu","Exclu",
AQ953="SAT","SAT",
AQ953="SPARE-ISSUE","SPARE-ISSUE",
AQ953="Fiber CAmtel","TRANS_FO_CAMTEL",
AQ953="Fiber AOF","Fiber AOF",
AQ953="Projet OCM (HUAWEI)","TRAVAUX-HUAWEI",
AQ953="Projet OCM (NOKIA)","TRAVAUX-NOKIA",
AQ953="ACCESS-ISSUE","ACCESS-ISSUE",
AQ953="Projet OCM (ZTE, NOKIA, autres projets)","TRAVAUX OCM",
AQ953="No root CAuse","No root cause",
AQ953="ODU HS","PDH",
AQ953="IP &amp; VLAN","PDH",
AQ953="Warehouse HUAWEI","SPARE-ISSUE",
AQ953="SPARE-HS","SPARE-ISSUE",
AQ953="Power Telco","BSS",AQ953="no impacts","no impacts"
),"")</f>
        <v>No root cause</v>
      </c>
      <c r="AP953" s="48" t="str" cm="1">
        <f t="array" ref="AP953">IFERROR(_xlfn.IFS(
AQ953="MPR ISSUE","TX ISSUE",
AQ953="BSS Hardware Issue","RAN ISSUE",
AQ953="Sites strategiques, MLL, Pylone, etc.","ENVTECH",
AQ953="AKTIVCO DEFAUT GE &amp; POWER Cabinet","POWER ISSUE",
AQ953="AKTIVCO Coupure ENEO &amp; Baisse de tension","POWER ISSUE",
AQ953="Coupure ENEO &amp; Baisse de tension","POWER ISSUE",
AQ953="Defaut GE &amp; POWER Cabinet","POWER ISSUE",
AQ953="Sharing","POWER ISSUE",
AQ953="Sites strategiques &amp; DataCenter","POWER ISSUE",
AQ953="Exclu","Exclu",
AQ953="SAT","TX ISSUE",
AQ953="SPARE-ISSUE","SPARE-ISSUE",
AQ953="Fiber CAmtel","TX ISSUE",
AQ953="Fiber AOF","TX ISSUE",
AQ953="Projet OCM (HUAWEI)","TRAVAUX-HUAWEI",
AQ953="Projet OCM (NOKIA)","TRAVAUX -NOKIA",
AQ953="ACCESS-ISSUE","ACCESS-ISSUE",
AQ953="Projet OCM (ZTE, NOKIA, autres projets)","TRAVAUX OCM",
AQ953="No root CAuse","No root cause",
AQ953="ODU HS","TX ISSUE",
AQ953="IP &amp; VLAN","TX ISSUE",
AQ953="Warehouse HUAWEI","SPARE-ISSUE",
AQ953="SPARE-HS","SPARE-ISSUE",
AQ953="Power Telco","RAN ISSUE",AQ953="no impacts","no impacts"
),"")</f>
        <v>No root cause</v>
      </c>
      <c r="AQ953" s="127" t="s">
        <v>5344</v>
      </c>
      <c r="AR953" s="48" t="str" cm="1">
        <f t="array" ref="AR953">IFERROR(_xlfn.IFS(
AQ953="MPR ISSUE","ACTIVE",
AQ953="BSS Hardware Issue","ACTIVE",
AQ953="Sites strategiques, MLL, Pylone, etc.","PASSIVE",
AQ953="AKTIVCO DEFAUT GE &amp; POWER Cabinet","PASSIVE",
AQ953="AKTIVCO Coupure ENEO &amp; Baisse de tension","PASSIVE",
AQ953="Coupure ENEO &amp; Baisse de tension","PASSIVE",
AQ953="Defaut GE &amp; POWER Cabinet","PASSIVE",
AQ953="Sharing","PASSIVE",
AQ953="Sites strategiques &amp; DataCenter","PASSIVE",
AQ953="Exclu","Exclu",
AQ953="SAT","ACTIVE",
AQ953="SPARE-ISSUE","SPARE-ISSUE",
AQ953="Fiber CAmtel","ACTIVE",
AQ953="Fiber AOF","ACTIVE",
AQ953="Projet OCM (HUAWEI)","PLANNED WORKS",
AQ953="Projet OCM (NOKIA)","PLANNED WORKS",
AQ953="ACCESS-ISSUE","ACCESS-ISSUE",
AQ953="Projet OCM (ZTE, NOKIA, autres projets)","PLANNED WORKS",
AQ953="No root CAuse","No root cause",
AQ953="ODU HS","ACTIVE",
AQ953="IP &amp; VLAN","ACTIVE",
AQ953="Warehouse HUAWEI","SPARE-ISSUE",
AQ953="SPARE-HS","SPARE-ISSUE",
AQ953="Power Telco","ACTIVE", AQ953="no impacts","no impacts"
),"")</f>
        <v>No root cause</v>
      </c>
      <c r="AS953" s="92" t="s">
        <v>5537</v>
      </c>
      <c r="AT953" s="98" t="s">
        <v>197</v>
      </c>
      <c r="AV953" s="17" t="s">
        <v>5537</v>
      </c>
      <c r="AW953" s="7" t="s">
        <v>5537</v>
      </c>
      <c r="AX953" s="6" t="s">
        <v>5537</v>
      </c>
      <c r="AY953" s="7"/>
      <c r="AZ953" s="3" t="s">
        <v>5537</v>
      </c>
      <c r="BA953" s="18" t="s">
        <v>5537</v>
      </c>
      <c r="BB953" s="18" t="s">
        <v>5537</v>
      </c>
      <c r="BC953" s="18" t="s">
        <v>5537</v>
      </c>
      <c r="BD953" s="18" t="s">
        <v>5537</v>
      </c>
      <c r="BE953" s="18" t="s">
        <v>5537</v>
      </c>
      <c r="BF953" s="18" t="s">
        <v>5537</v>
      </c>
      <c r="BG953" s="18" t="s">
        <v>5537</v>
      </c>
      <c r="BH953" s="18" t="s">
        <v>5537</v>
      </c>
      <c r="BI953" s="18" t="s">
        <v>5537</v>
      </c>
      <c r="BJ953" s="18" t="s">
        <v>5537</v>
      </c>
      <c r="BK953" s="18" t="s">
        <v>5537</v>
      </c>
      <c r="BL953" s="9" t="s">
        <v>5537</v>
      </c>
      <c r="BM953" s="14" t="s">
        <v>5537</v>
      </c>
      <c r="BN953" s="14" t="s">
        <v>5537</v>
      </c>
      <c r="BO953" s="14" t="str">
        <f>_xlfn.XLOOKUP(B953,'[4]cell downs 18042026 17h'!$B:$B,'[4]cell downs 18042026 17h'!$B:$B,"")</f>
        <v/>
      </c>
      <c r="BP953" s="14" t="str">
        <f>_xlfn.XLOOKUP(B953,'[5]Cells Huawei 19042026 15h'!$B:$B,'[5]Cells Huawei 19042026 15h'!$B:$B,"")</f>
        <v/>
      </c>
      <c r="BQ953" s="9" t="str">
        <f>_xlfn.XLOOKUP(B953,'[6]cells down 19042026 9H40'!$B:$B,'[6]cells down 19042026 9H40'!$B:$B,"")</f>
        <v/>
      </c>
      <c r="BR953" s="9" t="s">
        <v>197</v>
      </c>
      <c r="BS953" s="9" t="s">
        <v>12</v>
      </c>
      <c r="BT953" s="108"/>
    </row>
    <row r="954" spans="1:72" s="9" customFormat="1" x14ac:dyDescent="0.35">
      <c r="A954" s="1" t="s">
        <v>1664</v>
      </c>
      <c r="B954" s="8" t="s">
        <v>1665</v>
      </c>
      <c r="C954" s="3" t="str">
        <f>_xlfn.XLOOKUP(B954,'[1]daily break down'!$D:$D,'[1]daily break down'!$E:$E,"")</f>
        <v>Douala</v>
      </c>
      <c r="D954" s="1" t="s">
        <v>21</v>
      </c>
      <c r="E954" s="1" t="s">
        <v>36</v>
      </c>
      <c r="F954" s="3" t="s">
        <v>31</v>
      </c>
      <c r="G954" s="1" t="s">
        <v>32</v>
      </c>
      <c r="H954" s="34" t="str">
        <f>_xlfn.XLOOKUP(B954,[2]CALCULATION!$B:$B,[2]CALCULATION!$H:$H,"")</f>
        <v>ZTE</v>
      </c>
      <c r="I954" s="28">
        <v>0.46107244466131936</v>
      </c>
      <c r="J954" s="28">
        <v>0</v>
      </c>
      <c r="K954" s="28">
        <v>0</v>
      </c>
      <c r="L954" s="28">
        <v>0</v>
      </c>
      <c r="M954" s="28">
        <v>0</v>
      </c>
      <c r="N954" s="28">
        <v>0</v>
      </c>
      <c r="O954" s="28">
        <v>0</v>
      </c>
      <c r="P954" s="28">
        <v>4.2905312855809798</v>
      </c>
      <c r="Q954" s="28">
        <v>13.868556899607057</v>
      </c>
      <c r="R954" s="28">
        <v>29.798884522861723</v>
      </c>
      <c r="S954" s="93">
        <v>0</v>
      </c>
      <c r="T954" s="93">
        <f>_xlfn.XLOOKUP(B954,'[3]Nur des jours'!$B:$B,'[3]Nur des jours'!$U:$U,"")</f>
        <v>0</v>
      </c>
      <c r="U954" s="93">
        <v>0</v>
      </c>
      <c r="V954" s="93">
        <v>0</v>
      </c>
      <c r="W954" s="93">
        <v>0</v>
      </c>
      <c r="X954" s="93">
        <v>0</v>
      </c>
      <c r="Y954" s="93">
        <v>0</v>
      </c>
      <c r="Z954" s="93">
        <v>0</v>
      </c>
      <c r="AA954" s="93">
        <v>0</v>
      </c>
      <c r="AB954" s="93">
        <v>7.8805542000896027</v>
      </c>
      <c r="AC954" s="93">
        <f>_xlfn.XLOOKUP(B954,'[3]Nur des jours'!$B:$B,'[3]Nur des jours'!$N:$N,"")</f>
        <v>0</v>
      </c>
      <c r="AD954" s="93">
        <v>0</v>
      </c>
      <c r="AE954" s="93">
        <v>2.755519600037654E-2</v>
      </c>
      <c r="AF954" s="93">
        <v>0</v>
      </c>
      <c r="AG954" s="93"/>
      <c r="AH954" s="93">
        <v>0</v>
      </c>
      <c r="AI954" s="93">
        <v>0</v>
      </c>
      <c r="AJ954" s="93">
        <v>0</v>
      </c>
      <c r="AK954" s="93">
        <v>0</v>
      </c>
      <c r="AL954" s="93">
        <v>0</v>
      </c>
      <c r="AM954" s="49" t="s">
        <v>5559</v>
      </c>
      <c r="AN954" s="49"/>
      <c r="AO954" s="48" t="str" cm="1">
        <f t="array" ref="AO954">IFERROR(_xlfn.IFS(
AQ954="MPR ISSUE","PDH",
AQ954="BSS Hardware Issue","BSS",
AQ954="Sites strategiques, MLL, Pylone, etc.","ENVTECH",
AQ954="AKTIVCO DEFAUT GE &amp; POWER Cabinet","AKTIVCO",
AQ954="AKTIVCO Coupure ENEO &amp; Baisse de tension","AKTIVCO GRID ONLY",
AQ954="Coupure ENEO &amp; Baisse de tension","IHS GRID ONLY",
AQ954="Defaut GE &amp; POWER Cabinet","IHS",
AQ954="Sharing","Partners",
AQ954="Sites strategiques &amp; DataCenter","SST &amp; DC",
AQ954="Exclu","Exclu",
AQ954="SAT","SAT",
AQ954="SPARE-ISSUE","SPARE-ISSUE",
AQ954="Fiber CAmtel","TRANS_FO_CAMTEL",
AQ954="Fiber AOF","Fiber AOF",
AQ954="Projet OCM (HUAWEI)","TRAVAUX-HUAWEI",
AQ954="Projet OCM (NOKIA)","TRAVAUX-NOKIA",
AQ954="ACCESS-ISSUE","ACCESS-ISSUE",
AQ954="Projet OCM (ZTE, NOKIA, autres projets)","TRAVAUX OCM",
AQ954="No root CAuse","No root cause",
AQ954="ODU HS","PDH",
AQ954="IP &amp; VLAN","PDH",
AQ954="Warehouse HUAWEI","SPARE-ISSUE",
AQ954="SPARE-HS","SPARE-ISSUE",
AQ954="Power Telco","BSS",AQ954="no impacts","no impacts"
),"")</f>
        <v>No root cause</v>
      </c>
      <c r="AP954" s="48" t="str" cm="1">
        <f t="array" ref="AP954">IFERROR(_xlfn.IFS(
AQ954="MPR ISSUE","TX ISSUE",
AQ954="BSS Hardware Issue","RAN ISSUE",
AQ954="Sites strategiques, MLL, Pylone, etc.","ENVTECH",
AQ954="AKTIVCO DEFAUT GE &amp; POWER Cabinet","POWER ISSUE",
AQ954="AKTIVCO Coupure ENEO &amp; Baisse de tension","POWER ISSUE",
AQ954="Coupure ENEO &amp; Baisse de tension","POWER ISSUE",
AQ954="Defaut GE &amp; POWER Cabinet","POWER ISSUE",
AQ954="Sharing","POWER ISSUE",
AQ954="Sites strategiques &amp; DataCenter","POWER ISSUE",
AQ954="Exclu","Exclu",
AQ954="SAT","TX ISSUE",
AQ954="SPARE-ISSUE","SPARE-ISSUE",
AQ954="Fiber CAmtel","TX ISSUE",
AQ954="Fiber AOF","TX ISSUE",
AQ954="Projet OCM (HUAWEI)","TRAVAUX-HUAWEI",
AQ954="Projet OCM (NOKIA)","TRAVAUX -NOKIA",
AQ954="ACCESS-ISSUE","ACCESS-ISSUE",
AQ954="Projet OCM (ZTE, NOKIA, autres projets)","TRAVAUX OCM",
AQ954="No root CAuse","No root cause",
AQ954="ODU HS","TX ISSUE",
AQ954="IP &amp; VLAN","TX ISSUE",
AQ954="Warehouse HUAWEI","SPARE-ISSUE",
AQ954="SPARE-HS","SPARE-ISSUE",
AQ954="Power Telco","RAN ISSUE",AQ954="no impacts","no impacts"
),"")</f>
        <v>No root cause</v>
      </c>
      <c r="AQ954" s="67" t="s">
        <v>5344</v>
      </c>
      <c r="AR954" s="48" t="str" cm="1">
        <f t="array" ref="AR954">IFERROR(_xlfn.IFS(
AQ954="MPR ISSUE","ACTIVE",
AQ954="BSS Hardware Issue","ACTIVE",
AQ954="Sites strategiques, MLL, Pylone, etc.","PASSIVE",
AQ954="AKTIVCO DEFAUT GE &amp; POWER Cabinet","PASSIVE",
AQ954="AKTIVCO Coupure ENEO &amp; Baisse de tension","PASSIVE",
AQ954="Coupure ENEO &amp; Baisse de tension","PASSIVE",
AQ954="Defaut GE &amp; POWER Cabinet","PASSIVE",
AQ954="Sharing","PASSIVE",
AQ954="Sites strategiques &amp; DataCenter","PASSIVE",
AQ954="Exclu","Exclu",
AQ954="SAT","ACTIVE",
AQ954="SPARE-ISSUE","SPARE-ISSUE",
AQ954="Fiber CAmtel","ACTIVE",
AQ954="Fiber AOF","ACTIVE",
AQ954="Projet OCM (HUAWEI)","PLANNED WORKS",
AQ954="Projet OCM (NOKIA)","PLANNED WORKS",
AQ954="ACCESS-ISSUE","ACCESS-ISSUE",
AQ954="Projet OCM (ZTE, NOKIA, autres projets)","PLANNED WORKS",
AQ954="No root CAuse","No root cause",
AQ954="ODU HS","ACTIVE",
AQ954="IP &amp; VLAN","ACTIVE",
AQ954="Warehouse HUAWEI","SPARE-ISSUE",
AQ954="SPARE-HS","SPARE-ISSUE",
AQ954="Power Telco","ACTIVE", AQ954="no impacts","no impacts"
),"")</f>
        <v>No root cause</v>
      </c>
      <c r="AS954" s="92" t="s">
        <v>5537</v>
      </c>
      <c r="AT954" s="98" t="s">
        <v>1665</v>
      </c>
      <c r="AV954" s="17" t="s">
        <v>5537</v>
      </c>
      <c r="AW954" s="7" t="s">
        <v>5537</v>
      </c>
      <c r="AX954" s="6" t="s">
        <v>5537</v>
      </c>
      <c r="AY954" s="7"/>
      <c r="AZ954" s="3" t="s">
        <v>5537</v>
      </c>
      <c r="BA954" s="18" t="s">
        <v>5537</v>
      </c>
      <c r="BB954" s="18" t="s">
        <v>5537</v>
      </c>
      <c r="BC954" s="18" t="s">
        <v>5537</v>
      </c>
      <c r="BD954" s="18" t="s">
        <v>5537</v>
      </c>
      <c r="BE954" s="18" t="s">
        <v>5537</v>
      </c>
      <c r="BF954" s="18" t="s">
        <v>5537</v>
      </c>
      <c r="BG954" s="18" t="s">
        <v>5537</v>
      </c>
      <c r="BH954" s="18" t="s">
        <v>5537</v>
      </c>
      <c r="BI954" s="18" t="s">
        <v>5537</v>
      </c>
      <c r="BJ954" s="18" t="s">
        <v>5537</v>
      </c>
      <c r="BK954" s="18" t="s">
        <v>5537</v>
      </c>
      <c r="BL954" s="9" t="s">
        <v>5537</v>
      </c>
      <c r="BM954" s="14" t="s">
        <v>5537</v>
      </c>
      <c r="BN954" s="14" t="s">
        <v>5537</v>
      </c>
      <c r="BO954" s="14" t="str">
        <f>_xlfn.XLOOKUP(B954,'[4]cell downs 18042026 17h'!$B:$B,'[4]cell downs 18042026 17h'!$B:$B,"")</f>
        <v/>
      </c>
      <c r="BP954" s="14" t="str">
        <f>_xlfn.XLOOKUP(B954,'[5]Cells Huawei 19042026 15h'!$B:$B,'[5]Cells Huawei 19042026 15h'!$B:$B,"")</f>
        <v/>
      </c>
      <c r="BQ954" s="9" t="str">
        <f>_xlfn.XLOOKUP(B954,'[6]cells down 19042026 9H40'!$B:$B,'[6]cells down 19042026 9H40'!$B:$B,"")</f>
        <v/>
      </c>
      <c r="BR954" s="9" t="s">
        <v>5537</v>
      </c>
      <c r="BS954" s="9" t="s">
        <v>5537</v>
      </c>
      <c r="BT954" s="108"/>
    </row>
    <row r="955" spans="1:72" s="9" customFormat="1" x14ac:dyDescent="0.35">
      <c r="A955" s="1" t="s">
        <v>4165</v>
      </c>
      <c r="B955" s="8" t="s">
        <v>4166</v>
      </c>
      <c r="C955" s="3" t="str">
        <f>_xlfn.XLOOKUP(B955,'[1]daily break down'!$D:$D,'[1]daily break down'!$E:$E,"")</f>
        <v>Douala</v>
      </c>
      <c r="D955" s="1" t="s">
        <v>21</v>
      </c>
      <c r="E955" s="1" t="s">
        <v>125</v>
      </c>
      <c r="F955" s="3" t="s">
        <v>31</v>
      </c>
      <c r="G955" s="1" t="s">
        <v>32</v>
      </c>
      <c r="H955" s="34" t="str">
        <f>_xlfn.XLOOKUP(B955,[2]CALCULATION!$B:$B,[2]CALCULATION!$H:$H,"")</f>
        <v>ZTE</v>
      </c>
      <c r="I955" s="28">
        <v>0</v>
      </c>
      <c r="J955" s="28">
        <v>0</v>
      </c>
      <c r="K955" s="28">
        <v>0</v>
      </c>
      <c r="L955" s="28">
        <v>1.6051570485655401E-3</v>
      </c>
      <c r="M955" s="28">
        <v>0</v>
      </c>
      <c r="N955" s="28">
        <v>0</v>
      </c>
      <c r="O955" s="28">
        <v>0</v>
      </c>
      <c r="P955" s="28">
        <v>0</v>
      </c>
      <c r="Q955" s="28">
        <v>0</v>
      </c>
      <c r="R955" s="28">
        <v>0</v>
      </c>
      <c r="S955" s="93">
        <v>0</v>
      </c>
      <c r="T955" s="93">
        <f>_xlfn.XLOOKUP(B955,'[3]Nur des jours'!$B:$B,'[3]Nur des jours'!$U:$U,"")</f>
        <v>0</v>
      </c>
      <c r="U955" s="93">
        <v>0</v>
      </c>
      <c r="V955" s="93">
        <v>0</v>
      </c>
      <c r="W955" s="93">
        <v>0</v>
      </c>
      <c r="X955" s="93">
        <v>0</v>
      </c>
      <c r="Y955" s="93">
        <v>0</v>
      </c>
      <c r="Z955" s="93">
        <v>0</v>
      </c>
      <c r="AA955" s="93">
        <v>0</v>
      </c>
      <c r="AB955" s="93">
        <v>0</v>
      </c>
      <c r="AC955" s="93">
        <f>_xlfn.XLOOKUP(B955,'[3]Nur des jours'!$B:$B,'[3]Nur des jours'!$N:$N,"")</f>
        <v>0</v>
      </c>
      <c r="AD955" s="93">
        <v>0</v>
      </c>
      <c r="AE955" s="93">
        <v>1.8905183016439186E-2</v>
      </c>
      <c r="AF955" s="93">
        <v>0</v>
      </c>
      <c r="AG955" s="93"/>
      <c r="AH955" s="93">
        <v>0</v>
      </c>
      <c r="AI955" s="93">
        <v>0</v>
      </c>
      <c r="AJ955" s="93">
        <v>0</v>
      </c>
      <c r="AK955" s="93">
        <v>0</v>
      </c>
      <c r="AL955" s="93">
        <v>0</v>
      </c>
      <c r="AM955" s="49" t="s">
        <v>5559</v>
      </c>
      <c r="AN955" s="49"/>
      <c r="AO955" s="48" t="str" cm="1">
        <f t="array" ref="AO955">IFERROR(_xlfn.IFS(
AQ955="MPR ISSUE","PDH",
AQ955="BSS Hardware Issue","BSS",
AQ955="Sites strategiques, MLL, Pylone, etc.","ENVTECH",
AQ955="AKTIVCO DEFAUT GE &amp; POWER Cabinet","AKTIVCO",
AQ955="AKTIVCO Coupure ENEO &amp; Baisse de tension","AKTIVCO GRID ONLY",
AQ955="Coupure ENEO &amp; Baisse de tension","IHS GRID ONLY",
AQ955="Defaut GE &amp; POWER Cabinet","IHS",
AQ955="Sharing","Partners",
AQ955="Sites strategiques &amp; DataCenter","SST &amp; DC",
AQ955="Exclu","Exclu",
AQ955="SAT","SAT",
AQ955="SPARE-ISSUE","SPARE-ISSUE",
AQ955="Fiber CAmtel","TRANS_FO_CAMTEL",
AQ955="Fiber AOF","Fiber AOF",
AQ955="Projet OCM (HUAWEI)","TRAVAUX-HUAWEI",
AQ955="Projet OCM (NOKIA)","TRAVAUX-NOKIA",
AQ955="ACCESS-ISSUE","ACCESS-ISSUE",
AQ955="Projet OCM (ZTE, NOKIA, autres projets)","TRAVAUX OCM",
AQ955="No root CAuse","No root cause",
AQ955="ODU HS","PDH",
AQ955="IP &amp; VLAN","PDH",
AQ955="Warehouse HUAWEI","SPARE-ISSUE",
AQ955="SPARE-HS","SPARE-ISSUE",
AQ955="Power Telco","BSS",AQ955="no impacts","no impacts"
),"")</f>
        <v>No root cause</v>
      </c>
      <c r="AP955" s="48" t="str" cm="1">
        <f t="array" ref="AP955">IFERROR(_xlfn.IFS(
AQ955="MPR ISSUE","TX ISSUE",
AQ955="BSS Hardware Issue","RAN ISSUE",
AQ955="Sites strategiques, MLL, Pylone, etc.","ENVTECH",
AQ955="AKTIVCO DEFAUT GE &amp; POWER Cabinet","POWER ISSUE",
AQ955="AKTIVCO Coupure ENEO &amp; Baisse de tension","POWER ISSUE",
AQ955="Coupure ENEO &amp; Baisse de tension","POWER ISSUE",
AQ955="Defaut GE &amp; POWER Cabinet","POWER ISSUE",
AQ955="Sharing","POWER ISSUE",
AQ955="Sites strategiques &amp; DataCenter","POWER ISSUE",
AQ955="Exclu","Exclu",
AQ955="SAT","TX ISSUE",
AQ955="SPARE-ISSUE","SPARE-ISSUE",
AQ955="Fiber CAmtel","TX ISSUE",
AQ955="Fiber AOF","TX ISSUE",
AQ955="Projet OCM (HUAWEI)","TRAVAUX-HUAWEI",
AQ955="Projet OCM (NOKIA)","TRAVAUX -NOKIA",
AQ955="ACCESS-ISSUE","ACCESS-ISSUE",
AQ955="Projet OCM (ZTE, NOKIA, autres projets)","TRAVAUX OCM",
AQ955="No root CAuse","No root cause",
AQ955="ODU HS","TX ISSUE",
AQ955="IP &amp; VLAN","TX ISSUE",
AQ955="Warehouse HUAWEI","SPARE-ISSUE",
AQ955="SPARE-HS","SPARE-ISSUE",
AQ955="Power Telco","RAN ISSUE",AQ955="no impacts","no impacts"
),"")</f>
        <v>No root cause</v>
      </c>
      <c r="AQ955" s="67" t="s">
        <v>5344</v>
      </c>
      <c r="AR955" s="48" t="str" cm="1">
        <f t="array" ref="AR955">IFERROR(_xlfn.IFS(
AQ955="MPR ISSUE","ACTIVE",
AQ955="BSS Hardware Issue","ACTIVE",
AQ955="Sites strategiques, MLL, Pylone, etc.","PASSIVE",
AQ955="AKTIVCO DEFAUT GE &amp; POWER Cabinet","PASSIVE",
AQ955="AKTIVCO Coupure ENEO &amp; Baisse de tension","PASSIVE",
AQ955="Coupure ENEO &amp; Baisse de tension","PASSIVE",
AQ955="Defaut GE &amp; POWER Cabinet","PASSIVE",
AQ955="Sharing","PASSIVE",
AQ955="Sites strategiques &amp; DataCenter","PASSIVE",
AQ955="Exclu","Exclu",
AQ955="SAT","ACTIVE",
AQ955="SPARE-ISSUE","SPARE-ISSUE",
AQ955="Fiber CAmtel","ACTIVE",
AQ955="Fiber AOF","ACTIVE",
AQ955="Projet OCM (HUAWEI)","PLANNED WORKS",
AQ955="Projet OCM (NOKIA)","PLANNED WORKS",
AQ955="ACCESS-ISSUE","ACCESS-ISSUE",
AQ955="Projet OCM (ZTE, NOKIA, autres projets)","PLANNED WORKS",
AQ955="No root CAuse","No root cause",
AQ955="ODU HS","ACTIVE",
AQ955="IP &amp; VLAN","ACTIVE",
AQ955="Warehouse HUAWEI","SPARE-ISSUE",
AQ955="SPARE-HS","SPARE-ISSUE",
AQ955="Power Telco","ACTIVE", AQ955="no impacts","no impacts"
),"")</f>
        <v>No root cause</v>
      </c>
      <c r="AS955" s="92" t="s">
        <v>5537</v>
      </c>
      <c r="AT955" s="98" t="s">
        <v>4166</v>
      </c>
      <c r="AV955" s="17" t="s">
        <v>5537</v>
      </c>
      <c r="AW955" s="7" t="s">
        <v>5537</v>
      </c>
      <c r="AX955" s="6" t="s">
        <v>5537</v>
      </c>
      <c r="AY955" s="7"/>
      <c r="AZ955" s="3" t="s">
        <v>5537</v>
      </c>
      <c r="BA955" s="18" t="s">
        <v>5537</v>
      </c>
      <c r="BB955" s="18" t="s">
        <v>5537</v>
      </c>
      <c r="BC955" s="18" t="s">
        <v>5537</v>
      </c>
      <c r="BD955" s="18" t="s">
        <v>5537</v>
      </c>
      <c r="BE955" s="18" t="s">
        <v>5537</v>
      </c>
      <c r="BF955" s="18" t="s">
        <v>5537</v>
      </c>
      <c r="BG955" s="18" t="s">
        <v>5537</v>
      </c>
      <c r="BH955" s="18" t="s">
        <v>5537</v>
      </c>
      <c r="BI955" s="18" t="s">
        <v>5537</v>
      </c>
      <c r="BJ955" s="18" t="s">
        <v>5537</v>
      </c>
      <c r="BK955" s="18" t="s">
        <v>5537</v>
      </c>
      <c r="BL955" s="9" t="s">
        <v>5537</v>
      </c>
      <c r="BM955" s="14" t="s">
        <v>5537</v>
      </c>
      <c r="BN955" s="14" t="s">
        <v>5537</v>
      </c>
      <c r="BO955" s="14" t="str">
        <f>_xlfn.XLOOKUP(B955,'[4]cell downs 18042026 17h'!$B:$B,'[4]cell downs 18042026 17h'!$B:$B,"")</f>
        <v/>
      </c>
      <c r="BP955" s="14" t="str">
        <f>_xlfn.XLOOKUP(B955,'[5]Cells Huawei 19042026 15h'!$B:$B,'[5]Cells Huawei 19042026 15h'!$B:$B,"")</f>
        <v/>
      </c>
      <c r="BQ955" s="9" t="str">
        <f>_xlfn.XLOOKUP(B955,'[6]cells down 19042026 9H40'!$B:$B,'[6]cells down 19042026 9H40'!$B:$B,"")</f>
        <v/>
      </c>
      <c r="BR955" s="9" t="s">
        <v>5537</v>
      </c>
      <c r="BS955" s="9" t="s">
        <v>594</v>
      </c>
      <c r="BT955" s="108"/>
    </row>
    <row r="956" spans="1:72" s="9" customFormat="1" ht="24" customHeight="1" x14ac:dyDescent="0.35">
      <c r="A956" s="1" t="s">
        <v>2029</v>
      </c>
      <c r="B956" s="8" t="s">
        <v>2030</v>
      </c>
      <c r="C956" s="3" t="str">
        <f>_xlfn.XLOOKUP(B956,'[1]daily break down'!$D:$D,'[1]daily break down'!$E:$E,"")</f>
        <v>Yaounde</v>
      </c>
      <c r="D956" s="1" t="s">
        <v>21</v>
      </c>
      <c r="E956" s="1" t="s">
        <v>36</v>
      </c>
      <c r="F956" s="3" t="s">
        <v>37</v>
      </c>
      <c r="G956" s="1" t="s">
        <v>38</v>
      </c>
      <c r="H956" s="34" t="str">
        <f>_xlfn.XLOOKUP(B956,[2]CALCULATION!$B:$B,[2]CALCULATION!$H:$H,"")</f>
        <v>ZTE</v>
      </c>
      <c r="I956" s="28">
        <v>0</v>
      </c>
      <c r="J956" s="28">
        <v>0</v>
      </c>
      <c r="K956" s="28">
        <v>0</v>
      </c>
      <c r="L956" s="28">
        <v>0</v>
      </c>
      <c r="M956" s="28">
        <v>0</v>
      </c>
      <c r="N956" s="28">
        <v>0</v>
      </c>
      <c r="O956" s="28">
        <v>0</v>
      </c>
      <c r="P956" s="28">
        <v>0</v>
      </c>
      <c r="Q956" s="28">
        <v>0.11701594884043463</v>
      </c>
      <c r="R956" s="28">
        <v>0</v>
      </c>
      <c r="S956" s="93">
        <v>0</v>
      </c>
      <c r="T956" s="93">
        <f>_xlfn.XLOOKUP(B956,'[3]Nur des jours'!$B:$B,'[3]Nur des jours'!$U:$U,"")</f>
        <v>0</v>
      </c>
      <c r="U956" s="93">
        <v>0</v>
      </c>
      <c r="V956" s="93">
        <v>0</v>
      </c>
      <c r="W956" s="93">
        <v>0</v>
      </c>
      <c r="X956" s="93">
        <v>0</v>
      </c>
      <c r="Y956" s="93">
        <v>0</v>
      </c>
      <c r="Z956" s="93">
        <v>0</v>
      </c>
      <c r="AA956" s="93">
        <v>0</v>
      </c>
      <c r="AB956" s="93">
        <v>0</v>
      </c>
      <c r="AC956" s="93">
        <f>_xlfn.XLOOKUP(B956,'[3]Nur des jours'!$B:$B,'[3]Nur des jours'!$N:$N,"")</f>
        <v>0</v>
      </c>
      <c r="AD956" s="93">
        <v>0</v>
      </c>
      <c r="AE956" s="93">
        <v>1.6729303461717297E-2</v>
      </c>
      <c r="AF956" s="93">
        <v>0</v>
      </c>
      <c r="AG956" s="93"/>
      <c r="AH956" s="93">
        <v>0</v>
      </c>
      <c r="AI956" s="93">
        <v>0</v>
      </c>
      <c r="AJ956" s="93">
        <v>0</v>
      </c>
      <c r="AK956" s="93">
        <v>0</v>
      </c>
      <c r="AL956" s="93">
        <v>0</v>
      </c>
      <c r="AM956" s="49" t="s">
        <v>5559</v>
      </c>
      <c r="AN956" s="49"/>
      <c r="AO956" s="48" t="str" cm="1">
        <f t="array" ref="AO956">IFERROR(_xlfn.IFS(
AQ956="MPR ISSUE","PDH",
AQ956="BSS Hardware Issue","BSS",
AQ956="Sites strategiques, MLL, Pylone, etc.","ENVTECH",
AQ956="AKTIVCO DEFAUT GE &amp; POWER Cabinet","AKTIVCO",
AQ956="AKTIVCO Coupure ENEO &amp; Baisse de tension","AKTIVCO GRID ONLY",
AQ956="Coupure ENEO &amp; Baisse de tension","IHS GRID ONLY",
AQ956="Defaut GE &amp; POWER Cabinet","IHS",
AQ956="Sharing","Partners",
AQ956="Sites strategiques &amp; DataCenter","SST &amp; DC",
AQ956="Exclu","Exclu",
AQ956="SAT","SAT",
AQ956="SPARE-ISSUE","SPARE-ISSUE",
AQ956="Fiber CAmtel","TRANS_FO_CAMTEL",
AQ956="Fiber AOF","Fiber AOF",
AQ956="Projet OCM (HUAWEI)","TRAVAUX-HUAWEI",
AQ956="Projet OCM (NOKIA)","TRAVAUX-NOKIA",
AQ956="ACCESS-ISSUE","ACCESS-ISSUE",
AQ956="Projet OCM (ZTE, NOKIA, autres projets)","TRAVAUX OCM",
AQ956="No root CAuse","No root cause",
AQ956="ODU HS","PDH",
AQ956="IP &amp; VLAN","PDH",
AQ956="Warehouse HUAWEI","SPARE-ISSUE",
AQ956="SPARE-HS","SPARE-ISSUE",
AQ956="Power Telco","BSS",AQ956="no impacts","no impacts"
),"")</f>
        <v>No root cause</v>
      </c>
      <c r="AP956" s="48" t="str" cm="1">
        <f t="array" ref="AP956">IFERROR(_xlfn.IFS(
AQ956="MPR ISSUE","TX ISSUE",
AQ956="BSS Hardware Issue","RAN ISSUE",
AQ956="Sites strategiques, MLL, Pylone, etc.","ENVTECH",
AQ956="AKTIVCO DEFAUT GE &amp; POWER Cabinet","POWER ISSUE",
AQ956="AKTIVCO Coupure ENEO &amp; Baisse de tension","POWER ISSUE",
AQ956="Coupure ENEO &amp; Baisse de tension","POWER ISSUE",
AQ956="Defaut GE &amp; POWER Cabinet","POWER ISSUE",
AQ956="Sharing","POWER ISSUE",
AQ956="Sites strategiques &amp; DataCenter","POWER ISSUE",
AQ956="Exclu","Exclu",
AQ956="SAT","TX ISSUE",
AQ956="SPARE-ISSUE","SPARE-ISSUE",
AQ956="Fiber CAmtel","TX ISSUE",
AQ956="Fiber AOF","TX ISSUE",
AQ956="Projet OCM (HUAWEI)","TRAVAUX-HUAWEI",
AQ956="Projet OCM (NOKIA)","TRAVAUX -NOKIA",
AQ956="ACCESS-ISSUE","ACCESS-ISSUE",
AQ956="Projet OCM (ZTE, NOKIA, autres projets)","TRAVAUX OCM",
AQ956="No root CAuse","No root cause",
AQ956="ODU HS","TX ISSUE",
AQ956="IP &amp; VLAN","TX ISSUE",
AQ956="Warehouse HUAWEI","SPARE-ISSUE",
AQ956="SPARE-HS","SPARE-ISSUE",
AQ956="Power Telco","RAN ISSUE",AQ956="no impacts","no impacts"
),"")</f>
        <v>No root cause</v>
      </c>
      <c r="AQ956" s="67" t="s">
        <v>5344</v>
      </c>
      <c r="AR956" s="48" t="str" cm="1">
        <f t="array" ref="AR956">IFERROR(_xlfn.IFS(
AQ956="MPR ISSUE","ACTIVE",
AQ956="BSS Hardware Issue","ACTIVE",
AQ956="Sites strategiques, MLL, Pylone, etc.","PASSIVE",
AQ956="AKTIVCO DEFAUT GE &amp; POWER Cabinet","PASSIVE",
AQ956="AKTIVCO Coupure ENEO &amp; Baisse de tension","PASSIVE",
AQ956="Coupure ENEO &amp; Baisse de tension","PASSIVE",
AQ956="Defaut GE &amp; POWER Cabinet","PASSIVE",
AQ956="Sharing","PASSIVE",
AQ956="Sites strategiques &amp; DataCenter","PASSIVE",
AQ956="Exclu","Exclu",
AQ956="SAT","ACTIVE",
AQ956="SPARE-ISSUE","SPARE-ISSUE",
AQ956="Fiber CAmtel","ACTIVE",
AQ956="Fiber AOF","ACTIVE",
AQ956="Projet OCM (HUAWEI)","PLANNED WORKS",
AQ956="Projet OCM (NOKIA)","PLANNED WORKS",
AQ956="ACCESS-ISSUE","ACCESS-ISSUE",
AQ956="Projet OCM (ZTE, NOKIA, autres projets)","PLANNED WORKS",
AQ956="No root CAuse","No root cause",
AQ956="ODU HS","ACTIVE",
AQ956="IP &amp; VLAN","ACTIVE",
AQ956="Warehouse HUAWEI","SPARE-ISSUE",
AQ956="SPARE-HS","SPARE-ISSUE",
AQ956="Power Telco","ACTIVE", AQ956="no impacts","no impacts"
),"")</f>
        <v>No root cause</v>
      </c>
      <c r="AS956" s="92" t="s">
        <v>5537</v>
      </c>
      <c r="AT956" s="98" t="s">
        <v>2030</v>
      </c>
      <c r="AV956" s="17" t="s">
        <v>5537</v>
      </c>
      <c r="AW956" s="7" t="s">
        <v>5537</v>
      </c>
      <c r="AX956" s="6" t="s">
        <v>5537</v>
      </c>
      <c r="AY956" s="7"/>
      <c r="AZ956" s="3" t="s">
        <v>5537</v>
      </c>
      <c r="BA956" s="18" t="s">
        <v>5537</v>
      </c>
      <c r="BB956" s="18" t="s">
        <v>5537</v>
      </c>
      <c r="BC956" s="18" t="s">
        <v>5537</v>
      </c>
      <c r="BD956" s="18" t="s">
        <v>5537</v>
      </c>
      <c r="BE956" s="18" t="s">
        <v>5537</v>
      </c>
      <c r="BF956" s="18" t="s">
        <v>5537</v>
      </c>
      <c r="BG956" s="18" t="s">
        <v>5537</v>
      </c>
      <c r="BH956" s="18" t="s">
        <v>5537</v>
      </c>
      <c r="BI956" s="18" t="s">
        <v>5537</v>
      </c>
      <c r="BJ956" s="18" t="s">
        <v>5537</v>
      </c>
      <c r="BK956" s="18" t="s">
        <v>5537</v>
      </c>
      <c r="BL956" s="9" t="s">
        <v>5537</v>
      </c>
      <c r="BM956" s="14" t="s">
        <v>5537</v>
      </c>
      <c r="BN956" s="14" t="s">
        <v>5537</v>
      </c>
      <c r="BO956" s="14" t="str">
        <f>_xlfn.XLOOKUP(B956,'[4]cell downs 18042026 17h'!$B:$B,'[4]cell downs 18042026 17h'!$B:$B,"")</f>
        <v/>
      </c>
      <c r="BP956" s="14" t="str">
        <f>_xlfn.XLOOKUP(B956,'[5]Cells Huawei 19042026 15h'!$B:$B,'[5]Cells Huawei 19042026 15h'!$B:$B,"")</f>
        <v/>
      </c>
      <c r="BQ956" s="9" t="str">
        <f>_xlfn.XLOOKUP(B956,'[6]cells down 19042026 9H40'!$B:$B,'[6]cells down 19042026 9H40'!$B:$B,"")</f>
        <v/>
      </c>
      <c r="BR956" s="9" t="s">
        <v>5537</v>
      </c>
      <c r="BS956" s="9" t="s">
        <v>594</v>
      </c>
      <c r="BT956" s="108"/>
    </row>
    <row r="957" spans="1:72" s="9" customFormat="1" x14ac:dyDescent="0.35">
      <c r="A957" s="1" t="s">
        <v>3372</v>
      </c>
      <c r="B957" s="8" t="s">
        <v>3373</v>
      </c>
      <c r="C957" s="3" t="str">
        <f>_xlfn.XLOOKUP(B957,'[1]daily break down'!$D:$D,'[1]daily break down'!$E:$E,"")</f>
        <v>Yaounde</v>
      </c>
      <c r="D957" s="1" t="s">
        <v>11</v>
      </c>
      <c r="E957" s="1" t="s">
        <v>12</v>
      </c>
      <c r="F957" s="3" t="s">
        <v>37</v>
      </c>
      <c r="G957" s="1" t="s">
        <v>38</v>
      </c>
      <c r="H957" s="34" t="str">
        <f>_xlfn.XLOOKUP(B957,[2]CALCULATION!$B:$B,[2]CALCULATION!$H:$H,"")</f>
        <v>ZTE</v>
      </c>
      <c r="I957" s="28">
        <v>0.16584839327346426</v>
      </c>
      <c r="J957" s="28">
        <v>0</v>
      </c>
      <c r="K957" s="28">
        <v>0</v>
      </c>
      <c r="L957" s="28">
        <v>0</v>
      </c>
      <c r="M957" s="28">
        <v>0</v>
      </c>
      <c r="N957" s="28">
        <v>0</v>
      </c>
      <c r="O957" s="28">
        <v>0.33171462162524651</v>
      </c>
      <c r="P957" s="28">
        <v>0</v>
      </c>
      <c r="Q957" s="28">
        <v>0</v>
      </c>
      <c r="R957" s="28">
        <v>0</v>
      </c>
      <c r="S957" s="93">
        <v>0</v>
      </c>
      <c r="T957" s="93">
        <f>_xlfn.XLOOKUP(B957,'[3]Nur des jours'!$B:$B,'[3]Nur des jours'!$U:$U,"")</f>
        <v>0</v>
      </c>
      <c r="U957" s="93">
        <v>0</v>
      </c>
      <c r="V957" s="93">
        <v>0</v>
      </c>
      <c r="W957" s="93">
        <v>0</v>
      </c>
      <c r="X957" s="93">
        <v>0</v>
      </c>
      <c r="Y957" s="93">
        <v>0</v>
      </c>
      <c r="Z957" s="93">
        <v>0</v>
      </c>
      <c r="AA957" s="93">
        <v>0</v>
      </c>
      <c r="AB957" s="93">
        <v>0</v>
      </c>
      <c r="AC957" s="93">
        <f>_xlfn.XLOOKUP(B957,'[3]Nur des jours'!$B:$B,'[3]Nur des jours'!$N:$N,"")</f>
        <v>0</v>
      </c>
      <c r="AD957" s="93">
        <v>0</v>
      </c>
      <c r="AE957" s="93">
        <v>1.2520224978811941E-2</v>
      </c>
      <c r="AF957" s="93">
        <v>0</v>
      </c>
      <c r="AG957" s="93"/>
      <c r="AH957" s="93">
        <v>0</v>
      </c>
      <c r="AI957" s="93">
        <v>0</v>
      </c>
      <c r="AJ957" s="93">
        <v>0</v>
      </c>
      <c r="AK957" s="93">
        <v>0</v>
      </c>
      <c r="AL957" s="93">
        <v>0</v>
      </c>
      <c r="AM957" s="49" t="s">
        <v>5559</v>
      </c>
      <c r="AN957" s="49"/>
      <c r="AO957" s="48" t="str" cm="1">
        <f t="array" ref="AO957">IFERROR(_xlfn.IFS(
AQ957="MPR ISSUE","PDH",
AQ957="BSS Hardware Issue","BSS",
AQ957="Sites strategiques, MLL, Pylone, etc.","ENVTECH",
AQ957="AKTIVCO DEFAUT GE &amp; POWER Cabinet","AKTIVCO",
AQ957="AKTIVCO Coupure ENEO &amp; Baisse de tension","AKTIVCO GRID ONLY",
AQ957="Coupure ENEO &amp; Baisse de tension","IHS GRID ONLY",
AQ957="Defaut GE &amp; POWER Cabinet","IHS",
AQ957="Sharing","Partners",
AQ957="Sites strategiques &amp; DataCenter","SST &amp; DC",
AQ957="Exclu","Exclu",
AQ957="SAT","SAT",
AQ957="SPARE-ISSUE","SPARE-ISSUE",
AQ957="Fiber CAmtel","TRANS_FO_CAMTEL",
AQ957="Fiber AOF","Fiber AOF",
AQ957="Projet OCM (HUAWEI)","TRAVAUX-HUAWEI",
AQ957="Projet OCM (NOKIA)","TRAVAUX-NOKIA",
AQ957="ACCESS-ISSUE","ACCESS-ISSUE",
AQ957="Projet OCM (ZTE, NOKIA, autres projets)","TRAVAUX OCM",
AQ957="No root CAuse","No root cause",
AQ957="ODU HS","PDH",
AQ957="IP &amp; VLAN","PDH",
AQ957="Warehouse HUAWEI","SPARE-ISSUE",
AQ957="SPARE-HS","SPARE-ISSUE",
AQ957="Power Telco","BSS",AQ957="no impacts","no impacts"
),"")</f>
        <v>No root cause</v>
      </c>
      <c r="AP957" s="48" t="str" cm="1">
        <f t="array" ref="AP957">IFERROR(_xlfn.IFS(
AQ957="MPR ISSUE","TX ISSUE",
AQ957="BSS Hardware Issue","RAN ISSUE",
AQ957="Sites strategiques, MLL, Pylone, etc.","ENVTECH",
AQ957="AKTIVCO DEFAUT GE &amp; POWER Cabinet","POWER ISSUE",
AQ957="AKTIVCO Coupure ENEO &amp; Baisse de tension","POWER ISSUE",
AQ957="Coupure ENEO &amp; Baisse de tension","POWER ISSUE",
AQ957="Defaut GE &amp; POWER Cabinet","POWER ISSUE",
AQ957="Sharing","POWER ISSUE",
AQ957="Sites strategiques &amp; DataCenter","POWER ISSUE",
AQ957="Exclu","Exclu",
AQ957="SAT","TX ISSUE",
AQ957="SPARE-ISSUE","SPARE-ISSUE",
AQ957="Fiber CAmtel","TX ISSUE",
AQ957="Fiber AOF","TX ISSUE",
AQ957="Projet OCM (HUAWEI)","TRAVAUX-HUAWEI",
AQ957="Projet OCM (NOKIA)","TRAVAUX -NOKIA",
AQ957="ACCESS-ISSUE","ACCESS-ISSUE",
AQ957="Projet OCM (ZTE, NOKIA, autres projets)","TRAVAUX OCM",
AQ957="No root CAuse","No root cause",
AQ957="ODU HS","TX ISSUE",
AQ957="IP &amp; VLAN","TX ISSUE",
AQ957="Warehouse HUAWEI","SPARE-ISSUE",
AQ957="SPARE-HS","SPARE-ISSUE",
AQ957="Power Telco","RAN ISSUE",AQ957="no impacts","no impacts"
),"")</f>
        <v>No root cause</v>
      </c>
      <c r="AQ957" s="127" t="s">
        <v>5344</v>
      </c>
      <c r="AR957" s="48" t="str" cm="1">
        <f t="array" ref="AR957">IFERROR(_xlfn.IFS(
AQ957="MPR ISSUE","ACTIVE",
AQ957="BSS Hardware Issue","ACTIVE",
AQ957="Sites strategiques, MLL, Pylone, etc.","PASSIVE",
AQ957="AKTIVCO DEFAUT GE &amp; POWER Cabinet","PASSIVE",
AQ957="AKTIVCO Coupure ENEO &amp; Baisse de tension","PASSIVE",
AQ957="Coupure ENEO &amp; Baisse de tension","PASSIVE",
AQ957="Defaut GE &amp; POWER Cabinet","PASSIVE",
AQ957="Sharing","PASSIVE",
AQ957="Sites strategiques &amp; DataCenter","PASSIVE",
AQ957="Exclu","Exclu",
AQ957="SAT","ACTIVE",
AQ957="SPARE-ISSUE","SPARE-ISSUE",
AQ957="Fiber CAmtel","ACTIVE",
AQ957="Fiber AOF","ACTIVE",
AQ957="Projet OCM (HUAWEI)","PLANNED WORKS",
AQ957="Projet OCM (NOKIA)","PLANNED WORKS",
AQ957="ACCESS-ISSUE","ACCESS-ISSUE",
AQ957="Projet OCM (ZTE, NOKIA, autres projets)","PLANNED WORKS",
AQ957="No root CAuse","No root cause",
AQ957="ODU HS","ACTIVE",
AQ957="IP &amp; VLAN","ACTIVE",
AQ957="Warehouse HUAWEI","SPARE-ISSUE",
AQ957="SPARE-HS","SPARE-ISSUE",
AQ957="Power Telco","ACTIVE", AQ957="no impacts","no impacts"
),"")</f>
        <v>No root cause</v>
      </c>
      <c r="AS957" s="92" t="s">
        <v>5537</v>
      </c>
      <c r="AT957" s="98" t="s">
        <v>3373</v>
      </c>
      <c r="AV957" s="17" t="s">
        <v>5537</v>
      </c>
      <c r="AW957" s="7" t="s">
        <v>5537</v>
      </c>
      <c r="AX957" s="6" t="s">
        <v>5537</v>
      </c>
      <c r="AY957" s="7"/>
      <c r="AZ957" s="3" t="s">
        <v>5537</v>
      </c>
      <c r="BA957" s="18" t="s">
        <v>5537</v>
      </c>
      <c r="BB957" s="18" t="s">
        <v>5537</v>
      </c>
      <c r="BC957" s="18" t="s">
        <v>5537</v>
      </c>
      <c r="BD957" s="18" t="s">
        <v>5537</v>
      </c>
      <c r="BE957" s="18" t="s">
        <v>5537</v>
      </c>
      <c r="BF957" s="18" t="s">
        <v>5537</v>
      </c>
      <c r="BG957" s="18" t="s">
        <v>5537</v>
      </c>
      <c r="BH957" s="18" t="s">
        <v>5537</v>
      </c>
      <c r="BI957" s="18" t="s">
        <v>5537</v>
      </c>
      <c r="BJ957" s="18" t="s">
        <v>5537</v>
      </c>
      <c r="BK957" s="18" t="s">
        <v>5537</v>
      </c>
      <c r="BL957" s="9" t="s">
        <v>5537</v>
      </c>
      <c r="BM957" s="14" t="s">
        <v>5537</v>
      </c>
      <c r="BN957" s="14" t="s">
        <v>5537</v>
      </c>
      <c r="BO957" s="14" t="str">
        <f>_xlfn.XLOOKUP(B957,'[4]cell downs 18042026 17h'!$B:$B,'[4]cell downs 18042026 17h'!$B:$B,"")</f>
        <v/>
      </c>
      <c r="BP957" s="14" t="str">
        <f>_xlfn.XLOOKUP(B957,'[5]Cells Huawei 19042026 15h'!$B:$B,'[5]Cells Huawei 19042026 15h'!$B:$B,"")</f>
        <v/>
      </c>
      <c r="BQ957" s="9" t="str">
        <f>_xlfn.XLOOKUP(B957,'[6]cells down 19042026 9H40'!$B:$B,'[6]cells down 19042026 9H40'!$B:$B,"")</f>
        <v/>
      </c>
      <c r="BR957" s="9" t="s">
        <v>3373</v>
      </c>
      <c r="BS957" s="9" t="s">
        <v>12</v>
      </c>
      <c r="BT957" s="108"/>
    </row>
    <row r="958" spans="1:72" s="9" customFormat="1" x14ac:dyDescent="0.35">
      <c r="A958" s="1" t="s">
        <v>4631</v>
      </c>
      <c r="B958" s="8" t="s">
        <v>4632</v>
      </c>
      <c r="C958" s="3" t="str">
        <f>_xlfn.XLOOKUP(B958,'[1]daily break down'!$D:$D,'[1]daily break down'!$E:$E,"")</f>
        <v>Yaounde</v>
      </c>
      <c r="D958" s="1" t="s">
        <v>11</v>
      </c>
      <c r="E958" s="1" t="s">
        <v>5503</v>
      </c>
      <c r="F958" s="3" t="s">
        <v>37</v>
      </c>
      <c r="G958" s="1" t="s">
        <v>38</v>
      </c>
      <c r="H958" s="34" t="str">
        <f>_xlfn.XLOOKUP(B958,[2]CALCULATION!$B:$B,[2]CALCULATION!$H:$H,"")</f>
        <v>ZTE</v>
      </c>
      <c r="I958" s="28">
        <v>0</v>
      </c>
      <c r="J958" s="28">
        <v>0</v>
      </c>
      <c r="K958" s="28">
        <v>0</v>
      </c>
      <c r="L958" s="28">
        <v>0</v>
      </c>
      <c r="M958" s="28">
        <v>0</v>
      </c>
      <c r="N958" s="28">
        <v>0</v>
      </c>
      <c r="O958" s="28">
        <v>0</v>
      </c>
      <c r="P958" s="28">
        <v>0</v>
      </c>
      <c r="Q958" s="28">
        <v>0</v>
      </c>
      <c r="R958" s="28">
        <v>0</v>
      </c>
      <c r="S958" s="93">
        <v>0</v>
      </c>
      <c r="T958" s="93">
        <f>_xlfn.XLOOKUP(B958,'[3]Nur des jours'!$B:$B,'[3]Nur des jours'!$U:$U,"")</f>
        <v>0</v>
      </c>
      <c r="U958" s="93">
        <v>0</v>
      </c>
      <c r="V958" s="93">
        <v>0</v>
      </c>
      <c r="W958" s="93">
        <v>0</v>
      </c>
      <c r="X958" s="93">
        <v>0</v>
      </c>
      <c r="Y958" s="93">
        <v>0</v>
      </c>
      <c r="Z958" s="93">
        <v>0</v>
      </c>
      <c r="AA958" s="93">
        <v>0</v>
      </c>
      <c r="AB958" s="93">
        <v>0</v>
      </c>
      <c r="AC958" s="93">
        <f>_xlfn.XLOOKUP(B958,'[3]Nur des jours'!$B:$B,'[3]Nur des jours'!$N:$N,"")</f>
        <v>0</v>
      </c>
      <c r="AD958" s="93">
        <v>0</v>
      </c>
      <c r="AE958" s="93">
        <v>1.2127853255829116E-2</v>
      </c>
      <c r="AF958" s="93">
        <v>0</v>
      </c>
      <c r="AG958" s="93"/>
      <c r="AH958" s="93">
        <v>0</v>
      </c>
      <c r="AI958" s="93">
        <v>0</v>
      </c>
      <c r="AJ958" s="93">
        <v>0</v>
      </c>
      <c r="AK958" s="93">
        <v>0</v>
      </c>
      <c r="AL958" s="93">
        <v>0</v>
      </c>
      <c r="AM958" s="49" t="s">
        <v>5559</v>
      </c>
      <c r="AN958" s="49"/>
      <c r="AO958" s="48" t="str" cm="1">
        <f t="array" ref="AO958">IFERROR(_xlfn.IFS(
AQ958="MPR ISSUE","PDH",
AQ958="BSS Hardware Issue","BSS",
AQ958="Sites strategiques, MLL, Pylone, etc.","ENVTECH",
AQ958="AKTIVCO DEFAUT GE &amp; POWER Cabinet","AKTIVCO",
AQ958="AKTIVCO Coupure ENEO &amp; Baisse de tension","AKTIVCO GRID ONLY",
AQ958="Coupure ENEO &amp; Baisse de tension","IHS GRID ONLY",
AQ958="Defaut GE &amp; POWER Cabinet","IHS",
AQ958="Sharing","Partners",
AQ958="Sites strategiques &amp; DataCenter","SST &amp; DC",
AQ958="Exclu","Exclu",
AQ958="SAT","SAT",
AQ958="SPARE-ISSUE","SPARE-ISSUE",
AQ958="Fiber CAmtel","TRANS_FO_CAMTEL",
AQ958="Fiber AOF","Fiber AOF",
AQ958="Projet OCM (HUAWEI)","TRAVAUX-HUAWEI",
AQ958="Projet OCM (NOKIA)","TRAVAUX-NOKIA",
AQ958="ACCESS-ISSUE","ACCESS-ISSUE",
AQ958="Projet OCM (ZTE, NOKIA, autres projets)","TRAVAUX OCM",
AQ958="No root CAuse","No root cause",
AQ958="ODU HS","PDH",
AQ958="IP &amp; VLAN","PDH",
AQ958="Warehouse HUAWEI","SPARE-ISSUE",
AQ958="SPARE-HS","SPARE-ISSUE",
AQ958="Power Telco","BSS",AQ958="no impacts","no impacts"
),"")</f>
        <v>No root cause</v>
      </c>
      <c r="AP958" s="48" t="str" cm="1">
        <f t="array" ref="AP958">IFERROR(_xlfn.IFS(
AQ958="MPR ISSUE","TX ISSUE",
AQ958="BSS Hardware Issue","RAN ISSUE",
AQ958="Sites strategiques, MLL, Pylone, etc.","ENVTECH",
AQ958="AKTIVCO DEFAUT GE &amp; POWER Cabinet","POWER ISSUE",
AQ958="AKTIVCO Coupure ENEO &amp; Baisse de tension","POWER ISSUE",
AQ958="Coupure ENEO &amp; Baisse de tension","POWER ISSUE",
AQ958="Defaut GE &amp; POWER Cabinet","POWER ISSUE",
AQ958="Sharing","POWER ISSUE",
AQ958="Sites strategiques &amp; DataCenter","POWER ISSUE",
AQ958="Exclu","Exclu",
AQ958="SAT","TX ISSUE",
AQ958="SPARE-ISSUE","SPARE-ISSUE",
AQ958="Fiber CAmtel","TX ISSUE",
AQ958="Fiber AOF","TX ISSUE",
AQ958="Projet OCM (HUAWEI)","TRAVAUX-HUAWEI",
AQ958="Projet OCM (NOKIA)","TRAVAUX -NOKIA",
AQ958="ACCESS-ISSUE","ACCESS-ISSUE",
AQ958="Projet OCM (ZTE, NOKIA, autres projets)","TRAVAUX OCM",
AQ958="No root CAuse","No root cause",
AQ958="ODU HS","TX ISSUE",
AQ958="IP &amp; VLAN","TX ISSUE",
AQ958="Warehouse HUAWEI","SPARE-ISSUE",
AQ958="SPARE-HS","SPARE-ISSUE",
AQ958="Power Telco","RAN ISSUE",AQ958="no impacts","no impacts"
),"")</f>
        <v>No root cause</v>
      </c>
      <c r="AQ958" s="127" t="s">
        <v>5344</v>
      </c>
      <c r="AR958" s="48" t="str" cm="1">
        <f t="array" ref="AR958">IFERROR(_xlfn.IFS(
AQ958="MPR ISSUE","ACTIVE",
AQ958="BSS Hardware Issue","ACTIVE",
AQ958="Sites strategiques, MLL, Pylone, etc.","PASSIVE",
AQ958="AKTIVCO DEFAUT GE &amp; POWER Cabinet","PASSIVE",
AQ958="AKTIVCO Coupure ENEO &amp; Baisse de tension","PASSIVE",
AQ958="Coupure ENEO &amp; Baisse de tension","PASSIVE",
AQ958="Defaut GE &amp; POWER Cabinet","PASSIVE",
AQ958="Sharing","PASSIVE",
AQ958="Sites strategiques &amp; DataCenter","PASSIVE",
AQ958="Exclu","Exclu",
AQ958="SAT","ACTIVE",
AQ958="SPARE-ISSUE","SPARE-ISSUE",
AQ958="Fiber CAmtel","ACTIVE",
AQ958="Fiber AOF","ACTIVE",
AQ958="Projet OCM (HUAWEI)","PLANNED WORKS",
AQ958="Projet OCM (NOKIA)","PLANNED WORKS",
AQ958="ACCESS-ISSUE","ACCESS-ISSUE",
AQ958="Projet OCM (ZTE, NOKIA, autres projets)","PLANNED WORKS",
AQ958="No root CAuse","No root cause",
AQ958="ODU HS","ACTIVE",
AQ958="IP &amp; VLAN","ACTIVE",
AQ958="Warehouse HUAWEI","SPARE-ISSUE",
AQ958="SPARE-HS","SPARE-ISSUE",
AQ958="Power Telco","ACTIVE", AQ958="no impacts","no impacts"
),"")</f>
        <v>No root cause</v>
      </c>
      <c r="AS958" s="92" t="s">
        <v>5537</v>
      </c>
      <c r="AT958" s="98" t="s">
        <v>4632</v>
      </c>
      <c r="AV958" s="17" t="s">
        <v>5537</v>
      </c>
      <c r="AW958" s="7" t="s">
        <v>5537</v>
      </c>
      <c r="AX958" s="6" t="s">
        <v>5537</v>
      </c>
      <c r="AY958" s="7"/>
      <c r="AZ958" s="3" t="s">
        <v>5537</v>
      </c>
      <c r="BA958" s="18" t="s">
        <v>5537</v>
      </c>
      <c r="BB958" s="18" t="s">
        <v>5537</v>
      </c>
      <c r="BC958" s="18" t="s">
        <v>5537</v>
      </c>
      <c r="BD958" s="18" t="s">
        <v>5537</v>
      </c>
      <c r="BE958" s="18" t="s">
        <v>5537</v>
      </c>
      <c r="BF958" s="18" t="s">
        <v>5537</v>
      </c>
      <c r="BG958" s="18" t="s">
        <v>5537</v>
      </c>
      <c r="BH958" s="18" t="s">
        <v>5537</v>
      </c>
      <c r="BI958" s="18" t="s">
        <v>5537</v>
      </c>
      <c r="BJ958" s="18" t="s">
        <v>5537</v>
      </c>
      <c r="BK958" s="18" t="s">
        <v>5537</v>
      </c>
      <c r="BL958" s="9" t="s">
        <v>5537</v>
      </c>
      <c r="BM958" s="14" t="s">
        <v>5537</v>
      </c>
      <c r="BN958" s="14" t="s">
        <v>5537</v>
      </c>
      <c r="BO958" s="14" t="str">
        <f>_xlfn.XLOOKUP(B958,'[4]cell downs 18042026 17h'!$B:$B,'[4]cell downs 18042026 17h'!$B:$B,"")</f>
        <v/>
      </c>
      <c r="BP958" s="14" t="str">
        <f>_xlfn.XLOOKUP(B958,'[5]Cells Huawei 19042026 15h'!$B:$B,'[5]Cells Huawei 19042026 15h'!$B:$B,"")</f>
        <v/>
      </c>
      <c r="BQ958" s="9" t="str">
        <f>_xlfn.XLOOKUP(B958,'[6]cells down 19042026 9H40'!$B:$B,'[6]cells down 19042026 9H40'!$B:$B,"")</f>
        <v/>
      </c>
      <c r="BR958" s="9" t="s">
        <v>5537</v>
      </c>
      <c r="BS958" s="9" t="s">
        <v>12</v>
      </c>
      <c r="BT958" s="108"/>
    </row>
    <row r="959" spans="1:72" s="9" customFormat="1" x14ac:dyDescent="0.35">
      <c r="A959" s="1" t="s">
        <v>4842</v>
      </c>
      <c r="B959" s="8" t="s">
        <v>4843</v>
      </c>
      <c r="C959" s="3" t="str">
        <f>_xlfn.XLOOKUP(B959,'[1]daily break down'!$D:$D,'[1]daily break down'!$E:$E,"")</f>
        <v>Yaounde</v>
      </c>
      <c r="D959" s="1" t="s">
        <v>11</v>
      </c>
      <c r="E959" s="1" t="s">
        <v>12</v>
      </c>
      <c r="F959" s="3" t="s">
        <v>37</v>
      </c>
      <c r="G959" s="1" t="s">
        <v>38</v>
      </c>
      <c r="H959" s="34" t="str">
        <f>_xlfn.XLOOKUP(B959,[2]CALCULATION!$B:$B,[2]CALCULATION!$H:$H,"")</f>
        <v>ZTE</v>
      </c>
      <c r="I959" s="28">
        <v>0</v>
      </c>
      <c r="J959" s="28">
        <v>0</v>
      </c>
      <c r="K959" s="28">
        <v>0</v>
      </c>
      <c r="L959" s="28">
        <v>0</v>
      </c>
      <c r="M959" s="28">
        <v>0</v>
      </c>
      <c r="N959" s="28">
        <v>0</v>
      </c>
      <c r="O959" s="28">
        <v>0</v>
      </c>
      <c r="P959" s="28">
        <v>0</v>
      </c>
      <c r="Q959" s="28">
        <v>0</v>
      </c>
      <c r="R959" s="28">
        <v>0</v>
      </c>
      <c r="S959" s="93">
        <v>0</v>
      </c>
      <c r="T959" s="93">
        <f>_xlfn.XLOOKUP(B959,'[3]Nur des jours'!$B:$B,'[3]Nur des jours'!$U:$U,"")</f>
        <v>0</v>
      </c>
      <c r="U959" s="93">
        <v>0</v>
      </c>
      <c r="V959" s="93">
        <v>0</v>
      </c>
      <c r="W959" s="93">
        <v>0</v>
      </c>
      <c r="X959" s="93">
        <v>0</v>
      </c>
      <c r="Y959" s="93">
        <v>0</v>
      </c>
      <c r="Z959" s="93">
        <v>0</v>
      </c>
      <c r="AA959" s="93">
        <v>0</v>
      </c>
      <c r="AB959" s="93">
        <v>0</v>
      </c>
      <c r="AC959" s="93">
        <f>_xlfn.XLOOKUP(B959,'[3]Nur des jours'!$B:$B,'[3]Nur des jours'!$N:$N,"")</f>
        <v>0</v>
      </c>
      <c r="AD959" s="93">
        <v>0</v>
      </c>
      <c r="AE959" s="93">
        <v>1.1717646454529062E-2</v>
      </c>
      <c r="AF959" s="93">
        <v>0</v>
      </c>
      <c r="AG959" s="93"/>
      <c r="AH959" s="93">
        <v>0</v>
      </c>
      <c r="AI959" s="93">
        <v>0</v>
      </c>
      <c r="AJ959" s="93">
        <v>0</v>
      </c>
      <c r="AK959" s="93">
        <v>0</v>
      </c>
      <c r="AL959" s="93">
        <v>0</v>
      </c>
      <c r="AM959" s="49" t="s">
        <v>5559</v>
      </c>
      <c r="AN959" s="49"/>
      <c r="AO959" s="48" t="str" cm="1">
        <f t="array" ref="AO959">IFERROR(_xlfn.IFS(
AQ959="MPR ISSUE","PDH",
AQ959="BSS Hardware Issue","BSS",
AQ959="Sites strategiques, MLL, Pylone, etc.","ENVTECH",
AQ959="AKTIVCO DEFAUT GE &amp; POWER Cabinet","AKTIVCO",
AQ959="AKTIVCO Coupure ENEO &amp; Baisse de tension","AKTIVCO GRID ONLY",
AQ959="Coupure ENEO &amp; Baisse de tension","IHS GRID ONLY",
AQ959="Defaut GE &amp; POWER Cabinet","IHS",
AQ959="Sharing","Partners",
AQ959="Sites strategiques &amp; DataCenter","SST &amp; DC",
AQ959="Exclu","Exclu",
AQ959="SAT","SAT",
AQ959="SPARE-ISSUE","SPARE-ISSUE",
AQ959="Fiber CAmtel","TRANS_FO_CAMTEL",
AQ959="Fiber AOF","Fiber AOF",
AQ959="Projet OCM (HUAWEI)","TRAVAUX-HUAWEI",
AQ959="Projet OCM (NOKIA)","TRAVAUX-NOKIA",
AQ959="ACCESS-ISSUE","ACCESS-ISSUE",
AQ959="Projet OCM (ZTE, NOKIA, autres projets)","TRAVAUX OCM",
AQ959="No root CAuse","No root cause",
AQ959="ODU HS","PDH",
AQ959="IP &amp; VLAN","PDH",
AQ959="Warehouse HUAWEI","SPARE-ISSUE",
AQ959="SPARE-HS","SPARE-ISSUE",
AQ959="Power Telco","BSS",AQ959="no impacts","no impacts"
),"")</f>
        <v>No root cause</v>
      </c>
      <c r="AP959" s="48" t="str" cm="1">
        <f t="array" ref="AP959">IFERROR(_xlfn.IFS(
AQ959="MPR ISSUE","TX ISSUE",
AQ959="BSS Hardware Issue","RAN ISSUE",
AQ959="Sites strategiques, MLL, Pylone, etc.","ENVTECH",
AQ959="AKTIVCO DEFAUT GE &amp; POWER Cabinet","POWER ISSUE",
AQ959="AKTIVCO Coupure ENEO &amp; Baisse de tension","POWER ISSUE",
AQ959="Coupure ENEO &amp; Baisse de tension","POWER ISSUE",
AQ959="Defaut GE &amp; POWER Cabinet","POWER ISSUE",
AQ959="Sharing","POWER ISSUE",
AQ959="Sites strategiques &amp; DataCenter","POWER ISSUE",
AQ959="Exclu","Exclu",
AQ959="SAT","TX ISSUE",
AQ959="SPARE-ISSUE","SPARE-ISSUE",
AQ959="Fiber CAmtel","TX ISSUE",
AQ959="Fiber AOF","TX ISSUE",
AQ959="Projet OCM (HUAWEI)","TRAVAUX-HUAWEI",
AQ959="Projet OCM (NOKIA)","TRAVAUX -NOKIA",
AQ959="ACCESS-ISSUE","ACCESS-ISSUE",
AQ959="Projet OCM (ZTE, NOKIA, autres projets)","TRAVAUX OCM",
AQ959="No root CAuse","No root cause",
AQ959="ODU HS","TX ISSUE",
AQ959="IP &amp; VLAN","TX ISSUE",
AQ959="Warehouse HUAWEI","SPARE-ISSUE",
AQ959="SPARE-HS","SPARE-ISSUE",
AQ959="Power Telco","RAN ISSUE",AQ959="no impacts","no impacts"
),"")</f>
        <v>No root cause</v>
      </c>
      <c r="AQ959" s="127" t="s">
        <v>5344</v>
      </c>
      <c r="AR959" s="48" t="str" cm="1">
        <f t="array" ref="AR959">IFERROR(_xlfn.IFS(
AQ959="MPR ISSUE","ACTIVE",
AQ959="BSS Hardware Issue","ACTIVE",
AQ959="Sites strategiques, MLL, Pylone, etc.","PASSIVE",
AQ959="AKTIVCO DEFAUT GE &amp; POWER Cabinet","PASSIVE",
AQ959="AKTIVCO Coupure ENEO &amp; Baisse de tension","PASSIVE",
AQ959="Coupure ENEO &amp; Baisse de tension","PASSIVE",
AQ959="Defaut GE &amp; POWER Cabinet","PASSIVE",
AQ959="Sharing","PASSIVE",
AQ959="Sites strategiques &amp; DataCenter","PASSIVE",
AQ959="Exclu","Exclu",
AQ959="SAT","ACTIVE",
AQ959="SPARE-ISSUE","SPARE-ISSUE",
AQ959="Fiber CAmtel","ACTIVE",
AQ959="Fiber AOF","ACTIVE",
AQ959="Projet OCM (HUAWEI)","PLANNED WORKS",
AQ959="Projet OCM (NOKIA)","PLANNED WORKS",
AQ959="ACCESS-ISSUE","ACCESS-ISSUE",
AQ959="Projet OCM (ZTE, NOKIA, autres projets)","PLANNED WORKS",
AQ959="No root CAuse","No root cause",
AQ959="ODU HS","ACTIVE",
AQ959="IP &amp; VLAN","ACTIVE",
AQ959="Warehouse HUAWEI","SPARE-ISSUE",
AQ959="SPARE-HS","SPARE-ISSUE",
AQ959="Power Telco","ACTIVE", AQ959="no impacts","no impacts"
),"")</f>
        <v>No root cause</v>
      </c>
      <c r="AS959" s="92" t="s">
        <v>5537</v>
      </c>
      <c r="AT959" s="98" t="s">
        <v>4843</v>
      </c>
      <c r="AV959" s="17" t="s">
        <v>5537</v>
      </c>
      <c r="AW959" s="7" t="s">
        <v>5537</v>
      </c>
      <c r="AX959" s="6" t="s">
        <v>5537</v>
      </c>
      <c r="AY959" s="7"/>
      <c r="AZ959" s="3" t="s">
        <v>5537</v>
      </c>
      <c r="BA959" s="18" t="s">
        <v>5537</v>
      </c>
      <c r="BB959" s="18" t="s">
        <v>5537</v>
      </c>
      <c r="BC959" s="18" t="s">
        <v>5537</v>
      </c>
      <c r="BD959" s="18" t="s">
        <v>5537</v>
      </c>
      <c r="BE959" s="18" t="s">
        <v>5537</v>
      </c>
      <c r="BF959" s="18" t="s">
        <v>5537</v>
      </c>
      <c r="BG959" s="18" t="s">
        <v>5537</v>
      </c>
      <c r="BH959" s="18" t="s">
        <v>5537</v>
      </c>
      <c r="BI959" s="18" t="s">
        <v>5537</v>
      </c>
      <c r="BJ959" s="18" t="s">
        <v>5537</v>
      </c>
      <c r="BK959" s="18" t="s">
        <v>5537</v>
      </c>
      <c r="BL959" s="9" t="s">
        <v>5537</v>
      </c>
      <c r="BM959" s="14" t="s">
        <v>5537</v>
      </c>
      <c r="BN959" s="14" t="s">
        <v>5537</v>
      </c>
      <c r="BO959" s="14" t="str">
        <f>_xlfn.XLOOKUP(B959,'[4]cell downs 18042026 17h'!$B:$B,'[4]cell downs 18042026 17h'!$B:$B,"")</f>
        <v/>
      </c>
      <c r="BP959" s="14" t="str">
        <f>_xlfn.XLOOKUP(B959,'[5]Cells Huawei 19042026 15h'!$B:$B,'[5]Cells Huawei 19042026 15h'!$B:$B,"")</f>
        <v/>
      </c>
      <c r="BQ959" s="9" t="str">
        <f>_xlfn.XLOOKUP(B959,'[6]cells down 19042026 9H40'!$B:$B,'[6]cells down 19042026 9H40'!$B:$B,"")</f>
        <v/>
      </c>
      <c r="BR959" s="9" t="s">
        <v>4843</v>
      </c>
      <c r="BS959" s="9" t="s">
        <v>5537</v>
      </c>
      <c r="BT959" s="108"/>
    </row>
    <row r="960" spans="1:72" s="9" customFormat="1" x14ac:dyDescent="0.35">
      <c r="A960" s="1" t="s">
        <v>3041</v>
      </c>
      <c r="B960" s="8" t="s">
        <v>3042</v>
      </c>
      <c r="C960" s="3" t="str">
        <f>_xlfn.XLOOKUP(B960,'[1]daily break down'!$D:$D,'[1]daily break down'!$E:$E,"")</f>
        <v>Ngaoundere</v>
      </c>
      <c r="D960" s="1"/>
      <c r="E960" s="1"/>
      <c r="F960" s="3" t="s">
        <v>90</v>
      </c>
      <c r="G960" s="1" t="s">
        <v>91</v>
      </c>
      <c r="H960" s="32" t="str">
        <f>_xlfn.XLOOKUP(B960,[2]CALCULATION!$B:$B,[2]CALCULATION!$H:$H,"")</f>
        <v>Huawei</v>
      </c>
      <c r="I960" s="28">
        <v>0</v>
      </c>
      <c r="J960" s="28">
        <v>2.9427879223703247E-3</v>
      </c>
      <c r="K960" s="28">
        <v>0</v>
      </c>
      <c r="L960" s="28">
        <v>0</v>
      </c>
      <c r="M960" s="28">
        <v>0</v>
      </c>
      <c r="N960" s="28">
        <v>0</v>
      </c>
      <c r="O960" s="28">
        <v>0</v>
      </c>
      <c r="P960" s="28">
        <v>0</v>
      </c>
      <c r="Q960" s="28">
        <v>0</v>
      </c>
      <c r="R960" s="28">
        <v>0</v>
      </c>
      <c r="S960" s="93">
        <v>0</v>
      </c>
      <c r="T960" s="93">
        <f>_xlfn.XLOOKUP(B960,'[3]Nur des jours'!$B:$B,'[3]Nur des jours'!$U:$U,"")</f>
        <v>0</v>
      </c>
      <c r="U960" s="93">
        <v>0</v>
      </c>
      <c r="V960" s="93">
        <v>0</v>
      </c>
      <c r="W960" s="93">
        <v>0</v>
      </c>
      <c r="X960" s="93">
        <v>0</v>
      </c>
      <c r="Y960" s="93">
        <v>1.1236099339959421E-2</v>
      </c>
      <c r="Z960" s="93">
        <v>0</v>
      </c>
      <c r="AA960" s="93">
        <v>0</v>
      </c>
      <c r="AB960" s="93">
        <v>0</v>
      </c>
      <c r="AC960" s="93">
        <f>_xlfn.XLOOKUP(B960,'[3]Nur des jours'!$B:$B,'[3]Nur des jours'!$N:$N,"")</f>
        <v>0</v>
      </c>
      <c r="AD960" s="93">
        <v>0</v>
      </c>
      <c r="AE960" s="93">
        <v>8.0257852428281592E-3</v>
      </c>
      <c r="AF960" s="93">
        <v>0</v>
      </c>
      <c r="AG960" s="93"/>
      <c r="AH960" s="93">
        <v>0</v>
      </c>
      <c r="AI960" s="93">
        <v>0</v>
      </c>
      <c r="AJ960" s="93">
        <v>0</v>
      </c>
      <c r="AK960" s="93">
        <v>0</v>
      </c>
      <c r="AL960" s="93">
        <v>0</v>
      </c>
      <c r="AM960" s="49" t="s">
        <v>5559</v>
      </c>
      <c r="AN960" s="49"/>
      <c r="AO960" s="48" t="str" cm="1">
        <f t="array" ref="AO960">IFERROR(_xlfn.IFS(
AQ960="MPR ISSUE","PDH",
AQ960="BSS Hardware Issue","BSS",
AQ960="Sites strategiques, MLL, Pylone, etc.","ENVTECH",
AQ960="AKTIVCO DEFAUT GE &amp; POWER Cabinet","AKTIVCO",
AQ960="AKTIVCO Coupure ENEO &amp; Baisse de tension","AKTIVCO GRID ONLY",
AQ960="Coupure ENEO &amp; Baisse de tension","IHS GRID ONLY",
AQ960="Defaut GE &amp; POWER Cabinet","IHS",
AQ960="Sharing","Partners",
AQ960="Sites strategiques &amp; DataCenter","SST &amp; DC",
AQ960="Exclu","Exclu",
AQ960="SAT","SAT",
AQ960="SPARE-ISSUE","SPARE-ISSUE",
AQ960="Fiber CAmtel","TRANS_FO_CAMTEL",
AQ960="Fiber AOF","Fiber AOF",
AQ960="Projet OCM (HUAWEI)","TRAVAUX-HUAWEI",
AQ960="Projet OCM (NOKIA)","TRAVAUX-NOKIA",
AQ960="ACCESS-ISSUE","ACCESS-ISSUE",
AQ960="Projet OCM (ZTE, NOKIA, autres projets)","TRAVAUX OCM",
AQ960="No root CAuse","No root cause",
AQ960="ODU HS","PDH",
AQ960="IP &amp; VLAN","PDH",
AQ960="Warehouse HUAWEI","SPARE-ISSUE",
AQ960="SPARE-HS","SPARE-ISSUE",
AQ960="Power Telco","BSS",AQ960="no impacts","no impacts"
),"")</f>
        <v>No root cause</v>
      </c>
      <c r="AP960" s="48" t="str" cm="1">
        <f t="array" ref="AP960">IFERROR(_xlfn.IFS(
AQ960="MPR ISSUE","TX ISSUE",
AQ960="BSS Hardware Issue","RAN ISSUE",
AQ960="Sites strategiques, MLL, Pylone, etc.","ENVTECH",
AQ960="AKTIVCO DEFAUT GE &amp; POWER Cabinet","POWER ISSUE",
AQ960="AKTIVCO Coupure ENEO &amp; Baisse de tension","POWER ISSUE",
AQ960="Coupure ENEO &amp; Baisse de tension","POWER ISSUE",
AQ960="Defaut GE &amp; POWER Cabinet","POWER ISSUE",
AQ960="Sharing","POWER ISSUE",
AQ960="Sites strategiques &amp; DataCenter","POWER ISSUE",
AQ960="Exclu","Exclu",
AQ960="SAT","TX ISSUE",
AQ960="SPARE-ISSUE","SPARE-ISSUE",
AQ960="Fiber CAmtel","TX ISSUE",
AQ960="Fiber AOF","TX ISSUE",
AQ960="Projet OCM (HUAWEI)","TRAVAUX-HUAWEI",
AQ960="Projet OCM (NOKIA)","TRAVAUX -NOKIA",
AQ960="ACCESS-ISSUE","ACCESS-ISSUE",
AQ960="Projet OCM (ZTE, NOKIA, autres projets)","TRAVAUX OCM",
AQ960="No root CAuse","No root cause",
AQ960="ODU HS","TX ISSUE",
AQ960="IP &amp; VLAN","TX ISSUE",
AQ960="Warehouse HUAWEI","SPARE-ISSUE",
AQ960="SPARE-HS","SPARE-ISSUE",
AQ960="Power Telco","RAN ISSUE",AQ960="no impacts","no impacts"
),"")</f>
        <v>No root cause</v>
      </c>
      <c r="AQ960" s="67" t="s">
        <v>5344</v>
      </c>
      <c r="AR960" s="48" t="str" cm="1">
        <f t="array" ref="AR960">IFERROR(_xlfn.IFS(
AQ960="MPR ISSUE","ACTIVE",
AQ960="BSS Hardware Issue","ACTIVE",
AQ960="Sites strategiques, MLL, Pylone, etc.","PASSIVE",
AQ960="AKTIVCO DEFAUT GE &amp; POWER Cabinet","PASSIVE",
AQ960="AKTIVCO Coupure ENEO &amp; Baisse de tension","PASSIVE",
AQ960="Coupure ENEO &amp; Baisse de tension","PASSIVE",
AQ960="Defaut GE &amp; POWER Cabinet","PASSIVE",
AQ960="Sharing","PASSIVE",
AQ960="Sites strategiques &amp; DataCenter","PASSIVE",
AQ960="Exclu","Exclu",
AQ960="SAT","ACTIVE",
AQ960="SPARE-ISSUE","SPARE-ISSUE",
AQ960="Fiber CAmtel","ACTIVE",
AQ960="Fiber AOF","ACTIVE",
AQ960="Projet OCM (HUAWEI)","PLANNED WORKS",
AQ960="Projet OCM (NOKIA)","PLANNED WORKS",
AQ960="ACCESS-ISSUE","ACCESS-ISSUE",
AQ960="Projet OCM (ZTE, NOKIA, autres projets)","PLANNED WORKS",
AQ960="No root CAuse","No root cause",
AQ960="ODU HS","ACTIVE",
AQ960="IP &amp; VLAN","ACTIVE",
AQ960="Warehouse HUAWEI","SPARE-ISSUE",
AQ960="SPARE-HS","SPARE-ISSUE",
AQ960="Power Telco","ACTIVE", AQ960="no impacts","no impacts"
),"")</f>
        <v>No root cause</v>
      </c>
      <c r="AS960" s="92" t="s">
        <v>5537</v>
      </c>
      <c r="AT960" s="98" t="s">
        <v>3042</v>
      </c>
      <c r="AV960" s="17" t="s">
        <v>5537</v>
      </c>
      <c r="AW960" s="7" t="s">
        <v>5537</v>
      </c>
      <c r="AX960" s="6" t="s">
        <v>5537</v>
      </c>
      <c r="AY960" s="7"/>
      <c r="AZ960" s="3" t="s">
        <v>5537</v>
      </c>
      <c r="BA960" s="18" t="s">
        <v>5537</v>
      </c>
      <c r="BB960" s="18" t="s">
        <v>5537</v>
      </c>
      <c r="BC960" s="18" t="s">
        <v>5537</v>
      </c>
      <c r="BD960" s="18" t="s">
        <v>5537</v>
      </c>
      <c r="BE960" s="18" t="s">
        <v>5537</v>
      </c>
      <c r="BF960" s="18" t="s">
        <v>5537</v>
      </c>
      <c r="BG960" s="18" t="s">
        <v>5537</v>
      </c>
      <c r="BH960" s="18" t="s">
        <v>5537</v>
      </c>
      <c r="BI960" s="18" t="s">
        <v>5537</v>
      </c>
      <c r="BJ960" s="18" t="s">
        <v>5537</v>
      </c>
      <c r="BK960" s="18" t="s">
        <v>5537</v>
      </c>
      <c r="BL960" s="9" t="s">
        <v>5537</v>
      </c>
      <c r="BM960" s="14" t="s">
        <v>5537</v>
      </c>
      <c r="BN960" s="14" t="s">
        <v>5537</v>
      </c>
      <c r="BO960" s="14" t="str">
        <f>_xlfn.XLOOKUP(B960,'[4]cell downs 18042026 17h'!$B:$B,'[4]cell downs 18042026 17h'!$B:$B,"")</f>
        <v/>
      </c>
      <c r="BP960" s="14" t="str">
        <f>_xlfn.XLOOKUP(B960,'[5]Cells Huawei 19042026 15h'!$B:$B,'[5]Cells Huawei 19042026 15h'!$B:$B,"")</f>
        <v/>
      </c>
      <c r="BQ960" s="9" t="str">
        <f>_xlfn.XLOOKUP(B960,'[6]cells down 19042026 9H40'!$B:$B,'[6]cells down 19042026 9H40'!$B:$B,"")</f>
        <v/>
      </c>
      <c r="BR960" s="9" t="s">
        <v>5537</v>
      </c>
      <c r="BS960" s="9" t="s">
        <v>12</v>
      </c>
      <c r="BT960" s="108"/>
    </row>
    <row r="961" spans="1:72" s="9" customFormat="1" x14ac:dyDescent="0.35">
      <c r="A961" s="1" t="s">
        <v>3287</v>
      </c>
      <c r="B961" s="8" t="s">
        <v>3288</v>
      </c>
      <c r="C961" s="3" t="str">
        <f>_xlfn.XLOOKUP(B961,'[1]daily break down'!$D:$D,'[1]daily break down'!$E:$E,"")</f>
        <v>LITTORAL</v>
      </c>
      <c r="D961" s="1" t="s">
        <v>11</v>
      </c>
      <c r="E961" s="1" t="s">
        <v>96</v>
      </c>
      <c r="F961" s="3" t="s">
        <v>31</v>
      </c>
      <c r="G961" s="1" t="s">
        <v>3287</v>
      </c>
      <c r="H961" s="33" t="str">
        <f>_xlfn.XLOOKUP(B961,[2]CALCULATION!$B:$B,[2]CALCULATION!$H:$H,"")</f>
        <v>NOKIA</v>
      </c>
      <c r="I961" s="28">
        <v>0</v>
      </c>
      <c r="J961" s="28">
        <v>0</v>
      </c>
      <c r="K961" s="28">
        <v>0</v>
      </c>
      <c r="L961" s="28">
        <v>0</v>
      </c>
      <c r="M961" s="28">
        <v>0</v>
      </c>
      <c r="N961" s="28">
        <v>0.99298681685940637</v>
      </c>
      <c r="O961" s="28">
        <v>0</v>
      </c>
      <c r="P961" s="28">
        <v>0</v>
      </c>
      <c r="Q961" s="28">
        <v>1.2955775048836102</v>
      </c>
      <c r="R961" s="28">
        <v>7.0526930887202379</v>
      </c>
      <c r="S961" s="93">
        <v>1.4685480284032921</v>
      </c>
      <c r="T961" s="93">
        <f>_xlfn.XLOOKUP(B961,'[3]Nur des jours'!$B:$B,'[3]Nur des jours'!$U:$U,"")</f>
        <v>3.6992270990460372</v>
      </c>
      <c r="U961" s="93">
        <v>0</v>
      </c>
      <c r="V961" s="93">
        <v>0.27980548219303192</v>
      </c>
      <c r="W961" s="93">
        <v>3.6992270990460372</v>
      </c>
      <c r="X961" s="93">
        <v>0</v>
      </c>
      <c r="Y961" s="93">
        <v>0</v>
      </c>
      <c r="Z961" s="93">
        <v>0</v>
      </c>
      <c r="AA961" s="93">
        <v>0</v>
      </c>
      <c r="AB961" s="93">
        <v>0.3798693330822156</v>
      </c>
      <c r="AC961" s="93">
        <f>_xlfn.XLOOKUP(B961,'[3]Nur des jours'!$B:$B,'[3]Nur des jours'!$N:$N,"")</f>
        <v>0</v>
      </c>
      <c r="AD961" s="93">
        <v>0</v>
      </c>
      <c r="AE961" s="93">
        <v>3.2104998899488914E-3</v>
      </c>
      <c r="AF961" s="93">
        <v>0</v>
      </c>
      <c r="AG961" s="93"/>
      <c r="AH961" s="93">
        <v>0</v>
      </c>
      <c r="AI961" s="93">
        <v>0</v>
      </c>
      <c r="AJ961" s="93">
        <v>0</v>
      </c>
      <c r="AK961" s="93">
        <v>0</v>
      </c>
      <c r="AL961" s="93">
        <v>0</v>
      </c>
      <c r="AM961" s="49" t="s">
        <v>5559</v>
      </c>
      <c r="AN961" s="49"/>
      <c r="AO961" s="48" t="str" cm="1">
        <f t="array" ref="AO961">IFERROR(_xlfn.IFS(
AQ961="MPR ISSUE","PDH",
AQ961="BSS Hardware Issue","BSS",
AQ961="Sites strategiques, MLL, Pylone, etc.","ENVTECH",
AQ961="AKTIVCO DEFAUT GE &amp; POWER Cabinet","AKTIVCO",
AQ961="AKTIVCO Coupure ENEO &amp; Baisse de tension","AKTIVCO GRID ONLY",
AQ961="Coupure ENEO &amp; Baisse de tension","IHS GRID ONLY",
AQ961="Defaut GE &amp; POWER Cabinet","IHS",
AQ961="Sharing","Partners",
AQ961="Sites strategiques &amp; DataCenter","SST &amp; DC",
AQ961="Exclu","Exclu",
AQ961="SAT","SAT",
AQ961="SPARE-ISSUE","SPARE-ISSUE",
AQ961="Fiber CAmtel","TRANS_FO_CAMTEL",
AQ961="Fiber AOF","Fiber AOF",
AQ961="Projet OCM (HUAWEI)","TRAVAUX-HUAWEI",
AQ961="Projet OCM (NOKIA)","TRAVAUX-NOKIA",
AQ961="ACCESS-ISSUE","ACCESS-ISSUE",
AQ961="Projet OCM (ZTE, NOKIA, autres projets)","TRAVAUX OCM",
AQ961="No root CAuse","No root cause",
AQ961="ODU HS","PDH",
AQ961="IP &amp; VLAN","PDH",
AQ961="Warehouse HUAWEI","SPARE-ISSUE",
AQ961="SPARE-HS","SPARE-ISSUE",
AQ961="Power Telco","BSS",AQ961="no impacts","no impacts"
),"")</f>
        <v>No root cause</v>
      </c>
      <c r="AP961" s="48" t="str" cm="1">
        <f t="array" ref="AP961">IFERROR(_xlfn.IFS(
AQ961="MPR ISSUE","TX ISSUE",
AQ961="BSS Hardware Issue","RAN ISSUE",
AQ961="Sites strategiques, MLL, Pylone, etc.","ENVTECH",
AQ961="AKTIVCO DEFAUT GE &amp; POWER Cabinet","POWER ISSUE",
AQ961="AKTIVCO Coupure ENEO &amp; Baisse de tension","POWER ISSUE",
AQ961="Coupure ENEO &amp; Baisse de tension","POWER ISSUE",
AQ961="Defaut GE &amp; POWER Cabinet","POWER ISSUE",
AQ961="Sharing","POWER ISSUE",
AQ961="Sites strategiques &amp; DataCenter","POWER ISSUE",
AQ961="Exclu","Exclu",
AQ961="SAT","TX ISSUE",
AQ961="SPARE-ISSUE","SPARE-ISSUE",
AQ961="Fiber CAmtel","TX ISSUE",
AQ961="Fiber AOF","TX ISSUE",
AQ961="Projet OCM (HUAWEI)","TRAVAUX-HUAWEI",
AQ961="Projet OCM (NOKIA)","TRAVAUX -NOKIA",
AQ961="ACCESS-ISSUE","ACCESS-ISSUE",
AQ961="Projet OCM (ZTE, NOKIA, autres projets)","TRAVAUX OCM",
AQ961="No root CAuse","No root cause",
AQ961="ODU HS","TX ISSUE",
AQ961="IP &amp; VLAN","TX ISSUE",
AQ961="Warehouse HUAWEI","SPARE-ISSUE",
AQ961="SPARE-HS","SPARE-ISSUE",
AQ961="Power Telco","RAN ISSUE",AQ961="no impacts","no impacts"
),"")</f>
        <v>No root cause</v>
      </c>
      <c r="AQ961" s="127" t="s">
        <v>5344</v>
      </c>
      <c r="AR961" s="48" t="str" cm="1">
        <f t="array" ref="AR961">IFERROR(_xlfn.IFS(
AQ961="MPR ISSUE","ACTIVE",
AQ961="BSS Hardware Issue","ACTIVE",
AQ961="Sites strategiques, MLL, Pylone, etc.","PASSIVE",
AQ961="AKTIVCO DEFAUT GE &amp; POWER Cabinet","PASSIVE",
AQ961="AKTIVCO Coupure ENEO &amp; Baisse de tension","PASSIVE",
AQ961="Coupure ENEO &amp; Baisse de tension","PASSIVE",
AQ961="Defaut GE &amp; POWER Cabinet","PASSIVE",
AQ961="Sharing","PASSIVE",
AQ961="Sites strategiques &amp; DataCenter","PASSIVE",
AQ961="Exclu","Exclu",
AQ961="SAT","ACTIVE",
AQ961="SPARE-ISSUE","SPARE-ISSUE",
AQ961="Fiber CAmtel","ACTIVE",
AQ961="Fiber AOF","ACTIVE",
AQ961="Projet OCM (HUAWEI)","PLANNED WORKS",
AQ961="Projet OCM (NOKIA)","PLANNED WORKS",
AQ961="ACCESS-ISSUE","ACCESS-ISSUE",
AQ961="Projet OCM (ZTE, NOKIA, autres projets)","PLANNED WORKS",
AQ961="No root CAuse","No root cause",
AQ961="ODU HS","ACTIVE",
AQ961="IP &amp; VLAN","ACTIVE",
AQ961="Warehouse HUAWEI","SPARE-ISSUE",
AQ961="SPARE-HS","SPARE-ISSUE",
AQ961="Power Telco","ACTIVE", AQ961="no impacts","no impacts"
),"")</f>
        <v>No root cause</v>
      </c>
      <c r="AS961" s="92" t="s">
        <v>5537</v>
      </c>
      <c r="AT961" s="98" t="s">
        <v>3288</v>
      </c>
      <c r="AV961" s="17" t="s">
        <v>5537</v>
      </c>
      <c r="AW961" s="7" t="s">
        <v>5537</v>
      </c>
      <c r="AX961" s="6" t="s">
        <v>5537</v>
      </c>
      <c r="AY961" s="7"/>
      <c r="AZ961" s="3" t="s">
        <v>5537</v>
      </c>
      <c r="BA961" s="18" t="s">
        <v>5537</v>
      </c>
      <c r="BB961" s="18" t="s">
        <v>5537</v>
      </c>
      <c r="BC961" s="18" t="s">
        <v>5537</v>
      </c>
      <c r="BD961" s="18" t="s">
        <v>5537</v>
      </c>
      <c r="BE961" s="18" t="s">
        <v>5537</v>
      </c>
      <c r="BF961" s="18" t="s">
        <v>5537</v>
      </c>
      <c r="BG961" s="18" t="s">
        <v>5537</v>
      </c>
      <c r="BH961" s="18" t="s">
        <v>5537</v>
      </c>
      <c r="BI961" s="18" t="s">
        <v>5537</v>
      </c>
      <c r="BJ961" s="18" t="s">
        <v>5537</v>
      </c>
      <c r="BK961" s="18" t="s">
        <v>5537</v>
      </c>
      <c r="BL961" s="9" t="s">
        <v>5537</v>
      </c>
      <c r="BM961" s="14" t="s">
        <v>5537</v>
      </c>
      <c r="BN961" s="14" t="s">
        <v>5537</v>
      </c>
      <c r="BO961" s="14" t="str">
        <f>_xlfn.XLOOKUP(B961,'[4]cell downs 18042026 17h'!$B:$B,'[4]cell downs 18042026 17h'!$B:$B,"")</f>
        <v/>
      </c>
      <c r="BP961" s="14" t="str">
        <f>_xlfn.XLOOKUP(B961,'[5]Cells Huawei 19042026 15h'!$B:$B,'[5]Cells Huawei 19042026 15h'!$B:$B,"")</f>
        <v/>
      </c>
      <c r="BQ961" s="9" t="str">
        <f>_xlfn.XLOOKUP(B961,'[6]cells down 19042026 9H40'!$B:$B,'[6]cells down 19042026 9H40'!$B:$B,"")</f>
        <v/>
      </c>
      <c r="BR961" s="9" t="s">
        <v>3288</v>
      </c>
      <c r="BS961" s="9" t="s">
        <v>5577</v>
      </c>
      <c r="BT961" s="108"/>
    </row>
    <row r="962" spans="1:72" s="9" customFormat="1" x14ac:dyDescent="0.35">
      <c r="A962" s="3" t="s">
        <v>1379</v>
      </c>
      <c r="B962" s="25" t="s">
        <v>1380</v>
      </c>
      <c r="C962" s="3" t="str">
        <f>_xlfn.XLOOKUP(B962,'[1]daily break down'!$D:$D,'[1]daily break down'!$E:$E,"")</f>
        <v>LITTORAL</v>
      </c>
      <c r="D962" s="3" t="s">
        <v>11</v>
      </c>
      <c r="E962" s="3" t="s">
        <v>12</v>
      </c>
      <c r="F962" s="3" t="s">
        <v>31</v>
      </c>
      <c r="G962" s="3" t="s">
        <v>1381</v>
      </c>
      <c r="H962" s="33" t="str">
        <f>_xlfn.XLOOKUP(B962,[2]CALCULATION!$B:$B,[2]CALCULATION!$H:$H,"")</f>
        <v>NOKIA</v>
      </c>
      <c r="I962" s="28">
        <v>0</v>
      </c>
      <c r="J962" s="28">
        <v>0</v>
      </c>
      <c r="K962" s="28">
        <v>0</v>
      </c>
      <c r="L962" s="28">
        <v>0</v>
      </c>
      <c r="M962" s="28">
        <v>0</v>
      </c>
      <c r="N962" s="28">
        <v>0.99426933882033042</v>
      </c>
      <c r="O962" s="28">
        <v>0</v>
      </c>
      <c r="P962" s="28">
        <v>0</v>
      </c>
      <c r="Q962" s="28">
        <v>6.2402786523116866E-3</v>
      </c>
      <c r="R962" s="28">
        <v>1.9455260434439701</v>
      </c>
      <c r="S962" s="93">
        <v>9.2972309116965803</v>
      </c>
      <c r="T962" s="93">
        <f>_xlfn.XLOOKUP(B962,'[3]Nur des jours'!$B:$B,'[3]Nur des jours'!$U:$U,"")</f>
        <v>9.2451160421535636</v>
      </c>
      <c r="U962" s="93">
        <v>9.2971226984682325</v>
      </c>
      <c r="V962" s="93">
        <v>9.2449555264487078</v>
      </c>
      <c r="W962" s="93">
        <v>9.2451160421535636</v>
      </c>
      <c r="X962" s="93">
        <v>9.2451160421535636</v>
      </c>
      <c r="Y962" s="93">
        <v>9.2452230526234693</v>
      </c>
      <c r="Z962" s="93">
        <v>9.2453300630933732</v>
      </c>
      <c r="AA962" s="93">
        <v>6.2771306687015613</v>
      </c>
      <c r="AB962" s="93">
        <v>0.37837118650355428</v>
      </c>
      <c r="AC962" s="93">
        <f>_xlfn.XLOOKUP(B962,'[3]Nur des jours'!$B:$B,'[3]Nur des jours'!$N:$N,"")</f>
        <v>0</v>
      </c>
      <c r="AD962" s="93">
        <v>0</v>
      </c>
      <c r="AE962" s="93">
        <v>2.5862360224589522E-3</v>
      </c>
      <c r="AF962" s="93">
        <v>0</v>
      </c>
      <c r="AG962" s="93"/>
      <c r="AH962" s="93">
        <v>0</v>
      </c>
      <c r="AI962" s="93">
        <v>0</v>
      </c>
      <c r="AJ962" s="93">
        <v>0</v>
      </c>
      <c r="AK962" s="93">
        <v>0</v>
      </c>
      <c r="AL962" s="93">
        <v>0</v>
      </c>
      <c r="AM962" s="49" t="s">
        <v>5559</v>
      </c>
      <c r="AN962" s="49"/>
      <c r="AO962" s="48" t="str" cm="1">
        <f t="array" ref="AO962">IFERROR(_xlfn.IFS(
AQ962="MPR ISSUE","PDH",
AQ962="BSS Hardware Issue","BSS",
AQ962="Sites strategiques, MLL, Pylone, etc.","ENVTECH",
AQ962="AKTIVCO DEFAUT GE &amp; POWER Cabinet","AKTIVCO",
AQ962="AKTIVCO Coupure ENEO &amp; Baisse de tension","AKTIVCO GRID ONLY",
AQ962="Coupure ENEO &amp; Baisse de tension","IHS GRID ONLY",
AQ962="Defaut GE &amp; POWER Cabinet","IHS",
AQ962="Sharing","Partners",
AQ962="Sites strategiques &amp; DataCenter","SST &amp; DC",
AQ962="Exclu","Exclu",
AQ962="SAT","SAT",
AQ962="SPARE-ISSUE","SPARE-ISSUE",
AQ962="Fiber CAmtel","TRANS_FO_CAMTEL",
AQ962="Fiber AOF","Fiber AOF",
AQ962="Projet OCM (HUAWEI)","TRAVAUX-HUAWEI",
AQ962="Projet OCM (NOKIA)","TRAVAUX-NOKIA",
AQ962="ACCESS-ISSUE","ACCESS-ISSUE",
AQ962="Projet OCM (ZTE, NOKIA, autres projets)","TRAVAUX OCM",
AQ962="No root CAuse","No root cause",
AQ962="ODU HS","PDH",
AQ962="IP &amp; VLAN","PDH",
AQ962="Warehouse HUAWEI","SPARE-ISSUE",
AQ962="SPARE-HS","SPARE-ISSUE",
AQ962="Power Telco","BSS",AQ962="no impacts","no impacts"
),"")</f>
        <v>No root cause</v>
      </c>
      <c r="AP962" s="48" t="str" cm="1">
        <f t="array" ref="AP962">IFERROR(_xlfn.IFS(
AQ962="MPR ISSUE","TX ISSUE",
AQ962="BSS Hardware Issue","RAN ISSUE",
AQ962="Sites strategiques, MLL, Pylone, etc.","ENVTECH",
AQ962="AKTIVCO DEFAUT GE &amp; POWER Cabinet","POWER ISSUE",
AQ962="AKTIVCO Coupure ENEO &amp; Baisse de tension","POWER ISSUE",
AQ962="Coupure ENEO &amp; Baisse de tension","POWER ISSUE",
AQ962="Defaut GE &amp; POWER Cabinet","POWER ISSUE",
AQ962="Sharing","POWER ISSUE",
AQ962="Sites strategiques &amp; DataCenter","POWER ISSUE",
AQ962="Exclu","Exclu",
AQ962="SAT","TX ISSUE",
AQ962="SPARE-ISSUE","SPARE-ISSUE",
AQ962="Fiber CAmtel","TX ISSUE",
AQ962="Fiber AOF","TX ISSUE",
AQ962="Projet OCM (HUAWEI)","TRAVAUX-HUAWEI",
AQ962="Projet OCM (NOKIA)","TRAVAUX -NOKIA",
AQ962="ACCESS-ISSUE","ACCESS-ISSUE",
AQ962="Projet OCM (ZTE, NOKIA, autres projets)","TRAVAUX OCM",
AQ962="No root CAuse","No root cause",
AQ962="ODU HS","TX ISSUE",
AQ962="IP &amp; VLAN","TX ISSUE",
AQ962="Warehouse HUAWEI","SPARE-ISSUE",
AQ962="SPARE-HS","SPARE-ISSUE",
AQ962="Power Telco","RAN ISSUE",AQ962="no impacts","no impacts"
),"")</f>
        <v>No root cause</v>
      </c>
      <c r="AQ962" s="127" t="s">
        <v>5344</v>
      </c>
      <c r="AR962" s="48" t="str" cm="1">
        <f t="array" ref="AR962">IFERROR(_xlfn.IFS(
AQ962="MPR ISSUE","ACTIVE",
AQ962="BSS Hardware Issue","ACTIVE",
AQ962="Sites strategiques, MLL, Pylone, etc.","PASSIVE",
AQ962="AKTIVCO DEFAUT GE &amp; POWER Cabinet","PASSIVE",
AQ962="AKTIVCO Coupure ENEO &amp; Baisse de tension","PASSIVE",
AQ962="Coupure ENEO &amp; Baisse de tension","PASSIVE",
AQ962="Defaut GE &amp; POWER Cabinet","PASSIVE",
AQ962="Sharing","PASSIVE",
AQ962="Sites strategiques &amp; DataCenter","PASSIVE",
AQ962="Exclu","Exclu",
AQ962="SAT","ACTIVE",
AQ962="SPARE-ISSUE","SPARE-ISSUE",
AQ962="Fiber CAmtel","ACTIVE",
AQ962="Fiber AOF","ACTIVE",
AQ962="Projet OCM (HUAWEI)","PLANNED WORKS",
AQ962="Projet OCM (NOKIA)","PLANNED WORKS",
AQ962="ACCESS-ISSUE","ACCESS-ISSUE",
AQ962="Projet OCM (ZTE, NOKIA, autres projets)","PLANNED WORKS",
AQ962="No root CAuse","No root cause",
AQ962="ODU HS","ACTIVE",
AQ962="IP &amp; VLAN","ACTIVE",
AQ962="Warehouse HUAWEI","SPARE-ISSUE",
AQ962="SPARE-HS","SPARE-ISSUE",
AQ962="Power Telco","ACTIVE", AQ962="no impacts","no impacts"
),"")</f>
        <v>No root cause</v>
      </c>
      <c r="AS962" s="92" t="s">
        <v>5537</v>
      </c>
      <c r="AT962" s="98" t="s">
        <v>1380</v>
      </c>
      <c r="AV962" s="17" t="s">
        <v>5537</v>
      </c>
      <c r="AW962" s="7" t="s">
        <v>5537</v>
      </c>
      <c r="AX962" s="6" t="s">
        <v>5537</v>
      </c>
      <c r="AY962" s="7"/>
      <c r="AZ962" s="3" t="s">
        <v>5537</v>
      </c>
      <c r="BA962" s="18" t="s">
        <v>5537</v>
      </c>
      <c r="BB962" s="18" t="s">
        <v>5537</v>
      </c>
      <c r="BC962" s="18" t="s">
        <v>5537</v>
      </c>
      <c r="BD962" s="18" t="s">
        <v>5537</v>
      </c>
      <c r="BE962" s="18" t="s">
        <v>5537</v>
      </c>
      <c r="BF962" s="18" t="s">
        <v>5537</v>
      </c>
      <c r="BG962" s="18" t="s">
        <v>5537</v>
      </c>
      <c r="BH962" s="18" t="s">
        <v>5537</v>
      </c>
      <c r="BI962" s="18" t="s">
        <v>5537</v>
      </c>
      <c r="BJ962" s="18" t="s">
        <v>5537</v>
      </c>
      <c r="BK962" s="18" t="s">
        <v>5537</v>
      </c>
      <c r="BL962" s="9" t="s">
        <v>5537</v>
      </c>
      <c r="BM962" s="14" t="s">
        <v>5537</v>
      </c>
      <c r="BN962" s="14" t="s">
        <v>5537</v>
      </c>
      <c r="BO962" s="14" t="str">
        <f>_xlfn.XLOOKUP(B962,'[4]cell downs 18042026 17h'!$B:$B,'[4]cell downs 18042026 17h'!$B:$B,"")</f>
        <v/>
      </c>
      <c r="BP962" s="14" t="str">
        <f>_xlfn.XLOOKUP(B962,'[5]Cells Huawei 19042026 15h'!$B:$B,'[5]Cells Huawei 19042026 15h'!$B:$B,"")</f>
        <v/>
      </c>
      <c r="BQ962" s="9" t="str">
        <f>_xlfn.XLOOKUP(B962,'[6]cells down 19042026 9H40'!$B:$B,'[6]cells down 19042026 9H40'!$B:$B,"")</f>
        <v/>
      </c>
      <c r="BR962" s="9" t="s">
        <v>1380</v>
      </c>
      <c r="BS962" s="9" t="s">
        <v>83</v>
      </c>
      <c r="BT962" s="108"/>
    </row>
    <row r="963" spans="1:72" s="9" customFormat="1" x14ac:dyDescent="0.35">
      <c r="A963" s="19" t="s">
        <v>5426</v>
      </c>
      <c r="B963" s="26" t="s">
        <v>5427</v>
      </c>
      <c r="C963" s="3" t="str">
        <f>_xlfn.XLOOKUP(B963,'[1]daily break down'!$D:$D,'[1]daily break down'!$E:$E,"")</f>
        <v>Yaounde</v>
      </c>
      <c r="D963" s="1" t="s">
        <v>11</v>
      </c>
      <c r="E963" s="1" t="str">
        <f>BS963</f>
        <v/>
      </c>
      <c r="F963" s="19" t="s">
        <v>5388</v>
      </c>
      <c r="G963" s="19" t="s">
        <v>115</v>
      </c>
      <c r="H963" s="34" t="str">
        <f>_xlfn.XLOOKUP(B963,[2]CALCULATION!$B:$B,[2]CALCULATION!$H:$H,"")</f>
        <v>ZTE</v>
      </c>
      <c r="I963" s="28">
        <v>0</v>
      </c>
      <c r="J963" s="28">
        <v>0</v>
      </c>
      <c r="K963" s="28">
        <v>0</v>
      </c>
      <c r="L963" s="28">
        <v>0</v>
      </c>
      <c r="M963" s="28">
        <v>0</v>
      </c>
      <c r="N963" s="28">
        <v>0</v>
      </c>
      <c r="O963" s="28">
        <v>0</v>
      </c>
      <c r="P963" s="28">
        <v>0</v>
      </c>
      <c r="Q963" s="28">
        <v>0</v>
      </c>
      <c r="R963" s="28">
        <v>0</v>
      </c>
      <c r="S963" s="93">
        <v>0</v>
      </c>
      <c r="T963" s="93">
        <f>_xlfn.XLOOKUP(B963,'[3]Nur des jours'!$B:$B,'[3]Nur des jours'!$U:$U,"")</f>
        <v>0</v>
      </c>
      <c r="U963" s="93">
        <v>0</v>
      </c>
      <c r="V963" s="93">
        <v>0</v>
      </c>
      <c r="W963" s="93">
        <v>0</v>
      </c>
      <c r="X963" s="93">
        <v>0</v>
      </c>
      <c r="Y963" s="93">
        <v>0</v>
      </c>
      <c r="Z963" s="93">
        <v>0</v>
      </c>
      <c r="AA963" s="93">
        <v>0</v>
      </c>
      <c r="AB963" s="93">
        <v>4.5122748143011284E-3</v>
      </c>
      <c r="AC963" s="93">
        <f>_xlfn.XLOOKUP(B963,'[3]Nur des jours'!$B:$B,'[3]Nur des jours'!$N:$N,"")</f>
        <v>0</v>
      </c>
      <c r="AD963" s="93">
        <v>0</v>
      </c>
      <c r="AE963" s="93">
        <v>2.4255706511659945E-3</v>
      </c>
      <c r="AF963" s="93">
        <v>0</v>
      </c>
      <c r="AG963" s="93"/>
      <c r="AH963" s="93">
        <v>0</v>
      </c>
      <c r="AI963" s="93">
        <v>0</v>
      </c>
      <c r="AJ963" s="93">
        <v>0</v>
      </c>
      <c r="AK963" s="93">
        <v>0</v>
      </c>
      <c r="AL963" s="93">
        <v>0</v>
      </c>
      <c r="AM963" s="49" t="s">
        <v>5559</v>
      </c>
      <c r="AN963" s="49"/>
      <c r="AO963" s="48" t="str" cm="1">
        <f t="array" ref="AO963">IFERROR(_xlfn.IFS(
AQ963="MPR ISSUE","PDH",
AQ963="BSS Hardware Issue","BSS",
AQ963="Sites strategiques, MLL, Pylone, etc.","ENVTECH",
AQ963="AKTIVCO DEFAUT GE &amp; POWER Cabinet","AKTIVCO",
AQ963="AKTIVCO Coupure ENEO &amp; Baisse de tension","AKTIVCO GRID ONLY",
AQ963="Coupure ENEO &amp; Baisse de tension","IHS GRID ONLY",
AQ963="Defaut GE &amp; POWER Cabinet","IHS",
AQ963="Sharing","Partners",
AQ963="Sites strategiques &amp; DataCenter","SST &amp; DC",
AQ963="Exclu","Exclu",
AQ963="SAT","SAT",
AQ963="SPARE-ISSUE","SPARE-ISSUE",
AQ963="Fiber CAmtel","TRANS_FO_CAMTEL",
AQ963="Fiber AOF","Fiber AOF",
AQ963="Projet OCM (HUAWEI)","TRAVAUX-HUAWEI",
AQ963="Projet OCM (NOKIA)","TRAVAUX-NOKIA",
AQ963="ACCESS-ISSUE","ACCESS-ISSUE",
AQ963="Projet OCM (ZTE, NOKIA, autres projets)","TRAVAUX OCM",
AQ963="No root CAuse","No root cause",
AQ963="ODU HS","PDH",
AQ963="IP &amp; VLAN","PDH",
AQ963="Warehouse HUAWEI","SPARE-ISSUE",
AQ963="SPARE-HS","SPARE-ISSUE",
AQ963="Power Telco","BSS",AQ963="no impacts","no impacts"
),"")</f>
        <v>No root cause</v>
      </c>
      <c r="AP963" s="48" t="str" cm="1">
        <f t="array" ref="AP963">IFERROR(_xlfn.IFS(
AQ963="MPR ISSUE","TX ISSUE",
AQ963="BSS Hardware Issue","RAN ISSUE",
AQ963="Sites strategiques, MLL, Pylone, etc.","ENVTECH",
AQ963="AKTIVCO DEFAUT GE &amp; POWER Cabinet","POWER ISSUE",
AQ963="AKTIVCO Coupure ENEO &amp; Baisse de tension","POWER ISSUE",
AQ963="Coupure ENEO &amp; Baisse de tension","POWER ISSUE",
AQ963="Defaut GE &amp; POWER Cabinet","POWER ISSUE",
AQ963="Sharing","POWER ISSUE",
AQ963="Sites strategiques &amp; DataCenter","POWER ISSUE",
AQ963="Exclu","Exclu",
AQ963="SAT","TX ISSUE",
AQ963="SPARE-ISSUE","SPARE-ISSUE",
AQ963="Fiber CAmtel","TX ISSUE",
AQ963="Fiber AOF","TX ISSUE",
AQ963="Projet OCM (HUAWEI)","TRAVAUX-HUAWEI",
AQ963="Projet OCM (NOKIA)","TRAVAUX -NOKIA",
AQ963="ACCESS-ISSUE","ACCESS-ISSUE",
AQ963="Projet OCM (ZTE, NOKIA, autres projets)","TRAVAUX OCM",
AQ963="No root CAuse","No root cause",
AQ963="ODU HS","TX ISSUE",
AQ963="IP &amp; VLAN","TX ISSUE",
AQ963="Warehouse HUAWEI","SPARE-ISSUE",
AQ963="SPARE-HS","SPARE-ISSUE",
AQ963="Power Telco","RAN ISSUE",AQ963="no impacts","no impacts"
),"")</f>
        <v>No root cause</v>
      </c>
      <c r="AQ963" s="127" t="s">
        <v>5344</v>
      </c>
      <c r="AR963" s="48" t="str" cm="1">
        <f t="array" ref="AR963">IFERROR(_xlfn.IFS(
AQ963="MPR ISSUE","ACTIVE",
AQ963="BSS Hardware Issue","ACTIVE",
AQ963="Sites strategiques, MLL, Pylone, etc.","PASSIVE",
AQ963="AKTIVCO DEFAUT GE &amp; POWER Cabinet","PASSIVE",
AQ963="AKTIVCO Coupure ENEO &amp; Baisse de tension","PASSIVE",
AQ963="Coupure ENEO &amp; Baisse de tension","PASSIVE",
AQ963="Defaut GE &amp; POWER Cabinet","PASSIVE",
AQ963="Sharing","PASSIVE",
AQ963="Sites strategiques &amp; DataCenter","PASSIVE",
AQ963="Exclu","Exclu",
AQ963="SAT","ACTIVE",
AQ963="SPARE-ISSUE","SPARE-ISSUE",
AQ963="Fiber CAmtel","ACTIVE",
AQ963="Fiber AOF","ACTIVE",
AQ963="Projet OCM (HUAWEI)","PLANNED WORKS",
AQ963="Projet OCM (NOKIA)","PLANNED WORKS",
AQ963="ACCESS-ISSUE","ACCESS-ISSUE",
AQ963="Projet OCM (ZTE, NOKIA, autres projets)","PLANNED WORKS",
AQ963="No root CAuse","No root cause",
AQ963="ODU HS","ACTIVE",
AQ963="IP &amp; VLAN","ACTIVE",
AQ963="Warehouse HUAWEI","SPARE-ISSUE",
AQ963="SPARE-HS","SPARE-ISSUE",
AQ963="Power Telco","ACTIVE", AQ963="no impacts","no impacts"
),"")</f>
        <v>No root cause</v>
      </c>
      <c r="AS963" s="92" t="s">
        <v>5537</v>
      </c>
      <c r="AT963" s="98" t="s">
        <v>5427</v>
      </c>
      <c r="AV963" s="17" t="s">
        <v>5537</v>
      </c>
      <c r="AW963" s="7" t="s">
        <v>5537</v>
      </c>
      <c r="AX963" s="6" t="s">
        <v>5537</v>
      </c>
      <c r="AY963" s="7"/>
      <c r="AZ963" s="3" t="s">
        <v>5537</v>
      </c>
      <c r="BA963" s="18" t="s">
        <v>5537</v>
      </c>
      <c r="BB963" s="18" t="s">
        <v>5537</v>
      </c>
      <c r="BC963" s="18" t="s">
        <v>5537</v>
      </c>
      <c r="BD963" s="18" t="s">
        <v>5537</v>
      </c>
      <c r="BE963" s="18" t="s">
        <v>5537</v>
      </c>
      <c r="BF963" s="18" t="s">
        <v>5537</v>
      </c>
      <c r="BG963" s="18" t="s">
        <v>5537</v>
      </c>
      <c r="BH963" s="18" t="s">
        <v>5537</v>
      </c>
      <c r="BI963" s="18" t="s">
        <v>5537</v>
      </c>
      <c r="BJ963" s="18" t="s">
        <v>5537</v>
      </c>
      <c r="BK963" s="18" t="s">
        <v>5537</v>
      </c>
      <c r="BL963" s="9" t="s">
        <v>5537</v>
      </c>
      <c r="BM963" s="14" t="s">
        <v>5537</v>
      </c>
      <c r="BN963" s="14" t="s">
        <v>5537</v>
      </c>
      <c r="BO963" s="14" t="str">
        <f>_xlfn.XLOOKUP(B963,'[4]cell downs 18042026 17h'!$B:$B,'[4]cell downs 18042026 17h'!$B:$B,"")</f>
        <v/>
      </c>
      <c r="BP963" s="14" t="str">
        <f>_xlfn.XLOOKUP(B963,'[5]Cells Huawei 19042026 15h'!$B:$B,'[5]Cells Huawei 19042026 15h'!$B:$B,"")</f>
        <v/>
      </c>
      <c r="BQ963" s="9" t="str">
        <f>_xlfn.XLOOKUP(B963,'[6]cells down 19042026 9H40'!$B:$B,'[6]cells down 19042026 9H40'!$B:$B,"")</f>
        <v/>
      </c>
      <c r="BR963" s="9" t="s">
        <v>5427</v>
      </c>
      <c r="BS963" s="9" t="s">
        <v>5537</v>
      </c>
      <c r="BT963" s="108"/>
    </row>
    <row r="964" spans="1:72" s="9" customFormat="1" x14ac:dyDescent="0.35">
      <c r="A964" s="1" t="s">
        <v>1759</v>
      </c>
      <c r="B964" s="8" t="s">
        <v>1760</v>
      </c>
      <c r="C964" s="3" t="str">
        <f>_xlfn.XLOOKUP(B964,'[1]daily break down'!$D:$D,'[1]daily break down'!$E:$E,"")</f>
        <v>CENTRE</v>
      </c>
      <c r="D964" s="1" t="s">
        <v>11</v>
      </c>
      <c r="E964" s="1" t="s">
        <v>96</v>
      </c>
      <c r="F964" s="3" t="s">
        <v>37</v>
      </c>
      <c r="G964" s="1" t="s">
        <v>1761</v>
      </c>
      <c r="H964" s="33" t="str">
        <f>_xlfn.XLOOKUP(B964,[2]CALCULATION!$B:$B,[2]CALCULATION!$H:$H,"")</f>
        <v>NOKIA</v>
      </c>
      <c r="I964" s="28">
        <v>2.1402093980876723E-3</v>
      </c>
      <c r="J964" s="28">
        <v>0</v>
      </c>
      <c r="K964" s="28">
        <v>0</v>
      </c>
      <c r="L964" s="28">
        <v>0</v>
      </c>
      <c r="M964" s="28">
        <v>0</v>
      </c>
      <c r="N964" s="28">
        <v>0</v>
      </c>
      <c r="O964" s="28">
        <v>5.9924872525011837E-2</v>
      </c>
      <c r="P964" s="28">
        <v>0.17405416217056086</v>
      </c>
      <c r="Q964" s="28">
        <v>0.40025165722115302</v>
      </c>
      <c r="R964" s="28">
        <v>1.0701046990435794E-3</v>
      </c>
      <c r="S964" s="93">
        <v>0</v>
      </c>
      <c r="T964" s="93">
        <f>_xlfn.XLOOKUP(B964,'[3]Nur des jours'!$B:$B,'[3]Nur des jours'!$U:$U,"")</f>
        <v>0</v>
      </c>
      <c r="U964" s="93">
        <v>0</v>
      </c>
      <c r="V964" s="93">
        <v>0</v>
      </c>
      <c r="W964" s="93">
        <v>0</v>
      </c>
      <c r="X964" s="93">
        <v>0</v>
      </c>
      <c r="Y964" s="93">
        <v>0.58484788818404665</v>
      </c>
      <c r="Z964" s="93">
        <v>0</v>
      </c>
      <c r="AA964" s="93">
        <v>0</v>
      </c>
      <c r="AB964" s="93">
        <v>0</v>
      </c>
      <c r="AC964" s="93">
        <f>_xlfn.XLOOKUP(B964,'[3]Nur des jours'!$B:$B,'[3]Nur des jours'!$N:$N,"")</f>
        <v>1.2484554822176806E-3</v>
      </c>
      <c r="AD964" s="93">
        <v>1.2484554822176806E-3</v>
      </c>
      <c r="AE964" s="93">
        <v>2.3185601812614311E-3</v>
      </c>
      <c r="AF964" s="93">
        <v>0</v>
      </c>
      <c r="AG964" s="93"/>
      <c r="AH964" s="93">
        <v>0</v>
      </c>
      <c r="AI964" s="93">
        <v>0</v>
      </c>
      <c r="AJ964" s="93">
        <v>0</v>
      </c>
      <c r="AK964" s="93">
        <v>0</v>
      </c>
      <c r="AL964" s="93">
        <v>0</v>
      </c>
      <c r="AM964" s="49" t="s">
        <v>5559</v>
      </c>
      <c r="AN964" s="49"/>
      <c r="AO964" s="48" t="str" cm="1">
        <f t="array" ref="AO964">IFERROR(_xlfn.IFS(
AQ964="MPR ISSUE","PDH",
AQ964="BSS Hardware Issue","BSS",
AQ964="Sites strategiques, MLL, Pylone, etc.","ENVTECH",
AQ964="AKTIVCO DEFAUT GE &amp; POWER Cabinet","AKTIVCO",
AQ964="AKTIVCO Coupure ENEO &amp; Baisse de tension","AKTIVCO GRID ONLY",
AQ964="Coupure ENEO &amp; Baisse de tension","IHS GRID ONLY",
AQ964="Defaut GE &amp; POWER Cabinet","IHS",
AQ964="Sharing","Partners",
AQ964="Sites strategiques &amp; DataCenter","SST &amp; DC",
AQ964="Exclu","Exclu",
AQ964="SAT","SAT",
AQ964="SPARE-ISSUE","SPARE-ISSUE",
AQ964="Fiber CAmtel","TRANS_FO_CAMTEL",
AQ964="Fiber AOF","Fiber AOF",
AQ964="Projet OCM (HUAWEI)","TRAVAUX-HUAWEI",
AQ964="Projet OCM (NOKIA)","TRAVAUX-NOKIA",
AQ964="ACCESS-ISSUE","ACCESS-ISSUE",
AQ964="Projet OCM (ZTE, NOKIA, autres projets)","TRAVAUX OCM",
AQ964="No root CAuse","No root cause",
AQ964="ODU HS","PDH",
AQ964="IP &amp; VLAN","PDH",
AQ964="Warehouse HUAWEI","SPARE-ISSUE",
AQ964="SPARE-HS","SPARE-ISSUE",
AQ964="Power Telco","BSS",AQ964="no impacts","no impacts"
),"")</f>
        <v>No root cause</v>
      </c>
      <c r="AP964" s="48" t="str" cm="1">
        <f t="array" ref="AP964">IFERROR(_xlfn.IFS(
AQ964="MPR ISSUE","TX ISSUE",
AQ964="BSS Hardware Issue","RAN ISSUE",
AQ964="Sites strategiques, MLL, Pylone, etc.","ENVTECH",
AQ964="AKTIVCO DEFAUT GE &amp; POWER Cabinet","POWER ISSUE",
AQ964="AKTIVCO Coupure ENEO &amp; Baisse de tension","POWER ISSUE",
AQ964="Coupure ENEO &amp; Baisse de tension","POWER ISSUE",
AQ964="Defaut GE &amp; POWER Cabinet","POWER ISSUE",
AQ964="Sharing","POWER ISSUE",
AQ964="Sites strategiques &amp; DataCenter","POWER ISSUE",
AQ964="Exclu","Exclu",
AQ964="SAT","TX ISSUE",
AQ964="SPARE-ISSUE","SPARE-ISSUE",
AQ964="Fiber CAmtel","TX ISSUE",
AQ964="Fiber AOF","TX ISSUE",
AQ964="Projet OCM (HUAWEI)","TRAVAUX-HUAWEI",
AQ964="Projet OCM (NOKIA)","TRAVAUX -NOKIA",
AQ964="ACCESS-ISSUE","ACCESS-ISSUE",
AQ964="Projet OCM (ZTE, NOKIA, autres projets)","TRAVAUX OCM",
AQ964="No root CAuse","No root cause",
AQ964="ODU HS","TX ISSUE",
AQ964="IP &amp; VLAN","TX ISSUE",
AQ964="Warehouse HUAWEI","SPARE-ISSUE",
AQ964="SPARE-HS","SPARE-ISSUE",
AQ964="Power Telco","RAN ISSUE",AQ964="no impacts","no impacts"
),"")</f>
        <v>No root cause</v>
      </c>
      <c r="AQ964" s="127" t="s">
        <v>5344</v>
      </c>
      <c r="AR964" s="48" t="str" cm="1">
        <f t="array" ref="AR964">IFERROR(_xlfn.IFS(
AQ964="MPR ISSUE","ACTIVE",
AQ964="BSS Hardware Issue","ACTIVE",
AQ964="Sites strategiques, MLL, Pylone, etc.","PASSIVE",
AQ964="AKTIVCO DEFAUT GE &amp; POWER Cabinet","PASSIVE",
AQ964="AKTIVCO Coupure ENEO &amp; Baisse de tension","PASSIVE",
AQ964="Coupure ENEO &amp; Baisse de tension","PASSIVE",
AQ964="Defaut GE &amp; POWER Cabinet","PASSIVE",
AQ964="Sharing","PASSIVE",
AQ964="Sites strategiques &amp; DataCenter","PASSIVE",
AQ964="Exclu","Exclu",
AQ964="SAT","ACTIVE",
AQ964="SPARE-ISSUE","SPARE-ISSUE",
AQ964="Fiber CAmtel","ACTIVE",
AQ964="Fiber AOF","ACTIVE",
AQ964="Projet OCM (HUAWEI)","PLANNED WORKS",
AQ964="Projet OCM (NOKIA)","PLANNED WORKS",
AQ964="ACCESS-ISSUE","ACCESS-ISSUE",
AQ964="Projet OCM (ZTE, NOKIA, autres projets)","PLANNED WORKS",
AQ964="No root CAuse","No root cause",
AQ964="ODU HS","ACTIVE",
AQ964="IP &amp; VLAN","ACTIVE",
AQ964="Warehouse HUAWEI","SPARE-ISSUE",
AQ964="SPARE-HS","SPARE-ISSUE",
AQ964="Power Telco","ACTIVE", AQ964="no impacts","no impacts"
),"")</f>
        <v>No root cause</v>
      </c>
      <c r="AS964" s="92" t="s">
        <v>5537</v>
      </c>
      <c r="AT964" s="98" t="s">
        <v>1760</v>
      </c>
      <c r="AV964" s="17" t="s">
        <v>5537</v>
      </c>
      <c r="AW964" s="7" t="s">
        <v>5537</v>
      </c>
      <c r="AX964" s="6" t="s">
        <v>5537</v>
      </c>
      <c r="AY964" s="7"/>
      <c r="AZ964" s="3" t="s">
        <v>5537</v>
      </c>
      <c r="BA964" s="18" t="s">
        <v>5537</v>
      </c>
      <c r="BB964" s="18" t="s">
        <v>5537</v>
      </c>
      <c r="BC964" s="18" t="s">
        <v>5537</v>
      </c>
      <c r="BD964" s="18" t="s">
        <v>5537</v>
      </c>
      <c r="BE964" s="18" t="s">
        <v>5537</v>
      </c>
      <c r="BF964" s="18" t="s">
        <v>5537</v>
      </c>
      <c r="BG964" s="18" t="s">
        <v>5537</v>
      </c>
      <c r="BH964" s="18" t="s">
        <v>5537</v>
      </c>
      <c r="BI964" s="18" t="s">
        <v>5537</v>
      </c>
      <c r="BJ964" s="18" t="s">
        <v>5537</v>
      </c>
      <c r="BK964" s="18" t="s">
        <v>5537</v>
      </c>
      <c r="BL964" s="9" t="s">
        <v>5537</v>
      </c>
      <c r="BM964" s="14" t="s">
        <v>5537</v>
      </c>
      <c r="BN964" s="14" t="s">
        <v>5537</v>
      </c>
      <c r="BO964" s="14" t="str">
        <f>_xlfn.XLOOKUP(B964,'[4]cell downs 18042026 17h'!$B:$B,'[4]cell downs 18042026 17h'!$B:$B,"")</f>
        <v/>
      </c>
      <c r="BP964" s="14" t="str">
        <f>_xlfn.XLOOKUP(B964,'[5]Cells Huawei 19042026 15h'!$B:$B,'[5]Cells Huawei 19042026 15h'!$B:$B,"")</f>
        <v/>
      </c>
      <c r="BQ964" s="9" t="str">
        <f>_xlfn.XLOOKUP(B964,'[6]cells down 19042026 9H40'!$B:$B,'[6]cells down 19042026 9H40'!$B:$B,"")</f>
        <v/>
      </c>
      <c r="BR964" s="9" t="s">
        <v>1760</v>
      </c>
      <c r="BS964" s="9" t="s">
        <v>12</v>
      </c>
      <c r="BT964" s="108"/>
    </row>
    <row r="965" spans="1:72" s="9" customFormat="1" x14ac:dyDescent="0.35">
      <c r="A965" s="1" t="s">
        <v>1755</v>
      </c>
      <c r="B965" s="8" t="s">
        <v>1756</v>
      </c>
      <c r="C965" s="3" t="str">
        <f>_xlfn.XLOOKUP(B965,'[1]daily break down'!$D:$D,'[1]daily break down'!$E:$E,"")</f>
        <v>CENTRE</v>
      </c>
      <c r="D965" s="1" t="s">
        <v>11</v>
      </c>
      <c r="E965" s="56" t="s">
        <v>96</v>
      </c>
      <c r="F965" s="3" t="s">
        <v>37</v>
      </c>
      <c r="G965" s="1" t="s">
        <v>1755</v>
      </c>
      <c r="H965" s="33" t="str">
        <f>_xlfn.XLOOKUP(B965,[2]CALCULATION!$B:$B,[2]CALCULATION!$H:$H,"")</f>
        <v>NOKIA</v>
      </c>
      <c r="I965" s="28">
        <v>1.2484554822176806E-3</v>
      </c>
      <c r="J965" s="28">
        <v>0</v>
      </c>
      <c r="K965" s="28">
        <v>0</v>
      </c>
      <c r="L965" s="28">
        <v>0</v>
      </c>
      <c r="M965" s="28">
        <v>4.4924352663456109</v>
      </c>
      <c r="N965" s="28">
        <v>9.2966357389406529</v>
      </c>
      <c r="O965" s="28">
        <v>9.2964734190981293</v>
      </c>
      <c r="P965" s="28">
        <v>9.29679805878318</v>
      </c>
      <c r="Q965" s="28">
        <v>9.2964734190981293</v>
      </c>
      <c r="R965" s="28">
        <v>9.2967439521690061</v>
      </c>
      <c r="S965" s="93">
        <v>9.2967439521690061</v>
      </c>
      <c r="T965" s="93">
        <f>_xlfn.XLOOKUP(B965,'[3]Nur des jours'!$B:$B,'[3]Nur des jours'!$U:$U,"")</f>
        <v>4.6228522998690194</v>
      </c>
      <c r="U965" s="93">
        <v>4.6228522998690194</v>
      </c>
      <c r="V965" s="93">
        <v>4.6228522998690194</v>
      </c>
      <c r="W965" s="93">
        <v>4.6228522998690194</v>
      </c>
      <c r="X965" s="93">
        <v>4.6228522998690194</v>
      </c>
      <c r="Y965" s="93">
        <v>4.6228522998690194</v>
      </c>
      <c r="Z965" s="93">
        <v>4.6228522998690194</v>
      </c>
      <c r="AA965" s="93">
        <v>4.6228522998690194</v>
      </c>
      <c r="AB965" s="93">
        <v>2.4238344044566831</v>
      </c>
      <c r="AC965" s="93">
        <f>_xlfn.XLOOKUP(B965,'[3]Nur des jours'!$B:$B,'[3]Nur des jours'!$N:$N,"")</f>
        <v>0</v>
      </c>
      <c r="AD965" s="93">
        <v>0</v>
      </c>
      <c r="AE965" s="93">
        <v>2.2293847896743806E-3</v>
      </c>
      <c r="AF965" s="93">
        <v>0</v>
      </c>
      <c r="AG965" s="93"/>
      <c r="AH965" s="93">
        <v>0</v>
      </c>
      <c r="AI965" s="93">
        <v>0</v>
      </c>
      <c r="AJ965" s="93">
        <v>0</v>
      </c>
      <c r="AK965" s="93">
        <v>0</v>
      </c>
      <c r="AL965" s="93">
        <v>0</v>
      </c>
      <c r="AM965" s="49" t="s">
        <v>5559</v>
      </c>
      <c r="AN965" s="49"/>
      <c r="AO965" s="48" t="str" cm="1">
        <f t="array" ref="AO965">IFERROR(_xlfn.IFS(
AQ965="MPR ISSUE","PDH",
AQ965="BSS Hardware Issue","BSS",
AQ965="Sites strategiques, MLL, Pylone, etc.","ENVTECH",
AQ965="AKTIVCO DEFAUT GE &amp; POWER Cabinet","AKTIVCO",
AQ965="AKTIVCO Coupure ENEO &amp; Baisse de tension","AKTIVCO GRID ONLY",
AQ965="Coupure ENEO &amp; Baisse de tension","IHS GRID ONLY",
AQ965="Defaut GE &amp; POWER Cabinet","IHS",
AQ965="Sharing","Partners",
AQ965="Sites strategiques &amp; DataCenter","SST &amp; DC",
AQ965="Exclu","Exclu",
AQ965="SAT","SAT",
AQ965="SPARE-ISSUE","SPARE-ISSUE",
AQ965="Fiber CAmtel","TRANS_FO_CAMTEL",
AQ965="Fiber AOF","Fiber AOF",
AQ965="Projet OCM (HUAWEI)","TRAVAUX-HUAWEI",
AQ965="Projet OCM (NOKIA)","TRAVAUX-NOKIA",
AQ965="ACCESS-ISSUE","ACCESS-ISSUE",
AQ965="Projet OCM (ZTE, NOKIA, autres projets)","TRAVAUX OCM",
AQ965="No root CAuse","No root cause",
AQ965="ODU HS","PDH",
AQ965="IP &amp; VLAN","PDH",
AQ965="Warehouse HUAWEI","SPARE-ISSUE",
AQ965="SPARE-HS","SPARE-ISSUE",
AQ965="Power Telco","BSS",AQ965="no impacts","no impacts"
),"")</f>
        <v>No root cause</v>
      </c>
      <c r="AP965" s="48" t="str" cm="1">
        <f t="array" ref="AP965">IFERROR(_xlfn.IFS(
AQ965="MPR ISSUE","TX ISSUE",
AQ965="BSS Hardware Issue","RAN ISSUE",
AQ965="Sites strategiques, MLL, Pylone, etc.","ENVTECH",
AQ965="AKTIVCO DEFAUT GE &amp; POWER Cabinet","POWER ISSUE",
AQ965="AKTIVCO Coupure ENEO &amp; Baisse de tension","POWER ISSUE",
AQ965="Coupure ENEO &amp; Baisse de tension","POWER ISSUE",
AQ965="Defaut GE &amp; POWER Cabinet","POWER ISSUE",
AQ965="Sharing","POWER ISSUE",
AQ965="Sites strategiques &amp; DataCenter","POWER ISSUE",
AQ965="Exclu","Exclu",
AQ965="SAT","TX ISSUE",
AQ965="SPARE-ISSUE","SPARE-ISSUE",
AQ965="Fiber CAmtel","TX ISSUE",
AQ965="Fiber AOF","TX ISSUE",
AQ965="Projet OCM (HUAWEI)","TRAVAUX-HUAWEI",
AQ965="Projet OCM (NOKIA)","TRAVAUX -NOKIA",
AQ965="ACCESS-ISSUE","ACCESS-ISSUE",
AQ965="Projet OCM (ZTE, NOKIA, autres projets)","TRAVAUX OCM",
AQ965="No root CAuse","No root cause",
AQ965="ODU HS","TX ISSUE",
AQ965="IP &amp; VLAN","TX ISSUE",
AQ965="Warehouse HUAWEI","SPARE-ISSUE",
AQ965="SPARE-HS","SPARE-ISSUE",
AQ965="Power Telco","RAN ISSUE",AQ965="no impacts","no impacts"
),"")</f>
        <v>No root cause</v>
      </c>
      <c r="AQ965" s="127" t="s">
        <v>5344</v>
      </c>
      <c r="AR965" s="48" t="str" cm="1">
        <f t="array" ref="AR965">IFERROR(_xlfn.IFS(
AQ965="MPR ISSUE","ACTIVE",
AQ965="BSS Hardware Issue","ACTIVE",
AQ965="Sites strategiques, MLL, Pylone, etc.","PASSIVE",
AQ965="AKTIVCO DEFAUT GE &amp; POWER Cabinet","PASSIVE",
AQ965="AKTIVCO Coupure ENEO &amp; Baisse de tension","PASSIVE",
AQ965="Coupure ENEO &amp; Baisse de tension","PASSIVE",
AQ965="Defaut GE &amp; POWER Cabinet","PASSIVE",
AQ965="Sharing","PASSIVE",
AQ965="Sites strategiques &amp; DataCenter","PASSIVE",
AQ965="Exclu","Exclu",
AQ965="SAT","ACTIVE",
AQ965="SPARE-ISSUE","SPARE-ISSUE",
AQ965="Fiber CAmtel","ACTIVE",
AQ965="Fiber AOF","ACTIVE",
AQ965="Projet OCM (HUAWEI)","PLANNED WORKS",
AQ965="Projet OCM (NOKIA)","PLANNED WORKS",
AQ965="ACCESS-ISSUE","ACCESS-ISSUE",
AQ965="Projet OCM (ZTE, NOKIA, autres projets)","PLANNED WORKS",
AQ965="No root CAuse","No root cause",
AQ965="ODU HS","ACTIVE",
AQ965="IP &amp; VLAN","ACTIVE",
AQ965="Warehouse HUAWEI","SPARE-ISSUE",
AQ965="SPARE-HS","SPARE-ISSUE",
AQ965="Power Telco","ACTIVE", AQ965="no impacts","no impacts"
),"")</f>
        <v>No root cause</v>
      </c>
      <c r="AS965" s="92" t="s">
        <v>5537</v>
      </c>
      <c r="AT965" s="98" t="s">
        <v>1756</v>
      </c>
      <c r="AV965" s="17" t="s">
        <v>5537</v>
      </c>
      <c r="AW965" s="7" t="s">
        <v>5537</v>
      </c>
      <c r="AX965" s="6" t="s">
        <v>5537</v>
      </c>
      <c r="AY965" s="7"/>
      <c r="AZ965" s="3" t="s">
        <v>5537</v>
      </c>
      <c r="BA965" s="18" t="s">
        <v>5537</v>
      </c>
      <c r="BB965" s="18" t="s">
        <v>5537</v>
      </c>
      <c r="BC965" s="18" t="s">
        <v>5537</v>
      </c>
      <c r="BD965" s="18" t="s">
        <v>5537</v>
      </c>
      <c r="BE965" s="18" t="s">
        <v>5537</v>
      </c>
      <c r="BF965" s="18" t="s">
        <v>5537</v>
      </c>
      <c r="BG965" s="18" t="s">
        <v>5537</v>
      </c>
      <c r="BH965" s="18" t="s">
        <v>5537</v>
      </c>
      <c r="BI965" s="18" t="s">
        <v>5537</v>
      </c>
      <c r="BJ965" s="18" t="s">
        <v>5537</v>
      </c>
      <c r="BK965" s="18" t="s">
        <v>5537</v>
      </c>
      <c r="BL965" s="9" t="s">
        <v>5537</v>
      </c>
      <c r="BM965" s="14" t="s">
        <v>5537</v>
      </c>
      <c r="BN965" s="14" t="s">
        <v>5537</v>
      </c>
      <c r="BO965" s="14" t="str">
        <f>_xlfn.XLOOKUP(B965,'[4]cell downs 18042026 17h'!$B:$B,'[4]cell downs 18042026 17h'!$B:$B,"")</f>
        <v/>
      </c>
      <c r="BP965" s="14" t="str">
        <f>_xlfn.XLOOKUP(B965,'[5]Cells Huawei 19042026 15h'!$B:$B,'[5]Cells Huawei 19042026 15h'!$B:$B,"")</f>
        <v/>
      </c>
      <c r="BQ965" s="9" t="str">
        <f>_xlfn.XLOOKUP(B965,'[6]cells down 19042026 9H40'!$B:$B,'[6]cells down 19042026 9H40'!$B:$B,"")</f>
        <v/>
      </c>
      <c r="BR965" s="9" t="s">
        <v>1756</v>
      </c>
      <c r="BS965" s="9" t="s">
        <v>12</v>
      </c>
      <c r="BT965" s="108"/>
    </row>
    <row r="966" spans="1:72" s="9" customFormat="1" x14ac:dyDescent="0.35">
      <c r="A966" s="3" t="s">
        <v>1757</v>
      </c>
      <c r="B966" s="25" t="s">
        <v>1758</v>
      </c>
      <c r="C966" s="3" t="str">
        <f>_xlfn.XLOOKUP(B966,'[1]daily break down'!$D:$D,'[1]daily break down'!$E:$E,"")</f>
        <v>CENTRE</v>
      </c>
      <c r="D966" s="3" t="s">
        <v>11</v>
      </c>
      <c r="E966" s="3" t="s">
        <v>96</v>
      </c>
      <c r="F966" s="3" t="s">
        <v>37</v>
      </c>
      <c r="G966" s="3" t="s">
        <v>1757</v>
      </c>
      <c r="H966" s="33" t="str">
        <f>_xlfn.XLOOKUP(B966,[2]CALCULATION!$B:$B,[2]CALCULATION!$H:$H,"")</f>
        <v>NOKIA</v>
      </c>
      <c r="I966" s="28">
        <v>3.0319633139573223E-3</v>
      </c>
      <c r="J966" s="28">
        <v>1.3031199972605316</v>
      </c>
      <c r="K966" s="28">
        <v>2.3362045856453149</v>
      </c>
      <c r="L966" s="28">
        <v>4.5484673339892139E-2</v>
      </c>
      <c r="M966" s="28">
        <v>1.5508719892904157</v>
      </c>
      <c r="N966" s="28">
        <v>4.7953401221709491E-2</v>
      </c>
      <c r="O966" s="28">
        <v>6.2355530930299004E-2</v>
      </c>
      <c r="P966" s="28">
        <v>0.19066403833569676</v>
      </c>
      <c r="Q966" s="28">
        <v>0.51015419289478792</v>
      </c>
      <c r="R966" s="28">
        <v>0</v>
      </c>
      <c r="S966" s="93">
        <v>2.9531913809665937</v>
      </c>
      <c r="T966" s="93">
        <f>_xlfn.XLOOKUP(B966,'[3]Nur des jours'!$B:$B,'[3]Nur des jours'!$U:$U,"")</f>
        <v>3.4906499774163611</v>
      </c>
      <c r="U966" s="93">
        <v>1.8726832233265207E-3</v>
      </c>
      <c r="V966" s="93">
        <v>2.8946332109133559</v>
      </c>
      <c r="W966" s="93">
        <v>3.4906499774163611</v>
      </c>
      <c r="X966" s="93">
        <v>3.7453664466530413E-3</v>
      </c>
      <c r="Y966" s="93">
        <v>3.6842561322419103</v>
      </c>
      <c r="Z966" s="93">
        <v>0</v>
      </c>
      <c r="AA966" s="93">
        <v>0</v>
      </c>
      <c r="AB966" s="93">
        <v>3.5670156634803098E-4</v>
      </c>
      <c r="AC966" s="93">
        <f>_xlfn.XLOOKUP(B966,'[3]Nur des jours'!$B:$B,'[3]Nur des jours'!$N:$N,"")</f>
        <v>1.0701046990435794E-3</v>
      </c>
      <c r="AD966" s="93">
        <v>1.0701046990435794E-3</v>
      </c>
      <c r="AE966" s="93">
        <v>1.8726832233265207E-3</v>
      </c>
      <c r="AF966" s="93">
        <v>0</v>
      </c>
      <c r="AG966" s="93"/>
      <c r="AH966" s="93">
        <v>0</v>
      </c>
      <c r="AI966" s="93">
        <v>0</v>
      </c>
      <c r="AJ966" s="93">
        <v>0</v>
      </c>
      <c r="AK966" s="93">
        <v>0</v>
      </c>
      <c r="AL966" s="93">
        <v>0</v>
      </c>
      <c r="AM966" s="49" t="s">
        <v>5559</v>
      </c>
      <c r="AN966" s="49"/>
      <c r="AO966" s="48" t="str" cm="1">
        <f t="array" ref="AO966">IFERROR(_xlfn.IFS(
AQ966="MPR ISSUE","PDH",
AQ966="BSS Hardware Issue","BSS",
AQ966="Sites strategiques, MLL, Pylone, etc.","ENVTECH",
AQ966="AKTIVCO DEFAUT GE &amp; POWER Cabinet","AKTIVCO",
AQ966="AKTIVCO Coupure ENEO &amp; Baisse de tension","AKTIVCO GRID ONLY",
AQ966="Coupure ENEO &amp; Baisse de tension","IHS GRID ONLY",
AQ966="Defaut GE &amp; POWER Cabinet","IHS",
AQ966="Sharing","Partners",
AQ966="Sites strategiques &amp; DataCenter","SST &amp; DC",
AQ966="Exclu","Exclu",
AQ966="SAT","SAT",
AQ966="SPARE-ISSUE","SPARE-ISSUE",
AQ966="Fiber CAmtel","TRANS_FO_CAMTEL",
AQ966="Fiber AOF","Fiber AOF",
AQ966="Projet OCM (HUAWEI)","TRAVAUX-HUAWEI",
AQ966="Projet OCM (NOKIA)","TRAVAUX-NOKIA",
AQ966="ACCESS-ISSUE","ACCESS-ISSUE",
AQ966="Projet OCM (ZTE, NOKIA, autres projets)","TRAVAUX OCM",
AQ966="No root CAuse","No root cause",
AQ966="ODU HS","PDH",
AQ966="IP &amp; VLAN","PDH",
AQ966="Warehouse HUAWEI","SPARE-ISSUE",
AQ966="SPARE-HS","SPARE-ISSUE",
AQ966="Power Telco","BSS",AQ966="no impacts","no impacts"
),"")</f>
        <v>No root cause</v>
      </c>
      <c r="AP966" s="48" t="str" cm="1">
        <f t="array" ref="AP966">IFERROR(_xlfn.IFS(
AQ966="MPR ISSUE","TX ISSUE",
AQ966="BSS Hardware Issue","RAN ISSUE",
AQ966="Sites strategiques, MLL, Pylone, etc.","ENVTECH",
AQ966="AKTIVCO DEFAUT GE &amp; POWER Cabinet","POWER ISSUE",
AQ966="AKTIVCO Coupure ENEO &amp; Baisse de tension","POWER ISSUE",
AQ966="Coupure ENEO &amp; Baisse de tension","POWER ISSUE",
AQ966="Defaut GE &amp; POWER Cabinet","POWER ISSUE",
AQ966="Sharing","POWER ISSUE",
AQ966="Sites strategiques &amp; DataCenter","POWER ISSUE",
AQ966="Exclu","Exclu",
AQ966="SAT","TX ISSUE",
AQ966="SPARE-ISSUE","SPARE-ISSUE",
AQ966="Fiber CAmtel","TX ISSUE",
AQ966="Fiber AOF","TX ISSUE",
AQ966="Projet OCM (HUAWEI)","TRAVAUX-HUAWEI",
AQ966="Projet OCM (NOKIA)","TRAVAUX -NOKIA",
AQ966="ACCESS-ISSUE","ACCESS-ISSUE",
AQ966="Projet OCM (ZTE, NOKIA, autres projets)","TRAVAUX OCM",
AQ966="No root CAuse","No root cause",
AQ966="ODU HS","TX ISSUE",
AQ966="IP &amp; VLAN","TX ISSUE",
AQ966="Warehouse HUAWEI","SPARE-ISSUE",
AQ966="SPARE-HS","SPARE-ISSUE",
AQ966="Power Telco","RAN ISSUE",AQ966="no impacts","no impacts"
),"")</f>
        <v>No root cause</v>
      </c>
      <c r="AQ966" s="127" t="s">
        <v>5344</v>
      </c>
      <c r="AR966" s="48" t="str" cm="1">
        <f t="array" ref="AR966">IFERROR(_xlfn.IFS(
AQ966="MPR ISSUE","ACTIVE",
AQ966="BSS Hardware Issue","ACTIVE",
AQ966="Sites strategiques, MLL, Pylone, etc.","PASSIVE",
AQ966="AKTIVCO DEFAUT GE &amp; POWER Cabinet","PASSIVE",
AQ966="AKTIVCO Coupure ENEO &amp; Baisse de tension","PASSIVE",
AQ966="Coupure ENEO &amp; Baisse de tension","PASSIVE",
AQ966="Defaut GE &amp; POWER Cabinet","PASSIVE",
AQ966="Sharing","PASSIVE",
AQ966="Sites strategiques &amp; DataCenter","PASSIVE",
AQ966="Exclu","Exclu",
AQ966="SAT","ACTIVE",
AQ966="SPARE-ISSUE","SPARE-ISSUE",
AQ966="Fiber CAmtel","ACTIVE",
AQ966="Fiber AOF","ACTIVE",
AQ966="Projet OCM (HUAWEI)","PLANNED WORKS",
AQ966="Projet OCM (NOKIA)","PLANNED WORKS",
AQ966="ACCESS-ISSUE","ACCESS-ISSUE",
AQ966="Projet OCM (ZTE, NOKIA, autres projets)","PLANNED WORKS",
AQ966="No root CAuse","No root cause",
AQ966="ODU HS","ACTIVE",
AQ966="IP &amp; VLAN","ACTIVE",
AQ966="Warehouse HUAWEI","SPARE-ISSUE",
AQ966="SPARE-HS","SPARE-ISSUE",
AQ966="Power Telco","ACTIVE", AQ966="no impacts","no impacts"
),"")</f>
        <v>No root cause</v>
      </c>
      <c r="AS966" s="92" t="s">
        <v>5537</v>
      </c>
      <c r="AT966" s="98" t="s">
        <v>1758</v>
      </c>
      <c r="AV966" s="17" t="s">
        <v>5537</v>
      </c>
      <c r="AW966" s="7" t="s">
        <v>5537</v>
      </c>
      <c r="AX966" s="6" t="s">
        <v>5537</v>
      </c>
      <c r="AY966" s="7"/>
      <c r="AZ966" s="3" t="s">
        <v>5537</v>
      </c>
      <c r="BA966" s="18" t="s">
        <v>5537</v>
      </c>
      <c r="BB966" s="18" t="s">
        <v>5537</v>
      </c>
      <c r="BC966" s="18" t="s">
        <v>5537</v>
      </c>
      <c r="BD966" s="18" t="s">
        <v>5537</v>
      </c>
      <c r="BE966" s="18" t="s">
        <v>5537</v>
      </c>
      <c r="BF966" s="18" t="s">
        <v>5537</v>
      </c>
      <c r="BG966" s="18" t="s">
        <v>5537</v>
      </c>
      <c r="BH966" s="18" t="s">
        <v>5537</v>
      </c>
      <c r="BI966" s="18" t="s">
        <v>5537</v>
      </c>
      <c r="BJ966" s="18" t="s">
        <v>5537</v>
      </c>
      <c r="BK966" s="18" t="s">
        <v>5537</v>
      </c>
      <c r="BL966" s="9" t="s">
        <v>5537</v>
      </c>
      <c r="BM966" s="14" t="s">
        <v>5537</v>
      </c>
      <c r="BN966" s="14" t="s">
        <v>5537</v>
      </c>
      <c r="BO966" s="14" t="str">
        <f>_xlfn.XLOOKUP(B966,'[4]cell downs 18042026 17h'!$B:$B,'[4]cell downs 18042026 17h'!$B:$B,"")</f>
        <v/>
      </c>
      <c r="BP966" s="14" t="str">
        <f>_xlfn.XLOOKUP(B966,'[5]Cells Huawei 19042026 15h'!$B:$B,'[5]Cells Huawei 19042026 15h'!$B:$B,"")</f>
        <v/>
      </c>
      <c r="BQ966" s="9" t="str">
        <f>_xlfn.XLOOKUP(B966,'[6]cells down 19042026 9H40'!$B:$B,'[6]cells down 19042026 9H40'!$B:$B,"")</f>
        <v/>
      </c>
      <c r="BR966" s="9" t="s">
        <v>1758</v>
      </c>
      <c r="BS966" s="9" t="s">
        <v>12</v>
      </c>
      <c r="BT966" s="108"/>
    </row>
    <row r="967" spans="1:72" s="9" customFormat="1" x14ac:dyDescent="0.35">
      <c r="A967" s="1" t="s">
        <v>1786</v>
      </c>
      <c r="B967" s="8" t="s">
        <v>1787</v>
      </c>
      <c r="C967" s="3" t="str">
        <f>_xlfn.XLOOKUP(B967,'[1]daily break down'!$D:$D,'[1]daily break down'!$E:$E,"")</f>
        <v>CENTRE</v>
      </c>
      <c r="D967" s="1" t="s">
        <v>11</v>
      </c>
      <c r="E967" s="1" t="s">
        <v>66</v>
      </c>
      <c r="F967" s="3" t="s">
        <v>37</v>
      </c>
      <c r="G967" s="1" t="s">
        <v>1788</v>
      </c>
      <c r="H967" s="33" t="str">
        <f>_xlfn.XLOOKUP(B967,[2]CALCULATION!$B:$B,[2]CALCULATION!$H:$H,"")</f>
        <v>NOKIA</v>
      </c>
      <c r="I967" s="28">
        <v>1.2484554822176806E-3</v>
      </c>
      <c r="J967" s="28">
        <v>0</v>
      </c>
      <c r="K967" s="28">
        <v>3.299489488718302E-3</v>
      </c>
      <c r="L967" s="28">
        <v>3.7706197031148157E-2</v>
      </c>
      <c r="M967" s="28">
        <v>9.7488618582528455E-2</v>
      </c>
      <c r="N967" s="28">
        <v>0</v>
      </c>
      <c r="O967" s="28">
        <v>6.5504227780409985E-2</v>
      </c>
      <c r="P967" s="28">
        <v>0.1401116084542976</v>
      </c>
      <c r="Q967" s="28">
        <v>0.34117550593886886</v>
      </c>
      <c r="R967" s="28">
        <v>0</v>
      </c>
      <c r="S967" s="93">
        <v>1.5086990810911771</v>
      </c>
      <c r="T967" s="93">
        <f>_xlfn.XLOOKUP(B967,'[3]Nur des jours'!$B:$B,'[3]Nur des jours'!$U:$U,"")</f>
        <v>1.2484554822176806E-3</v>
      </c>
      <c r="U967" s="93">
        <v>1.2306204039001678E-3</v>
      </c>
      <c r="V967" s="93">
        <v>0</v>
      </c>
      <c r="W967" s="93">
        <v>1.2484554822176804E-3</v>
      </c>
      <c r="X967" s="93">
        <v>3.388664880305182E-3</v>
      </c>
      <c r="Y967" s="93">
        <v>2.364829620028063</v>
      </c>
      <c r="Z967" s="93">
        <v>0</v>
      </c>
      <c r="AA967" s="93">
        <v>0</v>
      </c>
      <c r="AB967" s="93">
        <v>0</v>
      </c>
      <c r="AC967" s="93">
        <f>_xlfn.XLOOKUP(B967,'[3]Nur des jours'!$B:$B,'[3]Nur des jours'!$N:$N,"")</f>
        <v>0</v>
      </c>
      <c r="AD967" s="93">
        <v>0</v>
      </c>
      <c r="AE967" s="93">
        <v>1.4268062653917815E-3</v>
      </c>
      <c r="AF967" s="93">
        <v>0</v>
      </c>
      <c r="AG967" s="93"/>
      <c r="AH967" s="93">
        <v>0</v>
      </c>
      <c r="AI967" s="93">
        <v>0</v>
      </c>
      <c r="AJ967" s="93">
        <v>0</v>
      </c>
      <c r="AK967" s="93">
        <v>0</v>
      </c>
      <c r="AL967" s="93">
        <v>0</v>
      </c>
      <c r="AM967" s="49" t="s">
        <v>5559</v>
      </c>
      <c r="AN967" s="49"/>
      <c r="AO967" s="48" t="str" cm="1">
        <f t="array" ref="AO967">IFERROR(_xlfn.IFS(
AQ967="MPR ISSUE","PDH",
AQ967="BSS Hardware Issue","BSS",
AQ967="Sites strategiques, MLL, Pylone, etc.","ENVTECH",
AQ967="AKTIVCO DEFAUT GE &amp; POWER Cabinet","AKTIVCO",
AQ967="AKTIVCO Coupure ENEO &amp; Baisse de tension","AKTIVCO GRID ONLY",
AQ967="Coupure ENEO &amp; Baisse de tension","IHS GRID ONLY",
AQ967="Defaut GE &amp; POWER Cabinet","IHS",
AQ967="Sharing","Partners",
AQ967="Sites strategiques &amp; DataCenter","SST &amp; DC",
AQ967="Exclu","Exclu",
AQ967="SAT","SAT",
AQ967="SPARE-ISSUE","SPARE-ISSUE",
AQ967="Fiber CAmtel","TRANS_FO_CAMTEL",
AQ967="Fiber AOF","Fiber AOF",
AQ967="Projet OCM (HUAWEI)","TRAVAUX-HUAWEI",
AQ967="Projet OCM (NOKIA)","TRAVAUX-NOKIA",
AQ967="ACCESS-ISSUE","ACCESS-ISSUE",
AQ967="Projet OCM (ZTE, NOKIA, autres projets)","TRAVAUX OCM",
AQ967="No root CAuse","No root cause",
AQ967="ODU HS","PDH",
AQ967="IP &amp; VLAN","PDH",
AQ967="Warehouse HUAWEI","SPARE-ISSUE",
AQ967="SPARE-HS","SPARE-ISSUE",
AQ967="Power Telco","BSS",AQ967="no impacts","no impacts"
),"")</f>
        <v>No root cause</v>
      </c>
      <c r="AP967" s="48" t="str" cm="1">
        <f t="array" ref="AP967">IFERROR(_xlfn.IFS(
AQ967="MPR ISSUE","TX ISSUE",
AQ967="BSS Hardware Issue","RAN ISSUE",
AQ967="Sites strategiques, MLL, Pylone, etc.","ENVTECH",
AQ967="AKTIVCO DEFAUT GE &amp; POWER Cabinet","POWER ISSUE",
AQ967="AKTIVCO Coupure ENEO &amp; Baisse de tension","POWER ISSUE",
AQ967="Coupure ENEO &amp; Baisse de tension","POWER ISSUE",
AQ967="Defaut GE &amp; POWER Cabinet","POWER ISSUE",
AQ967="Sharing","POWER ISSUE",
AQ967="Sites strategiques &amp; DataCenter","POWER ISSUE",
AQ967="Exclu","Exclu",
AQ967="SAT","TX ISSUE",
AQ967="SPARE-ISSUE","SPARE-ISSUE",
AQ967="Fiber CAmtel","TX ISSUE",
AQ967="Fiber AOF","TX ISSUE",
AQ967="Projet OCM (HUAWEI)","TRAVAUX-HUAWEI",
AQ967="Projet OCM (NOKIA)","TRAVAUX -NOKIA",
AQ967="ACCESS-ISSUE","ACCESS-ISSUE",
AQ967="Projet OCM (ZTE, NOKIA, autres projets)","TRAVAUX OCM",
AQ967="No root CAuse","No root cause",
AQ967="ODU HS","TX ISSUE",
AQ967="IP &amp; VLAN","TX ISSUE",
AQ967="Warehouse HUAWEI","SPARE-ISSUE",
AQ967="SPARE-HS","SPARE-ISSUE",
AQ967="Power Telco","RAN ISSUE",AQ967="no impacts","no impacts"
),"")</f>
        <v>No root cause</v>
      </c>
      <c r="AQ967" s="127" t="s">
        <v>5344</v>
      </c>
      <c r="AR967" s="48" t="str" cm="1">
        <f t="array" ref="AR967">IFERROR(_xlfn.IFS(
AQ967="MPR ISSUE","ACTIVE",
AQ967="BSS Hardware Issue","ACTIVE",
AQ967="Sites strategiques, MLL, Pylone, etc.","PASSIVE",
AQ967="AKTIVCO DEFAUT GE &amp; POWER Cabinet","PASSIVE",
AQ967="AKTIVCO Coupure ENEO &amp; Baisse de tension","PASSIVE",
AQ967="Coupure ENEO &amp; Baisse de tension","PASSIVE",
AQ967="Defaut GE &amp; POWER Cabinet","PASSIVE",
AQ967="Sharing","PASSIVE",
AQ967="Sites strategiques &amp; DataCenter","PASSIVE",
AQ967="Exclu","Exclu",
AQ967="SAT","ACTIVE",
AQ967="SPARE-ISSUE","SPARE-ISSUE",
AQ967="Fiber CAmtel","ACTIVE",
AQ967="Fiber AOF","ACTIVE",
AQ967="Projet OCM (HUAWEI)","PLANNED WORKS",
AQ967="Projet OCM (NOKIA)","PLANNED WORKS",
AQ967="ACCESS-ISSUE","ACCESS-ISSUE",
AQ967="Projet OCM (ZTE, NOKIA, autres projets)","PLANNED WORKS",
AQ967="No root CAuse","No root cause",
AQ967="ODU HS","ACTIVE",
AQ967="IP &amp; VLAN","ACTIVE",
AQ967="Warehouse HUAWEI","SPARE-ISSUE",
AQ967="SPARE-HS","SPARE-ISSUE",
AQ967="Power Telco","ACTIVE", AQ967="no impacts","no impacts"
),"")</f>
        <v>No root cause</v>
      </c>
      <c r="AS967" s="92" t="s">
        <v>5537</v>
      </c>
      <c r="AT967" s="98" t="s">
        <v>1787</v>
      </c>
      <c r="AV967" s="17" t="s">
        <v>5537</v>
      </c>
      <c r="AW967" s="7" t="s">
        <v>5537</v>
      </c>
      <c r="AX967" s="6" t="s">
        <v>5537</v>
      </c>
      <c r="AY967" s="7"/>
      <c r="AZ967" s="3" t="s">
        <v>5537</v>
      </c>
      <c r="BA967" s="18" t="s">
        <v>5537</v>
      </c>
      <c r="BB967" s="18" t="s">
        <v>5537</v>
      </c>
      <c r="BC967" s="18" t="s">
        <v>5537</v>
      </c>
      <c r="BD967" s="18" t="s">
        <v>5537</v>
      </c>
      <c r="BE967" s="18" t="s">
        <v>5537</v>
      </c>
      <c r="BF967" s="18" t="s">
        <v>5537</v>
      </c>
      <c r="BG967" s="18" t="s">
        <v>5537</v>
      </c>
      <c r="BH967" s="18" t="s">
        <v>5537</v>
      </c>
      <c r="BI967" s="18" t="s">
        <v>5537</v>
      </c>
      <c r="BJ967" s="18" t="s">
        <v>5537</v>
      </c>
      <c r="BK967" s="18" t="s">
        <v>5537</v>
      </c>
      <c r="BL967" s="9" t="s">
        <v>5537</v>
      </c>
      <c r="BM967" s="14" t="s">
        <v>5537</v>
      </c>
      <c r="BN967" s="14" t="s">
        <v>5537</v>
      </c>
      <c r="BO967" s="14" t="str">
        <f>_xlfn.XLOOKUP(B967,'[4]cell downs 18042026 17h'!$B:$B,'[4]cell downs 18042026 17h'!$B:$B,"")</f>
        <v/>
      </c>
      <c r="BP967" s="14" t="str">
        <f>_xlfn.XLOOKUP(B967,'[5]Cells Huawei 19042026 15h'!$B:$B,'[5]Cells Huawei 19042026 15h'!$B:$B,"")</f>
        <v/>
      </c>
      <c r="BQ967" s="9" t="str">
        <f>_xlfn.XLOOKUP(B967,'[6]cells down 19042026 9H40'!$B:$B,'[6]cells down 19042026 9H40'!$B:$B,"")</f>
        <v/>
      </c>
      <c r="BR967" s="9" t="s">
        <v>1787</v>
      </c>
      <c r="BS967" s="9" t="s">
        <v>302</v>
      </c>
      <c r="BT967" s="108"/>
    </row>
    <row r="968" spans="1:72" s="9" customFormat="1" x14ac:dyDescent="0.35">
      <c r="A968" s="1" t="s">
        <v>2626</v>
      </c>
      <c r="B968" s="8" t="s">
        <v>2627</v>
      </c>
      <c r="C968" s="3" t="str">
        <f>_xlfn.XLOOKUP(B968,'[1]daily break down'!$D:$D,'[1]daily break down'!$E:$E,"")</f>
        <v>CENTRE</v>
      </c>
      <c r="D968" s="1"/>
      <c r="E968" s="1"/>
      <c r="F968" s="3" t="s">
        <v>69</v>
      </c>
      <c r="G968" s="1" t="s">
        <v>2628</v>
      </c>
      <c r="H968" s="33" t="str">
        <f>_xlfn.XLOOKUP(B968,[2]CALCULATION!$B:$B,[2]CALCULATION!$H:$H,"")</f>
        <v>NOKIA</v>
      </c>
      <c r="I968" s="28">
        <v>0</v>
      </c>
      <c r="J968" s="28">
        <v>0</v>
      </c>
      <c r="K968" s="28">
        <v>0</v>
      </c>
      <c r="L968" s="28">
        <v>0</v>
      </c>
      <c r="M968" s="28">
        <v>0</v>
      </c>
      <c r="N968" s="28">
        <v>0</v>
      </c>
      <c r="O968" s="28">
        <v>0</v>
      </c>
      <c r="P968" s="28">
        <v>0</v>
      </c>
      <c r="Q968" s="28">
        <v>0</v>
      </c>
      <c r="R968" s="28">
        <v>0</v>
      </c>
      <c r="S968" s="93">
        <v>0</v>
      </c>
      <c r="T968" s="93">
        <f>_xlfn.XLOOKUP(B968,'[3]Nur des jours'!$B:$B,'[3]Nur des jours'!$U:$U,"")</f>
        <v>0</v>
      </c>
      <c r="U968" s="93">
        <v>0</v>
      </c>
      <c r="V968" s="93">
        <v>0</v>
      </c>
      <c r="W968" s="93">
        <v>0</v>
      </c>
      <c r="X968" s="93">
        <v>0</v>
      </c>
      <c r="Y968" s="93">
        <v>0</v>
      </c>
      <c r="Z968" s="93">
        <v>0</v>
      </c>
      <c r="AA968" s="93">
        <v>0</v>
      </c>
      <c r="AB968" s="93">
        <v>0</v>
      </c>
      <c r="AC968" s="93">
        <f>_xlfn.XLOOKUP(B968,'[3]Nur des jours'!$B:$B,'[3]Nur des jours'!$N:$N,"")</f>
        <v>0</v>
      </c>
      <c r="AD968" s="93">
        <v>0</v>
      </c>
      <c r="AE968" s="93">
        <v>1.3376308738047311E-3</v>
      </c>
      <c r="AF968" s="93">
        <v>0</v>
      </c>
      <c r="AG968" s="93"/>
      <c r="AH968" s="93">
        <v>0</v>
      </c>
      <c r="AI968" s="93">
        <v>0</v>
      </c>
      <c r="AJ968" s="93">
        <v>0</v>
      </c>
      <c r="AK968" s="93">
        <v>0</v>
      </c>
      <c r="AL968" s="93">
        <v>0</v>
      </c>
      <c r="AM968" s="49" t="s">
        <v>5559</v>
      </c>
      <c r="AN968" s="49"/>
      <c r="AO968" s="48" t="str" cm="1">
        <f t="array" ref="AO968">IFERROR(_xlfn.IFS(
AQ968="MPR ISSUE","PDH",
AQ968="BSS Hardware Issue","BSS",
AQ968="Sites strategiques, MLL, Pylone, etc.","ENVTECH",
AQ968="AKTIVCO DEFAUT GE &amp; POWER Cabinet","AKTIVCO",
AQ968="AKTIVCO Coupure ENEO &amp; Baisse de tension","AKTIVCO GRID ONLY",
AQ968="Coupure ENEO &amp; Baisse de tension","IHS GRID ONLY",
AQ968="Defaut GE &amp; POWER Cabinet","IHS",
AQ968="Sharing","Partners",
AQ968="Sites strategiques &amp; DataCenter","SST &amp; DC",
AQ968="Exclu","Exclu",
AQ968="SAT","SAT",
AQ968="SPARE-ISSUE","SPARE-ISSUE",
AQ968="Fiber CAmtel","TRANS_FO_CAMTEL",
AQ968="Fiber AOF","Fiber AOF",
AQ968="Projet OCM (HUAWEI)","TRAVAUX-HUAWEI",
AQ968="Projet OCM (NOKIA)","TRAVAUX-NOKIA",
AQ968="ACCESS-ISSUE","ACCESS-ISSUE",
AQ968="Projet OCM (ZTE, NOKIA, autres projets)","TRAVAUX OCM",
AQ968="No root CAuse","No root cause",
AQ968="ODU HS","PDH",
AQ968="IP &amp; VLAN","PDH",
AQ968="Warehouse HUAWEI","SPARE-ISSUE",
AQ968="SPARE-HS","SPARE-ISSUE",
AQ968="Power Telco","BSS",AQ968="no impacts","no impacts"
),"")</f>
        <v>No root cause</v>
      </c>
      <c r="AP968" s="48" t="str" cm="1">
        <f t="array" ref="AP968">IFERROR(_xlfn.IFS(
AQ968="MPR ISSUE","TX ISSUE",
AQ968="BSS Hardware Issue","RAN ISSUE",
AQ968="Sites strategiques, MLL, Pylone, etc.","ENVTECH",
AQ968="AKTIVCO DEFAUT GE &amp; POWER Cabinet","POWER ISSUE",
AQ968="AKTIVCO Coupure ENEO &amp; Baisse de tension","POWER ISSUE",
AQ968="Coupure ENEO &amp; Baisse de tension","POWER ISSUE",
AQ968="Defaut GE &amp; POWER Cabinet","POWER ISSUE",
AQ968="Sharing","POWER ISSUE",
AQ968="Sites strategiques &amp; DataCenter","POWER ISSUE",
AQ968="Exclu","Exclu",
AQ968="SAT","TX ISSUE",
AQ968="SPARE-ISSUE","SPARE-ISSUE",
AQ968="Fiber CAmtel","TX ISSUE",
AQ968="Fiber AOF","TX ISSUE",
AQ968="Projet OCM (HUAWEI)","TRAVAUX-HUAWEI",
AQ968="Projet OCM (NOKIA)","TRAVAUX -NOKIA",
AQ968="ACCESS-ISSUE","ACCESS-ISSUE",
AQ968="Projet OCM (ZTE, NOKIA, autres projets)","TRAVAUX OCM",
AQ968="No root CAuse","No root cause",
AQ968="ODU HS","TX ISSUE",
AQ968="IP &amp; VLAN","TX ISSUE",
AQ968="Warehouse HUAWEI","SPARE-ISSUE",
AQ968="SPARE-HS","SPARE-ISSUE",
AQ968="Power Telco","RAN ISSUE",AQ968="no impacts","no impacts"
),"")</f>
        <v>No root cause</v>
      </c>
      <c r="AQ968" s="67" t="s">
        <v>5344</v>
      </c>
      <c r="AR968" s="48" t="str" cm="1">
        <f t="array" ref="AR968">IFERROR(_xlfn.IFS(
AQ968="MPR ISSUE","ACTIVE",
AQ968="BSS Hardware Issue","ACTIVE",
AQ968="Sites strategiques, MLL, Pylone, etc.","PASSIVE",
AQ968="AKTIVCO DEFAUT GE &amp; POWER Cabinet","PASSIVE",
AQ968="AKTIVCO Coupure ENEO &amp; Baisse de tension","PASSIVE",
AQ968="Coupure ENEO &amp; Baisse de tension","PASSIVE",
AQ968="Defaut GE &amp; POWER Cabinet","PASSIVE",
AQ968="Sharing","PASSIVE",
AQ968="Sites strategiques &amp; DataCenter","PASSIVE",
AQ968="Exclu","Exclu",
AQ968="SAT","ACTIVE",
AQ968="SPARE-ISSUE","SPARE-ISSUE",
AQ968="Fiber CAmtel","ACTIVE",
AQ968="Fiber AOF","ACTIVE",
AQ968="Projet OCM (HUAWEI)","PLANNED WORKS",
AQ968="Projet OCM (NOKIA)","PLANNED WORKS",
AQ968="ACCESS-ISSUE","ACCESS-ISSUE",
AQ968="Projet OCM (ZTE, NOKIA, autres projets)","PLANNED WORKS",
AQ968="No root CAuse","No root cause",
AQ968="ODU HS","ACTIVE",
AQ968="IP &amp; VLAN","ACTIVE",
AQ968="Warehouse HUAWEI","SPARE-ISSUE",
AQ968="SPARE-HS","SPARE-ISSUE",
AQ968="Power Telco","ACTIVE", AQ968="no impacts","no impacts"
),"")</f>
        <v>No root cause</v>
      </c>
      <c r="AS968" s="92" t="s">
        <v>5537</v>
      </c>
      <c r="AT968" s="98" t="s">
        <v>2627</v>
      </c>
      <c r="AV968" s="17" t="s">
        <v>5537</v>
      </c>
      <c r="AW968" s="7" t="s">
        <v>5537</v>
      </c>
      <c r="AX968" s="6" t="s">
        <v>5537</v>
      </c>
      <c r="AY968" s="7"/>
      <c r="AZ968" s="3" t="s">
        <v>5537</v>
      </c>
      <c r="BA968" s="18" t="s">
        <v>5537</v>
      </c>
      <c r="BB968" s="18" t="s">
        <v>5537</v>
      </c>
      <c r="BC968" s="18" t="s">
        <v>5537</v>
      </c>
      <c r="BD968" s="18" t="s">
        <v>5537</v>
      </c>
      <c r="BE968" s="18" t="s">
        <v>5537</v>
      </c>
      <c r="BF968" s="18" t="s">
        <v>5537</v>
      </c>
      <c r="BG968" s="18" t="s">
        <v>5537</v>
      </c>
      <c r="BH968" s="18" t="s">
        <v>5537</v>
      </c>
      <c r="BI968" s="18" t="s">
        <v>5537</v>
      </c>
      <c r="BJ968" s="18" t="s">
        <v>5537</v>
      </c>
      <c r="BK968" s="18" t="s">
        <v>5537</v>
      </c>
      <c r="BL968" s="9" t="s">
        <v>5537</v>
      </c>
      <c r="BM968" s="14" t="s">
        <v>5537</v>
      </c>
      <c r="BN968" s="14" t="s">
        <v>5537</v>
      </c>
      <c r="BO968" s="14" t="str">
        <f>_xlfn.XLOOKUP(B968,'[4]cell downs 18042026 17h'!$B:$B,'[4]cell downs 18042026 17h'!$B:$B,"")</f>
        <v/>
      </c>
      <c r="BP968" s="14" t="str">
        <f>_xlfn.XLOOKUP(B968,'[5]Cells Huawei 19042026 15h'!$B:$B,'[5]Cells Huawei 19042026 15h'!$B:$B,"")</f>
        <v/>
      </c>
      <c r="BQ968" s="9" t="str">
        <f>_xlfn.XLOOKUP(B968,'[6]cells down 19042026 9H40'!$B:$B,'[6]cells down 19042026 9H40'!$B:$B,"")</f>
        <v/>
      </c>
      <c r="BR968" s="9" t="s">
        <v>5537</v>
      </c>
      <c r="BS968" s="9" t="s">
        <v>5537</v>
      </c>
      <c r="BT968" s="108"/>
    </row>
    <row r="969" spans="1:72" s="9" customFormat="1" x14ac:dyDescent="0.35">
      <c r="A969" s="3" t="s">
        <v>1752</v>
      </c>
      <c r="B969" s="25" t="s">
        <v>1753</v>
      </c>
      <c r="C969" s="3" t="str">
        <f>_xlfn.XLOOKUP(B969,'[1]daily break down'!$D:$D,'[1]daily break down'!$E:$E,"")</f>
        <v>CENTRE</v>
      </c>
      <c r="D969" s="3" t="s">
        <v>11</v>
      </c>
      <c r="E969" s="3" t="s">
        <v>66</v>
      </c>
      <c r="F969" s="3" t="s">
        <v>37</v>
      </c>
      <c r="G969" s="3" t="s">
        <v>1754</v>
      </c>
      <c r="H969" s="33" t="str">
        <f>_xlfn.XLOOKUP(B969,[2]CALCULATION!$B:$B,[2]CALCULATION!$H:$H,"")</f>
        <v>NOKIA</v>
      </c>
      <c r="I969" s="28">
        <v>7.5616162362147382E-2</v>
      </c>
      <c r="J969" s="28">
        <v>2.8030151298025576E-2</v>
      </c>
      <c r="K969" s="28">
        <v>1.3376308738047311E-3</v>
      </c>
      <c r="L969" s="28">
        <v>0</v>
      </c>
      <c r="M969" s="28">
        <v>1.4394712339807493E-2</v>
      </c>
      <c r="N969" s="28">
        <v>0.2240086167225849</v>
      </c>
      <c r="O969" s="28">
        <v>6.1519010126454624E-2</v>
      </c>
      <c r="P969" s="28">
        <v>0.189517163394477</v>
      </c>
      <c r="Q969" s="28">
        <v>1.0142801818659954</v>
      </c>
      <c r="R969" s="28">
        <v>0</v>
      </c>
      <c r="S969" s="93">
        <v>4.1452754558981675E-2</v>
      </c>
      <c r="T969" s="93">
        <f>_xlfn.XLOOKUP(B969,'[3]Nur des jours'!$B:$B,'[3]Nur des jours'!$U:$U,"")</f>
        <v>0</v>
      </c>
      <c r="U969" s="93">
        <v>0</v>
      </c>
      <c r="V969" s="93">
        <v>0</v>
      </c>
      <c r="W969" s="93">
        <v>0</v>
      </c>
      <c r="X969" s="93">
        <v>0</v>
      </c>
      <c r="Y969" s="93">
        <v>0.78383385697123253</v>
      </c>
      <c r="Z969" s="93">
        <v>0.29763178696070314</v>
      </c>
      <c r="AA969" s="93">
        <v>0</v>
      </c>
      <c r="AB969" s="93">
        <v>1.3376308738047311E-3</v>
      </c>
      <c r="AC969" s="93">
        <f>_xlfn.XLOOKUP(B969,'[3]Nur des jours'!$B:$B,'[3]Nur des jours'!$N:$N,"")</f>
        <v>3.3173245670353024E-3</v>
      </c>
      <c r="AD969" s="93">
        <v>3.3173245670353024E-3</v>
      </c>
      <c r="AE969" s="93">
        <v>8.9175391586964945E-4</v>
      </c>
      <c r="AF969" s="93">
        <v>0</v>
      </c>
      <c r="AG969" s="93"/>
      <c r="AH969" s="93">
        <v>0</v>
      </c>
      <c r="AI969" s="93">
        <v>0</v>
      </c>
      <c r="AJ969" s="93">
        <v>0</v>
      </c>
      <c r="AK969" s="93">
        <v>0</v>
      </c>
      <c r="AL969" s="93">
        <v>0</v>
      </c>
      <c r="AM969" s="49" t="s">
        <v>5559</v>
      </c>
      <c r="AN969" s="49"/>
      <c r="AO969" s="48" t="str" cm="1">
        <f t="array" ref="AO969">IFERROR(_xlfn.IFS(
AQ969="MPR ISSUE","PDH",
AQ969="BSS Hardware Issue","BSS",
AQ969="Sites strategiques, MLL, Pylone, etc.","ENVTECH",
AQ969="AKTIVCO DEFAUT GE &amp; POWER Cabinet","AKTIVCO",
AQ969="AKTIVCO Coupure ENEO &amp; Baisse de tension","AKTIVCO GRID ONLY",
AQ969="Coupure ENEO &amp; Baisse de tension","IHS GRID ONLY",
AQ969="Defaut GE &amp; POWER Cabinet","IHS",
AQ969="Sharing","Partners",
AQ969="Sites strategiques &amp; DataCenter","SST &amp; DC",
AQ969="Exclu","Exclu",
AQ969="SAT","SAT",
AQ969="SPARE-ISSUE","SPARE-ISSUE",
AQ969="Fiber CAmtel","TRANS_FO_CAMTEL",
AQ969="Fiber AOF","Fiber AOF",
AQ969="Projet OCM (HUAWEI)","TRAVAUX-HUAWEI",
AQ969="Projet OCM (NOKIA)","TRAVAUX-NOKIA",
AQ969="ACCESS-ISSUE","ACCESS-ISSUE",
AQ969="Projet OCM (ZTE, NOKIA, autres projets)","TRAVAUX OCM",
AQ969="No root CAuse","No root cause",
AQ969="ODU HS","PDH",
AQ969="IP &amp; VLAN","PDH",
AQ969="Warehouse HUAWEI","SPARE-ISSUE",
AQ969="SPARE-HS","SPARE-ISSUE",
AQ969="Power Telco","BSS",AQ969="no impacts","no impacts"
),"")</f>
        <v>No root cause</v>
      </c>
      <c r="AP969" s="48" t="str" cm="1">
        <f t="array" ref="AP969">IFERROR(_xlfn.IFS(
AQ969="MPR ISSUE","TX ISSUE",
AQ969="BSS Hardware Issue","RAN ISSUE",
AQ969="Sites strategiques, MLL, Pylone, etc.","ENVTECH",
AQ969="AKTIVCO DEFAUT GE &amp; POWER Cabinet","POWER ISSUE",
AQ969="AKTIVCO Coupure ENEO &amp; Baisse de tension","POWER ISSUE",
AQ969="Coupure ENEO &amp; Baisse de tension","POWER ISSUE",
AQ969="Defaut GE &amp; POWER Cabinet","POWER ISSUE",
AQ969="Sharing","POWER ISSUE",
AQ969="Sites strategiques &amp; DataCenter","POWER ISSUE",
AQ969="Exclu","Exclu",
AQ969="SAT","TX ISSUE",
AQ969="SPARE-ISSUE","SPARE-ISSUE",
AQ969="Fiber CAmtel","TX ISSUE",
AQ969="Fiber AOF","TX ISSUE",
AQ969="Projet OCM (HUAWEI)","TRAVAUX-HUAWEI",
AQ969="Projet OCM (NOKIA)","TRAVAUX -NOKIA",
AQ969="ACCESS-ISSUE","ACCESS-ISSUE",
AQ969="Projet OCM (ZTE, NOKIA, autres projets)","TRAVAUX OCM",
AQ969="No root CAuse","No root cause",
AQ969="ODU HS","TX ISSUE",
AQ969="IP &amp; VLAN","TX ISSUE",
AQ969="Warehouse HUAWEI","SPARE-ISSUE",
AQ969="SPARE-HS","SPARE-ISSUE",
AQ969="Power Telco","RAN ISSUE",AQ969="no impacts","no impacts"
),"")</f>
        <v>No root cause</v>
      </c>
      <c r="AQ969" s="127" t="s">
        <v>5344</v>
      </c>
      <c r="AR969" s="48" t="str" cm="1">
        <f t="array" ref="AR969">IFERROR(_xlfn.IFS(
AQ969="MPR ISSUE","ACTIVE",
AQ969="BSS Hardware Issue","ACTIVE",
AQ969="Sites strategiques, MLL, Pylone, etc.","PASSIVE",
AQ969="AKTIVCO DEFAUT GE &amp; POWER Cabinet","PASSIVE",
AQ969="AKTIVCO Coupure ENEO &amp; Baisse de tension","PASSIVE",
AQ969="Coupure ENEO &amp; Baisse de tension","PASSIVE",
AQ969="Defaut GE &amp; POWER Cabinet","PASSIVE",
AQ969="Sharing","PASSIVE",
AQ969="Sites strategiques &amp; DataCenter","PASSIVE",
AQ969="Exclu","Exclu",
AQ969="SAT","ACTIVE",
AQ969="SPARE-ISSUE","SPARE-ISSUE",
AQ969="Fiber CAmtel","ACTIVE",
AQ969="Fiber AOF","ACTIVE",
AQ969="Projet OCM (HUAWEI)","PLANNED WORKS",
AQ969="Projet OCM (NOKIA)","PLANNED WORKS",
AQ969="ACCESS-ISSUE","ACCESS-ISSUE",
AQ969="Projet OCM (ZTE, NOKIA, autres projets)","PLANNED WORKS",
AQ969="No root CAuse","No root cause",
AQ969="ODU HS","ACTIVE",
AQ969="IP &amp; VLAN","ACTIVE",
AQ969="Warehouse HUAWEI","SPARE-ISSUE",
AQ969="SPARE-HS","SPARE-ISSUE",
AQ969="Power Telco","ACTIVE", AQ969="no impacts","no impacts"
),"")</f>
        <v>No root cause</v>
      </c>
      <c r="AS969" s="92" t="s">
        <v>5537</v>
      </c>
      <c r="AT969" s="98" t="s">
        <v>1753</v>
      </c>
      <c r="AV969" s="17" t="s">
        <v>5537</v>
      </c>
      <c r="AW969" s="7" t="s">
        <v>5537</v>
      </c>
      <c r="AX969" s="6" t="s">
        <v>5537</v>
      </c>
      <c r="AY969" s="7"/>
      <c r="AZ969" s="3" t="s">
        <v>5537</v>
      </c>
      <c r="BA969" s="18" t="s">
        <v>5537</v>
      </c>
      <c r="BB969" s="18" t="s">
        <v>5537</v>
      </c>
      <c r="BC969" s="18" t="s">
        <v>5537</v>
      </c>
      <c r="BD969" s="18" t="s">
        <v>5537</v>
      </c>
      <c r="BE969" s="18" t="s">
        <v>5537</v>
      </c>
      <c r="BF969" s="18" t="s">
        <v>5537</v>
      </c>
      <c r="BG969" s="18" t="s">
        <v>5537</v>
      </c>
      <c r="BH969" s="18" t="s">
        <v>5537</v>
      </c>
      <c r="BI969" s="18" t="s">
        <v>5537</v>
      </c>
      <c r="BJ969" s="18" t="s">
        <v>5537</v>
      </c>
      <c r="BK969" s="18" t="s">
        <v>5537</v>
      </c>
      <c r="BL969" s="9" t="s">
        <v>5537</v>
      </c>
      <c r="BM969" s="14" t="s">
        <v>5537</v>
      </c>
      <c r="BN969" s="14" t="s">
        <v>5537</v>
      </c>
      <c r="BO969" s="14" t="str">
        <f>_xlfn.XLOOKUP(B969,'[4]cell downs 18042026 17h'!$B:$B,'[4]cell downs 18042026 17h'!$B:$B,"")</f>
        <v/>
      </c>
      <c r="BP969" s="14" t="str">
        <f>_xlfn.XLOOKUP(B969,'[5]Cells Huawei 19042026 15h'!$B:$B,'[5]Cells Huawei 19042026 15h'!$B:$B,"")</f>
        <v/>
      </c>
      <c r="BQ969" s="9" t="str">
        <f>_xlfn.XLOOKUP(B969,'[6]cells down 19042026 9H40'!$B:$B,'[6]cells down 19042026 9H40'!$B:$B,"")</f>
        <v/>
      </c>
      <c r="BR969" s="9" t="s">
        <v>1753</v>
      </c>
      <c r="BS969" s="9" t="s">
        <v>5537</v>
      </c>
      <c r="BT969" s="108"/>
    </row>
    <row r="970" spans="1:72" s="9" customFormat="1" x14ac:dyDescent="0.35">
      <c r="A970" s="3" t="s">
        <v>2134</v>
      </c>
      <c r="B970" s="25" t="s">
        <v>2135</v>
      </c>
      <c r="C970" s="3" t="str">
        <f>_xlfn.XLOOKUP(B970,'[1]daily break down'!$D:$D,'[1]daily break down'!$E:$E,"")</f>
        <v>Douala</v>
      </c>
      <c r="D970" s="1" t="s">
        <v>357</v>
      </c>
      <c r="E970" s="3" t="s">
        <v>89</v>
      </c>
      <c r="F970" s="3" t="s">
        <v>31</v>
      </c>
      <c r="G970" s="3" t="s">
        <v>32</v>
      </c>
      <c r="H970" s="34" t="str">
        <f>_xlfn.XLOOKUP(B970,[2]CALCULATION!$B:$B,[2]CALCULATION!$H:$H,"")</f>
        <v>ZTE</v>
      </c>
      <c r="I970" s="28">
        <v>0</v>
      </c>
      <c r="J970" s="28">
        <v>0</v>
      </c>
      <c r="K970" s="28">
        <v>0</v>
      </c>
      <c r="L970" s="28">
        <v>2.3899004945311399E-3</v>
      </c>
      <c r="M970" s="28">
        <v>20.122997834108084</v>
      </c>
      <c r="N970" s="28">
        <v>13.868556899607057</v>
      </c>
      <c r="O970" s="28">
        <v>13.868556899607057</v>
      </c>
      <c r="P970" s="28">
        <v>13.868556899607057</v>
      </c>
      <c r="Q970" s="28">
        <v>13.868556899607057</v>
      </c>
      <c r="R970" s="28">
        <v>13.868556899607057</v>
      </c>
      <c r="S970" s="93">
        <v>13.868556899607057</v>
      </c>
      <c r="T970" s="93">
        <f>_xlfn.XLOOKUP(B970,'[3]Nur des jours'!$B:$B,'[3]Nur des jours'!$U:$U,"")</f>
        <v>0</v>
      </c>
      <c r="U970" s="93">
        <v>0</v>
      </c>
      <c r="V970" s="93">
        <v>0</v>
      </c>
      <c r="W970" s="93">
        <v>0</v>
      </c>
      <c r="X970" s="93">
        <v>0</v>
      </c>
      <c r="Y970" s="93">
        <v>0</v>
      </c>
      <c r="Z970" s="93">
        <v>0</v>
      </c>
      <c r="AA970" s="93">
        <v>0</v>
      </c>
      <c r="AB970" s="93">
        <v>0</v>
      </c>
      <c r="AC970" s="93">
        <f>_xlfn.XLOOKUP(B970,'[3]Nur des jours'!$B:$B,'[3]Nur des jours'!$N:$N,"")</f>
        <v>22.33279970779008</v>
      </c>
      <c r="AD970" s="93">
        <v>22.33279970779008</v>
      </c>
      <c r="AE970" s="93">
        <v>5.7072250615671915E-4</v>
      </c>
      <c r="AF970" s="93">
        <v>0</v>
      </c>
      <c r="AG970" s="93"/>
      <c r="AH970" s="93">
        <v>0</v>
      </c>
      <c r="AI970" s="93">
        <v>0</v>
      </c>
      <c r="AJ970" s="93">
        <v>0</v>
      </c>
      <c r="AK970" s="93">
        <v>0</v>
      </c>
      <c r="AL970" s="93">
        <v>0</v>
      </c>
      <c r="AM970" s="49" t="s">
        <v>5559</v>
      </c>
      <c r="AN970" s="49"/>
      <c r="AO970" s="48" t="str" cm="1">
        <f t="array" ref="AO970">IFERROR(_xlfn.IFS(
AQ970="MPR ISSUE","PDH",
AQ970="BSS Hardware Issue","BSS",
AQ970="Sites strategiques, MLL, Pylone, etc.","ENVTECH",
AQ970="AKTIVCO DEFAUT GE &amp; POWER Cabinet","AKTIVCO",
AQ970="AKTIVCO Coupure ENEO &amp; Baisse de tension","AKTIVCO GRID ONLY",
AQ970="Coupure ENEO &amp; Baisse de tension","IHS GRID ONLY",
AQ970="Defaut GE &amp; POWER Cabinet","IHS",
AQ970="Sharing","Partners",
AQ970="Sites strategiques &amp; DataCenter","SST &amp; DC",
AQ970="Exclu","Exclu",
AQ970="SAT","SAT",
AQ970="SPARE-ISSUE","SPARE-ISSUE",
AQ970="Fiber CAmtel","TRANS_FO_CAMTEL",
AQ970="Fiber AOF","Fiber AOF",
AQ970="Projet OCM (HUAWEI)","TRAVAUX-HUAWEI",
AQ970="Projet OCM (NOKIA)","TRAVAUX-NOKIA",
AQ970="ACCESS-ISSUE","ACCESS-ISSUE",
AQ970="Projet OCM (ZTE, NOKIA, autres projets)","TRAVAUX OCM",
AQ970="No root CAuse","No root cause",
AQ970="ODU HS","PDH",
AQ970="IP &amp; VLAN","PDH",
AQ970="Warehouse HUAWEI","SPARE-ISSUE",
AQ970="SPARE-HS","SPARE-ISSUE",
AQ970="Power Telco","BSS",AQ970="no impacts","no impacts"
),"")</f>
        <v>No root cause</v>
      </c>
      <c r="AP970" s="48" t="str" cm="1">
        <f t="array" ref="AP970">IFERROR(_xlfn.IFS(
AQ970="MPR ISSUE","TX ISSUE",
AQ970="BSS Hardware Issue","RAN ISSUE",
AQ970="Sites strategiques, MLL, Pylone, etc.","ENVTECH",
AQ970="AKTIVCO DEFAUT GE &amp; POWER Cabinet","POWER ISSUE",
AQ970="AKTIVCO Coupure ENEO &amp; Baisse de tension","POWER ISSUE",
AQ970="Coupure ENEO &amp; Baisse de tension","POWER ISSUE",
AQ970="Defaut GE &amp; POWER Cabinet","POWER ISSUE",
AQ970="Sharing","POWER ISSUE",
AQ970="Sites strategiques &amp; DataCenter","POWER ISSUE",
AQ970="Exclu","Exclu",
AQ970="SAT","TX ISSUE",
AQ970="SPARE-ISSUE","SPARE-ISSUE",
AQ970="Fiber CAmtel","TX ISSUE",
AQ970="Fiber AOF","TX ISSUE",
AQ970="Projet OCM (HUAWEI)","TRAVAUX-HUAWEI",
AQ970="Projet OCM (NOKIA)","TRAVAUX -NOKIA",
AQ970="ACCESS-ISSUE","ACCESS-ISSUE",
AQ970="Projet OCM (ZTE, NOKIA, autres projets)","TRAVAUX OCM",
AQ970="No root CAuse","No root cause",
AQ970="ODU HS","TX ISSUE",
AQ970="IP &amp; VLAN","TX ISSUE",
AQ970="Warehouse HUAWEI","SPARE-ISSUE",
AQ970="SPARE-HS","SPARE-ISSUE",
AQ970="Power Telco","RAN ISSUE",AQ970="no impacts","no impacts"
),"")</f>
        <v>No root cause</v>
      </c>
      <c r="AQ970" s="67" t="s">
        <v>5344</v>
      </c>
      <c r="AR970" s="48" t="str" cm="1">
        <f t="array" ref="AR970">IFERROR(_xlfn.IFS(
AQ970="MPR ISSUE","ACTIVE",
AQ970="BSS Hardware Issue","ACTIVE",
AQ970="Sites strategiques, MLL, Pylone, etc.","PASSIVE",
AQ970="AKTIVCO DEFAUT GE &amp; POWER Cabinet","PASSIVE",
AQ970="AKTIVCO Coupure ENEO &amp; Baisse de tension","PASSIVE",
AQ970="Coupure ENEO &amp; Baisse de tension","PASSIVE",
AQ970="Defaut GE &amp; POWER Cabinet","PASSIVE",
AQ970="Sharing","PASSIVE",
AQ970="Sites strategiques &amp; DataCenter","PASSIVE",
AQ970="Exclu","Exclu",
AQ970="SAT","ACTIVE",
AQ970="SPARE-ISSUE","SPARE-ISSUE",
AQ970="Fiber CAmtel","ACTIVE",
AQ970="Fiber AOF","ACTIVE",
AQ970="Projet OCM (HUAWEI)","PLANNED WORKS",
AQ970="Projet OCM (NOKIA)","PLANNED WORKS",
AQ970="ACCESS-ISSUE","ACCESS-ISSUE",
AQ970="Projet OCM (ZTE, NOKIA, autres projets)","PLANNED WORKS",
AQ970="No root CAuse","No root cause",
AQ970="ODU HS","ACTIVE",
AQ970="IP &amp; VLAN","ACTIVE",
AQ970="Warehouse HUAWEI","SPARE-ISSUE",
AQ970="SPARE-HS","SPARE-ISSUE",
AQ970="Power Telco","ACTIVE", AQ970="no impacts","no impacts"
),"")</f>
        <v>No root cause</v>
      </c>
      <c r="AS970" s="92" t="s">
        <v>5537</v>
      </c>
      <c r="AT970" s="98" t="s">
        <v>2135</v>
      </c>
      <c r="AV970" s="17" t="s">
        <v>5537</v>
      </c>
      <c r="AW970" s="7" t="s">
        <v>5537</v>
      </c>
      <c r="AX970" s="6" t="s">
        <v>5537</v>
      </c>
      <c r="AY970" s="7"/>
      <c r="AZ970" s="3" t="s">
        <v>5537</v>
      </c>
      <c r="BA970" s="18" t="s">
        <v>5537</v>
      </c>
      <c r="BB970" s="18" t="s">
        <v>5537</v>
      </c>
      <c r="BC970" s="18" t="s">
        <v>5537</v>
      </c>
      <c r="BD970" s="18" t="s">
        <v>5537</v>
      </c>
      <c r="BE970" s="18" t="s">
        <v>5537</v>
      </c>
      <c r="BF970" s="18" t="s">
        <v>5537</v>
      </c>
      <c r="BG970" s="18" t="s">
        <v>5537</v>
      </c>
      <c r="BH970" s="18" t="s">
        <v>5537</v>
      </c>
      <c r="BI970" s="18" t="s">
        <v>5537</v>
      </c>
      <c r="BJ970" s="18" t="s">
        <v>5537</v>
      </c>
      <c r="BK970" s="18" t="s">
        <v>5537</v>
      </c>
      <c r="BL970" s="9" t="s">
        <v>5537</v>
      </c>
      <c r="BM970" s="14" t="s">
        <v>5537</v>
      </c>
      <c r="BN970" s="14" t="s">
        <v>5537</v>
      </c>
      <c r="BO970" s="14" t="str">
        <f>_xlfn.XLOOKUP(B970,'[4]cell downs 18042026 17h'!$B:$B,'[4]cell downs 18042026 17h'!$B:$B,"")</f>
        <v/>
      </c>
      <c r="BP970" s="14" t="str">
        <f>_xlfn.XLOOKUP(B970,'[5]Cells Huawei 19042026 15h'!$B:$B,'[5]Cells Huawei 19042026 15h'!$B:$B,"")</f>
        <v/>
      </c>
      <c r="BQ970" s="9" t="str">
        <f>_xlfn.XLOOKUP(B970,'[6]cells down 19042026 9H40'!$B:$B,'[6]cells down 19042026 9H40'!$B:$B,"")</f>
        <v/>
      </c>
      <c r="BR970" s="9" t="s">
        <v>5537</v>
      </c>
      <c r="BS970" s="9" t="s">
        <v>5537</v>
      </c>
      <c r="BT970" s="108"/>
    </row>
    <row r="971" spans="1:72" s="9" customFormat="1" x14ac:dyDescent="0.35">
      <c r="A971" s="1" t="s">
        <v>4935</v>
      </c>
      <c r="B971" s="8" t="s">
        <v>4936</v>
      </c>
      <c r="C971" s="3" t="str">
        <f>_xlfn.XLOOKUP(B971,'[1]daily break down'!$D:$D,'[1]daily break down'!$E:$E,"")</f>
        <v>LITTORAL</v>
      </c>
      <c r="D971" s="1" t="s">
        <v>11</v>
      </c>
      <c r="E971" s="1" t="s">
        <v>12</v>
      </c>
      <c r="F971" s="3" t="s">
        <v>31</v>
      </c>
      <c r="G971" s="1" t="s">
        <v>4935</v>
      </c>
      <c r="H971" s="33" t="str">
        <f>_xlfn.XLOOKUP(B971,[2]CALCULATION!$B:$B,[2]CALCULATION!$H:$H,"")</f>
        <v>NOKIA</v>
      </c>
      <c r="I971" s="28">
        <v>0</v>
      </c>
      <c r="J971" s="28">
        <v>0</v>
      </c>
      <c r="K971" s="28">
        <v>0</v>
      </c>
      <c r="L971" s="28">
        <v>0</v>
      </c>
      <c r="M971" s="28">
        <v>0</v>
      </c>
      <c r="N971" s="28">
        <v>1.3304858288692452</v>
      </c>
      <c r="O971" s="28">
        <v>0</v>
      </c>
      <c r="P971" s="28">
        <v>0</v>
      </c>
      <c r="Q971" s="28">
        <v>3.2994894887184733E-3</v>
      </c>
      <c r="R971" s="28">
        <v>1.6281743481602859</v>
      </c>
      <c r="S971" s="93">
        <v>1.5158702052550677</v>
      </c>
      <c r="T971" s="93">
        <f>_xlfn.XLOOKUP(B971,'[3]Nur des jours'!$B:$B,'[3]Nur des jours'!$U:$U,"")</f>
        <v>0</v>
      </c>
      <c r="U971" s="93">
        <v>0</v>
      </c>
      <c r="V971" s="93">
        <v>0</v>
      </c>
      <c r="W971" s="93">
        <v>0</v>
      </c>
      <c r="X971" s="93">
        <v>0</v>
      </c>
      <c r="Y971" s="93">
        <v>0</v>
      </c>
      <c r="Z971" s="93">
        <v>0</v>
      </c>
      <c r="AA971" s="93">
        <v>0</v>
      </c>
      <c r="AB971" s="93">
        <v>0.51573695970413735</v>
      </c>
      <c r="AC971" s="93">
        <f>_xlfn.XLOOKUP(B971,'[3]Nur des jours'!$B:$B,'[3]Nur des jours'!$N:$N,"")</f>
        <v>0</v>
      </c>
      <c r="AD971" s="93">
        <v>0</v>
      </c>
      <c r="AE971" s="93">
        <v>4.4590276249291112E-4</v>
      </c>
      <c r="AF971" s="93">
        <v>0</v>
      </c>
      <c r="AG971" s="93"/>
      <c r="AH971" s="93">
        <v>0</v>
      </c>
      <c r="AI971" s="93">
        <v>0</v>
      </c>
      <c r="AJ971" s="93">
        <v>0</v>
      </c>
      <c r="AK971" s="93">
        <v>0</v>
      </c>
      <c r="AL971" s="93">
        <v>0</v>
      </c>
      <c r="AM971" s="49" t="s">
        <v>5559</v>
      </c>
      <c r="AN971" s="49"/>
      <c r="AO971" s="48" t="str" cm="1">
        <f t="array" ref="AO971">IFERROR(_xlfn.IFS(
AQ971="MPR ISSUE","PDH",
AQ971="BSS Hardware Issue","BSS",
AQ971="Sites strategiques, MLL, Pylone, etc.","ENVTECH",
AQ971="AKTIVCO DEFAUT GE &amp; POWER Cabinet","AKTIVCO",
AQ971="AKTIVCO Coupure ENEO &amp; Baisse de tension","AKTIVCO GRID ONLY",
AQ971="Coupure ENEO &amp; Baisse de tension","IHS GRID ONLY",
AQ971="Defaut GE &amp; POWER Cabinet","IHS",
AQ971="Sharing","Partners",
AQ971="Sites strategiques &amp; DataCenter","SST &amp; DC",
AQ971="Exclu","Exclu",
AQ971="SAT","SAT",
AQ971="SPARE-ISSUE","SPARE-ISSUE",
AQ971="Fiber CAmtel","TRANS_FO_CAMTEL",
AQ971="Fiber AOF","Fiber AOF",
AQ971="Projet OCM (HUAWEI)","TRAVAUX-HUAWEI",
AQ971="Projet OCM (NOKIA)","TRAVAUX-NOKIA",
AQ971="ACCESS-ISSUE","ACCESS-ISSUE",
AQ971="Projet OCM (ZTE, NOKIA, autres projets)","TRAVAUX OCM",
AQ971="No root CAuse","No root cause",
AQ971="ODU HS","PDH",
AQ971="IP &amp; VLAN","PDH",
AQ971="Warehouse HUAWEI","SPARE-ISSUE",
AQ971="SPARE-HS","SPARE-ISSUE",
AQ971="Power Telco","BSS",AQ971="no impacts","no impacts"
),"")</f>
        <v>No root cause</v>
      </c>
      <c r="AP971" s="48" t="str" cm="1">
        <f t="array" ref="AP971">IFERROR(_xlfn.IFS(
AQ971="MPR ISSUE","TX ISSUE",
AQ971="BSS Hardware Issue","RAN ISSUE",
AQ971="Sites strategiques, MLL, Pylone, etc.","ENVTECH",
AQ971="AKTIVCO DEFAUT GE &amp; POWER Cabinet","POWER ISSUE",
AQ971="AKTIVCO Coupure ENEO &amp; Baisse de tension","POWER ISSUE",
AQ971="Coupure ENEO &amp; Baisse de tension","POWER ISSUE",
AQ971="Defaut GE &amp; POWER Cabinet","POWER ISSUE",
AQ971="Sharing","POWER ISSUE",
AQ971="Sites strategiques &amp; DataCenter","POWER ISSUE",
AQ971="Exclu","Exclu",
AQ971="SAT","TX ISSUE",
AQ971="SPARE-ISSUE","SPARE-ISSUE",
AQ971="Fiber CAmtel","TX ISSUE",
AQ971="Fiber AOF","TX ISSUE",
AQ971="Projet OCM (HUAWEI)","TRAVAUX-HUAWEI",
AQ971="Projet OCM (NOKIA)","TRAVAUX -NOKIA",
AQ971="ACCESS-ISSUE","ACCESS-ISSUE",
AQ971="Projet OCM (ZTE, NOKIA, autres projets)","TRAVAUX OCM",
AQ971="No root CAuse","No root cause",
AQ971="ODU HS","TX ISSUE",
AQ971="IP &amp; VLAN","TX ISSUE",
AQ971="Warehouse HUAWEI","SPARE-ISSUE",
AQ971="SPARE-HS","SPARE-ISSUE",
AQ971="Power Telco","RAN ISSUE",AQ971="no impacts","no impacts"
),"")</f>
        <v>No root cause</v>
      </c>
      <c r="AQ971" s="127" t="s">
        <v>5344</v>
      </c>
      <c r="AR971" s="48" t="str" cm="1">
        <f t="array" ref="AR971">IFERROR(_xlfn.IFS(
AQ971="MPR ISSUE","ACTIVE",
AQ971="BSS Hardware Issue","ACTIVE",
AQ971="Sites strategiques, MLL, Pylone, etc.","PASSIVE",
AQ971="AKTIVCO DEFAUT GE &amp; POWER Cabinet","PASSIVE",
AQ971="AKTIVCO Coupure ENEO &amp; Baisse de tension","PASSIVE",
AQ971="Coupure ENEO &amp; Baisse de tension","PASSIVE",
AQ971="Defaut GE &amp; POWER Cabinet","PASSIVE",
AQ971="Sharing","PASSIVE",
AQ971="Sites strategiques &amp; DataCenter","PASSIVE",
AQ971="Exclu","Exclu",
AQ971="SAT","ACTIVE",
AQ971="SPARE-ISSUE","SPARE-ISSUE",
AQ971="Fiber CAmtel","ACTIVE",
AQ971="Fiber AOF","ACTIVE",
AQ971="Projet OCM (HUAWEI)","PLANNED WORKS",
AQ971="Projet OCM (NOKIA)","PLANNED WORKS",
AQ971="ACCESS-ISSUE","ACCESS-ISSUE",
AQ971="Projet OCM (ZTE, NOKIA, autres projets)","PLANNED WORKS",
AQ971="No root CAuse","No root cause",
AQ971="ODU HS","ACTIVE",
AQ971="IP &amp; VLAN","ACTIVE",
AQ971="Warehouse HUAWEI","SPARE-ISSUE",
AQ971="SPARE-HS","SPARE-ISSUE",
AQ971="Power Telco","ACTIVE", AQ971="no impacts","no impacts"
),"")</f>
        <v>No root cause</v>
      </c>
      <c r="AS971" s="92" t="s">
        <v>5537</v>
      </c>
      <c r="AT971" s="98" t="s">
        <v>4936</v>
      </c>
      <c r="AU971" s="96"/>
      <c r="AV971" s="17" t="s">
        <v>5537</v>
      </c>
      <c r="AW971" s="7" t="s">
        <v>5537</v>
      </c>
      <c r="AX971" s="6" t="s">
        <v>5537</v>
      </c>
      <c r="AY971" s="7"/>
      <c r="AZ971" s="3" t="s">
        <v>5537</v>
      </c>
      <c r="BA971" s="18" t="s">
        <v>5537</v>
      </c>
      <c r="BB971" s="18" t="s">
        <v>5537</v>
      </c>
      <c r="BC971" s="18" t="s">
        <v>5537</v>
      </c>
      <c r="BD971" s="18" t="s">
        <v>5537</v>
      </c>
      <c r="BE971" s="18" t="s">
        <v>5537</v>
      </c>
      <c r="BF971" s="18" t="s">
        <v>5537</v>
      </c>
      <c r="BG971" s="18" t="s">
        <v>5537</v>
      </c>
      <c r="BH971" s="18" t="s">
        <v>5537</v>
      </c>
      <c r="BI971" s="18" t="s">
        <v>5537</v>
      </c>
      <c r="BJ971" s="18" t="s">
        <v>5537</v>
      </c>
      <c r="BK971" s="18" t="s">
        <v>5537</v>
      </c>
      <c r="BL971" s="9" t="s">
        <v>5537</v>
      </c>
      <c r="BM971" s="14" t="s">
        <v>5537</v>
      </c>
      <c r="BN971" s="14" t="s">
        <v>5537</v>
      </c>
      <c r="BO971" s="14" t="str">
        <f>_xlfn.XLOOKUP(B971,'[4]cell downs 18042026 17h'!$B:$B,'[4]cell downs 18042026 17h'!$B:$B,"")</f>
        <v/>
      </c>
      <c r="BP971" s="14" t="str">
        <f>_xlfn.XLOOKUP(B971,'[5]Cells Huawei 19042026 15h'!$B:$B,'[5]Cells Huawei 19042026 15h'!$B:$B,"")</f>
        <v/>
      </c>
      <c r="BQ971" s="9" t="str">
        <f>_xlfn.XLOOKUP(B971,'[6]cells down 19042026 9H40'!$B:$B,'[6]cells down 19042026 9H40'!$B:$B,"")</f>
        <v/>
      </c>
      <c r="BR971" s="9" t="s">
        <v>4936</v>
      </c>
      <c r="BS971" s="9" t="s">
        <v>5537</v>
      </c>
      <c r="BT971" s="108"/>
    </row>
    <row r="972" spans="1:72" s="9" customFormat="1" x14ac:dyDescent="0.35">
      <c r="A972" s="1" t="s">
        <v>3789</v>
      </c>
      <c r="B972" s="8" t="s">
        <v>3790</v>
      </c>
      <c r="C972" s="3" t="str">
        <f>_xlfn.XLOOKUP(B972,'[1]daily break down'!$D:$D,'[1]daily break down'!$E:$E,"")</f>
        <v>Garoua</v>
      </c>
      <c r="D972" s="1" t="s">
        <v>11</v>
      </c>
      <c r="E972" s="1" t="s">
        <v>12</v>
      </c>
      <c r="F972" s="3" t="s">
        <v>23</v>
      </c>
      <c r="G972" s="1" t="s">
        <v>24</v>
      </c>
      <c r="H972" s="32" t="str">
        <f>_xlfn.XLOOKUP(B972,[2]CALCULATION!$B:$B,[2]CALCULATION!$H:$H,"")</f>
        <v>Huawei</v>
      </c>
      <c r="I972" s="28">
        <v>1.5203512511664143</v>
      </c>
      <c r="J972" s="28">
        <v>9.8627983095199379E-2</v>
      </c>
      <c r="K972" s="28">
        <v>0</v>
      </c>
      <c r="L972" s="28">
        <v>0</v>
      </c>
      <c r="M972" s="28">
        <v>0</v>
      </c>
      <c r="N972" s="28">
        <v>0</v>
      </c>
      <c r="O972" s="28">
        <v>0</v>
      </c>
      <c r="P972" s="28">
        <v>0</v>
      </c>
      <c r="Q972" s="28">
        <v>0</v>
      </c>
      <c r="R972" s="28">
        <v>0</v>
      </c>
      <c r="S972" s="93">
        <v>0</v>
      </c>
      <c r="T972" s="93">
        <f>_xlfn.XLOOKUP(B972,'[3]Nur des jours'!$B:$B,'[3]Nur des jours'!$U:$U,"")</f>
        <v>0</v>
      </c>
      <c r="U972" s="93">
        <v>0</v>
      </c>
      <c r="V972" s="93">
        <v>0</v>
      </c>
      <c r="W972" s="93">
        <v>0</v>
      </c>
      <c r="X972" s="93">
        <v>0</v>
      </c>
      <c r="Y972" s="93">
        <v>0</v>
      </c>
      <c r="Z972" s="93">
        <v>0</v>
      </c>
      <c r="AA972" s="93">
        <v>0</v>
      </c>
      <c r="AB972" s="93">
        <v>0</v>
      </c>
      <c r="AC972" s="93">
        <f>_xlfn.XLOOKUP(B972,'[3]Nur des jours'!$B:$B,'[3]Nur des jours'!$N:$N,"")</f>
        <v>0</v>
      </c>
      <c r="AD972" s="93">
        <v>0</v>
      </c>
      <c r="AE972" s="93">
        <v>2.675261747609386E-4</v>
      </c>
      <c r="AF972" s="93">
        <v>0</v>
      </c>
      <c r="AG972" s="93"/>
      <c r="AH972" s="93">
        <v>0</v>
      </c>
      <c r="AI972" s="93">
        <v>0</v>
      </c>
      <c r="AJ972" s="93">
        <v>0</v>
      </c>
      <c r="AK972" s="93">
        <v>0</v>
      </c>
      <c r="AL972" s="93">
        <v>0</v>
      </c>
      <c r="AM972" s="49" t="s">
        <v>5559</v>
      </c>
      <c r="AN972" s="49"/>
      <c r="AO972" s="48" t="str" cm="1">
        <f t="array" ref="AO972">IFERROR(_xlfn.IFS(
AQ972="MPR ISSUE","PDH",
AQ972="BSS Hardware Issue","BSS",
AQ972="Sites strategiques, MLL, Pylone, etc.","ENVTECH",
AQ972="AKTIVCO DEFAUT GE &amp; POWER Cabinet","AKTIVCO",
AQ972="AKTIVCO Coupure ENEO &amp; Baisse de tension","AKTIVCO GRID ONLY",
AQ972="Coupure ENEO &amp; Baisse de tension","IHS GRID ONLY",
AQ972="Defaut GE &amp; POWER Cabinet","IHS",
AQ972="Sharing","Partners",
AQ972="Sites strategiques &amp; DataCenter","SST &amp; DC",
AQ972="Exclu","Exclu",
AQ972="SAT","SAT",
AQ972="SPARE-ISSUE","SPARE-ISSUE",
AQ972="Fiber CAmtel","TRANS_FO_CAMTEL",
AQ972="Fiber AOF","Fiber AOF",
AQ972="Projet OCM (HUAWEI)","TRAVAUX-HUAWEI",
AQ972="Projet OCM (NOKIA)","TRAVAUX-NOKIA",
AQ972="ACCESS-ISSUE","ACCESS-ISSUE",
AQ972="Projet OCM (ZTE, NOKIA, autres projets)","TRAVAUX OCM",
AQ972="No root CAuse","No root cause",
AQ972="ODU HS","PDH",
AQ972="IP &amp; VLAN","PDH",
AQ972="Warehouse HUAWEI","SPARE-ISSUE",
AQ972="SPARE-HS","SPARE-ISSUE",
AQ972="Power Telco","BSS",AQ972="no impacts","no impacts"
),"")</f>
        <v>No root cause</v>
      </c>
      <c r="AP972" s="48" t="str" cm="1">
        <f t="array" ref="AP972">IFERROR(_xlfn.IFS(
AQ972="MPR ISSUE","TX ISSUE",
AQ972="BSS Hardware Issue","RAN ISSUE",
AQ972="Sites strategiques, MLL, Pylone, etc.","ENVTECH",
AQ972="AKTIVCO DEFAUT GE &amp; POWER Cabinet","POWER ISSUE",
AQ972="AKTIVCO Coupure ENEO &amp; Baisse de tension","POWER ISSUE",
AQ972="Coupure ENEO &amp; Baisse de tension","POWER ISSUE",
AQ972="Defaut GE &amp; POWER Cabinet","POWER ISSUE",
AQ972="Sharing","POWER ISSUE",
AQ972="Sites strategiques &amp; DataCenter","POWER ISSUE",
AQ972="Exclu","Exclu",
AQ972="SAT","TX ISSUE",
AQ972="SPARE-ISSUE","SPARE-ISSUE",
AQ972="Fiber CAmtel","TX ISSUE",
AQ972="Fiber AOF","TX ISSUE",
AQ972="Projet OCM (HUAWEI)","TRAVAUX-HUAWEI",
AQ972="Projet OCM (NOKIA)","TRAVAUX -NOKIA",
AQ972="ACCESS-ISSUE","ACCESS-ISSUE",
AQ972="Projet OCM (ZTE, NOKIA, autres projets)","TRAVAUX OCM",
AQ972="No root CAuse","No root cause",
AQ972="ODU HS","TX ISSUE",
AQ972="IP &amp; VLAN","TX ISSUE",
AQ972="Warehouse HUAWEI","SPARE-ISSUE",
AQ972="SPARE-HS","SPARE-ISSUE",
AQ972="Power Telco","RAN ISSUE",AQ972="no impacts","no impacts"
),"")</f>
        <v>No root cause</v>
      </c>
      <c r="AQ972" s="127" t="s">
        <v>5344</v>
      </c>
      <c r="AR972" s="48" t="str" cm="1">
        <f t="array" ref="AR972">IFERROR(_xlfn.IFS(
AQ972="MPR ISSUE","ACTIVE",
AQ972="BSS Hardware Issue","ACTIVE",
AQ972="Sites strategiques, MLL, Pylone, etc.","PASSIVE",
AQ972="AKTIVCO DEFAUT GE &amp; POWER Cabinet","PASSIVE",
AQ972="AKTIVCO Coupure ENEO &amp; Baisse de tension","PASSIVE",
AQ972="Coupure ENEO &amp; Baisse de tension","PASSIVE",
AQ972="Defaut GE &amp; POWER Cabinet","PASSIVE",
AQ972="Sharing","PASSIVE",
AQ972="Sites strategiques &amp; DataCenter","PASSIVE",
AQ972="Exclu","Exclu",
AQ972="SAT","ACTIVE",
AQ972="SPARE-ISSUE","SPARE-ISSUE",
AQ972="Fiber CAmtel","ACTIVE",
AQ972="Fiber AOF","ACTIVE",
AQ972="Projet OCM (HUAWEI)","PLANNED WORKS",
AQ972="Projet OCM (NOKIA)","PLANNED WORKS",
AQ972="ACCESS-ISSUE","ACCESS-ISSUE",
AQ972="Projet OCM (ZTE, NOKIA, autres projets)","PLANNED WORKS",
AQ972="No root CAuse","No root cause",
AQ972="ODU HS","ACTIVE",
AQ972="IP &amp; VLAN","ACTIVE",
AQ972="Warehouse HUAWEI","SPARE-ISSUE",
AQ972="SPARE-HS","SPARE-ISSUE",
AQ972="Power Telco","ACTIVE", AQ972="no impacts","no impacts"
),"")</f>
        <v>No root cause</v>
      </c>
      <c r="AS972" s="92" t="s">
        <v>5537</v>
      </c>
      <c r="AT972" s="98" t="s">
        <v>3790</v>
      </c>
      <c r="AV972" s="17" t="s">
        <v>5537</v>
      </c>
      <c r="AW972" s="7" t="s">
        <v>5537</v>
      </c>
      <c r="AX972" s="6" t="s">
        <v>5537</v>
      </c>
      <c r="AY972" s="7"/>
      <c r="AZ972" s="3" t="s">
        <v>5537</v>
      </c>
      <c r="BA972" s="18" t="s">
        <v>5537</v>
      </c>
      <c r="BB972" s="18" t="s">
        <v>5537</v>
      </c>
      <c r="BC972" s="18" t="s">
        <v>5537</v>
      </c>
      <c r="BD972" s="18" t="s">
        <v>5537</v>
      </c>
      <c r="BE972" s="18" t="s">
        <v>5537</v>
      </c>
      <c r="BF972" s="18" t="s">
        <v>5537</v>
      </c>
      <c r="BG972" s="18" t="s">
        <v>5537</v>
      </c>
      <c r="BH972" s="18" t="s">
        <v>5537</v>
      </c>
      <c r="BI972" s="18" t="s">
        <v>5537</v>
      </c>
      <c r="BJ972" s="18" t="s">
        <v>5537</v>
      </c>
      <c r="BK972" s="18" t="s">
        <v>5537</v>
      </c>
      <c r="BL972" s="9" t="s">
        <v>5537</v>
      </c>
      <c r="BM972" s="14" t="s">
        <v>5537</v>
      </c>
      <c r="BN972" s="14" t="s">
        <v>5537</v>
      </c>
      <c r="BO972" s="14" t="str">
        <f>_xlfn.XLOOKUP(B972,'[4]cell downs 18042026 17h'!$B:$B,'[4]cell downs 18042026 17h'!$B:$B,"")</f>
        <v/>
      </c>
      <c r="BP972" s="14" t="str">
        <f>_xlfn.XLOOKUP(B972,'[5]Cells Huawei 19042026 15h'!$B:$B,'[5]Cells Huawei 19042026 15h'!$B:$B,"")</f>
        <v/>
      </c>
      <c r="BQ972" s="9" t="str">
        <f>_xlfn.XLOOKUP(B972,'[6]cells down 19042026 9H40'!$B:$B,'[6]cells down 19042026 9H40'!$B:$B,"")</f>
        <v/>
      </c>
      <c r="BR972" s="9" t="s">
        <v>3790</v>
      </c>
      <c r="BS972" s="9" t="s">
        <v>5537</v>
      </c>
      <c r="BT972" s="108"/>
    </row>
    <row r="973" spans="1:72" s="9" customFormat="1" x14ac:dyDescent="0.35">
      <c r="A973" s="1" t="s">
        <v>2889</v>
      </c>
      <c r="B973" s="1" t="s">
        <v>2890</v>
      </c>
      <c r="C973" s="3" t="str">
        <f>_xlfn.XLOOKUP(B973,'[1]daily break down'!$D:$D,'[1]daily break down'!$E:$E,"")</f>
        <v>Garoua</v>
      </c>
      <c r="D973" s="1" t="s">
        <v>11</v>
      </c>
      <c r="E973" s="1" t="s">
        <v>12</v>
      </c>
      <c r="F973" s="3" t="s">
        <v>23</v>
      </c>
      <c r="G973" s="1" t="s">
        <v>24</v>
      </c>
      <c r="H973" s="32" t="str">
        <f>_xlfn.XLOOKUP(B973,[2]CALCULATION!$B:$B,[2]CALCULATION!$H:$H,"")</f>
        <v>Huawei</v>
      </c>
      <c r="I973" s="28">
        <v>3.910965148830162</v>
      </c>
      <c r="J973" s="28">
        <v>17.69355697094737</v>
      </c>
      <c r="K973" s="28">
        <v>13.9381137050449</v>
      </c>
      <c r="L973" s="28">
        <v>0</v>
      </c>
      <c r="M973" s="28">
        <v>0</v>
      </c>
      <c r="N973" s="28">
        <v>0</v>
      </c>
      <c r="O973" s="28">
        <v>0</v>
      </c>
      <c r="P973" s="28">
        <v>0.54165132849931374</v>
      </c>
      <c r="Q973" s="28">
        <v>0.8795368872223791</v>
      </c>
      <c r="R973" s="28">
        <v>7.612653488683998</v>
      </c>
      <c r="S973" s="93">
        <v>2.8418592141721817</v>
      </c>
      <c r="T973" s="93">
        <f>_xlfn.XLOOKUP(B973,'[3]Nur des jours'!$B:$B,'[3]Nur des jours'!$U:$U,"")</f>
        <v>0</v>
      </c>
      <c r="U973" s="93">
        <v>0</v>
      </c>
      <c r="V973" s="93">
        <v>3.8896700653191911</v>
      </c>
      <c r="W973" s="93">
        <v>0</v>
      </c>
      <c r="X973" s="93">
        <v>0</v>
      </c>
      <c r="Y973" s="93">
        <v>1.6484962888769039</v>
      </c>
      <c r="Z973" s="93">
        <v>0.8032919274155117</v>
      </c>
      <c r="AA973" s="93">
        <v>5.1638794006272244</v>
      </c>
      <c r="AB973" s="93">
        <v>3.1395980116027888</v>
      </c>
      <c r="AC973" s="93">
        <f>_xlfn.XLOOKUP(B973,'[3]Nur des jours'!$B:$B,'[3]Nur des jours'!$N:$N,"")</f>
        <v>0</v>
      </c>
      <c r="AD973" s="93">
        <v>0</v>
      </c>
      <c r="AE973" s="93">
        <v>8.9175391586979543E-5</v>
      </c>
      <c r="AF973" s="93">
        <v>0</v>
      </c>
      <c r="AG973" s="93"/>
      <c r="AH973" s="93">
        <v>0</v>
      </c>
      <c r="AI973" s="93">
        <v>0</v>
      </c>
      <c r="AJ973" s="93">
        <v>0</v>
      </c>
      <c r="AK973" s="93">
        <v>0</v>
      </c>
      <c r="AL973" s="93">
        <v>0</v>
      </c>
      <c r="AM973" s="49" t="s">
        <v>5559</v>
      </c>
      <c r="AN973" s="49"/>
      <c r="AO973" s="48" t="str" cm="1">
        <f t="array" ref="AO973">IFERROR(_xlfn.IFS(
AQ973="MPR ISSUE","PDH",
AQ973="BSS Hardware Issue","BSS",
AQ973="Sites strategiques, MLL, Pylone, etc.","ENVTECH",
AQ973="AKTIVCO DEFAUT GE &amp; POWER Cabinet","AKTIVCO",
AQ973="AKTIVCO Coupure ENEO &amp; Baisse de tension","AKTIVCO GRID ONLY",
AQ973="Coupure ENEO &amp; Baisse de tension","IHS GRID ONLY",
AQ973="Defaut GE &amp; POWER Cabinet","IHS",
AQ973="Sharing","Partners",
AQ973="Sites strategiques &amp; DataCenter","SST &amp; DC",
AQ973="Exclu","Exclu",
AQ973="SAT","SAT",
AQ973="SPARE-ISSUE","SPARE-ISSUE",
AQ973="Fiber CAmtel","TRANS_FO_CAMTEL",
AQ973="Fiber AOF","Fiber AOF",
AQ973="Projet OCM (HUAWEI)","TRAVAUX-HUAWEI",
AQ973="Projet OCM (NOKIA)","TRAVAUX-NOKIA",
AQ973="ACCESS-ISSUE","ACCESS-ISSUE",
AQ973="Projet OCM (ZTE, NOKIA, autres projets)","TRAVAUX OCM",
AQ973="No root CAuse","No root cause",
AQ973="ODU HS","PDH",
AQ973="IP &amp; VLAN","PDH",
AQ973="Warehouse HUAWEI","SPARE-ISSUE",
AQ973="SPARE-HS","SPARE-ISSUE",
AQ973="Power Telco","BSS",AQ973="no impacts","no impacts"
),"")</f>
        <v>No root cause</v>
      </c>
      <c r="AP973" s="48" t="str" cm="1">
        <f t="array" ref="AP973">IFERROR(_xlfn.IFS(
AQ973="MPR ISSUE","TX ISSUE",
AQ973="BSS Hardware Issue","RAN ISSUE",
AQ973="Sites strategiques, MLL, Pylone, etc.","ENVTECH",
AQ973="AKTIVCO DEFAUT GE &amp; POWER Cabinet","POWER ISSUE",
AQ973="AKTIVCO Coupure ENEO &amp; Baisse de tension","POWER ISSUE",
AQ973="Coupure ENEO &amp; Baisse de tension","POWER ISSUE",
AQ973="Defaut GE &amp; POWER Cabinet","POWER ISSUE",
AQ973="Sharing","POWER ISSUE",
AQ973="Sites strategiques &amp; DataCenter","POWER ISSUE",
AQ973="Exclu","Exclu",
AQ973="SAT","TX ISSUE",
AQ973="SPARE-ISSUE","SPARE-ISSUE",
AQ973="Fiber CAmtel","TX ISSUE",
AQ973="Fiber AOF","TX ISSUE",
AQ973="Projet OCM (HUAWEI)","TRAVAUX-HUAWEI",
AQ973="Projet OCM (NOKIA)","TRAVAUX -NOKIA",
AQ973="ACCESS-ISSUE","ACCESS-ISSUE",
AQ973="Projet OCM (ZTE, NOKIA, autres projets)","TRAVAUX OCM",
AQ973="No root CAuse","No root cause",
AQ973="ODU HS","TX ISSUE",
AQ973="IP &amp; VLAN","TX ISSUE",
AQ973="Warehouse HUAWEI","SPARE-ISSUE",
AQ973="SPARE-HS","SPARE-ISSUE",
AQ973="Power Telco","RAN ISSUE",AQ973="no impacts","no impacts"
),"")</f>
        <v>No root cause</v>
      </c>
      <c r="AQ973" s="127" t="s">
        <v>5344</v>
      </c>
      <c r="AR973" s="48" t="str" cm="1">
        <f t="array" ref="AR973">IFERROR(_xlfn.IFS(
AQ973="MPR ISSUE","ACTIVE",
AQ973="BSS Hardware Issue","ACTIVE",
AQ973="Sites strategiques, MLL, Pylone, etc.","PASSIVE",
AQ973="AKTIVCO DEFAUT GE &amp; POWER Cabinet","PASSIVE",
AQ973="AKTIVCO Coupure ENEO &amp; Baisse de tension","PASSIVE",
AQ973="Coupure ENEO &amp; Baisse de tension","PASSIVE",
AQ973="Defaut GE &amp; POWER Cabinet","PASSIVE",
AQ973="Sharing","PASSIVE",
AQ973="Sites strategiques &amp; DataCenter","PASSIVE",
AQ973="Exclu","Exclu",
AQ973="SAT","ACTIVE",
AQ973="SPARE-ISSUE","SPARE-ISSUE",
AQ973="Fiber CAmtel","ACTIVE",
AQ973="Fiber AOF","ACTIVE",
AQ973="Projet OCM (HUAWEI)","PLANNED WORKS",
AQ973="Projet OCM (NOKIA)","PLANNED WORKS",
AQ973="ACCESS-ISSUE","ACCESS-ISSUE",
AQ973="Projet OCM (ZTE, NOKIA, autres projets)","PLANNED WORKS",
AQ973="No root CAuse","No root cause",
AQ973="ODU HS","ACTIVE",
AQ973="IP &amp; VLAN","ACTIVE",
AQ973="Warehouse HUAWEI","SPARE-ISSUE",
AQ973="SPARE-HS","SPARE-ISSUE",
AQ973="Power Telco","ACTIVE", AQ973="no impacts","no impacts"
),"")</f>
        <v>No root cause</v>
      </c>
      <c r="AS973" s="92" t="s">
        <v>5537</v>
      </c>
      <c r="AT973" s="98" t="s">
        <v>2890</v>
      </c>
      <c r="AV973" s="17" t="s">
        <v>5537</v>
      </c>
      <c r="AW973" s="7" t="s">
        <v>5537</v>
      </c>
      <c r="AX973" s="6" t="s">
        <v>5537</v>
      </c>
      <c r="AY973" s="7"/>
      <c r="AZ973" s="3" t="s">
        <v>5537</v>
      </c>
      <c r="BA973" s="18" t="s">
        <v>5537</v>
      </c>
      <c r="BB973" s="18" t="s">
        <v>5537</v>
      </c>
      <c r="BC973" s="18" t="s">
        <v>5537</v>
      </c>
      <c r="BD973" s="18" t="s">
        <v>5537</v>
      </c>
      <c r="BE973" s="18" t="s">
        <v>5537</v>
      </c>
      <c r="BF973" s="18" t="s">
        <v>5537</v>
      </c>
      <c r="BG973" s="18" t="s">
        <v>5537</v>
      </c>
      <c r="BH973" s="18" t="s">
        <v>5537</v>
      </c>
      <c r="BI973" s="18" t="s">
        <v>5537</v>
      </c>
      <c r="BJ973" s="18" t="s">
        <v>5537</v>
      </c>
      <c r="BK973" s="18" t="s">
        <v>5537</v>
      </c>
      <c r="BL973" s="9" t="s">
        <v>5537</v>
      </c>
      <c r="BM973" s="14" t="s">
        <v>5537</v>
      </c>
      <c r="BN973" s="14" t="s">
        <v>5537</v>
      </c>
      <c r="BO973" s="14" t="str">
        <f>_xlfn.XLOOKUP(B973,'[4]cell downs 18042026 17h'!$B:$B,'[4]cell downs 18042026 17h'!$B:$B,"")</f>
        <v/>
      </c>
      <c r="BP973" s="14" t="str">
        <f>_xlfn.XLOOKUP(B973,'[5]Cells Huawei 19042026 15h'!$B:$B,'[5]Cells Huawei 19042026 15h'!$B:$B,"")</f>
        <v/>
      </c>
      <c r="BQ973" s="9" t="str">
        <f>_xlfn.XLOOKUP(B973,'[6]cells down 19042026 9H40'!$B:$B,'[6]cells down 19042026 9H40'!$B:$B,"")</f>
        <v/>
      </c>
      <c r="BR973" s="9" t="s">
        <v>2890</v>
      </c>
      <c r="BS973" s="9" t="s">
        <v>5537</v>
      </c>
      <c r="BT973" s="108"/>
    </row>
    <row r="974" spans="1:72" s="9" customFormat="1" x14ac:dyDescent="0.35">
      <c r="A974" s="1" t="s">
        <v>567</v>
      </c>
      <c r="B974" s="8" t="s">
        <v>568</v>
      </c>
      <c r="C974" s="3" t="str">
        <f>_xlfn.XLOOKUP(B974,'[1]daily break down'!$D:$D,'[1]daily break down'!$E:$E,"")</f>
        <v>SUD-OUEST</v>
      </c>
      <c r="D974" s="1" t="s">
        <v>11</v>
      </c>
      <c r="E974" s="57" t="str">
        <f>_xlfn.XLOOKUP(B974,[7]Sheet1!$A:$A,[7]Sheet1!$I:$I)</f>
        <v>Grid-Gen</v>
      </c>
      <c r="F974" s="3" t="s">
        <v>13</v>
      </c>
      <c r="G974" s="1" t="s">
        <v>14</v>
      </c>
      <c r="H974" s="32" t="str">
        <f>_xlfn.XLOOKUP(B974,[2]CALCULATION!$B:$B,[2]CALCULATION!$H:$H,"")</f>
        <v>Huawei</v>
      </c>
      <c r="I974" s="28">
        <v>0</v>
      </c>
      <c r="J974" s="28">
        <v>0</v>
      </c>
      <c r="K974" s="28">
        <v>0</v>
      </c>
      <c r="L974" s="28">
        <v>0</v>
      </c>
      <c r="M974" s="28">
        <v>0</v>
      </c>
      <c r="N974" s="28">
        <v>0</v>
      </c>
      <c r="O974" s="28">
        <v>7.2232067185453424E-3</v>
      </c>
      <c r="P974" s="28">
        <v>0</v>
      </c>
      <c r="Q974" s="28">
        <v>0.82629917844495226</v>
      </c>
      <c r="R974" s="28">
        <v>0.5496771137421419</v>
      </c>
      <c r="S974" s="93">
        <v>0</v>
      </c>
      <c r="T974" s="93">
        <f>_xlfn.XLOOKUP(B974,'[3]Nur des jours'!$B:$B,'[3]Nur des jours'!$U:$U,"")</f>
        <v>0</v>
      </c>
      <c r="U974" s="93">
        <v>8.2754763392717014E-3</v>
      </c>
      <c r="V974" s="93">
        <v>0</v>
      </c>
      <c r="W974" s="93">
        <v>0</v>
      </c>
      <c r="X974" s="93">
        <v>0</v>
      </c>
      <c r="Y974" s="93">
        <v>10.919919071548627</v>
      </c>
      <c r="Z974" s="93">
        <v>0</v>
      </c>
      <c r="AA974" s="93">
        <v>0</v>
      </c>
      <c r="AB974" s="93">
        <v>0</v>
      </c>
      <c r="AC974" s="93">
        <f>_xlfn.XLOOKUP(B974,'[3]Nur des jours'!$B:$B,'[3]Nur des jours'!$N:$N,"")</f>
        <v>0</v>
      </c>
      <c r="AD974" s="93">
        <v>0</v>
      </c>
      <c r="AE974" s="93">
        <v>8.9175391586979543E-5</v>
      </c>
      <c r="AF974" s="93">
        <v>0</v>
      </c>
      <c r="AG974" s="93"/>
      <c r="AH974" s="93">
        <v>0</v>
      </c>
      <c r="AI974" s="93">
        <v>0</v>
      </c>
      <c r="AJ974" s="93">
        <v>0</v>
      </c>
      <c r="AK974" s="93">
        <v>0</v>
      </c>
      <c r="AL974" s="93">
        <v>0</v>
      </c>
      <c r="AM974" s="49" t="s">
        <v>5559</v>
      </c>
      <c r="AN974" s="49"/>
      <c r="AO974" s="48" t="str" cm="1">
        <f t="array" ref="AO974">IFERROR(_xlfn.IFS(
AQ974="MPR ISSUE","PDH",
AQ974="BSS Hardware Issue","BSS",
AQ974="Sites strategiques, MLL, Pylone, etc.","ENVTECH",
AQ974="AKTIVCO DEFAUT GE &amp; POWER Cabinet","AKTIVCO",
AQ974="AKTIVCO Coupure ENEO &amp; Baisse de tension","AKTIVCO GRID ONLY",
AQ974="Coupure ENEO &amp; Baisse de tension","IHS GRID ONLY",
AQ974="Defaut GE &amp; POWER Cabinet","IHS",
AQ974="Sharing","Partners",
AQ974="Sites strategiques &amp; DataCenter","SST &amp; DC",
AQ974="Exclu","Exclu",
AQ974="SAT","SAT",
AQ974="SPARE-ISSUE","SPARE-ISSUE",
AQ974="Fiber CAmtel","TRANS_FO_CAMTEL",
AQ974="Fiber AOF","Fiber AOF",
AQ974="Projet OCM (HUAWEI)","TRAVAUX-HUAWEI",
AQ974="Projet OCM (NOKIA)","TRAVAUX-NOKIA",
AQ974="ACCESS-ISSUE","ACCESS-ISSUE",
AQ974="Projet OCM (ZTE, NOKIA, autres projets)","TRAVAUX OCM",
AQ974="No root CAuse","No root cause",
AQ974="ODU HS","PDH",
AQ974="IP &amp; VLAN","PDH",
AQ974="Warehouse HUAWEI","SPARE-ISSUE",
AQ974="SPARE-HS","SPARE-ISSUE",
AQ974="Power Telco","BSS",AQ974="no impacts","no impacts"
),"")</f>
        <v>No root cause</v>
      </c>
      <c r="AP974" s="48" t="str" cm="1">
        <f t="array" ref="AP974">IFERROR(_xlfn.IFS(
AQ974="MPR ISSUE","TX ISSUE",
AQ974="BSS Hardware Issue","RAN ISSUE",
AQ974="Sites strategiques, MLL, Pylone, etc.","ENVTECH",
AQ974="AKTIVCO DEFAUT GE &amp; POWER Cabinet","POWER ISSUE",
AQ974="AKTIVCO Coupure ENEO &amp; Baisse de tension","POWER ISSUE",
AQ974="Coupure ENEO &amp; Baisse de tension","POWER ISSUE",
AQ974="Defaut GE &amp; POWER Cabinet","POWER ISSUE",
AQ974="Sharing","POWER ISSUE",
AQ974="Sites strategiques &amp; DataCenter","POWER ISSUE",
AQ974="Exclu","Exclu",
AQ974="SAT","TX ISSUE",
AQ974="SPARE-ISSUE","SPARE-ISSUE",
AQ974="Fiber CAmtel","TX ISSUE",
AQ974="Fiber AOF","TX ISSUE",
AQ974="Projet OCM (HUAWEI)","TRAVAUX-HUAWEI",
AQ974="Projet OCM (NOKIA)","TRAVAUX -NOKIA",
AQ974="ACCESS-ISSUE","ACCESS-ISSUE",
AQ974="Projet OCM (ZTE, NOKIA, autres projets)","TRAVAUX OCM",
AQ974="No root CAuse","No root cause",
AQ974="ODU HS","TX ISSUE",
AQ974="IP &amp; VLAN","TX ISSUE",
AQ974="Warehouse HUAWEI","SPARE-ISSUE",
AQ974="SPARE-HS","SPARE-ISSUE",
AQ974="Power Telco","RAN ISSUE",AQ974="no impacts","no impacts"
),"")</f>
        <v>No root cause</v>
      </c>
      <c r="AQ974" s="127" t="s">
        <v>5344</v>
      </c>
      <c r="AR974" s="48" t="str" cm="1">
        <f t="array" ref="AR974">IFERROR(_xlfn.IFS(
AQ974="MPR ISSUE","ACTIVE",
AQ974="BSS Hardware Issue","ACTIVE",
AQ974="Sites strategiques, MLL, Pylone, etc.","PASSIVE",
AQ974="AKTIVCO DEFAUT GE &amp; POWER Cabinet","PASSIVE",
AQ974="AKTIVCO Coupure ENEO &amp; Baisse de tension","PASSIVE",
AQ974="Coupure ENEO &amp; Baisse de tension","PASSIVE",
AQ974="Defaut GE &amp; POWER Cabinet","PASSIVE",
AQ974="Sharing","PASSIVE",
AQ974="Sites strategiques &amp; DataCenter","PASSIVE",
AQ974="Exclu","Exclu",
AQ974="SAT","ACTIVE",
AQ974="SPARE-ISSUE","SPARE-ISSUE",
AQ974="Fiber CAmtel","ACTIVE",
AQ974="Fiber AOF","ACTIVE",
AQ974="Projet OCM (HUAWEI)","PLANNED WORKS",
AQ974="Projet OCM (NOKIA)","PLANNED WORKS",
AQ974="ACCESS-ISSUE","ACCESS-ISSUE",
AQ974="Projet OCM (ZTE, NOKIA, autres projets)","PLANNED WORKS",
AQ974="No root CAuse","No root cause",
AQ974="ODU HS","ACTIVE",
AQ974="IP &amp; VLAN","ACTIVE",
AQ974="Warehouse HUAWEI","SPARE-ISSUE",
AQ974="SPARE-HS","SPARE-ISSUE",
AQ974="Power Telco","ACTIVE", AQ974="no impacts","no impacts"
),"")</f>
        <v>No root cause</v>
      </c>
      <c r="AS974" s="92" t="s">
        <v>5537</v>
      </c>
      <c r="AT974" s="98" t="s">
        <v>568</v>
      </c>
      <c r="AV974" s="17" t="s">
        <v>5537</v>
      </c>
      <c r="AW974" s="7" t="s">
        <v>5537</v>
      </c>
      <c r="AX974" s="6" t="s">
        <v>5537</v>
      </c>
      <c r="AY974" s="7"/>
      <c r="AZ974" s="3" t="s">
        <v>5537</v>
      </c>
      <c r="BA974" s="18" t="s">
        <v>5537</v>
      </c>
      <c r="BB974" s="18" t="s">
        <v>5537</v>
      </c>
      <c r="BC974" s="18" t="s">
        <v>5537</v>
      </c>
      <c r="BD974" s="18" t="s">
        <v>5537</v>
      </c>
      <c r="BE974" s="18" t="s">
        <v>5537</v>
      </c>
      <c r="BF974" s="18" t="s">
        <v>5537</v>
      </c>
      <c r="BG974" s="18" t="s">
        <v>5537</v>
      </c>
      <c r="BH974" s="18" t="s">
        <v>5537</v>
      </c>
      <c r="BI974" s="18" t="s">
        <v>5537</v>
      </c>
      <c r="BJ974" s="18" t="s">
        <v>5537</v>
      </c>
      <c r="BK974" s="18" t="s">
        <v>5537</v>
      </c>
      <c r="BL974" s="9" t="s">
        <v>5537</v>
      </c>
      <c r="BM974" s="14" t="s">
        <v>5537</v>
      </c>
      <c r="BN974" s="14" t="s">
        <v>5537</v>
      </c>
      <c r="BO974" s="14" t="str">
        <f>_xlfn.XLOOKUP(B974,'[4]cell downs 18042026 17h'!$B:$B,'[4]cell downs 18042026 17h'!$B:$B,"")</f>
        <v/>
      </c>
      <c r="BP974" s="14" t="str">
        <f>_xlfn.XLOOKUP(B974,'[5]Cells Huawei 19042026 15h'!$B:$B,'[5]Cells Huawei 19042026 15h'!$B:$B,"")</f>
        <v/>
      </c>
      <c r="BQ974" s="9" t="str">
        <f>_xlfn.XLOOKUP(B974,'[6]cells down 19042026 9H40'!$B:$B,'[6]cells down 19042026 9H40'!$B:$B,"")</f>
        <v/>
      </c>
      <c r="BR974" s="9" t="s">
        <v>5537</v>
      </c>
      <c r="BS974" s="9" t="s">
        <v>5537</v>
      </c>
      <c r="BT974" s="108"/>
    </row>
    <row r="975" spans="1:72" s="9" customFormat="1" x14ac:dyDescent="0.35">
      <c r="A975" s="1" t="s">
        <v>4206</v>
      </c>
      <c r="B975" s="8" t="s">
        <v>4207</v>
      </c>
      <c r="C975" s="3" t="str">
        <f>_xlfn.XLOOKUP(B975,'[1]daily break down'!$D:$D,'[1]daily break down'!$E:$E,"")</f>
        <v>SUD-OUEST</v>
      </c>
      <c r="D975" s="1" t="s">
        <v>11</v>
      </c>
      <c r="E975" s="1" t="s">
        <v>12</v>
      </c>
      <c r="F975" s="3" t="s">
        <v>13</v>
      </c>
      <c r="G975" s="1" t="s">
        <v>14</v>
      </c>
      <c r="H975" s="32" t="str">
        <f>_xlfn.XLOOKUP(B975,[2]CALCULATION!$B:$B,[2]CALCULATION!$H:$H,"")</f>
        <v>Huawei</v>
      </c>
      <c r="I975" s="28">
        <v>0</v>
      </c>
      <c r="J975" s="28">
        <v>0</v>
      </c>
      <c r="K975" s="28">
        <v>0</v>
      </c>
      <c r="L975" s="28">
        <v>0</v>
      </c>
      <c r="M975" s="28">
        <v>0</v>
      </c>
      <c r="N975" s="28">
        <v>0</v>
      </c>
      <c r="O975" s="28">
        <v>0</v>
      </c>
      <c r="P975" s="28">
        <v>0</v>
      </c>
      <c r="Q975" s="28">
        <v>0</v>
      </c>
      <c r="R975" s="28">
        <v>0</v>
      </c>
      <c r="S975" s="93">
        <v>0</v>
      </c>
      <c r="T975" s="93">
        <f>_xlfn.XLOOKUP(B975,'[3]Nur des jours'!$B:$B,'[3]Nur des jours'!$U:$U,"")</f>
        <v>0</v>
      </c>
      <c r="U975" s="93">
        <v>0</v>
      </c>
      <c r="V975" s="93">
        <v>6.6797718822142906</v>
      </c>
      <c r="W975" s="93">
        <v>0</v>
      </c>
      <c r="X975" s="93">
        <v>0</v>
      </c>
      <c r="Y975" s="93">
        <v>1.7545258294738224</v>
      </c>
      <c r="Z975" s="93">
        <v>0</v>
      </c>
      <c r="AA975" s="93">
        <v>0</v>
      </c>
      <c r="AB975" s="93">
        <v>0</v>
      </c>
      <c r="AC975" s="93">
        <f>_xlfn.XLOOKUP(B975,'[3]Nur des jours'!$B:$B,'[3]Nur des jours'!$N:$N,"")</f>
        <v>0</v>
      </c>
      <c r="AD975" s="93">
        <v>0</v>
      </c>
      <c r="AE975" s="93">
        <v>8.9175391586979543E-5</v>
      </c>
      <c r="AF975" s="93">
        <v>0</v>
      </c>
      <c r="AG975" s="93"/>
      <c r="AH975" s="93">
        <v>0</v>
      </c>
      <c r="AI975" s="93">
        <v>0</v>
      </c>
      <c r="AJ975" s="93">
        <v>0</v>
      </c>
      <c r="AK975" s="93">
        <v>0</v>
      </c>
      <c r="AL975" s="93">
        <v>0</v>
      </c>
      <c r="AM975" s="49" t="s">
        <v>5559</v>
      </c>
      <c r="AN975" s="49"/>
      <c r="AO975" s="48" t="str" cm="1">
        <f t="array" ref="AO975">IFERROR(_xlfn.IFS(
AQ975="MPR ISSUE","PDH",
AQ975="BSS Hardware Issue","BSS",
AQ975="Sites strategiques, MLL, Pylone, etc.","ENVTECH",
AQ975="AKTIVCO DEFAUT GE &amp; POWER Cabinet","AKTIVCO",
AQ975="AKTIVCO Coupure ENEO &amp; Baisse de tension","AKTIVCO GRID ONLY",
AQ975="Coupure ENEO &amp; Baisse de tension","IHS GRID ONLY",
AQ975="Defaut GE &amp; POWER Cabinet","IHS",
AQ975="Sharing","Partners",
AQ975="Sites strategiques &amp; DataCenter","SST &amp; DC",
AQ975="Exclu","Exclu",
AQ975="SAT","SAT",
AQ975="SPARE-ISSUE","SPARE-ISSUE",
AQ975="Fiber CAmtel","TRANS_FO_CAMTEL",
AQ975="Fiber AOF","Fiber AOF",
AQ975="Projet OCM (HUAWEI)","TRAVAUX-HUAWEI",
AQ975="Projet OCM (NOKIA)","TRAVAUX-NOKIA",
AQ975="ACCESS-ISSUE","ACCESS-ISSUE",
AQ975="Projet OCM (ZTE, NOKIA, autres projets)","TRAVAUX OCM",
AQ975="No root CAuse","No root cause",
AQ975="ODU HS","PDH",
AQ975="IP &amp; VLAN","PDH",
AQ975="Warehouse HUAWEI","SPARE-ISSUE",
AQ975="SPARE-HS","SPARE-ISSUE",
AQ975="Power Telco","BSS",AQ975="no impacts","no impacts"
),"")</f>
        <v>No root cause</v>
      </c>
      <c r="AP975" s="48" t="str" cm="1">
        <f t="array" ref="AP975">IFERROR(_xlfn.IFS(
AQ975="MPR ISSUE","TX ISSUE",
AQ975="BSS Hardware Issue","RAN ISSUE",
AQ975="Sites strategiques, MLL, Pylone, etc.","ENVTECH",
AQ975="AKTIVCO DEFAUT GE &amp; POWER Cabinet","POWER ISSUE",
AQ975="AKTIVCO Coupure ENEO &amp; Baisse de tension","POWER ISSUE",
AQ975="Coupure ENEO &amp; Baisse de tension","POWER ISSUE",
AQ975="Defaut GE &amp; POWER Cabinet","POWER ISSUE",
AQ975="Sharing","POWER ISSUE",
AQ975="Sites strategiques &amp; DataCenter","POWER ISSUE",
AQ975="Exclu","Exclu",
AQ975="SAT","TX ISSUE",
AQ975="SPARE-ISSUE","SPARE-ISSUE",
AQ975="Fiber CAmtel","TX ISSUE",
AQ975="Fiber AOF","TX ISSUE",
AQ975="Projet OCM (HUAWEI)","TRAVAUX-HUAWEI",
AQ975="Projet OCM (NOKIA)","TRAVAUX -NOKIA",
AQ975="ACCESS-ISSUE","ACCESS-ISSUE",
AQ975="Projet OCM (ZTE, NOKIA, autres projets)","TRAVAUX OCM",
AQ975="No root CAuse","No root cause",
AQ975="ODU HS","TX ISSUE",
AQ975="IP &amp; VLAN","TX ISSUE",
AQ975="Warehouse HUAWEI","SPARE-ISSUE",
AQ975="SPARE-HS","SPARE-ISSUE",
AQ975="Power Telco","RAN ISSUE",AQ975="no impacts","no impacts"
),"")</f>
        <v>No root cause</v>
      </c>
      <c r="AQ975" s="127" t="s">
        <v>5344</v>
      </c>
      <c r="AR975" s="48" t="str" cm="1">
        <f t="array" ref="AR975">IFERROR(_xlfn.IFS(
AQ975="MPR ISSUE","ACTIVE",
AQ975="BSS Hardware Issue","ACTIVE",
AQ975="Sites strategiques, MLL, Pylone, etc.","PASSIVE",
AQ975="AKTIVCO DEFAUT GE &amp; POWER Cabinet","PASSIVE",
AQ975="AKTIVCO Coupure ENEO &amp; Baisse de tension","PASSIVE",
AQ975="Coupure ENEO &amp; Baisse de tension","PASSIVE",
AQ975="Defaut GE &amp; POWER Cabinet","PASSIVE",
AQ975="Sharing","PASSIVE",
AQ975="Sites strategiques &amp; DataCenter","PASSIVE",
AQ975="Exclu","Exclu",
AQ975="SAT","ACTIVE",
AQ975="SPARE-ISSUE","SPARE-ISSUE",
AQ975="Fiber CAmtel","ACTIVE",
AQ975="Fiber AOF","ACTIVE",
AQ975="Projet OCM (HUAWEI)","PLANNED WORKS",
AQ975="Projet OCM (NOKIA)","PLANNED WORKS",
AQ975="ACCESS-ISSUE","ACCESS-ISSUE",
AQ975="Projet OCM (ZTE, NOKIA, autres projets)","PLANNED WORKS",
AQ975="No root CAuse","No root cause",
AQ975="ODU HS","ACTIVE",
AQ975="IP &amp; VLAN","ACTIVE",
AQ975="Warehouse HUAWEI","SPARE-ISSUE",
AQ975="SPARE-HS","SPARE-ISSUE",
AQ975="Power Telco","ACTIVE", AQ975="no impacts","no impacts"
),"")</f>
        <v>No root cause</v>
      </c>
      <c r="AS975" s="92" t="s">
        <v>5537</v>
      </c>
      <c r="AT975" s="98" t="s">
        <v>4207</v>
      </c>
      <c r="AV975" s="17" t="s">
        <v>5537</v>
      </c>
      <c r="AW975" s="7" t="s">
        <v>5537</v>
      </c>
      <c r="AX975" s="6" t="s">
        <v>5537</v>
      </c>
      <c r="AY975" s="7"/>
      <c r="AZ975" s="3" t="s">
        <v>5537</v>
      </c>
      <c r="BA975" s="18" t="s">
        <v>5537</v>
      </c>
      <c r="BB975" s="18" t="s">
        <v>5537</v>
      </c>
      <c r="BC975" s="18" t="s">
        <v>5537</v>
      </c>
      <c r="BD975" s="18" t="s">
        <v>5537</v>
      </c>
      <c r="BE975" s="18" t="s">
        <v>5537</v>
      </c>
      <c r="BF975" s="18" t="s">
        <v>5537</v>
      </c>
      <c r="BG975" s="18" t="s">
        <v>5537</v>
      </c>
      <c r="BH975" s="18" t="s">
        <v>5537</v>
      </c>
      <c r="BI975" s="18" t="s">
        <v>5537</v>
      </c>
      <c r="BJ975" s="18" t="s">
        <v>5537</v>
      </c>
      <c r="BK975" s="18" t="s">
        <v>5537</v>
      </c>
      <c r="BL975" s="9" t="s">
        <v>5537</v>
      </c>
      <c r="BM975" s="14" t="s">
        <v>5537</v>
      </c>
      <c r="BN975" s="14" t="s">
        <v>5537</v>
      </c>
      <c r="BO975" s="14" t="str">
        <f>_xlfn.XLOOKUP(B975,'[4]cell downs 18042026 17h'!$B:$B,'[4]cell downs 18042026 17h'!$B:$B,"")</f>
        <v/>
      </c>
      <c r="BP975" s="14" t="str">
        <f>_xlfn.XLOOKUP(B975,'[5]Cells Huawei 19042026 15h'!$B:$B,'[5]Cells Huawei 19042026 15h'!$B:$B,"")</f>
        <v/>
      </c>
      <c r="BQ975" s="9" t="str">
        <f>_xlfn.XLOOKUP(B975,'[6]cells down 19042026 9H40'!$B:$B,'[6]cells down 19042026 9H40'!$B:$B,"")</f>
        <v/>
      </c>
      <c r="BR975" s="9" t="s">
        <v>4207</v>
      </c>
      <c r="BS975" s="9" t="s">
        <v>12</v>
      </c>
      <c r="BT975" s="108"/>
    </row>
    <row r="976" spans="1:72" s="9" customFormat="1" x14ac:dyDescent="0.35">
      <c r="A976" s="1" t="s">
        <v>2593</v>
      </c>
      <c r="B976" s="8" t="s">
        <v>2594</v>
      </c>
      <c r="C976" s="3" t="str">
        <f>_xlfn.XLOOKUP(B976,'[1]daily break down'!$D:$D,'[1]daily break down'!$E:$E,"")</f>
        <v>NORD-OUEST</v>
      </c>
      <c r="D976" s="1" t="s">
        <v>11</v>
      </c>
      <c r="E976" s="1" t="s">
        <v>12</v>
      </c>
      <c r="F976" s="3" t="s">
        <v>51</v>
      </c>
      <c r="G976" s="1" t="s">
        <v>52</v>
      </c>
      <c r="H976" s="32" t="str">
        <f>_xlfn.XLOOKUP(B976,[2]CALCULATION!$B:$B,[2]CALCULATION!$H:$H,"")</f>
        <v>Huawei</v>
      </c>
      <c r="I976" s="28">
        <v>16.300191477400816</v>
      </c>
      <c r="J976" s="28">
        <v>11.879588965651065</v>
      </c>
      <c r="K976" s="28">
        <v>9.2782357825889701</v>
      </c>
      <c r="L976" s="28">
        <v>0</v>
      </c>
      <c r="M976" s="28">
        <v>0</v>
      </c>
      <c r="N976" s="28">
        <v>0</v>
      </c>
      <c r="O976" s="28">
        <v>0</v>
      </c>
      <c r="P976" s="28">
        <v>0</v>
      </c>
      <c r="Q976" s="28">
        <v>1.4938661598650813</v>
      </c>
      <c r="R976" s="28">
        <v>0</v>
      </c>
      <c r="S976" s="93">
        <v>0</v>
      </c>
      <c r="T976" s="93">
        <f>_xlfn.XLOOKUP(B976,'[3]Nur des jours'!$B:$B,'[3]Nur des jours'!$U:$U,"")</f>
        <v>0</v>
      </c>
      <c r="U976" s="93">
        <v>7.6873646317555711</v>
      </c>
      <c r="V976" s="93">
        <v>13.50973295893937</v>
      </c>
      <c r="W976" s="93">
        <v>0</v>
      </c>
      <c r="X976" s="93">
        <v>0</v>
      </c>
      <c r="Y976" s="93">
        <v>0</v>
      </c>
      <c r="Z976" s="93">
        <v>1.396504467330417</v>
      </c>
      <c r="AA976" s="93">
        <v>18.491409199476077</v>
      </c>
      <c r="AB976" s="93">
        <v>49.624428920792298</v>
      </c>
      <c r="AC976" s="93">
        <f>_xlfn.XLOOKUP(B976,'[3]Nur des jours'!$B:$B,'[3]Nur des jours'!$N:$N,"")</f>
        <v>37.964746470794701</v>
      </c>
      <c r="AD976" s="93">
        <v>37.964746470794701</v>
      </c>
      <c r="AE976" s="93">
        <v>0</v>
      </c>
      <c r="AF976" s="93">
        <v>0</v>
      </c>
      <c r="AG976" s="93"/>
      <c r="AH976" s="93">
        <v>0</v>
      </c>
      <c r="AI976" s="93">
        <v>0</v>
      </c>
      <c r="AJ976" s="93">
        <v>0</v>
      </c>
      <c r="AK976" s="93">
        <v>0</v>
      </c>
      <c r="AL976" s="93">
        <v>0</v>
      </c>
      <c r="AM976" s="49" t="s">
        <v>5559</v>
      </c>
      <c r="AN976" s="49"/>
      <c r="AO976" s="48" t="str" cm="1">
        <f t="array" ref="AO976">IFERROR(_xlfn.IFS(
AQ976="MPR ISSUE","PDH",
AQ976="BSS Hardware Issue","BSS",
AQ976="Sites strategiques, MLL, Pylone, etc.","ENVTECH",
AQ976="AKTIVCO DEFAUT GE &amp; POWER Cabinet","AKTIVCO",
AQ976="AKTIVCO Coupure ENEO &amp; Baisse de tension","AKTIVCO GRID ONLY",
AQ976="Coupure ENEO &amp; Baisse de tension","IHS GRID ONLY",
AQ976="Defaut GE &amp; POWER Cabinet","IHS",
AQ976="Sharing","Partners",
AQ976="Sites strategiques &amp; DataCenter","SST &amp; DC",
AQ976="Exclu","Exclu",
AQ976="SAT","SAT",
AQ976="SPARE-ISSUE","SPARE-ISSUE",
AQ976="Fiber CAmtel","TRANS_FO_CAMTEL",
AQ976="Fiber AOF","Fiber AOF",
AQ976="Projet OCM (HUAWEI)","TRAVAUX-HUAWEI",
AQ976="Projet OCM (NOKIA)","TRAVAUX-NOKIA",
AQ976="ACCESS-ISSUE","ACCESS-ISSUE",
AQ976="Projet OCM (ZTE, NOKIA, autres projets)","TRAVAUX OCM",
AQ976="No root CAuse","No root cause",
AQ976="ODU HS","PDH",
AQ976="IP &amp; VLAN","PDH",
AQ976="Warehouse HUAWEI","SPARE-ISSUE",
AQ976="SPARE-HS","SPARE-ISSUE",
AQ976="Power Telco","BSS",AQ976="no impacts","no impacts"
),"")</f>
        <v>No root cause</v>
      </c>
      <c r="AP976" s="48" t="str" cm="1">
        <f t="array" ref="AP976">IFERROR(_xlfn.IFS(
AQ976="MPR ISSUE","TX ISSUE",
AQ976="BSS Hardware Issue","RAN ISSUE",
AQ976="Sites strategiques, MLL, Pylone, etc.","ENVTECH",
AQ976="AKTIVCO DEFAUT GE &amp; POWER Cabinet","POWER ISSUE",
AQ976="AKTIVCO Coupure ENEO &amp; Baisse de tension","POWER ISSUE",
AQ976="Coupure ENEO &amp; Baisse de tension","POWER ISSUE",
AQ976="Defaut GE &amp; POWER Cabinet","POWER ISSUE",
AQ976="Sharing","POWER ISSUE",
AQ976="Sites strategiques &amp; DataCenter","POWER ISSUE",
AQ976="Exclu","Exclu",
AQ976="SAT","TX ISSUE",
AQ976="SPARE-ISSUE","SPARE-ISSUE",
AQ976="Fiber CAmtel","TX ISSUE",
AQ976="Fiber AOF","TX ISSUE",
AQ976="Projet OCM (HUAWEI)","TRAVAUX-HUAWEI",
AQ976="Projet OCM (NOKIA)","TRAVAUX -NOKIA",
AQ976="ACCESS-ISSUE","ACCESS-ISSUE",
AQ976="Projet OCM (ZTE, NOKIA, autres projets)","TRAVAUX OCM",
AQ976="No root CAuse","No root cause",
AQ976="ODU HS","TX ISSUE",
AQ976="IP &amp; VLAN","TX ISSUE",
AQ976="Warehouse HUAWEI","SPARE-ISSUE",
AQ976="SPARE-HS","SPARE-ISSUE",
AQ976="Power Telco","RAN ISSUE",AQ976="no impacts","no impacts"
),"")</f>
        <v>No root cause</v>
      </c>
      <c r="AQ976" s="127" t="s">
        <v>5344</v>
      </c>
      <c r="AR976" s="48" t="str" cm="1">
        <f t="array" ref="AR976">IFERROR(_xlfn.IFS(
AQ976="MPR ISSUE","ACTIVE",
AQ976="BSS Hardware Issue","ACTIVE",
AQ976="Sites strategiques, MLL, Pylone, etc.","PASSIVE",
AQ976="AKTIVCO DEFAUT GE &amp; POWER Cabinet","PASSIVE",
AQ976="AKTIVCO Coupure ENEO &amp; Baisse de tension","PASSIVE",
AQ976="Coupure ENEO &amp; Baisse de tension","PASSIVE",
AQ976="Defaut GE &amp; POWER Cabinet","PASSIVE",
AQ976="Sharing","PASSIVE",
AQ976="Sites strategiques &amp; DataCenter","PASSIVE",
AQ976="Exclu","Exclu",
AQ976="SAT","ACTIVE",
AQ976="SPARE-ISSUE","SPARE-ISSUE",
AQ976="Fiber CAmtel","ACTIVE",
AQ976="Fiber AOF","ACTIVE",
AQ976="Projet OCM (HUAWEI)","PLANNED WORKS",
AQ976="Projet OCM (NOKIA)","PLANNED WORKS",
AQ976="ACCESS-ISSUE","ACCESS-ISSUE",
AQ976="Projet OCM (ZTE, NOKIA, autres projets)","PLANNED WORKS",
AQ976="No root CAuse","No root cause",
AQ976="ODU HS","ACTIVE",
AQ976="IP &amp; VLAN","ACTIVE",
AQ976="Warehouse HUAWEI","SPARE-ISSUE",
AQ976="SPARE-HS","SPARE-ISSUE",
AQ976="Power Telco","ACTIVE", AQ976="no impacts","no impacts"
),"")</f>
        <v>No root cause</v>
      </c>
      <c r="AS976" s="92" t="s">
        <v>5537</v>
      </c>
      <c r="AT976" s="98" t="s">
        <v>2594</v>
      </c>
      <c r="AV976" s="17" t="s">
        <v>5537</v>
      </c>
      <c r="AW976" s="7" t="s">
        <v>5537</v>
      </c>
      <c r="AX976" s="6" t="s">
        <v>5537</v>
      </c>
      <c r="AY976" s="7"/>
      <c r="AZ976" s="3" t="s">
        <v>5537</v>
      </c>
      <c r="BA976" s="18" t="s">
        <v>5537</v>
      </c>
      <c r="BB976" s="18" t="s">
        <v>5537</v>
      </c>
      <c r="BC976" s="18" t="s">
        <v>5537</v>
      </c>
      <c r="BD976" s="18" t="s">
        <v>5537</v>
      </c>
      <c r="BE976" s="18" t="s">
        <v>5537</v>
      </c>
      <c r="BF976" s="18" t="s">
        <v>5537</v>
      </c>
      <c r="BG976" s="18" t="s">
        <v>5537</v>
      </c>
      <c r="BH976" s="18" t="s">
        <v>5537</v>
      </c>
      <c r="BI976" s="18" t="s">
        <v>5537</v>
      </c>
      <c r="BJ976" s="18" t="s">
        <v>5537</v>
      </c>
      <c r="BK976" s="18" t="s">
        <v>5537</v>
      </c>
      <c r="BL976" s="9" t="s">
        <v>5537</v>
      </c>
      <c r="BM976" s="14" t="s">
        <v>5537</v>
      </c>
      <c r="BN976" s="14" t="s">
        <v>5537</v>
      </c>
      <c r="BO976" s="14" t="str">
        <f>_xlfn.XLOOKUP(B976,'[4]cell downs 18042026 17h'!$B:$B,'[4]cell downs 18042026 17h'!$B:$B,"")</f>
        <v/>
      </c>
      <c r="BP976" s="14" t="str">
        <f>_xlfn.XLOOKUP(B976,'[5]Cells Huawei 19042026 15h'!$B:$B,'[5]Cells Huawei 19042026 15h'!$B:$B,"")</f>
        <v/>
      </c>
      <c r="BQ976" s="9" t="str">
        <f>_xlfn.XLOOKUP(B976,'[6]cells down 19042026 9H40'!$B:$B,'[6]cells down 19042026 9H40'!$B:$B,"")</f>
        <v/>
      </c>
      <c r="BR976" s="9" t="s">
        <v>2594</v>
      </c>
      <c r="BS976" s="9" t="s">
        <v>318</v>
      </c>
      <c r="BT976" s="108"/>
    </row>
    <row r="977" spans="1:72" s="9" customFormat="1" x14ac:dyDescent="0.35">
      <c r="A977" s="1" t="s">
        <v>2595</v>
      </c>
      <c r="B977" s="8" t="s">
        <v>2596</v>
      </c>
      <c r="C977" s="3" t="str">
        <f>_xlfn.XLOOKUP(B977,'[1]daily break down'!$D:$D,'[1]daily break down'!$E:$E,"")</f>
        <v>NORD-OUEST</v>
      </c>
      <c r="D977" s="1" t="s">
        <v>11</v>
      </c>
      <c r="E977" s="1" t="s">
        <v>12</v>
      </c>
      <c r="F977" s="3" t="s">
        <v>51</v>
      </c>
      <c r="G977" s="1" t="s">
        <v>52</v>
      </c>
      <c r="H977" s="32" t="str">
        <f>_xlfn.XLOOKUP(B977,[2]CALCULATION!$B:$B,[2]CALCULATION!$H:$H,"")</f>
        <v>Huawei</v>
      </c>
      <c r="I977" s="28">
        <v>16.298675495743836</v>
      </c>
      <c r="J977" s="28">
        <v>11.220315295648525</v>
      </c>
      <c r="K977" s="28">
        <v>12.546995431366339</v>
      </c>
      <c r="L977" s="28">
        <v>11.037684093678394</v>
      </c>
      <c r="M977" s="28">
        <v>35.833722138040642</v>
      </c>
      <c r="N977" s="28">
        <v>35.428384313121192</v>
      </c>
      <c r="O977" s="28">
        <v>0</v>
      </c>
      <c r="P977" s="28">
        <v>0</v>
      </c>
      <c r="Q977" s="28">
        <v>1.4945082226845074</v>
      </c>
      <c r="R977" s="28">
        <v>0</v>
      </c>
      <c r="S977" s="93">
        <v>0</v>
      </c>
      <c r="T977" s="93">
        <f>_xlfn.XLOOKUP(B977,'[3]Nur des jours'!$B:$B,'[3]Nur des jours'!$U:$U,"")</f>
        <v>0</v>
      </c>
      <c r="U977" s="93">
        <v>7.8033818162102344</v>
      </c>
      <c r="V977" s="93">
        <v>12.650331875137333</v>
      </c>
      <c r="W977" s="93">
        <v>0</v>
      </c>
      <c r="X977" s="93">
        <v>0</v>
      </c>
      <c r="Y977" s="93">
        <v>0</v>
      </c>
      <c r="Z977" s="93">
        <v>1.3968254987401298</v>
      </c>
      <c r="AA977" s="93">
        <v>18.491409199476077</v>
      </c>
      <c r="AB977" s="93">
        <v>49.629315732251257</v>
      </c>
      <c r="AC977" s="93">
        <f>_xlfn.XLOOKUP(B977,'[3]Nur des jours'!$B:$B,'[3]Nur des jours'!$N:$N,"")</f>
        <v>37.881706346148903</v>
      </c>
      <c r="AD977" s="93">
        <v>37.881706346148903</v>
      </c>
      <c r="AE977" s="93">
        <v>0</v>
      </c>
      <c r="AF977" s="93">
        <v>0</v>
      </c>
      <c r="AG977" s="93"/>
      <c r="AH977" s="93">
        <v>0</v>
      </c>
      <c r="AI977" s="93">
        <v>0</v>
      </c>
      <c r="AJ977" s="93">
        <v>0</v>
      </c>
      <c r="AK977" s="93">
        <v>0</v>
      </c>
      <c r="AL977" s="93">
        <v>0</v>
      </c>
      <c r="AM977" s="49" t="s">
        <v>5559</v>
      </c>
      <c r="AN977" s="49"/>
      <c r="AO977" s="48" t="str" cm="1">
        <f t="array" ref="AO977">IFERROR(_xlfn.IFS(
AQ977="MPR ISSUE","PDH",
AQ977="BSS Hardware Issue","BSS",
AQ977="Sites strategiques, MLL, Pylone, etc.","ENVTECH",
AQ977="AKTIVCO DEFAUT GE &amp; POWER Cabinet","AKTIVCO",
AQ977="AKTIVCO Coupure ENEO &amp; Baisse de tension","AKTIVCO GRID ONLY",
AQ977="Coupure ENEO &amp; Baisse de tension","IHS GRID ONLY",
AQ977="Defaut GE &amp; POWER Cabinet","IHS",
AQ977="Sharing","Partners",
AQ977="Sites strategiques &amp; DataCenter","SST &amp; DC",
AQ977="Exclu","Exclu",
AQ977="SAT","SAT",
AQ977="SPARE-ISSUE","SPARE-ISSUE",
AQ977="Fiber CAmtel","TRANS_FO_CAMTEL",
AQ977="Fiber AOF","Fiber AOF",
AQ977="Projet OCM (HUAWEI)","TRAVAUX-HUAWEI",
AQ977="Projet OCM (NOKIA)","TRAVAUX-NOKIA",
AQ977="ACCESS-ISSUE","ACCESS-ISSUE",
AQ977="Projet OCM (ZTE, NOKIA, autres projets)","TRAVAUX OCM",
AQ977="No root CAuse","No root cause",
AQ977="ODU HS","PDH",
AQ977="IP &amp; VLAN","PDH",
AQ977="Warehouse HUAWEI","SPARE-ISSUE",
AQ977="SPARE-HS","SPARE-ISSUE",
AQ977="Power Telco","BSS",AQ977="no impacts","no impacts"
),"")</f>
        <v>No root cause</v>
      </c>
      <c r="AP977" s="48" t="str" cm="1">
        <f t="array" ref="AP977">IFERROR(_xlfn.IFS(
AQ977="MPR ISSUE","TX ISSUE",
AQ977="BSS Hardware Issue","RAN ISSUE",
AQ977="Sites strategiques, MLL, Pylone, etc.","ENVTECH",
AQ977="AKTIVCO DEFAUT GE &amp; POWER Cabinet","POWER ISSUE",
AQ977="AKTIVCO Coupure ENEO &amp; Baisse de tension","POWER ISSUE",
AQ977="Coupure ENEO &amp; Baisse de tension","POWER ISSUE",
AQ977="Defaut GE &amp; POWER Cabinet","POWER ISSUE",
AQ977="Sharing","POWER ISSUE",
AQ977="Sites strategiques &amp; DataCenter","POWER ISSUE",
AQ977="Exclu","Exclu",
AQ977="SAT","TX ISSUE",
AQ977="SPARE-ISSUE","SPARE-ISSUE",
AQ977="Fiber CAmtel","TX ISSUE",
AQ977="Fiber AOF","TX ISSUE",
AQ977="Projet OCM (HUAWEI)","TRAVAUX-HUAWEI",
AQ977="Projet OCM (NOKIA)","TRAVAUX -NOKIA",
AQ977="ACCESS-ISSUE","ACCESS-ISSUE",
AQ977="Projet OCM (ZTE, NOKIA, autres projets)","TRAVAUX OCM",
AQ977="No root CAuse","No root cause",
AQ977="ODU HS","TX ISSUE",
AQ977="IP &amp; VLAN","TX ISSUE",
AQ977="Warehouse HUAWEI","SPARE-ISSUE",
AQ977="SPARE-HS","SPARE-ISSUE",
AQ977="Power Telco","RAN ISSUE",AQ977="no impacts","no impacts"
),"")</f>
        <v>No root cause</v>
      </c>
      <c r="AQ977" s="127" t="s">
        <v>5344</v>
      </c>
      <c r="AR977" s="48" t="str" cm="1">
        <f t="array" ref="AR977">IFERROR(_xlfn.IFS(
AQ977="MPR ISSUE","ACTIVE",
AQ977="BSS Hardware Issue","ACTIVE",
AQ977="Sites strategiques, MLL, Pylone, etc.","PASSIVE",
AQ977="AKTIVCO DEFAUT GE &amp; POWER Cabinet","PASSIVE",
AQ977="AKTIVCO Coupure ENEO &amp; Baisse de tension","PASSIVE",
AQ977="Coupure ENEO &amp; Baisse de tension","PASSIVE",
AQ977="Defaut GE &amp; POWER Cabinet","PASSIVE",
AQ977="Sharing","PASSIVE",
AQ977="Sites strategiques &amp; DataCenter","PASSIVE",
AQ977="Exclu","Exclu",
AQ977="SAT","ACTIVE",
AQ977="SPARE-ISSUE","SPARE-ISSUE",
AQ977="Fiber CAmtel","ACTIVE",
AQ977="Fiber AOF","ACTIVE",
AQ977="Projet OCM (HUAWEI)","PLANNED WORKS",
AQ977="Projet OCM (NOKIA)","PLANNED WORKS",
AQ977="ACCESS-ISSUE","ACCESS-ISSUE",
AQ977="Projet OCM (ZTE, NOKIA, autres projets)","PLANNED WORKS",
AQ977="No root CAuse","No root cause",
AQ977="ODU HS","ACTIVE",
AQ977="IP &amp; VLAN","ACTIVE",
AQ977="Warehouse HUAWEI","SPARE-ISSUE",
AQ977="SPARE-HS","SPARE-ISSUE",
AQ977="Power Telco","ACTIVE", AQ977="no impacts","no impacts"
),"")</f>
        <v>No root cause</v>
      </c>
      <c r="AS977" s="92" t="s">
        <v>5537</v>
      </c>
      <c r="AT977" s="98" t="s">
        <v>2596</v>
      </c>
      <c r="AV977" s="17" t="s">
        <v>5537</v>
      </c>
      <c r="AW977" s="7" t="s">
        <v>5537</v>
      </c>
      <c r="AX977" s="6" t="s">
        <v>5537</v>
      </c>
      <c r="AY977" s="7"/>
      <c r="AZ977" s="3" t="s">
        <v>5537</v>
      </c>
      <c r="BA977" s="18" t="s">
        <v>5537</v>
      </c>
      <c r="BB977" s="18" t="s">
        <v>5537</v>
      </c>
      <c r="BC977" s="18" t="s">
        <v>5537</v>
      </c>
      <c r="BD977" s="18" t="s">
        <v>5537</v>
      </c>
      <c r="BE977" s="18" t="s">
        <v>5537</v>
      </c>
      <c r="BF977" s="18" t="s">
        <v>5537</v>
      </c>
      <c r="BG977" s="18" t="s">
        <v>5537</v>
      </c>
      <c r="BH977" s="18" t="s">
        <v>5537</v>
      </c>
      <c r="BI977" s="18" t="s">
        <v>5537</v>
      </c>
      <c r="BJ977" s="18" t="s">
        <v>5537</v>
      </c>
      <c r="BK977" s="18" t="s">
        <v>5537</v>
      </c>
      <c r="BL977" s="9" t="s">
        <v>5537</v>
      </c>
      <c r="BM977" s="14" t="s">
        <v>5537</v>
      </c>
      <c r="BN977" s="14" t="s">
        <v>5537</v>
      </c>
      <c r="BO977" s="14" t="str">
        <f>_xlfn.XLOOKUP(B977,'[4]cell downs 18042026 17h'!$B:$B,'[4]cell downs 18042026 17h'!$B:$B,"")</f>
        <v/>
      </c>
      <c r="BP977" s="14" t="str">
        <f>_xlfn.XLOOKUP(B977,'[5]Cells Huawei 19042026 15h'!$B:$B,'[5]Cells Huawei 19042026 15h'!$B:$B,"")</f>
        <v/>
      </c>
      <c r="BQ977" s="9" t="str">
        <f>_xlfn.XLOOKUP(B977,'[6]cells down 19042026 9H40'!$B:$B,'[6]cells down 19042026 9H40'!$B:$B,"")</f>
        <v/>
      </c>
      <c r="BR977" s="9" t="s">
        <v>2596</v>
      </c>
      <c r="BS977" s="9" t="s">
        <v>5537</v>
      </c>
      <c r="BT977" s="108"/>
    </row>
    <row r="978" spans="1:72" s="9" customFormat="1" x14ac:dyDescent="0.35">
      <c r="A978" s="1" t="s">
        <v>1565</v>
      </c>
      <c r="B978" s="8" t="s">
        <v>1566</v>
      </c>
      <c r="C978" s="3" t="str">
        <f>_xlfn.XLOOKUP(B978,'[1]daily break down'!$D:$D,'[1]daily break down'!$E:$E,"")</f>
        <v>Yaounde</v>
      </c>
      <c r="D978" s="1" t="s">
        <v>21</v>
      </c>
      <c r="E978" s="1" t="s">
        <v>30</v>
      </c>
      <c r="F978" s="3" t="s">
        <v>37</v>
      </c>
      <c r="G978" s="1" t="s">
        <v>38</v>
      </c>
      <c r="H978" s="34" t="str">
        <f>_xlfn.XLOOKUP(B978,[2]CALCULATION!$B:$B,[2]CALCULATION!$H:$H,"")</f>
        <v>ZTE</v>
      </c>
      <c r="I978" s="28">
        <v>0</v>
      </c>
      <c r="J978" s="28">
        <v>0</v>
      </c>
      <c r="K978" s="28">
        <v>0</v>
      </c>
      <c r="L978" s="28">
        <v>0</v>
      </c>
      <c r="M978" s="28">
        <v>0</v>
      </c>
      <c r="N978" s="28">
        <v>0</v>
      </c>
      <c r="O978" s="28">
        <v>0</v>
      </c>
      <c r="P978" s="28">
        <v>2.0062322897672304</v>
      </c>
      <c r="Q978" s="28">
        <v>48.931036745968562</v>
      </c>
      <c r="R978" s="28">
        <v>12.206844817696965</v>
      </c>
      <c r="S978" s="93">
        <v>12.24872158158621</v>
      </c>
      <c r="T978" s="93">
        <f>_xlfn.XLOOKUP(B978,'[3]Nur des jours'!$B:$B,'[3]Nur des jours'!$U:$U,"")</f>
        <v>13.868556899607057</v>
      </c>
      <c r="U978" s="93">
        <v>13.868556899607057</v>
      </c>
      <c r="V978" s="93">
        <v>13.868556899607057</v>
      </c>
      <c r="W978" s="93">
        <v>13.868556899607057</v>
      </c>
      <c r="X978" s="93">
        <v>13.339711157339634</v>
      </c>
      <c r="Y978" s="93">
        <v>12.01030225463926</v>
      </c>
      <c r="Z978" s="93">
        <v>49.656121854962294</v>
      </c>
      <c r="AA978" s="93">
        <v>49.229471111453563</v>
      </c>
      <c r="AB978" s="93">
        <v>25.650962523506635</v>
      </c>
      <c r="AC978" s="93">
        <f>_xlfn.XLOOKUP(B978,'[3]Nur des jours'!$B:$B,'[3]Nur des jours'!$N:$N,"")</f>
        <v>37.726362814004389</v>
      </c>
      <c r="AD978" s="93">
        <v>37.726362814004389</v>
      </c>
      <c r="AE978" s="93">
        <v>0</v>
      </c>
      <c r="AF978" s="93">
        <v>0</v>
      </c>
      <c r="AG978" s="93"/>
      <c r="AH978" s="93">
        <v>0</v>
      </c>
      <c r="AI978" s="93">
        <v>0</v>
      </c>
      <c r="AJ978" s="93">
        <v>0</v>
      </c>
      <c r="AK978" s="93">
        <v>0</v>
      </c>
      <c r="AL978" s="93">
        <v>0</v>
      </c>
      <c r="AM978" s="49" t="s">
        <v>5559</v>
      </c>
      <c r="AN978" s="49"/>
      <c r="AO978" s="48" t="str" cm="1">
        <f t="array" ref="AO978">IFERROR(_xlfn.IFS(
AQ978="MPR ISSUE","PDH",
AQ978="BSS Hardware Issue","BSS",
AQ978="Sites strategiques, MLL, Pylone, etc.","ENVTECH",
AQ978="AKTIVCO DEFAUT GE &amp; POWER Cabinet","AKTIVCO",
AQ978="AKTIVCO Coupure ENEO &amp; Baisse de tension","AKTIVCO GRID ONLY",
AQ978="Coupure ENEO &amp; Baisse de tension","IHS GRID ONLY",
AQ978="Defaut GE &amp; POWER Cabinet","IHS",
AQ978="Sharing","Partners",
AQ978="Sites strategiques &amp; DataCenter","SST &amp; DC",
AQ978="Exclu","Exclu",
AQ978="SAT","SAT",
AQ978="SPARE-ISSUE","SPARE-ISSUE",
AQ978="Fiber CAmtel","TRANS_FO_CAMTEL",
AQ978="Fiber AOF","Fiber AOF",
AQ978="Projet OCM (HUAWEI)","TRAVAUX-HUAWEI",
AQ978="Projet OCM (NOKIA)","TRAVAUX-NOKIA",
AQ978="ACCESS-ISSUE","ACCESS-ISSUE",
AQ978="Projet OCM (ZTE, NOKIA, autres projets)","TRAVAUX OCM",
AQ978="No root CAuse","No root cause",
AQ978="ODU HS","PDH",
AQ978="IP &amp; VLAN","PDH",
AQ978="Warehouse HUAWEI","SPARE-ISSUE",
AQ978="SPARE-HS","SPARE-ISSUE",
AQ978="Power Telco","BSS",AQ978="no impacts","no impacts"
),"")</f>
        <v>No root cause</v>
      </c>
      <c r="AP978" s="48" t="str" cm="1">
        <f t="array" ref="AP978">IFERROR(_xlfn.IFS(
AQ978="MPR ISSUE","TX ISSUE",
AQ978="BSS Hardware Issue","RAN ISSUE",
AQ978="Sites strategiques, MLL, Pylone, etc.","ENVTECH",
AQ978="AKTIVCO DEFAUT GE &amp; POWER Cabinet","POWER ISSUE",
AQ978="AKTIVCO Coupure ENEO &amp; Baisse de tension","POWER ISSUE",
AQ978="Coupure ENEO &amp; Baisse de tension","POWER ISSUE",
AQ978="Defaut GE &amp; POWER Cabinet","POWER ISSUE",
AQ978="Sharing","POWER ISSUE",
AQ978="Sites strategiques &amp; DataCenter","POWER ISSUE",
AQ978="Exclu","Exclu",
AQ978="SAT","TX ISSUE",
AQ978="SPARE-ISSUE","SPARE-ISSUE",
AQ978="Fiber CAmtel","TX ISSUE",
AQ978="Fiber AOF","TX ISSUE",
AQ978="Projet OCM (HUAWEI)","TRAVAUX-HUAWEI",
AQ978="Projet OCM (NOKIA)","TRAVAUX -NOKIA",
AQ978="ACCESS-ISSUE","ACCESS-ISSUE",
AQ978="Projet OCM (ZTE, NOKIA, autres projets)","TRAVAUX OCM",
AQ978="No root CAuse","No root cause",
AQ978="ODU HS","TX ISSUE",
AQ978="IP &amp; VLAN","TX ISSUE",
AQ978="Warehouse HUAWEI","SPARE-ISSUE",
AQ978="SPARE-HS","SPARE-ISSUE",
AQ978="Power Telco","RAN ISSUE",AQ978="no impacts","no impacts"
),"")</f>
        <v>No root cause</v>
      </c>
      <c r="AQ978" s="67" t="s">
        <v>5344</v>
      </c>
      <c r="AR978" s="48" t="str" cm="1">
        <f t="array" ref="AR978">IFERROR(_xlfn.IFS(
AQ978="MPR ISSUE","ACTIVE",
AQ978="BSS Hardware Issue","ACTIVE",
AQ978="Sites strategiques, MLL, Pylone, etc.","PASSIVE",
AQ978="AKTIVCO DEFAUT GE &amp; POWER Cabinet","PASSIVE",
AQ978="AKTIVCO Coupure ENEO &amp; Baisse de tension","PASSIVE",
AQ978="Coupure ENEO &amp; Baisse de tension","PASSIVE",
AQ978="Defaut GE &amp; POWER Cabinet","PASSIVE",
AQ978="Sharing","PASSIVE",
AQ978="Sites strategiques &amp; DataCenter","PASSIVE",
AQ978="Exclu","Exclu",
AQ978="SAT","ACTIVE",
AQ978="SPARE-ISSUE","SPARE-ISSUE",
AQ978="Fiber CAmtel","ACTIVE",
AQ978="Fiber AOF","ACTIVE",
AQ978="Projet OCM (HUAWEI)","PLANNED WORKS",
AQ978="Projet OCM (NOKIA)","PLANNED WORKS",
AQ978="ACCESS-ISSUE","ACCESS-ISSUE",
AQ978="Projet OCM (ZTE, NOKIA, autres projets)","PLANNED WORKS",
AQ978="No root CAuse","No root cause",
AQ978="ODU HS","ACTIVE",
AQ978="IP &amp; VLAN","ACTIVE",
AQ978="Warehouse HUAWEI","SPARE-ISSUE",
AQ978="SPARE-HS","SPARE-ISSUE",
AQ978="Power Telco","ACTIVE", AQ978="no impacts","no impacts"
),"")</f>
        <v>No root cause</v>
      </c>
      <c r="AS978" s="92" t="s">
        <v>5537</v>
      </c>
      <c r="AT978" s="98" t="s">
        <v>1566</v>
      </c>
      <c r="AV978" s="17" t="s">
        <v>5537</v>
      </c>
      <c r="AW978" s="7" t="s">
        <v>5537</v>
      </c>
      <c r="AX978" s="6" t="s">
        <v>5537</v>
      </c>
      <c r="AY978" s="7"/>
      <c r="AZ978" s="3" t="s">
        <v>5537</v>
      </c>
      <c r="BA978" s="18" t="s">
        <v>5537</v>
      </c>
      <c r="BB978" s="18" t="s">
        <v>5537</v>
      </c>
      <c r="BC978" s="18" t="s">
        <v>5537</v>
      </c>
      <c r="BD978" s="18" t="s">
        <v>5537</v>
      </c>
      <c r="BE978" s="18" t="s">
        <v>5537</v>
      </c>
      <c r="BF978" s="18" t="s">
        <v>5537</v>
      </c>
      <c r="BG978" s="18" t="s">
        <v>5537</v>
      </c>
      <c r="BH978" s="18" t="s">
        <v>5537</v>
      </c>
      <c r="BI978" s="18" t="s">
        <v>5537</v>
      </c>
      <c r="BJ978" s="18" t="s">
        <v>5537</v>
      </c>
      <c r="BK978" s="18" t="s">
        <v>5537</v>
      </c>
      <c r="BL978" s="9" t="s">
        <v>5537</v>
      </c>
      <c r="BM978" s="14" t="s">
        <v>5537</v>
      </c>
      <c r="BN978" s="14" t="s">
        <v>5537</v>
      </c>
      <c r="BO978" s="14" t="str">
        <f>_xlfn.XLOOKUP(B978,'[4]cell downs 18042026 17h'!$B:$B,'[4]cell downs 18042026 17h'!$B:$B,"")</f>
        <v/>
      </c>
      <c r="BP978" s="14" t="str">
        <f>_xlfn.XLOOKUP(B978,'[5]Cells Huawei 19042026 15h'!$B:$B,'[5]Cells Huawei 19042026 15h'!$B:$B,"")</f>
        <v/>
      </c>
      <c r="BQ978" s="9" t="str">
        <f>_xlfn.XLOOKUP(B978,'[6]cells down 19042026 9H40'!$B:$B,'[6]cells down 19042026 9H40'!$B:$B,"")</f>
        <v/>
      </c>
      <c r="BR978" s="9" t="s">
        <v>5537</v>
      </c>
      <c r="BS978" s="9" t="s">
        <v>5537</v>
      </c>
      <c r="BT978" s="108"/>
    </row>
    <row r="979" spans="1:72" s="9" customFormat="1" x14ac:dyDescent="0.35">
      <c r="A979" s="1" t="s">
        <v>450</v>
      </c>
      <c r="B979" s="8" t="s">
        <v>451</v>
      </c>
      <c r="C979" s="3" t="str">
        <f>_xlfn.XLOOKUP(B979,'[1]daily break down'!$D:$D,'[1]daily break down'!$E:$E,"")</f>
        <v>Yaounde</v>
      </c>
      <c r="D979" s="1" t="s">
        <v>21</v>
      </c>
      <c r="E979" s="1" t="s">
        <v>125</v>
      </c>
      <c r="F979" s="3" t="s">
        <v>37</v>
      </c>
      <c r="G979" s="1" t="s">
        <v>38</v>
      </c>
      <c r="H979" s="34" t="str">
        <f>_xlfn.XLOOKUP(B979,[2]CALCULATION!$B:$B,[2]CALCULATION!$H:$H,"")</f>
        <v>ZTE</v>
      </c>
      <c r="I979" s="28">
        <v>0.57000910302397378</v>
      </c>
      <c r="J979" s="28">
        <v>0.3791024247145674</v>
      </c>
      <c r="K979" s="28">
        <v>1.4062067499350801</v>
      </c>
      <c r="L979" s="28">
        <v>0.99760510568353977</v>
      </c>
      <c r="M979" s="28">
        <v>19.539113040153186</v>
      </c>
      <c r="N979" s="28">
        <v>0</v>
      </c>
      <c r="O979" s="28">
        <v>0</v>
      </c>
      <c r="P979" s="28">
        <v>9.1810346057591641</v>
      </c>
      <c r="Q979" s="28">
        <v>33.210289128021614</v>
      </c>
      <c r="R979" s="28">
        <v>17.270419737867154</v>
      </c>
      <c r="S979" s="93">
        <v>4.5826698684199254</v>
      </c>
      <c r="T979" s="93">
        <f>_xlfn.XLOOKUP(B979,'[3]Nur des jours'!$B:$B,'[3]Nur des jours'!$U:$U,"")</f>
        <v>0</v>
      </c>
      <c r="U979" s="93">
        <v>2.6058832929547164</v>
      </c>
      <c r="V979" s="93">
        <v>0</v>
      </c>
      <c r="W979" s="93">
        <v>0</v>
      </c>
      <c r="X979" s="93">
        <v>1.8657810480177386</v>
      </c>
      <c r="Y979" s="93">
        <v>0.34660691202027116</v>
      </c>
      <c r="Z979" s="93">
        <v>15.535316308680976</v>
      </c>
      <c r="AA979" s="93">
        <v>0</v>
      </c>
      <c r="AB979" s="93">
        <v>0</v>
      </c>
      <c r="AC979" s="93">
        <f>_xlfn.XLOOKUP(B979,'[3]Nur des jours'!$B:$B,'[3]Nur des jours'!$N:$N,"")</f>
        <v>18.696708785987624</v>
      </c>
      <c r="AD979" s="93">
        <v>18.696708785987624</v>
      </c>
      <c r="AE979" s="93">
        <v>0</v>
      </c>
      <c r="AF979" s="93">
        <v>0</v>
      </c>
      <c r="AG979" s="93"/>
      <c r="AH979" s="93">
        <v>0</v>
      </c>
      <c r="AI979" s="93">
        <v>0</v>
      </c>
      <c r="AJ979" s="93">
        <v>0</v>
      </c>
      <c r="AK979" s="93">
        <v>0</v>
      </c>
      <c r="AL979" s="93">
        <v>0</v>
      </c>
      <c r="AM979" s="49" t="s">
        <v>5559</v>
      </c>
      <c r="AN979" s="49"/>
      <c r="AO979" s="48" t="str" cm="1">
        <f t="array" ref="AO979">IFERROR(_xlfn.IFS(
AQ979="MPR ISSUE","PDH",
AQ979="BSS Hardware Issue","BSS",
AQ979="Sites strategiques, MLL, Pylone, etc.","ENVTECH",
AQ979="AKTIVCO DEFAUT GE &amp; POWER Cabinet","AKTIVCO",
AQ979="AKTIVCO Coupure ENEO &amp; Baisse de tension","AKTIVCO GRID ONLY",
AQ979="Coupure ENEO &amp; Baisse de tension","IHS GRID ONLY",
AQ979="Defaut GE &amp; POWER Cabinet","IHS",
AQ979="Sharing","Partners",
AQ979="Sites strategiques &amp; DataCenter","SST &amp; DC",
AQ979="Exclu","Exclu",
AQ979="SAT","SAT",
AQ979="SPARE-ISSUE","SPARE-ISSUE",
AQ979="Fiber CAmtel","TRANS_FO_CAMTEL",
AQ979="Fiber AOF","Fiber AOF",
AQ979="Projet OCM (HUAWEI)","TRAVAUX-HUAWEI",
AQ979="Projet OCM (NOKIA)","TRAVAUX-NOKIA",
AQ979="ACCESS-ISSUE","ACCESS-ISSUE",
AQ979="Projet OCM (ZTE, NOKIA, autres projets)","TRAVAUX OCM",
AQ979="No root CAuse","No root cause",
AQ979="ODU HS","PDH",
AQ979="IP &amp; VLAN","PDH",
AQ979="Warehouse HUAWEI","SPARE-ISSUE",
AQ979="SPARE-HS","SPARE-ISSUE",
AQ979="Power Telco","BSS",AQ979="no impacts","no impacts"
),"")</f>
        <v>No root cause</v>
      </c>
      <c r="AP979" s="48" t="str" cm="1">
        <f t="array" ref="AP979">IFERROR(_xlfn.IFS(
AQ979="MPR ISSUE","TX ISSUE",
AQ979="BSS Hardware Issue","RAN ISSUE",
AQ979="Sites strategiques, MLL, Pylone, etc.","ENVTECH",
AQ979="AKTIVCO DEFAUT GE &amp; POWER Cabinet","POWER ISSUE",
AQ979="AKTIVCO Coupure ENEO &amp; Baisse de tension","POWER ISSUE",
AQ979="Coupure ENEO &amp; Baisse de tension","POWER ISSUE",
AQ979="Defaut GE &amp; POWER Cabinet","POWER ISSUE",
AQ979="Sharing","POWER ISSUE",
AQ979="Sites strategiques &amp; DataCenter","POWER ISSUE",
AQ979="Exclu","Exclu",
AQ979="SAT","TX ISSUE",
AQ979="SPARE-ISSUE","SPARE-ISSUE",
AQ979="Fiber CAmtel","TX ISSUE",
AQ979="Fiber AOF","TX ISSUE",
AQ979="Projet OCM (HUAWEI)","TRAVAUX-HUAWEI",
AQ979="Projet OCM (NOKIA)","TRAVAUX -NOKIA",
AQ979="ACCESS-ISSUE","ACCESS-ISSUE",
AQ979="Projet OCM (ZTE, NOKIA, autres projets)","TRAVAUX OCM",
AQ979="No root CAuse","No root cause",
AQ979="ODU HS","TX ISSUE",
AQ979="IP &amp; VLAN","TX ISSUE",
AQ979="Warehouse HUAWEI","SPARE-ISSUE",
AQ979="SPARE-HS","SPARE-ISSUE",
AQ979="Power Telco","RAN ISSUE",AQ979="no impacts","no impacts"
),"")</f>
        <v>No root cause</v>
      </c>
      <c r="AQ979" s="67" t="s">
        <v>5344</v>
      </c>
      <c r="AR979" s="48" t="str" cm="1">
        <f t="array" ref="AR979">IFERROR(_xlfn.IFS(
AQ979="MPR ISSUE","ACTIVE",
AQ979="BSS Hardware Issue","ACTIVE",
AQ979="Sites strategiques, MLL, Pylone, etc.","PASSIVE",
AQ979="AKTIVCO DEFAUT GE &amp; POWER Cabinet","PASSIVE",
AQ979="AKTIVCO Coupure ENEO &amp; Baisse de tension","PASSIVE",
AQ979="Coupure ENEO &amp; Baisse de tension","PASSIVE",
AQ979="Defaut GE &amp; POWER Cabinet","PASSIVE",
AQ979="Sharing","PASSIVE",
AQ979="Sites strategiques &amp; DataCenter","PASSIVE",
AQ979="Exclu","Exclu",
AQ979="SAT","ACTIVE",
AQ979="SPARE-ISSUE","SPARE-ISSUE",
AQ979="Fiber CAmtel","ACTIVE",
AQ979="Fiber AOF","ACTIVE",
AQ979="Projet OCM (HUAWEI)","PLANNED WORKS",
AQ979="Projet OCM (NOKIA)","PLANNED WORKS",
AQ979="ACCESS-ISSUE","ACCESS-ISSUE",
AQ979="Projet OCM (ZTE, NOKIA, autres projets)","PLANNED WORKS",
AQ979="No root CAuse","No root cause",
AQ979="ODU HS","ACTIVE",
AQ979="IP &amp; VLAN","ACTIVE",
AQ979="Warehouse HUAWEI","SPARE-ISSUE",
AQ979="SPARE-HS","SPARE-ISSUE",
AQ979="Power Telco","ACTIVE", AQ979="no impacts","no impacts"
),"")</f>
        <v>No root cause</v>
      </c>
      <c r="AS979" s="92" t="s">
        <v>5537</v>
      </c>
      <c r="AT979" s="98" t="s">
        <v>451</v>
      </c>
      <c r="AV979" s="17" t="s">
        <v>5537</v>
      </c>
      <c r="AW979" s="7" t="s">
        <v>5537</v>
      </c>
      <c r="AX979" s="6" t="s">
        <v>5537</v>
      </c>
      <c r="AY979" s="7"/>
      <c r="AZ979" s="3" t="s">
        <v>5537</v>
      </c>
      <c r="BA979" s="18" t="s">
        <v>5537</v>
      </c>
      <c r="BB979" s="18" t="s">
        <v>5537</v>
      </c>
      <c r="BC979" s="18" t="s">
        <v>5537</v>
      </c>
      <c r="BD979" s="18" t="s">
        <v>5537</v>
      </c>
      <c r="BE979" s="18" t="s">
        <v>5537</v>
      </c>
      <c r="BF979" s="18" t="s">
        <v>5537</v>
      </c>
      <c r="BG979" s="18" t="s">
        <v>5537</v>
      </c>
      <c r="BH979" s="18" t="s">
        <v>5537</v>
      </c>
      <c r="BI979" s="18" t="s">
        <v>5537</v>
      </c>
      <c r="BJ979" s="18" t="s">
        <v>5537</v>
      </c>
      <c r="BK979" s="18" t="s">
        <v>5537</v>
      </c>
      <c r="BL979" s="9" t="s">
        <v>5537</v>
      </c>
      <c r="BM979" s="14" t="s">
        <v>5537</v>
      </c>
      <c r="BN979" s="14" t="s">
        <v>5537</v>
      </c>
      <c r="BO979" s="14" t="str">
        <f>_xlfn.XLOOKUP(B979,'[4]cell downs 18042026 17h'!$B:$B,'[4]cell downs 18042026 17h'!$B:$B,"")</f>
        <v/>
      </c>
      <c r="BP979" s="14" t="str">
        <f>_xlfn.XLOOKUP(B979,'[5]Cells Huawei 19042026 15h'!$B:$B,'[5]Cells Huawei 19042026 15h'!$B:$B,"")</f>
        <v/>
      </c>
      <c r="BQ979" s="9" t="str">
        <f>_xlfn.XLOOKUP(B979,'[6]cells down 19042026 9H40'!$B:$B,'[6]cells down 19042026 9H40'!$B:$B,"")</f>
        <v/>
      </c>
      <c r="BR979" s="9" t="s">
        <v>5537</v>
      </c>
      <c r="BS979" s="9" t="s">
        <v>5537</v>
      </c>
      <c r="BT979" s="108"/>
    </row>
    <row r="980" spans="1:72" s="9" customFormat="1" x14ac:dyDescent="0.35">
      <c r="A980" s="1" t="s">
        <v>791</v>
      </c>
      <c r="B980" s="1" t="s">
        <v>792</v>
      </c>
      <c r="C980" s="3" t="str">
        <f>_xlfn.XLOOKUP(B980,'[1]daily break down'!$D:$D,'[1]daily break down'!$E:$E,"")</f>
        <v>Douala</v>
      </c>
      <c r="D980" s="1" t="s">
        <v>21</v>
      </c>
      <c r="E980" s="1" t="s">
        <v>30</v>
      </c>
      <c r="F980" s="3" t="s">
        <v>31</v>
      </c>
      <c r="G980" s="1" t="s">
        <v>32</v>
      </c>
      <c r="H980" s="34" t="str">
        <f>_xlfn.XLOOKUP(B980,[2]CALCULATION!$B:$B,[2]CALCULATION!$H:$H,"")</f>
        <v>ZTE</v>
      </c>
      <c r="I980" s="28">
        <v>0</v>
      </c>
      <c r="J980" s="28">
        <v>15.021541207591754</v>
      </c>
      <c r="K980" s="28">
        <v>13.868556899607057</v>
      </c>
      <c r="L980" s="28">
        <v>3.5958728201967309</v>
      </c>
      <c r="M980" s="28">
        <v>0</v>
      </c>
      <c r="N980" s="28">
        <v>0</v>
      </c>
      <c r="O980" s="28">
        <v>20.205716927344163</v>
      </c>
      <c r="P980" s="28">
        <v>48.293147334868586</v>
      </c>
      <c r="Q980" s="28">
        <v>63.491023961784435</v>
      </c>
      <c r="R980" s="28">
        <v>0</v>
      </c>
      <c r="S980" s="93">
        <v>9.3316875123062033</v>
      </c>
      <c r="T980" s="93">
        <f>_xlfn.XLOOKUP(B980,'[3]Nur des jours'!$B:$B,'[3]Nur des jours'!$U:$U,"")</f>
        <v>0</v>
      </c>
      <c r="U980" s="93">
        <v>0</v>
      </c>
      <c r="V980" s="93">
        <v>0</v>
      </c>
      <c r="W980" s="93">
        <v>0</v>
      </c>
      <c r="X980" s="93">
        <v>0</v>
      </c>
      <c r="Y980" s="93">
        <v>0</v>
      </c>
      <c r="Z980" s="93">
        <v>13.868556899607057</v>
      </c>
      <c r="AA980" s="93">
        <v>14.494050931276453</v>
      </c>
      <c r="AB980" s="93">
        <v>0</v>
      </c>
      <c r="AC980" s="93">
        <f>_xlfn.XLOOKUP(B980,'[3]Nur des jours'!$B:$B,'[3]Nur des jours'!$N:$N,"")</f>
        <v>17.240242785354127</v>
      </c>
      <c r="AD980" s="93">
        <v>17.240242785354127</v>
      </c>
      <c r="AE980" s="93">
        <v>0</v>
      </c>
      <c r="AF980" s="93">
        <v>0</v>
      </c>
      <c r="AG980" s="93"/>
      <c r="AH980" s="93">
        <v>0</v>
      </c>
      <c r="AI980" s="93">
        <v>0</v>
      </c>
      <c r="AJ980" s="93">
        <v>0</v>
      </c>
      <c r="AK980" s="93">
        <v>0</v>
      </c>
      <c r="AL980" s="93">
        <v>0</v>
      </c>
      <c r="AM980" s="49" t="s">
        <v>5559</v>
      </c>
      <c r="AN980" s="49"/>
      <c r="AO980" s="48" t="str" cm="1">
        <f t="array" ref="AO980">IFERROR(_xlfn.IFS(
AQ980="MPR ISSUE","PDH",
AQ980="BSS Hardware Issue","BSS",
AQ980="Sites strategiques, MLL, Pylone, etc.","ENVTECH",
AQ980="AKTIVCO DEFAUT GE &amp; POWER Cabinet","AKTIVCO",
AQ980="AKTIVCO Coupure ENEO &amp; Baisse de tension","AKTIVCO GRID ONLY",
AQ980="Coupure ENEO &amp; Baisse de tension","IHS GRID ONLY",
AQ980="Defaut GE &amp; POWER Cabinet","IHS",
AQ980="Sharing","Partners",
AQ980="Sites strategiques &amp; DataCenter","SST &amp; DC",
AQ980="Exclu","Exclu",
AQ980="SAT","SAT",
AQ980="SPARE-ISSUE","SPARE-ISSUE",
AQ980="Fiber CAmtel","TRANS_FO_CAMTEL",
AQ980="Fiber AOF","Fiber AOF",
AQ980="Projet OCM (HUAWEI)","TRAVAUX-HUAWEI",
AQ980="Projet OCM (NOKIA)","TRAVAUX-NOKIA",
AQ980="ACCESS-ISSUE","ACCESS-ISSUE",
AQ980="Projet OCM (ZTE, NOKIA, autres projets)","TRAVAUX OCM",
AQ980="No root CAuse","No root cause",
AQ980="ODU HS","PDH",
AQ980="IP &amp; VLAN","PDH",
AQ980="Warehouse HUAWEI","SPARE-ISSUE",
AQ980="SPARE-HS","SPARE-ISSUE",
AQ980="Power Telco","BSS",AQ980="no impacts","no impacts"
),"")</f>
        <v>No root cause</v>
      </c>
      <c r="AP980" s="48" t="str" cm="1">
        <f t="array" ref="AP980">IFERROR(_xlfn.IFS(
AQ980="MPR ISSUE","TX ISSUE",
AQ980="BSS Hardware Issue","RAN ISSUE",
AQ980="Sites strategiques, MLL, Pylone, etc.","ENVTECH",
AQ980="AKTIVCO DEFAUT GE &amp; POWER Cabinet","POWER ISSUE",
AQ980="AKTIVCO Coupure ENEO &amp; Baisse de tension","POWER ISSUE",
AQ980="Coupure ENEO &amp; Baisse de tension","POWER ISSUE",
AQ980="Defaut GE &amp; POWER Cabinet","POWER ISSUE",
AQ980="Sharing","POWER ISSUE",
AQ980="Sites strategiques &amp; DataCenter","POWER ISSUE",
AQ980="Exclu","Exclu",
AQ980="SAT","TX ISSUE",
AQ980="SPARE-ISSUE","SPARE-ISSUE",
AQ980="Fiber CAmtel","TX ISSUE",
AQ980="Fiber AOF","TX ISSUE",
AQ980="Projet OCM (HUAWEI)","TRAVAUX-HUAWEI",
AQ980="Projet OCM (NOKIA)","TRAVAUX -NOKIA",
AQ980="ACCESS-ISSUE","ACCESS-ISSUE",
AQ980="Projet OCM (ZTE, NOKIA, autres projets)","TRAVAUX OCM",
AQ980="No root CAuse","No root cause",
AQ980="ODU HS","TX ISSUE",
AQ980="IP &amp; VLAN","TX ISSUE",
AQ980="Warehouse HUAWEI","SPARE-ISSUE",
AQ980="SPARE-HS","SPARE-ISSUE",
AQ980="Power Telco","RAN ISSUE",AQ980="no impacts","no impacts"
),"")</f>
        <v>No root cause</v>
      </c>
      <c r="AQ980" s="67" t="s">
        <v>5344</v>
      </c>
      <c r="AR980" s="48" t="str" cm="1">
        <f t="array" ref="AR980">IFERROR(_xlfn.IFS(
AQ980="MPR ISSUE","ACTIVE",
AQ980="BSS Hardware Issue","ACTIVE",
AQ980="Sites strategiques, MLL, Pylone, etc.","PASSIVE",
AQ980="AKTIVCO DEFAUT GE &amp; POWER Cabinet","PASSIVE",
AQ980="AKTIVCO Coupure ENEO &amp; Baisse de tension","PASSIVE",
AQ980="Coupure ENEO &amp; Baisse de tension","PASSIVE",
AQ980="Defaut GE &amp; POWER Cabinet","PASSIVE",
AQ980="Sharing","PASSIVE",
AQ980="Sites strategiques &amp; DataCenter","PASSIVE",
AQ980="Exclu","Exclu",
AQ980="SAT","ACTIVE",
AQ980="SPARE-ISSUE","SPARE-ISSUE",
AQ980="Fiber CAmtel","ACTIVE",
AQ980="Fiber AOF","ACTIVE",
AQ980="Projet OCM (HUAWEI)","PLANNED WORKS",
AQ980="Projet OCM (NOKIA)","PLANNED WORKS",
AQ980="ACCESS-ISSUE","ACCESS-ISSUE",
AQ980="Projet OCM (ZTE, NOKIA, autres projets)","PLANNED WORKS",
AQ980="No root CAuse","No root cause",
AQ980="ODU HS","ACTIVE",
AQ980="IP &amp; VLAN","ACTIVE",
AQ980="Warehouse HUAWEI","SPARE-ISSUE",
AQ980="SPARE-HS","SPARE-ISSUE",
AQ980="Power Telco","ACTIVE", AQ980="no impacts","no impacts"
),"")</f>
        <v>No root cause</v>
      </c>
      <c r="AS980" s="92" t="s">
        <v>5537</v>
      </c>
      <c r="AT980" s="98" t="s">
        <v>792</v>
      </c>
      <c r="AV980" s="17" t="s">
        <v>5537</v>
      </c>
      <c r="AW980" s="7" t="s">
        <v>5537</v>
      </c>
      <c r="AX980" s="6" t="s">
        <v>5537</v>
      </c>
      <c r="AY980" s="7"/>
      <c r="AZ980" s="3" t="s">
        <v>5537</v>
      </c>
      <c r="BA980" s="18" t="s">
        <v>5537</v>
      </c>
      <c r="BB980" s="18" t="s">
        <v>5537</v>
      </c>
      <c r="BC980" s="18" t="s">
        <v>5537</v>
      </c>
      <c r="BD980" s="18" t="s">
        <v>5537</v>
      </c>
      <c r="BE980" s="18" t="s">
        <v>5537</v>
      </c>
      <c r="BF980" s="18" t="s">
        <v>5537</v>
      </c>
      <c r="BG980" s="18" t="s">
        <v>5537</v>
      </c>
      <c r="BH980" s="18" t="s">
        <v>5537</v>
      </c>
      <c r="BI980" s="18" t="s">
        <v>5537</v>
      </c>
      <c r="BJ980" s="18" t="s">
        <v>5537</v>
      </c>
      <c r="BK980" s="18" t="s">
        <v>5537</v>
      </c>
      <c r="BL980" s="9" t="s">
        <v>5537</v>
      </c>
      <c r="BM980" s="14" t="s">
        <v>5537</v>
      </c>
      <c r="BN980" s="14" t="s">
        <v>5537</v>
      </c>
      <c r="BO980" s="14" t="str">
        <f>_xlfn.XLOOKUP(B980,'[4]cell downs 18042026 17h'!$B:$B,'[4]cell downs 18042026 17h'!$B:$B,"")</f>
        <v/>
      </c>
      <c r="BP980" s="14" t="str">
        <f>_xlfn.XLOOKUP(B980,'[5]Cells Huawei 19042026 15h'!$B:$B,'[5]Cells Huawei 19042026 15h'!$B:$B,"")</f>
        <v/>
      </c>
      <c r="BQ980" s="9" t="str">
        <f>_xlfn.XLOOKUP(B980,'[6]cells down 19042026 9H40'!$B:$B,'[6]cells down 19042026 9H40'!$B:$B,"")</f>
        <v/>
      </c>
      <c r="BR980" s="9" t="s">
        <v>5537</v>
      </c>
      <c r="BS980" s="9" t="s">
        <v>5537</v>
      </c>
      <c r="BT980" s="108"/>
    </row>
    <row r="981" spans="1:72" s="9" customFormat="1" x14ac:dyDescent="0.35">
      <c r="A981" s="1" t="s">
        <v>1847</v>
      </c>
      <c r="B981" s="8" t="s">
        <v>1848</v>
      </c>
      <c r="C981" s="3" t="str">
        <f>_xlfn.XLOOKUP(B981,'[1]daily break down'!$D:$D,'[1]daily break down'!$E:$E,"")</f>
        <v>NORD-OUEST</v>
      </c>
      <c r="D981" s="1" t="s">
        <v>11</v>
      </c>
      <c r="E981" s="1" t="s">
        <v>705</v>
      </c>
      <c r="F981" s="3" t="s">
        <v>51</v>
      </c>
      <c r="G981" s="1" t="s">
        <v>52</v>
      </c>
      <c r="H981" s="32" t="str">
        <f>_xlfn.XLOOKUP(B981,[2]CALCULATION!$B:$B,[2]CALCULATION!$H:$H,"")</f>
        <v>Huawei</v>
      </c>
      <c r="I981" s="28">
        <v>6.5439399257490027</v>
      </c>
      <c r="J981" s="28">
        <v>0.1916200814421016</v>
      </c>
      <c r="K981" s="28">
        <v>4.0902076859199905</v>
      </c>
      <c r="L981" s="28">
        <v>7.4728978149888855E-3</v>
      </c>
      <c r="M981" s="28">
        <v>7.3837224234019052E-3</v>
      </c>
      <c r="N981" s="28">
        <v>7.5620732065758639E-3</v>
      </c>
      <c r="O981" s="28">
        <v>0</v>
      </c>
      <c r="P981" s="28">
        <v>0</v>
      </c>
      <c r="Q981" s="28">
        <v>0.81732813405130222</v>
      </c>
      <c r="R981" s="28">
        <v>0</v>
      </c>
      <c r="S981" s="93">
        <v>2.9427879223703252E-3</v>
      </c>
      <c r="T981" s="93">
        <f>_xlfn.XLOOKUP(B981,'[3]Nur des jours'!$B:$B,'[3]Nur des jours'!$U:$U,"")</f>
        <v>0</v>
      </c>
      <c r="U981" s="93">
        <v>3.4362845394126689</v>
      </c>
      <c r="V981" s="93">
        <v>4.9809806724823282</v>
      </c>
      <c r="W981" s="93">
        <v>0</v>
      </c>
      <c r="X981" s="93">
        <v>0</v>
      </c>
      <c r="Y981" s="93">
        <v>0</v>
      </c>
      <c r="Z981" s="93">
        <v>1.6573424877223324</v>
      </c>
      <c r="AA981" s="93">
        <v>23.114261499345094</v>
      </c>
      <c r="AB981" s="93">
        <v>23.028849309283085</v>
      </c>
      <c r="AC981" s="93">
        <f>_xlfn.XLOOKUP(B981,'[3]Nur des jours'!$B:$B,'[3]Nur des jours'!$N:$N,"")</f>
        <v>15.227768218175799</v>
      </c>
      <c r="AD981" s="93">
        <v>15.227768218175799</v>
      </c>
      <c r="AE981" s="93">
        <v>0</v>
      </c>
      <c r="AF981" s="93">
        <v>0</v>
      </c>
      <c r="AG981" s="93"/>
      <c r="AH981" s="93">
        <v>0</v>
      </c>
      <c r="AI981" s="93">
        <v>0</v>
      </c>
      <c r="AJ981" s="93">
        <v>0</v>
      </c>
      <c r="AK981" s="93">
        <v>0</v>
      </c>
      <c r="AL981" s="93">
        <v>0</v>
      </c>
      <c r="AM981" s="49" t="s">
        <v>5559</v>
      </c>
      <c r="AN981" s="49"/>
      <c r="AO981" s="48" t="str" cm="1">
        <f t="array" ref="AO981">IFERROR(_xlfn.IFS(
AQ981="MPR ISSUE","PDH",
AQ981="BSS Hardware Issue","BSS",
AQ981="Sites strategiques, MLL, Pylone, etc.","ENVTECH",
AQ981="AKTIVCO DEFAUT GE &amp; POWER Cabinet","AKTIVCO",
AQ981="AKTIVCO Coupure ENEO &amp; Baisse de tension","AKTIVCO GRID ONLY",
AQ981="Coupure ENEO &amp; Baisse de tension","IHS GRID ONLY",
AQ981="Defaut GE &amp; POWER Cabinet","IHS",
AQ981="Sharing","Partners",
AQ981="Sites strategiques &amp; DataCenter","SST &amp; DC",
AQ981="Exclu","Exclu",
AQ981="SAT","SAT",
AQ981="SPARE-ISSUE","SPARE-ISSUE",
AQ981="Fiber CAmtel","TRANS_FO_CAMTEL",
AQ981="Fiber AOF","Fiber AOF",
AQ981="Projet OCM (HUAWEI)","TRAVAUX-HUAWEI",
AQ981="Projet OCM (NOKIA)","TRAVAUX-NOKIA",
AQ981="ACCESS-ISSUE","ACCESS-ISSUE",
AQ981="Projet OCM (ZTE, NOKIA, autres projets)","TRAVAUX OCM",
AQ981="No root CAuse","No root cause",
AQ981="ODU HS","PDH",
AQ981="IP &amp; VLAN","PDH",
AQ981="Warehouse HUAWEI","SPARE-ISSUE",
AQ981="SPARE-HS","SPARE-ISSUE",
AQ981="Power Telco","BSS",AQ981="no impacts","no impacts"
),"")</f>
        <v>No root cause</v>
      </c>
      <c r="AP981" s="48" t="str" cm="1">
        <f t="array" ref="AP981">IFERROR(_xlfn.IFS(
AQ981="MPR ISSUE","TX ISSUE",
AQ981="BSS Hardware Issue","RAN ISSUE",
AQ981="Sites strategiques, MLL, Pylone, etc.","ENVTECH",
AQ981="AKTIVCO DEFAUT GE &amp; POWER Cabinet","POWER ISSUE",
AQ981="AKTIVCO Coupure ENEO &amp; Baisse de tension","POWER ISSUE",
AQ981="Coupure ENEO &amp; Baisse de tension","POWER ISSUE",
AQ981="Defaut GE &amp; POWER Cabinet","POWER ISSUE",
AQ981="Sharing","POWER ISSUE",
AQ981="Sites strategiques &amp; DataCenter","POWER ISSUE",
AQ981="Exclu","Exclu",
AQ981="SAT","TX ISSUE",
AQ981="SPARE-ISSUE","SPARE-ISSUE",
AQ981="Fiber CAmtel","TX ISSUE",
AQ981="Fiber AOF","TX ISSUE",
AQ981="Projet OCM (HUAWEI)","TRAVAUX-HUAWEI",
AQ981="Projet OCM (NOKIA)","TRAVAUX -NOKIA",
AQ981="ACCESS-ISSUE","ACCESS-ISSUE",
AQ981="Projet OCM (ZTE, NOKIA, autres projets)","TRAVAUX OCM",
AQ981="No root CAuse","No root cause",
AQ981="ODU HS","TX ISSUE",
AQ981="IP &amp; VLAN","TX ISSUE",
AQ981="Warehouse HUAWEI","SPARE-ISSUE",
AQ981="SPARE-HS","SPARE-ISSUE",
AQ981="Power Telco","RAN ISSUE",AQ981="no impacts","no impacts"
),"")</f>
        <v>No root cause</v>
      </c>
      <c r="AQ981" s="127" t="s">
        <v>5344</v>
      </c>
      <c r="AR981" s="48" t="str" cm="1">
        <f t="array" ref="AR981">IFERROR(_xlfn.IFS(
AQ981="MPR ISSUE","ACTIVE",
AQ981="BSS Hardware Issue","ACTIVE",
AQ981="Sites strategiques, MLL, Pylone, etc.","PASSIVE",
AQ981="AKTIVCO DEFAUT GE &amp; POWER Cabinet","PASSIVE",
AQ981="AKTIVCO Coupure ENEO &amp; Baisse de tension","PASSIVE",
AQ981="Coupure ENEO &amp; Baisse de tension","PASSIVE",
AQ981="Defaut GE &amp; POWER Cabinet","PASSIVE",
AQ981="Sharing","PASSIVE",
AQ981="Sites strategiques &amp; DataCenter","PASSIVE",
AQ981="Exclu","Exclu",
AQ981="SAT","ACTIVE",
AQ981="SPARE-ISSUE","SPARE-ISSUE",
AQ981="Fiber CAmtel","ACTIVE",
AQ981="Fiber AOF","ACTIVE",
AQ981="Projet OCM (HUAWEI)","PLANNED WORKS",
AQ981="Projet OCM (NOKIA)","PLANNED WORKS",
AQ981="ACCESS-ISSUE","ACCESS-ISSUE",
AQ981="Projet OCM (ZTE, NOKIA, autres projets)","PLANNED WORKS",
AQ981="No root CAuse","No root cause",
AQ981="ODU HS","ACTIVE",
AQ981="IP &amp; VLAN","ACTIVE",
AQ981="Warehouse HUAWEI","SPARE-ISSUE",
AQ981="SPARE-HS","SPARE-ISSUE",
AQ981="Power Telco","ACTIVE", AQ981="no impacts","no impacts"
),"")</f>
        <v>No root cause</v>
      </c>
      <c r="AS981" s="92" t="s">
        <v>5537</v>
      </c>
      <c r="AT981" s="98" t="s">
        <v>1848</v>
      </c>
      <c r="AV981" s="17" t="s">
        <v>5537</v>
      </c>
      <c r="AW981" s="7" t="s">
        <v>5537</v>
      </c>
      <c r="AX981" s="6" t="s">
        <v>5537</v>
      </c>
      <c r="AY981" s="7"/>
      <c r="AZ981" s="3" t="s">
        <v>5537</v>
      </c>
      <c r="BA981" s="18" t="s">
        <v>5537</v>
      </c>
      <c r="BB981" s="18" t="s">
        <v>5537</v>
      </c>
      <c r="BC981" s="18" t="s">
        <v>5537</v>
      </c>
      <c r="BD981" s="18" t="s">
        <v>5537</v>
      </c>
      <c r="BE981" s="18" t="s">
        <v>5537</v>
      </c>
      <c r="BF981" s="18" t="s">
        <v>5537</v>
      </c>
      <c r="BG981" s="18" t="s">
        <v>5537</v>
      </c>
      <c r="BH981" s="18" t="s">
        <v>5537</v>
      </c>
      <c r="BI981" s="18" t="s">
        <v>5537</v>
      </c>
      <c r="BJ981" s="18" t="s">
        <v>5537</v>
      </c>
      <c r="BK981" s="18" t="s">
        <v>5537</v>
      </c>
      <c r="BL981" s="9" t="s">
        <v>5537</v>
      </c>
      <c r="BM981" s="14" t="s">
        <v>5537</v>
      </c>
      <c r="BN981" s="14" t="s">
        <v>5537</v>
      </c>
      <c r="BO981" s="14" t="str">
        <f>_xlfn.XLOOKUP(B981,'[4]cell downs 18042026 17h'!$B:$B,'[4]cell downs 18042026 17h'!$B:$B,"")</f>
        <v/>
      </c>
      <c r="BP981" s="14" t="str">
        <f>_xlfn.XLOOKUP(B981,'[5]Cells Huawei 19042026 15h'!$B:$B,'[5]Cells Huawei 19042026 15h'!$B:$B,"")</f>
        <v/>
      </c>
      <c r="BQ981" s="9" t="str">
        <f>_xlfn.XLOOKUP(B981,'[6]cells down 19042026 9H40'!$B:$B,'[6]cells down 19042026 9H40'!$B:$B,"")</f>
        <v/>
      </c>
      <c r="BR981" s="9" t="s">
        <v>1848</v>
      </c>
      <c r="BS981" s="9" t="s">
        <v>5537</v>
      </c>
      <c r="BT981" s="108"/>
    </row>
    <row r="982" spans="1:72" s="9" customFormat="1" x14ac:dyDescent="0.35">
      <c r="A982" s="1" t="s">
        <v>2885</v>
      </c>
      <c r="B982" s="8" t="s">
        <v>2886</v>
      </c>
      <c r="C982" s="3" t="str">
        <f>_xlfn.XLOOKUP(B982,'[1]daily break down'!$D:$D,'[1]daily break down'!$E:$E,"")</f>
        <v>Garoua</v>
      </c>
      <c r="D982" s="1" t="s">
        <v>21</v>
      </c>
      <c r="E982" s="1" t="s">
        <v>22</v>
      </c>
      <c r="F982" s="3" t="s">
        <v>23</v>
      </c>
      <c r="G982" s="1" t="s">
        <v>24</v>
      </c>
      <c r="H982" s="32" t="str">
        <f>_xlfn.XLOOKUP(B982,[2]CALCULATION!$B:$B,[2]CALCULATION!$H:$H,"")</f>
        <v>Huawei</v>
      </c>
      <c r="I982" s="28">
        <v>0</v>
      </c>
      <c r="J982" s="28">
        <v>0</v>
      </c>
      <c r="K982" s="28">
        <v>4.7938907009328471</v>
      </c>
      <c r="L982" s="28">
        <v>0</v>
      </c>
      <c r="M982" s="28">
        <v>0</v>
      </c>
      <c r="N982" s="28">
        <v>0</v>
      </c>
      <c r="O982" s="28">
        <v>0</v>
      </c>
      <c r="P982" s="28">
        <v>0</v>
      </c>
      <c r="Q982" s="28">
        <v>0</v>
      </c>
      <c r="R982" s="28">
        <v>0</v>
      </c>
      <c r="S982" s="93">
        <v>0</v>
      </c>
      <c r="T982" s="93">
        <f>_xlfn.XLOOKUP(B982,'[3]Nur des jours'!$B:$B,'[3]Nur des jours'!$U:$U,"")</f>
        <v>0</v>
      </c>
      <c r="U982" s="93">
        <v>4.775520570265928</v>
      </c>
      <c r="V982" s="93">
        <v>0</v>
      </c>
      <c r="W982" s="93">
        <v>0</v>
      </c>
      <c r="X982" s="93">
        <v>0</v>
      </c>
      <c r="Y982" s="93">
        <v>1.7828836039984819</v>
      </c>
      <c r="Z982" s="93">
        <v>0</v>
      </c>
      <c r="AA982" s="93">
        <v>0</v>
      </c>
      <c r="AB982" s="93">
        <v>0</v>
      </c>
      <c r="AC982" s="93">
        <f>_xlfn.XLOOKUP(B982,'[3]Nur des jours'!$B:$B,'[3]Nur des jours'!$N:$N,"")</f>
        <v>13.846958619764688</v>
      </c>
      <c r="AD982" s="93">
        <v>13.846958619764688</v>
      </c>
      <c r="AE982" s="93">
        <v>0</v>
      </c>
      <c r="AF982" s="93">
        <v>0</v>
      </c>
      <c r="AG982" s="93"/>
      <c r="AH982" s="93">
        <v>0</v>
      </c>
      <c r="AI982" s="93">
        <v>0</v>
      </c>
      <c r="AJ982" s="93">
        <v>0</v>
      </c>
      <c r="AK982" s="93">
        <v>0</v>
      </c>
      <c r="AL982" s="93">
        <v>0</v>
      </c>
      <c r="AM982" s="49" t="s">
        <v>5559</v>
      </c>
      <c r="AN982" s="49"/>
      <c r="AO982" s="48" t="str" cm="1">
        <f t="array" ref="AO982">IFERROR(_xlfn.IFS(
AQ982="MPR ISSUE","PDH",
AQ982="BSS Hardware Issue","BSS",
AQ982="Sites strategiques, MLL, Pylone, etc.","ENVTECH",
AQ982="AKTIVCO DEFAUT GE &amp; POWER Cabinet","AKTIVCO",
AQ982="AKTIVCO Coupure ENEO &amp; Baisse de tension","AKTIVCO GRID ONLY",
AQ982="Coupure ENEO &amp; Baisse de tension","IHS GRID ONLY",
AQ982="Defaut GE &amp; POWER Cabinet","IHS",
AQ982="Sharing","Partners",
AQ982="Sites strategiques &amp; DataCenter","SST &amp; DC",
AQ982="Exclu","Exclu",
AQ982="SAT","SAT",
AQ982="SPARE-ISSUE","SPARE-ISSUE",
AQ982="Fiber CAmtel","TRANS_FO_CAMTEL",
AQ982="Fiber AOF","Fiber AOF",
AQ982="Projet OCM (HUAWEI)","TRAVAUX-HUAWEI",
AQ982="Projet OCM (NOKIA)","TRAVAUX-NOKIA",
AQ982="ACCESS-ISSUE","ACCESS-ISSUE",
AQ982="Projet OCM (ZTE, NOKIA, autres projets)","TRAVAUX OCM",
AQ982="No root CAuse","No root cause",
AQ982="ODU HS","PDH",
AQ982="IP &amp; VLAN","PDH",
AQ982="Warehouse HUAWEI","SPARE-ISSUE",
AQ982="SPARE-HS","SPARE-ISSUE",
AQ982="Power Telco","BSS",AQ982="no impacts","no impacts"
),"")</f>
        <v>AKTIVCO</v>
      </c>
      <c r="AP982" s="48" t="str" cm="1">
        <f t="array" ref="AP982">IFERROR(_xlfn.IFS(
AQ982="MPR ISSUE","TX ISSUE",
AQ982="BSS Hardware Issue","RAN ISSUE",
AQ982="Sites strategiques, MLL, Pylone, etc.","ENVTECH",
AQ982="AKTIVCO DEFAUT GE &amp; POWER Cabinet","POWER ISSUE",
AQ982="AKTIVCO Coupure ENEO &amp; Baisse de tension","POWER ISSUE",
AQ982="Coupure ENEO &amp; Baisse de tension","POWER ISSUE",
AQ982="Defaut GE &amp; POWER Cabinet","POWER ISSUE",
AQ982="Sharing","POWER ISSUE",
AQ982="Sites strategiques &amp; DataCenter","POWER ISSUE",
AQ982="Exclu","Exclu",
AQ982="SAT","TX ISSUE",
AQ982="SPARE-ISSUE","SPARE-ISSUE",
AQ982="Fiber CAmtel","TX ISSUE",
AQ982="Fiber AOF","TX ISSUE",
AQ982="Projet OCM (HUAWEI)","TRAVAUX-HUAWEI",
AQ982="Projet OCM (NOKIA)","TRAVAUX -NOKIA",
AQ982="ACCESS-ISSUE","ACCESS-ISSUE",
AQ982="Projet OCM (ZTE, NOKIA, autres projets)","TRAVAUX OCM",
AQ982="No root CAuse","No root cause",
AQ982="ODU HS","TX ISSUE",
AQ982="IP &amp; VLAN","TX ISSUE",
AQ982="Warehouse HUAWEI","SPARE-ISSUE",
AQ982="SPARE-HS","SPARE-ISSUE",
AQ982="Power Telco","RAN ISSUE",AQ982="no impacts","no impacts"
),"")</f>
        <v>POWER ISSUE</v>
      </c>
      <c r="AQ982" s="67" t="s">
        <v>5325</v>
      </c>
      <c r="AR982" s="48" t="str" cm="1">
        <f t="array" ref="AR982">IFERROR(_xlfn.IFS(
AQ982="MPR ISSUE","ACTIVE",
AQ982="BSS Hardware Issue","ACTIVE",
AQ982="Sites strategiques, MLL, Pylone, etc.","PASSIVE",
AQ982="AKTIVCO DEFAUT GE &amp; POWER Cabinet","PASSIVE",
AQ982="AKTIVCO Coupure ENEO &amp; Baisse de tension","PASSIVE",
AQ982="Coupure ENEO &amp; Baisse de tension","PASSIVE",
AQ982="Defaut GE &amp; POWER Cabinet","PASSIVE",
AQ982="Sharing","PASSIVE",
AQ982="Sites strategiques &amp; DataCenter","PASSIVE",
AQ982="Exclu","Exclu",
AQ982="SAT","ACTIVE",
AQ982="SPARE-ISSUE","SPARE-ISSUE",
AQ982="Fiber CAmtel","ACTIVE",
AQ982="Fiber AOF","ACTIVE",
AQ982="Projet OCM (HUAWEI)","PLANNED WORKS",
AQ982="Projet OCM (NOKIA)","PLANNED WORKS",
AQ982="ACCESS-ISSUE","ACCESS-ISSUE",
AQ982="Projet OCM (ZTE, NOKIA, autres projets)","PLANNED WORKS",
AQ982="No root CAuse","No root cause",
AQ982="ODU HS","ACTIVE",
AQ982="IP &amp; VLAN","ACTIVE",
AQ982="Warehouse HUAWEI","SPARE-ISSUE",
AQ982="SPARE-HS","SPARE-ISSUE",
AQ982="Power Telco","ACTIVE", AQ982="no impacts","no impacts"
),"")</f>
        <v>PASSIVE</v>
      </c>
      <c r="AS982" s="92" t="s">
        <v>5860</v>
      </c>
      <c r="AT982" s="98" t="s">
        <v>2886</v>
      </c>
      <c r="AV982" s="17" t="s">
        <v>5537</v>
      </c>
      <c r="AW982" s="7" t="s">
        <v>5537</v>
      </c>
      <c r="AX982" s="6" t="s">
        <v>5537</v>
      </c>
      <c r="AY982" s="7"/>
      <c r="AZ982" s="3" t="s">
        <v>5537</v>
      </c>
      <c r="BA982" s="18" t="s">
        <v>5537</v>
      </c>
      <c r="BB982" s="18" t="s">
        <v>5537</v>
      </c>
      <c r="BC982" s="18" t="s">
        <v>5537</v>
      </c>
      <c r="BD982" s="18" t="s">
        <v>5537</v>
      </c>
      <c r="BE982" s="18" t="s">
        <v>5537</v>
      </c>
      <c r="BF982" s="18" t="s">
        <v>5537</v>
      </c>
      <c r="BG982" s="18" t="s">
        <v>5537</v>
      </c>
      <c r="BH982" s="18" t="s">
        <v>5537</v>
      </c>
      <c r="BI982" s="18" t="s">
        <v>5537</v>
      </c>
      <c r="BJ982" s="18" t="s">
        <v>5537</v>
      </c>
      <c r="BK982" s="18" t="s">
        <v>5537</v>
      </c>
      <c r="BL982" s="9" t="s">
        <v>5860</v>
      </c>
      <c r="BM982" s="14" t="s">
        <v>5537</v>
      </c>
      <c r="BN982" s="14" t="s">
        <v>5537</v>
      </c>
      <c r="BO982" s="14" t="str">
        <f>_xlfn.XLOOKUP(B982,'[4]cell downs 18042026 17h'!$B:$B,'[4]cell downs 18042026 17h'!$B:$B,"")</f>
        <v/>
      </c>
      <c r="BP982" s="14" t="str">
        <f>_xlfn.XLOOKUP(B982,'[5]Cells Huawei 19042026 15h'!$B:$B,'[5]Cells Huawei 19042026 15h'!$B:$B,"")</f>
        <v/>
      </c>
      <c r="BQ982" s="9" t="str">
        <f>_xlfn.XLOOKUP(B982,'[6]cells down 19042026 9H40'!$B:$B,'[6]cells down 19042026 9H40'!$B:$B,"")</f>
        <v/>
      </c>
      <c r="BR982" s="9" t="s">
        <v>5537</v>
      </c>
      <c r="BS982" s="9" t="s">
        <v>5537</v>
      </c>
      <c r="BT982" s="108"/>
    </row>
    <row r="983" spans="1:72" s="9" customFormat="1" x14ac:dyDescent="0.35">
      <c r="A983" s="1" t="s">
        <v>691</v>
      </c>
      <c r="B983" s="8" t="s">
        <v>692</v>
      </c>
      <c r="C983" s="3" t="str">
        <f>_xlfn.XLOOKUP(B983,'[1]daily break down'!$D:$D,'[1]daily break down'!$E:$E,"")</f>
        <v>Yaounde</v>
      </c>
      <c r="D983" s="1" t="s">
        <v>11</v>
      </c>
      <c r="E983" s="1" t="s">
        <v>12</v>
      </c>
      <c r="F983" s="3" t="s">
        <v>37</v>
      </c>
      <c r="G983" s="1" t="s">
        <v>38</v>
      </c>
      <c r="H983" s="34" t="str">
        <f>_xlfn.XLOOKUP(B983,[2]CALCULATION!$B:$B,[2]CALCULATION!$H:$H,"")</f>
        <v>ZTE</v>
      </c>
      <c r="I983" s="28">
        <v>0</v>
      </c>
      <c r="J983" s="28">
        <v>0</v>
      </c>
      <c r="K983" s="28">
        <v>0</v>
      </c>
      <c r="L983" s="28">
        <v>0</v>
      </c>
      <c r="M983" s="28">
        <v>19.777871233588158</v>
      </c>
      <c r="N983" s="28">
        <v>27.107071822573786</v>
      </c>
      <c r="O983" s="28">
        <v>0</v>
      </c>
      <c r="P983" s="28">
        <v>15.832805415015143</v>
      </c>
      <c r="Q983" s="28">
        <v>0</v>
      </c>
      <c r="R983" s="28">
        <v>0</v>
      </c>
      <c r="S983" s="93">
        <v>14.353296493195566</v>
      </c>
      <c r="T983" s="93">
        <f>_xlfn.XLOOKUP(B983,'[3]Nur des jours'!$B:$B,'[3]Nur des jours'!$U:$U,"")</f>
        <v>0</v>
      </c>
      <c r="U983" s="93">
        <v>0</v>
      </c>
      <c r="V983" s="93">
        <v>16.462704711028938</v>
      </c>
      <c r="W983" s="93">
        <v>0</v>
      </c>
      <c r="X983" s="93">
        <v>1.4618343592070384</v>
      </c>
      <c r="Y983" s="93">
        <v>0</v>
      </c>
      <c r="Z983" s="93">
        <v>0</v>
      </c>
      <c r="AA983" s="93">
        <v>0</v>
      </c>
      <c r="AB983" s="93">
        <v>0</v>
      </c>
      <c r="AC983" s="93">
        <f>_xlfn.XLOOKUP(B983,'[3]Nur des jours'!$B:$B,'[3]Nur des jours'!$N:$N,"")</f>
        <v>12.966672659252982</v>
      </c>
      <c r="AD983" s="93">
        <v>12.966672659252982</v>
      </c>
      <c r="AE983" s="93">
        <v>0</v>
      </c>
      <c r="AF983" s="93">
        <v>0</v>
      </c>
      <c r="AG983" s="93"/>
      <c r="AH983" s="93">
        <v>0</v>
      </c>
      <c r="AI983" s="93">
        <v>0</v>
      </c>
      <c r="AJ983" s="93">
        <v>0</v>
      </c>
      <c r="AK983" s="93">
        <v>0</v>
      </c>
      <c r="AL983" s="93">
        <v>0</v>
      </c>
      <c r="AM983" s="49" t="s">
        <v>5559</v>
      </c>
      <c r="AN983" s="49"/>
      <c r="AO983" s="48" t="str" cm="1">
        <f t="array" ref="AO983">IFERROR(_xlfn.IFS(
AQ983="MPR ISSUE","PDH",
AQ983="BSS Hardware Issue","BSS",
AQ983="Sites strategiques, MLL, Pylone, etc.","ENVTECH",
AQ983="AKTIVCO DEFAUT GE &amp; POWER Cabinet","AKTIVCO",
AQ983="AKTIVCO Coupure ENEO &amp; Baisse de tension","AKTIVCO GRID ONLY",
AQ983="Coupure ENEO &amp; Baisse de tension","IHS GRID ONLY",
AQ983="Defaut GE &amp; POWER Cabinet","IHS",
AQ983="Sharing","Partners",
AQ983="Sites strategiques &amp; DataCenter","SST &amp; DC",
AQ983="Exclu","Exclu",
AQ983="SAT","SAT",
AQ983="SPARE-ISSUE","SPARE-ISSUE",
AQ983="Fiber CAmtel","TRANS_FO_CAMTEL",
AQ983="Fiber AOF","Fiber AOF",
AQ983="Projet OCM (HUAWEI)","TRAVAUX-HUAWEI",
AQ983="Projet OCM (NOKIA)","TRAVAUX-NOKIA",
AQ983="ACCESS-ISSUE","ACCESS-ISSUE",
AQ983="Projet OCM (ZTE, NOKIA, autres projets)","TRAVAUX OCM",
AQ983="No root CAuse","No root cause",
AQ983="ODU HS","PDH",
AQ983="IP &amp; VLAN","PDH",
AQ983="Warehouse HUAWEI","SPARE-ISSUE",
AQ983="SPARE-HS","SPARE-ISSUE",
AQ983="Power Telco","BSS",AQ983="no impacts","no impacts"
),"")</f>
        <v>No root cause</v>
      </c>
      <c r="AP983" s="48" t="str" cm="1">
        <f t="array" ref="AP983">IFERROR(_xlfn.IFS(
AQ983="MPR ISSUE","TX ISSUE",
AQ983="BSS Hardware Issue","RAN ISSUE",
AQ983="Sites strategiques, MLL, Pylone, etc.","ENVTECH",
AQ983="AKTIVCO DEFAUT GE &amp; POWER Cabinet","POWER ISSUE",
AQ983="AKTIVCO Coupure ENEO &amp; Baisse de tension","POWER ISSUE",
AQ983="Coupure ENEO &amp; Baisse de tension","POWER ISSUE",
AQ983="Defaut GE &amp; POWER Cabinet","POWER ISSUE",
AQ983="Sharing","POWER ISSUE",
AQ983="Sites strategiques &amp; DataCenter","POWER ISSUE",
AQ983="Exclu","Exclu",
AQ983="SAT","TX ISSUE",
AQ983="SPARE-ISSUE","SPARE-ISSUE",
AQ983="Fiber CAmtel","TX ISSUE",
AQ983="Fiber AOF","TX ISSUE",
AQ983="Projet OCM (HUAWEI)","TRAVAUX-HUAWEI",
AQ983="Projet OCM (NOKIA)","TRAVAUX -NOKIA",
AQ983="ACCESS-ISSUE","ACCESS-ISSUE",
AQ983="Projet OCM (ZTE, NOKIA, autres projets)","TRAVAUX OCM",
AQ983="No root CAuse","No root cause",
AQ983="ODU HS","TX ISSUE",
AQ983="IP &amp; VLAN","TX ISSUE",
AQ983="Warehouse HUAWEI","SPARE-ISSUE",
AQ983="SPARE-HS","SPARE-ISSUE",
AQ983="Power Telco","RAN ISSUE",AQ983="no impacts","no impacts"
),"")</f>
        <v>No root cause</v>
      </c>
      <c r="AQ983" s="127" t="s">
        <v>5344</v>
      </c>
      <c r="AR983" s="48" t="str" cm="1">
        <f t="array" ref="AR983">IFERROR(_xlfn.IFS(
AQ983="MPR ISSUE","ACTIVE",
AQ983="BSS Hardware Issue","ACTIVE",
AQ983="Sites strategiques, MLL, Pylone, etc.","PASSIVE",
AQ983="AKTIVCO DEFAUT GE &amp; POWER Cabinet","PASSIVE",
AQ983="AKTIVCO Coupure ENEO &amp; Baisse de tension","PASSIVE",
AQ983="Coupure ENEO &amp; Baisse de tension","PASSIVE",
AQ983="Defaut GE &amp; POWER Cabinet","PASSIVE",
AQ983="Sharing","PASSIVE",
AQ983="Sites strategiques &amp; DataCenter","PASSIVE",
AQ983="Exclu","Exclu",
AQ983="SAT","ACTIVE",
AQ983="SPARE-ISSUE","SPARE-ISSUE",
AQ983="Fiber CAmtel","ACTIVE",
AQ983="Fiber AOF","ACTIVE",
AQ983="Projet OCM (HUAWEI)","PLANNED WORKS",
AQ983="Projet OCM (NOKIA)","PLANNED WORKS",
AQ983="ACCESS-ISSUE","ACCESS-ISSUE",
AQ983="Projet OCM (ZTE, NOKIA, autres projets)","PLANNED WORKS",
AQ983="No root CAuse","No root cause",
AQ983="ODU HS","ACTIVE",
AQ983="IP &amp; VLAN","ACTIVE",
AQ983="Warehouse HUAWEI","SPARE-ISSUE",
AQ983="SPARE-HS","SPARE-ISSUE",
AQ983="Power Telco","ACTIVE", AQ983="no impacts","no impacts"
),"")</f>
        <v>No root cause</v>
      </c>
      <c r="AS983" s="92" t="s">
        <v>5537</v>
      </c>
      <c r="AT983" s="98" t="s">
        <v>692</v>
      </c>
      <c r="AV983" s="17" t="s">
        <v>5537</v>
      </c>
      <c r="AW983" s="7" t="s">
        <v>5537</v>
      </c>
      <c r="AX983" s="6" t="s">
        <v>5537</v>
      </c>
      <c r="AY983" s="7"/>
      <c r="AZ983" s="3" t="s">
        <v>5537</v>
      </c>
      <c r="BA983" s="18" t="s">
        <v>5537</v>
      </c>
      <c r="BB983" s="18" t="s">
        <v>5537</v>
      </c>
      <c r="BC983" s="18" t="s">
        <v>5537</v>
      </c>
      <c r="BD983" s="18" t="s">
        <v>5537</v>
      </c>
      <c r="BE983" s="18" t="s">
        <v>5537</v>
      </c>
      <c r="BF983" s="18" t="s">
        <v>5537</v>
      </c>
      <c r="BG983" s="18" t="s">
        <v>5537</v>
      </c>
      <c r="BH983" s="18" t="s">
        <v>5537</v>
      </c>
      <c r="BI983" s="18" t="s">
        <v>5537</v>
      </c>
      <c r="BJ983" s="18" t="s">
        <v>5537</v>
      </c>
      <c r="BK983" s="18" t="s">
        <v>5537</v>
      </c>
      <c r="BL983" s="9" t="s">
        <v>5537</v>
      </c>
      <c r="BM983" s="14" t="s">
        <v>5537</v>
      </c>
      <c r="BN983" s="14" t="s">
        <v>5537</v>
      </c>
      <c r="BO983" s="14" t="str">
        <f>_xlfn.XLOOKUP(B983,'[4]cell downs 18042026 17h'!$B:$B,'[4]cell downs 18042026 17h'!$B:$B,"")</f>
        <v/>
      </c>
      <c r="BP983" s="14" t="str">
        <f>_xlfn.XLOOKUP(B983,'[5]Cells Huawei 19042026 15h'!$B:$B,'[5]Cells Huawei 19042026 15h'!$B:$B,"")</f>
        <v/>
      </c>
      <c r="BQ983" s="9" t="str">
        <f>_xlfn.XLOOKUP(B983,'[6]cells down 19042026 9H40'!$B:$B,'[6]cells down 19042026 9H40'!$B:$B,"")</f>
        <v/>
      </c>
      <c r="BR983" s="9" t="s">
        <v>692</v>
      </c>
      <c r="BS983" s="9" t="s">
        <v>5537</v>
      </c>
      <c r="BT983" s="108"/>
    </row>
    <row r="984" spans="1:72" s="9" customFormat="1" x14ac:dyDescent="0.35">
      <c r="A984" s="1" t="s">
        <v>2893</v>
      </c>
      <c r="B984" s="8" t="s">
        <v>2894</v>
      </c>
      <c r="C984" s="3" t="str">
        <f>_xlfn.XLOOKUP(B984,'[1]daily break down'!$D:$D,'[1]daily break down'!$E:$E,"")</f>
        <v>NORD</v>
      </c>
      <c r="D984" s="1" t="s">
        <v>21</v>
      </c>
      <c r="E984" s="1" t="s">
        <v>36</v>
      </c>
      <c r="F984" s="3" t="s">
        <v>23</v>
      </c>
      <c r="G984" s="1" t="s">
        <v>24</v>
      </c>
      <c r="H984" s="32" t="str">
        <f>_xlfn.XLOOKUP(B984,[2]CALCULATION!$B:$B,[2]CALCULATION!$H:$H,"")</f>
        <v>Huawei</v>
      </c>
      <c r="I984" s="28">
        <v>0</v>
      </c>
      <c r="J984" s="28">
        <v>0</v>
      </c>
      <c r="K984" s="28">
        <v>4.4944397359837689</v>
      </c>
      <c r="L984" s="28">
        <v>0</v>
      </c>
      <c r="M984" s="28">
        <v>1.6448400978218378</v>
      </c>
      <c r="N984" s="28">
        <v>3.8411586522958738</v>
      </c>
      <c r="O984" s="28">
        <v>0</v>
      </c>
      <c r="P984" s="28">
        <v>0</v>
      </c>
      <c r="Q984" s="28">
        <v>0</v>
      </c>
      <c r="R984" s="28">
        <v>0</v>
      </c>
      <c r="S984" s="93">
        <v>0</v>
      </c>
      <c r="T984" s="93">
        <f>_xlfn.XLOOKUP(B984,'[3]Nur des jours'!$B:$B,'[3]Nur des jours'!$U:$U,"")</f>
        <v>0</v>
      </c>
      <c r="U984" s="93">
        <v>4.3381866148450632</v>
      </c>
      <c r="V984" s="93">
        <v>0</v>
      </c>
      <c r="W984" s="93">
        <v>0</v>
      </c>
      <c r="X984" s="93">
        <v>0</v>
      </c>
      <c r="Y984" s="93">
        <v>1.5851817608501486</v>
      </c>
      <c r="Z984" s="93">
        <v>0</v>
      </c>
      <c r="AA984" s="93">
        <v>2.9387928648272279</v>
      </c>
      <c r="AB984" s="93">
        <v>0</v>
      </c>
      <c r="AC984" s="93">
        <f>_xlfn.XLOOKUP(B984,'[3]Nur des jours'!$B:$B,'[3]Nur des jours'!$N:$N,"")</f>
        <v>12.490262047238698</v>
      </c>
      <c r="AD984" s="93">
        <v>12.490262047238698</v>
      </c>
      <c r="AE984" s="93">
        <v>0</v>
      </c>
      <c r="AF984" s="93">
        <v>0</v>
      </c>
      <c r="AG984" s="93"/>
      <c r="AH984" s="93">
        <v>0</v>
      </c>
      <c r="AI984" s="93">
        <v>0</v>
      </c>
      <c r="AJ984" s="93">
        <v>0</v>
      </c>
      <c r="AK984" s="93">
        <v>0</v>
      </c>
      <c r="AL984" s="93">
        <v>0</v>
      </c>
      <c r="AM984" s="49" t="s">
        <v>5559</v>
      </c>
      <c r="AN984" s="49"/>
      <c r="AO984" s="48" t="str" cm="1">
        <f t="array" ref="AO984">IFERROR(_xlfn.IFS(
AQ984="MPR ISSUE","PDH",
AQ984="BSS Hardware Issue","BSS",
AQ984="Sites strategiques, MLL, Pylone, etc.","ENVTECH",
AQ984="AKTIVCO DEFAUT GE &amp; POWER Cabinet","AKTIVCO",
AQ984="AKTIVCO Coupure ENEO &amp; Baisse de tension","AKTIVCO GRID ONLY",
AQ984="Coupure ENEO &amp; Baisse de tension","IHS GRID ONLY",
AQ984="Defaut GE &amp; POWER Cabinet","IHS",
AQ984="Sharing","Partners",
AQ984="Sites strategiques &amp; DataCenter","SST &amp; DC",
AQ984="Exclu","Exclu",
AQ984="SAT","SAT",
AQ984="SPARE-ISSUE","SPARE-ISSUE",
AQ984="Fiber CAmtel","TRANS_FO_CAMTEL",
AQ984="Fiber AOF","Fiber AOF",
AQ984="Projet OCM (HUAWEI)","TRAVAUX-HUAWEI",
AQ984="Projet OCM (NOKIA)","TRAVAUX-NOKIA",
AQ984="ACCESS-ISSUE","ACCESS-ISSUE",
AQ984="Projet OCM (ZTE, NOKIA, autres projets)","TRAVAUX OCM",
AQ984="No root CAuse","No root cause",
AQ984="ODU HS","PDH",
AQ984="IP &amp; VLAN","PDH",
AQ984="Warehouse HUAWEI","SPARE-ISSUE",
AQ984="SPARE-HS","SPARE-ISSUE",
AQ984="Power Telco","BSS",AQ984="no impacts","no impacts"
),"")</f>
        <v>No root cause</v>
      </c>
      <c r="AP984" s="48" t="str" cm="1">
        <f t="array" ref="AP984">IFERROR(_xlfn.IFS(
AQ984="MPR ISSUE","TX ISSUE",
AQ984="BSS Hardware Issue","RAN ISSUE",
AQ984="Sites strategiques, MLL, Pylone, etc.","ENVTECH",
AQ984="AKTIVCO DEFAUT GE &amp; POWER Cabinet","POWER ISSUE",
AQ984="AKTIVCO Coupure ENEO &amp; Baisse de tension","POWER ISSUE",
AQ984="Coupure ENEO &amp; Baisse de tension","POWER ISSUE",
AQ984="Defaut GE &amp; POWER Cabinet","POWER ISSUE",
AQ984="Sharing","POWER ISSUE",
AQ984="Sites strategiques &amp; DataCenter","POWER ISSUE",
AQ984="Exclu","Exclu",
AQ984="SAT","TX ISSUE",
AQ984="SPARE-ISSUE","SPARE-ISSUE",
AQ984="Fiber CAmtel","TX ISSUE",
AQ984="Fiber AOF","TX ISSUE",
AQ984="Projet OCM (HUAWEI)","TRAVAUX-HUAWEI",
AQ984="Projet OCM (NOKIA)","TRAVAUX -NOKIA",
AQ984="ACCESS-ISSUE","ACCESS-ISSUE",
AQ984="Projet OCM (ZTE, NOKIA, autres projets)","TRAVAUX OCM",
AQ984="No root CAuse","No root cause",
AQ984="ODU HS","TX ISSUE",
AQ984="IP &amp; VLAN","TX ISSUE",
AQ984="Warehouse HUAWEI","SPARE-ISSUE",
AQ984="SPARE-HS","SPARE-ISSUE",
AQ984="Power Telco","RAN ISSUE",AQ984="no impacts","no impacts"
),"")</f>
        <v>No root cause</v>
      </c>
      <c r="AQ984" s="67" t="s">
        <v>5344</v>
      </c>
      <c r="AR984" s="48" t="str" cm="1">
        <f t="array" ref="AR984">IFERROR(_xlfn.IFS(
AQ984="MPR ISSUE","ACTIVE",
AQ984="BSS Hardware Issue","ACTIVE",
AQ984="Sites strategiques, MLL, Pylone, etc.","PASSIVE",
AQ984="AKTIVCO DEFAUT GE &amp; POWER Cabinet","PASSIVE",
AQ984="AKTIVCO Coupure ENEO &amp; Baisse de tension","PASSIVE",
AQ984="Coupure ENEO &amp; Baisse de tension","PASSIVE",
AQ984="Defaut GE &amp; POWER Cabinet","PASSIVE",
AQ984="Sharing","PASSIVE",
AQ984="Sites strategiques &amp; DataCenter","PASSIVE",
AQ984="Exclu","Exclu",
AQ984="SAT","ACTIVE",
AQ984="SPARE-ISSUE","SPARE-ISSUE",
AQ984="Fiber CAmtel","ACTIVE",
AQ984="Fiber AOF","ACTIVE",
AQ984="Projet OCM (HUAWEI)","PLANNED WORKS",
AQ984="Projet OCM (NOKIA)","PLANNED WORKS",
AQ984="ACCESS-ISSUE","ACCESS-ISSUE",
AQ984="Projet OCM (ZTE, NOKIA, autres projets)","PLANNED WORKS",
AQ984="No root CAuse","No root cause",
AQ984="ODU HS","ACTIVE",
AQ984="IP &amp; VLAN","ACTIVE",
AQ984="Warehouse HUAWEI","SPARE-ISSUE",
AQ984="SPARE-HS","SPARE-ISSUE",
AQ984="Power Telco","ACTIVE", AQ984="no impacts","no impacts"
),"")</f>
        <v>No root cause</v>
      </c>
      <c r="AS984" s="92" t="s">
        <v>5537</v>
      </c>
      <c r="AT984" s="98" t="s">
        <v>2894</v>
      </c>
      <c r="AV984" s="17" t="s">
        <v>5537</v>
      </c>
      <c r="AW984" s="7" t="s">
        <v>5537</v>
      </c>
      <c r="AX984" s="6" t="s">
        <v>5537</v>
      </c>
      <c r="AY984" s="7"/>
      <c r="AZ984" s="3" t="s">
        <v>5537</v>
      </c>
      <c r="BA984" s="18" t="s">
        <v>5537</v>
      </c>
      <c r="BB984" s="18" t="s">
        <v>5537</v>
      </c>
      <c r="BC984" s="18" t="s">
        <v>5537</v>
      </c>
      <c r="BD984" s="18" t="s">
        <v>5537</v>
      </c>
      <c r="BE984" s="18" t="s">
        <v>5537</v>
      </c>
      <c r="BF984" s="18" t="s">
        <v>5537</v>
      </c>
      <c r="BG984" s="18" t="s">
        <v>5537</v>
      </c>
      <c r="BH984" s="18" t="s">
        <v>5537</v>
      </c>
      <c r="BI984" s="18" t="s">
        <v>5537</v>
      </c>
      <c r="BJ984" s="18" t="s">
        <v>5537</v>
      </c>
      <c r="BK984" s="18" t="s">
        <v>5537</v>
      </c>
      <c r="BL984" s="9" t="s">
        <v>5537</v>
      </c>
      <c r="BM984" s="14" t="s">
        <v>5537</v>
      </c>
      <c r="BN984" s="14" t="s">
        <v>5537</v>
      </c>
      <c r="BO984" s="14" t="str">
        <f>_xlfn.XLOOKUP(B984,'[4]cell downs 18042026 17h'!$B:$B,'[4]cell downs 18042026 17h'!$B:$B,"")</f>
        <v/>
      </c>
      <c r="BP984" s="14" t="str">
        <f>_xlfn.XLOOKUP(B984,'[5]Cells Huawei 19042026 15h'!$B:$B,'[5]Cells Huawei 19042026 15h'!$B:$B,"")</f>
        <v/>
      </c>
      <c r="BQ984" s="9" t="str">
        <f>_xlfn.XLOOKUP(B984,'[6]cells down 19042026 9H40'!$B:$B,'[6]cells down 19042026 9H40'!$B:$B,"")</f>
        <v/>
      </c>
      <c r="BR984" s="9" t="s">
        <v>5537</v>
      </c>
      <c r="BS984" s="9" t="s">
        <v>5537</v>
      </c>
      <c r="BT984" s="108"/>
    </row>
    <row r="985" spans="1:72" s="9" customFormat="1" x14ac:dyDescent="0.35">
      <c r="A985" s="1" t="s">
        <v>2887</v>
      </c>
      <c r="B985" s="8" t="s">
        <v>2888</v>
      </c>
      <c r="C985" s="3" t="str">
        <f>_xlfn.XLOOKUP(B985,'[1]daily break down'!$D:$D,'[1]daily break down'!$E:$E,"")</f>
        <v>Garoua</v>
      </c>
      <c r="D985" s="1" t="s">
        <v>11</v>
      </c>
      <c r="E985" s="1" t="s">
        <v>12</v>
      </c>
      <c r="F985" s="3" t="s">
        <v>23</v>
      </c>
      <c r="G985" s="1" t="s">
        <v>24</v>
      </c>
      <c r="H985" s="32" t="str">
        <f>_xlfn.XLOOKUP(B985,[2]CALCULATION!$B:$B,[2]CALCULATION!$H:$H,"")</f>
        <v>Huawei</v>
      </c>
      <c r="I985" s="28">
        <v>0</v>
      </c>
      <c r="J985" s="28">
        <v>0</v>
      </c>
      <c r="K985" s="28">
        <v>4.3281097955957337</v>
      </c>
      <c r="L985" s="28">
        <v>0</v>
      </c>
      <c r="M985" s="28">
        <v>0</v>
      </c>
      <c r="N985" s="28">
        <v>0</v>
      </c>
      <c r="O985" s="28">
        <v>0</v>
      </c>
      <c r="P985" s="28">
        <v>0</v>
      </c>
      <c r="Q985" s="28">
        <v>0</v>
      </c>
      <c r="R985" s="28">
        <v>0</v>
      </c>
      <c r="S985" s="93">
        <v>0</v>
      </c>
      <c r="T985" s="93">
        <f>_xlfn.XLOOKUP(B985,'[3]Nur des jours'!$B:$B,'[3]Nur des jours'!$U:$U,"")</f>
        <v>0</v>
      </c>
      <c r="U985" s="93">
        <v>1.9694385231984428</v>
      </c>
      <c r="V985" s="93">
        <v>0</v>
      </c>
      <c r="W985" s="93">
        <v>0</v>
      </c>
      <c r="X985" s="93">
        <v>0</v>
      </c>
      <c r="Y985" s="93">
        <v>1.6339607000482264</v>
      </c>
      <c r="Z985" s="93">
        <v>0</v>
      </c>
      <c r="AA985" s="93">
        <v>0</v>
      </c>
      <c r="AB985" s="93">
        <v>0</v>
      </c>
      <c r="AC985" s="93">
        <f>_xlfn.XLOOKUP(B985,'[3]Nur des jours'!$B:$B,'[3]Nur des jours'!$N:$N,"")</f>
        <v>12.412946982732787</v>
      </c>
      <c r="AD985" s="93">
        <v>12.412946982732787</v>
      </c>
      <c r="AE985" s="93">
        <v>0</v>
      </c>
      <c r="AF985" s="93">
        <v>0</v>
      </c>
      <c r="AG985" s="93"/>
      <c r="AH985" s="93">
        <v>0</v>
      </c>
      <c r="AI985" s="93">
        <v>0</v>
      </c>
      <c r="AJ985" s="93">
        <v>0</v>
      </c>
      <c r="AK985" s="93">
        <v>0</v>
      </c>
      <c r="AL985" s="93">
        <v>0</v>
      </c>
      <c r="AM985" s="49" t="s">
        <v>5559</v>
      </c>
      <c r="AN985" s="49"/>
      <c r="AO985" s="48" t="str" cm="1">
        <f t="array" ref="AO985">IFERROR(_xlfn.IFS(
AQ985="MPR ISSUE","PDH",
AQ985="BSS Hardware Issue","BSS",
AQ985="Sites strategiques, MLL, Pylone, etc.","ENVTECH",
AQ985="AKTIVCO DEFAUT GE &amp; POWER Cabinet","AKTIVCO",
AQ985="AKTIVCO Coupure ENEO &amp; Baisse de tension","AKTIVCO GRID ONLY",
AQ985="Coupure ENEO &amp; Baisse de tension","IHS GRID ONLY",
AQ985="Defaut GE &amp; POWER Cabinet","IHS",
AQ985="Sharing","Partners",
AQ985="Sites strategiques &amp; DataCenter","SST &amp; DC",
AQ985="Exclu","Exclu",
AQ985="SAT","SAT",
AQ985="SPARE-ISSUE","SPARE-ISSUE",
AQ985="Fiber CAmtel","TRANS_FO_CAMTEL",
AQ985="Fiber AOF","Fiber AOF",
AQ985="Projet OCM (HUAWEI)","TRAVAUX-HUAWEI",
AQ985="Projet OCM (NOKIA)","TRAVAUX-NOKIA",
AQ985="ACCESS-ISSUE","ACCESS-ISSUE",
AQ985="Projet OCM (ZTE, NOKIA, autres projets)","TRAVAUX OCM",
AQ985="No root CAuse","No root cause",
AQ985="ODU HS","PDH",
AQ985="IP &amp; VLAN","PDH",
AQ985="Warehouse HUAWEI","SPARE-ISSUE",
AQ985="SPARE-HS","SPARE-ISSUE",
AQ985="Power Telco","BSS",AQ985="no impacts","no impacts"
),"")</f>
        <v>IHS</v>
      </c>
      <c r="AP985" s="48" t="str" cm="1">
        <f t="array" ref="AP985">IFERROR(_xlfn.IFS(
AQ985="MPR ISSUE","TX ISSUE",
AQ985="BSS Hardware Issue","RAN ISSUE",
AQ985="Sites strategiques, MLL, Pylone, etc.","ENVTECH",
AQ985="AKTIVCO DEFAUT GE &amp; POWER Cabinet","POWER ISSUE",
AQ985="AKTIVCO Coupure ENEO &amp; Baisse de tension","POWER ISSUE",
AQ985="Coupure ENEO &amp; Baisse de tension","POWER ISSUE",
AQ985="Defaut GE &amp; POWER Cabinet","POWER ISSUE",
AQ985="Sharing","POWER ISSUE",
AQ985="Sites strategiques &amp; DataCenter","POWER ISSUE",
AQ985="Exclu","Exclu",
AQ985="SAT","TX ISSUE",
AQ985="SPARE-ISSUE","SPARE-ISSUE",
AQ985="Fiber CAmtel","TX ISSUE",
AQ985="Fiber AOF","TX ISSUE",
AQ985="Projet OCM (HUAWEI)","TRAVAUX-HUAWEI",
AQ985="Projet OCM (NOKIA)","TRAVAUX -NOKIA",
AQ985="ACCESS-ISSUE","ACCESS-ISSUE",
AQ985="Projet OCM (ZTE, NOKIA, autres projets)","TRAVAUX OCM",
AQ985="No root CAuse","No root cause",
AQ985="ODU HS","TX ISSUE",
AQ985="IP &amp; VLAN","TX ISSUE",
AQ985="Warehouse HUAWEI","SPARE-ISSUE",
AQ985="SPARE-HS","SPARE-ISSUE",
AQ985="Power Telco","RAN ISSUE",AQ985="no impacts","no impacts"
),"")</f>
        <v>POWER ISSUE</v>
      </c>
      <c r="AQ985" s="67" t="s">
        <v>5330</v>
      </c>
      <c r="AR985" s="48" t="str" cm="1">
        <f t="array" ref="AR985">IFERROR(_xlfn.IFS(
AQ985="MPR ISSUE","ACTIVE",
AQ985="BSS Hardware Issue","ACTIVE",
AQ985="Sites strategiques, MLL, Pylone, etc.","PASSIVE",
AQ985="AKTIVCO DEFAUT GE &amp; POWER Cabinet","PASSIVE",
AQ985="AKTIVCO Coupure ENEO &amp; Baisse de tension","PASSIVE",
AQ985="Coupure ENEO &amp; Baisse de tension","PASSIVE",
AQ985="Defaut GE &amp; POWER Cabinet","PASSIVE",
AQ985="Sharing","PASSIVE",
AQ985="Sites strategiques &amp; DataCenter","PASSIVE",
AQ985="Exclu","Exclu",
AQ985="SAT","ACTIVE",
AQ985="SPARE-ISSUE","SPARE-ISSUE",
AQ985="Fiber CAmtel","ACTIVE",
AQ985="Fiber AOF","ACTIVE",
AQ985="Projet OCM (HUAWEI)","PLANNED WORKS",
AQ985="Projet OCM (NOKIA)","PLANNED WORKS",
AQ985="ACCESS-ISSUE","ACCESS-ISSUE",
AQ985="Projet OCM (ZTE, NOKIA, autres projets)","PLANNED WORKS",
AQ985="No root CAuse","No root cause",
AQ985="ODU HS","ACTIVE",
AQ985="IP &amp; VLAN","ACTIVE",
AQ985="Warehouse HUAWEI","SPARE-ISSUE",
AQ985="SPARE-HS","SPARE-ISSUE",
AQ985="Power Telco","ACTIVE", AQ985="no impacts","no impacts"
),"")</f>
        <v>PASSIVE</v>
      </c>
      <c r="AS985" s="92" t="s">
        <v>5861</v>
      </c>
      <c r="AT985" s="98" t="s">
        <v>2888</v>
      </c>
      <c r="AV985" s="17" t="s">
        <v>5537</v>
      </c>
      <c r="AW985" s="7" t="s">
        <v>5537</v>
      </c>
      <c r="AX985" s="6" t="s">
        <v>5537</v>
      </c>
      <c r="AY985" s="7"/>
      <c r="AZ985" s="3" t="s">
        <v>5537</v>
      </c>
      <c r="BA985" s="18" t="s">
        <v>5537</v>
      </c>
      <c r="BB985" s="18" t="s">
        <v>5537</v>
      </c>
      <c r="BC985" s="18" t="s">
        <v>5537</v>
      </c>
      <c r="BD985" s="18" t="s">
        <v>5537</v>
      </c>
      <c r="BE985" s="18" t="s">
        <v>5537</v>
      </c>
      <c r="BF985" s="18" t="s">
        <v>5537</v>
      </c>
      <c r="BG985" s="18" t="s">
        <v>5537</v>
      </c>
      <c r="BH985" s="18" t="s">
        <v>5537</v>
      </c>
      <c r="BI985" s="18" t="s">
        <v>5537</v>
      </c>
      <c r="BJ985" s="18" t="s">
        <v>5537</v>
      </c>
      <c r="BK985" s="18" t="s">
        <v>5537</v>
      </c>
      <c r="BL985" s="9" t="s">
        <v>5861</v>
      </c>
      <c r="BM985" s="14" t="s">
        <v>5537</v>
      </c>
      <c r="BN985" s="14" t="s">
        <v>5537</v>
      </c>
      <c r="BO985" s="14" t="str">
        <f>_xlfn.XLOOKUP(B985,'[4]cell downs 18042026 17h'!$B:$B,'[4]cell downs 18042026 17h'!$B:$B,"")</f>
        <v/>
      </c>
      <c r="BP985" s="14" t="str">
        <f>_xlfn.XLOOKUP(B985,'[5]Cells Huawei 19042026 15h'!$B:$B,'[5]Cells Huawei 19042026 15h'!$B:$B,"")</f>
        <v/>
      </c>
      <c r="BQ985" s="9" t="str">
        <f>_xlfn.XLOOKUP(B985,'[6]cells down 19042026 9H40'!$B:$B,'[6]cells down 19042026 9H40'!$B:$B,"")</f>
        <v/>
      </c>
      <c r="BR985" s="9" t="s">
        <v>2888</v>
      </c>
      <c r="BS985" s="9" t="s">
        <v>5537</v>
      </c>
      <c r="BT985" s="108"/>
    </row>
    <row r="986" spans="1:72" s="9" customFormat="1" x14ac:dyDescent="0.35">
      <c r="A986" s="1" t="s">
        <v>1621</v>
      </c>
      <c r="B986" s="87" t="s">
        <v>1622</v>
      </c>
      <c r="C986" s="3" t="str">
        <f>_xlfn.XLOOKUP(B986,'[1]daily break down'!$D:$D,'[1]daily break down'!$E:$E,"")</f>
        <v>Douala</v>
      </c>
      <c r="D986" s="1" t="s">
        <v>11</v>
      </c>
      <c r="E986" s="1" t="s">
        <v>145</v>
      </c>
      <c r="F986" s="3" t="s">
        <v>31</v>
      </c>
      <c r="G986" s="1" t="s">
        <v>32</v>
      </c>
      <c r="H986" s="34" t="str">
        <f>_xlfn.XLOOKUP(B986,[2]CALCULATION!$B:$B,[2]CALCULATION!$H:$H,"")</f>
        <v>ZTE</v>
      </c>
      <c r="I986" s="28">
        <v>0</v>
      </c>
      <c r="J986" s="28">
        <v>0</v>
      </c>
      <c r="K986" s="28">
        <v>4.214464676557288</v>
      </c>
      <c r="L986" s="28">
        <v>0</v>
      </c>
      <c r="M986" s="28">
        <v>0</v>
      </c>
      <c r="N986" s="28">
        <v>0</v>
      </c>
      <c r="O986" s="28">
        <v>0</v>
      </c>
      <c r="P986" s="28">
        <v>0</v>
      </c>
      <c r="Q986" s="28">
        <v>1.117831368621107</v>
      </c>
      <c r="R986" s="28">
        <v>0</v>
      </c>
      <c r="S986" s="93">
        <v>0</v>
      </c>
      <c r="T986" s="93">
        <f>_xlfn.XLOOKUP(B986,'[3]Nur des jours'!$B:$B,'[3]Nur des jours'!$U:$U,"")</f>
        <v>1.7347645626981478</v>
      </c>
      <c r="U986" s="93">
        <v>0</v>
      </c>
      <c r="V986" s="93">
        <v>0</v>
      </c>
      <c r="W986" s="93">
        <v>1.7347645626981478</v>
      </c>
      <c r="X986" s="93">
        <v>10.084809364414882</v>
      </c>
      <c r="Y986" s="93">
        <v>0</v>
      </c>
      <c r="Z986" s="93">
        <v>0</v>
      </c>
      <c r="AA986" s="93">
        <v>0</v>
      </c>
      <c r="AB986" s="93">
        <v>5.9709166944893886</v>
      </c>
      <c r="AC986" s="93">
        <f>_xlfn.XLOOKUP(B986,'[3]Nur des jours'!$B:$B,'[3]Nur des jours'!$N:$N,"")</f>
        <v>10.629349975601613</v>
      </c>
      <c r="AD986" s="93">
        <v>10.629349975601613</v>
      </c>
      <c r="AE986" s="93">
        <v>0</v>
      </c>
      <c r="AF986" s="93">
        <v>0</v>
      </c>
      <c r="AG986" s="93"/>
      <c r="AH986" s="93">
        <v>0</v>
      </c>
      <c r="AI986" s="93">
        <v>0</v>
      </c>
      <c r="AJ986" s="93">
        <v>0</v>
      </c>
      <c r="AK986" s="93">
        <v>0</v>
      </c>
      <c r="AL986" s="93">
        <v>0</v>
      </c>
      <c r="AM986" s="49" t="s">
        <v>5559</v>
      </c>
      <c r="AN986" s="49"/>
      <c r="AO986" s="48" t="str" cm="1">
        <f t="array" ref="AO986">IFERROR(_xlfn.IFS(
AQ986="MPR ISSUE","PDH",
AQ986="BSS Hardware Issue","BSS",
AQ986="Sites strategiques, MLL, Pylone, etc.","ENVTECH",
AQ986="AKTIVCO DEFAUT GE &amp; POWER Cabinet","AKTIVCO",
AQ986="AKTIVCO Coupure ENEO &amp; Baisse de tension","AKTIVCO GRID ONLY",
AQ986="Coupure ENEO &amp; Baisse de tension","IHS GRID ONLY",
AQ986="Defaut GE &amp; POWER Cabinet","IHS",
AQ986="Sharing","Partners",
AQ986="Sites strategiques &amp; DataCenter","SST &amp; DC",
AQ986="Exclu","Exclu",
AQ986="SAT","SAT",
AQ986="SPARE-ISSUE","SPARE-ISSUE",
AQ986="Fiber CAmtel","TRANS_FO_CAMTEL",
AQ986="Fiber AOF","Fiber AOF",
AQ986="Projet OCM (HUAWEI)","TRAVAUX-HUAWEI",
AQ986="Projet OCM (NOKIA)","TRAVAUX-NOKIA",
AQ986="ACCESS-ISSUE","ACCESS-ISSUE",
AQ986="Projet OCM (ZTE, NOKIA, autres projets)","TRAVAUX OCM",
AQ986="No root CAuse","No root cause",
AQ986="ODU HS","PDH",
AQ986="IP &amp; VLAN","PDH",
AQ986="Warehouse HUAWEI","SPARE-ISSUE",
AQ986="SPARE-HS","SPARE-ISSUE",
AQ986="Power Telco","BSS",AQ986="no impacts","no impacts"
),"")</f>
        <v>No root cause</v>
      </c>
      <c r="AP986" s="48" t="str" cm="1">
        <f t="array" ref="AP986">IFERROR(_xlfn.IFS(
AQ986="MPR ISSUE","TX ISSUE",
AQ986="BSS Hardware Issue","RAN ISSUE",
AQ986="Sites strategiques, MLL, Pylone, etc.","ENVTECH",
AQ986="AKTIVCO DEFAUT GE &amp; POWER Cabinet","POWER ISSUE",
AQ986="AKTIVCO Coupure ENEO &amp; Baisse de tension","POWER ISSUE",
AQ986="Coupure ENEO &amp; Baisse de tension","POWER ISSUE",
AQ986="Defaut GE &amp; POWER Cabinet","POWER ISSUE",
AQ986="Sharing","POWER ISSUE",
AQ986="Sites strategiques &amp; DataCenter","POWER ISSUE",
AQ986="Exclu","Exclu",
AQ986="SAT","TX ISSUE",
AQ986="SPARE-ISSUE","SPARE-ISSUE",
AQ986="Fiber CAmtel","TX ISSUE",
AQ986="Fiber AOF","TX ISSUE",
AQ986="Projet OCM (HUAWEI)","TRAVAUX-HUAWEI",
AQ986="Projet OCM (NOKIA)","TRAVAUX -NOKIA",
AQ986="ACCESS-ISSUE","ACCESS-ISSUE",
AQ986="Projet OCM (ZTE, NOKIA, autres projets)","TRAVAUX OCM",
AQ986="No root CAuse","No root cause",
AQ986="ODU HS","TX ISSUE",
AQ986="IP &amp; VLAN","TX ISSUE",
AQ986="Warehouse HUAWEI","SPARE-ISSUE",
AQ986="SPARE-HS","SPARE-ISSUE",
AQ986="Power Telco","RAN ISSUE",AQ986="no impacts","no impacts"
),"")</f>
        <v>No root cause</v>
      </c>
      <c r="AQ986" s="127" t="s">
        <v>5344</v>
      </c>
      <c r="AR986" s="48" t="str" cm="1">
        <f t="array" ref="AR986">IFERROR(_xlfn.IFS(
AQ986="MPR ISSUE","ACTIVE",
AQ986="BSS Hardware Issue","ACTIVE",
AQ986="Sites strategiques, MLL, Pylone, etc.","PASSIVE",
AQ986="AKTIVCO DEFAUT GE &amp; POWER Cabinet","PASSIVE",
AQ986="AKTIVCO Coupure ENEO &amp; Baisse de tension","PASSIVE",
AQ986="Coupure ENEO &amp; Baisse de tension","PASSIVE",
AQ986="Defaut GE &amp; POWER Cabinet","PASSIVE",
AQ986="Sharing","PASSIVE",
AQ986="Sites strategiques &amp; DataCenter","PASSIVE",
AQ986="Exclu","Exclu",
AQ986="SAT","ACTIVE",
AQ986="SPARE-ISSUE","SPARE-ISSUE",
AQ986="Fiber CAmtel","ACTIVE",
AQ986="Fiber AOF","ACTIVE",
AQ986="Projet OCM (HUAWEI)","PLANNED WORKS",
AQ986="Projet OCM (NOKIA)","PLANNED WORKS",
AQ986="ACCESS-ISSUE","ACCESS-ISSUE",
AQ986="Projet OCM (ZTE, NOKIA, autres projets)","PLANNED WORKS",
AQ986="No root CAuse","No root cause",
AQ986="ODU HS","ACTIVE",
AQ986="IP &amp; VLAN","ACTIVE",
AQ986="Warehouse HUAWEI","SPARE-ISSUE",
AQ986="SPARE-HS","SPARE-ISSUE",
AQ986="Power Telco","ACTIVE", AQ986="no impacts","no impacts"
),"")</f>
        <v>No root cause</v>
      </c>
      <c r="AS986" s="92" t="s">
        <v>5537</v>
      </c>
      <c r="AT986" s="98" t="s">
        <v>1622</v>
      </c>
      <c r="AV986" s="17" t="s">
        <v>5537</v>
      </c>
      <c r="AW986" s="7" t="s">
        <v>5537</v>
      </c>
      <c r="AX986" s="6" t="s">
        <v>5537</v>
      </c>
      <c r="AY986" s="7"/>
      <c r="AZ986" s="3" t="s">
        <v>5537</v>
      </c>
      <c r="BA986" s="18" t="s">
        <v>5537</v>
      </c>
      <c r="BB986" s="18" t="s">
        <v>5537</v>
      </c>
      <c r="BC986" s="18" t="s">
        <v>5537</v>
      </c>
      <c r="BD986" s="18" t="s">
        <v>5537</v>
      </c>
      <c r="BE986" s="18" t="s">
        <v>5537</v>
      </c>
      <c r="BF986" s="18" t="s">
        <v>5537</v>
      </c>
      <c r="BG986" s="18" t="s">
        <v>5537</v>
      </c>
      <c r="BH986" s="18" t="s">
        <v>5537</v>
      </c>
      <c r="BI986" s="18" t="s">
        <v>5537</v>
      </c>
      <c r="BJ986" s="18" t="s">
        <v>5537</v>
      </c>
      <c r="BK986" s="18" t="s">
        <v>5537</v>
      </c>
      <c r="BL986" s="9" t="s">
        <v>5537</v>
      </c>
      <c r="BM986" s="14" t="s">
        <v>5537</v>
      </c>
      <c r="BN986" s="14" t="s">
        <v>5537</v>
      </c>
      <c r="BO986" s="14" t="str">
        <f>_xlfn.XLOOKUP(B986,'[4]cell downs 18042026 17h'!$B:$B,'[4]cell downs 18042026 17h'!$B:$B,"")</f>
        <v/>
      </c>
      <c r="BP986" s="14" t="str">
        <f>_xlfn.XLOOKUP(B986,'[5]Cells Huawei 19042026 15h'!$B:$B,'[5]Cells Huawei 19042026 15h'!$B:$B,"")</f>
        <v/>
      </c>
      <c r="BQ986" s="9" t="str">
        <f>_xlfn.XLOOKUP(B986,'[6]cells down 19042026 9H40'!$B:$B,'[6]cells down 19042026 9H40'!$B:$B,"")</f>
        <v/>
      </c>
      <c r="BR986" s="9" t="s">
        <v>1622</v>
      </c>
      <c r="BS986" s="9" t="s">
        <v>12</v>
      </c>
      <c r="BT986" s="108"/>
    </row>
    <row r="987" spans="1:72" s="9" customFormat="1" x14ac:dyDescent="0.35">
      <c r="A987" s="1" t="s">
        <v>2121</v>
      </c>
      <c r="B987" s="8" t="s">
        <v>2122</v>
      </c>
      <c r="C987" s="3" t="str">
        <f>_xlfn.XLOOKUP(B987,'[1]daily break down'!$D:$D,'[1]daily break down'!$E:$E,"")</f>
        <v>Garoua</v>
      </c>
      <c r="D987" s="1" t="s">
        <v>21</v>
      </c>
      <c r="E987" s="1" t="s">
        <v>188</v>
      </c>
      <c r="F987" s="3" t="s">
        <v>23</v>
      </c>
      <c r="G987" s="1" t="s">
        <v>24</v>
      </c>
      <c r="H987" s="32" t="str">
        <f>_xlfn.XLOOKUP(B987,[2]CALCULATION!$B:$B,[2]CALCULATION!$H:$H,"")</f>
        <v>Huawei</v>
      </c>
      <c r="I987" s="28">
        <v>2.4077355728484478E-3</v>
      </c>
      <c r="J987" s="28">
        <v>0</v>
      </c>
      <c r="K987" s="28">
        <v>0</v>
      </c>
      <c r="L987" s="28">
        <v>0</v>
      </c>
      <c r="M987" s="28">
        <v>0</v>
      </c>
      <c r="N987" s="28">
        <v>0</v>
      </c>
      <c r="O987" s="28">
        <v>0</v>
      </c>
      <c r="P987" s="28">
        <v>0</v>
      </c>
      <c r="Q987" s="28">
        <v>0</v>
      </c>
      <c r="R987" s="28">
        <v>0</v>
      </c>
      <c r="S987" s="93">
        <v>0</v>
      </c>
      <c r="T987" s="93">
        <f>_xlfn.XLOOKUP(B987,'[3]Nur des jours'!$B:$B,'[3]Nur des jours'!$U:$U,"")</f>
        <v>0.27822722175137615</v>
      </c>
      <c r="U987" s="93">
        <v>2.8265923871324907</v>
      </c>
      <c r="V987" s="93">
        <v>6.0747881906099019</v>
      </c>
      <c r="W987" s="93">
        <v>0.27822722175137615</v>
      </c>
      <c r="X987" s="93">
        <v>8.5608375923500336E-3</v>
      </c>
      <c r="Y987" s="93">
        <v>0</v>
      </c>
      <c r="Z987" s="93">
        <v>0</v>
      </c>
      <c r="AA987" s="93">
        <v>4.5491220861049042</v>
      </c>
      <c r="AB987" s="93">
        <v>0.99724840411719229</v>
      </c>
      <c r="AC987" s="93">
        <f>_xlfn.XLOOKUP(B987,'[3]Nur des jours'!$B:$B,'[3]Nur des jours'!$N:$N,"")</f>
        <v>6.2078200397793601</v>
      </c>
      <c r="AD987" s="93">
        <v>6.2078200397793601</v>
      </c>
      <c r="AE987" s="93">
        <v>0</v>
      </c>
      <c r="AF987" s="93">
        <v>0</v>
      </c>
      <c r="AG987" s="93"/>
      <c r="AH987" s="93">
        <v>0</v>
      </c>
      <c r="AI987" s="93">
        <v>0</v>
      </c>
      <c r="AJ987" s="93">
        <v>0</v>
      </c>
      <c r="AK987" s="93">
        <v>0</v>
      </c>
      <c r="AL987" s="93">
        <v>0</v>
      </c>
      <c r="AM987" s="49" t="s">
        <v>5559</v>
      </c>
      <c r="AN987" s="49"/>
      <c r="AO987" s="48" t="str" cm="1">
        <f t="array" ref="AO987">IFERROR(_xlfn.IFS(
AQ987="MPR ISSUE","PDH",
AQ987="BSS Hardware Issue","BSS",
AQ987="Sites strategiques, MLL, Pylone, etc.","ENVTECH",
AQ987="AKTIVCO DEFAUT GE &amp; POWER Cabinet","AKTIVCO",
AQ987="AKTIVCO Coupure ENEO &amp; Baisse de tension","AKTIVCO GRID ONLY",
AQ987="Coupure ENEO &amp; Baisse de tension","IHS GRID ONLY",
AQ987="Defaut GE &amp; POWER Cabinet","IHS",
AQ987="Sharing","Partners",
AQ987="Sites strategiques &amp; DataCenter","SST &amp; DC",
AQ987="Exclu","Exclu",
AQ987="SAT","SAT",
AQ987="SPARE-ISSUE","SPARE-ISSUE",
AQ987="Fiber CAmtel","TRANS_FO_CAMTEL",
AQ987="Fiber AOF","Fiber AOF",
AQ987="Projet OCM (HUAWEI)","TRAVAUX-HUAWEI",
AQ987="Projet OCM (NOKIA)","TRAVAUX-NOKIA",
AQ987="ACCESS-ISSUE","ACCESS-ISSUE",
AQ987="Projet OCM (ZTE, NOKIA, autres projets)","TRAVAUX OCM",
AQ987="No root CAuse","No root cause",
AQ987="ODU HS","PDH",
AQ987="IP &amp; VLAN","PDH",
AQ987="Warehouse HUAWEI","SPARE-ISSUE",
AQ987="SPARE-HS","SPARE-ISSUE",
AQ987="Power Telco","BSS",AQ987="no impacts","no impacts"
),"")</f>
        <v>No root cause</v>
      </c>
      <c r="AP987" s="48" t="str" cm="1">
        <f t="array" ref="AP987">IFERROR(_xlfn.IFS(
AQ987="MPR ISSUE","TX ISSUE",
AQ987="BSS Hardware Issue","RAN ISSUE",
AQ987="Sites strategiques, MLL, Pylone, etc.","ENVTECH",
AQ987="AKTIVCO DEFAUT GE &amp; POWER Cabinet","POWER ISSUE",
AQ987="AKTIVCO Coupure ENEO &amp; Baisse de tension","POWER ISSUE",
AQ987="Coupure ENEO &amp; Baisse de tension","POWER ISSUE",
AQ987="Defaut GE &amp; POWER Cabinet","POWER ISSUE",
AQ987="Sharing","POWER ISSUE",
AQ987="Sites strategiques &amp; DataCenter","POWER ISSUE",
AQ987="Exclu","Exclu",
AQ987="SAT","TX ISSUE",
AQ987="SPARE-ISSUE","SPARE-ISSUE",
AQ987="Fiber CAmtel","TX ISSUE",
AQ987="Fiber AOF","TX ISSUE",
AQ987="Projet OCM (HUAWEI)","TRAVAUX-HUAWEI",
AQ987="Projet OCM (NOKIA)","TRAVAUX -NOKIA",
AQ987="ACCESS-ISSUE","ACCESS-ISSUE",
AQ987="Projet OCM (ZTE, NOKIA, autres projets)","TRAVAUX OCM",
AQ987="No root CAuse","No root cause",
AQ987="ODU HS","TX ISSUE",
AQ987="IP &amp; VLAN","TX ISSUE",
AQ987="Warehouse HUAWEI","SPARE-ISSUE",
AQ987="SPARE-HS","SPARE-ISSUE",
AQ987="Power Telco","RAN ISSUE",AQ987="no impacts","no impacts"
),"")</f>
        <v>No root cause</v>
      </c>
      <c r="AQ987" s="67" t="s">
        <v>5344</v>
      </c>
      <c r="AR987" s="48" t="str" cm="1">
        <f t="array" ref="AR987">IFERROR(_xlfn.IFS(
AQ987="MPR ISSUE","ACTIVE",
AQ987="BSS Hardware Issue","ACTIVE",
AQ987="Sites strategiques, MLL, Pylone, etc.","PASSIVE",
AQ987="AKTIVCO DEFAUT GE &amp; POWER Cabinet","PASSIVE",
AQ987="AKTIVCO Coupure ENEO &amp; Baisse de tension","PASSIVE",
AQ987="Coupure ENEO &amp; Baisse de tension","PASSIVE",
AQ987="Defaut GE &amp; POWER Cabinet","PASSIVE",
AQ987="Sharing","PASSIVE",
AQ987="Sites strategiques &amp; DataCenter","PASSIVE",
AQ987="Exclu","Exclu",
AQ987="SAT","ACTIVE",
AQ987="SPARE-ISSUE","SPARE-ISSUE",
AQ987="Fiber CAmtel","ACTIVE",
AQ987="Fiber AOF","ACTIVE",
AQ987="Projet OCM (HUAWEI)","PLANNED WORKS",
AQ987="Projet OCM (NOKIA)","PLANNED WORKS",
AQ987="ACCESS-ISSUE","ACCESS-ISSUE",
AQ987="Projet OCM (ZTE, NOKIA, autres projets)","PLANNED WORKS",
AQ987="No root CAuse","No root cause",
AQ987="ODU HS","ACTIVE",
AQ987="IP &amp; VLAN","ACTIVE",
AQ987="Warehouse HUAWEI","SPARE-ISSUE",
AQ987="SPARE-HS","SPARE-ISSUE",
AQ987="Power Telco","ACTIVE", AQ987="no impacts","no impacts"
),"")</f>
        <v>No root cause</v>
      </c>
      <c r="AS987" s="92" t="s">
        <v>5537</v>
      </c>
      <c r="AT987" s="98" t="s">
        <v>2122</v>
      </c>
      <c r="AV987" s="17" t="s">
        <v>5537</v>
      </c>
      <c r="AW987" s="7" t="s">
        <v>5537</v>
      </c>
      <c r="AX987" s="6" t="s">
        <v>5537</v>
      </c>
      <c r="AY987" s="7"/>
      <c r="AZ987" s="3" t="s">
        <v>5537</v>
      </c>
      <c r="BA987" s="18" t="s">
        <v>5537</v>
      </c>
      <c r="BB987" s="18" t="s">
        <v>5537</v>
      </c>
      <c r="BC987" s="18" t="s">
        <v>5537</v>
      </c>
      <c r="BD987" s="18" t="s">
        <v>5537</v>
      </c>
      <c r="BE987" s="18" t="s">
        <v>5537</v>
      </c>
      <c r="BF987" s="18" t="s">
        <v>5537</v>
      </c>
      <c r="BG987" s="18" t="s">
        <v>5537</v>
      </c>
      <c r="BH987" s="18" t="s">
        <v>5537</v>
      </c>
      <c r="BI987" s="18" t="s">
        <v>5537</v>
      </c>
      <c r="BJ987" s="18" t="s">
        <v>5537</v>
      </c>
      <c r="BK987" s="18" t="s">
        <v>5537</v>
      </c>
      <c r="BL987" s="9" t="s">
        <v>5537</v>
      </c>
      <c r="BM987" s="14" t="s">
        <v>5537</v>
      </c>
      <c r="BN987" s="14" t="s">
        <v>5537</v>
      </c>
      <c r="BO987" s="14" t="str">
        <f>_xlfn.XLOOKUP(B987,'[4]cell downs 18042026 17h'!$B:$B,'[4]cell downs 18042026 17h'!$B:$B,"")</f>
        <v/>
      </c>
      <c r="BP987" s="14" t="str">
        <f>_xlfn.XLOOKUP(B987,'[5]Cells Huawei 19042026 15h'!$B:$B,'[5]Cells Huawei 19042026 15h'!$B:$B,"")</f>
        <v/>
      </c>
      <c r="BQ987" s="9" t="str">
        <f>_xlfn.XLOOKUP(B987,'[6]cells down 19042026 9H40'!$B:$B,'[6]cells down 19042026 9H40'!$B:$B,"")</f>
        <v/>
      </c>
      <c r="BR987" s="9" t="s">
        <v>5537</v>
      </c>
      <c r="BS987" s="9" t="s">
        <v>12</v>
      </c>
      <c r="BT987" s="108"/>
    </row>
    <row r="988" spans="1:72" s="9" customFormat="1" x14ac:dyDescent="0.35">
      <c r="A988" s="1" t="s">
        <v>743</v>
      </c>
      <c r="B988" s="8" t="s">
        <v>744</v>
      </c>
      <c r="C988" s="3" t="str">
        <f>_xlfn.XLOOKUP(B988,'[1]daily break down'!$D:$D,'[1]daily break down'!$E:$E,"")</f>
        <v>Yaounde</v>
      </c>
      <c r="D988" s="1" t="s">
        <v>21</v>
      </c>
      <c r="E988" s="1" t="s">
        <v>710</v>
      </c>
      <c r="F988" s="3" t="s">
        <v>37</v>
      </c>
      <c r="G988" s="1" t="s">
        <v>38</v>
      </c>
      <c r="H988" s="34" t="str">
        <f>_xlfn.XLOOKUP(B988,[2]CALCULATION!$B:$B,[2]CALCULATION!$H:$H,"")</f>
        <v>ZTE</v>
      </c>
      <c r="I988" s="28">
        <v>0</v>
      </c>
      <c r="J988" s="28">
        <v>0</v>
      </c>
      <c r="K988" s="28">
        <v>0</v>
      </c>
      <c r="L988" s="28">
        <v>0</v>
      </c>
      <c r="M988" s="28">
        <v>7.5361231676240532</v>
      </c>
      <c r="N988" s="28">
        <v>7.5473235968073791</v>
      </c>
      <c r="O988" s="28">
        <v>0</v>
      </c>
      <c r="P988" s="28">
        <v>4.3094186335191038</v>
      </c>
      <c r="Q988" s="28">
        <v>0</v>
      </c>
      <c r="R988" s="28">
        <v>0</v>
      </c>
      <c r="S988" s="93">
        <v>6.273667148927184</v>
      </c>
      <c r="T988" s="93">
        <f>_xlfn.XLOOKUP(B988,'[3]Nur des jours'!$B:$B,'[3]Nur des jours'!$U:$U,"")</f>
        <v>0</v>
      </c>
      <c r="U988" s="93">
        <v>0</v>
      </c>
      <c r="V988" s="93">
        <v>5.5665241287207534</v>
      </c>
      <c r="W988" s="93">
        <v>0</v>
      </c>
      <c r="X988" s="93">
        <v>0.42231681947761757</v>
      </c>
      <c r="Y988" s="93">
        <v>0</v>
      </c>
      <c r="Z988" s="93">
        <v>0.42126454985689132</v>
      </c>
      <c r="AA988" s="93">
        <v>1.3977172526559996</v>
      </c>
      <c r="AB988" s="93">
        <v>9.5792205642733816E-2</v>
      </c>
      <c r="AC988" s="93">
        <f>_xlfn.XLOOKUP(B988,'[3]Nur des jours'!$B:$B,'[3]Nur des jours'!$N:$N,"")</f>
        <v>5.9308412735102012</v>
      </c>
      <c r="AD988" s="93">
        <v>5.9308412735102012</v>
      </c>
      <c r="AE988" s="93">
        <v>0</v>
      </c>
      <c r="AF988" s="93">
        <v>0</v>
      </c>
      <c r="AG988" s="93"/>
      <c r="AH988" s="93">
        <v>0</v>
      </c>
      <c r="AI988" s="93">
        <v>0</v>
      </c>
      <c r="AJ988" s="93">
        <v>0</v>
      </c>
      <c r="AK988" s="93">
        <v>0</v>
      </c>
      <c r="AL988" s="93">
        <v>0</v>
      </c>
      <c r="AM988" s="49" t="s">
        <v>5559</v>
      </c>
      <c r="AN988" s="49"/>
      <c r="AO988" s="48" t="str" cm="1">
        <f t="array" ref="AO988">IFERROR(_xlfn.IFS(
AQ988="MPR ISSUE","PDH",
AQ988="BSS Hardware Issue","BSS",
AQ988="Sites strategiques, MLL, Pylone, etc.","ENVTECH",
AQ988="AKTIVCO DEFAUT GE &amp; POWER Cabinet","AKTIVCO",
AQ988="AKTIVCO Coupure ENEO &amp; Baisse de tension","AKTIVCO GRID ONLY",
AQ988="Coupure ENEO &amp; Baisse de tension","IHS GRID ONLY",
AQ988="Defaut GE &amp; POWER Cabinet","IHS",
AQ988="Sharing","Partners",
AQ988="Sites strategiques &amp; DataCenter","SST &amp; DC",
AQ988="Exclu","Exclu",
AQ988="SAT","SAT",
AQ988="SPARE-ISSUE","SPARE-ISSUE",
AQ988="Fiber CAmtel","TRANS_FO_CAMTEL",
AQ988="Fiber AOF","Fiber AOF",
AQ988="Projet OCM (HUAWEI)","TRAVAUX-HUAWEI",
AQ988="Projet OCM (NOKIA)","TRAVAUX-NOKIA",
AQ988="ACCESS-ISSUE","ACCESS-ISSUE",
AQ988="Projet OCM (ZTE, NOKIA, autres projets)","TRAVAUX OCM",
AQ988="No root CAuse","No root cause",
AQ988="ODU HS","PDH",
AQ988="IP &amp; VLAN","PDH",
AQ988="Warehouse HUAWEI","SPARE-ISSUE",
AQ988="SPARE-HS","SPARE-ISSUE",
AQ988="Power Telco","BSS",AQ988="no impacts","no impacts"
),"")</f>
        <v>No root cause</v>
      </c>
      <c r="AP988" s="48" t="str" cm="1">
        <f t="array" ref="AP988">IFERROR(_xlfn.IFS(
AQ988="MPR ISSUE","TX ISSUE",
AQ988="BSS Hardware Issue","RAN ISSUE",
AQ988="Sites strategiques, MLL, Pylone, etc.","ENVTECH",
AQ988="AKTIVCO DEFAUT GE &amp; POWER Cabinet","POWER ISSUE",
AQ988="AKTIVCO Coupure ENEO &amp; Baisse de tension","POWER ISSUE",
AQ988="Coupure ENEO &amp; Baisse de tension","POWER ISSUE",
AQ988="Defaut GE &amp; POWER Cabinet","POWER ISSUE",
AQ988="Sharing","POWER ISSUE",
AQ988="Sites strategiques &amp; DataCenter","POWER ISSUE",
AQ988="Exclu","Exclu",
AQ988="SAT","TX ISSUE",
AQ988="SPARE-ISSUE","SPARE-ISSUE",
AQ988="Fiber CAmtel","TX ISSUE",
AQ988="Fiber AOF","TX ISSUE",
AQ988="Projet OCM (HUAWEI)","TRAVAUX-HUAWEI",
AQ988="Projet OCM (NOKIA)","TRAVAUX -NOKIA",
AQ988="ACCESS-ISSUE","ACCESS-ISSUE",
AQ988="Projet OCM (ZTE, NOKIA, autres projets)","TRAVAUX OCM",
AQ988="No root CAuse","No root cause",
AQ988="ODU HS","TX ISSUE",
AQ988="IP &amp; VLAN","TX ISSUE",
AQ988="Warehouse HUAWEI","SPARE-ISSUE",
AQ988="SPARE-HS","SPARE-ISSUE",
AQ988="Power Telco","RAN ISSUE",AQ988="no impacts","no impacts"
),"")</f>
        <v>No root cause</v>
      </c>
      <c r="AQ988" s="67" t="s">
        <v>5344</v>
      </c>
      <c r="AR988" s="48" t="str" cm="1">
        <f t="array" ref="AR988">IFERROR(_xlfn.IFS(
AQ988="MPR ISSUE","ACTIVE",
AQ988="BSS Hardware Issue","ACTIVE",
AQ988="Sites strategiques, MLL, Pylone, etc.","PASSIVE",
AQ988="AKTIVCO DEFAUT GE &amp; POWER Cabinet","PASSIVE",
AQ988="AKTIVCO Coupure ENEO &amp; Baisse de tension","PASSIVE",
AQ988="Coupure ENEO &amp; Baisse de tension","PASSIVE",
AQ988="Defaut GE &amp; POWER Cabinet","PASSIVE",
AQ988="Sharing","PASSIVE",
AQ988="Sites strategiques &amp; DataCenter","PASSIVE",
AQ988="Exclu","Exclu",
AQ988="SAT","ACTIVE",
AQ988="SPARE-ISSUE","SPARE-ISSUE",
AQ988="Fiber CAmtel","ACTIVE",
AQ988="Fiber AOF","ACTIVE",
AQ988="Projet OCM (HUAWEI)","PLANNED WORKS",
AQ988="Projet OCM (NOKIA)","PLANNED WORKS",
AQ988="ACCESS-ISSUE","ACCESS-ISSUE",
AQ988="Projet OCM (ZTE, NOKIA, autres projets)","PLANNED WORKS",
AQ988="No root CAuse","No root cause",
AQ988="ODU HS","ACTIVE",
AQ988="IP &amp; VLAN","ACTIVE",
AQ988="Warehouse HUAWEI","SPARE-ISSUE",
AQ988="SPARE-HS","SPARE-ISSUE",
AQ988="Power Telco","ACTIVE", AQ988="no impacts","no impacts"
),"")</f>
        <v>No root cause</v>
      </c>
      <c r="AS988" s="92" t="s">
        <v>5537</v>
      </c>
      <c r="AT988" s="98" t="s">
        <v>744</v>
      </c>
      <c r="AV988" s="17" t="s">
        <v>5537</v>
      </c>
      <c r="AW988" s="7" t="s">
        <v>5537</v>
      </c>
      <c r="AX988" s="6" t="s">
        <v>5537</v>
      </c>
      <c r="AY988" s="7"/>
      <c r="AZ988" s="3" t="s">
        <v>5537</v>
      </c>
      <c r="BA988" s="18" t="s">
        <v>5537</v>
      </c>
      <c r="BB988" s="18" t="s">
        <v>5537</v>
      </c>
      <c r="BC988" s="18" t="s">
        <v>5537</v>
      </c>
      <c r="BD988" s="18" t="s">
        <v>5537</v>
      </c>
      <c r="BE988" s="18" t="s">
        <v>5537</v>
      </c>
      <c r="BF988" s="18" t="s">
        <v>5537</v>
      </c>
      <c r="BG988" s="18" t="s">
        <v>5537</v>
      </c>
      <c r="BH988" s="18" t="s">
        <v>5537</v>
      </c>
      <c r="BI988" s="18" t="s">
        <v>5537</v>
      </c>
      <c r="BJ988" s="18" t="s">
        <v>5537</v>
      </c>
      <c r="BK988" s="18" t="s">
        <v>5537</v>
      </c>
      <c r="BL988" s="9" t="s">
        <v>5537</v>
      </c>
      <c r="BM988" s="14" t="s">
        <v>5537</v>
      </c>
      <c r="BN988" s="14" t="s">
        <v>5537</v>
      </c>
      <c r="BO988" s="14" t="str">
        <f>_xlfn.XLOOKUP(B988,'[4]cell downs 18042026 17h'!$B:$B,'[4]cell downs 18042026 17h'!$B:$B,"")</f>
        <v/>
      </c>
      <c r="BP988" s="14" t="str">
        <f>_xlfn.XLOOKUP(B988,'[5]Cells Huawei 19042026 15h'!$B:$B,'[5]Cells Huawei 19042026 15h'!$B:$B,"")</f>
        <v/>
      </c>
      <c r="BQ988" s="9" t="str">
        <f>_xlfn.XLOOKUP(B988,'[6]cells down 19042026 9H40'!$B:$B,'[6]cells down 19042026 9H40'!$B:$B,"")</f>
        <v/>
      </c>
      <c r="BR988" s="9" t="s">
        <v>5537</v>
      </c>
      <c r="BS988" s="9" t="s">
        <v>12</v>
      </c>
      <c r="BT988" s="108"/>
    </row>
    <row r="989" spans="1:72" s="9" customFormat="1" x14ac:dyDescent="0.35">
      <c r="A989" s="1" t="s">
        <v>2268</v>
      </c>
      <c r="B989" s="8" t="s">
        <v>2269</v>
      </c>
      <c r="C989" s="3" t="str">
        <f>_xlfn.XLOOKUP(B989,'[1]daily break down'!$D:$D,'[1]daily break down'!$E:$E,"")</f>
        <v>CENTRE</v>
      </c>
      <c r="D989" s="1" t="s">
        <v>11</v>
      </c>
      <c r="E989" s="1" t="s">
        <v>594</v>
      </c>
      <c r="F989" s="3" t="s">
        <v>90</v>
      </c>
      <c r="G989" s="1" t="s">
        <v>2270</v>
      </c>
      <c r="H989" s="34" t="str">
        <f>_xlfn.XLOOKUP(B989,[2]CALCULATION!$B:$B,[2]CALCULATION!$H:$H,"")</f>
        <v>ZTE</v>
      </c>
      <c r="I989" s="28">
        <v>2.7876405760872967</v>
      </c>
      <c r="J989" s="28">
        <v>0</v>
      </c>
      <c r="K989" s="28">
        <v>8.2070253086895359</v>
      </c>
      <c r="L989" s="28">
        <v>0</v>
      </c>
      <c r="M989" s="28">
        <v>0</v>
      </c>
      <c r="N989" s="28">
        <v>0</v>
      </c>
      <c r="O989" s="28">
        <v>0</v>
      </c>
      <c r="P989" s="28">
        <v>0</v>
      </c>
      <c r="Q989" s="28">
        <v>0</v>
      </c>
      <c r="R989" s="28">
        <v>0</v>
      </c>
      <c r="S989" s="93">
        <v>0</v>
      </c>
      <c r="T989" s="93">
        <f>_xlfn.XLOOKUP(B989,'[3]Nur des jours'!$B:$B,'[3]Nur des jours'!$U:$U,"")</f>
        <v>0</v>
      </c>
      <c r="U989" s="93">
        <v>0</v>
      </c>
      <c r="V989" s="93">
        <v>0</v>
      </c>
      <c r="W989" s="93">
        <v>0</v>
      </c>
      <c r="X989" s="93">
        <v>0</v>
      </c>
      <c r="Y989" s="93">
        <v>0</v>
      </c>
      <c r="Z989" s="93">
        <v>0</v>
      </c>
      <c r="AA989" s="93">
        <v>0</v>
      </c>
      <c r="AB989" s="93">
        <v>0</v>
      </c>
      <c r="AC989" s="93">
        <f>_xlfn.XLOOKUP(B989,'[3]Nur des jours'!$B:$B,'[3]Nur des jours'!$N:$N,"")</f>
        <v>5.2882077315777938</v>
      </c>
      <c r="AD989" s="93">
        <v>5.2882077315777938</v>
      </c>
      <c r="AE989" s="93">
        <v>0</v>
      </c>
      <c r="AF989" s="93">
        <v>0</v>
      </c>
      <c r="AG989" s="93"/>
      <c r="AH989" s="93">
        <v>0</v>
      </c>
      <c r="AI989" s="93">
        <v>0</v>
      </c>
      <c r="AJ989" s="93">
        <v>0</v>
      </c>
      <c r="AK989" s="93">
        <v>0</v>
      </c>
      <c r="AL989" s="93">
        <v>0</v>
      </c>
      <c r="AM989" s="49" t="s">
        <v>5559</v>
      </c>
      <c r="AN989" s="49"/>
      <c r="AO989" s="48" t="str" cm="1">
        <f t="array" ref="AO989">IFERROR(_xlfn.IFS(
AQ989="MPR ISSUE","PDH",
AQ989="BSS Hardware Issue","BSS",
AQ989="Sites strategiques, MLL, Pylone, etc.","ENVTECH",
AQ989="AKTIVCO DEFAUT GE &amp; POWER Cabinet","AKTIVCO",
AQ989="AKTIVCO Coupure ENEO &amp; Baisse de tension","AKTIVCO GRID ONLY",
AQ989="Coupure ENEO &amp; Baisse de tension","IHS GRID ONLY",
AQ989="Defaut GE &amp; POWER Cabinet","IHS",
AQ989="Sharing","Partners",
AQ989="Sites strategiques &amp; DataCenter","SST &amp; DC",
AQ989="Exclu","Exclu",
AQ989="SAT","SAT",
AQ989="SPARE-ISSUE","SPARE-ISSUE",
AQ989="Fiber CAmtel","TRANS_FO_CAMTEL",
AQ989="Fiber AOF","Fiber AOF",
AQ989="Projet OCM (HUAWEI)","TRAVAUX-HUAWEI",
AQ989="Projet OCM (NOKIA)","TRAVAUX-NOKIA",
AQ989="ACCESS-ISSUE","ACCESS-ISSUE",
AQ989="Projet OCM (ZTE, NOKIA, autres projets)","TRAVAUX OCM",
AQ989="No root CAuse","No root cause",
AQ989="ODU HS","PDH",
AQ989="IP &amp; VLAN","PDH",
AQ989="Warehouse HUAWEI","SPARE-ISSUE",
AQ989="SPARE-HS","SPARE-ISSUE",
AQ989="Power Telco","BSS",AQ989="no impacts","no impacts"
),"")</f>
        <v>Fiber AOF</v>
      </c>
      <c r="AP989" s="48" t="str" cm="1">
        <f t="array" ref="AP989">IFERROR(_xlfn.IFS(
AQ989="MPR ISSUE","TX ISSUE",
AQ989="BSS Hardware Issue","RAN ISSUE",
AQ989="Sites strategiques, MLL, Pylone, etc.","ENVTECH",
AQ989="AKTIVCO DEFAUT GE &amp; POWER Cabinet","POWER ISSUE",
AQ989="AKTIVCO Coupure ENEO &amp; Baisse de tension","POWER ISSUE",
AQ989="Coupure ENEO &amp; Baisse de tension","POWER ISSUE",
AQ989="Defaut GE &amp; POWER Cabinet","POWER ISSUE",
AQ989="Sharing","POWER ISSUE",
AQ989="Sites strategiques &amp; DataCenter","POWER ISSUE",
AQ989="Exclu","Exclu",
AQ989="SAT","TX ISSUE",
AQ989="SPARE-ISSUE","SPARE-ISSUE",
AQ989="Fiber CAmtel","TX ISSUE",
AQ989="Fiber AOF","TX ISSUE",
AQ989="Projet OCM (HUAWEI)","TRAVAUX-HUAWEI",
AQ989="Projet OCM (NOKIA)","TRAVAUX -NOKIA",
AQ989="ACCESS-ISSUE","ACCESS-ISSUE",
AQ989="Projet OCM (ZTE, NOKIA, autres projets)","TRAVAUX OCM",
AQ989="No root CAuse","No root cause",
AQ989="ODU HS","TX ISSUE",
AQ989="IP &amp; VLAN","TX ISSUE",
AQ989="Warehouse HUAWEI","SPARE-ISSUE",
AQ989="SPARE-HS","SPARE-ISSUE",
AQ989="Power Telco","RAN ISSUE",AQ989="no impacts","no impacts"
),"")</f>
        <v>TX ISSUE</v>
      </c>
      <c r="AQ989" s="67" t="s">
        <v>5995</v>
      </c>
      <c r="AR989" s="48" t="str" cm="1">
        <f t="array" ref="AR989">IFERROR(_xlfn.IFS(
AQ989="MPR ISSUE","ACTIVE",
AQ989="BSS Hardware Issue","ACTIVE",
AQ989="Sites strategiques, MLL, Pylone, etc.","PASSIVE",
AQ989="AKTIVCO DEFAUT GE &amp; POWER Cabinet","PASSIVE",
AQ989="AKTIVCO Coupure ENEO &amp; Baisse de tension","PASSIVE",
AQ989="Coupure ENEO &amp; Baisse de tension","PASSIVE",
AQ989="Defaut GE &amp; POWER Cabinet","PASSIVE",
AQ989="Sharing","PASSIVE",
AQ989="Sites strategiques &amp; DataCenter","PASSIVE",
AQ989="Exclu","Exclu",
AQ989="SAT","ACTIVE",
AQ989="SPARE-ISSUE","SPARE-ISSUE",
AQ989="Fiber CAmtel","ACTIVE",
AQ989="Fiber AOF","ACTIVE",
AQ989="Projet OCM (HUAWEI)","PLANNED WORKS",
AQ989="Projet OCM (NOKIA)","PLANNED WORKS",
AQ989="ACCESS-ISSUE","ACCESS-ISSUE",
AQ989="Projet OCM (ZTE, NOKIA, autres projets)","PLANNED WORKS",
AQ989="No root CAuse","No root cause",
AQ989="ODU HS","ACTIVE",
AQ989="IP &amp; VLAN","ACTIVE",
AQ989="Warehouse HUAWEI","SPARE-ISSUE",
AQ989="SPARE-HS","SPARE-ISSUE",
AQ989="Power Telco","ACTIVE", AQ989="no impacts","no impacts"
),"")</f>
        <v>ACTIVE</v>
      </c>
      <c r="AS989" s="92" t="s">
        <v>5984</v>
      </c>
      <c r="AT989" s="129" t="s">
        <v>4550</v>
      </c>
      <c r="AU989" s="9" t="s">
        <v>5994</v>
      </c>
      <c r="AV989" s="17" t="s">
        <v>5984</v>
      </c>
      <c r="AW989" s="7" t="s">
        <v>5537</v>
      </c>
      <c r="AX989" s="6" t="s">
        <v>5537</v>
      </c>
      <c r="AY989" s="7"/>
      <c r="AZ989" s="3" t="s">
        <v>5537</v>
      </c>
      <c r="BA989" s="18" t="s">
        <v>5537</v>
      </c>
      <c r="BB989" s="18" t="s">
        <v>5537</v>
      </c>
      <c r="BC989" s="18" t="s">
        <v>5537</v>
      </c>
      <c r="BD989" s="18" t="s">
        <v>5537</v>
      </c>
      <c r="BE989" s="18" t="s">
        <v>5537</v>
      </c>
      <c r="BF989" s="18" t="s">
        <v>5537</v>
      </c>
      <c r="BG989" s="18" t="s">
        <v>5537</v>
      </c>
      <c r="BH989" s="18" t="s">
        <v>5537</v>
      </c>
      <c r="BI989" s="18" t="s">
        <v>5537</v>
      </c>
      <c r="BJ989" s="18" t="s">
        <v>5537</v>
      </c>
      <c r="BK989" s="18" t="s">
        <v>5537</v>
      </c>
      <c r="BL989" s="9" t="s">
        <v>5537</v>
      </c>
      <c r="BM989" s="14" t="s">
        <v>5537</v>
      </c>
      <c r="BN989" s="14" t="s">
        <v>5537</v>
      </c>
      <c r="BO989" s="14" t="str">
        <f>_xlfn.XLOOKUP(B989,'[4]cell downs 18042026 17h'!$B:$B,'[4]cell downs 18042026 17h'!$B:$B,"")</f>
        <v/>
      </c>
      <c r="BP989" s="14" t="str">
        <f>_xlfn.XLOOKUP(B989,'[5]Cells Huawei 19042026 15h'!$B:$B,'[5]Cells Huawei 19042026 15h'!$B:$B,"")</f>
        <v/>
      </c>
      <c r="BQ989" s="9" t="str">
        <f>_xlfn.XLOOKUP(B989,'[6]cells down 19042026 9H40'!$B:$B,'[6]cells down 19042026 9H40'!$B:$B,"")</f>
        <v/>
      </c>
      <c r="BR989" s="9" t="s">
        <v>2269</v>
      </c>
      <c r="BS989" s="9" t="s">
        <v>12</v>
      </c>
      <c r="BT989" s="108"/>
    </row>
    <row r="990" spans="1:72" s="9" customFormat="1" x14ac:dyDescent="0.35">
      <c r="A990" s="1" t="s">
        <v>2734</v>
      </c>
      <c r="B990" s="1" t="s">
        <v>2735</v>
      </c>
      <c r="C990" s="3" t="str">
        <f>_xlfn.XLOOKUP(B990,'[1]daily break down'!$D:$D,'[1]daily break down'!$E:$E,"")</f>
        <v>Douala</v>
      </c>
      <c r="D990" s="1" t="s">
        <v>21</v>
      </c>
      <c r="E990" s="1" t="s">
        <v>30</v>
      </c>
      <c r="F990" s="3" t="s">
        <v>31</v>
      </c>
      <c r="G990" s="1" t="s">
        <v>32</v>
      </c>
      <c r="H990" s="34" t="str">
        <f>_xlfn.XLOOKUP(B990,[2]CALCULATION!$B:$B,[2]CALCULATION!$H:$H,"")</f>
        <v>ZTE</v>
      </c>
      <c r="I990" s="28">
        <v>0</v>
      </c>
      <c r="J990" s="28">
        <v>9.916874266978283</v>
      </c>
      <c r="K990" s="28">
        <v>1.9261884582785331E-3</v>
      </c>
      <c r="L990" s="28">
        <v>0</v>
      </c>
      <c r="M990" s="28">
        <v>0</v>
      </c>
      <c r="N990" s="28">
        <v>0</v>
      </c>
      <c r="O990" s="28">
        <v>0</v>
      </c>
      <c r="P990" s="28">
        <v>0</v>
      </c>
      <c r="Q990" s="28">
        <v>0</v>
      </c>
      <c r="R990" s="28">
        <v>0</v>
      </c>
      <c r="S990" s="93">
        <v>0</v>
      </c>
      <c r="T990" s="93">
        <f>_xlfn.XLOOKUP(B990,'[3]Nur des jours'!$B:$B,'[3]Nur des jours'!$U:$U,"")</f>
        <v>0</v>
      </c>
      <c r="U990" s="93">
        <v>0</v>
      </c>
      <c r="V990" s="93">
        <v>0</v>
      </c>
      <c r="W990" s="93">
        <v>0</v>
      </c>
      <c r="X990" s="93">
        <v>7.4386009593845319</v>
      </c>
      <c r="Y990" s="93">
        <v>0</v>
      </c>
      <c r="Z990" s="93">
        <v>0</v>
      </c>
      <c r="AA990" s="93">
        <v>0</v>
      </c>
      <c r="AB990" s="93">
        <v>0</v>
      </c>
      <c r="AC990" s="93">
        <f>_xlfn.XLOOKUP(B990,'[3]Nur des jours'!$B:$B,'[3]Nur des jours'!$N:$N,"")</f>
        <v>5.0987813647687314</v>
      </c>
      <c r="AD990" s="93">
        <v>5.0987813647687314</v>
      </c>
      <c r="AE990" s="93">
        <v>0</v>
      </c>
      <c r="AF990" s="93">
        <v>0</v>
      </c>
      <c r="AG990" s="93"/>
      <c r="AH990" s="93">
        <v>0</v>
      </c>
      <c r="AI990" s="93">
        <v>0</v>
      </c>
      <c r="AJ990" s="93">
        <v>0</v>
      </c>
      <c r="AK990" s="93">
        <v>0</v>
      </c>
      <c r="AL990" s="93">
        <v>0</v>
      </c>
      <c r="AM990" s="49" t="s">
        <v>5559</v>
      </c>
      <c r="AN990" s="49"/>
      <c r="AO990" s="48" t="str" cm="1">
        <f t="array" ref="AO990">IFERROR(_xlfn.IFS(
AQ990="MPR ISSUE","PDH",
AQ990="BSS Hardware Issue","BSS",
AQ990="Sites strategiques, MLL, Pylone, etc.","ENVTECH",
AQ990="AKTIVCO DEFAUT GE &amp; POWER Cabinet","AKTIVCO",
AQ990="AKTIVCO Coupure ENEO &amp; Baisse de tension","AKTIVCO GRID ONLY",
AQ990="Coupure ENEO &amp; Baisse de tension","IHS GRID ONLY",
AQ990="Defaut GE &amp; POWER Cabinet","IHS",
AQ990="Sharing","Partners",
AQ990="Sites strategiques &amp; DataCenter","SST &amp; DC",
AQ990="Exclu","Exclu",
AQ990="SAT","SAT",
AQ990="SPARE-ISSUE","SPARE-ISSUE",
AQ990="Fiber CAmtel","TRANS_FO_CAMTEL",
AQ990="Fiber AOF","Fiber AOF",
AQ990="Projet OCM (HUAWEI)","TRAVAUX-HUAWEI",
AQ990="Projet OCM (NOKIA)","TRAVAUX-NOKIA",
AQ990="ACCESS-ISSUE","ACCESS-ISSUE",
AQ990="Projet OCM (ZTE, NOKIA, autres projets)","TRAVAUX OCM",
AQ990="No root CAuse","No root cause",
AQ990="ODU HS","PDH",
AQ990="IP &amp; VLAN","PDH",
AQ990="Warehouse HUAWEI","SPARE-ISSUE",
AQ990="SPARE-HS","SPARE-ISSUE",
AQ990="Power Telco","BSS",AQ990="no impacts","no impacts"
),"")</f>
        <v>No root cause</v>
      </c>
      <c r="AP990" s="48" t="str" cm="1">
        <f t="array" ref="AP990">IFERROR(_xlfn.IFS(
AQ990="MPR ISSUE","TX ISSUE",
AQ990="BSS Hardware Issue","RAN ISSUE",
AQ990="Sites strategiques, MLL, Pylone, etc.","ENVTECH",
AQ990="AKTIVCO DEFAUT GE &amp; POWER Cabinet","POWER ISSUE",
AQ990="AKTIVCO Coupure ENEO &amp; Baisse de tension","POWER ISSUE",
AQ990="Coupure ENEO &amp; Baisse de tension","POWER ISSUE",
AQ990="Defaut GE &amp; POWER Cabinet","POWER ISSUE",
AQ990="Sharing","POWER ISSUE",
AQ990="Sites strategiques &amp; DataCenter","POWER ISSUE",
AQ990="Exclu","Exclu",
AQ990="SAT","TX ISSUE",
AQ990="SPARE-ISSUE","SPARE-ISSUE",
AQ990="Fiber CAmtel","TX ISSUE",
AQ990="Fiber AOF","TX ISSUE",
AQ990="Projet OCM (HUAWEI)","TRAVAUX-HUAWEI",
AQ990="Projet OCM (NOKIA)","TRAVAUX -NOKIA",
AQ990="ACCESS-ISSUE","ACCESS-ISSUE",
AQ990="Projet OCM (ZTE, NOKIA, autres projets)","TRAVAUX OCM",
AQ990="No root CAuse","No root cause",
AQ990="ODU HS","TX ISSUE",
AQ990="IP &amp; VLAN","TX ISSUE",
AQ990="Warehouse HUAWEI","SPARE-ISSUE",
AQ990="SPARE-HS","SPARE-ISSUE",
AQ990="Power Telco","RAN ISSUE",AQ990="no impacts","no impacts"
),"")</f>
        <v>No root cause</v>
      </c>
      <c r="AQ990" s="67" t="s">
        <v>5344</v>
      </c>
      <c r="AR990" s="48" t="str" cm="1">
        <f t="array" ref="AR990">IFERROR(_xlfn.IFS(
AQ990="MPR ISSUE","ACTIVE",
AQ990="BSS Hardware Issue","ACTIVE",
AQ990="Sites strategiques, MLL, Pylone, etc.","PASSIVE",
AQ990="AKTIVCO DEFAUT GE &amp; POWER Cabinet","PASSIVE",
AQ990="AKTIVCO Coupure ENEO &amp; Baisse de tension","PASSIVE",
AQ990="Coupure ENEO &amp; Baisse de tension","PASSIVE",
AQ990="Defaut GE &amp; POWER Cabinet","PASSIVE",
AQ990="Sharing","PASSIVE",
AQ990="Sites strategiques &amp; DataCenter","PASSIVE",
AQ990="Exclu","Exclu",
AQ990="SAT","ACTIVE",
AQ990="SPARE-ISSUE","SPARE-ISSUE",
AQ990="Fiber CAmtel","ACTIVE",
AQ990="Fiber AOF","ACTIVE",
AQ990="Projet OCM (HUAWEI)","PLANNED WORKS",
AQ990="Projet OCM (NOKIA)","PLANNED WORKS",
AQ990="ACCESS-ISSUE","ACCESS-ISSUE",
AQ990="Projet OCM (ZTE, NOKIA, autres projets)","PLANNED WORKS",
AQ990="No root CAuse","No root cause",
AQ990="ODU HS","ACTIVE",
AQ990="IP &amp; VLAN","ACTIVE",
AQ990="Warehouse HUAWEI","SPARE-ISSUE",
AQ990="SPARE-HS","SPARE-ISSUE",
AQ990="Power Telco","ACTIVE", AQ990="no impacts","no impacts"
),"")</f>
        <v>No root cause</v>
      </c>
      <c r="AS990" s="92" t="s">
        <v>5537</v>
      </c>
      <c r="AT990" s="98" t="s">
        <v>2735</v>
      </c>
      <c r="AV990" s="17" t="s">
        <v>5537</v>
      </c>
      <c r="AW990" s="7" t="s">
        <v>5537</v>
      </c>
      <c r="AX990" s="6" t="s">
        <v>5537</v>
      </c>
      <c r="AY990" s="7"/>
      <c r="AZ990" s="3" t="s">
        <v>5537</v>
      </c>
      <c r="BA990" s="18" t="s">
        <v>5537</v>
      </c>
      <c r="BB990" s="18" t="s">
        <v>5537</v>
      </c>
      <c r="BC990" s="18" t="s">
        <v>5537</v>
      </c>
      <c r="BD990" s="18" t="s">
        <v>5537</v>
      </c>
      <c r="BE990" s="18" t="s">
        <v>5537</v>
      </c>
      <c r="BF990" s="18" t="s">
        <v>5537</v>
      </c>
      <c r="BG990" s="18" t="s">
        <v>5537</v>
      </c>
      <c r="BH990" s="18" t="s">
        <v>5537</v>
      </c>
      <c r="BI990" s="18" t="s">
        <v>5537</v>
      </c>
      <c r="BJ990" s="18" t="s">
        <v>5537</v>
      </c>
      <c r="BK990" s="18" t="s">
        <v>5537</v>
      </c>
      <c r="BL990" s="9" t="s">
        <v>5537</v>
      </c>
      <c r="BM990" s="14" t="s">
        <v>5537</v>
      </c>
      <c r="BN990" s="14" t="s">
        <v>5537</v>
      </c>
      <c r="BO990" s="14" t="str">
        <f>_xlfn.XLOOKUP(B990,'[4]cell downs 18042026 17h'!$B:$B,'[4]cell downs 18042026 17h'!$B:$B,"")</f>
        <v/>
      </c>
      <c r="BP990" s="14" t="str">
        <f>_xlfn.XLOOKUP(B990,'[5]Cells Huawei 19042026 15h'!$B:$B,'[5]Cells Huawei 19042026 15h'!$B:$B,"")</f>
        <v/>
      </c>
      <c r="BQ990" s="9" t="str">
        <f>_xlfn.XLOOKUP(B990,'[6]cells down 19042026 9H40'!$B:$B,'[6]cells down 19042026 9H40'!$B:$B,"")</f>
        <v/>
      </c>
      <c r="BR990" s="9" t="s">
        <v>5537</v>
      </c>
      <c r="BS990" s="9" t="s">
        <v>5537</v>
      </c>
      <c r="BT990" s="108"/>
    </row>
    <row r="991" spans="1:72" s="9" customFormat="1" x14ac:dyDescent="0.35">
      <c r="A991" s="1" t="s">
        <v>2536</v>
      </c>
      <c r="B991" s="8" t="s">
        <v>2537</v>
      </c>
      <c r="C991" s="3" t="str">
        <f>_xlfn.XLOOKUP(B991,'[1]daily break down'!$D:$D,'[1]daily break down'!$E:$E,"")</f>
        <v>Yaounde</v>
      </c>
      <c r="D991" s="1" t="s">
        <v>11</v>
      </c>
      <c r="E991" s="1" t="s">
        <v>12</v>
      </c>
      <c r="F991" s="3" t="s">
        <v>37</v>
      </c>
      <c r="G991" s="1" t="s">
        <v>38</v>
      </c>
      <c r="H991" s="34" t="str">
        <f>_xlfn.XLOOKUP(B991,[2]CALCULATION!$B:$B,[2]CALCULATION!$H:$H,"")</f>
        <v>ZTE</v>
      </c>
      <c r="I991" s="28">
        <v>0</v>
      </c>
      <c r="J991" s="28">
        <v>0</v>
      </c>
      <c r="K991" s="28">
        <v>5.3665750657044382E-2</v>
      </c>
      <c r="L991" s="28">
        <v>0</v>
      </c>
      <c r="M991" s="28">
        <v>0</v>
      </c>
      <c r="N991" s="28">
        <v>0</v>
      </c>
      <c r="O991" s="28">
        <v>0</v>
      </c>
      <c r="P991" s="28">
        <v>7.7010798069816486</v>
      </c>
      <c r="Q991" s="28">
        <v>26.205383768081202</v>
      </c>
      <c r="R991" s="28">
        <v>0</v>
      </c>
      <c r="S991" s="93">
        <v>0.31931924219465618</v>
      </c>
      <c r="T991" s="93">
        <f>_xlfn.XLOOKUP(B991,'[3]Nur des jours'!$B:$B,'[3]Nur des jours'!$U:$U,"")</f>
        <v>0</v>
      </c>
      <c r="U991" s="93">
        <v>0.23103560452354641</v>
      </c>
      <c r="V991" s="93">
        <v>0</v>
      </c>
      <c r="W991" s="93">
        <v>0</v>
      </c>
      <c r="X991" s="93">
        <v>0</v>
      </c>
      <c r="Y991" s="93">
        <v>1.8079062188777888</v>
      </c>
      <c r="Z991" s="93">
        <v>0</v>
      </c>
      <c r="AA991" s="93">
        <v>0</v>
      </c>
      <c r="AB991" s="93">
        <v>0</v>
      </c>
      <c r="AC991" s="93">
        <f>_xlfn.XLOOKUP(B991,'[3]Nur des jours'!$B:$B,'[3]Nur des jours'!$N:$N,"")</f>
        <v>3.9711050329164195</v>
      </c>
      <c r="AD991" s="93">
        <v>3.9711050329164195</v>
      </c>
      <c r="AE991" s="93">
        <v>0</v>
      </c>
      <c r="AF991" s="93">
        <v>0</v>
      </c>
      <c r="AG991" s="93"/>
      <c r="AH991" s="93">
        <v>0</v>
      </c>
      <c r="AI991" s="93">
        <v>0</v>
      </c>
      <c r="AJ991" s="93">
        <v>0</v>
      </c>
      <c r="AK991" s="93">
        <v>0</v>
      </c>
      <c r="AL991" s="93">
        <v>0</v>
      </c>
      <c r="AM991" s="49" t="s">
        <v>5559</v>
      </c>
      <c r="AN991" s="49"/>
      <c r="AO991" s="48" t="str" cm="1">
        <f t="array" ref="AO991">IFERROR(_xlfn.IFS(
AQ991="MPR ISSUE","PDH",
AQ991="BSS Hardware Issue","BSS",
AQ991="Sites strategiques, MLL, Pylone, etc.","ENVTECH",
AQ991="AKTIVCO DEFAUT GE &amp; POWER Cabinet","AKTIVCO",
AQ991="AKTIVCO Coupure ENEO &amp; Baisse de tension","AKTIVCO GRID ONLY",
AQ991="Coupure ENEO &amp; Baisse de tension","IHS GRID ONLY",
AQ991="Defaut GE &amp; POWER Cabinet","IHS",
AQ991="Sharing","Partners",
AQ991="Sites strategiques &amp; DataCenter","SST &amp; DC",
AQ991="Exclu","Exclu",
AQ991="SAT","SAT",
AQ991="SPARE-ISSUE","SPARE-ISSUE",
AQ991="Fiber CAmtel","TRANS_FO_CAMTEL",
AQ991="Fiber AOF","Fiber AOF",
AQ991="Projet OCM (HUAWEI)","TRAVAUX-HUAWEI",
AQ991="Projet OCM (NOKIA)","TRAVAUX-NOKIA",
AQ991="ACCESS-ISSUE","ACCESS-ISSUE",
AQ991="Projet OCM (ZTE, NOKIA, autres projets)","TRAVAUX OCM",
AQ991="No root CAuse","No root cause",
AQ991="ODU HS","PDH",
AQ991="IP &amp; VLAN","PDH",
AQ991="Warehouse HUAWEI","SPARE-ISSUE",
AQ991="SPARE-HS","SPARE-ISSUE",
AQ991="Power Telco","BSS",AQ991="no impacts","no impacts"
),"")</f>
        <v>No root cause</v>
      </c>
      <c r="AP991" s="48" t="str" cm="1">
        <f t="array" ref="AP991">IFERROR(_xlfn.IFS(
AQ991="MPR ISSUE","TX ISSUE",
AQ991="BSS Hardware Issue","RAN ISSUE",
AQ991="Sites strategiques, MLL, Pylone, etc.","ENVTECH",
AQ991="AKTIVCO DEFAUT GE &amp; POWER Cabinet","POWER ISSUE",
AQ991="AKTIVCO Coupure ENEO &amp; Baisse de tension","POWER ISSUE",
AQ991="Coupure ENEO &amp; Baisse de tension","POWER ISSUE",
AQ991="Defaut GE &amp; POWER Cabinet","POWER ISSUE",
AQ991="Sharing","POWER ISSUE",
AQ991="Sites strategiques &amp; DataCenter","POWER ISSUE",
AQ991="Exclu","Exclu",
AQ991="SAT","TX ISSUE",
AQ991="SPARE-ISSUE","SPARE-ISSUE",
AQ991="Fiber CAmtel","TX ISSUE",
AQ991="Fiber AOF","TX ISSUE",
AQ991="Projet OCM (HUAWEI)","TRAVAUX-HUAWEI",
AQ991="Projet OCM (NOKIA)","TRAVAUX -NOKIA",
AQ991="ACCESS-ISSUE","ACCESS-ISSUE",
AQ991="Projet OCM (ZTE, NOKIA, autres projets)","TRAVAUX OCM",
AQ991="No root CAuse","No root cause",
AQ991="ODU HS","TX ISSUE",
AQ991="IP &amp; VLAN","TX ISSUE",
AQ991="Warehouse HUAWEI","SPARE-ISSUE",
AQ991="SPARE-HS","SPARE-ISSUE",
AQ991="Power Telco","RAN ISSUE",AQ991="no impacts","no impacts"
),"")</f>
        <v>No root cause</v>
      </c>
      <c r="AQ991" s="127" t="s">
        <v>5344</v>
      </c>
      <c r="AR991" s="48" t="str" cm="1">
        <f t="array" ref="AR991">IFERROR(_xlfn.IFS(
AQ991="MPR ISSUE","ACTIVE",
AQ991="BSS Hardware Issue","ACTIVE",
AQ991="Sites strategiques, MLL, Pylone, etc.","PASSIVE",
AQ991="AKTIVCO DEFAUT GE &amp; POWER Cabinet","PASSIVE",
AQ991="AKTIVCO Coupure ENEO &amp; Baisse de tension","PASSIVE",
AQ991="Coupure ENEO &amp; Baisse de tension","PASSIVE",
AQ991="Defaut GE &amp; POWER Cabinet","PASSIVE",
AQ991="Sharing","PASSIVE",
AQ991="Sites strategiques &amp; DataCenter","PASSIVE",
AQ991="Exclu","Exclu",
AQ991="SAT","ACTIVE",
AQ991="SPARE-ISSUE","SPARE-ISSUE",
AQ991="Fiber CAmtel","ACTIVE",
AQ991="Fiber AOF","ACTIVE",
AQ991="Projet OCM (HUAWEI)","PLANNED WORKS",
AQ991="Projet OCM (NOKIA)","PLANNED WORKS",
AQ991="ACCESS-ISSUE","ACCESS-ISSUE",
AQ991="Projet OCM (ZTE, NOKIA, autres projets)","PLANNED WORKS",
AQ991="No root CAuse","No root cause",
AQ991="ODU HS","ACTIVE",
AQ991="IP &amp; VLAN","ACTIVE",
AQ991="Warehouse HUAWEI","SPARE-ISSUE",
AQ991="SPARE-HS","SPARE-ISSUE",
AQ991="Power Telco","ACTIVE", AQ991="no impacts","no impacts"
),"")</f>
        <v>No root cause</v>
      </c>
      <c r="AS991" s="92" t="s">
        <v>5537</v>
      </c>
      <c r="AT991" s="98" t="s">
        <v>2537</v>
      </c>
      <c r="AV991" s="17" t="s">
        <v>5537</v>
      </c>
      <c r="AW991" s="7" t="s">
        <v>5537</v>
      </c>
      <c r="AX991" s="6" t="s">
        <v>5537</v>
      </c>
      <c r="AY991" s="7"/>
      <c r="AZ991" s="3" t="s">
        <v>5537</v>
      </c>
      <c r="BA991" s="18" t="s">
        <v>5537</v>
      </c>
      <c r="BB991" s="18" t="s">
        <v>5537</v>
      </c>
      <c r="BC991" s="18" t="s">
        <v>5537</v>
      </c>
      <c r="BD991" s="18" t="s">
        <v>5537</v>
      </c>
      <c r="BE991" s="18" t="s">
        <v>5537</v>
      </c>
      <c r="BF991" s="18" t="s">
        <v>5537</v>
      </c>
      <c r="BG991" s="18" t="s">
        <v>5537</v>
      </c>
      <c r="BH991" s="18" t="s">
        <v>5537</v>
      </c>
      <c r="BI991" s="18" t="s">
        <v>5537</v>
      </c>
      <c r="BJ991" s="18" t="s">
        <v>5537</v>
      </c>
      <c r="BK991" s="18" t="s">
        <v>5537</v>
      </c>
      <c r="BL991" s="9" t="s">
        <v>5537</v>
      </c>
      <c r="BM991" s="14" t="s">
        <v>5537</v>
      </c>
      <c r="BN991" s="14" t="s">
        <v>5537</v>
      </c>
      <c r="BO991" s="14" t="str">
        <f>_xlfn.XLOOKUP(B991,'[4]cell downs 18042026 17h'!$B:$B,'[4]cell downs 18042026 17h'!$B:$B,"")</f>
        <v/>
      </c>
      <c r="BP991" s="14" t="str">
        <f>_xlfn.XLOOKUP(B991,'[5]Cells Huawei 19042026 15h'!$B:$B,'[5]Cells Huawei 19042026 15h'!$B:$B,"")</f>
        <v/>
      </c>
      <c r="BQ991" s="9" t="str">
        <f>_xlfn.XLOOKUP(B991,'[6]cells down 19042026 9H40'!$B:$B,'[6]cells down 19042026 9H40'!$B:$B,"")</f>
        <v/>
      </c>
      <c r="BR991" s="9" t="s">
        <v>2537</v>
      </c>
      <c r="BS991" s="9" t="s">
        <v>5537</v>
      </c>
      <c r="BT991" s="108"/>
    </row>
    <row r="992" spans="1:72" s="9" customFormat="1" x14ac:dyDescent="0.35">
      <c r="A992" s="1" t="s">
        <v>1743</v>
      </c>
      <c r="B992" s="8" t="s">
        <v>1744</v>
      </c>
      <c r="C992" s="3" t="str">
        <f>_xlfn.XLOOKUP(B992,'[1]daily break down'!$D:$D,'[1]daily break down'!$E:$E,"")</f>
        <v>Yaounde</v>
      </c>
      <c r="D992" s="1" t="s">
        <v>11</v>
      </c>
      <c r="E992" s="1" t="s">
        <v>12</v>
      </c>
      <c r="F992" s="3" t="s">
        <v>37</v>
      </c>
      <c r="G992" s="1" t="s">
        <v>38</v>
      </c>
      <c r="H992" s="34" t="str">
        <f>_xlfn.XLOOKUP(B992,[2]CALCULATION!$B:$B,[2]CALCULATION!$H:$H,"")</f>
        <v>ZTE</v>
      </c>
      <c r="I992" s="28">
        <v>0</v>
      </c>
      <c r="J992" s="28">
        <v>0</v>
      </c>
      <c r="K992" s="28">
        <v>0</v>
      </c>
      <c r="L992" s="28">
        <v>0</v>
      </c>
      <c r="M992" s="28">
        <v>0</v>
      </c>
      <c r="N992" s="28">
        <v>0</v>
      </c>
      <c r="O992" s="28">
        <v>0.81313689064671413</v>
      </c>
      <c r="P992" s="28">
        <v>0.67564627189791004</v>
      </c>
      <c r="Q992" s="28">
        <v>2.6765815434048736</v>
      </c>
      <c r="R992" s="28">
        <v>0</v>
      </c>
      <c r="S992" s="93">
        <v>0</v>
      </c>
      <c r="T992" s="93">
        <f>_xlfn.XLOOKUP(B992,'[3]Nur des jours'!$B:$B,'[3]Nur des jours'!$U:$U,"")</f>
        <v>0</v>
      </c>
      <c r="U992" s="93">
        <v>0.69414124811304911</v>
      </c>
      <c r="V992" s="93">
        <v>0</v>
      </c>
      <c r="W992" s="93">
        <v>0</v>
      </c>
      <c r="X992" s="93">
        <v>0</v>
      </c>
      <c r="Y992" s="93">
        <v>0</v>
      </c>
      <c r="Z992" s="93">
        <v>0.38935759474706905</v>
      </c>
      <c r="AA992" s="93">
        <v>0</v>
      </c>
      <c r="AB992" s="93">
        <v>3.6472735159074551E-2</v>
      </c>
      <c r="AC992" s="93">
        <f>_xlfn.XLOOKUP(B992,'[3]Nur des jours'!$B:$B,'[3]Nur des jours'!$N:$N,"")</f>
        <v>3.1988461417731782</v>
      </c>
      <c r="AD992" s="93">
        <v>3.1988461417731782</v>
      </c>
      <c r="AE992" s="93">
        <v>0</v>
      </c>
      <c r="AF992" s="93">
        <v>0</v>
      </c>
      <c r="AG992" s="93"/>
      <c r="AH992" s="93">
        <v>0</v>
      </c>
      <c r="AI992" s="93">
        <v>0</v>
      </c>
      <c r="AJ992" s="93">
        <v>0</v>
      </c>
      <c r="AK992" s="93">
        <v>0</v>
      </c>
      <c r="AL992" s="93">
        <v>0</v>
      </c>
      <c r="AM992" s="49" t="s">
        <v>5559</v>
      </c>
      <c r="AN992" s="49"/>
      <c r="AO992" s="48" t="str" cm="1">
        <f t="array" ref="AO992">IFERROR(_xlfn.IFS(
AQ992="MPR ISSUE","PDH",
AQ992="BSS Hardware Issue","BSS",
AQ992="Sites strategiques, MLL, Pylone, etc.","ENVTECH",
AQ992="AKTIVCO DEFAUT GE &amp; POWER Cabinet","AKTIVCO",
AQ992="AKTIVCO Coupure ENEO &amp; Baisse de tension","AKTIVCO GRID ONLY",
AQ992="Coupure ENEO &amp; Baisse de tension","IHS GRID ONLY",
AQ992="Defaut GE &amp; POWER Cabinet","IHS",
AQ992="Sharing","Partners",
AQ992="Sites strategiques &amp; DataCenter","SST &amp; DC",
AQ992="Exclu","Exclu",
AQ992="SAT","SAT",
AQ992="SPARE-ISSUE","SPARE-ISSUE",
AQ992="Fiber CAmtel","TRANS_FO_CAMTEL",
AQ992="Fiber AOF","Fiber AOF",
AQ992="Projet OCM (HUAWEI)","TRAVAUX-HUAWEI",
AQ992="Projet OCM (NOKIA)","TRAVAUX-NOKIA",
AQ992="ACCESS-ISSUE","ACCESS-ISSUE",
AQ992="Projet OCM (ZTE, NOKIA, autres projets)","TRAVAUX OCM",
AQ992="No root CAuse","No root cause",
AQ992="ODU HS","PDH",
AQ992="IP &amp; VLAN","PDH",
AQ992="Warehouse HUAWEI","SPARE-ISSUE",
AQ992="SPARE-HS","SPARE-ISSUE",
AQ992="Power Telco","BSS",AQ992="no impacts","no impacts"
),"")</f>
        <v>No root cause</v>
      </c>
      <c r="AP992" s="48" t="str" cm="1">
        <f t="array" ref="AP992">IFERROR(_xlfn.IFS(
AQ992="MPR ISSUE","TX ISSUE",
AQ992="BSS Hardware Issue","RAN ISSUE",
AQ992="Sites strategiques, MLL, Pylone, etc.","ENVTECH",
AQ992="AKTIVCO DEFAUT GE &amp; POWER Cabinet","POWER ISSUE",
AQ992="AKTIVCO Coupure ENEO &amp; Baisse de tension","POWER ISSUE",
AQ992="Coupure ENEO &amp; Baisse de tension","POWER ISSUE",
AQ992="Defaut GE &amp; POWER Cabinet","POWER ISSUE",
AQ992="Sharing","POWER ISSUE",
AQ992="Sites strategiques &amp; DataCenter","POWER ISSUE",
AQ992="Exclu","Exclu",
AQ992="SAT","TX ISSUE",
AQ992="SPARE-ISSUE","SPARE-ISSUE",
AQ992="Fiber CAmtel","TX ISSUE",
AQ992="Fiber AOF","TX ISSUE",
AQ992="Projet OCM (HUAWEI)","TRAVAUX-HUAWEI",
AQ992="Projet OCM (NOKIA)","TRAVAUX -NOKIA",
AQ992="ACCESS-ISSUE","ACCESS-ISSUE",
AQ992="Projet OCM (ZTE, NOKIA, autres projets)","TRAVAUX OCM",
AQ992="No root CAuse","No root cause",
AQ992="ODU HS","TX ISSUE",
AQ992="IP &amp; VLAN","TX ISSUE",
AQ992="Warehouse HUAWEI","SPARE-ISSUE",
AQ992="SPARE-HS","SPARE-ISSUE",
AQ992="Power Telco","RAN ISSUE",AQ992="no impacts","no impacts"
),"")</f>
        <v>No root cause</v>
      </c>
      <c r="AQ992" s="127" t="s">
        <v>5344</v>
      </c>
      <c r="AR992" s="48" t="str" cm="1">
        <f t="array" ref="AR992">IFERROR(_xlfn.IFS(
AQ992="MPR ISSUE","ACTIVE",
AQ992="BSS Hardware Issue","ACTIVE",
AQ992="Sites strategiques, MLL, Pylone, etc.","PASSIVE",
AQ992="AKTIVCO DEFAUT GE &amp; POWER Cabinet","PASSIVE",
AQ992="AKTIVCO Coupure ENEO &amp; Baisse de tension","PASSIVE",
AQ992="Coupure ENEO &amp; Baisse de tension","PASSIVE",
AQ992="Defaut GE &amp; POWER Cabinet","PASSIVE",
AQ992="Sharing","PASSIVE",
AQ992="Sites strategiques &amp; DataCenter","PASSIVE",
AQ992="Exclu","Exclu",
AQ992="SAT","ACTIVE",
AQ992="SPARE-ISSUE","SPARE-ISSUE",
AQ992="Fiber CAmtel","ACTIVE",
AQ992="Fiber AOF","ACTIVE",
AQ992="Projet OCM (HUAWEI)","PLANNED WORKS",
AQ992="Projet OCM (NOKIA)","PLANNED WORKS",
AQ992="ACCESS-ISSUE","ACCESS-ISSUE",
AQ992="Projet OCM (ZTE, NOKIA, autres projets)","PLANNED WORKS",
AQ992="No root CAuse","No root cause",
AQ992="ODU HS","ACTIVE",
AQ992="IP &amp; VLAN","ACTIVE",
AQ992="Warehouse HUAWEI","SPARE-ISSUE",
AQ992="SPARE-HS","SPARE-ISSUE",
AQ992="Power Telco","ACTIVE", AQ992="no impacts","no impacts"
),"")</f>
        <v>No root cause</v>
      </c>
      <c r="AS992" s="92" t="s">
        <v>5537</v>
      </c>
      <c r="AT992" s="98" t="s">
        <v>1744</v>
      </c>
      <c r="AV992" s="17" t="s">
        <v>5537</v>
      </c>
      <c r="AW992" s="7" t="s">
        <v>5537</v>
      </c>
      <c r="AX992" s="6" t="s">
        <v>5537</v>
      </c>
      <c r="AY992" s="7"/>
      <c r="AZ992" s="3" t="s">
        <v>5537</v>
      </c>
      <c r="BA992" s="18" t="s">
        <v>5537</v>
      </c>
      <c r="BB992" s="18" t="s">
        <v>5537</v>
      </c>
      <c r="BC992" s="18" t="s">
        <v>5537</v>
      </c>
      <c r="BD992" s="18" t="s">
        <v>5537</v>
      </c>
      <c r="BE992" s="18" t="s">
        <v>5537</v>
      </c>
      <c r="BF992" s="18" t="s">
        <v>5537</v>
      </c>
      <c r="BG992" s="18" t="s">
        <v>5537</v>
      </c>
      <c r="BH992" s="18" t="s">
        <v>5537</v>
      </c>
      <c r="BI992" s="18" t="s">
        <v>5537</v>
      </c>
      <c r="BJ992" s="18" t="s">
        <v>5537</v>
      </c>
      <c r="BK992" s="18" t="s">
        <v>5537</v>
      </c>
      <c r="BL992" s="9" t="s">
        <v>5537</v>
      </c>
      <c r="BM992" s="14" t="s">
        <v>5537</v>
      </c>
      <c r="BN992" s="14" t="s">
        <v>5537</v>
      </c>
      <c r="BO992" s="14" t="str">
        <f>_xlfn.XLOOKUP(B992,'[4]cell downs 18042026 17h'!$B:$B,'[4]cell downs 18042026 17h'!$B:$B,"")</f>
        <v/>
      </c>
      <c r="BP992" s="14" t="str">
        <f>_xlfn.XLOOKUP(B992,'[5]Cells Huawei 19042026 15h'!$B:$B,'[5]Cells Huawei 19042026 15h'!$B:$B,"")</f>
        <v/>
      </c>
      <c r="BQ992" s="9" t="str">
        <f>_xlfn.XLOOKUP(B992,'[6]cells down 19042026 9H40'!$B:$B,'[6]cells down 19042026 9H40'!$B:$B,"")</f>
        <v/>
      </c>
      <c r="BR992" s="9" t="s">
        <v>1744</v>
      </c>
      <c r="BS992" s="9" t="s">
        <v>5537</v>
      </c>
      <c r="BT992" s="108"/>
    </row>
    <row r="993" spans="1:72" s="9" customFormat="1" x14ac:dyDescent="0.35">
      <c r="A993" s="1" t="s">
        <v>427</v>
      </c>
      <c r="B993" s="8" t="s">
        <v>428</v>
      </c>
      <c r="C993" s="3" t="str">
        <f>_xlfn.XLOOKUP(B993,'[1]daily break down'!$D:$D,'[1]daily break down'!$E:$E,"")</f>
        <v>SUD-OUEST</v>
      </c>
      <c r="D993" s="1" t="s">
        <v>11</v>
      </c>
      <c r="E993" s="1" t="s">
        <v>12</v>
      </c>
      <c r="F993" s="3" t="s">
        <v>13</v>
      </c>
      <c r="G993" s="1" t="s">
        <v>106</v>
      </c>
      <c r="H993" s="32" t="str">
        <f>_xlfn.XLOOKUP(B993,[2]CALCULATION!$B:$B,[2]CALCULATION!$H:$H,"")</f>
        <v>Huawei</v>
      </c>
      <c r="I993" s="28">
        <v>0.79986759237857163</v>
      </c>
      <c r="J993" s="28">
        <v>0.91556374542351882</v>
      </c>
      <c r="K993" s="28">
        <v>1.3075787668398811</v>
      </c>
      <c r="L993" s="28">
        <v>1.1265527219183125</v>
      </c>
      <c r="M993" s="28">
        <v>5.0364834362060646</v>
      </c>
      <c r="N993" s="28">
        <v>2.7929732645041989</v>
      </c>
      <c r="O993" s="28">
        <v>0.32201233902058313</v>
      </c>
      <c r="P993" s="28">
        <v>0</v>
      </c>
      <c r="Q993" s="28">
        <v>1.0701046990437544E-3</v>
      </c>
      <c r="R993" s="28">
        <v>0</v>
      </c>
      <c r="S993" s="93">
        <v>0</v>
      </c>
      <c r="T993" s="93">
        <f>_xlfn.XLOOKUP(B993,'[3]Nur des jours'!$B:$B,'[3]Nur des jours'!$U:$U,"")</f>
        <v>0</v>
      </c>
      <c r="U993" s="93">
        <v>0.44420046057306251</v>
      </c>
      <c r="V993" s="93">
        <v>0.16529550584562525</v>
      </c>
      <c r="W993" s="93">
        <v>0</v>
      </c>
      <c r="X993" s="93">
        <v>0</v>
      </c>
      <c r="Y993" s="93">
        <v>0.15102744319170855</v>
      </c>
      <c r="Z993" s="93">
        <v>0.1673465398521258</v>
      </c>
      <c r="AA993" s="93">
        <v>0</v>
      </c>
      <c r="AB993" s="93">
        <v>0</v>
      </c>
      <c r="AC993" s="93">
        <f>_xlfn.XLOOKUP(B993,'[3]Nur des jours'!$B:$B,'[3]Nur des jours'!$N:$N,"")</f>
        <v>2.7746923092288682</v>
      </c>
      <c r="AD993" s="93">
        <v>2.7746923092288682</v>
      </c>
      <c r="AE993" s="93">
        <v>0</v>
      </c>
      <c r="AF993" s="93">
        <v>0</v>
      </c>
      <c r="AG993" s="93"/>
      <c r="AH993" s="93">
        <v>0</v>
      </c>
      <c r="AI993" s="93">
        <v>0</v>
      </c>
      <c r="AJ993" s="93">
        <v>0</v>
      </c>
      <c r="AK993" s="93">
        <v>0</v>
      </c>
      <c r="AL993" s="93">
        <v>0</v>
      </c>
      <c r="AM993" s="49" t="s">
        <v>5559</v>
      </c>
      <c r="AN993" s="49"/>
      <c r="AO993" s="48" t="str" cm="1">
        <f t="array" ref="AO993">IFERROR(_xlfn.IFS(
AQ993="MPR ISSUE","PDH",
AQ993="BSS Hardware Issue","BSS",
AQ993="Sites strategiques, MLL, Pylone, etc.","ENVTECH",
AQ993="AKTIVCO DEFAUT GE &amp; POWER Cabinet","AKTIVCO",
AQ993="AKTIVCO Coupure ENEO &amp; Baisse de tension","AKTIVCO GRID ONLY",
AQ993="Coupure ENEO &amp; Baisse de tension","IHS GRID ONLY",
AQ993="Defaut GE &amp; POWER Cabinet","IHS",
AQ993="Sharing","Partners",
AQ993="Sites strategiques &amp; DataCenter","SST &amp; DC",
AQ993="Exclu","Exclu",
AQ993="SAT","SAT",
AQ993="SPARE-ISSUE","SPARE-ISSUE",
AQ993="Fiber CAmtel","TRANS_FO_CAMTEL",
AQ993="Fiber AOF","Fiber AOF",
AQ993="Projet OCM (HUAWEI)","TRAVAUX-HUAWEI",
AQ993="Projet OCM (NOKIA)","TRAVAUX-NOKIA",
AQ993="ACCESS-ISSUE","ACCESS-ISSUE",
AQ993="Projet OCM (ZTE, NOKIA, autres projets)","TRAVAUX OCM",
AQ993="No root CAuse","No root cause",
AQ993="ODU HS","PDH",
AQ993="IP &amp; VLAN","PDH",
AQ993="Warehouse HUAWEI","SPARE-ISSUE",
AQ993="SPARE-HS","SPARE-ISSUE",
AQ993="Power Telco","BSS",AQ993="no impacts","no impacts"
),"")</f>
        <v>No root cause</v>
      </c>
      <c r="AP993" s="48" t="str" cm="1">
        <f t="array" ref="AP993">IFERROR(_xlfn.IFS(
AQ993="MPR ISSUE","TX ISSUE",
AQ993="BSS Hardware Issue","RAN ISSUE",
AQ993="Sites strategiques, MLL, Pylone, etc.","ENVTECH",
AQ993="AKTIVCO DEFAUT GE &amp; POWER Cabinet","POWER ISSUE",
AQ993="AKTIVCO Coupure ENEO &amp; Baisse de tension","POWER ISSUE",
AQ993="Coupure ENEO &amp; Baisse de tension","POWER ISSUE",
AQ993="Defaut GE &amp; POWER Cabinet","POWER ISSUE",
AQ993="Sharing","POWER ISSUE",
AQ993="Sites strategiques &amp; DataCenter","POWER ISSUE",
AQ993="Exclu","Exclu",
AQ993="SAT","TX ISSUE",
AQ993="SPARE-ISSUE","SPARE-ISSUE",
AQ993="Fiber CAmtel","TX ISSUE",
AQ993="Fiber AOF","TX ISSUE",
AQ993="Projet OCM (HUAWEI)","TRAVAUX-HUAWEI",
AQ993="Projet OCM (NOKIA)","TRAVAUX -NOKIA",
AQ993="ACCESS-ISSUE","ACCESS-ISSUE",
AQ993="Projet OCM (ZTE, NOKIA, autres projets)","TRAVAUX OCM",
AQ993="No root CAuse","No root cause",
AQ993="ODU HS","TX ISSUE",
AQ993="IP &amp; VLAN","TX ISSUE",
AQ993="Warehouse HUAWEI","SPARE-ISSUE",
AQ993="SPARE-HS","SPARE-ISSUE",
AQ993="Power Telco","RAN ISSUE",AQ993="no impacts","no impacts"
),"")</f>
        <v>No root cause</v>
      </c>
      <c r="AQ993" s="127" t="s">
        <v>5344</v>
      </c>
      <c r="AR993" s="48" t="str" cm="1">
        <f t="array" ref="AR993">IFERROR(_xlfn.IFS(
AQ993="MPR ISSUE","ACTIVE",
AQ993="BSS Hardware Issue","ACTIVE",
AQ993="Sites strategiques, MLL, Pylone, etc.","PASSIVE",
AQ993="AKTIVCO DEFAUT GE &amp; POWER Cabinet","PASSIVE",
AQ993="AKTIVCO Coupure ENEO &amp; Baisse de tension","PASSIVE",
AQ993="Coupure ENEO &amp; Baisse de tension","PASSIVE",
AQ993="Defaut GE &amp; POWER Cabinet","PASSIVE",
AQ993="Sharing","PASSIVE",
AQ993="Sites strategiques &amp; DataCenter","PASSIVE",
AQ993="Exclu","Exclu",
AQ993="SAT","ACTIVE",
AQ993="SPARE-ISSUE","SPARE-ISSUE",
AQ993="Fiber CAmtel","ACTIVE",
AQ993="Fiber AOF","ACTIVE",
AQ993="Projet OCM (HUAWEI)","PLANNED WORKS",
AQ993="Projet OCM (NOKIA)","PLANNED WORKS",
AQ993="ACCESS-ISSUE","ACCESS-ISSUE",
AQ993="Projet OCM (ZTE, NOKIA, autres projets)","PLANNED WORKS",
AQ993="No root CAuse","No root cause",
AQ993="ODU HS","ACTIVE",
AQ993="IP &amp; VLAN","ACTIVE",
AQ993="Warehouse HUAWEI","SPARE-ISSUE",
AQ993="SPARE-HS","SPARE-ISSUE",
AQ993="Power Telco","ACTIVE", AQ993="no impacts","no impacts"
),"")</f>
        <v>No root cause</v>
      </c>
      <c r="AS993" s="92" t="s">
        <v>5537</v>
      </c>
      <c r="AT993" s="98" t="s">
        <v>428</v>
      </c>
      <c r="AV993" s="17" t="s">
        <v>5537</v>
      </c>
      <c r="AW993" s="7" t="s">
        <v>5537</v>
      </c>
      <c r="AX993" s="6" t="s">
        <v>5537</v>
      </c>
      <c r="AY993" s="7"/>
      <c r="AZ993" s="3" t="s">
        <v>5537</v>
      </c>
      <c r="BA993" s="18" t="s">
        <v>5537</v>
      </c>
      <c r="BB993" s="18" t="s">
        <v>5537</v>
      </c>
      <c r="BC993" s="18" t="s">
        <v>5537</v>
      </c>
      <c r="BD993" s="18" t="s">
        <v>5537</v>
      </c>
      <c r="BE993" s="18" t="s">
        <v>5537</v>
      </c>
      <c r="BF993" s="18" t="s">
        <v>5537</v>
      </c>
      <c r="BG993" s="18" t="s">
        <v>5537</v>
      </c>
      <c r="BH993" s="18" t="s">
        <v>5537</v>
      </c>
      <c r="BI993" s="18" t="s">
        <v>5537</v>
      </c>
      <c r="BJ993" s="18" t="s">
        <v>5537</v>
      </c>
      <c r="BK993" s="18" t="s">
        <v>5537</v>
      </c>
      <c r="BL993" s="9" t="s">
        <v>5537</v>
      </c>
      <c r="BM993" s="14" t="s">
        <v>5537</v>
      </c>
      <c r="BN993" s="14" t="s">
        <v>5537</v>
      </c>
      <c r="BO993" s="14" t="str">
        <f>_xlfn.XLOOKUP(B993,'[4]cell downs 18042026 17h'!$B:$B,'[4]cell downs 18042026 17h'!$B:$B,"")</f>
        <v/>
      </c>
      <c r="BP993" s="14" t="str">
        <f>_xlfn.XLOOKUP(B993,'[5]Cells Huawei 19042026 15h'!$B:$B,'[5]Cells Huawei 19042026 15h'!$B:$B,"")</f>
        <v/>
      </c>
      <c r="BQ993" s="9" t="str">
        <f>_xlfn.XLOOKUP(B993,'[6]cells down 19042026 9H40'!$B:$B,'[6]cells down 19042026 9H40'!$B:$B,"")</f>
        <v/>
      </c>
      <c r="BR993" s="9" t="s">
        <v>428</v>
      </c>
      <c r="BS993" s="9" t="s">
        <v>5537</v>
      </c>
      <c r="BT993" s="108"/>
    </row>
    <row r="994" spans="1:72" s="9" customFormat="1" x14ac:dyDescent="0.35">
      <c r="A994" s="1" t="s">
        <v>419</v>
      </c>
      <c r="B994" s="8" t="s">
        <v>420</v>
      </c>
      <c r="C994" s="3" t="str">
        <f>_xlfn.XLOOKUP(B994,'[1]daily break down'!$D:$D,'[1]daily break down'!$E:$E,"")</f>
        <v>SUD-OUEST</v>
      </c>
      <c r="D994" s="1" t="s">
        <v>11</v>
      </c>
      <c r="E994" s="1" t="s">
        <v>12</v>
      </c>
      <c r="F994" s="3" t="s">
        <v>13</v>
      </c>
      <c r="G994" s="1" t="s">
        <v>106</v>
      </c>
      <c r="H994" s="32" t="str">
        <f>_xlfn.XLOOKUP(B994,[2]CALCULATION!$B:$B,[2]CALCULATION!$H:$H,"")</f>
        <v>Huawei</v>
      </c>
      <c r="I994" s="28">
        <v>0</v>
      </c>
      <c r="J994" s="28">
        <v>0</v>
      </c>
      <c r="K994" s="28">
        <v>0</v>
      </c>
      <c r="L994" s="28">
        <v>0</v>
      </c>
      <c r="M994" s="28">
        <v>0</v>
      </c>
      <c r="N994" s="28">
        <v>0.10135675007776095</v>
      </c>
      <c r="O994" s="28">
        <v>8.4716622007630551E-3</v>
      </c>
      <c r="P994" s="28">
        <v>0</v>
      </c>
      <c r="Q994" s="28">
        <v>1.3376308738046931E-3</v>
      </c>
      <c r="R994" s="28">
        <v>0</v>
      </c>
      <c r="S994" s="93">
        <v>0</v>
      </c>
      <c r="T994" s="93">
        <f>_xlfn.XLOOKUP(B994,'[3]Nur des jours'!$B:$B,'[3]Nur des jours'!$U:$U,"")</f>
        <v>0</v>
      </c>
      <c r="U994" s="93">
        <v>0</v>
      </c>
      <c r="V994" s="93">
        <v>0</v>
      </c>
      <c r="W994" s="93">
        <v>0</v>
      </c>
      <c r="X994" s="93">
        <v>0</v>
      </c>
      <c r="Y994" s="93">
        <v>0.19335008403888901</v>
      </c>
      <c r="Z994" s="93">
        <v>8.9175391586979543E-5</v>
      </c>
      <c r="AA994" s="93">
        <v>0</v>
      </c>
      <c r="AB994" s="93">
        <v>0</v>
      </c>
      <c r="AC994" s="93">
        <f>_xlfn.XLOOKUP(B994,'[3]Nur des jours'!$B:$B,'[3]Nur des jours'!$N:$N,"")</f>
        <v>2.7587299141347987</v>
      </c>
      <c r="AD994" s="93">
        <v>2.7587299141347987</v>
      </c>
      <c r="AE994" s="93">
        <v>0</v>
      </c>
      <c r="AF994" s="93">
        <v>0</v>
      </c>
      <c r="AG994" s="93"/>
      <c r="AH994" s="93">
        <v>0</v>
      </c>
      <c r="AI994" s="93">
        <v>0</v>
      </c>
      <c r="AJ994" s="93">
        <v>0</v>
      </c>
      <c r="AK994" s="93">
        <v>0</v>
      </c>
      <c r="AL994" s="93">
        <v>0</v>
      </c>
      <c r="AM994" s="49" t="s">
        <v>5559</v>
      </c>
      <c r="AN994" s="49"/>
      <c r="AO994" s="48" t="str" cm="1">
        <f t="array" ref="AO994">IFERROR(_xlfn.IFS(
AQ994="MPR ISSUE","PDH",
AQ994="BSS Hardware Issue","BSS",
AQ994="Sites strategiques, MLL, Pylone, etc.","ENVTECH",
AQ994="AKTIVCO DEFAUT GE &amp; POWER Cabinet","AKTIVCO",
AQ994="AKTIVCO Coupure ENEO &amp; Baisse de tension","AKTIVCO GRID ONLY",
AQ994="Coupure ENEO &amp; Baisse de tension","IHS GRID ONLY",
AQ994="Defaut GE &amp; POWER Cabinet","IHS",
AQ994="Sharing","Partners",
AQ994="Sites strategiques &amp; DataCenter","SST &amp; DC",
AQ994="Exclu","Exclu",
AQ994="SAT","SAT",
AQ994="SPARE-ISSUE","SPARE-ISSUE",
AQ994="Fiber CAmtel","TRANS_FO_CAMTEL",
AQ994="Fiber AOF","Fiber AOF",
AQ994="Projet OCM (HUAWEI)","TRAVAUX-HUAWEI",
AQ994="Projet OCM (NOKIA)","TRAVAUX-NOKIA",
AQ994="ACCESS-ISSUE","ACCESS-ISSUE",
AQ994="Projet OCM (ZTE, NOKIA, autres projets)","TRAVAUX OCM",
AQ994="No root CAuse","No root cause",
AQ994="ODU HS","PDH",
AQ994="IP &amp; VLAN","PDH",
AQ994="Warehouse HUAWEI","SPARE-ISSUE",
AQ994="SPARE-HS","SPARE-ISSUE",
AQ994="Power Telco","BSS",AQ994="no impacts","no impacts"
),"")</f>
        <v>No root cause</v>
      </c>
      <c r="AP994" s="48" t="str" cm="1">
        <f t="array" ref="AP994">IFERROR(_xlfn.IFS(
AQ994="MPR ISSUE","TX ISSUE",
AQ994="BSS Hardware Issue","RAN ISSUE",
AQ994="Sites strategiques, MLL, Pylone, etc.","ENVTECH",
AQ994="AKTIVCO DEFAUT GE &amp; POWER Cabinet","POWER ISSUE",
AQ994="AKTIVCO Coupure ENEO &amp; Baisse de tension","POWER ISSUE",
AQ994="Coupure ENEO &amp; Baisse de tension","POWER ISSUE",
AQ994="Defaut GE &amp; POWER Cabinet","POWER ISSUE",
AQ994="Sharing","POWER ISSUE",
AQ994="Sites strategiques &amp; DataCenter","POWER ISSUE",
AQ994="Exclu","Exclu",
AQ994="SAT","TX ISSUE",
AQ994="SPARE-ISSUE","SPARE-ISSUE",
AQ994="Fiber CAmtel","TX ISSUE",
AQ994="Fiber AOF","TX ISSUE",
AQ994="Projet OCM (HUAWEI)","TRAVAUX-HUAWEI",
AQ994="Projet OCM (NOKIA)","TRAVAUX -NOKIA",
AQ994="ACCESS-ISSUE","ACCESS-ISSUE",
AQ994="Projet OCM (ZTE, NOKIA, autres projets)","TRAVAUX OCM",
AQ994="No root CAuse","No root cause",
AQ994="ODU HS","TX ISSUE",
AQ994="IP &amp; VLAN","TX ISSUE",
AQ994="Warehouse HUAWEI","SPARE-ISSUE",
AQ994="SPARE-HS","SPARE-ISSUE",
AQ994="Power Telco","RAN ISSUE",AQ994="no impacts","no impacts"
),"")</f>
        <v>No root cause</v>
      </c>
      <c r="AQ994" s="127" t="s">
        <v>5344</v>
      </c>
      <c r="AR994" s="48" t="str" cm="1">
        <f t="array" ref="AR994">IFERROR(_xlfn.IFS(
AQ994="MPR ISSUE","ACTIVE",
AQ994="BSS Hardware Issue","ACTIVE",
AQ994="Sites strategiques, MLL, Pylone, etc.","PASSIVE",
AQ994="AKTIVCO DEFAUT GE &amp; POWER Cabinet","PASSIVE",
AQ994="AKTIVCO Coupure ENEO &amp; Baisse de tension","PASSIVE",
AQ994="Coupure ENEO &amp; Baisse de tension","PASSIVE",
AQ994="Defaut GE &amp; POWER Cabinet","PASSIVE",
AQ994="Sharing","PASSIVE",
AQ994="Sites strategiques &amp; DataCenter","PASSIVE",
AQ994="Exclu","Exclu",
AQ994="SAT","ACTIVE",
AQ994="SPARE-ISSUE","SPARE-ISSUE",
AQ994="Fiber CAmtel","ACTIVE",
AQ994="Fiber AOF","ACTIVE",
AQ994="Projet OCM (HUAWEI)","PLANNED WORKS",
AQ994="Projet OCM (NOKIA)","PLANNED WORKS",
AQ994="ACCESS-ISSUE","ACCESS-ISSUE",
AQ994="Projet OCM (ZTE, NOKIA, autres projets)","PLANNED WORKS",
AQ994="No root CAuse","No root cause",
AQ994="ODU HS","ACTIVE",
AQ994="IP &amp; VLAN","ACTIVE",
AQ994="Warehouse HUAWEI","SPARE-ISSUE",
AQ994="SPARE-HS","SPARE-ISSUE",
AQ994="Power Telco","ACTIVE", AQ994="no impacts","no impacts"
),"")</f>
        <v>No root cause</v>
      </c>
      <c r="AS994" s="92" t="s">
        <v>5537</v>
      </c>
      <c r="AT994" s="98" t="s">
        <v>420</v>
      </c>
      <c r="AV994" s="17" t="s">
        <v>5537</v>
      </c>
      <c r="AW994" s="7" t="s">
        <v>5537</v>
      </c>
      <c r="AX994" s="6" t="s">
        <v>5537</v>
      </c>
      <c r="AY994" s="7"/>
      <c r="AZ994" s="3" t="s">
        <v>5537</v>
      </c>
      <c r="BA994" s="18" t="s">
        <v>5537</v>
      </c>
      <c r="BB994" s="18" t="s">
        <v>5537</v>
      </c>
      <c r="BC994" s="18" t="s">
        <v>5537</v>
      </c>
      <c r="BD994" s="18" t="s">
        <v>5537</v>
      </c>
      <c r="BE994" s="18" t="s">
        <v>5537</v>
      </c>
      <c r="BF994" s="18" t="s">
        <v>5537</v>
      </c>
      <c r="BG994" s="18" t="s">
        <v>5537</v>
      </c>
      <c r="BH994" s="18" t="s">
        <v>5537</v>
      </c>
      <c r="BI994" s="18" t="s">
        <v>5537</v>
      </c>
      <c r="BJ994" s="18" t="s">
        <v>5537</v>
      </c>
      <c r="BK994" s="18" t="s">
        <v>5537</v>
      </c>
      <c r="BL994" s="9" t="s">
        <v>5537</v>
      </c>
      <c r="BM994" s="14" t="s">
        <v>5537</v>
      </c>
      <c r="BN994" s="14" t="s">
        <v>5537</v>
      </c>
      <c r="BO994" s="14" t="str">
        <f>_xlfn.XLOOKUP(B994,'[4]cell downs 18042026 17h'!$B:$B,'[4]cell downs 18042026 17h'!$B:$B,"")</f>
        <v/>
      </c>
      <c r="BP994" s="14" t="str">
        <f>_xlfn.XLOOKUP(B994,'[5]Cells Huawei 19042026 15h'!$B:$B,'[5]Cells Huawei 19042026 15h'!$B:$B,"")</f>
        <v/>
      </c>
      <c r="BQ994" s="9" t="str">
        <f>_xlfn.XLOOKUP(B994,'[6]cells down 19042026 9H40'!$B:$B,'[6]cells down 19042026 9H40'!$B:$B,"")</f>
        <v/>
      </c>
      <c r="BR994" s="9" t="s">
        <v>420</v>
      </c>
      <c r="BS994" s="9" t="s">
        <v>12</v>
      </c>
      <c r="BT994" s="108"/>
    </row>
    <row r="995" spans="1:72" s="9" customFormat="1" x14ac:dyDescent="0.35">
      <c r="A995" s="1" t="s">
        <v>423</v>
      </c>
      <c r="B995" s="8" t="s">
        <v>424</v>
      </c>
      <c r="C995" s="3" t="str">
        <f>_xlfn.XLOOKUP(B995,'[1]daily break down'!$D:$D,'[1]daily break down'!$E:$E,"")</f>
        <v>SUD-OUEST</v>
      </c>
      <c r="D995" s="1" t="s">
        <v>11</v>
      </c>
      <c r="E995" s="1" t="s">
        <v>12</v>
      </c>
      <c r="F995" s="3" t="s">
        <v>13</v>
      </c>
      <c r="G995" s="1" t="s">
        <v>106</v>
      </c>
      <c r="H995" s="32" t="str">
        <f>_xlfn.XLOOKUP(B995,[2]CALCULATION!$B:$B,[2]CALCULATION!$H:$H,"")</f>
        <v>Huawei</v>
      </c>
      <c r="I995" s="28">
        <v>0</v>
      </c>
      <c r="J995" s="28">
        <v>0</v>
      </c>
      <c r="K995" s="28">
        <v>0</v>
      </c>
      <c r="L995" s="28">
        <v>0</v>
      </c>
      <c r="M995" s="28">
        <v>0</v>
      </c>
      <c r="N995" s="28">
        <v>0</v>
      </c>
      <c r="O995" s="28">
        <v>9.4347564299024338E-3</v>
      </c>
      <c r="P995" s="28">
        <v>0</v>
      </c>
      <c r="Q995" s="28">
        <v>8.0257852428281603E-4</v>
      </c>
      <c r="R995" s="28">
        <v>0</v>
      </c>
      <c r="S995" s="93">
        <v>0</v>
      </c>
      <c r="T995" s="93">
        <f>_xlfn.XLOOKUP(B995,'[3]Nur des jours'!$B:$B,'[3]Nur des jours'!$U:$U,"")</f>
        <v>8.9175391586979543E-5</v>
      </c>
      <c r="U995" s="93">
        <v>0</v>
      </c>
      <c r="V995" s="93">
        <v>0</v>
      </c>
      <c r="W995" s="93">
        <v>8.9175391586979543E-5</v>
      </c>
      <c r="X995" s="93">
        <v>0</v>
      </c>
      <c r="Y995" s="93">
        <v>0.14936878090819072</v>
      </c>
      <c r="Z995" s="93">
        <v>0</v>
      </c>
      <c r="AA995" s="93">
        <v>0</v>
      </c>
      <c r="AB995" s="93">
        <v>0</v>
      </c>
      <c r="AC995" s="93">
        <f>_xlfn.XLOOKUP(B995,'[3]Nur des jours'!$B:$B,'[3]Nur des jours'!$N:$N,"")</f>
        <v>2.7396463803351843</v>
      </c>
      <c r="AD995" s="93">
        <v>2.7396463803351843</v>
      </c>
      <c r="AE995" s="93">
        <v>0</v>
      </c>
      <c r="AF995" s="93">
        <v>0</v>
      </c>
      <c r="AG995" s="93"/>
      <c r="AH995" s="93">
        <v>0</v>
      </c>
      <c r="AI995" s="93">
        <v>0</v>
      </c>
      <c r="AJ995" s="93">
        <v>0</v>
      </c>
      <c r="AK995" s="93">
        <v>0</v>
      </c>
      <c r="AL995" s="93">
        <v>0</v>
      </c>
      <c r="AM995" s="49" t="s">
        <v>5559</v>
      </c>
      <c r="AN995" s="49"/>
      <c r="AO995" s="48" t="str" cm="1">
        <f t="array" ref="AO995">IFERROR(_xlfn.IFS(
AQ995="MPR ISSUE","PDH",
AQ995="BSS Hardware Issue","BSS",
AQ995="Sites strategiques, MLL, Pylone, etc.","ENVTECH",
AQ995="AKTIVCO DEFAUT GE &amp; POWER Cabinet","AKTIVCO",
AQ995="AKTIVCO Coupure ENEO &amp; Baisse de tension","AKTIVCO GRID ONLY",
AQ995="Coupure ENEO &amp; Baisse de tension","IHS GRID ONLY",
AQ995="Defaut GE &amp; POWER Cabinet","IHS",
AQ995="Sharing","Partners",
AQ995="Sites strategiques &amp; DataCenter","SST &amp; DC",
AQ995="Exclu","Exclu",
AQ995="SAT","SAT",
AQ995="SPARE-ISSUE","SPARE-ISSUE",
AQ995="Fiber CAmtel","TRANS_FO_CAMTEL",
AQ995="Fiber AOF","Fiber AOF",
AQ995="Projet OCM (HUAWEI)","TRAVAUX-HUAWEI",
AQ995="Projet OCM (NOKIA)","TRAVAUX-NOKIA",
AQ995="ACCESS-ISSUE","ACCESS-ISSUE",
AQ995="Projet OCM (ZTE, NOKIA, autres projets)","TRAVAUX OCM",
AQ995="No root CAuse","No root cause",
AQ995="ODU HS","PDH",
AQ995="IP &amp; VLAN","PDH",
AQ995="Warehouse HUAWEI","SPARE-ISSUE",
AQ995="SPARE-HS","SPARE-ISSUE",
AQ995="Power Telco","BSS",AQ995="no impacts","no impacts"
),"")</f>
        <v>No root cause</v>
      </c>
      <c r="AP995" s="48" t="str" cm="1">
        <f t="array" ref="AP995">IFERROR(_xlfn.IFS(
AQ995="MPR ISSUE","TX ISSUE",
AQ995="BSS Hardware Issue","RAN ISSUE",
AQ995="Sites strategiques, MLL, Pylone, etc.","ENVTECH",
AQ995="AKTIVCO DEFAUT GE &amp; POWER Cabinet","POWER ISSUE",
AQ995="AKTIVCO Coupure ENEO &amp; Baisse de tension","POWER ISSUE",
AQ995="Coupure ENEO &amp; Baisse de tension","POWER ISSUE",
AQ995="Defaut GE &amp; POWER Cabinet","POWER ISSUE",
AQ995="Sharing","POWER ISSUE",
AQ995="Sites strategiques &amp; DataCenter","POWER ISSUE",
AQ995="Exclu","Exclu",
AQ995="SAT","TX ISSUE",
AQ995="SPARE-ISSUE","SPARE-ISSUE",
AQ995="Fiber CAmtel","TX ISSUE",
AQ995="Fiber AOF","TX ISSUE",
AQ995="Projet OCM (HUAWEI)","TRAVAUX-HUAWEI",
AQ995="Projet OCM (NOKIA)","TRAVAUX -NOKIA",
AQ995="ACCESS-ISSUE","ACCESS-ISSUE",
AQ995="Projet OCM (ZTE, NOKIA, autres projets)","TRAVAUX OCM",
AQ995="No root CAuse","No root cause",
AQ995="ODU HS","TX ISSUE",
AQ995="IP &amp; VLAN","TX ISSUE",
AQ995="Warehouse HUAWEI","SPARE-ISSUE",
AQ995="SPARE-HS","SPARE-ISSUE",
AQ995="Power Telco","RAN ISSUE",AQ995="no impacts","no impacts"
),"")</f>
        <v>No root cause</v>
      </c>
      <c r="AQ995" s="127" t="s">
        <v>5344</v>
      </c>
      <c r="AR995" s="48" t="str" cm="1">
        <f t="array" ref="AR995">IFERROR(_xlfn.IFS(
AQ995="MPR ISSUE","ACTIVE",
AQ995="BSS Hardware Issue","ACTIVE",
AQ995="Sites strategiques, MLL, Pylone, etc.","PASSIVE",
AQ995="AKTIVCO DEFAUT GE &amp; POWER Cabinet","PASSIVE",
AQ995="AKTIVCO Coupure ENEO &amp; Baisse de tension","PASSIVE",
AQ995="Coupure ENEO &amp; Baisse de tension","PASSIVE",
AQ995="Defaut GE &amp; POWER Cabinet","PASSIVE",
AQ995="Sharing","PASSIVE",
AQ995="Sites strategiques &amp; DataCenter","PASSIVE",
AQ995="Exclu","Exclu",
AQ995="SAT","ACTIVE",
AQ995="SPARE-ISSUE","SPARE-ISSUE",
AQ995="Fiber CAmtel","ACTIVE",
AQ995="Fiber AOF","ACTIVE",
AQ995="Projet OCM (HUAWEI)","PLANNED WORKS",
AQ995="Projet OCM (NOKIA)","PLANNED WORKS",
AQ995="ACCESS-ISSUE","ACCESS-ISSUE",
AQ995="Projet OCM (ZTE, NOKIA, autres projets)","PLANNED WORKS",
AQ995="No root CAuse","No root cause",
AQ995="ODU HS","ACTIVE",
AQ995="IP &amp; VLAN","ACTIVE",
AQ995="Warehouse HUAWEI","SPARE-ISSUE",
AQ995="SPARE-HS","SPARE-ISSUE",
AQ995="Power Telco","ACTIVE", AQ995="no impacts","no impacts"
),"")</f>
        <v>No root cause</v>
      </c>
      <c r="AS995" s="92" t="s">
        <v>5537</v>
      </c>
      <c r="AT995" s="98" t="s">
        <v>424</v>
      </c>
      <c r="AV995" s="17" t="s">
        <v>5537</v>
      </c>
      <c r="AW995" s="7" t="s">
        <v>5537</v>
      </c>
      <c r="AX995" s="6" t="s">
        <v>5537</v>
      </c>
      <c r="AY995" s="7"/>
      <c r="AZ995" s="3" t="s">
        <v>5537</v>
      </c>
      <c r="BA995" s="18" t="s">
        <v>5537</v>
      </c>
      <c r="BB995" s="18" t="s">
        <v>5537</v>
      </c>
      <c r="BC995" s="18" t="s">
        <v>5537</v>
      </c>
      <c r="BD995" s="18" t="s">
        <v>5537</v>
      </c>
      <c r="BE995" s="18" t="s">
        <v>5537</v>
      </c>
      <c r="BF995" s="18" t="s">
        <v>5537</v>
      </c>
      <c r="BG995" s="18" t="s">
        <v>5537</v>
      </c>
      <c r="BH995" s="18" t="s">
        <v>5537</v>
      </c>
      <c r="BI995" s="18" t="s">
        <v>5537</v>
      </c>
      <c r="BJ995" s="18" t="s">
        <v>5537</v>
      </c>
      <c r="BK995" s="18" t="s">
        <v>5537</v>
      </c>
      <c r="BL995" s="9" t="s">
        <v>5537</v>
      </c>
      <c r="BM995" s="14" t="s">
        <v>5537</v>
      </c>
      <c r="BN995" s="14" t="s">
        <v>5537</v>
      </c>
      <c r="BO995" s="14" t="str">
        <f>_xlfn.XLOOKUP(B995,'[4]cell downs 18042026 17h'!$B:$B,'[4]cell downs 18042026 17h'!$B:$B,"")</f>
        <v/>
      </c>
      <c r="BP995" s="14" t="str">
        <f>_xlfn.XLOOKUP(B995,'[5]Cells Huawei 19042026 15h'!$B:$B,'[5]Cells Huawei 19042026 15h'!$B:$B,"")</f>
        <v/>
      </c>
      <c r="BQ995" s="9" t="str">
        <f>_xlfn.XLOOKUP(B995,'[6]cells down 19042026 9H40'!$B:$B,'[6]cells down 19042026 9H40'!$B:$B,"")</f>
        <v/>
      </c>
      <c r="BR995" s="9" t="s">
        <v>424</v>
      </c>
      <c r="BS995" s="9" t="s">
        <v>594</v>
      </c>
      <c r="BT995" s="108"/>
    </row>
    <row r="996" spans="1:72" s="9" customFormat="1" x14ac:dyDescent="0.35">
      <c r="A996" s="1" t="s">
        <v>417</v>
      </c>
      <c r="B996" s="8" t="s">
        <v>418</v>
      </c>
      <c r="C996" s="3" t="str">
        <f>_xlfn.XLOOKUP(B996,'[1]daily break down'!$D:$D,'[1]daily break down'!$E:$E,"")</f>
        <v>SUD-OUEST</v>
      </c>
      <c r="D996" s="1" t="s">
        <v>11</v>
      </c>
      <c r="E996" s="1" t="s">
        <v>12</v>
      </c>
      <c r="F996" s="3" t="s">
        <v>13</v>
      </c>
      <c r="G996" s="1" t="s">
        <v>106</v>
      </c>
      <c r="H996" s="32" t="str">
        <f>_xlfn.XLOOKUP(B996,[2]CALCULATION!$B:$B,[2]CALCULATION!$H:$H,"")</f>
        <v>Huawei</v>
      </c>
      <c r="I996" s="28">
        <v>0</v>
      </c>
      <c r="J996" s="28">
        <v>0</v>
      </c>
      <c r="K996" s="28">
        <v>0</v>
      </c>
      <c r="L996" s="28">
        <v>0</v>
      </c>
      <c r="M996" s="28">
        <v>0</v>
      </c>
      <c r="N996" s="28">
        <v>0</v>
      </c>
      <c r="O996" s="28">
        <v>7.7582590680672194E-3</v>
      </c>
      <c r="P996" s="28">
        <v>0</v>
      </c>
      <c r="Q996" s="28">
        <v>8.0257852428281603E-4</v>
      </c>
      <c r="R996" s="28">
        <v>0</v>
      </c>
      <c r="S996" s="93">
        <v>0</v>
      </c>
      <c r="T996" s="93">
        <f>_xlfn.XLOOKUP(B996,'[3]Nur des jours'!$B:$B,'[3]Nur des jours'!$U:$U,"")</f>
        <v>0</v>
      </c>
      <c r="U996" s="93">
        <v>0</v>
      </c>
      <c r="V996" s="93">
        <v>0</v>
      </c>
      <c r="W996" s="93">
        <v>0</v>
      </c>
      <c r="X996" s="93">
        <v>8.9175391586979543E-5</v>
      </c>
      <c r="Y996" s="93">
        <v>0.14817383066092521</v>
      </c>
      <c r="Z996" s="93">
        <v>0</v>
      </c>
      <c r="AA996" s="93">
        <v>0</v>
      </c>
      <c r="AB996" s="93">
        <v>0</v>
      </c>
      <c r="AC996" s="93">
        <f>_xlfn.XLOOKUP(B996,'[3]Nur des jours'!$B:$B,'[3]Nur des jours'!$N:$N,"")</f>
        <v>2.7279644040372908</v>
      </c>
      <c r="AD996" s="93">
        <v>2.7279644040372908</v>
      </c>
      <c r="AE996" s="93">
        <v>0</v>
      </c>
      <c r="AF996" s="93">
        <v>0</v>
      </c>
      <c r="AG996" s="93"/>
      <c r="AH996" s="93">
        <v>0</v>
      </c>
      <c r="AI996" s="93">
        <v>0</v>
      </c>
      <c r="AJ996" s="93">
        <v>0</v>
      </c>
      <c r="AK996" s="93">
        <v>0</v>
      </c>
      <c r="AL996" s="93">
        <v>0</v>
      </c>
      <c r="AM996" s="49" t="s">
        <v>5559</v>
      </c>
      <c r="AN996" s="49"/>
      <c r="AO996" s="48" t="str" cm="1">
        <f t="array" ref="AO996">IFERROR(_xlfn.IFS(
AQ996="MPR ISSUE","PDH",
AQ996="BSS Hardware Issue","BSS",
AQ996="Sites strategiques, MLL, Pylone, etc.","ENVTECH",
AQ996="AKTIVCO DEFAUT GE &amp; POWER Cabinet","AKTIVCO",
AQ996="AKTIVCO Coupure ENEO &amp; Baisse de tension","AKTIVCO GRID ONLY",
AQ996="Coupure ENEO &amp; Baisse de tension","IHS GRID ONLY",
AQ996="Defaut GE &amp; POWER Cabinet","IHS",
AQ996="Sharing","Partners",
AQ996="Sites strategiques &amp; DataCenter","SST &amp; DC",
AQ996="Exclu","Exclu",
AQ996="SAT","SAT",
AQ996="SPARE-ISSUE","SPARE-ISSUE",
AQ996="Fiber CAmtel","TRANS_FO_CAMTEL",
AQ996="Fiber AOF","Fiber AOF",
AQ996="Projet OCM (HUAWEI)","TRAVAUX-HUAWEI",
AQ996="Projet OCM (NOKIA)","TRAVAUX-NOKIA",
AQ996="ACCESS-ISSUE","ACCESS-ISSUE",
AQ996="Projet OCM (ZTE, NOKIA, autres projets)","TRAVAUX OCM",
AQ996="No root CAuse","No root cause",
AQ996="ODU HS","PDH",
AQ996="IP &amp; VLAN","PDH",
AQ996="Warehouse HUAWEI","SPARE-ISSUE",
AQ996="SPARE-HS","SPARE-ISSUE",
AQ996="Power Telco","BSS",AQ996="no impacts","no impacts"
),"")</f>
        <v>No root cause</v>
      </c>
      <c r="AP996" s="48" t="str" cm="1">
        <f t="array" ref="AP996">IFERROR(_xlfn.IFS(
AQ996="MPR ISSUE","TX ISSUE",
AQ996="BSS Hardware Issue","RAN ISSUE",
AQ996="Sites strategiques, MLL, Pylone, etc.","ENVTECH",
AQ996="AKTIVCO DEFAUT GE &amp; POWER Cabinet","POWER ISSUE",
AQ996="AKTIVCO Coupure ENEO &amp; Baisse de tension","POWER ISSUE",
AQ996="Coupure ENEO &amp; Baisse de tension","POWER ISSUE",
AQ996="Defaut GE &amp; POWER Cabinet","POWER ISSUE",
AQ996="Sharing","POWER ISSUE",
AQ996="Sites strategiques &amp; DataCenter","POWER ISSUE",
AQ996="Exclu","Exclu",
AQ996="SAT","TX ISSUE",
AQ996="SPARE-ISSUE","SPARE-ISSUE",
AQ996="Fiber CAmtel","TX ISSUE",
AQ996="Fiber AOF","TX ISSUE",
AQ996="Projet OCM (HUAWEI)","TRAVAUX-HUAWEI",
AQ996="Projet OCM (NOKIA)","TRAVAUX -NOKIA",
AQ996="ACCESS-ISSUE","ACCESS-ISSUE",
AQ996="Projet OCM (ZTE, NOKIA, autres projets)","TRAVAUX OCM",
AQ996="No root CAuse","No root cause",
AQ996="ODU HS","TX ISSUE",
AQ996="IP &amp; VLAN","TX ISSUE",
AQ996="Warehouse HUAWEI","SPARE-ISSUE",
AQ996="SPARE-HS","SPARE-ISSUE",
AQ996="Power Telco","RAN ISSUE",AQ996="no impacts","no impacts"
),"")</f>
        <v>No root cause</v>
      </c>
      <c r="AQ996" s="127" t="s">
        <v>5344</v>
      </c>
      <c r="AR996" s="48" t="str" cm="1">
        <f t="array" ref="AR996">IFERROR(_xlfn.IFS(
AQ996="MPR ISSUE","ACTIVE",
AQ996="BSS Hardware Issue","ACTIVE",
AQ996="Sites strategiques, MLL, Pylone, etc.","PASSIVE",
AQ996="AKTIVCO DEFAUT GE &amp; POWER Cabinet","PASSIVE",
AQ996="AKTIVCO Coupure ENEO &amp; Baisse de tension","PASSIVE",
AQ996="Coupure ENEO &amp; Baisse de tension","PASSIVE",
AQ996="Defaut GE &amp; POWER Cabinet","PASSIVE",
AQ996="Sharing","PASSIVE",
AQ996="Sites strategiques &amp; DataCenter","PASSIVE",
AQ996="Exclu","Exclu",
AQ996="SAT","ACTIVE",
AQ996="SPARE-ISSUE","SPARE-ISSUE",
AQ996="Fiber CAmtel","ACTIVE",
AQ996="Fiber AOF","ACTIVE",
AQ996="Projet OCM (HUAWEI)","PLANNED WORKS",
AQ996="Projet OCM (NOKIA)","PLANNED WORKS",
AQ996="ACCESS-ISSUE","ACCESS-ISSUE",
AQ996="Projet OCM (ZTE, NOKIA, autres projets)","PLANNED WORKS",
AQ996="No root CAuse","No root cause",
AQ996="ODU HS","ACTIVE",
AQ996="IP &amp; VLAN","ACTIVE",
AQ996="Warehouse HUAWEI","SPARE-ISSUE",
AQ996="SPARE-HS","SPARE-ISSUE",
AQ996="Power Telco","ACTIVE", AQ996="no impacts","no impacts"
),"")</f>
        <v>No root cause</v>
      </c>
      <c r="AS996" s="92" t="s">
        <v>5537</v>
      </c>
      <c r="AT996" s="98" t="s">
        <v>418</v>
      </c>
      <c r="AV996" s="17" t="s">
        <v>5537</v>
      </c>
      <c r="AW996" s="7" t="s">
        <v>5537</v>
      </c>
      <c r="AX996" s="6" t="s">
        <v>5537</v>
      </c>
      <c r="AY996" s="7"/>
      <c r="AZ996" s="3" t="s">
        <v>5537</v>
      </c>
      <c r="BA996" s="18" t="s">
        <v>5537</v>
      </c>
      <c r="BB996" s="18" t="s">
        <v>5537</v>
      </c>
      <c r="BC996" s="18" t="s">
        <v>5537</v>
      </c>
      <c r="BD996" s="18" t="s">
        <v>5537</v>
      </c>
      <c r="BE996" s="18" t="s">
        <v>5537</v>
      </c>
      <c r="BF996" s="18" t="s">
        <v>5537</v>
      </c>
      <c r="BG996" s="18" t="s">
        <v>5537</v>
      </c>
      <c r="BH996" s="18" t="s">
        <v>5537</v>
      </c>
      <c r="BI996" s="18" t="s">
        <v>5537</v>
      </c>
      <c r="BJ996" s="18" t="s">
        <v>5537</v>
      </c>
      <c r="BK996" s="18" t="s">
        <v>5537</v>
      </c>
      <c r="BL996" s="9" t="s">
        <v>5537</v>
      </c>
      <c r="BM996" s="14" t="s">
        <v>5537</v>
      </c>
      <c r="BN996" s="14" t="s">
        <v>5537</v>
      </c>
      <c r="BO996" s="14" t="str">
        <f>_xlfn.XLOOKUP(B996,'[4]cell downs 18042026 17h'!$B:$B,'[4]cell downs 18042026 17h'!$B:$B,"")</f>
        <v/>
      </c>
      <c r="BP996" s="14" t="str">
        <f>_xlfn.XLOOKUP(B996,'[5]Cells Huawei 19042026 15h'!$B:$B,'[5]Cells Huawei 19042026 15h'!$B:$B,"")</f>
        <v/>
      </c>
      <c r="BQ996" s="9" t="str">
        <f>_xlfn.XLOOKUP(B996,'[6]cells down 19042026 9H40'!$B:$B,'[6]cells down 19042026 9H40'!$B:$B,"")</f>
        <v/>
      </c>
      <c r="BR996" s="9" t="s">
        <v>418</v>
      </c>
      <c r="BS996" s="9" t="s">
        <v>12</v>
      </c>
      <c r="BT996" s="108"/>
    </row>
    <row r="997" spans="1:72" s="9" customFormat="1" x14ac:dyDescent="0.35">
      <c r="A997" s="1" t="s">
        <v>405</v>
      </c>
      <c r="B997" s="8" t="s">
        <v>406</v>
      </c>
      <c r="C997" s="3" t="str">
        <f>_xlfn.XLOOKUP(B997,'[1]daily break down'!$D:$D,'[1]daily break down'!$E:$E,"")</f>
        <v>SUD-OUEST</v>
      </c>
      <c r="D997" s="1" t="s">
        <v>11</v>
      </c>
      <c r="E997" s="1" t="s">
        <v>12</v>
      </c>
      <c r="F997" s="3" t="s">
        <v>13</v>
      </c>
      <c r="G997" s="1" t="s">
        <v>106</v>
      </c>
      <c r="H997" s="32" t="str">
        <f>_xlfn.XLOOKUP(B997,[2]CALCULATION!$B:$B,[2]CALCULATION!$H:$H,"")</f>
        <v>Huawei</v>
      </c>
      <c r="I997" s="28">
        <v>0</v>
      </c>
      <c r="J997" s="28">
        <v>0</v>
      </c>
      <c r="K997" s="28">
        <v>0</v>
      </c>
      <c r="L997" s="28">
        <v>0</v>
      </c>
      <c r="M997" s="28">
        <v>0</v>
      </c>
      <c r="N997" s="28">
        <v>0</v>
      </c>
      <c r="O997" s="28">
        <v>5.7964004531536693E-3</v>
      </c>
      <c r="P997" s="28">
        <v>0</v>
      </c>
      <c r="Q997" s="28">
        <v>1.159280090630734E-3</v>
      </c>
      <c r="R997" s="28">
        <v>7.6512485981628442E-3</v>
      </c>
      <c r="S997" s="93">
        <v>0</v>
      </c>
      <c r="T997" s="93">
        <f>_xlfn.XLOOKUP(B997,'[3]Nur des jours'!$B:$B,'[3]Nur des jours'!$U:$U,"")</f>
        <v>0</v>
      </c>
      <c r="U997" s="93">
        <v>0</v>
      </c>
      <c r="V997" s="93">
        <v>0</v>
      </c>
      <c r="W997" s="93">
        <v>0</v>
      </c>
      <c r="X997" s="93">
        <v>0</v>
      </c>
      <c r="Y997" s="93">
        <v>0.13733010304394846</v>
      </c>
      <c r="Z997" s="93">
        <v>0</v>
      </c>
      <c r="AA997" s="93">
        <v>0</v>
      </c>
      <c r="AB997" s="93">
        <v>0</v>
      </c>
      <c r="AC997" s="93">
        <f>_xlfn.XLOOKUP(B997,'[3]Nur des jours'!$B:$B,'[3]Nur des jours'!$N:$N,"")</f>
        <v>2.4663951454343627</v>
      </c>
      <c r="AD997" s="93">
        <v>2.4663951454343627</v>
      </c>
      <c r="AE997" s="93">
        <v>0</v>
      </c>
      <c r="AF997" s="93">
        <v>0</v>
      </c>
      <c r="AG997" s="93"/>
      <c r="AH997" s="93">
        <v>0</v>
      </c>
      <c r="AI997" s="93">
        <v>0</v>
      </c>
      <c r="AJ997" s="93">
        <v>0</v>
      </c>
      <c r="AK997" s="93">
        <v>0</v>
      </c>
      <c r="AL997" s="93">
        <v>0</v>
      </c>
      <c r="AM997" s="49" t="s">
        <v>5559</v>
      </c>
      <c r="AN997" s="49"/>
      <c r="AO997" s="48" t="str" cm="1">
        <f t="array" ref="AO997">IFERROR(_xlfn.IFS(
AQ997="MPR ISSUE","PDH",
AQ997="BSS Hardware Issue","BSS",
AQ997="Sites strategiques, MLL, Pylone, etc.","ENVTECH",
AQ997="AKTIVCO DEFAUT GE &amp; POWER Cabinet","AKTIVCO",
AQ997="AKTIVCO Coupure ENEO &amp; Baisse de tension","AKTIVCO GRID ONLY",
AQ997="Coupure ENEO &amp; Baisse de tension","IHS GRID ONLY",
AQ997="Defaut GE &amp; POWER Cabinet","IHS",
AQ997="Sharing","Partners",
AQ997="Sites strategiques &amp; DataCenter","SST &amp; DC",
AQ997="Exclu","Exclu",
AQ997="SAT","SAT",
AQ997="SPARE-ISSUE","SPARE-ISSUE",
AQ997="Fiber CAmtel","TRANS_FO_CAMTEL",
AQ997="Fiber AOF","Fiber AOF",
AQ997="Projet OCM (HUAWEI)","TRAVAUX-HUAWEI",
AQ997="Projet OCM (NOKIA)","TRAVAUX-NOKIA",
AQ997="ACCESS-ISSUE","ACCESS-ISSUE",
AQ997="Projet OCM (ZTE, NOKIA, autres projets)","TRAVAUX OCM",
AQ997="No root CAuse","No root cause",
AQ997="ODU HS","PDH",
AQ997="IP &amp; VLAN","PDH",
AQ997="Warehouse HUAWEI","SPARE-ISSUE",
AQ997="SPARE-HS","SPARE-ISSUE",
AQ997="Power Telco","BSS",AQ997="no impacts","no impacts"
),"")</f>
        <v>No root cause</v>
      </c>
      <c r="AP997" s="48" t="str" cm="1">
        <f t="array" ref="AP997">IFERROR(_xlfn.IFS(
AQ997="MPR ISSUE","TX ISSUE",
AQ997="BSS Hardware Issue","RAN ISSUE",
AQ997="Sites strategiques, MLL, Pylone, etc.","ENVTECH",
AQ997="AKTIVCO DEFAUT GE &amp; POWER Cabinet","POWER ISSUE",
AQ997="AKTIVCO Coupure ENEO &amp; Baisse de tension","POWER ISSUE",
AQ997="Coupure ENEO &amp; Baisse de tension","POWER ISSUE",
AQ997="Defaut GE &amp; POWER Cabinet","POWER ISSUE",
AQ997="Sharing","POWER ISSUE",
AQ997="Sites strategiques &amp; DataCenter","POWER ISSUE",
AQ997="Exclu","Exclu",
AQ997="SAT","TX ISSUE",
AQ997="SPARE-ISSUE","SPARE-ISSUE",
AQ997="Fiber CAmtel","TX ISSUE",
AQ997="Fiber AOF","TX ISSUE",
AQ997="Projet OCM (HUAWEI)","TRAVAUX-HUAWEI",
AQ997="Projet OCM (NOKIA)","TRAVAUX -NOKIA",
AQ997="ACCESS-ISSUE","ACCESS-ISSUE",
AQ997="Projet OCM (ZTE, NOKIA, autres projets)","TRAVAUX OCM",
AQ997="No root CAuse","No root cause",
AQ997="ODU HS","TX ISSUE",
AQ997="IP &amp; VLAN","TX ISSUE",
AQ997="Warehouse HUAWEI","SPARE-ISSUE",
AQ997="SPARE-HS","SPARE-ISSUE",
AQ997="Power Telco","RAN ISSUE",AQ997="no impacts","no impacts"
),"")</f>
        <v>No root cause</v>
      </c>
      <c r="AQ997" s="127" t="s">
        <v>5344</v>
      </c>
      <c r="AR997" s="48" t="str" cm="1">
        <f t="array" ref="AR997">IFERROR(_xlfn.IFS(
AQ997="MPR ISSUE","ACTIVE",
AQ997="BSS Hardware Issue","ACTIVE",
AQ997="Sites strategiques, MLL, Pylone, etc.","PASSIVE",
AQ997="AKTIVCO DEFAUT GE &amp; POWER Cabinet","PASSIVE",
AQ997="AKTIVCO Coupure ENEO &amp; Baisse de tension","PASSIVE",
AQ997="Coupure ENEO &amp; Baisse de tension","PASSIVE",
AQ997="Defaut GE &amp; POWER Cabinet","PASSIVE",
AQ997="Sharing","PASSIVE",
AQ997="Sites strategiques &amp; DataCenter","PASSIVE",
AQ997="Exclu","Exclu",
AQ997="SAT","ACTIVE",
AQ997="SPARE-ISSUE","SPARE-ISSUE",
AQ997="Fiber CAmtel","ACTIVE",
AQ997="Fiber AOF","ACTIVE",
AQ997="Projet OCM (HUAWEI)","PLANNED WORKS",
AQ997="Projet OCM (NOKIA)","PLANNED WORKS",
AQ997="ACCESS-ISSUE","ACCESS-ISSUE",
AQ997="Projet OCM (ZTE, NOKIA, autres projets)","PLANNED WORKS",
AQ997="No root CAuse","No root cause",
AQ997="ODU HS","ACTIVE",
AQ997="IP &amp; VLAN","ACTIVE",
AQ997="Warehouse HUAWEI","SPARE-ISSUE",
AQ997="SPARE-HS","SPARE-ISSUE",
AQ997="Power Telco","ACTIVE", AQ997="no impacts","no impacts"
),"")</f>
        <v>No root cause</v>
      </c>
      <c r="AS997" s="92" t="s">
        <v>5537</v>
      </c>
      <c r="AT997" s="98" t="s">
        <v>406</v>
      </c>
      <c r="AV997" s="17" t="s">
        <v>5537</v>
      </c>
      <c r="AW997" s="7" t="s">
        <v>5537</v>
      </c>
      <c r="AX997" s="6" t="s">
        <v>5537</v>
      </c>
      <c r="AY997" s="7"/>
      <c r="AZ997" s="3" t="s">
        <v>5537</v>
      </c>
      <c r="BA997" s="18" t="s">
        <v>5537</v>
      </c>
      <c r="BB997" s="18" t="s">
        <v>5537</v>
      </c>
      <c r="BC997" s="18" t="s">
        <v>5537</v>
      </c>
      <c r="BD997" s="18" t="s">
        <v>5537</v>
      </c>
      <c r="BE997" s="18" t="s">
        <v>5537</v>
      </c>
      <c r="BF997" s="18" t="s">
        <v>5537</v>
      </c>
      <c r="BG997" s="18" t="s">
        <v>5537</v>
      </c>
      <c r="BH997" s="18" t="s">
        <v>5537</v>
      </c>
      <c r="BI997" s="18" t="s">
        <v>5537</v>
      </c>
      <c r="BJ997" s="18" t="s">
        <v>5537</v>
      </c>
      <c r="BK997" s="18" t="s">
        <v>5537</v>
      </c>
      <c r="BL997" s="9" t="s">
        <v>5537</v>
      </c>
      <c r="BM997" s="14" t="s">
        <v>5537</v>
      </c>
      <c r="BN997" s="14" t="s">
        <v>5537</v>
      </c>
      <c r="BO997" s="14" t="str">
        <f>_xlfn.XLOOKUP(B997,'[4]cell downs 18042026 17h'!$B:$B,'[4]cell downs 18042026 17h'!$B:$B,"")</f>
        <v/>
      </c>
      <c r="BP997" s="14" t="str">
        <f>_xlfn.XLOOKUP(B997,'[5]Cells Huawei 19042026 15h'!$B:$B,'[5]Cells Huawei 19042026 15h'!$B:$B,"")</f>
        <v/>
      </c>
      <c r="BQ997" s="9" t="str">
        <f>_xlfn.XLOOKUP(B997,'[6]cells down 19042026 9H40'!$B:$B,'[6]cells down 19042026 9H40'!$B:$B,"")</f>
        <v/>
      </c>
      <c r="BR997" s="9" t="s">
        <v>406</v>
      </c>
      <c r="BS997" s="9" t="s">
        <v>5537</v>
      </c>
      <c r="BT997" s="108"/>
    </row>
    <row r="998" spans="1:72" s="9" customFormat="1" x14ac:dyDescent="0.35">
      <c r="A998" s="1" t="s">
        <v>480</v>
      </c>
      <c r="B998" s="8" t="s">
        <v>481</v>
      </c>
      <c r="C998" s="3" t="str">
        <f>_xlfn.XLOOKUP(B998,'[1]daily break down'!$D:$D,'[1]daily break down'!$E:$E,"")</f>
        <v>SUD-OUEST</v>
      </c>
      <c r="D998" s="1" t="s">
        <v>11</v>
      </c>
      <c r="E998" s="1" t="s">
        <v>12</v>
      </c>
      <c r="F998" s="3" t="s">
        <v>13</v>
      </c>
      <c r="G998" s="1" t="s">
        <v>106</v>
      </c>
      <c r="H998" s="32" t="str">
        <f>_xlfn.XLOOKUP(B998,[2]CALCULATION!$B:$B,[2]CALCULATION!$H:$H,"")</f>
        <v>Huawei</v>
      </c>
      <c r="I998" s="28">
        <v>0</v>
      </c>
      <c r="J998" s="28">
        <v>0</v>
      </c>
      <c r="K998" s="28">
        <v>0</v>
      </c>
      <c r="L998" s="28">
        <v>0.66587264897997633</v>
      </c>
      <c r="M998" s="28">
        <v>0</v>
      </c>
      <c r="N998" s="28">
        <v>0</v>
      </c>
      <c r="O998" s="28">
        <v>6.2957826460407554E-3</v>
      </c>
      <c r="P998" s="28">
        <v>0</v>
      </c>
      <c r="Q998" s="28">
        <v>1.6051570485656321E-3</v>
      </c>
      <c r="R998" s="28">
        <v>0</v>
      </c>
      <c r="S998" s="93">
        <v>7.2000211167327285E-2</v>
      </c>
      <c r="T998" s="93">
        <f>_xlfn.XLOOKUP(B998,'[3]Nur des jours'!$B:$B,'[3]Nur des jours'!$U:$U,"")</f>
        <v>0</v>
      </c>
      <c r="U998" s="93">
        <v>5.7268436477158263E-2</v>
      </c>
      <c r="V998" s="93">
        <v>0</v>
      </c>
      <c r="W998" s="93">
        <v>0</v>
      </c>
      <c r="X998" s="93">
        <v>0</v>
      </c>
      <c r="Y998" s="93">
        <v>0.13677721561610923</v>
      </c>
      <c r="Z998" s="93">
        <v>0</v>
      </c>
      <c r="AA998" s="93">
        <v>0.23005467521608983</v>
      </c>
      <c r="AB998" s="93">
        <v>0</v>
      </c>
      <c r="AC998" s="93">
        <f>_xlfn.XLOOKUP(B998,'[3]Nur des jours'!$B:$B,'[3]Nur des jours'!$N:$N,"")</f>
        <v>2.4533933733409814</v>
      </c>
      <c r="AD998" s="93">
        <v>2.4533933733409814</v>
      </c>
      <c r="AE998" s="93">
        <v>0</v>
      </c>
      <c r="AF998" s="93">
        <v>0</v>
      </c>
      <c r="AG998" s="93"/>
      <c r="AH998" s="93">
        <v>0</v>
      </c>
      <c r="AI998" s="93">
        <v>0</v>
      </c>
      <c r="AJ998" s="93">
        <v>0</v>
      </c>
      <c r="AK998" s="93">
        <v>0</v>
      </c>
      <c r="AL998" s="93">
        <v>0</v>
      </c>
      <c r="AM998" s="49" t="s">
        <v>5559</v>
      </c>
      <c r="AN998" s="49"/>
      <c r="AO998" s="48" t="str" cm="1">
        <f t="array" ref="AO998">IFERROR(_xlfn.IFS(
AQ998="MPR ISSUE","PDH",
AQ998="BSS Hardware Issue","BSS",
AQ998="Sites strategiques, MLL, Pylone, etc.","ENVTECH",
AQ998="AKTIVCO DEFAUT GE &amp; POWER Cabinet","AKTIVCO",
AQ998="AKTIVCO Coupure ENEO &amp; Baisse de tension","AKTIVCO GRID ONLY",
AQ998="Coupure ENEO &amp; Baisse de tension","IHS GRID ONLY",
AQ998="Defaut GE &amp; POWER Cabinet","IHS",
AQ998="Sharing","Partners",
AQ998="Sites strategiques &amp; DataCenter","SST &amp; DC",
AQ998="Exclu","Exclu",
AQ998="SAT","SAT",
AQ998="SPARE-ISSUE","SPARE-ISSUE",
AQ998="Fiber CAmtel","TRANS_FO_CAMTEL",
AQ998="Fiber AOF","Fiber AOF",
AQ998="Projet OCM (HUAWEI)","TRAVAUX-HUAWEI",
AQ998="Projet OCM (NOKIA)","TRAVAUX-NOKIA",
AQ998="ACCESS-ISSUE","ACCESS-ISSUE",
AQ998="Projet OCM (ZTE, NOKIA, autres projets)","TRAVAUX OCM",
AQ998="No root CAuse","No root cause",
AQ998="ODU HS","PDH",
AQ998="IP &amp; VLAN","PDH",
AQ998="Warehouse HUAWEI","SPARE-ISSUE",
AQ998="SPARE-HS","SPARE-ISSUE",
AQ998="Power Telco","BSS",AQ998="no impacts","no impacts"
),"")</f>
        <v>No root cause</v>
      </c>
      <c r="AP998" s="48" t="str" cm="1">
        <f t="array" ref="AP998">IFERROR(_xlfn.IFS(
AQ998="MPR ISSUE","TX ISSUE",
AQ998="BSS Hardware Issue","RAN ISSUE",
AQ998="Sites strategiques, MLL, Pylone, etc.","ENVTECH",
AQ998="AKTIVCO DEFAUT GE &amp; POWER Cabinet","POWER ISSUE",
AQ998="AKTIVCO Coupure ENEO &amp; Baisse de tension","POWER ISSUE",
AQ998="Coupure ENEO &amp; Baisse de tension","POWER ISSUE",
AQ998="Defaut GE &amp; POWER Cabinet","POWER ISSUE",
AQ998="Sharing","POWER ISSUE",
AQ998="Sites strategiques &amp; DataCenter","POWER ISSUE",
AQ998="Exclu","Exclu",
AQ998="SAT","TX ISSUE",
AQ998="SPARE-ISSUE","SPARE-ISSUE",
AQ998="Fiber CAmtel","TX ISSUE",
AQ998="Fiber AOF","TX ISSUE",
AQ998="Projet OCM (HUAWEI)","TRAVAUX-HUAWEI",
AQ998="Projet OCM (NOKIA)","TRAVAUX -NOKIA",
AQ998="ACCESS-ISSUE","ACCESS-ISSUE",
AQ998="Projet OCM (ZTE, NOKIA, autres projets)","TRAVAUX OCM",
AQ998="No root CAuse","No root cause",
AQ998="ODU HS","TX ISSUE",
AQ998="IP &amp; VLAN","TX ISSUE",
AQ998="Warehouse HUAWEI","SPARE-ISSUE",
AQ998="SPARE-HS","SPARE-ISSUE",
AQ998="Power Telco","RAN ISSUE",AQ998="no impacts","no impacts"
),"")</f>
        <v>No root cause</v>
      </c>
      <c r="AQ998" s="127" t="s">
        <v>5344</v>
      </c>
      <c r="AR998" s="48" t="str" cm="1">
        <f t="array" ref="AR998">IFERROR(_xlfn.IFS(
AQ998="MPR ISSUE","ACTIVE",
AQ998="BSS Hardware Issue","ACTIVE",
AQ998="Sites strategiques, MLL, Pylone, etc.","PASSIVE",
AQ998="AKTIVCO DEFAUT GE &amp; POWER Cabinet","PASSIVE",
AQ998="AKTIVCO Coupure ENEO &amp; Baisse de tension","PASSIVE",
AQ998="Coupure ENEO &amp; Baisse de tension","PASSIVE",
AQ998="Defaut GE &amp; POWER Cabinet","PASSIVE",
AQ998="Sharing","PASSIVE",
AQ998="Sites strategiques &amp; DataCenter","PASSIVE",
AQ998="Exclu","Exclu",
AQ998="SAT","ACTIVE",
AQ998="SPARE-ISSUE","SPARE-ISSUE",
AQ998="Fiber CAmtel","ACTIVE",
AQ998="Fiber AOF","ACTIVE",
AQ998="Projet OCM (HUAWEI)","PLANNED WORKS",
AQ998="Projet OCM (NOKIA)","PLANNED WORKS",
AQ998="ACCESS-ISSUE","ACCESS-ISSUE",
AQ998="Projet OCM (ZTE, NOKIA, autres projets)","PLANNED WORKS",
AQ998="No root CAuse","No root cause",
AQ998="ODU HS","ACTIVE",
AQ998="IP &amp; VLAN","ACTIVE",
AQ998="Warehouse HUAWEI","SPARE-ISSUE",
AQ998="SPARE-HS","SPARE-ISSUE",
AQ998="Power Telco","ACTIVE", AQ998="no impacts","no impacts"
),"")</f>
        <v>No root cause</v>
      </c>
      <c r="AS998" s="92" t="s">
        <v>5537</v>
      </c>
      <c r="AT998" s="98" t="s">
        <v>481</v>
      </c>
      <c r="AV998" s="17" t="s">
        <v>5537</v>
      </c>
      <c r="AW998" s="7" t="s">
        <v>5537</v>
      </c>
      <c r="AX998" s="6" t="s">
        <v>5537</v>
      </c>
      <c r="AY998" s="7"/>
      <c r="AZ998" s="3" t="s">
        <v>5537</v>
      </c>
      <c r="BA998" s="18" t="s">
        <v>5537</v>
      </c>
      <c r="BB998" s="18" t="s">
        <v>5537</v>
      </c>
      <c r="BC998" s="18" t="s">
        <v>5537</v>
      </c>
      <c r="BD998" s="18" t="s">
        <v>5537</v>
      </c>
      <c r="BE998" s="18" t="s">
        <v>5537</v>
      </c>
      <c r="BF998" s="18" t="s">
        <v>5537</v>
      </c>
      <c r="BG998" s="18" t="s">
        <v>5537</v>
      </c>
      <c r="BH998" s="18" t="s">
        <v>5537</v>
      </c>
      <c r="BI998" s="18" t="s">
        <v>5537</v>
      </c>
      <c r="BJ998" s="18" t="s">
        <v>5537</v>
      </c>
      <c r="BK998" s="18" t="s">
        <v>5537</v>
      </c>
      <c r="BL998" s="9" t="s">
        <v>5537</v>
      </c>
      <c r="BM998" s="14" t="s">
        <v>5537</v>
      </c>
      <c r="BN998" s="14" t="s">
        <v>5537</v>
      </c>
      <c r="BO998" s="14" t="str">
        <f>_xlfn.XLOOKUP(B998,'[4]cell downs 18042026 17h'!$B:$B,'[4]cell downs 18042026 17h'!$B:$B,"")</f>
        <v/>
      </c>
      <c r="BP998" s="14" t="str">
        <f>_xlfn.XLOOKUP(B998,'[5]Cells Huawei 19042026 15h'!$B:$B,'[5]Cells Huawei 19042026 15h'!$B:$B,"")</f>
        <v/>
      </c>
      <c r="BQ998" s="9" t="str">
        <f>_xlfn.XLOOKUP(B998,'[6]cells down 19042026 9H40'!$B:$B,'[6]cells down 19042026 9H40'!$B:$B,"")</f>
        <v/>
      </c>
      <c r="BR998" s="9" t="s">
        <v>481</v>
      </c>
      <c r="BS998" s="9" t="s">
        <v>12</v>
      </c>
      <c r="BT998" s="108"/>
    </row>
    <row r="999" spans="1:72" s="9" customFormat="1" x14ac:dyDescent="0.35">
      <c r="A999" s="1" t="s">
        <v>28</v>
      </c>
      <c r="B999" s="8" t="s">
        <v>29</v>
      </c>
      <c r="C999" s="3" t="str">
        <f>_xlfn.XLOOKUP(B999,'[1]daily break down'!$D:$D,'[1]daily break down'!$E:$E,"")</f>
        <v>Douala</v>
      </c>
      <c r="D999" s="1" t="s">
        <v>21</v>
      </c>
      <c r="E999" s="1" t="s">
        <v>30</v>
      </c>
      <c r="F999" s="3" t="s">
        <v>31</v>
      </c>
      <c r="G999" s="1" t="s">
        <v>32</v>
      </c>
      <c r="H999" s="34" t="str">
        <f>_xlfn.XLOOKUP(B999,[2]CALCULATION!$B:$B,[2]CALCULATION!$H:$H,"")</f>
        <v>ZTE</v>
      </c>
      <c r="I999" s="28">
        <v>0</v>
      </c>
      <c r="J999" s="28">
        <v>0</v>
      </c>
      <c r="K999" s="28">
        <v>24.475220655588945</v>
      </c>
      <c r="L999" s="28">
        <v>28.880966547100314</v>
      </c>
      <c r="M999" s="28">
        <v>0</v>
      </c>
      <c r="N999" s="28">
        <v>0</v>
      </c>
      <c r="O999" s="28">
        <v>0</v>
      </c>
      <c r="P999" s="28">
        <v>61.36729417606216</v>
      </c>
      <c r="Q999" s="28">
        <v>61.405247222721577</v>
      </c>
      <c r="R999" s="28">
        <v>0</v>
      </c>
      <c r="S999" s="93">
        <v>0</v>
      </c>
      <c r="T999" s="93">
        <f>_xlfn.XLOOKUP(B999,'[3]Nur des jours'!$B:$B,'[3]Nur des jours'!$U:$U,"")</f>
        <v>36.324418647787169</v>
      </c>
      <c r="U999" s="93">
        <v>16.595932746059884</v>
      </c>
      <c r="V999" s="93">
        <v>13.868556899607057</v>
      </c>
      <c r="W999" s="93">
        <v>36.324418647787169</v>
      </c>
      <c r="X999" s="93">
        <v>5.0425651979122943</v>
      </c>
      <c r="Y999" s="93">
        <v>0</v>
      </c>
      <c r="Z999" s="93">
        <v>0</v>
      </c>
      <c r="AA999" s="93">
        <v>0</v>
      </c>
      <c r="AB999" s="93">
        <v>16.590100675450095</v>
      </c>
      <c r="AC999" s="93">
        <f>_xlfn.XLOOKUP(B999,'[3]Nur des jours'!$B:$B,'[3]Nur des jours'!$N:$N,"")</f>
        <v>2.0478415274817161</v>
      </c>
      <c r="AD999" s="93">
        <v>2.0478415274817161</v>
      </c>
      <c r="AE999" s="93">
        <v>0</v>
      </c>
      <c r="AF999" s="93">
        <v>0</v>
      </c>
      <c r="AG999" s="93"/>
      <c r="AH999" s="93">
        <v>0</v>
      </c>
      <c r="AI999" s="93">
        <v>0</v>
      </c>
      <c r="AJ999" s="93">
        <v>0</v>
      </c>
      <c r="AK999" s="93">
        <v>0</v>
      </c>
      <c r="AL999" s="93">
        <v>0</v>
      </c>
      <c r="AM999" s="49" t="s">
        <v>5559</v>
      </c>
      <c r="AN999" s="49"/>
      <c r="AO999" s="48" t="str" cm="1">
        <f t="array" ref="AO999">IFERROR(_xlfn.IFS(
AQ999="MPR ISSUE","PDH",
AQ999="BSS Hardware Issue","BSS",
AQ999="Sites strategiques, MLL, Pylone, etc.","ENVTECH",
AQ999="AKTIVCO DEFAUT GE &amp; POWER Cabinet","AKTIVCO",
AQ999="AKTIVCO Coupure ENEO &amp; Baisse de tension","AKTIVCO GRID ONLY",
AQ999="Coupure ENEO &amp; Baisse de tension","IHS GRID ONLY",
AQ999="Defaut GE &amp; POWER Cabinet","IHS",
AQ999="Sharing","Partners",
AQ999="Sites strategiques &amp; DataCenter","SST &amp; DC",
AQ999="Exclu","Exclu",
AQ999="SAT","SAT",
AQ999="SPARE-ISSUE","SPARE-ISSUE",
AQ999="Fiber CAmtel","TRANS_FO_CAMTEL",
AQ999="Fiber AOF","Fiber AOF",
AQ999="Projet OCM (HUAWEI)","TRAVAUX-HUAWEI",
AQ999="Projet OCM (NOKIA)","TRAVAUX-NOKIA",
AQ999="ACCESS-ISSUE","ACCESS-ISSUE",
AQ999="Projet OCM (ZTE, NOKIA, autres projets)","TRAVAUX OCM",
AQ999="No root CAuse","No root cause",
AQ999="ODU HS","PDH",
AQ999="IP &amp; VLAN","PDH",
AQ999="Warehouse HUAWEI","SPARE-ISSUE",
AQ999="SPARE-HS","SPARE-ISSUE",
AQ999="Power Telco","BSS",AQ999="no impacts","no impacts"
),"")</f>
        <v>No root cause</v>
      </c>
      <c r="AP999" s="48" t="str" cm="1">
        <f t="array" ref="AP999">IFERROR(_xlfn.IFS(
AQ999="MPR ISSUE","TX ISSUE",
AQ999="BSS Hardware Issue","RAN ISSUE",
AQ999="Sites strategiques, MLL, Pylone, etc.","ENVTECH",
AQ999="AKTIVCO DEFAUT GE &amp; POWER Cabinet","POWER ISSUE",
AQ999="AKTIVCO Coupure ENEO &amp; Baisse de tension","POWER ISSUE",
AQ999="Coupure ENEO &amp; Baisse de tension","POWER ISSUE",
AQ999="Defaut GE &amp; POWER Cabinet","POWER ISSUE",
AQ999="Sharing","POWER ISSUE",
AQ999="Sites strategiques &amp; DataCenter","POWER ISSUE",
AQ999="Exclu","Exclu",
AQ999="SAT","TX ISSUE",
AQ999="SPARE-ISSUE","SPARE-ISSUE",
AQ999="Fiber CAmtel","TX ISSUE",
AQ999="Fiber AOF","TX ISSUE",
AQ999="Projet OCM (HUAWEI)","TRAVAUX-HUAWEI",
AQ999="Projet OCM (NOKIA)","TRAVAUX -NOKIA",
AQ999="ACCESS-ISSUE","ACCESS-ISSUE",
AQ999="Projet OCM (ZTE, NOKIA, autres projets)","TRAVAUX OCM",
AQ999="No root CAuse","No root cause",
AQ999="ODU HS","TX ISSUE",
AQ999="IP &amp; VLAN","TX ISSUE",
AQ999="Warehouse HUAWEI","SPARE-ISSUE",
AQ999="SPARE-HS","SPARE-ISSUE",
AQ999="Power Telco","RAN ISSUE",AQ999="no impacts","no impacts"
),"")</f>
        <v>No root cause</v>
      </c>
      <c r="AQ999" s="67" t="s">
        <v>5344</v>
      </c>
      <c r="AR999" s="48" t="str" cm="1">
        <f t="array" ref="AR999">IFERROR(_xlfn.IFS(
AQ999="MPR ISSUE","ACTIVE",
AQ999="BSS Hardware Issue","ACTIVE",
AQ999="Sites strategiques, MLL, Pylone, etc.","PASSIVE",
AQ999="AKTIVCO DEFAUT GE &amp; POWER Cabinet","PASSIVE",
AQ999="AKTIVCO Coupure ENEO &amp; Baisse de tension","PASSIVE",
AQ999="Coupure ENEO &amp; Baisse de tension","PASSIVE",
AQ999="Defaut GE &amp; POWER Cabinet","PASSIVE",
AQ999="Sharing","PASSIVE",
AQ999="Sites strategiques &amp; DataCenter","PASSIVE",
AQ999="Exclu","Exclu",
AQ999="SAT","ACTIVE",
AQ999="SPARE-ISSUE","SPARE-ISSUE",
AQ999="Fiber CAmtel","ACTIVE",
AQ999="Fiber AOF","ACTIVE",
AQ999="Projet OCM (HUAWEI)","PLANNED WORKS",
AQ999="Projet OCM (NOKIA)","PLANNED WORKS",
AQ999="ACCESS-ISSUE","ACCESS-ISSUE",
AQ999="Projet OCM (ZTE, NOKIA, autres projets)","PLANNED WORKS",
AQ999="No root CAuse","No root cause",
AQ999="ODU HS","ACTIVE",
AQ999="IP &amp; VLAN","ACTIVE",
AQ999="Warehouse HUAWEI","SPARE-ISSUE",
AQ999="SPARE-HS","SPARE-ISSUE",
AQ999="Power Telco","ACTIVE", AQ999="no impacts","no impacts"
),"")</f>
        <v>No root cause</v>
      </c>
      <c r="AS999" s="92" t="s">
        <v>5537</v>
      </c>
      <c r="AT999" s="98" t="s">
        <v>29</v>
      </c>
      <c r="AV999" s="17" t="s">
        <v>5537</v>
      </c>
      <c r="AW999" s="7" t="s">
        <v>5537</v>
      </c>
      <c r="AX999" s="6" t="s">
        <v>5537</v>
      </c>
      <c r="AY999" s="7"/>
      <c r="AZ999" s="3" t="s">
        <v>5537</v>
      </c>
      <c r="BA999" s="18" t="s">
        <v>5537</v>
      </c>
      <c r="BB999" s="18" t="s">
        <v>5537</v>
      </c>
      <c r="BC999" s="18" t="s">
        <v>5537</v>
      </c>
      <c r="BD999" s="18" t="s">
        <v>5537</v>
      </c>
      <c r="BE999" s="18" t="s">
        <v>5537</v>
      </c>
      <c r="BF999" s="18" t="s">
        <v>5537</v>
      </c>
      <c r="BG999" s="18" t="s">
        <v>5537</v>
      </c>
      <c r="BH999" s="18" t="s">
        <v>5537</v>
      </c>
      <c r="BI999" s="18" t="s">
        <v>5537</v>
      </c>
      <c r="BJ999" s="18" t="s">
        <v>5537</v>
      </c>
      <c r="BK999" s="18" t="s">
        <v>5537</v>
      </c>
      <c r="BL999" s="9" t="s">
        <v>5537</v>
      </c>
      <c r="BM999" s="14" t="s">
        <v>5537</v>
      </c>
      <c r="BN999" s="14" t="s">
        <v>5537</v>
      </c>
      <c r="BO999" s="14" t="str">
        <f>_xlfn.XLOOKUP(B999,'[4]cell downs 18042026 17h'!$B:$B,'[4]cell downs 18042026 17h'!$B:$B,"")</f>
        <v/>
      </c>
      <c r="BP999" s="14" t="str">
        <f>_xlfn.XLOOKUP(B999,'[5]Cells Huawei 19042026 15h'!$B:$B,'[5]Cells Huawei 19042026 15h'!$B:$B,"")</f>
        <v/>
      </c>
      <c r="BQ999" s="9" t="str">
        <f>_xlfn.XLOOKUP(B999,'[6]cells down 19042026 9H40'!$B:$B,'[6]cells down 19042026 9H40'!$B:$B,"")</f>
        <v>LIT_547</v>
      </c>
      <c r="BR999" s="9" t="s">
        <v>5537</v>
      </c>
      <c r="BS999" s="9" t="s">
        <v>12</v>
      </c>
      <c r="BT999" s="108"/>
    </row>
    <row r="1000" spans="1:72" s="9" customFormat="1" x14ac:dyDescent="0.35">
      <c r="A1000" s="1" t="s">
        <v>4948</v>
      </c>
      <c r="B1000" s="8" t="s">
        <v>4949</v>
      </c>
      <c r="C1000" s="3" t="str">
        <f>_xlfn.XLOOKUP(B1000,'[1]daily break down'!$D:$D,'[1]daily break down'!$E:$E,"")</f>
        <v>Douala</v>
      </c>
      <c r="D1000" s="1" t="s">
        <v>11</v>
      </c>
      <c r="E1000" s="1" t="s">
        <v>12</v>
      </c>
      <c r="F1000" s="3" t="s">
        <v>31</v>
      </c>
      <c r="G1000" s="1" t="s">
        <v>32</v>
      </c>
      <c r="H1000" s="34" t="str">
        <f>_xlfn.XLOOKUP(B1000,[2]CALCULATION!$B:$B,[2]CALCULATION!$H:$H,"")</f>
        <v>ZTE</v>
      </c>
      <c r="I1000" s="28">
        <v>0</v>
      </c>
      <c r="J1000" s="28">
        <v>0</v>
      </c>
      <c r="K1000" s="28">
        <v>0</v>
      </c>
      <c r="L1000" s="28">
        <v>2.0331989281831089E-3</v>
      </c>
      <c r="M1000" s="28">
        <v>0</v>
      </c>
      <c r="N1000" s="28">
        <v>0</v>
      </c>
      <c r="O1000" s="28">
        <v>0</v>
      </c>
      <c r="P1000" s="28">
        <v>0</v>
      </c>
      <c r="Q1000" s="28">
        <v>0</v>
      </c>
      <c r="R1000" s="28">
        <v>0</v>
      </c>
      <c r="S1000" s="93">
        <v>0</v>
      </c>
      <c r="T1000" s="93">
        <f>_xlfn.XLOOKUP(B1000,'[3]Nur des jours'!$B:$B,'[3]Nur des jours'!$U:$U,"")</f>
        <v>0</v>
      </c>
      <c r="U1000" s="93">
        <v>0</v>
      </c>
      <c r="V1000" s="93">
        <v>0</v>
      </c>
      <c r="W1000" s="93">
        <v>0</v>
      </c>
      <c r="X1000" s="93">
        <v>0</v>
      </c>
      <c r="Y1000" s="93">
        <v>0</v>
      </c>
      <c r="Z1000" s="93">
        <v>0</v>
      </c>
      <c r="AA1000" s="93">
        <v>0</v>
      </c>
      <c r="AB1000" s="93">
        <v>0</v>
      </c>
      <c r="AC1000" s="93">
        <f>_xlfn.XLOOKUP(B1000,'[3]Nur des jours'!$B:$B,'[3]Nur des jours'!$N:$N,"")</f>
        <v>1.9978854731146896</v>
      </c>
      <c r="AD1000" s="93">
        <v>1.9978854731146896</v>
      </c>
      <c r="AE1000" s="93">
        <v>0</v>
      </c>
      <c r="AF1000" s="93">
        <v>0</v>
      </c>
      <c r="AG1000" s="93"/>
      <c r="AH1000" s="93">
        <v>0</v>
      </c>
      <c r="AI1000" s="93">
        <v>0</v>
      </c>
      <c r="AJ1000" s="93">
        <v>0</v>
      </c>
      <c r="AK1000" s="93">
        <v>0</v>
      </c>
      <c r="AL1000" s="93">
        <v>0</v>
      </c>
      <c r="AM1000" s="49" t="s">
        <v>5559</v>
      </c>
      <c r="AN1000" s="49"/>
      <c r="AO1000" s="48" t="str" cm="1">
        <f t="array" ref="AO1000">IFERROR(_xlfn.IFS(
AQ1000="MPR ISSUE","PDH",
AQ1000="BSS Hardware Issue","BSS",
AQ1000="Sites strategiques, MLL, Pylone, etc.","ENVTECH",
AQ1000="AKTIVCO DEFAUT GE &amp; POWER Cabinet","AKTIVCO",
AQ1000="AKTIVCO Coupure ENEO &amp; Baisse de tension","AKTIVCO GRID ONLY",
AQ1000="Coupure ENEO &amp; Baisse de tension","IHS GRID ONLY",
AQ1000="Defaut GE &amp; POWER Cabinet","IHS",
AQ1000="Sharing","Partners",
AQ1000="Sites strategiques &amp; DataCenter","SST &amp; DC",
AQ1000="Exclu","Exclu",
AQ1000="SAT","SAT",
AQ1000="SPARE-ISSUE","SPARE-ISSUE",
AQ1000="Fiber CAmtel","TRANS_FO_CAMTEL",
AQ1000="Fiber AOF","Fiber AOF",
AQ1000="Projet OCM (HUAWEI)","TRAVAUX-HUAWEI",
AQ1000="Projet OCM (NOKIA)","TRAVAUX-NOKIA",
AQ1000="ACCESS-ISSUE","ACCESS-ISSUE",
AQ1000="Projet OCM (ZTE, NOKIA, autres projets)","TRAVAUX OCM",
AQ1000="No root CAuse","No root cause",
AQ1000="ODU HS","PDH",
AQ1000="IP &amp; VLAN","PDH",
AQ1000="Warehouse HUAWEI","SPARE-ISSUE",
AQ1000="SPARE-HS","SPARE-ISSUE",
AQ1000="Power Telco","BSS",AQ1000="no impacts","no impacts"
),"")</f>
        <v>No root cause</v>
      </c>
      <c r="AP1000" s="48" t="str" cm="1">
        <f t="array" ref="AP1000">IFERROR(_xlfn.IFS(
AQ1000="MPR ISSUE","TX ISSUE",
AQ1000="BSS Hardware Issue","RAN ISSUE",
AQ1000="Sites strategiques, MLL, Pylone, etc.","ENVTECH",
AQ1000="AKTIVCO DEFAUT GE &amp; POWER Cabinet","POWER ISSUE",
AQ1000="AKTIVCO Coupure ENEO &amp; Baisse de tension","POWER ISSUE",
AQ1000="Coupure ENEO &amp; Baisse de tension","POWER ISSUE",
AQ1000="Defaut GE &amp; POWER Cabinet","POWER ISSUE",
AQ1000="Sharing","POWER ISSUE",
AQ1000="Sites strategiques &amp; DataCenter","POWER ISSUE",
AQ1000="Exclu","Exclu",
AQ1000="SAT","TX ISSUE",
AQ1000="SPARE-ISSUE","SPARE-ISSUE",
AQ1000="Fiber CAmtel","TX ISSUE",
AQ1000="Fiber AOF","TX ISSUE",
AQ1000="Projet OCM (HUAWEI)","TRAVAUX-HUAWEI",
AQ1000="Projet OCM (NOKIA)","TRAVAUX -NOKIA",
AQ1000="ACCESS-ISSUE","ACCESS-ISSUE",
AQ1000="Projet OCM (ZTE, NOKIA, autres projets)","TRAVAUX OCM",
AQ1000="No root CAuse","No root cause",
AQ1000="ODU HS","TX ISSUE",
AQ1000="IP &amp; VLAN","TX ISSUE",
AQ1000="Warehouse HUAWEI","SPARE-ISSUE",
AQ1000="SPARE-HS","SPARE-ISSUE",
AQ1000="Power Telco","RAN ISSUE",AQ1000="no impacts","no impacts"
),"")</f>
        <v>No root cause</v>
      </c>
      <c r="AQ1000" s="127" t="s">
        <v>5344</v>
      </c>
      <c r="AR1000" s="48" t="str" cm="1">
        <f t="array" ref="AR1000">IFERROR(_xlfn.IFS(
AQ1000="MPR ISSUE","ACTIVE",
AQ1000="BSS Hardware Issue","ACTIVE",
AQ1000="Sites strategiques, MLL, Pylone, etc.","PASSIVE",
AQ1000="AKTIVCO DEFAUT GE &amp; POWER Cabinet","PASSIVE",
AQ1000="AKTIVCO Coupure ENEO &amp; Baisse de tension","PASSIVE",
AQ1000="Coupure ENEO &amp; Baisse de tension","PASSIVE",
AQ1000="Defaut GE &amp; POWER Cabinet","PASSIVE",
AQ1000="Sharing","PASSIVE",
AQ1000="Sites strategiques &amp; DataCenter","PASSIVE",
AQ1000="Exclu","Exclu",
AQ1000="SAT","ACTIVE",
AQ1000="SPARE-ISSUE","SPARE-ISSUE",
AQ1000="Fiber CAmtel","ACTIVE",
AQ1000="Fiber AOF","ACTIVE",
AQ1000="Projet OCM (HUAWEI)","PLANNED WORKS",
AQ1000="Projet OCM (NOKIA)","PLANNED WORKS",
AQ1000="ACCESS-ISSUE","ACCESS-ISSUE",
AQ1000="Projet OCM (ZTE, NOKIA, autres projets)","PLANNED WORKS",
AQ1000="No root CAuse","No root cause",
AQ1000="ODU HS","ACTIVE",
AQ1000="IP &amp; VLAN","ACTIVE",
AQ1000="Warehouse HUAWEI","SPARE-ISSUE",
AQ1000="SPARE-HS","SPARE-ISSUE",
AQ1000="Power Telco","ACTIVE", AQ1000="no impacts","no impacts"
),"")</f>
        <v>No root cause</v>
      </c>
      <c r="AS1000" s="92" t="s">
        <v>5537</v>
      </c>
      <c r="AT1000" s="98" t="s">
        <v>4949</v>
      </c>
      <c r="AV1000" s="17" t="s">
        <v>5537</v>
      </c>
      <c r="AW1000" s="7" t="s">
        <v>5537</v>
      </c>
      <c r="AX1000" s="6" t="s">
        <v>5537</v>
      </c>
      <c r="AY1000" s="7"/>
      <c r="AZ1000" s="3" t="s">
        <v>5537</v>
      </c>
      <c r="BA1000" s="18" t="s">
        <v>5537</v>
      </c>
      <c r="BB1000" s="18" t="s">
        <v>5537</v>
      </c>
      <c r="BC1000" s="18" t="s">
        <v>5537</v>
      </c>
      <c r="BD1000" s="18" t="s">
        <v>5537</v>
      </c>
      <c r="BE1000" s="18" t="s">
        <v>5537</v>
      </c>
      <c r="BF1000" s="18" t="s">
        <v>5537</v>
      </c>
      <c r="BG1000" s="18" t="s">
        <v>5537</v>
      </c>
      <c r="BH1000" s="18" t="s">
        <v>5537</v>
      </c>
      <c r="BI1000" s="18" t="s">
        <v>5537</v>
      </c>
      <c r="BJ1000" s="18" t="s">
        <v>5537</v>
      </c>
      <c r="BK1000" s="18" t="s">
        <v>5537</v>
      </c>
      <c r="BL1000" s="9" t="s">
        <v>5537</v>
      </c>
      <c r="BM1000" s="14" t="s">
        <v>5537</v>
      </c>
      <c r="BN1000" s="14" t="s">
        <v>5537</v>
      </c>
      <c r="BO1000" s="14" t="str">
        <f>_xlfn.XLOOKUP(B1000,'[4]cell downs 18042026 17h'!$B:$B,'[4]cell downs 18042026 17h'!$B:$B,"")</f>
        <v/>
      </c>
      <c r="BP1000" s="14" t="str">
        <f>_xlfn.XLOOKUP(B1000,'[5]Cells Huawei 19042026 15h'!$B:$B,'[5]Cells Huawei 19042026 15h'!$B:$B,"")</f>
        <v/>
      </c>
      <c r="BQ1000" s="9" t="str">
        <f>_xlfn.XLOOKUP(B1000,'[6]cells down 19042026 9H40'!$B:$B,'[6]cells down 19042026 9H40'!$B:$B,"")</f>
        <v/>
      </c>
      <c r="BR1000" s="9" t="s">
        <v>4949</v>
      </c>
      <c r="BS1000" s="9" t="s">
        <v>12</v>
      </c>
      <c r="BT1000" s="108"/>
    </row>
    <row r="1001" spans="1:72" s="9" customFormat="1" x14ac:dyDescent="0.35">
      <c r="A1001" s="1" t="s">
        <v>291</v>
      </c>
      <c r="B1001" s="8" t="s">
        <v>292</v>
      </c>
      <c r="C1001" s="3" t="str">
        <f>_xlfn.XLOOKUP(B1001,'[1]daily break down'!$D:$D,'[1]daily break down'!$E:$E,"")</f>
        <v>Yaounde</v>
      </c>
      <c r="D1001" s="1" t="s">
        <v>21</v>
      </c>
      <c r="E1001" s="1" t="s">
        <v>30</v>
      </c>
      <c r="F1001" s="3" t="s">
        <v>37</v>
      </c>
      <c r="G1001" s="1" t="s">
        <v>38</v>
      </c>
      <c r="H1001" s="34" t="str">
        <f>_xlfn.XLOOKUP(B1001,[2]CALCULATION!$B:$B,[2]CALCULATION!$H:$H,"")</f>
        <v>ZTE</v>
      </c>
      <c r="I1001" s="28">
        <v>0</v>
      </c>
      <c r="J1001" s="28">
        <v>0</v>
      </c>
      <c r="K1001" s="28">
        <v>0</v>
      </c>
      <c r="L1001" s="28">
        <v>0</v>
      </c>
      <c r="M1001" s="28">
        <v>0</v>
      </c>
      <c r="N1001" s="28">
        <v>0</v>
      </c>
      <c r="O1001" s="28">
        <v>0</v>
      </c>
      <c r="P1001" s="28">
        <v>26.10531114364229</v>
      </c>
      <c r="Q1001" s="28">
        <v>19.097338150231288</v>
      </c>
      <c r="R1001" s="28">
        <v>0</v>
      </c>
      <c r="S1001" s="93">
        <v>0</v>
      </c>
      <c r="T1001" s="93">
        <f>_xlfn.XLOOKUP(B1001,'[3]Nur des jours'!$B:$B,'[3]Nur des jours'!$U:$U,"")</f>
        <v>0</v>
      </c>
      <c r="U1001" s="93">
        <v>12.805443551263719</v>
      </c>
      <c r="V1001" s="93">
        <v>0</v>
      </c>
      <c r="W1001" s="93">
        <v>0</v>
      </c>
      <c r="X1001" s="93">
        <v>0</v>
      </c>
      <c r="Y1001" s="93">
        <v>0</v>
      </c>
      <c r="Z1001" s="93">
        <v>0</v>
      </c>
      <c r="AA1001" s="93">
        <v>0</v>
      </c>
      <c r="AB1001" s="93">
        <v>0</v>
      </c>
      <c r="AC1001" s="93">
        <f>_xlfn.XLOOKUP(B1001,'[3]Nur des jours'!$B:$B,'[3]Nur des jours'!$N:$N,"")</f>
        <v>1.9613592327206624</v>
      </c>
      <c r="AD1001" s="93">
        <v>1.9613592327206624</v>
      </c>
      <c r="AE1001" s="93">
        <v>0</v>
      </c>
      <c r="AF1001" s="93">
        <v>0</v>
      </c>
      <c r="AG1001" s="93"/>
      <c r="AH1001" s="93">
        <v>0</v>
      </c>
      <c r="AI1001" s="93">
        <v>0</v>
      </c>
      <c r="AJ1001" s="93">
        <v>0</v>
      </c>
      <c r="AK1001" s="93">
        <v>0</v>
      </c>
      <c r="AL1001" s="93">
        <v>0</v>
      </c>
      <c r="AM1001" s="49" t="s">
        <v>5559</v>
      </c>
      <c r="AN1001" s="49"/>
      <c r="AO1001" s="48" t="str" cm="1">
        <f t="array" ref="AO1001">IFERROR(_xlfn.IFS(
AQ1001="MPR ISSUE","PDH",
AQ1001="BSS Hardware Issue","BSS",
AQ1001="Sites strategiques, MLL, Pylone, etc.","ENVTECH",
AQ1001="AKTIVCO DEFAUT GE &amp; POWER Cabinet","AKTIVCO",
AQ1001="AKTIVCO Coupure ENEO &amp; Baisse de tension","AKTIVCO GRID ONLY",
AQ1001="Coupure ENEO &amp; Baisse de tension","IHS GRID ONLY",
AQ1001="Defaut GE &amp; POWER Cabinet","IHS",
AQ1001="Sharing","Partners",
AQ1001="Sites strategiques &amp; DataCenter","SST &amp; DC",
AQ1001="Exclu","Exclu",
AQ1001="SAT","SAT",
AQ1001="SPARE-ISSUE","SPARE-ISSUE",
AQ1001="Fiber CAmtel","TRANS_FO_CAMTEL",
AQ1001="Fiber AOF","Fiber AOF",
AQ1001="Projet OCM (HUAWEI)","TRAVAUX-HUAWEI",
AQ1001="Projet OCM (NOKIA)","TRAVAUX-NOKIA",
AQ1001="ACCESS-ISSUE","ACCESS-ISSUE",
AQ1001="Projet OCM (ZTE, NOKIA, autres projets)","TRAVAUX OCM",
AQ1001="No root CAuse","No root cause",
AQ1001="ODU HS","PDH",
AQ1001="IP &amp; VLAN","PDH",
AQ1001="Warehouse HUAWEI","SPARE-ISSUE",
AQ1001="SPARE-HS","SPARE-ISSUE",
AQ1001="Power Telco","BSS",AQ1001="no impacts","no impacts"
),"")</f>
        <v>No root cause</v>
      </c>
      <c r="AP1001" s="48" t="str" cm="1">
        <f t="array" ref="AP1001">IFERROR(_xlfn.IFS(
AQ1001="MPR ISSUE","TX ISSUE",
AQ1001="BSS Hardware Issue","RAN ISSUE",
AQ1001="Sites strategiques, MLL, Pylone, etc.","ENVTECH",
AQ1001="AKTIVCO DEFAUT GE &amp; POWER Cabinet","POWER ISSUE",
AQ1001="AKTIVCO Coupure ENEO &amp; Baisse de tension","POWER ISSUE",
AQ1001="Coupure ENEO &amp; Baisse de tension","POWER ISSUE",
AQ1001="Defaut GE &amp; POWER Cabinet","POWER ISSUE",
AQ1001="Sharing","POWER ISSUE",
AQ1001="Sites strategiques &amp; DataCenter","POWER ISSUE",
AQ1001="Exclu","Exclu",
AQ1001="SAT","TX ISSUE",
AQ1001="SPARE-ISSUE","SPARE-ISSUE",
AQ1001="Fiber CAmtel","TX ISSUE",
AQ1001="Fiber AOF","TX ISSUE",
AQ1001="Projet OCM (HUAWEI)","TRAVAUX-HUAWEI",
AQ1001="Projet OCM (NOKIA)","TRAVAUX -NOKIA",
AQ1001="ACCESS-ISSUE","ACCESS-ISSUE",
AQ1001="Projet OCM (ZTE, NOKIA, autres projets)","TRAVAUX OCM",
AQ1001="No root CAuse","No root cause",
AQ1001="ODU HS","TX ISSUE",
AQ1001="IP &amp; VLAN","TX ISSUE",
AQ1001="Warehouse HUAWEI","SPARE-ISSUE",
AQ1001="SPARE-HS","SPARE-ISSUE",
AQ1001="Power Telco","RAN ISSUE",AQ1001="no impacts","no impacts"
),"")</f>
        <v>No root cause</v>
      </c>
      <c r="AQ1001" s="67" t="s">
        <v>5344</v>
      </c>
      <c r="AR1001" s="48" t="str" cm="1">
        <f t="array" ref="AR1001">IFERROR(_xlfn.IFS(
AQ1001="MPR ISSUE","ACTIVE",
AQ1001="BSS Hardware Issue","ACTIVE",
AQ1001="Sites strategiques, MLL, Pylone, etc.","PASSIVE",
AQ1001="AKTIVCO DEFAUT GE &amp; POWER Cabinet","PASSIVE",
AQ1001="AKTIVCO Coupure ENEO &amp; Baisse de tension","PASSIVE",
AQ1001="Coupure ENEO &amp; Baisse de tension","PASSIVE",
AQ1001="Defaut GE &amp; POWER Cabinet","PASSIVE",
AQ1001="Sharing","PASSIVE",
AQ1001="Sites strategiques &amp; DataCenter","PASSIVE",
AQ1001="Exclu","Exclu",
AQ1001="SAT","ACTIVE",
AQ1001="SPARE-ISSUE","SPARE-ISSUE",
AQ1001="Fiber CAmtel","ACTIVE",
AQ1001="Fiber AOF","ACTIVE",
AQ1001="Projet OCM (HUAWEI)","PLANNED WORKS",
AQ1001="Projet OCM (NOKIA)","PLANNED WORKS",
AQ1001="ACCESS-ISSUE","ACCESS-ISSUE",
AQ1001="Projet OCM (ZTE, NOKIA, autres projets)","PLANNED WORKS",
AQ1001="No root CAuse","No root cause",
AQ1001="ODU HS","ACTIVE",
AQ1001="IP &amp; VLAN","ACTIVE",
AQ1001="Warehouse HUAWEI","SPARE-ISSUE",
AQ1001="SPARE-HS","SPARE-ISSUE",
AQ1001="Power Telco","ACTIVE", AQ1001="no impacts","no impacts"
),"")</f>
        <v>No root cause</v>
      </c>
      <c r="AS1001" s="92" t="s">
        <v>5537</v>
      </c>
      <c r="AT1001" s="98" t="s">
        <v>292</v>
      </c>
      <c r="AV1001" s="17" t="s">
        <v>5537</v>
      </c>
      <c r="AW1001" s="7" t="s">
        <v>5537</v>
      </c>
      <c r="AX1001" s="6" t="s">
        <v>5537</v>
      </c>
      <c r="AY1001" s="7"/>
      <c r="AZ1001" s="3" t="s">
        <v>5537</v>
      </c>
      <c r="BA1001" s="18" t="s">
        <v>5537</v>
      </c>
      <c r="BB1001" s="18" t="s">
        <v>5537</v>
      </c>
      <c r="BC1001" s="18" t="s">
        <v>5537</v>
      </c>
      <c r="BD1001" s="18" t="s">
        <v>5537</v>
      </c>
      <c r="BE1001" s="18" t="s">
        <v>5537</v>
      </c>
      <c r="BF1001" s="18" t="s">
        <v>5537</v>
      </c>
      <c r="BG1001" s="18" t="s">
        <v>5537</v>
      </c>
      <c r="BH1001" s="18" t="s">
        <v>5537</v>
      </c>
      <c r="BI1001" s="18" t="s">
        <v>5537</v>
      </c>
      <c r="BJ1001" s="18" t="s">
        <v>5537</v>
      </c>
      <c r="BK1001" s="18" t="s">
        <v>5537</v>
      </c>
      <c r="BL1001" s="9" t="s">
        <v>5537</v>
      </c>
      <c r="BM1001" s="14" t="s">
        <v>5537</v>
      </c>
      <c r="BN1001" s="14" t="s">
        <v>5537</v>
      </c>
      <c r="BO1001" s="14" t="str">
        <f>_xlfn.XLOOKUP(B1001,'[4]cell downs 18042026 17h'!$B:$B,'[4]cell downs 18042026 17h'!$B:$B,"")</f>
        <v/>
      </c>
      <c r="BP1001" s="14" t="str">
        <f>_xlfn.XLOOKUP(B1001,'[5]Cells Huawei 19042026 15h'!$B:$B,'[5]Cells Huawei 19042026 15h'!$B:$B,"")</f>
        <v/>
      </c>
      <c r="BQ1001" s="9" t="str">
        <f>_xlfn.XLOOKUP(B1001,'[6]cells down 19042026 9H40'!$B:$B,'[6]cells down 19042026 9H40'!$B:$B,"")</f>
        <v/>
      </c>
      <c r="BR1001" s="9" t="s">
        <v>5537</v>
      </c>
      <c r="BS1001" s="9" t="s">
        <v>5537</v>
      </c>
      <c r="BT1001" s="108"/>
    </row>
    <row r="1002" spans="1:72" s="9" customFormat="1" x14ac:dyDescent="0.35">
      <c r="A1002" s="1" t="s">
        <v>2557</v>
      </c>
      <c r="B1002" s="8" t="s">
        <v>2558</v>
      </c>
      <c r="C1002" s="3" t="str">
        <f>_xlfn.XLOOKUP(B1002,'[1]daily break down'!$D:$D,'[1]daily break down'!$E:$E,"")</f>
        <v>CENTRE</v>
      </c>
      <c r="D1002" s="1" t="s">
        <v>21</v>
      </c>
      <c r="E1002" s="1" t="s">
        <v>122</v>
      </c>
      <c r="F1002" s="3" t="s">
        <v>37</v>
      </c>
      <c r="G1002" s="1" t="s">
        <v>2559</v>
      </c>
      <c r="H1002" s="34" t="str">
        <f>_xlfn.XLOOKUP(B1002,[2]CALCULATION!$B:$B,[2]CALCULATION!$H:$H,"")</f>
        <v>ZTE</v>
      </c>
      <c r="I1002" s="28">
        <v>7.4229595957002042E-2</v>
      </c>
      <c r="J1002" s="28">
        <v>0</v>
      </c>
      <c r="K1002" s="28">
        <v>0</v>
      </c>
      <c r="L1002" s="28">
        <v>0</v>
      </c>
      <c r="M1002" s="28">
        <v>0</v>
      </c>
      <c r="N1002" s="28">
        <v>0</v>
      </c>
      <c r="O1002" s="28">
        <v>0</v>
      </c>
      <c r="P1002" s="28">
        <v>0</v>
      </c>
      <c r="Q1002" s="28">
        <v>2.1676575836179817</v>
      </c>
      <c r="R1002" s="28">
        <v>0</v>
      </c>
      <c r="S1002" s="93">
        <v>0</v>
      </c>
      <c r="T1002" s="93">
        <f>_xlfn.XLOOKUP(B1002,'[3]Nur des jours'!$B:$B,'[3]Nur des jours'!$U:$U,"")</f>
        <v>0</v>
      </c>
      <c r="U1002" s="93">
        <v>0</v>
      </c>
      <c r="V1002" s="93">
        <v>0</v>
      </c>
      <c r="W1002" s="93">
        <v>0</v>
      </c>
      <c r="X1002" s="93">
        <v>0</v>
      </c>
      <c r="Y1002" s="93">
        <v>0</v>
      </c>
      <c r="Z1002" s="93">
        <v>0</v>
      </c>
      <c r="AA1002" s="93">
        <v>0</v>
      </c>
      <c r="AB1002" s="93">
        <v>3.5580981243204676E-2</v>
      </c>
      <c r="AC1002" s="93">
        <f>_xlfn.XLOOKUP(B1002,'[3]Nur des jours'!$B:$B,'[3]Nur des jours'!$N:$N,"")</f>
        <v>1.9523168480137429</v>
      </c>
      <c r="AD1002" s="93">
        <v>1.9523168480137429</v>
      </c>
      <c r="AE1002" s="93">
        <v>0</v>
      </c>
      <c r="AF1002" s="93">
        <v>0</v>
      </c>
      <c r="AG1002" s="93"/>
      <c r="AH1002" s="93">
        <v>0</v>
      </c>
      <c r="AI1002" s="93">
        <v>0</v>
      </c>
      <c r="AJ1002" s="93">
        <v>0</v>
      </c>
      <c r="AK1002" s="93">
        <v>0</v>
      </c>
      <c r="AL1002" s="93">
        <v>0</v>
      </c>
      <c r="AM1002" s="49" t="s">
        <v>5559</v>
      </c>
      <c r="AN1002" s="49"/>
      <c r="AO1002" s="48" t="str" cm="1">
        <f t="array" ref="AO1002">IFERROR(_xlfn.IFS(
AQ1002="MPR ISSUE","PDH",
AQ1002="BSS Hardware Issue","BSS",
AQ1002="Sites strategiques, MLL, Pylone, etc.","ENVTECH",
AQ1002="AKTIVCO DEFAUT GE &amp; POWER Cabinet","AKTIVCO",
AQ1002="AKTIVCO Coupure ENEO &amp; Baisse de tension","AKTIVCO GRID ONLY",
AQ1002="Coupure ENEO &amp; Baisse de tension","IHS GRID ONLY",
AQ1002="Defaut GE &amp; POWER Cabinet","IHS",
AQ1002="Sharing","Partners",
AQ1002="Sites strategiques &amp; DataCenter","SST &amp; DC",
AQ1002="Exclu","Exclu",
AQ1002="SAT","SAT",
AQ1002="SPARE-ISSUE","SPARE-ISSUE",
AQ1002="Fiber CAmtel","TRANS_FO_CAMTEL",
AQ1002="Fiber AOF","Fiber AOF",
AQ1002="Projet OCM (HUAWEI)","TRAVAUX-HUAWEI",
AQ1002="Projet OCM (NOKIA)","TRAVAUX-NOKIA",
AQ1002="ACCESS-ISSUE","ACCESS-ISSUE",
AQ1002="Projet OCM (ZTE, NOKIA, autres projets)","TRAVAUX OCM",
AQ1002="No root CAuse","No root cause",
AQ1002="ODU HS","PDH",
AQ1002="IP &amp; VLAN","PDH",
AQ1002="Warehouse HUAWEI","SPARE-ISSUE",
AQ1002="SPARE-HS","SPARE-ISSUE",
AQ1002="Power Telco","BSS",AQ1002="no impacts","no impacts"
),"")</f>
        <v>No root cause</v>
      </c>
      <c r="AP1002" s="48" t="str" cm="1">
        <f t="array" ref="AP1002">IFERROR(_xlfn.IFS(
AQ1002="MPR ISSUE","TX ISSUE",
AQ1002="BSS Hardware Issue","RAN ISSUE",
AQ1002="Sites strategiques, MLL, Pylone, etc.","ENVTECH",
AQ1002="AKTIVCO DEFAUT GE &amp; POWER Cabinet","POWER ISSUE",
AQ1002="AKTIVCO Coupure ENEO &amp; Baisse de tension","POWER ISSUE",
AQ1002="Coupure ENEO &amp; Baisse de tension","POWER ISSUE",
AQ1002="Defaut GE &amp; POWER Cabinet","POWER ISSUE",
AQ1002="Sharing","POWER ISSUE",
AQ1002="Sites strategiques &amp; DataCenter","POWER ISSUE",
AQ1002="Exclu","Exclu",
AQ1002="SAT","TX ISSUE",
AQ1002="SPARE-ISSUE","SPARE-ISSUE",
AQ1002="Fiber CAmtel","TX ISSUE",
AQ1002="Fiber AOF","TX ISSUE",
AQ1002="Projet OCM (HUAWEI)","TRAVAUX-HUAWEI",
AQ1002="Projet OCM (NOKIA)","TRAVAUX -NOKIA",
AQ1002="ACCESS-ISSUE","ACCESS-ISSUE",
AQ1002="Projet OCM (ZTE, NOKIA, autres projets)","TRAVAUX OCM",
AQ1002="No root CAuse","No root cause",
AQ1002="ODU HS","TX ISSUE",
AQ1002="IP &amp; VLAN","TX ISSUE",
AQ1002="Warehouse HUAWEI","SPARE-ISSUE",
AQ1002="SPARE-HS","SPARE-ISSUE",
AQ1002="Power Telco","RAN ISSUE",AQ1002="no impacts","no impacts"
),"")</f>
        <v>No root cause</v>
      </c>
      <c r="AQ1002" s="67" t="s">
        <v>5344</v>
      </c>
      <c r="AR1002" s="48" t="str" cm="1">
        <f t="array" ref="AR1002">IFERROR(_xlfn.IFS(
AQ1002="MPR ISSUE","ACTIVE",
AQ1002="BSS Hardware Issue","ACTIVE",
AQ1002="Sites strategiques, MLL, Pylone, etc.","PASSIVE",
AQ1002="AKTIVCO DEFAUT GE &amp; POWER Cabinet","PASSIVE",
AQ1002="AKTIVCO Coupure ENEO &amp; Baisse de tension","PASSIVE",
AQ1002="Coupure ENEO &amp; Baisse de tension","PASSIVE",
AQ1002="Defaut GE &amp; POWER Cabinet","PASSIVE",
AQ1002="Sharing","PASSIVE",
AQ1002="Sites strategiques &amp; DataCenter","PASSIVE",
AQ1002="Exclu","Exclu",
AQ1002="SAT","ACTIVE",
AQ1002="SPARE-ISSUE","SPARE-ISSUE",
AQ1002="Fiber CAmtel","ACTIVE",
AQ1002="Fiber AOF","ACTIVE",
AQ1002="Projet OCM (HUAWEI)","PLANNED WORKS",
AQ1002="Projet OCM (NOKIA)","PLANNED WORKS",
AQ1002="ACCESS-ISSUE","ACCESS-ISSUE",
AQ1002="Projet OCM (ZTE, NOKIA, autres projets)","PLANNED WORKS",
AQ1002="No root CAuse","No root cause",
AQ1002="ODU HS","ACTIVE",
AQ1002="IP &amp; VLAN","ACTIVE",
AQ1002="Warehouse HUAWEI","SPARE-ISSUE",
AQ1002="SPARE-HS","SPARE-ISSUE",
AQ1002="Power Telco","ACTIVE", AQ1002="no impacts","no impacts"
),"")</f>
        <v>No root cause</v>
      </c>
      <c r="AS1002" s="92" t="s">
        <v>5537</v>
      </c>
      <c r="AT1002" s="98" t="s">
        <v>2558</v>
      </c>
      <c r="AV1002" s="17" t="s">
        <v>5537</v>
      </c>
      <c r="AW1002" s="7" t="s">
        <v>5537</v>
      </c>
      <c r="AX1002" s="6" t="s">
        <v>5537</v>
      </c>
      <c r="AY1002" s="7"/>
      <c r="AZ1002" s="3" t="s">
        <v>5537</v>
      </c>
      <c r="BA1002" s="18" t="s">
        <v>5537</v>
      </c>
      <c r="BB1002" s="18" t="s">
        <v>5537</v>
      </c>
      <c r="BC1002" s="18" t="s">
        <v>5537</v>
      </c>
      <c r="BD1002" s="18" t="s">
        <v>5537</v>
      </c>
      <c r="BE1002" s="18" t="s">
        <v>5537</v>
      </c>
      <c r="BF1002" s="18" t="s">
        <v>5537</v>
      </c>
      <c r="BG1002" s="18" t="s">
        <v>5537</v>
      </c>
      <c r="BH1002" s="18" t="s">
        <v>5537</v>
      </c>
      <c r="BI1002" s="18" t="s">
        <v>5537</v>
      </c>
      <c r="BJ1002" s="18" t="s">
        <v>5537</v>
      </c>
      <c r="BK1002" s="18" t="s">
        <v>5537</v>
      </c>
      <c r="BL1002" s="9" t="s">
        <v>5537</v>
      </c>
      <c r="BM1002" s="14" t="s">
        <v>5537</v>
      </c>
      <c r="BN1002" s="14" t="s">
        <v>5537</v>
      </c>
      <c r="BO1002" s="14" t="str">
        <f>_xlfn.XLOOKUP(B1002,'[4]cell downs 18042026 17h'!$B:$B,'[4]cell downs 18042026 17h'!$B:$B,"")</f>
        <v/>
      </c>
      <c r="BP1002" s="14" t="str">
        <f>_xlfn.XLOOKUP(B1002,'[5]Cells Huawei 19042026 15h'!$B:$B,'[5]Cells Huawei 19042026 15h'!$B:$B,"")</f>
        <v/>
      </c>
      <c r="BQ1002" s="9" t="str">
        <f>_xlfn.XLOOKUP(B1002,'[6]cells down 19042026 9H40'!$B:$B,'[6]cells down 19042026 9H40'!$B:$B,"")</f>
        <v/>
      </c>
      <c r="BR1002" s="9" t="s">
        <v>5537</v>
      </c>
      <c r="BS1002" s="9" t="s">
        <v>12</v>
      </c>
      <c r="BT1002" s="108"/>
    </row>
    <row r="1003" spans="1:72" s="9" customFormat="1" x14ac:dyDescent="0.35">
      <c r="A1003" s="1" t="s">
        <v>2555</v>
      </c>
      <c r="B1003" s="8" t="s">
        <v>2556</v>
      </c>
      <c r="C1003" s="3" t="str">
        <f>_xlfn.XLOOKUP(B1003,'[1]daily break down'!$D:$D,'[1]daily break down'!$E:$E,"")</f>
        <v>CENTRE</v>
      </c>
      <c r="D1003" s="1" t="s">
        <v>21</v>
      </c>
      <c r="E1003" s="1" t="s">
        <v>563</v>
      </c>
      <c r="F1003" s="3" t="s">
        <v>37</v>
      </c>
      <c r="G1003" s="1" t="s">
        <v>1743</v>
      </c>
      <c r="H1003" s="34" t="str">
        <f>_xlfn.XLOOKUP(B1003,[2]CALCULATION!$B:$B,[2]CALCULATION!$H:$H,"")</f>
        <v>ZTE</v>
      </c>
      <c r="I1003" s="28">
        <v>0</v>
      </c>
      <c r="J1003" s="28">
        <v>0</v>
      </c>
      <c r="K1003" s="28">
        <v>0</v>
      </c>
      <c r="L1003" s="28">
        <v>0</v>
      </c>
      <c r="M1003" s="28">
        <v>0</v>
      </c>
      <c r="N1003" s="28">
        <v>0.11542862687018635</v>
      </c>
      <c r="O1003" s="28">
        <v>0</v>
      </c>
      <c r="P1003" s="28">
        <v>0</v>
      </c>
      <c r="Q1003" s="28">
        <v>2.1620038637913663</v>
      </c>
      <c r="R1003" s="28">
        <v>0</v>
      </c>
      <c r="S1003" s="93">
        <v>0</v>
      </c>
      <c r="T1003" s="93">
        <f>_xlfn.XLOOKUP(B1003,'[3]Nur des jours'!$B:$B,'[3]Nur des jours'!$U:$U,"")</f>
        <v>0</v>
      </c>
      <c r="U1003" s="93">
        <v>0</v>
      </c>
      <c r="V1003" s="93">
        <v>0</v>
      </c>
      <c r="W1003" s="93">
        <v>0</v>
      </c>
      <c r="X1003" s="93">
        <v>0</v>
      </c>
      <c r="Y1003" s="93">
        <v>0</v>
      </c>
      <c r="Z1003" s="93">
        <v>0</v>
      </c>
      <c r="AA1003" s="93">
        <v>0</v>
      </c>
      <c r="AB1003" s="93">
        <v>2.6663442084506606E-2</v>
      </c>
      <c r="AC1003" s="93">
        <f>_xlfn.XLOOKUP(B1003,'[3]Nur des jours'!$B:$B,'[3]Nur des jours'!$N:$N,"")</f>
        <v>1.9521384972305693</v>
      </c>
      <c r="AD1003" s="93">
        <v>1.9521384972305693</v>
      </c>
      <c r="AE1003" s="93">
        <v>0</v>
      </c>
      <c r="AF1003" s="93">
        <v>0</v>
      </c>
      <c r="AG1003" s="93"/>
      <c r="AH1003" s="93">
        <v>0</v>
      </c>
      <c r="AI1003" s="93">
        <v>0</v>
      </c>
      <c r="AJ1003" s="93">
        <v>0</v>
      </c>
      <c r="AK1003" s="93">
        <v>0</v>
      </c>
      <c r="AL1003" s="93">
        <v>0</v>
      </c>
      <c r="AM1003" s="49" t="s">
        <v>5559</v>
      </c>
      <c r="AN1003" s="49"/>
      <c r="AO1003" s="48" t="str" cm="1">
        <f t="array" ref="AO1003">IFERROR(_xlfn.IFS(
AQ1003="MPR ISSUE","PDH",
AQ1003="BSS Hardware Issue","BSS",
AQ1003="Sites strategiques, MLL, Pylone, etc.","ENVTECH",
AQ1003="AKTIVCO DEFAUT GE &amp; POWER Cabinet","AKTIVCO",
AQ1003="AKTIVCO Coupure ENEO &amp; Baisse de tension","AKTIVCO GRID ONLY",
AQ1003="Coupure ENEO &amp; Baisse de tension","IHS GRID ONLY",
AQ1003="Defaut GE &amp; POWER Cabinet","IHS",
AQ1003="Sharing","Partners",
AQ1003="Sites strategiques &amp; DataCenter","SST &amp; DC",
AQ1003="Exclu","Exclu",
AQ1003="SAT","SAT",
AQ1003="SPARE-ISSUE","SPARE-ISSUE",
AQ1003="Fiber CAmtel","TRANS_FO_CAMTEL",
AQ1003="Fiber AOF","Fiber AOF",
AQ1003="Projet OCM (HUAWEI)","TRAVAUX-HUAWEI",
AQ1003="Projet OCM (NOKIA)","TRAVAUX-NOKIA",
AQ1003="ACCESS-ISSUE","ACCESS-ISSUE",
AQ1003="Projet OCM (ZTE, NOKIA, autres projets)","TRAVAUX OCM",
AQ1003="No root CAuse","No root cause",
AQ1003="ODU HS","PDH",
AQ1003="IP &amp; VLAN","PDH",
AQ1003="Warehouse HUAWEI","SPARE-ISSUE",
AQ1003="SPARE-HS","SPARE-ISSUE",
AQ1003="Power Telco","BSS",AQ1003="no impacts","no impacts"
),"")</f>
        <v>No root cause</v>
      </c>
      <c r="AP1003" s="48" t="str" cm="1">
        <f t="array" ref="AP1003">IFERROR(_xlfn.IFS(
AQ1003="MPR ISSUE","TX ISSUE",
AQ1003="BSS Hardware Issue","RAN ISSUE",
AQ1003="Sites strategiques, MLL, Pylone, etc.","ENVTECH",
AQ1003="AKTIVCO DEFAUT GE &amp; POWER Cabinet","POWER ISSUE",
AQ1003="AKTIVCO Coupure ENEO &amp; Baisse de tension","POWER ISSUE",
AQ1003="Coupure ENEO &amp; Baisse de tension","POWER ISSUE",
AQ1003="Defaut GE &amp; POWER Cabinet","POWER ISSUE",
AQ1003="Sharing","POWER ISSUE",
AQ1003="Sites strategiques &amp; DataCenter","POWER ISSUE",
AQ1003="Exclu","Exclu",
AQ1003="SAT","TX ISSUE",
AQ1003="SPARE-ISSUE","SPARE-ISSUE",
AQ1003="Fiber CAmtel","TX ISSUE",
AQ1003="Fiber AOF","TX ISSUE",
AQ1003="Projet OCM (HUAWEI)","TRAVAUX-HUAWEI",
AQ1003="Projet OCM (NOKIA)","TRAVAUX -NOKIA",
AQ1003="ACCESS-ISSUE","ACCESS-ISSUE",
AQ1003="Projet OCM (ZTE, NOKIA, autres projets)","TRAVAUX OCM",
AQ1003="No root CAuse","No root cause",
AQ1003="ODU HS","TX ISSUE",
AQ1003="IP &amp; VLAN","TX ISSUE",
AQ1003="Warehouse HUAWEI","SPARE-ISSUE",
AQ1003="SPARE-HS","SPARE-ISSUE",
AQ1003="Power Telco","RAN ISSUE",AQ1003="no impacts","no impacts"
),"")</f>
        <v>No root cause</v>
      </c>
      <c r="AQ1003" s="67" t="s">
        <v>5344</v>
      </c>
      <c r="AR1003" s="48" t="str" cm="1">
        <f t="array" ref="AR1003">IFERROR(_xlfn.IFS(
AQ1003="MPR ISSUE","ACTIVE",
AQ1003="BSS Hardware Issue","ACTIVE",
AQ1003="Sites strategiques, MLL, Pylone, etc.","PASSIVE",
AQ1003="AKTIVCO DEFAUT GE &amp; POWER Cabinet","PASSIVE",
AQ1003="AKTIVCO Coupure ENEO &amp; Baisse de tension","PASSIVE",
AQ1003="Coupure ENEO &amp; Baisse de tension","PASSIVE",
AQ1003="Defaut GE &amp; POWER Cabinet","PASSIVE",
AQ1003="Sharing","PASSIVE",
AQ1003="Sites strategiques &amp; DataCenter","PASSIVE",
AQ1003="Exclu","Exclu",
AQ1003="SAT","ACTIVE",
AQ1003="SPARE-ISSUE","SPARE-ISSUE",
AQ1003="Fiber CAmtel","ACTIVE",
AQ1003="Fiber AOF","ACTIVE",
AQ1003="Projet OCM (HUAWEI)","PLANNED WORKS",
AQ1003="Projet OCM (NOKIA)","PLANNED WORKS",
AQ1003="ACCESS-ISSUE","ACCESS-ISSUE",
AQ1003="Projet OCM (ZTE, NOKIA, autres projets)","PLANNED WORKS",
AQ1003="No root CAuse","No root cause",
AQ1003="ODU HS","ACTIVE",
AQ1003="IP &amp; VLAN","ACTIVE",
AQ1003="Warehouse HUAWEI","SPARE-ISSUE",
AQ1003="SPARE-HS","SPARE-ISSUE",
AQ1003="Power Telco","ACTIVE", AQ1003="no impacts","no impacts"
),"")</f>
        <v>No root cause</v>
      </c>
      <c r="AS1003" s="92" t="s">
        <v>5537</v>
      </c>
      <c r="AT1003" s="98" t="s">
        <v>2556</v>
      </c>
      <c r="AV1003" s="17" t="s">
        <v>5537</v>
      </c>
      <c r="AW1003" s="7" t="s">
        <v>5537</v>
      </c>
      <c r="AX1003" s="6" t="s">
        <v>5537</v>
      </c>
      <c r="AY1003" s="7"/>
      <c r="AZ1003" s="3" t="s">
        <v>5537</v>
      </c>
      <c r="BA1003" s="18" t="s">
        <v>5537</v>
      </c>
      <c r="BB1003" s="18" t="s">
        <v>5537</v>
      </c>
      <c r="BC1003" s="18" t="s">
        <v>5537</v>
      </c>
      <c r="BD1003" s="18" t="s">
        <v>5537</v>
      </c>
      <c r="BE1003" s="18" t="s">
        <v>5537</v>
      </c>
      <c r="BF1003" s="18" t="s">
        <v>5537</v>
      </c>
      <c r="BG1003" s="18" t="s">
        <v>5537</v>
      </c>
      <c r="BH1003" s="18" t="s">
        <v>5537</v>
      </c>
      <c r="BI1003" s="18" t="s">
        <v>5537</v>
      </c>
      <c r="BJ1003" s="18" t="s">
        <v>5537</v>
      </c>
      <c r="BK1003" s="18" t="s">
        <v>5537</v>
      </c>
      <c r="BL1003" s="9" t="s">
        <v>5537</v>
      </c>
      <c r="BM1003" s="14" t="s">
        <v>5537</v>
      </c>
      <c r="BN1003" s="14" t="s">
        <v>5537</v>
      </c>
      <c r="BO1003" s="14" t="str">
        <f>_xlfn.XLOOKUP(B1003,'[4]cell downs 18042026 17h'!$B:$B,'[4]cell downs 18042026 17h'!$B:$B,"")</f>
        <v/>
      </c>
      <c r="BP1003" s="14" t="str">
        <f>_xlfn.XLOOKUP(B1003,'[5]Cells Huawei 19042026 15h'!$B:$B,'[5]Cells Huawei 19042026 15h'!$B:$B,"")</f>
        <v/>
      </c>
      <c r="BQ1003" s="9" t="str">
        <f>_xlfn.XLOOKUP(B1003,'[6]cells down 19042026 9H40'!$B:$B,'[6]cells down 19042026 9H40'!$B:$B,"")</f>
        <v/>
      </c>
      <c r="BR1003" s="9" t="s">
        <v>5537</v>
      </c>
      <c r="BS1003" s="9" t="s">
        <v>12</v>
      </c>
      <c r="BT1003" s="108"/>
    </row>
    <row r="1004" spans="1:72" s="9" customFormat="1" x14ac:dyDescent="0.35">
      <c r="A1004" s="1" t="s">
        <v>2713</v>
      </c>
      <c r="B1004" s="8" t="s">
        <v>2714</v>
      </c>
      <c r="C1004" s="3" t="str">
        <f>_xlfn.XLOOKUP(B1004,'[1]daily break down'!$D:$D,'[1]daily break down'!$E:$E,"")</f>
        <v>Douala</v>
      </c>
      <c r="D1004" s="1" t="s">
        <v>11</v>
      </c>
      <c r="E1004" s="1" t="s">
        <v>757</v>
      </c>
      <c r="F1004" s="3" t="s">
        <v>31</v>
      </c>
      <c r="G1004" s="1" t="s">
        <v>32</v>
      </c>
      <c r="H1004" s="34" t="str">
        <f>_xlfn.XLOOKUP(B1004,[2]CALCULATION!$B:$B,[2]CALCULATION!$H:$H,"")</f>
        <v>ZTE</v>
      </c>
      <c r="I1004" s="28">
        <v>0</v>
      </c>
      <c r="J1004" s="28">
        <v>0</v>
      </c>
      <c r="K1004" s="28">
        <v>0</v>
      </c>
      <c r="L1004" s="28">
        <v>0</v>
      </c>
      <c r="M1004" s="28">
        <v>0</v>
      </c>
      <c r="N1004" s="28">
        <v>0</v>
      </c>
      <c r="O1004" s="28">
        <v>0</v>
      </c>
      <c r="P1004" s="28">
        <v>0</v>
      </c>
      <c r="Q1004" s="28">
        <v>0</v>
      </c>
      <c r="R1004" s="28">
        <v>0</v>
      </c>
      <c r="S1004" s="93">
        <v>0</v>
      </c>
      <c r="T1004" s="93">
        <f>_xlfn.XLOOKUP(B1004,'[3]Nur des jours'!$B:$B,'[3]Nur des jours'!$U:$U,"")</f>
        <v>0</v>
      </c>
      <c r="U1004" s="93">
        <v>0</v>
      </c>
      <c r="V1004" s="93">
        <v>0</v>
      </c>
      <c r="W1004" s="93">
        <v>0</v>
      </c>
      <c r="X1004" s="93">
        <v>0</v>
      </c>
      <c r="Y1004" s="93">
        <v>0</v>
      </c>
      <c r="Z1004" s="93">
        <v>0</v>
      </c>
      <c r="AA1004" s="93">
        <v>0</v>
      </c>
      <c r="AB1004" s="93">
        <v>0</v>
      </c>
      <c r="AC1004" s="93">
        <f>_xlfn.XLOOKUP(B1004,'[3]Nur des jours'!$B:$B,'[3]Nur des jours'!$N:$N,"")</f>
        <v>1.7594839812460599</v>
      </c>
      <c r="AD1004" s="93">
        <v>1.7594839812460599</v>
      </c>
      <c r="AE1004" s="93">
        <v>0</v>
      </c>
      <c r="AF1004" s="93">
        <v>0</v>
      </c>
      <c r="AG1004" s="93"/>
      <c r="AH1004" s="93">
        <v>0</v>
      </c>
      <c r="AI1004" s="93">
        <v>0</v>
      </c>
      <c r="AJ1004" s="93">
        <v>0</v>
      </c>
      <c r="AK1004" s="93">
        <v>0</v>
      </c>
      <c r="AL1004" s="93">
        <v>0</v>
      </c>
      <c r="AM1004" s="49" t="s">
        <v>5559</v>
      </c>
      <c r="AN1004" s="49"/>
      <c r="AO1004" s="48" t="str" cm="1">
        <f t="array" ref="AO1004">IFERROR(_xlfn.IFS(
AQ1004="MPR ISSUE","PDH",
AQ1004="BSS Hardware Issue","BSS",
AQ1004="Sites strategiques, MLL, Pylone, etc.","ENVTECH",
AQ1004="AKTIVCO DEFAUT GE &amp; POWER Cabinet","AKTIVCO",
AQ1004="AKTIVCO Coupure ENEO &amp; Baisse de tension","AKTIVCO GRID ONLY",
AQ1004="Coupure ENEO &amp; Baisse de tension","IHS GRID ONLY",
AQ1004="Defaut GE &amp; POWER Cabinet","IHS",
AQ1004="Sharing","Partners",
AQ1004="Sites strategiques &amp; DataCenter","SST &amp; DC",
AQ1004="Exclu","Exclu",
AQ1004="SAT","SAT",
AQ1004="SPARE-ISSUE","SPARE-ISSUE",
AQ1004="Fiber CAmtel","TRANS_FO_CAMTEL",
AQ1004="Fiber AOF","Fiber AOF",
AQ1004="Projet OCM (HUAWEI)","TRAVAUX-HUAWEI",
AQ1004="Projet OCM (NOKIA)","TRAVAUX-NOKIA",
AQ1004="ACCESS-ISSUE","ACCESS-ISSUE",
AQ1004="Projet OCM (ZTE, NOKIA, autres projets)","TRAVAUX OCM",
AQ1004="No root CAuse","No root cause",
AQ1004="ODU HS","PDH",
AQ1004="IP &amp; VLAN","PDH",
AQ1004="Warehouse HUAWEI","SPARE-ISSUE",
AQ1004="SPARE-HS","SPARE-ISSUE",
AQ1004="Power Telco","BSS",AQ1004="no impacts","no impacts"
),"")</f>
        <v>No root cause</v>
      </c>
      <c r="AP1004" s="48" t="str" cm="1">
        <f t="array" ref="AP1004">IFERROR(_xlfn.IFS(
AQ1004="MPR ISSUE","TX ISSUE",
AQ1004="BSS Hardware Issue","RAN ISSUE",
AQ1004="Sites strategiques, MLL, Pylone, etc.","ENVTECH",
AQ1004="AKTIVCO DEFAUT GE &amp; POWER Cabinet","POWER ISSUE",
AQ1004="AKTIVCO Coupure ENEO &amp; Baisse de tension","POWER ISSUE",
AQ1004="Coupure ENEO &amp; Baisse de tension","POWER ISSUE",
AQ1004="Defaut GE &amp; POWER Cabinet","POWER ISSUE",
AQ1004="Sharing","POWER ISSUE",
AQ1004="Sites strategiques &amp; DataCenter","POWER ISSUE",
AQ1004="Exclu","Exclu",
AQ1004="SAT","TX ISSUE",
AQ1004="SPARE-ISSUE","SPARE-ISSUE",
AQ1004="Fiber CAmtel","TX ISSUE",
AQ1004="Fiber AOF","TX ISSUE",
AQ1004="Projet OCM (HUAWEI)","TRAVAUX-HUAWEI",
AQ1004="Projet OCM (NOKIA)","TRAVAUX -NOKIA",
AQ1004="ACCESS-ISSUE","ACCESS-ISSUE",
AQ1004="Projet OCM (ZTE, NOKIA, autres projets)","TRAVAUX OCM",
AQ1004="No root CAuse","No root cause",
AQ1004="ODU HS","TX ISSUE",
AQ1004="IP &amp; VLAN","TX ISSUE",
AQ1004="Warehouse HUAWEI","SPARE-ISSUE",
AQ1004="SPARE-HS","SPARE-ISSUE",
AQ1004="Power Telco","RAN ISSUE",AQ1004="no impacts","no impacts"
),"")</f>
        <v>No root cause</v>
      </c>
      <c r="AQ1004" s="127" t="s">
        <v>5344</v>
      </c>
      <c r="AR1004" s="48" t="str" cm="1">
        <f t="array" ref="AR1004">IFERROR(_xlfn.IFS(
AQ1004="MPR ISSUE","ACTIVE",
AQ1004="BSS Hardware Issue","ACTIVE",
AQ1004="Sites strategiques, MLL, Pylone, etc.","PASSIVE",
AQ1004="AKTIVCO DEFAUT GE &amp; POWER Cabinet","PASSIVE",
AQ1004="AKTIVCO Coupure ENEO &amp; Baisse de tension","PASSIVE",
AQ1004="Coupure ENEO &amp; Baisse de tension","PASSIVE",
AQ1004="Defaut GE &amp; POWER Cabinet","PASSIVE",
AQ1004="Sharing","PASSIVE",
AQ1004="Sites strategiques &amp; DataCenter","PASSIVE",
AQ1004="Exclu","Exclu",
AQ1004="SAT","ACTIVE",
AQ1004="SPARE-ISSUE","SPARE-ISSUE",
AQ1004="Fiber CAmtel","ACTIVE",
AQ1004="Fiber AOF","ACTIVE",
AQ1004="Projet OCM (HUAWEI)","PLANNED WORKS",
AQ1004="Projet OCM (NOKIA)","PLANNED WORKS",
AQ1004="ACCESS-ISSUE","ACCESS-ISSUE",
AQ1004="Projet OCM (ZTE, NOKIA, autres projets)","PLANNED WORKS",
AQ1004="No root CAuse","No root cause",
AQ1004="ODU HS","ACTIVE",
AQ1004="IP &amp; VLAN","ACTIVE",
AQ1004="Warehouse HUAWEI","SPARE-ISSUE",
AQ1004="SPARE-HS","SPARE-ISSUE",
AQ1004="Power Telco","ACTIVE", AQ1004="no impacts","no impacts"
),"")</f>
        <v>No root cause</v>
      </c>
      <c r="AS1004" s="92" t="s">
        <v>5537</v>
      </c>
      <c r="AT1004" s="98" t="s">
        <v>2714</v>
      </c>
      <c r="AV1004" s="17" t="s">
        <v>5537</v>
      </c>
      <c r="AW1004" s="7" t="s">
        <v>5537</v>
      </c>
      <c r="AX1004" s="6" t="s">
        <v>5537</v>
      </c>
      <c r="AY1004" s="7"/>
      <c r="AZ1004" s="3" t="s">
        <v>5537</v>
      </c>
      <c r="BA1004" s="18" t="s">
        <v>5537</v>
      </c>
      <c r="BB1004" s="18" t="s">
        <v>5537</v>
      </c>
      <c r="BC1004" s="18" t="s">
        <v>5537</v>
      </c>
      <c r="BD1004" s="18" t="s">
        <v>5537</v>
      </c>
      <c r="BE1004" s="18" t="s">
        <v>5537</v>
      </c>
      <c r="BF1004" s="18" t="s">
        <v>5537</v>
      </c>
      <c r="BG1004" s="18" t="s">
        <v>5537</v>
      </c>
      <c r="BH1004" s="18" t="s">
        <v>5537</v>
      </c>
      <c r="BI1004" s="18" t="s">
        <v>5537</v>
      </c>
      <c r="BJ1004" s="18" t="s">
        <v>5537</v>
      </c>
      <c r="BK1004" s="18" t="s">
        <v>5537</v>
      </c>
      <c r="BL1004" s="9" t="s">
        <v>5537</v>
      </c>
      <c r="BM1004" s="14" t="s">
        <v>5537</v>
      </c>
      <c r="BN1004" s="14" t="s">
        <v>5537</v>
      </c>
      <c r="BO1004" s="14" t="str">
        <f>_xlfn.XLOOKUP(B1004,'[4]cell downs 18042026 17h'!$B:$B,'[4]cell downs 18042026 17h'!$B:$B,"")</f>
        <v/>
      </c>
      <c r="BP1004" s="14" t="str">
        <f>_xlfn.XLOOKUP(B1004,'[5]Cells Huawei 19042026 15h'!$B:$B,'[5]Cells Huawei 19042026 15h'!$B:$B,"")</f>
        <v/>
      </c>
      <c r="BQ1004" s="9" t="str">
        <f>_xlfn.XLOOKUP(B1004,'[6]cells down 19042026 9H40'!$B:$B,'[6]cells down 19042026 9H40'!$B:$B,"")</f>
        <v/>
      </c>
      <c r="BR1004" s="9" t="s">
        <v>2714</v>
      </c>
      <c r="BS1004" s="9" t="s">
        <v>66</v>
      </c>
      <c r="BT1004" s="108"/>
    </row>
    <row r="1005" spans="1:72" s="9" customFormat="1" x14ac:dyDescent="0.35">
      <c r="A1005" s="1" t="s">
        <v>73</v>
      </c>
      <c r="B1005" s="8" t="s">
        <v>74</v>
      </c>
      <c r="C1005" s="3" t="str">
        <f>_xlfn.XLOOKUP(B1005,'[1]daily break down'!$D:$D,'[1]daily break down'!$E:$E,"")</f>
        <v>NORD-OUEST</v>
      </c>
      <c r="D1005" s="1" t="s">
        <v>11</v>
      </c>
      <c r="E1005" s="1" t="s">
        <v>12</v>
      </c>
      <c r="F1005" s="3" t="s">
        <v>51</v>
      </c>
      <c r="G1005" s="1" t="s">
        <v>52</v>
      </c>
      <c r="H1005" s="32" t="str">
        <f>_xlfn.XLOOKUP(B1005,[2]CALCULATION!$B:$B,[2]CALCULATION!$H:$H,"")</f>
        <v>Huawei</v>
      </c>
      <c r="I1005" s="28">
        <v>0</v>
      </c>
      <c r="J1005" s="28">
        <v>0.20405113102932659</v>
      </c>
      <c r="K1005" s="28">
        <v>0</v>
      </c>
      <c r="L1005" s="28">
        <v>0</v>
      </c>
      <c r="M1005" s="28">
        <v>0.57683993801953592</v>
      </c>
      <c r="N1005" s="28">
        <v>0</v>
      </c>
      <c r="O1005" s="28">
        <v>0.55249505611629024</v>
      </c>
      <c r="P1005" s="28">
        <v>9.3277459599980569E-3</v>
      </c>
      <c r="Q1005" s="28">
        <v>0</v>
      </c>
      <c r="R1005" s="28">
        <v>0</v>
      </c>
      <c r="S1005" s="93">
        <v>0</v>
      </c>
      <c r="T1005" s="93">
        <f>_xlfn.XLOOKUP(B1005,'[3]Nur des jours'!$B:$B,'[3]Nur des jours'!$U:$U,"")</f>
        <v>0</v>
      </c>
      <c r="U1005" s="93">
        <v>0.65738315170089578</v>
      </c>
      <c r="V1005" s="93">
        <v>0</v>
      </c>
      <c r="W1005" s="93">
        <v>0</v>
      </c>
      <c r="X1005" s="93">
        <v>0</v>
      </c>
      <c r="Y1005" s="93">
        <v>0.82934897683722719</v>
      </c>
      <c r="Z1005" s="93">
        <v>0.26121255703658047</v>
      </c>
      <c r="AA1005" s="93">
        <v>0</v>
      </c>
      <c r="AB1005" s="93">
        <v>0</v>
      </c>
      <c r="AC1005" s="93">
        <f>_xlfn.XLOOKUP(B1005,'[3]Nur des jours'!$B:$B,'[3]Nur des jours'!$N:$N,"")</f>
        <v>1.5335848792779216</v>
      </c>
      <c r="AD1005" s="93">
        <v>1.5335848792779216</v>
      </c>
      <c r="AE1005" s="93">
        <v>0</v>
      </c>
      <c r="AF1005" s="93">
        <v>0</v>
      </c>
      <c r="AG1005" s="93"/>
      <c r="AH1005" s="93">
        <v>0</v>
      </c>
      <c r="AI1005" s="93">
        <v>0</v>
      </c>
      <c r="AJ1005" s="93">
        <v>0</v>
      </c>
      <c r="AK1005" s="93">
        <v>0</v>
      </c>
      <c r="AL1005" s="93">
        <v>0</v>
      </c>
      <c r="AM1005" s="49" t="s">
        <v>5559</v>
      </c>
      <c r="AN1005" s="49"/>
      <c r="AO1005" s="48" t="str" cm="1">
        <f t="array" ref="AO1005">IFERROR(_xlfn.IFS(
AQ1005="MPR ISSUE","PDH",
AQ1005="BSS Hardware Issue","BSS",
AQ1005="Sites strategiques, MLL, Pylone, etc.","ENVTECH",
AQ1005="AKTIVCO DEFAUT GE &amp; POWER Cabinet","AKTIVCO",
AQ1005="AKTIVCO Coupure ENEO &amp; Baisse de tension","AKTIVCO GRID ONLY",
AQ1005="Coupure ENEO &amp; Baisse de tension","IHS GRID ONLY",
AQ1005="Defaut GE &amp; POWER Cabinet","IHS",
AQ1005="Sharing","Partners",
AQ1005="Sites strategiques &amp; DataCenter","SST &amp; DC",
AQ1005="Exclu","Exclu",
AQ1005="SAT","SAT",
AQ1005="SPARE-ISSUE","SPARE-ISSUE",
AQ1005="Fiber CAmtel","TRANS_FO_CAMTEL",
AQ1005="Fiber AOF","Fiber AOF",
AQ1005="Projet OCM (HUAWEI)","TRAVAUX-HUAWEI",
AQ1005="Projet OCM (NOKIA)","TRAVAUX-NOKIA",
AQ1005="ACCESS-ISSUE","ACCESS-ISSUE",
AQ1005="Projet OCM (ZTE, NOKIA, autres projets)","TRAVAUX OCM",
AQ1005="No root CAuse","No root cause",
AQ1005="ODU HS","PDH",
AQ1005="IP &amp; VLAN","PDH",
AQ1005="Warehouse HUAWEI","SPARE-ISSUE",
AQ1005="SPARE-HS","SPARE-ISSUE",
AQ1005="Power Telco","BSS",AQ1005="no impacts","no impacts"
),"")</f>
        <v>No root cause</v>
      </c>
      <c r="AP1005" s="48" t="str" cm="1">
        <f t="array" ref="AP1005">IFERROR(_xlfn.IFS(
AQ1005="MPR ISSUE","TX ISSUE",
AQ1005="BSS Hardware Issue","RAN ISSUE",
AQ1005="Sites strategiques, MLL, Pylone, etc.","ENVTECH",
AQ1005="AKTIVCO DEFAUT GE &amp; POWER Cabinet","POWER ISSUE",
AQ1005="AKTIVCO Coupure ENEO &amp; Baisse de tension","POWER ISSUE",
AQ1005="Coupure ENEO &amp; Baisse de tension","POWER ISSUE",
AQ1005="Defaut GE &amp; POWER Cabinet","POWER ISSUE",
AQ1005="Sharing","POWER ISSUE",
AQ1005="Sites strategiques &amp; DataCenter","POWER ISSUE",
AQ1005="Exclu","Exclu",
AQ1005="SAT","TX ISSUE",
AQ1005="SPARE-ISSUE","SPARE-ISSUE",
AQ1005="Fiber CAmtel","TX ISSUE",
AQ1005="Fiber AOF","TX ISSUE",
AQ1005="Projet OCM (HUAWEI)","TRAVAUX-HUAWEI",
AQ1005="Projet OCM (NOKIA)","TRAVAUX -NOKIA",
AQ1005="ACCESS-ISSUE","ACCESS-ISSUE",
AQ1005="Projet OCM (ZTE, NOKIA, autres projets)","TRAVAUX OCM",
AQ1005="No root CAuse","No root cause",
AQ1005="ODU HS","TX ISSUE",
AQ1005="IP &amp; VLAN","TX ISSUE",
AQ1005="Warehouse HUAWEI","SPARE-ISSUE",
AQ1005="SPARE-HS","SPARE-ISSUE",
AQ1005="Power Telco","RAN ISSUE",AQ1005="no impacts","no impacts"
),"")</f>
        <v>No root cause</v>
      </c>
      <c r="AQ1005" s="127" t="s">
        <v>5344</v>
      </c>
      <c r="AR1005" s="48" t="str" cm="1">
        <f t="array" ref="AR1005">IFERROR(_xlfn.IFS(
AQ1005="MPR ISSUE","ACTIVE",
AQ1005="BSS Hardware Issue","ACTIVE",
AQ1005="Sites strategiques, MLL, Pylone, etc.","PASSIVE",
AQ1005="AKTIVCO DEFAUT GE &amp; POWER Cabinet","PASSIVE",
AQ1005="AKTIVCO Coupure ENEO &amp; Baisse de tension","PASSIVE",
AQ1005="Coupure ENEO &amp; Baisse de tension","PASSIVE",
AQ1005="Defaut GE &amp; POWER Cabinet","PASSIVE",
AQ1005="Sharing","PASSIVE",
AQ1005="Sites strategiques &amp; DataCenter","PASSIVE",
AQ1005="Exclu","Exclu",
AQ1005="SAT","ACTIVE",
AQ1005="SPARE-ISSUE","SPARE-ISSUE",
AQ1005="Fiber CAmtel","ACTIVE",
AQ1005="Fiber AOF","ACTIVE",
AQ1005="Projet OCM (HUAWEI)","PLANNED WORKS",
AQ1005="Projet OCM (NOKIA)","PLANNED WORKS",
AQ1005="ACCESS-ISSUE","ACCESS-ISSUE",
AQ1005="Projet OCM (ZTE, NOKIA, autres projets)","PLANNED WORKS",
AQ1005="No root CAuse","No root cause",
AQ1005="ODU HS","ACTIVE",
AQ1005="IP &amp; VLAN","ACTIVE",
AQ1005="Warehouse HUAWEI","SPARE-ISSUE",
AQ1005="SPARE-HS","SPARE-ISSUE",
AQ1005="Power Telco","ACTIVE", AQ1005="no impacts","no impacts"
),"")</f>
        <v>No root cause</v>
      </c>
      <c r="AS1005" s="92" t="s">
        <v>5537</v>
      </c>
      <c r="AT1005" s="98" t="s">
        <v>74</v>
      </c>
      <c r="AV1005" s="17" t="s">
        <v>5537</v>
      </c>
      <c r="AW1005" s="7" t="s">
        <v>5537</v>
      </c>
      <c r="AX1005" s="6" t="s">
        <v>5537</v>
      </c>
      <c r="AY1005" s="7"/>
      <c r="AZ1005" s="3" t="s">
        <v>5537</v>
      </c>
      <c r="BA1005" s="18" t="s">
        <v>5537</v>
      </c>
      <c r="BB1005" s="18" t="s">
        <v>5537</v>
      </c>
      <c r="BC1005" s="18" t="s">
        <v>5537</v>
      </c>
      <c r="BD1005" s="18" t="s">
        <v>5537</v>
      </c>
      <c r="BE1005" s="18" t="s">
        <v>5537</v>
      </c>
      <c r="BF1005" s="18" t="s">
        <v>5537</v>
      </c>
      <c r="BG1005" s="18" t="s">
        <v>5537</v>
      </c>
      <c r="BH1005" s="18" t="s">
        <v>5537</v>
      </c>
      <c r="BI1005" s="18" t="s">
        <v>5537</v>
      </c>
      <c r="BJ1005" s="18" t="s">
        <v>5537</v>
      </c>
      <c r="BK1005" s="18" t="s">
        <v>5537</v>
      </c>
      <c r="BL1005" s="9" t="s">
        <v>5537</v>
      </c>
      <c r="BM1005" s="14" t="s">
        <v>5537</v>
      </c>
      <c r="BN1005" s="14" t="s">
        <v>5537</v>
      </c>
      <c r="BO1005" s="14" t="str">
        <f>_xlfn.XLOOKUP(B1005,'[4]cell downs 18042026 17h'!$B:$B,'[4]cell downs 18042026 17h'!$B:$B,"")</f>
        <v/>
      </c>
      <c r="BP1005" s="14" t="str">
        <f>_xlfn.XLOOKUP(B1005,'[5]Cells Huawei 19042026 15h'!$B:$B,'[5]Cells Huawei 19042026 15h'!$B:$B,"")</f>
        <v/>
      </c>
      <c r="BQ1005" s="9" t="str">
        <f>_xlfn.XLOOKUP(B1005,'[6]cells down 19042026 9H40'!$B:$B,'[6]cells down 19042026 9H40'!$B:$B,"")</f>
        <v/>
      </c>
      <c r="BR1005" s="9" t="s">
        <v>5537</v>
      </c>
      <c r="BS1005" s="9" t="s">
        <v>12</v>
      </c>
      <c r="BT1005" s="108"/>
    </row>
    <row r="1006" spans="1:72" s="9" customFormat="1" x14ac:dyDescent="0.35">
      <c r="A1006" s="1" t="s">
        <v>1029</v>
      </c>
      <c r="B1006" s="1" t="s">
        <v>1030</v>
      </c>
      <c r="C1006" s="3" t="str">
        <f>_xlfn.XLOOKUP(B1006,'[1]daily break down'!$D:$D,'[1]daily break down'!$E:$E,"")</f>
        <v>ADAMAOUA</v>
      </c>
      <c r="D1006" s="1" t="s">
        <v>11</v>
      </c>
      <c r="E1006" s="1" t="s">
        <v>96</v>
      </c>
      <c r="F1006" s="3" t="s">
        <v>90</v>
      </c>
      <c r="G1006" s="1" t="s">
        <v>1031</v>
      </c>
      <c r="H1006" s="33" t="str">
        <f>_xlfn.XLOOKUP(B1006,[2]CALCULATION!$B:$B,[2]CALCULATION!$H:$H,"")</f>
        <v>NOKIA</v>
      </c>
      <c r="I1006" s="28">
        <v>4.6737293324574605</v>
      </c>
      <c r="J1006" s="28">
        <v>4.6737834390716344</v>
      </c>
      <c r="K1006" s="28">
        <v>4.7056082235962036</v>
      </c>
      <c r="L1006" s="28">
        <v>4.6732964795440575</v>
      </c>
      <c r="M1006" s="28">
        <v>1.9402992554003182</v>
      </c>
      <c r="N1006" s="28">
        <v>0</v>
      </c>
      <c r="O1006" s="28">
        <v>0</v>
      </c>
      <c r="P1006" s="28">
        <v>0</v>
      </c>
      <c r="Q1006" s="28">
        <v>0</v>
      </c>
      <c r="R1006" s="28">
        <v>0</v>
      </c>
      <c r="S1006" s="93">
        <v>4.2219026338985728E-2</v>
      </c>
      <c r="T1006" s="93">
        <f>_xlfn.XLOOKUP(B1006,'[3]Nur des jours'!$B:$B,'[3]Nur des jours'!$U:$U,"")</f>
        <v>0</v>
      </c>
      <c r="U1006" s="93">
        <v>0</v>
      </c>
      <c r="V1006" s="93">
        <v>0</v>
      </c>
      <c r="W1006" s="93">
        <v>0</v>
      </c>
      <c r="X1006" s="93">
        <v>0.28737661692820027</v>
      </c>
      <c r="Y1006" s="93">
        <v>4.6216216794651199</v>
      </c>
      <c r="Z1006" s="93">
        <v>0</v>
      </c>
      <c r="AA1006" s="93">
        <v>4.8160285564095625E-3</v>
      </c>
      <c r="AB1006" s="93">
        <v>0.79223417885872616</v>
      </c>
      <c r="AC1006" s="93">
        <f>_xlfn.XLOOKUP(B1006,'[3]Nur des jours'!$B:$B,'[3]Nur des jours'!$N:$N,"")</f>
        <v>1.4836647273354373</v>
      </c>
      <c r="AD1006" s="93">
        <v>1.4836647273354373</v>
      </c>
      <c r="AE1006" s="93">
        <v>0</v>
      </c>
      <c r="AF1006" s="93">
        <v>0</v>
      </c>
      <c r="AG1006" s="93"/>
      <c r="AH1006" s="93">
        <v>0</v>
      </c>
      <c r="AI1006" s="93">
        <v>0</v>
      </c>
      <c r="AJ1006" s="93">
        <v>0</v>
      </c>
      <c r="AK1006" s="93">
        <v>0</v>
      </c>
      <c r="AL1006" s="93">
        <v>0</v>
      </c>
      <c r="AM1006" s="49" t="s">
        <v>5559</v>
      </c>
      <c r="AN1006" s="49"/>
      <c r="AO1006" s="48" t="str" cm="1">
        <f t="array" ref="AO1006">IFERROR(_xlfn.IFS(
AQ1006="MPR ISSUE","PDH",
AQ1006="BSS Hardware Issue","BSS",
AQ1006="Sites strategiques, MLL, Pylone, etc.","ENVTECH",
AQ1006="AKTIVCO DEFAUT GE &amp; POWER Cabinet","AKTIVCO",
AQ1006="AKTIVCO Coupure ENEO &amp; Baisse de tension","AKTIVCO GRID ONLY",
AQ1006="Coupure ENEO &amp; Baisse de tension","IHS GRID ONLY",
AQ1006="Defaut GE &amp; POWER Cabinet","IHS",
AQ1006="Sharing","Partners",
AQ1006="Sites strategiques &amp; DataCenter","SST &amp; DC",
AQ1006="Exclu","Exclu",
AQ1006="SAT","SAT",
AQ1006="SPARE-ISSUE","SPARE-ISSUE",
AQ1006="Fiber CAmtel","TRANS_FO_CAMTEL",
AQ1006="Fiber AOF","Fiber AOF",
AQ1006="Projet OCM (HUAWEI)","TRAVAUX-HUAWEI",
AQ1006="Projet OCM (NOKIA)","TRAVAUX-NOKIA",
AQ1006="ACCESS-ISSUE","ACCESS-ISSUE",
AQ1006="Projet OCM (ZTE, NOKIA, autres projets)","TRAVAUX OCM",
AQ1006="No root CAuse","No root cause",
AQ1006="ODU HS","PDH",
AQ1006="IP &amp; VLAN","PDH",
AQ1006="Warehouse HUAWEI","SPARE-ISSUE",
AQ1006="SPARE-HS","SPARE-ISSUE",
AQ1006="Power Telco","BSS",AQ1006="no impacts","no impacts"
),"")</f>
        <v>No root cause</v>
      </c>
      <c r="AP1006" s="48" t="str" cm="1">
        <f t="array" ref="AP1006">IFERROR(_xlfn.IFS(
AQ1006="MPR ISSUE","TX ISSUE",
AQ1006="BSS Hardware Issue","RAN ISSUE",
AQ1006="Sites strategiques, MLL, Pylone, etc.","ENVTECH",
AQ1006="AKTIVCO DEFAUT GE &amp; POWER Cabinet","POWER ISSUE",
AQ1006="AKTIVCO Coupure ENEO &amp; Baisse de tension","POWER ISSUE",
AQ1006="Coupure ENEO &amp; Baisse de tension","POWER ISSUE",
AQ1006="Defaut GE &amp; POWER Cabinet","POWER ISSUE",
AQ1006="Sharing","POWER ISSUE",
AQ1006="Sites strategiques &amp; DataCenter","POWER ISSUE",
AQ1006="Exclu","Exclu",
AQ1006="SAT","TX ISSUE",
AQ1006="SPARE-ISSUE","SPARE-ISSUE",
AQ1006="Fiber CAmtel","TX ISSUE",
AQ1006="Fiber AOF","TX ISSUE",
AQ1006="Projet OCM (HUAWEI)","TRAVAUX-HUAWEI",
AQ1006="Projet OCM (NOKIA)","TRAVAUX -NOKIA",
AQ1006="ACCESS-ISSUE","ACCESS-ISSUE",
AQ1006="Projet OCM (ZTE, NOKIA, autres projets)","TRAVAUX OCM",
AQ1006="No root CAuse","No root cause",
AQ1006="ODU HS","TX ISSUE",
AQ1006="IP &amp; VLAN","TX ISSUE",
AQ1006="Warehouse HUAWEI","SPARE-ISSUE",
AQ1006="SPARE-HS","SPARE-ISSUE",
AQ1006="Power Telco","RAN ISSUE",AQ1006="no impacts","no impacts"
),"")</f>
        <v>No root cause</v>
      </c>
      <c r="AQ1006" s="127" t="s">
        <v>5344</v>
      </c>
      <c r="AR1006" s="48" t="str" cm="1">
        <f t="array" ref="AR1006">IFERROR(_xlfn.IFS(
AQ1006="MPR ISSUE","ACTIVE",
AQ1006="BSS Hardware Issue","ACTIVE",
AQ1006="Sites strategiques, MLL, Pylone, etc.","PASSIVE",
AQ1006="AKTIVCO DEFAUT GE &amp; POWER Cabinet","PASSIVE",
AQ1006="AKTIVCO Coupure ENEO &amp; Baisse de tension","PASSIVE",
AQ1006="Coupure ENEO &amp; Baisse de tension","PASSIVE",
AQ1006="Defaut GE &amp; POWER Cabinet","PASSIVE",
AQ1006="Sharing","PASSIVE",
AQ1006="Sites strategiques &amp; DataCenter","PASSIVE",
AQ1006="Exclu","Exclu",
AQ1006="SAT","ACTIVE",
AQ1006="SPARE-ISSUE","SPARE-ISSUE",
AQ1006="Fiber CAmtel","ACTIVE",
AQ1006="Fiber AOF","ACTIVE",
AQ1006="Projet OCM (HUAWEI)","PLANNED WORKS",
AQ1006="Projet OCM (NOKIA)","PLANNED WORKS",
AQ1006="ACCESS-ISSUE","ACCESS-ISSUE",
AQ1006="Projet OCM (ZTE, NOKIA, autres projets)","PLANNED WORKS",
AQ1006="No root CAuse","No root cause",
AQ1006="ODU HS","ACTIVE",
AQ1006="IP &amp; VLAN","ACTIVE",
AQ1006="Warehouse HUAWEI","SPARE-ISSUE",
AQ1006="SPARE-HS","SPARE-ISSUE",
AQ1006="Power Telco","ACTIVE", AQ1006="no impacts","no impacts"
),"")</f>
        <v>No root cause</v>
      </c>
      <c r="AS1006" s="92" t="s">
        <v>5537</v>
      </c>
      <c r="AT1006" s="98" t="s">
        <v>1030</v>
      </c>
      <c r="AV1006" s="17" t="s">
        <v>5537</v>
      </c>
      <c r="AW1006" s="7" t="s">
        <v>5537</v>
      </c>
      <c r="AX1006" s="6" t="s">
        <v>5537</v>
      </c>
      <c r="AY1006" s="7"/>
      <c r="AZ1006" s="3" t="s">
        <v>5537</v>
      </c>
      <c r="BA1006" s="18" t="s">
        <v>5537</v>
      </c>
      <c r="BB1006" s="18" t="s">
        <v>5537</v>
      </c>
      <c r="BC1006" s="18" t="s">
        <v>5537</v>
      </c>
      <c r="BD1006" s="18" t="s">
        <v>5537</v>
      </c>
      <c r="BE1006" s="18" t="s">
        <v>5537</v>
      </c>
      <c r="BF1006" s="18" t="s">
        <v>5537</v>
      </c>
      <c r="BG1006" s="18" t="s">
        <v>5537</v>
      </c>
      <c r="BH1006" s="18" t="s">
        <v>5537</v>
      </c>
      <c r="BI1006" s="18" t="s">
        <v>5537</v>
      </c>
      <c r="BJ1006" s="18" t="s">
        <v>5537</v>
      </c>
      <c r="BK1006" s="18" t="s">
        <v>5537</v>
      </c>
      <c r="BL1006" s="9" t="s">
        <v>5537</v>
      </c>
      <c r="BM1006" s="14" t="s">
        <v>5537</v>
      </c>
      <c r="BN1006" s="14" t="s">
        <v>5537</v>
      </c>
      <c r="BO1006" s="14" t="str">
        <f>_xlfn.XLOOKUP(B1006,'[4]cell downs 18042026 17h'!$B:$B,'[4]cell downs 18042026 17h'!$B:$B,"")</f>
        <v/>
      </c>
      <c r="BP1006" s="14" t="str">
        <f>_xlfn.XLOOKUP(B1006,'[5]Cells Huawei 19042026 15h'!$B:$B,'[5]Cells Huawei 19042026 15h'!$B:$B,"")</f>
        <v/>
      </c>
      <c r="BQ1006" s="9" t="str">
        <f>_xlfn.XLOOKUP(B1006,'[6]cells down 19042026 9H40'!$B:$B,'[6]cells down 19042026 9H40'!$B:$B,"")</f>
        <v/>
      </c>
      <c r="BR1006" s="9" t="s">
        <v>1030</v>
      </c>
      <c r="BS1006" s="9" t="s">
        <v>12</v>
      </c>
      <c r="BT1006" s="108"/>
    </row>
    <row r="1007" spans="1:72" s="9" customFormat="1" x14ac:dyDescent="0.35">
      <c r="A1007" s="1" t="s">
        <v>2406</v>
      </c>
      <c r="B1007" s="8" t="s">
        <v>2407</v>
      </c>
      <c r="C1007" s="3" t="str">
        <f>_xlfn.XLOOKUP(B1007,'[1]daily break down'!$D:$D,'[1]daily break down'!$E:$E,"")</f>
        <v>CENTRE</v>
      </c>
      <c r="D1007" s="1" t="s">
        <v>11</v>
      </c>
      <c r="E1007" s="1" t="s">
        <v>12</v>
      </c>
      <c r="F1007" s="3" t="s">
        <v>69</v>
      </c>
      <c r="G1007" s="1" t="s">
        <v>70</v>
      </c>
      <c r="H1007" s="34" t="str">
        <f>_xlfn.XLOOKUP(B1007,[2]CALCULATION!$B:$B,[2]CALCULATION!$H:$H,"")</f>
        <v>ZTE</v>
      </c>
      <c r="I1007" s="28">
        <v>0</v>
      </c>
      <c r="J1007" s="28">
        <v>0</v>
      </c>
      <c r="K1007" s="28">
        <v>0</v>
      </c>
      <c r="L1007" s="28">
        <v>0</v>
      </c>
      <c r="M1007" s="28">
        <v>0</v>
      </c>
      <c r="N1007" s="28">
        <v>0</v>
      </c>
      <c r="O1007" s="28">
        <v>8.5499581945764227</v>
      </c>
      <c r="P1007" s="28">
        <v>6.2190918092759526</v>
      </c>
      <c r="Q1007" s="28">
        <v>0</v>
      </c>
      <c r="R1007" s="28">
        <v>4.6127219753847362</v>
      </c>
      <c r="S1007" s="93">
        <v>1.3290343660557089</v>
      </c>
      <c r="T1007" s="93">
        <f>_xlfn.XLOOKUP(B1007,'[3]Nur des jours'!$B:$B,'[3]Nur des jours'!$U:$U,"")</f>
        <v>1.5127356727248866</v>
      </c>
      <c r="U1007" s="93">
        <v>0.84987715198055114</v>
      </c>
      <c r="V1007" s="93">
        <v>0.86510830886360734</v>
      </c>
      <c r="W1007" s="93">
        <v>1.5127356727248866</v>
      </c>
      <c r="X1007" s="93">
        <v>0</v>
      </c>
      <c r="Y1007" s="93">
        <v>0</v>
      </c>
      <c r="Z1007" s="93">
        <v>0</v>
      </c>
      <c r="AA1007" s="93">
        <v>0</v>
      </c>
      <c r="AB1007" s="93">
        <v>0</v>
      </c>
      <c r="AC1007" s="93">
        <f>_xlfn.XLOOKUP(B1007,'[3]Nur des jours'!$B:$B,'[3]Nur des jours'!$N:$N,"")</f>
        <v>1.458980746676255</v>
      </c>
      <c r="AD1007" s="93">
        <v>1.458980746676255</v>
      </c>
      <c r="AE1007" s="93">
        <v>0</v>
      </c>
      <c r="AF1007" s="93">
        <v>0</v>
      </c>
      <c r="AG1007" s="93"/>
      <c r="AH1007" s="93">
        <v>0</v>
      </c>
      <c r="AI1007" s="93">
        <v>0</v>
      </c>
      <c r="AJ1007" s="93">
        <v>0</v>
      </c>
      <c r="AK1007" s="93">
        <v>0</v>
      </c>
      <c r="AL1007" s="93">
        <v>0</v>
      </c>
      <c r="AM1007" s="49" t="s">
        <v>5559</v>
      </c>
      <c r="AN1007" s="49"/>
      <c r="AO1007" s="48" t="str" cm="1">
        <f t="array" ref="AO1007">IFERROR(_xlfn.IFS(
AQ1007="MPR ISSUE","PDH",
AQ1007="BSS Hardware Issue","BSS",
AQ1007="Sites strategiques, MLL, Pylone, etc.","ENVTECH",
AQ1007="AKTIVCO DEFAUT GE &amp; POWER Cabinet","AKTIVCO",
AQ1007="AKTIVCO Coupure ENEO &amp; Baisse de tension","AKTIVCO GRID ONLY",
AQ1007="Coupure ENEO &amp; Baisse de tension","IHS GRID ONLY",
AQ1007="Defaut GE &amp; POWER Cabinet","IHS",
AQ1007="Sharing","Partners",
AQ1007="Sites strategiques &amp; DataCenter","SST &amp; DC",
AQ1007="Exclu","Exclu",
AQ1007="SAT","SAT",
AQ1007="SPARE-ISSUE","SPARE-ISSUE",
AQ1007="Fiber CAmtel","TRANS_FO_CAMTEL",
AQ1007="Fiber AOF","Fiber AOF",
AQ1007="Projet OCM (HUAWEI)","TRAVAUX-HUAWEI",
AQ1007="Projet OCM (NOKIA)","TRAVAUX-NOKIA",
AQ1007="ACCESS-ISSUE","ACCESS-ISSUE",
AQ1007="Projet OCM (ZTE, NOKIA, autres projets)","TRAVAUX OCM",
AQ1007="No root CAuse","No root cause",
AQ1007="ODU HS","PDH",
AQ1007="IP &amp; VLAN","PDH",
AQ1007="Warehouse HUAWEI","SPARE-ISSUE",
AQ1007="SPARE-HS","SPARE-ISSUE",
AQ1007="Power Telco","BSS",AQ1007="no impacts","no impacts"
),"")</f>
        <v>No root cause</v>
      </c>
      <c r="AP1007" s="48" t="str" cm="1">
        <f t="array" ref="AP1007">IFERROR(_xlfn.IFS(
AQ1007="MPR ISSUE","TX ISSUE",
AQ1007="BSS Hardware Issue","RAN ISSUE",
AQ1007="Sites strategiques, MLL, Pylone, etc.","ENVTECH",
AQ1007="AKTIVCO DEFAUT GE &amp; POWER Cabinet","POWER ISSUE",
AQ1007="AKTIVCO Coupure ENEO &amp; Baisse de tension","POWER ISSUE",
AQ1007="Coupure ENEO &amp; Baisse de tension","POWER ISSUE",
AQ1007="Defaut GE &amp; POWER Cabinet","POWER ISSUE",
AQ1007="Sharing","POWER ISSUE",
AQ1007="Sites strategiques &amp; DataCenter","POWER ISSUE",
AQ1007="Exclu","Exclu",
AQ1007="SAT","TX ISSUE",
AQ1007="SPARE-ISSUE","SPARE-ISSUE",
AQ1007="Fiber CAmtel","TX ISSUE",
AQ1007="Fiber AOF","TX ISSUE",
AQ1007="Projet OCM (HUAWEI)","TRAVAUX-HUAWEI",
AQ1007="Projet OCM (NOKIA)","TRAVAUX -NOKIA",
AQ1007="ACCESS-ISSUE","ACCESS-ISSUE",
AQ1007="Projet OCM (ZTE, NOKIA, autres projets)","TRAVAUX OCM",
AQ1007="No root CAuse","No root cause",
AQ1007="ODU HS","TX ISSUE",
AQ1007="IP &amp; VLAN","TX ISSUE",
AQ1007="Warehouse HUAWEI","SPARE-ISSUE",
AQ1007="SPARE-HS","SPARE-ISSUE",
AQ1007="Power Telco","RAN ISSUE",AQ1007="no impacts","no impacts"
),"")</f>
        <v>No root cause</v>
      </c>
      <c r="AQ1007" s="127" t="s">
        <v>5344</v>
      </c>
      <c r="AR1007" s="48" t="str" cm="1">
        <f t="array" ref="AR1007">IFERROR(_xlfn.IFS(
AQ1007="MPR ISSUE","ACTIVE",
AQ1007="BSS Hardware Issue","ACTIVE",
AQ1007="Sites strategiques, MLL, Pylone, etc.","PASSIVE",
AQ1007="AKTIVCO DEFAUT GE &amp; POWER Cabinet","PASSIVE",
AQ1007="AKTIVCO Coupure ENEO &amp; Baisse de tension","PASSIVE",
AQ1007="Coupure ENEO &amp; Baisse de tension","PASSIVE",
AQ1007="Defaut GE &amp; POWER Cabinet","PASSIVE",
AQ1007="Sharing","PASSIVE",
AQ1007="Sites strategiques &amp; DataCenter","PASSIVE",
AQ1007="Exclu","Exclu",
AQ1007="SAT","ACTIVE",
AQ1007="SPARE-ISSUE","SPARE-ISSUE",
AQ1007="Fiber CAmtel","ACTIVE",
AQ1007="Fiber AOF","ACTIVE",
AQ1007="Projet OCM (HUAWEI)","PLANNED WORKS",
AQ1007="Projet OCM (NOKIA)","PLANNED WORKS",
AQ1007="ACCESS-ISSUE","ACCESS-ISSUE",
AQ1007="Projet OCM (ZTE, NOKIA, autres projets)","PLANNED WORKS",
AQ1007="No root CAuse","No root cause",
AQ1007="ODU HS","ACTIVE",
AQ1007="IP &amp; VLAN","ACTIVE",
AQ1007="Warehouse HUAWEI","SPARE-ISSUE",
AQ1007="SPARE-HS","SPARE-ISSUE",
AQ1007="Power Telco","ACTIVE", AQ1007="no impacts","no impacts"
),"")</f>
        <v>No root cause</v>
      </c>
      <c r="AS1007" s="92" t="s">
        <v>5537</v>
      </c>
      <c r="AT1007" s="98" t="s">
        <v>2407</v>
      </c>
      <c r="AV1007" s="17" t="s">
        <v>5537</v>
      </c>
      <c r="AW1007" s="7" t="s">
        <v>5537</v>
      </c>
      <c r="AX1007" s="6" t="s">
        <v>5537</v>
      </c>
      <c r="AY1007" s="7"/>
      <c r="AZ1007" s="3" t="s">
        <v>5537</v>
      </c>
      <c r="BA1007" s="18" t="s">
        <v>5537</v>
      </c>
      <c r="BB1007" s="18" t="s">
        <v>5537</v>
      </c>
      <c r="BC1007" s="18" t="s">
        <v>5537</v>
      </c>
      <c r="BD1007" s="18" t="s">
        <v>5537</v>
      </c>
      <c r="BE1007" s="18" t="s">
        <v>5537</v>
      </c>
      <c r="BF1007" s="18" t="s">
        <v>5537</v>
      </c>
      <c r="BG1007" s="18" t="s">
        <v>5537</v>
      </c>
      <c r="BH1007" s="18" t="s">
        <v>5537</v>
      </c>
      <c r="BI1007" s="18" t="s">
        <v>5537</v>
      </c>
      <c r="BJ1007" s="18" t="s">
        <v>5537</v>
      </c>
      <c r="BK1007" s="18" t="s">
        <v>5537</v>
      </c>
      <c r="BL1007" s="9" t="s">
        <v>5537</v>
      </c>
      <c r="BM1007" s="14" t="s">
        <v>5537</v>
      </c>
      <c r="BN1007" s="14" t="s">
        <v>5537</v>
      </c>
      <c r="BO1007" s="14" t="str">
        <f>_xlfn.XLOOKUP(B1007,'[4]cell downs 18042026 17h'!$B:$B,'[4]cell downs 18042026 17h'!$B:$B,"")</f>
        <v/>
      </c>
      <c r="BP1007" s="14" t="str">
        <f>_xlfn.XLOOKUP(B1007,'[5]Cells Huawei 19042026 15h'!$B:$B,'[5]Cells Huawei 19042026 15h'!$B:$B,"")</f>
        <v/>
      </c>
      <c r="BQ1007" s="9" t="str">
        <f>_xlfn.XLOOKUP(B1007,'[6]cells down 19042026 9H40'!$B:$B,'[6]cells down 19042026 9H40'!$B:$B,"")</f>
        <v/>
      </c>
      <c r="BR1007" s="9" t="s">
        <v>2407</v>
      </c>
      <c r="BS1007" s="9" t="s">
        <v>5537</v>
      </c>
      <c r="BT1007" s="108"/>
    </row>
    <row r="1008" spans="1:72" s="9" customFormat="1" x14ac:dyDescent="0.35">
      <c r="A1008" s="1" t="s">
        <v>1992</v>
      </c>
      <c r="B1008" s="8" t="s">
        <v>1993</v>
      </c>
      <c r="C1008" s="3" t="str">
        <f>_xlfn.XLOOKUP(B1008,'[1]daily break down'!$D:$D,'[1]daily break down'!$E:$E,"")</f>
        <v>Yaounde</v>
      </c>
      <c r="D1008" s="1" t="s">
        <v>11</v>
      </c>
      <c r="E1008" s="1" t="s">
        <v>12</v>
      </c>
      <c r="F1008" s="3" t="s">
        <v>37</v>
      </c>
      <c r="G1008" s="1" t="s">
        <v>38</v>
      </c>
      <c r="H1008" s="34" t="str">
        <f>_xlfn.XLOOKUP(B1008,[2]CALCULATION!$B:$B,[2]CALCULATION!$H:$H,"")</f>
        <v>ZTE</v>
      </c>
      <c r="I1008" s="28">
        <v>0</v>
      </c>
      <c r="J1008" s="28">
        <v>0</v>
      </c>
      <c r="K1008" s="28">
        <v>0</v>
      </c>
      <c r="L1008" s="28">
        <v>0</v>
      </c>
      <c r="M1008" s="28">
        <v>0</v>
      </c>
      <c r="N1008" s="28">
        <v>0</v>
      </c>
      <c r="O1008" s="28">
        <v>0</v>
      </c>
      <c r="P1008" s="28">
        <v>0.70543085268795958</v>
      </c>
      <c r="Q1008" s="28">
        <v>0</v>
      </c>
      <c r="R1008" s="28">
        <v>0</v>
      </c>
      <c r="S1008" s="93">
        <v>0</v>
      </c>
      <c r="T1008" s="93">
        <f>_xlfn.XLOOKUP(B1008,'[3]Nur des jours'!$B:$B,'[3]Nur des jours'!$U:$U,"")</f>
        <v>0</v>
      </c>
      <c r="U1008" s="93">
        <v>1.402978600759633</v>
      </c>
      <c r="V1008" s="93">
        <v>0</v>
      </c>
      <c r="W1008" s="93">
        <v>0</v>
      </c>
      <c r="X1008" s="93">
        <v>0</v>
      </c>
      <c r="Y1008" s="93">
        <v>0</v>
      </c>
      <c r="Z1008" s="93">
        <v>0</v>
      </c>
      <c r="AA1008" s="93">
        <v>0</v>
      </c>
      <c r="AB1008" s="93">
        <v>0</v>
      </c>
      <c r="AC1008" s="93">
        <f>_xlfn.XLOOKUP(B1008,'[3]Nur des jours'!$B:$B,'[3]Nur des jours'!$N:$N,"")</f>
        <v>1.2779190315980538</v>
      </c>
      <c r="AD1008" s="93">
        <v>1.2779190315980538</v>
      </c>
      <c r="AE1008" s="93">
        <v>0</v>
      </c>
      <c r="AF1008" s="93">
        <v>0</v>
      </c>
      <c r="AG1008" s="93"/>
      <c r="AH1008" s="93">
        <v>0</v>
      </c>
      <c r="AI1008" s="93">
        <v>0</v>
      </c>
      <c r="AJ1008" s="93">
        <v>0</v>
      </c>
      <c r="AK1008" s="93">
        <v>0</v>
      </c>
      <c r="AL1008" s="93">
        <v>0</v>
      </c>
      <c r="AM1008" s="49" t="s">
        <v>5559</v>
      </c>
      <c r="AN1008" s="49"/>
      <c r="AO1008" s="48" t="str" cm="1">
        <f t="array" ref="AO1008">IFERROR(_xlfn.IFS(
AQ1008="MPR ISSUE","PDH",
AQ1008="BSS Hardware Issue","BSS",
AQ1008="Sites strategiques, MLL, Pylone, etc.","ENVTECH",
AQ1008="AKTIVCO DEFAUT GE &amp; POWER Cabinet","AKTIVCO",
AQ1008="AKTIVCO Coupure ENEO &amp; Baisse de tension","AKTIVCO GRID ONLY",
AQ1008="Coupure ENEO &amp; Baisse de tension","IHS GRID ONLY",
AQ1008="Defaut GE &amp; POWER Cabinet","IHS",
AQ1008="Sharing","Partners",
AQ1008="Sites strategiques &amp; DataCenter","SST &amp; DC",
AQ1008="Exclu","Exclu",
AQ1008="SAT","SAT",
AQ1008="SPARE-ISSUE","SPARE-ISSUE",
AQ1008="Fiber CAmtel","TRANS_FO_CAMTEL",
AQ1008="Fiber AOF","Fiber AOF",
AQ1008="Projet OCM (HUAWEI)","TRAVAUX-HUAWEI",
AQ1008="Projet OCM (NOKIA)","TRAVAUX-NOKIA",
AQ1008="ACCESS-ISSUE","ACCESS-ISSUE",
AQ1008="Projet OCM (ZTE, NOKIA, autres projets)","TRAVAUX OCM",
AQ1008="No root CAuse","No root cause",
AQ1008="ODU HS","PDH",
AQ1008="IP &amp; VLAN","PDH",
AQ1008="Warehouse HUAWEI","SPARE-ISSUE",
AQ1008="SPARE-HS","SPARE-ISSUE",
AQ1008="Power Telco","BSS",AQ1008="no impacts","no impacts"
),"")</f>
        <v>No root cause</v>
      </c>
      <c r="AP1008" s="48" t="str" cm="1">
        <f t="array" ref="AP1008">IFERROR(_xlfn.IFS(
AQ1008="MPR ISSUE","TX ISSUE",
AQ1008="BSS Hardware Issue","RAN ISSUE",
AQ1008="Sites strategiques, MLL, Pylone, etc.","ENVTECH",
AQ1008="AKTIVCO DEFAUT GE &amp; POWER Cabinet","POWER ISSUE",
AQ1008="AKTIVCO Coupure ENEO &amp; Baisse de tension","POWER ISSUE",
AQ1008="Coupure ENEO &amp; Baisse de tension","POWER ISSUE",
AQ1008="Defaut GE &amp; POWER Cabinet","POWER ISSUE",
AQ1008="Sharing","POWER ISSUE",
AQ1008="Sites strategiques &amp; DataCenter","POWER ISSUE",
AQ1008="Exclu","Exclu",
AQ1008="SAT","TX ISSUE",
AQ1008="SPARE-ISSUE","SPARE-ISSUE",
AQ1008="Fiber CAmtel","TX ISSUE",
AQ1008="Fiber AOF","TX ISSUE",
AQ1008="Projet OCM (HUAWEI)","TRAVAUX-HUAWEI",
AQ1008="Projet OCM (NOKIA)","TRAVAUX -NOKIA",
AQ1008="ACCESS-ISSUE","ACCESS-ISSUE",
AQ1008="Projet OCM (ZTE, NOKIA, autres projets)","TRAVAUX OCM",
AQ1008="No root CAuse","No root cause",
AQ1008="ODU HS","TX ISSUE",
AQ1008="IP &amp; VLAN","TX ISSUE",
AQ1008="Warehouse HUAWEI","SPARE-ISSUE",
AQ1008="SPARE-HS","SPARE-ISSUE",
AQ1008="Power Telco","RAN ISSUE",AQ1008="no impacts","no impacts"
),"")</f>
        <v>No root cause</v>
      </c>
      <c r="AQ1008" s="127" t="s">
        <v>5344</v>
      </c>
      <c r="AR1008" s="48" t="str" cm="1">
        <f t="array" ref="AR1008">IFERROR(_xlfn.IFS(
AQ1008="MPR ISSUE","ACTIVE",
AQ1008="BSS Hardware Issue","ACTIVE",
AQ1008="Sites strategiques, MLL, Pylone, etc.","PASSIVE",
AQ1008="AKTIVCO DEFAUT GE &amp; POWER Cabinet","PASSIVE",
AQ1008="AKTIVCO Coupure ENEO &amp; Baisse de tension","PASSIVE",
AQ1008="Coupure ENEO &amp; Baisse de tension","PASSIVE",
AQ1008="Defaut GE &amp; POWER Cabinet","PASSIVE",
AQ1008="Sharing","PASSIVE",
AQ1008="Sites strategiques &amp; DataCenter","PASSIVE",
AQ1008="Exclu","Exclu",
AQ1008="SAT","ACTIVE",
AQ1008="SPARE-ISSUE","SPARE-ISSUE",
AQ1008="Fiber CAmtel","ACTIVE",
AQ1008="Fiber AOF","ACTIVE",
AQ1008="Projet OCM (HUAWEI)","PLANNED WORKS",
AQ1008="Projet OCM (NOKIA)","PLANNED WORKS",
AQ1008="ACCESS-ISSUE","ACCESS-ISSUE",
AQ1008="Projet OCM (ZTE, NOKIA, autres projets)","PLANNED WORKS",
AQ1008="No root CAuse","No root cause",
AQ1008="ODU HS","ACTIVE",
AQ1008="IP &amp; VLAN","ACTIVE",
AQ1008="Warehouse HUAWEI","SPARE-ISSUE",
AQ1008="SPARE-HS","SPARE-ISSUE",
AQ1008="Power Telco","ACTIVE", AQ1008="no impacts","no impacts"
),"")</f>
        <v>No root cause</v>
      </c>
      <c r="AS1008" s="92" t="s">
        <v>5537</v>
      </c>
      <c r="AT1008" s="98" t="s">
        <v>1993</v>
      </c>
      <c r="AV1008" s="17" t="s">
        <v>5537</v>
      </c>
      <c r="AW1008" s="7" t="s">
        <v>5537</v>
      </c>
      <c r="AX1008" s="6" t="s">
        <v>5537</v>
      </c>
      <c r="AY1008" s="7"/>
      <c r="AZ1008" s="3" t="s">
        <v>5537</v>
      </c>
      <c r="BA1008" s="18" t="s">
        <v>5537</v>
      </c>
      <c r="BB1008" s="18" t="s">
        <v>5537</v>
      </c>
      <c r="BC1008" s="18" t="s">
        <v>5537</v>
      </c>
      <c r="BD1008" s="18" t="s">
        <v>5537</v>
      </c>
      <c r="BE1008" s="18" t="s">
        <v>5537</v>
      </c>
      <c r="BF1008" s="18" t="s">
        <v>5537</v>
      </c>
      <c r="BG1008" s="18" t="s">
        <v>5537</v>
      </c>
      <c r="BH1008" s="18" t="s">
        <v>5537</v>
      </c>
      <c r="BI1008" s="18" t="s">
        <v>5537</v>
      </c>
      <c r="BJ1008" s="18" t="s">
        <v>5537</v>
      </c>
      <c r="BK1008" s="18" t="s">
        <v>5537</v>
      </c>
      <c r="BL1008" s="9" t="s">
        <v>5537</v>
      </c>
      <c r="BM1008" s="14" t="s">
        <v>5537</v>
      </c>
      <c r="BN1008" s="14" t="s">
        <v>5537</v>
      </c>
      <c r="BO1008" s="14" t="str">
        <f>_xlfn.XLOOKUP(B1008,'[4]cell downs 18042026 17h'!$B:$B,'[4]cell downs 18042026 17h'!$B:$B,"")</f>
        <v/>
      </c>
      <c r="BP1008" s="14" t="str">
        <f>_xlfn.XLOOKUP(B1008,'[5]Cells Huawei 19042026 15h'!$B:$B,'[5]Cells Huawei 19042026 15h'!$B:$B,"")</f>
        <v/>
      </c>
      <c r="BQ1008" s="9" t="str">
        <f>_xlfn.XLOOKUP(B1008,'[6]cells down 19042026 9H40'!$B:$B,'[6]cells down 19042026 9H40'!$B:$B,"")</f>
        <v/>
      </c>
      <c r="BR1008" s="9" t="s">
        <v>1993</v>
      </c>
      <c r="BS1008" s="9" t="s">
        <v>5537</v>
      </c>
      <c r="BT1008" s="108"/>
    </row>
    <row r="1009" spans="1:72" s="9" customFormat="1" x14ac:dyDescent="0.35">
      <c r="A1009" s="1" t="s">
        <v>3876</v>
      </c>
      <c r="B1009" s="8" t="s">
        <v>3877</v>
      </c>
      <c r="C1009" s="3" t="str">
        <f>_xlfn.XLOOKUP(B1009,'[1]daily break down'!$D:$D,'[1]daily break down'!$E:$E,"")</f>
        <v>Maroua</v>
      </c>
      <c r="D1009" s="1" t="s">
        <v>11</v>
      </c>
      <c r="E1009" s="1" t="s">
        <v>12</v>
      </c>
      <c r="F1009" s="3" t="s">
        <v>55</v>
      </c>
      <c r="G1009" s="1" t="s">
        <v>84</v>
      </c>
      <c r="H1009" s="32" t="str">
        <f>_xlfn.XLOOKUP(B1009,[2]CALCULATION!$B:$B,[2]CALCULATION!$H:$H,"")</f>
        <v>Huawei</v>
      </c>
      <c r="I1009" s="28">
        <v>0</v>
      </c>
      <c r="J1009" s="28">
        <v>0</v>
      </c>
      <c r="K1009" s="28">
        <v>0</v>
      </c>
      <c r="L1009" s="28">
        <v>0</v>
      </c>
      <c r="M1009" s="28">
        <v>0</v>
      </c>
      <c r="N1009" s="28">
        <v>0</v>
      </c>
      <c r="O1009" s="28">
        <v>0</v>
      </c>
      <c r="P1009" s="28">
        <v>0</v>
      </c>
      <c r="Q1009" s="28">
        <v>0</v>
      </c>
      <c r="R1009" s="28">
        <v>0</v>
      </c>
      <c r="S1009" s="93">
        <v>0</v>
      </c>
      <c r="T1009" s="93">
        <f>_xlfn.XLOOKUP(B1009,'[3]Nur des jours'!$B:$B,'[3]Nur des jours'!$U:$U,"")</f>
        <v>0</v>
      </c>
      <c r="U1009" s="93">
        <v>0</v>
      </c>
      <c r="V1009" s="93">
        <v>0</v>
      </c>
      <c r="W1009" s="93">
        <v>0</v>
      </c>
      <c r="X1009" s="93">
        <v>0.25040449957623856</v>
      </c>
      <c r="Y1009" s="93">
        <v>0.50696210117197871</v>
      </c>
      <c r="Z1009" s="93">
        <v>0</v>
      </c>
      <c r="AA1009" s="93">
        <v>0</v>
      </c>
      <c r="AB1009" s="93">
        <v>0</v>
      </c>
      <c r="AC1009" s="93">
        <f>_xlfn.XLOOKUP(B1009,'[3]Nur des jours'!$B:$B,'[3]Nur des jours'!$N:$N,"")</f>
        <v>1.24779558431997</v>
      </c>
      <c r="AD1009" s="93">
        <v>1.24779558431997</v>
      </c>
      <c r="AE1009" s="93">
        <v>0</v>
      </c>
      <c r="AF1009" s="93">
        <v>0</v>
      </c>
      <c r="AG1009" s="93"/>
      <c r="AH1009" s="93">
        <v>0</v>
      </c>
      <c r="AI1009" s="93">
        <v>0</v>
      </c>
      <c r="AJ1009" s="93">
        <v>0</v>
      </c>
      <c r="AK1009" s="93">
        <v>0</v>
      </c>
      <c r="AL1009" s="93">
        <v>0</v>
      </c>
      <c r="AM1009" s="49" t="s">
        <v>5559</v>
      </c>
      <c r="AN1009" s="49"/>
      <c r="AO1009" s="48" t="str" cm="1">
        <f t="array" ref="AO1009">IFERROR(_xlfn.IFS(
AQ1009="MPR ISSUE","PDH",
AQ1009="BSS Hardware Issue","BSS",
AQ1009="Sites strategiques, MLL, Pylone, etc.","ENVTECH",
AQ1009="AKTIVCO DEFAUT GE &amp; POWER Cabinet","AKTIVCO",
AQ1009="AKTIVCO Coupure ENEO &amp; Baisse de tension","AKTIVCO GRID ONLY",
AQ1009="Coupure ENEO &amp; Baisse de tension","IHS GRID ONLY",
AQ1009="Defaut GE &amp; POWER Cabinet","IHS",
AQ1009="Sharing","Partners",
AQ1009="Sites strategiques &amp; DataCenter","SST &amp; DC",
AQ1009="Exclu","Exclu",
AQ1009="SAT","SAT",
AQ1009="SPARE-ISSUE","SPARE-ISSUE",
AQ1009="Fiber CAmtel","TRANS_FO_CAMTEL",
AQ1009="Fiber AOF","Fiber AOF",
AQ1009="Projet OCM (HUAWEI)","TRAVAUX-HUAWEI",
AQ1009="Projet OCM (NOKIA)","TRAVAUX-NOKIA",
AQ1009="ACCESS-ISSUE","ACCESS-ISSUE",
AQ1009="Projet OCM (ZTE, NOKIA, autres projets)","TRAVAUX OCM",
AQ1009="No root CAuse","No root cause",
AQ1009="ODU HS","PDH",
AQ1009="IP &amp; VLAN","PDH",
AQ1009="Warehouse HUAWEI","SPARE-ISSUE",
AQ1009="SPARE-HS","SPARE-ISSUE",
AQ1009="Power Telco","BSS",AQ1009="no impacts","no impacts"
),"")</f>
        <v>No root cause</v>
      </c>
      <c r="AP1009" s="48" t="str" cm="1">
        <f t="array" ref="AP1009">IFERROR(_xlfn.IFS(
AQ1009="MPR ISSUE","TX ISSUE",
AQ1009="BSS Hardware Issue","RAN ISSUE",
AQ1009="Sites strategiques, MLL, Pylone, etc.","ENVTECH",
AQ1009="AKTIVCO DEFAUT GE &amp; POWER Cabinet","POWER ISSUE",
AQ1009="AKTIVCO Coupure ENEO &amp; Baisse de tension","POWER ISSUE",
AQ1009="Coupure ENEO &amp; Baisse de tension","POWER ISSUE",
AQ1009="Defaut GE &amp; POWER Cabinet","POWER ISSUE",
AQ1009="Sharing","POWER ISSUE",
AQ1009="Sites strategiques &amp; DataCenter","POWER ISSUE",
AQ1009="Exclu","Exclu",
AQ1009="SAT","TX ISSUE",
AQ1009="SPARE-ISSUE","SPARE-ISSUE",
AQ1009="Fiber CAmtel","TX ISSUE",
AQ1009="Fiber AOF","TX ISSUE",
AQ1009="Projet OCM (HUAWEI)","TRAVAUX-HUAWEI",
AQ1009="Projet OCM (NOKIA)","TRAVAUX -NOKIA",
AQ1009="ACCESS-ISSUE","ACCESS-ISSUE",
AQ1009="Projet OCM (ZTE, NOKIA, autres projets)","TRAVAUX OCM",
AQ1009="No root CAuse","No root cause",
AQ1009="ODU HS","TX ISSUE",
AQ1009="IP &amp; VLAN","TX ISSUE",
AQ1009="Warehouse HUAWEI","SPARE-ISSUE",
AQ1009="SPARE-HS","SPARE-ISSUE",
AQ1009="Power Telco","RAN ISSUE",AQ1009="no impacts","no impacts"
),"")</f>
        <v>No root cause</v>
      </c>
      <c r="AQ1009" s="127" t="s">
        <v>5344</v>
      </c>
      <c r="AR1009" s="48" t="str" cm="1">
        <f t="array" ref="AR1009">IFERROR(_xlfn.IFS(
AQ1009="MPR ISSUE","ACTIVE",
AQ1009="BSS Hardware Issue","ACTIVE",
AQ1009="Sites strategiques, MLL, Pylone, etc.","PASSIVE",
AQ1009="AKTIVCO DEFAUT GE &amp; POWER Cabinet","PASSIVE",
AQ1009="AKTIVCO Coupure ENEO &amp; Baisse de tension","PASSIVE",
AQ1009="Coupure ENEO &amp; Baisse de tension","PASSIVE",
AQ1009="Defaut GE &amp; POWER Cabinet","PASSIVE",
AQ1009="Sharing","PASSIVE",
AQ1009="Sites strategiques &amp; DataCenter","PASSIVE",
AQ1009="Exclu","Exclu",
AQ1009="SAT","ACTIVE",
AQ1009="SPARE-ISSUE","SPARE-ISSUE",
AQ1009="Fiber CAmtel","ACTIVE",
AQ1009="Fiber AOF","ACTIVE",
AQ1009="Projet OCM (HUAWEI)","PLANNED WORKS",
AQ1009="Projet OCM (NOKIA)","PLANNED WORKS",
AQ1009="ACCESS-ISSUE","ACCESS-ISSUE",
AQ1009="Projet OCM (ZTE, NOKIA, autres projets)","PLANNED WORKS",
AQ1009="No root CAuse","No root cause",
AQ1009="ODU HS","ACTIVE",
AQ1009="IP &amp; VLAN","ACTIVE",
AQ1009="Warehouse HUAWEI","SPARE-ISSUE",
AQ1009="SPARE-HS","SPARE-ISSUE",
AQ1009="Power Telco","ACTIVE", AQ1009="no impacts","no impacts"
),"")</f>
        <v>No root cause</v>
      </c>
      <c r="AS1009" s="92" t="s">
        <v>5537</v>
      </c>
      <c r="AT1009" s="98" t="s">
        <v>3877</v>
      </c>
      <c r="AV1009" s="17" t="s">
        <v>5537</v>
      </c>
      <c r="AW1009" s="7" t="s">
        <v>5537</v>
      </c>
      <c r="AX1009" s="6" t="s">
        <v>5537</v>
      </c>
      <c r="AY1009" s="7"/>
      <c r="AZ1009" s="3" t="s">
        <v>5537</v>
      </c>
      <c r="BA1009" s="18" t="s">
        <v>5537</v>
      </c>
      <c r="BB1009" s="18" t="s">
        <v>5537</v>
      </c>
      <c r="BC1009" s="18" t="s">
        <v>5537</v>
      </c>
      <c r="BD1009" s="18" t="s">
        <v>5537</v>
      </c>
      <c r="BE1009" s="18" t="s">
        <v>5537</v>
      </c>
      <c r="BF1009" s="18" t="s">
        <v>5537</v>
      </c>
      <c r="BG1009" s="18" t="s">
        <v>5537</v>
      </c>
      <c r="BH1009" s="18" t="s">
        <v>5537</v>
      </c>
      <c r="BI1009" s="18" t="s">
        <v>5537</v>
      </c>
      <c r="BJ1009" s="18" t="s">
        <v>5537</v>
      </c>
      <c r="BK1009" s="18" t="s">
        <v>5537</v>
      </c>
      <c r="BL1009" s="9" t="s">
        <v>5537</v>
      </c>
      <c r="BM1009" s="14" t="s">
        <v>5537</v>
      </c>
      <c r="BN1009" s="14" t="s">
        <v>5537</v>
      </c>
      <c r="BO1009" s="14" t="str">
        <f>_xlfn.XLOOKUP(B1009,'[4]cell downs 18042026 17h'!$B:$B,'[4]cell downs 18042026 17h'!$B:$B,"")</f>
        <v/>
      </c>
      <c r="BP1009" s="14" t="str">
        <f>_xlfn.XLOOKUP(B1009,'[5]Cells Huawei 19042026 15h'!$B:$B,'[5]Cells Huawei 19042026 15h'!$B:$B,"")</f>
        <v/>
      </c>
      <c r="BQ1009" s="9" t="str">
        <f>_xlfn.XLOOKUP(B1009,'[6]cells down 19042026 9H40'!$B:$B,'[6]cells down 19042026 9H40'!$B:$B,"")</f>
        <v/>
      </c>
      <c r="BR1009" s="9" t="s">
        <v>3877</v>
      </c>
      <c r="BS1009" s="9" t="s">
        <v>318</v>
      </c>
      <c r="BT1009" s="108"/>
    </row>
    <row r="1010" spans="1:72" s="9" customFormat="1" x14ac:dyDescent="0.35">
      <c r="A1010" s="1" t="s">
        <v>3809</v>
      </c>
      <c r="B1010" s="8" t="s">
        <v>3810</v>
      </c>
      <c r="C1010" s="3" t="str">
        <f>_xlfn.XLOOKUP(B1010,'[1]daily break down'!$D:$D,'[1]daily break down'!$E:$E,"")</f>
        <v>Garoua</v>
      </c>
      <c r="D1010" s="1" t="s">
        <v>11</v>
      </c>
      <c r="E1010" s="1" t="s">
        <v>12</v>
      </c>
      <c r="F1010" s="3" t="s">
        <v>23</v>
      </c>
      <c r="G1010" s="1" t="s">
        <v>24</v>
      </c>
      <c r="H1010" s="32" t="str">
        <f>_xlfn.XLOOKUP(B1010,[2]CALCULATION!$B:$B,[2]CALCULATION!$H:$H,"")</f>
        <v>Huawei</v>
      </c>
      <c r="I1010" s="28">
        <v>0</v>
      </c>
      <c r="J1010" s="28">
        <v>0.22614879306458011</v>
      </c>
      <c r="K1010" s="28">
        <v>2.2884188989050687</v>
      </c>
      <c r="L1010" s="28">
        <v>1.5899972319958453</v>
      </c>
      <c r="M1010" s="28">
        <v>0</v>
      </c>
      <c r="N1010" s="28">
        <v>0</v>
      </c>
      <c r="O1010" s="28">
        <v>0</v>
      </c>
      <c r="P1010" s="28">
        <v>0</v>
      </c>
      <c r="Q1010" s="28">
        <v>0</v>
      </c>
      <c r="R1010" s="28">
        <v>0</v>
      </c>
      <c r="S1010" s="93">
        <v>0</v>
      </c>
      <c r="T1010" s="93">
        <f>_xlfn.XLOOKUP(B1010,'[3]Nur des jours'!$B:$B,'[3]Nur des jours'!$U:$U,"")</f>
        <v>0.2828643421138991</v>
      </c>
      <c r="U1010" s="93">
        <v>4.7953531773548725</v>
      </c>
      <c r="V1010" s="93">
        <v>5.3887975732879045</v>
      </c>
      <c r="W1010" s="93">
        <v>0.2828643421138991</v>
      </c>
      <c r="X1010" s="93">
        <v>9.0711348531673686</v>
      </c>
      <c r="Y1010" s="93">
        <v>0</v>
      </c>
      <c r="Z1010" s="93">
        <v>0</v>
      </c>
      <c r="AA1010" s="93">
        <v>0</v>
      </c>
      <c r="AB1010" s="93">
        <v>1.8646396030054246</v>
      </c>
      <c r="AC1010" s="93">
        <f>_xlfn.XLOOKUP(B1010,'[3]Nur des jours'!$B:$B,'[3]Nur des jours'!$N:$N,"")</f>
        <v>1.1115534210533826</v>
      </c>
      <c r="AD1010" s="93">
        <v>1.1115534210533826</v>
      </c>
      <c r="AE1010" s="93">
        <v>0</v>
      </c>
      <c r="AF1010" s="93">
        <v>0</v>
      </c>
      <c r="AG1010" s="93"/>
      <c r="AH1010" s="93">
        <v>0</v>
      </c>
      <c r="AI1010" s="93">
        <v>0</v>
      </c>
      <c r="AJ1010" s="93">
        <v>0</v>
      </c>
      <c r="AK1010" s="93">
        <v>0</v>
      </c>
      <c r="AL1010" s="93">
        <v>0</v>
      </c>
      <c r="AM1010" s="49" t="s">
        <v>5559</v>
      </c>
      <c r="AN1010" s="49"/>
      <c r="AO1010" s="48" t="str" cm="1">
        <f t="array" ref="AO1010">IFERROR(_xlfn.IFS(
AQ1010="MPR ISSUE","PDH",
AQ1010="BSS Hardware Issue","BSS",
AQ1010="Sites strategiques, MLL, Pylone, etc.","ENVTECH",
AQ1010="AKTIVCO DEFAUT GE &amp; POWER Cabinet","AKTIVCO",
AQ1010="AKTIVCO Coupure ENEO &amp; Baisse de tension","AKTIVCO GRID ONLY",
AQ1010="Coupure ENEO &amp; Baisse de tension","IHS GRID ONLY",
AQ1010="Defaut GE &amp; POWER Cabinet","IHS",
AQ1010="Sharing","Partners",
AQ1010="Sites strategiques &amp; DataCenter","SST &amp; DC",
AQ1010="Exclu","Exclu",
AQ1010="SAT","SAT",
AQ1010="SPARE-ISSUE","SPARE-ISSUE",
AQ1010="Fiber CAmtel","TRANS_FO_CAMTEL",
AQ1010="Fiber AOF","Fiber AOF",
AQ1010="Projet OCM (HUAWEI)","TRAVAUX-HUAWEI",
AQ1010="Projet OCM (NOKIA)","TRAVAUX-NOKIA",
AQ1010="ACCESS-ISSUE","ACCESS-ISSUE",
AQ1010="Projet OCM (ZTE, NOKIA, autres projets)","TRAVAUX OCM",
AQ1010="No root CAuse","No root cause",
AQ1010="ODU HS","PDH",
AQ1010="IP &amp; VLAN","PDH",
AQ1010="Warehouse HUAWEI","SPARE-ISSUE",
AQ1010="SPARE-HS","SPARE-ISSUE",
AQ1010="Power Telco","BSS",AQ1010="no impacts","no impacts"
),"")</f>
        <v>No root cause</v>
      </c>
      <c r="AP1010" s="48" t="str" cm="1">
        <f t="array" ref="AP1010">IFERROR(_xlfn.IFS(
AQ1010="MPR ISSUE","TX ISSUE",
AQ1010="BSS Hardware Issue","RAN ISSUE",
AQ1010="Sites strategiques, MLL, Pylone, etc.","ENVTECH",
AQ1010="AKTIVCO DEFAUT GE &amp; POWER Cabinet","POWER ISSUE",
AQ1010="AKTIVCO Coupure ENEO &amp; Baisse de tension","POWER ISSUE",
AQ1010="Coupure ENEO &amp; Baisse de tension","POWER ISSUE",
AQ1010="Defaut GE &amp; POWER Cabinet","POWER ISSUE",
AQ1010="Sharing","POWER ISSUE",
AQ1010="Sites strategiques &amp; DataCenter","POWER ISSUE",
AQ1010="Exclu","Exclu",
AQ1010="SAT","TX ISSUE",
AQ1010="SPARE-ISSUE","SPARE-ISSUE",
AQ1010="Fiber CAmtel","TX ISSUE",
AQ1010="Fiber AOF","TX ISSUE",
AQ1010="Projet OCM (HUAWEI)","TRAVAUX-HUAWEI",
AQ1010="Projet OCM (NOKIA)","TRAVAUX -NOKIA",
AQ1010="ACCESS-ISSUE","ACCESS-ISSUE",
AQ1010="Projet OCM (ZTE, NOKIA, autres projets)","TRAVAUX OCM",
AQ1010="No root CAuse","No root cause",
AQ1010="ODU HS","TX ISSUE",
AQ1010="IP &amp; VLAN","TX ISSUE",
AQ1010="Warehouse HUAWEI","SPARE-ISSUE",
AQ1010="SPARE-HS","SPARE-ISSUE",
AQ1010="Power Telco","RAN ISSUE",AQ1010="no impacts","no impacts"
),"")</f>
        <v>No root cause</v>
      </c>
      <c r="AQ1010" s="127" t="s">
        <v>5344</v>
      </c>
      <c r="AR1010" s="48" t="str" cm="1">
        <f t="array" ref="AR1010">IFERROR(_xlfn.IFS(
AQ1010="MPR ISSUE","ACTIVE",
AQ1010="BSS Hardware Issue","ACTIVE",
AQ1010="Sites strategiques, MLL, Pylone, etc.","PASSIVE",
AQ1010="AKTIVCO DEFAUT GE &amp; POWER Cabinet","PASSIVE",
AQ1010="AKTIVCO Coupure ENEO &amp; Baisse de tension","PASSIVE",
AQ1010="Coupure ENEO &amp; Baisse de tension","PASSIVE",
AQ1010="Defaut GE &amp; POWER Cabinet","PASSIVE",
AQ1010="Sharing","PASSIVE",
AQ1010="Sites strategiques &amp; DataCenter","PASSIVE",
AQ1010="Exclu","Exclu",
AQ1010="SAT","ACTIVE",
AQ1010="SPARE-ISSUE","SPARE-ISSUE",
AQ1010="Fiber CAmtel","ACTIVE",
AQ1010="Fiber AOF","ACTIVE",
AQ1010="Projet OCM (HUAWEI)","PLANNED WORKS",
AQ1010="Projet OCM (NOKIA)","PLANNED WORKS",
AQ1010="ACCESS-ISSUE","ACCESS-ISSUE",
AQ1010="Projet OCM (ZTE, NOKIA, autres projets)","PLANNED WORKS",
AQ1010="No root CAuse","No root cause",
AQ1010="ODU HS","ACTIVE",
AQ1010="IP &amp; VLAN","ACTIVE",
AQ1010="Warehouse HUAWEI","SPARE-ISSUE",
AQ1010="SPARE-HS","SPARE-ISSUE",
AQ1010="Power Telco","ACTIVE", AQ1010="no impacts","no impacts"
),"")</f>
        <v>No root cause</v>
      </c>
      <c r="AS1010" s="92" t="s">
        <v>5537</v>
      </c>
      <c r="AT1010" s="98" t="s">
        <v>3810</v>
      </c>
      <c r="AV1010" s="17" t="s">
        <v>5537</v>
      </c>
      <c r="AW1010" s="7" t="s">
        <v>5537</v>
      </c>
      <c r="AX1010" s="6" t="s">
        <v>5537</v>
      </c>
      <c r="AY1010" s="7"/>
      <c r="AZ1010" s="3" t="s">
        <v>5537</v>
      </c>
      <c r="BA1010" s="18" t="s">
        <v>5537</v>
      </c>
      <c r="BB1010" s="18" t="s">
        <v>5537</v>
      </c>
      <c r="BC1010" s="18" t="s">
        <v>5537</v>
      </c>
      <c r="BD1010" s="18" t="s">
        <v>5537</v>
      </c>
      <c r="BE1010" s="18" t="s">
        <v>5537</v>
      </c>
      <c r="BF1010" s="18" t="s">
        <v>5537</v>
      </c>
      <c r="BG1010" s="18" t="s">
        <v>5537</v>
      </c>
      <c r="BH1010" s="18" t="s">
        <v>5537</v>
      </c>
      <c r="BI1010" s="18" t="s">
        <v>5537</v>
      </c>
      <c r="BJ1010" s="18" t="s">
        <v>5537</v>
      </c>
      <c r="BK1010" s="18" t="s">
        <v>5537</v>
      </c>
      <c r="BL1010" s="9" t="s">
        <v>5537</v>
      </c>
      <c r="BM1010" s="14" t="s">
        <v>5537</v>
      </c>
      <c r="BN1010" s="14" t="s">
        <v>5537</v>
      </c>
      <c r="BO1010" s="14" t="str">
        <f>_xlfn.XLOOKUP(B1010,'[4]cell downs 18042026 17h'!$B:$B,'[4]cell downs 18042026 17h'!$B:$B,"")</f>
        <v/>
      </c>
      <c r="BP1010" s="14" t="str">
        <f>_xlfn.XLOOKUP(B1010,'[5]Cells Huawei 19042026 15h'!$B:$B,'[5]Cells Huawei 19042026 15h'!$B:$B,"")</f>
        <v/>
      </c>
      <c r="BQ1010" s="9" t="str">
        <f>_xlfn.XLOOKUP(B1010,'[6]cells down 19042026 9H40'!$B:$B,'[6]cells down 19042026 9H40'!$B:$B,"")</f>
        <v/>
      </c>
      <c r="BR1010" s="9" t="s">
        <v>3810</v>
      </c>
      <c r="BS1010" s="9" t="s">
        <v>5537</v>
      </c>
      <c r="BT1010" s="108"/>
    </row>
    <row r="1011" spans="1:72" s="9" customFormat="1" x14ac:dyDescent="0.35">
      <c r="A1011" s="1" t="s">
        <v>1610</v>
      </c>
      <c r="B1011" s="1" t="s">
        <v>1611</v>
      </c>
      <c r="C1011" s="3" t="str">
        <f>_xlfn.XLOOKUP(B1011,'[1]daily break down'!$D:$D,'[1]daily break down'!$E:$E,"")</f>
        <v>Douala</v>
      </c>
      <c r="D1011" s="1" t="s">
        <v>11</v>
      </c>
      <c r="E1011" s="1" t="s">
        <v>12</v>
      </c>
      <c r="F1011" s="3" t="s">
        <v>31</v>
      </c>
      <c r="G1011" s="1" t="s">
        <v>32</v>
      </c>
      <c r="H1011" s="34" t="str">
        <f>_xlfn.XLOOKUP(B1011,[2]CALCULATION!$B:$B,[2]CALCULATION!$H:$H,"")</f>
        <v>ZTE</v>
      </c>
      <c r="I1011" s="28">
        <v>20.523448847568588</v>
      </c>
      <c r="J1011" s="28">
        <v>33.660089803186331</v>
      </c>
      <c r="K1011" s="28">
        <v>0</v>
      </c>
      <c r="L1011" s="28">
        <v>0</v>
      </c>
      <c r="M1011" s="28">
        <v>3.6383559767487868E-2</v>
      </c>
      <c r="N1011" s="28">
        <v>0</v>
      </c>
      <c r="O1011" s="28">
        <v>12.492045555070444</v>
      </c>
      <c r="P1011" s="28">
        <v>2.6862481558529021</v>
      </c>
      <c r="Q1011" s="28">
        <v>0</v>
      </c>
      <c r="R1011" s="28">
        <v>0</v>
      </c>
      <c r="S1011" s="93">
        <v>0</v>
      </c>
      <c r="T1011" s="93">
        <f>_xlfn.XLOOKUP(B1011,'[3]Nur des jours'!$B:$B,'[3]Nur des jours'!$U:$U,"")</f>
        <v>0</v>
      </c>
      <c r="U1011" s="93">
        <v>0</v>
      </c>
      <c r="V1011" s="93">
        <v>0</v>
      </c>
      <c r="W1011" s="93">
        <v>0</v>
      </c>
      <c r="X1011" s="93">
        <v>0</v>
      </c>
      <c r="Y1011" s="93">
        <v>0</v>
      </c>
      <c r="Z1011" s="93">
        <v>0</v>
      </c>
      <c r="AA1011" s="93">
        <v>2.9277172811921273</v>
      </c>
      <c r="AB1011" s="93">
        <v>0</v>
      </c>
      <c r="AC1011" s="93">
        <f>_xlfn.XLOOKUP(B1011,'[3]Nur des jours'!$B:$B,'[3]Nur des jours'!$N:$N,"")</f>
        <v>1.0536429217567997</v>
      </c>
      <c r="AD1011" s="93">
        <v>1.0536429217567997</v>
      </c>
      <c r="AE1011" s="93">
        <v>0</v>
      </c>
      <c r="AF1011" s="93">
        <v>0</v>
      </c>
      <c r="AG1011" s="93"/>
      <c r="AH1011" s="93">
        <v>0</v>
      </c>
      <c r="AI1011" s="93">
        <v>0</v>
      </c>
      <c r="AJ1011" s="93">
        <v>0</v>
      </c>
      <c r="AK1011" s="93">
        <v>0</v>
      </c>
      <c r="AL1011" s="93">
        <v>0</v>
      </c>
      <c r="AM1011" s="49" t="s">
        <v>5559</v>
      </c>
      <c r="AN1011" s="49"/>
      <c r="AO1011" s="48" t="str" cm="1">
        <f t="array" ref="AO1011">IFERROR(_xlfn.IFS(
AQ1011="MPR ISSUE","PDH",
AQ1011="BSS Hardware Issue","BSS",
AQ1011="Sites strategiques, MLL, Pylone, etc.","ENVTECH",
AQ1011="AKTIVCO DEFAUT GE &amp; POWER Cabinet","AKTIVCO",
AQ1011="AKTIVCO Coupure ENEO &amp; Baisse de tension","AKTIVCO GRID ONLY",
AQ1011="Coupure ENEO &amp; Baisse de tension","IHS GRID ONLY",
AQ1011="Defaut GE &amp; POWER Cabinet","IHS",
AQ1011="Sharing","Partners",
AQ1011="Sites strategiques &amp; DataCenter","SST &amp; DC",
AQ1011="Exclu","Exclu",
AQ1011="SAT","SAT",
AQ1011="SPARE-ISSUE","SPARE-ISSUE",
AQ1011="Fiber CAmtel","TRANS_FO_CAMTEL",
AQ1011="Fiber AOF","Fiber AOF",
AQ1011="Projet OCM (HUAWEI)","TRAVAUX-HUAWEI",
AQ1011="Projet OCM (NOKIA)","TRAVAUX-NOKIA",
AQ1011="ACCESS-ISSUE","ACCESS-ISSUE",
AQ1011="Projet OCM (ZTE, NOKIA, autres projets)","TRAVAUX OCM",
AQ1011="No root CAuse","No root cause",
AQ1011="ODU HS","PDH",
AQ1011="IP &amp; VLAN","PDH",
AQ1011="Warehouse HUAWEI","SPARE-ISSUE",
AQ1011="SPARE-HS","SPARE-ISSUE",
AQ1011="Power Telco","BSS",AQ1011="no impacts","no impacts"
),"")</f>
        <v>No root cause</v>
      </c>
      <c r="AP1011" s="48" t="str" cm="1">
        <f t="array" ref="AP1011">IFERROR(_xlfn.IFS(
AQ1011="MPR ISSUE","TX ISSUE",
AQ1011="BSS Hardware Issue","RAN ISSUE",
AQ1011="Sites strategiques, MLL, Pylone, etc.","ENVTECH",
AQ1011="AKTIVCO DEFAUT GE &amp; POWER Cabinet","POWER ISSUE",
AQ1011="AKTIVCO Coupure ENEO &amp; Baisse de tension","POWER ISSUE",
AQ1011="Coupure ENEO &amp; Baisse de tension","POWER ISSUE",
AQ1011="Defaut GE &amp; POWER Cabinet","POWER ISSUE",
AQ1011="Sharing","POWER ISSUE",
AQ1011="Sites strategiques &amp; DataCenter","POWER ISSUE",
AQ1011="Exclu","Exclu",
AQ1011="SAT","TX ISSUE",
AQ1011="SPARE-ISSUE","SPARE-ISSUE",
AQ1011="Fiber CAmtel","TX ISSUE",
AQ1011="Fiber AOF","TX ISSUE",
AQ1011="Projet OCM (HUAWEI)","TRAVAUX-HUAWEI",
AQ1011="Projet OCM (NOKIA)","TRAVAUX -NOKIA",
AQ1011="ACCESS-ISSUE","ACCESS-ISSUE",
AQ1011="Projet OCM (ZTE, NOKIA, autres projets)","TRAVAUX OCM",
AQ1011="No root CAuse","No root cause",
AQ1011="ODU HS","TX ISSUE",
AQ1011="IP &amp; VLAN","TX ISSUE",
AQ1011="Warehouse HUAWEI","SPARE-ISSUE",
AQ1011="SPARE-HS","SPARE-ISSUE",
AQ1011="Power Telco","RAN ISSUE",AQ1011="no impacts","no impacts"
),"")</f>
        <v>No root cause</v>
      </c>
      <c r="AQ1011" s="127" t="s">
        <v>5344</v>
      </c>
      <c r="AR1011" s="48" t="str" cm="1">
        <f t="array" ref="AR1011">IFERROR(_xlfn.IFS(
AQ1011="MPR ISSUE","ACTIVE",
AQ1011="BSS Hardware Issue","ACTIVE",
AQ1011="Sites strategiques, MLL, Pylone, etc.","PASSIVE",
AQ1011="AKTIVCO DEFAUT GE &amp; POWER Cabinet","PASSIVE",
AQ1011="AKTIVCO Coupure ENEO &amp; Baisse de tension","PASSIVE",
AQ1011="Coupure ENEO &amp; Baisse de tension","PASSIVE",
AQ1011="Defaut GE &amp; POWER Cabinet","PASSIVE",
AQ1011="Sharing","PASSIVE",
AQ1011="Sites strategiques &amp; DataCenter","PASSIVE",
AQ1011="Exclu","Exclu",
AQ1011="SAT","ACTIVE",
AQ1011="SPARE-ISSUE","SPARE-ISSUE",
AQ1011="Fiber CAmtel","ACTIVE",
AQ1011="Fiber AOF","ACTIVE",
AQ1011="Projet OCM (HUAWEI)","PLANNED WORKS",
AQ1011="Projet OCM (NOKIA)","PLANNED WORKS",
AQ1011="ACCESS-ISSUE","ACCESS-ISSUE",
AQ1011="Projet OCM (ZTE, NOKIA, autres projets)","PLANNED WORKS",
AQ1011="No root CAuse","No root cause",
AQ1011="ODU HS","ACTIVE",
AQ1011="IP &amp; VLAN","ACTIVE",
AQ1011="Warehouse HUAWEI","SPARE-ISSUE",
AQ1011="SPARE-HS","SPARE-ISSUE",
AQ1011="Power Telco","ACTIVE", AQ1011="no impacts","no impacts"
),"")</f>
        <v>No root cause</v>
      </c>
      <c r="AS1011" s="92" t="s">
        <v>5537</v>
      </c>
      <c r="AT1011" s="98" t="s">
        <v>1611</v>
      </c>
      <c r="AV1011" s="17" t="s">
        <v>5537</v>
      </c>
      <c r="AW1011" s="7" t="s">
        <v>5537</v>
      </c>
      <c r="AX1011" s="6" t="s">
        <v>5537</v>
      </c>
      <c r="AY1011" s="7"/>
      <c r="AZ1011" s="3" t="s">
        <v>5537</v>
      </c>
      <c r="BA1011" s="18" t="s">
        <v>5537</v>
      </c>
      <c r="BB1011" s="18" t="s">
        <v>5537</v>
      </c>
      <c r="BC1011" s="18" t="s">
        <v>5537</v>
      </c>
      <c r="BD1011" s="18" t="s">
        <v>5537</v>
      </c>
      <c r="BE1011" s="18" t="s">
        <v>5537</v>
      </c>
      <c r="BF1011" s="18" t="s">
        <v>5537</v>
      </c>
      <c r="BG1011" s="18" t="s">
        <v>5537</v>
      </c>
      <c r="BH1011" s="18" t="s">
        <v>5537</v>
      </c>
      <c r="BI1011" s="18" t="s">
        <v>5537</v>
      </c>
      <c r="BJ1011" s="18" t="s">
        <v>5537</v>
      </c>
      <c r="BK1011" s="18" t="s">
        <v>5537</v>
      </c>
      <c r="BL1011" s="9" t="s">
        <v>5537</v>
      </c>
      <c r="BM1011" s="14" t="s">
        <v>5537</v>
      </c>
      <c r="BN1011" s="14" t="s">
        <v>5537</v>
      </c>
      <c r="BO1011" s="14" t="str">
        <f>_xlfn.XLOOKUP(B1011,'[4]cell downs 18042026 17h'!$B:$B,'[4]cell downs 18042026 17h'!$B:$B,"")</f>
        <v/>
      </c>
      <c r="BP1011" s="14" t="str">
        <f>_xlfn.XLOOKUP(B1011,'[5]Cells Huawei 19042026 15h'!$B:$B,'[5]Cells Huawei 19042026 15h'!$B:$B,"")</f>
        <v/>
      </c>
      <c r="BQ1011" s="9" t="str">
        <f>_xlfn.XLOOKUP(B1011,'[6]cells down 19042026 9H40'!$B:$B,'[6]cells down 19042026 9H40'!$B:$B,"")</f>
        <v/>
      </c>
      <c r="BR1011" s="9" t="s">
        <v>1611</v>
      </c>
      <c r="BS1011" s="9" t="s">
        <v>12</v>
      </c>
      <c r="BT1011" s="108"/>
    </row>
    <row r="1012" spans="1:72" s="9" customFormat="1" x14ac:dyDescent="0.35">
      <c r="A1012" s="1" t="s">
        <v>1696</v>
      </c>
      <c r="B1012" s="8" t="s">
        <v>1697</v>
      </c>
      <c r="C1012" s="3" t="str">
        <f>_xlfn.XLOOKUP(B1012,'[1]daily break down'!$D:$D,'[1]daily break down'!$E:$E,"")</f>
        <v>CENTRE</v>
      </c>
      <c r="D1012" s="1" t="s">
        <v>11</v>
      </c>
      <c r="E1012" s="1" t="s">
        <v>594</v>
      </c>
      <c r="F1012" s="3" t="s">
        <v>69</v>
      </c>
      <c r="G1012" s="1" t="s">
        <v>1698</v>
      </c>
      <c r="H1012" s="34" t="str">
        <f>_xlfn.XLOOKUP(B1012,[2]CALCULATION!$B:$B,[2]CALCULATION!$H:$H,"")</f>
        <v>ZTE</v>
      </c>
      <c r="I1012" s="28">
        <v>0.84732673578116258</v>
      </c>
      <c r="J1012" s="28">
        <v>1.1202212691156372</v>
      </c>
      <c r="K1012" s="28">
        <v>0</v>
      </c>
      <c r="L1012" s="28">
        <v>0</v>
      </c>
      <c r="M1012" s="28">
        <v>0</v>
      </c>
      <c r="N1012" s="28">
        <v>0</v>
      </c>
      <c r="O1012" s="28">
        <v>0</v>
      </c>
      <c r="P1012" s="28">
        <v>0</v>
      </c>
      <c r="Q1012" s="28">
        <v>0</v>
      </c>
      <c r="R1012" s="28">
        <v>0</v>
      </c>
      <c r="S1012" s="93">
        <v>0</v>
      </c>
      <c r="T1012" s="93">
        <f>_xlfn.XLOOKUP(B1012,'[3]Nur des jours'!$B:$B,'[3]Nur des jours'!$U:$U,"")</f>
        <v>2.9746235371668766</v>
      </c>
      <c r="U1012" s="93">
        <v>1.5368130284533703</v>
      </c>
      <c r="V1012" s="93">
        <v>0</v>
      </c>
      <c r="W1012" s="93">
        <v>2.9746235371668766</v>
      </c>
      <c r="X1012" s="93">
        <v>0</v>
      </c>
      <c r="Y1012" s="93">
        <v>0</v>
      </c>
      <c r="Z1012" s="93">
        <v>0</v>
      </c>
      <c r="AA1012" s="93">
        <v>0</v>
      </c>
      <c r="AB1012" s="93">
        <v>0</v>
      </c>
      <c r="AC1012" s="93">
        <f>_xlfn.XLOOKUP(B1012,'[3]Nur des jours'!$B:$B,'[3]Nur des jours'!$N:$N,"")</f>
        <v>0.95244668738389482</v>
      </c>
      <c r="AD1012" s="93">
        <v>0.95244668738389482</v>
      </c>
      <c r="AE1012" s="93">
        <v>0</v>
      </c>
      <c r="AF1012" s="93">
        <v>0</v>
      </c>
      <c r="AG1012" s="93"/>
      <c r="AH1012" s="93">
        <v>0</v>
      </c>
      <c r="AI1012" s="93">
        <v>0</v>
      </c>
      <c r="AJ1012" s="93">
        <v>0</v>
      </c>
      <c r="AK1012" s="93">
        <v>0</v>
      </c>
      <c r="AL1012" s="93">
        <v>0</v>
      </c>
      <c r="AM1012" s="49" t="s">
        <v>5559</v>
      </c>
      <c r="AN1012" s="49"/>
      <c r="AO1012" s="48" t="str" cm="1">
        <f t="array" ref="AO1012">IFERROR(_xlfn.IFS(
AQ1012="MPR ISSUE","PDH",
AQ1012="BSS Hardware Issue","BSS",
AQ1012="Sites strategiques, MLL, Pylone, etc.","ENVTECH",
AQ1012="AKTIVCO DEFAUT GE &amp; POWER Cabinet","AKTIVCO",
AQ1012="AKTIVCO Coupure ENEO &amp; Baisse de tension","AKTIVCO GRID ONLY",
AQ1012="Coupure ENEO &amp; Baisse de tension","IHS GRID ONLY",
AQ1012="Defaut GE &amp; POWER Cabinet","IHS",
AQ1012="Sharing","Partners",
AQ1012="Sites strategiques &amp; DataCenter","SST &amp; DC",
AQ1012="Exclu","Exclu",
AQ1012="SAT","SAT",
AQ1012="SPARE-ISSUE","SPARE-ISSUE",
AQ1012="Fiber CAmtel","TRANS_FO_CAMTEL",
AQ1012="Fiber AOF","Fiber AOF",
AQ1012="Projet OCM (HUAWEI)","TRAVAUX-HUAWEI",
AQ1012="Projet OCM (NOKIA)","TRAVAUX-NOKIA",
AQ1012="ACCESS-ISSUE","ACCESS-ISSUE",
AQ1012="Projet OCM (ZTE, NOKIA, autres projets)","TRAVAUX OCM",
AQ1012="No root CAuse","No root cause",
AQ1012="ODU HS","PDH",
AQ1012="IP &amp; VLAN","PDH",
AQ1012="Warehouse HUAWEI","SPARE-ISSUE",
AQ1012="SPARE-HS","SPARE-ISSUE",
AQ1012="Power Telco","BSS",AQ1012="no impacts","no impacts"
),"")</f>
        <v>No root cause</v>
      </c>
      <c r="AP1012" s="48" t="str" cm="1">
        <f t="array" ref="AP1012">IFERROR(_xlfn.IFS(
AQ1012="MPR ISSUE","TX ISSUE",
AQ1012="BSS Hardware Issue","RAN ISSUE",
AQ1012="Sites strategiques, MLL, Pylone, etc.","ENVTECH",
AQ1012="AKTIVCO DEFAUT GE &amp; POWER Cabinet","POWER ISSUE",
AQ1012="AKTIVCO Coupure ENEO &amp; Baisse de tension","POWER ISSUE",
AQ1012="Coupure ENEO &amp; Baisse de tension","POWER ISSUE",
AQ1012="Defaut GE &amp; POWER Cabinet","POWER ISSUE",
AQ1012="Sharing","POWER ISSUE",
AQ1012="Sites strategiques &amp; DataCenter","POWER ISSUE",
AQ1012="Exclu","Exclu",
AQ1012="SAT","TX ISSUE",
AQ1012="SPARE-ISSUE","SPARE-ISSUE",
AQ1012="Fiber CAmtel","TX ISSUE",
AQ1012="Fiber AOF","TX ISSUE",
AQ1012="Projet OCM (HUAWEI)","TRAVAUX-HUAWEI",
AQ1012="Projet OCM (NOKIA)","TRAVAUX -NOKIA",
AQ1012="ACCESS-ISSUE","ACCESS-ISSUE",
AQ1012="Projet OCM (ZTE, NOKIA, autres projets)","TRAVAUX OCM",
AQ1012="No root CAuse","No root cause",
AQ1012="ODU HS","TX ISSUE",
AQ1012="IP &amp; VLAN","TX ISSUE",
AQ1012="Warehouse HUAWEI","SPARE-ISSUE",
AQ1012="SPARE-HS","SPARE-ISSUE",
AQ1012="Power Telco","RAN ISSUE",AQ1012="no impacts","no impacts"
),"")</f>
        <v>No root cause</v>
      </c>
      <c r="AQ1012" s="127" t="s">
        <v>5344</v>
      </c>
      <c r="AR1012" s="48" t="str" cm="1">
        <f t="array" ref="AR1012">IFERROR(_xlfn.IFS(
AQ1012="MPR ISSUE","ACTIVE",
AQ1012="BSS Hardware Issue","ACTIVE",
AQ1012="Sites strategiques, MLL, Pylone, etc.","PASSIVE",
AQ1012="AKTIVCO DEFAUT GE &amp; POWER Cabinet","PASSIVE",
AQ1012="AKTIVCO Coupure ENEO &amp; Baisse de tension","PASSIVE",
AQ1012="Coupure ENEO &amp; Baisse de tension","PASSIVE",
AQ1012="Defaut GE &amp; POWER Cabinet","PASSIVE",
AQ1012="Sharing","PASSIVE",
AQ1012="Sites strategiques &amp; DataCenter","PASSIVE",
AQ1012="Exclu","Exclu",
AQ1012="SAT","ACTIVE",
AQ1012="SPARE-ISSUE","SPARE-ISSUE",
AQ1012="Fiber CAmtel","ACTIVE",
AQ1012="Fiber AOF","ACTIVE",
AQ1012="Projet OCM (HUAWEI)","PLANNED WORKS",
AQ1012="Projet OCM (NOKIA)","PLANNED WORKS",
AQ1012="ACCESS-ISSUE","ACCESS-ISSUE",
AQ1012="Projet OCM (ZTE, NOKIA, autres projets)","PLANNED WORKS",
AQ1012="No root CAuse","No root cause",
AQ1012="ODU HS","ACTIVE",
AQ1012="IP &amp; VLAN","ACTIVE",
AQ1012="Warehouse HUAWEI","SPARE-ISSUE",
AQ1012="SPARE-HS","SPARE-ISSUE",
AQ1012="Power Telco","ACTIVE", AQ1012="no impacts","no impacts"
),"")</f>
        <v>No root cause</v>
      </c>
      <c r="AS1012" s="92" t="s">
        <v>5537</v>
      </c>
      <c r="AT1012" s="98" t="s">
        <v>1697</v>
      </c>
      <c r="AV1012" s="17" t="s">
        <v>5537</v>
      </c>
      <c r="AW1012" s="7" t="s">
        <v>5537</v>
      </c>
      <c r="AX1012" s="6" t="s">
        <v>5537</v>
      </c>
      <c r="AY1012" s="7"/>
      <c r="AZ1012" s="3" t="s">
        <v>5537</v>
      </c>
      <c r="BA1012" s="18" t="s">
        <v>5537</v>
      </c>
      <c r="BB1012" s="18" t="s">
        <v>5537</v>
      </c>
      <c r="BC1012" s="18" t="s">
        <v>5537</v>
      </c>
      <c r="BD1012" s="18" t="s">
        <v>5537</v>
      </c>
      <c r="BE1012" s="18" t="s">
        <v>5537</v>
      </c>
      <c r="BF1012" s="18" t="s">
        <v>5537</v>
      </c>
      <c r="BG1012" s="18" t="s">
        <v>5537</v>
      </c>
      <c r="BH1012" s="18" t="s">
        <v>5537</v>
      </c>
      <c r="BI1012" s="18" t="s">
        <v>5537</v>
      </c>
      <c r="BJ1012" s="18" t="s">
        <v>5537</v>
      </c>
      <c r="BK1012" s="18" t="s">
        <v>5537</v>
      </c>
      <c r="BL1012" s="9" t="s">
        <v>5537</v>
      </c>
      <c r="BM1012" s="14" t="s">
        <v>5537</v>
      </c>
      <c r="BN1012" s="14" t="s">
        <v>5537</v>
      </c>
      <c r="BO1012" s="14" t="str">
        <f>_xlfn.XLOOKUP(B1012,'[4]cell downs 18042026 17h'!$B:$B,'[4]cell downs 18042026 17h'!$B:$B,"")</f>
        <v/>
      </c>
      <c r="BP1012" s="14" t="str">
        <f>_xlfn.XLOOKUP(B1012,'[5]Cells Huawei 19042026 15h'!$B:$B,'[5]Cells Huawei 19042026 15h'!$B:$B,"")</f>
        <v/>
      </c>
      <c r="BQ1012" s="9" t="str">
        <f>_xlfn.XLOOKUP(B1012,'[6]cells down 19042026 9H40'!$B:$B,'[6]cells down 19042026 9H40'!$B:$B,"")</f>
        <v/>
      </c>
      <c r="BR1012" s="9" t="s">
        <v>1697</v>
      </c>
      <c r="BS1012" s="9" t="s">
        <v>12</v>
      </c>
      <c r="BT1012" s="108"/>
    </row>
    <row r="1013" spans="1:72" s="9" customFormat="1" x14ac:dyDescent="0.35">
      <c r="A1013" s="1" t="s">
        <v>4721</v>
      </c>
      <c r="B1013" s="8" t="s">
        <v>4722</v>
      </c>
      <c r="C1013" s="3" t="str">
        <f>_xlfn.XLOOKUP(B1013,'[1]daily break down'!$D:$D,'[1]daily break down'!$E:$E,"")</f>
        <v>CENTRE</v>
      </c>
      <c r="D1013" s="1" t="s">
        <v>11</v>
      </c>
      <c r="E1013" s="1" t="s">
        <v>12</v>
      </c>
      <c r="F1013" s="3" t="s">
        <v>226</v>
      </c>
      <c r="G1013" s="1" t="s">
        <v>489</v>
      </c>
      <c r="H1013" s="34" t="str">
        <f>_xlfn.XLOOKUP(B1013,[2]CALCULATION!$B:$B,[2]CALCULATION!$H:$H,"")</f>
        <v>ZTE</v>
      </c>
      <c r="I1013" s="28">
        <v>0</v>
      </c>
      <c r="J1013" s="28">
        <v>0</v>
      </c>
      <c r="K1013" s="28">
        <v>0</v>
      </c>
      <c r="L1013" s="28">
        <v>0</v>
      </c>
      <c r="M1013" s="28">
        <v>0</v>
      </c>
      <c r="N1013" s="28">
        <v>0</v>
      </c>
      <c r="O1013" s="28">
        <v>0</v>
      </c>
      <c r="P1013" s="28">
        <v>0</v>
      </c>
      <c r="Q1013" s="28">
        <v>0</v>
      </c>
      <c r="R1013" s="28">
        <v>8.7213532972065522E-2</v>
      </c>
      <c r="S1013" s="93">
        <v>0</v>
      </c>
      <c r="T1013" s="93">
        <f>_xlfn.XLOOKUP(B1013,'[3]Nur des jours'!$B:$B,'[3]Nur des jours'!$U:$U,"")</f>
        <v>0</v>
      </c>
      <c r="U1013" s="93">
        <v>0</v>
      </c>
      <c r="V1013" s="93">
        <v>0</v>
      </c>
      <c r="W1013" s="93">
        <v>0</v>
      </c>
      <c r="X1013" s="93">
        <v>0</v>
      </c>
      <c r="Y1013" s="93">
        <v>0</v>
      </c>
      <c r="Z1013" s="93">
        <v>0</v>
      </c>
      <c r="AA1013" s="93">
        <v>0</v>
      </c>
      <c r="AB1013" s="93">
        <v>0</v>
      </c>
      <c r="AC1013" s="93">
        <f>_xlfn.XLOOKUP(B1013,'[3]Nur des jours'!$B:$B,'[3]Nur des jours'!$N:$N,"")</f>
        <v>0.93669831322963326</v>
      </c>
      <c r="AD1013" s="93">
        <v>0.93669831322963326</v>
      </c>
      <c r="AE1013" s="93">
        <v>0</v>
      </c>
      <c r="AF1013" s="93">
        <v>0</v>
      </c>
      <c r="AG1013" s="93"/>
      <c r="AH1013" s="93">
        <v>0</v>
      </c>
      <c r="AI1013" s="93">
        <v>0</v>
      </c>
      <c r="AJ1013" s="93">
        <v>0</v>
      </c>
      <c r="AK1013" s="93">
        <v>0</v>
      </c>
      <c r="AL1013" s="93">
        <v>0</v>
      </c>
      <c r="AM1013" s="49" t="s">
        <v>5559</v>
      </c>
      <c r="AN1013" s="49"/>
      <c r="AO1013" s="48" t="str" cm="1">
        <f t="array" ref="AO1013">IFERROR(_xlfn.IFS(
AQ1013="MPR ISSUE","PDH",
AQ1013="BSS Hardware Issue","BSS",
AQ1013="Sites strategiques, MLL, Pylone, etc.","ENVTECH",
AQ1013="AKTIVCO DEFAUT GE &amp; POWER Cabinet","AKTIVCO",
AQ1013="AKTIVCO Coupure ENEO &amp; Baisse de tension","AKTIVCO GRID ONLY",
AQ1013="Coupure ENEO &amp; Baisse de tension","IHS GRID ONLY",
AQ1013="Defaut GE &amp; POWER Cabinet","IHS",
AQ1013="Sharing","Partners",
AQ1013="Sites strategiques &amp; DataCenter","SST &amp; DC",
AQ1013="Exclu","Exclu",
AQ1013="SAT","SAT",
AQ1013="SPARE-ISSUE","SPARE-ISSUE",
AQ1013="Fiber CAmtel","TRANS_FO_CAMTEL",
AQ1013="Fiber AOF","Fiber AOF",
AQ1013="Projet OCM (HUAWEI)","TRAVAUX-HUAWEI",
AQ1013="Projet OCM (NOKIA)","TRAVAUX-NOKIA",
AQ1013="ACCESS-ISSUE","ACCESS-ISSUE",
AQ1013="Projet OCM (ZTE, NOKIA, autres projets)","TRAVAUX OCM",
AQ1013="No root CAuse","No root cause",
AQ1013="ODU HS","PDH",
AQ1013="IP &amp; VLAN","PDH",
AQ1013="Warehouse HUAWEI","SPARE-ISSUE",
AQ1013="SPARE-HS","SPARE-ISSUE",
AQ1013="Power Telco","BSS",AQ1013="no impacts","no impacts"
),"")</f>
        <v>No root cause</v>
      </c>
      <c r="AP1013" s="48" t="str" cm="1">
        <f t="array" ref="AP1013">IFERROR(_xlfn.IFS(
AQ1013="MPR ISSUE","TX ISSUE",
AQ1013="BSS Hardware Issue","RAN ISSUE",
AQ1013="Sites strategiques, MLL, Pylone, etc.","ENVTECH",
AQ1013="AKTIVCO DEFAUT GE &amp; POWER Cabinet","POWER ISSUE",
AQ1013="AKTIVCO Coupure ENEO &amp; Baisse de tension","POWER ISSUE",
AQ1013="Coupure ENEO &amp; Baisse de tension","POWER ISSUE",
AQ1013="Defaut GE &amp; POWER Cabinet","POWER ISSUE",
AQ1013="Sharing","POWER ISSUE",
AQ1013="Sites strategiques &amp; DataCenter","POWER ISSUE",
AQ1013="Exclu","Exclu",
AQ1013="SAT","TX ISSUE",
AQ1013="SPARE-ISSUE","SPARE-ISSUE",
AQ1013="Fiber CAmtel","TX ISSUE",
AQ1013="Fiber AOF","TX ISSUE",
AQ1013="Projet OCM (HUAWEI)","TRAVAUX-HUAWEI",
AQ1013="Projet OCM (NOKIA)","TRAVAUX -NOKIA",
AQ1013="ACCESS-ISSUE","ACCESS-ISSUE",
AQ1013="Projet OCM (ZTE, NOKIA, autres projets)","TRAVAUX OCM",
AQ1013="No root CAuse","No root cause",
AQ1013="ODU HS","TX ISSUE",
AQ1013="IP &amp; VLAN","TX ISSUE",
AQ1013="Warehouse HUAWEI","SPARE-ISSUE",
AQ1013="SPARE-HS","SPARE-ISSUE",
AQ1013="Power Telco","RAN ISSUE",AQ1013="no impacts","no impacts"
),"")</f>
        <v>No root cause</v>
      </c>
      <c r="AQ1013" s="127" t="s">
        <v>5344</v>
      </c>
      <c r="AR1013" s="48" t="str" cm="1">
        <f t="array" ref="AR1013">IFERROR(_xlfn.IFS(
AQ1013="MPR ISSUE","ACTIVE",
AQ1013="BSS Hardware Issue","ACTIVE",
AQ1013="Sites strategiques, MLL, Pylone, etc.","PASSIVE",
AQ1013="AKTIVCO DEFAUT GE &amp; POWER Cabinet","PASSIVE",
AQ1013="AKTIVCO Coupure ENEO &amp; Baisse de tension","PASSIVE",
AQ1013="Coupure ENEO &amp; Baisse de tension","PASSIVE",
AQ1013="Defaut GE &amp; POWER Cabinet","PASSIVE",
AQ1013="Sharing","PASSIVE",
AQ1013="Sites strategiques &amp; DataCenter","PASSIVE",
AQ1013="Exclu","Exclu",
AQ1013="SAT","ACTIVE",
AQ1013="SPARE-ISSUE","SPARE-ISSUE",
AQ1013="Fiber CAmtel","ACTIVE",
AQ1013="Fiber AOF","ACTIVE",
AQ1013="Projet OCM (HUAWEI)","PLANNED WORKS",
AQ1013="Projet OCM (NOKIA)","PLANNED WORKS",
AQ1013="ACCESS-ISSUE","ACCESS-ISSUE",
AQ1013="Projet OCM (ZTE, NOKIA, autres projets)","PLANNED WORKS",
AQ1013="No root CAuse","No root cause",
AQ1013="ODU HS","ACTIVE",
AQ1013="IP &amp; VLAN","ACTIVE",
AQ1013="Warehouse HUAWEI","SPARE-ISSUE",
AQ1013="SPARE-HS","SPARE-ISSUE",
AQ1013="Power Telco","ACTIVE", AQ1013="no impacts","no impacts"
),"")</f>
        <v>No root cause</v>
      </c>
      <c r="AS1013" s="92" t="s">
        <v>5537</v>
      </c>
      <c r="AT1013" s="98" t="s">
        <v>4722</v>
      </c>
      <c r="AV1013" s="17" t="s">
        <v>5537</v>
      </c>
      <c r="AW1013" s="7" t="s">
        <v>5537</v>
      </c>
      <c r="AX1013" s="6" t="s">
        <v>5537</v>
      </c>
      <c r="AY1013" s="7"/>
      <c r="AZ1013" s="3" t="s">
        <v>5537</v>
      </c>
      <c r="BA1013" s="18" t="s">
        <v>5537</v>
      </c>
      <c r="BB1013" s="18" t="s">
        <v>5537</v>
      </c>
      <c r="BC1013" s="18" t="s">
        <v>5537</v>
      </c>
      <c r="BD1013" s="18" t="s">
        <v>5537</v>
      </c>
      <c r="BE1013" s="18" t="s">
        <v>5537</v>
      </c>
      <c r="BF1013" s="18" t="s">
        <v>5537</v>
      </c>
      <c r="BG1013" s="18" t="s">
        <v>5537</v>
      </c>
      <c r="BH1013" s="18" t="s">
        <v>5537</v>
      </c>
      <c r="BI1013" s="18" t="s">
        <v>5537</v>
      </c>
      <c r="BJ1013" s="18" t="s">
        <v>5537</v>
      </c>
      <c r="BK1013" s="18" t="s">
        <v>5537</v>
      </c>
      <c r="BL1013" s="9" t="s">
        <v>5537</v>
      </c>
      <c r="BM1013" s="14" t="s">
        <v>5537</v>
      </c>
      <c r="BN1013" s="14" t="s">
        <v>5537</v>
      </c>
      <c r="BO1013" s="14" t="str">
        <f>_xlfn.XLOOKUP(B1013,'[4]cell downs 18042026 17h'!$B:$B,'[4]cell downs 18042026 17h'!$B:$B,"")</f>
        <v/>
      </c>
      <c r="BP1013" s="14" t="str">
        <f>_xlfn.XLOOKUP(B1013,'[5]Cells Huawei 19042026 15h'!$B:$B,'[5]Cells Huawei 19042026 15h'!$B:$B,"")</f>
        <v/>
      </c>
      <c r="BQ1013" s="9" t="str">
        <f>_xlfn.XLOOKUP(B1013,'[6]cells down 19042026 9H40'!$B:$B,'[6]cells down 19042026 9H40'!$B:$B,"")</f>
        <v/>
      </c>
      <c r="BR1013" s="9" t="s">
        <v>4722</v>
      </c>
      <c r="BS1013" s="9" t="s">
        <v>12</v>
      </c>
      <c r="BT1013" s="108"/>
    </row>
    <row r="1014" spans="1:72" s="9" customFormat="1" x14ac:dyDescent="0.35">
      <c r="A1014" s="1" t="s">
        <v>4562</v>
      </c>
      <c r="B1014" s="8" t="s">
        <v>4563</v>
      </c>
      <c r="C1014" s="3" t="str">
        <f>_xlfn.XLOOKUP(B1014,'[1]daily break down'!$D:$D,'[1]daily break down'!$E:$E,"")</f>
        <v>Yaounde</v>
      </c>
      <c r="D1014" s="1" t="s">
        <v>11</v>
      </c>
      <c r="E1014" s="1" t="s">
        <v>12</v>
      </c>
      <c r="F1014" s="3" t="s">
        <v>37</v>
      </c>
      <c r="G1014" s="1" t="s">
        <v>38</v>
      </c>
      <c r="H1014" s="34" t="str">
        <f>_xlfn.XLOOKUP(B1014,[2]CALCULATION!$B:$B,[2]CALCULATION!$H:$H,"")</f>
        <v>ZTE</v>
      </c>
      <c r="I1014" s="28">
        <v>0</v>
      </c>
      <c r="J1014" s="28">
        <v>0</v>
      </c>
      <c r="K1014" s="28">
        <v>0</v>
      </c>
      <c r="L1014" s="28">
        <v>0</v>
      </c>
      <c r="M1014" s="28">
        <v>0</v>
      </c>
      <c r="N1014" s="28">
        <v>3.9194368110309252</v>
      </c>
      <c r="O1014" s="28">
        <v>0.36048260295120621</v>
      </c>
      <c r="P1014" s="28">
        <v>0</v>
      </c>
      <c r="Q1014" s="28">
        <v>0</v>
      </c>
      <c r="R1014" s="28">
        <v>0</v>
      </c>
      <c r="S1014" s="93">
        <v>0</v>
      </c>
      <c r="T1014" s="93">
        <f>_xlfn.XLOOKUP(B1014,'[3]Nur des jours'!$B:$B,'[3]Nur des jours'!$U:$U,"")</f>
        <v>0</v>
      </c>
      <c r="U1014" s="93">
        <v>0</v>
      </c>
      <c r="V1014" s="93">
        <v>0</v>
      </c>
      <c r="W1014" s="93">
        <v>0</v>
      </c>
      <c r="X1014" s="93">
        <v>0</v>
      </c>
      <c r="Y1014" s="93">
        <v>0</v>
      </c>
      <c r="Z1014" s="93">
        <v>0</v>
      </c>
      <c r="AA1014" s="93">
        <v>0</v>
      </c>
      <c r="AB1014" s="93">
        <v>1.5338167352961737E-3</v>
      </c>
      <c r="AC1014" s="93">
        <f>_xlfn.XLOOKUP(B1014,'[3]Nur des jours'!$B:$B,'[3]Nur des jours'!$N:$N,"")</f>
        <v>0.93509315618106759</v>
      </c>
      <c r="AD1014" s="93">
        <v>0.93509315618106759</v>
      </c>
      <c r="AE1014" s="93">
        <v>0</v>
      </c>
      <c r="AF1014" s="93">
        <v>0</v>
      </c>
      <c r="AG1014" s="93"/>
      <c r="AH1014" s="93">
        <v>0</v>
      </c>
      <c r="AI1014" s="93">
        <v>0</v>
      </c>
      <c r="AJ1014" s="93">
        <v>0</v>
      </c>
      <c r="AK1014" s="93">
        <v>0</v>
      </c>
      <c r="AL1014" s="93">
        <v>0</v>
      </c>
      <c r="AM1014" s="49" t="s">
        <v>5559</v>
      </c>
      <c r="AN1014" s="49"/>
      <c r="AO1014" s="48" t="str" cm="1">
        <f t="array" ref="AO1014">IFERROR(_xlfn.IFS(
AQ1014="MPR ISSUE","PDH",
AQ1014="BSS Hardware Issue","BSS",
AQ1014="Sites strategiques, MLL, Pylone, etc.","ENVTECH",
AQ1014="AKTIVCO DEFAUT GE &amp; POWER Cabinet","AKTIVCO",
AQ1014="AKTIVCO Coupure ENEO &amp; Baisse de tension","AKTIVCO GRID ONLY",
AQ1014="Coupure ENEO &amp; Baisse de tension","IHS GRID ONLY",
AQ1014="Defaut GE &amp; POWER Cabinet","IHS",
AQ1014="Sharing","Partners",
AQ1014="Sites strategiques &amp; DataCenter","SST &amp; DC",
AQ1014="Exclu","Exclu",
AQ1014="SAT","SAT",
AQ1014="SPARE-ISSUE","SPARE-ISSUE",
AQ1014="Fiber CAmtel","TRANS_FO_CAMTEL",
AQ1014="Fiber AOF","Fiber AOF",
AQ1014="Projet OCM (HUAWEI)","TRAVAUX-HUAWEI",
AQ1014="Projet OCM (NOKIA)","TRAVAUX-NOKIA",
AQ1014="ACCESS-ISSUE","ACCESS-ISSUE",
AQ1014="Projet OCM (ZTE, NOKIA, autres projets)","TRAVAUX OCM",
AQ1014="No root CAuse","No root cause",
AQ1014="ODU HS","PDH",
AQ1014="IP &amp; VLAN","PDH",
AQ1014="Warehouse HUAWEI","SPARE-ISSUE",
AQ1014="SPARE-HS","SPARE-ISSUE",
AQ1014="Power Telco","BSS",AQ1014="no impacts","no impacts"
),"")</f>
        <v>No root cause</v>
      </c>
      <c r="AP1014" s="48" t="str" cm="1">
        <f t="array" ref="AP1014">IFERROR(_xlfn.IFS(
AQ1014="MPR ISSUE","TX ISSUE",
AQ1014="BSS Hardware Issue","RAN ISSUE",
AQ1014="Sites strategiques, MLL, Pylone, etc.","ENVTECH",
AQ1014="AKTIVCO DEFAUT GE &amp; POWER Cabinet","POWER ISSUE",
AQ1014="AKTIVCO Coupure ENEO &amp; Baisse de tension","POWER ISSUE",
AQ1014="Coupure ENEO &amp; Baisse de tension","POWER ISSUE",
AQ1014="Defaut GE &amp; POWER Cabinet","POWER ISSUE",
AQ1014="Sharing","POWER ISSUE",
AQ1014="Sites strategiques &amp; DataCenter","POWER ISSUE",
AQ1014="Exclu","Exclu",
AQ1014="SAT","TX ISSUE",
AQ1014="SPARE-ISSUE","SPARE-ISSUE",
AQ1014="Fiber CAmtel","TX ISSUE",
AQ1014="Fiber AOF","TX ISSUE",
AQ1014="Projet OCM (HUAWEI)","TRAVAUX-HUAWEI",
AQ1014="Projet OCM (NOKIA)","TRAVAUX -NOKIA",
AQ1014="ACCESS-ISSUE","ACCESS-ISSUE",
AQ1014="Projet OCM (ZTE, NOKIA, autres projets)","TRAVAUX OCM",
AQ1014="No root CAuse","No root cause",
AQ1014="ODU HS","TX ISSUE",
AQ1014="IP &amp; VLAN","TX ISSUE",
AQ1014="Warehouse HUAWEI","SPARE-ISSUE",
AQ1014="SPARE-HS","SPARE-ISSUE",
AQ1014="Power Telco","RAN ISSUE",AQ1014="no impacts","no impacts"
),"")</f>
        <v>No root cause</v>
      </c>
      <c r="AQ1014" s="127" t="s">
        <v>5344</v>
      </c>
      <c r="AR1014" s="48" t="str" cm="1">
        <f t="array" ref="AR1014">IFERROR(_xlfn.IFS(
AQ1014="MPR ISSUE","ACTIVE",
AQ1014="BSS Hardware Issue","ACTIVE",
AQ1014="Sites strategiques, MLL, Pylone, etc.","PASSIVE",
AQ1014="AKTIVCO DEFAUT GE &amp; POWER Cabinet","PASSIVE",
AQ1014="AKTIVCO Coupure ENEO &amp; Baisse de tension","PASSIVE",
AQ1014="Coupure ENEO &amp; Baisse de tension","PASSIVE",
AQ1014="Defaut GE &amp; POWER Cabinet","PASSIVE",
AQ1014="Sharing","PASSIVE",
AQ1014="Sites strategiques &amp; DataCenter","PASSIVE",
AQ1014="Exclu","Exclu",
AQ1014="SAT","ACTIVE",
AQ1014="SPARE-ISSUE","SPARE-ISSUE",
AQ1014="Fiber CAmtel","ACTIVE",
AQ1014="Fiber AOF","ACTIVE",
AQ1014="Projet OCM (HUAWEI)","PLANNED WORKS",
AQ1014="Projet OCM (NOKIA)","PLANNED WORKS",
AQ1014="ACCESS-ISSUE","ACCESS-ISSUE",
AQ1014="Projet OCM (ZTE, NOKIA, autres projets)","PLANNED WORKS",
AQ1014="No root CAuse","No root cause",
AQ1014="ODU HS","ACTIVE",
AQ1014="IP &amp; VLAN","ACTIVE",
AQ1014="Warehouse HUAWEI","SPARE-ISSUE",
AQ1014="SPARE-HS","SPARE-ISSUE",
AQ1014="Power Telco","ACTIVE", AQ1014="no impacts","no impacts"
),"")</f>
        <v>No root cause</v>
      </c>
      <c r="AS1014" s="92" t="s">
        <v>5537</v>
      </c>
      <c r="AT1014" s="98" t="s">
        <v>4563</v>
      </c>
      <c r="AV1014" s="17" t="s">
        <v>5537</v>
      </c>
      <c r="AW1014" s="7" t="s">
        <v>5537</v>
      </c>
      <c r="AX1014" s="6" t="s">
        <v>5537</v>
      </c>
      <c r="AY1014" s="7"/>
      <c r="AZ1014" s="3" t="s">
        <v>5537</v>
      </c>
      <c r="BA1014" s="18" t="s">
        <v>5537</v>
      </c>
      <c r="BB1014" s="18" t="s">
        <v>5537</v>
      </c>
      <c r="BC1014" s="18" t="s">
        <v>5537</v>
      </c>
      <c r="BD1014" s="18" t="s">
        <v>5537</v>
      </c>
      <c r="BE1014" s="18" t="s">
        <v>5537</v>
      </c>
      <c r="BF1014" s="18" t="s">
        <v>5537</v>
      </c>
      <c r="BG1014" s="18" t="s">
        <v>5537</v>
      </c>
      <c r="BH1014" s="18" t="s">
        <v>5537</v>
      </c>
      <c r="BI1014" s="18" t="s">
        <v>5537</v>
      </c>
      <c r="BJ1014" s="18" t="s">
        <v>5537</v>
      </c>
      <c r="BK1014" s="18" t="s">
        <v>5537</v>
      </c>
      <c r="BL1014" s="9" t="s">
        <v>5537</v>
      </c>
      <c r="BM1014" s="14" t="s">
        <v>5537</v>
      </c>
      <c r="BN1014" s="14" t="s">
        <v>5537</v>
      </c>
      <c r="BO1014" s="14" t="str">
        <f>_xlfn.XLOOKUP(B1014,'[4]cell downs 18042026 17h'!$B:$B,'[4]cell downs 18042026 17h'!$B:$B,"")</f>
        <v/>
      </c>
      <c r="BP1014" s="14" t="str">
        <f>_xlfn.XLOOKUP(B1014,'[5]Cells Huawei 19042026 15h'!$B:$B,'[5]Cells Huawei 19042026 15h'!$B:$B,"")</f>
        <v/>
      </c>
      <c r="BQ1014" s="9" t="str">
        <f>_xlfn.XLOOKUP(B1014,'[6]cells down 19042026 9H40'!$B:$B,'[6]cells down 19042026 9H40'!$B:$B,"")</f>
        <v/>
      </c>
      <c r="BR1014" s="9" t="s">
        <v>4563</v>
      </c>
      <c r="BS1014" s="9" t="s">
        <v>12</v>
      </c>
      <c r="BT1014" s="108"/>
    </row>
    <row r="1015" spans="1:72" s="9" customFormat="1" x14ac:dyDescent="0.35">
      <c r="A1015" s="1" t="s">
        <v>3367</v>
      </c>
      <c r="B1015" s="8" t="s">
        <v>3368</v>
      </c>
      <c r="C1015" s="3" t="str">
        <f>_xlfn.XLOOKUP(B1015,'[1]daily break down'!$D:$D,'[1]daily break down'!$E:$E,"")</f>
        <v>Bafoussam</v>
      </c>
      <c r="D1015" s="1" t="s">
        <v>11</v>
      </c>
      <c r="E1015" s="1" t="s">
        <v>12</v>
      </c>
      <c r="F1015" s="3" t="s">
        <v>102</v>
      </c>
      <c r="G1015" s="1" t="s">
        <v>299</v>
      </c>
      <c r="H1015" s="32" t="str">
        <f>_xlfn.XLOOKUP(B1015,[2]CALCULATION!$B:$B,[2]CALCULATION!$H:$H,"")</f>
        <v>Huawei</v>
      </c>
      <c r="I1015" s="28">
        <v>11.252454106776472</v>
      </c>
      <c r="J1015" s="28">
        <v>6.6955559265251834</v>
      </c>
      <c r="K1015" s="28">
        <v>1.5557717167047624</v>
      </c>
      <c r="L1015" s="28">
        <v>7.1072787094822704E-2</v>
      </c>
      <c r="M1015" s="28">
        <v>0.21819434813502153</v>
      </c>
      <c r="N1015" s="28">
        <v>0.67095564630043403</v>
      </c>
      <c r="O1015" s="28">
        <v>3.8699801388567852</v>
      </c>
      <c r="P1015" s="28">
        <v>4.7135258380346601</v>
      </c>
      <c r="Q1015" s="28">
        <v>0.81747081467784144</v>
      </c>
      <c r="R1015" s="28">
        <v>2.4844264096132503E-2</v>
      </c>
      <c r="S1015" s="93">
        <v>0</v>
      </c>
      <c r="T1015" s="93">
        <f>_xlfn.XLOOKUP(B1015,'[3]Nur des jours'!$B:$B,'[3]Nur des jours'!$U:$U,"")</f>
        <v>0</v>
      </c>
      <c r="U1015" s="93">
        <v>0.56555033344462424</v>
      </c>
      <c r="V1015" s="93">
        <v>1.0165994640915665E-2</v>
      </c>
      <c r="W1015" s="93">
        <v>0</v>
      </c>
      <c r="X1015" s="93">
        <v>2.056384529995748E-2</v>
      </c>
      <c r="Y1015" s="93">
        <v>0</v>
      </c>
      <c r="Z1015" s="93">
        <v>0</v>
      </c>
      <c r="AA1015" s="93">
        <v>0</v>
      </c>
      <c r="AB1015" s="93">
        <v>0</v>
      </c>
      <c r="AC1015" s="93">
        <f>_xlfn.XLOOKUP(B1015,'[3]Nur des jours'!$B:$B,'[3]Nur des jours'!$N:$N,"")</f>
        <v>0.91536755956202764</v>
      </c>
      <c r="AD1015" s="93">
        <v>0.91536755956202764</v>
      </c>
      <c r="AE1015" s="93">
        <v>0</v>
      </c>
      <c r="AF1015" s="93">
        <v>0</v>
      </c>
      <c r="AG1015" s="93"/>
      <c r="AH1015" s="93">
        <v>0</v>
      </c>
      <c r="AI1015" s="93">
        <v>0</v>
      </c>
      <c r="AJ1015" s="93">
        <v>0</v>
      </c>
      <c r="AK1015" s="93">
        <v>0</v>
      </c>
      <c r="AL1015" s="93">
        <v>0</v>
      </c>
      <c r="AM1015" s="49" t="s">
        <v>5559</v>
      </c>
      <c r="AN1015" s="49"/>
      <c r="AO1015" s="48" t="str" cm="1">
        <f t="array" ref="AO1015">IFERROR(_xlfn.IFS(
AQ1015="MPR ISSUE","PDH",
AQ1015="BSS Hardware Issue","BSS",
AQ1015="Sites strategiques, MLL, Pylone, etc.","ENVTECH",
AQ1015="AKTIVCO DEFAUT GE &amp; POWER Cabinet","AKTIVCO",
AQ1015="AKTIVCO Coupure ENEO &amp; Baisse de tension","AKTIVCO GRID ONLY",
AQ1015="Coupure ENEO &amp; Baisse de tension","IHS GRID ONLY",
AQ1015="Defaut GE &amp; POWER Cabinet","IHS",
AQ1015="Sharing","Partners",
AQ1015="Sites strategiques &amp; DataCenter","SST &amp; DC",
AQ1015="Exclu","Exclu",
AQ1015="SAT","SAT",
AQ1015="SPARE-ISSUE","SPARE-ISSUE",
AQ1015="Fiber CAmtel","TRANS_FO_CAMTEL",
AQ1015="Fiber AOF","Fiber AOF",
AQ1015="Projet OCM (HUAWEI)","TRAVAUX-HUAWEI",
AQ1015="Projet OCM (NOKIA)","TRAVAUX-NOKIA",
AQ1015="ACCESS-ISSUE","ACCESS-ISSUE",
AQ1015="Projet OCM (ZTE, NOKIA, autres projets)","TRAVAUX OCM",
AQ1015="No root CAuse","No root cause",
AQ1015="ODU HS","PDH",
AQ1015="IP &amp; VLAN","PDH",
AQ1015="Warehouse HUAWEI","SPARE-ISSUE",
AQ1015="SPARE-HS","SPARE-ISSUE",
AQ1015="Power Telco","BSS",AQ1015="no impacts","no impacts"
),"")</f>
        <v>No root cause</v>
      </c>
      <c r="AP1015" s="48" t="str" cm="1">
        <f t="array" ref="AP1015">IFERROR(_xlfn.IFS(
AQ1015="MPR ISSUE","TX ISSUE",
AQ1015="BSS Hardware Issue","RAN ISSUE",
AQ1015="Sites strategiques, MLL, Pylone, etc.","ENVTECH",
AQ1015="AKTIVCO DEFAUT GE &amp; POWER Cabinet","POWER ISSUE",
AQ1015="AKTIVCO Coupure ENEO &amp; Baisse de tension","POWER ISSUE",
AQ1015="Coupure ENEO &amp; Baisse de tension","POWER ISSUE",
AQ1015="Defaut GE &amp; POWER Cabinet","POWER ISSUE",
AQ1015="Sharing","POWER ISSUE",
AQ1015="Sites strategiques &amp; DataCenter","POWER ISSUE",
AQ1015="Exclu","Exclu",
AQ1015="SAT","TX ISSUE",
AQ1015="SPARE-ISSUE","SPARE-ISSUE",
AQ1015="Fiber CAmtel","TX ISSUE",
AQ1015="Fiber AOF","TX ISSUE",
AQ1015="Projet OCM (HUAWEI)","TRAVAUX-HUAWEI",
AQ1015="Projet OCM (NOKIA)","TRAVAUX -NOKIA",
AQ1015="ACCESS-ISSUE","ACCESS-ISSUE",
AQ1015="Projet OCM (ZTE, NOKIA, autres projets)","TRAVAUX OCM",
AQ1015="No root CAuse","No root cause",
AQ1015="ODU HS","TX ISSUE",
AQ1015="IP &amp; VLAN","TX ISSUE",
AQ1015="Warehouse HUAWEI","SPARE-ISSUE",
AQ1015="SPARE-HS","SPARE-ISSUE",
AQ1015="Power Telco","RAN ISSUE",AQ1015="no impacts","no impacts"
),"")</f>
        <v>No root cause</v>
      </c>
      <c r="AQ1015" s="127" t="s">
        <v>5344</v>
      </c>
      <c r="AR1015" s="48" t="str" cm="1">
        <f t="array" ref="AR1015">IFERROR(_xlfn.IFS(
AQ1015="MPR ISSUE","ACTIVE",
AQ1015="BSS Hardware Issue","ACTIVE",
AQ1015="Sites strategiques, MLL, Pylone, etc.","PASSIVE",
AQ1015="AKTIVCO DEFAUT GE &amp; POWER Cabinet","PASSIVE",
AQ1015="AKTIVCO Coupure ENEO &amp; Baisse de tension","PASSIVE",
AQ1015="Coupure ENEO &amp; Baisse de tension","PASSIVE",
AQ1015="Defaut GE &amp; POWER Cabinet","PASSIVE",
AQ1015="Sharing","PASSIVE",
AQ1015="Sites strategiques &amp; DataCenter","PASSIVE",
AQ1015="Exclu","Exclu",
AQ1015="SAT","ACTIVE",
AQ1015="SPARE-ISSUE","SPARE-ISSUE",
AQ1015="Fiber CAmtel","ACTIVE",
AQ1015="Fiber AOF","ACTIVE",
AQ1015="Projet OCM (HUAWEI)","PLANNED WORKS",
AQ1015="Projet OCM (NOKIA)","PLANNED WORKS",
AQ1015="ACCESS-ISSUE","ACCESS-ISSUE",
AQ1015="Projet OCM (ZTE, NOKIA, autres projets)","PLANNED WORKS",
AQ1015="No root CAuse","No root cause",
AQ1015="ODU HS","ACTIVE",
AQ1015="IP &amp; VLAN","ACTIVE",
AQ1015="Warehouse HUAWEI","SPARE-ISSUE",
AQ1015="SPARE-HS","SPARE-ISSUE",
AQ1015="Power Telco","ACTIVE", AQ1015="no impacts","no impacts"
),"")</f>
        <v>No root cause</v>
      </c>
      <c r="AS1015" s="92" t="s">
        <v>5537</v>
      </c>
      <c r="AT1015" s="98" t="s">
        <v>3368</v>
      </c>
      <c r="AV1015" s="17" t="s">
        <v>5537</v>
      </c>
      <c r="AW1015" s="7" t="s">
        <v>5537</v>
      </c>
      <c r="AX1015" s="6" t="s">
        <v>5537</v>
      </c>
      <c r="AY1015" s="7"/>
      <c r="AZ1015" s="3" t="s">
        <v>5537</v>
      </c>
      <c r="BA1015" s="18" t="s">
        <v>5537</v>
      </c>
      <c r="BB1015" s="18" t="s">
        <v>5537</v>
      </c>
      <c r="BC1015" s="18" t="s">
        <v>5537</v>
      </c>
      <c r="BD1015" s="18" t="s">
        <v>5537</v>
      </c>
      <c r="BE1015" s="18" t="s">
        <v>5537</v>
      </c>
      <c r="BF1015" s="18" t="s">
        <v>5537</v>
      </c>
      <c r="BG1015" s="18" t="s">
        <v>5537</v>
      </c>
      <c r="BH1015" s="18" t="s">
        <v>5537</v>
      </c>
      <c r="BI1015" s="18" t="s">
        <v>5537</v>
      </c>
      <c r="BJ1015" s="18" t="s">
        <v>5537</v>
      </c>
      <c r="BK1015" s="18" t="s">
        <v>5537</v>
      </c>
      <c r="BL1015" s="9" t="s">
        <v>5537</v>
      </c>
      <c r="BM1015" s="14" t="s">
        <v>5537</v>
      </c>
      <c r="BN1015" s="14" t="s">
        <v>5537</v>
      </c>
      <c r="BO1015" s="14" t="str">
        <f>_xlfn.XLOOKUP(B1015,'[4]cell downs 18042026 17h'!$B:$B,'[4]cell downs 18042026 17h'!$B:$B,"")</f>
        <v/>
      </c>
      <c r="BP1015" s="14" t="str">
        <f>_xlfn.XLOOKUP(B1015,'[5]Cells Huawei 19042026 15h'!$B:$B,'[5]Cells Huawei 19042026 15h'!$B:$B,"")</f>
        <v/>
      </c>
      <c r="BQ1015" s="9" t="str">
        <f>_xlfn.XLOOKUP(B1015,'[6]cells down 19042026 9H40'!$B:$B,'[6]cells down 19042026 9H40'!$B:$B,"")</f>
        <v/>
      </c>
      <c r="BR1015" s="9" t="s">
        <v>3368</v>
      </c>
      <c r="BS1015" s="9" t="s">
        <v>12</v>
      </c>
      <c r="BT1015" s="108"/>
    </row>
    <row r="1016" spans="1:72" s="9" customFormat="1" x14ac:dyDescent="0.35">
      <c r="A1016" s="19" t="s">
        <v>5399</v>
      </c>
      <c r="B1016" s="26" t="s">
        <v>5400</v>
      </c>
      <c r="C1016" s="3" t="str">
        <f>_xlfn.XLOOKUP(B1016,'[1]daily break down'!$D:$D,'[1]daily break down'!$E:$E,"")</f>
        <v>CENTRE</v>
      </c>
      <c r="D1016" s="1" t="s">
        <v>11</v>
      </c>
      <c r="E1016" s="1" t="str">
        <f>BS1016</f>
        <v/>
      </c>
      <c r="F1016" s="19" t="s">
        <v>226</v>
      </c>
      <c r="G1016" s="19" t="s">
        <v>1866</v>
      </c>
      <c r="H1016" s="34" t="str">
        <f>_xlfn.XLOOKUP(B1016,[2]CALCULATION!$B:$B,[2]CALCULATION!$H:$H,"")</f>
        <v>ZTE</v>
      </c>
      <c r="I1016" s="28">
        <v>0</v>
      </c>
      <c r="J1016" s="28">
        <v>0</v>
      </c>
      <c r="K1016" s="28">
        <v>0</v>
      </c>
      <c r="L1016" s="28">
        <v>0</v>
      </c>
      <c r="M1016" s="28">
        <v>0</v>
      </c>
      <c r="N1016" s="28">
        <v>0</v>
      </c>
      <c r="O1016" s="28">
        <v>0</v>
      </c>
      <c r="P1016" s="28">
        <v>0</v>
      </c>
      <c r="Q1016" s="28">
        <v>0</v>
      </c>
      <c r="R1016" s="28">
        <v>1.8316447081182425</v>
      </c>
      <c r="S1016" s="93">
        <v>0</v>
      </c>
      <c r="T1016" s="93">
        <f>_xlfn.XLOOKUP(B1016,'[3]Nur des jours'!$B:$B,'[3]Nur des jours'!$U:$U,"")</f>
        <v>0</v>
      </c>
      <c r="U1016" s="93">
        <v>0</v>
      </c>
      <c r="V1016" s="93">
        <v>0</v>
      </c>
      <c r="W1016" s="93">
        <v>0</v>
      </c>
      <c r="X1016" s="93">
        <v>0</v>
      </c>
      <c r="Y1016" s="93">
        <v>0</v>
      </c>
      <c r="Z1016" s="93">
        <v>0</v>
      </c>
      <c r="AA1016" s="93">
        <v>0</v>
      </c>
      <c r="AB1016" s="93">
        <v>0.42153207603165177</v>
      </c>
      <c r="AC1016" s="93">
        <f>_xlfn.XLOOKUP(B1016,'[3]Nur des jours'!$B:$B,'[3]Nur des jours'!$N:$N,"")</f>
        <v>0.9083048685483387</v>
      </c>
      <c r="AD1016" s="93">
        <v>0.9083048685483387</v>
      </c>
      <c r="AE1016" s="93">
        <v>0</v>
      </c>
      <c r="AF1016" s="93">
        <v>0</v>
      </c>
      <c r="AG1016" s="93"/>
      <c r="AH1016" s="93">
        <v>0</v>
      </c>
      <c r="AI1016" s="93">
        <v>0</v>
      </c>
      <c r="AJ1016" s="93">
        <v>0</v>
      </c>
      <c r="AK1016" s="93">
        <v>0</v>
      </c>
      <c r="AL1016" s="93">
        <v>0</v>
      </c>
      <c r="AM1016" s="49" t="s">
        <v>5559</v>
      </c>
      <c r="AN1016" s="49"/>
      <c r="AO1016" s="48" t="str" cm="1">
        <f t="array" ref="AO1016">IFERROR(_xlfn.IFS(
AQ1016="MPR ISSUE","PDH",
AQ1016="BSS Hardware Issue","BSS",
AQ1016="Sites strategiques, MLL, Pylone, etc.","ENVTECH",
AQ1016="AKTIVCO DEFAUT GE &amp; POWER Cabinet","AKTIVCO",
AQ1016="AKTIVCO Coupure ENEO &amp; Baisse de tension","AKTIVCO GRID ONLY",
AQ1016="Coupure ENEO &amp; Baisse de tension","IHS GRID ONLY",
AQ1016="Defaut GE &amp; POWER Cabinet","IHS",
AQ1016="Sharing","Partners",
AQ1016="Sites strategiques &amp; DataCenter","SST &amp; DC",
AQ1016="Exclu","Exclu",
AQ1016="SAT","SAT",
AQ1016="SPARE-ISSUE","SPARE-ISSUE",
AQ1016="Fiber CAmtel","TRANS_FO_CAMTEL",
AQ1016="Fiber AOF","Fiber AOF",
AQ1016="Projet OCM (HUAWEI)","TRAVAUX-HUAWEI",
AQ1016="Projet OCM (NOKIA)","TRAVAUX-NOKIA",
AQ1016="ACCESS-ISSUE","ACCESS-ISSUE",
AQ1016="Projet OCM (ZTE, NOKIA, autres projets)","TRAVAUX OCM",
AQ1016="No root CAuse","No root cause",
AQ1016="ODU HS","PDH",
AQ1016="IP &amp; VLAN","PDH",
AQ1016="Warehouse HUAWEI","SPARE-ISSUE",
AQ1016="SPARE-HS","SPARE-ISSUE",
AQ1016="Power Telco","BSS",AQ1016="no impacts","no impacts"
),"")</f>
        <v>No root cause</v>
      </c>
      <c r="AP1016" s="48" t="str" cm="1">
        <f t="array" ref="AP1016">IFERROR(_xlfn.IFS(
AQ1016="MPR ISSUE","TX ISSUE",
AQ1016="BSS Hardware Issue","RAN ISSUE",
AQ1016="Sites strategiques, MLL, Pylone, etc.","ENVTECH",
AQ1016="AKTIVCO DEFAUT GE &amp; POWER Cabinet","POWER ISSUE",
AQ1016="AKTIVCO Coupure ENEO &amp; Baisse de tension","POWER ISSUE",
AQ1016="Coupure ENEO &amp; Baisse de tension","POWER ISSUE",
AQ1016="Defaut GE &amp; POWER Cabinet","POWER ISSUE",
AQ1016="Sharing","POWER ISSUE",
AQ1016="Sites strategiques &amp; DataCenter","POWER ISSUE",
AQ1016="Exclu","Exclu",
AQ1016="SAT","TX ISSUE",
AQ1016="SPARE-ISSUE","SPARE-ISSUE",
AQ1016="Fiber CAmtel","TX ISSUE",
AQ1016="Fiber AOF","TX ISSUE",
AQ1016="Projet OCM (HUAWEI)","TRAVAUX-HUAWEI",
AQ1016="Projet OCM (NOKIA)","TRAVAUX -NOKIA",
AQ1016="ACCESS-ISSUE","ACCESS-ISSUE",
AQ1016="Projet OCM (ZTE, NOKIA, autres projets)","TRAVAUX OCM",
AQ1016="No root CAuse","No root cause",
AQ1016="ODU HS","TX ISSUE",
AQ1016="IP &amp; VLAN","TX ISSUE",
AQ1016="Warehouse HUAWEI","SPARE-ISSUE",
AQ1016="SPARE-HS","SPARE-ISSUE",
AQ1016="Power Telco","RAN ISSUE",AQ1016="no impacts","no impacts"
),"")</f>
        <v>No root cause</v>
      </c>
      <c r="AQ1016" s="127" t="s">
        <v>5344</v>
      </c>
      <c r="AR1016" s="48" t="str" cm="1">
        <f t="array" ref="AR1016">IFERROR(_xlfn.IFS(
AQ1016="MPR ISSUE","ACTIVE",
AQ1016="BSS Hardware Issue","ACTIVE",
AQ1016="Sites strategiques, MLL, Pylone, etc.","PASSIVE",
AQ1016="AKTIVCO DEFAUT GE &amp; POWER Cabinet","PASSIVE",
AQ1016="AKTIVCO Coupure ENEO &amp; Baisse de tension","PASSIVE",
AQ1016="Coupure ENEO &amp; Baisse de tension","PASSIVE",
AQ1016="Defaut GE &amp; POWER Cabinet","PASSIVE",
AQ1016="Sharing","PASSIVE",
AQ1016="Sites strategiques &amp; DataCenter","PASSIVE",
AQ1016="Exclu","Exclu",
AQ1016="SAT","ACTIVE",
AQ1016="SPARE-ISSUE","SPARE-ISSUE",
AQ1016="Fiber CAmtel","ACTIVE",
AQ1016="Fiber AOF","ACTIVE",
AQ1016="Projet OCM (HUAWEI)","PLANNED WORKS",
AQ1016="Projet OCM (NOKIA)","PLANNED WORKS",
AQ1016="ACCESS-ISSUE","ACCESS-ISSUE",
AQ1016="Projet OCM (ZTE, NOKIA, autres projets)","PLANNED WORKS",
AQ1016="No root CAuse","No root cause",
AQ1016="ODU HS","ACTIVE",
AQ1016="IP &amp; VLAN","ACTIVE",
AQ1016="Warehouse HUAWEI","SPARE-ISSUE",
AQ1016="SPARE-HS","SPARE-ISSUE",
AQ1016="Power Telco","ACTIVE", AQ1016="no impacts","no impacts"
),"")</f>
        <v>No root cause</v>
      </c>
      <c r="AS1016" s="92" t="s">
        <v>5537</v>
      </c>
      <c r="AT1016" s="98" t="s">
        <v>5400</v>
      </c>
      <c r="AV1016" s="17" t="s">
        <v>5537</v>
      </c>
      <c r="AW1016" s="7" t="s">
        <v>5537</v>
      </c>
      <c r="AX1016" s="6" t="s">
        <v>5537</v>
      </c>
      <c r="AY1016" s="7"/>
      <c r="AZ1016" s="3" t="s">
        <v>5537</v>
      </c>
      <c r="BA1016" s="18" t="s">
        <v>5537</v>
      </c>
      <c r="BB1016" s="18" t="s">
        <v>5537</v>
      </c>
      <c r="BC1016" s="18" t="s">
        <v>5537</v>
      </c>
      <c r="BD1016" s="18" t="s">
        <v>5537</v>
      </c>
      <c r="BE1016" s="18" t="s">
        <v>5537</v>
      </c>
      <c r="BF1016" s="18" t="s">
        <v>5537</v>
      </c>
      <c r="BG1016" s="18" t="s">
        <v>5537</v>
      </c>
      <c r="BH1016" s="18" t="s">
        <v>5537</v>
      </c>
      <c r="BI1016" s="18" t="s">
        <v>5537</v>
      </c>
      <c r="BJ1016" s="18" t="s">
        <v>5537</v>
      </c>
      <c r="BK1016" s="18" t="s">
        <v>5537</v>
      </c>
      <c r="BL1016" s="9" t="s">
        <v>5537</v>
      </c>
      <c r="BM1016" s="14" t="s">
        <v>5537</v>
      </c>
      <c r="BN1016" s="14" t="s">
        <v>5537</v>
      </c>
      <c r="BO1016" s="14" t="str">
        <f>_xlfn.XLOOKUP(B1016,'[4]cell downs 18042026 17h'!$B:$B,'[4]cell downs 18042026 17h'!$B:$B,"")</f>
        <v/>
      </c>
      <c r="BP1016" s="14" t="str">
        <f>_xlfn.XLOOKUP(B1016,'[5]Cells Huawei 19042026 15h'!$B:$B,'[5]Cells Huawei 19042026 15h'!$B:$B,"")</f>
        <v/>
      </c>
      <c r="BQ1016" s="9" t="str">
        <f>_xlfn.XLOOKUP(B1016,'[6]cells down 19042026 9H40'!$B:$B,'[6]cells down 19042026 9H40'!$B:$B,"")</f>
        <v/>
      </c>
      <c r="BR1016" s="9" t="s">
        <v>5400</v>
      </c>
      <c r="BS1016" s="9" t="s">
        <v>5537</v>
      </c>
      <c r="BT1016" s="108"/>
    </row>
    <row r="1017" spans="1:72" s="9" customFormat="1" x14ac:dyDescent="0.35">
      <c r="A1017" s="1" t="s">
        <v>2679</v>
      </c>
      <c r="B1017" s="8" t="s">
        <v>2680</v>
      </c>
      <c r="C1017" s="3" t="str">
        <f>_xlfn.XLOOKUP(B1017,'[1]daily break down'!$D:$D,'[1]daily break down'!$E:$E,"")</f>
        <v>NORD-OUEST</v>
      </c>
      <c r="D1017" s="1" t="s">
        <v>11</v>
      </c>
      <c r="E1017" s="1" t="s">
        <v>12</v>
      </c>
      <c r="F1017" s="3" t="s">
        <v>51</v>
      </c>
      <c r="G1017" s="1" t="s">
        <v>52</v>
      </c>
      <c r="H1017" s="32" t="str">
        <f>_xlfn.XLOOKUP(B1017,[2]CALCULATION!$B:$B,[2]CALCULATION!$H:$H,"")</f>
        <v>Huawei</v>
      </c>
      <c r="I1017" s="28">
        <v>1.9927311354809618</v>
      </c>
      <c r="J1017" s="28">
        <v>1.0705505760016893</v>
      </c>
      <c r="K1017" s="28">
        <v>5.5406454300822121</v>
      </c>
      <c r="L1017" s="28">
        <v>0</v>
      </c>
      <c r="M1017" s="28">
        <v>0</v>
      </c>
      <c r="N1017" s="28">
        <v>0</v>
      </c>
      <c r="O1017" s="28">
        <v>0</v>
      </c>
      <c r="P1017" s="28">
        <v>0</v>
      </c>
      <c r="Q1017" s="28">
        <v>0</v>
      </c>
      <c r="R1017" s="28">
        <v>1.1656115434334096</v>
      </c>
      <c r="S1017" s="93">
        <v>0</v>
      </c>
      <c r="T1017" s="93">
        <f>_xlfn.XLOOKUP(B1017,'[3]Nur des jours'!$B:$B,'[3]Nur des jours'!$U:$U,"")</f>
        <v>0</v>
      </c>
      <c r="U1017" s="93">
        <v>0</v>
      </c>
      <c r="V1017" s="93">
        <v>0</v>
      </c>
      <c r="W1017" s="93">
        <v>0</v>
      </c>
      <c r="X1017" s="93">
        <v>0</v>
      </c>
      <c r="Y1017" s="93">
        <v>0</v>
      </c>
      <c r="Z1017" s="93">
        <v>0.26271070361524168</v>
      </c>
      <c r="AA1017" s="93">
        <v>0</v>
      </c>
      <c r="AB1017" s="93">
        <v>0.87267038207018155</v>
      </c>
      <c r="AC1017" s="93">
        <f>_xlfn.XLOOKUP(B1017,'[3]Nur des jours'!$B:$B,'[3]Nur des jours'!$N:$N,"")</f>
        <v>0.8899525729597384</v>
      </c>
      <c r="AD1017" s="93">
        <v>0.8899525729597384</v>
      </c>
      <c r="AE1017" s="93">
        <v>0</v>
      </c>
      <c r="AF1017" s="93">
        <v>0</v>
      </c>
      <c r="AG1017" s="93"/>
      <c r="AH1017" s="93">
        <v>0</v>
      </c>
      <c r="AI1017" s="93">
        <v>0</v>
      </c>
      <c r="AJ1017" s="93">
        <v>0</v>
      </c>
      <c r="AK1017" s="93">
        <v>0</v>
      </c>
      <c r="AL1017" s="93">
        <v>0</v>
      </c>
      <c r="AM1017" s="49" t="s">
        <v>5559</v>
      </c>
      <c r="AN1017" s="49"/>
      <c r="AO1017" s="48" t="str" cm="1">
        <f t="array" ref="AO1017">IFERROR(_xlfn.IFS(
AQ1017="MPR ISSUE","PDH",
AQ1017="BSS Hardware Issue","BSS",
AQ1017="Sites strategiques, MLL, Pylone, etc.","ENVTECH",
AQ1017="AKTIVCO DEFAUT GE &amp; POWER Cabinet","AKTIVCO",
AQ1017="AKTIVCO Coupure ENEO &amp; Baisse de tension","AKTIVCO GRID ONLY",
AQ1017="Coupure ENEO &amp; Baisse de tension","IHS GRID ONLY",
AQ1017="Defaut GE &amp; POWER Cabinet","IHS",
AQ1017="Sharing","Partners",
AQ1017="Sites strategiques &amp; DataCenter","SST &amp; DC",
AQ1017="Exclu","Exclu",
AQ1017="SAT","SAT",
AQ1017="SPARE-ISSUE","SPARE-ISSUE",
AQ1017="Fiber CAmtel","TRANS_FO_CAMTEL",
AQ1017="Fiber AOF","Fiber AOF",
AQ1017="Projet OCM (HUAWEI)","TRAVAUX-HUAWEI",
AQ1017="Projet OCM (NOKIA)","TRAVAUX-NOKIA",
AQ1017="ACCESS-ISSUE","ACCESS-ISSUE",
AQ1017="Projet OCM (ZTE, NOKIA, autres projets)","TRAVAUX OCM",
AQ1017="No root CAuse","No root cause",
AQ1017="ODU HS","PDH",
AQ1017="IP &amp; VLAN","PDH",
AQ1017="Warehouse HUAWEI","SPARE-ISSUE",
AQ1017="SPARE-HS","SPARE-ISSUE",
AQ1017="Power Telco","BSS",AQ1017="no impacts","no impacts"
),"")</f>
        <v>No root cause</v>
      </c>
      <c r="AP1017" s="48" t="str" cm="1">
        <f t="array" ref="AP1017">IFERROR(_xlfn.IFS(
AQ1017="MPR ISSUE","TX ISSUE",
AQ1017="BSS Hardware Issue","RAN ISSUE",
AQ1017="Sites strategiques, MLL, Pylone, etc.","ENVTECH",
AQ1017="AKTIVCO DEFAUT GE &amp; POWER Cabinet","POWER ISSUE",
AQ1017="AKTIVCO Coupure ENEO &amp; Baisse de tension","POWER ISSUE",
AQ1017="Coupure ENEO &amp; Baisse de tension","POWER ISSUE",
AQ1017="Defaut GE &amp; POWER Cabinet","POWER ISSUE",
AQ1017="Sharing","POWER ISSUE",
AQ1017="Sites strategiques &amp; DataCenter","POWER ISSUE",
AQ1017="Exclu","Exclu",
AQ1017="SAT","TX ISSUE",
AQ1017="SPARE-ISSUE","SPARE-ISSUE",
AQ1017="Fiber CAmtel","TX ISSUE",
AQ1017="Fiber AOF","TX ISSUE",
AQ1017="Projet OCM (HUAWEI)","TRAVAUX-HUAWEI",
AQ1017="Projet OCM (NOKIA)","TRAVAUX -NOKIA",
AQ1017="ACCESS-ISSUE","ACCESS-ISSUE",
AQ1017="Projet OCM (ZTE, NOKIA, autres projets)","TRAVAUX OCM",
AQ1017="No root CAuse","No root cause",
AQ1017="ODU HS","TX ISSUE",
AQ1017="IP &amp; VLAN","TX ISSUE",
AQ1017="Warehouse HUAWEI","SPARE-ISSUE",
AQ1017="SPARE-HS","SPARE-ISSUE",
AQ1017="Power Telco","RAN ISSUE",AQ1017="no impacts","no impacts"
),"")</f>
        <v>No root cause</v>
      </c>
      <c r="AQ1017" s="127" t="s">
        <v>5344</v>
      </c>
      <c r="AR1017" s="48" t="str" cm="1">
        <f t="array" ref="AR1017">IFERROR(_xlfn.IFS(
AQ1017="MPR ISSUE","ACTIVE",
AQ1017="BSS Hardware Issue","ACTIVE",
AQ1017="Sites strategiques, MLL, Pylone, etc.","PASSIVE",
AQ1017="AKTIVCO DEFAUT GE &amp; POWER Cabinet","PASSIVE",
AQ1017="AKTIVCO Coupure ENEO &amp; Baisse de tension","PASSIVE",
AQ1017="Coupure ENEO &amp; Baisse de tension","PASSIVE",
AQ1017="Defaut GE &amp; POWER Cabinet","PASSIVE",
AQ1017="Sharing","PASSIVE",
AQ1017="Sites strategiques &amp; DataCenter","PASSIVE",
AQ1017="Exclu","Exclu",
AQ1017="SAT","ACTIVE",
AQ1017="SPARE-ISSUE","SPARE-ISSUE",
AQ1017="Fiber CAmtel","ACTIVE",
AQ1017="Fiber AOF","ACTIVE",
AQ1017="Projet OCM (HUAWEI)","PLANNED WORKS",
AQ1017="Projet OCM (NOKIA)","PLANNED WORKS",
AQ1017="ACCESS-ISSUE","ACCESS-ISSUE",
AQ1017="Projet OCM (ZTE, NOKIA, autres projets)","PLANNED WORKS",
AQ1017="No root CAuse","No root cause",
AQ1017="ODU HS","ACTIVE",
AQ1017="IP &amp; VLAN","ACTIVE",
AQ1017="Warehouse HUAWEI","SPARE-ISSUE",
AQ1017="SPARE-HS","SPARE-ISSUE",
AQ1017="Power Telco","ACTIVE", AQ1017="no impacts","no impacts"
),"")</f>
        <v>No root cause</v>
      </c>
      <c r="AS1017" s="92" t="s">
        <v>5537</v>
      </c>
      <c r="AT1017" s="98" t="s">
        <v>2680</v>
      </c>
      <c r="AV1017" s="17" t="s">
        <v>5537</v>
      </c>
      <c r="AW1017" s="7" t="s">
        <v>5537</v>
      </c>
      <c r="AX1017" s="6" t="s">
        <v>5537</v>
      </c>
      <c r="AY1017" s="7"/>
      <c r="AZ1017" s="3" t="s">
        <v>5537</v>
      </c>
      <c r="BA1017" s="18" t="s">
        <v>5537</v>
      </c>
      <c r="BB1017" s="18" t="s">
        <v>5537</v>
      </c>
      <c r="BC1017" s="18" t="s">
        <v>5537</v>
      </c>
      <c r="BD1017" s="18" t="s">
        <v>5537</v>
      </c>
      <c r="BE1017" s="18" t="s">
        <v>5537</v>
      </c>
      <c r="BF1017" s="18" t="s">
        <v>5537</v>
      </c>
      <c r="BG1017" s="18" t="s">
        <v>5537</v>
      </c>
      <c r="BH1017" s="18" t="s">
        <v>5537</v>
      </c>
      <c r="BI1017" s="18" t="s">
        <v>5537</v>
      </c>
      <c r="BJ1017" s="18" t="s">
        <v>5537</v>
      </c>
      <c r="BK1017" s="18" t="s">
        <v>5537</v>
      </c>
      <c r="BL1017" s="9" t="s">
        <v>5537</v>
      </c>
      <c r="BM1017" s="14" t="s">
        <v>5537</v>
      </c>
      <c r="BN1017" s="14" t="s">
        <v>5537</v>
      </c>
      <c r="BO1017" s="14" t="str">
        <f>_xlfn.XLOOKUP(B1017,'[4]cell downs 18042026 17h'!$B:$B,'[4]cell downs 18042026 17h'!$B:$B,"")</f>
        <v/>
      </c>
      <c r="BP1017" s="14" t="str">
        <f>_xlfn.XLOOKUP(B1017,'[5]Cells Huawei 19042026 15h'!$B:$B,'[5]Cells Huawei 19042026 15h'!$B:$B,"")</f>
        <v/>
      </c>
      <c r="BQ1017" s="9" t="str">
        <f>_xlfn.XLOOKUP(B1017,'[6]cells down 19042026 9H40'!$B:$B,'[6]cells down 19042026 9H40'!$B:$B,"")</f>
        <v/>
      </c>
      <c r="BR1017" s="9" t="s">
        <v>2680</v>
      </c>
      <c r="BS1017" s="9" t="s">
        <v>5459</v>
      </c>
      <c r="BT1017" s="108"/>
    </row>
    <row r="1018" spans="1:72" s="9" customFormat="1" x14ac:dyDescent="0.35">
      <c r="A1018" s="1" t="s">
        <v>1866</v>
      </c>
      <c r="B1018" s="8" t="s">
        <v>1867</v>
      </c>
      <c r="C1018" s="3" t="str">
        <f>_xlfn.XLOOKUP(B1018,'[1]daily break down'!$D:$D,'[1]daily break down'!$E:$E,"")</f>
        <v>CENTRE</v>
      </c>
      <c r="D1018" s="1" t="s">
        <v>21</v>
      </c>
      <c r="E1018" s="1" t="s">
        <v>710</v>
      </c>
      <c r="F1018" s="3" t="s">
        <v>226</v>
      </c>
      <c r="G1018" s="1" t="s">
        <v>1866</v>
      </c>
      <c r="H1018" s="34" t="str">
        <f>_xlfn.XLOOKUP(B1018,[2]CALCULATION!$B:$B,[2]CALCULATION!$H:$H,"")</f>
        <v>ZTE</v>
      </c>
      <c r="I1018" s="28">
        <v>0</v>
      </c>
      <c r="J1018" s="28">
        <v>0</v>
      </c>
      <c r="K1018" s="28">
        <v>0</v>
      </c>
      <c r="L1018" s="28">
        <v>0</v>
      </c>
      <c r="M1018" s="28">
        <v>0</v>
      </c>
      <c r="N1018" s="28">
        <v>0</v>
      </c>
      <c r="O1018" s="28">
        <v>0</v>
      </c>
      <c r="P1018" s="28">
        <v>2.4601350329449558</v>
      </c>
      <c r="Q1018" s="28">
        <v>21.774347735515779</v>
      </c>
      <c r="R1018" s="28">
        <v>46.76803411779143</v>
      </c>
      <c r="S1018" s="93">
        <v>28.483815023128532</v>
      </c>
      <c r="T1018" s="93">
        <f>_xlfn.XLOOKUP(B1018,'[3]Nur des jours'!$B:$B,'[3]Nur des jours'!$U:$U,"")</f>
        <v>0</v>
      </c>
      <c r="U1018" s="93">
        <v>5.7806877491560442</v>
      </c>
      <c r="V1018" s="93">
        <v>4.4671163960015186</v>
      </c>
      <c r="W1018" s="93">
        <v>0</v>
      </c>
      <c r="X1018" s="93">
        <v>3.4587567380925881</v>
      </c>
      <c r="Y1018" s="93">
        <v>26.535243541561435</v>
      </c>
      <c r="Z1018" s="93">
        <v>0</v>
      </c>
      <c r="AA1018" s="93">
        <v>1.1570507058410595</v>
      </c>
      <c r="AB1018" s="93">
        <v>1.1096985729083733</v>
      </c>
      <c r="AC1018" s="93">
        <f>_xlfn.XLOOKUP(B1018,'[3]Nur des jours'!$B:$B,'[3]Nur des jours'!$N:$N,"")</f>
        <v>0.88581483479010259</v>
      </c>
      <c r="AD1018" s="93">
        <v>0.88581483479010259</v>
      </c>
      <c r="AE1018" s="93">
        <v>0</v>
      </c>
      <c r="AF1018" s="93">
        <v>0</v>
      </c>
      <c r="AG1018" s="93"/>
      <c r="AH1018" s="93">
        <v>0</v>
      </c>
      <c r="AI1018" s="93">
        <v>0</v>
      </c>
      <c r="AJ1018" s="93">
        <v>0</v>
      </c>
      <c r="AK1018" s="93">
        <v>0</v>
      </c>
      <c r="AL1018" s="93">
        <v>0</v>
      </c>
      <c r="AM1018" s="49" t="s">
        <v>5559</v>
      </c>
      <c r="AN1018" s="49"/>
      <c r="AO1018" s="48" t="str" cm="1">
        <f t="array" ref="AO1018">IFERROR(_xlfn.IFS(
AQ1018="MPR ISSUE","PDH",
AQ1018="BSS Hardware Issue","BSS",
AQ1018="Sites strategiques, MLL, Pylone, etc.","ENVTECH",
AQ1018="AKTIVCO DEFAUT GE &amp; POWER Cabinet","AKTIVCO",
AQ1018="AKTIVCO Coupure ENEO &amp; Baisse de tension","AKTIVCO GRID ONLY",
AQ1018="Coupure ENEO &amp; Baisse de tension","IHS GRID ONLY",
AQ1018="Defaut GE &amp; POWER Cabinet","IHS",
AQ1018="Sharing","Partners",
AQ1018="Sites strategiques &amp; DataCenter","SST &amp; DC",
AQ1018="Exclu","Exclu",
AQ1018="SAT","SAT",
AQ1018="SPARE-ISSUE","SPARE-ISSUE",
AQ1018="Fiber CAmtel","TRANS_FO_CAMTEL",
AQ1018="Fiber AOF","Fiber AOF",
AQ1018="Projet OCM (HUAWEI)","TRAVAUX-HUAWEI",
AQ1018="Projet OCM (NOKIA)","TRAVAUX-NOKIA",
AQ1018="ACCESS-ISSUE","ACCESS-ISSUE",
AQ1018="Projet OCM (ZTE, NOKIA, autres projets)","TRAVAUX OCM",
AQ1018="No root CAuse","No root cause",
AQ1018="ODU HS","PDH",
AQ1018="IP &amp; VLAN","PDH",
AQ1018="Warehouse HUAWEI","SPARE-ISSUE",
AQ1018="SPARE-HS","SPARE-ISSUE",
AQ1018="Power Telco","BSS",AQ1018="no impacts","no impacts"
),"")</f>
        <v>No root cause</v>
      </c>
      <c r="AP1018" s="48" t="str" cm="1">
        <f t="array" ref="AP1018">IFERROR(_xlfn.IFS(
AQ1018="MPR ISSUE","TX ISSUE",
AQ1018="BSS Hardware Issue","RAN ISSUE",
AQ1018="Sites strategiques, MLL, Pylone, etc.","ENVTECH",
AQ1018="AKTIVCO DEFAUT GE &amp; POWER Cabinet","POWER ISSUE",
AQ1018="AKTIVCO Coupure ENEO &amp; Baisse de tension","POWER ISSUE",
AQ1018="Coupure ENEO &amp; Baisse de tension","POWER ISSUE",
AQ1018="Defaut GE &amp; POWER Cabinet","POWER ISSUE",
AQ1018="Sharing","POWER ISSUE",
AQ1018="Sites strategiques &amp; DataCenter","POWER ISSUE",
AQ1018="Exclu","Exclu",
AQ1018="SAT","TX ISSUE",
AQ1018="SPARE-ISSUE","SPARE-ISSUE",
AQ1018="Fiber CAmtel","TX ISSUE",
AQ1018="Fiber AOF","TX ISSUE",
AQ1018="Projet OCM (HUAWEI)","TRAVAUX-HUAWEI",
AQ1018="Projet OCM (NOKIA)","TRAVAUX -NOKIA",
AQ1018="ACCESS-ISSUE","ACCESS-ISSUE",
AQ1018="Projet OCM (ZTE, NOKIA, autres projets)","TRAVAUX OCM",
AQ1018="No root CAuse","No root cause",
AQ1018="ODU HS","TX ISSUE",
AQ1018="IP &amp; VLAN","TX ISSUE",
AQ1018="Warehouse HUAWEI","SPARE-ISSUE",
AQ1018="SPARE-HS","SPARE-ISSUE",
AQ1018="Power Telco","RAN ISSUE",AQ1018="no impacts","no impacts"
),"")</f>
        <v>No root cause</v>
      </c>
      <c r="AQ1018" s="67" t="s">
        <v>5344</v>
      </c>
      <c r="AR1018" s="48" t="str" cm="1">
        <f t="array" ref="AR1018">IFERROR(_xlfn.IFS(
AQ1018="MPR ISSUE","ACTIVE",
AQ1018="BSS Hardware Issue","ACTIVE",
AQ1018="Sites strategiques, MLL, Pylone, etc.","PASSIVE",
AQ1018="AKTIVCO DEFAUT GE &amp; POWER Cabinet","PASSIVE",
AQ1018="AKTIVCO Coupure ENEO &amp; Baisse de tension","PASSIVE",
AQ1018="Coupure ENEO &amp; Baisse de tension","PASSIVE",
AQ1018="Defaut GE &amp; POWER Cabinet","PASSIVE",
AQ1018="Sharing","PASSIVE",
AQ1018="Sites strategiques &amp; DataCenter","PASSIVE",
AQ1018="Exclu","Exclu",
AQ1018="SAT","ACTIVE",
AQ1018="SPARE-ISSUE","SPARE-ISSUE",
AQ1018="Fiber CAmtel","ACTIVE",
AQ1018="Fiber AOF","ACTIVE",
AQ1018="Projet OCM (HUAWEI)","PLANNED WORKS",
AQ1018="Projet OCM (NOKIA)","PLANNED WORKS",
AQ1018="ACCESS-ISSUE","ACCESS-ISSUE",
AQ1018="Projet OCM (ZTE, NOKIA, autres projets)","PLANNED WORKS",
AQ1018="No root CAuse","No root cause",
AQ1018="ODU HS","ACTIVE",
AQ1018="IP &amp; VLAN","ACTIVE",
AQ1018="Warehouse HUAWEI","SPARE-ISSUE",
AQ1018="SPARE-HS","SPARE-ISSUE",
AQ1018="Power Telco","ACTIVE", AQ1018="no impacts","no impacts"
),"")</f>
        <v>No root cause</v>
      </c>
      <c r="AS1018" s="92" t="s">
        <v>5537</v>
      </c>
      <c r="AT1018" s="98" t="s">
        <v>1867</v>
      </c>
      <c r="AV1018" s="17" t="s">
        <v>5537</v>
      </c>
      <c r="AW1018" s="7" t="s">
        <v>5537</v>
      </c>
      <c r="AX1018" s="6" t="s">
        <v>5537</v>
      </c>
      <c r="AY1018" s="7"/>
      <c r="AZ1018" s="3" t="s">
        <v>5537</v>
      </c>
      <c r="BA1018" s="18" t="s">
        <v>5537</v>
      </c>
      <c r="BB1018" s="18" t="s">
        <v>5537</v>
      </c>
      <c r="BC1018" s="18" t="s">
        <v>5537</v>
      </c>
      <c r="BD1018" s="18" t="s">
        <v>5537</v>
      </c>
      <c r="BE1018" s="18" t="s">
        <v>5537</v>
      </c>
      <c r="BF1018" s="18" t="s">
        <v>5537</v>
      </c>
      <c r="BG1018" s="18" t="s">
        <v>5537</v>
      </c>
      <c r="BH1018" s="18" t="s">
        <v>5537</v>
      </c>
      <c r="BI1018" s="18" t="s">
        <v>5537</v>
      </c>
      <c r="BJ1018" s="18" t="s">
        <v>5537</v>
      </c>
      <c r="BK1018" s="18" t="s">
        <v>5537</v>
      </c>
      <c r="BL1018" s="9" t="s">
        <v>5537</v>
      </c>
      <c r="BM1018" s="14" t="s">
        <v>5537</v>
      </c>
      <c r="BN1018" s="14" t="s">
        <v>5537</v>
      </c>
      <c r="BO1018" s="14" t="str">
        <f>_xlfn.XLOOKUP(B1018,'[4]cell downs 18042026 17h'!$B:$B,'[4]cell downs 18042026 17h'!$B:$B,"")</f>
        <v/>
      </c>
      <c r="BP1018" s="14" t="str">
        <f>_xlfn.XLOOKUP(B1018,'[5]Cells Huawei 19042026 15h'!$B:$B,'[5]Cells Huawei 19042026 15h'!$B:$B,"")</f>
        <v/>
      </c>
      <c r="BQ1018" s="9" t="str">
        <f>_xlfn.XLOOKUP(B1018,'[6]cells down 19042026 9H40'!$B:$B,'[6]cells down 19042026 9H40'!$B:$B,"")</f>
        <v/>
      </c>
      <c r="BR1018" s="9" t="s">
        <v>5537</v>
      </c>
      <c r="BS1018" s="9" t="s">
        <v>12</v>
      </c>
      <c r="BT1018" s="108"/>
    </row>
    <row r="1019" spans="1:72" s="9" customFormat="1" x14ac:dyDescent="0.35">
      <c r="A1019" s="1" t="s">
        <v>1984</v>
      </c>
      <c r="B1019" s="1" t="s">
        <v>1985</v>
      </c>
      <c r="C1019" s="3" t="str">
        <f>_xlfn.XLOOKUP(B1019,'[1]daily break down'!$D:$D,'[1]daily break down'!$E:$E,"")</f>
        <v>Yaounde</v>
      </c>
      <c r="D1019" s="1" t="s">
        <v>21</v>
      </c>
      <c r="E1019" s="1" t="s">
        <v>22</v>
      </c>
      <c r="F1019" s="3" t="s">
        <v>37</v>
      </c>
      <c r="G1019" s="1" t="s">
        <v>115</v>
      </c>
      <c r="H1019" s="34" t="str">
        <f>_xlfn.XLOOKUP(B1019,[2]CALCULATION!$B:$B,[2]CALCULATION!$H:$H,"")</f>
        <v>ZTE</v>
      </c>
      <c r="I1019" s="28">
        <v>2.3180786341468989</v>
      </c>
      <c r="J1019" s="28">
        <v>2.2513754412398388</v>
      </c>
      <c r="K1019" s="28">
        <v>2.6261082717666429</v>
      </c>
      <c r="L1019" s="28">
        <v>0</v>
      </c>
      <c r="M1019" s="28">
        <v>1.1093418713420218E-2</v>
      </c>
      <c r="N1019" s="28">
        <v>2.1626637616891107</v>
      </c>
      <c r="O1019" s="28">
        <v>0</v>
      </c>
      <c r="P1019" s="28">
        <v>0.22309899467230546</v>
      </c>
      <c r="Q1019" s="28">
        <v>1.9849550413345771</v>
      </c>
      <c r="R1019" s="28">
        <v>0</v>
      </c>
      <c r="S1019" s="93">
        <v>1.9602891280216188</v>
      </c>
      <c r="T1019" s="93">
        <f>_xlfn.XLOOKUP(B1019,'[3]Nur des jours'!$B:$B,'[3]Nur des jours'!$U:$U,"")</f>
        <v>0.32292192801476938</v>
      </c>
      <c r="U1019" s="93">
        <v>0</v>
      </c>
      <c r="V1019" s="93">
        <v>4.8885949667981689E-2</v>
      </c>
      <c r="W1019" s="93">
        <v>0.32292192801476938</v>
      </c>
      <c r="X1019" s="93">
        <v>0</v>
      </c>
      <c r="Y1019" s="93">
        <v>0</v>
      </c>
      <c r="Z1019" s="93">
        <v>5.165003010561219</v>
      </c>
      <c r="AA1019" s="93">
        <v>1.0909182354401552</v>
      </c>
      <c r="AB1019" s="93">
        <v>5.5355267626051194</v>
      </c>
      <c r="AC1019" s="93">
        <f>_xlfn.XLOOKUP(B1019,'[3]Nur des jours'!$B:$B,'[3]Nur des jours'!$N:$N,"")</f>
        <v>0.7556009279947945</v>
      </c>
      <c r="AD1019" s="93">
        <v>0.7556009279947945</v>
      </c>
      <c r="AE1019" s="93">
        <v>0</v>
      </c>
      <c r="AF1019" s="93">
        <v>0</v>
      </c>
      <c r="AG1019" s="93"/>
      <c r="AH1019" s="93">
        <v>0</v>
      </c>
      <c r="AI1019" s="93">
        <v>0</v>
      </c>
      <c r="AJ1019" s="93">
        <v>0</v>
      </c>
      <c r="AK1019" s="93">
        <v>0</v>
      </c>
      <c r="AL1019" s="93">
        <v>0</v>
      </c>
      <c r="AM1019" s="49" t="s">
        <v>5559</v>
      </c>
      <c r="AN1019" s="49"/>
      <c r="AO1019" s="48" t="str" cm="1">
        <f t="array" ref="AO1019">IFERROR(_xlfn.IFS(
AQ1019="MPR ISSUE","PDH",
AQ1019="BSS Hardware Issue","BSS",
AQ1019="Sites strategiques, MLL, Pylone, etc.","ENVTECH",
AQ1019="AKTIVCO DEFAUT GE &amp; POWER Cabinet","AKTIVCO",
AQ1019="AKTIVCO Coupure ENEO &amp; Baisse de tension","AKTIVCO GRID ONLY",
AQ1019="Coupure ENEO &amp; Baisse de tension","IHS GRID ONLY",
AQ1019="Defaut GE &amp; POWER Cabinet","IHS",
AQ1019="Sharing","Partners",
AQ1019="Sites strategiques &amp; DataCenter","SST &amp; DC",
AQ1019="Exclu","Exclu",
AQ1019="SAT","SAT",
AQ1019="SPARE-ISSUE","SPARE-ISSUE",
AQ1019="Fiber CAmtel","TRANS_FO_CAMTEL",
AQ1019="Fiber AOF","Fiber AOF",
AQ1019="Projet OCM (HUAWEI)","TRAVAUX-HUAWEI",
AQ1019="Projet OCM (NOKIA)","TRAVAUX-NOKIA",
AQ1019="ACCESS-ISSUE","ACCESS-ISSUE",
AQ1019="Projet OCM (ZTE, NOKIA, autres projets)","TRAVAUX OCM",
AQ1019="No root CAuse","No root cause",
AQ1019="ODU HS","PDH",
AQ1019="IP &amp; VLAN","PDH",
AQ1019="Warehouse HUAWEI","SPARE-ISSUE",
AQ1019="SPARE-HS","SPARE-ISSUE",
AQ1019="Power Telco","BSS",AQ1019="no impacts","no impacts"
),"")</f>
        <v>No root cause</v>
      </c>
      <c r="AP1019" s="48" t="str" cm="1">
        <f t="array" ref="AP1019">IFERROR(_xlfn.IFS(
AQ1019="MPR ISSUE","TX ISSUE",
AQ1019="BSS Hardware Issue","RAN ISSUE",
AQ1019="Sites strategiques, MLL, Pylone, etc.","ENVTECH",
AQ1019="AKTIVCO DEFAUT GE &amp; POWER Cabinet","POWER ISSUE",
AQ1019="AKTIVCO Coupure ENEO &amp; Baisse de tension","POWER ISSUE",
AQ1019="Coupure ENEO &amp; Baisse de tension","POWER ISSUE",
AQ1019="Defaut GE &amp; POWER Cabinet","POWER ISSUE",
AQ1019="Sharing","POWER ISSUE",
AQ1019="Sites strategiques &amp; DataCenter","POWER ISSUE",
AQ1019="Exclu","Exclu",
AQ1019="SAT","TX ISSUE",
AQ1019="SPARE-ISSUE","SPARE-ISSUE",
AQ1019="Fiber CAmtel","TX ISSUE",
AQ1019="Fiber AOF","TX ISSUE",
AQ1019="Projet OCM (HUAWEI)","TRAVAUX-HUAWEI",
AQ1019="Projet OCM (NOKIA)","TRAVAUX -NOKIA",
AQ1019="ACCESS-ISSUE","ACCESS-ISSUE",
AQ1019="Projet OCM (ZTE, NOKIA, autres projets)","TRAVAUX OCM",
AQ1019="No root CAuse","No root cause",
AQ1019="ODU HS","TX ISSUE",
AQ1019="IP &amp; VLAN","TX ISSUE",
AQ1019="Warehouse HUAWEI","SPARE-ISSUE",
AQ1019="SPARE-HS","SPARE-ISSUE",
AQ1019="Power Telco","RAN ISSUE",AQ1019="no impacts","no impacts"
),"")</f>
        <v>No root cause</v>
      </c>
      <c r="AQ1019" s="67" t="s">
        <v>5344</v>
      </c>
      <c r="AR1019" s="48" t="str" cm="1">
        <f t="array" ref="AR1019">IFERROR(_xlfn.IFS(
AQ1019="MPR ISSUE","ACTIVE",
AQ1019="BSS Hardware Issue","ACTIVE",
AQ1019="Sites strategiques, MLL, Pylone, etc.","PASSIVE",
AQ1019="AKTIVCO DEFAUT GE &amp; POWER Cabinet","PASSIVE",
AQ1019="AKTIVCO Coupure ENEO &amp; Baisse de tension","PASSIVE",
AQ1019="Coupure ENEO &amp; Baisse de tension","PASSIVE",
AQ1019="Defaut GE &amp; POWER Cabinet","PASSIVE",
AQ1019="Sharing","PASSIVE",
AQ1019="Sites strategiques &amp; DataCenter","PASSIVE",
AQ1019="Exclu","Exclu",
AQ1019="SAT","ACTIVE",
AQ1019="SPARE-ISSUE","SPARE-ISSUE",
AQ1019="Fiber CAmtel","ACTIVE",
AQ1019="Fiber AOF","ACTIVE",
AQ1019="Projet OCM (HUAWEI)","PLANNED WORKS",
AQ1019="Projet OCM (NOKIA)","PLANNED WORKS",
AQ1019="ACCESS-ISSUE","ACCESS-ISSUE",
AQ1019="Projet OCM (ZTE, NOKIA, autres projets)","PLANNED WORKS",
AQ1019="No root CAuse","No root cause",
AQ1019="ODU HS","ACTIVE",
AQ1019="IP &amp; VLAN","ACTIVE",
AQ1019="Warehouse HUAWEI","SPARE-ISSUE",
AQ1019="SPARE-HS","SPARE-ISSUE",
AQ1019="Power Telco","ACTIVE", AQ1019="no impacts","no impacts"
),"")</f>
        <v>No root cause</v>
      </c>
      <c r="AS1019" s="92" t="s">
        <v>5537</v>
      </c>
      <c r="AT1019" s="98" t="s">
        <v>1985</v>
      </c>
      <c r="AV1019" s="17" t="s">
        <v>5537</v>
      </c>
      <c r="AW1019" s="7" t="s">
        <v>5537</v>
      </c>
      <c r="AX1019" s="6" t="s">
        <v>5537</v>
      </c>
      <c r="AY1019" s="7"/>
      <c r="AZ1019" s="3" t="s">
        <v>5537</v>
      </c>
      <c r="BA1019" s="18" t="s">
        <v>5537</v>
      </c>
      <c r="BB1019" s="18" t="s">
        <v>5537</v>
      </c>
      <c r="BC1019" s="18" t="s">
        <v>5537</v>
      </c>
      <c r="BD1019" s="18" t="s">
        <v>5537</v>
      </c>
      <c r="BE1019" s="18" t="s">
        <v>5537</v>
      </c>
      <c r="BF1019" s="18" t="s">
        <v>5537</v>
      </c>
      <c r="BG1019" s="18" t="s">
        <v>5537</v>
      </c>
      <c r="BH1019" s="18" t="s">
        <v>5537</v>
      </c>
      <c r="BI1019" s="18" t="s">
        <v>5537</v>
      </c>
      <c r="BJ1019" s="18" t="s">
        <v>5537</v>
      </c>
      <c r="BK1019" s="18" t="s">
        <v>5537</v>
      </c>
      <c r="BL1019" s="9" t="s">
        <v>5537</v>
      </c>
      <c r="BM1019" s="14" t="s">
        <v>5537</v>
      </c>
      <c r="BN1019" s="14" t="s">
        <v>5537</v>
      </c>
      <c r="BO1019" s="14" t="str">
        <f>_xlfn.XLOOKUP(B1019,'[4]cell downs 18042026 17h'!$B:$B,'[4]cell downs 18042026 17h'!$B:$B,"")</f>
        <v/>
      </c>
      <c r="BP1019" s="14" t="str">
        <f>_xlfn.XLOOKUP(B1019,'[5]Cells Huawei 19042026 15h'!$B:$B,'[5]Cells Huawei 19042026 15h'!$B:$B,"")</f>
        <v/>
      </c>
      <c r="BQ1019" s="9" t="str">
        <f>_xlfn.XLOOKUP(B1019,'[6]cells down 19042026 9H40'!$B:$B,'[6]cells down 19042026 9H40'!$B:$B,"")</f>
        <v/>
      </c>
      <c r="BR1019" s="9" t="s">
        <v>5537</v>
      </c>
      <c r="BS1019" s="9" t="s">
        <v>594</v>
      </c>
      <c r="BT1019" s="108"/>
    </row>
    <row r="1020" spans="1:72" s="9" customFormat="1" x14ac:dyDescent="0.35">
      <c r="A1020" s="1" t="s">
        <v>2215</v>
      </c>
      <c r="B1020" s="8" t="s">
        <v>2216</v>
      </c>
      <c r="C1020" s="3" t="str">
        <f>_xlfn.XLOOKUP(B1020,'[1]daily break down'!$D:$D,'[1]daily break down'!$E:$E,"")</f>
        <v>CENTRE</v>
      </c>
      <c r="D1020" s="1" t="s">
        <v>21</v>
      </c>
      <c r="E1020" s="1" t="s">
        <v>122</v>
      </c>
      <c r="F1020" s="3" t="s">
        <v>226</v>
      </c>
      <c r="G1020" s="1" t="s">
        <v>1866</v>
      </c>
      <c r="H1020" s="34" t="str">
        <f>_xlfn.XLOOKUP(B1020,[2]CALCULATION!$B:$B,[2]CALCULATION!$H:$H,"")</f>
        <v>ZTE</v>
      </c>
      <c r="I1020" s="28">
        <v>0</v>
      </c>
      <c r="J1020" s="28">
        <v>0</v>
      </c>
      <c r="K1020" s="28">
        <v>0</v>
      </c>
      <c r="L1020" s="28">
        <v>0</v>
      </c>
      <c r="M1020" s="28">
        <v>0</v>
      </c>
      <c r="N1020" s="28">
        <v>0</v>
      </c>
      <c r="O1020" s="28">
        <v>0</v>
      </c>
      <c r="P1020" s="28">
        <v>0</v>
      </c>
      <c r="Q1020" s="28">
        <v>0</v>
      </c>
      <c r="R1020" s="28">
        <v>5.2399460096509622E-2</v>
      </c>
      <c r="S1020" s="93">
        <v>0</v>
      </c>
      <c r="T1020" s="93">
        <f>_xlfn.XLOOKUP(B1020,'[3]Nur des jours'!$B:$B,'[3]Nur des jours'!$U:$U,"")</f>
        <v>0</v>
      </c>
      <c r="U1020" s="93">
        <v>0</v>
      </c>
      <c r="V1020" s="93">
        <v>0</v>
      </c>
      <c r="W1020" s="93">
        <v>0</v>
      </c>
      <c r="X1020" s="93">
        <v>0</v>
      </c>
      <c r="Y1020" s="93">
        <v>0</v>
      </c>
      <c r="Z1020" s="93">
        <v>0</v>
      </c>
      <c r="AA1020" s="93">
        <v>0</v>
      </c>
      <c r="AB1020" s="93">
        <v>0</v>
      </c>
      <c r="AC1020" s="93">
        <f>_xlfn.XLOOKUP(B1020,'[3]Nur des jours'!$B:$B,'[3]Nur des jours'!$N:$N,"")</f>
        <v>0.71720200437744075</v>
      </c>
      <c r="AD1020" s="93">
        <v>0.71720200437744075</v>
      </c>
      <c r="AE1020" s="93">
        <v>0</v>
      </c>
      <c r="AF1020" s="93">
        <v>0</v>
      </c>
      <c r="AG1020" s="93"/>
      <c r="AH1020" s="93">
        <v>0</v>
      </c>
      <c r="AI1020" s="93">
        <v>0</v>
      </c>
      <c r="AJ1020" s="93">
        <v>0</v>
      </c>
      <c r="AK1020" s="93">
        <v>0</v>
      </c>
      <c r="AL1020" s="93">
        <v>0</v>
      </c>
      <c r="AM1020" s="49" t="s">
        <v>5559</v>
      </c>
      <c r="AN1020" s="49"/>
      <c r="AO1020" s="48" t="str" cm="1">
        <f t="array" ref="AO1020">IFERROR(_xlfn.IFS(
AQ1020="MPR ISSUE","PDH",
AQ1020="BSS Hardware Issue","BSS",
AQ1020="Sites strategiques, MLL, Pylone, etc.","ENVTECH",
AQ1020="AKTIVCO DEFAUT GE &amp; POWER Cabinet","AKTIVCO",
AQ1020="AKTIVCO Coupure ENEO &amp; Baisse de tension","AKTIVCO GRID ONLY",
AQ1020="Coupure ENEO &amp; Baisse de tension","IHS GRID ONLY",
AQ1020="Defaut GE &amp; POWER Cabinet","IHS",
AQ1020="Sharing","Partners",
AQ1020="Sites strategiques &amp; DataCenter","SST &amp; DC",
AQ1020="Exclu","Exclu",
AQ1020="SAT","SAT",
AQ1020="SPARE-ISSUE","SPARE-ISSUE",
AQ1020="Fiber CAmtel","TRANS_FO_CAMTEL",
AQ1020="Fiber AOF","Fiber AOF",
AQ1020="Projet OCM (HUAWEI)","TRAVAUX-HUAWEI",
AQ1020="Projet OCM (NOKIA)","TRAVAUX-NOKIA",
AQ1020="ACCESS-ISSUE","ACCESS-ISSUE",
AQ1020="Projet OCM (ZTE, NOKIA, autres projets)","TRAVAUX OCM",
AQ1020="No root CAuse","No root cause",
AQ1020="ODU HS","PDH",
AQ1020="IP &amp; VLAN","PDH",
AQ1020="Warehouse HUAWEI","SPARE-ISSUE",
AQ1020="SPARE-HS","SPARE-ISSUE",
AQ1020="Power Telco","BSS",AQ1020="no impacts","no impacts"
),"")</f>
        <v>No root cause</v>
      </c>
      <c r="AP1020" s="48" t="str" cm="1">
        <f t="array" ref="AP1020">IFERROR(_xlfn.IFS(
AQ1020="MPR ISSUE","TX ISSUE",
AQ1020="BSS Hardware Issue","RAN ISSUE",
AQ1020="Sites strategiques, MLL, Pylone, etc.","ENVTECH",
AQ1020="AKTIVCO DEFAUT GE &amp; POWER Cabinet","POWER ISSUE",
AQ1020="AKTIVCO Coupure ENEO &amp; Baisse de tension","POWER ISSUE",
AQ1020="Coupure ENEO &amp; Baisse de tension","POWER ISSUE",
AQ1020="Defaut GE &amp; POWER Cabinet","POWER ISSUE",
AQ1020="Sharing","POWER ISSUE",
AQ1020="Sites strategiques &amp; DataCenter","POWER ISSUE",
AQ1020="Exclu","Exclu",
AQ1020="SAT","TX ISSUE",
AQ1020="SPARE-ISSUE","SPARE-ISSUE",
AQ1020="Fiber CAmtel","TX ISSUE",
AQ1020="Fiber AOF","TX ISSUE",
AQ1020="Projet OCM (HUAWEI)","TRAVAUX-HUAWEI",
AQ1020="Projet OCM (NOKIA)","TRAVAUX -NOKIA",
AQ1020="ACCESS-ISSUE","ACCESS-ISSUE",
AQ1020="Projet OCM (ZTE, NOKIA, autres projets)","TRAVAUX OCM",
AQ1020="No root CAuse","No root cause",
AQ1020="ODU HS","TX ISSUE",
AQ1020="IP &amp; VLAN","TX ISSUE",
AQ1020="Warehouse HUAWEI","SPARE-ISSUE",
AQ1020="SPARE-HS","SPARE-ISSUE",
AQ1020="Power Telco","RAN ISSUE",AQ1020="no impacts","no impacts"
),"")</f>
        <v>No root cause</v>
      </c>
      <c r="AQ1020" s="67" t="s">
        <v>5344</v>
      </c>
      <c r="AR1020" s="48" t="str" cm="1">
        <f t="array" ref="AR1020">IFERROR(_xlfn.IFS(
AQ1020="MPR ISSUE","ACTIVE",
AQ1020="BSS Hardware Issue","ACTIVE",
AQ1020="Sites strategiques, MLL, Pylone, etc.","PASSIVE",
AQ1020="AKTIVCO DEFAUT GE &amp; POWER Cabinet","PASSIVE",
AQ1020="AKTIVCO Coupure ENEO &amp; Baisse de tension","PASSIVE",
AQ1020="Coupure ENEO &amp; Baisse de tension","PASSIVE",
AQ1020="Defaut GE &amp; POWER Cabinet","PASSIVE",
AQ1020="Sharing","PASSIVE",
AQ1020="Sites strategiques &amp; DataCenter","PASSIVE",
AQ1020="Exclu","Exclu",
AQ1020="SAT","ACTIVE",
AQ1020="SPARE-ISSUE","SPARE-ISSUE",
AQ1020="Fiber CAmtel","ACTIVE",
AQ1020="Fiber AOF","ACTIVE",
AQ1020="Projet OCM (HUAWEI)","PLANNED WORKS",
AQ1020="Projet OCM (NOKIA)","PLANNED WORKS",
AQ1020="ACCESS-ISSUE","ACCESS-ISSUE",
AQ1020="Projet OCM (ZTE, NOKIA, autres projets)","PLANNED WORKS",
AQ1020="No root CAuse","No root cause",
AQ1020="ODU HS","ACTIVE",
AQ1020="IP &amp; VLAN","ACTIVE",
AQ1020="Warehouse HUAWEI","SPARE-ISSUE",
AQ1020="SPARE-HS","SPARE-ISSUE",
AQ1020="Power Telco","ACTIVE", AQ1020="no impacts","no impacts"
),"")</f>
        <v>No root cause</v>
      </c>
      <c r="AS1020" s="92" t="s">
        <v>5537</v>
      </c>
      <c r="AT1020" s="98" t="s">
        <v>2216</v>
      </c>
      <c r="AV1020" s="17" t="s">
        <v>5537</v>
      </c>
      <c r="AW1020" s="7" t="s">
        <v>5537</v>
      </c>
      <c r="AX1020" s="6" t="s">
        <v>5537</v>
      </c>
      <c r="AY1020" s="7"/>
      <c r="AZ1020" s="3" t="s">
        <v>5537</v>
      </c>
      <c r="BA1020" s="18" t="s">
        <v>5537</v>
      </c>
      <c r="BB1020" s="18" t="s">
        <v>5537</v>
      </c>
      <c r="BC1020" s="18" t="s">
        <v>5537</v>
      </c>
      <c r="BD1020" s="18" t="s">
        <v>5537</v>
      </c>
      <c r="BE1020" s="18" t="s">
        <v>5537</v>
      </c>
      <c r="BF1020" s="18" t="s">
        <v>5537</v>
      </c>
      <c r="BG1020" s="18" t="s">
        <v>5537</v>
      </c>
      <c r="BH1020" s="18" t="s">
        <v>5537</v>
      </c>
      <c r="BI1020" s="18" t="s">
        <v>5537</v>
      </c>
      <c r="BJ1020" s="18" t="s">
        <v>5537</v>
      </c>
      <c r="BK1020" s="18" t="s">
        <v>5537</v>
      </c>
      <c r="BL1020" s="9" t="s">
        <v>5537</v>
      </c>
      <c r="BM1020" s="14" t="s">
        <v>5537</v>
      </c>
      <c r="BN1020" s="14" t="s">
        <v>5537</v>
      </c>
      <c r="BO1020" s="14" t="str">
        <f>_xlfn.XLOOKUP(B1020,'[4]cell downs 18042026 17h'!$B:$B,'[4]cell downs 18042026 17h'!$B:$B,"")</f>
        <v/>
      </c>
      <c r="BP1020" s="14" t="str">
        <f>_xlfn.XLOOKUP(B1020,'[5]Cells Huawei 19042026 15h'!$B:$B,'[5]Cells Huawei 19042026 15h'!$B:$B,"")</f>
        <v/>
      </c>
      <c r="BQ1020" s="9" t="str">
        <f>_xlfn.XLOOKUP(B1020,'[6]cells down 19042026 9H40'!$B:$B,'[6]cells down 19042026 9H40'!$B:$B,"")</f>
        <v/>
      </c>
      <c r="BR1020" s="9" t="s">
        <v>5537</v>
      </c>
      <c r="BS1020" s="9" t="s">
        <v>12</v>
      </c>
      <c r="BT1020" s="108"/>
    </row>
    <row r="1021" spans="1:72" s="9" customFormat="1" x14ac:dyDescent="0.35">
      <c r="A1021" s="1" t="s">
        <v>571</v>
      </c>
      <c r="B1021" s="8" t="s">
        <v>572</v>
      </c>
      <c r="C1021" s="3" t="str">
        <f>_xlfn.XLOOKUP(B1021,'[1]daily break down'!$D:$D,'[1]daily break down'!$E:$E,"")</f>
        <v>Douala</v>
      </c>
      <c r="D1021" s="1" t="s">
        <v>21</v>
      </c>
      <c r="E1021" s="1" t="s">
        <v>30</v>
      </c>
      <c r="F1021" s="3" t="s">
        <v>31</v>
      </c>
      <c r="G1021" s="1" t="s">
        <v>32</v>
      </c>
      <c r="H1021" s="34" t="str">
        <f>_xlfn.XLOOKUP(B1021,[2]CALCULATION!$B:$B,[2]CALCULATION!$H:$H,"")</f>
        <v>ZTE</v>
      </c>
      <c r="I1021" s="28">
        <v>0</v>
      </c>
      <c r="J1021" s="28">
        <v>0</v>
      </c>
      <c r="K1021" s="28">
        <v>0</v>
      </c>
      <c r="L1021" s="28">
        <v>11.67425370898289</v>
      </c>
      <c r="M1021" s="28">
        <v>0</v>
      </c>
      <c r="N1021" s="28">
        <v>0</v>
      </c>
      <c r="O1021" s="28">
        <v>0.85897304192242108</v>
      </c>
      <c r="P1021" s="28">
        <v>10.660311671560615</v>
      </c>
      <c r="Q1021" s="28">
        <v>1.062399945210639</v>
      </c>
      <c r="R1021" s="28">
        <v>3.8822150025825199</v>
      </c>
      <c r="S1021" s="93">
        <v>4.6973850921574165</v>
      </c>
      <c r="T1021" s="93">
        <f>_xlfn.XLOOKUP(B1021,'[3]Nur des jours'!$B:$B,'[3]Nur des jours'!$U:$U,"")</f>
        <v>2.801462761783279</v>
      </c>
      <c r="U1021" s="93">
        <v>6.6491312176650039</v>
      </c>
      <c r="V1021" s="93">
        <v>1.8401342053973226</v>
      </c>
      <c r="W1021" s="93">
        <v>2.801462761783279</v>
      </c>
      <c r="X1021" s="93">
        <v>2.3936458609777054</v>
      </c>
      <c r="Y1021" s="93">
        <v>0</v>
      </c>
      <c r="Z1021" s="93">
        <v>48.400389660791085</v>
      </c>
      <c r="AA1021" s="93">
        <v>42.173646602916961</v>
      </c>
      <c r="AB1021" s="93">
        <v>22.028158735050635</v>
      </c>
      <c r="AC1021" s="93">
        <f>_xlfn.XLOOKUP(B1021,'[3]Nur des jours'!$B:$B,'[3]Nur des jours'!$N:$N,"")</f>
        <v>0.67534307556651318</v>
      </c>
      <c r="AD1021" s="93">
        <v>0.67534307556651318</v>
      </c>
      <c r="AE1021" s="93">
        <v>0</v>
      </c>
      <c r="AF1021" s="93">
        <v>0</v>
      </c>
      <c r="AG1021" s="93"/>
      <c r="AH1021" s="93">
        <v>0</v>
      </c>
      <c r="AI1021" s="93">
        <v>0</v>
      </c>
      <c r="AJ1021" s="93">
        <v>0</v>
      </c>
      <c r="AK1021" s="93">
        <v>0</v>
      </c>
      <c r="AL1021" s="93">
        <v>0</v>
      </c>
      <c r="AM1021" s="49" t="s">
        <v>5559</v>
      </c>
      <c r="AN1021" s="49"/>
      <c r="AO1021" s="48" t="str" cm="1">
        <f t="array" ref="AO1021">IFERROR(_xlfn.IFS(
AQ1021="MPR ISSUE","PDH",
AQ1021="BSS Hardware Issue","BSS",
AQ1021="Sites strategiques, MLL, Pylone, etc.","ENVTECH",
AQ1021="AKTIVCO DEFAUT GE &amp; POWER Cabinet","AKTIVCO",
AQ1021="AKTIVCO Coupure ENEO &amp; Baisse de tension","AKTIVCO GRID ONLY",
AQ1021="Coupure ENEO &amp; Baisse de tension","IHS GRID ONLY",
AQ1021="Defaut GE &amp; POWER Cabinet","IHS",
AQ1021="Sharing","Partners",
AQ1021="Sites strategiques &amp; DataCenter","SST &amp; DC",
AQ1021="Exclu","Exclu",
AQ1021="SAT","SAT",
AQ1021="SPARE-ISSUE","SPARE-ISSUE",
AQ1021="Fiber CAmtel","TRANS_FO_CAMTEL",
AQ1021="Fiber AOF","Fiber AOF",
AQ1021="Projet OCM (HUAWEI)","TRAVAUX-HUAWEI",
AQ1021="Projet OCM (NOKIA)","TRAVAUX-NOKIA",
AQ1021="ACCESS-ISSUE","ACCESS-ISSUE",
AQ1021="Projet OCM (ZTE, NOKIA, autres projets)","TRAVAUX OCM",
AQ1021="No root CAuse","No root cause",
AQ1021="ODU HS","PDH",
AQ1021="IP &amp; VLAN","PDH",
AQ1021="Warehouse HUAWEI","SPARE-ISSUE",
AQ1021="SPARE-HS","SPARE-ISSUE",
AQ1021="Power Telco","BSS",AQ1021="no impacts","no impacts"
),"")</f>
        <v>No root cause</v>
      </c>
      <c r="AP1021" s="48" t="str" cm="1">
        <f t="array" ref="AP1021">IFERROR(_xlfn.IFS(
AQ1021="MPR ISSUE","TX ISSUE",
AQ1021="BSS Hardware Issue","RAN ISSUE",
AQ1021="Sites strategiques, MLL, Pylone, etc.","ENVTECH",
AQ1021="AKTIVCO DEFAUT GE &amp; POWER Cabinet","POWER ISSUE",
AQ1021="AKTIVCO Coupure ENEO &amp; Baisse de tension","POWER ISSUE",
AQ1021="Coupure ENEO &amp; Baisse de tension","POWER ISSUE",
AQ1021="Defaut GE &amp; POWER Cabinet","POWER ISSUE",
AQ1021="Sharing","POWER ISSUE",
AQ1021="Sites strategiques &amp; DataCenter","POWER ISSUE",
AQ1021="Exclu","Exclu",
AQ1021="SAT","TX ISSUE",
AQ1021="SPARE-ISSUE","SPARE-ISSUE",
AQ1021="Fiber CAmtel","TX ISSUE",
AQ1021="Fiber AOF","TX ISSUE",
AQ1021="Projet OCM (HUAWEI)","TRAVAUX-HUAWEI",
AQ1021="Projet OCM (NOKIA)","TRAVAUX -NOKIA",
AQ1021="ACCESS-ISSUE","ACCESS-ISSUE",
AQ1021="Projet OCM (ZTE, NOKIA, autres projets)","TRAVAUX OCM",
AQ1021="No root CAuse","No root cause",
AQ1021="ODU HS","TX ISSUE",
AQ1021="IP &amp; VLAN","TX ISSUE",
AQ1021="Warehouse HUAWEI","SPARE-ISSUE",
AQ1021="SPARE-HS","SPARE-ISSUE",
AQ1021="Power Telco","RAN ISSUE",AQ1021="no impacts","no impacts"
),"")</f>
        <v>No root cause</v>
      </c>
      <c r="AQ1021" s="67" t="s">
        <v>5344</v>
      </c>
      <c r="AR1021" s="48" t="str" cm="1">
        <f t="array" ref="AR1021">IFERROR(_xlfn.IFS(
AQ1021="MPR ISSUE","ACTIVE",
AQ1021="BSS Hardware Issue","ACTIVE",
AQ1021="Sites strategiques, MLL, Pylone, etc.","PASSIVE",
AQ1021="AKTIVCO DEFAUT GE &amp; POWER Cabinet","PASSIVE",
AQ1021="AKTIVCO Coupure ENEO &amp; Baisse de tension","PASSIVE",
AQ1021="Coupure ENEO &amp; Baisse de tension","PASSIVE",
AQ1021="Defaut GE &amp; POWER Cabinet","PASSIVE",
AQ1021="Sharing","PASSIVE",
AQ1021="Sites strategiques &amp; DataCenter","PASSIVE",
AQ1021="Exclu","Exclu",
AQ1021="SAT","ACTIVE",
AQ1021="SPARE-ISSUE","SPARE-ISSUE",
AQ1021="Fiber CAmtel","ACTIVE",
AQ1021="Fiber AOF","ACTIVE",
AQ1021="Projet OCM (HUAWEI)","PLANNED WORKS",
AQ1021="Projet OCM (NOKIA)","PLANNED WORKS",
AQ1021="ACCESS-ISSUE","ACCESS-ISSUE",
AQ1021="Projet OCM (ZTE, NOKIA, autres projets)","PLANNED WORKS",
AQ1021="No root CAuse","No root cause",
AQ1021="ODU HS","ACTIVE",
AQ1021="IP &amp; VLAN","ACTIVE",
AQ1021="Warehouse HUAWEI","SPARE-ISSUE",
AQ1021="SPARE-HS","SPARE-ISSUE",
AQ1021="Power Telco","ACTIVE", AQ1021="no impacts","no impacts"
),"")</f>
        <v>No root cause</v>
      </c>
      <c r="AS1021" s="92" t="s">
        <v>5537</v>
      </c>
      <c r="AT1021" s="98" t="s">
        <v>572</v>
      </c>
      <c r="AV1021" s="17" t="s">
        <v>5537</v>
      </c>
      <c r="AW1021" s="7" t="s">
        <v>5537</v>
      </c>
      <c r="AX1021" s="6" t="s">
        <v>5537</v>
      </c>
      <c r="AY1021" s="7"/>
      <c r="AZ1021" s="3" t="s">
        <v>5537</v>
      </c>
      <c r="BA1021" s="18" t="s">
        <v>5537</v>
      </c>
      <c r="BB1021" s="18" t="s">
        <v>5537</v>
      </c>
      <c r="BC1021" s="18" t="s">
        <v>5537</v>
      </c>
      <c r="BD1021" s="18" t="s">
        <v>5537</v>
      </c>
      <c r="BE1021" s="18" t="s">
        <v>5537</v>
      </c>
      <c r="BF1021" s="18" t="s">
        <v>5537</v>
      </c>
      <c r="BG1021" s="18" t="s">
        <v>5537</v>
      </c>
      <c r="BH1021" s="18" t="s">
        <v>5537</v>
      </c>
      <c r="BI1021" s="18" t="s">
        <v>5537</v>
      </c>
      <c r="BJ1021" s="18" t="s">
        <v>5537</v>
      </c>
      <c r="BK1021" s="18" t="s">
        <v>5537</v>
      </c>
      <c r="BL1021" s="9" t="s">
        <v>5537</v>
      </c>
      <c r="BM1021" s="14" t="s">
        <v>5537</v>
      </c>
      <c r="BN1021" s="14" t="s">
        <v>5537</v>
      </c>
      <c r="BO1021" s="14" t="str">
        <f>_xlfn.XLOOKUP(B1021,'[4]cell downs 18042026 17h'!$B:$B,'[4]cell downs 18042026 17h'!$B:$B,"")</f>
        <v/>
      </c>
      <c r="BP1021" s="14" t="str">
        <f>_xlfn.XLOOKUP(B1021,'[5]Cells Huawei 19042026 15h'!$B:$B,'[5]Cells Huawei 19042026 15h'!$B:$B,"")</f>
        <v/>
      </c>
      <c r="BQ1021" s="9" t="str">
        <f>_xlfn.XLOOKUP(B1021,'[6]cells down 19042026 9H40'!$B:$B,'[6]cells down 19042026 9H40'!$B:$B,"")</f>
        <v/>
      </c>
      <c r="BR1021" s="9" t="s">
        <v>5537</v>
      </c>
      <c r="BS1021" s="9" t="s">
        <v>12</v>
      </c>
      <c r="BT1021" s="108"/>
    </row>
    <row r="1022" spans="1:72" s="9" customFormat="1" x14ac:dyDescent="0.35">
      <c r="A1022" s="1" t="s">
        <v>2275</v>
      </c>
      <c r="B1022" s="8" t="s">
        <v>2276</v>
      </c>
      <c r="C1022" s="3" t="str">
        <f>_xlfn.XLOOKUP(B1022,'[1]daily break down'!$D:$D,'[1]daily break down'!$E:$E,"")</f>
        <v>Ngaoundere</v>
      </c>
      <c r="D1022" s="1" t="s">
        <v>11</v>
      </c>
      <c r="E1022" s="1" t="s">
        <v>12</v>
      </c>
      <c r="F1022" s="3" t="s">
        <v>90</v>
      </c>
      <c r="G1022" s="1" t="s">
        <v>91</v>
      </c>
      <c r="H1022" s="32" t="str">
        <f>_xlfn.XLOOKUP(B1022,[2]CALCULATION!$B:$B,[2]CALCULATION!$H:$H,"")</f>
        <v>Huawei</v>
      </c>
      <c r="I1022" s="28">
        <v>0</v>
      </c>
      <c r="J1022" s="28">
        <v>0</v>
      </c>
      <c r="K1022" s="28">
        <v>0</v>
      </c>
      <c r="L1022" s="28">
        <v>0</v>
      </c>
      <c r="M1022" s="28">
        <v>0</v>
      </c>
      <c r="N1022" s="28">
        <v>0</v>
      </c>
      <c r="O1022" s="28">
        <v>0</v>
      </c>
      <c r="P1022" s="28">
        <v>0</v>
      </c>
      <c r="Q1022" s="28">
        <v>0</v>
      </c>
      <c r="R1022" s="28">
        <v>0</v>
      </c>
      <c r="S1022" s="93">
        <v>0</v>
      </c>
      <c r="T1022" s="93">
        <f>_xlfn.XLOOKUP(B1022,'[3]Nur des jours'!$B:$B,'[3]Nur des jours'!$U:$U,"")</f>
        <v>0</v>
      </c>
      <c r="U1022" s="93">
        <v>0</v>
      </c>
      <c r="V1022" s="93">
        <v>0.70002682395778926</v>
      </c>
      <c r="W1022" s="93">
        <v>0</v>
      </c>
      <c r="X1022" s="93">
        <v>0</v>
      </c>
      <c r="Y1022" s="93">
        <v>0</v>
      </c>
      <c r="Z1022" s="93">
        <v>0</v>
      </c>
      <c r="AA1022" s="93">
        <v>0</v>
      </c>
      <c r="AB1022" s="93">
        <v>0</v>
      </c>
      <c r="AC1022" s="93">
        <f>_xlfn.XLOOKUP(B1022,'[3]Nur des jours'!$B:$B,'[3]Nur des jours'!$N:$N,"")</f>
        <v>0.66462419349775836</v>
      </c>
      <c r="AD1022" s="93">
        <v>0.66462419349775836</v>
      </c>
      <c r="AE1022" s="93">
        <v>0</v>
      </c>
      <c r="AF1022" s="93">
        <v>0</v>
      </c>
      <c r="AG1022" s="93"/>
      <c r="AH1022" s="93">
        <v>0</v>
      </c>
      <c r="AI1022" s="93">
        <v>0</v>
      </c>
      <c r="AJ1022" s="93">
        <v>0</v>
      </c>
      <c r="AK1022" s="93">
        <v>0</v>
      </c>
      <c r="AL1022" s="93">
        <v>0</v>
      </c>
      <c r="AM1022" s="49" t="s">
        <v>5559</v>
      </c>
      <c r="AN1022" s="49"/>
      <c r="AO1022" s="48" t="str" cm="1">
        <f t="array" ref="AO1022">IFERROR(_xlfn.IFS(
AQ1022="MPR ISSUE","PDH",
AQ1022="BSS Hardware Issue","BSS",
AQ1022="Sites strategiques, MLL, Pylone, etc.","ENVTECH",
AQ1022="AKTIVCO DEFAUT GE &amp; POWER Cabinet","AKTIVCO",
AQ1022="AKTIVCO Coupure ENEO &amp; Baisse de tension","AKTIVCO GRID ONLY",
AQ1022="Coupure ENEO &amp; Baisse de tension","IHS GRID ONLY",
AQ1022="Defaut GE &amp; POWER Cabinet","IHS",
AQ1022="Sharing","Partners",
AQ1022="Sites strategiques &amp; DataCenter","SST &amp; DC",
AQ1022="Exclu","Exclu",
AQ1022="SAT","SAT",
AQ1022="SPARE-ISSUE","SPARE-ISSUE",
AQ1022="Fiber CAmtel","TRANS_FO_CAMTEL",
AQ1022="Fiber AOF","Fiber AOF",
AQ1022="Projet OCM (HUAWEI)","TRAVAUX-HUAWEI",
AQ1022="Projet OCM (NOKIA)","TRAVAUX-NOKIA",
AQ1022="ACCESS-ISSUE","ACCESS-ISSUE",
AQ1022="Projet OCM (ZTE, NOKIA, autres projets)","TRAVAUX OCM",
AQ1022="No root CAuse","No root cause",
AQ1022="ODU HS","PDH",
AQ1022="IP &amp; VLAN","PDH",
AQ1022="Warehouse HUAWEI","SPARE-ISSUE",
AQ1022="SPARE-HS","SPARE-ISSUE",
AQ1022="Power Telco","BSS",AQ1022="no impacts","no impacts"
),"")</f>
        <v>No root cause</v>
      </c>
      <c r="AP1022" s="48" t="str" cm="1">
        <f t="array" ref="AP1022">IFERROR(_xlfn.IFS(
AQ1022="MPR ISSUE","TX ISSUE",
AQ1022="BSS Hardware Issue","RAN ISSUE",
AQ1022="Sites strategiques, MLL, Pylone, etc.","ENVTECH",
AQ1022="AKTIVCO DEFAUT GE &amp; POWER Cabinet","POWER ISSUE",
AQ1022="AKTIVCO Coupure ENEO &amp; Baisse de tension","POWER ISSUE",
AQ1022="Coupure ENEO &amp; Baisse de tension","POWER ISSUE",
AQ1022="Defaut GE &amp; POWER Cabinet","POWER ISSUE",
AQ1022="Sharing","POWER ISSUE",
AQ1022="Sites strategiques &amp; DataCenter","POWER ISSUE",
AQ1022="Exclu","Exclu",
AQ1022="SAT","TX ISSUE",
AQ1022="SPARE-ISSUE","SPARE-ISSUE",
AQ1022="Fiber CAmtel","TX ISSUE",
AQ1022="Fiber AOF","TX ISSUE",
AQ1022="Projet OCM (HUAWEI)","TRAVAUX-HUAWEI",
AQ1022="Projet OCM (NOKIA)","TRAVAUX -NOKIA",
AQ1022="ACCESS-ISSUE","ACCESS-ISSUE",
AQ1022="Projet OCM (ZTE, NOKIA, autres projets)","TRAVAUX OCM",
AQ1022="No root CAuse","No root cause",
AQ1022="ODU HS","TX ISSUE",
AQ1022="IP &amp; VLAN","TX ISSUE",
AQ1022="Warehouse HUAWEI","SPARE-ISSUE",
AQ1022="SPARE-HS","SPARE-ISSUE",
AQ1022="Power Telco","RAN ISSUE",AQ1022="no impacts","no impacts"
),"")</f>
        <v>No root cause</v>
      </c>
      <c r="AQ1022" s="127" t="s">
        <v>5344</v>
      </c>
      <c r="AR1022" s="48" t="str" cm="1">
        <f t="array" ref="AR1022">IFERROR(_xlfn.IFS(
AQ1022="MPR ISSUE","ACTIVE",
AQ1022="BSS Hardware Issue","ACTIVE",
AQ1022="Sites strategiques, MLL, Pylone, etc.","PASSIVE",
AQ1022="AKTIVCO DEFAUT GE &amp; POWER Cabinet","PASSIVE",
AQ1022="AKTIVCO Coupure ENEO &amp; Baisse de tension","PASSIVE",
AQ1022="Coupure ENEO &amp; Baisse de tension","PASSIVE",
AQ1022="Defaut GE &amp; POWER Cabinet","PASSIVE",
AQ1022="Sharing","PASSIVE",
AQ1022="Sites strategiques &amp; DataCenter","PASSIVE",
AQ1022="Exclu","Exclu",
AQ1022="SAT","ACTIVE",
AQ1022="SPARE-ISSUE","SPARE-ISSUE",
AQ1022="Fiber CAmtel","ACTIVE",
AQ1022="Fiber AOF","ACTIVE",
AQ1022="Projet OCM (HUAWEI)","PLANNED WORKS",
AQ1022="Projet OCM (NOKIA)","PLANNED WORKS",
AQ1022="ACCESS-ISSUE","ACCESS-ISSUE",
AQ1022="Projet OCM (ZTE, NOKIA, autres projets)","PLANNED WORKS",
AQ1022="No root CAuse","No root cause",
AQ1022="ODU HS","ACTIVE",
AQ1022="IP &amp; VLAN","ACTIVE",
AQ1022="Warehouse HUAWEI","SPARE-ISSUE",
AQ1022="SPARE-HS","SPARE-ISSUE",
AQ1022="Power Telco","ACTIVE", AQ1022="no impacts","no impacts"
),"")</f>
        <v>No root cause</v>
      </c>
      <c r="AS1022" s="92" t="s">
        <v>5537</v>
      </c>
      <c r="AT1022" s="98" t="s">
        <v>2276</v>
      </c>
      <c r="AV1022" s="17" t="s">
        <v>5537</v>
      </c>
      <c r="AW1022" s="7" t="s">
        <v>5537</v>
      </c>
      <c r="AX1022" s="6" t="s">
        <v>5537</v>
      </c>
      <c r="AY1022" s="7"/>
      <c r="AZ1022" s="3" t="s">
        <v>5537</v>
      </c>
      <c r="BA1022" s="18" t="s">
        <v>5537</v>
      </c>
      <c r="BB1022" s="18" t="s">
        <v>5537</v>
      </c>
      <c r="BC1022" s="18" t="s">
        <v>5537</v>
      </c>
      <c r="BD1022" s="18" t="s">
        <v>5537</v>
      </c>
      <c r="BE1022" s="18" t="s">
        <v>5537</v>
      </c>
      <c r="BF1022" s="18" t="s">
        <v>5537</v>
      </c>
      <c r="BG1022" s="18" t="s">
        <v>5537</v>
      </c>
      <c r="BH1022" s="18" t="s">
        <v>5537</v>
      </c>
      <c r="BI1022" s="18" t="s">
        <v>5537</v>
      </c>
      <c r="BJ1022" s="18" t="s">
        <v>5537</v>
      </c>
      <c r="BK1022" s="18" t="s">
        <v>5537</v>
      </c>
      <c r="BL1022" s="9" t="s">
        <v>5537</v>
      </c>
      <c r="BM1022" s="14" t="s">
        <v>5537</v>
      </c>
      <c r="BN1022" s="14" t="s">
        <v>5537</v>
      </c>
      <c r="BO1022" s="14" t="str">
        <f>_xlfn.XLOOKUP(B1022,'[4]cell downs 18042026 17h'!$B:$B,'[4]cell downs 18042026 17h'!$B:$B,"")</f>
        <v/>
      </c>
      <c r="BP1022" s="14" t="str">
        <f>_xlfn.XLOOKUP(B1022,'[5]Cells Huawei 19042026 15h'!$B:$B,'[5]Cells Huawei 19042026 15h'!$B:$B,"")</f>
        <v/>
      </c>
      <c r="BQ1022" s="9" t="str">
        <f>_xlfn.XLOOKUP(B1022,'[6]cells down 19042026 9H40'!$B:$B,'[6]cells down 19042026 9H40'!$B:$B,"")</f>
        <v/>
      </c>
      <c r="BR1022" s="9" t="s">
        <v>2276</v>
      </c>
      <c r="BS1022" s="9" t="s">
        <v>12</v>
      </c>
      <c r="BT1022" s="108"/>
    </row>
    <row r="1023" spans="1:72" s="9" customFormat="1" x14ac:dyDescent="0.35">
      <c r="A1023" s="1" t="s">
        <v>374</v>
      </c>
      <c r="B1023" s="8" t="s">
        <v>375</v>
      </c>
      <c r="C1023" s="3" t="str">
        <f>_xlfn.XLOOKUP(B1023,'[1]daily break down'!$D:$D,'[1]daily break down'!$E:$E,"")</f>
        <v>Douala</v>
      </c>
      <c r="D1023" s="1" t="s">
        <v>21</v>
      </c>
      <c r="E1023" s="1" t="s">
        <v>30</v>
      </c>
      <c r="F1023" s="3" t="s">
        <v>31</v>
      </c>
      <c r="G1023" s="1" t="s">
        <v>32</v>
      </c>
      <c r="H1023" s="34" t="str">
        <f>_xlfn.XLOOKUP(B1023,[2]CALCULATION!$B:$B,[2]CALCULATION!$H:$H,"")</f>
        <v>ZTE</v>
      </c>
      <c r="I1023" s="28">
        <v>0</v>
      </c>
      <c r="J1023" s="28">
        <v>0</v>
      </c>
      <c r="K1023" s="28">
        <v>0</v>
      </c>
      <c r="L1023" s="28">
        <v>0</v>
      </c>
      <c r="M1023" s="28">
        <v>0</v>
      </c>
      <c r="N1023" s="28">
        <v>0</v>
      </c>
      <c r="O1023" s="28">
        <v>0.99871088053921819</v>
      </c>
      <c r="P1023" s="28">
        <v>9.568519517282903</v>
      </c>
      <c r="Q1023" s="28">
        <v>1.134560672082825</v>
      </c>
      <c r="R1023" s="28">
        <v>0</v>
      </c>
      <c r="S1023" s="93">
        <v>0</v>
      </c>
      <c r="T1023" s="93">
        <f>_xlfn.XLOOKUP(B1023,'[3]Nur des jours'!$B:$B,'[3]Nur des jours'!$U:$U,"")</f>
        <v>0</v>
      </c>
      <c r="U1023" s="93">
        <v>0</v>
      </c>
      <c r="V1023" s="93">
        <v>0</v>
      </c>
      <c r="W1023" s="93">
        <v>0</v>
      </c>
      <c r="X1023" s="93">
        <v>2.3889374003019124</v>
      </c>
      <c r="Y1023" s="93">
        <v>5.6234001934749006E-2</v>
      </c>
      <c r="Z1023" s="93">
        <v>11.687826203582423</v>
      </c>
      <c r="AA1023" s="93">
        <v>32.363051567632048</v>
      </c>
      <c r="AB1023" s="93">
        <v>59.991014687543696</v>
      </c>
      <c r="AC1023" s="93">
        <f>_xlfn.XLOOKUP(B1023,'[3]Nur des jours'!$B:$B,'[3]Nur des jours'!$N:$N,"")</f>
        <v>0.59897327021142355</v>
      </c>
      <c r="AD1023" s="93">
        <v>0.59897327021142355</v>
      </c>
      <c r="AE1023" s="93">
        <v>0</v>
      </c>
      <c r="AF1023" s="93">
        <v>0</v>
      </c>
      <c r="AG1023" s="93"/>
      <c r="AH1023" s="93">
        <v>0</v>
      </c>
      <c r="AI1023" s="93">
        <v>0</v>
      </c>
      <c r="AJ1023" s="93">
        <v>0</v>
      </c>
      <c r="AK1023" s="93">
        <v>0</v>
      </c>
      <c r="AL1023" s="93">
        <v>0</v>
      </c>
      <c r="AM1023" s="49" t="s">
        <v>5559</v>
      </c>
      <c r="AN1023" s="49"/>
      <c r="AO1023" s="48" t="str" cm="1">
        <f t="array" ref="AO1023">IFERROR(_xlfn.IFS(
AQ1023="MPR ISSUE","PDH",
AQ1023="BSS Hardware Issue","BSS",
AQ1023="Sites strategiques, MLL, Pylone, etc.","ENVTECH",
AQ1023="AKTIVCO DEFAUT GE &amp; POWER Cabinet","AKTIVCO",
AQ1023="AKTIVCO Coupure ENEO &amp; Baisse de tension","AKTIVCO GRID ONLY",
AQ1023="Coupure ENEO &amp; Baisse de tension","IHS GRID ONLY",
AQ1023="Defaut GE &amp; POWER Cabinet","IHS",
AQ1023="Sharing","Partners",
AQ1023="Sites strategiques &amp; DataCenter","SST &amp; DC",
AQ1023="Exclu","Exclu",
AQ1023="SAT","SAT",
AQ1023="SPARE-ISSUE","SPARE-ISSUE",
AQ1023="Fiber CAmtel","TRANS_FO_CAMTEL",
AQ1023="Fiber AOF","Fiber AOF",
AQ1023="Projet OCM (HUAWEI)","TRAVAUX-HUAWEI",
AQ1023="Projet OCM (NOKIA)","TRAVAUX-NOKIA",
AQ1023="ACCESS-ISSUE","ACCESS-ISSUE",
AQ1023="Projet OCM (ZTE, NOKIA, autres projets)","TRAVAUX OCM",
AQ1023="No root CAuse","No root cause",
AQ1023="ODU HS","PDH",
AQ1023="IP &amp; VLAN","PDH",
AQ1023="Warehouse HUAWEI","SPARE-ISSUE",
AQ1023="SPARE-HS","SPARE-ISSUE",
AQ1023="Power Telco","BSS",AQ1023="no impacts","no impacts"
),"")</f>
        <v>No root cause</v>
      </c>
      <c r="AP1023" s="48" t="str" cm="1">
        <f t="array" ref="AP1023">IFERROR(_xlfn.IFS(
AQ1023="MPR ISSUE","TX ISSUE",
AQ1023="BSS Hardware Issue","RAN ISSUE",
AQ1023="Sites strategiques, MLL, Pylone, etc.","ENVTECH",
AQ1023="AKTIVCO DEFAUT GE &amp; POWER Cabinet","POWER ISSUE",
AQ1023="AKTIVCO Coupure ENEO &amp; Baisse de tension","POWER ISSUE",
AQ1023="Coupure ENEO &amp; Baisse de tension","POWER ISSUE",
AQ1023="Defaut GE &amp; POWER Cabinet","POWER ISSUE",
AQ1023="Sharing","POWER ISSUE",
AQ1023="Sites strategiques &amp; DataCenter","POWER ISSUE",
AQ1023="Exclu","Exclu",
AQ1023="SAT","TX ISSUE",
AQ1023="SPARE-ISSUE","SPARE-ISSUE",
AQ1023="Fiber CAmtel","TX ISSUE",
AQ1023="Fiber AOF","TX ISSUE",
AQ1023="Projet OCM (HUAWEI)","TRAVAUX-HUAWEI",
AQ1023="Projet OCM (NOKIA)","TRAVAUX -NOKIA",
AQ1023="ACCESS-ISSUE","ACCESS-ISSUE",
AQ1023="Projet OCM (ZTE, NOKIA, autres projets)","TRAVAUX OCM",
AQ1023="No root CAuse","No root cause",
AQ1023="ODU HS","TX ISSUE",
AQ1023="IP &amp; VLAN","TX ISSUE",
AQ1023="Warehouse HUAWEI","SPARE-ISSUE",
AQ1023="SPARE-HS","SPARE-ISSUE",
AQ1023="Power Telco","RAN ISSUE",AQ1023="no impacts","no impacts"
),"")</f>
        <v>No root cause</v>
      </c>
      <c r="AQ1023" s="67" t="s">
        <v>5344</v>
      </c>
      <c r="AR1023" s="48" t="str" cm="1">
        <f t="array" ref="AR1023">IFERROR(_xlfn.IFS(
AQ1023="MPR ISSUE","ACTIVE",
AQ1023="BSS Hardware Issue","ACTIVE",
AQ1023="Sites strategiques, MLL, Pylone, etc.","PASSIVE",
AQ1023="AKTIVCO DEFAUT GE &amp; POWER Cabinet","PASSIVE",
AQ1023="AKTIVCO Coupure ENEO &amp; Baisse de tension","PASSIVE",
AQ1023="Coupure ENEO &amp; Baisse de tension","PASSIVE",
AQ1023="Defaut GE &amp; POWER Cabinet","PASSIVE",
AQ1023="Sharing","PASSIVE",
AQ1023="Sites strategiques &amp; DataCenter","PASSIVE",
AQ1023="Exclu","Exclu",
AQ1023="SAT","ACTIVE",
AQ1023="SPARE-ISSUE","SPARE-ISSUE",
AQ1023="Fiber CAmtel","ACTIVE",
AQ1023="Fiber AOF","ACTIVE",
AQ1023="Projet OCM (HUAWEI)","PLANNED WORKS",
AQ1023="Projet OCM (NOKIA)","PLANNED WORKS",
AQ1023="ACCESS-ISSUE","ACCESS-ISSUE",
AQ1023="Projet OCM (ZTE, NOKIA, autres projets)","PLANNED WORKS",
AQ1023="No root CAuse","No root cause",
AQ1023="ODU HS","ACTIVE",
AQ1023="IP &amp; VLAN","ACTIVE",
AQ1023="Warehouse HUAWEI","SPARE-ISSUE",
AQ1023="SPARE-HS","SPARE-ISSUE",
AQ1023="Power Telco","ACTIVE", AQ1023="no impacts","no impacts"
),"")</f>
        <v>No root cause</v>
      </c>
      <c r="AS1023" s="92" t="s">
        <v>5537</v>
      </c>
      <c r="AT1023" s="98" t="s">
        <v>375</v>
      </c>
      <c r="AV1023" s="17" t="s">
        <v>5537</v>
      </c>
      <c r="AW1023" s="7" t="s">
        <v>5537</v>
      </c>
      <c r="AX1023" s="6" t="s">
        <v>5537</v>
      </c>
      <c r="AY1023" s="7"/>
      <c r="AZ1023" s="3" t="s">
        <v>5537</v>
      </c>
      <c r="BA1023" s="18" t="s">
        <v>5537</v>
      </c>
      <c r="BB1023" s="18" t="s">
        <v>5537</v>
      </c>
      <c r="BC1023" s="18" t="s">
        <v>5537</v>
      </c>
      <c r="BD1023" s="18" t="s">
        <v>5537</v>
      </c>
      <c r="BE1023" s="18" t="s">
        <v>5537</v>
      </c>
      <c r="BF1023" s="18" t="s">
        <v>5537</v>
      </c>
      <c r="BG1023" s="18" t="s">
        <v>5537</v>
      </c>
      <c r="BH1023" s="18" t="s">
        <v>5537</v>
      </c>
      <c r="BI1023" s="18" t="s">
        <v>5537</v>
      </c>
      <c r="BJ1023" s="18" t="s">
        <v>5537</v>
      </c>
      <c r="BK1023" s="18" t="s">
        <v>5537</v>
      </c>
      <c r="BL1023" s="9" t="s">
        <v>5537</v>
      </c>
      <c r="BM1023" s="14" t="s">
        <v>5537</v>
      </c>
      <c r="BN1023" s="14" t="s">
        <v>5537</v>
      </c>
      <c r="BO1023" s="14" t="str">
        <f>_xlfn.XLOOKUP(B1023,'[4]cell downs 18042026 17h'!$B:$B,'[4]cell downs 18042026 17h'!$B:$B,"")</f>
        <v/>
      </c>
      <c r="BP1023" s="14" t="str">
        <f>_xlfn.XLOOKUP(B1023,'[5]Cells Huawei 19042026 15h'!$B:$B,'[5]Cells Huawei 19042026 15h'!$B:$B,"")</f>
        <v/>
      </c>
      <c r="BQ1023" s="9" t="str">
        <f>_xlfn.XLOOKUP(B1023,'[6]cells down 19042026 9H40'!$B:$B,'[6]cells down 19042026 9H40'!$B:$B,"")</f>
        <v/>
      </c>
      <c r="BR1023" s="9" t="s">
        <v>5537</v>
      </c>
      <c r="BS1023" s="9" t="s">
        <v>5537</v>
      </c>
      <c r="BT1023" s="108"/>
    </row>
    <row r="1024" spans="1:72" s="9" customFormat="1" x14ac:dyDescent="0.35">
      <c r="A1024" s="1" t="s">
        <v>1938</v>
      </c>
      <c r="B1024" s="8" t="s">
        <v>1939</v>
      </c>
      <c r="C1024" s="3" t="str">
        <f>_xlfn.XLOOKUP(B1024,'[1]daily break down'!$D:$D,'[1]daily break down'!$E:$E,"")</f>
        <v>CENTRE</v>
      </c>
      <c r="D1024" s="1" t="s">
        <v>21</v>
      </c>
      <c r="E1024" s="1" t="s">
        <v>122</v>
      </c>
      <c r="F1024" s="3" t="s">
        <v>37</v>
      </c>
      <c r="G1024" s="1" t="s">
        <v>1940</v>
      </c>
      <c r="H1024" s="33" t="str">
        <f>_xlfn.XLOOKUP(B1024,[2]CALCULATION!$B:$B,[2]CALCULATION!$H:$H,"")</f>
        <v>NOKIA</v>
      </c>
      <c r="I1024" s="28">
        <v>0</v>
      </c>
      <c r="J1024" s="28">
        <v>1.2569732696210253E-2</v>
      </c>
      <c r="K1024" s="28">
        <v>0</v>
      </c>
      <c r="L1024" s="28">
        <v>0</v>
      </c>
      <c r="M1024" s="28">
        <v>0</v>
      </c>
      <c r="N1024" s="28">
        <v>0</v>
      </c>
      <c r="O1024" s="28">
        <v>3.3684272044122304E-2</v>
      </c>
      <c r="P1024" s="28">
        <v>0</v>
      </c>
      <c r="Q1024" s="28">
        <v>0</v>
      </c>
      <c r="R1024" s="28">
        <v>0.83761090754739698</v>
      </c>
      <c r="S1024" s="93">
        <v>3.05030494820162</v>
      </c>
      <c r="T1024" s="93">
        <f>_xlfn.XLOOKUP(B1024,'[3]Nur des jours'!$B:$B,'[3]Nur des jours'!$U:$U,"")</f>
        <v>0</v>
      </c>
      <c r="U1024" s="93">
        <v>1.0701046990435794E-3</v>
      </c>
      <c r="V1024" s="93">
        <v>0</v>
      </c>
      <c r="W1024" s="93">
        <v>0</v>
      </c>
      <c r="X1024" s="93">
        <v>0</v>
      </c>
      <c r="Y1024" s="93">
        <v>0</v>
      </c>
      <c r="Z1024" s="93">
        <v>8.4270745049695575E-2</v>
      </c>
      <c r="AA1024" s="93">
        <v>0.26529678997126416</v>
      </c>
      <c r="AB1024" s="93">
        <v>0.35638053493820515</v>
      </c>
      <c r="AC1024" s="93">
        <f>_xlfn.XLOOKUP(B1024,'[3]Nur des jours'!$B:$B,'[3]Nur des jours'!$N:$N,"")</f>
        <v>0.59506738805991444</v>
      </c>
      <c r="AD1024" s="93">
        <v>0.59506738805991444</v>
      </c>
      <c r="AE1024" s="93">
        <v>0</v>
      </c>
      <c r="AF1024" s="93">
        <v>0</v>
      </c>
      <c r="AG1024" s="93"/>
      <c r="AH1024" s="93">
        <v>0</v>
      </c>
      <c r="AI1024" s="93">
        <v>0</v>
      </c>
      <c r="AJ1024" s="93">
        <v>0</v>
      </c>
      <c r="AK1024" s="93">
        <v>0</v>
      </c>
      <c r="AL1024" s="93">
        <v>0</v>
      </c>
      <c r="AM1024" s="49" t="s">
        <v>5559</v>
      </c>
      <c r="AN1024" s="49"/>
      <c r="AO1024" s="48" t="str" cm="1">
        <f t="array" ref="AO1024">IFERROR(_xlfn.IFS(
AQ1024="MPR ISSUE","PDH",
AQ1024="BSS Hardware Issue","BSS",
AQ1024="Sites strategiques, MLL, Pylone, etc.","ENVTECH",
AQ1024="AKTIVCO DEFAUT GE &amp; POWER Cabinet","AKTIVCO",
AQ1024="AKTIVCO Coupure ENEO &amp; Baisse de tension","AKTIVCO GRID ONLY",
AQ1024="Coupure ENEO &amp; Baisse de tension","IHS GRID ONLY",
AQ1024="Defaut GE &amp; POWER Cabinet","IHS",
AQ1024="Sharing","Partners",
AQ1024="Sites strategiques &amp; DataCenter","SST &amp; DC",
AQ1024="Exclu","Exclu",
AQ1024="SAT","SAT",
AQ1024="SPARE-ISSUE","SPARE-ISSUE",
AQ1024="Fiber CAmtel","TRANS_FO_CAMTEL",
AQ1024="Fiber AOF","Fiber AOF",
AQ1024="Projet OCM (HUAWEI)","TRAVAUX-HUAWEI",
AQ1024="Projet OCM (NOKIA)","TRAVAUX-NOKIA",
AQ1024="ACCESS-ISSUE","ACCESS-ISSUE",
AQ1024="Projet OCM (ZTE, NOKIA, autres projets)","TRAVAUX OCM",
AQ1024="No root CAuse","No root cause",
AQ1024="ODU HS","PDH",
AQ1024="IP &amp; VLAN","PDH",
AQ1024="Warehouse HUAWEI","SPARE-ISSUE",
AQ1024="SPARE-HS","SPARE-ISSUE",
AQ1024="Power Telco","BSS",AQ1024="no impacts","no impacts"
),"")</f>
        <v>No root cause</v>
      </c>
      <c r="AP1024" s="48" t="str" cm="1">
        <f t="array" ref="AP1024">IFERROR(_xlfn.IFS(
AQ1024="MPR ISSUE","TX ISSUE",
AQ1024="BSS Hardware Issue","RAN ISSUE",
AQ1024="Sites strategiques, MLL, Pylone, etc.","ENVTECH",
AQ1024="AKTIVCO DEFAUT GE &amp; POWER Cabinet","POWER ISSUE",
AQ1024="AKTIVCO Coupure ENEO &amp; Baisse de tension","POWER ISSUE",
AQ1024="Coupure ENEO &amp; Baisse de tension","POWER ISSUE",
AQ1024="Defaut GE &amp; POWER Cabinet","POWER ISSUE",
AQ1024="Sharing","POWER ISSUE",
AQ1024="Sites strategiques &amp; DataCenter","POWER ISSUE",
AQ1024="Exclu","Exclu",
AQ1024="SAT","TX ISSUE",
AQ1024="SPARE-ISSUE","SPARE-ISSUE",
AQ1024="Fiber CAmtel","TX ISSUE",
AQ1024="Fiber AOF","TX ISSUE",
AQ1024="Projet OCM (HUAWEI)","TRAVAUX-HUAWEI",
AQ1024="Projet OCM (NOKIA)","TRAVAUX -NOKIA",
AQ1024="ACCESS-ISSUE","ACCESS-ISSUE",
AQ1024="Projet OCM (ZTE, NOKIA, autres projets)","TRAVAUX OCM",
AQ1024="No root CAuse","No root cause",
AQ1024="ODU HS","TX ISSUE",
AQ1024="IP &amp; VLAN","TX ISSUE",
AQ1024="Warehouse HUAWEI","SPARE-ISSUE",
AQ1024="SPARE-HS","SPARE-ISSUE",
AQ1024="Power Telco","RAN ISSUE",AQ1024="no impacts","no impacts"
),"")</f>
        <v>No root cause</v>
      </c>
      <c r="AQ1024" s="67" t="s">
        <v>5344</v>
      </c>
      <c r="AR1024" s="48" t="str" cm="1">
        <f t="array" ref="AR1024">IFERROR(_xlfn.IFS(
AQ1024="MPR ISSUE","ACTIVE",
AQ1024="BSS Hardware Issue","ACTIVE",
AQ1024="Sites strategiques, MLL, Pylone, etc.","PASSIVE",
AQ1024="AKTIVCO DEFAUT GE &amp; POWER Cabinet","PASSIVE",
AQ1024="AKTIVCO Coupure ENEO &amp; Baisse de tension","PASSIVE",
AQ1024="Coupure ENEO &amp; Baisse de tension","PASSIVE",
AQ1024="Defaut GE &amp; POWER Cabinet","PASSIVE",
AQ1024="Sharing","PASSIVE",
AQ1024="Sites strategiques &amp; DataCenter","PASSIVE",
AQ1024="Exclu","Exclu",
AQ1024="SAT","ACTIVE",
AQ1024="SPARE-ISSUE","SPARE-ISSUE",
AQ1024="Fiber CAmtel","ACTIVE",
AQ1024="Fiber AOF","ACTIVE",
AQ1024="Projet OCM (HUAWEI)","PLANNED WORKS",
AQ1024="Projet OCM (NOKIA)","PLANNED WORKS",
AQ1024="ACCESS-ISSUE","ACCESS-ISSUE",
AQ1024="Projet OCM (ZTE, NOKIA, autres projets)","PLANNED WORKS",
AQ1024="No root CAuse","No root cause",
AQ1024="ODU HS","ACTIVE",
AQ1024="IP &amp; VLAN","ACTIVE",
AQ1024="Warehouse HUAWEI","SPARE-ISSUE",
AQ1024="SPARE-HS","SPARE-ISSUE",
AQ1024="Power Telco","ACTIVE", AQ1024="no impacts","no impacts"
),"")</f>
        <v>No root cause</v>
      </c>
      <c r="AS1024" s="92" t="s">
        <v>5537</v>
      </c>
      <c r="AT1024" s="98" t="s">
        <v>1939</v>
      </c>
      <c r="AV1024" s="17" t="s">
        <v>5537</v>
      </c>
      <c r="AW1024" s="7" t="s">
        <v>5537</v>
      </c>
      <c r="AX1024" s="6" t="s">
        <v>5537</v>
      </c>
      <c r="AY1024" s="7"/>
      <c r="AZ1024" s="3" t="s">
        <v>5537</v>
      </c>
      <c r="BA1024" s="18" t="s">
        <v>5537</v>
      </c>
      <c r="BB1024" s="18" t="s">
        <v>5537</v>
      </c>
      <c r="BC1024" s="18" t="s">
        <v>5537</v>
      </c>
      <c r="BD1024" s="18" t="s">
        <v>5537</v>
      </c>
      <c r="BE1024" s="18" t="s">
        <v>5537</v>
      </c>
      <c r="BF1024" s="18" t="s">
        <v>5537</v>
      </c>
      <c r="BG1024" s="18" t="s">
        <v>5537</v>
      </c>
      <c r="BH1024" s="18" t="s">
        <v>5537</v>
      </c>
      <c r="BI1024" s="18" t="s">
        <v>5537</v>
      </c>
      <c r="BJ1024" s="18" t="s">
        <v>5537</v>
      </c>
      <c r="BK1024" s="18" t="s">
        <v>5537</v>
      </c>
      <c r="BL1024" s="9" t="s">
        <v>5537</v>
      </c>
      <c r="BM1024" s="14" t="s">
        <v>5537</v>
      </c>
      <c r="BN1024" s="14" t="s">
        <v>5537</v>
      </c>
      <c r="BO1024" s="14" t="str">
        <f>_xlfn.XLOOKUP(B1024,'[4]cell downs 18042026 17h'!$B:$B,'[4]cell downs 18042026 17h'!$B:$B,"")</f>
        <v/>
      </c>
      <c r="BP1024" s="14" t="str">
        <f>_xlfn.XLOOKUP(B1024,'[5]Cells Huawei 19042026 15h'!$B:$B,'[5]Cells Huawei 19042026 15h'!$B:$B,"")</f>
        <v/>
      </c>
      <c r="BQ1024" s="9" t="str">
        <f>_xlfn.XLOOKUP(B1024,'[6]cells down 19042026 9H40'!$B:$B,'[6]cells down 19042026 9H40'!$B:$B,"")</f>
        <v/>
      </c>
      <c r="BR1024" s="9" t="s">
        <v>5537</v>
      </c>
      <c r="BS1024" s="9" t="s">
        <v>12</v>
      </c>
      <c r="BT1024" s="108"/>
    </row>
    <row r="1025" spans="1:72" s="9" customFormat="1" x14ac:dyDescent="0.35">
      <c r="A1025" s="1" t="s">
        <v>1179</v>
      </c>
      <c r="B1025" s="8" t="s">
        <v>1180</v>
      </c>
      <c r="C1025" s="3" t="str">
        <f>_xlfn.XLOOKUP(B1025,'[1]daily break down'!$D:$D,'[1]daily break down'!$E:$E,"")</f>
        <v>Yaounde</v>
      </c>
      <c r="D1025" s="1" t="s">
        <v>21</v>
      </c>
      <c r="E1025" s="1" t="s">
        <v>36</v>
      </c>
      <c r="F1025" s="3" t="s">
        <v>37</v>
      </c>
      <c r="G1025" s="1" t="s">
        <v>38</v>
      </c>
      <c r="H1025" s="34" t="str">
        <f>_xlfn.XLOOKUP(B1025,[2]CALCULATION!$B:$B,[2]CALCULATION!$H:$H,"")</f>
        <v>ZTE</v>
      </c>
      <c r="I1025" s="28">
        <v>2.9481384458655769E-2</v>
      </c>
      <c r="J1025" s="28">
        <v>0.29174621111596244</v>
      </c>
      <c r="K1025" s="28">
        <v>0</v>
      </c>
      <c r="L1025" s="28">
        <v>0</v>
      </c>
      <c r="M1025" s="28">
        <v>0.34776619211090348</v>
      </c>
      <c r="N1025" s="28">
        <v>5.4753690434405311E-2</v>
      </c>
      <c r="O1025" s="28">
        <v>0</v>
      </c>
      <c r="P1025" s="28">
        <v>1.2431406288791298</v>
      </c>
      <c r="Q1025" s="28">
        <v>5.5752454820179272E-2</v>
      </c>
      <c r="R1025" s="28">
        <v>0.85722520424731674</v>
      </c>
      <c r="S1025" s="93">
        <v>0</v>
      </c>
      <c r="T1025" s="93">
        <f>_xlfn.XLOOKUP(B1025,'[3]Nur des jours'!$B:$B,'[3]Nur des jours'!$U:$U,"")</f>
        <v>0</v>
      </c>
      <c r="U1025" s="93">
        <v>0.25079687129922135</v>
      </c>
      <c r="V1025" s="93">
        <v>0</v>
      </c>
      <c r="W1025" s="93">
        <v>0</v>
      </c>
      <c r="X1025" s="93">
        <v>0.78638427317062121</v>
      </c>
      <c r="Y1025" s="93">
        <v>0</v>
      </c>
      <c r="Z1025" s="93">
        <v>0</v>
      </c>
      <c r="AA1025" s="93">
        <v>0</v>
      </c>
      <c r="AB1025" s="93">
        <v>3.8809130418653713E-2</v>
      </c>
      <c r="AC1025" s="93">
        <f>_xlfn.XLOOKUP(B1025,'[3]Nur des jours'!$B:$B,'[3]Nur des jours'!$N:$N,"")</f>
        <v>0.54889237029617555</v>
      </c>
      <c r="AD1025" s="93">
        <v>0.54889237029617555</v>
      </c>
      <c r="AE1025" s="93">
        <v>0</v>
      </c>
      <c r="AF1025" s="93">
        <v>0</v>
      </c>
      <c r="AG1025" s="93"/>
      <c r="AH1025" s="93">
        <v>0</v>
      </c>
      <c r="AI1025" s="93">
        <v>0</v>
      </c>
      <c r="AJ1025" s="93">
        <v>0</v>
      </c>
      <c r="AK1025" s="93">
        <v>0</v>
      </c>
      <c r="AL1025" s="93">
        <v>0</v>
      </c>
      <c r="AM1025" s="49" t="s">
        <v>5559</v>
      </c>
      <c r="AN1025" s="49"/>
      <c r="AO1025" s="48" t="str" cm="1">
        <f t="array" ref="AO1025">IFERROR(_xlfn.IFS(
AQ1025="MPR ISSUE","PDH",
AQ1025="BSS Hardware Issue","BSS",
AQ1025="Sites strategiques, MLL, Pylone, etc.","ENVTECH",
AQ1025="AKTIVCO DEFAUT GE &amp; POWER Cabinet","AKTIVCO",
AQ1025="AKTIVCO Coupure ENEO &amp; Baisse de tension","AKTIVCO GRID ONLY",
AQ1025="Coupure ENEO &amp; Baisse de tension","IHS GRID ONLY",
AQ1025="Defaut GE &amp; POWER Cabinet","IHS",
AQ1025="Sharing","Partners",
AQ1025="Sites strategiques &amp; DataCenter","SST &amp; DC",
AQ1025="Exclu","Exclu",
AQ1025="SAT","SAT",
AQ1025="SPARE-ISSUE","SPARE-ISSUE",
AQ1025="Fiber CAmtel","TRANS_FO_CAMTEL",
AQ1025="Fiber AOF","Fiber AOF",
AQ1025="Projet OCM (HUAWEI)","TRAVAUX-HUAWEI",
AQ1025="Projet OCM (NOKIA)","TRAVAUX-NOKIA",
AQ1025="ACCESS-ISSUE","ACCESS-ISSUE",
AQ1025="Projet OCM (ZTE, NOKIA, autres projets)","TRAVAUX OCM",
AQ1025="No root CAuse","No root cause",
AQ1025="ODU HS","PDH",
AQ1025="IP &amp; VLAN","PDH",
AQ1025="Warehouse HUAWEI","SPARE-ISSUE",
AQ1025="SPARE-HS","SPARE-ISSUE",
AQ1025="Power Telco","BSS",AQ1025="no impacts","no impacts"
),"")</f>
        <v>No root cause</v>
      </c>
      <c r="AP1025" s="48" t="str" cm="1">
        <f t="array" ref="AP1025">IFERROR(_xlfn.IFS(
AQ1025="MPR ISSUE","TX ISSUE",
AQ1025="BSS Hardware Issue","RAN ISSUE",
AQ1025="Sites strategiques, MLL, Pylone, etc.","ENVTECH",
AQ1025="AKTIVCO DEFAUT GE &amp; POWER Cabinet","POWER ISSUE",
AQ1025="AKTIVCO Coupure ENEO &amp; Baisse de tension","POWER ISSUE",
AQ1025="Coupure ENEO &amp; Baisse de tension","POWER ISSUE",
AQ1025="Defaut GE &amp; POWER Cabinet","POWER ISSUE",
AQ1025="Sharing","POWER ISSUE",
AQ1025="Sites strategiques &amp; DataCenter","POWER ISSUE",
AQ1025="Exclu","Exclu",
AQ1025="SAT","TX ISSUE",
AQ1025="SPARE-ISSUE","SPARE-ISSUE",
AQ1025="Fiber CAmtel","TX ISSUE",
AQ1025="Fiber AOF","TX ISSUE",
AQ1025="Projet OCM (HUAWEI)","TRAVAUX-HUAWEI",
AQ1025="Projet OCM (NOKIA)","TRAVAUX -NOKIA",
AQ1025="ACCESS-ISSUE","ACCESS-ISSUE",
AQ1025="Projet OCM (ZTE, NOKIA, autres projets)","TRAVAUX OCM",
AQ1025="No root CAuse","No root cause",
AQ1025="ODU HS","TX ISSUE",
AQ1025="IP &amp; VLAN","TX ISSUE",
AQ1025="Warehouse HUAWEI","SPARE-ISSUE",
AQ1025="SPARE-HS","SPARE-ISSUE",
AQ1025="Power Telco","RAN ISSUE",AQ1025="no impacts","no impacts"
),"")</f>
        <v>No root cause</v>
      </c>
      <c r="AQ1025" s="67" t="s">
        <v>5344</v>
      </c>
      <c r="AR1025" s="48" t="str" cm="1">
        <f t="array" ref="AR1025">IFERROR(_xlfn.IFS(
AQ1025="MPR ISSUE","ACTIVE",
AQ1025="BSS Hardware Issue","ACTIVE",
AQ1025="Sites strategiques, MLL, Pylone, etc.","PASSIVE",
AQ1025="AKTIVCO DEFAUT GE &amp; POWER Cabinet","PASSIVE",
AQ1025="AKTIVCO Coupure ENEO &amp; Baisse de tension","PASSIVE",
AQ1025="Coupure ENEO &amp; Baisse de tension","PASSIVE",
AQ1025="Defaut GE &amp; POWER Cabinet","PASSIVE",
AQ1025="Sharing","PASSIVE",
AQ1025="Sites strategiques &amp; DataCenter","PASSIVE",
AQ1025="Exclu","Exclu",
AQ1025="SAT","ACTIVE",
AQ1025="SPARE-ISSUE","SPARE-ISSUE",
AQ1025="Fiber CAmtel","ACTIVE",
AQ1025="Fiber AOF","ACTIVE",
AQ1025="Projet OCM (HUAWEI)","PLANNED WORKS",
AQ1025="Projet OCM (NOKIA)","PLANNED WORKS",
AQ1025="ACCESS-ISSUE","ACCESS-ISSUE",
AQ1025="Projet OCM (ZTE, NOKIA, autres projets)","PLANNED WORKS",
AQ1025="No root CAuse","No root cause",
AQ1025="ODU HS","ACTIVE",
AQ1025="IP &amp; VLAN","ACTIVE",
AQ1025="Warehouse HUAWEI","SPARE-ISSUE",
AQ1025="SPARE-HS","SPARE-ISSUE",
AQ1025="Power Telco","ACTIVE", AQ1025="no impacts","no impacts"
),"")</f>
        <v>No root cause</v>
      </c>
      <c r="AS1025" s="92" t="s">
        <v>5537</v>
      </c>
      <c r="AT1025" s="98" t="s">
        <v>1180</v>
      </c>
      <c r="AV1025" s="17" t="s">
        <v>5537</v>
      </c>
      <c r="AW1025" s="7" t="s">
        <v>5537</v>
      </c>
      <c r="AX1025" s="6" t="s">
        <v>5537</v>
      </c>
      <c r="AY1025" s="7"/>
      <c r="AZ1025" s="3" t="s">
        <v>5537</v>
      </c>
      <c r="BA1025" s="18" t="s">
        <v>5537</v>
      </c>
      <c r="BB1025" s="18" t="s">
        <v>5537</v>
      </c>
      <c r="BC1025" s="18" t="s">
        <v>5537</v>
      </c>
      <c r="BD1025" s="18" t="s">
        <v>5537</v>
      </c>
      <c r="BE1025" s="18" t="s">
        <v>5537</v>
      </c>
      <c r="BF1025" s="18" t="s">
        <v>5537</v>
      </c>
      <c r="BG1025" s="18" t="s">
        <v>5537</v>
      </c>
      <c r="BH1025" s="18" t="s">
        <v>5537</v>
      </c>
      <c r="BI1025" s="18" t="s">
        <v>5537</v>
      </c>
      <c r="BJ1025" s="18" t="s">
        <v>5537</v>
      </c>
      <c r="BK1025" s="18" t="s">
        <v>5537</v>
      </c>
      <c r="BL1025" s="9" t="s">
        <v>5537</v>
      </c>
      <c r="BM1025" s="14" t="s">
        <v>5537</v>
      </c>
      <c r="BN1025" s="14" t="s">
        <v>5537</v>
      </c>
      <c r="BO1025" s="14" t="str">
        <f>_xlfn.XLOOKUP(B1025,'[4]cell downs 18042026 17h'!$B:$B,'[4]cell downs 18042026 17h'!$B:$B,"")</f>
        <v/>
      </c>
      <c r="BP1025" s="14" t="str">
        <f>_xlfn.XLOOKUP(B1025,'[5]Cells Huawei 19042026 15h'!$B:$B,'[5]Cells Huawei 19042026 15h'!$B:$B,"")</f>
        <v/>
      </c>
      <c r="BQ1025" s="9" t="str">
        <f>_xlfn.XLOOKUP(B1025,'[6]cells down 19042026 9H40'!$B:$B,'[6]cells down 19042026 9H40'!$B:$B,"")</f>
        <v/>
      </c>
      <c r="BR1025" s="9" t="s">
        <v>5537</v>
      </c>
      <c r="BS1025" s="9" t="s">
        <v>66</v>
      </c>
      <c r="BT1025" s="108"/>
    </row>
    <row r="1026" spans="1:72" s="9" customFormat="1" x14ac:dyDescent="0.35">
      <c r="A1026" s="1" t="s">
        <v>1638</v>
      </c>
      <c r="B1026" s="8" t="s">
        <v>1639</v>
      </c>
      <c r="C1026" s="3" t="str">
        <f>_xlfn.XLOOKUP(B1026,'[1]daily break down'!$D:$D,'[1]daily break down'!$E:$E,"")</f>
        <v>Yaounde</v>
      </c>
      <c r="D1026" s="1" t="s">
        <v>11</v>
      </c>
      <c r="E1026" s="1" t="s">
        <v>12</v>
      </c>
      <c r="F1026" s="3" t="s">
        <v>37</v>
      </c>
      <c r="G1026" s="1" t="s">
        <v>38</v>
      </c>
      <c r="H1026" s="34" t="str">
        <f>_xlfn.XLOOKUP(B1026,[2]CALCULATION!$B:$B,[2]CALCULATION!$H:$H,"")</f>
        <v>ZTE</v>
      </c>
      <c r="I1026" s="28">
        <v>0</v>
      </c>
      <c r="J1026" s="28">
        <v>0</v>
      </c>
      <c r="K1026" s="28">
        <v>0</v>
      </c>
      <c r="L1026" s="28">
        <v>0</v>
      </c>
      <c r="M1026" s="28">
        <v>0</v>
      </c>
      <c r="N1026" s="28">
        <v>0</v>
      </c>
      <c r="O1026" s="28">
        <v>0</v>
      </c>
      <c r="P1026" s="28">
        <v>0</v>
      </c>
      <c r="Q1026" s="28">
        <v>0</v>
      </c>
      <c r="R1026" s="28">
        <v>1.2679848929752622</v>
      </c>
      <c r="S1026" s="93">
        <v>0</v>
      </c>
      <c r="T1026" s="93">
        <f>_xlfn.XLOOKUP(B1026,'[3]Nur des jours'!$B:$B,'[3]Nur des jours'!$U:$U,"")</f>
        <v>0</v>
      </c>
      <c r="U1026" s="93">
        <v>0.71713066406417314</v>
      </c>
      <c r="V1026" s="93">
        <v>0</v>
      </c>
      <c r="W1026" s="93">
        <v>0</v>
      </c>
      <c r="X1026" s="93">
        <v>0</v>
      </c>
      <c r="Y1026" s="93">
        <v>0</v>
      </c>
      <c r="Z1026" s="93">
        <v>0</v>
      </c>
      <c r="AA1026" s="93">
        <v>0</v>
      </c>
      <c r="AB1026" s="93">
        <v>2.5272305975750024E-2</v>
      </c>
      <c r="AC1026" s="93">
        <f>_xlfn.XLOOKUP(B1026,'[3]Nur des jours'!$B:$B,'[3]Nur des jours'!$N:$N,"")</f>
        <v>0.54546803525923582</v>
      </c>
      <c r="AD1026" s="93">
        <v>0.54546803525923582</v>
      </c>
      <c r="AE1026" s="93">
        <v>0</v>
      </c>
      <c r="AF1026" s="93">
        <v>0</v>
      </c>
      <c r="AG1026" s="93"/>
      <c r="AH1026" s="93">
        <v>0</v>
      </c>
      <c r="AI1026" s="93">
        <v>0</v>
      </c>
      <c r="AJ1026" s="93">
        <v>0</v>
      </c>
      <c r="AK1026" s="93">
        <v>0</v>
      </c>
      <c r="AL1026" s="93">
        <v>0</v>
      </c>
      <c r="AM1026" s="49" t="s">
        <v>5559</v>
      </c>
      <c r="AN1026" s="49"/>
      <c r="AO1026" s="48" t="str" cm="1">
        <f t="array" ref="AO1026">IFERROR(_xlfn.IFS(
AQ1026="MPR ISSUE","PDH",
AQ1026="BSS Hardware Issue","BSS",
AQ1026="Sites strategiques, MLL, Pylone, etc.","ENVTECH",
AQ1026="AKTIVCO DEFAUT GE &amp; POWER Cabinet","AKTIVCO",
AQ1026="AKTIVCO Coupure ENEO &amp; Baisse de tension","AKTIVCO GRID ONLY",
AQ1026="Coupure ENEO &amp; Baisse de tension","IHS GRID ONLY",
AQ1026="Defaut GE &amp; POWER Cabinet","IHS",
AQ1026="Sharing","Partners",
AQ1026="Sites strategiques &amp; DataCenter","SST &amp; DC",
AQ1026="Exclu","Exclu",
AQ1026="SAT","SAT",
AQ1026="SPARE-ISSUE","SPARE-ISSUE",
AQ1026="Fiber CAmtel","TRANS_FO_CAMTEL",
AQ1026="Fiber AOF","Fiber AOF",
AQ1026="Projet OCM (HUAWEI)","TRAVAUX-HUAWEI",
AQ1026="Projet OCM (NOKIA)","TRAVAUX-NOKIA",
AQ1026="ACCESS-ISSUE","ACCESS-ISSUE",
AQ1026="Projet OCM (ZTE, NOKIA, autres projets)","TRAVAUX OCM",
AQ1026="No root CAuse","No root cause",
AQ1026="ODU HS","PDH",
AQ1026="IP &amp; VLAN","PDH",
AQ1026="Warehouse HUAWEI","SPARE-ISSUE",
AQ1026="SPARE-HS","SPARE-ISSUE",
AQ1026="Power Telco","BSS",AQ1026="no impacts","no impacts"
),"")</f>
        <v>No root cause</v>
      </c>
      <c r="AP1026" s="48" t="str" cm="1">
        <f t="array" ref="AP1026">IFERROR(_xlfn.IFS(
AQ1026="MPR ISSUE","TX ISSUE",
AQ1026="BSS Hardware Issue","RAN ISSUE",
AQ1026="Sites strategiques, MLL, Pylone, etc.","ENVTECH",
AQ1026="AKTIVCO DEFAUT GE &amp; POWER Cabinet","POWER ISSUE",
AQ1026="AKTIVCO Coupure ENEO &amp; Baisse de tension","POWER ISSUE",
AQ1026="Coupure ENEO &amp; Baisse de tension","POWER ISSUE",
AQ1026="Defaut GE &amp; POWER Cabinet","POWER ISSUE",
AQ1026="Sharing","POWER ISSUE",
AQ1026="Sites strategiques &amp; DataCenter","POWER ISSUE",
AQ1026="Exclu","Exclu",
AQ1026="SAT","TX ISSUE",
AQ1026="SPARE-ISSUE","SPARE-ISSUE",
AQ1026="Fiber CAmtel","TX ISSUE",
AQ1026="Fiber AOF","TX ISSUE",
AQ1026="Projet OCM (HUAWEI)","TRAVAUX-HUAWEI",
AQ1026="Projet OCM (NOKIA)","TRAVAUX -NOKIA",
AQ1026="ACCESS-ISSUE","ACCESS-ISSUE",
AQ1026="Projet OCM (ZTE, NOKIA, autres projets)","TRAVAUX OCM",
AQ1026="No root CAuse","No root cause",
AQ1026="ODU HS","TX ISSUE",
AQ1026="IP &amp; VLAN","TX ISSUE",
AQ1026="Warehouse HUAWEI","SPARE-ISSUE",
AQ1026="SPARE-HS","SPARE-ISSUE",
AQ1026="Power Telco","RAN ISSUE",AQ1026="no impacts","no impacts"
),"")</f>
        <v>No root cause</v>
      </c>
      <c r="AQ1026" s="127" t="s">
        <v>5344</v>
      </c>
      <c r="AR1026" s="48" t="str" cm="1">
        <f t="array" ref="AR1026">IFERROR(_xlfn.IFS(
AQ1026="MPR ISSUE","ACTIVE",
AQ1026="BSS Hardware Issue","ACTIVE",
AQ1026="Sites strategiques, MLL, Pylone, etc.","PASSIVE",
AQ1026="AKTIVCO DEFAUT GE &amp; POWER Cabinet","PASSIVE",
AQ1026="AKTIVCO Coupure ENEO &amp; Baisse de tension","PASSIVE",
AQ1026="Coupure ENEO &amp; Baisse de tension","PASSIVE",
AQ1026="Defaut GE &amp; POWER Cabinet","PASSIVE",
AQ1026="Sharing","PASSIVE",
AQ1026="Sites strategiques &amp; DataCenter","PASSIVE",
AQ1026="Exclu","Exclu",
AQ1026="SAT","ACTIVE",
AQ1026="SPARE-ISSUE","SPARE-ISSUE",
AQ1026="Fiber CAmtel","ACTIVE",
AQ1026="Fiber AOF","ACTIVE",
AQ1026="Projet OCM (HUAWEI)","PLANNED WORKS",
AQ1026="Projet OCM (NOKIA)","PLANNED WORKS",
AQ1026="ACCESS-ISSUE","ACCESS-ISSUE",
AQ1026="Projet OCM (ZTE, NOKIA, autres projets)","PLANNED WORKS",
AQ1026="No root CAuse","No root cause",
AQ1026="ODU HS","ACTIVE",
AQ1026="IP &amp; VLAN","ACTIVE",
AQ1026="Warehouse HUAWEI","SPARE-ISSUE",
AQ1026="SPARE-HS","SPARE-ISSUE",
AQ1026="Power Telco","ACTIVE", AQ1026="no impacts","no impacts"
),"")</f>
        <v>No root cause</v>
      </c>
      <c r="AS1026" s="92" t="s">
        <v>5537</v>
      </c>
      <c r="AT1026" s="98" t="s">
        <v>1639</v>
      </c>
      <c r="AV1026" s="17" t="s">
        <v>5537</v>
      </c>
      <c r="AW1026" s="7" t="s">
        <v>5537</v>
      </c>
      <c r="AX1026" s="6" t="s">
        <v>5537</v>
      </c>
      <c r="AY1026" s="7"/>
      <c r="AZ1026" s="3" t="s">
        <v>5537</v>
      </c>
      <c r="BA1026" s="18" t="s">
        <v>5537</v>
      </c>
      <c r="BB1026" s="18" t="s">
        <v>5537</v>
      </c>
      <c r="BC1026" s="18" t="s">
        <v>5537</v>
      </c>
      <c r="BD1026" s="18" t="s">
        <v>5537</v>
      </c>
      <c r="BE1026" s="18" t="s">
        <v>5537</v>
      </c>
      <c r="BF1026" s="18" t="s">
        <v>5537</v>
      </c>
      <c r="BG1026" s="18" t="s">
        <v>5537</v>
      </c>
      <c r="BH1026" s="18" t="s">
        <v>5537</v>
      </c>
      <c r="BI1026" s="18" t="s">
        <v>5537</v>
      </c>
      <c r="BJ1026" s="18" t="s">
        <v>5537</v>
      </c>
      <c r="BK1026" s="18" t="s">
        <v>5537</v>
      </c>
      <c r="BL1026" s="9" t="s">
        <v>5537</v>
      </c>
      <c r="BM1026" s="14" t="s">
        <v>5537</v>
      </c>
      <c r="BN1026" s="14" t="s">
        <v>5537</v>
      </c>
      <c r="BO1026" s="14" t="str">
        <f>_xlfn.XLOOKUP(B1026,'[4]cell downs 18042026 17h'!$B:$B,'[4]cell downs 18042026 17h'!$B:$B,"")</f>
        <v/>
      </c>
      <c r="BP1026" s="14" t="str">
        <f>_xlfn.XLOOKUP(B1026,'[5]Cells Huawei 19042026 15h'!$B:$B,'[5]Cells Huawei 19042026 15h'!$B:$B,"")</f>
        <v/>
      </c>
      <c r="BQ1026" s="9" t="str">
        <f>_xlfn.XLOOKUP(B1026,'[6]cells down 19042026 9H40'!$B:$B,'[6]cells down 19042026 9H40'!$B:$B,"")</f>
        <v/>
      </c>
      <c r="BR1026" s="9" t="s">
        <v>1639</v>
      </c>
      <c r="BS1026" s="9" t="s">
        <v>12</v>
      </c>
      <c r="BT1026" s="108"/>
    </row>
    <row r="1027" spans="1:72" s="9" customFormat="1" x14ac:dyDescent="0.35">
      <c r="A1027" s="1" t="s">
        <v>3307</v>
      </c>
      <c r="B1027" s="8" t="s">
        <v>3308</v>
      </c>
      <c r="C1027" s="3" t="str">
        <f>_xlfn.XLOOKUP(B1027,'[1]daily break down'!$D:$D,'[1]daily break down'!$E:$E,"")</f>
        <v>Yaounde</v>
      </c>
      <c r="D1027" s="1" t="s">
        <v>11</v>
      </c>
      <c r="E1027" s="1" t="s">
        <v>12</v>
      </c>
      <c r="F1027" s="3" t="s">
        <v>37</v>
      </c>
      <c r="G1027" s="1" t="s">
        <v>38</v>
      </c>
      <c r="H1027" s="34" t="str">
        <f>_xlfn.XLOOKUP(B1027,[2]CALCULATION!$B:$B,[2]CALCULATION!$H:$H,"")</f>
        <v>ZTE</v>
      </c>
      <c r="I1027" s="28">
        <v>0</v>
      </c>
      <c r="J1027" s="28">
        <v>0</v>
      </c>
      <c r="K1027" s="28">
        <v>9.2100344431032391E-2</v>
      </c>
      <c r="L1027" s="28">
        <v>0</v>
      </c>
      <c r="M1027" s="28">
        <v>0</v>
      </c>
      <c r="N1027" s="28">
        <v>0</v>
      </c>
      <c r="O1027" s="28">
        <v>0</v>
      </c>
      <c r="P1027" s="28">
        <v>12.52864313577774</v>
      </c>
      <c r="Q1027" s="28">
        <v>46.616810488738231</v>
      </c>
      <c r="R1027" s="28">
        <v>0</v>
      </c>
      <c r="S1027" s="93">
        <v>0.49702796254918918</v>
      </c>
      <c r="T1027" s="93">
        <f>_xlfn.XLOOKUP(B1027,'[3]Nur des jours'!$B:$B,'[3]Nur des jours'!$U:$U,"")</f>
        <v>0</v>
      </c>
      <c r="U1027" s="93">
        <v>0.3803687152751028</v>
      </c>
      <c r="V1027" s="93">
        <v>0</v>
      </c>
      <c r="W1027" s="93">
        <v>0</v>
      </c>
      <c r="X1027" s="93">
        <v>0</v>
      </c>
      <c r="Y1027" s="93">
        <v>3.0838812269392459</v>
      </c>
      <c r="Z1027" s="93">
        <v>0</v>
      </c>
      <c r="AA1027" s="93">
        <v>0</v>
      </c>
      <c r="AB1027" s="93">
        <v>0</v>
      </c>
      <c r="AC1027" s="93">
        <f>_xlfn.XLOOKUP(B1027,'[3]Nur des jours'!$B:$B,'[3]Nur des jours'!$N:$N,"")</f>
        <v>0.48869898097496539</v>
      </c>
      <c r="AD1027" s="93">
        <v>0.48869898097496539</v>
      </c>
      <c r="AE1027" s="93">
        <v>0</v>
      </c>
      <c r="AF1027" s="93">
        <v>0</v>
      </c>
      <c r="AG1027" s="93"/>
      <c r="AH1027" s="93">
        <v>0</v>
      </c>
      <c r="AI1027" s="93">
        <v>0</v>
      </c>
      <c r="AJ1027" s="93">
        <v>0</v>
      </c>
      <c r="AK1027" s="93">
        <v>0</v>
      </c>
      <c r="AL1027" s="93">
        <v>0</v>
      </c>
      <c r="AM1027" s="49" t="s">
        <v>5559</v>
      </c>
      <c r="AN1027" s="49"/>
      <c r="AO1027" s="48" t="str" cm="1">
        <f t="array" ref="AO1027">IFERROR(_xlfn.IFS(
AQ1027="MPR ISSUE","PDH",
AQ1027="BSS Hardware Issue","BSS",
AQ1027="Sites strategiques, MLL, Pylone, etc.","ENVTECH",
AQ1027="AKTIVCO DEFAUT GE &amp; POWER Cabinet","AKTIVCO",
AQ1027="AKTIVCO Coupure ENEO &amp; Baisse de tension","AKTIVCO GRID ONLY",
AQ1027="Coupure ENEO &amp; Baisse de tension","IHS GRID ONLY",
AQ1027="Defaut GE &amp; POWER Cabinet","IHS",
AQ1027="Sharing","Partners",
AQ1027="Sites strategiques &amp; DataCenter","SST &amp; DC",
AQ1027="Exclu","Exclu",
AQ1027="SAT","SAT",
AQ1027="SPARE-ISSUE","SPARE-ISSUE",
AQ1027="Fiber CAmtel","TRANS_FO_CAMTEL",
AQ1027="Fiber AOF","Fiber AOF",
AQ1027="Projet OCM (HUAWEI)","TRAVAUX-HUAWEI",
AQ1027="Projet OCM (NOKIA)","TRAVAUX-NOKIA",
AQ1027="ACCESS-ISSUE","ACCESS-ISSUE",
AQ1027="Projet OCM (ZTE, NOKIA, autres projets)","TRAVAUX OCM",
AQ1027="No root CAuse","No root cause",
AQ1027="ODU HS","PDH",
AQ1027="IP &amp; VLAN","PDH",
AQ1027="Warehouse HUAWEI","SPARE-ISSUE",
AQ1027="SPARE-HS","SPARE-ISSUE",
AQ1027="Power Telco","BSS",AQ1027="no impacts","no impacts"
),"")</f>
        <v>No root cause</v>
      </c>
      <c r="AP1027" s="48" t="str" cm="1">
        <f t="array" ref="AP1027">IFERROR(_xlfn.IFS(
AQ1027="MPR ISSUE","TX ISSUE",
AQ1027="BSS Hardware Issue","RAN ISSUE",
AQ1027="Sites strategiques, MLL, Pylone, etc.","ENVTECH",
AQ1027="AKTIVCO DEFAUT GE &amp; POWER Cabinet","POWER ISSUE",
AQ1027="AKTIVCO Coupure ENEO &amp; Baisse de tension","POWER ISSUE",
AQ1027="Coupure ENEO &amp; Baisse de tension","POWER ISSUE",
AQ1027="Defaut GE &amp; POWER Cabinet","POWER ISSUE",
AQ1027="Sharing","POWER ISSUE",
AQ1027="Sites strategiques &amp; DataCenter","POWER ISSUE",
AQ1027="Exclu","Exclu",
AQ1027="SAT","TX ISSUE",
AQ1027="SPARE-ISSUE","SPARE-ISSUE",
AQ1027="Fiber CAmtel","TX ISSUE",
AQ1027="Fiber AOF","TX ISSUE",
AQ1027="Projet OCM (HUAWEI)","TRAVAUX-HUAWEI",
AQ1027="Projet OCM (NOKIA)","TRAVAUX -NOKIA",
AQ1027="ACCESS-ISSUE","ACCESS-ISSUE",
AQ1027="Projet OCM (ZTE, NOKIA, autres projets)","TRAVAUX OCM",
AQ1027="No root CAuse","No root cause",
AQ1027="ODU HS","TX ISSUE",
AQ1027="IP &amp; VLAN","TX ISSUE",
AQ1027="Warehouse HUAWEI","SPARE-ISSUE",
AQ1027="SPARE-HS","SPARE-ISSUE",
AQ1027="Power Telco","RAN ISSUE",AQ1027="no impacts","no impacts"
),"")</f>
        <v>No root cause</v>
      </c>
      <c r="AQ1027" s="127" t="s">
        <v>5344</v>
      </c>
      <c r="AR1027" s="48" t="str" cm="1">
        <f t="array" ref="AR1027">IFERROR(_xlfn.IFS(
AQ1027="MPR ISSUE","ACTIVE",
AQ1027="BSS Hardware Issue","ACTIVE",
AQ1027="Sites strategiques, MLL, Pylone, etc.","PASSIVE",
AQ1027="AKTIVCO DEFAUT GE &amp; POWER Cabinet","PASSIVE",
AQ1027="AKTIVCO Coupure ENEO &amp; Baisse de tension","PASSIVE",
AQ1027="Coupure ENEO &amp; Baisse de tension","PASSIVE",
AQ1027="Defaut GE &amp; POWER Cabinet","PASSIVE",
AQ1027="Sharing","PASSIVE",
AQ1027="Sites strategiques &amp; DataCenter","PASSIVE",
AQ1027="Exclu","Exclu",
AQ1027="SAT","ACTIVE",
AQ1027="SPARE-ISSUE","SPARE-ISSUE",
AQ1027="Fiber CAmtel","ACTIVE",
AQ1027="Fiber AOF","ACTIVE",
AQ1027="Projet OCM (HUAWEI)","PLANNED WORKS",
AQ1027="Projet OCM (NOKIA)","PLANNED WORKS",
AQ1027="ACCESS-ISSUE","ACCESS-ISSUE",
AQ1027="Projet OCM (ZTE, NOKIA, autres projets)","PLANNED WORKS",
AQ1027="No root CAuse","No root cause",
AQ1027="ODU HS","ACTIVE",
AQ1027="IP &amp; VLAN","ACTIVE",
AQ1027="Warehouse HUAWEI","SPARE-ISSUE",
AQ1027="SPARE-HS","SPARE-ISSUE",
AQ1027="Power Telco","ACTIVE", AQ1027="no impacts","no impacts"
),"")</f>
        <v>No root cause</v>
      </c>
      <c r="AS1027" s="92" t="s">
        <v>5537</v>
      </c>
      <c r="AT1027" s="98" t="s">
        <v>3308</v>
      </c>
      <c r="AV1027" s="17" t="s">
        <v>5537</v>
      </c>
      <c r="AW1027" s="7" t="s">
        <v>5537</v>
      </c>
      <c r="AX1027" s="6" t="s">
        <v>5537</v>
      </c>
      <c r="AY1027" s="7"/>
      <c r="AZ1027" s="3" t="s">
        <v>5537</v>
      </c>
      <c r="BA1027" s="18" t="s">
        <v>5537</v>
      </c>
      <c r="BB1027" s="18" t="s">
        <v>5537</v>
      </c>
      <c r="BC1027" s="18" t="s">
        <v>5537</v>
      </c>
      <c r="BD1027" s="18" t="s">
        <v>5537</v>
      </c>
      <c r="BE1027" s="18" t="s">
        <v>5537</v>
      </c>
      <c r="BF1027" s="18" t="s">
        <v>5537</v>
      </c>
      <c r="BG1027" s="18" t="s">
        <v>5537</v>
      </c>
      <c r="BH1027" s="18" t="s">
        <v>5537</v>
      </c>
      <c r="BI1027" s="18" t="s">
        <v>5537</v>
      </c>
      <c r="BJ1027" s="18" t="s">
        <v>5537</v>
      </c>
      <c r="BK1027" s="18" t="s">
        <v>5537</v>
      </c>
      <c r="BL1027" s="9" t="s">
        <v>5537</v>
      </c>
      <c r="BM1027" s="14" t="s">
        <v>5537</v>
      </c>
      <c r="BN1027" s="14" t="s">
        <v>5537</v>
      </c>
      <c r="BO1027" s="14" t="str">
        <f>_xlfn.XLOOKUP(B1027,'[4]cell downs 18042026 17h'!$B:$B,'[4]cell downs 18042026 17h'!$B:$B,"")</f>
        <v/>
      </c>
      <c r="BP1027" s="14" t="str">
        <f>_xlfn.XLOOKUP(B1027,'[5]Cells Huawei 19042026 15h'!$B:$B,'[5]Cells Huawei 19042026 15h'!$B:$B,"")</f>
        <v/>
      </c>
      <c r="BQ1027" s="9" t="str">
        <f>_xlfn.XLOOKUP(B1027,'[6]cells down 19042026 9H40'!$B:$B,'[6]cells down 19042026 9H40'!$B:$B,"")</f>
        <v/>
      </c>
      <c r="BR1027" s="9" t="s">
        <v>3308</v>
      </c>
      <c r="BS1027" s="9" t="s">
        <v>12</v>
      </c>
      <c r="BT1027" s="108"/>
    </row>
    <row r="1028" spans="1:72" s="9" customFormat="1" x14ac:dyDescent="0.35">
      <c r="A1028" s="1" t="s">
        <v>4937</v>
      </c>
      <c r="B1028" s="8" t="s">
        <v>4938</v>
      </c>
      <c r="C1028" s="3" t="str">
        <f>_xlfn.XLOOKUP(B1028,'[1]daily break down'!$D:$D,'[1]daily break down'!$E:$E,"")</f>
        <v>CENTRE</v>
      </c>
      <c r="D1028" s="1" t="s">
        <v>11</v>
      </c>
      <c r="E1028" s="1" t="s">
        <v>96</v>
      </c>
      <c r="F1028" s="3" t="s">
        <v>37</v>
      </c>
      <c r="G1028" s="1" t="s">
        <v>4939</v>
      </c>
      <c r="H1028" s="33" t="str">
        <f>_xlfn.XLOOKUP(B1028,[2]CALCULATION!$B:$B,[2]CALCULATION!$H:$H,"")</f>
        <v>NOKIA</v>
      </c>
      <c r="I1028" s="28">
        <v>0</v>
      </c>
      <c r="J1028" s="28">
        <v>0</v>
      </c>
      <c r="K1028" s="28">
        <v>0</v>
      </c>
      <c r="L1028" s="28">
        <v>0</v>
      </c>
      <c r="M1028" s="28">
        <v>0</v>
      </c>
      <c r="N1028" s="28">
        <v>0</v>
      </c>
      <c r="O1028" s="28">
        <v>0.30053964817907008</v>
      </c>
      <c r="P1028" s="28">
        <v>0</v>
      </c>
      <c r="Q1028" s="28">
        <v>0</v>
      </c>
      <c r="R1028" s="28">
        <v>0.45796757044175218</v>
      </c>
      <c r="S1028" s="93">
        <v>0</v>
      </c>
      <c r="T1028" s="93">
        <f>_xlfn.XLOOKUP(B1028,'[3]Nur des jours'!$B:$B,'[3]Nur des jours'!$U:$U,"")</f>
        <v>0</v>
      </c>
      <c r="U1028" s="93">
        <v>0.21238810958486926</v>
      </c>
      <c r="V1028" s="93">
        <v>0</v>
      </c>
      <c r="W1028" s="93">
        <v>0</v>
      </c>
      <c r="X1028" s="93">
        <v>8.9175391586982075E-4</v>
      </c>
      <c r="Y1028" s="93">
        <v>0</v>
      </c>
      <c r="Z1028" s="93">
        <v>0</v>
      </c>
      <c r="AA1028" s="93">
        <v>0</v>
      </c>
      <c r="AB1028" s="93">
        <v>0.12133203779324428</v>
      </c>
      <c r="AC1028" s="93">
        <f>_xlfn.XLOOKUP(B1028,'[3]Nur des jours'!$B:$B,'[3]Nur des jours'!$N:$N,"")</f>
        <v>0.48431155170888573</v>
      </c>
      <c r="AD1028" s="93">
        <v>0.48431155170888573</v>
      </c>
      <c r="AE1028" s="93">
        <v>0</v>
      </c>
      <c r="AF1028" s="93">
        <v>0</v>
      </c>
      <c r="AG1028" s="93"/>
      <c r="AH1028" s="93">
        <v>0</v>
      </c>
      <c r="AI1028" s="93">
        <v>0</v>
      </c>
      <c r="AJ1028" s="93">
        <v>0</v>
      </c>
      <c r="AK1028" s="93">
        <v>0</v>
      </c>
      <c r="AL1028" s="93">
        <v>0</v>
      </c>
      <c r="AM1028" s="49" t="s">
        <v>5559</v>
      </c>
      <c r="AN1028" s="49"/>
      <c r="AO1028" s="48" t="str" cm="1">
        <f t="array" ref="AO1028">IFERROR(_xlfn.IFS(
AQ1028="MPR ISSUE","PDH",
AQ1028="BSS Hardware Issue","BSS",
AQ1028="Sites strategiques, MLL, Pylone, etc.","ENVTECH",
AQ1028="AKTIVCO DEFAUT GE &amp; POWER Cabinet","AKTIVCO",
AQ1028="AKTIVCO Coupure ENEO &amp; Baisse de tension","AKTIVCO GRID ONLY",
AQ1028="Coupure ENEO &amp; Baisse de tension","IHS GRID ONLY",
AQ1028="Defaut GE &amp; POWER Cabinet","IHS",
AQ1028="Sharing","Partners",
AQ1028="Sites strategiques &amp; DataCenter","SST &amp; DC",
AQ1028="Exclu","Exclu",
AQ1028="SAT","SAT",
AQ1028="SPARE-ISSUE","SPARE-ISSUE",
AQ1028="Fiber CAmtel","TRANS_FO_CAMTEL",
AQ1028="Fiber AOF","Fiber AOF",
AQ1028="Projet OCM (HUAWEI)","TRAVAUX-HUAWEI",
AQ1028="Projet OCM (NOKIA)","TRAVAUX-NOKIA",
AQ1028="ACCESS-ISSUE","ACCESS-ISSUE",
AQ1028="Projet OCM (ZTE, NOKIA, autres projets)","TRAVAUX OCM",
AQ1028="No root CAuse","No root cause",
AQ1028="ODU HS","PDH",
AQ1028="IP &amp; VLAN","PDH",
AQ1028="Warehouse HUAWEI","SPARE-ISSUE",
AQ1028="SPARE-HS","SPARE-ISSUE",
AQ1028="Power Telco","BSS",AQ1028="no impacts","no impacts"
),"")</f>
        <v>No root cause</v>
      </c>
      <c r="AP1028" s="48" t="str" cm="1">
        <f t="array" ref="AP1028">IFERROR(_xlfn.IFS(
AQ1028="MPR ISSUE","TX ISSUE",
AQ1028="BSS Hardware Issue","RAN ISSUE",
AQ1028="Sites strategiques, MLL, Pylone, etc.","ENVTECH",
AQ1028="AKTIVCO DEFAUT GE &amp; POWER Cabinet","POWER ISSUE",
AQ1028="AKTIVCO Coupure ENEO &amp; Baisse de tension","POWER ISSUE",
AQ1028="Coupure ENEO &amp; Baisse de tension","POWER ISSUE",
AQ1028="Defaut GE &amp; POWER Cabinet","POWER ISSUE",
AQ1028="Sharing","POWER ISSUE",
AQ1028="Sites strategiques &amp; DataCenter","POWER ISSUE",
AQ1028="Exclu","Exclu",
AQ1028="SAT","TX ISSUE",
AQ1028="SPARE-ISSUE","SPARE-ISSUE",
AQ1028="Fiber CAmtel","TX ISSUE",
AQ1028="Fiber AOF","TX ISSUE",
AQ1028="Projet OCM (HUAWEI)","TRAVAUX-HUAWEI",
AQ1028="Projet OCM (NOKIA)","TRAVAUX -NOKIA",
AQ1028="ACCESS-ISSUE","ACCESS-ISSUE",
AQ1028="Projet OCM (ZTE, NOKIA, autres projets)","TRAVAUX OCM",
AQ1028="No root CAuse","No root cause",
AQ1028="ODU HS","TX ISSUE",
AQ1028="IP &amp; VLAN","TX ISSUE",
AQ1028="Warehouse HUAWEI","SPARE-ISSUE",
AQ1028="SPARE-HS","SPARE-ISSUE",
AQ1028="Power Telco","RAN ISSUE",AQ1028="no impacts","no impacts"
),"")</f>
        <v>No root cause</v>
      </c>
      <c r="AQ1028" s="127" t="s">
        <v>5344</v>
      </c>
      <c r="AR1028" s="48" t="str" cm="1">
        <f t="array" ref="AR1028">IFERROR(_xlfn.IFS(
AQ1028="MPR ISSUE","ACTIVE",
AQ1028="BSS Hardware Issue","ACTIVE",
AQ1028="Sites strategiques, MLL, Pylone, etc.","PASSIVE",
AQ1028="AKTIVCO DEFAUT GE &amp; POWER Cabinet","PASSIVE",
AQ1028="AKTIVCO Coupure ENEO &amp; Baisse de tension","PASSIVE",
AQ1028="Coupure ENEO &amp; Baisse de tension","PASSIVE",
AQ1028="Defaut GE &amp; POWER Cabinet","PASSIVE",
AQ1028="Sharing","PASSIVE",
AQ1028="Sites strategiques &amp; DataCenter","PASSIVE",
AQ1028="Exclu","Exclu",
AQ1028="SAT","ACTIVE",
AQ1028="SPARE-ISSUE","SPARE-ISSUE",
AQ1028="Fiber CAmtel","ACTIVE",
AQ1028="Fiber AOF","ACTIVE",
AQ1028="Projet OCM (HUAWEI)","PLANNED WORKS",
AQ1028="Projet OCM (NOKIA)","PLANNED WORKS",
AQ1028="ACCESS-ISSUE","ACCESS-ISSUE",
AQ1028="Projet OCM (ZTE, NOKIA, autres projets)","PLANNED WORKS",
AQ1028="No root CAuse","No root cause",
AQ1028="ODU HS","ACTIVE",
AQ1028="IP &amp; VLAN","ACTIVE",
AQ1028="Warehouse HUAWEI","SPARE-ISSUE",
AQ1028="SPARE-HS","SPARE-ISSUE",
AQ1028="Power Telco","ACTIVE", AQ1028="no impacts","no impacts"
),"")</f>
        <v>No root cause</v>
      </c>
      <c r="AS1028" s="92" t="s">
        <v>5537</v>
      </c>
      <c r="AT1028" s="98" t="s">
        <v>4938</v>
      </c>
      <c r="AV1028" s="17" t="s">
        <v>5537</v>
      </c>
      <c r="AW1028" s="7" t="s">
        <v>5537</v>
      </c>
      <c r="AX1028" s="6" t="s">
        <v>5537</v>
      </c>
      <c r="AY1028" s="7"/>
      <c r="AZ1028" s="3" t="s">
        <v>5537</v>
      </c>
      <c r="BA1028" s="18" t="s">
        <v>5537</v>
      </c>
      <c r="BB1028" s="18" t="s">
        <v>5537</v>
      </c>
      <c r="BC1028" s="18" t="s">
        <v>5537</v>
      </c>
      <c r="BD1028" s="18" t="s">
        <v>5537</v>
      </c>
      <c r="BE1028" s="18" t="s">
        <v>5537</v>
      </c>
      <c r="BF1028" s="18" t="s">
        <v>5537</v>
      </c>
      <c r="BG1028" s="18" t="s">
        <v>5537</v>
      </c>
      <c r="BH1028" s="18" t="s">
        <v>5537</v>
      </c>
      <c r="BI1028" s="18" t="s">
        <v>5537</v>
      </c>
      <c r="BJ1028" s="18" t="s">
        <v>5537</v>
      </c>
      <c r="BK1028" s="18" t="s">
        <v>5537</v>
      </c>
      <c r="BL1028" s="9" t="s">
        <v>5537</v>
      </c>
      <c r="BM1028" s="14" t="s">
        <v>5537</v>
      </c>
      <c r="BN1028" s="14" t="s">
        <v>5537</v>
      </c>
      <c r="BO1028" s="14" t="str">
        <f>_xlfn.XLOOKUP(B1028,'[4]cell downs 18042026 17h'!$B:$B,'[4]cell downs 18042026 17h'!$B:$B,"")</f>
        <v/>
      </c>
      <c r="BP1028" s="14" t="str">
        <f>_xlfn.XLOOKUP(B1028,'[5]Cells Huawei 19042026 15h'!$B:$B,'[5]Cells Huawei 19042026 15h'!$B:$B,"")</f>
        <v/>
      </c>
      <c r="BQ1028" s="9" t="str">
        <f>_xlfn.XLOOKUP(B1028,'[6]cells down 19042026 9H40'!$B:$B,'[6]cells down 19042026 9H40'!$B:$B,"")</f>
        <v/>
      </c>
      <c r="BR1028" s="9" t="s">
        <v>4938</v>
      </c>
      <c r="BS1028" s="9" t="s">
        <v>594</v>
      </c>
      <c r="BT1028" s="108"/>
    </row>
    <row r="1029" spans="1:72" s="9" customFormat="1" x14ac:dyDescent="0.35">
      <c r="A1029" s="1" t="s">
        <v>4537</v>
      </c>
      <c r="B1029" s="1" t="s">
        <v>4538</v>
      </c>
      <c r="C1029" s="3" t="str">
        <f>_xlfn.XLOOKUP(B1029,'[1]daily break down'!$D:$D,'[1]daily break down'!$E:$E,"")</f>
        <v>CENTRE</v>
      </c>
      <c r="D1029" s="1" t="s">
        <v>11</v>
      </c>
      <c r="E1029" s="1" t="s">
        <v>12</v>
      </c>
      <c r="F1029" s="3" t="s">
        <v>37</v>
      </c>
      <c r="G1029" s="1" t="s">
        <v>2612</v>
      </c>
      <c r="H1029" s="34" t="str">
        <f>_xlfn.XLOOKUP(B1029,[2]CALCULATION!$B:$B,[2]CALCULATION!$H:$H,"")</f>
        <v>ZTE</v>
      </c>
      <c r="I1029" s="28">
        <v>18.468883495561204</v>
      </c>
      <c r="J1029" s="28">
        <v>18.491409199476077</v>
      </c>
      <c r="K1029" s="28">
        <v>32.767176607225913</v>
      </c>
      <c r="L1029" s="28">
        <v>0</v>
      </c>
      <c r="M1029" s="28">
        <v>0</v>
      </c>
      <c r="N1029" s="28">
        <v>0</v>
      </c>
      <c r="O1029" s="28">
        <v>0</v>
      </c>
      <c r="P1029" s="28">
        <v>0</v>
      </c>
      <c r="Q1029" s="28">
        <v>0</v>
      </c>
      <c r="R1029" s="28">
        <v>0</v>
      </c>
      <c r="S1029" s="93">
        <v>0</v>
      </c>
      <c r="T1029" s="93">
        <f>_xlfn.XLOOKUP(B1029,'[3]Nur des jours'!$B:$B,'[3]Nur des jours'!$U:$U,"")</f>
        <v>0</v>
      </c>
      <c r="U1029" s="93">
        <v>0</v>
      </c>
      <c r="V1029" s="93">
        <v>0</v>
      </c>
      <c r="W1029" s="93">
        <v>0</v>
      </c>
      <c r="X1029" s="93">
        <v>0</v>
      </c>
      <c r="Y1029" s="93">
        <v>0</v>
      </c>
      <c r="Z1029" s="93">
        <v>0</v>
      </c>
      <c r="AA1029" s="93">
        <v>0</v>
      </c>
      <c r="AB1029" s="93">
        <v>0</v>
      </c>
      <c r="AC1029" s="93">
        <f>_xlfn.XLOOKUP(B1029,'[3]Nur des jours'!$B:$B,'[3]Nur des jours'!$N:$N,"")</f>
        <v>0.47350349424854477</v>
      </c>
      <c r="AD1029" s="93">
        <v>0.47350349424854477</v>
      </c>
      <c r="AE1029" s="93">
        <v>0</v>
      </c>
      <c r="AF1029" s="93">
        <v>0</v>
      </c>
      <c r="AG1029" s="93"/>
      <c r="AH1029" s="93">
        <v>0</v>
      </c>
      <c r="AI1029" s="93">
        <v>0</v>
      </c>
      <c r="AJ1029" s="93">
        <v>0</v>
      </c>
      <c r="AK1029" s="93">
        <v>0</v>
      </c>
      <c r="AL1029" s="93">
        <v>0</v>
      </c>
      <c r="AM1029" s="49" t="s">
        <v>5559</v>
      </c>
      <c r="AN1029" s="49"/>
      <c r="AO1029" s="48" t="str" cm="1">
        <f t="array" ref="AO1029">IFERROR(_xlfn.IFS(
AQ1029="MPR ISSUE","PDH",
AQ1029="BSS Hardware Issue","BSS",
AQ1029="Sites strategiques, MLL, Pylone, etc.","ENVTECH",
AQ1029="AKTIVCO DEFAUT GE &amp; POWER Cabinet","AKTIVCO",
AQ1029="AKTIVCO Coupure ENEO &amp; Baisse de tension","AKTIVCO GRID ONLY",
AQ1029="Coupure ENEO &amp; Baisse de tension","IHS GRID ONLY",
AQ1029="Defaut GE &amp; POWER Cabinet","IHS",
AQ1029="Sharing","Partners",
AQ1029="Sites strategiques &amp; DataCenter","SST &amp; DC",
AQ1029="Exclu","Exclu",
AQ1029="SAT","SAT",
AQ1029="SPARE-ISSUE","SPARE-ISSUE",
AQ1029="Fiber CAmtel","TRANS_FO_CAMTEL",
AQ1029="Fiber AOF","Fiber AOF",
AQ1029="Projet OCM (HUAWEI)","TRAVAUX-HUAWEI",
AQ1029="Projet OCM (NOKIA)","TRAVAUX-NOKIA",
AQ1029="ACCESS-ISSUE","ACCESS-ISSUE",
AQ1029="Projet OCM (ZTE, NOKIA, autres projets)","TRAVAUX OCM",
AQ1029="No root CAuse","No root cause",
AQ1029="ODU HS","PDH",
AQ1029="IP &amp; VLAN","PDH",
AQ1029="Warehouse HUAWEI","SPARE-ISSUE",
AQ1029="SPARE-HS","SPARE-ISSUE",
AQ1029="Power Telco","BSS",AQ1029="no impacts","no impacts"
),"")</f>
        <v>No root cause</v>
      </c>
      <c r="AP1029" s="48" t="str" cm="1">
        <f t="array" ref="AP1029">IFERROR(_xlfn.IFS(
AQ1029="MPR ISSUE","TX ISSUE",
AQ1029="BSS Hardware Issue","RAN ISSUE",
AQ1029="Sites strategiques, MLL, Pylone, etc.","ENVTECH",
AQ1029="AKTIVCO DEFAUT GE &amp; POWER Cabinet","POWER ISSUE",
AQ1029="AKTIVCO Coupure ENEO &amp; Baisse de tension","POWER ISSUE",
AQ1029="Coupure ENEO &amp; Baisse de tension","POWER ISSUE",
AQ1029="Defaut GE &amp; POWER Cabinet","POWER ISSUE",
AQ1029="Sharing","POWER ISSUE",
AQ1029="Sites strategiques &amp; DataCenter","POWER ISSUE",
AQ1029="Exclu","Exclu",
AQ1029="SAT","TX ISSUE",
AQ1029="SPARE-ISSUE","SPARE-ISSUE",
AQ1029="Fiber CAmtel","TX ISSUE",
AQ1029="Fiber AOF","TX ISSUE",
AQ1029="Projet OCM (HUAWEI)","TRAVAUX-HUAWEI",
AQ1029="Projet OCM (NOKIA)","TRAVAUX -NOKIA",
AQ1029="ACCESS-ISSUE","ACCESS-ISSUE",
AQ1029="Projet OCM (ZTE, NOKIA, autres projets)","TRAVAUX OCM",
AQ1029="No root CAuse","No root cause",
AQ1029="ODU HS","TX ISSUE",
AQ1029="IP &amp; VLAN","TX ISSUE",
AQ1029="Warehouse HUAWEI","SPARE-ISSUE",
AQ1029="SPARE-HS","SPARE-ISSUE",
AQ1029="Power Telco","RAN ISSUE",AQ1029="no impacts","no impacts"
),"")</f>
        <v>No root cause</v>
      </c>
      <c r="AQ1029" s="127" t="s">
        <v>5344</v>
      </c>
      <c r="AR1029" s="48" t="str" cm="1">
        <f t="array" ref="AR1029">IFERROR(_xlfn.IFS(
AQ1029="MPR ISSUE","ACTIVE",
AQ1029="BSS Hardware Issue","ACTIVE",
AQ1029="Sites strategiques, MLL, Pylone, etc.","PASSIVE",
AQ1029="AKTIVCO DEFAUT GE &amp; POWER Cabinet","PASSIVE",
AQ1029="AKTIVCO Coupure ENEO &amp; Baisse de tension","PASSIVE",
AQ1029="Coupure ENEO &amp; Baisse de tension","PASSIVE",
AQ1029="Defaut GE &amp; POWER Cabinet","PASSIVE",
AQ1029="Sharing","PASSIVE",
AQ1029="Sites strategiques &amp; DataCenter","PASSIVE",
AQ1029="Exclu","Exclu",
AQ1029="SAT","ACTIVE",
AQ1029="SPARE-ISSUE","SPARE-ISSUE",
AQ1029="Fiber CAmtel","ACTIVE",
AQ1029="Fiber AOF","ACTIVE",
AQ1029="Projet OCM (HUAWEI)","PLANNED WORKS",
AQ1029="Projet OCM (NOKIA)","PLANNED WORKS",
AQ1029="ACCESS-ISSUE","ACCESS-ISSUE",
AQ1029="Projet OCM (ZTE, NOKIA, autres projets)","PLANNED WORKS",
AQ1029="No root CAuse","No root cause",
AQ1029="ODU HS","ACTIVE",
AQ1029="IP &amp; VLAN","ACTIVE",
AQ1029="Warehouse HUAWEI","SPARE-ISSUE",
AQ1029="SPARE-HS","SPARE-ISSUE",
AQ1029="Power Telco","ACTIVE", AQ1029="no impacts","no impacts"
),"")</f>
        <v>No root cause</v>
      </c>
      <c r="AS1029" s="92" t="s">
        <v>5537</v>
      </c>
      <c r="AT1029" s="98" t="s">
        <v>4538</v>
      </c>
      <c r="AV1029" s="17" t="s">
        <v>5537</v>
      </c>
      <c r="AW1029" s="7" t="s">
        <v>5537</v>
      </c>
      <c r="AX1029" s="6" t="s">
        <v>5537</v>
      </c>
      <c r="AY1029" s="7"/>
      <c r="AZ1029" s="3" t="s">
        <v>5537</v>
      </c>
      <c r="BA1029" s="18" t="s">
        <v>5537</v>
      </c>
      <c r="BB1029" s="18" t="s">
        <v>5537</v>
      </c>
      <c r="BC1029" s="18" t="s">
        <v>5537</v>
      </c>
      <c r="BD1029" s="18" t="s">
        <v>5537</v>
      </c>
      <c r="BE1029" s="18" t="s">
        <v>5537</v>
      </c>
      <c r="BF1029" s="18" t="s">
        <v>5537</v>
      </c>
      <c r="BG1029" s="18" t="s">
        <v>5537</v>
      </c>
      <c r="BH1029" s="18" t="s">
        <v>5537</v>
      </c>
      <c r="BI1029" s="18" t="s">
        <v>5537</v>
      </c>
      <c r="BJ1029" s="18" t="s">
        <v>5537</v>
      </c>
      <c r="BK1029" s="18" t="s">
        <v>5537</v>
      </c>
      <c r="BL1029" s="9" t="s">
        <v>5537</v>
      </c>
      <c r="BM1029" s="14" t="s">
        <v>5537</v>
      </c>
      <c r="BN1029" s="14" t="s">
        <v>5537</v>
      </c>
      <c r="BO1029" s="14" t="str">
        <f>_xlfn.XLOOKUP(B1029,'[4]cell downs 18042026 17h'!$B:$B,'[4]cell downs 18042026 17h'!$B:$B,"")</f>
        <v/>
      </c>
      <c r="BP1029" s="14" t="str">
        <f>_xlfn.XLOOKUP(B1029,'[5]Cells Huawei 19042026 15h'!$B:$B,'[5]Cells Huawei 19042026 15h'!$B:$B,"")</f>
        <v/>
      </c>
      <c r="BQ1029" s="9" t="str">
        <f>_xlfn.XLOOKUP(B1029,'[6]cells down 19042026 9H40'!$B:$B,'[6]cells down 19042026 9H40'!$B:$B,"")</f>
        <v/>
      </c>
      <c r="BR1029" s="9" t="s">
        <v>4538</v>
      </c>
      <c r="BS1029" s="9" t="s">
        <v>12</v>
      </c>
      <c r="BT1029" s="108"/>
    </row>
    <row r="1030" spans="1:72" s="9" customFormat="1" x14ac:dyDescent="0.35">
      <c r="A1030" s="1" t="s">
        <v>5582</v>
      </c>
      <c r="B1030" s="8" t="s">
        <v>1967</v>
      </c>
      <c r="C1030" s="3" t="str">
        <f>_xlfn.XLOOKUP(B1030,'[1]daily break down'!$D:$D,'[1]daily break down'!$E:$E,"")</f>
        <v>Douala</v>
      </c>
      <c r="D1030" s="1" t="s">
        <v>11</v>
      </c>
      <c r="E1030" s="1" t="s">
        <v>12</v>
      </c>
      <c r="F1030" s="3" t="s">
        <v>31</v>
      </c>
      <c r="G1030" s="1" t="s">
        <v>32</v>
      </c>
      <c r="H1030" s="34" t="str">
        <f>_xlfn.XLOOKUP(B1030,[2]CALCULATION!$B:$B,[2]CALCULATION!$H:$H,"")</f>
        <v>ZTE</v>
      </c>
      <c r="I1030" s="28">
        <v>0</v>
      </c>
      <c r="J1030" s="28">
        <v>0</v>
      </c>
      <c r="K1030" s="28">
        <v>0</v>
      </c>
      <c r="L1030" s="28">
        <v>0</v>
      </c>
      <c r="M1030" s="28">
        <v>0</v>
      </c>
      <c r="N1030" s="28">
        <v>0</v>
      </c>
      <c r="O1030" s="28">
        <v>0</v>
      </c>
      <c r="P1030" s="28">
        <v>0</v>
      </c>
      <c r="Q1030" s="28">
        <v>0.14391124694306726</v>
      </c>
      <c r="R1030" s="28">
        <v>0</v>
      </c>
      <c r="S1030" s="93">
        <v>0</v>
      </c>
      <c r="T1030" s="93">
        <f>_xlfn.XLOOKUP(B1030,'[3]Nur des jours'!$B:$B,'[3]Nur des jours'!$U:$U,"")</f>
        <v>0</v>
      </c>
      <c r="U1030" s="93">
        <v>0</v>
      </c>
      <c r="V1030" s="93">
        <v>0</v>
      </c>
      <c r="W1030" s="93">
        <v>0</v>
      </c>
      <c r="X1030" s="93">
        <v>0</v>
      </c>
      <c r="Y1030" s="93">
        <v>20.50800366974573</v>
      </c>
      <c r="Z1030" s="93">
        <v>0</v>
      </c>
      <c r="AA1030" s="93">
        <v>0</v>
      </c>
      <c r="AB1030" s="93">
        <v>0</v>
      </c>
      <c r="AC1030" s="93">
        <f>_xlfn.XLOOKUP(B1030,'[3]Nur des jours'!$B:$B,'[3]Nur des jours'!$N:$N,"")</f>
        <v>0.38320449272756835</v>
      </c>
      <c r="AD1030" s="93">
        <v>0.38320449272756835</v>
      </c>
      <c r="AE1030" s="93">
        <v>0</v>
      </c>
      <c r="AF1030" s="93">
        <v>0</v>
      </c>
      <c r="AG1030" s="93"/>
      <c r="AH1030" s="93">
        <v>0</v>
      </c>
      <c r="AI1030" s="93">
        <v>0</v>
      </c>
      <c r="AJ1030" s="93">
        <v>0</v>
      </c>
      <c r="AK1030" s="93">
        <v>0</v>
      </c>
      <c r="AL1030" s="93">
        <v>0</v>
      </c>
      <c r="AM1030" s="49" t="s">
        <v>5559</v>
      </c>
      <c r="AN1030" s="49"/>
      <c r="AO1030" s="48" t="str" cm="1">
        <f t="array" ref="AO1030">IFERROR(_xlfn.IFS(
AQ1030="MPR ISSUE","PDH",
AQ1030="BSS Hardware Issue","BSS",
AQ1030="Sites strategiques, MLL, Pylone, etc.","ENVTECH",
AQ1030="AKTIVCO DEFAUT GE &amp; POWER Cabinet","AKTIVCO",
AQ1030="AKTIVCO Coupure ENEO &amp; Baisse de tension","AKTIVCO GRID ONLY",
AQ1030="Coupure ENEO &amp; Baisse de tension","IHS GRID ONLY",
AQ1030="Defaut GE &amp; POWER Cabinet","IHS",
AQ1030="Sharing","Partners",
AQ1030="Sites strategiques &amp; DataCenter","SST &amp; DC",
AQ1030="Exclu","Exclu",
AQ1030="SAT","SAT",
AQ1030="SPARE-ISSUE","SPARE-ISSUE",
AQ1030="Fiber CAmtel","TRANS_FO_CAMTEL",
AQ1030="Fiber AOF","Fiber AOF",
AQ1030="Projet OCM (HUAWEI)","TRAVAUX-HUAWEI",
AQ1030="Projet OCM (NOKIA)","TRAVAUX-NOKIA",
AQ1030="ACCESS-ISSUE","ACCESS-ISSUE",
AQ1030="Projet OCM (ZTE, NOKIA, autres projets)","TRAVAUX OCM",
AQ1030="No root CAuse","No root cause",
AQ1030="ODU HS","PDH",
AQ1030="IP &amp; VLAN","PDH",
AQ1030="Warehouse HUAWEI","SPARE-ISSUE",
AQ1030="SPARE-HS","SPARE-ISSUE",
AQ1030="Power Telco","BSS",AQ1030="no impacts","no impacts"
),"")</f>
        <v>No root cause</v>
      </c>
      <c r="AP1030" s="48" t="str" cm="1">
        <f t="array" ref="AP1030">IFERROR(_xlfn.IFS(
AQ1030="MPR ISSUE","TX ISSUE",
AQ1030="BSS Hardware Issue","RAN ISSUE",
AQ1030="Sites strategiques, MLL, Pylone, etc.","ENVTECH",
AQ1030="AKTIVCO DEFAUT GE &amp; POWER Cabinet","POWER ISSUE",
AQ1030="AKTIVCO Coupure ENEO &amp; Baisse de tension","POWER ISSUE",
AQ1030="Coupure ENEO &amp; Baisse de tension","POWER ISSUE",
AQ1030="Defaut GE &amp; POWER Cabinet","POWER ISSUE",
AQ1030="Sharing","POWER ISSUE",
AQ1030="Sites strategiques &amp; DataCenter","POWER ISSUE",
AQ1030="Exclu","Exclu",
AQ1030="SAT","TX ISSUE",
AQ1030="SPARE-ISSUE","SPARE-ISSUE",
AQ1030="Fiber CAmtel","TX ISSUE",
AQ1030="Fiber AOF","TX ISSUE",
AQ1030="Projet OCM (HUAWEI)","TRAVAUX-HUAWEI",
AQ1030="Projet OCM (NOKIA)","TRAVAUX -NOKIA",
AQ1030="ACCESS-ISSUE","ACCESS-ISSUE",
AQ1030="Projet OCM (ZTE, NOKIA, autres projets)","TRAVAUX OCM",
AQ1030="No root CAuse","No root cause",
AQ1030="ODU HS","TX ISSUE",
AQ1030="IP &amp; VLAN","TX ISSUE",
AQ1030="Warehouse HUAWEI","SPARE-ISSUE",
AQ1030="SPARE-HS","SPARE-ISSUE",
AQ1030="Power Telco","RAN ISSUE",AQ1030="no impacts","no impacts"
),"")</f>
        <v>No root cause</v>
      </c>
      <c r="AQ1030" s="127" t="s">
        <v>5344</v>
      </c>
      <c r="AR1030" s="48" t="str" cm="1">
        <f t="array" ref="AR1030">IFERROR(_xlfn.IFS(
AQ1030="MPR ISSUE","ACTIVE",
AQ1030="BSS Hardware Issue","ACTIVE",
AQ1030="Sites strategiques, MLL, Pylone, etc.","PASSIVE",
AQ1030="AKTIVCO DEFAUT GE &amp; POWER Cabinet","PASSIVE",
AQ1030="AKTIVCO Coupure ENEO &amp; Baisse de tension","PASSIVE",
AQ1030="Coupure ENEO &amp; Baisse de tension","PASSIVE",
AQ1030="Defaut GE &amp; POWER Cabinet","PASSIVE",
AQ1030="Sharing","PASSIVE",
AQ1030="Sites strategiques &amp; DataCenter","PASSIVE",
AQ1030="Exclu","Exclu",
AQ1030="SAT","ACTIVE",
AQ1030="SPARE-ISSUE","SPARE-ISSUE",
AQ1030="Fiber CAmtel","ACTIVE",
AQ1030="Fiber AOF","ACTIVE",
AQ1030="Projet OCM (HUAWEI)","PLANNED WORKS",
AQ1030="Projet OCM (NOKIA)","PLANNED WORKS",
AQ1030="ACCESS-ISSUE","ACCESS-ISSUE",
AQ1030="Projet OCM (ZTE, NOKIA, autres projets)","PLANNED WORKS",
AQ1030="No root CAuse","No root cause",
AQ1030="ODU HS","ACTIVE",
AQ1030="IP &amp; VLAN","ACTIVE",
AQ1030="Warehouse HUAWEI","SPARE-ISSUE",
AQ1030="SPARE-HS","SPARE-ISSUE",
AQ1030="Power Telco","ACTIVE", AQ1030="no impacts","no impacts"
),"")</f>
        <v>No root cause</v>
      </c>
      <c r="AS1030" s="92" t="s">
        <v>5537</v>
      </c>
      <c r="AT1030" s="98" t="s">
        <v>1967</v>
      </c>
      <c r="AV1030" s="17" t="s">
        <v>5537</v>
      </c>
      <c r="AW1030" s="7" t="s">
        <v>5537</v>
      </c>
      <c r="AX1030" s="6" t="s">
        <v>5537</v>
      </c>
      <c r="AY1030" s="7"/>
      <c r="AZ1030" s="3" t="s">
        <v>5537</v>
      </c>
      <c r="BA1030" s="18" t="s">
        <v>5537</v>
      </c>
      <c r="BB1030" s="18" t="s">
        <v>5537</v>
      </c>
      <c r="BC1030" s="18" t="s">
        <v>5537</v>
      </c>
      <c r="BD1030" s="18" t="s">
        <v>5537</v>
      </c>
      <c r="BE1030" s="18" t="s">
        <v>5537</v>
      </c>
      <c r="BF1030" s="18" t="s">
        <v>5537</v>
      </c>
      <c r="BG1030" s="18" t="s">
        <v>5537</v>
      </c>
      <c r="BH1030" s="18" t="s">
        <v>5537</v>
      </c>
      <c r="BI1030" s="18" t="s">
        <v>5537</v>
      </c>
      <c r="BJ1030" s="18" t="s">
        <v>5537</v>
      </c>
      <c r="BK1030" s="18" t="s">
        <v>5537</v>
      </c>
      <c r="BL1030" s="9" t="s">
        <v>5537</v>
      </c>
      <c r="BM1030" s="14" t="s">
        <v>5537</v>
      </c>
      <c r="BN1030" s="14" t="s">
        <v>5537</v>
      </c>
      <c r="BO1030" s="14" t="str">
        <f>_xlfn.XLOOKUP(B1030,'[4]cell downs 18042026 17h'!$B:$B,'[4]cell downs 18042026 17h'!$B:$B,"")</f>
        <v/>
      </c>
      <c r="BP1030" s="14" t="str">
        <f>_xlfn.XLOOKUP(B1030,'[5]Cells Huawei 19042026 15h'!$B:$B,'[5]Cells Huawei 19042026 15h'!$B:$B,"")</f>
        <v/>
      </c>
      <c r="BQ1030" s="9" t="str">
        <f>_xlfn.XLOOKUP(B1030,'[6]cells down 19042026 9H40'!$B:$B,'[6]cells down 19042026 9H40'!$B:$B,"")</f>
        <v/>
      </c>
      <c r="BR1030" s="9" t="s">
        <v>1967</v>
      </c>
      <c r="BS1030" s="9" t="s">
        <v>12</v>
      </c>
      <c r="BT1030" s="108"/>
    </row>
    <row r="1031" spans="1:72" s="9" customFormat="1" x14ac:dyDescent="0.35">
      <c r="A1031" s="1" t="s">
        <v>1443</v>
      </c>
      <c r="B1031" s="8" t="s">
        <v>1444</v>
      </c>
      <c r="C1031" s="3" t="str">
        <f>_xlfn.XLOOKUP(B1031,'[1]daily break down'!$D:$D,'[1]daily break down'!$E:$E,"")</f>
        <v>CENTRE</v>
      </c>
      <c r="D1031" s="1" t="s">
        <v>11</v>
      </c>
      <c r="E1031" s="1" t="str">
        <f>BS1031</f>
        <v>Grid-Gen-Lithium</v>
      </c>
      <c r="F1031" s="3" t="s">
        <v>69</v>
      </c>
      <c r="G1031" s="1" t="s">
        <v>1445</v>
      </c>
      <c r="H1031" s="33" t="str">
        <f>_xlfn.XLOOKUP(B1031,[2]CALCULATION!$B:$B,[2]CALCULATION!$H:$H,"")</f>
        <v>NOKIA</v>
      </c>
      <c r="I1031" s="28">
        <v>0</v>
      </c>
      <c r="J1031" s="28">
        <v>0</v>
      </c>
      <c r="K1031" s="28">
        <v>0</v>
      </c>
      <c r="L1031" s="28">
        <v>0</v>
      </c>
      <c r="M1031" s="28">
        <v>0</v>
      </c>
      <c r="N1031" s="28">
        <v>0</v>
      </c>
      <c r="O1031" s="28">
        <v>0</v>
      </c>
      <c r="P1031" s="28">
        <v>0</v>
      </c>
      <c r="Q1031" s="28">
        <v>0</v>
      </c>
      <c r="R1031" s="28">
        <v>0</v>
      </c>
      <c r="S1031" s="93">
        <v>0</v>
      </c>
      <c r="T1031" s="93">
        <f>_xlfn.XLOOKUP(B1031,'[3]Nur des jours'!$B:$B,'[3]Nur des jours'!$U:$U,"")</f>
        <v>0</v>
      </c>
      <c r="U1031" s="93">
        <v>0.23633103934238686</v>
      </c>
      <c r="V1031" s="93">
        <v>0</v>
      </c>
      <c r="W1031" s="93">
        <v>0</v>
      </c>
      <c r="X1031" s="93">
        <v>0</v>
      </c>
      <c r="Y1031" s="93">
        <v>0</v>
      </c>
      <c r="Z1031" s="93">
        <v>0</v>
      </c>
      <c r="AA1031" s="93">
        <v>0</v>
      </c>
      <c r="AB1031" s="93">
        <v>0</v>
      </c>
      <c r="AC1031" s="93">
        <f>_xlfn.XLOOKUP(B1031,'[3]Nur des jours'!$B:$B,'[3]Nur des jours'!$N:$N,"")</f>
        <v>0.36057369216501534</v>
      </c>
      <c r="AD1031" s="93">
        <v>0.36057369216501534</v>
      </c>
      <c r="AE1031" s="93">
        <v>0</v>
      </c>
      <c r="AF1031" s="93">
        <v>0</v>
      </c>
      <c r="AG1031" s="93"/>
      <c r="AH1031" s="93">
        <v>0</v>
      </c>
      <c r="AI1031" s="93">
        <v>0</v>
      </c>
      <c r="AJ1031" s="93">
        <v>0</v>
      </c>
      <c r="AK1031" s="93">
        <v>0</v>
      </c>
      <c r="AL1031" s="93">
        <v>0</v>
      </c>
      <c r="AM1031" s="49" t="s">
        <v>5559</v>
      </c>
      <c r="AN1031" s="49"/>
      <c r="AO1031" s="48" t="str" cm="1">
        <f t="array" ref="AO1031">IFERROR(_xlfn.IFS(
AQ1031="MPR ISSUE","PDH",
AQ1031="BSS Hardware Issue","BSS",
AQ1031="Sites strategiques, MLL, Pylone, etc.","ENVTECH",
AQ1031="AKTIVCO DEFAUT GE &amp; POWER Cabinet","AKTIVCO",
AQ1031="AKTIVCO Coupure ENEO &amp; Baisse de tension","AKTIVCO GRID ONLY",
AQ1031="Coupure ENEO &amp; Baisse de tension","IHS GRID ONLY",
AQ1031="Defaut GE &amp; POWER Cabinet","IHS",
AQ1031="Sharing","Partners",
AQ1031="Sites strategiques &amp; DataCenter","SST &amp; DC",
AQ1031="Exclu","Exclu",
AQ1031="SAT","SAT",
AQ1031="SPARE-ISSUE","SPARE-ISSUE",
AQ1031="Fiber CAmtel","TRANS_FO_CAMTEL",
AQ1031="Fiber AOF","Fiber AOF",
AQ1031="Projet OCM (HUAWEI)","TRAVAUX-HUAWEI",
AQ1031="Projet OCM (NOKIA)","TRAVAUX-NOKIA",
AQ1031="ACCESS-ISSUE","ACCESS-ISSUE",
AQ1031="Projet OCM (ZTE, NOKIA, autres projets)","TRAVAUX OCM",
AQ1031="No root CAuse","No root cause",
AQ1031="ODU HS","PDH",
AQ1031="IP &amp; VLAN","PDH",
AQ1031="Warehouse HUAWEI","SPARE-ISSUE",
AQ1031="SPARE-HS","SPARE-ISSUE",
AQ1031="Power Telco","BSS",AQ1031="no impacts","no impacts"
),"")</f>
        <v>No root cause</v>
      </c>
      <c r="AP1031" s="48" t="str" cm="1">
        <f t="array" ref="AP1031">IFERROR(_xlfn.IFS(
AQ1031="MPR ISSUE","TX ISSUE",
AQ1031="BSS Hardware Issue","RAN ISSUE",
AQ1031="Sites strategiques, MLL, Pylone, etc.","ENVTECH",
AQ1031="AKTIVCO DEFAUT GE &amp; POWER Cabinet","POWER ISSUE",
AQ1031="AKTIVCO Coupure ENEO &amp; Baisse de tension","POWER ISSUE",
AQ1031="Coupure ENEO &amp; Baisse de tension","POWER ISSUE",
AQ1031="Defaut GE &amp; POWER Cabinet","POWER ISSUE",
AQ1031="Sharing","POWER ISSUE",
AQ1031="Sites strategiques &amp; DataCenter","POWER ISSUE",
AQ1031="Exclu","Exclu",
AQ1031="SAT","TX ISSUE",
AQ1031="SPARE-ISSUE","SPARE-ISSUE",
AQ1031="Fiber CAmtel","TX ISSUE",
AQ1031="Fiber AOF","TX ISSUE",
AQ1031="Projet OCM (HUAWEI)","TRAVAUX-HUAWEI",
AQ1031="Projet OCM (NOKIA)","TRAVAUX -NOKIA",
AQ1031="ACCESS-ISSUE","ACCESS-ISSUE",
AQ1031="Projet OCM (ZTE, NOKIA, autres projets)","TRAVAUX OCM",
AQ1031="No root CAuse","No root cause",
AQ1031="ODU HS","TX ISSUE",
AQ1031="IP &amp; VLAN","TX ISSUE",
AQ1031="Warehouse HUAWEI","SPARE-ISSUE",
AQ1031="SPARE-HS","SPARE-ISSUE",
AQ1031="Power Telco","RAN ISSUE",AQ1031="no impacts","no impacts"
),"")</f>
        <v>No root cause</v>
      </c>
      <c r="AQ1031" s="127" t="s">
        <v>5344</v>
      </c>
      <c r="AR1031" s="48" t="str" cm="1">
        <f t="array" ref="AR1031">IFERROR(_xlfn.IFS(
AQ1031="MPR ISSUE","ACTIVE",
AQ1031="BSS Hardware Issue","ACTIVE",
AQ1031="Sites strategiques, MLL, Pylone, etc.","PASSIVE",
AQ1031="AKTIVCO DEFAUT GE &amp; POWER Cabinet","PASSIVE",
AQ1031="AKTIVCO Coupure ENEO &amp; Baisse de tension","PASSIVE",
AQ1031="Coupure ENEO &amp; Baisse de tension","PASSIVE",
AQ1031="Defaut GE &amp; POWER Cabinet","PASSIVE",
AQ1031="Sharing","PASSIVE",
AQ1031="Sites strategiques &amp; DataCenter","PASSIVE",
AQ1031="Exclu","Exclu",
AQ1031="SAT","ACTIVE",
AQ1031="SPARE-ISSUE","SPARE-ISSUE",
AQ1031="Fiber CAmtel","ACTIVE",
AQ1031="Fiber AOF","ACTIVE",
AQ1031="Projet OCM (HUAWEI)","PLANNED WORKS",
AQ1031="Projet OCM (NOKIA)","PLANNED WORKS",
AQ1031="ACCESS-ISSUE","ACCESS-ISSUE",
AQ1031="Projet OCM (ZTE, NOKIA, autres projets)","PLANNED WORKS",
AQ1031="No root CAuse","No root cause",
AQ1031="ODU HS","ACTIVE",
AQ1031="IP &amp; VLAN","ACTIVE",
AQ1031="Warehouse HUAWEI","SPARE-ISSUE",
AQ1031="SPARE-HS","SPARE-ISSUE",
AQ1031="Power Telco","ACTIVE", AQ1031="no impacts","no impacts"
),"")</f>
        <v>No root cause</v>
      </c>
      <c r="AS1031" s="92" t="s">
        <v>5537</v>
      </c>
      <c r="AT1031" s="98" t="s">
        <v>1444</v>
      </c>
      <c r="AV1031" s="17" t="s">
        <v>5537</v>
      </c>
      <c r="AW1031" s="7" t="s">
        <v>5537</v>
      </c>
      <c r="AX1031" s="6" t="s">
        <v>5537</v>
      </c>
      <c r="AY1031" s="7"/>
      <c r="AZ1031" s="3" t="s">
        <v>5537</v>
      </c>
      <c r="BA1031" s="18" t="s">
        <v>5537</v>
      </c>
      <c r="BB1031" s="18" t="s">
        <v>5537</v>
      </c>
      <c r="BC1031" s="18" t="s">
        <v>5537</v>
      </c>
      <c r="BD1031" s="18" t="s">
        <v>5537</v>
      </c>
      <c r="BE1031" s="18" t="s">
        <v>5537</v>
      </c>
      <c r="BF1031" s="18" t="s">
        <v>5537</v>
      </c>
      <c r="BG1031" s="18" t="s">
        <v>5537</v>
      </c>
      <c r="BH1031" s="18" t="s">
        <v>5537</v>
      </c>
      <c r="BI1031" s="18" t="s">
        <v>5537</v>
      </c>
      <c r="BJ1031" s="18" t="s">
        <v>5537</v>
      </c>
      <c r="BK1031" s="18" t="s">
        <v>5537</v>
      </c>
      <c r="BL1031" s="9" t="s">
        <v>5537</v>
      </c>
      <c r="BM1031" s="14" t="s">
        <v>5537</v>
      </c>
      <c r="BN1031" s="14" t="s">
        <v>5537</v>
      </c>
      <c r="BO1031" s="14" t="str">
        <f>_xlfn.XLOOKUP(B1031,'[4]cell downs 18042026 17h'!$B:$B,'[4]cell downs 18042026 17h'!$B:$B,"")</f>
        <v/>
      </c>
      <c r="BP1031" s="14" t="str">
        <f>_xlfn.XLOOKUP(B1031,'[5]Cells Huawei 19042026 15h'!$B:$B,'[5]Cells Huawei 19042026 15h'!$B:$B,"")</f>
        <v/>
      </c>
      <c r="BQ1031" s="9" t="str">
        <f>_xlfn.XLOOKUP(B1031,'[6]cells down 19042026 9H40'!$B:$B,'[6]cells down 19042026 9H40'!$B:$B,"")</f>
        <v/>
      </c>
      <c r="BR1031" s="9" t="s">
        <v>1444</v>
      </c>
      <c r="BS1031" s="9" t="s">
        <v>594</v>
      </c>
      <c r="BT1031" s="108"/>
    </row>
    <row r="1032" spans="1:72" s="9" customFormat="1" x14ac:dyDescent="0.35">
      <c r="A1032" s="1" t="s">
        <v>713</v>
      </c>
      <c r="B1032" s="1" t="s">
        <v>714</v>
      </c>
      <c r="C1032" s="3" t="str">
        <f>_xlfn.XLOOKUP(B1032,'[1]daily break down'!$D:$D,'[1]daily break down'!$E:$E,"")</f>
        <v>Yaounde</v>
      </c>
      <c r="D1032" s="1" t="s">
        <v>5490</v>
      </c>
      <c r="E1032" s="1"/>
      <c r="F1032" s="3" t="s">
        <v>37</v>
      </c>
      <c r="G1032" s="1" t="s">
        <v>38</v>
      </c>
      <c r="H1032" s="34" t="str">
        <f>_xlfn.XLOOKUP(B1032,[2]CALCULATION!$B:$B,[2]CALCULATION!$H:$H,"")</f>
        <v>ZTE</v>
      </c>
      <c r="I1032" s="28">
        <v>11.882941960374737</v>
      </c>
      <c r="J1032" s="28">
        <v>17.664806824699731</v>
      </c>
      <c r="K1032" s="28">
        <v>18.607551229478961</v>
      </c>
      <c r="L1032" s="28">
        <v>1.2322969012621521</v>
      </c>
      <c r="M1032" s="28">
        <v>3.1796912676602949</v>
      </c>
      <c r="N1032" s="28">
        <v>0</v>
      </c>
      <c r="O1032" s="28">
        <v>0</v>
      </c>
      <c r="P1032" s="28">
        <v>1.0401060973138945</v>
      </c>
      <c r="Q1032" s="28">
        <v>0.70304095219342866</v>
      </c>
      <c r="R1032" s="28">
        <v>0.34179144087457441</v>
      </c>
      <c r="S1032" s="93">
        <v>0.61605927523949033</v>
      </c>
      <c r="T1032" s="93">
        <f>_xlfn.XLOOKUP(B1032,'[3]Nur des jours'!$B:$B,'[3]Nur des jours'!$U:$U,"")</f>
        <v>0</v>
      </c>
      <c r="U1032" s="93">
        <v>1.3511141930126445</v>
      </c>
      <c r="V1032" s="93">
        <v>1.0836058533300232</v>
      </c>
      <c r="W1032" s="93">
        <v>0</v>
      </c>
      <c r="X1032" s="93">
        <v>1.0510568354007757</v>
      </c>
      <c r="Y1032" s="93">
        <v>0.58060313954450782</v>
      </c>
      <c r="Z1032" s="93">
        <v>0</v>
      </c>
      <c r="AA1032" s="93">
        <v>0</v>
      </c>
      <c r="AB1032" s="93">
        <v>0</v>
      </c>
      <c r="AC1032" s="93">
        <f>_xlfn.XLOOKUP(B1032,'[3]Nur des jours'!$B:$B,'[3]Nur des jours'!$N:$N,"")</f>
        <v>0.33735050637354347</v>
      </c>
      <c r="AD1032" s="93">
        <v>0.33735050637354347</v>
      </c>
      <c r="AE1032" s="93">
        <v>0</v>
      </c>
      <c r="AF1032" s="93">
        <v>0</v>
      </c>
      <c r="AG1032" s="93"/>
      <c r="AH1032" s="93">
        <v>0</v>
      </c>
      <c r="AI1032" s="93">
        <v>0</v>
      </c>
      <c r="AJ1032" s="93">
        <v>0</v>
      </c>
      <c r="AK1032" s="93">
        <v>0</v>
      </c>
      <c r="AL1032" s="93">
        <v>0</v>
      </c>
      <c r="AM1032" s="49" t="s">
        <v>5559</v>
      </c>
      <c r="AN1032" s="49"/>
      <c r="AO1032" s="48" t="str" cm="1">
        <f t="array" ref="AO1032">IFERROR(_xlfn.IFS(
AQ1032="MPR ISSUE","PDH",
AQ1032="BSS Hardware Issue","BSS",
AQ1032="Sites strategiques, MLL, Pylone, etc.","ENVTECH",
AQ1032="AKTIVCO DEFAUT GE &amp; POWER Cabinet","AKTIVCO",
AQ1032="AKTIVCO Coupure ENEO &amp; Baisse de tension","AKTIVCO GRID ONLY",
AQ1032="Coupure ENEO &amp; Baisse de tension","IHS GRID ONLY",
AQ1032="Defaut GE &amp; POWER Cabinet","IHS",
AQ1032="Sharing","Partners",
AQ1032="Sites strategiques &amp; DataCenter","SST &amp; DC",
AQ1032="Exclu","Exclu",
AQ1032="SAT","SAT",
AQ1032="SPARE-ISSUE","SPARE-ISSUE",
AQ1032="Fiber CAmtel","TRANS_FO_CAMTEL",
AQ1032="Fiber AOF","Fiber AOF",
AQ1032="Projet OCM (HUAWEI)","TRAVAUX-HUAWEI",
AQ1032="Projet OCM (NOKIA)","TRAVAUX-NOKIA",
AQ1032="ACCESS-ISSUE","ACCESS-ISSUE",
AQ1032="Projet OCM (ZTE, NOKIA, autres projets)","TRAVAUX OCM",
AQ1032="No root CAuse","No root cause",
AQ1032="ODU HS","PDH",
AQ1032="IP &amp; VLAN","PDH",
AQ1032="Warehouse HUAWEI","SPARE-ISSUE",
AQ1032="SPARE-HS","SPARE-ISSUE",
AQ1032="Power Telco","BSS",AQ1032="no impacts","no impacts"
),"")</f>
        <v>No root cause</v>
      </c>
      <c r="AP1032" s="48" t="str" cm="1">
        <f t="array" ref="AP1032">IFERROR(_xlfn.IFS(
AQ1032="MPR ISSUE","TX ISSUE",
AQ1032="BSS Hardware Issue","RAN ISSUE",
AQ1032="Sites strategiques, MLL, Pylone, etc.","ENVTECH",
AQ1032="AKTIVCO DEFAUT GE &amp; POWER Cabinet","POWER ISSUE",
AQ1032="AKTIVCO Coupure ENEO &amp; Baisse de tension","POWER ISSUE",
AQ1032="Coupure ENEO &amp; Baisse de tension","POWER ISSUE",
AQ1032="Defaut GE &amp; POWER Cabinet","POWER ISSUE",
AQ1032="Sharing","POWER ISSUE",
AQ1032="Sites strategiques &amp; DataCenter","POWER ISSUE",
AQ1032="Exclu","Exclu",
AQ1032="SAT","TX ISSUE",
AQ1032="SPARE-ISSUE","SPARE-ISSUE",
AQ1032="Fiber CAmtel","TX ISSUE",
AQ1032="Fiber AOF","TX ISSUE",
AQ1032="Projet OCM (HUAWEI)","TRAVAUX-HUAWEI",
AQ1032="Projet OCM (NOKIA)","TRAVAUX -NOKIA",
AQ1032="ACCESS-ISSUE","ACCESS-ISSUE",
AQ1032="Projet OCM (ZTE, NOKIA, autres projets)","TRAVAUX OCM",
AQ1032="No root CAuse","No root cause",
AQ1032="ODU HS","TX ISSUE",
AQ1032="IP &amp; VLAN","TX ISSUE",
AQ1032="Warehouse HUAWEI","SPARE-ISSUE",
AQ1032="SPARE-HS","SPARE-ISSUE",
AQ1032="Power Telco","RAN ISSUE",AQ1032="no impacts","no impacts"
),"")</f>
        <v>No root cause</v>
      </c>
      <c r="AQ1032" s="67" t="s">
        <v>5344</v>
      </c>
      <c r="AR1032" s="48" t="str" cm="1">
        <f t="array" ref="AR1032">IFERROR(_xlfn.IFS(
AQ1032="MPR ISSUE","ACTIVE",
AQ1032="BSS Hardware Issue","ACTIVE",
AQ1032="Sites strategiques, MLL, Pylone, etc.","PASSIVE",
AQ1032="AKTIVCO DEFAUT GE &amp; POWER Cabinet","PASSIVE",
AQ1032="AKTIVCO Coupure ENEO &amp; Baisse de tension","PASSIVE",
AQ1032="Coupure ENEO &amp; Baisse de tension","PASSIVE",
AQ1032="Defaut GE &amp; POWER Cabinet","PASSIVE",
AQ1032="Sharing","PASSIVE",
AQ1032="Sites strategiques &amp; DataCenter","PASSIVE",
AQ1032="Exclu","Exclu",
AQ1032="SAT","ACTIVE",
AQ1032="SPARE-ISSUE","SPARE-ISSUE",
AQ1032="Fiber CAmtel","ACTIVE",
AQ1032="Fiber AOF","ACTIVE",
AQ1032="Projet OCM (HUAWEI)","PLANNED WORKS",
AQ1032="Projet OCM (NOKIA)","PLANNED WORKS",
AQ1032="ACCESS-ISSUE","ACCESS-ISSUE",
AQ1032="Projet OCM (ZTE, NOKIA, autres projets)","PLANNED WORKS",
AQ1032="No root CAuse","No root cause",
AQ1032="ODU HS","ACTIVE",
AQ1032="IP &amp; VLAN","ACTIVE",
AQ1032="Warehouse HUAWEI","SPARE-ISSUE",
AQ1032="SPARE-HS","SPARE-ISSUE",
AQ1032="Power Telco","ACTIVE", AQ1032="no impacts","no impacts"
),"")</f>
        <v>No root cause</v>
      </c>
      <c r="AS1032" s="92" t="s">
        <v>5537</v>
      </c>
      <c r="AT1032" s="98" t="s">
        <v>714</v>
      </c>
      <c r="AV1032" s="17" t="s">
        <v>5537</v>
      </c>
      <c r="AW1032" s="7" t="s">
        <v>5537</v>
      </c>
      <c r="AX1032" s="6" t="s">
        <v>5537</v>
      </c>
      <c r="AY1032" s="7"/>
      <c r="AZ1032" s="3" t="s">
        <v>5537</v>
      </c>
      <c r="BA1032" s="18" t="s">
        <v>5537</v>
      </c>
      <c r="BB1032" s="18" t="s">
        <v>5537</v>
      </c>
      <c r="BC1032" s="18" t="s">
        <v>5537</v>
      </c>
      <c r="BD1032" s="18" t="s">
        <v>5537</v>
      </c>
      <c r="BE1032" s="18" t="s">
        <v>5537</v>
      </c>
      <c r="BF1032" s="18" t="s">
        <v>5537</v>
      </c>
      <c r="BG1032" s="18" t="s">
        <v>5537</v>
      </c>
      <c r="BH1032" s="18" t="s">
        <v>5537</v>
      </c>
      <c r="BI1032" s="18" t="s">
        <v>5537</v>
      </c>
      <c r="BJ1032" s="18" t="s">
        <v>5537</v>
      </c>
      <c r="BK1032" s="18" t="s">
        <v>5537</v>
      </c>
      <c r="BL1032" s="9" t="s">
        <v>5537</v>
      </c>
      <c r="BM1032" s="14" t="s">
        <v>5537</v>
      </c>
      <c r="BN1032" s="14" t="s">
        <v>5537</v>
      </c>
      <c r="BO1032" s="14" t="str">
        <f>_xlfn.XLOOKUP(B1032,'[4]cell downs 18042026 17h'!$B:$B,'[4]cell downs 18042026 17h'!$B:$B,"")</f>
        <v/>
      </c>
      <c r="BP1032" s="14" t="str">
        <f>_xlfn.XLOOKUP(B1032,'[5]Cells Huawei 19042026 15h'!$B:$B,'[5]Cells Huawei 19042026 15h'!$B:$B,"")</f>
        <v/>
      </c>
      <c r="BQ1032" s="9" t="str">
        <f>_xlfn.XLOOKUP(B1032,'[6]cells down 19042026 9H40'!$B:$B,'[6]cells down 19042026 9H40'!$B:$B,"")</f>
        <v>CTR_851</v>
      </c>
      <c r="BR1032" s="9" t="s">
        <v>5537</v>
      </c>
      <c r="BS1032" s="9" t="s">
        <v>5537</v>
      </c>
      <c r="BT1032" s="108"/>
    </row>
    <row r="1033" spans="1:72" s="9" customFormat="1" x14ac:dyDescent="0.35">
      <c r="A1033" s="1" t="s">
        <v>2128</v>
      </c>
      <c r="B1033" s="8" t="s">
        <v>2129</v>
      </c>
      <c r="C1033" s="3" t="str">
        <f>_xlfn.XLOOKUP(B1033,'[1]daily break down'!$D:$D,'[1]daily break down'!$E:$E,"")</f>
        <v>CENTRE</v>
      </c>
      <c r="D1033" s="1" t="s">
        <v>21</v>
      </c>
      <c r="E1033" s="1" t="s">
        <v>36</v>
      </c>
      <c r="F1033" s="3" t="s">
        <v>37</v>
      </c>
      <c r="G1033" s="1" t="s">
        <v>2128</v>
      </c>
      <c r="H1033" s="34" t="str">
        <f>_xlfn.XLOOKUP(B1033,[2]CALCULATION!$B:$B,[2]CALCULATION!$H:$H,"")</f>
        <v>ZTE</v>
      </c>
      <c r="I1033" s="28">
        <v>0</v>
      </c>
      <c r="J1033" s="28">
        <v>0</v>
      </c>
      <c r="K1033" s="28">
        <v>5.2845337054444705E-2</v>
      </c>
      <c r="L1033" s="28">
        <v>0</v>
      </c>
      <c r="M1033" s="28">
        <v>0</v>
      </c>
      <c r="N1033" s="28">
        <v>0</v>
      </c>
      <c r="O1033" s="28">
        <v>0</v>
      </c>
      <c r="P1033" s="28">
        <v>7.6998848567343856</v>
      </c>
      <c r="Q1033" s="28">
        <v>26.056692720149073</v>
      </c>
      <c r="R1033" s="28">
        <v>0</v>
      </c>
      <c r="S1033" s="93">
        <v>0.31553820559136875</v>
      </c>
      <c r="T1033" s="93">
        <f>_xlfn.XLOOKUP(B1033,'[3]Nur des jours'!$B:$B,'[3]Nur des jours'!$U:$U,"")</f>
        <v>0</v>
      </c>
      <c r="U1033" s="93">
        <v>0.24384119075543681</v>
      </c>
      <c r="V1033" s="93">
        <v>0</v>
      </c>
      <c r="W1033" s="93">
        <v>0</v>
      </c>
      <c r="X1033" s="93">
        <v>4.5207464765019276</v>
      </c>
      <c r="Y1033" s="93">
        <v>1.7928712478562236</v>
      </c>
      <c r="Z1033" s="93">
        <v>8.4150714972619571</v>
      </c>
      <c r="AA1033" s="93">
        <v>0</v>
      </c>
      <c r="AB1033" s="93">
        <v>3.0854685489095186E-3</v>
      </c>
      <c r="AC1033" s="93">
        <f>_xlfn.XLOOKUP(B1033,'[3]Nur des jours'!$B:$B,'[3]Nur des jours'!$N:$N,"")</f>
        <v>0.29490301997814156</v>
      </c>
      <c r="AD1033" s="93">
        <v>0.29490301997814156</v>
      </c>
      <c r="AE1033" s="93">
        <v>0</v>
      </c>
      <c r="AF1033" s="93">
        <v>0</v>
      </c>
      <c r="AG1033" s="93"/>
      <c r="AH1033" s="93">
        <v>0</v>
      </c>
      <c r="AI1033" s="93">
        <v>0</v>
      </c>
      <c r="AJ1033" s="93">
        <v>0</v>
      </c>
      <c r="AK1033" s="93">
        <v>0</v>
      </c>
      <c r="AL1033" s="93">
        <v>0</v>
      </c>
      <c r="AM1033" s="49" t="s">
        <v>5559</v>
      </c>
      <c r="AN1033" s="49"/>
      <c r="AO1033" s="48" t="str" cm="1">
        <f t="array" ref="AO1033">IFERROR(_xlfn.IFS(
AQ1033="MPR ISSUE","PDH",
AQ1033="BSS Hardware Issue","BSS",
AQ1033="Sites strategiques, MLL, Pylone, etc.","ENVTECH",
AQ1033="AKTIVCO DEFAUT GE &amp; POWER Cabinet","AKTIVCO",
AQ1033="AKTIVCO Coupure ENEO &amp; Baisse de tension","AKTIVCO GRID ONLY",
AQ1033="Coupure ENEO &amp; Baisse de tension","IHS GRID ONLY",
AQ1033="Defaut GE &amp; POWER Cabinet","IHS",
AQ1033="Sharing","Partners",
AQ1033="Sites strategiques &amp; DataCenter","SST &amp; DC",
AQ1033="Exclu","Exclu",
AQ1033="SAT","SAT",
AQ1033="SPARE-ISSUE","SPARE-ISSUE",
AQ1033="Fiber CAmtel","TRANS_FO_CAMTEL",
AQ1033="Fiber AOF","Fiber AOF",
AQ1033="Projet OCM (HUAWEI)","TRAVAUX-HUAWEI",
AQ1033="Projet OCM (NOKIA)","TRAVAUX-NOKIA",
AQ1033="ACCESS-ISSUE","ACCESS-ISSUE",
AQ1033="Projet OCM (ZTE, NOKIA, autres projets)","TRAVAUX OCM",
AQ1033="No root CAuse","No root cause",
AQ1033="ODU HS","PDH",
AQ1033="IP &amp; VLAN","PDH",
AQ1033="Warehouse HUAWEI","SPARE-ISSUE",
AQ1033="SPARE-HS","SPARE-ISSUE",
AQ1033="Power Telco","BSS",AQ1033="no impacts","no impacts"
),"")</f>
        <v>No root cause</v>
      </c>
      <c r="AP1033" s="48" t="str" cm="1">
        <f t="array" ref="AP1033">IFERROR(_xlfn.IFS(
AQ1033="MPR ISSUE","TX ISSUE",
AQ1033="BSS Hardware Issue","RAN ISSUE",
AQ1033="Sites strategiques, MLL, Pylone, etc.","ENVTECH",
AQ1033="AKTIVCO DEFAUT GE &amp; POWER Cabinet","POWER ISSUE",
AQ1033="AKTIVCO Coupure ENEO &amp; Baisse de tension","POWER ISSUE",
AQ1033="Coupure ENEO &amp; Baisse de tension","POWER ISSUE",
AQ1033="Defaut GE &amp; POWER Cabinet","POWER ISSUE",
AQ1033="Sharing","POWER ISSUE",
AQ1033="Sites strategiques &amp; DataCenter","POWER ISSUE",
AQ1033="Exclu","Exclu",
AQ1033="SAT","TX ISSUE",
AQ1033="SPARE-ISSUE","SPARE-ISSUE",
AQ1033="Fiber CAmtel","TX ISSUE",
AQ1033="Fiber AOF","TX ISSUE",
AQ1033="Projet OCM (HUAWEI)","TRAVAUX-HUAWEI",
AQ1033="Projet OCM (NOKIA)","TRAVAUX -NOKIA",
AQ1033="ACCESS-ISSUE","ACCESS-ISSUE",
AQ1033="Projet OCM (ZTE, NOKIA, autres projets)","TRAVAUX OCM",
AQ1033="No root CAuse","No root cause",
AQ1033="ODU HS","TX ISSUE",
AQ1033="IP &amp; VLAN","TX ISSUE",
AQ1033="Warehouse HUAWEI","SPARE-ISSUE",
AQ1033="SPARE-HS","SPARE-ISSUE",
AQ1033="Power Telco","RAN ISSUE",AQ1033="no impacts","no impacts"
),"")</f>
        <v>No root cause</v>
      </c>
      <c r="AQ1033" s="67" t="s">
        <v>5344</v>
      </c>
      <c r="AR1033" s="48" t="str" cm="1">
        <f t="array" ref="AR1033">IFERROR(_xlfn.IFS(
AQ1033="MPR ISSUE","ACTIVE",
AQ1033="BSS Hardware Issue","ACTIVE",
AQ1033="Sites strategiques, MLL, Pylone, etc.","PASSIVE",
AQ1033="AKTIVCO DEFAUT GE &amp; POWER Cabinet","PASSIVE",
AQ1033="AKTIVCO Coupure ENEO &amp; Baisse de tension","PASSIVE",
AQ1033="Coupure ENEO &amp; Baisse de tension","PASSIVE",
AQ1033="Defaut GE &amp; POWER Cabinet","PASSIVE",
AQ1033="Sharing","PASSIVE",
AQ1033="Sites strategiques &amp; DataCenter","PASSIVE",
AQ1033="Exclu","Exclu",
AQ1033="SAT","ACTIVE",
AQ1033="SPARE-ISSUE","SPARE-ISSUE",
AQ1033="Fiber CAmtel","ACTIVE",
AQ1033="Fiber AOF","ACTIVE",
AQ1033="Projet OCM (HUAWEI)","PLANNED WORKS",
AQ1033="Projet OCM (NOKIA)","PLANNED WORKS",
AQ1033="ACCESS-ISSUE","ACCESS-ISSUE",
AQ1033="Projet OCM (ZTE, NOKIA, autres projets)","PLANNED WORKS",
AQ1033="No root CAuse","No root cause",
AQ1033="ODU HS","ACTIVE",
AQ1033="IP &amp; VLAN","ACTIVE",
AQ1033="Warehouse HUAWEI","SPARE-ISSUE",
AQ1033="SPARE-HS","SPARE-ISSUE",
AQ1033="Power Telco","ACTIVE", AQ1033="no impacts","no impacts"
),"")</f>
        <v>No root cause</v>
      </c>
      <c r="AS1033" s="92" t="s">
        <v>5537</v>
      </c>
      <c r="AT1033" s="98" t="s">
        <v>2129</v>
      </c>
      <c r="AV1033" s="17" t="s">
        <v>5537</v>
      </c>
      <c r="AW1033" s="7" t="s">
        <v>5537</v>
      </c>
      <c r="AX1033" s="6" t="s">
        <v>5537</v>
      </c>
      <c r="AY1033" s="7"/>
      <c r="AZ1033" s="3" t="s">
        <v>5537</v>
      </c>
      <c r="BA1033" s="18" t="s">
        <v>5537</v>
      </c>
      <c r="BB1033" s="18" t="s">
        <v>5537</v>
      </c>
      <c r="BC1033" s="18" t="s">
        <v>5537</v>
      </c>
      <c r="BD1033" s="18" t="s">
        <v>5537</v>
      </c>
      <c r="BE1033" s="18" t="s">
        <v>5537</v>
      </c>
      <c r="BF1033" s="18" t="s">
        <v>5537</v>
      </c>
      <c r="BG1033" s="18" t="s">
        <v>5537</v>
      </c>
      <c r="BH1033" s="18" t="s">
        <v>5537</v>
      </c>
      <c r="BI1033" s="18" t="s">
        <v>5537</v>
      </c>
      <c r="BJ1033" s="18" t="s">
        <v>5537</v>
      </c>
      <c r="BK1033" s="18" t="s">
        <v>5537</v>
      </c>
      <c r="BL1033" s="9" t="s">
        <v>5537</v>
      </c>
      <c r="BM1033" s="14" t="s">
        <v>5537</v>
      </c>
      <c r="BN1033" s="14" t="s">
        <v>5537</v>
      </c>
      <c r="BO1033" s="14" t="str">
        <f>_xlfn.XLOOKUP(B1033,'[4]cell downs 18042026 17h'!$B:$B,'[4]cell downs 18042026 17h'!$B:$B,"")</f>
        <v/>
      </c>
      <c r="BP1033" s="14" t="str">
        <f>_xlfn.XLOOKUP(B1033,'[5]Cells Huawei 19042026 15h'!$B:$B,'[5]Cells Huawei 19042026 15h'!$B:$B,"")</f>
        <v/>
      </c>
      <c r="BQ1033" s="9" t="str">
        <f>_xlfn.XLOOKUP(B1033,'[6]cells down 19042026 9H40'!$B:$B,'[6]cells down 19042026 9H40'!$B:$B,"")</f>
        <v/>
      </c>
      <c r="BR1033" s="9" t="s">
        <v>5537</v>
      </c>
      <c r="BS1033" s="9" t="s">
        <v>5537</v>
      </c>
      <c r="BT1033" s="108"/>
    </row>
    <row r="1034" spans="1:72" s="9" customFormat="1" x14ac:dyDescent="0.35">
      <c r="A1034" s="3" t="s">
        <v>227</v>
      </c>
      <c r="B1034" s="3" t="s">
        <v>228</v>
      </c>
      <c r="C1034" s="3" t="str">
        <f>_xlfn.XLOOKUP(B1034,'[1]daily break down'!$D:$D,'[1]daily break down'!$E:$E,"")</f>
        <v>CENTRE</v>
      </c>
      <c r="D1034" s="3" t="s">
        <v>11</v>
      </c>
      <c r="E1034" s="3" t="s">
        <v>12</v>
      </c>
      <c r="F1034" s="3" t="s">
        <v>226</v>
      </c>
      <c r="G1034" s="3" t="s">
        <v>229</v>
      </c>
      <c r="H1034" s="33" t="str">
        <f>_xlfn.XLOOKUP(B1034,[2]CALCULATION!$B:$B,[2]CALCULATION!$H:$H,"")</f>
        <v>NOKIA</v>
      </c>
      <c r="I1034" s="28">
        <v>0</v>
      </c>
      <c r="J1034" s="28">
        <v>2.4607057554511131</v>
      </c>
      <c r="K1034" s="28">
        <v>6.1633393544557737</v>
      </c>
      <c r="L1034" s="28">
        <v>6.1633928596907248</v>
      </c>
      <c r="M1034" s="28">
        <v>6.1633571895340911</v>
      </c>
      <c r="N1034" s="28">
        <v>3.4763110746564965</v>
      </c>
      <c r="O1034" s="28">
        <v>0</v>
      </c>
      <c r="P1034" s="28">
        <v>0</v>
      </c>
      <c r="Q1034" s="28">
        <v>0</v>
      </c>
      <c r="R1034" s="28">
        <v>1.3929196165886303E-2</v>
      </c>
      <c r="S1034" s="93">
        <v>0</v>
      </c>
      <c r="T1034" s="93">
        <f>_xlfn.XLOOKUP(B1034,'[3]Nur des jours'!$B:$B,'[3]Nur des jours'!$U:$U,"")</f>
        <v>0</v>
      </c>
      <c r="U1034" s="93">
        <v>0</v>
      </c>
      <c r="V1034" s="93">
        <v>0</v>
      </c>
      <c r="W1034" s="93">
        <v>0</v>
      </c>
      <c r="X1034" s="93">
        <v>0</v>
      </c>
      <c r="Y1034" s="93">
        <v>0</v>
      </c>
      <c r="Z1034" s="93">
        <v>0</v>
      </c>
      <c r="AA1034" s="93">
        <v>0</v>
      </c>
      <c r="AB1034" s="93">
        <v>0</v>
      </c>
      <c r="AC1034" s="93">
        <f>_xlfn.XLOOKUP(B1034,'[3]Nur des jours'!$B:$B,'[3]Nur des jours'!$N:$N,"")</f>
        <v>0.27596216680506691</v>
      </c>
      <c r="AD1034" s="93">
        <v>0.27596216680506691</v>
      </c>
      <c r="AE1034" s="93">
        <v>0</v>
      </c>
      <c r="AF1034" s="93">
        <v>0</v>
      </c>
      <c r="AG1034" s="93"/>
      <c r="AH1034" s="93">
        <v>0</v>
      </c>
      <c r="AI1034" s="93">
        <v>0</v>
      </c>
      <c r="AJ1034" s="93">
        <v>0</v>
      </c>
      <c r="AK1034" s="93">
        <v>0</v>
      </c>
      <c r="AL1034" s="93">
        <v>0</v>
      </c>
      <c r="AM1034" s="49" t="s">
        <v>5559</v>
      </c>
      <c r="AN1034" s="49"/>
      <c r="AO1034" s="48" t="str" cm="1">
        <f t="array" ref="AO1034">IFERROR(_xlfn.IFS(
AQ1034="MPR ISSUE","PDH",
AQ1034="BSS Hardware Issue","BSS",
AQ1034="Sites strategiques, MLL, Pylone, etc.","ENVTECH",
AQ1034="AKTIVCO DEFAUT GE &amp; POWER Cabinet","AKTIVCO",
AQ1034="AKTIVCO Coupure ENEO &amp; Baisse de tension","AKTIVCO GRID ONLY",
AQ1034="Coupure ENEO &amp; Baisse de tension","IHS GRID ONLY",
AQ1034="Defaut GE &amp; POWER Cabinet","IHS",
AQ1034="Sharing","Partners",
AQ1034="Sites strategiques &amp; DataCenter","SST &amp; DC",
AQ1034="Exclu","Exclu",
AQ1034="SAT","SAT",
AQ1034="SPARE-ISSUE","SPARE-ISSUE",
AQ1034="Fiber CAmtel","TRANS_FO_CAMTEL",
AQ1034="Fiber AOF","Fiber AOF",
AQ1034="Projet OCM (HUAWEI)","TRAVAUX-HUAWEI",
AQ1034="Projet OCM (NOKIA)","TRAVAUX-NOKIA",
AQ1034="ACCESS-ISSUE","ACCESS-ISSUE",
AQ1034="Projet OCM (ZTE, NOKIA, autres projets)","TRAVAUX OCM",
AQ1034="No root CAuse","No root cause",
AQ1034="ODU HS","PDH",
AQ1034="IP &amp; VLAN","PDH",
AQ1034="Warehouse HUAWEI","SPARE-ISSUE",
AQ1034="SPARE-HS","SPARE-ISSUE",
AQ1034="Power Telco","BSS",AQ1034="no impacts","no impacts"
),"")</f>
        <v>No root cause</v>
      </c>
      <c r="AP1034" s="48" t="str" cm="1">
        <f t="array" ref="AP1034">IFERROR(_xlfn.IFS(
AQ1034="MPR ISSUE","TX ISSUE",
AQ1034="BSS Hardware Issue","RAN ISSUE",
AQ1034="Sites strategiques, MLL, Pylone, etc.","ENVTECH",
AQ1034="AKTIVCO DEFAUT GE &amp; POWER Cabinet","POWER ISSUE",
AQ1034="AKTIVCO Coupure ENEO &amp; Baisse de tension","POWER ISSUE",
AQ1034="Coupure ENEO &amp; Baisse de tension","POWER ISSUE",
AQ1034="Defaut GE &amp; POWER Cabinet","POWER ISSUE",
AQ1034="Sharing","POWER ISSUE",
AQ1034="Sites strategiques &amp; DataCenter","POWER ISSUE",
AQ1034="Exclu","Exclu",
AQ1034="SAT","TX ISSUE",
AQ1034="SPARE-ISSUE","SPARE-ISSUE",
AQ1034="Fiber CAmtel","TX ISSUE",
AQ1034="Fiber AOF","TX ISSUE",
AQ1034="Projet OCM (HUAWEI)","TRAVAUX-HUAWEI",
AQ1034="Projet OCM (NOKIA)","TRAVAUX -NOKIA",
AQ1034="ACCESS-ISSUE","ACCESS-ISSUE",
AQ1034="Projet OCM (ZTE, NOKIA, autres projets)","TRAVAUX OCM",
AQ1034="No root CAuse","No root cause",
AQ1034="ODU HS","TX ISSUE",
AQ1034="IP &amp; VLAN","TX ISSUE",
AQ1034="Warehouse HUAWEI","SPARE-ISSUE",
AQ1034="SPARE-HS","SPARE-ISSUE",
AQ1034="Power Telco","RAN ISSUE",AQ1034="no impacts","no impacts"
),"")</f>
        <v>No root cause</v>
      </c>
      <c r="AQ1034" s="127" t="s">
        <v>5344</v>
      </c>
      <c r="AR1034" s="48" t="str" cm="1">
        <f t="array" ref="AR1034">IFERROR(_xlfn.IFS(
AQ1034="MPR ISSUE","ACTIVE",
AQ1034="BSS Hardware Issue","ACTIVE",
AQ1034="Sites strategiques, MLL, Pylone, etc.","PASSIVE",
AQ1034="AKTIVCO DEFAUT GE &amp; POWER Cabinet","PASSIVE",
AQ1034="AKTIVCO Coupure ENEO &amp; Baisse de tension","PASSIVE",
AQ1034="Coupure ENEO &amp; Baisse de tension","PASSIVE",
AQ1034="Defaut GE &amp; POWER Cabinet","PASSIVE",
AQ1034="Sharing","PASSIVE",
AQ1034="Sites strategiques &amp; DataCenter","PASSIVE",
AQ1034="Exclu","Exclu",
AQ1034="SAT","ACTIVE",
AQ1034="SPARE-ISSUE","SPARE-ISSUE",
AQ1034="Fiber CAmtel","ACTIVE",
AQ1034="Fiber AOF","ACTIVE",
AQ1034="Projet OCM (HUAWEI)","PLANNED WORKS",
AQ1034="Projet OCM (NOKIA)","PLANNED WORKS",
AQ1034="ACCESS-ISSUE","ACCESS-ISSUE",
AQ1034="Projet OCM (ZTE, NOKIA, autres projets)","PLANNED WORKS",
AQ1034="No root CAuse","No root cause",
AQ1034="ODU HS","ACTIVE",
AQ1034="IP &amp; VLAN","ACTIVE",
AQ1034="Warehouse HUAWEI","SPARE-ISSUE",
AQ1034="SPARE-HS","SPARE-ISSUE",
AQ1034="Power Telco","ACTIVE", AQ1034="no impacts","no impacts"
),"")</f>
        <v>No root cause</v>
      </c>
      <c r="AS1034" s="92" t="s">
        <v>5537</v>
      </c>
      <c r="AT1034" s="98" t="s">
        <v>228</v>
      </c>
      <c r="AV1034" s="17" t="s">
        <v>5537</v>
      </c>
      <c r="AW1034" s="7" t="s">
        <v>5537</v>
      </c>
      <c r="AX1034" s="6" t="s">
        <v>5537</v>
      </c>
      <c r="AY1034" s="7"/>
      <c r="AZ1034" s="3" t="s">
        <v>5537</v>
      </c>
      <c r="BA1034" s="18" t="s">
        <v>5537</v>
      </c>
      <c r="BB1034" s="18" t="s">
        <v>5537</v>
      </c>
      <c r="BC1034" s="18" t="s">
        <v>5537</v>
      </c>
      <c r="BD1034" s="18" t="s">
        <v>5537</v>
      </c>
      <c r="BE1034" s="18" t="s">
        <v>5537</v>
      </c>
      <c r="BF1034" s="18" t="s">
        <v>5537</v>
      </c>
      <c r="BG1034" s="18" t="s">
        <v>5537</v>
      </c>
      <c r="BH1034" s="18" t="s">
        <v>5537</v>
      </c>
      <c r="BI1034" s="18" t="s">
        <v>5537</v>
      </c>
      <c r="BJ1034" s="18" t="s">
        <v>5537</v>
      </c>
      <c r="BK1034" s="18" t="s">
        <v>5537</v>
      </c>
      <c r="BL1034" s="9" t="s">
        <v>5537</v>
      </c>
      <c r="BM1034" s="14" t="s">
        <v>5537</v>
      </c>
      <c r="BN1034" s="14" t="s">
        <v>5537</v>
      </c>
      <c r="BO1034" s="14" t="str">
        <f>_xlfn.XLOOKUP(B1034,'[4]cell downs 18042026 17h'!$B:$B,'[4]cell downs 18042026 17h'!$B:$B,"")</f>
        <v/>
      </c>
      <c r="BP1034" s="14" t="str">
        <f>_xlfn.XLOOKUP(B1034,'[5]Cells Huawei 19042026 15h'!$B:$B,'[5]Cells Huawei 19042026 15h'!$B:$B,"")</f>
        <v/>
      </c>
      <c r="BQ1034" s="9" t="str">
        <f>_xlfn.XLOOKUP(B1034,'[6]cells down 19042026 9H40'!$B:$B,'[6]cells down 19042026 9H40'!$B:$B,"")</f>
        <v/>
      </c>
      <c r="BR1034" s="9" t="s">
        <v>228</v>
      </c>
      <c r="BS1034" s="9" t="s">
        <v>12</v>
      </c>
      <c r="BT1034" s="108"/>
    </row>
    <row r="1035" spans="1:72" s="9" customFormat="1" x14ac:dyDescent="0.35">
      <c r="A1035" s="19" t="s">
        <v>5406</v>
      </c>
      <c r="B1035" s="26" t="s">
        <v>5407</v>
      </c>
      <c r="C1035" s="3" t="str">
        <f>_xlfn.XLOOKUP(B1035,'[1]daily break down'!$D:$D,'[1]daily break down'!$E:$E,"")</f>
        <v/>
      </c>
      <c r="D1035" s="19" t="s">
        <v>357</v>
      </c>
      <c r="E1035" s="19" t="s">
        <v>89</v>
      </c>
      <c r="F1035" s="19" t="s">
        <v>5403</v>
      </c>
      <c r="G1035" s="19" t="s">
        <v>24</v>
      </c>
      <c r="H1035" s="32" t="str">
        <f>_xlfn.XLOOKUP(B1035,[2]CALCULATION!$B:$B,[2]CALCULATION!$H:$H,"")</f>
        <v>Huawei</v>
      </c>
      <c r="I1035" s="28">
        <v>0</v>
      </c>
      <c r="J1035" s="28">
        <v>0.85672582205442971</v>
      </c>
      <c r="K1035" s="28">
        <v>5.354821749093265</v>
      </c>
      <c r="L1035" s="28">
        <v>0</v>
      </c>
      <c r="M1035" s="28">
        <v>0</v>
      </c>
      <c r="N1035" s="28">
        <v>0</v>
      </c>
      <c r="O1035" s="28">
        <v>0</v>
      </c>
      <c r="P1035" s="28">
        <v>0</v>
      </c>
      <c r="Q1035" s="28">
        <v>0</v>
      </c>
      <c r="R1035" s="28">
        <v>0</v>
      </c>
      <c r="S1035" s="93">
        <v>0</v>
      </c>
      <c r="T1035" s="93">
        <f>_xlfn.XLOOKUP(B1035,'[3]Nur des jours'!$B:$B,'[3]Nur des jours'!$U:$U,"")</f>
        <v>0</v>
      </c>
      <c r="U1035" s="93">
        <v>0</v>
      </c>
      <c r="V1035" s="93" t="s">
        <v>5537</v>
      </c>
      <c r="W1035" s="93">
        <v>0</v>
      </c>
      <c r="X1035" s="93">
        <v>0</v>
      </c>
      <c r="Y1035" s="93">
        <v>10.188645190378761</v>
      </c>
      <c r="Z1035" s="93">
        <v>0</v>
      </c>
      <c r="AA1035" s="93">
        <v>0</v>
      </c>
      <c r="AB1035" s="93">
        <v>0</v>
      </c>
      <c r="AC1035" s="93">
        <f>_xlfn.XLOOKUP(B1035,'[3]Nur des jours'!$B:$B,'[3]Nur des jours'!$N:$N,"")</f>
        <v>0.26030296804239328</v>
      </c>
      <c r="AD1035" s="93">
        <v>0.26030296804239328</v>
      </c>
      <c r="AE1035" s="93">
        <v>0</v>
      </c>
      <c r="AF1035" s="93">
        <v>0</v>
      </c>
      <c r="AG1035" s="93"/>
      <c r="AH1035" s="93">
        <v>0</v>
      </c>
      <c r="AI1035" s="93">
        <v>0</v>
      </c>
      <c r="AJ1035" s="93">
        <v>0</v>
      </c>
      <c r="AK1035" s="93">
        <v>0</v>
      </c>
      <c r="AL1035" s="93">
        <v>0</v>
      </c>
      <c r="AM1035" s="49" t="s">
        <v>5559</v>
      </c>
      <c r="AN1035" s="49"/>
      <c r="AO1035" s="48" t="str" cm="1">
        <f t="array" ref="AO1035">IFERROR(_xlfn.IFS(
AQ1035="MPR ISSUE","PDH",
AQ1035="BSS Hardware Issue","BSS",
AQ1035="Sites strategiques, MLL, Pylone, etc.","ENVTECH",
AQ1035="AKTIVCO DEFAUT GE &amp; POWER Cabinet","AKTIVCO",
AQ1035="AKTIVCO Coupure ENEO &amp; Baisse de tension","AKTIVCO GRID ONLY",
AQ1035="Coupure ENEO &amp; Baisse de tension","IHS GRID ONLY",
AQ1035="Defaut GE &amp; POWER Cabinet","IHS",
AQ1035="Sharing","Partners",
AQ1035="Sites strategiques &amp; DataCenter","SST &amp; DC",
AQ1035="Exclu","Exclu",
AQ1035="SAT","SAT",
AQ1035="SPARE-ISSUE","SPARE-ISSUE",
AQ1035="Fiber CAmtel","TRANS_FO_CAMTEL",
AQ1035="Fiber AOF","Fiber AOF",
AQ1035="Projet OCM (HUAWEI)","TRAVAUX-HUAWEI",
AQ1035="Projet OCM (NOKIA)","TRAVAUX-NOKIA",
AQ1035="ACCESS-ISSUE","ACCESS-ISSUE",
AQ1035="Projet OCM (ZTE, NOKIA, autres projets)","TRAVAUX OCM",
AQ1035="No root CAuse","No root cause",
AQ1035="ODU HS","PDH",
AQ1035="IP &amp; VLAN","PDH",
AQ1035="Warehouse HUAWEI","SPARE-ISSUE",
AQ1035="SPARE-HS","SPARE-ISSUE",
AQ1035="Power Telco","BSS",AQ1035="no impacts","no impacts"
),"")</f>
        <v>No root cause</v>
      </c>
      <c r="AP1035" s="48" t="str" cm="1">
        <f t="array" ref="AP1035">IFERROR(_xlfn.IFS(
AQ1035="MPR ISSUE","TX ISSUE",
AQ1035="BSS Hardware Issue","RAN ISSUE",
AQ1035="Sites strategiques, MLL, Pylone, etc.","ENVTECH",
AQ1035="AKTIVCO DEFAUT GE &amp; POWER Cabinet","POWER ISSUE",
AQ1035="AKTIVCO Coupure ENEO &amp; Baisse de tension","POWER ISSUE",
AQ1035="Coupure ENEO &amp; Baisse de tension","POWER ISSUE",
AQ1035="Defaut GE &amp; POWER Cabinet","POWER ISSUE",
AQ1035="Sharing","POWER ISSUE",
AQ1035="Sites strategiques &amp; DataCenter","POWER ISSUE",
AQ1035="Exclu","Exclu",
AQ1035="SAT","TX ISSUE",
AQ1035="SPARE-ISSUE","SPARE-ISSUE",
AQ1035="Fiber CAmtel","TX ISSUE",
AQ1035="Fiber AOF","TX ISSUE",
AQ1035="Projet OCM (HUAWEI)","TRAVAUX-HUAWEI",
AQ1035="Projet OCM (NOKIA)","TRAVAUX -NOKIA",
AQ1035="ACCESS-ISSUE","ACCESS-ISSUE",
AQ1035="Projet OCM (ZTE, NOKIA, autres projets)","TRAVAUX OCM",
AQ1035="No root CAuse","No root cause",
AQ1035="ODU HS","TX ISSUE",
AQ1035="IP &amp; VLAN","TX ISSUE",
AQ1035="Warehouse HUAWEI","SPARE-ISSUE",
AQ1035="SPARE-HS","SPARE-ISSUE",
AQ1035="Power Telco","RAN ISSUE",AQ1035="no impacts","no impacts"
),"")</f>
        <v>No root cause</v>
      </c>
      <c r="AQ1035" s="67" t="s">
        <v>5344</v>
      </c>
      <c r="AR1035" s="48" t="str" cm="1">
        <f t="array" ref="AR1035">IFERROR(_xlfn.IFS(
AQ1035="MPR ISSUE","ACTIVE",
AQ1035="BSS Hardware Issue","ACTIVE",
AQ1035="Sites strategiques, MLL, Pylone, etc.","PASSIVE",
AQ1035="AKTIVCO DEFAUT GE &amp; POWER Cabinet","PASSIVE",
AQ1035="AKTIVCO Coupure ENEO &amp; Baisse de tension","PASSIVE",
AQ1035="Coupure ENEO &amp; Baisse de tension","PASSIVE",
AQ1035="Defaut GE &amp; POWER Cabinet","PASSIVE",
AQ1035="Sharing","PASSIVE",
AQ1035="Sites strategiques &amp; DataCenter","PASSIVE",
AQ1035="Exclu","Exclu",
AQ1035="SAT","ACTIVE",
AQ1035="SPARE-ISSUE","SPARE-ISSUE",
AQ1035="Fiber CAmtel","ACTIVE",
AQ1035="Fiber AOF","ACTIVE",
AQ1035="Projet OCM (HUAWEI)","PLANNED WORKS",
AQ1035="Projet OCM (NOKIA)","PLANNED WORKS",
AQ1035="ACCESS-ISSUE","ACCESS-ISSUE",
AQ1035="Projet OCM (ZTE, NOKIA, autres projets)","PLANNED WORKS",
AQ1035="No root CAuse","No root cause",
AQ1035="ODU HS","ACTIVE",
AQ1035="IP &amp; VLAN","ACTIVE",
AQ1035="Warehouse HUAWEI","SPARE-ISSUE",
AQ1035="SPARE-HS","SPARE-ISSUE",
AQ1035="Power Telco","ACTIVE", AQ1035="no impacts","no impacts"
),"")</f>
        <v>No root cause</v>
      </c>
      <c r="AS1035" s="92" t="s">
        <v>5537</v>
      </c>
      <c r="AT1035" s="98" t="s">
        <v>5407</v>
      </c>
      <c r="AV1035" s="17" t="s">
        <v>5537</v>
      </c>
      <c r="AW1035" s="7" t="s">
        <v>5537</v>
      </c>
      <c r="AX1035" s="6" t="s">
        <v>5537</v>
      </c>
      <c r="AY1035" s="7"/>
      <c r="AZ1035" s="3" t="s">
        <v>5537</v>
      </c>
      <c r="BA1035" s="18" t="s">
        <v>5537</v>
      </c>
      <c r="BB1035" s="18" t="s">
        <v>5537</v>
      </c>
      <c r="BC1035" s="18" t="s">
        <v>5537</v>
      </c>
      <c r="BD1035" s="18" t="s">
        <v>5537</v>
      </c>
      <c r="BE1035" s="18" t="s">
        <v>5537</v>
      </c>
      <c r="BF1035" s="18" t="s">
        <v>5537</v>
      </c>
      <c r="BG1035" s="18" t="s">
        <v>5537</v>
      </c>
      <c r="BH1035" s="18" t="s">
        <v>5537</v>
      </c>
      <c r="BI1035" s="18" t="s">
        <v>5537</v>
      </c>
      <c r="BJ1035" s="18" t="s">
        <v>5537</v>
      </c>
      <c r="BK1035" s="18" t="s">
        <v>5537</v>
      </c>
      <c r="BL1035" s="9" t="s">
        <v>5537</v>
      </c>
      <c r="BM1035" s="14" t="s">
        <v>5537</v>
      </c>
      <c r="BN1035" s="14" t="s">
        <v>5537</v>
      </c>
      <c r="BO1035" s="14" t="str">
        <f>_xlfn.XLOOKUP(B1035,'[4]cell downs 18042026 17h'!$B:$B,'[4]cell downs 18042026 17h'!$B:$B,"")</f>
        <v/>
      </c>
      <c r="BP1035" s="14" t="str">
        <f>_xlfn.XLOOKUP(B1035,'[5]Cells Huawei 19042026 15h'!$B:$B,'[5]Cells Huawei 19042026 15h'!$B:$B,"")</f>
        <v/>
      </c>
      <c r="BQ1035" s="9" t="str">
        <f>_xlfn.XLOOKUP(B1035,'[6]cells down 19042026 9H40'!$B:$B,'[6]cells down 19042026 9H40'!$B:$B,"")</f>
        <v/>
      </c>
      <c r="BR1035" s="9" t="s">
        <v>5537</v>
      </c>
      <c r="BS1035" s="9" t="s">
        <v>5537</v>
      </c>
      <c r="BT1035" s="108"/>
    </row>
    <row r="1036" spans="1:72" s="9" customFormat="1" x14ac:dyDescent="0.35">
      <c r="A1036" s="1" t="s">
        <v>3742</v>
      </c>
      <c r="B1036" s="8" t="s">
        <v>3743</v>
      </c>
      <c r="C1036" s="3" t="str">
        <f>_xlfn.XLOOKUP(B1036,'[1]daily break down'!$D:$D,'[1]daily break down'!$E:$E,"")</f>
        <v>NORD</v>
      </c>
      <c r="D1036" s="1" t="s">
        <v>11</v>
      </c>
      <c r="E1036" s="1" t="s">
        <v>12</v>
      </c>
      <c r="F1036" s="3" t="s">
        <v>23</v>
      </c>
      <c r="G1036" s="1" t="s">
        <v>2918</v>
      </c>
      <c r="H1036" s="32" t="str">
        <f>_xlfn.XLOOKUP(B1036,[2]CALCULATION!$B:$B,[2]CALCULATION!$H:$H,"")</f>
        <v>Huawei</v>
      </c>
      <c r="I1036" s="28">
        <v>0</v>
      </c>
      <c r="J1036" s="28">
        <v>0</v>
      </c>
      <c r="K1036" s="28">
        <v>0</v>
      </c>
      <c r="L1036" s="28">
        <v>8.9175391586979543E-5</v>
      </c>
      <c r="M1036" s="28">
        <v>0</v>
      </c>
      <c r="N1036" s="28">
        <v>0</v>
      </c>
      <c r="O1036" s="28">
        <v>0</v>
      </c>
      <c r="P1036" s="28">
        <v>0</v>
      </c>
      <c r="Q1036" s="28">
        <v>0</v>
      </c>
      <c r="R1036" s="28">
        <v>0</v>
      </c>
      <c r="S1036" s="93">
        <v>0</v>
      </c>
      <c r="T1036" s="93">
        <f>_xlfn.XLOOKUP(B1036,'[3]Nur des jours'!$B:$B,'[3]Nur des jours'!$U:$U,"")</f>
        <v>0</v>
      </c>
      <c r="U1036" s="93">
        <v>0</v>
      </c>
      <c r="V1036" s="93">
        <v>0</v>
      </c>
      <c r="W1036" s="93">
        <v>0</v>
      </c>
      <c r="X1036" s="93">
        <v>0</v>
      </c>
      <c r="Y1036" s="93">
        <v>0</v>
      </c>
      <c r="Z1036" s="93">
        <v>1.5516518136134437E-2</v>
      </c>
      <c r="AA1036" s="93">
        <v>1.7531881986000176E-2</v>
      </c>
      <c r="AB1036" s="93">
        <v>3.3101905357086799E-2</v>
      </c>
      <c r="AC1036" s="93">
        <f>_xlfn.XLOOKUP(B1036,'[3]Nur des jours'!$B:$B,'[3]Nur des jours'!$N:$N,"")</f>
        <v>0.25044016973287331</v>
      </c>
      <c r="AD1036" s="93">
        <v>0.25044016973287331</v>
      </c>
      <c r="AE1036" s="93">
        <v>0</v>
      </c>
      <c r="AF1036" s="93">
        <v>0</v>
      </c>
      <c r="AG1036" s="93"/>
      <c r="AH1036" s="93">
        <v>0</v>
      </c>
      <c r="AI1036" s="93">
        <v>0</v>
      </c>
      <c r="AJ1036" s="93">
        <v>0</v>
      </c>
      <c r="AK1036" s="93">
        <v>0</v>
      </c>
      <c r="AL1036" s="93">
        <v>0</v>
      </c>
      <c r="AM1036" s="49" t="s">
        <v>5559</v>
      </c>
      <c r="AN1036" s="49"/>
      <c r="AO1036" s="48" t="str" cm="1">
        <f t="array" ref="AO1036">IFERROR(_xlfn.IFS(
AQ1036="MPR ISSUE","PDH",
AQ1036="BSS Hardware Issue","BSS",
AQ1036="Sites strategiques, MLL, Pylone, etc.","ENVTECH",
AQ1036="AKTIVCO DEFAUT GE &amp; POWER Cabinet","AKTIVCO",
AQ1036="AKTIVCO Coupure ENEO &amp; Baisse de tension","AKTIVCO GRID ONLY",
AQ1036="Coupure ENEO &amp; Baisse de tension","IHS GRID ONLY",
AQ1036="Defaut GE &amp; POWER Cabinet","IHS",
AQ1036="Sharing","Partners",
AQ1036="Sites strategiques &amp; DataCenter","SST &amp; DC",
AQ1036="Exclu","Exclu",
AQ1036="SAT","SAT",
AQ1036="SPARE-ISSUE","SPARE-ISSUE",
AQ1036="Fiber CAmtel","TRANS_FO_CAMTEL",
AQ1036="Fiber AOF","Fiber AOF",
AQ1036="Projet OCM (HUAWEI)","TRAVAUX-HUAWEI",
AQ1036="Projet OCM (NOKIA)","TRAVAUX-NOKIA",
AQ1036="ACCESS-ISSUE","ACCESS-ISSUE",
AQ1036="Projet OCM (ZTE, NOKIA, autres projets)","TRAVAUX OCM",
AQ1036="No root CAuse","No root cause",
AQ1036="ODU HS","PDH",
AQ1036="IP &amp; VLAN","PDH",
AQ1036="Warehouse HUAWEI","SPARE-ISSUE",
AQ1036="SPARE-HS","SPARE-ISSUE",
AQ1036="Power Telco","BSS",AQ1036="no impacts","no impacts"
),"")</f>
        <v>No root cause</v>
      </c>
      <c r="AP1036" s="48" t="str" cm="1">
        <f t="array" ref="AP1036">IFERROR(_xlfn.IFS(
AQ1036="MPR ISSUE","TX ISSUE",
AQ1036="BSS Hardware Issue","RAN ISSUE",
AQ1036="Sites strategiques, MLL, Pylone, etc.","ENVTECH",
AQ1036="AKTIVCO DEFAUT GE &amp; POWER Cabinet","POWER ISSUE",
AQ1036="AKTIVCO Coupure ENEO &amp; Baisse de tension","POWER ISSUE",
AQ1036="Coupure ENEO &amp; Baisse de tension","POWER ISSUE",
AQ1036="Defaut GE &amp; POWER Cabinet","POWER ISSUE",
AQ1036="Sharing","POWER ISSUE",
AQ1036="Sites strategiques &amp; DataCenter","POWER ISSUE",
AQ1036="Exclu","Exclu",
AQ1036="SAT","TX ISSUE",
AQ1036="SPARE-ISSUE","SPARE-ISSUE",
AQ1036="Fiber CAmtel","TX ISSUE",
AQ1036="Fiber AOF","TX ISSUE",
AQ1036="Projet OCM (HUAWEI)","TRAVAUX-HUAWEI",
AQ1036="Projet OCM (NOKIA)","TRAVAUX -NOKIA",
AQ1036="ACCESS-ISSUE","ACCESS-ISSUE",
AQ1036="Projet OCM (ZTE, NOKIA, autres projets)","TRAVAUX OCM",
AQ1036="No root CAuse","No root cause",
AQ1036="ODU HS","TX ISSUE",
AQ1036="IP &amp; VLAN","TX ISSUE",
AQ1036="Warehouse HUAWEI","SPARE-ISSUE",
AQ1036="SPARE-HS","SPARE-ISSUE",
AQ1036="Power Telco","RAN ISSUE",AQ1036="no impacts","no impacts"
),"")</f>
        <v>No root cause</v>
      </c>
      <c r="AQ1036" s="127" t="s">
        <v>5344</v>
      </c>
      <c r="AR1036" s="48" t="str" cm="1">
        <f t="array" ref="AR1036">IFERROR(_xlfn.IFS(
AQ1036="MPR ISSUE","ACTIVE",
AQ1036="BSS Hardware Issue","ACTIVE",
AQ1036="Sites strategiques, MLL, Pylone, etc.","PASSIVE",
AQ1036="AKTIVCO DEFAUT GE &amp; POWER Cabinet","PASSIVE",
AQ1036="AKTIVCO Coupure ENEO &amp; Baisse de tension","PASSIVE",
AQ1036="Coupure ENEO &amp; Baisse de tension","PASSIVE",
AQ1036="Defaut GE &amp; POWER Cabinet","PASSIVE",
AQ1036="Sharing","PASSIVE",
AQ1036="Sites strategiques &amp; DataCenter","PASSIVE",
AQ1036="Exclu","Exclu",
AQ1036="SAT","ACTIVE",
AQ1036="SPARE-ISSUE","SPARE-ISSUE",
AQ1036="Fiber CAmtel","ACTIVE",
AQ1036="Fiber AOF","ACTIVE",
AQ1036="Projet OCM (HUAWEI)","PLANNED WORKS",
AQ1036="Projet OCM (NOKIA)","PLANNED WORKS",
AQ1036="ACCESS-ISSUE","ACCESS-ISSUE",
AQ1036="Projet OCM (ZTE, NOKIA, autres projets)","PLANNED WORKS",
AQ1036="No root CAuse","No root cause",
AQ1036="ODU HS","ACTIVE",
AQ1036="IP &amp; VLAN","ACTIVE",
AQ1036="Warehouse HUAWEI","SPARE-ISSUE",
AQ1036="SPARE-HS","SPARE-ISSUE",
AQ1036="Power Telco","ACTIVE", AQ1036="no impacts","no impacts"
),"")</f>
        <v>No root cause</v>
      </c>
      <c r="AS1036" s="92" t="s">
        <v>5537</v>
      </c>
      <c r="AT1036" s="98" t="s">
        <v>3743</v>
      </c>
      <c r="AV1036" s="17" t="s">
        <v>5537</v>
      </c>
      <c r="AW1036" s="7" t="s">
        <v>5537</v>
      </c>
      <c r="AX1036" s="6" t="s">
        <v>5537</v>
      </c>
      <c r="AY1036" s="7"/>
      <c r="AZ1036" s="3" t="s">
        <v>5537</v>
      </c>
      <c r="BA1036" s="18" t="s">
        <v>5537</v>
      </c>
      <c r="BB1036" s="18" t="s">
        <v>5537</v>
      </c>
      <c r="BC1036" s="18" t="s">
        <v>5537</v>
      </c>
      <c r="BD1036" s="18" t="s">
        <v>5537</v>
      </c>
      <c r="BE1036" s="18" t="s">
        <v>5537</v>
      </c>
      <c r="BF1036" s="18" t="s">
        <v>5537</v>
      </c>
      <c r="BG1036" s="18" t="s">
        <v>5537</v>
      </c>
      <c r="BH1036" s="18" t="s">
        <v>5537</v>
      </c>
      <c r="BI1036" s="18" t="s">
        <v>5537</v>
      </c>
      <c r="BJ1036" s="18" t="s">
        <v>5537</v>
      </c>
      <c r="BK1036" s="18" t="s">
        <v>5537</v>
      </c>
      <c r="BL1036" s="9" t="s">
        <v>5537</v>
      </c>
      <c r="BM1036" s="14" t="s">
        <v>5537</v>
      </c>
      <c r="BN1036" s="14" t="s">
        <v>5537</v>
      </c>
      <c r="BO1036" s="14" t="str">
        <f>_xlfn.XLOOKUP(B1036,'[4]cell downs 18042026 17h'!$B:$B,'[4]cell downs 18042026 17h'!$B:$B,"")</f>
        <v/>
      </c>
      <c r="BP1036" s="14" t="str">
        <f>_xlfn.XLOOKUP(B1036,'[5]Cells Huawei 19042026 15h'!$B:$B,'[5]Cells Huawei 19042026 15h'!$B:$B,"")</f>
        <v/>
      </c>
      <c r="BQ1036" s="9" t="str">
        <f>_xlfn.XLOOKUP(B1036,'[6]cells down 19042026 9H40'!$B:$B,'[6]cells down 19042026 9H40'!$B:$B,"")</f>
        <v/>
      </c>
      <c r="BR1036" s="9" t="s">
        <v>3743</v>
      </c>
      <c r="BS1036" s="9" t="s">
        <v>594</v>
      </c>
      <c r="BT1036" s="108"/>
    </row>
    <row r="1037" spans="1:72" s="9" customFormat="1" x14ac:dyDescent="0.35">
      <c r="A1037" s="1" t="s">
        <v>726</v>
      </c>
      <c r="B1037" s="8" t="s">
        <v>727</v>
      </c>
      <c r="C1037" s="3" t="str">
        <f>_xlfn.XLOOKUP(B1037,'[1]daily break down'!$D:$D,'[1]daily break down'!$E:$E,"")</f>
        <v>Douala</v>
      </c>
      <c r="D1037" s="1" t="s">
        <v>11</v>
      </c>
      <c r="E1037" s="1" t="s">
        <v>12</v>
      </c>
      <c r="F1037" s="3" t="s">
        <v>31</v>
      </c>
      <c r="G1037" s="1" t="s">
        <v>32</v>
      </c>
      <c r="H1037" s="34" t="str">
        <f>_xlfn.XLOOKUP(B1037,[2]CALCULATION!$B:$B,[2]CALCULATION!$H:$H,"")</f>
        <v>ZTE</v>
      </c>
      <c r="I1037" s="28">
        <v>0</v>
      </c>
      <c r="J1037" s="28">
        <v>0</v>
      </c>
      <c r="K1037" s="28">
        <v>0</v>
      </c>
      <c r="L1037" s="28">
        <v>0</v>
      </c>
      <c r="M1037" s="28">
        <v>0</v>
      </c>
      <c r="N1037" s="28">
        <v>0</v>
      </c>
      <c r="O1037" s="28">
        <v>0</v>
      </c>
      <c r="P1037" s="28">
        <v>0</v>
      </c>
      <c r="Q1037" s="28">
        <v>0</v>
      </c>
      <c r="R1037" s="28">
        <v>0</v>
      </c>
      <c r="S1037" s="93">
        <v>0</v>
      </c>
      <c r="T1037" s="93">
        <f>_xlfn.XLOOKUP(B1037,'[3]Nur des jours'!$B:$B,'[3]Nur des jours'!$U:$U,"")</f>
        <v>0</v>
      </c>
      <c r="U1037" s="93">
        <v>0</v>
      </c>
      <c r="V1037" s="93">
        <v>0</v>
      </c>
      <c r="W1037" s="93">
        <v>0</v>
      </c>
      <c r="X1037" s="93">
        <v>0</v>
      </c>
      <c r="Y1037" s="93">
        <v>0</v>
      </c>
      <c r="Z1037" s="93">
        <v>0</v>
      </c>
      <c r="AA1037" s="93">
        <v>0</v>
      </c>
      <c r="AB1037" s="93">
        <v>0</v>
      </c>
      <c r="AC1037" s="93">
        <f>_xlfn.XLOOKUP(B1037,'[3]Nur des jours'!$B:$B,'[3]Nur des jours'!$N:$N,"")</f>
        <v>0.2112029974346025</v>
      </c>
      <c r="AD1037" s="93">
        <v>0.2112029974346025</v>
      </c>
      <c r="AE1037" s="93">
        <v>0</v>
      </c>
      <c r="AF1037" s="93">
        <v>0</v>
      </c>
      <c r="AG1037" s="93"/>
      <c r="AH1037" s="93">
        <v>0</v>
      </c>
      <c r="AI1037" s="93">
        <v>0</v>
      </c>
      <c r="AJ1037" s="93">
        <v>0</v>
      </c>
      <c r="AK1037" s="93">
        <v>0</v>
      </c>
      <c r="AL1037" s="93">
        <v>0</v>
      </c>
      <c r="AM1037" s="49" t="s">
        <v>5559</v>
      </c>
      <c r="AN1037" s="49"/>
      <c r="AO1037" s="48" t="str" cm="1">
        <f t="array" ref="AO1037">IFERROR(_xlfn.IFS(
AQ1037="MPR ISSUE","PDH",
AQ1037="BSS Hardware Issue","BSS",
AQ1037="Sites strategiques, MLL, Pylone, etc.","ENVTECH",
AQ1037="AKTIVCO DEFAUT GE &amp; POWER Cabinet","AKTIVCO",
AQ1037="AKTIVCO Coupure ENEO &amp; Baisse de tension","AKTIVCO GRID ONLY",
AQ1037="Coupure ENEO &amp; Baisse de tension","IHS GRID ONLY",
AQ1037="Defaut GE &amp; POWER Cabinet","IHS",
AQ1037="Sharing","Partners",
AQ1037="Sites strategiques &amp; DataCenter","SST &amp; DC",
AQ1037="Exclu","Exclu",
AQ1037="SAT","SAT",
AQ1037="SPARE-ISSUE","SPARE-ISSUE",
AQ1037="Fiber CAmtel","TRANS_FO_CAMTEL",
AQ1037="Fiber AOF","Fiber AOF",
AQ1037="Projet OCM (HUAWEI)","TRAVAUX-HUAWEI",
AQ1037="Projet OCM (NOKIA)","TRAVAUX-NOKIA",
AQ1037="ACCESS-ISSUE","ACCESS-ISSUE",
AQ1037="Projet OCM (ZTE, NOKIA, autres projets)","TRAVAUX OCM",
AQ1037="No root CAuse","No root cause",
AQ1037="ODU HS","PDH",
AQ1037="IP &amp; VLAN","PDH",
AQ1037="Warehouse HUAWEI","SPARE-ISSUE",
AQ1037="SPARE-HS","SPARE-ISSUE",
AQ1037="Power Telco","BSS",AQ1037="no impacts","no impacts"
),"")</f>
        <v>No root cause</v>
      </c>
      <c r="AP1037" s="48" t="str" cm="1">
        <f t="array" ref="AP1037">IFERROR(_xlfn.IFS(
AQ1037="MPR ISSUE","TX ISSUE",
AQ1037="BSS Hardware Issue","RAN ISSUE",
AQ1037="Sites strategiques, MLL, Pylone, etc.","ENVTECH",
AQ1037="AKTIVCO DEFAUT GE &amp; POWER Cabinet","POWER ISSUE",
AQ1037="AKTIVCO Coupure ENEO &amp; Baisse de tension","POWER ISSUE",
AQ1037="Coupure ENEO &amp; Baisse de tension","POWER ISSUE",
AQ1037="Defaut GE &amp; POWER Cabinet","POWER ISSUE",
AQ1037="Sharing","POWER ISSUE",
AQ1037="Sites strategiques &amp; DataCenter","POWER ISSUE",
AQ1037="Exclu","Exclu",
AQ1037="SAT","TX ISSUE",
AQ1037="SPARE-ISSUE","SPARE-ISSUE",
AQ1037="Fiber CAmtel","TX ISSUE",
AQ1037="Fiber AOF","TX ISSUE",
AQ1037="Projet OCM (HUAWEI)","TRAVAUX-HUAWEI",
AQ1037="Projet OCM (NOKIA)","TRAVAUX -NOKIA",
AQ1037="ACCESS-ISSUE","ACCESS-ISSUE",
AQ1037="Projet OCM (ZTE, NOKIA, autres projets)","TRAVAUX OCM",
AQ1037="No root CAuse","No root cause",
AQ1037="ODU HS","TX ISSUE",
AQ1037="IP &amp; VLAN","TX ISSUE",
AQ1037="Warehouse HUAWEI","SPARE-ISSUE",
AQ1037="SPARE-HS","SPARE-ISSUE",
AQ1037="Power Telco","RAN ISSUE",AQ1037="no impacts","no impacts"
),"")</f>
        <v>No root cause</v>
      </c>
      <c r="AQ1037" s="127" t="s">
        <v>5344</v>
      </c>
      <c r="AR1037" s="48" t="str" cm="1">
        <f t="array" ref="AR1037">IFERROR(_xlfn.IFS(
AQ1037="MPR ISSUE","ACTIVE",
AQ1037="BSS Hardware Issue","ACTIVE",
AQ1037="Sites strategiques, MLL, Pylone, etc.","PASSIVE",
AQ1037="AKTIVCO DEFAUT GE &amp; POWER Cabinet","PASSIVE",
AQ1037="AKTIVCO Coupure ENEO &amp; Baisse de tension","PASSIVE",
AQ1037="Coupure ENEO &amp; Baisse de tension","PASSIVE",
AQ1037="Defaut GE &amp; POWER Cabinet","PASSIVE",
AQ1037="Sharing","PASSIVE",
AQ1037="Sites strategiques &amp; DataCenter","PASSIVE",
AQ1037="Exclu","Exclu",
AQ1037="SAT","ACTIVE",
AQ1037="SPARE-ISSUE","SPARE-ISSUE",
AQ1037="Fiber CAmtel","ACTIVE",
AQ1037="Fiber AOF","ACTIVE",
AQ1037="Projet OCM (HUAWEI)","PLANNED WORKS",
AQ1037="Projet OCM (NOKIA)","PLANNED WORKS",
AQ1037="ACCESS-ISSUE","ACCESS-ISSUE",
AQ1037="Projet OCM (ZTE, NOKIA, autres projets)","PLANNED WORKS",
AQ1037="No root CAuse","No root cause",
AQ1037="ODU HS","ACTIVE",
AQ1037="IP &amp; VLAN","ACTIVE",
AQ1037="Warehouse HUAWEI","SPARE-ISSUE",
AQ1037="SPARE-HS","SPARE-ISSUE",
AQ1037="Power Telco","ACTIVE", AQ1037="no impacts","no impacts"
),"")</f>
        <v>No root cause</v>
      </c>
      <c r="AS1037" s="92" t="s">
        <v>5537</v>
      </c>
      <c r="AT1037" s="98" t="s">
        <v>727</v>
      </c>
      <c r="AV1037" s="17" t="s">
        <v>5537</v>
      </c>
      <c r="AW1037" s="7" t="s">
        <v>5537</v>
      </c>
      <c r="AX1037" s="6" t="s">
        <v>5537</v>
      </c>
      <c r="AY1037" s="7"/>
      <c r="AZ1037" s="3" t="s">
        <v>5537</v>
      </c>
      <c r="BA1037" s="18" t="s">
        <v>5537</v>
      </c>
      <c r="BB1037" s="18" t="s">
        <v>5537</v>
      </c>
      <c r="BC1037" s="18" t="s">
        <v>5537</v>
      </c>
      <c r="BD1037" s="18" t="s">
        <v>5537</v>
      </c>
      <c r="BE1037" s="18" t="s">
        <v>5537</v>
      </c>
      <c r="BF1037" s="18" t="s">
        <v>5537</v>
      </c>
      <c r="BG1037" s="18" t="s">
        <v>5537</v>
      </c>
      <c r="BH1037" s="18" t="s">
        <v>5537</v>
      </c>
      <c r="BI1037" s="18" t="s">
        <v>5537</v>
      </c>
      <c r="BJ1037" s="18" t="s">
        <v>5537</v>
      </c>
      <c r="BK1037" s="18" t="s">
        <v>5537</v>
      </c>
      <c r="BL1037" s="9" t="s">
        <v>5537</v>
      </c>
      <c r="BM1037" s="14" t="s">
        <v>5537</v>
      </c>
      <c r="BN1037" s="14" t="s">
        <v>5537</v>
      </c>
      <c r="BO1037" s="14" t="str">
        <f>_xlfn.XLOOKUP(B1037,'[4]cell downs 18042026 17h'!$B:$B,'[4]cell downs 18042026 17h'!$B:$B,"")</f>
        <v/>
      </c>
      <c r="BP1037" s="14" t="str">
        <f>_xlfn.XLOOKUP(B1037,'[5]Cells Huawei 19042026 15h'!$B:$B,'[5]Cells Huawei 19042026 15h'!$B:$B,"")</f>
        <v/>
      </c>
      <c r="BQ1037" s="9" t="str">
        <f>_xlfn.XLOOKUP(B1037,'[6]cells down 19042026 9H40'!$B:$B,'[6]cells down 19042026 9H40'!$B:$B,"")</f>
        <v/>
      </c>
      <c r="BR1037" s="9" t="s">
        <v>727</v>
      </c>
      <c r="BS1037" s="9" t="s">
        <v>1129</v>
      </c>
      <c r="BT1037" s="108"/>
    </row>
    <row r="1038" spans="1:72" s="9" customFormat="1" x14ac:dyDescent="0.35">
      <c r="A1038" s="1" t="s">
        <v>1726</v>
      </c>
      <c r="B1038" s="8" t="s">
        <v>1727</v>
      </c>
      <c r="C1038" s="3" t="str">
        <f>_xlfn.XLOOKUP(B1038,'[1]daily break down'!$D:$D,'[1]daily break down'!$E:$E,"")</f>
        <v>LITTORAL</v>
      </c>
      <c r="D1038" s="1" t="s">
        <v>11</v>
      </c>
      <c r="E1038" s="1" t="s">
        <v>96</v>
      </c>
      <c r="F1038" s="3" t="s">
        <v>31</v>
      </c>
      <c r="G1038" s="1" t="s">
        <v>1728</v>
      </c>
      <c r="H1038" s="33" t="str">
        <f>_xlfn.XLOOKUP(B1038,[2]CALCULATION!$B:$B,[2]CALCULATION!$H:$H,"")</f>
        <v>NOKIA</v>
      </c>
      <c r="I1038" s="28">
        <v>2.6663919820940158</v>
      </c>
      <c r="J1038" s="28">
        <v>0</v>
      </c>
      <c r="K1038" s="28">
        <v>0</v>
      </c>
      <c r="L1038" s="28">
        <v>0</v>
      </c>
      <c r="M1038" s="28">
        <v>0</v>
      </c>
      <c r="N1038" s="28">
        <v>0</v>
      </c>
      <c r="O1038" s="28">
        <v>4.9687907350931163E-2</v>
      </c>
      <c r="P1038" s="28">
        <v>0</v>
      </c>
      <c r="Q1038" s="28">
        <v>9.7572260896020904E-3</v>
      </c>
      <c r="R1038" s="28">
        <v>2.9073287350163721E-2</v>
      </c>
      <c r="S1038" s="93">
        <v>0</v>
      </c>
      <c r="T1038" s="93">
        <f>_xlfn.XLOOKUP(B1038,'[3]Nur des jours'!$B:$B,'[3]Nur des jours'!$U:$U,"")</f>
        <v>0</v>
      </c>
      <c r="U1038" s="93">
        <v>0</v>
      </c>
      <c r="V1038" s="93">
        <v>0</v>
      </c>
      <c r="W1038" s="93">
        <v>0</v>
      </c>
      <c r="X1038" s="93">
        <v>0</v>
      </c>
      <c r="Y1038" s="93">
        <v>0</v>
      </c>
      <c r="Z1038" s="93">
        <v>0.18978306837540987</v>
      </c>
      <c r="AA1038" s="93">
        <v>0</v>
      </c>
      <c r="AB1038" s="93">
        <v>0</v>
      </c>
      <c r="AC1038" s="93">
        <f>_xlfn.XLOOKUP(B1038,'[3]Nur des jours'!$B:$B,'[3]Nur des jours'!$N:$N,"")</f>
        <v>0.191816267303593</v>
      </c>
      <c r="AD1038" s="93">
        <v>0.191816267303593</v>
      </c>
      <c r="AE1038" s="93">
        <v>0</v>
      </c>
      <c r="AF1038" s="93">
        <v>0</v>
      </c>
      <c r="AG1038" s="93"/>
      <c r="AH1038" s="93">
        <v>0</v>
      </c>
      <c r="AI1038" s="93">
        <v>0</v>
      </c>
      <c r="AJ1038" s="93">
        <v>0</v>
      </c>
      <c r="AK1038" s="93">
        <v>0</v>
      </c>
      <c r="AL1038" s="93">
        <v>0</v>
      </c>
      <c r="AM1038" s="49" t="s">
        <v>5559</v>
      </c>
      <c r="AN1038" s="49"/>
      <c r="AO1038" s="48" t="str" cm="1">
        <f t="array" ref="AO1038">IFERROR(_xlfn.IFS(
AQ1038="MPR ISSUE","PDH",
AQ1038="BSS Hardware Issue","BSS",
AQ1038="Sites strategiques, MLL, Pylone, etc.","ENVTECH",
AQ1038="AKTIVCO DEFAUT GE &amp; POWER Cabinet","AKTIVCO",
AQ1038="AKTIVCO Coupure ENEO &amp; Baisse de tension","AKTIVCO GRID ONLY",
AQ1038="Coupure ENEO &amp; Baisse de tension","IHS GRID ONLY",
AQ1038="Defaut GE &amp; POWER Cabinet","IHS",
AQ1038="Sharing","Partners",
AQ1038="Sites strategiques &amp; DataCenter","SST &amp; DC",
AQ1038="Exclu","Exclu",
AQ1038="SAT","SAT",
AQ1038="SPARE-ISSUE","SPARE-ISSUE",
AQ1038="Fiber CAmtel","TRANS_FO_CAMTEL",
AQ1038="Fiber AOF","Fiber AOF",
AQ1038="Projet OCM (HUAWEI)","TRAVAUX-HUAWEI",
AQ1038="Projet OCM (NOKIA)","TRAVAUX-NOKIA",
AQ1038="ACCESS-ISSUE","ACCESS-ISSUE",
AQ1038="Projet OCM (ZTE, NOKIA, autres projets)","TRAVAUX OCM",
AQ1038="No root CAuse","No root cause",
AQ1038="ODU HS","PDH",
AQ1038="IP &amp; VLAN","PDH",
AQ1038="Warehouse HUAWEI","SPARE-ISSUE",
AQ1038="SPARE-HS","SPARE-ISSUE",
AQ1038="Power Telco","BSS",AQ1038="no impacts","no impacts"
),"")</f>
        <v>No root cause</v>
      </c>
      <c r="AP1038" s="48" t="str" cm="1">
        <f t="array" ref="AP1038">IFERROR(_xlfn.IFS(
AQ1038="MPR ISSUE","TX ISSUE",
AQ1038="BSS Hardware Issue","RAN ISSUE",
AQ1038="Sites strategiques, MLL, Pylone, etc.","ENVTECH",
AQ1038="AKTIVCO DEFAUT GE &amp; POWER Cabinet","POWER ISSUE",
AQ1038="AKTIVCO Coupure ENEO &amp; Baisse de tension","POWER ISSUE",
AQ1038="Coupure ENEO &amp; Baisse de tension","POWER ISSUE",
AQ1038="Defaut GE &amp; POWER Cabinet","POWER ISSUE",
AQ1038="Sharing","POWER ISSUE",
AQ1038="Sites strategiques &amp; DataCenter","POWER ISSUE",
AQ1038="Exclu","Exclu",
AQ1038="SAT","TX ISSUE",
AQ1038="SPARE-ISSUE","SPARE-ISSUE",
AQ1038="Fiber CAmtel","TX ISSUE",
AQ1038="Fiber AOF","TX ISSUE",
AQ1038="Projet OCM (HUAWEI)","TRAVAUX-HUAWEI",
AQ1038="Projet OCM (NOKIA)","TRAVAUX -NOKIA",
AQ1038="ACCESS-ISSUE","ACCESS-ISSUE",
AQ1038="Projet OCM (ZTE, NOKIA, autres projets)","TRAVAUX OCM",
AQ1038="No root CAuse","No root cause",
AQ1038="ODU HS","TX ISSUE",
AQ1038="IP &amp; VLAN","TX ISSUE",
AQ1038="Warehouse HUAWEI","SPARE-ISSUE",
AQ1038="SPARE-HS","SPARE-ISSUE",
AQ1038="Power Telco","RAN ISSUE",AQ1038="no impacts","no impacts"
),"")</f>
        <v>No root cause</v>
      </c>
      <c r="AQ1038" s="127" t="s">
        <v>5344</v>
      </c>
      <c r="AR1038" s="48" t="str" cm="1">
        <f t="array" ref="AR1038">IFERROR(_xlfn.IFS(
AQ1038="MPR ISSUE","ACTIVE",
AQ1038="BSS Hardware Issue","ACTIVE",
AQ1038="Sites strategiques, MLL, Pylone, etc.","PASSIVE",
AQ1038="AKTIVCO DEFAUT GE &amp; POWER Cabinet","PASSIVE",
AQ1038="AKTIVCO Coupure ENEO &amp; Baisse de tension","PASSIVE",
AQ1038="Coupure ENEO &amp; Baisse de tension","PASSIVE",
AQ1038="Defaut GE &amp; POWER Cabinet","PASSIVE",
AQ1038="Sharing","PASSIVE",
AQ1038="Sites strategiques &amp; DataCenter","PASSIVE",
AQ1038="Exclu","Exclu",
AQ1038="SAT","ACTIVE",
AQ1038="SPARE-ISSUE","SPARE-ISSUE",
AQ1038="Fiber CAmtel","ACTIVE",
AQ1038="Fiber AOF","ACTIVE",
AQ1038="Projet OCM (HUAWEI)","PLANNED WORKS",
AQ1038="Projet OCM (NOKIA)","PLANNED WORKS",
AQ1038="ACCESS-ISSUE","ACCESS-ISSUE",
AQ1038="Projet OCM (ZTE, NOKIA, autres projets)","PLANNED WORKS",
AQ1038="No root CAuse","No root cause",
AQ1038="ODU HS","ACTIVE",
AQ1038="IP &amp; VLAN","ACTIVE",
AQ1038="Warehouse HUAWEI","SPARE-ISSUE",
AQ1038="SPARE-HS","SPARE-ISSUE",
AQ1038="Power Telco","ACTIVE", AQ1038="no impacts","no impacts"
),"")</f>
        <v>No root cause</v>
      </c>
      <c r="AS1038" s="92" t="s">
        <v>5537</v>
      </c>
      <c r="AT1038" s="98" t="s">
        <v>1727</v>
      </c>
      <c r="AV1038" s="17" t="s">
        <v>5537</v>
      </c>
      <c r="AW1038" s="7" t="s">
        <v>5537</v>
      </c>
      <c r="AX1038" s="6" t="s">
        <v>5537</v>
      </c>
      <c r="AY1038" s="7"/>
      <c r="AZ1038" s="3" t="s">
        <v>5537</v>
      </c>
      <c r="BA1038" s="18" t="s">
        <v>5537</v>
      </c>
      <c r="BB1038" s="18" t="s">
        <v>5537</v>
      </c>
      <c r="BC1038" s="18" t="s">
        <v>5537</v>
      </c>
      <c r="BD1038" s="18" t="s">
        <v>5537</v>
      </c>
      <c r="BE1038" s="18" t="s">
        <v>5537</v>
      </c>
      <c r="BF1038" s="18" t="s">
        <v>5537</v>
      </c>
      <c r="BG1038" s="18" t="s">
        <v>5537</v>
      </c>
      <c r="BH1038" s="18" t="s">
        <v>5537</v>
      </c>
      <c r="BI1038" s="18" t="s">
        <v>5537</v>
      </c>
      <c r="BJ1038" s="18" t="s">
        <v>5537</v>
      </c>
      <c r="BK1038" s="18" t="s">
        <v>5537</v>
      </c>
      <c r="BL1038" s="9" t="s">
        <v>5537</v>
      </c>
      <c r="BM1038" s="14" t="s">
        <v>5537</v>
      </c>
      <c r="BN1038" s="14" t="s">
        <v>5537</v>
      </c>
      <c r="BO1038" s="14" t="str">
        <f>_xlfn.XLOOKUP(B1038,'[4]cell downs 18042026 17h'!$B:$B,'[4]cell downs 18042026 17h'!$B:$B,"")</f>
        <v/>
      </c>
      <c r="BP1038" s="14" t="str">
        <f>_xlfn.XLOOKUP(B1038,'[5]Cells Huawei 19042026 15h'!$B:$B,'[5]Cells Huawei 19042026 15h'!$B:$B,"")</f>
        <v/>
      </c>
      <c r="BQ1038" s="9" t="str">
        <f>_xlfn.XLOOKUP(B1038,'[6]cells down 19042026 9H40'!$B:$B,'[6]cells down 19042026 9H40'!$B:$B,"")</f>
        <v/>
      </c>
      <c r="BR1038" s="9" t="s">
        <v>1727</v>
      </c>
      <c r="BS1038" s="9" t="s">
        <v>12</v>
      </c>
      <c r="BT1038" s="108"/>
    </row>
    <row r="1039" spans="1:72" s="9" customFormat="1" x14ac:dyDescent="0.35">
      <c r="A1039" s="1" t="s">
        <v>2575</v>
      </c>
      <c r="B1039" s="8" t="s">
        <v>2576</v>
      </c>
      <c r="C1039" s="3" t="str">
        <f>_xlfn.XLOOKUP(B1039,'[1]daily break down'!$D:$D,'[1]daily break down'!$E:$E,"")</f>
        <v>Yaounde</v>
      </c>
      <c r="D1039" s="1" t="s">
        <v>11</v>
      </c>
      <c r="E1039" s="1" t="s">
        <v>12</v>
      </c>
      <c r="F1039" s="3" t="s">
        <v>37</v>
      </c>
      <c r="G1039" s="1" t="s">
        <v>38</v>
      </c>
      <c r="H1039" s="34" t="str">
        <f>_xlfn.XLOOKUP(B1039,[2]CALCULATION!$B:$B,[2]CALCULATION!$H:$H,"")</f>
        <v>ZTE</v>
      </c>
      <c r="I1039" s="28">
        <v>0</v>
      </c>
      <c r="J1039" s="28">
        <v>0</v>
      </c>
      <c r="K1039" s="28">
        <v>0</v>
      </c>
      <c r="L1039" s="28">
        <v>0</v>
      </c>
      <c r="M1039" s="28">
        <v>0</v>
      </c>
      <c r="N1039" s="28">
        <v>0</v>
      </c>
      <c r="O1039" s="28">
        <v>0</v>
      </c>
      <c r="P1039" s="28">
        <v>0</v>
      </c>
      <c r="Q1039" s="28">
        <v>0</v>
      </c>
      <c r="R1039" s="28">
        <v>0</v>
      </c>
      <c r="S1039" s="93">
        <v>0</v>
      </c>
      <c r="T1039" s="93">
        <f>_xlfn.XLOOKUP(B1039,'[3]Nur des jours'!$B:$B,'[3]Nur des jours'!$U:$U,"")</f>
        <v>0</v>
      </c>
      <c r="U1039" s="93">
        <v>0</v>
      </c>
      <c r="V1039" s="93">
        <v>0</v>
      </c>
      <c r="W1039" s="93">
        <v>0</v>
      </c>
      <c r="X1039" s="93">
        <v>0</v>
      </c>
      <c r="Y1039" s="93">
        <v>0</v>
      </c>
      <c r="Z1039" s="93">
        <v>0</v>
      </c>
      <c r="AA1039" s="93">
        <v>0</v>
      </c>
      <c r="AB1039" s="93">
        <v>9.2671066937189031E-2</v>
      </c>
      <c r="AC1039" s="93">
        <f>_xlfn.XLOOKUP(B1039,'[3]Nur des jours'!$B:$B,'[3]Nur des jours'!$N:$N,"")</f>
        <v>0.17753036957135884</v>
      </c>
      <c r="AD1039" s="93">
        <v>0.17753036957135884</v>
      </c>
      <c r="AE1039" s="93">
        <v>0</v>
      </c>
      <c r="AF1039" s="93">
        <v>0</v>
      </c>
      <c r="AG1039" s="93"/>
      <c r="AH1039" s="93">
        <v>0</v>
      </c>
      <c r="AI1039" s="93">
        <v>0</v>
      </c>
      <c r="AJ1039" s="93">
        <v>0</v>
      </c>
      <c r="AK1039" s="93">
        <v>0</v>
      </c>
      <c r="AL1039" s="93">
        <v>0</v>
      </c>
      <c r="AM1039" s="49" t="s">
        <v>5559</v>
      </c>
      <c r="AN1039" s="49"/>
      <c r="AO1039" s="48" t="str" cm="1">
        <f t="array" ref="AO1039">IFERROR(_xlfn.IFS(
AQ1039="MPR ISSUE","PDH",
AQ1039="BSS Hardware Issue","BSS",
AQ1039="Sites strategiques, MLL, Pylone, etc.","ENVTECH",
AQ1039="AKTIVCO DEFAUT GE &amp; POWER Cabinet","AKTIVCO",
AQ1039="AKTIVCO Coupure ENEO &amp; Baisse de tension","AKTIVCO GRID ONLY",
AQ1039="Coupure ENEO &amp; Baisse de tension","IHS GRID ONLY",
AQ1039="Defaut GE &amp; POWER Cabinet","IHS",
AQ1039="Sharing","Partners",
AQ1039="Sites strategiques &amp; DataCenter","SST &amp; DC",
AQ1039="Exclu","Exclu",
AQ1039="SAT","SAT",
AQ1039="SPARE-ISSUE","SPARE-ISSUE",
AQ1039="Fiber CAmtel","TRANS_FO_CAMTEL",
AQ1039="Fiber AOF","Fiber AOF",
AQ1039="Projet OCM (HUAWEI)","TRAVAUX-HUAWEI",
AQ1039="Projet OCM (NOKIA)","TRAVAUX-NOKIA",
AQ1039="ACCESS-ISSUE","ACCESS-ISSUE",
AQ1039="Projet OCM (ZTE, NOKIA, autres projets)","TRAVAUX OCM",
AQ1039="No root CAuse","No root cause",
AQ1039="ODU HS","PDH",
AQ1039="IP &amp; VLAN","PDH",
AQ1039="Warehouse HUAWEI","SPARE-ISSUE",
AQ1039="SPARE-HS","SPARE-ISSUE",
AQ1039="Power Telco","BSS",AQ1039="no impacts","no impacts"
),"")</f>
        <v>No root cause</v>
      </c>
      <c r="AP1039" s="48" t="str" cm="1">
        <f t="array" ref="AP1039">IFERROR(_xlfn.IFS(
AQ1039="MPR ISSUE","TX ISSUE",
AQ1039="BSS Hardware Issue","RAN ISSUE",
AQ1039="Sites strategiques, MLL, Pylone, etc.","ENVTECH",
AQ1039="AKTIVCO DEFAUT GE &amp; POWER Cabinet","POWER ISSUE",
AQ1039="AKTIVCO Coupure ENEO &amp; Baisse de tension","POWER ISSUE",
AQ1039="Coupure ENEO &amp; Baisse de tension","POWER ISSUE",
AQ1039="Defaut GE &amp; POWER Cabinet","POWER ISSUE",
AQ1039="Sharing","POWER ISSUE",
AQ1039="Sites strategiques &amp; DataCenter","POWER ISSUE",
AQ1039="Exclu","Exclu",
AQ1039="SAT","TX ISSUE",
AQ1039="SPARE-ISSUE","SPARE-ISSUE",
AQ1039="Fiber CAmtel","TX ISSUE",
AQ1039="Fiber AOF","TX ISSUE",
AQ1039="Projet OCM (HUAWEI)","TRAVAUX-HUAWEI",
AQ1039="Projet OCM (NOKIA)","TRAVAUX -NOKIA",
AQ1039="ACCESS-ISSUE","ACCESS-ISSUE",
AQ1039="Projet OCM (ZTE, NOKIA, autres projets)","TRAVAUX OCM",
AQ1039="No root CAuse","No root cause",
AQ1039="ODU HS","TX ISSUE",
AQ1039="IP &amp; VLAN","TX ISSUE",
AQ1039="Warehouse HUAWEI","SPARE-ISSUE",
AQ1039="SPARE-HS","SPARE-ISSUE",
AQ1039="Power Telco","RAN ISSUE",AQ1039="no impacts","no impacts"
),"")</f>
        <v>No root cause</v>
      </c>
      <c r="AQ1039" s="127" t="s">
        <v>5344</v>
      </c>
      <c r="AR1039" s="48" t="str" cm="1">
        <f t="array" ref="AR1039">IFERROR(_xlfn.IFS(
AQ1039="MPR ISSUE","ACTIVE",
AQ1039="BSS Hardware Issue","ACTIVE",
AQ1039="Sites strategiques, MLL, Pylone, etc.","PASSIVE",
AQ1039="AKTIVCO DEFAUT GE &amp; POWER Cabinet","PASSIVE",
AQ1039="AKTIVCO Coupure ENEO &amp; Baisse de tension","PASSIVE",
AQ1039="Coupure ENEO &amp; Baisse de tension","PASSIVE",
AQ1039="Defaut GE &amp; POWER Cabinet","PASSIVE",
AQ1039="Sharing","PASSIVE",
AQ1039="Sites strategiques &amp; DataCenter","PASSIVE",
AQ1039="Exclu","Exclu",
AQ1039="SAT","ACTIVE",
AQ1039="SPARE-ISSUE","SPARE-ISSUE",
AQ1039="Fiber CAmtel","ACTIVE",
AQ1039="Fiber AOF","ACTIVE",
AQ1039="Projet OCM (HUAWEI)","PLANNED WORKS",
AQ1039="Projet OCM (NOKIA)","PLANNED WORKS",
AQ1039="ACCESS-ISSUE","ACCESS-ISSUE",
AQ1039="Projet OCM (ZTE, NOKIA, autres projets)","PLANNED WORKS",
AQ1039="No root CAuse","No root cause",
AQ1039="ODU HS","ACTIVE",
AQ1039="IP &amp; VLAN","ACTIVE",
AQ1039="Warehouse HUAWEI","SPARE-ISSUE",
AQ1039="SPARE-HS","SPARE-ISSUE",
AQ1039="Power Telco","ACTIVE", AQ1039="no impacts","no impacts"
),"")</f>
        <v>No root cause</v>
      </c>
      <c r="AS1039" s="92" t="s">
        <v>5537</v>
      </c>
      <c r="AT1039" s="98" t="s">
        <v>2576</v>
      </c>
      <c r="AV1039" s="17" t="s">
        <v>5537</v>
      </c>
      <c r="AW1039" s="7" t="s">
        <v>5537</v>
      </c>
      <c r="AX1039" s="6" t="s">
        <v>5537</v>
      </c>
      <c r="AY1039" s="7"/>
      <c r="AZ1039" s="3" t="s">
        <v>5537</v>
      </c>
      <c r="BA1039" s="18" t="s">
        <v>5537</v>
      </c>
      <c r="BB1039" s="18" t="s">
        <v>5537</v>
      </c>
      <c r="BC1039" s="18" t="s">
        <v>5537</v>
      </c>
      <c r="BD1039" s="18" t="s">
        <v>5537</v>
      </c>
      <c r="BE1039" s="18" t="s">
        <v>5537</v>
      </c>
      <c r="BF1039" s="18" t="s">
        <v>5537</v>
      </c>
      <c r="BG1039" s="18" t="s">
        <v>5537</v>
      </c>
      <c r="BH1039" s="18" t="s">
        <v>5537</v>
      </c>
      <c r="BI1039" s="18" t="s">
        <v>5537</v>
      </c>
      <c r="BJ1039" s="18" t="s">
        <v>5537</v>
      </c>
      <c r="BK1039" s="18" t="s">
        <v>5537</v>
      </c>
      <c r="BL1039" s="9" t="s">
        <v>5537</v>
      </c>
      <c r="BM1039" s="14" t="s">
        <v>5537</v>
      </c>
      <c r="BN1039" s="14" t="s">
        <v>5537</v>
      </c>
      <c r="BO1039" s="14" t="str">
        <f>_xlfn.XLOOKUP(B1039,'[4]cell downs 18042026 17h'!$B:$B,'[4]cell downs 18042026 17h'!$B:$B,"")</f>
        <v/>
      </c>
      <c r="BP1039" s="14" t="str">
        <f>_xlfn.XLOOKUP(B1039,'[5]Cells Huawei 19042026 15h'!$B:$B,'[5]Cells Huawei 19042026 15h'!$B:$B,"")</f>
        <v/>
      </c>
      <c r="BQ1039" s="9" t="str">
        <f>_xlfn.XLOOKUP(B1039,'[6]cells down 19042026 9H40'!$B:$B,'[6]cells down 19042026 9H40'!$B:$B,"")</f>
        <v/>
      </c>
      <c r="BR1039" s="9" t="s">
        <v>2576</v>
      </c>
      <c r="BS1039" s="9" t="s">
        <v>318</v>
      </c>
      <c r="BT1039" s="108"/>
    </row>
    <row r="1040" spans="1:72" s="9" customFormat="1" x14ac:dyDescent="0.35">
      <c r="A1040" s="1" t="s">
        <v>3399</v>
      </c>
      <c r="B1040" s="8" t="s">
        <v>3400</v>
      </c>
      <c r="C1040" s="3" t="str">
        <f>_xlfn.XLOOKUP(B1040,'[1]daily break down'!$D:$D,'[1]daily break down'!$E:$E,"")</f>
        <v>Douala</v>
      </c>
      <c r="D1040" s="1" t="s">
        <v>11</v>
      </c>
      <c r="E1040" s="1" t="s">
        <v>12</v>
      </c>
      <c r="F1040" s="3" t="s">
        <v>31</v>
      </c>
      <c r="G1040" s="1" t="s">
        <v>32</v>
      </c>
      <c r="H1040" s="34" t="str">
        <f>_xlfn.XLOOKUP(B1040,[2]CALCULATION!$B:$B,[2]CALCULATION!$H:$H,"")</f>
        <v>ZTE</v>
      </c>
      <c r="I1040" s="28">
        <v>0</v>
      </c>
      <c r="J1040" s="28">
        <v>0</v>
      </c>
      <c r="K1040" s="28">
        <v>0</v>
      </c>
      <c r="L1040" s="28">
        <v>2.1223743197699885E-3</v>
      </c>
      <c r="M1040" s="28">
        <v>8.5875902098261708E-2</v>
      </c>
      <c r="N1040" s="28">
        <v>0</v>
      </c>
      <c r="O1040" s="28">
        <v>0</v>
      </c>
      <c r="P1040" s="28">
        <v>0</v>
      </c>
      <c r="Q1040" s="28">
        <v>3.9308512611540732E-2</v>
      </c>
      <c r="R1040" s="28">
        <v>0</v>
      </c>
      <c r="S1040" s="93">
        <v>0</v>
      </c>
      <c r="T1040" s="93">
        <f>_xlfn.XLOOKUP(B1040,'[3]Nur des jours'!$B:$B,'[3]Nur des jours'!$U:$U,"")</f>
        <v>0</v>
      </c>
      <c r="U1040" s="93">
        <v>0</v>
      </c>
      <c r="V1040" s="93">
        <v>0</v>
      </c>
      <c r="W1040" s="93">
        <v>0</v>
      </c>
      <c r="X1040" s="93">
        <v>0.33804607442792123</v>
      </c>
      <c r="Y1040" s="93">
        <v>0</v>
      </c>
      <c r="Z1040" s="93">
        <v>0</v>
      </c>
      <c r="AA1040" s="93">
        <v>0</v>
      </c>
      <c r="AB1040" s="93">
        <v>0</v>
      </c>
      <c r="AC1040" s="93">
        <f>_xlfn.XLOOKUP(B1040,'[3]Nur des jours'!$B:$B,'[3]Nur des jours'!$N:$N,"")</f>
        <v>0.15471930440340992</v>
      </c>
      <c r="AD1040" s="93">
        <v>0.15471930440340992</v>
      </c>
      <c r="AE1040" s="93">
        <v>0</v>
      </c>
      <c r="AF1040" s="93">
        <v>0</v>
      </c>
      <c r="AG1040" s="93"/>
      <c r="AH1040" s="93">
        <v>0</v>
      </c>
      <c r="AI1040" s="93">
        <v>0</v>
      </c>
      <c r="AJ1040" s="93">
        <v>0</v>
      </c>
      <c r="AK1040" s="93">
        <v>0</v>
      </c>
      <c r="AL1040" s="93">
        <v>0</v>
      </c>
      <c r="AM1040" s="49" t="s">
        <v>5559</v>
      </c>
      <c r="AN1040" s="49"/>
      <c r="AO1040" s="48" t="str" cm="1">
        <f t="array" ref="AO1040">IFERROR(_xlfn.IFS(
AQ1040="MPR ISSUE","PDH",
AQ1040="BSS Hardware Issue","BSS",
AQ1040="Sites strategiques, MLL, Pylone, etc.","ENVTECH",
AQ1040="AKTIVCO DEFAUT GE &amp; POWER Cabinet","AKTIVCO",
AQ1040="AKTIVCO Coupure ENEO &amp; Baisse de tension","AKTIVCO GRID ONLY",
AQ1040="Coupure ENEO &amp; Baisse de tension","IHS GRID ONLY",
AQ1040="Defaut GE &amp; POWER Cabinet","IHS",
AQ1040="Sharing","Partners",
AQ1040="Sites strategiques &amp; DataCenter","SST &amp; DC",
AQ1040="Exclu","Exclu",
AQ1040="SAT","SAT",
AQ1040="SPARE-ISSUE","SPARE-ISSUE",
AQ1040="Fiber CAmtel","TRANS_FO_CAMTEL",
AQ1040="Fiber AOF","Fiber AOF",
AQ1040="Projet OCM (HUAWEI)","TRAVAUX-HUAWEI",
AQ1040="Projet OCM (NOKIA)","TRAVAUX-NOKIA",
AQ1040="ACCESS-ISSUE","ACCESS-ISSUE",
AQ1040="Projet OCM (ZTE, NOKIA, autres projets)","TRAVAUX OCM",
AQ1040="No root CAuse","No root cause",
AQ1040="ODU HS","PDH",
AQ1040="IP &amp; VLAN","PDH",
AQ1040="Warehouse HUAWEI","SPARE-ISSUE",
AQ1040="SPARE-HS","SPARE-ISSUE",
AQ1040="Power Telco","BSS",AQ1040="no impacts","no impacts"
),"")</f>
        <v>No root cause</v>
      </c>
      <c r="AP1040" s="48" t="str" cm="1">
        <f t="array" ref="AP1040">IFERROR(_xlfn.IFS(
AQ1040="MPR ISSUE","TX ISSUE",
AQ1040="BSS Hardware Issue","RAN ISSUE",
AQ1040="Sites strategiques, MLL, Pylone, etc.","ENVTECH",
AQ1040="AKTIVCO DEFAUT GE &amp; POWER Cabinet","POWER ISSUE",
AQ1040="AKTIVCO Coupure ENEO &amp; Baisse de tension","POWER ISSUE",
AQ1040="Coupure ENEO &amp; Baisse de tension","POWER ISSUE",
AQ1040="Defaut GE &amp; POWER Cabinet","POWER ISSUE",
AQ1040="Sharing","POWER ISSUE",
AQ1040="Sites strategiques &amp; DataCenter","POWER ISSUE",
AQ1040="Exclu","Exclu",
AQ1040="SAT","TX ISSUE",
AQ1040="SPARE-ISSUE","SPARE-ISSUE",
AQ1040="Fiber CAmtel","TX ISSUE",
AQ1040="Fiber AOF","TX ISSUE",
AQ1040="Projet OCM (HUAWEI)","TRAVAUX-HUAWEI",
AQ1040="Projet OCM (NOKIA)","TRAVAUX -NOKIA",
AQ1040="ACCESS-ISSUE","ACCESS-ISSUE",
AQ1040="Projet OCM (ZTE, NOKIA, autres projets)","TRAVAUX OCM",
AQ1040="No root CAuse","No root cause",
AQ1040="ODU HS","TX ISSUE",
AQ1040="IP &amp; VLAN","TX ISSUE",
AQ1040="Warehouse HUAWEI","SPARE-ISSUE",
AQ1040="SPARE-HS","SPARE-ISSUE",
AQ1040="Power Telco","RAN ISSUE",AQ1040="no impacts","no impacts"
),"")</f>
        <v>No root cause</v>
      </c>
      <c r="AQ1040" s="127" t="s">
        <v>5344</v>
      </c>
      <c r="AR1040" s="48" t="str" cm="1">
        <f t="array" ref="AR1040">IFERROR(_xlfn.IFS(
AQ1040="MPR ISSUE","ACTIVE",
AQ1040="BSS Hardware Issue","ACTIVE",
AQ1040="Sites strategiques, MLL, Pylone, etc.","PASSIVE",
AQ1040="AKTIVCO DEFAUT GE &amp; POWER Cabinet","PASSIVE",
AQ1040="AKTIVCO Coupure ENEO &amp; Baisse de tension","PASSIVE",
AQ1040="Coupure ENEO &amp; Baisse de tension","PASSIVE",
AQ1040="Defaut GE &amp; POWER Cabinet","PASSIVE",
AQ1040="Sharing","PASSIVE",
AQ1040="Sites strategiques &amp; DataCenter","PASSIVE",
AQ1040="Exclu","Exclu",
AQ1040="SAT","ACTIVE",
AQ1040="SPARE-ISSUE","SPARE-ISSUE",
AQ1040="Fiber CAmtel","ACTIVE",
AQ1040="Fiber AOF","ACTIVE",
AQ1040="Projet OCM (HUAWEI)","PLANNED WORKS",
AQ1040="Projet OCM (NOKIA)","PLANNED WORKS",
AQ1040="ACCESS-ISSUE","ACCESS-ISSUE",
AQ1040="Projet OCM (ZTE, NOKIA, autres projets)","PLANNED WORKS",
AQ1040="No root CAuse","No root cause",
AQ1040="ODU HS","ACTIVE",
AQ1040="IP &amp; VLAN","ACTIVE",
AQ1040="Warehouse HUAWEI","SPARE-ISSUE",
AQ1040="SPARE-HS","SPARE-ISSUE",
AQ1040="Power Telco","ACTIVE", AQ1040="no impacts","no impacts"
),"")</f>
        <v>No root cause</v>
      </c>
      <c r="AS1040" s="92" t="s">
        <v>5537</v>
      </c>
      <c r="AT1040" s="98" t="s">
        <v>3400</v>
      </c>
      <c r="AV1040" s="17" t="s">
        <v>5537</v>
      </c>
      <c r="AW1040" s="7" t="s">
        <v>5537</v>
      </c>
      <c r="AX1040" s="6" t="s">
        <v>5537</v>
      </c>
      <c r="AY1040" s="7"/>
      <c r="AZ1040" s="3" t="s">
        <v>5537</v>
      </c>
      <c r="BA1040" s="18" t="s">
        <v>5537</v>
      </c>
      <c r="BB1040" s="18" t="s">
        <v>5537</v>
      </c>
      <c r="BC1040" s="18" t="s">
        <v>5537</v>
      </c>
      <c r="BD1040" s="18" t="s">
        <v>5537</v>
      </c>
      <c r="BE1040" s="18" t="s">
        <v>5537</v>
      </c>
      <c r="BF1040" s="18" t="s">
        <v>5537</v>
      </c>
      <c r="BG1040" s="18" t="s">
        <v>5537</v>
      </c>
      <c r="BH1040" s="18" t="s">
        <v>5537</v>
      </c>
      <c r="BI1040" s="18" t="s">
        <v>5537</v>
      </c>
      <c r="BJ1040" s="18" t="s">
        <v>5537</v>
      </c>
      <c r="BK1040" s="18" t="s">
        <v>5537</v>
      </c>
      <c r="BL1040" s="9" t="s">
        <v>5537</v>
      </c>
      <c r="BM1040" s="14" t="s">
        <v>5537</v>
      </c>
      <c r="BN1040" s="14" t="s">
        <v>5537</v>
      </c>
      <c r="BO1040" s="14" t="str">
        <f>_xlfn.XLOOKUP(B1040,'[4]cell downs 18042026 17h'!$B:$B,'[4]cell downs 18042026 17h'!$B:$B,"")</f>
        <v/>
      </c>
      <c r="BP1040" s="14" t="str">
        <f>_xlfn.XLOOKUP(B1040,'[5]Cells Huawei 19042026 15h'!$B:$B,'[5]Cells Huawei 19042026 15h'!$B:$B,"")</f>
        <v/>
      </c>
      <c r="BQ1040" s="9" t="str">
        <f>_xlfn.XLOOKUP(B1040,'[6]cells down 19042026 9H40'!$B:$B,'[6]cells down 19042026 9H40'!$B:$B,"")</f>
        <v/>
      </c>
      <c r="BR1040" s="9" t="s">
        <v>3400</v>
      </c>
      <c r="BS1040" s="9" t="s">
        <v>1129</v>
      </c>
      <c r="BT1040" s="108"/>
    </row>
    <row r="1041" spans="1:72" s="9" customFormat="1" x14ac:dyDescent="0.35">
      <c r="A1041" s="1" t="s">
        <v>1435</v>
      </c>
      <c r="B1041" s="8" t="s">
        <v>1436</v>
      </c>
      <c r="C1041" s="3" t="str">
        <f>_xlfn.XLOOKUP(B1041,'[1]daily break down'!$D:$D,'[1]daily break down'!$E:$E,"")</f>
        <v>CENTRE</v>
      </c>
      <c r="D1041" s="1" t="s">
        <v>11</v>
      </c>
      <c r="E1041" s="1" t="s">
        <v>154</v>
      </c>
      <c r="F1041" s="3" t="s">
        <v>226</v>
      </c>
      <c r="G1041" s="1" t="s">
        <v>533</v>
      </c>
      <c r="H1041" s="33" t="str">
        <f>_xlfn.XLOOKUP(B1041,[2]CALCULATION!$B:$B,[2]CALCULATION!$H:$H,"")</f>
        <v>NOKIA</v>
      </c>
      <c r="I1041" s="28">
        <v>0</v>
      </c>
      <c r="J1041" s="28">
        <v>0</v>
      </c>
      <c r="K1041" s="28">
        <v>0</v>
      </c>
      <c r="L1041" s="28">
        <v>7.419392580036697E-3</v>
      </c>
      <c r="M1041" s="28">
        <v>0.7661236242020586</v>
      </c>
      <c r="N1041" s="28">
        <v>0</v>
      </c>
      <c r="O1041" s="28">
        <v>0</v>
      </c>
      <c r="P1041" s="28">
        <v>0.21732042929746911</v>
      </c>
      <c r="Q1041" s="28">
        <v>0.9066818764214557</v>
      </c>
      <c r="R1041" s="28">
        <v>0</v>
      </c>
      <c r="S1041" s="93">
        <v>0.69258959629943539</v>
      </c>
      <c r="T1041" s="93">
        <f>_xlfn.XLOOKUP(B1041,'[3]Nur des jours'!$B:$B,'[3]Nur des jours'!$U:$U,"")</f>
        <v>0</v>
      </c>
      <c r="U1041" s="93">
        <v>0</v>
      </c>
      <c r="V1041" s="93">
        <v>0</v>
      </c>
      <c r="W1041" s="93">
        <v>0</v>
      </c>
      <c r="X1041" s="93">
        <v>0</v>
      </c>
      <c r="Y1041" s="93">
        <v>1.6051570485656318E-3</v>
      </c>
      <c r="Z1041" s="93">
        <v>0</v>
      </c>
      <c r="AA1041" s="93">
        <v>0</v>
      </c>
      <c r="AB1041" s="93">
        <v>0</v>
      </c>
      <c r="AC1041" s="93">
        <f>_xlfn.XLOOKUP(B1041,'[3]Nur des jours'!$B:$B,'[3]Nur des jours'!$N:$N,"")</f>
        <v>0.12609400370398904</v>
      </c>
      <c r="AD1041" s="93">
        <v>0.12609400370398904</v>
      </c>
      <c r="AE1041" s="93">
        <v>0</v>
      </c>
      <c r="AF1041" s="93">
        <v>0</v>
      </c>
      <c r="AG1041" s="93"/>
      <c r="AH1041" s="93">
        <v>0</v>
      </c>
      <c r="AI1041" s="93">
        <v>0</v>
      </c>
      <c r="AJ1041" s="93">
        <v>0</v>
      </c>
      <c r="AK1041" s="93">
        <v>0</v>
      </c>
      <c r="AL1041" s="93">
        <v>0</v>
      </c>
      <c r="AM1041" s="49" t="s">
        <v>5559</v>
      </c>
      <c r="AN1041" s="49"/>
      <c r="AO1041" s="48" t="str" cm="1">
        <f t="array" ref="AO1041">IFERROR(_xlfn.IFS(
AQ1041="MPR ISSUE","PDH",
AQ1041="BSS Hardware Issue","BSS",
AQ1041="Sites strategiques, MLL, Pylone, etc.","ENVTECH",
AQ1041="AKTIVCO DEFAUT GE &amp; POWER Cabinet","AKTIVCO",
AQ1041="AKTIVCO Coupure ENEO &amp; Baisse de tension","AKTIVCO GRID ONLY",
AQ1041="Coupure ENEO &amp; Baisse de tension","IHS GRID ONLY",
AQ1041="Defaut GE &amp; POWER Cabinet","IHS",
AQ1041="Sharing","Partners",
AQ1041="Sites strategiques &amp; DataCenter","SST &amp; DC",
AQ1041="Exclu","Exclu",
AQ1041="SAT","SAT",
AQ1041="SPARE-ISSUE","SPARE-ISSUE",
AQ1041="Fiber CAmtel","TRANS_FO_CAMTEL",
AQ1041="Fiber AOF","Fiber AOF",
AQ1041="Projet OCM (HUAWEI)","TRAVAUX-HUAWEI",
AQ1041="Projet OCM (NOKIA)","TRAVAUX-NOKIA",
AQ1041="ACCESS-ISSUE","ACCESS-ISSUE",
AQ1041="Projet OCM (ZTE, NOKIA, autres projets)","TRAVAUX OCM",
AQ1041="No root CAuse","No root cause",
AQ1041="ODU HS","PDH",
AQ1041="IP &amp; VLAN","PDH",
AQ1041="Warehouse HUAWEI","SPARE-ISSUE",
AQ1041="SPARE-HS","SPARE-ISSUE",
AQ1041="Power Telco","BSS",AQ1041="no impacts","no impacts"
),"")</f>
        <v>No root cause</v>
      </c>
      <c r="AP1041" s="48" t="str" cm="1">
        <f t="array" ref="AP1041">IFERROR(_xlfn.IFS(
AQ1041="MPR ISSUE","TX ISSUE",
AQ1041="BSS Hardware Issue","RAN ISSUE",
AQ1041="Sites strategiques, MLL, Pylone, etc.","ENVTECH",
AQ1041="AKTIVCO DEFAUT GE &amp; POWER Cabinet","POWER ISSUE",
AQ1041="AKTIVCO Coupure ENEO &amp; Baisse de tension","POWER ISSUE",
AQ1041="Coupure ENEO &amp; Baisse de tension","POWER ISSUE",
AQ1041="Defaut GE &amp; POWER Cabinet","POWER ISSUE",
AQ1041="Sharing","POWER ISSUE",
AQ1041="Sites strategiques &amp; DataCenter","POWER ISSUE",
AQ1041="Exclu","Exclu",
AQ1041="SAT","TX ISSUE",
AQ1041="SPARE-ISSUE","SPARE-ISSUE",
AQ1041="Fiber CAmtel","TX ISSUE",
AQ1041="Fiber AOF","TX ISSUE",
AQ1041="Projet OCM (HUAWEI)","TRAVAUX-HUAWEI",
AQ1041="Projet OCM (NOKIA)","TRAVAUX -NOKIA",
AQ1041="ACCESS-ISSUE","ACCESS-ISSUE",
AQ1041="Projet OCM (ZTE, NOKIA, autres projets)","TRAVAUX OCM",
AQ1041="No root CAuse","No root cause",
AQ1041="ODU HS","TX ISSUE",
AQ1041="IP &amp; VLAN","TX ISSUE",
AQ1041="Warehouse HUAWEI","SPARE-ISSUE",
AQ1041="SPARE-HS","SPARE-ISSUE",
AQ1041="Power Telco","RAN ISSUE",AQ1041="no impacts","no impacts"
),"")</f>
        <v>No root cause</v>
      </c>
      <c r="AQ1041" s="127" t="s">
        <v>5344</v>
      </c>
      <c r="AR1041" s="48" t="str" cm="1">
        <f t="array" ref="AR1041">IFERROR(_xlfn.IFS(
AQ1041="MPR ISSUE","ACTIVE",
AQ1041="BSS Hardware Issue","ACTIVE",
AQ1041="Sites strategiques, MLL, Pylone, etc.","PASSIVE",
AQ1041="AKTIVCO DEFAUT GE &amp; POWER Cabinet","PASSIVE",
AQ1041="AKTIVCO Coupure ENEO &amp; Baisse de tension","PASSIVE",
AQ1041="Coupure ENEO &amp; Baisse de tension","PASSIVE",
AQ1041="Defaut GE &amp; POWER Cabinet","PASSIVE",
AQ1041="Sharing","PASSIVE",
AQ1041="Sites strategiques &amp; DataCenter","PASSIVE",
AQ1041="Exclu","Exclu",
AQ1041="SAT","ACTIVE",
AQ1041="SPARE-ISSUE","SPARE-ISSUE",
AQ1041="Fiber CAmtel","ACTIVE",
AQ1041="Fiber AOF","ACTIVE",
AQ1041="Projet OCM (HUAWEI)","PLANNED WORKS",
AQ1041="Projet OCM (NOKIA)","PLANNED WORKS",
AQ1041="ACCESS-ISSUE","ACCESS-ISSUE",
AQ1041="Projet OCM (ZTE, NOKIA, autres projets)","PLANNED WORKS",
AQ1041="No root CAuse","No root cause",
AQ1041="ODU HS","ACTIVE",
AQ1041="IP &amp; VLAN","ACTIVE",
AQ1041="Warehouse HUAWEI","SPARE-ISSUE",
AQ1041="SPARE-HS","SPARE-ISSUE",
AQ1041="Power Telco","ACTIVE", AQ1041="no impacts","no impacts"
),"")</f>
        <v>No root cause</v>
      </c>
      <c r="AS1041" s="92" t="s">
        <v>5537</v>
      </c>
      <c r="AT1041" s="98" t="s">
        <v>1436</v>
      </c>
      <c r="AV1041" s="17" t="s">
        <v>5537</v>
      </c>
      <c r="AW1041" s="7" t="s">
        <v>5537</v>
      </c>
      <c r="AX1041" s="6" t="s">
        <v>5537</v>
      </c>
      <c r="AY1041" s="7"/>
      <c r="AZ1041" s="3" t="s">
        <v>5537</v>
      </c>
      <c r="BA1041" s="18" t="s">
        <v>5537</v>
      </c>
      <c r="BB1041" s="18" t="s">
        <v>5537</v>
      </c>
      <c r="BC1041" s="18" t="s">
        <v>5537</v>
      </c>
      <c r="BD1041" s="18" t="s">
        <v>5537</v>
      </c>
      <c r="BE1041" s="18" t="s">
        <v>5537</v>
      </c>
      <c r="BF1041" s="18" t="s">
        <v>5537</v>
      </c>
      <c r="BG1041" s="18" t="s">
        <v>5537</v>
      </c>
      <c r="BH1041" s="18" t="s">
        <v>5537</v>
      </c>
      <c r="BI1041" s="18" t="s">
        <v>5537</v>
      </c>
      <c r="BJ1041" s="18" t="s">
        <v>5537</v>
      </c>
      <c r="BK1041" s="18" t="s">
        <v>5537</v>
      </c>
      <c r="BL1041" s="9" t="s">
        <v>5537</v>
      </c>
      <c r="BM1041" s="14" t="s">
        <v>5537</v>
      </c>
      <c r="BN1041" s="14" t="s">
        <v>5537</v>
      </c>
      <c r="BO1041" s="14" t="str">
        <f>_xlfn.XLOOKUP(B1041,'[4]cell downs 18042026 17h'!$B:$B,'[4]cell downs 18042026 17h'!$B:$B,"")</f>
        <v/>
      </c>
      <c r="BP1041" s="14" t="str">
        <f>_xlfn.XLOOKUP(B1041,'[5]Cells Huawei 19042026 15h'!$B:$B,'[5]Cells Huawei 19042026 15h'!$B:$B,"")</f>
        <v/>
      </c>
      <c r="BQ1041" s="9" t="str">
        <f>_xlfn.XLOOKUP(B1041,'[6]cells down 19042026 9H40'!$B:$B,'[6]cells down 19042026 9H40'!$B:$B,"")</f>
        <v/>
      </c>
      <c r="BR1041" s="9" t="s">
        <v>1436</v>
      </c>
      <c r="BS1041" s="9" t="s">
        <v>12</v>
      </c>
      <c r="BT1041" s="108"/>
    </row>
    <row r="1042" spans="1:72" s="9" customFormat="1" ht="31" customHeight="1" x14ac:dyDescent="0.35">
      <c r="A1042" s="1" t="s">
        <v>2370</v>
      </c>
      <c r="B1042" s="1" t="s">
        <v>2371</v>
      </c>
      <c r="C1042" s="3" t="str">
        <f>_xlfn.XLOOKUP(B1042,'[1]daily break down'!$D:$D,'[1]daily break down'!$E:$E,"")</f>
        <v>Yaounde</v>
      </c>
      <c r="D1042" s="1" t="s">
        <v>21</v>
      </c>
      <c r="E1042" s="1" t="s">
        <v>36</v>
      </c>
      <c r="F1042" s="3" t="s">
        <v>37</v>
      </c>
      <c r="G1042" s="1" t="s">
        <v>38</v>
      </c>
      <c r="H1042" s="34" t="str">
        <f>_xlfn.XLOOKUP(B1042,[2]CALCULATION!$B:$B,[2]CALCULATION!$H:$H,"")</f>
        <v>ZTE</v>
      </c>
      <c r="I1042" s="28">
        <v>0.20198226194450908</v>
      </c>
      <c r="J1042" s="28">
        <v>3.5356437607188815</v>
      </c>
      <c r="K1042" s="28">
        <v>0.21411011520033768</v>
      </c>
      <c r="L1042" s="28">
        <v>0</v>
      </c>
      <c r="M1042" s="28">
        <v>0</v>
      </c>
      <c r="N1042" s="28">
        <v>0</v>
      </c>
      <c r="O1042" s="28">
        <v>0</v>
      </c>
      <c r="P1042" s="28">
        <v>0</v>
      </c>
      <c r="Q1042" s="28">
        <v>0</v>
      </c>
      <c r="R1042" s="28">
        <v>0</v>
      </c>
      <c r="S1042" s="93">
        <v>1.4464248515408076</v>
      </c>
      <c r="T1042" s="93">
        <f>_xlfn.XLOOKUP(B1042,'[3]Nur des jours'!$B:$B,'[3]Nur des jours'!$U:$U,"")</f>
        <v>0</v>
      </c>
      <c r="U1042" s="93">
        <v>3.9678947188192883</v>
      </c>
      <c r="V1042" s="93">
        <v>0</v>
      </c>
      <c r="W1042" s="93">
        <v>0</v>
      </c>
      <c r="X1042" s="93">
        <v>0</v>
      </c>
      <c r="Y1042" s="93">
        <v>1.2382003121852099</v>
      </c>
      <c r="Z1042" s="93">
        <v>0</v>
      </c>
      <c r="AA1042" s="93">
        <v>34.570588386367717</v>
      </c>
      <c r="AB1042" s="93">
        <v>29.034045024298504</v>
      </c>
      <c r="AC1042" s="93">
        <f>_xlfn.XLOOKUP(B1042,'[3]Nur des jours'!$B:$B,'[3]Nur des jours'!$N:$N,"")</f>
        <v>0.11908481792525215</v>
      </c>
      <c r="AD1042" s="93">
        <v>0.11908481792525215</v>
      </c>
      <c r="AE1042" s="93">
        <v>0</v>
      </c>
      <c r="AF1042" s="93">
        <v>0</v>
      </c>
      <c r="AG1042" s="93"/>
      <c r="AH1042" s="93">
        <v>0</v>
      </c>
      <c r="AI1042" s="93">
        <v>0</v>
      </c>
      <c r="AJ1042" s="93">
        <v>0</v>
      </c>
      <c r="AK1042" s="93">
        <v>0</v>
      </c>
      <c r="AL1042" s="93">
        <v>0</v>
      </c>
      <c r="AM1042" s="49" t="s">
        <v>5559</v>
      </c>
      <c r="AN1042" s="49"/>
      <c r="AO1042" s="48" t="str" cm="1">
        <f t="array" ref="AO1042">IFERROR(_xlfn.IFS(
AQ1042="MPR ISSUE","PDH",
AQ1042="BSS Hardware Issue","BSS",
AQ1042="Sites strategiques, MLL, Pylone, etc.","ENVTECH",
AQ1042="AKTIVCO DEFAUT GE &amp; POWER Cabinet","AKTIVCO",
AQ1042="AKTIVCO Coupure ENEO &amp; Baisse de tension","AKTIVCO GRID ONLY",
AQ1042="Coupure ENEO &amp; Baisse de tension","IHS GRID ONLY",
AQ1042="Defaut GE &amp; POWER Cabinet","IHS",
AQ1042="Sharing","Partners",
AQ1042="Sites strategiques &amp; DataCenter","SST &amp; DC",
AQ1042="Exclu","Exclu",
AQ1042="SAT","SAT",
AQ1042="SPARE-ISSUE","SPARE-ISSUE",
AQ1042="Fiber CAmtel","TRANS_FO_CAMTEL",
AQ1042="Fiber AOF","Fiber AOF",
AQ1042="Projet OCM (HUAWEI)","TRAVAUX-HUAWEI",
AQ1042="Projet OCM (NOKIA)","TRAVAUX-NOKIA",
AQ1042="ACCESS-ISSUE","ACCESS-ISSUE",
AQ1042="Projet OCM (ZTE, NOKIA, autres projets)","TRAVAUX OCM",
AQ1042="No root CAuse","No root cause",
AQ1042="ODU HS","PDH",
AQ1042="IP &amp; VLAN","PDH",
AQ1042="Warehouse HUAWEI","SPARE-ISSUE",
AQ1042="SPARE-HS","SPARE-ISSUE",
AQ1042="Power Telco","BSS",AQ1042="no impacts","no impacts"
),"")</f>
        <v>No root cause</v>
      </c>
      <c r="AP1042" s="48" t="str" cm="1">
        <f t="array" ref="AP1042">IFERROR(_xlfn.IFS(
AQ1042="MPR ISSUE","TX ISSUE",
AQ1042="BSS Hardware Issue","RAN ISSUE",
AQ1042="Sites strategiques, MLL, Pylone, etc.","ENVTECH",
AQ1042="AKTIVCO DEFAUT GE &amp; POWER Cabinet","POWER ISSUE",
AQ1042="AKTIVCO Coupure ENEO &amp; Baisse de tension","POWER ISSUE",
AQ1042="Coupure ENEO &amp; Baisse de tension","POWER ISSUE",
AQ1042="Defaut GE &amp; POWER Cabinet","POWER ISSUE",
AQ1042="Sharing","POWER ISSUE",
AQ1042="Sites strategiques &amp; DataCenter","POWER ISSUE",
AQ1042="Exclu","Exclu",
AQ1042="SAT","TX ISSUE",
AQ1042="SPARE-ISSUE","SPARE-ISSUE",
AQ1042="Fiber CAmtel","TX ISSUE",
AQ1042="Fiber AOF","TX ISSUE",
AQ1042="Projet OCM (HUAWEI)","TRAVAUX-HUAWEI",
AQ1042="Projet OCM (NOKIA)","TRAVAUX -NOKIA",
AQ1042="ACCESS-ISSUE","ACCESS-ISSUE",
AQ1042="Projet OCM (ZTE, NOKIA, autres projets)","TRAVAUX OCM",
AQ1042="No root CAuse","No root cause",
AQ1042="ODU HS","TX ISSUE",
AQ1042="IP &amp; VLAN","TX ISSUE",
AQ1042="Warehouse HUAWEI","SPARE-ISSUE",
AQ1042="SPARE-HS","SPARE-ISSUE",
AQ1042="Power Telco","RAN ISSUE",AQ1042="no impacts","no impacts"
),"")</f>
        <v>No root cause</v>
      </c>
      <c r="AQ1042" s="67" t="s">
        <v>5344</v>
      </c>
      <c r="AR1042" s="48" t="str" cm="1">
        <f t="array" ref="AR1042">IFERROR(_xlfn.IFS(
AQ1042="MPR ISSUE","ACTIVE",
AQ1042="BSS Hardware Issue","ACTIVE",
AQ1042="Sites strategiques, MLL, Pylone, etc.","PASSIVE",
AQ1042="AKTIVCO DEFAUT GE &amp; POWER Cabinet","PASSIVE",
AQ1042="AKTIVCO Coupure ENEO &amp; Baisse de tension","PASSIVE",
AQ1042="Coupure ENEO &amp; Baisse de tension","PASSIVE",
AQ1042="Defaut GE &amp; POWER Cabinet","PASSIVE",
AQ1042="Sharing","PASSIVE",
AQ1042="Sites strategiques &amp; DataCenter","PASSIVE",
AQ1042="Exclu","Exclu",
AQ1042="SAT","ACTIVE",
AQ1042="SPARE-ISSUE","SPARE-ISSUE",
AQ1042="Fiber CAmtel","ACTIVE",
AQ1042="Fiber AOF","ACTIVE",
AQ1042="Projet OCM (HUAWEI)","PLANNED WORKS",
AQ1042="Projet OCM (NOKIA)","PLANNED WORKS",
AQ1042="ACCESS-ISSUE","ACCESS-ISSUE",
AQ1042="Projet OCM (ZTE, NOKIA, autres projets)","PLANNED WORKS",
AQ1042="No root CAuse","No root cause",
AQ1042="ODU HS","ACTIVE",
AQ1042="IP &amp; VLAN","ACTIVE",
AQ1042="Warehouse HUAWEI","SPARE-ISSUE",
AQ1042="SPARE-HS","SPARE-ISSUE",
AQ1042="Power Telco","ACTIVE", AQ1042="no impacts","no impacts"
),"")</f>
        <v>No root cause</v>
      </c>
      <c r="AS1042" s="92" t="s">
        <v>5537</v>
      </c>
      <c r="AT1042" s="98" t="s">
        <v>2371</v>
      </c>
      <c r="AV1042" s="17" t="s">
        <v>5537</v>
      </c>
      <c r="AW1042" s="7" t="s">
        <v>5537</v>
      </c>
      <c r="AX1042" s="6" t="s">
        <v>5537</v>
      </c>
      <c r="AY1042" s="7"/>
      <c r="AZ1042" s="3" t="s">
        <v>5537</v>
      </c>
      <c r="BA1042" s="18" t="s">
        <v>5537</v>
      </c>
      <c r="BB1042" s="18" t="s">
        <v>5537</v>
      </c>
      <c r="BC1042" s="18" t="s">
        <v>5537</v>
      </c>
      <c r="BD1042" s="18" t="s">
        <v>5537</v>
      </c>
      <c r="BE1042" s="18" t="s">
        <v>5537</v>
      </c>
      <c r="BF1042" s="18" t="s">
        <v>5537</v>
      </c>
      <c r="BG1042" s="18" t="s">
        <v>5537</v>
      </c>
      <c r="BH1042" s="18" t="s">
        <v>5537</v>
      </c>
      <c r="BI1042" s="18" t="s">
        <v>5537</v>
      </c>
      <c r="BJ1042" s="18" t="s">
        <v>5537</v>
      </c>
      <c r="BK1042" s="18" t="s">
        <v>5537</v>
      </c>
      <c r="BL1042" s="9" t="s">
        <v>5537</v>
      </c>
      <c r="BM1042" s="14" t="s">
        <v>5537</v>
      </c>
      <c r="BN1042" s="14" t="s">
        <v>5537</v>
      </c>
      <c r="BO1042" s="14" t="str">
        <f>_xlfn.XLOOKUP(B1042,'[4]cell downs 18042026 17h'!$B:$B,'[4]cell downs 18042026 17h'!$B:$B,"")</f>
        <v/>
      </c>
      <c r="BP1042" s="14" t="str">
        <f>_xlfn.XLOOKUP(B1042,'[5]Cells Huawei 19042026 15h'!$B:$B,'[5]Cells Huawei 19042026 15h'!$B:$B,"")</f>
        <v/>
      </c>
      <c r="BQ1042" s="9" t="str">
        <f>_xlfn.XLOOKUP(B1042,'[6]cells down 19042026 9H40'!$B:$B,'[6]cells down 19042026 9H40'!$B:$B,"")</f>
        <v/>
      </c>
      <c r="BR1042" s="9" t="s">
        <v>5537</v>
      </c>
      <c r="BS1042" s="9" t="s">
        <v>12</v>
      </c>
      <c r="BT1042" s="108"/>
    </row>
    <row r="1043" spans="1:72" s="9" customFormat="1" x14ac:dyDescent="0.35">
      <c r="A1043" s="1" t="s">
        <v>2474</v>
      </c>
      <c r="B1043" s="8" t="s">
        <v>2475</v>
      </c>
      <c r="C1043" s="3" t="str">
        <f>_xlfn.XLOOKUP(B1043,'[1]daily break down'!$D:$D,'[1]daily break down'!$E:$E,"")</f>
        <v>Yaounde</v>
      </c>
      <c r="D1043" s="1" t="s">
        <v>11</v>
      </c>
      <c r="E1043" s="1" t="s">
        <v>12</v>
      </c>
      <c r="F1043" s="3" t="s">
        <v>37</v>
      </c>
      <c r="G1043" s="1" t="s">
        <v>38</v>
      </c>
      <c r="H1043" s="34" t="str">
        <f>_xlfn.XLOOKUP(B1043,[2]CALCULATION!$B:$B,[2]CALCULATION!$H:$H,"")</f>
        <v>ZTE</v>
      </c>
      <c r="I1043" s="28">
        <v>0.20920546866305395</v>
      </c>
      <c r="J1043" s="28">
        <v>3.6137970739057108</v>
      </c>
      <c r="K1043" s="28">
        <v>0.21575094240553791</v>
      </c>
      <c r="L1043" s="28">
        <v>0</v>
      </c>
      <c r="M1043" s="28">
        <v>0</v>
      </c>
      <c r="N1043" s="28">
        <v>0</v>
      </c>
      <c r="O1043" s="28">
        <v>0</v>
      </c>
      <c r="P1043" s="28">
        <v>0</v>
      </c>
      <c r="Q1043" s="28">
        <v>0</v>
      </c>
      <c r="R1043" s="28">
        <v>0</v>
      </c>
      <c r="S1043" s="93">
        <v>1.4766731443671111</v>
      </c>
      <c r="T1043" s="93">
        <f>_xlfn.XLOOKUP(B1043,'[3]Nur des jours'!$B:$B,'[3]Nur des jours'!$U:$U,"")</f>
        <v>0</v>
      </c>
      <c r="U1043" s="93">
        <v>4.0498469036877234</v>
      </c>
      <c r="V1043" s="93">
        <v>0</v>
      </c>
      <c r="W1043" s="93">
        <v>0</v>
      </c>
      <c r="X1043" s="93">
        <v>0</v>
      </c>
      <c r="Y1043" s="93">
        <v>0.35468620249805261</v>
      </c>
      <c r="Z1043" s="93">
        <v>0</v>
      </c>
      <c r="AA1043" s="93">
        <v>2.3346117517471239E-2</v>
      </c>
      <c r="AB1043" s="93">
        <v>1.2484554822173385E-4</v>
      </c>
      <c r="AC1043" s="93">
        <f>_xlfn.XLOOKUP(B1043,'[3]Nur des jours'!$B:$B,'[3]Nur des jours'!$N:$N,"")</f>
        <v>0.11539295671355128</v>
      </c>
      <c r="AD1043" s="93">
        <v>0.11539295671355128</v>
      </c>
      <c r="AE1043" s="93">
        <v>0</v>
      </c>
      <c r="AF1043" s="93">
        <v>0</v>
      </c>
      <c r="AG1043" s="93"/>
      <c r="AH1043" s="93">
        <v>0</v>
      </c>
      <c r="AI1043" s="93">
        <v>0</v>
      </c>
      <c r="AJ1043" s="93">
        <v>0</v>
      </c>
      <c r="AK1043" s="93">
        <v>0</v>
      </c>
      <c r="AL1043" s="93">
        <v>0</v>
      </c>
      <c r="AM1043" s="49" t="s">
        <v>5559</v>
      </c>
      <c r="AN1043" s="49"/>
      <c r="AO1043" s="48" t="str" cm="1">
        <f t="array" ref="AO1043">IFERROR(_xlfn.IFS(
AQ1043="MPR ISSUE","PDH",
AQ1043="BSS Hardware Issue","BSS",
AQ1043="Sites strategiques, MLL, Pylone, etc.","ENVTECH",
AQ1043="AKTIVCO DEFAUT GE &amp; POWER Cabinet","AKTIVCO",
AQ1043="AKTIVCO Coupure ENEO &amp; Baisse de tension","AKTIVCO GRID ONLY",
AQ1043="Coupure ENEO &amp; Baisse de tension","IHS GRID ONLY",
AQ1043="Defaut GE &amp; POWER Cabinet","IHS",
AQ1043="Sharing","Partners",
AQ1043="Sites strategiques &amp; DataCenter","SST &amp; DC",
AQ1043="Exclu","Exclu",
AQ1043="SAT","SAT",
AQ1043="SPARE-ISSUE","SPARE-ISSUE",
AQ1043="Fiber CAmtel","TRANS_FO_CAMTEL",
AQ1043="Fiber AOF","Fiber AOF",
AQ1043="Projet OCM (HUAWEI)","TRAVAUX-HUAWEI",
AQ1043="Projet OCM (NOKIA)","TRAVAUX-NOKIA",
AQ1043="ACCESS-ISSUE","ACCESS-ISSUE",
AQ1043="Projet OCM (ZTE, NOKIA, autres projets)","TRAVAUX OCM",
AQ1043="No root CAuse","No root cause",
AQ1043="ODU HS","PDH",
AQ1043="IP &amp; VLAN","PDH",
AQ1043="Warehouse HUAWEI","SPARE-ISSUE",
AQ1043="SPARE-HS","SPARE-ISSUE",
AQ1043="Power Telco","BSS",AQ1043="no impacts","no impacts"
),"")</f>
        <v>No root cause</v>
      </c>
      <c r="AP1043" s="48" t="str" cm="1">
        <f t="array" ref="AP1043">IFERROR(_xlfn.IFS(
AQ1043="MPR ISSUE","TX ISSUE",
AQ1043="BSS Hardware Issue","RAN ISSUE",
AQ1043="Sites strategiques, MLL, Pylone, etc.","ENVTECH",
AQ1043="AKTIVCO DEFAUT GE &amp; POWER Cabinet","POWER ISSUE",
AQ1043="AKTIVCO Coupure ENEO &amp; Baisse de tension","POWER ISSUE",
AQ1043="Coupure ENEO &amp; Baisse de tension","POWER ISSUE",
AQ1043="Defaut GE &amp; POWER Cabinet","POWER ISSUE",
AQ1043="Sharing","POWER ISSUE",
AQ1043="Sites strategiques &amp; DataCenter","POWER ISSUE",
AQ1043="Exclu","Exclu",
AQ1043="SAT","TX ISSUE",
AQ1043="SPARE-ISSUE","SPARE-ISSUE",
AQ1043="Fiber CAmtel","TX ISSUE",
AQ1043="Fiber AOF","TX ISSUE",
AQ1043="Projet OCM (HUAWEI)","TRAVAUX-HUAWEI",
AQ1043="Projet OCM (NOKIA)","TRAVAUX -NOKIA",
AQ1043="ACCESS-ISSUE","ACCESS-ISSUE",
AQ1043="Projet OCM (ZTE, NOKIA, autres projets)","TRAVAUX OCM",
AQ1043="No root CAuse","No root cause",
AQ1043="ODU HS","TX ISSUE",
AQ1043="IP &amp; VLAN","TX ISSUE",
AQ1043="Warehouse HUAWEI","SPARE-ISSUE",
AQ1043="SPARE-HS","SPARE-ISSUE",
AQ1043="Power Telco","RAN ISSUE",AQ1043="no impacts","no impacts"
),"")</f>
        <v>No root cause</v>
      </c>
      <c r="AQ1043" s="127" t="s">
        <v>5344</v>
      </c>
      <c r="AR1043" s="48" t="str" cm="1">
        <f t="array" ref="AR1043">IFERROR(_xlfn.IFS(
AQ1043="MPR ISSUE","ACTIVE",
AQ1043="BSS Hardware Issue","ACTIVE",
AQ1043="Sites strategiques, MLL, Pylone, etc.","PASSIVE",
AQ1043="AKTIVCO DEFAUT GE &amp; POWER Cabinet","PASSIVE",
AQ1043="AKTIVCO Coupure ENEO &amp; Baisse de tension","PASSIVE",
AQ1043="Coupure ENEO &amp; Baisse de tension","PASSIVE",
AQ1043="Defaut GE &amp; POWER Cabinet","PASSIVE",
AQ1043="Sharing","PASSIVE",
AQ1043="Sites strategiques &amp; DataCenter","PASSIVE",
AQ1043="Exclu","Exclu",
AQ1043="SAT","ACTIVE",
AQ1043="SPARE-ISSUE","SPARE-ISSUE",
AQ1043="Fiber CAmtel","ACTIVE",
AQ1043="Fiber AOF","ACTIVE",
AQ1043="Projet OCM (HUAWEI)","PLANNED WORKS",
AQ1043="Projet OCM (NOKIA)","PLANNED WORKS",
AQ1043="ACCESS-ISSUE","ACCESS-ISSUE",
AQ1043="Projet OCM (ZTE, NOKIA, autres projets)","PLANNED WORKS",
AQ1043="No root CAuse","No root cause",
AQ1043="ODU HS","ACTIVE",
AQ1043="IP &amp; VLAN","ACTIVE",
AQ1043="Warehouse HUAWEI","SPARE-ISSUE",
AQ1043="SPARE-HS","SPARE-ISSUE",
AQ1043="Power Telco","ACTIVE", AQ1043="no impacts","no impacts"
),"")</f>
        <v>No root cause</v>
      </c>
      <c r="AS1043" s="92" t="s">
        <v>5537</v>
      </c>
      <c r="AT1043" s="98" t="s">
        <v>2475</v>
      </c>
      <c r="AV1043" s="17" t="s">
        <v>5537</v>
      </c>
      <c r="AW1043" s="7" t="s">
        <v>5537</v>
      </c>
      <c r="AX1043" s="6" t="s">
        <v>5537</v>
      </c>
      <c r="AY1043" s="7"/>
      <c r="AZ1043" s="3" t="s">
        <v>5537</v>
      </c>
      <c r="BA1043" s="18" t="s">
        <v>5537</v>
      </c>
      <c r="BB1043" s="18" t="s">
        <v>5537</v>
      </c>
      <c r="BC1043" s="18" t="s">
        <v>5537</v>
      </c>
      <c r="BD1043" s="18" t="s">
        <v>5537</v>
      </c>
      <c r="BE1043" s="18" t="s">
        <v>5537</v>
      </c>
      <c r="BF1043" s="18" t="s">
        <v>5537</v>
      </c>
      <c r="BG1043" s="18" t="s">
        <v>5537</v>
      </c>
      <c r="BH1043" s="18" t="s">
        <v>5537</v>
      </c>
      <c r="BI1043" s="18" t="s">
        <v>5537</v>
      </c>
      <c r="BJ1043" s="18" t="s">
        <v>5537</v>
      </c>
      <c r="BK1043" s="18" t="s">
        <v>5537</v>
      </c>
      <c r="BL1043" s="9" t="s">
        <v>5537</v>
      </c>
      <c r="BM1043" s="14" t="s">
        <v>5537</v>
      </c>
      <c r="BN1043" s="14" t="s">
        <v>5537</v>
      </c>
      <c r="BO1043" s="14" t="str">
        <f>_xlfn.XLOOKUP(B1043,'[4]cell downs 18042026 17h'!$B:$B,'[4]cell downs 18042026 17h'!$B:$B,"")</f>
        <v/>
      </c>
      <c r="BP1043" s="14" t="str">
        <f>_xlfn.XLOOKUP(B1043,'[5]Cells Huawei 19042026 15h'!$B:$B,'[5]Cells Huawei 19042026 15h'!$B:$B,"")</f>
        <v/>
      </c>
      <c r="BQ1043" s="9" t="str">
        <f>_xlfn.XLOOKUP(B1043,'[6]cells down 19042026 9H40'!$B:$B,'[6]cells down 19042026 9H40'!$B:$B,"")</f>
        <v/>
      </c>
      <c r="BR1043" s="9" t="s">
        <v>2475</v>
      </c>
      <c r="BS1043" s="9" t="s">
        <v>12</v>
      </c>
      <c r="BT1043" s="108"/>
    </row>
    <row r="1044" spans="1:72" s="9" customFormat="1" x14ac:dyDescent="0.35">
      <c r="A1044" s="1" t="s">
        <v>3318</v>
      </c>
      <c r="B1044" s="8" t="s">
        <v>3319</v>
      </c>
      <c r="C1044" s="3" t="str">
        <f>_xlfn.XLOOKUP(B1044,'[1]daily break down'!$D:$D,'[1]daily break down'!$E:$E,"")</f>
        <v>Douala</v>
      </c>
      <c r="D1044" s="1" t="s">
        <v>11</v>
      </c>
      <c r="E1044" s="1" t="s">
        <v>12</v>
      </c>
      <c r="F1044" s="3" t="s">
        <v>31</v>
      </c>
      <c r="G1044" s="1" t="s">
        <v>32</v>
      </c>
      <c r="H1044" s="34" t="str">
        <f>_xlfn.XLOOKUP(B1044,[2]CALCULATION!$B:$B,[2]CALCULATION!$H:$H,"")</f>
        <v>ZTE</v>
      </c>
      <c r="I1044" s="28">
        <v>0</v>
      </c>
      <c r="J1044" s="28">
        <v>0</v>
      </c>
      <c r="K1044" s="28">
        <v>0</v>
      </c>
      <c r="L1044" s="28">
        <v>0</v>
      </c>
      <c r="M1044" s="28">
        <v>0</v>
      </c>
      <c r="N1044" s="28">
        <v>0</v>
      </c>
      <c r="O1044" s="28">
        <v>0</v>
      </c>
      <c r="P1044" s="28">
        <v>0</v>
      </c>
      <c r="Q1044" s="28">
        <v>0</v>
      </c>
      <c r="R1044" s="28">
        <v>9.5364163763115767E-2</v>
      </c>
      <c r="S1044" s="93">
        <v>0</v>
      </c>
      <c r="T1044" s="93">
        <f>_xlfn.XLOOKUP(B1044,'[3]Nur des jours'!$B:$B,'[3]Nur des jours'!$U:$U,"")</f>
        <v>0</v>
      </c>
      <c r="U1044" s="93">
        <v>0.54190101959575721</v>
      </c>
      <c r="V1044" s="93">
        <v>0</v>
      </c>
      <c r="W1044" s="93">
        <v>0</v>
      </c>
      <c r="X1044" s="93">
        <v>0</v>
      </c>
      <c r="Y1044" s="93">
        <v>0</v>
      </c>
      <c r="Z1044" s="93">
        <v>0</v>
      </c>
      <c r="AA1044" s="93">
        <v>0</v>
      </c>
      <c r="AB1044" s="93">
        <v>0</v>
      </c>
      <c r="AC1044" s="93">
        <f>_xlfn.XLOOKUP(B1044,'[3]Nur des jours'!$B:$B,'[3]Nur des jours'!$N:$N,"")</f>
        <v>7.731506450591169E-2</v>
      </c>
      <c r="AD1044" s="93">
        <v>7.731506450591169E-2</v>
      </c>
      <c r="AE1044" s="93">
        <v>0</v>
      </c>
      <c r="AF1044" s="93">
        <v>0</v>
      </c>
      <c r="AG1044" s="93"/>
      <c r="AH1044" s="93">
        <v>0</v>
      </c>
      <c r="AI1044" s="93">
        <v>0</v>
      </c>
      <c r="AJ1044" s="93">
        <v>0</v>
      </c>
      <c r="AK1044" s="93">
        <v>0</v>
      </c>
      <c r="AL1044" s="93">
        <v>0</v>
      </c>
      <c r="AM1044" s="49" t="s">
        <v>5559</v>
      </c>
      <c r="AN1044" s="49"/>
      <c r="AO1044" s="48" t="str" cm="1">
        <f t="array" ref="AO1044">IFERROR(_xlfn.IFS(
AQ1044="MPR ISSUE","PDH",
AQ1044="BSS Hardware Issue","BSS",
AQ1044="Sites strategiques, MLL, Pylone, etc.","ENVTECH",
AQ1044="AKTIVCO DEFAUT GE &amp; POWER Cabinet","AKTIVCO",
AQ1044="AKTIVCO Coupure ENEO &amp; Baisse de tension","AKTIVCO GRID ONLY",
AQ1044="Coupure ENEO &amp; Baisse de tension","IHS GRID ONLY",
AQ1044="Defaut GE &amp; POWER Cabinet","IHS",
AQ1044="Sharing","Partners",
AQ1044="Sites strategiques &amp; DataCenter","SST &amp; DC",
AQ1044="Exclu","Exclu",
AQ1044="SAT","SAT",
AQ1044="SPARE-ISSUE","SPARE-ISSUE",
AQ1044="Fiber CAmtel","TRANS_FO_CAMTEL",
AQ1044="Fiber AOF","Fiber AOF",
AQ1044="Projet OCM (HUAWEI)","TRAVAUX-HUAWEI",
AQ1044="Projet OCM (NOKIA)","TRAVAUX-NOKIA",
AQ1044="ACCESS-ISSUE","ACCESS-ISSUE",
AQ1044="Projet OCM (ZTE, NOKIA, autres projets)","TRAVAUX OCM",
AQ1044="No root CAuse","No root cause",
AQ1044="ODU HS","PDH",
AQ1044="IP &amp; VLAN","PDH",
AQ1044="Warehouse HUAWEI","SPARE-ISSUE",
AQ1044="SPARE-HS","SPARE-ISSUE",
AQ1044="Power Telco","BSS",AQ1044="no impacts","no impacts"
),"")</f>
        <v>No root cause</v>
      </c>
      <c r="AP1044" s="48" t="str" cm="1">
        <f t="array" ref="AP1044">IFERROR(_xlfn.IFS(
AQ1044="MPR ISSUE","TX ISSUE",
AQ1044="BSS Hardware Issue","RAN ISSUE",
AQ1044="Sites strategiques, MLL, Pylone, etc.","ENVTECH",
AQ1044="AKTIVCO DEFAUT GE &amp; POWER Cabinet","POWER ISSUE",
AQ1044="AKTIVCO Coupure ENEO &amp; Baisse de tension","POWER ISSUE",
AQ1044="Coupure ENEO &amp; Baisse de tension","POWER ISSUE",
AQ1044="Defaut GE &amp; POWER Cabinet","POWER ISSUE",
AQ1044="Sharing","POWER ISSUE",
AQ1044="Sites strategiques &amp; DataCenter","POWER ISSUE",
AQ1044="Exclu","Exclu",
AQ1044="SAT","TX ISSUE",
AQ1044="SPARE-ISSUE","SPARE-ISSUE",
AQ1044="Fiber CAmtel","TX ISSUE",
AQ1044="Fiber AOF","TX ISSUE",
AQ1044="Projet OCM (HUAWEI)","TRAVAUX-HUAWEI",
AQ1044="Projet OCM (NOKIA)","TRAVAUX -NOKIA",
AQ1044="ACCESS-ISSUE","ACCESS-ISSUE",
AQ1044="Projet OCM (ZTE, NOKIA, autres projets)","TRAVAUX OCM",
AQ1044="No root CAuse","No root cause",
AQ1044="ODU HS","TX ISSUE",
AQ1044="IP &amp; VLAN","TX ISSUE",
AQ1044="Warehouse HUAWEI","SPARE-ISSUE",
AQ1044="SPARE-HS","SPARE-ISSUE",
AQ1044="Power Telco","RAN ISSUE",AQ1044="no impacts","no impacts"
),"")</f>
        <v>No root cause</v>
      </c>
      <c r="AQ1044" s="127" t="s">
        <v>5344</v>
      </c>
      <c r="AR1044" s="48" t="str" cm="1">
        <f t="array" ref="AR1044">IFERROR(_xlfn.IFS(
AQ1044="MPR ISSUE","ACTIVE",
AQ1044="BSS Hardware Issue","ACTIVE",
AQ1044="Sites strategiques, MLL, Pylone, etc.","PASSIVE",
AQ1044="AKTIVCO DEFAUT GE &amp; POWER Cabinet","PASSIVE",
AQ1044="AKTIVCO Coupure ENEO &amp; Baisse de tension","PASSIVE",
AQ1044="Coupure ENEO &amp; Baisse de tension","PASSIVE",
AQ1044="Defaut GE &amp; POWER Cabinet","PASSIVE",
AQ1044="Sharing","PASSIVE",
AQ1044="Sites strategiques &amp; DataCenter","PASSIVE",
AQ1044="Exclu","Exclu",
AQ1044="SAT","ACTIVE",
AQ1044="SPARE-ISSUE","SPARE-ISSUE",
AQ1044="Fiber CAmtel","ACTIVE",
AQ1044="Fiber AOF","ACTIVE",
AQ1044="Projet OCM (HUAWEI)","PLANNED WORKS",
AQ1044="Projet OCM (NOKIA)","PLANNED WORKS",
AQ1044="ACCESS-ISSUE","ACCESS-ISSUE",
AQ1044="Projet OCM (ZTE, NOKIA, autres projets)","PLANNED WORKS",
AQ1044="No root CAuse","No root cause",
AQ1044="ODU HS","ACTIVE",
AQ1044="IP &amp; VLAN","ACTIVE",
AQ1044="Warehouse HUAWEI","SPARE-ISSUE",
AQ1044="SPARE-HS","SPARE-ISSUE",
AQ1044="Power Telco","ACTIVE", AQ1044="no impacts","no impacts"
),"")</f>
        <v>No root cause</v>
      </c>
      <c r="AS1044" s="92" t="s">
        <v>5537</v>
      </c>
      <c r="AT1044" s="98" t="s">
        <v>3319</v>
      </c>
      <c r="AV1044" s="17" t="s">
        <v>5537</v>
      </c>
      <c r="AW1044" s="7" t="s">
        <v>5537</v>
      </c>
      <c r="AX1044" s="6" t="s">
        <v>5537</v>
      </c>
      <c r="AY1044" s="7"/>
      <c r="AZ1044" s="3" t="s">
        <v>5537</v>
      </c>
      <c r="BA1044" s="18" t="s">
        <v>5537</v>
      </c>
      <c r="BB1044" s="18" t="s">
        <v>5537</v>
      </c>
      <c r="BC1044" s="18" t="s">
        <v>5537</v>
      </c>
      <c r="BD1044" s="18" t="s">
        <v>5537</v>
      </c>
      <c r="BE1044" s="18" t="s">
        <v>5537</v>
      </c>
      <c r="BF1044" s="18" t="s">
        <v>5537</v>
      </c>
      <c r="BG1044" s="18" t="s">
        <v>5537</v>
      </c>
      <c r="BH1044" s="18" t="s">
        <v>5537</v>
      </c>
      <c r="BI1044" s="18" t="s">
        <v>5537</v>
      </c>
      <c r="BJ1044" s="18" t="s">
        <v>5537</v>
      </c>
      <c r="BK1044" s="18" t="s">
        <v>5537</v>
      </c>
      <c r="BL1044" s="9" t="s">
        <v>5537</v>
      </c>
      <c r="BM1044" s="14" t="s">
        <v>5537</v>
      </c>
      <c r="BN1044" s="14" t="s">
        <v>5537</v>
      </c>
      <c r="BO1044" s="14" t="str">
        <f>_xlfn.XLOOKUP(B1044,'[4]cell downs 18042026 17h'!$B:$B,'[4]cell downs 18042026 17h'!$B:$B,"")</f>
        <v/>
      </c>
      <c r="BP1044" s="14" t="str">
        <f>_xlfn.XLOOKUP(B1044,'[5]Cells Huawei 19042026 15h'!$B:$B,'[5]Cells Huawei 19042026 15h'!$B:$B,"")</f>
        <v/>
      </c>
      <c r="BQ1044" s="9" t="str">
        <f>_xlfn.XLOOKUP(B1044,'[6]cells down 19042026 9H40'!$B:$B,'[6]cells down 19042026 9H40'!$B:$B,"")</f>
        <v/>
      </c>
      <c r="BR1044" s="9" t="s">
        <v>3319</v>
      </c>
      <c r="BS1044" s="9" t="s">
        <v>5537</v>
      </c>
      <c r="BT1044" s="108"/>
    </row>
    <row r="1045" spans="1:72" s="9" customFormat="1" x14ac:dyDescent="0.35">
      <c r="A1045" s="1" t="s">
        <v>2944</v>
      </c>
      <c r="B1045" s="8" t="s">
        <v>2945</v>
      </c>
      <c r="C1045" s="3" t="str">
        <f>_xlfn.XLOOKUP(B1045,'[1]daily break down'!$D:$D,'[1]daily break down'!$E:$E,"")</f>
        <v>Yaounde</v>
      </c>
      <c r="D1045" s="1" t="s">
        <v>11</v>
      </c>
      <c r="E1045" s="1" t="s">
        <v>12</v>
      </c>
      <c r="F1045" s="3" t="s">
        <v>37</v>
      </c>
      <c r="G1045" s="1" t="s">
        <v>38</v>
      </c>
      <c r="H1045" s="34" t="str">
        <f>_xlfn.XLOOKUP(B1045,[2]CALCULATION!$B:$B,[2]CALCULATION!$H:$H,"")</f>
        <v>ZTE</v>
      </c>
      <c r="I1045" s="28">
        <v>0</v>
      </c>
      <c r="J1045" s="28">
        <v>4.8939454902934658E-2</v>
      </c>
      <c r="K1045" s="28">
        <v>0</v>
      </c>
      <c r="L1045" s="28">
        <v>8.9532093153328902E-3</v>
      </c>
      <c r="M1045" s="28">
        <v>0</v>
      </c>
      <c r="N1045" s="28">
        <v>0</v>
      </c>
      <c r="O1045" s="28">
        <v>7.8652695379717984E-3</v>
      </c>
      <c r="P1045" s="28">
        <v>0</v>
      </c>
      <c r="Q1045" s="28">
        <v>0</v>
      </c>
      <c r="R1045" s="28">
        <v>2.1621287093395893</v>
      </c>
      <c r="S1045" s="93">
        <v>8.0792904777803154E-2</v>
      </c>
      <c r="T1045" s="93">
        <f>_xlfn.XLOOKUP(B1045,'[3]Nur des jours'!$B:$B,'[3]Nur des jours'!$U:$U,"")</f>
        <v>0</v>
      </c>
      <c r="U1045" s="93">
        <v>4.844042941161363</v>
      </c>
      <c r="V1045" s="93">
        <v>0</v>
      </c>
      <c r="W1045" s="93">
        <v>0</v>
      </c>
      <c r="X1045" s="93">
        <v>1.2341874195637613E-2</v>
      </c>
      <c r="Y1045" s="93">
        <v>0</v>
      </c>
      <c r="Z1045" s="93">
        <v>0</v>
      </c>
      <c r="AA1045" s="93">
        <v>0</v>
      </c>
      <c r="AB1045" s="93">
        <v>0</v>
      </c>
      <c r="AC1045" s="93">
        <f>_xlfn.XLOOKUP(B1045,'[3]Nur des jours'!$B:$B,'[3]Nur des jours'!$N:$N,"")</f>
        <v>7.4907328933063067E-2</v>
      </c>
      <c r="AD1045" s="93">
        <v>7.4907328933063067E-2</v>
      </c>
      <c r="AE1045" s="93">
        <v>0</v>
      </c>
      <c r="AF1045" s="93">
        <v>0</v>
      </c>
      <c r="AG1045" s="93"/>
      <c r="AH1045" s="93">
        <v>0</v>
      </c>
      <c r="AI1045" s="93">
        <v>0</v>
      </c>
      <c r="AJ1045" s="93">
        <v>0</v>
      </c>
      <c r="AK1045" s="93">
        <v>0</v>
      </c>
      <c r="AL1045" s="93">
        <v>0</v>
      </c>
      <c r="AM1045" s="49" t="s">
        <v>5559</v>
      </c>
      <c r="AN1045" s="49"/>
      <c r="AO1045" s="48" t="str" cm="1">
        <f t="array" ref="AO1045">IFERROR(_xlfn.IFS(
AQ1045="MPR ISSUE","PDH",
AQ1045="BSS Hardware Issue","BSS",
AQ1045="Sites strategiques, MLL, Pylone, etc.","ENVTECH",
AQ1045="AKTIVCO DEFAUT GE &amp; POWER Cabinet","AKTIVCO",
AQ1045="AKTIVCO Coupure ENEO &amp; Baisse de tension","AKTIVCO GRID ONLY",
AQ1045="Coupure ENEO &amp; Baisse de tension","IHS GRID ONLY",
AQ1045="Defaut GE &amp; POWER Cabinet","IHS",
AQ1045="Sharing","Partners",
AQ1045="Sites strategiques &amp; DataCenter","SST &amp; DC",
AQ1045="Exclu","Exclu",
AQ1045="SAT","SAT",
AQ1045="SPARE-ISSUE","SPARE-ISSUE",
AQ1045="Fiber CAmtel","TRANS_FO_CAMTEL",
AQ1045="Fiber AOF","Fiber AOF",
AQ1045="Projet OCM (HUAWEI)","TRAVAUX-HUAWEI",
AQ1045="Projet OCM (NOKIA)","TRAVAUX-NOKIA",
AQ1045="ACCESS-ISSUE","ACCESS-ISSUE",
AQ1045="Projet OCM (ZTE, NOKIA, autres projets)","TRAVAUX OCM",
AQ1045="No root CAuse","No root cause",
AQ1045="ODU HS","PDH",
AQ1045="IP &amp; VLAN","PDH",
AQ1045="Warehouse HUAWEI","SPARE-ISSUE",
AQ1045="SPARE-HS","SPARE-ISSUE",
AQ1045="Power Telco","BSS",AQ1045="no impacts","no impacts"
),"")</f>
        <v>No root cause</v>
      </c>
      <c r="AP1045" s="48" t="str" cm="1">
        <f t="array" ref="AP1045">IFERROR(_xlfn.IFS(
AQ1045="MPR ISSUE","TX ISSUE",
AQ1045="BSS Hardware Issue","RAN ISSUE",
AQ1045="Sites strategiques, MLL, Pylone, etc.","ENVTECH",
AQ1045="AKTIVCO DEFAUT GE &amp; POWER Cabinet","POWER ISSUE",
AQ1045="AKTIVCO Coupure ENEO &amp; Baisse de tension","POWER ISSUE",
AQ1045="Coupure ENEO &amp; Baisse de tension","POWER ISSUE",
AQ1045="Defaut GE &amp; POWER Cabinet","POWER ISSUE",
AQ1045="Sharing","POWER ISSUE",
AQ1045="Sites strategiques &amp; DataCenter","POWER ISSUE",
AQ1045="Exclu","Exclu",
AQ1045="SAT","TX ISSUE",
AQ1045="SPARE-ISSUE","SPARE-ISSUE",
AQ1045="Fiber CAmtel","TX ISSUE",
AQ1045="Fiber AOF","TX ISSUE",
AQ1045="Projet OCM (HUAWEI)","TRAVAUX-HUAWEI",
AQ1045="Projet OCM (NOKIA)","TRAVAUX -NOKIA",
AQ1045="ACCESS-ISSUE","ACCESS-ISSUE",
AQ1045="Projet OCM (ZTE, NOKIA, autres projets)","TRAVAUX OCM",
AQ1045="No root CAuse","No root cause",
AQ1045="ODU HS","TX ISSUE",
AQ1045="IP &amp; VLAN","TX ISSUE",
AQ1045="Warehouse HUAWEI","SPARE-ISSUE",
AQ1045="SPARE-HS","SPARE-ISSUE",
AQ1045="Power Telco","RAN ISSUE",AQ1045="no impacts","no impacts"
),"")</f>
        <v>No root cause</v>
      </c>
      <c r="AQ1045" s="127" t="s">
        <v>5344</v>
      </c>
      <c r="AR1045" s="48" t="str" cm="1">
        <f t="array" ref="AR1045">IFERROR(_xlfn.IFS(
AQ1045="MPR ISSUE","ACTIVE",
AQ1045="BSS Hardware Issue","ACTIVE",
AQ1045="Sites strategiques, MLL, Pylone, etc.","PASSIVE",
AQ1045="AKTIVCO DEFAUT GE &amp; POWER Cabinet","PASSIVE",
AQ1045="AKTIVCO Coupure ENEO &amp; Baisse de tension","PASSIVE",
AQ1045="Coupure ENEO &amp; Baisse de tension","PASSIVE",
AQ1045="Defaut GE &amp; POWER Cabinet","PASSIVE",
AQ1045="Sharing","PASSIVE",
AQ1045="Sites strategiques &amp; DataCenter","PASSIVE",
AQ1045="Exclu","Exclu",
AQ1045="SAT","ACTIVE",
AQ1045="SPARE-ISSUE","SPARE-ISSUE",
AQ1045="Fiber CAmtel","ACTIVE",
AQ1045="Fiber AOF","ACTIVE",
AQ1045="Projet OCM (HUAWEI)","PLANNED WORKS",
AQ1045="Projet OCM (NOKIA)","PLANNED WORKS",
AQ1045="ACCESS-ISSUE","ACCESS-ISSUE",
AQ1045="Projet OCM (ZTE, NOKIA, autres projets)","PLANNED WORKS",
AQ1045="No root CAuse","No root cause",
AQ1045="ODU HS","ACTIVE",
AQ1045="IP &amp; VLAN","ACTIVE",
AQ1045="Warehouse HUAWEI","SPARE-ISSUE",
AQ1045="SPARE-HS","SPARE-ISSUE",
AQ1045="Power Telco","ACTIVE", AQ1045="no impacts","no impacts"
),"")</f>
        <v>No root cause</v>
      </c>
      <c r="AS1045" s="92" t="s">
        <v>5537</v>
      </c>
      <c r="AT1045" s="98" t="s">
        <v>2945</v>
      </c>
      <c r="AV1045" s="17" t="s">
        <v>5537</v>
      </c>
      <c r="AW1045" s="7" t="s">
        <v>5537</v>
      </c>
      <c r="AX1045" s="6" t="s">
        <v>5537</v>
      </c>
      <c r="AY1045" s="7"/>
      <c r="AZ1045" s="3" t="s">
        <v>5537</v>
      </c>
      <c r="BA1045" s="18" t="s">
        <v>5537</v>
      </c>
      <c r="BB1045" s="18" t="s">
        <v>5537</v>
      </c>
      <c r="BC1045" s="18" t="s">
        <v>5537</v>
      </c>
      <c r="BD1045" s="18" t="s">
        <v>5537</v>
      </c>
      <c r="BE1045" s="18" t="s">
        <v>5537</v>
      </c>
      <c r="BF1045" s="18" t="s">
        <v>5537</v>
      </c>
      <c r="BG1045" s="18" t="s">
        <v>5537</v>
      </c>
      <c r="BH1045" s="18" t="s">
        <v>5537</v>
      </c>
      <c r="BI1045" s="18" t="s">
        <v>5537</v>
      </c>
      <c r="BJ1045" s="18" t="s">
        <v>5537</v>
      </c>
      <c r="BK1045" s="18" t="s">
        <v>5537</v>
      </c>
      <c r="BL1045" s="9" t="s">
        <v>5537</v>
      </c>
      <c r="BM1045" s="14" t="s">
        <v>5537</v>
      </c>
      <c r="BN1045" s="14" t="s">
        <v>5537</v>
      </c>
      <c r="BO1045" s="14" t="str">
        <f>_xlfn.XLOOKUP(B1045,'[4]cell downs 18042026 17h'!$B:$B,'[4]cell downs 18042026 17h'!$B:$B,"")</f>
        <v/>
      </c>
      <c r="BP1045" s="14" t="str">
        <f>_xlfn.XLOOKUP(B1045,'[5]Cells Huawei 19042026 15h'!$B:$B,'[5]Cells Huawei 19042026 15h'!$B:$B,"")</f>
        <v/>
      </c>
      <c r="BQ1045" s="9" t="str">
        <f>_xlfn.XLOOKUP(B1045,'[6]cells down 19042026 9H40'!$B:$B,'[6]cells down 19042026 9H40'!$B:$B,"")</f>
        <v/>
      </c>
      <c r="BR1045" s="9" t="s">
        <v>5537</v>
      </c>
      <c r="BS1045" s="9" t="s">
        <v>5577</v>
      </c>
      <c r="BT1045" s="108"/>
    </row>
    <row r="1046" spans="1:72" s="9" customFormat="1" x14ac:dyDescent="0.35">
      <c r="A1046" s="3" t="s">
        <v>1580</v>
      </c>
      <c r="B1046" s="25" t="s">
        <v>1581</v>
      </c>
      <c r="C1046" s="3" t="str">
        <f>_xlfn.XLOOKUP(B1046,'[1]daily break down'!$D:$D,'[1]daily break down'!$E:$E,"")</f>
        <v>Yaounde</v>
      </c>
      <c r="D1046" s="3" t="s">
        <v>357</v>
      </c>
      <c r="E1046" s="3" t="s">
        <v>5528</v>
      </c>
      <c r="F1046" s="3" t="s">
        <v>37</v>
      </c>
      <c r="G1046" s="3" t="s">
        <v>38</v>
      </c>
      <c r="H1046" s="34" t="str">
        <f>_xlfn.XLOOKUP(B1046,[2]CALCULATION!$B:$B,[2]CALCULATION!$H:$H,"")</f>
        <v>ZTE</v>
      </c>
      <c r="I1046" s="28">
        <v>0.13233628111507781</v>
      </c>
      <c r="J1046" s="28">
        <v>2.3479523903285369</v>
      </c>
      <c r="K1046" s="28">
        <v>0.13709824702582263</v>
      </c>
      <c r="L1046" s="28">
        <v>0</v>
      </c>
      <c r="M1046" s="28">
        <v>0</v>
      </c>
      <c r="N1046" s="28">
        <v>0</v>
      </c>
      <c r="O1046" s="28">
        <v>0</v>
      </c>
      <c r="P1046" s="28">
        <v>0</v>
      </c>
      <c r="Q1046" s="28">
        <v>0</v>
      </c>
      <c r="R1046" s="28">
        <v>0</v>
      </c>
      <c r="S1046" s="93">
        <v>0.95658442555352985</v>
      </c>
      <c r="T1046" s="93">
        <f>_xlfn.XLOOKUP(B1046,'[3]Nur des jours'!$B:$B,'[3]Nur des jours'!$U:$U,"")</f>
        <v>0</v>
      </c>
      <c r="U1046" s="93">
        <v>2.6518442897786452</v>
      </c>
      <c r="V1046" s="93">
        <v>0</v>
      </c>
      <c r="W1046" s="93">
        <v>0</v>
      </c>
      <c r="X1046" s="93">
        <v>0</v>
      </c>
      <c r="Y1046" s="93">
        <v>0.22891323020377616</v>
      </c>
      <c r="Z1046" s="93">
        <v>0</v>
      </c>
      <c r="AA1046" s="93">
        <v>0</v>
      </c>
      <c r="AB1046" s="93">
        <v>0</v>
      </c>
      <c r="AC1046" s="93">
        <f>_xlfn.XLOOKUP(B1046,'[3]Nur des jours'!$B:$B,'[3]Nur des jours'!$N:$N,"")</f>
        <v>7.4621967679984719E-2</v>
      </c>
      <c r="AD1046" s="93">
        <v>7.4621967679984719E-2</v>
      </c>
      <c r="AE1046" s="93">
        <v>0</v>
      </c>
      <c r="AF1046" s="93">
        <v>0</v>
      </c>
      <c r="AG1046" s="93"/>
      <c r="AH1046" s="93">
        <v>0</v>
      </c>
      <c r="AI1046" s="93">
        <v>0</v>
      </c>
      <c r="AJ1046" s="93">
        <v>0</v>
      </c>
      <c r="AK1046" s="93">
        <v>0</v>
      </c>
      <c r="AL1046" s="93">
        <v>0</v>
      </c>
      <c r="AM1046" s="49" t="s">
        <v>5559</v>
      </c>
      <c r="AN1046" s="49"/>
      <c r="AO1046" s="48" t="str" cm="1">
        <f t="array" ref="AO1046">IFERROR(_xlfn.IFS(
AQ1046="MPR ISSUE","PDH",
AQ1046="BSS Hardware Issue","BSS",
AQ1046="Sites strategiques, MLL, Pylone, etc.","ENVTECH",
AQ1046="AKTIVCO DEFAUT GE &amp; POWER Cabinet","AKTIVCO",
AQ1046="AKTIVCO Coupure ENEO &amp; Baisse de tension","AKTIVCO GRID ONLY",
AQ1046="Coupure ENEO &amp; Baisse de tension","IHS GRID ONLY",
AQ1046="Defaut GE &amp; POWER Cabinet","IHS",
AQ1046="Sharing","Partners",
AQ1046="Sites strategiques &amp; DataCenter","SST &amp; DC",
AQ1046="Exclu","Exclu",
AQ1046="SAT","SAT",
AQ1046="SPARE-ISSUE","SPARE-ISSUE",
AQ1046="Fiber CAmtel","TRANS_FO_CAMTEL",
AQ1046="Fiber AOF","Fiber AOF",
AQ1046="Projet OCM (HUAWEI)","TRAVAUX-HUAWEI",
AQ1046="Projet OCM (NOKIA)","TRAVAUX-NOKIA",
AQ1046="ACCESS-ISSUE","ACCESS-ISSUE",
AQ1046="Projet OCM (ZTE, NOKIA, autres projets)","TRAVAUX OCM",
AQ1046="No root CAuse","No root cause",
AQ1046="ODU HS","PDH",
AQ1046="IP &amp; VLAN","PDH",
AQ1046="Warehouse HUAWEI","SPARE-ISSUE",
AQ1046="SPARE-HS","SPARE-ISSUE",
AQ1046="Power Telco","BSS",AQ1046="no impacts","no impacts"
),"")</f>
        <v>No root cause</v>
      </c>
      <c r="AP1046" s="48" t="str" cm="1">
        <f t="array" ref="AP1046">IFERROR(_xlfn.IFS(
AQ1046="MPR ISSUE","TX ISSUE",
AQ1046="BSS Hardware Issue","RAN ISSUE",
AQ1046="Sites strategiques, MLL, Pylone, etc.","ENVTECH",
AQ1046="AKTIVCO DEFAUT GE &amp; POWER Cabinet","POWER ISSUE",
AQ1046="AKTIVCO Coupure ENEO &amp; Baisse de tension","POWER ISSUE",
AQ1046="Coupure ENEO &amp; Baisse de tension","POWER ISSUE",
AQ1046="Defaut GE &amp; POWER Cabinet","POWER ISSUE",
AQ1046="Sharing","POWER ISSUE",
AQ1046="Sites strategiques &amp; DataCenter","POWER ISSUE",
AQ1046="Exclu","Exclu",
AQ1046="SAT","TX ISSUE",
AQ1046="SPARE-ISSUE","SPARE-ISSUE",
AQ1046="Fiber CAmtel","TX ISSUE",
AQ1046="Fiber AOF","TX ISSUE",
AQ1046="Projet OCM (HUAWEI)","TRAVAUX-HUAWEI",
AQ1046="Projet OCM (NOKIA)","TRAVAUX -NOKIA",
AQ1046="ACCESS-ISSUE","ACCESS-ISSUE",
AQ1046="Projet OCM (ZTE, NOKIA, autres projets)","TRAVAUX OCM",
AQ1046="No root CAuse","No root cause",
AQ1046="ODU HS","TX ISSUE",
AQ1046="IP &amp; VLAN","TX ISSUE",
AQ1046="Warehouse HUAWEI","SPARE-ISSUE",
AQ1046="SPARE-HS","SPARE-ISSUE",
AQ1046="Power Telco","RAN ISSUE",AQ1046="no impacts","no impacts"
),"")</f>
        <v>No root cause</v>
      </c>
      <c r="AQ1046" s="67" t="s">
        <v>5344</v>
      </c>
      <c r="AR1046" s="48" t="str" cm="1">
        <f t="array" ref="AR1046">IFERROR(_xlfn.IFS(
AQ1046="MPR ISSUE","ACTIVE",
AQ1046="BSS Hardware Issue","ACTIVE",
AQ1046="Sites strategiques, MLL, Pylone, etc.","PASSIVE",
AQ1046="AKTIVCO DEFAUT GE &amp; POWER Cabinet","PASSIVE",
AQ1046="AKTIVCO Coupure ENEO &amp; Baisse de tension","PASSIVE",
AQ1046="Coupure ENEO &amp; Baisse de tension","PASSIVE",
AQ1046="Defaut GE &amp; POWER Cabinet","PASSIVE",
AQ1046="Sharing","PASSIVE",
AQ1046="Sites strategiques &amp; DataCenter","PASSIVE",
AQ1046="Exclu","Exclu",
AQ1046="SAT","ACTIVE",
AQ1046="SPARE-ISSUE","SPARE-ISSUE",
AQ1046="Fiber CAmtel","ACTIVE",
AQ1046="Fiber AOF","ACTIVE",
AQ1046="Projet OCM (HUAWEI)","PLANNED WORKS",
AQ1046="Projet OCM (NOKIA)","PLANNED WORKS",
AQ1046="ACCESS-ISSUE","ACCESS-ISSUE",
AQ1046="Projet OCM (ZTE, NOKIA, autres projets)","PLANNED WORKS",
AQ1046="No root CAuse","No root cause",
AQ1046="ODU HS","ACTIVE",
AQ1046="IP &amp; VLAN","ACTIVE",
AQ1046="Warehouse HUAWEI","SPARE-ISSUE",
AQ1046="SPARE-HS","SPARE-ISSUE",
AQ1046="Power Telco","ACTIVE", AQ1046="no impacts","no impacts"
),"")</f>
        <v>No root cause</v>
      </c>
      <c r="AS1046" s="92" t="s">
        <v>5537</v>
      </c>
      <c r="AT1046" s="98" t="s">
        <v>1581</v>
      </c>
      <c r="AV1046" s="17" t="s">
        <v>5537</v>
      </c>
      <c r="AW1046" s="7" t="s">
        <v>5537</v>
      </c>
      <c r="AX1046" s="6" t="s">
        <v>5537</v>
      </c>
      <c r="AY1046" s="7"/>
      <c r="AZ1046" s="3" t="s">
        <v>5537</v>
      </c>
      <c r="BA1046" s="18" t="s">
        <v>5537</v>
      </c>
      <c r="BB1046" s="18" t="s">
        <v>5537</v>
      </c>
      <c r="BC1046" s="18" t="s">
        <v>5537</v>
      </c>
      <c r="BD1046" s="18" t="s">
        <v>5537</v>
      </c>
      <c r="BE1046" s="18" t="s">
        <v>5537</v>
      </c>
      <c r="BF1046" s="18" t="s">
        <v>5537</v>
      </c>
      <c r="BG1046" s="18" t="s">
        <v>5537</v>
      </c>
      <c r="BH1046" s="18" t="s">
        <v>5537</v>
      </c>
      <c r="BI1046" s="18" t="s">
        <v>5537</v>
      </c>
      <c r="BJ1046" s="18" t="s">
        <v>5537</v>
      </c>
      <c r="BK1046" s="18" t="s">
        <v>5537</v>
      </c>
      <c r="BL1046" s="9" t="s">
        <v>5537</v>
      </c>
      <c r="BM1046" s="14" t="s">
        <v>5537</v>
      </c>
      <c r="BN1046" s="14" t="s">
        <v>5537</v>
      </c>
      <c r="BO1046" s="14" t="str">
        <f>_xlfn.XLOOKUP(B1046,'[4]cell downs 18042026 17h'!$B:$B,'[4]cell downs 18042026 17h'!$B:$B,"")</f>
        <v/>
      </c>
      <c r="BP1046" s="14" t="str">
        <f>_xlfn.XLOOKUP(B1046,'[5]Cells Huawei 19042026 15h'!$B:$B,'[5]Cells Huawei 19042026 15h'!$B:$B,"")</f>
        <v/>
      </c>
      <c r="BQ1046" s="9" t="str">
        <f>_xlfn.XLOOKUP(B1046,'[6]cells down 19042026 9H40'!$B:$B,'[6]cells down 19042026 9H40'!$B:$B,"")</f>
        <v/>
      </c>
      <c r="BR1046" s="9" t="s">
        <v>5537</v>
      </c>
      <c r="BS1046" s="9" t="s">
        <v>12</v>
      </c>
      <c r="BT1046" s="108"/>
    </row>
    <row r="1047" spans="1:72" s="9" customFormat="1" x14ac:dyDescent="0.35">
      <c r="A1047" s="1" t="s">
        <v>751</v>
      </c>
      <c r="B1047" s="8" t="s">
        <v>752</v>
      </c>
      <c r="C1047" s="3" t="str">
        <f>_xlfn.XLOOKUP(B1047,'[1]daily break down'!$D:$D,'[1]daily break down'!$E:$E,"")</f>
        <v>Douala</v>
      </c>
      <c r="D1047" s="1" t="s">
        <v>21</v>
      </c>
      <c r="E1047" s="1" t="s">
        <v>36</v>
      </c>
      <c r="F1047" s="3" t="s">
        <v>31</v>
      </c>
      <c r="G1047" s="1" t="s">
        <v>32</v>
      </c>
      <c r="H1047" s="34" t="str">
        <f>_xlfn.XLOOKUP(B1047,[2]CALCULATION!$B:$B,[2]CALCULATION!$H:$H,"")</f>
        <v>ZTE</v>
      </c>
      <c r="I1047" s="28">
        <v>0</v>
      </c>
      <c r="J1047" s="28">
        <v>0</v>
      </c>
      <c r="K1047" s="28">
        <v>0</v>
      </c>
      <c r="L1047" s="28">
        <v>0</v>
      </c>
      <c r="M1047" s="28">
        <v>0.37778262891908004</v>
      </c>
      <c r="N1047" s="28">
        <v>0</v>
      </c>
      <c r="O1047" s="28">
        <v>0</v>
      </c>
      <c r="P1047" s="28">
        <v>0</v>
      </c>
      <c r="Q1047" s="28">
        <v>0.12987504030727717</v>
      </c>
      <c r="R1047" s="28">
        <v>0</v>
      </c>
      <c r="S1047" s="93">
        <v>0</v>
      </c>
      <c r="T1047" s="93">
        <f>_xlfn.XLOOKUP(B1047,'[3]Nur des jours'!$B:$B,'[3]Nur des jours'!$U:$U,"")</f>
        <v>0</v>
      </c>
      <c r="U1047" s="93">
        <v>0</v>
      </c>
      <c r="V1047" s="93">
        <v>0</v>
      </c>
      <c r="W1047" s="93">
        <v>0</v>
      </c>
      <c r="X1047" s="93">
        <v>0.22183270411177045</v>
      </c>
      <c r="Y1047" s="93">
        <v>0</v>
      </c>
      <c r="Z1047" s="93">
        <v>0</v>
      </c>
      <c r="AA1047" s="93">
        <v>0</v>
      </c>
      <c r="AB1047" s="93">
        <v>0.60419894815842257</v>
      </c>
      <c r="AC1047" s="93">
        <f>_xlfn.XLOOKUP(B1047,'[3]Nur des jours'!$B:$B,'[3]Nur des jours'!$N:$N,"")</f>
        <v>6.5383397111573441E-2</v>
      </c>
      <c r="AD1047" s="93">
        <v>6.5383397111573441E-2</v>
      </c>
      <c r="AE1047" s="93">
        <v>0</v>
      </c>
      <c r="AF1047" s="93">
        <v>0</v>
      </c>
      <c r="AG1047" s="93"/>
      <c r="AH1047" s="93">
        <v>0</v>
      </c>
      <c r="AI1047" s="93">
        <v>0</v>
      </c>
      <c r="AJ1047" s="93">
        <v>0</v>
      </c>
      <c r="AK1047" s="93">
        <v>0</v>
      </c>
      <c r="AL1047" s="93">
        <v>0</v>
      </c>
      <c r="AM1047" s="49" t="s">
        <v>5559</v>
      </c>
      <c r="AN1047" s="49"/>
      <c r="AO1047" s="48" t="str" cm="1">
        <f t="array" ref="AO1047">IFERROR(_xlfn.IFS(
AQ1047="MPR ISSUE","PDH",
AQ1047="BSS Hardware Issue","BSS",
AQ1047="Sites strategiques, MLL, Pylone, etc.","ENVTECH",
AQ1047="AKTIVCO DEFAUT GE &amp; POWER Cabinet","AKTIVCO",
AQ1047="AKTIVCO Coupure ENEO &amp; Baisse de tension","AKTIVCO GRID ONLY",
AQ1047="Coupure ENEO &amp; Baisse de tension","IHS GRID ONLY",
AQ1047="Defaut GE &amp; POWER Cabinet","IHS",
AQ1047="Sharing","Partners",
AQ1047="Sites strategiques &amp; DataCenter","SST &amp; DC",
AQ1047="Exclu","Exclu",
AQ1047="SAT","SAT",
AQ1047="SPARE-ISSUE","SPARE-ISSUE",
AQ1047="Fiber CAmtel","TRANS_FO_CAMTEL",
AQ1047="Fiber AOF","Fiber AOF",
AQ1047="Projet OCM (HUAWEI)","TRAVAUX-HUAWEI",
AQ1047="Projet OCM (NOKIA)","TRAVAUX-NOKIA",
AQ1047="ACCESS-ISSUE","ACCESS-ISSUE",
AQ1047="Projet OCM (ZTE, NOKIA, autres projets)","TRAVAUX OCM",
AQ1047="No root CAuse","No root cause",
AQ1047="ODU HS","PDH",
AQ1047="IP &amp; VLAN","PDH",
AQ1047="Warehouse HUAWEI","SPARE-ISSUE",
AQ1047="SPARE-HS","SPARE-ISSUE",
AQ1047="Power Telco","BSS",AQ1047="no impacts","no impacts"
),"")</f>
        <v>No root cause</v>
      </c>
      <c r="AP1047" s="48" t="str" cm="1">
        <f t="array" ref="AP1047">IFERROR(_xlfn.IFS(
AQ1047="MPR ISSUE","TX ISSUE",
AQ1047="BSS Hardware Issue","RAN ISSUE",
AQ1047="Sites strategiques, MLL, Pylone, etc.","ENVTECH",
AQ1047="AKTIVCO DEFAUT GE &amp; POWER Cabinet","POWER ISSUE",
AQ1047="AKTIVCO Coupure ENEO &amp; Baisse de tension","POWER ISSUE",
AQ1047="Coupure ENEO &amp; Baisse de tension","POWER ISSUE",
AQ1047="Defaut GE &amp; POWER Cabinet","POWER ISSUE",
AQ1047="Sharing","POWER ISSUE",
AQ1047="Sites strategiques &amp; DataCenter","POWER ISSUE",
AQ1047="Exclu","Exclu",
AQ1047="SAT","TX ISSUE",
AQ1047="SPARE-ISSUE","SPARE-ISSUE",
AQ1047="Fiber CAmtel","TX ISSUE",
AQ1047="Fiber AOF","TX ISSUE",
AQ1047="Projet OCM (HUAWEI)","TRAVAUX-HUAWEI",
AQ1047="Projet OCM (NOKIA)","TRAVAUX -NOKIA",
AQ1047="ACCESS-ISSUE","ACCESS-ISSUE",
AQ1047="Projet OCM (ZTE, NOKIA, autres projets)","TRAVAUX OCM",
AQ1047="No root CAuse","No root cause",
AQ1047="ODU HS","TX ISSUE",
AQ1047="IP &amp; VLAN","TX ISSUE",
AQ1047="Warehouse HUAWEI","SPARE-ISSUE",
AQ1047="SPARE-HS","SPARE-ISSUE",
AQ1047="Power Telco","RAN ISSUE",AQ1047="no impacts","no impacts"
),"")</f>
        <v>No root cause</v>
      </c>
      <c r="AQ1047" s="67" t="s">
        <v>5344</v>
      </c>
      <c r="AR1047" s="48" t="str" cm="1">
        <f t="array" ref="AR1047">IFERROR(_xlfn.IFS(
AQ1047="MPR ISSUE","ACTIVE",
AQ1047="BSS Hardware Issue","ACTIVE",
AQ1047="Sites strategiques, MLL, Pylone, etc.","PASSIVE",
AQ1047="AKTIVCO DEFAUT GE &amp; POWER Cabinet","PASSIVE",
AQ1047="AKTIVCO Coupure ENEO &amp; Baisse de tension","PASSIVE",
AQ1047="Coupure ENEO &amp; Baisse de tension","PASSIVE",
AQ1047="Defaut GE &amp; POWER Cabinet","PASSIVE",
AQ1047="Sharing","PASSIVE",
AQ1047="Sites strategiques &amp; DataCenter","PASSIVE",
AQ1047="Exclu","Exclu",
AQ1047="SAT","ACTIVE",
AQ1047="SPARE-ISSUE","SPARE-ISSUE",
AQ1047="Fiber CAmtel","ACTIVE",
AQ1047="Fiber AOF","ACTIVE",
AQ1047="Projet OCM (HUAWEI)","PLANNED WORKS",
AQ1047="Projet OCM (NOKIA)","PLANNED WORKS",
AQ1047="ACCESS-ISSUE","ACCESS-ISSUE",
AQ1047="Projet OCM (ZTE, NOKIA, autres projets)","PLANNED WORKS",
AQ1047="No root CAuse","No root cause",
AQ1047="ODU HS","ACTIVE",
AQ1047="IP &amp; VLAN","ACTIVE",
AQ1047="Warehouse HUAWEI","SPARE-ISSUE",
AQ1047="SPARE-HS","SPARE-ISSUE",
AQ1047="Power Telco","ACTIVE", AQ1047="no impacts","no impacts"
),"")</f>
        <v>No root cause</v>
      </c>
      <c r="AS1047" s="92" t="s">
        <v>5537</v>
      </c>
      <c r="AT1047" s="98" t="s">
        <v>752</v>
      </c>
      <c r="AV1047" s="17" t="s">
        <v>5537</v>
      </c>
      <c r="AW1047" s="7" t="s">
        <v>5537</v>
      </c>
      <c r="AX1047" s="6" t="s">
        <v>5537</v>
      </c>
      <c r="AY1047" s="7"/>
      <c r="AZ1047" s="3" t="s">
        <v>5537</v>
      </c>
      <c r="BA1047" s="18" t="s">
        <v>5537</v>
      </c>
      <c r="BB1047" s="18" t="s">
        <v>5537</v>
      </c>
      <c r="BC1047" s="18" t="s">
        <v>5537</v>
      </c>
      <c r="BD1047" s="18" t="s">
        <v>5537</v>
      </c>
      <c r="BE1047" s="18" t="s">
        <v>5537</v>
      </c>
      <c r="BF1047" s="18" t="s">
        <v>5537</v>
      </c>
      <c r="BG1047" s="18" t="s">
        <v>5537</v>
      </c>
      <c r="BH1047" s="18" t="s">
        <v>5537</v>
      </c>
      <c r="BI1047" s="18" t="s">
        <v>5537</v>
      </c>
      <c r="BJ1047" s="18" t="s">
        <v>5537</v>
      </c>
      <c r="BK1047" s="18" t="s">
        <v>5537</v>
      </c>
      <c r="BL1047" s="9" t="s">
        <v>5537</v>
      </c>
      <c r="BM1047" s="14" t="s">
        <v>5537</v>
      </c>
      <c r="BN1047" s="14" t="s">
        <v>5537</v>
      </c>
      <c r="BO1047" s="14" t="str">
        <f>_xlfn.XLOOKUP(B1047,'[4]cell downs 18042026 17h'!$B:$B,'[4]cell downs 18042026 17h'!$B:$B,"")</f>
        <v/>
      </c>
      <c r="BP1047" s="14" t="str">
        <f>_xlfn.XLOOKUP(B1047,'[5]Cells Huawei 19042026 15h'!$B:$B,'[5]Cells Huawei 19042026 15h'!$B:$B,"")</f>
        <v/>
      </c>
      <c r="BQ1047" s="9" t="str">
        <f>_xlfn.XLOOKUP(B1047,'[6]cells down 19042026 9H40'!$B:$B,'[6]cells down 19042026 9H40'!$B:$B,"")</f>
        <v/>
      </c>
      <c r="BR1047" s="9" t="s">
        <v>5537</v>
      </c>
      <c r="BS1047" s="9" t="s">
        <v>5537</v>
      </c>
      <c r="BT1047" s="108"/>
    </row>
    <row r="1048" spans="1:72" s="9" customFormat="1" x14ac:dyDescent="0.35">
      <c r="A1048" s="1" t="s">
        <v>2910</v>
      </c>
      <c r="B1048" s="8" t="s">
        <v>2911</v>
      </c>
      <c r="C1048" s="3" t="str">
        <f>_xlfn.XLOOKUP(B1048,'[1]daily break down'!$D:$D,'[1]daily break down'!$E:$E,"")</f>
        <v>Maroua</v>
      </c>
      <c r="D1048" s="1" t="s">
        <v>21</v>
      </c>
      <c r="E1048" s="1" t="s">
        <v>22</v>
      </c>
      <c r="F1048" s="3" t="s">
        <v>55</v>
      </c>
      <c r="G1048" s="1" t="s">
        <v>84</v>
      </c>
      <c r="H1048" s="32" t="str">
        <f>_xlfn.XLOOKUP(B1048,[2]CALCULATION!$B:$B,[2]CALCULATION!$H:$H,"")</f>
        <v>Huawei</v>
      </c>
      <c r="I1048" s="28">
        <v>0.24879934252767288</v>
      </c>
      <c r="J1048" s="28">
        <v>0.67373791851794784</v>
      </c>
      <c r="K1048" s="28">
        <v>0</v>
      </c>
      <c r="L1048" s="28">
        <v>0</v>
      </c>
      <c r="M1048" s="28">
        <v>0</v>
      </c>
      <c r="N1048" s="28">
        <v>0</v>
      </c>
      <c r="O1048" s="28">
        <v>0</v>
      </c>
      <c r="P1048" s="28">
        <v>0</v>
      </c>
      <c r="Q1048" s="28">
        <v>0</v>
      </c>
      <c r="R1048" s="28">
        <v>0</v>
      </c>
      <c r="S1048" s="93">
        <v>0</v>
      </c>
      <c r="T1048" s="93">
        <f>_xlfn.XLOOKUP(B1048,'[3]Nur des jours'!$B:$B,'[3]Nur des jours'!$U:$U,"")</f>
        <v>0</v>
      </c>
      <c r="U1048" s="93">
        <v>0</v>
      </c>
      <c r="V1048" s="93">
        <v>0</v>
      </c>
      <c r="W1048" s="93">
        <v>0</v>
      </c>
      <c r="X1048" s="93">
        <v>0</v>
      </c>
      <c r="Y1048" s="93">
        <v>3.9629722372036875</v>
      </c>
      <c r="Z1048" s="93">
        <v>0</v>
      </c>
      <c r="AA1048" s="93">
        <v>0</v>
      </c>
      <c r="AB1048" s="93">
        <v>0</v>
      </c>
      <c r="AC1048" s="93">
        <f>_xlfn.XLOOKUP(B1048,'[3]Nur des jours'!$B:$B,'[3]Nur des jours'!$N:$N,"")</f>
        <v>6.2280093484346516E-2</v>
      </c>
      <c r="AD1048" s="93">
        <v>6.2280093484346516E-2</v>
      </c>
      <c r="AE1048" s="93">
        <v>0</v>
      </c>
      <c r="AF1048" s="93">
        <v>0</v>
      </c>
      <c r="AG1048" s="93"/>
      <c r="AH1048" s="93">
        <v>0</v>
      </c>
      <c r="AI1048" s="93">
        <v>0</v>
      </c>
      <c r="AJ1048" s="93">
        <v>0</v>
      </c>
      <c r="AK1048" s="93">
        <v>0</v>
      </c>
      <c r="AL1048" s="93">
        <v>0</v>
      </c>
      <c r="AM1048" s="49" t="s">
        <v>5559</v>
      </c>
      <c r="AN1048" s="49"/>
      <c r="AO1048" s="48" t="str" cm="1">
        <f t="array" ref="AO1048">IFERROR(_xlfn.IFS(
AQ1048="MPR ISSUE","PDH",
AQ1048="BSS Hardware Issue","BSS",
AQ1048="Sites strategiques, MLL, Pylone, etc.","ENVTECH",
AQ1048="AKTIVCO DEFAUT GE &amp; POWER Cabinet","AKTIVCO",
AQ1048="AKTIVCO Coupure ENEO &amp; Baisse de tension","AKTIVCO GRID ONLY",
AQ1048="Coupure ENEO &amp; Baisse de tension","IHS GRID ONLY",
AQ1048="Defaut GE &amp; POWER Cabinet","IHS",
AQ1048="Sharing","Partners",
AQ1048="Sites strategiques &amp; DataCenter","SST &amp; DC",
AQ1048="Exclu","Exclu",
AQ1048="SAT","SAT",
AQ1048="SPARE-ISSUE","SPARE-ISSUE",
AQ1048="Fiber CAmtel","TRANS_FO_CAMTEL",
AQ1048="Fiber AOF","Fiber AOF",
AQ1048="Projet OCM (HUAWEI)","TRAVAUX-HUAWEI",
AQ1048="Projet OCM (NOKIA)","TRAVAUX-NOKIA",
AQ1048="ACCESS-ISSUE","ACCESS-ISSUE",
AQ1048="Projet OCM (ZTE, NOKIA, autres projets)","TRAVAUX OCM",
AQ1048="No root CAuse","No root cause",
AQ1048="ODU HS","PDH",
AQ1048="IP &amp; VLAN","PDH",
AQ1048="Warehouse HUAWEI","SPARE-ISSUE",
AQ1048="SPARE-HS","SPARE-ISSUE",
AQ1048="Power Telco","BSS",AQ1048="no impacts","no impacts"
),"")</f>
        <v>No root cause</v>
      </c>
      <c r="AP1048" s="48" t="str" cm="1">
        <f t="array" ref="AP1048">IFERROR(_xlfn.IFS(
AQ1048="MPR ISSUE","TX ISSUE",
AQ1048="BSS Hardware Issue","RAN ISSUE",
AQ1048="Sites strategiques, MLL, Pylone, etc.","ENVTECH",
AQ1048="AKTIVCO DEFAUT GE &amp; POWER Cabinet","POWER ISSUE",
AQ1048="AKTIVCO Coupure ENEO &amp; Baisse de tension","POWER ISSUE",
AQ1048="Coupure ENEO &amp; Baisse de tension","POWER ISSUE",
AQ1048="Defaut GE &amp; POWER Cabinet","POWER ISSUE",
AQ1048="Sharing","POWER ISSUE",
AQ1048="Sites strategiques &amp; DataCenter","POWER ISSUE",
AQ1048="Exclu","Exclu",
AQ1048="SAT","TX ISSUE",
AQ1048="SPARE-ISSUE","SPARE-ISSUE",
AQ1048="Fiber CAmtel","TX ISSUE",
AQ1048="Fiber AOF","TX ISSUE",
AQ1048="Projet OCM (HUAWEI)","TRAVAUX-HUAWEI",
AQ1048="Projet OCM (NOKIA)","TRAVAUX -NOKIA",
AQ1048="ACCESS-ISSUE","ACCESS-ISSUE",
AQ1048="Projet OCM (ZTE, NOKIA, autres projets)","TRAVAUX OCM",
AQ1048="No root CAuse","No root cause",
AQ1048="ODU HS","TX ISSUE",
AQ1048="IP &amp; VLAN","TX ISSUE",
AQ1048="Warehouse HUAWEI","SPARE-ISSUE",
AQ1048="SPARE-HS","SPARE-ISSUE",
AQ1048="Power Telco","RAN ISSUE",AQ1048="no impacts","no impacts"
),"")</f>
        <v>No root cause</v>
      </c>
      <c r="AQ1048" s="67" t="s">
        <v>5344</v>
      </c>
      <c r="AR1048" s="48" t="str" cm="1">
        <f t="array" ref="AR1048">IFERROR(_xlfn.IFS(
AQ1048="MPR ISSUE","ACTIVE",
AQ1048="BSS Hardware Issue","ACTIVE",
AQ1048="Sites strategiques, MLL, Pylone, etc.","PASSIVE",
AQ1048="AKTIVCO DEFAUT GE &amp; POWER Cabinet","PASSIVE",
AQ1048="AKTIVCO Coupure ENEO &amp; Baisse de tension","PASSIVE",
AQ1048="Coupure ENEO &amp; Baisse de tension","PASSIVE",
AQ1048="Defaut GE &amp; POWER Cabinet","PASSIVE",
AQ1048="Sharing","PASSIVE",
AQ1048="Sites strategiques &amp; DataCenter","PASSIVE",
AQ1048="Exclu","Exclu",
AQ1048="SAT","ACTIVE",
AQ1048="SPARE-ISSUE","SPARE-ISSUE",
AQ1048="Fiber CAmtel","ACTIVE",
AQ1048="Fiber AOF","ACTIVE",
AQ1048="Projet OCM (HUAWEI)","PLANNED WORKS",
AQ1048="Projet OCM (NOKIA)","PLANNED WORKS",
AQ1048="ACCESS-ISSUE","ACCESS-ISSUE",
AQ1048="Projet OCM (ZTE, NOKIA, autres projets)","PLANNED WORKS",
AQ1048="No root CAuse","No root cause",
AQ1048="ODU HS","ACTIVE",
AQ1048="IP &amp; VLAN","ACTIVE",
AQ1048="Warehouse HUAWEI","SPARE-ISSUE",
AQ1048="SPARE-HS","SPARE-ISSUE",
AQ1048="Power Telco","ACTIVE", AQ1048="no impacts","no impacts"
),"")</f>
        <v>No root cause</v>
      </c>
      <c r="AS1048" s="92" t="s">
        <v>5537</v>
      </c>
      <c r="AT1048" s="98" t="s">
        <v>2911</v>
      </c>
      <c r="AV1048" s="17" t="s">
        <v>5537</v>
      </c>
      <c r="AW1048" s="7" t="s">
        <v>5537</v>
      </c>
      <c r="AX1048" s="6" t="s">
        <v>5537</v>
      </c>
      <c r="AY1048" s="7"/>
      <c r="AZ1048" s="3" t="s">
        <v>5537</v>
      </c>
      <c r="BA1048" s="18" t="s">
        <v>5537</v>
      </c>
      <c r="BB1048" s="18" t="s">
        <v>5537</v>
      </c>
      <c r="BC1048" s="18" t="s">
        <v>5537</v>
      </c>
      <c r="BD1048" s="18" t="s">
        <v>5537</v>
      </c>
      <c r="BE1048" s="18" t="s">
        <v>5537</v>
      </c>
      <c r="BF1048" s="18" t="s">
        <v>5537</v>
      </c>
      <c r="BG1048" s="18" t="s">
        <v>5537</v>
      </c>
      <c r="BH1048" s="18" t="s">
        <v>5537</v>
      </c>
      <c r="BI1048" s="18" t="s">
        <v>5537</v>
      </c>
      <c r="BJ1048" s="18" t="s">
        <v>5537</v>
      </c>
      <c r="BK1048" s="18" t="s">
        <v>5537</v>
      </c>
      <c r="BL1048" s="9" t="s">
        <v>5537</v>
      </c>
      <c r="BM1048" s="14" t="s">
        <v>5537</v>
      </c>
      <c r="BN1048" s="14" t="s">
        <v>5537</v>
      </c>
      <c r="BO1048" s="14" t="str">
        <f>_xlfn.XLOOKUP(B1048,'[4]cell downs 18042026 17h'!$B:$B,'[4]cell downs 18042026 17h'!$B:$B,"")</f>
        <v/>
      </c>
      <c r="BP1048" s="14" t="str">
        <f>_xlfn.XLOOKUP(B1048,'[5]Cells Huawei 19042026 15h'!$B:$B,'[5]Cells Huawei 19042026 15h'!$B:$B,"")</f>
        <v/>
      </c>
      <c r="BQ1048" s="9" t="str">
        <f>_xlfn.XLOOKUP(B1048,'[6]cells down 19042026 9H40'!$B:$B,'[6]cells down 19042026 9H40'!$B:$B,"")</f>
        <v/>
      </c>
      <c r="BR1048" s="9" t="s">
        <v>5537</v>
      </c>
      <c r="BS1048" s="9" t="s">
        <v>12</v>
      </c>
      <c r="BT1048" s="108"/>
    </row>
    <row r="1049" spans="1:72" s="9" customFormat="1" x14ac:dyDescent="0.35">
      <c r="A1049" s="1" t="s">
        <v>4597</v>
      </c>
      <c r="B1049" s="8" t="s">
        <v>4598</v>
      </c>
      <c r="C1049" s="3" t="str">
        <f>_xlfn.XLOOKUP(B1049,'[1]daily break down'!$D:$D,'[1]daily break down'!$E:$E,"")</f>
        <v>ADAMAOUA</v>
      </c>
      <c r="D1049" s="1" t="s">
        <v>11</v>
      </c>
      <c r="E1049" s="1" t="s">
        <v>12</v>
      </c>
      <c r="F1049" s="3" t="s">
        <v>90</v>
      </c>
      <c r="G1049" s="1" t="s">
        <v>4599</v>
      </c>
      <c r="H1049" s="33" t="str">
        <f>_xlfn.XLOOKUP(B1049,[2]CALCULATION!$B:$B,[2]CALCULATION!$H:$H,"")</f>
        <v>NOKIA</v>
      </c>
      <c r="I1049" s="28">
        <v>0</v>
      </c>
      <c r="J1049" s="28">
        <v>0</v>
      </c>
      <c r="K1049" s="28">
        <v>2.5022784293142787E-2</v>
      </c>
      <c r="L1049" s="28">
        <v>0</v>
      </c>
      <c r="M1049" s="28">
        <v>0</v>
      </c>
      <c r="N1049" s="28">
        <v>0</v>
      </c>
      <c r="O1049" s="28">
        <v>0</v>
      </c>
      <c r="P1049" s="28">
        <v>6.6616802048432469E-2</v>
      </c>
      <c r="Q1049" s="28">
        <v>5.2241216224856175E-2</v>
      </c>
      <c r="R1049" s="28">
        <v>0</v>
      </c>
      <c r="S1049" s="93">
        <v>0</v>
      </c>
      <c r="T1049" s="93">
        <f>_xlfn.XLOOKUP(B1049,'[3]Nur des jours'!$B:$B,'[3]Nur des jours'!$U:$U,"")</f>
        <v>0</v>
      </c>
      <c r="U1049" s="93">
        <v>0</v>
      </c>
      <c r="V1049" s="93">
        <v>0</v>
      </c>
      <c r="W1049" s="93">
        <v>0</v>
      </c>
      <c r="X1049" s="93">
        <v>0.54084473939101496</v>
      </c>
      <c r="Y1049" s="93">
        <v>2.6300676126995235</v>
      </c>
      <c r="Z1049" s="93">
        <v>0</v>
      </c>
      <c r="AA1049" s="93">
        <v>6.1465922426389513E-2</v>
      </c>
      <c r="AB1049" s="93">
        <v>0</v>
      </c>
      <c r="AC1049" s="93">
        <f>_xlfn.XLOOKUP(B1049,'[3]Nur des jours'!$B:$B,'[3]Nur des jours'!$N:$N,"")</f>
        <v>6.2188312015156795E-2</v>
      </c>
      <c r="AD1049" s="93">
        <v>6.2188312015156795E-2</v>
      </c>
      <c r="AE1049" s="93">
        <v>0</v>
      </c>
      <c r="AF1049" s="93">
        <v>0</v>
      </c>
      <c r="AG1049" s="93"/>
      <c r="AH1049" s="93">
        <v>0</v>
      </c>
      <c r="AI1049" s="93">
        <v>0</v>
      </c>
      <c r="AJ1049" s="93">
        <v>0</v>
      </c>
      <c r="AK1049" s="93">
        <v>0</v>
      </c>
      <c r="AL1049" s="93">
        <v>0</v>
      </c>
      <c r="AM1049" s="49" t="s">
        <v>5559</v>
      </c>
      <c r="AN1049" s="49"/>
      <c r="AO1049" s="48" t="str" cm="1">
        <f t="array" ref="AO1049">IFERROR(_xlfn.IFS(
AQ1049="MPR ISSUE","PDH",
AQ1049="BSS Hardware Issue","BSS",
AQ1049="Sites strategiques, MLL, Pylone, etc.","ENVTECH",
AQ1049="AKTIVCO DEFAUT GE &amp; POWER Cabinet","AKTIVCO",
AQ1049="AKTIVCO Coupure ENEO &amp; Baisse de tension","AKTIVCO GRID ONLY",
AQ1049="Coupure ENEO &amp; Baisse de tension","IHS GRID ONLY",
AQ1049="Defaut GE &amp; POWER Cabinet","IHS",
AQ1049="Sharing","Partners",
AQ1049="Sites strategiques &amp; DataCenter","SST &amp; DC",
AQ1049="Exclu","Exclu",
AQ1049="SAT","SAT",
AQ1049="SPARE-ISSUE","SPARE-ISSUE",
AQ1049="Fiber CAmtel","TRANS_FO_CAMTEL",
AQ1049="Fiber AOF","Fiber AOF",
AQ1049="Projet OCM (HUAWEI)","TRAVAUX-HUAWEI",
AQ1049="Projet OCM (NOKIA)","TRAVAUX-NOKIA",
AQ1049="ACCESS-ISSUE","ACCESS-ISSUE",
AQ1049="Projet OCM (ZTE, NOKIA, autres projets)","TRAVAUX OCM",
AQ1049="No root CAuse","No root cause",
AQ1049="ODU HS","PDH",
AQ1049="IP &amp; VLAN","PDH",
AQ1049="Warehouse HUAWEI","SPARE-ISSUE",
AQ1049="SPARE-HS","SPARE-ISSUE",
AQ1049="Power Telco","BSS",AQ1049="no impacts","no impacts"
),"")</f>
        <v>No root cause</v>
      </c>
      <c r="AP1049" s="48" t="str" cm="1">
        <f t="array" ref="AP1049">IFERROR(_xlfn.IFS(
AQ1049="MPR ISSUE","TX ISSUE",
AQ1049="BSS Hardware Issue","RAN ISSUE",
AQ1049="Sites strategiques, MLL, Pylone, etc.","ENVTECH",
AQ1049="AKTIVCO DEFAUT GE &amp; POWER Cabinet","POWER ISSUE",
AQ1049="AKTIVCO Coupure ENEO &amp; Baisse de tension","POWER ISSUE",
AQ1049="Coupure ENEO &amp; Baisse de tension","POWER ISSUE",
AQ1049="Defaut GE &amp; POWER Cabinet","POWER ISSUE",
AQ1049="Sharing","POWER ISSUE",
AQ1049="Sites strategiques &amp; DataCenter","POWER ISSUE",
AQ1049="Exclu","Exclu",
AQ1049="SAT","TX ISSUE",
AQ1049="SPARE-ISSUE","SPARE-ISSUE",
AQ1049="Fiber CAmtel","TX ISSUE",
AQ1049="Fiber AOF","TX ISSUE",
AQ1049="Projet OCM (HUAWEI)","TRAVAUX-HUAWEI",
AQ1049="Projet OCM (NOKIA)","TRAVAUX -NOKIA",
AQ1049="ACCESS-ISSUE","ACCESS-ISSUE",
AQ1049="Projet OCM (ZTE, NOKIA, autres projets)","TRAVAUX OCM",
AQ1049="No root CAuse","No root cause",
AQ1049="ODU HS","TX ISSUE",
AQ1049="IP &amp; VLAN","TX ISSUE",
AQ1049="Warehouse HUAWEI","SPARE-ISSUE",
AQ1049="SPARE-HS","SPARE-ISSUE",
AQ1049="Power Telco","RAN ISSUE",AQ1049="no impacts","no impacts"
),"")</f>
        <v>No root cause</v>
      </c>
      <c r="AQ1049" s="67" t="s">
        <v>5344</v>
      </c>
      <c r="AR1049" s="48" t="str" cm="1">
        <f t="array" ref="AR1049">IFERROR(_xlfn.IFS(
AQ1049="MPR ISSUE","ACTIVE",
AQ1049="BSS Hardware Issue","ACTIVE",
AQ1049="Sites strategiques, MLL, Pylone, etc.","PASSIVE",
AQ1049="AKTIVCO DEFAUT GE &amp; POWER Cabinet","PASSIVE",
AQ1049="AKTIVCO Coupure ENEO &amp; Baisse de tension","PASSIVE",
AQ1049="Coupure ENEO &amp; Baisse de tension","PASSIVE",
AQ1049="Defaut GE &amp; POWER Cabinet","PASSIVE",
AQ1049="Sharing","PASSIVE",
AQ1049="Sites strategiques &amp; DataCenter","PASSIVE",
AQ1049="Exclu","Exclu",
AQ1049="SAT","ACTIVE",
AQ1049="SPARE-ISSUE","SPARE-ISSUE",
AQ1049="Fiber CAmtel","ACTIVE",
AQ1049="Fiber AOF","ACTIVE",
AQ1049="Projet OCM (HUAWEI)","PLANNED WORKS",
AQ1049="Projet OCM (NOKIA)","PLANNED WORKS",
AQ1049="ACCESS-ISSUE","ACCESS-ISSUE",
AQ1049="Projet OCM (ZTE, NOKIA, autres projets)","PLANNED WORKS",
AQ1049="No root CAuse","No root cause",
AQ1049="ODU HS","ACTIVE",
AQ1049="IP &amp; VLAN","ACTIVE",
AQ1049="Warehouse HUAWEI","SPARE-ISSUE",
AQ1049="SPARE-HS","SPARE-ISSUE",
AQ1049="Power Telco","ACTIVE", AQ1049="no impacts","no impacts"
),"")</f>
        <v>No root cause</v>
      </c>
      <c r="AS1049" s="92" t="s">
        <v>5873</v>
      </c>
      <c r="AT1049" s="98" t="s">
        <v>4598</v>
      </c>
      <c r="AV1049" s="17" t="s">
        <v>5537</v>
      </c>
      <c r="AW1049" s="7" t="s">
        <v>5537</v>
      </c>
      <c r="AX1049" s="6" t="s">
        <v>5537</v>
      </c>
      <c r="AY1049" s="7"/>
      <c r="AZ1049" s="3" t="s">
        <v>5537</v>
      </c>
      <c r="BA1049" s="18" t="s">
        <v>5537</v>
      </c>
      <c r="BB1049" s="18" t="s">
        <v>5537</v>
      </c>
      <c r="BC1049" s="18" t="s">
        <v>5537</v>
      </c>
      <c r="BD1049" s="18" t="s">
        <v>5537</v>
      </c>
      <c r="BE1049" s="18" t="s">
        <v>5537</v>
      </c>
      <c r="BF1049" s="18" t="s">
        <v>5537</v>
      </c>
      <c r="BG1049" s="18" t="s">
        <v>5537</v>
      </c>
      <c r="BH1049" s="18" t="s">
        <v>5537</v>
      </c>
      <c r="BI1049" s="18" t="s">
        <v>5537</v>
      </c>
      <c r="BJ1049" s="18" t="s">
        <v>5537</v>
      </c>
      <c r="BK1049" s="18" t="s">
        <v>5537</v>
      </c>
      <c r="BL1049" s="9" t="s">
        <v>5873</v>
      </c>
      <c r="BM1049" s="14" t="s">
        <v>5537</v>
      </c>
      <c r="BN1049" s="14" t="s">
        <v>5537</v>
      </c>
      <c r="BO1049" s="14" t="str">
        <f>_xlfn.XLOOKUP(B1049,'[4]cell downs 18042026 17h'!$B:$B,'[4]cell downs 18042026 17h'!$B:$B,"")</f>
        <v/>
      </c>
      <c r="BP1049" s="14" t="str">
        <f>_xlfn.XLOOKUP(B1049,'[5]Cells Huawei 19042026 15h'!$B:$B,'[5]Cells Huawei 19042026 15h'!$B:$B,"")</f>
        <v/>
      </c>
      <c r="BQ1049" s="9" t="str">
        <f>_xlfn.XLOOKUP(B1049,'[6]cells down 19042026 9H40'!$B:$B,'[6]cells down 19042026 9H40'!$B:$B,"")</f>
        <v/>
      </c>
      <c r="BR1049" s="9" t="s">
        <v>4598</v>
      </c>
      <c r="BS1049" s="9" t="s">
        <v>5537</v>
      </c>
      <c r="BT1049" s="108"/>
    </row>
    <row r="1050" spans="1:72" s="9" customFormat="1" x14ac:dyDescent="0.35">
      <c r="A1050" s="1" t="s">
        <v>1652</v>
      </c>
      <c r="B1050" s="8" t="s">
        <v>1653</v>
      </c>
      <c r="C1050" s="3" t="str">
        <f>_xlfn.XLOOKUP(B1050,'[1]daily break down'!$D:$D,'[1]daily break down'!$E:$E,"")</f>
        <v>Yaounde</v>
      </c>
      <c r="D1050" s="1" t="s">
        <v>11</v>
      </c>
      <c r="E1050" s="1" t="s">
        <v>12</v>
      </c>
      <c r="F1050" s="3" t="s">
        <v>37</v>
      </c>
      <c r="G1050" s="1" t="s">
        <v>38</v>
      </c>
      <c r="H1050" s="34" t="str">
        <f>_xlfn.XLOOKUP(B1050,[2]CALCULATION!$B:$B,[2]CALCULATION!$H:$H,"")</f>
        <v>ZTE</v>
      </c>
      <c r="I1050" s="28">
        <v>0</v>
      </c>
      <c r="J1050" s="28">
        <v>0</v>
      </c>
      <c r="K1050" s="28">
        <v>0</v>
      </c>
      <c r="L1050" s="28">
        <v>0</v>
      </c>
      <c r="M1050" s="28">
        <v>1.7959388813268158</v>
      </c>
      <c r="N1050" s="28">
        <v>0.20670855769861829</v>
      </c>
      <c r="O1050" s="28">
        <v>0</v>
      </c>
      <c r="P1050" s="28">
        <v>0</v>
      </c>
      <c r="Q1050" s="28">
        <v>0.28405929236116489</v>
      </c>
      <c r="R1050" s="28">
        <v>0.79182397205742605</v>
      </c>
      <c r="S1050" s="93">
        <v>0</v>
      </c>
      <c r="T1050" s="93">
        <f>_xlfn.XLOOKUP(B1050,'[3]Nur des jours'!$B:$B,'[3]Nur des jours'!$U:$U,"")</f>
        <v>0</v>
      </c>
      <c r="U1050" s="93">
        <v>0.18646574380837364</v>
      </c>
      <c r="V1050" s="93">
        <v>0</v>
      </c>
      <c r="W1050" s="93">
        <v>0</v>
      </c>
      <c r="X1050" s="93">
        <v>0</v>
      </c>
      <c r="Y1050" s="93">
        <v>0</v>
      </c>
      <c r="Z1050" s="93">
        <v>0</v>
      </c>
      <c r="AA1050" s="93">
        <v>0</v>
      </c>
      <c r="AB1050" s="93">
        <v>1.0701046990437546E-3</v>
      </c>
      <c r="AC1050" s="93">
        <f>_xlfn.XLOOKUP(B1050,'[3]Nur des jours'!$B:$B,'[3]Nur des jours'!$N:$N,"")</f>
        <v>5.9355140640294034E-2</v>
      </c>
      <c r="AD1050" s="93">
        <v>5.9355140640294034E-2</v>
      </c>
      <c r="AE1050" s="93">
        <v>0</v>
      </c>
      <c r="AF1050" s="93">
        <v>0</v>
      </c>
      <c r="AG1050" s="93"/>
      <c r="AH1050" s="93">
        <v>0</v>
      </c>
      <c r="AI1050" s="93">
        <v>0</v>
      </c>
      <c r="AJ1050" s="93">
        <v>0</v>
      </c>
      <c r="AK1050" s="93">
        <v>0</v>
      </c>
      <c r="AL1050" s="93">
        <v>0</v>
      </c>
      <c r="AM1050" s="49" t="s">
        <v>5559</v>
      </c>
      <c r="AN1050" s="49"/>
      <c r="AO1050" s="48" t="str" cm="1">
        <f t="array" ref="AO1050">IFERROR(_xlfn.IFS(
AQ1050="MPR ISSUE","PDH",
AQ1050="BSS Hardware Issue","BSS",
AQ1050="Sites strategiques, MLL, Pylone, etc.","ENVTECH",
AQ1050="AKTIVCO DEFAUT GE &amp; POWER Cabinet","AKTIVCO",
AQ1050="AKTIVCO Coupure ENEO &amp; Baisse de tension","AKTIVCO GRID ONLY",
AQ1050="Coupure ENEO &amp; Baisse de tension","IHS GRID ONLY",
AQ1050="Defaut GE &amp; POWER Cabinet","IHS",
AQ1050="Sharing","Partners",
AQ1050="Sites strategiques &amp; DataCenter","SST &amp; DC",
AQ1050="Exclu","Exclu",
AQ1050="SAT","SAT",
AQ1050="SPARE-ISSUE","SPARE-ISSUE",
AQ1050="Fiber CAmtel","TRANS_FO_CAMTEL",
AQ1050="Fiber AOF","Fiber AOF",
AQ1050="Projet OCM (HUAWEI)","TRAVAUX-HUAWEI",
AQ1050="Projet OCM (NOKIA)","TRAVAUX-NOKIA",
AQ1050="ACCESS-ISSUE","ACCESS-ISSUE",
AQ1050="Projet OCM (ZTE, NOKIA, autres projets)","TRAVAUX OCM",
AQ1050="No root CAuse","No root cause",
AQ1050="ODU HS","PDH",
AQ1050="IP &amp; VLAN","PDH",
AQ1050="Warehouse HUAWEI","SPARE-ISSUE",
AQ1050="SPARE-HS","SPARE-ISSUE",
AQ1050="Power Telco","BSS",AQ1050="no impacts","no impacts"
),"")</f>
        <v>No root cause</v>
      </c>
      <c r="AP1050" s="48" t="str" cm="1">
        <f t="array" ref="AP1050">IFERROR(_xlfn.IFS(
AQ1050="MPR ISSUE","TX ISSUE",
AQ1050="BSS Hardware Issue","RAN ISSUE",
AQ1050="Sites strategiques, MLL, Pylone, etc.","ENVTECH",
AQ1050="AKTIVCO DEFAUT GE &amp; POWER Cabinet","POWER ISSUE",
AQ1050="AKTIVCO Coupure ENEO &amp; Baisse de tension","POWER ISSUE",
AQ1050="Coupure ENEO &amp; Baisse de tension","POWER ISSUE",
AQ1050="Defaut GE &amp; POWER Cabinet","POWER ISSUE",
AQ1050="Sharing","POWER ISSUE",
AQ1050="Sites strategiques &amp; DataCenter","POWER ISSUE",
AQ1050="Exclu","Exclu",
AQ1050="SAT","TX ISSUE",
AQ1050="SPARE-ISSUE","SPARE-ISSUE",
AQ1050="Fiber CAmtel","TX ISSUE",
AQ1050="Fiber AOF","TX ISSUE",
AQ1050="Projet OCM (HUAWEI)","TRAVAUX-HUAWEI",
AQ1050="Projet OCM (NOKIA)","TRAVAUX -NOKIA",
AQ1050="ACCESS-ISSUE","ACCESS-ISSUE",
AQ1050="Projet OCM (ZTE, NOKIA, autres projets)","TRAVAUX OCM",
AQ1050="No root CAuse","No root cause",
AQ1050="ODU HS","TX ISSUE",
AQ1050="IP &amp; VLAN","TX ISSUE",
AQ1050="Warehouse HUAWEI","SPARE-ISSUE",
AQ1050="SPARE-HS","SPARE-ISSUE",
AQ1050="Power Telco","RAN ISSUE",AQ1050="no impacts","no impacts"
),"")</f>
        <v>No root cause</v>
      </c>
      <c r="AQ1050" s="127" t="s">
        <v>5344</v>
      </c>
      <c r="AR1050" s="48" t="str" cm="1">
        <f t="array" ref="AR1050">IFERROR(_xlfn.IFS(
AQ1050="MPR ISSUE","ACTIVE",
AQ1050="BSS Hardware Issue","ACTIVE",
AQ1050="Sites strategiques, MLL, Pylone, etc.","PASSIVE",
AQ1050="AKTIVCO DEFAUT GE &amp; POWER Cabinet","PASSIVE",
AQ1050="AKTIVCO Coupure ENEO &amp; Baisse de tension","PASSIVE",
AQ1050="Coupure ENEO &amp; Baisse de tension","PASSIVE",
AQ1050="Defaut GE &amp; POWER Cabinet","PASSIVE",
AQ1050="Sharing","PASSIVE",
AQ1050="Sites strategiques &amp; DataCenter","PASSIVE",
AQ1050="Exclu","Exclu",
AQ1050="SAT","ACTIVE",
AQ1050="SPARE-ISSUE","SPARE-ISSUE",
AQ1050="Fiber CAmtel","ACTIVE",
AQ1050="Fiber AOF","ACTIVE",
AQ1050="Projet OCM (HUAWEI)","PLANNED WORKS",
AQ1050="Projet OCM (NOKIA)","PLANNED WORKS",
AQ1050="ACCESS-ISSUE","ACCESS-ISSUE",
AQ1050="Projet OCM (ZTE, NOKIA, autres projets)","PLANNED WORKS",
AQ1050="No root CAuse","No root cause",
AQ1050="ODU HS","ACTIVE",
AQ1050="IP &amp; VLAN","ACTIVE",
AQ1050="Warehouse HUAWEI","SPARE-ISSUE",
AQ1050="SPARE-HS","SPARE-ISSUE",
AQ1050="Power Telco","ACTIVE", AQ1050="no impacts","no impacts"
),"")</f>
        <v>No root cause</v>
      </c>
      <c r="AS1050" s="92" t="s">
        <v>5537</v>
      </c>
      <c r="AT1050" s="98" t="s">
        <v>1653</v>
      </c>
      <c r="AV1050" s="17" t="s">
        <v>5537</v>
      </c>
      <c r="AW1050" s="7" t="s">
        <v>5537</v>
      </c>
      <c r="AX1050" s="6" t="s">
        <v>5537</v>
      </c>
      <c r="AY1050" s="7"/>
      <c r="AZ1050" s="3" t="s">
        <v>5537</v>
      </c>
      <c r="BA1050" s="18" t="s">
        <v>5537</v>
      </c>
      <c r="BB1050" s="18" t="s">
        <v>5537</v>
      </c>
      <c r="BC1050" s="18" t="s">
        <v>5537</v>
      </c>
      <c r="BD1050" s="18" t="s">
        <v>5537</v>
      </c>
      <c r="BE1050" s="18" t="s">
        <v>5537</v>
      </c>
      <c r="BF1050" s="18" t="s">
        <v>5537</v>
      </c>
      <c r="BG1050" s="18" t="s">
        <v>5537</v>
      </c>
      <c r="BH1050" s="18" t="s">
        <v>5537</v>
      </c>
      <c r="BI1050" s="18" t="s">
        <v>5537</v>
      </c>
      <c r="BJ1050" s="18" t="s">
        <v>5537</v>
      </c>
      <c r="BK1050" s="18" t="s">
        <v>5537</v>
      </c>
      <c r="BL1050" s="9" t="s">
        <v>5537</v>
      </c>
      <c r="BM1050" s="14" t="s">
        <v>5537</v>
      </c>
      <c r="BN1050" s="14" t="s">
        <v>5537</v>
      </c>
      <c r="BO1050" s="14" t="str">
        <f>_xlfn.XLOOKUP(B1050,'[4]cell downs 18042026 17h'!$B:$B,'[4]cell downs 18042026 17h'!$B:$B,"")</f>
        <v/>
      </c>
      <c r="BP1050" s="14" t="str">
        <f>_xlfn.XLOOKUP(B1050,'[5]Cells Huawei 19042026 15h'!$B:$B,'[5]Cells Huawei 19042026 15h'!$B:$B,"")</f>
        <v/>
      </c>
      <c r="BQ1050" s="9" t="str">
        <f>_xlfn.XLOOKUP(B1050,'[6]cells down 19042026 9H40'!$B:$B,'[6]cells down 19042026 9H40'!$B:$B,"")</f>
        <v/>
      </c>
      <c r="BR1050" s="9" t="s">
        <v>1653</v>
      </c>
      <c r="BS1050" s="9" t="s">
        <v>1129</v>
      </c>
      <c r="BT1050" s="108"/>
    </row>
    <row r="1051" spans="1:72" s="9" customFormat="1" x14ac:dyDescent="0.35">
      <c r="A1051" s="1" t="s">
        <v>2239</v>
      </c>
      <c r="B1051" s="8" t="s">
        <v>2240</v>
      </c>
      <c r="C1051" s="3" t="str">
        <f>_xlfn.XLOOKUP(B1051,'[1]daily break down'!$D:$D,'[1]daily break down'!$E:$E,"")</f>
        <v>Yaounde</v>
      </c>
      <c r="D1051" s="1" t="s">
        <v>11</v>
      </c>
      <c r="E1051" s="1" t="s">
        <v>12</v>
      </c>
      <c r="F1051" s="3" t="s">
        <v>37</v>
      </c>
      <c r="G1051" s="1" t="s">
        <v>38</v>
      </c>
      <c r="H1051" s="34" t="str">
        <f>_xlfn.XLOOKUP(B1051,[2]CALCULATION!$B:$B,[2]CALCULATION!$H:$H,"")</f>
        <v>ZTE</v>
      </c>
      <c r="I1051" s="28">
        <v>0.10410335213863958</v>
      </c>
      <c r="J1051" s="28">
        <v>1.8770884876709675</v>
      </c>
      <c r="K1051" s="28">
        <v>0.10792005889856218</v>
      </c>
      <c r="L1051" s="28">
        <v>0</v>
      </c>
      <c r="M1051" s="28">
        <v>0</v>
      </c>
      <c r="N1051" s="28">
        <v>0</v>
      </c>
      <c r="O1051" s="28">
        <v>0</v>
      </c>
      <c r="P1051" s="28">
        <v>0</v>
      </c>
      <c r="Q1051" s="28">
        <v>5.9836687754863265</v>
      </c>
      <c r="R1051" s="28">
        <v>0</v>
      </c>
      <c r="S1051" s="93">
        <v>0.7676039357024026</v>
      </c>
      <c r="T1051" s="93">
        <f>_xlfn.XLOOKUP(B1051,'[3]Nur des jours'!$B:$B,'[3]Nur des jours'!$U:$U,"")</f>
        <v>0</v>
      </c>
      <c r="U1051" s="93">
        <v>2.117219982136386</v>
      </c>
      <c r="V1051" s="93">
        <v>0</v>
      </c>
      <c r="W1051" s="93">
        <v>0</v>
      </c>
      <c r="X1051" s="93">
        <v>0</v>
      </c>
      <c r="Y1051" s="93">
        <v>0.19206595840003643</v>
      </c>
      <c r="Z1051" s="93">
        <v>0</v>
      </c>
      <c r="AA1051" s="93">
        <v>0</v>
      </c>
      <c r="AB1051" s="93">
        <v>0</v>
      </c>
      <c r="AC1051" s="93">
        <f>_xlfn.XLOOKUP(B1051,'[3]Nur des jours'!$B:$B,'[3]Nur des jours'!$N:$N,"")</f>
        <v>5.8302871019567055E-2</v>
      </c>
      <c r="AD1051" s="93">
        <v>5.8302871019567055E-2</v>
      </c>
      <c r="AE1051" s="93">
        <v>0</v>
      </c>
      <c r="AF1051" s="93">
        <v>0</v>
      </c>
      <c r="AG1051" s="93"/>
      <c r="AH1051" s="93">
        <v>0</v>
      </c>
      <c r="AI1051" s="93">
        <v>0</v>
      </c>
      <c r="AJ1051" s="93">
        <v>0</v>
      </c>
      <c r="AK1051" s="93">
        <v>0</v>
      </c>
      <c r="AL1051" s="93">
        <v>0</v>
      </c>
      <c r="AM1051" s="49" t="s">
        <v>5559</v>
      </c>
      <c r="AN1051" s="49"/>
      <c r="AO1051" s="48" t="str" cm="1">
        <f t="array" ref="AO1051">IFERROR(_xlfn.IFS(
AQ1051="MPR ISSUE","PDH",
AQ1051="BSS Hardware Issue","BSS",
AQ1051="Sites strategiques, MLL, Pylone, etc.","ENVTECH",
AQ1051="AKTIVCO DEFAUT GE &amp; POWER Cabinet","AKTIVCO",
AQ1051="AKTIVCO Coupure ENEO &amp; Baisse de tension","AKTIVCO GRID ONLY",
AQ1051="Coupure ENEO &amp; Baisse de tension","IHS GRID ONLY",
AQ1051="Defaut GE &amp; POWER Cabinet","IHS",
AQ1051="Sharing","Partners",
AQ1051="Sites strategiques &amp; DataCenter","SST &amp; DC",
AQ1051="Exclu","Exclu",
AQ1051="SAT","SAT",
AQ1051="SPARE-ISSUE","SPARE-ISSUE",
AQ1051="Fiber CAmtel","TRANS_FO_CAMTEL",
AQ1051="Fiber AOF","Fiber AOF",
AQ1051="Projet OCM (HUAWEI)","TRAVAUX-HUAWEI",
AQ1051="Projet OCM (NOKIA)","TRAVAUX-NOKIA",
AQ1051="ACCESS-ISSUE","ACCESS-ISSUE",
AQ1051="Projet OCM (ZTE, NOKIA, autres projets)","TRAVAUX OCM",
AQ1051="No root CAuse","No root cause",
AQ1051="ODU HS","PDH",
AQ1051="IP &amp; VLAN","PDH",
AQ1051="Warehouse HUAWEI","SPARE-ISSUE",
AQ1051="SPARE-HS","SPARE-ISSUE",
AQ1051="Power Telco","BSS",AQ1051="no impacts","no impacts"
),"")</f>
        <v>No root cause</v>
      </c>
      <c r="AP1051" s="48" t="str" cm="1">
        <f t="array" ref="AP1051">IFERROR(_xlfn.IFS(
AQ1051="MPR ISSUE","TX ISSUE",
AQ1051="BSS Hardware Issue","RAN ISSUE",
AQ1051="Sites strategiques, MLL, Pylone, etc.","ENVTECH",
AQ1051="AKTIVCO DEFAUT GE &amp; POWER Cabinet","POWER ISSUE",
AQ1051="AKTIVCO Coupure ENEO &amp; Baisse de tension","POWER ISSUE",
AQ1051="Coupure ENEO &amp; Baisse de tension","POWER ISSUE",
AQ1051="Defaut GE &amp; POWER Cabinet","POWER ISSUE",
AQ1051="Sharing","POWER ISSUE",
AQ1051="Sites strategiques &amp; DataCenter","POWER ISSUE",
AQ1051="Exclu","Exclu",
AQ1051="SAT","TX ISSUE",
AQ1051="SPARE-ISSUE","SPARE-ISSUE",
AQ1051="Fiber CAmtel","TX ISSUE",
AQ1051="Fiber AOF","TX ISSUE",
AQ1051="Projet OCM (HUAWEI)","TRAVAUX-HUAWEI",
AQ1051="Projet OCM (NOKIA)","TRAVAUX -NOKIA",
AQ1051="ACCESS-ISSUE","ACCESS-ISSUE",
AQ1051="Projet OCM (ZTE, NOKIA, autres projets)","TRAVAUX OCM",
AQ1051="No root CAuse","No root cause",
AQ1051="ODU HS","TX ISSUE",
AQ1051="IP &amp; VLAN","TX ISSUE",
AQ1051="Warehouse HUAWEI","SPARE-ISSUE",
AQ1051="SPARE-HS","SPARE-ISSUE",
AQ1051="Power Telco","RAN ISSUE",AQ1051="no impacts","no impacts"
),"")</f>
        <v>No root cause</v>
      </c>
      <c r="AQ1051" s="127" t="s">
        <v>5344</v>
      </c>
      <c r="AR1051" s="48" t="str" cm="1">
        <f t="array" ref="AR1051">IFERROR(_xlfn.IFS(
AQ1051="MPR ISSUE","ACTIVE",
AQ1051="BSS Hardware Issue","ACTIVE",
AQ1051="Sites strategiques, MLL, Pylone, etc.","PASSIVE",
AQ1051="AKTIVCO DEFAUT GE &amp; POWER Cabinet","PASSIVE",
AQ1051="AKTIVCO Coupure ENEO &amp; Baisse de tension","PASSIVE",
AQ1051="Coupure ENEO &amp; Baisse de tension","PASSIVE",
AQ1051="Defaut GE &amp; POWER Cabinet","PASSIVE",
AQ1051="Sharing","PASSIVE",
AQ1051="Sites strategiques &amp; DataCenter","PASSIVE",
AQ1051="Exclu","Exclu",
AQ1051="SAT","ACTIVE",
AQ1051="SPARE-ISSUE","SPARE-ISSUE",
AQ1051="Fiber CAmtel","ACTIVE",
AQ1051="Fiber AOF","ACTIVE",
AQ1051="Projet OCM (HUAWEI)","PLANNED WORKS",
AQ1051="Projet OCM (NOKIA)","PLANNED WORKS",
AQ1051="ACCESS-ISSUE","ACCESS-ISSUE",
AQ1051="Projet OCM (ZTE, NOKIA, autres projets)","PLANNED WORKS",
AQ1051="No root CAuse","No root cause",
AQ1051="ODU HS","ACTIVE",
AQ1051="IP &amp; VLAN","ACTIVE",
AQ1051="Warehouse HUAWEI","SPARE-ISSUE",
AQ1051="SPARE-HS","SPARE-ISSUE",
AQ1051="Power Telco","ACTIVE", AQ1051="no impacts","no impacts"
),"")</f>
        <v>No root cause</v>
      </c>
      <c r="AS1051" s="92" t="s">
        <v>5537</v>
      </c>
      <c r="AT1051" s="98" t="s">
        <v>2240</v>
      </c>
      <c r="AV1051" s="17" t="s">
        <v>5537</v>
      </c>
      <c r="AW1051" s="7" t="s">
        <v>5537</v>
      </c>
      <c r="AX1051" s="6" t="s">
        <v>5537</v>
      </c>
      <c r="AY1051" s="7"/>
      <c r="AZ1051" s="3" t="s">
        <v>5537</v>
      </c>
      <c r="BA1051" s="18" t="s">
        <v>5537</v>
      </c>
      <c r="BB1051" s="18" t="s">
        <v>5537</v>
      </c>
      <c r="BC1051" s="18" t="s">
        <v>5537</v>
      </c>
      <c r="BD1051" s="18" t="s">
        <v>5537</v>
      </c>
      <c r="BE1051" s="18" t="s">
        <v>5537</v>
      </c>
      <c r="BF1051" s="18" t="s">
        <v>5537</v>
      </c>
      <c r="BG1051" s="18" t="s">
        <v>5537</v>
      </c>
      <c r="BH1051" s="18" t="s">
        <v>5537</v>
      </c>
      <c r="BI1051" s="18" t="s">
        <v>5537</v>
      </c>
      <c r="BJ1051" s="18" t="s">
        <v>5537</v>
      </c>
      <c r="BK1051" s="18" t="s">
        <v>5537</v>
      </c>
      <c r="BL1051" s="9" t="s">
        <v>5537</v>
      </c>
      <c r="BM1051" s="14" t="s">
        <v>5537</v>
      </c>
      <c r="BN1051" s="14" t="s">
        <v>5537</v>
      </c>
      <c r="BO1051" s="14" t="str">
        <f>_xlfn.XLOOKUP(B1051,'[4]cell downs 18042026 17h'!$B:$B,'[4]cell downs 18042026 17h'!$B:$B,"")</f>
        <v/>
      </c>
      <c r="BP1051" s="14" t="str">
        <f>_xlfn.XLOOKUP(B1051,'[5]Cells Huawei 19042026 15h'!$B:$B,'[5]Cells Huawei 19042026 15h'!$B:$B,"")</f>
        <v/>
      </c>
      <c r="BQ1051" s="9" t="str">
        <f>_xlfn.XLOOKUP(B1051,'[6]cells down 19042026 9H40'!$B:$B,'[6]cells down 19042026 9H40'!$B:$B,"")</f>
        <v/>
      </c>
      <c r="BR1051" s="9" t="s">
        <v>2240</v>
      </c>
      <c r="BS1051" s="9" t="s">
        <v>12</v>
      </c>
      <c r="BT1051" s="108"/>
    </row>
    <row r="1052" spans="1:72" s="9" customFormat="1" x14ac:dyDescent="0.35">
      <c r="A1052" s="1" t="s">
        <v>811</v>
      </c>
      <c r="B1052" s="1" t="s">
        <v>812</v>
      </c>
      <c r="C1052" s="3" t="str">
        <f>_xlfn.XLOOKUP(B1052,'[1]daily break down'!$D:$D,'[1]daily break down'!$E:$E,"")</f>
        <v>CENTRE</v>
      </c>
      <c r="D1052" s="1"/>
      <c r="E1052" s="1"/>
      <c r="F1052" s="3" t="s">
        <v>37</v>
      </c>
      <c r="G1052" s="1" t="s">
        <v>813</v>
      </c>
      <c r="H1052" s="33" t="str">
        <f>_xlfn.XLOOKUP(B1052,[2]CALCULATION!$B:$B,[2]CALCULATION!$H:$H,"")</f>
        <v>NOKIA</v>
      </c>
      <c r="I1052" s="28">
        <v>1.9083402819608082</v>
      </c>
      <c r="J1052" s="28">
        <v>4.6739457589141615</v>
      </c>
      <c r="K1052" s="28">
        <v>10.182897297290509</v>
      </c>
      <c r="L1052" s="28">
        <v>0</v>
      </c>
      <c r="M1052" s="28">
        <v>0</v>
      </c>
      <c r="N1052" s="28">
        <v>0</v>
      </c>
      <c r="O1052" s="28">
        <v>0</v>
      </c>
      <c r="P1052" s="28">
        <v>0</v>
      </c>
      <c r="Q1052" s="28">
        <v>0.83659159600246902</v>
      </c>
      <c r="R1052" s="28">
        <v>5.6169736098747695E-2</v>
      </c>
      <c r="S1052" s="93">
        <v>0</v>
      </c>
      <c r="T1052" s="93">
        <f>_xlfn.XLOOKUP(B1052,'[3]Nur des jours'!$B:$B,'[3]Nur des jours'!$U:$U,"")</f>
        <v>0</v>
      </c>
      <c r="U1052" s="93">
        <v>0</v>
      </c>
      <c r="V1052" s="93">
        <v>0</v>
      </c>
      <c r="W1052" s="93">
        <v>0</v>
      </c>
      <c r="X1052" s="93">
        <v>0</v>
      </c>
      <c r="Y1052" s="93">
        <v>0</v>
      </c>
      <c r="Z1052" s="93">
        <v>0</v>
      </c>
      <c r="AA1052" s="93">
        <v>0</v>
      </c>
      <c r="AB1052" s="93">
        <v>0</v>
      </c>
      <c r="AC1052" s="93">
        <f>_xlfn.XLOOKUP(B1052,'[3]Nur des jours'!$B:$B,'[3]Nur des jours'!$N:$N,"")</f>
        <v>5.7036580459032031E-2</v>
      </c>
      <c r="AD1052" s="93">
        <v>5.7036580459032031E-2</v>
      </c>
      <c r="AE1052" s="93">
        <v>0</v>
      </c>
      <c r="AF1052" s="93">
        <v>0</v>
      </c>
      <c r="AG1052" s="93"/>
      <c r="AH1052" s="93">
        <v>0</v>
      </c>
      <c r="AI1052" s="93">
        <v>0</v>
      </c>
      <c r="AJ1052" s="93">
        <v>0</v>
      </c>
      <c r="AK1052" s="93">
        <v>0</v>
      </c>
      <c r="AL1052" s="93">
        <v>0</v>
      </c>
      <c r="AM1052" s="49" t="s">
        <v>5559</v>
      </c>
      <c r="AN1052" s="49"/>
      <c r="AO1052" s="48" t="str" cm="1">
        <f t="array" ref="AO1052">IFERROR(_xlfn.IFS(
AQ1052="MPR ISSUE","PDH",
AQ1052="BSS Hardware Issue","BSS",
AQ1052="Sites strategiques, MLL, Pylone, etc.","ENVTECH",
AQ1052="AKTIVCO DEFAUT GE &amp; POWER Cabinet","AKTIVCO",
AQ1052="AKTIVCO Coupure ENEO &amp; Baisse de tension","AKTIVCO GRID ONLY",
AQ1052="Coupure ENEO &amp; Baisse de tension","IHS GRID ONLY",
AQ1052="Defaut GE &amp; POWER Cabinet","IHS",
AQ1052="Sharing","Partners",
AQ1052="Sites strategiques &amp; DataCenter","SST &amp; DC",
AQ1052="Exclu","Exclu",
AQ1052="SAT","SAT",
AQ1052="SPARE-ISSUE","SPARE-ISSUE",
AQ1052="Fiber CAmtel","TRANS_FO_CAMTEL",
AQ1052="Fiber AOF","Fiber AOF",
AQ1052="Projet OCM (HUAWEI)","TRAVAUX-HUAWEI",
AQ1052="Projet OCM (NOKIA)","TRAVAUX-NOKIA",
AQ1052="ACCESS-ISSUE","ACCESS-ISSUE",
AQ1052="Projet OCM (ZTE, NOKIA, autres projets)","TRAVAUX OCM",
AQ1052="No root CAuse","No root cause",
AQ1052="ODU HS","PDH",
AQ1052="IP &amp; VLAN","PDH",
AQ1052="Warehouse HUAWEI","SPARE-ISSUE",
AQ1052="SPARE-HS","SPARE-ISSUE",
AQ1052="Power Telco","BSS",AQ1052="no impacts","no impacts"
),"")</f>
        <v>No root cause</v>
      </c>
      <c r="AP1052" s="48" t="str" cm="1">
        <f t="array" ref="AP1052">IFERROR(_xlfn.IFS(
AQ1052="MPR ISSUE","TX ISSUE",
AQ1052="BSS Hardware Issue","RAN ISSUE",
AQ1052="Sites strategiques, MLL, Pylone, etc.","ENVTECH",
AQ1052="AKTIVCO DEFAUT GE &amp; POWER Cabinet","POWER ISSUE",
AQ1052="AKTIVCO Coupure ENEO &amp; Baisse de tension","POWER ISSUE",
AQ1052="Coupure ENEO &amp; Baisse de tension","POWER ISSUE",
AQ1052="Defaut GE &amp; POWER Cabinet","POWER ISSUE",
AQ1052="Sharing","POWER ISSUE",
AQ1052="Sites strategiques &amp; DataCenter","POWER ISSUE",
AQ1052="Exclu","Exclu",
AQ1052="SAT","TX ISSUE",
AQ1052="SPARE-ISSUE","SPARE-ISSUE",
AQ1052="Fiber CAmtel","TX ISSUE",
AQ1052="Fiber AOF","TX ISSUE",
AQ1052="Projet OCM (HUAWEI)","TRAVAUX-HUAWEI",
AQ1052="Projet OCM (NOKIA)","TRAVAUX -NOKIA",
AQ1052="ACCESS-ISSUE","ACCESS-ISSUE",
AQ1052="Projet OCM (ZTE, NOKIA, autres projets)","TRAVAUX OCM",
AQ1052="No root CAuse","No root cause",
AQ1052="ODU HS","TX ISSUE",
AQ1052="IP &amp; VLAN","TX ISSUE",
AQ1052="Warehouse HUAWEI","SPARE-ISSUE",
AQ1052="SPARE-HS","SPARE-ISSUE",
AQ1052="Power Telco","RAN ISSUE",AQ1052="no impacts","no impacts"
),"")</f>
        <v>No root cause</v>
      </c>
      <c r="AQ1052" s="67" t="s">
        <v>5344</v>
      </c>
      <c r="AR1052" s="48" t="str" cm="1">
        <f t="array" ref="AR1052">IFERROR(_xlfn.IFS(
AQ1052="MPR ISSUE","ACTIVE",
AQ1052="BSS Hardware Issue","ACTIVE",
AQ1052="Sites strategiques, MLL, Pylone, etc.","PASSIVE",
AQ1052="AKTIVCO DEFAUT GE &amp; POWER Cabinet","PASSIVE",
AQ1052="AKTIVCO Coupure ENEO &amp; Baisse de tension","PASSIVE",
AQ1052="Coupure ENEO &amp; Baisse de tension","PASSIVE",
AQ1052="Defaut GE &amp; POWER Cabinet","PASSIVE",
AQ1052="Sharing","PASSIVE",
AQ1052="Sites strategiques &amp; DataCenter","PASSIVE",
AQ1052="Exclu","Exclu",
AQ1052="SAT","ACTIVE",
AQ1052="SPARE-ISSUE","SPARE-ISSUE",
AQ1052="Fiber CAmtel","ACTIVE",
AQ1052="Fiber AOF","ACTIVE",
AQ1052="Projet OCM (HUAWEI)","PLANNED WORKS",
AQ1052="Projet OCM (NOKIA)","PLANNED WORKS",
AQ1052="ACCESS-ISSUE","ACCESS-ISSUE",
AQ1052="Projet OCM (ZTE, NOKIA, autres projets)","PLANNED WORKS",
AQ1052="No root CAuse","No root cause",
AQ1052="ODU HS","ACTIVE",
AQ1052="IP &amp; VLAN","ACTIVE",
AQ1052="Warehouse HUAWEI","SPARE-ISSUE",
AQ1052="SPARE-HS","SPARE-ISSUE",
AQ1052="Power Telco","ACTIVE", AQ1052="no impacts","no impacts"
),"")</f>
        <v>No root cause</v>
      </c>
      <c r="AS1052" s="92" t="s">
        <v>5537</v>
      </c>
      <c r="AT1052" s="98" t="s">
        <v>812</v>
      </c>
      <c r="AV1052" s="17" t="s">
        <v>5537</v>
      </c>
      <c r="AW1052" s="7" t="s">
        <v>5537</v>
      </c>
      <c r="AX1052" s="6" t="s">
        <v>5537</v>
      </c>
      <c r="AY1052" s="7"/>
      <c r="AZ1052" s="3" t="s">
        <v>5537</v>
      </c>
      <c r="BA1052" s="18" t="s">
        <v>5537</v>
      </c>
      <c r="BB1052" s="18" t="s">
        <v>5537</v>
      </c>
      <c r="BC1052" s="18" t="s">
        <v>5537</v>
      </c>
      <c r="BD1052" s="18" t="s">
        <v>5537</v>
      </c>
      <c r="BE1052" s="18" t="s">
        <v>5537</v>
      </c>
      <c r="BF1052" s="18" t="s">
        <v>5537</v>
      </c>
      <c r="BG1052" s="18" t="s">
        <v>5537</v>
      </c>
      <c r="BH1052" s="18" t="s">
        <v>5537</v>
      </c>
      <c r="BI1052" s="18" t="s">
        <v>5537</v>
      </c>
      <c r="BJ1052" s="18" t="s">
        <v>5537</v>
      </c>
      <c r="BK1052" s="18" t="s">
        <v>5537</v>
      </c>
      <c r="BL1052" s="9" t="s">
        <v>5537</v>
      </c>
      <c r="BM1052" s="14" t="s">
        <v>5537</v>
      </c>
      <c r="BN1052" s="14" t="s">
        <v>5537</v>
      </c>
      <c r="BO1052" s="14" t="str">
        <f>_xlfn.XLOOKUP(B1052,'[4]cell downs 18042026 17h'!$B:$B,'[4]cell downs 18042026 17h'!$B:$B,"")</f>
        <v/>
      </c>
      <c r="BP1052" s="14" t="str">
        <f>_xlfn.XLOOKUP(B1052,'[5]Cells Huawei 19042026 15h'!$B:$B,'[5]Cells Huawei 19042026 15h'!$B:$B,"")</f>
        <v/>
      </c>
      <c r="BQ1052" s="9" t="str">
        <f>_xlfn.XLOOKUP(B1052,'[6]cells down 19042026 9H40'!$B:$B,'[6]cells down 19042026 9H40'!$B:$B,"")</f>
        <v/>
      </c>
      <c r="BR1052" s="9" t="s">
        <v>5537</v>
      </c>
      <c r="BS1052" s="9" t="s">
        <v>5537</v>
      </c>
      <c r="BT1052" s="108"/>
    </row>
    <row r="1053" spans="1:72" s="9" customFormat="1" x14ac:dyDescent="0.35">
      <c r="A1053" s="1" t="s">
        <v>1039</v>
      </c>
      <c r="B1053" s="1" t="s">
        <v>1040</v>
      </c>
      <c r="C1053" s="3" t="str">
        <f>_xlfn.XLOOKUP(B1053,'[1]daily break down'!$D:$D,'[1]daily break down'!$E:$E,"")</f>
        <v>CENTRE</v>
      </c>
      <c r="D1053" s="1" t="s">
        <v>11</v>
      </c>
      <c r="E1053" s="1" t="s">
        <v>12</v>
      </c>
      <c r="F1053" s="3" t="s">
        <v>226</v>
      </c>
      <c r="G1053" s="1" t="s">
        <v>1039</v>
      </c>
      <c r="H1053" s="33" t="str">
        <f>_xlfn.XLOOKUP(B1053,[2]CALCULATION!$B:$B,[2]CALCULATION!$H:$H,"")</f>
        <v>NOKIA</v>
      </c>
      <c r="I1053" s="28">
        <v>0.11257501433940306</v>
      </c>
      <c r="J1053" s="28">
        <v>4.8172546535286229E-2</v>
      </c>
      <c r="K1053" s="28">
        <v>0</v>
      </c>
      <c r="L1053" s="28">
        <v>0.34368195917621897</v>
      </c>
      <c r="M1053" s="28">
        <v>0.20260648968561756</v>
      </c>
      <c r="N1053" s="28">
        <v>0.15318548766811343</v>
      </c>
      <c r="O1053" s="28">
        <v>4.4088313600602655E-2</v>
      </c>
      <c r="P1053" s="28">
        <v>4.106277091483963</v>
      </c>
      <c r="Q1053" s="28">
        <v>4.3892127739111268E-2</v>
      </c>
      <c r="R1053" s="28">
        <v>0.11790770275630422</v>
      </c>
      <c r="S1053" s="93">
        <v>0</v>
      </c>
      <c r="T1053" s="93">
        <f>_xlfn.XLOOKUP(B1053,'[3]Nur des jours'!$B:$B,'[3]Nur des jours'!$U:$U,"")</f>
        <v>0</v>
      </c>
      <c r="U1053" s="93">
        <v>0</v>
      </c>
      <c r="V1053" s="93">
        <v>9.0209826129388479E-2</v>
      </c>
      <c r="W1053" s="93">
        <v>0</v>
      </c>
      <c r="X1053" s="93">
        <v>0</v>
      </c>
      <c r="Y1053" s="93">
        <v>7.3712378685797372E-2</v>
      </c>
      <c r="Z1053" s="93">
        <v>2.3322040161742756</v>
      </c>
      <c r="AA1053" s="93">
        <v>0.16823829376799573</v>
      </c>
      <c r="AB1053" s="93">
        <v>0</v>
      </c>
      <c r="AC1053" s="93">
        <f>_xlfn.XLOOKUP(B1053,'[3]Nur des jours'!$B:$B,'[3]Nur des jours'!$N:$N,"")</f>
        <v>4.9973889445343152E-2</v>
      </c>
      <c r="AD1053" s="93">
        <v>4.9973889445343152E-2</v>
      </c>
      <c r="AE1053" s="93">
        <v>0</v>
      </c>
      <c r="AF1053" s="93">
        <v>0</v>
      </c>
      <c r="AG1053" s="93"/>
      <c r="AH1053" s="93">
        <v>0</v>
      </c>
      <c r="AI1053" s="93">
        <v>0</v>
      </c>
      <c r="AJ1053" s="93">
        <v>0</v>
      </c>
      <c r="AK1053" s="93">
        <v>0</v>
      </c>
      <c r="AL1053" s="93">
        <v>0</v>
      </c>
      <c r="AM1053" s="49" t="s">
        <v>5559</v>
      </c>
      <c r="AN1053" s="49"/>
      <c r="AO1053" s="48" t="str" cm="1">
        <f t="array" ref="AO1053">IFERROR(_xlfn.IFS(
AQ1053="MPR ISSUE","PDH",
AQ1053="BSS Hardware Issue","BSS",
AQ1053="Sites strategiques, MLL, Pylone, etc.","ENVTECH",
AQ1053="AKTIVCO DEFAUT GE &amp; POWER Cabinet","AKTIVCO",
AQ1053="AKTIVCO Coupure ENEO &amp; Baisse de tension","AKTIVCO GRID ONLY",
AQ1053="Coupure ENEO &amp; Baisse de tension","IHS GRID ONLY",
AQ1053="Defaut GE &amp; POWER Cabinet","IHS",
AQ1053="Sharing","Partners",
AQ1053="Sites strategiques &amp; DataCenter","SST &amp; DC",
AQ1053="Exclu","Exclu",
AQ1053="SAT","SAT",
AQ1053="SPARE-ISSUE","SPARE-ISSUE",
AQ1053="Fiber CAmtel","TRANS_FO_CAMTEL",
AQ1053="Fiber AOF","Fiber AOF",
AQ1053="Projet OCM (HUAWEI)","TRAVAUX-HUAWEI",
AQ1053="Projet OCM (NOKIA)","TRAVAUX-NOKIA",
AQ1053="ACCESS-ISSUE","ACCESS-ISSUE",
AQ1053="Projet OCM (ZTE, NOKIA, autres projets)","TRAVAUX OCM",
AQ1053="No root CAuse","No root cause",
AQ1053="ODU HS","PDH",
AQ1053="IP &amp; VLAN","PDH",
AQ1053="Warehouse HUAWEI","SPARE-ISSUE",
AQ1053="SPARE-HS","SPARE-ISSUE",
AQ1053="Power Telco","BSS",AQ1053="no impacts","no impacts"
),"")</f>
        <v>No root cause</v>
      </c>
      <c r="AP1053" s="48" t="str" cm="1">
        <f t="array" ref="AP1053">IFERROR(_xlfn.IFS(
AQ1053="MPR ISSUE","TX ISSUE",
AQ1053="BSS Hardware Issue","RAN ISSUE",
AQ1053="Sites strategiques, MLL, Pylone, etc.","ENVTECH",
AQ1053="AKTIVCO DEFAUT GE &amp; POWER Cabinet","POWER ISSUE",
AQ1053="AKTIVCO Coupure ENEO &amp; Baisse de tension","POWER ISSUE",
AQ1053="Coupure ENEO &amp; Baisse de tension","POWER ISSUE",
AQ1053="Defaut GE &amp; POWER Cabinet","POWER ISSUE",
AQ1053="Sharing","POWER ISSUE",
AQ1053="Sites strategiques &amp; DataCenter","POWER ISSUE",
AQ1053="Exclu","Exclu",
AQ1053="SAT","TX ISSUE",
AQ1053="SPARE-ISSUE","SPARE-ISSUE",
AQ1053="Fiber CAmtel","TX ISSUE",
AQ1053="Fiber AOF","TX ISSUE",
AQ1053="Projet OCM (HUAWEI)","TRAVAUX-HUAWEI",
AQ1053="Projet OCM (NOKIA)","TRAVAUX -NOKIA",
AQ1053="ACCESS-ISSUE","ACCESS-ISSUE",
AQ1053="Projet OCM (ZTE, NOKIA, autres projets)","TRAVAUX OCM",
AQ1053="No root CAuse","No root cause",
AQ1053="ODU HS","TX ISSUE",
AQ1053="IP &amp; VLAN","TX ISSUE",
AQ1053="Warehouse HUAWEI","SPARE-ISSUE",
AQ1053="SPARE-HS","SPARE-ISSUE",
AQ1053="Power Telco","RAN ISSUE",AQ1053="no impacts","no impacts"
),"")</f>
        <v>No root cause</v>
      </c>
      <c r="AQ1053" s="127" t="s">
        <v>5344</v>
      </c>
      <c r="AR1053" s="48" t="str" cm="1">
        <f t="array" ref="AR1053">IFERROR(_xlfn.IFS(
AQ1053="MPR ISSUE","ACTIVE",
AQ1053="BSS Hardware Issue","ACTIVE",
AQ1053="Sites strategiques, MLL, Pylone, etc.","PASSIVE",
AQ1053="AKTIVCO DEFAUT GE &amp; POWER Cabinet","PASSIVE",
AQ1053="AKTIVCO Coupure ENEO &amp; Baisse de tension","PASSIVE",
AQ1053="Coupure ENEO &amp; Baisse de tension","PASSIVE",
AQ1053="Defaut GE &amp; POWER Cabinet","PASSIVE",
AQ1053="Sharing","PASSIVE",
AQ1053="Sites strategiques &amp; DataCenter","PASSIVE",
AQ1053="Exclu","Exclu",
AQ1053="SAT","ACTIVE",
AQ1053="SPARE-ISSUE","SPARE-ISSUE",
AQ1053="Fiber CAmtel","ACTIVE",
AQ1053="Fiber AOF","ACTIVE",
AQ1053="Projet OCM (HUAWEI)","PLANNED WORKS",
AQ1053="Projet OCM (NOKIA)","PLANNED WORKS",
AQ1053="ACCESS-ISSUE","ACCESS-ISSUE",
AQ1053="Projet OCM (ZTE, NOKIA, autres projets)","PLANNED WORKS",
AQ1053="No root CAuse","No root cause",
AQ1053="ODU HS","ACTIVE",
AQ1053="IP &amp; VLAN","ACTIVE",
AQ1053="Warehouse HUAWEI","SPARE-ISSUE",
AQ1053="SPARE-HS","SPARE-ISSUE",
AQ1053="Power Telco","ACTIVE", AQ1053="no impacts","no impacts"
),"")</f>
        <v>No root cause</v>
      </c>
      <c r="AS1053" s="92" t="s">
        <v>5537</v>
      </c>
      <c r="AT1053" s="98" t="s">
        <v>1040</v>
      </c>
      <c r="AV1053" s="17" t="s">
        <v>5537</v>
      </c>
      <c r="AW1053" s="7" t="s">
        <v>5537</v>
      </c>
      <c r="AX1053" s="6" t="s">
        <v>5537</v>
      </c>
      <c r="AY1053" s="7"/>
      <c r="AZ1053" s="3" t="s">
        <v>5537</v>
      </c>
      <c r="BA1053" s="18" t="s">
        <v>5537</v>
      </c>
      <c r="BB1053" s="18" t="s">
        <v>5537</v>
      </c>
      <c r="BC1053" s="18" t="s">
        <v>5537</v>
      </c>
      <c r="BD1053" s="18" t="s">
        <v>5537</v>
      </c>
      <c r="BE1053" s="18" t="s">
        <v>5537</v>
      </c>
      <c r="BF1053" s="18" t="s">
        <v>5537</v>
      </c>
      <c r="BG1053" s="18" t="s">
        <v>5537</v>
      </c>
      <c r="BH1053" s="18" t="s">
        <v>5537</v>
      </c>
      <c r="BI1053" s="18" t="s">
        <v>5537</v>
      </c>
      <c r="BJ1053" s="18" t="s">
        <v>5537</v>
      </c>
      <c r="BK1053" s="18" t="s">
        <v>5537</v>
      </c>
      <c r="BL1053" s="9" t="s">
        <v>5537</v>
      </c>
      <c r="BM1053" s="14" t="s">
        <v>5537</v>
      </c>
      <c r="BN1053" s="14" t="s">
        <v>5537</v>
      </c>
      <c r="BO1053" s="14" t="str">
        <f>_xlfn.XLOOKUP(B1053,'[4]cell downs 18042026 17h'!$B:$B,'[4]cell downs 18042026 17h'!$B:$B,"")</f>
        <v/>
      </c>
      <c r="BP1053" s="14" t="str">
        <f>_xlfn.XLOOKUP(B1053,'[5]Cells Huawei 19042026 15h'!$B:$B,'[5]Cells Huawei 19042026 15h'!$B:$B,"")</f>
        <v/>
      </c>
      <c r="BQ1053" s="9" t="str">
        <f>_xlfn.XLOOKUP(B1053,'[6]cells down 19042026 9H40'!$B:$B,'[6]cells down 19042026 9H40'!$B:$B,"")</f>
        <v/>
      </c>
      <c r="BR1053" s="9" t="s">
        <v>1040</v>
      </c>
      <c r="BS1053" s="9" t="s">
        <v>5537</v>
      </c>
      <c r="BT1053" s="108"/>
    </row>
    <row r="1054" spans="1:72" s="9" customFormat="1" x14ac:dyDescent="0.35">
      <c r="A1054" s="1" t="s">
        <v>2941</v>
      </c>
      <c r="B1054" s="8" t="s">
        <v>2942</v>
      </c>
      <c r="C1054" s="3" t="str">
        <f>_xlfn.XLOOKUP(B1054,'[1]daily break down'!$D:$D,'[1]daily break down'!$E:$E,"")</f>
        <v>ADAMAOUA</v>
      </c>
      <c r="D1054" s="1" t="s">
        <v>11</v>
      </c>
      <c r="E1054" s="1" t="s">
        <v>66</v>
      </c>
      <c r="F1054" s="3" t="s">
        <v>90</v>
      </c>
      <c r="G1054" s="1" t="s">
        <v>2943</v>
      </c>
      <c r="H1054" s="33" t="str">
        <f>_xlfn.XLOOKUP(B1054,[2]CALCULATION!$B:$B,[2]CALCULATION!$H:$H,"")</f>
        <v>NOKIA</v>
      </c>
      <c r="I1054" s="28">
        <v>0</v>
      </c>
      <c r="J1054" s="28">
        <v>6.4621110814108665E-2</v>
      </c>
      <c r="K1054" s="28">
        <v>0</v>
      </c>
      <c r="L1054" s="28">
        <v>0</v>
      </c>
      <c r="M1054" s="28">
        <v>0</v>
      </c>
      <c r="N1054" s="28">
        <v>0</v>
      </c>
      <c r="O1054" s="28">
        <v>0</v>
      </c>
      <c r="P1054" s="28">
        <v>0</v>
      </c>
      <c r="Q1054" s="28">
        <v>0</v>
      </c>
      <c r="R1054" s="28">
        <v>0</v>
      </c>
      <c r="S1054" s="93">
        <v>6.0603178560773414E-2</v>
      </c>
      <c r="T1054" s="93">
        <f>_xlfn.XLOOKUP(B1054,'[3]Nur des jours'!$B:$B,'[3]Nur des jours'!$U:$U,"")</f>
        <v>0</v>
      </c>
      <c r="U1054" s="93">
        <v>0</v>
      </c>
      <c r="V1054" s="93">
        <v>0</v>
      </c>
      <c r="W1054" s="93">
        <v>0</v>
      </c>
      <c r="X1054" s="93">
        <v>0</v>
      </c>
      <c r="Y1054" s="93">
        <v>0</v>
      </c>
      <c r="Z1054" s="93">
        <v>0</v>
      </c>
      <c r="AA1054" s="93">
        <v>5.3511428404552598E-3</v>
      </c>
      <c r="AB1054" s="93">
        <v>0</v>
      </c>
      <c r="AC1054" s="93">
        <f>_xlfn.XLOOKUP(B1054,'[3]Nur des jours'!$B:$B,'[3]Nur des jours'!$N:$N,"")</f>
        <v>4.4163215355106186E-2</v>
      </c>
      <c r="AD1054" s="93">
        <v>4.4163215355106186E-2</v>
      </c>
      <c r="AE1054" s="93">
        <v>0</v>
      </c>
      <c r="AF1054" s="93">
        <v>0</v>
      </c>
      <c r="AG1054" s="93"/>
      <c r="AH1054" s="93">
        <v>0</v>
      </c>
      <c r="AI1054" s="93">
        <v>0</v>
      </c>
      <c r="AJ1054" s="93">
        <v>0</v>
      </c>
      <c r="AK1054" s="93">
        <v>0</v>
      </c>
      <c r="AL1054" s="93">
        <v>0</v>
      </c>
      <c r="AM1054" s="49" t="s">
        <v>5559</v>
      </c>
      <c r="AN1054" s="49"/>
      <c r="AO1054" s="48" t="str" cm="1">
        <f t="array" ref="AO1054">IFERROR(_xlfn.IFS(
AQ1054="MPR ISSUE","PDH",
AQ1054="BSS Hardware Issue","BSS",
AQ1054="Sites strategiques, MLL, Pylone, etc.","ENVTECH",
AQ1054="AKTIVCO DEFAUT GE &amp; POWER Cabinet","AKTIVCO",
AQ1054="AKTIVCO Coupure ENEO &amp; Baisse de tension","AKTIVCO GRID ONLY",
AQ1054="Coupure ENEO &amp; Baisse de tension","IHS GRID ONLY",
AQ1054="Defaut GE &amp; POWER Cabinet","IHS",
AQ1054="Sharing","Partners",
AQ1054="Sites strategiques &amp; DataCenter","SST &amp; DC",
AQ1054="Exclu","Exclu",
AQ1054="SAT","SAT",
AQ1054="SPARE-ISSUE","SPARE-ISSUE",
AQ1054="Fiber CAmtel","TRANS_FO_CAMTEL",
AQ1054="Fiber AOF","Fiber AOF",
AQ1054="Projet OCM (HUAWEI)","TRAVAUX-HUAWEI",
AQ1054="Projet OCM (NOKIA)","TRAVAUX-NOKIA",
AQ1054="ACCESS-ISSUE","ACCESS-ISSUE",
AQ1054="Projet OCM (ZTE, NOKIA, autres projets)","TRAVAUX OCM",
AQ1054="No root CAuse","No root cause",
AQ1054="ODU HS","PDH",
AQ1054="IP &amp; VLAN","PDH",
AQ1054="Warehouse HUAWEI","SPARE-ISSUE",
AQ1054="SPARE-HS","SPARE-ISSUE",
AQ1054="Power Telco","BSS",AQ1054="no impacts","no impacts"
),"")</f>
        <v>No root cause</v>
      </c>
      <c r="AP1054" s="48" t="str" cm="1">
        <f t="array" ref="AP1054">IFERROR(_xlfn.IFS(
AQ1054="MPR ISSUE","TX ISSUE",
AQ1054="BSS Hardware Issue","RAN ISSUE",
AQ1054="Sites strategiques, MLL, Pylone, etc.","ENVTECH",
AQ1054="AKTIVCO DEFAUT GE &amp; POWER Cabinet","POWER ISSUE",
AQ1054="AKTIVCO Coupure ENEO &amp; Baisse de tension","POWER ISSUE",
AQ1054="Coupure ENEO &amp; Baisse de tension","POWER ISSUE",
AQ1054="Defaut GE &amp; POWER Cabinet","POWER ISSUE",
AQ1054="Sharing","POWER ISSUE",
AQ1054="Sites strategiques &amp; DataCenter","POWER ISSUE",
AQ1054="Exclu","Exclu",
AQ1054="SAT","TX ISSUE",
AQ1054="SPARE-ISSUE","SPARE-ISSUE",
AQ1054="Fiber CAmtel","TX ISSUE",
AQ1054="Fiber AOF","TX ISSUE",
AQ1054="Projet OCM (HUAWEI)","TRAVAUX-HUAWEI",
AQ1054="Projet OCM (NOKIA)","TRAVAUX -NOKIA",
AQ1054="ACCESS-ISSUE","ACCESS-ISSUE",
AQ1054="Projet OCM (ZTE, NOKIA, autres projets)","TRAVAUX OCM",
AQ1054="No root CAuse","No root cause",
AQ1054="ODU HS","TX ISSUE",
AQ1054="IP &amp; VLAN","TX ISSUE",
AQ1054="Warehouse HUAWEI","SPARE-ISSUE",
AQ1054="SPARE-HS","SPARE-ISSUE",
AQ1054="Power Telco","RAN ISSUE",AQ1054="no impacts","no impacts"
),"")</f>
        <v>No root cause</v>
      </c>
      <c r="AQ1054" s="127" t="s">
        <v>5344</v>
      </c>
      <c r="AR1054" s="48" t="str" cm="1">
        <f t="array" ref="AR1054">IFERROR(_xlfn.IFS(
AQ1054="MPR ISSUE","ACTIVE",
AQ1054="BSS Hardware Issue","ACTIVE",
AQ1054="Sites strategiques, MLL, Pylone, etc.","PASSIVE",
AQ1054="AKTIVCO DEFAUT GE &amp; POWER Cabinet","PASSIVE",
AQ1054="AKTIVCO Coupure ENEO &amp; Baisse de tension","PASSIVE",
AQ1054="Coupure ENEO &amp; Baisse de tension","PASSIVE",
AQ1054="Defaut GE &amp; POWER Cabinet","PASSIVE",
AQ1054="Sharing","PASSIVE",
AQ1054="Sites strategiques &amp; DataCenter","PASSIVE",
AQ1054="Exclu","Exclu",
AQ1054="SAT","ACTIVE",
AQ1054="SPARE-ISSUE","SPARE-ISSUE",
AQ1054="Fiber CAmtel","ACTIVE",
AQ1054="Fiber AOF","ACTIVE",
AQ1054="Projet OCM (HUAWEI)","PLANNED WORKS",
AQ1054="Projet OCM (NOKIA)","PLANNED WORKS",
AQ1054="ACCESS-ISSUE","ACCESS-ISSUE",
AQ1054="Projet OCM (ZTE, NOKIA, autres projets)","PLANNED WORKS",
AQ1054="No root CAuse","No root cause",
AQ1054="ODU HS","ACTIVE",
AQ1054="IP &amp; VLAN","ACTIVE",
AQ1054="Warehouse HUAWEI","SPARE-ISSUE",
AQ1054="SPARE-HS","SPARE-ISSUE",
AQ1054="Power Telco","ACTIVE", AQ1054="no impacts","no impacts"
),"")</f>
        <v>No root cause</v>
      </c>
      <c r="AS1054" s="92" t="s">
        <v>5537</v>
      </c>
      <c r="AT1054" s="98" t="s">
        <v>2942</v>
      </c>
      <c r="AV1054" s="17" t="s">
        <v>5537</v>
      </c>
      <c r="AW1054" s="7" t="s">
        <v>5537</v>
      </c>
      <c r="AX1054" s="6" t="s">
        <v>5537</v>
      </c>
      <c r="AY1054" s="7"/>
      <c r="AZ1054" s="3" t="s">
        <v>5537</v>
      </c>
      <c r="BA1054" s="18" t="s">
        <v>5537</v>
      </c>
      <c r="BB1054" s="18" t="s">
        <v>5537</v>
      </c>
      <c r="BC1054" s="18" t="s">
        <v>5537</v>
      </c>
      <c r="BD1054" s="18" t="s">
        <v>5537</v>
      </c>
      <c r="BE1054" s="18" t="s">
        <v>5537</v>
      </c>
      <c r="BF1054" s="18" t="s">
        <v>5537</v>
      </c>
      <c r="BG1054" s="18" t="s">
        <v>5537</v>
      </c>
      <c r="BH1054" s="18" t="s">
        <v>5537</v>
      </c>
      <c r="BI1054" s="18" t="s">
        <v>5537</v>
      </c>
      <c r="BJ1054" s="18" t="s">
        <v>5537</v>
      </c>
      <c r="BK1054" s="18" t="s">
        <v>5537</v>
      </c>
      <c r="BL1054" s="9" t="s">
        <v>5537</v>
      </c>
      <c r="BM1054" s="14" t="s">
        <v>5537</v>
      </c>
      <c r="BN1054" s="14" t="s">
        <v>5537</v>
      </c>
      <c r="BO1054" s="14" t="str">
        <f>_xlfn.XLOOKUP(B1054,'[4]cell downs 18042026 17h'!$B:$B,'[4]cell downs 18042026 17h'!$B:$B,"")</f>
        <v/>
      </c>
      <c r="BP1054" s="14" t="str">
        <f>_xlfn.XLOOKUP(B1054,'[5]Cells Huawei 19042026 15h'!$B:$B,'[5]Cells Huawei 19042026 15h'!$B:$B,"")</f>
        <v/>
      </c>
      <c r="BQ1054" s="9" t="str">
        <f>_xlfn.XLOOKUP(B1054,'[6]cells down 19042026 9H40'!$B:$B,'[6]cells down 19042026 9H40'!$B:$B,"")</f>
        <v/>
      </c>
      <c r="BR1054" s="9" t="s">
        <v>2942</v>
      </c>
      <c r="BS1054" s="9" t="s">
        <v>12</v>
      </c>
      <c r="BT1054" s="108"/>
    </row>
    <row r="1055" spans="1:72" s="9" customFormat="1" x14ac:dyDescent="0.35">
      <c r="A1055" s="3" t="s">
        <v>2438</v>
      </c>
      <c r="B1055" s="25" t="s">
        <v>2439</v>
      </c>
      <c r="C1055" s="3" t="str">
        <f>_xlfn.XLOOKUP(B1055,'[1]daily break down'!$D:$D,'[1]daily break down'!$E:$E,"")</f>
        <v>LITTORAL</v>
      </c>
      <c r="D1055" s="3" t="s">
        <v>11</v>
      </c>
      <c r="E1055" s="3" t="s">
        <v>66</v>
      </c>
      <c r="F1055" s="3" t="s">
        <v>31</v>
      </c>
      <c r="G1055" s="3" t="s">
        <v>2440</v>
      </c>
      <c r="H1055" s="33" t="str">
        <f>_xlfn.XLOOKUP(B1055,[2]CALCULATION!$B:$B,[2]CALCULATION!$H:$H,"")</f>
        <v>NOKIA</v>
      </c>
      <c r="I1055" s="28">
        <v>0</v>
      </c>
      <c r="J1055" s="28">
        <v>2.051034006500451E-3</v>
      </c>
      <c r="K1055" s="28">
        <v>0</v>
      </c>
      <c r="L1055" s="28">
        <v>0</v>
      </c>
      <c r="M1055" s="28">
        <v>0</v>
      </c>
      <c r="N1055" s="28">
        <v>0</v>
      </c>
      <c r="O1055" s="28">
        <v>0</v>
      </c>
      <c r="P1055" s="28">
        <v>0</v>
      </c>
      <c r="Q1055" s="28">
        <v>0</v>
      </c>
      <c r="R1055" s="28">
        <v>0</v>
      </c>
      <c r="S1055" s="93">
        <v>3.3727246817484962</v>
      </c>
      <c r="T1055" s="93">
        <f>_xlfn.XLOOKUP(B1055,'[3]Nur des jours'!$B:$B,'[3]Nur des jours'!$U:$U,"")</f>
        <v>0</v>
      </c>
      <c r="U1055" s="93">
        <v>0</v>
      </c>
      <c r="V1055" s="93">
        <v>0</v>
      </c>
      <c r="W1055" s="93">
        <v>0</v>
      </c>
      <c r="X1055" s="93">
        <v>0</v>
      </c>
      <c r="Y1055" s="93">
        <v>0</v>
      </c>
      <c r="Z1055" s="93">
        <v>4.6050172215516293E-2</v>
      </c>
      <c r="AA1055" s="93">
        <v>0</v>
      </c>
      <c r="AB1055" s="93">
        <v>0</v>
      </c>
      <c r="AC1055" s="93">
        <f>_xlfn.XLOOKUP(B1055,'[3]Nur des jours'!$B:$B,'[3]Nur des jours'!$N:$N,"")</f>
        <v>4.2964703666606797E-2</v>
      </c>
      <c r="AD1055" s="93">
        <v>4.2964703666606797E-2</v>
      </c>
      <c r="AE1055" s="93">
        <v>0</v>
      </c>
      <c r="AF1055" s="93">
        <v>0</v>
      </c>
      <c r="AG1055" s="93"/>
      <c r="AH1055" s="93">
        <v>0</v>
      </c>
      <c r="AI1055" s="93">
        <v>0</v>
      </c>
      <c r="AJ1055" s="93">
        <v>0</v>
      </c>
      <c r="AK1055" s="93">
        <v>0</v>
      </c>
      <c r="AL1055" s="93">
        <v>0</v>
      </c>
      <c r="AM1055" s="49" t="s">
        <v>5559</v>
      </c>
      <c r="AN1055" s="49"/>
      <c r="AO1055" s="48" t="str" cm="1">
        <f t="array" ref="AO1055">IFERROR(_xlfn.IFS(
AQ1055="MPR ISSUE","PDH",
AQ1055="BSS Hardware Issue","BSS",
AQ1055="Sites strategiques, MLL, Pylone, etc.","ENVTECH",
AQ1055="AKTIVCO DEFAUT GE &amp; POWER Cabinet","AKTIVCO",
AQ1055="AKTIVCO Coupure ENEO &amp; Baisse de tension","AKTIVCO GRID ONLY",
AQ1055="Coupure ENEO &amp; Baisse de tension","IHS GRID ONLY",
AQ1055="Defaut GE &amp; POWER Cabinet","IHS",
AQ1055="Sharing","Partners",
AQ1055="Sites strategiques &amp; DataCenter","SST &amp; DC",
AQ1055="Exclu","Exclu",
AQ1055="SAT","SAT",
AQ1055="SPARE-ISSUE","SPARE-ISSUE",
AQ1055="Fiber CAmtel","TRANS_FO_CAMTEL",
AQ1055="Fiber AOF","Fiber AOF",
AQ1055="Projet OCM (HUAWEI)","TRAVAUX-HUAWEI",
AQ1055="Projet OCM (NOKIA)","TRAVAUX-NOKIA",
AQ1055="ACCESS-ISSUE","ACCESS-ISSUE",
AQ1055="Projet OCM (ZTE, NOKIA, autres projets)","TRAVAUX OCM",
AQ1055="No root CAuse","No root cause",
AQ1055="ODU HS","PDH",
AQ1055="IP &amp; VLAN","PDH",
AQ1055="Warehouse HUAWEI","SPARE-ISSUE",
AQ1055="SPARE-HS","SPARE-ISSUE",
AQ1055="Power Telco","BSS",AQ1055="no impacts","no impacts"
),"")</f>
        <v>No root cause</v>
      </c>
      <c r="AP1055" s="48" t="str" cm="1">
        <f t="array" ref="AP1055">IFERROR(_xlfn.IFS(
AQ1055="MPR ISSUE","TX ISSUE",
AQ1055="BSS Hardware Issue","RAN ISSUE",
AQ1055="Sites strategiques, MLL, Pylone, etc.","ENVTECH",
AQ1055="AKTIVCO DEFAUT GE &amp; POWER Cabinet","POWER ISSUE",
AQ1055="AKTIVCO Coupure ENEO &amp; Baisse de tension","POWER ISSUE",
AQ1055="Coupure ENEO &amp; Baisse de tension","POWER ISSUE",
AQ1055="Defaut GE &amp; POWER Cabinet","POWER ISSUE",
AQ1055="Sharing","POWER ISSUE",
AQ1055="Sites strategiques &amp; DataCenter","POWER ISSUE",
AQ1055="Exclu","Exclu",
AQ1055="SAT","TX ISSUE",
AQ1055="SPARE-ISSUE","SPARE-ISSUE",
AQ1055="Fiber CAmtel","TX ISSUE",
AQ1055="Fiber AOF","TX ISSUE",
AQ1055="Projet OCM (HUAWEI)","TRAVAUX-HUAWEI",
AQ1055="Projet OCM (NOKIA)","TRAVAUX -NOKIA",
AQ1055="ACCESS-ISSUE","ACCESS-ISSUE",
AQ1055="Projet OCM (ZTE, NOKIA, autres projets)","TRAVAUX OCM",
AQ1055="No root CAuse","No root cause",
AQ1055="ODU HS","TX ISSUE",
AQ1055="IP &amp; VLAN","TX ISSUE",
AQ1055="Warehouse HUAWEI","SPARE-ISSUE",
AQ1055="SPARE-HS","SPARE-ISSUE",
AQ1055="Power Telco","RAN ISSUE",AQ1055="no impacts","no impacts"
),"")</f>
        <v>No root cause</v>
      </c>
      <c r="AQ1055" s="127" t="s">
        <v>5344</v>
      </c>
      <c r="AR1055" s="48" t="str" cm="1">
        <f t="array" ref="AR1055">IFERROR(_xlfn.IFS(
AQ1055="MPR ISSUE","ACTIVE",
AQ1055="BSS Hardware Issue","ACTIVE",
AQ1055="Sites strategiques, MLL, Pylone, etc.","PASSIVE",
AQ1055="AKTIVCO DEFAUT GE &amp; POWER Cabinet","PASSIVE",
AQ1055="AKTIVCO Coupure ENEO &amp; Baisse de tension","PASSIVE",
AQ1055="Coupure ENEO &amp; Baisse de tension","PASSIVE",
AQ1055="Defaut GE &amp; POWER Cabinet","PASSIVE",
AQ1055="Sharing","PASSIVE",
AQ1055="Sites strategiques &amp; DataCenter","PASSIVE",
AQ1055="Exclu","Exclu",
AQ1055="SAT","ACTIVE",
AQ1055="SPARE-ISSUE","SPARE-ISSUE",
AQ1055="Fiber CAmtel","ACTIVE",
AQ1055="Fiber AOF","ACTIVE",
AQ1055="Projet OCM (HUAWEI)","PLANNED WORKS",
AQ1055="Projet OCM (NOKIA)","PLANNED WORKS",
AQ1055="ACCESS-ISSUE","ACCESS-ISSUE",
AQ1055="Projet OCM (ZTE, NOKIA, autres projets)","PLANNED WORKS",
AQ1055="No root CAuse","No root cause",
AQ1055="ODU HS","ACTIVE",
AQ1055="IP &amp; VLAN","ACTIVE",
AQ1055="Warehouse HUAWEI","SPARE-ISSUE",
AQ1055="SPARE-HS","SPARE-ISSUE",
AQ1055="Power Telco","ACTIVE", AQ1055="no impacts","no impacts"
),"")</f>
        <v>No root cause</v>
      </c>
      <c r="AS1055" s="92" t="s">
        <v>5537</v>
      </c>
      <c r="AT1055" s="98" t="s">
        <v>2439</v>
      </c>
      <c r="AV1055" s="17" t="s">
        <v>5537</v>
      </c>
      <c r="AW1055" s="7" t="s">
        <v>5537</v>
      </c>
      <c r="AX1055" s="6" t="s">
        <v>5537</v>
      </c>
      <c r="AY1055" s="7"/>
      <c r="AZ1055" s="3" t="s">
        <v>5537</v>
      </c>
      <c r="BA1055" s="18" t="s">
        <v>5537</v>
      </c>
      <c r="BB1055" s="18" t="s">
        <v>5537</v>
      </c>
      <c r="BC1055" s="18" t="s">
        <v>5537</v>
      </c>
      <c r="BD1055" s="18" t="s">
        <v>5537</v>
      </c>
      <c r="BE1055" s="18" t="s">
        <v>5537</v>
      </c>
      <c r="BF1055" s="18" t="s">
        <v>5537</v>
      </c>
      <c r="BG1055" s="18" t="s">
        <v>5537</v>
      </c>
      <c r="BH1055" s="18" t="s">
        <v>5537</v>
      </c>
      <c r="BI1055" s="18" t="s">
        <v>5537</v>
      </c>
      <c r="BJ1055" s="18" t="s">
        <v>5537</v>
      </c>
      <c r="BK1055" s="18" t="s">
        <v>5537</v>
      </c>
      <c r="BL1055" s="9" t="s">
        <v>5537</v>
      </c>
      <c r="BM1055" s="14" t="s">
        <v>5537</v>
      </c>
      <c r="BN1055" s="14" t="s">
        <v>5537</v>
      </c>
      <c r="BO1055" s="14" t="str">
        <f>_xlfn.XLOOKUP(B1055,'[4]cell downs 18042026 17h'!$B:$B,'[4]cell downs 18042026 17h'!$B:$B,"")</f>
        <v/>
      </c>
      <c r="BP1055" s="14" t="str">
        <f>_xlfn.XLOOKUP(B1055,'[5]Cells Huawei 19042026 15h'!$B:$B,'[5]Cells Huawei 19042026 15h'!$B:$B,"")</f>
        <v/>
      </c>
      <c r="BQ1055" s="9" t="str">
        <f>_xlfn.XLOOKUP(B1055,'[6]cells down 19042026 9H40'!$B:$B,'[6]cells down 19042026 9H40'!$B:$B,"")</f>
        <v/>
      </c>
      <c r="BR1055" s="9" t="s">
        <v>2439</v>
      </c>
      <c r="BS1055" s="9" t="s">
        <v>5537</v>
      </c>
      <c r="BT1055" s="108"/>
    </row>
    <row r="1056" spans="1:72" s="9" customFormat="1" x14ac:dyDescent="0.35">
      <c r="A1056" s="1" t="s">
        <v>827</v>
      </c>
      <c r="B1056" s="8" t="s">
        <v>828</v>
      </c>
      <c r="C1056" s="3" t="str">
        <f>_xlfn.XLOOKUP(B1056,'[1]daily break down'!$D:$D,'[1]daily break down'!$E:$E,"")</f>
        <v>Douala</v>
      </c>
      <c r="D1056" s="1" t="s">
        <v>11</v>
      </c>
      <c r="E1056" s="1" t="s">
        <v>12</v>
      </c>
      <c r="F1056" s="3" t="s">
        <v>31</v>
      </c>
      <c r="G1056" s="1" t="s">
        <v>32</v>
      </c>
      <c r="H1056" s="34" t="str">
        <f>_xlfn.XLOOKUP(B1056,[2]CALCULATION!$B:$B,[2]CALCULATION!$H:$H,"")</f>
        <v>ZTE</v>
      </c>
      <c r="I1056" s="28">
        <v>0</v>
      </c>
      <c r="J1056" s="28">
        <v>0.22079826956936169</v>
      </c>
      <c r="K1056" s="28">
        <v>0</v>
      </c>
      <c r="L1056" s="28">
        <v>3.4067318146407439</v>
      </c>
      <c r="M1056" s="28">
        <v>0</v>
      </c>
      <c r="N1056" s="28">
        <v>0</v>
      </c>
      <c r="O1056" s="28">
        <v>0</v>
      </c>
      <c r="P1056" s="28">
        <v>0</v>
      </c>
      <c r="Q1056" s="28">
        <v>0</v>
      </c>
      <c r="R1056" s="28">
        <v>0</v>
      </c>
      <c r="S1056" s="93">
        <v>0</v>
      </c>
      <c r="T1056" s="93">
        <f>_xlfn.XLOOKUP(B1056,'[3]Nur des jours'!$B:$B,'[3]Nur des jours'!$U:$U,"")</f>
        <v>0</v>
      </c>
      <c r="U1056" s="93">
        <v>0</v>
      </c>
      <c r="V1056" s="93">
        <v>0</v>
      </c>
      <c r="W1056" s="93">
        <v>0</v>
      </c>
      <c r="X1056" s="93">
        <v>0</v>
      </c>
      <c r="Y1056" s="93">
        <v>0</v>
      </c>
      <c r="Z1056" s="93">
        <v>0</v>
      </c>
      <c r="AA1056" s="93">
        <v>0.14009454018314466</v>
      </c>
      <c r="AB1056" s="93">
        <v>0</v>
      </c>
      <c r="AC1056" s="93">
        <f>_xlfn.XLOOKUP(B1056,'[3]Nur des jours'!$B:$B,'[3]Nur des jours'!$N:$N,"")</f>
        <v>3.9005316280144781E-2</v>
      </c>
      <c r="AD1056" s="93">
        <v>3.9005316280144781E-2</v>
      </c>
      <c r="AE1056" s="93">
        <v>0</v>
      </c>
      <c r="AF1056" s="93">
        <v>0</v>
      </c>
      <c r="AG1056" s="93"/>
      <c r="AH1056" s="93">
        <v>0</v>
      </c>
      <c r="AI1056" s="93">
        <v>0</v>
      </c>
      <c r="AJ1056" s="93">
        <v>0</v>
      </c>
      <c r="AK1056" s="93">
        <v>0</v>
      </c>
      <c r="AL1056" s="93">
        <v>0</v>
      </c>
      <c r="AM1056" s="49" t="s">
        <v>5559</v>
      </c>
      <c r="AN1056" s="49"/>
      <c r="AO1056" s="48" t="str" cm="1">
        <f t="array" ref="AO1056">IFERROR(_xlfn.IFS(
AQ1056="MPR ISSUE","PDH",
AQ1056="BSS Hardware Issue","BSS",
AQ1056="Sites strategiques, MLL, Pylone, etc.","ENVTECH",
AQ1056="AKTIVCO DEFAUT GE &amp; POWER Cabinet","AKTIVCO",
AQ1056="AKTIVCO Coupure ENEO &amp; Baisse de tension","AKTIVCO GRID ONLY",
AQ1056="Coupure ENEO &amp; Baisse de tension","IHS GRID ONLY",
AQ1056="Defaut GE &amp; POWER Cabinet","IHS",
AQ1056="Sharing","Partners",
AQ1056="Sites strategiques &amp; DataCenter","SST &amp; DC",
AQ1056="Exclu","Exclu",
AQ1056="SAT","SAT",
AQ1056="SPARE-ISSUE","SPARE-ISSUE",
AQ1056="Fiber CAmtel","TRANS_FO_CAMTEL",
AQ1056="Fiber AOF","Fiber AOF",
AQ1056="Projet OCM (HUAWEI)","TRAVAUX-HUAWEI",
AQ1056="Projet OCM (NOKIA)","TRAVAUX-NOKIA",
AQ1056="ACCESS-ISSUE","ACCESS-ISSUE",
AQ1056="Projet OCM (ZTE, NOKIA, autres projets)","TRAVAUX OCM",
AQ1056="No root CAuse","No root cause",
AQ1056="ODU HS","PDH",
AQ1056="IP &amp; VLAN","PDH",
AQ1056="Warehouse HUAWEI","SPARE-ISSUE",
AQ1056="SPARE-HS","SPARE-ISSUE",
AQ1056="Power Telco","BSS",AQ1056="no impacts","no impacts"
),"")</f>
        <v>No root cause</v>
      </c>
      <c r="AP1056" s="48" t="str" cm="1">
        <f t="array" ref="AP1056">IFERROR(_xlfn.IFS(
AQ1056="MPR ISSUE","TX ISSUE",
AQ1056="BSS Hardware Issue","RAN ISSUE",
AQ1056="Sites strategiques, MLL, Pylone, etc.","ENVTECH",
AQ1056="AKTIVCO DEFAUT GE &amp; POWER Cabinet","POWER ISSUE",
AQ1056="AKTIVCO Coupure ENEO &amp; Baisse de tension","POWER ISSUE",
AQ1056="Coupure ENEO &amp; Baisse de tension","POWER ISSUE",
AQ1056="Defaut GE &amp; POWER Cabinet","POWER ISSUE",
AQ1056="Sharing","POWER ISSUE",
AQ1056="Sites strategiques &amp; DataCenter","POWER ISSUE",
AQ1056="Exclu","Exclu",
AQ1056="SAT","TX ISSUE",
AQ1056="SPARE-ISSUE","SPARE-ISSUE",
AQ1056="Fiber CAmtel","TX ISSUE",
AQ1056="Fiber AOF","TX ISSUE",
AQ1056="Projet OCM (HUAWEI)","TRAVAUX-HUAWEI",
AQ1056="Projet OCM (NOKIA)","TRAVAUX -NOKIA",
AQ1056="ACCESS-ISSUE","ACCESS-ISSUE",
AQ1056="Projet OCM (ZTE, NOKIA, autres projets)","TRAVAUX OCM",
AQ1056="No root CAuse","No root cause",
AQ1056="ODU HS","TX ISSUE",
AQ1056="IP &amp; VLAN","TX ISSUE",
AQ1056="Warehouse HUAWEI","SPARE-ISSUE",
AQ1056="SPARE-HS","SPARE-ISSUE",
AQ1056="Power Telco","RAN ISSUE",AQ1056="no impacts","no impacts"
),"")</f>
        <v>No root cause</v>
      </c>
      <c r="AQ1056" s="127" t="s">
        <v>5344</v>
      </c>
      <c r="AR1056" s="48" t="str" cm="1">
        <f t="array" ref="AR1056">IFERROR(_xlfn.IFS(
AQ1056="MPR ISSUE","ACTIVE",
AQ1056="BSS Hardware Issue","ACTIVE",
AQ1056="Sites strategiques, MLL, Pylone, etc.","PASSIVE",
AQ1056="AKTIVCO DEFAUT GE &amp; POWER Cabinet","PASSIVE",
AQ1056="AKTIVCO Coupure ENEO &amp; Baisse de tension","PASSIVE",
AQ1056="Coupure ENEO &amp; Baisse de tension","PASSIVE",
AQ1056="Defaut GE &amp; POWER Cabinet","PASSIVE",
AQ1056="Sharing","PASSIVE",
AQ1056="Sites strategiques &amp; DataCenter","PASSIVE",
AQ1056="Exclu","Exclu",
AQ1056="SAT","ACTIVE",
AQ1056="SPARE-ISSUE","SPARE-ISSUE",
AQ1056="Fiber CAmtel","ACTIVE",
AQ1056="Fiber AOF","ACTIVE",
AQ1056="Projet OCM (HUAWEI)","PLANNED WORKS",
AQ1056="Projet OCM (NOKIA)","PLANNED WORKS",
AQ1056="ACCESS-ISSUE","ACCESS-ISSUE",
AQ1056="Projet OCM (ZTE, NOKIA, autres projets)","PLANNED WORKS",
AQ1056="No root CAuse","No root cause",
AQ1056="ODU HS","ACTIVE",
AQ1056="IP &amp; VLAN","ACTIVE",
AQ1056="Warehouse HUAWEI","SPARE-ISSUE",
AQ1056="SPARE-HS","SPARE-ISSUE",
AQ1056="Power Telco","ACTIVE", AQ1056="no impacts","no impacts"
),"")</f>
        <v>No root cause</v>
      </c>
      <c r="AS1056" s="92" t="s">
        <v>5537</v>
      </c>
      <c r="AT1056" s="98" t="s">
        <v>828</v>
      </c>
      <c r="AV1056" s="17" t="s">
        <v>5537</v>
      </c>
      <c r="AW1056" s="7" t="s">
        <v>5537</v>
      </c>
      <c r="AX1056" s="6" t="s">
        <v>5537</v>
      </c>
      <c r="AY1056" s="7"/>
      <c r="AZ1056" s="3" t="s">
        <v>5537</v>
      </c>
      <c r="BA1056" s="18" t="s">
        <v>5537</v>
      </c>
      <c r="BB1056" s="18" t="s">
        <v>5537</v>
      </c>
      <c r="BC1056" s="18" t="s">
        <v>5537</v>
      </c>
      <c r="BD1056" s="18" t="s">
        <v>5537</v>
      </c>
      <c r="BE1056" s="18" t="s">
        <v>5537</v>
      </c>
      <c r="BF1056" s="18" t="s">
        <v>5537</v>
      </c>
      <c r="BG1056" s="18" t="s">
        <v>5537</v>
      </c>
      <c r="BH1056" s="18" t="s">
        <v>5537</v>
      </c>
      <c r="BI1056" s="18" t="s">
        <v>5537</v>
      </c>
      <c r="BJ1056" s="18" t="s">
        <v>5537</v>
      </c>
      <c r="BK1056" s="18" t="s">
        <v>5537</v>
      </c>
      <c r="BL1056" s="9" t="s">
        <v>5537</v>
      </c>
      <c r="BM1056" s="14" t="s">
        <v>5537</v>
      </c>
      <c r="BN1056" s="14" t="s">
        <v>5537</v>
      </c>
      <c r="BO1056" s="14" t="str">
        <f>_xlfn.XLOOKUP(B1056,'[4]cell downs 18042026 17h'!$B:$B,'[4]cell downs 18042026 17h'!$B:$B,"")</f>
        <v/>
      </c>
      <c r="BP1056" s="14" t="str">
        <f>_xlfn.XLOOKUP(B1056,'[5]Cells Huawei 19042026 15h'!$B:$B,'[5]Cells Huawei 19042026 15h'!$B:$B,"")</f>
        <v/>
      </c>
      <c r="BQ1056" s="9" t="str">
        <f>_xlfn.XLOOKUP(B1056,'[6]cells down 19042026 9H40'!$B:$B,'[6]cells down 19042026 9H40'!$B:$B,"")</f>
        <v/>
      </c>
      <c r="BR1056" s="9" t="s">
        <v>828</v>
      </c>
      <c r="BS1056" s="9" t="s">
        <v>12</v>
      </c>
      <c r="BT1056" s="108"/>
    </row>
    <row r="1057" spans="1:72" s="9" customFormat="1" x14ac:dyDescent="0.35">
      <c r="A1057" s="3" t="s">
        <v>1274</v>
      </c>
      <c r="B1057" s="25" t="s">
        <v>1275</v>
      </c>
      <c r="C1057" s="3" t="str">
        <f>_xlfn.XLOOKUP(B1057,'[1]daily break down'!$D:$D,'[1]daily break down'!$E:$E,"")</f>
        <v>CENTRE</v>
      </c>
      <c r="D1057" s="3" t="s">
        <v>21</v>
      </c>
      <c r="E1057" s="3" t="s">
        <v>122</v>
      </c>
      <c r="F1057" s="3" t="s">
        <v>31</v>
      </c>
      <c r="G1057" s="3" t="s">
        <v>1276</v>
      </c>
      <c r="H1057" s="33" t="str">
        <f>_xlfn.XLOOKUP(B1057,[2]CALCULATION!$B:$B,[2]CALCULATION!$H:$H,"")</f>
        <v>NOKIA</v>
      </c>
      <c r="I1057" s="28">
        <v>1.4789141207899657E-3</v>
      </c>
      <c r="J1057" s="28">
        <v>0</v>
      </c>
      <c r="K1057" s="28">
        <v>2.8676505512878602E-3</v>
      </c>
      <c r="L1057" s="28">
        <v>0</v>
      </c>
      <c r="M1057" s="28">
        <v>2.0510340065006218E-3</v>
      </c>
      <c r="N1057" s="28">
        <v>0</v>
      </c>
      <c r="O1057" s="28">
        <v>0.87256375695007082</v>
      </c>
      <c r="P1057" s="28">
        <v>0</v>
      </c>
      <c r="Q1057" s="28">
        <v>6.1561089156169282E-3</v>
      </c>
      <c r="R1057" s="28">
        <v>4.1701036598604656E-2</v>
      </c>
      <c r="S1057" s="93">
        <v>1.0388440728480478E-2</v>
      </c>
      <c r="T1057" s="93">
        <f>_xlfn.XLOOKUP(B1057,'[3]Nur des jours'!$B:$B,'[3]Nur des jours'!$U:$U,"")</f>
        <v>2.6752617476094621E-3</v>
      </c>
      <c r="U1057" s="93">
        <v>1.5159816569788325E-3</v>
      </c>
      <c r="V1057" s="93">
        <v>9.2207354900938135E-3</v>
      </c>
      <c r="W1057" s="93">
        <v>2.6752617476094621E-3</v>
      </c>
      <c r="X1057" s="93">
        <v>1.515981656978832E-3</v>
      </c>
      <c r="Y1057" s="93">
        <v>0.12045811895569196</v>
      </c>
      <c r="Z1057" s="93">
        <v>3.210314097131252E-3</v>
      </c>
      <c r="AA1057" s="93">
        <v>0</v>
      </c>
      <c r="AB1057" s="93">
        <v>8.0115171801742227E-2</v>
      </c>
      <c r="AC1057" s="93">
        <f>_xlfn.XLOOKUP(B1057,'[3]Nur des jours'!$B:$B,'[3]Nur des jours'!$N:$N,"")</f>
        <v>3.3244585983625945E-2</v>
      </c>
      <c r="AD1057" s="93">
        <v>3.3244585983625945E-2</v>
      </c>
      <c r="AE1057" s="93">
        <v>0</v>
      </c>
      <c r="AF1057" s="93">
        <v>0</v>
      </c>
      <c r="AG1057" s="93"/>
      <c r="AH1057" s="93">
        <v>0</v>
      </c>
      <c r="AI1057" s="93">
        <v>0</v>
      </c>
      <c r="AJ1057" s="93">
        <v>0</v>
      </c>
      <c r="AK1057" s="93">
        <v>0</v>
      </c>
      <c r="AL1057" s="93">
        <v>0</v>
      </c>
      <c r="AM1057" s="49" t="s">
        <v>5559</v>
      </c>
      <c r="AN1057" s="49"/>
      <c r="AO1057" s="48" t="str" cm="1">
        <f t="array" ref="AO1057">IFERROR(_xlfn.IFS(
AQ1057="MPR ISSUE","PDH",
AQ1057="BSS Hardware Issue","BSS",
AQ1057="Sites strategiques, MLL, Pylone, etc.","ENVTECH",
AQ1057="AKTIVCO DEFAUT GE &amp; POWER Cabinet","AKTIVCO",
AQ1057="AKTIVCO Coupure ENEO &amp; Baisse de tension","AKTIVCO GRID ONLY",
AQ1057="Coupure ENEO &amp; Baisse de tension","IHS GRID ONLY",
AQ1057="Defaut GE &amp; POWER Cabinet","IHS",
AQ1057="Sharing","Partners",
AQ1057="Sites strategiques &amp; DataCenter","SST &amp; DC",
AQ1057="Exclu","Exclu",
AQ1057="SAT","SAT",
AQ1057="SPARE-ISSUE","SPARE-ISSUE",
AQ1057="Fiber CAmtel","TRANS_FO_CAMTEL",
AQ1057="Fiber AOF","Fiber AOF",
AQ1057="Projet OCM (HUAWEI)","TRAVAUX-HUAWEI",
AQ1057="Projet OCM (NOKIA)","TRAVAUX-NOKIA",
AQ1057="ACCESS-ISSUE","ACCESS-ISSUE",
AQ1057="Projet OCM (ZTE, NOKIA, autres projets)","TRAVAUX OCM",
AQ1057="No root CAuse","No root cause",
AQ1057="ODU HS","PDH",
AQ1057="IP &amp; VLAN","PDH",
AQ1057="Warehouse HUAWEI","SPARE-ISSUE",
AQ1057="SPARE-HS","SPARE-ISSUE",
AQ1057="Power Telco","BSS",AQ1057="no impacts","no impacts"
),"")</f>
        <v>No root cause</v>
      </c>
      <c r="AP1057" s="48" t="str" cm="1">
        <f t="array" ref="AP1057">IFERROR(_xlfn.IFS(
AQ1057="MPR ISSUE","TX ISSUE",
AQ1057="BSS Hardware Issue","RAN ISSUE",
AQ1057="Sites strategiques, MLL, Pylone, etc.","ENVTECH",
AQ1057="AKTIVCO DEFAUT GE &amp; POWER Cabinet","POWER ISSUE",
AQ1057="AKTIVCO Coupure ENEO &amp; Baisse de tension","POWER ISSUE",
AQ1057="Coupure ENEO &amp; Baisse de tension","POWER ISSUE",
AQ1057="Defaut GE &amp; POWER Cabinet","POWER ISSUE",
AQ1057="Sharing","POWER ISSUE",
AQ1057="Sites strategiques &amp; DataCenter","POWER ISSUE",
AQ1057="Exclu","Exclu",
AQ1057="SAT","TX ISSUE",
AQ1057="SPARE-ISSUE","SPARE-ISSUE",
AQ1057="Fiber CAmtel","TX ISSUE",
AQ1057="Fiber AOF","TX ISSUE",
AQ1057="Projet OCM (HUAWEI)","TRAVAUX-HUAWEI",
AQ1057="Projet OCM (NOKIA)","TRAVAUX -NOKIA",
AQ1057="ACCESS-ISSUE","ACCESS-ISSUE",
AQ1057="Projet OCM (ZTE, NOKIA, autres projets)","TRAVAUX OCM",
AQ1057="No root CAuse","No root cause",
AQ1057="ODU HS","TX ISSUE",
AQ1057="IP &amp; VLAN","TX ISSUE",
AQ1057="Warehouse HUAWEI","SPARE-ISSUE",
AQ1057="SPARE-HS","SPARE-ISSUE",
AQ1057="Power Telco","RAN ISSUE",AQ1057="no impacts","no impacts"
),"")</f>
        <v>No root cause</v>
      </c>
      <c r="AQ1057" s="67" t="s">
        <v>5344</v>
      </c>
      <c r="AR1057" s="48" t="str" cm="1">
        <f t="array" ref="AR1057">IFERROR(_xlfn.IFS(
AQ1057="MPR ISSUE","ACTIVE",
AQ1057="BSS Hardware Issue","ACTIVE",
AQ1057="Sites strategiques, MLL, Pylone, etc.","PASSIVE",
AQ1057="AKTIVCO DEFAUT GE &amp; POWER Cabinet","PASSIVE",
AQ1057="AKTIVCO Coupure ENEO &amp; Baisse de tension","PASSIVE",
AQ1057="Coupure ENEO &amp; Baisse de tension","PASSIVE",
AQ1057="Defaut GE &amp; POWER Cabinet","PASSIVE",
AQ1057="Sharing","PASSIVE",
AQ1057="Sites strategiques &amp; DataCenter","PASSIVE",
AQ1057="Exclu","Exclu",
AQ1057="SAT","ACTIVE",
AQ1057="SPARE-ISSUE","SPARE-ISSUE",
AQ1057="Fiber CAmtel","ACTIVE",
AQ1057="Fiber AOF","ACTIVE",
AQ1057="Projet OCM (HUAWEI)","PLANNED WORKS",
AQ1057="Projet OCM (NOKIA)","PLANNED WORKS",
AQ1057="ACCESS-ISSUE","ACCESS-ISSUE",
AQ1057="Projet OCM (ZTE, NOKIA, autres projets)","PLANNED WORKS",
AQ1057="No root CAuse","No root cause",
AQ1057="ODU HS","ACTIVE",
AQ1057="IP &amp; VLAN","ACTIVE",
AQ1057="Warehouse HUAWEI","SPARE-ISSUE",
AQ1057="SPARE-HS","SPARE-ISSUE",
AQ1057="Power Telco","ACTIVE", AQ1057="no impacts","no impacts"
),"")</f>
        <v>No root cause</v>
      </c>
      <c r="AS1057" s="92" t="s">
        <v>5537</v>
      </c>
      <c r="AT1057" s="98" t="s">
        <v>1275</v>
      </c>
      <c r="AV1057" s="17" t="s">
        <v>5537</v>
      </c>
      <c r="AW1057" s="7" t="s">
        <v>5537</v>
      </c>
      <c r="AX1057" s="6" t="s">
        <v>5537</v>
      </c>
      <c r="AY1057" s="7"/>
      <c r="AZ1057" s="3" t="s">
        <v>5537</v>
      </c>
      <c r="BA1057" s="18" t="s">
        <v>5537</v>
      </c>
      <c r="BB1057" s="18" t="s">
        <v>5537</v>
      </c>
      <c r="BC1057" s="18" t="s">
        <v>5537</v>
      </c>
      <c r="BD1057" s="18" t="s">
        <v>5537</v>
      </c>
      <c r="BE1057" s="18" t="s">
        <v>5537</v>
      </c>
      <c r="BF1057" s="18" t="s">
        <v>5537</v>
      </c>
      <c r="BG1057" s="18" t="s">
        <v>5537</v>
      </c>
      <c r="BH1057" s="18" t="s">
        <v>5537</v>
      </c>
      <c r="BI1057" s="18" t="s">
        <v>5537</v>
      </c>
      <c r="BJ1057" s="18" t="s">
        <v>5537</v>
      </c>
      <c r="BK1057" s="18" t="s">
        <v>5537</v>
      </c>
      <c r="BL1057" s="9" t="s">
        <v>5537</v>
      </c>
      <c r="BM1057" s="14" t="s">
        <v>5537</v>
      </c>
      <c r="BN1057" s="14" t="s">
        <v>5537</v>
      </c>
      <c r="BO1057" s="14" t="str">
        <f>_xlfn.XLOOKUP(B1057,'[4]cell downs 18042026 17h'!$B:$B,'[4]cell downs 18042026 17h'!$B:$B,"")</f>
        <v/>
      </c>
      <c r="BP1057" s="14" t="str">
        <f>_xlfn.XLOOKUP(B1057,'[5]Cells Huawei 19042026 15h'!$B:$B,'[5]Cells Huawei 19042026 15h'!$B:$B,"")</f>
        <v/>
      </c>
      <c r="BQ1057" s="9" t="str">
        <f>_xlfn.XLOOKUP(B1057,'[6]cells down 19042026 9H40'!$B:$B,'[6]cells down 19042026 9H40'!$B:$B,"")</f>
        <v/>
      </c>
      <c r="BR1057" s="9" t="s">
        <v>5537</v>
      </c>
      <c r="BS1057" s="9" t="s">
        <v>12</v>
      </c>
      <c r="BT1057" s="108"/>
    </row>
    <row r="1058" spans="1:72" s="9" customFormat="1" x14ac:dyDescent="0.35">
      <c r="A1058" s="1" t="s">
        <v>2601</v>
      </c>
      <c r="B1058" s="8" t="s">
        <v>2602</v>
      </c>
      <c r="C1058" s="3" t="str">
        <f>_xlfn.XLOOKUP(B1058,'[1]daily break down'!$D:$D,'[1]daily break down'!$E:$E,"")</f>
        <v>Yaounde</v>
      </c>
      <c r="D1058" s="1" t="s">
        <v>11</v>
      </c>
      <c r="E1058" s="1" t="s">
        <v>12</v>
      </c>
      <c r="F1058" s="3" t="s">
        <v>37</v>
      </c>
      <c r="G1058" s="1" t="s">
        <v>38</v>
      </c>
      <c r="H1058" s="34" t="str">
        <f>_xlfn.XLOOKUP(B1058,[2]CALCULATION!$B:$B,[2]CALCULATION!$H:$H,"")</f>
        <v>ZTE</v>
      </c>
      <c r="I1058" s="28">
        <v>0</v>
      </c>
      <c r="J1058" s="28">
        <v>0</v>
      </c>
      <c r="K1058" s="28">
        <v>0</v>
      </c>
      <c r="L1058" s="28">
        <v>0</v>
      </c>
      <c r="M1058" s="28">
        <v>0</v>
      </c>
      <c r="N1058" s="28">
        <v>0</v>
      </c>
      <c r="O1058" s="28">
        <v>0</v>
      </c>
      <c r="P1058" s="28">
        <v>0</v>
      </c>
      <c r="Q1058" s="28">
        <v>0</v>
      </c>
      <c r="R1058" s="28">
        <v>0</v>
      </c>
      <c r="S1058" s="93">
        <v>0</v>
      </c>
      <c r="T1058" s="93">
        <f>_xlfn.XLOOKUP(B1058,'[3]Nur des jours'!$B:$B,'[3]Nur des jours'!$U:$U,"")</f>
        <v>0</v>
      </c>
      <c r="U1058" s="93">
        <v>0</v>
      </c>
      <c r="V1058" s="93">
        <v>0</v>
      </c>
      <c r="W1058" s="93">
        <v>0</v>
      </c>
      <c r="X1058" s="93">
        <v>0</v>
      </c>
      <c r="Y1058" s="93">
        <v>0</v>
      </c>
      <c r="Z1058" s="93">
        <v>0</v>
      </c>
      <c r="AA1058" s="93">
        <v>0</v>
      </c>
      <c r="AB1058" s="93">
        <v>3.1585923700108133E-2</v>
      </c>
      <c r="AC1058" s="93">
        <f>_xlfn.XLOOKUP(B1058,'[3]Nur des jours'!$B:$B,'[3]Nur des jours'!$N:$N,"")</f>
        <v>3.3191080748673767E-2</v>
      </c>
      <c r="AD1058" s="93">
        <v>3.3191080748673767E-2</v>
      </c>
      <c r="AE1058" s="93">
        <v>0</v>
      </c>
      <c r="AF1058" s="93">
        <v>0</v>
      </c>
      <c r="AG1058" s="93"/>
      <c r="AH1058" s="93">
        <v>0</v>
      </c>
      <c r="AI1058" s="93">
        <v>0</v>
      </c>
      <c r="AJ1058" s="93">
        <v>0</v>
      </c>
      <c r="AK1058" s="93">
        <v>0</v>
      </c>
      <c r="AL1058" s="93">
        <v>0</v>
      </c>
      <c r="AM1058" s="49" t="s">
        <v>5559</v>
      </c>
      <c r="AN1058" s="49"/>
      <c r="AO1058" s="48" t="str" cm="1">
        <f t="array" ref="AO1058">IFERROR(_xlfn.IFS(
AQ1058="MPR ISSUE","PDH",
AQ1058="BSS Hardware Issue","BSS",
AQ1058="Sites strategiques, MLL, Pylone, etc.","ENVTECH",
AQ1058="AKTIVCO DEFAUT GE &amp; POWER Cabinet","AKTIVCO",
AQ1058="AKTIVCO Coupure ENEO &amp; Baisse de tension","AKTIVCO GRID ONLY",
AQ1058="Coupure ENEO &amp; Baisse de tension","IHS GRID ONLY",
AQ1058="Defaut GE &amp; POWER Cabinet","IHS",
AQ1058="Sharing","Partners",
AQ1058="Sites strategiques &amp; DataCenter","SST &amp; DC",
AQ1058="Exclu","Exclu",
AQ1058="SAT","SAT",
AQ1058="SPARE-ISSUE","SPARE-ISSUE",
AQ1058="Fiber CAmtel","TRANS_FO_CAMTEL",
AQ1058="Fiber AOF","Fiber AOF",
AQ1058="Projet OCM (HUAWEI)","TRAVAUX-HUAWEI",
AQ1058="Projet OCM (NOKIA)","TRAVAUX-NOKIA",
AQ1058="ACCESS-ISSUE","ACCESS-ISSUE",
AQ1058="Projet OCM (ZTE, NOKIA, autres projets)","TRAVAUX OCM",
AQ1058="No root CAuse","No root cause",
AQ1058="ODU HS","PDH",
AQ1058="IP &amp; VLAN","PDH",
AQ1058="Warehouse HUAWEI","SPARE-ISSUE",
AQ1058="SPARE-HS","SPARE-ISSUE",
AQ1058="Power Telco","BSS",AQ1058="no impacts","no impacts"
),"")</f>
        <v>No root cause</v>
      </c>
      <c r="AP1058" s="48" t="str" cm="1">
        <f t="array" ref="AP1058">IFERROR(_xlfn.IFS(
AQ1058="MPR ISSUE","TX ISSUE",
AQ1058="BSS Hardware Issue","RAN ISSUE",
AQ1058="Sites strategiques, MLL, Pylone, etc.","ENVTECH",
AQ1058="AKTIVCO DEFAUT GE &amp; POWER Cabinet","POWER ISSUE",
AQ1058="AKTIVCO Coupure ENEO &amp; Baisse de tension","POWER ISSUE",
AQ1058="Coupure ENEO &amp; Baisse de tension","POWER ISSUE",
AQ1058="Defaut GE &amp; POWER Cabinet","POWER ISSUE",
AQ1058="Sharing","POWER ISSUE",
AQ1058="Sites strategiques &amp; DataCenter","POWER ISSUE",
AQ1058="Exclu","Exclu",
AQ1058="SAT","TX ISSUE",
AQ1058="SPARE-ISSUE","SPARE-ISSUE",
AQ1058="Fiber CAmtel","TX ISSUE",
AQ1058="Fiber AOF","TX ISSUE",
AQ1058="Projet OCM (HUAWEI)","TRAVAUX-HUAWEI",
AQ1058="Projet OCM (NOKIA)","TRAVAUX -NOKIA",
AQ1058="ACCESS-ISSUE","ACCESS-ISSUE",
AQ1058="Projet OCM (ZTE, NOKIA, autres projets)","TRAVAUX OCM",
AQ1058="No root CAuse","No root cause",
AQ1058="ODU HS","TX ISSUE",
AQ1058="IP &amp; VLAN","TX ISSUE",
AQ1058="Warehouse HUAWEI","SPARE-ISSUE",
AQ1058="SPARE-HS","SPARE-ISSUE",
AQ1058="Power Telco","RAN ISSUE",AQ1058="no impacts","no impacts"
),"")</f>
        <v>No root cause</v>
      </c>
      <c r="AQ1058" s="127" t="s">
        <v>5344</v>
      </c>
      <c r="AR1058" s="48" t="str" cm="1">
        <f t="array" ref="AR1058">IFERROR(_xlfn.IFS(
AQ1058="MPR ISSUE","ACTIVE",
AQ1058="BSS Hardware Issue","ACTIVE",
AQ1058="Sites strategiques, MLL, Pylone, etc.","PASSIVE",
AQ1058="AKTIVCO DEFAUT GE &amp; POWER Cabinet","PASSIVE",
AQ1058="AKTIVCO Coupure ENEO &amp; Baisse de tension","PASSIVE",
AQ1058="Coupure ENEO &amp; Baisse de tension","PASSIVE",
AQ1058="Defaut GE &amp; POWER Cabinet","PASSIVE",
AQ1058="Sharing","PASSIVE",
AQ1058="Sites strategiques &amp; DataCenter","PASSIVE",
AQ1058="Exclu","Exclu",
AQ1058="SAT","ACTIVE",
AQ1058="SPARE-ISSUE","SPARE-ISSUE",
AQ1058="Fiber CAmtel","ACTIVE",
AQ1058="Fiber AOF","ACTIVE",
AQ1058="Projet OCM (HUAWEI)","PLANNED WORKS",
AQ1058="Projet OCM (NOKIA)","PLANNED WORKS",
AQ1058="ACCESS-ISSUE","ACCESS-ISSUE",
AQ1058="Projet OCM (ZTE, NOKIA, autres projets)","PLANNED WORKS",
AQ1058="No root CAuse","No root cause",
AQ1058="ODU HS","ACTIVE",
AQ1058="IP &amp; VLAN","ACTIVE",
AQ1058="Warehouse HUAWEI","SPARE-ISSUE",
AQ1058="SPARE-HS","SPARE-ISSUE",
AQ1058="Power Telco","ACTIVE", AQ1058="no impacts","no impacts"
),"")</f>
        <v>No root cause</v>
      </c>
      <c r="AS1058" s="92" t="s">
        <v>5537</v>
      </c>
      <c r="AT1058" s="98" t="s">
        <v>2602</v>
      </c>
      <c r="AV1058" s="17" t="s">
        <v>5537</v>
      </c>
      <c r="AW1058" s="7" t="s">
        <v>5537</v>
      </c>
      <c r="AX1058" s="6" t="s">
        <v>5537</v>
      </c>
      <c r="AY1058" s="7"/>
      <c r="AZ1058" s="3" t="s">
        <v>5537</v>
      </c>
      <c r="BA1058" s="18" t="s">
        <v>5537</v>
      </c>
      <c r="BB1058" s="18" t="s">
        <v>5537</v>
      </c>
      <c r="BC1058" s="18" t="s">
        <v>5537</v>
      </c>
      <c r="BD1058" s="18" t="s">
        <v>5537</v>
      </c>
      <c r="BE1058" s="18" t="s">
        <v>5537</v>
      </c>
      <c r="BF1058" s="18" t="s">
        <v>5537</v>
      </c>
      <c r="BG1058" s="18" t="s">
        <v>5537</v>
      </c>
      <c r="BH1058" s="18" t="s">
        <v>5537</v>
      </c>
      <c r="BI1058" s="18" t="s">
        <v>5537</v>
      </c>
      <c r="BJ1058" s="18" t="s">
        <v>5537</v>
      </c>
      <c r="BK1058" s="18" t="s">
        <v>5537</v>
      </c>
      <c r="BL1058" s="9" t="s">
        <v>5537</v>
      </c>
      <c r="BM1058" s="14" t="s">
        <v>5537</v>
      </c>
      <c r="BN1058" s="14" t="s">
        <v>5537</v>
      </c>
      <c r="BO1058" s="14" t="str">
        <f>_xlfn.XLOOKUP(B1058,'[4]cell downs 18042026 17h'!$B:$B,'[4]cell downs 18042026 17h'!$B:$B,"")</f>
        <v/>
      </c>
      <c r="BP1058" s="14" t="str">
        <f>_xlfn.XLOOKUP(B1058,'[5]Cells Huawei 19042026 15h'!$B:$B,'[5]Cells Huawei 19042026 15h'!$B:$B,"")</f>
        <v/>
      </c>
      <c r="BQ1058" s="9" t="str">
        <f>_xlfn.XLOOKUP(B1058,'[6]cells down 19042026 9H40'!$B:$B,'[6]cells down 19042026 9H40'!$B:$B,"")</f>
        <v/>
      </c>
      <c r="BR1058" s="9" t="s">
        <v>2602</v>
      </c>
      <c r="BS1058" s="9" t="s">
        <v>12</v>
      </c>
      <c r="BT1058" s="108"/>
    </row>
    <row r="1059" spans="1:72" s="9" customFormat="1" x14ac:dyDescent="0.35">
      <c r="A1059" s="1" t="s">
        <v>4487</v>
      </c>
      <c r="B1059" s="1" t="s">
        <v>4488</v>
      </c>
      <c r="C1059" s="3" t="str">
        <f>_xlfn.XLOOKUP(B1059,'[1]daily break down'!$D:$D,'[1]daily break down'!$E:$E,"")</f>
        <v>Yaounde</v>
      </c>
      <c r="D1059" s="1" t="s">
        <v>11</v>
      </c>
      <c r="E1059" s="1" t="s">
        <v>12</v>
      </c>
      <c r="F1059" s="3" t="s">
        <v>37</v>
      </c>
      <c r="G1059" s="1" t="s">
        <v>38</v>
      </c>
      <c r="H1059" s="34" t="str">
        <f>_xlfn.XLOOKUP(B1059,[2]CALCULATION!$B:$B,[2]CALCULATION!$H:$H,"")</f>
        <v>ZTE</v>
      </c>
      <c r="I1059" s="28">
        <v>13.868556899607057</v>
      </c>
      <c r="J1059" s="28">
        <v>13.868556899607057</v>
      </c>
      <c r="K1059" s="28">
        <v>13.868556899607057</v>
      </c>
      <c r="L1059" s="28">
        <v>13.868556899607057</v>
      </c>
      <c r="M1059" s="28">
        <v>13.868556899607057</v>
      </c>
      <c r="N1059" s="28">
        <v>13.868556899607057</v>
      </c>
      <c r="O1059" s="28">
        <v>0</v>
      </c>
      <c r="P1059" s="28">
        <v>0</v>
      </c>
      <c r="Q1059" s="28">
        <v>0</v>
      </c>
      <c r="R1059" s="28">
        <v>0</v>
      </c>
      <c r="S1059" s="93">
        <v>1.1539830723704667</v>
      </c>
      <c r="T1059" s="93">
        <f>_xlfn.XLOOKUP(B1059,'[3]Nur des jours'!$B:$B,'[3]Nur des jours'!$U:$U,"")</f>
        <v>0</v>
      </c>
      <c r="U1059" s="93">
        <v>0.2942787922370324</v>
      </c>
      <c r="V1059" s="93">
        <v>0</v>
      </c>
      <c r="W1059" s="93">
        <v>0</v>
      </c>
      <c r="X1059" s="93">
        <v>0</v>
      </c>
      <c r="Y1059" s="93">
        <v>5.6394517639605672E-2</v>
      </c>
      <c r="Z1059" s="93">
        <v>0</v>
      </c>
      <c r="AA1059" s="93">
        <v>0</v>
      </c>
      <c r="AB1059" s="93">
        <v>0</v>
      </c>
      <c r="AC1059" s="93">
        <f>_xlfn.XLOOKUP(B1059,'[3]Nur des jours'!$B:$B,'[3]Nur des jours'!$N:$N,"")</f>
        <v>3.128272736871282E-2</v>
      </c>
      <c r="AD1059" s="93">
        <v>3.128272736871282E-2</v>
      </c>
      <c r="AE1059" s="93">
        <v>0</v>
      </c>
      <c r="AF1059" s="93">
        <v>0</v>
      </c>
      <c r="AG1059" s="93"/>
      <c r="AH1059" s="93">
        <v>0</v>
      </c>
      <c r="AI1059" s="93">
        <v>0</v>
      </c>
      <c r="AJ1059" s="93">
        <v>0</v>
      </c>
      <c r="AK1059" s="93">
        <v>0</v>
      </c>
      <c r="AL1059" s="93">
        <v>0</v>
      </c>
      <c r="AM1059" s="49" t="s">
        <v>5559</v>
      </c>
      <c r="AN1059" s="49"/>
      <c r="AO1059" s="48" t="str" cm="1">
        <f t="array" ref="AO1059">IFERROR(_xlfn.IFS(
AQ1059="MPR ISSUE","PDH",
AQ1059="BSS Hardware Issue","BSS",
AQ1059="Sites strategiques, MLL, Pylone, etc.","ENVTECH",
AQ1059="AKTIVCO DEFAUT GE &amp; POWER Cabinet","AKTIVCO",
AQ1059="AKTIVCO Coupure ENEO &amp; Baisse de tension","AKTIVCO GRID ONLY",
AQ1059="Coupure ENEO &amp; Baisse de tension","IHS GRID ONLY",
AQ1059="Defaut GE &amp; POWER Cabinet","IHS",
AQ1059="Sharing","Partners",
AQ1059="Sites strategiques &amp; DataCenter","SST &amp; DC",
AQ1059="Exclu","Exclu",
AQ1059="SAT","SAT",
AQ1059="SPARE-ISSUE","SPARE-ISSUE",
AQ1059="Fiber CAmtel","TRANS_FO_CAMTEL",
AQ1059="Fiber AOF","Fiber AOF",
AQ1059="Projet OCM (HUAWEI)","TRAVAUX-HUAWEI",
AQ1059="Projet OCM (NOKIA)","TRAVAUX-NOKIA",
AQ1059="ACCESS-ISSUE","ACCESS-ISSUE",
AQ1059="Projet OCM (ZTE, NOKIA, autres projets)","TRAVAUX OCM",
AQ1059="No root CAuse","No root cause",
AQ1059="ODU HS","PDH",
AQ1059="IP &amp; VLAN","PDH",
AQ1059="Warehouse HUAWEI","SPARE-ISSUE",
AQ1059="SPARE-HS","SPARE-ISSUE",
AQ1059="Power Telco","BSS",AQ1059="no impacts","no impacts"
),"")</f>
        <v>No root cause</v>
      </c>
      <c r="AP1059" s="48" t="str" cm="1">
        <f t="array" ref="AP1059">IFERROR(_xlfn.IFS(
AQ1059="MPR ISSUE","TX ISSUE",
AQ1059="BSS Hardware Issue","RAN ISSUE",
AQ1059="Sites strategiques, MLL, Pylone, etc.","ENVTECH",
AQ1059="AKTIVCO DEFAUT GE &amp; POWER Cabinet","POWER ISSUE",
AQ1059="AKTIVCO Coupure ENEO &amp; Baisse de tension","POWER ISSUE",
AQ1059="Coupure ENEO &amp; Baisse de tension","POWER ISSUE",
AQ1059="Defaut GE &amp; POWER Cabinet","POWER ISSUE",
AQ1059="Sharing","POWER ISSUE",
AQ1059="Sites strategiques &amp; DataCenter","POWER ISSUE",
AQ1059="Exclu","Exclu",
AQ1059="SAT","TX ISSUE",
AQ1059="SPARE-ISSUE","SPARE-ISSUE",
AQ1059="Fiber CAmtel","TX ISSUE",
AQ1059="Fiber AOF","TX ISSUE",
AQ1059="Projet OCM (HUAWEI)","TRAVAUX-HUAWEI",
AQ1059="Projet OCM (NOKIA)","TRAVAUX -NOKIA",
AQ1059="ACCESS-ISSUE","ACCESS-ISSUE",
AQ1059="Projet OCM (ZTE, NOKIA, autres projets)","TRAVAUX OCM",
AQ1059="No root CAuse","No root cause",
AQ1059="ODU HS","TX ISSUE",
AQ1059="IP &amp; VLAN","TX ISSUE",
AQ1059="Warehouse HUAWEI","SPARE-ISSUE",
AQ1059="SPARE-HS","SPARE-ISSUE",
AQ1059="Power Telco","RAN ISSUE",AQ1059="no impacts","no impacts"
),"")</f>
        <v>No root cause</v>
      </c>
      <c r="AQ1059" s="127" t="s">
        <v>5344</v>
      </c>
      <c r="AR1059" s="48" t="str" cm="1">
        <f t="array" ref="AR1059">IFERROR(_xlfn.IFS(
AQ1059="MPR ISSUE","ACTIVE",
AQ1059="BSS Hardware Issue","ACTIVE",
AQ1059="Sites strategiques, MLL, Pylone, etc.","PASSIVE",
AQ1059="AKTIVCO DEFAUT GE &amp; POWER Cabinet","PASSIVE",
AQ1059="AKTIVCO Coupure ENEO &amp; Baisse de tension","PASSIVE",
AQ1059="Coupure ENEO &amp; Baisse de tension","PASSIVE",
AQ1059="Defaut GE &amp; POWER Cabinet","PASSIVE",
AQ1059="Sharing","PASSIVE",
AQ1059="Sites strategiques &amp; DataCenter","PASSIVE",
AQ1059="Exclu","Exclu",
AQ1059="SAT","ACTIVE",
AQ1059="SPARE-ISSUE","SPARE-ISSUE",
AQ1059="Fiber CAmtel","ACTIVE",
AQ1059="Fiber AOF","ACTIVE",
AQ1059="Projet OCM (HUAWEI)","PLANNED WORKS",
AQ1059="Projet OCM (NOKIA)","PLANNED WORKS",
AQ1059="ACCESS-ISSUE","ACCESS-ISSUE",
AQ1059="Projet OCM (ZTE, NOKIA, autres projets)","PLANNED WORKS",
AQ1059="No root CAuse","No root cause",
AQ1059="ODU HS","ACTIVE",
AQ1059="IP &amp; VLAN","ACTIVE",
AQ1059="Warehouse HUAWEI","SPARE-ISSUE",
AQ1059="SPARE-HS","SPARE-ISSUE",
AQ1059="Power Telco","ACTIVE", AQ1059="no impacts","no impacts"
),"")</f>
        <v>No root cause</v>
      </c>
      <c r="AS1059" s="92" t="s">
        <v>5537</v>
      </c>
      <c r="AT1059" s="98" t="s">
        <v>4488</v>
      </c>
      <c r="AV1059" s="17" t="s">
        <v>5537</v>
      </c>
      <c r="AW1059" s="7" t="s">
        <v>5537</v>
      </c>
      <c r="AX1059" s="6" t="s">
        <v>5537</v>
      </c>
      <c r="AY1059" s="7"/>
      <c r="AZ1059" s="3" t="s">
        <v>5537</v>
      </c>
      <c r="BA1059" s="18" t="s">
        <v>5537</v>
      </c>
      <c r="BB1059" s="18" t="s">
        <v>5537</v>
      </c>
      <c r="BC1059" s="18" t="s">
        <v>5537</v>
      </c>
      <c r="BD1059" s="18" t="s">
        <v>5537</v>
      </c>
      <c r="BE1059" s="18" t="s">
        <v>5537</v>
      </c>
      <c r="BF1059" s="18" t="s">
        <v>5537</v>
      </c>
      <c r="BG1059" s="18" t="s">
        <v>5537</v>
      </c>
      <c r="BH1059" s="18" t="s">
        <v>5537</v>
      </c>
      <c r="BI1059" s="18" t="s">
        <v>5537</v>
      </c>
      <c r="BJ1059" s="18" t="s">
        <v>5537</v>
      </c>
      <c r="BK1059" s="18" t="s">
        <v>5537</v>
      </c>
      <c r="BL1059" s="9" t="s">
        <v>5537</v>
      </c>
      <c r="BM1059" s="14" t="s">
        <v>5537</v>
      </c>
      <c r="BN1059" s="14" t="s">
        <v>5537</v>
      </c>
      <c r="BO1059" s="14" t="str">
        <f>_xlfn.XLOOKUP(B1059,'[4]cell downs 18042026 17h'!$B:$B,'[4]cell downs 18042026 17h'!$B:$B,"")</f>
        <v/>
      </c>
      <c r="BP1059" s="14" t="str">
        <f>_xlfn.XLOOKUP(B1059,'[5]Cells Huawei 19042026 15h'!$B:$B,'[5]Cells Huawei 19042026 15h'!$B:$B,"")</f>
        <v/>
      </c>
      <c r="BQ1059" s="9" t="str">
        <f>_xlfn.XLOOKUP(B1059,'[6]cells down 19042026 9H40'!$B:$B,'[6]cells down 19042026 9H40'!$B:$B,"")</f>
        <v/>
      </c>
      <c r="BR1059" s="9" t="s">
        <v>4488</v>
      </c>
      <c r="BS1059" s="9" t="s">
        <v>12</v>
      </c>
      <c r="BT1059" s="108"/>
    </row>
    <row r="1060" spans="1:72" s="9" customFormat="1" x14ac:dyDescent="0.35">
      <c r="A1060" s="1" t="s">
        <v>2573</v>
      </c>
      <c r="B1060" s="8" t="s">
        <v>2574</v>
      </c>
      <c r="C1060" s="3" t="str">
        <f>_xlfn.XLOOKUP(B1060,'[1]daily break down'!$D:$D,'[1]daily break down'!$E:$E,"")</f>
        <v>CENTRE</v>
      </c>
      <c r="D1060" s="1" t="s">
        <v>11</v>
      </c>
      <c r="E1060" s="1" t="s">
        <v>12</v>
      </c>
      <c r="F1060" s="3" t="s">
        <v>37</v>
      </c>
      <c r="G1060" s="1" t="s">
        <v>2573</v>
      </c>
      <c r="H1060" s="34" t="str">
        <f>_xlfn.XLOOKUP(B1060,[2]CALCULATION!$B:$B,[2]CALCULATION!$H:$H,"")</f>
        <v>ZTE</v>
      </c>
      <c r="I1060" s="28">
        <v>0</v>
      </c>
      <c r="J1060" s="28">
        <v>0</v>
      </c>
      <c r="K1060" s="28">
        <v>0.68436762519511585</v>
      </c>
      <c r="L1060" s="28">
        <v>1.5409507666230065</v>
      </c>
      <c r="M1060" s="28">
        <v>1.5409507666230065</v>
      </c>
      <c r="N1060" s="28">
        <v>1.5409507666230065</v>
      </c>
      <c r="O1060" s="28">
        <v>1.5409507666230065</v>
      </c>
      <c r="P1060" s="28">
        <v>1.5409507666230065</v>
      </c>
      <c r="Q1060" s="28">
        <v>1.5409507666230065</v>
      </c>
      <c r="R1060" s="28">
        <v>1.5409507666230065</v>
      </c>
      <c r="S1060" s="93">
        <v>1.3901195092927894</v>
      </c>
      <c r="T1060" s="93">
        <f>_xlfn.XLOOKUP(B1060,'[3]Nur des jours'!$B:$B,'[3]Nur des jours'!$U:$U,"")</f>
        <v>0</v>
      </c>
      <c r="U1060" s="93">
        <v>0</v>
      </c>
      <c r="V1060" s="93">
        <v>0</v>
      </c>
      <c r="W1060" s="93">
        <v>0</v>
      </c>
      <c r="X1060" s="93">
        <v>0</v>
      </c>
      <c r="Y1060" s="93">
        <v>0</v>
      </c>
      <c r="Z1060" s="93">
        <v>0</v>
      </c>
      <c r="AA1060" s="93">
        <v>0</v>
      </c>
      <c r="AB1060" s="93">
        <v>1.8744667311583155E-2</v>
      </c>
      <c r="AC1060" s="93">
        <f>_xlfn.XLOOKUP(B1060,'[3]Nur des jours'!$B:$B,'[3]Nur des jours'!$N:$N,"")</f>
        <v>2.9213858283894445E-2</v>
      </c>
      <c r="AD1060" s="93">
        <v>2.9213858283894445E-2</v>
      </c>
      <c r="AE1060" s="93">
        <v>0</v>
      </c>
      <c r="AF1060" s="93">
        <v>0</v>
      </c>
      <c r="AG1060" s="93"/>
      <c r="AH1060" s="93">
        <v>0</v>
      </c>
      <c r="AI1060" s="93">
        <v>0</v>
      </c>
      <c r="AJ1060" s="93">
        <v>0</v>
      </c>
      <c r="AK1060" s="93">
        <v>0</v>
      </c>
      <c r="AL1060" s="93">
        <v>0</v>
      </c>
      <c r="AM1060" s="49" t="s">
        <v>5559</v>
      </c>
      <c r="AN1060" s="49"/>
      <c r="AO1060" s="48" t="str" cm="1">
        <f t="array" ref="AO1060">IFERROR(_xlfn.IFS(
AQ1060="MPR ISSUE","PDH",
AQ1060="BSS Hardware Issue","BSS",
AQ1060="Sites strategiques, MLL, Pylone, etc.","ENVTECH",
AQ1060="AKTIVCO DEFAUT GE &amp; POWER Cabinet","AKTIVCO",
AQ1060="AKTIVCO Coupure ENEO &amp; Baisse de tension","AKTIVCO GRID ONLY",
AQ1060="Coupure ENEO &amp; Baisse de tension","IHS GRID ONLY",
AQ1060="Defaut GE &amp; POWER Cabinet","IHS",
AQ1060="Sharing","Partners",
AQ1060="Sites strategiques &amp; DataCenter","SST &amp; DC",
AQ1060="Exclu","Exclu",
AQ1060="SAT","SAT",
AQ1060="SPARE-ISSUE","SPARE-ISSUE",
AQ1060="Fiber CAmtel","TRANS_FO_CAMTEL",
AQ1060="Fiber AOF","Fiber AOF",
AQ1060="Projet OCM (HUAWEI)","TRAVAUX-HUAWEI",
AQ1060="Projet OCM (NOKIA)","TRAVAUX-NOKIA",
AQ1060="ACCESS-ISSUE","ACCESS-ISSUE",
AQ1060="Projet OCM (ZTE, NOKIA, autres projets)","TRAVAUX OCM",
AQ1060="No root CAuse","No root cause",
AQ1060="ODU HS","PDH",
AQ1060="IP &amp; VLAN","PDH",
AQ1060="Warehouse HUAWEI","SPARE-ISSUE",
AQ1060="SPARE-HS","SPARE-ISSUE",
AQ1060="Power Telco","BSS",AQ1060="no impacts","no impacts"
),"")</f>
        <v>No root cause</v>
      </c>
      <c r="AP1060" s="48" t="str" cm="1">
        <f t="array" ref="AP1060">IFERROR(_xlfn.IFS(
AQ1060="MPR ISSUE","TX ISSUE",
AQ1060="BSS Hardware Issue","RAN ISSUE",
AQ1060="Sites strategiques, MLL, Pylone, etc.","ENVTECH",
AQ1060="AKTIVCO DEFAUT GE &amp; POWER Cabinet","POWER ISSUE",
AQ1060="AKTIVCO Coupure ENEO &amp; Baisse de tension","POWER ISSUE",
AQ1060="Coupure ENEO &amp; Baisse de tension","POWER ISSUE",
AQ1060="Defaut GE &amp; POWER Cabinet","POWER ISSUE",
AQ1060="Sharing","POWER ISSUE",
AQ1060="Sites strategiques &amp; DataCenter","POWER ISSUE",
AQ1060="Exclu","Exclu",
AQ1060="SAT","TX ISSUE",
AQ1060="SPARE-ISSUE","SPARE-ISSUE",
AQ1060="Fiber CAmtel","TX ISSUE",
AQ1060="Fiber AOF","TX ISSUE",
AQ1060="Projet OCM (HUAWEI)","TRAVAUX-HUAWEI",
AQ1060="Projet OCM (NOKIA)","TRAVAUX -NOKIA",
AQ1060="ACCESS-ISSUE","ACCESS-ISSUE",
AQ1060="Projet OCM (ZTE, NOKIA, autres projets)","TRAVAUX OCM",
AQ1060="No root CAuse","No root cause",
AQ1060="ODU HS","TX ISSUE",
AQ1060="IP &amp; VLAN","TX ISSUE",
AQ1060="Warehouse HUAWEI","SPARE-ISSUE",
AQ1060="SPARE-HS","SPARE-ISSUE",
AQ1060="Power Telco","RAN ISSUE",AQ1060="no impacts","no impacts"
),"")</f>
        <v>No root cause</v>
      </c>
      <c r="AQ1060" s="127" t="s">
        <v>5344</v>
      </c>
      <c r="AR1060" s="48" t="str" cm="1">
        <f t="array" ref="AR1060">IFERROR(_xlfn.IFS(
AQ1060="MPR ISSUE","ACTIVE",
AQ1060="BSS Hardware Issue","ACTIVE",
AQ1060="Sites strategiques, MLL, Pylone, etc.","PASSIVE",
AQ1060="AKTIVCO DEFAUT GE &amp; POWER Cabinet","PASSIVE",
AQ1060="AKTIVCO Coupure ENEO &amp; Baisse de tension","PASSIVE",
AQ1060="Coupure ENEO &amp; Baisse de tension","PASSIVE",
AQ1060="Defaut GE &amp; POWER Cabinet","PASSIVE",
AQ1060="Sharing","PASSIVE",
AQ1060="Sites strategiques &amp; DataCenter","PASSIVE",
AQ1060="Exclu","Exclu",
AQ1060="SAT","ACTIVE",
AQ1060="SPARE-ISSUE","SPARE-ISSUE",
AQ1060="Fiber CAmtel","ACTIVE",
AQ1060="Fiber AOF","ACTIVE",
AQ1060="Projet OCM (HUAWEI)","PLANNED WORKS",
AQ1060="Projet OCM (NOKIA)","PLANNED WORKS",
AQ1060="ACCESS-ISSUE","ACCESS-ISSUE",
AQ1060="Projet OCM (ZTE, NOKIA, autres projets)","PLANNED WORKS",
AQ1060="No root CAuse","No root cause",
AQ1060="ODU HS","ACTIVE",
AQ1060="IP &amp; VLAN","ACTIVE",
AQ1060="Warehouse HUAWEI","SPARE-ISSUE",
AQ1060="SPARE-HS","SPARE-ISSUE",
AQ1060="Power Telco","ACTIVE", AQ1060="no impacts","no impacts"
),"")</f>
        <v>No root cause</v>
      </c>
      <c r="AS1060" s="92" t="s">
        <v>5537</v>
      </c>
      <c r="AT1060" s="98" t="s">
        <v>2574</v>
      </c>
      <c r="AV1060" s="17" t="s">
        <v>5537</v>
      </c>
      <c r="AW1060" s="7" t="s">
        <v>5537</v>
      </c>
      <c r="AX1060" s="6" t="s">
        <v>5537</v>
      </c>
      <c r="AY1060" s="7"/>
      <c r="AZ1060" s="3" t="s">
        <v>5537</v>
      </c>
      <c r="BA1060" s="18" t="s">
        <v>5537</v>
      </c>
      <c r="BB1060" s="18" t="s">
        <v>5537</v>
      </c>
      <c r="BC1060" s="18" t="s">
        <v>5537</v>
      </c>
      <c r="BD1060" s="18" t="s">
        <v>5537</v>
      </c>
      <c r="BE1060" s="18" t="s">
        <v>5537</v>
      </c>
      <c r="BF1060" s="18" t="s">
        <v>5537</v>
      </c>
      <c r="BG1060" s="18" t="s">
        <v>5537</v>
      </c>
      <c r="BH1060" s="18" t="s">
        <v>5537</v>
      </c>
      <c r="BI1060" s="18" t="s">
        <v>5537</v>
      </c>
      <c r="BJ1060" s="18" t="s">
        <v>5537</v>
      </c>
      <c r="BK1060" s="18" t="s">
        <v>5537</v>
      </c>
      <c r="BL1060" s="9" t="s">
        <v>5537</v>
      </c>
      <c r="BM1060" s="14" t="s">
        <v>5537</v>
      </c>
      <c r="BN1060" s="14" t="s">
        <v>5537</v>
      </c>
      <c r="BO1060" s="14" t="str">
        <f>_xlfn.XLOOKUP(B1060,'[4]cell downs 18042026 17h'!$B:$B,'[4]cell downs 18042026 17h'!$B:$B,"")</f>
        <v/>
      </c>
      <c r="BP1060" s="14" t="str">
        <f>_xlfn.XLOOKUP(B1060,'[5]Cells Huawei 19042026 15h'!$B:$B,'[5]Cells Huawei 19042026 15h'!$B:$B,"")</f>
        <v/>
      </c>
      <c r="BQ1060" s="9" t="str">
        <f>_xlfn.XLOOKUP(B1060,'[6]cells down 19042026 9H40'!$B:$B,'[6]cells down 19042026 9H40'!$B:$B,"")</f>
        <v>CTR_061</v>
      </c>
      <c r="BR1060" s="9" t="s">
        <v>2574</v>
      </c>
      <c r="BS1060" s="9" t="s">
        <v>5537</v>
      </c>
      <c r="BT1060" s="108"/>
    </row>
    <row r="1061" spans="1:72" s="9" customFormat="1" x14ac:dyDescent="0.35">
      <c r="A1061" s="1" t="s">
        <v>3267</v>
      </c>
      <c r="B1061" s="1" t="s">
        <v>3268</v>
      </c>
      <c r="C1061" s="3" t="str">
        <f>_xlfn.XLOOKUP(B1061,'[1]daily break down'!$D:$D,'[1]daily break down'!$E:$E,"")</f>
        <v>Bafoussam</v>
      </c>
      <c r="D1061" s="1" t="s">
        <v>21</v>
      </c>
      <c r="E1061" s="1" t="s">
        <v>36</v>
      </c>
      <c r="F1061" s="3" t="s">
        <v>102</v>
      </c>
      <c r="G1061" s="1" t="s">
        <v>299</v>
      </c>
      <c r="H1061" s="32" t="str">
        <f>_xlfn.XLOOKUP(B1061,[2]CALCULATION!$B:$B,[2]CALCULATION!$H:$H,"")</f>
        <v>Huawei</v>
      </c>
      <c r="I1061" s="28">
        <v>12.353377821152687</v>
      </c>
      <c r="J1061" s="28">
        <v>11.809318757080526</v>
      </c>
      <c r="K1061" s="28">
        <v>11.630272405852192</v>
      </c>
      <c r="L1061" s="28">
        <v>13.176769881831904</v>
      </c>
      <c r="M1061" s="28">
        <v>6.9795973838080307</v>
      </c>
      <c r="N1061" s="28">
        <v>9.1441516637987856</v>
      </c>
      <c r="O1061" s="28">
        <v>7.8101413108925239</v>
      </c>
      <c r="P1061" s="28">
        <v>8.5006977082637754</v>
      </c>
      <c r="Q1061" s="28">
        <v>9.7058496203268518</v>
      </c>
      <c r="R1061" s="28">
        <v>7.995750970941665</v>
      </c>
      <c r="S1061" s="93">
        <v>8.3316746710498144</v>
      </c>
      <c r="T1061" s="93">
        <f>_xlfn.XLOOKUP(B1061,'[3]Nur des jours'!$B:$B,'[3]Nur des jours'!$U:$U,"")</f>
        <v>0</v>
      </c>
      <c r="U1061" s="93">
        <v>0</v>
      </c>
      <c r="V1061" s="93">
        <v>0</v>
      </c>
      <c r="W1061" s="93">
        <v>0</v>
      </c>
      <c r="X1061" s="93">
        <v>0</v>
      </c>
      <c r="Y1061" s="93">
        <v>0</v>
      </c>
      <c r="Z1061" s="93">
        <v>0</v>
      </c>
      <c r="AA1061" s="93">
        <v>0</v>
      </c>
      <c r="AB1061" s="93">
        <v>0</v>
      </c>
      <c r="AC1061" s="93">
        <f>_xlfn.XLOOKUP(B1061,'[3]Nur des jours'!$B:$B,'[3]Nur des jours'!$N:$N,"")</f>
        <v>2.8767981325959601E-2</v>
      </c>
      <c r="AD1061" s="93">
        <v>2.8767981325959601E-2</v>
      </c>
      <c r="AE1061" s="93">
        <v>0</v>
      </c>
      <c r="AF1061" s="93">
        <v>0</v>
      </c>
      <c r="AG1061" s="93"/>
      <c r="AH1061" s="93">
        <v>0</v>
      </c>
      <c r="AI1061" s="93">
        <v>0</v>
      </c>
      <c r="AJ1061" s="93">
        <v>0</v>
      </c>
      <c r="AK1061" s="93">
        <v>0</v>
      </c>
      <c r="AL1061" s="93">
        <v>0</v>
      </c>
      <c r="AM1061" s="49" t="s">
        <v>5559</v>
      </c>
      <c r="AN1061" s="49"/>
      <c r="AO1061" s="48" t="str" cm="1">
        <f t="array" ref="AO1061">IFERROR(_xlfn.IFS(
AQ1061="MPR ISSUE","PDH",
AQ1061="BSS Hardware Issue","BSS",
AQ1061="Sites strategiques, MLL, Pylone, etc.","ENVTECH",
AQ1061="AKTIVCO DEFAUT GE &amp; POWER Cabinet","AKTIVCO",
AQ1061="AKTIVCO Coupure ENEO &amp; Baisse de tension","AKTIVCO GRID ONLY",
AQ1061="Coupure ENEO &amp; Baisse de tension","IHS GRID ONLY",
AQ1061="Defaut GE &amp; POWER Cabinet","IHS",
AQ1061="Sharing","Partners",
AQ1061="Sites strategiques &amp; DataCenter","SST &amp; DC",
AQ1061="Exclu","Exclu",
AQ1061="SAT","SAT",
AQ1061="SPARE-ISSUE","SPARE-ISSUE",
AQ1061="Fiber CAmtel","TRANS_FO_CAMTEL",
AQ1061="Fiber AOF","Fiber AOF",
AQ1061="Projet OCM (HUAWEI)","TRAVAUX-HUAWEI",
AQ1061="Projet OCM (NOKIA)","TRAVAUX-NOKIA",
AQ1061="ACCESS-ISSUE","ACCESS-ISSUE",
AQ1061="Projet OCM (ZTE, NOKIA, autres projets)","TRAVAUX OCM",
AQ1061="No root CAuse","No root cause",
AQ1061="ODU HS","PDH",
AQ1061="IP &amp; VLAN","PDH",
AQ1061="Warehouse HUAWEI","SPARE-ISSUE",
AQ1061="SPARE-HS","SPARE-ISSUE",
AQ1061="Power Telco","BSS",AQ1061="no impacts","no impacts"
),"")</f>
        <v>No root cause</v>
      </c>
      <c r="AP1061" s="48" t="str" cm="1">
        <f t="array" ref="AP1061">IFERROR(_xlfn.IFS(
AQ1061="MPR ISSUE","TX ISSUE",
AQ1061="BSS Hardware Issue","RAN ISSUE",
AQ1061="Sites strategiques, MLL, Pylone, etc.","ENVTECH",
AQ1061="AKTIVCO DEFAUT GE &amp; POWER Cabinet","POWER ISSUE",
AQ1061="AKTIVCO Coupure ENEO &amp; Baisse de tension","POWER ISSUE",
AQ1061="Coupure ENEO &amp; Baisse de tension","POWER ISSUE",
AQ1061="Defaut GE &amp; POWER Cabinet","POWER ISSUE",
AQ1061="Sharing","POWER ISSUE",
AQ1061="Sites strategiques &amp; DataCenter","POWER ISSUE",
AQ1061="Exclu","Exclu",
AQ1061="SAT","TX ISSUE",
AQ1061="SPARE-ISSUE","SPARE-ISSUE",
AQ1061="Fiber CAmtel","TX ISSUE",
AQ1061="Fiber AOF","TX ISSUE",
AQ1061="Projet OCM (HUAWEI)","TRAVAUX-HUAWEI",
AQ1061="Projet OCM (NOKIA)","TRAVAUX -NOKIA",
AQ1061="ACCESS-ISSUE","ACCESS-ISSUE",
AQ1061="Projet OCM (ZTE, NOKIA, autres projets)","TRAVAUX OCM",
AQ1061="No root CAuse","No root cause",
AQ1061="ODU HS","TX ISSUE",
AQ1061="IP &amp; VLAN","TX ISSUE",
AQ1061="Warehouse HUAWEI","SPARE-ISSUE",
AQ1061="SPARE-HS","SPARE-ISSUE",
AQ1061="Power Telco","RAN ISSUE",AQ1061="no impacts","no impacts"
),"")</f>
        <v>No root cause</v>
      </c>
      <c r="AQ1061" s="67" t="s">
        <v>5344</v>
      </c>
      <c r="AR1061" s="48" t="str" cm="1">
        <f t="array" ref="AR1061">IFERROR(_xlfn.IFS(
AQ1061="MPR ISSUE","ACTIVE",
AQ1061="BSS Hardware Issue","ACTIVE",
AQ1061="Sites strategiques, MLL, Pylone, etc.","PASSIVE",
AQ1061="AKTIVCO DEFAUT GE &amp; POWER Cabinet","PASSIVE",
AQ1061="AKTIVCO Coupure ENEO &amp; Baisse de tension","PASSIVE",
AQ1061="Coupure ENEO &amp; Baisse de tension","PASSIVE",
AQ1061="Defaut GE &amp; POWER Cabinet","PASSIVE",
AQ1061="Sharing","PASSIVE",
AQ1061="Sites strategiques &amp; DataCenter","PASSIVE",
AQ1061="Exclu","Exclu",
AQ1061="SAT","ACTIVE",
AQ1061="SPARE-ISSUE","SPARE-ISSUE",
AQ1061="Fiber CAmtel","ACTIVE",
AQ1061="Fiber AOF","ACTIVE",
AQ1061="Projet OCM (HUAWEI)","PLANNED WORKS",
AQ1061="Projet OCM (NOKIA)","PLANNED WORKS",
AQ1061="ACCESS-ISSUE","ACCESS-ISSUE",
AQ1061="Projet OCM (ZTE, NOKIA, autres projets)","PLANNED WORKS",
AQ1061="No root CAuse","No root cause",
AQ1061="ODU HS","ACTIVE",
AQ1061="IP &amp; VLAN","ACTIVE",
AQ1061="Warehouse HUAWEI","SPARE-ISSUE",
AQ1061="SPARE-HS","SPARE-ISSUE",
AQ1061="Power Telco","ACTIVE", AQ1061="no impacts","no impacts"
),"")</f>
        <v>No root cause</v>
      </c>
      <c r="AS1061" s="92" t="s">
        <v>5537</v>
      </c>
      <c r="AT1061" s="98" t="s">
        <v>3268</v>
      </c>
      <c r="AV1061" s="17" t="s">
        <v>5537</v>
      </c>
      <c r="AW1061" s="7" t="s">
        <v>5537</v>
      </c>
      <c r="AX1061" s="6" t="s">
        <v>5537</v>
      </c>
      <c r="AY1061" s="7"/>
      <c r="AZ1061" s="3" t="s">
        <v>5537</v>
      </c>
      <c r="BA1061" s="18" t="s">
        <v>5537</v>
      </c>
      <c r="BB1061" s="18" t="s">
        <v>5537</v>
      </c>
      <c r="BC1061" s="18" t="s">
        <v>5537</v>
      </c>
      <c r="BD1061" s="18" t="s">
        <v>5537</v>
      </c>
      <c r="BE1061" s="18" t="s">
        <v>5537</v>
      </c>
      <c r="BF1061" s="18" t="s">
        <v>5537</v>
      </c>
      <c r="BG1061" s="18" t="s">
        <v>5537</v>
      </c>
      <c r="BH1061" s="18" t="s">
        <v>5537</v>
      </c>
      <c r="BI1061" s="18" t="s">
        <v>5537</v>
      </c>
      <c r="BJ1061" s="18" t="s">
        <v>5537</v>
      </c>
      <c r="BK1061" s="18" t="s">
        <v>5537</v>
      </c>
      <c r="BL1061" s="9" t="s">
        <v>5537</v>
      </c>
      <c r="BM1061" s="14" t="s">
        <v>5537</v>
      </c>
      <c r="BN1061" s="14" t="s">
        <v>5537</v>
      </c>
      <c r="BO1061" s="14" t="str">
        <f>_xlfn.XLOOKUP(B1061,'[4]cell downs 18042026 17h'!$B:$B,'[4]cell downs 18042026 17h'!$B:$B,"")</f>
        <v/>
      </c>
      <c r="BP1061" s="14" t="str">
        <f>_xlfn.XLOOKUP(B1061,'[5]Cells Huawei 19042026 15h'!$B:$B,'[5]Cells Huawei 19042026 15h'!$B:$B,"")</f>
        <v/>
      </c>
      <c r="BQ1061" s="9" t="str">
        <f>_xlfn.XLOOKUP(B1061,'[6]cells down 19042026 9H40'!$B:$B,'[6]cells down 19042026 9H40'!$B:$B,"")</f>
        <v/>
      </c>
      <c r="BR1061" s="9" t="s">
        <v>5537</v>
      </c>
      <c r="BS1061" s="9" t="s">
        <v>5537</v>
      </c>
      <c r="BT1061" s="108"/>
    </row>
    <row r="1062" spans="1:72" s="9" customFormat="1" x14ac:dyDescent="0.35">
      <c r="A1062" s="1" t="s">
        <v>4733</v>
      </c>
      <c r="B1062" s="8" t="s">
        <v>4734</v>
      </c>
      <c r="C1062" s="3" t="str">
        <f>_xlfn.XLOOKUP(B1062,'[1]daily break down'!$D:$D,'[1]daily break down'!$E:$E,"")</f>
        <v>Douala</v>
      </c>
      <c r="D1062" s="1" t="s">
        <v>11</v>
      </c>
      <c r="E1062" s="1" t="s">
        <v>12</v>
      </c>
      <c r="F1062" s="3" t="s">
        <v>31</v>
      </c>
      <c r="G1062" s="1" t="s">
        <v>32</v>
      </c>
      <c r="H1062" s="34" t="str">
        <f>_xlfn.XLOOKUP(B1062,[2]CALCULATION!$B:$B,[2]CALCULATION!$H:$H,"")</f>
        <v>ZTE</v>
      </c>
      <c r="I1062" s="28">
        <v>0</v>
      </c>
      <c r="J1062" s="28">
        <v>0</v>
      </c>
      <c r="K1062" s="28">
        <v>0</v>
      </c>
      <c r="L1062" s="28">
        <v>2.3185601812614315E-3</v>
      </c>
      <c r="M1062" s="28">
        <v>0</v>
      </c>
      <c r="N1062" s="28">
        <v>0</v>
      </c>
      <c r="O1062" s="28">
        <v>0</v>
      </c>
      <c r="P1062" s="28">
        <v>0</v>
      </c>
      <c r="Q1062" s="28">
        <v>0</v>
      </c>
      <c r="R1062" s="28">
        <v>0</v>
      </c>
      <c r="S1062" s="93">
        <v>13.796556688439729</v>
      </c>
      <c r="T1062" s="93">
        <f>_xlfn.XLOOKUP(B1062,'[3]Nur des jours'!$B:$B,'[3]Nur des jours'!$U:$U,"")</f>
        <v>0</v>
      </c>
      <c r="U1062" s="93">
        <v>0</v>
      </c>
      <c r="V1062" s="93">
        <v>0</v>
      </c>
      <c r="W1062" s="93">
        <v>0</v>
      </c>
      <c r="X1062" s="93">
        <v>2.7804887096820302E-2</v>
      </c>
      <c r="Y1062" s="93">
        <v>0</v>
      </c>
      <c r="Z1062" s="93">
        <v>0</v>
      </c>
      <c r="AA1062" s="93">
        <v>0</v>
      </c>
      <c r="AB1062" s="93">
        <v>0</v>
      </c>
      <c r="AC1062" s="93">
        <f>_xlfn.XLOOKUP(B1062,'[3]Nur des jours'!$B:$B,'[3]Nur des jours'!$N:$N,"")</f>
        <v>2.7448185530472131E-2</v>
      </c>
      <c r="AD1062" s="93">
        <v>2.7448185530472131E-2</v>
      </c>
      <c r="AE1062" s="93">
        <v>0</v>
      </c>
      <c r="AF1062" s="93">
        <v>0</v>
      </c>
      <c r="AG1062" s="93"/>
      <c r="AH1062" s="93">
        <v>0</v>
      </c>
      <c r="AI1062" s="93">
        <v>0</v>
      </c>
      <c r="AJ1062" s="93">
        <v>0</v>
      </c>
      <c r="AK1062" s="93">
        <v>0</v>
      </c>
      <c r="AL1062" s="93">
        <v>0</v>
      </c>
      <c r="AM1062" s="49" t="s">
        <v>5559</v>
      </c>
      <c r="AN1062" s="49"/>
      <c r="AO1062" s="48" t="str" cm="1">
        <f t="array" ref="AO1062">IFERROR(_xlfn.IFS(
AQ1062="MPR ISSUE","PDH",
AQ1062="BSS Hardware Issue","BSS",
AQ1062="Sites strategiques, MLL, Pylone, etc.","ENVTECH",
AQ1062="AKTIVCO DEFAUT GE &amp; POWER Cabinet","AKTIVCO",
AQ1062="AKTIVCO Coupure ENEO &amp; Baisse de tension","AKTIVCO GRID ONLY",
AQ1062="Coupure ENEO &amp; Baisse de tension","IHS GRID ONLY",
AQ1062="Defaut GE &amp; POWER Cabinet","IHS",
AQ1062="Sharing","Partners",
AQ1062="Sites strategiques &amp; DataCenter","SST &amp; DC",
AQ1062="Exclu","Exclu",
AQ1062="SAT","SAT",
AQ1062="SPARE-ISSUE","SPARE-ISSUE",
AQ1062="Fiber CAmtel","TRANS_FO_CAMTEL",
AQ1062="Fiber AOF","Fiber AOF",
AQ1062="Projet OCM (HUAWEI)","TRAVAUX-HUAWEI",
AQ1062="Projet OCM (NOKIA)","TRAVAUX-NOKIA",
AQ1062="ACCESS-ISSUE","ACCESS-ISSUE",
AQ1062="Projet OCM (ZTE, NOKIA, autres projets)","TRAVAUX OCM",
AQ1062="No root CAuse","No root cause",
AQ1062="ODU HS","PDH",
AQ1062="IP &amp; VLAN","PDH",
AQ1062="Warehouse HUAWEI","SPARE-ISSUE",
AQ1062="SPARE-HS","SPARE-ISSUE",
AQ1062="Power Telco","BSS",AQ1062="no impacts","no impacts"
),"")</f>
        <v>No root cause</v>
      </c>
      <c r="AP1062" s="48" t="str" cm="1">
        <f t="array" ref="AP1062">IFERROR(_xlfn.IFS(
AQ1062="MPR ISSUE","TX ISSUE",
AQ1062="BSS Hardware Issue","RAN ISSUE",
AQ1062="Sites strategiques, MLL, Pylone, etc.","ENVTECH",
AQ1062="AKTIVCO DEFAUT GE &amp; POWER Cabinet","POWER ISSUE",
AQ1062="AKTIVCO Coupure ENEO &amp; Baisse de tension","POWER ISSUE",
AQ1062="Coupure ENEO &amp; Baisse de tension","POWER ISSUE",
AQ1062="Defaut GE &amp; POWER Cabinet","POWER ISSUE",
AQ1062="Sharing","POWER ISSUE",
AQ1062="Sites strategiques &amp; DataCenter","POWER ISSUE",
AQ1062="Exclu","Exclu",
AQ1062="SAT","TX ISSUE",
AQ1062="SPARE-ISSUE","SPARE-ISSUE",
AQ1062="Fiber CAmtel","TX ISSUE",
AQ1062="Fiber AOF","TX ISSUE",
AQ1062="Projet OCM (HUAWEI)","TRAVAUX-HUAWEI",
AQ1062="Projet OCM (NOKIA)","TRAVAUX -NOKIA",
AQ1062="ACCESS-ISSUE","ACCESS-ISSUE",
AQ1062="Projet OCM (ZTE, NOKIA, autres projets)","TRAVAUX OCM",
AQ1062="No root CAuse","No root cause",
AQ1062="ODU HS","TX ISSUE",
AQ1062="IP &amp; VLAN","TX ISSUE",
AQ1062="Warehouse HUAWEI","SPARE-ISSUE",
AQ1062="SPARE-HS","SPARE-ISSUE",
AQ1062="Power Telco","RAN ISSUE",AQ1062="no impacts","no impacts"
),"")</f>
        <v>No root cause</v>
      </c>
      <c r="AQ1062" s="127" t="s">
        <v>5344</v>
      </c>
      <c r="AR1062" s="48" t="str" cm="1">
        <f t="array" ref="AR1062">IFERROR(_xlfn.IFS(
AQ1062="MPR ISSUE","ACTIVE",
AQ1062="BSS Hardware Issue","ACTIVE",
AQ1062="Sites strategiques, MLL, Pylone, etc.","PASSIVE",
AQ1062="AKTIVCO DEFAUT GE &amp; POWER Cabinet","PASSIVE",
AQ1062="AKTIVCO Coupure ENEO &amp; Baisse de tension","PASSIVE",
AQ1062="Coupure ENEO &amp; Baisse de tension","PASSIVE",
AQ1062="Defaut GE &amp; POWER Cabinet","PASSIVE",
AQ1062="Sharing","PASSIVE",
AQ1062="Sites strategiques &amp; DataCenter","PASSIVE",
AQ1062="Exclu","Exclu",
AQ1062="SAT","ACTIVE",
AQ1062="SPARE-ISSUE","SPARE-ISSUE",
AQ1062="Fiber CAmtel","ACTIVE",
AQ1062="Fiber AOF","ACTIVE",
AQ1062="Projet OCM (HUAWEI)","PLANNED WORKS",
AQ1062="Projet OCM (NOKIA)","PLANNED WORKS",
AQ1062="ACCESS-ISSUE","ACCESS-ISSUE",
AQ1062="Projet OCM (ZTE, NOKIA, autres projets)","PLANNED WORKS",
AQ1062="No root CAuse","No root cause",
AQ1062="ODU HS","ACTIVE",
AQ1062="IP &amp; VLAN","ACTIVE",
AQ1062="Warehouse HUAWEI","SPARE-ISSUE",
AQ1062="SPARE-HS","SPARE-ISSUE",
AQ1062="Power Telco","ACTIVE", AQ1062="no impacts","no impacts"
),"")</f>
        <v>No root cause</v>
      </c>
      <c r="AS1062" s="92" t="s">
        <v>5537</v>
      </c>
      <c r="AT1062" s="98" t="s">
        <v>4734</v>
      </c>
      <c r="AV1062" s="17" t="s">
        <v>5537</v>
      </c>
      <c r="AW1062" s="7" t="s">
        <v>5537</v>
      </c>
      <c r="AX1062" s="6" t="s">
        <v>5537</v>
      </c>
      <c r="AY1062" s="7"/>
      <c r="AZ1062" s="3" t="s">
        <v>5537</v>
      </c>
      <c r="BA1062" s="18" t="s">
        <v>5537</v>
      </c>
      <c r="BB1062" s="18" t="s">
        <v>5537</v>
      </c>
      <c r="BC1062" s="18" t="s">
        <v>5537</v>
      </c>
      <c r="BD1062" s="18" t="s">
        <v>5537</v>
      </c>
      <c r="BE1062" s="18" t="s">
        <v>5537</v>
      </c>
      <c r="BF1062" s="18" t="s">
        <v>5537</v>
      </c>
      <c r="BG1062" s="18" t="s">
        <v>5537</v>
      </c>
      <c r="BH1062" s="18" t="s">
        <v>5537</v>
      </c>
      <c r="BI1062" s="18" t="s">
        <v>5537</v>
      </c>
      <c r="BJ1062" s="18" t="s">
        <v>5537</v>
      </c>
      <c r="BK1062" s="18" t="s">
        <v>5537</v>
      </c>
      <c r="BL1062" s="9" t="s">
        <v>5537</v>
      </c>
      <c r="BM1062" s="14" t="s">
        <v>5537</v>
      </c>
      <c r="BN1062" s="14" t="s">
        <v>5537</v>
      </c>
      <c r="BO1062" s="14" t="str">
        <f>_xlfn.XLOOKUP(B1062,'[4]cell downs 18042026 17h'!$B:$B,'[4]cell downs 18042026 17h'!$B:$B,"")</f>
        <v/>
      </c>
      <c r="BP1062" s="14" t="str">
        <f>_xlfn.XLOOKUP(B1062,'[5]Cells Huawei 19042026 15h'!$B:$B,'[5]Cells Huawei 19042026 15h'!$B:$B,"")</f>
        <v/>
      </c>
      <c r="BQ1062" s="9" t="str">
        <f>_xlfn.XLOOKUP(B1062,'[6]cells down 19042026 9H40'!$B:$B,'[6]cells down 19042026 9H40'!$B:$B,"")</f>
        <v/>
      </c>
      <c r="BR1062" s="9" t="s">
        <v>4734</v>
      </c>
      <c r="BS1062" s="9" t="s">
        <v>5537</v>
      </c>
      <c r="BT1062" s="108"/>
    </row>
    <row r="1063" spans="1:72" s="9" customFormat="1" x14ac:dyDescent="0.35">
      <c r="A1063" s="1" t="s">
        <v>2541</v>
      </c>
      <c r="B1063" s="1" t="s">
        <v>2542</v>
      </c>
      <c r="C1063" s="3" t="str">
        <f>_xlfn.XLOOKUP(B1063,'[1]daily break down'!$D:$D,'[1]daily break down'!$E:$E,"")</f>
        <v>Yaounde</v>
      </c>
      <c r="D1063" s="1" t="s">
        <v>21</v>
      </c>
      <c r="E1063" s="1" t="s">
        <v>36</v>
      </c>
      <c r="F1063" s="3" t="s">
        <v>37</v>
      </c>
      <c r="G1063" s="1" t="s">
        <v>38</v>
      </c>
      <c r="H1063" s="34" t="str">
        <f>_xlfn.XLOOKUP(B1063,[2]CALCULATION!$B:$B,[2]CALCULATION!$H:$H,"")</f>
        <v>ZTE</v>
      </c>
      <c r="I1063" s="28">
        <v>0</v>
      </c>
      <c r="J1063" s="28">
        <v>2.0421699725767839</v>
      </c>
      <c r="K1063" s="28">
        <v>0</v>
      </c>
      <c r="L1063" s="28">
        <v>0</v>
      </c>
      <c r="M1063" s="28">
        <v>0</v>
      </c>
      <c r="N1063" s="28">
        <v>0</v>
      </c>
      <c r="O1063" s="28">
        <v>0</v>
      </c>
      <c r="P1063" s="28">
        <v>0.41757268864519032</v>
      </c>
      <c r="Q1063" s="28">
        <v>0.15916023890444153</v>
      </c>
      <c r="R1063" s="28">
        <v>1.4238278073126662</v>
      </c>
      <c r="S1063" s="93">
        <v>2.1972816487031647E-2</v>
      </c>
      <c r="T1063" s="93">
        <f>_xlfn.XLOOKUP(B1063,'[3]Nur des jours'!$B:$B,'[3]Nur des jours'!$U:$U,"")</f>
        <v>0</v>
      </c>
      <c r="U1063" s="93">
        <v>1.2645070527034249E-2</v>
      </c>
      <c r="V1063" s="93">
        <v>0</v>
      </c>
      <c r="W1063" s="93">
        <v>0</v>
      </c>
      <c r="X1063" s="93">
        <v>8.211270057329019E-2</v>
      </c>
      <c r="Y1063" s="93">
        <v>8.1898679633482019E-2</v>
      </c>
      <c r="Z1063" s="93">
        <v>0</v>
      </c>
      <c r="AA1063" s="93">
        <v>0</v>
      </c>
      <c r="AB1063" s="93">
        <v>2.4663416401994103</v>
      </c>
      <c r="AC1063" s="93">
        <f>_xlfn.XLOOKUP(B1063,'[3]Nur des jours'!$B:$B,'[3]Nur des jours'!$N:$N,"")</f>
        <v>2.3899004945310384E-2</v>
      </c>
      <c r="AD1063" s="93">
        <v>2.3899004945310384E-2</v>
      </c>
      <c r="AE1063" s="93">
        <v>0</v>
      </c>
      <c r="AF1063" s="93">
        <v>0</v>
      </c>
      <c r="AG1063" s="93"/>
      <c r="AH1063" s="93">
        <v>0</v>
      </c>
      <c r="AI1063" s="93">
        <v>0</v>
      </c>
      <c r="AJ1063" s="93">
        <v>0</v>
      </c>
      <c r="AK1063" s="93">
        <v>0</v>
      </c>
      <c r="AL1063" s="93">
        <v>0</v>
      </c>
      <c r="AM1063" s="49" t="s">
        <v>5559</v>
      </c>
      <c r="AN1063" s="49"/>
      <c r="AO1063" s="48" t="str" cm="1">
        <f t="array" ref="AO1063">IFERROR(_xlfn.IFS(
AQ1063="MPR ISSUE","PDH",
AQ1063="BSS Hardware Issue","BSS",
AQ1063="Sites strategiques, MLL, Pylone, etc.","ENVTECH",
AQ1063="AKTIVCO DEFAUT GE &amp; POWER Cabinet","AKTIVCO",
AQ1063="AKTIVCO Coupure ENEO &amp; Baisse de tension","AKTIVCO GRID ONLY",
AQ1063="Coupure ENEO &amp; Baisse de tension","IHS GRID ONLY",
AQ1063="Defaut GE &amp; POWER Cabinet","IHS",
AQ1063="Sharing","Partners",
AQ1063="Sites strategiques &amp; DataCenter","SST &amp; DC",
AQ1063="Exclu","Exclu",
AQ1063="SAT","SAT",
AQ1063="SPARE-ISSUE","SPARE-ISSUE",
AQ1063="Fiber CAmtel","TRANS_FO_CAMTEL",
AQ1063="Fiber AOF","Fiber AOF",
AQ1063="Projet OCM (HUAWEI)","TRAVAUX-HUAWEI",
AQ1063="Projet OCM (NOKIA)","TRAVAUX-NOKIA",
AQ1063="ACCESS-ISSUE","ACCESS-ISSUE",
AQ1063="Projet OCM (ZTE, NOKIA, autres projets)","TRAVAUX OCM",
AQ1063="No root CAuse","No root cause",
AQ1063="ODU HS","PDH",
AQ1063="IP &amp; VLAN","PDH",
AQ1063="Warehouse HUAWEI","SPARE-ISSUE",
AQ1063="SPARE-HS","SPARE-ISSUE",
AQ1063="Power Telco","BSS",AQ1063="no impacts","no impacts"
),"")</f>
        <v>No root cause</v>
      </c>
      <c r="AP1063" s="48" t="str" cm="1">
        <f t="array" ref="AP1063">IFERROR(_xlfn.IFS(
AQ1063="MPR ISSUE","TX ISSUE",
AQ1063="BSS Hardware Issue","RAN ISSUE",
AQ1063="Sites strategiques, MLL, Pylone, etc.","ENVTECH",
AQ1063="AKTIVCO DEFAUT GE &amp; POWER Cabinet","POWER ISSUE",
AQ1063="AKTIVCO Coupure ENEO &amp; Baisse de tension","POWER ISSUE",
AQ1063="Coupure ENEO &amp; Baisse de tension","POWER ISSUE",
AQ1063="Defaut GE &amp; POWER Cabinet","POWER ISSUE",
AQ1063="Sharing","POWER ISSUE",
AQ1063="Sites strategiques &amp; DataCenter","POWER ISSUE",
AQ1063="Exclu","Exclu",
AQ1063="SAT","TX ISSUE",
AQ1063="SPARE-ISSUE","SPARE-ISSUE",
AQ1063="Fiber CAmtel","TX ISSUE",
AQ1063="Fiber AOF","TX ISSUE",
AQ1063="Projet OCM (HUAWEI)","TRAVAUX-HUAWEI",
AQ1063="Projet OCM (NOKIA)","TRAVAUX -NOKIA",
AQ1063="ACCESS-ISSUE","ACCESS-ISSUE",
AQ1063="Projet OCM (ZTE, NOKIA, autres projets)","TRAVAUX OCM",
AQ1063="No root CAuse","No root cause",
AQ1063="ODU HS","TX ISSUE",
AQ1063="IP &amp; VLAN","TX ISSUE",
AQ1063="Warehouse HUAWEI","SPARE-ISSUE",
AQ1063="SPARE-HS","SPARE-ISSUE",
AQ1063="Power Telco","RAN ISSUE",AQ1063="no impacts","no impacts"
),"")</f>
        <v>No root cause</v>
      </c>
      <c r="AQ1063" s="67" t="s">
        <v>5344</v>
      </c>
      <c r="AR1063" s="48" t="str" cm="1">
        <f t="array" ref="AR1063">IFERROR(_xlfn.IFS(
AQ1063="MPR ISSUE","ACTIVE",
AQ1063="BSS Hardware Issue","ACTIVE",
AQ1063="Sites strategiques, MLL, Pylone, etc.","PASSIVE",
AQ1063="AKTIVCO DEFAUT GE &amp; POWER Cabinet","PASSIVE",
AQ1063="AKTIVCO Coupure ENEO &amp; Baisse de tension","PASSIVE",
AQ1063="Coupure ENEO &amp; Baisse de tension","PASSIVE",
AQ1063="Defaut GE &amp; POWER Cabinet","PASSIVE",
AQ1063="Sharing","PASSIVE",
AQ1063="Sites strategiques &amp; DataCenter","PASSIVE",
AQ1063="Exclu","Exclu",
AQ1063="SAT","ACTIVE",
AQ1063="SPARE-ISSUE","SPARE-ISSUE",
AQ1063="Fiber CAmtel","ACTIVE",
AQ1063="Fiber AOF","ACTIVE",
AQ1063="Projet OCM (HUAWEI)","PLANNED WORKS",
AQ1063="Projet OCM (NOKIA)","PLANNED WORKS",
AQ1063="ACCESS-ISSUE","ACCESS-ISSUE",
AQ1063="Projet OCM (ZTE, NOKIA, autres projets)","PLANNED WORKS",
AQ1063="No root CAuse","No root cause",
AQ1063="ODU HS","ACTIVE",
AQ1063="IP &amp; VLAN","ACTIVE",
AQ1063="Warehouse HUAWEI","SPARE-ISSUE",
AQ1063="SPARE-HS","SPARE-ISSUE",
AQ1063="Power Telco","ACTIVE", AQ1063="no impacts","no impacts"
),"")</f>
        <v>No root cause</v>
      </c>
      <c r="AS1063" s="92" t="s">
        <v>5537</v>
      </c>
      <c r="AT1063" s="98" t="s">
        <v>2542</v>
      </c>
      <c r="AV1063" s="17" t="s">
        <v>5537</v>
      </c>
      <c r="AW1063" s="7" t="s">
        <v>5537</v>
      </c>
      <c r="AX1063" s="6" t="s">
        <v>5537</v>
      </c>
      <c r="AY1063" s="7"/>
      <c r="AZ1063" s="3" t="s">
        <v>5537</v>
      </c>
      <c r="BA1063" s="18" t="s">
        <v>5537</v>
      </c>
      <c r="BB1063" s="18" t="s">
        <v>5537</v>
      </c>
      <c r="BC1063" s="18" t="s">
        <v>5537</v>
      </c>
      <c r="BD1063" s="18" t="s">
        <v>5537</v>
      </c>
      <c r="BE1063" s="18" t="s">
        <v>5537</v>
      </c>
      <c r="BF1063" s="18" t="s">
        <v>5537</v>
      </c>
      <c r="BG1063" s="18" t="s">
        <v>5537</v>
      </c>
      <c r="BH1063" s="18" t="s">
        <v>5537</v>
      </c>
      <c r="BI1063" s="18" t="s">
        <v>5537</v>
      </c>
      <c r="BJ1063" s="18" t="s">
        <v>5537</v>
      </c>
      <c r="BK1063" s="18" t="s">
        <v>5537</v>
      </c>
      <c r="BL1063" s="9" t="s">
        <v>5537</v>
      </c>
      <c r="BM1063" s="14" t="s">
        <v>5537</v>
      </c>
      <c r="BN1063" s="14" t="s">
        <v>5537</v>
      </c>
      <c r="BO1063" s="14" t="str">
        <f>_xlfn.XLOOKUP(B1063,'[4]cell downs 18042026 17h'!$B:$B,'[4]cell downs 18042026 17h'!$B:$B,"")</f>
        <v/>
      </c>
      <c r="BP1063" s="14" t="str">
        <f>_xlfn.XLOOKUP(B1063,'[5]Cells Huawei 19042026 15h'!$B:$B,'[5]Cells Huawei 19042026 15h'!$B:$B,"")</f>
        <v/>
      </c>
      <c r="BQ1063" s="9" t="str">
        <f>_xlfn.XLOOKUP(B1063,'[6]cells down 19042026 9H40'!$B:$B,'[6]cells down 19042026 9H40'!$B:$B,"")</f>
        <v/>
      </c>
      <c r="BR1063" s="9" t="s">
        <v>5537</v>
      </c>
      <c r="BS1063" s="9" t="s">
        <v>66</v>
      </c>
      <c r="BT1063" s="108"/>
    </row>
    <row r="1064" spans="1:72" s="9" customFormat="1" x14ac:dyDescent="0.35">
      <c r="A1064" s="1" t="s">
        <v>2801</v>
      </c>
      <c r="B1064" s="8" t="s">
        <v>2802</v>
      </c>
      <c r="C1064" s="3" t="str">
        <f>_xlfn.XLOOKUP(B1064,'[1]daily break down'!$D:$D,'[1]daily break down'!$E:$E,"")</f>
        <v>CENTRE</v>
      </c>
      <c r="D1064" s="1" t="s">
        <v>11</v>
      </c>
      <c r="E1064" s="1" t="s">
        <v>12</v>
      </c>
      <c r="F1064" s="3" t="s">
        <v>37</v>
      </c>
      <c r="G1064" s="1" t="s">
        <v>1618</v>
      </c>
      <c r="H1064" s="34" t="str">
        <f>_xlfn.XLOOKUP(B1064,[2]CALCULATION!$B:$B,[2]CALCULATION!$H:$H,"")</f>
        <v>ZTE</v>
      </c>
      <c r="I1064" s="28">
        <v>0</v>
      </c>
      <c r="J1064" s="28">
        <v>0.13980917893006692</v>
      </c>
      <c r="K1064" s="28">
        <v>0</v>
      </c>
      <c r="L1064" s="28">
        <v>0</v>
      </c>
      <c r="M1064" s="28">
        <v>0.19961019652829567</v>
      </c>
      <c r="N1064" s="28">
        <v>0</v>
      </c>
      <c r="O1064" s="28">
        <v>0</v>
      </c>
      <c r="P1064" s="28">
        <v>0</v>
      </c>
      <c r="Q1064" s="28">
        <v>3.7562815145833865</v>
      </c>
      <c r="R1064" s="28">
        <v>0</v>
      </c>
      <c r="S1064" s="93">
        <v>2.0872927207197955</v>
      </c>
      <c r="T1064" s="93">
        <f>_xlfn.XLOOKUP(B1064,'[3]Nur des jours'!$B:$B,'[3]Nur des jours'!$U:$U,"")</f>
        <v>0</v>
      </c>
      <c r="U1064" s="93">
        <v>0</v>
      </c>
      <c r="V1064" s="93">
        <v>0</v>
      </c>
      <c r="W1064" s="93">
        <v>0</v>
      </c>
      <c r="X1064" s="93">
        <v>3.4885413188826091E-2</v>
      </c>
      <c r="Y1064" s="93">
        <v>0</v>
      </c>
      <c r="Z1064" s="93">
        <v>0</v>
      </c>
      <c r="AA1064" s="93">
        <v>0</v>
      </c>
      <c r="AB1064" s="93">
        <v>0</v>
      </c>
      <c r="AC1064" s="93">
        <f>_xlfn.XLOOKUP(B1064,'[3]Nur des jours'!$B:$B,'[3]Nur des jours'!$N:$N,"")</f>
        <v>2.0171473576975286E-2</v>
      </c>
      <c r="AD1064" s="93">
        <v>2.0171473576975286E-2</v>
      </c>
      <c r="AE1064" s="93">
        <v>0</v>
      </c>
      <c r="AF1064" s="93">
        <v>0</v>
      </c>
      <c r="AG1064" s="93"/>
      <c r="AH1064" s="93">
        <v>0</v>
      </c>
      <c r="AI1064" s="93">
        <v>0</v>
      </c>
      <c r="AJ1064" s="93">
        <v>0</v>
      </c>
      <c r="AK1064" s="93">
        <v>0</v>
      </c>
      <c r="AL1064" s="93">
        <v>0</v>
      </c>
      <c r="AM1064" s="49" t="s">
        <v>5559</v>
      </c>
      <c r="AN1064" s="49"/>
      <c r="AO1064" s="48" t="str" cm="1">
        <f t="array" ref="AO1064">IFERROR(_xlfn.IFS(
AQ1064="MPR ISSUE","PDH",
AQ1064="BSS Hardware Issue","BSS",
AQ1064="Sites strategiques, MLL, Pylone, etc.","ENVTECH",
AQ1064="AKTIVCO DEFAUT GE &amp; POWER Cabinet","AKTIVCO",
AQ1064="AKTIVCO Coupure ENEO &amp; Baisse de tension","AKTIVCO GRID ONLY",
AQ1064="Coupure ENEO &amp; Baisse de tension","IHS GRID ONLY",
AQ1064="Defaut GE &amp; POWER Cabinet","IHS",
AQ1064="Sharing","Partners",
AQ1064="Sites strategiques &amp; DataCenter","SST &amp; DC",
AQ1064="Exclu","Exclu",
AQ1064="SAT","SAT",
AQ1064="SPARE-ISSUE","SPARE-ISSUE",
AQ1064="Fiber CAmtel","TRANS_FO_CAMTEL",
AQ1064="Fiber AOF","Fiber AOF",
AQ1064="Projet OCM (HUAWEI)","TRAVAUX-HUAWEI",
AQ1064="Projet OCM (NOKIA)","TRAVAUX-NOKIA",
AQ1064="ACCESS-ISSUE","ACCESS-ISSUE",
AQ1064="Projet OCM (ZTE, NOKIA, autres projets)","TRAVAUX OCM",
AQ1064="No root CAuse","No root cause",
AQ1064="ODU HS","PDH",
AQ1064="IP &amp; VLAN","PDH",
AQ1064="Warehouse HUAWEI","SPARE-ISSUE",
AQ1064="SPARE-HS","SPARE-ISSUE",
AQ1064="Power Telco","BSS",AQ1064="no impacts","no impacts"
),"")</f>
        <v>No root cause</v>
      </c>
      <c r="AP1064" s="48" t="str" cm="1">
        <f t="array" ref="AP1064">IFERROR(_xlfn.IFS(
AQ1064="MPR ISSUE","TX ISSUE",
AQ1064="BSS Hardware Issue","RAN ISSUE",
AQ1064="Sites strategiques, MLL, Pylone, etc.","ENVTECH",
AQ1064="AKTIVCO DEFAUT GE &amp; POWER Cabinet","POWER ISSUE",
AQ1064="AKTIVCO Coupure ENEO &amp; Baisse de tension","POWER ISSUE",
AQ1064="Coupure ENEO &amp; Baisse de tension","POWER ISSUE",
AQ1064="Defaut GE &amp; POWER Cabinet","POWER ISSUE",
AQ1064="Sharing","POWER ISSUE",
AQ1064="Sites strategiques &amp; DataCenter","POWER ISSUE",
AQ1064="Exclu","Exclu",
AQ1064="SAT","TX ISSUE",
AQ1064="SPARE-ISSUE","SPARE-ISSUE",
AQ1064="Fiber CAmtel","TX ISSUE",
AQ1064="Fiber AOF","TX ISSUE",
AQ1064="Projet OCM (HUAWEI)","TRAVAUX-HUAWEI",
AQ1064="Projet OCM (NOKIA)","TRAVAUX -NOKIA",
AQ1064="ACCESS-ISSUE","ACCESS-ISSUE",
AQ1064="Projet OCM (ZTE, NOKIA, autres projets)","TRAVAUX OCM",
AQ1064="No root CAuse","No root cause",
AQ1064="ODU HS","TX ISSUE",
AQ1064="IP &amp; VLAN","TX ISSUE",
AQ1064="Warehouse HUAWEI","SPARE-ISSUE",
AQ1064="SPARE-HS","SPARE-ISSUE",
AQ1064="Power Telco","RAN ISSUE",AQ1064="no impacts","no impacts"
),"")</f>
        <v>No root cause</v>
      </c>
      <c r="AQ1064" s="127" t="s">
        <v>5344</v>
      </c>
      <c r="AR1064" s="48" t="str" cm="1">
        <f t="array" ref="AR1064">IFERROR(_xlfn.IFS(
AQ1064="MPR ISSUE","ACTIVE",
AQ1064="BSS Hardware Issue","ACTIVE",
AQ1064="Sites strategiques, MLL, Pylone, etc.","PASSIVE",
AQ1064="AKTIVCO DEFAUT GE &amp; POWER Cabinet","PASSIVE",
AQ1064="AKTIVCO Coupure ENEO &amp; Baisse de tension","PASSIVE",
AQ1064="Coupure ENEO &amp; Baisse de tension","PASSIVE",
AQ1064="Defaut GE &amp; POWER Cabinet","PASSIVE",
AQ1064="Sharing","PASSIVE",
AQ1064="Sites strategiques &amp; DataCenter","PASSIVE",
AQ1064="Exclu","Exclu",
AQ1064="SAT","ACTIVE",
AQ1064="SPARE-ISSUE","SPARE-ISSUE",
AQ1064="Fiber CAmtel","ACTIVE",
AQ1064="Fiber AOF","ACTIVE",
AQ1064="Projet OCM (HUAWEI)","PLANNED WORKS",
AQ1064="Projet OCM (NOKIA)","PLANNED WORKS",
AQ1064="ACCESS-ISSUE","ACCESS-ISSUE",
AQ1064="Projet OCM (ZTE, NOKIA, autres projets)","PLANNED WORKS",
AQ1064="No root CAuse","No root cause",
AQ1064="ODU HS","ACTIVE",
AQ1064="IP &amp; VLAN","ACTIVE",
AQ1064="Warehouse HUAWEI","SPARE-ISSUE",
AQ1064="SPARE-HS","SPARE-ISSUE",
AQ1064="Power Telco","ACTIVE", AQ1064="no impacts","no impacts"
),"")</f>
        <v>No root cause</v>
      </c>
      <c r="AS1064" s="92" t="s">
        <v>5537</v>
      </c>
      <c r="AT1064" s="98" t="s">
        <v>2802</v>
      </c>
      <c r="AV1064" s="17" t="s">
        <v>5537</v>
      </c>
      <c r="AW1064" s="7" t="s">
        <v>5537</v>
      </c>
      <c r="AX1064" s="6" t="s">
        <v>5537</v>
      </c>
      <c r="AY1064" s="7"/>
      <c r="AZ1064" s="3" t="s">
        <v>5537</v>
      </c>
      <c r="BA1064" s="18" t="s">
        <v>5537</v>
      </c>
      <c r="BB1064" s="18" t="s">
        <v>5537</v>
      </c>
      <c r="BC1064" s="18" t="s">
        <v>5537</v>
      </c>
      <c r="BD1064" s="18" t="s">
        <v>5537</v>
      </c>
      <c r="BE1064" s="18" t="s">
        <v>5537</v>
      </c>
      <c r="BF1064" s="18" t="s">
        <v>5537</v>
      </c>
      <c r="BG1064" s="18" t="s">
        <v>5537</v>
      </c>
      <c r="BH1064" s="18" t="s">
        <v>5537</v>
      </c>
      <c r="BI1064" s="18" t="s">
        <v>5537</v>
      </c>
      <c r="BJ1064" s="18" t="s">
        <v>5537</v>
      </c>
      <c r="BK1064" s="18" t="s">
        <v>5537</v>
      </c>
      <c r="BL1064" s="9" t="s">
        <v>5537</v>
      </c>
      <c r="BM1064" s="14" t="s">
        <v>5537</v>
      </c>
      <c r="BN1064" s="14" t="s">
        <v>5537</v>
      </c>
      <c r="BO1064" s="14" t="str">
        <f>_xlfn.XLOOKUP(B1064,'[4]cell downs 18042026 17h'!$B:$B,'[4]cell downs 18042026 17h'!$B:$B,"")</f>
        <v/>
      </c>
      <c r="BP1064" s="14" t="str">
        <f>_xlfn.XLOOKUP(B1064,'[5]Cells Huawei 19042026 15h'!$B:$B,'[5]Cells Huawei 19042026 15h'!$B:$B,"")</f>
        <v/>
      </c>
      <c r="BQ1064" s="9" t="str">
        <f>_xlfn.XLOOKUP(B1064,'[6]cells down 19042026 9H40'!$B:$B,'[6]cells down 19042026 9H40'!$B:$B,"")</f>
        <v/>
      </c>
      <c r="BR1064" s="9" t="s">
        <v>2802</v>
      </c>
      <c r="BS1064" s="9" t="s">
        <v>12</v>
      </c>
      <c r="BT1064" s="108"/>
    </row>
    <row r="1065" spans="1:72" s="9" customFormat="1" x14ac:dyDescent="0.35">
      <c r="A1065" s="1" t="s">
        <v>1478</v>
      </c>
      <c r="B1065" s="8" t="s">
        <v>1479</v>
      </c>
      <c r="C1065" s="3" t="str">
        <f>_xlfn.XLOOKUP(B1065,'[1]daily break down'!$D:$D,'[1]daily break down'!$E:$E,"")</f>
        <v>Bafoussam</v>
      </c>
      <c r="D1065" s="1" t="s">
        <v>11</v>
      </c>
      <c r="E1065" s="1" t="s">
        <v>145</v>
      </c>
      <c r="F1065" s="3" t="s">
        <v>102</v>
      </c>
      <c r="G1065" s="1" t="s">
        <v>299</v>
      </c>
      <c r="H1065" s="32" t="str">
        <f>_xlfn.XLOOKUP(B1065,[2]CALCULATION!$B:$B,[2]CALCULATION!$H:$H,"")</f>
        <v>Huawei</v>
      </c>
      <c r="I1065" s="28">
        <v>0</v>
      </c>
      <c r="J1065" s="28">
        <v>0</v>
      </c>
      <c r="K1065" s="28">
        <v>0</v>
      </c>
      <c r="L1065" s="28">
        <v>0</v>
      </c>
      <c r="M1065" s="28">
        <v>0</v>
      </c>
      <c r="N1065" s="28">
        <v>0</v>
      </c>
      <c r="O1065" s="28">
        <v>0</v>
      </c>
      <c r="P1065" s="28">
        <v>0</v>
      </c>
      <c r="Q1065" s="28">
        <v>8.9175391586979543E-5</v>
      </c>
      <c r="R1065" s="28">
        <v>0</v>
      </c>
      <c r="S1065" s="93">
        <v>1.8275604751835588</v>
      </c>
      <c r="T1065" s="93">
        <f>_xlfn.XLOOKUP(B1065,'[3]Nur des jours'!$B:$B,'[3]Nur des jours'!$U:$U,"")</f>
        <v>2.778705201850282E-2</v>
      </c>
      <c r="U1065" s="93">
        <v>0</v>
      </c>
      <c r="V1065" s="93">
        <v>0</v>
      </c>
      <c r="W1065" s="93">
        <v>2.7787052018502824E-2</v>
      </c>
      <c r="X1065" s="93">
        <v>0</v>
      </c>
      <c r="Y1065" s="93">
        <v>0</v>
      </c>
      <c r="Z1065" s="93">
        <v>0</v>
      </c>
      <c r="AA1065" s="93">
        <v>0</v>
      </c>
      <c r="AB1065" s="93">
        <v>9.6844475263459781E-2</v>
      </c>
      <c r="AC1065" s="93">
        <f>_xlfn.XLOOKUP(B1065,'[3]Nur des jours'!$B:$B,'[3]Nur des jours'!$N:$N,"")</f>
        <v>1.9137039034565807E-2</v>
      </c>
      <c r="AD1065" s="93">
        <v>1.9137039034565807E-2</v>
      </c>
      <c r="AE1065" s="93">
        <v>0</v>
      </c>
      <c r="AF1065" s="93">
        <v>0</v>
      </c>
      <c r="AG1065" s="93"/>
      <c r="AH1065" s="93">
        <v>0</v>
      </c>
      <c r="AI1065" s="93">
        <v>0</v>
      </c>
      <c r="AJ1065" s="93">
        <v>0</v>
      </c>
      <c r="AK1065" s="93">
        <v>0</v>
      </c>
      <c r="AL1065" s="93">
        <v>0</v>
      </c>
      <c r="AM1065" s="49" t="s">
        <v>5559</v>
      </c>
      <c r="AN1065" s="49"/>
      <c r="AO1065" s="48" t="str" cm="1">
        <f t="array" ref="AO1065">IFERROR(_xlfn.IFS(
AQ1065="MPR ISSUE","PDH",
AQ1065="BSS Hardware Issue","BSS",
AQ1065="Sites strategiques, MLL, Pylone, etc.","ENVTECH",
AQ1065="AKTIVCO DEFAUT GE &amp; POWER Cabinet","AKTIVCO",
AQ1065="AKTIVCO Coupure ENEO &amp; Baisse de tension","AKTIVCO GRID ONLY",
AQ1065="Coupure ENEO &amp; Baisse de tension","IHS GRID ONLY",
AQ1065="Defaut GE &amp; POWER Cabinet","IHS",
AQ1065="Sharing","Partners",
AQ1065="Sites strategiques &amp; DataCenter","SST &amp; DC",
AQ1065="Exclu","Exclu",
AQ1065="SAT","SAT",
AQ1065="SPARE-ISSUE","SPARE-ISSUE",
AQ1065="Fiber CAmtel","TRANS_FO_CAMTEL",
AQ1065="Fiber AOF","Fiber AOF",
AQ1065="Projet OCM (HUAWEI)","TRAVAUX-HUAWEI",
AQ1065="Projet OCM (NOKIA)","TRAVAUX-NOKIA",
AQ1065="ACCESS-ISSUE","ACCESS-ISSUE",
AQ1065="Projet OCM (ZTE, NOKIA, autres projets)","TRAVAUX OCM",
AQ1065="No root CAuse","No root cause",
AQ1065="ODU HS","PDH",
AQ1065="IP &amp; VLAN","PDH",
AQ1065="Warehouse HUAWEI","SPARE-ISSUE",
AQ1065="SPARE-HS","SPARE-ISSUE",
AQ1065="Power Telco","BSS",AQ1065="no impacts","no impacts"
),"")</f>
        <v>No root cause</v>
      </c>
      <c r="AP1065" s="48" t="str" cm="1">
        <f t="array" ref="AP1065">IFERROR(_xlfn.IFS(
AQ1065="MPR ISSUE","TX ISSUE",
AQ1065="BSS Hardware Issue","RAN ISSUE",
AQ1065="Sites strategiques, MLL, Pylone, etc.","ENVTECH",
AQ1065="AKTIVCO DEFAUT GE &amp; POWER Cabinet","POWER ISSUE",
AQ1065="AKTIVCO Coupure ENEO &amp; Baisse de tension","POWER ISSUE",
AQ1065="Coupure ENEO &amp; Baisse de tension","POWER ISSUE",
AQ1065="Defaut GE &amp; POWER Cabinet","POWER ISSUE",
AQ1065="Sharing","POWER ISSUE",
AQ1065="Sites strategiques &amp; DataCenter","POWER ISSUE",
AQ1065="Exclu","Exclu",
AQ1065="SAT","TX ISSUE",
AQ1065="SPARE-ISSUE","SPARE-ISSUE",
AQ1065="Fiber CAmtel","TX ISSUE",
AQ1065="Fiber AOF","TX ISSUE",
AQ1065="Projet OCM (HUAWEI)","TRAVAUX-HUAWEI",
AQ1065="Projet OCM (NOKIA)","TRAVAUX -NOKIA",
AQ1065="ACCESS-ISSUE","ACCESS-ISSUE",
AQ1065="Projet OCM (ZTE, NOKIA, autres projets)","TRAVAUX OCM",
AQ1065="No root CAuse","No root cause",
AQ1065="ODU HS","TX ISSUE",
AQ1065="IP &amp; VLAN","TX ISSUE",
AQ1065="Warehouse HUAWEI","SPARE-ISSUE",
AQ1065="SPARE-HS","SPARE-ISSUE",
AQ1065="Power Telco","RAN ISSUE",AQ1065="no impacts","no impacts"
),"")</f>
        <v>No root cause</v>
      </c>
      <c r="AQ1065" s="127" t="s">
        <v>5344</v>
      </c>
      <c r="AR1065" s="48" t="str" cm="1">
        <f t="array" ref="AR1065">IFERROR(_xlfn.IFS(
AQ1065="MPR ISSUE","ACTIVE",
AQ1065="BSS Hardware Issue","ACTIVE",
AQ1065="Sites strategiques, MLL, Pylone, etc.","PASSIVE",
AQ1065="AKTIVCO DEFAUT GE &amp; POWER Cabinet","PASSIVE",
AQ1065="AKTIVCO Coupure ENEO &amp; Baisse de tension","PASSIVE",
AQ1065="Coupure ENEO &amp; Baisse de tension","PASSIVE",
AQ1065="Defaut GE &amp; POWER Cabinet","PASSIVE",
AQ1065="Sharing","PASSIVE",
AQ1065="Sites strategiques &amp; DataCenter","PASSIVE",
AQ1065="Exclu","Exclu",
AQ1065="SAT","ACTIVE",
AQ1065="SPARE-ISSUE","SPARE-ISSUE",
AQ1065="Fiber CAmtel","ACTIVE",
AQ1065="Fiber AOF","ACTIVE",
AQ1065="Projet OCM (HUAWEI)","PLANNED WORKS",
AQ1065="Projet OCM (NOKIA)","PLANNED WORKS",
AQ1065="ACCESS-ISSUE","ACCESS-ISSUE",
AQ1065="Projet OCM (ZTE, NOKIA, autres projets)","PLANNED WORKS",
AQ1065="No root CAuse","No root cause",
AQ1065="ODU HS","ACTIVE",
AQ1065="IP &amp; VLAN","ACTIVE",
AQ1065="Warehouse HUAWEI","SPARE-ISSUE",
AQ1065="SPARE-HS","SPARE-ISSUE",
AQ1065="Power Telco","ACTIVE", AQ1065="no impacts","no impacts"
),"")</f>
        <v>No root cause</v>
      </c>
      <c r="AS1065" s="92" t="s">
        <v>5537</v>
      </c>
      <c r="AT1065" s="98" t="s">
        <v>1479</v>
      </c>
      <c r="AV1065" s="17" t="s">
        <v>5537</v>
      </c>
      <c r="AW1065" s="7" t="s">
        <v>5537</v>
      </c>
      <c r="AX1065" s="6" t="s">
        <v>5537</v>
      </c>
      <c r="AY1065" s="7"/>
      <c r="AZ1065" s="3" t="s">
        <v>5537</v>
      </c>
      <c r="BA1065" s="18" t="s">
        <v>5537</v>
      </c>
      <c r="BB1065" s="18" t="s">
        <v>5537</v>
      </c>
      <c r="BC1065" s="18" t="s">
        <v>5537</v>
      </c>
      <c r="BD1065" s="18" t="s">
        <v>5537</v>
      </c>
      <c r="BE1065" s="18" t="s">
        <v>5537</v>
      </c>
      <c r="BF1065" s="18" t="s">
        <v>5537</v>
      </c>
      <c r="BG1065" s="18" t="s">
        <v>5537</v>
      </c>
      <c r="BH1065" s="18" t="s">
        <v>5537</v>
      </c>
      <c r="BI1065" s="18" t="s">
        <v>5537</v>
      </c>
      <c r="BJ1065" s="18" t="s">
        <v>5537</v>
      </c>
      <c r="BK1065" s="18" t="s">
        <v>5537</v>
      </c>
      <c r="BL1065" s="9" t="s">
        <v>5537</v>
      </c>
      <c r="BM1065" s="14" t="s">
        <v>5537</v>
      </c>
      <c r="BN1065" s="14" t="s">
        <v>5537</v>
      </c>
      <c r="BO1065" s="14" t="str">
        <f>_xlfn.XLOOKUP(B1065,'[4]cell downs 18042026 17h'!$B:$B,'[4]cell downs 18042026 17h'!$B:$B,"")</f>
        <v/>
      </c>
      <c r="BP1065" s="14" t="str">
        <f>_xlfn.XLOOKUP(B1065,'[5]Cells Huawei 19042026 15h'!$B:$B,'[5]Cells Huawei 19042026 15h'!$B:$B,"")</f>
        <v/>
      </c>
      <c r="BQ1065" s="9" t="str">
        <f>_xlfn.XLOOKUP(B1065,'[6]cells down 19042026 9H40'!$B:$B,'[6]cells down 19042026 9H40'!$B:$B,"")</f>
        <v/>
      </c>
      <c r="BR1065" s="9" t="s">
        <v>1479</v>
      </c>
      <c r="BS1065" s="9" t="s">
        <v>5537</v>
      </c>
      <c r="BT1065" s="108"/>
    </row>
    <row r="1066" spans="1:72" s="9" customFormat="1" x14ac:dyDescent="0.35">
      <c r="A1066" s="1" t="s">
        <v>2615</v>
      </c>
      <c r="B1066" s="8" t="s">
        <v>2616</v>
      </c>
      <c r="C1066" s="3" t="str">
        <f>_xlfn.XLOOKUP(B1066,'[1]daily break down'!$D:$D,'[1]daily break down'!$E:$E,"")</f>
        <v>Yaounde</v>
      </c>
      <c r="D1066" s="1" t="s">
        <v>11</v>
      </c>
      <c r="E1066" s="1" t="s">
        <v>12</v>
      </c>
      <c r="F1066" s="3" t="s">
        <v>37</v>
      </c>
      <c r="G1066" s="1" t="s">
        <v>38</v>
      </c>
      <c r="H1066" s="34" t="str">
        <f>_xlfn.XLOOKUP(B1066,[2]CALCULATION!$B:$B,[2]CALCULATION!$H:$H,"")</f>
        <v>ZTE</v>
      </c>
      <c r="I1066" s="28">
        <v>0</v>
      </c>
      <c r="J1066" s="28">
        <v>0</v>
      </c>
      <c r="K1066" s="28">
        <v>0</v>
      </c>
      <c r="L1066" s="28">
        <v>0</v>
      </c>
      <c r="M1066" s="28">
        <v>0</v>
      </c>
      <c r="N1066" s="28">
        <v>0</v>
      </c>
      <c r="O1066" s="28">
        <v>0</v>
      </c>
      <c r="P1066" s="28">
        <v>0</v>
      </c>
      <c r="Q1066" s="28">
        <v>0</v>
      </c>
      <c r="R1066" s="28">
        <v>0</v>
      </c>
      <c r="S1066" s="93">
        <v>0</v>
      </c>
      <c r="T1066" s="93">
        <f>_xlfn.XLOOKUP(B1066,'[3]Nur des jours'!$B:$B,'[3]Nur des jours'!$U:$U,"")</f>
        <v>0</v>
      </c>
      <c r="U1066" s="93">
        <v>0</v>
      </c>
      <c r="V1066" s="93">
        <v>0</v>
      </c>
      <c r="W1066" s="93">
        <v>0</v>
      </c>
      <c r="X1066" s="93">
        <v>0</v>
      </c>
      <c r="Y1066" s="93">
        <v>0</v>
      </c>
      <c r="Z1066" s="93">
        <v>0</v>
      </c>
      <c r="AA1066" s="93">
        <v>0</v>
      </c>
      <c r="AB1066" s="93">
        <v>4.3089549214828389E-2</v>
      </c>
      <c r="AC1066" s="93">
        <f>_xlfn.XLOOKUP(B1066,'[3]Nur des jours'!$B:$B,'[3]Nur des jours'!$N:$N,"")</f>
        <v>1.7514046907682379E-2</v>
      </c>
      <c r="AD1066" s="93">
        <v>1.7514046907682379E-2</v>
      </c>
      <c r="AE1066" s="93">
        <v>0</v>
      </c>
      <c r="AF1066" s="93">
        <v>0</v>
      </c>
      <c r="AG1066" s="93"/>
      <c r="AH1066" s="93">
        <v>0</v>
      </c>
      <c r="AI1066" s="93">
        <v>0</v>
      </c>
      <c r="AJ1066" s="93">
        <v>0</v>
      </c>
      <c r="AK1066" s="93">
        <v>0</v>
      </c>
      <c r="AL1066" s="93">
        <v>0</v>
      </c>
      <c r="AM1066" s="49" t="s">
        <v>5559</v>
      </c>
      <c r="AN1066" s="49"/>
      <c r="AO1066" s="48" t="str" cm="1">
        <f t="array" ref="AO1066">IFERROR(_xlfn.IFS(
AQ1066="MPR ISSUE","PDH",
AQ1066="BSS Hardware Issue","BSS",
AQ1066="Sites strategiques, MLL, Pylone, etc.","ENVTECH",
AQ1066="AKTIVCO DEFAUT GE &amp; POWER Cabinet","AKTIVCO",
AQ1066="AKTIVCO Coupure ENEO &amp; Baisse de tension","AKTIVCO GRID ONLY",
AQ1066="Coupure ENEO &amp; Baisse de tension","IHS GRID ONLY",
AQ1066="Defaut GE &amp; POWER Cabinet","IHS",
AQ1066="Sharing","Partners",
AQ1066="Sites strategiques &amp; DataCenter","SST &amp; DC",
AQ1066="Exclu","Exclu",
AQ1066="SAT","SAT",
AQ1066="SPARE-ISSUE","SPARE-ISSUE",
AQ1066="Fiber CAmtel","TRANS_FO_CAMTEL",
AQ1066="Fiber AOF","Fiber AOF",
AQ1066="Projet OCM (HUAWEI)","TRAVAUX-HUAWEI",
AQ1066="Projet OCM (NOKIA)","TRAVAUX-NOKIA",
AQ1066="ACCESS-ISSUE","ACCESS-ISSUE",
AQ1066="Projet OCM (ZTE, NOKIA, autres projets)","TRAVAUX OCM",
AQ1066="No root CAuse","No root cause",
AQ1066="ODU HS","PDH",
AQ1066="IP &amp; VLAN","PDH",
AQ1066="Warehouse HUAWEI","SPARE-ISSUE",
AQ1066="SPARE-HS","SPARE-ISSUE",
AQ1066="Power Telco","BSS",AQ1066="no impacts","no impacts"
),"")</f>
        <v>No root cause</v>
      </c>
      <c r="AP1066" s="48" t="str" cm="1">
        <f t="array" ref="AP1066">IFERROR(_xlfn.IFS(
AQ1066="MPR ISSUE","TX ISSUE",
AQ1066="BSS Hardware Issue","RAN ISSUE",
AQ1066="Sites strategiques, MLL, Pylone, etc.","ENVTECH",
AQ1066="AKTIVCO DEFAUT GE &amp; POWER Cabinet","POWER ISSUE",
AQ1066="AKTIVCO Coupure ENEO &amp; Baisse de tension","POWER ISSUE",
AQ1066="Coupure ENEO &amp; Baisse de tension","POWER ISSUE",
AQ1066="Defaut GE &amp; POWER Cabinet","POWER ISSUE",
AQ1066="Sharing","POWER ISSUE",
AQ1066="Sites strategiques &amp; DataCenter","POWER ISSUE",
AQ1066="Exclu","Exclu",
AQ1066="SAT","TX ISSUE",
AQ1066="SPARE-ISSUE","SPARE-ISSUE",
AQ1066="Fiber CAmtel","TX ISSUE",
AQ1066="Fiber AOF","TX ISSUE",
AQ1066="Projet OCM (HUAWEI)","TRAVAUX-HUAWEI",
AQ1066="Projet OCM (NOKIA)","TRAVAUX -NOKIA",
AQ1066="ACCESS-ISSUE","ACCESS-ISSUE",
AQ1066="Projet OCM (ZTE, NOKIA, autres projets)","TRAVAUX OCM",
AQ1066="No root CAuse","No root cause",
AQ1066="ODU HS","TX ISSUE",
AQ1066="IP &amp; VLAN","TX ISSUE",
AQ1066="Warehouse HUAWEI","SPARE-ISSUE",
AQ1066="SPARE-HS","SPARE-ISSUE",
AQ1066="Power Telco","RAN ISSUE",AQ1066="no impacts","no impacts"
),"")</f>
        <v>No root cause</v>
      </c>
      <c r="AQ1066" s="127" t="s">
        <v>5344</v>
      </c>
      <c r="AR1066" s="48" t="str" cm="1">
        <f t="array" ref="AR1066">IFERROR(_xlfn.IFS(
AQ1066="MPR ISSUE","ACTIVE",
AQ1066="BSS Hardware Issue","ACTIVE",
AQ1066="Sites strategiques, MLL, Pylone, etc.","PASSIVE",
AQ1066="AKTIVCO DEFAUT GE &amp; POWER Cabinet","PASSIVE",
AQ1066="AKTIVCO Coupure ENEO &amp; Baisse de tension","PASSIVE",
AQ1066="Coupure ENEO &amp; Baisse de tension","PASSIVE",
AQ1066="Defaut GE &amp; POWER Cabinet","PASSIVE",
AQ1066="Sharing","PASSIVE",
AQ1066="Sites strategiques &amp; DataCenter","PASSIVE",
AQ1066="Exclu","Exclu",
AQ1066="SAT","ACTIVE",
AQ1066="SPARE-ISSUE","SPARE-ISSUE",
AQ1066="Fiber CAmtel","ACTIVE",
AQ1066="Fiber AOF","ACTIVE",
AQ1066="Projet OCM (HUAWEI)","PLANNED WORKS",
AQ1066="Projet OCM (NOKIA)","PLANNED WORKS",
AQ1066="ACCESS-ISSUE","ACCESS-ISSUE",
AQ1066="Projet OCM (ZTE, NOKIA, autres projets)","PLANNED WORKS",
AQ1066="No root CAuse","No root cause",
AQ1066="ODU HS","ACTIVE",
AQ1066="IP &amp; VLAN","ACTIVE",
AQ1066="Warehouse HUAWEI","SPARE-ISSUE",
AQ1066="SPARE-HS","SPARE-ISSUE",
AQ1066="Power Telco","ACTIVE", AQ1066="no impacts","no impacts"
),"")</f>
        <v>No root cause</v>
      </c>
      <c r="AS1066" s="92" t="s">
        <v>5537</v>
      </c>
      <c r="AT1066" s="98" t="s">
        <v>2616</v>
      </c>
      <c r="AV1066" s="17" t="s">
        <v>5537</v>
      </c>
      <c r="AW1066" s="7" t="s">
        <v>5537</v>
      </c>
      <c r="AX1066" s="6" t="s">
        <v>5537</v>
      </c>
      <c r="AY1066" s="7"/>
      <c r="AZ1066" s="3" t="s">
        <v>5537</v>
      </c>
      <c r="BA1066" s="18" t="s">
        <v>5537</v>
      </c>
      <c r="BB1066" s="18" t="s">
        <v>5537</v>
      </c>
      <c r="BC1066" s="18" t="s">
        <v>5537</v>
      </c>
      <c r="BD1066" s="18" t="s">
        <v>5537</v>
      </c>
      <c r="BE1066" s="18" t="s">
        <v>5537</v>
      </c>
      <c r="BF1066" s="18" t="s">
        <v>5537</v>
      </c>
      <c r="BG1066" s="18" t="s">
        <v>5537</v>
      </c>
      <c r="BH1066" s="18" t="s">
        <v>5537</v>
      </c>
      <c r="BI1066" s="18" t="s">
        <v>5537</v>
      </c>
      <c r="BJ1066" s="18" t="s">
        <v>5537</v>
      </c>
      <c r="BK1066" s="18" t="s">
        <v>5537</v>
      </c>
      <c r="BL1066" s="9" t="s">
        <v>5537</v>
      </c>
      <c r="BM1066" s="14" t="s">
        <v>5537</v>
      </c>
      <c r="BN1066" s="14" t="s">
        <v>5537</v>
      </c>
      <c r="BO1066" s="14" t="str">
        <f>_xlfn.XLOOKUP(B1066,'[4]cell downs 18042026 17h'!$B:$B,'[4]cell downs 18042026 17h'!$B:$B,"")</f>
        <v/>
      </c>
      <c r="BP1066" s="14" t="str">
        <f>_xlfn.XLOOKUP(B1066,'[5]Cells Huawei 19042026 15h'!$B:$B,'[5]Cells Huawei 19042026 15h'!$B:$B,"")</f>
        <v/>
      </c>
      <c r="BQ1066" s="9" t="str">
        <f>_xlfn.XLOOKUP(B1066,'[6]cells down 19042026 9H40'!$B:$B,'[6]cells down 19042026 9H40'!$B:$B,"")</f>
        <v/>
      </c>
      <c r="BR1066" s="9" t="s">
        <v>5537</v>
      </c>
      <c r="BS1066" s="9" t="s">
        <v>12</v>
      </c>
      <c r="BT1066" s="108"/>
    </row>
    <row r="1067" spans="1:72" s="9" customFormat="1" ht="23.5" customHeight="1" x14ac:dyDescent="0.35">
      <c r="A1067" s="1" t="s">
        <v>1831</v>
      </c>
      <c r="B1067" s="8" t="s">
        <v>1832</v>
      </c>
      <c r="C1067" s="3" t="str">
        <f>_xlfn.XLOOKUP(B1067,'[1]daily break down'!$D:$D,'[1]daily break down'!$E:$E,"")</f>
        <v>CENTRE</v>
      </c>
      <c r="D1067" s="1" t="s">
        <v>21</v>
      </c>
      <c r="E1067" s="1"/>
      <c r="F1067" s="3" t="s">
        <v>226</v>
      </c>
      <c r="G1067" s="1" t="s">
        <v>1831</v>
      </c>
      <c r="H1067" s="33" t="str">
        <f>_xlfn.XLOOKUP(B1067,[2]CALCULATION!$B:$B,[2]CALCULATION!$H:$H,"")</f>
        <v>NOKIA</v>
      </c>
      <c r="I1067" s="28">
        <v>2.4969109644355321E-3</v>
      </c>
      <c r="J1067" s="28">
        <v>0</v>
      </c>
      <c r="K1067" s="28">
        <v>0</v>
      </c>
      <c r="L1067" s="28">
        <v>0</v>
      </c>
      <c r="M1067" s="28">
        <v>0</v>
      </c>
      <c r="N1067" s="28">
        <v>0</v>
      </c>
      <c r="O1067" s="28">
        <v>0</v>
      </c>
      <c r="P1067" s="28">
        <v>0</v>
      </c>
      <c r="Q1067" s="28">
        <v>0</v>
      </c>
      <c r="R1067" s="28">
        <v>0</v>
      </c>
      <c r="S1067" s="93">
        <v>0</v>
      </c>
      <c r="T1067" s="93">
        <f>_xlfn.XLOOKUP(B1067,'[3]Nur des jours'!$B:$B,'[3]Nur des jours'!$U:$U,"")</f>
        <v>0</v>
      </c>
      <c r="U1067" s="93">
        <v>0</v>
      </c>
      <c r="V1067" s="93">
        <v>0</v>
      </c>
      <c r="W1067" s="93">
        <v>0</v>
      </c>
      <c r="X1067" s="93">
        <v>0</v>
      </c>
      <c r="Y1067" s="93">
        <v>0</v>
      </c>
      <c r="Z1067" s="93">
        <v>0</v>
      </c>
      <c r="AA1067" s="93">
        <v>0</v>
      </c>
      <c r="AB1067" s="93">
        <v>0</v>
      </c>
      <c r="AC1067" s="93">
        <f>_xlfn.XLOOKUP(B1067,'[3]Nur des jours'!$B:$B,'[3]Nur des jours'!$N:$N,"")</f>
        <v>1.7103840106382658E-2</v>
      </c>
      <c r="AD1067" s="93">
        <v>1.7103840106382658E-2</v>
      </c>
      <c r="AE1067" s="93">
        <v>0</v>
      </c>
      <c r="AF1067" s="93">
        <v>0</v>
      </c>
      <c r="AG1067" s="93"/>
      <c r="AH1067" s="93">
        <v>0</v>
      </c>
      <c r="AI1067" s="93">
        <v>0</v>
      </c>
      <c r="AJ1067" s="93">
        <v>0</v>
      </c>
      <c r="AK1067" s="93">
        <v>0</v>
      </c>
      <c r="AL1067" s="93">
        <v>0</v>
      </c>
      <c r="AM1067" s="49" t="s">
        <v>5559</v>
      </c>
      <c r="AN1067" s="49"/>
      <c r="AO1067" s="48" t="str" cm="1">
        <f t="array" ref="AO1067">IFERROR(_xlfn.IFS(
AQ1067="MPR ISSUE","PDH",
AQ1067="BSS Hardware Issue","BSS",
AQ1067="Sites strategiques, MLL, Pylone, etc.","ENVTECH",
AQ1067="AKTIVCO DEFAUT GE &amp; POWER Cabinet","AKTIVCO",
AQ1067="AKTIVCO Coupure ENEO &amp; Baisse de tension","AKTIVCO GRID ONLY",
AQ1067="Coupure ENEO &amp; Baisse de tension","IHS GRID ONLY",
AQ1067="Defaut GE &amp; POWER Cabinet","IHS",
AQ1067="Sharing","Partners",
AQ1067="Sites strategiques &amp; DataCenter","SST &amp; DC",
AQ1067="Exclu","Exclu",
AQ1067="SAT","SAT",
AQ1067="SPARE-ISSUE","SPARE-ISSUE",
AQ1067="Fiber CAmtel","TRANS_FO_CAMTEL",
AQ1067="Fiber AOF","Fiber AOF",
AQ1067="Projet OCM (HUAWEI)","TRAVAUX-HUAWEI",
AQ1067="Projet OCM (NOKIA)","TRAVAUX-NOKIA",
AQ1067="ACCESS-ISSUE","ACCESS-ISSUE",
AQ1067="Projet OCM (ZTE, NOKIA, autres projets)","TRAVAUX OCM",
AQ1067="No root CAuse","No root cause",
AQ1067="ODU HS","PDH",
AQ1067="IP &amp; VLAN","PDH",
AQ1067="Warehouse HUAWEI","SPARE-ISSUE",
AQ1067="SPARE-HS","SPARE-ISSUE",
AQ1067="Power Telco","BSS",AQ1067="no impacts","no impacts"
),"")</f>
        <v>SPARE-ISSUE</v>
      </c>
      <c r="AP1067" s="48" t="str" cm="1">
        <f t="array" ref="AP1067">IFERROR(_xlfn.IFS(
AQ1067="MPR ISSUE","TX ISSUE",
AQ1067="BSS Hardware Issue","RAN ISSUE",
AQ1067="Sites strategiques, MLL, Pylone, etc.","ENVTECH",
AQ1067="AKTIVCO DEFAUT GE &amp; POWER Cabinet","POWER ISSUE",
AQ1067="AKTIVCO Coupure ENEO &amp; Baisse de tension","POWER ISSUE",
AQ1067="Coupure ENEO &amp; Baisse de tension","POWER ISSUE",
AQ1067="Defaut GE &amp; POWER Cabinet","POWER ISSUE",
AQ1067="Sharing","POWER ISSUE",
AQ1067="Sites strategiques &amp; DataCenter","POWER ISSUE",
AQ1067="Exclu","Exclu",
AQ1067="SAT","TX ISSUE",
AQ1067="SPARE-ISSUE","SPARE-ISSUE",
AQ1067="Fiber CAmtel","TX ISSUE",
AQ1067="Fiber AOF","TX ISSUE",
AQ1067="Projet OCM (HUAWEI)","TRAVAUX-HUAWEI",
AQ1067="Projet OCM (NOKIA)","TRAVAUX -NOKIA",
AQ1067="ACCESS-ISSUE","ACCESS-ISSUE",
AQ1067="Projet OCM (ZTE, NOKIA, autres projets)","TRAVAUX OCM",
AQ1067="No root CAuse","No root cause",
AQ1067="ODU HS","TX ISSUE",
AQ1067="IP &amp; VLAN","TX ISSUE",
AQ1067="Warehouse HUAWEI","SPARE-ISSUE",
AQ1067="SPARE-HS","SPARE-ISSUE",
AQ1067="Power Telco","RAN ISSUE",AQ1067="no impacts","no impacts"
),"")</f>
        <v>SPARE-ISSUE</v>
      </c>
      <c r="AQ1067" s="67" t="s">
        <v>5336</v>
      </c>
      <c r="AR1067" s="48" t="str" cm="1">
        <f t="array" ref="AR1067">IFERROR(_xlfn.IFS(
AQ1067="MPR ISSUE","ACTIVE",
AQ1067="BSS Hardware Issue","ACTIVE",
AQ1067="Sites strategiques, MLL, Pylone, etc.","PASSIVE",
AQ1067="AKTIVCO DEFAUT GE &amp; POWER Cabinet","PASSIVE",
AQ1067="AKTIVCO Coupure ENEO &amp; Baisse de tension","PASSIVE",
AQ1067="Coupure ENEO &amp; Baisse de tension","PASSIVE",
AQ1067="Defaut GE &amp; POWER Cabinet","PASSIVE",
AQ1067="Sharing","PASSIVE",
AQ1067="Sites strategiques &amp; DataCenter","PASSIVE",
AQ1067="Exclu","Exclu",
AQ1067="SAT","ACTIVE",
AQ1067="SPARE-ISSUE","SPARE-ISSUE",
AQ1067="Fiber CAmtel","ACTIVE",
AQ1067="Fiber AOF","ACTIVE",
AQ1067="Projet OCM (HUAWEI)","PLANNED WORKS",
AQ1067="Projet OCM (NOKIA)","PLANNED WORKS",
AQ1067="ACCESS-ISSUE","ACCESS-ISSUE",
AQ1067="Projet OCM (ZTE, NOKIA, autres projets)","PLANNED WORKS",
AQ1067="No root CAuse","No root cause",
AQ1067="ODU HS","ACTIVE",
AQ1067="IP &amp; VLAN","ACTIVE",
AQ1067="Warehouse HUAWEI","SPARE-ISSUE",
AQ1067="SPARE-HS","SPARE-ISSUE",
AQ1067="Power Telco","ACTIVE", AQ1067="no impacts","no impacts"
),"")</f>
        <v>SPARE-ISSUE</v>
      </c>
      <c r="AS1067" s="98" t="s">
        <v>6392</v>
      </c>
      <c r="AT1067" s="98" t="s">
        <v>1832</v>
      </c>
      <c r="AV1067" s="17" t="s">
        <v>5537</v>
      </c>
      <c r="AW1067" s="7" t="s">
        <v>5537</v>
      </c>
      <c r="AX1067" s="6" t="s">
        <v>5537</v>
      </c>
      <c r="AY1067" s="7"/>
      <c r="AZ1067" s="3" t="s">
        <v>5537</v>
      </c>
      <c r="BA1067" s="18" t="s">
        <v>5537</v>
      </c>
      <c r="BB1067" s="18" t="s">
        <v>5537</v>
      </c>
      <c r="BC1067" s="18" t="s">
        <v>5537</v>
      </c>
      <c r="BD1067" s="18" t="s">
        <v>5537</v>
      </c>
      <c r="BE1067" s="18" t="s">
        <v>5537</v>
      </c>
      <c r="BF1067" s="18" t="s">
        <v>5537</v>
      </c>
      <c r="BG1067" s="18" t="s">
        <v>6328</v>
      </c>
      <c r="BH1067" s="18" t="s">
        <v>6328</v>
      </c>
      <c r="BI1067" s="18" t="s">
        <v>6328</v>
      </c>
      <c r="BJ1067" s="18" t="s">
        <v>5537</v>
      </c>
      <c r="BK1067" s="18" t="s">
        <v>5537</v>
      </c>
      <c r="BL1067" s="9" t="s">
        <v>5537</v>
      </c>
      <c r="BM1067" s="14" t="s">
        <v>5537</v>
      </c>
      <c r="BN1067" s="14" t="s">
        <v>5537</v>
      </c>
      <c r="BO1067" s="14" t="str">
        <f>_xlfn.XLOOKUP(B1067,'[4]cell downs 18042026 17h'!$B:$B,'[4]cell downs 18042026 17h'!$B:$B,"")</f>
        <v/>
      </c>
      <c r="BP1067" s="14" t="str">
        <f>_xlfn.XLOOKUP(B1067,'[5]Cells Huawei 19042026 15h'!$B:$B,'[5]Cells Huawei 19042026 15h'!$B:$B,"")</f>
        <v/>
      </c>
      <c r="BQ1067" s="9" t="str">
        <f>_xlfn.XLOOKUP(B1067,'[6]cells down 19042026 9H40'!$B:$B,'[6]cells down 19042026 9H40'!$B:$B,"")</f>
        <v/>
      </c>
      <c r="BR1067" s="9" t="s">
        <v>5537</v>
      </c>
      <c r="BS1067" s="9" t="s">
        <v>12</v>
      </c>
      <c r="BT1067" s="108"/>
    </row>
    <row r="1068" spans="1:72" s="9" customFormat="1" x14ac:dyDescent="0.35">
      <c r="A1068" s="1" t="s">
        <v>2418</v>
      </c>
      <c r="B1068" s="8" t="s">
        <v>2419</v>
      </c>
      <c r="C1068" s="3" t="str">
        <f>_xlfn.XLOOKUP(B1068,'[1]daily break down'!$D:$D,'[1]daily break down'!$E:$E,"")</f>
        <v>Bafoussam</v>
      </c>
      <c r="D1068" s="1" t="s">
        <v>11</v>
      </c>
      <c r="E1068" s="1" t="s">
        <v>145</v>
      </c>
      <c r="F1068" s="3" t="s">
        <v>102</v>
      </c>
      <c r="G1068" s="1" t="s">
        <v>299</v>
      </c>
      <c r="H1068" s="32" t="str">
        <f>_xlfn.XLOOKUP(B1068,[2]CALCULATION!$B:$B,[2]CALCULATION!$H:$H,"")</f>
        <v>Huawei</v>
      </c>
      <c r="I1068" s="28">
        <v>0</v>
      </c>
      <c r="J1068" s="28">
        <v>3.1478913230203784E-2</v>
      </c>
      <c r="K1068" s="28">
        <v>0</v>
      </c>
      <c r="L1068" s="28">
        <v>0</v>
      </c>
      <c r="M1068" s="28">
        <v>0</v>
      </c>
      <c r="N1068" s="28">
        <v>0</v>
      </c>
      <c r="O1068" s="28">
        <v>0</v>
      </c>
      <c r="P1068" s="28">
        <v>0</v>
      </c>
      <c r="Q1068" s="28">
        <v>0</v>
      </c>
      <c r="R1068" s="28">
        <v>6.5633088208016952</v>
      </c>
      <c r="S1068" s="93">
        <v>0</v>
      </c>
      <c r="T1068" s="93">
        <f>_xlfn.XLOOKUP(B1068,'[3]Nur des jours'!$B:$B,'[3]Nur des jours'!$U:$U,"")</f>
        <v>0</v>
      </c>
      <c r="U1068" s="93">
        <v>0</v>
      </c>
      <c r="V1068" s="93">
        <v>0</v>
      </c>
      <c r="W1068" s="93">
        <v>0</v>
      </c>
      <c r="X1068" s="93">
        <v>1.738920135946101E-2</v>
      </c>
      <c r="Y1068" s="93">
        <v>0</v>
      </c>
      <c r="Z1068" s="93">
        <v>0</v>
      </c>
      <c r="AA1068" s="93">
        <v>0</v>
      </c>
      <c r="AB1068" s="93">
        <v>1.5873219702482358E-2</v>
      </c>
      <c r="AC1068" s="93">
        <f>_xlfn.XLOOKUP(B1068,'[3]Nur des jours'!$B:$B,'[3]Nur des jours'!$N:$N,"")</f>
        <v>1.5534353214451834E-2</v>
      </c>
      <c r="AD1068" s="93">
        <v>1.5534353214451834E-2</v>
      </c>
      <c r="AE1068" s="93">
        <v>0</v>
      </c>
      <c r="AF1068" s="93">
        <v>0</v>
      </c>
      <c r="AG1068" s="93"/>
      <c r="AH1068" s="93">
        <v>0</v>
      </c>
      <c r="AI1068" s="93">
        <v>0</v>
      </c>
      <c r="AJ1068" s="93">
        <v>0</v>
      </c>
      <c r="AK1068" s="93">
        <v>0</v>
      </c>
      <c r="AL1068" s="93">
        <v>0</v>
      </c>
      <c r="AM1068" s="49" t="s">
        <v>5559</v>
      </c>
      <c r="AN1068" s="49"/>
      <c r="AO1068" s="48" t="str" cm="1">
        <f t="array" ref="AO1068">IFERROR(_xlfn.IFS(
AQ1068="MPR ISSUE","PDH",
AQ1068="BSS Hardware Issue","BSS",
AQ1068="Sites strategiques, MLL, Pylone, etc.","ENVTECH",
AQ1068="AKTIVCO DEFAUT GE &amp; POWER Cabinet","AKTIVCO",
AQ1068="AKTIVCO Coupure ENEO &amp; Baisse de tension","AKTIVCO GRID ONLY",
AQ1068="Coupure ENEO &amp; Baisse de tension","IHS GRID ONLY",
AQ1068="Defaut GE &amp; POWER Cabinet","IHS",
AQ1068="Sharing","Partners",
AQ1068="Sites strategiques &amp; DataCenter","SST &amp; DC",
AQ1068="Exclu","Exclu",
AQ1068="SAT","SAT",
AQ1068="SPARE-ISSUE","SPARE-ISSUE",
AQ1068="Fiber CAmtel","TRANS_FO_CAMTEL",
AQ1068="Fiber AOF","Fiber AOF",
AQ1068="Projet OCM (HUAWEI)","TRAVAUX-HUAWEI",
AQ1068="Projet OCM (NOKIA)","TRAVAUX-NOKIA",
AQ1068="ACCESS-ISSUE","ACCESS-ISSUE",
AQ1068="Projet OCM (ZTE, NOKIA, autres projets)","TRAVAUX OCM",
AQ1068="No root CAuse","No root cause",
AQ1068="ODU HS","PDH",
AQ1068="IP &amp; VLAN","PDH",
AQ1068="Warehouse HUAWEI","SPARE-ISSUE",
AQ1068="SPARE-HS","SPARE-ISSUE",
AQ1068="Power Telco","BSS",AQ1068="no impacts","no impacts"
),"")</f>
        <v>No root cause</v>
      </c>
      <c r="AP1068" s="48" t="str" cm="1">
        <f t="array" ref="AP1068">IFERROR(_xlfn.IFS(
AQ1068="MPR ISSUE","TX ISSUE",
AQ1068="BSS Hardware Issue","RAN ISSUE",
AQ1068="Sites strategiques, MLL, Pylone, etc.","ENVTECH",
AQ1068="AKTIVCO DEFAUT GE &amp; POWER Cabinet","POWER ISSUE",
AQ1068="AKTIVCO Coupure ENEO &amp; Baisse de tension","POWER ISSUE",
AQ1068="Coupure ENEO &amp; Baisse de tension","POWER ISSUE",
AQ1068="Defaut GE &amp; POWER Cabinet","POWER ISSUE",
AQ1068="Sharing","POWER ISSUE",
AQ1068="Sites strategiques &amp; DataCenter","POWER ISSUE",
AQ1068="Exclu","Exclu",
AQ1068="SAT","TX ISSUE",
AQ1068="SPARE-ISSUE","SPARE-ISSUE",
AQ1068="Fiber CAmtel","TX ISSUE",
AQ1068="Fiber AOF","TX ISSUE",
AQ1068="Projet OCM (HUAWEI)","TRAVAUX-HUAWEI",
AQ1068="Projet OCM (NOKIA)","TRAVAUX -NOKIA",
AQ1068="ACCESS-ISSUE","ACCESS-ISSUE",
AQ1068="Projet OCM (ZTE, NOKIA, autres projets)","TRAVAUX OCM",
AQ1068="No root CAuse","No root cause",
AQ1068="ODU HS","TX ISSUE",
AQ1068="IP &amp; VLAN","TX ISSUE",
AQ1068="Warehouse HUAWEI","SPARE-ISSUE",
AQ1068="SPARE-HS","SPARE-ISSUE",
AQ1068="Power Telco","RAN ISSUE",AQ1068="no impacts","no impacts"
),"")</f>
        <v>No root cause</v>
      </c>
      <c r="AQ1068" s="127" t="s">
        <v>5344</v>
      </c>
      <c r="AR1068" s="48" t="str" cm="1">
        <f t="array" ref="AR1068">IFERROR(_xlfn.IFS(
AQ1068="MPR ISSUE","ACTIVE",
AQ1068="BSS Hardware Issue","ACTIVE",
AQ1068="Sites strategiques, MLL, Pylone, etc.","PASSIVE",
AQ1068="AKTIVCO DEFAUT GE &amp; POWER Cabinet","PASSIVE",
AQ1068="AKTIVCO Coupure ENEO &amp; Baisse de tension","PASSIVE",
AQ1068="Coupure ENEO &amp; Baisse de tension","PASSIVE",
AQ1068="Defaut GE &amp; POWER Cabinet","PASSIVE",
AQ1068="Sharing","PASSIVE",
AQ1068="Sites strategiques &amp; DataCenter","PASSIVE",
AQ1068="Exclu","Exclu",
AQ1068="SAT","ACTIVE",
AQ1068="SPARE-ISSUE","SPARE-ISSUE",
AQ1068="Fiber CAmtel","ACTIVE",
AQ1068="Fiber AOF","ACTIVE",
AQ1068="Projet OCM (HUAWEI)","PLANNED WORKS",
AQ1068="Projet OCM (NOKIA)","PLANNED WORKS",
AQ1068="ACCESS-ISSUE","ACCESS-ISSUE",
AQ1068="Projet OCM (ZTE, NOKIA, autres projets)","PLANNED WORKS",
AQ1068="No root CAuse","No root cause",
AQ1068="ODU HS","ACTIVE",
AQ1068="IP &amp; VLAN","ACTIVE",
AQ1068="Warehouse HUAWEI","SPARE-ISSUE",
AQ1068="SPARE-HS","SPARE-ISSUE",
AQ1068="Power Telco","ACTIVE", AQ1068="no impacts","no impacts"
),"")</f>
        <v>No root cause</v>
      </c>
      <c r="AS1068" s="92" t="s">
        <v>5537</v>
      </c>
      <c r="AT1068" s="98" t="s">
        <v>2419</v>
      </c>
      <c r="AV1068" s="17" t="s">
        <v>5537</v>
      </c>
      <c r="AW1068" s="7" t="s">
        <v>5537</v>
      </c>
      <c r="AX1068" s="6" t="s">
        <v>5537</v>
      </c>
      <c r="AY1068" s="7"/>
      <c r="AZ1068" s="3" t="s">
        <v>5537</v>
      </c>
      <c r="BA1068" s="18" t="s">
        <v>5537</v>
      </c>
      <c r="BB1068" s="18" t="s">
        <v>5537</v>
      </c>
      <c r="BC1068" s="18" t="s">
        <v>5537</v>
      </c>
      <c r="BD1068" s="18" t="s">
        <v>5537</v>
      </c>
      <c r="BE1068" s="18" t="s">
        <v>5537</v>
      </c>
      <c r="BF1068" s="18" t="s">
        <v>5537</v>
      </c>
      <c r="BG1068" s="18" t="s">
        <v>5537</v>
      </c>
      <c r="BH1068" s="18" t="s">
        <v>5537</v>
      </c>
      <c r="BI1068" s="18" t="s">
        <v>5537</v>
      </c>
      <c r="BJ1068" s="18" t="s">
        <v>5537</v>
      </c>
      <c r="BK1068" s="18" t="s">
        <v>5537</v>
      </c>
      <c r="BL1068" s="9" t="s">
        <v>5537</v>
      </c>
      <c r="BM1068" s="14" t="s">
        <v>5537</v>
      </c>
      <c r="BN1068" s="14" t="s">
        <v>5537</v>
      </c>
      <c r="BO1068" s="14" t="str">
        <f>_xlfn.XLOOKUP(B1068,'[4]cell downs 18042026 17h'!$B:$B,'[4]cell downs 18042026 17h'!$B:$B,"")</f>
        <v/>
      </c>
      <c r="BP1068" s="14" t="str">
        <f>_xlfn.XLOOKUP(B1068,'[5]Cells Huawei 19042026 15h'!$B:$B,'[5]Cells Huawei 19042026 15h'!$B:$B,"")</f>
        <v/>
      </c>
      <c r="BQ1068" s="9" t="str">
        <f>_xlfn.XLOOKUP(B1068,'[6]cells down 19042026 9H40'!$B:$B,'[6]cells down 19042026 9H40'!$B:$B,"")</f>
        <v/>
      </c>
      <c r="BR1068" s="9" t="s">
        <v>5537</v>
      </c>
      <c r="BS1068" s="9" t="s">
        <v>5537</v>
      </c>
      <c r="BT1068" s="108"/>
    </row>
    <row r="1069" spans="1:72" s="9" customFormat="1" x14ac:dyDescent="0.35">
      <c r="A1069" s="1" t="s">
        <v>3299</v>
      </c>
      <c r="B1069" s="8" t="s">
        <v>3300</v>
      </c>
      <c r="C1069" s="3" t="str">
        <f>_xlfn.XLOOKUP(B1069,'[1]daily break down'!$D:$D,'[1]daily break down'!$E:$E,"")</f>
        <v>Yaounde</v>
      </c>
      <c r="D1069" s="1" t="s">
        <v>21</v>
      </c>
      <c r="E1069" s="1" t="s">
        <v>30</v>
      </c>
      <c r="F1069" s="3" t="s">
        <v>37</v>
      </c>
      <c r="G1069" s="1" t="s">
        <v>38</v>
      </c>
      <c r="H1069" s="34" t="str">
        <f>_xlfn.XLOOKUP(B1069,[2]CALCULATION!$B:$B,[2]CALCULATION!$H:$H,"")</f>
        <v>ZTE</v>
      </c>
      <c r="I1069" s="28">
        <v>0</v>
      </c>
      <c r="J1069" s="28">
        <v>0</v>
      </c>
      <c r="K1069" s="28">
        <v>0</v>
      </c>
      <c r="L1069" s="28">
        <v>0</v>
      </c>
      <c r="M1069" s="28">
        <v>0</v>
      </c>
      <c r="N1069" s="28">
        <v>0</v>
      </c>
      <c r="O1069" s="28">
        <v>0</v>
      </c>
      <c r="P1069" s="28">
        <v>1.4565195058684539</v>
      </c>
      <c r="Q1069" s="28">
        <v>0</v>
      </c>
      <c r="R1069" s="28">
        <v>0</v>
      </c>
      <c r="S1069" s="93">
        <v>5.9016274152263244E-2</v>
      </c>
      <c r="T1069" s="93">
        <f>_xlfn.XLOOKUP(B1069,'[3]Nur des jours'!$B:$B,'[3]Nur des jours'!$U:$U,"")</f>
        <v>0</v>
      </c>
      <c r="U1069" s="93">
        <v>0</v>
      </c>
      <c r="V1069" s="93">
        <v>0</v>
      </c>
      <c r="W1069" s="93">
        <v>0</v>
      </c>
      <c r="X1069" s="93">
        <v>0</v>
      </c>
      <c r="Y1069" s="93">
        <v>0</v>
      </c>
      <c r="Z1069" s="93">
        <v>0</v>
      </c>
      <c r="AA1069" s="93">
        <v>0</v>
      </c>
      <c r="AB1069" s="93">
        <v>0</v>
      </c>
      <c r="AC1069" s="93">
        <f>_xlfn.XLOOKUP(B1069,'[3]Nur des jours'!$B:$B,'[3]Nur des jours'!$N:$N,"")</f>
        <v>1.5391672587912906E-2</v>
      </c>
      <c r="AD1069" s="93">
        <v>1.5391672587912906E-2</v>
      </c>
      <c r="AE1069" s="93">
        <v>0</v>
      </c>
      <c r="AF1069" s="93">
        <v>0</v>
      </c>
      <c r="AG1069" s="93"/>
      <c r="AH1069" s="93">
        <v>0</v>
      </c>
      <c r="AI1069" s="93">
        <v>0</v>
      </c>
      <c r="AJ1069" s="93">
        <v>0</v>
      </c>
      <c r="AK1069" s="93">
        <v>0</v>
      </c>
      <c r="AL1069" s="93">
        <v>0</v>
      </c>
      <c r="AM1069" s="49" t="s">
        <v>5559</v>
      </c>
      <c r="AN1069" s="49"/>
      <c r="AO1069" s="48" t="str" cm="1">
        <f t="array" ref="AO1069">IFERROR(_xlfn.IFS(
AQ1069="MPR ISSUE","PDH",
AQ1069="BSS Hardware Issue","BSS",
AQ1069="Sites strategiques, MLL, Pylone, etc.","ENVTECH",
AQ1069="AKTIVCO DEFAUT GE &amp; POWER Cabinet","AKTIVCO",
AQ1069="AKTIVCO Coupure ENEO &amp; Baisse de tension","AKTIVCO GRID ONLY",
AQ1069="Coupure ENEO &amp; Baisse de tension","IHS GRID ONLY",
AQ1069="Defaut GE &amp; POWER Cabinet","IHS",
AQ1069="Sharing","Partners",
AQ1069="Sites strategiques &amp; DataCenter","SST &amp; DC",
AQ1069="Exclu","Exclu",
AQ1069="SAT","SAT",
AQ1069="SPARE-ISSUE","SPARE-ISSUE",
AQ1069="Fiber CAmtel","TRANS_FO_CAMTEL",
AQ1069="Fiber AOF","Fiber AOF",
AQ1069="Projet OCM (HUAWEI)","TRAVAUX-HUAWEI",
AQ1069="Projet OCM (NOKIA)","TRAVAUX-NOKIA",
AQ1069="ACCESS-ISSUE","ACCESS-ISSUE",
AQ1069="Projet OCM (ZTE, NOKIA, autres projets)","TRAVAUX OCM",
AQ1069="No root CAuse","No root cause",
AQ1069="ODU HS","PDH",
AQ1069="IP &amp; VLAN","PDH",
AQ1069="Warehouse HUAWEI","SPARE-ISSUE",
AQ1069="SPARE-HS","SPARE-ISSUE",
AQ1069="Power Telco","BSS",AQ1069="no impacts","no impacts"
),"")</f>
        <v>No root cause</v>
      </c>
      <c r="AP1069" s="48" t="str" cm="1">
        <f t="array" ref="AP1069">IFERROR(_xlfn.IFS(
AQ1069="MPR ISSUE","TX ISSUE",
AQ1069="BSS Hardware Issue","RAN ISSUE",
AQ1069="Sites strategiques, MLL, Pylone, etc.","ENVTECH",
AQ1069="AKTIVCO DEFAUT GE &amp; POWER Cabinet","POWER ISSUE",
AQ1069="AKTIVCO Coupure ENEO &amp; Baisse de tension","POWER ISSUE",
AQ1069="Coupure ENEO &amp; Baisse de tension","POWER ISSUE",
AQ1069="Defaut GE &amp; POWER Cabinet","POWER ISSUE",
AQ1069="Sharing","POWER ISSUE",
AQ1069="Sites strategiques &amp; DataCenter","POWER ISSUE",
AQ1069="Exclu","Exclu",
AQ1069="SAT","TX ISSUE",
AQ1069="SPARE-ISSUE","SPARE-ISSUE",
AQ1069="Fiber CAmtel","TX ISSUE",
AQ1069="Fiber AOF","TX ISSUE",
AQ1069="Projet OCM (HUAWEI)","TRAVAUX-HUAWEI",
AQ1069="Projet OCM (NOKIA)","TRAVAUX -NOKIA",
AQ1069="ACCESS-ISSUE","ACCESS-ISSUE",
AQ1069="Projet OCM (ZTE, NOKIA, autres projets)","TRAVAUX OCM",
AQ1069="No root CAuse","No root cause",
AQ1069="ODU HS","TX ISSUE",
AQ1069="IP &amp; VLAN","TX ISSUE",
AQ1069="Warehouse HUAWEI","SPARE-ISSUE",
AQ1069="SPARE-HS","SPARE-ISSUE",
AQ1069="Power Telco","RAN ISSUE",AQ1069="no impacts","no impacts"
),"")</f>
        <v>No root cause</v>
      </c>
      <c r="AQ1069" s="67" t="s">
        <v>5344</v>
      </c>
      <c r="AR1069" s="48" t="str" cm="1">
        <f t="array" ref="AR1069">IFERROR(_xlfn.IFS(
AQ1069="MPR ISSUE","ACTIVE",
AQ1069="BSS Hardware Issue","ACTIVE",
AQ1069="Sites strategiques, MLL, Pylone, etc.","PASSIVE",
AQ1069="AKTIVCO DEFAUT GE &amp; POWER Cabinet","PASSIVE",
AQ1069="AKTIVCO Coupure ENEO &amp; Baisse de tension","PASSIVE",
AQ1069="Coupure ENEO &amp; Baisse de tension","PASSIVE",
AQ1069="Defaut GE &amp; POWER Cabinet","PASSIVE",
AQ1069="Sharing","PASSIVE",
AQ1069="Sites strategiques &amp; DataCenter","PASSIVE",
AQ1069="Exclu","Exclu",
AQ1069="SAT","ACTIVE",
AQ1069="SPARE-ISSUE","SPARE-ISSUE",
AQ1069="Fiber CAmtel","ACTIVE",
AQ1069="Fiber AOF","ACTIVE",
AQ1069="Projet OCM (HUAWEI)","PLANNED WORKS",
AQ1069="Projet OCM (NOKIA)","PLANNED WORKS",
AQ1069="ACCESS-ISSUE","ACCESS-ISSUE",
AQ1069="Projet OCM (ZTE, NOKIA, autres projets)","PLANNED WORKS",
AQ1069="No root CAuse","No root cause",
AQ1069="ODU HS","ACTIVE",
AQ1069="IP &amp; VLAN","ACTIVE",
AQ1069="Warehouse HUAWEI","SPARE-ISSUE",
AQ1069="SPARE-HS","SPARE-ISSUE",
AQ1069="Power Telco","ACTIVE", AQ1069="no impacts","no impacts"
),"")</f>
        <v>No root cause</v>
      </c>
      <c r="AS1069" s="92" t="s">
        <v>5537</v>
      </c>
      <c r="AT1069" s="98" t="s">
        <v>3300</v>
      </c>
      <c r="AV1069" s="17" t="s">
        <v>5537</v>
      </c>
      <c r="AW1069" s="7" t="s">
        <v>5537</v>
      </c>
      <c r="AX1069" s="6" t="s">
        <v>5537</v>
      </c>
      <c r="AY1069" s="7"/>
      <c r="AZ1069" s="3" t="s">
        <v>5537</v>
      </c>
      <c r="BA1069" s="18" t="s">
        <v>5537</v>
      </c>
      <c r="BB1069" s="18" t="s">
        <v>5537</v>
      </c>
      <c r="BC1069" s="18" t="s">
        <v>5537</v>
      </c>
      <c r="BD1069" s="18" t="s">
        <v>5537</v>
      </c>
      <c r="BE1069" s="18" t="s">
        <v>5537</v>
      </c>
      <c r="BF1069" s="18" t="s">
        <v>5537</v>
      </c>
      <c r="BG1069" s="18" t="s">
        <v>5537</v>
      </c>
      <c r="BH1069" s="18" t="s">
        <v>5537</v>
      </c>
      <c r="BI1069" s="18" t="s">
        <v>5537</v>
      </c>
      <c r="BJ1069" s="18" t="s">
        <v>5537</v>
      </c>
      <c r="BK1069" s="18" t="s">
        <v>5537</v>
      </c>
      <c r="BL1069" s="9" t="s">
        <v>5537</v>
      </c>
      <c r="BM1069" s="14" t="s">
        <v>5537</v>
      </c>
      <c r="BN1069" s="14" t="s">
        <v>5537</v>
      </c>
      <c r="BO1069" s="14" t="str">
        <f>_xlfn.XLOOKUP(B1069,'[4]cell downs 18042026 17h'!$B:$B,'[4]cell downs 18042026 17h'!$B:$B,"")</f>
        <v/>
      </c>
      <c r="BP1069" s="14" t="str">
        <f>_xlfn.XLOOKUP(B1069,'[5]Cells Huawei 19042026 15h'!$B:$B,'[5]Cells Huawei 19042026 15h'!$B:$B,"")</f>
        <v/>
      </c>
      <c r="BQ1069" s="9" t="str">
        <f>_xlfn.XLOOKUP(B1069,'[6]cells down 19042026 9H40'!$B:$B,'[6]cells down 19042026 9H40'!$B:$B,"")</f>
        <v/>
      </c>
      <c r="BR1069" s="9" t="s">
        <v>5537</v>
      </c>
      <c r="BS1069" s="9" t="s">
        <v>12</v>
      </c>
      <c r="BT1069" s="108"/>
    </row>
    <row r="1070" spans="1:72" s="9" customFormat="1" x14ac:dyDescent="0.35">
      <c r="A1070" s="1" t="s">
        <v>3141</v>
      </c>
      <c r="B1070" s="8" t="s">
        <v>3142</v>
      </c>
      <c r="C1070" s="3" t="str">
        <f>_xlfn.XLOOKUP(B1070,'[1]daily break down'!$D:$D,'[1]daily break down'!$E:$E,"")</f>
        <v>Yaounde</v>
      </c>
      <c r="D1070" s="1" t="s">
        <v>11</v>
      </c>
      <c r="E1070" s="1" t="s">
        <v>12</v>
      </c>
      <c r="F1070" s="3" t="s">
        <v>37</v>
      </c>
      <c r="G1070" s="1" t="s">
        <v>38</v>
      </c>
      <c r="H1070" s="34" t="str">
        <f>_xlfn.XLOOKUP(B1070,[2]CALCULATION!$B:$B,[2]CALCULATION!$H:$H,"")</f>
        <v>ZTE</v>
      </c>
      <c r="I1070" s="28">
        <v>0</v>
      </c>
      <c r="J1070" s="28">
        <v>0</v>
      </c>
      <c r="K1070" s="28">
        <v>0</v>
      </c>
      <c r="L1070" s="28">
        <v>0</v>
      </c>
      <c r="M1070" s="28">
        <v>0</v>
      </c>
      <c r="N1070" s="28">
        <v>0</v>
      </c>
      <c r="O1070" s="28">
        <v>0</v>
      </c>
      <c r="P1070" s="28">
        <v>1.7899284599338543</v>
      </c>
      <c r="Q1070" s="28">
        <v>0</v>
      </c>
      <c r="R1070" s="28">
        <v>0</v>
      </c>
      <c r="S1070" s="93">
        <v>0</v>
      </c>
      <c r="T1070" s="93">
        <f>_xlfn.XLOOKUP(B1070,'[3]Nur des jours'!$B:$B,'[3]Nur des jours'!$U:$U,"")</f>
        <v>0</v>
      </c>
      <c r="U1070" s="93">
        <v>0</v>
      </c>
      <c r="V1070" s="93">
        <v>0</v>
      </c>
      <c r="W1070" s="93">
        <v>0</v>
      </c>
      <c r="X1070" s="93">
        <v>0</v>
      </c>
      <c r="Y1070" s="93">
        <v>0</v>
      </c>
      <c r="Z1070" s="93">
        <v>0</v>
      </c>
      <c r="AA1070" s="93">
        <v>0</v>
      </c>
      <c r="AB1070" s="93">
        <v>1.7478376751047871E-3</v>
      </c>
      <c r="AC1070" s="93">
        <f>_xlfn.XLOOKUP(B1070,'[3]Nur des jours'!$B:$B,'[3]Nur des jours'!$N:$N,"")</f>
        <v>1.2127853255829322E-2</v>
      </c>
      <c r="AD1070" s="93">
        <v>1.2127853255829322E-2</v>
      </c>
      <c r="AE1070" s="93">
        <v>0</v>
      </c>
      <c r="AF1070" s="93">
        <v>0</v>
      </c>
      <c r="AG1070" s="93"/>
      <c r="AH1070" s="93">
        <v>0</v>
      </c>
      <c r="AI1070" s="93">
        <v>0</v>
      </c>
      <c r="AJ1070" s="93">
        <v>0</v>
      </c>
      <c r="AK1070" s="93">
        <v>0</v>
      </c>
      <c r="AL1070" s="93">
        <v>0</v>
      </c>
      <c r="AM1070" s="49" t="s">
        <v>5559</v>
      </c>
      <c r="AN1070" s="49"/>
      <c r="AO1070" s="48" t="str" cm="1">
        <f t="array" ref="AO1070">IFERROR(_xlfn.IFS(
AQ1070="MPR ISSUE","PDH",
AQ1070="BSS Hardware Issue","BSS",
AQ1070="Sites strategiques, MLL, Pylone, etc.","ENVTECH",
AQ1070="AKTIVCO DEFAUT GE &amp; POWER Cabinet","AKTIVCO",
AQ1070="AKTIVCO Coupure ENEO &amp; Baisse de tension","AKTIVCO GRID ONLY",
AQ1070="Coupure ENEO &amp; Baisse de tension","IHS GRID ONLY",
AQ1070="Defaut GE &amp; POWER Cabinet","IHS",
AQ1070="Sharing","Partners",
AQ1070="Sites strategiques &amp; DataCenter","SST &amp; DC",
AQ1070="Exclu","Exclu",
AQ1070="SAT","SAT",
AQ1070="SPARE-ISSUE","SPARE-ISSUE",
AQ1070="Fiber CAmtel","TRANS_FO_CAMTEL",
AQ1070="Fiber AOF","Fiber AOF",
AQ1070="Projet OCM (HUAWEI)","TRAVAUX-HUAWEI",
AQ1070="Projet OCM (NOKIA)","TRAVAUX-NOKIA",
AQ1070="ACCESS-ISSUE","ACCESS-ISSUE",
AQ1070="Projet OCM (ZTE, NOKIA, autres projets)","TRAVAUX OCM",
AQ1070="No root CAuse","No root cause",
AQ1070="ODU HS","PDH",
AQ1070="IP &amp; VLAN","PDH",
AQ1070="Warehouse HUAWEI","SPARE-ISSUE",
AQ1070="SPARE-HS","SPARE-ISSUE",
AQ1070="Power Telco","BSS",AQ1070="no impacts","no impacts"
),"")</f>
        <v>No root cause</v>
      </c>
      <c r="AP1070" s="48" t="str" cm="1">
        <f t="array" ref="AP1070">IFERROR(_xlfn.IFS(
AQ1070="MPR ISSUE","TX ISSUE",
AQ1070="BSS Hardware Issue","RAN ISSUE",
AQ1070="Sites strategiques, MLL, Pylone, etc.","ENVTECH",
AQ1070="AKTIVCO DEFAUT GE &amp; POWER Cabinet","POWER ISSUE",
AQ1070="AKTIVCO Coupure ENEO &amp; Baisse de tension","POWER ISSUE",
AQ1070="Coupure ENEO &amp; Baisse de tension","POWER ISSUE",
AQ1070="Defaut GE &amp; POWER Cabinet","POWER ISSUE",
AQ1070="Sharing","POWER ISSUE",
AQ1070="Sites strategiques &amp; DataCenter","POWER ISSUE",
AQ1070="Exclu","Exclu",
AQ1070="SAT","TX ISSUE",
AQ1070="SPARE-ISSUE","SPARE-ISSUE",
AQ1070="Fiber CAmtel","TX ISSUE",
AQ1070="Fiber AOF","TX ISSUE",
AQ1070="Projet OCM (HUAWEI)","TRAVAUX-HUAWEI",
AQ1070="Projet OCM (NOKIA)","TRAVAUX -NOKIA",
AQ1070="ACCESS-ISSUE","ACCESS-ISSUE",
AQ1070="Projet OCM (ZTE, NOKIA, autres projets)","TRAVAUX OCM",
AQ1070="No root CAuse","No root cause",
AQ1070="ODU HS","TX ISSUE",
AQ1070="IP &amp; VLAN","TX ISSUE",
AQ1070="Warehouse HUAWEI","SPARE-ISSUE",
AQ1070="SPARE-HS","SPARE-ISSUE",
AQ1070="Power Telco","RAN ISSUE",AQ1070="no impacts","no impacts"
),"")</f>
        <v>No root cause</v>
      </c>
      <c r="AQ1070" s="127" t="s">
        <v>5344</v>
      </c>
      <c r="AR1070" s="48" t="str" cm="1">
        <f t="array" ref="AR1070">IFERROR(_xlfn.IFS(
AQ1070="MPR ISSUE","ACTIVE",
AQ1070="BSS Hardware Issue","ACTIVE",
AQ1070="Sites strategiques, MLL, Pylone, etc.","PASSIVE",
AQ1070="AKTIVCO DEFAUT GE &amp; POWER Cabinet","PASSIVE",
AQ1070="AKTIVCO Coupure ENEO &amp; Baisse de tension","PASSIVE",
AQ1070="Coupure ENEO &amp; Baisse de tension","PASSIVE",
AQ1070="Defaut GE &amp; POWER Cabinet","PASSIVE",
AQ1070="Sharing","PASSIVE",
AQ1070="Sites strategiques &amp; DataCenter","PASSIVE",
AQ1070="Exclu","Exclu",
AQ1070="SAT","ACTIVE",
AQ1070="SPARE-ISSUE","SPARE-ISSUE",
AQ1070="Fiber CAmtel","ACTIVE",
AQ1070="Fiber AOF","ACTIVE",
AQ1070="Projet OCM (HUAWEI)","PLANNED WORKS",
AQ1070="Projet OCM (NOKIA)","PLANNED WORKS",
AQ1070="ACCESS-ISSUE","ACCESS-ISSUE",
AQ1070="Projet OCM (ZTE, NOKIA, autres projets)","PLANNED WORKS",
AQ1070="No root CAuse","No root cause",
AQ1070="ODU HS","ACTIVE",
AQ1070="IP &amp; VLAN","ACTIVE",
AQ1070="Warehouse HUAWEI","SPARE-ISSUE",
AQ1070="SPARE-HS","SPARE-ISSUE",
AQ1070="Power Telco","ACTIVE", AQ1070="no impacts","no impacts"
),"")</f>
        <v>No root cause</v>
      </c>
      <c r="AS1070" s="92" t="s">
        <v>5537</v>
      </c>
      <c r="AT1070" s="98" t="s">
        <v>3142</v>
      </c>
      <c r="AV1070" s="17" t="s">
        <v>5537</v>
      </c>
      <c r="AW1070" s="7" t="s">
        <v>5537</v>
      </c>
      <c r="AX1070" s="6" t="s">
        <v>5537</v>
      </c>
      <c r="AY1070" s="7"/>
      <c r="AZ1070" s="3" t="s">
        <v>5537</v>
      </c>
      <c r="BA1070" s="18" t="s">
        <v>5537</v>
      </c>
      <c r="BB1070" s="18" t="s">
        <v>5537</v>
      </c>
      <c r="BC1070" s="18" t="s">
        <v>5537</v>
      </c>
      <c r="BD1070" s="18" t="s">
        <v>5537</v>
      </c>
      <c r="BE1070" s="18" t="s">
        <v>5537</v>
      </c>
      <c r="BF1070" s="18" t="s">
        <v>5537</v>
      </c>
      <c r="BG1070" s="18" t="s">
        <v>5537</v>
      </c>
      <c r="BH1070" s="18" t="s">
        <v>5537</v>
      </c>
      <c r="BI1070" s="18" t="s">
        <v>5537</v>
      </c>
      <c r="BJ1070" s="18" t="s">
        <v>5537</v>
      </c>
      <c r="BK1070" s="18" t="s">
        <v>5537</v>
      </c>
      <c r="BL1070" s="9" t="s">
        <v>5537</v>
      </c>
      <c r="BM1070" s="14" t="s">
        <v>5537</v>
      </c>
      <c r="BN1070" s="14" t="s">
        <v>5537</v>
      </c>
      <c r="BO1070" s="14" t="str">
        <f>_xlfn.XLOOKUP(B1070,'[4]cell downs 18042026 17h'!$B:$B,'[4]cell downs 18042026 17h'!$B:$B,"")</f>
        <v/>
      </c>
      <c r="BP1070" s="14" t="str">
        <f>_xlfn.XLOOKUP(B1070,'[5]Cells Huawei 19042026 15h'!$B:$B,'[5]Cells Huawei 19042026 15h'!$B:$B,"")</f>
        <v/>
      </c>
      <c r="BQ1070" s="9" t="str">
        <f>_xlfn.XLOOKUP(B1070,'[6]cells down 19042026 9H40'!$B:$B,'[6]cells down 19042026 9H40'!$B:$B,"")</f>
        <v/>
      </c>
      <c r="BR1070" s="9" t="s">
        <v>3142</v>
      </c>
      <c r="BS1070" s="9" t="s">
        <v>12</v>
      </c>
      <c r="BT1070" s="108"/>
    </row>
    <row r="1071" spans="1:72" s="9" customFormat="1" x14ac:dyDescent="0.35">
      <c r="A1071" s="1" t="s">
        <v>910</v>
      </c>
      <c r="B1071" s="8" t="s">
        <v>911</v>
      </c>
      <c r="C1071" s="3" t="str">
        <f>_xlfn.XLOOKUP(B1071,'[1]daily break down'!$D:$D,'[1]daily break down'!$E:$E,"")</f>
        <v>Yaounde</v>
      </c>
      <c r="D1071" s="1" t="s">
        <v>11</v>
      </c>
      <c r="E1071" s="1" t="s">
        <v>12</v>
      </c>
      <c r="F1071" s="3" t="s">
        <v>37</v>
      </c>
      <c r="G1071" s="1" t="s">
        <v>38</v>
      </c>
      <c r="H1071" s="34" t="str">
        <f>_xlfn.XLOOKUP(B1071,[2]CALCULATION!$B:$B,[2]CALCULATION!$H:$H,"")</f>
        <v>ZTE</v>
      </c>
      <c r="I1071" s="28">
        <v>0</v>
      </c>
      <c r="J1071" s="28">
        <v>0</v>
      </c>
      <c r="K1071" s="28">
        <v>0</v>
      </c>
      <c r="L1071" s="28">
        <v>0</v>
      </c>
      <c r="M1071" s="28">
        <v>0</v>
      </c>
      <c r="N1071" s="28">
        <v>0</v>
      </c>
      <c r="O1071" s="28">
        <v>0</v>
      </c>
      <c r="P1071" s="28">
        <v>1.4564660006335017</v>
      </c>
      <c r="Q1071" s="28">
        <v>0</v>
      </c>
      <c r="R1071" s="28">
        <v>0</v>
      </c>
      <c r="S1071" s="93">
        <v>0</v>
      </c>
      <c r="T1071" s="93">
        <f>_xlfn.XLOOKUP(B1071,'[3]Nur des jours'!$B:$B,'[3]Nur des jours'!$U:$U,"")</f>
        <v>0</v>
      </c>
      <c r="U1071" s="93">
        <v>0</v>
      </c>
      <c r="V1071" s="93">
        <v>0</v>
      </c>
      <c r="W1071" s="93">
        <v>0</v>
      </c>
      <c r="X1071" s="93">
        <v>0</v>
      </c>
      <c r="Y1071" s="93">
        <v>0</v>
      </c>
      <c r="Z1071" s="93">
        <v>0</v>
      </c>
      <c r="AA1071" s="93">
        <v>0</v>
      </c>
      <c r="AB1071" s="93">
        <v>0</v>
      </c>
      <c r="AC1071" s="93">
        <f>_xlfn.XLOOKUP(B1071,'[3]Nur des jours'!$B:$B,'[3]Nur des jours'!$N:$N,"")</f>
        <v>1.191383231602058E-2</v>
      </c>
      <c r="AD1071" s="93">
        <v>1.191383231602058E-2</v>
      </c>
      <c r="AE1071" s="93">
        <v>0</v>
      </c>
      <c r="AF1071" s="93">
        <v>0</v>
      </c>
      <c r="AG1071" s="93"/>
      <c r="AH1071" s="93">
        <v>0</v>
      </c>
      <c r="AI1071" s="93">
        <v>0</v>
      </c>
      <c r="AJ1071" s="93">
        <v>0</v>
      </c>
      <c r="AK1071" s="93">
        <v>0</v>
      </c>
      <c r="AL1071" s="93">
        <v>0</v>
      </c>
      <c r="AM1071" s="49" t="s">
        <v>5559</v>
      </c>
      <c r="AN1071" s="49"/>
      <c r="AO1071" s="48" t="str" cm="1">
        <f t="array" ref="AO1071">IFERROR(_xlfn.IFS(
AQ1071="MPR ISSUE","PDH",
AQ1071="BSS Hardware Issue","BSS",
AQ1071="Sites strategiques, MLL, Pylone, etc.","ENVTECH",
AQ1071="AKTIVCO DEFAUT GE &amp; POWER Cabinet","AKTIVCO",
AQ1071="AKTIVCO Coupure ENEO &amp; Baisse de tension","AKTIVCO GRID ONLY",
AQ1071="Coupure ENEO &amp; Baisse de tension","IHS GRID ONLY",
AQ1071="Defaut GE &amp; POWER Cabinet","IHS",
AQ1071="Sharing","Partners",
AQ1071="Sites strategiques &amp; DataCenter","SST &amp; DC",
AQ1071="Exclu","Exclu",
AQ1071="SAT","SAT",
AQ1071="SPARE-ISSUE","SPARE-ISSUE",
AQ1071="Fiber CAmtel","TRANS_FO_CAMTEL",
AQ1071="Fiber AOF","Fiber AOF",
AQ1071="Projet OCM (HUAWEI)","TRAVAUX-HUAWEI",
AQ1071="Projet OCM (NOKIA)","TRAVAUX-NOKIA",
AQ1071="ACCESS-ISSUE","ACCESS-ISSUE",
AQ1071="Projet OCM (ZTE, NOKIA, autres projets)","TRAVAUX OCM",
AQ1071="No root CAuse","No root cause",
AQ1071="ODU HS","PDH",
AQ1071="IP &amp; VLAN","PDH",
AQ1071="Warehouse HUAWEI","SPARE-ISSUE",
AQ1071="SPARE-HS","SPARE-ISSUE",
AQ1071="Power Telco","BSS",AQ1071="no impacts","no impacts"
),"")</f>
        <v>No root cause</v>
      </c>
      <c r="AP1071" s="48" t="str" cm="1">
        <f t="array" ref="AP1071">IFERROR(_xlfn.IFS(
AQ1071="MPR ISSUE","TX ISSUE",
AQ1071="BSS Hardware Issue","RAN ISSUE",
AQ1071="Sites strategiques, MLL, Pylone, etc.","ENVTECH",
AQ1071="AKTIVCO DEFAUT GE &amp; POWER Cabinet","POWER ISSUE",
AQ1071="AKTIVCO Coupure ENEO &amp; Baisse de tension","POWER ISSUE",
AQ1071="Coupure ENEO &amp; Baisse de tension","POWER ISSUE",
AQ1071="Defaut GE &amp; POWER Cabinet","POWER ISSUE",
AQ1071="Sharing","POWER ISSUE",
AQ1071="Sites strategiques &amp; DataCenter","POWER ISSUE",
AQ1071="Exclu","Exclu",
AQ1071="SAT","TX ISSUE",
AQ1071="SPARE-ISSUE","SPARE-ISSUE",
AQ1071="Fiber CAmtel","TX ISSUE",
AQ1071="Fiber AOF","TX ISSUE",
AQ1071="Projet OCM (HUAWEI)","TRAVAUX-HUAWEI",
AQ1071="Projet OCM (NOKIA)","TRAVAUX -NOKIA",
AQ1071="ACCESS-ISSUE","ACCESS-ISSUE",
AQ1071="Projet OCM (ZTE, NOKIA, autres projets)","TRAVAUX OCM",
AQ1071="No root CAuse","No root cause",
AQ1071="ODU HS","TX ISSUE",
AQ1071="IP &amp; VLAN","TX ISSUE",
AQ1071="Warehouse HUAWEI","SPARE-ISSUE",
AQ1071="SPARE-HS","SPARE-ISSUE",
AQ1071="Power Telco","RAN ISSUE",AQ1071="no impacts","no impacts"
),"")</f>
        <v>No root cause</v>
      </c>
      <c r="AQ1071" s="127" t="s">
        <v>5344</v>
      </c>
      <c r="AR1071" s="48" t="str" cm="1">
        <f t="array" ref="AR1071">IFERROR(_xlfn.IFS(
AQ1071="MPR ISSUE","ACTIVE",
AQ1071="BSS Hardware Issue","ACTIVE",
AQ1071="Sites strategiques, MLL, Pylone, etc.","PASSIVE",
AQ1071="AKTIVCO DEFAUT GE &amp; POWER Cabinet","PASSIVE",
AQ1071="AKTIVCO Coupure ENEO &amp; Baisse de tension","PASSIVE",
AQ1071="Coupure ENEO &amp; Baisse de tension","PASSIVE",
AQ1071="Defaut GE &amp; POWER Cabinet","PASSIVE",
AQ1071="Sharing","PASSIVE",
AQ1071="Sites strategiques &amp; DataCenter","PASSIVE",
AQ1071="Exclu","Exclu",
AQ1071="SAT","ACTIVE",
AQ1071="SPARE-ISSUE","SPARE-ISSUE",
AQ1071="Fiber CAmtel","ACTIVE",
AQ1071="Fiber AOF","ACTIVE",
AQ1071="Projet OCM (HUAWEI)","PLANNED WORKS",
AQ1071="Projet OCM (NOKIA)","PLANNED WORKS",
AQ1071="ACCESS-ISSUE","ACCESS-ISSUE",
AQ1071="Projet OCM (ZTE, NOKIA, autres projets)","PLANNED WORKS",
AQ1071="No root CAuse","No root cause",
AQ1071="ODU HS","ACTIVE",
AQ1071="IP &amp; VLAN","ACTIVE",
AQ1071="Warehouse HUAWEI","SPARE-ISSUE",
AQ1071="SPARE-HS","SPARE-ISSUE",
AQ1071="Power Telco","ACTIVE", AQ1071="no impacts","no impacts"
),"")</f>
        <v>No root cause</v>
      </c>
      <c r="AS1071" s="92" t="s">
        <v>5537</v>
      </c>
      <c r="AT1071" s="98" t="s">
        <v>911</v>
      </c>
      <c r="AV1071" s="17" t="s">
        <v>5537</v>
      </c>
      <c r="AW1071" s="7" t="s">
        <v>5537</v>
      </c>
      <c r="AX1071" s="6" t="s">
        <v>5537</v>
      </c>
      <c r="AY1071" s="7"/>
      <c r="AZ1071" s="3" t="s">
        <v>5537</v>
      </c>
      <c r="BA1071" s="18" t="s">
        <v>5537</v>
      </c>
      <c r="BB1071" s="18" t="s">
        <v>5537</v>
      </c>
      <c r="BC1071" s="18" t="s">
        <v>5537</v>
      </c>
      <c r="BD1071" s="18" t="s">
        <v>5537</v>
      </c>
      <c r="BE1071" s="18" t="s">
        <v>5537</v>
      </c>
      <c r="BF1071" s="18" t="s">
        <v>5537</v>
      </c>
      <c r="BG1071" s="18" t="s">
        <v>5537</v>
      </c>
      <c r="BH1071" s="18" t="s">
        <v>5537</v>
      </c>
      <c r="BI1071" s="18" t="s">
        <v>5537</v>
      </c>
      <c r="BJ1071" s="18" t="s">
        <v>5537</v>
      </c>
      <c r="BK1071" s="18" t="s">
        <v>5537</v>
      </c>
      <c r="BL1071" s="9" t="s">
        <v>5537</v>
      </c>
      <c r="BM1071" s="14" t="s">
        <v>5537</v>
      </c>
      <c r="BN1071" s="14" t="s">
        <v>5537</v>
      </c>
      <c r="BO1071" s="14" t="str">
        <f>_xlfn.XLOOKUP(B1071,'[4]cell downs 18042026 17h'!$B:$B,'[4]cell downs 18042026 17h'!$B:$B,"")</f>
        <v/>
      </c>
      <c r="BP1071" s="14" t="str">
        <f>_xlfn.XLOOKUP(B1071,'[5]Cells Huawei 19042026 15h'!$B:$B,'[5]Cells Huawei 19042026 15h'!$B:$B,"")</f>
        <v/>
      </c>
      <c r="BQ1071" s="9" t="str">
        <f>_xlfn.XLOOKUP(B1071,'[6]cells down 19042026 9H40'!$B:$B,'[6]cells down 19042026 9H40'!$B:$B,"")</f>
        <v/>
      </c>
      <c r="BR1071" s="9" t="s">
        <v>911</v>
      </c>
      <c r="BS1071" s="9" t="s">
        <v>12</v>
      </c>
      <c r="BT1071" s="108"/>
    </row>
    <row r="1072" spans="1:72" s="9" customFormat="1" x14ac:dyDescent="0.35">
      <c r="A1072" s="1" t="s">
        <v>3472</v>
      </c>
      <c r="B1072" s="8" t="s">
        <v>3473</v>
      </c>
      <c r="C1072" s="3" t="str">
        <f>_xlfn.XLOOKUP(B1072,'[1]daily break down'!$D:$D,'[1]daily break down'!$E:$E,"")</f>
        <v>LITTORAL</v>
      </c>
      <c r="D1072" s="1" t="s">
        <v>11</v>
      </c>
      <c r="E1072" s="1" t="str">
        <f>BS1072</f>
        <v>Grid-Gen</v>
      </c>
      <c r="F1072" s="3" t="s">
        <v>31</v>
      </c>
      <c r="G1072" s="1" t="s">
        <v>3472</v>
      </c>
      <c r="H1072" s="33" t="str">
        <f>_xlfn.XLOOKUP(B1072,[2]CALCULATION!$B:$B,[2]CALCULATION!$H:$H,"")</f>
        <v>NOKIA</v>
      </c>
      <c r="I1072" s="28">
        <v>0</v>
      </c>
      <c r="J1072" s="28">
        <v>0</v>
      </c>
      <c r="K1072" s="28">
        <v>0</v>
      </c>
      <c r="L1072" s="28">
        <v>0</v>
      </c>
      <c r="M1072" s="28">
        <v>0</v>
      </c>
      <c r="N1072" s="28">
        <v>0</v>
      </c>
      <c r="O1072" s="28">
        <v>0</v>
      </c>
      <c r="P1072" s="28">
        <v>3.338726661016523E-2</v>
      </c>
      <c r="Q1072" s="28">
        <v>0</v>
      </c>
      <c r="R1072" s="28">
        <v>0</v>
      </c>
      <c r="S1072" s="93">
        <v>0</v>
      </c>
      <c r="T1072" s="93">
        <f>_xlfn.XLOOKUP(B1072,'[3]Nur des jours'!$B:$B,'[3]Nur des jours'!$U:$U,"")</f>
        <v>0</v>
      </c>
      <c r="U1072" s="93">
        <v>0</v>
      </c>
      <c r="V1072" s="93">
        <v>0</v>
      </c>
      <c r="W1072" s="93">
        <v>0</v>
      </c>
      <c r="X1072" s="93">
        <v>0</v>
      </c>
      <c r="Y1072" s="93">
        <v>0</v>
      </c>
      <c r="Z1072" s="93">
        <v>0</v>
      </c>
      <c r="AA1072" s="93">
        <v>0</v>
      </c>
      <c r="AB1072" s="93">
        <v>7.8831046162892281E-3</v>
      </c>
      <c r="AC1072" s="93">
        <f>_xlfn.XLOOKUP(B1072,'[3]Nur des jours'!$B:$B,'[3]Nur des jours'!$N:$N,"")</f>
        <v>1.0736717147072338E-2</v>
      </c>
      <c r="AD1072" s="93">
        <v>1.0736717147072338E-2</v>
      </c>
      <c r="AE1072" s="93">
        <v>0</v>
      </c>
      <c r="AF1072" s="93">
        <v>0</v>
      </c>
      <c r="AG1072" s="93"/>
      <c r="AH1072" s="93">
        <v>0</v>
      </c>
      <c r="AI1072" s="93">
        <v>0</v>
      </c>
      <c r="AJ1072" s="93">
        <v>0</v>
      </c>
      <c r="AK1072" s="93">
        <v>0</v>
      </c>
      <c r="AL1072" s="93">
        <v>0</v>
      </c>
      <c r="AM1072" s="49" t="s">
        <v>5559</v>
      </c>
      <c r="AN1072" s="49"/>
      <c r="AO1072" s="48" t="str" cm="1">
        <f t="array" ref="AO1072">IFERROR(_xlfn.IFS(
AQ1072="MPR ISSUE","PDH",
AQ1072="BSS Hardware Issue","BSS",
AQ1072="Sites strategiques, MLL, Pylone, etc.","ENVTECH",
AQ1072="AKTIVCO DEFAUT GE &amp; POWER Cabinet","AKTIVCO",
AQ1072="AKTIVCO Coupure ENEO &amp; Baisse de tension","AKTIVCO GRID ONLY",
AQ1072="Coupure ENEO &amp; Baisse de tension","IHS GRID ONLY",
AQ1072="Defaut GE &amp; POWER Cabinet","IHS",
AQ1072="Sharing","Partners",
AQ1072="Sites strategiques &amp; DataCenter","SST &amp; DC",
AQ1072="Exclu","Exclu",
AQ1072="SAT","SAT",
AQ1072="SPARE-ISSUE","SPARE-ISSUE",
AQ1072="Fiber CAmtel","TRANS_FO_CAMTEL",
AQ1072="Fiber AOF","Fiber AOF",
AQ1072="Projet OCM (HUAWEI)","TRAVAUX-HUAWEI",
AQ1072="Projet OCM (NOKIA)","TRAVAUX-NOKIA",
AQ1072="ACCESS-ISSUE","ACCESS-ISSUE",
AQ1072="Projet OCM (ZTE, NOKIA, autres projets)","TRAVAUX OCM",
AQ1072="No root CAuse","No root cause",
AQ1072="ODU HS","PDH",
AQ1072="IP &amp; VLAN","PDH",
AQ1072="Warehouse HUAWEI","SPARE-ISSUE",
AQ1072="SPARE-HS","SPARE-ISSUE",
AQ1072="Power Telco","BSS",AQ1072="no impacts","no impacts"
),"")</f>
        <v>No root cause</v>
      </c>
      <c r="AP1072" s="48" t="str" cm="1">
        <f t="array" ref="AP1072">IFERROR(_xlfn.IFS(
AQ1072="MPR ISSUE","TX ISSUE",
AQ1072="BSS Hardware Issue","RAN ISSUE",
AQ1072="Sites strategiques, MLL, Pylone, etc.","ENVTECH",
AQ1072="AKTIVCO DEFAUT GE &amp; POWER Cabinet","POWER ISSUE",
AQ1072="AKTIVCO Coupure ENEO &amp; Baisse de tension","POWER ISSUE",
AQ1072="Coupure ENEO &amp; Baisse de tension","POWER ISSUE",
AQ1072="Defaut GE &amp; POWER Cabinet","POWER ISSUE",
AQ1072="Sharing","POWER ISSUE",
AQ1072="Sites strategiques &amp; DataCenter","POWER ISSUE",
AQ1072="Exclu","Exclu",
AQ1072="SAT","TX ISSUE",
AQ1072="SPARE-ISSUE","SPARE-ISSUE",
AQ1072="Fiber CAmtel","TX ISSUE",
AQ1072="Fiber AOF","TX ISSUE",
AQ1072="Projet OCM (HUAWEI)","TRAVAUX-HUAWEI",
AQ1072="Projet OCM (NOKIA)","TRAVAUX -NOKIA",
AQ1072="ACCESS-ISSUE","ACCESS-ISSUE",
AQ1072="Projet OCM (ZTE, NOKIA, autres projets)","TRAVAUX OCM",
AQ1072="No root CAuse","No root cause",
AQ1072="ODU HS","TX ISSUE",
AQ1072="IP &amp; VLAN","TX ISSUE",
AQ1072="Warehouse HUAWEI","SPARE-ISSUE",
AQ1072="SPARE-HS","SPARE-ISSUE",
AQ1072="Power Telco","RAN ISSUE",AQ1072="no impacts","no impacts"
),"")</f>
        <v>No root cause</v>
      </c>
      <c r="AQ1072" s="127" t="s">
        <v>5344</v>
      </c>
      <c r="AR1072" s="48" t="str" cm="1">
        <f t="array" ref="AR1072">IFERROR(_xlfn.IFS(
AQ1072="MPR ISSUE","ACTIVE",
AQ1072="BSS Hardware Issue","ACTIVE",
AQ1072="Sites strategiques, MLL, Pylone, etc.","PASSIVE",
AQ1072="AKTIVCO DEFAUT GE &amp; POWER Cabinet","PASSIVE",
AQ1072="AKTIVCO Coupure ENEO &amp; Baisse de tension","PASSIVE",
AQ1072="Coupure ENEO &amp; Baisse de tension","PASSIVE",
AQ1072="Defaut GE &amp; POWER Cabinet","PASSIVE",
AQ1072="Sharing","PASSIVE",
AQ1072="Sites strategiques &amp; DataCenter","PASSIVE",
AQ1072="Exclu","Exclu",
AQ1072="SAT","ACTIVE",
AQ1072="SPARE-ISSUE","SPARE-ISSUE",
AQ1072="Fiber CAmtel","ACTIVE",
AQ1072="Fiber AOF","ACTIVE",
AQ1072="Projet OCM (HUAWEI)","PLANNED WORKS",
AQ1072="Projet OCM (NOKIA)","PLANNED WORKS",
AQ1072="ACCESS-ISSUE","ACCESS-ISSUE",
AQ1072="Projet OCM (ZTE, NOKIA, autres projets)","PLANNED WORKS",
AQ1072="No root CAuse","No root cause",
AQ1072="ODU HS","ACTIVE",
AQ1072="IP &amp; VLAN","ACTIVE",
AQ1072="Warehouse HUAWEI","SPARE-ISSUE",
AQ1072="SPARE-HS","SPARE-ISSUE",
AQ1072="Power Telco","ACTIVE", AQ1072="no impacts","no impacts"
),"")</f>
        <v>No root cause</v>
      </c>
      <c r="AS1072" s="92" t="s">
        <v>5537</v>
      </c>
      <c r="AT1072" s="98" t="s">
        <v>3473</v>
      </c>
      <c r="AV1072" s="17" t="s">
        <v>5537</v>
      </c>
      <c r="AW1072" s="7" t="s">
        <v>5537</v>
      </c>
      <c r="AX1072" s="6" t="s">
        <v>5537</v>
      </c>
      <c r="AY1072" s="7"/>
      <c r="AZ1072" s="3" t="s">
        <v>5537</v>
      </c>
      <c r="BA1072" s="18" t="s">
        <v>5537</v>
      </c>
      <c r="BB1072" s="18" t="s">
        <v>5537</v>
      </c>
      <c r="BC1072" s="18" t="s">
        <v>5537</v>
      </c>
      <c r="BD1072" s="18" t="s">
        <v>5537</v>
      </c>
      <c r="BE1072" s="18" t="s">
        <v>5537</v>
      </c>
      <c r="BF1072" s="18" t="s">
        <v>5537</v>
      </c>
      <c r="BG1072" s="18" t="s">
        <v>5537</v>
      </c>
      <c r="BH1072" s="18" t="s">
        <v>5537</v>
      </c>
      <c r="BI1072" s="18" t="s">
        <v>5537</v>
      </c>
      <c r="BJ1072" s="18" t="s">
        <v>5537</v>
      </c>
      <c r="BK1072" s="18" t="s">
        <v>5537</v>
      </c>
      <c r="BL1072" s="9" t="s">
        <v>5537</v>
      </c>
      <c r="BM1072" s="14" t="s">
        <v>5537</v>
      </c>
      <c r="BN1072" s="14" t="s">
        <v>5537</v>
      </c>
      <c r="BO1072" s="14" t="str">
        <f>_xlfn.XLOOKUP(B1072,'[4]cell downs 18042026 17h'!$B:$B,'[4]cell downs 18042026 17h'!$B:$B,"")</f>
        <v/>
      </c>
      <c r="BP1072" s="14" t="str">
        <f>_xlfn.XLOOKUP(B1072,'[5]Cells Huawei 19042026 15h'!$B:$B,'[5]Cells Huawei 19042026 15h'!$B:$B,"")</f>
        <v/>
      </c>
      <c r="BQ1072" s="9" t="str">
        <f>_xlfn.XLOOKUP(B1072,'[6]cells down 19042026 9H40'!$B:$B,'[6]cells down 19042026 9H40'!$B:$B,"")</f>
        <v/>
      </c>
      <c r="BR1072" s="9" t="s">
        <v>3473</v>
      </c>
      <c r="BS1072" s="9" t="s">
        <v>12</v>
      </c>
      <c r="BT1072" s="108"/>
    </row>
    <row r="1073" spans="1:72" s="9" customFormat="1" x14ac:dyDescent="0.35">
      <c r="A1073" s="1" t="s">
        <v>3421</v>
      </c>
      <c r="B1073" s="8" t="s">
        <v>3422</v>
      </c>
      <c r="C1073" s="3" t="str">
        <f>_xlfn.XLOOKUP(B1073,'[1]daily break down'!$D:$D,'[1]daily break down'!$E:$E,"")</f>
        <v>Douala</v>
      </c>
      <c r="D1073" s="1" t="s">
        <v>11</v>
      </c>
      <c r="E1073" s="1" t="s">
        <v>195</v>
      </c>
      <c r="F1073" s="3" t="s">
        <v>31</v>
      </c>
      <c r="G1073" s="1" t="s">
        <v>32</v>
      </c>
      <c r="H1073" s="34" t="str">
        <f>_xlfn.XLOOKUP(B1073,[2]CALCULATION!$B:$B,[2]CALCULATION!$H:$H,"")</f>
        <v>ZTE</v>
      </c>
      <c r="I1073" s="28">
        <v>0</v>
      </c>
      <c r="J1073" s="28">
        <v>0</v>
      </c>
      <c r="K1073" s="28">
        <v>0</v>
      </c>
      <c r="L1073" s="28">
        <v>0</v>
      </c>
      <c r="M1073" s="28">
        <v>0</v>
      </c>
      <c r="N1073" s="28">
        <v>0</v>
      </c>
      <c r="O1073" s="28">
        <v>0</v>
      </c>
      <c r="P1073" s="28">
        <v>0</v>
      </c>
      <c r="Q1073" s="28">
        <v>0</v>
      </c>
      <c r="R1073" s="28">
        <v>0</v>
      </c>
      <c r="S1073" s="93">
        <v>0</v>
      </c>
      <c r="T1073" s="93">
        <f>_xlfn.XLOOKUP(B1073,'[3]Nur des jours'!$B:$B,'[3]Nur des jours'!$U:$U,"")</f>
        <v>0</v>
      </c>
      <c r="U1073" s="93">
        <v>0</v>
      </c>
      <c r="V1073" s="93">
        <v>1.4981465786611484E-3</v>
      </c>
      <c r="W1073" s="93">
        <v>0</v>
      </c>
      <c r="X1073" s="93">
        <v>0</v>
      </c>
      <c r="Y1073" s="93">
        <v>0</v>
      </c>
      <c r="Z1073" s="93">
        <v>0</v>
      </c>
      <c r="AA1073" s="93">
        <v>0</v>
      </c>
      <c r="AB1073" s="93">
        <v>0</v>
      </c>
      <c r="AC1073" s="93">
        <f>_xlfn.XLOOKUP(B1073,'[3]Nur des jours'!$B:$B,'[3]Nur des jours'!$N:$N,"")</f>
        <v>1.0112489405963503E-2</v>
      </c>
      <c r="AD1073" s="93">
        <v>1.0112489405963503E-2</v>
      </c>
      <c r="AE1073" s="93">
        <v>0</v>
      </c>
      <c r="AF1073" s="93">
        <v>0</v>
      </c>
      <c r="AG1073" s="93"/>
      <c r="AH1073" s="93">
        <v>0</v>
      </c>
      <c r="AI1073" s="93">
        <v>0</v>
      </c>
      <c r="AJ1073" s="93">
        <v>0</v>
      </c>
      <c r="AK1073" s="93">
        <v>0</v>
      </c>
      <c r="AL1073" s="93">
        <v>0</v>
      </c>
      <c r="AM1073" s="49" t="s">
        <v>5559</v>
      </c>
      <c r="AN1073" s="49"/>
      <c r="AO1073" s="48" t="str" cm="1">
        <f t="array" ref="AO1073">IFERROR(_xlfn.IFS(
AQ1073="MPR ISSUE","PDH",
AQ1073="BSS Hardware Issue","BSS",
AQ1073="Sites strategiques, MLL, Pylone, etc.","ENVTECH",
AQ1073="AKTIVCO DEFAUT GE &amp; POWER Cabinet","AKTIVCO",
AQ1073="AKTIVCO Coupure ENEO &amp; Baisse de tension","AKTIVCO GRID ONLY",
AQ1073="Coupure ENEO &amp; Baisse de tension","IHS GRID ONLY",
AQ1073="Defaut GE &amp; POWER Cabinet","IHS",
AQ1073="Sharing","Partners",
AQ1073="Sites strategiques &amp; DataCenter","SST &amp; DC",
AQ1073="Exclu","Exclu",
AQ1073="SAT","SAT",
AQ1073="SPARE-ISSUE","SPARE-ISSUE",
AQ1073="Fiber CAmtel","TRANS_FO_CAMTEL",
AQ1073="Fiber AOF","Fiber AOF",
AQ1073="Projet OCM (HUAWEI)","TRAVAUX-HUAWEI",
AQ1073="Projet OCM (NOKIA)","TRAVAUX-NOKIA",
AQ1073="ACCESS-ISSUE","ACCESS-ISSUE",
AQ1073="Projet OCM (ZTE, NOKIA, autres projets)","TRAVAUX OCM",
AQ1073="No root CAuse","No root cause",
AQ1073="ODU HS","PDH",
AQ1073="IP &amp; VLAN","PDH",
AQ1073="Warehouse HUAWEI","SPARE-ISSUE",
AQ1073="SPARE-HS","SPARE-ISSUE",
AQ1073="Power Telco","BSS",AQ1073="no impacts","no impacts"
),"")</f>
        <v>No root cause</v>
      </c>
      <c r="AP1073" s="48" t="str" cm="1">
        <f t="array" ref="AP1073">IFERROR(_xlfn.IFS(
AQ1073="MPR ISSUE","TX ISSUE",
AQ1073="BSS Hardware Issue","RAN ISSUE",
AQ1073="Sites strategiques, MLL, Pylone, etc.","ENVTECH",
AQ1073="AKTIVCO DEFAUT GE &amp; POWER Cabinet","POWER ISSUE",
AQ1073="AKTIVCO Coupure ENEO &amp; Baisse de tension","POWER ISSUE",
AQ1073="Coupure ENEO &amp; Baisse de tension","POWER ISSUE",
AQ1073="Defaut GE &amp; POWER Cabinet","POWER ISSUE",
AQ1073="Sharing","POWER ISSUE",
AQ1073="Sites strategiques &amp; DataCenter","POWER ISSUE",
AQ1073="Exclu","Exclu",
AQ1073="SAT","TX ISSUE",
AQ1073="SPARE-ISSUE","SPARE-ISSUE",
AQ1073="Fiber CAmtel","TX ISSUE",
AQ1073="Fiber AOF","TX ISSUE",
AQ1073="Projet OCM (HUAWEI)","TRAVAUX-HUAWEI",
AQ1073="Projet OCM (NOKIA)","TRAVAUX -NOKIA",
AQ1073="ACCESS-ISSUE","ACCESS-ISSUE",
AQ1073="Projet OCM (ZTE, NOKIA, autres projets)","TRAVAUX OCM",
AQ1073="No root CAuse","No root cause",
AQ1073="ODU HS","TX ISSUE",
AQ1073="IP &amp; VLAN","TX ISSUE",
AQ1073="Warehouse HUAWEI","SPARE-ISSUE",
AQ1073="SPARE-HS","SPARE-ISSUE",
AQ1073="Power Telco","RAN ISSUE",AQ1073="no impacts","no impacts"
),"")</f>
        <v>No root cause</v>
      </c>
      <c r="AQ1073" s="127" t="s">
        <v>5344</v>
      </c>
      <c r="AR1073" s="48" t="str" cm="1">
        <f t="array" ref="AR1073">IFERROR(_xlfn.IFS(
AQ1073="MPR ISSUE","ACTIVE",
AQ1073="BSS Hardware Issue","ACTIVE",
AQ1073="Sites strategiques, MLL, Pylone, etc.","PASSIVE",
AQ1073="AKTIVCO DEFAUT GE &amp; POWER Cabinet","PASSIVE",
AQ1073="AKTIVCO Coupure ENEO &amp; Baisse de tension","PASSIVE",
AQ1073="Coupure ENEO &amp; Baisse de tension","PASSIVE",
AQ1073="Defaut GE &amp; POWER Cabinet","PASSIVE",
AQ1073="Sharing","PASSIVE",
AQ1073="Sites strategiques &amp; DataCenter","PASSIVE",
AQ1073="Exclu","Exclu",
AQ1073="SAT","ACTIVE",
AQ1073="SPARE-ISSUE","SPARE-ISSUE",
AQ1073="Fiber CAmtel","ACTIVE",
AQ1073="Fiber AOF","ACTIVE",
AQ1073="Projet OCM (HUAWEI)","PLANNED WORKS",
AQ1073="Projet OCM (NOKIA)","PLANNED WORKS",
AQ1073="ACCESS-ISSUE","ACCESS-ISSUE",
AQ1073="Projet OCM (ZTE, NOKIA, autres projets)","PLANNED WORKS",
AQ1073="No root CAuse","No root cause",
AQ1073="ODU HS","ACTIVE",
AQ1073="IP &amp; VLAN","ACTIVE",
AQ1073="Warehouse HUAWEI","SPARE-ISSUE",
AQ1073="SPARE-HS","SPARE-ISSUE",
AQ1073="Power Telco","ACTIVE", AQ1073="no impacts","no impacts"
),"")</f>
        <v>No root cause</v>
      </c>
      <c r="AS1073" s="92" t="s">
        <v>5537</v>
      </c>
      <c r="AT1073" s="98" t="s">
        <v>3422</v>
      </c>
      <c r="AV1073" s="17" t="s">
        <v>5537</v>
      </c>
      <c r="AW1073" s="7" t="s">
        <v>5537</v>
      </c>
      <c r="AX1073" s="6" t="s">
        <v>5537</v>
      </c>
      <c r="AY1073" s="7"/>
      <c r="AZ1073" s="3" t="s">
        <v>5537</v>
      </c>
      <c r="BA1073" s="18" t="s">
        <v>5537</v>
      </c>
      <c r="BB1073" s="18" t="s">
        <v>5537</v>
      </c>
      <c r="BC1073" s="18" t="s">
        <v>5537</v>
      </c>
      <c r="BD1073" s="18" t="s">
        <v>5537</v>
      </c>
      <c r="BE1073" s="18" t="s">
        <v>5537</v>
      </c>
      <c r="BF1073" s="18" t="s">
        <v>5537</v>
      </c>
      <c r="BG1073" s="18" t="s">
        <v>5537</v>
      </c>
      <c r="BH1073" s="18" t="s">
        <v>5537</v>
      </c>
      <c r="BI1073" s="18" t="s">
        <v>5537</v>
      </c>
      <c r="BJ1073" s="18" t="s">
        <v>5537</v>
      </c>
      <c r="BK1073" s="18" t="s">
        <v>5537</v>
      </c>
      <c r="BL1073" s="9" t="s">
        <v>5537</v>
      </c>
      <c r="BM1073" s="14" t="s">
        <v>5537</v>
      </c>
      <c r="BN1073" s="14" t="s">
        <v>5537</v>
      </c>
      <c r="BO1073" s="14" t="str">
        <f>_xlfn.XLOOKUP(B1073,'[4]cell downs 18042026 17h'!$B:$B,'[4]cell downs 18042026 17h'!$B:$B,"")</f>
        <v/>
      </c>
      <c r="BP1073" s="14" t="str">
        <f>_xlfn.XLOOKUP(B1073,'[5]Cells Huawei 19042026 15h'!$B:$B,'[5]Cells Huawei 19042026 15h'!$B:$B,"")</f>
        <v/>
      </c>
      <c r="BQ1073" s="9" t="str">
        <f>_xlfn.XLOOKUP(B1073,'[6]cells down 19042026 9H40'!$B:$B,'[6]cells down 19042026 9H40'!$B:$B,"")</f>
        <v/>
      </c>
      <c r="BR1073" s="9" t="s">
        <v>3422</v>
      </c>
      <c r="BS1073" s="9" t="s">
        <v>12</v>
      </c>
      <c r="BT1073" s="108"/>
    </row>
    <row r="1074" spans="1:72" s="9" customFormat="1" x14ac:dyDescent="0.35">
      <c r="A1074" s="1" t="s">
        <v>2619</v>
      </c>
      <c r="B1074" s="8" t="s">
        <v>2620</v>
      </c>
      <c r="C1074" s="3" t="str">
        <f>_xlfn.XLOOKUP(B1074,'[1]daily break down'!$D:$D,'[1]daily break down'!$E:$E,"")</f>
        <v>Yaounde</v>
      </c>
      <c r="D1074" s="1" t="s">
        <v>11</v>
      </c>
      <c r="E1074" s="1" t="s">
        <v>12</v>
      </c>
      <c r="F1074" s="3" t="s">
        <v>37</v>
      </c>
      <c r="G1074" s="1" t="s">
        <v>38</v>
      </c>
      <c r="H1074" s="34" t="str">
        <f>_xlfn.XLOOKUP(B1074,[2]CALCULATION!$B:$B,[2]CALCULATION!$H:$H,"")</f>
        <v>ZTE</v>
      </c>
      <c r="I1074" s="28">
        <v>0</v>
      </c>
      <c r="J1074" s="28">
        <v>0.90274032411331118</v>
      </c>
      <c r="K1074" s="28">
        <v>0</v>
      </c>
      <c r="L1074" s="28">
        <v>0</v>
      </c>
      <c r="M1074" s="28">
        <v>0</v>
      </c>
      <c r="N1074" s="28">
        <v>0</v>
      </c>
      <c r="O1074" s="28">
        <v>0</v>
      </c>
      <c r="P1074" s="28">
        <v>0</v>
      </c>
      <c r="Q1074" s="28">
        <v>2.6342410674793808E-2</v>
      </c>
      <c r="R1074" s="28">
        <v>0</v>
      </c>
      <c r="S1074" s="93">
        <v>0</v>
      </c>
      <c r="T1074" s="93">
        <f>_xlfn.XLOOKUP(B1074,'[3]Nur des jours'!$B:$B,'[3]Nur des jours'!$U:$U,"")</f>
        <v>0</v>
      </c>
      <c r="U1074" s="93">
        <v>0</v>
      </c>
      <c r="V1074" s="93">
        <v>0</v>
      </c>
      <c r="W1074" s="93">
        <v>0</v>
      </c>
      <c r="X1074" s="93">
        <v>0</v>
      </c>
      <c r="Y1074" s="93">
        <v>0</v>
      </c>
      <c r="Z1074" s="93">
        <v>0</v>
      </c>
      <c r="AA1074" s="93">
        <v>0</v>
      </c>
      <c r="AB1074" s="93">
        <v>2.9802415868368529E-2</v>
      </c>
      <c r="AC1074" s="93">
        <f>_xlfn.XLOOKUP(B1074,'[3]Nur des jours'!$B:$B,'[3]Nur des jours'!$N:$N,"")</f>
        <v>9.8984684661545842E-3</v>
      </c>
      <c r="AD1074" s="93">
        <v>9.8984684661545842E-3</v>
      </c>
      <c r="AE1074" s="93">
        <v>0</v>
      </c>
      <c r="AF1074" s="93">
        <v>0</v>
      </c>
      <c r="AG1074" s="93"/>
      <c r="AH1074" s="93">
        <v>0</v>
      </c>
      <c r="AI1074" s="93">
        <v>0</v>
      </c>
      <c r="AJ1074" s="93">
        <v>0</v>
      </c>
      <c r="AK1074" s="93">
        <v>0</v>
      </c>
      <c r="AL1074" s="93">
        <v>0</v>
      </c>
      <c r="AM1074" s="49" t="s">
        <v>5559</v>
      </c>
      <c r="AN1074" s="49"/>
      <c r="AO1074" s="48" t="str" cm="1">
        <f t="array" ref="AO1074">IFERROR(_xlfn.IFS(
AQ1074="MPR ISSUE","PDH",
AQ1074="BSS Hardware Issue","BSS",
AQ1074="Sites strategiques, MLL, Pylone, etc.","ENVTECH",
AQ1074="AKTIVCO DEFAUT GE &amp; POWER Cabinet","AKTIVCO",
AQ1074="AKTIVCO Coupure ENEO &amp; Baisse de tension","AKTIVCO GRID ONLY",
AQ1074="Coupure ENEO &amp; Baisse de tension","IHS GRID ONLY",
AQ1074="Defaut GE &amp; POWER Cabinet","IHS",
AQ1074="Sharing","Partners",
AQ1074="Sites strategiques &amp; DataCenter","SST &amp; DC",
AQ1074="Exclu","Exclu",
AQ1074="SAT","SAT",
AQ1074="SPARE-ISSUE","SPARE-ISSUE",
AQ1074="Fiber CAmtel","TRANS_FO_CAMTEL",
AQ1074="Fiber AOF","Fiber AOF",
AQ1074="Projet OCM (HUAWEI)","TRAVAUX-HUAWEI",
AQ1074="Projet OCM (NOKIA)","TRAVAUX-NOKIA",
AQ1074="ACCESS-ISSUE","ACCESS-ISSUE",
AQ1074="Projet OCM (ZTE, NOKIA, autres projets)","TRAVAUX OCM",
AQ1074="No root CAuse","No root cause",
AQ1074="ODU HS","PDH",
AQ1074="IP &amp; VLAN","PDH",
AQ1074="Warehouse HUAWEI","SPARE-ISSUE",
AQ1074="SPARE-HS","SPARE-ISSUE",
AQ1074="Power Telco","BSS",AQ1074="no impacts","no impacts"
),"")</f>
        <v>No root cause</v>
      </c>
      <c r="AP1074" s="48" t="str" cm="1">
        <f t="array" ref="AP1074">IFERROR(_xlfn.IFS(
AQ1074="MPR ISSUE","TX ISSUE",
AQ1074="BSS Hardware Issue","RAN ISSUE",
AQ1074="Sites strategiques, MLL, Pylone, etc.","ENVTECH",
AQ1074="AKTIVCO DEFAUT GE &amp; POWER Cabinet","POWER ISSUE",
AQ1074="AKTIVCO Coupure ENEO &amp; Baisse de tension","POWER ISSUE",
AQ1074="Coupure ENEO &amp; Baisse de tension","POWER ISSUE",
AQ1074="Defaut GE &amp; POWER Cabinet","POWER ISSUE",
AQ1074="Sharing","POWER ISSUE",
AQ1074="Sites strategiques &amp; DataCenter","POWER ISSUE",
AQ1074="Exclu","Exclu",
AQ1074="SAT","TX ISSUE",
AQ1074="SPARE-ISSUE","SPARE-ISSUE",
AQ1074="Fiber CAmtel","TX ISSUE",
AQ1074="Fiber AOF","TX ISSUE",
AQ1074="Projet OCM (HUAWEI)","TRAVAUX-HUAWEI",
AQ1074="Projet OCM (NOKIA)","TRAVAUX -NOKIA",
AQ1074="ACCESS-ISSUE","ACCESS-ISSUE",
AQ1074="Projet OCM (ZTE, NOKIA, autres projets)","TRAVAUX OCM",
AQ1074="No root CAuse","No root cause",
AQ1074="ODU HS","TX ISSUE",
AQ1074="IP &amp; VLAN","TX ISSUE",
AQ1074="Warehouse HUAWEI","SPARE-ISSUE",
AQ1074="SPARE-HS","SPARE-ISSUE",
AQ1074="Power Telco","RAN ISSUE",AQ1074="no impacts","no impacts"
),"")</f>
        <v>No root cause</v>
      </c>
      <c r="AQ1074" s="127" t="s">
        <v>5344</v>
      </c>
      <c r="AR1074" s="48" t="str" cm="1">
        <f t="array" ref="AR1074">IFERROR(_xlfn.IFS(
AQ1074="MPR ISSUE","ACTIVE",
AQ1074="BSS Hardware Issue","ACTIVE",
AQ1074="Sites strategiques, MLL, Pylone, etc.","PASSIVE",
AQ1074="AKTIVCO DEFAUT GE &amp; POWER Cabinet","PASSIVE",
AQ1074="AKTIVCO Coupure ENEO &amp; Baisse de tension","PASSIVE",
AQ1074="Coupure ENEO &amp; Baisse de tension","PASSIVE",
AQ1074="Defaut GE &amp; POWER Cabinet","PASSIVE",
AQ1074="Sharing","PASSIVE",
AQ1074="Sites strategiques &amp; DataCenter","PASSIVE",
AQ1074="Exclu","Exclu",
AQ1074="SAT","ACTIVE",
AQ1074="SPARE-ISSUE","SPARE-ISSUE",
AQ1074="Fiber CAmtel","ACTIVE",
AQ1074="Fiber AOF","ACTIVE",
AQ1074="Projet OCM (HUAWEI)","PLANNED WORKS",
AQ1074="Projet OCM (NOKIA)","PLANNED WORKS",
AQ1074="ACCESS-ISSUE","ACCESS-ISSUE",
AQ1074="Projet OCM (ZTE, NOKIA, autres projets)","PLANNED WORKS",
AQ1074="No root CAuse","No root cause",
AQ1074="ODU HS","ACTIVE",
AQ1074="IP &amp; VLAN","ACTIVE",
AQ1074="Warehouse HUAWEI","SPARE-ISSUE",
AQ1074="SPARE-HS","SPARE-ISSUE",
AQ1074="Power Telco","ACTIVE", AQ1074="no impacts","no impacts"
),"")</f>
        <v>No root cause</v>
      </c>
      <c r="AS1074" s="92" t="s">
        <v>5537</v>
      </c>
      <c r="AT1074" s="98" t="s">
        <v>2620</v>
      </c>
      <c r="AV1074" s="17" t="s">
        <v>5537</v>
      </c>
      <c r="AW1074" s="7" t="s">
        <v>5537</v>
      </c>
      <c r="AX1074" s="6" t="s">
        <v>5537</v>
      </c>
      <c r="AY1074" s="7"/>
      <c r="AZ1074" s="3" t="s">
        <v>5537</v>
      </c>
      <c r="BA1074" s="18" t="s">
        <v>5537</v>
      </c>
      <c r="BB1074" s="18" t="s">
        <v>5537</v>
      </c>
      <c r="BC1074" s="18" t="s">
        <v>5537</v>
      </c>
      <c r="BD1074" s="18" t="s">
        <v>5537</v>
      </c>
      <c r="BE1074" s="18" t="s">
        <v>5537</v>
      </c>
      <c r="BF1074" s="18" t="s">
        <v>5537</v>
      </c>
      <c r="BG1074" s="18" t="s">
        <v>5537</v>
      </c>
      <c r="BH1074" s="18" t="s">
        <v>5537</v>
      </c>
      <c r="BI1074" s="18" t="s">
        <v>5537</v>
      </c>
      <c r="BJ1074" s="18" t="s">
        <v>5537</v>
      </c>
      <c r="BK1074" s="18" t="s">
        <v>5537</v>
      </c>
      <c r="BL1074" s="9" t="s">
        <v>5537</v>
      </c>
      <c r="BM1074" s="14" t="s">
        <v>5537</v>
      </c>
      <c r="BN1074" s="14" t="s">
        <v>5537</v>
      </c>
      <c r="BO1074" s="14" t="str">
        <f>_xlfn.XLOOKUP(B1074,'[4]cell downs 18042026 17h'!$B:$B,'[4]cell downs 18042026 17h'!$B:$B,"")</f>
        <v/>
      </c>
      <c r="BP1074" s="14" t="str">
        <f>_xlfn.XLOOKUP(B1074,'[5]Cells Huawei 19042026 15h'!$B:$B,'[5]Cells Huawei 19042026 15h'!$B:$B,"")</f>
        <v/>
      </c>
      <c r="BQ1074" s="9" t="str">
        <f>_xlfn.XLOOKUP(B1074,'[6]cells down 19042026 9H40'!$B:$B,'[6]cells down 19042026 9H40'!$B:$B,"")</f>
        <v>CTR_649</v>
      </c>
      <c r="BR1074" s="9" t="s">
        <v>2620</v>
      </c>
      <c r="BS1074" s="9" t="s">
        <v>12</v>
      </c>
      <c r="BT1074" s="108"/>
    </row>
    <row r="1075" spans="1:72" s="9" customFormat="1" x14ac:dyDescent="0.35">
      <c r="A1075" s="1" t="s">
        <v>4664</v>
      </c>
      <c r="B1075" s="8" t="s">
        <v>4665</v>
      </c>
      <c r="C1075" s="3" t="str">
        <f>_xlfn.XLOOKUP(B1075,'[1]daily break down'!$D:$D,'[1]daily break down'!$E:$E,"")</f>
        <v>ADAMAOUA</v>
      </c>
      <c r="D1075" s="1" t="s">
        <v>11</v>
      </c>
      <c r="E1075" s="1" t="s">
        <v>237</v>
      </c>
      <c r="F1075" s="3" t="s">
        <v>90</v>
      </c>
      <c r="G1075" s="1" t="s">
        <v>4666</v>
      </c>
      <c r="H1075" s="33" t="str">
        <f>_xlfn.XLOOKUP(B1075,[2]CALCULATION!$B:$B,[2]CALCULATION!$H:$H,"")</f>
        <v>NOKIA</v>
      </c>
      <c r="I1075" s="28">
        <v>0</v>
      </c>
      <c r="J1075" s="28">
        <v>0.25119299185209965</v>
      </c>
      <c r="K1075" s="28">
        <v>0</v>
      </c>
      <c r="L1075" s="28">
        <v>0</v>
      </c>
      <c r="M1075" s="28">
        <v>2.3189627789662859E-3</v>
      </c>
      <c r="N1075" s="28">
        <v>0.31189951313706238</v>
      </c>
      <c r="O1075" s="28">
        <v>0</v>
      </c>
      <c r="P1075" s="28">
        <v>0</v>
      </c>
      <c r="Q1075" s="28">
        <v>0</v>
      </c>
      <c r="R1075" s="28">
        <v>2.4558898721069769E-2</v>
      </c>
      <c r="S1075" s="93">
        <v>0</v>
      </c>
      <c r="T1075" s="93">
        <f>_xlfn.XLOOKUP(B1075,'[3]Nur des jours'!$B:$B,'[3]Nur des jours'!$U:$U,"")</f>
        <v>0</v>
      </c>
      <c r="U1075" s="93">
        <v>0</v>
      </c>
      <c r="V1075" s="93">
        <v>0</v>
      </c>
      <c r="W1075" s="93">
        <v>0</v>
      </c>
      <c r="X1075" s="93">
        <v>0</v>
      </c>
      <c r="Y1075" s="93">
        <v>0</v>
      </c>
      <c r="Z1075" s="93">
        <v>0</v>
      </c>
      <c r="AA1075" s="93">
        <v>0</v>
      </c>
      <c r="AB1075" s="93">
        <v>0</v>
      </c>
      <c r="AC1075" s="93">
        <f>_xlfn.XLOOKUP(B1075,'[3]Nur des jours'!$B:$B,'[3]Nur des jours'!$N:$N,"")</f>
        <v>9.4542328680928319E-3</v>
      </c>
      <c r="AD1075" s="93">
        <v>9.4542328680928319E-3</v>
      </c>
      <c r="AE1075" s="93">
        <v>0</v>
      </c>
      <c r="AF1075" s="93">
        <v>0</v>
      </c>
      <c r="AG1075" s="93"/>
      <c r="AH1075" s="93">
        <v>0</v>
      </c>
      <c r="AI1075" s="93">
        <v>0</v>
      </c>
      <c r="AJ1075" s="93">
        <v>0</v>
      </c>
      <c r="AK1075" s="93">
        <v>0</v>
      </c>
      <c r="AL1075" s="93">
        <v>0</v>
      </c>
      <c r="AM1075" s="49" t="s">
        <v>5559</v>
      </c>
      <c r="AN1075" s="49"/>
      <c r="AO1075" s="48" t="str" cm="1">
        <f t="array" ref="AO1075">IFERROR(_xlfn.IFS(
AQ1075="MPR ISSUE","PDH",
AQ1075="BSS Hardware Issue","BSS",
AQ1075="Sites strategiques, MLL, Pylone, etc.","ENVTECH",
AQ1075="AKTIVCO DEFAUT GE &amp; POWER Cabinet","AKTIVCO",
AQ1075="AKTIVCO Coupure ENEO &amp; Baisse de tension","AKTIVCO GRID ONLY",
AQ1075="Coupure ENEO &amp; Baisse de tension","IHS GRID ONLY",
AQ1075="Defaut GE &amp; POWER Cabinet","IHS",
AQ1075="Sharing","Partners",
AQ1075="Sites strategiques &amp; DataCenter","SST &amp; DC",
AQ1075="Exclu","Exclu",
AQ1075="SAT","SAT",
AQ1075="SPARE-ISSUE","SPARE-ISSUE",
AQ1075="Fiber CAmtel","TRANS_FO_CAMTEL",
AQ1075="Fiber AOF","Fiber AOF",
AQ1075="Projet OCM (HUAWEI)","TRAVAUX-HUAWEI",
AQ1075="Projet OCM (NOKIA)","TRAVAUX-NOKIA",
AQ1075="ACCESS-ISSUE","ACCESS-ISSUE",
AQ1075="Projet OCM (ZTE, NOKIA, autres projets)","TRAVAUX OCM",
AQ1075="No root CAuse","No root cause",
AQ1075="ODU HS","PDH",
AQ1075="IP &amp; VLAN","PDH",
AQ1075="Warehouse HUAWEI","SPARE-ISSUE",
AQ1075="SPARE-HS","SPARE-ISSUE",
AQ1075="Power Telco","BSS",AQ1075="no impacts","no impacts"
),"")</f>
        <v>IHS</v>
      </c>
      <c r="AP1075" s="48" t="str" cm="1">
        <f t="array" ref="AP1075">IFERROR(_xlfn.IFS(
AQ1075="MPR ISSUE","TX ISSUE",
AQ1075="BSS Hardware Issue","RAN ISSUE",
AQ1075="Sites strategiques, MLL, Pylone, etc.","ENVTECH",
AQ1075="AKTIVCO DEFAUT GE &amp; POWER Cabinet","POWER ISSUE",
AQ1075="AKTIVCO Coupure ENEO &amp; Baisse de tension","POWER ISSUE",
AQ1075="Coupure ENEO &amp; Baisse de tension","POWER ISSUE",
AQ1075="Defaut GE &amp; POWER Cabinet","POWER ISSUE",
AQ1075="Sharing","POWER ISSUE",
AQ1075="Sites strategiques &amp; DataCenter","POWER ISSUE",
AQ1075="Exclu","Exclu",
AQ1075="SAT","TX ISSUE",
AQ1075="SPARE-ISSUE","SPARE-ISSUE",
AQ1075="Fiber CAmtel","TX ISSUE",
AQ1075="Fiber AOF","TX ISSUE",
AQ1075="Projet OCM (HUAWEI)","TRAVAUX-HUAWEI",
AQ1075="Projet OCM (NOKIA)","TRAVAUX -NOKIA",
AQ1075="ACCESS-ISSUE","ACCESS-ISSUE",
AQ1075="Projet OCM (ZTE, NOKIA, autres projets)","TRAVAUX OCM",
AQ1075="No root CAuse","No root cause",
AQ1075="ODU HS","TX ISSUE",
AQ1075="IP &amp; VLAN","TX ISSUE",
AQ1075="Warehouse HUAWEI","SPARE-ISSUE",
AQ1075="SPARE-HS","SPARE-ISSUE",
AQ1075="Power Telco","RAN ISSUE",AQ1075="no impacts","no impacts"
),"")</f>
        <v>POWER ISSUE</v>
      </c>
      <c r="AQ1075" s="67" t="s">
        <v>5330</v>
      </c>
      <c r="AR1075" s="48" t="str" cm="1">
        <f t="array" ref="AR1075">IFERROR(_xlfn.IFS(
AQ1075="MPR ISSUE","ACTIVE",
AQ1075="BSS Hardware Issue","ACTIVE",
AQ1075="Sites strategiques, MLL, Pylone, etc.","PASSIVE",
AQ1075="AKTIVCO DEFAUT GE &amp; POWER Cabinet","PASSIVE",
AQ1075="AKTIVCO Coupure ENEO &amp; Baisse de tension","PASSIVE",
AQ1075="Coupure ENEO &amp; Baisse de tension","PASSIVE",
AQ1075="Defaut GE &amp; POWER Cabinet","PASSIVE",
AQ1075="Sharing","PASSIVE",
AQ1075="Sites strategiques &amp; DataCenter","PASSIVE",
AQ1075="Exclu","Exclu",
AQ1075="SAT","ACTIVE",
AQ1075="SPARE-ISSUE","SPARE-ISSUE",
AQ1075="Fiber CAmtel","ACTIVE",
AQ1075="Fiber AOF","ACTIVE",
AQ1075="Projet OCM (HUAWEI)","PLANNED WORKS",
AQ1075="Projet OCM (NOKIA)","PLANNED WORKS",
AQ1075="ACCESS-ISSUE","ACCESS-ISSUE",
AQ1075="Projet OCM (ZTE, NOKIA, autres projets)","PLANNED WORKS",
AQ1075="No root CAuse","No root cause",
AQ1075="ODU HS","ACTIVE",
AQ1075="IP &amp; VLAN","ACTIVE",
AQ1075="Warehouse HUAWEI","SPARE-ISSUE",
AQ1075="SPARE-HS","SPARE-ISSUE",
AQ1075="Power Telco","ACTIVE", AQ1075="no impacts","no impacts"
),"")</f>
        <v>PASSIVE</v>
      </c>
      <c r="AS1075" s="92" t="s">
        <v>5874</v>
      </c>
      <c r="AT1075" s="98" t="s">
        <v>4665</v>
      </c>
      <c r="AV1075" s="17" t="s">
        <v>5537</v>
      </c>
      <c r="AW1075" s="7" t="s">
        <v>5537</v>
      </c>
      <c r="AX1075" s="6" t="s">
        <v>5537</v>
      </c>
      <c r="AY1075" s="7"/>
      <c r="AZ1075" s="3" t="s">
        <v>5537</v>
      </c>
      <c r="BA1075" s="18" t="s">
        <v>5537</v>
      </c>
      <c r="BB1075" s="18" t="s">
        <v>5537</v>
      </c>
      <c r="BC1075" s="18" t="s">
        <v>5537</v>
      </c>
      <c r="BD1075" s="18" t="s">
        <v>5537</v>
      </c>
      <c r="BE1075" s="18" t="s">
        <v>5537</v>
      </c>
      <c r="BF1075" s="18" t="s">
        <v>5537</v>
      </c>
      <c r="BG1075" s="18" t="s">
        <v>5537</v>
      </c>
      <c r="BH1075" s="18" t="s">
        <v>5537</v>
      </c>
      <c r="BI1075" s="18" t="s">
        <v>5537</v>
      </c>
      <c r="BJ1075" s="18" t="s">
        <v>5537</v>
      </c>
      <c r="BK1075" s="18" t="s">
        <v>5537</v>
      </c>
      <c r="BL1075" s="9" t="s">
        <v>5874</v>
      </c>
      <c r="BM1075" s="14" t="s">
        <v>5537</v>
      </c>
      <c r="BN1075" s="14" t="s">
        <v>5537</v>
      </c>
      <c r="BO1075" s="14" t="str">
        <f>_xlfn.XLOOKUP(B1075,'[4]cell downs 18042026 17h'!$B:$B,'[4]cell downs 18042026 17h'!$B:$B,"")</f>
        <v/>
      </c>
      <c r="BP1075" s="14" t="str">
        <f>_xlfn.XLOOKUP(B1075,'[5]Cells Huawei 19042026 15h'!$B:$B,'[5]Cells Huawei 19042026 15h'!$B:$B,"")</f>
        <v/>
      </c>
      <c r="BQ1075" s="9" t="str">
        <f>_xlfn.XLOOKUP(B1075,'[6]cells down 19042026 9H40'!$B:$B,'[6]cells down 19042026 9H40'!$B:$B,"")</f>
        <v/>
      </c>
      <c r="BR1075" s="9" t="s">
        <v>4665</v>
      </c>
      <c r="BS1075" s="9" t="s">
        <v>5537</v>
      </c>
      <c r="BT1075" s="108"/>
    </row>
    <row r="1076" spans="1:72" s="9" customFormat="1" x14ac:dyDescent="0.35">
      <c r="A1076" s="1" t="s">
        <v>2621</v>
      </c>
      <c r="B1076" s="1" t="s">
        <v>2622</v>
      </c>
      <c r="C1076" s="3" t="str">
        <f>_xlfn.XLOOKUP(B1076,'[1]daily break down'!$D:$D,'[1]daily break down'!$E:$E,"")</f>
        <v>Yaounde</v>
      </c>
      <c r="D1076" s="1" t="s">
        <v>21</v>
      </c>
      <c r="E1076" s="1" t="s">
        <v>36</v>
      </c>
      <c r="F1076" s="3" t="s">
        <v>37</v>
      </c>
      <c r="G1076" s="1" t="s">
        <v>38</v>
      </c>
      <c r="H1076" s="34" t="str">
        <f>_xlfn.XLOOKUP(B1076,[2]CALCULATION!$B:$B,[2]CALCULATION!$H:$H,"")</f>
        <v>ZTE</v>
      </c>
      <c r="I1076" s="28">
        <v>4.3665978946046744</v>
      </c>
      <c r="J1076" s="28">
        <v>5.7703434037319541</v>
      </c>
      <c r="K1076" s="28">
        <v>0</v>
      </c>
      <c r="L1076" s="28">
        <v>0</v>
      </c>
      <c r="M1076" s="28">
        <v>0.90329321154115039</v>
      </c>
      <c r="N1076" s="28">
        <v>0</v>
      </c>
      <c r="O1076" s="28">
        <v>0</v>
      </c>
      <c r="P1076" s="28">
        <v>0</v>
      </c>
      <c r="Q1076" s="28">
        <v>0</v>
      </c>
      <c r="R1076" s="28">
        <v>0</v>
      </c>
      <c r="S1076" s="93">
        <v>0</v>
      </c>
      <c r="T1076" s="93">
        <f>_xlfn.XLOOKUP(B1076,'[3]Nur des jours'!$B:$B,'[3]Nur des jours'!$U:$U,"")</f>
        <v>0</v>
      </c>
      <c r="U1076" s="93">
        <v>0</v>
      </c>
      <c r="V1076" s="93">
        <v>0</v>
      </c>
      <c r="W1076" s="93">
        <v>0</v>
      </c>
      <c r="X1076" s="93">
        <v>0</v>
      </c>
      <c r="Y1076" s="93">
        <v>0</v>
      </c>
      <c r="Z1076" s="93">
        <v>0</v>
      </c>
      <c r="AA1076" s="93">
        <v>0</v>
      </c>
      <c r="AB1076" s="93">
        <v>1.3340638581412174E-2</v>
      </c>
      <c r="AC1076" s="93">
        <f>_xlfn.XLOOKUP(B1076,'[3]Nur des jours'!$B:$B,'[3]Nur des jours'!$N:$N,"")</f>
        <v>9.2742407250464096E-3</v>
      </c>
      <c r="AD1076" s="93">
        <v>9.2742407250464096E-3</v>
      </c>
      <c r="AE1076" s="93">
        <v>0</v>
      </c>
      <c r="AF1076" s="93">
        <v>0</v>
      </c>
      <c r="AG1076" s="93"/>
      <c r="AH1076" s="93">
        <v>0</v>
      </c>
      <c r="AI1076" s="93">
        <v>0</v>
      </c>
      <c r="AJ1076" s="93">
        <v>0</v>
      </c>
      <c r="AK1076" s="93">
        <v>0</v>
      </c>
      <c r="AL1076" s="93">
        <v>0</v>
      </c>
      <c r="AM1076" s="49" t="s">
        <v>5559</v>
      </c>
      <c r="AN1076" s="49"/>
      <c r="AO1076" s="48" t="str" cm="1">
        <f t="array" ref="AO1076">IFERROR(_xlfn.IFS(
AQ1076="MPR ISSUE","PDH",
AQ1076="BSS Hardware Issue","BSS",
AQ1076="Sites strategiques, MLL, Pylone, etc.","ENVTECH",
AQ1076="AKTIVCO DEFAUT GE &amp; POWER Cabinet","AKTIVCO",
AQ1076="AKTIVCO Coupure ENEO &amp; Baisse de tension","AKTIVCO GRID ONLY",
AQ1076="Coupure ENEO &amp; Baisse de tension","IHS GRID ONLY",
AQ1076="Defaut GE &amp; POWER Cabinet","IHS",
AQ1076="Sharing","Partners",
AQ1076="Sites strategiques &amp; DataCenter","SST &amp; DC",
AQ1076="Exclu","Exclu",
AQ1076="SAT","SAT",
AQ1076="SPARE-ISSUE","SPARE-ISSUE",
AQ1076="Fiber CAmtel","TRANS_FO_CAMTEL",
AQ1076="Fiber AOF","Fiber AOF",
AQ1076="Projet OCM (HUAWEI)","TRAVAUX-HUAWEI",
AQ1076="Projet OCM (NOKIA)","TRAVAUX-NOKIA",
AQ1076="ACCESS-ISSUE","ACCESS-ISSUE",
AQ1076="Projet OCM (ZTE, NOKIA, autres projets)","TRAVAUX OCM",
AQ1076="No root CAuse","No root cause",
AQ1076="ODU HS","PDH",
AQ1076="IP &amp; VLAN","PDH",
AQ1076="Warehouse HUAWEI","SPARE-ISSUE",
AQ1076="SPARE-HS","SPARE-ISSUE",
AQ1076="Power Telco","BSS",AQ1076="no impacts","no impacts"
),"")</f>
        <v>No root cause</v>
      </c>
      <c r="AP1076" s="48" t="str" cm="1">
        <f t="array" ref="AP1076">IFERROR(_xlfn.IFS(
AQ1076="MPR ISSUE","TX ISSUE",
AQ1076="BSS Hardware Issue","RAN ISSUE",
AQ1076="Sites strategiques, MLL, Pylone, etc.","ENVTECH",
AQ1076="AKTIVCO DEFAUT GE &amp; POWER Cabinet","POWER ISSUE",
AQ1076="AKTIVCO Coupure ENEO &amp; Baisse de tension","POWER ISSUE",
AQ1076="Coupure ENEO &amp; Baisse de tension","POWER ISSUE",
AQ1076="Defaut GE &amp; POWER Cabinet","POWER ISSUE",
AQ1076="Sharing","POWER ISSUE",
AQ1076="Sites strategiques &amp; DataCenter","POWER ISSUE",
AQ1076="Exclu","Exclu",
AQ1076="SAT","TX ISSUE",
AQ1076="SPARE-ISSUE","SPARE-ISSUE",
AQ1076="Fiber CAmtel","TX ISSUE",
AQ1076="Fiber AOF","TX ISSUE",
AQ1076="Projet OCM (HUAWEI)","TRAVAUX-HUAWEI",
AQ1076="Projet OCM (NOKIA)","TRAVAUX -NOKIA",
AQ1076="ACCESS-ISSUE","ACCESS-ISSUE",
AQ1076="Projet OCM (ZTE, NOKIA, autres projets)","TRAVAUX OCM",
AQ1076="No root CAuse","No root cause",
AQ1076="ODU HS","TX ISSUE",
AQ1076="IP &amp; VLAN","TX ISSUE",
AQ1076="Warehouse HUAWEI","SPARE-ISSUE",
AQ1076="SPARE-HS","SPARE-ISSUE",
AQ1076="Power Telco","RAN ISSUE",AQ1076="no impacts","no impacts"
),"")</f>
        <v>No root cause</v>
      </c>
      <c r="AQ1076" s="67" t="s">
        <v>5344</v>
      </c>
      <c r="AR1076" s="48" t="str" cm="1">
        <f t="array" ref="AR1076">IFERROR(_xlfn.IFS(
AQ1076="MPR ISSUE","ACTIVE",
AQ1076="BSS Hardware Issue","ACTIVE",
AQ1076="Sites strategiques, MLL, Pylone, etc.","PASSIVE",
AQ1076="AKTIVCO DEFAUT GE &amp; POWER Cabinet","PASSIVE",
AQ1076="AKTIVCO Coupure ENEO &amp; Baisse de tension","PASSIVE",
AQ1076="Coupure ENEO &amp; Baisse de tension","PASSIVE",
AQ1076="Defaut GE &amp; POWER Cabinet","PASSIVE",
AQ1076="Sharing","PASSIVE",
AQ1076="Sites strategiques &amp; DataCenter","PASSIVE",
AQ1076="Exclu","Exclu",
AQ1076="SAT","ACTIVE",
AQ1076="SPARE-ISSUE","SPARE-ISSUE",
AQ1076="Fiber CAmtel","ACTIVE",
AQ1076="Fiber AOF","ACTIVE",
AQ1076="Projet OCM (HUAWEI)","PLANNED WORKS",
AQ1076="Projet OCM (NOKIA)","PLANNED WORKS",
AQ1076="ACCESS-ISSUE","ACCESS-ISSUE",
AQ1076="Projet OCM (ZTE, NOKIA, autres projets)","PLANNED WORKS",
AQ1076="No root CAuse","No root cause",
AQ1076="ODU HS","ACTIVE",
AQ1076="IP &amp; VLAN","ACTIVE",
AQ1076="Warehouse HUAWEI","SPARE-ISSUE",
AQ1076="SPARE-HS","SPARE-ISSUE",
AQ1076="Power Telco","ACTIVE", AQ1076="no impacts","no impacts"
),"")</f>
        <v>No root cause</v>
      </c>
      <c r="AS1076" s="92" t="s">
        <v>5537</v>
      </c>
      <c r="AT1076" s="98" t="s">
        <v>2622</v>
      </c>
      <c r="AV1076" s="17" t="s">
        <v>5537</v>
      </c>
      <c r="AW1076" s="7" t="s">
        <v>5537</v>
      </c>
      <c r="AX1076" s="6" t="s">
        <v>5537</v>
      </c>
      <c r="AY1076" s="7"/>
      <c r="AZ1076" s="3" t="s">
        <v>5537</v>
      </c>
      <c r="BA1076" s="18" t="s">
        <v>5537</v>
      </c>
      <c r="BB1076" s="18" t="s">
        <v>5537</v>
      </c>
      <c r="BC1076" s="18" t="s">
        <v>5537</v>
      </c>
      <c r="BD1076" s="18" t="s">
        <v>5537</v>
      </c>
      <c r="BE1076" s="18" t="s">
        <v>5537</v>
      </c>
      <c r="BF1076" s="18" t="s">
        <v>5537</v>
      </c>
      <c r="BG1076" s="18" t="s">
        <v>5537</v>
      </c>
      <c r="BH1076" s="18" t="s">
        <v>5537</v>
      </c>
      <c r="BI1076" s="18" t="s">
        <v>5537</v>
      </c>
      <c r="BJ1076" s="18" t="s">
        <v>5537</v>
      </c>
      <c r="BK1076" s="18" t="s">
        <v>5537</v>
      </c>
      <c r="BL1076" s="9" t="s">
        <v>5537</v>
      </c>
      <c r="BM1076" s="14" t="s">
        <v>5537</v>
      </c>
      <c r="BN1076" s="14" t="s">
        <v>5537</v>
      </c>
      <c r="BO1076" s="14" t="str">
        <f>_xlfn.XLOOKUP(B1076,'[4]cell downs 18042026 17h'!$B:$B,'[4]cell downs 18042026 17h'!$B:$B,"")</f>
        <v/>
      </c>
      <c r="BP1076" s="14" t="str">
        <f>_xlfn.XLOOKUP(B1076,'[5]Cells Huawei 19042026 15h'!$B:$B,'[5]Cells Huawei 19042026 15h'!$B:$B,"")</f>
        <v/>
      </c>
      <c r="BQ1076" s="9" t="str">
        <f>_xlfn.XLOOKUP(B1076,'[6]cells down 19042026 9H40'!$B:$B,'[6]cells down 19042026 9H40'!$B:$B,"")</f>
        <v/>
      </c>
      <c r="BR1076" s="9" t="s">
        <v>5537</v>
      </c>
      <c r="BS1076" s="9" t="s">
        <v>12</v>
      </c>
      <c r="BT1076" s="108"/>
    </row>
    <row r="1077" spans="1:72" s="9" customFormat="1" x14ac:dyDescent="0.35">
      <c r="A1077" s="1" t="s">
        <v>551</v>
      </c>
      <c r="B1077" s="8" t="s">
        <v>552</v>
      </c>
      <c r="C1077" s="3" t="str">
        <f>_xlfn.XLOOKUP(B1077,'[1]daily break down'!$D:$D,'[1]daily break down'!$E:$E,"")</f>
        <v>NORD</v>
      </c>
      <c r="D1077" s="1" t="s">
        <v>11</v>
      </c>
      <c r="E1077" s="1" t="s">
        <v>66</v>
      </c>
      <c r="F1077" s="3" t="s">
        <v>23</v>
      </c>
      <c r="G1077" s="1" t="s">
        <v>553</v>
      </c>
      <c r="H1077" s="33" t="str">
        <f>_xlfn.XLOOKUP(B1077,[2]CALCULATION!$B:$B,[2]CALCULATION!$H:$H,"")</f>
        <v>NOKIA</v>
      </c>
      <c r="I1077" s="28">
        <v>0</v>
      </c>
      <c r="J1077" s="28">
        <v>0</v>
      </c>
      <c r="K1077" s="28">
        <v>0</v>
      </c>
      <c r="L1077" s="28">
        <v>0</v>
      </c>
      <c r="M1077" s="28">
        <v>0</v>
      </c>
      <c r="N1077" s="28">
        <v>1.188192218300262</v>
      </c>
      <c r="O1077" s="28">
        <v>0</v>
      </c>
      <c r="P1077" s="28">
        <v>0</v>
      </c>
      <c r="Q1077" s="28">
        <v>0.39016743069246196</v>
      </c>
      <c r="R1077" s="28">
        <v>0</v>
      </c>
      <c r="S1077" s="93">
        <v>0</v>
      </c>
      <c r="T1077" s="93">
        <f>_xlfn.XLOOKUP(B1077,'[3]Nur des jours'!$B:$B,'[3]Nur des jours'!$U:$U,"")</f>
        <v>0</v>
      </c>
      <c r="U1077" s="93">
        <v>0</v>
      </c>
      <c r="V1077" s="93">
        <v>0</v>
      </c>
      <c r="W1077" s="93">
        <v>0</v>
      </c>
      <c r="X1077" s="93">
        <v>0</v>
      </c>
      <c r="Y1077" s="93">
        <v>0</v>
      </c>
      <c r="Z1077" s="93">
        <v>4.3537946534910166</v>
      </c>
      <c r="AA1077" s="93">
        <v>0</v>
      </c>
      <c r="AB1077" s="93">
        <v>0</v>
      </c>
      <c r="AC1077" s="93">
        <f>_xlfn.XLOOKUP(B1077,'[3]Nur des jours'!$B:$B,'[3]Nur des jours'!$N:$N,"")</f>
        <v>4.8511413023317575E-3</v>
      </c>
      <c r="AD1077" s="93">
        <v>4.8511413023317575E-3</v>
      </c>
      <c r="AE1077" s="93">
        <v>0</v>
      </c>
      <c r="AF1077" s="93">
        <v>0</v>
      </c>
      <c r="AG1077" s="93"/>
      <c r="AH1077" s="93">
        <v>0</v>
      </c>
      <c r="AI1077" s="93">
        <v>0</v>
      </c>
      <c r="AJ1077" s="93">
        <v>0</v>
      </c>
      <c r="AK1077" s="93">
        <v>0</v>
      </c>
      <c r="AL1077" s="93">
        <v>0</v>
      </c>
      <c r="AM1077" s="49" t="s">
        <v>5559</v>
      </c>
      <c r="AN1077" s="49"/>
      <c r="AO1077" s="48" t="str" cm="1">
        <f t="array" ref="AO1077">IFERROR(_xlfn.IFS(
AQ1077="MPR ISSUE","PDH",
AQ1077="BSS Hardware Issue","BSS",
AQ1077="Sites strategiques, MLL, Pylone, etc.","ENVTECH",
AQ1077="AKTIVCO DEFAUT GE &amp; POWER Cabinet","AKTIVCO",
AQ1077="AKTIVCO Coupure ENEO &amp; Baisse de tension","AKTIVCO GRID ONLY",
AQ1077="Coupure ENEO &amp; Baisse de tension","IHS GRID ONLY",
AQ1077="Defaut GE &amp; POWER Cabinet","IHS",
AQ1077="Sharing","Partners",
AQ1077="Sites strategiques &amp; DataCenter","SST &amp; DC",
AQ1077="Exclu","Exclu",
AQ1077="SAT","SAT",
AQ1077="SPARE-ISSUE","SPARE-ISSUE",
AQ1077="Fiber CAmtel","TRANS_FO_CAMTEL",
AQ1077="Fiber AOF","Fiber AOF",
AQ1077="Projet OCM (HUAWEI)","TRAVAUX-HUAWEI",
AQ1077="Projet OCM (NOKIA)","TRAVAUX-NOKIA",
AQ1077="ACCESS-ISSUE","ACCESS-ISSUE",
AQ1077="Projet OCM (ZTE, NOKIA, autres projets)","TRAVAUX OCM",
AQ1077="No root CAuse","No root cause",
AQ1077="ODU HS","PDH",
AQ1077="IP &amp; VLAN","PDH",
AQ1077="Warehouse HUAWEI","SPARE-ISSUE",
AQ1077="SPARE-HS","SPARE-ISSUE",
AQ1077="Power Telco","BSS",AQ1077="no impacts","no impacts"
),"")</f>
        <v>IHS</v>
      </c>
      <c r="AP1077" s="48" t="str" cm="1">
        <f t="array" ref="AP1077">IFERROR(_xlfn.IFS(
AQ1077="MPR ISSUE","TX ISSUE",
AQ1077="BSS Hardware Issue","RAN ISSUE",
AQ1077="Sites strategiques, MLL, Pylone, etc.","ENVTECH",
AQ1077="AKTIVCO DEFAUT GE &amp; POWER Cabinet","POWER ISSUE",
AQ1077="AKTIVCO Coupure ENEO &amp; Baisse de tension","POWER ISSUE",
AQ1077="Coupure ENEO &amp; Baisse de tension","POWER ISSUE",
AQ1077="Defaut GE &amp; POWER Cabinet","POWER ISSUE",
AQ1077="Sharing","POWER ISSUE",
AQ1077="Sites strategiques &amp; DataCenter","POWER ISSUE",
AQ1077="Exclu","Exclu",
AQ1077="SAT","TX ISSUE",
AQ1077="SPARE-ISSUE","SPARE-ISSUE",
AQ1077="Fiber CAmtel","TX ISSUE",
AQ1077="Fiber AOF","TX ISSUE",
AQ1077="Projet OCM (HUAWEI)","TRAVAUX-HUAWEI",
AQ1077="Projet OCM (NOKIA)","TRAVAUX -NOKIA",
AQ1077="ACCESS-ISSUE","ACCESS-ISSUE",
AQ1077="Projet OCM (ZTE, NOKIA, autres projets)","TRAVAUX OCM",
AQ1077="No root CAuse","No root cause",
AQ1077="ODU HS","TX ISSUE",
AQ1077="IP &amp; VLAN","TX ISSUE",
AQ1077="Warehouse HUAWEI","SPARE-ISSUE",
AQ1077="SPARE-HS","SPARE-ISSUE",
AQ1077="Power Telco","RAN ISSUE",AQ1077="no impacts","no impacts"
),"")</f>
        <v>POWER ISSUE</v>
      </c>
      <c r="AQ1077" s="67" t="s">
        <v>5330</v>
      </c>
      <c r="AR1077" s="48" t="str" cm="1">
        <f t="array" ref="AR1077">IFERROR(_xlfn.IFS(
AQ1077="MPR ISSUE","ACTIVE",
AQ1077="BSS Hardware Issue","ACTIVE",
AQ1077="Sites strategiques, MLL, Pylone, etc.","PASSIVE",
AQ1077="AKTIVCO DEFAUT GE &amp; POWER Cabinet","PASSIVE",
AQ1077="AKTIVCO Coupure ENEO &amp; Baisse de tension","PASSIVE",
AQ1077="Coupure ENEO &amp; Baisse de tension","PASSIVE",
AQ1077="Defaut GE &amp; POWER Cabinet","PASSIVE",
AQ1077="Sharing","PASSIVE",
AQ1077="Sites strategiques &amp; DataCenter","PASSIVE",
AQ1077="Exclu","Exclu",
AQ1077="SAT","ACTIVE",
AQ1077="SPARE-ISSUE","SPARE-ISSUE",
AQ1077="Fiber CAmtel","ACTIVE",
AQ1077="Fiber AOF","ACTIVE",
AQ1077="Projet OCM (HUAWEI)","PLANNED WORKS",
AQ1077="Projet OCM (NOKIA)","PLANNED WORKS",
AQ1077="ACCESS-ISSUE","ACCESS-ISSUE",
AQ1077="Projet OCM (ZTE, NOKIA, autres projets)","PLANNED WORKS",
AQ1077="No root CAuse","No root cause",
AQ1077="ODU HS","ACTIVE",
AQ1077="IP &amp; VLAN","ACTIVE",
AQ1077="Warehouse HUAWEI","SPARE-ISSUE",
AQ1077="SPARE-HS","SPARE-ISSUE",
AQ1077="Power Telco","ACTIVE", AQ1077="no impacts","no impacts"
),"")</f>
        <v>PASSIVE</v>
      </c>
      <c r="AS1077" s="92" t="s">
        <v>5875</v>
      </c>
      <c r="AT1077" s="98" t="s">
        <v>552</v>
      </c>
      <c r="AV1077" s="17" t="s">
        <v>5537</v>
      </c>
      <c r="AW1077" s="7" t="s">
        <v>5537</v>
      </c>
      <c r="AX1077" s="6" t="s">
        <v>5537</v>
      </c>
      <c r="AY1077" s="7"/>
      <c r="AZ1077" s="3" t="s">
        <v>5537</v>
      </c>
      <c r="BA1077" s="18" t="s">
        <v>5537</v>
      </c>
      <c r="BB1077" s="18" t="s">
        <v>5537</v>
      </c>
      <c r="BC1077" s="18" t="s">
        <v>5537</v>
      </c>
      <c r="BD1077" s="18" t="s">
        <v>5537</v>
      </c>
      <c r="BE1077" s="18" t="s">
        <v>5537</v>
      </c>
      <c r="BF1077" s="18" t="s">
        <v>5537</v>
      </c>
      <c r="BG1077" s="18" t="s">
        <v>5537</v>
      </c>
      <c r="BH1077" s="18" t="s">
        <v>5537</v>
      </c>
      <c r="BI1077" s="18" t="s">
        <v>5537</v>
      </c>
      <c r="BJ1077" s="18" t="s">
        <v>5537</v>
      </c>
      <c r="BK1077" s="18" t="s">
        <v>5537</v>
      </c>
      <c r="BL1077" s="9" t="s">
        <v>5875</v>
      </c>
      <c r="BM1077" s="14" t="s">
        <v>5537</v>
      </c>
      <c r="BN1077" s="14" t="s">
        <v>5537</v>
      </c>
      <c r="BO1077" s="14" t="str">
        <f>_xlfn.XLOOKUP(B1077,'[4]cell downs 18042026 17h'!$B:$B,'[4]cell downs 18042026 17h'!$B:$B,"")</f>
        <v/>
      </c>
      <c r="BP1077" s="14" t="str">
        <f>_xlfn.XLOOKUP(B1077,'[5]Cells Huawei 19042026 15h'!$B:$B,'[5]Cells Huawei 19042026 15h'!$B:$B,"")</f>
        <v/>
      </c>
      <c r="BQ1077" s="9" t="str">
        <f>_xlfn.XLOOKUP(B1077,'[6]cells down 19042026 9H40'!$B:$B,'[6]cells down 19042026 9H40'!$B:$B,"")</f>
        <v/>
      </c>
      <c r="BR1077" s="9" t="s">
        <v>552</v>
      </c>
      <c r="BS1077" s="9" t="s">
        <v>5537</v>
      </c>
      <c r="BT1077" s="108"/>
    </row>
    <row r="1078" spans="1:72" s="9" customFormat="1" x14ac:dyDescent="0.35">
      <c r="A1078" s="1" t="s">
        <v>448</v>
      </c>
      <c r="B1078" s="8" t="s">
        <v>449</v>
      </c>
      <c r="C1078" s="3" t="str">
        <f>_xlfn.XLOOKUP(B1078,'[1]daily break down'!$D:$D,'[1]daily break down'!$E:$E,"")</f>
        <v>SUD-OUEST</v>
      </c>
      <c r="D1078" s="1" t="s">
        <v>11</v>
      </c>
      <c r="E1078" s="1" t="s">
        <v>12</v>
      </c>
      <c r="F1078" s="3" t="s">
        <v>13</v>
      </c>
      <c r="G1078" s="1" t="s">
        <v>106</v>
      </c>
      <c r="H1078" s="32" t="str">
        <f>_xlfn.XLOOKUP(B1078,[2]CALCULATION!$B:$B,[2]CALCULATION!$H:$H,"")</f>
        <v>Huawei</v>
      </c>
      <c r="I1078" s="28">
        <v>0</v>
      </c>
      <c r="J1078" s="28">
        <v>0</v>
      </c>
      <c r="K1078" s="28">
        <v>0</v>
      </c>
      <c r="L1078" s="28">
        <v>0</v>
      </c>
      <c r="M1078" s="28">
        <v>0</v>
      </c>
      <c r="N1078" s="28">
        <v>0</v>
      </c>
      <c r="O1078" s="28">
        <v>7.3123821101323226E-3</v>
      </c>
      <c r="P1078" s="28">
        <v>0</v>
      </c>
      <c r="Q1078" s="28">
        <v>0</v>
      </c>
      <c r="R1078" s="28">
        <v>0</v>
      </c>
      <c r="S1078" s="93">
        <v>0</v>
      </c>
      <c r="T1078" s="93">
        <f>_xlfn.XLOOKUP(B1078,'[3]Nur des jours'!$B:$B,'[3]Nur des jours'!$U:$U,"")</f>
        <v>0</v>
      </c>
      <c r="U1078" s="93">
        <v>0</v>
      </c>
      <c r="V1078" s="93">
        <v>8.9175391586979543E-5</v>
      </c>
      <c r="W1078" s="93">
        <v>0</v>
      </c>
      <c r="X1078" s="93">
        <v>0</v>
      </c>
      <c r="Y1078" s="93">
        <v>0.14913692489006458</v>
      </c>
      <c r="Z1078" s="93">
        <v>0</v>
      </c>
      <c r="AA1078" s="93">
        <v>0</v>
      </c>
      <c r="AB1078" s="93">
        <v>0</v>
      </c>
      <c r="AC1078" s="93">
        <f>_xlfn.XLOOKUP(B1078,'[3]Nur des jours'!$B:$B,'[3]Nur des jours'!$N:$N,"")</f>
        <v>3.299489488718243E-3</v>
      </c>
      <c r="AD1078" s="93">
        <v>3.299489488718243E-3</v>
      </c>
      <c r="AE1078" s="93">
        <v>0</v>
      </c>
      <c r="AF1078" s="93">
        <v>0</v>
      </c>
      <c r="AG1078" s="93"/>
      <c r="AH1078" s="93">
        <v>0</v>
      </c>
      <c r="AI1078" s="93">
        <v>0</v>
      </c>
      <c r="AJ1078" s="93">
        <v>0</v>
      </c>
      <c r="AK1078" s="93">
        <v>0</v>
      </c>
      <c r="AL1078" s="93">
        <v>0</v>
      </c>
      <c r="AM1078" s="49" t="s">
        <v>5559</v>
      </c>
      <c r="AN1078" s="49"/>
      <c r="AO1078" s="48" t="str" cm="1">
        <f t="array" ref="AO1078">IFERROR(_xlfn.IFS(
AQ1078="MPR ISSUE","PDH",
AQ1078="BSS Hardware Issue","BSS",
AQ1078="Sites strategiques, MLL, Pylone, etc.","ENVTECH",
AQ1078="AKTIVCO DEFAUT GE &amp; POWER Cabinet","AKTIVCO",
AQ1078="AKTIVCO Coupure ENEO &amp; Baisse de tension","AKTIVCO GRID ONLY",
AQ1078="Coupure ENEO &amp; Baisse de tension","IHS GRID ONLY",
AQ1078="Defaut GE &amp; POWER Cabinet","IHS",
AQ1078="Sharing","Partners",
AQ1078="Sites strategiques &amp; DataCenter","SST &amp; DC",
AQ1078="Exclu","Exclu",
AQ1078="SAT","SAT",
AQ1078="SPARE-ISSUE","SPARE-ISSUE",
AQ1078="Fiber CAmtel","TRANS_FO_CAMTEL",
AQ1078="Fiber AOF","Fiber AOF",
AQ1078="Projet OCM (HUAWEI)","TRAVAUX-HUAWEI",
AQ1078="Projet OCM (NOKIA)","TRAVAUX-NOKIA",
AQ1078="ACCESS-ISSUE","ACCESS-ISSUE",
AQ1078="Projet OCM (ZTE, NOKIA, autres projets)","TRAVAUX OCM",
AQ1078="No root CAuse","No root cause",
AQ1078="ODU HS","PDH",
AQ1078="IP &amp; VLAN","PDH",
AQ1078="Warehouse HUAWEI","SPARE-ISSUE",
AQ1078="SPARE-HS","SPARE-ISSUE",
AQ1078="Power Telco","BSS",AQ1078="no impacts","no impacts"
),"")</f>
        <v>No root cause</v>
      </c>
      <c r="AP1078" s="48" t="str" cm="1">
        <f t="array" ref="AP1078">IFERROR(_xlfn.IFS(
AQ1078="MPR ISSUE","TX ISSUE",
AQ1078="BSS Hardware Issue","RAN ISSUE",
AQ1078="Sites strategiques, MLL, Pylone, etc.","ENVTECH",
AQ1078="AKTIVCO DEFAUT GE &amp; POWER Cabinet","POWER ISSUE",
AQ1078="AKTIVCO Coupure ENEO &amp; Baisse de tension","POWER ISSUE",
AQ1078="Coupure ENEO &amp; Baisse de tension","POWER ISSUE",
AQ1078="Defaut GE &amp; POWER Cabinet","POWER ISSUE",
AQ1078="Sharing","POWER ISSUE",
AQ1078="Sites strategiques &amp; DataCenter","POWER ISSUE",
AQ1078="Exclu","Exclu",
AQ1078="SAT","TX ISSUE",
AQ1078="SPARE-ISSUE","SPARE-ISSUE",
AQ1078="Fiber CAmtel","TX ISSUE",
AQ1078="Fiber AOF","TX ISSUE",
AQ1078="Projet OCM (HUAWEI)","TRAVAUX-HUAWEI",
AQ1078="Projet OCM (NOKIA)","TRAVAUX -NOKIA",
AQ1078="ACCESS-ISSUE","ACCESS-ISSUE",
AQ1078="Projet OCM (ZTE, NOKIA, autres projets)","TRAVAUX OCM",
AQ1078="No root CAuse","No root cause",
AQ1078="ODU HS","TX ISSUE",
AQ1078="IP &amp; VLAN","TX ISSUE",
AQ1078="Warehouse HUAWEI","SPARE-ISSUE",
AQ1078="SPARE-HS","SPARE-ISSUE",
AQ1078="Power Telco","RAN ISSUE",AQ1078="no impacts","no impacts"
),"")</f>
        <v>No root cause</v>
      </c>
      <c r="AQ1078" s="127" t="s">
        <v>5344</v>
      </c>
      <c r="AR1078" s="48" t="str" cm="1">
        <f t="array" ref="AR1078">IFERROR(_xlfn.IFS(
AQ1078="MPR ISSUE","ACTIVE",
AQ1078="BSS Hardware Issue","ACTIVE",
AQ1078="Sites strategiques, MLL, Pylone, etc.","PASSIVE",
AQ1078="AKTIVCO DEFAUT GE &amp; POWER Cabinet","PASSIVE",
AQ1078="AKTIVCO Coupure ENEO &amp; Baisse de tension","PASSIVE",
AQ1078="Coupure ENEO &amp; Baisse de tension","PASSIVE",
AQ1078="Defaut GE &amp; POWER Cabinet","PASSIVE",
AQ1078="Sharing","PASSIVE",
AQ1078="Sites strategiques &amp; DataCenter","PASSIVE",
AQ1078="Exclu","Exclu",
AQ1078="SAT","ACTIVE",
AQ1078="SPARE-ISSUE","SPARE-ISSUE",
AQ1078="Fiber CAmtel","ACTIVE",
AQ1078="Fiber AOF","ACTIVE",
AQ1078="Projet OCM (HUAWEI)","PLANNED WORKS",
AQ1078="Projet OCM (NOKIA)","PLANNED WORKS",
AQ1078="ACCESS-ISSUE","ACCESS-ISSUE",
AQ1078="Projet OCM (ZTE, NOKIA, autres projets)","PLANNED WORKS",
AQ1078="No root CAuse","No root cause",
AQ1078="ODU HS","ACTIVE",
AQ1078="IP &amp; VLAN","ACTIVE",
AQ1078="Warehouse HUAWEI","SPARE-ISSUE",
AQ1078="SPARE-HS","SPARE-ISSUE",
AQ1078="Power Telco","ACTIVE", AQ1078="no impacts","no impacts"
),"")</f>
        <v>No root cause</v>
      </c>
      <c r="AS1078" s="92" t="s">
        <v>5537</v>
      </c>
      <c r="AT1078" s="98" t="s">
        <v>449</v>
      </c>
      <c r="AV1078" s="17" t="s">
        <v>5537</v>
      </c>
      <c r="AW1078" s="7" t="s">
        <v>5537</v>
      </c>
      <c r="AX1078" s="6" t="s">
        <v>5537</v>
      </c>
      <c r="AY1078" s="7"/>
      <c r="AZ1078" s="3" t="s">
        <v>5537</v>
      </c>
      <c r="BA1078" s="18" t="s">
        <v>5537</v>
      </c>
      <c r="BB1078" s="18" t="s">
        <v>5537</v>
      </c>
      <c r="BC1078" s="18" t="s">
        <v>5537</v>
      </c>
      <c r="BD1078" s="18" t="s">
        <v>5537</v>
      </c>
      <c r="BE1078" s="18" t="s">
        <v>5537</v>
      </c>
      <c r="BF1078" s="18" t="s">
        <v>5537</v>
      </c>
      <c r="BG1078" s="18" t="s">
        <v>5537</v>
      </c>
      <c r="BH1078" s="18" t="s">
        <v>5537</v>
      </c>
      <c r="BI1078" s="18" t="s">
        <v>5537</v>
      </c>
      <c r="BJ1078" s="18" t="s">
        <v>5537</v>
      </c>
      <c r="BK1078" s="18" t="s">
        <v>5537</v>
      </c>
      <c r="BL1078" s="9" t="s">
        <v>5537</v>
      </c>
      <c r="BM1078" s="14" t="s">
        <v>5537</v>
      </c>
      <c r="BN1078" s="14" t="s">
        <v>5537</v>
      </c>
      <c r="BO1078" s="14" t="str">
        <f>_xlfn.XLOOKUP(B1078,'[4]cell downs 18042026 17h'!$B:$B,'[4]cell downs 18042026 17h'!$B:$B,"")</f>
        <v/>
      </c>
      <c r="BP1078" s="14" t="str">
        <f>_xlfn.XLOOKUP(B1078,'[5]Cells Huawei 19042026 15h'!$B:$B,'[5]Cells Huawei 19042026 15h'!$B:$B,"")</f>
        <v/>
      </c>
      <c r="BQ1078" s="9" t="str">
        <f>_xlfn.XLOOKUP(B1078,'[6]cells down 19042026 9H40'!$B:$B,'[6]cells down 19042026 9H40'!$B:$B,"")</f>
        <v/>
      </c>
      <c r="BR1078" s="9" t="s">
        <v>449</v>
      </c>
      <c r="BS1078" s="9" t="s">
        <v>12</v>
      </c>
      <c r="BT1078" s="108"/>
    </row>
    <row r="1079" spans="1:72" s="9" customFormat="1" x14ac:dyDescent="0.35">
      <c r="A1079" s="1" t="s">
        <v>843</v>
      </c>
      <c r="B1079" s="8" t="s">
        <v>844</v>
      </c>
      <c r="C1079" s="3" t="str">
        <f>_xlfn.XLOOKUP(B1079,'[1]daily break down'!$D:$D,'[1]daily break down'!$E:$E,"")</f>
        <v>CENTRE</v>
      </c>
      <c r="D1079" s="1" t="s">
        <v>11</v>
      </c>
      <c r="E1079" s="1" t="s">
        <v>5502</v>
      </c>
      <c r="F1079" s="3" t="s">
        <v>226</v>
      </c>
      <c r="G1079" s="1" t="s">
        <v>845</v>
      </c>
      <c r="H1079" s="33" t="str">
        <f>_xlfn.XLOOKUP(B1079,[2]CALCULATION!$B:$B,[2]CALCULATION!$H:$H,"")</f>
        <v>NOKIA</v>
      </c>
      <c r="I1079" s="28">
        <v>2.0974076872486383E-2</v>
      </c>
      <c r="J1079" s="28">
        <v>0.44464633753099769</v>
      </c>
      <c r="K1079" s="28">
        <v>3.9307442506841537</v>
      </c>
      <c r="L1079" s="28">
        <v>0.38099294301621162</v>
      </c>
      <c r="M1079" s="28">
        <v>0.18232800563873838</v>
      </c>
      <c r="N1079" s="28">
        <v>0</v>
      </c>
      <c r="O1079" s="28">
        <v>2.5652906547043228</v>
      </c>
      <c r="P1079" s="28">
        <v>0</v>
      </c>
      <c r="Q1079" s="28">
        <v>0</v>
      </c>
      <c r="R1079" s="28">
        <v>0</v>
      </c>
      <c r="S1079" s="93">
        <v>0.32554368452742793</v>
      </c>
      <c r="T1079" s="93">
        <f>_xlfn.XLOOKUP(B1079,'[3]Nur des jours'!$B:$B,'[3]Nur des jours'!$U:$U,"")</f>
        <v>9.9519737011070711E-3</v>
      </c>
      <c r="U1079" s="93">
        <v>0.4658522456503808</v>
      </c>
      <c r="V1079" s="93">
        <v>0</v>
      </c>
      <c r="W1079" s="93">
        <v>9.9519737011070711E-3</v>
      </c>
      <c r="X1079" s="93">
        <v>0</v>
      </c>
      <c r="Y1079" s="93">
        <v>0</v>
      </c>
      <c r="Z1079" s="93">
        <v>6.9485465124574819E-2</v>
      </c>
      <c r="AA1079" s="93">
        <v>2.1937146330396973E-3</v>
      </c>
      <c r="AB1079" s="93">
        <v>0</v>
      </c>
      <c r="AC1079" s="93">
        <f>_xlfn.XLOOKUP(B1079,'[3]Nur des jours'!$B:$B,'[3]Nur des jours'!$N:$N,"")</f>
        <v>2.7466020608791705E-3</v>
      </c>
      <c r="AD1079" s="93">
        <v>2.7466020608791705E-3</v>
      </c>
      <c r="AE1079" s="93">
        <v>0</v>
      </c>
      <c r="AF1079" s="93">
        <v>0</v>
      </c>
      <c r="AG1079" s="93"/>
      <c r="AH1079" s="93">
        <v>0</v>
      </c>
      <c r="AI1079" s="93">
        <v>0</v>
      </c>
      <c r="AJ1079" s="93">
        <v>0</v>
      </c>
      <c r="AK1079" s="93">
        <v>0</v>
      </c>
      <c r="AL1079" s="93">
        <v>0</v>
      </c>
      <c r="AM1079" s="49" t="s">
        <v>5559</v>
      </c>
      <c r="AN1079" s="49"/>
      <c r="AO1079" s="48" t="str" cm="1">
        <f t="array" ref="AO1079">IFERROR(_xlfn.IFS(
AQ1079="MPR ISSUE","PDH",
AQ1079="BSS Hardware Issue","BSS",
AQ1079="Sites strategiques, MLL, Pylone, etc.","ENVTECH",
AQ1079="AKTIVCO DEFAUT GE &amp; POWER Cabinet","AKTIVCO",
AQ1079="AKTIVCO Coupure ENEO &amp; Baisse de tension","AKTIVCO GRID ONLY",
AQ1079="Coupure ENEO &amp; Baisse de tension","IHS GRID ONLY",
AQ1079="Defaut GE &amp; POWER Cabinet","IHS",
AQ1079="Sharing","Partners",
AQ1079="Sites strategiques &amp; DataCenter","SST &amp; DC",
AQ1079="Exclu","Exclu",
AQ1079="SAT","SAT",
AQ1079="SPARE-ISSUE","SPARE-ISSUE",
AQ1079="Fiber CAmtel","TRANS_FO_CAMTEL",
AQ1079="Fiber AOF","Fiber AOF",
AQ1079="Projet OCM (HUAWEI)","TRAVAUX-HUAWEI",
AQ1079="Projet OCM (NOKIA)","TRAVAUX-NOKIA",
AQ1079="ACCESS-ISSUE","ACCESS-ISSUE",
AQ1079="Projet OCM (ZTE, NOKIA, autres projets)","TRAVAUX OCM",
AQ1079="No root CAuse","No root cause",
AQ1079="ODU HS","PDH",
AQ1079="IP &amp; VLAN","PDH",
AQ1079="Warehouse HUAWEI","SPARE-ISSUE",
AQ1079="SPARE-HS","SPARE-ISSUE",
AQ1079="Power Telco","BSS",AQ1079="no impacts","no impacts"
),"")</f>
        <v>No root cause</v>
      </c>
      <c r="AP1079" s="48" t="str" cm="1">
        <f t="array" ref="AP1079">IFERROR(_xlfn.IFS(
AQ1079="MPR ISSUE","TX ISSUE",
AQ1079="BSS Hardware Issue","RAN ISSUE",
AQ1079="Sites strategiques, MLL, Pylone, etc.","ENVTECH",
AQ1079="AKTIVCO DEFAUT GE &amp; POWER Cabinet","POWER ISSUE",
AQ1079="AKTIVCO Coupure ENEO &amp; Baisse de tension","POWER ISSUE",
AQ1079="Coupure ENEO &amp; Baisse de tension","POWER ISSUE",
AQ1079="Defaut GE &amp; POWER Cabinet","POWER ISSUE",
AQ1079="Sharing","POWER ISSUE",
AQ1079="Sites strategiques &amp; DataCenter","POWER ISSUE",
AQ1079="Exclu","Exclu",
AQ1079="SAT","TX ISSUE",
AQ1079="SPARE-ISSUE","SPARE-ISSUE",
AQ1079="Fiber CAmtel","TX ISSUE",
AQ1079="Fiber AOF","TX ISSUE",
AQ1079="Projet OCM (HUAWEI)","TRAVAUX-HUAWEI",
AQ1079="Projet OCM (NOKIA)","TRAVAUX -NOKIA",
AQ1079="ACCESS-ISSUE","ACCESS-ISSUE",
AQ1079="Projet OCM (ZTE, NOKIA, autres projets)","TRAVAUX OCM",
AQ1079="No root CAuse","No root cause",
AQ1079="ODU HS","TX ISSUE",
AQ1079="IP &amp; VLAN","TX ISSUE",
AQ1079="Warehouse HUAWEI","SPARE-ISSUE",
AQ1079="SPARE-HS","SPARE-ISSUE",
AQ1079="Power Telco","RAN ISSUE",AQ1079="no impacts","no impacts"
),"")</f>
        <v>No root cause</v>
      </c>
      <c r="AQ1079" s="127" t="s">
        <v>5344</v>
      </c>
      <c r="AR1079" s="48" t="str" cm="1">
        <f t="array" ref="AR1079">IFERROR(_xlfn.IFS(
AQ1079="MPR ISSUE","ACTIVE",
AQ1079="BSS Hardware Issue","ACTIVE",
AQ1079="Sites strategiques, MLL, Pylone, etc.","PASSIVE",
AQ1079="AKTIVCO DEFAUT GE &amp; POWER Cabinet","PASSIVE",
AQ1079="AKTIVCO Coupure ENEO &amp; Baisse de tension","PASSIVE",
AQ1079="Coupure ENEO &amp; Baisse de tension","PASSIVE",
AQ1079="Defaut GE &amp; POWER Cabinet","PASSIVE",
AQ1079="Sharing","PASSIVE",
AQ1079="Sites strategiques &amp; DataCenter","PASSIVE",
AQ1079="Exclu","Exclu",
AQ1079="SAT","ACTIVE",
AQ1079="SPARE-ISSUE","SPARE-ISSUE",
AQ1079="Fiber CAmtel","ACTIVE",
AQ1079="Fiber AOF","ACTIVE",
AQ1079="Projet OCM (HUAWEI)","PLANNED WORKS",
AQ1079="Projet OCM (NOKIA)","PLANNED WORKS",
AQ1079="ACCESS-ISSUE","ACCESS-ISSUE",
AQ1079="Projet OCM (ZTE, NOKIA, autres projets)","PLANNED WORKS",
AQ1079="No root CAuse","No root cause",
AQ1079="ODU HS","ACTIVE",
AQ1079="IP &amp; VLAN","ACTIVE",
AQ1079="Warehouse HUAWEI","SPARE-ISSUE",
AQ1079="SPARE-HS","SPARE-ISSUE",
AQ1079="Power Telco","ACTIVE", AQ1079="no impacts","no impacts"
),"")</f>
        <v>No root cause</v>
      </c>
      <c r="AS1079" s="92" t="s">
        <v>5537</v>
      </c>
      <c r="AT1079" s="98" t="s">
        <v>844</v>
      </c>
      <c r="AV1079" s="17" t="s">
        <v>5537</v>
      </c>
      <c r="AW1079" s="7" t="s">
        <v>5537</v>
      </c>
      <c r="AX1079" s="6" t="s">
        <v>5537</v>
      </c>
      <c r="AY1079" s="7"/>
      <c r="AZ1079" s="3" t="s">
        <v>5537</v>
      </c>
      <c r="BA1079" s="18" t="s">
        <v>5537</v>
      </c>
      <c r="BB1079" s="18" t="s">
        <v>5537</v>
      </c>
      <c r="BC1079" s="18" t="s">
        <v>5537</v>
      </c>
      <c r="BD1079" s="18" t="s">
        <v>5537</v>
      </c>
      <c r="BE1079" s="18" t="s">
        <v>5537</v>
      </c>
      <c r="BF1079" s="18" t="s">
        <v>5537</v>
      </c>
      <c r="BG1079" s="18" t="s">
        <v>5537</v>
      </c>
      <c r="BH1079" s="18" t="s">
        <v>5537</v>
      </c>
      <c r="BI1079" s="18" t="s">
        <v>5537</v>
      </c>
      <c r="BJ1079" s="18" t="s">
        <v>5537</v>
      </c>
      <c r="BK1079" s="18" t="s">
        <v>5537</v>
      </c>
      <c r="BL1079" s="9" t="s">
        <v>5537</v>
      </c>
      <c r="BM1079" s="14" t="s">
        <v>5537</v>
      </c>
      <c r="BN1079" s="14" t="s">
        <v>5537</v>
      </c>
      <c r="BO1079" s="14" t="str">
        <f>_xlfn.XLOOKUP(B1079,'[4]cell downs 18042026 17h'!$B:$B,'[4]cell downs 18042026 17h'!$B:$B,"")</f>
        <v/>
      </c>
      <c r="BP1079" s="14" t="str">
        <f>_xlfn.XLOOKUP(B1079,'[5]Cells Huawei 19042026 15h'!$B:$B,'[5]Cells Huawei 19042026 15h'!$B:$B,"")</f>
        <v/>
      </c>
      <c r="BQ1079" s="9" t="str">
        <f>_xlfn.XLOOKUP(B1079,'[6]cells down 19042026 9H40'!$B:$B,'[6]cells down 19042026 9H40'!$B:$B,"")</f>
        <v/>
      </c>
      <c r="BR1079" s="9" t="s">
        <v>844</v>
      </c>
      <c r="BS1079" s="9" t="s">
        <v>12</v>
      </c>
      <c r="BT1079" s="108"/>
    </row>
    <row r="1080" spans="1:72" s="9" customFormat="1" x14ac:dyDescent="0.35">
      <c r="A1080" s="1" t="s">
        <v>300</v>
      </c>
      <c r="B1080" s="8" t="s">
        <v>301</v>
      </c>
      <c r="C1080" s="3" t="str">
        <f>_xlfn.XLOOKUP(B1080,'[1]daily break down'!$D:$D,'[1]daily break down'!$E:$E,"")</f>
        <v>Douala</v>
      </c>
      <c r="D1080" s="1" t="s">
        <v>11</v>
      </c>
      <c r="E1080" s="1" t="s">
        <v>302</v>
      </c>
      <c r="F1080" s="3" t="s">
        <v>31</v>
      </c>
      <c r="G1080" s="1" t="s">
        <v>32</v>
      </c>
      <c r="H1080" s="34" t="str">
        <f>_xlfn.XLOOKUP(B1080,[2]CALCULATION!$B:$B,[2]CALCULATION!$H:$H,"")</f>
        <v>ZTE</v>
      </c>
      <c r="I1080" s="28">
        <v>3.0927630959413075</v>
      </c>
      <c r="J1080" s="28">
        <v>0</v>
      </c>
      <c r="K1080" s="28">
        <v>23.050857795926738</v>
      </c>
      <c r="L1080" s="28">
        <v>52.209552182585533</v>
      </c>
      <c r="M1080" s="28">
        <v>30.274100184628743</v>
      </c>
      <c r="N1080" s="28">
        <v>0</v>
      </c>
      <c r="O1080" s="28">
        <v>62.769149166887829</v>
      </c>
      <c r="P1080" s="28">
        <v>0</v>
      </c>
      <c r="Q1080" s="28">
        <v>2.1070539874954712</v>
      </c>
      <c r="R1080" s="28">
        <v>17.996967323282909</v>
      </c>
      <c r="S1080" s="93">
        <v>13.868556899607057</v>
      </c>
      <c r="T1080" s="93">
        <f>_xlfn.XLOOKUP(B1080,'[3]Nur des jours'!$B:$B,'[3]Nur des jours'!$U:$U,"")</f>
        <v>0</v>
      </c>
      <c r="U1080" s="93">
        <v>0</v>
      </c>
      <c r="V1080" s="93">
        <v>0</v>
      </c>
      <c r="W1080" s="93">
        <v>0</v>
      </c>
      <c r="X1080" s="93">
        <v>0</v>
      </c>
      <c r="Y1080" s="93">
        <v>0</v>
      </c>
      <c r="Z1080" s="93">
        <v>0</v>
      </c>
      <c r="AA1080" s="93">
        <v>0</v>
      </c>
      <c r="AB1080" s="93">
        <v>17.230076790713209</v>
      </c>
      <c r="AC1080" s="93">
        <f>_xlfn.XLOOKUP(B1080,'[3]Nur des jours'!$B:$B,'[3]Nur des jours'!$N:$N,"")</f>
        <v>1.8548481450091792E-3</v>
      </c>
      <c r="AD1080" s="93">
        <v>1.8548481450091792E-3</v>
      </c>
      <c r="AE1080" s="93">
        <v>0</v>
      </c>
      <c r="AF1080" s="93">
        <v>0</v>
      </c>
      <c r="AG1080" s="93"/>
      <c r="AH1080" s="93">
        <v>0</v>
      </c>
      <c r="AI1080" s="93">
        <v>0</v>
      </c>
      <c r="AJ1080" s="93">
        <v>0</v>
      </c>
      <c r="AK1080" s="93">
        <v>0</v>
      </c>
      <c r="AL1080" s="93">
        <v>0</v>
      </c>
      <c r="AM1080" s="49" t="s">
        <v>5559</v>
      </c>
      <c r="AN1080" s="49"/>
      <c r="AO1080" s="48" t="str" cm="1">
        <f t="array" ref="AO1080">IFERROR(_xlfn.IFS(
AQ1080="MPR ISSUE","PDH",
AQ1080="BSS Hardware Issue","BSS",
AQ1080="Sites strategiques, MLL, Pylone, etc.","ENVTECH",
AQ1080="AKTIVCO DEFAUT GE &amp; POWER Cabinet","AKTIVCO",
AQ1080="AKTIVCO Coupure ENEO &amp; Baisse de tension","AKTIVCO GRID ONLY",
AQ1080="Coupure ENEO &amp; Baisse de tension","IHS GRID ONLY",
AQ1080="Defaut GE &amp; POWER Cabinet","IHS",
AQ1080="Sharing","Partners",
AQ1080="Sites strategiques &amp; DataCenter","SST &amp; DC",
AQ1080="Exclu","Exclu",
AQ1080="SAT","SAT",
AQ1080="SPARE-ISSUE","SPARE-ISSUE",
AQ1080="Fiber CAmtel","TRANS_FO_CAMTEL",
AQ1080="Fiber AOF","Fiber AOF",
AQ1080="Projet OCM (HUAWEI)","TRAVAUX-HUAWEI",
AQ1080="Projet OCM (NOKIA)","TRAVAUX-NOKIA",
AQ1080="ACCESS-ISSUE","ACCESS-ISSUE",
AQ1080="Projet OCM (ZTE, NOKIA, autres projets)","TRAVAUX OCM",
AQ1080="No root CAuse","No root cause",
AQ1080="ODU HS","PDH",
AQ1080="IP &amp; VLAN","PDH",
AQ1080="Warehouse HUAWEI","SPARE-ISSUE",
AQ1080="SPARE-HS","SPARE-ISSUE",
AQ1080="Power Telco","BSS",AQ1080="no impacts","no impacts"
),"")</f>
        <v>No root cause</v>
      </c>
      <c r="AP1080" s="48" t="str" cm="1">
        <f t="array" ref="AP1080">IFERROR(_xlfn.IFS(
AQ1080="MPR ISSUE","TX ISSUE",
AQ1080="BSS Hardware Issue","RAN ISSUE",
AQ1080="Sites strategiques, MLL, Pylone, etc.","ENVTECH",
AQ1080="AKTIVCO DEFAUT GE &amp; POWER Cabinet","POWER ISSUE",
AQ1080="AKTIVCO Coupure ENEO &amp; Baisse de tension","POWER ISSUE",
AQ1080="Coupure ENEO &amp; Baisse de tension","POWER ISSUE",
AQ1080="Defaut GE &amp; POWER Cabinet","POWER ISSUE",
AQ1080="Sharing","POWER ISSUE",
AQ1080="Sites strategiques &amp; DataCenter","POWER ISSUE",
AQ1080="Exclu","Exclu",
AQ1080="SAT","TX ISSUE",
AQ1080="SPARE-ISSUE","SPARE-ISSUE",
AQ1080="Fiber CAmtel","TX ISSUE",
AQ1080="Fiber AOF","TX ISSUE",
AQ1080="Projet OCM (HUAWEI)","TRAVAUX-HUAWEI",
AQ1080="Projet OCM (NOKIA)","TRAVAUX -NOKIA",
AQ1080="ACCESS-ISSUE","ACCESS-ISSUE",
AQ1080="Projet OCM (ZTE, NOKIA, autres projets)","TRAVAUX OCM",
AQ1080="No root CAuse","No root cause",
AQ1080="ODU HS","TX ISSUE",
AQ1080="IP &amp; VLAN","TX ISSUE",
AQ1080="Warehouse HUAWEI","SPARE-ISSUE",
AQ1080="SPARE-HS","SPARE-ISSUE",
AQ1080="Power Telco","RAN ISSUE",AQ1080="no impacts","no impacts"
),"")</f>
        <v>No root cause</v>
      </c>
      <c r="AQ1080" s="127" t="s">
        <v>5344</v>
      </c>
      <c r="AR1080" s="48" t="str" cm="1">
        <f t="array" ref="AR1080">IFERROR(_xlfn.IFS(
AQ1080="MPR ISSUE","ACTIVE",
AQ1080="BSS Hardware Issue","ACTIVE",
AQ1080="Sites strategiques, MLL, Pylone, etc.","PASSIVE",
AQ1080="AKTIVCO DEFAUT GE &amp; POWER Cabinet","PASSIVE",
AQ1080="AKTIVCO Coupure ENEO &amp; Baisse de tension","PASSIVE",
AQ1080="Coupure ENEO &amp; Baisse de tension","PASSIVE",
AQ1080="Defaut GE &amp; POWER Cabinet","PASSIVE",
AQ1080="Sharing","PASSIVE",
AQ1080="Sites strategiques &amp; DataCenter","PASSIVE",
AQ1080="Exclu","Exclu",
AQ1080="SAT","ACTIVE",
AQ1080="SPARE-ISSUE","SPARE-ISSUE",
AQ1080="Fiber CAmtel","ACTIVE",
AQ1080="Fiber AOF","ACTIVE",
AQ1080="Projet OCM (HUAWEI)","PLANNED WORKS",
AQ1080="Projet OCM (NOKIA)","PLANNED WORKS",
AQ1080="ACCESS-ISSUE","ACCESS-ISSUE",
AQ1080="Projet OCM (ZTE, NOKIA, autres projets)","PLANNED WORKS",
AQ1080="No root CAuse","No root cause",
AQ1080="ODU HS","ACTIVE",
AQ1080="IP &amp; VLAN","ACTIVE",
AQ1080="Warehouse HUAWEI","SPARE-ISSUE",
AQ1080="SPARE-HS","SPARE-ISSUE",
AQ1080="Power Telco","ACTIVE", AQ1080="no impacts","no impacts"
),"")</f>
        <v>No root cause</v>
      </c>
      <c r="AS1080" s="92" t="s">
        <v>5537</v>
      </c>
      <c r="AT1080" s="98" t="s">
        <v>301</v>
      </c>
      <c r="AV1080" s="17" t="s">
        <v>5537</v>
      </c>
      <c r="AW1080" s="7" t="s">
        <v>5537</v>
      </c>
      <c r="AX1080" s="6" t="s">
        <v>5537</v>
      </c>
      <c r="AY1080" s="7"/>
      <c r="AZ1080" s="3" t="s">
        <v>5537</v>
      </c>
      <c r="BA1080" s="18" t="s">
        <v>5537</v>
      </c>
      <c r="BB1080" s="18" t="s">
        <v>5537</v>
      </c>
      <c r="BC1080" s="18" t="s">
        <v>5537</v>
      </c>
      <c r="BD1080" s="18" t="s">
        <v>5537</v>
      </c>
      <c r="BE1080" s="18" t="s">
        <v>5537</v>
      </c>
      <c r="BF1080" s="18" t="s">
        <v>5537</v>
      </c>
      <c r="BG1080" s="18" t="s">
        <v>5537</v>
      </c>
      <c r="BH1080" s="18" t="s">
        <v>5537</v>
      </c>
      <c r="BI1080" s="18" t="s">
        <v>5537</v>
      </c>
      <c r="BJ1080" s="18" t="s">
        <v>5537</v>
      </c>
      <c r="BK1080" s="18" t="s">
        <v>5537</v>
      </c>
      <c r="BL1080" s="9" t="s">
        <v>5537</v>
      </c>
      <c r="BM1080" s="14" t="s">
        <v>5537</v>
      </c>
      <c r="BN1080" s="14" t="s">
        <v>5537</v>
      </c>
      <c r="BO1080" s="14" t="str">
        <f>_xlfn.XLOOKUP(B1080,'[4]cell downs 18042026 17h'!$B:$B,'[4]cell downs 18042026 17h'!$B:$B,"")</f>
        <v/>
      </c>
      <c r="BP1080" s="14" t="str">
        <f>_xlfn.XLOOKUP(B1080,'[5]Cells Huawei 19042026 15h'!$B:$B,'[5]Cells Huawei 19042026 15h'!$B:$B,"")</f>
        <v/>
      </c>
      <c r="BQ1080" s="9" t="str">
        <f>_xlfn.XLOOKUP(B1080,'[6]cells down 19042026 9H40'!$B:$B,'[6]cells down 19042026 9H40'!$B:$B,"")</f>
        <v/>
      </c>
      <c r="BR1080" s="9" t="s">
        <v>301</v>
      </c>
      <c r="BS1080" s="9" t="s">
        <v>594</v>
      </c>
      <c r="BT1080" s="108"/>
    </row>
    <row r="1081" spans="1:72" s="9" customFormat="1" x14ac:dyDescent="0.35">
      <c r="A1081" s="1" t="s">
        <v>769</v>
      </c>
      <c r="B1081" s="8" t="s">
        <v>770</v>
      </c>
      <c r="C1081" s="3" t="str">
        <f>_xlfn.XLOOKUP(B1081,'[1]daily break down'!$D:$D,'[1]daily break down'!$E:$E,"")</f>
        <v>Yaounde</v>
      </c>
      <c r="D1081" s="1" t="s">
        <v>21</v>
      </c>
      <c r="E1081" s="1" t="s">
        <v>125</v>
      </c>
      <c r="F1081" s="3" t="s">
        <v>37</v>
      </c>
      <c r="G1081" s="1" t="s">
        <v>38</v>
      </c>
      <c r="H1081" s="34" t="str">
        <f>_xlfn.XLOOKUP(B1081,[2]CALCULATION!$B:$B,[2]CALCULATION!$H:$H,"")</f>
        <v>ZTE</v>
      </c>
      <c r="I1081" s="28">
        <v>0</v>
      </c>
      <c r="J1081" s="28">
        <v>0</v>
      </c>
      <c r="K1081" s="28">
        <v>0</v>
      </c>
      <c r="L1081" s="28">
        <v>0</v>
      </c>
      <c r="M1081" s="28">
        <v>0</v>
      </c>
      <c r="N1081" s="28">
        <v>0</v>
      </c>
      <c r="O1081" s="28">
        <v>0</v>
      </c>
      <c r="P1081" s="28">
        <v>6.2003828121210054</v>
      </c>
      <c r="Q1081" s="28">
        <v>0</v>
      </c>
      <c r="R1081" s="28">
        <v>0</v>
      </c>
      <c r="S1081" s="93">
        <v>0</v>
      </c>
      <c r="T1081" s="93">
        <f>_xlfn.XLOOKUP(B1081,'[3]Nur des jours'!$B:$B,'[3]Nur des jours'!$U:$U,"")</f>
        <v>0</v>
      </c>
      <c r="U1081" s="93">
        <v>3.4735955232526607</v>
      </c>
      <c r="V1081" s="93">
        <v>0</v>
      </c>
      <c r="W1081" s="93">
        <v>0</v>
      </c>
      <c r="X1081" s="93">
        <v>7.774346308709509</v>
      </c>
      <c r="Y1081" s="93">
        <v>0</v>
      </c>
      <c r="Z1081" s="93">
        <v>0</v>
      </c>
      <c r="AA1081" s="93">
        <v>0</v>
      </c>
      <c r="AB1081" s="93">
        <v>3.5993684955469361</v>
      </c>
      <c r="AC1081" s="93">
        <f>_xlfn.XLOOKUP(B1081,'[3]Nur des jours'!$B:$B,'[3]Nur des jours'!$N:$N,"")</f>
        <v>1.2127853255829973E-3</v>
      </c>
      <c r="AD1081" s="93">
        <v>1.2127853255829973E-3</v>
      </c>
      <c r="AE1081" s="93">
        <v>0</v>
      </c>
      <c r="AF1081" s="93">
        <v>0</v>
      </c>
      <c r="AG1081" s="93"/>
      <c r="AH1081" s="93">
        <v>0</v>
      </c>
      <c r="AI1081" s="93">
        <v>0</v>
      </c>
      <c r="AJ1081" s="93">
        <v>0</v>
      </c>
      <c r="AK1081" s="93">
        <v>0</v>
      </c>
      <c r="AL1081" s="93">
        <v>0</v>
      </c>
      <c r="AM1081" s="49" t="s">
        <v>5559</v>
      </c>
      <c r="AN1081" s="49"/>
      <c r="AO1081" s="48" t="str" cm="1">
        <f t="array" ref="AO1081">IFERROR(_xlfn.IFS(
AQ1081="MPR ISSUE","PDH",
AQ1081="BSS Hardware Issue","BSS",
AQ1081="Sites strategiques, MLL, Pylone, etc.","ENVTECH",
AQ1081="AKTIVCO DEFAUT GE &amp; POWER Cabinet","AKTIVCO",
AQ1081="AKTIVCO Coupure ENEO &amp; Baisse de tension","AKTIVCO GRID ONLY",
AQ1081="Coupure ENEO &amp; Baisse de tension","IHS GRID ONLY",
AQ1081="Defaut GE &amp; POWER Cabinet","IHS",
AQ1081="Sharing","Partners",
AQ1081="Sites strategiques &amp; DataCenter","SST &amp; DC",
AQ1081="Exclu","Exclu",
AQ1081="SAT","SAT",
AQ1081="SPARE-ISSUE","SPARE-ISSUE",
AQ1081="Fiber CAmtel","TRANS_FO_CAMTEL",
AQ1081="Fiber AOF","Fiber AOF",
AQ1081="Projet OCM (HUAWEI)","TRAVAUX-HUAWEI",
AQ1081="Projet OCM (NOKIA)","TRAVAUX-NOKIA",
AQ1081="ACCESS-ISSUE","ACCESS-ISSUE",
AQ1081="Projet OCM (ZTE, NOKIA, autres projets)","TRAVAUX OCM",
AQ1081="No root CAuse","No root cause",
AQ1081="ODU HS","PDH",
AQ1081="IP &amp; VLAN","PDH",
AQ1081="Warehouse HUAWEI","SPARE-ISSUE",
AQ1081="SPARE-HS","SPARE-ISSUE",
AQ1081="Power Telco","BSS",AQ1081="no impacts","no impacts"
),"")</f>
        <v>No root cause</v>
      </c>
      <c r="AP1081" s="48" t="str" cm="1">
        <f t="array" ref="AP1081">IFERROR(_xlfn.IFS(
AQ1081="MPR ISSUE","TX ISSUE",
AQ1081="BSS Hardware Issue","RAN ISSUE",
AQ1081="Sites strategiques, MLL, Pylone, etc.","ENVTECH",
AQ1081="AKTIVCO DEFAUT GE &amp; POWER Cabinet","POWER ISSUE",
AQ1081="AKTIVCO Coupure ENEO &amp; Baisse de tension","POWER ISSUE",
AQ1081="Coupure ENEO &amp; Baisse de tension","POWER ISSUE",
AQ1081="Defaut GE &amp; POWER Cabinet","POWER ISSUE",
AQ1081="Sharing","POWER ISSUE",
AQ1081="Sites strategiques &amp; DataCenter","POWER ISSUE",
AQ1081="Exclu","Exclu",
AQ1081="SAT","TX ISSUE",
AQ1081="SPARE-ISSUE","SPARE-ISSUE",
AQ1081="Fiber CAmtel","TX ISSUE",
AQ1081="Fiber AOF","TX ISSUE",
AQ1081="Projet OCM (HUAWEI)","TRAVAUX-HUAWEI",
AQ1081="Projet OCM (NOKIA)","TRAVAUX -NOKIA",
AQ1081="ACCESS-ISSUE","ACCESS-ISSUE",
AQ1081="Projet OCM (ZTE, NOKIA, autres projets)","TRAVAUX OCM",
AQ1081="No root CAuse","No root cause",
AQ1081="ODU HS","TX ISSUE",
AQ1081="IP &amp; VLAN","TX ISSUE",
AQ1081="Warehouse HUAWEI","SPARE-ISSUE",
AQ1081="SPARE-HS","SPARE-ISSUE",
AQ1081="Power Telco","RAN ISSUE",AQ1081="no impacts","no impacts"
),"")</f>
        <v>No root cause</v>
      </c>
      <c r="AQ1081" s="67" t="s">
        <v>5344</v>
      </c>
      <c r="AR1081" s="48" t="str" cm="1">
        <f t="array" ref="AR1081">IFERROR(_xlfn.IFS(
AQ1081="MPR ISSUE","ACTIVE",
AQ1081="BSS Hardware Issue","ACTIVE",
AQ1081="Sites strategiques, MLL, Pylone, etc.","PASSIVE",
AQ1081="AKTIVCO DEFAUT GE &amp; POWER Cabinet","PASSIVE",
AQ1081="AKTIVCO Coupure ENEO &amp; Baisse de tension","PASSIVE",
AQ1081="Coupure ENEO &amp; Baisse de tension","PASSIVE",
AQ1081="Defaut GE &amp; POWER Cabinet","PASSIVE",
AQ1081="Sharing","PASSIVE",
AQ1081="Sites strategiques &amp; DataCenter","PASSIVE",
AQ1081="Exclu","Exclu",
AQ1081="SAT","ACTIVE",
AQ1081="SPARE-ISSUE","SPARE-ISSUE",
AQ1081="Fiber CAmtel","ACTIVE",
AQ1081="Fiber AOF","ACTIVE",
AQ1081="Projet OCM (HUAWEI)","PLANNED WORKS",
AQ1081="Projet OCM (NOKIA)","PLANNED WORKS",
AQ1081="ACCESS-ISSUE","ACCESS-ISSUE",
AQ1081="Projet OCM (ZTE, NOKIA, autres projets)","PLANNED WORKS",
AQ1081="No root CAuse","No root cause",
AQ1081="ODU HS","ACTIVE",
AQ1081="IP &amp; VLAN","ACTIVE",
AQ1081="Warehouse HUAWEI","SPARE-ISSUE",
AQ1081="SPARE-HS","SPARE-ISSUE",
AQ1081="Power Telco","ACTIVE", AQ1081="no impacts","no impacts"
),"")</f>
        <v>No root cause</v>
      </c>
      <c r="AS1081" s="92" t="s">
        <v>5537</v>
      </c>
      <c r="AT1081" s="98" t="s">
        <v>770</v>
      </c>
      <c r="AV1081" s="17" t="s">
        <v>5537</v>
      </c>
      <c r="AW1081" s="7" t="s">
        <v>5537</v>
      </c>
      <c r="AX1081" s="6" t="s">
        <v>5537</v>
      </c>
      <c r="AY1081" s="7"/>
      <c r="AZ1081" s="3" t="s">
        <v>5537</v>
      </c>
      <c r="BA1081" s="18" t="s">
        <v>5537</v>
      </c>
      <c r="BB1081" s="18" t="s">
        <v>5537</v>
      </c>
      <c r="BC1081" s="18" t="s">
        <v>5537</v>
      </c>
      <c r="BD1081" s="18" t="s">
        <v>5537</v>
      </c>
      <c r="BE1081" s="18" t="s">
        <v>5537</v>
      </c>
      <c r="BF1081" s="18" t="s">
        <v>5537</v>
      </c>
      <c r="BG1081" s="18" t="s">
        <v>5537</v>
      </c>
      <c r="BH1081" s="18" t="s">
        <v>5537</v>
      </c>
      <c r="BI1081" s="18" t="s">
        <v>5537</v>
      </c>
      <c r="BJ1081" s="18" t="s">
        <v>5537</v>
      </c>
      <c r="BK1081" s="18" t="s">
        <v>5537</v>
      </c>
      <c r="BL1081" s="9" t="s">
        <v>5537</v>
      </c>
      <c r="BM1081" s="14" t="s">
        <v>5537</v>
      </c>
      <c r="BN1081" s="14" t="s">
        <v>5537</v>
      </c>
      <c r="BO1081" s="14" t="str">
        <f>_xlfn.XLOOKUP(B1081,'[4]cell downs 18042026 17h'!$B:$B,'[4]cell downs 18042026 17h'!$B:$B,"")</f>
        <v/>
      </c>
      <c r="BP1081" s="14" t="str">
        <f>_xlfn.XLOOKUP(B1081,'[5]Cells Huawei 19042026 15h'!$B:$B,'[5]Cells Huawei 19042026 15h'!$B:$B,"")</f>
        <v/>
      </c>
      <c r="BQ1081" s="9" t="str">
        <f>_xlfn.XLOOKUP(B1081,'[6]cells down 19042026 9H40'!$B:$B,'[6]cells down 19042026 9H40'!$B:$B,"")</f>
        <v/>
      </c>
      <c r="BR1081" s="9" t="s">
        <v>5537</v>
      </c>
      <c r="BS1081" s="9" t="s">
        <v>12</v>
      </c>
      <c r="BT1081" s="108"/>
    </row>
    <row r="1082" spans="1:72" s="9" customFormat="1" x14ac:dyDescent="0.35">
      <c r="A1082" s="1" t="s">
        <v>2210</v>
      </c>
      <c r="B1082" s="8" t="s">
        <v>2211</v>
      </c>
      <c r="C1082" s="3" t="str">
        <f>_xlfn.XLOOKUP(B1082,'[1]daily break down'!$D:$D,'[1]daily break down'!$E:$E,"")</f>
        <v>NORD-OUEST</v>
      </c>
      <c r="D1082" s="1"/>
      <c r="E1082" s="1"/>
      <c r="F1082" s="3" t="s">
        <v>51</v>
      </c>
      <c r="G1082" s="1" t="s">
        <v>52</v>
      </c>
      <c r="H1082" s="32" t="str">
        <f>_xlfn.XLOOKUP(B1082,[2]CALCULATION!$B:$B,[2]CALCULATION!$H:$H,"")</f>
        <v>Huawei</v>
      </c>
      <c r="I1082" s="28">
        <v>0</v>
      </c>
      <c r="J1082" s="28">
        <v>0</v>
      </c>
      <c r="K1082" s="28">
        <v>3.2272574215327894</v>
      </c>
      <c r="L1082" s="28">
        <v>0</v>
      </c>
      <c r="M1082" s="28">
        <v>0</v>
      </c>
      <c r="N1082" s="28">
        <v>0</v>
      </c>
      <c r="O1082" s="28">
        <v>0</v>
      </c>
      <c r="P1082" s="28">
        <v>0.30346385757049138</v>
      </c>
      <c r="Q1082" s="28">
        <v>0</v>
      </c>
      <c r="R1082" s="28">
        <v>6.1424009725111507E-2</v>
      </c>
      <c r="S1082" s="93">
        <v>4.4494061632323438</v>
      </c>
      <c r="T1082" s="93">
        <f>_xlfn.XLOOKUP(B1082,'[3]Nur des jours'!$B:$B,'[3]Nur des jours'!$U:$U,"")</f>
        <v>0</v>
      </c>
      <c r="U1082" s="93">
        <v>1.5248991961373502E-2</v>
      </c>
      <c r="V1082" s="93">
        <v>5.6983075224079929E-2</v>
      </c>
      <c r="W1082" s="93">
        <v>0</v>
      </c>
      <c r="X1082" s="93">
        <v>0</v>
      </c>
      <c r="Y1082" s="93">
        <v>3.2624817012096465</v>
      </c>
      <c r="Z1082" s="93">
        <v>0.34974588580413374</v>
      </c>
      <c r="AA1082" s="93">
        <v>0.62800877771214481</v>
      </c>
      <c r="AB1082" s="93">
        <v>0</v>
      </c>
      <c r="AC1082" s="93">
        <f>_xlfn.XLOOKUP(B1082,'[3]Nur des jours'!$B:$B,'[3]Nur des jours'!$N:$N,"")</f>
        <v>8.9175391586979543E-5</v>
      </c>
      <c r="AD1082" s="93">
        <v>8.9175391586979543E-5</v>
      </c>
      <c r="AE1082" s="93">
        <v>0</v>
      </c>
      <c r="AF1082" s="93">
        <v>0</v>
      </c>
      <c r="AG1082" s="93"/>
      <c r="AH1082" s="93">
        <v>0</v>
      </c>
      <c r="AI1082" s="93">
        <v>0</v>
      </c>
      <c r="AJ1082" s="93">
        <v>0</v>
      </c>
      <c r="AK1082" s="93">
        <v>0</v>
      </c>
      <c r="AL1082" s="93">
        <v>0</v>
      </c>
      <c r="AM1082" s="49" t="s">
        <v>5559</v>
      </c>
      <c r="AN1082" s="49"/>
      <c r="AO1082" s="48" t="str" cm="1">
        <f t="array" ref="AO1082">IFERROR(_xlfn.IFS(
AQ1082="MPR ISSUE","PDH",
AQ1082="BSS Hardware Issue","BSS",
AQ1082="Sites strategiques, MLL, Pylone, etc.","ENVTECH",
AQ1082="AKTIVCO DEFAUT GE &amp; POWER Cabinet","AKTIVCO",
AQ1082="AKTIVCO Coupure ENEO &amp; Baisse de tension","AKTIVCO GRID ONLY",
AQ1082="Coupure ENEO &amp; Baisse de tension","IHS GRID ONLY",
AQ1082="Defaut GE &amp; POWER Cabinet","IHS",
AQ1082="Sharing","Partners",
AQ1082="Sites strategiques &amp; DataCenter","SST &amp; DC",
AQ1082="Exclu","Exclu",
AQ1082="SAT","SAT",
AQ1082="SPARE-ISSUE","SPARE-ISSUE",
AQ1082="Fiber CAmtel","TRANS_FO_CAMTEL",
AQ1082="Fiber AOF","Fiber AOF",
AQ1082="Projet OCM (HUAWEI)","TRAVAUX-HUAWEI",
AQ1082="Projet OCM (NOKIA)","TRAVAUX-NOKIA",
AQ1082="ACCESS-ISSUE","ACCESS-ISSUE",
AQ1082="Projet OCM (ZTE, NOKIA, autres projets)","TRAVAUX OCM",
AQ1082="No root CAuse","No root cause",
AQ1082="ODU HS","PDH",
AQ1082="IP &amp; VLAN","PDH",
AQ1082="Warehouse HUAWEI","SPARE-ISSUE",
AQ1082="SPARE-HS","SPARE-ISSUE",
AQ1082="Power Telco","BSS",AQ1082="no impacts","no impacts"
),"")</f>
        <v>No root cause</v>
      </c>
      <c r="AP1082" s="48" t="str" cm="1">
        <f t="array" ref="AP1082">IFERROR(_xlfn.IFS(
AQ1082="MPR ISSUE","TX ISSUE",
AQ1082="BSS Hardware Issue","RAN ISSUE",
AQ1082="Sites strategiques, MLL, Pylone, etc.","ENVTECH",
AQ1082="AKTIVCO DEFAUT GE &amp; POWER Cabinet","POWER ISSUE",
AQ1082="AKTIVCO Coupure ENEO &amp; Baisse de tension","POWER ISSUE",
AQ1082="Coupure ENEO &amp; Baisse de tension","POWER ISSUE",
AQ1082="Defaut GE &amp; POWER Cabinet","POWER ISSUE",
AQ1082="Sharing","POWER ISSUE",
AQ1082="Sites strategiques &amp; DataCenter","POWER ISSUE",
AQ1082="Exclu","Exclu",
AQ1082="SAT","TX ISSUE",
AQ1082="SPARE-ISSUE","SPARE-ISSUE",
AQ1082="Fiber CAmtel","TX ISSUE",
AQ1082="Fiber AOF","TX ISSUE",
AQ1082="Projet OCM (HUAWEI)","TRAVAUX-HUAWEI",
AQ1082="Projet OCM (NOKIA)","TRAVAUX -NOKIA",
AQ1082="ACCESS-ISSUE","ACCESS-ISSUE",
AQ1082="Projet OCM (ZTE, NOKIA, autres projets)","TRAVAUX OCM",
AQ1082="No root CAuse","No root cause",
AQ1082="ODU HS","TX ISSUE",
AQ1082="IP &amp; VLAN","TX ISSUE",
AQ1082="Warehouse HUAWEI","SPARE-ISSUE",
AQ1082="SPARE-HS","SPARE-ISSUE",
AQ1082="Power Telco","RAN ISSUE",AQ1082="no impacts","no impacts"
),"")</f>
        <v>No root cause</v>
      </c>
      <c r="AQ1082" s="67" t="s">
        <v>5344</v>
      </c>
      <c r="AR1082" s="48" t="str" cm="1">
        <f t="array" ref="AR1082">IFERROR(_xlfn.IFS(
AQ1082="MPR ISSUE","ACTIVE",
AQ1082="BSS Hardware Issue","ACTIVE",
AQ1082="Sites strategiques, MLL, Pylone, etc.","PASSIVE",
AQ1082="AKTIVCO DEFAUT GE &amp; POWER Cabinet","PASSIVE",
AQ1082="AKTIVCO Coupure ENEO &amp; Baisse de tension","PASSIVE",
AQ1082="Coupure ENEO &amp; Baisse de tension","PASSIVE",
AQ1082="Defaut GE &amp; POWER Cabinet","PASSIVE",
AQ1082="Sharing","PASSIVE",
AQ1082="Sites strategiques &amp; DataCenter","PASSIVE",
AQ1082="Exclu","Exclu",
AQ1082="SAT","ACTIVE",
AQ1082="SPARE-ISSUE","SPARE-ISSUE",
AQ1082="Fiber CAmtel","ACTIVE",
AQ1082="Fiber AOF","ACTIVE",
AQ1082="Projet OCM (HUAWEI)","PLANNED WORKS",
AQ1082="Projet OCM (NOKIA)","PLANNED WORKS",
AQ1082="ACCESS-ISSUE","ACCESS-ISSUE",
AQ1082="Projet OCM (ZTE, NOKIA, autres projets)","PLANNED WORKS",
AQ1082="No root CAuse","No root cause",
AQ1082="ODU HS","ACTIVE",
AQ1082="IP &amp; VLAN","ACTIVE",
AQ1082="Warehouse HUAWEI","SPARE-ISSUE",
AQ1082="SPARE-HS","SPARE-ISSUE",
AQ1082="Power Telco","ACTIVE", AQ1082="no impacts","no impacts"
),"")</f>
        <v>No root cause</v>
      </c>
      <c r="AS1082" s="92" t="s">
        <v>5537</v>
      </c>
      <c r="AT1082" s="98" t="s">
        <v>2211</v>
      </c>
      <c r="AV1082" s="17" t="s">
        <v>5537</v>
      </c>
      <c r="AW1082" s="7" t="s">
        <v>5537</v>
      </c>
      <c r="AX1082" s="6" t="s">
        <v>5537</v>
      </c>
      <c r="AY1082" s="7"/>
      <c r="AZ1082" s="3" t="s">
        <v>5537</v>
      </c>
      <c r="BA1082" s="18" t="s">
        <v>5537</v>
      </c>
      <c r="BB1082" s="18" t="s">
        <v>5537</v>
      </c>
      <c r="BC1082" s="18" t="s">
        <v>5537</v>
      </c>
      <c r="BD1082" s="18" t="s">
        <v>5537</v>
      </c>
      <c r="BE1082" s="18" t="s">
        <v>5537</v>
      </c>
      <c r="BF1082" s="18" t="s">
        <v>5537</v>
      </c>
      <c r="BG1082" s="18" t="s">
        <v>5537</v>
      </c>
      <c r="BH1082" s="18" t="s">
        <v>5537</v>
      </c>
      <c r="BI1082" s="18" t="s">
        <v>5537</v>
      </c>
      <c r="BJ1082" s="18" t="s">
        <v>5537</v>
      </c>
      <c r="BK1082" s="18" t="s">
        <v>5537</v>
      </c>
      <c r="BL1082" s="9" t="s">
        <v>5537</v>
      </c>
      <c r="BM1082" s="14" t="s">
        <v>5537</v>
      </c>
      <c r="BN1082" s="14" t="s">
        <v>5537</v>
      </c>
      <c r="BO1082" s="14" t="str">
        <f>_xlfn.XLOOKUP(B1082,'[4]cell downs 18042026 17h'!$B:$B,'[4]cell downs 18042026 17h'!$B:$B,"")</f>
        <v/>
      </c>
      <c r="BP1082" s="14" t="str">
        <f>_xlfn.XLOOKUP(B1082,'[5]Cells Huawei 19042026 15h'!$B:$B,'[5]Cells Huawei 19042026 15h'!$B:$B,"")</f>
        <v/>
      </c>
      <c r="BQ1082" s="9" t="str">
        <f>_xlfn.XLOOKUP(B1082,'[6]cells down 19042026 9H40'!$B:$B,'[6]cells down 19042026 9H40'!$B:$B,"")</f>
        <v/>
      </c>
      <c r="BR1082" s="9" t="s">
        <v>5537</v>
      </c>
      <c r="BS1082" s="9" t="s">
        <v>5537</v>
      </c>
      <c r="BT1082" s="108"/>
    </row>
    <row r="1083" spans="1:72" s="9" customFormat="1" x14ac:dyDescent="0.35">
      <c r="A1083" s="1" t="s">
        <v>4681</v>
      </c>
      <c r="B1083" s="8" t="s">
        <v>4682</v>
      </c>
      <c r="C1083" s="3" t="str">
        <f>_xlfn.XLOOKUP(B1083,'[1]daily break down'!$D:$D,'[1]daily break down'!$E:$E,"")</f>
        <v>Bafoussam</v>
      </c>
      <c r="D1083" s="1" t="s">
        <v>11</v>
      </c>
      <c r="E1083" s="1" t="s">
        <v>12</v>
      </c>
      <c r="F1083" s="3" t="s">
        <v>102</v>
      </c>
      <c r="G1083" s="1" t="s">
        <v>299</v>
      </c>
      <c r="H1083" s="32" t="str">
        <f>_xlfn.XLOOKUP(B1083,[2]CALCULATION!$B:$B,[2]CALCULATION!$H:$H,"")</f>
        <v>Huawei</v>
      </c>
      <c r="I1083" s="28">
        <v>0</v>
      </c>
      <c r="J1083" s="28">
        <v>1.0097507940176866</v>
      </c>
      <c r="K1083" s="28">
        <v>0.85635128540976446</v>
      </c>
      <c r="L1083" s="28">
        <v>0.83924744530338158</v>
      </c>
      <c r="M1083" s="28">
        <v>0</v>
      </c>
      <c r="N1083" s="28">
        <v>0</v>
      </c>
      <c r="O1083" s="28">
        <v>0</v>
      </c>
      <c r="P1083" s="28">
        <v>0</v>
      </c>
      <c r="Q1083" s="28">
        <v>0</v>
      </c>
      <c r="R1083" s="28">
        <v>0</v>
      </c>
      <c r="S1083" s="93">
        <v>0</v>
      </c>
      <c r="T1083" s="93">
        <f>_xlfn.XLOOKUP(B1083,'[3]Nur des jours'!$B:$B,'[3]Nur des jours'!$U:$U,"")</f>
        <v>0</v>
      </c>
      <c r="U1083" s="93">
        <v>0</v>
      </c>
      <c r="V1083" s="93">
        <v>0</v>
      </c>
      <c r="W1083" s="93">
        <v>0</v>
      </c>
      <c r="X1083" s="93">
        <v>0</v>
      </c>
      <c r="Y1083" s="93">
        <v>0</v>
      </c>
      <c r="Z1083" s="93">
        <v>0</v>
      </c>
      <c r="AA1083" s="93">
        <v>0</v>
      </c>
      <c r="AB1083" s="93">
        <v>0</v>
      </c>
      <c r="AC1083" s="93">
        <f>_xlfn.XLOOKUP(B1083,'[3]Nur des jours'!$B:$B,'[3]Nur des jours'!$N:$N,"")</f>
        <v>8.9175391586979543E-5</v>
      </c>
      <c r="AD1083" s="93">
        <v>8.9175391586979543E-5</v>
      </c>
      <c r="AE1083" s="93">
        <v>0</v>
      </c>
      <c r="AF1083" s="93">
        <v>0</v>
      </c>
      <c r="AG1083" s="93"/>
      <c r="AH1083" s="93">
        <v>0</v>
      </c>
      <c r="AI1083" s="93">
        <v>0</v>
      </c>
      <c r="AJ1083" s="93">
        <v>0</v>
      </c>
      <c r="AK1083" s="93">
        <v>0</v>
      </c>
      <c r="AL1083" s="93">
        <v>0</v>
      </c>
      <c r="AM1083" s="49" t="s">
        <v>5559</v>
      </c>
      <c r="AN1083" s="49"/>
      <c r="AO1083" s="48" t="str" cm="1">
        <f t="array" ref="AO1083">IFERROR(_xlfn.IFS(
AQ1083="MPR ISSUE","PDH",
AQ1083="BSS Hardware Issue","BSS",
AQ1083="Sites strategiques, MLL, Pylone, etc.","ENVTECH",
AQ1083="AKTIVCO DEFAUT GE &amp; POWER Cabinet","AKTIVCO",
AQ1083="AKTIVCO Coupure ENEO &amp; Baisse de tension","AKTIVCO GRID ONLY",
AQ1083="Coupure ENEO &amp; Baisse de tension","IHS GRID ONLY",
AQ1083="Defaut GE &amp; POWER Cabinet","IHS",
AQ1083="Sharing","Partners",
AQ1083="Sites strategiques &amp; DataCenter","SST &amp; DC",
AQ1083="Exclu","Exclu",
AQ1083="SAT","SAT",
AQ1083="SPARE-ISSUE","SPARE-ISSUE",
AQ1083="Fiber CAmtel","TRANS_FO_CAMTEL",
AQ1083="Fiber AOF","Fiber AOF",
AQ1083="Projet OCM (HUAWEI)","TRAVAUX-HUAWEI",
AQ1083="Projet OCM (NOKIA)","TRAVAUX-NOKIA",
AQ1083="ACCESS-ISSUE","ACCESS-ISSUE",
AQ1083="Projet OCM (ZTE, NOKIA, autres projets)","TRAVAUX OCM",
AQ1083="No root CAuse","No root cause",
AQ1083="ODU HS","PDH",
AQ1083="IP &amp; VLAN","PDH",
AQ1083="Warehouse HUAWEI","SPARE-ISSUE",
AQ1083="SPARE-HS","SPARE-ISSUE",
AQ1083="Power Telco","BSS",AQ1083="no impacts","no impacts"
),"")</f>
        <v>No root cause</v>
      </c>
      <c r="AP1083" s="48" t="str" cm="1">
        <f t="array" ref="AP1083">IFERROR(_xlfn.IFS(
AQ1083="MPR ISSUE","TX ISSUE",
AQ1083="BSS Hardware Issue","RAN ISSUE",
AQ1083="Sites strategiques, MLL, Pylone, etc.","ENVTECH",
AQ1083="AKTIVCO DEFAUT GE &amp; POWER Cabinet","POWER ISSUE",
AQ1083="AKTIVCO Coupure ENEO &amp; Baisse de tension","POWER ISSUE",
AQ1083="Coupure ENEO &amp; Baisse de tension","POWER ISSUE",
AQ1083="Defaut GE &amp; POWER Cabinet","POWER ISSUE",
AQ1083="Sharing","POWER ISSUE",
AQ1083="Sites strategiques &amp; DataCenter","POWER ISSUE",
AQ1083="Exclu","Exclu",
AQ1083="SAT","TX ISSUE",
AQ1083="SPARE-ISSUE","SPARE-ISSUE",
AQ1083="Fiber CAmtel","TX ISSUE",
AQ1083="Fiber AOF","TX ISSUE",
AQ1083="Projet OCM (HUAWEI)","TRAVAUX-HUAWEI",
AQ1083="Projet OCM (NOKIA)","TRAVAUX -NOKIA",
AQ1083="ACCESS-ISSUE","ACCESS-ISSUE",
AQ1083="Projet OCM (ZTE, NOKIA, autres projets)","TRAVAUX OCM",
AQ1083="No root CAuse","No root cause",
AQ1083="ODU HS","TX ISSUE",
AQ1083="IP &amp; VLAN","TX ISSUE",
AQ1083="Warehouse HUAWEI","SPARE-ISSUE",
AQ1083="SPARE-HS","SPARE-ISSUE",
AQ1083="Power Telco","RAN ISSUE",AQ1083="no impacts","no impacts"
),"")</f>
        <v>No root cause</v>
      </c>
      <c r="AQ1083" s="127" t="s">
        <v>5344</v>
      </c>
      <c r="AR1083" s="48" t="str" cm="1">
        <f t="array" ref="AR1083">IFERROR(_xlfn.IFS(
AQ1083="MPR ISSUE","ACTIVE",
AQ1083="BSS Hardware Issue","ACTIVE",
AQ1083="Sites strategiques, MLL, Pylone, etc.","PASSIVE",
AQ1083="AKTIVCO DEFAUT GE &amp; POWER Cabinet","PASSIVE",
AQ1083="AKTIVCO Coupure ENEO &amp; Baisse de tension","PASSIVE",
AQ1083="Coupure ENEO &amp; Baisse de tension","PASSIVE",
AQ1083="Defaut GE &amp; POWER Cabinet","PASSIVE",
AQ1083="Sharing","PASSIVE",
AQ1083="Sites strategiques &amp; DataCenter","PASSIVE",
AQ1083="Exclu","Exclu",
AQ1083="SAT","ACTIVE",
AQ1083="SPARE-ISSUE","SPARE-ISSUE",
AQ1083="Fiber CAmtel","ACTIVE",
AQ1083="Fiber AOF","ACTIVE",
AQ1083="Projet OCM (HUAWEI)","PLANNED WORKS",
AQ1083="Projet OCM (NOKIA)","PLANNED WORKS",
AQ1083="ACCESS-ISSUE","ACCESS-ISSUE",
AQ1083="Projet OCM (ZTE, NOKIA, autres projets)","PLANNED WORKS",
AQ1083="No root CAuse","No root cause",
AQ1083="ODU HS","ACTIVE",
AQ1083="IP &amp; VLAN","ACTIVE",
AQ1083="Warehouse HUAWEI","SPARE-ISSUE",
AQ1083="SPARE-HS","SPARE-ISSUE",
AQ1083="Power Telco","ACTIVE", AQ1083="no impacts","no impacts"
),"")</f>
        <v>No root cause</v>
      </c>
      <c r="AS1083" s="92" t="s">
        <v>5537</v>
      </c>
      <c r="AT1083" s="98" t="s">
        <v>4682</v>
      </c>
      <c r="AV1083" s="17" t="s">
        <v>5537</v>
      </c>
      <c r="AW1083" s="7" t="s">
        <v>5537</v>
      </c>
      <c r="AX1083" s="6" t="s">
        <v>5537</v>
      </c>
      <c r="AY1083" s="7"/>
      <c r="AZ1083" s="3" t="s">
        <v>5537</v>
      </c>
      <c r="BA1083" s="18" t="s">
        <v>5537</v>
      </c>
      <c r="BB1083" s="18" t="s">
        <v>5537</v>
      </c>
      <c r="BC1083" s="18" t="s">
        <v>5537</v>
      </c>
      <c r="BD1083" s="18" t="s">
        <v>5537</v>
      </c>
      <c r="BE1083" s="18" t="s">
        <v>5537</v>
      </c>
      <c r="BF1083" s="18" t="s">
        <v>5537</v>
      </c>
      <c r="BG1083" s="18" t="s">
        <v>5537</v>
      </c>
      <c r="BH1083" s="18" t="s">
        <v>5537</v>
      </c>
      <c r="BI1083" s="18" t="s">
        <v>5537</v>
      </c>
      <c r="BJ1083" s="18" t="s">
        <v>5537</v>
      </c>
      <c r="BK1083" s="18" t="s">
        <v>5537</v>
      </c>
      <c r="BL1083" s="9" t="s">
        <v>5537</v>
      </c>
      <c r="BM1083" s="14" t="s">
        <v>5537</v>
      </c>
      <c r="BN1083" s="14" t="s">
        <v>5537</v>
      </c>
      <c r="BO1083" s="14" t="str">
        <f>_xlfn.XLOOKUP(B1083,'[4]cell downs 18042026 17h'!$B:$B,'[4]cell downs 18042026 17h'!$B:$B,"")</f>
        <v/>
      </c>
      <c r="BP1083" s="14" t="str">
        <f>_xlfn.XLOOKUP(B1083,'[5]Cells Huawei 19042026 15h'!$B:$B,'[5]Cells Huawei 19042026 15h'!$B:$B,"")</f>
        <v/>
      </c>
      <c r="BQ1083" s="9" t="str">
        <f>_xlfn.XLOOKUP(B1083,'[6]cells down 19042026 9H40'!$B:$B,'[6]cells down 19042026 9H40'!$B:$B,"")</f>
        <v/>
      </c>
      <c r="BR1083" s="9" t="s">
        <v>4682</v>
      </c>
      <c r="BS1083" s="9" t="s">
        <v>594</v>
      </c>
      <c r="BT1083" s="108"/>
    </row>
    <row r="1084" spans="1:72" s="9" customFormat="1" x14ac:dyDescent="0.35">
      <c r="A1084" s="1" t="s">
        <v>1716</v>
      </c>
      <c r="B1084" s="8" t="s">
        <v>1717</v>
      </c>
      <c r="C1084" s="3" t="str">
        <f>_xlfn.XLOOKUP(B1084,'[1]daily break down'!$D:$D,'[1]daily break down'!$E:$E,"")</f>
        <v>CENTRE</v>
      </c>
      <c r="D1084" s="1" t="s">
        <v>21</v>
      </c>
      <c r="E1084" s="1" t="s">
        <v>563</v>
      </c>
      <c r="F1084" s="3" t="s">
        <v>69</v>
      </c>
      <c r="G1084" s="1" t="s">
        <v>1698</v>
      </c>
      <c r="H1084" s="34" t="str">
        <f>_xlfn.XLOOKUP(B1084,[2]CALCULATION!$B:$B,[2]CALCULATION!$H:$H,"")</f>
        <v>ZTE</v>
      </c>
      <c r="I1084" s="28">
        <v>0.57107920772301646</v>
      </c>
      <c r="J1084" s="28">
        <v>0</v>
      </c>
      <c r="K1084" s="28">
        <v>0</v>
      </c>
      <c r="L1084" s="28">
        <v>0</v>
      </c>
      <c r="M1084" s="28">
        <v>0</v>
      </c>
      <c r="N1084" s="28">
        <v>0</v>
      </c>
      <c r="O1084" s="28">
        <v>0</v>
      </c>
      <c r="P1084" s="28">
        <v>0</v>
      </c>
      <c r="Q1084" s="28">
        <v>0</v>
      </c>
      <c r="R1084" s="28">
        <v>0</v>
      </c>
      <c r="S1084" s="93">
        <v>0.35595249305858762</v>
      </c>
      <c r="T1084" s="93">
        <f>_xlfn.XLOOKUP(B1084,'[3]Nur des jours'!$B:$B,'[3]Nur des jours'!$U:$U,"")</f>
        <v>7.8474344596541901E-3</v>
      </c>
      <c r="U1084" s="93">
        <v>0</v>
      </c>
      <c r="V1084" s="93">
        <v>0</v>
      </c>
      <c r="W1084" s="93">
        <v>7.8474344596541328E-3</v>
      </c>
      <c r="X1084" s="93">
        <v>0</v>
      </c>
      <c r="Y1084" s="93">
        <v>5.7896860465928885E-17</v>
      </c>
      <c r="Z1084" s="93">
        <v>0</v>
      </c>
      <c r="AA1084" s="93">
        <v>0</v>
      </c>
      <c r="AB1084" s="93">
        <v>8.616126335133957E-2</v>
      </c>
      <c r="AC1084" s="93">
        <f>_xlfn.XLOOKUP(B1084,'[3]Nur des jours'!$B:$B,'[3]Nur des jours'!$N:$N,"")</f>
        <v>5.7896860465928885E-17</v>
      </c>
      <c r="AD1084" s="93">
        <v>5.7896860465928885E-17</v>
      </c>
      <c r="AE1084" s="93">
        <v>0</v>
      </c>
      <c r="AF1084" s="93">
        <v>0</v>
      </c>
      <c r="AG1084" s="93"/>
      <c r="AH1084" s="93">
        <v>0</v>
      </c>
      <c r="AI1084" s="93">
        <v>0</v>
      </c>
      <c r="AJ1084" s="93">
        <v>0</v>
      </c>
      <c r="AK1084" s="93">
        <v>0</v>
      </c>
      <c r="AL1084" s="93">
        <v>0</v>
      </c>
      <c r="AM1084" s="49" t="s">
        <v>5559</v>
      </c>
      <c r="AN1084" s="49"/>
      <c r="AO1084" s="48" t="str" cm="1">
        <f t="array" ref="AO1084">IFERROR(_xlfn.IFS(
AQ1084="MPR ISSUE","PDH",
AQ1084="BSS Hardware Issue","BSS",
AQ1084="Sites strategiques, MLL, Pylone, etc.","ENVTECH",
AQ1084="AKTIVCO DEFAUT GE &amp; POWER Cabinet","AKTIVCO",
AQ1084="AKTIVCO Coupure ENEO &amp; Baisse de tension","AKTIVCO GRID ONLY",
AQ1084="Coupure ENEO &amp; Baisse de tension","IHS GRID ONLY",
AQ1084="Defaut GE &amp; POWER Cabinet","IHS",
AQ1084="Sharing","Partners",
AQ1084="Sites strategiques &amp; DataCenter","SST &amp; DC",
AQ1084="Exclu","Exclu",
AQ1084="SAT","SAT",
AQ1084="SPARE-ISSUE","SPARE-ISSUE",
AQ1084="Fiber CAmtel","TRANS_FO_CAMTEL",
AQ1084="Fiber AOF","Fiber AOF",
AQ1084="Projet OCM (HUAWEI)","TRAVAUX-HUAWEI",
AQ1084="Projet OCM (NOKIA)","TRAVAUX-NOKIA",
AQ1084="ACCESS-ISSUE","ACCESS-ISSUE",
AQ1084="Projet OCM (ZTE, NOKIA, autres projets)","TRAVAUX OCM",
AQ1084="No root CAuse","No root cause",
AQ1084="ODU HS","PDH",
AQ1084="IP &amp; VLAN","PDH",
AQ1084="Warehouse HUAWEI","SPARE-ISSUE",
AQ1084="SPARE-HS","SPARE-ISSUE",
AQ1084="Power Telco","BSS",AQ1084="no impacts","no impacts"
),"")</f>
        <v>No root cause</v>
      </c>
      <c r="AP1084" s="48" t="str" cm="1">
        <f t="array" ref="AP1084">IFERROR(_xlfn.IFS(
AQ1084="MPR ISSUE","TX ISSUE",
AQ1084="BSS Hardware Issue","RAN ISSUE",
AQ1084="Sites strategiques, MLL, Pylone, etc.","ENVTECH",
AQ1084="AKTIVCO DEFAUT GE &amp; POWER Cabinet","POWER ISSUE",
AQ1084="AKTIVCO Coupure ENEO &amp; Baisse de tension","POWER ISSUE",
AQ1084="Coupure ENEO &amp; Baisse de tension","POWER ISSUE",
AQ1084="Defaut GE &amp; POWER Cabinet","POWER ISSUE",
AQ1084="Sharing","POWER ISSUE",
AQ1084="Sites strategiques &amp; DataCenter","POWER ISSUE",
AQ1084="Exclu","Exclu",
AQ1084="SAT","TX ISSUE",
AQ1084="SPARE-ISSUE","SPARE-ISSUE",
AQ1084="Fiber CAmtel","TX ISSUE",
AQ1084="Fiber AOF","TX ISSUE",
AQ1084="Projet OCM (HUAWEI)","TRAVAUX-HUAWEI",
AQ1084="Projet OCM (NOKIA)","TRAVAUX -NOKIA",
AQ1084="ACCESS-ISSUE","ACCESS-ISSUE",
AQ1084="Projet OCM (ZTE, NOKIA, autres projets)","TRAVAUX OCM",
AQ1084="No root CAuse","No root cause",
AQ1084="ODU HS","TX ISSUE",
AQ1084="IP &amp; VLAN","TX ISSUE",
AQ1084="Warehouse HUAWEI","SPARE-ISSUE",
AQ1084="SPARE-HS","SPARE-ISSUE",
AQ1084="Power Telco","RAN ISSUE",AQ1084="no impacts","no impacts"
),"")</f>
        <v>No root cause</v>
      </c>
      <c r="AQ1084" s="67" t="s">
        <v>5344</v>
      </c>
      <c r="AR1084" s="48" t="str" cm="1">
        <f t="array" ref="AR1084">IFERROR(_xlfn.IFS(
AQ1084="MPR ISSUE","ACTIVE",
AQ1084="BSS Hardware Issue","ACTIVE",
AQ1084="Sites strategiques, MLL, Pylone, etc.","PASSIVE",
AQ1084="AKTIVCO DEFAUT GE &amp; POWER Cabinet","PASSIVE",
AQ1084="AKTIVCO Coupure ENEO &amp; Baisse de tension","PASSIVE",
AQ1084="Coupure ENEO &amp; Baisse de tension","PASSIVE",
AQ1084="Defaut GE &amp; POWER Cabinet","PASSIVE",
AQ1084="Sharing","PASSIVE",
AQ1084="Sites strategiques &amp; DataCenter","PASSIVE",
AQ1084="Exclu","Exclu",
AQ1084="SAT","ACTIVE",
AQ1084="SPARE-ISSUE","SPARE-ISSUE",
AQ1084="Fiber CAmtel","ACTIVE",
AQ1084="Fiber AOF","ACTIVE",
AQ1084="Projet OCM (HUAWEI)","PLANNED WORKS",
AQ1084="Projet OCM (NOKIA)","PLANNED WORKS",
AQ1084="ACCESS-ISSUE","ACCESS-ISSUE",
AQ1084="Projet OCM (ZTE, NOKIA, autres projets)","PLANNED WORKS",
AQ1084="No root CAuse","No root cause",
AQ1084="ODU HS","ACTIVE",
AQ1084="IP &amp; VLAN","ACTIVE",
AQ1084="Warehouse HUAWEI","SPARE-ISSUE",
AQ1084="SPARE-HS","SPARE-ISSUE",
AQ1084="Power Telco","ACTIVE", AQ1084="no impacts","no impacts"
),"")</f>
        <v>No root cause</v>
      </c>
      <c r="AS1084" s="92" t="s">
        <v>5537</v>
      </c>
      <c r="AT1084" s="98" t="s">
        <v>1717</v>
      </c>
      <c r="AV1084" s="17" t="s">
        <v>5537</v>
      </c>
      <c r="AW1084" s="7" t="s">
        <v>5537</v>
      </c>
      <c r="AX1084" s="6" t="s">
        <v>5537</v>
      </c>
      <c r="AY1084" s="7"/>
      <c r="AZ1084" s="3" t="s">
        <v>5537</v>
      </c>
      <c r="BA1084" s="18" t="s">
        <v>5537</v>
      </c>
      <c r="BB1084" s="18" t="s">
        <v>5537</v>
      </c>
      <c r="BC1084" s="18" t="s">
        <v>5537</v>
      </c>
      <c r="BD1084" s="18" t="s">
        <v>5537</v>
      </c>
      <c r="BE1084" s="18" t="s">
        <v>5537</v>
      </c>
      <c r="BF1084" s="18" t="s">
        <v>5537</v>
      </c>
      <c r="BG1084" s="18" t="s">
        <v>5537</v>
      </c>
      <c r="BH1084" s="18" t="s">
        <v>5537</v>
      </c>
      <c r="BI1084" s="18" t="s">
        <v>5537</v>
      </c>
      <c r="BJ1084" s="18" t="s">
        <v>5537</v>
      </c>
      <c r="BK1084" s="18" t="s">
        <v>5537</v>
      </c>
      <c r="BL1084" s="9" t="s">
        <v>5537</v>
      </c>
      <c r="BM1084" s="14" t="s">
        <v>5537</v>
      </c>
      <c r="BN1084" s="14" t="s">
        <v>5537</v>
      </c>
      <c r="BO1084" s="14" t="str">
        <f>_xlfn.XLOOKUP(B1084,'[4]cell downs 18042026 17h'!$B:$B,'[4]cell downs 18042026 17h'!$B:$B,"")</f>
        <v/>
      </c>
      <c r="BP1084" s="14" t="str">
        <f>_xlfn.XLOOKUP(B1084,'[5]Cells Huawei 19042026 15h'!$B:$B,'[5]Cells Huawei 19042026 15h'!$B:$B,"")</f>
        <v/>
      </c>
      <c r="BQ1084" s="9" t="str">
        <f>_xlfn.XLOOKUP(B1084,'[6]cells down 19042026 9H40'!$B:$B,'[6]cells down 19042026 9H40'!$B:$B,"")</f>
        <v/>
      </c>
      <c r="BR1084" s="9" t="s">
        <v>5537</v>
      </c>
      <c r="BS1084" s="9" t="s">
        <v>5537</v>
      </c>
      <c r="BT1084" s="108"/>
    </row>
    <row r="1085" spans="1:72" s="9" customFormat="1" x14ac:dyDescent="0.35">
      <c r="A1085" s="51" t="s">
        <v>3444</v>
      </c>
      <c r="B1085" s="87" t="s">
        <v>3445</v>
      </c>
      <c r="C1085" s="52" t="str">
        <f>_xlfn.XLOOKUP(B1085,'[1]daily break down'!$D:$D,'[1]daily break down'!$E:$E,"")</f>
        <v>LITTORAL</v>
      </c>
      <c r="D1085" s="51" t="s">
        <v>11</v>
      </c>
      <c r="E1085" s="51" t="s">
        <v>12</v>
      </c>
      <c r="F1085" s="52" t="s">
        <v>31</v>
      </c>
      <c r="G1085" s="51" t="s">
        <v>484</v>
      </c>
      <c r="H1085" s="53" t="str">
        <f>_xlfn.XLOOKUP(B1085,[2]CALCULATION!$B:$B,[2]CALCULATION!$H:$H,"")</f>
        <v>ZTE</v>
      </c>
      <c r="I1085" s="54">
        <v>8.7499250926710666</v>
      </c>
      <c r="J1085" s="54">
        <v>0</v>
      </c>
      <c r="K1085" s="54">
        <v>0</v>
      </c>
      <c r="L1085" s="54">
        <v>0</v>
      </c>
      <c r="M1085" s="54">
        <v>0</v>
      </c>
      <c r="N1085" s="54">
        <v>1.2380933017153068</v>
      </c>
      <c r="O1085" s="54">
        <v>0</v>
      </c>
      <c r="P1085" s="54">
        <v>1.9920355674265837</v>
      </c>
      <c r="Q1085" s="28">
        <v>0</v>
      </c>
      <c r="R1085" s="28">
        <v>0</v>
      </c>
      <c r="S1085" s="93">
        <v>0</v>
      </c>
      <c r="T1085" s="93">
        <f>_xlfn.XLOOKUP(B1085,'[3]Nur des jours'!$B:$B,'[3]Nur des jours'!$U:$U,"")</f>
        <v>0</v>
      </c>
      <c r="U1085" s="93">
        <v>0</v>
      </c>
      <c r="V1085" s="93">
        <v>0</v>
      </c>
      <c r="W1085" s="93">
        <v>0</v>
      </c>
      <c r="X1085" s="93">
        <v>9.2183812597557893</v>
      </c>
      <c r="Y1085" s="93">
        <v>0.1617819954170982</v>
      </c>
      <c r="Z1085" s="93">
        <v>2.566111068306923</v>
      </c>
      <c r="AA1085" s="93">
        <v>4.4919606600976509</v>
      </c>
      <c r="AB1085" s="93">
        <v>1.4074195352606627</v>
      </c>
      <c r="AC1085" s="93">
        <f>_xlfn.XLOOKUP(B1085,'[3]Nur des jours'!$B:$B,'[3]Nur des jours'!$N:$N,"")</f>
        <v>0</v>
      </c>
      <c r="AD1085" s="93">
        <v>0</v>
      </c>
      <c r="AE1085" s="93">
        <v>0</v>
      </c>
      <c r="AF1085" s="93">
        <v>0</v>
      </c>
      <c r="AG1085" s="93"/>
      <c r="AH1085" s="93">
        <v>0</v>
      </c>
      <c r="AI1085" s="93">
        <v>0</v>
      </c>
      <c r="AJ1085" s="93">
        <v>0</v>
      </c>
      <c r="AK1085" s="93">
        <v>0</v>
      </c>
      <c r="AL1085" s="93">
        <v>0</v>
      </c>
      <c r="AM1085" s="49" t="s">
        <v>5559</v>
      </c>
      <c r="AN1085" s="55"/>
      <c r="AO1085" s="48" t="str" cm="1">
        <f t="array" ref="AO1085">IFERROR(_xlfn.IFS(
AQ1085="MPR ISSUE","PDH",
AQ1085="BSS Hardware Issue","BSS",
AQ1085="Sites strategiques, MLL, Pylone, etc.","ENVTECH",
AQ1085="AKTIVCO DEFAUT GE &amp; POWER Cabinet","AKTIVCO",
AQ1085="AKTIVCO Coupure ENEO &amp; Baisse de tension","AKTIVCO GRID ONLY",
AQ1085="Coupure ENEO &amp; Baisse de tension","IHS GRID ONLY",
AQ1085="Defaut GE &amp; POWER Cabinet","IHS",
AQ1085="Sharing","Partners",
AQ1085="Sites strategiques &amp; DataCenter","SST &amp; DC",
AQ1085="Exclu","Exclu",
AQ1085="SAT","SAT",
AQ1085="SPARE-ISSUE","SPARE-ISSUE",
AQ1085="Fiber CAmtel","TRANS_FO_CAMTEL",
AQ1085="Fiber AOF","Fiber AOF",
AQ1085="Projet OCM (HUAWEI)","TRAVAUX-HUAWEI",
AQ1085="Projet OCM (NOKIA)","TRAVAUX-NOKIA",
AQ1085="ACCESS-ISSUE","ACCESS-ISSUE",
AQ1085="Projet OCM (ZTE, NOKIA, autres projets)","TRAVAUX OCM",
AQ1085="No root CAuse","No root cause",
AQ1085="ODU HS","PDH",
AQ1085="IP &amp; VLAN","PDH",
AQ1085="Warehouse HUAWEI","SPARE-ISSUE",
AQ1085="SPARE-HS","SPARE-ISSUE",
AQ1085="Power Telco","BSS",AQ1085="no impacts","no impacts"
),"")</f>
        <v>No root cause</v>
      </c>
      <c r="AP1085" s="48" t="str" cm="1">
        <f t="array" ref="AP1085">IFERROR(_xlfn.IFS(
AQ1085="MPR ISSUE","TX ISSUE",
AQ1085="BSS Hardware Issue","RAN ISSUE",
AQ1085="Sites strategiques, MLL, Pylone, etc.","ENVTECH",
AQ1085="AKTIVCO DEFAUT GE &amp; POWER Cabinet","POWER ISSUE",
AQ1085="AKTIVCO Coupure ENEO &amp; Baisse de tension","POWER ISSUE",
AQ1085="Coupure ENEO &amp; Baisse de tension","POWER ISSUE",
AQ1085="Defaut GE &amp; POWER Cabinet","POWER ISSUE",
AQ1085="Sharing","POWER ISSUE",
AQ1085="Sites strategiques &amp; DataCenter","POWER ISSUE",
AQ1085="Exclu","Exclu",
AQ1085="SAT","TX ISSUE",
AQ1085="SPARE-ISSUE","SPARE-ISSUE",
AQ1085="Fiber CAmtel","TX ISSUE",
AQ1085="Fiber AOF","TX ISSUE",
AQ1085="Projet OCM (HUAWEI)","TRAVAUX-HUAWEI",
AQ1085="Projet OCM (NOKIA)","TRAVAUX -NOKIA",
AQ1085="ACCESS-ISSUE","ACCESS-ISSUE",
AQ1085="Projet OCM (ZTE, NOKIA, autres projets)","TRAVAUX OCM",
AQ1085="No root CAuse","No root cause",
AQ1085="ODU HS","TX ISSUE",
AQ1085="IP &amp; VLAN","TX ISSUE",
AQ1085="Warehouse HUAWEI","SPARE-ISSUE",
AQ1085="SPARE-HS","SPARE-ISSUE",
AQ1085="Power Telco","RAN ISSUE",AQ1085="no impacts","no impacts"
),"")</f>
        <v>No root cause</v>
      </c>
      <c r="AQ1085" s="127" t="s">
        <v>5344</v>
      </c>
      <c r="AR1085" s="48" t="str" cm="1">
        <f t="array" ref="AR1085">IFERROR(_xlfn.IFS(
AQ1085="MPR ISSUE","ACTIVE",
AQ1085="BSS Hardware Issue","ACTIVE",
AQ1085="Sites strategiques, MLL, Pylone, etc.","PASSIVE",
AQ1085="AKTIVCO DEFAUT GE &amp; POWER Cabinet","PASSIVE",
AQ1085="AKTIVCO Coupure ENEO &amp; Baisse de tension","PASSIVE",
AQ1085="Coupure ENEO &amp; Baisse de tension","PASSIVE",
AQ1085="Defaut GE &amp; POWER Cabinet","PASSIVE",
AQ1085="Sharing","PASSIVE",
AQ1085="Sites strategiques &amp; DataCenter","PASSIVE",
AQ1085="Exclu","Exclu",
AQ1085="SAT","ACTIVE",
AQ1085="SPARE-ISSUE","SPARE-ISSUE",
AQ1085="Fiber CAmtel","ACTIVE",
AQ1085="Fiber AOF","ACTIVE",
AQ1085="Projet OCM (HUAWEI)","PLANNED WORKS",
AQ1085="Projet OCM (NOKIA)","PLANNED WORKS",
AQ1085="ACCESS-ISSUE","ACCESS-ISSUE",
AQ1085="Projet OCM (ZTE, NOKIA, autres projets)","PLANNED WORKS",
AQ1085="No root CAuse","No root cause",
AQ1085="ODU HS","ACTIVE",
AQ1085="IP &amp; VLAN","ACTIVE",
AQ1085="Warehouse HUAWEI","SPARE-ISSUE",
AQ1085="SPARE-HS","SPARE-ISSUE",
AQ1085="Power Telco","ACTIVE", AQ1085="no impacts","no impacts"
),"")</f>
        <v>No root cause</v>
      </c>
      <c r="AS1085" s="92" t="s">
        <v>5537</v>
      </c>
      <c r="AT1085" s="98" t="s">
        <v>3445</v>
      </c>
      <c r="AV1085" s="17" t="s">
        <v>5537</v>
      </c>
      <c r="AW1085" s="7" t="s">
        <v>5537</v>
      </c>
      <c r="AX1085" s="6" t="s">
        <v>5537</v>
      </c>
      <c r="AY1085" s="7"/>
      <c r="AZ1085" s="3" t="s">
        <v>5537</v>
      </c>
      <c r="BA1085" s="18" t="s">
        <v>5537</v>
      </c>
      <c r="BB1085" s="18" t="s">
        <v>5537</v>
      </c>
      <c r="BC1085" s="18" t="s">
        <v>5537</v>
      </c>
      <c r="BD1085" s="18" t="s">
        <v>5537</v>
      </c>
      <c r="BE1085" s="18" t="s">
        <v>5537</v>
      </c>
      <c r="BF1085" s="18" t="s">
        <v>5537</v>
      </c>
      <c r="BG1085" s="18" t="s">
        <v>5537</v>
      </c>
      <c r="BH1085" s="18" t="s">
        <v>5537</v>
      </c>
      <c r="BI1085" s="18" t="s">
        <v>5537</v>
      </c>
      <c r="BJ1085" s="18" t="s">
        <v>5537</v>
      </c>
      <c r="BK1085" s="18" t="s">
        <v>5537</v>
      </c>
      <c r="BL1085" s="9" t="s">
        <v>5537</v>
      </c>
      <c r="BM1085" s="14" t="s">
        <v>5537</v>
      </c>
      <c r="BN1085" s="14" t="s">
        <v>5537</v>
      </c>
      <c r="BO1085" s="14" t="str">
        <f>_xlfn.XLOOKUP(B1085,'[4]cell downs 18042026 17h'!$B:$B,'[4]cell downs 18042026 17h'!$B:$B,"")</f>
        <v/>
      </c>
      <c r="BP1085" s="14" t="str">
        <f>_xlfn.XLOOKUP(B1085,'[5]Cells Huawei 19042026 15h'!$B:$B,'[5]Cells Huawei 19042026 15h'!$B:$B,"")</f>
        <v/>
      </c>
      <c r="BQ1085" s="21" t="str">
        <f>_xlfn.XLOOKUP(B1085,'[6]cells down 19042026 9H40'!$B:$B,'[6]cells down 19042026 9H40'!$B:$B,"")</f>
        <v/>
      </c>
      <c r="BR1085" s="9" t="s">
        <v>3445</v>
      </c>
      <c r="BS1085" s="9" t="s">
        <v>12</v>
      </c>
      <c r="BT1085" s="108"/>
    </row>
    <row r="1086" spans="1:72" s="9" customFormat="1" x14ac:dyDescent="0.35">
      <c r="A1086" s="1" t="s">
        <v>1737</v>
      </c>
      <c r="B1086" s="8" t="s">
        <v>1738</v>
      </c>
      <c r="C1086" s="3" t="str">
        <f>_xlfn.XLOOKUP(B1086,'[1]daily break down'!$D:$D,'[1]daily break down'!$E:$E,"")</f>
        <v>Yaounde</v>
      </c>
      <c r="D1086" s="1" t="s">
        <v>11</v>
      </c>
      <c r="E1086" s="1" t="s">
        <v>12</v>
      </c>
      <c r="F1086" s="3" t="s">
        <v>37</v>
      </c>
      <c r="G1086" s="1" t="s">
        <v>38</v>
      </c>
      <c r="H1086" s="34" t="str">
        <f>_xlfn.XLOOKUP(B1086,[2]CALCULATION!$B:$B,[2]CALCULATION!$H:$H,"")</f>
        <v>ZTE</v>
      </c>
      <c r="I1086" s="28">
        <v>11.809871644508361</v>
      </c>
      <c r="J1086" s="28">
        <v>0</v>
      </c>
      <c r="K1086" s="28">
        <v>0</v>
      </c>
      <c r="L1086" s="28">
        <v>3.5492697605533707</v>
      </c>
      <c r="M1086" s="28">
        <v>0</v>
      </c>
      <c r="N1086" s="28">
        <v>5.8628896251209239</v>
      </c>
      <c r="O1086" s="28">
        <v>0</v>
      </c>
      <c r="P1086" s="28">
        <v>0</v>
      </c>
      <c r="Q1086" s="28">
        <v>1.4969159582573557</v>
      </c>
      <c r="R1086" s="28">
        <v>5.7473896579374664</v>
      </c>
      <c r="S1086" s="93">
        <v>0</v>
      </c>
      <c r="T1086" s="93">
        <f>_xlfn.XLOOKUP(B1086,'[3]Nur des jours'!$B:$B,'[3]Nur des jours'!$U:$U,"")</f>
        <v>0.97235063478610817</v>
      </c>
      <c r="U1086" s="93">
        <v>0</v>
      </c>
      <c r="V1086" s="93">
        <v>0</v>
      </c>
      <c r="W1086" s="93">
        <v>0.97235063478610817</v>
      </c>
      <c r="X1086" s="93">
        <v>0</v>
      </c>
      <c r="Y1086" s="93">
        <v>0</v>
      </c>
      <c r="Z1086" s="93">
        <v>0</v>
      </c>
      <c r="AA1086" s="93">
        <v>0</v>
      </c>
      <c r="AB1086" s="93">
        <v>0</v>
      </c>
      <c r="AC1086" s="93">
        <f>_xlfn.XLOOKUP(B1086,'[3]Nur des jours'!$B:$B,'[3]Nur des jours'!$N:$N,"")</f>
        <v>0</v>
      </c>
      <c r="AD1086" s="93">
        <v>0</v>
      </c>
      <c r="AE1086" s="93">
        <v>0</v>
      </c>
      <c r="AF1086" s="93">
        <v>0</v>
      </c>
      <c r="AG1086" s="93"/>
      <c r="AH1086" s="93">
        <v>0</v>
      </c>
      <c r="AI1086" s="93">
        <v>0</v>
      </c>
      <c r="AJ1086" s="93">
        <v>0</v>
      </c>
      <c r="AK1086" s="93">
        <v>0</v>
      </c>
      <c r="AL1086" s="93">
        <v>0</v>
      </c>
      <c r="AM1086" s="49" t="s">
        <v>5559</v>
      </c>
      <c r="AN1086" s="49"/>
      <c r="AO1086" s="48" t="str" cm="1">
        <f t="array" ref="AO1086">IFERROR(_xlfn.IFS(
AQ1086="MPR ISSUE","PDH",
AQ1086="BSS Hardware Issue","BSS",
AQ1086="Sites strategiques, MLL, Pylone, etc.","ENVTECH",
AQ1086="AKTIVCO DEFAUT GE &amp; POWER Cabinet","AKTIVCO",
AQ1086="AKTIVCO Coupure ENEO &amp; Baisse de tension","AKTIVCO GRID ONLY",
AQ1086="Coupure ENEO &amp; Baisse de tension","IHS GRID ONLY",
AQ1086="Defaut GE &amp; POWER Cabinet","IHS",
AQ1086="Sharing","Partners",
AQ1086="Sites strategiques &amp; DataCenter","SST &amp; DC",
AQ1086="Exclu","Exclu",
AQ1086="SAT","SAT",
AQ1086="SPARE-ISSUE","SPARE-ISSUE",
AQ1086="Fiber CAmtel","TRANS_FO_CAMTEL",
AQ1086="Fiber AOF","Fiber AOF",
AQ1086="Projet OCM (HUAWEI)","TRAVAUX-HUAWEI",
AQ1086="Projet OCM (NOKIA)","TRAVAUX-NOKIA",
AQ1086="ACCESS-ISSUE","ACCESS-ISSUE",
AQ1086="Projet OCM (ZTE, NOKIA, autres projets)","TRAVAUX OCM",
AQ1086="No root CAuse","No root cause",
AQ1086="ODU HS","PDH",
AQ1086="IP &amp; VLAN","PDH",
AQ1086="Warehouse HUAWEI","SPARE-ISSUE",
AQ1086="SPARE-HS","SPARE-ISSUE",
AQ1086="Power Telco","BSS",AQ1086="no impacts","no impacts"
),"")</f>
        <v>No root cause</v>
      </c>
      <c r="AP1086" s="48" t="str" cm="1">
        <f t="array" ref="AP1086">IFERROR(_xlfn.IFS(
AQ1086="MPR ISSUE","TX ISSUE",
AQ1086="BSS Hardware Issue","RAN ISSUE",
AQ1086="Sites strategiques, MLL, Pylone, etc.","ENVTECH",
AQ1086="AKTIVCO DEFAUT GE &amp; POWER Cabinet","POWER ISSUE",
AQ1086="AKTIVCO Coupure ENEO &amp; Baisse de tension","POWER ISSUE",
AQ1086="Coupure ENEO &amp; Baisse de tension","POWER ISSUE",
AQ1086="Defaut GE &amp; POWER Cabinet","POWER ISSUE",
AQ1086="Sharing","POWER ISSUE",
AQ1086="Sites strategiques &amp; DataCenter","POWER ISSUE",
AQ1086="Exclu","Exclu",
AQ1086="SAT","TX ISSUE",
AQ1086="SPARE-ISSUE","SPARE-ISSUE",
AQ1086="Fiber CAmtel","TX ISSUE",
AQ1086="Fiber AOF","TX ISSUE",
AQ1086="Projet OCM (HUAWEI)","TRAVAUX-HUAWEI",
AQ1086="Projet OCM (NOKIA)","TRAVAUX -NOKIA",
AQ1086="ACCESS-ISSUE","ACCESS-ISSUE",
AQ1086="Projet OCM (ZTE, NOKIA, autres projets)","TRAVAUX OCM",
AQ1086="No root CAuse","No root cause",
AQ1086="ODU HS","TX ISSUE",
AQ1086="IP &amp; VLAN","TX ISSUE",
AQ1086="Warehouse HUAWEI","SPARE-ISSUE",
AQ1086="SPARE-HS","SPARE-ISSUE",
AQ1086="Power Telco","RAN ISSUE",AQ1086="no impacts","no impacts"
),"")</f>
        <v>No root cause</v>
      </c>
      <c r="AQ1086" s="127" t="s">
        <v>5344</v>
      </c>
      <c r="AR1086" s="48" t="str" cm="1">
        <f t="array" ref="AR1086">IFERROR(_xlfn.IFS(
AQ1086="MPR ISSUE","ACTIVE",
AQ1086="BSS Hardware Issue","ACTIVE",
AQ1086="Sites strategiques, MLL, Pylone, etc.","PASSIVE",
AQ1086="AKTIVCO DEFAUT GE &amp; POWER Cabinet","PASSIVE",
AQ1086="AKTIVCO Coupure ENEO &amp; Baisse de tension","PASSIVE",
AQ1086="Coupure ENEO &amp; Baisse de tension","PASSIVE",
AQ1086="Defaut GE &amp; POWER Cabinet","PASSIVE",
AQ1086="Sharing","PASSIVE",
AQ1086="Sites strategiques &amp; DataCenter","PASSIVE",
AQ1086="Exclu","Exclu",
AQ1086="SAT","ACTIVE",
AQ1086="SPARE-ISSUE","SPARE-ISSUE",
AQ1086="Fiber CAmtel","ACTIVE",
AQ1086="Fiber AOF","ACTIVE",
AQ1086="Projet OCM (HUAWEI)","PLANNED WORKS",
AQ1086="Projet OCM (NOKIA)","PLANNED WORKS",
AQ1086="ACCESS-ISSUE","ACCESS-ISSUE",
AQ1086="Projet OCM (ZTE, NOKIA, autres projets)","PLANNED WORKS",
AQ1086="No root CAuse","No root cause",
AQ1086="ODU HS","ACTIVE",
AQ1086="IP &amp; VLAN","ACTIVE",
AQ1086="Warehouse HUAWEI","SPARE-ISSUE",
AQ1086="SPARE-HS","SPARE-ISSUE",
AQ1086="Power Telco","ACTIVE", AQ1086="no impacts","no impacts"
),"")</f>
        <v>No root cause</v>
      </c>
      <c r="AS1086" s="92" t="s">
        <v>5537</v>
      </c>
      <c r="AT1086" s="98" t="s">
        <v>1738</v>
      </c>
      <c r="AV1086" s="17" t="s">
        <v>5537</v>
      </c>
      <c r="AW1086" s="7" t="s">
        <v>5537</v>
      </c>
      <c r="AX1086" s="6" t="s">
        <v>5537</v>
      </c>
      <c r="AY1086" s="7"/>
      <c r="AZ1086" s="3" t="s">
        <v>5537</v>
      </c>
      <c r="BA1086" s="18" t="s">
        <v>5537</v>
      </c>
      <c r="BB1086" s="18" t="s">
        <v>5537</v>
      </c>
      <c r="BC1086" s="18" t="s">
        <v>5537</v>
      </c>
      <c r="BD1086" s="18" t="s">
        <v>5537</v>
      </c>
      <c r="BE1086" s="18" t="s">
        <v>5537</v>
      </c>
      <c r="BF1086" s="18" t="s">
        <v>5537</v>
      </c>
      <c r="BG1086" s="18" t="s">
        <v>5537</v>
      </c>
      <c r="BH1086" s="18" t="s">
        <v>5537</v>
      </c>
      <c r="BI1086" s="18" t="s">
        <v>5537</v>
      </c>
      <c r="BJ1086" s="18" t="s">
        <v>5537</v>
      </c>
      <c r="BK1086" s="18" t="s">
        <v>5537</v>
      </c>
      <c r="BL1086" s="9" t="s">
        <v>5537</v>
      </c>
      <c r="BM1086" s="14" t="s">
        <v>5537</v>
      </c>
      <c r="BN1086" s="14" t="s">
        <v>5537</v>
      </c>
      <c r="BO1086" s="14" t="str">
        <f>_xlfn.XLOOKUP(B1086,'[4]cell downs 18042026 17h'!$B:$B,'[4]cell downs 18042026 17h'!$B:$B,"")</f>
        <v/>
      </c>
      <c r="BP1086" s="14" t="str">
        <f>_xlfn.XLOOKUP(B1086,'[5]Cells Huawei 19042026 15h'!$B:$B,'[5]Cells Huawei 19042026 15h'!$B:$B,"")</f>
        <v/>
      </c>
      <c r="BQ1086" s="9" t="str">
        <f>_xlfn.XLOOKUP(B1086,'[6]cells down 19042026 9H40'!$B:$B,'[6]cells down 19042026 9H40'!$B:$B,"")</f>
        <v/>
      </c>
      <c r="BR1086" s="9" t="s">
        <v>1738</v>
      </c>
      <c r="BS1086" s="9" t="s">
        <v>594</v>
      </c>
      <c r="BT1086" s="108"/>
    </row>
    <row r="1087" spans="1:72" s="9" customFormat="1" x14ac:dyDescent="0.35">
      <c r="A1087" s="1" t="s">
        <v>330</v>
      </c>
      <c r="B1087" s="8" t="s">
        <v>331</v>
      </c>
      <c r="C1087" s="3" t="str">
        <f>_xlfn.XLOOKUP(B1087,'[1]daily break down'!$D:$D,'[1]daily break down'!$E:$E,"")</f>
        <v>Douala</v>
      </c>
      <c r="D1087" s="1" t="s">
        <v>21</v>
      </c>
      <c r="E1087" s="1" t="s">
        <v>30</v>
      </c>
      <c r="F1087" s="3" t="s">
        <v>31</v>
      </c>
      <c r="G1087" s="1" t="s">
        <v>32</v>
      </c>
      <c r="H1087" s="34" t="str">
        <f>_xlfn.XLOOKUP(B1087,[2]CALCULATION!$B:$B,[2]CALCULATION!$H:$H,"")</f>
        <v>ZTE</v>
      </c>
      <c r="I1087" s="28">
        <v>0</v>
      </c>
      <c r="J1087" s="28">
        <v>0</v>
      </c>
      <c r="K1087" s="28">
        <v>0</v>
      </c>
      <c r="L1087" s="28">
        <v>0</v>
      </c>
      <c r="M1087" s="28">
        <v>0</v>
      </c>
      <c r="N1087" s="28">
        <v>0</v>
      </c>
      <c r="O1087" s="28">
        <v>0</v>
      </c>
      <c r="P1087" s="28">
        <v>0</v>
      </c>
      <c r="Q1087" s="28">
        <v>0</v>
      </c>
      <c r="R1087" s="28">
        <v>0</v>
      </c>
      <c r="S1087" s="93">
        <v>0</v>
      </c>
      <c r="T1087" s="93">
        <f>_xlfn.XLOOKUP(B1087,'[3]Nur des jours'!$B:$B,'[3]Nur des jours'!$U:$U,"")</f>
        <v>0</v>
      </c>
      <c r="U1087" s="93">
        <v>0</v>
      </c>
      <c r="V1087" s="93">
        <v>0</v>
      </c>
      <c r="W1087" s="93">
        <v>0</v>
      </c>
      <c r="X1087" s="93">
        <v>0</v>
      </c>
      <c r="Y1087" s="93">
        <v>0</v>
      </c>
      <c r="Z1087" s="93">
        <v>0</v>
      </c>
      <c r="AA1087" s="93">
        <v>9.1066444940973046</v>
      </c>
      <c r="AB1087" s="93">
        <v>34.885181332808273</v>
      </c>
      <c r="AC1087" s="93">
        <f>_xlfn.XLOOKUP(B1087,'[3]Nur des jours'!$B:$B,'[3]Nur des jours'!$N:$N,"")</f>
        <v>0</v>
      </c>
      <c r="AD1087" s="93">
        <v>0</v>
      </c>
      <c r="AE1087" s="93">
        <v>0</v>
      </c>
      <c r="AF1087" s="93">
        <v>0</v>
      </c>
      <c r="AG1087" s="93"/>
      <c r="AH1087" s="93">
        <v>0</v>
      </c>
      <c r="AI1087" s="93">
        <v>0</v>
      </c>
      <c r="AJ1087" s="93">
        <v>0</v>
      </c>
      <c r="AK1087" s="93">
        <v>0</v>
      </c>
      <c r="AL1087" s="93">
        <v>0</v>
      </c>
      <c r="AM1087" s="49" t="s">
        <v>5559</v>
      </c>
      <c r="AN1087" s="49"/>
      <c r="AO1087" s="48" t="str" cm="1">
        <f t="array" ref="AO1087">IFERROR(_xlfn.IFS(
AQ1087="MPR ISSUE","PDH",
AQ1087="BSS Hardware Issue","BSS",
AQ1087="Sites strategiques, MLL, Pylone, etc.","ENVTECH",
AQ1087="AKTIVCO DEFAUT GE &amp; POWER Cabinet","AKTIVCO",
AQ1087="AKTIVCO Coupure ENEO &amp; Baisse de tension","AKTIVCO GRID ONLY",
AQ1087="Coupure ENEO &amp; Baisse de tension","IHS GRID ONLY",
AQ1087="Defaut GE &amp; POWER Cabinet","IHS",
AQ1087="Sharing","Partners",
AQ1087="Sites strategiques &amp; DataCenter","SST &amp; DC",
AQ1087="Exclu","Exclu",
AQ1087="SAT","SAT",
AQ1087="SPARE-ISSUE","SPARE-ISSUE",
AQ1087="Fiber CAmtel","TRANS_FO_CAMTEL",
AQ1087="Fiber AOF","Fiber AOF",
AQ1087="Projet OCM (HUAWEI)","TRAVAUX-HUAWEI",
AQ1087="Projet OCM (NOKIA)","TRAVAUX-NOKIA",
AQ1087="ACCESS-ISSUE","ACCESS-ISSUE",
AQ1087="Projet OCM (ZTE, NOKIA, autres projets)","TRAVAUX OCM",
AQ1087="No root CAuse","No root cause",
AQ1087="ODU HS","PDH",
AQ1087="IP &amp; VLAN","PDH",
AQ1087="Warehouse HUAWEI","SPARE-ISSUE",
AQ1087="SPARE-HS","SPARE-ISSUE",
AQ1087="Power Telco","BSS",AQ1087="no impacts","no impacts"
),"")</f>
        <v>No root cause</v>
      </c>
      <c r="AP1087" s="48" t="str" cm="1">
        <f t="array" ref="AP1087">IFERROR(_xlfn.IFS(
AQ1087="MPR ISSUE","TX ISSUE",
AQ1087="BSS Hardware Issue","RAN ISSUE",
AQ1087="Sites strategiques, MLL, Pylone, etc.","ENVTECH",
AQ1087="AKTIVCO DEFAUT GE &amp; POWER Cabinet","POWER ISSUE",
AQ1087="AKTIVCO Coupure ENEO &amp; Baisse de tension","POWER ISSUE",
AQ1087="Coupure ENEO &amp; Baisse de tension","POWER ISSUE",
AQ1087="Defaut GE &amp; POWER Cabinet","POWER ISSUE",
AQ1087="Sharing","POWER ISSUE",
AQ1087="Sites strategiques &amp; DataCenter","POWER ISSUE",
AQ1087="Exclu","Exclu",
AQ1087="SAT","TX ISSUE",
AQ1087="SPARE-ISSUE","SPARE-ISSUE",
AQ1087="Fiber CAmtel","TX ISSUE",
AQ1087="Fiber AOF","TX ISSUE",
AQ1087="Projet OCM (HUAWEI)","TRAVAUX-HUAWEI",
AQ1087="Projet OCM (NOKIA)","TRAVAUX -NOKIA",
AQ1087="ACCESS-ISSUE","ACCESS-ISSUE",
AQ1087="Projet OCM (ZTE, NOKIA, autres projets)","TRAVAUX OCM",
AQ1087="No root CAuse","No root cause",
AQ1087="ODU HS","TX ISSUE",
AQ1087="IP &amp; VLAN","TX ISSUE",
AQ1087="Warehouse HUAWEI","SPARE-ISSUE",
AQ1087="SPARE-HS","SPARE-ISSUE",
AQ1087="Power Telco","RAN ISSUE",AQ1087="no impacts","no impacts"
),"")</f>
        <v>No root cause</v>
      </c>
      <c r="AQ1087" s="67" t="s">
        <v>5344</v>
      </c>
      <c r="AR1087" s="48" t="str" cm="1">
        <f t="array" ref="AR1087">IFERROR(_xlfn.IFS(
AQ1087="MPR ISSUE","ACTIVE",
AQ1087="BSS Hardware Issue","ACTIVE",
AQ1087="Sites strategiques, MLL, Pylone, etc.","PASSIVE",
AQ1087="AKTIVCO DEFAUT GE &amp; POWER Cabinet","PASSIVE",
AQ1087="AKTIVCO Coupure ENEO &amp; Baisse de tension","PASSIVE",
AQ1087="Coupure ENEO &amp; Baisse de tension","PASSIVE",
AQ1087="Defaut GE &amp; POWER Cabinet","PASSIVE",
AQ1087="Sharing","PASSIVE",
AQ1087="Sites strategiques &amp; DataCenter","PASSIVE",
AQ1087="Exclu","Exclu",
AQ1087="SAT","ACTIVE",
AQ1087="SPARE-ISSUE","SPARE-ISSUE",
AQ1087="Fiber CAmtel","ACTIVE",
AQ1087="Fiber AOF","ACTIVE",
AQ1087="Projet OCM (HUAWEI)","PLANNED WORKS",
AQ1087="Projet OCM (NOKIA)","PLANNED WORKS",
AQ1087="ACCESS-ISSUE","ACCESS-ISSUE",
AQ1087="Projet OCM (ZTE, NOKIA, autres projets)","PLANNED WORKS",
AQ1087="No root CAuse","No root cause",
AQ1087="ODU HS","ACTIVE",
AQ1087="IP &amp; VLAN","ACTIVE",
AQ1087="Warehouse HUAWEI","SPARE-ISSUE",
AQ1087="SPARE-HS","SPARE-ISSUE",
AQ1087="Power Telco","ACTIVE", AQ1087="no impacts","no impacts"
),"")</f>
        <v>No root cause</v>
      </c>
      <c r="AS1087" s="92" t="s">
        <v>5537</v>
      </c>
      <c r="AT1087" s="98" t="s">
        <v>331</v>
      </c>
      <c r="AV1087" s="17" t="s">
        <v>5537</v>
      </c>
      <c r="AW1087" s="7" t="s">
        <v>5537</v>
      </c>
      <c r="AX1087" s="6" t="s">
        <v>5537</v>
      </c>
      <c r="AY1087" s="7"/>
      <c r="AZ1087" s="3" t="s">
        <v>5537</v>
      </c>
      <c r="BA1087" s="18" t="s">
        <v>5537</v>
      </c>
      <c r="BB1087" s="18" t="s">
        <v>5537</v>
      </c>
      <c r="BC1087" s="18" t="s">
        <v>5537</v>
      </c>
      <c r="BD1087" s="18" t="s">
        <v>5537</v>
      </c>
      <c r="BE1087" s="18" t="s">
        <v>5537</v>
      </c>
      <c r="BF1087" s="18" t="s">
        <v>5537</v>
      </c>
      <c r="BG1087" s="18" t="s">
        <v>5537</v>
      </c>
      <c r="BH1087" s="18" t="s">
        <v>5537</v>
      </c>
      <c r="BI1087" s="18" t="s">
        <v>5537</v>
      </c>
      <c r="BJ1087" s="18" t="s">
        <v>5537</v>
      </c>
      <c r="BK1087" s="18" t="s">
        <v>5537</v>
      </c>
      <c r="BL1087" s="9" t="s">
        <v>5537</v>
      </c>
      <c r="BM1087" s="14" t="s">
        <v>5537</v>
      </c>
      <c r="BN1087" s="14" t="s">
        <v>5537</v>
      </c>
      <c r="BO1087" s="14" t="str">
        <f>_xlfn.XLOOKUP(B1087,'[4]cell downs 18042026 17h'!$B:$B,'[4]cell downs 18042026 17h'!$B:$B,"")</f>
        <v/>
      </c>
      <c r="BP1087" s="14" t="str">
        <f>_xlfn.XLOOKUP(B1087,'[5]Cells Huawei 19042026 15h'!$B:$B,'[5]Cells Huawei 19042026 15h'!$B:$B,"")</f>
        <v/>
      </c>
      <c r="BQ1087" s="9" t="str">
        <f>_xlfn.XLOOKUP(B1087,'[6]cells down 19042026 9H40'!$B:$B,'[6]cells down 19042026 9H40'!$B:$B,"")</f>
        <v/>
      </c>
      <c r="BR1087" s="9" t="s">
        <v>5537</v>
      </c>
      <c r="BS1087" s="9" t="s">
        <v>12</v>
      </c>
      <c r="BT1087" s="108"/>
    </row>
    <row r="1088" spans="1:72" s="9" customFormat="1" x14ac:dyDescent="0.35">
      <c r="A1088" s="1" t="s">
        <v>1784</v>
      </c>
      <c r="B1088" s="8" t="s">
        <v>1785</v>
      </c>
      <c r="C1088" s="3" t="str">
        <f>_xlfn.XLOOKUP(B1088,'[1]daily break down'!$D:$D,'[1]daily break down'!$E:$E,"")</f>
        <v>Yaounde</v>
      </c>
      <c r="D1088" s="1" t="s">
        <v>21</v>
      </c>
      <c r="E1088" s="1" t="s">
        <v>36</v>
      </c>
      <c r="F1088" s="3" t="s">
        <v>37</v>
      </c>
      <c r="G1088" s="1" t="s">
        <v>38</v>
      </c>
      <c r="H1088" s="34" t="str">
        <f>_xlfn.XLOOKUP(B1088,[2]CALCULATION!$B:$B,[2]CALCULATION!$H:$H,"")</f>
        <v>ZTE</v>
      </c>
      <c r="I1088" s="28">
        <v>10.039900637211677</v>
      </c>
      <c r="J1088" s="28">
        <v>0</v>
      </c>
      <c r="K1088" s="28">
        <v>0</v>
      </c>
      <c r="L1088" s="28">
        <v>2.7124122157445223</v>
      </c>
      <c r="M1088" s="28">
        <v>0</v>
      </c>
      <c r="N1088" s="28">
        <v>19.176864764448556</v>
      </c>
      <c r="O1088" s="28">
        <v>0</v>
      </c>
      <c r="P1088" s="28">
        <v>0</v>
      </c>
      <c r="Q1088" s="28">
        <v>1.3205091986199933</v>
      </c>
      <c r="R1088" s="28">
        <v>4.6422033598433936</v>
      </c>
      <c r="S1088" s="93">
        <v>0</v>
      </c>
      <c r="T1088" s="93">
        <f>_xlfn.XLOOKUP(B1088,'[3]Nur des jours'!$B:$B,'[3]Nur des jours'!$U:$U,"")</f>
        <v>0.9698893939783072</v>
      </c>
      <c r="U1088" s="93">
        <v>1.0366460921203193</v>
      </c>
      <c r="V1088" s="93">
        <v>7.1831491326444672</v>
      </c>
      <c r="W1088" s="93">
        <v>0.9698893939783072</v>
      </c>
      <c r="X1088" s="93">
        <v>5.029563425818913</v>
      </c>
      <c r="Y1088" s="93">
        <v>0</v>
      </c>
      <c r="Z1088" s="93">
        <v>0</v>
      </c>
      <c r="AA1088" s="93">
        <v>0</v>
      </c>
      <c r="AB1088" s="93">
        <v>0</v>
      </c>
      <c r="AC1088" s="93">
        <f>_xlfn.XLOOKUP(B1088,'[3]Nur des jours'!$B:$B,'[3]Nur des jours'!$N:$N,"")</f>
        <v>0</v>
      </c>
      <c r="AD1088" s="93">
        <v>0</v>
      </c>
      <c r="AE1088" s="93">
        <v>0</v>
      </c>
      <c r="AF1088" s="93">
        <v>0</v>
      </c>
      <c r="AG1088" s="93"/>
      <c r="AH1088" s="93">
        <v>0</v>
      </c>
      <c r="AI1088" s="93">
        <v>0</v>
      </c>
      <c r="AJ1088" s="93">
        <v>0</v>
      </c>
      <c r="AK1088" s="93">
        <v>0</v>
      </c>
      <c r="AL1088" s="93">
        <v>0</v>
      </c>
      <c r="AM1088" s="49" t="s">
        <v>5559</v>
      </c>
      <c r="AN1088" s="49"/>
      <c r="AO1088" s="48" t="str" cm="1">
        <f t="array" ref="AO1088">IFERROR(_xlfn.IFS(
AQ1088="MPR ISSUE","PDH",
AQ1088="BSS Hardware Issue","BSS",
AQ1088="Sites strategiques, MLL, Pylone, etc.","ENVTECH",
AQ1088="AKTIVCO DEFAUT GE &amp; POWER Cabinet","AKTIVCO",
AQ1088="AKTIVCO Coupure ENEO &amp; Baisse de tension","AKTIVCO GRID ONLY",
AQ1088="Coupure ENEO &amp; Baisse de tension","IHS GRID ONLY",
AQ1088="Defaut GE &amp; POWER Cabinet","IHS",
AQ1088="Sharing","Partners",
AQ1088="Sites strategiques &amp; DataCenter","SST &amp; DC",
AQ1088="Exclu","Exclu",
AQ1088="SAT","SAT",
AQ1088="SPARE-ISSUE","SPARE-ISSUE",
AQ1088="Fiber CAmtel","TRANS_FO_CAMTEL",
AQ1088="Fiber AOF","Fiber AOF",
AQ1088="Projet OCM (HUAWEI)","TRAVAUX-HUAWEI",
AQ1088="Projet OCM (NOKIA)","TRAVAUX-NOKIA",
AQ1088="ACCESS-ISSUE","ACCESS-ISSUE",
AQ1088="Projet OCM (ZTE, NOKIA, autres projets)","TRAVAUX OCM",
AQ1088="No root CAuse","No root cause",
AQ1088="ODU HS","PDH",
AQ1088="IP &amp; VLAN","PDH",
AQ1088="Warehouse HUAWEI","SPARE-ISSUE",
AQ1088="SPARE-HS","SPARE-ISSUE",
AQ1088="Power Telco","BSS",AQ1088="no impacts","no impacts"
),"")</f>
        <v>No root cause</v>
      </c>
      <c r="AP1088" s="48" t="str" cm="1">
        <f t="array" ref="AP1088">IFERROR(_xlfn.IFS(
AQ1088="MPR ISSUE","TX ISSUE",
AQ1088="BSS Hardware Issue","RAN ISSUE",
AQ1088="Sites strategiques, MLL, Pylone, etc.","ENVTECH",
AQ1088="AKTIVCO DEFAUT GE &amp; POWER Cabinet","POWER ISSUE",
AQ1088="AKTIVCO Coupure ENEO &amp; Baisse de tension","POWER ISSUE",
AQ1088="Coupure ENEO &amp; Baisse de tension","POWER ISSUE",
AQ1088="Defaut GE &amp; POWER Cabinet","POWER ISSUE",
AQ1088="Sharing","POWER ISSUE",
AQ1088="Sites strategiques &amp; DataCenter","POWER ISSUE",
AQ1088="Exclu","Exclu",
AQ1088="SAT","TX ISSUE",
AQ1088="SPARE-ISSUE","SPARE-ISSUE",
AQ1088="Fiber CAmtel","TX ISSUE",
AQ1088="Fiber AOF","TX ISSUE",
AQ1088="Projet OCM (HUAWEI)","TRAVAUX-HUAWEI",
AQ1088="Projet OCM (NOKIA)","TRAVAUX -NOKIA",
AQ1088="ACCESS-ISSUE","ACCESS-ISSUE",
AQ1088="Projet OCM (ZTE, NOKIA, autres projets)","TRAVAUX OCM",
AQ1088="No root CAuse","No root cause",
AQ1088="ODU HS","TX ISSUE",
AQ1088="IP &amp; VLAN","TX ISSUE",
AQ1088="Warehouse HUAWEI","SPARE-ISSUE",
AQ1088="SPARE-HS","SPARE-ISSUE",
AQ1088="Power Telco","RAN ISSUE",AQ1088="no impacts","no impacts"
),"")</f>
        <v>No root cause</v>
      </c>
      <c r="AQ1088" s="67" t="s">
        <v>5344</v>
      </c>
      <c r="AR1088" s="48" t="str" cm="1">
        <f t="array" ref="AR1088">IFERROR(_xlfn.IFS(
AQ1088="MPR ISSUE","ACTIVE",
AQ1088="BSS Hardware Issue","ACTIVE",
AQ1088="Sites strategiques, MLL, Pylone, etc.","PASSIVE",
AQ1088="AKTIVCO DEFAUT GE &amp; POWER Cabinet","PASSIVE",
AQ1088="AKTIVCO Coupure ENEO &amp; Baisse de tension","PASSIVE",
AQ1088="Coupure ENEO &amp; Baisse de tension","PASSIVE",
AQ1088="Defaut GE &amp; POWER Cabinet","PASSIVE",
AQ1088="Sharing","PASSIVE",
AQ1088="Sites strategiques &amp; DataCenter","PASSIVE",
AQ1088="Exclu","Exclu",
AQ1088="SAT","ACTIVE",
AQ1088="SPARE-ISSUE","SPARE-ISSUE",
AQ1088="Fiber CAmtel","ACTIVE",
AQ1088="Fiber AOF","ACTIVE",
AQ1088="Projet OCM (HUAWEI)","PLANNED WORKS",
AQ1088="Projet OCM (NOKIA)","PLANNED WORKS",
AQ1088="ACCESS-ISSUE","ACCESS-ISSUE",
AQ1088="Projet OCM (ZTE, NOKIA, autres projets)","PLANNED WORKS",
AQ1088="No root CAuse","No root cause",
AQ1088="ODU HS","ACTIVE",
AQ1088="IP &amp; VLAN","ACTIVE",
AQ1088="Warehouse HUAWEI","SPARE-ISSUE",
AQ1088="SPARE-HS","SPARE-ISSUE",
AQ1088="Power Telco","ACTIVE", AQ1088="no impacts","no impacts"
),"")</f>
        <v>No root cause</v>
      </c>
      <c r="AS1088" s="92" t="s">
        <v>5537</v>
      </c>
      <c r="AT1088" s="98" t="s">
        <v>1785</v>
      </c>
      <c r="AV1088" s="17" t="s">
        <v>5537</v>
      </c>
      <c r="AW1088" s="7" t="s">
        <v>5537</v>
      </c>
      <c r="AX1088" s="6" t="s">
        <v>5537</v>
      </c>
      <c r="AY1088" s="7"/>
      <c r="AZ1088" s="3" t="s">
        <v>5537</v>
      </c>
      <c r="BA1088" s="18" t="s">
        <v>5537</v>
      </c>
      <c r="BB1088" s="18" t="s">
        <v>5537</v>
      </c>
      <c r="BC1088" s="18" t="s">
        <v>5537</v>
      </c>
      <c r="BD1088" s="18" t="s">
        <v>5537</v>
      </c>
      <c r="BE1088" s="18" t="s">
        <v>5537</v>
      </c>
      <c r="BF1088" s="18" t="s">
        <v>5537</v>
      </c>
      <c r="BG1088" s="18" t="s">
        <v>5537</v>
      </c>
      <c r="BH1088" s="18" t="s">
        <v>5537</v>
      </c>
      <c r="BI1088" s="18" t="s">
        <v>5537</v>
      </c>
      <c r="BJ1088" s="18" t="s">
        <v>5537</v>
      </c>
      <c r="BK1088" s="18" t="s">
        <v>5537</v>
      </c>
      <c r="BL1088" s="9" t="s">
        <v>5537</v>
      </c>
      <c r="BM1088" s="14" t="s">
        <v>5537</v>
      </c>
      <c r="BN1088" s="14" t="s">
        <v>5537</v>
      </c>
      <c r="BO1088" s="14" t="str">
        <f>_xlfn.XLOOKUP(B1088,'[4]cell downs 18042026 17h'!$B:$B,'[4]cell downs 18042026 17h'!$B:$B,"")</f>
        <v/>
      </c>
      <c r="BP1088" s="14" t="str">
        <f>_xlfn.XLOOKUP(B1088,'[5]Cells Huawei 19042026 15h'!$B:$B,'[5]Cells Huawei 19042026 15h'!$B:$B,"")</f>
        <v/>
      </c>
      <c r="BQ1088" s="9" t="str">
        <f>_xlfn.XLOOKUP(B1088,'[6]cells down 19042026 9H40'!$B:$B,'[6]cells down 19042026 9H40'!$B:$B,"")</f>
        <v/>
      </c>
      <c r="BR1088" s="9" t="s">
        <v>5537</v>
      </c>
      <c r="BS1088" s="9" t="s">
        <v>594</v>
      </c>
      <c r="BT1088" s="108"/>
    </row>
    <row r="1089" spans="1:72" s="9" customFormat="1" x14ac:dyDescent="0.35">
      <c r="A1089" s="1" t="s">
        <v>1705</v>
      </c>
      <c r="B1089" s="1" t="s">
        <v>1706</v>
      </c>
      <c r="C1089" s="3" t="str">
        <f>_xlfn.XLOOKUP(B1089,'[1]daily break down'!$D:$D,'[1]daily break down'!$E:$E,"")</f>
        <v>Douala</v>
      </c>
      <c r="D1089" s="1" t="s">
        <v>11</v>
      </c>
      <c r="E1089" s="1" t="s">
        <v>12</v>
      </c>
      <c r="F1089" s="3" t="s">
        <v>31</v>
      </c>
      <c r="G1089" s="1" t="s">
        <v>32</v>
      </c>
      <c r="H1089" s="34" t="str">
        <f>_xlfn.XLOOKUP(B1089,[2]CALCULATION!$B:$B,[2]CALCULATION!$H:$H,"")</f>
        <v>ZTE</v>
      </c>
      <c r="I1089" s="28">
        <v>0</v>
      </c>
      <c r="J1089" s="28">
        <v>4.1116276149791844</v>
      </c>
      <c r="K1089" s="28">
        <v>0</v>
      </c>
      <c r="L1089" s="28">
        <v>0</v>
      </c>
      <c r="M1089" s="28">
        <v>9.2054686630539919</v>
      </c>
      <c r="N1089" s="28">
        <v>0</v>
      </c>
      <c r="O1089" s="28">
        <v>0</v>
      </c>
      <c r="P1089" s="28">
        <v>0</v>
      </c>
      <c r="Q1089" s="28">
        <v>0</v>
      </c>
      <c r="R1089" s="28">
        <v>0</v>
      </c>
      <c r="S1089" s="93">
        <v>0</v>
      </c>
      <c r="T1089" s="93">
        <f>_xlfn.XLOOKUP(B1089,'[3]Nur des jours'!$B:$B,'[3]Nur des jours'!$U:$U,"")</f>
        <v>0</v>
      </c>
      <c r="U1089" s="93">
        <v>0</v>
      </c>
      <c r="V1089" s="93">
        <v>1.9975287715482551E-3</v>
      </c>
      <c r="W1089" s="93">
        <v>0</v>
      </c>
      <c r="X1089" s="93">
        <v>0</v>
      </c>
      <c r="Y1089" s="93">
        <v>0</v>
      </c>
      <c r="Z1089" s="93">
        <v>0</v>
      </c>
      <c r="AA1089" s="93">
        <v>0</v>
      </c>
      <c r="AB1089" s="93">
        <v>0</v>
      </c>
      <c r="AC1089" s="93">
        <f>_xlfn.XLOOKUP(B1089,'[3]Nur des jours'!$B:$B,'[3]Nur des jours'!$N:$N,"")</f>
        <v>0</v>
      </c>
      <c r="AD1089" s="93">
        <v>0</v>
      </c>
      <c r="AE1089" s="93">
        <v>0</v>
      </c>
      <c r="AF1089" s="93">
        <v>0</v>
      </c>
      <c r="AG1089" s="93"/>
      <c r="AH1089" s="93">
        <v>0</v>
      </c>
      <c r="AI1089" s="93">
        <v>0</v>
      </c>
      <c r="AJ1089" s="93">
        <v>0</v>
      </c>
      <c r="AK1089" s="93">
        <v>0</v>
      </c>
      <c r="AL1089" s="93">
        <v>0</v>
      </c>
      <c r="AM1089" s="49" t="s">
        <v>5559</v>
      </c>
      <c r="AN1089" s="49"/>
      <c r="AO1089" s="48" t="str" cm="1">
        <f t="array" ref="AO1089">IFERROR(_xlfn.IFS(
AQ1089="MPR ISSUE","PDH",
AQ1089="BSS Hardware Issue","BSS",
AQ1089="Sites strategiques, MLL, Pylone, etc.","ENVTECH",
AQ1089="AKTIVCO DEFAUT GE &amp; POWER Cabinet","AKTIVCO",
AQ1089="AKTIVCO Coupure ENEO &amp; Baisse de tension","AKTIVCO GRID ONLY",
AQ1089="Coupure ENEO &amp; Baisse de tension","IHS GRID ONLY",
AQ1089="Defaut GE &amp; POWER Cabinet","IHS",
AQ1089="Sharing","Partners",
AQ1089="Sites strategiques &amp; DataCenter","SST &amp; DC",
AQ1089="Exclu","Exclu",
AQ1089="SAT","SAT",
AQ1089="SPARE-ISSUE","SPARE-ISSUE",
AQ1089="Fiber CAmtel","TRANS_FO_CAMTEL",
AQ1089="Fiber AOF","Fiber AOF",
AQ1089="Projet OCM (HUAWEI)","TRAVAUX-HUAWEI",
AQ1089="Projet OCM (NOKIA)","TRAVAUX-NOKIA",
AQ1089="ACCESS-ISSUE","ACCESS-ISSUE",
AQ1089="Projet OCM (ZTE, NOKIA, autres projets)","TRAVAUX OCM",
AQ1089="No root CAuse","No root cause",
AQ1089="ODU HS","PDH",
AQ1089="IP &amp; VLAN","PDH",
AQ1089="Warehouse HUAWEI","SPARE-ISSUE",
AQ1089="SPARE-HS","SPARE-ISSUE",
AQ1089="Power Telco","BSS",AQ1089="no impacts","no impacts"
),"")</f>
        <v>No root cause</v>
      </c>
      <c r="AP1089" s="48" t="str" cm="1">
        <f t="array" ref="AP1089">IFERROR(_xlfn.IFS(
AQ1089="MPR ISSUE","TX ISSUE",
AQ1089="BSS Hardware Issue","RAN ISSUE",
AQ1089="Sites strategiques, MLL, Pylone, etc.","ENVTECH",
AQ1089="AKTIVCO DEFAUT GE &amp; POWER Cabinet","POWER ISSUE",
AQ1089="AKTIVCO Coupure ENEO &amp; Baisse de tension","POWER ISSUE",
AQ1089="Coupure ENEO &amp; Baisse de tension","POWER ISSUE",
AQ1089="Defaut GE &amp; POWER Cabinet","POWER ISSUE",
AQ1089="Sharing","POWER ISSUE",
AQ1089="Sites strategiques &amp; DataCenter","POWER ISSUE",
AQ1089="Exclu","Exclu",
AQ1089="SAT","TX ISSUE",
AQ1089="SPARE-ISSUE","SPARE-ISSUE",
AQ1089="Fiber CAmtel","TX ISSUE",
AQ1089="Fiber AOF","TX ISSUE",
AQ1089="Projet OCM (HUAWEI)","TRAVAUX-HUAWEI",
AQ1089="Projet OCM (NOKIA)","TRAVAUX -NOKIA",
AQ1089="ACCESS-ISSUE","ACCESS-ISSUE",
AQ1089="Projet OCM (ZTE, NOKIA, autres projets)","TRAVAUX OCM",
AQ1089="No root CAuse","No root cause",
AQ1089="ODU HS","TX ISSUE",
AQ1089="IP &amp; VLAN","TX ISSUE",
AQ1089="Warehouse HUAWEI","SPARE-ISSUE",
AQ1089="SPARE-HS","SPARE-ISSUE",
AQ1089="Power Telco","RAN ISSUE",AQ1089="no impacts","no impacts"
),"")</f>
        <v>No root cause</v>
      </c>
      <c r="AQ1089" s="127" t="s">
        <v>5344</v>
      </c>
      <c r="AR1089" s="48" t="str" cm="1">
        <f t="array" ref="AR1089">IFERROR(_xlfn.IFS(
AQ1089="MPR ISSUE","ACTIVE",
AQ1089="BSS Hardware Issue","ACTIVE",
AQ1089="Sites strategiques, MLL, Pylone, etc.","PASSIVE",
AQ1089="AKTIVCO DEFAUT GE &amp; POWER Cabinet","PASSIVE",
AQ1089="AKTIVCO Coupure ENEO &amp; Baisse de tension","PASSIVE",
AQ1089="Coupure ENEO &amp; Baisse de tension","PASSIVE",
AQ1089="Defaut GE &amp; POWER Cabinet","PASSIVE",
AQ1089="Sharing","PASSIVE",
AQ1089="Sites strategiques &amp; DataCenter","PASSIVE",
AQ1089="Exclu","Exclu",
AQ1089="SAT","ACTIVE",
AQ1089="SPARE-ISSUE","SPARE-ISSUE",
AQ1089="Fiber CAmtel","ACTIVE",
AQ1089="Fiber AOF","ACTIVE",
AQ1089="Projet OCM (HUAWEI)","PLANNED WORKS",
AQ1089="Projet OCM (NOKIA)","PLANNED WORKS",
AQ1089="ACCESS-ISSUE","ACCESS-ISSUE",
AQ1089="Projet OCM (ZTE, NOKIA, autres projets)","PLANNED WORKS",
AQ1089="No root CAuse","No root cause",
AQ1089="ODU HS","ACTIVE",
AQ1089="IP &amp; VLAN","ACTIVE",
AQ1089="Warehouse HUAWEI","SPARE-ISSUE",
AQ1089="SPARE-HS","SPARE-ISSUE",
AQ1089="Power Telco","ACTIVE", AQ1089="no impacts","no impacts"
),"")</f>
        <v>No root cause</v>
      </c>
      <c r="AS1089" s="92" t="s">
        <v>5537</v>
      </c>
      <c r="AT1089" s="98" t="s">
        <v>1706</v>
      </c>
      <c r="AV1089" s="17" t="s">
        <v>5537</v>
      </c>
      <c r="AW1089" s="7" t="s">
        <v>5537</v>
      </c>
      <c r="AX1089" s="6" t="s">
        <v>5537</v>
      </c>
      <c r="AY1089" s="7"/>
      <c r="AZ1089" s="3" t="s">
        <v>5537</v>
      </c>
      <c r="BA1089" s="18" t="s">
        <v>5537</v>
      </c>
      <c r="BB1089" s="18" t="s">
        <v>5537</v>
      </c>
      <c r="BC1089" s="18" t="s">
        <v>5537</v>
      </c>
      <c r="BD1089" s="18" t="s">
        <v>5537</v>
      </c>
      <c r="BE1089" s="18" t="s">
        <v>5537</v>
      </c>
      <c r="BF1089" s="18" t="s">
        <v>5537</v>
      </c>
      <c r="BG1089" s="18" t="s">
        <v>5537</v>
      </c>
      <c r="BH1089" s="18" t="s">
        <v>5537</v>
      </c>
      <c r="BI1089" s="18" t="s">
        <v>5537</v>
      </c>
      <c r="BJ1089" s="18" t="s">
        <v>5537</v>
      </c>
      <c r="BK1089" s="18" t="s">
        <v>5537</v>
      </c>
      <c r="BL1089" s="9" t="s">
        <v>5537</v>
      </c>
      <c r="BM1089" s="14" t="s">
        <v>5537</v>
      </c>
      <c r="BN1089" s="14" t="s">
        <v>5537</v>
      </c>
      <c r="BO1089" s="14" t="str">
        <f>_xlfn.XLOOKUP(B1089,'[4]cell downs 18042026 17h'!$B:$B,'[4]cell downs 18042026 17h'!$B:$B,"")</f>
        <v/>
      </c>
      <c r="BP1089" s="14" t="str">
        <f>_xlfn.XLOOKUP(B1089,'[5]Cells Huawei 19042026 15h'!$B:$B,'[5]Cells Huawei 19042026 15h'!$B:$B,"")</f>
        <v/>
      </c>
      <c r="BQ1089" s="9" t="str">
        <f>_xlfn.XLOOKUP(B1089,'[6]cells down 19042026 9H40'!$B:$B,'[6]cells down 19042026 9H40'!$B:$B,"")</f>
        <v/>
      </c>
      <c r="BR1089" s="9" t="s">
        <v>1706</v>
      </c>
      <c r="BS1089" s="9" t="s">
        <v>12</v>
      </c>
      <c r="BT1089" s="108"/>
    </row>
    <row r="1090" spans="1:72" s="9" customFormat="1" x14ac:dyDescent="0.35">
      <c r="A1090" s="1" t="s">
        <v>4503</v>
      </c>
      <c r="B1090" s="8" t="s">
        <v>4504</v>
      </c>
      <c r="C1090" s="3" t="str">
        <f>_xlfn.XLOOKUP(B1090,'[1]daily break down'!$D:$D,'[1]daily break down'!$E:$E,"")</f>
        <v>Douala</v>
      </c>
      <c r="D1090" s="1" t="s">
        <v>11</v>
      </c>
      <c r="E1090" s="1" t="s">
        <v>145</v>
      </c>
      <c r="F1090" s="3" t="s">
        <v>31</v>
      </c>
      <c r="G1090" s="1" t="s">
        <v>32</v>
      </c>
      <c r="H1090" s="34" t="str">
        <f>_xlfn.XLOOKUP(B1090,[2]CALCULATION!$B:$B,[2]CALCULATION!$H:$H,"")</f>
        <v>ZTE</v>
      </c>
      <c r="I1090" s="28">
        <v>0</v>
      </c>
      <c r="J1090" s="28">
        <v>0</v>
      </c>
      <c r="K1090" s="28">
        <v>0</v>
      </c>
      <c r="L1090" s="28">
        <v>0</v>
      </c>
      <c r="M1090" s="28">
        <v>0</v>
      </c>
      <c r="N1090" s="28">
        <v>0</v>
      </c>
      <c r="O1090" s="28">
        <v>0</v>
      </c>
      <c r="P1090" s="28">
        <v>0</v>
      </c>
      <c r="Q1090" s="28">
        <v>0</v>
      </c>
      <c r="R1090" s="28">
        <v>0</v>
      </c>
      <c r="S1090" s="93">
        <v>0</v>
      </c>
      <c r="T1090" s="93">
        <f>_xlfn.XLOOKUP(B1090,'[3]Nur des jours'!$B:$B,'[3]Nur des jours'!$U:$U,"")</f>
        <v>0</v>
      </c>
      <c r="U1090" s="93">
        <v>0</v>
      </c>
      <c r="V1090" s="93">
        <v>0</v>
      </c>
      <c r="W1090" s="93">
        <v>0</v>
      </c>
      <c r="X1090" s="93">
        <v>0</v>
      </c>
      <c r="Y1090" s="93">
        <v>0</v>
      </c>
      <c r="Z1090" s="93">
        <v>0</v>
      </c>
      <c r="AA1090" s="93">
        <v>0</v>
      </c>
      <c r="AB1090" s="93">
        <v>0</v>
      </c>
      <c r="AC1090" s="93">
        <f>_xlfn.XLOOKUP(B1090,'[3]Nur des jours'!$B:$B,'[3]Nur des jours'!$N:$N,"")</f>
        <v>0</v>
      </c>
      <c r="AD1090" s="93">
        <v>0</v>
      </c>
      <c r="AE1090" s="93">
        <v>0</v>
      </c>
      <c r="AF1090" s="93">
        <v>0</v>
      </c>
      <c r="AG1090" s="93"/>
      <c r="AH1090" s="93">
        <v>0</v>
      </c>
      <c r="AI1090" s="93">
        <v>0</v>
      </c>
      <c r="AJ1090" s="93">
        <v>0</v>
      </c>
      <c r="AK1090" s="93">
        <v>0</v>
      </c>
      <c r="AL1090" s="93">
        <v>0</v>
      </c>
      <c r="AM1090" s="49" t="s">
        <v>5559</v>
      </c>
      <c r="AN1090" s="49"/>
      <c r="AO1090" s="48" t="str" cm="1">
        <f t="array" ref="AO1090">IFERROR(_xlfn.IFS(
AQ1090="MPR ISSUE","PDH",
AQ1090="BSS Hardware Issue","BSS",
AQ1090="Sites strategiques, MLL, Pylone, etc.","ENVTECH",
AQ1090="AKTIVCO DEFAUT GE &amp; POWER Cabinet","AKTIVCO",
AQ1090="AKTIVCO Coupure ENEO &amp; Baisse de tension","AKTIVCO GRID ONLY",
AQ1090="Coupure ENEO &amp; Baisse de tension","IHS GRID ONLY",
AQ1090="Defaut GE &amp; POWER Cabinet","IHS",
AQ1090="Sharing","Partners",
AQ1090="Sites strategiques &amp; DataCenter","SST &amp; DC",
AQ1090="Exclu","Exclu",
AQ1090="SAT","SAT",
AQ1090="SPARE-ISSUE","SPARE-ISSUE",
AQ1090="Fiber CAmtel","TRANS_FO_CAMTEL",
AQ1090="Fiber AOF","Fiber AOF",
AQ1090="Projet OCM (HUAWEI)","TRAVAUX-HUAWEI",
AQ1090="Projet OCM (NOKIA)","TRAVAUX-NOKIA",
AQ1090="ACCESS-ISSUE","ACCESS-ISSUE",
AQ1090="Projet OCM (ZTE, NOKIA, autres projets)","TRAVAUX OCM",
AQ1090="No root CAuse","No root cause",
AQ1090="ODU HS","PDH",
AQ1090="IP &amp; VLAN","PDH",
AQ1090="Warehouse HUAWEI","SPARE-ISSUE",
AQ1090="SPARE-HS","SPARE-ISSUE",
AQ1090="Power Telco","BSS",AQ1090="no impacts","no impacts"
),"")</f>
        <v>No root cause</v>
      </c>
      <c r="AP1090" s="48" t="str" cm="1">
        <f t="array" ref="AP1090">IFERROR(_xlfn.IFS(
AQ1090="MPR ISSUE","TX ISSUE",
AQ1090="BSS Hardware Issue","RAN ISSUE",
AQ1090="Sites strategiques, MLL, Pylone, etc.","ENVTECH",
AQ1090="AKTIVCO DEFAUT GE &amp; POWER Cabinet","POWER ISSUE",
AQ1090="AKTIVCO Coupure ENEO &amp; Baisse de tension","POWER ISSUE",
AQ1090="Coupure ENEO &amp; Baisse de tension","POWER ISSUE",
AQ1090="Defaut GE &amp; POWER Cabinet","POWER ISSUE",
AQ1090="Sharing","POWER ISSUE",
AQ1090="Sites strategiques &amp; DataCenter","POWER ISSUE",
AQ1090="Exclu","Exclu",
AQ1090="SAT","TX ISSUE",
AQ1090="SPARE-ISSUE","SPARE-ISSUE",
AQ1090="Fiber CAmtel","TX ISSUE",
AQ1090="Fiber AOF","TX ISSUE",
AQ1090="Projet OCM (HUAWEI)","TRAVAUX-HUAWEI",
AQ1090="Projet OCM (NOKIA)","TRAVAUX -NOKIA",
AQ1090="ACCESS-ISSUE","ACCESS-ISSUE",
AQ1090="Projet OCM (ZTE, NOKIA, autres projets)","TRAVAUX OCM",
AQ1090="No root CAuse","No root cause",
AQ1090="ODU HS","TX ISSUE",
AQ1090="IP &amp; VLAN","TX ISSUE",
AQ1090="Warehouse HUAWEI","SPARE-ISSUE",
AQ1090="SPARE-HS","SPARE-ISSUE",
AQ1090="Power Telco","RAN ISSUE",AQ1090="no impacts","no impacts"
),"")</f>
        <v>No root cause</v>
      </c>
      <c r="AQ1090" s="127" t="s">
        <v>5344</v>
      </c>
      <c r="AR1090" s="48" t="str" cm="1">
        <f t="array" ref="AR1090">IFERROR(_xlfn.IFS(
AQ1090="MPR ISSUE","ACTIVE",
AQ1090="BSS Hardware Issue","ACTIVE",
AQ1090="Sites strategiques, MLL, Pylone, etc.","PASSIVE",
AQ1090="AKTIVCO DEFAUT GE &amp; POWER Cabinet","PASSIVE",
AQ1090="AKTIVCO Coupure ENEO &amp; Baisse de tension","PASSIVE",
AQ1090="Coupure ENEO &amp; Baisse de tension","PASSIVE",
AQ1090="Defaut GE &amp; POWER Cabinet","PASSIVE",
AQ1090="Sharing","PASSIVE",
AQ1090="Sites strategiques &amp; DataCenter","PASSIVE",
AQ1090="Exclu","Exclu",
AQ1090="SAT","ACTIVE",
AQ1090="SPARE-ISSUE","SPARE-ISSUE",
AQ1090="Fiber CAmtel","ACTIVE",
AQ1090="Fiber AOF","ACTIVE",
AQ1090="Projet OCM (HUAWEI)","PLANNED WORKS",
AQ1090="Projet OCM (NOKIA)","PLANNED WORKS",
AQ1090="ACCESS-ISSUE","ACCESS-ISSUE",
AQ1090="Projet OCM (ZTE, NOKIA, autres projets)","PLANNED WORKS",
AQ1090="No root CAuse","No root cause",
AQ1090="ODU HS","ACTIVE",
AQ1090="IP &amp; VLAN","ACTIVE",
AQ1090="Warehouse HUAWEI","SPARE-ISSUE",
AQ1090="SPARE-HS","SPARE-ISSUE",
AQ1090="Power Telco","ACTIVE", AQ1090="no impacts","no impacts"
),"")</f>
        <v>No root cause</v>
      </c>
      <c r="AS1090" s="92" t="s">
        <v>5537</v>
      </c>
      <c r="AT1090" s="98" t="s">
        <v>4504</v>
      </c>
      <c r="AV1090" s="17" t="s">
        <v>5537</v>
      </c>
      <c r="AW1090" s="7" t="s">
        <v>5537</v>
      </c>
      <c r="AX1090" s="6" t="s">
        <v>5537</v>
      </c>
      <c r="AY1090" s="7"/>
      <c r="AZ1090" s="3" t="s">
        <v>5537</v>
      </c>
      <c r="BA1090" s="18" t="s">
        <v>5537</v>
      </c>
      <c r="BB1090" s="18" t="s">
        <v>5537</v>
      </c>
      <c r="BC1090" s="18" t="s">
        <v>5537</v>
      </c>
      <c r="BD1090" s="18" t="s">
        <v>5537</v>
      </c>
      <c r="BE1090" s="18" t="s">
        <v>5537</v>
      </c>
      <c r="BF1090" s="18" t="s">
        <v>5537</v>
      </c>
      <c r="BG1090" s="18" t="s">
        <v>5537</v>
      </c>
      <c r="BH1090" s="18" t="s">
        <v>5537</v>
      </c>
      <c r="BI1090" s="18" t="s">
        <v>5537</v>
      </c>
      <c r="BJ1090" s="18" t="s">
        <v>5537</v>
      </c>
      <c r="BK1090" s="18" t="s">
        <v>5537</v>
      </c>
      <c r="BL1090" s="9" t="s">
        <v>5537</v>
      </c>
      <c r="BM1090" s="14" t="s">
        <v>5537</v>
      </c>
      <c r="BN1090" s="14" t="s">
        <v>5537</v>
      </c>
      <c r="BO1090" s="14" t="str">
        <f>_xlfn.XLOOKUP(B1090,'[4]cell downs 18042026 17h'!$B:$B,'[4]cell downs 18042026 17h'!$B:$B,"")</f>
        <v/>
      </c>
      <c r="BP1090" s="14" t="str">
        <f>_xlfn.XLOOKUP(B1090,'[5]Cells Huawei 19042026 15h'!$B:$B,'[5]Cells Huawei 19042026 15h'!$B:$B,"")</f>
        <v/>
      </c>
      <c r="BQ1090" s="9" t="str">
        <f>_xlfn.XLOOKUP(B1090,'[6]cells down 19042026 9H40'!$B:$B,'[6]cells down 19042026 9H40'!$B:$B,"")</f>
        <v/>
      </c>
      <c r="BR1090" s="9" t="s">
        <v>4504</v>
      </c>
      <c r="BS1090" s="9" t="s">
        <v>12</v>
      </c>
      <c r="BT1090" s="108"/>
    </row>
    <row r="1091" spans="1:72" s="9" customFormat="1" x14ac:dyDescent="0.35">
      <c r="A1091" s="1" t="s">
        <v>1951</v>
      </c>
      <c r="B1091" s="8" t="s">
        <v>1952</v>
      </c>
      <c r="C1091" s="3" t="str">
        <f>_xlfn.XLOOKUP(B1091,'[1]daily break down'!$D:$D,'[1]daily break down'!$E:$E,"")</f>
        <v>Yaounde</v>
      </c>
      <c r="D1091" s="1" t="s">
        <v>11</v>
      </c>
      <c r="E1091" s="1" t="s">
        <v>12</v>
      </c>
      <c r="F1091" s="3" t="s">
        <v>37</v>
      </c>
      <c r="G1091" s="1" t="s">
        <v>38</v>
      </c>
      <c r="H1091" s="34" t="str">
        <f>_xlfn.XLOOKUP(B1091,[2]CALCULATION!$B:$B,[2]CALCULATION!$H:$H,"")</f>
        <v>ZTE</v>
      </c>
      <c r="I1091" s="28">
        <v>0</v>
      </c>
      <c r="J1091" s="28">
        <v>0</v>
      </c>
      <c r="K1091" s="28">
        <v>0</v>
      </c>
      <c r="L1091" s="28">
        <v>0.35680857681782263</v>
      </c>
      <c r="M1091" s="28">
        <v>1.4587667257364454</v>
      </c>
      <c r="N1091" s="28">
        <v>0</v>
      </c>
      <c r="O1091" s="28">
        <v>0</v>
      </c>
      <c r="P1091" s="28">
        <v>0</v>
      </c>
      <c r="Q1091" s="28">
        <v>0</v>
      </c>
      <c r="R1091" s="28">
        <v>0</v>
      </c>
      <c r="S1091" s="93">
        <v>0</v>
      </c>
      <c r="T1091" s="93">
        <f>_xlfn.XLOOKUP(B1091,'[3]Nur des jours'!$B:$B,'[3]Nur des jours'!$U:$U,"")</f>
        <v>0</v>
      </c>
      <c r="U1091" s="93">
        <v>5.6249518452885425</v>
      </c>
      <c r="V1091" s="93">
        <v>0</v>
      </c>
      <c r="W1091" s="93">
        <v>0</v>
      </c>
      <c r="X1091" s="93">
        <v>0</v>
      </c>
      <c r="Y1091" s="93">
        <v>0</v>
      </c>
      <c r="Z1091" s="93">
        <v>0</v>
      </c>
      <c r="AA1091" s="93">
        <v>0</v>
      </c>
      <c r="AB1091" s="93">
        <v>0</v>
      </c>
      <c r="AC1091" s="93">
        <f>_xlfn.XLOOKUP(B1091,'[3]Nur des jours'!$B:$B,'[3]Nur des jours'!$N:$N,"")</f>
        <v>0</v>
      </c>
      <c r="AD1091" s="93">
        <v>0</v>
      </c>
      <c r="AE1091" s="93">
        <v>0</v>
      </c>
      <c r="AF1091" s="93">
        <v>0</v>
      </c>
      <c r="AG1091" s="93"/>
      <c r="AH1091" s="93">
        <v>0</v>
      </c>
      <c r="AI1091" s="93">
        <v>0</v>
      </c>
      <c r="AJ1091" s="93">
        <v>0</v>
      </c>
      <c r="AK1091" s="93">
        <v>0</v>
      </c>
      <c r="AL1091" s="93">
        <v>0</v>
      </c>
      <c r="AM1091" s="49" t="s">
        <v>5559</v>
      </c>
      <c r="AN1091" s="49"/>
      <c r="AO1091" s="48" t="str" cm="1">
        <f t="array" ref="AO1091">IFERROR(_xlfn.IFS(
AQ1091="MPR ISSUE","PDH",
AQ1091="BSS Hardware Issue","BSS",
AQ1091="Sites strategiques, MLL, Pylone, etc.","ENVTECH",
AQ1091="AKTIVCO DEFAUT GE &amp; POWER Cabinet","AKTIVCO",
AQ1091="AKTIVCO Coupure ENEO &amp; Baisse de tension","AKTIVCO GRID ONLY",
AQ1091="Coupure ENEO &amp; Baisse de tension","IHS GRID ONLY",
AQ1091="Defaut GE &amp; POWER Cabinet","IHS",
AQ1091="Sharing","Partners",
AQ1091="Sites strategiques &amp; DataCenter","SST &amp; DC",
AQ1091="Exclu","Exclu",
AQ1091="SAT","SAT",
AQ1091="SPARE-ISSUE","SPARE-ISSUE",
AQ1091="Fiber CAmtel","TRANS_FO_CAMTEL",
AQ1091="Fiber AOF","Fiber AOF",
AQ1091="Projet OCM (HUAWEI)","TRAVAUX-HUAWEI",
AQ1091="Projet OCM (NOKIA)","TRAVAUX-NOKIA",
AQ1091="ACCESS-ISSUE","ACCESS-ISSUE",
AQ1091="Projet OCM (ZTE, NOKIA, autres projets)","TRAVAUX OCM",
AQ1091="No root CAuse","No root cause",
AQ1091="ODU HS","PDH",
AQ1091="IP &amp; VLAN","PDH",
AQ1091="Warehouse HUAWEI","SPARE-ISSUE",
AQ1091="SPARE-HS","SPARE-ISSUE",
AQ1091="Power Telco","BSS",AQ1091="no impacts","no impacts"
),"")</f>
        <v>No root cause</v>
      </c>
      <c r="AP1091" s="48" t="str" cm="1">
        <f t="array" ref="AP1091">IFERROR(_xlfn.IFS(
AQ1091="MPR ISSUE","TX ISSUE",
AQ1091="BSS Hardware Issue","RAN ISSUE",
AQ1091="Sites strategiques, MLL, Pylone, etc.","ENVTECH",
AQ1091="AKTIVCO DEFAUT GE &amp; POWER Cabinet","POWER ISSUE",
AQ1091="AKTIVCO Coupure ENEO &amp; Baisse de tension","POWER ISSUE",
AQ1091="Coupure ENEO &amp; Baisse de tension","POWER ISSUE",
AQ1091="Defaut GE &amp; POWER Cabinet","POWER ISSUE",
AQ1091="Sharing","POWER ISSUE",
AQ1091="Sites strategiques &amp; DataCenter","POWER ISSUE",
AQ1091="Exclu","Exclu",
AQ1091="SAT","TX ISSUE",
AQ1091="SPARE-ISSUE","SPARE-ISSUE",
AQ1091="Fiber CAmtel","TX ISSUE",
AQ1091="Fiber AOF","TX ISSUE",
AQ1091="Projet OCM (HUAWEI)","TRAVAUX-HUAWEI",
AQ1091="Projet OCM (NOKIA)","TRAVAUX -NOKIA",
AQ1091="ACCESS-ISSUE","ACCESS-ISSUE",
AQ1091="Projet OCM (ZTE, NOKIA, autres projets)","TRAVAUX OCM",
AQ1091="No root CAuse","No root cause",
AQ1091="ODU HS","TX ISSUE",
AQ1091="IP &amp; VLAN","TX ISSUE",
AQ1091="Warehouse HUAWEI","SPARE-ISSUE",
AQ1091="SPARE-HS","SPARE-ISSUE",
AQ1091="Power Telco","RAN ISSUE",AQ1091="no impacts","no impacts"
),"")</f>
        <v>No root cause</v>
      </c>
      <c r="AQ1091" s="127" t="s">
        <v>5344</v>
      </c>
      <c r="AR1091" s="48" t="str" cm="1">
        <f t="array" ref="AR1091">IFERROR(_xlfn.IFS(
AQ1091="MPR ISSUE","ACTIVE",
AQ1091="BSS Hardware Issue","ACTIVE",
AQ1091="Sites strategiques, MLL, Pylone, etc.","PASSIVE",
AQ1091="AKTIVCO DEFAUT GE &amp; POWER Cabinet","PASSIVE",
AQ1091="AKTIVCO Coupure ENEO &amp; Baisse de tension","PASSIVE",
AQ1091="Coupure ENEO &amp; Baisse de tension","PASSIVE",
AQ1091="Defaut GE &amp; POWER Cabinet","PASSIVE",
AQ1091="Sharing","PASSIVE",
AQ1091="Sites strategiques &amp; DataCenter","PASSIVE",
AQ1091="Exclu","Exclu",
AQ1091="SAT","ACTIVE",
AQ1091="SPARE-ISSUE","SPARE-ISSUE",
AQ1091="Fiber CAmtel","ACTIVE",
AQ1091="Fiber AOF","ACTIVE",
AQ1091="Projet OCM (HUAWEI)","PLANNED WORKS",
AQ1091="Projet OCM (NOKIA)","PLANNED WORKS",
AQ1091="ACCESS-ISSUE","ACCESS-ISSUE",
AQ1091="Projet OCM (ZTE, NOKIA, autres projets)","PLANNED WORKS",
AQ1091="No root CAuse","No root cause",
AQ1091="ODU HS","ACTIVE",
AQ1091="IP &amp; VLAN","ACTIVE",
AQ1091="Warehouse HUAWEI","SPARE-ISSUE",
AQ1091="SPARE-HS","SPARE-ISSUE",
AQ1091="Power Telco","ACTIVE", AQ1091="no impacts","no impacts"
),"")</f>
        <v>No root cause</v>
      </c>
      <c r="AS1091" s="92" t="s">
        <v>5537</v>
      </c>
      <c r="AT1091" s="98" t="s">
        <v>1952</v>
      </c>
      <c r="AV1091" s="17" t="s">
        <v>5537</v>
      </c>
      <c r="AW1091" s="7" t="s">
        <v>5537</v>
      </c>
      <c r="AX1091" s="6" t="s">
        <v>5537</v>
      </c>
      <c r="AY1091" s="7"/>
      <c r="AZ1091" s="3" t="s">
        <v>5537</v>
      </c>
      <c r="BA1091" s="18" t="s">
        <v>5537</v>
      </c>
      <c r="BB1091" s="18" t="s">
        <v>5537</v>
      </c>
      <c r="BC1091" s="18" t="s">
        <v>5537</v>
      </c>
      <c r="BD1091" s="18" t="s">
        <v>5537</v>
      </c>
      <c r="BE1091" s="18" t="s">
        <v>5537</v>
      </c>
      <c r="BF1091" s="18" t="s">
        <v>5537</v>
      </c>
      <c r="BG1091" s="18" t="s">
        <v>5537</v>
      </c>
      <c r="BH1091" s="18" t="s">
        <v>5537</v>
      </c>
      <c r="BI1091" s="18" t="s">
        <v>5537</v>
      </c>
      <c r="BJ1091" s="18" t="s">
        <v>5537</v>
      </c>
      <c r="BK1091" s="18" t="s">
        <v>5537</v>
      </c>
      <c r="BL1091" s="9" t="s">
        <v>5537</v>
      </c>
      <c r="BM1091" s="14" t="s">
        <v>5537</v>
      </c>
      <c r="BN1091" s="14" t="s">
        <v>5537</v>
      </c>
      <c r="BO1091" s="14" t="str">
        <f>_xlfn.XLOOKUP(B1091,'[4]cell downs 18042026 17h'!$B:$B,'[4]cell downs 18042026 17h'!$B:$B,"")</f>
        <v/>
      </c>
      <c r="BP1091" s="14" t="str">
        <f>_xlfn.XLOOKUP(B1091,'[5]Cells Huawei 19042026 15h'!$B:$B,'[5]Cells Huawei 19042026 15h'!$B:$B,"")</f>
        <v/>
      </c>
      <c r="BQ1091" s="9" t="str">
        <f>_xlfn.XLOOKUP(B1091,'[6]cells down 19042026 9H40'!$B:$B,'[6]cells down 19042026 9H40'!$B:$B,"")</f>
        <v/>
      </c>
      <c r="BR1091" s="9" t="s">
        <v>1952</v>
      </c>
      <c r="BS1091" s="9" t="s">
        <v>594</v>
      </c>
      <c r="BT1091" s="108"/>
    </row>
    <row r="1092" spans="1:72" s="9" customFormat="1" x14ac:dyDescent="0.35">
      <c r="A1092" s="3" t="s">
        <v>1926</v>
      </c>
      <c r="B1092" s="25" t="s">
        <v>1927</v>
      </c>
      <c r="C1092" s="3" t="str">
        <f>_xlfn.XLOOKUP(B1092,'[1]daily break down'!$D:$D,'[1]daily break down'!$E:$E,"")</f>
        <v>Yaounde</v>
      </c>
      <c r="D1092" s="3" t="s">
        <v>357</v>
      </c>
      <c r="E1092" s="3" t="s">
        <v>89</v>
      </c>
      <c r="F1092" s="3" t="s">
        <v>37</v>
      </c>
      <c r="G1092" s="3" t="s">
        <v>115</v>
      </c>
      <c r="H1092" s="34" t="str">
        <f>_xlfn.XLOOKUP(B1092,[2]CALCULATION!$B:$B,[2]CALCULATION!$H:$H,"")</f>
        <v>ZTE</v>
      </c>
      <c r="I1092" s="28">
        <v>0</v>
      </c>
      <c r="J1092" s="28">
        <v>0</v>
      </c>
      <c r="K1092" s="28">
        <v>0</v>
      </c>
      <c r="L1092" s="28">
        <v>0</v>
      </c>
      <c r="M1092" s="28">
        <v>0</v>
      </c>
      <c r="N1092" s="28">
        <v>0</v>
      </c>
      <c r="O1092" s="28">
        <v>0</v>
      </c>
      <c r="P1092" s="28">
        <v>0</v>
      </c>
      <c r="Q1092" s="28">
        <v>0</v>
      </c>
      <c r="R1092" s="28">
        <v>0</v>
      </c>
      <c r="S1092" s="93">
        <v>0</v>
      </c>
      <c r="T1092" s="93">
        <f>_xlfn.XLOOKUP(B1092,'[3]Nur des jours'!$B:$B,'[3]Nur des jours'!$U:$U,"")</f>
        <v>0</v>
      </c>
      <c r="U1092" s="93">
        <v>0</v>
      </c>
      <c r="V1092" s="93">
        <v>0</v>
      </c>
      <c r="W1092" s="93">
        <v>0</v>
      </c>
      <c r="X1092" s="93">
        <v>0</v>
      </c>
      <c r="Y1092" s="93">
        <v>8.0768649071291794</v>
      </c>
      <c r="Z1092" s="93">
        <v>0</v>
      </c>
      <c r="AA1092" s="93">
        <v>0</v>
      </c>
      <c r="AB1092" s="93">
        <v>0</v>
      </c>
      <c r="AC1092" s="93">
        <f>_xlfn.XLOOKUP(B1092,'[3]Nur des jours'!$B:$B,'[3]Nur des jours'!$N:$N,"")</f>
        <v>0</v>
      </c>
      <c r="AD1092" s="93">
        <v>0</v>
      </c>
      <c r="AE1092" s="93">
        <v>0</v>
      </c>
      <c r="AF1092" s="93">
        <v>0</v>
      </c>
      <c r="AG1092" s="93"/>
      <c r="AH1092" s="93">
        <v>0</v>
      </c>
      <c r="AI1092" s="93">
        <v>0</v>
      </c>
      <c r="AJ1092" s="93">
        <v>0</v>
      </c>
      <c r="AK1092" s="93">
        <v>0</v>
      </c>
      <c r="AL1092" s="93">
        <v>0</v>
      </c>
      <c r="AM1092" s="49" t="s">
        <v>5559</v>
      </c>
      <c r="AN1092" s="49"/>
      <c r="AO1092" s="48" t="str" cm="1">
        <f t="array" ref="AO1092">IFERROR(_xlfn.IFS(
AQ1092="MPR ISSUE","PDH",
AQ1092="BSS Hardware Issue","BSS",
AQ1092="Sites strategiques, MLL, Pylone, etc.","ENVTECH",
AQ1092="AKTIVCO DEFAUT GE &amp; POWER Cabinet","AKTIVCO",
AQ1092="AKTIVCO Coupure ENEO &amp; Baisse de tension","AKTIVCO GRID ONLY",
AQ1092="Coupure ENEO &amp; Baisse de tension","IHS GRID ONLY",
AQ1092="Defaut GE &amp; POWER Cabinet","IHS",
AQ1092="Sharing","Partners",
AQ1092="Sites strategiques &amp; DataCenter","SST &amp; DC",
AQ1092="Exclu","Exclu",
AQ1092="SAT","SAT",
AQ1092="SPARE-ISSUE","SPARE-ISSUE",
AQ1092="Fiber CAmtel","TRANS_FO_CAMTEL",
AQ1092="Fiber AOF","Fiber AOF",
AQ1092="Projet OCM (HUAWEI)","TRAVAUX-HUAWEI",
AQ1092="Projet OCM (NOKIA)","TRAVAUX-NOKIA",
AQ1092="ACCESS-ISSUE","ACCESS-ISSUE",
AQ1092="Projet OCM (ZTE, NOKIA, autres projets)","TRAVAUX OCM",
AQ1092="No root CAuse","No root cause",
AQ1092="ODU HS","PDH",
AQ1092="IP &amp; VLAN","PDH",
AQ1092="Warehouse HUAWEI","SPARE-ISSUE",
AQ1092="SPARE-HS","SPARE-ISSUE",
AQ1092="Power Telco","BSS",AQ1092="no impacts","no impacts"
),"")</f>
        <v>No root cause</v>
      </c>
      <c r="AP1092" s="48" t="str" cm="1">
        <f t="array" ref="AP1092">IFERROR(_xlfn.IFS(
AQ1092="MPR ISSUE","TX ISSUE",
AQ1092="BSS Hardware Issue","RAN ISSUE",
AQ1092="Sites strategiques, MLL, Pylone, etc.","ENVTECH",
AQ1092="AKTIVCO DEFAUT GE &amp; POWER Cabinet","POWER ISSUE",
AQ1092="AKTIVCO Coupure ENEO &amp; Baisse de tension","POWER ISSUE",
AQ1092="Coupure ENEO &amp; Baisse de tension","POWER ISSUE",
AQ1092="Defaut GE &amp; POWER Cabinet","POWER ISSUE",
AQ1092="Sharing","POWER ISSUE",
AQ1092="Sites strategiques &amp; DataCenter","POWER ISSUE",
AQ1092="Exclu","Exclu",
AQ1092="SAT","TX ISSUE",
AQ1092="SPARE-ISSUE","SPARE-ISSUE",
AQ1092="Fiber CAmtel","TX ISSUE",
AQ1092="Fiber AOF","TX ISSUE",
AQ1092="Projet OCM (HUAWEI)","TRAVAUX-HUAWEI",
AQ1092="Projet OCM (NOKIA)","TRAVAUX -NOKIA",
AQ1092="ACCESS-ISSUE","ACCESS-ISSUE",
AQ1092="Projet OCM (ZTE, NOKIA, autres projets)","TRAVAUX OCM",
AQ1092="No root CAuse","No root cause",
AQ1092="ODU HS","TX ISSUE",
AQ1092="IP &amp; VLAN","TX ISSUE",
AQ1092="Warehouse HUAWEI","SPARE-ISSUE",
AQ1092="SPARE-HS","SPARE-ISSUE",
AQ1092="Power Telco","RAN ISSUE",AQ1092="no impacts","no impacts"
),"")</f>
        <v>No root cause</v>
      </c>
      <c r="AQ1092" s="67" t="s">
        <v>5344</v>
      </c>
      <c r="AR1092" s="48" t="str" cm="1">
        <f t="array" ref="AR1092">IFERROR(_xlfn.IFS(
AQ1092="MPR ISSUE","ACTIVE",
AQ1092="BSS Hardware Issue","ACTIVE",
AQ1092="Sites strategiques, MLL, Pylone, etc.","PASSIVE",
AQ1092="AKTIVCO DEFAUT GE &amp; POWER Cabinet","PASSIVE",
AQ1092="AKTIVCO Coupure ENEO &amp; Baisse de tension","PASSIVE",
AQ1092="Coupure ENEO &amp; Baisse de tension","PASSIVE",
AQ1092="Defaut GE &amp; POWER Cabinet","PASSIVE",
AQ1092="Sharing","PASSIVE",
AQ1092="Sites strategiques &amp; DataCenter","PASSIVE",
AQ1092="Exclu","Exclu",
AQ1092="SAT","ACTIVE",
AQ1092="SPARE-ISSUE","SPARE-ISSUE",
AQ1092="Fiber CAmtel","ACTIVE",
AQ1092="Fiber AOF","ACTIVE",
AQ1092="Projet OCM (HUAWEI)","PLANNED WORKS",
AQ1092="Projet OCM (NOKIA)","PLANNED WORKS",
AQ1092="ACCESS-ISSUE","ACCESS-ISSUE",
AQ1092="Projet OCM (ZTE, NOKIA, autres projets)","PLANNED WORKS",
AQ1092="No root CAuse","No root cause",
AQ1092="ODU HS","ACTIVE",
AQ1092="IP &amp; VLAN","ACTIVE",
AQ1092="Warehouse HUAWEI","SPARE-ISSUE",
AQ1092="SPARE-HS","SPARE-ISSUE",
AQ1092="Power Telco","ACTIVE", AQ1092="no impacts","no impacts"
),"")</f>
        <v>No root cause</v>
      </c>
      <c r="AS1092" s="92" t="s">
        <v>5537</v>
      </c>
      <c r="AT1092" s="98" t="s">
        <v>1927</v>
      </c>
      <c r="AV1092" s="17" t="s">
        <v>5537</v>
      </c>
      <c r="AW1092" s="7" t="s">
        <v>5537</v>
      </c>
      <c r="AX1092" s="6" t="s">
        <v>5537</v>
      </c>
      <c r="AY1092" s="7"/>
      <c r="AZ1092" s="3" t="s">
        <v>5537</v>
      </c>
      <c r="BA1092" s="18" t="s">
        <v>5537</v>
      </c>
      <c r="BB1092" s="18" t="s">
        <v>5537</v>
      </c>
      <c r="BC1092" s="18" t="s">
        <v>5537</v>
      </c>
      <c r="BD1092" s="18" t="s">
        <v>5537</v>
      </c>
      <c r="BE1092" s="18" t="s">
        <v>5537</v>
      </c>
      <c r="BF1092" s="18" t="s">
        <v>5537</v>
      </c>
      <c r="BG1092" s="18" t="s">
        <v>5537</v>
      </c>
      <c r="BH1092" s="18" t="s">
        <v>5537</v>
      </c>
      <c r="BI1092" s="18" t="s">
        <v>5537</v>
      </c>
      <c r="BJ1092" s="18" t="s">
        <v>5537</v>
      </c>
      <c r="BK1092" s="18" t="s">
        <v>5537</v>
      </c>
      <c r="BL1092" s="9" t="s">
        <v>5537</v>
      </c>
      <c r="BM1092" s="14" t="s">
        <v>5537</v>
      </c>
      <c r="BN1092" s="14" t="s">
        <v>5537</v>
      </c>
      <c r="BO1092" s="14" t="str">
        <f>_xlfn.XLOOKUP(B1092,'[4]cell downs 18042026 17h'!$B:$B,'[4]cell downs 18042026 17h'!$B:$B,"")</f>
        <v/>
      </c>
      <c r="BP1092" s="14" t="str">
        <f>_xlfn.XLOOKUP(B1092,'[5]Cells Huawei 19042026 15h'!$B:$B,'[5]Cells Huawei 19042026 15h'!$B:$B,"")</f>
        <v/>
      </c>
      <c r="BQ1092" s="9" t="str">
        <f>_xlfn.XLOOKUP(B1092,'[6]cells down 19042026 9H40'!$B:$B,'[6]cells down 19042026 9H40'!$B:$B,"")</f>
        <v/>
      </c>
      <c r="BR1092" s="9" t="s">
        <v>5537</v>
      </c>
      <c r="BS1092" s="9" t="s">
        <v>12</v>
      </c>
      <c r="BT1092" s="108"/>
    </row>
    <row r="1093" spans="1:72" s="9" customFormat="1" ht="29" customHeight="1" x14ac:dyDescent="0.35">
      <c r="A1093" s="1" t="s">
        <v>2366</v>
      </c>
      <c r="B1093" s="8" t="s">
        <v>2367</v>
      </c>
      <c r="C1093" s="3" t="str">
        <f>_xlfn.XLOOKUP(B1093,'[1]daily break down'!$D:$D,'[1]daily break down'!$E:$E,"")</f>
        <v>Yaounde</v>
      </c>
      <c r="D1093" s="1" t="s">
        <v>21</v>
      </c>
      <c r="E1093" s="1" t="s">
        <v>36</v>
      </c>
      <c r="F1093" s="3" t="s">
        <v>37</v>
      </c>
      <c r="G1093" s="1" t="s">
        <v>38</v>
      </c>
      <c r="H1093" s="34" t="str">
        <f>_xlfn.XLOOKUP(B1093,[2]CALCULATION!$B:$B,[2]CALCULATION!$H:$H,"")</f>
        <v>ZTE</v>
      </c>
      <c r="I1093" s="28">
        <v>0</v>
      </c>
      <c r="J1093" s="28">
        <v>0</v>
      </c>
      <c r="K1093" s="28">
        <v>0</v>
      </c>
      <c r="L1093" s="28">
        <v>0</v>
      </c>
      <c r="M1093" s="28">
        <v>0</v>
      </c>
      <c r="N1093" s="28">
        <v>0</v>
      </c>
      <c r="O1093" s="28">
        <v>0</v>
      </c>
      <c r="P1093" s="28">
        <v>0</v>
      </c>
      <c r="Q1093" s="28">
        <v>0</v>
      </c>
      <c r="R1093" s="28">
        <v>0</v>
      </c>
      <c r="S1093" s="93">
        <v>0</v>
      </c>
      <c r="T1093" s="93">
        <f>_xlfn.XLOOKUP(B1093,'[3]Nur des jours'!$B:$B,'[3]Nur des jours'!$U:$U,"")</f>
        <v>0</v>
      </c>
      <c r="U1093" s="93">
        <v>0</v>
      </c>
      <c r="V1093" s="93">
        <v>0</v>
      </c>
      <c r="W1093" s="93">
        <v>0</v>
      </c>
      <c r="X1093" s="93">
        <v>0</v>
      </c>
      <c r="Y1093" s="93">
        <v>1.4514186734696788</v>
      </c>
      <c r="Z1093" s="93">
        <v>0</v>
      </c>
      <c r="AA1093" s="93">
        <v>0</v>
      </c>
      <c r="AB1093" s="93">
        <v>0</v>
      </c>
      <c r="AC1093" s="93">
        <f>_xlfn.XLOOKUP(B1093,'[3]Nur des jours'!$B:$B,'[3]Nur des jours'!$N:$N,"")</f>
        <v>0</v>
      </c>
      <c r="AD1093" s="93">
        <v>0</v>
      </c>
      <c r="AE1093" s="93">
        <v>0</v>
      </c>
      <c r="AF1093" s="93">
        <v>0</v>
      </c>
      <c r="AG1093" s="93"/>
      <c r="AH1093" s="93">
        <v>0</v>
      </c>
      <c r="AI1093" s="93">
        <v>0</v>
      </c>
      <c r="AJ1093" s="93">
        <v>0</v>
      </c>
      <c r="AK1093" s="93">
        <v>0</v>
      </c>
      <c r="AL1093" s="93">
        <v>0</v>
      </c>
      <c r="AM1093" s="49" t="s">
        <v>5559</v>
      </c>
      <c r="AN1093" s="49"/>
      <c r="AO1093" s="48" t="str" cm="1">
        <f t="array" ref="AO1093">IFERROR(_xlfn.IFS(
AQ1093="MPR ISSUE","PDH",
AQ1093="BSS Hardware Issue","BSS",
AQ1093="Sites strategiques, MLL, Pylone, etc.","ENVTECH",
AQ1093="AKTIVCO DEFAUT GE &amp; POWER Cabinet","AKTIVCO",
AQ1093="AKTIVCO Coupure ENEO &amp; Baisse de tension","AKTIVCO GRID ONLY",
AQ1093="Coupure ENEO &amp; Baisse de tension","IHS GRID ONLY",
AQ1093="Defaut GE &amp; POWER Cabinet","IHS",
AQ1093="Sharing","Partners",
AQ1093="Sites strategiques &amp; DataCenter","SST &amp; DC",
AQ1093="Exclu","Exclu",
AQ1093="SAT","SAT",
AQ1093="SPARE-ISSUE","SPARE-ISSUE",
AQ1093="Fiber CAmtel","TRANS_FO_CAMTEL",
AQ1093="Fiber AOF","Fiber AOF",
AQ1093="Projet OCM (HUAWEI)","TRAVAUX-HUAWEI",
AQ1093="Projet OCM (NOKIA)","TRAVAUX-NOKIA",
AQ1093="ACCESS-ISSUE","ACCESS-ISSUE",
AQ1093="Projet OCM (ZTE, NOKIA, autres projets)","TRAVAUX OCM",
AQ1093="No root CAuse","No root cause",
AQ1093="ODU HS","PDH",
AQ1093="IP &amp; VLAN","PDH",
AQ1093="Warehouse HUAWEI","SPARE-ISSUE",
AQ1093="SPARE-HS","SPARE-ISSUE",
AQ1093="Power Telco","BSS",AQ1093="no impacts","no impacts"
),"")</f>
        <v>No root cause</v>
      </c>
      <c r="AP1093" s="48" t="str" cm="1">
        <f t="array" ref="AP1093">IFERROR(_xlfn.IFS(
AQ1093="MPR ISSUE","TX ISSUE",
AQ1093="BSS Hardware Issue","RAN ISSUE",
AQ1093="Sites strategiques, MLL, Pylone, etc.","ENVTECH",
AQ1093="AKTIVCO DEFAUT GE &amp; POWER Cabinet","POWER ISSUE",
AQ1093="AKTIVCO Coupure ENEO &amp; Baisse de tension","POWER ISSUE",
AQ1093="Coupure ENEO &amp; Baisse de tension","POWER ISSUE",
AQ1093="Defaut GE &amp; POWER Cabinet","POWER ISSUE",
AQ1093="Sharing","POWER ISSUE",
AQ1093="Sites strategiques &amp; DataCenter","POWER ISSUE",
AQ1093="Exclu","Exclu",
AQ1093="SAT","TX ISSUE",
AQ1093="SPARE-ISSUE","SPARE-ISSUE",
AQ1093="Fiber CAmtel","TX ISSUE",
AQ1093="Fiber AOF","TX ISSUE",
AQ1093="Projet OCM (HUAWEI)","TRAVAUX-HUAWEI",
AQ1093="Projet OCM (NOKIA)","TRAVAUX -NOKIA",
AQ1093="ACCESS-ISSUE","ACCESS-ISSUE",
AQ1093="Projet OCM (ZTE, NOKIA, autres projets)","TRAVAUX OCM",
AQ1093="No root CAuse","No root cause",
AQ1093="ODU HS","TX ISSUE",
AQ1093="IP &amp; VLAN","TX ISSUE",
AQ1093="Warehouse HUAWEI","SPARE-ISSUE",
AQ1093="SPARE-HS","SPARE-ISSUE",
AQ1093="Power Telco","RAN ISSUE",AQ1093="no impacts","no impacts"
),"")</f>
        <v>No root cause</v>
      </c>
      <c r="AQ1093" s="67" t="s">
        <v>5344</v>
      </c>
      <c r="AR1093" s="48" t="str" cm="1">
        <f t="array" ref="AR1093">IFERROR(_xlfn.IFS(
AQ1093="MPR ISSUE","ACTIVE",
AQ1093="BSS Hardware Issue","ACTIVE",
AQ1093="Sites strategiques, MLL, Pylone, etc.","PASSIVE",
AQ1093="AKTIVCO DEFAUT GE &amp; POWER Cabinet","PASSIVE",
AQ1093="AKTIVCO Coupure ENEO &amp; Baisse de tension","PASSIVE",
AQ1093="Coupure ENEO &amp; Baisse de tension","PASSIVE",
AQ1093="Defaut GE &amp; POWER Cabinet","PASSIVE",
AQ1093="Sharing","PASSIVE",
AQ1093="Sites strategiques &amp; DataCenter","PASSIVE",
AQ1093="Exclu","Exclu",
AQ1093="SAT","ACTIVE",
AQ1093="SPARE-ISSUE","SPARE-ISSUE",
AQ1093="Fiber CAmtel","ACTIVE",
AQ1093="Fiber AOF","ACTIVE",
AQ1093="Projet OCM (HUAWEI)","PLANNED WORKS",
AQ1093="Projet OCM (NOKIA)","PLANNED WORKS",
AQ1093="ACCESS-ISSUE","ACCESS-ISSUE",
AQ1093="Projet OCM (ZTE, NOKIA, autres projets)","PLANNED WORKS",
AQ1093="No root CAuse","No root cause",
AQ1093="ODU HS","ACTIVE",
AQ1093="IP &amp; VLAN","ACTIVE",
AQ1093="Warehouse HUAWEI","SPARE-ISSUE",
AQ1093="SPARE-HS","SPARE-ISSUE",
AQ1093="Power Telco","ACTIVE", AQ1093="no impacts","no impacts"
),"")</f>
        <v>No root cause</v>
      </c>
      <c r="AS1093" s="92" t="s">
        <v>5537</v>
      </c>
      <c r="AT1093" s="98" t="s">
        <v>2367</v>
      </c>
      <c r="AV1093" s="17" t="s">
        <v>5537</v>
      </c>
      <c r="AW1093" s="7" t="s">
        <v>5537</v>
      </c>
      <c r="AX1093" s="6" t="s">
        <v>5537</v>
      </c>
      <c r="AY1093" s="7"/>
      <c r="AZ1093" s="3" t="s">
        <v>5537</v>
      </c>
      <c r="BA1093" s="18" t="s">
        <v>5537</v>
      </c>
      <c r="BB1093" s="18" t="s">
        <v>5537</v>
      </c>
      <c r="BC1093" s="18" t="s">
        <v>5537</v>
      </c>
      <c r="BD1093" s="18" t="s">
        <v>5537</v>
      </c>
      <c r="BE1093" s="18" t="s">
        <v>5537</v>
      </c>
      <c r="BF1093" s="18" t="s">
        <v>5537</v>
      </c>
      <c r="BG1093" s="18" t="s">
        <v>5537</v>
      </c>
      <c r="BH1093" s="18" t="s">
        <v>5537</v>
      </c>
      <c r="BI1093" s="18" t="s">
        <v>5537</v>
      </c>
      <c r="BJ1093" s="18" t="s">
        <v>5537</v>
      </c>
      <c r="BK1093" s="18" t="s">
        <v>5537</v>
      </c>
      <c r="BL1093" s="9" t="s">
        <v>5537</v>
      </c>
      <c r="BM1093" s="14" t="s">
        <v>5537</v>
      </c>
      <c r="BN1093" s="14" t="s">
        <v>5537</v>
      </c>
      <c r="BO1093" s="14" t="str">
        <f>_xlfn.XLOOKUP(B1093,'[4]cell downs 18042026 17h'!$B:$B,'[4]cell downs 18042026 17h'!$B:$B,"")</f>
        <v/>
      </c>
      <c r="BP1093" s="14" t="str">
        <f>_xlfn.XLOOKUP(B1093,'[5]Cells Huawei 19042026 15h'!$B:$B,'[5]Cells Huawei 19042026 15h'!$B:$B,"")</f>
        <v/>
      </c>
      <c r="BQ1093" s="9" t="str">
        <f>_xlfn.XLOOKUP(B1093,'[6]cells down 19042026 9H40'!$B:$B,'[6]cells down 19042026 9H40'!$B:$B,"")</f>
        <v/>
      </c>
      <c r="BR1093" s="9" t="s">
        <v>5537</v>
      </c>
      <c r="BS1093" s="9" t="s">
        <v>12</v>
      </c>
      <c r="BT1093" s="108"/>
    </row>
    <row r="1094" spans="1:72" s="9" customFormat="1" x14ac:dyDescent="0.35">
      <c r="A1094" s="1" t="s">
        <v>496</v>
      </c>
      <c r="B1094" s="8" t="s">
        <v>497</v>
      </c>
      <c r="C1094" s="3" t="str">
        <f>_xlfn.XLOOKUP(B1094,'[1]daily break down'!$D:$D,'[1]daily break down'!$E:$E,"")</f>
        <v>SUD-OUEST</v>
      </c>
      <c r="D1094" s="1" t="s">
        <v>21</v>
      </c>
      <c r="E1094" s="1" t="s">
        <v>22</v>
      </c>
      <c r="F1094" s="3" t="s">
        <v>13</v>
      </c>
      <c r="G1094" s="1" t="s">
        <v>14</v>
      </c>
      <c r="H1094" s="32" t="str">
        <f>_xlfn.XLOOKUP(B1094,[2]CALCULATION!$B:$B,[2]CALCULATION!$H:$H,"")</f>
        <v>Huawei</v>
      </c>
      <c r="I1094" s="28">
        <v>4.2103091033093349</v>
      </c>
      <c r="J1094" s="28">
        <v>1.8048742555638311</v>
      </c>
      <c r="K1094" s="28">
        <v>0</v>
      </c>
      <c r="L1094" s="28">
        <v>2.8289109473137519</v>
      </c>
      <c r="M1094" s="28">
        <v>4.2322819197963666</v>
      </c>
      <c r="N1094" s="28">
        <v>2.8563591328442235</v>
      </c>
      <c r="O1094" s="28">
        <v>0.83134650560877554</v>
      </c>
      <c r="P1094" s="28">
        <v>1.8698474458741039</v>
      </c>
      <c r="Q1094" s="28">
        <v>6.1185733078791094</v>
      </c>
      <c r="R1094" s="28">
        <v>7.8626656165372548</v>
      </c>
      <c r="S1094" s="93">
        <v>0</v>
      </c>
      <c r="T1094" s="93">
        <f>_xlfn.XLOOKUP(B1094,'[3]Nur des jours'!$B:$B,'[3]Nur des jours'!$U:$U,"")</f>
        <v>0.89086216195392554</v>
      </c>
      <c r="U1094" s="93">
        <v>7.4907328933062805E-3</v>
      </c>
      <c r="V1094" s="93">
        <v>0</v>
      </c>
      <c r="W1094" s="93">
        <v>0.89086216195392554</v>
      </c>
      <c r="X1094" s="93">
        <v>16.849030342462036</v>
      </c>
      <c r="Y1094" s="93">
        <v>10.473649741890748</v>
      </c>
      <c r="Z1094" s="93">
        <v>0</v>
      </c>
      <c r="AA1094" s="93">
        <v>1.3861957920629622</v>
      </c>
      <c r="AB1094" s="93">
        <v>0</v>
      </c>
      <c r="AC1094" s="93">
        <f>_xlfn.XLOOKUP(B1094,'[3]Nur des jours'!$B:$B,'[3]Nur des jours'!$N:$N,"")</f>
        <v>0</v>
      </c>
      <c r="AD1094" s="93">
        <v>0</v>
      </c>
      <c r="AE1094" s="93">
        <v>0</v>
      </c>
      <c r="AF1094" s="93">
        <v>0</v>
      </c>
      <c r="AG1094" s="93"/>
      <c r="AH1094" s="93">
        <v>0</v>
      </c>
      <c r="AI1094" s="93">
        <v>0</v>
      </c>
      <c r="AJ1094" s="93">
        <v>0</v>
      </c>
      <c r="AK1094" s="93">
        <v>0</v>
      </c>
      <c r="AL1094" s="93">
        <v>0</v>
      </c>
      <c r="AM1094" s="49" t="s">
        <v>5559</v>
      </c>
      <c r="AN1094" s="49"/>
      <c r="AO1094" s="48" t="str" cm="1">
        <f t="array" ref="AO1094">IFERROR(_xlfn.IFS(
AQ1094="MPR ISSUE","PDH",
AQ1094="BSS Hardware Issue","BSS",
AQ1094="Sites strategiques, MLL, Pylone, etc.","ENVTECH",
AQ1094="AKTIVCO DEFAUT GE &amp; POWER Cabinet","AKTIVCO",
AQ1094="AKTIVCO Coupure ENEO &amp; Baisse de tension","AKTIVCO GRID ONLY",
AQ1094="Coupure ENEO &amp; Baisse de tension","IHS GRID ONLY",
AQ1094="Defaut GE &amp; POWER Cabinet","IHS",
AQ1094="Sharing","Partners",
AQ1094="Sites strategiques &amp; DataCenter","SST &amp; DC",
AQ1094="Exclu","Exclu",
AQ1094="SAT","SAT",
AQ1094="SPARE-ISSUE","SPARE-ISSUE",
AQ1094="Fiber CAmtel","TRANS_FO_CAMTEL",
AQ1094="Fiber AOF","Fiber AOF",
AQ1094="Projet OCM (HUAWEI)","TRAVAUX-HUAWEI",
AQ1094="Projet OCM (NOKIA)","TRAVAUX-NOKIA",
AQ1094="ACCESS-ISSUE","ACCESS-ISSUE",
AQ1094="Projet OCM (ZTE, NOKIA, autres projets)","TRAVAUX OCM",
AQ1094="No root CAuse","No root cause",
AQ1094="ODU HS","PDH",
AQ1094="IP &amp; VLAN","PDH",
AQ1094="Warehouse HUAWEI","SPARE-ISSUE",
AQ1094="SPARE-HS","SPARE-ISSUE",
AQ1094="Power Telco","BSS",AQ1094="no impacts","no impacts"
),"")</f>
        <v>No root cause</v>
      </c>
      <c r="AP1094" s="48" t="str" cm="1">
        <f t="array" ref="AP1094">IFERROR(_xlfn.IFS(
AQ1094="MPR ISSUE","TX ISSUE",
AQ1094="BSS Hardware Issue","RAN ISSUE",
AQ1094="Sites strategiques, MLL, Pylone, etc.","ENVTECH",
AQ1094="AKTIVCO DEFAUT GE &amp; POWER Cabinet","POWER ISSUE",
AQ1094="AKTIVCO Coupure ENEO &amp; Baisse de tension","POWER ISSUE",
AQ1094="Coupure ENEO &amp; Baisse de tension","POWER ISSUE",
AQ1094="Defaut GE &amp; POWER Cabinet","POWER ISSUE",
AQ1094="Sharing","POWER ISSUE",
AQ1094="Sites strategiques &amp; DataCenter","POWER ISSUE",
AQ1094="Exclu","Exclu",
AQ1094="SAT","TX ISSUE",
AQ1094="SPARE-ISSUE","SPARE-ISSUE",
AQ1094="Fiber CAmtel","TX ISSUE",
AQ1094="Fiber AOF","TX ISSUE",
AQ1094="Projet OCM (HUAWEI)","TRAVAUX-HUAWEI",
AQ1094="Projet OCM (NOKIA)","TRAVAUX -NOKIA",
AQ1094="ACCESS-ISSUE","ACCESS-ISSUE",
AQ1094="Projet OCM (ZTE, NOKIA, autres projets)","TRAVAUX OCM",
AQ1094="No root CAuse","No root cause",
AQ1094="ODU HS","TX ISSUE",
AQ1094="IP &amp; VLAN","TX ISSUE",
AQ1094="Warehouse HUAWEI","SPARE-ISSUE",
AQ1094="SPARE-HS","SPARE-ISSUE",
AQ1094="Power Telco","RAN ISSUE",AQ1094="no impacts","no impacts"
),"")</f>
        <v>No root cause</v>
      </c>
      <c r="AQ1094" s="67" t="s">
        <v>5344</v>
      </c>
      <c r="AR1094" s="48" t="str" cm="1">
        <f t="array" ref="AR1094">IFERROR(_xlfn.IFS(
AQ1094="MPR ISSUE","ACTIVE",
AQ1094="BSS Hardware Issue","ACTIVE",
AQ1094="Sites strategiques, MLL, Pylone, etc.","PASSIVE",
AQ1094="AKTIVCO DEFAUT GE &amp; POWER Cabinet","PASSIVE",
AQ1094="AKTIVCO Coupure ENEO &amp; Baisse de tension","PASSIVE",
AQ1094="Coupure ENEO &amp; Baisse de tension","PASSIVE",
AQ1094="Defaut GE &amp; POWER Cabinet","PASSIVE",
AQ1094="Sharing","PASSIVE",
AQ1094="Sites strategiques &amp; DataCenter","PASSIVE",
AQ1094="Exclu","Exclu",
AQ1094="SAT","ACTIVE",
AQ1094="SPARE-ISSUE","SPARE-ISSUE",
AQ1094="Fiber CAmtel","ACTIVE",
AQ1094="Fiber AOF","ACTIVE",
AQ1094="Projet OCM (HUAWEI)","PLANNED WORKS",
AQ1094="Projet OCM (NOKIA)","PLANNED WORKS",
AQ1094="ACCESS-ISSUE","ACCESS-ISSUE",
AQ1094="Projet OCM (ZTE, NOKIA, autres projets)","PLANNED WORKS",
AQ1094="No root CAuse","No root cause",
AQ1094="ODU HS","ACTIVE",
AQ1094="IP &amp; VLAN","ACTIVE",
AQ1094="Warehouse HUAWEI","SPARE-ISSUE",
AQ1094="SPARE-HS","SPARE-ISSUE",
AQ1094="Power Telco","ACTIVE", AQ1094="no impacts","no impacts"
),"")</f>
        <v>No root cause</v>
      </c>
      <c r="AS1094" s="92" t="s">
        <v>5537</v>
      </c>
      <c r="AT1094" s="98" t="s">
        <v>497</v>
      </c>
      <c r="AV1094" s="17" t="s">
        <v>5537</v>
      </c>
      <c r="AW1094" s="7" t="s">
        <v>5537</v>
      </c>
      <c r="AX1094" s="6" t="s">
        <v>5537</v>
      </c>
      <c r="AY1094" s="7"/>
      <c r="AZ1094" s="3" t="s">
        <v>5537</v>
      </c>
      <c r="BA1094" s="18" t="s">
        <v>5537</v>
      </c>
      <c r="BB1094" s="18" t="s">
        <v>5537</v>
      </c>
      <c r="BC1094" s="18" t="s">
        <v>5537</v>
      </c>
      <c r="BD1094" s="18" t="s">
        <v>5537</v>
      </c>
      <c r="BE1094" s="18" t="s">
        <v>5537</v>
      </c>
      <c r="BF1094" s="18" t="s">
        <v>5537</v>
      </c>
      <c r="BG1094" s="18" t="s">
        <v>5537</v>
      </c>
      <c r="BH1094" s="18" t="s">
        <v>5537</v>
      </c>
      <c r="BI1094" s="18" t="s">
        <v>5537</v>
      </c>
      <c r="BJ1094" s="18" t="s">
        <v>5537</v>
      </c>
      <c r="BK1094" s="18" t="s">
        <v>5537</v>
      </c>
      <c r="BL1094" s="9" t="s">
        <v>5537</v>
      </c>
      <c r="BM1094" s="14" t="s">
        <v>5537</v>
      </c>
      <c r="BN1094" s="14" t="s">
        <v>5537</v>
      </c>
      <c r="BO1094" s="14" t="str">
        <f>_xlfn.XLOOKUP(B1094,'[4]cell downs 18042026 17h'!$B:$B,'[4]cell downs 18042026 17h'!$B:$B,"")</f>
        <v/>
      </c>
      <c r="BP1094" s="14" t="str">
        <f>_xlfn.XLOOKUP(B1094,'[5]Cells Huawei 19042026 15h'!$B:$B,'[5]Cells Huawei 19042026 15h'!$B:$B,"")</f>
        <v/>
      </c>
      <c r="BQ1094" s="9" t="str">
        <f>_xlfn.XLOOKUP(B1094,'[6]cells down 19042026 9H40'!$B:$B,'[6]cells down 19042026 9H40'!$B:$B,"")</f>
        <v/>
      </c>
      <c r="BR1094" s="9" t="s">
        <v>5537</v>
      </c>
      <c r="BS1094" s="9" t="s">
        <v>302</v>
      </c>
      <c r="BT1094" s="108"/>
    </row>
    <row r="1095" spans="1:72" s="9" customFormat="1" x14ac:dyDescent="0.35">
      <c r="A1095" s="1" t="s">
        <v>3155</v>
      </c>
      <c r="B1095" s="1" t="s">
        <v>3156</v>
      </c>
      <c r="C1095" s="3" t="str">
        <f>_xlfn.XLOOKUP(B1095,'[1]daily break down'!$D:$D,'[1]daily break down'!$E:$E,"")</f>
        <v>Douala</v>
      </c>
      <c r="D1095" s="1" t="s">
        <v>21</v>
      </c>
      <c r="E1095" s="1" t="s">
        <v>12</v>
      </c>
      <c r="F1095" s="3" t="s">
        <v>31</v>
      </c>
      <c r="G1095" s="1" t="s">
        <v>32</v>
      </c>
      <c r="H1095" s="34" t="str">
        <f>_xlfn.XLOOKUP(B1095,[2]CALCULATION!$B:$B,[2]CALCULATION!$H:$H,"")</f>
        <v>ZTE</v>
      </c>
      <c r="I1095" s="28">
        <v>0</v>
      </c>
      <c r="J1095" s="28">
        <v>31.170865757505716</v>
      </c>
      <c r="K1095" s="28">
        <v>53.219071120585099</v>
      </c>
      <c r="L1095" s="28">
        <v>22.29885955375207</v>
      </c>
      <c r="M1095" s="28">
        <v>49.418023559425087</v>
      </c>
      <c r="N1095" s="28">
        <v>20.376006255118671</v>
      </c>
      <c r="O1095" s="28">
        <v>0</v>
      </c>
      <c r="P1095" s="28">
        <v>0</v>
      </c>
      <c r="Q1095" s="28">
        <v>12.850976506208037</v>
      </c>
      <c r="R1095" s="28">
        <v>0</v>
      </c>
      <c r="S1095" s="93">
        <v>0</v>
      </c>
      <c r="T1095" s="93">
        <f>_xlfn.XLOOKUP(B1095,'[3]Nur des jours'!$B:$B,'[3]Nur des jours'!$U:$U,"")</f>
        <v>0</v>
      </c>
      <c r="U1095" s="93">
        <v>0</v>
      </c>
      <c r="V1095" s="93">
        <v>0</v>
      </c>
      <c r="W1095" s="93">
        <v>0</v>
      </c>
      <c r="X1095" s="93">
        <v>0</v>
      </c>
      <c r="Y1095" s="93">
        <v>0</v>
      </c>
      <c r="Z1095" s="93">
        <v>0</v>
      </c>
      <c r="AA1095" s="93">
        <v>0</v>
      </c>
      <c r="AB1095" s="93">
        <v>0</v>
      </c>
      <c r="AC1095" s="93">
        <f>_xlfn.XLOOKUP(B1095,'[3]Nur des jours'!$B:$B,'[3]Nur des jours'!$N:$N,"")</f>
        <v>0</v>
      </c>
      <c r="AD1095" s="93">
        <v>0</v>
      </c>
      <c r="AE1095" s="93">
        <v>0</v>
      </c>
      <c r="AF1095" s="93">
        <v>0</v>
      </c>
      <c r="AG1095" s="93"/>
      <c r="AH1095" s="93">
        <v>0</v>
      </c>
      <c r="AI1095" s="93">
        <v>0</v>
      </c>
      <c r="AJ1095" s="93">
        <v>0</v>
      </c>
      <c r="AK1095" s="93">
        <v>0</v>
      </c>
      <c r="AL1095" s="93">
        <v>0</v>
      </c>
      <c r="AM1095" s="49" t="s">
        <v>5559</v>
      </c>
      <c r="AN1095" s="49"/>
      <c r="AO1095" s="48" t="str" cm="1">
        <f t="array" ref="AO1095">IFERROR(_xlfn.IFS(
AQ1095="MPR ISSUE","PDH",
AQ1095="BSS Hardware Issue","BSS",
AQ1095="Sites strategiques, MLL, Pylone, etc.","ENVTECH",
AQ1095="AKTIVCO DEFAUT GE &amp; POWER Cabinet","AKTIVCO",
AQ1095="AKTIVCO Coupure ENEO &amp; Baisse de tension","AKTIVCO GRID ONLY",
AQ1095="Coupure ENEO &amp; Baisse de tension","IHS GRID ONLY",
AQ1095="Defaut GE &amp; POWER Cabinet","IHS",
AQ1095="Sharing","Partners",
AQ1095="Sites strategiques &amp; DataCenter","SST &amp; DC",
AQ1095="Exclu","Exclu",
AQ1095="SAT","SAT",
AQ1095="SPARE-ISSUE","SPARE-ISSUE",
AQ1095="Fiber CAmtel","TRANS_FO_CAMTEL",
AQ1095="Fiber AOF","Fiber AOF",
AQ1095="Projet OCM (HUAWEI)","TRAVAUX-HUAWEI",
AQ1095="Projet OCM (NOKIA)","TRAVAUX-NOKIA",
AQ1095="ACCESS-ISSUE","ACCESS-ISSUE",
AQ1095="Projet OCM (ZTE, NOKIA, autres projets)","TRAVAUX OCM",
AQ1095="No root CAuse","No root cause",
AQ1095="ODU HS","PDH",
AQ1095="IP &amp; VLAN","PDH",
AQ1095="Warehouse HUAWEI","SPARE-ISSUE",
AQ1095="SPARE-HS","SPARE-ISSUE",
AQ1095="Power Telco","BSS",AQ1095="no impacts","no impacts"
),"")</f>
        <v>No root cause</v>
      </c>
      <c r="AP1095" s="48" t="str" cm="1">
        <f t="array" ref="AP1095">IFERROR(_xlfn.IFS(
AQ1095="MPR ISSUE","TX ISSUE",
AQ1095="BSS Hardware Issue","RAN ISSUE",
AQ1095="Sites strategiques, MLL, Pylone, etc.","ENVTECH",
AQ1095="AKTIVCO DEFAUT GE &amp; POWER Cabinet","POWER ISSUE",
AQ1095="AKTIVCO Coupure ENEO &amp; Baisse de tension","POWER ISSUE",
AQ1095="Coupure ENEO &amp; Baisse de tension","POWER ISSUE",
AQ1095="Defaut GE &amp; POWER Cabinet","POWER ISSUE",
AQ1095="Sharing","POWER ISSUE",
AQ1095="Sites strategiques &amp; DataCenter","POWER ISSUE",
AQ1095="Exclu","Exclu",
AQ1095="SAT","TX ISSUE",
AQ1095="SPARE-ISSUE","SPARE-ISSUE",
AQ1095="Fiber CAmtel","TX ISSUE",
AQ1095="Fiber AOF","TX ISSUE",
AQ1095="Projet OCM (HUAWEI)","TRAVAUX-HUAWEI",
AQ1095="Projet OCM (NOKIA)","TRAVAUX -NOKIA",
AQ1095="ACCESS-ISSUE","ACCESS-ISSUE",
AQ1095="Projet OCM (ZTE, NOKIA, autres projets)","TRAVAUX OCM",
AQ1095="No root CAuse","No root cause",
AQ1095="ODU HS","TX ISSUE",
AQ1095="IP &amp; VLAN","TX ISSUE",
AQ1095="Warehouse HUAWEI","SPARE-ISSUE",
AQ1095="SPARE-HS","SPARE-ISSUE",
AQ1095="Power Telco","RAN ISSUE",AQ1095="no impacts","no impacts"
),"")</f>
        <v>No root cause</v>
      </c>
      <c r="AQ1095" s="67" t="s">
        <v>5344</v>
      </c>
      <c r="AR1095" s="48" t="str" cm="1">
        <f t="array" ref="AR1095">IFERROR(_xlfn.IFS(
AQ1095="MPR ISSUE","ACTIVE",
AQ1095="BSS Hardware Issue","ACTIVE",
AQ1095="Sites strategiques, MLL, Pylone, etc.","PASSIVE",
AQ1095="AKTIVCO DEFAUT GE &amp; POWER Cabinet","PASSIVE",
AQ1095="AKTIVCO Coupure ENEO &amp; Baisse de tension","PASSIVE",
AQ1095="Coupure ENEO &amp; Baisse de tension","PASSIVE",
AQ1095="Defaut GE &amp; POWER Cabinet","PASSIVE",
AQ1095="Sharing","PASSIVE",
AQ1095="Sites strategiques &amp; DataCenter","PASSIVE",
AQ1095="Exclu","Exclu",
AQ1095="SAT","ACTIVE",
AQ1095="SPARE-ISSUE","SPARE-ISSUE",
AQ1095="Fiber CAmtel","ACTIVE",
AQ1095="Fiber AOF","ACTIVE",
AQ1095="Projet OCM (HUAWEI)","PLANNED WORKS",
AQ1095="Projet OCM (NOKIA)","PLANNED WORKS",
AQ1095="ACCESS-ISSUE","ACCESS-ISSUE",
AQ1095="Projet OCM (ZTE, NOKIA, autres projets)","PLANNED WORKS",
AQ1095="No root CAuse","No root cause",
AQ1095="ODU HS","ACTIVE",
AQ1095="IP &amp; VLAN","ACTIVE",
AQ1095="Warehouse HUAWEI","SPARE-ISSUE",
AQ1095="SPARE-HS","SPARE-ISSUE",
AQ1095="Power Telco","ACTIVE", AQ1095="no impacts","no impacts"
),"")</f>
        <v>No root cause</v>
      </c>
      <c r="AS1095" s="92" t="s">
        <v>5537</v>
      </c>
      <c r="AT1095" s="98" t="s">
        <v>3156</v>
      </c>
      <c r="AV1095" s="17" t="s">
        <v>5537</v>
      </c>
      <c r="AW1095" s="7" t="s">
        <v>5537</v>
      </c>
      <c r="AX1095" s="6" t="s">
        <v>5537</v>
      </c>
      <c r="AY1095" s="7"/>
      <c r="AZ1095" s="3" t="s">
        <v>5537</v>
      </c>
      <c r="BA1095" s="18" t="s">
        <v>5537</v>
      </c>
      <c r="BB1095" s="18" t="s">
        <v>5537</v>
      </c>
      <c r="BC1095" s="18" t="s">
        <v>5537</v>
      </c>
      <c r="BD1095" s="18" t="s">
        <v>5537</v>
      </c>
      <c r="BE1095" s="18" t="s">
        <v>5537</v>
      </c>
      <c r="BF1095" s="18" t="s">
        <v>5537</v>
      </c>
      <c r="BG1095" s="18" t="s">
        <v>5537</v>
      </c>
      <c r="BH1095" s="18" t="s">
        <v>5537</v>
      </c>
      <c r="BI1095" s="18" t="s">
        <v>5537</v>
      </c>
      <c r="BJ1095" s="18" t="s">
        <v>5537</v>
      </c>
      <c r="BK1095" s="18" t="s">
        <v>5537</v>
      </c>
      <c r="BL1095" s="9" t="s">
        <v>5537</v>
      </c>
      <c r="BM1095" s="14" t="s">
        <v>5537</v>
      </c>
      <c r="BN1095" s="14" t="s">
        <v>5537</v>
      </c>
      <c r="BO1095" s="14" t="str">
        <f>_xlfn.XLOOKUP(B1095,'[4]cell downs 18042026 17h'!$B:$B,'[4]cell downs 18042026 17h'!$B:$B,"")</f>
        <v/>
      </c>
      <c r="BP1095" s="14" t="str">
        <f>_xlfn.XLOOKUP(B1095,'[5]Cells Huawei 19042026 15h'!$B:$B,'[5]Cells Huawei 19042026 15h'!$B:$B,"")</f>
        <v/>
      </c>
      <c r="BQ1095" s="9" t="str">
        <f>_xlfn.XLOOKUP(B1095,'[6]cells down 19042026 9H40'!$B:$B,'[6]cells down 19042026 9H40'!$B:$B,"")</f>
        <v/>
      </c>
      <c r="BR1095" s="9" t="s">
        <v>5537</v>
      </c>
      <c r="BS1095" s="9" t="s">
        <v>5537</v>
      </c>
      <c r="BT1095" s="108"/>
    </row>
    <row r="1096" spans="1:72" s="9" customFormat="1" x14ac:dyDescent="0.35">
      <c r="A1096" s="1" t="s">
        <v>380</v>
      </c>
      <c r="B1096" s="8" t="s">
        <v>381</v>
      </c>
      <c r="C1096" s="3" t="str">
        <f>_xlfn.XLOOKUP(B1096,'[1]daily break down'!$D:$D,'[1]daily break down'!$E:$E,"")</f>
        <v>Yaounde</v>
      </c>
      <c r="D1096" s="1"/>
      <c r="E1096" s="1"/>
      <c r="F1096" s="3" t="s">
        <v>37</v>
      </c>
      <c r="G1096" s="1" t="s">
        <v>38</v>
      </c>
      <c r="H1096" s="34" t="str">
        <f>_xlfn.XLOOKUP(B1096,[2]CALCULATION!$B:$B,[2]CALCULATION!$H:$H,"")</f>
        <v>ZTE</v>
      </c>
      <c r="I1096" s="28">
        <v>0</v>
      </c>
      <c r="J1096" s="28">
        <v>0</v>
      </c>
      <c r="K1096" s="28">
        <v>0</v>
      </c>
      <c r="L1096" s="28">
        <v>0</v>
      </c>
      <c r="M1096" s="28">
        <v>2.3434222804359179</v>
      </c>
      <c r="N1096" s="28">
        <v>0</v>
      </c>
      <c r="O1096" s="28">
        <v>0</v>
      </c>
      <c r="P1096" s="28">
        <v>0.20583463886106595</v>
      </c>
      <c r="Q1096" s="28">
        <v>0</v>
      </c>
      <c r="R1096" s="28">
        <v>0</v>
      </c>
      <c r="S1096" s="93">
        <v>1.3911361087568404E-2</v>
      </c>
      <c r="T1096" s="93">
        <f>_xlfn.XLOOKUP(B1096,'[3]Nur des jours'!$B:$B,'[3]Nur des jours'!$U:$U,"")</f>
        <v>0</v>
      </c>
      <c r="U1096" s="93">
        <v>0</v>
      </c>
      <c r="V1096" s="93">
        <v>0</v>
      </c>
      <c r="W1096" s="93">
        <v>0</v>
      </c>
      <c r="X1096" s="93">
        <v>0</v>
      </c>
      <c r="Y1096" s="93">
        <v>1.2089686188229989</v>
      </c>
      <c r="Z1096" s="93">
        <v>0</v>
      </c>
      <c r="AA1096" s="93">
        <v>1.3101826882742205</v>
      </c>
      <c r="AB1096" s="93">
        <v>0</v>
      </c>
      <c r="AC1096" s="93">
        <f>_xlfn.XLOOKUP(B1096,'[3]Nur des jours'!$B:$B,'[3]Nur des jours'!$N:$N,"")</f>
        <v>0</v>
      </c>
      <c r="AD1096" s="93">
        <v>0</v>
      </c>
      <c r="AE1096" s="93">
        <v>0</v>
      </c>
      <c r="AF1096" s="93">
        <v>0</v>
      </c>
      <c r="AG1096" s="93"/>
      <c r="AH1096" s="93">
        <v>0</v>
      </c>
      <c r="AI1096" s="93">
        <v>0</v>
      </c>
      <c r="AJ1096" s="93">
        <v>0</v>
      </c>
      <c r="AK1096" s="93">
        <v>0</v>
      </c>
      <c r="AL1096" s="93">
        <v>0</v>
      </c>
      <c r="AM1096" s="49" t="s">
        <v>5559</v>
      </c>
      <c r="AN1096" s="49"/>
      <c r="AO1096" s="48" t="str" cm="1">
        <f t="array" ref="AO1096">IFERROR(_xlfn.IFS(
AQ1096="MPR ISSUE","PDH",
AQ1096="BSS Hardware Issue","BSS",
AQ1096="Sites strategiques, MLL, Pylone, etc.","ENVTECH",
AQ1096="AKTIVCO DEFAUT GE &amp; POWER Cabinet","AKTIVCO",
AQ1096="AKTIVCO Coupure ENEO &amp; Baisse de tension","AKTIVCO GRID ONLY",
AQ1096="Coupure ENEO &amp; Baisse de tension","IHS GRID ONLY",
AQ1096="Defaut GE &amp; POWER Cabinet","IHS",
AQ1096="Sharing","Partners",
AQ1096="Sites strategiques &amp; DataCenter","SST &amp; DC",
AQ1096="Exclu","Exclu",
AQ1096="SAT","SAT",
AQ1096="SPARE-ISSUE","SPARE-ISSUE",
AQ1096="Fiber CAmtel","TRANS_FO_CAMTEL",
AQ1096="Fiber AOF","Fiber AOF",
AQ1096="Projet OCM (HUAWEI)","TRAVAUX-HUAWEI",
AQ1096="Projet OCM (NOKIA)","TRAVAUX-NOKIA",
AQ1096="ACCESS-ISSUE","ACCESS-ISSUE",
AQ1096="Projet OCM (ZTE, NOKIA, autres projets)","TRAVAUX OCM",
AQ1096="No root CAuse","No root cause",
AQ1096="ODU HS","PDH",
AQ1096="IP &amp; VLAN","PDH",
AQ1096="Warehouse HUAWEI","SPARE-ISSUE",
AQ1096="SPARE-HS","SPARE-ISSUE",
AQ1096="Power Telco","BSS",AQ1096="no impacts","no impacts"
),"")</f>
        <v>No root cause</v>
      </c>
      <c r="AP1096" s="48" t="str" cm="1">
        <f t="array" ref="AP1096">IFERROR(_xlfn.IFS(
AQ1096="MPR ISSUE","TX ISSUE",
AQ1096="BSS Hardware Issue","RAN ISSUE",
AQ1096="Sites strategiques, MLL, Pylone, etc.","ENVTECH",
AQ1096="AKTIVCO DEFAUT GE &amp; POWER Cabinet","POWER ISSUE",
AQ1096="AKTIVCO Coupure ENEO &amp; Baisse de tension","POWER ISSUE",
AQ1096="Coupure ENEO &amp; Baisse de tension","POWER ISSUE",
AQ1096="Defaut GE &amp; POWER Cabinet","POWER ISSUE",
AQ1096="Sharing","POWER ISSUE",
AQ1096="Sites strategiques &amp; DataCenter","POWER ISSUE",
AQ1096="Exclu","Exclu",
AQ1096="SAT","TX ISSUE",
AQ1096="SPARE-ISSUE","SPARE-ISSUE",
AQ1096="Fiber CAmtel","TX ISSUE",
AQ1096="Fiber AOF","TX ISSUE",
AQ1096="Projet OCM (HUAWEI)","TRAVAUX-HUAWEI",
AQ1096="Projet OCM (NOKIA)","TRAVAUX -NOKIA",
AQ1096="ACCESS-ISSUE","ACCESS-ISSUE",
AQ1096="Projet OCM (ZTE, NOKIA, autres projets)","TRAVAUX OCM",
AQ1096="No root CAuse","No root cause",
AQ1096="ODU HS","TX ISSUE",
AQ1096="IP &amp; VLAN","TX ISSUE",
AQ1096="Warehouse HUAWEI","SPARE-ISSUE",
AQ1096="SPARE-HS","SPARE-ISSUE",
AQ1096="Power Telco","RAN ISSUE",AQ1096="no impacts","no impacts"
),"")</f>
        <v>No root cause</v>
      </c>
      <c r="AQ1096" s="67" t="s">
        <v>5344</v>
      </c>
      <c r="AR1096" s="48" t="str" cm="1">
        <f t="array" ref="AR1096">IFERROR(_xlfn.IFS(
AQ1096="MPR ISSUE","ACTIVE",
AQ1096="BSS Hardware Issue","ACTIVE",
AQ1096="Sites strategiques, MLL, Pylone, etc.","PASSIVE",
AQ1096="AKTIVCO DEFAUT GE &amp; POWER Cabinet","PASSIVE",
AQ1096="AKTIVCO Coupure ENEO &amp; Baisse de tension","PASSIVE",
AQ1096="Coupure ENEO &amp; Baisse de tension","PASSIVE",
AQ1096="Defaut GE &amp; POWER Cabinet","PASSIVE",
AQ1096="Sharing","PASSIVE",
AQ1096="Sites strategiques &amp; DataCenter","PASSIVE",
AQ1096="Exclu","Exclu",
AQ1096="SAT","ACTIVE",
AQ1096="SPARE-ISSUE","SPARE-ISSUE",
AQ1096="Fiber CAmtel","ACTIVE",
AQ1096="Fiber AOF","ACTIVE",
AQ1096="Projet OCM (HUAWEI)","PLANNED WORKS",
AQ1096="Projet OCM (NOKIA)","PLANNED WORKS",
AQ1096="ACCESS-ISSUE","ACCESS-ISSUE",
AQ1096="Projet OCM (ZTE, NOKIA, autres projets)","PLANNED WORKS",
AQ1096="No root CAuse","No root cause",
AQ1096="ODU HS","ACTIVE",
AQ1096="IP &amp; VLAN","ACTIVE",
AQ1096="Warehouse HUAWEI","SPARE-ISSUE",
AQ1096="SPARE-HS","SPARE-ISSUE",
AQ1096="Power Telco","ACTIVE", AQ1096="no impacts","no impacts"
),"")</f>
        <v>No root cause</v>
      </c>
      <c r="AS1096" s="92" t="s">
        <v>5537</v>
      </c>
      <c r="AT1096" s="98" t="s">
        <v>381</v>
      </c>
      <c r="AV1096" s="17" t="s">
        <v>5537</v>
      </c>
      <c r="AW1096" s="7" t="s">
        <v>5537</v>
      </c>
      <c r="AX1096" s="6" t="s">
        <v>5537</v>
      </c>
      <c r="AY1096" s="7"/>
      <c r="AZ1096" s="3" t="s">
        <v>5537</v>
      </c>
      <c r="BA1096" s="18" t="s">
        <v>5537</v>
      </c>
      <c r="BB1096" s="18" t="s">
        <v>5537</v>
      </c>
      <c r="BC1096" s="18" t="s">
        <v>5537</v>
      </c>
      <c r="BD1096" s="18" t="s">
        <v>5537</v>
      </c>
      <c r="BE1096" s="18" t="s">
        <v>5537</v>
      </c>
      <c r="BF1096" s="18" t="s">
        <v>5537</v>
      </c>
      <c r="BG1096" s="18" t="s">
        <v>5537</v>
      </c>
      <c r="BH1096" s="18" t="s">
        <v>5537</v>
      </c>
      <c r="BI1096" s="18" t="s">
        <v>5537</v>
      </c>
      <c r="BJ1096" s="18" t="s">
        <v>5537</v>
      </c>
      <c r="BK1096" s="18" t="s">
        <v>5537</v>
      </c>
      <c r="BL1096" s="9" t="s">
        <v>5537</v>
      </c>
      <c r="BM1096" s="14" t="s">
        <v>5537</v>
      </c>
      <c r="BN1096" s="14" t="s">
        <v>5537</v>
      </c>
      <c r="BO1096" s="14" t="str">
        <f>_xlfn.XLOOKUP(B1096,'[4]cell downs 18042026 17h'!$B:$B,'[4]cell downs 18042026 17h'!$B:$B,"")</f>
        <v/>
      </c>
      <c r="BP1096" s="14" t="str">
        <f>_xlfn.XLOOKUP(B1096,'[5]Cells Huawei 19042026 15h'!$B:$B,'[5]Cells Huawei 19042026 15h'!$B:$B,"")</f>
        <v/>
      </c>
      <c r="BQ1096" s="9" t="str">
        <f>_xlfn.XLOOKUP(B1096,'[6]cells down 19042026 9H40'!$B:$B,'[6]cells down 19042026 9H40'!$B:$B,"")</f>
        <v/>
      </c>
      <c r="BR1096" s="9" t="s">
        <v>5537</v>
      </c>
      <c r="BS1096" s="9" t="s">
        <v>5537</v>
      </c>
      <c r="BT1096" s="108"/>
    </row>
    <row r="1097" spans="1:72" s="9" customFormat="1" x14ac:dyDescent="0.35">
      <c r="A1097" s="1" t="s">
        <v>3477</v>
      </c>
      <c r="B1097" s="8" t="s">
        <v>3478</v>
      </c>
      <c r="C1097" s="3" t="str">
        <f>_xlfn.XLOOKUP(B1097,'[1]daily break down'!$D:$D,'[1]daily break down'!$E:$E,"")</f>
        <v>Douala</v>
      </c>
      <c r="D1097" s="1" t="s">
        <v>11</v>
      </c>
      <c r="E1097" s="1" t="s">
        <v>12</v>
      </c>
      <c r="F1097" s="3" t="s">
        <v>31</v>
      </c>
      <c r="G1097" s="1" t="s">
        <v>32</v>
      </c>
      <c r="H1097" s="34" t="str">
        <f>_xlfn.XLOOKUP(B1097,[2]CALCULATION!$B:$B,[2]CALCULATION!$H:$H,"")</f>
        <v>ZTE</v>
      </c>
      <c r="I1097" s="28">
        <v>0</v>
      </c>
      <c r="J1097" s="28">
        <v>0</v>
      </c>
      <c r="K1097" s="28">
        <v>0</v>
      </c>
      <c r="L1097" s="28">
        <v>0</v>
      </c>
      <c r="M1097" s="28">
        <v>3.7935211581101344E-2</v>
      </c>
      <c r="N1097" s="28">
        <v>0</v>
      </c>
      <c r="O1097" s="28">
        <v>0</v>
      </c>
      <c r="P1097" s="28">
        <v>0</v>
      </c>
      <c r="Q1097" s="28">
        <v>0</v>
      </c>
      <c r="R1097" s="28">
        <v>0</v>
      </c>
      <c r="S1097" s="93">
        <v>0</v>
      </c>
      <c r="T1097" s="93">
        <f>_xlfn.XLOOKUP(B1097,'[3]Nur des jours'!$B:$B,'[3]Nur des jours'!$U:$U,"")</f>
        <v>13.868556899607057</v>
      </c>
      <c r="U1097" s="93">
        <v>12.535402630460029</v>
      </c>
      <c r="V1097" s="93">
        <v>13.868556899607057</v>
      </c>
      <c r="W1097" s="93">
        <v>13.868556899607057</v>
      </c>
      <c r="X1097" s="93">
        <v>13.868556899607057</v>
      </c>
      <c r="Y1097" s="93">
        <v>13.868556899607057</v>
      </c>
      <c r="Z1097" s="93">
        <v>27.095532526902431</v>
      </c>
      <c r="AA1097" s="93">
        <v>0</v>
      </c>
      <c r="AB1097" s="93">
        <v>0</v>
      </c>
      <c r="AC1097" s="93">
        <f>_xlfn.XLOOKUP(B1097,'[3]Nur des jours'!$B:$B,'[3]Nur des jours'!$N:$N,"")</f>
        <v>0</v>
      </c>
      <c r="AD1097" s="93">
        <v>0</v>
      </c>
      <c r="AE1097" s="93">
        <v>0</v>
      </c>
      <c r="AF1097" s="93">
        <v>0</v>
      </c>
      <c r="AG1097" s="93"/>
      <c r="AH1097" s="93">
        <v>0</v>
      </c>
      <c r="AI1097" s="93">
        <v>0</v>
      </c>
      <c r="AJ1097" s="93">
        <v>0</v>
      </c>
      <c r="AK1097" s="93">
        <v>0</v>
      </c>
      <c r="AL1097" s="93">
        <v>0</v>
      </c>
      <c r="AM1097" s="49" t="s">
        <v>5559</v>
      </c>
      <c r="AN1097" s="49"/>
      <c r="AO1097" s="48" t="str" cm="1">
        <f t="array" ref="AO1097">IFERROR(_xlfn.IFS(
AQ1097="MPR ISSUE","PDH",
AQ1097="BSS Hardware Issue","BSS",
AQ1097="Sites strategiques, MLL, Pylone, etc.","ENVTECH",
AQ1097="AKTIVCO DEFAUT GE &amp; POWER Cabinet","AKTIVCO",
AQ1097="AKTIVCO Coupure ENEO &amp; Baisse de tension","AKTIVCO GRID ONLY",
AQ1097="Coupure ENEO &amp; Baisse de tension","IHS GRID ONLY",
AQ1097="Defaut GE &amp; POWER Cabinet","IHS",
AQ1097="Sharing","Partners",
AQ1097="Sites strategiques &amp; DataCenter","SST &amp; DC",
AQ1097="Exclu","Exclu",
AQ1097="SAT","SAT",
AQ1097="SPARE-ISSUE","SPARE-ISSUE",
AQ1097="Fiber CAmtel","TRANS_FO_CAMTEL",
AQ1097="Fiber AOF","Fiber AOF",
AQ1097="Projet OCM (HUAWEI)","TRAVAUX-HUAWEI",
AQ1097="Projet OCM (NOKIA)","TRAVAUX-NOKIA",
AQ1097="ACCESS-ISSUE","ACCESS-ISSUE",
AQ1097="Projet OCM (ZTE, NOKIA, autres projets)","TRAVAUX OCM",
AQ1097="No root CAuse","No root cause",
AQ1097="ODU HS","PDH",
AQ1097="IP &amp; VLAN","PDH",
AQ1097="Warehouse HUAWEI","SPARE-ISSUE",
AQ1097="SPARE-HS","SPARE-ISSUE",
AQ1097="Power Telco","BSS",AQ1097="no impacts","no impacts"
),"")</f>
        <v>No root cause</v>
      </c>
      <c r="AP1097" s="48" t="str" cm="1">
        <f t="array" ref="AP1097">IFERROR(_xlfn.IFS(
AQ1097="MPR ISSUE","TX ISSUE",
AQ1097="BSS Hardware Issue","RAN ISSUE",
AQ1097="Sites strategiques, MLL, Pylone, etc.","ENVTECH",
AQ1097="AKTIVCO DEFAUT GE &amp; POWER Cabinet","POWER ISSUE",
AQ1097="AKTIVCO Coupure ENEO &amp; Baisse de tension","POWER ISSUE",
AQ1097="Coupure ENEO &amp; Baisse de tension","POWER ISSUE",
AQ1097="Defaut GE &amp; POWER Cabinet","POWER ISSUE",
AQ1097="Sharing","POWER ISSUE",
AQ1097="Sites strategiques &amp; DataCenter","POWER ISSUE",
AQ1097="Exclu","Exclu",
AQ1097="SAT","TX ISSUE",
AQ1097="SPARE-ISSUE","SPARE-ISSUE",
AQ1097="Fiber CAmtel","TX ISSUE",
AQ1097="Fiber AOF","TX ISSUE",
AQ1097="Projet OCM (HUAWEI)","TRAVAUX-HUAWEI",
AQ1097="Projet OCM (NOKIA)","TRAVAUX -NOKIA",
AQ1097="ACCESS-ISSUE","ACCESS-ISSUE",
AQ1097="Projet OCM (ZTE, NOKIA, autres projets)","TRAVAUX OCM",
AQ1097="No root CAuse","No root cause",
AQ1097="ODU HS","TX ISSUE",
AQ1097="IP &amp; VLAN","TX ISSUE",
AQ1097="Warehouse HUAWEI","SPARE-ISSUE",
AQ1097="SPARE-HS","SPARE-ISSUE",
AQ1097="Power Telco","RAN ISSUE",AQ1097="no impacts","no impacts"
),"")</f>
        <v>No root cause</v>
      </c>
      <c r="AQ1097" s="127" t="s">
        <v>5344</v>
      </c>
      <c r="AR1097" s="48" t="str" cm="1">
        <f t="array" ref="AR1097">IFERROR(_xlfn.IFS(
AQ1097="MPR ISSUE","ACTIVE",
AQ1097="BSS Hardware Issue","ACTIVE",
AQ1097="Sites strategiques, MLL, Pylone, etc.","PASSIVE",
AQ1097="AKTIVCO DEFAUT GE &amp; POWER Cabinet","PASSIVE",
AQ1097="AKTIVCO Coupure ENEO &amp; Baisse de tension","PASSIVE",
AQ1097="Coupure ENEO &amp; Baisse de tension","PASSIVE",
AQ1097="Defaut GE &amp; POWER Cabinet","PASSIVE",
AQ1097="Sharing","PASSIVE",
AQ1097="Sites strategiques &amp; DataCenter","PASSIVE",
AQ1097="Exclu","Exclu",
AQ1097="SAT","ACTIVE",
AQ1097="SPARE-ISSUE","SPARE-ISSUE",
AQ1097="Fiber CAmtel","ACTIVE",
AQ1097="Fiber AOF","ACTIVE",
AQ1097="Projet OCM (HUAWEI)","PLANNED WORKS",
AQ1097="Projet OCM (NOKIA)","PLANNED WORKS",
AQ1097="ACCESS-ISSUE","ACCESS-ISSUE",
AQ1097="Projet OCM (ZTE, NOKIA, autres projets)","PLANNED WORKS",
AQ1097="No root CAuse","No root cause",
AQ1097="ODU HS","ACTIVE",
AQ1097="IP &amp; VLAN","ACTIVE",
AQ1097="Warehouse HUAWEI","SPARE-ISSUE",
AQ1097="SPARE-HS","SPARE-ISSUE",
AQ1097="Power Telco","ACTIVE", AQ1097="no impacts","no impacts"
),"")</f>
        <v>No root cause</v>
      </c>
      <c r="AS1097" s="92" t="s">
        <v>5537</v>
      </c>
      <c r="AT1097" s="98" t="s">
        <v>3478</v>
      </c>
      <c r="AV1097" s="17" t="s">
        <v>5537</v>
      </c>
      <c r="AW1097" s="7" t="s">
        <v>5537</v>
      </c>
      <c r="AX1097" s="6" t="s">
        <v>5537</v>
      </c>
      <c r="AY1097" s="7"/>
      <c r="AZ1097" s="3" t="s">
        <v>5537</v>
      </c>
      <c r="BA1097" s="18" t="s">
        <v>5537</v>
      </c>
      <c r="BB1097" s="18" t="s">
        <v>5537</v>
      </c>
      <c r="BC1097" s="18" t="s">
        <v>5537</v>
      </c>
      <c r="BD1097" s="18" t="s">
        <v>5537</v>
      </c>
      <c r="BE1097" s="18" t="s">
        <v>5537</v>
      </c>
      <c r="BF1097" s="18" t="s">
        <v>5537</v>
      </c>
      <c r="BG1097" s="18" t="s">
        <v>5537</v>
      </c>
      <c r="BH1097" s="18" t="s">
        <v>5537</v>
      </c>
      <c r="BI1097" s="18" t="s">
        <v>5537</v>
      </c>
      <c r="BJ1097" s="18" t="s">
        <v>5537</v>
      </c>
      <c r="BK1097" s="18" t="s">
        <v>5537</v>
      </c>
      <c r="BL1097" s="9" t="s">
        <v>5537</v>
      </c>
      <c r="BM1097" s="14" t="s">
        <v>5537</v>
      </c>
      <c r="BN1097" s="14" t="s">
        <v>5537</v>
      </c>
      <c r="BO1097" s="14" t="str">
        <f>_xlfn.XLOOKUP(B1097,'[4]cell downs 18042026 17h'!$B:$B,'[4]cell downs 18042026 17h'!$B:$B,"")</f>
        <v/>
      </c>
      <c r="BP1097" s="14" t="str">
        <f>_xlfn.XLOOKUP(B1097,'[5]Cells Huawei 19042026 15h'!$B:$B,'[5]Cells Huawei 19042026 15h'!$B:$B,"")</f>
        <v/>
      </c>
      <c r="BQ1097" s="9" t="str">
        <f>_xlfn.XLOOKUP(B1097,'[6]cells down 19042026 9H40'!$B:$B,'[6]cells down 19042026 9H40'!$B:$B,"")</f>
        <v/>
      </c>
      <c r="BR1097" s="9" t="s">
        <v>3478</v>
      </c>
      <c r="BS1097" s="9" t="s">
        <v>302</v>
      </c>
      <c r="BT1097" s="108"/>
    </row>
    <row r="1098" spans="1:72" s="9" customFormat="1" x14ac:dyDescent="0.35">
      <c r="A1098" s="3" t="s">
        <v>2341</v>
      </c>
      <c r="B1098" s="25" t="s">
        <v>2342</v>
      </c>
      <c r="C1098" s="3" t="str">
        <f>_xlfn.XLOOKUP(B1098,'[1]daily break down'!$D:$D,'[1]daily break down'!$E:$E,"")</f>
        <v>Yaounde</v>
      </c>
      <c r="D1098" s="1" t="s">
        <v>357</v>
      </c>
      <c r="E1098" s="3" t="s">
        <v>36</v>
      </c>
      <c r="F1098" s="3" t="s">
        <v>37</v>
      </c>
      <c r="G1098" s="3" t="s">
        <v>115</v>
      </c>
      <c r="H1098" s="34" t="str">
        <f>_xlfn.XLOOKUP(B1098,[2]CALCULATION!$B:$B,[2]CALCULATION!$H:$H,"")</f>
        <v>ZTE</v>
      </c>
      <c r="I1098" s="28">
        <v>0</v>
      </c>
      <c r="J1098" s="28">
        <v>0</v>
      </c>
      <c r="K1098" s="28">
        <v>0</v>
      </c>
      <c r="L1098" s="28">
        <v>0</v>
      </c>
      <c r="M1098" s="28">
        <v>0</v>
      </c>
      <c r="N1098" s="28">
        <v>0</v>
      </c>
      <c r="O1098" s="28">
        <v>0</v>
      </c>
      <c r="P1098" s="28">
        <v>0</v>
      </c>
      <c r="Q1098" s="28">
        <v>0</v>
      </c>
      <c r="R1098" s="28">
        <v>0</v>
      </c>
      <c r="S1098" s="93">
        <v>0</v>
      </c>
      <c r="T1098" s="93">
        <f>_xlfn.XLOOKUP(B1098,'[3]Nur des jours'!$B:$B,'[3]Nur des jours'!$U:$U,"")</f>
        <v>21.382832096292301</v>
      </c>
      <c r="U1098" s="93">
        <v>0</v>
      </c>
      <c r="V1098" s="93">
        <v>12.949872015477991</v>
      </c>
      <c r="W1098" s="93">
        <v>21.382832096292301</v>
      </c>
      <c r="X1098" s="93">
        <v>0</v>
      </c>
      <c r="Y1098" s="93">
        <v>1.2388780451612715</v>
      </c>
      <c r="Z1098" s="93">
        <v>0</v>
      </c>
      <c r="AA1098" s="93">
        <v>0</v>
      </c>
      <c r="AB1098" s="93">
        <v>0</v>
      </c>
      <c r="AC1098" s="93">
        <f>_xlfn.XLOOKUP(B1098,'[3]Nur des jours'!$B:$B,'[3]Nur des jours'!$N:$N,"")</f>
        <v>0</v>
      </c>
      <c r="AD1098" s="93">
        <v>0</v>
      </c>
      <c r="AE1098" s="93">
        <v>0</v>
      </c>
      <c r="AF1098" s="93">
        <v>0</v>
      </c>
      <c r="AG1098" s="93"/>
      <c r="AH1098" s="93">
        <v>0</v>
      </c>
      <c r="AI1098" s="93">
        <v>0</v>
      </c>
      <c r="AJ1098" s="93">
        <v>0</v>
      </c>
      <c r="AK1098" s="93">
        <v>0</v>
      </c>
      <c r="AL1098" s="93">
        <v>0</v>
      </c>
      <c r="AM1098" s="49" t="s">
        <v>5559</v>
      </c>
      <c r="AN1098" s="49"/>
      <c r="AO1098" s="48" t="str" cm="1">
        <f t="array" ref="AO1098">IFERROR(_xlfn.IFS(
AQ1098="MPR ISSUE","PDH",
AQ1098="BSS Hardware Issue","BSS",
AQ1098="Sites strategiques, MLL, Pylone, etc.","ENVTECH",
AQ1098="AKTIVCO DEFAUT GE &amp; POWER Cabinet","AKTIVCO",
AQ1098="AKTIVCO Coupure ENEO &amp; Baisse de tension","AKTIVCO GRID ONLY",
AQ1098="Coupure ENEO &amp; Baisse de tension","IHS GRID ONLY",
AQ1098="Defaut GE &amp; POWER Cabinet","IHS",
AQ1098="Sharing","Partners",
AQ1098="Sites strategiques &amp; DataCenter","SST &amp; DC",
AQ1098="Exclu","Exclu",
AQ1098="SAT","SAT",
AQ1098="SPARE-ISSUE","SPARE-ISSUE",
AQ1098="Fiber CAmtel","TRANS_FO_CAMTEL",
AQ1098="Fiber AOF","Fiber AOF",
AQ1098="Projet OCM (HUAWEI)","TRAVAUX-HUAWEI",
AQ1098="Projet OCM (NOKIA)","TRAVAUX-NOKIA",
AQ1098="ACCESS-ISSUE","ACCESS-ISSUE",
AQ1098="Projet OCM (ZTE, NOKIA, autres projets)","TRAVAUX OCM",
AQ1098="No root CAuse","No root cause",
AQ1098="ODU HS","PDH",
AQ1098="IP &amp; VLAN","PDH",
AQ1098="Warehouse HUAWEI","SPARE-ISSUE",
AQ1098="SPARE-HS","SPARE-ISSUE",
AQ1098="Power Telco","BSS",AQ1098="no impacts","no impacts"
),"")</f>
        <v>No root cause</v>
      </c>
      <c r="AP1098" s="48" t="str" cm="1">
        <f t="array" ref="AP1098">IFERROR(_xlfn.IFS(
AQ1098="MPR ISSUE","TX ISSUE",
AQ1098="BSS Hardware Issue","RAN ISSUE",
AQ1098="Sites strategiques, MLL, Pylone, etc.","ENVTECH",
AQ1098="AKTIVCO DEFAUT GE &amp; POWER Cabinet","POWER ISSUE",
AQ1098="AKTIVCO Coupure ENEO &amp; Baisse de tension","POWER ISSUE",
AQ1098="Coupure ENEO &amp; Baisse de tension","POWER ISSUE",
AQ1098="Defaut GE &amp; POWER Cabinet","POWER ISSUE",
AQ1098="Sharing","POWER ISSUE",
AQ1098="Sites strategiques &amp; DataCenter","POWER ISSUE",
AQ1098="Exclu","Exclu",
AQ1098="SAT","TX ISSUE",
AQ1098="SPARE-ISSUE","SPARE-ISSUE",
AQ1098="Fiber CAmtel","TX ISSUE",
AQ1098="Fiber AOF","TX ISSUE",
AQ1098="Projet OCM (HUAWEI)","TRAVAUX-HUAWEI",
AQ1098="Projet OCM (NOKIA)","TRAVAUX -NOKIA",
AQ1098="ACCESS-ISSUE","ACCESS-ISSUE",
AQ1098="Projet OCM (ZTE, NOKIA, autres projets)","TRAVAUX OCM",
AQ1098="No root CAuse","No root cause",
AQ1098="ODU HS","TX ISSUE",
AQ1098="IP &amp; VLAN","TX ISSUE",
AQ1098="Warehouse HUAWEI","SPARE-ISSUE",
AQ1098="SPARE-HS","SPARE-ISSUE",
AQ1098="Power Telco","RAN ISSUE",AQ1098="no impacts","no impacts"
),"")</f>
        <v>No root cause</v>
      </c>
      <c r="AQ1098" s="67" t="s">
        <v>5344</v>
      </c>
      <c r="AR1098" s="48" t="str" cm="1">
        <f t="array" ref="AR1098">IFERROR(_xlfn.IFS(
AQ1098="MPR ISSUE","ACTIVE",
AQ1098="BSS Hardware Issue","ACTIVE",
AQ1098="Sites strategiques, MLL, Pylone, etc.","PASSIVE",
AQ1098="AKTIVCO DEFAUT GE &amp; POWER Cabinet","PASSIVE",
AQ1098="AKTIVCO Coupure ENEO &amp; Baisse de tension","PASSIVE",
AQ1098="Coupure ENEO &amp; Baisse de tension","PASSIVE",
AQ1098="Defaut GE &amp; POWER Cabinet","PASSIVE",
AQ1098="Sharing","PASSIVE",
AQ1098="Sites strategiques &amp; DataCenter","PASSIVE",
AQ1098="Exclu","Exclu",
AQ1098="SAT","ACTIVE",
AQ1098="SPARE-ISSUE","SPARE-ISSUE",
AQ1098="Fiber CAmtel","ACTIVE",
AQ1098="Fiber AOF","ACTIVE",
AQ1098="Projet OCM (HUAWEI)","PLANNED WORKS",
AQ1098="Projet OCM (NOKIA)","PLANNED WORKS",
AQ1098="ACCESS-ISSUE","ACCESS-ISSUE",
AQ1098="Projet OCM (ZTE, NOKIA, autres projets)","PLANNED WORKS",
AQ1098="No root CAuse","No root cause",
AQ1098="ODU HS","ACTIVE",
AQ1098="IP &amp; VLAN","ACTIVE",
AQ1098="Warehouse HUAWEI","SPARE-ISSUE",
AQ1098="SPARE-HS","SPARE-ISSUE",
AQ1098="Power Telco","ACTIVE", AQ1098="no impacts","no impacts"
),"")</f>
        <v>No root cause</v>
      </c>
      <c r="AS1098" s="92" t="s">
        <v>5537</v>
      </c>
      <c r="AT1098" s="98" t="s">
        <v>2342</v>
      </c>
      <c r="AV1098" s="17" t="s">
        <v>5537</v>
      </c>
      <c r="AW1098" s="7" t="s">
        <v>5537</v>
      </c>
      <c r="AX1098" s="6" t="s">
        <v>5537</v>
      </c>
      <c r="AY1098" s="7"/>
      <c r="AZ1098" s="3" t="s">
        <v>5537</v>
      </c>
      <c r="BA1098" s="18" t="s">
        <v>5537</v>
      </c>
      <c r="BB1098" s="18" t="s">
        <v>5537</v>
      </c>
      <c r="BC1098" s="18" t="s">
        <v>5537</v>
      </c>
      <c r="BD1098" s="18" t="s">
        <v>5537</v>
      </c>
      <c r="BE1098" s="18" t="s">
        <v>5537</v>
      </c>
      <c r="BF1098" s="18" t="s">
        <v>5537</v>
      </c>
      <c r="BG1098" s="18" t="s">
        <v>5537</v>
      </c>
      <c r="BH1098" s="18" t="s">
        <v>5537</v>
      </c>
      <c r="BI1098" s="18" t="s">
        <v>5537</v>
      </c>
      <c r="BJ1098" s="18" t="s">
        <v>5537</v>
      </c>
      <c r="BK1098" s="18" t="s">
        <v>5537</v>
      </c>
      <c r="BL1098" s="9" t="s">
        <v>5537</v>
      </c>
      <c r="BM1098" s="14" t="s">
        <v>5537</v>
      </c>
      <c r="BN1098" s="14" t="s">
        <v>5537</v>
      </c>
      <c r="BO1098" s="14" t="str">
        <f>_xlfn.XLOOKUP(B1098,'[4]cell downs 18042026 17h'!$B:$B,'[4]cell downs 18042026 17h'!$B:$B,"")</f>
        <v/>
      </c>
      <c r="BP1098" s="14" t="str">
        <f>_xlfn.XLOOKUP(B1098,'[5]Cells Huawei 19042026 15h'!$B:$B,'[5]Cells Huawei 19042026 15h'!$B:$B,"")</f>
        <v/>
      </c>
      <c r="BQ1098" s="9" t="str">
        <f>_xlfn.XLOOKUP(B1098,'[6]cells down 19042026 9H40'!$B:$B,'[6]cells down 19042026 9H40'!$B:$B,"")</f>
        <v/>
      </c>
      <c r="BR1098" s="9" t="s">
        <v>5537</v>
      </c>
      <c r="BS1098" s="9" t="s">
        <v>594</v>
      </c>
      <c r="BT1098" s="108"/>
    </row>
    <row r="1099" spans="1:72" s="9" customFormat="1" x14ac:dyDescent="0.35">
      <c r="A1099" s="1" t="s">
        <v>647</v>
      </c>
      <c r="B1099" s="8" t="s">
        <v>648</v>
      </c>
      <c r="C1099" s="3" t="str">
        <f>_xlfn.XLOOKUP(B1099,'[1]daily break down'!$D:$D,'[1]daily break down'!$E:$E,"")</f>
        <v>Douala</v>
      </c>
      <c r="D1099" s="1" t="s">
        <v>11</v>
      </c>
      <c r="E1099" s="1" t="s">
        <v>145</v>
      </c>
      <c r="F1099" s="3" t="s">
        <v>31</v>
      </c>
      <c r="G1099" s="1" t="s">
        <v>32</v>
      </c>
      <c r="H1099" s="34" t="str">
        <f>_xlfn.XLOOKUP(B1099,[2]CALCULATION!$B:$B,[2]CALCULATION!$H:$H,"")</f>
        <v>ZTE</v>
      </c>
      <c r="I1099" s="28">
        <v>0</v>
      </c>
      <c r="J1099" s="28">
        <v>0</v>
      </c>
      <c r="K1099" s="28">
        <v>0</v>
      </c>
      <c r="L1099" s="28">
        <v>1.3481714050902742</v>
      </c>
      <c r="M1099" s="28">
        <v>0</v>
      </c>
      <c r="N1099" s="28">
        <v>0.39581389309796733</v>
      </c>
      <c r="O1099" s="28">
        <v>0</v>
      </c>
      <c r="P1099" s="28">
        <v>0</v>
      </c>
      <c r="Q1099" s="28">
        <v>0</v>
      </c>
      <c r="R1099" s="28">
        <v>0</v>
      </c>
      <c r="S1099" s="93">
        <v>0</v>
      </c>
      <c r="T1099" s="93">
        <f>_xlfn.XLOOKUP(B1099,'[3]Nur des jours'!$B:$B,'[3]Nur des jours'!$U:$U,"")</f>
        <v>0.48110123761175499</v>
      </c>
      <c r="U1099" s="93">
        <v>0</v>
      </c>
      <c r="V1099" s="93">
        <v>0</v>
      </c>
      <c r="W1099" s="93">
        <v>0.48110123761175499</v>
      </c>
      <c r="X1099" s="93">
        <v>0</v>
      </c>
      <c r="Y1099" s="93">
        <v>0</v>
      </c>
      <c r="Z1099" s="93">
        <v>0</v>
      </c>
      <c r="AA1099" s="93">
        <v>0</v>
      </c>
      <c r="AB1099" s="93">
        <v>0</v>
      </c>
      <c r="AC1099" s="93">
        <f>_xlfn.XLOOKUP(B1099,'[3]Nur des jours'!$B:$B,'[3]Nur des jours'!$N:$N,"")</f>
        <v>0</v>
      </c>
      <c r="AD1099" s="93">
        <v>0</v>
      </c>
      <c r="AE1099" s="93">
        <v>0</v>
      </c>
      <c r="AF1099" s="93">
        <v>0</v>
      </c>
      <c r="AG1099" s="93"/>
      <c r="AH1099" s="93">
        <v>0</v>
      </c>
      <c r="AI1099" s="93">
        <v>0</v>
      </c>
      <c r="AJ1099" s="93">
        <v>0</v>
      </c>
      <c r="AK1099" s="93">
        <v>0</v>
      </c>
      <c r="AL1099" s="93">
        <v>0</v>
      </c>
      <c r="AM1099" s="49" t="s">
        <v>5559</v>
      </c>
      <c r="AN1099" s="49"/>
      <c r="AO1099" s="48" t="str" cm="1">
        <f t="array" ref="AO1099">IFERROR(_xlfn.IFS(
AQ1099="MPR ISSUE","PDH",
AQ1099="BSS Hardware Issue","BSS",
AQ1099="Sites strategiques, MLL, Pylone, etc.","ENVTECH",
AQ1099="AKTIVCO DEFAUT GE &amp; POWER Cabinet","AKTIVCO",
AQ1099="AKTIVCO Coupure ENEO &amp; Baisse de tension","AKTIVCO GRID ONLY",
AQ1099="Coupure ENEO &amp; Baisse de tension","IHS GRID ONLY",
AQ1099="Defaut GE &amp; POWER Cabinet","IHS",
AQ1099="Sharing","Partners",
AQ1099="Sites strategiques &amp; DataCenter","SST &amp; DC",
AQ1099="Exclu","Exclu",
AQ1099="SAT","SAT",
AQ1099="SPARE-ISSUE","SPARE-ISSUE",
AQ1099="Fiber CAmtel","TRANS_FO_CAMTEL",
AQ1099="Fiber AOF","Fiber AOF",
AQ1099="Projet OCM (HUAWEI)","TRAVAUX-HUAWEI",
AQ1099="Projet OCM (NOKIA)","TRAVAUX-NOKIA",
AQ1099="ACCESS-ISSUE","ACCESS-ISSUE",
AQ1099="Projet OCM (ZTE, NOKIA, autres projets)","TRAVAUX OCM",
AQ1099="No root CAuse","No root cause",
AQ1099="ODU HS","PDH",
AQ1099="IP &amp; VLAN","PDH",
AQ1099="Warehouse HUAWEI","SPARE-ISSUE",
AQ1099="SPARE-HS","SPARE-ISSUE",
AQ1099="Power Telco","BSS",AQ1099="no impacts","no impacts"
),"")</f>
        <v>No root cause</v>
      </c>
      <c r="AP1099" s="48" t="str" cm="1">
        <f t="array" ref="AP1099">IFERROR(_xlfn.IFS(
AQ1099="MPR ISSUE","TX ISSUE",
AQ1099="BSS Hardware Issue","RAN ISSUE",
AQ1099="Sites strategiques, MLL, Pylone, etc.","ENVTECH",
AQ1099="AKTIVCO DEFAUT GE &amp; POWER Cabinet","POWER ISSUE",
AQ1099="AKTIVCO Coupure ENEO &amp; Baisse de tension","POWER ISSUE",
AQ1099="Coupure ENEO &amp; Baisse de tension","POWER ISSUE",
AQ1099="Defaut GE &amp; POWER Cabinet","POWER ISSUE",
AQ1099="Sharing","POWER ISSUE",
AQ1099="Sites strategiques &amp; DataCenter","POWER ISSUE",
AQ1099="Exclu","Exclu",
AQ1099="SAT","TX ISSUE",
AQ1099="SPARE-ISSUE","SPARE-ISSUE",
AQ1099="Fiber CAmtel","TX ISSUE",
AQ1099="Fiber AOF","TX ISSUE",
AQ1099="Projet OCM (HUAWEI)","TRAVAUX-HUAWEI",
AQ1099="Projet OCM (NOKIA)","TRAVAUX -NOKIA",
AQ1099="ACCESS-ISSUE","ACCESS-ISSUE",
AQ1099="Projet OCM (ZTE, NOKIA, autres projets)","TRAVAUX OCM",
AQ1099="No root CAuse","No root cause",
AQ1099="ODU HS","TX ISSUE",
AQ1099="IP &amp; VLAN","TX ISSUE",
AQ1099="Warehouse HUAWEI","SPARE-ISSUE",
AQ1099="SPARE-HS","SPARE-ISSUE",
AQ1099="Power Telco","RAN ISSUE",AQ1099="no impacts","no impacts"
),"")</f>
        <v>No root cause</v>
      </c>
      <c r="AQ1099" s="127" t="s">
        <v>5344</v>
      </c>
      <c r="AR1099" s="48" t="str" cm="1">
        <f t="array" ref="AR1099">IFERROR(_xlfn.IFS(
AQ1099="MPR ISSUE","ACTIVE",
AQ1099="BSS Hardware Issue","ACTIVE",
AQ1099="Sites strategiques, MLL, Pylone, etc.","PASSIVE",
AQ1099="AKTIVCO DEFAUT GE &amp; POWER Cabinet","PASSIVE",
AQ1099="AKTIVCO Coupure ENEO &amp; Baisse de tension","PASSIVE",
AQ1099="Coupure ENEO &amp; Baisse de tension","PASSIVE",
AQ1099="Defaut GE &amp; POWER Cabinet","PASSIVE",
AQ1099="Sharing","PASSIVE",
AQ1099="Sites strategiques &amp; DataCenter","PASSIVE",
AQ1099="Exclu","Exclu",
AQ1099="SAT","ACTIVE",
AQ1099="SPARE-ISSUE","SPARE-ISSUE",
AQ1099="Fiber CAmtel","ACTIVE",
AQ1099="Fiber AOF","ACTIVE",
AQ1099="Projet OCM (HUAWEI)","PLANNED WORKS",
AQ1099="Projet OCM (NOKIA)","PLANNED WORKS",
AQ1099="ACCESS-ISSUE","ACCESS-ISSUE",
AQ1099="Projet OCM (ZTE, NOKIA, autres projets)","PLANNED WORKS",
AQ1099="No root CAuse","No root cause",
AQ1099="ODU HS","ACTIVE",
AQ1099="IP &amp; VLAN","ACTIVE",
AQ1099="Warehouse HUAWEI","SPARE-ISSUE",
AQ1099="SPARE-HS","SPARE-ISSUE",
AQ1099="Power Telco","ACTIVE", AQ1099="no impacts","no impacts"
),"")</f>
        <v>No root cause</v>
      </c>
      <c r="AS1099" s="92" t="s">
        <v>5537</v>
      </c>
      <c r="AT1099" s="98" t="s">
        <v>648</v>
      </c>
      <c r="AV1099" s="17" t="s">
        <v>5537</v>
      </c>
      <c r="AW1099" s="7" t="s">
        <v>5537</v>
      </c>
      <c r="AX1099" s="6" t="s">
        <v>5537</v>
      </c>
      <c r="AY1099" s="7"/>
      <c r="AZ1099" s="3" t="s">
        <v>5537</v>
      </c>
      <c r="BA1099" s="18" t="s">
        <v>5537</v>
      </c>
      <c r="BB1099" s="18" t="s">
        <v>5537</v>
      </c>
      <c r="BC1099" s="18" t="s">
        <v>5537</v>
      </c>
      <c r="BD1099" s="18" t="s">
        <v>5537</v>
      </c>
      <c r="BE1099" s="18" t="s">
        <v>5537</v>
      </c>
      <c r="BF1099" s="18" t="s">
        <v>5537</v>
      </c>
      <c r="BG1099" s="18" t="s">
        <v>5537</v>
      </c>
      <c r="BH1099" s="18" t="s">
        <v>5537</v>
      </c>
      <c r="BI1099" s="18" t="s">
        <v>5537</v>
      </c>
      <c r="BJ1099" s="18" t="s">
        <v>5537</v>
      </c>
      <c r="BK1099" s="18" t="s">
        <v>5537</v>
      </c>
      <c r="BL1099" s="9" t="s">
        <v>5537</v>
      </c>
      <c r="BM1099" s="14" t="s">
        <v>5537</v>
      </c>
      <c r="BN1099" s="14" t="s">
        <v>5537</v>
      </c>
      <c r="BO1099" s="14" t="str">
        <f>_xlfn.XLOOKUP(B1099,'[4]cell downs 18042026 17h'!$B:$B,'[4]cell downs 18042026 17h'!$B:$B,"")</f>
        <v/>
      </c>
      <c r="BP1099" s="14" t="str">
        <f>_xlfn.XLOOKUP(B1099,'[5]Cells Huawei 19042026 15h'!$B:$B,'[5]Cells Huawei 19042026 15h'!$B:$B,"")</f>
        <v/>
      </c>
      <c r="BQ1099" s="9" t="str">
        <f>_xlfn.XLOOKUP(B1099,'[6]cells down 19042026 9H40'!$B:$B,'[6]cells down 19042026 9H40'!$B:$B,"")</f>
        <v/>
      </c>
      <c r="BR1099" s="9" t="s">
        <v>648</v>
      </c>
      <c r="BS1099" s="9" t="s">
        <v>12</v>
      </c>
      <c r="BT1099" s="108"/>
    </row>
    <row r="1100" spans="1:72" s="9" customFormat="1" x14ac:dyDescent="0.35">
      <c r="A1100" s="1" t="s">
        <v>19</v>
      </c>
      <c r="B1100" s="8" t="s">
        <v>20</v>
      </c>
      <c r="C1100" s="3" t="str">
        <f>_xlfn.XLOOKUP(B1100,'[1]daily break down'!$D:$D,'[1]daily break down'!$E:$E,"")</f>
        <v>Garoua</v>
      </c>
      <c r="D1100" s="1" t="s">
        <v>21</v>
      </c>
      <c r="E1100" s="1" t="s">
        <v>22</v>
      </c>
      <c r="F1100" s="3" t="s">
        <v>23</v>
      </c>
      <c r="G1100" s="1" t="s">
        <v>24</v>
      </c>
      <c r="H1100" s="32" t="str">
        <f>_xlfn.XLOOKUP(B1100,[2]CALCULATION!$B:$B,[2]CALCULATION!$H:$H,"")</f>
        <v>Huawei</v>
      </c>
      <c r="I1100" s="28">
        <v>0</v>
      </c>
      <c r="J1100" s="28">
        <v>0</v>
      </c>
      <c r="K1100" s="28">
        <v>2.9168378834185131</v>
      </c>
      <c r="L1100" s="28">
        <v>0</v>
      </c>
      <c r="M1100" s="28">
        <v>0</v>
      </c>
      <c r="N1100" s="28">
        <v>0</v>
      </c>
      <c r="O1100" s="28">
        <v>0</v>
      </c>
      <c r="P1100" s="28">
        <v>0</v>
      </c>
      <c r="Q1100" s="28">
        <v>1.9651581044022677</v>
      </c>
      <c r="R1100" s="28">
        <v>0</v>
      </c>
      <c r="S1100" s="93">
        <v>0</v>
      </c>
      <c r="T1100" s="93">
        <f>_xlfn.XLOOKUP(B1100,'[3]Nur des jours'!$B:$B,'[3]Nur des jours'!$U:$U,"")</f>
        <v>0</v>
      </c>
      <c r="U1100" s="93">
        <v>0</v>
      </c>
      <c r="V1100" s="93">
        <v>0</v>
      </c>
      <c r="W1100" s="93">
        <v>0</v>
      </c>
      <c r="X1100" s="93">
        <v>0</v>
      </c>
      <c r="Y1100" s="93">
        <v>0</v>
      </c>
      <c r="Z1100" s="93">
        <v>0</v>
      </c>
      <c r="AA1100" s="93">
        <v>0</v>
      </c>
      <c r="AB1100" s="93">
        <v>0.58864675986565196</v>
      </c>
      <c r="AC1100" s="93">
        <f>_xlfn.XLOOKUP(B1100,'[3]Nur des jours'!$B:$B,'[3]Nur des jours'!$N:$N,"")</f>
        <v>0</v>
      </c>
      <c r="AD1100" s="93">
        <v>0</v>
      </c>
      <c r="AE1100" s="93">
        <v>0</v>
      </c>
      <c r="AF1100" s="93">
        <v>0</v>
      </c>
      <c r="AG1100" s="93"/>
      <c r="AH1100" s="93">
        <v>0</v>
      </c>
      <c r="AI1100" s="93">
        <v>0</v>
      </c>
      <c r="AJ1100" s="93">
        <v>0</v>
      </c>
      <c r="AK1100" s="93">
        <v>0</v>
      </c>
      <c r="AL1100" s="93">
        <v>0</v>
      </c>
      <c r="AM1100" s="49" t="s">
        <v>5559</v>
      </c>
      <c r="AN1100" s="49"/>
      <c r="AO1100" s="48" t="str" cm="1">
        <f t="array" ref="AO1100">IFERROR(_xlfn.IFS(
AQ1100="MPR ISSUE","PDH",
AQ1100="BSS Hardware Issue","BSS",
AQ1100="Sites strategiques, MLL, Pylone, etc.","ENVTECH",
AQ1100="AKTIVCO DEFAUT GE &amp; POWER Cabinet","AKTIVCO",
AQ1100="AKTIVCO Coupure ENEO &amp; Baisse de tension","AKTIVCO GRID ONLY",
AQ1100="Coupure ENEO &amp; Baisse de tension","IHS GRID ONLY",
AQ1100="Defaut GE &amp; POWER Cabinet","IHS",
AQ1100="Sharing","Partners",
AQ1100="Sites strategiques &amp; DataCenter","SST &amp; DC",
AQ1100="Exclu","Exclu",
AQ1100="SAT","SAT",
AQ1100="SPARE-ISSUE","SPARE-ISSUE",
AQ1100="Fiber CAmtel","TRANS_FO_CAMTEL",
AQ1100="Fiber AOF","Fiber AOF",
AQ1100="Projet OCM (HUAWEI)","TRAVAUX-HUAWEI",
AQ1100="Projet OCM (NOKIA)","TRAVAUX-NOKIA",
AQ1100="ACCESS-ISSUE","ACCESS-ISSUE",
AQ1100="Projet OCM (ZTE, NOKIA, autres projets)","TRAVAUX OCM",
AQ1100="No root CAuse","No root cause",
AQ1100="ODU HS","PDH",
AQ1100="IP &amp; VLAN","PDH",
AQ1100="Warehouse HUAWEI","SPARE-ISSUE",
AQ1100="SPARE-HS","SPARE-ISSUE",
AQ1100="Power Telco","BSS",AQ1100="no impacts","no impacts"
),"")</f>
        <v>No root cause</v>
      </c>
      <c r="AP1100" s="48" t="str" cm="1">
        <f t="array" ref="AP1100">IFERROR(_xlfn.IFS(
AQ1100="MPR ISSUE","TX ISSUE",
AQ1100="BSS Hardware Issue","RAN ISSUE",
AQ1100="Sites strategiques, MLL, Pylone, etc.","ENVTECH",
AQ1100="AKTIVCO DEFAUT GE &amp; POWER Cabinet","POWER ISSUE",
AQ1100="AKTIVCO Coupure ENEO &amp; Baisse de tension","POWER ISSUE",
AQ1100="Coupure ENEO &amp; Baisse de tension","POWER ISSUE",
AQ1100="Defaut GE &amp; POWER Cabinet","POWER ISSUE",
AQ1100="Sharing","POWER ISSUE",
AQ1100="Sites strategiques &amp; DataCenter","POWER ISSUE",
AQ1100="Exclu","Exclu",
AQ1100="SAT","TX ISSUE",
AQ1100="SPARE-ISSUE","SPARE-ISSUE",
AQ1100="Fiber CAmtel","TX ISSUE",
AQ1100="Fiber AOF","TX ISSUE",
AQ1100="Projet OCM (HUAWEI)","TRAVAUX-HUAWEI",
AQ1100="Projet OCM (NOKIA)","TRAVAUX -NOKIA",
AQ1100="ACCESS-ISSUE","ACCESS-ISSUE",
AQ1100="Projet OCM (ZTE, NOKIA, autres projets)","TRAVAUX OCM",
AQ1100="No root CAuse","No root cause",
AQ1100="ODU HS","TX ISSUE",
AQ1100="IP &amp; VLAN","TX ISSUE",
AQ1100="Warehouse HUAWEI","SPARE-ISSUE",
AQ1100="SPARE-HS","SPARE-ISSUE",
AQ1100="Power Telco","RAN ISSUE",AQ1100="no impacts","no impacts"
),"")</f>
        <v>No root cause</v>
      </c>
      <c r="AQ1100" s="67" t="s">
        <v>5344</v>
      </c>
      <c r="AR1100" s="48" t="str" cm="1">
        <f t="array" ref="AR1100">IFERROR(_xlfn.IFS(
AQ1100="MPR ISSUE","ACTIVE",
AQ1100="BSS Hardware Issue","ACTIVE",
AQ1100="Sites strategiques, MLL, Pylone, etc.","PASSIVE",
AQ1100="AKTIVCO DEFAUT GE &amp; POWER Cabinet","PASSIVE",
AQ1100="AKTIVCO Coupure ENEO &amp; Baisse de tension","PASSIVE",
AQ1100="Coupure ENEO &amp; Baisse de tension","PASSIVE",
AQ1100="Defaut GE &amp; POWER Cabinet","PASSIVE",
AQ1100="Sharing","PASSIVE",
AQ1100="Sites strategiques &amp; DataCenter","PASSIVE",
AQ1100="Exclu","Exclu",
AQ1100="SAT","ACTIVE",
AQ1100="SPARE-ISSUE","SPARE-ISSUE",
AQ1100="Fiber CAmtel","ACTIVE",
AQ1100="Fiber AOF","ACTIVE",
AQ1100="Projet OCM (HUAWEI)","PLANNED WORKS",
AQ1100="Projet OCM (NOKIA)","PLANNED WORKS",
AQ1100="ACCESS-ISSUE","ACCESS-ISSUE",
AQ1100="Projet OCM (ZTE, NOKIA, autres projets)","PLANNED WORKS",
AQ1100="No root CAuse","No root cause",
AQ1100="ODU HS","ACTIVE",
AQ1100="IP &amp; VLAN","ACTIVE",
AQ1100="Warehouse HUAWEI","SPARE-ISSUE",
AQ1100="SPARE-HS","SPARE-ISSUE",
AQ1100="Power Telco","ACTIVE", AQ1100="no impacts","no impacts"
),"")</f>
        <v>No root cause</v>
      </c>
      <c r="AS1100" s="92" t="s">
        <v>5537</v>
      </c>
      <c r="AT1100" s="98" t="s">
        <v>20</v>
      </c>
      <c r="AV1100" s="17" t="s">
        <v>5537</v>
      </c>
      <c r="AW1100" s="7" t="s">
        <v>5537</v>
      </c>
      <c r="AX1100" s="6" t="s">
        <v>5537</v>
      </c>
      <c r="AY1100" s="7"/>
      <c r="AZ1100" s="3" t="s">
        <v>5537</v>
      </c>
      <c r="BA1100" s="18" t="s">
        <v>5537</v>
      </c>
      <c r="BB1100" s="18" t="s">
        <v>5537</v>
      </c>
      <c r="BC1100" s="18" t="s">
        <v>5537</v>
      </c>
      <c r="BD1100" s="18" t="s">
        <v>5537</v>
      </c>
      <c r="BE1100" s="18" t="s">
        <v>5537</v>
      </c>
      <c r="BF1100" s="18" t="s">
        <v>5537</v>
      </c>
      <c r="BG1100" s="18" t="s">
        <v>5537</v>
      </c>
      <c r="BH1100" s="18" t="s">
        <v>5537</v>
      </c>
      <c r="BI1100" s="18" t="s">
        <v>5537</v>
      </c>
      <c r="BJ1100" s="18" t="s">
        <v>5537</v>
      </c>
      <c r="BK1100" s="18" t="s">
        <v>5537</v>
      </c>
      <c r="BL1100" s="9" t="s">
        <v>5537</v>
      </c>
      <c r="BM1100" s="14" t="s">
        <v>5537</v>
      </c>
      <c r="BN1100" s="14" t="s">
        <v>5537</v>
      </c>
      <c r="BO1100" s="14" t="str">
        <f>_xlfn.XLOOKUP(B1100,'[4]cell downs 18042026 17h'!$B:$B,'[4]cell downs 18042026 17h'!$B:$B,"")</f>
        <v/>
      </c>
      <c r="BP1100" s="14" t="str">
        <f>_xlfn.XLOOKUP(B1100,'[5]Cells Huawei 19042026 15h'!$B:$B,'[5]Cells Huawei 19042026 15h'!$B:$B,"")</f>
        <v/>
      </c>
      <c r="BQ1100" s="9" t="str">
        <f>_xlfn.XLOOKUP(B1100,'[6]cells down 19042026 9H40'!$B:$B,'[6]cells down 19042026 9H40'!$B:$B,"")</f>
        <v/>
      </c>
      <c r="BR1100" s="9" t="s">
        <v>5537</v>
      </c>
      <c r="BS1100" s="9" t="s">
        <v>12</v>
      </c>
      <c r="BT1100" s="108"/>
    </row>
    <row r="1101" spans="1:72" s="9" customFormat="1" x14ac:dyDescent="0.35">
      <c r="A1101" s="1" t="s">
        <v>3719</v>
      </c>
      <c r="B1101" s="8" t="s">
        <v>3720</v>
      </c>
      <c r="C1101" s="3" t="str">
        <f>_xlfn.XLOOKUP(B1101,'[1]daily break down'!$D:$D,'[1]daily break down'!$E:$E,"")</f>
        <v>Maroua</v>
      </c>
      <c r="D1101" s="1" t="s">
        <v>21</v>
      </c>
      <c r="E1101" s="1" t="s">
        <v>22</v>
      </c>
      <c r="F1101" s="3" t="s">
        <v>55</v>
      </c>
      <c r="G1101" s="1" t="s">
        <v>84</v>
      </c>
      <c r="H1101" s="32" t="str">
        <f>_xlfn.XLOOKUP(B1101,[2]CALCULATION!$B:$B,[2]CALCULATION!$H:$H,"")</f>
        <v>Huawei</v>
      </c>
      <c r="I1101" s="28">
        <v>0</v>
      </c>
      <c r="J1101" s="28">
        <v>0</v>
      </c>
      <c r="K1101" s="28">
        <v>0</v>
      </c>
      <c r="L1101" s="28">
        <v>0</v>
      </c>
      <c r="M1101" s="28">
        <v>0</v>
      </c>
      <c r="N1101" s="28">
        <v>0</v>
      </c>
      <c r="O1101" s="28">
        <v>4.9046465372838757E-3</v>
      </c>
      <c r="P1101" s="28">
        <v>0</v>
      </c>
      <c r="Q1101" s="28">
        <v>0</v>
      </c>
      <c r="R1101" s="28">
        <v>0</v>
      </c>
      <c r="S1101" s="93">
        <v>1.4078119069836461</v>
      </c>
      <c r="T1101" s="93">
        <f>_xlfn.XLOOKUP(B1101,'[3]Nur des jours'!$B:$B,'[3]Nur des jours'!$U:$U,"")</f>
        <v>0</v>
      </c>
      <c r="U1101" s="93">
        <v>0</v>
      </c>
      <c r="V1101" s="93">
        <v>0</v>
      </c>
      <c r="W1101" s="93">
        <v>0</v>
      </c>
      <c r="X1101" s="93">
        <v>0</v>
      </c>
      <c r="Y1101" s="93">
        <v>0</v>
      </c>
      <c r="Z1101" s="93">
        <v>0.94877266125051007</v>
      </c>
      <c r="AA1101" s="93">
        <v>0.28152671124009443</v>
      </c>
      <c r="AB1101" s="93">
        <v>0</v>
      </c>
      <c r="AC1101" s="93">
        <f>_xlfn.XLOOKUP(B1101,'[3]Nur des jours'!$B:$B,'[3]Nur des jours'!$N:$N,"")</f>
        <v>0</v>
      </c>
      <c r="AD1101" s="93">
        <v>0</v>
      </c>
      <c r="AE1101" s="93">
        <v>0</v>
      </c>
      <c r="AF1101" s="93">
        <v>0</v>
      </c>
      <c r="AG1101" s="93"/>
      <c r="AH1101" s="93">
        <v>0</v>
      </c>
      <c r="AI1101" s="93">
        <v>0</v>
      </c>
      <c r="AJ1101" s="93">
        <v>0</v>
      </c>
      <c r="AK1101" s="93">
        <v>0</v>
      </c>
      <c r="AL1101" s="93">
        <v>0</v>
      </c>
      <c r="AM1101" s="49" t="s">
        <v>5559</v>
      </c>
      <c r="AN1101" s="49"/>
      <c r="AO1101" s="48" t="str" cm="1">
        <f t="array" ref="AO1101">IFERROR(_xlfn.IFS(
AQ1101="MPR ISSUE","PDH",
AQ1101="BSS Hardware Issue","BSS",
AQ1101="Sites strategiques, MLL, Pylone, etc.","ENVTECH",
AQ1101="AKTIVCO DEFAUT GE &amp; POWER Cabinet","AKTIVCO",
AQ1101="AKTIVCO Coupure ENEO &amp; Baisse de tension","AKTIVCO GRID ONLY",
AQ1101="Coupure ENEO &amp; Baisse de tension","IHS GRID ONLY",
AQ1101="Defaut GE &amp; POWER Cabinet","IHS",
AQ1101="Sharing","Partners",
AQ1101="Sites strategiques &amp; DataCenter","SST &amp; DC",
AQ1101="Exclu","Exclu",
AQ1101="SAT","SAT",
AQ1101="SPARE-ISSUE","SPARE-ISSUE",
AQ1101="Fiber CAmtel","TRANS_FO_CAMTEL",
AQ1101="Fiber AOF","Fiber AOF",
AQ1101="Projet OCM (HUAWEI)","TRAVAUX-HUAWEI",
AQ1101="Projet OCM (NOKIA)","TRAVAUX-NOKIA",
AQ1101="ACCESS-ISSUE","ACCESS-ISSUE",
AQ1101="Projet OCM (ZTE, NOKIA, autres projets)","TRAVAUX OCM",
AQ1101="No root CAuse","No root cause",
AQ1101="ODU HS","PDH",
AQ1101="IP &amp; VLAN","PDH",
AQ1101="Warehouse HUAWEI","SPARE-ISSUE",
AQ1101="SPARE-HS","SPARE-ISSUE",
AQ1101="Power Telco","BSS",AQ1101="no impacts","no impacts"
),"")</f>
        <v>No root cause</v>
      </c>
      <c r="AP1101" s="48" t="str" cm="1">
        <f t="array" ref="AP1101">IFERROR(_xlfn.IFS(
AQ1101="MPR ISSUE","TX ISSUE",
AQ1101="BSS Hardware Issue","RAN ISSUE",
AQ1101="Sites strategiques, MLL, Pylone, etc.","ENVTECH",
AQ1101="AKTIVCO DEFAUT GE &amp; POWER Cabinet","POWER ISSUE",
AQ1101="AKTIVCO Coupure ENEO &amp; Baisse de tension","POWER ISSUE",
AQ1101="Coupure ENEO &amp; Baisse de tension","POWER ISSUE",
AQ1101="Defaut GE &amp; POWER Cabinet","POWER ISSUE",
AQ1101="Sharing","POWER ISSUE",
AQ1101="Sites strategiques &amp; DataCenter","POWER ISSUE",
AQ1101="Exclu","Exclu",
AQ1101="SAT","TX ISSUE",
AQ1101="SPARE-ISSUE","SPARE-ISSUE",
AQ1101="Fiber CAmtel","TX ISSUE",
AQ1101="Fiber AOF","TX ISSUE",
AQ1101="Projet OCM (HUAWEI)","TRAVAUX-HUAWEI",
AQ1101="Projet OCM (NOKIA)","TRAVAUX -NOKIA",
AQ1101="ACCESS-ISSUE","ACCESS-ISSUE",
AQ1101="Projet OCM (ZTE, NOKIA, autres projets)","TRAVAUX OCM",
AQ1101="No root CAuse","No root cause",
AQ1101="ODU HS","TX ISSUE",
AQ1101="IP &amp; VLAN","TX ISSUE",
AQ1101="Warehouse HUAWEI","SPARE-ISSUE",
AQ1101="SPARE-HS","SPARE-ISSUE",
AQ1101="Power Telco","RAN ISSUE",AQ1101="no impacts","no impacts"
),"")</f>
        <v>No root cause</v>
      </c>
      <c r="AQ1101" s="67" t="s">
        <v>5344</v>
      </c>
      <c r="AR1101" s="48" t="str" cm="1">
        <f t="array" ref="AR1101">IFERROR(_xlfn.IFS(
AQ1101="MPR ISSUE","ACTIVE",
AQ1101="BSS Hardware Issue","ACTIVE",
AQ1101="Sites strategiques, MLL, Pylone, etc.","PASSIVE",
AQ1101="AKTIVCO DEFAUT GE &amp; POWER Cabinet","PASSIVE",
AQ1101="AKTIVCO Coupure ENEO &amp; Baisse de tension","PASSIVE",
AQ1101="Coupure ENEO &amp; Baisse de tension","PASSIVE",
AQ1101="Defaut GE &amp; POWER Cabinet","PASSIVE",
AQ1101="Sharing","PASSIVE",
AQ1101="Sites strategiques &amp; DataCenter","PASSIVE",
AQ1101="Exclu","Exclu",
AQ1101="SAT","ACTIVE",
AQ1101="SPARE-ISSUE","SPARE-ISSUE",
AQ1101="Fiber CAmtel","ACTIVE",
AQ1101="Fiber AOF","ACTIVE",
AQ1101="Projet OCM (HUAWEI)","PLANNED WORKS",
AQ1101="Projet OCM (NOKIA)","PLANNED WORKS",
AQ1101="ACCESS-ISSUE","ACCESS-ISSUE",
AQ1101="Projet OCM (ZTE, NOKIA, autres projets)","PLANNED WORKS",
AQ1101="No root CAuse","No root cause",
AQ1101="ODU HS","ACTIVE",
AQ1101="IP &amp; VLAN","ACTIVE",
AQ1101="Warehouse HUAWEI","SPARE-ISSUE",
AQ1101="SPARE-HS","SPARE-ISSUE",
AQ1101="Power Telco","ACTIVE", AQ1101="no impacts","no impacts"
),"")</f>
        <v>No root cause</v>
      </c>
      <c r="AS1101" s="92" t="s">
        <v>5537</v>
      </c>
      <c r="AT1101" s="98" t="s">
        <v>3720</v>
      </c>
      <c r="AV1101" s="17" t="s">
        <v>5537</v>
      </c>
      <c r="AW1101" s="7" t="s">
        <v>5537</v>
      </c>
      <c r="AX1101" s="6" t="s">
        <v>5537</v>
      </c>
      <c r="AY1101" s="7"/>
      <c r="AZ1101" s="3" t="s">
        <v>5537</v>
      </c>
      <c r="BA1101" s="18" t="s">
        <v>5537</v>
      </c>
      <c r="BB1101" s="18" t="s">
        <v>5537</v>
      </c>
      <c r="BC1101" s="18" t="s">
        <v>5537</v>
      </c>
      <c r="BD1101" s="18" t="s">
        <v>5537</v>
      </c>
      <c r="BE1101" s="18" t="s">
        <v>5537</v>
      </c>
      <c r="BF1101" s="18" t="s">
        <v>5537</v>
      </c>
      <c r="BG1101" s="18" t="s">
        <v>5537</v>
      </c>
      <c r="BH1101" s="18" t="s">
        <v>5537</v>
      </c>
      <c r="BI1101" s="18" t="s">
        <v>5537</v>
      </c>
      <c r="BJ1101" s="18" t="s">
        <v>5537</v>
      </c>
      <c r="BK1101" s="18" t="s">
        <v>5537</v>
      </c>
      <c r="BL1101" s="9" t="s">
        <v>5537</v>
      </c>
      <c r="BM1101" s="14" t="s">
        <v>5537</v>
      </c>
      <c r="BN1101" s="14" t="s">
        <v>5537</v>
      </c>
      <c r="BO1101" s="14" t="str">
        <f>_xlfn.XLOOKUP(B1101,'[4]cell downs 18042026 17h'!$B:$B,'[4]cell downs 18042026 17h'!$B:$B,"")</f>
        <v/>
      </c>
      <c r="BP1101" s="14" t="str">
        <f>_xlfn.XLOOKUP(B1101,'[5]Cells Huawei 19042026 15h'!$B:$B,'[5]Cells Huawei 19042026 15h'!$B:$B,"")</f>
        <v/>
      </c>
      <c r="BQ1101" s="9" t="str">
        <f>_xlfn.XLOOKUP(B1101,'[6]cells down 19042026 9H40'!$B:$B,'[6]cells down 19042026 9H40'!$B:$B,"")</f>
        <v/>
      </c>
      <c r="BR1101" s="9" t="s">
        <v>5537</v>
      </c>
      <c r="BS1101" s="9" t="s">
        <v>5537</v>
      </c>
      <c r="BT1101" s="108"/>
    </row>
    <row r="1102" spans="1:72" s="9" customFormat="1" x14ac:dyDescent="0.35">
      <c r="A1102" s="1" t="s">
        <v>3395</v>
      </c>
      <c r="B1102" s="8" t="s">
        <v>3396</v>
      </c>
      <c r="C1102" s="3" t="str">
        <f>_xlfn.XLOOKUP(B1102,'[1]daily break down'!$D:$D,'[1]daily break down'!$E:$E,"")</f>
        <v>LITTORAL</v>
      </c>
      <c r="D1102" s="1"/>
      <c r="E1102" s="1"/>
      <c r="F1102" s="3" t="s">
        <v>31</v>
      </c>
      <c r="G1102" s="1" t="s">
        <v>484</v>
      </c>
      <c r="H1102" s="34" t="str">
        <f>_xlfn.XLOOKUP(B1102,[2]CALCULATION!$B:$B,[2]CALCULATION!$H:$H,"")</f>
        <v>ZTE</v>
      </c>
      <c r="I1102" s="28">
        <v>0</v>
      </c>
      <c r="J1102" s="28">
        <v>0</v>
      </c>
      <c r="K1102" s="28">
        <v>0</v>
      </c>
      <c r="L1102" s="28">
        <v>0</v>
      </c>
      <c r="M1102" s="28">
        <v>0</v>
      </c>
      <c r="N1102" s="28">
        <v>1.9424005444692714</v>
      </c>
      <c r="O1102" s="28">
        <v>0</v>
      </c>
      <c r="P1102" s="28">
        <v>0</v>
      </c>
      <c r="Q1102" s="28">
        <v>0</v>
      </c>
      <c r="R1102" s="28">
        <v>0</v>
      </c>
      <c r="S1102" s="93">
        <v>0</v>
      </c>
      <c r="T1102" s="93">
        <f>_xlfn.XLOOKUP(B1102,'[3]Nur des jours'!$B:$B,'[3]Nur des jours'!$U:$U,"")</f>
        <v>0</v>
      </c>
      <c r="U1102" s="93">
        <v>0</v>
      </c>
      <c r="V1102" s="93">
        <v>0</v>
      </c>
      <c r="W1102" s="93">
        <v>0</v>
      </c>
      <c r="X1102" s="93">
        <v>0</v>
      </c>
      <c r="Y1102" s="93">
        <v>0</v>
      </c>
      <c r="Z1102" s="93">
        <v>0</v>
      </c>
      <c r="AA1102" s="93">
        <v>0</v>
      </c>
      <c r="AB1102" s="93">
        <v>0</v>
      </c>
      <c r="AC1102" s="93">
        <f>_xlfn.XLOOKUP(B1102,'[3]Nur des jours'!$B:$B,'[3]Nur des jours'!$N:$N,"")</f>
        <v>0</v>
      </c>
      <c r="AD1102" s="93">
        <v>0</v>
      </c>
      <c r="AE1102" s="93">
        <v>0</v>
      </c>
      <c r="AF1102" s="93">
        <v>0</v>
      </c>
      <c r="AG1102" s="93"/>
      <c r="AH1102" s="93">
        <v>0</v>
      </c>
      <c r="AI1102" s="93">
        <v>0</v>
      </c>
      <c r="AJ1102" s="93">
        <v>0</v>
      </c>
      <c r="AK1102" s="93">
        <v>0</v>
      </c>
      <c r="AL1102" s="93">
        <v>0</v>
      </c>
      <c r="AM1102" s="49" t="s">
        <v>5559</v>
      </c>
      <c r="AN1102" s="49"/>
      <c r="AO1102" s="48" t="str" cm="1">
        <f t="array" ref="AO1102">IFERROR(_xlfn.IFS(
AQ1102="MPR ISSUE","PDH",
AQ1102="BSS Hardware Issue","BSS",
AQ1102="Sites strategiques, MLL, Pylone, etc.","ENVTECH",
AQ1102="AKTIVCO DEFAUT GE &amp; POWER Cabinet","AKTIVCO",
AQ1102="AKTIVCO Coupure ENEO &amp; Baisse de tension","AKTIVCO GRID ONLY",
AQ1102="Coupure ENEO &amp; Baisse de tension","IHS GRID ONLY",
AQ1102="Defaut GE &amp; POWER Cabinet","IHS",
AQ1102="Sharing","Partners",
AQ1102="Sites strategiques &amp; DataCenter","SST &amp; DC",
AQ1102="Exclu","Exclu",
AQ1102="SAT","SAT",
AQ1102="SPARE-ISSUE","SPARE-ISSUE",
AQ1102="Fiber CAmtel","TRANS_FO_CAMTEL",
AQ1102="Fiber AOF","Fiber AOF",
AQ1102="Projet OCM (HUAWEI)","TRAVAUX-HUAWEI",
AQ1102="Projet OCM (NOKIA)","TRAVAUX-NOKIA",
AQ1102="ACCESS-ISSUE","ACCESS-ISSUE",
AQ1102="Projet OCM (ZTE, NOKIA, autres projets)","TRAVAUX OCM",
AQ1102="No root CAuse","No root cause",
AQ1102="ODU HS","PDH",
AQ1102="IP &amp; VLAN","PDH",
AQ1102="Warehouse HUAWEI","SPARE-ISSUE",
AQ1102="SPARE-HS","SPARE-ISSUE",
AQ1102="Power Telco","BSS",AQ1102="no impacts","no impacts"
),"")</f>
        <v>No root cause</v>
      </c>
      <c r="AP1102" s="48" t="str" cm="1">
        <f t="array" ref="AP1102">IFERROR(_xlfn.IFS(
AQ1102="MPR ISSUE","TX ISSUE",
AQ1102="BSS Hardware Issue","RAN ISSUE",
AQ1102="Sites strategiques, MLL, Pylone, etc.","ENVTECH",
AQ1102="AKTIVCO DEFAUT GE &amp; POWER Cabinet","POWER ISSUE",
AQ1102="AKTIVCO Coupure ENEO &amp; Baisse de tension","POWER ISSUE",
AQ1102="Coupure ENEO &amp; Baisse de tension","POWER ISSUE",
AQ1102="Defaut GE &amp; POWER Cabinet","POWER ISSUE",
AQ1102="Sharing","POWER ISSUE",
AQ1102="Sites strategiques &amp; DataCenter","POWER ISSUE",
AQ1102="Exclu","Exclu",
AQ1102="SAT","TX ISSUE",
AQ1102="SPARE-ISSUE","SPARE-ISSUE",
AQ1102="Fiber CAmtel","TX ISSUE",
AQ1102="Fiber AOF","TX ISSUE",
AQ1102="Projet OCM (HUAWEI)","TRAVAUX-HUAWEI",
AQ1102="Projet OCM (NOKIA)","TRAVAUX -NOKIA",
AQ1102="ACCESS-ISSUE","ACCESS-ISSUE",
AQ1102="Projet OCM (ZTE, NOKIA, autres projets)","TRAVAUX OCM",
AQ1102="No root CAuse","No root cause",
AQ1102="ODU HS","TX ISSUE",
AQ1102="IP &amp; VLAN","TX ISSUE",
AQ1102="Warehouse HUAWEI","SPARE-ISSUE",
AQ1102="SPARE-HS","SPARE-ISSUE",
AQ1102="Power Telco","RAN ISSUE",AQ1102="no impacts","no impacts"
),"")</f>
        <v>No root cause</v>
      </c>
      <c r="AQ1102" s="67" t="s">
        <v>5344</v>
      </c>
      <c r="AR1102" s="48" t="str" cm="1">
        <f t="array" ref="AR1102">IFERROR(_xlfn.IFS(
AQ1102="MPR ISSUE","ACTIVE",
AQ1102="BSS Hardware Issue","ACTIVE",
AQ1102="Sites strategiques, MLL, Pylone, etc.","PASSIVE",
AQ1102="AKTIVCO DEFAUT GE &amp; POWER Cabinet","PASSIVE",
AQ1102="AKTIVCO Coupure ENEO &amp; Baisse de tension","PASSIVE",
AQ1102="Coupure ENEO &amp; Baisse de tension","PASSIVE",
AQ1102="Defaut GE &amp; POWER Cabinet","PASSIVE",
AQ1102="Sharing","PASSIVE",
AQ1102="Sites strategiques &amp; DataCenter","PASSIVE",
AQ1102="Exclu","Exclu",
AQ1102="SAT","ACTIVE",
AQ1102="SPARE-ISSUE","SPARE-ISSUE",
AQ1102="Fiber CAmtel","ACTIVE",
AQ1102="Fiber AOF","ACTIVE",
AQ1102="Projet OCM (HUAWEI)","PLANNED WORKS",
AQ1102="Projet OCM (NOKIA)","PLANNED WORKS",
AQ1102="ACCESS-ISSUE","ACCESS-ISSUE",
AQ1102="Projet OCM (ZTE, NOKIA, autres projets)","PLANNED WORKS",
AQ1102="No root CAuse","No root cause",
AQ1102="ODU HS","ACTIVE",
AQ1102="IP &amp; VLAN","ACTIVE",
AQ1102="Warehouse HUAWEI","SPARE-ISSUE",
AQ1102="SPARE-HS","SPARE-ISSUE",
AQ1102="Power Telco","ACTIVE", AQ1102="no impacts","no impacts"
),"")</f>
        <v>No root cause</v>
      </c>
      <c r="AS1102" s="92" t="s">
        <v>5537</v>
      </c>
      <c r="AT1102" s="98" t="s">
        <v>3396</v>
      </c>
      <c r="AV1102" s="17" t="s">
        <v>5537</v>
      </c>
      <c r="AW1102" s="7" t="s">
        <v>5537</v>
      </c>
      <c r="AX1102" s="6" t="s">
        <v>5537</v>
      </c>
      <c r="AY1102" s="7"/>
      <c r="AZ1102" s="3" t="s">
        <v>5537</v>
      </c>
      <c r="BA1102" s="18" t="s">
        <v>5537</v>
      </c>
      <c r="BB1102" s="18" t="s">
        <v>5537</v>
      </c>
      <c r="BC1102" s="18" t="s">
        <v>5537</v>
      </c>
      <c r="BD1102" s="18" t="s">
        <v>5537</v>
      </c>
      <c r="BE1102" s="18" t="s">
        <v>5537</v>
      </c>
      <c r="BF1102" s="18" t="s">
        <v>5537</v>
      </c>
      <c r="BG1102" s="18" t="s">
        <v>5537</v>
      </c>
      <c r="BH1102" s="18" t="s">
        <v>5537</v>
      </c>
      <c r="BI1102" s="18" t="s">
        <v>5537</v>
      </c>
      <c r="BJ1102" s="18" t="s">
        <v>5537</v>
      </c>
      <c r="BK1102" s="18" t="s">
        <v>5537</v>
      </c>
      <c r="BL1102" s="9" t="s">
        <v>5537</v>
      </c>
      <c r="BM1102" s="14" t="s">
        <v>5537</v>
      </c>
      <c r="BN1102" s="14" t="s">
        <v>5537</v>
      </c>
      <c r="BO1102" s="14" t="str">
        <f>_xlfn.XLOOKUP(B1102,'[4]cell downs 18042026 17h'!$B:$B,'[4]cell downs 18042026 17h'!$B:$B,"")</f>
        <v/>
      </c>
      <c r="BP1102" s="14" t="str">
        <f>_xlfn.XLOOKUP(B1102,'[5]Cells Huawei 19042026 15h'!$B:$B,'[5]Cells Huawei 19042026 15h'!$B:$B,"")</f>
        <v/>
      </c>
      <c r="BQ1102" s="9" t="str">
        <f>_xlfn.XLOOKUP(B1102,'[6]cells down 19042026 9H40'!$B:$B,'[6]cells down 19042026 9H40'!$B:$B,"")</f>
        <v/>
      </c>
      <c r="BR1102" s="9" t="s">
        <v>5537</v>
      </c>
      <c r="BS1102" s="9" t="s">
        <v>12</v>
      </c>
      <c r="BT1102" s="108"/>
    </row>
    <row r="1103" spans="1:72" s="9" customFormat="1" x14ac:dyDescent="0.35">
      <c r="A1103" s="1" t="s">
        <v>836</v>
      </c>
      <c r="B1103" s="8" t="s">
        <v>837</v>
      </c>
      <c r="C1103" s="3" t="str">
        <f>_xlfn.XLOOKUP(B1103,'[1]daily break down'!$D:$D,'[1]daily break down'!$E:$E,"")</f>
        <v>LITTORAL</v>
      </c>
      <c r="D1103" s="1" t="s">
        <v>11</v>
      </c>
      <c r="E1103" s="1" t="s">
        <v>12</v>
      </c>
      <c r="F1103" s="3" t="s">
        <v>69</v>
      </c>
      <c r="G1103" s="1" t="s">
        <v>502</v>
      </c>
      <c r="H1103" s="34" t="str">
        <f>_xlfn.XLOOKUP(B1103,[2]CALCULATION!$B:$B,[2]CALCULATION!$H:$H,"")</f>
        <v>ZTE</v>
      </c>
      <c r="I1103" s="28">
        <v>0</v>
      </c>
      <c r="J1103" s="28">
        <v>8.0382697976503312E-2</v>
      </c>
      <c r="K1103" s="28">
        <v>0</v>
      </c>
      <c r="L1103" s="28">
        <v>0</v>
      </c>
      <c r="M1103" s="28">
        <v>0</v>
      </c>
      <c r="N1103" s="28">
        <v>0</v>
      </c>
      <c r="O1103" s="28">
        <v>0</v>
      </c>
      <c r="P1103" s="28">
        <v>0</v>
      </c>
      <c r="Q1103" s="28">
        <v>0</v>
      </c>
      <c r="R1103" s="28">
        <v>0</v>
      </c>
      <c r="S1103" s="93">
        <v>0</v>
      </c>
      <c r="T1103" s="93">
        <f>_xlfn.XLOOKUP(B1103,'[3]Nur des jours'!$B:$B,'[3]Nur des jours'!$U:$U,"")</f>
        <v>1.1093418713420391E-2</v>
      </c>
      <c r="U1103" s="93">
        <v>0.142805472087389</v>
      </c>
      <c r="V1103" s="93">
        <v>0</v>
      </c>
      <c r="W1103" s="93">
        <v>1.1093418713420391E-2</v>
      </c>
      <c r="X1103" s="93">
        <v>0.1511879588965655</v>
      </c>
      <c r="Y1103" s="93">
        <v>0</v>
      </c>
      <c r="Z1103" s="93">
        <v>0</v>
      </c>
      <c r="AA1103" s="93">
        <v>0</v>
      </c>
      <c r="AB1103" s="93">
        <v>0</v>
      </c>
      <c r="AC1103" s="93">
        <f>_xlfn.XLOOKUP(B1103,'[3]Nur des jours'!$B:$B,'[3]Nur des jours'!$N:$N,"")</f>
        <v>0</v>
      </c>
      <c r="AD1103" s="93">
        <v>0</v>
      </c>
      <c r="AE1103" s="93">
        <v>0</v>
      </c>
      <c r="AF1103" s="93">
        <v>0</v>
      </c>
      <c r="AG1103" s="93"/>
      <c r="AH1103" s="93">
        <v>0</v>
      </c>
      <c r="AI1103" s="93">
        <v>0</v>
      </c>
      <c r="AJ1103" s="93">
        <v>0</v>
      </c>
      <c r="AK1103" s="93">
        <v>0</v>
      </c>
      <c r="AL1103" s="93">
        <v>0</v>
      </c>
      <c r="AM1103" s="49" t="s">
        <v>5559</v>
      </c>
      <c r="AN1103" s="49"/>
      <c r="AO1103" s="48" t="str" cm="1">
        <f t="array" ref="AO1103">IFERROR(_xlfn.IFS(
AQ1103="MPR ISSUE","PDH",
AQ1103="BSS Hardware Issue","BSS",
AQ1103="Sites strategiques, MLL, Pylone, etc.","ENVTECH",
AQ1103="AKTIVCO DEFAUT GE &amp; POWER Cabinet","AKTIVCO",
AQ1103="AKTIVCO Coupure ENEO &amp; Baisse de tension","AKTIVCO GRID ONLY",
AQ1103="Coupure ENEO &amp; Baisse de tension","IHS GRID ONLY",
AQ1103="Defaut GE &amp; POWER Cabinet","IHS",
AQ1103="Sharing","Partners",
AQ1103="Sites strategiques &amp; DataCenter","SST &amp; DC",
AQ1103="Exclu","Exclu",
AQ1103="SAT","SAT",
AQ1103="SPARE-ISSUE","SPARE-ISSUE",
AQ1103="Fiber CAmtel","TRANS_FO_CAMTEL",
AQ1103="Fiber AOF","Fiber AOF",
AQ1103="Projet OCM (HUAWEI)","TRAVAUX-HUAWEI",
AQ1103="Projet OCM (NOKIA)","TRAVAUX-NOKIA",
AQ1103="ACCESS-ISSUE","ACCESS-ISSUE",
AQ1103="Projet OCM (ZTE, NOKIA, autres projets)","TRAVAUX OCM",
AQ1103="No root CAuse","No root cause",
AQ1103="ODU HS","PDH",
AQ1103="IP &amp; VLAN","PDH",
AQ1103="Warehouse HUAWEI","SPARE-ISSUE",
AQ1103="SPARE-HS","SPARE-ISSUE",
AQ1103="Power Telco","BSS",AQ1103="no impacts","no impacts"
),"")</f>
        <v>No root cause</v>
      </c>
      <c r="AP1103" s="48" t="str" cm="1">
        <f t="array" ref="AP1103">IFERROR(_xlfn.IFS(
AQ1103="MPR ISSUE","TX ISSUE",
AQ1103="BSS Hardware Issue","RAN ISSUE",
AQ1103="Sites strategiques, MLL, Pylone, etc.","ENVTECH",
AQ1103="AKTIVCO DEFAUT GE &amp; POWER Cabinet","POWER ISSUE",
AQ1103="AKTIVCO Coupure ENEO &amp; Baisse de tension","POWER ISSUE",
AQ1103="Coupure ENEO &amp; Baisse de tension","POWER ISSUE",
AQ1103="Defaut GE &amp; POWER Cabinet","POWER ISSUE",
AQ1103="Sharing","POWER ISSUE",
AQ1103="Sites strategiques &amp; DataCenter","POWER ISSUE",
AQ1103="Exclu","Exclu",
AQ1103="SAT","TX ISSUE",
AQ1103="SPARE-ISSUE","SPARE-ISSUE",
AQ1103="Fiber CAmtel","TX ISSUE",
AQ1103="Fiber AOF","TX ISSUE",
AQ1103="Projet OCM (HUAWEI)","TRAVAUX-HUAWEI",
AQ1103="Projet OCM (NOKIA)","TRAVAUX -NOKIA",
AQ1103="ACCESS-ISSUE","ACCESS-ISSUE",
AQ1103="Projet OCM (ZTE, NOKIA, autres projets)","TRAVAUX OCM",
AQ1103="No root CAuse","No root cause",
AQ1103="ODU HS","TX ISSUE",
AQ1103="IP &amp; VLAN","TX ISSUE",
AQ1103="Warehouse HUAWEI","SPARE-ISSUE",
AQ1103="SPARE-HS","SPARE-ISSUE",
AQ1103="Power Telco","RAN ISSUE",AQ1103="no impacts","no impacts"
),"")</f>
        <v>No root cause</v>
      </c>
      <c r="AQ1103" s="127" t="s">
        <v>5344</v>
      </c>
      <c r="AR1103" s="48" t="str" cm="1">
        <f t="array" ref="AR1103">IFERROR(_xlfn.IFS(
AQ1103="MPR ISSUE","ACTIVE",
AQ1103="BSS Hardware Issue","ACTIVE",
AQ1103="Sites strategiques, MLL, Pylone, etc.","PASSIVE",
AQ1103="AKTIVCO DEFAUT GE &amp; POWER Cabinet","PASSIVE",
AQ1103="AKTIVCO Coupure ENEO &amp; Baisse de tension","PASSIVE",
AQ1103="Coupure ENEO &amp; Baisse de tension","PASSIVE",
AQ1103="Defaut GE &amp; POWER Cabinet","PASSIVE",
AQ1103="Sharing","PASSIVE",
AQ1103="Sites strategiques &amp; DataCenter","PASSIVE",
AQ1103="Exclu","Exclu",
AQ1103="SAT","ACTIVE",
AQ1103="SPARE-ISSUE","SPARE-ISSUE",
AQ1103="Fiber CAmtel","ACTIVE",
AQ1103="Fiber AOF","ACTIVE",
AQ1103="Projet OCM (HUAWEI)","PLANNED WORKS",
AQ1103="Projet OCM (NOKIA)","PLANNED WORKS",
AQ1103="ACCESS-ISSUE","ACCESS-ISSUE",
AQ1103="Projet OCM (ZTE, NOKIA, autres projets)","PLANNED WORKS",
AQ1103="No root CAuse","No root cause",
AQ1103="ODU HS","ACTIVE",
AQ1103="IP &amp; VLAN","ACTIVE",
AQ1103="Warehouse HUAWEI","SPARE-ISSUE",
AQ1103="SPARE-HS","SPARE-ISSUE",
AQ1103="Power Telco","ACTIVE", AQ1103="no impacts","no impacts"
),"")</f>
        <v>No root cause</v>
      </c>
      <c r="AS1103" s="92" t="s">
        <v>5537</v>
      </c>
      <c r="AT1103" s="98" t="s">
        <v>837</v>
      </c>
      <c r="AV1103" s="17" t="s">
        <v>5537</v>
      </c>
      <c r="AW1103" s="7" t="s">
        <v>5537</v>
      </c>
      <c r="AX1103" s="6" t="s">
        <v>5537</v>
      </c>
      <c r="AY1103" s="7"/>
      <c r="AZ1103" s="3" t="s">
        <v>5537</v>
      </c>
      <c r="BA1103" s="18" t="s">
        <v>5537</v>
      </c>
      <c r="BB1103" s="18" t="s">
        <v>5537</v>
      </c>
      <c r="BC1103" s="18" t="s">
        <v>5537</v>
      </c>
      <c r="BD1103" s="18" t="s">
        <v>5537</v>
      </c>
      <c r="BE1103" s="18" t="s">
        <v>5537</v>
      </c>
      <c r="BF1103" s="18" t="s">
        <v>5537</v>
      </c>
      <c r="BG1103" s="18" t="s">
        <v>5537</v>
      </c>
      <c r="BH1103" s="18" t="s">
        <v>5537</v>
      </c>
      <c r="BI1103" s="18" t="s">
        <v>5537</v>
      </c>
      <c r="BJ1103" s="18" t="s">
        <v>5537</v>
      </c>
      <c r="BK1103" s="18" t="s">
        <v>5537</v>
      </c>
      <c r="BL1103" s="9" t="s">
        <v>5537</v>
      </c>
      <c r="BM1103" s="14" t="s">
        <v>5537</v>
      </c>
      <c r="BN1103" s="14" t="s">
        <v>5537</v>
      </c>
      <c r="BO1103" s="14" t="str">
        <f>_xlfn.XLOOKUP(B1103,'[4]cell downs 18042026 17h'!$B:$B,'[4]cell downs 18042026 17h'!$B:$B,"")</f>
        <v/>
      </c>
      <c r="BP1103" s="14" t="str">
        <f>_xlfn.XLOOKUP(B1103,'[5]Cells Huawei 19042026 15h'!$B:$B,'[5]Cells Huawei 19042026 15h'!$B:$B,"")</f>
        <v/>
      </c>
      <c r="BQ1103" s="9" t="str">
        <f>_xlfn.XLOOKUP(B1103,'[6]cells down 19042026 9H40'!$B:$B,'[6]cells down 19042026 9H40'!$B:$B,"")</f>
        <v/>
      </c>
      <c r="BR1103" s="9" t="s">
        <v>837</v>
      </c>
      <c r="BS1103" s="9" t="s">
        <v>12</v>
      </c>
      <c r="BT1103" s="108"/>
    </row>
    <row r="1104" spans="1:72" s="9" customFormat="1" x14ac:dyDescent="0.35">
      <c r="A1104" s="1" t="s">
        <v>4274</v>
      </c>
      <c r="B1104" s="8" t="s">
        <v>4275</v>
      </c>
      <c r="C1104" s="3" t="str">
        <f>_xlfn.XLOOKUP(B1104,'[1]daily break down'!$D:$D,'[1]daily break down'!$E:$E,"")</f>
        <v>SUD-OUEST</v>
      </c>
      <c r="D1104" s="1"/>
      <c r="E1104" s="1"/>
      <c r="F1104" s="3" t="s">
        <v>13</v>
      </c>
      <c r="G1104" s="1" t="s">
        <v>14</v>
      </c>
      <c r="H1104" s="32" t="str">
        <f>_xlfn.XLOOKUP(B1104,[2]CALCULATION!$B:$B,[2]CALCULATION!$H:$H,"")</f>
        <v>Huawei</v>
      </c>
      <c r="I1104" s="28">
        <v>0</v>
      </c>
      <c r="J1104" s="28">
        <v>0.62319330656644789</v>
      </c>
      <c r="K1104" s="28">
        <v>0</v>
      </c>
      <c r="L1104" s="28">
        <v>0</v>
      </c>
      <c r="M1104" s="28">
        <v>0</v>
      </c>
      <c r="N1104" s="28">
        <v>0</v>
      </c>
      <c r="O1104" s="28">
        <v>0</v>
      </c>
      <c r="P1104" s="28">
        <v>0</v>
      </c>
      <c r="Q1104" s="28">
        <v>0</v>
      </c>
      <c r="R1104" s="28">
        <v>0</v>
      </c>
      <c r="S1104" s="93">
        <v>0</v>
      </c>
      <c r="T1104" s="93">
        <f>_xlfn.XLOOKUP(B1104,'[3]Nur des jours'!$B:$B,'[3]Nur des jours'!$U:$U,"")</f>
        <v>0</v>
      </c>
      <c r="U1104" s="93">
        <v>0</v>
      </c>
      <c r="V1104" s="93">
        <v>0</v>
      </c>
      <c r="W1104" s="93">
        <v>0</v>
      </c>
      <c r="X1104" s="93">
        <v>0</v>
      </c>
      <c r="Y1104" s="93">
        <v>10.332574272400141</v>
      </c>
      <c r="Z1104" s="93">
        <v>0</v>
      </c>
      <c r="AA1104" s="93">
        <v>0</v>
      </c>
      <c r="AB1104" s="93">
        <v>0</v>
      </c>
      <c r="AC1104" s="93">
        <f>_xlfn.XLOOKUP(B1104,'[3]Nur des jours'!$B:$B,'[3]Nur des jours'!$N:$N,"")</f>
        <v>0</v>
      </c>
      <c r="AD1104" s="93">
        <v>0</v>
      </c>
      <c r="AE1104" s="93">
        <v>0</v>
      </c>
      <c r="AF1104" s="93">
        <v>0</v>
      </c>
      <c r="AG1104" s="93"/>
      <c r="AH1104" s="93">
        <v>0</v>
      </c>
      <c r="AI1104" s="93">
        <v>0</v>
      </c>
      <c r="AJ1104" s="93">
        <v>0</v>
      </c>
      <c r="AK1104" s="93">
        <v>0</v>
      </c>
      <c r="AL1104" s="93">
        <v>0</v>
      </c>
      <c r="AM1104" s="49" t="s">
        <v>5559</v>
      </c>
      <c r="AN1104" s="49"/>
      <c r="AO1104" s="48" t="str" cm="1">
        <f t="array" ref="AO1104">IFERROR(_xlfn.IFS(
AQ1104="MPR ISSUE","PDH",
AQ1104="BSS Hardware Issue","BSS",
AQ1104="Sites strategiques, MLL, Pylone, etc.","ENVTECH",
AQ1104="AKTIVCO DEFAUT GE &amp; POWER Cabinet","AKTIVCO",
AQ1104="AKTIVCO Coupure ENEO &amp; Baisse de tension","AKTIVCO GRID ONLY",
AQ1104="Coupure ENEO &amp; Baisse de tension","IHS GRID ONLY",
AQ1104="Defaut GE &amp; POWER Cabinet","IHS",
AQ1104="Sharing","Partners",
AQ1104="Sites strategiques &amp; DataCenter","SST &amp; DC",
AQ1104="Exclu","Exclu",
AQ1104="SAT","SAT",
AQ1104="SPARE-ISSUE","SPARE-ISSUE",
AQ1104="Fiber CAmtel","TRANS_FO_CAMTEL",
AQ1104="Fiber AOF","Fiber AOF",
AQ1104="Projet OCM (HUAWEI)","TRAVAUX-HUAWEI",
AQ1104="Projet OCM (NOKIA)","TRAVAUX-NOKIA",
AQ1104="ACCESS-ISSUE","ACCESS-ISSUE",
AQ1104="Projet OCM (ZTE, NOKIA, autres projets)","TRAVAUX OCM",
AQ1104="No root CAuse","No root cause",
AQ1104="ODU HS","PDH",
AQ1104="IP &amp; VLAN","PDH",
AQ1104="Warehouse HUAWEI","SPARE-ISSUE",
AQ1104="SPARE-HS","SPARE-ISSUE",
AQ1104="Power Telco","BSS",AQ1104="no impacts","no impacts"
),"")</f>
        <v>No root cause</v>
      </c>
      <c r="AP1104" s="48" t="str" cm="1">
        <f t="array" ref="AP1104">IFERROR(_xlfn.IFS(
AQ1104="MPR ISSUE","TX ISSUE",
AQ1104="BSS Hardware Issue","RAN ISSUE",
AQ1104="Sites strategiques, MLL, Pylone, etc.","ENVTECH",
AQ1104="AKTIVCO DEFAUT GE &amp; POWER Cabinet","POWER ISSUE",
AQ1104="AKTIVCO Coupure ENEO &amp; Baisse de tension","POWER ISSUE",
AQ1104="Coupure ENEO &amp; Baisse de tension","POWER ISSUE",
AQ1104="Defaut GE &amp; POWER Cabinet","POWER ISSUE",
AQ1104="Sharing","POWER ISSUE",
AQ1104="Sites strategiques &amp; DataCenter","POWER ISSUE",
AQ1104="Exclu","Exclu",
AQ1104="SAT","TX ISSUE",
AQ1104="SPARE-ISSUE","SPARE-ISSUE",
AQ1104="Fiber CAmtel","TX ISSUE",
AQ1104="Fiber AOF","TX ISSUE",
AQ1104="Projet OCM (HUAWEI)","TRAVAUX-HUAWEI",
AQ1104="Projet OCM (NOKIA)","TRAVAUX -NOKIA",
AQ1104="ACCESS-ISSUE","ACCESS-ISSUE",
AQ1104="Projet OCM (ZTE, NOKIA, autres projets)","TRAVAUX OCM",
AQ1104="No root CAuse","No root cause",
AQ1104="ODU HS","TX ISSUE",
AQ1104="IP &amp; VLAN","TX ISSUE",
AQ1104="Warehouse HUAWEI","SPARE-ISSUE",
AQ1104="SPARE-HS","SPARE-ISSUE",
AQ1104="Power Telco","RAN ISSUE",AQ1104="no impacts","no impacts"
),"")</f>
        <v>No root cause</v>
      </c>
      <c r="AQ1104" s="67" t="s">
        <v>5344</v>
      </c>
      <c r="AR1104" s="48" t="str" cm="1">
        <f t="array" ref="AR1104">IFERROR(_xlfn.IFS(
AQ1104="MPR ISSUE","ACTIVE",
AQ1104="BSS Hardware Issue","ACTIVE",
AQ1104="Sites strategiques, MLL, Pylone, etc.","PASSIVE",
AQ1104="AKTIVCO DEFAUT GE &amp; POWER Cabinet","PASSIVE",
AQ1104="AKTIVCO Coupure ENEO &amp; Baisse de tension","PASSIVE",
AQ1104="Coupure ENEO &amp; Baisse de tension","PASSIVE",
AQ1104="Defaut GE &amp; POWER Cabinet","PASSIVE",
AQ1104="Sharing","PASSIVE",
AQ1104="Sites strategiques &amp; DataCenter","PASSIVE",
AQ1104="Exclu","Exclu",
AQ1104="SAT","ACTIVE",
AQ1104="SPARE-ISSUE","SPARE-ISSUE",
AQ1104="Fiber CAmtel","ACTIVE",
AQ1104="Fiber AOF","ACTIVE",
AQ1104="Projet OCM (HUAWEI)","PLANNED WORKS",
AQ1104="Projet OCM (NOKIA)","PLANNED WORKS",
AQ1104="ACCESS-ISSUE","ACCESS-ISSUE",
AQ1104="Projet OCM (ZTE, NOKIA, autres projets)","PLANNED WORKS",
AQ1104="No root CAuse","No root cause",
AQ1104="ODU HS","ACTIVE",
AQ1104="IP &amp; VLAN","ACTIVE",
AQ1104="Warehouse HUAWEI","SPARE-ISSUE",
AQ1104="SPARE-HS","SPARE-ISSUE",
AQ1104="Power Telco","ACTIVE", AQ1104="no impacts","no impacts"
),"")</f>
        <v>No root cause</v>
      </c>
      <c r="AS1104" s="92" t="s">
        <v>5537</v>
      </c>
      <c r="AT1104" s="98" t="s">
        <v>4275</v>
      </c>
      <c r="AV1104" s="17" t="s">
        <v>5537</v>
      </c>
      <c r="AW1104" s="7" t="s">
        <v>5537</v>
      </c>
      <c r="AX1104" s="6" t="s">
        <v>5537</v>
      </c>
      <c r="AY1104" s="7"/>
      <c r="AZ1104" s="3" t="s">
        <v>5537</v>
      </c>
      <c r="BA1104" s="18" t="s">
        <v>5537</v>
      </c>
      <c r="BB1104" s="18" t="s">
        <v>5537</v>
      </c>
      <c r="BC1104" s="18" t="s">
        <v>5537</v>
      </c>
      <c r="BD1104" s="18" t="s">
        <v>5537</v>
      </c>
      <c r="BE1104" s="18" t="s">
        <v>5537</v>
      </c>
      <c r="BF1104" s="18" t="s">
        <v>5537</v>
      </c>
      <c r="BG1104" s="18" t="s">
        <v>5537</v>
      </c>
      <c r="BH1104" s="18" t="s">
        <v>5537</v>
      </c>
      <c r="BI1104" s="18" t="s">
        <v>5537</v>
      </c>
      <c r="BJ1104" s="18" t="s">
        <v>5537</v>
      </c>
      <c r="BK1104" s="18" t="s">
        <v>5537</v>
      </c>
      <c r="BL1104" s="9" t="s">
        <v>5537</v>
      </c>
      <c r="BM1104" s="14" t="s">
        <v>5537</v>
      </c>
      <c r="BN1104" s="14" t="s">
        <v>5537</v>
      </c>
      <c r="BO1104" s="14" t="str">
        <f>_xlfn.XLOOKUP(B1104,'[4]cell downs 18042026 17h'!$B:$B,'[4]cell downs 18042026 17h'!$B:$B,"")</f>
        <v/>
      </c>
      <c r="BP1104" s="14" t="str">
        <f>_xlfn.XLOOKUP(B1104,'[5]Cells Huawei 19042026 15h'!$B:$B,'[5]Cells Huawei 19042026 15h'!$B:$B,"")</f>
        <v/>
      </c>
      <c r="BQ1104" s="9" t="str">
        <f>_xlfn.XLOOKUP(B1104,'[6]cells down 19042026 9H40'!$B:$B,'[6]cells down 19042026 9H40'!$B:$B,"")</f>
        <v/>
      </c>
      <c r="BR1104" s="9" t="s">
        <v>5537</v>
      </c>
      <c r="BS1104" s="9" t="s">
        <v>5537</v>
      </c>
      <c r="BT1104" s="108"/>
    </row>
    <row r="1105" spans="1:72" s="9" customFormat="1" x14ac:dyDescent="0.35">
      <c r="A1105" s="1" t="s">
        <v>1592</v>
      </c>
      <c r="B1105" s="8" t="s">
        <v>1593</v>
      </c>
      <c r="C1105" s="3" t="str">
        <f>_xlfn.XLOOKUP(B1105,'[1]daily break down'!$D:$D,'[1]daily break down'!$E:$E,"")</f>
        <v>NORD</v>
      </c>
      <c r="D1105" s="1" t="s">
        <v>11</v>
      </c>
      <c r="E1105" s="1" t="s">
        <v>12</v>
      </c>
      <c r="F1105" s="3" t="s">
        <v>23</v>
      </c>
      <c r="G1105" s="1" t="s">
        <v>24</v>
      </c>
      <c r="H1105" s="32" t="str">
        <f>_xlfn.XLOOKUP(B1105,[2]CALCULATION!$B:$B,[2]CALCULATION!$H:$H,"")</f>
        <v>Huawei</v>
      </c>
      <c r="I1105" s="28">
        <v>0</v>
      </c>
      <c r="J1105" s="28">
        <v>0</v>
      </c>
      <c r="K1105" s="28">
        <v>5.649920954932897</v>
      </c>
      <c r="L1105" s="28">
        <v>0</v>
      </c>
      <c r="M1105" s="28">
        <v>0</v>
      </c>
      <c r="N1105" s="28">
        <v>0</v>
      </c>
      <c r="O1105" s="28">
        <v>0.30289313506433468</v>
      </c>
      <c r="P1105" s="28">
        <v>0</v>
      </c>
      <c r="Q1105" s="28">
        <v>0</v>
      </c>
      <c r="R1105" s="28">
        <v>0</v>
      </c>
      <c r="S1105" s="93">
        <v>0</v>
      </c>
      <c r="T1105" s="93">
        <f>_xlfn.XLOOKUP(B1105,'[3]Nur des jours'!$B:$B,'[3]Nur des jours'!$U:$U,"")</f>
        <v>0</v>
      </c>
      <c r="U1105" s="93">
        <v>0</v>
      </c>
      <c r="V1105" s="93">
        <v>0</v>
      </c>
      <c r="W1105" s="93">
        <v>0</v>
      </c>
      <c r="X1105" s="93">
        <v>0</v>
      </c>
      <c r="Y1105" s="93">
        <v>3.4387992854554219</v>
      </c>
      <c r="Z1105" s="93">
        <v>5.8998439073945648E-2</v>
      </c>
      <c r="AA1105" s="93">
        <v>0</v>
      </c>
      <c r="AB1105" s="93">
        <v>1.4606037388031377</v>
      </c>
      <c r="AC1105" s="93">
        <f>_xlfn.XLOOKUP(B1105,'[3]Nur des jours'!$B:$B,'[3]Nur des jours'!$N:$N,"")</f>
        <v>0</v>
      </c>
      <c r="AD1105" s="93">
        <v>0</v>
      </c>
      <c r="AE1105" s="93">
        <v>0</v>
      </c>
      <c r="AF1105" s="93">
        <v>0</v>
      </c>
      <c r="AG1105" s="93"/>
      <c r="AH1105" s="93">
        <v>0</v>
      </c>
      <c r="AI1105" s="93">
        <v>0</v>
      </c>
      <c r="AJ1105" s="93">
        <v>0</v>
      </c>
      <c r="AK1105" s="93">
        <v>0</v>
      </c>
      <c r="AL1105" s="93">
        <v>0</v>
      </c>
      <c r="AM1105" s="49" t="s">
        <v>5559</v>
      </c>
      <c r="AN1105" s="49"/>
      <c r="AO1105" s="48" t="str" cm="1">
        <f t="array" ref="AO1105">IFERROR(_xlfn.IFS(
AQ1105="MPR ISSUE","PDH",
AQ1105="BSS Hardware Issue","BSS",
AQ1105="Sites strategiques, MLL, Pylone, etc.","ENVTECH",
AQ1105="AKTIVCO DEFAUT GE &amp; POWER Cabinet","AKTIVCO",
AQ1105="AKTIVCO Coupure ENEO &amp; Baisse de tension","AKTIVCO GRID ONLY",
AQ1105="Coupure ENEO &amp; Baisse de tension","IHS GRID ONLY",
AQ1105="Defaut GE &amp; POWER Cabinet","IHS",
AQ1105="Sharing","Partners",
AQ1105="Sites strategiques &amp; DataCenter","SST &amp; DC",
AQ1105="Exclu","Exclu",
AQ1105="SAT","SAT",
AQ1105="SPARE-ISSUE","SPARE-ISSUE",
AQ1105="Fiber CAmtel","TRANS_FO_CAMTEL",
AQ1105="Fiber AOF","Fiber AOF",
AQ1105="Projet OCM (HUAWEI)","TRAVAUX-HUAWEI",
AQ1105="Projet OCM (NOKIA)","TRAVAUX-NOKIA",
AQ1105="ACCESS-ISSUE","ACCESS-ISSUE",
AQ1105="Projet OCM (ZTE, NOKIA, autres projets)","TRAVAUX OCM",
AQ1105="No root CAuse","No root cause",
AQ1105="ODU HS","PDH",
AQ1105="IP &amp; VLAN","PDH",
AQ1105="Warehouse HUAWEI","SPARE-ISSUE",
AQ1105="SPARE-HS","SPARE-ISSUE",
AQ1105="Power Telco","BSS",AQ1105="no impacts","no impacts"
),"")</f>
        <v>No root cause</v>
      </c>
      <c r="AP1105" s="48" t="str" cm="1">
        <f t="array" ref="AP1105">IFERROR(_xlfn.IFS(
AQ1105="MPR ISSUE","TX ISSUE",
AQ1105="BSS Hardware Issue","RAN ISSUE",
AQ1105="Sites strategiques, MLL, Pylone, etc.","ENVTECH",
AQ1105="AKTIVCO DEFAUT GE &amp; POWER Cabinet","POWER ISSUE",
AQ1105="AKTIVCO Coupure ENEO &amp; Baisse de tension","POWER ISSUE",
AQ1105="Coupure ENEO &amp; Baisse de tension","POWER ISSUE",
AQ1105="Defaut GE &amp; POWER Cabinet","POWER ISSUE",
AQ1105="Sharing","POWER ISSUE",
AQ1105="Sites strategiques &amp; DataCenter","POWER ISSUE",
AQ1105="Exclu","Exclu",
AQ1105="SAT","TX ISSUE",
AQ1105="SPARE-ISSUE","SPARE-ISSUE",
AQ1105="Fiber CAmtel","TX ISSUE",
AQ1105="Fiber AOF","TX ISSUE",
AQ1105="Projet OCM (HUAWEI)","TRAVAUX-HUAWEI",
AQ1105="Projet OCM (NOKIA)","TRAVAUX -NOKIA",
AQ1105="ACCESS-ISSUE","ACCESS-ISSUE",
AQ1105="Projet OCM (ZTE, NOKIA, autres projets)","TRAVAUX OCM",
AQ1105="No root CAuse","No root cause",
AQ1105="ODU HS","TX ISSUE",
AQ1105="IP &amp; VLAN","TX ISSUE",
AQ1105="Warehouse HUAWEI","SPARE-ISSUE",
AQ1105="SPARE-HS","SPARE-ISSUE",
AQ1105="Power Telco","RAN ISSUE",AQ1105="no impacts","no impacts"
),"")</f>
        <v>No root cause</v>
      </c>
      <c r="AQ1105" s="127" t="s">
        <v>5344</v>
      </c>
      <c r="AR1105" s="48" t="str" cm="1">
        <f t="array" ref="AR1105">IFERROR(_xlfn.IFS(
AQ1105="MPR ISSUE","ACTIVE",
AQ1105="BSS Hardware Issue","ACTIVE",
AQ1105="Sites strategiques, MLL, Pylone, etc.","PASSIVE",
AQ1105="AKTIVCO DEFAUT GE &amp; POWER Cabinet","PASSIVE",
AQ1105="AKTIVCO Coupure ENEO &amp; Baisse de tension","PASSIVE",
AQ1105="Coupure ENEO &amp; Baisse de tension","PASSIVE",
AQ1105="Defaut GE &amp; POWER Cabinet","PASSIVE",
AQ1105="Sharing","PASSIVE",
AQ1105="Sites strategiques &amp; DataCenter","PASSIVE",
AQ1105="Exclu","Exclu",
AQ1105="SAT","ACTIVE",
AQ1105="SPARE-ISSUE","SPARE-ISSUE",
AQ1105="Fiber CAmtel","ACTIVE",
AQ1105="Fiber AOF","ACTIVE",
AQ1105="Projet OCM (HUAWEI)","PLANNED WORKS",
AQ1105="Projet OCM (NOKIA)","PLANNED WORKS",
AQ1105="ACCESS-ISSUE","ACCESS-ISSUE",
AQ1105="Projet OCM (ZTE, NOKIA, autres projets)","PLANNED WORKS",
AQ1105="No root CAuse","No root cause",
AQ1105="ODU HS","ACTIVE",
AQ1105="IP &amp; VLAN","ACTIVE",
AQ1105="Warehouse HUAWEI","SPARE-ISSUE",
AQ1105="SPARE-HS","SPARE-ISSUE",
AQ1105="Power Telco","ACTIVE", AQ1105="no impacts","no impacts"
),"")</f>
        <v>No root cause</v>
      </c>
      <c r="AS1105" s="92" t="s">
        <v>5537</v>
      </c>
      <c r="AT1105" s="98" t="s">
        <v>1593</v>
      </c>
      <c r="AV1105" s="17" t="s">
        <v>5537</v>
      </c>
      <c r="AW1105" s="7" t="s">
        <v>5537</v>
      </c>
      <c r="AX1105" s="6" t="s">
        <v>5537</v>
      </c>
      <c r="AY1105" s="7"/>
      <c r="AZ1105" s="3" t="s">
        <v>5537</v>
      </c>
      <c r="BA1105" s="18" t="s">
        <v>5537</v>
      </c>
      <c r="BB1105" s="18" t="s">
        <v>5537</v>
      </c>
      <c r="BC1105" s="18" t="s">
        <v>5537</v>
      </c>
      <c r="BD1105" s="18" t="s">
        <v>5537</v>
      </c>
      <c r="BE1105" s="18" t="s">
        <v>5537</v>
      </c>
      <c r="BF1105" s="18" t="s">
        <v>5537</v>
      </c>
      <c r="BG1105" s="18" t="s">
        <v>5537</v>
      </c>
      <c r="BH1105" s="18" t="s">
        <v>5537</v>
      </c>
      <c r="BI1105" s="18" t="s">
        <v>5537</v>
      </c>
      <c r="BJ1105" s="18" t="s">
        <v>5537</v>
      </c>
      <c r="BK1105" s="18" t="s">
        <v>5537</v>
      </c>
      <c r="BL1105" s="9" t="s">
        <v>5537</v>
      </c>
      <c r="BM1105" s="14" t="s">
        <v>5537</v>
      </c>
      <c r="BN1105" s="14" t="s">
        <v>5537</v>
      </c>
      <c r="BO1105" s="14" t="str">
        <f>_xlfn.XLOOKUP(B1105,'[4]cell downs 18042026 17h'!$B:$B,'[4]cell downs 18042026 17h'!$B:$B,"")</f>
        <v/>
      </c>
      <c r="BP1105" s="14" t="str">
        <f>_xlfn.XLOOKUP(B1105,'[5]Cells Huawei 19042026 15h'!$B:$B,'[5]Cells Huawei 19042026 15h'!$B:$B,"")</f>
        <v/>
      </c>
      <c r="BQ1105" s="9" t="str">
        <f>_xlfn.XLOOKUP(B1105,'[6]cells down 19042026 9H40'!$B:$B,'[6]cells down 19042026 9H40'!$B:$B,"")</f>
        <v/>
      </c>
      <c r="BR1105" s="9" t="s">
        <v>1593</v>
      </c>
      <c r="BS1105" s="9" t="s">
        <v>5537</v>
      </c>
      <c r="BT1105" s="108"/>
    </row>
    <row r="1106" spans="1:72" s="9" customFormat="1" x14ac:dyDescent="0.35">
      <c r="A1106" s="1" t="s">
        <v>2408</v>
      </c>
      <c r="B1106" s="8" t="s">
        <v>2409</v>
      </c>
      <c r="C1106" s="3" t="str">
        <f>_xlfn.XLOOKUP(B1106,'[1]daily break down'!$D:$D,'[1]daily break down'!$E:$E,"")</f>
        <v>Douala</v>
      </c>
      <c r="D1106" s="1" t="s">
        <v>21</v>
      </c>
      <c r="E1106" s="1" t="s">
        <v>36</v>
      </c>
      <c r="F1106" s="3" t="s">
        <v>31</v>
      </c>
      <c r="G1106" s="1" t="s">
        <v>32</v>
      </c>
      <c r="H1106" s="34" t="str">
        <f>_xlfn.XLOOKUP(B1106,[2]CALCULATION!$B:$B,[2]CALCULATION!$H:$H,"")</f>
        <v>ZTE</v>
      </c>
      <c r="I1106" s="28">
        <v>0</v>
      </c>
      <c r="J1106" s="28">
        <v>0</v>
      </c>
      <c r="K1106" s="28">
        <v>0</v>
      </c>
      <c r="L1106" s="28">
        <v>0</v>
      </c>
      <c r="M1106" s="28">
        <v>0</v>
      </c>
      <c r="N1106" s="28">
        <v>0</v>
      </c>
      <c r="O1106" s="28">
        <v>0</v>
      </c>
      <c r="P1106" s="28">
        <v>0</v>
      </c>
      <c r="Q1106" s="28">
        <v>0</v>
      </c>
      <c r="R1106" s="28">
        <v>0</v>
      </c>
      <c r="S1106" s="93">
        <v>0</v>
      </c>
      <c r="T1106" s="93">
        <f>_xlfn.XLOOKUP(B1106,'[3]Nur des jours'!$B:$B,'[3]Nur des jours'!$U:$U,"")</f>
        <v>0</v>
      </c>
      <c r="U1106" s="93">
        <v>0</v>
      </c>
      <c r="V1106" s="93">
        <v>2.0331989281831093E-3</v>
      </c>
      <c r="W1106" s="93">
        <v>0</v>
      </c>
      <c r="X1106" s="93">
        <v>0</v>
      </c>
      <c r="Y1106" s="93">
        <v>0</v>
      </c>
      <c r="Z1106" s="93">
        <v>0</v>
      </c>
      <c r="AA1106" s="93">
        <v>0</v>
      </c>
      <c r="AB1106" s="93">
        <v>0</v>
      </c>
      <c r="AC1106" s="93">
        <f>_xlfn.XLOOKUP(B1106,'[3]Nur des jours'!$B:$B,'[3]Nur des jours'!$N:$N,"")</f>
        <v>0</v>
      </c>
      <c r="AD1106" s="93">
        <v>0</v>
      </c>
      <c r="AE1106" s="93">
        <v>0</v>
      </c>
      <c r="AF1106" s="93">
        <v>0</v>
      </c>
      <c r="AG1106" s="93"/>
      <c r="AH1106" s="93">
        <v>0</v>
      </c>
      <c r="AI1106" s="93">
        <v>0</v>
      </c>
      <c r="AJ1106" s="93">
        <v>0</v>
      </c>
      <c r="AK1106" s="93">
        <v>0</v>
      </c>
      <c r="AL1106" s="93">
        <v>0</v>
      </c>
      <c r="AM1106" s="49" t="s">
        <v>5559</v>
      </c>
      <c r="AN1106" s="49"/>
      <c r="AO1106" s="48" t="str" cm="1">
        <f t="array" ref="AO1106">IFERROR(_xlfn.IFS(
AQ1106="MPR ISSUE","PDH",
AQ1106="BSS Hardware Issue","BSS",
AQ1106="Sites strategiques, MLL, Pylone, etc.","ENVTECH",
AQ1106="AKTIVCO DEFAUT GE &amp; POWER Cabinet","AKTIVCO",
AQ1106="AKTIVCO Coupure ENEO &amp; Baisse de tension","AKTIVCO GRID ONLY",
AQ1106="Coupure ENEO &amp; Baisse de tension","IHS GRID ONLY",
AQ1106="Defaut GE &amp; POWER Cabinet","IHS",
AQ1106="Sharing","Partners",
AQ1106="Sites strategiques &amp; DataCenter","SST &amp; DC",
AQ1106="Exclu","Exclu",
AQ1106="SAT","SAT",
AQ1106="SPARE-ISSUE","SPARE-ISSUE",
AQ1106="Fiber CAmtel","TRANS_FO_CAMTEL",
AQ1106="Fiber AOF","Fiber AOF",
AQ1106="Projet OCM (HUAWEI)","TRAVAUX-HUAWEI",
AQ1106="Projet OCM (NOKIA)","TRAVAUX-NOKIA",
AQ1106="ACCESS-ISSUE","ACCESS-ISSUE",
AQ1106="Projet OCM (ZTE, NOKIA, autres projets)","TRAVAUX OCM",
AQ1106="No root CAuse","No root cause",
AQ1106="ODU HS","PDH",
AQ1106="IP &amp; VLAN","PDH",
AQ1106="Warehouse HUAWEI","SPARE-ISSUE",
AQ1106="SPARE-HS","SPARE-ISSUE",
AQ1106="Power Telco","BSS",AQ1106="no impacts","no impacts"
),"")</f>
        <v>No root cause</v>
      </c>
      <c r="AP1106" s="48" t="str" cm="1">
        <f t="array" ref="AP1106">IFERROR(_xlfn.IFS(
AQ1106="MPR ISSUE","TX ISSUE",
AQ1106="BSS Hardware Issue","RAN ISSUE",
AQ1106="Sites strategiques, MLL, Pylone, etc.","ENVTECH",
AQ1106="AKTIVCO DEFAUT GE &amp; POWER Cabinet","POWER ISSUE",
AQ1106="AKTIVCO Coupure ENEO &amp; Baisse de tension","POWER ISSUE",
AQ1106="Coupure ENEO &amp; Baisse de tension","POWER ISSUE",
AQ1106="Defaut GE &amp; POWER Cabinet","POWER ISSUE",
AQ1106="Sharing","POWER ISSUE",
AQ1106="Sites strategiques &amp; DataCenter","POWER ISSUE",
AQ1106="Exclu","Exclu",
AQ1106="SAT","TX ISSUE",
AQ1106="SPARE-ISSUE","SPARE-ISSUE",
AQ1106="Fiber CAmtel","TX ISSUE",
AQ1106="Fiber AOF","TX ISSUE",
AQ1106="Projet OCM (HUAWEI)","TRAVAUX-HUAWEI",
AQ1106="Projet OCM (NOKIA)","TRAVAUX -NOKIA",
AQ1106="ACCESS-ISSUE","ACCESS-ISSUE",
AQ1106="Projet OCM (ZTE, NOKIA, autres projets)","TRAVAUX OCM",
AQ1106="No root CAuse","No root cause",
AQ1106="ODU HS","TX ISSUE",
AQ1106="IP &amp; VLAN","TX ISSUE",
AQ1106="Warehouse HUAWEI","SPARE-ISSUE",
AQ1106="SPARE-HS","SPARE-ISSUE",
AQ1106="Power Telco","RAN ISSUE",AQ1106="no impacts","no impacts"
),"")</f>
        <v>No root cause</v>
      </c>
      <c r="AQ1106" s="67" t="s">
        <v>5344</v>
      </c>
      <c r="AR1106" s="48" t="str" cm="1">
        <f t="array" ref="AR1106">IFERROR(_xlfn.IFS(
AQ1106="MPR ISSUE","ACTIVE",
AQ1106="BSS Hardware Issue","ACTIVE",
AQ1106="Sites strategiques, MLL, Pylone, etc.","PASSIVE",
AQ1106="AKTIVCO DEFAUT GE &amp; POWER Cabinet","PASSIVE",
AQ1106="AKTIVCO Coupure ENEO &amp; Baisse de tension","PASSIVE",
AQ1106="Coupure ENEO &amp; Baisse de tension","PASSIVE",
AQ1106="Defaut GE &amp; POWER Cabinet","PASSIVE",
AQ1106="Sharing","PASSIVE",
AQ1106="Sites strategiques &amp; DataCenter","PASSIVE",
AQ1106="Exclu","Exclu",
AQ1106="SAT","ACTIVE",
AQ1106="SPARE-ISSUE","SPARE-ISSUE",
AQ1106="Fiber CAmtel","ACTIVE",
AQ1106="Fiber AOF","ACTIVE",
AQ1106="Projet OCM (HUAWEI)","PLANNED WORKS",
AQ1106="Projet OCM (NOKIA)","PLANNED WORKS",
AQ1106="ACCESS-ISSUE","ACCESS-ISSUE",
AQ1106="Projet OCM (ZTE, NOKIA, autres projets)","PLANNED WORKS",
AQ1106="No root CAuse","No root cause",
AQ1106="ODU HS","ACTIVE",
AQ1106="IP &amp; VLAN","ACTIVE",
AQ1106="Warehouse HUAWEI","SPARE-ISSUE",
AQ1106="SPARE-HS","SPARE-ISSUE",
AQ1106="Power Telco","ACTIVE", AQ1106="no impacts","no impacts"
),"")</f>
        <v>No root cause</v>
      </c>
      <c r="AS1106" s="92" t="s">
        <v>5537</v>
      </c>
      <c r="AT1106" s="98" t="s">
        <v>2409</v>
      </c>
      <c r="AV1106" s="17" t="s">
        <v>5537</v>
      </c>
      <c r="AW1106" s="7" t="s">
        <v>5537</v>
      </c>
      <c r="AX1106" s="6" t="s">
        <v>5537</v>
      </c>
      <c r="AY1106" s="7"/>
      <c r="AZ1106" s="3" t="s">
        <v>5537</v>
      </c>
      <c r="BA1106" s="18" t="s">
        <v>5537</v>
      </c>
      <c r="BB1106" s="18" t="s">
        <v>5537</v>
      </c>
      <c r="BC1106" s="18" t="s">
        <v>5537</v>
      </c>
      <c r="BD1106" s="18" t="s">
        <v>5537</v>
      </c>
      <c r="BE1106" s="18" t="s">
        <v>5537</v>
      </c>
      <c r="BF1106" s="18" t="s">
        <v>5537</v>
      </c>
      <c r="BG1106" s="18" t="s">
        <v>5537</v>
      </c>
      <c r="BH1106" s="18" t="s">
        <v>5537</v>
      </c>
      <c r="BI1106" s="18" t="s">
        <v>5537</v>
      </c>
      <c r="BJ1106" s="18" t="s">
        <v>5537</v>
      </c>
      <c r="BK1106" s="18" t="s">
        <v>5537</v>
      </c>
      <c r="BL1106" s="9" t="s">
        <v>5537</v>
      </c>
      <c r="BM1106" s="14" t="s">
        <v>5537</v>
      </c>
      <c r="BN1106" s="14" t="s">
        <v>5537</v>
      </c>
      <c r="BO1106" s="14" t="str">
        <f>_xlfn.XLOOKUP(B1106,'[4]cell downs 18042026 17h'!$B:$B,'[4]cell downs 18042026 17h'!$B:$B,"")</f>
        <v/>
      </c>
      <c r="BP1106" s="14" t="str">
        <f>_xlfn.XLOOKUP(B1106,'[5]Cells Huawei 19042026 15h'!$B:$B,'[5]Cells Huawei 19042026 15h'!$B:$B,"")</f>
        <v/>
      </c>
      <c r="BQ1106" s="9" t="str">
        <f>_xlfn.XLOOKUP(B1106,'[6]cells down 19042026 9H40'!$B:$B,'[6]cells down 19042026 9H40'!$B:$B,"")</f>
        <v/>
      </c>
      <c r="BR1106" s="9" t="s">
        <v>5537</v>
      </c>
      <c r="BS1106" s="9" t="s">
        <v>5537</v>
      </c>
      <c r="BT1106" s="108"/>
    </row>
    <row r="1107" spans="1:72" s="9" customFormat="1" x14ac:dyDescent="0.35">
      <c r="A1107" s="1" t="s">
        <v>3784</v>
      </c>
      <c r="B1107" s="8" t="s">
        <v>3785</v>
      </c>
      <c r="C1107" s="3" t="str">
        <f>_xlfn.XLOOKUP(B1107,'[1]daily break down'!$D:$D,'[1]daily break down'!$E:$E,"")</f>
        <v>Maroua</v>
      </c>
      <c r="D1107" s="1" t="s">
        <v>11</v>
      </c>
      <c r="E1107" s="1" t="s">
        <v>12</v>
      </c>
      <c r="F1107" s="3" t="s">
        <v>55</v>
      </c>
      <c r="G1107" s="1" t="s">
        <v>84</v>
      </c>
      <c r="H1107" s="32" t="str">
        <f>_xlfn.XLOOKUP(B1107,[2]CALCULATION!$B:$B,[2]CALCULATION!$H:$H,"")</f>
        <v>Huawei</v>
      </c>
      <c r="I1107" s="28">
        <v>0</v>
      </c>
      <c r="J1107" s="28">
        <v>0</v>
      </c>
      <c r="K1107" s="28">
        <v>0</v>
      </c>
      <c r="L1107" s="28">
        <v>0</v>
      </c>
      <c r="M1107" s="28">
        <v>0.23524468300645202</v>
      </c>
      <c r="N1107" s="28">
        <v>0</v>
      </c>
      <c r="O1107" s="28">
        <v>4.8154711456968955E-3</v>
      </c>
      <c r="P1107" s="28">
        <v>0</v>
      </c>
      <c r="Q1107" s="28">
        <v>0</v>
      </c>
      <c r="R1107" s="28">
        <v>8.9175391586979543E-5</v>
      </c>
      <c r="S1107" s="93">
        <v>0</v>
      </c>
      <c r="T1107" s="93">
        <f>_xlfn.XLOOKUP(B1107,'[3]Nur des jours'!$B:$B,'[3]Nur des jours'!$U:$U,"")</f>
        <v>0</v>
      </c>
      <c r="U1107" s="93">
        <v>0</v>
      </c>
      <c r="V1107" s="93">
        <v>0</v>
      </c>
      <c r="W1107" s="93">
        <v>0</v>
      </c>
      <c r="X1107" s="93">
        <v>0</v>
      </c>
      <c r="Y1107" s="93">
        <v>0</v>
      </c>
      <c r="Z1107" s="93">
        <v>0</v>
      </c>
      <c r="AA1107" s="93">
        <v>0</v>
      </c>
      <c r="AB1107" s="93">
        <v>0.2174096046890561</v>
      </c>
      <c r="AC1107" s="93">
        <f>_xlfn.XLOOKUP(B1107,'[3]Nur des jours'!$B:$B,'[3]Nur des jours'!$N:$N,"")</f>
        <v>0</v>
      </c>
      <c r="AD1107" s="93">
        <v>0</v>
      </c>
      <c r="AE1107" s="93">
        <v>0</v>
      </c>
      <c r="AF1107" s="93">
        <v>0</v>
      </c>
      <c r="AG1107" s="93"/>
      <c r="AH1107" s="93">
        <v>0</v>
      </c>
      <c r="AI1107" s="93">
        <v>0</v>
      </c>
      <c r="AJ1107" s="93">
        <v>0</v>
      </c>
      <c r="AK1107" s="93">
        <v>0</v>
      </c>
      <c r="AL1107" s="93">
        <v>0</v>
      </c>
      <c r="AM1107" s="49" t="s">
        <v>5559</v>
      </c>
      <c r="AN1107" s="49"/>
      <c r="AO1107" s="48" t="str" cm="1">
        <f t="array" ref="AO1107">IFERROR(_xlfn.IFS(
AQ1107="MPR ISSUE","PDH",
AQ1107="BSS Hardware Issue","BSS",
AQ1107="Sites strategiques, MLL, Pylone, etc.","ENVTECH",
AQ1107="AKTIVCO DEFAUT GE &amp; POWER Cabinet","AKTIVCO",
AQ1107="AKTIVCO Coupure ENEO &amp; Baisse de tension","AKTIVCO GRID ONLY",
AQ1107="Coupure ENEO &amp; Baisse de tension","IHS GRID ONLY",
AQ1107="Defaut GE &amp; POWER Cabinet","IHS",
AQ1107="Sharing","Partners",
AQ1107="Sites strategiques &amp; DataCenter","SST &amp; DC",
AQ1107="Exclu","Exclu",
AQ1107="SAT","SAT",
AQ1107="SPARE-ISSUE","SPARE-ISSUE",
AQ1107="Fiber CAmtel","TRANS_FO_CAMTEL",
AQ1107="Fiber AOF","Fiber AOF",
AQ1107="Projet OCM (HUAWEI)","TRAVAUX-HUAWEI",
AQ1107="Projet OCM (NOKIA)","TRAVAUX-NOKIA",
AQ1107="ACCESS-ISSUE","ACCESS-ISSUE",
AQ1107="Projet OCM (ZTE, NOKIA, autres projets)","TRAVAUX OCM",
AQ1107="No root CAuse","No root cause",
AQ1107="ODU HS","PDH",
AQ1107="IP &amp; VLAN","PDH",
AQ1107="Warehouse HUAWEI","SPARE-ISSUE",
AQ1107="SPARE-HS","SPARE-ISSUE",
AQ1107="Power Telco","BSS",AQ1107="no impacts","no impacts"
),"")</f>
        <v>No root cause</v>
      </c>
      <c r="AP1107" s="48" t="str" cm="1">
        <f t="array" ref="AP1107">IFERROR(_xlfn.IFS(
AQ1107="MPR ISSUE","TX ISSUE",
AQ1107="BSS Hardware Issue","RAN ISSUE",
AQ1107="Sites strategiques, MLL, Pylone, etc.","ENVTECH",
AQ1107="AKTIVCO DEFAUT GE &amp; POWER Cabinet","POWER ISSUE",
AQ1107="AKTIVCO Coupure ENEO &amp; Baisse de tension","POWER ISSUE",
AQ1107="Coupure ENEO &amp; Baisse de tension","POWER ISSUE",
AQ1107="Defaut GE &amp; POWER Cabinet","POWER ISSUE",
AQ1107="Sharing","POWER ISSUE",
AQ1107="Sites strategiques &amp; DataCenter","POWER ISSUE",
AQ1107="Exclu","Exclu",
AQ1107="SAT","TX ISSUE",
AQ1107="SPARE-ISSUE","SPARE-ISSUE",
AQ1107="Fiber CAmtel","TX ISSUE",
AQ1107="Fiber AOF","TX ISSUE",
AQ1107="Projet OCM (HUAWEI)","TRAVAUX-HUAWEI",
AQ1107="Projet OCM (NOKIA)","TRAVAUX -NOKIA",
AQ1107="ACCESS-ISSUE","ACCESS-ISSUE",
AQ1107="Projet OCM (ZTE, NOKIA, autres projets)","TRAVAUX OCM",
AQ1107="No root CAuse","No root cause",
AQ1107="ODU HS","TX ISSUE",
AQ1107="IP &amp; VLAN","TX ISSUE",
AQ1107="Warehouse HUAWEI","SPARE-ISSUE",
AQ1107="SPARE-HS","SPARE-ISSUE",
AQ1107="Power Telco","RAN ISSUE",AQ1107="no impacts","no impacts"
),"")</f>
        <v>No root cause</v>
      </c>
      <c r="AQ1107" s="127" t="s">
        <v>5344</v>
      </c>
      <c r="AR1107" s="48" t="str" cm="1">
        <f t="array" ref="AR1107">IFERROR(_xlfn.IFS(
AQ1107="MPR ISSUE","ACTIVE",
AQ1107="BSS Hardware Issue","ACTIVE",
AQ1107="Sites strategiques, MLL, Pylone, etc.","PASSIVE",
AQ1107="AKTIVCO DEFAUT GE &amp; POWER Cabinet","PASSIVE",
AQ1107="AKTIVCO Coupure ENEO &amp; Baisse de tension","PASSIVE",
AQ1107="Coupure ENEO &amp; Baisse de tension","PASSIVE",
AQ1107="Defaut GE &amp; POWER Cabinet","PASSIVE",
AQ1107="Sharing","PASSIVE",
AQ1107="Sites strategiques &amp; DataCenter","PASSIVE",
AQ1107="Exclu","Exclu",
AQ1107="SAT","ACTIVE",
AQ1107="SPARE-ISSUE","SPARE-ISSUE",
AQ1107="Fiber CAmtel","ACTIVE",
AQ1107="Fiber AOF","ACTIVE",
AQ1107="Projet OCM (HUAWEI)","PLANNED WORKS",
AQ1107="Projet OCM (NOKIA)","PLANNED WORKS",
AQ1107="ACCESS-ISSUE","ACCESS-ISSUE",
AQ1107="Projet OCM (ZTE, NOKIA, autres projets)","PLANNED WORKS",
AQ1107="No root CAuse","No root cause",
AQ1107="ODU HS","ACTIVE",
AQ1107="IP &amp; VLAN","ACTIVE",
AQ1107="Warehouse HUAWEI","SPARE-ISSUE",
AQ1107="SPARE-HS","SPARE-ISSUE",
AQ1107="Power Telco","ACTIVE", AQ1107="no impacts","no impacts"
),"")</f>
        <v>No root cause</v>
      </c>
      <c r="AS1107" s="92" t="s">
        <v>5537</v>
      </c>
      <c r="AT1107" s="98" t="s">
        <v>3785</v>
      </c>
      <c r="AV1107" s="17" t="s">
        <v>5537</v>
      </c>
      <c r="AW1107" s="7" t="s">
        <v>5537</v>
      </c>
      <c r="AX1107" s="6" t="s">
        <v>5537</v>
      </c>
      <c r="AY1107" s="7"/>
      <c r="AZ1107" s="3" t="s">
        <v>5537</v>
      </c>
      <c r="BA1107" s="18" t="s">
        <v>5537</v>
      </c>
      <c r="BB1107" s="18" t="s">
        <v>5537</v>
      </c>
      <c r="BC1107" s="18" t="s">
        <v>5537</v>
      </c>
      <c r="BD1107" s="18" t="s">
        <v>5537</v>
      </c>
      <c r="BE1107" s="18" t="s">
        <v>5537</v>
      </c>
      <c r="BF1107" s="18" t="s">
        <v>5537</v>
      </c>
      <c r="BG1107" s="18" t="s">
        <v>5537</v>
      </c>
      <c r="BH1107" s="18" t="s">
        <v>5537</v>
      </c>
      <c r="BI1107" s="18" t="s">
        <v>5537</v>
      </c>
      <c r="BJ1107" s="18" t="s">
        <v>5537</v>
      </c>
      <c r="BK1107" s="18" t="s">
        <v>5537</v>
      </c>
      <c r="BL1107" s="9" t="s">
        <v>5537</v>
      </c>
      <c r="BM1107" s="14" t="s">
        <v>5537</v>
      </c>
      <c r="BN1107" s="14" t="s">
        <v>5537</v>
      </c>
      <c r="BO1107" s="14" t="str">
        <f>_xlfn.XLOOKUP(B1107,'[4]cell downs 18042026 17h'!$B:$B,'[4]cell downs 18042026 17h'!$B:$B,"")</f>
        <v/>
      </c>
      <c r="BP1107" s="14" t="str">
        <f>_xlfn.XLOOKUP(B1107,'[5]Cells Huawei 19042026 15h'!$B:$B,'[5]Cells Huawei 19042026 15h'!$B:$B,"")</f>
        <v/>
      </c>
      <c r="BQ1107" s="9" t="str">
        <f>_xlfn.XLOOKUP(B1107,'[6]cells down 19042026 9H40'!$B:$B,'[6]cells down 19042026 9H40'!$B:$B,"")</f>
        <v/>
      </c>
      <c r="BR1107" s="9" t="s">
        <v>3785</v>
      </c>
      <c r="BS1107" s="9" t="s">
        <v>12</v>
      </c>
      <c r="BT1107" s="108"/>
    </row>
    <row r="1108" spans="1:72" s="9" customFormat="1" x14ac:dyDescent="0.35">
      <c r="A1108" s="1" t="s">
        <v>397</v>
      </c>
      <c r="B1108" s="8" t="s">
        <v>398</v>
      </c>
      <c r="C1108" s="3" t="str">
        <f>_xlfn.XLOOKUP(B1108,'[1]daily break down'!$D:$D,'[1]daily break down'!$E:$E,"")</f>
        <v>Douala</v>
      </c>
      <c r="D1108" s="1" t="s">
        <v>11</v>
      </c>
      <c r="E1108" s="1" t="s">
        <v>12</v>
      </c>
      <c r="F1108" s="3" t="s">
        <v>31</v>
      </c>
      <c r="G1108" s="1" t="s">
        <v>32</v>
      </c>
      <c r="H1108" s="34" t="str">
        <f>_xlfn.XLOOKUP(B1108,[2]CALCULATION!$B:$B,[2]CALCULATION!$H:$H,"")</f>
        <v>ZTE</v>
      </c>
      <c r="I1108" s="28">
        <v>0</v>
      </c>
      <c r="J1108" s="28">
        <v>0</v>
      </c>
      <c r="K1108" s="28">
        <v>18.783191080748672</v>
      </c>
      <c r="L1108" s="28">
        <v>0</v>
      </c>
      <c r="M1108" s="28">
        <v>0</v>
      </c>
      <c r="N1108" s="28">
        <v>11.336368150259819</v>
      </c>
      <c r="O1108" s="28">
        <v>4.393314841924135</v>
      </c>
      <c r="P1108" s="28">
        <v>0</v>
      </c>
      <c r="Q1108" s="28">
        <v>0</v>
      </c>
      <c r="R1108" s="28">
        <v>0</v>
      </c>
      <c r="S1108" s="93">
        <v>5.9700249405735182</v>
      </c>
      <c r="T1108" s="93">
        <f>_xlfn.XLOOKUP(B1108,'[3]Nur des jours'!$B:$B,'[3]Nur des jours'!$U:$U,"")</f>
        <v>3.0645836721998214</v>
      </c>
      <c r="U1108" s="93">
        <v>0</v>
      </c>
      <c r="V1108" s="93">
        <v>0</v>
      </c>
      <c r="W1108" s="93">
        <v>3.0645836721998214</v>
      </c>
      <c r="X1108" s="93">
        <v>0</v>
      </c>
      <c r="Y1108" s="93">
        <v>0</v>
      </c>
      <c r="Z1108" s="93">
        <v>0</v>
      </c>
      <c r="AA1108" s="93">
        <v>0.59526357392140627</v>
      </c>
      <c r="AB1108" s="93">
        <v>0</v>
      </c>
      <c r="AC1108" s="93">
        <f>_xlfn.XLOOKUP(B1108,'[3]Nur des jours'!$B:$B,'[3]Nur des jours'!$N:$N,"")</f>
        <v>0</v>
      </c>
      <c r="AD1108" s="93">
        <v>0</v>
      </c>
      <c r="AE1108" s="93">
        <v>0</v>
      </c>
      <c r="AF1108" s="93">
        <v>0</v>
      </c>
      <c r="AG1108" s="93"/>
      <c r="AH1108" s="93">
        <v>0</v>
      </c>
      <c r="AI1108" s="93">
        <v>0</v>
      </c>
      <c r="AJ1108" s="93">
        <v>0</v>
      </c>
      <c r="AK1108" s="93">
        <v>0</v>
      </c>
      <c r="AL1108" s="93">
        <v>0</v>
      </c>
      <c r="AM1108" s="49" t="s">
        <v>5559</v>
      </c>
      <c r="AN1108" s="49"/>
      <c r="AO1108" s="48" t="str" cm="1">
        <f t="array" ref="AO1108">IFERROR(_xlfn.IFS(
AQ1108="MPR ISSUE","PDH",
AQ1108="BSS Hardware Issue","BSS",
AQ1108="Sites strategiques, MLL, Pylone, etc.","ENVTECH",
AQ1108="AKTIVCO DEFAUT GE &amp; POWER Cabinet","AKTIVCO",
AQ1108="AKTIVCO Coupure ENEO &amp; Baisse de tension","AKTIVCO GRID ONLY",
AQ1108="Coupure ENEO &amp; Baisse de tension","IHS GRID ONLY",
AQ1108="Defaut GE &amp; POWER Cabinet","IHS",
AQ1108="Sharing","Partners",
AQ1108="Sites strategiques &amp; DataCenter","SST &amp; DC",
AQ1108="Exclu","Exclu",
AQ1108="SAT","SAT",
AQ1108="SPARE-ISSUE","SPARE-ISSUE",
AQ1108="Fiber CAmtel","TRANS_FO_CAMTEL",
AQ1108="Fiber AOF","Fiber AOF",
AQ1108="Projet OCM (HUAWEI)","TRAVAUX-HUAWEI",
AQ1108="Projet OCM (NOKIA)","TRAVAUX-NOKIA",
AQ1108="ACCESS-ISSUE","ACCESS-ISSUE",
AQ1108="Projet OCM (ZTE, NOKIA, autres projets)","TRAVAUX OCM",
AQ1108="No root CAuse","No root cause",
AQ1108="ODU HS","PDH",
AQ1108="IP &amp; VLAN","PDH",
AQ1108="Warehouse HUAWEI","SPARE-ISSUE",
AQ1108="SPARE-HS","SPARE-ISSUE",
AQ1108="Power Telco","BSS",AQ1108="no impacts","no impacts"
),"")</f>
        <v>No root cause</v>
      </c>
      <c r="AP1108" s="48" t="str" cm="1">
        <f t="array" ref="AP1108">IFERROR(_xlfn.IFS(
AQ1108="MPR ISSUE","TX ISSUE",
AQ1108="BSS Hardware Issue","RAN ISSUE",
AQ1108="Sites strategiques, MLL, Pylone, etc.","ENVTECH",
AQ1108="AKTIVCO DEFAUT GE &amp; POWER Cabinet","POWER ISSUE",
AQ1108="AKTIVCO Coupure ENEO &amp; Baisse de tension","POWER ISSUE",
AQ1108="Coupure ENEO &amp; Baisse de tension","POWER ISSUE",
AQ1108="Defaut GE &amp; POWER Cabinet","POWER ISSUE",
AQ1108="Sharing","POWER ISSUE",
AQ1108="Sites strategiques &amp; DataCenter","POWER ISSUE",
AQ1108="Exclu","Exclu",
AQ1108="SAT","TX ISSUE",
AQ1108="SPARE-ISSUE","SPARE-ISSUE",
AQ1108="Fiber CAmtel","TX ISSUE",
AQ1108="Fiber AOF","TX ISSUE",
AQ1108="Projet OCM (HUAWEI)","TRAVAUX-HUAWEI",
AQ1108="Projet OCM (NOKIA)","TRAVAUX -NOKIA",
AQ1108="ACCESS-ISSUE","ACCESS-ISSUE",
AQ1108="Projet OCM (ZTE, NOKIA, autres projets)","TRAVAUX OCM",
AQ1108="No root CAuse","No root cause",
AQ1108="ODU HS","TX ISSUE",
AQ1108="IP &amp; VLAN","TX ISSUE",
AQ1108="Warehouse HUAWEI","SPARE-ISSUE",
AQ1108="SPARE-HS","SPARE-ISSUE",
AQ1108="Power Telco","RAN ISSUE",AQ1108="no impacts","no impacts"
),"")</f>
        <v>No root cause</v>
      </c>
      <c r="AQ1108" s="127" t="s">
        <v>5344</v>
      </c>
      <c r="AR1108" s="48" t="str" cm="1">
        <f t="array" ref="AR1108">IFERROR(_xlfn.IFS(
AQ1108="MPR ISSUE","ACTIVE",
AQ1108="BSS Hardware Issue","ACTIVE",
AQ1108="Sites strategiques, MLL, Pylone, etc.","PASSIVE",
AQ1108="AKTIVCO DEFAUT GE &amp; POWER Cabinet","PASSIVE",
AQ1108="AKTIVCO Coupure ENEO &amp; Baisse de tension","PASSIVE",
AQ1108="Coupure ENEO &amp; Baisse de tension","PASSIVE",
AQ1108="Defaut GE &amp; POWER Cabinet","PASSIVE",
AQ1108="Sharing","PASSIVE",
AQ1108="Sites strategiques &amp; DataCenter","PASSIVE",
AQ1108="Exclu","Exclu",
AQ1108="SAT","ACTIVE",
AQ1108="SPARE-ISSUE","SPARE-ISSUE",
AQ1108="Fiber CAmtel","ACTIVE",
AQ1108="Fiber AOF","ACTIVE",
AQ1108="Projet OCM (HUAWEI)","PLANNED WORKS",
AQ1108="Projet OCM (NOKIA)","PLANNED WORKS",
AQ1108="ACCESS-ISSUE","ACCESS-ISSUE",
AQ1108="Projet OCM (ZTE, NOKIA, autres projets)","PLANNED WORKS",
AQ1108="No root CAuse","No root cause",
AQ1108="ODU HS","ACTIVE",
AQ1108="IP &amp; VLAN","ACTIVE",
AQ1108="Warehouse HUAWEI","SPARE-ISSUE",
AQ1108="SPARE-HS","SPARE-ISSUE",
AQ1108="Power Telco","ACTIVE", AQ1108="no impacts","no impacts"
),"")</f>
        <v>No root cause</v>
      </c>
      <c r="AS1108" s="92" t="s">
        <v>5537</v>
      </c>
      <c r="AT1108" s="98" t="s">
        <v>398</v>
      </c>
      <c r="AV1108" s="17" t="s">
        <v>5537</v>
      </c>
      <c r="AW1108" s="7" t="s">
        <v>5537</v>
      </c>
      <c r="AX1108" s="6" t="s">
        <v>5537</v>
      </c>
      <c r="AY1108" s="7"/>
      <c r="AZ1108" s="3" t="s">
        <v>5537</v>
      </c>
      <c r="BA1108" s="18" t="s">
        <v>5537</v>
      </c>
      <c r="BB1108" s="18" t="s">
        <v>5537</v>
      </c>
      <c r="BC1108" s="18" t="s">
        <v>5537</v>
      </c>
      <c r="BD1108" s="18" t="s">
        <v>5537</v>
      </c>
      <c r="BE1108" s="18" t="s">
        <v>5537</v>
      </c>
      <c r="BF1108" s="18" t="s">
        <v>5537</v>
      </c>
      <c r="BG1108" s="18" t="s">
        <v>5537</v>
      </c>
      <c r="BH1108" s="18" t="s">
        <v>5537</v>
      </c>
      <c r="BI1108" s="18" t="s">
        <v>5537</v>
      </c>
      <c r="BJ1108" s="18" t="s">
        <v>5537</v>
      </c>
      <c r="BK1108" s="18" t="s">
        <v>5537</v>
      </c>
      <c r="BL1108" s="9" t="s">
        <v>5537</v>
      </c>
      <c r="BM1108" s="14" t="s">
        <v>5537</v>
      </c>
      <c r="BN1108" s="14" t="s">
        <v>5537</v>
      </c>
      <c r="BO1108" s="14" t="str">
        <f>_xlfn.XLOOKUP(B1108,'[4]cell downs 18042026 17h'!$B:$B,'[4]cell downs 18042026 17h'!$B:$B,"")</f>
        <v/>
      </c>
      <c r="BP1108" s="14" t="str">
        <f>_xlfn.XLOOKUP(B1108,'[5]Cells Huawei 19042026 15h'!$B:$B,'[5]Cells Huawei 19042026 15h'!$B:$B,"")</f>
        <v/>
      </c>
      <c r="BQ1108" s="9" t="str">
        <f>_xlfn.XLOOKUP(B1108,'[6]cells down 19042026 9H40'!$B:$B,'[6]cells down 19042026 9H40'!$B:$B,"")</f>
        <v/>
      </c>
      <c r="BR1108" s="9" t="s">
        <v>398</v>
      </c>
      <c r="BS1108" s="9" t="s">
        <v>5537</v>
      </c>
      <c r="BT1108" s="108"/>
    </row>
    <row r="1109" spans="1:72" s="9" customFormat="1" x14ac:dyDescent="0.35">
      <c r="A1109" s="1" t="s">
        <v>2273</v>
      </c>
      <c r="B1109" s="8" t="s">
        <v>2274</v>
      </c>
      <c r="C1109" s="3" t="str">
        <f>_xlfn.XLOOKUP(B1109,'[1]daily break down'!$D:$D,'[1]daily break down'!$E:$E,"")</f>
        <v>NORD-OUEST</v>
      </c>
      <c r="D1109" s="1" t="s">
        <v>11</v>
      </c>
      <c r="E1109" s="1" t="s">
        <v>12</v>
      </c>
      <c r="F1109" s="3" t="s">
        <v>51</v>
      </c>
      <c r="G1109" s="1" t="s">
        <v>52</v>
      </c>
      <c r="H1109" s="32" t="str">
        <f>_xlfn.XLOOKUP(B1109,[2]CALCULATION!$B:$B,[2]CALCULATION!$H:$H,"")</f>
        <v>Huawei</v>
      </c>
      <c r="I1109" s="28">
        <v>0</v>
      </c>
      <c r="J1109" s="28">
        <v>0</v>
      </c>
      <c r="K1109" s="28">
        <v>0</v>
      </c>
      <c r="L1109" s="28">
        <v>0</v>
      </c>
      <c r="M1109" s="28">
        <v>0</v>
      </c>
      <c r="N1109" s="28">
        <v>0</v>
      </c>
      <c r="O1109" s="28">
        <v>0</v>
      </c>
      <c r="P1109" s="28">
        <v>0</v>
      </c>
      <c r="Q1109" s="28">
        <v>0</v>
      </c>
      <c r="R1109" s="28">
        <v>0.19570431437678526</v>
      </c>
      <c r="S1109" s="93">
        <v>0</v>
      </c>
      <c r="T1109" s="93">
        <f>_xlfn.XLOOKUP(B1109,'[3]Nur des jours'!$B:$B,'[3]Nur des jours'!$U:$U,"")</f>
        <v>0</v>
      </c>
      <c r="U1109" s="93">
        <v>0</v>
      </c>
      <c r="V1109" s="93">
        <v>2.6744770041634212</v>
      </c>
      <c r="W1109" s="93">
        <v>0</v>
      </c>
      <c r="X1109" s="93">
        <v>0</v>
      </c>
      <c r="Y1109" s="93">
        <v>0</v>
      </c>
      <c r="Z1109" s="93">
        <v>0.25999977171099753</v>
      </c>
      <c r="AA1109" s="93">
        <v>0</v>
      </c>
      <c r="AB1109" s="93">
        <v>0</v>
      </c>
      <c r="AC1109" s="93">
        <f>_xlfn.XLOOKUP(B1109,'[3]Nur des jours'!$B:$B,'[3]Nur des jours'!$N:$N,"")</f>
        <v>0</v>
      </c>
      <c r="AD1109" s="93">
        <v>0</v>
      </c>
      <c r="AE1109" s="93">
        <v>0</v>
      </c>
      <c r="AF1109" s="93">
        <v>0</v>
      </c>
      <c r="AG1109" s="93"/>
      <c r="AH1109" s="93">
        <v>0</v>
      </c>
      <c r="AI1109" s="93">
        <v>0</v>
      </c>
      <c r="AJ1109" s="93">
        <v>0</v>
      </c>
      <c r="AK1109" s="93">
        <v>0</v>
      </c>
      <c r="AL1109" s="93">
        <v>0</v>
      </c>
      <c r="AM1109" s="49" t="s">
        <v>5559</v>
      </c>
      <c r="AN1109" s="49"/>
      <c r="AO1109" s="48" t="str" cm="1">
        <f t="array" ref="AO1109">IFERROR(_xlfn.IFS(
AQ1109="MPR ISSUE","PDH",
AQ1109="BSS Hardware Issue","BSS",
AQ1109="Sites strategiques, MLL, Pylone, etc.","ENVTECH",
AQ1109="AKTIVCO DEFAUT GE &amp; POWER Cabinet","AKTIVCO",
AQ1109="AKTIVCO Coupure ENEO &amp; Baisse de tension","AKTIVCO GRID ONLY",
AQ1109="Coupure ENEO &amp; Baisse de tension","IHS GRID ONLY",
AQ1109="Defaut GE &amp; POWER Cabinet","IHS",
AQ1109="Sharing","Partners",
AQ1109="Sites strategiques &amp; DataCenter","SST &amp; DC",
AQ1109="Exclu","Exclu",
AQ1109="SAT","SAT",
AQ1109="SPARE-ISSUE","SPARE-ISSUE",
AQ1109="Fiber CAmtel","TRANS_FO_CAMTEL",
AQ1109="Fiber AOF","Fiber AOF",
AQ1109="Projet OCM (HUAWEI)","TRAVAUX-HUAWEI",
AQ1109="Projet OCM (NOKIA)","TRAVAUX-NOKIA",
AQ1109="ACCESS-ISSUE","ACCESS-ISSUE",
AQ1109="Projet OCM (ZTE, NOKIA, autres projets)","TRAVAUX OCM",
AQ1109="No root CAuse","No root cause",
AQ1109="ODU HS","PDH",
AQ1109="IP &amp; VLAN","PDH",
AQ1109="Warehouse HUAWEI","SPARE-ISSUE",
AQ1109="SPARE-HS","SPARE-ISSUE",
AQ1109="Power Telco","BSS",AQ1109="no impacts","no impacts"
),"")</f>
        <v>No root cause</v>
      </c>
      <c r="AP1109" s="48" t="str" cm="1">
        <f t="array" ref="AP1109">IFERROR(_xlfn.IFS(
AQ1109="MPR ISSUE","TX ISSUE",
AQ1109="BSS Hardware Issue","RAN ISSUE",
AQ1109="Sites strategiques, MLL, Pylone, etc.","ENVTECH",
AQ1109="AKTIVCO DEFAUT GE &amp; POWER Cabinet","POWER ISSUE",
AQ1109="AKTIVCO Coupure ENEO &amp; Baisse de tension","POWER ISSUE",
AQ1109="Coupure ENEO &amp; Baisse de tension","POWER ISSUE",
AQ1109="Defaut GE &amp; POWER Cabinet","POWER ISSUE",
AQ1109="Sharing","POWER ISSUE",
AQ1109="Sites strategiques &amp; DataCenter","POWER ISSUE",
AQ1109="Exclu","Exclu",
AQ1109="SAT","TX ISSUE",
AQ1109="SPARE-ISSUE","SPARE-ISSUE",
AQ1109="Fiber CAmtel","TX ISSUE",
AQ1109="Fiber AOF","TX ISSUE",
AQ1109="Projet OCM (HUAWEI)","TRAVAUX-HUAWEI",
AQ1109="Projet OCM (NOKIA)","TRAVAUX -NOKIA",
AQ1109="ACCESS-ISSUE","ACCESS-ISSUE",
AQ1109="Projet OCM (ZTE, NOKIA, autres projets)","TRAVAUX OCM",
AQ1109="No root CAuse","No root cause",
AQ1109="ODU HS","TX ISSUE",
AQ1109="IP &amp; VLAN","TX ISSUE",
AQ1109="Warehouse HUAWEI","SPARE-ISSUE",
AQ1109="SPARE-HS","SPARE-ISSUE",
AQ1109="Power Telco","RAN ISSUE",AQ1109="no impacts","no impacts"
),"")</f>
        <v>No root cause</v>
      </c>
      <c r="AQ1109" s="127" t="s">
        <v>5344</v>
      </c>
      <c r="AR1109" s="48" t="str" cm="1">
        <f t="array" ref="AR1109">IFERROR(_xlfn.IFS(
AQ1109="MPR ISSUE","ACTIVE",
AQ1109="BSS Hardware Issue","ACTIVE",
AQ1109="Sites strategiques, MLL, Pylone, etc.","PASSIVE",
AQ1109="AKTIVCO DEFAUT GE &amp; POWER Cabinet","PASSIVE",
AQ1109="AKTIVCO Coupure ENEO &amp; Baisse de tension","PASSIVE",
AQ1109="Coupure ENEO &amp; Baisse de tension","PASSIVE",
AQ1109="Defaut GE &amp; POWER Cabinet","PASSIVE",
AQ1109="Sharing","PASSIVE",
AQ1109="Sites strategiques &amp; DataCenter","PASSIVE",
AQ1109="Exclu","Exclu",
AQ1109="SAT","ACTIVE",
AQ1109="SPARE-ISSUE","SPARE-ISSUE",
AQ1109="Fiber CAmtel","ACTIVE",
AQ1109="Fiber AOF","ACTIVE",
AQ1109="Projet OCM (HUAWEI)","PLANNED WORKS",
AQ1109="Projet OCM (NOKIA)","PLANNED WORKS",
AQ1109="ACCESS-ISSUE","ACCESS-ISSUE",
AQ1109="Projet OCM (ZTE, NOKIA, autres projets)","PLANNED WORKS",
AQ1109="No root CAuse","No root cause",
AQ1109="ODU HS","ACTIVE",
AQ1109="IP &amp; VLAN","ACTIVE",
AQ1109="Warehouse HUAWEI","SPARE-ISSUE",
AQ1109="SPARE-HS","SPARE-ISSUE",
AQ1109="Power Telco","ACTIVE", AQ1109="no impacts","no impacts"
),"")</f>
        <v>No root cause</v>
      </c>
      <c r="AS1109" s="92" t="s">
        <v>5537</v>
      </c>
      <c r="AT1109" s="98" t="s">
        <v>2274</v>
      </c>
      <c r="AV1109" s="17" t="s">
        <v>5537</v>
      </c>
      <c r="AW1109" s="7" t="s">
        <v>5537</v>
      </c>
      <c r="AX1109" s="6" t="s">
        <v>5537</v>
      </c>
      <c r="AY1109" s="7"/>
      <c r="AZ1109" s="3" t="s">
        <v>5537</v>
      </c>
      <c r="BA1109" s="18" t="s">
        <v>5537</v>
      </c>
      <c r="BB1109" s="18" t="s">
        <v>5537</v>
      </c>
      <c r="BC1109" s="18" t="s">
        <v>5537</v>
      </c>
      <c r="BD1109" s="18" t="s">
        <v>5537</v>
      </c>
      <c r="BE1109" s="18" t="s">
        <v>5537</v>
      </c>
      <c r="BF1109" s="18" t="s">
        <v>5537</v>
      </c>
      <c r="BG1109" s="18" t="s">
        <v>5537</v>
      </c>
      <c r="BH1109" s="18" t="s">
        <v>5537</v>
      </c>
      <c r="BI1109" s="18" t="s">
        <v>5537</v>
      </c>
      <c r="BJ1109" s="18" t="s">
        <v>5537</v>
      </c>
      <c r="BK1109" s="18" t="s">
        <v>5537</v>
      </c>
      <c r="BL1109" s="9" t="s">
        <v>5537</v>
      </c>
      <c r="BM1109" s="14" t="s">
        <v>5537</v>
      </c>
      <c r="BN1109" s="14" t="s">
        <v>5537</v>
      </c>
      <c r="BO1109" s="14" t="str">
        <f>_xlfn.XLOOKUP(B1109,'[4]cell downs 18042026 17h'!$B:$B,'[4]cell downs 18042026 17h'!$B:$B,"")</f>
        <v/>
      </c>
      <c r="BP1109" s="14" t="str">
        <f>_xlfn.XLOOKUP(B1109,'[5]Cells Huawei 19042026 15h'!$B:$B,'[5]Cells Huawei 19042026 15h'!$B:$B,"")</f>
        <v/>
      </c>
      <c r="BQ1109" s="9" t="str">
        <f>_xlfn.XLOOKUP(B1109,'[6]cells down 19042026 9H40'!$B:$B,'[6]cells down 19042026 9H40'!$B:$B,"")</f>
        <v/>
      </c>
      <c r="BR1109" s="9" t="s">
        <v>2274</v>
      </c>
      <c r="BS1109" s="9" t="s">
        <v>12</v>
      </c>
      <c r="BT1109" s="108"/>
    </row>
    <row r="1110" spans="1:72" s="9" customFormat="1" x14ac:dyDescent="0.35">
      <c r="A1110" s="1" t="s">
        <v>3665</v>
      </c>
      <c r="B1110" s="8" t="s">
        <v>3666</v>
      </c>
      <c r="C1110" s="3" t="str">
        <f>_xlfn.XLOOKUP(B1110,'[1]daily break down'!$D:$D,'[1]daily break down'!$E:$E,"")</f>
        <v>Maroua</v>
      </c>
      <c r="D1110" s="1" t="s">
        <v>11</v>
      </c>
      <c r="E1110" s="1" t="s">
        <v>83</v>
      </c>
      <c r="F1110" s="3" t="s">
        <v>55</v>
      </c>
      <c r="G1110" s="1" t="s">
        <v>84</v>
      </c>
      <c r="H1110" s="32" t="str">
        <f>_xlfn.XLOOKUP(B1110,[2]CALCULATION!$B:$B,[2]CALCULATION!$H:$H,"")</f>
        <v>Huawei</v>
      </c>
      <c r="I1110" s="28">
        <v>0</v>
      </c>
      <c r="J1110" s="28">
        <v>0</v>
      </c>
      <c r="K1110" s="28">
        <v>0</v>
      </c>
      <c r="L1110" s="28">
        <v>0</v>
      </c>
      <c r="M1110" s="28">
        <v>0</v>
      </c>
      <c r="N1110" s="28">
        <v>0</v>
      </c>
      <c r="O1110" s="28">
        <v>4.9046465372838757E-3</v>
      </c>
      <c r="P1110" s="28">
        <v>0</v>
      </c>
      <c r="Q1110" s="28">
        <v>0</v>
      </c>
      <c r="R1110" s="28">
        <v>0</v>
      </c>
      <c r="S1110" s="93">
        <v>0.69146598636543932</v>
      </c>
      <c r="T1110" s="93">
        <f>_xlfn.XLOOKUP(B1110,'[3]Nur des jours'!$B:$B,'[3]Nur des jours'!$U:$U,"")</f>
        <v>2.675261747609386E-4</v>
      </c>
      <c r="U1110" s="93">
        <v>0</v>
      </c>
      <c r="V1110" s="93">
        <v>0</v>
      </c>
      <c r="W1110" s="93">
        <v>2.675261747609386E-4</v>
      </c>
      <c r="X1110" s="93">
        <v>0</v>
      </c>
      <c r="Y1110" s="93">
        <v>0</v>
      </c>
      <c r="Z1110" s="93">
        <v>0.32381368193064014</v>
      </c>
      <c r="AA1110" s="93">
        <v>0.13028524710857711</v>
      </c>
      <c r="AB1110" s="93">
        <v>0</v>
      </c>
      <c r="AC1110" s="93">
        <f>_xlfn.XLOOKUP(B1110,'[3]Nur des jours'!$B:$B,'[3]Nur des jours'!$N:$N,"")</f>
        <v>0</v>
      </c>
      <c r="AD1110" s="93">
        <v>0</v>
      </c>
      <c r="AE1110" s="93">
        <v>0</v>
      </c>
      <c r="AF1110" s="93">
        <v>0</v>
      </c>
      <c r="AG1110" s="93"/>
      <c r="AH1110" s="93">
        <v>0</v>
      </c>
      <c r="AI1110" s="93">
        <v>0</v>
      </c>
      <c r="AJ1110" s="93">
        <v>0</v>
      </c>
      <c r="AK1110" s="93">
        <v>0</v>
      </c>
      <c r="AL1110" s="93">
        <v>0</v>
      </c>
      <c r="AM1110" s="49" t="s">
        <v>5559</v>
      </c>
      <c r="AN1110" s="49"/>
      <c r="AO1110" s="48" t="str" cm="1">
        <f t="array" ref="AO1110">IFERROR(_xlfn.IFS(
AQ1110="MPR ISSUE","PDH",
AQ1110="BSS Hardware Issue","BSS",
AQ1110="Sites strategiques, MLL, Pylone, etc.","ENVTECH",
AQ1110="AKTIVCO DEFAUT GE &amp; POWER Cabinet","AKTIVCO",
AQ1110="AKTIVCO Coupure ENEO &amp; Baisse de tension","AKTIVCO GRID ONLY",
AQ1110="Coupure ENEO &amp; Baisse de tension","IHS GRID ONLY",
AQ1110="Defaut GE &amp; POWER Cabinet","IHS",
AQ1110="Sharing","Partners",
AQ1110="Sites strategiques &amp; DataCenter","SST &amp; DC",
AQ1110="Exclu","Exclu",
AQ1110="SAT","SAT",
AQ1110="SPARE-ISSUE","SPARE-ISSUE",
AQ1110="Fiber CAmtel","TRANS_FO_CAMTEL",
AQ1110="Fiber AOF","Fiber AOF",
AQ1110="Projet OCM (HUAWEI)","TRAVAUX-HUAWEI",
AQ1110="Projet OCM (NOKIA)","TRAVAUX-NOKIA",
AQ1110="ACCESS-ISSUE","ACCESS-ISSUE",
AQ1110="Projet OCM (ZTE, NOKIA, autres projets)","TRAVAUX OCM",
AQ1110="No root CAuse","No root cause",
AQ1110="ODU HS","PDH",
AQ1110="IP &amp; VLAN","PDH",
AQ1110="Warehouse HUAWEI","SPARE-ISSUE",
AQ1110="SPARE-HS","SPARE-ISSUE",
AQ1110="Power Telco","BSS",AQ1110="no impacts","no impacts"
),"")</f>
        <v>No root cause</v>
      </c>
      <c r="AP1110" s="48" t="str" cm="1">
        <f t="array" ref="AP1110">IFERROR(_xlfn.IFS(
AQ1110="MPR ISSUE","TX ISSUE",
AQ1110="BSS Hardware Issue","RAN ISSUE",
AQ1110="Sites strategiques, MLL, Pylone, etc.","ENVTECH",
AQ1110="AKTIVCO DEFAUT GE &amp; POWER Cabinet","POWER ISSUE",
AQ1110="AKTIVCO Coupure ENEO &amp; Baisse de tension","POWER ISSUE",
AQ1110="Coupure ENEO &amp; Baisse de tension","POWER ISSUE",
AQ1110="Defaut GE &amp; POWER Cabinet","POWER ISSUE",
AQ1110="Sharing","POWER ISSUE",
AQ1110="Sites strategiques &amp; DataCenter","POWER ISSUE",
AQ1110="Exclu","Exclu",
AQ1110="SAT","TX ISSUE",
AQ1110="SPARE-ISSUE","SPARE-ISSUE",
AQ1110="Fiber CAmtel","TX ISSUE",
AQ1110="Fiber AOF","TX ISSUE",
AQ1110="Projet OCM (HUAWEI)","TRAVAUX-HUAWEI",
AQ1110="Projet OCM (NOKIA)","TRAVAUX -NOKIA",
AQ1110="ACCESS-ISSUE","ACCESS-ISSUE",
AQ1110="Projet OCM (ZTE, NOKIA, autres projets)","TRAVAUX OCM",
AQ1110="No root CAuse","No root cause",
AQ1110="ODU HS","TX ISSUE",
AQ1110="IP &amp; VLAN","TX ISSUE",
AQ1110="Warehouse HUAWEI","SPARE-ISSUE",
AQ1110="SPARE-HS","SPARE-ISSUE",
AQ1110="Power Telco","RAN ISSUE",AQ1110="no impacts","no impacts"
),"")</f>
        <v>No root cause</v>
      </c>
      <c r="AQ1110" s="67" t="s">
        <v>5344</v>
      </c>
      <c r="AR1110" s="48" t="str" cm="1">
        <f t="array" ref="AR1110">IFERROR(_xlfn.IFS(
AQ1110="MPR ISSUE","ACTIVE",
AQ1110="BSS Hardware Issue","ACTIVE",
AQ1110="Sites strategiques, MLL, Pylone, etc.","PASSIVE",
AQ1110="AKTIVCO DEFAUT GE &amp; POWER Cabinet","PASSIVE",
AQ1110="AKTIVCO Coupure ENEO &amp; Baisse de tension","PASSIVE",
AQ1110="Coupure ENEO &amp; Baisse de tension","PASSIVE",
AQ1110="Defaut GE &amp; POWER Cabinet","PASSIVE",
AQ1110="Sharing","PASSIVE",
AQ1110="Sites strategiques &amp; DataCenter","PASSIVE",
AQ1110="Exclu","Exclu",
AQ1110="SAT","ACTIVE",
AQ1110="SPARE-ISSUE","SPARE-ISSUE",
AQ1110="Fiber CAmtel","ACTIVE",
AQ1110="Fiber AOF","ACTIVE",
AQ1110="Projet OCM (HUAWEI)","PLANNED WORKS",
AQ1110="Projet OCM (NOKIA)","PLANNED WORKS",
AQ1110="ACCESS-ISSUE","ACCESS-ISSUE",
AQ1110="Projet OCM (ZTE, NOKIA, autres projets)","PLANNED WORKS",
AQ1110="No root CAuse","No root cause",
AQ1110="ODU HS","ACTIVE",
AQ1110="IP &amp; VLAN","ACTIVE",
AQ1110="Warehouse HUAWEI","SPARE-ISSUE",
AQ1110="SPARE-HS","SPARE-ISSUE",
AQ1110="Power Telco","ACTIVE", AQ1110="no impacts","no impacts"
),"")</f>
        <v>No root cause</v>
      </c>
      <c r="AS1110" s="92" t="s">
        <v>5880</v>
      </c>
      <c r="AT1110" s="98" t="s">
        <v>3666</v>
      </c>
      <c r="AV1110" s="17" t="s">
        <v>5537</v>
      </c>
      <c r="AW1110" s="7" t="s">
        <v>5537</v>
      </c>
      <c r="AX1110" s="6" t="s">
        <v>5537</v>
      </c>
      <c r="AY1110" s="7"/>
      <c r="AZ1110" s="3" t="s">
        <v>5537</v>
      </c>
      <c r="BA1110" s="18" t="s">
        <v>5537</v>
      </c>
      <c r="BB1110" s="18" t="s">
        <v>5537</v>
      </c>
      <c r="BC1110" s="18" t="s">
        <v>5537</v>
      </c>
      <c r="BD1110" s="18" t="s">
        <v>5537</v>
      </c>
      <c r="BE1110" s="18" t="s">
        <v>5537</v>
      </c>
      <c r="BF1110" s="18" t="s">
        <v>5537</v>
      </c>
      <c r="BG1110" s="18" t="s">
        <v>5537</v>
      </c>
      <c r="BH1110" s="18" t="s">
        <v>5537</v>
      </c>
      <c r="BI1110" s="18" t="s">
        <v>5537</v>
      </c>
      <c r="BJ1110" s="18" t="s">
        <v>5537</v>
      </c>
      <c r="BK1110" s="18" t="s">
        <v>5537</v>
      </c>
      <c r="BL1110" s="9" t="s">
        <v>5880</v>
      </c>
      <c r="BM1110" s="14" t="s">
        <v>5537</v>
      </c>
      <c r="BN1110" s="14" t="s">
        <v>5537</v>
      </c>
      <c r="BO1110" s="14" t="str">
        <f>_xlfn.XLOOKUP(B1110,'[4]cell downs 18042026 17h'!$B:$B,'[4]cell downs 18042026 17h'!$B:$B,"")</f>
        <v/>
      </c>
      <c r="BP1110" s="14" t="str">
        <f>_xlfn.XLOOKUP(B1110,'[5]Cells Huawei 19042026 15h'!$B:$B,'[5]Cells Huawei 19042026 15h'!$B:$B,"")</f>
        <v/>
      </c>
      <c r="BQ1110" s="9" t="str">
        <f>_xlfn.XLOOKUP(B1110,'[6]cells down 19042026 9H40'!$B:$B,'[6]cells down 19042026 9H40'!$B:$B,"")</f>
        <v/>
      </c>
      <c r="BR1110" s="9" t="s">
        <v>3666</v>
      </c>
      <c r="BS1110" s="9" t="s">
        <v>12</v>
      </c>
      <c r="BT1110" s="108"/>
    </row>
    <row r="1111" spans="1:72" s="9" customFormat="1" x14ac:dyDescent="0.35">
      <c r="A1111" s="1" t="s">
        <v>582</v>
      </c>
      <c r="B1111" s="8" t="s">
        <v>583</v>
      </c>
      <c r="C1111" s="3" t="str">
        <f>_xlfn.XLOOKUP(B1111,'[1]daily break down'!$D:$D,'[1]daily break down'!$E:$E,"")</f>
        <v>OUEST</v>
      </c>
      <c r="D1111" s="1" t="s">
        <v>11</v>
      </c>
      <c r="E1111" s="1" t="s">
        <v>12</v>
      </c>
      <c r="F1111" s="3" t="s">
        <v>102</v>
      </c>
      <c r="G1111" s="1" t="s">
        <v>103</v>
      </c>
      <c r="H1111" s="32" t="str">
        <f>_xlfn.XLOOKUP(B1111,[2]CALCULATION!$B:$B,[2]CALCULATION!$H:$H,"")</f>
        <v>Huawei</v>
      </c>
      <c r="I1111" s="28">
        <v>0</v>
      </c>
      <c r="J1111" s="28">
        <v>0</v>
      </c>
      <c r="K1111" s="28">
        <v>0</v>
      </c>
      <c r="L1111" s="28">
        <v>0</v>
      </c>
      <c r="M1111" s="28">
        <v>0</v>
      </c>
      <c r="N1111" s="28">
        <v>0</v>
      </c>
      <c r="O1111" s="28">
        <v>0</v>
      </c>
      <c r="P1111" s="28">
        <v>0</v>
      </c>
      <c r="Q1111" s="28">
        <v>0</v>
      </c>
      <c r="R1111" s="28">
        <v>0</v>
      </c>
      <c r="S1111" s="93">
        <v>0</v>
      </c>
      <c r="T1111" s="93">
        <f>_xlfn.XLOOKUP(B1111,'[3]Nur des jours'!$B:$B,'[3]Nur des jours'!$U:$U,"")</f>
        <v>0</v>
      </c>
      <c r="U1111" s="93">
        <v>0</v>
      </c>
      <c r="V1111" s="93">
        <v>0</v>
      </c>
      <c r="W1111" s="93">
        <v>0</v>
      </c>
      <c r="X1111" s="93">
        <v>0</v>
      </c>
      <c r="Y1111" s="93">
        <v>3.4963174130290242</v>
      </c>
      <c r="Z1111" s="93">
        <v>0</v>
      </c>
      <c r="AA1111" s="93">
        <v>0</v>
      </c>
      <c r="AB1111" s="93">
        <v>0.47209452306146976</v>
      </c>
      <c r="AC1111" s="93">
        <f>_xlfn.XLOOKUP(B1111,'[3]Nur des jours'!$B:$B,'[3]Nur des jours'!$N:$N,"")</f>
        <v>0</v>
      </c>
      <c r="AD1111" s="93">
        <v>0</v>
      </c>
      <c r="AE1111" s="93">
        <v>0</v>
      </c>
      <c r="AF1111" s="93">
        <v>0</v>
      </c>
      <c r="AG1111" s="93"/>
      <c r="AH1111" s="93">
        <v>0</v>
      </c>
      <c r="AI1111" s="93">
        <v>0</v>
      </c>
      <c r="AJ1111" s="93">
        <v>0</v>
      </c>
      <c r="AK1111" s="93">
        <v>0</v>
      </c>
      <c r="AL1111" s="93">
        <v>0</v>
      </c>
      <c r="AM1111" s="49" t="s">
        <v>5559</v>
      </c>
      <c r="AN1111" s="49"/>
      <c r="AO1111" s="48" t="str" cm="1">
        <f t="array" ref="AO1111">IFERROR(_xlfn.IFS(
AQ1111="MPR ISSUE","PDH",
AQ1111="BSS Hardware Issue","BSS",
AQ1111="Sites strategiques, MLL, Pylone, etc.","ENVTECH",
AQ1111="AKTIVCO DEFAUT GE &amp; POWER Cabinet","AKTIVCO",
AQ1111="AKTIVCO Coupure ENEO &amp; Baisse de tension","AKTIVCO GRID ONLY",
AQ1111="Coupure ENEO &amp; Baisse de tension","IHS GRID ONLY",
AQ1111="Defaut GE &amp; POWER Cabinet","IHS",
AQ1111="Sharing","Partners",
AQ1111="Sites strategiques &amp; DataCenter","SST &amp; DC",
AQ1111="Exclu","Exclu",
AQ1111="SAT","SAT",
AQ1111="SPARE-ISSUE","SPARE-ISSUE",
AQ1111="Fiber CAmtel","TRANS_FO_CAMTEL",
AQ1111="Fiber AOF","Fiber AOF",
AQ1111="Projet OCM (HUAWEI)","TRAVAUX-HUAWEI",
AQ1111="Projet OCM (NOKIA)","TRAVAUX-NOKIA",
AQ1111="ACCESS-ISSUE","ACCESS-ISSUE",
AQ1111="Projet OCM (ZTE, NOKIA, autres projets)","TRAVAUX OCM",
AQ1111="No root CAuse","No root cause",
AQ1111="ODU HS","PDH",
AQ1111="IP &amp; VLAN","PDH",
AQ1111="Warehouse HUAWEI","SPARE-ISSUE",
AQ1111="SPARE-HS","SPARE-ISSUE",
AQ1111="Power Telco","BSS",AQ1111="no impacts","no impacts"
),"")</f>
        <v>No root cause</v>
      </c>
      <c r="AP1111" s="48" t="str" cm="1">
        <f t="array" ref="AP1111">IFERROR(_xlfn.IFS(
AQ1111="MPR ISSUE","TX ISSUE",
AQ1111="BSS Hardware Issue","RAN ISSUE",
AQ1111="Sites strategiques, MLL, Pylone, etc.","ENVTECH",
AQ1111="AKTIVCO DEFAUT GE &amp; POWER Cabinet","POWER ISSUE",
AQ1111="AKTIVCO Coupure ENEO &amp; Baisse de tension","POWER ISSUE",
AQ1111="Coupure ENEO &amp; Baisse de tension","POWER ISSUE",
AQ1111="Defaut GE &amp; POWER Cabinet","POWER ISSUE",
AQ1111="Sharing","POWER ISSUE",
AQ1111="Sites strategiques &amp; DataCenter","POWER ISSUE",
AQ1111="Exclu","Exclu",
AQ1111="SAT","TX ISSUE",
AQ1111="SPARE-ISSUE","SPARE-ISSUE",
AQ1111="Fiber CAmtel","TX ISSUE",
AQ1111="Fiber AOF","TX ISSUE",
AQ1111="Projet OCM (HUAWEI)","TRAVAUX-HUAWEI",
AQ1111="Projet OCM (NOKIA)","TRAVAUX -NOKIA",
AQ1111="ACCESS-ISSUE","ACCESS-ISSUE",
AQ1111="Projet OCM (ZTE, NOKIA, autres projets)","TRAVAUX OCM",
AQ1111="No root CAuse","No root cause",
AQ1111="ODU HS","TX ISSUE",
AQ1111="IP &amp; VLAN","TX ISSUE",
AQ1111="Warehouse HUAWEI","SPARE-ISSUE",
AQ1111="SPARE-HS","SPARE-ISSUE",
AQ1111="Power Telco","RAN ISSUE",AQ1111="no impacts","no impacts"
),"")</f>
        <v>No root cause</v>
      </c>
      <c r="AQ1111" s="127" t="s">
        <v>5344</v>
      </c>
      <c r="AR1111" s="48" t="str" cm="1">
        <f t="array" ref="AR1111">IFERROR(_xlfn.IFS(
AQ1111="MPR ISSUE","ACTIVE",
AQ1111="BSS Hardware Issue","ACTIVE",
AQ1111="Sites strategiques, MLL, Pylone, etc.","PASSIVE",
AQ1111="AKTIVCO DEFAUT GE &amp; POWER Cabinet","PASSIVE",
AQ1111="AKTIVCO Coupure ENEO &amp; Baisse de tension","PASSIVE",
AQ1111="Coupure ENEO &amp; Baisse de tension","PASSIVE",
AQ1111="Defaut GE &amp; POWER Cabinet","PASSIVE",
AQ1111="Sharing","PASSIVE",
AQ1111="Sites strategiques &amp; DataCenter","PASSIVE",
AQ1111="Exclu","Exclu",
AQ1111="SAT","ACTIVE",
AQ1111="SPARE-ISSUE","SPARE-ISSUE",
AQ1111="Fiber CAmtel","ACTIVE",
AQ1111="Fiber AOF","ACTIVE",
AQ1111="Projet OCM (HUAWEI)","PLANNED WORKS",
AQ1111="Projet OCM (NOKIA)","PLANNED WORKS",
AQ1111="ACCESS-ISSUE","ACCESS-ISSUE",
AQ1111="Projet OCM (ZTE, NOKIA, autres projets)","PLANNED WORKS",
AQ1111="No root CAuse","No root cause",
AQ1111="ODU HS","ACTIVE",
AQ1111="IP &amp; VLAN","ACTIVE",
AQ1111="Warehouse HUAWEI","SPARE-ISSUE",
AQ1111="SPARE-HS","SPARE-ISSUE",
AQ1111="Power Telco","ACTIVE", AQ1111="no impacts","no impacts"
),"")</f>
        <v>No root cause</v>
      </c>
      <c r="AS1111" s="92" t="s">
        <v>5537</v>
      </c>
      <c r="AT1111" s="98" t="s">
        <v>583</v>
      </c>
      <c r="AV1111" s="17" t="s">
        <v>5537</v>
      </c>
      <c r="AW1111" s="7" t="s">
        <v>5537</v>
      </c>
      <c r="AX1111" s="6" t="s">
        <v>5537</v>
      </c>
      <c r="AY1111" s="7"/>
      <c r="AZ1111" s="3" t="s">
        <v>5537</v>
      </c>
      <c r="BA1111" s="18" t="s">
        <v>5537</v>
      </c>
      <c r="BB1111" s="18" t="s">
        <v>5537</v>
      </c>
      <c r="BC1111" s="18" t="s">
        <v>5537</v>
      </c>
      <c r="BD1111" s="18" t="s">
        <v>5537</v>
      </c>
      <c r="BE1111" s="18" t="s">
        <v>5537</v>
      </c>
      <c r="BF1111" s="18" t="s">
        <v>5537</v>
      </c>
      <c r="BG1111" s="18" t="s">
        <v>5537</v>
      </c>
      <c r="BH1111" s="18" t="s">
        <v>5537</v>
      </c>
      <c r="BI1111" s="18" t="s">
        <v>5537</v>
      </c>
      <c r="BJ1111" s="18" t="s">
        <v>5537</v>
      </c>
      <c r="BK1111" s="18" t="s">
        <v>5537</v>
      </c>
      <c r="BL1111" s="9" t="s">
        <v>5537</v>
      </c>
      <c r="BM1111" s="14" t="s">
        <v>5537</v>
      </c>
      <c r="BN1111" s="14" t="s">
        <v>5537</v>
      </c>
      <c r="BO1111" s="14" t="str">
        <f>_xlfn.XLOOKUP(B1111,'[4]cell downs 18042026 17h'!$B:$B,'[4]cell downs 18042026 17h'!$B:$B,"")</f>
        <v/>
      </c>
      <c r="BP1111" s="14" t="str">
        <f>_xlfn.XLOOKUP(B1111,'[5]Cells Huawei 19042026 15h'!$B:$B,'[5]Cells Huawei 19042026 15h'!$B:$B,"")</f>
        <v/>
      </c>
      <c r="BQ1111" s="9" t="str">
        <f>_xlfn.XLOOKUP(B1111,'[6]cells down 19042026 9H40'!$B:$B,'[6]cells down 19042026 9H40'!$B:$B,"")</f>
        <v/>
      </c>
      <c r="BR1111" s="9" t="s">
        <v>5537</v>
      </c>
      <c r="BS1111" s="9" t="s">
        <v>5537</v>
      </c>
      <c r="BT1111" s="108"/>
    </row>
    <row r="1112" spans="1:72" s="9" customFormat="1" x14ac:dyDescent="0.35">
      <c r="A1112" s="1" t="s">
        <v>3159</v>
      </c>
      <c r="B1112" s="8" t="s">
        <v>3160</v>
      </c>
      <c r="C1112" s="3" t="str">
        <f>_xlfn.XLOOKUP(B1112,'[1]daily break down'!$D:$D,'[1]daily break down'!$E:$E,"")</f>
        <v>Douala</v>
      </c>
      <c r="D1112" s="1" t="s">
        <v>21</v>
      </c>
      <c r="E1112" s="1" t="s">
        <v>30</v>
      </c>
      <c r="F1112" s="3" t="s">
        <v>31</v>
      </c>
      <c r="G1112" s="1" t="s">
        <v>32</v>
      </c>
      <c r="H1112" s="34" t="str">
        <f>_xlfn.XLOOKUP(B1112,[2]CALCULATION!$B:$B,[2]CALCULATION!$H:$H,"")</f>
        <v>ZTE</v>
      </c>
      <c r="I1112" s="28">
        <v>0</v>
      </c>
      <c r="J1112" s="28">
        <v>0</v>
      </c>
      <c r="K1112" s="28">
        <v>0</v>
      </c>
      <c r="L1112" s="28">
        <v>0</v>
      </c>
      <c r="M1112" s="28">
        <v>0</v>
      </c>
      <c r="N1112" s="28">
        <v>0</v>
      </c>
      <c r="O1112" s="28">
        <v>12.766242049122086</v>
      </c>
      <c r="P1112" s="28">
        <v>24.490790678960032</v>
      </c>
      <c r="Q1112" s="28">
        <v>18.844490244925563</v>
      </c>
      <c r="R1112" s="28">
        <v>0.33931236498845746</v>
      </c>
      <c r="S1112" s="93">
        <v>0</v>
      </c>
      <c r="T1112" s="93">
        <f>_xlfn.XLOOKUP(B1112,'[3]Nur des jours'!$B:$B,'[3]Nur des jours'!$U:$U,"")</f>
        <v>0</v>
      </c>
      <c r="U1112" s="93">
        <v>0</v>
      </c>
      <c r="V1112" s="93">
        <v>0</v>
      </c>
      <c r="W1112" s="93">
        <v>0</v>
      </c>
      <c r="X1112" s="93">
        <v>0</v>
      </c>
      <c r="Y1112" s="93">
        <v>0</v>
      </c>
      <c r="Z1112" s="93">
        <v>0</v>
      </c>
      <c r="AA1112" s="93">
        <v>0</v>
      </c>
      <c r="AB1112" s="93">
        <v>0</v>
      </c>
      <c r="AC1112" s="93">
        <f>_xlfn.XLOOKUP(B1112,'[3]Nur des jours'!$B:$B,'[3]Nur des jours'!$N:$N,"")</f>
        <v>0</v>
      </c>
      <c r="AD1112" s="93">
        <v>0</v>
      </c>
      <c r="AE1112" s="93">
        <v>0</v>
      </c>
      <c r="AF1112" s="93">
        <v>0</v>
      </c>
      <c r="AG1112" s="93"/>
      <c r="AH1112" s="93">
        <v>0</v>
      </c>
      <c r="AI1112" s="93">
        <v>0</v>
      </c>
      <c r="AJ1112" s="93">
        <v>0</v>
      </c>
      <c r="AK1112" s="93">
        <v>0</v>
      </c>
      <c r="AL1112" s="93">
        <v>0</v>
      </c>
      <c r="AM1112" s="49" t="s">
        <v>5559</v>
      </c>
      <c r="AN1112" s="49"/>
      <c r="AO1112" s="48" t="str" cm="1">
        <f t="array" ref="AO1112">IFERROR(_xlfn.IFS(
AQ1112="MPR ISSUE","PDH",
AQ1112="BSS Hardware Issue","BSS",
AQ1112="Sites strategiques, MLL, Pylone, etc.","ENVTECH",
AQ1112="AKTIVCO DEFAUT GE &amp; POWER Cabinet","AKTIVCO",
AQ1112="AKTIVCO Coupure ENEO &amp; Baisse de tension","AKTIVCO GRID ONLY",
AQ1112="Coupure ENEO &amp; Baisse de tension","IHS GRID ONLY",
AQ1112="Defaut GE &amp; POWER Cabinet","IHS",
AQ1112="Sharing","Partners",
AQ1112="Sites strategiques &amp; DataCenter","SST &amp; DC",
AQ1112="Exclu","Exclu",
AQ1112="SAT","SAT",
AQ1112="SPARE-ISSUE","SPARE-ISSUE",
AQ1112="Fiber CAmtel","TRANS_FO_CAMTEL",
AQ1112="Fiber AOF","Fiber AOF",
AQ1112="Projet OCM (HUAWEI)","TRAVAUX-HUAWEI",
AQ1112="Projet OCM (NOKIA)","TRAVAUX-NOKIA",
AQ1112="ACCESS-ISSUE","ACCESS-ISSUE",
AQ1112="Projet OCM (ZTE, NOKIA, autres projets)","TRAVAUX OCM",
AQ1112="No root CAuse","No root cause",
AQ1112="ODU HS","PDH",
AQ1112="IP &amp; VLAN","PDH",
AQ1112="Warehouse HUAWEI","SPARE-ISSUE",
AQ1112="SPARE-HS","SPARE-ISSUE",
AQ1112="Power Telco","BSS",AQ1112="no impacts","no impacts"
),"")</f>
        <v>No root cause</v>
      </c>
      <c r="AP1112" s="48" t="str" cm="1">
        <f t="array" ref="AP1112">IFERROR(_xlfn.IFS(
AQ1112="MPR ISSUE","TX ISSUE",
AQ1112="BSS Hardware Issue","RAN ISSUE",
AQ1112="Sites strategiques, MLL, Pylone, etc.","ENVTECH",
AQ1112="AKTIVCO DEFAUT GE &amp; POWER Cabinet","POWER ISSUE",
AQ1112="AKTIVCO Coupure ENEO &amp; Baisse de tension","POWER ISSUE",
AQ1112="Coupure ENEO &amp; Baisse de tension","POWER ISSUE",
AQ1112="Defaut GE &amp; POWER Cabinet","POWER ISSUE",
AQ1112="Sharing","POWER ISSUE",
AQ1112="Sites strategiques &amp; DataCenter","POWER ISSUE",
AQ1112="Exclu","Exclu",
AQ1112="SAT","TX ISSUE",
AQ1112="SPARE-ISSUE","SPARE-ISSUE",
AQ1112="Fiber CAmtel","TX ISSUE",
AQ1112="Fiber AOF","TX ISSUE",
AQ1112="Projet OCM (HUAWEI)","TRAVAUX-HUAWEI",
AQ1112="Projet OCM (NOKIA)","TRAVAUX -NOKIA",
AQ1112="ACCESS-ISSUE","ACCESS-ISSUE",
AQ1112="Projet OCM (ZTE, NOKIA, autres projets)","TRAVAUX OCM",
AQ1112="No root CAuse","No root cause",
AQ1112="ODU HS","TX ISSUE",
AQ1112="IP &amp; VLAN","TX ISSUE",
AQ1112="Warehouse HUAWEI","SPARE-ISSUE",
AQ1112="SPARE-HS","SPARE-ISSUE",
AQ1112="Power Telco","RAN ISSUE",AQ1112="no impacts","no impacts"
),"")</f>
        <v>No root cause</v>
      </c>
      <c r="AQ1112" s="67" t="s">
        <v>5344</v>
      </c>
      <c r="AR1112" s="48" t="str" cm="1">
        <f t="array" ref="AR1112">IFERROR(_xlfn.IFS(
AQ1112="MPR ISSUE","ACTIVE",
AQ1112="BSS Hardware Issue","ACTIVE",
AQ1112="Sites strategiques, MLL, Pylone, etc.","PASSIVE",
AQ1112="AKTIVCO DEFAUT GE &amp; POWER Cabinet","PASSIVE",
AQ1112="AKTIVCO Coupure ENEO &amp; Baisse de tension","PASSIVE",
AQ1112="Coupure ENEO &amp; Baisse de tension","PASSIVE",
AQ1112="Defaut GE &amp; POWER Cabinet","PASSIVE",
AQ1112="Sharing","PASSIVE",
AQ1112="Sites strategiques &amp; DataCenter","PASSIVE",
AQ1112="Exclu","Exclu",
AQ1112="SAT","ACTIVE",
AQ1112="SPARE-ISSUE","SPARE-ISSUE",
AQ1112="Fiber CAmtel","ACTIVE",
AQ1112="Fiber AOF","ACTIVE",
AQ1112="Projet OCM (HUAWEI)","PLANNED WORKS",
AQ1112="Projet OCM (NOKIA)","PLANNED WORKS",
AQ1112="ACCESS-ISSUE","ACCESS-ISSUE",
AQ1112="Projet OCM (ZTE, NOKIA, autres projets)","PLANNED WORKS",
AQ1112="No root CAuse","No root cause",
AQ1112="ODU HS","ACTIVE",
AQ1112="IP &amp; VLAN","ACTIVE",
AQ1112="Warehouse HUAWEI","SPARE-ISSUE",
AQ1112="SPARE-HS","SPARE-ISSUE",
AQ1112="Power Telco","ACTIVE", AQ1112="no impacts","no impacts"
),"")</f>
        <v>No root cause</v>
      </c>
      <c r="AS1112" s="92" t="s">
        <v>5537</v>
      </c>
      <c r="AT1112" s="98" t="s">
        <v>3160</v>
      </c>
      <c r="AV1112" s="17" t="s">
        <v>5537</v>
      </c>
      <c r="AW1112" s="7" t="s">
        <v>5537</v>
      </c>
      <c r="AX1112" s="6" t="s">
        <v>5537</v>
      </c>
      <c r="AY1112" s="7"/>
      <c r="AZ1112" s="3" t="s">
        <v>5537</v>
      </c>
      <c r="BA1112" s="18" t="s">
        <v>5537</v>
      </c>
      <c r="BB1112" s="18" t="s">
        <v>5537</v>
      </c>
      <c r="BC1112" s="18" t="s">
        <v>5537</v>
      </c>
      <c r="BD1112" s="18" t="s">
        <v>5537</v>
      </c>
      <c r="BE1112" s="18" t="s">
        <v>5537</v>
      </c>
      <c r="BF1112" s="18" t="s">
        <v>5537</v>
      </c>
      <c r="BG1112" s="18" t="s">
        <v>5537</v>
      </c>
      <c r="BH1112" s="18" t="s">
        <v>5537</v>
      </c>
      <c r="BI1112" s="18" t="s">
        <v>5537</v>
      </c>
      <c r="BJ1112" s="18" t="s">
        <v>5537</v>
      </c>
      <c r="BK1112" s="18" t="s">
        <v>5537</v>
      </c>
      <c r="BL1112" s="9" t="s">
        <v>5537</v>
      </c>
      <c r="BM1112" s="14" t="s">
        <v>5537</v>
      </c>
      <c r="BN1112" s="14" t="s">
        <v>5537</v>
      </c>
      <c r="BO1112" s="14" t="str">
        <f>_xlfn.XLOOKUP(B1112,'[4]cell downs 18042026 17h'!$B:$B,'[4]cell downs 18042026 17h'!$B:$B,"")</f>
        <v/>
      </c>
      <c r="BP1112" s="14" t="str">
        <f>_xlfn.XLOOKUP(B1112,'[5]Cells Huawei 19042026 15h'!$B:$B,'[5]Cells Huawei 19042026 15h'!$B:$B,"")</f>
        <v/>
      </c>
      <c r="BQ1112" s="9" t="str">
        <f>_xlfn.XLOOKUP(B1112,'[6]cells down 19042026 9H40'!$B:$B,'[6]cells down 19042026 9H40'!$B:$B,"")</f>
        <v/>
      </c>
      <c r="BR1112" s="9" t="s">
        <v>5537</v>
      </c>
      <c r="BS1112" s="9" t="s">
        <v>12</v>
      </c>
      <c r="BT1112" s="108"/>
    </row>
    <row r="1113" spans="1:72" s="9" customFormat="1" x14ac:dyDescent="0.35">
      <c r="A1113" s="1" t="s">
        <v>539</v>
      </c>
      <c r="B1113" s="8" t="s">
        <v>540</v>
      </c>
      <c r="C1113" s="3" t="str">
        <f>_xlfn.XLOOKUP(B1113,'[1]daily break down'!$D:$D,'[1]daily break down'!$E:$E,"")</f>
        <v>SUD-OUEST</v>
      </c>
      <c r="D1113" s="1" t="s">
        <v>11</v>
      </c>
      <c r="E1113" s="1" t="s">
        <v>12</v>
      </c>
      <c r="F1113" s="3" t="s">
        <v>13</v>
      </c>
      <c r="G1113" s="1" t="s">
        <v>14</v>
      </c>
      <c r="H1113" s="32" t="str">
        <f>_xlfn.XLOOKUP(B1113,[2]CALCULATION!$B:$B,[2]CALCULATION!$H:$H,"")</f>
        <v>Huawei</v>
      </c>
      <c r="I1113" s="28">
        <v>0</v>
      </c>
      <c r="J1113" s="28">
        <v>1.4268062653916727E-3</v>
      </c>
      <c r="K1113" s="28">
        <v>3.4451842434930504</v>
      </c>
      <c r="L1113" s="28">
        <v>0</v>
      </c>
      <c r="M1113" s="28">
        <v>1.2744411913261593</v>
      </c>
      <c r="N1113" s="28">
        <v>0</v>
      </c>
      <c r="O1113" s="28">
        <v>0</v>
      </c>
      <c r="P1113" s="28">
        <v>8.5049246218249994</v>
      </c>
      <c r="Q1113" s="28">
        <v>4.2625837178576218E-3</v>
      </c>
      <c r="R1113" s="28">
        <v>0</v>
      </c>
      <c r="S1113" s="93">
        <v>0</v>
      </c>
      <c r="T1113" s="93">
        <f>_xlfn.XLOOKUP(B1113,'[3]Nur des jours'!$B:$B,'[3]Nur des jours'!$U:$U,"")</f>
        <v>0</v>
      </c>
      <c r="U1113" s="93">
        <v>0</v>
      </c>
      <c r="V1113" s="93">
        <v>0</v>
      </c>
      <c r="W1113" s="93">
        <v>0</v>
      </c>
      <c r="X1113" s="93">
        <v>0</v>
      </c>
      <c r="Y1113" s="93">
        <v>1.7426655023927542</v>
      </c>
      <c r="Z1113" s="93">
        <v>0</v>
      </c>
      <c r="AA1113" s="93">
        <v>0</v>
      </c>
      <c r="AB1113" s="93">
        <v>0</v>
      </c>
      <c r="AC1113" s="93">
        <f>_xlfn.XLOOKUP(B1113,'[3]Nur des jours'!$B:$B,'[3]Nur des jours'!$N:$N,"")</f>
        <v>0</v>
      </c>
      <c r="AD1113" s="93">
        <v>0</v>
      </c>
      <c r="AE1113" s="93">
        <v>0</v>
      </c>
      <c r="AF1113" s="93">
        <v>0</v>
      </c>
      <c r="AG1113" s="93"/>
      <c r="AH1113" s="93">
        <v>0</v>
      </c>
      <c r="AI1113" s="93">
        <v>0</v>
      </c>
      <c r="AJ1113" s="93">
        <v>0</v>
      </c>
      <c r="AK1113" s="93">
        <v>0</v>
      </c>
      <c r="AL1113" s="93">
        <v>0</v>
      </c>
      <c r="AM1113" s="49" t="s">
        <v>5559</v>
      </c>
      <c r="AN1113" s="49"/>
      <c r="AO1113" s="48" t="str" cm="1">
        <f t="array" ref="AO1113">IFERROR(_xlfn.IFS(
AQ1113="MPR ISSUE","PDH",
AQ1113="BSS Hardware Issue","BSS",
AQ1113="Sites strategiques, MLL, Pylone, etc.","ENVTECH",
AQ1113="AKTIVCO DEFAUT GE &amp; POWER Cabinet","AKTIVCO",
AQ1113="AKTIVCO Coupure ENEO &amp; Baisse de tension","AKTIVCO GRID ONLY",
AQ1113="Coupure ENEO &amp; Baisse de tension","IHS GRID ONLY",
AQ1113="Defaut GE &amp; POWER Cabinet","IHS",
AQ1113="Sharing","Partners",
AQ1113="Sites strategiques &amp; DataCenter","SST &amp; DC",
AQ1113="Exclu","Exclu",
AQ1113="SAT","SAT",
AQ1113="SPARE-ISSUE","SPARE-ISSUE",
AQ1113="Fiber CAmtel","TRANS_FO_CAMTEL",
AQ1113="Fiber AOF","Fiber AOF",
AQ1113="Projet OCM (HUAWEI)","TRAVAUX-HUAWEI",
AQ1113="Projet OCM (NOKIA)","TRAVAUX-NOKIA",
AQ1113="ACCESS-ISSUE","ACCESS-ISSUE",
AQ1113="Projet OCM (ZTE, NOKIA, autres projets)","TRAVAUX OCM",
AQ1113="No root CAuse","No root cause",
AQ1113="ODU HS","PDH",
AQ1113="IP &amp; VLAN","PDH",
AQ1113="Warehouse HUAWEI","SPARE-ISSUE",
AQ1113="SPARE-HS","SPARE-ISSUE",
AQ1113="Power Telco","BSS",AQ1113="no impacts","no impacts"
),"")</f>
        <v>No root cause</v>
      </c>
      <c r="AP1113" s="48" t="str" cm="1">
        <f t="array" ref="AP1113">IFERROR(_xlfn.IFS(
AQ1113="MPR ISSUE","TX ISSUE",
AQ1113="BSS Hardware Issue","RAN ISSUE",
AQ1113="Sites strategiques, MLL, Pylone, etc.","ENVTECH",
AQ1113="AKTIVCO DEFAUT GE &amp; POWER Cabinet","POWER ISSUE",
AQ1113="AKTIVCO Coupure ENEO &amp; Baisse de tension","POWER ISSUE",
AQ1113="Coupure ENEO &amp; Baisse de tension","POWER ISSUE",
AQ1113="Defaut GE &amp; POWER Cabinet","POWER ISSUE",
AQ1113="Sharing","POWER ISSUE",
AQ1113="Sites strategiques &amp; DataCenter","POWER ISSUE",
AQ1113="Exclu","Exclu",
AQ1113="SAT","TX ISSUE",
AQ1113="SPARE-ISSUE","SPARE-ISSUE",
AQ1113="Fiber CAmtel","TX ISSUE",
AQ1113="Fiber AOF","TX ISSUE",
AQ1113="Projet OCM (HUAWEI)","TRAVAUX-HUAWEI",
AQ1113="Projet OCM (NOKIA)","TRAVAUX -NOKIA",
AQ1113="ACCESS-ISSUE","ACCESS-ISSUE",
AQ1113="Projet OCM (ZTE, NOKIA, autres projets)","TRAVAUX OCM",
AQ1113="No root CAuse","No root cause",
AQ1113="ODU HS","TX ISSUE",
AQ1113="IP &amp; VLAN","TX ISSUE",
AQ1113="Warehouse HUAWEI","SPARE-ISSUE",
AQ1113="SPARE-HS","SPARE-ISSUE",
AQ1113="Power Telco","RAN ISSUE",AQ1113="no impacts","no impacts"
),"")</f>
        <v>No root cause</v>
      </c>
      <c r="AQ1113" s="127" t="s">
        <v>5344</v>
      </c>
      <c r="AR1113" s="48" t="str" cm="1">
        <f t="array" ref="AR1113">IFERROR(_xlfn.IFS(
AQ1113="MPR ISSUE","ACTIVE",
AQ1113="BSS Hardware Issue","ACTIVE",
AQ1113="Sites strategiques, MLL, Pylone, etc.","PASSIVE",
AQ1113="AKTIVCO DEFAUT GE &amp; POWER Cabinet","PASSIVE",
AQ1113="AKTIVCO Coupure ENEO &amp; Baisse de tension","PASSIVE",
AQ1113="Coupure ENEO &amp; Baisse de tension","PASSIVE",
AQ1113="Defaut GE &amp; POWER Cabinet","PASSIVE",
AQ1113="Sharing","PASSIVE",
AQ1113="Sites strategiques &amp; DataCenter","PASSIVE",
AQ1113="Exclu","Exclu",
AQ1113="SAT","ACTIVE",
AQ1113="SPARE-ISSUE","SPARE-ISSUE",
AQ1113="Fiber CAmtel","ACTIVE",
AQ1113="Fiber AOF","ACTIVE",
AQ1113="Projet OCM (HUAWEI)","PLANNED WORKS",
AQ1113="Projet OCM (NOKIA)","PLANNED WORKS",
AQ1113="ACCESS-ISSUE","ACCESS-ISSUE",
AQ1113="Projet OCM (ZTE, NOKIA, autres projets)","PLANNED WORKS",
AQ1113="No root CAuse","No root cause",
AQ1113="ODU HS","ACTIVE",
AQ1113="IP &amp; VLAN","ACTIVE",
AQ1113="Warehouse HUAWEI","SPARE-ISSUE",
AQ1113="SPARE-HS","SPARE-ISSUE",
AQ1113="Power Telco","ACTIVE", AQ1113="no impacts","no impacts"
),"")</f>
        <v>No root cause</v>
      </c>
      <c r="AS1113" s="92" t="s">
        <v>5537</v>
      </c>
      <c r="AT1113" s="98" t="s">
        <v>540</v>
      </c>
      <c r="AV1113" s="17" t="s">
        <v>5537</v>
      </c>
      <c r="AW1113" s="7" t="s">
        <v>5537</v>
      </c>
      <c r="AX1113" s="6" t="s">
        <v>5537</v>
      </c>
      <c r="AY1113" s="7"/>
      <c r="AZ1113" s="3" t="s">
        <v>5537</v>
      </c>
      <c r="BA1113" s="18" t="s">
        <v>5537</v>
      </c>
      <c r="BB1113" s="18" t="s">
        <v>5537</v>
      </c>
      <c r="BC1113" s="18" t="s">
        <v>5537</v>
      </c>
      <c r="BD1113" s="18" t="s">
        <v>5537</v>
      </c>
      <c r="BE1113" s="18" t="s">
        <v>5537</v>
      </c>
      <c r="BF1113" s="18" t="s">
        <v>5537</v>
      </c>
      <c r="BG1113" s="18" t="s">
        <v>5537</v>
      </c>
      <c r="BH1113" s="18" t="s">
        <v>5537</v>
      </c>
      <c r="BI1113" s="18" t="s">
        <v>5537</v>
      </c>
      <c r="BJ1113" s="18" t="s">
        <v>5537</v>
      </c>
      <c r="BK1113" s="18" t="s">
        <v>5537</v>
      </c>
      <c r="BL1113" s="9" t="s">
        <v>5537</v>
      </c>
      <c r="BM1113" s="14" t="s">
        <v>5537</v>
      </c>
      <c r="BN1113" s="14" t="s">
        <v>5537</v>
      </c>
      <c r="BO1113" s="14" t="str">
        <f>_xlfn.XLOOKUP(B1113,'[4]cell downs 18042026 17h'!$B:$B,'[4]cell downs 18042026 17h'!$B:$B,"")</f>
        <v/>
      </c>
      <c r="BP1113" s="14" t="str">
        <f>_xlfn.XLOOKUP(B1113,'[5]Cells Huawei 19042026 15h'!$B:$B,'[5]Cells Huawei 19042026 15h'!$B:$B,"")</f>
        <v/>
      </c>
      <c r="BQ1113" s="9" t="str">
        <f>_xlfn.XLOOKUP(B1113,'[6]cells down 19042026 9H40'!$B:$B,'[6]cells down 19042026 9H40'!$B:$B,"")</f>
        <v/>
      </c>
      <c r="BR1113" s="9" t="s">
        <v>540</v>
      </c>
      <c r="BS1113" s="9" t="s">
        <v>302</v>
      </c>
      <c r="BT1113" s="108"/>
    </row>
    <row r="1114" spans="1:72" s="9" customFormat="1" x14ac:dyDescent="0.35">
      <c r="A1114" s="1" t="s">
        <v>2021</v>
      </c>
      <c r="B1114" s="8" t="s">
        <v>2022</v>
      </c>
      <c r="C1114" s="3" t="str">
        <f>_xlfn.XLOOKUP(B1114,'[1]daily break down'!$D:$D,'[1]daily break down'!$E:$E,"")</f>
        <v>Ngaoundere</v>
      </c>
      <c r="D1114" s="1" t="s">
        <v>11</v>
      </c>
      <c r="E1114" s="1" t="s">
        <v>12</v>
      </c>
      <c r="F1114" s="3" t="s">
        <v>90</v>
      </c>
      <c r="G1114" s="1" t="s">
        <v>91</v>
      </c>
      <c r="H1114" s="32" t="str">
        <f>_xlfn.XLOOKUP(B1114,[2]CALCULATION!$B:$B,[2]CALCULATION!$H:$H,"")</f>
        <v>Huawei</v>
      </c>
      <c r="I1114" s="28">
        <v>1.4620305450685294</v>
      </c>
      <c r="J1114" s="28">
        <v>0.82210793504036428</v>
      </c>
      <c r="K1114" s="28">
        <v>0</v>
      </c>
      <c r="L1114" s="28">
        <v>0</v>
      </c>
      <c r="M1114" s="28">
        <v>0</v>
      </c>
      <c r="N1114" s="28">
        <v>0</v>
      </c>
      <c r="O1114" s="28">
        <v>0</v>
      </c>
      <c r="P1114" s="28">
        <v>0</v>
      </c>
      <c r="Q1114" s="28">
        <v>0</v>
      </c>
      <c r="R1114" s="28">
        <v>0</v>
      </c>
      <c r="S1114" s="93">
        <v>0</v>
      </c>
      <c r="T1114" s="93">
        <f>_xlfn.XLOOKUP(B1114,'[3]Nur des jours'!$B:$B,'[3]Nur des jours'!$U:$U,"")</f>
        <v>0</v>
      </c>
      <c r="U1114" s="93">
        <v>0</v>
      </c>
      <c r="V1114" s="93">
        <v>0.53774544634780408</v>
      </c>
      <c r="W1114" s="93">
        <v>0</v>
      </c>
      <c r="X1114" s="93">
        <v>0</v>
      </c>
      <c r="Y1114" s="93">
        <v>0</v>
      </c>
      <c r="Z1114" s="93">
        <v>0</v>
      </c>
      <c r="AA1114" s="93">
        <v>0</v>
      </c>
      <c r="AB1114" s="93">
        <v>0</v>
      </c>
      <c r="AC1114" s="93">
        <f>_xlfn.XLOOKUP(B1114,'[3]Nur des jours'!$B:$B,'[3]Nur des jours'!$N:$N,"")</f>
        <v>0</v>
      </c>
      <c r="AD1114" s="93">
        <v>0</v>
      </c>
      <c r="AE1114" s="93">
        <v>0</v>
      </c>
      <c r="AF1114" s="93">
        <v>0</v>
      </c>
      <c r="AG1114" s="93"/>
      <c r="AH1114" s="93">
        <v>0</v>
      </c>
      <c r="AI1114" s="93">
        <v>0</v>
      </c>
      <c r="AJ1114" s="93">
        <v>0</v>
      </c>
      <c r="AK1114" s="93">
        <v>0</v>
      </c>
      <c r="AL1114" s="93">
        <v>0</v>
      </c>
      <c r="AM1114" s="49" t="s">
        <v>5559</v>
      </c>
      <c r="AN1114" s="49"/>
      <c r="AO1114" s="48" t="str" cm="1">
        <f t="array" ref="AO1114">IFERROR(_xlfn.IFS(
AQ1114="MPR ISSUE","PDH",
AQ1114="BSS Hardware Issue","BSS",
AQ1114="Sites strategiques, MLL, Pylone, etc.","ENVTECH",
AQ1114="AKTIVCO DEFAUT GE &amp; POWER Cabinet","AKTIVCO",
AQ1114="AKTIVCO Coupure ENEO &amp; Baisse de tension","AKTIVCO GRID ONLY",
AQ1114="Coupure ENEO &amp; Baisse de tension","IHS GRID ONLY",
AQ1114="Defaut GE &amp; POWER Cabinet","IHS",
AQ1114="Sharing","Partners",
AQ1114="Sites strategiques &amp; DataCenter","SST &amp; DC",
AQ1114="Exclu","Exclu",
AQ1114="SAT","SAT",
AQ1114="SPARE-ISSUE","SPARE-ISSUE",
AQ1114="Fiber CAmtel","TRANS_FO_CAMTEL",
AQ1114="Fiber AOF","Fiber AOF",
AQ1114="Projet OCM (HUAWEI)","TRAVAUX-HUAWEI",
AQ1114="Projet OCM (NOKIA)","TRAVAUX-NOKIA",
AQ1114="ACCESS-ISSUE","ACCESS-ISSUE",
AQ1114="Projet OCM (ZTE, NOKIA, autres projets)","TRAVAUX OCM",
AQ1114="No root CAuse","No root cause",
AQ1114="ODU HS","PDH",
AQ1114="IP &amp; VLAN","PDH",
AQ1114="Warehouse HUAWEI","SPARE-ISSUE",
AQ1114="SPARE-HS","SPARE-ISSUE",
AQ1114="Power Telco","BSS",AQ1114="no impacts","no impacts"
),"")</f>
        <v>No root cause</v>
      </c>
      <c r="AP1114" s="48" t="str" cm="1">
        <f t="array" ref="AP1114">IFERROR(_xlfn.IFS(
AQ1114="MPR ISSUE","TX ISSUE",
AQ1114="BSS Hardware Issue","RAN ISSUE",
AQ1114="Sites strategiques, MLL, Pylone, etc.","ENVTECH",
AQ1114="AKTIVCO DEFAUT GE &amp; POWER Cabinet","POWER ISSUE",
AQ1114="AKTIVCO Coupure ENEO &amp; Baisse de tension","POWER ISSUE",
AQ1114="Coupure ENEO &amp; Baisse de tension","POWER ISSUE",
AQ1114="Defaut GE &amp; POWER Cabinet","POWER ISSUE",
AQ1114="Sharing","POWER ISSUE",
AQ1114="Sites strategiques &amp; DataCenter","POWER ISSUE",
AQ1114="Exclu","Exclu",
AQ1114="SAT","TX ISSUE",
AQ1114="SPARE-ISSUE","SPARE-ISSUE",
AQ1114="Fiber CAmtel","TX ISSUE",
AQ1114="Fiber AOF","TX ISSUE",
AQ1114="Projet OCM (HUAWEI)","TRAVAUX-HUAWEI",
AQ1114="Projet OCM (NOKIA)","TRAVAUX -NOKIA",
AQ1114="ACCESS-ISSUE","ACCESS-ISSUE",
AQ1114="Projet OCM (ZTE, NOKIA, autres projets)","TRAVAUX OCM",
AQ1114="No root CAuse","No root cause",
AQ1114="ODU HS","TX ISSUE",
AQ1114="IP &amp; VLAN","TX ISSUE",
AQ1114="Warehouse HUAWEI","SPARE-ISSUE",
AQ1114="SPARE-HS","SPARE-ISSUE",
AQ1114="Power Telco","RAN ISSUE",AQ1114="no impacts","no impacts"
),"")</f>
        <v>No root cause</v>
      </c>
      <c r="AQ1114" s="127" t="s">
        <v>5344</v>
      </c>
      <c r="AR1114" s="48" t="str" cm="1">
        <f t="array" ref="AR1114">IFERROR(_xlfn.IFS(
AQ1114="MPR ISSUE","ACTIVE",
AQ1114="BSS Hardware Issue","ACTIVE",
AQ1114="Sites strategiques, MLL, Pylone, etc.","PASSIVE",
AQ1114="AKTIVCO DEFAUT GE &amp; POWER Cabinet","PASSIVE",
AQ1114="AKTIVCO Coupure ENEO &amp; Baisse de tension","PASSIVE",
AQ1114="Coupure ENEO &amp; Baisse de tension","PASSIVE",
AQ1114="Defaut GE &amp; POWER Cabinet","PASSIVE",
AQ1114="Sharing","PASSIVE",
AQ1114="Sites strategiques &amp; DataCenter","PASSIVE",
AQ1114="Exclu","Exclu",
AQ1114="SAT","ACTIVE",
AQ1114="SPARE-ISSUE","SPARE-ISSUE",
AQ1114="Fiber CAmtel","ACTIVE",
AQ1114="Fiber AOF","ACTIVE",
AQ1114="Projet OCM (HUAWEI)","PLANNED WORKS",
AQ1114="Projet OCM (NOKIA)","PLANNED WORKS",
AQ1114="ACCESS-ISSUE","ACCESS-ISSUE",
AQ1114="Projet OCM (ZTE, NOKIA, autres projets)","PLANNED WORKS",
AQ1114="No root CAuse","No root cause",
AQ1114="ODU HS","ACTIVE",
AQ1114="IP &amp; VLAN","ACTIVE",
AQ1114="Warehouse HUAWEI","SPARE-ISSUE",
AQ1114="SPARE-HS","SPARE-ISSUE",
AQ1114="Power Telco","ACTIVE", AQ1114="no impacts","no impacts"
),"")</f>
        <v>No root cause</v>
      </c>
      <c r="AS1114" s="92" t="s">
        <v>5537</v>
      </c>
      <c r="AT1114" s="98" t="s">
        <v>2022</v>
      </c>
      <c r="AV1114" s="17" t="s">
        <v>5537</v>
      </c>
      <c r="AW1114" s="7" t="s">
        <v>5537</v>
      </c>
      <c r="AX1114" s="6" t="s">
        <v>5537</v>
      </c>
      <c r="AY1114" s="7"/>
      <c r="AZ1114" s="3" t="s">
        <v>5537</v>
      </c>
      <c r="BA1114" s="18" t="s">
        <v>5537</v>
      </c>
      <c r="BB1114" s="18" t="s">
        <v>5537</v>
      </c>
      <c r="BC1114" s="18" t="s">
        <v>5537</v>
      </c>
      <c r="BD1114" s="18" t="s">
        <v>5537</v>
      </c>
      <c r="BE1114" s="18" t="s">
        <v>5537</v>
      </c>
      <c r="BF1114" s="18" t="s">
        <v>5537</v>
      </c>
      <c r="BG1114" s="18" t="s">
        <v>5537</v>
      </c>
      <c r="BH1114" s="18" t="s">
        <v>5537</v>
      </c>
      <c r="BI1114" s="18" t="s">
        <v>5537</v>
      </c>
      <c r="BJ1114" s="18" t="s">
        <v>5537</v>
      </c>
      <c r="BK1114" s="18" t="s">
        <v>5537</v>
      </c>
      <c r="BL1114" s="9" t="s">
        <v>5537</v>
      </c>
      <c r="BM1114" s="14" t="s">
        <v>5537</v>
      </c>
      <c r="BN1114" s="14" t="s">
        <v>5537</v>
      </c>
      <c r="BO1114" s="14" t="str">
        <f>_xlfn.XLOOKUP(B1114,'[4]cell downs 18042026 17h'!$B:$B,'[4]cell downs 18042026 17h'!$B:$B,"")</f>
        <v/>
      </c>
      <c r="BP1114" s="14" t="str">
        <f>_xlfn.XLOOKUP(B1114,'[5]Cells Huawei 19042026 15h'!$B:$B,'[5]Cells Huawei 19042026 15h'!$B:$B,"")</f>
        <v/>
      </c>
      <c r="BQ1114" s="9" t="str">
        <f>_xlfn.XLOOKUP(B1114,'[6]cells down 19042026 9H40'!$B:$B,'[6]cells down 19042026 9H40'!$B:$B,"")</f>
        <v/>
      </c>
      <c r="BR1114" s="9" t="s">
        <v>2022</v>
      </c>
      <c r="BS1114" s="9" t="s">
        <v>5537</v>
      </c>
      <c r="BT1114" s="108"/>
    </row>
    <row r="1115" spans="1:72" s="9" customFormat="1" x14ac:dyDescent="0.35">
      <c r="A1115" s="1" t="s">
        <v>1961</v>
      </c>
      <c r="B1115" s="8" t="s">
        <v>1962</v>
      </c>
      <c r="C1115" s="3" t="str">
        <f>_xlfn.XLOOKUP(B1115,'[1]daily break down'!$D:$D,'[1]daily break down'!$E:$E,"")</f>
        <v>Ngaoundere</v>
      </c>
      <c r="D1115" s="1" t="s">
        <v>11</v>
      </c>
      <c r="E1115" s="1" t="s">
        <v>12</v>
      </c>
      <c r="F1115" s="3" t="s">
        <v>90</v>
      </c>
      <c r="G1115" s="1" t="s">
        <v>91</v>
      </c>
      <c r="H1115" s="32" t="str">
        <f>_xlfn.XLOOKUP(B1115,[2]CALCULATION!$B:$B,[2]CALCULATION!$H:$H,"")</f>
        <v>Huawei</v>
      </c>
      <c r="I1115" s="28">
        <v>0</v>
      </c>
      <c r="J1115" s="28">
        <v>0</v>
      </c>
      <c r="K1115" s="28">
        <v>0</v>
      </c>
      <c r="L1115" s="28">
        <v>0</v>
      </c>
      <c r="M1115" s="28">
        <v>0.18769636421227451</v>
      </c>
      <c r="N1115" s="28">
        <v>0</v>
      </c>
      <c r="O1115" s="28">
        <v>0</v>
      </c>
      <c r="P1115" s="28">
        <v>0</v>
      </c>
      <c r="Q1115" s="28">
        <v>0.6686370861191725</v>
      </c>
      <c r="R1115" s="28">
        <v>0</v>
      </c>
      <c r="S1115" s="93">
        <v>0</v>
      </c>
      <c r="T1115" s="93">
        <f>_xlfn.XLOOKUP(B1115,'[3]Nur des jours'!$B:$B,'[3]Nur des jours'!$U:$U,"")</f>
        <v>0</v>
      </c>
      <c r="U1115" s="93">
        <v>0</v>
      </c>
      <c r="V1115" s="93">
        <v>1.678601901076668</v>
      </c>
      <c r="W1115" s="93">
        <v>0</v>
      </c>
      <c r="X1115" s="93">
        <v>0.99425211095986954</v>
      </c>
      <c r="Y1115" s="93">
        <v>0.21723125390588213</v>
      </c>
      <c r="Z1115" s="93">
        <v>0</v>
      </c>
      <c r="AA1115" s="93">
        <v>0.37328818918309631</v>
      </c>
      <c r="AB1115" s="93">
        <v>0</v>
      </c>
      <c r="AC1115" s="93">
        <f>_xlfn.XLOOKUP(B1115,'[3]Nur des jours'!$B:$B,'[3]Nur des jours'!$N:$N,"")</f>
        <v>0</v>
      </c>
      <c r="AD1115" s="93">
        <v>0</v>
      </c>
      <c r="AE1115" s="93">
        <v>0</v>
      </c>
      <c r="AF1115" s="93">
        <v>0</v>
      </c>
      <c r="AG1115" s="93"/>
      <c r="AH1115" s="93">
        <v>0</v>
      </c>
      <c r="AI1115" s="93">
        <v>0</v>
      </c>
      <c r="AJ1115" s="93">
        <v>0</v>
      </c>
      <c r="AK1115" s="93">
        <v>0</v>
      </c>
      <c r="AL1115" s="93">
        <v>0</v>
      </c>
      <c r="AM1115" s="49" t="s">
        <v>5559</v>
      </c>
      <c r="AN1115" s="49"/>
      <c r="AO1115" s="48" t="str" cm="1">
        <f t="array" ref="AO1115">IFERROR(_xlfn.IFS(
AQ1115="MPR ISSUE","PDH",
AQ1115="BSS Hardware Issue","BSS",
AQ1115="Sites strategiques, MLL, Pylone, etc.","ENVTECH",
AQ1115="AKTIVCO DEFAUT GE &amp; POWER Cabinet","AKTIVCO",
AQ1115="AKTIVCO Coupure ENEO &amp; Baisse de tension","AKTIVCO GRID ONLY",
AQ1115="Coupure ENEO &amp; Baisse de tension","IHS GRID ONLY",
AQ1115="Defaut GE &amp; POWER Cabinet","IHS",
AQ1115="Sharing","Partners",
AQ1115="Sites strategiques &amp; DataCenter","SST &amp; DC",
AQ1115="Exclu","Exclu",
AQ1115="SAT","SAT",
AQ1115="SPARE-ISSUE","SPARE-ISSUE",
AQ1115="Fiber CAmtel","TRANS_FO_CAMTEL",
AQ1115="Fiber AOF","Fiber AOF",
AQ1115="Projet OCM (HUAWEI)","TRAVAUX-HUAWEI",
AQ1115="Projet OCM (NOKIA)","TRAVAUX-NOKIA",
AQ1115="ACCESS-ISSUE","ACCESS-ISSUE",
AQ1115="Projet OCM (ZTE, NOKIA, autres projets)","TRAVAUX OCM",
AQ1115="No root CAuse","No root cause",
AQ1115="ODU HS","PDH",
AQ1115="IP &amp; VLAN","PDH",
AQ1115="Warehouse HUAWEI","SPARE-ISSUE",
AQ1115="SPARE-HS","SPARE-ISSUE",
AQ1115="Power Telco","BSS",AQ1115="no impacts","no impacts"
),"")</f>
        <v>No root cause</v>
      </c>
      <c r="AP1115" s="48" t="str" cm="1">
        <f t="array" ref="AP1115">IFERROR(_xlfn.IFS(
AQ1115="MPR ISSUE","TX ISSUE",
AQ1115="BSS Hardware Issue","RAN ISSUE",
AQ1115="Sites strategiques, MLL, Pylone, etc.","ENVTECH",
AQ1115="AKTIVCO DEFAUT GE &amp; POWER Cabinet","POWER ISSUE",
AQ1115="AKTIVCO Coupure ENEO &amp; Baisse de tension","POWER ISSUE",
AQ1115="Coupure ENEO &amp; Baisse de tension","POWER ISSUE",
AQ1115="Defaut GE &amp; POWER Cabinet","POWER ISSUE",
AQ1115="Sharing","POWER ISSUE",
AQ1115="Sites strategiques &amp; DataCenter","POWER ISSUE",
AQ1115="Exclu","Exclu",
AQ1115="SAT","TX ISSUE",
AQ1115="SPARE-ISSUE","SPARE-ISSUE",
AQ1115="Fiber CAmtel","TX ISSUE",
AQ1115="Fiber AOF","TX ISSUE",
AQ1115="Projet OCM (HUAWEI)","TRAVAUX-HUAWEI",
AQ1115="Projet OCM (NOKIA)","TRAVAUX -NOKIA",
AQ1115="ACCESS-ISSUE","ACCESS-ISSUE",
AQ1115="Projet OCM (ZTE, NOKIA, autres projets)","TRAVAUX OCM",
AQ1115="No root CAuse","No root cause",
AQ1115="ODU HS","TX ISSUE",
AQ1115="IP &amp; VLAN","TX ISSUE",
AQ1115="Warehouse HUAWEI","SPARE-ISSUE",
AQ1115="SPARE-HS","SPARE-ISSUE",
AQ1115="Power Telco","RAN ISSUE",AQ1115="no impacts","no impacts"
),"")</f>
        <v>No root cause</v>
      </c>
      <c r="AQ1115" s="127" t="s">
        <v>5344</v>
      </c>
      <c r="AR1115" s="48" t="str" cm="1">
        <f t="array" ref="AR1115">IFERROR(_xlfn.IFS(
AQ1115="MPR ISSUE","ACTIVE",
AQ1115="BSS Hardware Issue","ACTIVE",
AQ1115="Sites strategiques, MLL, Pylone, etc.","PASSIVE",
AQ1115="AKTIVCO DEFAUT GE &amp; POWER Cabinet","PASSIVE",
AQ1115="AKTIVCO Coupure ENEO &amp; Baisse de tension","PASSIVE",
AQ1115="Coupure ENEO &amp; Baisse de tension","PASSIVE",
AQ1115="Defaut GE &amp; POWER Cabinet","PASSIVE",
AQ1115="Sharing","PASSIVE",
AQ1115="Sites strategiques &amp; DataCenter","PASSIVE",
AQ1115="Exclu","Exclu",
AQ1115="SAT","ACTIVE",
AQ1115="SPARE-ISSUE","SPARE-ISSUE",
AQ1115="Fiber CAmtel","ACTIVE",
AQ1115="Fiber AOF","ACTIVE",
AQ1115="Projet OCM (HUAWEI)","PLANNED WORKS",
AQ1115="Projet OCM (NOKIA)","PLANNED WORKS",
AQ1115="ACCESS-ISSUE","ACCESS-ISSUE",
AQ1115="Projet OCM (ZTE, NOKIA, autres projets)","PLANNED WORKS",
AQ1115="No root CAuse","No root cause",
AQ1115="ODU HS","ACTIVE",
AQ1115="IP &amp; VLAN","ACTIVE",
AQ1115="Warehouse HUAWEI","SPARE-ISSUE",
AQ1115="SPARE-HS","SPARE-ISSUE",
AQ1115="Power Telco","ACTIVE", AQ1115="no impacts","no impacts"
),"")</f>
        <v>No root cause</v>
      </c>
      <c r="AS1115" s="92" t="s">
        <v>5537</v>
      </c>
      <c r="AT1115" s="98" t="s">
        <v>1962</v>
      </c>
      <c r="AV1115" s="17" t="s">
        <v>5537</v>
      </c>
      <c r="AW1115" s="7" t="s">
        <v>5537</v>
      </c>
      <c r="AX1115" s="6" t="s">
        <v>5537</v>
      </c>
      <c r="AY1115" s="7"/>
      <c r="AZ1115" s="3" t="s">
        <v>5537</v>
      </c>
      <c r="BA1115" s="18" t="s">
        <v>5537</v>
      </c>
      <c r="BB1115" s="18" t="s">
        <v>5537</v>
      </c>
      <c r="BC1115" s="18" t="s">
        <v>5537</v>
      </c>
      <c r="BD1115" s="18" t="s">
        <v>5537</v>
      </c>
      <c r="BE1115" s="18" t="s">
        <v>5537</v>
      </c>
      <c r="BF1115" s="18" t="s">
        <v>5537</v>
      </c>
      <c r="BG1115" s="18" t="s">
        <v>5537</v>
      </c>
      <c r="BH1115" s="18" t="s">
        <v>5537</v>
      </c>
      <c r="BI1115" s="18" t="s">
        <v>5537</v>
      </c>
      <c r="BJ1115" s="18" t="s">
        <v>5537</v>
      </c>
      <c r="BK1115" s="18" t="s">
        <v>5537</v>
      </c>
      <c r="BL1115" s="9" t="s">
        <v>5537</v>
      </c>
      <c r="BM1115" s="14" t="s">
        <v>5537</v>
      </c>
      <c r="BN1115" s="14" t="s">
        <v>5537</v>
      </c>
      <c r="BO1115" s="14" t="str">
        <f>_xlfn.XLOOKUP(B1115,'[4]cell downs 18042026 17h'!$B:$B,'[4]cell downs 18042026 17h'!$B:$B,"")</f>
        <v/>
      </c>
      <c r="BP1115" s="14" t="str">
        <f>_xlfn.XLOOKUP(B1115,'[5]Cells Huawei 19042026 15h'!$B:$B,'[5]Cells Huawei 19042026 15h'!$B:$B,"")</f>
        <v/>
      </c>
      <c r="BQ1115" s="9" t="str">
        <f>_xlfn.XLOOKUP(B1115,'[6]cells down 19042026 9H40'!$B:$B,'[6]cells down 19042026 9H40'!$B:$B,"")</f>
        <v/>
      </c>
      <c r="BR1115" s="9" t="s">
        <v>1962</v>
      </c>
      <c r="BS1115" s="9" t="s">
        <v>12</v>
      </c>
      <c r="BT1115" s="108"/>
    </row>
    <row r="1116" spans="1:72" s="9" customFormat="1" x14ac:dyDescent="0.35">
      <c r="A1116" s="1" t="s">
        <v>711</v>
      </c>
      <c r="B1116" s="8" t="s">
        <v>712</v>
      </c>
      <c r="C1116" s="3" t="str">
        <f>_xlfn.XLOOKUP(B1116,'[1]daily break down'!$D:$D,'[1]daily break down'!$E:$E,"")</f>
        <v>Douala</v>
      </c>
      <c r="D1116" s="1" t="s">
        <v>11</v>
      </c>
      <c r="E1116" s="1" t="s">
        <v>145</v>
      </c>
      <c r="F1116" s="3" t="s">
        <v>31</v>
      </c>
      <c r="G1116" s="1" t="s">
        <v>32</v>
      </c>
      <c r="H1116" s="34" t="str">
        <f>_xlfn.XLOOKUP(B1116,[2]CALCULATION!$B:$B,[2]CALCULATION!$H:$H,"")</f>
        <v>ZTE</v>
      </c>
      <c r="I1116" s="28">
        <v>0</v>
      </c>
      <c r="J1116" s="28">
        <v>0</v>
      </c>
      <c r="K1116" s="28">
        <v>0</v>
      </c>
      <c r="L1116" s="28">
        <v>0</v>
      </c>
      <c r="M1116" s="28">
        <v>0</v>
      </c>
      <c r="N1116" s="28">
        <v>0</v>
      </c>
      <c r="O1116" s="28">
        <v>0</v>
      </c>
      <c r="P1116" s="28">
        <v>0</v>
      </c>
      <c r="Q1116" s="28">
        <v>0</v>
      </c>
      <c r="R1116" s="28">
        <v>0</v>
      </c>
      <c r="S1116" s="93">
        <v>0</v>
      </c>
      <c r="T1116" s="93">
        <f>_xlfn.XLOOKUP(B1116,'[3]Nur des jours'!$B:$B,'[3]Nur des jours'!$U:$U,"")</f>
        <v>0</v>
      </c>
      <c r="U1116" s="93">
        <v>0</v>
      </c>
      <c r="V1116" s="93">
        <v>0</v>
      </c>
      <c r="W1116" s="93">
        <v>0</v>
      </c>
      <c r="X1116" s="93">
        <v>0</v>
      </c>
      <c r="Y1116" s="93">
        <v>6.3475043731612099E-2</v>
      </c>
      <c r="Z1116" s="93">
        <v>0</v>
      </c>
      <c r="AA1116" s="93">
        <v>0</v>
      </c>
      <c r="AB1116" s="93">
        <v>0</v>
      </c>
      <c r="AC1116" s="93">
        <f>_xlfn.XLOOKUP(B1116,'[3]Nur des jours'!$B:$B,'[3]Nur des jours'!$N:$N,"")</f>
        <v>0</v>
      </c>
      <c r="AD1116" s="93">
        <v>0</v>
      </c>
      <c r="AE1116" s="93">
        <v>0</v>
      </c>
      <c r="AF1116" s="93">
        <v>0</v>
      </c>
      <c r="AG1116" s="93"/>
      <c r="AH1116" s="93">
        <v>0</v>
      </c>
      <c r="AI1116" s="93">
        <v>0</v>
      </c>
      <c r="AJ1116" s="93">
        <v>0</v>
      </c>
      <c r="AK1116" s="93">
        <v>0</v>
      </c>
      <c r="AL1116" s="93">
        <v>0</v>
      </c>
      <c r="AM1116" s="49" t="s">
        <v>5559</v>
      </c>
      <c r="AN1116" s="49"/>
      <c r="AO1116" s="48" t="str" cm="1">
        <f t="array" ref="AO1116">IFERROR(_xlfn.IFS(
AQ1116="MPR ISSUE","PDH",
AQ1116="BSS Hardware Issue","BSS",
AQ1116="Sites strategiques, MLL, Pylone, etc.","ENVTECH",
AQ1116="AKTIVCO DEFAUT GE &amp; POWER Cabinet","AKTIVCO",
AQ1116="AKTIVCO Coupure ENEO &amp; Baisse de tension","AKTIVCO GRID ONLY",
AQ1116="Coupure ENEO &amp; Baisse de tension","IHS GRID ONLY",
AQ1116="Defaut GE &amp; POWER Cabinet","IHS",
AQ1116="Sharing","Partners",
AQ1116="Sites strategiques &amp; DataCenter","SST &amp; DC",
AQ1116="Exclu","Exclu",
AQ1116="SAT","SAT",
AQ1116="SPARE-ISSUE","SPARE-ISSUE",
AQ1116="Fiber CAmtel","TRANS_FO_CAMTEL",
AQ1116="Fiber AOF","Fiber AOF",
AQ1116="Projet OCM (HUAWEI)","TRAVAUX-HUAWEI",
AQ1116="Projet OCM (NOKIA)","TRAVAUX-NOKIA",
AQ1116="ACCESS-ISSUE","ACCESS-ISSUE",
AQ1116="Projet OCM (ZTE, NOKIA, autres projets)","TRAVAUX OCM",
AQ1116="No root CAuse","No root cause",
AQ1116="ODU HS","PDH",
AQ1116="IP &amp; VLAN","PDH",
AQ1116="Warehouse HUAWEI","SPARE-ISSUE",
AQ1116="SPARE-HS","SPARE-ISSUE",
AQ1116="Power Telco","BSS",AQ1116="no impacts","no impacts"
),"")</f>
        <v>No root cause</v>
      </c>
      <c r="AP1116" s="48" t="str" cm="1">
        <f t="array" ref="AP1116">IFERROR(_xlfn.IFS(
AQ1116="MPR ISSUE","TX ISSUE",
AQ1116="BSS Hardware Issue","RAN ISSUE",
AQ1116="Sites strategiques, MLL, Pylone, etc.","ENVTECH",
AQ1116="AKTIVCO DEFAUT GE &amp; POWER Cabinet","POWER ISSUE",
AQ1116="AKTIVCO Coupure ENEO &amp; Baisse de tension","POWER ISSUE",
AQ1116="Coupure ENEO &amp; Baisse de tension","POWER ISSUE",
AQ1116="Defaut GE &amp; POWER Cabinet","POWER ISSUE",
AQ1116="Sharing","POWER ISSUE",
AQ1116="Sites strategiques &amp; DataCenter","POWER ISSUE",
AQ1116="Exclu","Exclu",
AQ1116="SAT","TX ISSUE",
AQ1116="SPARE-ISSUE","SPARE-ISSUE",
AQ1116="Fiber CAmtel","TX ISSUE",
AQ1116="Fiber AOF","TX ISSUE",
AQ1116="Projet OCM (HUAWEI)","TRAVAUX-HUAWEI",
AQ1116="Projet OCM (NOKIA)","TRAVAUX -NOKIA",
AQ1116="ACCESS-ISSUE","ACCESS-ISSUE",
AQ1116="Projet OCM (ZTE, NOKIA, autres projets)","TRAVAUX OCM",
AQ1116="No root CAuse","No root cause",
AQ1116="ODU HS","TX ISSUE",
AQ1116="IP &amp; VLAN","TX ISSUE",
AQ1116="Warehouse HUAWEI","SPARE-ISSUE",
AQ1116="SPARE-HS","SPARE-ISSUE",
AQ1116="Power Telco","RAN ISSUE",AQ1116="no impacts","no impacts"
),"")</f>
        <v>No root cause</v>
      </c>
      <c r="AQ1116" s="127" t="s">
        <v>5344</v>
      </c>
      <c r="AR1116" s="48" t="str" cm="1">
        <f t="array" ref="AR1116">IFERROR(_xlfn.IFS(
AQ1116="MPR ISSUE","ACTIVE",
AQ1116="BSS Hardware Issue","ACTIVE",
AQ1116="Sites strategiques, MLL, Pylone, etc.","PASSIVE",
AQ1116="AKTIVCO DEFAUT GE &amp; POWER Cabinet","PASSIVE",
AQ1116="AKTIVCO Coupure ENEO &amp; Baisse de tension","PASSIVE",
AQ1116="Coupure ENEO &amp; Baisse de tension","PASSIVE",
AQ1116="Defaut GE &amp; POWER Cabinet","PASSIVE",
AQ1116="Sharing","PASSIVE",
AQ1116="Sites strategiques &amp; DataCenter","PASSIVE",
AQ1116="Exclu","Exclu",
AQ1116="SAT","ACTIVE",
AQ1116="SPARE-ISSUE","SPARE-ISSUE",
AQ1116="Fiber CAmtel","ACTIVE",
AQ1116="Fiber AOF","ACTIVE",
AQ1116="Projet OCM (HUAWEI)","PLANNED WORKS",
AQ1116="Projet OCM (NOKIA)","PLANNED WORKS",
AQ1116="ACCESS-ISSUE","ACCESS-ISSUE",
AQ1116="Projet OCM (ZTE, NOKIA, autres projets)","PLANNED WORKS",
AQ1116="No root CAuse","No root cause",
AQ1116="ODU HS","ACTIVE",
AQ1116="IP &amp; VLAN","ACTIVE",
AQ1116="Warehouse HUAWEI","SPARE-ISSUE",
AQ1116="SPARE-HS","SPARE-ISSUE",
AQ1116="Power Telco","ACTIVE", AQ1116="no impacts","no impacts"
),"")</f>
        <v>No root cause</v>
      </c>
      <c r="AS1116" s="92" t="s">
        <v>5537</v>
      </c>
      <c r="AT1116" s="98" t="s">
        <v>712</v>
      </c>
      <c r="AV1116" s="17" t="s">
        <v>5537</v>
      </c>
      <c r="AW1116" s="7" t="s">
        <v>5537</v>
      </c>
      <c r="AX1116" s="6" t="s">
        <v>5537</v>
      </c>
      <c r="AY1116" s="7"/>
      <c r="AZ1116" s="3" t="s">
        <v>5537</v>
      </c>
      <c r="BA1116" s="18" t="s">
        <v>5537</v>
      </c>
      <c r="BB1116" s="18" t="s">
        <v>5537</v>
      </c>
      <c r="BC1116" s="18" t="s">
        <v>5537</v>
      </c>
      <c r="BD1116" s="18" t="s">
        <v>5537</v>
      </c>
      <c r="BE1116" s="18" t="s">
        <v>5537</v>
      </c>
      <c r="BF1116" s="18" t="s">
        <v>5537</v>
      </c>
      <c r="BG1116" s="18" t="s">
        <v>5537</v>
      </c>
      <c r="BH1116" s="18" t="s">
        <v>5537</v>
      </c>
      <c r="BI1116" s="18" t="s">
        <v>5537</v>
      </c>
      <c r="BJ1116" s="18" t="s">
        <v>5537</v>
      </c>
      <c r="BK1116" s="18" t="s">
        <v>5537</v>
      </c>
      <c r="BL1116" s="9" t="s">
        <v>5537</v>
      </c>
      <c r="BM1116" s="14" t="s">
        <v>5537</v>
      </c>
      <c r="BN1116" s="14" t="s">
        <v>5537</v>
      </c>
      <c r="BO1116" s="14" t="str">
        <f>_xlfn.XLOOKUP(B1116,'[4]cell downs 18042026 17h'!$B:$B,'[4]cell downs 18042026 17h'!$B:$B,"")</f>
        <v/>
      </c>
      <c r="BP1116" s="14" t="str">
        <f>_xlfn.XLOOKUP(B1116,'[5]Cells Huawei 19042026 15h'!$B:$B,'[5]Cells Huawei 19042026 15h'!$B:$B,"")</f>
        <v/>
      </c>
      <c r="BQ1116" s="9" t="str">
        <f>_xlfn.XLOOKUP(B1116,'[6]cells down 19042026 9H40'!$B:$B,'[6]cells down 19042026 9H40'!$B:$B,"")</f>
        <v/>
      </c>
      <c r="BR1116" s="9" t="s">
        <v>712</v>
      </c>
      <c r="BS1116" s="9" t="s">
        <v>5537</v>
      </c>
      <c r="BT1116" s="108"/>
    </row>
    <row r="1117" spans="1:72" s="9" customFormat="1" x14ac:dyDescent="0.35">
      <c r="A1117" s="1" t="s">
        <v>264</v>
      </c>
      <c r="B1117" s="8" t="s">
        <v>265</v>
      </c>
      <c r="C1117" s="3" t="str">
        <f>_xlfn.XLOOKUP(B1117,'[1]daily break down'!$D:$D,'[1]daily break down'!$E:$E,"")</f>
        <v>Douala</v>
      </c>
      <c r="D1117" s="1" t="s">
        <v>21</v>
      </c>
      <c r="E1117" s="1" t="s">
        <v>12</v>
      </c>
      <c r="F1117" s="3" t="s">
        <v>31</v>
      </c>
      <c r="G1117" s="1" t="s">
        <v>32</v>
      </c>
      <c r="H1117" s="34" t="str">
        <f>_xlfn.XLOOKUP(B1117,[2]CALCULATION!$B:$B,[2]CALCULATION!$H:$H,"")</f>
        <v>ZTE</v>
      </c>
      <c r="I1117" s="28">
        <v>0</v>
      </c>
      <c r="J1117" s="28">
        <v>0</v>
      </c>
      <c r="K1117" s="28">
        <v>0</v>
      </c>
      <c r="L1117" s="28">
        <v>0</v>
      </c>
      <c r="M1117" s="28">
        <v>0</v>
      </c>
      <c r="N1117" s="28">
        <v>0</v>
      </c>
      <c r="O1117" s="28">
        <v>0</v>
      </c>
      <c r="P1117" s="28">
        <v>4.684900537335241</v>
      </c>
      <c r="Q1117" s="28">
        <v>0</v>
      </c>
      <c r="R1117" s="28">
        <v>0</v>
      </c>
      <c r="S1117" s="93">
        <v>0</v>
      </c>
      <c r="T1117" s="93">
        <f>_xlfn.XLOOKUP(B1117,'[3]Nur des jours'!$B:$B,'[3]Nur des jours'!$U:$U,"")</f>
        <v>0</v>
      </c>
      <c r="U1117" s="93">
        <v>0</v>
      </c>
      <c r="V1117" s="93">
        <v>0</v>
      </c>
      <c r="W1117" s="93">
        <v>0</v>
      </c>
      <c r="X1117" s="93">
        <v>0</v>
      </c>
      <c r="Y1117" s="93">
        <v>0</v>
      </c>
      <c r="Z1117" s="93">
        <v>0</v>
      </c>
      <c r="AA1117" s="93">
        <v>0</v>
      </c>
      <c r="AB1117" s="93">
        <v>0</v>
      </c>
      <c r="AC1117" s="93">
        <f>_xlfn.XLOOKUP(B1117,'[3]Nur des jours'!$B:$B,'[3]Nur des jours'!$N:$N,"")</f>
        <v>0</v>
      </c>
      <c r="AD1117" s="93">
        <v>0</v>
      </c>
      <c r="AE1117" s="93">
        <v>0</v>
      </c>
      <c r="AF1117" s="93">
        <v>0</v>
      </c>
      <c r="AG1117" s="93"/>
      <c r="AH1117" s="93">
        <v>0</v>
      </c>
      <c r="AI1117" s="93">
        <v>0</v>
      </c>
      <c r="AJ1117" s="93">
        <v>0</v>
      </c>
      <c r="AK1117" s="93">
        <v>0</v>
      </c>
      <c r="AL1117" s="93">
        <v>0</v>
      </c>
      <c r="AM1117" s="49" t="s">
        <v>5559</v>
      </c>
      <c r="AN1117" s="49"/>
      <c r="AO1117" s="48" t="str" cm="1">
        <f t="array" ref="AO1117">IFERROR(_xlfn.IFS(
AQ1117="MPR ISSUE","PDH",
AQ1117="BSS Hardware Issue","BSS",
AQ1117="Sites strategiques, MLL, Pylone, etc.","ENVTECH",
AQ1117="AKTIVCO DEFAUT GE &amp; POWER Cabinet","AKTIVCO",
AQ1117="AKTIVCO Coupure ENEO &amp; Baisse de tension","AKTIVCO GRID ONLY",
AQ1117="Coupure ENEO &amp; Baisse de tension","IHS GRID ONLY",
AQ1117="Defaut GE &amp; POWER Cabinet","IHS",
AQ1117="Sharing","Partners",
AQ1117="Sites strategiques &amp; DataCenter","SST &amp; DC",
AQ1117="Exclu","Exclu",
AQ1117="SAT","SAT",
AQ1117="SPARE-ISSUE","SPARE-ISSUE",
AQ1117="Fiber CAmtel","TRANS_FO_CAMTEL",
AQ1117="Fiber AOF","Fiber AOF",
AQ1117="Projet OCM (HUAWEI)","TRAVAUX-HUAWEI",
AQ1117="Projet OCM (NOKIA)","TRAVAUX-NOKIA",
AQ1117="ACCESS-ISSUE","ACCESS-ISSUE",
AQ1117="Projet OCM (ZTE, NOKIA, autres projets)","TRAVAUX OCM",
AQ1117="No root CAuse","No root cause",
AQ1117="ODU HS","PDH",
AQ1117="IP &amp; VLAN","PDH",
AQ1117="Warehouse HUAWEI","SPARE-ISSUE",
AQ1117="SPARE-HS","SPARE-ISSUE",
AQ1117="Power Telco","BSS",AQ1117="no impacts","no impacts"
),"")</f>
        <v>No root cause</v>
      </c>
      <c r="AP1117" s="48" t="str" cm="1">
        <f t="array" ref="AP1117">IFERROR(_xlfn.IFS(
AQ1117="MPR ISSUE","TX ISSUE",
AQ1117="BSS Hardware Issue","RAN ISSUE",
AQ1117="Sites strategiques, MLL, Pylone, etc.","ENVTECH",
AQ1117="AKTIVCO DEFAUT GE &amp; POWER Cabinet","POWER ISSUE",
AQ1117="AKTIVCO Coupure ENEO &amp; Baisse de tension","POWER ISSUE",
AQ1117="Coupure ENEO &amp; Baisse de tension","POWER ISSUE",
AQ1117="Defaut GE &amp; POWER Cabinet","POWER ISSUE",
AQ1117="Sharing","POWER ISSUE",
AQ1117="Sites strategiques &amp; DataCenter","POWER ISSUE",
AQ1117="Exclu","Exclu",
AQ1117="SAT","TX ISSUE",
AQ1117="SPARE-ISSUE","SPARE-ISSUE",
AQ1117="Fiber CAmtel","TX ISSUE",
AQ1117="Fiber AOF","TX ISSUE",
AQ1117="Projet OCM (HUAWEI)","TRAVAUX-HUAWEI",
AQ1117="Projet OCM (NOKIA)","TRAVAUX -NOKIA",
AQ1117="ACCESS-ISSUE","ACCESS-ISSUE",
AQ1117="Projet OCM (ZTE, NOKIA, autres projets)","TRAVAUX OCM",
AQ1117="No root CAuse","No root cause",
AQ1117="ODU HS","TX ISSUE",
AQ1117="IP &amp; VLAN","TX ISSUE",
AQ1117="Warehouse HUAWEI","SPARE-ISSUE",
AQ1117="SPARE-HS","SPARE-ISSUE",
AQ1117="Power Telco","RAN ISSUE",AQ1117="no impacts","no impacts"
),"")</f>
        <v>No root cause</v>
      </c>
      <c r="AQ1117" s="67" t="s">
        <v>5344</v>
      </c>
      <c r="AR1117" s="48" t="str" cm="1">
        <f t="array" ref="AR1117">IFERROR(_xlfn.IFS(
AQ1117="MPR ISSUE","ACTIVE",
AQ1117="BSS Hardware Issue","ACTIVE",
AQ1117="Sites strategiques, MLL, Pylone, etc.","PASSIVE",
AQ1117="AKTIVCO DEFAUT GE &amp; POWER Cabinet","PASSIVE",
AQ1117="AKTIVCO Coupure ENEO &amp; Baisse de tension","PASSIVE",
AQ1117="Coupure ENEO &amp; Baisse de tension","PASSIVE",
AQ1117="Defaut GE &amp; POWER Cabinet","PASSIVE",
AQ1117="Sharing","PASSIVE",
AQ1117="Sites strategiques &amp; DataCenter","PASSIVE",
AQ1117="Exclu","Exclu",
AQ1117="SAT","ACTIVE",
AQ1117="SPARE-ISSUE","SPARE-ISSUE",
AQ1117="Fiber CAmtel","ACTIVE",
AQ1117="Fiber AOF","ACTIVE",
AQ1117="Projet OCM (HUAWEI)","PLANNED WORKS",
AQ1117="Projet OCM (NOKIA)","PLANNED WORKS",
AQ1117="ACCESS-ISSUE","ACCESS-ISSUE",
AQ1117="Projet OCM (ZTE, NOKIA, autres projets)","PLANNED WORKS",
AQ1117="No root CAuse","No root cause",
AQ1117="ODU HS","ACTIVE",
AQ1117="IP &amp; VLAN","ACTIVE",
AQ1117="Warehouse HUAWEI","SPARE-ISSUE",
AQ1117="SPARE-HS","SPARE-ISSUE",
AQ1117="Power Telco","ACTIVE", AQ1117="no impacts","no impacts"
),"")</f>
        <v>No root cause</v>
      </c>
      <c r="AS1117" s="92" t="s">
        <v>5537</v>
      </c>
      <c r="AT1117" s="98" t="s">
        <v>265</v>
      </c>
      <c r="AV1117" s="17" t="s">
        <v>5537</v>
      </c>
      <c r="AW1117" s="7" t="s">
        <v>5537</v>
      </c>
      <c r="AX1117" s="6" t="s">
        <v>5537</v>
      </c>
      <c r="AY1117" s="7"/>
      <c r="AZ1117" s="3" t="s">
        <v>5537</v>
      </c>
      <c r="BA1117" s="18" t="s">
        <v>5537</v>
      </c>
      <c r="BB1117" s="18" t="s">
        <v>5537</v>
      </c>
      <c r="BC1117" s="18" t="s">
        <v>5537</v>
      </c>
      <c r="BD1117" s="18" t="s">
        <v>5537</v>
      </c>
      <c r="BE1117" s="18" t="s">
        <v>5537</v>
      </c>
      <c r="BF1117" s="18" t="s">
        <v>5537</v>
      </c>
      <c r="BG1117" s="18" t="s">
        <v>5537</v>
      </c>
      <c r="BH1117" s="18" t="s">
        <v>5537</v>
      </c>
      <c r="BI1117" s="18" t="s">
        <v>5537</v>
      </c>
      <c r="BJ1117" s="18" t="s">
        <v>5537</v>
      </c>
      <c r="BK1117" s="18" t="s">
        <v>5537</v>
      </c>
      <c r="BL1117" s="9" t="s">
        <v>5537</v>
      </c>
      <c r="BM1117" s="14" t="s">
        <v>5537</v>
      </c>
      <c r="BN1117" s="14" t="s">
        <v>5537</v>
      </c>
      <c r="BO1117" s="14" t="str">
        <f>_xlfn.XLOOKUP(B1117,'[4]cell downs 18042026 17h'!$B:$B,'[4]cell downs 18042026 17h'!$B:$B,"")</f>
        <v/>
      </c>
      <c r="BP1117" s="14" t="str">
        <f>_xlfn.XLOOKUP(B1117,'[5]Cells Huawei 19042026 15h'!$B:$B,'[5]Cells Huawei 19042026 15h'!$B:$B,"")</f>
        <v/>
      </c>
      <c r="BQ1117" s="9" t="str">
        <f>_xlfn.XLOOKUP(B1117,'[6]cells down 19042026 9H40'!$B:$B,'[6]cells down 19042026 9H40'!$B:$B,"")</f>
        <v/>
      </c>
      <c r="BR1117" s="9" t="s">
        <v>265</v>
      </c>
      <c r="BS1117" s="9" t="s">
        <v>594</v>
      </c>
      <c r="BT1117" s="108"/>
    </row>
    <row r="1118" spans="1:72" s="9" customFormat="1" x14ac:dyDescent="0.35">
      <c r="A1118" s="1" t="s">
        <v>923</v>
      </c>
      <c r="B1118" s="8" t="s">
        <v>924</v>
      </c>
      <c r="C1118" s="3" t="str">
        <f>_xlfn.XLOOKUP(B1118,'[1]daily break down'!$D:$D,'[1]daily break down'!$E:$E,"")</f>
        <v>Yaounde</v>
      </c>
      <c r="D1118" s="1" t="s">
        <v>18</v>
      </c>
      <c r="E1118" s="1"/>
      <c r="F1118" s="3" t="s">
        <v>37</v>
      </c>
      <c r="G1118" s="1" t="s">
        <v>38</v>
      </c>
      <c r="H1118" s="34" t="str">
        <f>_xlfn.XLOOKUP(B1118,[2]CALCULATION!$B:$B,[2]CALCULATION!$H:$H,"")</f>
        <v>ZTE</v>
      </c>
      <c r="I1118" s="28">
        <v>0</v>
      </c>
      <c r="J1118" s="28">
        <v>0</v>
      </c>
      <c r="K1118" s="28">
        <v>0.67396977453607387</v>
      </c>
      <c r="L1118" s="28">
        <v>0</v>
      </c>
      <c r="M1118" s="28">
        <v>0</v>
      </c>
      <c r="N1118" s="28">
        <v>0</v>
      </c>
      <c r="O1118" s="28">
        <v>0</v>
      </c>
      <c r="P1118" s="28">
        <v>0.56934920512623077</v>
      </c>
      <c r="Q1118" s="28">
        <v>0</v>
      </c>
      <c r="R1118" s="28">
        <v>0</v>
      </c>
      <c r="S1118" s="93">
        <v>0.35024526799701955</v>
      </c>
      <c r="T1118" s="93">
        <f>_xlfn.XLOOKUP(B1118,'[3]Nur des jours'!$B:$B,'[3]Nur des jours'!$U:$U,"")</f>
        <v>0</v>
      </c>
      <c r="U1118" s="93">
        <v>10.245342904349759</v>
      </c>
      <c r="V1118" s="93">
        <v>0.92002251500286858</v>
      </c>
      <c r="W1118" s="93">
        <v>0</v>
      </c>
      <c r="X1118" s="93">
        <v>5.7165171373700536</v>
      </c>
      <c r="Y1118" s="93">
        <v>0</v>
      </c>
      <c r="Z1118" s="93">
        <v>0</v>
      </c>
      <c r="AA1118" s="93">
        <v>0</v>
      </c>
      <c r="AB1118" s="93">
        <v>1.0861562695294437E-2</v>
      </c>
      <c r="AC1118" s="93">
        <f>_xlfn.XLOOKUP(B1118,'[3]Nur des jours'!$B:$B,'[3]Nur des jours'!$N:$N,"")</f>
        <v>0</v>
      </c>
      <c r="AD1118" s="93">
        <v>0</v>
      </c>
      <c r="AE1118" s="93">
        <v>0</v>
      </c>
      <c r="AF1118" s="93">
        <v>0</v>
      </c>
      <c r="AG1118" s="93"/>
      <c r="AH1118" s="93">
        <v>0</v>
      </c>
      <c r="AI1118" s="93">
        <v>0</v>
      </c>
      <c r="AJ1118" s="93">
        <v>0</v>
      </c>
      <c r="AK1118" s="93">
        <v>0</v>
      </c>
      <c r="AL1118" s="93">
        <v>0</v>
      </c>
      <c r="AM1118" s="49" t="s">
        <v>5559</v>
      </c>
      <c r="AN1118" s="49"/>
      <c r="AO1118" s="48" t="str" cm="1">
        <f t="array" ref="AO1118">IFERROR(_xlfn.IFS(
AQ1118="MPR ISSUE","PDH",
AQ1118="BSS Hardware Issue","BSS",
AQ1118="Sites strategiques, MLL, Pylone, etc.","ENVTECH",
AQ1118="AKTIVCO DEFAUT GE &amp; POWER Cabinet","AKTIVCO",
AQ1118="AKTIVCO Coupure ENEO &amp; Baisse de tension","AKTIVCO GRID ONLY",
AQ1118="Coupure ENEO &amp; Baisse de tension","IHS GRID ONLY",
AQ1118="Defaut GE &amp; POWER Cabinet","IHS",
AQ1118="Sharing","Partners",
AQ1118="Sites strategiques &amp; DataCenter","SST &amp; DC",
AQ1118="Exclu","Exclu",
AQ1118="SAT","SAT",
AQ1118="SPARE-ISSUE","SPARE-ISSUE",
AQ1118="Fiber CAmtel","TRANS_FO_CAMTEL",
AQ1118="Fiber AOF","Fiber AOF",
AQ1118="Projet OCM (HUAWEI)","TRAVAUX-HUAWEI",
AQ1118="Projet OCM (NOKIA)","TRAVAUX-NOKIA",
AQ1118="ACCESS-ISSUE","ACCESS-ISSUE",
AQ1118="Projet OCM (ZTE, NOKIA, autres projets)","TRAVAUX OCM",
AQ1118="No root CAuse","No root cause",
AQ1118="ODU HS","PDH",
AQ1118="IP &amp; VLAN","PDH",
AQ1118="Warehouse HUAWEI","SPARE-ISSUE",
AQ1118="SPARE-HS","SPARE-ISSUE",
AQ1118="Power Telco","BSS",AQ1118="no impacts","no impacts"
),"")</f>
        <v>No root cause</v>
      </c>
      <c r="AP1118" s="48" t="str" cm="1">
        <f t="array" ref="AP1118">IFERROR(_xlfn.IFS(
AQ1118="MPR ISSUE","TX ISSUE",
AQ1118="BSS Hardware Issue","RAN ISSUE",
AQ1118="Sites strategiques, MLL, Pylone, etc.","ENVTECH",
AQ1118="AKTIVCO DEFAUT GE &amp; POWER Cabinet","POWER ISSUE",
AQ1118="AKTIVCO Coupure ENEO &amp; Baisse de tension","POWER ISSUE",
AQ1118="Coupure ENEO &amp; Baisse de tension","POWER ISSUE",
AQ1118="Defaut GE &amp; POWER Cabinet","POWER ISSUE",
AQ1118="Sharing","POWER ISSUE",
AQ1118="Sites strategiques &amp; DataCenter","POWER ISSUE",
AQ1118="Exclu","Exclu",
AQ1118="SAT","TX ISSUE",
AQ1118="SPARE-ISSUE","SPARE-ISSUE",
AQ1118="Fiber CAmtel","TX ISSUE",
AQ1118="Fiber AOF","TX ISSUE",
AQ1118="Projet OCM (HUAWEI)","TRAVAUX-HUAWEI",
AQ1118="Projet OCM (NOKIA)","TRAVAUX -NOKIA",
AQ1118="ACCESS-ISSUE","ACCESS-ISSUE",
AQ1118="Projet OCM (ZTE, NOKIA, autres projets)","TRAVAUX OCM",
AQ1118="No root CAuse","No root cause",
AQ1118="ODU HS","TX ISSUE",
AQ1118="IP &amp; VLAN","TX ISSUE",
AQ1118="Warehouse HUAWEI","SPARE-ISSUE",
AQ1118="SPARE-HS","SPARE-ISSUE",
AQ1118="Power Telco","RAN ISSUE",AQ1118="no impacts","no impacts"
),"")</f>
        <v>No root cause</v>
      </c>
      <c r="AQ1118" s="67" t="s">
        <v>5344</v>
      </c>
      <c r="AR1118" s="48" t="str" cm="1">
        <f t="array" ref="AR1118">IFERROR(_xlfn.IFS(
AQ1118="MPR ISSUE","ACTIVE",
AQ1118="BSS Hardware Issue","ACTIVE",
AQ1118="Sites strategiques, MLL, Pylone, etc.","PASSIVE",
AQ1118="AKTIVCO DEFAUT GE &amp; POWER Cabinet","PASSIVE",
AQ1118="AKTIVCO Coupure ENEO &amp; Baisse de tension","PASSIVE",
AQ1118="Coupure ENEO &amp; Baisse de tension","PASSIVE",
AQ1118="Defaut GE &amp; POWER Cabinet","PASSIVE",
AQ1118="Sharing","PASSIVE",
AQ1118="Sites strategiques &amp; DataCenter","PASSIVE",
AQ1118="Exclu","Exclu",
AQ1118="SAT","ACTIVE",
AQ1118="SPARE-ISSUE","SPARE-ISSUE",
AQ1118="Fiber CAmtel","ACTIVE",
AQ1118="Fiber AOF","ACTIVE",
AQ1118="Projet OCM (HUAWEI)","PLANNED WORKS",
AQ1118="Projet OCM (NOKIA)","PLANNED WORKS",
AQ1118="ACCESS-ISSUE","ACCESS-ISSUE",
AQ1118="Projet OCM (ZTE, NOKIA, autres projets)","PLANNED WORKS",
AQ1118="No root CAuse","No root cause",
AQ1118="ODU HS","ACTIVE",
AQ1118="IP &amp; VLAN","ACTIVE",
AQ1118="Warehouse HUAWEI","SPARE-ISSUE",
AQ1118="SPARE-HS","SPARE-ISSUE",
AQ1118="Power Telco","ACTIVE", AQ1118="no impacts","no impacts"
),"")</f>
        <v>No root cause</v>
      </c>
      <c r="AS1118" s="92" t="s">
        <v>5537</v>
      </c>
      <c r="AT1118" s="98" t="s">
        <v>924</v>
      </c>
      <c r="AV1118" s="17" t="s">
        <v>5537</v>
      </c>
      <c r="AW1118" s="7" t="s">
        <v>5537</v>
      </c>
      <c r="AX1118" s="6" t="s">
        <v>5537</v>
      </c>
      <c r="AY1118" s="7"/>
      <c r="AZ1118" s="3" t="s">
        <v>5537</v>
      </c>
      <c r="BA1118" s="18" t="s">
        <v>5537</v>
      </c>
      <c r="BB1118" s="18" t="s">
        <v>5537</v>
      </c>
      <c r="BC1118" s="18" t="s">
        <v>5537</v>
      </c>
      <c r="BD1118" s="18" t="s">
        <v>5537</v>
      </c>
      <c r="BE1118" s="18" t="s">
        <v>5537</v>
      </c>
      <c r="BF1118" s="18" t="s">
        <v>5537</v>
      </c>
      <c r="BG1118" s="18" t="s">
        <v>5537</v>
      </c>
      <c r="BH1118" s="18" t="s">
        <v>5537</v>
      </c>
      <c r="BI1118" s="18" t="s">
        <v>5537</v>
      </c>
      <c r="BJ1118" s="18" t="s">
        <v>5537</v>
      </c>
      <c r="BK1118" s="18" t="s">
        <v>5537</v>
      </c>
      <c r="BL1118" s="9" t="s">
        <v>5537</v>
      </c>
      <c r="BM1118" s="14" t="s">
        <v>5537</v>
      </c>
      <c r="BN1118" s="14" t="s">
        <v>5537</v>
      </c>
      <c r="BO1118" s="14" t="str">
        <f>_xlfn.XLOOKUP(B1118,'[4]cell downs 18042026 17h'!$B:$B,'[4]cell downs 18042026 17h'!$B:$B,"")</f>
        <v/>
      </c>
      <c r="BP1118" s="14" t="str">
        <f>_xlfn.XLOOKUP(B1118,'[5]Cells Huawei 19042026 15h'!$B:$B,'[5]Cells Huawei 19042026 15h'!$B:$B,"")</f>
        <v/>
      </c>
      <c r="BQ1118" s="9" t="str">
        <f>_xlfn.XLOOKUP(B1118,'[6]cells down 19042026 9H40'!$B:$B,'[6]cells down 19042026 9H40'!$B:$B,"")</f>
        <v/>
      </c>
      <c r="BR1118" s="9" t="s">
        <v>5537</v>
      </c>
      <c r="BS1118" s="9" t="s">
        <v>5537</v>
      </c>
      <c r="BT1118" s="108"/>
    </row>
    <row r="1119" spans="1:72" s="9" customFormat="1" x14ac:dyDescent="0.35">
      <c r="A1119" s="1" t="s">
        <v>3874</v>
      </c>
      <c r="B1119" s="8" t="s">
        <v>3875</v>
      </c>
      <c r="C1119" s="3" t="str">
        <f>_xlfn.XLOOKUP(B1119,'[1]daily break down'!$D:$D,'[1]daily break down'!$E:$E,"")</f>
        <v>Maroua</v>
      </c>
      <c r="D1119" s="1" t="s">
        <v>11</v>
      </c>
      <c r="E1119" s="1" t="s">
        <v>12</v>
      </c>
      <c r="F1119" s="3" t="s">
        <v>55</v>
      </c>
      <c r="G1119" s="1" t="s">
        <v>84</v>
      </c>
      <c r="H1119" s="32" t="str">
        <f>_xlfn.XLOOKUP(B1119,[2]CALCULATION!$B:$B,[2]CALCULATION!$H:$H,"")</f>
        <v>Huawei</v>
      </c>
      <c r="I1119" s="28">
        <v>0</v>
      </c>
      <c r="J1119" s="28">
        <v>0</v>
      </c>
      <c r="K1119" s="28">
        <v>0</v>
      </c>
      <c r="L1119" s="28">
        <v>0</v>
      </c>
      <c r="M1119" s="28">
        <v>0</v>
      </c>
      <c r="N1119" s="28">
        <v>0</v>
      </c>
      <c r="O1119" s="28">
        <v>0</v>
      </c>
      <c r="P1119" s="28">
        <v>0</v>
      </c>
      <c r="Q1119" s="28">
        <v>0.90372125342076792</v>
      </c>
      <c r="R1119" s="28">
        <v>0</v>
      </c>
      <c r="S1119" s="93">
        <v>0</v>
      </c>
      <c r="T1119" s="93">
        <f>_xlfn.XLOOKUP(B1119,'[3]Nur des jours'!$B:$B,'[3]Nur des jours'!$U:$U,"")</f>
        <v>0.25004779800989063</v>
      </c>
      <c r="U1119" s="93">
        <v>0</v>
      </c>
      <c r="V1119" s="93">
        <v>0.20795701318083623</v>
      </c>
      <c r="W1119" s="93">
        <v>0.25004779800989063</v>
      </c>
      <c r="X1119" s="93">
        <v>0</v>
      </c>
      <c r="Y1119" s="93">
        <v>0</v>
      </c>
      <c r="Z1119" s="93">
        <v>0</v>
      </c>
      <c r="AA1119" s="93">
        <v>0</v>
      </c>
      <c r="AB1119" s="93">
        <v>0</v>
      </c>
      <c r="AC1119" s="93">
        <f>_xlfn.XLOOKUP(B1119,'[3]Nur des jours'!$B:$B,'[3]Nur des jours'!$N:$N,"")</f>
        <v>0</v>
      </c>
      <c r="AD1119" s="93">
        <v>0</v>
      </c>
      <c r="AE1119" s="93">
        <v>0</v>
      </c>
      <c r="AF1119" s="93">
        <v>0</v>
      </c>
      <c r="AG1119" s="93"/>
      <c r="AH1119" s="93">
        <v>0</v>
      </c>
      <c r="AI1119" s="93">
        <v>0</v>
      </c>
      <c r="AJ1119" s="93">
        <v>0</v>
      </c>
      <c r="AK1119" s="93">
        <v>0</v>
      </c>
      <c r="AL1119" s="93">
        <v>0</v>
      </c>
      <c r="AM1119" s="49" t="s">
        <v>5559</v>
      </c>
      <c r="AN1119" s="49"/>
      <c r="AO1119" s="48" t="str" cm="1">
        <f t="array" ref="AO1119">IFERROR(_xlfn.IFS(
AQ1119="MPR ISSUE","PDH",
AQ1119="BSS Hardware Issue","BSS",
AQ1119="Sites strategiques, MLL, Pylone, etc.","ENVTECH",
AQ1119="AKTIVCO DEFAUT GE &amp; POWER Cabinet","AKTIVCO",
AQ1119="AKTIVCO Coupure ENEO &amp; Baisse de tension","AKTIVCO GRID ONLY",
AQ1119="Coupure ENEO &amp; Baisse de tension","IHS GRID ONLY",
AQ1119="Defaut GE &amp; POWER Cabinet","IHS",
AQ1119="Sharing","Partners",
AQ1119="Sites strategiques &amp; DataCenter","SST &amp; DC",
AQ1119="Exclu","Exclu",
AQ1119="SAT","SAT",
AQ1119="SPARE-ISSUE","SPARE-ISSUE",
AQ1119="Fiber CAmtel","TRANS_FO_CAMTEL",
AQ1119="Fiber AOF","Fiber AOF",
AQ1119="Projet OCM (HUAWEI)","TRAVAUX-HUAWEI",
AQ1119="Projet OCM (NOKIA)","TRAVAUX-NOKIA",
AQ1119="ACCESS-ISSUE","ACCESS-ISSUE",
AQ1119="Projet OCM (ZTE, NOKIA, autres projets)","TRAVAUX OCM",
AQ1119="No root CAuse","No root cause",
AQ1119="ODU HS","PDH",
AQ1119="IP &amp; VLAN","PDH",
AQ1119="Warehouse HUAWEI","SPARE-ISSUE",
AQ1119="SPARE-HS","SPARE-ISSUE",
AQ1119="Power Telco","BSS",AQ1119="no impacts","no impacts"
),"")</f>
        <v>No root cause</v>
      </c>
      <c r="AP1119" s="48" t="str" cm="1">
        <f t="array" ref="AP1119">IFERROR(_xlfn.IFS(
AQ1119="MPR ISSUE","TX ISSUE",
AQ1119="BSS Hardware Issue","RAN ISSUE",
AQ1119="Sites strategiques, MLL, Pylone, etc.","ENVTECH",
AQ1119="AKTIVCO DEFAUT GE &amp; POWER Cabinet","POWER ISSUE",
AQ1119="AKTIVCO Coupure ENEO &amp; Baisse de tension","POWER ISSUE",
AQ1119="Coupure ENEO &amp; Baisse de tension","POWER ISSUE",
AQ1119="Defaut GE &amp; POWER Cabinet","POWER ISSUE",
AQ1119="Sharing","POWER ISSUE",
AQ1119="Sites strategiques &amp; DataCenter","POWER ISSUE",
AQ1119="Exclu","Exclu",
AQ1119="SAT","TX ISSUE",
AQ1119="SPARE-ISSUE","SPARE-ISSUE",
AQ1119="Fiber CAmtel","TX ISSUE",
AQ1119="Fiber AOF","TX ISSUE",
AQ1119="Projet OCM (HUAWEI)","TRAVAUX-HUAWEI",
AQ1119="Projet OCM (NOKIA)","TRAVAUX -NOKIA",
AQ1119="ACCESS-ISSUE","ACCESS-ISSUE",
AQ1119="Projet OCM (ZTE, NOKIA, autres projets)","TRAVAUX OCM",
AQ1119="No root CAuse","No root cause",
AQ1119="ODU HS","TX ISSUE",
AQ1119="IP &amp; VLAN","TX ISSUE",
AQ1119="Warehouse HUAWEI","SPARE-ISSUE",
AQ1119="SPARE-HS","SPARE-ISSUE",
AQ1119="Power Telco","RAN ISSUE",AQ1119="no impacts","no impacts"
),"")</f>
        <v>No root cause</v>
      </c>
      <c r="AQ1119" s="127" t="s">
        <v>5344</v>
      </c>
      <c r="AR1119" s="48" t="str" cm="1">
        <f t="array" ref="AR1119">IFERROR(_xlfn.IFS(
AQ1119="MPR ISSUE","ACTIVE",
AQ1119="BSS Hardware Issue","ACTIVE",
AQ1119="Sites strategiques, MLL, Pylone, etc.","PASSIVE",
AQ1119="AKTIVCO DEFAUT GE &amp; POWER Cabinet","PASSIVE",
AQ1119="AKTIVCO Coupure ENEO &amp; Baisse de tension","PASSIVE",
AQ1119="Coupure ENEO &amp; Baisse de tension","PASSIVE",
AQ1119="Defaut GE &amp; POWER Cabinet","PASSIVE",
AQ1119="Sharing","PASSIVE",
AQ1119="Sites strategiques &amp; DataCenter","PASSIVE",
AQ1119="Exclu","Exclu",
AQ1119="SAT","ACTIVE",
AQ1119="SPARE-ISSUE","SPARE-ISSUE",
AQ1119="Fiber CAmtel","ACTIVE",
AQ1119="Fiber AOF","ACTIVE",
AQ1119="Projet OCM (HUAWEI)","PLANNED WORKS",
AQ1119="Projet OCM (NOKIA)","PLANNED WORKS",
AQ1119="ACCESS-ISSUE","ACCESS-ISSUE",
AQ1119="Projet OCM (ZTE, NOKIA, autres projets)","PLANNED WORKS",
AQ1119="No root CAuse","No root cause",
AQ1119="ODU HS","ACTIVE",
AQ1119="IP &amp; VLAN","ACTIVE",
AQ1119="Warehouse HUAWEI","SPARE-ISSUE",
AQ1119="SPARE-HS","SPARE-ISSUE",
AQ1119="Power Telco","ACTIVE", AQ1119="no impacts","no impacts"
),"")</f>
        <v>No root cause</v>
      </c>
      <c r="AS1119" s="92" t="s">
        <v>5537</v>
      </c>
      <c r="AT1119" s="98" t="s">
        <v>3875</v>
      </c>
      <c r="AV1119" s="17" t="s">
        <v>5537</v>
      </c>
      <c r="AW1119" s="7" t="s">
        <v>5537</v>
      </c>
      <c r="AX1119" s="6" t="s">
        <v>5537</v>
      </c>
      <c r="AY1119" s="7"/>
      <c r="AZ1119" s="3" t="s">
        <v>5537</v>
      </c>
      <c r="BA1119" s="18" t="s">
        <v>5537</v>
      </c>
      <c r="BB1119" s="18" t="s">
        <v>5537</v>
      </c>
      <c r="BC1119" s="18" t="s">
        <v>5537</v>
      </c>
      <c r="BD1119" s="18" t="s">
        <v>5537</v>
      </c>
      <c r="BE1119" s="18" t="s">
        <v>5537</v>
      </c>
      <c r="BF1119" s="18" t="s">
        <v>5537</v>
      </c>
      <c r="BG1119" s="18" t="s">
        <v>5537</v>
      </c>
      <c r="BH1119" s="18" t="s">
        <v>5537</v>
      </c>
      <c r="BI1119" s="18" t="s">
        <v>5537</v>
      </c>
      <c r="BJ1119" s="18" t="s">
        <v>5537</v>
      </c>
      <c r="BK1119" s="18" t="s">
        <v>5537</v>
      </c>
      <c r="BL1119" s="9" t="s">
        <v>5537</v>
      </c>
      <c r="BM1119" s="14" t="s">
        <v>5537</v>
      </c>
      <c r="BN1119" s="14" t="s">
        <v>5537</v>
      </c>
      <c r="BO1119" s="14" t="str">
        <f>_xlfn.XLOOKUP(B1119,'[4]cell downs 18042026 17h'!$B:$B,'[4]cell downs 18042026 17h'!$B:$B,"")</f>
        <v/>
      </c>
      <c r="BP1119" s="14" t="str">
        <f>_xlfn.XLOOKUP(B1119,'[5]Cells Huawei 19042026 15h'!$B:$B,'[5]Cells Huawei 19042026 15h'!$B:$B,"")</f>
        <v/>
      </c>
      <c r="BQ1119" s="9" t="str">
        <f>_xlfn.XLOOKUP(B1119,'[6]cells down 19042026 9H40'!$B:$B,'[6]cells down 19042026 9H40'!$B:$B,"")</f>
        <v/>
      </c>
      <c r="BR1119" s="9" t="s">
        <v>3875</v>
      </c>
      <c r="BS1119" s="9" t="s">
        <v>5537</v>
      </c>
      <c r="BT1119" s="108"/>
    </row>
    <row r="1120" spans="1:72" s="9" customFormat="1" x14ac:dyDescent="0.35">
      <c r="A1120" s="1" t="s">
        <v>261</v>
      </c>
      <c r="B1120" s="8" t="s">
        <v>262</v>
      </c>
      <c r="C1120" s="3" t="str">
        <f>_xlfn.XLOOKUP(B1120,'[1]daily break down'!$D:$D,'[1]daily break down'!$E:$E,"")</f>
        <v>Douala</v>
      </c>
      <c r="D1120" s="1" t="s">
        <v>21</v>
      </c>
      <c r="E1120" s="1" t="s">
        <v>263</v>
      </c>
      <c r="F1120" s="3" t="s">
        <v>31</v>
      </c>
      <c r="G1120" s="1" t="s">
        <v>32</v>
      </c>
      <c r="H1120" s="34" t="str">
        <f>_xlfn.XLOOKUP(B1120,[2]CALCULATION!$B:$B,[2]CALCULATION!$H:$H,"")</f>
        <v>ZTE</v>
      </c>
      <c r="I1120" s="28">
        <v>0</v>
      </c>
      <c r="J1120" s="28">
        <v>0</v>
      </c>
      <c r="K1120" s="28">
        <v>0</v>
      </c>
      <c r="L1120" s="28">
        <v>0</v>
      </c>
      <c r="M1120" s="28">
        <v>0</v>
      </c>
      <c r="N1120" s="28">
        <v>0</v>
      </c>
      <c r="O1120" s="28">
        <v>0</v>
      </c>
      <c r="P1120" s="28">
        <v>0</v>
      </c>
      <c r="Q1120" s="28">
        <v>0</v>
      </c>
      <c r="R1120" s="28">
        <v>0</v>
      </c>
      <c r="S1120" s="93">
        <v>0</v>
      </c>
      <c r="T1120" s="93">
        <f>_xlfn.XLOOKUP(B1120,'[3]Nur des jours'!$B:$B,'[3]Nur des jours'!$U:$U,"")</f>
        <v>0</v>
      </c>
      <c r="U1120" s="93">
        <v>0</v>
      </c>
      <c r="V1120" s="93">
        <v>0</v>
      </c>
      <c r="W1120" s="93">
        <v>0</v>
      </c>
      <c r="X1120" s="93">
        <v>0</v>
      </c>
      <c r="Y1120" s="93">
        <v>0</v>
      </c>
      <c r="Z1120" s="93">
        <v>0</v>
      </c>
      <c r="AA1120" s="93">
        <v>0</v>
      </c>
      <c r="AB1120" s="93">
        <v>0</v>
      </c>
      <c r="AC1120" s="93">
        <f>_xlfn.XLOOKUP(B1120,'[3]Nur des jours'!$B:$B,'[3]Nur des jours'!$N:$N,"")</f>
        <v>0</v>
      </c>
      <c r="AD1120" s="93">
        <v>0</v>
      </c>
      <c r="AE1120" s="93">
        <v>0</v>
      </c>
      <c r="AF1120" s="93">
        <v>0</v>
      </c>
      <c r="AG1120" s="93"/>
      <c r="AH1120" s="93">
        <v>0</v>
      </c>
      <c r="AI1120" s="93">
        <v>0</v>
      </c>
      <c r="AJ1120" s="93">
        <v>0</v>
      </c>
      <c r="AK1120" s="93">
        <v>0</v>
      </c>
      <c r="AL1120" s="93">
        <v>0</v>
      </c>
      <c r="AM1120" s="49" t="s">
        <v>5559</v>
      </c>
      <c r="AN1120" s="49"/>
      <c r="AO1120" s="48" t="str" cm="1">
        <f t="array" ref="AO1120">IFERROR(_xlfn.IFS(
AQ1120="MPR ISSUE","PDH",
AQ1120="BSS Hardware Issue","BSS",
AQ1120="Sites strategiques, MLL, Pylone, etc.","ENVTECH",
AQ1120="AKTIVCO DEFAUT GE &amp; POWER Cabinet","AKTIVCO",
AQ1120="AKTIVCO Coupure ENEO &amp; Baisse de tension","AKTIVCO GRID ONLY",
AQ1120="Coupure ENEO &amp; Baisse de tension","IHS GRID ONLY",
AQ1120="Defaut GE &amp; POWER Cabinet","IHS",
AQ1120="Sharing","Partners",
AQ1120="Sites strategiques &amp; DataCenter","SST &amp; DC",
AQ1120="Exclu","Exclu",
AQ1120="SAT","SAT",
AQ1120="SPARE-ISSUE","SPARE-ISSUE",
AQ1120="Fiber CAmtel","TRANS_FO_CAMTEL",
AQ1120="Fiber AOF","Fiber AOF",
AQ1120="Projet OCM (HUAWEI)","TRAVAUX-HUAWEI",
AQ1120="Projet OCM (NOKIA)","TRAVAUX-NOKIA",
AQ1120="ACCESS-ISSUE","ACCESS-ISSUE",
AQ1120="Projet OCM (ZTE, NOKIA, autres projets)","TRAVAUX OCM",
AQ1120="No root CAuse","No root cause",
AQ1120="ODU HS","PDH",
AQ1120="IP &amp; VLAN","PDH",
AQ1120="Warehouse HUAWEI","SPARE-ISSUE",
AQ1120="SPARE-HS","SPARE-ISSUE",
AQ1120="Power Telco","BSS",AQ1120="no impacts","no impacts"
),"")</f>
        <v>No root cause</v>
      </c>
      <c r="AP1120" s="48" t="str" cm="1">
        <f t="array" ref="AP1120">IFERROR(_xlfn.IFS(
AQ1120="MPR ISSUE","TX ISSUE",
AQ1120="BSS Hardware Issue","RAN ISSUE",
AQ1120="Sites strategiques, MLL, Pylone, etc.","ENVTECH",
AQ1120="AKTIVCO DEFAUT GE &amp; POWER Cabinet","POWER ISSUE",
AQ1120="AKTIVCO Coupure ENEO &amp; Baisse de tension","POWER ISSUE",
AQ1120="Coupure ENEO &amp; Baisse de tension","POWER ISSUE",
AQ1120="Defaut GE &amp; POWER Cabinet","POWER ISSUE",
AQ1120="Sharing","POWER ISSUE",
AQ1120="Sites strategiques &amp; DataCenter","POWER ISSUE",
AQ1120="Exclu","Exclu",
AQ1120="SAT","TX ISSUE",
AQ1120="SPARE-ISSUE","SPARE-ISSUE",
AQ1120="Fiber CAmtel","TX ISSUE",
AQ1120="Fiber AOF","TX ISSUE",
AQ1120="Projet OCM (HUAWEI)","TRAVAUX-HUAWEI",
AQ1120="Projet OCM (NOKIA)","TRAVAUX -NOKIA",
AQ1120="ACCESS-ISSUE","ACCESS-ISSUE",
AQ1120="Projet OCM (ZTE, NOKIA, autres projets)","TRAVAUX OCM",
AQ1120="No root CAuse","No root cause",
AQ1120="ODU HS","TX ISSUE",
AQ1120="IP &amp; VLAN","TX ISSUE",
AQ1120="Warehouse HUAWEI","SPARE-ISSUE",
AQ1120="SPARE-HS","SPARE-ISSUE",
AQ1120="Power Telco","RAN ISSUE",AQ1120="no impacts","no impacts"
),"")</f>
        <v>No root cause</v>
      </c>
      <c r="AQ1120" s="67" t="s">
        <v>5344</v>
      </c>
      <c r="AR1120" s="48" t="str" cm="1">
        <f t="array" ref="AR1120">IFERROR(_xlfn.IFS(
AQ1120="MPR ISSUE","ACTIVE",
AQ1120="BSS Hardware Issue","ACTIVE",
AQ1120="Sites strategiques, MLL, Pylone, etc.","PASSIVE",
AQ1120="AKTIVCO DEFAUT GE &amp; POWER Cabinet","PASSIVE",
AQ1120="AKTIVCO Coupure ENEO &amp; Baisse de tension","PASSIVE",
AQ1120="Coupure ENEO &amp; Baisse de tension","PASSIVE",
AQ1120="Defaut GE &amp; POWER Cabinet","PASSIVE",
AQ1120="Sharing","PASSIVE",
AQ1120="Sites strategiques &amp; DataCenter","PASSIVE",
AQ1120="Exclu","Exclu",
AQ1120="SAT","ACTIVE",
AQ1120="SPARE-ISSUE","SPARE-ISSUE",
AQ1120="Fiber CAmtel","ACTIVE",
AQ1120="Fiber AOF","ACTIVE",
AQ1120="Projet OCM (HUAWEI)","PLANNED WORKS",
AQ1120="Projet OCM (NOKIA)","PLANNED WORKS",
AQ1120="ACCESS-ISSUE","ACCESS-ISSUE",
AQ1120="Projet OCM (ZTE, NOKIA, autres projets)","PLANNED WORKS",
AQ1120="No root CAuse","No root cause",
AQ1120="ODU HS","ACTIVE",
AQ1120="IP &amp; VLAN","ACTIVE",
AQ1120="Warehouse HUAWEI","SPARE-ISSUE",
AQ1120="SPARE-HS","SPARE-ISSUE",
AQ1120="Power Telco","ACTIVE", AQ1120="no impacts","no impacts"
),"")</f>
        <v>No root cause</v>
      </c>
      <c r="AS1120" s="92" t="s">
        <v>5537</v>
      </c>
      <c r="AT1120" s="98" t="s">
        <v>262</v>
      </c>
      <c r="AV1120" s="17" t="s">
        <v>5537</v>
      </c>
      <c r="AW1120" s="7" t="s">
        <v>5537</v>
      </c>
      <c r="AX1120" s="6" t="s">
        <v>5537</v>
      </c>
      <c r="AY1120" s="7"/>
      <c r="AZ1120" s="3" t="s">
        <v>5537</v>
      </c>
      <c r="BA1120" s="18" t="s">
        <v>5537</v>
      </c>
      <c r="BB1120" s="18" t="s">
        <v>5537</v>
      </c>
      <c r="BC1120" s="18" t="s">
        <v>5537</v>
      </c>
      <c r="BD1120" s="18" t="s">
        <v>5537</v>
      </c>
      <c r="BE1120" s="18" t="s">
        <v>5537</v>
      </c>
      <c r="BF1120" s="18" t="s">
        <v>5537</v>
      </c>
      <c r="BG1120" s="18" t="s">
        <v>5537</v>
      </c>
      <c r="BH1120" s="18" t="s">
        <v>5537</v>
      </c>
      <c r="BI1120" s="18" t="s">
        <v>5537</v>
      </c>
      <c r="BJ1120" s="18" t="s">
        <v>5537</v>
      </c>
      <c r="BK1120" s="18" t="s">
        <v>5537</v>
      </c>
      <c r="BL1120" s="9" t="s">
        <v>5537</v>
      </c>
      <c r="BM1120" s="14" t="s">
        <v>5537</v>
      </c>
      <c r="BN1120" s="14" t="s">
        <v>5537</v>
      </c>
      <c r="BO1120" s="14" t="str">
        <f>_xlfn.XLOOKUP(B1120,'[4]cell downs 18042026 17h'!$B:$B,'[4]cell downs 18042026 17h'!$B:$B,"")</f>
        <v/>
      </c>
      <c r="BP1120" s="14" t="str">
        <f>_xlfn.XLOOKUP(B1120,'[5]Cells Huawei 19042026 15h'!$B:$B,'[5]Cells Huawei 19042026 15h'!$B:$B,"")</f>
        <v/>
      </c>
      <c r="BQ1120" s="9" t="str">
        <f>_xlfn.XLOOKUP(B1120,'[6]cells down 19042026 9H40'!$B:$B,'[6]cells down 19042026 9H40'!$B:$B,"")</f>
        <v/>
      </c>
      <c r="BR1120" s="9" t="s">
        <v>5537</v>
      </c>
      <c r="BS1120" s="9" t="s">
        <v>12</v>
      </c>
      <c r="BT1120" s="108"/>
    </row>
    <row r="1121" spans="1:72" s="9" customFormat="1" x14ac:dyDescent="0.35">
      <c r="A1121" s="1" t="s">
        <v>272</v>
      </c>
      <c r="B1121" s="8" t="s">
        <v>273</v>
      </c>
      <c r="C1121" s="3" t="str">
        <f>_xlfn.XLOOKUP(B1121,'[1]daily break down'!$D:$D,'[1]daily break down'!$E:$E,"")</f>
        <v>Douala</v>
      </c>
      <c r="D1121" s="1" t="s">
        <v>11</v>
      </c>
      <c r="E1121" s="1" t="s">
        <v>145</v>
      </c>
      <c r="F1121" s="3" t="s">
        <v>31</v>
      </c>
      <c r="G1121" s="1" t="s">
        <v>32</v>
      </c>
      <c r="H1121" s="34" t="str">
        <f>_xlfn.XLOOKUP(B1121,[2]CALCULATION!$B:$B,[2]CALCULATION!$H:$H,"")</f>
        <v>ZTE</v>
      </c>
      <c r="I1121" s="28">
        <v>0</v>
      </c>
      <c r="J1121" s="28">
        <v>0</v>
      </c>
      <c r="K1121" s="28">
        <v>0</v>
      </c>
      <c r="L1121" s="28">
        <v>0</v>
      </c>
      <c r="M1121" s="28">
        <v>0</v>
      </c>
      <c r="N1121" s="28">
        <v>0</v>
      </c>
      <c r="O1121" s="28">
        <v>0</v>
      </c>
      <c r="P1121" s="28">
        <v>0</v>
      </c>
      <c r="Q1121" s="28">
        <v>0</v>
      </c>
      <c r="R1121" s="28">
        <v>0</v>
      </c>
      <c r="S1121" s="93">
        <v>0</v>
      </c>
      <c r="T1121" s="93">
        <f>_xlfn.XLOOKUP(B1121,'[3]Nur des jours'!$B:$B,'[3]Nur des jours'!$U:$U,"")</f>
        <v>0</v>
      </c>
      <c r="U1121" s="93">
        <v>0</v>
      </c>
      <c r="V1121" s="93">
        <v>0</v>
      </c>
      <c r="W1121" s="93">
        <v>0</v>
      </c>
      <c r="X1121" s="93">
        <v>0</v>
      </c>
      <c r="Y1121" s="93">
        <v>0</v>
      </c>
      <c r="Z1121" s="93">
        <v>0</v>
      </c>
      <c r="AA1121" s="93">
        <v>0</v>
      </c>
      <c r="AB1121" s="93">
        <v>0</v>
      </c>
      <c r="AC1121" s="93">
        <f>_xlfn.XLOOKUP(B1121,'[3]Nur des jours'!$B:$B,'[3]Nur des jours'!$N:$N,"")</f>
        <v>0</v>
      </c>
      <c r="AD1121" s="93">
        <v>0</v>
      </c>
      <c r="AE1121" s="93">
        <v>0</v>
      </c>
      <c r="AF1121" s="93">
        <v>0</v>
      </c>
      <c r="AG1121" s="93"/>
      <c r="AH1121" s="93">
        <v>0</v>
      </c>
      <c r="AI1121" s="93">
        <v>0</v>
      </c>
      <c r="AJ1121" s="93">
        <v>0</v>
      </c>
      <c r="AK1121" s="93">
        <v>0</v>
      </c>
      <c r="AL1121" s="93">
        <v>0</v>
      </c>
      <c r="AM1121" s="49" t="s">
        <v>5559</v>
      </c>
      <c r="AN1121" s="49"/>
      <c r="AO1121" s="48" t="str" cm="1">
        <f t="array" ref="AO1121">IFERROR(_xlfn.IFS(
AQ1121="MPR ISSUE","PDH",
AQ1121="BSS Hardware Issue","BSS",
AQ1121="Sites strategiques, MLL, Pylone, etc.","ENVTECH",
AQ1121="AKTIVCO DEFAUT GE &amp; POWER Cabinet","AKTIVCO",
AQ1121="AKTIVCO Coupure ENEO &amp; Baisse de tension","AKTIVCO GRID ONLY",
AQ1121="Coupure ENEO &amp; Baisse de tension","IHS GRID ONLY",
AQ1121="Defaut GE &amp; POWER Cabinet","IHS",
AQ1121="Sharing","Partners",
AQ1121="Sites strategiques &amp; DataCenter","SST &amp; DC",
AQ1121="Exclu","Exclu",
AQ1121="SAT","SAT",
AQ1121="SPARE-ISSUE","SPARE-ISSUE",
AQ1121="Fiber CAmtel","TRANS_FO_CAMTEL",
AQ1121="Fiber AOF","Fiber AOF",
AQ1121="Projet OCM (HUAWEI)","TRAVAUX-HUAWEI",
AQ1121="Projet OCM (NOKIA)","TRAVAUX-NOKIA",
AQ1121="ACCESS-ISSUE","ACCESS-ISSUE",
AQ1121="Projet OCM (ZTE, NOKIA, autres projets)","TRAVAUX OCM",
AQ1121="No root CAuse","No root cause",
AQ1121="ODU HS","PDH",
AQ1121="IP &amp; VLAN","PDH",
AQ1121="Warehouse HUAWEI","SPARE-ISSUE",
AQ1121="SPARE-HS","SPARE-ISSUE",
AQ1121="Power Telco","BSS",AQ1121="no impacts","no impacts"
),"")</f>
        <v>PDH</v>
      </c>
      <c r="AP1121" s="48" t="str" cm="1">
        <f t="array" ref="AP1121">IFERROR(_xlfn.IFS(
AQ1121="MPR ISSUE","TX ISSUE",
AQ1121="BSS Hardware Issue","RAN ISSUE",
AQ1121="Sites strategiques, MLL, Pylone, etc.","ENVTECH",
AQ1121="AKTIVCO DEFAUT GE &amp; POWER Cabinet","POWER ISSUE",
AQ1121="AKTIVCO Coupure ENEO &amp; Baisse de tension","POWER ISSUE",
AQ1121="Coupure ENEO &amp; Baisse de tension","POWER ISSUE",
AQ1121="Defaut GE &amp; POWER Cabinet","POWER ISSUE",
AQ1121="Sharing","POWER ISSUE",
AQ1121="Sites strategiques &amp; DataCenter","POWER ISSUE",
AQ1121="Exclu","Exclu",
AQ1121="SAT","TX ISSUE",
AQ1121="SPARE-ISSUE","SPARE-ISSUE",
AQ1121="Fiber CAmtel","TX ISSUE",
AQ1121="Fiber AOF","TX ISSUE",
AQ1121="Projet OCM (HUAWEI)","TRAVAUX-HUAWEI",
AQ1121="Projet OCM (NOKIA)","TRAVAUX -NOKIA",
AQ1121="ACCESS-ISSUE","ACCESS-ISSUE",
AQ1121="Projet OCM (ZTE, NOKIA, autres projets)","TRAVAUX OCM",
AQ1121="No root CAuse","No root cause",
AQ1121="ODU HS","TX ISSUE",
AQ1121="IP &amp; VLAN","TX ISSUE",
AQ1121="Warehouse HUAWEI","SPARE-ISSUE",
AQ1121="SPARE-HS","SPARE-ISSUE",
AQ1121="Power Telco","RAN ISSUE",AQ1121="no impacts","no impacts"
),"")</f>
        <v>TX ISSUE</v>
      </c>
      <c r="AQ1121" s="67" t="s">
        <v>5990</v>
      </c>
      <c r="AR1121" s="48" t="str" cm="1">
        <f t="array" ref="AR1121">IFERROR(_xlfn.IFS(
AQ1121="MPR ISSUE","ACTIVE",
AQ1121="BSS Hardware Issue","ACTIVE",
AQ1121="Sites strategiques, MLL, Pylone, etc.","PASSIVE",
AQ1121="AKTIVCO DEFAUT GE &amp; POWER Cabinet","PASSIVE",
AQ1121="AKTIVCO Coupure ENEO &amp; Baisse de tension","PASSIVE",
AQ1121="Coupure ENEO &amp; Baisse de tension","PASSIVE",
AQ1121="Defaut GE &amp; POWER Cabinet","PASSIVE",
AQ1121="Sharing","PASSIVE",
AQ1121="Sites strategiques &amp; DataCenter","PASSIVE",
AQ1121="Exclu","Exclu",
AQ1121="SAT","ACTIVE",
AQ1121="SPARE-ISSUE","SPARE-ISSUE",
AQ1121="Fiber CAmtel","ACTIVE",
AQ1121="Fiber AOF","ACTIVE",
AQ1121="Projet OCM (HUAWEI)","PLANNED WORKS",
AQ1121="Projet OCM (NOKIA)","PLANNED WORKS",
AQ1121="ACCESS-ISSUE","ACCESS-ISSUE",
AQ1121="Projet OCM (ZTE, NOKIA, autres projets)","PLANNED WORKS",
AQ1121="No root CAuse","No root cause",
AQ1121="ODU HS","ACTIVE",
AQ1121="IP &amp; VLAN","ACTIVE",
AQ1121="Warehouse HUAWEI","SPARE-ISSUE",
AQ1121="SPARE-HS","SPARE-ISSUE",
AQ1121="Power Telco","ACTIVE", AQ1121="no impacts","no impacts"
),"")</f>
        <v>ACTIVE</v>
      </c>
      <c r="AS1121" s="92" t="s">
        <v>5691</v>
      </c>
      <c r="AT1121" s="129" t="s">
        <v>4194</v>
      </c>
      <c r="AU1121" s="9" t="s">
        <v>5989</v>
      </c>
      <c r="AV1121" s="17" t="s">
        <v>5691</v>
      </c>
      <c r="AW1121" s="7" t="s">
        <v>5537</v>
      </c>
      <c r="AX1121" s="6" t="s">
        <v>5537</v>
      </c>
      <c r="AY1121" s="7"/>
      <c r="AZ1121" s="3" t="s">
        <v>5537</v>
      </c>
      <c r="BA1121" s="18" t="s">
        <v>5537</v>
      </c>
      <c r="BB1121" s="18" t="s">
        <v>5537</v>
      </c>
      <c r="BC1121" s="18" t="s">
        <v>5537</v>
      </c>
      <c r="BD1121" s="18" t="s">
        <v>5537</v>
      </c>
      <c r="BE1121" s="18" t="s">
        <v>5537</v>
      </c>
      <c r="BF1121" s="18" t="s">
        <v>5537</v>
      </c>
      <c r="BG1121" s="18" t="s">
        <v>5537</v>
      </c>
      <c r="BH1121" s="18" t="s">
        <v>5537</v>
      </c>
      <c r="BI1121" s="18" t="s">
        <v>5537</v>
      </c>
      <c r="BJ1121" s="18" t="s">
        <v>5537</v>
      </c>
      <c r="BK1121" s="18" t="s">
        <v>5537</v>
      </c>
      <c r="BL1121" s="9" t="s">
        <v>5537</v>
      </c>
      <c r="BM1121" s="14" t="s">
        <v>5537</v>
      </c>
      <c r="BN1121" s="14" t="s">
        <v>5537</v>
      </c>
      <c r="BO1121" s="14" t="str">
        <f>_xlfn.XLOOKUP(B1121,'[4]cell downs 18042026 17h'!$B:$B,'[4]cell downs 18042026 17h'!$B:$B,"")</f>
        <v/>
      </c>
      <c r="BP1121" s="14" t="str">
        <f>_xlfn.XLOOKUP(B1121,'[5]Cells Huawei 19042026 15h'!$B:$B,'[5]Cells Huawei 19042026 15h'!$B:$B,"")</f>
        <v/>
      </c>
      <c r="BQ1121" s="9" t="str">
        <f>_xlfn.XLOOKUP(B1121,'[6]cells down 19042026 9H40'!$B:$B,'[6]cells down 19042026 9H40'!$B:$B,"")</f>
        <v/>
      </c>
      <c r="BR1121" s="9" t="s">
        <v>273</v>
      </c>
      <c r="BS1121" s="9" t="s">
        <v>5537</v>
      </c>
      <c r="BT1121" s="108"/>
    </row>
    <row r="1122" spans="1:72" s="9" customFormat="1" ht="28.5" customHeight="1" x14ac:dyDescent="0.35">
      <c r="A1122" s="1" t="s">
        <v>2362</v>
      </c>
      <c r="B1122" s="8" t="s">
        <v>2363</v>
      </c>
      <c r="C1122" s="3" t="str">
        <f>_xlfn.XLOOKUP(B1122,'[1]daily break down'!$D:$D,'[1]daily break down'!$E:$E,"")</f>
        <v>Yaounde</v>
      </c>
      <c r="D1122" s="1" t="s">
        <v>21</v>
      </c>
      <c r="E1122" s="1" t="s">
        <v>36</v>
      </c>
      <c r="F1122" s="3" t="s">
        <v>37</v>
      </c>
      <c r="G1122" s="1" t="s">
        <v>38</v>
      </c>
      <c r="H1122" s="34" t="str">
        <f>_xlfn.XLOOKUP(B1122,[2]CALCULATION!$B:$B,[2]CALCULATION!$H:$H,"")</f>
        <v>ZTE</v>
      </c>
      <c r="I1122" s="28">
        <v>0</v>
      </c>
      <c r="J1122" s="28">
        <v>0</v>
      </c>
      <c r="K1122" s="28">
        <v>0</v>
      </c>
      <c r="L1122" s="28">
        <v>0</v>
      </c>
      <c r="M1122" s="28">
        <v>9.2742407250458962E-3</v>
      </c>
      <c r="N1122" s="28">
        <v>0</v>
      </c>
      <c r="O1122" s="28">
        <v>9.3099108816805769E-3</v>
      </c>
      <c r="P1122" s="28">
        <v>1.6408272052003906E-2</v>
      </c>
      <c r="Q1122" s="28">
        <v>0</v>
      </c>
      <c r="R1122" s="28">
        <v>0</v>
      </c>
      <c r="S1122" s="93">
        <v>0</v>
      </c>
      <c r="T1122" s="93">
        <f>_xlfn.XLOOKUP(B1122,'[3]Nur des jours'!$B:$B,'[3]Nur des jours'!$U:$U,"")</f>
        <v>0</v>
      </c>
      <c r="U1122" s="93">
        <v>0</v>
      </c>
      <c r="V1122" s="93">
        <v>0</v>
      </c>
      <c r="W1122" s="93">
        <v>0</v>
      </c>
      <c r="X1122" s="93">
        <v>0</v>
      </c>
      <c r="Y1122" s="93">
        <v>1.541860355617193</v>
      </c>
      <c r="Z1122" s="93">
        <v>0</v>
      </c>
      <c r="AA1122" s="93">
        <v>0</v>
      </c>
      <c r="AB1122" s="93">
        <v>0</v>
      </c>
      <c r="AC1122" s="93">
        <f>_xlfn.XLOOKUP(B1122,'[3]Nur des jours'!$B:$B,'[3]Nur des jours'!$N:$N,"")</f>
        <v>0</v>
      </c>
      <c r="AD1122" s="93">
        <v>0</v>
      </c>
      <c r="AE1122" s="93">
        <v>0</v>
      </c>
      <c r="AF1122" s="93">
        <v>0</v>
      </c>
      <c r="AG1122" s="93"/>
      <c r="AH1122" s="93">
        <v>0</v>
      </c>
      <c r="AI1122" s="93">
        <v>0</v>
      </c>
      <c r="AJ1122" s="93">
        <v>0</v>
      </c>
      <c r="AK1122" s="93">
        <v>0</v>
      </c>
      <c r="AL1122" s="93">
        <v>0</v>
      </c>
      <c r="AM1122" s="49" t="s">
        <v>5559</v>
      </c>
      <c r="AN1122" s="49"/>
      <c r="AO1122" s="48" t="str" cm="1">
        <f t="array" ref="AO1122">IFERROR(_xlfn.IFS(
AQ1122="MPR ISSUE","PDH",
AQ1122="BSS Hardware Issue","BSS",
AQ1122="Sites strategiques, MLL, Pylone, etc.","ENVTECH",
AQ1122="AKTIVCO DEFAUT GE &amp; POWER Cabinet","AKTIVCO",
AQ1122="AKTIVCO Coupure ENEO &amp; Baisse de tension","AKTIVCO GRID ONLY",
AQ1122="Coupure ENEO &amp; Baisse de tension","IHS GRID ONLY",
AQ1122="Defaut GE &amp; POWER Cabinet","IHS",
AQ1122="Sharing","Partners",
AQ1122="Sites strategiques &amp; DataCenter","SST &amp; DC",
AQ1122="Exclu","Exclu",
AQ1122="SAT","SAT",
AQ1122="SPARE-ISSUE","SPARE-ISSUE",
AQ1122="Fiber CAmtel","TRANS_FO_CAMTEL",
AQ1122="Fiber AOF","Fiber AOF",
AQ1122="Projet OCM (HUAWEI)","TRAVAUX-HUAWEI",
AQ1122="Projet OCM (NOKIA)","TRAVAUX-NOKIA",
AQ1122="ACCESS-ISSUE","ACCESS-ISSUE",
AQ1122="Projet OCM (ZTE, NOKIA, autres projets)","TRAVAUX OCM",
AQ1122="No root CAuse","No root cause",
AQ1122="ODU HS","PDH",
AQ1122="IP &amp; VLAN","PDH",
AQ1122="Warehouse HUAWEI","SPARE-ISSUE",
AQ1122="SPARE-HS","SPARE-ISSUE",
AQ1122="Power Telco","BSS",AQ1122="no impacts","no impacts"
),"")</f>
        <v>No root cause</v>
      </c>
      <c r="AP1122" s="48" t="str" cm="1">
        <f t="array" ref="AP1122">IFERROR(_xlfn.IFS(
AQ1122="MPR ISSUE","TX ISSUE",
AQ1122="BSS Hardware Issue","RAN ISSUE",
AQ1122="Sites strategiques, MLL, Pylone, etc.","ENVTECH",
AQ1122="AKTIVCO DEFAUT GE &amp; POWER Cabinet","POWER ISSUE",
AQ1122="AKTIVCO Coupure ENEO &amp; Baisse de tension","POWER ISSUE",
AQ1122="Coupure ENEO &amp; Baisse de tension","POWER ISSUE",
AQ1122="Defaut GE &amp; POWER Cabinet","POWER ISSUE",
AQ1122="Sharing","POWER ISSUE",
AQ1122="Sites strategiques &amp; DataCenter","POWER ISSUE",
AQ1122="Exclu","Exclu",
AQ1122="SAT","TX ISSUE",
AQ1122="SPARE-ISSUE","SPARE-ISSUE",
AQ1122="Fiber CAmtel","TX ISSUE",
AQ1122="Fiber AOF","TX ISSUE",
AQ1122="Projet OCM (HUAWEI)","TRAVAUX-HUAWEI",
AQ1122="Projet OCM (NOKIA)","TRAVAUX -NOKIA",
AQ1122="ACCESS-ISSUE","ACCESS-ISSUE",
AQ1122="Projet OCM (ZTE, NOKIA, autres projets)","TRAVAUX OCM",
AQ1122="No root CAuse","No root cause",
AQ1122="ODU HS","TX ISSUE",
AQ1122="IP &amp; VLAN","TX ISSUE",
AQ1122="Warehouse HUAWEI","SPARE-ISSUE",
AQ1122="SPARE-HS","SPARE-ISSUE",
AQ1122="Power Telco","RAN ISSUE",AQ1122="no impacts","no impacts"
),"")</f>
        <v>No root cause</v>
      </c>
      <c r="AQ1122" s="67" t="s">
        <v>5344</v>
      </c>
      <c r="AR1122" s="48" t="str" cm="1">
        <f t="array" ref="AR1122">IFERROR(_xlfn.IFS(
AQ1122="MPR ISSUE","ACTIVE",
AQ1122="BSS Hardware Issue","ACTIVE",
AQ1122="Sites strategiques, MLL, Pylone, etc.","PASSIVE",
AQ1122="AKTIVCO DEFAUT GE &amp; POWER Cabinet","PASSIVE",
AQ1122="AKTIVCO Coupure ENEO &amp; Baisse de tension","PASSIVE",
AQ1122="Coupure ENEO &amp; Baisse de tension","PASSIVE",
AQ1122="Defaut GE &amp; POWER Cabinet","PASSIVE",
AQ1122="Sharing","PASSIVE",
AQ1122="Sites strategiques &amp; DataCenter","PASSIVE",
AQ1122="Exclu","Exclu",
AQ1122="SAT","ACTIVE",
AQ1122="SPARE-ISSUE","SPARE-ISSUE",
AQ1122="Fiber CAmtel","ACTIVE",
AQ1122="Fiber AOF","ACTIVE",
AQ1122="Projet OCM (HUAWEI)","PLANNED WORKS",
AQ1122="Projet OCM (NOKIA)","PLANNED WORKS",
AQ1122="ACCESS-ISSUE","ACCESS-ISSUE",
AQ1122="Projet OCM (ZTE, NOKIA, autres projets)","PLANNED WORKS",
AQ1122="No root CAuse","No root cause",
AQ1122="ODU HS","ACTIVE",
AQ1122="IP &amp; VLAN","ACTIVE",
AQ1122="Warehouse HUAWEI","SPARE-ISSUE",
AQ1122="SPARE-HS","SPARE-ISSUE",
AQ1122="Power Telco","ACTIVE", AQ1122="no impacts","no impacts"
),"")</f>
        <v>No root cause</v>
      </c>
      <c r="AS1122" s="92" t="s">
        <v>5537</v>
      </c>
      <c r="AT1122" s="98" t="s">
        <v>2363</v>
      </c>
      <c r="AV1122" s="17" t="s">
        <v>5537</v>
      </c>
      <c r="AW1122" s="7" t="s">
        <v>5537</v>
      </c>
      <c r="AX1122" s="6" t="s">
        <v>5537</v>
      </c>
      <c r="AY1122" s="7"/>
      <c r="AZ1122" s="3" t="s">
        <v>5537</v>
      </c>
      <c r="BA1122" s="18" t="s">
        <v>5537</v>
      </c>
      <c r="BB1122" s="18" t="s">
        <v>5537</v>
      </c>
      <c r="BC1122" s="18" t="s">
        <v>5537</v>
      </c>
      <c r="BD1122" s="18" t="s">
        <v>5537</v>
      </c>
      <c r="BE1122" s="18" t="s">
        <v>5537</v>
      </c>
      <c r="BF1122" s="18" t="s">
        <v>5537</v>
      </c>
      <c r="BG1122" s="18" t="s">
        <v>5537</v>
      </c>
      <c r="BH1122" s="18" t="s">
        <v>5537</v>
      </c>
      <c r="BI1122" s="18" t="s">
        <v>5537</v>
      </c>
      <c r="BJ1122" s="18" t="s">
        <v>5537</v>
      </c>
      <c r="BK1122" s="18" t="s">
        <v>5537</v>
      </c>
      <c r="BL1122" s="9" t="s">
        <v>5537</v>
      </c>
      <c r="BM1122" s="14" t="s">
        <v>5537</v>
      </c>
      <c r="BN1122" s="14" t="s">
        <v>5537</v>
      </c>
      <c r="BO1122" s="14" t="str">
        <f>_xlfn.XLOOKUP(B1122,'[4]cell downs 18042026 17h'!$B:$B,'[4]cell downs 18042026 17h'!$B:$B,"")</f>
        <v/>
      </c>
      <c r="BP1122" s="14" t="str">
        <f>_xlfn.XLOOKUP(B1122,'[5]Cells Huawei 19042026 15h'!$B:$B,'[5]Cells Huawei 19042026 15h'!$B:$B,"")</f>
        <v/>
      </c>
      <c r="BQ1122" s="9" t="str">
        <f>_xlfn.XLOOKUP(B1122,'[6]cells down 19042026 9H40'!$B:$B,'[6]cells down 19042026 9H40'!$B:$B,"")</f>
        <v/>
      </c>
      <c r="BR1122" s="9" t="s">
        <v>5537</v>
      </c>
      <c r="BS1122" s="9" t="s">
        <v>594</v>
      </c>
      <c r="BT1122" s="108"/>
    </row>
    <row r="1123" spans="1:72" s="9" customFormat="1" ht="23.5" customHeight="1" x14ac:dyDescent="0.35">
      <c r="A1123" s="1" t="s">
        <v>1699</v>
      </c>
      <c r="B1123" s="8" t="s">
        <v>1700</v>
      </c>
      <c r="C1123" s="3" t="str">
        <f>_xlfn.XLOOKUP(B1123,'[1]daily break down'!$D:$D,'[1]daily break down'!$E:$E,"")</f>
        <v>Ngaoundere</v>
      </c>
      <c r="D1123" s="1" t="s">
        <v>11</v>
      </c>
      <c r="E1123" s="1" t="s">
        <v>12</v>
      </c>
      <c r="F1123" s="3" t="s">
        <v>90</v>
      </c>
      <c r="G1123" s="1" t="s">
        <v>91</v>
      </c>
      <c r="H1123" s="32" t="str">
        <f>_xlfn.XLOOKUP(B1123,[2]CALCULATION!$B:$B,[2]CALCULATION!$H:$H,"")</f>
        <v>Huawei</v>
      </c>
      <c r="I1123" s="28">
        <v>2.9447319459069194</v>
      </c>
      <c r="J1123" s="28">
        <v>2.3069673803551596</v>
      </c>
      <c r="K1123" s="28">
        <v>1.5409507666230065</v>
      </c>
      <c r="L1123" s="28">
        <v>1.5409507666230065</v>
      </c>
      <c r="M1123" s="28">
        <v>1.5409507666230065</v>
      </c>
      <c r="N1123" s="28">
        <v>1.5409507666230065</v>
      </c>
      <c r="O1123" s="28">
        <v>1.5409507666230065</v>
      </c>
      <c r="P1123" s="28">
        <v>1.5408615912314194</v>
      </c>
      <c r="Q1123" s="28">
        <v>1.5409507666230065</v>
      </c>
      <c r="R1123" s="28">
        <v>0</v>
      </c>
      <c r="S1123" s="93">
        <v>0</v>
      </c>
      <c r="T1123" s="93">
        <f>_xlfn.XLOOKUP(B1123,'[3]Nur des jours'!$B:$B,'[3]Nur des jours'!$U:$U,"")</f>
        <v>0</v>
      </c>
      <c r="U1123" s="93">
        <v>0</v>
      </c>
      <c r="V1123" s="93">
        <v>0</v>
      </c>
      <c r="W1123" s="93">
        <v>0</v>
      </c>
      <c r="X1123" s="93">
        <v>0</v>
      </c>
      <c r="Y1123" s="93">
        <v>0</v>
      </c>
      <c r="Z1123" s="93">
        <v>0</v>
      </c>
      <c r="AA1123" s="93">
        <v>0</v>
      </c>
      <c r="AB1123" s="93">
        <v>0</v>
      </c>
      <c r="AC1123" s="93">
        <f>_xlfn.XLOOKUP(B1123,'[3]Nur des jours'!$B:$B,'[3]Nur des jours'!$N:$N,"")</f>
        <v>0</v>
      </c>
      <c r="AD1123" s="93">
        <v>0</v>
      </c>
      <c r="AE1123" s="93">
        <v>0</v>
      </c>
      <c r="AF1123" s="93">
        <v>0</v>
      </c>
      <c r="AG1123" s="93"/>
      <c r="AH1123" s="93">
        <v>0</v>
      </c>
      <c r="AI1123" s="93">
        <v>0</v>
      </c>
      <c r="AJ1123" s="93">
        <v>0</v>
      </c>
      <c r="AK1123" s="93">
        <v>0</v>
      </c>
      <c r="AL1123" s="93">
        <v>0</v>
      </c>
      <c r="AM1123" s="49" t="s">
        <v>5559</v>
      </c>
      <c r="AN1123" s="49"/>
      <c r="AO1123" s="48" t="str" cm="1">
        <f t="array" ref="AO1123">IFERROR(_xlfn.IFS(
AQ1123="MPR ISSUE","PDH",
AQ1123="BSS Hardware Issue","BSS",
AQ1123="Sites strategiques, MLL, Pylone, etc.","ENVTECH",
AQ1123="AKTIVCO DEFAUT GE &amp; POWER Cabinet","AKTIVCO",
AQ1123="AKTIVCO Coupure ENEO &amp; Baisse de tension","AKTIVCO GRID ONLY",
AQ1123="Coupure ENEO &amp; Baisse de tension","IHS GRID ONLY",
AQ1123="Defaut GE &amp; POWER Cabinet","IHS",
AQ1123="Sharing","Partners",
AQ1123="Sites strategiques &amp; DataCenter","SST &amp; DC",
AQ1123="Exclu","Exclu",
AQ1123="SAT","SAT",
AQ1123="SPARE-ISSUE","SPARE-ISSUE",
AQ1123="Fiber CAmtel","TRANS_FO_CAMTEL",
AQ1123="Fiber AOF","Fiber AOF",
AQ1123="Projet OCM (HUAWEI)","TRAVAUX-HUAWEI",
AQ1123="Projet OCM (NOKIA)","TRAVAUX-NOKIA",
AQ1123="ACCESS-ISSUE","ACCESS-ISSUE",
AQ1123="Projet OCM (ZTE, NOKIA, autres projets)","TRAVAUX OCM",
AQ1123="No root CAuse","No root cause",
AQ1123="ODU HS","PDH",
AQ1123="IP &amp; VLAN","PDH",
AQ1123="Warehouse HUAWEI","SPARE-ISSUE",
AQ1123="SPARE-HS","SPARE-ISSUE",
AQ1123="Power Telco","BSS",AQ1123="no impacts","no impacts"
),"")</f>
        <v>No root cause</v>
      </c>
      <c r="AP1123" s="48" t="str" cm="1">
        <f t="array" ref="AP1123">IFERROR(_xlfn.IFS(
AQ1123="MPR ISSUE","TX ISSUE",
AQ1123="BSS Hardware Issue","RAN ISSUE",
AQ1123="Sites strategiques, MLL, Pylone, etc.","ENVTECH",
AQ1123="AKTIVCO DEFAUT GE &amp; POWER Cabinet","POWER ISSUE",
AQ1123="AKTIVCO Coupure ENEO &amp; Baisse de tension","POWER ISSUE",
AQ1123="Coupure ENEO &amp; Baisse de tension","POWER ISSUE",
AQ1123="Defaut GE &amp; POWER Cabinet","POWER ISSUE",
AQ1123="Sharing","POWER ISSUE",
AQ1123="Sites strategiques &amp; DataCenter","POWER ISSUE",
AQ1123="Exclu","Exclu",
AQ1123="SAT","TX ISSUE",
AQ1123="SPARE-ISSUE","SPARE-ISSUE",
AQ1123="Fiber CAmtel","TX ISSUE",
AQ1123="Fiber AOF","TX ISSUE",
AQ1123="Projet OCM (HUAWEI)","TRAVAUX-HUAWEI",
AQ1123="Projet OCM (NOKIA)","TRAVAUX -NOKIA",
AQ1123="ACCESS-ISSUE","ACCESS-ISSUE",
AQ1123="Projet OCM (ZTE, NOKIA, autres projets)","TRAVAUX OCM",
AQ1123="No root CAuse","No root cause",
AQ1123="ODU HS","TX ISSUE",
AQ1123="IP &amp; VLAN","TX ISSUE",
AQ1123="Warehouse HUAWEI","SPARE-ISSUE",
AQ1123="SPARE-HS","SPARE-ISSUE",
AQ1123="Power Telco","RAN ISSUE",AQ1123="no impacts","no impacts"
),"")</f>
        <v>No root cause</v>
      </c>
      <c r="AQ1123" s="127" t="s">
        <v>5344</v>
      </c>
      <c r="AR1123" s="48" t="str" cm="1">
        <f t="array" ref="AR1123">IFERROR(_xlfn.IFS(
AQ1123="MPR ISSUE","ACTIVE",
AQ1123="BSS Hardware Issue","ACTIVE",
AQ1123="Sites strategiques, MLL, Pylone, etc.","PASSIVE",
AQ1123="AKTIVCO DEFAUT GE &amp; POWER Cabinet","PASSIVE",
AQ1123="AKTIVCO Coupure ENEO &amp; Baisse de tension","PASSIVE",
AQ1123="Coupure ENEO &amp; Baisse de tension","PASSIVE",
AQ1123="Defaut GE &amp; POWER Cabinet","PASSIVE",
AQ1123="Sharing","PASSIVE",
AQ1123="Sites strategiques &amp; DataCenter","PASSIVE",
AQ1123="Exclu","Exclu",
AQ1123="SAT","ACTIVE",
AQ1123="SPARE-ISSUE","SPARE-ISSUE",
AQ1123="Fiber CAmtel","ACTIVE",
AQ1123="Fiber AOF","ACTIVE",
AQ1123="Projet OCM (HUAWEI)","PLANNED WORKS",
AQ1123="Projet OCM (NOKIA)","PLANNED WORKS",
AQ1123="ACCESS-ISSUE","ACCESS-ISSUE",
AQ1123="Projet OCM (ZTE, NOKIA, autres projets)","PLANNED WORKS",
AQ1123="No root CAuse","No root cause",
AQ1123="ODU HS","ACTIVE",
AQ1123="IP &amp; VLAN","ACTIVE",
AQ1123="Warehouse HUAWEI","SPARE-ISSUE",
AQ1123="SPARE-HS","SPARE-ISSUE",
AQ1123="Power Telco","ACTIVE", AQ1123="no impacts","no impacts"
),"")</f>
        <v>No root cause</v>
      </c>
      <c r="AS1123" s="92" t="s">
        <v>5537</v>
      </c>
      <c r="AT1123" s="98" t="s">
        <v>1700</v>
      </c>
      <c r="AV1123" s="17" t="s">
        <v>5537</v>
      </c>
      <c r="AW1123" s="7" t="s">
        <v>5537</v>
      </c>
      <c r="AX1123" s="6" t="s">
        <v>5537</v>
      </c>
      <c r="AY1123" s="7"/>
      <c r="AZ1123" s="3" t="s">
        <v>5537</v>
      </c>
      <c r="BA1123" s="18" t="s">
        <v>5537</v>
      </c>
      <c r="BB1123" s="18" t="s">
        <v>5537</v>
      </c>
      <c r="BC1123" s="18" t="s">
        <v>5537</v>
      </c>
      <c r="BD1123" s="18" t="s">
        <v>5537</v>
      </c>
      <c r="BE1123" s="18" t="s">
        <v>5537</v>
      </c>
      <c r="BF1123" s="18" t="s">
        <v>5537</v>
      </c>
      <c r="BG1123" s="18" t="s">
        <v>5537</v>
      </c>
      <c r="BH1123" s="18" t="s">
        <v>5537</v>
      </c>
      <c r="BI1123" s="18" t="s">
        <v>5537</v>
      </c>
      <c r="BJ1123" s="18" t="s">
        <v>5537</v>
      </c>
      <c r="BK1123" s="18" t="s">
        <v>5537</v>
      </c>
      <c r="BL1123" s="9" t="s">
        <v>5537</v>
      </c>
      <c r="BM1123" s="14" t="s">
        <v>5537</v>
      </c>
      <c r="BN1123" s="14" t="s">
        <v>5537</v>
      </c>
      <c r="BO1123" s="14" t="str">
        <f>_xlfn.XLOOKUP(B1123,'[4]cell downs 18042026 17h'!$B:$B,'[4]cell downs 18042026 17h'!$B:$B,"")</f>
        <v/>
      </c>
      <c r="BP1123" s="14" t="str">
        <f>_xlfn.XLOOKUP(B1123,'[5]Cells Huawei 19042026 15h'!$B:$B,'[5]Cells Huawei 19042026 15h'!$B:$B,"")</f>
        <v/>
      </c>
      <c r="BQ1123" s="9" t="str">
        <f>_xlfn.XLOOKUP(B1123,'[6]cells down 19042026 9H40'!$B:$B,'[6]cells down 19042026 9H40'!$B:$B,"")</f>
        <v/>
      </c>
      <c r="BR1123" s="9" t="s">
        <v>1700</v>
      </c>
      <c r="BS1123" s="9" t="s">
        <v>12</v>
      </c>
      <c r="BT1123" s="108"/>
    </row>
    <row r="1124" spans="1:72" s="9" customFormat="1" x14ac:dyDescent="0.35">
      <c r="A1124" s="1" t="s">
        <v>57</v>
      </c>
      <c r="B1124" s="8" t="s">
        <v>58</v>
      </c>
      <c r="C1124" s="3" t="str">
        <f>_xlfn.XLOOKUP(B1124,'[1]daily break down'!$D:$D,'[1]daily break down'!$E:$E,"")</f>
        <v>Yaounde</v>
      </c>
      <c r="D1124" s="1" t="s">
        <v>18</v>
      </c>
      <c r="E1124" s="1" t="s">
        <v>5530</v>
      </c>
      <c r="F1124" s="3" t="s">
        <v>37</v>
      </c>
      <c r="G1124" s="1" t="s">
        <v>38</v>
      </c>
      <c r="H1124" s="34" t="str">
        <f>_xlfn.XLOOKUP(B1124,[2]CALCULATION!$B:$B,[2]CALCULATION!$H:$H,"")</f>
        <v>ZTE</v>
      </c>
      <c r="I1124" s="28">
        <v>0</v>
      </c>
      <c r="J1124" s="28">
        <v>0</v>
      </c>
      <c r="K1124" s="28">
        <v>0</v>
      </c>
      <c r="L1124" s="28">
        <v>2.9179793284308273</v>
      </c>
      <c r="M1124" s="28">
        <v>0</v>
      </c>
      <c r="N1124" s="28">
        <v>0</v>
      </c>
      <c r="O1124" s="28">
        <v>9.5417668998068767E-3</v>
      </c>
      <c r="P1124" s="28">
        <v>2.9917095421949425</v>
      </c>
      <c r="Q1124" s="28">
        <v>15.80209341015258</v>
      </c>
      <c r="R1124" s="28">
        <v>0</v>
      </c>
      <c r="S1124" s="93">
        <v>0</v>
      </c>
      <c r="T1124" s="93">
        <f>_xlfn.XLOOKUP(B1124,'[3]Nur des jours'!$B:$B,'[3]Nur des jours'!$U:$U,"")</f>
        <v>0</v>
      </c>
      <c r="U1124" s="93">
        <v>3.3558840063578486</v>
      </c>
      <c r="V1124" s="93">
        <v>0</v>
      </c>
      <c r="W1124" s="93">
        <v>0</v>
      </c>
      <c r="X1124" s="93">
        <v>0</v>
      </c>
      <c r="Y1124" s="93">
        <v>1.5368843687666398</v>
      </c>
      <c r="Z1124" s="93">
        <v>0</v>
      </c>
      <c r="AA1124" s="93">
        <v>0</v>
      </c>
      <c r="AB1124" s="93">
        <v>0</v>
      </c>
      <c r="AC1124" s="93">
        <f>_xlfn.XLOOKUP(B1124,'[3]Nur des jours'!$B:$B,'[3]Nur des jours'!$N:$N,"")</f>
        <v>0</v>
      </c>
      <c r="AD1124" s="93">
        <v>0</v>
      </c>
      <c r="AE1124" s="93">
        <v>0</v>
      </c>
      <c r="AF1124" s="93">
        <v>0</v>
      </c>
      <c r="AG1124" s="93"/>
      <c r="AH1124" s="93">
        <v>0</v>
      </c>
      <c r="AI1124" s="93">
        <v>0</v>
      </c>
      <c r="AJ1124" s="93">
        <v>0</v>
      </c>
      <c r="AK1124" s="93">
        <v>0</v>
      </c>
      <c r="AL1124" s="93">
        <v>0</v>
      </c>
      <c r="AM1124" s="49" t="s">
        <v>5559</v>
      </c>
      <c r="AN1124" s="49"/>
      <c r="AO1124" s="48" t="str" cm="1">
        <f t="array" ref="AO1124">IFERROR(_xlfn.IFS(
AQ1124="MPR ISSUE","PDH",
AQ1124="BSS Hardware Issue","BSS",
AQ1124="Sites strategiques, MLL, Pylone, etc.","ENVTECH",
AQ1124="AKTIVCO DEFAUT GE &amp; POWER Cabinet","AKTIVCO",
AQ1124="AKTIVCO Coupure ENEO &amp; Baisse de tension","AKTIVCO GRID ONLY",
AQ1124="Coupure ENEO &amp; Baisse de tension","IHS GRID ONLY",
AQ1124="Defaut GE &amp; POWER Cabinet","IHS",
AQ1124="Sharing","Partners",
AQ1124="Sites strategiques &amp; DataCenter","SST &amp; DC",
AQ1124="Exclu","Exclu",
AQ1124="SAT","SAT",
AQ1124="SPARE-ISSUE","SPARE-ISSUE",
AQ1124="Fiber CAmtel","TRANS_FO_CAMTEL",
AQ1124="Fiber AOF","Fiber AOF",
AQ1124="Projet OCM (HUAWEI)","TRAVAUX-HUAWEI",
AQ1124="Projet OCM (NOKIA)","TRAVAUX-NOKIA",
AQ1124="ACCESS-ISSUE","ACCESS-ISSUE",
AQ1124="Projet OCM (ZTE, NOKIA, autres projets)","TRAVAUX OCM",
AQ1124="No root CAuse","No root cause",
AQ1124="ODU HS","PDH",
AQ1124="IP &amp; VLAN","PDH",
AQ1124="Warehouse HUAWEI","SPARE-ISSUE",
AQ1124="SPARE-HS","SPARE-ISSUE",
AQ1124="Power Telco","BSS",AQ1124="no impacts","no impacts"
),"")</f>
        <v>No root cause</v>
      </c>
      <c r="AP1124" s="48" t="str" cm="1">
        <f t="array" ref="AP1124">IFERROR(_xlfn.IFS(
AQ1124="MPR ISSUE","TX ISSUE",
AQ1124="BSS Hardware Issue","RAN ISSUE",
AQ1124="Sites strategiques, MLL, Pylone, etc.","ENVTECH",
AQ1124="AKTIVCO DEFAUT GE &amp; POWER Cabinet","POWER ISSUE",
AQ1124="AKTIVCO Coupure ENEO &amp; Baisse de tension","POWER ISSUE",
AQ1124="Coupure ENEO &amp; Baisse de tension","POWER ISSUE",
AQ1124="Defaut GE &amp; POWER Cabinet","POWER ISSUE",
AQ1124="Sharing","POWER ISSUE",
AQ1124="Sites strategiques &amp; DataCenter","POWER ISSUE",
AQ1124="Exclu","Exclu",
AQ1124="SAT","TX ISSUE",
AQ1124="SPARE-ISSUE","SPARE-ISSUE",
AQ1124="Fiber CAmtel","TX ISSUE",
AQ1124="Fiber AOF","TX ISSUE",
AQ1124="Projet OCM (HUAWEI)","TRAVAUX-HUAWEI",
AQ1124="Projet OCM (NOKIA)","TRAVAUX -NOKIA",
AQ1124="ACCESS-ISSUE","ACCESS-ISSUE",
AQ1124="Projet OCM (ZTE, NOKIA, autres projets)","TRAVAUX OCM",
AQ1124="No root CAuse","No root cause",
AQ1124="ODU HS","TX ISSUE",
AQ1124="IP &amp; VLAN","TX ISSUE",
AQ1124="Warehouse HUAWEI","SPARE-ISSUE",
AQ1124="SPARE-HS","SPARE-ISSUE",
AQ1124="Power Telco","RAN ISSUE",AQ1124="no impacts","no impacts"
),"")</f>
        <v>No root cause</v>
      </c>
      <c r="AQ1124" s="67" t="s">
        <v>5344</v>
      </c>
      <c r="AR1124" s="48" t="str" cm="1">
        <f t="array" ref="AR1124">IFERROR(_xlfn.IFS(
AQ1124="MPR ISSUE","ACTIVE",
AQ1124="BSS Hardware Issue","ACTIVE",
AQ1124="Sites strategiques, MLL, Pylone, etc.","PASSIVE",
AQ1124="AKTIVCO DEFAUT GE &amp; POWER Cabinet","PASSIVE",
AQ1124="AKTIVCO Coupure ENEO &amp; Baisse de tension","PASSIVE",
AQ1124="Coupure ENEO &amp; Baisse de tension","PASSIVE",
AQ1124="Defaut GE &amp; POWER Cabinet","PASSIVE",
AQ1124="Sharing","PASSIVE",
AQ1124="Sites strategiques &amp; DataCenter","PASSIVE",
AQ1124="Exclu","Exclu",
AQ1124="SAT","ACTIVE",
AQ1124="SPARE-ISSUE","SPARE-ISSUE",
AQ1124="Fiber CAmtel","ACTIVE",
AQ1124="Fiber AOF","ACTIVE",
AQ1124="Projet OCM (HUAWEI)","PLANNED WORKS",
AQ1124="Projet OCM (NOKIA)","PLANNED WORKS",
AQ1124="ACCESS-ISSUE","ACCESS-ISSUE",
AQ1124="Projet OCM (ZTE, NOKIA, autres projets)","PLANNED WORKS",
AQ1124="No root CAuse","No root cause",
AQ1124="ODU HS","ACTIVE",
AQ1124="IP &amp; VLAN","ACTIVE",
AQ1124="Warehouse HUAWEI","SPARE-ISSUE",
AQ1124="SPARE-HS","SPARE-ISSUE",
AQ1124="Power Telco","ACTIVE", AQ1124="no impacts","no impacts"
),"")</f>
        <v>No root cause</v>
      </c>
      <c r="AS1124" s="92" t="s">
        <v>5537</v>
      </c>
      <c r="AT1124" s="98" t="s">
        <v>58</v>
      </c>
      <c r="AV1124" s="17" t="s">
        <v>5537</v>
      </c>
      <c r="AW1124" s="7" t="s">
        <v>5537</v>
      </c>
      <c r="AX1124" s="6" t="s">
        <v>5537</v>
      </c>
      <c r="AY1124" s="7"/>
      <c r="AZ1124" s="3" t="s">
        <v>5537</v>
      </c>
      <c r="BA1124" s="18" t="s">
        <v>5537</v>
      </c>
      <c r="BB1124" s="18" t="s">
        <v>5537</v>
      </c>
      <c r="BC1124" s="18" t="s">
        <v>5537</v>
      </c>
      <c r="BD1124" s="18" t="s">
        <v>5537</v>
      </c>
      <c r="BE1124" s="18" t="s">
        <v>5537</v>
      </c>
      <c r="BF1124" s="18" t="s">
        <v>5537</v>
      </c>
      <c r="BG1124" s="18" t="s">
        <v>5537</v>
      </c>
      <c r="BH1124" s="18" t="s">
        <v>5537</v>
      </c>
      <c r="BI1124" s="18" t="s">
        <v>5537</v>
      </c>
      <c r="BJ1124" s="18" t="s">
        <v>5537</v>
      </c>
      <c r="BK1124" s="18" t="s">
        <v>5537</v>
      </c>
      <c r="BL1124" s="9" t="s">
        <v>5537</v>
      </c>
      <c r="BM1124" s="14" t="s">
        <v>5537</v>
      </c>
      <c r="BN1124" s="14" t="s">
        <v>5537</v>
      </c>
      <c r="BO1124" s="14" t="str">
        <f>_xlfn.XLOOKUP(B1124,'[4]cell downs 18042026 17h'!$B:$B,'[4]cell downs 18042026 17h'!$B:$B,"")</f>
        <v/>
      </c>
      <c r="BP1124" s="14" t="str">
        <f>_xlfn.XLOOKUP(B1124,'[5]Cells Huawei 19042026 15h'!$B:$B,'[5]Cells Huawei 19042026 15h'!$B:$B,"")</f>
        <v/>
      </c>
      <c r="BQ1124" s="9" t="str">
        <f>_xlfn.XLOOKUP(B1124,'[6]cells down 19042026 9H40'!$B:$B,'[6]cells down 19042026 9H40'!$B:$B,"")</f>
        <v/>
      </c>
      <c r="BR1124" s="9" t="s">
        <v>5537</v>
      </c>
      <c r="BS1124" s="9" t="s">
        <v>5537</v>
      </c>
      <c r="BT1124" s="108"/>
    </row>
    <row r="1125" spans="1:72" s="9" customFormat="1" x14ac:dyDescent="0.35">
      <c r="A1125" s="1" t="s">
        <v>603</v>
      </c>
      <c r="B1125" s="8" t="s">
        <v>604</v>
      </c>
      <c r="C1125" s="3" t="str">
        <f>_xlfn.XLOOKUP(B1125,'[1]daily break down'!$D:$D,'[1]daily break down'!$E:$E,"")</f>
        <v>Maroua</v>
      </c>
      <c r="D1125" s="1" t="s">
        <v>11</v>
      </c>
      <c r="E1125" s="1" t="s">
        <v>12</v>
      </c>
      <c r="F1125" s="3" t="s">
        <v>55</v>
      </c>
      <c r="G1125" s="1" t="s">
        <v>84</v>
      </c>
      <c r="H1125" s="32" t="str">
        <f>_xlfn.XLOOKUP(B1125,[2]CALCULATION!$B:$B,[2]CALCULATION!$H:$H,"")</f>
        <v>Huawei</v>
      </c>
      <c r="I1125" s="28">
        <v>0</v>
      </c>
      <c r="J1125" s="28">
        <v>0</v>
      </c>
      <c r="K1125" s="28">
        <v>0</v>
      </c>
      <c r="L1125" s="28">
        <v>0</v>
      </c>
      <c r="M1125" s="28">
        <v>0</v>
      </c>
      <c r="N1125" s="28">
        <v>0</v>
      </c>
      <c r="O1125" s="28">
        <v>0</v>
      </c>
      <c r="P1125" s="28">
        <v>1.0170631761278193</v>
      </c>
      <c r="Q1125" s="28">
        <v>0</v>
      </c>
      <c r="R1125" s="28">
        <v>0</v>
      </c>
      <c r="S1125" s="93">
        <v>0</v>
      </c>
      <c r="T1125" s="93">
        <f>_xlfn.XLOOKUP(B1125,'[3]Nur des jours'!$B:$B,'[3]Nur des jours'!$U:$U,"")</f>
        <v>0</v>
      </c>
      <c r="U1125" s="93">
        <v>0</v>
      </c>
      <c r="V1125" s="93">
        <v>0</v>
      </c>
      <c r="W1125" s="93">
        <v>0</v>
      </c>
      <c r="X1125" s="93">
        <v>0</v>
      </c>
      <c r="Y1125" s="93">
        <v>0</v>
      </c>
      <c r="Z1125" s="93">
        <v>1.7775865857382154</v>
      </c>
      <c r="AA1125" s="93">
        <v>0</v>
      </c>
      <c r="AB1125" s="93">
        <v>0</v>
      </c>
      <c r="AC1125" s="93">
        <f>_xlfn.XLOOKUP(B1125,'[3]Nur des jours'!$B:$B,'[3]Nur des jours'!$N:$N,"")</f>
        <v>0</v>
      </c>
      <c r="AD1125" s="93">
        <v>0</v>
      </c>
      <c r="AE1125" s="93">
        <v>0</v>
      </c>
      <c r="AF1125" s="93">
        <v>0</v>
      </c>
      <c r="AG1125" s="93"/>
      <c r="AH1125" s="93">
        <v>0</v>
      </c>
      <c r="AI1125" s="93">
        <v>0</v>
      </c>
      <c r="AJ1125" s="93">
        <v>0</v>
      </c>
      <c r="AK1125" s="93">
        <v>0</v>
      </c>
      <c r="AL1125" s="93">
        <v>0</v>
      </c>
      <c r="AM1125" s="49" t="s">
        <v>5559</v>
      </c>
      <c r="AN1125" s="49"/>
      <c r="AO1125" s="48" t="str" cm="1">
        <f t="array" ref="AO1125">IFERROR(_xlfn.IFS(
AQ1125="MPR ISSUE","PDH",
AQ1125="BSS Hardware Issue","BSS",
AQ1125="Sites strategiques, MLL, Pylone, etc.","ENVTECH",
AQ1125="AKTIVCO DEFAUT GE &amp; POWER Cabinet","AKTIVCO",
AQ1125="AKTIVCO Coupure ENEO &amp; Baisse de tension","AKTIVCO GRID ONLY",
AQ1125="Coupure ENEO &amp; Baisse de tension","IHS GRID ONLY",
AQ1125="Defaut GE &amp; POWER Cabinet","IHS",
AQ1125="Sharing","Partners",
AQ1125="Sites strategiques &amp; DataCenter","SST &amp; DC",
AQ1125="Exclu","Exclu",
AQ1125="SAT","SAT",
AQ1125="SPARE-ISSUE","SPARE-ISSUE",
AQ1125="Fiber CAmtel","TRANS_FO_CAMTEL",
AQ1125="Fiber AOF","Fiber AOF",
AQ1125="Projet OCM (HUAWEI)","TRAVAUX-HUAWEI",
AQ1125="Projet OCM (NOKIA)","TRAVAUX-NOKIA",
AQ1125="ACCESS-ISSUE","ACCESS-ISSUE",
AQ1125="Projet OCM (ZTE, NOKIA, autres projets)","TRAVAUX OCM",
AQ1125="No root CAuse","No root cause",
AQ1125="ODU HS","PDH",
AQ1125="IP &amp; VLAN","PDH",
AQ1125="Warehouse HUAWEI","SPARE-ISSUE",
AQ1125="SPARE-HS","SPARE-ISSUE",
AQ1125="Power Telco","BSS",AQ1125="no impacts","no impacts"
),"")</f>
        <v>No root cause</v>
      </c>
      <c r="AP1125" s="48" t="str" cm="1">
        <f t="array" ref="AP1125">IFERROR(_xlfn.IFS(
AQ1125="MPR ISSUE","TX ISSUE",
AQ1125="BSS Hardware Issue","RAN ISSUE",
AQ1125="Sites strategiques, MLL, Pylone, etc.","ENVTECH",
AQ1125="AKTIVCO DEFAUT GE &amp; POWER Cabinet","POWER ISSUE",
AQ1125="AKTIVCO Coupure ENEO &amp; Baisse de tension","POWER ISSUE",
AQ1125="Coupure ENEO &amp; Baisse de tension","POWER ISSUE",
AQ1125="Defaut GE &amp; POWER Cabinet","POWER ISSUE",
AQ1125="Sharing","POWER ISSUE",
AQ1125="Sites strategiques &amp; DataCenter","POWER ISSUE",
AQ1125="Exclu","Exclu",
AQ1125="SAT","TX ISSUE",
AQ1125="SPARE-ISSUE","SPARE-ISSUE",
AQ1125="Fiber CAmtel","TX ISSUE",
AQ1125="Fiber AOF","TX ISSUE",
AQ1125="Projet OCM (HUAWEI)","TRAVAUX-HUAWEI",
AQ1125="Projet OCM (NOKIA)","TRAVAUX -NOKIA",
AQ1125="ACCESS-ISSUE","ACCESS-ISSUE",
AQ1125="Projet OCM (ZTE, NOKIA, autres projets)","TRAVAUX OCM",
AQ1125="No root CAuse","No root cause",
AQ1125="ODU HS","TX ISSUE",
AQ1125="IP &amp; VLAN","TX ISSUE",
AQ1125="Warehouse HUAWEI","SPARE-ISSUE",
AQ1125="SPARE-HS","SPARE-ISSUE",
AQ1125="Power Telco","RAN ISSUE",AQ1125="no impacts","no impacts"
),"")</f>
        <v>No root cause</v>
      </c>
      <c r="AQ1125" s="127" t="s">
        <v>5344</v>
      </c>
      <c r="AR1125" s="48" t="str" cm="1">
        <f t="array" ref="AR1125">IFERROR(_xlfn.IFS(
AQ1125="MPR ISSUE","ACTIVE",
AQ1125="BSS Hardware Issue","ACTIVE",
AQ1125="Sites strategiques, MLL, Pylone, etc.","PASSIVE",
AQ1125="AKTIVCO DEFAUT GE &amp; POWER Cabinet","PASSIVE",
AQ1125="AKTIVCO Coupure ENEO &amp; Baisse de tension","PASSIVE",
AQ1125="Coupure ENEO &amp; Baisse de tension","PASSIVE",
AQ1125="Defaut GE &amp; POWER Cabinet","PASSIVE",
AQ1125="Sharing","PASSIVE",
AQ1125="Sites strategiques &amp; DataCenter","PASSIVE",
AQ1125="Exclu","Exclu",
AQ1125="SAT","ACTIVE",
AQ1125="SPARE-ISSUE","SPARE-ISSUE",
AQ1125="Fiber CAmtel","ACTIVE",
AQ1125="Fiber AOF","ACTIVE",
AQ1125="Projet OCM (HUAWEI)","PLANNED WORKS",
AQ1125="Projet OCM (NOKIA)","PLANNED WORKS",
AQ1125="ACCESS-ISSUE","ACCESS-ISSUE",
AQ1125="Projet OCM (ZTE, NOKIA, autres projets)","PLANNED WORKS",
AQ1125="No root CAuse","No root cause",
AQ1125="ODU HS","ACTIVE",
AQ1125="IP &amp; VLAN","ACTIVE",
AQ1125="Warehouse HUAWEI","SPARE-ISSUE",
AQ1125="SPARE-HS","SPARE-ISSUE",
AQ1125="Power Telco","ACTIVE", AQ1125="no impacts","no impacts"
),"")</f>
        <v>No root cause</v>
      </c>
      <c r="AS1125" s="92" t="s">
        <v>5537</v>
      </c>
      <c r="AT1125" s="98" t="s">
        <v>604</v>
      </c>
      <c r="AV1125" s="17" t="s">
        <v>5537</v>
      </c>
      <c r="AW1125" s="7" t="s">
        <v>5537</v>
      </c>
      <c r="AX1125" s="6" t="s">
        <v>5537</v>
      </c>
      <c r="AY1125" s="7"/>
      <c r="AZ1125" s="3" t="s">
        <v>5537</v>
      </c>
      <c r="BA1125" s="18" t="s">
        <v>5537</v>
      </c>
      <c r="BB1125" s="18" t="s">
        <v>5537</v>
      </c>
      <c r="BC1125" s="18" t="s">
        <v>5537</v>
      </c>
      <c r="BD1125" s="18" t="s">
        <v>5537</v>
      </c>
      <c r="BE1125" s="18" t="s">
        <v>5537</v>
      </c>
      <c r="BF1125" s="18" t="s">
        <v>5537</v>
      </c>
      <c r="BG1125" s="18" t="s">
        <v>5537</v>
      </c>
      <c r="BH1125" s="18" t="s">
        <v>5537</v>
      </c>
      <c r="BI1125" s="18" t="s">
        <v>5537</v>
      </c>
      <c r="BJ1125" s="18" t="s">
        <v>5537</v>
      </c>
      <c r="BK1125" s="18" t="s">
        <v>5537</v>
      </c>
      <c r="BL1125" s="9" t="s">
        <v>5537</v>
      </c>
      <c r="BM1125" s="14" t="s">
        <v>5537</v>
      </c>
      <c r="BN1125" s="14" t="s">
        <v>5537</v>
      </c>
      <c r="BO1125" s="14" t="str">
        <f>_xlfn.XLOOKUP(B1125,'[4]cell downs 18042026 17h'!$B:$B,'[4]cell downs 18042026 17h'!$B:$B,"")</f>
        <v/>
      </c>
      <c r="BP1125" s="14" t="str">
        <f>_xlfn.XLOOKUP(B1125,'[5]Cells Huawei 19042026 15h'!$B:$B,'[5]Cells Huawei 19042026 15h'!$B:$B,"")</f>
        <v/>
      </c>
      <c r="BQ1125" s="9" t="str">
        <f>_xlfn.XLOOKUP(B1125,'[6]cells down 19042026 9H40'!$B:$B,'[6]cells down 19042026 9H40'!$B:$B,"")</f>
        <v/>
      </c>
      <c r="BR1125" s="9" t="s">
        <v>604</v>
      </c>
      <c r="BS1125" s="9" t="s">
        <v>12</v>
      </c>
      <c r="BT1125" s="108"/>
    </row>
    <row r="1126" spans="1:72" s="9" customFormat="1" x14ac:dyDescent="0.35">
      <c r="A1126" s="1" t="s">
        <v>2033</v>
      </c>
      <c r="B1126" s="8" t="s">
        <v>2034</v>
      </c>
      <c r="C1126" s="3" t="str">
        <f>_xlfn.XLOOKUP(B1126,'[1]daily break down'!$D:$D,'[1]daily break down'!$E:$E,"")</f>
        <v>CENTRE</v>
      </c>
      <c r="D1126" s="1" t="s">
        <v>21</v>
      </c>
      <c r="E1126" s="1" t="s">
        <v>36</v>
      </c>
      <c r="F1126" s="3" t="s">
        <v>37</v>
      </c>
      <c r="G1126" s="1" t="s">
        <v>2035</v>
      </c>
      <c r="H1126" s="33" t="str">
        <f>_xlfn.XLOOKUP(B1126,[2]CALCULATION!$B:$B,[2]CALCULATION!$H:$H,"")</f>
        <v>NOKIA</v>
      </c>
      <c r="I1126" s="28">
        <v>0</v>
      </c>
      <c r="J1126" s="28">
        <v>2.7557132383088576</v>
      </c>
      <c r="K1126" s="28">
        <v>13.868556899607057</v>
      </c>
      <c r="L1126" s="28">
        <v>15.277168942620083</v>
      </c>
      <c r="M1126" s="28">
        <v>13.868556899607057</v>
      </c>
      <c r="N1126" s="28">
        <v>16.475857390383077</v>
      </c>
      <c r="O1126" s="28">
        <v>11.797636780782634</v>
      </c>
      <c r="P1126" s="28">
        <v>0</v>
      </c>
      <c r="Q1126" s="28">
        <v>3.2995751239518789</v>
      </c>
      <c r="R1126" s="28">
        <v>9.0302263954605291</v>
      </c>
      <c r="S1126" s="93">
        <v>0</v>
      </c>
      <c r="T1126" s="93">
        <f>_xlfn.XLOOKUP(B1126,'[3]Nur des jours'!$B:$B,'[3]Nur des jours'!$U:$U,"")</f>
        <v>0</v>
      </c>
      <c r="U1126" s="93">
        <v>0</v>
      </c>
      <c r="V1126" s="93">
        <v>0</v>
      </c>
      <c r="W1126" s="93">
        <v>0</v>
      </c>
      <c r="X1126" s="93">
        <v>0</v>
      </c>
      <c r="Y1126" s="93">
        <v>0</v>
      </c>
      <c r="Z1126" s="93">
        <v>0</v>
      </c>
      <c r="AA1126" s="93">
        <v>0</v>
      </c>
      <c r="AB1126" s="93">
        <v>0</v>
      </c>
      <c r="AC1126" s="93">
        <f>_xlfn.XLOOKUP(B1126,'[3]Nur des jours'!$B:$B,'[3]Nur des jours'!$N:$N,"")</f>
        <v>0</v>
      </c>
      <c r="AD1126" s="93">
        <v>0</v>
      </c>
      <c r="AE1126" s="93">
        <v>0</v>
      </c>
      <c r="AF1126" s="93">
        <v>0</v>
      </c>
      <c r="AG1126" s="93"/>
      <c r="AH1126" s="93">
        <v>0</v>
      </c>
      <c r="AI1126" s="93">
        <v>0</v>
      </c>
      <c r="AJ1126" s="93">
        <v>0</v>
      </c>
      <c r="AK1126" s="93">
        <v>0</v>
      </c>
      <c r="AL1126" s="93">
        <v>0</v>
      </c>
      <c r="AM1126" s="49" t="s">
        <v>5559</v>
      </c>
      <c r="AN1126" s="49"/>
      <c r="AO1126" s="48" t="str" cm="1">
        <f t="array" ref="AO1126">IFERROR(_xlfn.IFS(
AQ1126="MPR ISSUE","PDH",
AQ1126="BSS Hardware Issue","BSS",
AQ1126="Sites strategiques, MLL, Pylone, etc.","ENVTECH",
AQ1126="AKTIVCO DEFAUT GE &amp; POWER Cabinet","AKTIVCO",
AQ1126="AKTIVCO Coupure ENEO &amp; Baisse de tension","AKTIVCO GRID ONLY",
AQ1126="Coupure ENEO &amp; Baisse de tension","IHS GRID ONLY",
AQ1126="Defaut GE &amp; POWER Cabinet","IHS",
AQ1126="Sharing","Partners",
AQ1126="Sites strategiques &amp; DataCenter","SST &amp; DC",
AQ1126="Exclu","Exclu",
AQ1126="SAT","SAT",
AQ1126="SPARE-ISSUE","SPARE-ISSUE",
AQ1126="Fiber CAmtel","TRANS_FO_CAMTEL",
AQ1126="Fiber AOF","Fiber AOF",
AQ1126="Projet OCM (HUAWEI)","TRAVAUX-HUAWEI",
AQ1126="Projet OCM (NOKIA)","TRAVAUX-NOKIA",
AQ1126="ACCESS-ISSUE","ACCESS-ISSUE",
AQ1126="Projet OCM (ZTE, NOKIA, autres projets)","TRAVAUX OCM",
AQ1126="No root CAuse","No root cause",
AQ1126="ODU HS","PDH",
AQ1126="IP &amp; VLAN","PDH",
AQ1126="Warehouse HUAWEI","SPARE-ISSUE",
AQ1126="SPARE-HS","SPARE-ISSUE",
AQ1126="Power Telco","BSS",AQ1126="no impacts","no impacts"
),"")</f>
        <v>No root cause</v>
      </c>
      <c r="AP1126" s="48" t="str" cm="1">
        <f t="array" ref="AP1126">IFERROR(_xlfn.IFS(
AQ1126="MPR ISSUE","TX ISSUE",
AQ1126="BSS Hardware Issue","RAN ISSUE",
AQ1126="Sites strategiques, MLL, Pylone, etc.","ENVTECH",
AQ1126="AKTIVCO DEFAUT GE &amp; POWER Cabinet","POWER ISSUE",
AQ1126="AKTIVCO Coupure ENEO &amp; Baisse de tension","POWER ISSUE",
AQ1126="Coupure ENEO &amp; Baisse de tension","POWER ISSUE",
AQ1126="Defaut GE &amp; POWER Cabinet","POWER ISSUE",
AQ1126="Sharing","POWER ISSUE",
AQ1126="Sites strategiques &amp; DataCenter","POWER ISSUE",
AQ1126="Exclu","Exclu",
AQ1126="SAT","TX ISSUE",
AQ1126="SPARE-ISSUE","SPARE-ISSUE",
AQ1126="Fiber CAmtel","TX ISSUE",
AQ1126="Fiber AOF","TX ISSUE",
AQ1126="Projet OCM (HUAWEI)","TRAVAUX-HUAWEI",
AQ1126="Projet OCM (NOKIA)","TRAVAUX -NOKIA",
AQ1126="ACCESS-ISSUE","ACCESS-ISSUE",
AQ1126="Projet OCM (ZTE, NOKIA, autres projets)","TRAVAUX OCM",
AQ1126="No root CAuse","No root cause",
AQ1126="ODU HS","TX ISSUE",
AQ1126="IP &amp; VLAN","TX ISSUE",
AQ1126="Warehouse HUAWEI","SPARE-ISSUE",
AQ1126="SPARE-HS","SPARE-ISSUE",
AQ1126="Power Telco","RAN ISSUE",AQ1126="no impacts","no impacts"
),"")</f>
        <v>No root cause</v>
      </c>
      <c r="AQ1126" s="67" t="s">
        <v>5344</v>
      </c>
      <c r="AR1126" s="48" t="str" cm="1">
        <f t="array" ref="AR1126">IFERROR(_xlfn.IFS(
AQ1126="MPR ISSUE","ACTIVE",
AQ1126="BSS Hardware Issue","ACTIVE",
AQ1126="Sites strategiques, MLL, Pylone, etc.","PASSIVE",
AQ1126="AKTIVCO DEFAUT GE &amp; POWER Cabinet","PASSIVE",
AQ1126="AKTIVCO Coupure ENEO &amp; Baisse de tension","PASSIVE",
AQ1126="Coupure ENEO &amp; Baisse de tension","PASSIVE",
AQ1126="Defaut GE &amp; POWER Cabinet","PASSIVE",
AQ1126="Sharing","PASSIVE",
AQ1126="Sites strategiques &amp; DataCenter","PASSIVE",
AQ1126="Exclu","Exclu",
AQ1126="SAT","ACTIVE",
AQ1126="SPARE-ISSUE","SPARE-ISSUE",
AQ1126="Fiber CAmtel","ACTIVE",
AQ1126="Fiber AOF","ACTIVE",
AQ1126="Projet OCM (HUAWEI)","PLANNED WORKS",
AQ1126="Projet OCM (NOKIA)","PLANNED WORKS",
AQ1126="ACCESS-ISSUE","ACCESS-ISSUE",
AQ1126="Projet OCM (ZTE, NOKIA, autres projets)","PLANNED WORKS",
AQ1126="No root CAuse","No root cause",
AQ1126="ODU HS","ACTIVE",
AQ1126="IP &amp; VLAN","ACTIVE",
AQ1126="Warehouse HUAWEI","SPARE-ISSUE",
AQ1126="SPARE-HS","SPARE-ISSUE",
AQ1126="Power Telco","ACTIVE", AQ1126="no impacts","no impacts"
),"")</f>
        <v>No root cause</v>
      </c>
      <c r="AS1126" s="92" t="s">
        <v>5537</v>
      </c>
      <c r="AT1126" s="98" t="s">
        <v>2034</v>
      </c>
      <c r="AV1126" s="17" t="s">
        <v>5537</v>
      </c>
      <c r="AW1126" s="7" t="s">
        <v>5537</v>
      </c>
      <c r="AX1126" s="6" t="s">
        <v>5537</v>
      </c>
      <c r="AY1126" s="7"/>
      <c r="AZ1126" s="3" t="s">
        <v>5537</v>
      </c>
      <c r="BA1126" s="18" t="s">
        <v>5537</v>
      </c>
      <c r="BB1126" s="18" t="s">
        <v>5537</v>
      </c>
      <c r="BC1126" s="18" t="s">
        <v>5537</v>
      </c>
      <c r="BD1126" s="18" t="s">
        <v>5537</v>
      </c>
      <c r="BE1126" s="18" t="s">
        <v>5537</v>
      </c>
      <c r="BF1126" s="18" t="s">
        <v>5537</v>
      </c>
      <c r="BG1126" s="18" t="s">
        <v>5537</v>
      </c>
      <c r="BH1126" s="18" t="s">
        <v>5537</v>
      </c>
      <c r="BI1126" s="18" t="s">
        <v>5537</v>
      </c>
      <c r="BJ1126" s="18" t="s">
        <v>5537</v>
      </c>
      <c r="BK1126" s="18" t="s">
        <v>5537</v>
      </c>
      <c r="BL1126" s="9" t="s">
        <v>5537</v>
      </c>
      <c r="BM1126" s="14" t="s">
        <v>5537</v>
      </c>
      <c r="BN1126" s="14" t="s">
        <v>5537</v>
      </c>
      <c r="BO1126" s="14" t="str">
        <f>_xlfn.XLOOKUP(B1126,'[4]cell downs 18042026 17h'!$B:$B,'[4]cell downs 18042026 17h'!$B:$B,"")</f>
        <v/>
      </c>
      <c r="BP1126" s="14" t="str">
        <f>_xlfn.XLOOKUP(B1126,'[5]Cells Huawei 19042026 15h'!$B:$B,'[5]Cells Huawei 19042026 15h'!$B:$B,"")</f>
        <v/>
      </c>
      <c r="BQ1126" s="9" t="str">
        <f>_xlfn.XLOOKUP(B1126,'[6]cells down 19042026 9H40'!$B:$B,'[6]cells down 19042026 9H40'!$B:$B,"")</f>
        <v/>
      </c>
      <c r="BR1126" s="9" t="s">
        <v>5537</v>
      </c>
      <c r="BS1126" s="9" t="s">
        <v>5537</v>
      </c>
      <c r="BT1126" s="108"/>
    </row>
    <row r="1127" spans="1:72" s="9" customFormat="1" x14ac:dyDescent="0.35">
      <c r="A1127" s="1" t="s">
        <v>2311</v>
      </c>
      <c r="B1127" s="8" t="s">
        <v>2312</v>
      </c>
      <c r="C1127" s="3" t="str">
        <f>_xlfn.XLOOKUP(B1127,'[1]daily break down'!$D:$D,'[1]daily break down'!$E:$E,"")</f>
        <v>Yaounde</v>
      </c>
      <c r="D1127" s="1" t="s">
        <v>11</v>
      </c>
      <c r="E1127" s="1" t="s">
        <v>12</v>
      </c>
      <c r="F1127" s="3" t="s">
        <v>37</v>
      </c>
      <c r="G1127" s="1" t="s">
        <v>38</v>
      </c>
      <c r="H1127" s="34" t="str">
        <f>_xlfn.XLOOKUP(B1127,[2]CALCULATION!$B:$B,[2]CALCULATION!$H:$H,"")</f>
        <v>ZTE</v>
      </c>
      <c r="I1127" s="28">
        <v>0</v>
      </c>
      <c r="J1127" s="28">
        <v>0</v>
      </c>
      <c r="K1127" s="28">
        <v>0</v>
      </c>
      <c r="L1127" s="28">
        <v>0</v>
      </c>
      <c r="M1127" s="28">
        <v>0</v>
      </c>
      <c r="N1127" s="28">
        <v>0</v>
      </c>
      <c r="O1127" s="28">
        <v>0</v>
      </c>
      <c r="P1127" s="28">
        <v>0</v>
      </c>
      <c r="Q1127" s="28">
        <v>11.548855273333279</v>
      </c>
      <c r="R1127" s="28">
        <v>0</v>
      </c>
      <c r="S1127" s="93">
        <v>0</v>
      </c>
      <c r="T1127" s="93">
        <f>_xlfn.XLOOKUP(B1127,'[3]Nur des jours'!$B:$B,'[3]Nur des jours'!$U:$U,"")</f>
        <v>0</v>
      </c>
      <c r="U1127" s="93">
        <v>0</v>
      </c>
      <c r="V1127" s="93">
        <v>0</v>
      </c>
      <c r="W1127" s="93">
        <v>0</v>
      </c>
      <c r="X1127" s="93">
        <v>1.9815842115325903</v>
      </c>
      <c r="Y1127" s="93">
        <v>0</v>
      </c>
      <c r="Z1127" s="93">
        <v>0</v>
      </c>
      <c r="AA1127" s="93">
        <v>0</v>
      </c>
      <c r="AB1127" s="93">
        <v>0.36404961861468516</v>
      </c>
      <c r="AC1127" s="93">
        <f>_xlfn.XLOOKUP(B1127,'[3]Nur des jours'!$B:$B,'[3]Nur des jours'!$N:$N,"")</f>
        <v>0</v>
      </c>
      <c r="AD1127" s="93">
        <v>0</v>
      </c>
      <c r="AE1127" s="93">
        <v>0</v>
      </c>
      <c r="AF1127" s="93">
        <v>0</v>
      </c>
      <c r="AG1127" s="93"/>
      <c r="AH1127" s="93">
        <v>0</v>
      </c>
      <c r="AI1127" s="93">
        <v>0</v>
      </c>
      <c r="AJ1127" s="93">
        <v>0</v>
      </c>
      <c r="AK1127" s="93">
        <v>0</v>
      </c>
      <c r="AL1127" s="93">
        <v>0</v>
      </c>
      <c r="AM1127" s="49" t="s">
        <v>5559</v>
      </c>
      <c r="AN1127" s="49"/>
      <c r="AO1127" s="48" t="str" cm="1">
        <f t="array" ref="AO1127">IFERROR(_xlfn.IFS(
AQ1127="MPR ISSUE","PDH",
AQ1127="BSS Hardware Issue","BSS",
AQ1127="Sites strategiques, MLL, Pylone, etc.","ENVTECH",
AQ1127="AKTIVCO DEFAUT GE &amp; POWER Cabinet","AKTIVCO",
AQ1127="AKTIVCO Coupure ENEO &amp; Baisse de tension","AKTIVCO GRID ONLY",
AQ1127="Coupure ENEO &amp; Baisse de tension","IHS GRID ONLY",
AQ1127="Defaut GE &amp; POWER Cabinet","IHS",
AQ1127="Sharing","Partners",
AQ1127="Sites strategiques &amp; DataCenter","SST &amp; DC",
AQ1127="Exclu","Exclu",
AQ1127="SAT","SAT",
AQ1127="SPARE-ISSUE","SPARE-ISSUE",
AQ1127="Fiber CAmtel","TRANS_FO_CAMTEL",
AQ1127="Fiber AOF","Fiber AOF",
AQ1127="Projet OCM (HUAWEI)","TRAVAUX-HUAWEI",
AQ1127="Projet OCM (NOKIA)","TRAVAUX-NOKIA",
AQ1127="ACCESS-ISSUE","ACCESS-ISSUE",
AQ1127="Projet OCM (ZTE, NOKIA, autres projets)","TRAVAUX OCM",
AQ1127="No root CAuse","No root cause",
AQ1127="ODU HS","PDH",
AQ1127="IP &amp; VLAN","PDH",
AQ1127="Warehouse HUAWEI","SPARE-ISSUE",
AQ1127="SPARE-HS","SPARE-ISSUE",
AQ1127="Power Telco","BSS",AQ1127="no impacts","no impacts"
),"")</f>
        <v>No root cause</v>
      </c>
      <c r="AP1127" s="48" t="str" cm="1">
        <f t="array" ref="AP1127">IFERROR(_xlfn.IFS(
AQ1127="MPR ISSUE","TX ISSUE",
AQ1127="BSS Hardware Issue","RAN ISSUE",
AQ1127="Sites strategiques, MLL, Pylone, etc.","ENVTECH",
AQ1127="AKTIVCO DEFAUT GE &amp; POWER Cabinet","POWER ISSUE",
AQ1127="AKTIVCO Coupure ENEO &amp; Baisse de tension","POWER ISSUE",
AQ1127="Coupure ENEO &amp; Baisse de tension","POWER ISSUE",
AQ1127="Defaut GE &amp; POWER Cabinet","POWER ISSUE",
AQ1127="Sharing","POWER ISSUE",
AQ1127="Sites strategiques &amp; DataCenter","POWER ISSUE",
AQ1127="Exclu","Exclu",
AQ1127="SAT","TX ISSUE",
AQ1127="SPARE-ISSUE","SPARE-ISSUE",
AQ1127="Fiber CAmtel","TX ISSUE",
AQ1127="Fiber AOF","TX ISSUE",
AQ1127="Projet OCM (HUAWEI)","TRAVAUX-HUAWEI",
AQ1127="Projet OCM (NOKIA)","TRAVAUX -NOKIA",
AQ1127="ACCESS-ISSUE","ACCESS-ISSUE",
AQ1127="Projet OCM (ZTE, NOKIA, autres projets)","TRAVAUX OCM",
AQ1127="No root CAuse","No root cause",
AQ1127="ODU HS","TX ISSUE",
AQ1127="IP &amp; VLAN","TX ISSUE",
AQ1127="Warehouse HUAWEI","SPARE-ISSUE",
AQ1127="SPARE-HS","SPARE-ISSUE",
AQ1127="Power Telco","RAN ISSUE",AQ1127="no impacts","no impacts"
),"")</f>
        <v>No root cause</v>
      </c>
      <c r="AQ1127" s="127" t="s">
        <v>5344</v>
      </c>
      <c r="AR1127" s="48" t="str" cm="1">
        <f t="array" ref="AR1127">IFERROR(_xlfn.IFS(
AQ1127="MPR ISSUE","ACTIVE",
AQ1127="BSS Hardware Issue","ACTIVE",
AQ1127="Sites strategiques, MLL, Pylone, etc.","PASSIVE",
AQ1127="AKTIVCO DEFAUT GE &amp; POWER Cabinet","PASSIVE",
AQ1127="AKTIVCO Coupure ENEO &amp; Baisse de tension","PASSIVE",
AQ1127="Coupure ENEO &amp; Baisse de tension","PASSIVE",
AQ1127="Defaut GE &amp; POWER Cabinet","PASSIVE",
AQ1127="Sharing","PASSIVE",
AQ1127="Sites strategiques &amp; DataCenter","PASSIVE",
AQ1127="Exclu","Exclu",
AQ1127="SAT","ACTIVE",
AQ1127="SPARE-ISSUE","SPARE-ISSUE",
AQ1127="Fiber CAmtel","ACTIVE",
AQ1127="Fiber AOF","ACTIVE",
AQ1127="Projet OCM (HUAWEI)","PLANNED WORKS",
AQ1127="Projet OCM (NOKIA)","PLANNED WORKS",
AQ1127="ACCESS-ISSUE","ACCESS-ISSUE",
AQ1127="Projet OCM (ZTE, NOKIA, autres projets)","PLANNED WORKS",
AQ1127="No root CAuse","No root cause",
AQ1127="ODU HS","ACTIVE",
AQ1127="IP &amp; VLAN","ACTIVE",
AQ1127="Warehouse HUAWEI","SPARE-ISSUE",
AQ1127="SPARE-HS","SPARE-ISSUE",
AQ1127="Power Telco","ACTIVE", AQ1127="no impacts","no impacts"
),"")</f>
        <v>No root cause</v>
      </c>
      <c r="AS1127" s="92" t="s">
        <v>5537</v>
      </c>
      <c r="AT1127" s="98" t="s">
        <v>2312</v>
      </c>
      <c r="AV1127" s="17" t="s">
        <v>5537</v>
      </c>
      <c r="AW1127" s="7" t="s">
        <v>5537</v>
      </c>
      <c r="AX1127" s="6" t="s">
        <v>5537</v>
      </c>
      <c r="AY1127" s="7"/>
      <c r="AZ1127" s="3" t="s">
        <v>5537</v>
      </c>
      <c r="BA1127" s="18" t="s">
        <v>5537</v>
      </c>
      <c r="BB1127" s="18" t="s">
        <v>5537</v>
      </c>
      <c r="BC1127" s="18" t="s">
        <v>5537</v>
      </c>
      <c r="BD1127" s="18" t="s">
        <v>5537</v>
      </c>
      <c r="BE1127" s="18" t="s">
        <v>5537</v>
      </c>
      <c r="BF1127" s="18" t="s">
        <v>5537</v>
      </c>
      <c r="BG1127" s="18" t="s">
        <v>5537</v>
      </c>
      <c r="BH1127" s="18" t="s">
        <v>5537</v>
      </c>
      <c r="BI1127" s="18" t="s">
        <v>5537</v>
      </c>
      <c r="BJ1127" s="18" t="s">
        <v>5537</v>
      </c>
      <c r="BK1127" s="18" t="s">
        <v>5537</v>
      </c>
      <c r="BL1127" s="9" t="s">
        <v>5537</v>
      </c>
      <c r="BM1127" s="14" t="s">
        <v>5537</v>
      </c>
      <c r="BN1127" s="14" t="s">
        <v>5537</v>
      </c>
      <c r="BO1127" s="14" t="str">
        <f>_xlfn.XLOOKUP(B1127,'[4]cell downs 18042026 17h'!$B:$B,'[4]cell downs 18042026 17h'!$B:$B,"")</f>
        <v/>
      </c>
      <c r="BP1127" s="14" t="str">
        <f>_xlfn.XLOOKUP(B1127,'[5]Cells Huawei 19042026 15h'!$B:$B,'[5]Cells Huawei 19042026 15h'!$B:$B,"")</f>
        <v/>
      </c>
      <c r="BQ1127" s="9" t="str">
        <f>_xlfn.XLOOKUP(B1127,'[6]cells down 19042026 9H40'!$B:$B,'[6]cells down 19042026 9H40'!$B:$B,"")</f>
        <v/>
      </c>
      <c r="BR1127" s="9" t="s">
        <v>2312</v>
      </c>
      <c r="BS1127" s="9" t="s">
        <v>12</v>
      </c>
      <c r="BT1127" s="108"/>
    </row>
    <row r="1128" spans="1:72" s="9" customFormat="1" x14ac:dyDescent="0.35">
      <c r="A1128" s="1" t="s">
        <v>2759</v>
      </c>
      <c r="B1128" s="8" t="s">
        <v>2760</v>
      </c>
      <c r="C1128" s="3" t="str">
        <f>_xlfn.XLOOKUP(B1128,'[1]daily break down'!$D:$D,'[1]daily break down'!$E:$E,"")</f>
        <v>Yaounde</v>
      </c>
      <c r="D1128" s="1" t="s">
        <v>11</v>
      </c>
      <c r="E1128" s="1" t="s">
        <v>12</v>
      </c>
      <c r="F1128" s="3" t="s">
        <v>37</v>
      </c>
      <c r="G1128" s="1" t="s">
        <v>38</v>
      </c>
      <c r="H1128" s="34" t="str">
        <f>_xlfn.XLOOKUP(B1128,[2]CALCULATION!$B:$B,[2]CALCULATION!$H:$H,"")</f>
        <v>ZTE</v>
      </c>
      <c r="I1128" s="28">
        <v>2.8127880365148257</v>
      </c>
      <c r="J1128" s="28">
        <v>0</v>
      </c>
      <c r="K1128" s="28">
        <v>0</v>
      </c>
      <c r="L1128" s="28">
        <v>0</v>
      </c>
      <c r="M1128" s="28">
        <v>0</v>
      </c>
      <c r="N1128" s="28">
        <v>0</v>
      </c>
      <c r="O1128" s="28">
        <v>0</v>
      </c>
      <c r="P1128" s="28">
        <v>1.3124834133771648</v>
      </c>
      <c r="Q1128" s="28">
        <v>0</v>
      </c>
      <c r="R1128" s="28">
        <v>2.6569094520207854</v>
      </c>
      <c r="S1128" s="93">
        <v>0</v>
      </c>
      <c r="T1128" s="93">
        <f>_xlfn.XLOOKUP(B1128,'[3]Nur des jours'!$B:$B,'[3]Nur des jours'!$U:$U,"")</f>
        <v>0</v>
      </c>
      <c r="U1128" s="93">
        <v>4.2416096657563642</v>
      </c>
      <c r="V1128" s="93">
        <v>0</v>
      </c>
      <c r="W1128" s="93">
        <v>0</v>
      </c>
      <c r="X1128" s="93">
        <v>0</v>
      </c>
      <c r="Y1128" s="93">
        <v>0</v>
      </c>
      <c r="Z1128" s="93">
        <v>0</v>
      </c>
      <c r="AA1128" s="93">
        <v>0</v>
      </c>
      <c r="AB1128" s="93">
        <v>0</v>
      </c>
      <c r="AC1128" s="93">
        <f>_xlfn.XLOOKUP(B1128,'[3]Nur des jours'!$B:$B,'[3]Nur des jours'!$N:$N,"")</f>
        <v>0</v>
      </c>
      <c r="AD1128" s="93">
        <v>0</v>
      </c>
      <c r="AE1128" s="93">
        <v>0</v>
      </c>
      <c r="AF1128" s="93">
        <v>0</v>
      </c>
      <c r="AG1128" s="93"/>
      <c r="AH1128" s="93">
        <v>0</v>
      </c>
      <c r="AI1128" s="93">
        <v>0</v>
      </c>
      <c r="AJ1128" s="93">
        <v>0</v>
      </c>
      <c r="AK1128" s="93">
        <v>0</v>
      </c>
      <c r="AL1128" s="93">
        <v>0</v>
      </c>
      <c r="AM1128" s="49" t="s">
        <v>5559</v>
      </c>
      <c r="AN1128" s="49"/>
      <c r="AO1128" s="48" t="str" cm="1">
        <f t="array" ref="AO1128">IFERROR(_xlfn.IFS(
AQ1128="MPR ISSUE","PDH",
AQ1128="BSS Hardware Issue","BSS",
AQ1128="Sites strategiques, MLL, Pylone, etc.","ENVTECH",
AQ1128="AKTIVCO DEFAUT GE &amp; POWER Cabinet","AKTIVCO",
AQ1128="AKTIVCO Coupure ENEO &amp; Baisse de tension","AKTIVCO GRID ONLY",
AQ1128="Coupure ENEO &amp; Baisse de tension","IHS GRID ONLY",
AQ1128="Defaut GE &amp; POWER Cabinet","IHS",
AQ1128="Sharing","Partners",
AQ1128="Sites strategiques &amp; DataCenter","SST &amp; DC",
AQ1128="Exclu","Exclu",
AQ1128="SAT","SAT",
AQ1128="SPARE-ISSUE","SPARE-ISSUE",
AQ1128="Fiber CAmtel","TRANS_FO_CAMTEL",
AQ1128="Fiber AOF","Fiber AOF",
AQ1128="Projet OCM (HUAWEI)","TRAVAUX-HUAWEI",
AQ1128="Projet OCM (NOKIA)","TRAVAUX-NOKIA",
AQ1128="ACCESS-ISSUE","ACCESS-ISSUE",
AQ1128="Projet OCM (ZTE, NOKIA, autres projets)","TRAVAUX OCM",
AQ1128="No root CAuse","No root cause",
AQ1128="ODU HS","PDH",
AQ1128="IP &amp; VLAN","PDH",
AQ1128="Warehouse HUAWEI","SPARE-ISSUE",
AQ1128="SPARE-HS","SPARE-ISSUE",
AQ1128="Power Telco","BSS",AQ1128="no impacts","no impacts"
),"")</f>
        <v>No root cause</v>
      </c>
      <c r="AP1128" s="48" t="str" cm="1">
        <f t="array" ref="AP1128">IFERROR(_xlfn.IFS(
AQ1128="MPR ISSUE","TX ISSUE",
AQ1128="BSS Hardware Issue","RAN ISSUE",
AQ1128="Sites strategiques, MLL, Pylone, etc.","ENVTECH",
AQ1128="AKTIVCO DEFAUT GE &amp; POWER Cabinet","POWER ISSUE",
AQ1128="AKTIVCO Coupure ENEO &amp; Baisse de tension","POWER ISSUE",
AQ1128="Coupure ENEO &amp; Baisse de tension","POWER ISSUE",
AQ1128="Defaut GE &amp; POWER Cabinet","POWER ISSUE",
AQ1128="Sharing","POWER ISSUE",
AQ1128="Sites strategiques &amp; DataCenter","POWER ISSUE",
AQ1128="Exclu","Exclu",
AQ1128="SAT","TX ISSUE",
AQ1128="SPARE-ISSUE","SPARE-ISSUE",
AQ1128="Fiber CAmtel","TX ISSUE",
AQ1128="Fiber AOF","TX ISSUE",
AQ1128="Projet OCM (HUAWEI)","TRAVAUX-HUAWEI",
AQ1128="Projet OCM (NOKIA)","TRAVAUX -NOKIA",
AQ1128="ACCESS-ISSUE","ACCESS-ISSUE",
AQ1128="Projet OCM (ZTE, NOKIA, autres projets)","TRAVAUX OCM",
AQ1128="No root CAuse","No root cause",
AQ1128="ODU HS","TX ISSUE",
AQ1128="IP &amp; VLAN","TX ISSUE",
AQ1128="Warehouse HUAWEI","SPARE-ISSUE",
AQ1128="SPARE-HS","SPARE-ISSUE",
AQ1128="Power Telco","RAN ISSUE",AQ1128="no impacts","no impacts"
),"")</f>
        <v>No root cause</v>
      </c>
      <c r="AQ1128" s="127" t="s">
        <v>5344</v>
      </c>
      <c r="AR1128" s="48" t="str" cm="1">
        <f t="array" ref="AR1128">IFERROR(_xlfn.IFS(
AQ1128="MPR ISSUE","ACTIVE",
AQ1128="BSS Hardware Issue","ACTIVE",
AQ1128="Sites strategiques, MLL, Pylone, etc.","PASSIVE",
AQ1128="AKTIVCO DEFAUT GE &amp; POWER Cabinet","PASSIVE",
AQ1128="AKTIVCO Coupure ENEO &amp; Baisse de tension","PASSIVE",
AQ1128="Coupure ENEO &amp; Baisse de tension","PASSIVE",
AQ1128="Defaut GE &amp; POWER Cabinet","PASSIVE",
AQ1128="Sharing","PASSIVE",
AQ1128="Sites strategiques &amp; DataCenter","PASSIVE",
AQ1128="Exclu","Exclu",
AQ1128="SAT","ACTIVE",
AQ1128="SPARE-ISSUE","SPARE-ISSUE",
AQ1128="Fiber CAmtel","ACTIVE",
AQ1128="Fiber AOF","ACTIVE",
AQ1128="Projet OCM (HUAWEI)","PLANNED WORKS",
AQ1128="Projet OCM (NOKIA)","PLANNED WORKS",
AQ1128="ACCESS-ISSUE","ACCESS-ISSUE",
AQ1128="Projet OCM (ZTE, NOKIA, autres projets)","PLANNED WORKS",
AQ1128="No root CAuse","No root cause",
AQ1128="ODU HS","ACTIVE",
AQ1128="IP &amp; VLAN","ACTIVE",
AQ1128="Warehouse HUAWEI","SPARE-ISSUE",
AQ1128="SPARE-HS","SPARE-ISSUE",
AQ1128="Power Telco","ACTIVE", AQ1128="no impacts","no impacts"
),"")</f>
        <v>No root cause</v>
      </c>
      <c r="AS1128" s="92" t="s">
        <v>5537</v>
      </c>
      <c r="AT1128" s="98" t="s">
        <v>2760</v>
      </c>
      <c r="AV1128" s="17" t="s">
        <v>5537</v>
      </c>
      <c r="AW1128" s="7" t="s">
        <v>5537</v>
      </c>
      <c r="AX1128" s="6" t="s">
        <v>5537</v>
      </c>
      <c r="AY1128" s="7"/>
      <c r="AZ1128" s="3" t="s">
        <v>5537</v>
      </c>
      <c r="BA1128" s="18" t="s">
        <v>5537</v>
      </c>
      <c r="BB1128" s="18" t="s">
        <v>5537</v>
      </c>
      <c r="BC1128" s="18" t="s">
        <v>5537</v>
      </c>
      <c r="BD1128" s="18" t="s">
        <v>5537</v>
      </c>
      <c r="BE1128" s="18" t="s">
        <v>5537</v>
      </c>
      <c r="BF1128" s="18" t="s">
        <v>5537</v>
      </c>
      <c r="BG1128" s="18" t="s">
        <v>5537</v>
      </c>
      <c r="BH1128" s="18" t="s">
        <v>5537</v>
      </c>
      <c r="BI1128" s="18" t="s">
        <v>5537</v>
      </c>
      <c r="BJ1128" s="18" t="s">
        <v>5537</v>
      </c>
      <c r="BK1128" s="18" t="s">
        <v>5537</v>
      </c>
      <c r="BL1128" s="9" t="s">
        <v>5537</v>
      </c>
      <c r="BM1128" s="14" t="s">
        <v>5537</v>
      </c>
      <c r="BN1128" s="14" t="s">
        <v>5537</v>
      </c>
      <c r="BO1128" s="14" t="str">
        <f>_xlfn.XLOOKUP(B1128,'[4]cell downs 18042026 17h'!$B:$B,'[4]cell downs 18042026 17h'!$B:$B,"")</f>
        <v/>
      </c>
      <c r="BP1128" s="14" t="str">
        <f>_xlfn.XLOOKUP(B1128,'[5]Cells Huawei 19042026 15h'!$B:$B,'[5]Cells Huawei 19042026 15h'!$B:$B,"")</f>
        <v/>
      </c>
      <c r="BQ1128" s="9" t="str">
        <f>_xlfn.XLOOKUP(B1128,'[6]cells down 19042026 9H40'!$B:$B,'[6]cells down 19042026 9H40'!$B:$B,"")</f>
        <v/>
      </c>
      <c r="BR1128" s="9" t="s">
        <v>2760</v>
      </c>
      <c r="BS1128" s="9" t="s">
        <v>12</v>
      </c>
      <c r="BT1128" s="108"/>
    </row>
    <row r="1129" spans="1:72" s="9" customFormat="1" x14ac:dyDescent="0.35">
      <c r="A1129" s="1" t="s">
        <v>2641</v>
      </c>
      <c r="B1129" s="8" t="s">
        <v>2642</v>
      </c>
      <c r="C1129" s="3" t="str">
        <f>_xlfn.XLOOKUP(B1129,'[1]daily break down'!$D:$D,'[1]daily break down'!$E:$E,"")</f>
        <v>LITTORAL</v>
      </c>
      <c r="D1129" s="1" t="s">
        <v>11</v>
      </c>
      <c r="E1129" s="1" t="s">
        <v>96</v>
      </c>
      <c r="F1129" s="3" t="s">
        <v>31</v>
      </c>
      <c r="G1129" s="1" t="s">
        <v>2641</v>
      </c>
      <c r="H1129" s="33" t="str">
        <f>_xlfn.XLOOKUP(B1129,[2]CALCULATION!$B:$B,[2]CALCULATION!$H:$H,"")</f>
        <v>NOKIA</v>
      </c>
      <c r="I1129" s="28">
        <v>0</v>
      </c>
      <c r="J1129" s="28">
        <v>0</v>
      </c>
      <c r="K1129" s="28">
        <v>0</v>
      </c>
      <c r="L1129" s="28">
        <v>0</v>
      </c>
      <c r="M1129" s="28">
        <v>0</v>
      </c>
      <c r="N1129" s="28">
        <v>0.99515808584008514</v>
      </c>
      <c r="O1129" s="28">
        <v>0</v>
      </c>
      <c r="P1129" s="28">
        <v>2.9527112634140436E-2</v>
      </c>
      <c r="Q1129" s="28">
        <v>3.178654886906819E-2</v>
      </c>
      <c r="R1129" s="28">
        <v>1.212863683933338</v>
      </c>
      <c r="S1129" s="93">
        <v>1.1638421709327282</v>
      </c>
      <c r="T1129" s="93">
        <f>_xlfn.XLOOKUP(B1129,'[3]Nur des jours'!$B:$B,'[3]Nur des jours'!$U:$U,"")</f>
        <v>0</v>
      </c>
      <c r="U1129" s="93">
        <v>0</v>
      </c>
      <c r="V1129" s="93">
        <v>0</v>
      </c>
      <c r="W1129" s="93">
        <v>0</v>
      </c>
      <c r="X1129" s="93">
        <v>4.4046044464990448</v>
      </c>
      <c r="Y1129" s="93">
        <v>9.2444739793341402</v>
      </c>
      <c r="Z1129" s="93">
        <v>0</v>
      </c>
      <c r="AA1129" s="93">
        <v>0</v>
      </c>
      <c r="AB1129" s="93">
        <v>0.28566444940973013</v>
      </c>
      <c r="AC1129" s="93">
        <f>_xlfn.XLOOKUP(B1129,'[3]Nur des jours'!$B:$B,'[3]Nur des jours'!$N:$N,"")</f>
        <v>0</v>
      </c>
      <c r="AD1129" s="93">
        <v>0</v>
      </c>
      <c r="AE1129" s="93">
        <v>0</v>
      </c>
      <c r="AF1129" s="93">
        <v>0</v>
      </c>
      <c r="AG1129" s="93"/>
      <c r="AH1129" s="93">
        <v>0</v>
      </c>
      <c r="AI1129" s="93">
        <v>0</v>
      </c>
      <c r="AJ1129" s="93">
        <v>0</v>
      </c>
      <c r="AK1129" s="93">
        <v>0</v>
      </c>
      <c r="AL1129" s="93">
        <v>0</v>
      </c>
      <c r="AM1129" s="49" t="s">
        <v>5559</v>
      </c>
      <c r="AN1129" s="49"/>
      <c r="AO1129" s="48" t="str" cm="1">
        <f t="array" ref="AO1129">IFERROR(_xlfn.IFS(
AQ1129="MPR ISSUE","PDH",
AQ1129="BSS Hardware Issue","BSS",
AQ1129="Sites strategiques, MLL, Pylone, etc.","ENVTECH",
AQ1129="AKTIVCO DEFAUT GE &amp; POWER Cabinet","AKTIVCO",
AQ1129="AKTIVCO Coupure ENEO &amp; Baisse de tension","AKTIVCO GRID ONLY",
AQ1129="Coupure ENEO &amp; Baisse de tension","IHS GRID ONLY",
AQ1129="Defaut GE &amp; POWER Cabinet","IHS",
AQ1129="Sharing","Partners",
AQ1129="Sites strategiques &amp; DataCenter","SST &amp; DC",
AQ1129="Exclu","Exclu",
AQ1129="SAT","SAT",
AQ1129="SPARE-ISSUE","SPARE-ISSUE",
AQ1129="Fiber CAmtel","TRANS_FO_CAMTEL",
AQ1129="Fiber AOF","Fiber AOF",
AQ1129="Projet OCM (HUAWEI)","TRAVAUX-HUAWEI",
AQ1129="Projet OCM (NOKIA)","TRAVAUX-NOKIA",
AQ1129="ACCESS-ISSUE","ACCESS-ISSUE",
AQ1129="Projet OCM (ZTE, NOKIA, autres projets)","TRAVAUX OCM",
AQ1129="No root CAuse","No root cause",
AQ1129="ODU HS","PDH",
AQ1129="IP &amp; VLAN","PDH",
AQ1129="Warehouse HUAWEI","SPARE-ISSUE",
AQ1129="SPARE-HS","SPARE-ISSUE",
AQ1129="Power Telco","BSS",AQ1129="no impacts","no impacts"
),"")</f>
        <v>No root cause</v>
      </c>
      <c r="AP1129" s="48" t="str" cm="1">
        <f t="array" ref="AP1129">IFERROR(_xlfn.IFS(
AQ1129="MPR ISSUE","TX ISSUE",
AQ1129="BSS Hardware Issue","RAN ISSUE",
AQ1129="Sites strategiques, MLL, Pylone, etc.","ENVTECH",
AQ1129="AKTIVCO DEFAUT GE &amp; POWER Cabinet","POWER ISSUE",
AQ1129="AKTIVCO Coupure ENEO &amp; Baisse de tension","POWER ISSUE",
AQ1129="Coupure ENEO &amp; Baisse de tension","POWER ISSUE",
AQ1129="Defaut GE &amp; POWER Cabinet","POWER ISSUE",
AQ1129="Sharing","POWER ISSUE",
AQ1129="Sites strategiques &amp; DataCenter","POWER ISSUE",
AQ1129="Exclu","Exclu",
AQ1129="SAT","TX ISSUE",
AQ1129="SPARE-ISSUE","SPARE-ISSUE",
AQ1129="Fiber CAmtel","TX ISSUE",
AQ1129="Fiber AOF","TX ISSUE",
AQ1129="Projet OCM (HUAWEI)","TRAVAUX-HUAWEI",
AQ1129="Projet OCM (NOKIA)","TRAVAUX -NOKIA",
AQ1129="ACCESS-ISSUE","ACCESS-ISSUE",
AQ1129="Projet OCM (ZTE, NOKIA, autres projets)","TRAVAUX OCM",
AQ1129="No root CAuse","No root cause",
AQ1129="ODU HS","TX ISSUE",
AQ1129="IP &amp; VLAN","TX ISSUE",
AQ1129="Warehouse HUAWEI","SPARE-ISSUE",
AQ1129="SPARE-HS","SPARE-ISSUE",
AQ1129="Power Telco","RAN ISSUE",AQ1129="no impacts","no impacts"
),"")</f>
        <v>No root cause</v>
      </c>
      <c r="AQ1129" s="127" t="s">
        <v>5344</v>
      </c>
      <c r="AR1129" s="48" t="str" cm="1">
        <f t="array" ref="AR1129">IFERROR(_xlfn.IFS(
AQ1129="MPR ISSUE","ACTIVE",
AQ1129="BSS Hardware Issue","ACTIVE",
AQ1129="Sites strategiques, MLL, Pylone, etc.","PASSIVE",
AQ1129="AKTIVCO DEFAUT GE &amp; POWER Cabinet","PASSIVE",
AQ1129="AKTIVCO Coupure ENEO &amp; Baisse de tension","PASSIVE",
AQ1129="Coupure ENEO &amp; Baisse de tension","PASSIVE",
AQ1129="Defaut GE &amp; POWER Cabinet","PASSIVE",
AQ1129="Sharing","PASSIVE",
AQ1129="Sites strategiques &amp; DataCenter","PASSIVE",
AQ1129="Exclu","Exclu",
AQ1129="SAT","ACTIVE",
AQ1129="SPARE-ISSUE","SPARE-ISSUE",
AQ1129="Fiber CAmtel","ACTIVE",
AQ1129="Fiber AOF","ACTIVE",
AQ1129="Projet OCM (HUAWEI)","PLANNED WORKS",
AQ1129="Projet OCM (NOKIA)","PLANNED WORKS",
AQ1129="ACCESS-ISSUE","ACCESS-ISSUE",
AQ1129="Projet OCM (ZTE, NOKIA, autres projets)","PLANNED WORKS",
AQ1129="No root CAuse","No root cause",
AQ1129="ODU HS","ACTIVE",
AQ1129="IP &amp; VLAN","ACTIVE",
AQ1129="Warehouse HUAWEI","SPARE-ISSUE",
AQ1129="SPARE-HS","SPARE-ISSUE",
AQ1129="Power Telco","ACTIVE", AQ1129="no impacts","no impacts"
),"")</f>
        <v>No root cause</v>
      </c>
      <c r="AS1129" s="92" t="s">
        <v>5537</v>
      </c>
      <c r="AT1129" s="98" t="s">
        <v>2642</v>
      </c>
      <c r="AV1129" s="17" t="s">
        <v>5537</v>
      </c>
      <c r="AW1129" s="7" t="s">
        <v>5537</v>
      </c>
      <c r="AX1129" s="6" t="s">
        <v>5537</v>
      </c>
      <c r="AY1129" s="7"/>
      <c r="AZ1129" s="3" t="s">
        <v>5537</v>
      </c>
      <c r="BA1129" s="18" t="s">
        <v>5537</v>
      </c>
      <c r="BB1129" s="18" t="s">
        <v>5537</v>
      </c>
      <c r="BC1129" s="18" t="s">
        <v>5537</v>
      </c>
      <c r="BD1129" s="18" t="s">
        <v>5537</v>
      </c>
      <c r="BE1129" s="18" t="s">
        <v>5537</v>
      </c>
      <c r="BF1129" s="18" t="s">
        <v>5537</v>
      </c>
      <c r="BG1129" s="18" t="s">
        <v>5537</v>
      </c>
      <c r="BH1129" s="18" t="s">
        <v>5537</v>
      </c>
      <c r="BI1129" s="18" t="s">
        <v>5537</v>
      </c>
      <c r="BJ1129" s="18" t="s">
        <v>5537</v>
      </c>
      <c r="BK1129" s="18" t="s">
        <v>5537</v>
      </c>
      <c r="BL1129" s="9" t="s">
        <v>5537</v>
      </c>
      <c r="BM1129" s="14" t="s">
        <v>5537</v>
      </c>
      <c r="BN1129" s="14" t="s">
        <v>5537</v>
      </c>
      <c r="BO1129" s="14" t="str">
        <f>_xlfn.XLOOKUP(B1129,'[4]cell downs 18042026 17h'!$B:$B,'[4]cell downs 18042026 17h'!$B:$B,"")</f>
        <v/>
      </c>
      <c r="BP1129" s="14" t="str">
        <f>_xlfn.XLOOKUP(B1129,'[5]Cells Huawei 19042026 15h'!$B:$B,'[5]Cells Huawei 19042026 15h'!$B:$B,"")</f>
        <v/>
      </c>
      <c r="BQ1129" s="9" t="str">
        <f>_xlfn.XLOOKUP(B1129,'[6]cells down 19042026 9H40'!$B:$B,'[6]cells down 19042026 9H40'!$B:$B,"")</f>
        <v/>
      </c>
      <c r="BR1129" s="9" t="s">
        <v>2642</v>
      </c>
      <c r="BS1129" s="9" t="s">
        <v>5537</v>
      </c>
      <c r="BT1129" s="108"/>
    </row>
    <row r="1130" spans="1:72" s="9" customFormat="1" x14ac:dyDescent="0.35">
      <c r="A1130" s="1" t="s">
        <v>2476</v>
      </c>
      <c r="B1130" s="8" t="s">
        <v>2477</v>
      </c>
      <c r="C1130" s="3" t="str">
        <f>_xlfn.XLOOKUP(B1130,'[1]daily break down'!$D:$D,'[1]daily break down'!$E:$E,"")</f>
        <v>Yaounde</v>
      </c>
      <c r="D1130" s="1" t="s">
        <v>11</v>
      </c>
      <c r="E1130" s="1" t="s">
        <v>12</v>
      </c>
      <c r="F1130" s="3" t="s">
        <v>37</v>
      </c>
      <c r="G1130" s="1" t="s">
        <v>38</v>
      </c>
      <c r="H1130" s="34" t="str">
        <f>_xlfn.XLOOKUP(B1130,[2]CALCULATION!$B:$B,[2]CALCULATION!$H:$H,"")</f>
        <v>ZTE</v>
      </c>
      <c r="I1130" s="28">
        <v>0</v>
      </c>
      <c r="J1130" s="28">
        <v>0</v>
      </c>
      <c r="K1130" s="28">
        <v>0</v>
      </c>
      <c r="L1130" s="28">
        <v>0</v>
      </c>
      <c r="M1130" s="28">
        <v>0</v>
      </c>
      <c r="N1130" s="28">
        <v>0.50708694672020049</v>
      </c>
      <c r="O1130" s="28">
        <v>0</v>
      </c>
      <c r="P1130" s="28">
        <v>0</v>
      </c>
      <c r="Q1130" s="28">
        <v>2.19526628485331</v>
      </c>
      <c r="R1130" s="28">
        <v>0</v>
      </c>
      <c r="S1130" s="93">
        <v>0</v>
      </c>
      <c r="T1130" s="93">
        <f>_xlfn.XLOOKUP(B1130,'[3]Nur des jours'!$B:$B,'[3]Nur des jours'!$U:$U,"")</f>
        <v>0</v>
      </c>
      <c r="U1130" s="93">
        <v>0</v>
      </c>
      <c r="V1130" s="93">
        <v>0</v>
      </c>
      <c r="W1130" s="93">
        <v>0</v>
      </c>
      <c r="X1130" s="93">
        <v>0</v>
      </c>
      <c r="Y1130" s="93">
        <v>0</v>
      </c>
      <c r="Z1130" s="93">
        <v>0</v>
      </c>
      <c r="AA1130" s="93">
        <v>0</v>
      </c>
      <c r="AB1130" s="93">
        <v>0.22468631664255365</v>
      </c>
      <c r="AC1130" s="93">
        <f>_xlfn.XLOOKUP(B1130,'[3]Nur des jours'!$B:$B,'[3]Nur des jours'!$N:$N,"")</f>
        <v>0</v>
      </c>
      <c r="AD1130" s="93">
        <v>0</v>
      </c>
      <c r="AE1130" s="93">
        <v>0</v>
      </c>
      <c r="AF1130" s="93">
        <v>0</v>
      </c>
      <c r="AG1130" s="93"/>
      <c r="AH1130" s="93">
        <v>0</v>
      </c>
      <c r="AI1130" s="93">
        <v>0</v>
      </c>
      <c r="AJ1130" s="93">
        <v>0</v>
      </c>
      <c r="AK1130" s="93">
        <v>0</v>
      </c>
      <c r="AL1130" s="93">
        <v>0</v>
      </c>
      <c r="AM1130" s="49" t="s">
        <v>5559</v>
      </c>
      <c r="AN1130" s="49"/>
      <c r="AO1130" s="48" t="str" cm="1">
        <f t="array" ref="AO1130">IFERROR(_xlfn.IFS(
AQ1130="MPR ISSUE","PDH",
AQ1130="BSS Hardware Issue","BSS",
AQ1130="Sites strategiques, MLL, Pylone, etc.","ENVTECH",
AQ1130="AKTIVCO DEFAUT GE &amp; POWER Cabinet","AKTIVCO",
AQ1130="AKTIVCO Coupure ENEO &amp; Baisse de tension","AKTIVCO GRID ONLY",
AQ1130="Coupure ENEO &amp; Baisse de tension","IHS GRID ONLY",
AQ1130="Defaut GE &amp; POWER Cabinet","IHS",
AQ1130="Sharing","Partners",
AQ1130="Sites strategiques &amp; DataCenter","SST &amp; DC",
AQ1130="Exclu","Exclu",
AQ1130="SAT","SAT",
AQ1130="SPARE-ISSUE","SPARE-ISSUE",
AQ1130="Fiber CAmtel","TRANS_FO_CAMTEL",
AQ1130="Fiber AOF","Fiber AOF",
AQ1130="Projet OCM (HUAWEI)","TRAVAUX-HUAWEI",
AQ1130="Projet OCM (NOKIA)","TRAVAUX-NOKIA",
AQ1130="ACCESS-ISSUE","ACCESS-ISSUE",
AQ1130="Projet OCM (ZTE, NOKIA, autres projets)","TRAVAUX OCM",
AQ1130="No root CAuse","No root cause",
AQ1130="ODU HS","PDH",
AQ1130="IP &amp; VLAN","PDH",
AQ1130="Warehouse HUAWEI","SPARE-ISSUE",
AQ1130="SPARE-HS","SPARE-ISSUE",
AQ1130="Power Telco","BSS",AQ1130="no impacts","no impacts"
),"")</f>
        <v>No root cause</v>
      </c>
      <c r="AP1130" s="48" t="str" cm="1">
        <f t="array" ref="AP1130">IFERROR(_xlfn.IFS(
AQ1130="MPR ISSUE","TX ISSUE",
AQ1130="BSS Hardware Issue","RAN ISSUE",
AQ1130="Sites strategiques, MLL, Pylone, etc.","ENVTECH",
AQ1130="AKTIVCO DEFAUT GE &amp; POWER Cabinet","POWER ISSUE",
AQ1130="AKTIVCO Coupure ENEO &amp; Baisse de tension","POWER ISSUE",
AQ1130="Coupure ENEO &amp; Baisse de tension","POWER ISSUE",
AQ1130="Defaut GE &amp; POWER Cabinet","POWER ISSUE",
AQ1130="Sharing","POWER ISSUE",
AQ1130="Sites strategiques &amp; DataCenter","POWER ISSUE",
AQ1130="Exclu","Exclu",
AQ1130="SAT","TX ISSUE",
AQ1130="SPARE-ISSUE","SPARE-ISSUE",
AQ1130="Fiber CAmtel","TX ISSUE",
AQ1130="Fiber AOF","TX ISSUE",
AQ1130="Projet OCM (HUAWEI)","TRAVAUX-HUAWEI",
AQ1130="Projet OCM (NOKIA)","TRAVAUX -NOKIA",
AQ1130="ACCESS-ISSUE","ACCESS-ISSUE",
AQ1130="Projet OCM (ZTE, NOKIA, autres projets)","TRAVAUX OCM",
AQ1130="No root CAuse","No root cause",
AQ1130="ODU HS","TX ISSUE",
AQ1130="IP &amp; VLAN","TX ISSUE",
AQ1130="Warehouse HUAWEI","SPARE-ISSUE",
AQ1130="SPARE-HS","SPARE-ISSUE",
AQ1130="Power Telco","RAN ISSUE",AQ1130="no impacts","no impacts"
),"")</f>
        <v>No root cause</v>
      </c>
      <c r="AQ1130" s="127" t="s">
        <v>5344</v>
      </c>
      <c r="AR1130" s="48" t="str" cm="1">
        <f t="array" ref="AR1130">IFERROR(_xlfn.IFS(
AQ1130="MPR ISSUE","ACTIVE",
AQ1130="BSS Hardware Issue","ACTIVE",
AQ1130="Sites strategiques, MLL, Pylone, etc.","PASSIVE",
AQ1130="AKTIVCO DEFAUT GE &amp; POWER Cabinet","PASSIVE",
AQ1130="AKTIVCO Coupure ENEO &amp; Baisse de tension","PASSIVE",
AQ1130="Coupure ENEO &amp; Baisse de tension","PASSIVE",
AQ1130="Defaut GE &amp; POWER Cabinet","PASSIVE",
AQ1130="Sharing","PASSIVE",
AQ1130="Sites strategiques &amp; DataCenter","PASSIVE",
AQ1130="Exclu","Exclu",
AQ1130="SAT","ACTIVE",
AQ1130="SPARE-ISSUE","SPARE-ISSUE",
AQ1130="Fiber CAmtel","ACTIVE",
AQ1130="Fiber AOF","ACTIVE",
AQ1130="Projet OCM (HUAWEI)","PLANNED WORKS",
AQ1130="Projet OCM (NOKIA)","PLANNED WORKS",
AQ1130="ACCESS-ISSUE","ACCESS-ISSUE",
AQ1130="Projet OCM (ZTE, NOKIA, autres projets)","PLANNED WORKS",
AQ1130="No root CAuse","No root cause",
AQ1130="ODU HS","ACTIVE",
AQ1130="IP &amp; VLAN","ACTIVE",
AQ1130="Warehouse HUAWEI","SPARE-ISSUE",
AQ1130="SPARE-HS","SPARE-ISSUE",
AQ1130="Power Telco","ACTIVE", AQ1130="no impacts","no impacts"
),"")</f>
        <v>No root cause</v>
      </c>
      <c r="AS1130" s="92" t="s">
        <v>5537</v>
      </c>
      <c r="AT1130" s="98" t="s">
        <v>2477</v>
      </c>
      <c r="AV1130" s="17" t="s">
        <v>5537</v>
      </c>
      <c r="AW1130" s="7" t="s">
        <v>5537</v>
      </c>
      <c r="AX1130" s="6" t="s">
        <v>5537</v>
      </c>
      <c r="AY1130" s="7"/>
      <c r="AZ1130" s="3" t="s">
        <v>5537</v>
      </c>
      <c r="BA1130" s="18" t="s">
        <v>5537</v>
      </c>
      <c r="BB1130" s="18" t="s">
        <v>5537</v>
      </c>
      <c r="BC1130" s="18" t="s">
        <v>5537</v>
      </c>
      <c r="BD1130" s="18" t="s">
        <v>5537</v>
      </c>
      <c r="BE1130" s="18" t="s">
        <v>5537</v>
      </c>
      <c r="BF1130" s="18" t="s">
        <v>5537</v>
      </c>
      <c r="BG1130" s="18" t="s">
        <v>5537</v>
      </c>
      <c r="BH1130" s="18" t="s">
        <v>5537</v>
      </c>
      <c r="BI1130" s="18" t="s">
        <v>5537</v>
      </c>
      <c r="BJ1130" s="18" t="s">
        <v>5537</v>
      </c>
      <c r="BK1130" s="18" t="s">
        <v>5537</v>
      </c>
      <c r="BL1130" s="9" t="s">
        <v>5537</v>
      </c>
      <c r="BM1130" s="14" t="s">
        <v>5537</v>
      </c>
      <c r="BN1130" s="14" t="s">
        <v>5537</v>
      </c>
      <c r="BO1130" s="14" t="str">
        <f>_xlfn.XLOOKUP(B1130,'[4]cell downs 18042026 17h'!$B:$B,'[4]cell downs 18042026 17h'!$B:$B,"")</f>
        <v/>
      </c>
      <c r="BP1130" s="14" t="str">
        <f>_xlfn.XLOOKUP(B1130,'[5]Cells Huawei 19042026 15h'!$B:$B,'[5]Cells Huawei 19042026 15h'!$B:$B,"")</f>
        <v/>
      </c>
      <c r="BQ1130" s="9" t="str">
        <f>_xlfn.XLOOKUP(B1130,'[6]cells down 19042026 9H40'!$B:$B,'[6]cells down 19042026 9H40'!$B:$B,"")</f>
        <v/>
      </c>
      <c r="BR1130" s="9" t="s">
        <v>2477</v>
      </c>
      <c r="BS1130" s="9" t="s">
        <v>12</v>
      </c>
      <c r="BT1130" s="108"/>
    </row>
    <row r="1131" spans="1:72" s="9" customFormat="1" x14ac:dyDescent="0.35">
      <c r="A1131" s="1" t="s">
        <v>2478</v>
      </c>
      <c r="B1131" s="8" t="s">
        <v>2479</v>
      </c>
      <c r="C1131" s="3" t="str">
        <f>_xlfn.XLOOKUP(B1131,'[1]daily break down'!$D:$D,'[1]daily break down'!$E:$E,"")</f>
        <v>NORD-OUEST</v>
      </c>
      <c r="D1131" s="1" t="s">
        <v>11</v>
      </c>
      <c r="E1131" s="1" t="s">
        <v>12</v>
      </c>
      <c r="F1131" s="3" t="s">
        <v>51</v>
      </c>
      <c r="G1131" s="1" t="s">
        <v>52</v>
      </c>
      <c r="H1131" s="32" t="str">
        <f>_xlfn.XLOOKUP(B1131,[2]CALCULATION!$B:$B,[2]CALCULATION!$H:$H,"")</f>
        <v>Huawei</v>
      </c>
      <c r="I1131" s="28">
        <v>0</v>
      </c>
      <c r="J1131" s="28">
        <v>0</v>
      </c>
      <c r="K1131" s="28">
        <v>0</v>
      </c>
      <c r="L1131" s="28">
        <v>0</v>
      </c>
      <c r="M1131" s="28">
        <v>0</v>
      </c>
      <c r="N1131" s="28">
        <v>0</v>
      </c>
      <c r="O1131" s="28">
        <v>0</v>
      </c>
      <c r="P1131" s="28">
        <v>0</v>
      </c>
      <c r="Q1131" s="28">
        <v>0</v>
      </c>
      <c r="R1131" s="28">
        <v>0</v>
      </c>
      <c r="S1131" s="93">
        <v>8.0257852428281603E-4</v>
      </c>
      <c r="T1131" s="93">
        <f>_xlfn.XLOOKUP(B1131,'[3]Nur des jours'!$B:$B,'[3]Nur des jours'!$U:$U,"")</f>
        <v>0</v>
      </c>
      <c r="U1131" s="93">
        <v>0</v>
      </c>
      <c r="V1131" s="93">
        <v>0</v>
      </c>
      <c r="W1131" s="93">
        <v>0</v>
      </c>
      <c r="X1131" s="93">
        <v>0</v>
      </c>
      <c r="Y1131" s="93">
        <v>0</v>
      </c>
      <c r="Z1131" s="93">
        <v>0.26024946280744105</v>
      </c>
      <c r="AA1131" s="93">
        <v>1.2373977336609281</v>
      </c>
      <c r="AB1131" s="93">
        <v>0</v>
      </c>
      <c r="AC1131" s="93">
        <f>_xlfn.XLOOKUP(B1131,'[3]Nur des jours'!$B:$B,'[3]Nur des jours'!$N:$N,"")</f>
        <v>0</v>
      </c>
      <c r="AD1131" s="93">
        <v>0</v>
      </c>
      <c r="AE1131" s="93">
        <v>0</v>
      </c>
      <c r="AF1131" s="93">
        <v>0</v>
      </c>
      <c r="AG1131" s="93"/>
      <c r="AH1131" s="93">
        <v>0</v>
      </c>
      <c r="AI1131" s="93">
        <v>0</v>
      </c>
      <c r="AJ1131" s="93">
        <v>0</v>
      </c>
      <c r="AK1131" s="93">
        <v>0</v>
      </c>
      <c r="AL1131" s="93">
        <v>0</v>
      </c>
      <c r="AM1131" s="49" t="s">
        <v>5559</v>
      </c>
      <c r="AN1131" s="49"/>
      <c r="AO1131" s="48" t="str" cm="1">
        <f t="array" ref="AO1131">IFERROR(_xlfn.IFS(
AQ1131="MPR ISSUE","PDH",
AQ1131="BSS Hardware Issue","BSS",
AQ1131="Sites strategiques, MLL, Pylone, etc.","ENVTECH",
AQ1131="AKTIVCO DEFAUT GE &amp; POWER Cabinet","AKTIVCO",
AQ1131="AKTIVCO Coupure ENEO &amp; Baisse de tension","AKTIVCO GRID ONLY",
AQ1131="Coupure ENEO &amp; Baisse de tension","IHS GRID ONLY",
AQ1131="Defaut GE &amp; POWER Cabinet","IHS",
AQ1131="Sharing","Partners",
AQ1131="Sites strategiques &amp; DataCenter","SST &amp; DC",
AQ1131="Exclu","Exclu",
AQ1131="SAT","SAT",
AQ1131="SPARE-ISSUE","SPARE-ISSUE",
AQ1131="Fiber CAmtel","TRANS_FO_CAMTEL",
AQ1131="Fiber AOF","Fiber AOF",
AQ1131="Projet OCM (HUAWEI)","TRAVAUX-HUAWEI",
AQ1131="Projet OCM (NOKIA)","TRAVAUX-NOKIA",
AQ1131="ACCESS-ISSUE","ACCESS-ISSUE",
AQ1131="Projet OCM (ZTE, NOKIA, autres projets)","TRAVAUX OCM",
AQ1131="No root CAuse","No root cause",
AQ1131="ODU HS","PDH",
AQ1131="IP &amp; VLAN","PDH",
AQ1131="Warehouse HUAWEI","SPARE-ISSUE",
AQ1131="SPARE-HS","SPARE-ISSUE",
AQ1131="Power Telco","BSS",AQ1131="no impacts","no impacts"
),"")</f>
        <v>No root cause</v>
      </c>
      <c r="AP1131" s="48" t="str" cm="1">
        <f t="array" ref="AP1131">IFERROR(_xlfn.IFS(
AQ1131="MPR ISSUE","TX ISSUE",
AQ1131="BSS Hardware Issue","RAN ISSUE",
AQ1131="Sites strategiques, MLL, Pylone, etc.","ENVTECH",
AQ1131="AKTIVCO DEFAUT GE &amp; POWER Cabinet","POWER ISSUE",
AQ1131="AKTIVCO Coupure ENEO &amp; Baisse de tension","POWER ISSUE",
AQ1131="Coupure ENEO &amp; Baisse de tension","POWER ISSUE",
AQ1131="Defaut GE &amp; POWER Cabinet","POWER ISSUE",
AQ1131="Sharing","POWER ISSUE",
AQ1131="Sites strategiques &amp; DataCenter","POWER ISSUE",
AQ1131="Exclu","Exclu",
AQ1131="SAT","TX ISSUE",
AQ1131="SPARE-ISSUE","SPARE-ISSUE",
AQ1131="Fiber CAmtel","TX ISSUE",
AQ1131="Fiber AOF","TX ISSUE",
AQ1131="Projet OCM (HUAWEI)","TRAVAUX-HUAWEI",
AQ1131="Projet OCM (NOKIA)","TRAVAUX -NOKIA",
AQ1131="ACCESS-ISSUE","ACCESS-ISSUE",
AQ1131="Projet OCM (ZTE, NOKIA, autres projets)","TRAVAUX OCM",
AQ1131="No root CAuse","No root cause",
AQ1131="ODU HS","TX ISSUE",
AQ1131="IP &amp; VLAN","TX ISSUE",
AQ1131="Warehouse HUAWEI","SPARE-ISSUE",
AQ1131="SPARE-HS","SPARE-ISSUE",
AQ1131="Power Telco","RAN ISSUE",AQ1131="no impacts","no impacts"
),"")</f>
        <v>No root cause</v>
      </c>
      <c r="AQ1131" s="127" t="s">
        <v>5344</v>
      </c>
      <c r="AR1131" s="48" t="str" cm="1">
        <f t="array" ref="AR1131">IFERROR(_xlfn.IFS(
AQ1131="MPR ISSUE","ACTIVE",
AQ1131="BSS Hardware Issue","ACTIVE",
AQ1131="Sites strategiques, MLL, Pylone, etc.","PASSIVE",
AQ1131="AKTIVCO DEFAUT GE &amp; POWER Cabinet","PASSIVE",
AQ1131="AKTIVCO Coupure ENEO &amp; Baisse de tension","PASSIVE",
AQ1131="Coupure ENEO &amp; Baisse de tension","PASSIVE",
AQ1131="Defaut GE &amp; POWER Cabinet","PASSIVE",
AQ1131="Sharing","PASSIVE",
AQ1131="Sites strategiques &amp; DataCenter","PASSIVE",
AQ1131="Exclu","Exclu",
AQ1131="SAT","ACTIVE",
AQ1131="SPARE-ISSUE","SPARE-ISSUE",
AQ1131="Fiber CAmtel","ACTIVE",
AQ1131="Fiber AOF","ACTIVE",
AQ1131="Projet OCM (HUAWEI)","PLANNED WORKS",
AQ1131="Projet OCM (NOKIA)","PLANNED WORKS",
AQ1131="ACCESS-ISSUE","ACCESS-ISSUE",
AQ1131="Projet OCM (ZTE, NOKIA, autres projets)","PLANNED WORKS",
AQ1131="No root CAuse","No root cause",
AQ1131="ODU HS","ACTIVE",
AQ1131="IP &amp; VLAN","ACTIVE",
AQ1131="Warehouse HUAWEI","SPARE-ISSUE",
AQ1131="SPARE-HS","SPARE-ISSUE",
AQ1131="Power Telco","ACTIVE", AQ1131="no impacts","no impacts"
),"")</f>
        <v>No root cause</v>
      </c>
      <c r="AS1131" s="92" t="s">
        <v>5537</v>
      </c>
      <c r="AT1131" s="98" t="s">
        <v>2479</v>
      </c>
      <c r="AV1131" s="17" t="s">
        <v>5537</v>
      </c>
      <c r="AW1131" s="7" t="s">
        <v>5537</v>
      </c>
      <c r="AX1131" s="6" t="s">
        <v>5537</v>
      </c>
      <c r="AY1131" s="7"/>
      <c r="AZ1131" s="3" t="s">
        <v>5537</v>
      </c>
      <c r="BA1131" s="18" t="s">
        <v>5537</v>
      </c>
      <c r="BB1131" s="18" t="s">
        <v>5537</v>
      </c>
      <c r="BC1131" s="18" t="s">
        <v>5537</v>
      </c>
      <c r="BD1131" s="18" t="s">
        <v>5537</v>
      </c>
      <c r="BE1131" s="18" t="s">
        <v>5537</v>
      </c>
      <c r="BF1131" s="18" t="s">
        <v>5537</v>
      </c>
      <c r="BG1131" s="18" t="s">
        <v>5537</v>
      </c>
      <c r="BH1131" s="18" t="s">
        <v>5537</v>
      </c>
      <c r="BI1131" s="18" t="s">
        <v>5537</v>
      </c>
      <c r="BJ1131" s="18" t="s">
        <v>5537</v>
      </c>
      <c r="BK1131" s="18" t="s">
        <v>5537</v>
      </c>
      <c r="BL1131" s="9" t="s">
        <v>5537</v>
      </c>
      <c r="BM1131" s="14" t="s">
        <v>5537</v>
      </c>
      <c r="BN1131" s="14" t="s">
        <v>5537</v>
      </c>
      <c r="BO1131" s="14" t="str">
        <f>_xlfn.XLOOKUP(B1131,'[4]cell downs 18042026 17h'!$B:$B,'[4]cell downs 18042026 17h'!$B:$B,"")</f>
        <v/>
      </c>
      <c r="BP1131" s="14" t="str">
        <f>_xlfn.XLOOKUP(B1131,'[5]Cells Huawei 19042026 15h'!$B:$B,'[5]Cells Huawei 19042026 15h'!$B:$B,"")</f>
        <v/>
      </c>
      <c r="BQ1131" s="9" t="str">
        <f>_xlfn.XLOOKUP(B1131,'[6]cells down 19042026 9H40'!$B:$B,'[6]cells down 19042026 9H40'!$B:$B,"")</f>
        <v/>
      </c>
      <c r="BR1131" s="9" t="s">
        <v>2479</v>
      </c>
      <c r="BS1131" s="9" t="s">
        <v>302</v>
      </c>
      <c r="BT1131" s="108"/>
    </row>
    <row r="1132" spans="1:72" s="9" customFormat="1" x14ac:dyDescent="0.35">
      <c r="A1132" s="1" t="s">
        <v>4671</v>
      </c>
      <c r="B1132" s="8" t="s">
        <v>4672</v>
      </c>
      <c r="C1132" s="3" t="str">
        <f>_xlfn.XLOOKUP(B1132,'[1]daily break down'!$D:$D,'[1]daily break down'!$E:$E,"")</f>
        <v>Bafoussam</v>
      </c>
      <c r="D1132" s="1" t="s">
        <v>21</v>
      </c>
      <c r="E1132" s="1" t="s">
        <v>36</v>
      </c>
      <c r="F1132" s="3" t="s">
        <v>102</v>
      </c>
      <c r="G1132" s="1" t="s">
        <v>299</v>
      </c>
      <c r="H1132" s="32" t="str">
        <f>_xlfn.XLOOKUP(B1132,[2]CALCULATION!$B:$B,[2]CALCULATION!$H:$H,"")</f>
        <v>Huawei</v>
      </c>
      <c r="I1132" s="28">
        <v>0</v>
      </c>
      <c r="J1132" s="28">
        <v>0</v>
      </c>
      <c r="K1132" s="28">
        <v>0</v>
      </c>
      <c r="L1132" s="28">
        <v>0</v>
      </c>
      <c r="M1132" s="28">
        <v>0</v>
      </c>
      <c r="N1132" s="28">
        <v>0</v>
      </c>
      <c r="O1132" s="28">
        <v>0</v>
      </c>
      <c r="P1132" s="28">
        <v>0</v>
      </c>
      <c r="Q1132" s="28">
        <v>0.51935748060256892</v>
      </c>
      <c r="R1132" s="28">
        <v>0.11138006409213744</v>
      </c>
      <c r="S1132" s="93">
        <v>0.54691267660294551</v>
      </c>
      <c r="T1132" s="93">
        <f>_xlfn.XLOOKUP(B1132,'[3]Nur des jours'!$B:$B,'[3]Nur des jours'!$U:$U,"")</f>
        <v>5.8053179923123671E-2</v>
      </c>
      <c r="U1132" s="93">
        <v>0</v>
      </c>
      <c r="V1132" s="93">
        <v>0</v>
      </c>
      <c r="W1132" s="93">
        <v>5.8053179923123671E-2</v>
      </c>
      <c r="X1132" s="93">
        <v>0.21999569104507849</v>
      </c>
      <c r="Y1132" s="93">
        <v>2.8892826874181363E-2</v>
      </c>
      <c r="Z1132" s="93">
        <v>0.21839053399651284</v>
      </c>
      <c r="AA1132" s="93">
        <v>6.0853287218954832E-2</v>
      </c>
      <c r="AB1132" s="93">
        <v>0.17852913395713302</v>
      </c>
      <c r="AC1132" s="93">
        <f>_xlfn.XLOOKUP(B1132,'[3]Nur des jours'!$B:$B,'[3]Nur des jours'!$N:$N,"")</f>
        <v>0</v>
      </c>
      <c r="AD1132" s="93">
        <v>0</v>
      </c>
      <c r="AE1132" s="93">
        <v>0</v>
      </c>
      <c r="AF1132" s="93">
        <v>0</v>
      </c>
      <c r="AG1132" s="93"/>
      <c r="AH1132" s="93">
        <v>0</v>
      </c>
      <c r="AI1132" s="93">
        <v>0</v>
      </c>
      <c r="AJ1132" s="93">
        <v>0</v>
      </c>
      <c r="AK1132" s="93">
        <v>0</v>
      </c>
      <c r="AL1132" s="93">
        <v>0</v>
      </c>
      <c r="AM1132" s="49" t="s">
        <v>5559</v>
      </c>
      <c r="AN1132" s="49"/>
      <c r="AO1132" s="48" t="str" cm="1">
        <f t="array" ref="AO1132">IFERROR(_xlfn.IFS(
AQ1132="MPR ISSUE","PDH",
AQ1132="BSS Hardware Issue","BSS",
AQ1132="Sites strategiques, MLL, Pylone, etc.","ENVTECH",
AQ1132="AKTIVCO DEFAUT GE &amp; POWER Cabinet","AKTIVCO",
AQ1132="AKTIVCO Coupure ENEO &amp; Baisse de tension","AKTIVCO GRID ONLY",
AQ1132="Coupure ENEO &amp; Baisse de tension","IHS GRID ONLY",
AQ1132="Defaut GE &amp; POWER Cabinet","IHS",
AQ1132="Sharing","Partners",
AQ1132="Sites strategiques &amp; DataCenter","SST &amp; DC",
AQ1132="Exclu","Exclu",
AQ1132="SAT","SAT",
AQ1132="SPARE-ISSUE","SPARE-ISSUE",
AQ1132="Fiber CAmtel","TRANS_FO_CAMTEL",
AQ1132="Fiber AOF","Fiber AOF",
AQ1132="Projet OCM (HUAWEI)","TRAVAUX-HUAWEI",
AQ1132="Projet OCM (NOKIA)","TRAVAUX-NOKIA",
AQ1132="ACCESS-ISSUE","ACCESS-ISSUE",
AQ1132="Projet OCM (ZTE, NOKIA, autres projets)","TRAVAUX OCM",
AQ1132="No root CAuse","No root cause",
AQ1132="ODU HS","PDH",
AQ1132="IP &amp; VLAN","PDH",
AQ1132="Warehouse HUAWEI","SPARE-ISSUE",
AQ1132="SPARE-HS","SPARE-ISSUE",
AQ1132="Power Telco","BSS",AQ1132="no impacts","no impacts"
),"")</f>
        <v>No root cause</v>
      </c>
      <c r="AP1132" s="48" t="str" cm="1">
        <f t="array" ref="AP1132">IFERROR(_xlfn.IFS(
AQ1132="MPR ISSUE","TX ISSUE",
AQ1132="BSS Hardware Issue","RAN ISSUE",
AQ1132="Sites strategiques, MLL, Pylone, etc.","ENVTECH",
AQ1132="AKTIVCO DEFAUT GE &amp; POWER Cabinet","POWER ISSUE",
AQ1132="AKTIVCO Coupure ENEO &amp; Baisse de tension","POWER ISSUE",
AQ1132="Coupure ENEO &amp; Baisse de tension","POWER ISSUE",
AQ1132="Defaut GE &amp; POWER Cabinet","POWER ISSUE",
AQ1132="Sharing","POWER ISSUE",
AQ1132="Sites strategiques &amp; DataCenter","POWER ISSUE",
AQ1132="Exclu","Exclu",
AQ1132="SAT","TX ISSUE",
AQ1132="SPARE-ISSUE","SPARE-ISSUE",
AQ1132="Fiber CAmtel","TX ISSUE",
AQ1132="Fiber AOF","TX ISSUE",
AQ1132="Projet OCM (HUAWEI)","TRAVAUX-HUAWEI",
AQ1132="Projet OCM (NOKIA)","TRAVAUX -NOKIA",
AQ1132="ACCESS-ISSUE","ACCESS-ISSUE",
AQ1132="Projet OCM (ZTE, NOKIA, autres projets)","TRAVAUX OCM",
AQ1132="No root CAuse","No root cause",
AQ1132="ODU HS","TX ISSUE",
AQ1132="IP &amp; VLAN","TX ISSUE",
AQ1132="Warehouse HUAWEI","SPARE-ISSUE",
AQ1132="SPARE-HS","SPARE-ISSUE",
AQ1132="Power Telco","RAN ISSUE",AQ1132="no impacts","no impacts"
),"")</f>
        <v>No root cause</v>
      </c>
      <c r="AQ1132" s="67" t="s">
        <v>5344</v>
      </c>
      <c r="AR1132" s="48" t="str" cm="1">
        <f t="array" ref="AR1132">IFERROR(_xlfn.IFS(
AQ1132="MPR ISSUE","ACTIVE",
AQ1132="BSS Hardware Issue","ACTIVE",
AQ1132="Sites strategiques, MLL, Pylone, etc.","PASSIVE",
AQ1132="AKTIVCO DEFAUT GE &amp; POWER Cabinet","PASSIVE",
AQ1132="AKTIVCO Coupure ENEO &amp; Baisse de tension","PASSIVE",
AQ1132="Coupure ENEO &amp; Baisse de tension","PASSIVE",
AQ1132="Defaut GE &amp; POWER Cabinet","PASSIVE",
AQ1132="Sharing","PASSIVE",
AQ1132="Sites strategiques &amp; DataCenter","PASSIVE",
AQ1132="Exclu","Exclu",
AQ1132="SAT","ACTIVE",
AQ1132="SPARE-ISSUE","SPARE-ISSUE",
AQ1132="Fiber CAmtel","ACTIVE",
AQ1132="Fiber AOF","ACTIVE",
AQ1132="Projet OCM (HUAWEI)","PLANNED WORKS",
AQ1132="Projet OCM (NOKIA)","PLANNED WORKS",
AQ1132="ACCESS-ISSUE","ACCESS-ISSUE",
AQ1132="Projet OCM (ZTE, NOKIA, autres projets)","PLANNED WORKS",
AQ1132="No root CAuse","No root cause",
AQ1132="ODU HS","ACTIVE",
AQ1132="IP &amp; VLAN","ACTIVE",
AQ1132="Warehouse HUAWEI","SPARE-ISSUE",
AQ1132="SPARE-HS","SPARE-ISSUE",
AQ1132="Power Telco","ACTIVE", AQ1132="no impacts","no impacts"
),"")</f>
        <v>No root cause</v>
      </c>
      <c r="AS1132" s="92" t="s">
        <v>5537</v>
      </c>
      <c r="AT1132" s="98" t="s">
        <v>4672</v>
      </c>
      <c r="AV1132" s="17" t="s">
        <v>5537</v>
      </c>
      <c r="AW1132" s="7" t="s">
        <v>5537</v>
      </c>
      <c r="AX1132" s="6" t="s">
        <v>5537</v>
      </c>
      <c r="AY1132" s="7"/>
      <c r="AZ1132" s="3" t="s">
        <v>5537</v>
      </c>
      <c r="BA1132" s="18" t="s">
        <v>5537</v>
      </c>
      <c r="BB1132" s="18" t="s">
        <v>5537</v>
      </c>
      <c r="BC1132" s="18" t="s">
        <v>5537</v>
      </c>
      <c r="BD1132" s="18" t="s">
        <v>5537</v>
      </c>
      <c r="BE1132" s="18" t="s">
        <v>5537</v>
      </c>
      <c r="BF1132" s="18" t="s">
        <v>5537</v>
      </c>
      <c r="BG1132" s="18" t="s">
        <v>5537</v>
      </c>
      <c r="BH1132" s="18" t="s">
        <v>5537</v>
      </c>
      <c r="BI1132" s="18" t="s">
        <v>5537</v>
      </c>
      <c r="BJ1132" s="18" t="s">
        <v>5537</v>
      </c>
      <c r="BK1132" s="18" t="s">
        <v>5537</v>
      </c>
      <c r="BL1132" s="9" t="s">
        <v>5537</v>
      </c>
      <c r="BM1132" s="14" t="s">
        <v>5537</v>
      </c>
      <c r="BN1132" s="14" t="s">
        <v>5537</v>
      </c>
      <c r="BO1132" s="14" t="str">
        <f>_xlfn.XLOOKUP(B1132,'[4]cell downs 18042026 17h'!$B:$B,'[4]cell downs 18042026 17h'!$B:$B,"")</f>
        <v/>
      </c>
      <c r="BP1132" s="14" t="str">
        <f>_xlfn.XLOOKUP(B1132,'[5]Cells Huawei 19042026 15h'!$B:$B,'[5]Cells Huawei 19042026 15h'!$B:$B,"")</f>
        <v/>
      </c>
      <c r="BQ1132" s="9" t="str">
        <f>_xlfn.XLOOKUP(B1132,'[6]cells down 19042026 9H40'!$B:$B,'[6]cells down 19042026 9H40'!$B:$B,"")</f>
        <v/>
      </c>
      <c r="BR1132" s="9" t="s">
        <v>5537</v>
      </c>
      <c r="BS1132" s="9" t="s">
        <v>302</v>
      </c>
      <c r="BT1132" s="108"/>
    </row>
    <row r="1133" spans="1:72" s="9" customFormat="1" x14ac:dyDescent="0.35">
      <c r="A1133" s="1" t="s">
        <v>1009</v>
      </c>
      <c r="B1133" s="8" t="s">
        <v>1010</v>
      </c>
      <c r="C1133" s="3" t="str">
        <f>_xlfn.XLOOKUP(B1133,'[1]daily break down'!$D:$D,'[1]daily break down'!$E:$E,"")</f>
        <v>CENTRE</v>
      </c>
      <c r="D1133" s="1" t="s">
        <v>11</v>
      </c>
      <c r="E1133" s="1" t="str">
        <f>BS1133</f>
        <v>Grid-Lithium</v>
      </c>
      <c r="F1133" s="3" t="s">
        <v>37</v>
      </c>
      <c r="G1133" s="1" t="s">
        <v>1011</v>
      </c>
      <c r="H1133" s="33" t="str">
        <f>_xlfn.XLOOKUP(B1133,[2]CALCULATION!$B:$B,[2]CALCULATION!$H:$H,"")</f>
        <v>NOKIA</v>
      </c>
      <c r="I1133" s="28">
        <v>0</v>
      </c>
      <c r="J1133" s="28">
        <v>0</v>
      </c>
      <c r="K1133" s="28">
        <v>0</v>
      </c>
      <c r="L1133" s="28">
        <v>0</v>
      </c>
      <c r="M1133" s="28">
        <v>0</v>
      </c>
      <c r="N1133" s="28">
        <v>0</v>
      </c>
      <c r="O1133" s="28">
        <v>0</v>
      </c>
      <c r="P1133" s="28">
        <v>0</v>
      </c>
      <c r="Q1133" s="28">
        <v>0</v>
      </c>
      <c r="R1133" s="28">
        <v>2.1989113169365972</v>
      </c>
      <c r="S1133" s="93">
        <v>0</v>
      </c>
      <c r="T1133" s="93">
        <f>_xlfn.XLOOKUP(B1133,'[3]Nur des jours'!$B:$B,'[3]Nur des jours'!$U:$U,"")</f>
        <v>0</v>
      </c>
      <c r="U1133" s="93">
        <v>0</v>
      </c>
      <c r="V1133" s="93">
        <v>0</v>
      </c>
      <c r="W1133" s="93">
        <v>0</v>
      </c>
      <c r="X1133" s="93">
        <v>0</v>
      </c>
      <c r="Y1133" s="93">
        <v>0</v>
      </c>
      <c r="Z1133" s="93">
        <v>0</v>
      </c>
      <c r="AA1133" s="93">
        <v>0</v>
      </c>
      <c r="AB1133" s="93">
        <v>1.2972241848396264</v>
      </c>
      <c r="AC1133" s="93">
        <f>_xlfn.XLOOKUP(B1133,'[3]Nur des jours'!$B:$B,'[3]Nur des jours'!$N:$N,"")</f>
        <v>0</v>
      </c>
      <c r="AD1133" s="93">
        <v>0</v>
      </c>
      <c r="AE1133" s="93">
        <v>0</v>
      </c>
      <c r="AF1133" s="93">
        <v>0</v>
      </c>
      <c r="AG1133" s="93"/>
      <c r="AH1133" s="93">
        <v>0</v>
      </c>
      <c r="AI1133" s="93">
        <v>0</v>
      </c>
      <c r="AJ1133" s="93">
        <v>0</v>
      </c>
      <c r="AK1133" s="93">
        <v>0</v>
      </c>
      <c r="AL1133" s="93">
        <v>0</v>
      </c>
      <c r="AM1133" s="49" t="s">
        <v>5559</v>
      </c>
      <c r="AN1133" s="49"/>
      <c r="AO1133" s="48" t="str" cm="1">
        <f t="array" ref="AO1133">IFERROR(_xlfn.IFS(
AQ1133="MPR ISSUE","PDH",
AQ1133="BSS Hardware Issue","BSS",
AQ1133="Sites strategiques, MLL, Pylone, etc.","ENVTECH",
AQ1133="AKTIVCO DEFAUT GE &amp; POWER Cabinet","AKTIVCO",
AQ1133="AKTIVCO Coupure ENEO &amp; Baisse de tension","AKTIVCO GRID ONLY",
AQ1133="Coupure ENEO &amp; Baisse de tension","IHS GRID ONLY",
AQ1133="Defaut GE &amp; POWER Cabinet","IHS",
AQ1133="Sharing","Partners",
AQ1133="Sites strategiques &amp; DataCenter","SST &amp; DC",
AQ1133="Exclu","Exclu",
AQ1133="SAT","SAT",
AQ1133="SPARE-ISSUE","SPARE-ISSUE",
AQ1133="Fiber CAmtel","TRANS_FO_CAMTEL",
AQ1133="Fiber AOF","Fiber AOF",
AQ1133="Projet OCM (HUAWEI)","TRAVAUX-HUAWEI",
AQ1133="Projet OCM (NOKIA)","TRAVAUX-NOKIA",
AQ1133="ACCESS-ISSUE","ACCESS-ISSUE",
AQ1133="Projet OCM (ZTE, NOKIA, autres projets)","TRAVAUX OCM",
AQ1133="No root CAuse","No root cause",
AQ1133="ODU HS","PDH",
AQ1133="IP &amp; VLAN","PDH",
AQ1133="Warehouse HUAWEI","SPARE-ISSUE",
AQ1133="SPARE-HS","SPARE-ISSUE",
AQ1133="Power Telco","BSS",AQ1133="no impacts","no impacts"
),"")</f>
        <v>No root cause</v>
      </c>
      <c r="AP1133" s="48" t="str" cm="1">
        <f t="array" ref="AP1133">IFERROR(_xlfn.IFS(
AQ1133="MPR ISSUE","TX ISSUE",
AQ1133="BSS Hardware Issue","RAN ISSUE",
AQ1133="Sites strategiques, MLL, Pylone, etc.","ENVTECH",
AQ1133="AKTIVCO DEFAUT GE &amp; POWER Cabinet","POWER ISSUE",
AQ1133="AKTIVCO Coupure ENEO &amp; Baisse de tension","POWER ISSUE",
AQ1133="Coupure ENEO &amp; Baisse de tension","POWER ISSUE",
AQ1133="Defaut GE &amp; POWER Cabinet","POWER ISSUE",
AQ1133="Sharing","POWER ISSUE",
AQ1133="Sites strategiques &amp; DataCenter","POWER ISSUE",
AQ1133="Exclu","Exclu",
AQ1133="SAT","TX ISSUE",
AQ1133="SPARE-ISSUE","SPARE-ISSUE",
AQ1133="Fiber CAmtel","TX ISSUE",
AQ1133="Fiber AOF","TX ISSUE",
AQ1133="Projet OCM (HUAWEI)","TRAVAUX-HUAWEI",
AQ1133="Projet OCM (NOKIA)","TRAVAUX -NOKIA",
AQ1133="ACCESS-ISSUE","ACCESS-ISSUE",
AQ1133="Projet OCM (ZTE, NOKIA, autres projets)","TRAVAUX OCM",
AQ1133="No root CAuse","No root cause",
AQ1133="ODU HS","TX ISSUE",
AQ1133="IP &amp; VLAN","TX ISSUE",
AQ1133="Warehouse HUAWEI","SPARE-ISSUE",
AQ1133="SPARE-HS","SPARE-ISSUE",
AQ1133="Power Telco","RAN ISSUE",AQ1133="no impacts","no impacts"
),"")</f>
        <v>No root cause</v>
      </c>
      <c r="AQ1133" s="127" t="s">
        <v>5344</v>
      </c>
      <c r="AR1133" s="48" t="str" cm="1">
        <f t="array" ref="AR1133">IFERROR(_xlfn.IFS(
AQ1133="MPR ISSUE","ACTIVE",
AQ1133="BSS Hardware Issue","ACTIVE",
AQ1133="Sites strategiques, MLL, Pylone, etc.","PASSIVE",
AQ1133="AKTIVCO DEFAUT GE &amp; POWER Cabinet","PASSIVE",
AQ1133="AKTIVCO Coupure ENEO &amp; Baisse de tension","PASSIVE",
AQ1133="Coupure ENEO &amp; Baisse de tension","PASSIVE",
AQ1133="Defaut GE &amp; POWER Cabinet","PASSIVE",
AQ1133="Sharing","PASSIVE",
AQ1133="Sites strategiques &amp; DataCenter","PASSIVE",
AQ1133="Exclu","Exclu",
AQ1133="SAT","ACTIVE",
AQ1133="SPARE-ISSUE","SPARE-ISSUE",
AQ1133="Fiber CAmtel","ACTIVE",
AQ1133="Fiber AOF","ACTIVE",
AQ1133="Projet OCM (HUAWEI)","PLANNED WORKS",
AQ1133="Projet OCM (NOKIA)","PLANNED WORKS",
AQ1133="ACCESS-ISSUE","ACCESS-ISSUE",
AQ1133="Projet OCM (ZTE, NOKIA, autres projets)","PLANNED WORKS",
AQ1133="No root CAuse","No root cause",
AQ1133="ODU HS","ACTIVE",
AQ1133="IP &amp; VLAN","ACTIVE",
AQ1133="Warehouse HUAWEI","SPARE-ISSUE",
AQ1133="SPARE-HS","SPARE-ISSUE",
AQ1133="Power Telco","ACTIVE", AQ1133="no impacts","no impacts"
),"")</f>
        <v>No root cause</v>
      </c>
      <c r="AS1133" s="92" t="s">
        <v>5537</v>
      </c>
      <c r="AT1133" s="98" t="s">
        <v>1010</v>
      </c>
      <c r="AV1133" s="17" t="s">
        <v>5537</v>
      </c>
      <c r="AW1133" s="7" t="s">
        <v>5537</v>
      </c>
      <c r="AX1133" s="6" t="s">
        <v>5537</v>
      </c>
      <c r="AY1133" s="7"/>
      <c r="AZ1133" s="3" t="s">
        <v>5537</v>
      </c>
      <c r="BA1133" s="18" t="s">
        <v>5537</v>
      </c>
      <c r="BB1133" s="18" t="s">
        <v>5537</v>
      </c>
      <c r="BC1133" s="18" t="s">
        <v>5537</v>
      </c>
      <c r="BD1133" s="18" t="s">
        <v>5537</v>
      </c>
      <c r="BE1133" s="18" t="s">
        <v>5537</v>
      </c>
      <c r="BF1133" s="18" t="s">
        <v>5537</v>
      </c>
      <c r="BG1133" s="18" t="s">
        <v>5537</v>
      </c>
      <c r="BH1133" s="18" t="s">
        <v>5537</v>
      </c>
      <c r="BI1133" s="18" t="s">
        <v>5537</v>
      </c>
      <c r="BJ1133" s="18" t="s">
        <v>5537</v>
      </c>
      <c r="BK1133" s="18" t="s">
        <v>5537</v>
      </c>
      <c r="BL1133" s="9" t="s">
        <v>5537</v>
      </c>
      <c r="BM1133" s="14" t="s">
        <v>5537</v>
      </c>
      <c r="BN1133" s="14" t="s">
        <v>5537</v>
      </c>
      <c r="BO1133" s="14" t="str">
        <f>_xlfn.XLOOKUP(B1133,'[4]cell downs 18042026 17h'!$B:$B,'[4]cell downs 18042026 17h'!$B:$B,"")</f>
        <v/>
      </c>
      <c r="BP1133" s="14" t="str">
        <f>_xlfn.XLOOKUP(B1133,'[5]Cells Huawei 19042026 15h'!$B:$B,'[5]Cells Huawei 19042026 15h'!$B:$B,"")</f>
        <v/>
      </c>
      <c r="BQ1133" s="9" t="str">
        <f>_xlfn.XLOOKUP(B1133,'[6]cells down 19042026 9H40'!$B:$B,'[6]cells down 19042026 9H40'!$B:$B,"")</f>
        <v/>
      </c>
      <c r="BR1133" s="9" t="s">
        <v>1010</v>
      </c>
      <c r="BS1133" s="9" t="s">
        <v>302</v>
      </c>
      <c r="BT1133" s="108"/>
    </row>
    <row r="1134" spans="1:72" s="9" customFormat="1" x14ac:dyDescent="0.35">
      <c r="A1134" s="1" t="s">
        <v>4769</v>
      </c>
      <c r="B1134" s="8" t="s">
        <v>4770</v>
      </c>
      <c r="C1134" s="3" t="str">
        <f>_xlfn.XLOOKUP(B1134,'[1]daily break down'!$D:$D,'[1]daily break down'!$E:$E,"")</f>
        <v>CENTRE</v>
      </c>
      <c r="D1134" s="1" t="s">
        <v>21</v>
      </c>
      <c r="E1134" s="1" t="s">
        <v>188</v>
      </c>
      <c r="F1134" s="3" t="s">
        <v>37</v>
      </c>
      <c r="G1134" s="1" t="s">
        <v>4769</v>
      </c>
      <c r="H1134" s="33" t="str">
        <f>_xlfn.XLOOKUP(B1134,[2]CALCULATION!$B:$B,[2]CALCULATION!$H:$H,"")</f>
        <v>NOKIA</v>
      </c>
      <c r="I1134" s="28">
        <v>0</v>
      </c>
      <c r="J1134" s="28">
        <v>0</v>
      </c>
      <c r="K1134" s="28">
        <v>0</v>
      </c>
      <c r="L1134" s="28">
        <v>0</v>
      </c>
      <c r="M1134" s="28">
        <v>0</v>
      </c>
      <c r="N1134" s="28">
        <v>0</v>
      </c>
      <c r="O1134" s="28">
        <v>0</v>
      </c>
      <c r="P1134" s="28">
        <v>0</v>
      </c>
      <c r="Q1134" s="28">
        <v>0</v>
      </c>
      <c r="R1134" s="28">
        <v>0</v>
      </c>
      <c r="S1134" s="93">
        <v>0</v>
      </c>
      <c r="T1134" s="93">
        <f>_xlfn.XLOOKUP(B1134,'[3]Nur des jours'!$B:$B,'[3]Nur des jours'!$U:$U,"")</f>
        <v>0</v>
      </c>
      <c r="U1134" s="93">
        <v>0</v>
      </c>
      <c r="V1134" s="93">
        <v>0</v>
      </c>
      <c r="W1134" s="93">
        <v>0</v>
      </c>
      <c r="X1134" s="93">
        <v>0</v>
      </c>
      <c r="Y1134" s="93">
        <v>0</v>
      </c>
      <c r="Z1134" s="93">
        <v>0</v>
      </c>
      <c r="AA1134" s="93">
        <v>0</v>
      </c>
      <c r="AB1134" s="93">
        <v>0</v>
      </c>
      <c r="AC1134" s="93">
        <f>_xlfn.XLOOKUP(B1134,'[3]Nur des jours'!$B:$B,'[3]Nur des jours'!$N:$N,"")</f>
        <v>0</v>
      </c>
      <c r="AD1134" s="93">
        <v>0</v>
      </c>
      <c r="AE1134" s="93">
        <v>0</v>
      </c>
      <c r="AF1134" s="93">
        <v>0</v>
      </c>
      <c r="AG1134" s="93"/>
      <c r="AH1134" s="93">
        <v>0</v>
      </c>
      <c r="AI1134" s="93">
        <v>0</v>
      </c>
      <c r="AJ1134" s="93">
        <v>0</v>
      </c>
      <c r="AK1134" s="93">
        <v>0</v>
      </c>
      <c r="AL1134" s="93">
        <v>0</v>
      </c>
      <c r="AM1134" s="49" t="s">
        <v>5559</v>
      </c>
      <c r="AN1134" s="49"/>
      <c r="AO1134" s="48" t="str" cm="1">
        <f t="array" ref="AO1134">IFERROR(_xlfn.IFS(
AQ1134="MPR ISSUE","PDH",
AQ1134="BSS Hardware Issue","BSS",
AQ1134="Sites strategiques, MLL, Pylone, etc.","ENVTECH",
AQ1134="AKTIVCO DEFAUT GE &amp; POWER Cabinet","AKTIVCO",
AQ1134="AKTIVCO Coupure ENEO &amp; Baisse de tension","AKTIVCO GRID ONLY",
AQ1134="Coupure ENEO &amp; Baisse de tension","IHS GRID ONLY",
AQ1134="Defaut GE &amp; POWER Cabinet","IHS",
AQ1134="Sharing","Partners",
AQ1134="Sites strategiques &amp; DataCenter","SST &amp; DC",
AQ1134="Exclu","Exclu",
AQ1134="SAT","SAT",
AQ1134="SPARE-ISSUE","SPARE-ISSUE",
AQ1134="Fiber CAmtel","TRANS_FO_CAMTEL",
AQ1134="Fiber AOF","Fiber AOF",
AQ1134="Projet OCM (HUAWEI)","TRAVAUX-HUAWEI",
AQ1134="Projet OCM (NOKIA)","TRAVAUX-NOKIA",
AQ1134="ACCESS-ISSUE","ACCESS-ISSUE",
AQ1134="Projet OCM (ZTE, NOKIA, autres projets)","TRAVAUX OCM",
AQ1134="No root CAuse","No root cause",
AQ1134="ODU HS","PDH",
AQ1134="IP &amp; VLAN","PDH",
AQ1134="Warehouse HUAWEI","SPARE-ISSUE",
AQ1134="SPARE-HS","SPARE-ISSUE",
AQ1134="Power Telco","BSS",AQ1134="no impacts","no impacts"
),"")</f>
        <v>No root cause</v>
      </c>
      <c r="AP1134" s="48" t="str" cm="1">
        <f t="array" ref="AP1134">IFERROR(_xlfn.IFS(
AQ1134="MPR ISSUE","TX ISSUE",
AQ1134="BSS Hardware Issue","RAN ISSUE",
AQ1134="Sites strategiques, MLL, Pylone, etc.","ENVTECH",
AQ1134="AKTIVCO DEFAUT GE &amp; POWER Cabinet","POWER ISSUE",
AQ1134="AKTIVCO Coupure ENEO &amp; Baisse de tension","POWER ISSUE",
AQ1134="Coupure ENEO &amp; Baisse de tension","POWER ISSUE",
AQ1134="Defaut GE &amp; POWER Cabinet","POWER ISSUE",
AQ1134="Sharing","POWER ISSUE",
AQ1134="Sites strategiques &amp; DataCenter","POWER ISSUE",
AQ1134="Exclu","Exclu",
AQ1134="SAT","TX ISSUE",
AQ1134="SPARE-ISSUE","SPARE-ISSUE",
AQ1134="Fiber CAmtel","TX ISSUE",
AQ1134="Fiber AOF","TX ISSUE",
AQ1134="Projet OCM (HUAWEI)","TRAVAUX-HUAWEI",
AQ1134="Projet OCM (NOKIA)","TRAVAUX -NOKIA",
AQ1134="ACCESS-ISSUE","ACCESS-ISSUE",
AQ1134="Projet OCM (ZTE, NOKIA, autres projets)","TRAVAUX OCM",
AQ1134="No root CAuse","No root cause",
AQ1134="ODU HS","TX ISSUE",
AQ1134="IP &amp; VLAN","TX ISSUE",
AQ1134="Warehouse HUAWEI","SPARE-ISSUE",
AQ1134="SPARE-HS","SPARE-ISSUE",
AQ1134="Power Telco","RAN ISSUE",AQ1134="no impacts","no impacts"
),"")</f>
        <v>No root cause</v>
      </c>
      <c r="AQ1134" s="67" t="s">
        <v>5344</v>
      </c>
      <c r="AR1134" s="48" t="str" cm="1">
        <f t="array" ref="AR1134">IFERROR(_xlfn.IFS(
AQ1134="MPR ISSUE","ACTIVE",
AQ1134="BSS Hardware Issue","ACTIVE",
AQ1134="Sites strategiques, MLL, Pylone, etc.","PASSIVE",
AQ1134="AKTIVCO DEFAUT GE &amp; POWER Cabinet","PASSIVE",
AQ1134="AKTIVCO Coupure ENEO &amp; Baisse de tension","PASSIVE",
AQ1134="Coupure ENEO &amp; Baisse de tension","PASSIVE",
AQ1134="Defaut GE &amp; POWER Cabinet","PASSIVE",
AQ1134="Sharing","PASSIVE",
AQ1134="Sites strategiques &amp; DataCenter","PASSIVE",
AQ1134="Exclu","Exclu",
AQ1134="SAT","ACTIVE",
AQ1134="SPARE-ISSUE","SPARE-ISSUE",
AQ1134="Fiber CAmtel","ACTIVE",
AQ1134="Fiber AOF","ACTIVE",
AQ1134="Projet OCM (HUAWEI)","PLANNED WORKS",
AQ1134="Projet OCM (NOKIA)","PLANNED WORKS",
AQ1134="ACCESS-ISSUE","ACCESS-ISSUE",
AQ1134="Projet OCM (ZTE, NOKIA, autres projets)","PLANNED WORKS",
AQ1134="No root CAuse","No root cause",
AQ1134="ODU HS","ACTIVE",
AQ1134="IP &amp; VLAN","ACTIVE",
AQ1134="Warehouse HUAWEI","SPARE-ISSUE",
AQ1134="SPARE-HS","SPARE-ISSUE",
AQ1134="Power Telco","ACTIVE", AQ1134="no impacts","no impacts"
),"")</f>
        <v>No root cause</v>
      </c>
      <c r="AS1134" s="92" t="s">
        <v>5537</v>
      </c>
      <c r="AT1134" s="98" t="s">
        <v>4770</v>
      </c>
      <c r="AV1134" s="17" t="s">
        <v>5537</v>
      </c>
      <c r="AW1134" s="7" t="s">
        <v>5537</v>
      </c>
      <c r="AX1134" s="6" t="s">
        <v>5537</v>
      </c>
      <c r="AY1134" s="7"/>
      <c r="AZ1134" s="3" t="s">
        <v>5537</v>
      </c>
      <c r="BA1134" s="18" t="s">
        <v>5537</v>
      </c>
      <c r="BB1134" s="18" t="s">
        <v>5537</v>
      </c>
      <c r="BC1134" s="18" t="s">
        <v>5537</v>
      </c>
      <c r="BD1134" s="18" t="s">
        <v>5537</v>
      </c>
      <c r="BE1134" s="18" t="s">
        <v>5537</v>
      </c>
      <c r="BF1134" s="18" t="s">
        <v>5537</v>
      </c>
      <c r="BG1134" s="18" t="s">
        <v>5537</v>
      </c>
      <c r="BH1134" s="18" t="s">
        <v>5537</v>
      </c>
      <c r="BI1134" s="18" t="s">
        <v>5537</v>
      </c>
      <c r="BJ1134" s="18" t="s">
        <v>5537</v>
      </c>
      <c r="BK1134" s="18" t="s">
        <v>5537</v>
      </c>
      <c r="BL1134" s="9" t="s">
        <v>5537</v>
      </c>
      <c r="BM1134" s="14" t="s">
        <v>5537</v>
      </c>
      <c r="BN1134" s="14" t="s">
        <v>5537</v>
      </c>
      <c r="BO1134" s="14" t="str">
        <f>_xlfn.XLOOKUP(B1134,'[4]cell downs 18042026 17h'!$B:$B,'[4]cell downs 18042026 17h'!$B:$B,"")</f>
        <v/>
      </c>
      <c r="BP1134" s="14" t="str">
        <f>_xlfn.XLOOKUP(B1134,'[5]Cells Huawei 19042026 15h'!$B:$B,'[5]Cells Huawei 19042026 15h'!$B:$B,"")</f>
        <v/>
      </c>
      <c r="BQ1134" s="9" t="str">
        <f>_xlfn.XLOOKUP(B1134,'[6]cells down 19042026 9H40'!$B:$B,'[6]cells down 19042026 9H40'!$B:$B,"")</f>
        <v/>
      </c>
      <c r="BR1134" s="9" t="s">
        <v>5537</v>
      </c>
      <c r="BS1134" s="9" t="s">
        <v>12</v>
      </c>
      <c r="BT1134" s="108"/>
    </row>
    <row r="1135" spans="1:72" s="9" customFormat="1" x14ac:dyDescent="0.35">
      <c r="A1135" s="1" t="s">
        <v>1048</v>
      </c>
      <c r="B1135" s="8" t="s">
        <v>1049</v>
      </c>
      <c r="C1135" s="3" t="str">
        <f>_xlfn.XLOOKUP(B1135,'[1]daily break down'!$D:$D,'[1]daily break down'!$E:$E,"")</f>
        <v>CENTRE</v>
      </c>
      <c r="D1135" s="1" t="s">
        <v>11</v>
      </c>
      <c r="E1135" s="1" t="s">
        <v>96</v>
      </c>
      <c r="F1135" s="3" t="s">
        <v>37</v>
      </c>
      <c r="G1135" s="1" t="s">
        <v>1050</v>
      </c>
      <c r="H1135" s="33" t="str">
        <f>_xlfn.XLOOKUP(B1135,[2]CALCULATION!$B:$B,[2]CALCULATION!$H:$H,"")</f>
        <v>NOKIA</v>
      </c>
      <c r="I1135" s="28">
        <v>1.7121675184699329E-3</v>
      </c>
      <c r="J1135" s="28">
        <v>0</v>
      </c>
      <c r="K1135" s="28">
        <v>0</v>
      </c>
      <c r="L1135" s="28">
        <v>0</v>
      </c>
      <c r="M1135" s="28">
        <v>2.6731191638337946E-2</v>
      </c>
      <c r="N1135" s="28">
        <v>0</v>
      </c>
      <c r="O1135" s="28">
        <v>2.4951504218943453E-2</v>
      </c>
      <c r="P1135" s="28">
        <v>9.6363076401558712E-3</v>
      </c>
      <c r="Q1135" s="28">
        <v>2.6752617476094621E-3</v>
      </c>
      <c r="R1135" s="28">
        <v>0</v>
      </c>
      <c r="S1135" s="93">
        <v>3.7453664466535548E-3</v>
      </c>
      <c r="T1135" s="93">
        <f>_xlfn.XLOOKUP(B1135,'[3]Nur des jours'!$B:$B,'[3]Nur des jours'!$U:$U,"")</f>
        <v>0</v>
      </c>
      <c r="U1135" s="93">
        <v>0</v>
      </c>
      <c r="V1135" s="93">
        <v>0</v>
      </c>
      <c r="W1135" s="93">
        <v>0</v>
      </c>
      <c r="X1135" s="93">
        <v>0</v>
      </c>
      <c r="Y1135" s="93">
        <v>1.6586622835179075E-3</v>
      </c>
      <c r="Z1135" s="93">
        <v>0</v>
      </c>
      <c r="AA1135" s="93">
        <v>0</v>
      </c>
      <c r="AB1135" s="93">
        <v>0</v>
      </c>
      <c r="AC1135" s="93">
        <f>_xlfn.XLOOKUP(B1135,'[3]Nur des jours'!$B:$B,'[3]Nur des jours'!$N:$N,"")</f>
        <v>0</v>
      </c>
      <c r="AD1135" s="93">
        <v>0</v>
      </c>
      <c r="AE1135" s="93">
        <v>0</v>
      </c>
      <c r="AF1135" s="93">
        <v>0</v>
      </c>
      <c r="AG1135" s="93"/>
      <c r="AH1135" s="93">
        <v>0</v>
      </c>
      <c r="AI1135" s="93">
        <v>0</v>
      </c>
      <c r="AJ1135" s="93">
        <v>0</v>
      </c>
      <c r="AK1135" s="93">
        <v>0</v>
      </c>
      <c r="AL1135" s="93">
        <v>0</v>
      </c>
      <c r="AM1135" s="49" t="s">
        <v>5559</v>
      </c>
      <c r="AN1135" s="49"/>
      <c r="AO1135" s="48" t="str" cm="1">
        <f t="array" ref="AO1135">IFERROR(_xlfn.IFS(
AQ1135="MPR ISSUE","PDH",
AQ1135="BSS Hardware Issue","BSS",
AQ1135="Sites strategiques, MLL, Pylone, etc.","ENVTECH",
AQ1135="AKTIVCO DEFAUT GE &amp; POWER Cabinet","AKTIVCO",
AQ1135="AKTIVCO Coupure ENEO &amp; Baisse de tension","AKTIVCO GRID ONLY",
AQ1135="Coupure ENEO &amp; Baisse de tension","IHS GRID ONLY",
AQ1135="Defaut GE &amp; POWER Cabinet","IHS",
AQ1135="Sharing","Partners",
AQ1135="Sites strategiques &amp; DataCenter","SST &amp; DC",
AQ1135="Exclu","Exclu",
AQ1135="SAT","SAT",
AQ1135="SPARE-ISSUE","SPARE-ISSUE",
AQ1135="Fiber CAmtel","TRANS_FO_CAMTEL",
AQ1135="Fiber AOF","Fiber AOF",
AQ1135="Projet OCM (HUAWEI)","TRAVAUX-HUAWEI",
AQ1135="Projet OCM (NOKIA)","TRAVAUX-NOKIA",
AQ1135="ACCESS-ISSUE","ACCESS-ISSUE",
AQ1135="Projet OCM (ZTE, NOKIA, autres projets)","TRAVAUX OCM",
AQ1135="No root CAuse","No root cause",
AQ1135="ODU HS","PDH",
AQ1135="IP &amp; VLAN","PDH",
AQ1135="Warehouse HUAWEI","SPARE-ISSUE",
AQ1135="SPARE-HS","SPARE-ISSUE",
AQ1135="Power Telco","BSS",AQ1135="no impacts","no impacts"
),"")</f>
        <v>No root cause</v>
      </c>
      <c r="AP1135" s="48" t="str" cm="1">
        <f t="array" ref="AP1135">IFERROR(_xlfn.IFS(
AQ1135="MPR ISSUE","TX ISSUE",
AQ1135="BSS Hardware Issue","RAN ISSUE",
AQ1135="Sites strategiques, MLL, Pylone, etc.","ENVTECH",
AQ1135="AKTIVCO DEFAUT GE &amp; POWER Cabinet","POWER ISSUE",
AQ1135="AKTIVCO Coupure ENEO &amp; Baisse de tension","POWER ISSUE",
AQ1135="Coupure ENEO &amp; Baisse de tension","POWER ISSUE",
AQ1135="Defaut GE &amp; POWER Cabinet","POWER ISSUE",
AQ1135="Sharing","POWER ISSUE",
AQ1135="Sites strategiques &amp; DataCenter","POWER ISSUE",
AQ1135="Exclu","Exclu",
AQ1135="SAT","TX ISSUE",
AQ1135="SPARE-ISSUE","SPARE-ISSUE",
AQ1135="Fiber CAmtel","TX ISSUE",
AQ1135="Fiber AOF","TX ISSUE",
AQ1135="Projet OCM (HUAWEI)","TRAVAUX-HUAWEI",
AQ1135="Projet OCM (NOKIA)","TRAVAUX -NOKIA",
AQ1135="ACCESS-ISSUE","ACCESS-ISSUE",
AQ1135="Projet OCM (ZTE, NOKIA, autres projets)","TRAVAUX OCM",
AQ1135="No root CAuse","No root cause",
AQ1135="ODU HS","TX ISSUE",
AQ1135="IP &amp; VLAN","TX ISSUE",
AQ1135="Warehouse HUAWEI","SPARE-ISSUE",
AQ1135="SPARE-HS","SPARE-ISSUE",
AQ1135="Power Telco","RAN ISSUE",AQ1135="no impacts","no impacts"
),"")</f>
        <v>No root cause</v>
      </c>
      <c r="AQ1135" s="127" t="s">
        <v>5344</v>
      </c>
      <c r="AR1135" s="48" t="str" cm="1">
        <f t="array" ref="AR1135">IFERROR(_xlfn.IFS(
AQ1135="MPR ISSUE","ACTIVE",
AQ1135="BSS Hardware Issue","ACTIVE",
AQ1135="Sites strategiques, MLL, Pylone, etc.","PASSIVE",
AQ1135="AKTIVCO DEFAUT GE &amp; POWER Cabinet","PASSIVE",
AQ1135="AKTIVCO Coupure ENEO &amp; Baisse de tension","PASSIVE",
AQ1135="Coupure ENEO &amp; Baisse de tension","PASSIVE",
AQ1135="Defaut GE &amp; POWER Cabinet","PASSIVE",
AQ1135="Sharing","PASSIVE",
AQ1135="Sites strategiques &amp; DataCenter","PASSIVE",
AQ1135="Exclu","Exclu",
AQ1135="SAT","ACTIVE",
AQ1135="SPARE-ISSUE","SPARE-ISSUE",
AQ1135="Fiber CAmtel","ACTIVE",
AQ1135="Fiber AOF","ACTIVE",
AQ1135="Projet OCM (HUAWEI)","PLANNED WORKS",
AQ1135="Projet OCM (NOKIA)","PLANNED WORKS",
AQ1135="ACCESS-ISSUE","ACCESS-ISSUE",
AQ1135="Projet OCM (ZTE, NOKIA, autres projets)","PLANNED WORKS",
AQ1135="No root CAuse","No root cause",
AQ1135="ODU HS","ACTIVE",
AQ1135="IP &amp; VLAN","ACTIVE",
AQ1135="Warehouse HUAWEI","SPARE-ISSUE",
AQ1135="SPARE-HS","SPARE-ISSUE",
AQ1135="Power Telco","ACTIVE", AQ1135="no impacts","no impacts"
),"")</f>
        <v>No root cause</v>
      </c>
      <c r="AS1135" s="92" t="s">
        <v>5537</v>
      </c>
      <c r="AT1135" s="98" t="s">
        <v>1049</v>
      </c>
      <c r="AV1135" s="17" t="s">
        <v>5537</v>
      </c>
      <c r="AW1135" s="7" t="s">
        <v>5537</v>
      </c>
      <c r="AX1135" s="6" t="s">
        <v>5537</v>
      </c>
      <c r="AY1135" s="7"/>
      <c r="AZ1135" s="3" t="s">
        <v>5537</v>
      </c>
      <c r="BA1135" s="18" t="s">
        <v>5537</v>
      </c>
      <c r="BB1135" s="18" t="s">
        <v>5537</v>
      </c>
      <c r="BC1135" s="18" t="s">
        <v>5537</v>
      </c>
      <c r="BD1135" s="18" t="s">
        <v>5537</v>
      </c>
      <c r="BE1135" s="18" t="s">
        <v>5537</v>
      </c>
      <c r="BF1135" s="18" t="s">
        <v>5537</v>
      </c>
      <c r="BG1135" s="18" t="s">
        <v>5537</v>
      </c>
      <c r="BH1135" s="18" t="s">
        <v>5537</v>
      </c>
      <c r="BI1135" s="18" t="s">
        <v>5537</v>
      </c>
      <c r="BJ1135" s="18" t="s">
        <v>5537</v>
      </c>
      <c r="BK1135" s="18" t="s">
        <v>5537</v>
      </c>
      <c r="BL1135" s="9" t="s">
        <v>5537</v>
      </c>
      <c r="BM1135" s="14" t="s">
        <v>5537</v>
      </c>
      <c r="BN1135" s="14" t="s">
        <v>5537</v>
      </c>
      <c r="BO1135" s="14" t="str">
        <f>_xlfn.XLOOKUP(B1135,'[4]cell downs 18042026 17h'!$B:$B,'[4]cell downs 18042026 17h'!$B:$B,"")</f>
        <v/>
      </c>
      <c r="BP1135" s="14" t="str">
        <f>_xlfn.XLOOKUP(B1135,'[5]Cells Huawei 19042026 15h'!$B:$B,'[5]Cells Huawei 19042026 15h'!$B:$B,"")</f>
        <v/>
      </c>
      <c r="BQ1135" s="9" t="str">
        <f>_xlfn.XLOOKUP(B1135,'[6]cells down 19042026 9H40'!$B:$B,'[6]cells down 19042026 9H40'!$B:$B,"")</f>
        <v/>
      </c>
      <c r="BR1135" s="9" t="s">
        <v>1049</v>
      </c>
      <c r="BS1135" s="9" t="s">
        <v>12</v>
      </c>
      <c r="BT1135" s="108"/>
    </row>
    <row r="1136" spans="1:72" s="9" customFormat="1" x14ac:dyDescent="0.35">
      <c r="A1136" s="1" t="s">
        <v>4783</v>
      </c>
      <c r="B1136" s="8" t="s">
        <v>4784</v>
      </c>
      <c r="C1136" s="3" t="str">
        <f>_xlfn.XLOOKUP(B1136,'[1]daily break down'!$D:$D,'[1]daily break down'!$E:$E,"")</f>
        <v>CENTRE</v>
      </c>
      <c r="D1136" s="1" t="s">
        <v>11</v>
      </c>
      <c r="E1136" s="1" t="s">
        <v>12</v>
      </c>
      <c r="F1136" s="3" t="s">
        <v>37</v>
      </c>
      <c r="G1136" s="1" t="s">
        <v>4769</v>
      </c>
      <c r="H1136" s="33" t="str">
        <f>_xlfn.XLOOKUP(B1136,[2]CALCULATION!$B:$B,[2]CALCULATION!$H:$H,"")</f>
        <v>NOKIA</v>
      </c>
      <c r="I1136" s="28">
        <v>0</v>
      </c>
      <c r="J1136" s="28">
        <v>0</v>
      </c>
      <c r="K1136" s="28">
        <v>0</v>
      </c>
      <c r="L1136" s="28">
        <v>0</v>
      </c>
      <c r="M1136" s="28">
        <v>0</v>
      </c>
      <c r="N1136" s="28">
        <v>0</v>
      </c>
      <c r="O1136" s="28">
        <v>0</v>
      </c>
      <c r="P1136" s="28">
        <v>0</v>
      </c>
      <c r="Q1136" s="28">
        <v>0</v>
      </c>
      <c r="R1136" s="28">
        <v>0</v>
      </c>
      <c r="S1136" s="93">
        <v>0</v>
      </c>
      <c r="T1136" s="93">
        <f>_xlfn.XLOOKUP(B1136,'[3]Nur des jours'!$B:$B,'[3]Nur des jours'!$U:$U,"")</f>
        <v>0</v>
      </c>
      <c r="U1136" s="93">
        <v>0</v>
      </c>
      <c r="V1136" s="93">
        <v>0</v>
      </c>
      <c r="W1136" s="93">
        <v>0</v>
      </c>
      <c r="X1136" s="93">
        <v>0</v>
      </c>
      <c r="Y1136" s="93">
        <v>0</v>
      </c>
      <c r="Z1136" s="93">
        <v>0</v>
      </c>
      <c r="AA1136" s="93">
        <v>0</v>
      </c>
      <c r="AB1136" s="93">
        <v>0</v>
      </c>
      <c r="AC1136" s="93">
        <f>_xlfn.XLOOKUP(B1136,'[3]Nur des jours'!$B:$B,'[3]Nur des jours'!$N:$N,"")</f>
        <v>0</v>
      </c>
      <c r="AD1136" s="93">
        <v>0</v>
      </c>
      <c r="AE1136" s="93">
        <v>0</v>
      </c>
      <c r="AF1136" s="93">
        <v>0</v>
      </c>
      <c r="AG1136" s="93"/>
      <c r="AH1136" s="93">
        <v>0</v>
      </c>
      <c r="AI1136" s="93">
        <v>0</v>
      </c>
      <c r="AJ1136" s="93">
        <v>0</v>
      </c>
      <c r="AK1136" s="93">
        <v>0</v>
      </c>
      <c r="AL1136" s="93">
        <v>0</v>
      </c>
      <c r="AM1136" s="49" t="s">
        <v>5559</v>
      </c>
      <c r="AN1136" s="49"/>
      <c r="AO1136" s="48" t="str" cm="1">
        <f t="array" ref="AO1136">IFERROR(_xlfn.IFS(
AQ1136="MPR ISSUE","PDH",
AQ1136="BSS Hardware Issue","BSS",
AQ1136="Sites strategiques, MLL, Pylone, etc.","ENVTECH",
AQ1136="AKTIVCO DEFAUT GE &amp; POWER Cabinet","AKTIVCO",
AQ1136="AKTIVCO Coupure ENEO &amp; Baisse de tension","AKTIVCO GRID ONLY",
AQ1136="Coupure ENEO &amp; Baisse de tension","IHS GRID ONLY",
AQ1136="Defaut GE &amp; POWER Cabinet","IHS",
AQ1136="Sharing","Partners",
AQ1136="Sites strategiques &amp; DataCenter","SST &amp; DC",
AQ1136="Exclu","Exclu",
AQ1136="SAT","SAT",
AQ1136="SPARE-ISSUE","SPARE-ISSUE",
AQ1136="Fiber CAmtel","TRANS_FO_CAMTEL",
AQ1136="Fiber AOF","Fiber AOF",
AQ1136="Projet OCM (HUAWEI)","TRAVAUX-HUAWEI",
AQ1136="Projet OCM (NOKIA)","TRAVAUX-NOKIA",
AQ1136="ACCESS-ISSUE","ACCESS-ISSUE",
AQ1136="Projet OCM (ZTE, NOKIA, autres projets)","TRAVAUX OCM",
AQ1136="No root CAuse","No root cause",
AQ1136="ODU HS","PDH",
AQ1136="IP &amp; VLAN","PDH",
AQ1136="Warehouse HUAWEI","SPARE-ISSUE",
AQ1136="SPARE-HS","SPARE-ISSUE",
AQ1136="Power Telco","BSS",AQ1136="no impacts","no impacts"
),"")</f>
        <v>No root cause</v>
      </c>
      <c r="AP1136" s="48" t="str" cm="1">
        <f t="array" ref="AP1136">IFERROR(_xlfn.IFS(
AQ1136="MPR ISSUE","TX ISSUE",
AQ1136="BSS Hardware Issue","RAN ISSUE",
AQ1136="Sites strategiques, MLL, Pylone, etc.","ENVTECH",
AQ1136="AKTIVCO DEFAUT GE &amp; POWER Cabinet","POWER ISSUE",
AQ1136="AKTIVCO Coupure ENEO &amp; Baisse de tension","POWER ISSUE",
AQ1136="Coupure ENEO &amp; Baisse de tension","POWER ISSUE",
AQ1136="Defaut GE &amp; POWER Cabinet","POWER ISSUE",
AQ1136="Sharing","POWER ISSUE",
AQ1136="Sites strategiques &amp; DataCenter","POWER ISSUE",
AQ1136="Exclu","Exclu",
AQ1136="SAT","TX ISSUE",
AQ1136="SPARE-ISSUE","SPARE-ISSUE",
AQ1136="Fiber CAmtel","TX ISSUE",
AQ1136="Fiber AOF","TX ISSUE",
AQ1136="Projet OCM (HUAWEI)","TRAVAUX-HUAWEI",
AQ1136="Projet OCM (NOKIA)","TRAVAUX -NOKIA",
AQ1136="ACCESS-ISSUE","ACCESS-ISSUE",
AQ1136="Projet OCM (ZTE, NOKIA, autres projets)","TRAVAUX OCM",
AQ1136="No root CAuse","No root cause",
AQ1136="ODU HS","TX ISSUE",
AQ1136="IP &amp; VLAN","TX ISSUE",
AQ1136="Warehouse HUAWEI","SPARE-ISSUE",
AQ1136="SPARE-HS","SPARE-ISSUE",
AQ1136="Power Telco","RAN ISSUE",AQ1136="no impacts","no impacts"
),"")</f>
        <v>No root cause</v>
      </c>
      <c r="AQ1136" s="127" t="s">
        <v>5344</v>
      </c>
      <c r="AR1136" s="48" t="str" cm="1">
        <f t="array" ref="AR1136">IFERROR(_xlfn.IFS(
AQ1136="MPR ISSUE","ACTIVE",
AQ1136="BSS Hardware Issue","ACTIVE",
AQ1136="Sites strategiques, MLL, Pylone, etc.","PASSIVE",
AQ1136="AKTIVCO DEFAUT GE &amp; POWER Cabinet","PASSIVE",
AQ1136="AKTIVCO Coupure ENEO &amp; Baisse de tension","PASSIVE",
AQ1136="Coupure ENEO &amp; Baisse de tension","PASSIVE",
AQ1136="Defaut GE &amp; POWER Cabinet","PASSIVE",
AQ1136="Sharing","PASSIVE",
AQ1136="Sites strategiques &amp; DataCenter","PASSIVE",
AQ1136="Exclu","Exclu",
AQ1136="SAT","ACTIVE",
AQ1136="SPARE-ISSUE","SPARE-ISSUE",
AQ1136="Fiber CAmtel","ACTIVE",
AQ1136="Fiber AOF","ACTIVE",
AQ1136="Projet OCM (HUAWEI)","PLANNED WORKS",
AQ1136="Projet OCM (NOKIA)","PLANNED WORKS",
AQ1136="ACCESS-ISSUE","ACCESS-ISSUE",
AQ1136="Projet OCM (ZTE, NOKIA, autres projets)","PLANNED WORKS",
AQ1136="No root CAuse","No root cause",
AQ1136="ODU HS","ACTIVE",
AQ1136="IP &amp; VLAN","ACTIVE",
AQ1136="Warehouse HUAWEI","SPARE-ISSUE",
AQ1136="SPARE-HS","SPARE-ISSUE",
AQ1136="Power Telco","ACTIVE", AQ1136="no impacts","no impacts"
),"")</f>
        <v>No root cause</v>
      </c>
      <c r="AS1136" s="92" t="s">
        <v>5537</v>
      </c>
      <c r="AT1136" s="98" t="s">
        <v>4784</v>
      </c>
      <c r="AV1136" s="17" t="s">
        <v>5537</v>
      </c>
      <c r="AW1136" s="7" t="s">
        <v>5537</v>
      </c>
      <c r="AX1136" s="6" t="s">
        <v>5537</v>
      </c>
      <c r="AY1136" s="7"/>
      <c r="AZ1136" s="3" t="s">
        <v>5537</v>
      </c>
      <c r="BA1136" s="18" t="s">
        <v>5537</v>
      </c>
      <c r="BB1136" s="18" t="s">
        <v>5537</v>
      </c>
      <c r="BC1136" s="18" t="s">
        <v>5537</v>
      </c>
      <c r="BD1136" s="18" t="s">
        <v>5537</v>
      </c>
      <c r="BE1136" s="18" t="s">
        <v>5537</v>
      </c>
      <c r="BF1136" s="18" t="s">
        <v>5537</v>
      </c>
      <c r="BG1136" s="18" t="s">
        <v>5537</v>
      </c>
      <c r="BH1136" s="18" t="s">
        <v>5537</v>
      </c>
      <c r="BI1136" s="18" t="s">
        <v>5537</v>
      </c>
      <c r="BJ1136" s="18" t="s">
        <v>5537</v>
      </c>
      <c r="BK1136" s="18" t="s">
        <v>5537</v>
      </c>
      <c r="BL1136" s="9" t="s">
        <v>5537</v>
      </c>
      <c r="BM1136" s="14" t="s">
        <v>5537</v>
      </c>
      <c r="BN1136" s="14" t="s">
        <v>5537</v>
      </c>
      <c r="BO1136" s="14" t="str">
        <f>_xlfn.XLOOKUP(B1136,'[4]cell downs 18042026 17h'!$B:$B,'[4]cell downs 18042026 17h'!$B:$B,"")</f>
        <v/>
      </c>
      <c r="BP1136" s="14" t="str">
        <f>_xlfn.XLOOKUP(B1136,'[5]Cells Huawei 19042026 15h'!$B:$B,'[5]Cells Huawei 19042026 15h'!$B:$B,"")</f>
        <v/>
      </c>
      <c r="BQ1136" s="9" t="str">
        <f>_xlfn.XLOOKUP(B1136,'[6]cells down 19042026 9H40'!$B:$B,'[6]cells down 19042026 9H40'!$B:$B,"")</f>
        <v/>
      </c>
      <c r="BR1136" s="9" t="s">
        <v>4784</v>
      </c>
      <c r="BS1136" s="9" t="s">
        <v>5537</v>
      </c>
      <c r="BT1136" s="108"/>
    </row>
    <row r="1137" spans="1:72" s="9" customFormat="1" x14ac:dyDescent="0.35">
      <c r="A1137" s="1" t="s">
        <v>1535</v>
      </c>
      <c r="B1137" s="8" t="s">
        <v>1536</v>
      </c>
      <c r="C1137" s="3" t="str">
        <f>_xlfn.XLOOKUP(B1137,'[1]daily break down'!$D:$D,'[1]daily break down'!$E:$E,"")</f>
        <v>CENTRE</v>
      </c>
      <c r="D1137" s="1" t="s">
        <v>11</v>
      </c>
      <c r="E1137" s="1" t="s">
        <v>96</v>
      </c>
      <c r="F1137" s="3" t="s">
        <v>37</v>
      </c>
      <c r="G1137" s="1" t="s">
        <v>1537</v>
      </c>
      <c r="H1137" s="33" t="str">
        <f>_xlfn.XLOOKUP(B1137,[2]CALCULATION!$B:$B,[2]CALCULATION!$H:$H,"")</f>
        <v>NOKIA</v>
      </c>
      <c r="I1137" s="28">
        <v>0</v>
      </c>
      <c r="J1137" s="28">
        <v>0</v>
      </c>
      <c r="K1137" s="28">
        <v>0</v>
      </c>
      <c r="L1137" s="28">
        <v>0</v>
      </c>
      <c r="M1137" s="28">
        <v>0</v>
      </c>
      <c r="N1137" s="28">
        <v>0</v>
      </c>
      <c r="O1137" s="28">
        <v>0</v>
      </c>
      <c r="P1137" s="28">
        <v>0</v>
      </c>
      <c r="Q1137" s="28">
        <v>0</v>
      </c>
      <c r="R1137" s="28">
        <v>0</v>
      </c>
      <c r="S1137" s="93">
        <v>0</v>
      </c>
      <c r="T1137" s="93">
        <f>_xlfn.XLOOKUP(B1137,'[3]Nur des jours'!$B:$B,'[3]Nur des jours'!$U:$U,"")</f>
        <v>0</v>
      </c>
      <c r="U1137" s="93">
        <v>0.57666213792550824</v>
      </c>
      <c r="V1137" s="93">
        <v>0</v>
      </c>
      <c r="W1137" s="93">
        <v>0</v>
      </c>
      <c r="X1137" s="93">
        <v>0</v>
      </c>
      <c r="Y1137" s="93">
        <v>1.5216710469619013</v>
      </c>
      <c r="Z1137" s="93">
        <v>6.1628399722628862</v>
      </c>
      <c r="AA1137" s="93">
        <v>3.1365780115917339</v>
      </c>
      <c r="AB1137" s="93">
        <v>0</v>
      </c>
      <c r="AC1137" s="93">
        <f>_xlfn.XLOOKUP(B1137,'[3]Nur des jours'!$B:$B,'[3]Nur des jours'!$N:$N,"")</f>
        <v>0</v>
      </c>
      <c r="AD1137" s="93">
        <v>0</v>
      </c>
      <c r="AE1137" s="93">
        <v>0</v>
      </c>
      <c r="AF1137" s="93">
        <v>0</v>
      </c>
      <c r="AG1137" s="93"/>
      <c r="AH1137" s="93">
        <v>0</v>
      </c>
      <c r="AI1137" s="93">
        <v>0</v>
      </c>
      <c r="AJ1137" s="93">
        <v>0</v>
      </c>
      <c r="AK1137" s="93">
        <v>0</v>
      </c>
      <c r="AL1137" s="93">
        <v>0</v>
      </c>
      <c r="AM1137" s="49" t="s">
        <v>5559</v>
      </c>
      <c r="AN1137" s="49"/>
      <c r="AO1137" s="48" t="str" cm="1">
        <f t="array" ref="AO1137">IFERROR(_xlfn.IFS(
AQ1137="MPR ISSUE","PDH",
AQ1137="BSS Hardware Issue","BSS",
AQ1137="Sites strategiques, MLL, Pylone, etc.","ENVTECH",
AQ1137="AKTIVCO DEFAUT GE &amp; POWER Cabinet","AKTIVCO",
AQ1137="AKTIVCO Coupure ENEO &amp; Baisse de tension","AKTIVCO GRID ONLY",
AQ1137="Coupure ENEO &amp; Baisse de tension","IHS GRID ONLY",
AQ1137="Defaut GE &amp; POWER Cabinet","IHS",
AQ1137="Sharing","Partners",
AQ1137="Sites strategiques &amp; DataCenter","SST &amp; DC",
AQ1137="Exclu","Exclu",
AQ1137="SAT","SAT",
AQ1137="SPARE-ISSUE","SPARE-ISSUE",
AQ1137="Fiber CAmtel","TRANS_FO_CAMTEL",
AQ1137="Fiber AOF","Fiber AOF",
AQ1137="Projet OCM (HUAWEI)","TRAVAUX-HUAWEI",
AQ1137="Projet OCM (NOKIA)","TRAVAUX-NOKIA",
AQ1137="ACCESS-ISSUE","ACCESS-ISSUE",
AQ1137="Projet OCM (ZTE, NOKIA, autres projets)","TRAVAUX OCM",
AQ1137="No root CAuse","No root cause",
AQ1137="ODU HS","PDH",
AQ1137="IP &amp; VLAN","PDH",
AQ1137="Warehouse HUAWEI","SPARE-ISSUE",
AQ1137="SPARE-HS","SPARE-ISSUE",
AQ1137="Power Telco","BSS",AQ1137="no impacts","no impacts"
),"")</f>
        <v>No root cause</v>
      </c>
      <c r="AP1137" s="48" t="str" cm="1">
        <f t="array" ref="AP1137">IFERROR(_xlfn.IFS(
AQ1137="MPR ISSUE","TX ISSUE",
AQ1137="BSS Hardware Issue","RAN ISSUE",
AQ1137="Sites strategiques, MLL, Pylone, etc.","ENVTECH",
AQ1137="AKTIVCO DEFAUT GE &amp; POWER Cabinet","POWER ISSUE",
AQ1137="AKTIVCO Coupure ENEO &amp; Baisse de tension","POWER ISSUE",
AQ1137="Coupure ENEO &amp; Baisse de tension","POWER ISSUE",
AQ1137="Defaut GE &amp; POWER Cabinet","POWER ISSUE",
AQ1137="Sharing","POWER ISSUE",
AQ1137="Sites strategiques &amp; DataCenter","POWER ISSUE",
AQ1137="Exclu","Exclu",
AQ1137="SAT","TX ISSUE",
AQ1137="SPARE-ISSUE","SPARE-ISSUE",
AQ1137="Fiber CAmtel","TX ISSUE",
AQ1137="Fiber AOF","TX ISSUE",
AQ1137="Projet OCM (HUAWEI)","TRAVAUX-HUAWEI",
AQ1137="Projet OCM (NOKIA)","TRAVAUX -NOKIA",
AQ1137="ACCESS-ISSUE","ACCESS-ISSUE",
AQ1137="Projet OCM (ZTE, NOKIA, autres projets)","TRAVAUX OCM",
AQ1137="No root CAuse","No root cause",
AQ1137="ODU HS","TX ISSUE",
AQ1137="IP &amp; VLAN","TX ISSUE",
AQ1137="Warehouse HUAWEI","SPARE-ISSUE",
AQ1137="SPARE-HS","SPARE-ISSUE",
AQ1137="Power Telco","RAN ISSUE",AQ1137="no impacts","no impacts"
),"")</f>
        <v>No root cause</v>
      </c>
      <c r="AQ1137" s="127" t="s">
        <v>5344</v>
      </c>
      <c r="AR1137" s="48" t="str" cm="1">
        <f t="array" ref="AR1137">IFERROR(_xlfn.IFS(
AQ1137="MPR ISSUE","ACTIVE",
AQ1137="BSS Hardware Issue","ACTIVE",
AQ1137="Sites strategiques, MLL, Pylone, etc.","PASSIVE",
AQ1137="AKTIVCO DEFAUT GE &amp; POWER Cabinet","PASSIVE",
AQ1137="AKTIVCO Coupure ENEO &amp; Baisse de tension","PASSIVE",
AQ1137="Coupure ENEO &amp; Baisse de tension","PASSIVE",
AQ1137="Defaut GE &amp; POWER Cabinet","PASSIVE",
AQ1137="Sharing","PASSIVE",
AQ1137="Sites strategiques &amp; DataCenter","PASSIVE",
AQ1137="Exclu","Exclu",
AQ1137="SAT","ACTIVE",
AQ1137="SPARE-ISSUE","SPARE-ISSUE",
AQ1137="Fiber CAmtel","ACTIVE",
AQ1137="Fiber AOF","ACTIVE",
AQ1137="Projet OCM (HUAWEI)","PLANNED WORKS",
AQ1137="Projet OCM (NOKIA)","PLANNED WORKS",
AQ1137="ACCESS-ISSUE","ACCESS-ISSUE",
AQ1137="Projet OCM (ZTE, NOKIA, autres projets)","PLANNED WORKS",
AQ1137="No root CAuse","No root cause",
AQ1137="ODU HS","ACTIVE",
AQ1137="IP &amp; VLAN","ACTIVE",
AQ1137="Warehouse HUAWEI","SPARE-ISSUE",
AQ1137="SPARE-HS","SPARE-ISSUE",
AQ1137="Power Telco","ACTIVE", AQ1137="no impacts","no impacts"
),"")</f>
        <v>No root cause</v>
      </c>
      <c r="AS1137" s="92" t="s">
        <v>5537</v>
      </c>
      <c r="AT1137" s="98" t="s">
        <v>1536</v>
      </c>
      <c r="AV1137" s="17" t="s">
        <v>5537</v>
      </c>
      <c r="AW1137" s="7" t="s">
        <v>5537</v>
      </c>
      <c r="AX1137" s="6" t="s">
        <v>5537</v>
      </c>
      <c r="AY1137" s="7"/>
      <c r="AZ1137" s="3" t="s">
        <v>5537</v>
      </c>
      <c r="BA1137" s="18" t="s">
        <v>5537</v>
      </c>
      <c r="BB1137" s="18" t="s">
        <v>5537</v>
      </c>
      <c r="BC1137" s="18" t="s">
        <v>5537</v>
      </c>
      <c r="BD1137" s="18" t="s">
        <v>5537</v>
      </c>
      <c r="BE1137" s="18" t="s">
        <v>5537</v>
      </c>
      <c r="BF1137" s="18" t="s">
        <v>5537</v>
      </c>
      <c r="BG1137" s="18" t="s">
        <v>5537</v>
      </c>
      <c r="BH1137" s="18" t="s">
        <v>5537</v>
      </c>
      <c r="BI1137" s="18" t="s">
        <v>5537</v>
      </c>
      <c r="BJ1137" s="18" t="s">
        <v>5537</v>
      </c>
      <c r="BK1137" s="18" t="s">
        <v>5537</v>
      </c>
      <c r="BL1137" s="9" t="s">
        <v>5537</v>
      </c>
      <c r="BM1137" s="14" t="s">
        <v>5537</v>
      </c>
      <c r="BN1137" s="14" t="s">
        <v>5537</v>
      </c>
      <c r="BO1137" s="14" t="str">
        <f>_xlfn.XLOOKUP(B1137,'[4]cell downs 18042026 17h'!$B:$B,'[4]cell downs 18042026 17h'!$B:$B,"")</f>
        <v/>
      </c>
      <c r="BP1137" s="14" t="str">
        <f>_xlfn.XLOOKUP(B1137,'[5]Cells Huawei 19042026 15h'!$B:$B,'[5]Cells Huawei 19042026 15h'!$B:$B,"")</f>
        <v/>
      </c>
      <c r="BQ1137" s="9" t="str">
        <f>_xlfn.XLOOKUP(B1137,'[6]cells down 19042026 9H40'!$B:$B,'[6]cells down 19042026 9H40'!$B:$B,"")</f>
        <v/>
      </c>
      <c r="BR1137" s="9" t="s">
        <v>1536</v>
      </c>
      <c r="BS1137" s="9" t="s">
        <v>5579</v>
      </c>
      <c r="BT1137" s="108"/>
    </row>
    <row r="1138" spans="1:72" s="9" customFormat="1" x14ac:dyDescent="0.35">
      <c r="A1138" s="1" t="s">
        <v>4800</v>
      </c>
      <c r="B1138" s="8" t="s">
        <v>4801</v>
      </c>
      <c r="C1138" s="3" t="str">
        <f>_xlfn.XLOOKUP(B1138,'[1]daily break down'!$D:$D,'[1]daily break down'!$E:$E,"")</f>
        <v>CENTRE</v>
      </c>
      <c r="D1138" s="1" t="s">
        <v>21</v>
      </c>
      <c r="E1138" s="1" t="s">
        <v>122</v>
      </c>
      <c r="F1138" s="3" t="s">
        <v>37</v>
      </c>
      <c r="G1138" s="1" t="s">
        <v>4802</v>
      </c>
      <c r="H1138" s="33" t="str">
        <f>_xlfn.XLOOKUP(B1138,[2]CALCULATION!$B:$B,[2]CALCULATION!$H:$H,"")</f>
        <v>NOKIA</v>
      </c>
      <c r="I1138" s="28">
        <v>0</v>
      </c>
      <c r="J1138" s="28">
        <v>0</v>
      </c>
      <c r="K1138" s="28">
        <v>0</v>
      </c>
      <c r="L1138" s="28">
        <v>0</v>
      </c>
      <c r="M1138" s="28">
        <v>0</v>
      </c>
      <c r="N1138" s="28">
        <v>0</v>
      </c>
      <c r="O1138" s="28">
        <v>0</v>
      </c>
      <c r="P1138" s="28">
        <v>0</v>
      </c>
      <c r="Q1138" s="28">
        <v>0</v>
      </c>
      <c r="R1138" s="28">
        <v>0</v>
      </c>
      <c r="S1138" s="93">
        <v>0</v>
      </c>
      <c r="T1138" s="93">
        <f>_xlfn.XLOOKUP(B1138,'[3]Nur des jours'!$B:$B,'[3]Nur des jours'!$U:$U,"")</f>
        <v>0</v>
      </c>
      <c r="U1138" s="93">
        <v>0</v>
      </c>
      <c r="V1138" s="93">
        <v>0</v>
      </c>
      <c r="W1138" s="93">
        <v>0</v>
      </c>
      <c r="X1138" s="93">
        <v>0</v>
      </c>
      <c r="Y1138" s="93">
        <v>0</v>
      </c>
      <c r="Z1138" s="93">
        <v>0</v>
      </c>
      <c r="AA1138" s="93">
        <v>0</v>
      </c>
      <c r="AB1138" s="93">
        <v>0</v>
      </c>
      <c r="AC1138" s="93">
        <f>_xlfn.XLOOKUP(B1138,'[3]Nur des jours'!$B:$B,'[3]Nur des jours'!$N:$N,"")</f>
        <v>0</v>
      </c>
      <c r="AD1138" s="93">
        <v>0</v>
      </c>
      <c r="AE1138" s="93">
        <v>0</v>
      </c>
      <c r="AF1138" s="93">
        <v>0</v>
      </c>
      <c r="AG1138" s="93"/>
      <c r="AH1138" s="93">
        <v>0</v>
      </c>
      <c r="AI1138" s="93">
        <v>0</v>
      </c>
      <c r="AJ1138" s="93">
        <v>0</v>
      </c>
      <c r="AK1138" s="93">
        <v>0</v>
      </c>
      <c r="AL1138" s="93">
        <v>0</v>
      </c>
      <c r="AM1138" s="49" t="s">
        <v>5559</v>
      </c>
      <c r="AN1138" s="49"/>
      <c r="AO1138" s="48" t="str" cm="1">
        <f t="array" ref="AO1138">IFERROR(_xlfn.IFS(
AQ1138="MPR ISSUE","PDH",
AQ1138="BSS Hardware Issue","BSS",
AQ1138="Sites strategiques, MLL, Pylone, etc.","ENVTECH",
AQ1138="AKTIVCO DEFAUT GE &amp; POWER Cabinet","AKTIVCO",
AQ1138="AKTIVCO Coupure ENEO &amp; Baisse de tension","AKTIVCO GRID ONLY",
AQ1138="Coupure ENEO &amp; Baisse de tension","IHS GRID ONLY",
AQ1138="Defaut GE &amp; POWER Cabinet","IHS",
AQ1138="Sharing","Partners",
AQ1138="Sites strategiques &amp; DataCenter","SST &amp; DC",
AQ1138="Exclu","Exclu",
AQ1138="SAT","SAT",
AQ1138="SPARE-ISSUE","SPARE-ISSUE",
AQ1138="Fiber CAmtel","TRANS_FO_CAMTEL",
AQ1138="Fiber AOF","Fiber AOF",
AQ1138="Projet OCM (HUAWEI)","TRAVAUX-HUAWEI",
AQ1138="Projet OCM (NOKIA)","TRAVAUX-NOKIA",
AQ1138="ACCESS-ISSUE","ACCESS-ISSUE",
AQ1138="Projet OCM (ZTE, NOKIA, autres projets)","TRAVAUX OCM",
AQ1138="No root CAuse","No root cause",
AQ1138="ODU HS","PDH",
AQ1138="IP &amp; VLAN","PDH",
AQ1138="Warehouse HUAWEI","SPARE-ISSUE",
AQ1138="SPARE-HS","SPARE-ISSUE",
AQ1138="Power Telco","BSS",AQ1138="no impacts","no impacts"
),"")</f>
        <v>No root cause</v>
      </c>
      <c r="AP1138" s="48" t="str" cm="1">
        <f t="array" ref="AP1138">IFERROR(_xlfn.IFS(
AQ1138="MPR ISSUE","TX ISSUE",
AQ1138="BSS Hardware Issue","RAN ISSUE",
AQ1138="Sites strategiques, MLL, Pylone, etc.","ENVTECH",
AQ1138="AKTIVCO DEFAUT GE &amp; POWER Cabinet","POWER ISSUE",
AQ1138="AKTIVCO Coupure ENEO &amp; Baisse de tension","POWER ISSUE",
AQ1138="Coupure ENEO &amp; Baisse de tension","POWER ISSUE",
AQ1138="Defaut GE &amp; POWER Cabinet","POWER ISSUE",
AQ1138="Sharing","POWER ISSUE",
AQ1138="Sites strategiques &amp; DataCenter","POWER ISSUE",
AQ1138="Exclu","Exclu",
AQ1138="SAT","TX ISSUE",
AQ1138="SPARE-ISSUE","SPARE-ISSUE",
AQ1138="Fiber CAmtel","TX ISSUE",
AQ1138="Fiber AOF","TX ISSUE",
AQ1138="Projet OCM (HUAWEI)","TRAVAUX-HUAWEI",
AQ1138="Projet OCM (NOKIA)","TRAVAUX -NOKIA",
AQ1138="ACCESS-ISSUE","ACCESS-ISSUE",
AQ1138="Projet OCM (ZTE, NOKIA, autres projets)","TRAVAUX OCM",
AQ1138="No root CAuse","No root cause",
AQ1138="ODU HS","TX ISSUE",
AQ1138="IP &amp; VLAN","TX ISSUE",
AQ1138="Warehouse HUAWEI","SPARE-ISSUE",
AQ1138="SPARE-HS","SPARE-ISSUE",
AQ1138="Power Telco","RAN ISSUE",AQ1138="no impacts","no impacts"
),"")</f>
        <v>No root cause</v>
      </c>
      <c r="AQ1138" s="67" t="s">
        <v>5344</v>
      </c>
      <c r="AR1138" s="48" t="str" cm="1">
        <f t="array" ref="AR1138">IFERROR(_xlfn.IFS(
AQ1138="MPR ISSUE","ACTIVE",
AQ1138="BSS Hardware Issue","ACTIVE",
AQ1138="Sites strategiques, MLL, Pylone, etc.","PASSIVE",
AQ1138="AKTIVCO DEFAUT GE &amp; POWER Cabinet","PASSIVE",
AQ1138="AKTIVCO Coupure ENEO &amp; Baisse de tension","PASSIVE",
AQ1138="Coupure ENEO &amp; Baisse de tension","PASSIVE",
AQ1138="Defaut GE &amp; POWER Cabinet","PASSIVE",
AQ1138="Sharing","PASSIVE",
AQ1138="Sites strategiques &amp; DataCenter","PASSIVE",
AQ1138="Exclu","Exclu",
AQ1138="SAT","ACTIVE",
AQ1138="SPARE-ISSUE","SPARE-ISSUE",
AQ1138="Fiber CAmtel","ACTIVE",
AQ1138="Fiber AOF","ACTIVE",
AQ1138="Projet OCM (HUAWEI)","PLANNED WORKS",
AQ1138="Projet OCM (NOKIA)","PLANNED WORKS",
AQ1138="ACCESS-ISSUE","ACCESS-ISSUE",
AQ1138="Projet OCM (ZTE, NOKIA, autres projets)","PLANNED WORKS",
AQ1138="No root CAuse","No root cause",
AQ1138="ODU HS","ACTIVE",
AQ1138="IP &amp; VLAN","ACTIVE",
AQ1138="Warehouse HUAWEI","SPARE-ISSUE",
AQ1138="SPARE-HS","SPARE-ISSUE",
AQ1138="Power Telco","ACTIVE", AQ1138="no impacts","no impacts"
),"")</f>
        <v>No root cause</v>
      </c>
      <c r="AS1138" s="92" t="s">
        <v>5537</v>
      </c>
      <c r="AT1138" s="98" t="s">
        <v>4801</v>
      </c>
      <c r="AV1138" s="17" t="s">
        <v>5537</v>
      </c>
      <c r="AW1138" s="7" t="s">
        <v>5537</v>
      </c>
      <c r="AX1138" s="6" t="s">
        <v>5537</v>
      </c>
      <c r="AY1138" s="7"/>
      <c r="AZ1138" s="3" t="s">
        <v>5537</v>
      </c>
      <c r="BA1138" s="18" t="s">
        <v>5537</v>
      </c>
      <c r="BB1138" s="18" t="s">
        <v>5537</v>
      </c>
      <c r="BC1138" s="18" t="s">
        <v>5537</v>
      </c>
      <c r="BD1138" s="18" t="s">
        <v>5537</v>
      </c>
      <c r="BE1138" s="18" t="s">
        <v>5537</v>
      </c>
      <c r="BF1138" s="18" t="s">
        <v>5537</v>
      </c>
      <c r="BG1138" s="18" t="s">
        <v>5537</v>
      </c>
      <c r="BH1138" s="18" t="s">
        <v>5537</v>
      </c>
      <c r="BI1138" s="18" t="s">
        <v>5537</v>
      </c>
      <c r="BJ1138" s="18" t="s">
        <v>5537</v>
      </c>
      <c r="BK1138" s="18" t="s">
        <v>5537</v>
      </c>
      <c r="BL1138" s="9" t="s">
        <v>5537</v>
      </c>
      <c r="BM1138" s="14" t="s">
        <v>5537</v>
      </c>
      <c r="BN1138" s="14" t="s">
        <v>5537</v>
      </c>
      <c r="BO1138" s="14" t="str">
        <f>_xlfn.XLOOKUP(B1138,'[4]cell downs 18042026 17h'!$B:$B,'[4]cell downs 18042026 17h'!$B:$B,"")</f>
        <v/>
      </c>
      <c r="BP1138" s="14" t="str">
        <f>_xlfn.XLOOKUP(B1138,'[5]Cells Huawei 19042026 15h'!$B:$B,'[5]Cells Huawei 19042026 15h'!$B:$B,"")</f>
        <v/>
      </c>
      <c r="BQ1138" s="9" t="str">
        <f>_xlfn.XLOOKUP(B1138,'[6]cells down 19042026 9H40'!$B:$B,'[6]cells down 19042026 9H40'!$B:$B,"")</f>
        <v/>
      </c>
      <c r="BR1138" s="9" t="s">
        <v>5537</v>
      </c>
      <c r="BS1138" s="9" t="s">
        <v>302</v>
      </c>
      <c r="BT1138" s="108"/>
    </row>
    <row r="1139" spans="1:72" s="9" customFormat="1" x14ac:dyDescent="0.35">
      <c r="A1139" s="1" t="s">
        <v>4252</v>
      </c>
      <c r="B1139" s="8" t="s">
        <v>4253</v>
      </c>
      <c r="C1139" s="3" t="str">
        <f>_xlfn.XLOOKUP(B1139,'[1]daily break down'!$D:$D,'[1]daily break down'!$E:$E,"")</f>
        <v>CENTRE</v>
      </c>
      <c r="D1139" s="1" t="s">
        <v>357</v>
      </c>
      <c r="E1139" s="1" t="s">
        <v>563</v>
      </c>
      <c r="F1139" s="3" t="s">
        <v>37</v>
      </c>
      <c r="G1139" s="1" t="s">
        <v>4252</v>
      </c>
      <c r="H1139" s="33" t="str">
        <f>_xlfn.XLOOKUP(B1139,[2]CALCULATION!$B:$B,[2]CALCULATION!$H:$H,"")</f>
        <v>NOKIA</v>
      </c>
      <c r="I1139" s="28">
        <v>0</v>
      </c>
      <c r="J1139" s="28">
        <v>0</v>
      </c>
      <c r="K1139" s="28">
        <v>0</v>
      </c>
      <c r="L1139" s="28">
        <v>0</v>
      </c>
      <c r="M1139" s="28">
        <v>0</v>
      </c>
      <c r="N1139" s="28">
        <v>0</v>
      </c>
      <c r="O1139" s="28">
        <v>0</v>
      </c>
      <c r="P1139" s="28">
        <v>0</v>
      </c>
      <c r="Q1139" s="28">
        <v>0.57584290947145478</v>
      </c>
      <c r="R1139" s="28">
        <v>0</v>
      </c>
      <c r="S1139" s="93">
        <v>0</v>
      </c>
      <c r="T1139" s="93">
        <f>_xlfn.XLOOKUP(B1139,'[3]Nur des jours'!$B:$B,'[3]Nur des jours'!$U:$U,"")</f>
        <v>0</v>
      </c>
      <c r="U1139" s="93">
        <v>0</v>
      </c>
      <c r="V1139" s="93">
        <v>0</v>
      </c>
      <c r="W1139" s="93">
        <v>0</v>
      </c>
      <c r="X1139" s="93">
        <v>6.2288480019810235</v>
      </c>
      <c r="Y1139" s="93">
        <v>8.6392049264766726</v>
      </c>
      <c r="Z1139" s="93">
        <v>0</v>
      </c>
      <c r="AA1139" s="93">
        <v>0</v>
      </c>
      <c r="AB1139" s="93">
        <v>4.7655329264081406E-2</v>
      </c>
      <c r="AC1139" s="93">
        <f>_xlfn.XLOOKUP(B1139,'[3]Nur des jours'!$B:$B,'[3]Nur des jours'!$N:$N,"")</f>
        <v>0</v>
      </c>
      <c r="AD1139" s="93">
        <v>0</v>
      </c>
      <c r="AE1139" s="93">
        <v>0</v>
      </c>
      <c r="AF1139" s="93">
        <v>0</v>
      </c>
      <c r="AG1139" s="93"/>
      <c r="AH1139" s="93">
        <v>0</v>
      </c>
      <c r="AI1139" s="93">
        <v>0</v>
      </c>
      <c r="AJ1139" s="93">
        <v>0</v>
      </c>
      <c r="AK1139" s="93">
        <v>0</v>
      </c>
      <c r="AL1139" s="93">
        <v>0</v>
      </c>
      <c r="AM1139" s="49" t="s">
        <v>5559</v>
      </c>
      <c r="AN1139" s="49"/>
      <c r="AO1139" s="48" t="str" cm="1">
        <f t="array" ref="AO1139">IFERROR(_xlfn.IFS(
AQ1139="MPR ISSUE","PDH",
AQ1139="BSS Hardware Issue","BSS",
AQ1139="Sites strategiques, MLL, Pylone, etc.","ENVTECH",
AQ1139="AKTIVCO DEFAUT GE &amp; POWER Cabinet","AKTIVCO",
AQ1139="AKTIVCO Coupure ENEO &amp; Baisse de tension","AKTIVCO GRID ONLY",
AQ1139="Coupure ENEO &amp; Baisse de tension","IHS GRID ONLY",
AQ1139="Defaut GE &amp; POWER Cabinet","IHS",
AQ1139="Sharing","Partners",
AQ1139="Sites strategiques &amp; DataCenter","SST &amp; DC",
AQ1139="Exclu","Exclu",
AQ1139="SAT","SAT",
AQ1139="SPARE-ISSUE","SPARE-ISSUE",
AQ1139="Fiber CAmtel","TRANS_FO_CAMTEL",
AQ1139="Fiber AOF","Fiber AOF",
AQ1139="Projet OCM (HUAWEI)","TRAVAUX-HUAWEI",
AQ1139="Projet OCM (NOKIA)","TRAVAUX-NOKIA",
AQ1139="ACCESS-ISSUE","ACCESS-ISSUE",
AQ1139="Projet OCM (ZTE, NOKIA, autres projets)","TRAVAUX OCM",
AQ1139="No root CAuse","No root cause",
AQ1139="ODU HS","PDH",
AQ1139="IP &amp; VLAN","PDH",
AQ1139="Warehouse HUAWEI","SPARE-ISSUE",
AQ1139="SPARE-HS","SPARE-ISSUE",
AQ1139="Power Telco","BSS",AQ1139="no impacts","no impacts"
),"")</f>
        <v>No root cause</v>
      </c>
      <c r="AP1139" s="48" t="str" cm="1">
        <f t="array" ref="AP1139">IFERROR(_xlfn.IFS(
AQ1139="MPR ISSUE","TX ISSUE",
AQ1139="BSS Hardware Issue","RAN ISSUE",
AQ1139="Sites strategiques, MLL, Pylone, etc.","ENVTECH",
AQ1139="AKTIVCO DEFAUT GE &amp; POWER Cabinet","POWER ISSUE",
AQ1139="AKTIVCO Coupure ENEO &amp; Baisse de tension","POWER ISSUE",
AQ1139="Coupure ENEO &amp; Baisse de tension","POWER ISSUE",
AQ1139="Defaut GE &amp; POWER Cabinet","POWER ISSUE",
AQ1139="Sharing","POWER ISSUE",
AQ1139="Sites strategiques &amp; DataCenter","POWER ISSUE",
AQ1139="Exclu","Exclu",
AQ1139="SAT","TX ISSUE",
AQ1139="SPARE-ISSUE","SPARE-ISSUE",
AQ1139="Fiber CAmtel","TX ISSUE",
AQ1139="Fiber AOF","TX ISSUE",
AQ1139="Projet OCM (HUAWEI)","TRAVAUX-HUAWEI",
AQ1139="Projet OCM (NOKIA)","TRAVAUX -NOKIA",
AQ1139="ACCESS-ISSUE","ACCESS-ISSUE",
AQ1139="Projet OCM (ZTE, NOKIA, autres projets)","TRAVAUX OCM",
AQ1139="No root CAuse","No root cause",
AQ1139="ODU HS","TX ISSUE",
AQ1139="IP &amp; VLAN","TX ISSUE",
AQ1139="Warehouse HUAWEI","SPARE-ISSUE",
AQ1139="SPARE-HS","SPARE-ISSUE",
AQ1139="Power Telco","RAN ISSUE",AQ1139="no impacts","no impacts"
),"")</f>
        <v>No root cause</v>
      </c>
      <c r="AQ1139" s="67" t="s">
        <v>5344</v>
      </c>
      <c r="AR1139" s="48" t="str" cm="1">
        <f t="array" ref="AR1139">IFERROR(_xlfn.IFS(
AQ1139="MPR ISSUE","ACTIVE",
AQ1139="BSS Hardware Issue","ACTIVE",
AQ1139="Sites strategiques, MLL, Pylone, etc.","PASSIVE",
AQ1139="AKTIVCO DEFAUT GE &amp; POWER Cabinet","PASSIVE",
AQ1139="AKTIVCO Coupure ENEO &amp; Baisse de tension","PASSIVE",
AQ1139="Coupure ENEO &amp; Baisse de tension","PASSIVE",
AQ1139="Defaut GE &amp; POWER Cabinet","PASSIVE",
AQ1139="Sharing","PASSIVE",
AQ1139="Sites strategiques &amp; DataCenter","PASSIVE",
AQ1139="Exclu","Exclu",
AQ1139="SAT","ACTIVE",
AQ1139="SPARE-ISSUE","SPARE-ISSUE",
AQ1139="Fiber CAmtel","ACTIVE",
AQ1139="Fiber AOF","ACTIVE",
AQ1139="Projet OCM (HUAWEI)","PLANNED WORKS",
AQ1139="Projet OCM (NOKIA)","PLANNED WORKS",
AQ1139="ACCESS-ISSUE","ACCESS-ISSUE",
AQ1139="Projet OCM (ZTE, NOKIA, autres projets)","PLANNED WORKS",
AQ1139="No root CAuse","No root cause",
AQ1139="ODU HS","ACTIVE",
AQ1139="IP &amp; VLAN","ACTIVE",
AQ1139="Warehouse HUAWEI","SPARE-ISSUE",
AQ1139="SPARE-HS","SPARE-ISSUE",
AQ1139="Power Telco","ACTIVE", AQ1139="no impacts","no impacts"
),"")</f>
        <v>No root cause</v>
      </c>
      <c r="AS1139" s="92" t="s">
        <v>5537</v>
      </c>
      <c r="AT1139" s="98" t="s">
        <v>4253</v>
      </c>
      <c r="AV1139" s="17" t="s">
        <v>5537</v>
      </c>
      <c r="AW1139" s="7" t="s">
        <v>5537</v>
      </c>
      <c r="AX1139" s="6" t="s">
        <v>5537</v>
      </c>
      <c r="AY1139" s="7"/>
      <c r="AZ1139" s="3" t="s">
        <v>5537</v>
      </c>
      <c r="BA1139" s="18" t="s">
        <v>5537</v>
      </c>
      <c r="BB1139" s="18" t="s">
        <v>5537</v>
      </c>
      <c r="BC1139" s="18" t="s">
        <v>5537</v>
      </c>
      <c r="BD1139" s="18" t="s">
        <v>5537</v>
      </c>
      <c r="BE1139" s="18" t="s">
        <v>5537</v>
      </c>
      <c r="BF1139" s="18" t="s">
        <v>5537</v>
      </c>
      <c r="BG1139" s="18" t="s">
        <v>5537</v>
      </c>
      <c r="BH1139" s="18" t="s">
        <v>5537</v>
      </c>
      <c r="BI1139" s="18" t="s">
        <v>5537</v>
      </c>
      <c r="BJ1139" s="18" t="s">
        <v>5537</v>
      </c>
      <c r="BK1139" s="18" t="s">
        <v>5537</v>
      </c>
      <c r="BL1139" s="9" t="s">
        <v>5537</v>
      </c>
      <c r="BM1139" s="14" t="s">
        <v>5537</v>
      </c>
      <c r="BN1139" s="14" t="s">
        <v>5537</v>
      </c>
      <c r="BO1139" s="14" t="str">
        <f>_xlfn.XLOOKUP(B1139,'[4]cell downs 18042026 17h'!$B:$B,'[4]cell downs 18042026 17h'!$B:$B,"")</f>
        <v/>
      </c>
      <c r="BP1139" s="14" t="str">
        <f>_xlfn.XLOOKUP(B1139,'[5]Cells Huawei 19042026 15h'!$B:$B,'[5]Cells Huawei 19042026 15h'!$B:$B,"")</f>
        <v/>
      </c>
      <c r="BQ1139" s="9" t="str">
        <f>_xlfn.XLOOKUP(B1139,'[6]cells down 19042026 9H40'!$B:$B,'[6]cells down 19042026 9H40'!$B:$B,"")</f>
        <v/>
      </c>
      <c r="BR1139" s="9" t="s">
        <v>5537</v>
      </c>
      <c r="BS1139" s="9" t="s">
        <v>5537</v>
      </c>
      <c r="BT1139" s="108"/>
    </row>
    <row r="1140" spans="1:72" s="9" customFormat="1" x14ac:dyDescent="0.35">
      <c r="A1140" s="1" t="s">
        <v>649</v>
      </c>
      <c r="B1140" s="8" t="s">
        <v>650</v>
      </c>
      <c r="C1140" s="3" t="str">
        <f>_xlfn.XLOOKUP(B1140,'[1]daily break down'!$D:$D,'[1]daily break down'!$E:$E,"")</f>
        <v>Douala</v>
      </c>
      <c r="D1140" s="1" t="s">
        <v>11</v>
      </c>
      <c r="E1140" s="1" t="s">
        <v>12</v>
      </c>
      <c r="F1140" s="3" t="s">
        <v>31</v>
      </c>
      <c r="G1140" s="1" t="s">
        <v>32</v>
      </c>
      <c r="H1140" s="34" t="str">
        <f>_xlfn.XLOOKUP(B1140,[2]CALCULATION!$B:$B,[2]CALCULATION!$H:$H,"")</f>
        <v>ZTE</v>
      </c>
      <c r="I1140" s="28">
        <v>0</v>
      </c>
      <c r="J1140" s="28">
        <v>0</v>
      </c>
      <c r="K1140" s="28">
        <v>4.6287557107920785</v>
      </c>
      <c r="L1140" s="28">
        <v>0</v>
      </c>
      <c r="M1140" s="28">
        <v>0</v>
      </c>
      <c r="N1140" s="28">
        <v>0</v>
      </c>
      <c r="O1140" s="28">
        <v>0</v>
      </c>
      <c r="P1140" s="28">
        <v>0</v>
      </c>
      <c r="Q1140" s="28">
        <v>0.42349393464656548</v>
      </c>
      <c r="R1140" s="28">
        <v>0</v>
      </c>
      <c r="S1140" s="93">
        <v>0</v>
      </c>
      <c r="T1140" s="93">
        <f>_xlfn.XLOOKUP(B1140,'[3]Nur des jours'!$B:$B,'[3]Nur des jours'!$U:$U,"")</f>
        <v>7.776094146384748E-3</v>
      </c>
      <c r="U1140" s="93">
        <v>0</v>
      </c>
      <c r="V1140" s="93">
        <v>0</v>
      </c>
      <c r="W1140" s="93">
        <v>7.776094146384748E-3</v>
      </c>
      <c r="X1140" s="93">
        <v>0</v>
      </c>
      <c r="Y1140" s="93">
        <v>0</v>
      </c>
      <c r="Z1140" s="93">
        <v>0</v>
      </c>
      <c r="AA1140" s="93">
        <v>0</v>
      </c>
      <c r="AB1140" s="93">
        <v>0</v>
      </c>
      <c r="AC1140" s="93">
        <f>_xlfn.XLOOKUP(B1140,'[3]Nur des jours'!$B:$B,'[3]Nur des jours'!$N:$N,"")</f>
        <v>0</v>
      </c>
      <c r="AD1140" s="93">
        <v>0</v>
      </c>
      <c r="AE1140" s="93">
        <v>0</v>
      </c>
      <c r="AF1140" s="93">
        <v>0</v>
      </c>
      <c r="AG1140" s="93"/>
      <c r="AH1140" s="93">
        <v>0</v>
      </c>
      <c r="AI1140" s="93">
        <v>0</v>
      </c>
      <c r="AJ1140" s="93">
        <v>0</v>
      </c>
      <c r="AK1140" s="93">
        <v>0</v>
      </c>
      <c r="AL1140" s="93">
        <v>0</v>
      </c>
      <c r="AM1140" s="49" t="s">
        <v>5559</v>
      </c>
      <c r="AN1140" s="49"/>
      <c r="AO1140" s="48" t="str" cm="1">
        <f t="array" ref="AO1140">IFERROR(_xlfn.IFS(
AQ1140="MPR ISSUE","PDH",
AQ1140="BSS Hardware Issue","BSS",
AQ1140="Sites strategiques, MLL, Pylone, etc.","ENVTECH",
AQ1140="AKTIVCO DEFAUT GE &amp; POWER Cabinet","AKTIVCO",
AQ1140="AKTIVCO Coupure ENEO &amp; Baisse de tension","AKTIVCO GRID ONLY",
AQ1140="Coupure ENEO &amp; Baisse de tension","IHS GRID ONLY",
AQ1140="Defaut GE &amp; POWER Cabinet","IHS",
AQ1140="Sharing","Partners",
AQ1140="Sites strategiques &amp; DataCenter","SST &amp; DC",
AQ1140="Exclu","Exclu",
AQ1140="SAT","SAT",
AQ1140="SPARE-ISSUE","SPARE-ISSUE",
AQ1140="Fiber CAmtel","TRANS_FO_CAMTEL",
AQ1140="Fiber AOF","Fiber AOF",
AQ1140="Projet OCM (HUAWEI)","TRAVAUX-HUAWEI",
AQ1140="Projet OCM (NOKIA)","TRAVAUX-NOKIA",
AQ1140="ACCESS-ISSUE","ACCESS-ISSUE",
AQ1140="Projet OCM (ZTE, NOKIA, autres projets)","TRAVAUX OCM",
AQ1140="No root CAuse","No root cause",
AQ1140="ODU HS","PDH",
AQ1140="IP &amp; VLAN","PDH",
AQ1140="Warehouse HUAWEI","SPARE-ISSUE",
AQ1140="SPARE-HS","SPARE-ISSUE",
AQ1140="Power Telco","BSS",AQ1140="no impacts","no impacts"
),"")</f>
        <v>No root cause</v>
      </c>
      <c r="AP1140" s="48" t="str" cm="1">
        <f t="array" ref="AP1140">IFERROR(_xlfn.IFS(
AQ1140="MPR ISSUE","TX ISSUE",
AQ1140="BSS Hardware Issue","RAN ISSUE",
AQ1140="Sites strategiques, MLL, Pylone, etc.","ENVTECH",
AQ1140="AKTIVCO DEFAUT GE &amp; POWER Cabinet","POWER ISSUE",
AQ1140="AKTIVCO Coupure ENEO &amp; Baisse de tension","POWER ISSUE",
AQ1140="Coupure ENEO &amp; Baisse de tension","POWER ISSUE",
AQ1140="Defaut GE &amp; POWER Cabinet","POWER ISSUE",
AQ1140="Sharing","POWER ISSUE",
AQ1140="Sites strategiques &amp; DataCenter","POWER ISSUE",
AQ1140="Exclu","Exclu",
AQ1140="SAT","TX ISSUE",
AQ1140="SPARE-ISSUE","SPARE-ISSUE",
AQ1140="Fiber CAmtel","TX ISSUE",
AQ1140="Fiber AOF","TX ISSUE",
AQ1140="Projet OCM (HUAWEI)","TRAVAUX-HUAWEI",
AQ1140="Projet OCM (NOKIA)","TRAVAUX -NOKIA",
AQ1140="ACCESS-ISSUE","ACCESS-ISSUE",
AQ1140="Projet OCM (ZTE, NOKIA, autres projets)","TRAVAUX OCM",
AQ1140="No root CAuse","No root cause",
AQ1140="ODU HS","TX ISSUE",
AQ1140="IP &amp; VLAN","TX ISSUE",
AQ1140="Warehouse HUAWEI","SPARE-ISSUE",
AQ1140="SPARE-HS","SPARE-ISSUE",
AQ1140="Power Telco","RAN ISSUE",AQ1140="no impacts","no impacts"
),"")</f>
        <v>No root cause</v>
      </c>
      <c r="AQ1140" s="127" t="s">
        <v>5344</v>
      </c>
      <c r="AR1140" s="48" t="str" cm="1">
        <f t="array" ref="AR1140">IFERROR(_xlfn.IFS(
AQ1140="MPR ISSUE","ACTIVE",
AQ1140="BSS Hardware Issue","ACTIVE",
AQ1140="Sites strategiques, MLL, Pylone, etc.","PASSIVE",
AQ1140="AKTIVCO DEFAUT GE &amp; POWER Cabinet","PASSIVE",
AQ1140="AKTIVCO Coupure ENEO &amp; Baisse de tension","PASSIVE",
AQ1140="Coupure ENEO &amp; Baisse de tension","PASSIVE",
AQ1140="Defaut GE &amp; POWER Cabinet","PASSIVE",
AQ1140="Sharing","PASSIVE",
AQ1140="Sites strategiques &amp; DataCenter","PASSIVE",
AQ1140="Exclu","Exclu",
AQ1140="SAT","ACTIVE",
AQ1140="SPARE-ISSUE","SPARE-ISSUE",
AQ1140="Fiber CAmtel","ACTIVE",
AQ1140="Fiber AOF","ACTIVE",
AQ1140="Projet OCM (HUAWEI)","PLANNED WORKS",
AQ1140="Projet OCM (NOKIA)","PLANNED WORKS",
AQ1140="ACCESS-ISSUE","ACCESS-ISSUE",
AQ1140="Projet OCM (ZTE, NOKIA, autres projets)","PLANNED WORKS",
AQ1140="No root CAuse","No root cause",
AQ1140="ODU HS","ACTIVE",
AQ1140="IP &amp; VLAN","ACTIVE",
AQ1140="Warehouse HUAWEI","SPARE-ISSUE",
AQ1140="SPARE-HS","SPARE-ISSUE",
AQ1140="Power Telco","ACTIVE", AQ1140="no impacts","no impacts"
),"")</f>
        <v>No root cause</v>
      </c>
      <c r="AS1140" s="92" t="s">
        <v>5537</v>
      </c>
      <c r="AT1140" s="98" t="s">
        <v>650</v>
      </c>
      <c r="AV1140" s="17" t="s">
        <v>5537</v>
      </c>
      <c r="AW1140" s="7" t="s">
        <v>5537</v>
      </c>
      <c r="AX1140" s="6" t="s">
        <v>5537</v>
      </c>
      <c r="AY1140" s="7"/>
      <c r="AZ1140" s="3" t="s">
        <v>5537</v>
      </c>
      <c r="BA1140" s="18" t="s">
        <v>5537</v>
      </c>
      <c r="BB1140" s="18" t="s">
        <v>5537</v>
      </c>
      <c r="BC1140" s="18" t="s">
        <v>5537</v>
      </c>
      <c r="BD1140" s="18" t="s">
        <v>5537</v>
      </c>
      <c r="BE1140" s="18" t="s">
        <v>5537</v>
      </c>
      <c r="BF1140" s="18" t="s">
        <v>5537</v>
      </c>
      <c r="BG1140" s="18" t="s">
        <v>5537</v>
      </c>
      <c r="BH1140" s="18" t="s">
        <v>5537</v>
      </c>
      <c r="BI1140" s="18" t="s">
        <v>5537</v>
      </c>
      <c r="BJ1140" s="18" t="s">
        <v>5537</v>
      </c>
      <c r="BK1140" s="18" t="s">
        <v>5537</v>
      </c>
      <c r="BL1140" s="9" t="s">
        <v>5537</v>
      </c>
      <c r="BM1140" s="14" t="s">
        <v>5537</v>
      </c>
      <c r="BN1140" s="14" t="s">
        <v>5537</v>
      </c>
      <c r="BO1140" s="14" t="str">
        <f>_xlfn.XLOOKUP(B1140,'[4]cell downs 18042026 17h'!$B:$B,'[4]cell downs 18042026 17h'!$B:$B,"")</f>
        <v/>
      </c>
      <c r="BP1140" s="14" t="str">
        <f>_xlfn.XLOOKUP(B1140,'[5]Cells Huawei 19042026 15h'!$B:$B,'[5]Cells Huawei 19042026 15h'!$B:$B,"")</f>
        <v/>
      </c>
      <c r="BQ1140" s="9" t="str">
        <f>_xlfn.XLOOKUP(B1140,'[6]cells down 19042026 9H40'!$B:$B,'[6]cells down 19042026 9H40'!$B:$B,"")</f>
        <v/>
      </c>
      <c r="BR1140" s="9" t="s">
        <v>650</v>
      </c>
      <c r="BS1140" s="9" t="s">
        <v>154</v>
      </c>
      <c r="BT1140" s="108"/>
    </row>
    <row r="1141" spans="1:72" s="9" customFormat="1" x14ac:dyDescent="0.35">
      <c r="A1141" s="1" t="s">
        <v>2453</v>
      </c>
      <c r="B1141" s="8" t="s">
        <v>2454</v>
      </c>
      <c r="C1141" s="3" t="str">
        <f>_xlfn.XLOOKUP(B1141,'[1]daily break down'!$D:$D,'[1]daily break down'!$E:$E,"")</f>
        <v>Douala</v>
      </c>
      <c r="D1141" s="1" t="s">
        <v>11</v>
      </c>
      <c r="E1141" s="1" t="s">
        <v>12</v>
      </c>
      <c r="F1141" s="3" t="s">
        <v>31</v>
      </c>
      <c r="G1141" s="1" t="s">
        <v>32</v>
      </c>
      <c r="H1141" s="34" t="str">
        <f>_xlfn.XLOOKUP(B1141,[2]CALCULATION!$B:$B,[2]CALCULATION!$H:$H,"")</f>
        <v>ZTE</v>
      </c>
      <c r="I1141" s="28">
        <v>0</v>
      </c>
      <c r="J1141" s="28">
        <v>0</v>
      </c>
      <c r="K1141" s="28">
        <v>0</v>
      </c>
      <c r="L1141" s="28">
        <v>0</v>
      </c>
      <c r="M1141" s="28">
        <v>0.30986665068643598</v>
      </c>
      <c r="N1141" s="28">
        <v>0</v>
      </c>
      <c r="O1141" s="28">
        <v>0</v>
      </c>
      <c r="P1141" s="28">
        <v>0</v>
      </c>
      <c r="Q1141" s="28">
        <v>0</v>
      </c>
      <c r="R1141" s="28">
        <v>0</v>
      </c>
      <c r="S1141" s="93">
        <v>0</v>
      </c>
      <c r="T1141" s="93">
        <f>_xlfn.XLOOKUP(B1141,'[3]Nur des jours'!$B:$B,'[3]Nur des jours'!$U:$U,"")</f>
        <v>0</v>
      </c>
      <c r="U1141" s="93">
        <v>0</v>
      </c>
      <c r="V1141" s="93">
        <v>0</v>
      </c>
      <c r="W1141" s="93">
        <v>0</v>
      </c>
      <c r="X1141" s="93">
        <v>3.3708298019880113E-3</v>
      </c>
      <c r="Y1141" s="93">
        <v>0</v>
      </c>
      <c r="Z1141" s="93">
        <v>0</v>
      </c>
      <c r="AA1141" s="93">
        <v>0</v>
      </c>
      <c r="AB1141" s="93">
        <v>0</v>
      </c>
      <c r="AC1141" s="93">
        <f>_xlfn.XLOOKUP(B1141,'[3]Nur des jours'!$B:$B,'[3]Nur des jours'!$N:$N,"")</f>
        <v>0</v>
      </c>
      <c r="AD1141" s="93">
        <v>0</v>
      </c>
      <c r="AE1141" s="93">
        <v>0</v>
      </c>
      <c r="AF1141" s="93">
        <v>0</v>
      </c>
      <c r="AG1141" s="93"/>
      <c r="AH1141" s="93">
        <v>0</v>
      </c>
      <c r="AI1141" s="93">
        <v>0</v>
      </c>
      <c r="AJ1141" s="93">
        <v>0</v>
      </c>
      <c r="AK1141" s="93">
        <v>0</v>
      </c>
      <c r="AL1141" s="93">
        <v>0</v>
      </c>
      <c r="AM1141" s="49" t="s">
        <v>5559</v>
      </c>
      <c r="AN1141" s="49"/>
      <c r="AO1141" s="48" t="str" cm="1">
        <f t="array" ref="AO1141">IFERROR(_xlfn.IFS(
AQ1141="MPR ISSUE","PDH",
AQ1141="BSS Hardware Issue","BSS",
AQ1141="Sites strategiques, MLL, Pylone, etc.","ENVTECH",
AQ1141="AKTIVCO DEFAUT GE &amp; POWER Cabinet","AKTIVCO",
AQ1141="AKTIVCO Coupure ENEO &amp; Baisse de tension","AKTIVCO GRID ONLY",
AQ1141="Coupure ENEO &amp; Baisse de tension","IHS GRID ONLY",
AQ1141="Defaut GE &amp; POWER Cabinet","IHS",
AQ1141="Sharing","Partners",
AQ1141="Sites strategiques &amp; DataCenter","SST &amp; DC",
AQ1141="Exclu","Exclu",
AQ1141="SAT","SAT",
AQ1141="SPARE-ISSUE","SPARE-ISSUE",
AQ1141="Fiber CAmtel","TRANS_FO_CAMTEL",
AQ1141="Fiber AOF","Fiber AOF",
AQ1141="Projet OCM (HUAWEI)","TRAVAUX-HUAWEI",
AQ1141="Projet OCM (NOKIA)","TRAVAUX-NOKIA",
AQ1141="ACCESS-ISSUE","ACCESS-ISSUE",
AQ1141="Projet OCM (ZTE, NOKIA, autres projets)","TRAVAUX OCM",
AQ1141="No root CAuse","No root cause",
AQ1141="ODU HS","PDH",
AQ1141="IP &amp; VLAN","PDH",
AQ1141="Warehouse HUAWEI","SPARE-ISSUE",
AQ1141="SPARE-HS","SPARE-ISSUE",
AQ1141="Power Telco","BSS",AQ1141="no impacts","no impacts"
),"")</f>
        <v>No root cause</v>
      </c>
      <c r="AP1141" s="48" t="str" cm="1">
        <f t="array" ref="AP1141">IFERROR(_xlfn.IFS(
AQ1141="MPR ISSUE","TX ISSUE",
AQ1141="BSS Hardware Issue","RAN ISSUE",
AQ1141="Sites strategiques, MLL, Pylone, etc.","ENVTECH",
AQ1141="AKTIVCO DEFAUT GE &amp; POWER Cabinet","POWER ISSUE",
AQ1141="AKTIVCO Coupure ENEO &amp; Baisse de tension","POWER ISSUE",
AQ1141="Coupure ENEO &amp; Baisse de tension","POWER ISSUE",
AQ1141="Defaut GE &amp; POWER Cabinet","POWER ISSUE",
AQ1141="Sharing","POWER ISSUE",
AQ1141="Sites strategiques &amp; DataCenter","POWER ISSUE",
AQ1141="Exclu","Exclu",
AQ1141="SAT","TX ISSUE",
AQ1141="SPARE-ISSUE","SPARE-ISSUE",
AQ1141="Fiber CAmtel","TX ISSUE",
AQ1141="Fiber AOF","TX ISSUE",
AQ1141="Projet OCM (HUAWEI)","TRAVAUX-HUAWEI",
AQ1141="Projet OCM (NOKIA)","TRAVAUX -NOKIA",
AQ1141="ACCESS-ISSUE","ACCESS-ISSUE",
AQ1141="Projet OCM (ZTE, NOKIA, autres projets)","TRAVAUX OCM",
AQ1141="No root CAuse","No root cause",
AQ1141="ODU HS","TX ISSUE",
AQ1141="IP &amp; VLAN","TX ISSUE",
AQ1141="Warehouse HUAWEI","SPARE-ISSUE",
AQ1141="SPARE-HS","SPARE-ISSUE",
AQ1141="Power Telco","RAN ISSUE",AQ1141="no impacts","no impacts"
),"")</f>
        <v>No root cause</v>
      </c>
      <c r="AQ1141" s="127" t="s">
        <v>5344</v>
      </c>
      <c r="AR1141" s="48" t="str" cm="1">
        <f t="array" ref="AR1141">IFERROR(_xlfn.IFS(
AQ1141="MPR ISSUE","ACTIVE",
AQ1141="BSS Hardware Issue","ACTIVE",
AQ1141="Sites strategiques, MLL, Pylone, etc.","PASSIVE",
AQ1141="AKTIVCO DEFAUT GE &amp; POWER Cabinet","PASSIVE",
AQ1141="AKTIVCO Coupure ENEO &amp; Baisse de tension","PASSIVE",
AQ1141="Coupure ENEO &amp; Baisse de tension","PASSIVE",
AQ1141="Defaut GE &amp; POWER Cabinet","PASSIVE",
AQ1141="Sharing","PASSIVE",
AQ1141="Sites strategiques &amp; DataCenter","PASSIVE",
AQ1141="Exclu","Exclu",
AQ1141="SAT","ACTIVE",
AQ1141="SPARE-ISSUE","SPARE-ISSUE",
AQ1141="Fiber CAmtel","ACTIVE",
AQ1141="Fiber AOF","ACTIVE",
AQ1141="Projet OCM (HUAWEI)","PLANNED WORKS",
AQ1141="Projet OCM (NOKIA)","PLANNED WORKS",
AQ1141="ACCESS-ISSUE","ACCESS-ISSUE",
AQ1141="Projet OCM (ZTE, NOKIA, autres projets)","PLANNED WORKS",
AQ1141="No root CAuse","No root cause",
AQ1141="ODU HS","ACTIVE",
AQ1141="IP &amp; VLAN","ACTIVE",
AQ1141="Warehouse HUAWEI","SPARE-ISSUE",
AQ1141="SPARE-HS","SPARE-ISSUE",
AQ1141="Power Telco","ACTIVE", AQ1141="no impacts","no impacts"
),"")</f>
        <v>No root cause</v>
      </c>
      <c r="AS1141" s="92" t="s">
        <v>5537</v>
      </c>
      <c r="AT1141" s="98" t="s">
        <v>2454</v>
      </c>
      <c r="AV1141" s="17" t="s">
        <v>5537</v>
      </c>
      <c r="AW1141" s="7" t="s">
        <v>5537</v>
      </c>
      <c r="AX1141" s="6" t="s">
        <v>5537</v>
      </c>
      <c r="AY1141" s="7"/>
      <c r="AZ1141" s="3" t="s">
        <v>5537</v>
      </c>
      <c r="BA1141" s="18" t="s">
        <v>5537</v>
      </c>
      <c r="BB1141" s="18" t="s">
        <v>5537</v>
      </c>
      <c r="BC1141" s="18" t="s">
        <v>5537</v>
      </c>
      <c r="BD1141" s="18" t="s">
        <v>5537</v>
      </c>
      <c r="BE1141" s="18" t="s">
        <v>5537</v>
      </c>
      <c r="BF1141" s="18" t="s">
        <v>5537</v>
      </c>
      <c r="BG1141" s="18" t="s">
        <v>5537</v>
      </c>
      <c r="BH1141" s="18" t="s">
        <v>5537</v>
      </c>
      <c r="BI1141" s="18" t="s">
        <v>5537</v>
      </c>
      <c r="BJ1141" s="18" t="s">
        <v>5537</v>
      </c>
      <c r="BK1141" s="18" t="s">
        <v>5537</v>
      </c>
      <c r="BL1141" s="9" t="s">
        <v>5537</v>
      </c>
      <c r="BM1141" s="14" t="s">
        <v>5537</v>
      </c>
      <c r="BN1141" s="14" t="s">
        <v>5537</v>
      </c>
      <c r="BO1141" s="14" t="str">
        <f>_xlfn.XLOOKUP(B1141,'[4]cell downs 18042026 17h'!$B:$B,'[4]cell downs 18042026 17h'!$B:$B,"")</f>
        <v/>
      </c>
      <c r="BP1141" s="14" t="str">
        <f>_xlfn.XLOOKUP(B1141,'[5]Cells Huawei 19042026 15h'!$B:$B,'[5]Cells Huawei 19042026 15h'!$B:$B,"")</f>
        <v/>
      </c>
      <c r="BQ1141" s="9" t="str">
        <f>_xlfn.XLOOKUP(B1141,'[6]cells down 19042026 9H40'!$B:$B,'[6]cells down 19042026 9H40'!$B:$B,"")</f>
        <v/>
      </c>
      <c r="BR1141" s="9" t="s">
        <v>2454</v>
      </c>
      <c r="BS1141" s="9" t="s">
        <v>12</v>
      </c>
      <c r="BT1141" s="108"/>
    </row>
    <row r="1142" spans="1:72" s="9" customFormat="1" x14ac:dyDescent="0.35">
      <c r="A1142" s="1" t="s">
        <v>1369</v>
      </c>
      <c r="B1142" s="8" t="s">
        <v>1370</v>
      </c>
      <c r="C1142" s="3" t="str">
        <f>_xlfn.XLOOKUP(B1142,'[1]daily break down'!$D:$D,'[1]daily break down'!$E:$E,"")</f>
        <v>Douala</v>
      </c>
      <c r="D1142" s="1" t="s">
        <v>11</v>
      </c>
      <c r="E1142" s="1" t="s">
        <v>12</v>
      </c>
      <c r="F1142" s="3" t="s">
        <v>31</v>
      </c>
      <c r="G1142" s="1" t="s">
        <v>32</v>
      </c>
      <c r="H1142" s="34" t="str">
        <f>_xlfn.XLOOKUP(B1142,[2]CALCULATION!$B:$B,[2]CALCULATION!$H:$H,"")</f>
        <v>ZTE</v>
      </c>
      <c r="I1142" s="28">
        <v>0</v>
      </c>
      <c r="J1142" s="28">
        <v>0</v>
      </c>
      <c r="K1142" s="28">
        <v>0</v>
      </c>
      <c r="L1142" s="28">
        <v>0</v>
      </c>
      <c r="M1142" s="28">
        <v>0</v>
      </c>
      <c r="N1142" s="28">
        <v>0</v>
      </c>
      <c r="O1142" s="28">
        <v>0</v>
      </c>
      <c r="P1142" s="28">
        <v>0</v>
      </c>
      <c r="Q1142" s="28">
        <v>0</v>
      </c>
      <c r="R1142" s="28">
        <v>0</v>
      </c>
      <c r="S1142" s="93">
        <v>0</v>
      </c>
      <c r="T1142" s="93">
        <f>_xlfn.XLOOKUP(B1142,'[3]Nur des jours'!$B:$B,'[3]Nur des jours'!$U:$U,"")</f>
        <v>0</v>
      </c>
      <c r="U1142" s="93">
        <v>0</v>
      </c>
      <c r="V1142" s="93">
        <v>0</v>
      </c>
      <c r="W1142" s="93">
        <v>0</v>
      </c>
      <c r="X1142" s="93">
        <v>0</v>
      </c>
      <c r="Y1142" s="93">
        <v>0</v>
      </c>
      <c r="Z1142" s="93">
        <v>0</v>
      </c>
      <c r="AA1142" s="93">
        <v>0</v>
      </c>
      <c r="AB1142" s="93">
        <v>0</v>
      </c>
      <c r="AC1142" s="93">
        <f>_xlfn.XLOOKUP(B1142,'[3]Nur des jours'!$B:$B,'[3]Nur des jours'!$N:$N,"")</f>
        <v>0</v>
      </c>
      <c r="AD1142" s="93">
        <v>0</v>
      </c>
      <c r="AE1142" s="93">
        <v>0</v>
      </c>
      <c r="AF1142" s="93">
        <v>0</v>
      </c>
      <c r="AG1142" s="93"/>
      <c r="AH1142" s="93">
        <v>0</v>
      </c>
      <c r="AI1142" s="93">
        <v>0</v>
      </c>
      <c r="AJ1142" s="93">
        <v>0</v>
      </c>
      <c r="AK1142" s="93">
        <v>0</v>
      </c>
      <c r="AL1142" s="93">
        <v>0</v>
      </c>
      <c r="AM1142" s="49" t="s">
        <v>5559</v>
      </c>
      <c r="AN1142" s="49"/>
      <c r="AO1142" s="48" t="str" cm="1">
        <f t="array" ref="AO1142">IFERROR(_xlfn.IFS(
AQ1142="MPR ISSUE","PDH",
AQ1142="BSS Hardware Issue","BSS",
AQ1142="Sites strategiques, MLL, Pylone, etc.","ENVTECH",
AQ1142="AKTIVCO DEFAUT GE &amp; POWER Cabinet","AKTIVCO",
AQ1142="AKTIVCO Coupure ENEO &amp; Baisse de tension","AKTIVCO GRID ONLY",
AQ1142="Coupure ENEO &amp; Baisse de tension","IHS GRID ONLY",
AQ1142="Defaut GE &amp; POWER Cabinet","IHS",
AQ1142="Sharing","Partners",
AQ1142="Sites strategiques &amp; DataCenter","SST &amp; DC",
AQ1142="Exclu","Exclu",
AQ1142="SAT","SAT",
AQ1142="SPARE-ISSUE","SPARE-ISSUE",
AQ1142="Fiber CAmtel","TRANS_FO_CAMTEL",
AQ1142="Fiber AOF","Fiber AOF",
AQ1142="Projet OCM (HUAWEI)","TRAVAUX-HUAWEI",
AQ1142="Projet OCM (NOKIA)","TRAVAUX-NOKIA",
AQ1142="ACCESS-ISSUE","ACCESS-ISSUE",
AQ1142="Projet OCM (ZTE, NOKIA, autres projets)","TRAVAUX OCM",
AQ1142="No root CAuse","No root cause",
AQ1142="ODU HS","PDH",
AQ1142="IP &amp; VLAN","PDH",
AQ1142="Warehouse HUAWEI","SPARE-ISSUE",
AQ1142="SPARE-HS","SPARE-ISSUE",
AQ1142="Power Telco","BSS",AQ1142="no impacts","no impacts"
),"")</f>
        <v>No root cause</v>
      </c>
      <c r="AP1142" s="48" t="str" cm="1">
        <f t="array" ref="AP1142">IFERROR(_xlfn.IFS(
AQ1142="MPR ISSUE","TX ISSUE",
AQ1142="BSS Hardware Issue","RAN ISSUE",
AQ1142="Sites strategiques, MLL, Pylone, etc.","ENVTECH",
AQ1142="AKTIVCO DEFAUT GE &amp; POWER Cabinet","POWER ISSUE",
AQ1142="AKTIVCO Coupure ENEO &amp; Baisse de tension","POWER ISSUE",
AQ1142="Coupure ENEO &amp; Baisse de tension","POWER ISSUE",
AQ1142="Defaut GE &amp; POWER Cabinet","POWER ISSUE",
AQ1142="Sharing","POWER ISSUE",
AQ1142="Sites strategiques &amp; DataCenter","POWER ISSUE",
AQ1142="Exclu","Exclu",
AQ1142="SAT","TX ISSUE",
AQ1142="SPARE-ISSUE","SPARE-ISSUE",
AQ1142="Fiber CAmtel","TX ISSUE",
AQ1142="Fiber AOF","TX ISSUE",
AQ1142="Projet OCM (HUAWEI)","TRAVAUX-HUAWEI",
AQ1142="Projet OCM (NOKIA)","TRAVAUX -NOKIA",
AQ1142="ACCESS-ISSUE","ACCESS-ISSUE",
AQ1142="Projet OCM (ZTE, NOKIA, autres projets)","TRAVAUX OCM",
AQ1142="No root CAuse","No root cause",
AQ1142="ODU HS","TX ISSUE",
AQ1142="IP &amp; VLAN","TX ISSUE",
AQ1142="Warehouse HUAWEI","SPARE-ISSUE",
AQ1142="SPARE-HS","SPARE-ISSUE",
AQ1142="Power Telco","RAN ISSUE",AQ1142="no impacts","no impacts"
),"")</f>
        <v>No root cause</v>
      </c>
      <c r="AQ1142" s="127" t="s">
        <v>5344</v>
      </c>
      <c r="AR1142" s="48" t="str" cm="1">
        <f t="array" ref="AR1142">IFERROR(_xlfn.IFS(
AQ1142="MPR ISSUE","ACTIVE",
AQ1142="BSS Hardware Issue","ACTIVE",
AQ1142="Sites strategiques, MLL, Pylone, etc.","PASSIVE",
AQ1142="AKTIVCO DEFAUT GE &amp; POWER Cabinet","PASSIVE",
AQ1142="AKTIVCO Coupure ENEO &amp; Baisse de tension","PASSIVE",
AQ1142="Coupure ENEO &amp; Baisse de tension","PASSIVE",
AQ1142="Defaut GE &amp; POWER Cabinet","PASSIVE",
AQ1142="Sharing","PASSIVE",
AQ1142="Sites strategiques &amp; DataCenter","PASSIVE",
AQ1142="Exclu","Exclu",
AQ1142="SAT","ACTIVE",
AQ1142="SPARE-ISSUE","SPARE-ISSUE",
AQ1142="Fiber CAmtel","ACTIVE",
AQ1142="Fiber AOF","ACTIVE",
AQ1142="Projet OCM (HUAWEI)","PLANNED WORKS",
AQ1142="Projet OCM (NOKIA)","PLANNED WORKS",
AQ1142="ACCESS-ISSUE","ACCESS-ISSUE",
AQ1142="Projet OCM (ZTE, NOKIA, autres projets)","PLANNED WORKS",
AQ1142="No root CAuse","No root cause",
AQ1142="ODU HS","ACTIVE",
AQ1142="IP &amp; VLAN","ACTIVE",
AQ1142="Warehouse HUAWEI","SPARE-ISSUE",
AQ1142="SPARE-HS","SPARE-ISSUE",
AQ1142="Power Telco","ACTIVE", AQ1142="no impacts","no impacts"
),"")</f>
        <v>No root cause</v>
      </c>
      <c r="AS1142" s="92" t="s">
        <v>5537</v>
      </c>
      <c r="AT1142" s="98" t="s">
        <v>1370</v>
      </c>
      <c r="AV1142" s="17" t="s">
        <v>5537</v>
      </c>
      <c r="AW1142" s="7" t="s">
        <v>5537</v>
      </c>
      <c r="AX1142" s="6" t="s">
        <v>5537</v>
      </c>
      <c r="AY1142" s="7"/>
      <c r="AZ1142" s="3" t="s">
        <v>5537</v>
      </c>
      <c r="BA1142" s="18" t="s">
        <v>5537</v>
      </c>
      <c r="BB1142" s="18" t="s">
        <v>5537</v>
      </c>
      <c r="BC1142" s="18" t="s">
        <v>5537</v>
      </c>
      <c r="BD1142" s="18" t="s">
        <v>5537</v>
      </c>
      <c r="BE1142" s="18" t="s">
        <v>5537</v>
      </c>
      <c r="BF1142" s="18" t="s">
        <v>5537</v>
      </c>
      <c r="BG1142" s="18" t="s">
        <v>5537</v>
      </c>
      <c r="BH1142" s="18" t="s">
        <v>5537</v>
      </c>
      <c r="BI1142" s="18" t="s">
        <v>5537</v>
      </c>
      <c r="BJ1142" s="18" t="s">
        <v>5537</v>
      </c>
      <c r="BK1142" s="18" t="s">
        <v>5537</v>
      </c>
      <c r="BL1142" s="9" t="s">
        <v>5537</v>
      </c>
      <c r="BM1142" s="14" t="s">
        <v>5537</v>
      </c>
      <c r="BN1142" s="14" t="s">
        <v>5537</v>
      </c>
      <c r="BO1142" s="14" t="str">
        <f>_xlfn.XLOOKUP(B1142,'[4]cell downs 18042026 17h'!$B:$B,'[4]cell downs 18042026 17h'!$B:$B,"")</f>
        <v/>
      </c>
      <c r="BP1142" s="14" t="str">
        <f>_xlfn.XLOOKUP(B1142,'[5]Cells Huawei 19042026 15h'!$B:$B,'[5]Cells Huawei 19042026 15h'!$B:$B,"")</f>
        <v/>
      </c>
      <c r="BQ1142" s="9" t="str">
        <f>_xlfn.XLOOKUP(B1142,'[6]cells down 19042026 9H40'!$B:$B,'[6]cells down 19042026 9H40'!$B:$B,"")</f>
        <v/>
      </c>
      <c r="BR1142" s="9" t="s">
        <v>1370</v>
      </c>
      <c r="BS1142" s="9" t="s">
        <v>5537</v>
      </c>
      <c r="BT1142" s="108"/>
    </row>
    <row r="1143" spans="1:72" s="9" customFormat="1" x14ac:dyDescent="0.35">
      <c r="A1143" s="1" t="s">
        <v>2523</v>
      </c>
      <c r="B1143" s="1" t="s">
        <v>2524</v>
      </c>
      <c r="C1143" s="3" t="str">
        <f>_xlfn.XLOOKUP(B1143,'[1]daily break down'!$D:$D,'[1]daily break down'!$E:$E,"")</f>
        <v>Douala</v>
      </c>
      <c r="D1143" s="1" t="s">
        <v>21</v>
      </c>
      <c r="E1143" s="1" t="s">
        <v>125</v>
      </c>
      <c r="F1143" s="3" t="s">
        <v>31</v>
      </c>
      <c r="G1143" s="1" t="s">
        <v>32</v>
      </c>
      <c r="H1143" s="34" t="str">
        <f>_xlfn.XLOOKUP(B1143,[2]CALCULATION!$B:$B,[2]CALCULATION!$H:$H,"")</f>
        <v>ZTE</v>
      </c>
      <c r="I1143" s="28">
        <v>0</v>
      </c>
      <c r="J1143" s="28">
        <v>4.9197171784620712</v>
      </c>
      <c r="K1143" s="28">
        <v>5.0473093287447215</v>
      </c>
      <c r="L1143" s="28">
        <v>0</v>
      </c>
      <c r="M1143" s="28">
        <v>12.9598239891791</v>
      </c>
      <c r="N1143" s="28">
        <v>27.407628562378534</v>
      </c>
      <c r="O1143" s="28">
        <v>0</v>
      </c>
      <c r="P1143" s="28">
        <v>1.37615464297027</v>
      </c>
      <c r="Q1143" s="28">
        <v>0</v>
      </c>
      <c r="R1143" s="28">
        <v>0</v>
      </c>
      <c r="S1143" s="93">
        <v>0</v>
      </c>
      <c r="T1143" s="93">
        <f>_xlfn.XLOOKUP(B1143,'[3]Nur des jours'!$B:$B,'[3]Nur des jours'!$U:$U,"")</f>
        <v>22.302890281451802</v>
      </c>
      <c r="U1143" s="93">
        <v>0</v>
      </c>
      <c r="V1143" s="93">
        <v>0</v>
      </c>
      <c r="W1143" s="93">
        <v>22.302890281451802</v>
      </c>
      <c r="X1143" s="93">
        <v>0</v>
      </c>
      <c r="Y1143" s="93">
        <v>0</v>
      </c>
      <c r="Z1143" s="93">
        <v>0</v>
      </c>
      <c r="AA1143" s="93">
        <v>50.535694412341336</v>
      </c>
      <c r="AB1143" s="93">
        <v>54.497239843279608</v>
      </c>
      <c r="AC1143" s="93">
        <f>_xlfn.XLOOKUP(B1143,'[3]Nur des jours'!$B:$B,'[3]Nur des jours'!$N:$N,"")</f>
        <v>0</v>
      </c>
      <c r="AD1143" s="93">
        <v>0</v>
      </c>
      <c r="AE1143" s="93">
        <v>0</v>
      </c>
      <c r="AF1143" s="93">
        <v>0</v>
      </c>
      <c r="AG1143" s="93"/>
      <c r="AH1143" s="93">
        <v>0</v>
      </c>
      <c r="AI1143" s="93">
        <v>0</v>
      </c>
      <c r="AJ1143" s="93">
        <v>0</v>
      </c>
      <c r="AK1143" s="93">
        <v>0</v>
      </c>
      <c r="AL1143" s="93">
        <v>0</v>
      </c>
      <c r="AM1143" s="49" t="s">
        <v>5559</v>
      </c>
      <c r="AN1143" s="49"/>
      <c r="AO1143" s="48" t="str" cm="1">
        <f t="array" ref="AO1143">IFERROR(_xlfn.IFS(
AQ1143="MPR ISSUE","PDH",
AQ1143="BSS Hardware Issue","BSS",
AQ1143="Sites strategiques, MLL, Pylone, etc.","ENVTECH",
AQ1143="AKTIVCO DEFAUT GE &amp; POWER Cabinet","AKTIVCO",
AQ1143="AKTIVCO Coupure ENEO &amp; Baisse de tension","AKTIVCO GRID ONLY",
AQ1143="Coupure ENEO &amp; Baisse de tension","IHS GRID ONLY",
AQ1143="Defaut GE &amp; POWER Cabinet","IHS",
AQ1143="Sharing","Partners",
AQ1143="Sites strategiques &amp; DataCenter","SST &amp; DC",
AQ1143="Exclu","Exclu",
AQ1143="SAT","SAT",
AQ1143="SPARE-ISSUE","SPARE-ISSUE",
AQ1143="Fiber CAmtel","TRANS_FO_CAMTEL",
AQ1143="Fiber AOF","Fiber AOF",
AQ1143="Projet OCM (HUAWEI)","TRAVAUX-HUAWEI",
AQ1143="Projet OCM (NOKIA)","TRAVAUX-NOKIA",
AQ1143="ACCESS-ISSUE","ACCESS-ISSUE",
AQ1143="Projet OCM (ZTE, NOKIA, autres projets)","TRAVAUX OCM",
AQ1143="No root CAuse","No root cause",
AQ1143="ODU HS","PDH",
AQ1143="IP &amp; VLAN","PDH",
AQ1143="Warehouse HUAWEI","SPARE-ISSUE",
AQ1143="SPARE-HS","SPARE-ISSUE",
AQ1143="Power Telco","BSS",AQ1143="no impacts","no impacts"
),"")</f>
        <v>No root cause</v>
      </c>
      <c r="AP1143" s="48" t="str" cm="1">
        <f t="array" ref="AP1143">IFERROR(_xlfn.IFS(
AQ1143="MPR ISSUE","TX ISSUE",
AQ1143="BSS Hardware Issue","RAN ISSUE",
AQ1143="Sites strategiques, MLL, Pylone, etc.","ENVTECH",
AQ1143="AKTIVCO DEFAUT GE &amp; POWER Cabinet","POWER ISSUE",
AQ1143="AKTIVCO Coupure ENEO &amp; Baisse de tension","POWER ISSUE",
AQ1143="Coupure ENEO &amp; Baisse de tension","POWER ISSUE",
AQ1143="Defaut GE &amp; POWER Cabinet","POWER ISSUE",
AQ1143="Sharing","POWER ISSUE",
AQ1143="Sites strategiques &amp; DataCenter","POWER ISSUE",
AQ1143="Exclu","Exclu",
AQ1143="SAT","TX ISSUE",
AQ1143="SPARE-ISSUE","SPARE-ISSUE",
AQ1143="Fiber CAmtel","TX ISSUE",
AQ1143="Fiber AOF","TX ISSUE",
AQ1143="Projet OCM (HUAWEI)","TRAVAUX-HUAWEI",
AQ1143="Projet OCM (NOKIA)","TRAVAUX -NOKIA",
AQ1143="ACCESS-ISSUE","ACCESS-ISSUE",
AQ1143="Projet OCM (ZTE, NOKIA, autres projets)","TRAVAUX OCM",
AQ1143="No root CAuse","No root cause",
AQ1143="ODU HS","TX ISSUE",
AQ1143="IP &amp; VLAN","TX ISSUE",
AQ1143="Warehouse HUAWEI","SPARE-ISSUE",
AQ1143="SPARE-HS","SPARE-ISSUE",
AQ1143="Power Telco","RAN ISSUE",AQ1143="no impacts","no impacts"
),"")</f>
        <v>No root cause</v>
      </c>
      <c r="AQ1143" s="67" t="s">
        <v>5344</v>
      </c>
      <c r="AR1143" s="48" t="str" cm="1">
        <f t="array" ref="AR1143">IFERROR(_xlfn.IFS(
AQ1143="MPR ISSUE","ACTIVE",
AQ1143="BSS Hardware Issue","ACTIVE",
AQ1143="Sites strategiques, MLL, Pylone, etc.","PASSIVE",
AQ1143="AKTIVCO DEFAUT GE &amp; POWER Cabinet","PASSIVE",
AQ1143="AKTIVCO Coupure ENEO &amp; Baisse de tension","PASSIVE",
AQ1143="Coupure ENEO &amp; Baisse de tension","PASSIVE",
AQ1143="Defaut GE &amp; POWER Cabinet","PASSIVE",
AQ1143="Sharing","PASSIVE",
AQ1143="Sites strategiques &amp; DataCenter","PASSIVE",
AQ1143="Exclu","Exclu",
AQ1143="SAT","ACTIVE",
AQ1143="SPARE-ISSUE","SPARE-ISSUE",
AQ1143="Fiber CAmtel","ACTIVE",
AQ1143="Fiber AOF","ACTIVE",
AQ1143="Projet OCM (HUAWEI)","PLANNED WORKS",
AQ1143="Projet OCM (NOKIA)","PLANNED WORKS",
AQ1143="ACCESS-ISSUE","ACCESS-ISSUE",
AQ1143="Projet OCM (ZTE, NOKIA, autres projets)","PLANNED WORKS",
AQ1143="No root CAuse","No root cause",
AQ1143="ODU HS","ACTIVE",
AQ1143="IP &amp; VLAN","ACTIVE",
AQ1143="Warehouse HUAWEI","SPARE-ISSUE",
AQ1143="SPARE-HS","SPARE-ISSUE",
AQ1143="Power Telco","ACTIVE", AQ1143="no impacts","no impacts"
),"")</f>
        <v>No root cause</v>
      </c>
      <c r="AS1143" s="92" t="s">
        <v>5537</v>
      </c>
      <c r="AT1143" s="98" t="s">
        <v>2524</v>
      </c>
      <c r="AV1143" s="17" t="s">
        <v>5537</v>
      </c>
      <c r="AW1143" s="7" t="s">
        <v>5537</v>
      </c>
      <c r="AX1143" s="6" t="s">
        <v>5537</v>
      </c>
      <c r="AY1143" s="7"/>
      <c r="AZ1143" s="3" t="s">
        <v>5537</v>
      </c>
      <c r="BA1143" s="18" t="s">
        <v>5537</v>
      </c>
      <c r="BB1143" s="18" t="s">
        <v>5537</v>
      </c>
      <c r="BC1143" s="18" t="s">
        <v>5537</v>
      </c>
      <c r="BD1143" s="18" t="s">
        <v>5537</v>
      </c>
      <c r="BE1143" s="18" t="s">
        <v>5537</v>
      </c>
      <c r="BF1143" s="18" t="s">
        <v>5537</v>
      </c>
      <c r="BG1143" s="18" t="s">
        <v>5537</v>
      </c>
      <c r="BH1143" s="18" t="s">
        <v>5537</v>
      </c>
      <c r="BI1143" s="18" t="s">
        <v>5537</v>
      </c>
      <c r="BJ1143" s="18" t="s">
        <v>5537</v>
      </c>
      <c r="BK1143" s="18" t="s">
        <v>5537</v>
      </c>
      <c r="BL1143" s="9" t="s">
        <v>5537</v>
      </c>
      <c r="BM1143" s="14" t="s">
        <v>5537</v>
      </c>
      <c r="BN1143" s="14" t="s">
        <v>5537</v>
      </c>
      <c r="BO1143" s="14" t="str">
        <f>_xlfn.XLOOKUP(B1143,'[4]cell downs 18042026 17h'!$B:$B,'[4]cell downs 18042026 17h'!$B:$B,"")</f>
        <v/>
      </c>
      <c r="BP1143" s="14" t="str">
        <f>_xlfn.XLOOKUP(B1143,'[5]Cells Huawei 19042026 15h'!$B:$B,'[5]Cells Huawei 19042026 15h'!$B:$B,"")</f>
        <v/>
      </c>
      <c r="BQ1143" s="9" t="str">
        <f>_xlfn.XLOOKUP(B1143,'[6]cells down 19042026 9H40'!$B:$B,'[6]cells down 19042026 9H40'!$B:$B,"")</f>
        <v/>
      </c>
      <c r="BR1143" s="9" t="s">
        <v>5537</v>
      </c>
      <c r="BS1143" s="9" t="s">
        <v>12</v>
      </c>
      <c r="BT1143" s="108"/>
    </row>
    <row r="1144" spans="1:72" s="9" customFormat="1" x14ac:dyDescent="0.35">
      <c r="A1144" s="1" t="s">
        <v>2165</v>
      </c>
      <c r="B1144" s="8" t="s">
        <v>2166</v>
      </c>
      <c r="C1144" s="3" t="str">
        <f>_xlfn.XLOOKUP(B1144,'[1]daily break down'!$D:$D,'[1]daily break down'!$E:$E,"")</f>
        <v>Douala</v>
      </c>
      <c r="D1144" s="1" t="s">
        <v>11</v>
      </c>
      <c r="E1144" s="1" t="s">
        <v>12</v>
      </c>
      <c r="F1144" s="3" t="s">
        <v>31</v>
      </c>
      <c r="G1144" s="1" t="s">
        <v>32</v>
      </c>
      <c r="H1144" s="34" t="str">
        <f>_xlfn.XLOOKUP(B1144,[2]CALCULATION!$B:$B,[2]CALCULATION!$H:$H,"")</f>
        <v>ZTE</v>
      </c>
      <c r="I1144" s="28">
        <v>0</v>
      </c>
      <c r="J1144" s="28">
        <v>0</v>
      </c>
      <c r="K1144" s="28">
        <v>0</v>
      </c>
      <c r="L1144" s="28">
        <v>0.92453478981716974</v>
      </c>
      <c r="M1144" s="28">
        <v>0</v>
      </c>
      <c r="N1144" s="28">
        <v>0</v>
      </c>
      <c r="O1144" s="28">
        <v>0</v>
      </c>
      <c r="P1144" s="28">
        <v>0</v>
      </c>
      <c r="Q1144" s="28">
        <v>0</v>
      </c>
      <c r="R1144" s="28">
        <v>0</v>
      </c>
      <c r="S1144" s="93">
        <v>0</v>
      </c>
      <c r="T1144" s="93">
        <f>_xlfn.XLOOKUP(B1144,'[3]Nur des jours'!$B:$B,'[3]Nur des jours'!$U:$U,"")</f>
        <v>0</v>
      </c>
      <c r="U1144" s="93">
        <v>0</v>
      </c>
      <c r="V1144" s="93">
        <v>0</v>
      </c>
      <c r="W1144" s="93">
        <v>0</v>
      </c>
      <c r="X1144" s="93">
        <v>0</v>
      </c>
      <c r="Y1144" s="93">
        <v>0</v>
      </c>
      <c r="Z1144" s="93">
        <v>26.778799371063798</v>
      </c>
      <c r="AA1144" s="93">
        <v>0</v>
      </c>
      <c r="AB1144" s="93">
        <v>0</v>
      </c>
      <c r="AC1144" s="93">
        <f>_xlfn.XLOOKUP(B1144,'[3]Nur des jours'!$B:$B,'[3]Nur des jours'!$N:$N,"")</f>
        <v>0</v>
      </c>
      <c r="AD1144" s="93">
        <v>0</v>
      </c>
      <c r="AE1144" s="93">
        <v>0</v>
      </c>
      <c r="AF1144" s="93">
        <v>0</v>
      </c>
      <c r="AG1144" s="93"/>
      <c r="AH1144" s="93">
        <v>0</v>
      </c>
      <c r="AI1144" s="93">
        <v>0</v>
      </c>
      <c r="AJ1144" s="93">
        <v>0</v>
      </c>
      <c r="AK1144" s="93">
        <v>0</v>
      </c>
      <c r="AL1144" s="93">
        <v>0</v>
      </c>
      <c r="AM1144" s="49" t="s">
        <v>5559</v>
      </c>
      <c r="AN1144" s="49"/>
      <c r="AO1144" s="48" t="str" cm="1">
        <f t="array" ref="AO1144">IFERROR(_xlfn.IFS(
AQ1144="MPR ISSUE","PDH",
AQ1144="BSS Hardware Issue","BSS",
AQ1144="Sites strategiques, MLL, Pylone, etc.","ENVTECH",
AQ1144="AKTIVCO DEFAUT GE &amp; POWER Cabinet","AKTIVCO",
AQ1144="AKTIVCO Coupure ENEO &amp; Baisse de tension","AKTIVCO GRID ONLY",
AQ1144="Coupure ENEO &amp; Baisse de tension","IHS GRID ONLY",
AQ1144="Defaut GE &amp; POWER Cabinet","IHS",
AQ1144="Sharing","Partners",
AQ1144="Sites strategiques &amp; DataCenter","SST &amp; DC",
AQ1144="Exclu","Exclu",
AQ1144="SAT","SAT",
AQ1144="SPARE-ISSUE","SPARE-ISSUE",
AQ1144="Fiber CAmtel","TRANS_FO_CAMTEL",
AQ1144="Fiber AOF","Fiber AOF",
AQ1144="Projet OCM (HUAWEI)","TRAVAUX-HUAWEI",
AQ1144="Projet OCM (NOKIA)","TRAVAUX-NOKIA",
AQ1144="ACCESS-ISSUE","ACCESS-ISSUE",
AQ1144="Projet OCM (ZTE, NOKIA, autres projets)","TRAVAUX OCM",
AQ1144="No root CAuse","No root cause",
AQ1144="ODU HS","PDH",
AQ1144="IP &amp; VLAN","PDH",
AQ1144="Warehouse HUAWEI","SPARE-ISSUE",
AQ1144="SPARE-HS","SPARE-ISSUE",
AQ1144="Power Telco","BSS",AQ1144="no impacts","no impacts"
),"")</f>
        <v>No root cause</v>
      </c>
      <c r="AP1144" s="48" t="str" cm="1">
        <f t="array" ref="AP1144">IFERROR(_xlfn.IFS(
AQ1144="MPR ISSUE","TX ISSUE",
AQ1144="BSS Hardware Issue","RAN ISSUE",
AQ1144="Sites strategiques, MLL, Pylone, etc.","ENVTECH",
AQ1144="AKTIVCO DEFAUT GE &amp; POWER Cabinet","POWER ISSUE",
AQ1144="AKTIVCO Coupure ENEO &amp; Baisse de tension","POWER ISSUE",
AQ1144="Coupure ENEO &amp; Baisse de tension","POWER ISSUE",
AQ1144="Defaut GE &amp; POWER Cabinet","POWER ISSUE",
AQ1144="Sharing","POWER ISSUE",
AQ1144="Sites strategiques &amp; DataCenter","POWER ISSUE",
AQ1144="Exclu","Exclu",
AQ1144="SAT","TX ISSUE",
AQ1144="SPARE-ISSUE","SPARE-ISSUE",
AQ1144="Fiber CAmtel","TX ISSUE",
AQ1144="Fiber AOF","TX ISSUE",
AQ1144="Projet OCM (HUAWEI)","TRAVAUX-HUAWEI",
AQ1144="Projet OCM (NOKIA)","TRAVAUX -NOKIA",
AQ1144="ACCESS-ISSUE","ACCESS-ISSUE",
AQ1144="Projet OCM (ZTE, NOKIA, autres projets)","TRAVAUX OCM",
AQ1144="No root CAuse","No root cause",
AQ1144="ODU HS","TX ISSUE",
AQ1144="IP &amp; VLAN","TX ISSUE",
AQ1144="Warehouse HUAWEI","SPARE-ISSUE",
AQ1144="SPARE-HS","SPARE-ISSUE",
AQ1144="Power Telco","RAN ISSUE",AQ1144="no impacts","no impacts"
),"")</f>
        <v>No root cause</v>
      </c>
      <c r="AQ1144" s="127" t="s">
        <v>5344</v>
      </c>
      <c r="AR1144" s="48" t="str" cm="1">
        <f t="array" ref="AR1144">IFERROR(_xlfn.IFS(
AQ1144="MPR ISSUE","ACTIVE",
AQ1144="BSS Hardware Issue","ACTIVE",
AQ1144="Sites strategiques, MLL, Pylone, etc.","PASSIVE",
AQ1144="AKTIVCO DEFAUT GE &amp; POWER Cabinet","PASSIVE",
AQ1144="AKTIVCO Coupure ENEO &amp; Baisse de tension","PASSIVE",
AQ1144="Coupure ENEO &amp; Baisse de tension","PASSIVE",
AQ1144="Defaut GE &amp; POWER Cabinet","PASSIVE",
AQ1144="Sharing","PASSIVE",
AQ1144="Sites strategiques &amp; DataCenter","PASSIVE",
AQ1144="Exclu","Exclu",
AQ1144="SAT","ACTIVE",
AQ1144="SPARE-ISSUE","SPARE-ISSUE",
AQ1144="Fiber CAmtel","ACTIVE",
AQ1144="Fiber AOF","ACTIVE",
AQ1144="Projet OCM (HUAWEI)","PLANNED WORKS",
AQ1144="Projet OCM (NOKIA)","PLANNED WORKS",
AQ1144="ACCESS-ISSUE","ACCESS-ISSUE",
AQ1144="Projet OCM (ZTE, NOKIA, autres projets)","PLANNED WORKS",
AQ1144="No root CAuse","No root cause",
AQ1144="ODU HS","ACTIVE",
AQ1144="IP &amp; VLAN","ACTIVE",
AQ1144="Warehouse HUAWEI","SPARE-ISSUE",
AQ1144="SPARE-HS","SPARE-ISSUE",
AQ1144="Power Telco","ACTIVE", AQ1144="no impacts","no impacts"
),"")</f>
        <v>No root cause</v>
      </c>
      <c r="AS1144" s="92" t="s">
        <v>5537</v>
      </c>
      <c r="AT1144" s="98" t="s">
        <v>2166</v>
      </c>
      <c r="AV1144" s="17" t="s">
        <v>5537</v>
      </c>
      <c r="AW1144" s="7" t="s">
        <v>5537</v>
      </c>
      <c r="AX1144" s="6" t="s">
        <v>5537</v>
      </c>
      <c r="AY1144" s="7"/>
      <c r="AZ1144" s="3" t="s">
        <v>5537</v>
      </c>
      <c r="BA1144" s="18" t="s">
        <v>5537</v>
      </c>
      <c r="BB1144" s="18" t="s">
        <v>5537</v>
      </c>
      <c r="BC1144" s="18" t="s">
        <v>5537</v>
      </c>
      <c r="BD1144" s="18" t="s">
        <v>5537</v>
      </c>
      <c r="BE1144" s="18" t="s">
        <v>5537</v>
      </c>
      <c r="BF1144" s="18" t="s">
        <v>5537</v>
      </c>
      <c r="BG1144" s="18" t="s">
        <v>5537</v>
      </c>
      <c r="BH1144" s="18" t="s">
        <v>5537</v>
      </c>
      <c r="BI1144" s="18" t="s">
        <v>5537</v>
      </c>
      <c r="BJ1144" s="18" t="s">
        <v>5537</v>
      </c>
      <c r="BK1144" s="18" t="s">
        <v>5537</v>
      </c>
      <c r="BL1144" s="9" t="s">
        <v>5537</v>
      </c>
      <c r="BM1144" s="14" t="s">
        <v>5537</v>
      </c>
      <c r="BN1144" s="14" t="s">
        <v>5537</v>
      </c>
      <c r="BO1144" s="14" t="str">
        <f>_xlfn.XLOOKUP(B1144,'[4]cell downs 18042026 17h'!$B:$B,'[4]cell downs 18042026 17h'!$B:$B,"")</f>
        <v/>
      </c>
      <c r="BP1144" s="14" t="str">
        <f>_xlfn.XLOOKUP(B1144,'[5]Cells Huawei 19042026 15h'!$B:$B,'[5]Cells Huawei 19042026 15h'!$B:$B,"")</f>
        <v/>
      </c>
      <c r="BQ1144" s="9" t="str">
        <f>_xlfn.XLOOKUP(B1144,'[6]cells down 19042026 9H40'!$B:$B,'[6]cells down 19042026 9H40'!$B:$B,"")</f>
        <v/>
      </c>
      <c r="BR1144" s="9" t="s">
        <v>2166</v>
      </c>
      <c r="BS1144" s="9" t="s">
        <v>12</v>
      </c>
      <c r="BT1144" s="108"/>
    </row>
    <row r="1145" spans="1:72" s="9" customFormat="1" x14ac:dyDescent="0.35">
      <c r="A1145" s="1" t="s">
        <v>1310</v>
      </c>
      <c r="B1145" s="8" t="s">
        <v>1311</v>
      </c>
      <c r="C1145" s="3" t="str">
        <f>_xlfn.XLOOKUP(B1145,'[1]daily break down'!$D:$D,'[1]daily break down'!$E:$E,"")</f>
        <v>Douala</v>
      </c>
      <c r="D1145" s="1" t="s">
        <v>11</v>
      </c>
      <c r="E1145" s="1" t="s">
        <v>145</v>
      </c>
      <c r="F1145" s="3" t="s">
        <v>31</v>
      </c>
      <c r="G1145" s="1" t="s">
        <v>32</v>
      </c>
      <c r="H1145" s="34" t="str">
        <f>_xlfn.XLOOKUP(B1145,[2]CALCULATION!$B:$B,[2]CALCULATION!$H:$H,"")</f>
        <v>ZTE</v>
      </c>
      <c r="I1145" s="28">
        <v>6.6359510947884477</v>
      </c>
      <c r="J1145" s="28">
        <v>0</v>
      </c>
      <c r="K1145" s="28">
        <v>2.2494670878598737</v>
      </c>
      <c r="L1145" s="28">
        <v>13.743996712638364</v>
      </c>
      <c r="M1145" s="28">
        <v>4.5519756986356894</v>
      </c>
      <c r="N1145" s="28">
        <v>0</v>
      </c>
      <c r="O1145" s="28">
        <v>0</v>
      </c>
      <c r="P1145" s="28">
        <v>6.6356657335353688</v>
      </c>
      <c r="Q1145" s="28">
        <v>0</v>
      </c>
      <c r="R1145" s="28">
        <v>0</v>
      </c>
      <c r="S1145" s="93">
        <v>0</v>
      </c>
      <c r="T1145" s="93">
        <f>_xlfn.XLOOKUP(B1145,'[3]Nur des jours'!$B:$B,'[3]Nur des jours'!$U:$U,"")</f>
        <v>24.264392194799004</v>
      </c>
      <c r="U1145" s="93">
        <v>0</v>
      </c>
      <c r="V1145" s="93">
        <v>6.8692695893366231</v>
      </c>
      <c r="W1145" s="93">
        <v>24.264392194799008</v>
      </c>
      <c r="X1145" s="93">
        <v>0</v>
      </c>
      <c r="Y1145" s="93">
        <v>0</v>
      </c>
      <c r="Z1145" s="93">
        <v>0</v>
      </c>
      <c r="AA1145" s="93">
        <v>0</v>
      </c>
      <c r="AB1145" s="93">
        <v>47.917968627383857</v>
      </c>
      <c r="AC1145" s="93">
        <f>_xlfn.XLOOKUP(B1145,'[3]Nur des jours'!$B:$B,'[3]Nur des jours'!$N:$N,"")</f>
        <v>0</v>
      </c>
      <c r="AD1145" s="93">
        <v>0</v>
      </c>
      <c r="AE1145" s="93">
        <v>0</v>
      </c>
      <c r="AF1145" s="93">
        <v>0</v>
      </c>
      <c r="AG1145" s="93"/>
      <c r="AH1145" s="93">
        <v>0</v>
      </c>
      <c r="AI1145" s="93">
        <v>0</v>
      </c>
      <c r="AJ1145" s="93">
        <v>0</v>
      </c>
      <c r="AK1145" s="93">
        <v>0</v>
      </c>
      <c r="AL1145" s="93">
        <v>0</v>
      </c>
      <c r="AM1145" s="49" t="s">
        <v>5559</v>
      </c>
      <c r="AN1145" s="49"/>
      <c r="AO1145" s="48" t="str" cm="1">
        <f t="array" ref="AO1145">IFERROR(_xlfn.IFS(
AQ1145="MPR ISSUE","PDH",
AQ1145="BSS Hardware Issue","BSS",
AQ1145="Sites strategiques, MLL, Pylone, etc.","ENVTECH",
AQ1145="AKTIVCO DEFAUT GE &amp; POWER Cabinet","AKTIVCO",
AQ1145="AKTIVCO Coupure ENEO &amp; Baisse de tension","AKTIVCO GRID ONLY",
AQ1145="Coupure ENEO &amp; Baisse de tension","IHS GRID ONLY",
AQ1145="Defaut GE &amp; POWER Cabinet","IHS",
AQ1145="Sharing","Partners",
AQ1145="Sites strategiques &amp; DataCenter","SST &amp; DC",
AQ1145="Exclu","Exclu",
AQ1145="SAT","SAT",
AQ1145="SPARE-ISSUE","SPARE-ISSUE",
AQ1145="Fiber CAmtel","TRANS_FO_CAMTEL",
AQ1145="Fiber AOF","Fiber AOF",
AQ1145="Projet OCM (HUAWEI)","TRAVAUX-HUAWEI",
AQ1145="Projet OCM (NOKIA)","TRAVAUX-NOKIA",
AQ1145="ACCESS-ISSUE","ACCESS-ISSUE",
AQ1145="Projet OCM (ZTE, NOKIA, autres projets)","TRAVAUX OCM",
AQ1145="No root CAuse","No root cause",
AQ1145="ODU HS","PDH",
AQ1145="IP &amp; VLAN","PDH",
AQ1145="Warehouse HUAWEI","SPARE-ISSUE",
AQ1145="SPARE-HS","SPARE-ISSUE",
AQ1145="Power Telco","BSS",AQ1145="no impacts","no impacts"
),"")</f>
        <v>No root cause</v>
      </c>
      <c r="AP1145" s="48" t="str" cm="1">
        <f t="array" ref="AP1145">IFERROR(_xlfn.IFS(
AQ1145="MPR ISSUE","TX ISSUE",
AQ1145="BSS Hardware Issue","RAN ISSUE",
AQ1145="Sites strategiques, MLL, Pylone, etc.","ENVTECH",
AQ1145="AKTIVCO DEFAUT GE &amp; POWER Cabinet","POWER ISSUE",
AQ1145="AKTIVCO Coupure ENEO &amp; Baisse de tension","POWER ISSUE",
AQ1145="Coupure ENEO &amp; Baisse de tension","POWER ISSUE",
AQ1145="Defaut GE &amp; POWER Cabinet","POWER ISSUE",
AQ1145="Sharing","POWER ISSUE",
AQ1145="Sites strategiques &amp; DataCenter","POWER ISSUE",
AQ1145="Exclu","Exclu",
AQ1145="SAT","TX ISSUE",
AQ1145="SPARE-ISSUE","SPARE-ISSUE",
AQ1145="Fiber CAmtel","TX ISSUE",
AQ1145="Fiber AOF","TX ISSUE",
AQ1145="Projet OCM (HUAWEI)","TRAVAUX-HUAWEI",
AQ1145="Projet OCM (NOKIA)","TRAVAUX -NOKIA",
AQ1145="ACCESS-ISSUE","ACCESS-ISSUE",
AQ1145="Projet OCM (ZTE, NOKIA, autres projets)","TRAVAUX OCM",
AQ1145="No root CAuse","No root cause",
AQ1145="ODU HS","TX ISSUE",
AQ1145="IP &amp; VLAN","TX ISSUE",
AQ1145="Warehouse HUAWEI","SPARE-ISSUE",
AQ1145="SPARE-HS","SPARE-ISSUE",
AQ1145="Power Telco","RAN ISSUE",AQ1145="no impacts","no impacts"
),"")</f>
        <v>No root cause</v>
      </c>
      <c r="AQ1145" s="127" t="s">
        <v>5344</v>
      </c>
      <c r="AR1145" s="48" t="str" cm="1">
        <f t="array" ref="AR1145">IFERROR(_xlfn.IFS(
AQ1145="MPR ISSUE","ACTIVE",
AQ1145="BSS Hardware Issue","ACTIVE",
AQ1145="Sites strategiques, MLL, Pylone, etc.","PASSIVE",
AQ1145="AKTIVCO DEFAUT GE &amp; POWER Cabinet","PASSIVE",
AQ1145="AKTIVCO Coupure ENEO &amp; Baisse de tension","PASSIVE",
AQ1145="Coupure ENEO &amp; Baisse de tension","PASSIVE",
AQ1145="Defaut GE &amp; POWER Cabinet","PASSIVE",
AQ1145="Sharing","PASSIVE",
AQ1145="Sites strategiques &amp; DataCenter","PASSIVE",
AQ1145="Exclu","Exclu",
AQ1145="SAT","ACTIVE",
AQ1145="SPARE-ISSUE","SPARE-ISSUE",
AQ1145="Fiber CAmtel","ACTIVE",
AQ1145="Fiber AOF","ACTIVE",
AQ1145="Projet OCM (HUAWEI)","PLANNED WORKS",
AQ1145="Projet OCM (NOKIA)","PLANNED WORKS",
AQ1145="ACCESS-ISSUE","ACCESS-ISSUE",
AQ1145="Projet OCM (ZTE, NOKIA, autres projets)","PLANNED WORKS",
AQ1145="No root CAuse","No root cause",
AQ1145="ODU HS","ACTIVE",
AQ1145="IP &amp; VLAN","ACTIVE",
AQ1145="Warehouse HUAWEI","SPARE-ISSUE",
AQ1145="SPARE-HS","SPARE-ISSUE",
AQ1145="Power Telco","ACTIVE", AQ1145="no impacts","no impacts"
),"")</f>
        <v>No root cause</v>
      </c>
      <c r="AS1145" s="92" t="s">
        <v>5537</v>
      </c>
      <c r="AT1145" s="98" t="s">
        <v>1311</v>
      </c>
      <c r="AV1145" s="17" t="s">
        <v>5537</v>
      </c>
      <c r="AW1145" s="7" t="s">
        <v>5537</v>
      </c>
      <c r="AX1145" s="6" t="s">
        <v>5537</v>
      </c>
      <c r="AY1145" s="7"/>
      <c r="AZ1145" s="3" t="s">
        <v>5537</v>
      </c>
      <c r="BA1145" s="18" t="s">
        <v>5537</v>
      </c>
      <c r="BB1145" s="18" t="s">
        <v>5537</v>
      </c>
      <c r="BC1145" s="18" t="s">
        <v>5537</v>
      </c>
      <c r="BD1145" s="18" t="s">
        <v>5537</v>
      </c>
      <c r="BE1145" s="18" t="s">
        <v>5537</v>
      </c>
      <c r="BF1145" s="18" t="s">
        <v>5537</v>
      </c>
      <c r="BG1145" s="18" t="s">
        <v>5537</v>
      </c>
      <c r="BH1145" s="18" t="s">
        <v>5537</v>
      </c>
      <c r="BI1145" s="18" t="s">
        <v>5537</v>
      </c>
      <c r="BJ1145" s="18" t="s">
        <v>5537</v>
      </c>
      <c r="BK1145" s="18" t="s">
        <v>5537</v>
      </c>
      <c r="BL1145" s="9" t="s">
        <v>5537</v>
      </c>
      <c r="BM1145" s="14" t="s">
        <v>5537</v>
      </c>
      <c r="BN1145" s="14" t="s">
        <v>5537</v>
      </c>
      <c r="BO1145" s="14" t="str">
        <f>_xlfn.XLOOKUP(B1145,'[4]cell downs 18042026 17h'!$B:$B,'[4]cell downs 18042026 17h'!$B:$B,"")</f>
        <v/>
      </c>
      <c r="BP1145" s="14" t="str">
        <f>_xlfn.XLOOKUP(B1145,'[5]Cells Huawei 19042026 15h'!$B:$B,'[5]Cells Huawei 19042026 15h'!$B:$B,"")</f>
        <v/>
      </c>
      <c r="BQ1145" s="9" t="str">
        <f>_xlfn.XLOOKUP(B1145,'[6]cells down 19042026 9H40'!$B:$B,'[6]cells down 19042026 9H40'!$B:$B,"")</f>
        <v/>
      </c>
      <c r="BR1145" s="9" t="s">
        <v>1311</v>
      </c>
      <c r="BS1145" s="9" t="s">
        <v>12</v>
      </c>
      <c r="BT1145" s="108"/>
    </row>
    <row r="1146" spans="1:72" s="9" customFormat="1" x14ac:dyDescent="0.35">
      <c r="A1146" s="1" t="s">
        <v>1839</v>
      </c>
      <c r="B1146" s="8" t="s">
        <v>1840</v>
      </c>
      <c r="C1146" s="3" t="str">
        <f>_xlfn.XLOOKUP(B1146,'[1]daily break down'!$D:$D,'[1]daily break down'!$E:$E,"")</f>
        <v>Douala</v>
      </c>
      <c r="D1146" s="1" t="s">
        <v>11</v>
      </c>
      <c r="E1146" s="1" t="s">
        <v>12</v>
      </c>
      <c r="F1146" s="3" t="s">
        <v>31</v>
      </c>
      <c r="G1146" s="1" t="s">
        <v>32</v>
      </c>
      <c r="H1146" s="34" t="str">
        <f>_xlfn.XLOOKUP(B1146,[2]CALCULATION!$B:$B,[2]CALCULATION!$H:$H,"")</f>
        <v>ZTE</v>
      </c>
      <c r="I1146" s="28">
        <v>0</v>
      </c>
      <c r="J1146" s="28">
        <v>0</v>
      </c>
      <c r="K1146" s="28">
        <v>0</v>
      </c>
      <c r="L1146" s="28">
        <v>0</v>
      </c>
      <c r="M1146" s="28">
        <v>0</v>
      </c>
      <c r="N1146" s="28">
        <v>0</v>
      </c>
      <c r="O1146" s="28">
        <v>0</v>
      </c>
      <c r="P1146" s="28">
        <v>0</v>
      </c>
      <c r="Q1146" s="28">
        <v>0</v>
      </c>
      <c r="R1146" s="28">
        <v>0</v>
      </c>
      <c r="S1146" s="93">
        <v>0</v>
      </c>
      <c r="T1146" s="93">
        <f>_xlfn.XLOOKUP(B1146,'[3]Nur des jours'!$B:$B,'[3]Nur des jours'!$U:$U,"")</f>
        <v>0</v>
      </c>
      <c r="U1146" s="93">
        <v>0</v>
      </c>
      <c r="V1146" s="93">
        <v>0</v>
      </c>
      <c r="W1146" s="93">
        <v>0</v>
      </c>
      <c r="X1146" s="93">
        <v>0</v>
      </c>
      <c r="Y1146" s="93">
        <v>0</v>
      </c>
      <c r="Z1146" s="93">
        <v>0</v>
      </c>
      <c r="AA1146" s="93">
        <v>0</v>
      </c>
      <c r="AB1146" s="93">
        <v>0.16340498754398139</v>
      </c>
      <c r="AC1146" s="93">
        <f>_xlfn.XLOOKUP(B1146,'[3]Nur des jours'!$B:$B,'[3]Nur des jours'!$N:$N,"")</f>
        <v>0</v>
      </c>
      <c r="AD1146" s="93">
        <v>0</v>
      </c>
      <c r="AE1146" s="93">
        <v>0</v>
      </c>
      <c r="AF1146" s="93">
        <v>0</v>
      </c>
      <c r="AG1146" s="93"/>
      <c r="AH1146" s="93">
        <v>0</v>
      </c>
      <c r="AI1146" s="93">
        <v>0</v>
      </c>
      <c r="AJ1146" s="93">
        <v>0</v>
      </c>
      <c r="AK1146" s="93">
        <v>0</v>
      </c>
      <c r="AL1146" s="93">
        <v>0</v>
      </c>
      <c r="AM1146" s="49" t="s">
        <v>5559</v>
      </c>
      <c r="AN1146" s="49"/>
      <c r="AO1146" s="48" t="str" cm="1">
        <f t="array" ref="AO1146">IFERROR(_xlfn.IFS(
AQ1146="MPR ISSUE","PDH",
AQ1146="BSS Hardware Issue","BSS",
AQ1146="Sites strategiques, MLL, Pylone, etc.","ENVTECH",
AQ1146="AKTIVCO DEFAUT GE &amp; POWER Cabinet","AKTIVCO",
AQ1146="AKTIVCO Coupure ENEO &amp; Baisse de tension","AKTIVCO GRID ONLY",
AQ1146="Coupure ENEO &amp; Baisse de tension","IHS GRID ONLY",
AQ1146="Defaut GE &amp; POWER Cabinet","IHS",
AQ1146="Sharing","Partners",
AQ1146="Sites strategiques &amp; DataCenter","SST &amp; DC",
AQ1146="Exclu","Exclu",
AQ1146="SAT","SAT",
AQ1146="SPARE-ISSUE","SPARE-ISSUE",
AQ1146="Fiber CAmtel","TRANS_FO_CAMTEL",
AQ1146="Fiber AOF","Fiber AOF",
AQ1146="Projet OCM (HUAWEI)","TRAVAUX-HUAWEI",
AQ1146="Projet OCM (NOKIA)","TRAVAUX-NOKIA",
AQ1146="ACCESS-ISSUE","ACCESS-ISSUE",
AQ1146="Projet OCM (ZTE, NOKIA, autres projets)","TRAVAUX OCM",
AQ1146="No root CAuse","No root cause",
AQ1146="ODU HS","PDH",
AQ1146="IP &amp; VLAN","PDH",
AQ1146="Warehouse HUAWEI","SPARE-ISSUE",
AQ1146="SPARE-HS","SPARE-ISSUE",
AQ1146="Power Telco","BSS",AQ1146="no impacts","no impacts"
),"")</f>
        <v>No root cause</v>
      </c>
      <c r="AP1146" s="48" t="str" cm="1">
        <f t="array" ref="AP1146">IFERROR(_xlfn.IFS(
AQ1146="MPR ISSUE","TX ISSUE",
AQ1146="BSS Hardware Issue","RAN ISSUE",
AQ1146="Sites strategiques, MLL, Pylone, etc.","ENVTECH",
AQ1146="AKTIVCO DEFAUT GE &amp; POWER Cabinet","POWER ISSUE",
AQ1146="AKTIVCO Coupure ENEO &amp; Baisse de tension","POWER ISSUE",
AQ1146="Coupure ENEO &amp; Baisse de tension","POWER ISSUE",
AQ1146="Defaut GE &amp; POWER Cabinet","POWER ISSUE",
AQ1146="Sharing","POWER ISSUE",
AQ1146="Sites strategiques &amp; DataCenter","POWER ISSUE",
AQ1146="Exclu","Exclu",
AQ1146="SAT","TX ISSUE",
AQ1146="SPARE-ISSUE","SPARE-ISSUE",
AQ1146="Fiber CAmtel","TX ISSUE",
AQ1146="Fiber AOF","TX ISSUE",
AQ1146="Projet OCM (HUAWEI)","TRAVAUX-HUAWEI",
AQ1146="Projet OCM (NOKIA)","TRAVAUX -NOKIA",
AQ1146="ACCESS-ISSUE","ACCESS-ISSUE",
AQ1146="Projet OCM (ZTE, NOKIA, autres projets)","TRAVAUX OCM",
AQ1146="No root CAuse","No root cause",
AQ1146="ODU HS","TX ISSUE",
AQ1146="IP &amp; VLAN","TX ISSUE",
AQ1146="Warehouse HUAWEI","SPARE-ISSUE",
AQ1146="SPARE-HS","SPARE-ISSUE",
AQ1146="Power Telco","RAN ISSUE",AQ1146="no impacts","no impacts"
),"")</f>
        <v>No root cause</v>
      </c>
      <c r="AQ1146" s="127" t="s">
        <v>5344</v>
      </c>
      <c r="AR1146" s="48" t="str" cm="1">
        <f t="array" ref="AR1146">IFERROR(_xlfn.IFS(
AQ1146="MPR ISSUE","ACTIVE",
AQ1146="BSS Hardware Issue","ACTIVE",
AQ1146="Sites strategiques, MLL, Pylone, etc.","PASSIVE",
AQ1146="AKTIVCO DEFAUT GE &amp; POWER Cabinet","PASSIVE",
AQ1146="AKTIVCO Coupure ENEO &amp; Baisse de tension","PASSIVE",
AQ1146="Coupure ENEO &amp; Baisse de tension","PASSIVE",
AQ1146="Defaut GE &amp; POWER Cabinet","PASSIVE",
AQ1146="Sharing","PASSIVE",
AQ1146="Sites strategiques &amp; DataCenter","PASSIVE",
AQ1146="Exclu","Exclu",
AQ1146="SAT","ACTIVE",
AQ1146="SPARE-ISSUE","SPARE-ISSUE",
AQ1146="Fiber CAmtel","ACTIVE",
AQ1146="Fiber AOF","ACTIVE",
AQ1146="Projet OCM (HUAWEI)","PLANNED WORKS",
AQ1146="Projet OCM (NOKIA)","PLANNED WORKS",
AQ1146="ACCESS-ISSUE","ACCESS-ISSUE",
AQ1146="Projet OCM (ZTE, NOKIA, autres projets)","PLANNED WORKS",
AQ1146="No root CAuse","No root cause",
AQ1146="ODU HS","ACTIVE",
AQ1146="IP &amp; VLAN","ACTIVE",
AQ1146="Warehouse HUAWEI","SPARE-ISSUE",
AQ1146="SPARE-HS","SPARE-ISSUE",
AQ1146="Power Telco","ACTIVE", AQ1146="no impacts","no impacts"
),"")</f>
        <v>No root cause</v>
      </c>
      <c r="AS1146" s="92" t="s">
        <v>5537</v>
      </c>
      <c r="AT1146" s="98" t="s">
        <v>1840</v>
      </c>
      <c r="AV1146" s="17" t="s">
        <v>5537</v>
      </c>
      <c r="AW1146" s="7" t="s">
        <v>5537</v>
      </c>
      <c r="AX1146" s="6" t="s">
        <v>5537</v>
      </c>
      <c r="AY1146" s="7"/>
      <c r="AZ1146" s="3" t="s">
        <v>5537</v>
      </c>
      <c r="BA1146" s="18" t="s">
        <v>5537</v>
      </c>
      <c r="BB1146" s="18" t="s">
        <v>5537</v>
      </c>
      <c r="BC1146" s="18" t="s">
        <v>5537</v>
      </c>
      <c r="BD1146" s="18" t="s">
        <v>5537</v>
      </c>
      <c r="BE1146" s="18" t="s">
        <v>5537</v>
      </c>
      <c r="BF1146" s="18" t="s">
        <v>5537</v>
      </c>
      <c r="BG1146" s="18" t="s">
        <v>5537</v>
      </c>
      <c r="BH1146" s="18" t="s">
        <v>5537</v>
      </c>
      <c r="BI1146" s="18" t="s">
        <v>5537</v>
      </c>
      <c r="BJ1146" s="18" t="s">
        <v>5537</v>
      </c>
      <c r="BK1146" s="18" t="s">
        <v>5537</v>
      </c>
      <c r="BL1146" s="9" t="s">
        <v>5537</v>
      </c>
      <c r="BM1146" s="14" t="s">
        <v>5537</v>
      </c>
      <c r="BN1146" s="14" t="s">
        <v>5537</v>
      </c>
      <c r="BO1146" s="14" t="str">
        <f>_xlfn.XLOOKUP(B1146,'[4]cell downs 18042026 17h'!$B:$B,'[4]cell downs 18042026 17h'!$B:$B,"")</f>
        <v/>
      </c>
      <c r="BP1146" s="14" t="str">
        <f>_xlfn.XLOOKUP(B1146,'[5]Cells Huawei 19042026 15h'!$B:$B,'[5]Cells Huawei 19042026 15h'!$B:$B,"")</f>
        <v/>
      </c>
      <c r="BQ1146" s="9" t="str">
        <f>_xlfn.XLOOKUP(B1146,'[6]cells down 19042026 9H40'!$B:$B,'[6]cells down 19042026 9H40'!$B:$B,"")</f>
        <v/>
      </c>
      <c r="BR1146" s="9" t="s">
        <v>1840</v>
      </c>
      <c r="BS1146" s="9" t="s">
        <v>5537</v>
      </c>
      <c r="BT1146" s="108"/>
    </row>
    <row r="1147" spans="1:72" s="9" customFormat="1" x14ac:dyDescent="0.35">
      <c r="A1147" s="1" t="s">
        <v>1841</v>
      </c>
      <c r="B1147" s="8" t="s">
        <v>1842</v>
      </c>
      <c r="C1147" s="3" t="str">
        <f>_xlfn.XLOOKUP(B1147,'[1]daily break down'!$D:$D,'[1]daily break down'!$E:$E,"")</f>
        <v>Douala</v>
      </c>
      <c r="D1147" s="1" t="s">
        <v>21</v>
      </c>
      <c r="E1147" s="1" t="s">
        <v>36</v>
      </c>
      <c r="F1147" s="3" t="s">
        <v>31</v>
      </c>
      <c r="G1147" s="1" t="s">
        <v>32</v>
      </c>
      <c r="H1147" s="34" t="str">
        <f>_xlfn.XLOOKUP(B1147,[2]CALCULATION!$B:$B,[2]CALCULATION!$H:$H,"")</f>
        <v>ZTE</v>
      </c>
      <c r="I1147" s="28">
        <v>0</v>
      </c>
      <c r="J1147" s="28">
        <v>0</v>
      </c>
      <c r="K1147" s="28">
        <v>0</v>
      </c>
      <c r="L1147" s="28">
        <v>0</v>
      </c>
      <c r="M1147" s="28">
        <v>0</v>
      </c>
      <c r="N1147" s="28">
        <v>0</v>
      </c>
      <c r="O1147" s="28">
        <v>0</v>
      </c>
      <c r="P1147" s="28">
        <v>0</v>
      </c>
      <c r="Q1147" s="28">
        <v>0</v>
      </c>
      <c r="R1147" s="28">
        <v>0</v>
      </c>
      <c r="S1147" s="93">
        <v>0</v>
      </c>
      <c r="T1147" s="93">
        <f>_xlfn.XLOOKUP(B1147,'[3]Nur des jours'!$B:$B,'[3]Nur des jours'!$U:$U,"")</f>
        <v>0</v>
      </c>
      <c r="U1147" s="93">
        <v>0</v>
      </c>
      <c r="V1147" s="93">
        <v>0</v>
      </c>
      <c r="W1147" s="93">
        <v>0</v>
      </c>
      <c r="X1147" s="93">
        <v>3.2145766808491221</v>
      </c>
      <c r="Y1147" s="93">
        <v>0</v>
      </c>
      <c r="Z1147" s="93">
        <v>0</v>
      </c>
      <c r="AA1147" s="93">
        <v>0</v>
      </c>
      <c r="AB1147" s="93">
        <v>0.11683759805726082</v>
      </c>
      <c r="AC1147" s="93">
        <f>_xlfn.XLOOKUP(B1147,'[3]Nur des jours'!$B:$B,'[3]Nur des jours'!$N:$N,"")</f>
        <v>0</v>
      </c>
      <c r="AD1147" s="93">
        <v>0</v>
      </c>
      <c r="AE1147" s="93">
        <v>0</v>
      </c>
      <c r="AF1147" s="93">
        <v>0</v>
      </c>
      <c r="AG1147" s="93"/>
      <c r="AH1147" s="93">
        <v>0</v>
      </c>
      <c r="AI1147" s="93">
        <v>0</v>
      </c>
      <c r="AJ1147" s="93">
        <v>0</v>
      </c>
      <c r="AK1147" s="93">
        <v>0</v>
      </c>
      <c r="AL1147" s="93">
        <v>0</v>
      </c>
      <c r="AM1147" s="49" t="s">
        <v>5559</v>
      </c>
      <c r="AN1147" s="49"/>
      <c r="AO1147" s="48" t="str" cm="1">
        <f t="array" ref="AO1147">IFERROR(_xlfn.IFS(
AQ1147="MPR ISSUE","PDH",
AQ1147="BSS Hardware Issue","BSS",
AQ1147="Sites strategiques, MLL, Pylone, etc.","ENVTECH",
AQ1147="AKTIVCO DEFAUT GE &amp; POWER Cabinet","AKTIVCO",
AQ1147="AKTIVCO Coupure ENEO &amp; Baisse de tension","AKTIVCO GRID ONLY",
AQ1147="Coupure ENEO &amp; Baisse de tension","IHS GRID ONLY",
AQ1147="Defaut GE &amp; POWER Cabinet","IHS",
AQ1147="Sharing","Partners",
AQ1147="Sites strategiques &amp; DataCenter","SST &amp; DC",
AQ1147="Exclu","Exclu",
AQ1147="SAT","SAT",
AQ1147="SPARE-ISSUE","SPARE-ISSUE",
AQ1147="Fiber CAmtel","TRANS_FO_CAMTEL",
AQ1147="Fiber AOF","Fiber AOF",
AQ1147="Projet OCM (HUAWEI)","TRAVAUX-HUAWEI",
AQ1147="Projet OCM (NOKIA)","TRAVAUX-NOKIA",
AQ1147="ACCESS-ISSUE","ACCESS-ISSUE",
AQ1147="Projet OCM (ZTE, NOKIA, autres projets)","TRAVAUX OCM",
AQ1147="No root CAuse","No root cause",
AQ1147="ODU HS","PDH",
AQ1147="IP &amp; VLAN","PDH",
AQ1147="Warehouse HUAWEI","SPARE-ISSUE",
AQ1147="SPARE-HS","SPARE-ISSUE",
AQ1147="Power Telco","BSS",AQ1147="no impacts","no impacts"
),"")</f>
        <v>No root cause</v>
      </c>
      <c r="AP1147" s="48" t="str" cm="1">
        <f t="array" ref="AP1147">IFERROR(_xlfn.IFS(
AQ1147="MPR ISSUE","TX ISSUE",
AQ1147="BSS Hardware Issue","RAN ISSUE",
AQ1147="Sites strategiques, MLL, Pylone, etc.","ENVTECH",
AQ1147="AKTIVCO DEFAUT GE &amp; POWER Cabinet","POWER ISSUE",
AQ1147="AKTIVCO Coupure ENEO &amp; Baisse de tension","POWER ISSUE",
AQ1147="Coupure ENEO &amp; Baisse de tension","POWER ISSUE",
AQ1147="Defaut GE &amp; POWER Cabinet","POWER ISSUE",
AQ1147="Sharing","POWER ISSUE",
AQ1147="Sites strategiques &amp; DataCenter","POWER ISSUE",
AQ1147="Exclu","Exclu",
AQ1147="SAT","TX ISSUE",
AQ1147="SPARE-ISSUE","SPARE-ISSUE",
AQ1147="Fiber CAmtel","TX ISSUE",
AQ1147="Fiber AOF","TX ISSUE",
AQ1147="Projet OCM (HUAWEI)","TRAVAUX-HUAWEI",
AQ1147="Projet OCM (NOKIA)","TRAVAUX -NOKIA",
AQ1147="ACCESS-ISSUE","ACCESS-ISSUE",
AQ1147="Projet OCM (ZTE, NOKIA, autres projets)","TRAVAUX OCM",
AQ1147="No root CAuse","No root cause",
AQ1147="ODU HS","TX ISSUE",
AQ1147="IP &amp; VLAN","TX ISSUE",
AQ1147="Warehouse HUAWEI","SPARE-ISSUE",
AQ1147="SPARE-HS","SPARE-ISSUE",
AQ1147="Power Telco","RAN ISSUE",AQ1147="no impacts","no impacts"
),"")</f>
        <v>No root cause</v>
      </c>
      <c r="AQ1147" s="67" t="s">
        <v>5344</v>
      </c>
      <c r="AR1147" s="48" t="str" cm="1">
        <f t="array" ref="AR1147">IFERROR(_xlfn.IFS(
AQ1147="MPR ISSUE","ACTIVE",
AQ1147="BSS Hardware Issue","ACTIVE",
AQ1147="Sites strategiques, MLL, Pylone, etc.","PASSIVE",
AQ1147="AKTIVCO DEFAUT GE &amp; POWER Cabinet","PASSIVE",
AQ1147="AKTIVCO Coupure ENEO &amp; Baisse de tension","PASSIVE",
AQ1147="Coupure ENEO &amp; Baisse de tension","PASSIVE",
AQ1147="Defaut GE &amp; POWER Cabinet","PASSIVE",
AQ1147="Sharing","PASSIVE",
AQ1147="Sites strategiques &amp; DataCenter","PASSIVE",
AQ1147="Exclu","Exclu",
AQ1147="SAT","ACTIVE",
AQ1147="SPARE-ISSUE","SPARE-ISSUE",
AQ1147="Fiber CAmtel","ACTIVE",
AQ1147="Fiber AOF","ACTIVE",
AQ1147="Projet OCM (HUAWEI)","PLANNED WORKS",
AQ1147="Projet OCM (NOKIA)","PLANNED WORKS",
AQ1147="ACCESS-ISSUE","ACCESS-ISSUE",
AQ1147="Projet OCM (ZTE, NOKIA, autres projets)","PLANNED WORKS",
AQ1147="No root CAuse","No root cause",
AQ1147="ODU HS","ACTIVE",
AQ1147="IP &amp; VLAN","ACTIVE",
AQ1147="Warehouse HUAWEI","SPARE-ISSUE",
AQ1147="SPARE-HS","SPARE-ISSUE",
AQ1147="Power Telco","ACTIVE", AQ1147="no impacts","no impacts"
),"")</f>
        <v>No root cause</v>
      </c>
      <c r="AS1147" s="92" t="s">
        <v>5537</v>
      </c>
      <c r="AT1147" s="98" t="s">
        <v>1842</v>
      </c>
      <c r="AV1147" s="17" t="s">
        <v>5537</v>
      </c>
      <c r="AW1147" s="7" t="s">
        <v>5537</v>
      </c>
      <c r="AX1147" s="6" t="s">
        <v>5537</v>
      </c>
      <c r="AY1147" s="7"/>
      <c r="AZ1147" s="3" t="s">
        <v>5537</v>
      </c>
      <c r="BA1147" s="18" t="s">
        <v>5537</v>
      </c>
      <c r="BB1147" s="18" t="s">
        <v>5537</v>
      </c>
      <c r="BC1147" s="18" t="s">
        <v>5537</v>
      </c>
      <c r="BD1147" s="18" t="s">
        <v>5537</v>
      </c>
      <c r="BE1147" s="18" t="s">
        <v>5537</v>
      </c>
      <c r="BF1147" s="18" t="s">
        <v>5537</v>
      </c>
      <c r="BG1147" s="18" t="s">
        <v>5537</v>
      </c>
      <c r="BH1147" s="18" t="s">
        <v>5537</v>
      </c>
      <c r="BI1147" s="18" t="s">
        <v>5537</v>
      </c>
      <c r="BJ1147" s="18" t="s">
        <v>5537</v>
      </c>
      <c r="BK1147" s="18" t="s">
        <v>5537</v>
      </c>
      <c r="BL1147" s="9" t="s">
        <v>5537</v>
      </c>
      <c r="BM1147" s="14" t="s">
        <v>5537</v>
      </c>
      <c r="BN1147" s="14" t="s">
        <v>5537</v>
      </c>
      <c r="BO1147" s="14" t="str">
        <f>_xlfn.XLOOKUP(B1147,'[4]cell downs 18042026 17h'!$B:$B,'[4]cell downs 18042026 17h'!$B:$B,"")</f>
        <v/>
      </c>
      <c r="BP1147" s="14" t="str">
        <f>_xlfn.XLOOKUP(B1147,'[5]Cells Huawei 19042026 15h'!$B:$B,'[5]Cells Huawei 19042026 15h'!$B:$B,"")</f>
        <v/>
      </c>
      <c r="BQ1147" s="9" t="str">
        <f>_xlfn.XLOOKUP(B1147,'[6]cells down 19042026 9H40'!$B:$B,'[6]cells down 19042026 9H40'!$B:$B,"")</f>
        <v/>
      </c>
      <c r="BR1147" s="9" t="s">
        <v>5537</v>
      </c>
      <c r="BS1147" s="9" t="s">
        <v>318</v>
      </c>
      <c r="BT1147" s="108"/>
    </row>
    <row r="1148" spans="1:72" s="9" customFormat="1" x14ac:dyDescent="0.35">
      <c r="A1148" s="1" t="s">
        <v>2744</v>
      </c>
      <c r="B1148" s="8" t="s">
        <v>2745</v>
      </c>
      <c r="C1148" s="3" t="str">
        <f>_xlfn.XLOOKUP(B1148,'[1]daily break down'!$D:$D,'[1]daily break down'!$E:$E,"")</f>
        <v>Douala</v>
      </c>
      <c r="D1148" s="1" t="s">
        <v>11</v>
      </c>
      <c r="E1148" s="1" t="s">
        <v>12</v>
      </c>
      <c r="F1148" s="3" t="s">
        <v>31</v>
      </c>
      <c r="G1148" s="1" t="s">
        <v>32</v>
      </c>
      <c r="H1148" s="34" t="str">
        <f>_xlfn.XLOOKUP(B1148,[2]CALCULATION!$B:$B,[2]CALCULATION!$H:$H,"")</f>
        <v>ZTE</v>
      </c>
      <c r="I1148" s="28">
        <v>0</v>
      </c>
      <c r="J1148" s="28">
        <v>0</v>
      </c>
      <c r="K1148" s="28">
        <v>0</v>
      </c>
      <c r="L1148" s="28">
        <v>0</v>
      </c>
      <c r="M1148" s="28">
        <v>0</v>
      </c>
      <c r="N1148" s="28">
        <v>0</v>
      </c>
      <c r="O1148" s="28">
        <v>0</v>
      </c>
      <c r="P1148" s="28">
        <v>0</v>
      </c>
      <c r="Q1148" s="28">
        <v>0</v>
      </c>
      <c r="R1148" s="28">
        <v>0</v>
      </c>
      <c r="S1148" s="93">
        <v>0</v>
      </c>
      <c r="T1148" s="93">
        <f>_xlfn.XLOOKUP(B1148,'[3]Nur des jours'!$B:$B,'[3]Nur des jours'!$U:$U,"")</f>
        <v>15.525471345449771</v>
      </c>
      <c r="U1148" s="93">
        <v>0</v>
      </c>
      <c r="V1148" s="93">
        <v>4.5082975918363859</v>
      </c>
      <c r="W1148" s="93">
        <v>15.525471345449773</v>
      </c>
      <c r="X1148" s="93">
        <v>0</v>
      </c>
      <c r="Y1148" s="93">
        <v>4.4052643443967483E-2</v>
      </c>
      <c r="Z1148" s="93">
        <v>0</v>
      </c>
      <c r="AA1148" s="93">
        <v>0</v>
      </c>
      <c r="AB1148" s="93">
        <v>0</v>
      </c>
      <c r="AC1148" s="93">
        <f>_xlfn.XLOOKUP(B1148,'[3]Nur des jours'!$B:$B,'[3]Nur des jours'!$N:$N,"")</f>
        <v>0</v>
      </c>
      <c r="AD1148" s="93">
        <v>0</v>
      </c>
      <c r="AE1148" s="93">
        <v>0</v>
      </c>
      <c r="AF1148" s="93">
        <v>0</v>
      </c>
      <c r="AG1148" s="93"/>
      <c r="AH1148" s="93">
        <v>0</v>
      </c>
      <c r="AI1148" s="93">
        <v>0</v>
      </c>
      <c r="AJ1148" s="93">
        <v>0</v>
      </c>
      <c r="AK1148" s="93">
        <v>0</v>
      </c>
      <c r="AL1148" s="93">
        <v>0</v>
      </c>
      <c r="AM1148" s="49" t="s">
        <v>5559</v>
      </c>
      <c r="AN1148" s="49"/>
      <c r="AO1148" s="48" t="str" cm="1">
        <f t="array" ref="AO1148">IFERROR(_xlfn.IFS(
AQ1148="MPR ISSUE","PDH",
AQ1148="BSS Hardware Issue","BSS",
AQ1148="Sites strategiques, MLL, Pylone, etc.","ENVTECH",
AQ1148="AKTIVCO DEFAUT GE &amp; POWER Cabinet","AKTIVCO",
AQ1148="AKTIVCO Coupure ENEO &amp; Baisse de tension","AKTIVCO GRID ONLY",
AQ1148="Coupure ENEO &amp; Baisse de tension","IHS GRID ONLY",
AQ1148="Defaut GE &amp; POWER Cabinet","IHS",
AQ1148="Sharing","Partners",
AQ1148="Sites strategiques &amp; DataCenter","SST &amp; DC",
AQ1148="Exclu","Exclu",
AQ1148="SAT","SAT",
AQ1148="SPARE-ISSUE","SPARE-ISSUE",
AQ1148="Fiber CAmtel","TRANS_FO_CAMTEL",
AQ1148="Fiber AOF","Fiber AOF",
AQ1148="Projet OCM (HUAWEI)","TRAVAUX-HUAWEI",
AQ1148="Projet OCM (NOKIA)","TRAVAUX-NOKIA",
AQ1148="ACCESS-ISSUE","ACCESS-ISSUE",
AQ1148="Projet OCM (ZTE, NOKIA, autres projets)","TRAVAUX OCM",
AQ1148="No root CAuse","No root cause",
AQ1148="ODU HS","PDH",
AQ1148="IP &amp; VLAN","PDH",
AQ1148="Warehouse HUAWEI","SPARE-ISSUE",
AQ1148="SPARE-HS","SPARE-ISSUE",
AQ1148="Power Telco","BSS",AQ1148="no impacts","no impacts"
),"")</f>
        <v>No root cause</v>
      </c>
      <c r="AP1148" s="48" t="str" cm="1">
        <f t="array" ref="AP1148">IFERROR(_xlfn.IFS(
AQ1148="MPR ISSUE","TX ISSUE",
AQ1148="BSS Hardware Issue","RAN ISSUE",
AQ1148="Sites strategiques, MLL, Pylone, etc.","ENVTECH",
AQ1148="AKTIVCO DEFAUT GE &amp; POWER Cabinet","POWER ISSUE",
AQ1148="AKTIVCO Coupure ENEO &amp; Baisse de tension","POWER ISSUE",
AQ1148="Coupure ENEO &amp; Baisse de tension","POWER ISSUE",
AQ1148="Defaut GE &amp; POWER Cabinet","POWER ISSUE",
AQ1148="Sharing","POWER ISSUE",
AQ1148="Sites strategiques &amp; DataCenter","POWER ISSUE",
AQ1148="Exclu","Exclu",
AQ1148="SAT","TX ISSUE",
AQ1148="SPARE-ISSUE","SPARE-ISSUE",
AQ1148="Fiber CAmtel","TX ISSUE",
AQ1148="Fiber AOF","TX ISSUE",
AQ1148="Projet OCM (HUAWEI)","TRAVAUX-HUAWEI",
AQ1148="Projet OCM (NOKIA)","TRAVAUX -NOKIA",
AQ1148="ACCESS-ISSUE","ACCESS-ISSUE",
AQ1148="Projet OCM (ZTE, NOKIA, autres projets)","TRAVAUX OCM",
AQ1148="No root CAuse","No root cause",
AQ1148="ODU HS","TX ISSUE",
AQ1148="IP &amp; VLAN","TX ISSUE",
AQ1148="Warehouse HUAWEI","SPARE-ISSUE",
AQ1148="SPARE-HS","SPARE-ISSUE",
AQ1148="Power Telco","RAN ISSUE",AQ1148="no impacts","no impacts"
),"")</f>
        <v>No root cause</v>
      </c>
      <c r="AQ1148" s="127" t="s">
        <v>5344</v>
      </c>
      <c r="AR1148" s="48" t="str" cm="1">
        <f t="array" ref="AR1148">IFERROR(_xlfn.IFS(
AQ1148="MPR ISSUE","ACTIVE",
AQ1148="BSS Hardware Issue","ACTIVE",
AQ1148="Sites strategiques, MLL, Pylone, etc.","PASSIVE",
AQ1148="AKTIVCO DEFAUT GE &amp; POWER Cabinet","PASSIVE",
AQ1148="AKTIVCO Coupure ENEO &amp; Baisse de tension","PASSIVE",
AQ1148="Coupure ENEO &amp; Baisse de tension","PASSIVE",
AQ1148="Defaut GE &amp; POWER Cabinet","PASSIVE",
AQ1148="Sharing","PASSIVE",
AQ1148="Sites strategiques &amp; DataCenter","PASSIVE",
AQ1148="Exclu","Exclu",
AQ1148="SAT","ACTIVE",
AQ1148="SPARE-ISSUE","SPARE-ISSUE",
AQ1148="Fiber CAmtel","ACTIVE",
AQ1148="Fiber AOF","ACTIVE",
AQ1148="Projet OCM (HUAWEI)","PLANNED WORKS",
AQ1148="Projet OCM (NOKIA)","PLANNED WORKS",
AQ1148="ACCESS-ISSUE","ACCESS-ISSUE",
AQ1148="Projet OCM (ZTE, NOKIA, autres projets)","PLANNED WORKS",
AQ1148="No root CAuse","No root cause",
AQ1148="ODU HS","ACTIVE",
AQ1148="IP &amp; VLAN","ACTIVE",
AQ1148="Warehouse HUAWEI","SPARE-ISSUE",
AQ1148="SPARE-HS","SPARE-ISSUE",
AQ1148="Power Telco","ACTIVE", AQ1148="no impacts","no impacts"
),"")</f>
        <v>No root cause</v>
      </c>
      <c r="AS1148" s="92" t="s">
        <v>5537</v>
      </c>
      <c r="AT1148" s="98" t="s">
        <v>2745</v>
      </c>
      <c r="AV1148" s="17" t="s">
        <v>5537</v>
      </c>
      <c r="AW1148" s="7" t="s">
        <v>5537</v>
      </c>
      <c r="AX1148" s="6" t="s">
        <v>5537</v>
      </c>
      <c r="AY1148" s="7"/>
      <c r="AZ1148" s="3" t="s">
        <v>5537</v>
      </c>
      <c r="BA1148" s="18" t="s">
        <v>5537</v>
      </c>
      <c r="BB1148" s="18" t="s">
        <v>5537</v>
      </c>
      <c r="BC1148" s="18" t="s">
        <v>5537</v>
      </c>
      <c r="BD1148" s="18" t="s">
        <v>5537</v>
      </c>
      <c r="BE1148" s="18" t="s">
        <v>5537</v>
      </c>
      <c r="BF1148" s="18" t="s">
        <v>5537</v>
      </c>
      <c r="BG1148" s="18" t="s">
        <v>5537</v>
      </c>
      <c r="BH1148" s="18" t="s">
        <v>5537</v>
      </c>
      <c r="BI1148" s="18" t="s">
        <v>5537</v>
      </c>
      <c r="BJ1148" s="18" t="s">
        <v>5537</v>
      </c>
      <c r="BK1148" s="18" t="s">
        <v>5537</v>
      </c>
      <c r="BL1148" s="9" t="s">
        <v>5537</v>
      </c>
      <c r="BM1148" s="14" t="s">
        <v>5537</v>
      </c>
      <c r="BN1148" s="14" t="s">
        <v>5537</v>
      </c>
      <c r="BO1148" s="14" t="str">
        <f>_xlfn.XLOOKUP(B1148,'[4]cell downs 18042026 17h'!$B:$B,'[4]cell downs 18042026 17h'!$B:$B,"")</f>
        <v/>
      </c>
      <c r="BP1148" s="14" t="str">
        <f>_xlfn.XLOOKUP(B1148,'[5]Cells Huawei 19042026 15h'!$B:$B,'[5]Cells Huawei 19042026 15h'!$B:$B,"")</f>
        <v/>
      </c>
      <c r="BQ1148" s="9" t="str">
        <f>_xlfn.XLOOKUP(B1148,'[6]cells down 19042026 9H40'!$B:$B,'[6]cells down 19042026 9H40'!$B:$B,"")</f>
        <v/>
      </c>
      <c r="BR1148" s="9" t="s">
        <v>2745</v>
      </c>
      <c r="BS1148" s="9" t="s">
        <v>5537</v>
      </c>
      <c r="BT1148" s="108"/>
    </row>
    <row r="1149" spans="1:72" s="9" customFormat="1" x14ac:dyDescent="0.35">
      <c r="A1149" s="1" t="s">
        <v>547</v>
      </c>
      <c r="B1149" s="8" t="s">
        <v>548</v>
      </c>
      <c r="C1149" s="3" t="str">
        <f>_xlfn.XLOOKUP(B1149,'[1]daily break down'!$D:$D,'[1]daily break down'!$E:$E,"")</f>
        <v>Douala</v>
      </c>
      <c r="D1149" s="1" t="s">
        <v>11</v>
      </c>
      <c r="E1149" s="1" t="s">
        <v>12</v>
      </c>
      <c r="F1149" s="3" t="s">
        <v>31</v>
      </c>
      <c r="G1149" s="1" t="s">
        <v>32</v>
      </c>
      <c r="H1149" s="34" t="str">
        <f>_xlfn.XLOOKUP(B1149,[2]CALCULATION!$B:$B,[2]CALCULATION!$H:$H,"")</f>
        <v>ZTE</v>
      </c>
      <c r="I1149" s="28">
        <v>0</v>
      </c>
      <c r="J1149" s="28">
        <v>0</v>
      </c>
      <c r="K1149" s="28">
        <v>5.7788150659327178</v>
      </c>
      <c r="L1149" s="28">
        <v>0</v>
      </c>
      <c r="M1149" s="28">
        <v>0</v>
      </c>
      <c r="N1149" s="28">
        <v>0</v>
      </c>
      <c r="O1149" s="28">
        <v>0</v>
      </c>
      <c r="P1149" s="28">
        <v>0</v>
      </c>
      <c r="Q1149" s="28">
        <v>0.58784418134136884</v>
      </c>
      <c r="R1149" s="28">
        <v>0</v>
      </c>
      <c r="S1149" s="93">
        <v>0</v>
      </c>
      <c r="T1149" s="93">
        <f>_xlfn.XLOOKUP(B1149,'[3]Nur des jours'!$B:$B,'[3]Nur des jours'!$U:$U,"")</f>
        <v>1.4874455316708116E-2</v>
      </c>
      <c r="U1149" s="93">
        <v>0</v>
      </c>
      <c r="V1149" s="93">
        <v>0</v>
      </c>
      <c r="W1149" s="93">
        <v>1.4874455316708116E-2</v>
      </c>
      <c r="X1149" s="93">
        <v>0</v>
      </c>
      <c r="Y1149" s="93">
        <v>0</v>
      </c>
      <c r="Z1149" s="93">
        <v>0</v>
      </c>
      <c r="AA1149" s="93">
        <v>0</v>
      </c>
      <c r="AB1149" s="93">
        <v>0</v>
      </c>
      <c r="AC1149" s="93">
        <f>_xlfn.XLOOKUP(B1149,'[3]Nur des jours'!$B:$B,'[3]Nur des jours'!$N:$N,"")</f>
        <v>0</v>
      </c>
      <c r="AD1149" s="93">
        <v>0</v>
      </c>
      <c r="AE1149" s="93">
        <v>0</v>
      </c>
      <c r="AF1149" s="93">
        <v>0</v>
      </c>
      <c r="AG1149" s="93"/>
      <c r="AH1149" s="93">
        <v>0</v>
      </c>
      <c r="AI1149" s="93">
        <v>0</v>
      </c>
      <c r="AJ1149" s="93">
        <v>0</v>
      </c>
      <c r="AK1149" s="93">
        <v>0</v>
      </c>
      <c r="AL1149" s="93">
        <v>0</v>
      </c>
      <c r="AM1149" s="49" t="s">
        <v>5559</v>
      </c>
      <c r="AN1149" s="49"/>
      <c r="AO1149" s="48" t="str" cm="1">
        <f t="array" ref="AO1149">IFERROR(_xlfn.IFS(
AQ1149="MPR ISSUE","PDH",
AQ1149="BSS Hardware Issue","BSS",
AQ1149="Sites strategiques, MLL, Pylone, etc.","ENVTECH",
AQ1149="AKTIVCO DEFAUT GE &amp; POWER Cabinet","AKTIVCO",
AQ1149="AKTIVCO Coupure ENEO &amp; Baisse de tension","AKTIVCO GRID ONLY",
AQ1149="Coupure ENEO &amp; Baisse de tension","IHS GRID ONLY",
AQ1149="Defaut GE &amp; POWER Cabinet","IHS",
AQ1149="Sharing","Partners",
AQ1149="Sites strategiques &amp; DataCenter","SST &amp; DC",
AQ1149="Exclu","Exclu",
AQ1149="SAT","SAT",
AQ1149="SPARE-ISSUE","SPARE-ISSUE",
AQ1149="Fiber CAmtel","TRANS_FO_CAMTEL",
AQ1149="Fiber AOF","Fiber AOF",
AQ1149="Projet OCM (HUAWEI)","TRAVAUX-HUAWEI",
AQ1149="Projet OCM (NOKIA)","TRAVAUX-NOKIA",
AQ1149="ACCESS-ISSUE","ACCESS-ISSUE",
AQ1149="Projet OCM (ZTE, NOKIA, autres projets)","TRAVAUX OCM",
AQ1149="No root CAuse","No root cause",
AQ1149="ODU HS","PDH",
AQ1149="IP &amp; VLAN","PDH",
AQ1149="Warehouse HUAWEI","SPARE-ISSUE",
AQ1149="SPARE-HS","SPARE-ISSUE",
AQ1149="Power Telco","BSS",AQ1149="no impacts","no impacts"
),"")</f>
        <v>No root cause</v>
      </c>
      <c r="AP1149" s="48" t="str" cm="1">
        <f t="array" ref="AP1149">IFERROR(_xlfn.IFS(
AQ1149="MPR ISSUE","TX ISSUE",
AQ1149="BSS Hardware Issue","RAN ISSUE",
AQ1149="Sites strategiques, MLL, Pylone, etc.","ENVTECH",
AQ1149="AKTIVCO DEFAUT GE &amp; POWER Cabinet","POWER ISSUE",
AQ1149="AKTIVCO Coupure ENEO &amp; Baisse de tension","POWER ISSUE",
AQ1149="Coupure ENEO &amp; Baisse de tension","POWER ISSUE",
AQ1149="Defaut GE &amp; POWER Cabinet","POWER ISSUE",
AQ1149="Sharing","POWER ISSUE",
AQ1149="Sites strategiques &amp; DataCenter","POWER ISSUE",
AQ1149="Exclu","Exclu",
AQ1149="SAT","TX ISSUE",
AQ1149="SPARE-ISSUE","SPARE-ISSUE",
AQ1149="Fiber CAmtel","TX ISSUE",
AQ1149="Fiber AOF","TX ISSUE",
AQ1149="Projet OCM (HUAWEI)","TRAVAUX-HUAWEI",
AQ1149="Projet OCM (NOKIA)","TRAVAUX -NOKIA",
AQ1149="ACCESS-ISSUE","ACCESS-ISSUE",
AQ1149="Projet OCM (ZTE, NOKIA, autres projets)","TRAVAUX OCM",
AQ1149="No root CAuse","No root cause",
AQ1149="ODU HS","TX ISSUE",
AQ1149="IP &amp; VLAN","TX ISSUE",
AQ1149="Warehouse HUAWEI","SPARE-ISSUE",
AQ1149="SPARE-HS","SPARE-ISSUE",
AQ1149="Power Telco","RAN ISSUE",AQ1149="no impacts","no impacts"
),"")</f>
        <v>No root cause</v>
      </c>
      <c r="AQ1149" s="127" t="s">
        <v>5344</v>
      </c>
      <c r="AR1149" s="48" t="str" cm="1">
        <f t="array" ref="AR1149">IFERROR(_xlfn.IFS(
AQ1149="MPR ISSUE","ACTIVE",
AQ1149="BSS Hardware Issue","ACTIVE",
AQ1149="Sites strategiques, MLL, Pylone, etc.","PASSIVE",
AQ1149="AKTIVCO DEFAUT GE &amp; POWER Cabinet","PASSIVE",
AQ1149="AKTIVCO Coupure ENEO &amp; Baisse de tension","PASSIVE",
AQ1149="Coupure ENEO &amp; Baisse de tension","PASSIVE",
AQ1149="Defaut GE &amp; POWER Cabinet","PASSIVE",
AQ1149="Sharing","PASSIVE",
AQ1149="Sites strategiques &amp; DataCenter","PASSIVE",
AQ1149="Exclu","Exclu",
AQ1149="SAT","ACTIVE",
AQ1149="SPARE-ISSUE","SPARE-ISSUE",
AQ1149="Fiber CAmtel","ACTIVE",
AQ1149="Fiber AOF","ACTIVE",
AQ1149="Projet OCM (HUAWEI)","PLANNED WORKS",
AQ1149="Projet OCM (NOKIA)","PLANNED WORKS",
AQ1149="ACCESS-ISSUE","ACCESS-ISSUE",
AQ1149="Projet OCM (ZTE, NOKIA, autres projets)","PLANNED WORKS",
AQ1149="No root CAuse","No root cause",
AQ1149="ODU HS","ACTIVE",
AQ1149="IP &amp; VLAN","ACTIVE",
AQ1149="Warehouse HUAWEI","SPARE-ISSUE",
AQ1149="SPARE-HS","SPARE-ISSUE",
AQ1149="Power Telco","ACTIVE", AQ1149="no impacts","no impacts"
),"")</f>
        <v>No root cause</v>
      </c>
      <c r="AS1149" s="92" t="s">
        <v>5537</v>
      </c>
      <c r="AT1149" s="98" t="s">
        <v>548</v>
      </c>
      <c r="AV1149" s="17" t="s">
        <v>5537</v>
      </c>
      <c r="AW1149" s="7" t="s">
        <v>5537</v>
      </c>
      <c r="AX1149" s="6" t="s">
        <v>5537</v>
      </c>
      <c r="AY1149" s="7"/>
      <c r="AZ1149" s="3" t="s">
        <v>5537</v>
      </c>
      <c r="BA1149" s="18" t="s">
        <v>5537</v>
      </c>
      <c r="BB1149" s="18" t="s">
        <v>5537</v>
      </c>
      <c r="BC1149" s="18" t="s">
        <v>5537</v>
      </c>
      <c r="BD1149" s="18" t="s">
        <v>5537</v>
      </c>
      <c r="BE1149" s="18" t="s">
        <v>5537</v>
      </c>
      <c r="BF1149" s="18" t="s">
        <v>5537</v>
      </c>
      <c r="BG1149" s="18" t="s">
        <v>5537</v>
      </c>
      <c r="BH1149" s="18" t="s">
        <v>5537</v>
      </c>
      <c r="BI1149" s="18" t="s">
        <v>5537</v>
      </c>
      <c r="BJ1149" s="18" t="s">
        <v>5537</v>
      </c>
      <c r="BK1149" s="18" t="s">
        <v>5537</v>
      </c>
      <c r="BL1149" s="9" t="s">
        <v>5537</v>
      </c>
      <c r="BM1149" s="14" t="s">
        <v>5537</v>
      </c>
      <c r="BN1149" s="14" t="s">
        <v>5537</v>
      </c>
      <c r="BO1149" s="14" t="str">
        <f>_xlfn.XLOOKUP(B1149,'[4]cell downs 18042026 17h'!$B:$B,'[4]cell downs 18042026 17h'!$B:$B,"")</f>
        <v/>
      </c>
      <c r="BP1149" s="14" t="str">
        <f>_xlfn.XLOOKUP(B1149,'[5]Cells Huawei 19042026 15h'!$B:$B,'[5]Cells Huawei 19042026 15h'!$B:$B,"")</f>
        <v/>
      </c>
      <c r="BQ1149" s="9" t="str">
        <f>_xlfn.XLOOKUP(B1149,'[6]cells down 19042026 9H40'!$B:$B,'[6]cells down 19042026 9H40'!$B:$B,"")</f>
        <v/>
      </c>
      <c r="BR1149" s="9" t="s">
        <v>548</v>
      </c>
      <c r="BS1149" s="9" t="s">
        <v>5537</v>
      </c>
      <c r="BT1149" s="108"/>
    </row>
    <row r="1150" spans="1:72" s="9" customFormat="1" ht="27" customHeight="1" x14ac:dyDescent="0.35">
      <c r="A1150" s="1" t="s">
        <v>332</v>
      </c>
      <c r="B1150" s="8" t="s">
        <v>333</v>
      </c>
      <c r="C1150" s="3" t="str">
        <f>_xlfn.XLOOKUP(B1150,'[1]daily break down'!$D:$D,'[1]daily break down'!$E:$E,"")</f>
        <v>Douala</v>
      </c>
      <c r="D1150" s="1" t="s">
        <v>11</v>
      </c>
      <c r="E1150" s="1" t="s">
        <v>12</v>
      </c>
      <c r="F1150" s="3" t="s">
        <v>31</v>
      </c>
      <c r="G1150" s="1" t="s">
        <v>32</v>
      </c>
      <c r="H1150" s="34" t="str">
        <f>_xlfn.XLOOKUP(B1150,[2]CALCULATION!$B:$B,[2]CALCULATION!$H:$H,"")</f>
        <v>ZTE</v>
      </c>
      <c r="I1150" s="28">
        <v>0</v>
      </c>
      <c r="J1150" s="28">
        <v>0</v>
      </c>
      <c r="K1150" s="28">
        <v>0</v>
      </c>
      <c r="L1150" s="28">
        <v>0</v>
      </c>
      <c r="M1150" s="28">
        <v>0</v>
      </c>
      <c r="N1150" s="28">
        <v>0</v>
      </c>
      <c r="O1150" s="28">
        <v>0</v>
      </c>
      <c r="P1150" s="28">
        <v>0</v>
      </c>
      <c r="Q1150" s="28">
        <v>0</v>
      </c>
      <c r="R1150" s="28">
        <v>0</v>
      </c>
      <c r="S1150" s="93">
        <v>0</v>
      </c>
      <c r="T1150" s="93">
        <f>_xlfn.XLOOKUP(B1150,'[3]Nur des jours'!$B:$B,'[3]Nur des jours'!$U:$U,"")</f>
        <v>0</v>
      </c>
      <c r="U1150" s="93">
        <v>0</v>
      </c>
      <c r="V1150" s="93">
        <v>0</v>
      </c>
      <c r="W1150" s="93">
        <v>0</v>
      </c>
      <c r="X1150" s="93">
        <v>0</v>
      </c>
      <c r="Y1150" s="93">
        <v>0</v>
      </c>
      <c r="Z1150" s="93">
        <v>0</v>
      </c>
      <c r="AA1150" s="93">
        <v>0.12805586231890273</v>
      </c>
      <c r="AB1150" s="93">
        <v>0</v>
      </c>
      <c r="AC1150" s="93">
        <f>_xlfn.XLOOKUP(B1150,'[3]Nur des jours'!$B:$B,'[3]Nur des jours'!$N:$N,"")</f>
        <v>0</v>
      </c>
      <c r="AD1150" s="93">
        <v>0</v>
      </c>
      <c r="AE1150" s="93">
        <v>0</v>
      </c>
      <c r="AF1150" s="93">
        <v>0</v>
      </c>
      <c r="AG1150" s="93"/>
      <c r="AH1150" s="93">
        <v>0</v>
      </c>
      <c r="AI1150" s="93">
        <v>0</v>
      </c>
      <c r="AJ1150" s="93">
        <v>0</v>
      </c>
      <c r="AK1150" s="93">
        <v>0</v>
      </c>
      <c r="AL1150" s="93">
        <v>0</v>
      </c>
      <c r="AM1150" s="49" t="s">
        <v>5559</v>
      </c>
      <c r="AN1150" s="49"/>
      <c r="AO1150" s="48" t="str" cm="1">
        <f t="array" ref="AO1150">IFERROR(_xlfn.IFS(
AQ1150="MPR ISSUE","PDH",
AQ1150="BSS Hardware Issue","BSS",
AQ1150="Sites strategiques, MLL, Pylone, etc.","ENVTECH",
AQ1150="AKTIVCO DEFAUT GE &amp; POWER Cabinet","AKTIVCO",
AQ1150="AKTIVCO Coupure ENEO &amp; Baisse de tension","AKTIVCO GRID ONLY",
AQ1150="Coupure ENEO &amp; Baisse de tension","IHS GRID ONLY",
AQ1150="Defaut GE &amp; POWER Cabinet","IHS",
AQ1150="Sharing","Partners",
AQ1150="Sites strategiques &amp; DataCenter","SST &amp; DC",
AQ1150="Exclu","Exclu",
AQ1150="SAT","SAT",
AQ1150="SPARE-ISSUE","SPARE-ISSUE",
AQ1150="Fiber CAmtel","TRANS_FO_CAMTEL",
AQ1150="Fiber AOF","Fiber AOF",
AQ1150="Projet OCM (HUAWEI)","TRAVAUX-HUAWEI",
AQ1150="Projet OCM (NOKIA)","TRAVAUX-NOKIA",
AQ1150="ACCESS-ISSUE","ACCESS-ISSUE",
AQ1150="Projet OCM (ZTE, NOKIA, autres projets)","TRAVAUX OCM",
AQ1150="No root CAuse","No root cause",
AQ1150="ODU HS","PDH",
AQ1150="IP &amp; VLAN","PDH",
AQ1150="Warehouse HUAWEI","SPARE-ISSUE",
AQ1150="SPARE-HS","SPARE-ISSUE",
AQ1150="Power Telco","BSS",AQ1150="no impacts","no impacts"
),"")</f>
        <v>No root cause</v>
      </c>
      <c r="AP1150" s="48" t="str" cm="1">
        <f t="array" ref="AP1150">IFERROR(_xlfn.IFS(
AQ1150="MPR ISSUE","TX ISSUE",
AQ1150="BSS Hardware Issue","RAN ISSUE",
AQ1150="Sites strategiques, MLL, Pylone, etc.","ENVTECH",
AQ1150="AKTIVCO DEFAUT GE &amp; POWER Cabinet","POWER ISSUE",
AQ1150="AKTIVCO Coupure ENEO &amp; Baisse de tension","POWER ISSUE",
AQ1150="Coupure ENEO &amp; Baisse de tension","POWER ISSUE",
AQ1150="Defaut GE &amp; POWER Cabinet","POWER ISSUE",
AQ1150="Sharing","POWER ISSUE",
AQ1150="Sites strategiques &amp; DataCenter","POWER ISSUE",
AQ1150="Exclu","Exclu",
AQ1150="SAT","TX ISSUE",
AQ1150="SPARE-ISSUE","SPARE-ISSUE",
AQ1150="Fiber CAmtel","TX ISSUE",
AQ1150="Fiber AOF","TX ISSUE",
AQ1150="Projet OCM (HUAWEI)","TRAVAUX-HUAWEI",
AQ1150="Projet OCM (NOKIA)","TRAVAUX -NOKIA",
AQ1150="ACCESS-ISSUE","ACCESS-ISSUE",
AQ1150="Projet OCM (ZTE, NOKIA, autres projets)","TRAVAUX OCM",
AQ1150="No root CAuse","No root cause",
AQ1150="ODU HS","TX ISSUE",
AQ1150="IP &amp; VLAN","TX ISSUE",
AQ1150="Warehouse HUAWEI","SPARE-ISSUE",
AQ1150="SPARE-HS","SPARE-ISSUE",
AQ1150="Power Telco","RAN ISSUE",AQ1150="no impacts","no impacts"
),"")</f>
        <v>No root cause</v>
      </c>
      <c r="AQ1150" s="127" t="s">
        <v>5344</v>
      </c>
      <c r="AR1150" s="48" t="str" cm="1">
        <f t="array" ref="AR1150">IFERROR(_xlfn.IFS(
AQ1150="MPR ISSUE","ACTIVE",
AQ1150="BSS Hardware Issue","ACTIVE",
AQ1150="Sites strategiques, MLL, Pylone, etc.","PASSIVE",
AQ1150="AKTIVCO DEFAUT GE &amp; POWER Cabinet","PASSIVE",
AQ1150="AKTIVCO Coupure ENEO &amp; Baisse de tension","PASSIVE",
AQ1150="Coupure ENEO &amp; Baisse de tension","PASSIVE",
AQ1150="Defaut GE &amp; POWER Cabinet","PASSIVE",
AQ1150="Sharing","PASSIVE",
AQ1150="Sites strategiques &amp; DataCenter","PASSIVE",
AQ1150="Exclu","Exclu",
AQ1150="SAT","ACTIVE",
AQ1150="SPARE-ISSUE","SPARE-ISSUE",
AQ1150="Fiber CAmtel","ACTIVE",
AQ1150="Fiber AOF","ACTIVE",
AQ1150="Projet OCM (HUAWEI)","PLANNED WORKS",
AQ1150="Projet OCM (NOKIA)","PLANNED WORKS",
AQ1150="ACCESS-ISSUE","ACCESS-ISSUE",
AQ1150="Projet OCM (ZTE, NOKIA, autres projets)","PLANNED WORKS",
AQ1150="No root CAuse","No root cause",
AQ1150="ODU HS","ACTIVE",
AQ1150="IP &amp; VLAN","ACTIVE",
AQ1150="Warehouse HUAWEI","SPARE-ISSUE",
AQ1150="SPARE-HS","SPARE-ISSUE",
AQ1150="Power Telco","ACTIVE", AQ1150="no impacts","no impacts"
),"")</f>
        <v>No root cause</v>
      </c>
      <c r="AS1150" s="92" t="s">
        <v>5537</v>
      </c>
      <c r="AT1150" s="98" t="s">
        <v>333</v>
      </c>
      <c r="AV1150" s="17" t="s">
        <v>5537</v>
      </c>
      <c r="AW1150" s="7" t="s">
        <v>5537</v>
      </c>
      <c r="AX1150" s="6" t="s">
        <v>5537</v>
      </c>
      <c r="AY1150" s="7"/>
      <c r="AZ1150" s="3" t="s">
        <v>5537</v>
      </c>
      <c r="BA1150" s="18" t="s">
        <v>5537</v>
      </c>
      <c r="BB1150" s="18" t="s">
        <v>5537</v>
      </c>
      <c r="BC1150" s="18" t="s">
        <v>5537</v>
      </c>
      <c r="BD1150" s="18" t="s">
        <v>5537</v>
      </c>
      <c r="BE1150" s="18" t="s">
        <v>5537</v>
      </c>
      <c r="BF1150" s="18" t="s">
        <v>5537</v>
      </c>
      <c r="BG1150" s="18" t="s">
        <v>5537</v>
      </c>
      <c r="BH1150" s="18" t="s">
        <v>5537</v>
      </c>
      <c r="BI1150" s="18" t="s">
        <v>5537</v>
      </c>
      <c r="BJ1150" s="18" t="s">
        <v>5537</v>
      </c>
      <c r="BK1150" s="18" t="s">
        <v>5537</v>
      </c>
      <c r="BL1150" s="9" t="s">
        <v>5537</v>
      </c>
      <c r="BM1150" s="14" t="s">
        <v>5537</v>
      </c>
      <c r="BN1150" s="14" t="s">
        <v>5537</v>
      </c>
      <c r="BO1150" s="14" t="str">
        <f>_xlfn.XLOOKUP(B1150,'[4]cell downs 18042026 17h'!$B:$B,'[4]cell downs 18042026 17h'!$B:$B,"")</f>
        <v/>
      </c>
      <c r="BP1150" s="14" t="str">
        <f>_xlfn.XLOOKUP(B1150,'[5]Cells Huawei 19042026 15h'!$B:$B,'[5]Cells Huawei 19042026 15h'!$B:$B,"")</f>
        <v/>
      </c>
      <c r="BQ1150" s="9" t="str">
        <f>_xlfn.XLOOKUP(B1150,'[6]cells down 19042026 9H40'!$B:$B,'[6]cells down 19042026 9H40'!$B:$B,"")</f>
        <v/>
      </c>
      <c r="BR1150" s="9" t="s">
        <v>333</v>
      </c>
      <c r="BS1150" s="9" t="s">
        <v>12</v>
      </c>
      <c r="BT1150" s="108"/>
    </row>
    <row r="1151" spans="1:72" s="9" customFormat="1" x14ac:dyDescent="0.35">
      <c r="A1151" s="1" t="s">
        <v>1471</v>
      </c>
      <c r="B1151" s="1" t="s">
        <v>1472</v>
      </c>
      <c r="C1151" s="3" t="str">
        <f>_xlfn.XLOOKUP(B1151,'[1]daily break down'!$D:$D,'[1]daily break down'!$E:$E,"")</f>
        <v>Douala</v>
      </c>
      <c r="D1151" s="1" t="s">
        <v>21</v>
      </c>
      <c r="E1151" s="1" t="s">
        <v>30</v>
      </c>
      <c r="F1151" s="3" t="s">
        <v>31</v>
      </c>
      <c r="G1151" s="1" t="s">
        <v>32</v>
      </c>
      <c r="H1151" s="34" t="str">
        <f>_xlfn.XLOOKUP(B1151,[2]CALCULATION!$B:$B,[2]CALCULATION!$H:$H,"")</f>
        <v>ZTE</v>
      </c>
      <c r="I1151" s="28">
        <v>0</v>
      </c>
      <c r="J1151" s="28">
        <v>14.407943173160062</v>
      </c>
      <c r="K1151" s="28">
        <v>23.615016993262621</v>
      </c>
      <c r="L1151" s="28">
        <v>0</v>
      </c>
      <c r="M1151" s="28">
        <v>0</v>
      </c>
      <c r="N1151" s="28">
        <v>2.4985161214839926</v>
      </c>
      <c r="O1151" s="28">
        <v>0</v>
      </c>
      <c r="P1151" s="28">
        <v>0</v>
      </c>
      <c r="Q1151" s="28">
        <v>0</v>
      </c>
      <c r="R1151" s="28">
        <v>0.33927669483182271</v>
      </c>
      <c r="S1151" s="93">
        <v>0</v>
      </c>
      <c r="T1151" s="93">
        <f>_xlfn.XLOOKUP(B1151,'[3]Nur des jours'!$B:$B,'[3]Nur des jours'!$U:$U,"")</f>
        <v>0</v>
      </c>
      <c r="U1151" s="93">
        <v>0</v>
      </c>
      <c r="V1151" s="93">
        <v>0</v>
      </c>
      <c r="W1151" s="93">
        <v>0</v>
      </c>
      <c r="X1151" s="93">
        <v>0</v>
      </c>
      <c r="Y1151" s="93">
        <v>0</v>
      </c>
      <c r="Z1151" s="93">
        <v>0</v>
      </c>
      <c r="AA1151" s="93">
        <v>2.0581680378274732E-2</v>
      </c>
      <c r="AB1151" s="93">
        <v>0</v>
      </c>
      <c r="AC1151" s="93">
        <f>_xlfn.XLOOKUP(B1151,'[3]Nur des jours'!$B:$B,'[3]Nur des jours'!$N:$N,"")</f>
        <v>0</v>
      </c>
      <c r="AD1151" s="93">
        <v>0</v>
      </c>
      <c r="AE1151" s="93">
        <v>0</v>
      </c>
      <c r="AF1151" s="93">
        <v>0</v>
      </c>
      <c r="AG1151" s="93"/>
      <c r="AH1151" s="93">
        <v>0</v>
      </c>
      <c r="AI1151" s="93">
        <v>0</v>
      </c>
      <c r="AJ1151" s="93">
        <v>0</v>
      </c>
      <c r="AK1151" s="93">
        <v>0</v>
      </c>
      <c r="AL1151" s="93">
        <v>0</v>
      </c>
      <c r="AM1151" s="49" t="s">
        <v>5559</v>
      </c>
      <c r="AN1151" s="49"/>
      <c r="AO1151" s="48" t="str" cm="1">
        <f t="array" ref="AO1151">IFERROR(_xlfn.IFS(
AQ1151="MPR ISSUE","PDH",
AQ1151="BSS Hardware Issue","BSS",
AQ1151="Sites strategiques, MLL, Pylone, etc.","ENVTECH",
AQ1151="AKTIVCO DEFAUT GE &amp; POWER Cabinet","AKTIVCO",
AQ1151="AKTIVCO Coupure ENEO &amp; Baisse de tension","AKTIVCO GRID ONLY",
AQ1151="Coupure ENEO &amp; Baisse de tension","IHS GRID ONLY",
AQ1151="Defaut GE &amp; POWER Cabinet","IHS",
AQ1151="Sharing","Partners",
AQ1151="Sites strategiques &amp; DataCenter","SST &amp; DC",
AQ1151="Exclu","Exclu",
AQ1151="SAT","SAT",
AQ1151="SPARE-ISSUE","SPARE-ISSUE",
AQ1151="Fiber CAmtel","TRANS_FO_CAMTEL",
AQ1151="Fiber AOF","Fiber AOF",
AQ1151="Projet OCM (HUAWEI)","TRAVAUX-HUAWEI",
AQ1151="Projet OCM (NOKIA)","TRAVAUX-NOKIA",
AQ1151="ACCESS-ISSUE","ACCESS-ISSUE",
AQ1151="Projet OCM (ZTE, NOKIA, autres projets)","TRAVAUX OCM",
AQ1151="No root CAuse","No root cause",
AQ1151="ODU HS","PDH",
AQ1151="IP &amp; VLAN","PDH",
AQ1151="Warehouse HUAWEI","SPARE-ISSUE",
AQ1151="SPARE-HS","SPARE-ISSUE",
AQ1151="Power Telco","BSS",AQ1151="no impacts","no impacts"
),"")</f>
        <v>No root cause</v>
      </c>
      <c r="AP1151" s="48" t="str" cm="1">
        <f t="array" ref="AP1151">IFERROR(_xlfn.IFS(
AQ1151="MPR ISSUE","TX ISSUE",
AQ1151="BSS Hardware Issue","RAN ISSUE",
AQ1151="Sites strategiques, MLL, Pylone, etc.","ENVTECH",
AQ1151="AKTIVCO DEFAUT GE &amp; POWER Cabinet","POWER ISSUE",
AQ1151="AKTIVCO Coupure ENEO &amp; Baisse de tension","POWER ISSUE",
AQ1151="Coupure ENEO &amp; Baisse de tension","POWER ISSUE",
AQ1151="Defaut GE &amp; POWER Cabinet","POWER ISSUE",
AQ1151="Sharing","POWER ISSUE",
AQ1151="Sites strategiques &amp; DataCenter","POWER ISSUE",
AQ1151="Exclu","Exclu",
AQ1151="SAT","TX ISSUE",
AQ1151="SPARE-ISSUE","SPARE-ISSUE",
AQ1151="Fiber CAmtel","TX ISSUE",
AQ1151="Fiber AOF","TX ISSUE",
AQ1151="Projet OCM (HUAWEI)","TRAVAUX-HUAWEI",
AQ1151="Projet OCM (NOKIA)","TRAVAUX -NOKIA",
AQ1151="ACCESS-ISSUE","ACCESS-ISSUE",
AQ1151="Projet OCM (ZTE, NOKIA, autres projets)","TRAVAUX OCM",
AQ1151="No root CAuse","No root cause",
AQ1151="ODU HS","TX ISSUE",
AQ1151="IP &amp; VLAN","TX ISSUE",
AQ1151="Warehouse HUAWEI","SPARE-ISSUE",
AQ1151="SPARE-HS","SPARE-ISSUE",
AQ1151="Power Telco","RAN ISSUE",AQ1151="no impacts","no impacts"
),"")</f>
        <v>No root cause</v>
      </c>
      <c r="AQ1151" s="67" t="s">
        <v>5344</v>
      </c>
      <c r="AR1151" s="48" t="str" cm="1">
        <f t="array" ref="AR1151">IFERROR(_xlfn.IFS(
AQ1151="MPR ISSUE","ACTIVE",
AQ1151="BSS Hardware Issue","ACTIVE",
AQ1151="Sites strategiques, MLL, Pylone, etc.","PASSIVE",
AQ1151="AKTIVCO DEFAUT GE &amp; POWER Cabinet","PASSIVE",
AQ1151="AKTIVCO Coupure ENEO &amp; Baisse de tension","PASSIVE",
AQ1151="Coupure ENEO &amp; Baisse de tension","PASSIVE",
AQ1151="Defaut GE &amp; POWER Cabinet","PASSIVE",
AQ1151="Sharing","PASSIVE",
AQ1151="Sites strategiques &amp; DataCenter","PASSIVE",
AQ1151="Exclu","Exclu",
AQ1151="SAT","ACTIVE",
AQ1151="SPARE-ISSUE","SPARE-ISSUE",
AQ1151="Fiber CAmtel","ACTIVE",
AQ1151="Fiber AOF","ACTIVE",
AQ1151="Projet OCM (HUAWEI)","PLANNED WORKS",
AQ1151="Projet OCM (NOKIA)","PLANNED WORKS",
AQ1151="ACCESS-ISSUE","ACCESS-ISSUE",
AQ1151="Projet OCM (ZTE, NOKIA, autres projets)","PLANNED WORKS",
AQ1151="No root CAuse","No root cause",
AQ1151="ODU HS","ACTIVE",
AQ1151="IP &amp; VLAN","ACTIVE",
AQ1151="Warehouse HUAWEI","SPARE-ISSUE",
AQ1151="SPARE-HS","SPARE-ISSUE",
AQ1151="Power Telco","ACTIVE", AQ1151="no impacts","no impacts"
),"")</f>
        <v>No root cause</v>
      </c>
      <c r="AS1151" s="92" t="s">
        <v>5537</v>
      </c>
      <c r="AT1151" s="98" t="s">
        <v>1472</v>
      </c>
      <c r="AV1151" s="17" t="s">
        <v>5537</v>
      </c>
      <c r="AW1151" s="7" t="s">
        <v>5537</v>
      </c>
      <c r="AX1151" s="6" t="s">
        <v>5537</v>
      </c>
      <c r="AY1151" s="7"/>
      <c r="AZ1151" s="3" t="s">
        <v>5537</v>
      </c>
      <c r="BA1151" s="18" t="s">
        <v>5537</v>
      </c>
      <c r="BB1151" s="18" t="s">
        <v>5537</v>
      </c>
      <c r="BC1151" s="18" t="s">
        <v>5537</v>
      </c>
      <c r="BD1151" s="18" t="s">
        <v>5537</v>
      </c>
      <c r="BE1151" s="18" t="s">
        <v>5537</v>
      </c>
      <c r="BF1151" s="18" t="s">
        <v>5537</v>
      </c>
      <c r="BG1151" s="18" t="s">
        <v>5537</v>
      </c>
      <c r="BH1151" s="18" t="s">
        <v>5537</v>
      </c>
      <c r="BI1151" s="18" t="s">
        <v>5537</v>
      </c>
      <c r="BJ1151" s="18" t="s">
        <v>5537</v>
      </c>
      <c r="BK1151" s="18" t="s">
        <v>5537</v>
      </c>
      <c r="BL1151" s="9" t="s">
        <v>5537</v>
      </c>
      <c r="BM1151" s="14" t="s">
        <v>5537</v>
      </c>
      <c r="BN1151" s="14" t="s">
        <v>5537</v>
      </c>
      <c r="BO1151" s="14" t="str">
        <f>_xlfn.XLOOKUP(B1151,'[4]cell downs 18042026 17h'!$B:$B,'[4]cell downs 18042026 17h'!$B:$B,"")</f>
        <v/>
      </c>
      <c r="BP1151" s="14" t="str">
        <f>_xlfn.XLOOKUP(B1151,'[5]Cells Huawei 19042026 15h'!$B:$B,'[5]Cells Huawei 19042026 15h'!$B:$B,"")</f>
        <v/>
      </c>
      <c r="BQ1151" s="9" t="str">
        <f>_xlfn.XLOOKUP(B1151,'[6]cells down 19042026 9H40'!$B:$B,'[6]cells down 19042026 9H40'!$B:$B,"")</f>
        <v/>
      </c>
      <c r="BR1151" s="9" t="s">
        <v>5537</v>
      </c>
      <c r="BS1151" s="9" t="s">
        <v>5537</v>
      </c>
      <c r="BT1151" s="108"/>
    </row>
    <row r="1152" spans="1:72" s="9" customFormat="1" x14ac:dyDescent="0.35">
      <c r="A1152" s="1" t="s">
        <v>2093</v>
      </c>
      <c r="B1152" s="8" t="s">
        <v>2094</v>
      </c>
      <c r="C1152" s="3" t="str">
        <f>_xlfn.XLOOKUP(B1152,'[1]daily break down'!$D:$D,'[1]daily break down'!$E:$E,"")</f>
        <v>Douala</v>
      </c>
      <c r="D1152" s="1" t="s">
        <v>11</v>
      </c>
      <c r="E1152" s="1" t="s">
        <v>12</v>
      </c>
      <c r="F1152" s="3" t="s">
        <v>31</v>
      </c>
      <c r="G1152" s="1" t="s">
        <v>32</v>
      </c>
      <c r="H1152" s="34" t="str">
        <f>_xlfn.XLOOKUP(B1152,[2]CALCULATION!$B:$B,[2]CALCULATION!$H:$H,"")</f>
        <v>ZTE</v>
      </c>
      <c r="I1152" s="28">
        <v>0</v>
      </c>
      <c r="J1152" s="28">
        <v>0</v>
      </c>
      <c r="K1152" s="28">
        <v>0</v>
      </c>
      <c r="L1152" s="28">
        <v>0</v>
      </c>
      <c r="M1152" s="28">
        <v>0</v>
      </c>
      <c r="N1152" s="28">
        <v>0</v>
      </c>
      <c r="O1152" s="28">
        <v>0</v>
      </c>
      <c r="P1152" s="28">
        <v>0</v>
      </c>
      <c r="Q1152" s="28">
        <v>31.061750748359888</v>
      </c>
      <c r="R1152" s="28">
        <v>1.847232566567645</v>
      </c>
      <c r="S1152" s="93">
        <v>0</v>
      </c>
      <c r="T1152" s="93">
        <f>_xlfn.XLOOKUP(B1152,'[3]Nur des jours'!$B:$B,'[3]Nur des jours'!$U:$U,"")</f>
        <v>19.523685697408634</v>
      </c>
      <c r="U1152" s="93">
        <v>16.767434859159952</v>
      </c>
      <c r="V1152" s="93">
        <v>6.6002452679970203</v>
      </c>
      <c r="W1152" s="93">
        <v>19.523685697408634</v>
      </c>
      <c r="X1152" s="93">
        <v>0</v>
      </c>
      <c r="Y1152" s="93">
        <v>0</v>
      </c>
      <c r="Z1152" s="93">
        <v>0</v>
      </c>
      <c r="AA1152" s="93">
        <v>0</v>
      </c>
      <c r="AB1152" s="93">
        <v>0</v>
      </c>
      <c r="AC1152" s="93">
        <f>_xlfn.XLOOKUP(B1152,'[3]Nur des jours'!$B:$B,'[3]Nur des jours'!$N:$N,"")</f>
        <v>0</v>
      </c>
      <c r="AD1152" s="93">
        <v>0</v>
      </c>
      <c r="AE1152" s="93">
        <v>0</v>
      </c>
      <c r="AF1152" s="93">
        <v>0</v>
      </c>
      <c r="AG1152" s="93"/>
      <c r="AH1152" s="93">
        <v>0</v>
      </c>
      <c r="AI1152" s="93">
        <v>0</v>
      </c>
      <c r="AJ1152" s="93">
        <v>0</v>
      </c>
      <c r="AK1152" s="93">
        <v>0</v>
      </c>
      <c r="AL1152" s="93">
        <v>0</v>
      </c>
      <c r="AM1152" s="49" t="s">
        <v>5559</v>
      </c>
      <c r="AN1152" s="49"/>
      <c r="AO1152" s="48" t="str" cm="1">
        <f t="array" ref="AO1152">IFERROR(_xlfn.IFS(
AQ1152="MPR ISSUE","PDH",
AQ1152="BSS Hardware Issue","BSS",
AQ1152="Sites strategiques, MLL, Pylone, etc.","ENVTECH",
AQ1152="AKTIVCO DEFAUT GE &amp; POWER Cabinet","AKTIVCO",
AQ1152="AKTIVCO Coupure ENEO &amp; Baisse de tension","AKTIVCO GRID ONLY",
AQ1152="Coupure ENEO &amp; Baisse de tension","IHS GRID ONLY",
AQ1152="Defaut GE &amp; POWER Cabinet","IHS",
AQ1152="Sharing","Partners",
AQ1152="Sites strategiques &amp; DataCenter","SST &amp; DC",
AQ1152="Exclu","Exclu",
AQ1152="SAT","SAT",
AQ1152="SPARE-ISSUE","SPARE-ISSUE",
AQ1152="Fiber CAmtel","TRANS_FO_CAMTEL",
AQ1152="Fiber AOF","Fiber AOF",
AQ1152="Projet OCM (HUAWEI)","TRAVAUX-HUAWEI",
AQ1152="Projet OCM (NOKIA)","TRAVAUX-NOKIA",
AQ1152="ACCESS-ISSUE","ACCESS-ISSUE",
AQ1152="Projet OCM (ZTE, NOKIA, autres projets)","TRAVAUX OCM",
AQ1152="No root CAuse","No root cause",
AQ1152="ODU HS","PDH",
AQ1152="IP &amp; VLAN","PDH",
AQ1152="Warehouse HUAWEI","SPARE-ISSUE",
AQ1152="SPARE-HS","SPARE-ISSUE",
AQ1152="Power Telco","BSS",AQ1152="no impacts","no impacts"
),"")</f>
        <v>No root cause</v>
      </c>
      <c r="AP1152" s="48" t="str" cm="1">
        <f t="array" ref="AP1152">IFERROR(_xlfn.IFS(
AQ1152="MPR ISSUE","TX ISSUE",
AQ1152="BSS Hardware Issue","RAN ISSUE",
AQ1152="Sites strategiques, MLL, Pylone, etc.","ENVTECH",
AQ1152="AKTIVCO DEFAUT GE &amp; POWER Cabinet","POWER ISSUE",
AQ1152="AKTIVCO Coupure ENEO &amp; Baisse de tension","POWER ISSUE",
AQ1152="Coupure ENEO &amp; Baisse de tension","POWER ISSUE",
AQ1152="Defaut GE &amp; POWER Cabinet","POWER ISSUE",
AQ1152="Sharing","POWER ISSUE",
AQ1152="Sites strategiques &amp; DataCenter","POWER ISSUE",
AQ1152="Exclu","Exclu",
AQ1152="SAT","TX ISSUE",
AQ1152="SPARE-ISSUE","SPARE-ISSUE",
AQ1152="Fiber CAmtel","TX ISSUE",
AQ1152="Fiber AOF","TX ISSUE",
AQ1152="Projet OCM (HUAWEI)","TRAVAUX-HUAWEI",
AQ1152="Projet OCM (NOKIA)","TRAVAUX -NOKIA",
AQ1152="ACCESS-ISSUE","ACCESS-ISSUE",
AQ1152="Projet OCM (ZTE, NOKIA, autres projets)","TRAVAUX OCM",
AQ1152="No root CAuse","No root cause",
AQ1152="ODU HS","TX ISSUE",
AQ1152="IP &amp; VLAN","TX ISSUE",
AQ1152="Warehouse HUAWEI","SPARE-ISSUE",
AQ1152="SPARE-HS","SPARE-ISSUE",
AQ1152="Power Telco","RAN ISSUE",AQ1152="no impacts","no impacts"
),"")</f>
        <v>No root cause</v>
      </c>
      <c r="AQ1152" s="127" t="s">
        <v>5344</v>
      </c>
      <c r="AR1152" s="48" t="str" cm="1">
        <f t="array" ref="AR1152">IFERROR(_xlfn.IFS(
AQ1152="MPR ISSUE","ACTIVE",
AQ1152="BSS Hardware Issue","ACTIVE",
AQ1152="Sites strategiques, MLL, Pylone, etc.","PASSIVE",
AQ1152="AKTIVCO DEFAUT GE &amp; POWER Cabinet","PASSIVE",
AQ1152="AKTIVCO Coupure ENEO &amp; Baisse de tension","PASSIVE",
AQ1152="Coupure ENEO &amp; Baisse de tension","PASSIVE",
AQ1152="Defaut GE &amp; POWER Cabinet","PASSIVE",
AQ1152="Sharing","PASSIVE",
AQ1152="Sites strategiques &amp; DataCenter","PASSIVE",
AQ1152="Exclu","Exclu",
AQ1152="SAT","ACTIVE",
AQ1152="SPARE-ISSUE","SPARE-ISSUE",
AQ1152="Fiber CAmtel","ACTIVE",
AQ1152="Fiber AOF","ACTIVE",
AQ1152="Projet OCM (HUAWEI)","PLANNED WORKS",
AQ1152="Projet OCM (NOKIA)","PLANNED WORKS",
AQ1152="ACCESS-ISSUE","ACCESS-ISSUE",
AQ1152="Projet OCM (ZTE, NOKIA, autres projets)","PLANNED WORKS",
AQ1152="No root CAuse","No root cause",
AQ1152="ODU HS","ACTIVE",
AQ1152="IP &amp; VLAN","ACTIVE",
AQ1152="Warehouse HUAWEI","SPARE-ISSUE",
AQ1152="SPARE-HS","SPARE-ISSUE",
AQ1152="Power Telco","ACTIVE", AQ1152="no impacts","no impacts"
),"")</f>
        <v>No root cause</v>
      </c>
      <c r="AS1152" s="92" t="s">
        <v>5537</v>
      </c>
      <c r="AT1152" s="98" t="s">
        <v>2094</v>
      </c>
      <c r="AV1152" s="17" t="s">
        <v>5537</v>
      </c>
      <c r="AW1152" s="7" t="s">
        <v>5537</v>
      </c>
      <c r="AX1152" s="6" t="s">
        <v>5537</v>
      </c>
      <c r="AY1152" s="7"/>
      <c r="AZ1152" s="3" t="s">
        <v>5537</v>
      </c>
      <c r="BA1152" s="18" t="s">
        <v>5537</v>
      </c>
      <c r="BB1152" s="18" t="s">
        <v>5537</v>
      </c>
      <c r="BC1152" s="18" t="s">
        <v>5537</v>
      </c>
      <c r="BD1152" s="18" t="s">
        <v>5537</v>
      </c>
      <c r="BE1152" s="18" t="s">
        <v>5537</v>
      </c>
      <c r="BF1152" s="18" t="s">
        <v>5537</v>
      </c>
      <c r="BG1152" s="18" t="s">
        <v>5537</v>
      </c>
      <c r="BH1152" s="18" t="s">
        <v>5537</v>
      </c>
      <c r="BI1152" s="18" t="s">
        <v>5537</v>
      </c>
      <c r="BJ1152" s="18" t="s">
        <v>5537</v>
      </c>
      <c r="BK1152" s="18" t="s">
        <v>5537</v>
      </c>
      <c r="BL1152" s="9" t="s">
        <v>5537</v>
      </c>
      <c r="BM1152" s="14" t="s">
        <v>5537</v>
      </c>
      <c r="BN1152" s="14" t="s">
        <v>5537</v>
      </c>
      <c r="BO1152" s="14" t="str">
        <f>_xlfn.XLOOKUP(B1152,'[4]cell downs 18042026 17h'!$B:$B,'[4]cell downs 18042026 17h'!$B:$B,"")</f>
        <v/>
      </c>
      <c r="BP1152" s="14" t="str">
        <f>_xlfn.XLOOKUP(B1152,'[5]Cells Huawei 19042026 15h'!$B:$B,'[5]Cells Huawei 19042026 15h'!$B:$B,"")</f>
        <v/>
      </c>
      <c r="BQ1152" s="9" t="str">
        <f>_xlfn.XLOOKUP(B1152,'[6]cells down 19042026 9H40'!$B:$B,'[6]cells down 19042026 9H40'!$B:$B,"")</f>
        <v/>
      </c>
      <c r="BR1152" s="9" t="s">
        <v>2094</v>
      </c>
      <c r="BS1152" s="9" t="s">
        <v>12</v>
      </c>
      <c r="BT1152" s="108"/>
    </row>
    <row r="1153" spans="1:72" s="9" customFormat="1" x14ac:dyDescent="0.35">
      <c r="A1153" s="1" t="s">
        <v>4517</v>
      </c>
      <c r="B1153" s="8" t="s">
        <v>4518</v>
      </c>
      <c r="C1153" s="3" t="str">
        <f>_xlfn.XLOOKUP(B1153,'[1]daily break down'!$D:$D,'[1]daily break down'!$E:$E,"")</f>
        <v>Douala</v>
      </c>
      <c r="D1153" s="1" t="s">
        <v>11</v>
      </c>
      <c r="E1153" s="1" t="s">
        <v>12</v>
      </c>
      <c r="F1153" s="3" t="s">
        <v>31</v>
      </c>
      <c r="G1153" s="1" t="s">
        <v>32</v>
      </c>
      <c r="H1153" s="34" t="str">
        <f>_xlfn.XLOOKUP(B1153,[2]CALCULATION!$B:$B,[2]CALCULATION!$H:$H,"")</f>
        <v>ZTE</v>
      </c>
      <c r="I1153" s="28">
        <v>0</v>
      </c>
      <c r="J1153" s="28">
        <v>0</v>
      </c>
      <c r="K1153" s="28">
        <v>0</v>
      </c>
      <c r="L1153" s="28">
        <v>0</v>
      </c>
      <c r="M1153" s="28">
        <v>0</v>
      </c>
      <c r="N1153" s="28">
        <v>0</v>
      </c>
      <c r="O1153" s="28">
        <v>0</v>
      </c>
      <c r="P1153" s="28">
        <v>0</v>
      </c>
      <c r="Q1153" s="28">
        <v>0</v>
      </c>
      <c r="R1153" s="28">
        <v>0</v>
      </c>
      <c r="S1153" s="93">
        <v>0</v>
      </c>
      <c r="T1153" s="93">
        <f>_xlfn.XLOOKUP(B1153,'[3]Nur des jours'!$B:$B,'[3]Nur des jours'!$U:$U,"")</f>
        <v>11.299039331341511</v>
      </c>
      <c r="U1153" s="93">
        <v>0</v>
      </c>
      <c r="V1153" s="93">
        <v>0</v>
      </c>
      <c r="W1153" s="93">
        <v>11.299039331341511</v>
      </c>
      <c r="X1153" s="93">
        <v>0</v>
      </c>
      <c r="Y1153" s="93">
        <v>0.11393048029152522</v>
      </c>
      <c r="Z1153" s="93">
        <v>0</v>
      </c>
      <c r="AA1153" s="93">
        <v>0</v>
      </c>
      <c r="AB1153" s="93">
        <v>0</v>
      </c>
      <c r="AC1153" s="93">
        <f>_xlfn.XLOOKUP(B1153,'[3]Nur des jours'!$B:$B,'[3]Nur des jours'!$N:$N,"")</f>
        <v>0</v>
      </c>
      <c r="AD1153" s="93">
        <v>0</v>
      </c>
      <c r="AE1153" s="93">
        <v>0</v>
      </c>
      <c r="AF1153" s="93">
        <v>0</v>
      </c>
      <c r="AG1153" s="93"/>
      <c r="AH1153" s="93">
        <v>0</v>
      </c>
      <c r="AI1153" s="93">
        <v>0</v>
      </c>
      <c r="AJ1153" s="93">
        <v>0</v>
      </c>
      <c r="AK1153" s="93">
        <v>0</v>
      </c>
      <c r="AL1153" s="93">
        <v>0</v>
      </c>
      <c r="AM1153" s="49" t="s">
        <v>5559</v>
      </c>
      <c r="AN1153" s="49"/>
      <c r="AO1153" s="48" t="str" cm="1">
        <f t="array" ref="AO1153">IFERROR(_xlfn.IFS(
AQ1153="MPR ISSUE","PDH",
AQ1153="BSS Hardware Issue","BSS",
AQ1153="Sites strategiques, MLL, Pylone, etc.","ENVTECH",
AQ1153="AKTIVCO DEFAUT GE &amp; POWER Cabinet","AKTIVCO",
AQ1153="AKTIVCO Coupure ENEO &amp; Baisse de tension","AKTIVCO GRID ONLY",
AQ1153="Coupure ENEO &amp; Baisse de tension","IHS GRID ONLY",
AQ1153="Defaut GE &amp; POWER Cabinet","IHS",
AQ1153="Sharing","Partners",
AQ1153="Sites strategiques &amp; DataCenter","SST &amp; DC",
AQ1153="Exclu","Exclu",
AQ1153="SAT","SAT",
AQ1153="SPARE-ISSUE","SPARE-ISSUE",
AQ1153="Fiber CAmtel","TRANS_FO_CAMTEL",
AQ1153="Fiber AOF","Fiber AOF",
AQ1153="Projet OCM (HUAWEI)","TRAVAUX-HUAWEI",
AQ1153="Projet OCM (NOKIA)","TRAVAUX-NOKIA",
AQ1153="ACCESS-ISSUE","ACCESS-ISSUE",
AQ1153="Projet OCM (ZTE, NOKIA, autres projets)","TRAVAUX OCM",
AQ1153="No root CAuse","No root cause",
AQ1153="ODU HS","PDH",
AQ1153="IP &amp; VLAN","PDH",
AQ1153="Warehouse HUAWEI","SPARE-ISSUE",
AQ1153="SPARE-HS","SPARE-ISSUE",
AQ1153="Power Telco","BSS",AQ1153="no impacts","no impacts"
),"")</f>
        <v>No root cause</v>
      </c>
      <c r="AP1153" s="48" t="str" cm="1">
        <f t="array" ref="AP1153">IFERROR(_xlfn.IFS(
AQ1153="MPR ISSUE","TX ISSUE",
AQ1153="BSS Hardware Issue","RAN ISSUE",
AQ1153="Sites strategiques, MLL, Pylone, etc.","ENVTECH",
AQ1153="AKTIVCO DEFAUT GE &amp; POWER Cabinet","POWER ISSUE",
AQ1153="AKTIVCO Coupure ENEO &amp; Baisse de tension","POWER ISSUE",
AQ1153="Coupure ENEO &amp; Baisse de tension","POWER ISSUE",
AQ1153="Defaut GE &amp; POWER Cabinet","POWER ISSUE",
AQ1153="Sharing","POWER ISSUE",
AQ1153="Sites strategiques &amp; DataCenter","POWER ISSUE",
AQ1153="Exclu","Exclu",
AQ1153="SAT","TX ISSUE",
AQ1153="SPARE-ISSUE","SPARE-ISSUE",
AQ1153="Fiber CAmtel","TX ISSUE",
AQ1153="Fiber AOF","TX ISSUE",
AQ1153="Projet OCM (HUAWEI)","TRAVAUX-HUAWEI",
AQ1153="Projet OCM (NOKIA)","TRAVAUX -NOKIA",
AQ1153="ACCESS-ISSUE","ACCESS-ISSUE",
AQ1153="Projet OCM (ZTE, NOKIA, autres projets)","TRAVAUX OCM",
AQ1153="No root CAuse","No root cause",
AQ1153="ODU HS","TX ISSUE",
AQ1153="IP &amp; VLAN","TX ISSUE",
AQ1153="Warehouse HUAWEI","SPARE-ISSUE",
AQ1153="SPARE-HS","SPARE-ISSUE",
AQ1153="Power Telco","RAN ISSUE",AQ1153="no impacts","no impacts"
),"")</f>
        <v>No root cause</v>
      </c>
      <c r="AQ1153" s="127" t="s">
        <v>5344</v>
      </c>
      <c r="AR1153" s="48" t="str" cm="1">
        <f t="array" ref="AR1153">IFERROR(_xlfn.IFS(
AQ1153="MPR ISSUE","ACTIVE",
AQ1153="BSS Hardware Issue","ACTIVE",
AQ1153="Sites strategiques, MLL, Pylone, etc.","PASSIVE",
AQ1153="AKTIVCO DEFAUT GE &amp; POWER Cabinet","PASSIVE",
AQ1153="AKTIVCO Coupure ENEO &amp; Baisse de tension","PASSIVE",
AQ1153="Coupure ENEO &amp; Baisse de tension","PASSIVE",
AQ1153="Defaut GE &amp; POWER Cabinet","PASSIVE",
AQ1153="Sharing","PASSIVE",
AQ1153="Sites strategiques &amp; DataCenter","PASSIVE",
AQ1153="Exclu","Exclu",
AQ1153="SAT","ACTIVE",
AQ1153="SPARE-ISSUE","SPARE-ISSUE",
AQ1153="Fiber CAmtel","ACTIVE",
AQ1153="Fiber AOF","ACTIVE",
AQ1153="Projet OCM (HUAWEI)","PLANNED WORKS",
AQ1153="Projet OCM (NOKIA)","PLANNED WORKS",
AQ1153="ACCESS-ISSUE","ACCESS-ISSUE",
AQ1153="Projet OCM (ZTE, NOKIA, autres projets)","PLANNED WORKS",
AQ1153="No root CAuse","No root cause",
AQ1153="ODU HS","ACTIVE",
AQ1153="IP &amp; VLAN","ACTIVE",
AQ1153="Warehouse HUAWEI","SPARE-ISSUE",
AQ1153="SPARE-HS","SPARE-ISSUE",
AQ1153="Power Telco","ACTIVE", AQ1153="no impacts","no impacts"
),"")</f>
        <v>No root cause</v>
      </c>
      <c r="AS1153" s="92" t="s">
        <v>5537</v>
      </c>
      <c r="AT1153" s="98" t="s">
        <v>4518</v>
      </c>
      <c r="AV1153" s="17" t="s">
        <v>5537</v>
      </c>
      <c r="AW1153" s="7" t="s">
        <v>5537</v>
      </c>
      <c r="AX1153" s="6" t="s">
        <v>5537</v>
      </c>
      <c r="AY1153" s="7"/>
      <c r="AZ1153" s="3" t="s">
        <v>5537</v>
      </c>
      <c r="BA1153" s="18" t="s">
        <v>5537</v>
      </c>
      <c r="BB1153" s="18" t="s">
        <v>5537</v>
      </c>
      <c r="BC1153" s="18" t="s">
        <v>5537</v>
      </c>
      <c r="BD1153" s="18" t="s">
        <v>5537</v>
      </c>
      <c r="BE1153" s="18" t="s">
        <v>5537</v>
      </c>
      <c r="BF1153" s="18" t="s">
        <v>5537</v>
      </c>
      <c r="BG1153" s="18" t="s">
        <v>5537</v>
      </c>
      <c r="BH1153" s="18" t="s">
        <v>5537</v>
      </c>
      <c r="BI1153" s="18" t="s">
        <v>5537</v>
      </c>
      <c r="BJ1153" s="18" t="s">
        <v>5537</v>
      </c>
      <c r="BK1153" s="18" t="s">
        <v>5537</v>
      </c>
      <c r="BL1153" s="9" t="s">
        <v>5537</v>
      </c>
      <c r="BM1153" s="14" t="s">
        <v>5537</v>
      </c>
      <c r="BN1153" s="14" t="s">
        <v>5537</v>
      </c>
      <c r="BO1153" s="14" t="str">
        <f>_xlfn.XLOOKUP(B1153,'[4]cell downs 18042026 17h'!$B:$B,'[4]cell downs 18042026 17h'!$B:$B,"")</f>
        <v/>
      </c>
      <c r="BP1153" s="14" t="str">
        <f>_xlfn.XLOOKUP(B1153,'[5]Cells Huawei 19042026 15h'!$B:$B,'[5]Cells Huawei 19042026 15h'!$B:$B,"")</f>
        <v/>
      </c>
      <c r="BQ1153" s="9" t="str">
        <f>_xlfn.XLOOKUP(B1153,'[6]cells down 19042026 9H40'!$B:$B,'[6]cells down 19042026 9H40'!$B:$B,"")</f>
        <v/>
      </c>
      <c r="BR1153" s="9" t="s">
        <v>4518</v>
      </c>
      <c r="BS1153" s="9" t="s">
        <v>5537</v>
      </c>
      <c r="BT1153" s="108"/>
    </row>
    <row r="1154" spans="1:72" s="9" customFormat="1" x14ac:dyDescent="0.35">
      <c r="A1154" s="1" t="s">
        <v>2719</v>
      </c>
      <c r="B1154" s="8" t="s">
        <v>2720</v>
      </c>
      <c r="C1154" s="3" t="str">
        <f>_xlfn.XLOOKUP(B1154,'[1]daily break down'!$D:$D,'[1]daily break down'!$E:$E,"")</f>
        <v>Douala</v>
      </c>
      <c r="D1154" s="1" t="s">
        <v>11</v>
      </c>
      <c r="E1154" s="1" t="s">
        <v>12</v>
      </c>
      <c r="F1154" s="3" t="s">
        <v>31</v>
      </c>
      <c r="G1154" s="1" t="s">
        <v>32</v>
      </c>
      <c r="H1154" s="34" t="str">
        <f>_xlfn.XLOOKUP(B1154,[2]CALCULATION!$B:$B,[2]CALCULATION!$H:$H,"")</f>
        <v>ZTE</v>
      </c>
      <c r="I1154" s="28">
        <v>0</v>
      </c>
      <c r="J1154" s="28">
        <v>0</v>
      </c>
      <c r="K1154" s="28">
        <v>0</v>
      </c>
      <c r="L1154" s="28">
        <v>0</v>
      </c>
      <c r="M1154" s="28">
        <v>0</v>
      </c>
      <c r="N1154" s="28">
        <v>0</v>
      </c>
      <c r="O1154" s="28">
        <v>0</v>
      </c>
      <c r="P1154" s="28">
        <v>0</v>
      </c>
      <c r="Q1154" s="28">
        <v>0</v>
      </c>
      <c r="R1154" s="28">
        <v>0</v>
      </c>
      <c r="S1154" s="93">
        <v>0</v>
      </c>
      <c r="T1154" s="93">
        <f>_xlfn.XLOOKUP(B1154,'[3]Nur des jours'!$B:$B,'[3]Nur des jours'!$U:$U,"")</f>
        <v>0</v>
      </c>
      <c r="U1154" s="93">
        <v>0</v>
      </c>
      <c r="V1154" s="93">
        <v>0</v>
      </c>
      <c r="W1154" s="93">
        <v>0</v>
      </c>
      <c r="X1154" s="93">
        <v>0</v>
      </c>
      <c r="Y1154" s="93">
        <v>0</v>
      </c>
      <c r="Z1154" s="93">
        <v>0</v>
      </c>
      <c r="AA1154" s="93">
        <v>0</v>
      </c>
      <c r="AB1154" s="93">
        <v>0</v>
      </c>
      <c r="AC1154" s="93">
        <f>_xlfn.XLOOKUP(B1154,'[3]Nur des jours'!$B:$B,'[3]Nur des jours'!$N:$N,"")</f>
        <v>0</v>
      </c>
      <c r="AD1154" s="93">
        <v>0</v>
      </c>
      <c r="AE1154" s="93">
        <v>0</v>
      </c>
      <c r="AF1154" s="93">
        <v>0</v>
      </c>
      <c r="AG1154" s="93"/>
      <c r="AH1154" s="93">
        <v>0</v>
      </c>
      <c r="AI1154" s="93">
        <v>0</v>
      </c>
      <c r="AJ1154" s="93">
        <v>0</v>
      </c>
      <c r="AK1154" s="93">
        <v>0</v>
      </c>
      <c r="AL1154" s="93">
        <v>0</v>
      </c>
      <c r="AM1154" s="49" t="s">
        <v>5559</v>
      </c>
      <c r="AN1154" s="49"/>
      <c r="AO1154" s="48" t="str" cm="1">
        <f t="array" ref="AO1154">IFERROR(_xlfn.IFS(
AQ1154="MPR ISSUE","PDH",
AQ1154="BSS Hardware Issue","BSS",
AQ1154="Sites strategiques, MLL, Pylone, etc.","ENVTECH",
AQ1154="AKTIVCO DEFAUT GE &amp; POWER Cabinet","AKTIVCO",
AQ1154="AKTIVCO Coupure ENEO &amp; Baisse de tension","AKTIVCO GRID ONLY",
AQ1154="Coupure ENEO &amp; Baisse de tension","IHS GRID ONLY",
AQ1154="Defaut GE &amp; POWER Cabinet","IHS",
AQ1154="Sharing","Partners",
AQ1154="Sites strategiques &amp; DataCenter","SST &amp; DC",
AQ1154="Exclu","Exclu",
AQ1154="SAT","SAT",
AQ1154="SPARE-ISSUE","SPARE-ISSUE",
AQ1154="Fiber CAmtel","TRANS_FO_CAMTEL",
AQ1154="Fiber AOF","Fiber AOF",
AQ1154="Projet OCM (HUAWEI)","TRAVAUX-HUAWEI",
AQ1154="Projet OCM (NOKIA)","TRAVAUX-NOKIA",
AQ1154="ACCESS-ISSUE","ACCESS-ISSUE",
AQ1154="Projet OCM (ZTE, NOKIA, autres projets)","TRAVAUX OCM",
AQ1154="No root CAuse","No root cause",
AQ1154="ODU HS","PDH",
AQ1154="IP &amp; VLAN","PDH",
AQ1154="Warehouse HUAWEI","SPARE-ISSUE",
AQ1154="SPARE-HS","SPARE-ISSUE",
AQ1154="Power Telco","BSS",AQ1154="no impacts","no impacts"
),"")</f>
        <v>No root cause</v>
      </c>
      <c r="AP1154" s="48" t="str" cm="1">
        <f t="array" ref="AP1154">IFERROR(_xlfn.IFS(
AQ1154="MPR ISSUE","TX ISSUE",
AQ1154="BSS Hardware Issue","RAN ISSUE",
AQ1154="Sites strategiques, MLL, Pylone, etc.","ENVTECH",
AQ1154="AKTIVCO DEFAUT GE &amp; POWER Cabinet","POWER ISSUE",
AQ1154="AKTIVCO Coupure ENEO &amp; Baisse de tension","POWER ISSUE",
AQ1154="Coupure ENEO &amp; Baisse de tension","POWER ISSUE",
AQ1154="Defaut GE &amp; POWER Cabinet","POWER ISSUE",
AQ1154="Sharing","POWER ISSUE",
AQ1154="Sites strategiques &amp; DataCenter","POWER ISSUE",
AQ1154="Exclu","Exclu",
AQ1154="SAT","TX ISSUE",
AQ1154="SPARE-ISSUE","SPARE-ISSUE",
AQ1154="Fiber CAmtel","TX ISSUE",
AQ1154="Fiber AOF","TX ISSUE",
AQ1154="Projet OCM (HUAWEI)","TRAVAUX-HUAWEI",
AQ1154="Projet OCM (NOKIA)","TRAVAUX -NOKIA",
AQ1154="ACCESS-ISSUE","ACCESS-ISSUE",
AQ1154="Projet OCM (ZTE, NOKIA, autres projets)","TRAVAUX OCM",
AQ1154="No root CAuse","No root cause",
AQ1154="ODU HS","TX ISSUE",
AQ1154="IP &amp; VLAN","TX ISSUE",
AQ1154="Warehouse HUAWEI","SPARE-ISSUE",
AQ1154="SPARE-HS","SPARE-ISSUE",
AQ1154="Power Telco","RAN ISSUE",AQ1154="no impacts","no impacts"
),"")</f>
        <v>No root cause</v>
      </c>
      <c r="AQ1154" s="127" t="s">
        <v>5344</v>
      </c>
      <c r="AR1154" s="48" t="str" cm="1">
        <f t="array" ref="AR1154">IFERROR(_xlfn.IFS(
AQ1154="MPR ISSUE","ACTIVE",
AQ1154="BSS Hardware Issue","ACTIVE",
AQ1154="Sites strategiques, MLL, Pylone, etc.","PASSIVE",
AQ1154="AKTIVCO DEFAUT GE &amp; POWER Cabinet","PASSIVE",
AQ1154="AKTIVCO Coupure ENEO &amp; Baisse de tension","PASSIVE",
AQ1154="Coupure ENEO &amp; Baisse de tension","PASSIVE",
AQ1154="Defaut GE &amp; POWER Cabinet","PASSIVE",
AQ1154="Sharing","PASSIVE",
AQ1154="Sites strategiques &amp; DataCenter","PASSIVE",
AQ1154="Exclu","Exclu",
AQ1154="SAT","ACTIVE",
AQ1154="SPARE-ISSUE","SPARE-ISSUE",
AQ1154="Fiber CAmtel","ACTIVE",
AQ1154="Fiber AOF","ACTIVE",
AQ1154="Projet OCM (HUAWEI)","PLANNED WORKS",
AQ1154="Projet OCM (NOKIA)","PLANNED WORKS",
AQ1154="ACCESS-ISSUE","ACCESS-ISSUE",
AQ1154="Projet OCM (ZTE, NOKIA, autres projets)","PLANNED WORKS",
AQ1154="No root CAuse","No root cause",
AQ1154="ODU HS","ACTIVE",
AQ1154="IP &amp; VLAN","ACTIVE",
AQ1154="Warehouse HUAWEI","SPARE-ISSUE",
AQ1154="SPARE-HS","SPARE-ISSUE",
AQ1154="Power Telco","ACTIVE", AQ1154="no impacts","no impacts"
),"")</f>
        <v>No root cause</v>
      </c>
      <c r="AS1154" s="92" t="s">
        <v>5537</v>
      </c>
      <c r="AT1154" s="98" t="s">
        <v>2720</v>
      </c>
      <c r="AV1154" s="17" t="s">
        <v>5537</v>
      </c>
      <c r="AW1154" s="7" t="s">
        <v>5537</v>
      </c>
      <c r="AX1154" s="6" t="s">
        <v>5537</v>
      </c>
      <c r="AY1154" s="7"/>
      <c r="AZ1154" s="3" t="s">
        <v>5537</v>
      </c>
      <c r="BA1154" s="18" t="s">
        <v>5537</v>
      </c>
      <c r="BB1154" s="18" t="s">
        <v>5537</v>
      </c>
      <c r="BC1154" s="18" t="s">
        <v>5537</v>
      </c>
      <c r="BD1154" s="18" t="s">
        <v>5537</v>
      </c>
      <c r="BE1154" s="18" t="s">
        <v>5537</v>
      </c>
      <c r="BF1154" s="18" t="s">
        <v>5537</v>
      </c>
      <c r="BG1154" s="18" t="s">
        <v>5537</v>
      </c>
      <c r="BH1154" s="18" t="s">
        <v>5537</v>
      </c>
      <c r="BI1154" s="18" t="s">
        <v>5537</v>
      </c>
      <c r="BJ1154" s="18" t="s">
        <v>5537</v>
      </c>
      <c r="BK1154" s="18" t="s">
        <v>5537</v>
      </c>
      <c r="BL1154" s="9" t="s">
        <v>5537</v>
      </c>
      <c r="BM1154" s="14" t="s">
        <v>5537</v>
      </c>
      <c r="BN1154" s="14" t="s">
        <v>5537</v>
      </c>
      <c r="BO1154" s="14" t="str">
        <f>_xlfn.XLOOKUP(B1154,'[4]cell downs 18042026 17h'!$B:$B,'[4]cell downs 18042026 17h'!$B:$B,"")</f>
        <v/>
      </c>
      <c r="BP1154" s="14" t="str">
        <f>_xlfn.XLOOKUP(B1154,'[5]Cells Huawei 19042026 15h'!$B:$B,'[5]Cells Huawei 19042026 15h'!$B:$B,"")</f>
        <v/>
      </c>
      <c r="BQ1154" s="9" t="str">
        <f>_xlfn.XLOOKUP(B1154,'[6]cells down 19042026 9H40'!$B:$B,'[6]cells down 19042026 9H40'!$B:$B,"")</f>
        <v/>
      </c>
      <c r="BR1154" s="9" t="s">
        <v>2720</v>
      </c>
      <c r="BS1154" s="9" t="s">
        <v>5537</v>
      </c>
      <c r="BT1154" s="108"/>
    </row>
    <row r="1155" spans="1:72" s="9" customFormat="1" x14ac:dyDescent="0.35">
      <c r="A1155" s="1" t="s">
        <v>2843</v>
      </c>
      <c r="B1155" s="8" t="s">
        <v>2844</v>
      </c>
      <c r="C1155" s="3" t="str">
        <f>_xlfn.XLOOKUP(B1155,'[1]daily break down'!$D:$D,'[1]daily break down'!$E:$E,"")</f>
        <v>Douala</v>
      </c>
      <c r="D1155" s="1" t="s">
        <v>11</v>
      </c>
      <c r="E1155" s="1" t="s">
        <v>12</v>
      </c>
      <c r="F1155" s="3" t="s">
        <v>31</v>
      </c>
      <c r="G1155" s="1" t="s">
        <v>32</v>
      </c>
      <c r="H1155" s="34" t="str">
        <f>_xlfn.XLOOKUP(B1155,[2]CALCULATION!$B:$B,[2]CALCULATION!$H:$H,"")</f>
        <v>ZTE</v>
      </c>
      <c r="I1155" s="28">
        <v>0</v>
      </c>
      <c r="J1155" s="28">
        <v>0</v>
      </c>
      <c r="K1155" s="28">
        <v>0</v>
      </c>
      <c r="L1155" s="28">
        <v>2.211549711357039E-3</v>
      </c>
      <c r="M1155" s="28">
        <v>0</v>
      </c>
      <c r="N1155" s="28">
        <v>0</v>
      </c>
      <c r="O1155" s="28">
        <v>0</v>
      </c>
      <c r="P1155" s="28">
        <v>0</v>
      </c>
      <c r="Q1155" s="28">
        <v>0</v>
      </c>
      <c r="R1155" s="28">
        <v>0</v>
      </c>
      <c r="S1155" s="93">
        <v>0</v>
      </c>
      <c r="T1155" s="93">
        <f>_xlfn.XLOOKUP(B1155,'[3]Nur des jours'!$B:$B,'[3]Nur des jours'!$U:$U,"")</f>
        <v>0</v>
      </c>
      <c r="U1155" s="93">
        <v>0</v>
      </c>
      <c r="V1155" s="93">
        <v>0</v>
      </c>
      <c r="W1155" s="93">
        <v>0</v>
      </c>
      <c r="X1155" s="93">
        <v>0</v>
      </c>
      <c r="Y1155" s="93">
        <v>0</v>
      </c>
      <c r="Z1155" s="93">
        <v>0</v>
      </c>
      <c r="AA1155" s="93">
        <v>0</v>
      </c>
      <c r="AB1155" s="93">
        <v>2.1453637357212365</v>
      </c>
      <c r="AC1155" s="93">
        <f>_xlfn.XLOOKUP(B1155,'[3]Nur des jours'!$B:$B,'[3]Nur des jours'!$N:$N,"")</f>
        <v>0</v>
      </c>
      <c r="AD1155" s="93">
        <v>0</v>
      </c>
      <c r="AE1155" s="93">
        <v>0</v>
      </c>
      <c r="AF1155" s="93">
        <v>0</v>
      </c>
      <c r="AG1155" s="93"/>
      <c r="AH1155" s="93">
        <v>0</v>
      </c>
      <c r="AI1155" s="93">
        <v>0</v>
      </c>
      <c r="AJ1155" s="93">
        <v>0</v>
      </c>
      <c r="AK1155" s="93">
        <v>0</v>
      </c>
      <c r="AL1155" s="93">
        <v>0</v>
      </c>
      <c r="AM1155" s="49" t="s">
        <v>5559</v>
      </c>
      <c r="AN1155" s="49"/>
      <c r="AO1155" s="48" t="str" cm="1">
        <f t="array" ref="AO1155">IFERROR(_xlfn.IFS(
AQ1155="MPR ISSUE","PDH",
AQ1155="BSS Hardware Issue","BSS",
AQ1155="Sites strategiques, MLL, Pylone, etc.","ENVTECH",
AQ1155="AKTIVCO DEFAUT GE &amp; POWER Cabinet","AKTIVCO",
AQ1155="AKTIVCO Coupure ENEO &amp; Baisse de tension","AKTIVCO GRID ONLY",
AQ1155="Coupure ENEO &amp; Baisse de tension","IHS GRID ONLY",
AQ1155="Defaut GE &amp; POWER Cabinet","IHS",
AQ1155="Sharing","Partners",
AQ1155="Sites strategiques &amp; DataCenter","SST &amp; DC",
AQ1155="Exclu","Exclu",
AQ1155="SAT","SAT",
AQ1155="SPARE-ISSUE","SPARE-ISSUE",
AQ1155="Fiber CAmtel","TRANS_FO_CAMTEL",
AQ1155="Fiber AOF","Fiber AOF",
AQ1155="Projet OCM (HUAWEI)","TRAVAUX-HUAWEI",
AQ1155="Projet OCM (NOKIA)","TRAVAUX-NOKIA",
AQ1155="ACCESS-ISSUE","ACCESS-ISSUE",
AQ1155="Projet OCM (ZTE, NOKIA, autres projets)","TRAVAUX OCM",
AQ1155="No root CAuse","No root cause",
AQ1155="ODU HS","PDH",
AQ1155="IP &amp; VLAN","PDH",
AQ1155="Warehouse HUAWEI","SPARE-ISSUE",
AQ1155="SPARE-HS","SPARE-ISSUE",
AQ1155="Power Telco","BSS",AQ1155="no impacts","no impacts"
),"")</f>
        <v>No root cause</v>
      </c>
      <c r="AP1155" s="48" t="str" cm="1">
        <f t="array" ref="AP1155">IFERROR(_xlfn.IFS(
AQ1155="MPR ISSUE","TX ISSUE",
AQ1155="BSS Hardware Issue","RAN ISSUE",
AQ1155="Sites strategiques, MLL, Pylone, etc.","ENVTECH",
AQ1155="AKTIVCO DEFAUT GE &amp; POWER Cabinet","POWER ISSUE",
AQ1155="AKTIVCO Coupure ENEO &amp; Baisse de tension","POWER ISSUE",
AQ1155="Coupure ENEO &amp; Baisse de tension","POWER ISSUE",
AQ1155="Defaut GE &amp; POWER Cabinet","POWER ISSUE",
AQ1155="Sharing","POWER ISSUE",
AQ1155="Sites strategiques &amp; DataCenter","POWER ISSUE",
AQ1155="Exclu","Exclu",
AQ1155="SAT","TX ISSUE",
AQ1155="SPARE-ISSUE","SPARE-ISSUE",
AQ1155="Fiber CAmtel","TX ISSUE",
AQ1155="Fiber AOF","TX ISSUE",
AQ1155="Projet OCM (HUAWEI)","TRAVAUX-HUAWEI",
AQ1155="Projet OCM (NOKIA)","TRAVAUX -NOKIA",
AQ1155="ACCESS-ISSUE","ACCESS-ISSUE",
AQ1155="Projet OCM (ZTE, NOKIA, autres projets)","TRAVAUX OCM",
AQ1155="No root CAuse","No root cause",
AQ1155="ODU HS","TX ISSUE",
AQ1155="IP &amp; VLAN","TX ISSUE",
AQ1155="Warehouse HUAWEI","SPARE-ISSUE",
AQ1155="SPARE-HS","SPARE-ISSUE",
AQ1155="Power Telco","RAN ISSUE",AQ1155="no impacts","no impacts"
),"")</f>
        <v>No root cause</v>
      </c>
      <c r="AQ1155" s="127" t="s">
        <v>5344</v>
      </c>
      <c r="AR1155" s="48" t="str" cm="1">
        <f t="array" ref="AR1155">IFERROR(_xlfn.IFS(
AQ1155="MPR ISSUE","ACTIVE",
AQ1155="BSS Hardware Issue","ACTIVE",
AQ1155="Sites strategiques, MLL, Pylone, etc.","PASSIVE",
AQ1155="AKTIVCO DEFAUT GE &amp; POWER Cabinet","PASSIVE",
AQ1155="AKTIVCO Coupure ENEO &amp; Baisse de tension","PASSIVE",
AQ1155="Coupure ENEO &amp; Baisse de tension","PASSIVE",
AQ1155="Defaut GE &amp; POWER Cabinet","PASSIVE",
AQ1155="Sharing","PASSIVE",
AQ1155="Sites strategiques &amp; DataCenter","PASSIVE",
AQ1155="Exclu","Exclu",
AQ1155="SAT","ACTIVE",
AQ1155="SPARE-ISSUE","SPARE-ISSUE",
AQ1155="Fiber CAmtel","ACTIVE",
AQ1155="Fiber AOF","ACTIVE",
AQ1155="Projet OCM (HUAWEI)","PLANNED WORKS",
AQ1155="Projet OCM (NOKIA)","PLANNED WORKS",
AQ1155="ACCESS-ISSUE","ACCESS-ISSUE",
AQ1155="Projet OCM (ZTE, NOKIA, autres projets)","PLANNED WORKS",
AQ1155="No root CAuse","No root cause",
AQ1155="ODU HS","ACTIVE",
AQ1155="IP &amp; VLAN","ACTIVE",
AQ1155="Warehouse HUAWEI","SPARE-ISSUE",
AQ1155="SPARE-HS","SPARE-ISSUE",
AQ1155="Power Telco","ACTIVE", AQ1155="no impacts","no impacts"
),"")</f>
        <v>No root cause</v>
      </c>
      <c r="AS1155" s="92" t="s">
        <v>5537</v>
      </c>
      <c r="AT1155" s="98" t="s">
        <v>2844</v>
      </c>
      <c r="AV1155" s="17" t="s">
        <v>5537</v>
      </c>
      <c r="AW1155" s="7" t="s">
        <v>5537</v>
      </c>
      <c r="AX1155" s="6" t="s">
        <v>5537</v>
      </c>
      <c r="AY1155" s="7"/>
      <c r="AZ1155" s="3" t="s">
        <v>5537</v>
      </c>
      <c r="BA1155" s="18" t="s">
        <v>5537</v>
      </c>
      <c r="BB1155" s="18" t="s">
        <v>5537</v>
      </c>
      <c r="BC1155" s="18" t="s">
        <v>5537</v>
      </c>
      <c r="BD1155" s="18" t="s">
        <v>5537</v>
      </c>
      <c r="BE1155" s="18" t="s">
        <v>5537</v>
      </c>
      <c r="BF1155" s="18" t="s">
        <v>5537</v>
      </c>
      <c r="BG1155" s="18" t="s">
        <v>5537</v>
      </c>
      <c r="BH1155" s="18" t="s">
        <v>5537</v>
      </c>
      <c r="BI1155" s="18" t="s">
        <v>5537</v>
      </c>
      <c r="BJ1155" s="18" t="s">
        <v>5537</v>
      </c>
      <c r="BK1155" s="18" t="s">
        <v>5537</v>
      </c>
      <c r="BL1155" s="9" t="s">
        <v>5537</v>
      </c>
      <c r="BM1155" s="14" t="s">
        <v>5537</v>
      </c>
      <c r="BN1155" s="14" t="s">
        <v>5537</v>
      </c>
      <c r="BO1155" s="14" t="str">
        <f>_xlfn.XLOOKUP(B1155,'[4]cell downs 18042026 17h'!$B:$B,'[4]cell downs 18042026 17h'!$B:$B,"")</f>
        <v/>
      </c>
      <c r="BP1155" s="14" t="str">
        <f>_xlfn.XLOOKUP(B1155,'[5]Cells Huawei 19042026 15h'!$B:$B,'[5]Cells Huawei 19042026 15h'!$B:$B,"")</f>
        <v/>
      </c>
      <c r="BQ1155" s="9" t="str">
        <f>_xlfn.XLOOKUP(B1155,'[6]cells down 19042026 9H40'!$B:$B,'[6]cells down 19042026 9H40'!$B:$B,"")</f>
        <v/>
      </c>
      <c r="BR1155" s="9" t="s">
        <v>2844</v>
      </c>
      <c r="BS1155" s="9" t="s">
        <v>12</v>
      </c>
      <c r="BT1155" s="108"/>
    </row>
    <row r="1156" spans="1:72" s="9" customFormat="1" x14ac:dyDescent="0.35">
      <c r="A1156" s="1" t="s">
        <v>2685</v>
      </c>
      <c r="B1156" s="8" t="s">
        <v>2686</v>
      </c>
      <c r="C1156" s="3" t="str">
        <f>_xlfn.XLOOKUP(B1156,'[1]daily break down'!$D:$D,'[1]daily break down'!$E:$E,"")</f>
        <v>Douala</v>
      </c>
      <c r="D1156" s="1" t="s">
        <v>21</v>
      </c>
      <c r="E1156" s="1" t="s">
        <v>30</v>
      </c>
      <c r="F1156" s="3" t="s">
        <v>31</v>
      </c>
      <c r="G1156" s="1" t="s">
        <v>32</v>
      </c>
      <c r="H1156" s="34" t="str">
        <f>_xlfn.XLOOKUP(B1156,[2]CALCULATION!$B:$B,[2]CALCULATION!$H:$H,"")</f>
        <v>ZTE</v>
      </c>
      <c r="I1156" s="28">
        <v>0</v>
      </c>
      <c r="J1156" s="28">
        <v>0</v>
      </c>
      <c r="K1156" s="28">
        <v>0</v>
      </c>
      <c r="L1156" s="28">
        <v>0</v>
      </c>
      <c r="M1156" s="28">
        <v>0</v>
      </c>
      <c r="N1156" s="28">
        <v>0</v>
      </c>
      <c r="O1156" s="28">
        <v>0</v>
      </c>
      <c r="P1156" s="28">
        <v>0</v>
      </c>
      <c r="Q1156" s="28">
        <v>0</v>
      </c>
      <c r="R1156" s="28">
        <v>0</v>
      </c>
      <c r="S1156" s="93">
        <v>0</v>
      </c>
      <c r="T1156" s="93">
        <f>_xlfn.XLOOKUP(B1156,'[3]Nur des jours'!$B:$B,'[3]Nur des jours'!$U:$U,"")</f>
        <v>0</v>
      </c>
      <c r="U1156" s="93">
        <v>0</v>
      </c>
      <c r="V1156" s="93">
        <v>0</v>
      </c>
      <c r="W1156" s="93">
        <v>0</v>
      </c>
      <c r="X1156" s="93">
        <v>0</v>
      </c>
      <c r="Y1156" s="93">
        <v>0</v>
      </c>
      <c r="Z1156" s="93">
        <v>0</v>
      </c>
      <c r="AA1156" s="93">
        <v>0.23922190547123134</v>
      </c>
      <c r="AB1156" s="93">
        <v>0</v>
      </c>
      <c r="AC1156" s="93">
        <f>_xlfn.XLOOKUP(B1156,'[3]Nur des jours'!$B:$B,'[3]Nur des jours'!$N:$N,"")</f>
        <v>0</v>
      </c>
      <c r="AD1156" s="93">
        <v>0</v>
      </c>
      <c r="AE1156" s="93">
        <v>0</v>
      </c>
      <c r="AF1156" s="93">
        <v>0</v>
      </c>
      <c r="AG1156" s="93"/>
      <c r="AH1156" s="93">
        <v>0</v>
      </c>
      <c r="AI1156" s="93">
        <v>0</v>
      </c>
      <c r="AJ1156" s="93">
        <v>0</v>
      </c>
      <c r="AK1156" s="93">
        <v>0</v>
      </c>
      <c r="AL1156" s="93">
        <v>0</v>
      </c>
      <c r="AM1156" s="49" t="s">
        <v>5559</v>
      </c>
      <c r="AN1156" s="49"/>
      <c r="AO1156" s="48" t="str" cm="1">
        <f t="array" ref="AO1156">IFERROR(_xlfn.IFS(
AQ1156="MPR ISSUE","PDH",
AQ1156="BSS Hardware Issue","BSS",
AQ1156="Sites strategiques, MLL, Pylone, etc.","ENVTECH",
AQ1156="AKTIVCO DEFAUT GE &amp; POWER Cabinet","AKTIVCO",
AQ1156="AKTIVCO Coupure ENEO &amp; Baisse de tension","AKTIVCO GRID ONLY",
AQ1156="Coupure ENEO &amp; Baisse de tension","IHS GRID ONLY",
AQ1156="Defaut GE &amp; POWER Cabinet","IHS",
AQ1156="Sharing","Partners",
AQ1156="Sites strategiques &amp; DataCenter","SST &amp; DC",
AQ1156="Exclu","Exclu",
AQ1156="SAT","SAT",
AQ1156="SPARE-ISSUE","SPARE-ISSUE",
AQ1156="Fiber CAmtel","TRANS_FO_CAMTEL",
AQ1156="Fiber AOF","Fiber AOF",
AQ1156="Projet OCM (HUAWEI)","TRAVAUX-HUAWEI",
AQ1156="Projet OCM (NOKIA)","TRAVAUX-NOKIA",
AQ1156="ACCESS-ISSUE","ACCESS-ISSUE",
AQ1156="Projet OCM (ZTE, NOKIA, autres projets)","TRAVAUX OCM",
AQ1156="No root CAuse","No root cause",
AQ1156="ODU HS","PDH",
AQ1156="IP &amp; VLAN","PDH",
AQ1156="Warehouse HUAWEI","SPARE-ISSUE",
AQ1156="SPARE-HS","SPARE-ISSUE",
AQ1156="Power Telco","BSS",AQ1156="no impacts","no impacts"
),"")</f>
        <v>No root cause</v>
      </c>
      <c r="AP1156" s="48" t="str" cm="1">
        <f t="array" ref="AP1156">IFERROR(_xlfn.IFS(
AQ1156="MPR ISSUE","TX ISSUE",
AQ1156="BSS Hardware Issue","RAN ISSUE",
AQ1156="Sites strategiques, MLL, Pylone, etc.","ENVTECH",
AQ1156="AKTIVCO DEFAUT GE &amp; POWER Cabinet","POWER ISSUE",
AQ1156="AKTIVCO Coupure ENEO &amp; Baisse de tension","POWER ISSUE",
AQ1156="Coupure ENEO &amp; Baisse de tension","POWER ISSUE",
AQ1156="Defaut GE &amp; POWER Cabinet","POWER ISSUE",
AQ1156="Sharing","POWER ISSUE",
AQ1156="Sites strategiques &amp; DataCenter","POWER ISSUE",
AQ1156="Exclu","Exclu",
AQ1156="SAT","TX ISSUE",
AQ1156="SPARE-ISSUE","SPARE-ISSUE",
AQ1156="Fiber CAmtel","TX ISSUE",
AQ1156="Fiber AOF","TX ISSUE",
AQ1156="Projet OCM (HUAWEI)","TRAVAUX-HUAWEI",
AQ1156="Projet OCM (NOKIA)","TRAVAUX -NOKIA",
AQ1156="ACCESS-ISSUE","ACCESS-ISSUE",
AQ1156="Projet OCM (ZTE, NOKIA, autres projets)","TRAVAUX OCM",
AQ1156="No root CAuse","No root cause",
AQ1156="ODU HS","TX ISSUE",
AQ1156="IP &amp; VLAN","TX ISSUE",
AQ1156="Warehouse HUAWEI","SPARE-ISSUE",
AQ1156="SPARE-HS","SPARE-ISSUE",
AQ1156="Power Telco","RAN ISSUE",AQ1156="no impacts","no impacts"
),"")</f>
        <v>No root cause</v>
      </c>
      <c r="AQ1156" s="67" t="s">
        <v>5344</v>
      </c>
      <c r="AR1156" s="48" t="str" cm="1">
        <f t="array" ref="AR1156">IFERROR(_xlfn.IFS(
AQ1156="MPR ISSUE","ACTIVE",
AQ1156="BSS Hardware Issue","ACTIVE",
AQ1156="Sites strategiques, MLL, Pylone, etc.","PASSIVE",
AQ1156="AKTIVCO DEFAUT GE &amp; POWER Cabinet","PASSIVE",
AQ1156="AKTIVCO Coupure ENEO &amp; Baisse de tension","PASSIVE",
AQ1156="Coupure ENEO &amp; Baisse de tension","PASSIVE",
AQ1156="Defaut GE &amp; POWER Cabinet","PASSIVE",
AQ1156="Sharing","PASSIVE",
AQ1156="Sites strategiques &amp; DataCenter","PASSIVE",
AQ1156="Exclu","Exclu",
AQ1156="SAT","ACTIVE",
AQ1156="SPARE-ISSUE","SPARE-ISSUE",
AQ1156="Fiber CAmtel","ACTIVE",
AQ1156="Fiber AOF","ACTIVE",
AQ1156="Projet OCM (HUAWEI)","PLANNED WORKS",
AQ1156="Projet OCM (NOKIA)","PLANNED WORKS",
AQ1156="ACCESS-ISSUE","ACCESS-ISSUE",
AQ1156="Projet OCM (ZTE, NOKIA, autres projets)","PLANNED WORKS",
AQ1156="No root CAuse","No root cause",
AQ1156="ODU HS","ACTIVE",
AQ1156="IP &amp; VLAN","ACTIVE",
AQ1156="Warehouse HUAWEI","SPARE-ISSUE",
AQ1156="SPARE-HS","SPARE-ISSUE",
AQ1156="Power Telco","ACTIVE", AQ1156="no impacts","no impacts"
),"")</f>
        <v>No root cause</v>
      </c>
      <c r="AS1156" s="92" t="s">
        <v>5537</v>
      </c>
      <c r="AT1156" s="98" t="s">
        <v>2686</v>
      </c>
      <c r="AV1156" s="17" t="s">
        <v>5537</v>
      </c>
      <c r="AW1156" s="7" t="s">
        <v>5537</v>
      </c>
      <c r="AX1156" s="6" t="s">
        <v>5537</v>
      </c>
      <c r="AY1156" s="7"/>
      <c r="AZ1156" s="3" t="s">
        <v>5537</v>
      </c>
      <c r="BA1156" s="18" t="s">
        <v>5537</v>
      </c>
      <c r="BB1156" s="18" t="s">
        <v>5537</v>
      </c>
      <c r="BC1156" s="18" t="s">
        <v>5537</v>
      </c>
      <c r="BD1156" s="18" t="s">
        <v>5537</v>
      </c>
      <c r="BE1156" s="18" t="s">
        <v>5537</v>
      </c>
      <c r="BF1156" s="18" t="s">
        <v>5537</v>
      </c>
      <c r="BG1156" s="18" t="s">
        <v>5537</v>
      </c>
      <c r="BH1156" s="18" t="s">
        <v>5537</v>
      </c>
      <c r="BI1156" s="18" t="s">
        <v>5537</v>
      </c>
      <c r="BJ1156" s="18" t="s">
        <v>5537</v>
      </c>
      <c r="BK1156" s="18" t="s">
        <v>5537</v>
      </c>
      <c r="BL1156" s="9" t="s">
        <v>5537</v>
      </c>
      <c r="BM1156" s="14" t="s">
        <v>5537</v>
      </c>
      <c r="BN1156" s="14" t="s">
        <v>5537</v>
      </c>
      <c r="BO1156" s="14" t="str">
        <f>_xlfn.XLOOKUP(B1156,'[4]cell downs 18042026 17h'!$B:$B,'[4]cell downs 18042026 17h'!$B:$B,"")</f>
        <v/>
      </c>
      <c r="BP1156" s="14" t="str">
        <f>_xlfn.XLOOKUP(B1156,'[5]Cells Huawei 19042026 15h'!$B:$B,'[5]Cells Huawei 19042026 15h'!$B:$B,"")</f>
        <v/>
      </c>
      <c r="BQ1156" s="9" t="str">
        <f>_xlfn.XLOOKUP(B1156,'[6]cells down 19042026 9H40'!$B:$B,'[6]cells down 19042026 9H40'!$B:$B,"")</f>
        <v/>
      </c>
      <c r="BR1156" s="9" t="s">
        <v>5537</v>
      </c>
      <c r="BS1156" s="9" t="s">
        <v>12</v>
      </c>
      <c r="BT1156" s="108"/>
    </row>
    <row r="1157" spans="1:72" s="9" customFormat="1" x14ac:dyDescent="0.35">
      <c r="A1157" s="1" t="s">
        <v>26</v>
      </c>
      <c r="B1157" s="8" t="s">
        <v>27</v>
      </c>
      <c r="C1157" s="3" t="str">
        <f>_xlfn.XLOOKUP(B1157,'[1]daily break down'!$D:$D,'[1]daily break down'!$E:$E,"")</f>
        <v>Garoua</v>
      </c>
      <c r="D1157" s="1" t="s">
        <v>11</v>
      </c>
      <c r="E1157" s="1" t="s">
        <v>12</v>
      </c>
      <c r="F1157" s="3" t="s">
        <v>23</v>
      </c>
      <c r="G1157" s="1" t="s">
        <v>24</v>
      </c>
      <c r="H1157" s="32" t="str">
        <f>_xlfn.XLOOKUP(B1157,[2]CALCULATION!$B:$B,[2]CALCULATION!$H:$H,"")</f>
        <v>Huawei</v>
      </c>
      <c r="I1157" s="28">
        <v>0</v>
      </c>
      <c r="J1157" s="28">
        <v>0</v>
      </c>
      <c r="K1157" s="28">
        <v>0</v>
      </c>
      <c r="L1157" s="28">
        <v>0</v>
      </c>
      <c r="M1157" s="28">
        <v>0</v>
      </c>
      <c r="N1157" s="28">
        <v>0</v>
      </c>
      <c r="O1157" s="28">
        <v>0</v>
      </c>
      <c r="P1157" s="28">
        <v>0</v>
      </c>
      <c r="Q1157" s="28">
        <v>0</v>
      </c>
      <c r="R1157" s="28">
        <v>0</v>
      </c>
      <c r="S1157" s="93">
        <v>0</v>
      </c>
      <c r="T1157" s="93">
        <f>_xlfn.XLOOKUP(B1157,'[3]Nur des jours'!$B:$B,'[3]Nur des jours'!$U:$U,"")</f>
        <v>0</v>
      </c>
      <c r="U1157" s="93">
        <v>0</v>
      </c>
      <c r="V1157" s="93">
        <v>0</v>
      </c>
      <c r="W1157" s="93">
        <v>0</v>
      </c>
      <c r="X1157" s="93">
        <v>0</v>
      </c>
      <c r="Y1157" s="93">
        <v>0</v>
      </c>
      <c r="Z1157" s="93">
        <v>0</v>
      </c>
      <c r="AA1157" s="93">
        <v>0</v>
      </c>
      <c r="AB1157" s="93">
        <v>0</v>
      </c>
      <c r="AC1157" s="93">
        <f>_xlfn.XLOOKUP(B1157,'[3]Nur des jours'!$B:$B,'[3]Nur des jours'!$N:$N,"")</f>
        <v>0</v>
      </c>
      <c r="AD1157" s="93">
        <v>0</v>
      </c>
      <c r="AE1157" s="93">
        <v>0</v>
      </c>
      <c r="AF1157" s="93">
        <v>0</v>
      </c>
      <c r="AG1157" s="93"/>
      <c r="AH1157" s="93">
        <v>0</v>
      </c>
      <c r="AI1157" s="93">
        <v>0</v>
      </c>
      <c r="AJ1157" s="93">
        <v>0</v>
      </c>
      <c r="AK1157" s="93">
        <v>0</v>
      </c>
      <c r="AL1157" s="93">
        <v>0</v>
      </c>
      <c r="AM1157" s="49" t="s">
        <v>5559</v>
      </c>
      <c r="AN1157" s="49"/>
      <c r="AO1157" s="48" t="str" cm="1">
        <f t="array" ref="AO1157">IFERROR(_xlfn.IFS(
AQ1157="MPR ISSUE","PDH",
AQ1157="BSS Hardware Issue","BSS",
AQ1157="Sites strategiques, MLL, Pylone, etc.","ENVTECH",
AQ1157="AKTIVCO DEFAUT GE &amp; POWER Cabinet","AKTIVCO",
AQ1157="AKTIVCO Coupure ENEO &amp; Baisse de tension","AKTIVCO GRID ONLY",
AQ1157="Coupure ENEO &amp; Baisse de tension","IHS GRID ONLY",
AQ1157="Defaut GE &amp; POWER Cabinet","IHS",
AQ1157="Sharing","Partners",
AQ1157="Sites strategiques &amp; DataCenter","SST &amp; DC",
AQ1157="Exclu","Exclu",
AQ1157="SAT","SAT",
AQ1157="SPARE-ISSUE","SPARE-ISSUE",
AQ1157="Fiber CAmtel","TRANS_FO_CAMTEL",
AQ1157="Fiber AOF","Fiber AOF",
AQ1157="Projet OCM (HUAWEI)","TRAVAUX-HUAWEI",
AQ1157="Projet OCM (NOKIA)","TRAVAUX-NOKIA",
AQ1157="ACCESS-ISSUE","ACCESS-ISSUE",
AQ1157="Projet OCM (ZTE, NOKIA, autres projets)","TRAVAUX OCM",
AQ1157="No root CAuse","No root cause",
AQ1157="ODU HS","PDH",
AQ1157="IP &amp; VLAN","PDH",
AQ1157="Warehouse HUAWEI","SPARE-ISSUE",
AQ1157="SPARE-HS","SPARE-ISSUE",
AQ1157="Power Telco","BSS",AQ1157="no impacts","no impacts"
),"")</f>
        <v>No root cause</v>
      </c>
      <c r="AP1157" s="48" t="str" cm="1">
        <f t="array" ref="AP1157">IFERROR(_xlfn.IFS(
AQ1157="MPR ISSUE","TX ISSUE",
AQ1157="BSS Hardware Issue","RAN ISSUE",
AQ1157="Sites strategiques, MLL, Pylone, etc.","ENVTECH",
AQ1157="AKTIVCO DEFAUT GE &amp; POWER Cabinet","POWER ISSUE",
AQ1157="AKTIVCO Coupure ENEO &amp; Baisse de tension","POWER ISSUE",
AQ1157="Coupure ENEO &amp; Baisse de tension","POWER ISSUE",
AQ1157="Defaut GE &amp; POWER Cabinet","POWER ISSUE",
AQ1157="Sharing","POWER ISSUE",
AQ1157="Sites strategiques &amp; DataCenter","POWER ISSUE",
AQ1157="Exclu","Exclu",
AQ1157="SAT","TX ISSUE",
AQ1157="SPARE-ISSUE","SPARE-ISSUE",
AQ1157="Fiber CAmtel","TX ISSUE",
AQ1157="Fiber AOF","TX ISSUE",
AQ1157="Projet OCM (HUAWEI)","TRAVAUX-HUAWEI",
AQ1157="Projet OCM (NOKIA)","TRAVAUX -NOKIA",
AQ1157="ACCESS-ISSUE","ACCESS-ISSUE",
AQ1157="Projet OCM (ZTE, NOKIA, autres projets)","TRAVAUX OCM",
AQ1157="No root CAuse","No root cause",
AQ1157="ODU HS","TX ISSUE",
AQ1157="IP &amp; VLAN","TX ISSUE",
AQ1157="Warehouse HUAWEI","SPARE-ISSUE",
AQ1157="SPARE-HS","SPARE-ISSUE",
AQ1157="Power Telco","RAN ISSUE",AQ1157="no impacts","no impacts"
),"")</f>
        <v>No root cause</v>
      </c>
      <c r="AQ1157" s="127" t="s">
        <v>5344</v>
      </c>
      <c r="AR1157" s="48" t="str" cm="1">
        <f t="array" ref="AR1157">IFERROR(_xlfn.IFS(
AQ1157="MPR ISSUE","ACTIVE",
AQ1157="BSS Hardware Issue","ACTIVE",
AQ1157="Sites strategiques, MLL, Pylone, etc.","PASSIVE",
AQ1157="AKTIVCO DEFAUT GE &amp; POWER Cabinet","PASSIVE",
AQ1157="AKTIVCO Coupure ENEO &amp; Baisse de tension","PASSIVE",
AQ1157="Coupure ENEO &amp; Baisse de tension","PASSIVE",
AQ1157="Defaut GE &amp; POWER Cabinet","PASSIVE",
AQ1157="Sharing","PASSIVE",
AQ1157="Sites strategiques &amp; DataCenter","PASSIVE",
AQ1157="Exclu","Exclu",
AQ1157="SAT","ACTIVE",
AQ1157="SPARE-ISSUE","SPARE-ISSUE",
AQ1157="Fiber CAmtel","ACTIVE",
AQ1157="Fiber AOF","ACTIVE",
AQ1157="Projet OCM (HUAWEI)","PLANNED WORKS",
AQ1157="Projet OCM (NOKIA)","PLANNED WORKS",
AQ1157="ACCESS-ISSUE","ACCESS-ISSUE",
AQ1157="Projet OCM (ZTE, NOKIA, autres projets)","PLANNED WORKS",
AQ1157="No root CAuse","No root cause",
AQ1157="ODU HS","ACTIVE",
AQ1157="IP &amp; VLAN","ACTIVE",
AQ1157="Warehouse HUAWEI","SPARE-ISSUE",
AQ1157="SPARE-HS","SPARE-ISSUE",
AQ1157="Power Telco","ACTIVE", AQ1157="no impacts","no impacts"
),"")</f>
        <v>No root cause</v>
      </c>
      <c r="AS1157" s="92" t="s">
        <v>5537</v>
      </c>
      <c r="AT1157" s="98" t="s">
        <v>27</v>
      </c>
      <c r="AV1157" s="17" t="s">
        <v>5537</v>
      </c>
      <c r="AW1157" s="7" t="s">
        <v>5537</v>
      </c>
      <c r="AX1157" s="6" t="s">
        <v>5537</v>
      </c>
      <c r="AY1157" s="7"/>
      <c r="AZ1157" s="3" t="s">
        <v>5537</v>
      </c>
      <c r="BA1157" s="18" t="s">
        <v>5537</v>
      </c>
      <c r="BB1157" s="18" t="s">
        <v>5537</v>
      </c>
      <c r="BC1157" s="18" t="s">
        <v>5537</v>
      </c>
      <c r="BD1157" s="18" t="s">
        <v>5537</v>
      </c>
      <c r="BE1157" s="18" t="s">
        <v>5537</v>
      </c>
      <c r="BF1157" s="18" t="s">
        <v>5537</v>
      </c>
      <c r="BG1157" s="18" t="s">
        <v>5537</v>
      </c>
      <c r="BH1157" s="18" t="s">
        <v>5537</v>
      </c>
      <c r="BI1157" s="18" t="s">
        <v>5537</v>
      </c>
      <c r="BJ1157" s="18" t="s">
        <v>5537</v>
      </c>
      <c r="BK1157" s="18" t="s">
        <v>5537</v>
      </c>
      <c r="BL1157" s="9" t="s">
        <v>5537</v>
      </c>
      <c r="BM1157" s="14" t="s">
        <v>5537</v>
      </c>
      <c r="BN1157" s="14" t="s">
        <v>5537</v>
      </c>
      <c r="BO1157" s="14" t="str">
        <f>_xlfn.XLOOKUP(B1157,'[4]cell downs 18042026 17h'!$B:$B,'[4]cell downs 18042026 17h'!$B:$B,"")</f>
        <v/>
      </c>
      <c r="BP1157" s="14" t="str">
        <f>_xlfn.XLOOKUP(B1157,'[5]Cells Huawei 19042026 15h'!$B:$B,'[5]Cells Huawei 19042026 15h'!$B:$B,"")</f>
        <v/>
      </c>
      <c r="BQ1157" s="9" t="str">
        <f>_xlfn.XLOOKUP(B1157,'[6]cells down 19042026 9H40'!$B:$B,'[6]cells down 19042026 9H40'!$B:$B,"")</f>
        <v/>
      </c>
      <c r="BR1157" s="9" t="s">
        <v>27</v>
      </c>
      <c r="BS1157" s="9" t="s">
        <v>12</v>
      </c>
      <c r="BT1157" s="108"/>
    </row>
    <row r="1158" spans="1:72" s="9" customFormat="1" x14ac:dyDescent="0.35">
      <c r="A1158" s="1" t="s">
        <v>1891</v>
      </c>
      <c r="B1158" s="8" t="s">
        <v>1892</v>
      </c>
      <c r="C1158" s="3" t="str">
        <f>_xlfn.XLOOKUP(B1158,'[1]daily break down'!$D:$D,'[1]daily break down'!$E:$E,"")</f>
        <v>Yaounde</v>
      </c>
      <c r="D1158" s="1" t="s">
        <v>11</v>
      </c>
      <c r="E1158" s="1" t="s">
        <v>145</v>
      </c>
      <c r="F1158" s="3" t="s">
        <v>37</v>
      </c>
      <c r="G1158" s="1" t="s">
        <v>38</v>
      </c>
      <c r="H1158" s="34" t="str">
        <f>_xlfn.XLOOKUP(B1158,[2]CALCULATION!$B:$B,[2]CALCULATION!$H:$H,"")</f>
        <v>ZTE</v>
      </c>
      <c r="I1158" s="28">
        <v>0</v>
      </c>
      <c r="J1158" s="28">
        <v>7.5989629361531663E-17</v>
      </c>
      <c r="K1158" s="28">
        <v>0</v>
      </c>
      <c r="L1158" s="28">
        <v>0.38814480942148699</v>
      </c>
      <c r="M1158" s="28">
        <v>0</v>
      </c>
      <c r="N1158" s="28">
        <v>0</v>
      </c>
      <c r="O1158" s="28">
        <v>3.4756287221808466</v>
      </c>
      <c r="P1158" s="28">
        <v>0</v>
      </c>
      <c r="Q1158" s="28">
        <v>1.1579372093185777E-16</v>
      </c>
      <c r="R1158" s="28">
        <v>1.5921636628130443E-16</v>
      </c>
      <c r="S1158" s="93">
        <v>0</v>
      </c>
      <c r="T1158" s="93">
        <f>_xlfn.XLOOKUP(B1158,'[3]Nur des jours'!$B:$B,'[3]Nur des jours'!$U:$U,"")</f>
        <v>7.2371075582411097E-17</v>
      </c>
      <c r="U1158" s="93">
        <v>0.23146364640316341</v>
      </c>
      <c r="V1158" s="93">
        <v>0</v>
      </c>
      <c r="W1158" s="93">
        <v>5.7896860465928885E-17</v>
      </c>
      <c r="X1158" s="93">
        <v>0</v>
      </c>
      <c r="Y1158" s="93">
        <v>0</v>
      </c>
      <c r="Z1158" s="93">
        <v>0</v>
      </c>
      <c r="AA1158" s="93">
        <v>0</v>
      </c>
      <c r="AB1158" s="93">
        <v>0</v>
      </c>
      <c r="AC1158" s="93">
        <f>_xlfn.XLOOKUP(B1158,'[3]Nur des jours'!$B:$B,'[3]Nur des jours'!$N:$N,"")</f>
        <v>0</v>
      </c>
      <c r="AD1158" s="93">
        <v>0</v>
      </c>
      <c r="AE1158" s="93">
        <v>0</v>
      </c>
      <c r="AF1158" s="93">
        <v>0</v>
      </c>
      <c r="AG1158" s="93"/>
      <c r="AH1158" s="93">
        <v>0</v>
      </c>
      <c r="AI1158" s="93">
        <v>0</v>
      </c>
      <c r="AJ1158" s="93">
        <v>0</v>
      </c>
      <c r="AK1158" s="93">
        <v>0</v>
      </c>
      <c r="AL1158" s="93">
        <v>0</v>
      </c>
      <c r="AM1158" s="49" t="s">
        <v>5559</v>
      </c>
      <c r="AN1158" s="49"/>
      <c r="AO1158" s="48" t="str" cm="1">
        <f t="array" ref="AO1158">IFERROR(_xlfn.IFS(
AQ1158="MPR ISSUE","PDH",
AQ1158="BSS Hardware Issue","BSS",
AQ1158="Sites strategiques, MLL, Pylone, etc.","ENVTECH",
AQ1158="AKTIVCO DEFAUT GE &amp; POWER Cabinet","AKTIVCO",
AQ1158="AKTIVCO Coupure ENEO &amp; Baisse de tension","AKTIVCO GRID ONLY",
AQ1158="Coupure ENEO &amp; Baisse de tension","IHS GRID ONLY",
AQ1158="Defaut GE &amp; POWER Cabinet","IHS",
AQ1158="Sharing","Partners",
AQ1158="Sites strategiques &amp; DataCenter","SST &amp; DC",
AQ1158="Exclu","Exclu",
AQ1158="SAT","SAT",
AQ1158="SPARE-ISSUE","SPARE-ISSUE",
AQ1158="Fiber CAmtel","TRANS_FO_CAMTEL",
AQ1158="Fiber AOF","Fiber AOF",
AQ1158="Projet OCM (HUAWEI)","TRAVAUX-HUAWEI",
AQ1158="Projet OCM (NOKIA)","TRAVAUX-NOKIA",
AQ1158="ACCESS-ISSUE","ACCESS-ISSUE",
AQ1158="Projet OCM (ZTE, NOKIA, autres projets)","TRAVAUX OCM",
AQ1158="No root CAuse","No root cause",
AQ1158="ODU HS","PDH",
AQ1158="IP &amp; VLAN","PDH",
AQ1158="Warehouse HUAWEI","SPARE-ISSUE",
AQ1158="SPARE-HS","SPARE-ISSUE",
AQ1158="Power Telco","BSS",AQ1158="no impacts","no impacts"
),"")</f>
        <v>No root cause</v>
      </c>
      <c r="AP1158" s="48" t="str" cm="1">
        <f t="array" ref="AP1158">IFERROR(_xlfn.IFS(
AQ1158="MPR ISSUE","TX ISSUE",
AQ1158="BSS Hardware Issue","RAN ISSUE",
AQ1158="Sites strategiques, MLL, Pylone, etc.","ENVTECH",
AQ1158="AKTIVCO DEFAUT GE &amp; POWER Cabinet","POWER ISSUE",
AQ1158="AKTIVCO Coupure ENEO &amp; Baisse de tension","POWER ISSUE",
AQ1158="Coupure ENEO &amp; Baisse de tension","POWER ISSUE",
AQ1158="Defaut GE &amp; POWER Cabinet","POWER ISSUE",
AQ1158="Sharing","POWER ISSUE",
AQ1158="Sites strategiques &amp; DataCenter","POWER ISSUE",
AQ1158="Exclu","Exclu",
AQ1158="SAT","TX ISSUE",
AQ1158="SPARE-ISSUE","SPARE-ISSUE",
AQ1158="Fiber CAmtel","TX ISSUE",
AQ1158="Fiber AOF","TX ISSUE",
AQ1158="Projet OCM (HUAWEI)","TRAVAUX-HUAWEI",
AQ1158="Projet OCM (NOKIA)","TRAVAUX -NOKIA",
AQ1158="ACCESS-ISSUE","ACCESS-ISSUE",
AQ1158="Projet OCM (ZTE, NOKIA, autres projets)","TRAVAUX OCM",
AQ1158="No root CAuse","No root cause",
AQ1158="ODU HS","TX ISSUE",
AQ1158="IP &amp; VLAN","TX ISSUE",
AQ1158="Warehouse HUAWEI","SPARE-ISSUE",
AQ1158="SPARE-HS","SPARE-ISSUE",
AQ1158="Power Telco","RAN ISSUE",AQ1158="no impacts","no impacts"
),"")</f>
        <v>No root cause</v>
      </c>
      <c r="AQ1158" s="127" t="s">
        <v>5344</v>
      </c>
      <c r="AR1158" s="48" t="str" cm="1">
        <f t="array" ref="AR1158">IFERROR(_xlfn.IFS(
AQ1158="MPR ISSUE","ACTIVE",
AQ1158="BSS Hardware Issue","ACTIVE",
AQ1158="Sites strategiques, MLL, Pylone, etc.","PASSIVE",
AQ1158="AKTIVCO DEFAUT GE &amp; POWER Cabinet","PASSIVE",
AQ1158="AKTIVCO Coupure ENEO &amp; Baisse de tension","PASSIVE",
AQ1158="Coupure ENEO &amp; Baisse de tension","PASSIVE",
AQ1158="Defaut GE &amp; POWER Cabinet","PASSIVE",
AQ1158="Sharing","PASSIVE",
AQ1158="Sites strategiques &amp; DataCenter","PASSIVE",
AQ1158="Exclu","Exclu",
AQ1158="SAT","ACTIVE",
AQ1158="SPARE-ISSUE","SPARE-ISSUE",
AQ1158="Fiber CAmtel","ACTIVE",
AQ1158="Fiber AOF","ACTIVE",
AQ1158="Projet OCM (HUAWEI)","PLANNED WORKS",
AQ1158="Projet OCM (NOKIA)","PLANNED WORKS",
AQ1158="ACCESS-ISSUE","ACCESS-ISSUE",
AQ1158="Projet OCM (ZTE, NOKIA, autres projets)","PLANNED WORKS",
AQ1158="No root CAuse","No root cause",
AQ1158="ODU HS","ACTIVE",
AQ1158="IP &amp; VLAN","ACTIVE",
AQ1158="Warehouse HUAWEI","SPARE-ISSUE",
AQ1158="SPARE-HS","SPARE-ISSUE",
AQ1158="Power Telco","ACTIVE", AQ1158="no impacts","no impacts"
),"")</f>
        <v>No root cause</v>
      </c>
      <c r="AS1158" s="92" t="s">
        <v>5537</v>
      </c>
      <c r="AT1158" s="98" t="s">
        <v>1892</v>
      </c>
      <c r="AV1158" s="17" t="s">
        <v>5537</v>
      </c>
      <c r="AW1158" s="7" t="s">
        <v>5537</v>
      </c>
      <c r="AX1158" s="6" t="s">
        <v>5537</v>
      </c>
      <c r="AY1158" s="7"/>
      <c r="AZ1158" s="3" t="s">
        <v>5537</v>
      </c>
      <c r="BA1158" s="18" t="s">
        <v>5537</v>
      </c>
      <c r="BB1158" s="18" t="s">
        <v>5537</v>
      </c>
      <c r="BC1158" s="18" t="s">
        <v>5537</v>
      </c>
      <c r="BD1158" s="18" t="s">
        <v>5537</v>
      </c>
      <c r="BE1158" s="18" t="s">
        <v>5537</v>
      </c>
      <c r="BF1158" s="18" t="s">
        <v>5537</v>
      </c>
      <c r="BG1158" s="18" t="s">
        <v>5537</v>
      </c>
      <c r="BH1158" s="18" t="s">
        <v>5537</v>
      </c>
      <c r="BI1158" s="18" t="s">
        <v>5537</v>
      </c>
      <c r="BJ1158" s="18" t="s">
        <v>5537</v>
      </c>
      <c r="BK1158" s="18" t="s">
        <v>5537</v>
      </c>
      <c r="BL1158" s="9" t="s">
        <v>5537</v>
      </c>
      <c r="BM1158" s="14" t="s">
        <v>5537</v>
      </c>
      <c r="BN1158" s="14" t="s">
        <v>5537</v>
      </c>
      <c r="BO1158" s="14" t="str">
        <f>_xlfn.XLOOKUP(B1158,'[4]cell downs 18042026 17h'!$B:$B,'[4]cell downs 18042026 17h'!$B:$B,"")</f>
        <v/>
      </c>
      <c r="BP1158" s="14" t="str">
        <f>_xlfn.XLOOKUP(B1158,'[5]Cells Huawei 19042026 15h'!$B:$B,'[5]Cells Huawei 19042026 15h'!$B:$B,"")</f>
        <v/>
      </c>
      <c r="BQ1158" s="9" t="str">
        <f>_xlfn.XLOOKUP(B1158,'[6]cells down 19042026 9H40'!$B:$B,'[6]cells down 19042026 9H40'!$B:$B,"")</f>
        <v/>
      </c>
      <c r="BR1158" s="9" t="s">
        <v>1892</v>
      </c>
      <c r="BS1158" s="9" t="s">
        <v>5537</v>
      </c>
      <c r="BT1158" s="108"/>
    </row>
    <row r="1159" spans="1:72" s="9" customFormat="1" x14ac:dyDescent="0.35">
      <c r="A1159" s="1" t="s">
        <v>1403</v>
      </c>
      <c r="B1159" s="8" t="s">
        <v>1404</v>
      </c>
      <c r="C1159" s="3" t="str">
        <f>_xlfn.XLOOKUP(B1159,'[1]daily break down'!$D:$D,'[1]daily break down'!$E:$E,"")</f>
        <v>Douala</v>
      </c>
      <c r="D1159" s="1" t="s">
        <v>21</v>
      </c>
      <c r="E1159" s="1" t="s">
        <v>30</v>
      </c>
      <c r="F1159" s="3" t="s">
        <v>31</v>
      </c>
      <c r="G1159" s="1" t="s">
        <v>32</v>
      </c>
      <c r="H1159" s="34" t="str">
        <f>_xlfn.XLOOKUP(B1159,[2]CALCULATION!$B:$B,[2]CALCULATION!$H:$H,"")</f>
        <v>ZTE</v>
      </c>
      <c r="I1159" s="28">
        <v>2.1355901128033032</v>
      </c>
      <c r="J1159" s="28">
        <v>0</v>
      </c>
      <c r="K1159" s="28">
        <v>1.5400946828637718</v>
      </c>
      <c r="L1159" s="28">
        <v>12.605637168873933</v>
      </c>
      <c r="M1159" s="28">
        <v>3.6391763903513659</v>
      </c>
      <c r="N1159" s="28">
        <v>0</v>
      </c>
      <c r="O1159" s="28">
        <v>0</v>
      </c>
      <c r="P1159" s="28">
        <v>5.7912104453633084</v>
      </c>
      <c r="Q1159" s="28">
        <v>0</v>
      </c>
      <c r="R1159" s="28">
        <v>0</v>
      </c>
      <c r="S1159" s="93">
        <v>0</v>
      </c>
      <c r="T1159" s="93">
        <f>_xlfn.XLOOKUP(B1159,'[3]Nur des jours'!$B:$B,'[3]Nur des jours'!$U:$U,"")</f>
        <v>22.107185967075022</v>
      </c>
      <c r="U1159" s="93">
        <v>0</v>
      </c>
      <c r="V1159" s="93">
        <v>6.2912525361481393</v>
      </c>
      <c r="W1159" s="93">
        <v>22.107185967075022</v>
      </c>
      <c r="X1159" s="93">
        <v>0</v>
      </c>
      <c r="Y1159" s="93">
        <v>0</v>
      </c>
      <c r="Z1159" s="93">
        <v>0</v>
      </c>
      <c r="AA1159" s="93">
        <v>0</v>
      </c>
      <c r="AB1159" s="93">
        <v>43.513328510728158</v>
      </c>
      <c r="AC1159" s="93">
        <f>_xlfn.XLOOKUP(B1159,'[3]Nur des jours'!$B:$B,'[3]Nur des jours'!$N:$N,"")</f>
        <v>0</v>
      </c>
      <c r="AD1159" s="93">
        <v>0</v>
      </c>
      <c r="AE1159" s="93">
        <v>0</v>
      </c>
      <c r="AF1159" s="93">
        <v>0</v>
      </c>
      <c r="AG1159" s="93"/>
      <c r="AH1159" s="93">
        <v>0</v>
      </c>
      <c r="AI1159" s="93">
        <v>0</v>
      </c>
      <c r="AJ1159" s="93">
        <v>0</v>
      </c>
      <c r="AK1159" s="93">
        <v>0</v>
      </c>
      <c r="AL1159" s="93">
        <v>0</v>
      </c>
      <c r="AM1159" s="49" t="s">
        <v>5559</v>
      </c>
      <c r="AN1159" s="49"/>
      <c r="AO1159" s="48" t="str" cm="1">
        <f t="array" ref="AO1159">IFERROR(_xlfn.IFS(
AQ1159="MPR ISSUE","PDH",
AQ1159="BSS Hardware Issue","BSS",
AQ1159="Sites strategiques, MLL, Pylone, etc.","ENVTECH",
AQ1159="AKTIVCO DEFAUT GE &amp; POWER Cabinet","AKTIVCO",
AQ1159="AKTIVCO Coupure ENEO &amp; Baisse de tension","AKTIVCO GRID ONLY",
AQ1159="Coupure ENEO &amp; Baisse de tension","IHS GRID ONLY",
AQ1159="Defaut GE &amp; POWER Cabinet","IHS",
AQ1159="Sharing","Partners",
AQ1159="Sites strategiques &amp; DataCenter","SST &amp; DC",
AQ1159="Exclu","Exclu",
AQ1159="SAT","SAT",
AQ1159="SPARE-ISSUE","SPARE-ISSUE",
AQ1159="Fiber CAmtel","TRANS_FO_CAMTEL",
AQ1159="Fiber AOF","Fiber AOF",
AQ1159="Projet OCM (HUAWEI)","TRAVAUX-HUAWEI",
AQ1159="Projet OCM (NOKIA)","TRAVAUX-NOKIA",
AQ1159="ACCESS-ISSUE","ACCESS-ISSUE",
AQ1159="Projet OCM (ZTE, NOKIA, autres projets)","TRAVAUX OCM",
AQ1159="No root CAuse","No root cause",
AQ1159="ODU HS","PDH",
AQ1159="IP &amp; VLAN","PDH",
AQ1159="Warehouse HUAWEI","SPARE-ISSUE",
AQ1159="SPARE-HS","SPARE-ISSUE",
AQ1159="Power Telco","BSS",AQ1159="no impacts","no impacts"
),"")</f>
        <v>No root cause</v>
      </c>
      <c r="AP1159" s="48" t="str" cm="1">
        <f t="array" ref="AP1159">IFERROR(_xlfn.IFS(
AQ1159="MPR ISSUE","TX ISSUE",
AQ1159="BSS Hardware Issue","RAN ISSUE",
AQ1159="Sites strategiques, MLL, Pylone, etc.","ENVTECH",
AQ1159="AKTIVCO DEFAUT GE &amp; POWER Cabinet","POWER ISSUE",
AQ1159="AKTIVCO Coupure ENEO &amp; Baisse de tension","POWER ISSUE",
AQ1159="Coupure ENEO &amp; Baisse de tension","POWER ISSUE",
AQ1159="Defaut GE &amp; POWER Cabinet","POWER ISSUE",
AQ1159="Sharing","POWER ISSUE",
AQ1159="Sites strategiques &amp; DataCenter","POWER ISSUE",
AQ1159="Exclu","Exclu",
AQ1159="SAT","TX ISSUE",
AQ1159="SPARE-ISSUE","SPARE-ISSUE",
AQ1159="Fiber CAmtel","TX ISSUE",
AQ1159="Fiber AOF","TX ISSUE",
AQ1159="Projet OCM (HUAWEI)","TRAVAUX-HUAWEI",
AQ1159="Projet OCM (NOKIA)","TRAVAUX -NOKIA",
AQ1159="ACCESS-ISSUE","ACCESS-ISSUE",
AQ1159="Projet OCM (ZTE, NOKIA, autres projets)","TRAVAUX OCM",
AQ1159="No root CAuse","No root cause",
AQ1159="ODU HS","TX ISSUE",
AQ1159="IP &amp; VLAN","TX ISSUE",
AQ1159="Warehouse HUAWEI","SPARE-ISSUE",
AQ1159="SPARE-HS","SPARE-ISSUE",
AQ1159="Power Telco","RAN ISSUE",AQ1159="no impacts","no impacts"
),"")</f>
        <v>No root cause</v>
      </c>
      <c r="AQ1159" s="67" t="s">
        <v>5344</v>
      </c>
      <c r="AR1159" s="48" t="str" cm="1">
        <f t="array" ref="AR1159">IFERROR(_xlfn.IFS(
AQ1159="MPR ISSUE","ACTIVE",
AQ1159="BSS Hardware Issue","ACTIVE",
AQ1159="Sites strategiques, MLL, Pylone, etc.","PASSIVE",
AQ1159="AKTIVCO DEFAUT GE &amp; POWER Cabinet","PASSIVE",
AQ1159="AKTIVCO Coupure ENEO &amp; Baisse de tension","PASSIVE",
AQ1159="Coupure ENEO &amp; Baisse de tension","PASSIVE",
AQ1159="Defaut GE &amp; POWER Cabinet","PASSIVE",
AQ1159="Sharing","PASSIVE",
AQ1159="Sites strategiques &amp; DataCenter","PASSIVE",
AQ1159="Exclu","Exclu",
AQ1159="SAT","ACTIVE",
AQ1159="SPARE-ISSUE","SPARE-ISSUE",
AQ1159="Fiber CAmtel","ACTIVE",
AQ1159="Fiber AOF","ACTIVE",
AQ1159="Projet OCM (HUAWEI)","PLANNED WORKS",
AQ1159="Projet OCM (NOKIA)","PLANNED WORKS",
AQ1159="ACCESS-ISSUE","ACCESS-ISSUE",
AQ1159="Projet OCM (ZTE, NOKIA, autres projets)","PLANNED WORKS",
AQ1159="No root CAuse","No root cause",
AQ1159="ODU HS","ACTIVE",
AQ1159="IP &amp; VLAN","ACTIVE",
AQ1159="Warehouse HUAWEI","SPARE-ISSUE",
AQ1159="SPARE-HS","SPARE-ISSUE",
AQ1159="Power Telco","ACTIVE", AQ1159="no impacts","no impacts"
),"")</f>
        <v>No root cause</v>
      </c>
      <c r="AS1159" s="92" t="s">
        <v>5537</v>
      </c>
      <c r="AT1159" s="98" t="s">
        <v>1404</v>
      </c>
      <c r="AV1159" s="17" t="s">
        <v>5537</v>
      </c>
      <c r="AW1159" s="7" t="s">
        <v>5537</v>
      </c>
      <c r="AX1159" s="6" t="s">
        <v>5537</v>
      </c>
      <c r="AY1159" s="7"/>
      <c r="AZ1159" s="3" t="s">
        <v>5537</v>
      </c>
      <c r="BA1159" s="18" t="s">
        <v>5537</v>
      </c>
      <c r="BB1159" s="18" t="s">
        <v>5537</v>
      </c>
      <c r="BC1159" s="18" t="s">
        <v>5537</v>
      </c>
      <c r="BD1159" s="18" t="s">
        <v>5537</v>
      </c>
      <c r="BE1159" s="18" t="s">
        <v>5537</v>
      </c>
      <c r="BF1159" s="18" t="s">
        <v>5537</v>
      </c>
      <c r="BG1159" s="18" t="s">
        <v>5537</v>
      </c>
      <c r="BH1159" s="18" t="s">
        <v>5537</v>
      </c>
      <c r="BI1159" s="18" t="s">
        <v>5537</v>
      </c>
      <c r="BJ1159" s="18" t="s">
        <v>5537</v>
      </c>
      <c r="BK1159" s="18" t="s">
        <v>5537</v>
      </c>
      <c r="BL1159" s="9" t="s">
        <v>5537</v>
      </c>
      <c r="BM1159" s="14" t="s">
        <v>5537</v>
      </c>
      <c r="BN1159" s="14" t="s">
        <v>5537</v>
      </c>
      <c r="BO1159" s="14" t="str">
        <f>_xlfn.XLOOKUP(B1159,'[4]cell downs 18042026 17h'!$B:$B,'[4]cell downs 18042026 17h'!$B:$B,"")</f>
        <v/>
      </c>
      <c r="BP1159" s="14" t="str">
        <f>_xlfn.XLOOKUP(B1159,'[5]Cells Huawei 19042026 15h'!$B:$B,'[5]Cells Huawei 19042026 15h'!$B:$B,"")</f>
        <v/>
      </c>
      <c r="BQ1159" s="9" t="str">
        <f>_xlfn.XLOOKUP(B1159,'[6]cells down 19042026 9H40'!$B:$B,'[6]cells down 19042026 9H40'!$B:$B,"")</f>
        <v/>
      </c>
      <c r="BR1159" s="9" t="s">
        <v>5537</v>
      </c>
      <c r="BS1159" s="9" t="s">
        <v>5537</v>
      </c>
      <c r="BT1159" s="108"/>
    </row>
    <row r="1160" spans="1:72" s="9" customFormat="1" x14ac:dyDescent="0.35">
      <c r="A1160" s="1" t="s">
        <v>143</v>
      </c>
      <c r="B1160" s="1" t="s">
        <v>144</v>
      </c>
      <c r="C1160" s="3" t="str">
        <f>_xlfn.XLOOKUP(B1160,'[1]daily break down'!$D:$D,'[1]daily break down'!$E:$E,"")</f>
        <v>Douala</v>
      </c>
      <c r="D1160" s="1" t="s">
        <v>11</v>
      </c>
      <c r="E1160" s="1" t="s">
        <v>145</v>
      </c>
      <c r="F1160" s="3" t="s">
        <v>31</v>
      </c>
      <c r="G1160" s="1" t="s">
        <v>32</v>
      </c>
      <c r="H1160" s="34" t="str">
        <f>_xlfn.XLOOKUP(B1160,[2]CALCULATION!$B:$B,[2]CALCULATION!$H:$H,"")</f>
        <v>ZTE</v>
      </c>
      <c r="I1160" s="28">
        <v>1.6895526391635487</v>
      </c>
      <c r="J1160" s="28">
        <v>6.3224995933602157</v>
      </c>
      <c r="K1160" s="28">
        <v>6.4643419712184658</v>
      </c>
      <c r="L1160" s="28">
        <v>0</v>
      </c>
      <c r="M1160" s="28">
        <v>12.078325243341807</v>
      </c>
      <c r="N1160" s="28">
        <v>14.232178476342126</v>
      </c>
      <c r="O1160" s="28">
        <v>0</v>
      </c>
      <c r="P1160" s="28">
        <v>4.2477270976192312</v>
      </c>
      <c r="Q1160" s="28">
        <v>1.1615808157336787</v>
      </c>
      <c r="R1160" s="28">
        <v>0</v>
      </c>
      <c r="S1160" s="93">
        <v>0</v>
      </c>
      <c r="T1160" s="93">
        <f>_xlfn.XLOOKUP(B1160,'[3]Nur des jours'!$B:$B,'[3]Nur des jours'!$U:$U,"")</f>
        <v>15.989789774364855</v>
      </c>
      <c r="U1160" s="93">
        <v>21.193566245188094</v>
      </c>
      <c r="V1160" s="93">
        <v>23.220647741508362</v>
      </c>
      <c r="W1160" s="93">
        <v>15.989789774364855</v>
      </c>
      <c r="X1160" s="93">
        <v>0</v>
      </c>
      <c r="Y1160" s="93">
        <v>0</v>
      </c>
      <c r="Z1160" s="93">
        <v>5.4018171804596031</v>
      </c>
      <c r="AA1160" s="93">
        <v>30.310608589944451</v>
      </c>
      <c r="AB1160" s="93">
        <v>32.739443060442362</v>
      </c>
      <c r="AC1160" s="93">
        <f>_xlfn.XLOOKUP(B1160,'[3]Nur des jours'!$B:$B,'[3]Nur des jours'!$N:$N,"")</f>
        <v>0</v>
      </c>
      <c r="AD1160" s="93">
        <v>0</v>
      </c>
      <c r="AE1160" s="93">
        <v>0</v>
      </c>
      <c r="AF1160" s="93">
        <v>0</v>
      </c>
      <c r="AG1160" s="93"/>
      <c r="AH1160" s="93">
        <v>0</v>
      </c>
      <c r="AI1160" s="93">
        <v>0</v>
      </c>
      <c r="AJ1160" s="93">
        <v>0</v>
      </c>
      <c r="AK1160" s="93">
        <v>0</v>
      </c>
      <c r="AL1160" s="93">
        <v>0</v>
      </c>
      <c r="AM1160" s="49" t="s">
        <v>5559</v>
      </c>
      <c r="AN1160" s="49"/>
      <c r="AO1160" s="48" t="str" cm="1">
        <f t="array" ref="AO1160">IFERROR(_xlfn.IFS(
AQ1160="MPR ISSUE","PDH",
AQ1160="BSS Hardware Issue","BSS",
AQ1160="Sites strategiques, MLL, Pylone, etc.","ENVTECH",
AQ1160="AKTIVCO DEFAUT GE &amp; POWER Cabinet","AKTIVCO",
AQ1160="AKTIVCO Coupure ENEO &amp; Baisse de tension","AKTIVCO GRID ONLY",
AQ1160="Coupure ENEO &amp; Baisse de tension","IHS GRID ONLY",
AQ1160="Defaut GE &amp; POWER Cabinet","IHS",
AQ1160="Sharing","Partners",
AQ1160="Sites strategiques &amp; DataCenter","SST &amp; DC",
AQ1160="Exclu","Exclu",
AQ1160="SAT","SAT",
AQ1160="SPARE-ISSUE","SPARE-ISSUE",
AQ1160="Fiber CAmtel","TRANS_FO_CAMTEL",
AQ1160="Fiber AOF","Fiber AOF",
AQ1160="Projet OCM (HUAWEI)","TRAVAUX-HUAWEI",
AQ1160="Projet OCM (NOKIA)","TRAVAUX-NOKIA",
AQ1160="ACCESS-ISSUE","ACCESS-ISSUE",
AQ1160="Projet OCM (ZTE, NOKIA, autres projets)","TRAVAUX OCM",
AQ1160="No root CAuse","No root cause",
AQ1160="ODU HS","PDH",
AQ1160="IP &amp; VLAN","PDH",
AQ1160="Warehouse HUAWEI","SPARE-ISSUE",
AQ1160="SPARE-HS","SPARE-ISSUE",
AQ1160="Power Telco","BSS",AQ1160="no impacts","no impacts"
),"")</f>
        <v>No root cause</v>
      </c>
      <c r="AP1160" s="48" t="str" cm="1">
        <f t="array" ref="AP1160">IFERROR(_xlfn.IFS(
AQ1160="MPR ISSUE","TX ISSUE",
AQ1160="BSS Hardware Issue","RAN ISSUE",
AQ1160="Sites strategiques, MLL, Pylone, etc.","ENVTECH",
AQ1160="AKTIVCO DEFAUT GE &amp; POWER Cabinet","POWER ISSUE",
AQ1160="AKTIVCO Coupure ENEO &amp; Baisse de tension","POWER ISSUE",
AQ1160="Coupure ENEO &amp; Baisse de tension","POWER ISSUE",
AQ1160="Defaut GE &amp; POWER Cabinet","POWER ISSUE",
AQ1160="Sharing","POWER ISSUE",
AQ1160="Sites strategiques &amp; DataCenter","POWER ISSUE",
AQ1160="Exclu","Exclu",
AQ1160="SAT","TX ISSUE",
AQ1160="SPARE-ISSUE","SPARE-ISSUE",
AQ1160="Fiber CAmtel","TX ISSUE",
AQ1160="Fiber AOF","TX ISSUE",
AQ1160="Projet OCM (HUAWEI)","TRAVAUX-HUAWEI",
AQ1160="Projet OCM (NOKIA)","TRAVAUX -NOKIA",
AQ1160="ACCESS-ISSUE","ACCESS-ISSUE",
AQ1160="Projet OCM (ZTE, NOKIA, autres projets)","TRAVAUX OCM",
AQ1160="No root CAuse","No root cause",
AQ1160="ODU HS","TX ISSUE",
AQ1160="IP &amp; VLAN","TX ISSUE",
AQ1160="Warehouse HUAWEI","SPARE-ISSUE",
AQ1160="SPARE-HS","SPARE-ISSUE",
AQ1160="Power Telco","RAN ISSUE",AQ1160="no impacts","no impacts"
),"")</f>
        <v>No root cause</v>
      </c>
      <c r="AQ1160" s="127" t="s">
        <v>5344</v>
      </c>
      <c r="AR1160" s="48" t="str" cm="1">
        <f t="array" ref="AR1160">IFERROR(_xlfn.IFS(
AQ1160="MPR ISSUE","ACTIVE",
AQ1160="BSS Hardware Issue","ACTIVE",
AQ1160="Sites strategiques, MLL, Pylone, etc.","PASSIVE",
AQ1160="AKTIVCO DEFAUT GE &amp; POWER Cabinet","PASSIVE",
AQ1160="AKTIVCO Coupure ENEO &amp; Baisse de tension","PASSIVE",
AQ1160="Coupure ENEO &amp; Baisse de tension","PASSIVE",
AQ1160="Defaut GE &amp; POWER Cabinet","PASSIVE",
AQ1160="Sharing","PASSIVE",
AQ1160="Sites strategiques &amp; DataCenter","PASSIVE",
AQ1160="Exclu","Exclu",
AQ1160="SAT","ACTIVE",
AQ1160="SPARE-ISSUE","SPARE-ISSUE",
AQ1160="Fiber CAmtel","ACTIVE",
AQ1160="Fiber AOF","ACTIVE",
AQ1160="Projet OCM (HUAWEI)","PLANNED WORKS",
AQ1160="Projet OCM (NOKIA)","PLANNED WORKS",
AQ1160="ACCESS-ISSUE","ACCESS-ISSUE",
AQ1160="Projet OCM (ZTE, NOKIA, autres projets)","PLANNED WORKS",
AQ1160="No root CAuse","No root cause",
AQ1160="ODU HS","ACTIVE",
AQ1160="IP &amp; VLAN","ACTIVE",
AQ1160="Warehouse HUAWEI","SPARE-ISSUE",
AQ1160="SPARE-HS","SPARE-ISSUE",
AQ1160="Power Telco","ACTIVE", AQ1160="no impacts","no impacts"
),"")</f>
        <v>No root cause</v>
      </c>
      <c r="AS1160" s="92" t="s">
        <v>5537</v>
      </c>
      <c r="AT1160" s="98" t="s">
        <v>144</v>
      </c>
      <c r="AV1160" s="17" t="s">
        <v>5537</v>
      </c>
      <c r="AW1160" s="7" t="s">
        <v>5537</v>
      </c>
      <c r="AX1160" s="6" t="s">
        <v>5537</v>
      </c>
      <c r="AY1160" s="7"/>
      <c r="AZ1160" s="3" t="s">
        <v>5537</v>
      </c>
      <c r="BA1160" s="18" t="s">
        <v>5537</v>
      </c>
      <c r="BB1160" s="18" t="s">
        <v>5537</v>
      </c>
      <c r="BC1160" s="18" t="s">
        <v>5537</v>
      </c>
      <c r="BD1160" s="18" t="s">
        <v>5537</v>
      </c>
      <c r="BE1160" s="18" t="s">
        <v>5537</v>
      </c>
      <c r="BF1160" s="18" t="s">
        <v>5537</v>
      </c>
      <c r="BG1160" s="18" t="s">
        <v>5537</v>
      </c>
      <c r="BH1160" s="18" t="s">
        <v>5537</v>
      </c>
      <c r="BI1160" s="18" t="s">
        <v>5537</v>
      </c>
      <c r="BJ1160" s="18" t="s">
        <v>5537</v>
      </c>
      <c r="BK1160" s="18" t="s">
        <v>5537</v>
      </c>
      <c r="BL1160" s="9" t="s">
        <v>5537</v>
      </c>
      <c r="BM1160" s="14" t="s">
        <v>5537</v>
      </c>
      <c r="BN1160" s="14" t="s">
        <v>5537</v>
      </c>
      <c r="BO1160" s="14" t="str">
        <f>_xlfn.XLOOKUP(B1160,'[4]cell downs 18042026 17h'!$B:$B,'[4]cell downs 18042026 17h'!$B:$B,"")</f>
        <v/>
      </c>
      <c r="BP1160" s="14" t="str">
        <f>_xlfn.XLOOKUP(B1160,'[5]Cells Huawei 19042026 15h'!$B:$B,'[5]Cells Huawei 19042026 15h'!$B:$B,"")</f>
        <v/>
      </c>
      <c r="BQ1160" s="9" t="str">
        <f>_xlfn.XLOOKUP(B1160,'[6]cells down 19042026 9H40'!$B:$B,'[6]cells down 19042026 9H40'!$B:$B,"")</f>
        <v/>
      </c>
      <c r="BR1160" s="9" t="s">
        <v>144</v>
      </c>
      <c r="BS1160" s="9" t="s">
        <v>12</v>
      </c>
      <c r="BT1160" s="108"/>
    </row>
    <row r="1161" spans="1:72" s="9" customFormat="1" x14ac:dyDescent="0.35">
      <c r="A1161" s="1" t="s">
        <v>1903</v>
      </c>
      <c r="B1161" s="8" t="s">
        <v>1904</v>
      </c>
      <c r="C1161" s="3" t="str">
        <f>_xlfn.XLOOKUP(B1161,'[1]daily break down'!$D:$D,'[1]daily break down'!$E:$E,"")</f>
        <v>Yaounde</v>
      </c>
      <c r="D1161" s="1" t="s">
        <v>11</v>
      </c>
      <c r="E1161" s="1" t="s">
        <v>145</v>
      </c>
      <c r="F1161" s="3" t="s">
        <v>37</v>
      </c>
      <c r="G1161" s="1" t="s">
        <v>38</v>
      </c>
      <c r="H1161" s="34" t="str">
        <f>_xlfn.XLOOKUP(B1161,[2]CALCULATION!$B:$B,[2]CALCULATION!$H:$H,"")</f>
        <v>ZTE</v>
      </c>
      <c r="I1161" s="28">
        <v>0</v>
      </c>
      <c r="J1161" s="28">
        <v>0</v>
      </c>
      <c r="K1161" s="28">
        <v>0</v>
      </c>
      <c r="L1161" s="28">
        <v>0</v>
      </c>
      <c r="M1161" s="28">
        <v>0</v>
      </c>
      <c r="N1161" s="28">
        <v>0</v>
      </c>
      <c r="O1161" s="28">
        <v>0</v>
      </c>
      <c r="P1161" s="28">
        <v>0</v>
      </c>
      <c r="Q1161" s="28">
        <v>0</v>
      </c>
      <c r="R1161" s="28">
        <v>0</v>
      </c>
      <c r="S1161" s="93">
        <v>0</v>
      </c>
      <c r="T1161" s="93">
        <f>_xlfn.XLOOKUP(B1161,'[3]Nur des jours'!$B:$B,'[3]Nur des jours'!$U:$U,"")</f>
        <v>12.750083468166519</v>
      </c>
      <c r="U1161" s="93">
        <v>16.384141191040801</v>
      </c>
      <c r="V1161" s="93">
        <v>37.422542254867551</v>
      </c>
      <c r="W1161" s="93">
        <v>12.750083468166519</v>
      </c>
      <c r="X1161" s="93">
        <v>49.147019544392215</v>
      </c>
      <c r="Y1161" s="93">
        <v>17.51977196782266</v>
      </c>
      <c r="Z1161" s="93">
        <v>30.377169102224943</v>
      </c>
      <c r="AA1161" s="93">
        <v>28.931190127642076</v>
      </c>
      <c r="AB1161" s="93">
        <v>30.968009576723652</v>
      </c>
      <c r="AC1161" s="93">
        <f>_xlfn.XLOOKUP(B1161,'[3]Nur des jours'!$B:$B,'[3]Nur des jours'!$N:$N,"")</f>
        <v>0</v>
      </c>
      <c r="AD1161" s="93">
        <v>0</v>
      </c>
      <c r="AE1161" s="93">
        <v>0</v>
      </c>
      <c r="AF1161" s="93">
        <v>0</v>
      </c>
      <c r="AG1161" s="93"/>
      <c r="AH1161" s="93">
        <v>0</v>
      </c>
      <c r="AI1161" s="93">
        <v>0</v>
      </c>
      <c r="AJ1161" s="93">
        <v>0</v>
      </c>
      <c r="AK1161" s="93">
        <v>0</v>
      </c>
      <c r="AL1161" s="93">
        <v>0</v>
      </c>
      <c r="AM1161" s="49" t="s">
        <v>5559</v>
      </c>
      <c r="AN1161" s="49"/>
      <c r="AO1161" s="48" t="str" cm="1">
        <f t="array" ref="AO1161">IFERROR(_xlfn.IFS(
AQ1161="MPR ISSUE","PDH",
AQ1161="BSS Hardware Issue","BSS",
AQ1161="Sites strategiques, MLL, Pylone, etc.","ENVTECH",
AQ1161="AKTIVCO DEFAUT GE &amp; POWER Cabinet","AKTIVCO",
AQ1161="AKTIVCO Coupure ENEO &amp; Baisse de tension","AKTIVCO GRID ONLY",
AQ1161="Coupure ENEO &amp; Baisse de tension","IHS GRID ONLY",
AQ1161="Defaut GE &amp; POWER Cabinet","IHS",
AQ1161="Sharing","Partners",
AQ1161="Sites strategiques &amp; DataCenter","SST &amp; DC",
AQ1161="Exclu","Exclu",
AQ1161="SAT","SAT",
AQ1161="SPARE-ISSUE","SPARE-ISSUE",
AQ1161="Fiber CAmtel","TRANS_FO_CAMTEL",
AQ1161="Fiber AOF","Fiber AOF",
AQ1161="Projet OCM (HUAWEI)","TRAVAUX-HUAWEI",
AQ1161="Projet OCM (NOKIA)","TRAVAUX-NOKIA",
AQ1161="ACCESS-ISSUE","ACCESS-ISSUE",
AQ1161="Projet OCM (ZTE, NOKIA, autres projets)","TRAVAUX OCM",
AQ1161="No root CAuse","No root cause",
AQ1161="ODU HS","PDH",
AQ1161="IP &amp; VLAN","PDH",
AQ1161="Warehouse HUAWEI","SPARE-ISSUE",
AQ1161="SPARE-HS","SPARE-ISSUE",
AQ1161="Power Telco","BSS",AQ1161="no impacts","no impacts"
),"")</f>
        <v>No root cause</v>
      </c>
      <c r="AP1161" s="48" t="str" cm="1">
        <f t="array" ref="AP1161">IFERROR(_xlfn.IFS(
AQ1161="MPR ISSUE","TX ISSUE",
AQ1161="BSS Hardware Issue","RAN ISSUE",
AQ1161="Sites strategiques, MLL, Pylone, etc.","ENVTECH",
AQ1161="AKTIVCO DEFAUT GE &amp; POWER Cabinet","POWER ISSUE",
AQ1161="AKTIVCO Coupure ENEO &amp; Baisse de tension","POWER ISSUE",
AQ1161="Coupure ENEO &amp; Baisse de tension","POWER ISSUE",
AQ1161="Defaut GE &amp; POWER Cabinet","POWER ISSUE",
AQ1161="Sharing","POWER ISSUE",
AQ1161="Sites strategiques &amp; DataCenter","POWER ISSUE",
AQ1161="Exclu","Exclu",
AQ1161="SAT","TX ISSUE",
AQ1161="SPARE-ISSUE","SPARE-ISSUE",
AQ1161="Fiber CAmtel","TX ISSUE",
AQ1161="Fiber AOF","TX ISSUE",
AQ1161="Projet OCM (HUAWEI)","TRAVAUX-HUAWEI",
AQ1161="Projet OCM (NOKIA)","TRAVAUX -NOKIA",
AQ1161="ACCESS-ISSUE","ACCESS-ISSUE",
AQ1161="Projet OCM (ZTE, NOKIA, autres projets)","TRAVAUX OCM",
AQ1161="No root CAuse","No root cause",
AQ1161="ODU HS","TX ISSUE",
AQ1161="IP &amp; VLAN","TX ISSUE",
AQ1161="Warehouse HUAWEI","SPARE-ISSUE",
AQ1161="SPARE-HS","SPARE-ISSUE",
AQ1161="Power Telco","RAN ISSUE",AQ1161="no impacts","no impacts"
),"")</f>
        <v>No root cause</v>
      </c>
      <c r="AQ1161" s="127" t="s">
        <v>5344</v>
      </c>
      <c r="AR1161" s="48" t="str" cm="1">
        <f t="array" ref="AR1161">IFERROR(_xlfn.IFS(
AQ1161="MPR ISSUE","ACTIVE",
AQ1161="BSS Hardware Issue","ACTIVE",
AQ1161="Sites strategiques, MLL, Pylone, etc.","PASSIVE",
AQ1161="AKTIVCO DEFAUT GE &amp; POWER Cabinet","PASSIVE",
AQ1161="AKTIVCO Coupure ENEO &amp; Baisse de tension","PASSIVE",
AQ1161="Coupure ENEO &amp; Baisse de tension","PASSIVE",
AQ1161="Defaut GE &amp; POWER Cabinet","PASSIVE",
AQ1161="Sharing","PASSIVE",
AQ1161="Sites strategiques &amp; DataCenter","PASSIVE",
AQ1161="Exclu","Exclu",
AQ1161="SAT","ACTIVE",
AQ1161="SPARE-ISSUE","SPARE-ISSUE",
AQ1161="Fiber CAmtel","ACTIVE",
AQ1161="Fiber AOF","ACTIVE",
AQ1161="Projet OCM (HUAWEI)","PLANNED WORKS",
AQ1161="Projet OCM (NOKIA)","PLANNED WORKS",
AQ1161="ACCESS-ISSUE","ACCESS-ISSUE",
AQ1161="Projet OCM (ZTE, NOKIA, autres projets)","PLANNED WORKS",
AQ1161="No root CAuse","No root cause",
AQ1161="ODU HS","ACTIVE",
AQ1161="IP &amp; VLAN","ACTIVE",
AQ1161="Warehouse HUAWEI","SPARE-ISSUE",
AQ1161="SPARE-HS","SPARE-ISSUE",
AQ1161="Power Telco","ACTIVE", AQ1161="no impacts","no impacts"
),"")</f>
        <v>No root cause</v>
      </c>
      <c r="AS1161" s="92" t="s">
        <v>5537</v>
      </c>
      <c r="AT1161" s="98" t="s">
        <v>1904</v>
      </c>
      <c r="AV1161" s="17" t="s">
        <v>5537</v>
      </c>
      <c r="AW1161" s="7" t="s">
        <v>5537</v>
      </c>
      <c r="AX1161" s="6" t="s">
        <v>5537</v>
      </c>
      <c r="AY1161" s="7"/>
      <c r="AZ1161" s="3" t="s">
        <v>5537</v>
      </c>
      <c r="BA1161" s="18" t="s">
        <v>5537</v>
      </c>
      <c r="BB1161" s="18" t="s">
        <v>5537</v>
      </c>
      <c r="BC1161" s="18" t="s">
        <v>5537</v>
      </c>
      <c r="BD1161" s="18" t="s">
        <v>5537</v>
      </c>
      <c r="BE1161" s="18" t="s">
        <v>5537</v>
      </c>
      <c r="BF1161" s="18" t="s">
        <v>5537</v>
      </c>
      <c r="BG1161" s="18" t="s">
        <v>5537</v>
      </c>
      <c r="BH1161" s="18" t="s">
        <v>5537</v>
      </c>
      <c r="BI1161" s="18" t="s">
        <v>5537</v>
      </c>
      <c r="BJ1161" s="18" t="s">
        <v>5537</v>
      </c>
      <c r="BK1161" s="18" t="s">
        <v>5537</v>
      </c>
      <c r="BL1161" s="9" t="s">
        <v>5537</v>
      </c>
      <c r="BM1161" s="14" t="s">
        <v>5537</v>
      </c>
      <c r="BN1161" s="14" t="s">
        <v>5537</v>
      </c>
      <c r="BO1161" s="14" t="str">
        <f>_xlfn.XLOOKUP(B1161,'[4]cell downs 18042026 17h'!$B:$B,'[4]cell downs 18042026 17h'!$B:$B,"")</f>
        <v/>
      </c>
      <c r="BP1161" s="14" t="str">
        <f>_xlfn.XLOOKUP(B1161,'[5]Cells Huawei 19042026 15h'!$B:$B,'[5]Cells Huawei 19042026 15h'!$B:$B,"")</f>
        <v/>
      </c>
      <c r="BQ1161" s="9" t="str">
        <f>_xlfn.XLOOKUP(B1161,'[6]cells down 19042026 9H40'!$B:$B,'[6]cells down 19042026 9H40'!$B:$B,"")</f>
        <v/>
      </c>
      <c r="BR1161" s="9" t="s">
        <v>1904</v>
      </c>
      <c r="BS1161" s="9" t="s">
        <v>12</v>
      </c>
      <c r="BT1161" s="108"/>
    </row>
    <row r="1162" spans="1:72" s="9" customFormat="1" x14ac:dyDescent="0.35">
      <c r="A1162" s="1" t="s">
        <v>1899</v>
      </c>
      <c r="B1162" s="8" t="s">
        <v>1900</v>
      </c>
      <c r="C1162" s="3" t="str">
        <f>_xlfn.XLOOKUP(B1162,'[1]daily break down'!$D:$D,'[1]daily break down'!$E:$E,"")</f>
        <v>Yaounde</v>
      </c>
      <c r="D1162" s="1" t="s">
        <v>11</v>
      </c>
      <c r="E1162" s="1" t="s">
        <v>302</v>
      </c>
      <c r="F1162" s="3" t="s">
        <v>37</v>
      </c>
      <c r="G1162" s="1" t="s">
        <v>38</v>
      </c>
      <c r="H1162" s="34" t="str">
        <f>_xlfn.XLOOKUP(B1162,[2]CALCULATION!$B:$B,[2]CALCULATION!$H:$H,"")</f>
        <v>ZTE</v>
      </c>
      <c r="I1162" s="28">
        <v>0</v>
      </c>
      <c r="J1162" s="28">
        <v>0</v>
      </c>
      <c r="K1162" s="28">
        <v>0</v>
      </c>
      <c r="L1162" s="28">
        <v>0</v>
      </c>
      <c r="M1162" s="28">
        <v>0</v>
      </c>
      <c r="N1162" s="28">
        <v>0</v>
      </c>
      <c r="O1162" s="28">
        <v>0</v>
      </c>
      <c r="P1162" s="28">
        <v>0</v>
      </c>
      <c r="Q1162" s="28">
        <v>0</v>
      </c>
      <c r="R1162" s="28">
        <v>0</v>
      </c>
      <c r="S1162" s="93">
        <v>0</v>
      </c>
      <c r="T1162" s="93">
        <f>_xlfn.XLOOKUP(B1162,'[3]Nur des jours'!$B:$B,'[3]Nur des jours'!$U:$U,"")</f>
        <v>0</v>
      </c>
      <c r="U1162" s="93">
        <v>0.14999300864929954</v>
      </c>
      <c r="V1162" s="93">
        <v>0</v>
      </c>
      <c r="W1162" s="93">
        <v>0</v>
      </c>
      <c r="X1162" s="93">
        <v>0</v>
      </c>
      <c r="Y1162" s="93">
        <v>0</v>
      </c>
      <c r="Z1162" s="93">
        <v>28.570957215787327</v>
      </c>
      <c r="AA1162" s="93">
        <v>26.860484029757462</v>
      </c>
      <c r="AB1162" s="93">
        <v>28.764681836470885</v>
      </c>
      <c r="AC1162" s="93">
        <f>_xlfn.XLOOKUP(B1162,'[3]Nur des jours'!$B:$B,'[3]Nur des jours'!$N:$N,"")</f>
        <v>0</v>
      </c>
      <c r="AD1162" s="93">
        <v>0</v>
      </c>
      <c r="AE1162" s="93">
        <v>0</v>
      </c>
      <c r="AF1162" s="93">
        <v>0</v>
      </c>
      <c r="AG1162" s="93"/>
      <c r="AH1162" s="93">
        <v>0</v>
      </c>
      <c r="AI1162" s="93">
        <v>0</v>
      </c>
      <c r="AJ1162" s="93">
        <v>0</v>
      </c>
      <c r="AK1162" s="93">
        <v>0</v>
      </c>
      <c r="AL1162" s="93">
        <v>0</v>
      </c>
      <c r="AM1162" s="49" t="s">
        <v>5559</v>
      </c>
      <c r="AN1162" s="49"/>
      <c r="AO1162" s="48" t="str" cm="1">
        <f t="array" ref="AO1162">IFERROR(_xlfn.IFS(
AQ1162="MPR ISSUE","PDH",
AQ1162="BSS Hardware Issue","BSS",
AQ1162="Sites strategiques, MLL, Pylone, etc.","ENVTECH",
AQ1162="AKTIVCO DEFAUT GE &amp; POWER Cabinet","AKTIVCO",
AQ1162="AKTIVCO Coupure ENEO &amp; Baisse de tension","AKTIVCO GRID ONLY",
AQ1162="Coupure ENEO &amp; Baisse de tension","IHS GRID ONLY",
AQ1162="Defaut GE &amp; POWER Cabinet","IHS",
AQ1162="Sharing","Partners",
AQ1162="Sites strategiques &amp; DataCenter","SST &amp; DC",
AQ1162="Exclu","Exclu",
AQ1162="SAT","SAT",
AQ1162="SPARE-ISSUE","SPARE-ISSUE",
AQ1162="Fiber CAmtel","TRANS_FO_CAMTEL",
AQ1162="Fiber AOF","Fiber AOF",
AQ1162="Projet OCM (HUAWEI)","TRAVAUX-HUAWEI",
AQ1162="Projet OCM (NOKIA)","TRAVAUX-NOKIA",
AQ1162="ACCESS-ISSUE","ACCESS-ISSUE",
AQ1162="Projet OCM (ZTE, NOKIA, autres projets)","TRAVAUX OCM",
AQ1162="No root CAuse","No root cause",
AQ1162="ODU HS","PDH",
AQ1162="IP &amp; VLAN","PDH",
AQ1162="Warehouse HUAWEI","SPARE-ISSUE",
AQ1162="SPARE-HS","SPARE-ISSUE",
AQ1162="Power Telco","BSS",AQ1162="no impacts","no impacts"
),"")</f>
        <v>No root cause</v>
      </c>
      <c r="AP1162" s="48" t="str" cm="1">
        <f t="array" ref="AP1162">IFERROR(_xlfn.IFS(
AQ1162="MPR ISSUE","TX ISSUE",
AQ1162="BSS Hardware Issue","RAN ISSUE",
AQ1162="Sites strategiques, MLL, Pylone, etc.","ENVTECH",
AQ1162="AKTIVCO DEFAUT GE &amp; POWER Cabinet","POWER ISSUE",
AQ1162="AKTIVCO Coupure ENEO &amp; Baisse de tension","POWER ISSUE",
AQ1162="Coupure ENEO &amp; Baisse de tension","POWER ISSUE",
AQ1162="Defaut GE &amp; POWER Cabinet","POWER ISSUE",
AQ1162="Sharing","POWER ISSUE",
AQ1162="Sites strategiques &amp; DataCenter","POWER ISSUE",
AQ1162="Exclu","Exclu",
AQ1162="SAT","TX ISSUE",
AQ1162="SPARE-ISSUE","SPARE-ISSUE",
AQ1162="Fiber CAmtel","TX ISSUE",
AQ1162="Fiber AOF","TX ISSUE",
AQ1162="Projet OCM (HUAWEI)","TRAVAUX-HUAWEI",
AQ1162="Projet OCM (NOKIA)","TRAVAUX -NOKIA",
AQ1162="ACCESS-ISSUE","ACCESS-ISSUE",
AQ1162="Projet OCM (ZTE, NOKIA, autres projets)","TRAVAUX OCM",
AQ1162="No root CAuse","No root cause",
AQ1162="ODU HS","TX ISSUE",
AQ1162="IP &amp; VLAN","TX ISSUE",
AQ1162="Warehouse HUAWEI","SPARE-ISSUE",
AQ1162="SPARE-HS","SPARE-ISSUE",
AQ1162="Power Telco","RAN ISSUE",AQ1162="no impacts","no impacts"
),"")</f>
        <v>No root cause</v>
      </c>
      <c r="AQ1162" s="127" t="s">
        <v>5344</v>
      </c>
      <c r="AR1162" s="48" t="str" cm="1">
        <f t="array" ref="AR1162">IFERROR(_xlfn.IFS(
AQ1162="MPR ISSUE","ACTIVE",
AQ1162="BSS Hardware Issue","ACTIVE",
AQ1162="Sites strategiques, MLL, Pylone, etc.","PASSIVE",
AQ1162="AKTIVCO DEFAUT GE &amp; POWER Cabinet","PASSIVE",
AQ1162="AKTIVCO Coupure ENEO &amp; Baisse de tension","PASSIVE",
AQ1162="Coupure ENEO &amp; Baisse de tension","PASSIVE",
AQ1162="Defaut GE &amp; POWER Cabinet","PASSIVE",
AQ1162="Sharing","PASSIVE",
AQ1162="Sites strategiques &amp; DataCenter","PASSIVE",
AQ1162="Exclu","Exclu",
AQ1162="SAT","ACTIVE",
AQ1162="SPARE-ISSUE","SPARE-ISSUE",
AQ1162="Fiber CAmtel","ACTIVE",
AQ1162="Fiber AOF","ACTIVE",
AQ1162="Projet OCM (HUAWEI)","PLANNED WORKS",
AQ1162="Projet OCM (NOKIA)","PLANNED WORKS",
AQ1162="ACCESS-ISSUE","ACCESS-ISSUE",
AQ1162="Projet OCM (ZTE, NOKIA, autres projets)","PLANNED WORKS",
AQ1162="No root CAuse","No root cause",
AQ1162="ODU HS","ACTIVE",
AQ1162="IP &amp; VLAN","ACTIVE",
AQ1162="Warehouse HUAWEI","SPARE-ISSUE",
AQ1162="SPARE-HS","SPARE-ISSUE",
AQ1162="Power Telco","ACTIVE", AQ1162="no impacts","no impacts"
),"")</f>
        <v>No root cause</v>
      </c>
      <c r="AS1162" s="92" t="s">
        <v>5537</v>
      </c>
      <c r="AT1162" s="98" t="s">
        <v>1900</v>
      </c>
      <c r="AV1162" s="17" t="s">
        <v>5537</v>
      </c>
      <c r="AW1162" s="7" t="s">
        <v>5537</v>
      </c>
      <c r="AX1162" s="6" t="s">
        <v>5537</v>
      </c>
      <c r="AY1162" s="7"/>
      <c r="AZ1162" s="3" t="s">
        <v>5537</v>
      </c>
      <c r="BA1162" s="18" t="s">
        <v>5537</v>
      </c>
      <c r="BB1162" s="18" t="s">
        <v>5537</v>
      </c>
      <c r="BC1162" s="18" t="s">
        <v>5537</v>
      </c>
      <c r="BD1162" s="18" t="s">
        <v>5537</v>
      </c>
      <c r="BE1162" s="18" t="s">
        <v>5537</v>
      </c>
      <c r="BF1162" s="18" t="s">
        <v>5537</v>
      </c>
      <c r="BG1162" s="18" t="s">
        <v>5537</v>
      </c>
      <c r="BH1162" s="18" t="s">
        <v>5537</v>
      </c>
      <c r="BI1162" s="18" t="s">
        <v>5537</v>
      </c>
      <c r="BJ1162" s="18" t="s">
        <v>5537</v>
      </c>
      <c r="BK1162" s="18" t="s">
        <v>5537</v>
      </c>
      <c r="BL1162" s="9" t="s">
        <v>5537</v>
      </c>
      <c r="BM1162" s="14" t="s">
        <v>5537</v>
      </c>
      <c r="BN1162" s="14" t="s">
        <v>5537</v>
      </c>
      <c r="BO1162" s="14" t="str">
        <f>_xlfn.XLOOKUP(B1162,'[4]cell downs 18042026 17h'!$B:$B,'[4]cell downs 18042026 17h'!$B:$B,"")</f>
        <v/>
      </c>
      <c r="BP1162" s="14" t="str">
        <f>_xlfn.XLOOKUP(B1162,'[5]Cells Huawei 19042026 15h'!$B:$B,'[5]Cells Huawei 19042026 15h'!$B:$B,"")</f>
        <v/>
      </c>
      <c r="BQ1162" s="9" t="str">
        <f>_xlfn.XLOOKUP(B1162,'[6]cells down 19042026 9H40'!$B:$B,'[6]cells down 19042026 9H40'!$B:$B,"")</f>
        <v/>
      </c>
      <c r="BR1162" s="9" t="s">
        <v>1900</v>
      </c>
      <c r="BS1162" s="9" t="s">
        <v>5537</v>
      </c>
      <c r="BT1162" s="108"/>
    </row>
    <row r="1163" spans="1:72" s="9" customFormat="1" x14ac:dyDescent="0.35">
      <c r="A1163" s="1" t="s">
        <v>2776</v>
      </c>
      <c r="B1163" s="8" t="s">
        <v>2777</v>
      </c>
      <c r="C1163" s="3" t="str">
        <f>_xlfn.XLOOKUP(B1163,'[1]daily break down'!$D:$D,'[1]daily break down'!$E:$E,"")</f>
        <v>Yaounde</v>
      </c>
      <c r="D1163" s="1" t="s">
        <v>21</v>
      </c>
      <c r="E1163" s="1" t="s">
        <v>30</v>
      </c>
      <c r="F1163" s="3" t="s">
        <v>37</v>
      </c>
      <c r="G1163" s="1" t="s">
        <v>2778</v>
      </c>
      <c r="H1163" s="34" t="str">
        <f>_xlfn.XLOOKUP(B1163,[2]CALCULATION!$B:$B,[2]CALCULATION!$H:$H,"")</f>
        <v>ZTE</v>
      </c>
      <c r="I1163" s="28">
        <v>8.6820626196733777</v>
      </c>
      <c r="J1163" s="28">
        <v>0</v>
      </c>
      <c r="K1163" s="28">
        <v>0</v>
      </c>
      <c r="L1163" s="28">
        <v>0</v>
      </c>
      <c r="M1163" s="28">
        <v>0</v>
      </c>
      <c r="N1163" s="28">
        <v>0.5078716901661654</v>
      </c>
      <c r="O1163" s="28">
        <v>0</v>
      </c>
      <c r="P1163" s="28">
        <v>0</v>
      </c>
      <c r="Q1163" s="28">
        <v>0</v>
      </c>
      <c r="R1163" s="28">
        <v>0</v>
      </c>
      <c r="S1163" s="93">
        <v>5.3505234952230308E-4</v>
      </c>
      <c r="T1163" s="93">
        <f>_xlfn.XLOOKUP(B1163,'[3]Nur des jours'!$B:$B,'[3]Nur des jours'!$U:$U,"")</f>
        <v>0</v>
      </c>
      <c r="U1163" s="93">
        <v>0</v>
      </c>
      <c r="V1163" s="93">
        <v>0</v>
      </c>
      <c r="W1163" s="93">
        <v>0</v>
      </c>
      <c r="X1163" s="93">
        <v>0</v>
      </c>
      <c r="Y1163" s="93">
        <v>7.2204779515627804</v>
      </c>
      <c r="Z1163" s="93">
        <v>13.868556899607057</v>
      </c>
      <c r="AA1163" s="93">
        <v>13.868556899607057</v>
      </c>
      <c r="AB1163" s="93">
        <v>26.38266444655612</v>
      </c>
      <c r="AC1163" s="93">
        <f>_xlfn.XLOOKUP(B1163,'[3]Nur des jours'!$B:$B,'[3]Nur des jours'!$N:$N,"")</f>
        <v>0</v>
      </c>
      <c r="AD1163" s="93">
        <v>0</v>
      </c>
      <c r="AE1163" s="93">
        <v>0</v>
      </c>
      <c r="AF1163" s="93">
        <v>0</v>
      </c>
      <c r="AG1163" s="93"/>
      <c r="AH1163" s="93">
        <v>0</v>
      </c>
      <c r="AI1163" s="93">
        <v>0</v>
      </c>
      <c r="AJ1163" s="93">
        <v>0</v>
      </c>
      <c r="AK1163" s="93">
        <v>0</v>
      </c>
      <c r="AL1163" s="93">
        <v>0</v>
      </c>
      <c r="AM1163" s="49" t="s">
        <v>5559</v>
      </c>
      <c r="AN1163" s="49"/>
      <c r="AO1163" s="48" t="str" cm="1">
        <f t="array" ref="AO1163">IFERROR(_xlfn.IFS(
AQ1163="MPR ISSUE","PDH",
AQ1163="BSS Hardware Issue","BSS",
AQ1163="Sites strategiques, MLL, Pylone, etc.","ENVTECH",
AQ1163="AKTIVCO DEFAUT GE &amp; POWER Cabinet","AKTIVCO",
AQ1163="AKTIVCO Coupure ENEO &amp; Baisse de tension","AKTIVCO GRID ONLY",
AQ1163="Coupure ENEO &amp; Baisse de tension","IHS GRID ONLY",
AQ1163="Defaut GE &amp; POWER Cabinet","IHS",
AQ1163="Sharing","Partners",
AQ1163="Sites strategiques &amp; DataCenter","SST &amp; DC",
AQ1163="Exclu","Exclu",
AQ1163="SAT","SAT",
AQ1163="SPARE-ISSUE","SPARE-ISSUE",
AQ1163="Fiber CAmtel","TRANS_FO_CAMTEL",
AQ1163="Fiber AOF","Fiber AOF",
AQ1163="Projet OCM (HUAWEI)","TRAVAUX-HUAWEI",
AQ1163="Projet OCM (NOKIA)","TRAVAUX-NOKIA",
AQ1163="ACCESS-ISSUE","ACCESS-ISSUE",
AQ1163="Projet OCM (ZTE, NOKIA, autres projets)","TRAVAUX OCM",
AQ1163="No root CAuse","No root cause",
AQ1163="ODU HS","PDH",
AQ1163="IP &amp; VLAN","PDH",
AQ1163="Warehouse HUAWEI","SPARE-ISSUE",
AQ1163="SPARE-HS","SPARE-ISSUE",
AQ1163="Power Telco","BSS",AQ1163="no impacts","no impacts"
),"")</f>
        <v>No root cause</v>
      </c>
      <c r="AP1163" s="48" t="str" cm="1">
        <f t="array" ref="AP1163">IFERROR(_xlfn.IFS(
AQ1163="MPR ISSUE","TX ISSUE",
AQ1163="BSS Hardware Issue","RAN ISSUE",
AQ1163="Sites strategiques, MLL, Pylone, etc.","ENVTECH",
AQ1163="AKTIVCO DEFAUT GE &amp; POWER Cabinet","POWER ISSUE",
AQ1163="AKTIVCO Coupure ENEO &amp; Baisse de tension","POWER ISSUE",
AQ1163="Coupure ENEO &amp; Baisse de tension","POWER ISSUE",
AQ1163="Defaut GE &amp; POWER Cabinet","POWER ISSUE",
AQ1163="Sharing","POWER ISSUE",
AQ1163="Sites strategiques &amp; DataCenter","POWER ISSUE",
AQ1163="Exclu","Exclu",
AQ1163="SAT","TX ISSUE",
AQ1163="SPARE-ISSUE","SPARE-ISSUE",
AQ1163="Fiber CAmtel","TX ISSUE",
AQ1163="Fiber AOF","TX ISSUE",
AQ1163="Projet OCM (HUAWEI)","TRAVAUX-HUAWEI",
AQ1163="Projet OCM (NOKIA)","TRAVAUX -NOKIA",
AQ1163="ACCESS-ISSUE","ACCESS-ISSUE",
AQ1163="Projet OCM (ZTE, NOKIA, autres projets)","TRAVAUX OCM",
AQ1163="No root CAuse","No root cause",
AQ1163="ODU HS","TX ISSUE",
AQ1163="IP &amp; VLAN","TX ISSUE",
AQ1163="Warehouse HUAWEI","SPARE-ISSUE",
AQ1163="SPARE-HS","SPARE-ISSUE",
AQ1163="Power Telco","RAN ISSUE",AQ1163="no impacts","no impacts"
),"")</f>
        <v>No root cause</v>
      </c>
      <c r="AQ1163" s="67" t="s">
        <v>5344</v>
      </c>
      <c r="AR1163" s="48" t="str" cm="1">
        <f t="array" ref="AR1163">IFERROR(_xlfn.IFS(
AQ1163="MPR ISSUE","ACTIVE",
AQ1163="BSS Hardware Issue","ACTIVE",
AQ1163="Sites strategiques, MLL, Pylone, etc.","PASSIVE",
AQ1163="AKTIVCO DEFAUT GE &amp; POWER Cabinet","PASSIVE",
AQ1163="AKTIVCO Coupure ENEO &amp; Baisse de tension","PASSIVE",
AQ1163="Coupure ENEO &amp; Baisse de tension","PASSIVE",
AQ1163="Defaut GE &amp; POWER Cabinet","PASSIVE",
AQ1163="Sharing","PASSIVE",
AQ1163="Sites strategiques &amp; DataCenter","PASSIVE",
AQ1163="Exclu","Exclu",
AQ1163="SAT","ACTIVE",
AQ1163="SPARE-ISSUE","SPARE-ISSUE",
AQ1163="Fiber CAmtel","ACTIVE",
AQ1163="Fiber AOF","ACTIVE",
AQ1163="Projet OCM (HUAWEI)","PLANNED WORKS",
AQ1163="Projet OCM (NOKIA)","PLANNED WORKS",
AQ1163="ACCESS-ISSUE","ACCESS-ISSUE",
AQ1163="Projet OCM (ZTE, NOKIA, autres projets)","PLANNED WORKS",
AQ1163="No root CAuse","No root cause",
AQ1163="ODU HS","ACTIVE",
AQ1163="IP &amp; VLAN","ACTIVE",
AQ1163="Warehouse HUAWEI","SPARE-ISSUE",
AQ1163="SPARE-HS","SPARE-ISSUE",
AQ1163="Power Telco","ACTIVE", AQ1163="no impacts","no impacts"
),"")</f>
        <v>No root cause</v>
      </c>
      <c r="AS1163" s="92" t="s">
        <v>5537</v>
      </c>
      <c r="AT1163" s="98" t="s">
        <v>2777</v>
      </c>
      <c r="AV1163" s="17" t="s">
        <v>5537</v>
      </c>
      <c r="AW1163" s="7" t="s">
        <v>5537</v>
      </c>
      <c r="AX1163" s="6" t="s">
        <v>5537</v>
      </c>
      <c r="AY1163" s="7"/>
      <c r="AZ1163" s="3" t="s">
        <v>5537</v>
      </c>
      <c r="BA1163" s="18" t="s">
        <v>5537</v>
      </c>
      <c r="BB1163" s="18" t="s">
        <v>5537</v>
      </c>
      <c r="BC1163" s="18" t="s">
        <v>5537</v>
      </c>
      <c r="BD1163" s="18" t="s">
        <v>5537</v>
      </c>
      <c r="BE1163" s="18" t="s">
        <v>5537</v>
      </c>
      <c r="BF1163" s="18" t="s">
        <v>5537</v>
      </c>
      <c r="BG1163" s="18" t="s">
        <v>5537</v>
      </c>
      <c r="BH1163" s="18" t="s">
        <v>5537</v>
      </c>
      <c r="BI1163" s="18" t="s">
        <v>5537</v>
      </c>
      <c r="BJ1163" s="18" t="s">
        <v>5537</v>
      </c>
      <c r="BK1163" s="18" t="s">
        <v>5537</v>
      </c>
      <c r="BL1163" s="9" t="s">
        <v>5537</v>
      </c>
      <c r="BM1163" s="14" t="s">
        <v>5537</v>
      </c>
      <c r="BN1163" s="14" t="s">
        <v>5537</v>
      </c>
      <c r="BO1163" s="14" t="str">
        <f>_xlfn.XLOOKUP(B1163,'[4]cell downs 18042026 17h'!$B:$B,'[4]cell downs 18042026 17h'!$B:$B,"")</f>
        <v/>
      </c>
      <c r="BP1163" s="14" t="str">
        <f>_xlfn.XLOOKUP(B1163,'[5]Cells Huawei 19042026 15h'!$B:$B,'[5]Cells Huawei 19042026 15h'!$B:$B,"")</f>
        <v/>
      </c>
      <c r="BQ1163" s="9" t="str">
        <f>_xlfn.XLOOKUP(B1163,'[6]cells down 19042026 9H40'!$B:$B,'[6]cells down 19042026 9H40'!$B:$B,"")</f>
        <v/>
      </c>
      <c r="BR1163" s="9" t="s">
        <v>5537</v>
      </c>
      <c r="BS1163" s="9" t="s">
        <v>5537</v>
      </c>
      <c r="BT1163" s="108"/>
    </row>
    <row r="1164" spans="1:72" s="9" customFormat="1" x14ac:dyDescent="0.35">
      <c r="A1164" s="1" t="s">
        <v>904</v>
      </c>
      <c r="B1164" s="8" t="s">
        <v>905</v>
      </c>
      <c r="C1164" s="3" t="str">
        <f>_xlfn.XLOOKUP(B1164,'[1]daily break down'!$D:$D,'[1]daily break down'!$E:$E,"")</f>
        <v>Douala</v>
      </c>
      <c r="D1164" s="1" t="s">
        <v>11</v>
      </c>
      <c r="E1164" s="1" t="s">
        <v>12</v>
      </c>
      <c r="F1164" s="3" t="s">
        <v>31</v>
      </c>
      <c r="G1164" s="1" t="s">
        <v>32</v>
      </c>
      <c r="H1164" s="34" t="str">
        <f>_xlfn.XLOOKUP(B1164,[2]CALCULATION!$B:$B,[2]CALCULATION!$H:$H,"")</f>
        <v>ZTE</v>
      </c>
      <c r="I1164" s="28">
        <v>1.675980144564011</v>
      </c>
      <c r="J1164" s="28">
        <v>0</v>
      </c>
      <c r="K1164" s="28">
        <v>0</v>
      </c>
      <c r="L1164" s="28">
        <v>0</v>
      </c>
      <c r="M1164" s="28">
        <v>0</v>
      </c>
      <c r="N1164" s="28">
        <v>0</v>
      </c>
      <c r="O1164" s="28">
        <v>0</v>
      </c>
      <c r="P1164" s="28">
        <v>0</v>
      </c>
      <c r="Q1164" s="28">
        <v>0</v>
      </c>
      <c r="R1164" s="28">
        <v>0</v>
      </c>
      <c r="S1164" s="93">
        <v>5.5323699537429398</v>
      </c>
      <c r="T1164" s="93">
        <f>_xlfn.XLOOKUP(B1164,'[3]Nur des jours'!$B:$B,'[3]Nur des jours'!$U:$U,"")</f>
        <v>0.52945213493021526</v>
      </c>
      <c r="U1164" s="93">
        <v>2.2129230123875328</v>
      </c>
      <c r="V1164" s="93">
        <v>2.3783255287030625</v>
      </c>
      <c r="W1164" s="93">
        <v>0.52945213493021526</v>
      </c>
      <c r="X1164" s="93">
        <v>2.3179537885986732</v>
      </c>
      <c r="Y1164" s="93">
        <v>0</v>
      </c>
      <c r="Z1164" s="93">
        <v>2.9875539689469877</v>
      </c>
      <c r="AA1164" s="93">
        <v>5.6865542057968286</v>
      </c>
      <c r="AB1164" s="93">
        <v>12.174456315472572</v>
      </c>
      <c r="AC1164" s="93">
        <f>_xlfn.XLOOKUP(B1164,'[3]Nur des jours'!$B:$B,'[3]Nur des jours'!$N:$N,"")</f>
        <v>0</v>
      </c>
      <c r="AD1164" s="93">
        <v>0</v>
      </c>
      <c r="AE1164" s="93">
        <v>0</v>
      </c>
      <c r="AF1164" s="93">
        <v>0</v>
      </c>
      <c r="AG1164" s="93"/>
      <c r="AH1164" s="93">
        <v>0</v>
      </c>
      <c r="AI1164" s="93">
        <v>0</v>
      </c>
      <c r="AJ1164" s="93">
        <v>0</v>
      </c>
      <c r="AK1164" s="93">
        <v>0</v>
      </c>
      <c r="AL1164" s="93">
        <v>0</v>
      </c>
      <c r="AM1164" s="49" t="s">
        <v>5559</v>
      </c>
      <c r="AN1164" s="49"/>
      <c r="AO1164" s="48" t="str" cm="1">
        <f t="array" ref="AO1164">IFERROR(_xlfn.IFS(
AQ1164="MPR ISSUE","PDH",
AQ1164="BSS Hardware Issue","BSS",
AQ1164="Sites strategiques, MLL, Pylone, etc.","ENVTECH",
AQ1164="AKTIVCO DEFAUT GE &amp; POWER Cabinet","AKTIVCO",
AQ1164="AKTIVCO Coupure ENEO &amp; Baisse de tension","AKTIVCO GRID ONLY",
AQ1164="Coupure ENEO &amp; Baisse de tension","IHS GRID ONLY",
AQ1164="Defaut GE &amp; POWER Cabinet","IHS",
AQ1164="Sharing","Partners",
AQ1164="Sites strategiques &amp; DataCenter","SST &amp; DC",
AQ1164="Exclu","Exclu",
AQ1164="SAT","SAT",
AQ1164="SPARE-ISSUE","SPARE-ISSUE",
AQ1164="Fiber CAmtel","TRANS_FO_CAMTEL",
AQ1164="Fiber AOF","Fiber AOF",
AQ1164="Projet OCM (HUAWEI)","TRAVAUX-HUAWEI",
AQ1164="Projet OCM (NOKIA)","TRAVAUX-NOKIA",
AQ1164="ACCESS-ISSUE","ACCESS-ISSUE",
AQ1164="Projet OCM (ZTE, NOKIA, autres projets)","TRAVAUX OCM",
AQ1164="No root CAuse","No root cause",
AQ1164="ODU HS","PDH",
AQ1164="IP &amp; VLAN","PDH",
AQ1164="Warehouse HUAWEI","SPARE-ISSUE",
AQ1164="SPARE-HS","SPARE-ISSUE",
AQ1164="Power Telco","BSS",AQ1164="no impacts","no impacts"
),"")</f>
        <v>No root cause</v>
      </c>
      <c r="AP1164" s="48" t="str" cm="1">
        <f t="array" ref="AP1164">IFERROR(_xlfn.IFS(
AQ1164="MPR ISSUE","TX ISSUE",
AQ1164="BSS Hardware Issue","RAN ISSUE",
AQ1164="Sites strategiques, MLL, Pylone, etc.","ENVTECH",
AQ1164="AKTIVCO DEFAUT GE &amp; POWER Cabinet","POWER ISSUE",
AQ1164="AKTIVCO Coupure ENEO &amp; Baisse de tension","POWER ISSUE",
AQ1164="Coupure ENEO &amp; Baisse de tension","POWER ISSUE",
AQ1164="Defaut GE &amp; POWER Cabinet","POWER ISSUE",
AQ1164="Sharing","POWER ISSUE",
AQ1164="Sites strategiques &amp; DataCenter","POWER ISSUE",
AQ1164="Exclu","Exclu",
AQ1164="SAT","TX ISSUE",
AQ1164="SPARE-ISSUE","SPARE-ISSUE",
AQ1164="Fiber CAmtel","TX ISSUE",
AQ1164="Fiber AOF","TX ISSUE",
AQ1164="Projet OCM (HUAWEI)","TRAVAUX-HUAWEI",
AQ1164="Projet OCM (NOKIA)","TRAVAUX -NOKIA",
AQ1164="ACCESS-ISSUE","ACCESS-ISSUE",
AQ1164="Projet OCM (ZTE, NOKIA, autres projets)","TRAVAUX OCM",
AQ1164="No root CAuse","No root cause",
AQ1164="ODU HS","TX ISSUE",
AQ1164="IP &amp; VLAN","TX ISSUE",
AQ1164="Warehouse HUAWEI","SPARE-ISSUE",
AQ1164="SPARE-HS","SPARE-ISSUE",
AQ1164="Power Telco","RAN ISSUE",AQ1164="no impacts","no impacts"
),"")</f>
        <v>No root cause</v>
      </c>
      <c r="AQ1164" s="127" t="s">
        <v>5344</v>
      </c>
      <c r="AR1164" s="48" t="str" cm="1">
        <f t="array" ref="AR1164">IFERROR(_xlfn.IFS(
AQ1164="MPR ISSUE","ACTIVE",
AQ1164="BSS Hardware Issue","ACTIVE",
AQ1164="Sites strategiques, MLL, Pylone, etc.","PASSIVE",
AQ1164="AKTIVCO DEFAUT GE &amp; POWER Cabinet","PASSIVE",
AQ1164="AKTIVCO Coupure ENEO &amp; Baisse de tension","PASSIVE",
AQ1164="Coupure ENEO &amp; Baisse de tension","PASSIVE",
AQ1164="Defaut GE &amp; POWER Cabinet","PASSIVE",
AQ1164="Sharing","PASSIVE",
AQ1164="Sites strategiques &amp; DataCenter","PASSIVE",
AQ1164="Exclu","Exclu",
AQ1164="SAT","ACTIVE",
AQ1164="SPARE-ISSUE","SPARE-ISSUE",
AQ1164="Fiber CAmtel","ACTIVE",
AQ1164="Fiber AOF","ACTIVE",
AQ1164="Projet OCM (HUAWEI)","PLANNED WORKS",
AQ1164="Projet OCM (NOKIA)","PLANNED WORKS",
AQ1164="ACCESS-ISSUE","ACCESS-ISSUE",
AQ1164="Projet OCM (ZTE, NOKIA, autres projets)","PLANNED WORKS",
AQ1164="No root CAuse","No root cause",
AQ1164="ODU HS","ACTIVE",
AQ1164="IP &amp; VLAN","ACTIVE",
AQ1164="Warehouse HUAWEI","SPARE-ISSUE",
AQ1164="SPARE-HS","SPARE-ISSUE",
AQ1164="Power Telco","ACTIVE", AQ1164="no impacts","no impacts"
),"")</f>
        <v>No root cause</v>
      </c>
      <c r="AS1164" s="92" t="s">
        <v>5537</v>
      </c>
      <c r="AT1164" s="98" t="s">
        <v>905</v>
      </c>
      <c r="AV1164" s="17" t="s">
        <v>5537</v>
      </c>
      <c r="AW1164" s="7" t="s">
        <v>5537</v>
      </c>
      <c r="AX1164" s="6" t="s">
        <v>5537</v>
      </c>
      <c r="AY1164" s="7"/>
      <c r="AZ1164" s="3" t="s">
        <v>5537</v>
      </c>
      <c r="BA1164" s="18" t="s">
        <v>5537</v>
      </c>
      <c r="BB1164" s="18" t="s">
        <v>5537</v>
      </c>
      <c r="BC1164" s="18" t="s">
        <v>5537</v>
      </c>
      <c r="BD1164" s="18" t="s">
        <v>5537</v>
      </c>
      <c r="BE1164" s="18" t="s">
        <v>5537</v>
      </c>
      <c r="BF1164" s="18" t="s">
        <v>5537</v>
      </c>
      <c r="BG1164" s="18" t="s">
        <v>5537</v>
      </c>
      <c r="BH1164" s="18" t="s">
        <v>5537</v>
      </c>
      <c r="BI1164" s="18" t="s">
        <v>5537</v>
      </c>
      <c r="BJ1164" s="18" t="s">
        <v>5537</v>
      </c>
      <c r="BK1164" s="18" t="s">
        <v>5537</v>
      </c>
      <c r="BL1164" s="9" t="s">
        <v>5537</v>
      </c>
      <c r="BM1164" s="14" t="s">
        <v>5537</v>
      </c>
      <c r="BN1164" s="14" t="s">
        <v>5537</v>
      </c>
      <c r="BO1164" s="14" t="str">
        <f>_xlfn.XLOOKUP(B1164,'[4]cell downs 18042026 17h'!$B:$B,'[4]cell downs 18042026 17h'!$B:$B,"")</f>
        <v/>
      </c>
      <c r="BP1164" s="14" t="str">
        <f>_xlfn.XLOOKUP(B1164,'[5]Cells Huawei 19042026 15h'!$B:$B,'[5]Cells Huawei 19042026 15h'!$B:$B,"")</f>
        <v/>
      </c>
      <c r="BQ1164" s="9" t="str">
        <f>_xlfn.XLOOKUP(B1164,'[6]cells down 19042026 9H40'!$B:$B,'[6]cells down 19042026 9H40'!$B:$B,"")</f>
        <v/>
      </c>
      <c r="BR1164" s="9" t="s">
        <v>905</v>
      </c>
      <c r="BS1164" s="9" t="s">
        <v>5537</v>
      </c>
      <c r="BT1164" s="108"/>
    </row>
    <row r="1165" spans="1:72" s="9" customFormat="1" x14ac:dyDescent="0.35">
      <c r="A1165" s="1" t="s">
        <v>1640</v>
      </c>
      <c r="B1165" s="8" t="s">
        <v>1641</v>
      </c>
      <c r="C1165" s="3" t="str">
        <f>_xlfn.XLOOKUP(B1165,'[1]daily break down'!$D:$D,'[1]daily break down'!$E:$E,"")</f>
        <v>Douala</v>
      </c>
      <c r="D1165" s="1" t="s">
        <v>21</v>
      </c>
      <c r="E1165" s="1" t="s">
        <v>36</v>
      </c>
      <c r="F1165" s="3" t="s">
        <v>31</v>
      </c>
      <c r="G1165" s="1" t="s">
        <v>32</v>
      </c>
      <c r="H1165" s="34" t="str">
        <f>_xlfn.XLOOKUP(B1165,[2]CALCULATION!$B:$B,[2]CALCULATION!$H:$H,"")</f>
        <v>ZTE</v>
      </c>
      <c r="I1165" s="28">
        <v>1.7690079130675482</v>
      </c>
      <c r="J1165" s="28">
        <v>0</v>
      </c>
      <c r="K1165" s="28">
        <v>0</v>
      </c>
      <c r="L1165" s="28">
        <v>0</v>
      </c>
      <c r="M1165" s="28">
        <v>0</v>
      </c>
      <c r="N1165" s="28">
        <v>0</v>
      </c>
      <c r="O1165" s="28">
        <v>0</v>
      </c>
      <c r="P1165" s="28">
        <v>4.2900497384664105</v>
      </c>
      <c r="Q1165" s="28">
        <v>56.485333858398036</v>
      </c>
      <c r="R1165" s="28">
        <v>29.798224624963972</v>
      </c>
      <c r="S1165" s="93">
        <v>0</v>
      </c>
      <c r="T1165" s="93">
        <f>_xlfn.XLOOKUP(B1165,'[3]Nur des jours'!$B:$B,'[3]Nur des jours'!$U:$U,"")</f>
        <v>0</v>
      </c>
      <c r="U1165" s="93">
        <v>0</v>
      </c>
      <c r="V1165" s="93">
        <v>0</v>
      </c>
      <c r="W1165" s="93">
        <v>0</v>
      </c>
      <c r="X1165" s="93">
        <v>0</v>
      </c>
      <c r="Y1165" s="93">
        <v>0</v>
      </c>
      <c r="Z1165" s="93">
        <v>0</v>
      </c>
      <c r="AA1165" s="93">
        <v>0</v>
      </c>
      <c r="AB1165" s="93">
        <v>8.6547927849260748</v>
      </c>
      <c r="AC1165" s="93">
        <f>_xlfn.XLOOKUP(B1165,'[3]Nur des jours'!$B:$B,'[3]Nur des jours'!$N:$N,"")</f>
        <v>0</v>
      </c>
      <c r="AD1165" s="93">
        <v>0</v>
      </c>
      <c r="AE1165" s="93">
        <v>0</v>
      </c>
      <c r="AF1165" s="93">
        <v>0</v>
      </c>
      <c r="AG1165" s="93"/>
      <c r="AH1165" s="93">
        <v>0</v>
      </c>
      <c r="AI1165" s="93">
        <v>0</v>
      </c>
      <c r="AJ1165" s="93">
        <v>0</v>
      </c>
      <c r="AK1165" s="93">
        <v>0</v>
      </c>
      <c r="AL1165" s="93">
        <v>0</v>
      </c>
      <c r="AM1165" s="49" t="s">
        <v>5559</v>
      </c>
      <c r="AN1165" s="49"/>
      <c r="AO1165" s="48" t="str" cm="1">
        <f t="array" ref="AO1165">IFERROR(_xlfn.IFS(
AQ1165="MPR ISSUE","PDH",
AQ1165="BSS Hardware Issue","BSS",
AQ1165="Sites strategiques, MLL, Pylone, etc.","ENVTECH",
AQ1165="AKTIVCO DEFAUT GE &amp; POWER Cabinet","AKTIVCO",
AQ1165="AKTIVCO Coupure ENEO &amp; Baisse de tension","AKTIVCO GRID ONLY",
AQ1165="Coupure ENEO &amp; Baisse de tension","IHS GRID ONLY",
AQ1165="Defaut GE &amp; POWER Cabinet","IHS",
AQ1165="Sharing","Partners",
AQ1165="Sites strategiques &amp; DataCenter","SST &amp; DC",
AQ1165="Exclu","Exclu",
AQ1165="SAT","SAT",
AQ1165="SPARE-ISSUE","SPARE-ISSUE",
AQ1165="Fiber CAmtel","TRANS_FO_CAMTEL",
AQ1165="Fiber AOF","Fiber AOF",
AQ1165="Projet OCM (HUAWEI)","TRAVAUX-HUAWEI",
AQ1165="Projet OCM (NOKIA)","TRAVAUX-NOKIA",
AQ1165="ACCESS-ISSUE","ACCESS-ISSUE",
AQ1165="Projet OCM (ZTE, NOKIA, autres projets)","TRAVAUX OCM",
AQ1165="No root CAuse","No root cause",
AQ1165="ODU HS","PDH",
AQ1165="IP &amp; VLAN","PDH",
AQ1165="Warehouse HUAWEI","SPARE-ISSUE",
AQ1165="SPARE-HS","SPARE-ISSUE",
AQ1165="Power Telco","BSS",AQ1165="no impacts","no impacts"
),"")</f>
        <v>No root cause</v>
      </c>
      <c r="AP1165" s="48" t="str" cm="1">
        <f t="array" ref="AP1165">IFERROR(_xlfn.IFS(
AQ1165="MPR ISSUE","TX ISSUE",
AQ1165="BSS Hardware Issue","RAN ISSUE",
AQ1165="Sites strategiques, MLL, Pylone, etc.","ENVTECH",
AQ1165="AKTIVCO DEFAUT GE &amp; POWER Cabinet","POWER ISSUE",
AQ1165="AKTIVCO Coupure ENEO &amp; Baisse de tension","POWER ISSUE",
AQ1165="Coupure ENEO &amp; Baisse de tension","POWER ISSUE",
AQ1165="Defaut GE &amp; POWER Cabinet","POWER ISSUE",
AQ1165="Sharing","POWER ISSUE",
AQ1165="Sites strategiques &amp; DataCenter","POWER ISSUE",
AQ1165="Exclu","Exclu",
AQ1165="SAT","TX ISSUE",
AQ1165="SPARE-ISSUE","SPARE-ISSUE",
AQ1165="Fiber CAmtel","TX ISSUE",
AQ1165="Fiber AOF","TX ISSUE",
AQ1165="Projet OCM (HUAWEI)","TRAVAUX-HUAWEI",
AQ1165="Projet OCM (NOKIA)","TRAVAUX -NOKIA",
AQ1165="ACCESS-ISSUE","ACCESS-ISSUE",
AQ1165="Projet OCM (ZTE, NOKIA, autres projets)","TRAVAUX OCM",
AQ1165="No root CAuse","No root cause",
AQ1165="ODU HS","TX ISSUE",
AQ1165="IP &amp; VLAN","TX ISSUE",
AQ1165="Warehouse HUAWEI","SPARE-ISSUE",
AQ1165="SPARE-HS","SPARE-ISSUE",
AQ1165="Power Telco","RAN ISSUE",AQ1165="no impacts","no impacts"
),"")</f>
        <v>No root cause</v>
      </c>
      <c r="AQ1165" s="67" t="s">
        <v>5344</v>
      </c>
      <c r="AR1165" s="48" t="str" cm="1">
        <f t="array" ref="AR1165">IFERROR(_xlfn.IFS(
AQ1165="MPR ISSUE","ACTIVE",
AQ1165="BSS Hardware Issue","ACTIVE",
AQ1165="Sites strategiques, MLL, Pylone, etc.","PASSIVE",
AQ1165="AKTIVCO DEFAUT GE &amp; POWER Cabinet","PASSIVE",
AQ1165="AKTIVCO Coupure ENEO &amp; Baisse de tension","PASSIVE",
AQ1165="Coupure ENEO &amp; Baisse de tension","PASSIVE",
AQ1165="Defaut GE &amp; POWER Cabinet","PASSIVE",
AQ1165="Sharing","PASSIVE",
AQ1165="Sites strategiques &amp; DataCenter","PASSIVE",
AQ1165="Exclu","Exclu",
AQ1165="SAT","ACTIVE",
AQ1165="SPARE-ISSUE","SPARE-ISSUE",
AQ1165="Fiber CAmtel","ACTIVE",
AQ1165="Fiber AOF","ACTIVE",
AQ1165="Projet OCM (HUAWEI)","PLANNED WORKS",
AQ1165="Projet OCM (NOKIA)","PLANNED WORKS",
AQ1165="ACCESS-ISSUE","ACCESS-ISSUE",
AQ1165="Projet OCM (ZTE, NOKIA, autres projets)","PLANNED WORKS",
AQ1165="No root CAuse","No root cause",
AQ1165="ODU HS","ACTIVE",
AQ1165="IP &amp; VLAN","ACTIVE",
AQ1165="Warehouse HUAWEI","SPARE-ISSUE",
AQ1165="SPARE-HS","SPARE-ISSUE",
AQ1165="Power Telco","ACTIVE", AQ1165="no impacts","no impacts"
),"")</f>
        <v>No root cause</v>
      </c>
      <c r="AS1165" s="92" t="s">
        <v>5537</v>
      </c>
      <c r="AT1165" s="98" t="s">
        <v>1641</v>
      </c>
      <c r="AV1165" s="17" t="s">
        <v>5537</v>
      </c>
      <c r="AW1165" s="7" t="s">
        <v>5537</v>
      </c>
      <c r="AX1165" s="6" t="s">
        <v>5537</v>
      </c>
      <c r="AY1165" s="7"/>
      <c r="AZ1165" s="3" t="s">
        <v>5537</v>
      </c>
      <c r="BA1165" s="18" t="s">
        <v>5537</v>
      </c>
      <c r="BB1165" s="18" t="s">
        <v>5537</v>
      </c>
      <c r="BC1165" s="18" t="s">
        <v>5537</v>
      </c>
      <c r="BD1165" s="18" t="s">
        <v>5537</v>
      </c>
      <c r="BE1165" s="18" t="s">
        <v>5537</v>
      </c>
      <c r="BF1165" s="18" t="s">
        <v>5537</v>
      </c>
      <c r="BG1165" s="18" t="s">
        <v>5537</v>
      </c>
      <c r="BH1165" s="18" t="s">
        <v>5537</v>
      </c>
      <c r="BI1165" s="18" t="s">
        <v>5537</v>
      </c>
      <c r="BJ1165" s="18" t="s">
        <v>5537</v>
      </c>
      <c r="BK1165" s="18" t="s">
        <v>5537</v>
      </c>
      <c r="BL1165" s="9" t="s">
        <v>5537</v>
      </c>
      <c r="BM1165" s="14" t="s">
        <v>5537</v>
      </c>
      <c r="BN1165" s="14" t="s">
        <v>5537</v>
      </c>
      <c r="BO1165" s="14" t="str">
        <f>_xlfn.XLOOKUP(B1165,'[4]cell downs 18042026 17h'!$B:$B,'[4]cell downs 18042026 17h'!$B:$B,"")</f>
        <v/>
      </c>
      <c r="BP1165" s="14" t="str">
        <f>_xlfn.XLOOKUP(B1165,'[5]Cells Huawei 19042026 15h'!$B:$B,'[5]Cells Huawei 19042026 15h'!$B:$B,"")</f>
        <v/>
      </c>
      <c r="BQ1165" s="9" t="str">
        <f>_xlfn.XLOOKUP(B1165,'[6]cells down 19042026 9H40'!$B:$B,'[6]cells down 19042026 9H40'!$B:$B,"")</f>
        <v/>
      </c>
      <c r="BR1165" s="9" t="s">
        <v>5537</v>
      </c>
      <c r="BS1165" s="9" t="s">
        <v>5537</v>
      </c>
      <c r="BT1165" s="108"/>
    </row>
    <row r="1166" spans="1:72" s="9" customFormat="1" x14ac:dyDescent="0.35">
      <c r="A1166" s="1" t="s">
        <v>545</v>
      </c>
      <c r="B1166" s="8" t="s">
        <v>546</v>
      </c>
      <c r="C1166" s="3" t="str">
        <f>_xlfn.XLOOKUP(B1166,'[1]daily break down'!$D:$D,'[1]daily break down'!$E:$E,"")</f>
        <v>Douala</v>
      </c>
      <c r="D1166" s="1" t="s">
        <v>11</v>
      </c>
      <c r="E1166" s="1" t="s">
        <v>12</v>
      </c>
      <c r="F1166" s="3" t="s">
        <v>31</v>
      </c>
      <c r="G1166" s="1" t="s">
        <v>32</v>
      </c>
      <c r="H1166" s="34" t="str">
        <f>_xlfn.XLOOKUP(B1166,[2]CALCULATION!$B:$B,[2]CALCULATION!$H:$H,"")</f>
        <v>ZTE</v>
      </c>
      <c r="I1166" s="28">
        <v>1.0565143693658992</v>
      </c>
      <c r="J1166" s="28">
        <v>0</v>
      </c>
      <c r="K1166" s="28">
        <v>0</v>
      </c>
      <c r="L1166" s="28">
        <v>0</v>
      </c>
      <c r="M1166" s="28">
        <v>0</v>
      </c>
      <c r="N1166" s="28">
        <v>0</v>
      </c>
      <c r="O1166" s="28">
        <v>0</v>
      </c>
      <c r="P1166" s="28">
        <v>0</v>
      </c>
      <c r="Q1166" s="28">
        <v>0</v>
      </c>
      <c r="R1166" s="28">
        <v>0</v>
      </c>
      <c r="S1166" s="93">
        <v>4.2248625272163292</v>
      </c>
      <c r="T1166" s="93">
        <f>_xlfn.XLOOKUP(B1166,'[3]Nur des jours'!$B:$B,'[3]Nur des jours'!$U:$U,"")</f>
        <v>0.7668548624130721</v>
      </c>
      <c r="U1166" s="93">
        <v>2.0389596584796528</v>
      </c>
      <c r="V1166" s="93">
        <v>2.0869360191534465</v>
      </c>
      <c r="W1166" s="93">
        <v>0.7668548624130721</v>
      </c>
      <c r="X1166" s="93">
        <v>0</v>
      </c>
      <c r="Y1166" s="93">
        <v>0</v>
      </c>
      <c r="Z1166" s="93">
        <v>1.9925884548544233</v>
      </c>
      <c r="AA1166" s="93">
        <v>4.0940778979148664</v>
      </c>
      <c r="AB1166" s="93">
        <v>8.6377246149763316</v>
      </c>
      <c r="AC1166" s="93">
        <f>_xlfn.XLOOKUP(B1166,'[3]Nur des jours'!$B:$B,'[3]Nur des jours'!$N:$N,"")</f>
        <v>0</v>
      </c>
      <c r="AD1166" s="93">
        <v>0</v>
      </c>
      <c r="AE1166" s="93">
        <v>0</v>
      </c>
      <c r="AF1166" s="93">
        <v>0</v>
      </c>
      <c r="AG1166" s="93"/>
      <c r="AH1166" s="93">
        <v>0</v>
      </c>
      <c r="AI1166" s="93">
        <v>0</v>
      </c>
      <c r="AJ1166" s="93">
        <v>0</v>
      </c>
      <c r="AK1166" s="93">
        <v>0</v>
      </c>
      <c r="AL1166" s="93">
        <v>0</v>
      </c>
      <c r="AM1166" s="49" t="s">
        <v>5559</v>
      </c>
      <c r="AN1166" s="49"/>
      <c r="AO1166" s="48" t="str" cm="1">
        <f t="array" ref="AO1166">IFERROR(_xlfn.IFS(
AQ1166="MPR ISSUE","PDH",
AQ1166="BSS Hardware Issue","BSS",
AQ1166="Sites strategiques, MLL, Pylone, etc.","ENVTECH",
AQ1166="AKTIVCO DEFAUT GE &amp; POWER Cabinet","AKTIVCO",
AQ1166="AKTIVCO Coupure ENEO &amp; Baisse de tension","AKTIVCO GRID ONLY",
AQ1166="Coupure ENEO &amp; Baisse de tension","IHS GRID ONLY",
AQ1166="Defaut GE &amp; POWER Cabinet","IHS",
AQ1166="Sharing","Partners",
AQ1166="Sites strategiques &amp; DataCenter","SST &amp; DC",
AQ1166="Exclu","Exclu",
AQ1166="SAT","SAT",
AQ1166="SPARE-ISSUE","SPARE-ISSUE",
AQ1166="Fiber CAmtel","TRANS_FO_CAMTEL",
AQ1166="Fiber AOF","Fiber AOF",
AQ1166="Projet OCM (HUAWEI)","TRAVAUX-HUAWEI",
AQ1166="Projet OCM (NOKIA)","TRAVAUX-NOKIA",
AQ1166="ACCESS-ISSUE","ACCESS-ISSUE",
AQ1166="Projet OCM (ZTE, NOKIA, autres projets)","TRAVAUX OCM",
AQ1166="No root CAuse","No root cause",
AQ1166="ODU HS","PDH",
AQ1166="IP &amp; VLAN","PDH",
AQ1166="Warehouse HUAWEI","SPARE-ISSUE",
AQ1166="SPARE-HS","SPARE-ISSUE",
AQ1166="Power Telco","BSS",AQ1166="no impacts","no impacts"
),"")</f>
        <v>No root cause</v>
      </c>
      <c r="AP1166" s="48" t="str" cm="1">
        <f t="array" ref="AP1166">IFERROR(_xlfn.IFS(
AQ1166="MPR ISSUE","TX ISSUE",
AQ1166="BSS Hardware Issue","RAN ISSUE",
AQ1166="Sites strategiques, MLL, Pylone, etc.","ENVTECH",
AQ1166="AKTIVCO DEFAUT GE &amp; POWER Cabinet","POWER ISSUE",
AQ1166="AKTIVCO Coupure ENEO &amp; Baisse de tension","POWER ISSUE",
AQ1166="Coupure ENEO &amp; Baisse de tension","POWER ISSUE",
AQ1166="Defaut GE &amp; POWER Cabinet","POWER ISSUE",
AQ1166="Sharing","POWER ISSUE",
AQ1166="Sites strategiques &amp; DataCenter","POWER ISSUE",
AQ1166="Exclu","Exclu",
AQ1166="SAT","TX ISSUE",
AQ1166="SPARE-ISSUE","SPARE-ISSUE",
AQ1166="Fiber CAmtel","TX ISSUE",
AQ1166="Fiber AOF","TX ISSUE",
AQ1166="Projet OCM (HUAWEI)","TRAVAUX-HUAWEI",
AQ1166="Projet OCM (NOKIA)","TRAVAUX -NOKIA",
AQ1166="ACCESS-ISSUE","ACCESS-ISSUE",
AQ1166="Projet OCM (ZTE, NOKIA, autres projets)","TRAVAUX OCM",
AQ1166="No root CAuse","No root cause",
AQ1166="ODU HS","TX ISSUE",
AQ1166="IP &amp; VLAN","TX ISSUE",
AQ1166="Warehouse HUAWEI","SPARE-ISSUE",
AQ1166="SPARE-HS","SPARE-ISSUE",
AQ1166="Power Telco","RAN ISSUE",AQ1166="no impacts","no impacts"
),"")</f>
        <v>No root cause</v>
      </c>
      <c r="AQ1166" s="127" t="s">
        <v>5344</v>
      </c>
      <c r="AR1166" s="48" t="str" cm="1">
        <f t="array" ref="AR1166">IFERROR(_xlfn.IFS(
AQ1166="MPR ISSUE","ACTIVE",
AQ1166="BSS Hardware Issue","ACTIVE",
AQ1166="Sites strategiques, MLL, Pylone, etc.","PASSIVE",
AQ1166="AKTIVCO DEFAUT GE &amp; POWER Cabinet","PASSIVE",
AQ1166="AKTIVCO Coupure ENEO &amp; Baisse de tension","PASSIVE",
AQ1166="Coupure ENEO &amp; Baisse de tension","PASSIVE",
AQ1166="Defaut GE &amp; POWER Cabinet","PASSIVE",
AQ1166="Sharing","PASSIVE",
AQ1166="Sites strategiques &amp; DataCenter","PASSIVE",
AQ1166="Exclu","Exclu",
AQ1166="SAT","ACTIVE",
AQ1166="SPARE-ISSUE","SPARE-ISSUE",
AQ1166="Fiber CAmtel","ACTIVE",
AQ1166="Fiber AOF","ACTIVE",
AQ1166="Projet OCM (HUAWEI)","PLANNED WORKS",
AQ1166="Projet OCM (NOKIA)","PLANNED WORKS",
AQ1166="ACCESS-ISSUE","ACCESS-ISSUE",
AQ1166="Projet OCM (ZTE, NOKIA, autres projets)","PLANNED WORKS",
AQ1166="No root CAuse","No root cause",
AQ1166="ODU HS","ACTIVE",
AQ1166="IP &amp; VLAN","ACTIVE",
AQ1166="Warehouse HUAWEI","SPARE-ISSUE",
AQ1166="SPARE-HS","SPARE-ISSUE",
AQ1166="Power Telco","ACTIVE", AQ1166="no impacts","no impacts"
),"")</f>
        <v>No root cause</v>
      </c>
      <c r="AS1166" s="92" t="s">
        <v>5537</v>
      </c>
      <c r="AT1166" s="98" t="s">
        <v>546</v>
      </c>
      <c r="AV1166" s="17" t="s">
        <v>5537</v>
      </c>
      <c r="AW1166" s="7" t="s">
        <v>5537</v>
      </c>
      <c r="AX1166" s="6" t="s">
        <v>5537</v>
      </c>
      <c r="AY1166" s="7"/>
      <c r="AZ1166" s="3" t="s">
        <v>5537</v>
      </c>
      <c r="BA1166" s="18" t="s">
        <v>5537</v>
      </c>
      <c r="BB1166" s="18" t="s">
        <v>5537</v>
      </c>
      <c r="BC1166" s="18" t="s">
        <v>5537</v>
      </c>
      <c r="BD1166" s="18" t="s">
        <v>5537</v>
      </c>
      <c r="BE1166" s="18" t="s">
        <v>5537</v>
      </c>
      <c r="BF1166" s="18" t="s">
        <v>5537</v>
      </c>
      <c r="BG1166" s="18" t="s">
        <v>5537</v>
      </c>
      <c r="BH1166" s="18" t="s">
        <v>5537</v>
      </c>
      <c r="BI1166" s="18" t="s">
        <v>5537</v>
      </c>
      <c r="BJ1166" s="18" t="s">
        <v>5537</v>
      </c>
      <c r="BK1166" s="18" t="s">
        <v>5537</v>
      </c>
      <c r="BL1166" s="9" t="s">
        <v>5537</v>
      </c>
      <c r="BM1166" s="14" t="s">
        <v>5537</v>
      </c>
      <c r="BN1166" s="14" t="s">
        <v>5537</v>
      </c>
      <c r="BO1166" s="14" t="str">
        <f>_xlfn.XLOOKUP(B1166,'[4]cell downs 18042026 17h'!$B:$B,'[4]cell downs 18042026 17h'!$B:$B,"")</f>
        <v/>
      </c>
      <c r="BP1166" s="14" t="str">
        <f>_xlfn.XLOOKUP(B1166,'[5]Cells Huawei 19042026 15h'!$B:$B,'[5]Cells Huawei 19042026 15h'!$B:$B,"")</f>
        <v/>
      </c>
      <c r="BQ1166" s="9" t="str">
        <f>_xlfn.XLOOKUP(B1166,'[6]cells down 19042026 9H40'!$B:$B,'[6]cells down 19042026 9H40'!$B:$B,"")</f>
        <v/>
      </c>
      <c r="BR1166" s="9" t="s">
        <v>546</v>
      </c>
      <c r="BS1166" s="9" t="s">
        <v>5537</v>
      </c>
      <c r="BT1166" s="108"/>
    </row>
    <row r="1167" spans="1:72" s="9" customFormat="1" x14ac:dyDescent="0.35">
      <c r="A1167" s="1" t="s">
        <v>2825</v>
      </c>
      <c r="B1167" s="8" t="s">
        <v>2826</v>
      </c>
      <c r="C1167" s="3" t="str">
        <f>_xlfn.XLOOKUP(B1167,'[1]daily break down'!$D:$D,'[1]daily break down'!$E:$E,"")</f>
        <v>Garoua</v>
      </c>
      <c r="D1167" s="1" t="s">
        <v>11</v>
      </c>
      <c r="E1167" s="1" t="s">
        <v>12</v>
      </c>
      <c r="F1167" s="3" t="s">
        <v>23</v>
      </c>
      <c r="G1167" s="1" t="s">
        <v>24</v>
      </c>
      <c r="H1167" s="32" t="str">
        <f>_xlfn.XLOOKUP(B1167,[2]CALCULATION!$B:$B,[2]CALCULATION!$H:$H,"")</f>
        <v>Huawei</v>
      </c>
      <c r="I1167" s="28">
        <v>0</v>
      </c>
      <c r="J1167" s="28">
        <v>0</v>
      </c>
      <c r="K1167" s="28">
        <v>9.9270045914625613E-2</v>
      </c>
      <c r="L1167" s="28">
        <v>7.0431259327745961</v>
      </c>
      <c r="M1167" s="28">
        <v>0</v>
      </c>
      <c r="N1167" s="28">
        <v>0</v>
      </c>
      <c r="O1167" s="28">
        <v>0</v>
      </c>
      <c r="P1167" s="28">
        <v>0</v>
      </c>
      <c r="Q1167" s="28">
        <v>6.9110928479909142E-2</v>
      </c>
      <c r="R1167" s="28">
        <v>0.37168303213453069</v>
      </c>
      <c r="S1167" s="93">
        <v>0</v>
      </c>
      <c r="T1167" s="93">
        <f>_xlfn.XLOOKUP(B1167,'[3]Nur des jours'!$B:$B,'[3]Nur des jours'!$U:$U,"")</f>
        <v>1.5058691675726885</v>
      </c>
      <c r="U1167" s="93">
        <v>1.9458962198194809</v>
      </c>
      <c r="V1167" s="93">
        <v>0</v>
      </c>
      <c r="W1167" s="93">
        <v>1.5058691675726885</v>
      </c>
      <c r="X1167" s="93">
        <v>1.8776770452554412</v>
      </c>
      <c r="Y1167" s="93">
        <v>0</v>
      </c>
      <c r="Z1167" s="93">
        <v>1.2405188723664722</v>
      </c>
      <c r="AA1167" s="93">
        <v>2.4737610327794468</v>
      </c>
      <c r="AB1167" s="93">
        <v>6.4009739379567554</v>
      </c>
      <c r="AC1167" s="93">
        <f>_xlfn.XLOOKUP(B1167,'[3]Nur des jours'!$B:$B,'[3]Nur des jours'!$N:$N,"")</f>
        <v>0</v>
      </c>
      <c r="AD1167" s="93">
        <v>0</v>
      </c>
      <c r="AE1167" s="93">
        <v>0</v>
      </c>
      <c r="AF1167" s="93">
        <v>0</v>
      </c>
      <c r="AG1167" s="93"/>
      <c r="AH1167" s="93">
        <v>0</v>
      </c>
      <c r="AI1167" s="93">
        <v>0</v>
      </c>
      <c r="AJ1167" s="93">
        <v>0</v>
      </c>
      <c r="AK1167" s="93">
        <v>0</v>
      </c>
      <c r="AL1167" s="93">
        <v>0</v>
      </c>
      <c r="AM1167" s="49" t="s">
        <v>5559</v>
      </c>
      <c r="AN1167" s="49"/>
      <c r="AO1167" s="48" t="str" cm="1">
        <f t="array" ref="AO1167">IFERROR(_xlfn.IFS(
AQ1167="MPR ISSUE","PDH",
AQ1167="BSS Hardware Issue","BSS",
AQ1167="Sites strategiques, MLL, Pylone, etc.","ENVTECH",
AQ1167="AKTIVCO DEFAUT GE &amp; POWER Cabinet","AKTIVCO",
AQ1167="AKTIVCO Coupure ENEO &amp; Baisse de tension","AKTIVCO GRID ONLY",
AQ1167="Coupure ENEO &amp; Baisse de tension","IHS GRID ONLY",
AQ1167="Defaut GE &amp; POWER Cabinet","IHS",
AQ1167="Sharing","Partners",
AQ1167="Sites strategiques &amp; DataCenter","SST &amp; DC",
AQ1167="Exclu","Exclu",
AQ1167="SAT","SAT",
AQ1167="SPARE-ISSUE","SPARE-ISSUE",
AQ1167="Fiber CAmtel","TRANS_FO_CAMTEL",
AQ1167="Fiber AOF","Fiber AOF",
AQ1167="Projet OCM (HUAWEI)","TRAVAUX-HUAWEI",
AQ1167="Projet OCM (NOKIA)","TRAVAUX-NOKIA",
AQ1167="ACCESS-ISSUE","ACCESS-ISSUE",
AQ1167="Projet OCM (ZTE, NOKIA, autres projets)","TRAVAUX OCM",
AQ1167="No root CAuse","No root cause",
AQ1167="ODU HS","PDH",
AQ1167="IP &amp; VLAN","PDH",
AQ1167="Warehouse HUAWEI","SPARE-ISSUE",
AQ1167="SPARE-HS","SPARE-ISSUE",
AQ1167="Power Telco","BSS",AQ1167="no impacts","no impacts"
),"")</f>
        <v>No root cause</v>
      </c>
      <c r="AP1167" s="48" t="str" cm="1">
        <f t="array" ref="AP1167">IFERROR(_xlfn.IFS(
AQ1167="MPR ISSUE","TX ISSUE",
AQ1167="BSS Hardware Issue","RAN ISSUE",
AQ1167="Sites strategiques, MLL, Pylone, etc.","ENVTECH",
AQ1167="AKTIVCO DEFAUT GE &amp; POWER Cabinet","POWER ISSUE",
AQ1167="AKTIVCO Coupure ENEO &amp; Baisse de tension","POWER ISSUE",
AQ1167="Coupure ENEO &amp; Baisse de tension","POWER ISSUE",
AQ1167="Defaut GE &amp; POWER Cabinet","POWER ISSUE",
AQ1167="Sharing","POWER ISSUE",
AQ1167="Sites strategiques &amp; DataCenter","POWER ISSUE",
AQ1167="Exclu","Exclu",
AQ1167="SAT","TX ISSUE",
AQ1167="SPARE-ISSUE","SPARE-ISSUE",
AQ1167="Fiber CAmtel","TX ISSUE",
AQ1167="Fiber AOF","TX ISSUE",
AQ1167="Projet OCM (HUAWEI)","TRAVAUX-HUAWEI",
AQ1167="Projet OCM (NOKIA)","TRAVAUX -NOKIA",
AQ1167="ACCESS-ISSUE","ACCESS-ISSUE",
AQ1167="Projet OCM (ZTE, NOKIA, autres projets)","TRAVAUX OCM",
AQ1167="No root CAuse","No root cause",
AQ1167="ODU HS","TX ISSUE",
AQ1167="IP &amp; VLAN","TX ISSUE",
AQ1167="Warehouse HUAWEI","SPARE-ISSUE",
AQ1167="SPARE-HS","SPARE-ISSUE",
AQ1167="Power Telco","RAN ISSUE",AQ1167="no impacts","no impacts"
),"")</f>
        <v>No root cause</v>
      </c>
      <c r="AQ1167" s="127" t="s">
        <v>5344</v>
      </c>
      <c r="AR1167" s="48" t="str" cm="1">
        <f t="array" ref="AR1167">IFERROR(_xlfn.IFS(
AQ1167="MPR ISSUE","ACTIVE",
AQ1167="BSS Hardware Issue","ACTIVE",
AQ1167="Sites strategiques, MLL, Pylone, etc.","PASSIVE",
AQ1167="AKTIVCO DEFAUT GE &amp; POWER Cabinet","PASSIVE",
AQ1167="AKTIVCO Coupure ENEO &amp; Baisse de tension","PASSIVE",
AQ1167="Coupure ENEO &amp; Baisse de tension","PASSIVE",
AQ1167="Defaut GE &amp; POWER Cabinet","PASSIVE",
AQ1167="Sharing","PASSIVE",
AQ1167="Sites strategiques &amp; DataCenter","PASSIVE",
AQ1167="Exclu","Exclu",
AQ1167="SAT","ACTIVE",
AQ1167="SPARE-ISSUE","SPARE-ISSUE",
AQ1167="Fiber CAmtel","ACTIVE",
AQ1167="Fiber AOF","ACTIVE",
AQ1167="Projet OCM (HUAWEI)","PLANNED WORKS",
AQ1167="Projet OCM (NOKIA)","PLANNED WORKS",
AQ1167="ACCESS-ISSUE","ACCESS-ISSUE",
AQ1167="Projet OCM (ZTE, NOKIA, autres projets)","PLANNED WORKS",
AQ1167="No root CAuse","No root cause",
AQ1167="ODU HS","ACTIVE",
AQ1167="IP &amp; VLAN","ACTIVE",
AQ1167="Warehouse HUAWEI","SPARE-ISSUE",
AQ1167="SPARE-HS","SPARE-ISSUE",
AQ1167="Power Telco","ACTIVE", AQ1167="no impacts","no impacts"
),"")</f>
        <v>No root cause</v>
      </c>
      <c r="AS1167" s="92" t="s">
        <v>5537</v>
      </c>
      <c r="AT1167" s="98" t="s">
        <v>2826</v>
      </c>
      <c r="AV1167" s="17" t="s">
        <v>5537</v>
      </c>
      <c r="AW1167" s="7" t="s">
        <v>5537</v>
      </c>
      <c r="AX1167" s="6" t="s">
        <v>5537</v>
      </c>
      <c r="AY1167" s="7"/>
      <c r="AZ1167" s="3" t="s">
        <v>5537</v>
      </c>
      <c r="BA1167" s="18" t="s">
        <v>5537</v>
      </c>
      <c r="BB1167" s="18" t="s">
        <v>5537</v>
      </c>
      <c r="BC1167" s="18" t="s">
        <v>5537</v>
      </c>
      <c r="BD1167" s="18" t="s">
        <v>5537</v>
      </c>
      <c r="BE1167" s="18" t="s">
        <v>5537</v>
      </c>
      <c r="BF1167" s="18" t="s">
        <v>5537</v>
      </c>
      <c r="BG1167" s="18" t="s">
        <v>5537</v>
      </c>
      <c r="BH1167" s="18" t="s">
        <v>5537</v>
      </c>
      <c r="BI1167" s="18" t="s">
        <v>5537</v>
      </c>
      <c r="BJ1167" s="18" t="s">
        <v>5537</v>
      </c>
      <c r="BK1167" s="18" t="s">
        <v>5537</v>
      </c>
      <c r="BL1167" s="9" t="s">
        <v>5537</v>
      </c>
      <c r="BM1167" s="14" t="s">
        <v>5537</v>
      </c>
      <c r="BN1167" s="14" t="s">
        <v>5537</v>
      </c>
      <c r="BO1167" s="14" t="str">
        <f>_xlfn.XLOOKUP(B1167,'[4]cell downs 18042026 17h'!$B:$B,'[4]cell downs 18042026 17h'!$B:$B,"")</f>
        <v/>
      </c>
      <c r="BP1167" s="14" t="str">
        <f>_xlfn.XLOOKUP(B1167,'[5]Cells Huawei 19042026 15h'!$B:$B,'[5]Cells Huawei 19042026 15h'!$B:$B,"")</f>
        <v/>
      </c>
      <c r="BQ1167" s="9" t="str">
        <f>_xlfn.XLOOKUP(B1167,'[6]cells down 19042026 9H40'!$B:$B,'[6]cells down 19042026 9H40'!$B:$B,"")</f>
        <v/>
      </c>
      <c r="BR1167" s="9" t="s">
        <v>2826</v>
      </c>
      <c r="BS1167" s="9" t="s">
        <v>5537</v>
      </c>
      <c r="BT1167" s="108"/>
    </row>
    <row r="1168" spans="1:72" s="9" customFormat="1" x14ac:dyDescent="0.35">
      <c r="A1168" s="1" t="s">
        <v>3487</v>
      </c>
      <c r="B1168" s="8" t="s">
        <v>3488</v>
      </c>
      <c r="C1168" s="3" t="str">
        <f>_xlfn.XLOOKUP(B1168,'[1]daily break down'!$D:$D,'[1]daily break down'!$E:$E,"")</f>
        <v>CENTRE</v>
      </c>
      <c r="D1168" s="1" t="s">
        <v>21</v>
      </c>
      <c r="E1168" s="1" t="s">
        <v>36</v>
      </c>
      <c r="F1168" s="3" t="s">
        <v>69</v>
      </c>
      <c r="G1168" s="1" t="s">
        <v>502</v>
      </c>
      <c r="H1168" s="34" t="str">
        <f>_xlfn.XLOOKUP(B1168,[2]CALCULATION!$B:$B,[2]CALCULATION!$H:$H,"")</f>
        <v>ZTE</v>
      </c>
      <c r="I1168" s="28">
        <v>0</v>
      </c>
      <c r="J1168" s="28">
        <v>0</v>
      </c>
      <c r="K1168" s="28">
        <v>2.6030653505805676</v>
      </c>
      <c r="L1168" s="28">
        <v>0</v>
      </c>
      <c r="M1168" s="28">
        <v>0</v>
      </c>
      <c r="N1168" s="28">
        <v>0</v>
      </c>
      <c r="O1168" s="28">
        <v>0</v>
      </c>
      <c r="P1168" s="28">
        <v>0</v>
      </c>
      <c r="Q1168" s="28">
        <v>0</v>
      </c>
      <c r="R1168" s="28">
        <v>0</v>
      </c>
      <c r="S1168" s="93">
        <v>0</v>
      </c>
      <c r="T1168" s="93">
        <f>_xlfn.XLOOKUP(B1168,'[3]Nur des jours'!$B:$B,'[3]Nur des jours'!$U:$U,"")</f>
        <v>6.557797781601618</v>
      </c>
      <c r="U1168" s="93">
        <v>0</v>
      </c>
      <c r="V1168" s="93">
        <v>2.7969148168123441</v>
      </c>
      <c r="W1168" s="93">
        <v>6.5577977816016171</v>
      </c>
      <c r="X1168" s="93">
        <v>0</v>
      </c>
      <c r="Y1168" s="93">
        <v>0</v>
      </c>
      <c r="Z1168" s="93">
        <v>0</v>
      </c>
      <c r="AA1168" s="93">
        <v>0</v>
      </c>
      <c r="AB1168" s="93">
        <v>4.7277403954536235</v>
      </c>
      <c r="AC1168" s="93">
        <f>_xlfn.XLOOKUP(B1168,'[3]Nur des jours'!$B:$B,'[3]Nur des jours'!$N:$N,"")</f>
        <v>0</v>
      </c>
      <c r="AD1168" s="93">
        <v>0</v>
      </c>
      <c r="AE1168" s="93">
        <v>0</v>
      </c>
      <c r="AF1168" s="93">
        <v>0</v>
      </c>
      <c r="AG1168" s="93"/>
      <c r="AH1168" s="93">
        <v>0</v>
      </c>
      <c r="AI1168" s="93">
        <v>0</v>
      </c>
      <c r="AJ1168" s="93">
        <v>0</v>
      </c>
      <c r="AK1168" s="93">
        <v>0</v>
      </c>
      <c r="AL1168" s="93">
        <v>0</v>
      </c>
      <c r="AM1168" s="49" t="s">
        <v>5559</v>
      </c>
      <c r="AN1168" s="49"/>
      <c r="AO1168" s="48" t="str" cm="1">
        <f t="array" ref="AO1168">IFERROR(_xlfn.IFS(
AQ1168="MPR ISSUE","PDH",
AQ1168="BSS Hardware Issue","BSS",
AQ1168="Sites strategiques, MLL, Pylone, etc.","ENVTECH",
AQ1168="AKTIVCO DEFAUT GE &amp; POWER Cabinet","AKTIVCO",
AQ1168="AKTIVCO Coupure ENEO &amp; Baisse de tension","AKTIVCO GRID ONLY",
AQ1168="Coupure ENEO &amp; Baisse de tension","IHS GRID ONLY",
AQ1168="Defaut GE &amp; POWER Cabinet","IHS",
AQ1168="Sharing","Partners",
AQ1168="Sites strategiques &amp; DataCenter","SST &amp; DC",
AQ1168="Exclu","Exclu",
AQ1168="SAT","SAT",
AQ1168="SPARE-ISSUE","SPARE-ISSUE",
AQ1168="Fiber CAmtel","TRANS_FO_CAMTEL",
AQ1168="Fiber AOF","Fiber AOF",
AQ1168="Projet OCM (HUAWEI)","TRAVAUX-HUAWEI",
AQ1168="Projet OCM (NOKIA)","TRAVAUX-NOKIA",
AQ1168="ACCESS-ISSUE","ACCESS-ISSUE",
AQ1168="Projet OCM (ZTE, NOKIA, autres projets)","TRAVAUX OCM",
AQ1168="No root CAuse","No root cause",
AQ1168="ODU HS","PDH",
AQ1168="IP &amp; VLAN","PDH",
AQ1168="Warehouse HUAWEI","SPARE-ISSUE",
AQ1168="SPARE-HS","SPARE-ISSUE",
AQ1168="Power Telco","BSS",AQ1168="no impacts","no impacts"
),"")</f>
        <v>No root cause</v>
      </c>
      <c r="AP1168" s="48" t="str" cm="1">
        <f t="array" ref="AP1168">IFERROR(_xlfn.IFS(
AQ1168="MPR ISSUE","TX ISSUE",
AQ1168="BSS Hardware Issue","RAN ISSUE",
AQ1168="Sites strategiques, MLL, Pylone, etc.","ENVTECH",
AQ1168="AKTIVCO DEFAUT GE &amp; POWER Cabinet","POWER ISSUE",
AQ1168="AKTIVCO Coupure ENEO &amp; Baisse de tension","POWER ISSUE",
AQ1168="Coupure ENEO &amp; Baisse de tension","POWER ISSUE",
AQ1168="Defaut GE &amp; POWER Cabinet","POWER ISSUE",
AQ1168="Sharing","POWER ISSUE",
AQ1168="Sites strategiques &amp; DataCenter","POWER ISSUE",
AQ1168="Exclu","Exclu",
AQ1168="SAT","TX ISSUE",
AQ1168="SPARE-ISSUE","SPARE-ISSUE",
AQ1168="Fiber CAmtel","TX ISSUE",
AQ1168="Fiber AOF","TX ISSUE",
AQ1168="Projet OCM (HUAWEI)","TRAVAUX-HUAWEI",
AQ1168="Projet OCM (NOKIA)","TRAVAUX -NOKIA",
AQ1168="ACCESS-ISSUE","ACCESS-ISSUE",
AQ1168="Projet OCM (ZTE, NOKIA, autres projets)","TRAVAUX OCM",
AQ1168="No root CAuse","No root cause",
AQ1168="ODU HS","TX ISSUE",
AQ1168="IP &amp; VLAN","TX ISSUE",
AQ1168="Warehouse HUAWEI","SPARE-ISSUE",
AQ1168="SPARE-HS","SPARE-ISSUE",
AQ1168="Power Telco","RAN ISSUE",AQ1168="no impacts","no impacts"
),"")</f>
        <v>No root cause</v>
      </c>
      <c r="AQ1168" s="67" t="s">
        <v>5344</v>
      </c>
      <c r="AR1168" s="48" t="str" cm="1">
        <f t="array" ref="AR1168">IFERROR(_xlfn.IFS(
AQ1168="MPR ISSUE","ACTIVE",
AQ1168="BSS Hardware Issue","ACTIVE",
AQ1168="Sites strategiques, MLL, Pylone, etc.","PASSIVE",
AQ1168="AKTIVCO DEFAUT GE &amp; POWER Cabinet","PASSIVE",
AQ1168="AKTIVCO Coupure ENEO &amp; Baisse de tension","PASSIVE",
AQ1168="Coupure ENEO &amp; Baisse de tension","PASSIVE",
AQ1168="Defaut GE &amp; POWER Cabinet","PASSIVE",
AQ1168="Sharing","PASSIVE",
AQ1168="Sites strategiques &amp; DataCenter","PASSIVE",
AQ1168="Exclu","Exclu",
AQ1168="SAT","ACTIVE",
AQ1168="SPARE-ISSUE","SPARE-ISSUE",
AQ1168="Fiber CAmtel","ACTIVE",
AQ1168="Fiber AOF","ACTIVE",
AQ1168="Projet OCM (HUAWEI)","PLANNED WORKS",
AQ1168="Projet OCM (NOKIA)","PLANNED WORKS",
AQ1168="ACCESS-ISSUE","ACCESS-ISSUE",
AQ1168="Projet OCM (ZTE, NOKIA, autres projets)","PLANNED WORKS",
AQ1168="No root CAuse","No root cause",
AQ1168="ODU HS","ACTIVE",
AQ1168="IP &amp; VLAN","ACTIVE",
AQ1168="Warehouse HUAWEI","SPARE-ISSUE",
AQ1168="SPARE-HS","SPARE-ISSUE",
AQ1168="Power Telco","ACTIVE", AQ1168="no impacts","no impacts"
),"")</f>
        <v>No root cause</v>
      </c>
      <c r="AS1168" s="92" t="s">
        <v>5537</v>
      </c>
      <c r="AT1168" s="98" t="s">
        <v>3488</v>
      </c>
      <c r="AV1168" s="17" t="s">
        <v>5537</v>
      </c>
      <c r="AW1168" s="7" t="s">
        <v>5537</v>
      </c>
      <c r="AX1168" s="6" t="s">
        <v>5537</v>
      </c>
      <c r="AY1168" s="7"/>
      <c r="AZ1168" s="3" t="s">
        <v>5537</v>
      </c>
      <c r="BA1168" s="18" t="s">
        <v>5537</v>
      </c>
      <c r="BB1168" s="18" t="s">
        <v>5537</v>
      </c>
      <c r="BC1168" s="18" t="s">
        <v>5537</v>
      </c>
      <c r="BD1168" s="18" t="s">
        <v>5537</v>
      </c>
      <c r="BE1168" s="18" t="s">
        <v>5537</v>
      </c>
      <c r="BF1168" s="18" t="s">
        <v>5537</v>
      </c>
      <c r="BG1168" s="18" t="s">
        <v>5537</v>
      </c>
      <c r="BH1168" s="18" t="s">
        <v>5537</v>
      </c>
      <c r="BI1168" s="18" t="s">
        <v>5537</v>
      </c>
      <c r="BJ1168" s="18" t="s">
        <v>5537</v>
      </c>
      <c r="BK1168" s="18" t="s">
        <v>5537</v>
      </c>
      <c r="BL1168" s="9" t="s">
        <v>5537</v>
      </c>
      <c r="BM1168" s="14" t="s">
        <v>5537</v>
      </c>
      <c r="BN1168" s="14" t="s">
        <v>5537</v>
      </c>
      <c r="BO1168" s="14" t="str">
        <f>_xlfn.XLOOKUP(B1168,'[4]cell downs 18042026 17h'!$B:$B,'[4]cell downs 18042026 17h'!$B:$B,"")</f>
        <v/>
      </c>
      <c r="BP1168" s="14" t="str">
        <f>_xlfn.XLOOKUP(B1168,'[5]Cells Huawei 19042026 15h'!$B:$B,'[5]Cells Huawei 19042026 15h'!$B:$B,"")</f>
        <v/>
      </c>
      <c r="BQ1168" s="9" t="str">
        <f>_xlfn.XLOOKUP(B1168,'[6]cells down 19042026 9H40'!$B:$B,'[6]cells down 19042026 9H40'!$B:$B,"")</f>
        <v/>
      </c>
      <c r="BR1168" s="9" t="s">
        <v>5537</v>
      </c>
      <c r="BS1168" s="9" t="s">
        <v>5459</v>
      </c>
      <c r="BT1168" s="108"/>
    </row>
    <row r="1169" spans="1:72" s="9" customFormat="1" x14ac:dyDescent="0.35">
      <c r="A1169" s="1" t="s">
        <v>2582</v>
      </c>
      <c r="B1169" s="8" t="s">
        <v>2583</v>
      </c>
      <c r="C1169" s="3" t="str">
        <f>_xlfn.XLOOKUP(B1169,'[1]daily break down'!$D:$D,'[1]daily break down'!$E:$E,"")</f>
        <v>Yaounde</v>
      </c>
      <c r="D1169" s="1" t="s">
        <v>11</v>
      </c>
      <c r="E1169" s="1" t="s">
        <v>12</v>
      </c>
      <c r="F1169" s="3" t="s">
        <v>37</v>
      </c>
      <c r="G1169" s="1" t="s">
        <v>38</v>
      </c>
      <c r="H1169" s="34" t="str">
        <f>_xlfn.XLOOKUP(B1169,[2]CALCULATION!$B:$B,[2]CALCULATION!$H:$H,"")</f>
        <v>ZTE</v>
      </c>
      <c r="I1169" s="28">
        <v>0</v>
      </c>
      <c r="J1169" s="28">
        <v>0</v>
      </c>
      <c r="K1169" s="28">
        <v>0</v>
      </c>
      <c r="L1169" s="28">
        <v>0</v>
      </c>
      <c r="M1169" s="28">
        <v>0</v>
      </c>
      <c r="N1169" s="28">
        <v>0</v>
      </c>
      <c r="O1169" s="28">
        <v>0</v>
      </c>
      <c r="P1169" s="28">
        <v>0</v>
      </c>
      <c r="Q1169" s="28">
        <v>0</v>
      </c>
      <c r="R1169" s="28">
        <v>0</v>
      </c>
      <c r="S1169" s="93">
        <v>0</v>
      </c>
      <c r="T1169" s="93">
        <f>_xlfn.XLOOKUP(B1169,'[3]Nur des jours'!$B:$B,'[3]Nur des jours'!$U:$U,"")</f>
        <v>0</v>
      </c>
      <c r="U1169" s="93">
        <v>0</v>
      </c>
      <c r="V1169" s="93">
        <v>0</v>
      </c>
      <c r="W1169" s="93">
        <v>0</v>
      </c>
      <c r="X1169" s="93">
        <v>0</v>
      </c>
      <c r="Y1169" s="93">
        <v>0</v>
      </c>
      <c r="Z1169" s="93">
        <v>0</v>
      </c>
      <c r="AA1169" s="93">
        <v>0</v>
      </c>
      <c r="AB1169" s="93">
        <v>4.2014093992289547</v>
      </c>
      <c r="AC1169" s="93">
        <f>_xlfn.XLOOKUP(B1169,'[3]Nur des jours'!$B:$B,'[3]Nur des jours'!$N:$N,"")</f>
        <v>0</v>
      </c>
      <c r="AD1169" s="93">
        <v>0</v>
      </c>
      <c r="AE1169" s="93">
        <v>0</v>
      </c>
      <c r="AF1169" s="93">
        <v>0</v>
      </c>
      <c r="AG1169" s="93"/>
      <c r="AH1169" s="93">
        <v>0</v>
      </c>
      <c r="AI1169" s="93">
        <v>0</v>
      </c>
      <c r="AJ1169" s="93">
        <v>0</v>
      </c>
      <c r="AK1169" s="93">
        <v>0</v>
      </c>
      <c r="AL1169" s="93">
        <v>0</v>
      </c>
      <c r="AM1169" s="49" t="s">
        <v>5559</v>
      </c>
      <c r="AN1169" s="49"/>
      <c r="AO1169" s="48" t="str" cm="1">
        <f t="array" ref="AO1169">IFERROR(_xlfn.IFS(
AQ1169="MPR ISSUE","PDH",
AQ1169="BSS Hardware Issue","BSS",
AQ1169="Sites strategiques, MLL, Pylone, etc.","ENVTECH",
AQ1169="AKTIVCO DEFAUT GE &amp; POWER Cabinet","AKTIVCO",
AQ1169="AKTIVCO Coupure ENEO &amp; Baisse de tension","AKTIVCO GRID ONLY",
AQ1169="Coupure ENEO &amp; Baisse de tension","IHS GRID ONLY",
AQ1169="Defaut GE &amp; POWER Cabinet","IHS",
AQ1169="Sharing","Partners",
AQ1169="Sites strategiques &amp; DataCenter","SST &amp; DC",
AQ1169="Exclu","Exclu",
AQ1169="SAT","SAT",
AQ1169="SPARE-ISSUE","SPARE-ISSUE",
AQ1169="Fiber CAmtel","TRANS_FO_CAMTEL",
AQ1169="Fiber AOF","Fiber AOF",
AQ1169="Projet OCM (HUAWEI)","TRAVAUX-HUAWEI",
AQ1169="Projet OCM (NOKIA)","TRAVAUX-NOKIA",
AQ1169="ACCESS-ISSUE","ACCESS-ISSUE",
AQ1169="Projet OCM (ZTE, NOKIA, autres projets)","TRAVAUX OCM",
AQ1169="No root CAuse","No root cause",
AQ1169="ODU HS","PDH",
AQ1169="IP &amp; VLAN","PDH",
AQ1169="Warehouse HUAWEI","SPARE-ISSUE",
AQ1169="SPARE-HS","SPARE-ISSUE",
AQ1169="Power Telco","BSS",AQ1169="no impacts","no impacts"
),"")</f>
        <v>No root cause</v>
      </c>
      <c r="AP1169" s="48" t="str" cm="1">
        <f t="array" ref="AP1169">IFERROR(_xlfn.IFS(
AQ1169="MPR ISSUE","TX ISSUE",
AQ1169="BSS Hardware Issue","RAN ISSUE",
AQ1169="Sites strategiques, MLL, Pylone, etc.","ENVTECH",
AQ1169="AKTIVCO DEFAUT GE &amp; POWER Cabinet","POWER ISSUE",
AQ1169="AKTIVCO Coupure ENEO &amp; Baisse de tension","POWER ISSUE",
AQ1169="Coupure ENEO &amp; Baisse de tension","POWER ISSUE",
AQ1169="Defaut GE &amp; POWER Cabinet","POWER ISSUE",
AQ1169="Sharing","POWER ISSUE",
AQ1169="Sites strategiques &amp; DataCenter","POWER ISSUE",
AQ1169="Exclu","Exclu",
AQ1169="SAT","TX ISSUE",
AQ1169="SPARE-ISSUE","SPARE-ISSUE",
AQ1169="Fiber CAmtel","TX ISSUE",
AQ1169="Fiber AOF","TX ISSUE",
AQ1169="Projet OCM (HUAWEI)","TRAVAUX-HUAWEI",
AQ1169="Projet OCM (NOKIA)","TRAVAUX -NOKIA",
AQ1169="ACCESS-ISSUE","ACCESS-ISSUE",
AQ1169="Projet OCM (ZTE, NOKIA, autres projets)","TRAVAUX OCM",
AQ1169="No root CAuse","No root cause",
AQ1169="ODU HS","TX ISSUE",
AQ1169="IP &amp; VLAN","TX ISSUE",
AQ1169="Warehouse HUAWEI","SPARE-ISSUE",
AQ1169="SPARE-HS","SPARE-ISSUE",
AQ1169="Power Telco","RAN ISSUE",AQ1169="no impacts","no impacts"
),"")</f>
        <v>No root cause</v>
      </c>
      <c r="AQ1169" s="127" t="s">
        <v>5344</v>
      </c>
      <c r="AR1169" s="48" t="str" cm="1">
        <f t="array" ref="AR1169">IFERROR(_xlfn.IFS(
AQ1169="MPR ISSUE","ACTIVE",
AQ1169="BSS Hardware Issue","ACTIVE",
AQ1169="Sites strategiques, MLL, Pylone, etc.","PASSIVE",
AQ1169="AKTIVCO DEFAUT GE &amp; POWER Cabinet","PASSIVE",
AQ1169="AKTIVCO Coupure ENEO &amp; Baisse de tension","PASSIVE",
AQ1169="Coupure ENEO &amp; Baisse de tension","PASSIVE",
AQ1169="Defaut GE &amp; POWER Cabinet","PASSIVE",
AQ1169="Sharing","PASSIVE",
AQ1169="Sites strategiques &amp; DataCenter","PASSIVE",
AQ1169="Exclu","Exclu",
AQ1169="SAT","ACTIVE",
AQ1169="SPARE-ISSUE","SPARE-ISSUE",
AQ1169="Fiber CAmtel","ACTIVE",
AQ1169="Fiber AOF","ACTIVE",
AQ1169="Projet OCM (HUAWEI)","PLANNED WORKS",
AQ1169="Projet OCM (NOKIA)","PLANNED WORKS",
AQ1169="ACCESS-ISSUE","ACCESS-ISSUE",
AQ1169="Projet OCM (ZTE, NOKIA, autres projets)","PLANNED WORKS",
AQ1169="No root CAuse","No root cause",
AQ1169="ODU HS","ACTIVE",
AQ1169="IP &amp; VLAN","ACTIVE",
AQ1169="Warehouse HUAWEI","SPARE-ISSUE",
AQ1169="SPARE-HS","SPARE-ISSUE",
AQ1169="Power Telco","ACTIVE", AQ1169="no impacts","no impacts"
),"")</f>
        <v>No root cause</v>
      </c>
      <c r="AS1169" s="92" t="s">
        <v>5537</v>
      </c>
      <c r="AT1169" s="98" t="s">
        <v>2583</v>
      </c>
      <c r="AV1169" s="17" t="s">
        <v>5537</v>
      </c>
      <c r="AW1169" s="7" t="s">
        <v>5537</v>
      </c>
      <c r="AX1169" s="6" t="s">
        <v>5537</v>
      </c>
      <c r="AY1169" s="7"/>
      <c r="AZ1169" s="3" t="s">
        <v>5537</v>
      </c>
      <c r="BA1169" s="18" t="s">
        <v>5537</v>
      </c>
      <c r="BB1169" s="18" t="s">
        <v>5537</v>
      </c>
      <c r="BC1169" s="18" t="s">
        <v>5537</v>
      </c>
      <c r="BD1169" s="18" t="s">
        <v>5537</v>
      </c>
      <c r="BE1169" s="18" t="s">
        <v>5537</v>
      </c>
      <c r="BF1169" s="18" t="s">
        <v>5537</v>
      </c>
      <c r="BG1169" s="18" t="s">
        <v>5537</v>
      </c>
      <c r="BH1169" s="18" t="s">
        <v>5537</v>
      </c>
      <c r="BI1169" s="18" t="s">
        <v>5537</v>
      </c>
      <c r="BJ1169" s="18" t="s">
        <v>5537</v>
      </c>
      <c r="BK1169" s="18" t="s">
        <v>5537</v>
      </c>
      <c r="BL1169" s="9" t="s">
        <v>5537</v>
      </c>
      <c r="BM1169" s="14" t="s">
        <v>5537</v>
      </c>
      <c r="BN1169" s="14" t="s">
        <v>5537</v>
      </c>
      <c r="BO1169" s="14" t="str">
        <f>_xlfn.XLOOKUP(B1169,'[4]cell downs 18042026 17h'!$B:$B,'[4]cell downs 18042026 17h'!$B:$B,"")</f>
        <v/>
      </c>
      <c r="BP1169" s="14" t="str">
        <f>_xlfn.XLOOKUP(B1169,'[5]Cells Huawei 19042026 15h'!$B:$B,'[5]Cells Huawei 19042026 15h'!$B:$B,"")</f>
        <v/>
      </c>
      <c r="BQ1169" s="9" t="str">
        <f>_xlfn.XLOOKUP(B1169,'[6]cells down 19042026 9H40'!$B:$B,'[6]cells down 19042026 9H40'!$B:$B,"")</f>
        <v/>
      </c>
      <c r="BR1169" s="9" t="s">
        <v>2583</v>
      </c>
      <c r="BS1169" s="9" t="s">
        <v>5537</v>
      </c>
      <c r="BT1169" s="108"/>
    </row>
    <row r="1170" spans="1:72" s="9" customFormat="1" x14ac:dyDescent="0.35">
      <c r="A1170" s="1" t="s">
        <v>2551</v>
      </c>
      <c r="B1170" s="8" t="s">
        <v>2552</v>
      </c>
      <c r="C1170" s="3" t="str">
        <f>_xlfn.XLOOKUP(B1170,'[1]daily break down'!$D:$D,'[1]daily break down'!$E:$E,"")</f>
        <v>CENTRE</v>
      </c>
      <c r="D1170" s="1" t="s">
        <v>21</v>
      </c>
      <c r="E1170" s="1" t="s">
        <v>263</v>
      </c>
      <c r="F1170" s="3" t="s">
        <v>37</v>
      </c>
      <c r="G1170" s="1" t="s">
        <v>2551</v>
      </c>
      <c r="H1170" s="34" t="str">
        <f>_xlfn.XLOOKUP(B1170,[2]CALCULATION!$B:$B,[2]CALCULATION!$H:$H,"")</f>
        <v>ZTE</v>
      </c>
      <c r="I1170" s="28">
        <v>0</v>
      </c>
      <c r="J1170" s="28">
        <v>0</v>
      </c>
      <c r="K1170" s="28">
        <v>0</v>
      </c>
      <c r="L1170" s="28">
        <v>0</v>
      </c>
      <c r="M1170" s="28">
        <v>0</v>
      </c>
      <c r="N1170" s="28">
        <v>0</v>
      </c>
      <c r="O1170" s="28">
        <v>0</v>
      </c>
      <c r="P1170" s="28">
        <v>8.4431260754552068E-2</v>
      </c>
      <c r="Q1170" s="28">
        <v>0</v>
      </c>
      <c r="R1170" s="28">
        <v>0</v>
      </c>
      <c r="S1170" s="93">
        <v>0</v>
      </c>
      <c r="T1170" s="93">
        <f>_xlfn.XLOOKUP(B1170,'[3]Nur des jours'!$B:$B,'[3]Nur des jours'!$U:$U,"")</f>
        <v>0</v>
      </c>
      <c r="U1170" s="93">
        <v>0</v>
      </c>
      <c r="V1170" s="93">
        <v>0</v>
      </c>
      <c r="W1170" s="93">
        <v>0</v>
      </c>
      <c r="X1170" s="93">
        <v>0</v>
      </c>
      <c r="Y1170" s="93">
        <v>0</v>
      </c>
      <c r="Z1170" s="93">
        <v>0</v>
      </c>
      <c r="AA1170" s="93">
        <v>0</v>
      </c>
      <c r="AB1170" s="93">
        <v>3.1438784303989635</v>
      </c>
      <c r="AC1170" s="93">
        <f>_xlfn.XLOOKUP(B1170,'[3]Nur des jours'!$B:$B,'[3]Nur des jours'!$N:$N,"")</f>
        <v>0</v>
      </c>
      <c r="AD1170" s="93">
        <v>0</v>
      </c>
      <c r="AE1170" s="93">
        <v>0</v>
      </c>
      <c r="AF1170" s="93">
        <v>0</v>
      </c>
      <c r="AG1170" s="93"/>
      <c r="AH1170" s="93">
        <v>0</v>
      </c>
      <c r="AI1170" s="93">
        <v>0</v>
      </c>
      <c r="AJ1170" s="93">
        <v>0</v>
      </c>
      <c r="AK1170" s="93">
        <v>0</v>
      </c>
      <c r="AL1170" s="93">
        <v>0</v>
      </c>
      <c r="AM1170" s="49" t="s">
        <v>5559</v>
      </c>
      <c r="AN1170" s="49"/>
      <c r="AO1170" s="48" t="str" cm="1">
        <f t="array" ref="AO1170">IFERROR(_xlfn.IFS(
AQ1170="MPR ISSUE","PDH",
AQ1170="BSS Hardware Issue","BSS",
AQ1170="Sites strategiques, MLL, Pylone, etc.","ENVTECH",
AQ1170="AKTIVCO DEFAUT GE &amp; POWER Cabinet","AKTIVCO",
AQ1170="AKTIVCO Coupure ENEO &amp; Baisse de tension","AKTIVCO GRID ONLY",
AQ1170="Coupure ENEO &amp; Baisse de tension","IHS GRID ONLY",
AQ1170="Defaut GE &amp; POWER Cabinet","IHS",
AQ1170="Sharing","Partners",
AQ1170="Sites strategiques &amp; DataCenter","SST &amp; DC",
AQ1170="Exclu","Exclu",
AQ1170="SAT","SAT",
AQ1170="SPARE-ISSUE","SPARE-ISSUE",
AQ1170="Fiber CAmtel","TRANS_FO_CAMTEL",
AQ1170="Fiber AOF","Fiber AOF",
AQ1170="Projet OCM (HUAWEI)","TRAVAUX-HUAWEI",
AQ1170="Projet OCM (NOKIA)","TRAVAUX-NOKIA",
AQ1170="ACCESS-ISSUE","ACCESS-ISSUE",
AQ1170="Projet OCM (ZTE, NOKIA, autres projets)","TRAVAUX OCM",
AQ1170="No root CAuse","No root cause",
AQ1170="ODU HS","PDH",
AQ1170="IP &amp; VLAN","PDH",
AQ1170="Warehouse HUAWEI","SPARE-ISSUE",
AQ1170="SPARE-HS","SPARE-ISSUE",
AQ1170="Power Telco","BSS",AQ1170="no impacts","no impacts"
),"")</f>
        <v>No root cause</v>
      </c>
      <c r="AP1170" s="48" t="str" cm="1">
        <f t="array" ref="AP1170">IFERROR(_xlfn.IFS(
AQ1170="MPR ISSUE","TX ISSUE",
AQ1170="BSS Hardware Issue","RAN ISSUE",
AQ1170="Sites strategiques, MLL, Pylone, etc.","ENVTECH",
AQ1170="AKTIVCO DEFAUT GE &amp; POWER Cabinet","POWER ISSUE",
AQ1170="AKTIVCO Coupure ENEO &amp; Baisse de tension","POWER ISSUE",
AQ1170="Coupure ENEO &amp; Baisse de tension","POWER ISSUE",
AQ1170="Defaut GE &amp; POWER Cabinet","POWER ISSUE",
AQ1170="Sharing","POWER ISSUE",
AQ1170="Sites strategiques &amp; DataCenter","POWER ISSUE",
AQ1170="Exclu","Exclu",
AQ1170="SAT","TX ISSUE",
AQ1170="SPARE-ISSUE","SPARE-ISSUE",
AQ1170="Fiber CAmtel","TX ISSUE",
AQ1170="Fiber AOF","TX ISSUE",
AQ1170="Projet OCM (HUAWEI)","TRAVAUX-HUAWEI",
AQ1170="Projet OCM (NOKIA)","TRAVAUX -NOKIA",
AQ1170="ACCESS-ISSUE","ACCESS-ISSUE",
AQ1170="Projet OCM (ZTE, NOKIA, autres projets)","TRAVAUX OCM",
AQ1170="No root CAuse","No root cause",
AQ1170="ODU HS","TX ISSUE",
AQ1170="IP &amp; VLAN","TX ISSUE",
AQ1170="Warehouse HUAWEI","SPARE-ISSUE",
AQ1170="SPARE-HS","SPARE-ISSUE",
AQ1170="Power Telco","RAN ISSUE",AQ1170="no impacts","no impacts"
),"")</f>
        <v>No root cause</v>
      </c>
      <c r="AQ1170" s="67" t="s">
        <v>5344</v>
      </c>
      <c r="AR1170" s="48" t="str" cm="1">
        <f t="array" ref="AR1170">IFERROR(_xlfn.IFS(
AQ1170="MPR ISSUE","ACTIVE",
AQ1170="BSS Hardware Issue","ACTIVE",
AQ1170="Sites strategiques, MLL, Pylone, etc.","PASSIVE",
AQ1170="AKTIVCO DEFAUT GE &amp; POWER Cabinet","PASSIVE",
AQ1170="AKTIVCO Coupure ENEO &amp; Baisse de tension","PASSIVE",
AQ1170="Coupure ENEO &amp; Baisse de tension","PASSIVE",
AQ1170="Defaut GE &amp; POWER Cabinet","PASSIVE",
AQ1170="Sharing","PASSIVE",
AQ1170="Sites strategiques &amp; DataCenter","PASSIVE",
AQ1170="Exclu","Exclu",
AQ1170="SAT","ACTIVE",
AQ1170="SPARE-ISSUE","SPARE-ISSUE",
AQ1170="Fiber CAmtel","ACTIVE",
AQ1170="Fiber AOF","ACTIVE",
AQ1170="Projet OCM (HUAWEI)","PLANNED WORKS",
AQ1170="Projet OCM (NOKIA)","PLANNED WORKS",
AQ1170="ACCESS-ISSUE","ACCESS-ISSUE",
AQ1170="Projet OCM (ZTE, NOKIA, autres projets)","PLANNED WORKS",
AQ1170="No root CAuse","No root cause",
AQ1170="ODU HS","ACTIVE",
AQ1170="IP &amp; VLAN","ACTIVE",
AQ1170="Warehouse HUAWEI","SPARE-ISSUE",
AQ1170="SPARE-HS","SPARE-ISSUE",
AQ1170="Power Telco","ACTIVE", AQ1170="no impacts","no impacts"
),"")</f>
        <v>No root cause</v>
      </c>
      <c r="AS1170" s="92" t="s">
        <v>5537</v>
      </c>
      <c r="AT1170" s="98" t="s">
        <v>2552</v>
      </c>
      <c r="AV1170" s="17" t="s">
        <v>5537</v>
      </c>
      <c r="AW1170" s="7" t="s">
        <v>5537</v>
      </c>
      <c r="AX1170" s="6" t="s">
        <v>5537</v>
      </c>
      <c r="AY1170" s="7"/>
      <c r="AZ1170" s="3" t="s">
        <v>5537</v>
      </c>
      <c r="BA1170" s="18" t="s">
        <v>5537</v>
      </c>
      <c r="BB1170" s="18" t="s">
        <v>5537</v>
      </c>
      <c r="BC1170" s="18" t="s">
        <v>5537</v>
      </c>
      <c r="BD1170" s="18" t="s">
        <v>5537</v>
      </c>
      <c r="BE1170" s="18" t="s">
        <v>5537</v>
      </c>
      <c r="BF1170" s="18" t="s">
        <v>5537</v>
      </c>
      <c r="BG1170" s="18" t="s">
        <v>5537</v>
      </c>
      <c r="BH1170" s="18" t="s">
        <v>5537</v>
      </c>
      <c r="BI1170" s="18" t="s">
        <v>5537</v>
      </c>
      <c r="BJ1170" s="18" t="s">
        <v>5537</v>
      </c>
      <c r="BK1170" s="18" t="s">
        <v>5537</v>
      </c>
      <c r="BL1170" s="9" t="s">
        <v>5537</v>
      </c>
      <c r="BM1170" s="14" t="s">
        <v>5537</v>
      </c>
      <c r="BN1170" s="14" t="s">
        <v>5537</v>
      </c>
      <c r="BO1170" s="14" t="str">
        <f>_xlfn.XLOOKUP(B1170,'[4]cell downs 18042026 17h'!$B:$B,'[4]cell downs 18042026 17h'!$B:$B,"")</f>
        <v/>
      </c>
      <c r="BP1170" s="14" t="str">
        <f>_xlfn.XLOOKUP(B1170,'[5]Cells Huawei 19042026 15h'!$B:$B,'[5]Cells Huawei 19042026 15h'!$B:$B,"")</f>
        <v/>
      </c>
      <c r="BQ1170" s="9" t="str">
        <f>_xlfn.XLOOKUP(B1170,'[6]cells down 19042026 9H40'!$B:$B,'[6]cells down 19042026 9H40'!$B:$B,"")</f>
        <v/>
      </c>
      <c r="BR1170" s="9" t="s">
        <v>5537</v>
      </c>
      <c r="BS1170" s="9" t="s">
        <v>12</v>
      </c>
      <c r="BT1170" s="108"/>
    </row>
    <row r="1171" spans="1:72" s="9" customFormat="1" x14ac:dyDescent="0.35">
      <c r="A1171" s="1" t="s">
        <v>3169</v>
      </c>
      <c r="B1171" s="8" t="s">
        <v>3170</v>
      </c>
      <c r="C1171" s="3" t="str">
        <f>_xlfn.XLOOKUP(B1171,'[1]daily break down'!$D:$D,'[1]daily break down'!$E:$E,"")</f>
        <v>Yaounde</v>
      </c>
      <c r="D1171" s="1" t="s">
        <v>11</v>
      </c>
      <c r="E1171" s="1" t="s">
        <v>12</v>
      </c>
      <c r="F1171" s="3" t="s">
        <v>37</v>
      </c>
      <c r="G1171" s="1" t="s">
        <v>38</v>
      </c>
      <c r="H1171" s="34" t="str">
        <f>_xlfn.XLOOKUP(B1171,[2]CALCULATION!$B:$B,[2]CALCULATION!$H:$H,"")</f>
        <v>ZTE</v>
      </c>
      <c r="I1171" s="28">
        <v>0</v>
      </c>
      <c r="J1171" s="28">
        <v>0</v>
      </c>
      <c r="K1171" s="28">
        <v>0</v>
      </c>
      <c r="L1171" s="28">
        <v>1.3353301487017499</v>
      </c>
      <c r="M1171" s="28">
        <v>0</v>
      </c>
      <c r="N1171" s="28">
        <v>0</v>
      </c>
      <c r="O1171" s="28">
        <v>0</v>
      </c>
      <c r="P1171" s="28">
        <v>0</v>
      </c>
      <c r="Q1171" s="28">
        <v>0</v>
      </c>
      <c r="R1171" s="28">
        <v>0</v>
      </c>
      <c r="S1171" s="93">
        <v>0</v>
      </c>
      <c r="T1171" s="93">
        <f>_xlfn.XLOOKUP(B1171,'[3]Nur des jours'!$B:$B,'[3]Nur des jours'!$U:$U,"")</f>
        <v>0</v>
      </c>
      <c r="U1171" s="93">
        <v>0.23190952336109938</v>
      </c>
      <c r="V1171" s="93">
        <v>0</v>
      </c>
      <c r="W1171" s="93">
        <v>0</v>
      </c>
      <c r="X1171" s="93">
        <v>0</v>
      </c>
      <c r="Y1171" s="93">
        <v>0</v>
      </c>
      <c r="Z1171" s="93">
        <v>1.3027632956941861</v>
      </c>
      <c r="AA1171" s="93">
        <v>2.1090693513453354</v>
      </c>
      <c r="AB1171" s="93">
        <v>2.7295695610858575</v>
      </c>
      <c r="AC1171" s="93">
        <f>_xlfn.XLOOKUP(B1171,'[3]Nur des jours'!$B:$B,'[3]Nur des jours'!$N:$N,"")</f>
        <v>0</v>
      </c>
      <c r="AD1171" s="93">
        <v>0</v>
      </c>
      <c r="AE1171" s="93">
        <v>0</v>
      </c>
      <c r="AF1171" s="93">
        <v>0</v>
      </c>
      <c r="AG1171" s="93"/>
      <c r="AH1171" s="93">
        <v>0</v>
      </c>
      <c r="AI1171" s="93">
        <v>0</v>
      </c>
      <c r="AJ1171" s="93">
        <v>0</v>
      </c>
      <c r="AK1171" s="93">
        <v>0</v>
      </c>
      <c r="AL1171" s="93">
        <v>0</v>
      </c>
      <c r="AM1171" s="49" t="s">
        <v>5559</v>
      </c>
      <c r="AN1171" s="49"/>
      <c r="AO1171" s="48" t="str" cm="1">
        <f t="array" ref="AO1171">IFERROR(_xlfn.IFS(
AQ1171="MPR ISSUE","PDH",
AQ1171="BSS Hardware Issue","BSS",
AQ1171="Sites strategiques, MLL, Pylone, etc.","ENVTECH",
AQ1171="AKTIVCO DEFAUT GE &amp; POWER Cabinet","AKTIVCO",
AQ1171="AKTIVCO Coupure ENEO &amp; Baisse de tension","AKTIVCO GRID ONLY",
AQ1171="Coupure ENEO &amp; Baisse de tension","IHS GRID ONLY",
AQ1171="Defaut GE &amp; POWER Cabinet","IHS",
AQ1171="Sharing","Partners",
AQ1171="Sites strategiques &amp; DataCenter","SST &amp; DC",
AQ1171="Exclu","Exclu",
AQ1171="SAT","SAT",
AQ1171="SPARE-ISSUE","SPARE-ISSUE",
AQ1171="Fiber CAmtel","TRANS_FO_CAMTEL",
AQ1171="Fiber AOF","Fiber AOF",
AQ1171="Projet OCM (HUAWEI)","TRAVAUX-HUAWEI",
AQ1171="Projet OCM (NOKIA)","TRAVAUX-NOKIA",
AQ1171="ACCESS-ISSUE","ACCESS-ISSUE",
AQ1171="Projet OCM (ZTE, NOKIA, autres projets)","TRAVAUX OCM",
AQ1171="No root CAuse","No root cause",
AQ1171="ODU HS","PDH",
AQ1171="IP &amp; VLAN","PDH",
AQ1171="Warehouse HUAWEI","SPARE-ISSUE",
AQ1171="SPARE-HS","SPARE-ISSUE",
AQ1171="Power Telco","BSS",AQ1171="no impacts","no impacts"
),"")</f>
        <v>No root cause</v>
      </c>
      <c r="AP1171" s="48" t="str" cm="1">
        <f t="array" ref="AP1171">IFERROR(_xlfn.IFS(
AQ1171="MPR ISSUE","TX ISSUE",
AQ1171="BSS Hardware Issue","RAN ISSUE",
AQ1171="Sites strategiques, MLL, Pylone, etc.","ENVTECH",
AQ1171="AKTIVCO DEFAUT GE &amp; POWER Cabinet","POWER ISSUE",
AQ1171="AKTIVCO Coupure ENEO &amp; Baisse de tension","POWER ISSUE",
AQ1171="Coupure ENEO &amp; Baisse de tension","POWER ISSUE",
AQ1171="Defaut GE &amp; POWER Cabinet","POWER ISSUE",
AQ1171="Sharing","POWER ISSUE",
AQ1171="Sites strategiques &amp; DataCenter","POWER ISSUE",
AQ1171="Exclu","Exclu",
AQ1171="SAT","TX ISSUE",
AQ1171="SPARE-ISSUE","SPARE-ISSUE",
AQ1171="Fiber CAmtel","TX ISSUE",
AQ1171="Fiber AOF","TX ISSUE",
AQ1171="Projet OCM (HUAWEI)","TRAVAUX-HUAWEI",
AQ1171="Projet OCM (NOKIA)","TRAVAUX -NOKIA",
AQ1171="ACCESS-ISSUE","ACCESS-ISSUE",
AQ1171="Projet OCM (ZTE, NOKIA, autres projets)","TRAVAUX OCM",
AQ1171="No root CAuse","No root cause",
AQ1171="ODU HS","TX ISSUE",
AQ1171="IP &amp; VLAN","TX ISSUE",
AQ1171="Warehouse HUAWEI","SPARE-ISSUE",
AQ1171="SPARE-HS","SPARE-ISSUE",
AQ1171="Power Telco","RAN ISSUE",AQ1171="no impacts","no impacts"
),"")</f>
        <v>No root cause</v>
      </c>
      <c r="AQ1171" s="127" t="s">
        <v>5344</v>
      </c>
      <c r="AR1171" s="48" t="str" cm="1">
        <f t="array" ref="AR1171">IFERROR(_xlfn.IFS(
AQ1171="MPR ISSUE","ACTIVE",
AQ1171="BSS Hardware Issue","ACTIVE",
AQ1171="Sites strategiques, MLL, Pylone, etc.","PASSIVE",
AQ1171="AKTIVCO DEFAUT GE &amp; POWER Cabinet","PASSIVE",
AQ1171="AKTIVCO Coupure ENEO &amp; Baisse de tension","PASSIVE",
AQ1171="Coupure ENEO &amp; Baisse de tension","PASSIVE",
AQ1171="Defaut GE &amp; POWER Cabinet","PASSIVE",
AQ1171="Sharing","PASSIVE",
AQ1171="Sites strategiques &amp; DataCenter","PASSIVE",
AQ1171="Exclu","Exclu",
AQ1171="SAT","ACTIVE",
AQ1171="SPARE-ISSUE","SPARE-ISSUE",
AQ1171="Fiber CAmtel","ACTIVE",
AQ1171="Fiber AOF","ACTIVE",
AQ1171="Projet OCM (HUAWEI)","PLANNED WORKS",
AQ1171="Projet OCM (NOKIA)","PLANNED WORKS",
AQ1171="ACCESS-ISSUE","ACCESS-ISSUE",
AQ1171="Projet OCM (ZTE, NOKIA, autres projets)","PLANNED WORKS",
AQ1171="No root CAuse","No root cause",
AQ1171="ODU HS","ACTIVE",
AQ1171="IP &amp; VLAN","ACTIVE",
AQ1171="Warehouse HUAWEI","SPARE-ISSUE",
AQ1171="SPARE-HS","SPARE-ISSUE",
AQ1171="Power Telco","ACTIVE", AQ1171="no impacts","no impacts"
),"")</f>
        <v>No root cause</v>
      </c>
      <c r="AS1171" s="92" t="s">
        <v>5537</v>
      </c>
      <c r="AT1171" s="98" t="s">
        <v>3170</v>
      </c>
      <c r="AV1171" s="17" t="s">
        <v>5537</v>
      </c>
      <c r="AW1171" s="7" t="s">
        <v>5537</v>
      </c>
      <c r="AX1171" s="6" t="s">
        <v>5537</v>
      </c>
      <c r="AY1171" s="7"/>
      <c r="AZ1171" s="3" t="s">
        <v>5537</v>
      </c>
      <c r="BA1171" s="18" t="s">
        <v>5537</v>
      </c>
      <c r="BB1171" s="18" t="s">
        <v>5537</v>
      </c>
      <c r="BC1171" s="18" t="s">
        <v>5537</v>
      </c>
      <c r="BD1171" s="18" t="s">
        <v>5537</v>
      </c>
      <c r="BE1171" s="18" t="s">
        <v>5537</v>
      </c>
      <c r="BF1171" s="18" t="s">
        <v>5537</v>
      </c>
      <c r="BG1171" s="18" t="s">
        <v>5537</v>
      </c>
      <c r="BH1171" s="18" t="s">
        <v>5537</v>
      </c>
      <c r="BI1171" s="18" t="s">
        <v>5537</v>
      </c>
      <c r="BJ1171" s="18" t="s">
        <v>5537</v>
      </c>
      <c r="BK1171" s="18" t="s">
        <v>5537</v>
      </c>
      <c r="BL1171" s="9" t="s">
        <v>5537</v>
      </c>
      <c r="BM1171" s="14" t="s">
        <v>5537</v>
      </c>
      <c r="BN1171" s="14" t="s">
        <v>5537</v>
      </c>
      <c r="BO1171" s="14" t="str">
        <f>_xlfn.XLOOKUP(B1171,'[4]cell downs 18042026 17h'!$B:$B,'[4]cell downs 18042026 17h'!$B:$B,"")</f>
        <v/>
      </c>
      <c r="BP1171" s="14" t="str">
        <f>_xlfn.XLOOKUP(B1171,'[5]Cells Huawei 19042026 15h'!$B:$B,'[5]Cells Huawei 19042026 15h'!$B:$B,"")</f>
        <v/>
      </c>
      <c r="BQ1171" s="9" t="str">
        <f>_xlfn.XLOOKUP(B1171,'[6]cells down 19042026 9H40'!$B:$B,'[6]cells down 19042026 9H40'!$B:$B,"")</f>
        <v/>
      </c>
      <c r="BR1171" s="9" t="s">
        <v>3170</v>
      </c>
      <c r="BS1171" s="9" t="s">
        <v>12</v>
      </c>
      <c r="BT1171" s="108"/>
    </row>
    <row r="1172" spans="1:72" s="9" customFormat="1" x14ac:dyDescent="0.35">
      <c r="A1172" s="1" t="s">
        <v>2543</v>
      </c>
      <c r="B1172" s="8" t="s">
        <v>2544</v>
      </c>
      <c r="C1172" s="3" t="str">
        <f>_xlfn.XLOOKUP(B1172,'[1]daily break down'!$D:$D,'[1]daily break down'!$E:$E,"")</f>
        <v>Yaounde</v>
      </c>
      <c r="D1172" s="1" t="s">
        <v>21</v>
      </c>
      <c r="E1172" s="1" t="s">
        <v>36</v>
      </c>
      <c r="F1172" s="3" t="s">
        <v>37</v>
      </c>
      <c r="G1172" s="1" t="s">
        <v>38</v>
      </c>
      <c r="H1172" s="34" t="str">
        <f>_xlfn.XLOOKUP(B1172,[2]CALCULATION!$B:$B,[2]CALCULATION!$H:$H,"")</f>
        <v>ZTE</v>
      </c>
      <c r="I1172" s="28">
        <v>0</v>
      </c>
      <c r="J1172" s="28">
        <v>0</v>
      </c>
      <c r="K1172" s="28">
        <v>0</v>
      </c>
      <c r="L1172" s="28">
        <v>0</v>
      </c>
      <c r="M1172" s="28">
        <v>0</v>
      </c>
      <c r="N1172" s="28">
        <v>0</v>
      </c>
      <c r="O1172" s="28">
        <v>0</v>
      </c>
      <c r="P1172" s="28">
        <v>0</v>
      </c>
      <c r="Q1172" s="28">
        <v>0</v>
      </c>
      <c r="R1172" s="28">
        <v>0</v>
      </c>
      <c r="S1172" s="93">
        <v>0</v>
      </c>
      <c r="T1172" s="93">
        <f>_xlfn.XLOOKUP(B1172,'[3]Nur des jours'!$B:$B,'[3]Nur des jours'!$U:$U,"")</f>
        <v>0</v>
      </c>
      <c r="U1172" s="93">
        <v>0</v>
      </c>
      <c r="V1172" s="93">
        <v>0</v>
      </c>
      <c r="W1172" s="93">
        <v>0</v>
      </c>
      <c r="X1172" s="93">
        <v>0</v>
      </c>
      <c r="Y1172" s="93">
        <v>0</v>
      </c>
      <c r="Z1172" s="93">
        <v>0</v>
      </c>
      <c r="AA1172" s="93">
        <v>0</v>
      </c>
      <c r="AB1172" s="93">
        <v>2.4477218184360492</v>
      </c>
      <c r="AC1172" s="93">
        <f>_xlfn.XLOOKUP(B1172,'[3]Nur des jours'!$B:$B,'[3]Nur des jours'!$N:$N,"")</f>
        <v>0</v>
      </c>
      <c r="AD1172" s="93">
        <v>0</v>
      </c>
      <c r="AE1172" s="93">
        <v>0</v>
      </c>
      <c r="AF1172" s="93">
        <v>0</v>
      </c>
      <c r="AG1172" s="93"/>
      <c r="AH1172" s="93">
        <v>0</v>
      </c>
      <c r="AI1172" s="93">
        <v>0</v>
      </c>
      <c r="AJ1172" s="93">
        <v>0</v>
      </c>
      <c r="AK1172" s="93">
        <v>0</v>
      </c>
      <c r="AL1172" s="93">
        <v>0</v>
      </c>
      <c r="AM1172" s="49" t="s">
        <v>5559</v>
      </c>
      <c r="AN1172" s="49"/>
      <c r="AO1172" s="48" t="str" cm="1">
        <f t="array" ref="AO1172">IFERROR(_xlfn.IFS(
AQ1172="MPR ISSUE","PDH",
AQ1172="BSS Hardware Issue","BSS",
AQ1172="Sites strategiques, MLL, Pylone, etc.","ENVTECH",
AQ1172="AKTIVCO DEFAUT GE &amp; POWER Cabinet","AKTIVCO",
AQ1172="AKTIVCO Coupure ENEO &amp; Baisse de tension","AKTIVCO GRID ONLY",
AQ1172="Coupure ENEO &amp; Baisse de tension","IHS GRID ONLY",
AQ1172="Defaut GE &amp; POWER Cabinet","IHS",
AQ1172="Sharing","Partners",
AQ1172="Sites strategiques &amp; DataCenter","SST &amp; DC",
AQ1172="Exclu","Exclu",
AQ1172="SAT","SAT",
AQ1172="SPARE-ISSUE","SPARE-ISSUE",
AQ1172="Fiber CAmtel","TRANS_FO_CAMTEL",
AQ1172="Fiber AOF","Fiber AOF",
AQ1172="Projet OCM (HUAWEI)","TRAVAUX-HUAWEI",
AQ1172="Projet OCM (NOKIA)","TRAVAUX-NOKIA",
AQ1172="ACCESS-ISSUE","ACCESS-ISSUE",
AQ1172="Projet OCM (ZTE, NOKIA, autres projets)","TRAVAUX OCM",
AQ1172="No root CAuse","No root cause",
AQ1172="ODU HS","PDH",
AQ1172="IP &amp; VLAN","PDH",
AQ1172="Warehouse HUAWEI","SPARE-ISSUE",
AQ1172="SPARE-HS","SPARE-ISSUE",
AQ1172="Power Telco","BSS",AQ1172="no impacts","no impacts"
),"")</f>
        <v>No root cause</v>
      </c>
      <c r="AP1172" s="48" t="str" cm="1">
        <f t="array" ref="AP1172">IFERROR(_xlfn.IFS(
AQ1172="MPR ISSUE","TX ISSUE",
AQ1172="BSS Hardware Issue","RAN ISSUE",
AQ1172="Sites strategiques, MLL, Pylone, etc.","ENVTECH",
AQ1172="AKTIVCO DEFAUT GE &amp; POWER Cabinet","POWER ISSUE",
AQ1172="AKTIVCO Coupure ENEO &amp; Baisse de tension","POWER ISSUE",
AQ1172="Coupure ENEO &amp; Baisse de tension","POWER ISSUE",
AQ1172="Defaut GE &amp; POWER Cabinet","POWER ISSUE",
AQ1172="Sharing","POWER ISSUE",
AQ1172="Sites strategiques &amp; DataCenter","POWER ISSUE",
AQ1172="Exclu","Exclu",
AQ1172="SAT","TX ISSUE",
AQ1172="SPARE-ISSUE","SPARE-ISSUE",
AQ1172="Fiber CAmtel","TX ISSUE",
AQ1172="Fiber AOF","TX ISSUE",
AQ1172="Projet OCM (HUAWEI)","TRAVAUX-HUAWEI",
AQ1172="Projet OCM (NOKIA)","TRAVAUX -NOKIA",
AQ1172="ACCESS-ISSUE","ACCESS-ISSUE",
AQ1172="Projet OCM (ZTE, NOKIA, autres projets)","TRAVAUX OCM",
AQ1172="No root CAuse","No root cause",
AQ1172="ODU HS","TX ISSUE",
AQ1172="IP &amp; VLAN","TX ISSUE",
AQ1172="Warehouse HUAWEI","SPARE-ISSUE",
AQ1172="SPARE-HS","SPARE-ISSUE",
AQ1172="Power Telco","RAN ISSUE",AQ1172="no impacts","no impacts"
),"")</f>
        <v>No root cause</v>
      </c>
      <c r="AQ1172" s="67" t="s">
        <v>5344</v>
      </c>
      <c r="AR1172" s="48" t="str" cm="1">
        <f t="array" ref="AR1172">IFERROR(_xlfn.IFS(
AQ1172="MPR ISSUE","ACTIVE",
AQ1172="BSS Hardware Issue","ACTIVE",
AQ1172="Sites strategiques, MLL, Pylone, etc.","PASSIVE",
AQ1172="AKTIVCO DEFAUT GE &amp; POWER Cabinet","PASSIVE",
AQ1172="AKTIVCO Coupure ENEO &amp; Baisse de tension","PASSIVE",
AQ1172="Coupure ENEO &amp; Baisse de tension","PASSIVE",
AQ1172="Defaut GE &amp; POWER Cabinet","PASSIVE",
AQ1172="Sharing","PASSIVE",
AQ1172="Sites strategiques &amp; DataCenter","PASSIVE",
AQ1172="Exclu","Exclu",
AQ1172="SAT","ACTIVE",
AQ1172="SPARE-ISSUE","SPARE-ISSUE",
AQ1172="Fiber CAmtel","ACTIVE",
AQ1172="Fiber AOF","ACTIVE",
AQ1172="Projet OCM (HUAWEI)","PLANNED WORKS",
AQ1172="Projet OCM (NOKIA)","PLANNED WORKS",
AQ1172="ACCESS-ISSUE","ACCESS-ISSUE",
AQ1172="Projet OCM (ZTE, NOKIA, autres projets)","PLANNED WORKS",
AQ1172="No root CAuse","No root cause",
AQ1172="ODU HS","ACTIVE",
AQ1172="IP &amp; VLAN","ACTIVE",
AQ1172="Warehouse HUAWEI","SPARE-ISSUE",
AQ1172="SPARE-HS","SPARE-ISSUE",
AQ1172="Power Telco","ACTIVE", AQ1172="no impacts","no impacts"
),"")</f>
        <v>No root cause</v>
      </c>
      <c r="AS1172" s="92" t="s">
        <v>5537</v>
      </c>
      <c r="AT1172" s="98" t="s">
        <v>2544</v>
      </c>
      <c r="AV1172" s="17" t="s">
        <v>5537</v>
      </c>
      <c r="AW1172" s="7" t="s">
        <v>5537</v>
      </c>
      <c r="AX1172" s="6" t="s">
        <v>5537</v>
      </c>
      <c r="AY1172" s="7"/>
      <c r="AZ1172" s="3" t="s">
        <v>5537</v>
      </c>
      <c r="BA1172" s="18" t="s">
        <v>5537</v>
      </c>
      <c r="BB1172" s="18" t="s">
        <v>5537</v>
      </c>
      <c r="BC1172" s="18" t="s">
        <v>5537</v>
      </c>
      <c r="BD1172" s="18" t="s">
        <v>5537</v>
      </c>
      <c r="BE1172" s="18" t="s">
        <v>5537</v>
      </c>
      <c r="BF1172" s="18" t="s">
        <v>5537</v>
      </c>
      <c r="BG1172" s="18" t="s">
        <v>5537</v>
      </c>
      <c r="BH1172" s="18" t="s">
        <v>5537</v>
      </c>
      <c r="BI1172" s="18" t="s">
        <v>5537</v>
      </c>
      <c r="BJ1172" s="18" t="s">
        <v>5537</v>
      </c>
      <c r="BK1172" s="18" t="s">
        <v>5537</v>
      </c>
      <c r="BL1172" s="9" t="s">
        <v>5537</v>
      </c>
      <c r="BM1172" s="14" t="s">
        <v>5537</v>
      </c>
      <c r="BN1172" s="14" t="s">
        <v>5537</v>
      </c>
      <c r="BO1172" s="14" t="str">
        <f>_xlfn.XLOOKUP(B1172,'[4]cell downs 18042026 17h'!$B:$B,'[4]cell downs 18042026 17h'!$B:$B,"")</f>
        <v/>
      </c>
      <c r="BP1172" s="14" t="str">
        <f>_xlfn.XLOOKUP(B1172,'[5]Cells Huawei 19042026 15h'!$B:$B,'[5]Cells Huawei 19042026 15h'!$B:$B,"")</f>
        <v/>
      </c>
      <c r="BQ1172" s="9" t="str">
        <f>_xlfn.XLOOKUP(B1172,'[6]cells down 19042026 9H40'!$B:$B,'[6]cells down 19042026 9H40'!$B:$B,"")</f>
        <v/>
      </c>
      <c r="BR1172" s="9" t="s">
        <v>5537</v>
      </c>
      <c r="BS1172" s="9" t="s">
        <v>5537</v>
      </c>
      <c r="BT1172" s="108"/>
    </row>
    <row r="1173" spans="1:72" s="9" customFormat="1" x14ac:dyDescent="0.35">
      <c r="A1173" s="1" t="s">
        <v>1765</v>
      </c>
      <c r="B1173" s="8" t="s">
        <v>1766</v>
      </c>
      <c r="C1173" s="3" t="str">
        <f>_xlfn.XLOOKUP(B1173,'[1]daily break down'!$D:$D,'[1]daily break down'!$E:$E,"")</f>
        <v>Garoua</v>
      </c>
      <c r="D1173" s="1" t="s">
        <v>21</v>
      </c>
      <c r="E1173" s="1" t="s">
        <v>22</v>
      </c>
      <c r="F1173" s="3" t="s">
        <v>23</v>
      </c>
      <c r="G1173" s="1" t="s">
        <v>24</v>
      </c>
      <c r="H1173" s="32" t="str">
        <f>_xlfn.XLOOKUP(B1173,[2]CALCULATION!$B:$B,[2]CALCULATION!$H:$H,"")</f>
        <v>Huawei</v>
      </c>
      <c r="I1173" s="28">
        <v>0</v>
      </c>
      <c r="J1173" s="28">
        <v>0</v>
      </c>
      <c r="K1173" s="28">
        <v>5.0805717498066683</v>
      </c>
      <c r="L1173" s="28">
        <v>0</v>
      </c>
      <c r="M1173" s="28">
        <v>0</v>
      </c>
      <c r="N1173" s="28">
        <v>0</v>
      </c>
      <c r="O1173" s="28">
        <v>2.0636077367142933</v>
      </c>
      <c r="P1173" s="28">
        <v>0.73792636538225576</v>
      </c>
      <c r="Q1173" s="28">
        <v>0.85158931949901973</v>
      </c>
      <c r="R1173" s="28">
        <v>1.0968573165198483</v>
      </c>
      <c r="S1173" s="93">
        <v>4.594316174561186E-2</v>
      </c>
      <c r="T1173" s="93">
        <f>_xlfn.XLOOKUP(B1173,'[3]Nur des jours'!$B:$B,'[3]Nur des jours'!$U:$U,"")</f>
        <v>0</v>
      </c>
      <c r="U1173" s="93">
        <v>0</v>
      </c>
      <c r="V1173" s="93">
        <v>0</v>
      </c>
      <c r="W1173" s="93">
        <v>0</v>
      </c>
      <c r="X1173" s="93">
        <v>0</v>
      </c>
      <c r="Y1173" s="93">
        <v>1.9921782480531229</v>
      </c>
      <c r="Z1173" s="93">
        <v>5.2864955640593223</v>
      </c>
      <c r="AA1173" s="93">
        <v>0</v>
      </c>
      <c r="AB1173" s="93">
        <v>2.1255846338672444</v>
      </c>
      <c r="AC1173" s="93">
        <f>_xlfn.XLOOKUP(B1173,'[3]Nur des jours'!$B:$B,'[3]Nur des jours'!$N:$N,"")</f>
        <v>0</v>
      </c>
      <c r="AD1173" s="93">
        <v>0</v>
      </c>
      <c r="AE1173" s="93">
        <v>0</v>
      </c>
      <c r="AF1173" s="93">
        <v>0</v>
      </c>
      <c r="AG1173" s="93"/>
      <c r="AH1173" s="93">
        <v>0</v>
      </c>
      <c r="AI1173" s="93">
        <v>0</v>
      </c>
      <c r="AJ1173" s="93">
        <v>0</v>
      </c>
      <c r="AK1173" s="93">
        <v>0</v>
      </c>
      <c r="AL1173" s="93">
        <v>0</v>
      </c>
      <c r="AM1173" s="49" t="s">
        <v>5559</v>
      </c>
      <c r="AN1173" s="49"/>
      <c r="AO1173" s="48" t="str" cm="1">
        <f t="array" ref="AO1173">IFERROR(_xlfn.IFS(
AQ1173="MPR ISSUE","PDH",
AQ1173="BSS Hardware Issue","BSS",
AQ1173="Sites strategiques, MLL, Pylone, etc.","ENVTECH",
AQ1173="AKTIVCO DEFAUT GE &amp; POWER Cabinet","AKTIVCO",
AQ1173="AKTIVCO Coupure ENEO &amp; Baisse de tension","AKTIVCO GRID ONLY",
AQ1173="Coupure ENEO &amp; Baisse de tension","IHS GRID ONLY",
AQ1173="Defaut GE &amp; POWER Cabinet","IHS",
AQ1173="Sharing","Partners",
AQ1173="Sites strategiques &amp; DataCenter","SST &amp; DC",
AQ1173="Exclu","Exclu",
AQ1173="SAT","SAT",
AQ1173="SPARE-ISSUE","SPARE-ISSUE",
AQ1173="Fiber CAmtel","TRANS_FO_CAMTEL",
AQ1173="Fiber AOF","Fiber AOF",
AQ1173="Projet OCM (HUAWEI)","TRAVAUX-HUAWEI",
AQ1173="Projet OCM (NOKIA)","TRAVAUX-NOKIA",
AQ1173="ACCESS-ISSUE","ACCESS-ISSUE",
AQ1173="Projet OCM (ZTE, NOKIA, autres projets)","TRAVAUX OCM",
AQ1173="No root CAuse","No root cause",
AQ1173="ODU HS","PDH",
AQ1173="IP &amp; VLAN","PDH",
AQ1173="Warehouse HUAWEI","SPARE-ISSUE",
AQ1173="SPARE-HS","SPARE-ISSUE",
AQ1173="Power Telco","BSS",AQ1173="no impacts","no impacts"
),"")</f>
        <v>No root cause</v>
      </c>
      <c r="AP1173" s="48" t="str" cm="1">
        <f t="array" ref="AP1173">IFERROR(_xlfn.IFS(
AQ1173="MPR ISSUE","TX ISSUE",
AQ1173="BSS Hardware Issue","RAN ISSUE",
AQ1173="Sites strategiques, MLL, Pylone, etc.","ENVTECH",
AQ1173="AKTIVCO DEFAUT GE &amp; POWER Cabinet","POWER ISSUE",
AQ1173="AKTIVCO Coupure ENEO &amp; Baisse de tension","POWER ISSUE",
AQ1173="Coupure ENEO &amp; Baisse de tension","POWER ISSUE",
AQ1173="Defaut GE &amp; POWER Cabinet","POWER ISSUE",
AQ1173="Sharing","POWER ISSUE",
AQ1173="Sites strategiques &amp; DataCenter","POWER ISSUE",
AQ1173="Exclu","Exclu",
AQ1173="SAT","TX ISSUE",
AQ1173="SPARE-ISSUE","SPARE-ISSUE",
AQ1173="Fiber CAmtel","TX ISSUE",
AQ1173="Fiber AOF","TX ISSUE",
AQ1173="Projet OCM (HUAWEI)","TRAVAUX-HUAWEI",
AQ1173="Projet OCM (NOKIA)","TRAVAUX -NOKIA",
AQ1173="ACCESS-ISSUE","ACCESS-ISSUE",
AQ1173="Projet OCM (ZTE, NOKIA, autres projets)","TRAVAUX OCM",
AQ1173="No root CAuse","No root cause",
AQ1173="ODU HS","TX ISSUE",
AQ1173="IP &amp; VLAN","TX ISSUE",
AQ1173="Warehouse HUAWEI","SPARE-ISSUE",
AQ1173="SPARE-HS","SPARE-ISSUE",
AQ1173="Power Telco","RAN ISSUE",AQ1173="no impacts","no impacts"
),"")</f>
        <v>No root cause</v>
      </c>
      <c r="AQ1173" s="67" t="s">
        <v>5344</v>
      </c>
      <c r="AR1173" s="48" t="str" cm="1">
        <f t="array" ref="AR1173">IFERROR(_xlfn.IFS(
AQ1173="MPR ISSUE","ACTIVE",
AQ1173="BSS Hardware Issue","ACTIVE",
AQ1173="Sites strategiques, MLL, Pylone, etc.","PASSIVE",
AQ1173="AKTIVCO DEFAUT GE &amp; POWER Cabinet","PASSIVE",
AQ1173="AKTIVCO Coupure ENEO &amp; Baisse de tension","PASSIVE",
AQ1173="Coupure ENEO &amp; Baisse de tension","PASSIVE",
AQ1173="Defaut GE &amp; POWER Cabinet","PASSIVE",
AQ1173="Sharing","PASSIVE",
AQ1173="Sites strategiques &amp; DataCenter","PASSIVE",
AQ1173="Exclu","Exclu",
AQ1173="SAT","ACTIVE",
AQ1173="SPARE-ISSUE","SPARE-ISSUE",
AQ1173="Fiber CAmtel","ACTIVE",
AQ1173="Fiber AOF","ACTIVE",
AQ1173="Projet OCM (HUAWEI)","PLANNED WORKS",
AQ1173="Projet OCM (NOKIA)","PLANNED WORKS",
AQ1173="ACCESS-ISSUE","ACCESS-ISSUE",
AQ1173="Projet OCM (ZTE, NOKIA, autres projets)","PLANNED WORKS",
AQ1173="No root CAuse","No root cause",
AQ1173="ODU HS","ACTIVE",
AQ1173="IP &amp; VLAN","ACTIVE",
AQ1173="Warehouse HUAWEI","SPARE-ISSUE",
AQ1173="SPARE-HS","SPARE-ISSUE",
AQ1173="Power Telco","ACTIVE", AQ1173="no impacts","no impacts"
),"")</f>
        <v>No root cause</v>
      </c>
      <c r="AS1173" s="92" t="s">
        <v>5884</v>
      </c>
      <c r="AT1173" s="98" t="s">
        <v>1766</v>
      </c>
      <c r="AV1173" s="17" t="s">
        <v>5537</v>
      </c>
      <c r="AW1173" s="7" t="s">
        <v>5537</v>
      </c>
      <c r="AX1173" s="6" t="s">
        <v>5537</v>
      </c>
      <c r="AY1173" s="7"/>
      <c r="AZ1173" s="3" t="s">
        <v>5537</v>
      </c>
      <c r="BA1173" s="18" t="s">
        <v>5537</v>
      </c>
      <c r="BB1173" s="18" t="s">
        <v>5537</v>
      </c>
      <c r="BC1173" s="18" t="s">
        <v>5537</v>
      </c>
      <c r="BD1173" s="18" t="s">
        <v>5537</v>
      </c>
      <c r="BE1173" s="18" t="s">
        <v>5537</v>
      </c>
      <c r="BF1173" s="18" t="s">
        <v>5537</v>
      </c>
      <c r="BG1173" s="18" t="s">
        <v>5537</v>
      </c>
      <c r="BH1173" s="18" t="s">
        <v>5537</v>
      </c>
      <c r="BI1173" s="18" t="s">
        <v>5537</v>
      </c>
      <c r="BJ1173" s="18" t="s">
        <v>5537</v>
      </c>
      <c r="BK1173" s="18" t="s">
        <v>5537</v>
      </c>
      <c r="BL1173" s="9" t="s">
        <v>5884</v>
      </c>
      <c r="BM1173" s="14" t="s">
        <v>5537</v>
      </c>
      <c r="BN1173" s="14" t="s">
        <v>5537</v>
      </c>
      <c r="BO1173" s="14" t="str">
        <f>_xlfn.XLOOKUP(B1173,'[4]cell downs 18042026 17h'!$B:$B,'[4]cell downs 18042026 17h'!$B:$B,"")</f>
        <v/>
      </c>
      <c r="BP1173" s="14" t="str">
        <f>_xlfn.XLOOKUP(B1173,'[5]Cells Huawei 19042026 15h'!$B:$B,'[5]Cells Huawei 19042026 15h'!$B:$B,"")</f>
        <v/>
      </c>
      <c r="BQ1173" s="9" t="str">
        <f>_xlfn.XLOOKUP(B1173,'[6]cells down 19042026 9H40'!$B:$B,'[6]cells down 19042026 9H40'!$B:$B,"")</f>
        <v/>
      </c>
      <c r="BR1173" s="9" t="s">
        <v>5537</v>
      </c>
      <c r="BS1173" s="9" t="s">
        <v>5537</v>
      </c>
      <c r="BT1173" s="108"/>
    </row>
    <row r="1174" spans="1:72" s="9" customFormat="1" x14ac:dyDescent="0.35">
      <c r="A1174" s="1" t="s">
        <v>1974</v>
      </c>
      <c r="B1174" s="8" t="s">
        <v>1975</v>
      </c>
      <c r="C1174" s="3" t="str">
        <f>_xlfn.XLOOKUP(B1174,'[1]daily break down'!$D:$D,'[1]daily break down'!$E:$E,"")</f>
        <v>Douala</v>
      </c>
      <c r="D1174" s="1" t="s">
        <v>11</v>
      </c>
      <c r="E1174" s="1" t="s">
        <v>302</v>
      </c>
      <c r="F1174" s="3" t="s">
        <v>31</v>
      </c>
      <c r="G1174" s="1" t="s">
        <v>32</v>
      </c>
      <c r="H1174" s="34" t="str">
        <f>_xlfn.XLOOKUP(B1174,[2]CALCULATION!$B:$B,[2]CALCULATION!$H:$H,"")</f>
        <v>ZTE</v>
      </c>
      <c r="I1174" s="28">
        <v>0</v>
      </c>
      <c r="J1174" s="28">
        <v>0</v>
      </c>
      <c r="K1174" s="28">
        <v>0</v>
      </c>
      <c r="L1174" s="28">
        <v>0</v>
      </c>
      <c r="M1174" s="28">
        <v>0</v>
      </c>
      <c r="N1174" s="28">
        <v>0</v>
      </c>
      <c r="O1174" s="28">
        <v>0</v>
      </c>
      <c r="P1174" s="28">
        <v>3.051778085967932</v>
      </c>
      <c r="Q1174" s="28">
        <v>16.237893548838148</v>
      </c>
      <c r="R1174" s="28">
        <v>0.38777027277682186</v>
      </c>
      <c r="S1174" s="93">
        <v>0.33228534413140237</v>
      </c>
      <c r="T1174" s="93">
        <f>_xlfn.XLOOKUP(B1174,'[3]Nur des jours'!$B:$B,'[3]Nur des jours'!$U:$U,"")</f>
        <v>0.81458153199042371</v>
      </c>
      <c r="U1174" s="93">
        <v>0</v>
      </c>
      <c r="V1174" s="93">
        <v>0</v>
      </c>
      <c r="W1174" s="93">
        <v>0.8145815319904236</v>
      </c>
      <c r="X1174" s="93">
        <v>0.97641703264247359</v>
      </c>
      <c r="Y1174" s="93">
        <v>0.65786469881546528</v>
      </c>
      <c r="Z1174" s="93">
        <v>0</v>
      </c>
      <c r="AA1174" s="93">
        <v>0.36167755319847145</v>
      </c>
      <c r="AB1174" s="93">
        <v>2.1174518381545115</v>
      </c>
      <c r="AC1174" s="93">
        <f>_xlfn.XLOOKUP(B1174,'[3]Nur des jours'!$B:$B,'[3]Nur des jours'!$N:$N,"")</f>
        <v>0</v>
      </c>
      <c r="AD1174" s="93">
        <v>0</v>
      </c>
      <c r="AE1174" s="93">
        <v>0</v>
      </c>
      <c r="AF1174" s="93">
        <v>0</v>
      </c>
      <c r="AG1174" s="93"/>
      <c r="AH1174" s="93">
        <v>0</v>
      </c>
      <c r="AI1174" s="93">
        <v>0</v>
      </c>
      <c r="AJ1174" s="93">
        <v>0</v>
      </c>
      <c r="AK1174" s="93">
        <v>0</v>
      </c>
      <c r="AL1174" s="93">
        <v>0</v>
      </c>
      <c r="AM1174" s="49" t="s">
        <v>5559</v>
      </c>
      <c r="AN1174" s="49"/>
      <c r="AO1174" s="48" t="str" cm="1">
        <f t="array" ref="AO1174">IFERROR(_xlfn.IFS(
AQ1174="MPR ISSUE","PDH",
AQ1174="BSS Hardware Issue","BSS",
AQ1174="Sites strategiques, MLL, Pylone, etc.","ENVTECH",
AQ1174="AKTIVCO DEFAUT GE &amp; POWER Cabinet","AKTIVCO",
AQ1174="AKTIVCO Coupure ENEO &amp; Baisse de tension","AKTIVCO GRID ONLY",
AQ1174="Coupure ENEO &amp; Baisse de tension","IHS GRID ONLY",
AQ1174="Defaut GE &amp; POWER Cabinet","IHS",
AQ1174="Sharing","Partners",
AQ1174="Sites strategiques &amp; DataCenter","SST &amp; DC",
AQ1174="Exclu","Exclu",
AQ1174="SAT","SAT",
AQ1174="SPARE-ISSUE","SPARE-ISSUE",
AQ1174="Fiber CAmtel","TRANS_FO_CAMTEL",
AQ1174="Fiber AOF","Fiber AOF",
AQ1174="Projet OCM (HUAWEI)","TRAVAUX-HUAWEI",
AQ1174="Projet OCM (NOKIA)","TRAVAUX-NOKIA",
AQ1174="ACCESS-ISSUE","ACCESS-ISSUE",
AQ1174="Projet OCM (ZTE, NOKIA, autres projets)","TRAVAUX OCM",
AQ1174="No root CAuse","No root cause",
AQ1174="ODU HS","PDH",
AQ1174="IP &amp; VLAN","PDH",
AQ1174="Warehouse HUAWEI","SPARE-ISSUE",
AQ1174="SPARE-HS","SPARE-ISSUE",
AQ1174="Power Telco","BSS",AQ1174="no impacts","no impacts"
),"")</f>
        <v>No root cause</v>
      </c>
      <c r="AP1174" s="48" t="str" cm="1">
        <f t="array" ref="AP1174">IFERROR(_xlfn.IFS(
AQ1174="MPR ISSUE","TX ISSUE",
AQ1174="BSS Hardware Issue","RAN ISSUE",
AQ1174="Sites strategiques, MLL, Pylone, etc.","ENVTECH",
AQ1174="AKTIVCO DEFAUT GE &amp; POWER Cabinet","POWER ISSUE",
AQ1174="AKTIVCO Coupure ENEO &amp; Baisse de tension","POWER ISSUE",
AQ1174="Coupure ENEO &amp; Baisse de tension","POWER ISSUE",
AQ1174="Defaut GE &amp; POWER Cabinet","POWER ISSUE",
AQ1174="Sharing","POWER ISSUE",
AQ1174="Sites strategiques &amp; DataCenter","POWER ISSUE",
AQ1174="Exclu","Exclu",
AQ1174="SAT","TX ISSUE",
AQ1174="SPARE-ISSUE","SPARE-ISSUE",
AQ1174="Fiber CAmtel","TX ISSUE",
AQ1174="Fiber AOF","TX ISSUE",
AQ1174="Projet OCM (HUAWEI)","TRAVAUX-HUAWEI",
AQ1174="Projet OCM (NOKIA)","TRAVAUX -NOKIA",
AQ1174="ACCESS-ISSUE","ACCESS-ISSUE",
AQ1174="Projet OCM (ZTE, NOKIA, autres projets)","TRAVAUX OCM",
AQ1174="No root CAuse","No root cause",
AQ1174="ODU HS","TX ISSUE",
AQ1174="IP &amp; VLAN","TX ISSUE",
AQ1174="Warehouse HUAWEI","SPARE-ISSUE",
AQ1174="SPARE-HS","SPARE-ISSUE",
AQ1174="Power Telco","RAN ISSUE",AQ1174="no impacts","no impacts"
),"")</f>
        <v>No root cause</v>
      </c>
      <c r="AQ1174" s="127" t="s">
        <v>5344</v>
      </c>
      <c r="AR1174" s="48" t="str" cm="1">
        <f t="array" ref="AR1174">IFERROR(_xlfn.IFS(
AQ1174="MPR ISSUE","ACTIVE",
AQ1174="BSS Hardware Issue","ACTIVE",
AQ1174="Sites strategiques, MLL, Pylone, etc.","PASSIVE",
AQ1174="AKTIVCO DEFAUT GE &amp; POWER Cabinet","PASSIVE",
AQ1174="AKTIVCO Coupure ENEO &amp; Baisse de tension","PASSIVE",
AQ1174="Coupure ENEO &amp; Baisse de tension","PASSIVE",
AQ1174="Defaut GE &amp; POWER Cabinet","PASSIVE",
AQ1174="Sharing","PASSIVE",
AQ1174="Sites strategiques &amp; DataCenter","PASSIVE",
AQ1174="Exclu","Exclu",
AQ1174="SAT","ACTIVE",
AQ1174="SPARE-ISSUE","SPARE-ISSUE",
AQ1174="Fiber CAmtel","ACTIVE",
AQ1174="Fiber AOF","ACTIVE",
AQ1174="Projet OCM (HUAWEI)","PLANNED WORKS",
AQ1174="Projet OCM (NOKIA)","PLANNED WORKS",
AQ1174="ACCESS-ISSUE","ACCESS-ISSUE",
AQ1174="Projet OCM (ZTE, NOKIA, autres projets)","PLANNED WORKS",
AQ1174="No root CAuse","No root cause",
AQ1174="ODU HS","ACTIVE",
AQ1174="IP &amp; VLAN","ACTIVE",
AQ1174="Warehouse HUAWEI","SPARE-ISSUE",
AQ1174="SPARE-HS","SPARE-ISSUE",
AQ1174="Power Telco","ACTIVE", AQ1174="no impacts","no impacts"
),"")</f>
        <v>No root cause</v>
      </c>
      <c r="AS1174" s="92" t="s">
        <v>5537</v>
      </c>
      <c r="AT1174" s="98" t="s">
        <v>1975</v>
      </c>
      <c r="AV1174" s="17" t="s">
        <v>5537</v>
      </c>
      <c r="AW1174" s="7" t="s">
        <v>5537</v>
      </c>
      <c r="AX1174" s="6" t="s">
        <v>5537</v>
      </c>
      <c r="AY1174" s="7"/>
      <c r="AZ1174" s="3" t="s">
        <v>5537</v>
      </c>
      <c r="BA1174" s="18" t="s">
        <v>5537</v>
      </c>
      <c r="BB1174" s="18" t="s">
        <v>5537</v>
      </c>
      <c r="BC1174" s="18" t="s">
        <v>5537</v>
      </c>
      <c r="BD1174" s="18" t="s">
        <v>5537</v>
      </c>
      <c r="BE1174" s="18" t="s">
        <v>5537</v>
      </c>
      <c r="BF1174" s="18" t="s">
        <v>5537</v>
      </c>
      <c r="BG1174" s="18" t="s">
        <v>5537</v>
      </c>
      <c r="BH1174" s="18" t="s">
        <v>5537</v>
      </c>
      <c r="BI1174" s="18" t="s">
        <v>5537</v>
      </c>
      <c r="BJ1174" s="18" t="s">
        <v>5537</v>
      </c>
      <c r="BK1174" s="18" t="s">
        <v>5537</v>
      </c>
      <c r="BL1174" s="9" t="s">
        <v>5537</v>
      </c>
      <c r="BM1174" s="14" t="s">
        <v>5537</v>
      </c>
      <c r="BN1174" s="14" t="s">
        <v>5537</v>
      </c>
      <c r="BO1174" s="14" t="str">
        <f>_xlfn.XLOOKUP(B1174,'[4]cell downs 18042026 17h'!$B:$B,'[4]cell downs 18042026 17h'!$B:$B,"")</f>
        <v/>
      </c>
      <c r="BP1174" s="14" t="str">
        <f>_xlfn.XLOOKUP(B1174,'[5]Cells Huawei 19042026 15h'!$B:$B,'[5]Cells Huawei 19042026 15h'!$B:$B,"")</f>
        <v/>
      </c>
      <c r="BQ1174" s="9" t="str">
        <f>_xlfn.XLOOKUP(B1174,'[6]cells down 19042026 9H40'!$B:$B,'[6]cells down 19042026 9H40'!$B:$B,"")</f>
        <v/>
      </c>
      <c r="BR1174" s="9" t="s">
        <v>1975</v>
      </c>
      <c r="BS1174" s="9" t="s">
        <v>12</v>
      </c>
      <c r="BT1174" s="108"/>
    </row>
    <row r="1175" spans="1:72" s="9" customFormat="1" x14ac:dyDescent="0.35">
      <c r="A1175" s="1" t="s">
        <v>4703</v>
      </c>
      <c r="B1175" s="8" t="s">
        <v>4704</v>
      </c>
      <c r="C1175" s="3" t="str">
        <f>_xlfn.XLOOKUP(B1175,'[1]daily break down'!$D:$D,'[1]daily break down'!$E:$E,"")</f>
        <v>CENTRE</v>
      </c>
      <c r="D1175" s="1" t="s">
        <v>11</v>
      </c>
      <c r="E1175" s="1" t="s">
        <v>12</v>
      </c>
      <c r="F1175" s="3" t="s">
        <v>37</v>
      </c>
      <c r="G1175" s="1" t="s">
        <v>1515</v>
      </c>
      <c r="H1175" s="34" t="str">
        <f>_xlfn.XLOOKUP(B1175,[2]CALCULATION!$B:$B,[2]CALCULATION!$H:$H,"")</f>
        <v>ZTE</v>
      </c>
      <c r="I1175" s="28">
        <v>0</v>
      </c>
      <c r="J1175" s="28">
        <v>8.4609611537726184E-2</v>
      </c>
      <c r="K1175" s="28">
        <v>0</v>
      </c>
      <c r="L1175" s="28">
        <v>0</v>
      </c>
      <c r="M1175" s="28">
        <v>0</v>
      </c>
      <c r="N1175" s="28">
        <v>0</v>
      </c>
      <c r="O1175" s="28">
        <v>0</v>
      </c>
      <c r="P1175" s="28">
        <v>0.41680578027754239</v>
      </c>
      <c r="Q1175" s="28">
        <v>0.10340778408426146</v>
      </c>
      <c r="R1175" s="28">
        <v>0</v>
      </c>
      <c r="S1175" s="93">
        <v>0</v>
      </c>
      <c r="T1175" s="93">
        <f>_xlfn.XLOOKUP(B1175,'[3]Nur des jours'!$B:$B,'[3]Nur des jours'!$U:$U,"")</f>
        <v>0</v>
      </c>
      <c r="U1175" s="93">
        <v>0.24701583469593336</v>
      </c>
      <c r="V1175" s="93">
        <v>0</v>
      </c>
      <c r="W1175" s="93">
        <v>0</v>
      </c>
      <c r="X1175" s="93">
        <v>0</v>
      </c>
      <c r="Y1175" s="93">
        <v>0</v>
      </c>
      <c r="Z1175" s="93">
        <v>0</v>
      </c>
      <c r="AA1175" s="93">
        <v>0</v>
      </c>
      <c r="AB1175" s="93">
        <v>1.5250953819988413</v>
      </c>
      <c r="AC1175" s="93">
        <f>_xlfn.XLOOKUP(B1175,'[3]Nur des jours'!$B:$B,'[3]Nur des jours'!$N:$N,"")</f>
        <v>0</v>
      </c>
      <c r="AD1175" s="93">
        <v>0</v>
      </c>
      <c r="AE1175" s="93">
        <v>0</v>
      </c>
      <c r="AF1175" s="93">
        <v>0</v>
      </c>
      <c r="AG1175" s="93"/>
      <c r="AH1175" s="93">
        <v>0</v>
      </c>
      <c r="AI1175" s="93">
        <v>0</v>
      </c>
      <c r="AJ1175" s="93">
        <v>0</v>
      </c>
      <c r="AK1175" s="93">
        <v>0</v>
      </c>
      <c r="AL1175" s="93">
        <v>0</v>
      </c>
      <c r="AM1175" s="49" t="s">
        <v>5559</v>
      </c>
      <c r="AN1175" s="49"/>
      <c r="AO1175" s="48" t="str" cm="1">
        <f t="array" ref="AO1175">IFERROR(_xlfn.IFS(
AQ1175="MPR ISSUE","PDH",
AQ1175="BSS Hardware Issue","BSS",
AQ1175="Sites strategiques, MLL, Pylone, etc.","ENVTECH",
AQ1175="AKTIVCO DEFAUT GE &amp; POWER Cabinet","AKTIVCO",
AQ1175="AKTIVCO Coupure ENEO &amp; Baisse de tension","AKTIVCO GRID ONLY",
AQ1175="Coupure ENEO &amp; Baisse de tension","IHS GRID ONLY",
AQ1175="Defaut GE &amp; POWER Cabinet","IHS",
AQ1175="Sharing","Partners",
AQ1175="Sites strategiques &amp; DataCenter","SST &amp; DC",
AQ1175="Exclu","Exclu",
AQ1175="SAT","SAT",
AQ1175="SPARE-ISSUE","SPARE-ISSUE",
AQ1175="Fiber CAmtel","TRANS_FO_CAMTEL",
AQ1175="Fiber AOF","Fiber AOF",
AQ1175="Projet OCM (HUAWEI)","TRAVAUX-HUAWEI",
AQ1175="Projet OCM (NOKIA)","TRAVAUX-NOKIA",
AQ1175="ACCESS-ISSUE","ACCESS-ISSUE",
AQ1175="Projet OCM (ZTE, NOKIA, autres projets)","TRAVAUX OCM",
AQ1175="No root CAuse","No root cause",
AQ1175="ODU HS","PDH",
AQ1175="IP &amp; VLAN","PDH",
AQ1175="Warehouse HUAWEI","SPARE-ISSUE",
AQ1175="SPARE-HS","SPARE-ISSUE",
AQ1175="Power Telco","BSS",AQ1175="no impacts","no impacts"
),"")</f>
        <v>No root cause</v>
      </c>
      <c r="AP1175" s="48" t="str" cm="1">
        <f t="array" ref="AP1175">IFERROR(_xlfn.IFS(
AQ1175="MPR ISSUE","TX ISSUE",
AQ1175="BSS Hardware Issue","RAN ISSUE",
AQ1175="Sites strategiques, MLL, Pylone, etc.","ENVTECH",
AQ1175="AKTIVCO DEFAUT GE &amp; POWER Cabinet","POWER ISSUE",
AQ1175="AKTIVCO Coupure ENEO &amp; Baisse de tension","POWER ISSUE",
AQ1175="Coupure ENEO &amp; Baisse de tension","POWER ISSUE",
AQ1175="Defaut GE &amp; POWER Cabinet","POWER ISSUE",
AQ1175="Sharing","POWER ISSUE",
AQ1175="Sites strategiques &amp; DataCenter","POWER ISSUE",
AQ1175="Exclu","Exclu",
AQ1175="SAT","TX ISSUE",
AQ1175="SPARE-ISSUE","SPARE-ISSUE",
AQ1175="Fiber CAmtel","TX ISSUE",
AQ1175="Fiber AOF","TX ISSUE",
AQ1175="Projet OCM (HUAWEI)","TRAVAUX-HUAWEI",
AQ1175="Projet OCM (NOKIA)","TRAVAUX -NOKIA",
AQ1175="ACCESS-ISSUE","ACCESS-ISSUE",
AQ1175="Projet OCM (ZTE, NOKIA, autres projets)","TRAVAUX OCM",
AQ1175="No root CAuse","No root cause",
AQ1175="ODU HS","TX ISSUE",
AQ1175="IP &amp; VLAN","TX ISSUE",
AQ1175="Warehouse HUAWEI","SPARE-ISSUE",
AQ1175="SPARE-HS","SPARE-ISSUE",
AQ1175="Power Telco","RAN ISSUE",AQ1175="no impacts","no impacts"
),"")</f>
        <v>No root cause</v>
      </c>
      <c r="AQ1175" s="127" t="s">
        <v>5344</v>
      </c>
      <c r="AR1175" s="48" t="str" cm="1">
        <f t="array" ref="AR1175">IFERROR(_xlfn.IFS(
AQ1175="MPR ISSUE","ACTIVE",
AQ1175="BSS Hardware Issue","ACTIVE",
AQ1175="Sites strategiques, MLL, Pylone, etc.","PASSIVE",
AQ1175="AKTIVCO DEFAUT GE &amp; POWER Cabinet","PASSIVE",
AQ1175="AKTIVCO Coupure ENEO &amp; Baisse de tension","PASSIVE",
AQ1175="Coupure ENEO &amp; Baisse de tension","PASSIVE",
AQ1175="Defaut GE &amp; POWER Cabinet","PASSIVE",
AQ1175="Sharing","PASSIVE",
AQ1175="Sites strategiques &amp; DataCenter","PASSIVE",
AQ1175="Exclu","Exclu",
AQ1175="SAT","ACTIVE",
AQ1175="SPARE-ISSUE","SPARE-ISSUE",
AQ1175="Fiber CAmtel","ACTIVE",
AQ1175="Fiber AOF","ACTIVE",
AQ1175="Projet OCM (HUAWEI)","PLANNED WORKS",
AQ1175="Projet OCM (NOKIA)","PLANNED WORKS",
AQ1175="ACCESS-ISSUE","ACCESS-ISSUE",
AQ1175="Projet OCM (ZTE, NOKIA, autres projets)","PLANNED WORKS",
AQ1175="No root CAuse","No root cause",
AQ1175="ODU HS","ACTIVE",
AQ1175="IP &amp; VLAN","ACTIVE",
AQ1175="Warehouse HUAWEI","SPARE-ISSUE",
AQ1175="SPARE-HS","SPARE-ISSUE",
AQ1175="Power Telco","ACTIVE", AQ1175="no impacts","no impacts"
),"")</f>
        <v>No root cause</v>
      </c>
      <c r="AS1175" s="92" t="s">
        <v>5537</v>
      </c>
      <c r="AT1175" s="98" t="s">
        <v>4704</v>
      </c>
      <c r="AV1175" s="17" t="s">
        <v>5537</v>
      </c>
      <c r="AW1175" s="7" t="s">
        <v>5537</v>
      </c>
      <c r="AX1175" s="6" t="s">
        <v>5537</v>
      </c>
      <c r="AY1175" s="7"/>
      <c r="AZ1175" s="3" t="s">
        <v>5537</v>
      </c>
      <c r="BA1175" s="18" t="s">
        <v>5537</v>
      </c>
      <c r="BB1175" s="18" t="s">
        <v>5537</v>
      </c>
      <c r="BC1175" s="18" t="s">
        <v>5537</v>
      </c>
      <c r="BD1175" s="18" t="s">
        <v>5537</v>
      </c>
      <c r="BE1175" s="18" t="s">
        <v>5537</v>
      </c>
      <c r="BF1175" s="18" t="s">
        <v>5537</v>
      </c>
      <c r="BG1175" s="18" t="s">
        <v>5537</v>
      </c>
      <c r="BH1175" s="18" t="s">
        <v>5537</v>
      </c>
      <c r="BI1175" s="18" t="s">
        <v>5537</v>
      </c>
      <c r="BJ1175" s="18" t="s">
        <v>5537</v>
      </c>
      <c r="BK1175" s="18" t="s">
        <v>5537</v>
      </c>
      <c r="BL1175" s="9" t="s">
        <v>5537</v>
      </c>
      <c r="BM1175" s="14" t="s">
        <v>5537</v>
      </c>
      <c r="BN1175" s="14" t="s">
        <v>5537</v>
      </c>
      <c r="BO1175" s="14" t="str">
        <f>_xlfn.XLOOKUP(B1175,'[4]cell downs 18042026 17h'!$B:$B,'[4]cell downs 18042026 17h'!$B:$B,"")</f>
        <v/>
      </c>
      <c r="BP1175" s="14" t="str">
        <f>_xlfn.XLOOKUP(B1175,'[5]Cells Huawei 19042026 15h'!$B:$B,'[5]Cells Huawei 19042026 15h'!$B:$B,"")</f>
        <v/>
      </c>
      <c r="BQ1175" s="9" t="str">
        <f>_xlfn.XLOOKUP(B1175,'[6]cells down 19042026 9H40'!$B:$B,'[6]cells down 19042026 9H40'!$B:$B,"")</f>
        <v/>
      </c>
      <c r="BR1175" s="9" t="s">
        <v>4704</v>
      </c>
      <c r="BS1175" s="9" t="s">
        <v>12</v>
      </c>
      <c r="BT1175" s="108"/>
    </row>
    <row r="1176" spans="1:72" s="9" customFormat="1" x14ac:dyDescent="0.35">
      <c r="A1176" s="1" t="s">
        <v>2891</v>
      </c>
      <c r="B1176" s="8" t="s">
        <v>2892</v>
      </c>
      <c r="C1176" s="3" t="str">
        <f>_xlfn.XLOOKUP(B1176,'[1]daily break down'!$D:$D,'[1]daily break down'!$E:$E,"")</f>
        <v>Garoua</v>
      </c>
      <c r="D1176" s="1" t="s">
        <v>11</v>
      </c>
      <c r="E1176" s="1" t="s">
        <v>12</v>
      </c>
      <c r="F1176" s="3" t="s">
        <v>23</v>
      </c>
      <c r="G1176" s="1" t="s">
        <v>24</v>
      </c>
      <c r="H1176" s="32" t="str">
        <f>_xlfn.XLOOKUP(B1176,[2]CALCULATION!$B:$B,[2]CALCULATION!$H:$H,"")</f>
        <v>Huawei</v>
      </c>
      <c r="I1176" s="28">
        <v>0</v>
      </c>
      <c r="J1176" s="28">
        <v>0</v>
      </c>
      <c r="K1176" s="28">
        <v>4.2670424874369699</v>
      </c>
      <c r="L1176" s="28">
        <v>0</v>
      </c>
      <c r="M1176" s="28">
        <v>0</v>
      </c>
      <c r="N1176" s="28">
        <v>0</v>
      </c>
      <c r="O1176" s="28">
        <v>0</v>
      </c>
      <c r="P1176" s="28">
        <v>0</v>
      </c>
      <c r="Q1176" s="28">
        <v>0.41306041383088932</v>
      </c>
      <c r="R1176" s="28">
        <v>3.4209463720597091</v>
      </c>
      <c r="S1176" s="93">
        <v>0</v>
      </c>
      <c r="T1176" s="93">
        <f>_xlfn.XLOOKUP(B1176,'[3]Nur des jours'!$B:$B,'[3]Nur des jours'!$U:$U,"")</f>
        <v>0</v>
      </c>
      <c r="U1176" s="93">
        <v>0</v>
      </c>
      <c r="V1176" s="93">
        <v>1.5573590386750107</v>
      </c>
      <c r="W1176" s="93">
        <v>0</v>
      </c>
      <c r="X1176" s="93">
        <v>0</v>
      </c>
      <c r="Y1176" s="93">
        <v>1.63030450899316</v>
      </c>
      <c r="Z1176" s="93">
        <v>0.37917376502783701</v>
      </c>
      <c r="AA1176" s="93">
        <v>2.3115153253260967</v>
      </c>
      <c r="AB1176" s="93">
        <v>1.4260928622589768</v>
      </c>
      <c r="AC1176" s="93">
        <f>_xlfn.XLOOKUP(B1176,'[3]Nur des jours'!$B:$B,'[3]Nur des jours'!$N:$N,"")</f>
        <v>0</v>
      </c>
      <c r="AD1176" s="93">
        <v>0</v>
      </c>
      <c r="AE1176" s="93">
        <v>0</v>
      </c>
      <c r="AF1176" s="93">
        <v>0</v>
      </c>
      <c r="AG1176" s="93"/>
      <c r="AH1176" s="93">
        <v>0</v>
      </c>
      <c r="AI1176" s="93">
        <v>0</v>
      </c>
      <c r="AJ1176" s="93">
        <v>0</v>
      </c>
      <c r="AK1176" s="93">
        <v>0</v>
      </c>
      <c r="AL1176" s="93">
        <v>0</v>
      </c>
      <c r="AM1176" s="49" t="s">
        <v>5559</v>
      </c>
      <c r="AN1176" s="49"/>
      <c r="AO1176" s="48" t="str" cm="1">
        <f t="array" ref="AO1176">IFERROR(_xlfn.IFS(
AQ1176="MPR ISSUE","PDH",
AQ1176="BSS Hardware Issue","BSS",
AQ1176="Sites strategiques, MLL, Pylone, etc.","ENVTECH",
AQ1176="AKTIVCO DEFAUT GE &amp; POWER Cabinet","AKTIVCO",
AQ1176="AKTIVCO Coupure ENEO &amp; Baisse de tension","AKTIVCO GRID ONLY",
AQ1176="Coupure ENEO &amp; Baisse de tension","IHS GRID ONLY",
AQ1176="Defaut GE &amp; POWER Cabinet","IHS",
AQ1176="Sharing","Partners",
AQ1176="Sites strategiques &amp; DataCenter","SST &amp; DC",
AQ1176="Exclu","Exclu",
AQ1176="SAT","SAT",
AQ1176="SPARE-ISSUE","SPARE-ISSUE",
AQ1176="Fiber CAmtel","TRANS_FO_CAMTEL",
AQ1176="Fiber AOF","Fiber AOF",
AQ1176="Projet OCM (HUAWEI)","TRAVAUX-HUAWEI",
AQ1176="Projet OCM (NOKIA)","TRAVAUX-NOKIA",
AQ1176="ACCESS-ISSUE","ACCESS-ISSUE",
AQ1176="Projet OCM (ZTE, NOKIA, autres projets)","TRAVAUX OCM",
AQ1176="No root CAuse","No root cause",
AQ1176="ODU HS","PDH",
AQ1176="IP &amp; VLAN","PDH",
AQ1176="Warehouse HUAWEI","SPARE-ISSUE",
AQ1176="SPARE-HS","SPARE-ISSUE",
AQ1176="Power Telco","BSS",AQ1176="no impacts","no impacts"
),"")</f>
        <v>No root cause</v>
      </c>
      <c r="AP1176" s="48" t="str" cm="1">
        <f t="array" ref="AP1176">IFERROR(_xlfn.IFS(
AQ1176="MPR ISSUE","TX ISSUE",
AQ1176="BSS Hardware Issue","RAN ISSUE",
AQ1176="Sites strategiques, MLL, Pylone, etc.","ENVTECH",
AQ1176="AKTIVCO DEFAUT GE &amp; POWER Cabinet","POWER ISSUE",
AQ1176="AKTIVCO Coupure ENEO &amp; Baisse de tension","POWER ISSUE",
AQ1176="Coupure ENEO &amp; Baisse de tension","POWER ISSUE",
AQ1176="Defaut GE &amp; POWER Cabinet","POWER ISSUE",
AQ1176="Sharing","POWER ISSUE",
AQ1176="Sites strategiques &amp; DataCenter","POWER ISSUE",
AQ1176="Exclu","Exclu",
AQ1176="SAT","TX ISSUE",
AQ1176="SPARE-ISSUE","SPARE-ISSUE",
AQ1176="Fiber CAmtel","TX ISSUE",
AQ1176="Fiber AOF","TX ISSUE",
AQ1176="Projet OCM (HUAWEI)","TRAVAUX-HUAWEI",
AQ1176="Projet OCM (NOKIA)","TRAVAUX -NOKIA",
AQ1176="ACCESS-ISSUE","ACCESS-ISSUE",
AQ1176="Projet OCM (ZTE, NOKIA, autres projets)","TRAVAUX OCM",
AQ1176="No root CAuse","No root cause",
AQ1176="ODU HS","TX ISSUE",
AQ1176="IP &amp; VLAN","TX ISSUE",
AQ1176="Warehouse HUAWEI","SPARE-ISSUE",
AQ1176="SPARE-HS","SPARE-ISSUE",
AQ1176="Power Telco","RAN ISSUE",AQ1176="no impacts","no impacts"
),"")</f>
        <v>No root cause</v>
      </c>
      <c r="AQ1176" s="127" t="s">
        <v>5344</v>
      </c>
      <c r="AR1176" s="48" t="str" cm="1">
        <f t="array" ref="AR1176">IFERROR(_xlfn.IFS(
AQ1176="MPR ISSUE","ACTIVE",
AQ1176="BSS Hardware Issue","ACTIVE",
AQ1176="Sites strategiques, MLL, Pylone, etc.","PASSIVE",
AQ1176="AKTIVCO DEFAUT GE &amp; POWER Cabinet","PASSIVE",
AQ1176="AKTIVCO Coupure ENEO &amp; Baisse de tension","PASSIVE",
AQ1176="Coupure ENEO &amp; Baisse de tension","PASSIVE",
AQ1176="Defaut GE &amp; POWER Cabinet","PASSIVE",
AQ1176="Sharing","PASSIVE",
AQ1176="Sites strategiques &amp; DataCenter","PASSIVE",
AQ1176="Exclu","Exclu",
AQ1176="SAT","ACTIVE",
AQ1176="SPARE-ISSUE","SPARE-ISSUE",
AQ1176="Fiber CAmtel","ACTIVE",
AQ1176="Fiber AOF","ACTIVE",
AQ1176="Projet OCM (HUAWEI)","PLANNED WORKS",
AQ1176="Projet OCM (NOKIA)","PLANNED WORKS",
AQ1176="ACCESS-ISSUE","ACCESS-ISSUE",
AQ1176="Projet OCM (ZTE, NOKIA, autres projets)","PLANNED WORKS",
AQ1176="No root CAuse","No root cause",
AQ1176="ODU HS","ACTIVE",
AQ1176="IP &amp; VLAN","ACTIVE",
AQ1176="Warehouse HUAWEI","SPARE-ISSUE",
AQ1176="SPARE-HS","SPARE-ISSUE",
AQ1176="Power Telco","ACTIVE", AQ1176="no impacts","no impacts"
),"")</f>
        <v>No root cause</v>
      </c>
      <c r="AS1176" s="92" t="s">
        <v>5537</v>
      </c>
      <c r="AT1176" s="98" t="s">
        <v>2892</v>
      </c>
      <c r="AV1176" s="17" t="s">
        <v>5537</v>
      </c>
      <c r="AW1176" s="7" t="s">
        <v>5537</v>
      </c>
      <c r="AX1176" s="6" t="s">
        <v>5537</v>
      </c>
      <c r="AY1176" s="7"/>
      <c r="AZ1176" s="3" t="s">
        <v>5537</v>
      </c>
      <c r="BA1176" s="18" t="s">
        <v>5537</v>
      </c>
      <c r="BB1176" s="18" t="s">
        <v>5537</v>
      </c>
      <c r="BC1176" s="18" t="s">
        <v>5537</v>
      </c>
      <c r="BD1176" s="18" t="s">
        <v>5537</v>
      </c>
      <c r="BE1176" s="18" t="s">
        <v>5537</v>
      </c>
      <c r="BF1176" s="18" t="s">
        <v>5537</v>
      </c>
      <c r="BG1176" s="18" t="s">
        <v>5537</v>
      </c>
      <c r="BH1176" s="18" t="s">
        <v>5537</v>
      </c>
      <c r="BI1176" s="18" t="s">
        <v>5537</v>
      </c>
      <c r="BJ1176" s="18" t="s">
        <v>5537</v>
      </c>
      <c r="BK1176" s="18" t="s">
        <v>5537</v>
      </c>
      <c r="BL1176" s="9" t="s">
        <v>5537</v>
      </c>
      <c r="BM1176" s="14" t="s">
        <v>5537</v>
      </c>
      <c r="BN1176" s="14" t="s">
        <v>5537</v>
      </c>
      <c r="BO1176" s="14" t="str">
        <f>_xlfn.XLOOKUP(B1176,'[4]cell downs 18042026 17h'!$B:$B,'[4]cell downs 18042026 17h'!$B:$B,"")</f>
        <v/>
      </c>
      <c r="BP1176" s="14" t="str">
        <f>_xlfn.XLOOKUP(B1176,'[5]Cells Huawei 19042026 15h'!$B:$B,'[5]Cells Huawei 19042026 15h'!$B:$B,"")</f>
        <v/>
      </c>
      <c r="BQ1176" s="9" t="str">
        <f>_xlfn.XLOOKUP(B1176,'[6]cells down 19042026 9H40'!$B:$B,'[6]cells down 19042026 9H40'!$B:$B,"")</f>
        <v/>
      </c>
      <c r="BR1176" s="9" t="s">
        <v>2892</v>
      </c>
      <c r="BS1176" s="9" t="s">
        <v>12</v>
      </c>
      <c r="BT1176" s="108"/>
    </row>
    <row r="1177" spans="1:72" s="9" customFormat="1" x14ac:dyDescent="0.35">
      <c r="A1177" s="3" t="s">
        <v>2331</v>
      </c>
      <c r="B1177" s="25" t="s">
        <v>2332</v>
      </c>
      <c r="C1177" s="3" t="str">
        <f>_xlfn.XLOOKUP(B1177,'[1]daily break down'!$D:$D,'[1]daily break down'!$E:$E,"")</f>
        <v>Douala</v>
      </c>
      <c r="D1177" s="3" t="s">
        <v>11</v>
      </c>
      <c r="E1177" s="3" t="s">
        <v>12</v>
      </c>
      <c r="F1177" s="3" t="s">
        <v>31</v>
      </c>
      <c r="G1177" s="3" t="s">
        <v>32</v>
      </c>
      <c r="H1177" s="34" t="str">
        <f>_xlfn.XLOOKUP(B1177,[2]CALCULATION!$B:$B,[2]CALCULATION!$H:$H,"")</f>
        <v>ZTE</v>
      </c>
      <c r="I1177" s="28">
        <v>0</v>
      </c>
      <c r="J1177" s="28">
        <v>5.1418530789052438E-2</v>
      </c>
      <c r="K1177" s="28">
        <v>0</v>
      </c>
      <c r="L1177" s="28">
        <v>9.5217737770130082</v>
      </c>
      <c r="M1177" s="28">
        <v>5.3525388590686376</v>
      </c>
      <c r="N1177" s="28">
        <v>0</v>
      </c>
      <c r="O1177" s="28">
        <v>17.012809866650688</v>
      </c>
      <c r="P1177" s="28">
        <v>0</v>
      </c>
      <c r="Q1177" s="28">
        <v>0</v>
      </c>
      <c r="R1177" s="28">
        <v>0</v>
      </c>
      <c r="S1177" s="93">
        <v>0</v>
      </c>
      <c r="T1177" s="93">
        <f>_xlfn.XLOOKUP(B1177,'[3]Nur des jours'!$B:$B,'[3]Nur des jours'!$U:$U,"")</f>
        <v>0</v>
      </c>
      <c r="U1177" s="93">
        <v>0</v>
      </c>
      <c r="V1177" s="93">
        <v>0</v>
      </c>
      <c r="W1177" s="93">
        <v>0</v>
      </c>
      <c r="X1177" s="93">
        <v>0</v>
      </c>
      <c r="Y1177" s="93">
        <v>0</v>
      </c>
      <c r="Z1177" s="93">
        <v>0</v>
      </c>
      <c r="AA1177" s="93">
        <v>0</v>
      </c>
      <c r="AB1177" s="93">
        <v>1.1590482346126085</v>
      </c>
      <c r="AC1177" s="93">
        <f>_xlfn.XLOOKUP(B1177,'[3]Nur des jours'!$B:$B,'[3]Nur des jours'!$N:$N,"")</f>
        <v>0</v>
      </c>
      <c r="AD1177" s="93">
        <v>0</v>
      </c>
      <c r="AE1177" s="93">
        <v>0</v>
      </c>
      <c r="AF1177" s="93">
        <v>0</v>
      </c>
      <c r="AG1177" s="93"/>
      <c r="AH1177" s="93">
        <v>0</v>
      </c>
      <c r="AI1177" s="93">
        <v>0</v>
      </c>
      <c r="AJ1177" s="93">
        <v>0</v>
      </c>
      <c r="AK1177" s="93">
        <v>0</v>
      </c>
      <c r="AL1177" s="93">
        <v>0</v>
      </c>
      <c r="AM1177" s="49" t="s">
        <v>5559</v>
      </c>
      <c r="AN1177" s="49"/>
      <c r="AO1177" s="48" t="str" cm="1">
        <f t="array" ref="AO1177">IFERROR(_xlfn.IFS(
AQ1177="MPR ISSUE","PDH",
AQ1177="BSS Hardware Issue","BSS",
AQ1177="Sites strategiques, MLL, Pylone, etc.","ENVTECH",
AQ1177="AKTIVCO DEFAUT GE &amp; POWER Cabinet","AKTIVCO",
AQ1177="AKTIVCO Coupure ENEO &amp; Baisse de tension","AKTIVCO GRID ONLY",
AQ1177="Coupure ENEO &amp; Baisse de tension","IHS GRID ONLY",
AQ1177="Defaut GE &amp; POWER Cabinet","IHS",
AQ1177="Sharing","Partners",
AQ1177="Sites strategiques &amp; DataCenter","SST &amp; DC",
AQ1177="Exclu","Exclu",
AQ1177="SAT","SAT",
AQ1177="SPARE-ISSUE","SPARE-ISSUE",
AQ1177="Fiber CAmtel","TRANS_FO_CAMTEL",
AQ1177="Fiber AOF","Fiber AOF",
AQ1177="Projet OCM (HUAWEI)","TRAVAUX-HUAWEI",
AQ1177="Projet OCM (NOKIA)","TRAVAUX-NOKIA",
AQ1177="ACCESS-ISSUE","ACCESS-ISSUE",
AQ1177="Projet OCM (ZTE, NOKIA, autres projets)","TRAVAUX OCM",
AQ1177="No root CAuse","No root cause",
AQ1177="ODU HS","PDH",
AQ1177="IP &amp; VLAN","PDH",
AQ1177="Warehouse HUAWEI","SPARE-ISSUE",
AQ1177="SPARE-HS","SPARE-ISSUE",
AQ1177="Power Telco","BSS",AQ1177="no impacts","no impacts"
),"")</f>
        <v>No root cause</v>
      </c>
      <c r="AP1177" s="48" t="str" cm="1">
        <f t="array" ref="AP1177">IFERROR(_xlfn.IFS(
AQ1177="MPR ISSUE","TX ISSUE",
AQ1177="BSS Hardware Issue","RAN ISSUE",
AQ1177="Sites strategiques, MLL, Pylone, etc.","ENVTECH",
AQ1177="AKTIVCO DEFAUT GE &amp; POWER Cabinet","POWER ISSUE",
AQ1177="AKTIVCO Coupure ENEO &amp; Baisse de tension","POWER ISSUE",
AQ1177="Coupure ENEO &amp; Baisse de tension","POWER ISSUE",
AQ1177="Defaut GE &amp; POWER Cabinet","POWER ISSUE",
AQ1177="Sharing","POWER ISSUE",
AQ1177="Sites strategiques &amp; DataCenter","POWER ISSUE",
AQ1177="Exclu","Exclu",
AQ1177="SAT","TX ISSUE",
AQ1177="SPARE-ISSUE","SPARE-ISSUE",
AQ1177="Fiber CAmtel","TX ISSUE",
AQ1177="Fiber AOF","TX ISSUE",
AQ1177="Projet OCM (HUAWEI)","TRAVAUX-HUAWEI",
AQ1177="Projet OCM (NOKIA)","TRAVAUX -NOKIA",
AQ1177="ACCESS-ISSUE","ACCESS-ISSUE",
AQ1177="Projet OCM (ZTE, NOKIA, autres projets)","TRAVAUX OCM",
AQ1177="No root CAuse","No root cause",
AQ1177="ODU HS","TX ISSUE",
AQ1177="IP &amp; VLAN","TX ISSUE",
AQ1177="Warehouse HUAWEI","SPARE-ISSUE",
AQ1177="SPARE-HS","SPARE-ISSUE",
AQ1177="Power Telco","RAN ISSUE",AQ1177="no impacts","no impacts"
),"")</f>
        <v>No root cause</v>
      </c>
      <c r="AQ1177" s="127" t="s">
        <v>5344</v>
      </c>
      <c r="AR1177" s="48" t="str" cm="1">
        <f t="array" ref="AR1177">IFERROR(_xlfn.IFS(
AQ1177="MPR ISSUE","ACTIVE",
AQ1177="BSS Hardware Issue","ACTIVE",
AQ1177="Sites strategiques, MLL, Pylone, etc.","PASSIVE",
AQ1177="AKTIVCO DEFAUT GE &amp; POWER Cabinet","PASSIVE",
AQ1177="AKTIVCO Coupure ENEO &amp; Baisse de tension","PASSIVE",
AQ1177="Coupure ENEO &amp; Baisse de tension","PASSIVE",
AQ1177="Defaut GE &amp; POWER Cabinet","PASSIVE",
AQ1177="Sharing","PASSIVE",
AQ1177="Sites strategiques &amp; DataCenter","PASSIVE",
AQ1177="Exclu","Exclu",
AQ1177="SAT","ACTIVE",
AQ1177="SPARE-ISSUE","SPARE-ISSUE",
AQ1177="Fiber CAmtel","ACTIVE",
AQ1177="Fiber AOF","ACTIVE",
AQ1177="Projet OCM (HUAWEI)","PLANNED WORKS",
AQ1177="Projet OCM (NOKIA)","PLANNED WORKS",
AQ1177="ACCESS-ISSUE","ACCESS-ISSUE",
AQ1177="Projet OCM (ZTE, NOKIA, autres projets)","PLANNED WORKS",
AQ1177="No root CAuse","No root cause",
AQ1177="ODU HS","ACTIVE",
AQ1177="IP &amp; VLAN","ACTIVE",
AQ1177="Warehouse HUAWEI","SPARE-ISSUE",
AQ1177="SPARE-HS","SPARE-ISSUE",
AQ1177="Power Telco","ACTIVE", AQ1177="no impacts","no impacts"
),"")</f>
        <v>No root cause</v>
      </c>
      <c r="AS1177" s="92" t="s">
        <v>5537</v>
      </c>
      <c r="AT1177" s="98" t="s">
        <v>2332</v>
      </c>
      <c r="AV1177" s="17" t="s">
        <v>5537</v>
      </c>
      <c r="AW1177" s="7" t="s">
        <v>5537</v>
      </c>
      <c r="AX1177" s="6" t="s">
        <v>5537</v>
      </c>
      <c r="AY1177" s="7"/>
      <c r="AZ1177" s="3" t="s">
        <v>5537</v>
      </c>
      <c r="BA1177" s="18" t="s">
        <v>5537</v>
      </c>
      <c r="BB1177" s="18" t="s">
        <v>5537</v>
      </c>
      <c r="BC1177" s="18" t="s">
        <v>5537</v>
      </c>
      <c r="BD1177" s="18" t="s">
        <v>5537</v>
      </c>
      <c r="BE1177" s="18" t="s">
        <v>5537</v>
      </c>
      <c r="BF1177" s="18" t="s">
        <v>5537</v>
      </c>
      <c r="BG1177" s="18" t="s">
        <v>5537</v>
      </c>
      <c r="BH1177" s="18" t="s">
        <v>5537</v>
      </c>
      <c r="BI1177" s="18" t="s">
        <v>5537</v>
      </c>
      <c r="BJ1177" s="18" t="s">
        <v>5537</v>
      </c>
      <c r="BK1177" s="18" t="s">
        <v>5537</v>
      </c>
      <c r="BL1177" s="9" t="s">
        <v>5537</v>
      </c>
      <c r="BM1177" s="14" t="s">
        <v>5537</v>
      </c>
      <c r="BN1177" s="14" t="s">
        <v>5537</v>
      </c>
      <c r="BO1177" s="14" t="str">
        <f>_xlfn.XLOOKUP(B1177,'[4]cell downs 18042026 17h'!$B:$B,'[4]cell downs 18042026 17h'!$B:$B,"")</f>
        <v/>
      </c>
      <c r="BP1177" s="14" t="str">
        <f>_xlfn.XLOOKUP(B1177,'[5]Cells Huawei 19042026 15h'!$B:$B,'[5]Cells Huawei 19042026 15h'!$B:$B,"")</f>
        <v/>
      </c>
      <c r="BQ1177" s="9" t="str">
        <f>_xlfn.XLOOKUP(B1177,'[6]cells down 19042026 9H40'!$B:$B,'[6]cells down 19042026 9H40'!$B:$B,"")</f>
        <v/>
      </c>
      <c r="BR1177" s="9" t="s">
        <v>5537</v>
      </c>
      <c r="BS1177" s="9" t="s">
        <v>5537</v>
      </c>
      <c r="BT1177" s="108"/>
    </row>
    <row r="1178" spans="1:72" s="9" customFormat="1" x14ac:dyDescent="0.35">
      <c r="A1178" s="1" t="s">
        <v>2961</v>
      </c>
      <c r="B1178" s="8" t="s">
        <v>2962</v>
      </c>
      <c r="C1178" s="3" t="str">
        <f>_xlfn.XLOOKUP(B1178,'[1]daily break down'!$D:$D,'[1]daily break down'!$E:$E,"")</f>
        <v>Ngaoundere</v>
      </c>
      <c r="D1178" s="1" t="s">
        <v>11</v>
      </c>
      <c r="E1178" s="1" t="s">
        <v>12</v>
      </c>
      <c r="F1178" s="3" t="s">
        <v>90</v>
      </c>
      <c r="G1178" s="1" t="s">
        <v>91</v>
      </c>
      <c r="H1178" s="32" t="str">
        <f>_xlfn.XLOOKUP(B1178,[2]CALCULATION!$B:$B,[2]CALCULATION!$H:$H,"")</f>
        <v>Huawei</v>
      </c>
      <c r="I1178" s="28">
        <v>1.4398615427200063</v>
      </c>
      <c r="J1178" s="28">
        <v>0.9918443753870213</v>
      </c>
      <c r="K1178" s="28">
        <v>1.1598508131368905</v>
      </c>
      <c r="L1178" s="28">
        <v>0</v>
      </c>
      <c r="M1178" s="28">
        <v>0.66828038455282468</v>
      </c>
      <c r="N1178" s="28">
        <v>0.19832607088944246</v>
      </c>
      <c r="O1178" s="28">
        <v>0</v>
      </c>
      <c r="P1178" s="28">
        <v>0.18593069145885235</v>
      </c>
      <c r="Q1178" s="28">
        <v>0.47157730579026519</v>
      </c>
      <c r="R1178" s="28">
        <v>0.25463141313746135</v>
      </c>
      <c r="S1178" s="93">
        <v>1.115673324144701</v>
      </c>
      <c r="T1178" s="93">
        <f>_xlfn.XLOOKUP(B1178,'[3]Nur des jours'!$B:$B,'[3]Nur des jours'!$U:$U,"")</f>
        <v>0.43510457063119051</v>
      </c>
      <c r="U1178" s="93">
        <v>0</v>
      </c>
      <c r="V1178" s="93">
        <v>0</v>
      </c>
      <c r="W1178" s="93">
        <v>0.43510457063119051</v>
      </c>
      <c r="X1178" s="93">
        <v>0</v>
      </c>
      <c r="Y1178" s="93">
        <v>1.1461534729891307</v>
      </c>
      <c r="Z1178" s="93">
        <v>0</v>
      </c>
      <c r="AA1178" s="93">
        <v>0.91640199410443657</v>
      </c>
      <c r="AB1178" s="93">
        <v>0.81044379382078746</v>
      </c>
      <c r="AC1178" s="93">
        <f>_xlfn.XLOOKUP(B1178,'[3]Nur des jours'!$B:$B,'[3]Nur des jours'!$N:$N,"")</f>
        <v>0</v>
      </c>
      <c r="AD1178" s="93">
        <v>0</v>
      </c>
      <c r="AE1178" s="93">
        <v>0</v>
      </c>
      <c r="AF1178" s="93">
        <v>0</v>
      </c>
      <c r="AG1178" s="93"/>
      <c r="AH1178" s="93">
        <v>0</v>
      </c>
      <c r="AI1178" s="93">
        <v>0</v>
      </c>
      <c r="AJ1178" s="93">
        <v>0</v>
      </c>
      <c r="AK1178" s="93">
        <v>0</v>
      </c>
      <c r="AL1178" s="93">
        <v>0</v>
      </c>
      <c r="AM1178" s="49" t="s">
        <v>5559</v>
      </c>
      <c r="AN1178" s="49"/>
      <c r="AO1178" s="48" t="str" cm="1">
        <f t="array" ref="AO1178">IFERROR(_xlfn.IFS(
AQ1178="MPR ISSUE","PDH",
AQ1178="BSS Hardware Issue","BSS",
AQ1178="Sites strategiques, MLL, Pylone, etc.","ENVTECH",
AQ1178="AKTIVCO DEFAUT GE &amp; POWER Cabinet","AKTIVCO",
AQ1178="AKTIVCO Coupure ENEO &amp; Baisse de tension","AKTIVCO GRID ONLY",
AQ1178="Coupure ENEO &amp; Baisse de tension","IHS GRID ONLY",
AQ1178="Defaut GE &amp; POWER Cabinet","IHS",
AQ1178="Sharing","Partners",
AQ1178="Sites strategiques &amp; DataCenter","SST &amp; DC",
AQ1178="Exclu","Exclu",
AQ1178="SAT","SAT",
AQ1178="SPARE-ISSUE","SPARE-ISSUE",
AQ1178="Fiber CAmtel","TRANS_FO_CAMTEL",
AQ1178="Fiber AOF","Fiber AOF",
AQ1178="Projet OCM (HUAWEI)","TRAVAUX-HUAWEI",
AQ1178="Projet OCM (NOKIA)","TRAVAUX-NOKIA",
AQ1178="ACCESS-ISSUE","ACCESS-ISSUE",
AQ1178="Projet OCM (ZTE, NOKIA, autres projets)","TRAVAUX OCM",
AQ1178="No root CAuse","No root cause",
AQ1178="ODU HS","PDH",
AQ1178="IP &amp; VLAN","PDH",
AQ1178="Warehouse HUAWEI","SPARE-ISSUE",
AQ1178="SPARE-HS","SPARE-ISSUE",
AQ1178="Power Telco","BSS",AQ1178="no impacts","no impacts"
),"")</f>
        <v>No root cause</v>
      </c>
      <c r="AP1178" s="48" t="str" cm="1">
        <f t="array" ref="AP1178">IFERROR(_xlfn.IFS(
AQ1178="MPR ISSUE","TX ISSUE",
AQ1178="BSS Hardware Issue","RAN ISSUE",
AQ1178="Sites strategiques, MLL, Pylone, etc.","ENVTECH",
AQ1178="AKTIVCO DEFAUT GE &amp; POWER Cabinet","POWER ISSUE",
AQ1178="AKTIVCO Coupure ENEO &amp; Baisse de tension","POWER ISSUE",
AQ1178="Coupure ENEO &amp; Baisse de tension","POWER ISSUE",
AQ1178="Defaut GE &amp; POWER Cabinet","POWER ISSUE",
AQ1178="Sharing","POWER ISSUE",
AQ1178="Sites strategiques &amp; DataCenter","POWER ISSUE",
AQ1178="Exclu","Exclu",
AQ1178="SAT","TX ISSUE",
AQ1178="SPARE-ISSUE","SPARE-ISSUE",
AQ1178="Fiber CAmtel","TX ISSUE",
AQ1178="Fiber AOF","TX ISSUE",
AQ1178="Projet OCM (HUAWEI)","TRAVAUX-HUAWEI",
AQ1178="Projet OCM (NOKIA)","TRAVAUX -NOKIA",
AQ1178="ACCESS-ISSUE","ACCESS-ISSUE",
AQ1178="Projet OCM (ZTE, NOKIA, autres projets)","TRAVAUX OCM",
AQ1178="No root CAuse","No root cause",
AQ1178="ODU HS","TX ISSUE",
AQ1178="IP &amp; VLAN","TX ISSUE",
AQ1178="Warehouse HUAWEI","SPARE-ISSUE",
AQ1178="SPARE-HS","SPARE-ISSUE",
AQ1178="Power Telco","RAN ISSUE",AQ1178="no impacts","no impacts"
),"")</f>
        <v>No root cause</v>
      </c>
      <c r="AQ1178" s="127" t="s">
        <v>5344</v>
      </c>
      <c r="AR1178" s="48" t="str" cm="1">
        <f t="array" ref="AR1178">IFERROR(_xlfn.IFS(
AQ1178="MPR ISSUE","ACTIVE",
AQ1178="BSS Hardware Issue","ACTIVE",
AQ1178="Sites strategiques, MLL, Pylone, etc.","PASSIVE",
AQ1178="AKTIVCO DEFAUT GE &amp; POWER Cabinet","PASSIVE",
AQ1178="AKTIVCO Coupure ENEO &amp; Baisse de tension","PASSIVE",
AQ1178="Coupure ENEO &amp; Baisse de tension","PASSIVE",
AQ1178="Defaut GE &amp; POWER Cabinet","PASSIVE",
AQ1178="Sharing","PASSIVE",
AQ1178="Sites strategiques &amp; DataCenter","PASSIVE",
AQ1178="Exclu","Exclu",
AQ1178="SAT","ACTIVE",
AQ1178="SPARE-ISSUE","SPARE-ISSUE",
AQ1178="Fiber CAmtel","ACTIVE",
AQ1178="Fiber AOF","ACTIVE",
AQ1178="Projet OCM (HUAWEI)","PLANNED WORKS",
AQ1178="Projet OCM (NOKIA)","PLANNED WORKS",
AQ1178="ACCESS-ISSUE","ACCESS-ISSUE",
AQ1178="Projet OCM (ZTE, NOKIA, autres projets)","PLANNED WORKS",
AQ1178="No root CAuse","No root cause",
AQ1178="ODU HS","ACTIVE",
AQ1178="IP &amp; VLAN","ACTIVE",
AQ1178="Warehouse HUAWEI","SPARE-ISSUE",
AQ1178="SPARE-HS","SPARE-ISSUE",
AQ1178="Power Telco","ACTIVE", AQ1178="no impacts","no impacts"
),"")</f>
        <v>No root cause</v>
      </c>
      <c r="AS1178" s="92" t="s">
        <v>5537</v>
      </c>
      <c r="AT1178" s="98" t="s">
        <v>2962</v>
      </c>
      <c r="AV1178" s="17" t="s">
        <v>5537</v>
      </c>
      <c r="AW1178" s="7" t="s">
        <v>5537</v>
      </c>
      <c r="AX1178" s="6" t="s">
        <v>5537</v>
      </c>
      <c r="AY1178" s="7"/>
      <c r="AZ1178" s="3" t="s">
        <v>5537</v>
      </c>
      <c r="BA1178" s="18" t="s">
        <v>5537</v>
      </c>
      <c r="BB1178" s="18" t="s">
        <v>5537</v>
      </c>
      <c r="BC1178" s="18" t="s">
        <v>5537</v>
      </c>
      <c r="BD1178" s="18" t="s">
        <v>5537</v>
      </c>
      <c r="BE1178" s="18" t="s">
        <v>5537</v>
      </c>
      <c r="BF1178" s="18" t="s">
        <v>5537</v>
      </c>
      <c r="BG1178" s="18" t="s">
        <v>5537</v>
      </c>
      <c r="BH1178" s="18" t="s">
        <v>5537</v>
      </c>
      <c r="BI1178" s="18" t="s">
        <v>5537</v>
      </c>
      <c r="BJ1178" s="18" t="s">
        <v>5537</v>
      </c>
      <c r="BK1178" s="18" t="s">
        <v>5537</v>
      </c>
      <c r="BL1178" s="9" t="s">
        <v>5537</v>
      </c>
      <c r="BM1178" s="14" t="s">
        <v>5537</v>
      </c>
      <c r="BN1178" s="14" t="s">
        <v>5537</v>
      </c>
      <c r="BO1178" s="14" t="str">
        <f>_xlfn.XLOOKUP(B1178,'[4]cell downs 18042026 17h'!$B:$B,'[4]cell downs 18042026 17h'!$B:$B,"")</f>
        <v/>
      </c>
      <c r="BP1178" s="14" t="str">
        <f>_xlfn.XLOOKUP(B1178,'[5]Cells Huawei 19042026 15h'!$B:$B,'[5]Cells Huawei 19042026 15h'!$B:$B,"")</f>
        <v/>
      </c>
      <c r="BQ1178" s="9" t="str">
        <f>_xlfn.XLOOKUP(B1178,'[6]cells down 19042026 9H40'!$B:$B,'[6]cells down 19042026 9H40'!$B:$B,"")</f>
        <v/>
      </c>
      <c r="BR1178" s="9" t="s">
        <v>2962</v>
      </c>
      <c r="BS1178" s="9" t="s">
        <v>5459</v>
      </c>
      <c r="BT1178" s="108"/>
    </row>
    <row r="1179" spans="1:72" s="9" customFormat="1" x14ac:dyDescent="0.35">
      <c r="A1179" s="1" t="s">
        <v>2877</v>
      </c>
      <c r="B1179" s="8" t="s">
        <v>2878</v>
      </c>
      <c r="C1179" s="3" t="str">
        <f>_xlfn.XLOOKUP(B1179,'[1]daily break down'!$D:$D,'[1]daily break down'!$E:$E,"")</f>
        <v>NORD</v>
      </c>
      <c r="D1179" s="1" t="s">
        <v>11</v>
      </c>
      <c r="E1179" s="1" t="s">
        <v>12</v>
      </c>
      <c r="F1179" s="3" t="s">
        <v>23</v>
      </c>
      <c r="G1179" s="1" t="s">
        <v>24</v>
      </c>
      <c r="H1179" s="32" t="str">
        <f>_xlfn.XLOOKUP(B1179,[2]CALCULATION!$B:$B,[2]CALCULATION!$H:$H,"")</f>
        <v>Huawei</v>
      </c>
      <c r="I1179" s="28">
        <v>0</v>
      </c>
      <c r="J1179" s="28">
        <v>0</v>
      </c>
      <c r="K1179" s="28">
        <v>5.6528459077769506</v>
      </c>
      <c r="L1179" s="28">
        <v>0</v>
      </c>
      <c r="M1179" s="28">
        <v>0</v>
      </c>
      <c r="N1179" s="28">
        <v>0</v>
      </c>
      <c r="O1179" s="28">
        <v>0</v>
      </c>
      <c r="P1179" s="28">
        <v>0</v>
      </c>
      <c r="Q1179" s="28">
        <v>0</v>
      </c>
      <c r="R1179" s="28">
        <v>0</v>
      </c>
      <c r="S1179" s="93">
        <v>0</v>
      </c>
      <c r="T1179" s="93">
        <f>_xlfn.XLOOKUP(B1179,'[3]Nur des jours'!$B:$B,'[3]Nur des jours'!$U:$U,"")</f>
        <v>0</v>
      </c>
      <c r="U1179" s="93">
        <v>0</v>
      </c>
      <c r="V1179" s="93">
        <v>0</v>
      </c>
      <c r="W1179" s="93">
        <v>0</v>
      </c>
      <c r="X1179" s="93">
        <v>0</v>
      </c>
      <c r="Y1179" s="93">
        <v>3.3134365199624467</v>
      </c>
      <c r="Z1179" s="93">
        <v>0</v>
      </c>
      <c r="AA1179" s="93">
        <v>0</v>
      </c>
      <c r="AB1179" s="93">
        <v>0.79027232024381266</v>
      </c>
      <c r="AC1179" s="93">
        <f>_xlfn.XLOOKUP(B1179,'[3]Nur des jours'!$B:$B,'[3]Nur des jours'!$N:$N,"")</f>
        <v>0</v>
      </c>
      <c r="AD1179" s="93">
        <v>0</v>
      </c>
      <c r="AE1179" s="93">
        <v>0</v>
      </c>
      <c r="AF1179" s="93">
        <v>0</v>
      </c>
      <c r="AG1179" s="93"/>
      <c r="AH1179" s="93">
        <v>0</v>
      </c>
      <c r="AI1179" s="93">
        <v>0</v>
      </c>
      <c r="AJ1179" s="93">
        <v>0</v>
      </c>
      <c r="AK1179" s="93">
        <v>0</v>
      </c>
      <c r="AL1179" s="93">
        <v>0</v>
      </c>
      <c r="AM1179" s="49" t="s">
        <v>5559</v>
      </c>
      <c r="AN1179" s="49"/>
      <c r="AO1179" s="48" t="str" cm="1">
        <f t="array" ref="AO1179">IFERROR(_xlfn.IFS(
AQ1179="MPR ISSUE","PDH",
AQ1179="BSS Hardware Issue","BSS",
AQ1179="Sites strategiques, MLL, Pylone, etc.","ENVTECH",
AQ1179="AKTIVCO DEFAUT GE &amp; POWER Cabinet","AKTIVCO",
AQ1179="AKTIVCO Coupure ENEO &amp; Baisse de tension","AKTIVCO GRID ONLY",
AQ1179="Coupure ENEO &amp; Baisse de tension","IHS GRID ONLY",
AQ1179="Defaut GE &amp; POWER Cabinet","IHS",
AQ1179="Sharing","Partners",
AQ1179="Sites strategiques &amp; DataCenter","SST &amp; DC",
AQ1179="Exclu","Exclu",
AQ1179="SAT","SAT",
AQ1179="SPARE-ISSUE","SPARE-ISSUE",
AQ1179="Fiber CAmtel","TRANS_FO_CAMTEL",
AQ1179="Fiber AOF","Fiber AOF",
AQ1179="Projet OCM (HUAWEI)","TRAVAUX-HUAWEI",
AQ1179="Projet OCM (NOKIA)","TRAVAUX-NOKIA",
AQ1179="ACCESS-ISSUE","ACCESS-ISSUE",
AQ1179="Projet OCM (ZTE, NOKIA, autres projets)","TRAVAUX OCM",
AQ1179="No root CAuse","No root cause",
AQ1179="ODU HS","PDH",
AQ1179="IP &amp; VLAN","PDH",
AQ1179="Warehouse HUAWEI","SPARE-ISSUE",
AQ1179="SPARE-HS","SPARE-ISSUE",
AQ1179="Power Telco","BSS",AQ1179="no impacts","no impacts"
),"")</f>
        <v>No root cause</v>
      </c>
      <c r="AP1179" s="48" t="str" cm="1">
        <f t="array" ref="AP1179">IFERROR(_xlfn.IFS(
AQ1179="MPR ISSUE","TX ISSUE",
AQ1179="BSS Hardware Issue","RAN ISSUE",
AQ1179="Sites strategiques, MLL, Pylone, etc.","ENVTECH",
AQ1179="AKTIVCO DEFAUT GE &amp; POWER Cabinet","POWER ISSUE",
AQ1179="AKTIVCO Coupure ENEO &amp; Baisse de tension","POWER ISSUE",
AQ1179="Coupure ENEO &amp; Baisse de tension","POWER ISSUE",
AQ1179="Defaut GE &amp; POWER Cabinet","POWER ISSUE",
AQ1179="Sharing","POWER ISSUE",
AQ1179="Sites strategiques &amp; DataCenter","POWER ISSUE",
AQ1179="Exclu","Exclu",
AQ1179="SAT","TX ISSUE",
AQ1179="SPARE-ISSUE","SPARE-ISSUE",
AQ1179="Fiber CAmtel","TX ISSUE",
AQ1179="Fiber AOF","TX ISSUE",
AQ1179="Projet OCM (HUAWEI)","TRAVAUX-HUAWEI",
AQ1179="Projet OCM (NOKIA)","TRAVAUX -NOKIA",
AQ1179="ACCESS-ISSUE","ACCESS-ISSUE",
AQ1179="Projet OCM (ZTE, NOKIA, autres projets)","TRAVAUX OCM",
AQ1179="No root CAuse","No root cause",
AQ1179="ODU HS","TX ISSUE",
AQ1179="IP &amp; VLAN","TX ISSUE",
AQ1179="Warehouse HUAWEI","SPARE-ISSUE",
AQ1179="SPARE-HS","SPARE-ISSUE",
AQ1179="Power Telco","RAN ISSUE",AQ1179="no impacts","no impacts"
),"")</f>
        <v>No root cause</v>
      </c>
      <c r="AQ1179" s="67" t="s">
        <v>5344</v>
      </c>
      <c r="AR1179" s="48" t="str" cm="1">
        <f t="array" ref="AR1179">IFERROR(_xlfn.IFS(
AQ1179="MPR ISSUE","ACTIVE",
AQ1179="BSS Hardware Issue","ACTIVE",
AQ1179="Sites strategiques, MLL, Pylone, etc.","PASSIVE",
AQ1179="AKTIVCO DEFAUT GE &amp; POWER Cabinet","PASSIVE",
AQ1179="AKTIVCO Coupure ENEO &amp; Baisse de tension","PASSIVE",
AQ1179="Coupure ENEO &amp; Baisse de tension","PASSIVE",
AQ1179="Defaut GE &amp; POWER Cabinet","PASSIVE",
AQ1179="Sharing","PASSIVE",
AQ1179="Sites strategiques &amp; DataCenter","PASSIVE",
AQ1179="Exclu","Exclu",
AQ1179="SAT","ACTIVE",
AQ1179="SPARE-ISSUE","SPARE-ISSUE",
AQ1179="Fiber CAmtel","ACTIVE",
AQ1179="Fiber AOF","ACTIVE",
AQ1179="Projet OCM (HUAWEI)","PLANNED WORKS",
AQ1179="Projet OCM (NOKIA)","PLANNED WORKS",
AQ1179="ACCESS-ISSUE","ACCESS-ISSUE",
AQ1179="Projet OCM (ZTE, NOKIA, autres projets)","PLANNED WORKS",
AQ1179="No root CAuse","No root cause",
AQ1179="ODU HS","ACTIVE",
AQ1179="IP &amp; VLAN","ACTIVE",
AQ1179="Warehouse HUAWEI","SPARE-ISSUE",
AQ1179="SPARE-HS","SPARE-ISSUE",
AQ1179="Power Telco","ACTIVE", AQ1179="no impacts","no impacts"
),"")</f>
        <v>No root cause</v>
      </c>
      <c r="AS1179" s="92" t="s">
        <v>5885</v>
      </c>
      <c r="AT1179" s="98" t="s">
        <v>2878</v>
      </c>
      <c r="AV1179" s="17" t="s">
        <v>5537</v>
      </c>
      <c r="AW1179" s="7" t="s">
        <v>5537</v>
      </c>
      <c r="AX1179" s="6" t="s">
        <v>5537</v>
      </c>
      <c r="AY1179" s="7"/>
      <c r="AZ1179" s="3" t="s">
        <v>5537</v>
      </c>
      <c r="BA1179" s="18" t="s">
        <v>5537</v>
      </c>
      <c r="BB1179" s="18" t="s">
        <v>5537</v>
      </c>
      <c r="BC1179" s="18" t="s">
        <v>5537</v>
      </c>
      <c r="BD1179" s="18" t="s">
        <v>5537</v>
      </c>
      <c r="BE1179" s="18" t="s">
        <v>5537</v>
      </c>
      <c r="BF1179" s="18" t="s">
        <v>5537</v>
      </c>
      <c r="BG1179" s="18" t="s">
        <v>5537</v>
      </c>
      <c r="BH1179" s="18" t="s">
        <v>5537</v>
      </c>
      <c r="BI1179" s="18" t="s">
        <v>5537</v>
      </c>
      <c r="BJ1179" s="18" t="s">
        <v>5537</v>
      </c>
      <c r="BK1179" s="18" t="s">
        <v>5537</v>
      </c>
      <c r="BL1179" s="9" t="s">
        <v>5885</v>
      </c>
      <c r="BM1179" s="14" t="s">
        <v>5537</v>
      </c>
      <c r="BN1179" s="14" t="s">
        <v>5537</v>
      </c>
      <c r="BO1179" s="14" t="str">
        <f>_xlfn.XLOOKUP(B1179,'[4]cell downs 18042026 17h'!$B:$B,'[4]cell downs 18042026 17h'!$B:$B,"")</f>
        <v/>
      </c>
      <c r="BP1179" s="14" t="str">
        <f>_xlfn.XLOOKUP(B1179,'[5]Cells Huawei 19042026 15h'!$B:$B,'[5]Cells Huawei 19042026 15h'!$B:$B,"")</f>
        <v/>
      </c>
      <c r="BQ1179" s="9" t="str">
        <f>_xlfn.XLOOKUP(B1179,'[6]cells down 19042026 9H40'!$B:$B,'[6]cells down 19042026 9H40'!$B:$B,"")</f>
        <v/>
      </c>
      <c r="BR1179" s="9" t="s">
        <v>2878</v>
      </c>
      <c r="BS1179" s="9" t="s">
        <v>5537</v>
      </c>
      <c r="BT1179" s="108"/>
    </row>
    <row r="1180" spans="1:72" s="9" customFormat="1" x14ac:dyDescent="0.35">
      <c r="A1180" s="1" t="s">
        <v>634</v>
      </c>
      <c r="B1180" s="8" t="s">
        <v>635</v>
      </c>
      <c r="C1180" s="3" t="str">
        <f>_xlfn.XLOOKUP(B1180,'[1]daily break down'!$D:$D,'[1]daily break down'!$E:$E,"")</f>
        <v>Yaounde</v>
      </c>
      <c r="D1180" s="1" t="s">
        <v>21</v>
      </c>
      <c r="E1180" s="1" t="s">
        <v>30</v>
      </c>
      <c r="F1180" s="3" t="s">
        <v>37</v>
      </c>
      <c r="G1180" s="1" t="s">
        <v>38</v>
      </c>
      <c r="H1180" s="34" t="str">
        <f>_xlfn.XLOOKUP(B1180,[2]CALCULATION!$B:$B,[2]CALCULATION!$H:$H,"")</f>
        <v>ZTE</v>
      </c>
      <c r="I1180" s="28">
        <v>0</v>
      </c>
      <c r="J1180" s="28">
        <v>0</v>
      </c>
      <c r="K1180" s="28">
        <v>0</v>
      </c>
      <c r="L1180" s="28">
        <v>0</v>
      </c>
      <c r="M1180" s="28">
        <v>0</v>
      </c>
      <c r="N1180" s="28">
        <v>0</v>
      </c>
      <c r="O1180" s="28">
        <v>0</v>
      </c>
      <c r="P1180" s="28">
        <v>1.2873181178713191</v>
      </c>
      <c r="Q1180" s="28">
        <v>0</v>
      </c>
      <c r="R1180" s="28">
        <v>0</v>
      </c>
      <c r="S1180" s="93">
        <v>0</v>
      </c>
      <c r="T1180" s="93">
        <f>_xlfn.XLOOKUP(B1180,'[3]Nur des jours'!$B:$B,'[3]Nur des jours'!$U:$U,"")</f>
        <v>0</v>
      </c>
      <c r="U1180" s="93">
        <v>0</v>
      </c>
      <c r="V1180" s="93">
        <v>0</v>
      </c>
      <c r="W1180" s="93">
        <v>0</v>
      </c>
      <c r="X1180" s="93">
        <v>0</v>
      </c>
      <c r="Y1180" s="93">
        <v>0</v>
      </c>
      <c r="Z1180" s="93">
        <v>0</v>
      </c>
      <c r="AA1180" s="93">
        <v>0</v>
      </c>
      <c r="AB1180" s="93">
        <v>0.55566970005678706</v>
      </c>
      <c r="AC1180" s="93">
        <f>_xlfn.XLOOKUP(B1180,'[3]Nur des jours'!$B:$B,'[3]Nur des jours'!$N:$N,"")</f>
        <v>0</v>
      </c>
      <c r="AD1180" s="93">
        <v>0</v>
      </c>
      <c r="AE1180" s="93">
        <v>0</v>
      </c>
      <c r="AF1180" s="93">
        <v>0</v>
      </c>
      <c r="AG1180" s="93"/>
      <c r="AH1180" s="93">
        <v>0</v>
      </c>
      <c r="AI1180" s="93">
        <v>0</v>
      </c>
      <c r="AJ1180" s="93">
        <v>0</v>
      </c>
      <c r="AK1180" s="93">
        <v>0</v>
      </c>
      <c r="AL1180" s="93">
        <v>0</v>
      </c>
      <c r="AM1180" s="49" t="s">
        <v>5559</v>
      </c>
      <c r="AN1180" s="49"/>
      <c r="AO1180" s="48" t="str" cm="1">
        <f t="array" ref="AO1180">IFERROR(_xlfn.IFS(
AQ1180="MPR ISSUE","PDH",
AQ1180="BSS Hardware Issue","BSS",
AQ1180="Sites strategiques, MLL, Pylone, etc.","ENVTECH",
AQ1180="AKTIVCO DEFAUT GE &amp; POWER Cabinet","AKTIVCO",
AQ1180="AKTIVCO Coupure ENEO &amp; Baisse de tension","AKTIVCO GRID ONLY",
AQ1180="Coupure ENEO &amp; Baisse de tension","IHS GRID ONLY",
AQ1180="Defaut GE &amp; POWER Cabinet","IHS",
AQ1180="Sharing","Partners",
AQ1180="Sites strategiques &amp; DataCenter","SST &amp; DC",
AQ1180="Exclu","Exclu",
AQ1180="SAT","SAT",
AQ1180="SPARE-ISSUE","SPARE-ISSUE",
AQ1180="Fiber CAmtel","TRANS_FO_CAMTEL",
AQ1180="Fiber AOF","Fiber AOF",
AQ1180="Projet OCM (HUAWEI)","TRAVAUX-HUAWEI",
AQ1180="Projet OCM (NOKIA)","TRAVAUX-NOKIA",
AQ1180="ACCESS-ISSUE","ACCESS-ISSUE",
AQ1180="Projet OCM (ZTE, NOKIA, autres projets)","TRAVAUX OCM",
AQ1180="No root CAuse","No root cause",
AQ1180="ODU HS","PDH",
AQ1180="IP &amp; VLAN","PDH",
AQ1180="Warehouse HUAWEI","SPARE-ISSUE",
AQ1180="SPARE-HS","SPARE-ISSUE",
AQ1180="Power Telco","BSS",AQ1180="no impacts","no impacts"
),"")</f>
        <v>No root cause</v>
      </c>
      <c r="AP1180" s="48" t="str" cm="1">
        <f t="array" ref="AP1180">IFERROR(_xlfn.IFS(
AQ1180="MPR ISSUE","TX ISSUE",
AQ1180="BSS Hardware Issue","RAN ISSUE",
AQ1180="Sites strategiques, MLL, Pylone, etc.","ENVTECH",
AQ1180="AKTIVCO DEFAUT GE &amp; POWER Cabinet","POWER ISSUE",
AQ1180="AKTIVCO Coupure ENEO &amp; Baisse de tension","POWER ISSUE",
AQ1180="Coupure ENEO &amp; Baisse de tension","POWER ISSUE",
AQ1180="Defaut GE &amp; POWER Cabinet","POWER ISSUE",
AQ1180="Sharing","POWER ISSUE",
AQ1180="Sites strategiques &amp; DataCenter","POWER ISSUE",
AQ1180="Exclu","Exclu",
AQ1180="SAT","TX ISSUE",
AQ1180="SPARE-ISSUE","SPARE-ISSUE",
AQ1180="Fiber CAmtel","TX ISSUE",
AQ1180="Fiber AOF","TX ISSUE",
AQ1180="Projet OCM (HUAWEI)","TRAVAUX-HUAWEI",
AQ1180="Projet OCM (NOKIA)","TRAVAUX -NOKIA",
AQ1180="ACCESS-ISSUE","ACCESS-ISSUE",
AQ1180="Projet OCM (ZTE, NOKIA, autres projets)","TRAVAUX OCM",
AQ1180="No root CAuse","No root cause",
AQ1180="ODU HS","TX ISSUE",
AQ1180="IP &amp; VLAN","TX ISSUE",
AQ1180="Warehouse HUAWEI","SPARE-ISSUE",
AQ1180="SPARE-HS","SPARE-ISSUE",
AQ1180="Power Telco","RAN ISSUE",AQ1180="no impacts","no impacts"
),"")</f>
        <v>No root cause</v>
      </c>
      <c r="AQ1180" s="67" t="s">
        <v>5344</v>
      </c>
      <c r="AR1180" s="48" t="str" cm="1">
        <f t="array" ref="AR1180">IFERROR(_xlfn.IFS(
AQ1180="MPR ISSUE","ACTIVE",
AQ1180="BSS Hardware Issue","ACTIVE",
AQ1180="Sites strategiques, MLL, Pylone, etc.","PASSIVE",
AQ1180="AKTIVCO DEFAUT GE &amp; POWER Cabinet","PASSIVE",
AQ1180="AKTIVCO Coupure ENEO &amp; Baisse de tension","PASSIVE",
AQ1180="Coupure ENEO &amp; Baisse de tension","PASSIVE",
AQ1180="Defaut GE &amp; POWER Cabinet","PASSIVE",
AQ1180="Sharing","PASSIVE",
AQ1180="Sites strategiques &amp; DataCenter","PASSIVE",
AQ1180="Exclu","Exclu",
AQ1180="SAT","ACTIVE",
AQ1180="SPARE-ISSUE","SPARE-ISSUE",
AQ1180="Fiber CAmtel","ACTIVE",
AQ1180="Fiber AOF","ACTIVE",
AQ1180="Projet OCM (HUAWEI)","PLANNED WORKS",
AQ1180="Projet OCM (NOKIA)","PLANNED WORKS",
AQ1180="ACCESS-ISSUE","ACCESS-ISSUE",
AQ1180="Projet OCM (ZTE, NOKIA, autres projets)","PLANNED WORKS",
AQ1180="No root CAuse","No root cause",
AQ1180="ODU HS","ACTIVE",
AQ1180="IP &amp; VLAN","ACTIVE",
AQ1180="Warehouse HUAWEI","SPARE-ISSUE",
AQ1180="SPARE-HS","SPARE-ISSUE",
AQ1180="Power Telco","ACTIVE", AQ1180="no impacts","no impacts"
),"")</f>
        <v>No root cause</v>
      </c>
      <c r="AS1180" s="92" t="s">
        <v>5537</v>
      </c>
      <c r="AT1180" s="98" t="s">
        <v>635</v>
      </c>
      <c r="AV1180" s="17" t="s">
        <v>5537</v>
      </c>
      <c r="AW1180" s="7" t="s">
        <v>5537</v>
      </c>
      <c r="AX1180" s="6" t="s">
        <v>5537</v>
      </c>
      <c r="AY1180" s="7"/>
      <c r="AZ1180" s="3" t="s">
        <v>5537</v>
      </c>
      <c r="BA1180" s="18" t="s">
        <v>5537</v>
      </c>
      <c r="BB1180" s="18" t="s">
        <v>5537</v>
      </c>
      <c r="BC1180" s="18" t="s">
        <v>5537</v>
      </c>
      <c r="BD1180" s="18" t="s">
        <v>5537</v>
      </c>
      <c r="BE1180" s="18" t="s">
        <v>5537</v>
      </c>
      <c r="BF1180" s="18" t="s">
        <v>5537</v>
      </c>
      <c r="BG1180" s="18" t="s">
        <v>5537</v>
      </c>
      <c r="BH1180" s="18" t="s">
        <v>5537</v>
      </c>
      <c r="BI1180" s="18" t="s">
        <v>5537</v>
      </c>
      <c r="BJ1180" s="18" t="s">
        <v>5537</v>
      </c>
      <c r="BK1180" s="18" t="s">
        <v>5537</v>
      </c>
      <c r="BL1180" s="9" t="s">
        <v>5537</v>
      </c>
      <c r="BM1180" s="14" t="s">
        <v>5537</v>
      </c>
      <c r="BN1180" s="14" t="s">
        <v>5537</v>
      </c>
      <c r="BO1180" s="14" t="str">
        <f>_xlfn.XLOOKUP(B1180,'[4]cell downs 18042026 17h'!$B:$B,'[4]cell downs 18042026 17h'!$B:$B,"")</f>
        <v/>
      </c>
      <c r="BP1180" s="14" t="str">
        <f>_xlfn.XLOOKUP(B1180,'[5]Cells Huawei 19042026 15h'!$B:$B,'[5]Cells Huawei 19042026 15h'!$B:$B,"")</f>
        <v/>
      </c>
      <c r="BQ1180" s="9" t="str">
        <f>_xlfn.XLOOKUP(B1180,'[6]cells down 19042026 9H40'!$B:$B,'[6]cells down 19042026 9H40'!$B:$B,"")</f>
        <v/>
      </c>
      <c r="BR1180" s="9" t="s">
        <v>5537</v>
      </c>
      <c r="BS1180" s="9" t="s">
        <v>5537</v>
      </c>
      <c r="BT1180" s="108"/>
    </row>
    <row r="1181" spans="1:72" s="9" customFormat="1" x14ac:dyDescent="0.35">
      <c r="A1181" s="1" t="s">
        <v>1168</v>
      </c>
      <c r="B1181" s="8" t="s">
        <v>1169</v>
      </c>
      <c r="C1181" s="3" t="str">
        <f>_xlfn.XLOOKUP(B1181,'[1]daily break down'!$D:$D,'[1]daily break down'!$E:$E,"")</f>
        <v>Yaounde</v>
      </c>
      <c r="D1181" s="1" t="s">
        <v>11</v>
      </c>
      <c r="E1181" s="1" t="s">
        <v>12</v>
      </c>
      <c r="F1181" s="3" t="s">
        <v>37</v>
      </c>
      <c r="G1181" s="1" t="s">
        <v>38</v>
      </c>
      <c r="H1181" s="34" t="str">
        <f>_xlfn.XLOOKUP(B1181,[2]CALCULATION!$B:$B,[2]CALCULATION!$H:$H,"")</f>
        <v>ZTE</v>
      </c>
      <c r="I1181" s="28">
        <v>0</v>
      </c>
      <c r="J1181" s="28">
        <v>0</v>
      </c>
      <c r="K1181" s="28">
        <v>0</v>
      </c>
      <c r="L1181" s="28">
        <v>0</v>
      </c>
      <c r="M1181" s="28">
        <v>0</v>
      </c>
      <c r="N1181" s="28">
        <v>0</v>
      </c>
      <c r="O1181" s="28">
        <v>0</v>
      </c>
      <c r="P1181" s="28">
        <v>0</v>
      </c>
      <c r="Q1181" s="28">
        <v>0</v>
      </c>
      <c r="R1181" s="28">
        <v>0</v>
      </c>
      <c r="S1181" s="93">
        <v>0</v>
      </c>
      <c r="T1181" s="93">
        <f>_xlfn.XLOOKUP(B1181,'[3]Nur des jours'!$B:$B,'[3]Nur des jours'!$U:$U,"")</f>
        <v>0</v>
      </c>
      <c r="U1181" s="93">
        <v>0</v>
      </c>
      <c r="V1181" s="93">
        <v>0</v>
      </c>
      <c r="W1181" s="93">
        <v>0</v>
      </c>
      <c r="X1181" s="93">
        <v>0.24548201796063734</v>
      </c>
      <c r="Y1181" s="93">
        <v>0</v>
      </c>
      <c r="Z1181" s="93">
        <v>0</v>
      </c>
      <c r="AA1181" s="93">
        <v>0</v>
      </c>
      <c r="AB1181" s="93">
        <v>0.51365025554100086</v>
      </c>
      <c r="AC1181" s="93">
        <f>_xlfn.XLOOKUP(B1181,'[3]Nur des jours'!$B:$B,'[3]Nur des jours'!$N:$N,"")</f>
        <v>0</v>
      </c>
      <c r="AD1181" s="93">
        <v>0</v>
      </c>
      <c r="AE1181" s="93">
        <v>0</v>
      </c>
      <c r="AF1181" s="93">
        <v>0</v>
      </c>
      <c r="AG1181" s="93"/>
      <c r="AH1181" s="93">
        <v>0</v>
      </c>
      <c r="AI1181" s="93">
        <v>0</v>
      </c>
      <c r="AJ1181" s="93">
        <v>0</v>
      </c>
      <c r="AK1181" s="93">
        <v>0</v>
      </c>
      <c r="AL1181" s="93">
        <v>0</v>
      </c>
      <c r="AM1181" s="49" t="s">
        <v>5559</v>
      </c>
      <c r="AN1181" s="49"/>
      <c r="AO1181" s="48" t="str" cm="1">
        <f t="array" ref="AO1181">IFERROR(_xlfn.IFS(
AQ1181="MPR ISSUE","PDH",
AQ1181="BSS Hardware Issue","BSS",
AQ1181="Sites strategiques, MLL, Pylone, etc.","ENVTECH",
AQ1181="AKTIVCO DEFAUT GE &amp; POWER Cabinet","AKTIVCO",
AQ1181="AKTIVCO Coupure ENEO &amp; Baisse de tension","AKTIVCO GRID ONLY",
AQ1181="Coupure ENEO &amp; Baisse de tension","IHS GRID ONLY",
AQ1181="Defaut GE &amp; POWER Cabinet","IHS",
AQ1181="Sharing","Partners",
AQ1181="Sites strategiques &amp; DataCenter","SST &amp; DC",
AQ1181="Exclu","Exclu",
AQ1181="SAT","SAT",
AQ1181="SPARE-ISSUE","SPARE-ISSUE",
AQ1181="Fiber CAmtel","TRANS_FO_CAMTEL",
AQ1181="Fiber AOF","Fiber AOF",
AQ1181="Projet OCM (HUAWEI)","TRAVAUX-HUAWEI",
AQ1181="Projet OCM (NOKIA)","TRAVAUX-NOKIA",
AQ1181="ACCESS-ISSUE","ACCESS-ISSUE",
AQ1181="Projet OCM (ZTE, NOKIA, autres projets)","TRAVAUX OCM",
AQ1181="No root CAuse","No root cause",
AQ1181="ODU HS","PDH",
AQ1181="IP &amp; VLAN","PDH",
AQ1181="Warehouse HUAWEI","SPARE-ISSUE",
AQ1181="SPARE-HS","SPARE-ISSUE",
AQ1181="Power Telco","BSS",AQ1181="no impacts","no impacts"
),"")</f>
        <v>No root cause</v>
      </c>
      <c r="AP1181" s="48" t="str" cm="1">
        <f t="array" ref="AP1181">IFERROR(_xlfn.IFS(
AQ1181="MPR ISSUE","TX ISSUE",
AQ1181="BSS Hardware Issue","RAN ISSUE",
AQ1181="Sites strategiques, MLL, Pylone, etc.","ENVTECH",
AQ1181="AKTIVCO DEFAUT GE &amp; POWER Cabinet","POWER ISSUE",
AQ1181="AKTIVCO Coupure ENEO &amp; Baisse de tension","POWER ISSUE",
AQ1181="Coupure ENEO &amp; Baisse de tension","POWER ISSUE",
AQ1181="Defaut GE &amp; POWER Cabinet","POWER ISSUE",
AQ1181="Sharing","POWER ISSUE",
AQ1181="Sites strategiques &amp; DataCenter","POWER ISSUE",
AQ1181="Exclu","Exclu",
AQ1181="SAT","TX ISSUE",
AQ1181="SPARE-ISSUE","SPARE-ISSUE",
AQ1181="Fiber CAmtel","TX ISSUE",
AQ1181="Fiber AOF","TX ISSUE",
AQ1181="Projet OCM (HUAWEI)","TRAVAUX-HUAWEI",
AQ1181="Projet OCM (NOKIA)","TRAVAUX -NOKIA",
AQ1181="ACCESS-ISSUE","ACCESS-ISSUE",
AQ1181="Projet OCM (ZTE, NOKIA, autres projets)","TRAVAUX OCM",
AQ1181="No root CAuse","No root cause",
AQ1181="ODU HS","TX ISSUE",
AQ1181="IP &amp; VLAN","TX ISSUE",
AQ1181="Warehouse HUAWEI","SPARE-ISSUE",
AQ1181="SPARE-HS","SPARE-ISSUE",
AQ1181="Power Telco","RAN ISSUE",AQ1181="no impacts","no impacts"
),"")</f>
        <v>No root cause</v>
      </c>
      <c r="AQ1181" s="127" t="s">
        <v>5344</v>
      </c>
      <c r="AR1181" s="48" t="str" cm="1">
        <f t="array" ref="AR1181">IFERROR(_xlfn.IFS(
AQ1181="MPR ISSUE","ACTIVE",
AQ1181="BSS Hardware Issue","ACTIVE",
AQ1181="Sites strategiques, MLL, Pylone, etc.","PASSIVE",
AQ1181="AKTIVCO DEFAUT GE &amp; POWER Cabinet","PASSIVE",
AQ1181="AKTIVCO Coupure ENEO &amp; Baisse de tension","PASSIVE",
AQ1181="Coupure ENEO &amp; Baisse de tension","PASSIVE",
AQ1181="Defaut GE &amp; POWER Cabinet","PASSIVE",
AQ1181="Sharing","PASSIVE",
AQ1181="Sites strategiques &amp; DataCenter","PASSIVE",
AQ1181="Exclu","Exclu",
AQ1181="SAT","ACTIVE",
AQ1181="SPARE-ISSUE","SPARE-ISSUE",
AQ1181="Fiber CAmtel","ACTIVE",
AQ1181="Fiber AOF","ACTIVE",
AQ1181="Projet OCM (HUAWEI)","PLANNED WORKS",
AQ1181="Projet OCM (NOKIA)","PLANNED WORKS",
AQ1181="ACCESS-ISSUE","ACCESS-ISSUE",
AQ1181="Projet OCM (ZTE, NOKIA, autres projets)","PLANNED WORKS",
AQ1181="No root CAuse","No root cause",
AQ1181="ODU HS","ACTIVE",
AQ1181="IP &amp; VLAN","ACTIVE",
AQ1181="Warehouse HUAWEI","SPARE-ISSUE",
AQ1181="SPARE-HS","SPARE-ISSUE",
AQ1181="Power Telco","ACTIVE", AQ1181="no impacts","no impacts"
),"")</f>
        <v>No root cause</v>
      </c>
      <c r="AS1181" s="92" t="s">
        <v>5537</v>
      </c>
      <c r="AT1181" s="98" t="s">
        <v>1169</v>
      </c>
      <c r="AV1181" s="17" t="s">
        <v>5537</v>
      </c>
      <c r="AW1181" s="7" t="s">
        <v>5537</v>
      </c>
      <c r="AX1181" s="6" t="s">
        <v>5537</v>
      </c>
      <c r="AY1181" s="7"/>
      <c r="AZ1181" s="3" t="s">
        <v>5537</v>
      </c>
      <c r="BA1181" s="18" t="s">
        <v>5537</v>
      </c>
      <c r="BB1181" s="18" t="s">
        <v>5537</v>
      </c>
      <c r="BC1181" s="18" t="s">
        <v>5537</v>
      </c>
      <c r="BD1181" s="18" t="s">
        <v>5537</v>
      </c>
      <c r="BE1181" s="18" t="s">
        <v>5537</v>
      </c>
      <c r="BF1181" s="18" t="s">
        <v>5537</v>
      </c>
      <c r="BG1181" s="18" t="s">
        <v>5537</v>
      </c>
      <c r="BH1181" s="18" t="s">
        <v>5537</v>
      </c>
      <c r="BI1181" s="18" t="s">
        <v>5537</v>
      </c>
      <c r="BJ1181" s="18" t="s">
        <v>5537</v>
      </c>
      <c r="BK1181" s="18" t="s">
        <v>5537</v>
      </c>
      <c r="BL1181" s="9" t="s">
        <v>5537</v>
      </c>
      <c r="BM1181" s="14" t="s">
        <v>5537</v>
      </c>
      <c r="BN1181" s="14" t="s">
        <v>5537</v>
      </c>
      <c r="BO1181" s="14" t="str">
        <f>_xlfn.XLOOKUP(B1181,'[4]cell downs 18042026 17h'!$B:$B,'[4]cell downs 18042026 17h'!$B:$B,"")</f>
        <v/>
      </c>
      <c r="BP1181" s="14" t="str">
        <f>_xlfn.XLOOKUP(B1181,'[5]Cells Huawei 19042026 15h'!$B:$B,'[5]Cells Huawei 19042026 15h'!$B:$B,"")</f>
        <v/>
      </c>
      <c r="BQ1181" s="9" t="str">
        <f>_xlfn.XLOOKUP(B1181,'[6]cells down 19042026 9H40'!$B:$B,'[6]cells down 19042026 9H40'!$B:$B,"")</f>
        <v/>
      </c>
      <c r="BR1181" s="9" t="s">
        <v>1169</v>
      </c>
      <c r="BS1181" s="9" t="s">
        <v>318</v>
      </c>
      <c r="BT1181" s="108"/>
    </row>
    <row r="1182" spans="1:72" s="9" customFormat="1" x14ac:dyDescent="0.35">
      <c r="A1182" s="1" t="s">
        <v>2119</v>
      </c>
      <c r="B1182" s="8" t="s">
        <v>2120</v>
      </c>
      <c r="C1182" s="3" t="str">
        <f>_xlfn.XLOOKUP(B1182,'[1]daily break down'!$D:$D,'[1]daily break down'!$E:$E,"")</f>
        <v>Yaounde</v>
      </c>
      <c r="D1182" s="1" t="s">
        <v>11</v>
      </c>
      <c r="E1182" s="1" t="s">
        <v>12</v>
      </c>
      <c r="F1182" s="3" t="s">
        <v>37</v>
      </c>
      <c r="G1182" s="1" t="s">
        <v>38</v>
      </c>
      <c r="H1182" s="34" t="str">
        <f>_xlfn.XLOOKUP(B1182,[2]CALCULATION!$B:$B,[2]CALCULATION!$H:$H,"")</f>
        <v>ZTE</v>
      </c>
      <c r="I1182" s="28">
        <v>0</v>
      </c>
      <c r="J1182" s="28">
        <v>0</v>
      </c>
      <c r="K1182" s="28">
        <v>0</v>
      </c>
      <c r="L1182" s="28">
        <v>0</v>
      </c>
      <c r="M1182" s="28">
        <v>0</v>
      </c>
      <c r="N1182" s="28">
        <v>0</v>
      </c>
      <c r="O1182" s="28">
        <v>0</v>
      </c>
      <c r="P1182" s="28">
        <v>0</v>
      </c>
      <c r="Q1182" s="28">
        <v>0</v>
      </c>
      <c r="R1182" s="28">
        <v>0</v>
      </c>
      <c r="S1182" s="93">
        <v>0</v>
      </c>
      <c r="T1182" s="93">
        <f>_xlfn.XLOOKUP(B1182,'[3]Nur des jours'!$B:$B,'[3]Nur des jours'!$U:$U,"")</f>
        <v>0</v>
      </c>
      <c r="U1182" s="93">
        <v>0</v>
      </c>
      <c r="V1182" s="93">
        <v>0</v>
      </c>
      <c r="W1182" s="93">
        <v>0</v>
      </c>
      <c r="X1182" s="93">
        <v>0</v>
      </c>
      <c r="Y1182" s="93">
        <v>0</v>
      </c>
      <c r="Z1182" s="93">
        <v>0</v>
      </c>
      <c r="AA1182" s="93">
        <v>0</v>
      </c>
      <c r="AB1182" s="93">
        <v>0.45597161226254368</v>
      </c>
      <c r="AC1182" s="93">
        <f>_xlfn.XLOOKUP(B1182,'[3]Nur des jours'!$B:$B,'[3]Nur des jours'!$N:$N,"")</f>
        <v>0</v>
      </c>
      <c r="AD1182" s="93">
        <v>0</v>
      </c>
      <c r="AE1182" s="93">
        <v>0</v>
      </c>
      <c r="AF1182" s="93">
        <v>0</v>
      </c>
      <c r="AG1182" s="93"/>
      <c r="AH1182" s="93">
        <v>0</v>
      </c>
      <c r="AI1182" s="93">
        <v>0</v>
      </c>
      <c r="AJ1182" s="93">
        <v>0</v>
      </c>
      <c r="AK1182" s="93">
        <v>0</v>
      </c>
      <c r="AL1182" s="93">
        <v>0</v>
      </c>
      <c r="AM1182" s="49" t="s">
        <v>5559</v>
      </c>
      <c r="AN1182" s="49"/>
      <c r="AO1182" s="48" t="str" cm="1">
        <f t="array" ref="AO1182">IFERROR(_xlfn.IFS(
AQ1182="MPR ISSUE","PDH",
AQ1182="BSS Hardware Issue","BSS",
AQ1182="Sites strategiques, MLL, Pylone, etc.","ENVTECH",
AQ1182="AKTIVCO DEFAUT GE &amp; POWER Cabinet","AKTIVCO",
AQ1182="AKTIVCO Coupure ENEO &amp; Baisse de tension","AKTIVCO GRID ONLY",
AQ1182="Coupure ENEO &amp; Baisse de tension","IHS GRID ONLY",
AQ1182="Defaut GE &amp; POWER Cabinet","IHS",
AQ1182="Sharing","Partners",
AQ1182="Sites strategiques &amp; DataCenter","SST &amp; DC",
AQ1182="Exclu","Exclu",
AQ1182="SAT","SAT",
AQ1182="SPARE-ISSUE","SPARE-ISSUE",
AQ1182="Fiber CAmtel","TRANS_FO_CAMTEL",
AQ1182="Fiber AOF","Fiber AOF",
AQ1182="Projet OCM (HUAWEI)","TRAVAUX-HUAWEI",
AQ1182="Projet OCM (NOKIA)","TRAVAUX-NOKIA",
AQ1182="ACCESS-ISSUE","ACCESS-ISSUE",
AQ1182="Projet OCM (ZTE, NOKIA, autres projets)","TRAVAUX OCM",
AQ1182="No root CAuse","No root cause",
AQ1182="ODU HS","PDH",
AQ1182="IP &amp; VLAN","PDH",
AQ1182="Warehouse HUAWEI","SPARE-ISSUE",
AQ1182="SPARE-HS","SPARE-ISSUE",
AQ1182="Power Telco","BSS",AQ1182="no impacts","no impacts"
),"")</f>
        <v>No root cause</v>
      </c>
      <c r="AP1182" s="48" t="str" cm="1">
        <f t="array" ref="AP1182">IFERROR(_xlfn.IFS(
AQ1182="MPR ISSUE","TX ISSUE",
AQ1182="BSS Hardware Issue","RAN ISSUE",
AQ1182="Sites strategiques, MLL, Pylone, etc.","ENVTECH",
AQ1182="AKTIVCO DEFAUT GE &amp; POWER Cabinet","POWER ISSUE",
AQ1182="AKTIVCO Coupure ENEO &amp; Baisse de tension","POWER ISSUE",
AQ1182="Coupure ENEO &amp; Baisse de tension","POWER ISSUE",
AQ1182="Defaut GE &amp; POWER Cabinet","POWER ISSUE",
AQ1182="Sharing","POWER ISSUE",
AQ1182="Sites strategiques &amp; DataCenter","POWER ISSUE",
AQ1182="Exclu","Exclu",
AQ1182="SAT","TX ISSUE",
AQ1182="SPARE-ISSUE","SPARE-ISSUE",
AQ1182="Fiber CAmtel","TX ISSUE",
AQ1182="Fiber AOF","TX ISSUE",
AQ1182="Projet OCM (HUAWEI)","TRAVAUX-HUAWEI",
AQ1182="Projet OCM (NOKIA)","TRAVAUX -NOKIA",
AQ1182="ACCESS-ISSUE","ACCESS-ISSUE",
AQ1182="Projet OCM (ZTE, NOKIA, autres projets)","TRAVAUX OCM",
AQ1182="No root CAuse","No root cause",
AQ1182="ODU HS","TX ISSUE",
AQ1182="IP &amp; VLAN","TX ISSUE",
AQ1182="Warehouse HUAWEI","SPARE-ISSUE",
AQ1182="SPARE-HS","SPARE-ISSUE",
AQ1182="Power Telco","RAN ISSUE",AQ1182="no impacts","no impacts"
),"")</f>
        <v>No root cause</v>
      </c>
      <c r="AQ1182" s="127" t="s">
        <v>5344</v>
      </c>
      <c r="AR1182" s="48" t="str" cm="1">
        <f t="array" ref="AR1182">IFERROR(_xlfn.IFS(
AQ1182="MPR ISSUE","ACTIVE",
AQ1182="BSS Hardware Issue","ACTIVE",
AQ1182="Sites strategiques, MLL, Pylone, etc.","PASSIVE",
AQ1182="AKTIVCO DEFAUT GE &amp; POWER Cabinet","PASSIVE",
AQ1182="AKTIVCO Coupure ENEO &amp; Baisse de tension","PASSIVE",
AQ1182="Coupure ENEO &amp; Baisse de tension","PASSIVE",
AQ1182="Defaut GE &amp; POWER Cabinet","PASSIVE",
AQ1182="Sharing","PASSIVE",
AQ1182="Sites strategiques &amp; DataCenter","PASSIVE",
AQ1182="Exclu","Exclu",
AQ1182="SAT","ACTIVE",
AQ1182="SPARE-ISSUE","SPARE-ISSUE",
AQ1182="Fiber CAmtel","ACTIVE",
AQ1182="Fiber AOF","ACTIVE",
AQ1182="Projet OCM (HUAWEI)","PLANNED WORKS",
AQ1182="Projet OCM (NOKIA)","PLANNED WORKS",
AQ1182="ACCESS-ISSUE","ACCESS-ISSUE",
AQ1182="Projet OCM (ZTE, NOKIA, autres projets)","PLANNED WORKS",
AQ1182="No root CAuse","No root cause",
AQ1182="ODU HS","ACTIVE",
AQ1182="IP &amp; VLAN","ACTIVE",
AQ1182="Warehouse HUAWEI","SPARE-ISSUE",
AQ1182="SPARE-HS","SPARE-ISSUE",
AQ1182="Power Telco","ACTIVE", AQ1182="no impacts","no impacts"
),"")</f>
        <v>No root cause</v>
      </c>
      <c r="AS1182" s="92" t="s">
        <v>5537</v>
      </c>
      <c r="AT1182" s="98" t="s">
        <v>2120</v>
      </c>
      <c r="AV1182" s="17" t="s">
        <v>5537</v>
      </c>
      <c r="AW1182" s="7" t="s">
        <v>5537</v>
      </c>
      <c r="AX1182" s="6" t="s">
        <v>5537</v>
      </c>
      <c r="AY1182" s="7"/>
      <c r="AZ1182" s="3" t="s">
        <v>5537</v>
      </c>
      <c r="BA1182" s="18" t="s">
        <v>5537</v>
      </c>
      <c r="BB1182" s="18" t="s">
        <v>5537</v>
      </c>
      <c r="BC1182" s="18" t="s">
        <v>5537</v>
      </c>
      <c r="BD1182" s="18" t="s">
        <v>5537</v>
      </c>
      <c r="BE1182" s="18" t="s">
        <v>5537</v>
      </c>
      <c r="BF1182" s="18" t="s">
        <v>5537</v>
      </c>
      <c r="BG1182" s="18" t="s">
        <v>5537</v>
      </c>
      <c r="BH1182" s="18" t="s">
        <v>5537</v>
      </c>
      <c r="BI1182" s="18" t="s">
        <v>5537</v>
      </c>
      <c r="BJ1182" s="18" t="s">
        <v>5537</v>
      </c>
      <c r="BK1182" s="18" t="s">
        <v>5537</v>
      </c>
      <c r="BL1182" s="9" t="s">
        <v>5537</v>
      </c>
      <c r="BM1182" s="14" t="s">
        <v>5537</v>
      </c>
      <c r="BN1182" s="14" t="s">
        <v>5537</v>
      </c>
      <c r="BO1182" s="14" t="str">
        <f>_xlfn.XLOOKUP(B1182,'[4]cell downs 18042026 17h'!$B:$B,'[4]cell downs 18042026 17h'!$B:$B,"")</f>
        <v/>
      </c>
      <c r="BP1182" s="14" t="str">
        <f>_xlfn.XLOOKUP(B1182,'[5]Cells Huawei 19042026 15h'!$B:$B,'[5]Cells Huawei 19042026 15h'!$B:$B,"")</f>
        <v/>
      </c>
      <c r="BQ1182" s="9" t="str">
        <f>_xlfn.XLOOKUP(B1182,'[6]cells down 19042026 9H40'!$B:$B,'[6]cells down 19042026 9H40'!$B:$B,"")</f>
        <v/>
      </c>
      <c r="BR1182" s="9" t="s">
        <v>2120</v>
      </c>
      <c r="BS1182" s="9" t="s">
        <v>12</v>
      </c>
      <c r="BT1182" s="108"/>
    </row>
    <row r="1183" spans="1:72" s="9" customFormat="1" x14ac:dyDescent="0.35">
      <c r="A1183" s="1" t="s">
        <v>2432</v>
      </c>
      <c r="B1183" s="8" t="s">
        <v>2433</v>
      </c>
      <c r="C1183" s="3" t="str">
        <f>_xlfn.XLOOKUP(B1183,'[1]daily break down'!$D:$D,'[1]daily break down'!$E:$E,"")</f>
        <v>LITTORAL</v>
      </c>
      <c r="D1183" s="1" t="s">
        <v>11</v>
      </c>
      <c r="E1183" s="56" t="s">
        <v>12</v>
      </c>
      <c r="F1183" s="3" t="s">
        <v>31</v>
      </c>
      <c r="G1183" s="1" t="s">
        <v>2432</v>
      </c>
      <c r="H1183" s="33" t="str">
        <f>_xlfn.XLOOKUP(B1183,[2]CALCULATION!$B:$B,[2]CALCULATION!$H:$H,"")</f>
        <v>NOKIA</v>
      </c>
      <c r="I1183" s="28">
        <v>0</v>
      </c>
      <c r="J1183" s="28">
        <v>0</v>
      </c>
      <c r="K1183" s="28">
        <v>0</v>
      </c>
      <c r="L1183" s="28">
        <v>0</v>
      </c>
      <c r="M1183" s="28">
        <v>0</v>
      </c>
      <c r="N1183" s="28">
        <v>0.9954296212096666</v>
      </c>
      <c r="O1183" s="28">
        <v>0</v>
      </c>
      <c r="P1183" s="28">
        <v>0</v>
      </c>
      <c r="Q1183" s="28">
        <v>6.8354455696060315E-3</v>
      </c>
      <c r="R1183" s="28">
        <v>1.281353583207814</v>
      </c>
      <c r="S1183" s="93">
        <v>1.1940305905214328</v>
      </c>
      <c r="T1183" s="93">
        <f>_xlfn.XLOOKUP(B1183,'[3]Nur des jours'!$B:$B,'[3]Nur des jours'!$U:$U,"")</f>
        <v>0.85693984299423831</v>
      </c>
      <c r="U1183" s="93">
        <v>4.3904425846911996E-2</v>
      </c>
      <c r="V1183" s="93">
        <v>0</v>
      </c>
      <c r="W1183" s="93">
        <v>0.85693984299423831</v>
      </c>
      <c r="X1183" s="93">
        <v>0</v>
      </c>
      <c r="Y1183" s="93">
        <v>0</v>
      </c>
      <c r="Z1183" s="93">
        <v>0</v>
      </c>
      <c r="AA1183" s="93">
        <v>0</v>
      </c>
      <c r="AB1183" s="93">
        <v>0.37956613675081963</v>
      </c>
      <c r="AC1183" s="93">
        <f>_xlfn.XLOOKUP(B1183,'[3]Nur des jours'!$B:$B,'[3]Nur des jours'!$N:$N,"")</f>
        <v>0</v>
      </c>
      <c r="AD1183" s="93">
        <v>0</v>
      </c>
      <c r="AE1183" s="93">
        <v>0</v>
      </c>
      <c r="AF1183" s="93">
        <v>0</v>
      </c>
      <c r="AG1183" s="93"/>
      <c r="AH1183" s="93">
        <v>0</v>
      </c>
      <c r="AI1183" s="93">
        <v>0</v>
      </c>
      <c r="AJ1183" s="93">
        <v>0</v>
      </c>
      <c r="AK1183" s="93">
        <v>0</v>
      </c>
      <c r="AL1183" s="93">
        <v>0</v>
      </c>
      <c r="AM1183" s="49" t="s">
        <v>5559</v>
      </c>
      <c r="AN1183" s="49"/>
      <c r="AO1183" s="48" t="str" cm="1">
        <f t="array" ref="AO1183">IFERROR(_xlfn.IFS(
AQ1183="MPR ISSUE","PDH",
AQ1183="BSS Hardware Issue","BSS",
AQ1183="Sites strategiques, MLL, Pylone, etc.","ENVTECH",
AQ1183="AKTIVCO DEFAUT GE &amp; POWER Cabinet","AKTIVCO",
AQ1183="AKTIVCO Coupure ENEO &amp; Baisse de tension","AKTIVCO GRID ONLY",
AQ1183="Coupure ENEO &amp; Baisse de tension","IHS GRID ONLY",
AQ1183="Defaut GE &amp; POWER Cabinet","IHS",
AQ1183="Sharing","Partners",
AQ1183="Sites strategiques &amp; DataCenter","SST &amp; DC",
AQ1183="Exclu","Exclu",
AQ1183="SAT","SAT",
AQ1183="SPARE-ISSUE","SPARE-ISSUE",
AQ1183="Fiber CAmtel","TRANS_FO_CAMTEL",
AQ1183="Fiber AOF","Fiber AOF",
AQ1183="Projet OCM (HUAWEI)","TRAVAUX-HUAWEI",
AQ1183="Projet OCM (NOKIA)","TRAVAUX-NOKIA",
AQ1183="ACCESS-ISSUE","ACCESS-ISSUE",
AQ1183="Projet OCM (ZTE, NOKIA, autres projets)","TRAVAUX OCM",
AQ1183="No root CAuse","No root cause",
AQ1183="ODU HS","PDH",
AQ1183="IP &amp; VLAN","PDH",
AQ1183="Warehouse HUAWEI","SPARE-ISSUE",
AQ1183="SPARE-HS","SPARE-ISSUE",
AQ1183="Power Telco","BSS",AQ1183="no impacts","no impacts"
),"")</f>
        <v>No root cause</v>
      </c>
      <c r="AP1183" s="48" t="str" cm="1">
        <f t="array" ref="AP1183">IFERROR(_xlfn.IFS(
AQ1183="MPR ISSUE","TX ISSUE",
AQ1183="BSS Hardware Issue","RAN ISSUE",
AQ1183="Sites strategiques, MLL, Pylone, etc.","ENVTECH",
AQ1183="AKTIVCO DEFAUT GE &amp; POWER Cabinet","POWER ISSUE",
AQ1183="AKTIVCO Coupure ENEO &amp; Baisse de tension","POWER ISSUE",
AQ1183="Coupure ENEO &amp; Baisse de tension","POWER ISSUE",
AQ1183="Defaut GE &amp; POWER Cabinet","POWER ISSUE",
AQ1183="Sharing","POWER ISSUE",
AQ1183="Sites strategiques &amp; DataCenter","POWER ISSUE",
AQ1183="Exclu","Exclu",
AQ1183="SAT","TX ISSUE",
AQ1183="SPARE-ISSUE","SPARE-ISSUE",
AQ1183="Fiber CAmtel","TX ISSUE",
AQ1183="Fiber AOF","TX ISSUE",
AQ1183="Projet OCM (HUAWEI)","TRAVAUX-HUAWEI",
AQ1183="Projet OCM (NOKIA)","TRAVAUX -NOKIA",
AQ1183="ACCESS-ISSUE","ACCESS-ISSUE",
AQ1183="Projet OCM (ZTE, NOKIA, autres projets)","TRAVAUX OCM",
AQ1183="No root CAuse","No root cause",
AQ1183="ODU HS","TX ISSUE",
AQ1183="IP &amp; VLAN","TX ISSUE",
AQ1183="Warehouse HUAWEI","SPARE-ISSUE",
AQ1183="SPARE-HS","SPARE-ISSUE",
AQ1183="Power Telco","RAN ISSUE",AQ1183="no impacts","no impacts"
),"")</f>
        <v>No root cause</v>
      </c>
      <c r="AQ1183" s="127" t="s">
        <v>5344</v>
      </c>
      <c r="AR1183" s="48" t="str" cm="1">
        <f t="array" ref="AR1183">IFERROR(_xlfn.IFS(
AQ1183="MPR ISSUE","ACTIVE",
AQ1183="BSS Hardware Issue","ACTIVE",
AQ1183="Sites strategiques, MLL, Pylone, etc.","PASSIVE",
AQ1183="AKTIVCO DEFAUT GE &amp; POWER Cabinet","PASSIVE",
AQ1183="AKTIVCO Coupure ENEO &amp; Baisse de tension","PASSIVE",
AQ1183="Coupure ENEO &amp; Baisse de tension","PASSIVE",
AQ1183="Defaut GE &amp; POWER Cabinet","PASSIVE",
AQ1183="Sharing","PASSIVE",
AQ1183="Sites strategiques &amp; DataCenter","PASSIVE",
AQ1183="Exclu","Exclu",
AQ1183="SAT","ACTIVE",
AQ1183="SPARE-ISSUE","SPARE-ISSUE",
AQ1183="Fiber CAmtel","ACTIVE",
AQ1183="Fiber AOF","ACTIVE",
AQ1183="Projet OCM (HUAWEI)","PLANNED WORKS",
AQ1183="Projet OCM (NOKIA)","PLANNED WORKS",
AQ1183="ACCESS-ISSUE","ACCESS-ISSUE",
AQ1183="Projet OCM (ZTE, NOKIA, autres projets)","PLANNED WORKS",
AQ1183="No root CAuse","No root cause",
AQ1183="ODU HS","ACTIVE",
AQ1183="IP &amp; VLAN","ACTIVE",
AQ1183="Warehouse HUAWEI","SPARE-ISSUE",
AQ1183="SPARE-HS","SPARE-ISSUE",
AQ1183="Power Telco","ACTIVE", AQ1183="no impacts","no impacts"
),"")</f>
        <v>No root cause</v>
      </c>
      <c r="AS1183" s="92" t="s">
        <v>5537</v>
      </c>
      <c r="AT1183" s="98" t="s">
        <v>2433</v>
      </c>
      <c r="AU1183" s="96"/>
      <c r="AV1183" s="17" t="s">
        <v>5537</v>
      </c>
      <c r="AW1183" s="7" t="s">
        <v>5537</v>
      </c>
      <c r="AX1183" s="6" t="s">
        <v>5537</v>
      </c>
      <c r="AY1183" s="7"/>
      <c r="AZ1183" s="3" t="s">
        <v>5537</v>
      </c>
      <c r="BA1183" s="18" t="s">
        <v>5537</v>
      </c>
      <c r="BB1183" s="18" t="s">
        <v>5537</v>
      </c>
      <c r="BC1183" s="18" t="s">
        <v>5537</v>
      </c>
      <c r="BD1183" s="18" t="s">
        <v>5537</v>
      </c>
      <c r="BE1183" s="18" t="s">
        <v>5537</v>
      </c>
      <c r="BF1183" s="18" t="s">
        <v>5537</v>
      </c>
      <c r="BG1183" s="18" t="s">
        <v>5537</v>
      </c>
      <c r="BH1183" s="18" t="s">
        <v>5537</v>
      </c>
      <c r="BI1183" s="18" t="s">
        <v>5537</v>
      </c>
      <c r="BJ1183" s="18" t="s">
        <v>5537</v>
      </c>
      <c r="BK1183" s="18" t="s">
        <v>5537</v>
      </c>
      <c r="BL1183" s="9" t="s">
        <v>5537</v>
      </c>
      <c r="BM1183" s="14" t="s">
        <v>5537</v>
      </c>
      <c r="BN1183" s="14" t="s">
        <v>5537</v>
      </c>
      <c r="BO1183" s="14" t="str">
        <f>_xlfn.XLOOKUP(B1183,'[4]cell downs 18042026 17h'!$B:$B,'[4]cell downs 18042026 17h'!$B:$B,"")</f>
        <v/>
      </c>
      <c r="BP1183" s="14" t="str">
        <f>_xlfn.XLOOKUP(B1183,'[5]Cells Huawei 19042026 15h'!$B:$B,'[5]Cells Huawei 19042026 15h'!$B:$B,"")</f>
        <v/>
      </c>
      <c r="BQ1183" s="9" t="str">
        <f>_xlfn.XLOOKUP(B1183,'[6]cells down 19042026 9H40'!$B:$B,'[6]cells down 19042026 9H40'!$B:$B,"")</f>
        <v/>
      </c>
      <c r="BR1183" s="9" t="s">
        <v>2433</v>
      </c>
      <c r="BS1183" s="9" t="s">
        <v>5537</v>
      </c>
      <c r="BT1183" s="108"/>
    </row>
    <row r="1184" spans="1:72" s="9" customFormat="1" x14ac:dyDescent="0.35">
      <c r="A1184" s="1" t="s">
        <v>935</v>
      </c>
      <c r="B1184" s="8" t="s">
        <v>936</v>
      </c>
      <c r="C1184" s="3" t="str">
        <f>_xlfn.XLOOKUP(B1184,'[1]daily break down'!$D:$D,'[1]daily break down'!$E:$E,"")</f>
        <v>Garoua</v>
      </c>
      <c r="D1184" s="1" t="s">
        <v>21</v>
      </c>
      <c r="E1184" s="1" t="s">
        <v>80</v>
      </c>
      <c r="F1184" s="3" t="s">
        <v>23</v>
      </c>
      <c r="G1184" s="1" t="s">
        <v>24</v>
      </c>
      <c r="H1184" s="32" t="str">
        <f>_xlfn.XLOOKUP(B1184,[2]CALCULATION!$B:$B,[2]CALCULATION!$H:$H,"")</f>
        <v>Huawei</v>
      </c>
      <c r="I1184" s="28">
        <v>0</v>
      </c>
      <c r="J1184" s="28">
        <v>0</v>
      </c>
      <c r="K1184" s="28">
        <v>0</v>
      </c>
      <c r="L1184" s="28">
        <v>0</v>
      </c>
      <c r="M1184" s="28">
        <v>0</v>
      </c>
      <c r="N1184" s="28">
        <v>0.70002682395778937</v>
      </c>
      <c r="O1184" s="28">
        <v>0</v>
      </c>
      <c r="P1184" s="28">
        <v>2.0571871085200306</v>
      </c>
      <c r="Q1184" s="28">
        <v>0</v>
      </c>
      <c r="R1184" s="28">
        <v>0</v>
      </c>
      <c r="S1184" s="93">
        <v>1.8583794905160189</v>
      </c>
      <c r="T1184" s="93">
        <f>_xlfn.XLOOKUP(B1184,'[3]Nur des jours'!$B:$B,'[3]Nur des jours'!$U:$U,"")</f>
        <v>0.96202412444033514</v>
      </c>
      <c r="U1184" s="93">
        <v>2.5703201467898289</v>
      </c>
      <c r="V1184" s="93">
        <v>1.2845536807321229</v>
      </c>
      <c r="W1184" s="93">
        <v>0.96202412444033514</v>
      </c>
      <c r="X1184" s="93">
        <v>0.68540205973752477</v>
      </c>
      <c r="Y1184" s="93">
        <v>2.9553616525840893</v>
      </c>
      <c r="Z1184" s="93">
        <v>1.7265247565155106</v>
      </c>
      <c r="AA1184" s="93">
        <v>0</v>
      </c>
      <c r="AB1184" s="93">
        <v>0.26410183972399859</v>
      </c>
      <c r="AC1184" s="93">
        <f>_xlfn.XLOOKUP(B1184,'[3]Nur des jours'!$B:$B,'[3]Nur des jours'!$N:$N,"")</f>
        <v>0</v>
      </c>
      <c r="AD1184" s="93">
        <v>0</v>
      </c>
      <c r="AE1184" s="93">
        <v>0</v>
      </c>
      <c r="AF1184" s="93">
        <v>0</v>
      </c>
      <c r="AG1184" s="93"/>
      <c r="AH1184" s="93">
        <v>0</v>
      </c>
      <c r="AI1184" s="93">
        <v>0</v>
      </c>
      <c r="AJ1184" s="93">
        <v>0</v>
      </c>
      <c r="AK1184" s="93">
        <v>0</v>
      </c>
      <c r="AL1184" s="93">
        <v>0</v>
      </c>
      <c r="AM1184" s="49" t="s">
        <v>5559</v>
      </c>
      <c r="AN1184" s="49"/>
      <c r="AO1184" s="48" t="str" cm="1">
        <f t="array" ref="AO1184">IFERROR(_xlfn.IFS(
AQ1184="MPR ISSUE","PDH",
AQ1184="BSS Hardware Issue","BSS",
AQ1184="Sites strategiques, MLL, Pylone, etc.","ENVTECH",
AQ1184="AKTIVCO DEFAUT GE &amp; POWER Cabinet","AKTIVCO",
AQ1184="AKTIVCO Coupure ENEO &amp; Baisse de tension","AKTIVCO GRID ONLY",
AQ1184="Coupure ENEO &amp; Baisse de tension","IHS GRID ONLY",
AQ1184="Defaut GE &amp; POWER Cabinet","IHS",
AQ1184="Sharing","Partners",
AQ1184="Sites strategiques &amp; DataCenter","SST &amp; DC",
AQ1184="Exclu","Exclu",
AQ1184="SAT","SAT",
AQ1184="SPARE-ISSUE","SPARE-ISSUE",
AQ1184="Fiber CAmtel","TRANS_FO_CAMTEL",
AQ1184="Fiber AOF","Fiber AOF",
AQ1184="Projet OCM (HUAWEI)","TRAVAUX-HUAWEI",
AQ1184="Projet OCM (NOKIA)","TRAVAUX-NOKIA",
AQ1184="ACCESS-ISSUE","ACCESS-ISSUE",
AQ1184="Projet OCM (ZTE, NOKIA, autres projets)","TRAVAUX OCM",
AQ1184="No root CAuse","No root cause",
AQ1184="ODU HS","PDH",
AQ1184="IP &amp; VLAN","PDH",
AQ1184="Warehouse HUAWEI","SPARE-ISSUE",
AQ1184="SPARE-HS","SPARE-ISSUE",
AQ1184="Power Telco","BSS",AQ1184="no impacts","no impacts"
),"")</f>
        <v>No root cause</v>
      </c>
      <c r="AP1184" s="48" t="str" cm="1">
        <f t="array" ref="AP1184">IFERROR(_xlfn.IFS(
AQ1184="MPR ISSUE","TX ISSUE",
AQ1184="BSS Hardware Issue","RAN ISSUE",
AQ1184="Sites strategiques, MLL, Pylone, etc.","ENVTECH",
AQ1184="AKTIVCO DEFAUT GE &amp; POWER Cabinet","POWER ISSUE",
AQ1184="AKTIVCO Coupure ENEO &amp; Baisse de tension","POWER ISSUE",
AQ1184="Coupure ENEO &amp; Baisse de tension","POWER ISSUE",
AQ1184="Defaut GE &amp; POWER Cabinet","POWER ISSUE",
AQ1184="Sharing","POWER ISSUE",
AQ1184="Sites strategiques &amp; DataCenter","POWER ISSUE",
AQ1184="Exclu","Exclu",
AQ1184="SAT","TX ISSUE",
AQ1184="SPARE-ISSUE","SPARE-ISSUE",
AQ1184="Fiber CAmtel","TX ISSUE",
AQ1184="Fiber AOF","TX ISSUE",
AQ1184="Projet OCM (HUAWEI)","TRAVAUX-HUAWEI",
AQ1184="Projet OCM (NOKIA)","TRAVAUX -NOKIA",
AQ1184="ACCESS-ISSUE","ACCESS-ISSUE",
AQ1184="Projet OCM (ZTE, NOKIA, autres projets)","TRAVAUX OCM",
AQ1184="No root CAuse","No root cause",
AQ1184="ODU HS","TX ISSUE",
AQ1184="IP &amp; VLAN","TX ISSUE",
AQ1184="Warehouse HUAWEI","SPARE-ISSUE",
AQ1184="SPARE-HS","SPARE-ISSUE",
AQ1184="Power Telco","RAN ISSUE",AQ1184="no impacts","no impacts"
),"")</f>
        <v>No root cause</v>
      </c>
      <c r="AQ1184" s="67" t="s">
        <v>5344</v>
      </c>
      <c r="AR1184" s="48" t="str" cm="1">
        <f t="array" ref="AR1184">IFERROR(_xlfn.IFS(
AQ1184="MPR ISSUE","ACTIVE",
AQ1184="BSS Hardware Issue","ACTIVE",
AQ1184="Sites strategiques, MLL, Pylone, etc.","PASSIVE",
AQ1184="AKTIVCO DEFAUT GE &amp; POWER Cabinet","PASSIVE",
AQ1184="AKTIVCO Coupure ENEO &amp; Baisse de tension","PASSIVE",
AQ1184="Coupure ENEO &amp; Baisse de tension","PASSIVE",
AQ1184="Defaut GE &amp; POWER Cabinet","PASSIVE",
AQ1184="Sharing","PASSIVE",
AQ1184="Sites strategiques &amp; DataCenter","PASSIVE",
AQ1184="Exclu","Exclu",
AQ1184="SAT","ACTIVE",
AQ1184="SPARE-ISSUE","SPARE-ISSUE",
AQ1184="Fiber CAmtel","ACTIVE",
AQ1184="Fiber AOF","ACTIVE",
AQ1184="Projet OCM (HUAWEI)","PLANNED WORKS",
AQ1184="Projet OCM (NOKIA)","PLANNED WORKS",
AQ1184="ACCESS-ISSUE","ACCESS-ISSUE",
AQ1184="Projet OCM (ZTE, NOKIA, autres projets)","PLANNED WORKS",
AQ1184="No root CAuse","No root cause",
AQ1184="ODU HS","ACTIVE",
AQ1184="IP &amp; VLAN","ACTIVE",
AQ1184="Warehouse HUAWEI","SPARE-ISSUE",
AQ1184="SPARE-HS","SPARE-ISSUE",
AQ1184="Power Telco","ACTIVE", AQ1184="no impacts","no impacts"
),"")</f>
        <v>No root cause</v>
      </c>
      <c r="AS1184" s="92" t="s">
        <v>5537</v>
      </c>
      <c r="AT1184" s="98" t="s">
        <v>936</v>
      </c>
      <c r="AV1184" s="17" t="s">
        <v>5537</v>
      </c>
      <c r="AW1184" s="7" t="s">
        <v>5537</v>
      </c>
      <c r="AX1184" s="6" t="s">
        <v>5537</v>
      </c>
      <c r="AY1184" s="7"/>
      <c r="AZ1184" s="3" t="s">
        <v>5537</v>
      </c>
      <c r="BA1184" s="18" t="s">
        <v>5537</v>
      </c>
      <c r="BB1184" s="18" t="s">
        <v>5537</v>
      </c>
      <c r="BC1184" s="18" t="s">
        <v>5537</v>
      </c>
      <c r="BD1184" s="18" t="s">
        <v>5537</v>
      </c>
      <c r="BE1184" s="18" t="s">
        <v>5537</v>
      </c>
      <c r="BF1184" s="18" t="s">
        <v>5537</v>
      </c>
      <c r="BG1184" s="18" t="s">
        <v>5537</v>
      </c>
      <c r="BH1184" s="18" t="s">
        <v>5537</v>
      </c>
      <c r="BI1184" s="18" t="s">
        <v>5537</v>
      </c>
      <c r="BJ1184" s="18" t="s">
        <v>5537</v>
      </c>
      <c r="BK1184" s="18" t="s">
        <v>5537</v>
      </c>
      <c r="BL1184" s="9" t="s">
        <v>5537</v>
      </c>
      <c r="BM1184" s="14" t="s">
        <v>5537</v>
      </c>
      <c r="BN1184" s="14" t="s">
        <v>5537</v>
      </c>
      <c r="BO1184" s="14" t="str">
        <f>_xlfn.XLOOKUP(B1184,'[4]cell downs 18042026 17h'!$B:$B,'[4]cell downs 18042026 17h'!$B:$B,"")</f>
        <v/>
      </c>
      <c r="BP1184" s="14" t="str">
        <f>_xlfn.XLOOKUP(B1184,'[5]Cells Huawei 19042026 15h'!$B:$B,'[5]Cells Huawei 19042026 15h'!$B:$B,"")</f>
        <v/>
      </c>
      <c r="BQ1184" s="9" t="str">
        <f>_xlfn.XLOOKUP(B1184,'[6]cells down 19042026 9H40'!$B:$B,'[6]cells down 19042026 9H40'!$B:$B,"")</f>
        <v/>
      </c>
      <c r="BR1184" s="9" t="s">
        <v>5537</v>
      </c>
      <c r="BS1184" s="9" t="s">
        <v>5537</v>
      </c>
      <c r="BT1184" s="108"/>
    </row>
    <row r="1185" spans="1:72" s="9" customFormat="1" x14ac:dyDescent="0.35">
      <c r="A1185" s="3" t="s">
        <v>3047</v>
      </c>
      <c r="B1185" s="25" t="s">
        <v>3048</v>
      </c>
      <c r="C1185" s="3" t="str">
        <f>_xlfn.XLOOKUP(B1185,'[1]daily break down'!$D:$D,'[1]daily break down'!$E:$E,"")</f>
        <v>LITTORAL</v>
      </c>
      <c r="D1185" s="3" t="s">
        <v>11</v>
      </c>
      <c r="E1185" s="3" t="s">
        <v>96</v>
      </c>
      <c r="F1185" s="3" t="s">
        <v>31</v>
      </c>
      <c r="G1185" s="3" t="s">
        <v>3049</v>
      </c>
      <c r="H1185" s="33" t="str">
        <f>_xlfn.XLOOKUP(B1185,[2]CALCULATION!$B:$B,[2]CALCULATION!$H:$H,"")</f>
        <v>NOKIA</v>
      </c>
      <c r="I1185" s="28">
        <v>0</v>
      </c>
      <c r="J1185" s="28">
        <v>0</v>
      </c>
      <c r="K1185" s="28">
        <v>0</v>
      </c>
      <c r="L1185" s="28">
        <v>1.2705632801202602</v>
      </c>
      <c r="M1185" s="28">
        <v>0</v>
      </c>
      <c r="N1185" s="28">
        <v>0.9958905268095446</v>
      </c>
      <c r="O1185" s="28">
        <v>0</v>
      </c>
      <c r="P1185" s="28">
        <v>0</v>
      </c>
      <c r="Q1185" s="28">
        <v>1.8891180027734621E-2</v>
      </c>
      <c r="R1185" s="28">
        <v>0.99864276455131518</v>
      </c>
      <c r="S1185" s="93">
        <v>0.96401178981414082</v>
      </c>
      <c r="T1185" s="93">
        <f>_xlfn.XLOOKUP(B1185,'[3]Nur des jours'!$B:$B,'[3]Nur des jours'!$U:$U,"")</f>
        <v>0</v>
      </c>
      <c r="U1185" s="93">
        <v>0</v>
      </c>
      <c r="V1185" s="93">
        <v>0</v>
      </c>
      <c r="W1185" s="93">
        <v>0</v>
      </c>
      <c r="X1185" s="93">
        <v>0</v>
      </c>
      <c r="Y1185" s="93">
        <v>0</v>
      </c>
      <c r="Z1185" s="93">
        <v>0</v>
      </c>
      <c r="AA1185" s="93">
        <v>0</v>
      </c>
      <c r="AB1185" s="93">
        <v>0.25955389475306273</v>
      </c>
      <c r="AC1185" s="93">
        <f>_xlfn.XLOOKUP(B1185,'[3]Nur des jours'!$B:$B,'[3]Nur des jours'!$N:$N,"")</f>
        <v>0</v>
      </c>
      <c r="AD1185" s="93">
        <v>0</v>
      </c>
      <c r="AE1185" s="93">
        <v>0</v>
      </c>
      <c r="AF1185" s="93">
        <v>0</v>
      </c>
      <c r="AG1185" s="93"/>
      <c r="AH1185" s="93">
        <v>0</v>
      </c>
      <c r="AI1185" s="93">
        <v>0</v>
      </c>
      <c r="AJ1185" s="93">
        <v>0</v>
      </c>
      <c r="AK1185" s="93">
        <v>0</v>
      </c>
      <c r="AL1185" s="93">
        <v>0</v>
      </c>
      <c r="AM1185" s="49" t="s">
        <v>5559</v>
      </c>
      <c r="AN1185" s="49"/>
      <c r="AO1185" s="48" t="str" cm="1">
        <f t="array" ref="AO1185">IFERROR(_xlfn.IFS(
AQ1185="MPR ISSUE","PDH",
AQ1185="BSS Hardware Issue","BSS",
AQ1185="Sites strategiques, MLL, Pylone, etc.","ENVTECH",
AQ1185="AKTIVCO DEFAUT GE &amp; POWER Cabinet","AKTIVCO",
AQ1185="AKTIVCO Coupure ENEO &amp; Baisse de tension","AKTIVCO GRID ONLY",
AQ1185="Coupure ENEO &amp; Baisse de tension","IHS GRID ONLY",
AQ1185="Defaut GE &amp; POWER Cabinet","IHS",
AQ1185="Sharing","Partners",
AQ1185="Sites strategiques &amp; DataCenter","SST &amp; DC",
AQ1185="Exclu","Exclu",
AQ1185="SAT","SAT",
AQ1185="SPARE-ISSUE","SPARE-ISSUE",
AQ1185="Fiber CAmtel","TRANS_FO_CAMTEL",
AQ1185="Fiber AOF","Fiber AOF",
AQ1185="Projet OCM (HUAWEI)","TRAVAUX-HUAWEI",
AQ1185="Projet OCM (NOKIA)","TRAVAUX-NOKIA",
AQ1185="ACCESS-ISSUE","ACCESS-ISSUE",
AQ1185="Projet OCM (ZTE, NOKIA, autres projets)","TRAVAUX OCM",
AQ1185="No root CAuse","No root cause",
AQ1185="ODU HS","PDH",
AQ1185="IP &amp; VLAN","PDH",
AQ1185="Warehouse HUAWEI","SPARE-ISSUE",
AQ1185="SPARE-HS","SPARE-ISSUE",
AQ1185="Power Telco","BSS",AQ1185="no impacts","no impacts"
),"")</f>
        <v>SPARE-ISSUE</v>
      </c>
      <c r="AP1185" s="48" t="str" cm="1">
        <f t="array" ref="AP1185">IFERROR(_xlfn.IFS(
AQ1185="MPR ISSUE","TX ISSUE",
AQ1185="BSS Hardware Issue","RAN ISSUE",
AQ1185="Sites strategiques, MLL, Pylone, etc.","ENVTECH",
AQ1185="AKTIVCO DEFAUT GE &amp; POWER Cabinet","POWER ISSUE",
AQ1185="AKTIVCO Coupure ENEO &amp; Baisse de tension","POWER ISSUE",
AQ1185="Coupure ENEO &amp; Baisse de tension","POWER ISSUE",
AQ1185="Defaut GE &amp; POWER Cabinet","POWER ISSUE",
AQ1185="Sharing","POWER ISSUE",
AQ1185="Sites strategiques &amp; DataCenter","POWER ISSUE",
AQ1185="Exclu","Exclu",
AQ1185="SAT","TX ISSUE",
AQ1185="SPARE-ISSUE","SPARE-ISSUE",
AQ1185="Fiber CAmtel","TX ISSUE",
AQ1185="Fiber AOF","TX ISSUE",
AQ1185="Projet OCM (HUAWEI)","TRAVAUX-HUAWEI",
AQ1185="Projet OCM (NOKIA)","TRAVAUX -NOKIA",
AQ1185="ACCESS-ISSUE","ACCESS-ISSUE",
AQ1185="Projet OCM (ZTE, NOKIA, autres projets)","TRAVAUX OCM",
AQ1185="No root CAuse","No root cause",
AQ1185="ODU HS","TX ISSUE",
AQ1185="IP &amp; VLAN","TX ISSUE",
AQ1185="Warehouse HUAWEI","SPARE-ISSUE",
AQ1185="SPARE-HS","SPARE-ISSUE",
AQ1185="Power Telco","RAN ISSUE",AQ1185="no impacts","no impacts"
),"")</f>
        <v>SPARE-ISSUE</v>
      </c>
      <c r="AQ1185" s="67" t="s">
        <v>5336</v>
      </c>
      <c r="AR1185" s="48" t="str" cm="1">
        <f t="array" ref="AR1185">IFERROR(_xlfn.IFS(
AQ1185="MPR ISSUE","ACTIVE",
AQ1185="BSS Hardware Issue","ACTIVE",
AQ1185="Sites strategiques, MLL, Pylone, etc.","PASSIVE",
AQ1185="AKTIVCO DEFAUT GE &amp; POWER Cabinet","PASSIVE",
AQ1185="AKTIVCO Coupure ENEO &amp; Baisse de tension","PASSIVE",
AQ1185="Coupure ENEO &amp; Baisse de tension","PASSIVE",
AQ1185="Defaut GE &amp; POWER Cabinet","PASSIVE",
AQ1185="Sharing","PASSIVE",
AQ1185="Sites strategiques &amp; DataCenter","PASSIVE",
AQ1185="Exclu","Exclu",
AQ1185="SAT","ACTIVE",
AQ1185="SPARE-ISSUE","SPARE-ISSUE",
AQ1185="Fiber CAmtel","ACTIVE",
AQ1185="Fiber AOF","ACTIVE",
AQ1185="Projet OCM (HUAWEI)","PLANNED WORKS",
AQ1185="Projet OCM (NOKIA)","PLANNED WORKS",
AQ1185="ACCESS-ISSUE","ACCESS-ISSUE",
AQ1185="Projet OCM (ZTE, NOKIA, autres projets)","PLANNED WORKS",
AQ1185="No root CAuse","No root cause",
AQ1185="ODU HS","ACTIVE",
AQ1185="IP &amp; VLAN","ACTIVE",
AQ1185="Warehouse HUAWEI","SPARE-ISSUE",
AQ1185="SPARE-HS","SPARE-ISSUE",
AQ1185="Power Telco","ACTIVE", AQ1185="no impacts","no impacts"
),"")</f>
        <v>SPARE-ISSUE</v>
      </c>
      <c r="AS1185" s="92" t="s">
        <v>5887</v>
      </c>
      <c r="AT1185" s="98" t="s">
        <v>3048</v>
      </c>
      <c r="AV1185" s="17" t="s">
        <v>5537</v>
      </c>
      <c r="AW1185" s="7" t="s">
        <v>5537</v>
      </c>
      <c r="AX1185" s="6" t="s">
        <v>5537</v>
      </c>
      <c r="AY1185" s="7"/>
      <c r="AZ1185" s="3" t="s">
        <v>5537</v>
      </c>
      <c r="BA1185" s="18" t="s">
        <v>5537</v>
      </c>
      <c r="BB1185" s="18" t="s">
        <v>5537</v>
      </c>
      <c r="BC1185" s="18" t="s">
        <v>5537</v>
      </c>
      <c r="BD1185" s="18" t="s">
        <v>5537</v>
      </c>
      <c r="BE1185" s="18" t="s">
        <v>5537</v>
      </c>
      <c r="BF1185" s="18" t="s">
        <v>5537</v>
      </c>
      <c r="BG1185" s="18" t="s">
        <v>6329</v>
      </c>
      <c r="BH1185" s="18" t="s">
        <v>6330</v>
      </c>
      <c r="BI1185" s="18" t="s">
        <v>6331</v>
      </c>
      <c r="BJ1185" s="18" t="s">
        <v>5537</v>
      </c>
      <c r="BK1185" s="18" t="s">
        <v>5537</v>
      </c>
      <c r="BL1185" s="9" t="s">
        <v>5537</v>
      </c>
      <c r="BM1185" s="14" t="s">
        <v>5537</v>
      </c>
      <c r="BN1185" s="14" t="s">
        <v>5537</v>
      </c>
      <c r="BO1185" s="14" t="str">
        <f>_xlfn.XLOOKUP(B1185,'[4]cell downs 18042026 17h'!$B:$B,'[4]cell downs 18042026 17h'!$B:$B,"")</f>
        <v/>
      </c>
      <c r="BP1185" s="14" t="str">
        <f>_xlfn.XLOOKUP(B1185,'[5]Cells Huawei 19042026 15h'!$B:$B,'[5]Cells Huawei 19042026 15h'!$B:$B,"")</f>
        <v/>
      </c>
      <c r="BQ1185" s="9" t="str">
        <f>_xlfn.XLOOKUP(B1185,'[6]cells down 19042026 9H40'!$B:$B,'[6]cells down 19042026 9H40'!$B:$B,"")</f>
        <v/>
      </c>
      <c r="BR1185" s="9" t="s">
        <v>3048</v>
      </c>
      <c r="BS1185" s="9" t="s">
        <v>5537</v>
      </c>
      <c r="BT1185" s="108"/>
    </row>
    <row r="1186" spans="1:72" s="9" customFormat="1" x14ac:dyDescent="0.35">
      <c r="A1186" s="1" t="s">
        <v>3045</v>
      </c>
      <c r="B1186" s="8" t="s">
        <v>3046</v>
      </c>
      <c r="C1186" s="3" t="str">
        <f>_xlfn.XLOOKUP(B1186,'[1]daily break down'!$D:$D,'[1]daily break down'!$E:$E,"")</f>
        <v>LITTORAL</v>
      </c>
      <c r="D1186" s="1" t="s">
        <v>357</v>
      </c>
      <c r="E1186" s="1" t="s">
        <v>987</v>
      </c>
      <c r="F1186" s="3" t="s">
        <v>31</v>
      </c>
      <c r="G1186" s="1" t="s">
        <v>3045</v>
      </c>
      <c r="H1186" s="33" t="str">
        <f>_xlfn.XLOOKUP(B1186,[2]CALCULATION!$B:$B,[2]CALCULATION!$H:$H,"")</f>
        <v>NOKIA</v>
      </c>
      <c r="I1186" s="28">
        <v>0</v>
      </c>
      <c r="J1186" s="28">
        <v>0</v>
      </c>
      <c r="K1186" s="28">
        <v>0</v>
      </c>
      <c r="L1186" s="28">
        <v>0</v>
      </c>
      <c r="M1186" s="28">
        <v>0</v>
      </c>
      <c r="N1186" s="28">
        <v>0.99390963035786761</v>
      </c>
      <c r="O1186" s="28">
        <v>0</v>
      </c>
      <c r="P1186" s="28">
        <v>0</v>
      </c>
      <c r="Q1186" s="28">
        <v>1.5898294686009187E-2</v>
      </c>
      <c r="R1186" s="28">
        <v>0.99671486919687635</v>
      </c>
      <c r="S1186" s="93">
        <v>0.96768300951115027</v>
      </c>
      <c r="T1186" s="93">
        <f>_xlfn.XLOOKUP(B1186,'[3]Nur des jours'!$B:$B,'[3]Nur des jours'!$U:$U,"")</f>
        <v>0</v>
      </c>
      <c r="U1186" s="93">
        <v>0</v>
      </c>
      <c r="V1186" s="93">
        <v>0</v>
      </c>
      <c r="W1186" s="93">
        <v>0</v>
      </c>
      <c r="X1186" s="93">
        <v>0</v>
      </c>
      <c r="Y1186" s="93">
        <v>0</v>
      </c>
      <c r="Z1186" s="93">
        <v>0</v>
      </c>
      <c r="AA1186" s="93">
        <v>0</v>
      </c>
      <c r="AB1186" s="93">
        <v>0.25723533457180126</v>
      </c>
      <c r="AC1186" s="93">
        <f>_xlfn.XLOOKUP(B1186,'[3]Nur des jours'!$B:$B,'[3]Nur des jours'!$N:$N,"")</f>
        <v>0</v>
      </c>
      <c r="AD1186" s="93">
        <v>0</v>
      </c>
      <c r="AE1186" s="93">
        <v>0</v>
      </c>
      <c r="AF1186" s="93">
        <v>0</v>
      </c>
      <c r="AG1186" s="93"/>
      <c r="AH1186" s="93">
        <v>0</v>
      </c>
      <c r="AI1186" s="93">
        <v>0</v>
      </c>
      <c r="AJ1186" s="93">
        <v>0</v>
      </c>
      <c r="AK1186" s="93">
        <v>0</v>
      </c>
      <c r="AL1186" s="93">
        <v>0</v>
      </c>
      <c r="AM1186" s="49" t="s">
        <v>5559</v>
      </c>
      <c r="AN1186" s="49"/>
      <c r="AO1186" s="48" t="str" cm="1">
        <f t="array" ref="AO1186">IFERROR(_xlfn.IFS(
AQ1186="MPR ISSUE","PDH",
AQ1186="BSS Hardware Issue","BSS",
AQ1186="Sites strategiques, MLL, Pylone, etc.","ENVTECH",
AQ1186="AKTIVCO DEFAUT GE &amp; POWER Cabinet","AKTIVCO",
AQ1186="AKTIVCO Coupure ENEO &amp; Baisse de tension","AKTIVCO GRID ONLY",
AQ1186="Coupure ENEO &amp; Baisse de tension","IHS GRID ONLY",
AQ1186="Defaut GE &amp; POWER Cabinet","IHS",
AQ1186="Sharing","Partners",
AQ1186="Sites strategiques &amp; DataCenter","SST &amp; DC",
AQ1186="Exclu","Exclu",
AQ1186="SAT","SAT",
AQ1186="SPARE-ISSUE","SPARE-ISSUE",
AQ1186="Fiber CAmtel","TRANS_FO_CAMTEL",
AQ1186="Fiber AOF","Fiber AOF",
AQ1186="Projet OCM (HUAWEI)","TRAVAUX-HUAWEI",
AQ1186="Projet OCM (NOKIA)","TRAVAUX-NOKIA",
AQ1186="ACCESS-ISSUE","ACCESS-ISSUE",
AQ1186="Projet OCM (ZTE, NOKIA, autres projets)","TRAVAUX OCM",
AQ1186="No root CAuse","No root cause",
AQ1186="ODU HS","PDH",
AQ1186="IP &amp; VLAN","PDH",
AQ1186="Warehouse HUAWEI","SPARE-ISSUE",
AQ1186="SPARE-HS","SPARE-ISSUE",
AQ1186="Power Telco","BSS",AQ1186="no impacts","no impacts"
),"")</f>
        <v>No root cause</v>
      </c>
      <c r="AP1186" s="48" t="str" cm="1">
        <f t="array" ref="AP1186">IFERROR(_xlfn.IFS(
AQ1186="MPR ISSUE","TX ISSUE",
AQ1186="BSS Hardware Issue","RAN ISSUE",
AQ1186="Sites strategiques, MLL, Pylone, etc.","ENVTECH",
AQ1186="AKTIVCO DEFAUT GE &amp; POWER Cabinet","POWER ISSUE",
AQ1186="AKTIVCO Coupure ENEO &amp; Baisse de tension","POWER ISSUE",
AQ1186="Coupure ENEO &amp; Baisse de tension","POWER ISSUE",
AQ1186="Defaut GE &amp; POWER Cabinet","POWER ISSUE",
AQ1186="Sharing","POWER ISSUE",
AQ1186="Sites strategiques &amp; DataCenter","POWER ISSUE",
AQ1186="Exclu","Exclu",
AQ1186="SAT","TX ISSUE",
AQ1186="SPARE-ISSUE","SPARE-ISSUE",
AQ1186="Fiber CAmtel","TX ISSUE",
AQ1186="Fiber AOF","TX ISSUE",
AQ1186="Projet OCM (HUAWEI)","TRAVAUX-HUAWEI",
AQ1186="Projet OCM (NOKIA)","TRAVAUX -NOKIA",
AQ1186="ACCESS-ISSUE","ACCESS-ISSUE",
AQ1186="Projet OCM (ZTE, NOKIA, autres projets)","TRAVAUX OCM",
AQ1186="No root CAuse","No root cause",
AQ1186="ODU HS","TX ISSUE",
AQ1186="IP &amp; VLAN","TX ISSUE",
AQ1186="Warehouse HUAWEI","SPARE-ISSUE",
AQ1186="SPARE-HS","SPARE-ISSUE",
AQ1186="Power Telco","RAN ISSUE",AQ1186="no impacts","no impacts"
),"")</f>
        <v>No root cause</v>
      </c>
      <c r="AQ1186" s="67" t="s">
        <v>5344</v>
      </c>
      <c r="AR1186" s="48" t="str" cm="1">
        <f t="array" ref="AR1186">IFERROR(_xlfn.IFS(
AQ1186="MPR ISSUE","ACTIVE",
AQ1186="BSS Hardware Issue","ACTIVE",
AQ1186="Sites strategiques, MLL, Pylone, etc.","PASSIVE",
AQ1186="AKTIVCO DEFAUT GE &amp; POWER Cabinet","PASSIVE",
AQ1186="AKTIVCO Coupure ENEO &amp; Baisse de tension","PASSIVE",
AQ1186="Coupure ENEO &amp; Baisse de tension","PASSIVE",
AQ1186="Defaut GE &amp; POWER Cabinet","PASSIVE",
AQ1186="Sharing","PASSIVE",
AQ1186="Sites strategiques &amp; DataCenter","PASSIVE",
AQ1186="Exclu","Exclu",
AQ1186="SAT","ACTIVE",
AQ1186="SPARE-ISSUE","SPARE-ISSUE",
AQ1186="Fiber CAmtel","ACTIVE",
AQ1186="Fiber AOF","ACTIVE",
AQ1186="Projet OCM (HUAWEI)","PLANNED WORKS",
AQ1186="Projet OCM (NOKIA)","PLANNED WORKS",
AQ1186="ACCESS-ISSUE","ACCESS-ISSUE",
AQ1186="Projet OCM (ZTE, NOKIA, autres projets)","PLANNED WORKS",
AQ1186="No root CAuse","No root cause",
AQ1186="ODU HS","ACTIVE",
AQ1186="IP &amp; VLAN","ACTIVE",
AQ1186="Warehouse HUAWEI","SPARE-ISSUE",
AQ1186="SPARE-HS","SPARE-ISSUE",
AQ1186="Power Telco","ACTIVE", AQ1186="no impacts","no impacts"
),"")</f>
        <v>No root cause</v>
      </c>
      <c r="AS1186" s="92" t="s">
        <v>5537</v>
      </c>
      <c r="AT1186" s="98" t="s">
        <v>3046</v>
      </c>
      <c r="AV1186" s="17" t="s">
        <v>5537</v>
      </c>
      <c r="AW1186" s="7" t="s">
        <v>5537</v>
      </c>
      <c r="AX1186" s="6" t="s">
        <v>5537</v>
      </c>
      <c r="AY1186" s="7"/>
      <c r="AZ1186" s="3" t="s">
        <v>5537</v>
      </c>
      <c r="BA1186" s="18" t="s">
        <v>5537</v>
      </c>
      <c r="BB1186" s="18" t="s">
        <v>5537</v>
      </c>
      <c r="BC1186" s="18" t="s">
        <v>5537</v>
      </c>
      <c r="BD1186" s="18" t="s">
        <v>5537</v>
      </c>
      <c r="BE1186" s="18" t="s">
        <v>5537</v>
      </c>
      <c r="BF1186" s="18" t="s">
        <v>5537</v>
      </c>
      <c r="BG1186" s="18" t="s">
        <v>5537</v>
      </c>
      <c r="BH1186" s="18" t="s">
        <v>5537</v>
      </c>
      <c r="BI1186" s="18" t="s">
        <v>5537</v>
      </c>
      <c r="BJ1186" s="18" t="s">
        <v>5537</v>
      </c>
      <c r="BK1186" s="18" t="s">
        <v>5537</v>
      </c>
      <c r="BL1186" s="9" t="s">
        <v>5537</v>
      </c>
      <c r="BM1186" s="14" t="s">
        <v>5537</v>
      </c>
      <c r="BN1186" s="14" t="s">
        <v>5537</v>
      </c>
      <c r="BO1186" s="14" t="str">
        <f>_xlfn.XLOOKUP(B1186,'[4]cell downs 18042026 17h'!$B:$B,'[4]cell downs 18042026 17h'!$B:$B,"")</f>
        <v/>
      </c>
      <c r="BP1186" s="14" t="str">
        <f>_xlfn.XLOOKUP(B1186,'[5]Cells Huawei 19042026 15h'!$B:$B,'[5]Cells Huawei 19042026 15h'!$B:$B,"")</f>
        <v/>
      </c>
      <c r="BQ1186" s="9" t="str">
        <f>_xlfn.XLOOKUP(B1186,'[6]cells down 19042026 9H40'!$B:$B,'[6]cells down 19042026 9H40'!$B:$B,"")</f>
        <v/>
      </c>
      <c r="BR1186" s="9" t="s">
        <v>5537</v>
      </c>
      <c r="BS1186" s="9" t="s">
        <v>12</v>
      </c>
      <c r="BT1186" s="108"/>
    </row>
    <row r="1187" spans="1:72" s="9" customFormat="1" x14ac:dyDescent="0.35">
      <c r="A1187" s="1" t="s">
        <v>2042</v>
      </c>
      <c r="B1187" s="8" t="s">
        <v>2043</v>
      </c>
      <c r="C1187" s="3" t="str">
        <f>_xlfn.XLOOKUP(B1187,'[1]daily break down'!$D:$D,'[1]daily break down'!$E:$E,"")</f>
        <v>CENTRE</v>
      </c>
      <c r="D1187" s="1" t="s">
        <v>11</v>
      </c>
      <c r="E1187" s="1" t="s">
        <v>2044</v>
      </c>
      <c r="F1187" s="3" t="s">
        <v>226</v>
      </c>
      <c r="G1187" s="1" t="s">
        <v>2045</v>
      </c>
      <c r="H1187" s="33" t="str">
        <f>_xlfn.XLOOKUP(B1187,[2]CALCULATION!$B:$B,[2]CALCULATION!$H:$H,"")</f>
        <v>NOKIA</v>
      </c>
      <c r="I1187" s="28">
        <v>0</v>
      </c>
      <c r="J1187" s="28">
        <v>0</v>
      </c>
      <c r="K1187" s="28">
        <v>0</v>
      </c>
      <c r="L1187" s="28">
        <v>0</v>
      </c>
      <c r="M1187" s="28">
        <v>0</v>
      </c>
      <c r="N1187" s="28">
        <v>0</v>
      </c>
      <c r="O1187" s="28">
        <v>0</v>
      </c>
      <c r="P1187" s="28">
        <v>0</v>
      </c>
      <c r="Q1187" s="28">
        <v>0</v>
      </c>
      <c r="R1187" s="28">
        <v>0</v>
      </c>
      <c r="S1187" s="93">
        <v>0</v>
      </c>
      <c r="T1187" s="93">
        <f>_xlfn.XLOOKUP(B1187,'[3]Nur des jours'!$B:$B,'[3]Nur des jours'!$U:$U,"")</f>
        <v>0</v>
      </c>
      <c r="U1187" s="93">
        <v>0</v>
      </c>
      <c r="V1187" s="93">
        <v>0</v>
      </c>
      <c r="W1187" s="93">
        <v>0</v>
      </c>
      <c r="X1187" s="93">
        <v>0</v>
      </c>
      <c r="Y1187" s="93">
        <v>0</v>
      </c>
      <c r="Z1187" s="93">
        <v>0</v>
      </c>
      <c r="AA1187" s="93">
        <v>0</v>
      </c>
      <c r="AB1187" s="93">
        <v>0.22366971717846207</v>
      </c>
      <c r="AC1187" s="93">
        <f>_xlfn.XLOOKUP(B1187,'[3]Nur des jours'!$B:$B,'[3]Nur des jours'!$N:$N,"")</f>
        <v>0</v>
      </c>
      <c r="AD1187" s="93">
        <v>0</v>
      </c>
      <c r="AE1187" s="93">
        <v>0</v>
      </c>
      <c r="AF1187" s="93">
        <v>0</v>
      </c>
      <c r="AG1187" s="93"/>
      <c r="AH1187" s="93">
        <v>0</v>
      </c>
      <c r="AI1187" s="93">
        <v>0</v>
      </c>
      <c r="AJ1187" s="93">
        <v>0</v>
      </c>
      <c r="AK1187" s="93">
        <v>0</v>
      </c>
      <c r="AL1187" s="93">
        <v>0</v>
      </c>
      <c r="AM1187" s="49" t="s">
        <v>5559</v>
      </c>
      <c r="AN1187" s="49"/>
      <c r="AO1187" s="48" t="str" cm="1">
        <f t="array" ref="AO1187">IFERROR(_xlfn.IFS(
AQ1187="MPR ISSUE","PDH",
AQ1187="BSS Hardware Issue","BSS",
AQ1187="Sites strategiques, MLL, Pylone, etc.","ENVTECH",
AQ1187="AKTIVCO DEFAUT GE &amp; POWER Cabinet","AKTIVCO",
AQ1187="AKTIVCO Coupure ENEO &amp; Baisse de tension","AKTIVCO GRID ONLY",
AQ1187="Coupure ENEO &amp; Baisse de tension","IHS GRID ONLY",
AQ1187="Defaut GE &amp; POWER Cabinet","IHS",
AQ1187="Sharing","Partners",
AQ1187="Sites strategiques &amp; DataCenter","SST &amp; DC",
AQ1187="Exclu","Exclu",
AQ1187="SAT","SAT",
AQ1187="SPARE-ISSUE","SPARE-ISSUE",
AQ1187="Fiber CAmtel","TRANS_FO_CAMTEL",
AQ1187="Fiber AOF","Fiber AOF",
AQ1187="Projet OCM (HUAWEI)","TRAVAUX-HUAWEI",
AQ1187="Projet OCM (NOKIA)","TRAVAUX-NOKIA",
AQ1187="ACCESS-ISSUE","ACCESS-ISSUE",
AQ1187="Projet OCM (ZTE, NOKIA, autres projets)","TRAVAUX OCM",
AQ1187="No root CAuse","No root cause",
AQ1187="ODU HS","PDH",
AQ1187="IP &amp; VLAN","PDH",
AQ1187="Warehouse HUAWEI","SPARE-ISSUE",
AQ1187="SPARE-HS","SPARE-ISSUE",
AQ1187="Power Telco","BSS",AQ1187="no impacts","no impacts"
),"")</f>
        <v>No root cause</v>
      </c>
      <c r="AP1187" s="48" t="str" cm="1">
        <f t="array" ref="AP1187">IFERROR(_xlfn.IFS(
AQ1187="MPR ISSUE","TX ISSUE",
AQ1187="BSS Hardware Issue","RAN ISSUE",
AQ1187="Sites strategiques, MLL, Pylone, etc.","ENVTECH",
AQ1187="AKTIVCO DEFAUT GE &amp; POWER Cabinet","POWER ISSUE",
AQ1187="AKTIVCO Coupure ENEO &amp; Baisse de tension","POWER ISSUE",
AQ1187="Coupure ENEO &amp; Baisse de tension","POWER ISSUE",
AQ1187="Defaut GE &amp; POWER Cabinet","POWER ISSUE",
AQ1187="Sharing","POWER ISSUE",
AQ1187="Sites strategiques &amp; DataCenter","POWER ISSUE",
AQ1187="Exclu","Exclu",
AQ1187="SAT","TX ISSUE",
AQ1187="SPARE-ISSUE","SPARE-ISSUE",
AQ1187="Fiber CAmtel","TX ISSUE",
AQ1187="Fiber AOF","TX ISSUE",
AQ1187="Projet OCM (HUAWEI)","TRAVAUX-HUAWEI",
AQ1187="Projet OCM (NOKIA)","TRAVAUX -NOKIA",
AQ1187="ACCESS-ISSUE","ACCESS-ISSUE",
AQ1187="Projet OCM (ZTE, NOKIA, autres projets)","TRAVAUX OCM",
AQ1187="No root CAuse","No root cause",
AQ1187="ODU HS","TX ISSUE",
AQ1187="IP &amp; VLAN","TX ISSUE",
AQ1187="Warehouse HUAWEI","SPARE-ISSUE",
AQ1187="SPARE-HS","SPARE-ISSUE",
AQ1187="Power Telco","RAN ISSUE",AQ1187="no impacts","no impacts"
),"")</f>
        <v>No root cause</v>
      </c>
      <c r="AQ1187" s="127" t="s">
        <v>5344</v>
      </c>
      <c r="AR1187" s="48" t="str" cm="1">
        <f t="array" ref="AR1187">IFERROR(_xlfn.IFS(
AQ1187="MPR ISSUE","ACTIVE",
AQ1187="BSS Hardware Issue","ACTIVE",
AQ1187="Sites strategiques, MLL, Pylone, etc.","PASSIVE",
AQ1187="AKTIVCO DEFAUT GE &amp; POWER Cabinet","PASSIVE",
AQ1187="AKTIVCO Coupure ENEO &amp; Baisse de tension","PASSIVE",
AQ1187="Coupure ENEO &amp; Baisse de tension","PASSIVE",
AQ1187="Defaut GE &amp; POWER Cabinet","PASSIVE",
AQ1187="Sharing","PASSIVE",
AQ1187="Sites strategiques &amp; DataCenter","PASSIVE",
AQ1187="Exclu","Exclu",
AQ1187="SAT","ACTIVE",
AQ1187="SPARE-ISSUE","SPARE-ISSUE",
AQ1187="Fiber CAmtel","ACTIVE",
AQ1187="Fiber AOF","ACTIVE",
AQ1187="Projet OCM (HUAWEI)","PLANNED WORKS",
AQ1187="Projet OCM (NOKIA)","PLANNED WORKS",
AQ1187="ACCESS-ISSUE","ACCESS-ISSUE",
AQ1187="Projet OCM (ZTE, NOKIA, autres projets)","PLANNED WORKS",
AQ1187="No root CAuse","No root cause",
AQ1187="ODU HS","ACTIVE",
AQ1187="IP &amp; VLAN","ACTIVE",
AQ1187="Warehouse HUAWEI","SPARE-ISSUE",
AQ1187="SPARE-HS","SPARE-ISSUE",
AQ1187="Power Telco","ACTIVE", AQ1187="no impacts","no impacts"
),"")</f>
        <v>No root cause</v>
      </c>
      <c r="AS1187" s="92" t="s">
        <v>5537</v>
      </c>
      <c r="AT1187" s="98" t="s">
        <v>2043</v>
      </c>
      <c r="AV1187" s="17" t="s">
        <v>5537</v>
      </c>
      <c r="AW1187" s="7" t="s">
        <v>5537</v>
      </c>
      <c r="AX1187" s="6" t="s">
        <v>5537</v>
      </c>
      <c r="AY1187" s="7"/>
      <c r="AZ1187" s="3" t="s">
        <v>5537</v>
      </c>
      <c r="BA1187" s="18" t="s">
        <v>5537</v>
      </c>
      <c r="BB1187" s="18" t="s">
        <v>5537</v>
      </c>
      <c r="BC1187" s="18" t="s">
        <v>5537</v>
      </c>
      <c r="BD1187" s="18" t="s">
        <v>5537</v>
      </c>
      <c r="BE1187" s="18" t="s">
        <v>5537</v>
      </c>
      <c r="BF1187" s="18" t="s">
        <v>5537</v>
      </c>
      <c r="BG1187" s="18" t="s">
        <v>5537</v>
      </c>
      <c r="BH1187" s="18" t="s">
        <v>5537</v>
      </c>
      <c r="BI1187" s="18" t="s">
        <v>5537</v>
      </c>
      <c r="BJ1187" s="18" t="s">
        <v>5537</v>
      </c>
      <c r="BK1187" s="18" t="s">
        <v>5537</v>
      </c>
      <c r="BL1187" s="9" t="s">
        <v>5537</v>
      </c>
      <c r="BM1187" s="14" t="s">
        <v>5537</v>
      </c>
      <c r="BN1187" s="14" t="s">
        <v>5537</v>
      </c>
      <c r="BO1187" s="14" t="str">
        <f>_xlfn.XLOOKUP(B1187,'[4]cell downs 18042026 17h'!$B:$B,'[4]cell downs 18042026 17h'!$B:$B,"")</f>
        <v/>
      </c>
      <c r="BP1187" s="14" t="str">
        <f>_xlfn.XLOOKUP(B1187,'[5]Cells Huawei 19042026 15h'!$B:$B,'[5]Cells Huawei 19042026 15h'!$B:$B,"")</f>
        <v/>
      </c>
      <c r="BQ1187" s="9" t="str">
        <f>_xlfn.XLOOKUP(B1187,'[6]cells down 19042026 9H40'!$B:$B,'[6]cells down 19042026 9H40'!$B:$B,"")</f>
        <v/>
      </c>
      <c r="BR1187" s="9" t="s">
        <v>2043</v>
      </c>
      <c r="BS1187" s="9" t="s">
        <v>12</v>
      </c>
      <c r="BT1187" s="108"/>
    </row>
    <row r="1188" spans="1:72" s="9" customFormat="1" x14ac:dyDescent="0.35">
      <c r="A1188" s="1" t="s">
        <v>3333</v>
      </c>
      <c r="B1188" s="1" t="s">
        <v>3334</v>
      </c>
      <c r="C1188" s="3" t="str">
        <f>_xlfn.XLOOKUP(B1188,'[1]daily break down'!$D:$D,'[1]daily break down'!$E:$E,"")</f>
        <v>Bafoussam</v>
      </c>
      <c r="D1188" s="1" t="s">
        <v>21</v>
      </c>
      <c r="E1188" s="1" t="s">
        <v>30</v>
      </c>
      <c r="F1188" s="3" t="s">
        <v>102</v>
      </c>
      <c r="G1188" s="1" t="s">
        <v>299</v>
      </c>
      <c r="H1188" s="32" t="str">
        <f>_xlfn.XLOOKUP(B1188,[2]CALCULATION!$B:$B,[2]CALCULATION!$H:$H,"")</f>
        <v>Huawei</v>
      </c>
      <c r="I1188" s="28">
        <v>12.451470751898363</v>
      </c>
      <c r="J1188" s="28">
        <v>17.214720788281923</v>
      </c>
      <c r="K1188" s="28">
        <v>6.5562282947096886</v>
      </c>
      <c r="L1188" s="28">
        <v>0</v>
      </c>
      <c r="M1188" s="28">
        <v>0</v>
      </c>
      <c r="N1188" s="28">
        <v>0</v>
      </c>
      <c r="O1188" s="28">
        <v>0</v>
      </c>
      <c r="P1188" s="28">
        <v>0.22133332191888322</v>
      </c>
      <c r="Q1188" s="28">
        <v>3.162605262632229</v>
      </c>
      <c r="R1188" s="28">
        <v>8.0339893788541588</v>
      </c>
      <c r="S1188" s="93">
        <v>6.580501836299665</v>
      </c>
      <c r="T1188" s="93">
        <f>_xlfn.XLOOKUP(B1188,'[3]Nur des jours'!$B:$B,'[3]Nur des jours'!$U:$U,"")</f>
        <v>0</v>
      </c>
      <c r="U1188" s="93">
        <v>0</v>
      </c>
      <c r="V1188" s="93">
        <v>0</v>
      </c>
      <c r="W1188" s="93">
        <v>0</v>
      </c>
      <c r="X1188" s="93">
        <v>0.30273261935947815</v>
      </c>
      <c r="Y1188" s="93">
        <v>0</v>
      </c>
      <c r="Z1188" s="93">
        <v>0.45944945253443603</v>
      </c>
      <c r="AA1188" s="93">
        <v>0</v>
      </c>
      <c r="AB1188" s="93">
        <v>0.20965134562098886</v>
      </c>
      <c r="AC1188" s="93">
        <f>_xlfn.XLOOKUP(B1188,'[3]Nur des jours'!$B:$B,'[3]Nur des jours'!$N:$N,"")</f>
        <v>0</v>
      </c>
      <c r="AD1188" s="93">
        <v>0</v>
      </c>
      <c r="AE1188" s="93">
        <v>0</v>
      </c>
      <c r="AF1188" s="93">
        <v>0</v>
      </c>
      <c r="AG1188" s="93"/>
      <c r="AH1188" s="93">
        <v>0</v>
      </c>
      <c r="AI1188" s="93">
        <v>0</v>
      </c>
      <c r="AJ1188" s="93">
        <v>0</v>
      </c>
      <c r="AK1188" s="93">
        <v>0</v>
      </c>
      <c r="AL1188" s="93">
        <v>0</v>
      </c>
      <c r="AM1188" s="49" t="s">
        <v>5559</v>
      </c>
      <c r="AN1188" s="49"/>
      <c r="AO1188" s="48" t="str" cm="1">
        <f t="array" ref="AO1188">IFERROR(_xlfn.IFS(
AQ1188="MPR ISSUE","PDH",
AQ1188="BSS Hardware Issue","BSS",
AQ1188="Sites strategiques, MLL, Pylone, etc.","ENVTECH",
AQ1188="AKTIVCO DEFAUT GE &amp; POWER Cabinet","AKTIVCO",
AQ1188="AKTIVCO Coupure ENEO &amp; Baisse de tension","AKTIVCO GRID ONLY",
AQ1188="Coupure ENEO &amp; Baisse de tension","IHS GRID ONLY",
AQ1188="Defaut GE &amp; POWER Cabinet","IHS",
AQ1188="Sharing","Partners",
AQ1188="Sites strategiques &amp; DataCenter","SST &amp; DC",
AQ1188="Exclu","Exclu",
AQ1188="SAT","SAT",
AQ1188="SPARE-ISSUE","SPARE-ISSUE",
AQ1188="Fiber CAmtel","TRANS_FO_CAMTEL",
AQ1188="Fiber AOF","Fiber AOF",
AQ1188="Projet OCM (HUAWEI)","TRAVAUX-HUAWEI",
AQ1188="Projet OCM (NOKIA)","TRAVAUX-NOKIA",
AQ1188="ACCESS-ISSUE","ACCESS-ISSUE",
AQ1188="Projet OCM (ZTE, NOKIA, autres projets)","TRAVAUX OCM",
AQ1188="No root CAuse","No root cause",
AQ1188="ODU HS","PDH",
AQ1188="IP &amp; VLAN","PDH",
AQ1188="Warehouse HUAWEI","SPARE-ISSUE",
AQ1188="SPARE-HS","SPARE-ISSUE",
AQ1188="Power Telco","BSS",AQ1188="no impacts","no impacts"
),"")</f>
        <v>No root cause</v>
      </c>
      <c r="AP1188" s="48" t="str" cm="1">
        <f t="array" ref="AP1188">IFERROR(_xlfn.IFS(
AQ1188="MPR ISSUE","TX ISSUE",
AQ1188="BSS Hardware Issue","RAN ISSUE",
AQ1188="Sites strategiques, MLL, Pylone, etc.","ENVTECH",
AQ1188="AKTIVCO DEFAUT GE &amp; POWER Cabinet","POWER ISSUE",
AQ1188="AKTIVCO Coupure ENEO &amp; Baisse de tension","POWER ISSUE",
AQ1188="Coupure ENEO &amp; Baisse de tension","POWER ISSUE",
AQ1188="Defaut GE &amp; POWER Cabinet","POWER ISSUE",
AQ1188="Sharing","POWER ISSUE",
AQ1188="Sites strategiques &amp; DataCenter","POWER ISSUE",
AQ1188="Exclu","Exclu",
AQ1188="SAT","TX ISSUE",
AQ1188="SPARE-ISSUE","SPARE-ISSUE",
AQ1188="Fiber CAmtel","TX ISSUE",
AQ1188="Fiber AOF","TX ISSUE",
AQ1188="Projet OCM (HUAWEI)","TRAVAUX-HUAWEI",
AQ1188="Projet OCM (NOKIA)","TRAVAUX -NOKIA",
AQ1188="ACCESS-ISSUE","ACCESS-ISSUE",
AQ1188="Projet OCM (ZTE, NOKIA, autres projets)","TRAVAUX OCM",
AQ1188="No root CAuse","No root cause",
AQ1188="ODU HS","TX ISSUE",
AQ1188="IP &amp; VLAN","TX ISSUE",
AQ1188="Warehouse HUAWEI","SPARE-ISSUE",
AQ1188="SPARE-HS","SPARE-ISSUE",
AQ1188="Power Telco","RAN ISSUE",AQ1188="no impacts","no impacts"
),"")</f>
        <v>No root cause</v>
      </c>
      <c r="AQ1188" s="67" t="s">
        <v>5344</v>
      </c>
      <c r="AR1188" s="48" t="str" cm="1">
        <f t="array" ref="AR1188">IFERROR(_xlfn.IFS(
AQ1188="MPR ISSUE","ACTIVE",
AQ1188="BSS Hardware Issue","ACTIVE",
AQ1188="Sites strategiques, MLL, Pylone, etc.","PASSIVE",
AQ1188="AKTIVCO DEFAUT GE &amp; POWER Cabinet","PASSIVE",
AQ1188="AKTIVCO Coupure ENEO &amp; Baisse de tension","PASSIVE",
AQ1188="Coupure ENEO &amp; Baisse de tension","PASSIVE",
AQ1188="Defaut GE &amp; POWER Cabinet","PASSIVE",
AQ1188="Sharing","PASSIVE",
AQ1188="Sites strategiques &amp; DataCenter","PASSIVE",
AQ1188="Exclu","Exclu",
AQ1188="SAT","ACTIVE",
AQ1188="SPARE-ISSUE","SPARE-ISSUE",
AQ1188="Fiber CAmtel","ACTIVE",
AQ1188="Fiber AOF","ACTIVE",
AQ1188="Projet OCM (HUAWEI)","PLANNED WORKS",
AQ1188="Projet OCM (NOKIA)","PLANNED WORKS",
AQ1188="ACCESS-ISSUE","ACCESS-ISSUE",
AQ1188="Projet OCM (ZTE, NOKIA, autres projets)","PLANNED WORKS",
AQ1188="No root CAuse","No root cause",
AQ1188="ODU HS","ACTIVE",
AQ1188="IP &amp; VLAN","ACTIVE",
AQ1188="Warehouse HUAWEI","SPARE-ISSUE",
AQ1188="SPARE-HS","SPARE-ISSUE",
AQ1188="Power Telco","ACTIVE", AQ1188="no impacts","no impacts"
),"")</f>
        <v>No root cause</v>
      </c>
      <c r="AS1188" s="92" t="s">
        <v>5537</v>
      </c>
      <c r="AT1188" s="98" t="s">
        <v>3334</v>
      </c>
      <c r="AV1188" s="17" t="s">
        <v>5537</v>
      </c>
      <c r="AW1188" s="7" t="s">
        <v>5537</v>
      </c>
      <c r="AX1188" s="6" t="s">
        <v>5537</v>
      </c>
      <c r="AY1188" s="7"/>
      <c r="AZ1188" s="3" t="s">
        <v>5537</v>
      </c>
      <c r="BA1188" s="18" t="s">
        <v>5537</v>
      </c>
      <c r="BB1188" s="18" t="s">
        <v>5537</v>
      </c>
      <c r="BC1188" s="18" t="s">
        <v>5537</v>
      </c>
      <c r="BD1188" s="18" t="s">
        <v>5537</v>
      </c>
      <c r="BE1188" s="18" t="s">
        <v>5537</v>
      </c>
      <c r="BF1188" s="18" t="s">
        <v>5537</v>
      </c>
      <c r="BG1188" s="18" t="s">
        <v>5537</v>
      </c>
      <c r="BH1188" s="18" t="s">
        <v>5537</v>
      </c>
      <c r="BI1188" s="18" t="s">
        <v>5537</v>
      </c>
      <c r="BJ1188" s="18" t="s">
        <v>5537</v>
      </c>
      <c r="BK1188" s="18" t="s">
        <v>5537</v>
      </c>
      <c r="BL1188" s="9" t="s">
        <v>5537</v>
      </c>
      <c r="BM1188" s="14" t="s">
        <v>5537</v>
      </c>
      <c r="BN1188" s="14" t="s">
        <v>5537</v>
      </c>
      <c r="BO1188" s="14" t="str">
        <f>_xlfn.XLOOKUP(B1188,'[4]cell downs 18042026 17h'!$B:$B,'[4]cell downs 18042026 17h'!$B:$B,"")</f>
        <v/>
      </c>
      <c r="BP1188" s="14" t="str">
        <f>_xlfn.XLOOKUP(B1188,'[5]Cells Huawei 19042026 15h'!$B:$B,'[5]Cells Huawei 19042026 15h'!$B:$B,"")</f>
        <v/>
      </c>
      <c r="BQ1188" s="9" t="str">
        <f>_xlfn.XLOOKUP(B1188,'[6]cells down 19042026 9H40'!$B:$B,'[6]cells down 19042026 9H40'!$B:$B,"")</f>
        <v/>
      </c>
      <c r="BR1188" s="9" t="s">
        <v>5537</v>
      </c>
      <c r="BS1188" s="9" t="s">
        <v>1129</v>
      </c>
      <c r="BT1188" s="108"/>
    </row>
    <row r="1189" spans="1:72" s="9" customFormat="1" x14ac:dyDescent="0.35">
      <c r="A1189" s="1" t="s">
        <v>1023</v>
      </c>
      <c r="B1189" s="8" t="s">
        <v>1024</v>
      </c>
      <c r="C1189" s="3" t="str">
        <f>_xlfn.XLOOKUP(B1189,'[1]daily break down'!$D:$D,'[1]daily break down'!$E:$E,"")</f>
        <v>OUEST</v>
      </c>
      <c r="D1189" s="1" t="s">
        <v>11</v>
      </c>
      <c r="E1189" s="1" t="s">
        <v>12</v>
      </c>
      <c r="F1189" s="3" t="s">
        <v>102</v>
      </c>
      <c r="G1189" s="1" t="s">
        <v>1018</v>
      </c>
      <c r="H1189" s="33" t="str">
        <f>_xlfn.XLOOKUP(B1189,[2]CALCULATION!$B:$B,[2]CALCULATION!$H:$H,"")</f>
        <v>NOKIA</v>
      </c>
      <c r="I1189" s="28">
        <v>0</v>
      </c>
      <c r="J1189" s="28">
        <v>0</v>
      </c>
      <c r="K1189" s="28">
        <v>0</v>
      </c>
      <c r="L1189" s="28">
        <v>0.30997021247031109</v>
      </c>
      <c r="M1189" s="28">
        <v>0</v>
      </c>
      <c r="N1189" s="28">
        <v>0</v>
      </c>
      <c r="O1189" s="28">
        <v>0</v>
      </c>
      <c r="P1189" s="28">
        <v>0</v>
      </c>
      <c r="Q1189" s="28">
        <v>0</v>
      </c>
      <c r="R1189" s="28">
        <v>0</v>
      </c>
      <c r="S1189" s="93">
        <v>0</v>
      </c>
      <c r="T1189" s="93">
        <f>_xlfn.XLOOKUP(B1189,'[3]Nur des jours'!$B:$B,'[3]Nur des jours'!$U:$U,"")</f>
        <v>0</v>
      </c>
      <c r="U1189" s="93">
        <v>6.6434101200108735</v>
      </c>
      <c r="V1189" s="93">
        <v>7.6085335855926814</v>
      </c>
      <c r="W1189" s="93">
        <v>0</v>
      </c>
      <c r="X1189" s="93">
        <v>0</v>
      </c>
      <c r="Y1189" s="93">
        <v>0</v>
      </c>
      <c r="Z1189" s="93">
        <v>0</v>
      </c>
      <c r="AA1189" s="93">
        <v>0</v>
      </c>
      <c r="AB1189" s="93">
        <v>0.15181218663767393</v>
      </c>
      <c r="AC1189" s="93">
        <f>_xlfn.XLOOKUP(B1189,'[3]Nur des jours'!$B:$B,'[3]Nur des jours'!$N:$N,"")</f>
        <v>0</v>
      </c>
      <c r="AD1189" s="93">
        <v>0</v>
      </c>
      <c r="AE1189" s="93">
        <v>0</v>
      </c>
      <c r="AF1189" s="93">
        <v>0</v>
      </c>
      <c r="AG1189" s="93"/>
      <c r="AH1189" s="93">
        <v>0</v>
      </c>
      <c r="AI1189" s="93">
        <v>0</v>
      </c>
      <c r="AJ1189" s="93">
        <v>0</v>
      </c>
      <c r="AK1189" s="93">
        <v>0</v>
      </c>
      <c r="AL1189" s="93">
        <v>0</v>
      </c>
      <c r="AM1189" s="49" t="s">
        <v>5559</v>
      </c>
      <c r="AN1189" s="49"/>
      <c r="AO1189" s="48" t="str" cm="1">
        <f t="array" ref="AO1189">IFERROR(_xlfn.IFS(
AQ1189="MPR ISSUE","PDH",
AQ1189="BSS Hardware Issue","BSS",
AQ1189="Sites strategiques, MLL, Pylone, etc.","ENVTECH",
AQ1189="AKTIVCO DEFAUT GE &amp; POWER Cabinet","AKTIVCO",
AQ1189="AKTIVCO Coupure ENEO &amp; Baisse de tension","AKTIVCO GRID ONLY",
AQ1189="Coupure ENEO &amp; Baisse de tension","IHS GRID ONLY",
AQ1189="Defaut GE &amp; POWER Cabinet","IHS",
AQ1189="Sharing","Partners",
AQ1189="Sites strategiques &amp; DataCenter","SST &amp; DC",
AQ1189="Exclu","Exclu",
AQ1189="SAT","SAT",
AQ1189="SPARE-ISSUE","SPARE-ISSUE",
AQ1189="Fiber CAmtel","TRANS_FO_CAMTEL",
AQ1189="Fiber AOF","Fiber AOF",
AQ1189="Projet OCM (HUAWEI)","TRAVAUX-HUAWEI",
AQ1189="Projet OCM (NOKIA)","TRAVAUX-NOKIA",
AQ1189="ACCESS-ISSUE","ACCESS-ISSUE",
AQ1189="Projet OCM (ZTE, NOKIA, autres projets)","TRAVAUX OCM",
AQ1189="No root CAuse","No root cause",
AQ1189="ODU HS","PDH",
AQ1189="IP &amp; VLAN","PDH",
AQ1189="Warehouse HUAWEI","SPARE-ISSUE",
AQ1189="SPARE-HS","SPARE-ISSUE",
AQ1189="Power Telco","BSS",AQ1189="no impacts","no impacts"
),"")</f>
        <v>No root cause</v>
      </c>
      <c r="AP1189" s="48" t="str" cm="1">
        <f t="array" ref="AP1189">IFERROR(_xlfn.IFS(
AQ1189="MPR ISSUE","TX ISSUE",
AQ1189="BSS Hardware Issue","RAN ISSUE",
AQ1189="Sites strategiques, MLL, Pylone, etc.","ENVTECH",
AQ1189="AKTIVCO DEFAUT GE &amp; POWER Cabinet","POWER ISSUE",
AQ1189="AKTIVCO Coupure ENEO &amp; Baisse de tension","POWER ISSUE",
AQ1189="Coupure ENEO &amp; Baisse de tension","POWER ISSUE",
AQ1189="Defaut GE &amp; POWER Cabinet","POWER ISSUE",
AQ1189="Sharing","POWER ISSUE",
AQ1189="Sites strategiques &amp; DataCenter","POWER ISSUE",
AQ1189="Exclu","Exclu",
AQ1189="SAT","TX ISSUE",
AQ1189="SPARE-ISSUE","SPARE-ISSUE",
AQ1189="Fiber CAmtel","TX ISSUE",
AQ1189="Fiber AOF","TX ISSUE",
AQ1189="Projet OCM (HUAWEI)","TRAVAUX-HUAWEI",
AQ1189="Projet OCM (NOKIA)","TRAVAUX -NOKIA",
AQ1189="ACCESS-ISSUE","ACCESS-ISSUE",
AQ1189="Projet OCM (ZTE, NOKIA, autres projets)","TRAVAUX OCM",
AQ1189="No root CAuse","No root cause",
AQ1189="ODU HS","TX ISSUE",
AQ1189="IP &amp; VLAN","TX ISSUE",
AQ1189="Warehouse HUAWEI","SPARE-ISSUE",
AQ1189="SPARE-HS","SPARE-ISSUE",
AQ1189="Power Telco","RAN ISSUE",AQ1189="no impacts","no impacts"
),"")</f>
        <v>No root cause</v>
      </c>
      <c r="AQ1189" s="127" t="s">
        <v>5344</v>
      </c>
      <c r="AR1189" s="48" t="str" cm="1">
        <f t="array" ref="AR1189">IFERROR(_xlfn.IFS(
AQ1189="MPR ISSUE","ACTIVE",
AQ1189="BSS Hardware Issue","ACTIVE",
AQ1189="Sites strategiques, MLL, Pylone, etc.","PASSIVE",
AQ1189="AKTIVCO DEFAUT GE &amp; POWER Cabinet","PASSIVE",
AQ1189="AKTIVCO Coupure ENEO &amp; Baisse de tension","PASSIVE",
AQ1189="Coupure ENEO &amp; Baisse de tension","PASSIVE",
AQ1189="Defaut GE &amp; POWER Cabinet","PASSIVE",
AQ1189="Sharing","PASSIVE",
AQ1189="Sites strategiques &amp; DataCenter","PASSIVE",
AQ1189="Exclu","Exclu",
AQ1189="SAT","ACTIVE",
AQ1189="SPARE-ISSUE","SPARE-ISSUE",
AQ1189="Fiber CAmtel","ACTIVE",
AQ1189="Fiber AOF","ACTIVE",
AQ1189="Projet OCM (HUAWEI)","PLANNED WORKS",
AQ1189="Projet OCM (NOKIA)","PLANNED WORKS",
AQ1189="ACCESS-ISSUE","ACCESS-ISSUE",
AQ1189="Projet OCM (ZTE, NOKIA, autres projets)","PLANNED WORKS",
AQ1189="No root CAuse","No root cause",
AQ1189="ODU HS","ACTIVE",
AQ1189="IP &amp; VLAN","ACTIVE",
AQ1189="Warehouse HUAWEI","SPARE-ISSUE",
AQ1189="SPARE-HS","SPARE-ISSUE",
AQ1189="Power Telco","ACTIVE", AQ1189="no impacts","no impacts"
),"")</f>
        <v>No root cause</v>
      </c>
      <c r="AS1189" s="92" t="s">
        <v>5537</v>
      </c>
      <c r="AT1189" s="98" t="s">
        <v>1024</v>
      </c>
      <c r="AV1189" s="17" t="s">
        <v>5537</v>
      </c>
      <c r="AW1189" s="7" t="s">
        <v>5537</v>
      </c>
      <c r="AX1189" s="6" t="s">
        <v>5537</v>
      </c>
      <c r="AY1189" s="7"/>
      <c r="AZ1189" s="3" t="s">
        <v>5537</v>
      </c>
      <c r="BA1189" s="18" t="s">
        <v>5537</v>
      </c>
      <c r="BB1189" s="18" t="s">
        <v>5537</v>
      </c>
      <c r="BC1189" s="18" t="s">
        <v>5537</v>
      </c>
      <c r="BD1189" s="18" t="s">
        <v>5537</v>
      </c>
      <c r="BE1189" s="18" t="s">
        <v>5537</v>
      </c>
      <c r="BF1189" s="18" t="s">
        <v>5537</v>
      </c>
      <c r="BG1189" s="18" t="s">
        <v>5537</v>
      </c>
      <c r="BH1189" s="18" t="s">
        <v>5537</v>
      </c>
      <c r="BI1189" s="18" t="s">
        <v>5537</v>
      </c>
      <c r="BJ1189" s="18" t="s">
        <v>5537</v>
      </c>
      <c r="BK1189" s="18" t="s">
        <v>5537</v>
      </c>
      <c r="BL1189" s="9" t="s">
        <v>5537</v>
      </c>
      <c r="BM1189" s="14" t="s">
        <v>5537</v>
      </c>
      <c r="BN1189" s="14" t="s">
        <v>5537</v>
      </c>
      <c r="BO1189" s="14" t="str">
        <f>_xlfn.XLOOKUP(B1189,'[4]cell downs 18042026 17h'!$B:$B,'[4]cell downs 18042026 17h'!$B:$B,"")</f>
        <v/>
      </c>
      <c r="BP1189" s="14" t="str">
        <f>_xlfn.XLOOKUP(B1189,'[5]Cells Huawei 19042026 15h'!$B:$B,'[5]Cells Huawei 19042026 15h'!$B:$B,"")</f>
        <v/>
      </c>
      <c r="BQ1189" s="9" t="str">
        <f>_xlfn.XLOOKUP(B1189,'[6]cells down 19042026 9H40'!$B:$B,'[6]cells down 19042026 9H40'!$B:$B,"")</f>
        <v/>
      </c>
      <c r="BR1189" s="9" t="s">
        <v>1024</v>
      </c>
      <c r="BS1189" s="9" t="s">
        <v>5537</v>
      </c>
      <c r="BT1189" s="108"/>
    </row>
    <row r="1190" spans="1:72" s="9" customFormat="1" x14ac:dyDescent="0.35">
      <c r="A1190" s="1" t="s">
        <v>2056</v>
      </c>
      <c r="B1190" s="8" t="s">
        <v>2057</v>
      </c>
      <c r="C1190" s="3" t="str">
        <f>_xlfn.XLOOKUP(B1190,'[1]daily break down'!$D:$D,'[1]daily break down'!$E:$E,"")</f>
        <v>CENTRE</v>
      </c>
      <c r="D1190" s="1" t="s">
        <v>11</v>
      </c>
      <c r="E1190" s="1" t="s">
        <v>154</v>
      </c>
      <c r="F1190" s="3" t="s">
        <v>226</v>
      </c>
      <c r="G1190" s="1" t="s">
        <v>2056</v>
      </c>
      <c r="H1190" s="33" t="str">
        <f>_xlfn.XLOOKUP(B1190,[2]CALCULATION!$B:$B,[2]CALCULATION!$H:$H,"")</f>
        <v>NOKIA</v>
      </c>
      <c r="I1190" s="28">
        <v>0</v>
      </c>
      <c r="J1190" s="28">
        <v>0</v>
      </c>
      <c r="K1190" s="28">
        <v>0</v>
      </c>
      <c r="L1190" s="28">
        <v>0</v>
      </c>
      <c r="M1190" s="28">
        <v>1.0341135109992494</v>
      </c>
      <c r="N1190" s="28">
        <v>0</v>
      </c>
      <c r="O1190" s="28">
        <v>0</v>
      </c>
      <c r="P1190" s="28">
        <v>0</v>
      </c>
      <c r="Q1190" s="28">
        <v>0</v>
      </c>
      <c r="R1190" s="28">
        <v>0</v>
      </c>
      <c r="S1190" s="93">
        <v>0</v>
      </c>
      <c r="T1190" s="93">
        <f>_xlfn.XLOOKUP(B1190,'[3]Nur des jours'!$B:$B,'[3]Nur des jours'!$U:$U,"")</f>
        <v>0</v>
      </c>
      <c r="U1190" s="93">
        <v>0</v>
      </c>
      <c r="V1190" s="93">
        <v>0</v>
      </c>
      <c r="W1190" s="93">
        <v>0</v>
      </c>
      <c r="X1190" s="93">
        <v>0</v>
      </c>
      <c r="Y1190" s="93">
        <v>0</v>
      </c>
      <c r="Z1190" s="93">
        <v>0</v>
      </c>
      <c r="AA1190" s="93">
        <v>0</v>
      </c>
      <c r="AB1190" s="93">
        <v>0.14009454018314482</v>
      </c>
      <c r="AC1190" s="93">
        <f>_xlfn.XLOOKUP(B1190,'[3]Nur des jours'!$B:$B,'[3]Nur des jours'!$N:$N,"")</f>
        <v>0</v>
      </c>
      <c r="AD1190" s="93">
        <v>0</v>
      </c>
      <c r="AE1190" s="93">
        <v>0</v>
      </c>
      <c r="AF1190" s="93">
        <v>0</v>
      </c>
      <c r="AG1190" s="93"/>
      <c r="AH1190" s="93">
        <v>0</v>
      </c>
      <c r="AI1190" s="93">
        <v>0</v>
      </c>
      <c r="AJ1190" s="93">
        <v>0</v>
      </c>
      <c r="AK1190" s="93">
        <v>0</v>
      </c>
      <c r="AL1190" s="93">
        <v>0</v>
      </c>
      <c r="AM1190" s="49" t="s">
        <v>5559</v>
      </c>
      <c r="AN1190" s="49"/>
      <c r="AO1190" s="48" t="str" cm="1">
        <f t="array" ref="AO1190">IFERROR(_xlfn.IFS(
AQ1190="MPR ISSUE","PDH",
AQ1190="BSS Hardware Issue","BSS",
AQ1190="Sites strategiques, MLL, Pylone, etc.","ENVTECH",
AQ1190="AKTIVCO DEFAUT GE &amp; POWER Cabinet","AKTIVCO",
AQ1190="AKTIVCO Coupure ENEO &amp; Baisse de tension","AKTIVCO GRID ONLY",
AQ1190="Coupure ENEO &amp; Baisse de tension","IHS GRID ONLY",
AQ1190="Defaut GE &amp; POWER Cabinet","IHS",
AQ1190="Sharing","Partners",
AQ1190="Sites strategiques &amp; DataCenter","SST &amp; DC",
AQ1190="Exclu","Exclu",
AQ1190="SAT","SAT",
AQ1190="SPARE-ISSUE","SPARE-ISSUE",
AQ1190="Fiber CAmtel","TRANS_FO_CAMTEL",
AQ1190="Fiber AOF","Fiber AOF",
AQ1190="Projet OCM (HUAWEI)","TRAVAUX-HUAWEI",
AQ1190="Projet OCM (NOKIA)","TRAVAUX-NOKIA",
AQ1190="ACCESS-ISSUE","ACCESS-ISSUE",
AQ1190="Projet OCM (ZTE, NOKIA, autres projets)","TRAVAUX OCM",
AQ1190="No root CAuse","No root cause",
AQ1190="ODU HS","PDH",
AQ1190="IP &amp; VLAN","PDH",
AQ1190="Warehouse HUAWEI","SPARE-ISSUE",
AQ1190="SPARE-HS","SPARE-ISSUE",
AQ1190="Power Telco","BSS",AQ1190="no impacts","no impacts"
),"")</f>
        <v>No root cause</v>
      </c>
      <c r="AP1190" s="48" t="str" cm="1">
        <f t="array" ref="AP1190">IFERROR(_xlfn.IFS(
AQ1190="MPR ISSUE","TX ISSUE",
AQ1190="BSS Hardware Issue","RAN ISSUE",
AQ1190="Sites strategiques, MLL, Pylone, etc.","ENVTECH",
AQ1190="AKTIVCO DEFAUT GE &amp; POWER Cabinet","POWER ISSUE",
AQ1190="AKTIVCO Coupure ENEO &amp; Baisse de tension","POWER ISSUE",
AQ1190="Coupure ENEO &amp; Baisse de tension","POWER ISSUE",
AQ1190="Defaut GE &amp; POWER Cabinet","POWER ISSUE",
AQ1190="Sharing","POWER ISSUE",
AQ1190="Sites strategiques &amp; DataCenter","POWER ISSUE",
AQ1190="Exclu","Exclu",
AQ1190="SAT","TX ISSUE",
AQ1190="SPARE-ISSUE","SPARE-ISSUE",
AQ1190="Fiber CAmtel","TX ISSUE",
AQ1190="Fiber AOF","TX ISSUE",
AQ1190="Projet OCM (HUAWEI)","TRAVAUX-HUAWEI",
AQ1190="Projet OCM (NOKIA)","TRAVAUX -NOKIA",
AQ1190="ACCESS-ISSUE","ACCESS-ISSUE",
AQ1190="Projet OCM (ZTE, NOKIA, autres projets)","TRAVAUX OCM",
AQ1190="No root CAuse","No root cause",
AQ1190="ODU HS","TX ISSUE",
AQ1190="IP &amp; VLAN","TX ISSUE",
AQ1190="Warehouse HUAWEI","SPARE-ISSUE",
AQ1190="SPARE-HS","SPARE-ISSUE",
AQ1190="Power Telco","RAN ISSUE",AQ1190="no impacts","no impacts"
),"")</f>
        <v>No root cause</v>
      </c>
      <c r="AQ1190" s="127" t="s">
        <v>5344</v>
      </c>
      <c r="AR1190" s="48" t="str" cm="1">
        <f t="array" ref="AR1190">IFERROR(_xlfn.IFS(
AQ1190="MPR ISSUE","ACTIVE",
AQ1190="BSS Hardware Issue","ACTIVE",
AQ1190="Sites strategiques, MLL, Pylone, etc.","PASSIVE",
AQ1190="AKTIVCO DEFAUT GE &amp; POWER Cabinet","PASSIVE",
AQ1190="AKTIVCO Coupure ENEO &amp; Baisse de tension","PASSIVE",
AQ1190="Coupure ENEO &amp; Baisse de tension","PASSIVE",
AQ1190="Defaut GE &amp; POWER Cabinet","PASSIVE",
AQ1190="Sharing","PASSIVE",
AQ1190="Sites strategiques &amp; DataCenter","PASSIVE",
AQ1190="Exclu","Exclu",
AQ1190="SAT","ACTIVE",
AQ1190="SPARE-ISSUE","SPARE-ISSUE",
AQ1190="Fiber CAmtel","ACTIVE",
AQ1190="Fiber AOF","ACTIVE",
AQ1190="Projet OCM (HUAWEI)","PLANNED WORKS",
AQ1190="Projet OCM (NOKIA)","PLANNED WORKS",
AQ1190="ACCESS-ISSUE","ACCESS-ISSUE",
AQ1190="Projet OCM (ZTE, NOKIA, autres projets)","PLANNED WORKS",
AQ1190="No root CAuse","No root cause",
AQ1190="ODU HS","ACTIVE",
AQ1190="IP &amp; VLAN","ACTIVE",
AQ1190="Warehouse HUAWEI","SPARE-ISSUE",
AQ1190="SPARE-HS","SPARE-ISSUE",
AQ1190="Power Telco","ACTIVE", AQ1190="no impacts","no impacts"
),"")</f>
        <v>No root cause</v>
      </c>
      <c r="AS1190" s="92" t="s">
        <v>5537</v>
      </c>
      <c r="AT1190" s="98" t="s">
        <v>2057</v>
      </c>
      <c r="AV1190" s="17" t="s">
        <v>5537</v>
      </c>
      <c r="AW1190" s="7" t="s">
        <v>5537</v>
      </c>
      <c r="AX1190" s="6" t="s">
        <v>5537</v>
      </c>
      <c r="AY1190" s="7"/>
      <c r="AZ1190" s="3" t="s">
        <v>5537</v>
      </c>
      <c r="BA1190" s="18" t="s">
        <v>5537</v>
      </c>
      <c r="BB1190" s="18" t="s">
        <v>5537</v>
      </c>
      <c r="BC1190" s="18" t="s">
        <v>5537</v>
      </c>
      <c r="BD1190" s="18" t="s">
        <v>5537</v>
      </c>
      <c r="BE1190" s="18" t="s">
        <v>5537</v>
      </c>
      <c r="BF1190" s="18" t="s">
        <v>5537</v>
      </c>
      <c r="BG1190" s="18" t="s">
        <v>5537</v>
      </c>
      <c r="BH1190" s="18" t="s">
        <v>5537</v>
      </c>
      <c r="BI1190" s="18" t="s">
        <v>5537</v>
      </c>
      <c r="BJ1190" s="18" t="s">
        <v>5537</v>
      </c>
      <c r="BK1190" s="18" t="s">
        <v>5537</v>
      </c>
      <c r="BL1190" s="9" t="s">
        <v>5537</v>
      </c>
      <c r="BM1190" s="14" t="s">
        <v>5537</v>
      </c>
      <c r="BN1190" s="14" t="s">
        <v>5537</v>
      </c>
      <c r="BO1190" s="14" t="str">
        <f>_xlfn.XLOOKUP(B1190,'[4]cell downs 18042026 17h'!$B:$B,'[4]cell downs 18042026 17h'!$B:$B,"")</f>
        <v/>
      </c>
      <c r="BP1190" s="14" t="str">
        <f>_xlfn.XLOOKUP(B1190,'[5]Cells Huawei 19042026 15h'!$B:$B,'[5]Cells Huawei 19042026 15h'!$B:$B,"")</f>
        <v/>
      </c>
      <c r="BQ1190" s="9" t="str">
        <f>_xlfn.XLOOKUP(B1190,'[6]cells down 19042026 9H40'!$B:$B,'[6]cells down 19042026 9H40'!$B:$B,"")</f>
        <v/>
      </c>
      <c r="BR1190" s="9" t="s">
        <v>2057</v>
      </c>
      <c r="BS1190" s="9" t="s">
        <v>12</v>
      </c>
      <c r="BT1190" s="108"/>
    </row>
    <row r="1191" spans="1:72" s="9" customFormat="1" x14ac:dyDescent="0.35">
      <c r="A1191" s="1" t="s">
        <v>174</v>
      </c>
      <c r="B1191" s="8" t="s">
        <v>175</v>
      </c>
      <c r="C1191" s="3" t="str">
        <f>_xlfn.XLOOKUP(B1191,'[1]daily break down'!$D:$D,'[1]daily break down'!$E:$E,"")</f>
        <v>Douala</v>
      </c>
      <c r="D1191" s="1" t="s">
        <v>11</v>
      </c>
      <c r="E1191" s="1" t="s">
        <v>12</v>
      </c>
      <c r="F1191" s="3" t="s">
        <v>31</v>
      </c>
      <c r="G1191" s="1" t="s">
        <v>32</v>
      </c>
      <c r="H1191" s="34" t="str">
        <f>_xlfn.XLOOKUP(B1191,[2]CALCULATION!$B:$B,[2]CALCULATION!$H:$H,"")</f>
        <v>ZTE</v>
      </c>
      <c r="I1191" s="28">
        <v>0</v>
      </c>
      <c r="J1191" s="28">
        <v>0</v>
      </c>
      <c r="K1191" s="28">
        <v>0</v>
      </c>
      <c r="L1191" s="28">
        <v>0</v>
      </c>
      <c r="M1191" s="28">
        <v>4.4837386889933481E-2</v>
      </c>
      <c r="N1191" s="28">
        <v>0</v>
      </c>
      <c r="O1191" s="28">
        <v>0</v>
      </c>
      <c r="P1191" s="28">
        <v>2.6874074359435327</v>
      </c>
      <c r="Q1191" s="28">
        <v>0</v>
      </c>
      <c r="R1191" s="28">
        <v>0</v>
      </c>
      <c r="S1191" s="93">
        <v>0</v>
      </c>
      <c r="T1191" s="93">
        <f>_xlfn.XLOOKUP(B1191,'[3]Nur des jours'!$B:$B,'[3]Nur des jours'!$U:$U,"")</f>
        <v>0</v>
      </c>
      <c r="U1191" s="93">
        <v>0</v>
      </c>
      <c r="V1191" s="93">
        <v>0</v>
      </c>
      <c r="W1191" s="93">
        <v>0</v>
      </c>
      <c r="X1191" s="93">
        <v>0</v>
      </c>
      <c r="Y1191" s="93">
        <v>0</v>
      </c>
      <c r="Z1191" s="93">
        <v>0</v>
      </c>
      <c r="AA1191" s="93">
        <v>0</v>
      </c>
      <c r="AB1191" s="93">
        <v>0.11979822105794852</v>
      </c>
      <c r="AC1191" s="93">
        <f>_xlfn.XLOOKUP(B1191,'[3]Nur des jours'!$B:$B,'[3]Nur des jours'!$N:$N,"")</f>
        <v>0</v>
      </c>
      <c r="AD1191" s="93">
        <v>0</v>
      </c>
      <c r="AE1191" s="93">
        <v>0</v>
      </c>
      <c r="AF1191" s="93">
        <v>0</v>
      </c>
      <c r="AG1191" s="93"/>
      <c r="AH1191" s="93">
        <v>0</v>
      </c>
      <c r="AI1191" s="93">
        <v>0</v>
      </c>
      <c r="AJ1191" s="93">
        <v>0</v>
      </c>
      <c r="AK1191" s="93">
        <v>0</v>
      </c>
      <c r="AL1191" s="93">
        <v>0</v>
      </c>
      <c r="AM1191" s="49" t="s">
        <v>5559</v>
      </c>
      <c r="AN1191" s="49"/>
      <c r="AO1191" s="48" t="str" cm="1">
        <f t="array" ref="AO1191">IFERROR(_xlfn.IFS(
AQ1191="MPR ISSUE","PDH",
AQ1191="BSS Hardware Issue","BSS",
AQ1191="Sites strategiques, MLL, Pylone, etc.","ENVTECH",
AQ1191="AKTIVCO DEFAUT GE &amp; POWER Cabinet","AKTIVCO",
AQ1191="AKTIVCO Coupure ENEO &amp; Baisse de tension","AKTIVCO GRID ONLY",
AQ1191="Coupure ENEO &amp; Baisse de tension","IHS GRID ONLY",
AQ1191="Defaut GE &amp; POWER Cabinet","IHS",
AQ1191="Sharing","Partners",
AQ1191="Sites strategiques &amp; DataCenter","SST &amp; DC",
AQ1191="Exclu","Exclu",
AQ1191="SAT","SAT",
AQ1191="SPARE-ISSUE","SPARE-ISSUE",
AQ1191="Fiber CAmtel","TRANS_FO_CAMTEL",
AQ1191="Fiber AOF","Fiber AOF",
AQ1191="Projet OCM (HUAWEI)","TRAVAUX-HUAWEI",
AQ1191="Projet OCM (NOKIA)","TRAVAUX-NOKIA",
AQ1191="ACCESS-ISSUE","ACCESS-ISSUE",
AQ1191="Projet OCM (ZTE, NOKIA, autres projets)","TRAVAUX OCM",
AQ1191="No root CAuse","No root cause",
AQ1191="ODU HS","PDH",
AQ1191="IP &amp; VLAN","PDH",
AQ1191="Warehouse HUAWEI","SPARE-ISSUE",
AQ1191="SPARE-HS","SPARE-ISSUE",
AQ1191="Power Telco","BSS",AQ1191="no impacts","no impacts"
),"")</f>
        <v>No root cause</v>
      </c>
      <c r="AP1191" s="48" t="str" cm="1">
        <f t="array" ref="AP1191">IFERROR(_xlfn.IFS(
AQ1191="MPR ISSUE","TX ISSUE",
AQ1191="BSS Hardware Issue","RAN ISSUE",
AQ1191="Sites strategiques, MLL, Pylone, etc.","ENVTECH",
AQ1191="AKTIVCO DEFAUT GE &amp; POWER Cabinet","POWER ISSUE",
AQ1191="AKTIVCO Coupure ENEO &amp; Baisse de tension","POWER ISSUE",
AQ1191="Coupure ENEO &amp; Baisse de tension","POWER ISSUE",
AQ1191="Defaut GE &amp; POWER Cabinet","POWER ISSUE",
AQ1191="Sharing","POWER ISSUE",
AQ1191="Sites strategiques &amp; DataCenter","POWER ISSUE",
AQ1191="Exclu","Exclu",
AQ1191="SAT","TX ISSUE",
AQ1191="SPARE-ISSUE","SPARE-ISSUE",
AQ1191="Fiber CAmtel","TX ISSUE",
AQ1191="Fiber AOF","TX ISSUE",
AQ1191="Projet OCM (HUAWEI)","TRAVAUX-HUAWEI",
AQ1191="Projet OCM (NOKIA)","TRAVAUX -NOKIA",
AQ1191="ACCESS-ISSUE","ACCESS-ISSUE",
AQ1191="Projet OCM (ZTE, NOKIA, autres projets)","TRAVAUX OCM",
AQ1191="No root CAuse","No root cause",
AQ1191="ODU HS","TX ISSUE",
AQ1191="IP &amp; VLAN","TX ISSUE",
AQ1191="Warehouse HUAWEI","SPARE-ISSUE",
AQ1191="SPARE-HS","SPARE-ISSUE",
AQ1191="Power Telco","RAN ISSUE",AQ1191="no impacts","no impacts"
),"")</f>
        <v>No root cause</v>
      </c>
      <c r="AQ1191" s="127" t="s">
        <v>5344</v>
      </c>
      <c r="AR1191" s="48" t="str" cm="1">
        <f t="array" ref="AR1191">IFERROR(_xlfn.IFS(
AQ1191="MPR ISSUE","ACTIVE",
AQ1191="BSS Hardware Issue","ACTIVE",
AQ1191="Sites strategiques, MLL, Pylone, etc.","PASSIVE",
AQ1191="AKTIVCO DEFAUT GE &amp; POWER Cabinet","PASSIVE",
AQ1191="AKTIVCO Coupure ENEO &amp; Baisse de tension","PASSIVE",
AQ1191="Coupure ENEO &amp; Baisse de tension","PASSIVE",
AQ1191="Defaut GE &amp; POWER Cabinet","PASSIVE",
AQ1191="Sharing","PASSIVE",
AQ1191="Sites strategiques &amp; DataCenter","PASSIVE",
AQ1191="Exclu","Exclu",
AQ1191="SAT","ACTIVE",
AQ1191="SPARE-ISSUE","SPARE-ISSUE",
AQ1191="Fiber CAmtel","ACTIVE",
AQ1191="Fiber AOF","ACTIVE",
AQ1191="Projet OCM (HUAWEI)","PLANNED WORKS",
AQ1191="Projet OCM (NOKIA)","PLANNED WORKS",
AQ1191="ACCESS-ISSUE","ACCESS-ISSUE",
AQ1191="Projet OCM (ZTE, NOKIA, autres projets)","PLANNED WORKS",
AQ1191="No root CAuse","No root cause",
AQ1191="ODU HS","ACTIVE",
AQ1191="IP &amp; VLAN","ACTIVE",
AQ1191="Warehouse HUAWEI","SPARE-ISSUE",
AQ1191="SPARE-HS","SPARE-ISSUE",
AQ1191="Power Telco","ACTIVE", AQ1191="no impacts","no impacts"
),"")</f>
        <v>No root cause</v>
      </c>
      <c r="AS1191" s="92" t="s">
        <v>5537</v>
      </c>
      <c r="AT1191" s="98" t="s">
        <v>175</v>
      </c>
      <c r="AV1191" s="17" t="s">
        <v>5537</v>
      </c>
      <c r="AW1191" s="7" t="s">
        <v>5537</v>
      </c>
      <c r="AX1191" s="6" t="s">
        <v>5537</v>
      </c>
      <c r="AY1191" s="7"/>
      <c r="AZ1191" s="3" t="s">
        <v>5537</v>
      </c>
      <c r="BA1191" s="18" t="s">
        <v>5537</v>
      </c>
      <c r="BB1191" s="18" t="s">
        <v>5537</v>
      </c>
      <c r="BC1191" s="18" t="s">
        <v>5537</v>
      </c>
      <c r="BD1191" s="18" t="s">
        <v>5537</v>
      </c>
      <c r="BE1191" s="18" t="s">
        <v>5537</v>
      </c>
      <c r="BF1191" s="18" t="s">
        <v>5537</v>
      </c>
      <c r="BG1191" s="18" t="s">
        <v>5537</v>
      </c>
      <c r="BH1191" s="18" t="s">
        <v>5537</v>
      </c>
      <c r="BI1191" s="18" t="s">
        <v>5537</v>
      </c>
      <c r="BJ1191" s="18" t="s">
        <v>5537</v>
      </c>
      <c r="BK1191" s="18" t="s">
        <v>5537</v>
      </c>
      <c r="BL1191" s="9" t="s">
        <v>5537</v>
      </c>
      <c r="BM1191" s="14" t="s">
        <v>5537</v>
      </c>
      <c r="BN1191" s="14" t="s">
        <v>5537</v>
      </c>
      <c r="BO1191" s="14" t="str">
        <f>_xlfn.XLOOKUP(B1191,'[4]cell downs 18042026 17h'!$B:$B,'[4]cell downs 18042026 17h'!$B:$B,"")</f>
        <v/>
      </c>
      <c r="BP1191" s="14" t="str">
        <f>_xlfn.XLOOKUP(B1191,'[5]Cells Huawei 19042026 15h'!$B:$B,'[5]Cells Huawei 19042026 15h'!$B:$B,"")</f>
        <v/>
      </c>
      <c r="BQ1191" s="9" t="str">
        <f>_xlfn.XLOOKUP(B1191,'[6]cells down 19042026 9H40'!$B:$B,'[6]cells down 19042026 9H40'!$B:$B,"")</f>
        <v/>
      </c>
      <c r="BR1191" s="9" t="s">
        <v>175</v>
      </c>
      <c r="BS1191" s="9" t="s">
        <v>12</v>
      </c>
      <c r="BT1191" s="108"/>
    </row>
    <row r="1192" spans="1:72" s="9" customFormat="1" x14ac:dyDescent="0.35">
      <c r="A1192" s="1" t="s">
        <v>2434</v>
      </c>
      <c r="B1192" s="1" t="s">
        <v>2435</v>
      </c>
      <c r="C1192" s="3" t="str">
        <f>_xlfn.XLOOKUP(B1192,'[1]daily break down'!$D:$D,'[1]daily break down'!$E:$E,"")</f>
        <v>OUEST</v>
      </c>
      <c r="D1192" s="1" t="s">
        <v>21</v>
      </c>
      <c r="E1192" s="1" t="s">
        <v>122</v>
      </c>
      <c r="F1192" s="3" t="s">
        <v>102</v>
      </c>
      <c r="G1192" s="1" t="s">
        <v>1475</v>
      </c>
      <c r="H1192" s="32" t="str">
        <f>_xlfn.XLOOKUP(B1192,[2]CALCULATION!$B:$B,[2]CALCULATION!$H:$H,"")</f>
        <v>Huawei</v>
      </c>
      <c r="I1192" s="28">
        <v>4.6303430327623261</v>
      </c>
      <c r="J1192" s="28">
        <v>4.6264193155324991</v>
      </c>
      <c r="K1192" s="28">
        <v>4.6228522998690194</v>
      </c>
      <c r="L1192" s="28">
        <v>4.6228522998690194</v>
      </c>
      <c r="M1192" s="28">
        <v>4.6225847736942578</v>
      </c>
      <c r="N1192" s="28">
        <v>2.5789523246954484</v>
      </c>
      <c r="O1192" s="28">
        <v>0</v>
      </c>
      <c r="P1192" s="28">
        <v>0.15195486726421312</v>
      </c>
      <c r="Q1192" s="28">
        <v>0</v>
      </c>
      <c r="R1192" s="28">
        <v>0</v>
      </c>
      <c r="S1192" s="93">
        <v>0</v>
      </c>
      <c r="T1192" s="93">
        <f>_xlfn.XLOOKUP(B1192,'[3]Nur des jours'!$B:$B,'[3]Nur des jours'!$U:$U,"")</f>
        <v>3.3101905357086805E-2</v>
      </c>
      <c r="U1192" s="93">
        <v>0</v>
      </c>
      <c r="V1192" s="93">
        <v>0</v>
      </c>
      <c r="W1192" s="93">
        <v>3.3101905357086799E-2</v>
      </c>
      <c r="X1192" s="93">
        <v>0</v>
      </c>
      <c r="Y1192" s="93">
        <v>0</v>
      </c>
      <c r="Z1192" s="93">
        <v>0</v>
      </c>
      <c r="AA1192" s="93">
        <v>0</v>
      </c>
      <c r="AB1192" s="93">
        <v>0.11369862427339891</v>
      </c>
      <c r="AC1192" s="93">
        <f>_xlfn.XLOOKUP(B1192,'[3]Nur des jours'!$B:$B,'[3]Nur des jours'!$N:$N,"")</f>
        <v>0</v>
      </c>
      <c r="AD1192" s="93">
        <v>0</v>
      </c>
      <c r="AE1192" s="93">
        <v>0</v>
      </c>
      <c r="AF1192" s="93">
        <v>0</v>
      </c>
      <c r="AG1192" s="93"/>
      <c r="AH1192" s="93">
        <v>0</v>
      </c>
      <c r="AI1192" s="93">
        <v>0</v>
      </c>
      <c r="AJ1192" s="93">
        <v>0</v>
      </c>
      <c r="AK1192" s="93">
        <v>0</v>
      </c>
      <c r="AL1192" s="93">
        <v>0</v>
      </c>
      <c r="AM1192" s="49" t="s">
        <v>5559</v>
      </c>
      <c r="AN1192" s="49"/>
      <c r="AO1192" s="48" t="str" cm="1">
        <f t="array" ref="AO1192">IFERROR(_xlfn.IFS(
AQ1192="MPR ISSUE","PDH",
AQ1192="BSS Hardware Issue","BSS",
AQ1192="Sites strategiques, MLL, Pylone, etc.","ENVTECH",
AQ1192="AKTIVCO DEFAUT GE &amp; POWER Cabinet","AKTIVCO",
AQ1192="AKTIVCO Coupure ENEO &amp; Baisse de tension","AKTIVCO GRID ONLY",
AQ1192="Coupure ENEO &amp; Baisse de tension","IHS GRID ONLY",
AQ1192="Defaut GE &amp; POWER Cabinet","IHS",
AQ1192="Sharing","Partners",
AQ1192="Sites strategiques &amp; DataCenter","SST &amp; DC",
AQ1192="Exclu","Exclu",
AQ1192="SAT","SAT",
AQ1192="SPARE-ISSUE","SPARE-ISSUE",
AQ1192="Fiber CAmtel","TRANS_FO_CAMTEL",
AQ1192="Fiber AOF","Fiber AOF",
AQ1192="Projet OCM (HUAWEI)","TRAVAUX-HUAWEI",
AQ1192="Projet OCM (NOKIA)","TRAVAUX-NOKIA",
AQ1192="ACCESS-ISSUE","ACCESS-ISSUE",
AQ1192="Projet OCM (ZTE, NOKIA, autres projets)","TRAVAUX OCM",
AQ1192="No root CAuse","No root cause",
AQ1192="ODU HS","PDH",
AQ1192="IP &amp; VLAN","PDH",
AQ1192="Warehouse HUAWEI","SPARE-ISSUE",
AQ1192="SPARE-HS","SPARE-ISSUE",
AQ1192="Power Telco","BSS",AQ1192="no impacts","no impacts"
),"")</f>
        <v>No root cause</v>
      </c>
      <c r="AP1192" s="48" t="str" cm="1">
        <f t="array" ref="AP1192">IFERROR(_xlfn.IFS(
AQ1192="MPR ISSUE","TX ISSUE",
AQ1192="BSS Hardware Issue","RAN ISSUE",
AQ1192="Sites strategiques, MLL, Pylone, etc.","ENVTECH",
AQ1192="AKTIVCO DEFAUT GE &amp; POWER Cabinet","POWER ISSUE",
AQ1192="AKTIVCO Coupure ENEO &amp; Baisse de tension","POWER ISSUE",
AQ1192="Coupure ENEO &amp; Baisse de tension","POWER ISSUE",
AQ1192="Defaut GE &amp; POWER Cabinet","POWER ISSUE",
AQ1192="Sharing","POWER ISSUE",
AQ1192="Sites strategiques &amp; DataCenter","POWER ISSUE",
AQ1192="Exclu","Exclu",
AQ1192="SAT","TX ISSUE",
AQ1192="SPARE-ISSUE","SPARE-ISSUE",
AQ1192="Fiber CAmtel","TX ISSUE",
AQ1192="Fiber AOF","TX ISSUE",
AQ1192="Projet OCM (HUAWEI)","TRAVAUX-HUAWEI",
AQ1192="Projet OCM (NOKIA)","TRAVAUX -NOKIA",
AQ1192="ACCESS-ISSUE","ACCESS-ISSUE",
AQ1192="Projet OCM (ZTE, NOKIA, autres projets)","TRAVAUX OCM",
AQ1192="No root CAuse","No root cause",
AQ1192="ODU HS","TX ISSUE",
AQ1192="IP &amp; VLAN","TX ISSUE",
AQ1192="Warehouse HUAWEI","SPARE-ISSUE",
AQ1192="SPARE-HS","SPARE-ISSUE",
AQ1192="Power Telco","RAN ISSUE",AQ1192="no impacts","no impacts"
),"")</f>
        <v>No root cause</v>
      </c>
      <c r="AQ1192" s="67" t="s">
        <v>5344</v>
      </c>
      <c r="AR1192" s="48" t="str" cm="1">
        <f t="array" ref="AR1192">IFERROR(_xlfn.IFS(
AQ1192="MPR ISSUE","ACTIVE",
AQ1192="BSS Hardware Issue","ACTIVE",
AQ1192="Sites strategiques, MLL, Pylone, etc.","PASSIVE",
AQ1192="AKTIVCO DEFAUT GE &amp; POWER Cabinet","PASSIVE",
AQ1192="AKTIVCO Coupure ENEO &amp; Baisse de tension","PASSIVE",
AQ1192="Coupure ENEO &amp; Baisse de tension","PASSIVE",
AQ1192="Defaut GE &amp; POWER Cabinet","PASSIVE",
AQ1192="Sharing","PASSIVE",
AQ1192="Sites strategiques &amp; DataCenter","PASSIVE",
AQ1192="Exclu","Exclu",
AQ1192="SAT","ACTIVE",
AQ1192="SPARE-ISSUE","SPARE-ISSUE",
AQ1192="Fiber CAmtel","ACTIVE",
AQ1192="Fiber AOF","ACTIVE",
AQ1192="Projet OCM (HUAWEI)","PLANNED WORKS",
AQ1192="Projet OCM (NOKIA)","PLANNED WORKS",
AQ1192="ACCESS-ISSUE","ACCESS-ISSUE",
AQ1192="Projet OCM (ZTE, NOKIA, autres projets)","PLANNED WORKS",
AQ1192="No root CAuse","No root cause",
AQ1192="ODU HS","ACTIVE",
AQ1192="IP &amp; VLAN","ACTIVE",
AQ1192="Warehouse HUAWEI","SPARE-ISSUE",
AQ1192="SPARE-HS","SPARE-ISSUE",
AQ1192="Power Telco","ACTIVE", AQ1192="no impacts","no impacts"
),"")</f>
        <v>No root cause</v>
      </c>
      <c r="AS1192" s="92" t="s">
        <v>5537</v>
      </c>
      <c r="AT1192" s="98" t="s">
        <v>2435</v>
      </c>
      <c r="AV1192" s="17" t="s">
        <v>5537</v>
      </c>
      <c r="AW1192" s="7" t="s">
        <v>5537</v>
      </c>
      <c r="AX1192" s="6" t="s">
        <v>5537</v>
      </c>
      <c r="AY1192" s="7"/>
      <c r="AZ1192" s="3" t="s">
        <v>5537</v>
      </c>
      <c r="BA1192" s="18" t="s">
        <v>5537</v>
      </c>
      <c r="BB1192" s="18" t="s">
        <v>5537</v>
      </c>
      <c r="BC1192" s="18" t="s">
        <v>5537</v>
      </c>
      <c r="BD1192" s="18" t="s">
        <v>5537</v>
      </c>
      <c r="BE1192" s="18" t="s">
        <v>5537</v>
      </c>
      <c r="BF1192" s="18" t="s">
        <v>5537</v>
      </c>
      <c r="BG1192" s="18" t="s">
        <v>5537</v>
      </c>
      <c r="BH1192" s="18" t="s">
        <v>5537</v>
      </c>
      <c r="BI1192" s="18" t="s">
        <v>5537</v>
      </c>
      <c r="BJ1192" s="18" t="s">
        <v>5537</v>
      </c>
      <c r="BK1192" s="18" t="s">
        <v>5537</v>
      </c>
      <c r="BL1192" s="9" t="s">
        <v>5537</v>
      </c>
      <c r="BM1192" s="14" t="s">
        <v>5537</v>
      </c>
      <c r="BN1192" s="14" t="s">
        <v>5537</v>
      </c>
      <c r="BO1192" s="14" t="str">
        <f>_xlfn.XLOOKUP(B1192,'[4]cell downs 18042026 17h'!$B:$B,'[4]cell downs 18042026 17h'!$B:$B,"")</f>
        <v/>
      </c>
      <c r="BP1192" s="14" t="str">
        <f>_xlfn.XLOOKUP(B1192,'[5]Cells Huawei 19042026 15h'!$B:$B,'[5]Cells Huawei 19042026 15h'!$B:$B,"")</f>
        <v/>
      </c>
      <c r="BQ1192" s="9" t="str">
        <f>_xlfn.XLOOKUP(B1192,'[6]cells down 19042026 9H40'!$B:$B,'[6]cells down 19042026 9H40'!$B:$B,"")</f>
        <v/>
      </c>
      <c r="BR1192" s="9" t="s">
        <v>5537</v>
      </c>
      <c r="BS1192" s="9" t="s">
        <v>5459</v>
      </c>
      <c r="BT1192" s="108"/>
    </row>
    <row r="1193" spans="1:72" s="9" customFormat="1" x14ac:dyDescent="0.35">
      <c r="A1193" s="19" t="s">
        <v>5408</v>
      </c>
      <c r="B1193" s="26" t="s">
        <v>5409</v>
      </c>
      <c r="C1193" s="3" t="str">
        <f>_xlfn.XLOOKUP(B1193,'[1]daily break down'!$D:$D,'[1]daily break down'!$E:$E,"")</f>
        <v>OUEST</v>
      </c>
      <c r="D1193" s="19" t="s">
        <v>357</v>
      </c>
      <c r="E1193" s="19" t="s">
        <v>987</v>
      </c>
      <c r="F1193" s="19" t="s">
        <v>5376</v>
      </c>
      <c r="G1193" s="19" t="s">
        <v>1475</v>
      </c>
      <c r="H1193" s="32" t="str">
        <f>_xlfn.XLOOKUP(B1193,[2]CALCULATION!$B:$B,[2]CALCULATION!$H:$H,"")</f>
        <v>Huawei</v>
      </c>
      <c r="I1193" s="28">
        <v>0</v>
      </c>
      <c r="J1193" s="28">
        <v>0</v>
      </c>
      <c r="K1193" s="28">
        <v>0</v>
      </c>
      <c r="L1193" s="28">
        <v>0</v>
      </c>
      <c r="M1193" s="28">
        <v>0</v>
      </c>
      <c r="N1193" s="28">
        <v>0</v>
      </c>
      <c r="O1193" s="28">
        <v>0</v>
      </c>
      <c r="P1193" s="28">
        <v>0.12288368960685779</v>
      </c>
      <c r="Q1193" s="28">
        <v>0</v>
      </c>
      <c r="R1193" s="28">
        <v>0</v>
      </c>
      <c r="S1193" s="93">
        <v>0</v>
      </c>
      <c r="T1193" s="93">
        <f>_xlfn.XLOOKUP(B1193,'[3]Nur des jours'!$B:$B,'[3]Nur des jours'!$U:$U,"")</f>
        <v>3.3369431531847737E-2</v>
      </c>
      <c r="U1193" s="93">
        <v>0</v>
      </c>
      <c r="V1193" s="93" t="s">
        <v>5537</v>
      </c>
      <c r="W1193" s="93">
        <v>3.3369431531847737E-2</v>
      </c>
      <c r="X1193" s="93">
        <v>0</v>
      </c>
      <c r="Y1193" s="93">
        <v>0</v>
      </c>
      <c r="Z1193" s="93">
        <v>0</v>
      </c>
      <c r="AA1193" s="93">
        <v>0</v>
      </c>
      <c r="AB1193" s="93">
        <v>0.11271769496594215</v>
      </c>
      <c r="AC1193" s="93">
        <f>_xlfn.XLOOKUP(B1193,'[3]Nur des jours'!$B:$B,'[3]Nur des jours'!$N:$N,"")</f>
        <v>0</v>
      </c>
      <c r="AD1193" s="93">
        <v>0</v>
      </c>
      <c r="AE1193" s="93">
        <v>0</v>
      </c>
      <c r="AF1193" s="93">
        <v>0</v>
      </c>
      <c r="AG1193" s="93"/>
      <c r="AH1193" s="93">
        <v>0</v>
      </c>
      <c r="AI1193" s="93">
        <v>0</v>
      </c>
      <c r="AJ1193" s="93">
        <v>0</v>
      </c>
      <c r="AK1193" s="93">
        <v>0</v>
      </c>
      <c r="AL1193" s="93">
        <v>0</v>
      </c>
      <c r="AM1193" s="49" t="s">
        <v>5559</v>
      </c>
      <c r="AN1193" s="49"/>
      <c r="AO1193" s="48" t="str" cm="1">
        <f t="array" ref="AO1193">IFERROR(_xlfn.IFS(
AQ1193="MPR ISSUE","PDH",
AQ1193="BSS Hardware Issue","BSS",
AQ1193="Sites strategiques, MLL, Pylone, etc.","ENVTECH",
AQ1193="AKTIVCO DEFAUT GE &amp; POWER Cabinet","AKTIVCO",
AQ1193="AKTIVCO Coupure ENEO &amp; Baisse de tension","AKTIVCO GRID ONLY",
AQ1193="Coupure ENEO &amp; Baisse de tension","IHS GRID ONLY",
AQ1193="Defaut GE &amp; POWER Cabinet","IHS",
AQ1193="Sharing","Partners",
AQ1193="Sites strategiques &amp; DataCenter","SST &amp; DC",
AQ1193="Exclu","Exclu",
AQ1193="SAT","SAT",
AQ1193="SPARE-ISSUE","SPARE-ISSUE",
AQ1193="Fiber CAmtel","TRANS_FO_CAMTEL",
AQ1193="Fiber AOF","Fiber AOF",
AQ1193="Projet OCM (HUAWEI)","TRAVAUX-HUAWEI",
AQ1193="Projet OCM (NOKIA)","TRAVAUX-NOKIA",
AQ1193="ACCESS-ISSUE","ACCESS-ISSUE",
AQ1193="Projet OCM (ZTE, NOKIA, autres projets)","TRAVAUX OCM",
AQ1193="No root CAuse","No root cause",
AQ1193="ODU HS","PDH",
AQ1193="IP &amp; VLAN","PDH",
AQ1193="Warehouse HUAWEI","SPARE-ISSUE",
AQ1193="SPARE-HS","SPARE-ISSUE",
AQ1193="Power Telco","BSS",AQ1193="no impacts","no impacts"
),"")</f>
        <v>No root cause</v>
      </c>
      <c r="AP1193" s="48" t="str" cm="1">
        <f t="array" ref="AP1193">IFERROR(_xlfn.IFS(
AQ1193="MPR ISSUE","TX ISSUE",
AQ1193="BSS Hardware Issue","RAN ISSUE",
AQ1193="Sites strategiques, MLL, Pylone, etc.","ENVTECH",
AQ1193="AKTIVCO DEFAUT GE &amp; POWER Cabinet","POWER ISSUE",
AQ1193="AKTIVCO Coupure ENEO &amp; Baisse de tension","POWER ISSUE",
AQ1193="Coupure ENEO &amp; Baisse de tension","POWER ISSUE",
AQ1193="Defaut GE &amp; POWER Cabinet","POWER ISSUE",
AQ1193="Sharing","POWER ISSUE",
AQ1193="Sites strategiques &amp; DataCenter","POWER ISSUE",
AQ1193="Exclu","Exclu",
AQ1193="SAT","TX ISSUE",
AQ1193="SPARE-ISSUE","SPARE-ISSUE",
AQ1193="Fiber CAmtel","TX ISSUE",
AQ1193="Fiber AOF","TX ISSUE",
AQ1193="Projet OCM (HUAWEI)","TRAVAUX-HUAWEI",
AQ1193="Projet OCM (NOKIA)","TRAVAUX -NOKIA",
AQ1193="ACCESS-ISSUE","ACCESS-ISSUE",
AQ1193="Projet OCM (ZTE, NOKIA, autres projets)","TRAVAUX OCM",
AQ1193="No root CAuse","No root cause",
AQ1193="ODU HS","TX ISSUE",
AQ1193="IP &amp; VLAN","TX ISSUE",
AQ1193="Warehouse HUAWEI","SPARE-ISSUE",
AQ1193="SPARE-HS","SPARE-ISSUE",
AQ1193="Power Telco","RAN ISSUE",AQ1193="no impacts","no impacts"
),"")</f>
        <v>No root cause</v>
      </c>
      <c r="AQ1193" s="67" t="s">
        <v>5344</v>
      </c>
      <c r="AR1193" s="48" t="str" cm="1">
        <f t="array" ref="AR1193">IFERROR(_xlfn.IFS(
AQ1193="MPR ISSUE","ACTIVE",
AQ1193="BSS Hardware Issue","ACTIVE",
AQ1193="Sites strategiques, MLL, Pylone, etc.","PASSIVE",
AQ1193="AKTIVCO DEFAUT GE &amp; POWER Cabinet","PASSIVE",
AQ1193="AKTIVCO Coupure ENEO &amp; Baisse de tension","PASSIVE",
AQ1193="Coupure ENEO &amp; Baisse de tension","PASSIVE",
AQ1193="Defaut GE &amp; POWER Cabinet","PASSIVE",
AQ1193="Sharing","PASSIVE",
AQ1193="Sites strategiques &amp; DataCenter","PASSIVE",
AQ1193="Exclu","Exclu",
AQ1193="SAT","ACTIVE",
AQ1193="SPARE-ISSUE","SPARE-ISSUE",
AQ1193="Fiber CAmtel","ACTIVE",
AQ1193="Fiber AOF","ACTIVE",
AQ1193="Projet OCM (HUAWEI)","PLANNED WORKS",
AQ1193="Projet OCM (NOKIA)","PLANNED WORKS",
AQ1193="ACCESS-ISSUE","ACCESS-ISSUE",
AQ1193="Projet OCM (ZTE, NOKIA, autres projets)","PLANNED WORKS",
AQ1193="No root CAuse","No root cause",
AQ1193="ODU HS","ACTIVE",
AQ1193="IP &amp; VLAN","ACTIVE",
AQ1193="Warehouse HUAWEI","SPARE-ISSUE",
AQ1193="SPARE-HS","SPARE-ISSUE",
AQ1193="Power Telco","ACTIVE", AQ1193="no impacts","no impacts"
),"")</f>
        <v>No root cause</v>
      </c>
      <c r="AS1193" s="92" t="s">
        <v>5537</v>
      </c>
      <c r="AT1193" s="98" t="s">
        <v>5409</v>
      </c>
      <c r="AV1193" s="17" t="s">
        <v>5537</v>
      </c>
      <c r="AW1193" s="7" t="s">
        <v>5537</v>
      </c>
      <c r="AX1193" s="6" t="s">
        <v>5537</v>
      </c>
      <c r="AY1193" s="7"/>
      <c r="AZ1193" s="3" t="s">
        <v>5537</v>
      </c>
      <c r="BA1193" s="18" t="s">
        <v>5537</v>
      </c>
      <c r="BB1193" s="18" t="s">
        <v>5537</v>
      </c>
      <c r="BC1193" s="18" t="s">
        <v>5537</v>
      </c>
      <c r="BD1193" s="18" t="s">
        <v>5537</v>
      </c>
      <c r="BE1193" s="18" t="s">
        <v>5537</v>
      </c>
      <c r="BF1193" s="18" t="s">
        <v>5537</v>
      </c>
      <c r="BG1193" s="18" t="s">
        <v>5537</v>
      </c>
      <c r="BH1193" s="18" t="s">
        <v>5537</v>
      </c>
      <c r="BI1193" s="18" t="s">
        <v>5537</v>
      </c>
      <c r="BJ1193" s="18" t="s">
        <v>5537</v>
      </c>
      <c r="BK1193" s="18" t="s">
        <v>5537</v>
      </c>
      <c r="BL1193" s="9" t="s">
        <v>5537</v>
      </c>
      <c r="BM1193" s="14" t="s">
        <v>5537</v>
      </c>
      <c r="BN1193" s="14" t="s">
        <v>5537</v>
      </c>
      <c r="BO1193" s="14" t="str">
        <f>_xlfn.XLOOKUP(B1193,'[4]cell downs 18042026 17h'!$B:$B,'[4]cell downs 18042026 17h'!$B:$B,"")</f>
        <v/>
      </c>
      <c r="BP1193" s="14" t="str">
        <f>_xlfn.XLOOKUP(B1193,'[5]Cells Huawei 19042026 15h'!$B:$B,'[5]Cells Huawei 19042026 15h'!$B:$B,"")</f>
        <v/>
      </c>
      <c r="BQ1193" s="9" t="str">
        <f>_xlfn.XLOOKUP(B1193,'[6]cells down 19042026 9H40'!$B:$B,'[6]cells down 19042026 9H40'!$B:$B,"")</f>
        <v/>
      </c>
      <c r="BR1193" s="9" t="s">
        <v>5537</v>
      </c>
      <c r="BS1193" s="9" t="s">
        <v>302</v>
      </c>
      <c r="BT1193" s="108"/>
    </row>
    <row r="1194" spans="1:72" s="9" customFormat="1" x14ac:dyDescent="0.35">
      <c r="A1194" s="1" t="s">
        <v>1475</v>
      </c>
      <c r="B1194" s="8" t="s">
        <v>1917</v>
      </c>
      <c r="C1194" s="3" t="str">
        <f>_xlfn.XLOOKUP(B1194,'[1]daily break down'!$D:$D,'[1]daily break down'!$E:$E,"")</f>
        <v>OUEST</v>
      </c>
      <c r="D1194" s="1" t="s">
        <v>11</v>
      </c>
      <c r="E1194" s="1" t="s">
        <v>12</v>
      </c>
      <c r="F1194" s="3" t="s">
        <v>102</v>
      </c>
      <c r="G1194" s="1" t="s">
        <v>1475</v>
      </c>
      <c r="H1194" s="32" t="str">
        <f>_xlfn.XLOOKUP(B1194,[2]CALCULATION!$B:$B,[2]CALCULATION!$H:$H,"")</f>
        <v>Huawei</v>
      </c>
      <c r="I1194" s="28">
        <v>0</v>
      </c>
      <c r="J1194" s="28">
        <v>0</v>
      </c>
      <c r="K1194" s="28">
        <v>0</v>
      </c>
      <c r="L1194" s="28">
        <v>0</v>
      </c>
      <c r="M1194" s="28">
        <v>0</v>
      </c>
      <c r="N1194" s="28">
        <v>0</v>
      </c>
      <c r="O1194" s="28">
        <v>6.5580474726980613</v>
      </c>
      <c r="P1194" s="28">
        <v>0</v>
      </c>
      <c r="Q1194" s="28">
        <v>0</v>
      </c>
      <c r="R1194" s="28">
        <v>8.9175391586979543E-5</v>
      </c>
      <c r="S1194" s="93">
        <v>0</v>
      </c>
      <c r="T1194" s="93">
        <f>_xlfn.XLOOKUP(B1194,'[3]Nur des jours'!$B:$B,'[3]Nur des jours'!$U:$U,"")</f>
        <v>3.2673863477469305E-2</v>
      </c>
      <c r="U1194" s="93">
        <v>0</v>
      </c>
      <c r="V1194" s="93">
        <v>0</v>
      </c>
      <c r="W1194" s="93">
        <v>3.2673863477469305E-2</v>
      </c>
      <c r="X1194" s="93">
        <v>0</v>
      </c>
      <c r="Y1194" s="93">
        <v>0</v>
      </c>
      <c r="Z1194" s="93">
        <v>0</v>
      </c>
      <c r="AA1194" s="93">
        <v>0</v>
      </c>
      <c r="AB1194" s="93">
        <v>0.11218264261642028</v>
      </c>
      <c r="AC1194" s="93">
        <f>_xlfn.XLOOKUP(B1194,'[3]Nur des jours'!$B:$B,'[3]Nur des jours'!$N:$N,"")</f>
        <v>0</v>
      </c>
      <c r="AD1194" s="93">
        <v>0</v>
      </c>
      <c r="AE1194" s="93">
        <v>0</v>
      </c>
      <c r="AF1194" s="93">
        <v>0</v>
      </c>
      <c r="AG1194" s="93"/>
      <c r="AH1194" s="93">
        <v>0</v>
      </c>
      <c r="AI1194" s="93">
        <v>0</v>
      </c>
      <c r="AJ1194" s="93">
        <v>0</v>
      </c>
      <c r="AK1194" s="93">
        <v>0</v>
      </c>
      <c r="AL1194" s="93">
        <v>0</v>
      </c>
      <c r="AM1194" s="49" t="s">
        <v>5559</v>
      </c>
      <c r="AN1194" s="49"/>
      <c r="AO1194" s="48" t="str" cm="1">
        <f t="array" ref="AO1194">IFERROR(_xlfn.IFS(
AQ1194="MPR ISSUE","PDH",
AQ1194="BSS Hardware Issue","BSS",
AQ1194="Sites strategiques, MLL, Pylone, etc.","ENVTECH",
AQ1194="AKTIVCO DEFAUT GE &amp; POWER Cabinet","AKTIVCO",
AQ1194="AKTIVCO Coupure ENEO &amp; Baisse de tension","AKTIVCO GRID ONLY",
AQ1194="Coupure ENEO &amp; Baisse de tension","IHS GRID ONLY",
AQ1194="Defaut GE &amp; POWER Cabinet","IHS",
AQ1194="Sharing","Partners",
AQ1194="Sites strategiques &amp; DataCenter","SST &amp; DC",
AQ1194="Exclu","Exclu",
AQ1194="SAT","SAT",
AQ1194="SPARE-ISSUE","SPARE-ISSUE",
AQ1194="Fiber CAmtel","TRANS_FO_CAMTEL",
AQ1194="Fiber AOF","Fiber AOF",
AQ1194="Projet OCM (HUAWEI)","TRAVAUX-HUAWEI",
AQ1194="Projet OCM (NOKIA)","TRAVAUX-NOKIA",
AQ1194="ACCESS-ISSUE","ACCESS-ISSUE",
AQ1194="Projet OCM (ZTE, NOKIA, autres projets)","TRAVAUX OCM",
AQ1194="No root CAuse","No root cause",
AQ1194="ODU HS","PDH",
AQ1194="IP &amp; VLAN","PDH",
AQ1194="Warehouse HUAWEI","SPARE-ISSUE",
AQ1194="SPARE-HS","SPARE-ISSUE",
AQ1194="Power Telco","BSS",AQ1194="no impacts","no impacts"
),"")</f>
        <v>No root cause</v>
      </c>
      <c r="AP1194" s="48" t="str" cm="1">
        <f t="array" ref="AP1194">IFERROR(_xlfn.IFS(
AQ1194="MPR ISSUE","TX ISSUE",
AQ1194="BSS Hardware Issue","RAN ISSUE",
AQ1194="Sites strategiques, MLL, Pylone, etc.","ENVTECH",
AQ1194="AKTIVCO DEFAUT GE &amp; POWER Cabinet","POWER ISSUE",
AQ1194="AKTIVCO Coupure ENEO &amp; Baisse de tension","POWER ISSUE",
AQ1194="Coupure ENEO &amp; Baisse de tension","POWER ISSUE",
AQ1194="Defaut GE &amp; POWER Cabinet","POWER ISSUE",
AQ1194="Sharing","POWER ISSUE",
AQ1194="Sites strategiques &amp; DataCenter","POWER ISSUE",
AQ1194="Exclu","Exclu",
AQ1194="SAT","TX ISSUE",
AQ1194="SPARE-ISSUE","SPARE-ISSUE",
AQ1194="Fiber CAmtel","TX ISSUE",
AQ1194="Fiber AOF","TX ISSUE",
AQ1194="Projet OCM (HUAWEI)","TRAVAUX-HUAWEI",
AQ1194="Projet OCM (NOKIA)","TRAVAUX -NOKIA",
AQ1194="ACCESS-ISSUE","ACCESS-ISSUE",
AQ1194="Projet OCM (ZTE, NOKIA, autres projets)","TRAVAUX OCM",
AQ1194="No root CAuse","No root cause",
AQ1194="ODU HS","TX ISSUE",
AQ1194="IP &amp; VLAN","TX ISSUE",
AQ1194="Warehouse HUAWEI","SPARE-ISSUE",
AQ1194="SPARE-HS","SPARE-ISSUE",
AQ1194="Power Telco","RAN ISSUE",AQ1194="no impacts","no impacts"
),"")</f>
        <v>No root cause</v>
      </c>
      <c r="AQ1194" s="127" t="s">
        <v>5344</v>
      </c>
      <c r="AR1194" s="48" t="str" cm="1">
        <f t="array" ref="AR1194">IFERROR(_xlfn.IFS(
AQ1194="MPR ISSUE","ACTIVE",
AQ1194="BSS Hardware Issue","ACTIVE",
AQ1194="Sites strategiques, MLL, Pylone, etc.","PASSIVE",
AQ1194="AKTIVCO DEFAUT GE &amp; POWER Cabinet","PASSIVE",
AQ1194="AKTIVCO Coupure ENEO &amp; Baisse de tension","PASSIVE",
AQ1194="Coupure ENEO &amp; Baisse de tension","PASSIVE",
AQ1194="Defaut GE &amp; POWER Cabinet","PASSIVE",
AQ1194="Sharing","PASSIVE",
AQ1194="Sites strategiques &amp; DataCenter","PASSIVE",
AQ1194="Exclu","Exclu",
AQ1194="SAT","ACTIVE",
AQ1194="SPARE-ISSUE","SPARE-ISSUE",
AQ1194="Fiber CAmtel","ACTIVE",
AQ1194="Fiber AOF","ACTIVE",
AQ1194="Projet OCM (HUAWEI)","PLANNED WORKS",
AQ1194="Projet OCM (NOKIA)","PLANNED WORKS",
AQ1194="ACCESS-ISSUE","ACCESS-ISSUE",
AQ1194="Projet OCM (ZTE, NOKIA, autres projets)","PLANNED WORKS",
AQ1194="No root CAuse","No root cause",
AQ1194="ODU HS","ACTIVE",
AQ1194="IP &amp; VLAN","ACTIVE",
AQ1194="Warehouse HUAWEI","SPARE-ISSUE",
AQ1194="SPARE-HS","SPARE-ISSUE",
AQ1194="Power Telco","ACTIVE", AQ1194="no impacts","no impacts"
),"")</f>
        <v>No root cause</v>
      </c>
      <c r="AS1194" s="92" t="s">
        <v>5537</v>
      </c>
      <c r="AT1194" s="98" t="s">
        <v>1917</v>
      </c>
      <c r="AV1194" s="17" t="s">
        <v>5537</v>
      </c>
      <c r="AW1194" s="7" t="s">
        <v>5537</v>
      </c>
      <c r="AX1194" s="6" t="s">
        <v>5537</v>
      </c>
      <c r="AY1194" s="7"/>
      <c r="AZ1194" s="3" t="s">
        <v>5537</v>
      </c>
      <c r="BA1194" s="18" t="s">
        <v>5537</v>
      </c>
      <c r="BB1194" s="18" t="s">
        <v>5537</v>
      </c>
      <c r="BC1194" s="18" t="s">
        <v>5537</v>
      </c>
      <c r="BD1194" s="18" t="s">
        <v>5537</v>
      </c>
      <c r="BE1194" s="18" t="s">
        <v>5537</v>
      </c>
      <c r="BF1194" s="18" t="s">
        <v>5537</v>
      </c>
      <c r="BG1194" s="18" t="s">
        <v>5537</v>
      </c>
      <c r="BH1194" s="18" t="s">
        <v>5537</v>
      </c>
      <c r="BI1194" s="18" t="s">
        <v>5537</v>
      </c>
      <c r="BJ1194" s="18" t="s">
        <v>5537</v>
      </c>
      <c r="BK1194" s="18" t="s">
        <v>5537</v>
      </c>
      <c r="BL1194" s="9" t="s">
        <v>5537</v>
      </c>
      <c r="BM1194" s="14" t="s">
        <v>5537</v>
      </c>
      <c r="BN1194" s="14" t="s">
        <v>5537</v>
      </c>
      <c r="BO1194" s="14" t="str">
        <f>_xlfn.XLOOKUP(B1194,'[4]cell downs 18042026 17h'!$B:$B,'[4]cell downs 18042026 17h'!$B:$B,"")</f>
        <v/>
      </c>
      <c r="BP1194" s="14" t="str">
        <f>_xlfn.XLOOKUP(B1194,'[5]Cells Huawei 19042026 15h'!$B:$B,'[5]Cells Huawei 19042026 15h'!$B:$B,"")</f>
        <v/>
      </c>
      <c r="BQ1194" s="9" t="str">
        <f>_xlfn.XLOOKUP(B1194,'[6]cells down 19042026 9H40'!$B:$B,'[6]cells down 19042026 9H40'!$B:$B,"")</f>
        <v/>
      </c>
      <c r="BR1194" s="9" t="s">
        <v>1917</v>
      </c>
      <c r="BS1194" s="9" t="s">
        <v>12</v>
      </c>
      <c r="BT1194" s="108"/>
    </row>
    <row r="1195" spans="1:72" s="9" customFormat="1" x14ac:dyDescent="0.35">
      <c r="A1195" s="1" t="s">
        <v>1473</v>
      </c>
      <c r="B1195" s="8" t="s">
        <v>1474</v>
      </c>
      <c r="C1195" s="3" t="str">
        <f>_xlfn.XLOOKUP(B1195,'[1]daily break down'!$D:$D,'[1]daily break down'!$E:$E,"")</f>
        <v>OUEST</v>
      </c>
      <c r="D1195" s="1" t="s">
        <v>11</v>
      </c>
      <c r="E1195" s="1" t="s">
        <v>12</v>
      </c>
      <c r="F1195" s="3" t="s">
        <v>102</v>
      </c>
      <c r="G1195" s="1" t="s">
        <v>1475</v>
      </c>
      <c r="H1195" s="32" t="str">
        <f>_xlfn.XLOOKUP(B1195,[2]CALCULATION!$B:$B,[2]CALCULATION!$H:$H,"")</f>
        <v>Huawei</v>
      </c>
      <c r="I1195" s="28">
        <v>0.67407678500597834</v>
      </c>
      <c r="J1195" s="28">
        <v>8.8372813062696703E-2</v>
      </c>
      <c r="K1195" s="28">
        <v>0</v>
      </c>
      <c r="L1195" s="28">
        <v>0</v>
      </c>
      <c r="M1195" s="28">
        <v>7.7404239897498235E-3</v>
      </c>
      <c r="N1195" s="28">
        <v>7.6512485981628442E-3</v>
      </c>
      <c r="O1195" s="28">
        <v>6.4323101705604211</v>
      </c>
      <c r="P1195" s="28">
        <v>0</v>
      </c>
      <c r="Q1195" s="28">
        <v>7.66908367648024E-3</v>
      </c>
      <c r="R1195" s="28">
        <v>7.8474344596541987E-3</v>
      </c>
      <c r="S1195" s="93">
        <v>0</v>
      </c>
      <c r="T1195" s="93">
        <f>_xlfn.XLOOKUP(B1195,'[3]Nur des jours'!$B:$B,'[3]Nur des jours'!$U:$U,"")</f>
        <v>3.287004933896065E-2</v>
      </c>
      <c r="U1195" s="93">
        <v>7.7582590680672194E-3</v>
      </c>
      <c r="V1195" s="93">
        <v>0</v>
      </c>
      <c r="W1195" s="93">
        <v>3.287004933896065E-2</v>
      </c>
      <c r="X1195" s="93">
        <v>0</v>
      </c>
      <c r="Y1195" s="93">
        <v>0</v>
      </c>
      <c r="Z1195" s="93">
        <v>0</v>
      </c>
      <c r="AA1195" s="93">
        <v>0</v>
      </c>
      <c r="AB1195" s="93">
        <v>0.11102336252578951</v>
      </c>
      <c r="AC1195" s="93">
        <f>_xlfn.XLOOKUP(B1195,'[3]Nur des jours'!$B:$B,'[3]Nur des jours'!$N:$N,"")</f>
        <v>0</v>
      </c>
      <c r="AD1195" s="93">
        <v>0</v>
      </c>
      <c r="AE1195" s="93">
        <v>0</v>
      </c>
      <c r="AF1195" s="93">
        <v>0</v>
      </c>
      <c r="AG1195" s="93"/>
      <c r="AH1195" s="93">
        <v>0</v>
      </c>
      <c r="AI1195" s="93">
        <v>0</v>
      </c>
      <c r="AJ1195" s="93">
        <v>0</v>
      </c>
      <c r="AK1195" s="93">
        <v>0</v>
      </c>
      <c r="AL1195" s="93">
        <v>0</v>
      </c>
      <c r="AM1195" s="49" t="s">
        <v>5559</v>
      </c>
      <c r="AN1195" s="49"/>
      <c r="AO1195" s="48" t="str" cm="1">
        <f t="array" ref="AO1195">IFERROR(_xlfn.IFS(
AQ1195="MPR ISSUE","PDH",
AQ1195="BSS Hardware Issue","BSS",
AQ1195="Sites strategiques, MLL, Pylone, etc.","ENVTECH",
AQ1195="AKTIVCO DEFAUT GE &amp; POWER Cabinet","AKTIVCO",
AQ1195="AKTIVCO Coupure ENEO &amp; Baisse de tension","AKTIVCO GRID ONLY",
AQ1195="Coupure ENEO &amp; Baisse de tension","IHS GRID ONLY",
AQ1195="Defaut GE &amp; POWER Cabinet","IHS",
AQ1195="Sharing","Partners",
AQ1195="Sites strategiques &amp; DataCenter","SST &amp; DC",
AQ1195="Exclu","Exclu",
AQ1195="SAT","SAT",
AQ1195="SPARE-ISSUE","SPARE-ISSUE",
AQ1195="Fiber CAmtel","TRANS_FO_CAMTEL",
AQ1195="Fiber AOF","Fiber AOF",
AQ1195="Projet OCM (HUAWEI)","TRAVAUX-HUAWEI",
AQ1195="Projet OCM (NOKIA)","TRAVAUX-NOKIA",
AQ1195="ACCESS-ISSUE","ACCESS-ISSUE",
AQ1195="Projet OCM (ZTE, NOKIA, autres projets)","TRAVAUX OCM",
AQ1195="No root CAuse","No root cause",
AQ1195="ODU HS","PDH",
AQ1195="IP &amp; VLAN","PDH",
AQ1195="Warehouse HUAWEI","SPARE-ISSUE",
AQ1195="SPARE-HS","SPARE-ISSUE",
AQ1195="Power Telco","BSS",AQ1195="no impacts","no impacts"
),"")</f>
        <v>No root cause</v>
      </c>
      <c r="AP1195" s="48" t="str" cm="1">
        <f t="array" ref="AP1195">IFERROR(_xlfn.IFS(
AQ1195="MPR ISSUE","TX ISSUE",
AQ1195="BSS Hardware Issue","RAN ISSUE",
AQ1195="Sites strategiques, MLL, Pylone, etc.","ENVTECH",
AQ1195="AKTIVCO DEFAUT GE &amp; POWER Cabinet","POWER ISSUE",
AQ1195="AKTIVCO Coupure ENEO &amp; Baisse de tension","POWER ISSUE",
AQ1195="Coupure ENEO &amp; Baisse de tension","POWER ISSUE",
AQ1195="Defaut GE &amp; POWER Cabinet","POWER ISSUE",
AQ1195="Sharing","POWER ISSUE",
AQ1195="Sites strategiques &amp; DataCenter","POWER ISSUE",
AQ1195="Exclu","Exclu",
AQ1195="SAT","TX ISSUE",
AQ1195="SPARE-ISSUE","SPARE-ISSUE",
AQ1195="Fiber CAmtel","TX ISSUE",
AQ1195="Fiber AOF","TX ISSUE",
AQ1195="Projet OCM (HUAWEI)","TRAVAUX-HUAWEI",
AQ1195="Projet OCM (NOKIA)","TRAVAUX -NOKIA",
AQ1195="ACCESS-ISSUE","ACCESS-ISSUE",
AQ1195="Projet OCM (ZTE, NOKIA, autres projets)","TRAVAUX OCM",
AQ1195="No root CAuse","No root cause",
AQ1195="ODU HS","TX ISSUE",
AQ1195="IP &amp; VLAN","TX ISSUE",
AQ1195="Warehouse HUAWEI","SPARE-ISSUE",
AQ1195="SPARE-HS","SPARE-ISSUE",
AQ1195="Power Telco","RAN ISSUE",AQ1195="no impacts","no impacts"
),"")</f>
        <v>No root cause</v>
      </c>
      <c r="AQ1195" s="127" t="s">
        <v>5344</v>
      </c>
      <c r="AR1195" s="48" t="str" cm="1">
        <f t="array" ref="AR1195">IFERROR(_xlfn.IFS(
AQ1195="MPR ISSUE","ACTIVE",
AQ1195="BSS Hardware Issue","ACTIVE",
AQ1195="Sites strategiques, MLL, Pylone, etc.","PASSIVE",
AQ1195="AKTIVCO DEFAUT GE &amp; POWER Cabinet","PASSIVE",
AQ1195="AKTIVCO Coupure ENEO &amp; Baisse de tension","PASSIVE",
AQ1195="Coupure ENEO &amp; Baisse de tension","PASSIVE",
AQ1195="Defaut GE &amp; POWER Cabinet","PASSIVE",
AQ1195="Sharing","PASSIVE",
AQ1195="Sites strategiques &amp; DataCenter","PASSIVE",
AQ1195="Exclu","Exclu",
AQ1195="SAT","ACTIVE",
AQ1195="SPARE-ISSUE","SPARE-ISSUE",
AQ1195="Fiber CAmtel","ACTIVE",
AQ1195="Fiber AOF","ACTIVE",
AQ1195="Projet OCM (HUAWEI)","PLANNED WORKS",
AQ1195="Projet OCM (NOKIA)","PLANNED WORKS",
AQ1195="ACCESS-ISSUE","ACCESS-ISSUE",
AQ1195="Projet OCM (ZTE, NOKIA, autres projets)","PLANNED WORKS",
AQ1195="No root CAuse","No root cause",
AQ1195="ODU HS","ACTIVE",
AQ1195="IP &amp; VLAN","ACTIVE",
AQ1195="Warehouse HUAWEI","SPARE-ISSUE",
AQ1195="SPARE-HS","SPARE-ISSUE",
AQ1195="Power Telco","ACTIVE", AQ1195="no impacts","no impacts"
),"")</f>
        <v>No root cause</v>
      </c>
      <c r="AS1195" s="92" t="s">
        <v>5537</v>
      </c>
      <c r="AT1195" s="98" t="s">
        <v>1474</v>
      </c>
      <c r="AV1195" s="17" t="s">
        <v>5537</v>
      </c>
      <c r="AW1195" s="7" t="s">
        <v>5537</v>
      </c>
      <c r="AX1195" s="6" t="s">
        <v>5537</v>
      </c>
      <c r="AY1195" s="7"/>
      <c r="AZ1195" s="3" t="s">
        <v>5537</v>
      </c>
      <c r="BA1195" s="18" t="s">
        <v>5537</v>
      </c>
      <c r="BB1195" s="18" t="s">
        <v>5537</v>
      </c>
      <c r="BC1195" s="18" t="s">
        <v>5537</v>
      </c>
      <c r="BD1195" s="18" t="s">
        <v>5537</v>
      </c>
      <c r="BE1195" s="18" t="s">
        <v>5537</v>
      </c>
      <c r="BF1195" s="18" t="s">
        <v>5537</v>
      </c>
      <c r="BG1195" s="18" t="s">
        <v>5537</v>
      </c>
      <c r="BH1195" s="18" t="s">
        <v>5537</v>
      </c>
      <c r="BI1195" s="18" t="s">
        <v>5537</v>
      </c>
      <c r="BJ1195" s="18" t="s">
        <v>5537</v>
      </c>
      <c r="BK1195" s="18" t="s">
        <v>5537</v>
      </c>
      <c r="BL1195" s="9" t="s">
        <v>5537</v>
      </c>
      <c r="BM1195" s="14" t="s">
        <v>5537</v>
      </c>
      <c r="BN1195" s="14" t="s">
        <v>5537</v>
      </c>
      <c r="BO1195" s="14" t="str">
        <f>_xlfn.XLOOKUP(B1195,'[4]cell downs 18042026 17h'!$B:$B,'[4]cell downs 18042026 17h'!$B:$B,"")</f>
        <v/>
      </c>
      <c r="BP1195" s="14" t="str">
        <f>_xlfn.XLOOKUP(B1195,'[5]Cells Huawei 19042026 15h'!$B:$B,'[5]Cells Huawei 19042026 15h'!$B:$B,"")</f>
        <v/>
      </c>
      <c r="BQ1195" s="9" t="str">
        <f>_xlfn.XLOOKUP(B1195,'[6]cells down 19042026 9H40'!$B:$B,'[6]cells down 19042026 9H40'!$B:$B,"")</f>
        <v/>
      </c>
      <c r="BR1195" s="9" t="s">
        <v>1474</v>
      </c>
      <c r="BS1195" s="9" t="s">
        <v>12</v>
      </c>
      <c r="BT1195" s="108"/>
    </row>
    <row r="1196" spans="1:72" s="9" customFormat="1" x14ac:dyDescent="0.35">
      <c r="A1196" s="1" t="s">
        <v>2656</v>
      </c>
      <c r="B1196" s="8" t="s">
        <v>2657</v>
      </c>
      <c r="C1196" s="3" t="str">
        <f>_xlfn.XLOOKUP(B1196,'[1]daily break down'!$D:$D,'[1]daily break down'!$E:$E,"")</f>
        <v>Bafoussam</v>
      </c>
      <c r="D1196" s="1" t="s">
        <v>11</v>
      </c>
      <c r="E1196" s="1" t="s">
        <v>12</v>
      </c>
      <c r="F1196" s="3" t="s">
        <v>102</v>
      </c>
      <c r="G1196" s="1" t="s">
        <v>299</v>
      </c>
      <c r="H1196" s="32" t="str">
        <f>_xlfn.XLOOKUP(B1196,[2]CALCULATION!$B:$B,[2]CALCULATION!$H:$H,"")</f>
        <v>Huawei</v>
      </c>
      <c r="I1196" s="28">
        <v>0</v>
      </c>
      <c r="J1196" s="28">
        <v>0</v>
      </c>
      <c r="K1196" s="28">
        <v>0</v>
      </c>
      <c r="L1196" s="28">
        <v>6.9384696932081207</v>
      </c>
      <c r="M1196" s="28">
        <v>0</v>
      </c>
      <c r="N1196" s="28">
        <v>8.9175391586979543E-5</v>
      </c>
      <c r="O1196" s="28">
        <v>0</v>
      </c>
      <c r="P1196" s="28">
        <v>0</v>
      </c>
      <c r="Q1196" s="28">
        <v>0</v>
      </c>
      <c r="R1196" s="28">
        <v>0</v>
      </c>
      <c r="S1196" s="93">
        <v>0</v>
      </c>
      <c r="T1196" s="93">
        <f>_xlfn.XLOOKUP(B1196,'[3]Nur des jours'!$B:$B,'[3]Nur des jours'!$U:$U,"")</f>
        <v>1.9440235365961536E-2</v>
      </c>
      <c r="U1196" s="93">
        <v>0</v>
      </c>
      <c r="V1196" s="93">
        <v>0</v>
      </c>
      <c r="W1196" s="93">
        <v>1.9440235365961536E-2</v>
      </c>
      <c r="X1196" s="93">
        <v>0</v>
      </c>
      <c r="Y1196" s="93">
        <v>0</v>
      </c>
      <c r="Z1196" s="93">
        <v>0</v>
      </c>
      <c r="AA1196" s="93">
        <v>0</v>
      </c>
      <c r="AB1196" s="93">
        <v>9.6844475263459753E-2</v>
      </c>
      <c r="AC1196" s="93">
        <f>_xlfn.XLOOKUP(B1196,'[3]Nur des jours'!$B:$B,'[3]Nur des jours'!$N:$N,"")</f>
        <v>0</v>
      </c>
      <c r="AD1196" s="93">
        <v>0</v>
      </c>
      <c r="AE1196" s="93">
        <v>0</v>
      </c>
      <c r="AF1196" s="93">
        <v>0</v>
      </c>
      <c r="AG1196" s="93"/>
      <c r="AH1196" s="93">
        <v>0</v>
      </c>
      <c r="AI1196" s="93">
        <v>0</v>
      </c>
      <c r="AJ1196" s="93">
        <v>0</v>
      </c>
      <c r="AK1196" s="93">
        <v>0</v>
      </c>
      <c r="AL1196" s="93">
        <v>0</v>
      </c>
      <c r="AM1196" s="49" t="s">
        <v>5559</v>
      </c>
      <c r="AN1196" s="49"/>
      <c r="AO1196" s="48" t="str" cm="1">
        <f t="array" ref="AO1196">IFERROR(_xlfn.IFS(
AQ1196="MPR ISSUE","PDH",
AQ1196="BSS Hardware Issue","BSS",
AQ1196="Sites strategiques, MLL, Pylone, etc.","ENVTECH",
AQ1196="AKTIVCO DEFAUT GE &amp; POWER Cabinet","AKTIVCO",
AQ1196="AKTIVCO Coupure ENEO &amp; Baisse de tension","AKTIVCO GRID ONLY",
AQ1196="Coupure ENEO &amp; Baisse de tension","IHS GRID ONLY",
AQ1196="Defaut GE &amp; POWER Cabinet","IHS",
AQ1196="Sharing","Partners",
AQ1196="Sites strategiques &amp; DataCenter","SST &amp; DC",
AQ1196="Exclu","Exclu",
AQ1196="SAT","SAT",
AQ1196="SPARE-ISSUE","SPARE-ISSUE",
AQ1196="Fiber CAmtel","TRANS_FO_CAMTEL",
AQ1196="Fiber AOF","Fiber AOF",
AQ1196="Projet OCM (HUAWEI)","TRAVAUX-HUAWEI",
AQ1196="Projet OCM (NOKIA)","TRAVAUX-NOKIA",
AQ1196="ACCESS-ISSUE","ACCESS-ISSUE",
AQ1196="Projet OCM (ZTE, NOKIA, autres projets)","TRAVAUX OCM",
AQ1196="No root CAuse","No root cause",
AQ1196="ODU HS","PDH",
AQ1196="IP &amp; VLAN","PDH",
AQ1196="Warehouse HUAWEI","SPARE-ISSUE",
AQ1196="SPARE-HS","SPARE-ISSUE",
AQ1196="Power Telco","BSS",AQ1196="no impacts","no impacts"
),"")</f>
        <v>No root cause</v>
      </c>
      <c r="AP1196" s="48" t="str" cm="1">
        <f t="array" ref="AP1196">IFERROR(_xlfn.IFS(
AQ1196="MPR ISSUE","TX ISSUE",
AQ1196="BSS Hardware Issue","RAN ISSUE",
AQ1196="Sites strategiques, MLL, Pylone, etc.","ENVTECH",
AQ1196="AKTIVCO DEFAUT GE &amp; POWER Cabinet","POWER ISSUE",
AQ1196="AKTIVCO Coupure ENEO &amp; Baisse de tension","POWER ISSUE",
AQ1196="Coupure ENEO &amp; Baisse de tension","POWER ISSUE",
AQ1196="Defaut GE &amp; POWER Cabinet","POWER ISSUE",
AQ1196="Sharing","POWER ISSUE",
AQ1196="Sites strategiques &amp; DataCenter","POWER ISSUE",
AQ1196="Exclu","Exclu",
AQ1196="SAT","TX ISSUE",
AQ1196="SPARE-ISSUE","SPARE-ISSUE",
AQ1196="Fiber CAmtel","TX ISSUE",
AQ1196="Fiber AOF","TX ISSUE",
AQ1196="Projet OCM (HUAWEI)","TRAVAUX-HUAWEI",
AQ1196="Projet OCM (NOKIA)","TRAVAUX -NOKIA",
AQ1196="ACCESS-ISSUE","ACCESS-ISSUE",
AQ1196="Projet OCM (ZTE, NOKIA, autres projets)","TRAVAUX OCM",
AQ1196="No root CAuse","No root cause",
AQ1196="ODU HS","TX ISSUE",
AQ1196="IP &amp; VLAN","TX ISSUE",
AQ1196="Warehouse HUAWEI","SPARE-ISSUE",
AQ1196="SPARE-HS","SPARE-ISSUE",
AQ1196="Power Telco","RAN ISSUE",AQ1196="no impacts","no impacts"
),"")</f>
        <v>No root cause</v>
      </c>
      <c r="AQ1196" s="127" t="s">
        <v>5344</v>
      </c>
      <c r="AR1196" s="48" t="str" cm="1">
        <f t="array" ref="AR1196">IFERROR(_xlfn.IFS(
AQ1196="MPR ISSUE","ACTIVE",
AQ1196="BSS Hardware Issue","ACTIVE",
AQ1196="Sites strategiques, MLL, Pylone, etc.","PASSIVE",
AQ1196="AKTIVCO DEFAUT GE &amp; POWER Cabinet","PASSIVE",
AQ1196="AKTIVCO Coupure ENEO &amp; Baisse de tension","PASSIVE",
AQ1196="Coupure ENEO &amp; Baisse de tension","PASSIVE",
AQ1196="Defaut GE &amp; POWER Cabinet","PASSIVE",
AQ1196="Sharing","PASSIVE",
AQ1196="Sites strategiques &amp; DataCenter","PASSIVE",
AQ1196="Exclu","Exclu",
AQ1196="SAT","ACTIVE",
AQ1196="SPARE-ISSUE","SPARE-ISSUE",
AQ1196="Fiber CAmtel","ACTIVE",
AQ1196="Fiber AOF","ACTIVE",
AQ1196="Projet OCM (HUAWEI)","PLANNED WORKS",
AQ1196="Projet OCM (NOKIA)","PLANNED WORKS",
AQ1196="ACCESS-ISSUE","ACCESS-ISSUE",
AQ1196="Projet OCM (ZTE, NOKIA, autres projets)","PLANNED WORKS",
AQ1196="No root CAuse","No root cause",
AQ1196="ODU HS","ACTIVE",
AQ1196="IP &amp; VLAN","ACTIVE",
AQ1196="Warehouse HUAWEI","SPARE-ISSUE",
AQ1196="SPARE-HS","SPARE-ISSUE",
AQ1196="Power Telco","ACTIVE", AQ1196="no impacts","no impacts"
),"")</f>
        <v>No root cause</v>
      </c>
      <c r="AS1196" s="92" t="s">
        <v>5537</v>
      </c>
      <c r="AT1196" s="98" t="s">
        <v>2657</v>
      </c>
      <c r="AV1196" s="17" t="s">
        <v>5537</v>
      </c>
      <c r="AW1196" s="7" t="s">
        <v>5537</v>
      </c>
      <c r="AX1196" s="6" t="s">
        <v>5537</v>
      </c>
      <c r="AY1196" s="7"/>
      <c r="AZ1196" s="3" t="s">
        <v>5537</v>
      </c>
      <c r="BA1196" s="18" t="s">
        <v>5537</v>
      </c>
      <c r="BB1196" s="18" t="s">
        <v>5537</v>
      </c>
      <c r="BC1196" s="18" t="s">
        <v>5537</v>
      </c>
      <c r="BD1196" s="18" t="s">
        <v>5537</v>
      </c>
      <c r="BE1196" s="18" t="s">
        <v>5537</v>
      </c>
      <c r="BF1196" s="18" t="s">
        <v>5537</v>
      </c>
      <c r="BG1196" s="18" t="s">
        <v>5537</v>
      </c>
      <c r="BH1196" s="18" t="s">
        <v>5537</v>
      </c>
      <c r="BI1196" s="18" t="s">
        <v>5537</v>
      </c>
      <c r="BJ1196" s="18" t="s">
        <v>5537</v>
      </c>
      <c r="BK1196" s="18" t="s">
        <v>5537</v>
      </c>
      <c r="BL1196" s="9" t="s">
        <v>5537</v>
      </c>
      <c r="BM1196" s="14" t="s">
        <v>5537</v>
      </c>
      <c r="BN1196" s="14" t="s">
        <v>5537</v>
      </c>
      <c r="BO1196" s="14" t="str">
        <f>_xlfn.XLOOKUP(B1196,'[4]cell downs 18042026 17h'!$B:$B,'[4]cell downs 18042026 17h'!$B:$B,"")</f>
        <v/>
      </c>
      <c r="BP1196" s="14" t="str">
        <f>_xlfn.XLOOKUP(B1196,'[5]Cells Huawei 19042026 15h'!$B:$B,'[5]Cells Huawei 19042026 15h'!$B:$B,"")</f>
        <v/>
      </c>
      <c r="BQ1196" s="9" t="str">
        <f>_xlfn.XLOOKUP(B1196,'[6]cells down 19042026 9H40'!$B:$B,'[6]cells down 19042026 9H40'!$B:$B,"")</f>
        <v/>
      </c>
      <c r="BR1196" s="9" t="s">
        <v>2657</v>
      </c>
      <c r="BS1196" s="9" t="s">
        <v>318</v>
      </c>
      <c r="BT1196" s="108"/>
    </row>
    <row r="1197" spans="1:72" s="9" customFormat="1" x14ac:dyDescent="0.35">
      <c r="A1197" s="1" t="s">
        <v>2633</v>
      </c>
      <c r="B1197" s="8" t="s">
        <v>2634</v>
      </c>
      <c r="C1197" s="3" t="str">
        <f>_xlfn.XLOOKUP(B1197,'[1]daily break down'!$D:$D,'[1]daily break down'!$E:$E,"")</f>
        <v>Bafoussam</v>
      </c>
      <c r="D1197" s="1" t="s">
        <v>11</v>
      </c>
      <c r="E1197" s="1" t="s">
        <v>12</v>
      </c>
      <c r="F1197" s="3" t="s">
        <v>102</v>
      </c>
      <c r="G1197" s="1" t="s">
        <v>299</v>
      </c>
      <c r="H1197" s="32" t="str">
        <f>_xlfn.XLOOKUP(B1197,[2]CALCULATION!$B:$B,[2]CALCULATION!$H:$H,"")</f>
        <v>Huawei</v>
      </c>
      <c r="I1197" s="28">
        <v>0</v>
      </c>
      <c r="J1197" s="28">
        <v>0</v>
      </c>
      <c r="K1197" s="28">
        <v>0</v>
      </c>
      <c r="L1197" s="28">
        <v>0</v>
      </c>
      <c r="M1197" s="28">
        <v>0</v>
      </c>
      <c r="N1197" s="28">
        <v>0</v>
      </c>
      <c r="O1197" s="28">
        <v>0</v>
      </c>
      <c r="P1197" s="28">
        <v>0</v>
      </c>
      <c r="Q1197" s="28">
        <v>0</v>
      </c>
      <c r="R1197" s="28">
        <v>0</v>
      </c>
      <c r="S1197" s="93">
        <v>0</v>
      </c>
      <c r="T1197" s="93">
        <f>_xlfn.XLOOKUP(B1197,'[3]Nur des jours'!$B:$B,'[3]Nur des jours'!$U:$U,"")</f>
        <v>2.1134567806114151E-2</v>
      </c>
      <c r="U1197" s="93">
        <v>0</v>
      </c>
      <c r="V1197" s="93">
        <v>8.9175391586979543E-5</v>
      </c>
      <c r="W1197" s="93">
        <v>2.1134567806114151E-2</v>
      </c>
      <c r="X1197" s="93">
        <v>0</v>
      </c>
      <c r="Y1197" s="93">
        <v>0</v>
      </c>
      <c r="Z1197" s="93">
        <v>0</v>
      </c>
      <c r="AA1197" s="93">
        <v>0</v>
      </c>
      <c r="AB1197" s="93">
        <v>9.6755299871872785E-2</v>
      </c>
      <c r="AC1197" s="93">
        <f>_xlfn.XLOOKUP(B1197,'[3]Nur des jours'!$B:$B,'[3]Nur des jours'!$N:$N,"")</f>
        <v>0</v>
      </c>
      <c r="AD1197" s="93">
        <v>0</v>
      </c>
      <c r="AE1197" s="93">
        <v>0</v>
      </c>
      <c r="AF1197" s="93">
        <v>0</v>
      </c>
      <c r="AG1197" s="93"/>
      <c r="AH1197" s="93">
        <v>0</v>
      </c>
      <c r="AI1197" s="93">
        <v>0</v>
      </c>
      <c r="AJ1197" s="93">
        <v>0</v>
      </c>
      <c r="AK1197" s="93">
        <v>0</v>
      </c>
      <c r="AL1197" s="93">
        <v>0</v>
      </c>
      <c r="AM1197" s="49" t="s">
        <v>5559</v>
      </c>
      <c r="AN1197" s="49"/>
      <c r="AO1197" s="48" t="str" cm="1">
        <f t="array" ref="AO1197">IFERROR(_xlfn.IFS(
AQ1197="MPR ISSUE","PDH",
AQ1197="BSS Hardware Issue","BSS",
AQ1197="Sites strategiques, MLL, Pylone, etc.","ENVTECH",
AQ1197="AKTIVCO DEFAUT GE &amp; POWER Cabinet","AKTIVCO",
AQ1197="AKTIVCO Coupure ENEO &amp; Baisse de tension","AKTIVCO GRID ONLY",
AQ1197="Coupure ENEO &amp; Baisse de tension","IHS GRID ONLY",
AQ1197="Defaut GE &amp; POWER Cabinet","IHS",
AQ1197="Sharing","Partners",
AQ1197="Sites strategiques &amp; DataCenter","SST &amp; DC",
AQ1197="Exclu","Exclu",
AQ1197="SAT","SAT",
AQ1197="SPARE-ISSUE","SPARE-ISSUE",
AQ1197="Fiber CAmtel","TRANS_FO_CAMTEL",
AQ1197="Fiber AOF","Fiber AOF",
AQ1197="Projet OCM (HUAWEI)","TRAVAUX-HUAWEI",
AQ1197="Projet OCM (NOKIA)","TRAVAUX-NOKIA",
AQ1197="ACCESS-ISSUE","ACCESS-ISSUE",
AQ1197="Projet OCM (ZTE, NOKIA, autres projets)","TRAVAUX OCM",
AQ1197="No root CAuse","No root cause",
AQ1197="ODU HS","PDH",
AQ1197="IP &amp; VLAN","PDH",
AQ1197="Warehouse HUAWEI","SPARE-ISSUE",
AQ1197="SPARE-HS","SPARE-ISSUE",
AQ1197="Power Telco","BSS",AQ1197="no impacts","no impacts"
),"")</f>
        <v>No root cause</v>
      </c>
      <c r="AP1197" s="48" t="str" cm="1">
        <f t="array" ref="AP1197">IFERROR(_xlfn.IFS(
AQ1197="MPR ISSUE","TX ISSUE",
AQ1197="BSS Hardware Issue","RAN ISSUE",
AQ1197="Sites strategiques, MLL, Pylone, etc.","ENVTECH",
AQ1197="AKTIVCO DEFAUT GE &amp; POWER Cabinet","POWER ISSUE",
AQ1197="AKTIVCO Coupure ENEO &amp; Baisse de tension","POWER ISSUE",
AQ1197="Coupure ENEO &amp; Baisse de tension","POWER ISSUE",
AQ1197="Defaut GE &amp; POWER Cabinet","POWER ISSUE",
AQ1197="Sharing","POWER ISSUE",
AQ1197="Sites strategiques &amp; DataCenter","POWER ISSUE",
AQ1197="Exclu","Exclu",
AQ1197="SAT","TX ISSUE",
AQ1197="SPARE-ISSUE","SPARE-ISSUE",
AQ1197="Fiber CAmtel","TX ISSUE",
AQ1197="Fiber AOF","TX ISSUE",
AQ1197="Projet OCM (HUAWEI)","TRAVAUX-HUAWEI",
AQ1197="Projet OCM (NOKIA)","TRAVAUX -NOKIA",
AQ1197="ACCESS-ISSUE","ACCESS-ISSUE",
AQ1197="Projet OCM (ZTE, NOKIA, autres projets)","TRAVAUX OCM",
AQ1197="No root CAuse","No root cause",
AQ1197="ODU HS","TX ISSUE",
AQ1197="IP &amp; VLAN","TX ISSUE",
AQ1197="Warehouse HUAWEI","SPARE-ISSUE",
AQ1197="SPARE-HS","SPARE-ISSUE",
AQ1197="Power Telco","RAN ISSUE",AQ1197="no impacts","no impacts"
),"")</f>
        <v>No root cause</v>
      </c>
      <c r="AQ1197" s="127" t="s">
        <v>5344</v>
      </c>
      <c r="AR1197" s="48" t="str" cm="1">
        <f t="array" ref="AR1197">IFERROR(_xlfn.IFS(
AQ1197="MPR ISSUE","ACTIVE",
AQ1197="BSS Hardware Issue","ACTIVE",
AQ1197="Sites strategiques, MLL, Pylone, etc.","PASSIVE",
AQ1197="AKTIVCO DEFAUT GE &amp; POWER Cabinet","PASSIVE",
AQ1197="AKTIVCO Coupure ENEO &amp; Baisse de tension","PASSIVE",
AQ1197="Coupure ENEO &amp; Baisse de tension","PASSIVE",
AQ1197="Defaut GE &amp; POWER Cabinet","PASSIVE",
AQ1197="Sharing","PASSIVE",
AQ1197="Sites strategiques &amp; DataCenter","PASSIVE",
AQ1197="Exclu","Exclu",
AQ1197="SAT","ACTIVE",
AQ1197="SPARE-ISSUE","SPARE-ISSUE",
AQ1197="Fiber CAmtel","ACTIVE",
AQ1197="Fiber AOF","ACTIVE",
AQ1197="Projet OCM (HUAWEI)","PLANNED WORKS",
AQ1197="Projet OCM (NOKIA)","PLANNED WORKS",
AQ1197="ACCESS-ISSUE","ACCESS-ISSUE",
AQ1197="Projet OCM (ZTE, NOKIA, autres projets)","PLANNED WORKS",
AQ1197="No root CAuse","No root cause",
AQ1197="ODU HS","ACTIVE",
AQ1197="IP &amp; VLAN","ACTIVE",
AQ1197="Warehouse HUAWEI","SPARE-ISSUE",
AQ1197="SPARE-HS","SPARE-ISSUE",
AQ1197="Power Telco","ACTIVE", AQ1197="no impacts","no impacts"
),"")</f>
        <v>No root cause</v>
      </c>
      <c r="AS1197" s="92" t="s">
        <v>5537</v>
      </c>
      <c r="AT1197" s="98" t="s">
        <v>2634</v>
      </c>
      <c r="AV1197" s="17" t="s">
        <v>5537</v>
      </c>
      <c r="AW1197" s="7" t="s">
        <v>5537</v>
      </c>
      <c r="AX1197" s="6" t="s">
        <v>5537</v>
      </c>
      <c r="AY1197" s="7"/>
      <c r="AZ1197" s="3" t="s">
        <v>5537</v>
      </c>
      <c r="BA1197" s="18" t="s">
        <v>5537</v>
      </c>
      <c r="BB1197" s="18" t="s">
        <v>5537</v>
      </c>
      <c r="BC1197" s="18" t="s">
        <v>5537</v>
      </c>
      <c r="BD1197" s="18" t="s">
        <v>5537</v>
      </c>
      <c r="BE1197" s="18" t="s">
        <v>5537</v>
      </c>
      <c r="BF1197" s="18" t="s">
        <v>5537</v>
      </c>
      <c r="BG1197" s="18" t="s">
        <v>5537</v>
      </c>
      <c r="BH1197" s="18" t="s">
        <v>5537</v>
      </c>
      <c r="BI1197" s="18" t="s">
        <v>5537</v>
      </c>
      <c r="BJ1197" s="18" t="s">
        <v>5537</v>
      </c>
      <c r="BK1197" s="18" t="s">
        <v>5537</v>
      </c>
      <c r="BL1197" s="9" t="s">
        <v>5537</v>
      </c>
      <c r="BM1197" s="14" t="s">
        <v>5537</v>
      </c>
      <c r="BN1197" s="14" t="s">
        <v>5537</v>
      </c>
      <c r="BO1197" s="14" t="str">
        <f>_xlfn.XLOOKUP(B1197,'[4]cell downs 18042026 17h'!$B:$B,'[4]cell downs 18042026 17h'!$B:$B,"")</f>
        <v/>
      </c>
      <c r="BP1197" s="14" t="str">
        <f>_xlfn.XLOOKUP(B1197,'[5]Cells Huawei 19042026 15h'!$B:$B,'[5]Cells Huawei 19042026 15h'!$B:$B,"")</f>
        <v/>
      </c>
      <c r="BQ1197" s="9" t="str">
        <f>_xlfn.XLOOKUP(B1197,'[6]cells down 19042026 9H40'!$B:$B,'[6]cells down 19042026 9H40'!$B:$B,"")</f>
        <v/>
      </c>
      <c r="BR1197" s="9" t="s">
        <v>2634</v>
      </c>
      <c r="BS1197" s="9" t="s">
        <v>5537</v>
      </c>
      <c r="BT1197" s="108"/>
    </row>
    <row r="1198" spans="1:72" s="9" customFormat="1" x14ac:dyDescent="0.35">
      <c r="A1198" s="1" t="s">
        <v>2650</v>
      </c>
      <c r="B1198" s="8" t="s">
        <v>2651</v>
      </c>
      <c r="C1198" s="3" t="str">
        <f>_xlfn.XLOOKUP(B1198,'[1]daily break down'!$D:$D,'[1]daily break down'!$E:$E,"")</f>
        <v>Bafoussam</v>
      </c>
      <c r="D1198" s="1" t="s">
        <v>11</v>
      </c>
      <c r="E1198" s="1" t="s">
        <v>12</v>
      </c>
      <c r="F1198" s="3" t="s">
        <v>102</v>
      </c>
      <c r="G1198" s="1" t="s">
        <v>299</v>
      </c>
      <c r="H1198" s="32" t="str">
        <f>_xlfn.XLOOKUP(B1198,[2]CALCULATION!$B:$B,[2]CALCULATION!$H:$H,"")</f>
        <v>Huawei</v>
      </c>
      <c r="I1198" s="28">
        <v>0</v>
      </c>
      <c r="J1198" s="28">
        <v>0</v>
      </c>
      <c r="K1198" s="28">
        <v>0</v>
      </c>
      <c r="L1198" s="28">
        <v>0</v>
      </c>
      <c r="M1198" s="28">
        <v>0</v>
      </c>
      <c r="N1198" s="28">
        <v>0</v>
      </c>
      <c r="O1198" s="28">
        <v>0</v>
      </c>
      <c r="P1198" s="28">
        <v>0</v>
      </c>
      <c r="Q1198" s="28">
        <v>0</v>
      </c>
      <c r="R1198" s="28">
        <v>0</v>
      </c>
      <c r="S1198" s="93">
        <v>1.8635873333846986</v>
      </c>
      <c r="T1198" s="93">
        <f>_xlfn.XLOOKUP(B1198,'[3]Nur des jours'!$B:$B,'[3]Nur des jours'!$U:$U,"")</f>
        <v>2.7466020608789693E-2</v>
      </c>
      <c r="U1198" s="93">
        <v>0</v>
      </c>
      <c r="V1198" s="93">
        <v>0</v>
      </c>
      <c r="W1198" s="93">
        <v>2.7466020608789693E-2</v>
      </c>
      <c r="X1198" s="93">
        <v>0</v>
      </c>
      <c r="Y1198" s="93">
        <v>0</v>
      </c>
      <c r="Z1198" s="93">
        <v>0</v>
      </c>
      <c r="AA1198" s="93">
        <v>0</v>
      </c>
      <c r="AB1198" s="93">
        <v>9.6666124480285817E-2</v>
      </c>
      <c r="AC1198" s="93">
        <f>_xlfn.XLOOKUP(B1198,'[3]Nur des jours'!$B:$B,'[3]Nur des jours'!$N:$N,"")</f>
        <v>0</v>
      </c>
      <c r="AD1198" s="93">
        <v>0</v>
      </c>
      <c r="AE1198" s="93">
        <v>0</v>
      </c>
      <c r="AF1198" s="93">
        <v>0</v>
      </c>
      <c r="AG1198" s="93"/>
      <c r="AH1198" s="93">
        <v>0</v>
      </c>
      <c r="AI1198" s="93">
        <v>0</v>
      </c>
      <c r="AJ1198" s="93">
        <v>0</v>
      </c>
      <c r="AK1198" s="93">
        <v>0</v>
      </c>
      <c r="AL1198" s="93">
        <v>0</v>
      </c>
      <c r="AM1198" s="49" t="s">
        <v>5559</v>
      </c>
      <c r="AN1198" s="49"/>
      <c r="AO1198" s="48" t="str" cm="1">
        <f t="array" ref="AO1198">IFERROR(_xlfn.IFS(
AQ1198="MPR ISSUE","PDH",
AQ1198="BSS Hardware Issue","BSS",
AQ1198="Sites strategiques, MLL, Pylone, etc.","ENVTECH",
AQ1198="AKTIVCO DEFAUT GE &amp; POWER Cabinet","AKTIVCO",
AQ1198="AKTIVCO Coupure ENEO &amp; Baisse de tension","AKTIVCO GRID ONLY",
AQ1198="Coupure ENEO &amp; Baisse de tension","IHS GRID ONLY",
AQ1198="Defaut GE &amp; POWER Cabinet","IHS",
AQ1198="Sharing","Partners",
AQ1198="Sites strategiques &amp; DataCenter","SST &amp; DC",
AQ1198="Exclu","Exclu",
AQ1198="SAT","SAT",
AQ1198="SPARE-ISSUE","SPARE-ISSUE",
AQ1198="Fiber CAmtel","TRANS_FO_CAMTEL",
AQ1198="Fiber AOF","Fiber AOF",
AQ1198="Projet OCM (HUAWEI)","TRAVAUX-HUAWEI",
AQ1198="Projet OCM (NOKIA)","TRAVAUX-NOKIA",
AQ1198="ACCESS-ISSUE","ACCESS-ISSUE",
AQ1198="Projet OCM (ZTE, NOKIA, autres projets)","TRAVAUX OCM",
AQ1198="No root CAuse","No root cause",
AQ1198="ODU HS","PDH",
AQ1198="IP &amp; VLAN","PDH",
AQ1198="Warehouse HUAWEI","SPARE-ISSUE",
AQ1198="SPARE-HS","SPARE-ISSUE",
AQ1198="Power Telco","BSS",AQ1198="no impacts","no impacts"
),"")</f>
        <v>No root cause</v>
      </c>
      <c r="AP1198" s="48" t="str" cm="1">
        <f t="array" ref="AP1198">IFERROR(_xlfn.IFS(
AQ1198="MPR ISSUE","TX ISSUE",
AQ1198="BSS Hardware Issue","RAN ISSUE",
AQ1198="Sites strategiques, MLL, Pylone, etc.","ENVTECH",
AQ1198="AKTIVCO DEFAUT GE &amp; POWER Cabinet","POWER ISSUE",
AQ1198="AKTIVCO Coupure ENEO &amp; Baisse de tension","POWER ISSUE",
AQ1198="Coupure ENEO &amp; Baisse de tension","POWER ISSUE",
AQ1198="Defaut GE &amp; POWER Cabinet","POWER ISSUE",
AQ1198="Sharing","POWER ISSUE",
AQ1198="Sites strategiques &amp; DataCenter","POWER ISSUE",
AQ1198="Exclu","Exclu",
AQ1198="SAT","TX ISSUE",
AQ1198="SPARE-ISSUE","SPARE-ISSUE",
AQ1198="Fiber CAmtel","TX ISSUE",
AQ1198="Fiber AOF","TX ISSUE",
AQ1198="Projet OCM (HUAWEI)","TRAVAUX-HUAWEI",
AQ1198="Projet OCM (NOKIA)","TRAVAUX -NOKIA",
AQ1198="ACCESS-ISSUE","ACCESS-ISSUE",
AQ1198="Projet OCM (ZTE, NOKIA, autres projets)","TRAVAUX OCM",
AQ1198="No root CAuse","No root cause",
AQ1198="ODU HS","TX ISSUE",
AQ1198="IP &amp; VLAN","TX ISSUE",
AQ1198="Warehouse HUAWEI","SPARE-ISSUE",
AQ1198="SPARE-HS","SPARE-ISSUE",
AQ1198="Power Telco","RAN ISSUE",AQ1198="no impacts","no impacts"
),"")</f>
        <v>No root cause</v>
      </c>
      <c r="AQ1198" s="127" t="s">
        <v>5344</v>
      </c>
      <c r="AR1198" s="48" t="str" cm="1">
        <f t="array" ref="AR1198">IFERROR(_xlfn.IFS(
AQ1198="MPR ISSUE","ACTIVE",
AQ1198="BSS Hardware Issue","ACTIVE",
AQ1198="Sites strategiques, MLL, Pylone, etc.","PASSIVE",
AQ1198="AKTIVCO DEFAUT GE &amp; POWER Cabinet","PASSIVE",
AQ1198="AKTIVCO Coupure ENEO &amp; Baisse de tension","PASSIVE",
AQ1198="Coupure ENEO &amp; Baisse de tension","PASSIVE",
AQ1198="Defaut GE &amp; POWER Cabinet","PASSIVE",
AQ1198="Sharing","PASSIVE",
AQ1198="Sites strategiques &amp; DataCenter","PASSIVE",
AQ1198="Exclu","Exclu",
AQ1198="SAT","ACTIVE",
AQ1198="SPARE-ISSUE","SPARE-ISSUE",
AQ1198="Fiber CAmtel","ACTIVE",
AQ1198="Fiber AOF","ACTIVE",
AQ1198="Projet OCM (HUAWEI)","PLANNED WORKS",
AQ1198="Projet OCM (NOKIA)","PLANNED WORKS",
AQ1198="ACCESS-ISSUE","ACCESS-ISSUE",
AQ1198="Projet OCM (ZTE, NOKIA, autres projets)","PLANNED WORKS",
AQ1198="No root CAuse","No root cause",
AQ1198="ODU HS","ACTIVE",
AQ1198="IP &amp; VLAN","ACTIVE",
AQ1198="Warehouse HUAWEI","SPARE-ISSUE",
AQ1198="SPARE-HS","SPARE-ISSUE",
AQ1198="Power Telco","ACTIVE", AQ1198="no impacts","no impacts"
),"")</f>
        <v>No root cause</v>
      </c>
      <c r="AS1198" s="92" t="s">
        <v>5537</v>
      </c>
      <c r="AT1198" s="98" t="s">
        <v>2651</v>
      </c>
      <c r="AV1198" s="17" t="s">
        <v>5537</v>
      </c>
      <c r="AW1198" s="7" t="s">
        <v>5537</v>
      </c>
      <c r="AX1198" s="6" t="s">
        <v>5537</v>
      </c>
      <c r="AY1198" s="7"/>
      <c r="AZ1198" s="3" t="s">
        <v>5537</v>
      </c>
      <c r="BA1198" s="18" t="s">
        <v>5537</v>
      </c>
      <c r="BB1198" s="18" t="s">
        <v>5537</v>
      </c>
      <c r="BC1198" s="18" t="s">
        <v>5537</v>
      </c>
      <c r="BD1198" s="18" t="s">
        <v>5537</v>
      </c>
      <c r="BE1198" s="18" t="s">
        <v>5537</v>
      </c>
      <c r="BF1198" s="18" t="s">
        <v>5537</v>
      </c>
      <c r="BG1198" s="18" t="s">
        <v>5537</v>
      </c>
      <c r="BH1198" s="18" t="s">
        <v>5537</v>
      </c>
      <c r="BI1198" s="18" t="s">
        <v>5537</v>
      </c>
      <c r="BJ1198" s="18" t="s">
        <v>5537</v>
      </c>
      <c r="BK1198" s="18" t="s">
        <v>5537</v>
      </c>
      <c r="BL1198" s="9" t="s">
        <v>5537</v>
      </c>
      <c r="BM1198" s="14" t="s">
        <v>5537</v>
      </c>
      <c r="BN1198" s="14" t="s">
        <v>5537</v>
      </c>
      <c r="BO1198" s="14" t="str">
        <f>_xlfn.XLOOKUP(B1198,'[4]cell downs 18042026 17h'!$B:$B,'[4]cell downs 18042026 17h'!$B:$B,"")</f>
        <v/>
      </c>
      <c r="BP1198" s="14" t="str">
        <f>_xlfn.XLOOKUP(B1198,'[5]Cells Huawei 19042026 15h'!$B:$B,'[5]Cells Huawei 19042026 15h'!$B:$B,"")</f>
        <v/>
      </c>
      <c r="BQ1198" s="9" t="str">
        <f>_xlfn.XLOOKUP(B1198,'[6]cells down 19042026 9H40'!$B:$B,'[6]cells down 19042026 9H40'!$B:$B,"")</f>
        <v/>
      </c>
      <c r="BR1198" s="9" t="s">
        <v>2651</v>
      </c>
      <c r="BS1198" s="9" t="s">
        <v>594</v>
      </c>
      <c r="BT1198" s="108"/>
    </row>
    <row r="1199" spans="1:72" s="9" customFormat="1" x14ac:dyDescent="0.35">
      <c r="A1199" s="1" t="s">
        <v>2654</v>
      </c>
      <c r="B1199" s="8" t="s">
        <v>2655</v>
      </c>
      <c r="C1199" s="3" t="str">
        <f>_xlfn.XLOOKUP(B1199,'[1]daily break down'!$D:$D,'[1]daily break down'!$E:$E,"")</f>
        <v>Bafoussam</v>
      </c>
      <c r="D1199" s="1" t="s">
        <v>11</v>
      </c>
      <c r="E1199" s="1" t="s">
        <v>12</v>
      </c>
      <c r="F1199" s="3" t="s">
        <v>102</v>
      </c>
      <c r="G1199" s="1" t="s">
        <v>299</v>
      </c>
      <c r="H1199" s="32" t="str">
        <f>_xlfn.XLOOKUP(B1199,[2]CALCULATION!$B:$B,[2]CALCULATION!$H:$H,"")</f>
        <v>Huawei</v>
      </c>
      <c r="I1199" s="28">
        <v>0</v>
      </c>
      <c r="J1199" s="28">
        <v>0</v>
      </c>
      <c r="K1199" s="28">
        <v>0</v>
      </c>
      <c r="L1199" s="28">
        <v>0</v>
      </c>
      <c r="M1199" s="28">
        <v>0</v>
      </c>
      <c r="N1199" s="28">
        <v>0</v>
      </c>
      <c r="O1199" s="28">
        <v>0</v>
      </c>
      <c r="P1199" s="28">
        <v>0</v>
      </c>
      <c r="Q1199" s="28">
        <v>0</v>
      </c>
      <c r="R1199" s="28">
        <v>0</v>
      </c>
      <c r="S1199" s="93">
        <v>0</v>
      </c>
      <c r="T1199" s="93">
        <f>_xlfn.XLOOKUP(B1199,'[3]Nur des jours'!$B:$B,'[3]Nur des jours'!$U:$U,"")</f>
        <v>2.6895298102633029E-2</v>
      </c>
      <c r="U1199" s="93">
        <v>0</v>
      </c>
      <c r="V1199" s="93">
        <v>0</v>
      </c>
      <c r="W1199" s="93">
        <v>2.6895298102633029E-2</v>
      </c>
      <c r="X1199" s="93">
        <v>0</v>
      </c>
      <c r="Y1199" s="93">
        <v>0</v>
      </c>
      <c r="Z1199" s="93">
        <v>0</v>
      </c>
      <c r="AA1199" s="93">
        <v>0</v>
      </c>
      <c r="AB1199" s="93">
        <v>9.5685195172829057E-2</v>
      </c>
      <c r="AC1199" s="93">
        <f>_xlfn.XLOOKUP(B1199,'[3]Nur des jours'!$B:$B,'[3]Nur des jours'!$N:$N,"")</f>
        <v>0</v>
      </c>
      <c r="AD1199" s="93">
        <v>0</v>
      </c>
      <c r="AE1199" s="93">
        <v>0</v>
      </c>
      <c r="AF1199" s="93">
        <v>0</v>
      </c>
      <c r="AG1199" s="93"/>
      <c r="AH1199" s="93">
        <v>0</v>
      </c>
      <c r="AI1199" s="93">
        <v>0</v>
      </c>
      <c r="AJ1199" s="93">
        <v>0</v>
      </c>
      <c r="AK1199" s="93">
        <v>0</v>
      </c>
      <c r="AL1199" s="93">
        <v>0</v>
      </c>
      <c r="AM1199" s="49" t="s">
        <v>5559</v>
      </c>
      <c r="AN1199" s="49"/>
      <c r="AO1199" s="48" t="str" cm="1">
        <f t="array" ref="AO1199">IFERROR(_xlfn.IFS(
AQ1199="MPR ISSUE","PDH",
AQ1199="BSS Hardware Issue","BSS",
AQ1199="Sites strategiques, MLL, Pylone, etc.","ENVTECH",
AQ1199="AKTIVCO DEFAUT GE &amp; POWER Cabinet","AKTIVCO",
AQ1199="AKTIVCO Coupure ENEO &amp; Baisse de tension","AKTIVCO GRID ONLY",
AQ1199="Coupure ENEO &amp; Baisse de tension","IHS GRID ONLY",
AQ1199="Defaut GE &amp; POWER Cabinet","IHS",
AQ1199="Sharing","Partners",
AQ1199="Sites strategiques &amp; DataCenter","SST &amp; DC",
AQ1199="Exclu","Exclu",
AQ1199="SAT","SAT",
AQ1199="SPARE-ISSUE","SPARE-ISSUE",
AQ1199="Fiber CAmtel","TRANS_FO_CAMTEL",
AQ1199="Fiber AOF","Fiber AOF",
AQ1199="Projet OCM (HUAWEI)","TRAVAUX-HUAWEI",
AQ1199="Projet OCM (NOKIA)","TRAVAUX-NOKIA",
AQ1199="ACCESS-ISSUE","ACCESS-ISSUE",
AQ1199="Projet OCM (ZTE, NOKIA, autres projets)","TRAVAUX OCM",
AQ1199="No root CAuse","No root cause",
AQ1199="ODU HS","PDH",
AQ1199="IP &amp; VLAN","PDH",
AQ1199="Warehouse HUAWEI","SPARE-ISSUE",
AQ1199="SPARE-HS","SPARE-ISSUE",
AQ1199="Power Telco","BSS",AQ1199="no impacts","no impacts"
),"")</f>
        <v>No root cause</v>
      </c>
      <c r="AP1199" s="48" t="str" cm="1">
        <f t="array" ref="AP1199">IFERROR(_xlfn.IFS(
AQ1199="MPR ISSUE","TX ISSUE",
AQ1199="BSS Hardware Issue","RAN ISSUE",
AQ1199="Sites strategiques, MLL, Pylone, etc.","ENVTECH",
AQ1199="AKTIVCO DEFAUT GE &amp; POWER Cabinet","POWER ISSUE",
AQ1199="AKTIVCO Coupure ENEO &amp; Baisse de tension","POWER ISSUE",
AQ1199="Coupure ENEO &amp; Baisse de tension","POWER ISSUE",
AQ1199="Defaut GE &amp; POWER Cabinet","POWER ISSUE",
AQ1199="Sharing","POWER ISSUE",
AQ1199="Sites strategiques &amp; DataCenter","POWER ISSUE",
AQ1199="Exclu","Exclu",
AQ1199="SAT","TX ISSUE",
AQ1199="SPARE-ISSUE","SPARE-ISSUE",
AQ1199="Fiber CAmtel","TX ISSUE",
AQ1199="Fiber AOF","TX ISSUE",
AQ1199="Projet OCM (HUAWEI)","TRAVAUX-HUAWEI",
AQ1199="Projet OCM (NOKIA)","TRAVAUX -NOKIA",
AQ1199="ACCESS-ISSUE","ACCESS-ISSUE",
AQ1199="Projet OCM (ZTE, NOKIA, autres projets)","TRAVAUX OCM",
AQ1199="No root CAuse","No root cause",
AQ1199="ODU HS","TX ISSUE",
AQ1199="IP &amp; VLAN","TX ISSUE",
AQ1199="Warehouse HUAWEI","SPARE-ISSUE",
AQ1199="SPARE-HS","SPARE-ISSUE",
AQ1199="Power Telco","RAN ISSUE",AQ1199="no impacts","no impacts"
),"")</f>
        <v>No root cause</v>
      </c>
      <c r="AQ1199" s="127" t="s">
        <v>5344</v>
      </c>
      <c r="AR1199" s="48" t="str" cm="1">
        <f t="array" ref="AR1199">IFERROR(_xlfn.IFS(
AQ1199="MPR ISSUE","ACTIVE",
AQ1199="BSS Hardware Issue","ACTIVE",
AQ1199="Sites strategiques, MLL, Pylone, etc.","PASSIVE",
AQ1199="AKTIVCO DEFAUT GE &amp; POWER Cabinet","PASSIVE",
AQ1199="AKTIVCO Coupure ENEO &amp; Baisse de tension","PASSIVE",
AQ1199="Coupure ENEO &amp; Baisse de tension","PASSIVE",
AQ1199="Defaut GE &amp; POWER Cabinet","PASSIVE",
AQ1199="Sharing","PASSIVE",
AQ1199="Sites strategiques &amp; DataCenter","PASSIVE",
AQ1199="Exclu","Exclu",
AQ1199="SAT","ACTIVE",
AQ1199="SPARE-ISSUE","SPARE-ISSUE",
AQ1199="Fiber CAmtel","ACTIVE",
AQ1199="Fiber AOF","ACTIVE",
AQ1199="Projet OCM (HUAWEI)","PLANNED WORKS",
AQ1199="Projet OCM (NOKIA)","PLANNED WORKS",
AQ1199="ACCESS-ISSUE","ACCESS-ISSUE",
AQ1199="Projet OCM (ZTE, NOKIA, autres projets)","PLANNED WORKS",
AQ1199="No root CAuse","No root cause",
AQ1199="ODU HS","ACTIVE",
AQ1199="IP &amp; VLAN","ACTIVE",
AQ1199="Warehouse HUAWEI","SPARE-ISSUE",
AQ1199="SPARE-HS","SPARE-ISSUE",
AQ1199="Power Telco","ACTIVE", AQ1199="no impacts","no impacts"
),"")</f>
        <v>No root cause</v>
      </c>
      <c r="AS1199" s="92" t="s">
        <v>5537</v>
      </c>
      <c r="AT1199" s="98" t="s">
        <v>2655</v>
      </c>
      <c r="AV1199" s="17" t="s">
        <v>5537</v>
      </c>
      <c r="AW1199" s="7" t="s">
        <v>5537</v>
      </c>
      <c r="AX1199" s="6" t="s">
        <v>5537</v>
      </c>
      <c r="AY1199" s="7"/>
      <c r="AZ1199" s="3" t="s">
        <v>5537</v>
      </c>
      <c r="BA1199" s="18" t="s">
        <v>5537</v>
      </c>
      <c r="BB1199" s="18" t="s">
        <v>5537</v>
      </c>
      <c r="BC1199" s="18" t="s">
        <v>5537</v>
      </c>
      <c r="BD1199" s="18" t="s">
        <v>5537</v>
      </c>
      <c r="BE1199" s="18" t="s">
        <v>5537</v>
      </c>
      <c r="BF1199" s="18" t="s">
        <v>5537</v>
      </c>
      <c r="BG1199" s="18" t="s">
        <v>5537</v>
      </c>
      <c r="BH1199" s="18" t="s">
        <v>5537</v>
      </c>
      <c r="BI1199" s="18" t="s">
        <v>5537</v>
      </c>
      <c r="BJ1199" s="18" t="s">
        <v>5537</v>
      </c>
      <c r="BK1199" s="18" t="s">
        <v>5537</v>
      </c>
      <c r="BL1199" s="9" t="s">
        <v>5537</v>
      </c>
      <c r="BM1199" s="14" t="s">
        <v>5537</v>
      </c>
      <c r="BN1199" s="14" t="s">
        <v>5537</v>
      </c>
      <c r="BO1199" s="14" t="str">
        <f>_xlfn.XLOOKUP(B1199,'[4]cell downs 18042026 17h'!$B:$B,'[4]cell downs 18042026 17h'!$B:$B,"")</f>
        <v/>
      </c>
      <c r="BP1199" s="14" t="str">
        <f>_xlfn.XLOOKUP(B1199,'[5]Cells Huawei 19042026 15h'!$B:$B,'[5]Cells Huawei 19042026 15h'!$B:$B,"")</f>
        <v/>
      </c>
      <c r="BQ1199" s="9" t="str">
        <f>_xlfn.XLOOKUP(B1199,'[6]cells down 19042026 9H40'!$B:$B,'[6]cells down 19042026 9H40'!$B:$B,"")</f>
        <v/>
      </c>
      <c r="BR1199" s="9" t="s">
        <v>2655</v>
      </c>
      <c r="BS1199" s="9" t="s">
        <v>5537</v>
      </c>
      <c r="BT1199" s="108"/>
    </row>
    <row r="1200" spans="1:72" s="9" customFormat="1" x14ac:dyDescent="0.35">
      <c r="A1200" s="1" t="s">
        <v>2530</v>
      </c>
      <c r="B1200" s="8" t="s">
        <v>2531</v>
      </c>
      <c r="C1200" s="3" t="str">
        <f>_xlfn.XLOOKUP(B1200,'[1]daily break down'!$D:$D,'[1]daily break down'!$E:$E,"")</f>
        <v>Bafoussam</v>
      </c>
      <c r="D1200" s="1" t="s">
        <v>11</v>
      </c>
      <c r="E1200" s="1" t="s">
        <v>12</v>
      </c>
      <c r="F1200" s="3" t="s">
        <v>102</v>
      </c>
      <c r="G1200" s="1" t="s">
        <v>299</v>
      </c>
      <c r="H1200" s="32" t="str">
        <f>_xlfn.XLOOKUP(B1200,[2]CALCULATION!$B:$B,[2]CALCULATION!$H:$H,"")</f>
        <v>Huawei</v>
      </c>
      <c r="I1200" s="28">
        <v>0</v>
      </c>
      <c r="J1200" s="28">
        <v>0</v>
      </c>
      <c r="K1200" s="28">
        <v>0</v>
      </c>
      <c r="L1200" s="28">
        <v>0</v>
      </c>
      <c r="M1200" s="28">
        <v>0</v>
      </c>
      <c r="N1200" s="28">
        <v>0</v>
      </c>
      <c r="O1200" s="28">
        <v>0</v>
      </c>
      <c r="P1200" s="28">
        <v>0</v>
      </c>
      <c r="Q1200" s="28">
        <v>0</v>
      </c>
      <c r="R1200" s="28">
        <v>0</v>
      </c>
      <c r="S1200" s="93">
        <v>0</v>
      </c>
      <c r="T1200" s="93">
        <f>_xlfn.XLOOKUP(B1200,'[3]Nur des jours'!$B:$B,'[3]Nur des jours'!$U:$U,"")</f>
        <v>2.5914368795176255E-2</v>
      </c>
      <c r="U1200" s="93">
        <v>0</v>
      </c>
      <c r="V1200" s="93">
        <v>0</v>
      </c>
      <c r="W1200" s="93">
        <v>2.5914368795176251E-2</v>
      </c>
      <c r="X1200" s="93">
        <v>0</v>
      </c>
      <c r="Y1200" s="93">
        <v>0</v>
      </c>
      <c r="Z1200" s="93">
        <v>0</v>
      </c>
      <c r="AA1200" s="93">
        <v>0</v>
      </c>
      <c r="AB1200" s="93">
        <v>9.5417668998068098E-2</v>
      </c>
      <c r="AC1200" s="93">
        <f>_xlfn.XLOOKUP(B1200,'[3]Nur des jours'!$B:$B,'[3]Nur des jours'!$N:$N,"")</f>
        <v>0</v>
      </c>
      <c r="AD1200" s="93">
        <v>0</v>
      </c>
      <c r="AE1200" s="93">
        <v>0</v>
      </c>
      <c r="AF1200" s="93">
        <v>0</v>
      </c>
      <c r="AG1200" s="93"/>
      <c r="AH1200" s="93">
        <v>0</v>
      </c>
      <c r="AI1200" s="93">
        <v>0</v>
      </c>
      <c r="AJ1200" s="93">
        <v>0</v>
      </c>
      <c r="AK1200" s="93">
        <v>0</v>
      </c>
      <c r="AL1200" s="93">
        <v>0</v>
      </c>
      <c r="AM1200" s="49" t="s">
        <v>5559</v>
      </c>
      <c r="AN1200" s="49"/>
      <c r="AO1200" s="48" t="str" cm="1">
        <f t="array" ref="AO1200">IFERROR(_xlfn.IFS(
AQ1200="MPR ISSUE","PDH",
AQ1200="BSS Hardware Issue","BSS",
AQ1200="Sites strategiques, MLL, Pylone, etc.","ENVTECH",
AQ1200="AKTIVCO DEFAUT GE &amp; POWER Cabinet","AKTIVCO",
AQ1200="AKTIVCO Coupure ENEO &amp; Baisse de tension","AKTIVCO GRID ONLY",
AQ1200="Coupure ENEO &amp; Baisse de tension","IHS GRID ONLY",
AQ1200="Defaut GE &amp; POWER Cabinet","IHS",
AQ1200="Sharing","Partners",
AQ1200="Sites strategiques &amp; DataCenter","SST &amp; DC",
AQ1200="Exclu","Exclu",
AQ1200="SAT","SAT",
AQ1200="SPARE-ISSUE","SPARE-ISSUE",
AQ1200="Fiber CAmtel","TRANS_FO_CAMTEL",
AQ1200="Fiber AOF","Fiber AOF",
AQ1200="Projet OCM (HUAWEI)","TRAVAUX-HUAWEI",
AQ1200="Projet OCM (NOKIA)","TRAVAUX-NOKIA",
AQ1200="ACCESS-ISSUE","ACCESS-ISSUE",
AQ1200="Projet OCM (ZTE, NOKIA, autres projets)","TRAVAUX OCM",
AQ1200="No root CAuse","No root cause",
AQ1200="ODU HS","PDH",
AQ1200="IP &amp; VLAN","PDH",
AQ1200="Warehouse HUAWEI","SPARE-ISSUE",
AQ1200="SPARE-HS","SPARE-ISSUE",
AQ1200="Power Telco","BSS",AQ1200="no impacts","no impacts"
),"")</f>
        <v>No root cause</v>
      </c>
      <c r="AP1200" s="48" t="str" cm="1">
        <f t="array" ref="AP1200">IFERROR(_xlfn.IFS(
AQ1200="MPR ISSUE","TX ISSUE",
AQ1200="BSS Hardware Issue","RAN ISSUE",
AQ1200="Sites strategiques, MLL, Pylone, etc.","ENVTECH",
AQ1200="AKTIVCO DEFAUT GE &amp; POWER Cabinet","POWER ISSUE",
AQ1200="AKTIVCO Coupure ENEO &amp; Baisse de tension","POWER ISSUE",
AQ1200="Coupure ENEO &amp; Baisse de tension","POWER ISSUE",
AQ1200="Defaut GE &amp; POWER Cabinet","POWER ISSUE",
AQ1200="Sharing","POWER ISSUE",
AQ1200="Sites strategiques &amp; DataCenter","POWER ISSUE",
AQ1200="Exclu","Exclu",
AQ1200="SAT","TX ISSUE",
AQ1200="SPARE-ISSUE","SPARE-ISSUE",
AQ1200="Fiber CAmtel","TX ISSUE",
AQ1200="Fiber AOF","TX ISSUE",
AQ1200="Projet OCM (HUAWEI)","TRAVAUX-HUAWEI",
AQ1200="Projet OCM (NOKIA)","TRAVAUX -NOKIA",
AQ1200="ACCESS-ISSUE","ACCESS-ISSUE",
AQ1200="Projet OCM (ZTE, NOKIA, autres projets)","TRAVAUX OCM",
AQ1200="No root CAuse","No root cause",
AQ1200="ODU HS","TX ISSUE",
AQ1200="IP &amp; VLAN","TX ISSUE",
AQ1200="Warehouse HUAWEI","SPARE-ISSUE",
AQ1200="SPARE-HS","SPARE-ISSUE",
AQ1200="Power Telco","RAN ISSUE",AQ1200="no impacts","no impacts"
),"")</f>
        <v>No root cause</v>
      </c>
      <c r="AQ1200" s="127" t="s">
        <v>5344</v>
      </c>
      <c r="AR1200" s="48" t="str" cm="1">
        <f t="array" ref="AR1200">IFERROR(_xlfn.IFS(
AQ1200="MPR ISSUE","ACTIVE",
AQ1200="BSS Hardware Issue","ACTIVE",
AQ1200="Sites strategiques, MLL, Pylone, etc.","PASSIVE",
AQ1200="AKTIVCO DEFAUT GE &amp; POWER Cabinet","PASSIVE",
AQ1200="AKTIVCO Coupure ENEO &amp; Baisse de tension","PASSIVE",
AQ1200="Coupure ENEO &amp; Baisse de tension","PASSIVE",
AQ1200="Defaut GE &amp; POWER Cabinet","PASSIVE",
AQ1200="Sharing","PASSIVE",
AQ1200="Sites strategiques &amp; DataCenter","PASSIVE",
AQ1200="Exclu","Exclu",
AQ1200="SAT","ACTIVE",
AQ1200="SPARE-ISSUE","SPARE-ISSUE",
AQ1200="Fiber CAmtel","ACTIVE",
AQ1200="Fiber AOF","ACTIVE",
AQ1200="Projet OCM (HUAWEI)","PLANNED WORKS",
AQ1200="Projet OCM (NOKIA)","PLANNED WORKS",
AQ1200="ACCESS-ISSUE","ACCESS-ISSUE",
AQ1200="Projet OCM (ZTE, NOKIA, autres projets)","PLANNED WORKS",
AQ1200="No root CAuse","No root cause",
AQ1200="ODU HS","ACTIVE",
AQ1200="IP &amp; VLAN","ACTIVE",
AQ1200="Warehouse HUAWEI","SPARE-ISSUE",
AQ1200="SPARE-HS","SPARE-ISSUE",
AQ1200="Power Telco","ACTIVE", AQ1200="no impacts","no impacts"
),"")</f>
        <v>No root cause</v>
      </c>
      <c r="AS1200" s="92" t="s">
        <v>5537</v>
      </c>
      <c r="AT1200" s="98" t="s">
        <v>2531</v>
      </c>
      <c r="AV1200" s="17" t="s">
        <v>5537</v>
      </c>
      <c r="AW1200" s="7" t="s">
        <v>5537</v>
      </c>
      <c r="AX1200" s="6" t="s">
        <v>5537</v>
      </c>
      <c r="AY1200" s="7"/>
      <c r="AZ1200" s="3" t="s">
        <v>5537</v>
      </c>
      <c r="BA1200" s="18" t="s">
        <v>5537</v>
      </c>
      <c r="BB1200" s="18" t="s">
        <v>5537</v>
      </c>
      <c r="BC1200" s="18" t="s">
        <v>5537</v>
      </c>
      <c r="BD1200" s="18" t="s">
        <v>5537</v>
      </c>
      <c r="BE1200" s="18" t="s">
        <v>5537</v>
      </c>
      <c r="BF1200" s="18" t="s">
        <v>5537</v>
      </c>
      <c r="BG1200" s="18" t="s">
        <v>5537</v>
      </c>
      <c r="BH1200" s="18" t="s">
        <v>5537</v>
      </c>
      <c r="BI1200" s="18" t="s">
        <v>5537</v>
      </c>
      <c r="BJ1200" s="18" t="s">
        <v>5537</v>
      </c>
      <c r="BK1200" s="18" t="s">
        <v>5537</v>
      </c>
      <c r="BL1200" s="9" t="s">
        <v>5537</v>
      </c>
      <c r="BM1200" s="14" t="s">
        <v>5537</v>
      </c>
      <c r="BN1200" s="14" t="s">
        <v>5537</v>
      </c>
      <c r="BO1200" s="14" t="str">
        <f>_xlfn.XLOOKUP(B1200,'[4]cell downs 18042026 17h'!$B:$B,'[4]cell downs 18042026 17h'!$B:$B,"")</f>
        <v/>
      </c>
      <c r="BP1200" s="14" t="str">
        <f>_xlfn.XLOOKUP(B1200,'[5]Cells Huawei 19042026 15h'!$B:$B,'[5]Cells Huawei 19042026 15h'!$B:$B,"")</f>
        <v/>
      </c>
      <c r="BQ1200" s="9" t="str">
        <f>_xlfn.XLOOKUP(B1200,'[6]cells down 19042026 9H40'!$B:$B,'[6]cells down 19042026 9H40'!$B:$B,"")</f>
        <v/>
      </c>
      <c r="BR1200" s="9" t="s">
        <v>2531</v>
      </c>
      <c r="BS1200" s="9" t="s">
        <v>12</v>
      </c>
      <c r="BT1200" s="108"/>
    </row>
    <row r="1201" spans="1:72" s="9" customFormat="1" x14ac:dyDescent="0.35">
      <c r="A1201" s="1" t="s">
        <v>2658</v>
      </c>
      <c r="B1201" s="8" t="s">
        <v>2659</v>
      </c>
      <c r="C1201" s="3" t="str">
        <f>_xlfn.XLOOKUP(B1201,'[1]daily break down'!$D:$D,'[1]daily break down'!$E:$E,"")</f>
        <v>Bafoussam</v>
      </c>
      <c r="D1201" s="1" t="s">
        <v>11</v>
      </c>
      <c r="E1201" s="1" t="s">
        <v>12</v>
      </c>
      <c r="F1201" s="3" t="s">
        <v>102</v>
      </c>
      <c r="G1201" s="1" t="s">
        <v>299</v>
      </c>
      <c r="H1201" s="32" t="str">
        <f>_xlfn.XLOOKUP(B1201,[2]CALCULATION!$B:$B,[2]CALCULATION!$H:$H,"")</f>
        <v>Huawei</v>
      </c>
      <c r="I1201" s="28">
        <v>0</v>
      </c>
      <c r="J1201" s="28">
        <v>0</v>
      </c>
      <c r="K1201" s="28">
        <v>0</v>
      </c>
      <c r="L1201" s="28">
        <v>0</v>
      </c>
      <c r="M1201" s="28">
        <v>0</v>
      </c>
      <c r="N1201" s="28">
        <v>0</v>
      </c>
      <c r="O1201" s="28">
        <v>0</v>
      </c>
      <c r="P1201" s="28">
        <v>0</v>
      </c>
      <c r="Q1201" s="28">
        <v>0</v>
      </c>
      <c r="R1201" s="28">
        <v>0</v>
      </c>
      <c r="S1201" s="93">
        <v>0</v>
      </c>
      <c r="T1201" s="93">
        <f>_xlfn.XLOOKUP(B1201,'[3]Nur des jours'!$B:$B,'[3]Nur des jours'!$U:$U,"")</f>
        <v>2.0278484046879149E-2</v>
      </c>
      <c r="U1201" s="93">
        <v>0</v>
      </c>
      <c r="V1201" s="93">
        <v>0</v>
      </c>
      <c r="W1201" s="93">
        <v>2.0278484046879149E-2</v>
      </c>
      <c r="X1201" s="93">
        <v>0</v>
      </c>
      <c r="Y1201" s="93">
        <v>0</v>
      </c>
      <c r="Z1201" s="93">
        <v>0</v>
      </c>
      <c r="AA1201" s="93">
        <v>0</v>
      </c>
      <c r="AB1201" s="93">
        <v>9.4793441256959238E-2</v>
      </c>
      <c r="AC1201" s="93">
        <f>_xlfn.XLOOKUP(B1201,'[3]Nur des jours'!$B:$B,'[3]Nur des jours'!$N:$N,"")</f>
        <v>0</v>
      </c>
      <c r="AD1201" s="93">
        <v>0</v>
      </c>
      <c r="AE1201" s="93">
        <v>0</v>
      </c>
      <c r="AF1201" s="93">
        <v>0</v>
      </c>
      <c r="AG1201" s="93"/>
      <c r="AH1201" s="93">
        <v>0</v>
      </c>
      <c r="AI1201" s="93">
        <v>0</v>
      </c>
      <c r="AJ1201" s="93">
        <v>0</v>
      </c>
      <c r="AK1201" s="93">
        <v>0</v>
      </c>
      <c r="AL1201" s="93">
        <v>0</v>
      </c>
      <c r="AM1201" s="49" t="s">
        <v>5559</v>
      </c>
      <c r="AN1201" s="49"/>
      <c r="AO1201" s="48" t="str" cm="1">
        <f t="array" ref="AO1201">IFERROR(_xlfn.IFS(
AQ1201="MPR ISSUE","PDH",
AQ1201="BSS Hardware Issue","BSS",
AQ1201="Sites strategiques, MLL, Pylone, etc.","ENVTECH",
AQ1201="AKTIVCO DEFAUT GE &amp; POWER Cabinet","AKTIVCO",
AQ1201="AKTIVCO Coupure ENEO &amp; Baisse de tension","AKTIVCO GRID ONLY",
AQ1201="Coupure ENEO &amp; Baisse de tension","IHS GRID ONLY",
AQ1201="Defaut GE &amp; POWER Cabinet","IHS",
AQ1201="Sharing","Partners",
AQ1201="Sites strategiques &amp; DataCenter","SST &amp; DC",
AQ1201="Exclu","Exclu",
AQ1201="SAT","SAT",
AQ1201="SPARE-ISSUE","SPARE-ISSUE",
AQ1201="Fiber CAmtel","TRANS_FO_CAMTEL",
AQ1201="Fiber AOF","Fiber AOF",
AQ1201="Projet OCM (HUAWEI)","TRAVAUX-HUAWEI",
AQ1201="Projet OCM (NOKIA)","TRAVAUX-NOKIA",
AQ1201="ACCESS-ISSUE","ACCESS-ISSUE",
AQ1201="Projet OCM (ZTE, NOKIA, autres projets)","TRAVAUX OCM",
AQ1201="No root CAuse","No root cause",
AQ1201="ODU HS","PDH",
AQ1201="IP &amp; VLAN","PDH",
AQ1201="Warehouse HUAWEI","SPARE-ISSUE",
AQ1201="SPARE-HS","SPARE-ISSUE",
AQ1201="Power Telco","BSS",AQ1201="no impacts","no impacts"
),"")</f>
        <v>No root cause</v>
      </c>
      <c r="AP1201" s="48" t="str" cm="1">
        <f t="array" ref="AP1201">IFERROR(_xlfn.IFS(
AQ1201="MPR ISSUE","TX ISSUE",
AQ1201="BSS Hardware Issue","RAN ISSUE",
AQ1201="Sites strategiques, MLL, Pylone, etc.","ENVTECH",
AQ1201="AKTIVCO DEFAUT GE &amp; POWER Cabinet","POWER ISSUE",
AQ1201="AKTIVCO Coupure ENEO &amp; Baisse de tension","POWER ISSUE",
AQ1201="Coupure ENEO &amp; Baisse de tension","POWER ISSUE",
AQ1201="Defaut GE &amp; POWER Cabinet","POWER ISSUE",
AQ1201="Sharing","POWER ISSUE",
AQ1201="Sites strategiques &amp; DataCenter","POWER ISSUE",
AQ1201="Exclu","Exclu",
AQ1201="SAT","TX ISSUE",
AQ1201="SPARE-ISSUE","SPARE-ISSUE",
AQ1201="Fiber CAmtel","TX ISSUE",
AQ1201="Fiber AOF","TX ISSUE",
AQ1201="Projet OCM (HUAWEI)","TRAVAUX-HUAWEI",
AQ1201="Projet OCM (NOKIA)","TRAVAUX -NOKIA",
AQ1201="ACCESS-ISSUE","ACCESS-ISSUE",
AQ1201="Projet OCM (ZTE, NOKIA, autres projets)","TRAVAUX OCM",
AQ1201="No root CAuse","No root cause",
AQ1201="ODU HS","TX ISSUE",
AQ1201="IP &amp; VLAN","TX ISSUE",
AQ1201="Warehouse HUAWEI","SPARE-ISSUE",
AQ1201="SPARE-HS","SPARE-ISSUE",
AQ1201="Power Telco","RAN ISSUE",AQ1201="no impacts","no impacts"
),"")</f>
        <v>No root cause</v>
      </c>
      <c r="AQ1201" s="127" t="s">
        <v>5344</v>
      </c>
      <c r="AR1201" s="48" t="str" cm="1">
        <f t="array" ref="AR1201">IFERROR(_xlfn.IFS(
AQ1201="MPR ISSUE","ACTIVE",
AQ1201="BSS Hardware Issue","ACTIVE",
AQ1201="Sites strategiques, MLL, Pylone, etc.","PASSIVE",
AQ1201="AKTIVCO DEFAUT GE &amp; POWER Cabinet","PASSIVE",
AQ1201="AKTIVCO Coupure ENEO &amp; Baisse de tension","PASSIVE",
AQ1201="Coupure ENEO &amp; Baisse de tension","PASSIVE",
AQ1201="Defaut GE &amp; POWER Cabinet","PASSIVE",
AQ1201="Sharing","PASSIVE",
AQ1201="Sites strategiques &amp; DataCenter","PASSIVE",
AQ1201="Exclu","Exclu",
AQ1201="SAT","ACTIVE",
AQ1201="SPARE-ISSUE","SPARE-ISSUE",
AQ1201="Fiber CAmtel","ACTIVE",
AQ1201="Fiber AOF","ACTIVE",
AQ1201="Projet OCM (HUAWEI)","PLANNED WORKS",
AQ1201="Projet OCM (NOKIA)","PLANNED WORKS",
AQ1201="ACCESS-ISSUE","ACCESS-ISSUE",
AQ1201="Projet OCM (ZTE, NOKIA, autres projets)","PLANNED WORKS",
AQ1201="No root CAuse","No root cause",
AQ1201="ODU HS","ACTIVE",
AQ1201="IP &amp; VLAN","ACTIVE",
AQ1201="Warehouse HUAWEI","SPARE-ISSUE",
AQ1201="SPARE-HS","SPARE-ISSUE",
AQ1201="Power Telco","ACTIVE", AQ1201="no impacts","no impacts"
),"")</f>
        <v>No root cause</v>
      </c>
      <c r="AS1201" s="92" t="s">
        <v>5537</v>
      </c>
      <c r="AT1201" s="98" t="s">
        <v>2659</v>
      </c>
      <c r="AV1201" s="17" t="s">
        <v>5537</v>
      </c>
      <c r="AW1201" s="7" t="s">
        <v>5537</v>
      </c>
      <c r="AX1201" s="6" t="s">
        <v>5537</v>
      </c>
      <c r="AY1201" s="7"/>
      <c r="AZ1201" s="3" t="s">
        <v>5537</v>
      </c>
      <c r="BA1201" s="18" t="s">
        <v>5537</v>
      </c>
      <c r="BB1201" s="18" t="s">
        <v>5537</v>
      </c>
      <c r="BC1201" s="18" t="s">
        <v>5537</v>
      </c>
      <c r="BD1201" s="18" t="s">
        <v>5537</v>
      </c>
      <c r="BE1201" s="18" t="s">
        <v>5537</v>
      </c>
      <c r="BF1201" s="18" t="s">
        <v>5537</v>
      </c>
      <c r="BG1201" s="18" t="s">
        <v>5537</v>
      </c>
      <c r="BH1201" s="18" t="s">
        <v>5537</v>
      </c>
      <c r="BI1201" s="18" t="s">
        <v>5537</v>
      </c>
      <c r="BJ1201" s="18" t="s">
        <v>5537</v>
      </c>
      <c r="BK1201" s="18" t="s">
        <v>5537</v>
      </c>
      <c r="BL1201" s="9" t="s">
        <v>5537</v>
      </c>
      <c r="BM1201" s="14" t="s">
        <v>5537</v>
      </c>
      <c r="BN1201" s="14" t="s">
        <v>5537</v>
      </c>
      <c r="BO1201" s="14" t="str">
        <f>_xlfn.XLOOKUP(B1201,'[4]cell downs 18042026 17h'!$B:$B,'[4]cell downs 18042026 17h'!$B:$B,"")</f>
        <v/>
      </c>
      <c r="BP1201" s="14" t="str">
        <f>_xlfn.XLOOKUP(B1201,'[5]Cells Huawei 19042026 15h'!$B:$B,'[5]Cells Huawei 19042026 15h'!$B:$B,"")</f>
        <v/>
      </c>
      <c r="BQ1201" s="9" t="str">
        <f>_xlfn.XLOOKUP(B1201,'[6]cells down 19042026 9H40'!$B:$B,'[6]cells down 19042026 9H40'!$B:$B,"")</f>
        <v/>
      </c>
      <c r="BR1201" s="9" t="s">
        <v>2659</v>
      </c>
      <c r="BS1201" s="9" t="s">
        <v>12</v>
      </c>
      <c r="BT1201" s="108"/>
    </row>
    <row r="1202" spans="1:72" s="9" customFormat="1" x14ac:dyDescent="0.35">
      <c r="A1202" s="1" t="s">
        <v>1119</v>
      </c>
      <c r="B1202" s="8" t="s">
        <v>1120</v>
      </c>
      <c r="C1202" s="3" t="str">
        <f>_xlfn.XLOOKUP(B1202,'[1]daily break down'!$D:$D,'[1]daily break down'!$E:$E,"")</f>
        <v>Bafoussam</v>
      </c>
      <c r="D1202" s="1" t="s">
        <v>11</v>
      </c>
      <c r="E1202" s="1" t="s">
        <v>12</v>
      </c>
      <c r="F1202" s="3" t="s">
        <v>102</v>
      </c>
      <c r="G1202" s="1" t="s">
        <v>299</v>
      </c>
      <c r="H1202" s="32" t="str">
        <f>_xlfn.XLOOKUP(B1202,[2]CALCULATION!$B:$B,[2]CALCULATION!$H:$H,"")</f>
        <v>Huawei</v>
      </c>
      <c r="I1202" s="28">
        <v>0.11450120279768171</v>
      </c>
      <c r="J1202" s="28">
        <v>0.16078323103132411</v>
      </c>
      <c r="K1202" s="28">
        <v>7.8545684909811578E-2</v>
      </c>
      <c r="L1202" s="28">
        <v>5.3059357994252827E-2</v>
      </c>
      <c r="M1202" s="28">
        <v>0</v>
      </c>
      <c r="N1202" s="28">
        <v>0.10335427884930927</v>
      </c>
      <c r="O1202" s="28">
        <v>0</v>
      </c>
      <c r="P1202" s="28">
        <v>6.0229059477845966E-2</v>
      </c>
      <c r="Q1202" s="28">
        <v>0.96864093849608901</v>
      </c>
      <c r="R1202" s="28">
        <v>0</v>
      </c>
      <c r="S1202" s="93">
        <v>0.45254727722560373</v>
      </c>
      <c r="T1202" s="93">
        <f>_xlfn.XLOOKUP(B1202,'[3]Nur des jours'!$B:$B,'[3]Nur des jours'!$U:$U,"")</f>
        <v>2.6485091301332923E-2</v>
      </c>
      <c r="U1202" s="93">
        <v>0</v>
      </c>
      <c r="V1202" s="93">
        <v>0</v>
      </c>
      <c r="W1202" s="93">
        <v>2.6485091301332923E-2</v>
      </c>
      <c r="X1202" s="93">
        <v>0</v>
      </c>
      <c r="Y1202" s="93">
        <v>0</v>
      </c>
      <c r="Z1202" s="93">
        <v>0</v>
      </c>
      <c r="AA1202" s="93">
        <v>0</v>
      </c>
      <c r="AB1202" s="93">
        <v>9.1761477943001934E-2</v>
      </c>
      <c r="AC1202" s="93">
        <f>_xlfn.XLOOKUP(B1202,'[3]Nur des jours'!$B:$B,'[3]Nur des jours'!$N:$N,"")</f>
        <v>0</v>
      </c>
      <c r="AD1202" s="93">
        <v>0</v>
      </c>
      <c r="AE1202" s="93">
        <v>0</v>
      </c>
      <c r="AF1202" s="93">
        <v>0</v>
      </c>
      <c r="AG1202" s="93"/>
      <c r="AH1202" s="93">
        <v>0</v>
      </c>
      <c r="AI1202" s="93">
        <v>0</v>
      </c>
      <c r="AJ1202" s="93">
        <v>0</v>
      </c>
      <c r="AK1202" s="93">
        <v>0</v>
      </c>
      <c r="AL1202" s="93">
        <v>0</v>
      </c>
      <c r="AM1202" s="49" t="s">
        <v>5559</v>
      </c>
      <c r="AN1202" s="49"/>
      <c r="AO1202" s="48" t="str" cm="1">
        <f t="array" ref="AO1202">IFERROR(_xlfn.IFS(
AQ1202="MPR ISSUE","PDH",
AQ1202="BSS Hardware Issue","BSS",
AQ1202="Sites strategiques, MLL, Pylone, etc.","ENVTECH",
AQ1202="AKTIVCO DEFAUT GE &amp; POWER Cabinet","AKTIVCO",
AQ1202="AKTIVCO Coupure ENEO &amp; Baisse de tension","AKTIVCO GRID ONLY",
AQ1202="Coupure ENEO &amp; Baisse de tension","IHS GRID ONLY",
AQ1202="Defaut GE &amp; POWER Cabinet","IHS",
AQ1202="Sharing","Partners",
AQ1202="Sites strategiques &amp; DataCenter","SST &amp; DC",
AQ1202="Exclu","Exclu",
AQ1202="SAT","SAT",
AQ1202="SPARE-ISSUE","SPARE-ISSUE",
AQ1202="Fiber CAmtel","TRANS_FO_CAMTEL",
AQ1202="Fiber AOF","Fiber AOF",
AQ1202="Projet OCM (HUAWEI)","TRAVAUX-HUAWEI",
AQ1202="Projet OCM (NOKIA)","TRAVAUX-NOKIA",
AQ1202="ACCESS-ISSUE","ACCESS-ISSUE",
AQ1202="Projet OCM (ZTE, NOKIA, autres projets)","TRAVAUX OCM",
AQ1202="No root CAuse","No root cause",
AQ1202="ODU HS","PDH",
AQ1202="IP &amp; VLAN","PDH",
AQ1202="Warehouse HUAWEI","SPARE-ISSUE",
AQ1202="SPARE-HS","SPARE-ISSUE",
AQ1202="Power Telco","BSS",AQ1202="no impacts","no impacts"
),"")</f>
        <v>No root cause</v>
      </c>
      <c r="AP1202" s="48" t="str" cm="1">
        <f t="array" ref="AP1202">IFERROR(_xlfn.IFS(
AQ1202="MPR ISSUE","TX ISSUE",
AQ1202="BSS Hardware Issue","RAN ISSUE",
AQ1202="Sites strategiques, MLL, Pylone, etc.","ENVTECH",
AQ1202="AKTIVCO DEFAUT GE &amp; POWER Cabinet","POWER ISSUE",
AQ1202="AKTIVCO Coupure ENEO &amp; Baisse de tension","POWER ISSUE",
AQ1202="Coupure ENEO &amp; Baisse de tension","POWER ISSUE",
AQ1202="Defaut GE &amp; POWER Cabinet","POWER ISSUE",
AQ1202="Sharing","POWER ISSUE",
AQ1202="Sites strategiques &amp; DataCenter","POWER ISSUE",
AQ1202="Exclu","Exclu",
AQ1202="SAT","TX ISSUE",
AQ1202="SPARE-ISSUE","SPARE-ISSUE",
AQ1202="Fiber CAmtel","TX ISSUE",
AQ1202="Fiber AOF","TX ISSUE",
AQ1202="Projet OCM (HUAWEI)","TRAVAUX-HUAWEI",
AQ1202="Projet OCM (NOKIA)","TRAVAUX -NOKIA",
AQ1202="ACCESS-ISSUE","ACCESS-ISSUE",
AQ1202="Projet OCM (ZTE, NOKIA, autres projets)","TRAVAUX OCM",
AQ1202="No root CAuse","No root cause",
AQ1202="ODU HS","TX ISSUE",
AQ1202="IP &amp; VLAN","TX ISSUE",
AQ1202="Warehouse HUAWEI","SPARE-ISSUE",
AQ1202="SPARE-HS","SPARE-ISSUE",
AQ1202="Power Telco","RAN ISSUE",AQ1202="no impacts","no impacts"
),"")</f>
        <v>No root cause</v>
      </c>
      <c r="AQ1202" s="127" t="s">
        <v>5344</v>
      </c>
      <c r="AR1202" s="48" t="str" cm="1">
        <f t="array" ref="AR1202">IFERROR(_xlfn.IFS(
AQ1202="MPR ISSUE","ACTIVE",
AQ1202="BSS Hardware Issue","ACTIVE",
AQ1202="Sites strategiques, MLL, Pylone, etc.","PASSIVE",
AQ1202="AKTIVCO DEFAUT GE &amp; POWER Cabinet","PASSIVE",
AQ1202="AKTIVCO Coupure ENEO &amp; Baisse de tension","PASSIVE",
AQ1202="Coupure ENEO &amp; Baisse de tension","PASSIVE",
AQ1202="Defaut GE &amp; POWER Cabinet","PASSIVE",
AQ1202="Sharing","PASSIVE",
AQ1202="Sites strategiques &amp; DataCenter","PASSIVE",
AQ1202="Exclu","Exclu",
AQ1202="SAT","ACTIVE",
AQ1202="SPARE-ISSUE","SPARE-ISSUE",
AQ1202="Fiber CAmtel","ACTIVE",
AQ1202="Fiber AOF","ACTIVE",
AQ1202="Projet OCM (HUAWEI)","PLANNED WORKS",
AQ1202="Projet OCM (NOKIA)","PLANNED WORKS",
AQ1202="ACCESS-ISSUE","ACCESS-ISSUE",
AQ1202="Projet OCM (ZTE, NOKIA, autres projets)","PLANNED WORKS",
AQ1202="No root CAuse","No root cause",
AQ1202="ODU HS","ACTIVE",
AQ1202="IP &amp; VLAN","ACTIVE",
AQ1202="Warehouse HUAWEI","SPARE-ISSUE",
AQ1202="SPARE-HS","SPARE-ISSUE",
AQ1202="Power Telco","ACTIVE", AQ1202="no impacts","no impacts"
),"")</f>
        <v>No root cause</v>
      </c>
      <c r="AS1202" s="92" t="s">
        <v>5537</v>
      </c>
      <c r="AT1202" s="98" t="s">
        <v>1120</v>
      </c>
      <c r="AV1202" s="17" t="s">
        <v>5537</v>
      </c>
      <c r="AW1202" s="7" t="s">
        <v>5537</v>
      </c>
      <c r="AX1202" s="6" t="s">
        <v>5537</v>
      </c>
      <c r="AY1202" s="7"/>
      <c r="AZ1202" s="3" t="s">
        <v>5537</v>
      </c>
      <c r="BA1202" s="18" t="s">
        <v>5537</v>
      </c>
      <c r="BB1202" s="18" t="s">
        <v>5537</v>
      </c>
      <c r="BC1202" s="18" t="s">
        <v>5537</v>
      </c>
      <c r="BD1202" s="18" t="s">
        <v>5537</v>
      </c>
      <c r="BE1202" s="18" t="s">
        <v>5537</v>
      </c>
      <c r="BF1202" s="18" t="s">
        <v>5537</v>
      </c>
      <c r="BG1202" s="18" t="s">
        <v>5537</v>
      </c>
      <c r="BH1202" s="18" t="s">
        <v>5537</v>
      </c>
      <c r="BI1202" s="18" t="s">
        <v>5537</v>
      </c>
      <c r="BJ1202" s="18" t="s">
        <v>5537</v>
      </c>
      <c r="BK1202" s="18" t="s">
        <v>5537</v>
      </c>
      <c r="BL1202" s="9" t="s">
        <v>5537</v>
      </c>
      <c r="BM1202" s="14" t="s">
        <v>5537</v>
      </c>
      <c r="BN1202" s="14" t="s">
        <v>5537</v>
      </c>
      <c r="BO1202" s="14" t="str">
        <f>_xlfn.XLOOKUP(B1202,'[4]cell downs 18042026 17h'!$B:$B,'[4]cell downs 18042026 17h'!$B:$B,"")</f>
        <v/>
      </c>
      <c r="BP1202" s="14" t="str">
        <f>_xlfn.XLOOKUP(B1202,'[5]Cells Huawei 19042026 15h'!$B:$B,'[5]Cells Huawei 19042026 15h'!$B:$B,"")</f>
        <v/>
      </c>
      <c r="BQ1202" s="9" t="str">
        <f>_xlfn.XLOOKUP(B1202,'[6]cells down 19042026 9H40'!$B:$B,'[6]cells down 19042026 9H40'!$B:$B,"")</f>
        <v/>
      </c>
      <c r="BR1202" s="9" t="s">
        <v>1120</v>
      </c>
      <c r="BS1202" s="9" t="s">
        <v>12</v>
      </c>
      <c r="BT1202" s="108"/>
    </row>
    <row r="1203" spans="1:72" s="9" customFormat="1" x14ac:dyDescent="0.35">
      <c r="A1203" s="1" t="s">
        <v>2652</v>
      </c>
      <c r="B1203" s="8" t="s">
        <v>2653</v>
      </c>
      <c r="C1203" s="3" t="str">
        <f>_xlfn.XLOOKUP(B1203,'[1]daily break down'!$D:$D,'[1]daily break down'!$E:$E,"")</f>
        <v>Bafoussam</v>
      </c>
      <c r="D1203" s="1" t="s">
        <v>21</v>
      </c>
      <c r="E1203" s="1" t="s">
        <v>30</v>
      </c>
      <c r="F1203" s="3" t="s">
        <v>102</v>
      </c>
      <c r="G1203" s="1" t="s">
        <v>299</v>
      </c>
      <c r="H1203" s="32" t="str">
        <f>_xlfn.XLOOKUP(B1203,[2]CALCULATION!$B:$B,[2]CALCULATION!$H:$H,"")</f>
        <v>Huawei</v>
      </c>
      <c r="I1203" s="28">
        <v>0</v>
      </c>
      <c r="J1203" s="28">
        <v>0</v>
      </c>
      <c r="K1203" s="28">
        <v>0</v>
      </c>
      <c r="L1203" s="28">
        <v>0</v>
      </c>
      <c r="M1203" s="28">
        <v>0</v>
      </c>
      <c r="N1203" s="28">
        <v>0</v>
      </c>
      <c r="O1203" s="28">
        <v>0</v>
      </c>
      <c r="P1203" s="28">
        <v>0</v>
      </c>
      <c r="Q1203" s="28">
        <v>0</v>
      </c>
      <c r="R1203" s="28">
        <v>0</v>
      </c>
      <c r="S1203" s="93">
        <v>0</v>
      </c>
      <c r="T1203" s="93">
        <f>_xlfn.XLOOKUP(B1203,'[3]Nur des jours'!$B:$B,'[3]Nur des jours'!$U:$U,"")</f>
        <v>2.6342410674793756E-2</v>
      </c>
      <c r="U1203" s="93">
        <v>0</v>
      </c>
      <c r="V1203" s="93">
        <v>0</v>
      </c>
      <c r="W1203" s="93">
        <v>2.6342410674793756E-2</v>
      </c>
      <c r="X1203" s="93">
        <v>0</v>
      </c>
      <c r="Y1203" s="93">
        <v>0</v>
      </c>
      <c r="Z1203" s="93">
        <v>0</v>
      </c>
      <c r="AA1203" s="93">
        <v>0</v>
      </c>
      <c r="AB1203" s="93">
        <v>9.1315600985067039E-2</v>
      </c>
      <c r="AC1203" s="93">
        <f>_xlfn.XLOOKUP(B1203,'[3]Nur des jours'!$B:$B,'[3]Nur des jours'!$N:$N,"")</f>
        <v>0</v>
      </c>
      <c r="AD1203" s="93">
        <v>0</v>
      </c>
      <c r="AE1203" s="93">
        <v>0</v>
      </c>
      <c r="AF1203" s="93">
        <v>0</v>
      </c>
      <c r="AG1203" s="93"/>
      <c r="AH1203" s="93">
        <v>0</v>
      </c>
      <c r="AI1203" s="93">
        <v>0</v>
      </c>
      <c r="AJ1203" s="93">
        <v>0</v>
      </c>
      <c r="AK1203" s="93">
        <v>0</v>
      </c>
      <c r="AL1203" s="93">
        <v>0</v>
      </c>
      <c r="AM1203" s="49" t="s">
        <v>5559</v>
      </c>
      <c r="AN1203" s="49"/>
      <c r="AO1203" s="48" t="str" cm="1">
        <f t="array" ref="AO1203">IFERROR(_xlfn.IFS(
AQ1203="MPR ISSUE","PDH",
AQ1203="BSS Hardware Issue","BSS",
AQ1203="Sites strategiques, MLL, Pylone, etc.","ENVTECH",
AQ1203="AKTIVCO DEFAUT GE &amp; POWER Cabinet","AKTIVCO",
AQ1203="AKTIVCO Coupure ENEO &amp; Baisse de tension","AKTIVCO GRID ONLY",
AQ1203="Coupure ENEO &amp; Baisse de tension","IHS GRID ONLY",
AQ1203="Defaut GE &amp; POWER Cabinet","IHS",
AQ1203="Sharing","Partners",
AQ1203="Sites strategiques &amp; DataCenter","SST &amp; DC",
AQ1203="Exclu","Exclu",
AQ1203="SAT","SAT",
AQ1203="SPARE-ISSUE","SPARE-ISSUE",
AQ1203="Fiber CAmtel","TRANS_FO_CAMTEL",
AQ1203="Fiber AOF","Fiber AOF",
AQ1203="Projet OCM (HUAWEI)","TRAVAUX-HUAWEI",
AQ1203="Projet OCM (NOKIA)","TRAVAUX-NOKIA",
AQ1203="ACCESS-ISSUE","ACCESS-ISSUE",
AQ1203="Projet OCM (ZTE, NOKIA, autres projets)","TRAVAUX OCM",
AQ1203="No root CAuse","No root cause",
AQ1203="ODU HS","PDH",
AQ1203="IP &amp; VLAN","PDH",
AQ1203="Warehouse HUAWEI","SPARE-ISSUE",
AQ1203="SPARE-HS","SPARE-ISSUE",
AQ1203="Power Telco","BSS",AQ1203="no impacts","no impacts"
),"")</f>
        <v>No root cause</v>
      </c>
      <c r="AP1203" s="48" t="str" cm="1">
        <f t="array" ref="AP1203">IFERROR(_xlfn.IFS(
AQ1203="MPR ISSUE","TX ISSUE",
AQ1203="BSS Hardware Issue","RAN ISSUE",
AQ1203="Sites strategiques, MLL, Pylone, etc.","ENVTECH",
AQ1203="AKTIVCO DEFAUT GE &amp; POWER Cabinet","POWER ISSUE",
AQ1203="AKTIVCO Coupure ENEO &amp; Baisse de tension","POWER ISSUE",
AQ1203="Coupure ENEO &amp; Baisse de tension","POWER ISSUE",
AQ1203="Defaut GE &amp; POWER Cabinet","POWER ISSUE",
AQ1203="Sharing","POWER ISSUE",
AQ1203="Sites strategiques &amp; DataCenter","POWER ISSUE",
AQ1203="Exclu","Exclu",
AQ1203="SAT","TX ISSUE",
AQ1203="SPARE-ISSUE","SPARE-ISSUE",
AQ1203="Fiber CAmtel","TX ISSUE",
AQ1203="Fiber AOF","TX ISSUE",
AQ1203="Projet OCM (HUAWEI)","TRAVAUX-HUAWEI",
AQ1203="Projet OCM (NOKIA)","TRAVAUX -NOKIA",
AQ1203="ACCESS-ISSUE","ACCESS-ISSUE",
AQ1203="Projet OCM (ZTE, NOKIA, autres projets)","TRAVAUX OCM",
AQ1203="No root CAuse","No root cause",
AQ1203="ODU HS","TX ISSUE",
AQ1203="IP &amp; VLAN","TX ISSUE",
AQ1203="Warehouse HUAWEI","SPARE-ISSUE",
AQ1203="SPARE-HS","SPARE-ISSUE",
AQ1203="Power Telco","RAN ISSUE",AQ1203="no impacts","no impacts"
),"")</f>
        <v>No root cause</v>
      </c>
      <c r="AQ1203" s="67" t="s">
        <v>5344</v>
      </c>
      <c r="AR1203" s="48" t="str" cm="1">
        <f t="array" ref="AR1203">IFERROR(_xlfn.IFS(
AQ1203="MPR ISSUE","ACTIVE",
AQ1203="BSS Hardware Issue","ACTIVE",
AQ1203="Sites strategiques, MLL, Pylone, etc.","PASSIVE",
AQ1203="AKTIVCO DEFAUT GE &amp; POWER Cabinet","PASSIVE",
AQ1203="AKTIVCO Coupure ENEO &amp; Baisse de tension","PASSIVE",
AQ1203="Coupure ENEO &amp; Baisse de tension","PASSIVE",
AQ1203="Defaut GE &amp; POWER Cabinet","PASSIVE",
AQ1203="Sharing","PASSIVE",
AQ1203="Sites strategiques &amp; DataCenter","PASSIVE",
AQ1203="Exclu","Exclu",
AQ1203="SAT","ACTIVE",
AQ1203="SPARE-ISSUE","SPARE-ISSUE",
AQ1203="Fiber CAmtel","ACTIVE",
AQ1203="Fiber AOF","ACTIVE",
AQ1203="Projet OCM (HUAWEI)","PLANNED WORKS",
AQ1203="Projet OCM (NOKIA)","PLANNED WORKS",
AQ1203="ACCESS-ISSUE","ACCESS-ISSUE",
AQ1203="Projet OCM (ZTE, NOKIA, autres projets)","PLANNED WORKS",
AQ1203="No root CAuse","No root cause",
AQ1203="ODU HS","ACTIVE",
AQ1203="IP &amp; VLAN","ACTIVE",
AQ1203="Warehouse HUAWEI","SPARE-ISSUE",
AQ1203="SPARE-HS","SPARE-ISSUE",
AQ1203="Power Telco","ACTIVE", AQ1203="no impacts","no impacts"
),"")</f>
        <v>No root cause</v>
      </c>
      <c r="AS1203" s="92" t="s">
        <v>5537</v>
      </c>
      <c r="AT1203" s="98" t="s">
        <v>2653</v>
      </c>
      <c r="AV1203" s="17" t="s">
        <v>5537</v>
      </c>
      <c r="AW1203" s="7" t="s">
        <v>5537</v>
      </c>
      <c r="AX1203" s="6" t="s">
        <v>5537</v>
      </c>
      <c r="AY1203" s="7"/>
      <c r="AZ1203" s="3" t="s">
        <v>5537</v>
      </c>
      <c r="BA1203" s="18" t="s">
        <v>5537</v>
      </c>
      <c r="BB1203" s="18" t="s">
        <v>5537</v>
      </c>
      <c r="BC1203" s="18" t="s">
        <v>5537</v>
      </c>
      <c r="BD1203" s="18" t="s">
        <v>5537</v>
      </c>
      <c r="BE1203" s="18" t="s">
        <v>5537</v>
      </c>
      <c r="BF1203" s="18" t="s">
        <v>5537</v>
      </c>
      <c r="BG1203" s="18" t="s">
        <v>5537</v>
      </c>
      <c r="BH1203" s="18" t="s">
        <v>5537</v>
      </c>
      <c r="BI1203" s="18" t="s">
        <v>5537</v>
      </c>
      <c r="BJ1203" s="18" t="s">
        <v>5537</v>
      </c>
      <c r="BK1203" s="18" t="s">
        <v>5537</v>
      </c>
      <c r="BL1203" s="9" t="s">
        <v>5537</v>
      </c>
      <c r="BM1203" s="14" t="s">
        <v>5537</v>
      </c>
      <c r="BN1203" s="14" t="s">
        <v>5537</v>
      </c>
      <c r="BO1203" s="14" t="str">
        <f>_xlfn.XLOOKUP(B1203,'[4]cell downs 18042026 17h'!$B:$B,'[4]cell downs 18042026 17h'!$B:$B,"")</f>
        <v/>
      </c>
      <c r="BP1203" s="14" t="str">
        <f>_xlfn.XLOOKUP(B1203,'[5]Cells Huawei 19042026 15h'!$B:$B,'[5]Cells Huawei 19042026 15h'!$B:$B,"")</f>
        <v/>
      </c>
      <c r="BQ1203" s="9" t="str">
        <f>_xlfn.XLOOKUP(B1203,'[6]cells down 19042026 9H40'!$B:$B,'[6]cells down 19042026 9H40'!$B:$B,"")</f>
        <v/>
      </c>
      <c r="BR1203" s="9" t="s">
        <v>5537</v>
      </c>
      <c r="BS1203" s="9" t="s">
        <v>5537</v>
      </c>
      <c r="BT1203" s="108"/>
    </row>
    <row r="1204" spans="1:72" s="9" customFormat="1" x14ac:dyDescent="0.35">
      <c r="A1204" s="1" t="s">
        <v>1680</v>
      </c>
      <c r="B1204" s="8" t="s">
        <v>1681</v>
      </c>
      <c r="C1204" s="3" t="str">
        <f>_xlfn.XLOOKUP(B1204,'[1]daily break down'!$D:$D,'[1]daily break down'!$E:$E,"")</f>
        <v>Maroua</v>
      </c>
      <c r="D1204" s="1" t="s">
        <v>11</v>
      </c>
      <c r="E1204" s="1" t="s">
        <v>12</v>
      </c>
      <c r="F1204" s="3" t="s">
        <v>55</v>
      </c>
      <c r="G1204" s="1" t="s">
        <v>84</v>
      </c>
      <c r="H1204" s="32" t="str">
        <f>_xlfn.XLOOKUP(B1204,[2]CALCULATION!$B:$B,[2]CALCULATION!$H:$H,"")</f>
        <v>Huawei</v>
      </c>
      <c r="I1204" s="28">
        <v>0</v>
      </c>
      <c r="J1204" s="28">
        <v>0</v>
      </c>
      <c r="K1204" s="28">
        <v>0</v>
      </c>
      <c r="L1204" s="28">
        <v>0</v>
      </c>
      <c r="M1204" s="28">
        <v>0</v>
      </c>
      <c r="N1204" s="28">
        <v>0</v>
      </c>
      <c r="O1204" s="28">
        <v>3.2103140971312641E-3</v>
      </c>
      <c r="P1204" s="28">
        <v>0</v>
      </c>
      <c r="Q1204" s="28">
        <v>0</v>
      </c>
      <c r="R1204" s="28">
        <v>0</v>
      </c>
      <c r="S1204" s="93">
        <v>0</v>
      </c>
      <c r="T1204" s="93">
        <f>_xlfn.XLOOKUP(B1204,'[3]Nur des jours'!$B:$B,'[3]Nur des jours'!$U:$U,"")</f>
        <v>6.2422774110885678E-4</v>
      </c>
      <c r="U1204" s="93">
        <v>0</v>
      </c>
      <c r="V1204" s="93">
        <v>0</v>
      </c>
      <c r="W1204" s="93">
        <v>6.2422774110885678E-4</v>
      </c>
      <c r="X1204" s="93">
        <v>0</v>
      </c>
      <c r="Y1204" s="93">
        <v>0</v>
      </c>
      <c r="Z1204" s="93">
        <v>0</v>
      </c>
      <c r="AA1204" s="93">
        <v>0</v>
      </c>
      <c r="AB1204" s="93">
        <v>8.6357449212830978E-2</v>
      </c>
      <c r="AC1204" s="93">
        <f>_xlfn.XLOOKUP(B1204,'[3]Nur des jours'!$B:$B,'[3]Nur des jours'!$N:$N,"")</f>
        <v>0</v>
      </c>
      <c r="AD1204" s="93">
        <v>0</v>
      </c>
      <c r="AE1204" s="93">
        <v>0</v>
      </c>
      <c r="AF1204" s="93">
        <v>0</v>
      </c>
      <c r="AG1204" s="93"/>
      <c r="AH1204" s="93">
        <v>0</v>
      </c>
      <c r="AI1204" s="93">
        <v>0</v>
      </c>
      <c r="AJ1204" s="93">
        <v>0</v>
      </c>
      <c r="AK1204" s="93">
        <v>0</v>
      </c>
      <c r="AL1204" s="93">
        <v>0</v>
      </c>
      <c r="AM1204" s="49" t="s">
        <v>5559</v>
      </c>
      <c r="AN1204" s="49"/>
      <c r="AO1204" s="48" t="str" cm="1">
        <f t="array" ref="AO1204">IFERROR(_xlfn.IFS(
AQ1204="MPR ISSUE","PDH",
AQ1204="BSS Hardware Issue","BSS",
AQ1204="Sites strategiques, MLL, Pylone, etc.","ENVTECH",
AQ1204="AKTIVCO DEFAUT GE &amp; POWER Cabinet","AKTIVCO",
AQ1204="AKTIVCO Coupure ENEO &amp; Baisse de tension","AKTIVCO GRID ONLY",
AQ1204="Coupure ENEO &amp; Baisse de tension","IHS GRID ONLY",
AQ1204="Defaut GE &amp; POWER Cabinet","IHS",
AQ1204="Sharing","Partners",
AQ1204="Sites strategiques &amp; DataCenter","SST &amp; DC",
AQ1204="Exclu","Exclu",
AQ1204="SAT","SAT",
AQ1204="SPARE-ISSUE","SPARE-ISSUE",
AQ1204="Fiber CAmtel","TRANS_FO_CAMTEL",
AQ1204="Fiber AOF","Fiber AOF",
AQ1204="Projet OCM (HUAWEI)","TRAVAUX-HUAWEI",
AQ1204="Projet OCM (NOKIA)","TRAVAUX-NOKIA",
AQ1204="ACCESS-ISSUE","ACCESS-ISSUE",
AQ1204="Projet OCM (ZTE, NOKIA, autres projets)","TRAVAUX OCM",
AQ1204="No root CAuse","No root cause",
AQ1204="ODU HS","PDH",
AQ1204="IP &amp; VLAN","PDH",
AQ1204="Warehouse HUAWEI","SPARE-ISSUE",
AQ1204="SPARE-HS","SPARE-ISSUE",
AQ1204="Power Telco","BSS",AQ1204="no impacts","no impacts"
),"")</f>
        <v>No root cause</v>
      </c>
      <c r="AP1204" s="48" t="str" cm="1">
        <f t="array" ref="AP1204">IFERROR(_xlfn.IFS(
AQ1204="MPR ISSUE","TX ISSUE",
AQ1204="BSS Hardware Issue","RAN ISSUE",
AQ1204="Sites strategiques, MLL, Pylone, etc.","ENVTECH",
AQ1204="AKTIVCO DEFAUT GE &amp; POWER Cabinet","POWER ISSUE",
AQ1204="AKTIVCO Coupure ENEO &amp; Baisse de tension","POWER ISSUE",
AQ1204="Coupure ENEO &amp; Baisse de tension","POWER ISSUE",
AQ1204="Defaut GE &amp; POWER Cabinet","POWER ISSUE",
AQ1204="Sharing","POWER ISSUE",
AQ1204="Sites strategiques &amp; DataCenter","POWER ISSUE",
AQ1204="Exclu","Exclu",
AQ1204="SAT","TX ISSUE",
AQ1204="SPARE-ISSUE","SPARE-ISSUE",
AQ1204="Fiber CAmtel","TX ISSUE",
AQ1204="Fiber AOF","TX ISSUE",
AQ1204="Projet OCM (HUAWEI)","TRAVAUX-HUAWEI",
AQ1204="Projet OCM (NOKIA)","TRAVAUX -NOKIA",
AQ1204="ACCESS-ISSUE","ACCESS-ISSUE",
AQ1204="Projet OCM (ZTE, NOKIA, autres projets)","TRAVAUX OCM",
AQ1204="No root CAuse","No root cause",
AQ1204="ODU HS","TX ISSUE",
AQ1204="IP &amp; VLAN","TX ISSUE",
AQ1204="Warehouse HUAWEI","SPARE-ISSUE",
AQ1204="SPARE-HS","SPARE-ISSUE",
AQ1204="Power Telco","RAN ISSUE",AQ1204="no impacts","no impacts"
),"")</f>
        <v>No root cause</v>
      </c>
      <c r="AQ1204" s="67" t="s">
        <v>5344</v>
      </c>
      <c r="AR1204" s="48" t="str" cm="1">
        <f t="array" ref="AR1204">IFERROR(_xlfn.IFS(
AQ1204="MPR ISSUE","ACTIVE",
AQ1204="BSS Hardware Issue","ACTIVE",
AQ1204="Sites strategiques, MLL, Pylone, etc.","PASSIVE",
AQ1204="AKTIVCO DEFAUT GE &amp; POWER Cabinet","PASSIVE",
AQ1204="AKTIVCO Coupure ENEO &amp; Baisse de tension","PASSIVE",
AQ1204="Coupure ENEO &amp; Baisse de tension","PASSIVE",
AQ1204="Defaut GE &amp; POWER Cabinet","PASSIVE",
AQ1204="Sharing","PASSIVE",
AQ1204="Sites strategiques &amp; DataCenter","PASSIVE",
AQ1204="Exclu","Exclu",
AQ1204="SAT","ACTIVE",
AQ1204="SPARE-ISSUE","SPARE-ISSUE",
AQ1204="Fiber CAmtel","ACTIVE",
AQ1204="Fiber AOF","ACTIVE",
AQ1204="Projet OCM (HUAWEI)","PLANNED WORKS",
AQ1204="Projet OCM (NOKIA)","PLANNED WORKS",
AQ1204="ACCESS-ISSUE","ACCESS-ISSUE",
AQ1204="Projet OCM (ZTE, NOKIA, autres projets)","PLANNED WORKS",
AQ1204="No root CAuse","No root cause",
AQ1204="ODU HS","ACTIVE",
AQ1204="IP &amp; VLAN","ACTIVE",
AQ1204="Warehouse HUAWEI","SPARE-ISSUE",
AQ1204="SPARE-HS","SPARE-ISSUE",
AQ1204="Power Telco","ACTIVE", AQ1204="no impacts","no impacts"
),"")</f>
        <v>No root cause</v>
      </c>
      <c r="AS1204" s="92" t="s">
        <v>5888</v>
      </c>
      <c r="AT1204" s="98" t="s">
        <v>1681</v>
      </c>
      <c r="AV1204" s="17" t="s">
        <v>5537</v>
      </c>
      <c r="AW1204" s="7" t="s">
        <v>5537</v>
      </c>
      <c r="AX1204" s="6" t="s">
        <v>5537</v>
      </c>
      <c r="AY1204" s="7"/>
      <c r="AZ1204" s="3" t="s">
        <v>5537</v>
      </c>
      <c r="BA1204" s="18" t="s">
        <v>5537</v>
      </c>
      <c r="BB1204" s="18" t="s">
        <v>5537</v>
      </c>
      <c r="BC1204" s="18" t="s">
        <v>5537</v>
      </c>
      <c r="BD1204" s="18" t="s">
        <v>5537</v>
      </c>
      <c r="BE1204" s="18" t="s">
        <v>5537</v>
      </c>
      <c r="BF1204" s="18" t="s">
        <v>5537</v>
      </c>
      <c r="BG1204" s="18" t="s">
        <v>5537</v>
      </c>
      <c r="BH1204" s="18" t="s">
        <v>5537</v>
      </c>
      <c r="BI1204" s="18" t="s">
        <v>5537</v>
      </c>
      <c r="BJ1204" s="18" t="s">
        <v>5537</v>
      </c>
      <c r="BK1204" s="18" t="s">
        <v>5537</v>
      </c>
      <c r="BL1204" s="9" t="s">
        <v>5888</v>
      </c>
      <c r="BM1204" s="14" t="s">
        <v>5537</v>
      </c>
      <c r="BN1204" s="14" t="s">
        <v>5537</v>
      </c>
      <c r="BO1204" s="14" t="str">
        <f>_xlfn.XLOOKUP(B1204,'[4]cell downs 18042026 17h'!$B:$B,'[4]cell downs 18042026 17h'!$B:$B,"")</f>
        <v/>
      </c>
      <c r="BP1204" s="14" t="str">
        <f>_xlfn.XLOOKUP(B1204,'[5]Cells Huawei 19042026 15h'!$B:$B,'[5]Cells Huawei 19042026 15h'!$B:$B,"")</f>
        <v/>
      </c>
      <c r="BQ1204" s="9" t="str">
        <f>_xlfn.XLOOKUP(B1204,'[6]cells down 19042026 9H40'!$B:$B,'[6]cells down 19042026 9H40'!$B:$B,"")</f>
        <v/>
      </c>
      <c r="BR1204" s="9" t="s">
        <v>1681</v>
      </c>
      <c r="BS1204" s="9" t="s">
        <v>12</v>
      </c>
      <c r="BT1204" s="108"/>
    </row>
    <row r="1205" spans="1:72" s="9" customFormat="1" x14ac:dyDescent="0.35">
      <c r="A1205" s="1" t="s">
        <v>521</v>
      </c>
      <c r="B1205" s="8" t="s">
        <v>522</v>
      </c>
      <c r="C1205" s="3" t="str">
        <f>_xlfn.XLOOKUP(B1205,'[1]daily break down'!$D:$D,'[1]daily break down'!$E:$E,"")</f>
        <v>Bafoussam</v>
      </c>
      <c r="D1205" s="1" t="s">
        <v>11</v>
      </c>
      <c r="E1205" s="1" t="s">
        <v>12</v>
      </c>
      <c r="F1205" s="3" t="s">
        <v>102</v>
      </c>
      <c r="G1205" s="1" t="s">
        <v>299</v>
      </c>
      <c r="H1205" s="32" t="str">
        <f>_xlfn.XLOOKUP(B1205,[2]CALCULATION!$B:$B,[2]CALCULATION!$H:$H,"")</f>
        <v>Huawei</v>
      </c>
      <c r="I1205" s="28">
        <v>0</v>
      </c>
      <c r="J1205" s="28">
        <v>0</v>
      </c>
      <c r="K1205" s="28">
        <v>0</v>
      </c>
      <c r="L1205" s="28">
        <v>0</v>
      </c>
      <c r="M1205" s="28">
        <v>0</v>
      </c>
      <c r="N1205" s="28">
        <v>0</v>
      </c>
      <c r="O1205" s="28">
        <v>0</v>
      </c>
      <c r="P1205" s="28">
        <v>0</v>
      </c>
      <c r="Q1205" s="28">
        <v>0</v>
      </c>
      <c r="R1205" s="28">
        <v>0</v>
      </c>
      <c r="S1205" s="93">
        <v>0</v>
      </c>
      <c r="T1205" s="93">
        <f>_xlfn.XLOOKUP(B1205,'[3]Nur des jours'!$B:$B,'[3]Nur des jours'!$U:$U,"")</f>
        <v>2.6645607006189485E-2</v>
      </c>
      <c r="U1205" s="93">
        <v>0</v>
      </c>
      <c r="V1205" s="93">
        <v>0</v>
      </c>
      <c r="W1205" s="93">
        <v>2.6645607006189488E-2</v>
      </c>
      <c r="X1205" s="93">
        <v>0</v>
      </c>
      <c r="Y1205" s="93">
        <v>0</v>
      </c>
      <c r="Z1205" s="93">
        <v>0</v>
      </c>
      <c r="AA1205" s="93">
        <v>0</v>
      </c>
      <c r="AB1205" s="93">
        <v>8.5786726706674296E-2</v>
      </c>
      <c r="AC1205" s="93">
        <f>_xlfn.XLOOKUP(B1205,'[3]Nur des jours'!$B:$B,'[3]Nur des jours'!$N:$N,"")</f>
        <v>0</v>
      </c>
      <c r="AD1205" s="93">
        <v>0</v>
      </c>
      <c r="AE1205" s="93">
        <v>0</v>
      </c>
      <c r="AF1205" s="93">
        <v>0</v>
      </c>
      <c r="AG1205" s="93"/>
      <c r="AH1205" s="93">
        <v>0</v>
      </c>
      <c r="AI1205" s="93">
        <v>0</v>
      </c>
      <c r="AJ1205" s="93">
        <v>0</v>
      </c>
      <c r="AK1205" s="93">
        <v>0</v>
      </c>
      <c r="AL1205" s="93">
        <v>0</v>
      </c>
      <c r="AM1205" s="49" t="s">
        <v>5559</v>
      </c>
      <c r="AN1205" s="49"/>
      <c r="AO1205" s="48" t="str" cm="1">
        <f t="array" ref="AO1205">IFERROR(_xlfn.IFS(
AQ1205="MPR ISSUE","PDH",
AQ1205="BSS Hardware Issue","BSS",
AQ1205="Sites strategiques, MLL, Pylone, etc.","ENVTECH",
AQ1205="AKTIVCO DEFAUT GE &amp; POWER Cabinet","AKTIVCO",
AQ1205="AKTIVCO Coupure ENEO &amp; Baisse de tension","AKTIVCO GRID ONLY",
AQ1205="Coupure ENEO &amp; Baisse de tension","IHS GRID ONLY",
AQ1205="Defaut GE &amp; POWER Cabinet","IHS",
AQ1205="Sharing","Partners",
AQ1205="Sites strategiques &amp; DataCenter","SST &amp; DC",
AQ1205="Exclu","Exclu",
AQ1205="SAT","SAT",
AQ1205="SPARE-ISSUE","SPARE-ISSUE",
AQ1205="Fiber CAmtel","TRANS_FO_CAMTEL",
AQ1205="Fiber AOF","Fiber AOF",
AQ1205="Projet OCM (HUAWEI)","TRAVAUX-HUAWEI",
AQ1205="Projet OCM (NOKIA)","TRAVAUX-NOKIA",
AQ1205="ACCESS-ISSUE","ACCESS-ISSUE",
AQ1205="Projet OCM (ZTE, NOKIA, autres projets)","TRAVAUX OCM",
AQ1205="No root CAuse","No root cause",
AQ1205="ODU HS","PDH",
AQ1205="IP &amp; VLAN","PDH",
AQ1205="Warehouse HUAWEI","SPARE-ISSUE",
AQ1205="SPARE-HS","SPARE-ISSUE",
AQ1205="Power Telco","BSS",AQ1205="no impacts","no impacts"
),"")</f>
        <v>No root cause</v>
      </c>
      <c r="AP1205" s="48" t="str" cm="1">
        <f t="array" ref="AP1205">IFERROR(_xlfn.IFS(
AQ1205="MPR ISSUE","TX ISSUE",
AQ1205="BSS Hardware Issue","RAN ISSUE",
AQ1205="Sites strategiques, MLL, Pylone, etc.","ENVTECH",
AQ1205="AKTIVCO DEFAUT GE &amp; POWER Cabinet","POWER ISSUE",
AQ1205="AKTIVCO Coupure ENEO &amp; Baisse de tension","POWER ISSUE",
AQ1205="Coupure ENEO &amp; Baisse de tension","POWER ISSUE",
AQ1205="Defaut GE &amp; POWER Cabinet","POWER ISSUE",
AQ1205="Sharing","POWER ISSUE",
AQ1205="Sites strategiques &amp; DataCenter","POWER ISSUE",
AQ1205="Exclu","Exclu",
AQ1205="SAT","TX ISSUE",
AQ1205="SPARE-ISSUE","SPARE-ISSUE",
AQ1205="Fiber CAmtel","TX ISSUE",
AQ1205="Fiber AOF","TX ISSUE",
AQ1205="Projet OCM (HUAWEI)","TRAVAUX-HUAWEI",
AQ1205="Projet OCM (NOKIA)","TRAVAUX -NOKIA",
AQ1205="ACCESS-ISSUE","ACCESS-ISSUE",
AQ1205="Projet OCM (ZTE, NOKIA, autres projets)","TRAVAUX OCM",
AQ1205="No root CAuse","No root cause",
AQ1205="ODU HS","TX ISSUE",
AQ1205="IP &amp; VLAN","TX ISSUE",
AQ1205="Warehouse HUAWEI","SPARE-ISSUE",
AQ1205="SPARE-HS","SPARE-ISSUE",
AQ1205="Power Telco","RAN ISSUE",AQ1205="no impacts","no impacts"
),"")</f>
        <v>No root cause</v>
      </c>
      <c r="AQ1205" s="127" t="s">
        <v>5344</v>
      </c>
      <c r="AR1205" s="48" t="str" cm="1">
        <f t="array" ref="AR1205">IFERROR(_xlfn.IFS(
AQ1205="MPR ISSUE","ACTIVE",
AQ1205="BSS Hardware Issue","ACTIVE",
AQ1205="Sites strategiques, MLL, Pylone, etc.","PASSIVE",
AQ1205="AKTIVCO DEFAUT GE &amp; POWER Cabinet","PASSIVE",
AQ1205="AKTIVCO Coupure ENEO &amp; Baisse de tension","PASSIVE",
AQ1205="Coupure ENEO &amp; Baisse de tension","PASSIVE",
AQ1205="Defaut GE &amp; POWER Cabinet","PASSIVE",
AQ1205="Sharing","PASSIVE",
AQ1205="Sites strategiques &amp; DataCenter","PASSIVE",
AQ1205="Exclu","Exclu",
AQ1205="SAT","ACTIVE",
AQ1205="SPARE-ISSUE","SPARE-ISSUE",
AQ1205="Fiber CAmtel","ACTIVE",
AQ1205="Fiber AOF","ACTIVE",
AQ1205="Projet OCM (HUAWEI)","PLANNED WORKS",
AQ1205="Projet OCM (NOKIA)","PLANNED WORKS",
AQ1205="ACCESS-ISSUE","ACCESS-ISSUE",
AQ1205="Projet OCM (ZTE, NOKIA, autres projets)","PLANNED WORKS",
AQ1205="No root CAuse","No root cause",
AQ1205="ODU HS","ACTIVE",
AQ1205="IP &amp; VLAN","ACTIVE",
AQ1205="Warehouse HUAWEI","SPARE-ISSUE",
AQ1205="SPARE-HS","SPARE-ISSUE",
AQ1205="Power Telco","ACTIVE", AQ1205="no impacts","no impacts"
),"")</f>
        <v>No root cause</v>
      </c>
      <c r="AS1205" s="92" t="s">
        <v>5537</v>
      </c>
      <c r="AT1205" s="98" t="s">
        <v>522</v>
      </c>
      <c r="AV1205" s="17" t="s">
        <v>5537</v>
      </c>
      <c r="AW1205" s="7" t="s">
        <v>5537</v>
      </c>
      <c r="AX1205" s="6" t="s">
        <v>5537</v>
      </c>
      <c r="AY1205" s="7"/>
      <c r="AZ1205" s="3" t="s">
        <v>5537</v>
      </c>
      <c r="BA1205" s="18" t="s">
        <v>5537</v>
      </c>
      <c r="BB1205" s="18" t="s">
        <v>5537</v>
      </c>
      <c r="BC1205" s="18" t="s">
        <v>5537</v>
      </c>
      <c r="BD1205" s="18" t="s">
        <v>5537</v>
      </c>
      <c r="BE1205" s="18" t="s">
        <v>5537</v>
      </c>
      <c r="BF1205" s="18" t="s">
        <v>5537</v>
      </c>
      <c r="BG1205" s="18" t="s">
        <v>5537</v>
      </c>
      <c r="BH1205" s="18" t="s">
        <v>5537</v>
      </c>
      <c r="BI1205" s="18" t="s">
        <v>5537</v>
      </c>
      <c r="BJ1205" s="18" t="s">
        <v>5537</v>
      </c>
      <c r="BK1205" s="18" t="s">
        <v>5537</v>
      </c>
      <c r="BL1205" s="9" t="s">
        <v>5537</v>
      </c>
      <c r="BM1205" s="14" t="s">
        <v>5537</v>
      </c>
      <c r="BN1205" s="14" t="s">
        <v>5537</v>
      </c>
      <c r="BO1205" s="14" t="str">
        <f>_xlfn.XLOOKUP(B1205,'[4]cell downs 18042026 17h'!$B:$B,'[4]cell downs 18042026 17h'!$B:$B,"")</f>
        <v/>
      </c>
      <c r="BP1205" s="14" t="str">
        <f>_xlfn.XLOOKUP(B1205,'[5]Cells Huawei 19042026 15h'!$B:$B,'[5]Cells Huawei 19042026 15h'!$B:$B,"")</f>
        <v/>
      </c>
      <c r="BQ1205" s="9" t="str">
        <f>_xlfn.XLOOKUP(B1205,'[6]cells down 19042026 9H40'!$B:$B,'[6]cells down 19042026 9H40'!$B:$B,"")</f>
        <v/>
      </c>
      <c r="BR1205" s="9" t="s">
        <v>522</v>
      </c>
      <c r="BS1205" s="9" t="s">
        <v>594</v>
      </c>
      <c r="BT1205" s="108"/>
    </row>
    <row r="1206" spans="1:72" s="9" customFormat="1" x14ac:dyDescent="0.35">
      <c r="A1206" s="1" t="s">
        <v>1694</v>
      </c>
      <c r="B1206" s="8" t="s">
        <v>1695</v>
      </c>
      <c r="C1206" s="3" t="str">
        <f>_xlfn.XLOOKUP(B1206,'[1]daily break down'!$D:$D,'[1]daily break down'!$E:$E,"")</f>
        <v>Bafoussam</v>
      </c>
      <c r="D1206" s="1" t="s">
        <v>11</v>
      </c>
      <c r="E1206" s="1" t="s">
        <v>12</v>
      </c>
      <c r="F1206" s="3" t="s">
        <v>102</v>
      </c>
      <c r="G1206" s="1" t="s">
        <v>299</v>
      </c>
      <c r="H1206" s="32" t="str">
        <f>_xlfn.XLOOKUP(B1206,[2]CALCULATION!$B:$B,[2]CALCULATION!$H:$H,"")</f>
        <v>Huawei</v>
      </c>
      <c r="I1206" s="28">
        <v>0</v>
      </c>
      <c r="J1206" s="28">
        <v>0</v>
      </c>
      <c r="K1206" s="28">
        <v>0</v>
      </c>
      <c r="L1206" s="28">
        <v>0</v>
      </c>
      <c r="M1206" s="28">
        <v>0</v>
      </c>
      <c r="N1206" s="28">
        <v>0</v>
      </c>
      <c r="O1206" s="28">
        <v>0</v>
      </c>
      <c r="P1206" s="28">
        <v>0</v>
      </c>
      <c r="Q1206" s="28">
        <v>0</v>
      </c>
      <c r="R1206" s="28">
        <v>0</v>
      </c>
      <c r="S1206" s="93">
        <v>1.537562101742701</v>
      </c>
      <c r="T1206" s="93">
        <f>_xlfn.XLOOKUP(B1206,'[3]Nur des jours'!$B:$B,'[3]Nur des jours'!$U:$U,"")</f>
        <v>2.6146224813302397E-2</v>
      </c>
      <c r="U1206" s="93">
        <v>0</v>
      </c>
      <c r="V1206" s="93">
        <v>0</v>
      </c>
      <c r="W1206" s="93">
        <v>2.6146224813302397E-2</v>
      </c>
      <c r="X1206" s="93">
        <v>0</v>
      </c>
      <c r="Y1206" s="93">
        <v>0</v>
      </c>
      <c r="Z1206" s="93">
        <v>0</v>
      </c>
      <c r="AA1206" s="93">
        <v>0</v>
      </c>
      <c r="AB1206" s="93">
        <v>8.5697551315087328E-2</v>
      </c>
      <c r="AC1206" s="93">
        <f>_xlfn.XLOOKUP(B1206,'[3]Nur des jours'!$B:$B,'[3]Nur des jours'!$N:$N,"")</f>
        <v>0</v>
      </c>
      <c r="AD1206" s="93">
        <v>0</v>
      </c>
      <c r="AE1206" s="93">
        <v>0</v>
      </c>
      <c r="AF1206" s="93">
        <v>0</v>
      </c>
      <c r="AG1206" s="93"/>
      <c r="AH1206" s="93">
        <v>0</v>
      </c>
      <c r="AI1206" s="93">
        <v>0</v>
      </c>
      <c r="AJ1206" s="93">
        <v>0</v>
      </c>
      <c r="AK1206" s="93">
        <v>0</v>
      </c>
      <c r="AL1206" s="93">
        <v>0</v>
      </c>
      <c r="AM1206" s="49" t="s">
        <v>5559</v>
      </c>
      <c r="AN1206" s="49"/>
      <c r="AO1206" s="48" t="str" cm="1">
        <f t="array" ref="AO1206">IFERROR(_xlfn.IFS(
AQ1206="MPR ISSUE","PDH",
AQ1206="BSS Hardware Issue","BSS",
AQ1206="Sites strategiques, MLL, Pylone, etc.","ENVTECH",
AQ1206="AKTIVCO DEFAUT GE &amp; POWER Cabinet","AKTIVCO",
AQ1206="AKTIVCO Coupure ENEO &amp; Baisse de tension","AKTIVCO GRID ONLY",
AQ1206="Coupure ENEO &amp; Baisse de tension","IHS GRID ONLY",
AQ1206="Defaut GE &amp; POWER Cabinet","IHS",
AQ1206="Sharing","Partners",
AQ1206="Sites strategiques &amp; DataCenter","SST &amp; DC",
AQ1206="Exclu","Exclu",
AQ1206="SAT","SAT",
AQ1206="SPARE-ISSUE","SPARE-ISSUE",
AQ1206="Fiber CAmtel","TRANS_FO_CAMTEL",
AQ1206="Fiber AOF","Fiber AOF",
AQ1206="Projet OCM (HUAWEI)","TRAVAUX-HUAWEI",
AQ1206="Projet OCM (NOKIA)","TRAVAUX-NOKIA",
AQ1206="ACCESS-ISSUE","ACCESS-ISSUE",
AQ1206="Projet OCM (ZTE, NOKIA, autres projets)","TRAVAUX OCM",
AQ1206="No root CAuse","No root cause",
AQ1206="ODU HS","PDH",
AQ1206="IP &amp; VLAN","PDH",
AQ1206="Warehouse HUAWEI","SPARE-ISSUE",
AQ1206="SPARE-HS","SPARE-ISSUE",
AQ1206="Power Telco","BSS",AQ1206="no impacts","no impacts"
),"")</f>
        <v>No root cause</v>
      </c>
      <c r="AP1206" s="48" t="str" cm="1">
        <f t="array" ref="AP1206">IFERROR(_xlfn.IFS(
AQ1206="MPR ISSUE","TX ISSUE",
AQ1206="BSS Hardware Issue","RAN ISSUE",
AQ1206="Sites strategiques, MLL, Pylone, etc.","ENVTECH",
AQ1206="AKTIVCO DEFAUT GE &amp; POWER Cabinet","POWER ISSUE",
AQ1206="AKTIVCO Coupure ENEO &amp; Baisse de tension","POWER ISSUE",
AQ1206="Coupure ENEO &amp; Baisse de tension","POWER ISSUE",
AQ1206="Defaut GE &amp; POWER Cabinet","POWER ISSUE",
AQ1206="Sharing","POWER ISSUE",
AQ1206="Sites strategiques &amp; DataCenter","POWER ISSUE",
AQ1206="Exclu","Exclu",
AQ1206="SAT","TX ISSUE",
AQ1206="SPARE-ISSUE","SPARE-ISSUE",
AQ1206="Fiber CAmtel","TX ISSUE",
AQ1206="Fiber AOF","TX ISSUE",
AQ1206="Projet OCM (HUAWEI)","TRAVAUX-HUAWEI",
AQ1206="Projet OCM (NOKIA)","TRAVAUX -NOKIA",
AQ1206="ACCESS-ISSUE","ACCESS-ISSUE",
AQ1206="Projet OCM (ZTE, NOKIA, autres projets)","TRAVAUX OCM",
AQ1206="No root CAuse","No root cause",
AQ1206="ODU HS","TX ISSUE",
AQ1206="IP &amp; VLAN","TX ISSUE",
AQ1206="Warehouse HUAWEI","SPARE-ISSUE",
AQ1206="SPARE-HS","SPARE-ISSUE",
AQ1206="Power Telco","RAN ISSUE",AQ1206="no impacts","no impacts"
),"")</f>
        <v>No root cause</v>
      </c>
      <c r="AQ1206" s="127" t="s">
        <v>5344</v>
      </c>
      <c r="AR1206" s="48" t="str" cm="1">
        <f t="array" ref="AR1206">IFERROR(_xlfn.IFS(
AQ1206="MPR ISSUE","ACTIVE",
AQ1206="BSS Hardware Issue","ACTIVE",
AQ1206="Sites strategiques, MLL, Pylone, etc.","PASSIVE",
AQ1206="AKTIVCO DEFAUT GE &amp; POWER Cabinet","PASSIVE",
AQ1206="AKTIVCO Coupure ENEO &amp; Baisse de tension","PASSIVE",
AQ1206="Coupure ENEO &amp; Baisse de tension","PASSIVE",
AQ1206="Defaut GE &amp; POWER Cabinet","PASSIVE",
AQ1206="Sharing","PASSIVE",
AQ1206="Sites strategiques &amp; DataCenter","PASSIVE",
AQ1206="Exclu","Exclu",
AQ1206="SAT","ACTIVE",
AQ1206="SPARE-ISSUE","SPARE-ISSUE",
AQ1206="Fiber CAmtel","ACTIVE",
AQ1206="Fiber AOF","ACTIVE",
AQ1206="Projet OCM (HUAWEI)","PLANNED WORKS",
AQ1206="Projet OCM (NOKIA)","PLANNED WORKS",
AQ1206="ACCESS-ISSUE","ACCESS-ISSUE",
AQ1206="Projet OCM (ZTE, NOKIA, autres projets)","PLANNED WORKS",
AQ1206="No root CAuse","No root cause",
AQ1206="ODU HS","ACTIVE",
AQ1206="IP &amp; VLAN","ACTIVE",
AQ1206="Warehouse HUAWEI","SPARE-ISSUE",
AQ1206="SPARE-HS","SPARE-ISSUE",
AQ1206="Power Telco","ACTIVE", AQ1206="no impacts","no impacts"
),"")</f>
        <v>No root cause</v>
      </c>
      <c r="AS1206" s="92" t="s">
        <v>5537</v>
      </c>
      <c r="AT1206" s="98" t="s">
        <v>1695</v>
      </c>
      <c r="AV1206" s="17" t="s">
        <v>5537</v>
      </c>
      <c r="AW1206" s="7" t="s">
        <v>5537</v>
      </c>
      <c r="AX1206" s="6" t="s">
        <v>5537</v>
      </c>
      <c r="AY1206" s="7"/>
      <c r="AZ1206" s="3" t="s">
        <v>5537</v>
      </c>
      <c r="BA1206" s="18" t="s">
        <v>5537</v>
      </c>
      <c r="BB1206" s="18" t="s">
        <v>5537</v>
      </c>
      <c r="BC1206" s="18" t="s">
        <v>5537</v>
      </c>
      <c r="BD1206" s="18" t="s">
        <v>5537</v>
      </c>
      <c r="BE1206" s="18" t="s">
        <v>5537</v>
      </c>
      <c r="BF1206" s="18" t="s">
        <v>5537</v>
      </c>
      <c r="BG1206" s="18" t="s">
        <v>5537</v>
      </c>
      <c r="BH1206" s="18" t="s">
        <v>5537</v>
      </c>
      <c r="BI1206" s="18" t="s">
        <v>5537</v>
      </c>
      <c r="BJ1206" s="18" t="s">
        <v>5537</v>
      </c>
      <c r="BK1206" s="18" t="s">
        <v>5537</v>
      </c>
      <c r="BL1206" s="9" t="s">
        <v>5537</v>
      </c>
      <c r="BM1206" s="14" t="s">
        <v>5537</v>
      </c>
      <c r="BN1206" s="14" t="s">
        <v>5537</v>
      </c>
      <c r="BO1206" s="14" t="str">
        <f>_xlfn.XLOOKUP(B1206,'[4]cell downs 18042026 17h'!$B:$B,'[4]cell downs 18042026 17h'!$B:$B,"")</f>
        <v/>
      </c>
      <c r="BP1206" s="14" t="str">
        <f>_xlfn.XLOOKUP(B1206,'[5]Cells Huawei 19042026 15h'!$B:$B,'[5]Cells Huawei 19042026 15h'!$B:$B,"")</f>
        <v/>
      </c>
      <c r="BQ1206" s="9" t="str">
        <f>_xlfn.XLOOKUP(B1206,'[6]cells down 19042026 9H40'!$B:$B,'[6]cells down 19042026 9H40'!$B:$B,"")</f>
        <v/>
      </c>
      <c r="BR1206" s="9" t="s">
        <v>1695</v>
      </c>
      <c r="BS1206" s="9" t="s">
        <v>12</v>
      </c>
      <c r="BT1206" s="108"/>
    </row>
    <row r="1207" spans="1:72" s="9" customFormat="1" x14ac:dyDescent="0.35">
      <c r="A1207" s="1" t="s">
        <v>1851</v>
      </c>
      <c r="B1207" s="8" t="s">
        <v>1852</v>
      </c>
      <c r="C1207" s="3" t="str">
        <f>_xlfn.XLOOKUP(B1207,'[1]daily break down'!$D:$D,'[1]daily break down'!$E:$E,"")</f>
        <v>Douala</v>
      </c>
      <c r="D1207" s="1" t="s">
        <v>11</v>
      </c>
      <c r="E1207" s="1" t="s">
        <v>12</v>
      </c>
      <c r="F1207" s="3" t="s">
        <v>31</v>
      </c>
      <c r="G1207" s="1" t="s">
        <v>32</v>
      </c>
      <c r="H1207" s="34" t="str">
        <f>_xlfn.XLOOKUP(B1207,[2]CALCULATION!$B:$B,[2]CALCULATION!$H:$H,"")</f>
        <v>ZTE</v>
      </c>
      <c r="I1207" s="28">
        <v>0</v>
      </c>
      <c r="J1207" s="28">
        <v>0</v>
      </c>
      <c r="K1207" s="28">
        <v>0</v>
      </c>
      <c r="L1207" s="28">
        <v>0</v>
      </c>
      <c r="M1207" s="28">
        <v>0</v>
      </c>
      <c r="N1207" s="28">
        <v>0</v>
      </c>
      <c r="O1207" s="28">
        <v>0</v>
      </c>
      <c r="P1207" s="28">
        <v>0</v>
      </c>
      <c r="Q1207" s="28">
        <v>0</v>
      </c>
      <c r="R1207" s="28">
        <v>0</v>
      </c>
      <c r="S1207" s="93">
        <v>0</v>
      </c>
      <c r="T1207" s="93">
        <f>_xlfn.XLOOKUP(B1207,'[3]Nur des jours'!$B:$B,'[3]Nur des jours'!$U:$U,"")</f>
        <v>0</v>
      </c>
      <c r="U1207" s="93">
        <v>0</v>
      </c>
      <c r="V1207" s="93">
        <v>0</v>
      </c>
      <c r="W1207" s="93">
        <v>0</v>
      </c>
      <c r="X1207" s="93">
        <v>0</v>
      </c>
      <c r="Y1207" s="93">
        <v>0</v>
      </c>
      <c r="Z1207" s="93">
        <v>0</v>
      </c>
      <c r="AA1207" s="93">
        <v>0</v>
      </c>
      <c r="AB1207" s="93">
        <v>7.7671766072259119E-2</v>
      </c>
      <c r="AC1207" s="93">
        <f>_xlfn.XLOOKUP(B1207,'[3]Nur des jours'!$B:$B,'[3]Nur des jours'!$N:$N,"")</f>
        <v>0</v>
      </c>
      <c r="AD1207" s="93">
        <v>0</v>
      </c>
      <c r="AE1207" s="93">
        <v>0</v>
      </c>
      <c r="AF1207" s="93">
        <v>0</v>
      </c>
      <c r="AG1207" s="93"/>
      <c r="AH1207" s="93">
        <v>0</v>
      </c>
      <c r="AI1207" s="93">
        <v>0</v>
      </c>
      <c r="AJ1207" s="93">
        <v>0</v>
      </c>
      <c r="AK1207" s="93">
        <v>0</v>
      </c>
      <c r="AL1207" s="93">
        <v>0</v>
      </c>
      <c r="AM1207" s="49" t="s">
        <v>5559</v>
      </c>
      <c r="AN1207" s="49"/>
      <c r="AO1207" s="48" t="str" cm="1">
        <f t="array" ref="AO1207">IFERROR(_xlfn.IFS(
AQ1207="MPR ISSUE","PDH",
AQ1207="BSS Hardware Issue","BSS",
AQ1207="Sites strategiques, MLL, Pylone, etc.","ENVTECH",
AQ1207="AKTIVCO DEFAUT GE &amp; POWER Cabinet","AKTIVCO",
AQ1207="AKTIVCO Coupure ENEO &amp; Baisse de tension","AKTIVCO GRID ONLY",
AQ1207="Coupure ENEO &amp; Baisse de tension","IHS GRID ONLY",
AQ1207="Defaut GE &amp; POWER Cabinet","IHS",
AQ1207="Sharing","Partners",
AQ1207="Sites strategiques &amp; DataCenter","SST &amp; DC",
AQ1207="Exclu","Exclu",
AQ1207="SAT","SAT",
AQ1207="SPARE-ISSUE","SPARE-ISSUE",
AQ1207="Fiber CAmtel","TRANS_FO_CAMTEL",
AQ1207="Fiber AOF","Fiber AOF",
AQ1207="Projet OCM (HUAWEI)","TRAVAUX-HUAWEI",
AQ1207="Projet OCM (NOKIA)","TRAVAUX-NOKIA",
AQ1207="ACCESS-ISSUE","ACCESS-ISSUE",
AQ1207="Projet OCM (ZTE, NOKIA, autres projets)","TRAVAUX OCM",
AQ1207="No root CAuse","No root cause",
AQ1207="ODU HS","PDH",
AQ1207="IP &amp; VLAN","PDH",
AQ1207="Warehouse HUAWEI","SPARE-ISSUE",
AQ1207="SPARE-HS","SPARE-ISSUE",
AQ1207="Power Telco","BSS",AQ1207="no impacts","no impacts"
),"")</f>
        <v>No root cause</v>
      </c>
      <c r="AP1207" s="48" t="str" cm="1">
        <f t="array" ref="AP1207">IFERROR(_xlfn.IFS(
AQ1207="MPR ISSUE","TX ISSUE",
AQ1207="BSS Hardware Issue","RAN ISSUE",
AQ1207="Sites strategiques, MLL, Pylone, etc.","ENVTECH",
AQ1207="AKTIVCO DEFAUT GE &amp; POWER Cabinet","POWER ISSUE",
AQ1207="AKTIVCO Coupure ENEO &amp; Baisse de tension","POWER ISSUE",
AQ1207="Coupure ENEO &amp; Baisse de tension","POWER ISSUE",
AQ1207="Defaut GE &amp; POWER Cabinet","POWER ISSUE",
AQ1207="Sharing","POWER ISSUE",
AQ1207="Sites strategiques &amp; DataCenter","POWER ISSUE",
AQ1207="Exclu","Exclu",
AQ1207="SAT","TX ISSUE",
AQ1207="SPARE-ISSUE","SPARE-ISSUE",
AQ1207="Fiber CAmtel","TX ISSUE",
AQ1207="Fiber AOF","TX ISSUE",
AQ1207="Projet OCM (HUAWEI)","TRAVAUX-HUAWEI",
AQ1207="Projet OCM (NOKIA)","TRAVAUX -NOKIA",
AQ1207="ACCESS-ISSUE","ACCESS-ISSUE",
AQ1207="Projet OCM (ZTE, NOKIA, autres projets)","TRAVAUX OCM",
AQ1207="No root CAuse","No root cause",
AQ1207="ODU HS","TX ISSUE",
AQ1207="IP &amp; VLAN","TX ISSUE",
AQ1207="Warehouse HUAWEI","SPARE-ISSUE",
AQ1207="SPARE-HS","SPARE-ISSUE",
AQ1207="Power Telco","RAN ISSUE",AQ1207="no impacts","no impacts"
),"")</f>
        <v>No root cause</v>
      </c>
      <c r="AQ1207" s="127" t="s">
        <v>5344</v>
      </c>
      <c r="AR1207" s="48" t="str" cm="1">
        <f t="array" ref="AR1207">IFERROR(_xlfn.IFS(
AQ1207="MPR ISSUE","ACTIVE",
AQ1207="BSS Hardware Issue","ACTIVE",
AQ1207="Sites strategiques, MLL, Pylone, etc.","PASSIVE",
AQ1207="AKTIVCO DEFAUT GE &amp; POWER Cabinet","PASSIVE",
AQ1207="AKTIVCO Coupure ENEO &amp; Baisse de tension","PASSIVE",
AQ1207="Coupure ENEO &amp; Baisse de tension","PASSIVE",
AQ1207="Defaut GE &amp; POWER Cabinet","PASSIVE",
AQ1207="Sharing","PASSIVE",
AQ1207="Sites strategiques &amp; DataCenter","PASSIVE",
AQ1207="Exclu","Exclu",
AQ1207="SAT","ACTIVE",
AQ1207="SPARE-ISSUE","SPARE-ISSUE",
AQ1207="Fiber CAmtel","ACTIVE",
AQ1207="Fiber AOF","ACTIVE",
AQ1207="Projet OCM (HUAWEI)","PLANNED WORKS",
AQ1207="Projet OCM (NOKIA)","PLANNED WORKS",
AQ1207="ACCESS-ISSUE","ACCESS-ISSUE",
AQ1207="Projet OCM (ZTE, NOKIA, autres projets)","PLANNED WORKS",
AQ1207="No root CAuse","No root cause",
AQ1207="ODU HS","ACTIVE",
AQ1207="IP &amp; VLAN","ACTIVE",
AQ1207="Warehouse HUAWEI","SPARE-ISSUE",
AQ1207="SPARE-HS","SPARE-ISSUE",
AQ1207="Power Telco","ACTIVE", AQ1207="no impacts","no impacts"
),"")</f>
        <v>No root cause</v>
      </c>
      <c r="AS1207" s="92" t="s">
        <v>5537</v>
      </c>
      <c r="AT1207" s="98" t="s">
        <v>1852</v>
      </c>
      <c r="AV1207" s="17" t="s">
        <v>5537</v>
      </c>
      <c r="AW1207" s="7" t="s">
        <v>5537</v>
      </c>
      <c r="AX1207" s="6" t="s">
        <v>5537</v>
      </c>
      <c r="AY1207" s="7"/>
      <c r="AZ1207" s="3" t="s">
        <v>5537</v>
      </c>
      <c r="BA1207" s="18" t="s">
        <v>5537</v>
      </c>
      <c r="BB1207" s="18" t="s">
        <v>5537</v>
      </c>
      <c r="BC1207" s="18" t="s">
        <v>5537</v>
      </c>
      <c r="BD1207" s="18" t="s">
        <v>5537</v>
      </c>
      <c r="BE1207" s="18" t="s">
        <v>5537</v>
      </c>
      <c r="BF1207" s="18" t="s">
        <v>5537</v>
      </c>
      <c r="BG1207" s="18" t="s">
        <v>5537</v>
      </c>
      <c r="BH1207" s="18" t="s">
        <v>5537</v>
      </c>
      <c r="BI1207" s="18" t="s">
        <v>5537</v>
      </c>
      <c r="BJ1207" s="18" t="s">
        <v>5537</v>
      </c>
      <c r="BK1207" s="18" t="s">
        <v>5537</v>
      </c>
      <c r="BL1207" s="9" t="s">
        <v>5537</v>
      </c>
      <c r="BM1207" s="14" t="s">
        <v>5537</v>
      </c>
      <c r="BN1207" s="14" t="s">
        <v>5537</v>
      </c>
      <c r="BO1207" s="14" t="str">
        <f>_xlfn.XLOOKUP(B1207,'[4]cell downs 18042026 17h'!$B:$B,'[4]cell downs 18042026 17h'!$B:$B,"")</f>
        <v/>
      </c>
      <c r="BP1207" s="14" t="str">
        <f>_xlfn.XLOOKUP(B1207,'[5]Cells Huawei 19042026 15h'!$B:$B,'[5]Cells Huawei 19042026 15h'!$B:$B,"")</f>
        <v/>
      </c>
      <c r="BQ1207" s="9" t="str">
        <f>_xlfn.XLOOKUP(B1207,'[6]cells down 19042026 9H40'!$B:$B,'[6]cells down 19042026 9H40'!$B:$B,"")</f>
        <v/>
      </c>
      <c r="BR1207" s="9" t="s">
        <v>1852</v>
      </c>
      <c r="BS1207" s="9" t="s">
        <v>12</v>
      </c>
      <c r="BT1207" s="108"/>
    </row>
    <row r="1208" spans="1:72" s="9" customFormat="1" x14ac:dyDescent="0.35">
      <c r="A1208" s="3" t="s">
        <v>831</v>
      </c>
      <c r="B1208" s="25" t="s">
        <v>832</v>
      </c>
      <c r="C1208" s="3" t="str">
        <f>_xlfn.XLOOKUP(B1208,'[1]daily break down'!$D:$D,'[1]daily break down'!$E:$E,"")</f>
        <v>Yaounde</v>
      </c>
      <c r="D1208" s="3" t="s">
        <v>357</v>
      </c>
      <c r="E1208" s="3" t="e">
        <v>#N/A</v>
      </c>
      <c r="F1208" s="3" t="s">
        <v>37</v>
      </c>
      <c r="G1208" s="3" t="s">
        <v>38</v>
      </c>
      <c r="H1208" s="34" t="str">
        <f>_xlfn.XLOOKUP(B1208,[2]CALCULATION!$B:$B,[2]CALCULATION!$H:$H,"")</f>
        <v>ZTE</v>
      </c>
      <c r="I1208" s="28">
        <v>0</v>
      </c>
      <c r="J1208" s="28">
        <v>0</v>
      </c>
      <c r="K1208" s="28">
        <v>0</v>
      </c>
      <c r="L1208" s="28">
        <v>0</v>
      </c>
      <c r="M1208" s="28">
        <v>0</v>
      </c>
      <c r="N1208" s="28">
        <v>0</v>
      </c>
      <c r="O1208" s="28">
        <v>0</v>
      </c>
      <c r="P1208" s="28">
        <v>0</v>
      </c>
      <c r="Q1208" s="28">
        <v>29.566671803169218</v>
      </c>
      <c r="R1208" s="28">
        <v>0</v>
      </c>
      <c r="S1208" s="93">
        <v>0</v>
      </c>
      <c r="T1208" s="93">
        <f>_xlfn.XLOOKUP(B1208,'[3]Nur des jours'!$B:$B,'[3]Nur des jours'!$U:$U,"")</f>
        <v>0</v>
      </c>
      <c r="U1208" s="93">
        <v>0</v>
      </c>
      <c r="V1208" s="93">
        <v>0</v>
      </c>
      <c r="W1208" s="93">
        <v>0</v>
      </c>
      <c r="X1208" s="93">
        <v>0</v>
      </c>
      <c r="Y1208" s="93">
        <v>0</v>
      </c>
      <c r="Z1208" s="93">
        <v>0</v>
      </c>
      <c r="AA1208" s="93">
        <v>0</v>
      </c>
      <c r="AB1208" s="93">
        <v>3.7542839858118314E-2</v>
      </c>
      <c r="AC1208" s="93">
        <f>_xlfn.XLOOKUP(B1208,'[3]Nur des jours'!$B:$B,'[3]Nur des jours'!$N:$N,"")</f>
        <v>0</v>
      </c>
      <c r="AD1208" s="93">
        <v>0</v>
      </c>
      <c r="AE1208" s="93">
        <v>0</v>
      </c>
      <c r="AF1208" s="93">
        <v>0</v>
      </c>
      <c r="AG1208" s="93"/>
      <c r="AH1208" s="93">
        <v>0</v>
      </c>
      <c r="AI1208" s="93">
        <v>0</v>
      </c>
      <c r="AJ1208" s="93">
        <v>0</v>
      </c>
      <c r="AK1208" s="93">
        <v>0</v>
      </c>
      <c r="AL1208" s="93">
        <v>0</v>
      </c>
      <c r="AM1208" s="49" t="s">
        <v>5559</v>
      </c>
      <c r="AN1208" s="49"/>
      <c r="AO1208" s="48" t="str" cm="1">
        <f t="array" ref="AO1208">IFERROR(_xlfn.IFS(
AQ1208="MPR ISSUE","PDH",
AQ1208="BSS Hardware Issue","BSS",
AQ1208="Sites strategiques, MLL, Pylone, etc.","ENVTECH",
AQ1208="AKTIVCO DEFAUT GE &amp; POWER Cabinet","AKTIVCO",
AQ1208="AKTIVCO Coupure ENEO &amp; Baisse de tension","AKTIVCO GRID ONLY",
AQ1208="Coupure ENEO &amp; Baisse de tension","IHS GRID ONLY",
AQ1208="Defaut GE &amp; POWER Cabinet","IHS",
AQ1208="Sharing","Partners",
AQ1208="Sites strategiques &amp; DataCenter","SST &amp; DC",
AQ1208="Exclu","Exclu",
AQ1208="SAT","SAT",
AQ1208="SPARE-ISSUE","SPARE-ISSUE",
AQ1208="Fiber CAmtel","TRANS_FO_CAMTEL",
AQ1208="Fiber AOF","Fiber AOF",
AQ1208="Projet OCM (HUAWEI)","TRAVAUX-HUAWEI",
AQ1208="Projet OCM (NOKIA)","TRAVAUX-NOKIA",
AQ1208="ACCESS-ISSUE","ACCESS-ISSUE",
AQ1208="Projet OCM (ZTE, NOKIA, autres projets)","TRAVAUX OCM",
AQ1208="No root CAuse","No root cause",
AQ1208="ODU HS","PDH",
AQ1208="IP &amp; VLAN","PDH",
AQ1208="Warehouse HUAWEI","SPARE-ISSUE",
AQ1208="SPARE-HS","SPARE-ISSUE",
AQ1208="Power Telco","BSS",AQ1208="no impacts","no impacts"
),"")</f>
        <v>No root cause</v>
      </c>
      <c r="AP1208" s="48" t="str" cm="1">
        <f t="array" ref="AP1208">IFERROR(_xlfn.IFS(
AQ1208="MPR ISSUE","TX ISSUE",
AQ1208="BSS Hardware Issue","RAN ISSUE",
AQ1208="Sites strategiques, MLL, Pylone, etc.","ENVTECH",
AQ1208="AKTIVCO DEFAUT GE &amp; POWER Cabinet","POWER ISSUE",
AQ1208="AKTIVCO Coupure ENEO &amp; Baisse de tension","POWER ISSUE",
AQ1208="Coupure ENEO &amp; Baisse de tension","POWER ISSUE",
AQ1208="Defaut GE &amp; POWER Cabinet","POWER ISSUE",
AQ1208="Sharing","POWER ISSUE",
AQ1208="Sites strategiques &amp; DataCenter","POWER ISSUE",
AQ1208="Exclu","Exclu",
AQ1208="SAT","TX ISSUE",
AQ1208="SPARE-ISSUE","SPARE-ISSUE",
AQ1208="Fiber CAmtel","TX ISSUE",
AQ1208="Fiber AOF","TX ISSUE",
AQ1208="Projet OCM (HUAWEI)","TRAVAUX-HUAWEI",
AQ1208="Projet OCM (NOKIA)","TRAVAUX -NOKIA",
AQ1208="ACCESS-ISSUE","ACCESS-ISSUE",
AQ1208="Projet OCM (ZTE, NOKIA, autres projets)","TRAVAUX OCM",
AQ1208="No root CAuse","No root cause",
AQ1208="ODU HS","TX ISSUE",
AQ1208="IP &amp; VLAN","TX ISSUE",
AQ1208="Warehouse HUAWEI","SPARE-ISSUE",
AQ1208="SPARE-HS","SPARE-ISSUE",
AQ1208="Power Telco","RAN ISSUE",AQ1208="no impacts","no impacts"
),"")</f>
        <v>No root cause</v>
      </c>
      <c r="AQ1208" s="67" t="s">
        <v>5344</v>
      </c>
      <c r="AR1208" s="48" t="str" cm="1">
        <f t="array" ref="AR1208">IFERROR(_xlfn.IFS(
AQ1208="MPR ISSUE","ACTIVE",
AQ1208="BSS Hardware Issue","ACTIVE",
AQ1208="Sites strategiques, MLL, Pylone, etc.","PASSIVE",
AQ1208="AKTIVCO DEFAUT GE &amp; POWER Cabinet","PASSIVE",
AQ1208="AKTIVCO Coupure ENEO &amp; Baisse de tension","PASSIVE",
AQ1208="Coupure ENEO &amp; Baisse de tension","PASSIVE",
AQ1208="Defaut GE &amp; POWER Cabinet","PASSIVE",
AQ1208="Sharing","PASSIVE",
AQ1208="Sites strategiques &amp; DataCenter","PASSIVE",
AQ1208="Exclu","Exclu",
AQ1208="SAT","ACTIVE",
AQ1208="SPARE-ISSUE","SPARE-ISSUE",
AQ1208="Fiber CAmtel","ACTIVE",
AQ1208="Fiber AOF","ACTIVE",
AQ1208="Projet OCM (HUAWEI)","PLANNED WORKS",
AQ1208="Projet OCM (NOKIA)","PLANNED WORKS",
AQ1208="ACCESS-ISSUE","ACCESS-ISSUE",
AQ1208="Projet OCM (ZTE, NOKIA, autres projets)","PLANNED WORKS",
AQ1208="No root CAuse","No root cause",
AQ1208="ODU HS","ACTIVE",
AQ1208="IP &amp; VLAN","ACTIVE",
AQ1208="Warehouse HUAWEI","SPARE-ISSUE",
AQ1208="SPARE-HS","SPARE-ISSUE",
AQ1208="Power Telco","ACTIVE", AQ1208="no impacts","no impacts"
),"")</f>
        <v>No root cause</v>
      </c>
      <c r="AS1208" s="92" t="s">
        <v>5537</v>
      </c>
      <c r="AT1208" s="98" t="s">
        <v>832</v>
      </c>
      <c r="AV1208" s="17" t="s">
        <v>5537</v>
      </c>
      <c r="AW1208" s="7" t="s">
        <v>5537</v>
      </c>
      <c r="AX1208" s="6" t="s">
        <v>5537</v>
      </c>
      <c r="AY1208" s="7"/>
      <c r="AZ1208" s="3" t="s">
        <v>5537</v>
      </c>
      <c r="BA1208" s="18" t="s">
        <v>5537</v>
      </c>
      <c r="BB1208" s="18" t="s">
        <v>5537</v>
      </c>
      <c r="BC1208" s="18" t="s">
        <v>5537</v>
      </c>
      <c r="BD1208" s="18" t="s">
        <v>5537</v>
      </c>
      <c r="BE1208" s="18" t="s">
        <v>5537</v>
      </c>
      <c r="BF1208" s="18" t="s">
        <v>5537</v>
      </c>
      <c r="BG1208" s="18" t="s">
        <v>5537</v>
      </c>
      <c r="BH1208" s="18" t="s">
        <v>5537</v>
      </c>
      <c r="BI1208" s="18" t="s">
        <v>5537</v>
      </c>
      <c r="BJ1208" s="18" t="s">
        <v>5537</v>
      </c>
      <c r="BK1208" s="18" t="s">
        <v>5537</v>
      </c>
      <c r="BL1208" s="9" t="s">
        <v>5537</v>
      </c>
      <c r="BM1208" s="14" t="s">
        <v>5537</v>
      </c>
      <c r="BN1208" s="14" t="s">
        <v>5537</v>
      </c>
      <c r="BO1208" s="14" t="str">
        <f>_xlfn.XLOOKUP(B1208,'[4]cell downs 18042026 17h'!$B:$B,'[4]cell downs 18042026 17h'!$B:$B,"")</f>
        <v/>
      </c>
      <c r="BP1208" s="14" t="str">
        <f>_xlfn.XLOOKUP(B1208,'[5]Cells Huawei 19042026 15h'!$B:$B,'[5]Cells Huawei 19042026 15h'!$B:$B,"")</f>
        <v/>
      </c>
      <c r="BQ1208" s="9" t="str">
        <f>_xlfn.XLOOKUP(B1208,'[6]cells down 19042026 9H40'!$B:$B,'[6]cells down 19042026 9H40'!$B:$B,"")</f>
        <v/>
      </c>
      <c r="BR1208" s="9" t="s">
        <v>5537</v>
      </c>
      <c r="BS1208" s="9" t="s">
        <v>5537</v>
      </c>
      <c r="BT1208" s="108"/>
    </row>
    <row r="1209" spans="1:72" s="9" customFormat="1" x14ac:dyDescent="0.35">
      <c r="A1209" s="1" t="s">
        <v>2581</v>
      </c>
      <c r="B1209" s="8" t="s">
        <v>2584</v>
      </c>
      <c r="C1209" s="3" t="str">
        <f>_xlfn.XLOOKUP(B1209,'[1]daily break down'!$D:$D,'[1]daily break down'!$E:$E,"")</f>
        <v>Yaounde</v>
      </c>
      <c r="D1209" s="1"/>
      <c r="E1209" s="1"/>
      <c r="F1209" s="3" t="s">
        <v>37</v>
      </c>
      <c r="G1209" s="1" t="s">
        <v>38</v>
      </c>
      <c r="H1209" s="34" t="str">
        <f>_xlfn.XLOOKUP(B1209,[2]CALCULATION!$B:$B,[2]CALCULATION!$H:$H,"")</f>
        <v>ZTE</v>
      </c>
      <c r="I1209" s="28">
        <v>0</v>
      </c>
      <c r="J1209" s="28">
        <v>0</v>
      </c>
      <c r="K1209" s="28">
        <v>0</v>
      </c>
      <c r="L1209" s="28">
        <v>0</v>
      </c>
      <c r="M1209" s="28">
        <v>0</v>
      </c>
      <c r="N1209" s="28">
        <v>0</v>
      </c>
      <c r="O1209" s="28">
        <v>0</v>
      </c>
      <c r="P1209" s="28">
        <v>0</v>
      </c>
      <c r="Q1209" s="28">
        <v>0</v>
      </c>
      <c r="R1209" s="28">
        <v>0</v>
      </c>
      <c r="S1209" s="93">
        <v>0</v>
      </c>
      <c r="T1209" s="93">
        <f>_xlfn.XLOOKUP(B1209,'[3]Nur des jours'!$B:$B,'[3]Nur des jours'!$U:$U,"")</f>
        <v>0</v>
      </c>
      <c r="U1209" s="93">
        <v>0</v>
      </c>
      <c r="V1209" s="93">
        <v>0</v>
      </c>
      <c r="W1209" s="93">
        <v>0</v>
      </c>
      <c r="X1209" s="93">
        <v>0</v>
      </c>
      <c r="Y1209" s="93">
        <v>0</v>
      </c>
      <c r="Z1209" s="93">
        <v>0</v>
      </c>
      <c r="AA1209" s="93">
        <v>0</v>
      </c>
      <c r="AB1209" s="93">
        <v>3.1443243073569264E-2</v>
      </c>
      <c r="AC1209" s="93">
        <f>_xlfn.XLOOKUP(B1209,'[3]Nur des jours'!$B:$B,'[3]Nur des jours'!$N:$N,"")</f>
        <v>0</v>
      </c>
      <c r="AD1209" s="93">
        <v>0</v>
      </c>
      <c r="AE1209" s="93">
        <v>0</v>
      </c>
      <c r="AF1209" s="93">
        <v>0</v>
      </c>
      <c r="AG1209" s="93"/>
      <c r="AH1209" s="93">
        <v>0</v>
      </c>
      <c r="AI1209" s="93">
        <v>0</v>
      </c>
      <c r="AJ1209" s="93">
        <v>0</v>
      </c>
      <c r="AK1209" s="93">
        <v>0</v>
      </c>
      <c r="AL1209" s="93">
        <v>0</v>
      </c>
      <c r="AM1209" s="49" t="s">
        <v>5559</v>
      </c>
      <c r="AN1209" s="49"/>
      <c r="AO1209" s="48" t="str" cm="1">
        <f t="array" ref="AO1209">IFERROR(_xlfn.IFS(
AQ1209="MPR ISSUE","PDH",
AQ1209="BSS Hardware Issue","BSS",
AQ1209="Sites strategiques, MLL, Pylone, etc.","ENVTECH",
AQ1209="AKTIVCO DEFAUT GE &amp; POWER Cabinet","AKTIVCO",
AQ1209="AKTIVCO Coupure ENEO &amp; Baisse de tension","AKTIVCO GRID ONLY",
AQ1209="Coupure ENEO &amp; Baisse de tension","IHS GRID ONLY",
AQ1209="Defaut GE &amp; POWER Cabinet","IHS",
AQ1209="Sharing","Partners",
AQ1209="Sites strategiques &amp; DataCenter","SST &amp; DC",
AQ1209="Exclu","Exclu",
AQ1209="SAT","SAT",
AQ1209="SPARE-ISSUE","SPARE-ISSUE",
AQ1209="Fiber CAmtel","TRANS_FO_CAMTEL",
AQ1209="Fiber AOF","Fiber AOF",
AQ1209="Projet OCM (HUAWEI)","TRAVAUX-HUAWEI",
AQ1209="Projet OCM (NOKIA)","TRAVAUX-NOKIA",
AQ1209="ACCESS-ISSUE","ACCESS-ISSUE",
AQ1209="Projet OCM (ZTE, NOKIA, autres projets)","TRAVAUX OCM",
AQ1209="No root CAuse","No root cause",
AQ1209="ODU HS","PDH",
AQ1209="IP &amp; VLAN","PDH",
AQ1209="Warehouse HUAWEI","SPARE-ISSUE",
AQ1209="SPARE-HS","SPARE-ISSUE",
AQ1209="Power Telco","BSS",AQ1209="no impacts","no impacts"
),"")</f>
        <v>No root cause</v>
      </c>
      <c r="AP1209" s="48" t="str" cm="1">
        <f t="array" ref="AP1209">IFERROR(_xlfn.IFS(
AQ1209="MPR ISSUE","TX ISSUE",
AQ1209="BSS Hardware Issue","RAN ISSUE",
AQ1209="Sites strategiques, MLL, Pylone, etc.","ENVTECH",
AQ1209="AKTIVCO DEFAUT GE &amp; POWER Cabinet","POWER ISSUE",
AQ1209="AKTIVCO Coupure ENEO &amp; Baisse de tension","POWER ISSUE",
AQ1209="Coupure ENEO &amp; Baisse de tension","POWER ISSUE",
AQ1209="Defaut GE &amp; POWER Cabinet","POWER ISSUE",
AQ1209="Sharing","POWER ISSUE",
AQ1209="Sites strategiques &amp; DataCenter","POWER ISSUE",
AQ1209="Exclu","Exclu",
AQ1209="SAT","TX ISSUE",
AQ1209="SPARE-ISSUE","SPARE-ISSUE",
AQ1209="Fiber CAmtel","TX ISSUE",
AQ1209="Fiber AOF","TX ISSUE",
AQ1209="Projet OCM (HUAWEI)","TRAVAUX-HUAWEI",
AQ1209="Projet OCM (NOKIA)","TRAVAUX -NOKIA",
AQ1209="ACCESS-ISSUE","ACCESS-ISSUE",
AQ1209="Projet OCM (ZTE, NOKIA, autres projets)","TRAVAUX OCM",
AQ1209="No root CAuse","No root cause",
AQ1209="ODU HS","TX ISSUE",
AQ1209="IP &amp; VLAN","TX ISSUE",
AQ1209="Warehouse HUAWEI","SPARE-ISSUE",
AQ1209="SPARE-HS","SPARE-ISSUE",
AQ1209="Power Telco","RAN ISSUE",AQ1209="no impacts","no impacts"
),"")</f>
        <v>No root cause</v>
      </c>
      <c r="AQ1209" s="67" t="s">
        <v>5344</v>
      </c>
      <c r="AR1209" s="48" t="str" cm="1">
        <f t="array" ref="AR1209">IFERROR(_xlfn.IFS(
AQ1209="MPR ISSUE","ACTIVE",
AQ1209="BSS Hardware Issue","ACTIVE",
AQ1209="Sites strategiques, MLL, Pylone, etc.","PASSIVE",
AQ1209="AKTIVCO DEFAUT GE &amp; POWER Cabinet","PASSIVE",
AQ1209="AKTIVCO Coupure ENEO &amp; Baisse de tension","PASSIVE",
AQ1209="Coupure ENEO &amp; Baisse de tension","PASSIVE",
AQ1209="Defaut GE &amp; POWER Cabinet","PASSIVE",
AQ1209="Sharing","PASSIVE",
AQ1209="Sites strategiques &amp; DataCenter","PASSIVE",
AQ1209="Exclu","Exclu",
AQ1209="SAT","ACTIVE",
AQ1209="SPARE-ISSUE","SPARE-ISSUE",
AQ1209="Fiber CAmtel","ACTIVE",
AQ1209="Fiber AOF","ACTIVE",
AQ1209="Projet OCM (HUAWEI)","PLANNED WORKS",
AQ1209="Projet OCM (NOKIA)","PLANNED WORKS",
AQ1209="ACCESS-ISSUE","ACCESS-ISSUE",
AQ1209="Projet OCM (ZTE, NOKIA, autres projets)","PLANNED WORKS",
AQ1209="No root CAuse","No root cause",
AQ1209="ODU HS","ACTIVE",
AQ1209="IP &amp; VLAN","ACTIVE",
AQ1209="Warehouse HUAWEI","SPARE-ISSUE",
AQ1209="SPARE-HS","SPARE-ISSUE",
AQ1209="Power Telco","ACTIVE", AQ1209="no impacts","no impacts"
),"")</f>
        <v>No root cause</v>
      </c>
      <c r="AS1209" s="92" t="s">
        <v>5537</v>
      </c>
      <c r="AT1209" s="98" t="s">
        <v>2584</v>
      </c>
      <c r="AV1209" s="17" t="s">
        <v>5537</v>
      </c>
      <c r="AW1209" s="7" t="s">
        <v>5537</v>
      </c>
      <c r="AX1209" s="6" t="s">
        <v>5537</v>
      </c>
      <c r="AY1209" s="7"/>
      <c r="AZ1209" s="3" t="s">
        <v>5537</v>
      </c>
      <c r="BA1209" s="18" t="s">
        <v>5537</v>
      </c>
      <c r="BB1209" s="18" t="s">
        <v>5537</v>
      </c>
      <c r="BC1209" s="18" t="s">
        <v>5537</v>
      </c>
      <c r="BD1209" s="18" t="s">
        <v>5537</v>
      </c>
      <c r="BE1209" s="18" t="s">
        <v>5537</v>
      </c>
      <c r="BF1209" s="18" t="s">
        <v>5537</v>
      </c>
      <c r="BG1209" s="18" t="s">
        <v>5537</v>
      </c>
      <c r="BH1209" s="18" t="s">
        <v>5537</v>
      </c>
      <c r="BI1209" s="18" t="s">
        <v>5537</v>
      </c>
      <c r="BJ1209" s="18" t="s">
        <v>5537</v>
      </c>
      <c r="BK1209" s="18" t="s">
        <v>5537</v>
      </c>
      <c r="BL1209" s="9" t="s">
        <v>5537</v>
      </c>
      <c r="BM1209" s="14" t="s">
        <v>5537</v>
      </c>
      <c r="BN1209" s="14" t="s">
        <v>5537</v>
      </c>
      <c r="BO1209" s="14" t="str">
        <f>_xlfn.XLOOKUP(B1209,'[4]cell downs 18042026 17h'!$B:$B,'[4]cell downs 18042026 17h'!$B:$B,"")</f>
        <v/>
      </c>
      <c r="BP1209" s="14" t="str">
        <f>_xlfn.XLOOKUP(B1209,'[5]Cells Huawei 19042026 15h'!$B:$B,'[5]Cells Huawei 19042026 15h'!$B:$B,"")</f>
        <v/>
      </c>
      <c r="BQ1209" s="9" t="str">
        <f>_xlfn.XLOOKUP(B1209,'[6]cells down 19042026 9H40'!$B:$B,'[6]cells down 19042026 9H40'!$B:$B,"")</f>
        <v/>
      </c>
      <c r="BR1209" s="9" t="s">
        <v>5537</v>
      </c>
      <c r="BS1209" s="9" t="s">
        <v>12</v>
      </c>
      <c r="BT1209" s="108"/>
    </row>
    <row r="1210" spans="1:72" s="9" customFormat="1" x14ac:dyDescent="0.35">
      <c r="A1210" s="3" t="s">
        <v>1794</v>
      </c>
      <c r="B1210" s="3" t="s">
        <v>1795</v>
      </c>
      <c r="C1210" s="3" t="str">
        <f>_xlfn.XLOOKUP(B1210,'[1]daily break down'!$D:$D,'[1]daily break down'!$E:$E,"")</f>
        <v>CENTRE</v>
      </c>
      <c r="D1210" s="3" t="s">
        <v>11</v>
      </c>
      <c r="E1210" s="3" t="s">
        <v>154</v>
      </c>
      <c r="F1210" s="3" t="s">
        <v>69</v>
      </c>
      <c r="G1210" s="3" t="s">
        <v>1796</v>
      </c>
      <c r="H1210" s="33" t="str">
        <f>_xlfn.XLOOKUP(B1210,[2]CALCULATION!$B:$B,[2]CALCULATION!$H:$H,"")</f>
        <v>NOKIA</v>
      </c>
      <c r="I1210" s="28">
        <v>0.18271041665342455</v>
      </c>
      <c r="J1210" s="28">
        <v>1.6723545907637318</v>
      </c>
      <c r="K1210" s="28">
        <v>3.0259210058420418</v>
      </c>
      <c r="L1210" s="28">
        <v>2.3102587307891511</v>
      </c>
      <c r="M1210" s="28">
        <v>0</v>
      </c>
      <c r="N1210" s="28">
        <v>6.2971578854974286</v>
      </c>
      <c r="O1210" s="28">
        <v>0</v>
      </c>
      <c r="P1210" s="28">
        <v>0</v>
      </c>
      <c r="Q1210" s="28">
        <v>0</v>
      </c>
      <c r="R1210" s="28">
        <v>7.1802638844526188</v>
      </c>
      <c r="S1210" s="93">
        <v>0</v>
      </c>
      <c r="T1210" s="93">
        <f>_xlfn.XLOOKUP(B1210,'[3]Nur des jours'!$B:$B,'[3]Nur des jours'!$U:$U,"")</f>
        <v>0</v>
      </c>
      <c r="U1210" s="93">
        <v>0</v>
      </c>
      <c r="V1210" s="93">
        <v>0</v>
      </c>
      <c r="W1210" s="93">
        <v>0</v>
      </c>
      <c r="X1210" s="93">
        <v>0</v>
      </c>
      <c r="Y1210" s="93">
        <v>0</v>
      </c>
      <c r="Z1210" s="93">
        <v>0</v>
      </c>
      <c r="AA1210" s="93">
        <v>0</v>
      </c>
      <c r="AB1210" s="93">
        <v>2.9517054615290219E-2</v>
      </c>
      <c r="AC1210" s="93">
        <f>_xlfn.XLOOKUP(B1210,'[3]Nur des jours'!$B:$B,'[3]Nur des jours'!$N:$N,"")</f>
        <v>0</v>
      </c>
      <c r="AD1210" s="93">
        <v>0</v>
      </c>
      <c r="AE1210" s="93">
        <v>0</v>
      </c>
      <c r="AF1210" s="93">
        <v>0</v>
      </c>
      <c r="AG1210" s="93"/>
      <c r="AH1210" s="93">
        <v>0</v>
      </c>
      <c r="AI1210" s="93">
        <v>0</v>
      </c>
      <c r="AJ1210" s="93">
        <v>0</v>
      </c>
      <c r="AK1210" s="93">
        <v>0</v>
      </c>
      <c r="AL1210" s="93">
        <v>0</v>
      </c>
      <c r="AM1210" s="49" t="s">
        <v>5559</v>
      </c>
      <c r="AN1210" s="49"/>
      <c r="AO1210" s="48" t="str" cm="1">
        <f t="array" ref="AO1210">IFERROR(_xlfn.IFS(
AQ1210="MPR ISSUE","PDH",
AQ1210="BSS Hardware Issue","BSS",
AQ1210="Sites strategiques, MLL, Pylone, etc.","ENVTECH",
AQ1210="AKTIVCO DEFAUT GE &amp; POWER Cabinet","AKTIVCO",
AQ1210="AKTIVCO Coupure ENEO &amp; Baisse de tension","AKTIVCO GRID ONLY",
AQ1210="Coupure ENEO &amp; Baisse de tension","IHS GRID ONLY",
AQ1210="Defaut GE &amp; POWER Cabinet","IHS",
AQ1210="Sharing","Partners",
AQ1210="Sites strategiques &amp; DataCenter","SST &amp; DC",
AQ1210="Exclu","Exclu",
AQ1210="SAT","SAT",
AQ1210="SPARE-ISSUE","SPARE-ISSUE",
AQ1210="Fiber CAmtel","TRANS_FO_CAMTEL",
AQ1210="Fiber AOF","Fiber AOF",
AQ1210="Projet OCM (HUAWEI)","TRAVAUX-HUAWEI",
AQ1210="Projet OCM (NOKIA)","TRAVAUX-NOKIA",
AQ1210="ACCESS-ISSUE","ACCESS-ISSUE",
AQ1210="Projet OCM (ZTE, NOKIA, autres projets)","TRAVAUX OCM",
AQ1210="No root CAuse","No root cause",
AQ1210="ODU HS","PDH",
AQ1210="IP &amp; VLAN","PDH",
AQ1210="Warehouse HUAWEI","SPARE-ISSUE",
AQ1210="SPARE-HS","SPARE-ISSUE",
AQ1210="Power Telco","BSS",AQ1210="no impacts","no impacts"
),"")</f>
        <v>No root cause</v>
      </c>
      <c r="AP1210" s="48" t="str" cm="1">
        <f t="array" ref="AP1210">IFERROR(_xlfn.IFS(
AQ1210="MPR ISSUE","TX ISSUE",
AQ1210="BSS Hardware Issue","RAN ISSUE",
AQ1210="Sites strategiques, MLL, Pylone, etc.","ENVTECH",
AQ1210="AKTIVCO DEFAUT GE &amp; POWER Cabinet","POWER ISSUE",
AQ1210="AKTIVCO Coupure ENEO &amp; Baisse de tension","POWER ISSUE",
AQ1210="Coupure ENEO &amp; Baisse de tension","POWER ISSUE",
AQ1210="Defaut GE &amp; POWER Cabinet","POWER ISSUE",
AQ1210="Sharing","POWER ISSUE",
AQ1210="Sites strategiques &amp; DataCenter","POWER ISSUE",
AQ1210="Exclu","Exclu",
AQ1210="SAT","TX ISSUE",
AQ1210="SPARE-ISSUE","SPARE-ISSUE",
AQ1210="Fiber CAmtel","TX ISSUE",
AQ1210="Fiber AOF","TX ISSUE",
AQ1210="Projet OCM (HUAWEI)","TRAVAUX-HUAWEI",
AQ1210="Projet OCM (NOKIA)","TRAVAUX -NOKIA",
AQ1210="ACCESS-ISSUE","ACCESS-ISSUE",
AQ1210="Projet OCM (ZTE, NOKIA, autres projets)","TRAVAUX OCM",
AQ1210="No root CAuse","No root cause",
AQ1210="ODU HS","TX ISSUE",
AQ1210="IP &amp; VLAN","TX ISSUE",
AQ1210="Warehouse HUAWEI","SPARE-ISSUE",
AQ1210="SPARE-HS","SPARE-ISSUE",
AQ1210="Power Telco","RAN ISSUE",AQ1210="no impacts","no impacts"
),"")</f>
        <v>No root cause</v>
      </c>
      <c r="AQ1210" s="127" t="s">
        <v>5344</v>
      </c>
      <c r="AR1210" s="48" t="str" cm="1">
        <f t="array" ref="AR1210">IFERROR(_xlfn.IFS(
AQ1210="MPR ISSUE","ACTIVE",
AQ1210="BSS Hardware Issue","ACTIVE",
AQ1210="Sites strategiques, MLL, Pylone, etc.","PASSIVE",
AQ1210="AKTIVCO DEFAUT GE &amp; POWER Cabinet","PASSIVE",
AQ1210="AKTIVCO Coupure ENEO &amp; Baisse de tension","PASSIVE",
AQ1210="Coupure ENEO &amp; Baisse de tension","PASSIVE",
AQ1210="Defaut GE &amp; POWER Cabinet","PASSIVE",
AQ1210="Sharing","PASSIVE",
AQ1210="Sites strategiques &amp; DataCenter","PASSIVE",
AQ1210="Exclu","Exclu",
AQ1210="SAT","ACTIVE",
AQ1210="SPARE-ISSUE","SPARE-ISSUE",
AQ1210="Fiber CAmtel","ACTIVE",
AQ1210="Fiber AOF","ACTIVE",
AQ1210="Projet OCM (HUAWEI)","PLANNED WORKS",
AQ1210="Projet OCM (NOKIA)","PLANNED WORKS",
AQ1210="ACCESS-ISSUE","ACCESS-ISSUE",
AQ1210="Projet OCM (ZTE, NOKIA, autres projets)","PLANNED WORKS",
AQ1210="No root CAuse","No root cause",
AQ1210="ODU HS","ACTIVE",
AQ1210="IP &amp; VLAN","ACTIVE",
AQ1210="Warehouse HUAWEI","SPARE-ISSUE",
AQ1210="SPARE-HS","SPARE-ISSUE",
AQ1210="Power Telco","ACTIVE", AQ1210="no impacts","no impacts"
),"")</f>
        <v>No root cause</v>
      </c>
      <c r="AS1210" s="92" t="s">
        <v>5537</v>
      </c>
      <c r="AT1210" s="98" t="s">
        <v>1795</v>
      </c>
      <c r="AV1210" s="17" t="s">
        <v>5537</v>
      </c>
      <c r="AW1210" s="7" t="s">
        <v>5537</v>
      </c>
      <c r="AX1210" s="6" t="s">
        <v>5537</v>
      </c>
      <c r="AY1210" s="7"/>
      <c r="AZ1210" s="3" t="s">
        <v>5537</v>
      </c>
      <c r="BA1210" s="18" t="s">
        <v>5537</v>
      </c>
      <c r="BB1210" s="18" t="s">
        <v>5537</v>
      </c>
      <c r="BC1210" s="18" t="s">
        <v>5537</v>
      </c>
      <c r="BD1210" s="18" t="s">
        <v>5537</v>
      </c>
      <c r="BE1210" s="18" t="s">
        <v>5537</v>
      </c>
      <c r="BF1210" s="18" t="s">
        <v>5537</v>
      </c>
      <c r="BG1210" s="18" t="s">
        <v>5537</v>
      </c>
      <c r="BH1210" s="18" t="s">
        <v>5537</v>
      </c>
      <c r="BI1210" s="18" t="s">
        <v>5537</v>
      </c>
      <c r="BJ1210" s="18" t="s">
        <v>5537</v>
      </c>
      <c r="BK1210" s="18" t="s">
        <v>5537</v>
      </c>
      <c r="BL1210" s="9" t="s">
        <v>5537</v>
      </c>
      <c r="BM1210" s="14" t="s">
        <v>5537</v>
      </c>
      <c r="BN1210" s="14" t="s">
        <v>5537</v>
      </c>
      <c r="BO1210" s="14" t="str">
        <f>_xlfn.XLOOKUP(B1210,'[4]cell downs 18042026 17h'!$B:$B,'[4]cell downs 18042026 17h'!$B:$B,"")</f>
        <v/>
      </c>
      <c r="BP1210" s="14" t="str">
        <f>_xlfn.XLOOKUP(B1210,'[5]Cells Huawei 19042026 15h'!$B:$B,'[5]Cells Huawei 19042026 15h'!$B:$B,"")</f>
        <v/>
      </c>
      <c r="BQ1210" s="9" t="str">
        <f>_xlfn.XLOOKUP(B1210,'[6]cells down 19042026 9H40'!$B:$B,'[6]cells down 19042026 9H40'!$B:$B,"")</f>
        <v/>
      </c>
      <c r="BR1210" s="9" t="s">
        <v>1795</v>
      </c>
      <c r="BS1210" s="9" t="s">
        <v>594</v>
      </c>
      <c r="BT1210" s="108"/>
    </row>
    <row r="1211" spans="1:72" s="9" customFormat="1" x14ac:dyDescent="0.35">
      <c r="A1211" s="1" t="s">
        <v>1086</v>
      </c>
      <c r="B1211" s="8" t="s">
        <v>1087</v>
      </c>
      <c r="C1211" s="3" t="str">
        <f>_xlfn.XLOOKUP(B1211,'[1]daily break down'!$D:$D,'[1]daily break down'!$E:$E,"")</f>
        <v>Yaounde</v>
      </c>
      <c r="D1211" s="1" t="s">
        <v>11</v>
      </c>
      <c r="E1211" s="1" t="s">
        <v>12</v>
      </c>
      <c r="F1211" s="3" t="s">
        <v>37</v>
      </c>
      <c r="G1211" s="1" t="s">
        <v>38</v>
      </c>
      <c r="H1211" s="34" t="str">
        <f>_xlfn.XLOOKUP(B1211,[2]CALCULATION!$B:$B,[2]CALCULATION!$H:$H,"")</f>
        <v>ZTE</v>
      </c>
      <c r="I1211" s="28">
        <v>0</v>
      </c>
      <c r="J1211" s="28">
        <v>0</v>
      </c>
      <c r="K1211" s="28">
        <v>0</v>
      </c>
      <c r="L1211" s="28">
        <v>0</v>
      </c>
      <c r="M1211" s="28">
        <v>0</v>
      </c>
      <c r="N1211" s="28">
        <v>0</v>
      </c>
      <c r="O1211" s="28">
        <v>0</v>
      </c>
      <c r="P1211" s="28">
        <v>0</v>
      </c>
      <c r="Q1211" s="28">
        <v>0</v>
      </c>
      <c r="R1211" s="28">
        <v>0</v>
      </c>
      <c r="S1211" s="93">
        <v>0</v>
      </c>
      <c r="T1211" s="93">
        <f>_xlfn.XLOOKUP(B1211,'[3]Nur des jours'!$B:$B,'[3]Nur des jours'!$U:$U,"")</f>
        <v>0</v>
      </c>
      <c r="U1211" s="93">
        <v>0</v>
      </c>
      <c r="V1211" s="93">
        <v>0</v>
      </c>
      <c r="W1211" s="93">
        <v>0</v>
      </c>
      <c r="X1211" s="93">
        <v>0</v>
      </c>
      <c r="Y1211" s="93">
        <v>3.8991048217490949</v>
      </c>
      <c r="Z1211" s="93">
        <v>0</v>
      </c>
      <c r="AA1211" s="93">
        <v>0</v>
      </c>
      <c r="AB1211" s="93">
        <v>2.8839321639228897E-2</v>
      </c>
      <c r="AC1211" s="93">
        <f>_xlfn.XLOOKUP(B1211,'[3]Nur des jours'!$B:$B,'[3]Nur des jours'!$N:$N,"")</f>
        <v>0</v>
      </c>
      <c r="AD1211" s="93">
        <v>0</v>
      </c>
      <c r="AE1211" s="93">
        <v>0</v>
      </c>
      <c r="AF1211" s="93">
        <v>0</v>
      </c>
      <c r="AG1211" s="93"/>
      <c r="AH1211" s="93">
        <v>0</v>
      </c>
      <c r="AI1211" s="93">
        <v>0</v>
      </c>
      <c r="AJ1211" s="93">
        <v>0</v>
      </c>
      <c r="AK1211" s="93">
        <v>0</v>
      </c>
      <c r="AL1211" s="93">
        <v>0</v>
      </c>
      <c r="AM1211" s="49" t="s">
        <v>5559</v>
      </c>
      <c r="AN1211" s="49"/>
      <c r="AO1211" s="48" t="str" cm="1">
        <f t="array" ref="AO1211">IFERROR(_xlfn.IFS(
AQ1211="MPR ISSUE","PDH",
AQ1211="BSS Hardware Issue","BSS",
AQ1211="Sites strategiques, MLL, Pylone, etc.","ENVTECH",
AQ1211="AKTIVCO DEFAUT GE &amp; POWER Cabinet","AKTIVCO",
AQ1211="AKTIVCO Coupure ENEO &amp; Baisse de tension","AKTIVCO GRID ONLY",
AQ1211="Coupure ENEO &amp; Baisse de tension","IHS GRID ONLY",
AQ1211="Defaut GE &amp; POWER Cabinet","IHS",
AQ1211="Sharing","Partners",
AQ1211="Sites strategiques &amp; DataCenter","SST &amp; DC",
AQ1211="Exclu","Exclu",
AQ1211="SAT","SAT",
AQ1211="SPARE-ISSUE","SPARE-ISSUE",
AQ1211="Fiber CAmtel","TRANS_FO_CAMTEL",
AQ1211="Fiber AOF","Fiber AOF",
AQ1211="Projet OCM (HUAWEI)","TRAVAUX-HUAWEI",
AQ1211="Projet OCM (NOKIA)","TRAVAUX-NOKIA",
AQ1211="ACCESS-ISSUE","ACCESS-ISSUE",
AQ1211="Projet OCM (ZTE, NOKIA, autres projets)","TRAVAUX OCM",
AQ1211="No root CAuse","No root cause",
AQ1211="ODU HS","PDH",
AQ1211="IP &amp; VLAN","PDH",
AQ1211="Warehouse HUAWEI","SPARE-ISSUE",
AQ1211="SPARE-HS","SPARE-ISSUE",
AQ1211="Power Telco","BSS",AQ1211="no impacts","no impacts"
),"")</f>
        <v>No root cause</v>
      </c>
      <c r="AP1211" s="48" t="str" cm="1">
        <f t="array" ref="AP1211">IFERROR(_xlfn.IFS(
AQ1211="MPR ISSUE","TX ISSUE",
AQ1211="BSS Hardware Issue","RAN ISSUE",
AQ1211="Sites strategiques, MLL, Pylone, etc.","ENVTECH",
AQ1211="AKTIVCO DEFAUT GE &amp; POWER Cabinet","POWER ISSUE",
AQ1211="AKTIVCO Coupure ENEO &amp; Baisse de tension","POWER ISSUE",
AQ1211="Coupure ENEO &amp; Baisse de tension","POWER ISSUE",
AQ1211="Defaut GE &amp; POWER Cabinet","POWER ISSUE",
AQ1211="Sharing","POWER ISSUE",
AQ1211="Sites strategiques &amp; DataCenter","POWER ISSUE",
AQ1211="Exclu","Exclu",
AQ1211="SAT","TX ISSUE",
AQ1211="SPARE-ISSUE","SPARE-ISSUE",
AQ1211="Fiber CAmtel","TX ISSUE",
AQ1211="Fiber AOF","TX ISSUE",
AQ1211="Projet OCM (HUAWEI)","TRAVAUX-HUAWEI",
AQ1211="Projet OCM (NOKIA)","TRAVAUX -NOKIA",
AQ1211="ACCESS-ISSUE","ACCESS-ISSUE",
AQ1211="Projet OCM (ZTE, NOKIA, autres projets)","TRAVAUX OCM",
AQ1211="No root CAuse","No root cause",
AQ1211="ODU HS","TX ISSUE",
AQ1211="IP &amp; VLAN","TX ISSUE",
AQ1211="Warehouse HUAWEI","SPARE-ISSUE",
AQ1211="SPARE-HS","SPARE-ISSUE",
AQ1211="Power Telco","RAN ISSUE",AQ1211="no impacts","no impacts"
),"")</f>
        <v>No root cause</v>
      </c>
      <c r="AQ1211" s="127" t="s">
        <v>5344</v>
      </c>
      <c r="AR1211" s="48" t="str" cm="1">
        <f t="array" ref="AR1211">IFERROR(_xlfn.IFS(
AQ1211="MPR ISSUE","ACTIVE",
AQ1211="BSS Hardware Issue","ACTIVE",
AQ1211="Sites strategiques, MLL, Pylone, etc.","PASSIVE",
AQ1211="AKTIVCO DEFAUT GE &amp; POWER Cabinet","PASSIVE",
AQ1211="AKTIVCO Coupure ENEO &amp; Baisse de tension","PASSIVE",
AQ1211="Coupure ENEO &amp; Baisse de tension","PASSIVE",
AQ1211="Defaut GE &amp; POWER Cabinet","PASSIVE",
AQ1211="Sharing","PASSIVE",
AQ1211="Sites strategiques &amp; DataCenter","PASSIVE",
AQ1211="Exclu","Exclu",
AQ1211="SAT","ACTIVE",
AQ1211="SPARE-ISSUE","SPARE-ISSUE",
AQ1211="Fiber CAmtel","ACTIVE",
AQ1211="Fiber AOF","ACTIVE",
AQ1211="Projet OCM (HUAWEI)","PLANNED WORKS",
AQ1211="Projet OCM (NOKIA)","PLANNED WORKS",
AQ1211="ACCESS-ISSUE","ACCESS-ISSUE",
AQ1211="Projet OCM (ZTE, NOKIA, autres projets)","PLANNED WORKS",
AQ1211="No root CAuse","No root cause",
AQ1211="ODU HS","ACTIVE",
AQ1211="IP &amp; VLAN","ACTIVE",
AQ1211="Warehouse HUAWEI","SPARE-ISSUE",
AQ1211="SPARE-HS","SPARE-ISSUE",
AQ1211="Power Telco","ACTIVE", AQ1211="no impacts","no impacts"
),"")</f>
        <v>No root cause</v>
      </c>
      <c r="AS1211" s="92" t="s">
        <v>5537</v>
      </c>
      <c r="AT1211" s="98" t="s">
        <v>1087</v>
      </c>
      <c r="AV1211" s="17" t="s">
        <v>5537</v>
      </c>
      <c r="AW1211" s="7" t="s">
        <v>5537</v>
      </c>
      <c r="AX1211" s="6" t="s">
        <v>5537</v>
      </c>
      <c r="AY1211" s="7"/>
      <c r="AZ1211" s="3" t="s">
        <v>5537</v>
      </c>
      <c r="BA1211" s="18" t="s">
        <v>5537</v>
      </c>
      <c r="BB1211" s="18" t="s">
        <v>5537</v>
      </c>
      <c r="BC1211" s="18" t="s">
        <v>5537</v>
      </c>
      <c r="BD1211" s="18" t="s">
        <v>5537</v>
      </c>
      <c r="BE1211" s="18" t="s">
        <v>5537</v>
      </c>
      <c r="BF1211" s="18" t="s">
        <v>5537</v>
      </c>
      <c r="BG1211" s="18" t="s">
        <v>5537</v>
      </c>
      <c r="BH1211" s="18" t="s">
        <v>5537</v>
      </c>
      <c r="BI1211" s="18" t="s">
        <v>5537</v>
      </c>
      <c r="BJ1211" s="18" t="s">
        <v>5537</v>
      </c>
      <c r="BK1211" s="18" t="s">
        <v>5537</v>
      </c>
      <c r="BL1211" s="9" t="s">
        <v>5537</v>
      </c>
      <c r="BM1211" s="14" t="s">
        <v>5537</v>
      </c>
      <c r="BN1211" s="14" t="s">
        <v>5537</v>
      </c>
      <c r="BO1211" s="14" t="str">
        <f>_xlfn.XLOOKUP(B1211,'[4]cell downs 18042026 17h'!$B:$B,'[4]cell downs 18042026 17h'!$B:$B,"")</f>
        <v/>
      </c>
      <c r="BP1211" s="14" t="str">
        <f>_xlfn.XLOOKUP(B1211,'[5]Cells Huawei 19042026 15h'!$B:$B,'[5]Cells Huawei 19042026 15h'!$B:$B,"")</f>
        <v/>
      </c>
      <c r="BQ1211" s="9" t="str">
        <f>_xlfn.XLOOKUP(B1211,'[6]cells down 19042026 9H40'!$B:$B,'[6]cells down 19042026 9H40'!$B:$B,"")</f>
        <v/>
      </c>
      <c r="BR1211" s="9" t="s">
        <v>1087</v>
      </c>
      <c r="BS1211" s="9" t="s">
        <v>12</v>
      </c>
      <c r="BT1211" s="108"/>
    </row>
    <row r="1212" spans="1:72" s="9" customFormat="1" x14ac:dyDescent="0.35">
      <c r="A1212" s="1" t="s">
        <v>92</v>
      </c>
      <c r="B1212" s="8" t="s">
        <v>93</v>
      </c>
      <c r="C1212" s="3" t="str">
        <f>_xlfn.XLOOKUP(B1212,'[1]daily break down'!$D:$D,'[1]daily break down'!$E:$E,"")</f>
        <v>NORD-OUEST</v>
      </c>
      <c r="D1212" s="1" t="s">
        <v>11</v>
      </c>
      <c r="E1212" s="1" t="s">
        <v>12</v>
      </c>
      <c r="F1212" s="3" t="s">
        <v>51</v>
      </c>
      <c r="G1212" s="1" t="s">
        <v>52</v>
      </c>
      <c r="H1212" s="32" t="str">
        <f>_xlfn.XLOOKUP(B1212,[2]CALCULATION!$B:$B,[2]CALCULATION!$H:$H,"")</f>
        <v>Huawei</v>
      </c>
      <c r="I1212" s="28">
        <v>0</v>
      </c>
      <c r="J1212" s="28">
        <v>0</v>
      </c>
      <c r="K1212" s="28">
        <v>0</v>
      </c>
      <c r="L1212" s="28">
        <v>0.76976198017880737</v>
      </c>
      <c r="M1212" s="28">
        <v>0</v>
      </c>
      <c r="N1212" s="28">
        <v>4.726295754109916E-2</v>
      </c>
      <c r="O1212" s="28">
        <v>0</v>
      </c>
      <c r="P1212" s="28">
        <v>0</v>
      </c>
      <c r="Q1212" s="28">
        <v>0</v>
      </c>
      <c r="R1212" s="28">
        <v>0</v>
      </c>
      <c r="S1212" s="93">
        <v>1.5462121147266381</v>
      </c>
      <c r="T1212" s="93">
        <f>_xlfn.XLOOKUP(B1212,'[3]Nur des jours'!$B:$B,'[3]Nur des jours'!$U:$U,"")</f>
        <v>4.6299863311959774E-2</v>
      </c>
      <c r="U1212" s="93">
        <v>0</v>
      </c>
      <c r="V1212" s="93">
        <v>1.5516518136134437E-2</v>
      </c>
      <c r="W1212" s="93">
        <v>4.6299863311959774E-2</v>
      </c>
      <c r="X1212" s="93">
        <v>0</v>
      </c>
      <c r="Y1212" s="93">
        <v>0</v>
      </c>
      <c r="Z1212" s="93">
        <v>5.5742823877888208</v>
      </c>
      <c r="AA1212" s="93">
        <v>0</v>
      </c>
      <c r="AB1212" s="93">
        <v>2.8464784994563872E-2</v>
      </c>
      <c r="AC1212" s="93">
        <f>_xlfn.XLOOKUP(B1212,'[3]Nur des jours'!$B:$B,'[3]Nur des jours'!$N:$N,"")</f>
        <v>0</v>
      </c>
      <c r="AD1212" s="93">
        <v>0</v>
      </c>
      <c r="AE1212" s="93">
        <v>0</v>
      </c>
      <c r="AF1212" s="93">
        <v>0</v>
      </c>
      <c r="AG1212" s="93"/>
      <c r="AH1212" s="93">
        <v>0</v>
      </c>
      <c r="AI1212" s="93">
        <v>0</v>
      </c>
      <c r="AJ1212" s="93">
        <v>0</v>
      </c>
      <c r="AK1212" s="93">
        <v>0</v>
      </c>
      <c r="AL1212" s="93">
        <v>0</v>
      </c>
      <c r="AM1212" s="49" t="s">
        <v>5559</v>
      </c>
      <c r="AN1212" s="49"/>
      <c r="AO1212" s="48" t="str" cm="1">
        <f t="array" ref="AO1212">IFERROR(_xlfn.IFS(
AQ1212="MPR ISSUE","PDH",
AQ1212="BSS Hardware Issue","BSS",
AQ1212="Sites strategiques, MLL, Pylone, etc.","ENVTECH",
AQ1212="AKTIVCO DEFAUT GE &amp; POWER Cabinet","AKTIVCO",
AQ1212="AKTIVCO Coupure ENEO &amp; Baisse de tension","AKTIVCO GRID ONLY",
AQ1212="Coupure ENEO &amp; Baisse de tension","IHS GRID ONLY",
AQ1212="Defaut GE &amp; POWER Cabinet","IHS",
AQ1212="Sharing","Partners",
AQ1212="Sites strategiques &amp; DataCenter","SST &amp; DC",
AQ1212="Exclu","Exclu",
AQ1212="SAT","SAT",
AQ1212="SPARE-ISSUE","SPARE-ISSUE",
AQ1212="Fiber CAmtel","TRANS_FO_CAMTEL",
AQ1212="Fiber AOF","Fiber AOF",
AQ1212="Projet OCM (HUAWEI)","TRAVAUX-HUAWEI",
AQ1212="Projet OCM (NOKIA)","TRAVAUX-NOKIA",
AQ1212="ACCESS-ISSUE","ACCESS-ISSUE",
AQ1212="Projet OCM (ZTE, NOKIA, autres projets)","TRAVAUX OCM",
AQ1212="No root CAuse","No root cause",
AQ1212="ODU HS","PDH",
AQ1212="IP &amp; VLAN","PDH",
AQ1212="Warehouse HUAWEI","SPARE-ISSUE",
AQ1212="SPARE-HS","SPARE-ISSUE",
AQ1212="Power Telco","BSS",AQ1212="no impacts","no impacts"
),"")</f>
        <v>No root cause</v>
      </c>
      <c r="AP1212" s="48" t="str" cm="1">
        <f t="array" ref="AP1212">IFERROR(_xlfn.IFS(
AQ1212="MPR ISSUE","TX ISSUE",
AQ1212="BSS Hardware Issue","RAN ISSUE",
AQ1212="Sites strategiques, MLL, Pylone, etc.","ENVTECH",
AQ1212="AKTIVCO DEFAUT GE &amp; POWER Cabinet","POWER ISSUE",
AQ1212="AKTIVCO Coupure ENEO &amp; Baisse de tension","POWER ISSUE",
AQ1212="Coupure ENEO &amp; Baisse de tension","POWER ISSUE",
AQ1212="Defaut GE &amp; POWER Cabinet","POWER ISSUE",
AQ1212="Sharing","POWER ISSUE",
AQ1212="Sites strategiques &amp; DataCenter","POWER ISSUE",
AQ1212="Exclu","Exclu",
AQ1212="SAT","TX ISSUE",
AQ1212="SPARE-ISSUE","SPARE-ISSUE",
AQ1212="Fiber CAmtel","TX ISSUE",
AQ1212="Fiber AOF","TX ISSUE",
AQ1212="Projet OCM (HUAWEI)","TRAVAUX-HUAWEI",
AQ1212="Projet OCM (NOKIA)","TRAVAUX -NOKIA",
AQ1212="ACCESS-ISSUE","ACCESS-ISSUE",
AQ1212="Projet OCM (ZTE, NOKIA, autres projets)","TRAVAUX OCM",
AQ1212="No root CAuse","No root cause",
AQ1212="ODU HS","TX ISSUE",
AQ1212="IP &amp; VLAN","TX ISSUE",
AQ1212="Warehouse HUAWEI","SPARE-ISSUE",
AQ1212="SPARE-HS","SPARE-ISSUE",
AQ1212="Power Telco","RAN ISSUE",AQ1212="no impacts","no impacts"
),"")</f>
        <v>No root cause</v>
      </c>
      <c r="AQ1212" s="127" t="s">
        <v>5344</v>
      </c>
      <c r="AR1212" s="48" t="str" cm="1">
        <f t="array" ref="AR1212">IFERROR(_xlfn.IFS(
AQ1212="MPR ISSUE","ACTIVE",
AQ1212="BSS Hardware Issue","ACTIVE",
AQ1212="Sites strategiques, MLL, Pylone, etc.","PASSIVE",
AQ1212="AKTIVCO DEFAUT GE &amp; POWER Cabinet","PASSIVE",
AQ1212="AKTIVCO Coupure ENEO &amp; Baisse de tension","PASSIVE",
AQ1212="Coupure ENEO &amp; Baisse de tension","PASSIVE",
AQ1212="Defaut GE &amp; POWER Cabinet","PASSIVE",
AQ1212="Sharing","PASSIVE",
AQ1212="Sites strategiques &amp; DataCenter","PASSIVE",
AQ1212="Exclu","Exclu",
AQ1212="SAT","ACTIVE",
AQ1212="SPARE-ISSUE","SPARE-ISSUE",
AQ1212="Fiber CAmtel","ACTIVE",
AQ1212="Fiber AOF","ACTIVE",
AQ1212="Projet OCM (HUAWEI)","PLANNED WORKS",
AQ1212="Projet OCM (NOKIA)","PLANNED WORKS",
AQ1212="ACCESS-ISSUE","ACCESS-ISSUE",
AQ1212="Projet OCM (ZTE, NOKIA, autres projets)","PLANNED WORKS",
AQ1212="No root CAuse","No root cause",
AQ1212="ODU HS","ACTIVE",
AQ1212="IP &amp; VLAN","ACTIVE",
AQ1212="Warehouse HUAWEI","SPARE-ISSUE",
AQ1212="SPARE-HS","SPARE-ISSUE",
AQ1212="Power Telco","ACTIVE", AQ1212="no impacts","no impacts"
),"")</f>
        <v>No root cause</v>
      </c>
      <c r="AS1212" s="92" t="s">
        <v>5537</v>
      </c>
      <c r="AT1212" s="98" t="s">
        <v>93</v>
      </c>
      <c r="AV1212" s="17" t="s">
        <v>5537</v>
      </c>
      <c r="AW1212" s="7" t="s">
        <v>5537</v>
      </c>
      <c r="AX1212" s="6" t="s">
        <v>5537</v>
      </c>
      <c r="AY1212" s="7"/>
      <c r="AZ1212" s="3" t="s">
        <v>5537</v>
      </c>
      <c r="BA1212" s="18" t="s">
        <v>5537</v>
      </c>
      <c r="BB1212" s="18" t="s">
        <v>5537</v>
      </c>
      <c r="BC1212" s="18" t="s">
        <v>5537</v>
      </c>
      <c r="BD1212" s="18" t="s">
        <v>5537</v>
      </c>
      <c r="BE1212" s="18" t="s">
        <v>5537</v>
      </c>
      <c r="BF1212" s="18" t="s">
        <v>5537</v>
      </c>
      <c r="BG1212" s="18" t="s">
        <v>5537</v>
      </c>
      <c r="BH1212" s="18" t="s">
        <v>5537</v>
      </c>
      <c r="BI1212" s="18" t="s">
        <v>5537</v>
      </c>
      <c r="BJ1212" s="18" t="s">
        <v>5537</v>
      </c>
      <c r="BK1212" s="18" t="s">
        <v>5537</v>
      </c>
      <c r="BL1212" s="9" t="s">
        <v>5537</v>
      </c>
      <c r="BM1212" s="14" t="s">
        <v>5537</v>
      </c>
      <c r="BN1212" s="14" t="s">
        <v>5537</v>
      </c>
      <c r="BO1212" s="14" t="str">
        <f>_xlfn.XLOOKUP(B1212,'[4]cell downs 18042026 17h'!$B:$B,'[4]cell downs 18042026 17h'!$B:$B,"")</f>
        <v/>
      </c>
      <c r="BP1212" s="14" t="str">
        <f>_xlfn.XLOOKUP(B1212,'[5]Cells Huawei 19042026 15h'!$B:$B,'[5]Cells Huawei 19042026 15h'!$B:$B,"")</f>
        <v/>
      </c>
      <c r="BQ1212" s="9" t="str">
        <f>_xlfn.XLOOKUP(B1212,'[6]cells down 19042026 9H40'!$B:$B,'[6]cells down 19042026 9H40'!$B:$B,"")</f>
        <v/>
      </c>
      <c r="BR1212" s="9" t="s">
        <v>93</v>
      </c>
      <c r="BS1212" s="9" t="s">
        <v>12</v>
      </c>
      <c r="BT1212" s="108"/>
    </row>
    <row r="1213" spans="1:72" s="9" customFormat="1" x14ac:dyDescent="0.35">
      <c r="A1213" s="1" t="s">
        <v>2579</v>
      </c>
      <c r="B1213" s="8" t="s">
        <v>2580</v>
      </c>
      <c r="C1213" s="3" t="str">
        <f>_xlfn.XLOOKUP(B1213,'[1]daily break down'!$D:$D,'[1]daily break down'!$E:$E,"")</f>
        <v>CENTRE</v>
      </c>
      <c r="D1213" s="1" t="s">
        <v>21</v>
      </c>
      <c r="E1213" s="1" t="s">
        <v>125</v>
      </c>
      <c r="F1213" s="3" t="s">
        <v>37</v>
      </c>
      <c r="G1213" s="1" t="s">
        <v>2581</v>
      </c>
      <c r="H1213" s="34" t="str">
        <f>_xlfn.XLOOKUP(B1213,[2]CALCULATION!$B:$B,[2]CALCULATION!$H:$H,"")</f>
        <v>ZTE</v>
      </c>
      <c r="I1213" s="28">
        <v>0</v>
      </c>
      <c r="J1213" s="28">
        <v>0</v>
      </c>
      <c r="K1213" s="28">
        <v>0</v>
      </c>
      <c r="L1213" s="28">
        <v>0</v>
      </c>
      <c r="M1213" s="28">
        <v>0</v>
      </c>
      <c r="N1213" s="28">
        <v>0</v>
      </c>
      <c r="O1213" s="28">
        <v>9.4347564299023141E-3</v>
      </c>
      <c r="P1213" s="28">
        <v>0</v>
      </c>
      <c r="Q1213" s="28">
        <v>0</v>
      </c>
      <c r="R1213" s="28">
        <v>0</v>
      </c>
      <c r="S1213" s="93">
        <v>0</v>
      </c>
      <c r="T1213" s="93">
        <f>_xlfn.XLOOKUP(B1213,'[3]Nur des jours'!$B:$B,'[3]Nur des jours'!$U:$U,"")</f>
        <v>0</v>
      </c>
      <c r="U1213" s="93">
        <v>0</v>
      </c>
      <c r="V1213" s="93">
        <v>0</v>
      </c>
      <c r="W1213" s="93">
        <v>0</v>
      </c>
      <c r="X1213" s="93">
        <v>0</v>
      </c>
      <c r="Y1213" s="93">
        <v>0</v>
      </c>
      <c r="Z1213" s="93">
        <v>0</v>
      </c>
      <c r="AA1213" s="93">
        <v>0</v>
      </c>
      <c r="AB1213" s="93">
        <v>2.8143753584850963E-2</v>
      </c>
      <c r="AC1213" s="93">
        <f>_xlfn.XLOOKUP(B1213,'[3]Nur des jours'!$B:$B,'[3]Nur des jours'!$N:$N,"")</f>
        <v>0</v>
      </c>
      <c r="AD1213" s="93">
        <v>0</v>
      </c>
      <c r="AE1213" s="93">
        <v>0</v>
      </c>
      <c r="AF1213" s="93">
        <v>0</v>
      </c>
      <c r="AG1213" s="93"/>
      <c r="AH1213" s="93">
        <v>0</v>
      </c>
      <c r="AI1213" s="93">
        <v>0</v>
      </c>
      <c r="AJ1213" s="93">
        <v>0</v>
      </c>
      <c r="AK1213" s="93">
        <v>0</v>
      </c>
      <c r="AL1213" s="93">
        <v>0</v>
      </c>
      <c r="AM1213" s="49" t="s">
        <v>5559</v>
      </c>
      <c r="AN1213" s="49"/>
      <c r="AO1213" s="48" t="str" cm="1">
        <f t="array" ref="AO1213">IFERROR(_xlfn.IFS(
AQ1213="MPR ISSUE","PDH",
AQ1213="BSS Hardware Issue","BSS",
AQ1213="Sites strategiques, MLL, Pylone, etc.","ENVTECH",
AQ1213="AKTIVCO DEFAUT GE &amp; POWER Cabinet","AKTIVCO",
AQ1213="AKTIVCO Coupure ENEO &amp; Baisse de tension","AKTIVCO GRID ONLY",
AQ1213="Coupure ENEO &amp; Baisse de tension","IHS GRID ONLY",
AQ1213="Defaut GE &amp; POWER Cabinet","IHS",
AQ1213="Sharing","Partners",
AQ1213="Sites strategiques &amp; DataCenter","SST &amp; DC",
AQ1213="Exclu","Exclu",
AQ1213="SAT","SAT",
AQ1213="SPARE-ISSUE","SPARE-ISSUE",
AQ1213="Fiber CAmtel","TRANS_FO_CAMTEL",
AQ1213="Fiber AOF","Fiber AOF",
AQ1213="Projet OCM (HUAWEI)","TRAVAUX-HUAWEI",
AQ1213="Projet OCM (NOKIA)","TRAVAUX-NOKIA",
AQ1213="ACCESS-ISSUE","ACCESS-ISSUE",
AQ1213="Projet OCM (ZTE, NOKIA, autres projets)","TRAVAUX OCM",
AQ1213="No root CAuse","No root cause",
AQ1213="ODU HS","PDH",
AQ1213="IP &amp; VLAN","PDH",
AQ1213="Warehouse HUAWEI","SPARE-ISSUE",
AQ1213="SPARE-HS","SPARE-ISSUE",
AQ1213="Power Telco","BSS",AQ1213="no impacts","no impacts"
),"")</f>
        <v>No root cause</v>
      </c>
      <c r="AP1213" s="48" t="str" cm="1">
        <f t="array" ref="AP1213">IFERROR(_xlfn.IFS(
AQ1213="MPR ISSUE","TX ISSUE",
AQ1213="BSS Hardware Issue","RAN ISSUE",
AQ1213="Sites strategiques, MLL, Pylone, etc.","ENVTECH",
AQ1213="AKTIVCO DEFAUT GE &amp; POWER Cabinet","POWER ISSUE",
AQ1213="AKTIVCO Coupure ENEO &amp; Baisse de tension","POWER ISSUE",
AQ1213="Coupure ENEO &amp; Baisse de tension","POWER ISSUE",
AQ1213="Defaut GE &amp; POWER Cabinet","POWER ISSUE",
AQ1213="Sharing","POWER ISSUE",
AQ1213="Sites strategiques &amp; DataCenter","POWER ISSUE",
AQ1213="Exclu","Exclu",
AQ1213="SAT","TX ISSUE",
AQ1213="SPARE-ISSUE","SPARE-ISSUE",
AQ1213="Fiber CAmtel","TX ISSUE",
AQ1213="Fiber AOF","TX ISSUE",
AQ1213="Projet OCM (HUAWEI)","TRAVAUX-HUAWEI",
AQ1213="Projet OCM (NOKIA)","TRAVAUX -NOKIA",
AQ1213="ACCESS-ISSUE","ACCESS-ISSUE",
AQ1213="Projet OCM (ZTE, NOKIA, autres projets)","TRAVAUX OCM",
AQ1213="No root CAuse","No root cause",
AQ1213="ODU HS","TX ISSUE",
AQ1213="IP &amp; VLAN","TX ISSUE",
AQ1213="Warehouse HUAWEI","SPARE-ISSUE",
AQ1213="SPARE-HS","SPARE-ISSUE",
AQ1213="Power Telco","RAN ISSUE",AQ1213="no impacts","no impacts"
),"")</f>
        <v>No root cause</v>
      </c>
      <c r="AQ1213" s="67" t="s">
        <v>5344</v>
      </c>
      <c r="AR1213" s="48" t="str" cm="1">
        <f t="array" ref="AR1213">IFERROR(_xlfn.IFS(
AQ1213="MPR ISSUE","ACTIVE",
AQ1213="BSS Hardware Issue","ACTIVE",
AQ1213="Sites strategiques, MLL, Pylone, etc.","PASSIVE",
AQ1213="AKTIVCO DEFAUT GE &amp; POWER Cabinet","PASSIVE",
AQ1213="AKTIVCO Coupure ENEO &amp; Baisse de tension","PASSIVE",
AQ1213="Coupure ENEO &amp; Baisse de tension","PASSIVE",
AQ1213="Defaut GE &amp; POWER Cabinet","PASSIVE",
AQ1213="Sharing","PASSIVE",
AQ1213="Sites strategiques &amp; DataCenter","PASSIVE",
AQ1213="Exclu","Exclu",
AQ1213="SAT","ACTIVE",
AQ1213="SPARE-ISSUE","SPARE-ISSUE",
AQ1213="Fiber CAmtel","ACTIVE",
AQ1213="Fiber AOF","ACTIVE",
AQ1213="Projet OCM (HUAWEI)","PLANNED WORKS",
AQ1213="Projet OCM (NOKIA)","PLANNED WORKS",
AQ1213="ACCESS-ISSUE","ACCESS-ISSUE",
AQ1213="Projet OCM (ZTE, NOKIA, autres projets)","PLANNED WORKS",
AQ1213="No root CAuse","No root cause",
AQ1213="ODU HS","ACTIVE",
AQ1213="IP &amp; VLAN","ACTIVE",
AQ1213="Warehouse HUAWEI","SPARE-ISSUE",
AQ1213="SPARE-HS","SPARE-ISSUE",
AQ1213="Power Telco","ACTIVE", AQ1213="no impacts","no impacts"
),"")</f>
        <v>No root cause</v>
      </c>
      <c r="AS1213" s="92" t="s">
        <v>5537</v>
      </c>
      <c r="AT1213" s="98" t="s">
        <v>2580</v>
      </c>
      <c r="AV1213" s="17" t="s">
        <v>5537</v>
      </c>
      <c r="AW1213" s="7" t="s">
        <v>5537</v>
      </c>
      <c r="AX1213" s="6" t="s">
        <v>5537</v>
      </c>
      <c r="AY1213" s="7"/>
      <c r="AZ1213" s="3" t="s">
        <v>5537</v>
      </c>
      <c r="BA1213" s="18" t="s">
        <v>5537</v>
      </c>
      <c r="BB1213" s="18" t="s">
        <v>5537</v>
      </c>
      <c r="BC1213" s="18" t="s">
        <v>5537</v>
      </c>
      <c r="BD1213" s="18" t="s">
        <v>5537</v>
      </c>
      <c r="BE1213" s="18" t="s">
        <v>5537</v>
      </c>
      <c r="BF1213" s="18" t="s">
        <v>5537</v>
      </c>
      <c r="BG1213" s="18" t="s">
        <v>5537</v>
      </c>
      <c r="BH1213" s="18" t="s">
        <v>5537</v>
      </c>
      <c r="BI1213" s="18" t="s">
        <v>5537</v>
      </c>
      <c r="BJ1213" s="18" t="s">
        <v>5537</v>
      </c>
      <c r="BK1213" s="18" t="s">
        <v>5537</v>
      </c>
      <c r="BL1213" s="9" t="s">
        <v>5537</v>
      </c>
      <c r="BM1213" s="14" t="s">
        <v>5537</v>
      </c>
      <c r="BN1213" s="14" t="s">
        <v>5537</v>
      </c>
      <c r="BO1213" s="14" t="str">
        <f>_xlfn.XLOOKUP(B1213,'[4]cell downs 18042026 17h'!$B:$B,'[4]cell downs 18042026 17h'!$B:$B,"")</f>
        <v/>
      </c>
      <c r="BP1213" s="14" t="str">
        <f>_xlfn.XLOOKUP(B1213,'[5]Cells Huawei 19042026 15h'!$B:$B,'[5]Cells Huawei 19042026 15h'!$B:$B,"")</f>
        <v/>
      </c>
      <c r="BQ1213" s="9" t="str">
        <f>_xlfn.XLOOKUP(B1213,'[6]cells down 19042026 9H40'!$B:$B,'[6]cells down 19042026 9H40'!$B:$B,"")</f>
        <v/>
      </c>
      <c r="BR1213" s="9" t="s">
        <v>5537</v>
      </c>
      <c r="BS1213" s="9" t="s">
        <v>12</v>
      </c>
      <c r="BT1213" s="108"/>
    </row>
    <row r="1214" spans="1:72" s="9" customFormat="1" x14ac:dyDescent="0.35">
      <c r="A1214" s="1" t="s">
        <v>2545</v>
      </c>
      <c r="B1214" s="8" t="s">
        <v>2546</v>
      </c>
      <c r="C1214" s="3" t="str">
        <f>_xlfn.XLOOKUP(B1214,'[1]daily break down'!$D:$D,'[1]daily break down'!$E:$E,"")</f>
        <v>Yaounde</v>
      </c>
      <c r="D1214" s="1" t="s">
        <v>11</v>
      </c>
      <c r="E1214" s="1" t="s">
        <v>12</v>
      </c>
      <c r="F1214" s="3" t="s">
        <v>37</v>
      </c>
      <c r="G1214" s="1" t="s">
        <v>38</v>
      </c>
      <c r="H1214" s="34" t="str">
        <f>_xlfn.XLOOKUP(B1214,[2]CALCULATION!$B:$B,[2]CALCULATION!$H:$H,"")</f>
        <v>ZTE</v>
      </c>
      <c r="I1214" s="28">
        <v>0</v>
      </c>
      <c r="J1214" s="28">
        <v>0</v>
      </c>
      <c r="K1214" s="28">
        <v>0</v>
      </c>
      <c r="L1214" s="28">
        <v>0</v>
      </c>
      <c r="M1214" s="28">
        <v>0</v>
      </c>
      <c r="N1214" s="28">
        <v>0</v>
      </c>
      <c r="O1214" s="28">
        <v>0</v>
      </c>
      <c r="P1214" s="28">
        <v>5.5680222752994162</v>
      </c>
      <c r="Q1214" s="28">
        <v>18.689699600208879</v>
      </c>
      <c r="R1214" s="28">
        <v>0</v>
      </c>
      <c r="S1214" s="93">
        <v>0</v>
      </c>
      <c r="T1214" s="93">
        <f>_xlfn.XLOOKUP(B1214,'[3]Nur des jours'!$B:$B,'[3]Nur des jours'!$U:$U,"")</f>
        <v>0</v>
      </c>
      <c r="U1214" s="93">
        <v>0</v>
      </c>
      <c r="V1214" s="93">
        <v>0</v>
      </c>
      <c r="W1214" s="93">
        <v>0</v>
      </c>
      <c r="X1214" s="93">
        <v>0</v>
      </c>
      <c r="Y1214" s="93">
        <v>0</v>
      </c>
      <c r="Z1214" s="93">
        <v>0</v>
      </c>
      <c r="AA1214" s="93">
        <v>0</v>
      </c>
      <c r="AB1214" s="93">
        <v>2.8018908036628438E-2</v>
      </c>
      <c r="AC1214" s="93">
        <f>_xlfn.XLOOKUP(B1214,'[3]Nur des jours'!$B:$B,'[3]Nur des jours'!$N:$N,"")</f>
        <v>0</v>
      </c>
      <c r="AD1214" s="93">
        <v>0</v>
      </c>
      <c r="AE1214" s="93">
        <v>0</v>
      </c>
      <c r="AF1214" s="93">
        <v>0</v>
      </c>
      <c r="AG1214" s="93"/>
      <c r="AH1214" s="93">
        <v>0</v>
      </c>
      <c r="AI1214" s="93">
        <v>0</v>
      </c>
      <c r="AJ1214" s="93">
        <v>0</v>
      </c>
      <c r="AK1214" s="93">
        <v>0</v>
      </c>
      <c r="AL1214" s="93">
        <v>0</v>
      </c>
      <c r="AM1214" s="49" t="s">
        <v>5559</v>
      </c>
      <c r="AN1214" s="49"/>
      <c r="AO1214" s="48" t="str" cm="1">
        <f t="array" ref="AO1214">IFERROR(_xlfn.IFS(
AQ1214="MPR ISSUE","PDH",
AQ1214="BSS Hardware Issue","BSS",
AQ1214="Sites strategiques, MLL, Pylone, etc.","ENVTECH",
AQ1214="AKTIVCO DEFAUT GE &amp; POWER Cabinet","AKTIVCO",
AQ1214="AKTIVCO Coupure ENEO &amp; Baisse de tension","AKTIVCO GRID ONLY",
AQ1214="Coupure ENEO &amp; Baisse de tension","IHS GRID ONLY",
AQ1214="Defaut GE &amp; POWER Cabinet","IHS",
AQ1214="Sharing","Partners",
AQ1214="Sites strategiques &amp; DataCenter","SST &amp; DC",
AQ1214="Exclu","Exclu",
AQ1214="SAT","SAT",
AQ1214="SPARE-ISSUE","SPARE-ISSUE",
AQ1214="Fiber CAmtel","TRANS_FO_CAMTEL",
AQ1214="Fiber AOF","Fiber AOF",
AQ1214="Projet OCM (HUAWEI)","TRAVAUX-HUAWEI",
AQ1214="Projet OCM (NOKIA)","TRAVAUX-NOKIA",
AQ1214="ACCESS-ISSUE","ACCESS-ISSUE",
AQ1214="Projet OCM (ZTE, NOKIA, autres projets)","TRAVAUX OCM",
AQ1214="No root CAuse","No root cause",
AQ1214="ODU HS","PDH",
AQ1214="IP &amp; VLAN","PDH",
AQ1214="Warehouse HUAWEI","SPARE-ISSUE",
AQ1214="SPARE-HS","SPARE-ISSUE",
AQ1214="Power Telco","BSS",AQ1214="no impacts","no impacts"
),"")</f>
        <v>No root cause</v>
      </c>
      <c r="AP1214" s="48" t="str" cm="1">
        <f t="array" ref="AP1214">IFERROR(_xlfn.IFS(
AQ1214="MPR ISSUE","TX ISSUE",
AQ1214="BSS Hardware Issue","RAN ISSUE",
AQ1214="Sites strategiques, MLL, Pylone, etc.","ENVTECH",
AQ1214="AKTIVCO DEFAUT GE &amp; POWER Cabinet","POWER ISSUE",
AQ1214="AKTIVCO Coupure ENEO &amp; Baisse de tension","POWER ISSUE",
AQ1214="Coupure ENEO &amp; Baisse de tension","POWER ISSUE",
AQ1214="Defaut GE &amp; POWER Cabinet","POWER ISSUE",
AQ1214="Sharing","POWER ISSUE",
AQ1214="Sites strategiques &amp; DataCenter","POWER ISSUE",
AQ1214="Exclu","Exclu",
AQ1214="SAT","TX ISSUE",
AQ1214="SPARE-ISSUE","SPARE-ISSUE",
AQ1214="Fiber CAmtel","TX ISSUE",
AQ1214="Fiber AOF","TX ISSUE",
AQ1214="Projet OCM (HUAWEI)","TRAVAUX-HUAWEI",
AQ1214="Projet OCM (NOKIA)","TRAVAUX -NOKIA",
AQ1214="ACCESS-ISSUE","ACCESS-ISSUE",
AQ1214="Projet OCM (ZTE, NOKIA, autres projets)","TRAVAUX OCM",
AQ1214="No root CAuse","No root cause",
AQ1214="ODU HS","TX ISSUE",
AQ1214="IP &amp; VLAN","TX ISSUE",
AQ1214="Warehouse HUAWEI","SPARE-ISSUE",
AQ1214="SPARE-HS","SPARE-ISSUE",
AQ1214="Power Telco","RAN ISSUE",AQ1214="no impacts","no impacts"
),"")</f>
        <v>No root cause</v>
      </c>
      <c r="AQ1214" s="127" t="s">
        <v>5344</v>
      </c>
      <c r="AR1214" s="48" t="str" cm="1">
        <f t="array" ref="AR1214">IFERROR(_xlfn.IFS(
AQ1214="MPR ISSUE","ACTIVE",
AQ1214="BSS Hardware Issue","ACTIVE",
AQ1214="Sites strategiques, MLL, Pylone, etc.","PASSIVE",
AQ1214="AKTIVCO DEFAUT GE &amp; POWER Cabinet","PASSIVE",
AQ1214="AKTIVCO Coupure ENEO &amp; Baisse de tension","PASSIVE",
AQ1214="Coupure ENEO &amp; Baisse de tension","PASSIVE",
AQ1214="Defaut GE &amp; POWER Cabinet","PASSIVE",
AQ1214="Sharing","PASSIVE",
AQ1214="Sites strategiques &amp; DataCenter","PASSIVE",
AQ1214="Exclu","Exclu",
AQ1214="SAT","ACTIVE",
AQ1214="SPARE-ISSUE","SPARE-ISSUE",
AQ1214="Fiber CAmtel","ACTIVE",
AQ1214="Fiber AOF","ACTIVE",
AQ1214="Projet OCM (HUAWEI)","PLANNED WORKS",
AQ1214="Projet OCM (NOKIA)","PLANNED WORKS",
AQ1214="ACCESS-ISSUE","ACCESS-ISSUE",
AQ1214="Projet OCM (ZTE, NOKIA, autres projets)","PLANNED WORKS",
AQ1214="No root CAuse","No root cause",
AQ1214="ODU HS","ACTIVE",
AQ1214="IP &amp; VLAN","ACTIVE",
AQ1214="Warehouse HUAWEI","SPARE-ISSUE",
AQ1214="SPARE-HS","SPARE-ISSUE",
AQ1214="Power Telco","ACTIVE", AQ1214="no impacts","no impacts"
),"")</f>
        <v>No root cause</v>
      </c>
      <c r="AS1214" s="92" t="s">
        <v>5537</v>
      </c>
      <c r="AT1214" s="98" t="s">
        <v>2546</v>
      </c>
      <c r="AV1214" s="17" t="s">
        <v>5537</v>
      </c>
      <c r="AW1214" s="7" t="s">
        <v>5537</v>
      </c>
      <c r="AX1214" s="6" t="s">
        <v>5537</v>
      </c>
      <c r="AY1214" s="7"/>
      <c r="AZ1214" s="3" t="s">
        <v>5537</v>
      </c>
      <c r="BA1214" s="18" t="s">
        <v>5537</v>
      </c>
      <c r="BB1214" s="18" t="s">
        <v>5537</v>
      </c>
      <c r="BC1214" s="18" t="s">
        <v>5537</v>
      </c>
      <c r="BD1214" s="18" t="s">
        <v>5537</v>
      </c>
      <c r="BE1214" s="18" t="s">
        <v>5537</v>
      </c>
      <c r="BF1214" s="18" t="s">
        <v>5537</v>
      </c>
      <c r="BG1214" s="18" t="s">
        <v>5537</v>
      </c>
      <c r="BH1214" s="18" t="s">
        <v>5537</v>
      </c>
      <c r="BI1214" s="18" t="s">
        <v>5537</v>
      </c>
      <c r="BJ1214" s="18" t="s">
        <v>5537</v>
      </c>
      <c r="BK1214" s="18" t="s">
        <v>5537</v>
      </c>
      <c r="BL1214" s="9" t="s">
        <v>5537</v>
      </c>
      <c r="BM1214" s="14" t="s">
        <v>5537</v>
      </c>
      <c r="BN1214" s="14" t="s">
        <v>5537</v>
      </c>
      <c r="BO1214" s="14" t="str">
        <f>_xlfn.XLOOKUP(B1214,'[4]cell downs 18042026 17h'!$B:$B,'[4]cell downs 18042026 17h'!$B:$B,"")</f>
        <v/>
      </c>
      <c r="BP1214" s="14" t="str">
        <f>_xlfn.XLOOKUP(B1214,'[5]Cells Huawei 19042026 15h'!$B:$B,'[5]Cells Huawei 19042026 15h'!$B:$B,"")</f>
        <v/>
      </c>
      <c r="BQ1214" s="9" t="str">
        <f>_xlfn.XLOOKUP(B1214,'[6]cells down 19042026 9H40'!$B:$B,'[6]cells down 19042026 9H40'!$B:$B,"")</f>
        <v/>
      </c>
      <c r="BR1214" s="9" t="s">
        <v>2546</v>
      </c>
      <c r="BS1214" s="9" t="s">
        <v>12</v>
      </c>
      <c r="BT1214" s="108"/>
    </row>
    <row r="1215" spans="1:72" s="9" customFormat="1" x14ac:dyDescent="0.35">
      <c r="A1215" s="1" t="s">
        <v>2585</v>
      </c>
      <c r="B1215" s="8" t="s">
        <v>2586</v>
      </c>
      <c r="C1215" s="3" t="str">
        <f>_xlfn.XLOOKUP(B1215,'[1]daily break down'!$D:$D,'[1]daily break down'!$E:$E,"")</f>
        <v>Yaounde</v>
      </c>
      <c r="D1215" s="1" t="s">
        <v>21</v>
      </c>
      <c r="E1215" s="1" t="s">
        <v>36</v>
      </c>
      <c r="F1215" s="3" t="s">
        <v>37</v>
      </c>
      <c r="G1215" s="1" t="s">
        <v>38</v>
      </c>
      <c r="H1215" s="34" t="str">
        <f>_xlfn.XLOOKUP(B1215,[2]CALCULATION!$B:$B,[2]CALCULATION!$H:$H,"")</f>
        <v>ZTE</v>
      </c>
      <c r="I1215" s="28">
        <v>0</v>
      </c>
      <c r="J1215" s="28">
        <v>0</v>
      </c>
      <c r="K1215" s="28">
        <v>0</v>
      </c>
      <c r="L1215" s="28">
        <v>0</v>
      </c>
      <c r="M1215" s="28">
        <v>0</v>
      </c>
      <c r="N1215" s="28">
        <v>0</v>
      </c>
      <c r="O1215" s="28">
        <v>0</v>
      </c>
      <c r="P1215" s="28">
        <v>0</v>
      </c>
      <c r="Q1215" s="28">
        <v>0</v>
      </c>
      <c r="R1215" s="28">
        <v>0</v>
      </c>
      <c r="S1215" s="93">
        <v>0</v>
      </c>
      <c r="T1215" s="93">
        <f>_xlfn.XLOOKUP(B1215,'[3]Nur des jours'!$B:$B,'[3]Nur des jours'!$U:$U,"")</f>
        <v>0</v>
      </c>
      <c r="U1215" s="93">
        <v>0</v>
      </c>
      <c r="V1215" s="93">
        <v>0</v>
      </c>
      <c r="W1215" s="93">
        <v>0</v>
      </c>
      <c r="X1215" s="93">
        <v>0</v>
      </c>
      <c r="Y1215" s="93">
        <v>0</v>
      </c>
      <c r="Z1215" s="93">
        <v>0</v>
      </c>
      <c r="AA1215" s="93">
        <v>0</v>
      </c>
      <c r="AB1215" s="93">
        <v>2.316776673429748E-2</v>
      </c>
      <c r="AC1215" s="93">
        <f>_xlfn.XLOOKUP(B1215,'[3]Nur des jours'!$B:$B,'[3]Nur des jours'!$N:$N,"")</f>
        <v>0</v>
      </c>
      <c r="AD1215" s="93">
        <v>0</v>
      </c>
      <c r="AE1215" s="93">
        <v>0</v>
      </c>
      <c r="AF1215" s="93">
        <v>0</v>
      </c>
      <c r="AG1215" s="93"/>
      <c r="AH1215" s="93">
        <v>0</v>
      </c>
      <c r="AI1215" s="93">
        <v>0</v>
      </c>
      <c r="AJ1215" s="93">
        <v>0</v>
      </c>
      <c r="AK1215" s="93">
        <v>0</v>
      </c>
      <c r="AL1215" s="93">
        <v>0</v>
      </c>
      <c r="AM1215" s="49" t="s">
        <v>5559</v>
      </c>
      <c r="AN1215" s="49"/>
      <c r="AO1215" s="48" t="str" cm="1">
        <f t="array" ref="AO1215">IFERROR(_xlfn.IFS(
AQ1215="MPR ISSUE","PDH",
AQ1215="BSS Hardware Issue","BSS",
AQ1215="Sites strategiques, MLL, Pylone, etc.","ENVTECH",
AQ1215="AKTIVCO DEFAUT GE &amp; POWER Cabinet","AKTIVCO",
AQ1215="AKTIVCO Coupure ENEO &amp; Baisse de tension","AKTIVCO GRID ONLY",
AQ1215="Coupure ENEO &amp; Baisse de tension","IHS GRID ONLY",
AQ1215="Defaut GE &amp; POWER Cabinet","IHS",
AQ1215="Sharing","Partners",
AQ1215="Sites strategiques &amp; DataCenter","SST &amp; DC",
AQ1215="Exclu","Exclu",
AQ1215="SAT","SAT",
AQ1215="SPARE-ISSUE","SPARE-ISSUE",
AQ1215="Fiber CAmtel","TRANS_FO_CAMTEL",
AQ1215="Fiber AOF","Fiber AOF",
AQ1215="Projet OCM (HUAWEI)","TRAVAUX-HUAWEI",
AQ1215="Projet OCM (NOKIA)","TRAVAUX-NOKIA",
AQ1215="ACCESS-ISSUE","ACCESS-ISSUE",
AQ1215="Projet OCM (ZTE, NOKIA, autres projets)","TRAVAUX OCM",
AQ1215="No root CAuse","No root cause",
AQ1215="ODU HS","PDH",
AQ1215="IP &amp; VLAN","PDH",
AQ1215="Warehouse HUAWEI","SPARE-ISSUE",
AQ1215="SPARE-HS","SPARE-ISSUE",
AQ1215="Power Telco","BSS",AQ1215="no impacts","no impacts"
),"")</f>
        <v>No root cause</v>
      </c>
      <c r="AP1215" s="48" t="str" cm="1">
        <f t="array" ref="AP1215">IFERROR(_xlfn.IFS(
AQ1215="MPR ISSUE","TX ISSUE",
AQ1215="BSS Hardware Issue","RAN ISSUE",
AQ1215="Sites strategiques, MLL, Pylone, etc.","ENVTECH",
AQ1215="AKTIVCO DEFAUT GE &amp; POWER Cabinet","POWER ISSUE",
AQ1215="AKTIVCO Coupure ENEO &amp; Baisse de tension","POWER ISSUE",
AQ1215="Coupure ENEO &amp; Baisse de tension","POWER ISSUE",
AQ1215="Defaut GE &amp; POWER Cabinet","POWER ISSUE",
AQ1215="Sharing","POWER ISSUE",
AQ1215="Sites strategiques &amp; DataCenter","POWER ISSUE",
AQ1215="Exclu","Exclu",
AQ1215="SAT","TX ISSUE",
AQ1215="SPARE-ISSUE","SPARE-ISSUE",
AQ1215="Fiber CAmtel","TX ISSUE",
AQ1215="Fiber AOF","TX ISSUE",
AQ1215="Projet OCM (HUAWEI)","TRAVAUX-HUAWEI",
AQ1215="Projet OCM (NOKIA)","TRAVAUX -NOKIA",
AQ1215="ACCESS-ISSUE","ACCESS-ISSUE",
AQ1215="Projet OCM (ZTE, NOKIA, autres projets)","TRAVAUX OCM",
AQ1215="No root CAuse","No root cause",
AQ1215="ODU HS","TX ISSUE",
AQ1215="IP &amp; VLAN","TX ISSUE",
AQ1215="Warehouse HUAWEI","SPARE-ISSUE",
AQ1215="SPARE-HS","SPARE-ISSUE",
AQ1215="Power Telco","RAN ISSUE",AQ1215="no impacts","no impacts"
),"")</f>
        <v>No root cause</v>
      </c>
      <c r="AQ1215" s="67" t="s">
        <v>5344</v>
      </c>
      <c r="AR1215" s="48" t="str" cm="1">
        <f t="array" ref="AR1215">IFERROR(_xlfn.IFS(
AQ1215="MPR ISSUE","ACTIVE",
AQ1215="BSS Hardware Issue","ACTIVE",
AQ1215="Sites strategiques, MLL, Pylone, etc.","PASSIVE",
AQ1215="AKTIVCO DEFAUT GE &amp; POWER Cabinet","PASSIVE",
AQ1215="AKTIVCO Coupure ENEO &amp; Baisse de tension","PASSIVE",
AQ1215="Coupure ENEO &amp; Baisse de tension","PASSIVE",
AQ1215="Defaut GE &amp; POWER Cabinet","PASSIVE",
AQ1215="Sharing","PASSIVE",
AQ1215="Sites strategiques &amp; DataCenter","PASSIVE",
AQ1215="Exclu","Exclu",
AQ1215="SAT","ACTIVE",
AQ1215="SPARE-ISSUE","SPARE-ISSUE",
AQ1215="Fiber CAmtel","ACTIVE",
AQ1215="Fiber AOF","ACTIVE",
AQ1215="Projet OCM (HUAWEI)","PLANNED WORKS",
AQ1215="Projet OCM (NOKIA)","PLANNED WORKS",
AQ1215="ACCESS-ISSUE","ACCESS-ISSUE",
AQ1215="Projet OCM (ZTE, NOKIA, autres projets)","PLANNED WORKS",
AQ1215="No root CAuse","No root cause",
AQ1215="ODU HS","ACTIVE",
AQ1215="IP &amp; VLAN","ACTIVE",
AQ1215="Warehouse HUAWEI","SPARE-ISSUE",
AQ1215="SPARE-HS","SPARE-ISSUE",
AQ1215="Power Telco","ACTIVE", AQ1215="no impacts","no impacts"
),"")</f>
        <v>No root cause</v>
      </c>
      <c r="AS1215" s="92" t="s">
        <v>5537</v>
      </c>
      <c r="AT1215" s="98" t="s">
        <v>2586</v>
      </c>
      <c r="AV1215" s="17" t="s">
        <v>5537</v>
      </c>
      <c r="AW1215" s="7" t="s">
        <v>5537</v>
      </c>
      <c r="AX1215" s="6" t="s">
        <v>5537</v>
      </c>
      <c r="AY1215" s="7"/>
      <c r="AZ1215" s="3" t="s">
        <v>5537</v>
      </c>
      <c r="BA1215" s="18" t="s">
        <v>5537</v>
      </c>
      <c r="BB1215" s="18" t="s">
        <v>5537</v>
      </c>
      <c r="BC1215" s="18" t="s">
        <v>5537</v>
      </c>
      <c r="BD1215" s="18" t="s">
        <v>5537</v>
      </c>
      <c r="BE1215" s="18" t="s">
        <v>5537</v>
      </c>
      <c r="BF1215" s="18" t="s">
        <v>5537</v>
      </c>
      <c r="BG1215" s="18" t="s">
        <v>5537</v>
      </c>
      <c r="BH1215" s="18" t="s">
        <v>5537</v>
      </c>
      <c r="BI1215" s="18" t="s">
        <v>5537</v>
      </c>
      <c r="BJ1215" s="18" t="s">
        <v>5537</v>
      </c>
      <c r="BK1215" s="18" t="s">
        <v>5537</v>
      </c>
      <c r="BL1215" s="9" t="s">
        <v>5537</v>
      </c>
      <c r="BM1215" s="14" t="s">
        <v>5537</v>
      </c>
      <c r="BN1215" s="14" t="s">
        <v>5537</v>
      </c>
      <c r="BO1215" s="14" t="str">
        <f>_xlfn.XLOOKUP(B1215,'[4]cell downs 18042026 17h'!$B:$B,'[4]cell downs 18042026 17h'!$B:$B,"")</f>
        <v/>
      </c>
      <c r="BP1215" s="14" t="str">
        <f>_xlfn.XLOOKUP(B1215,'[5]Cells Huawei 19042026 15h'!$B:$B,'[5]Cells Huawei 19042026 15h'!$B:$B,"")</f>
        <v/>
      </c>
      <c r="BQ1215" s="9" t="str">
        <f>_xlfn.XLOOKUP(B1215,'[6]cells down 19042026 9H40'!$B:$B,'[6]cells down 19042026 9H40'!$B:$B,"")</f>
        <v/>
      </c>
      <c r="BR1215" s="9" t="s">
        <v>5537</v>
      </c>
      <c r="BS1215" s="9" t="s">
        <v>12</v>
      </c>
      <c r="BT1215" s="108"/>
    </row>
    <row r="1216" spans="1:72" s="9" customFormat="1" x14ac:dyDescent="0.35">
      <c r="A1216" s="1" t="s">
        <v>4363</v>
      </c>
      <c r="B1216" s="8" t="s">
        <v>4364</v>
      </c>
      <c r="C1216" s="3" t="str">
        <f>_xlfn.XLOOKUP(B1216,'[1]daily break down'!$D:$D,'[1]daily break down'!$E:$E,"")</f>
        <v>Yaounde</v>
      </c>
      <c r="D1216" s="1" t="s">
        <v>11</v>
      </c>
      <c r="E1216" s="1" t="s">
        <v>12</v>
      </c>
      <c r="F1216" s="3" t="s">
        <v>37</v>
      </c>
      <c r="G1216" s="1" t="s">
        <v>38</v>
      </c>
      <c r="H1216" s="34" t="str">
        <f>_xlfn.XLOOKUP(B1216,[2]CALCULATION!$B:$B,[2]CALCULATION!$H:$H,"")</f>
        <v>ZTE</v>
      </c>
      <c r="I1216" s="28">
        <v>0</v>
      </c>
      <c r="J1216" s="28">
        <v>0</v>
      </c>
      <c r="K1216" s="28">
        <v>0</v>
      </c>
      <c r="L1216" s="28">
        <v>0</v>
      </c>
      <c r="M1216" s="28">
        <v>0</v>
      </c>
      <c r="N1216" s="28">
        <v>0</v>
      </c>
      <c r="O1216" s="28">
        <v>0</v>
      </c>
      <c r="P1216" s="28">
        <v>0.76409042527387516</v>
      </c>
      <c r="Q1216" s="28">
        <v>0</v>
      </c>
      <c r="R1216" s="28">
        <v>0</v>
      </c>
      <c r="S1216" s="93">
        <v>0</v>
      </c>
      <c r="T1216" s="93">
        <f>_xlfn.XLOOKUP(B1216,'[3]Nur des jours'!$B:$B,'[3]Nur des jours'!$U:$U,"")</f>
        <v>0</v>
      </c>
      <c r="U1216" s="93">
        <v>0</v>
      </c>
      <c r="V1216" s="93">
        <v>0</v>
      </c>
      <c r="W1216" s="93">
        <v>0</v>
      </c>
      <c r="X1216" s="93">
        <v>0</v>
      </c>
      <c r="Y1216" s="93">
        <v>0</v>
      </c>
      <c r="Z1216" s="93">
        <v>0</v>
      </c>
      <c r="AA1216" s="93">
        <v>0</v>
      </c>
      <c r="AB1216" s="93">
        <v>2.314993165597997E-2</v>
      </c>
      <c r="AC1216" s="93">
        <f>_xlfn.XLOOKUP(B1216,'[3]Nur des jours'!$B:$B,'[3]Nur des jours'!$N:$N,"")</f>
        <v>0</v>
      </c>
      <c r="AD1216" s="93">
        <v>0</v>
      </c>
      <c r="AE1216" s="93">
        <v>0</v>
      </c>
      <c r="AF1216" s="93">
        <v>0</v>
      </c>
      <c r="AG1216" s="93"/>
      <c r="AH1216" s="93">
        <v>0</v>
      </c>
      <c r="AI1216" s="93">
        <v>0</v>
      </c>
      <c r="AJ1216" s="93">
        <v>0</v>
      </c>
      <c r="AK1216" s="93">
        <v>0</v>
      </c>
      <c r="AL1216" s="93">
        <v>0</v>
      </c>
      <c r="AM1216" s="49" t="s">
        <v>5559</v>
      </c>
      <c r="AN1216" s="49"/>
      <c r="AO1216" s="48" t="str" cm="1">
        <f t="array" ref="AO1216">IFERROR(_xlfn.IFS(
AQ1216="MPR ISSUE","PDH",
AQ1216="BSS Hardware Issue","BSS",
AQ1216="Sites strategiques, MLL, Pylone, etc.","ENVTECH",
AQ1216="AKTIVCO DEFAUT GE &amp; POWER Cabinet","AKTIVCO",
AQ1216="AKTIVCO Coupure ENEO &amp; Baisse de tension","AKTIVCO GRID ONLY",
AQ1216="Coupure ENEO &amp; Baisse de tension","IHS GRID ONLY",
AQ1216="Defaut GE &amp; POWER Cabinet","IHS",
AQ1216="Sharing","Partners",
AQ1216="Sites strategiques &amp; DataCenter","SST &amp; DC",
AQ1216="Exclu","Exclu",
AQ1216="SAT","SAT",
AQ1216="SPARE-ISSUE","SPARE-ISSUE",
AQ1216="Fiber CAmtel","TRANS_FO_CAMTEL",
AQ1216="Fiber AOF","Fiber AOF",
AQ1216="Projet OCM (HUAWEI)","TRAVAUX-HUAWEI",
AQ1216="Projet OCM (NOKIA)","TRAVAUX-NOKIA",
AQ1216="ACCESS-ISSUE","ACCESS-ISSUE",
AQ1216="Projet OCM (ZTE, NOKIA, autres projets)","TRAVAUX OCM",
AQ1216="No root CAuse","No root cause",
AQ1216="ODU HS","PDH",
AQ1216="IP &amp; VLAN","PDH",
AQ1216="Warehouse HUAWEI","SPARE-ISSUE",
AQ1216="SPARE-HS","SPARE-ISSUE",
AQ1216="Power Telco","BSS",AQ1216="no impacts","no impacts"
),"")</f>
        <v>No root cause</v>
      </c>
      <c r="AP1216" s="48" t="str" cm="1">
        <f t="array" ref="AP1216">IFERROR(_xlfn.IFS(
AQ1216="MPR ISSUE","TX ISSUE",
AQ1216="BSS Hardware Issue","RAN ISSUE",
AQ1216="Sites strategiques, MLL, Pylone, etc.","ENVTECH",
AQ1216="AKTIVCO DEFAUT GE &amp; POWER Cabinet","POWER ISSUE",
AQ1216="AKTIVCO Coupure ENEO &amp; Baisse de tension","POWER ISSUE",
AQ1216="Coupure ENEO &amp; Baisse de tension","POWER ISSUE",
AQ1216="Defaut GE &amp; POWER Cabinet","POWER ISSUE",
AQ1216="Sharing","POWER ISSUE",
AQ1216="Sites strategiques &amp; DataCenter","POWER ISSUE",
AQ1216="Exclu","Exclu",
AQ1216="SAT","TX ISSUE",
AQ1216="SPARE-ISSUE","SPARE-ISSUE",
AQ1216="Fiber CAmtel","TX ISSUE",
AQ1216="Fiber AOF","TX ISSUE",
AQ1216="Projet OCM (HUAWEI)","TRAVAUX-HUAWEI",
AQ1216="Projet OCM (NOKIA)","TRAVAUX -NOKIA",
AQ1216="ACCESS-ISSUE","ACCESS-ISSUE",
AQ1216="Projet OCM (ZTE, NOKIA, autres projets)","TRAVAUX OCM",
AQ1216="No root CAuse","No root cause",
AQ1216="ODU HS","TX ISSUE",
AQ1216="IP &amp; VLAN","TX ISSUE",
AQ1216="Warehouse HUAWEI","SPARE-ISSUE",
AQ1216="SPARE-HS","SPARE-ISSUE",
AQ1216="Power Telco","RAN ISSUE",AQ1216="no impacts","no impacts"
),"")</f>
        <v>No root cause</v>
      </c>
      <c r="AQ1216" s="127" t="s">
        <v>5344</v>
      </c>
      <c r="AR1216" s="48" t="str" cm="1">
        <f t="array" ref="AR1216">IFERROR(_xlfn.IFS(
AQ1216="MPR ISSUE","ACTIVE",
AQ1216="BSS Hardware Issue","ACTIVE",
AQ1216="Sites strategiques, MLL, Pylone, etc.","PASSIVE",
AQ1216="AKTIVCO DEFAUT GE &amp; POWER Cabinet","PASSIVE",
AQ1216="AKTIVCO Coupure ENEO &amp; Baisse de tension","PASSIVE",
AQ1216="Coupure ENEO &amp; Baisse de tension","PASSIVE",
AQ1216="Defaut GE &amp; POWER Cabinet","PASSIVE",
AQ1216="Sharing","PASSIVE",
AQ1216="Sites strategiques &amp; DataCenter","PASSIVE",
AQ1216="Exclu","Exclu",
AQ1216="SAT","ACTIVE",
AQ1216="SPARE-ISSUE","SPARE-ISSUE",
AQ1216="Fiber CAmtel","ACTIVE",
AQ1216="Fiber AOF","ACTIVE",
AQ1216="Projet OCM (HUAWEI)","PLANNED WORKS",
AQ1216="Projet OCM (NOKIA)","PLANNED WORKS",
AQ1216="ACCESS-ISSUE","ACCESS-ISSUE",
AQ1216="Projet OCM (ZTE, NOKIA, autres projets)","PLANNED WORKS",
AQ1216="No root CAuse","No root cause",
AQ1216="ODU HS","ACTIVE",
AQ1216="IP &amp; VLAN","ACTIVE",
AQ1216="Warehouse HUAWEI","SPARE-ISSUE",
AQ1216="SPARE-HS","SPARE-ISSUE",
AQ1216="Power Telco","ACTIVE", AQ1216="no impacts","no impacts"
),"")</f>
        <v>No root cause</v>
      </c>
      <c r="AS1216" s="92" t="s">
        <v>5537</v>
      </c>
      <c r="AT1216" s="98" t="s">
        <v>4364</v>
      </c>
      <c r="AV1216" s="17" t="s">
        <v>5537</v>
      </c>
      <c r="AW1216" s="7" t="s">
        <v>5537</v>
      </c>
      <c r="AX1216" s="6" t="s">
        <v>5537</v>
      </c>
      <c r="AY1216" s="7"/>
      <c r="AZ1216" s="3" t="s">
        <v>5537</v>
      </c>
      <c r="BA1216" s="18" t="s">
        <v>5537</v>
      </c>
      <c r="BB1216" s="18" t="s">
        <v>5537</v>
      </c>
      <c r="BC1216" s="18" t="s">
        <v>5537</v>
      </c>
      <c r="BD1216" s="18" t="s">
        <v>5537</v>
      </c>
      <c r="BE1216" s="18" t="s">
        <v>5537</v>
      </c>
      <c r="BF1216" s="18" t="s">
        <v>5537</v>
      </c>
      <c r="BG1216" s="18" t="s">
        <v>5537</v>
      </c>
      <c r="BH1216" s="18" t="s">
        <v>5537</v>
      </c>
      <c r="BI1216" s="18" t="s">
        <v>5537</v>
      </c>
      <c r="BJ1216" s="18" t="s">
        <v>5537</v>
      </c>
      <c r="BK1216" s="18" t="s">
        <v>5537</v>
      </c>
      <c r="BL1216" s="9" t="s">
        <v>5537</v>
      </c>
      <c r="BM1216" s="14" t="s">
        <v>5537</v>
      </c>
      <c r="BN1216" s="14" t="s">
        <v>5537</v>
      </c>
      <c r="BO1216" s="14" t="str">
        <f>_xlfn.XLOOKUP(B1216,'[4]cell downs 18042026 17h'!$B:$B,'[4]cell downs 18042026 17h'!$B:$B,"")</f>
        <v/>
      </c>
      <c r="BP1216" s="14" t="str">
        <f>_xlfn.XLOOKUP(B1216,'[5]Cells Huawei 19042026 15h'!$B:$B,'[5]Cells Huawei 19042026 15h'!$B:$B,"")</f>
        <v/>
      </c>
      <c r="BQ1216" s="9" t="str">
        <f>_xlfn.XLOOKUP(B1216,'[6]cells down 19042026 9H40'!$B:$B,'[6]cells down 19042026 9H40'!$B:$B,"")</f>
        <v/>
      </c>
      <c r="BR1216" s="9" t="s">
        <v>4364</v>
      </c>
      <c r="BS1216" s="9" t="s">
        <v>12</v>
      </c>
      <c r="BT1216" s="108"/>
    </row>
    <row r="1217" spans="1:72" s="9" customFormat="1" x14ac:dyDescent="0.35">
      <c r="A1217" s="1" t="s">
        <v>2038</v>
      </c>
      <c r="B1217" s="8" t="s">
        <v>2039</v>
      </c>
      <c r="C1217" s="3" t="str">
        <f>_xlfn.XLOOKUP(B1217,'[1]daily break down'!$D:$D,'[1]daily break down'!$E:$E,"")</f>
        <v>NORD</v>
      </c>
      <c r="D1217" s="1" t="s">
        <v>11</v>
      </c>
      <c r="E1217" s="1" t="s">
        <v>66</v>
      </c>
      <c r="F1217" s="3" t="s">
        <v>23</v>
      </c>
      <c r="G1217" s="1" t="s">
        <v>2038</v>
      </c>
      <c r="H1217" s="33" t="str">
        <f>_xlfn.XLOOKUP(B1217,[2]CALCULATION!$B:$B,[2]CALCULATION!$H:$H,"")</f>
        <v>NOKIA</v>
      </c>
      <c r="I1217" s="28">
        <v>0</v>
      </c>
      <c r="J1217" s="28">
        <v>0</v>
      </c>
      <c r="K1217" s="28">
        <v>0</v>
      </c>
      <c r="L1217" s="28">
        <v>0</v>
      </c>
      <c r="M1217" s="28">
        <v>1.9730878635905152E-2</v>
      </c>
      <c r="N1217" s="28">
        <v>0</v>
      </c>
      <c r="O1217" s="28">
        <v>3.929943742928458E-2</v>
      </c>
      <c r="P1217" s="28">
        <v>0</v>
      </c>
      <c r="Q1217" s="28">
        <v>0</v>
      </c>
      <c r="R1217" s="28">
        <v>0</v>
      </c>
      <c r="S1217" s="93">
        <v>0</v>
      </c>
      <c r="T1217" s="93">
        <f>_xlfn.XLOOKUP(B1217,'[3]Nur des jours'!$B:$B,'[3]Nur des jours'!$U:$U,"")</f>
        <v>0</v>
      </c>
      <c r="U1217" s="93">
        <v>7.2683218375409284E-3</v>
      </c>
      <c r="V1217" s="93">
        <v>0.73944234703923428</v>
      </c>
      <c r="W1217" s="93">
        <v>0</v>
      </c>
      <c r="X1217" s="93">
        <v>0</v>
      </c>
      <c r="Y1217" s="93">
        <v>1.9333224896057162E-2</v>
      </c>
      <c r="Z1217" s="93">
        <v>0</v>
      </c>
      <c r="AA1217" s="93">
        <v>0</v>
      </c>
      <c r="AB1217" s="93">
        <v>1.9333224896057162E-2</v>
      </c>
      <c r="AC1217" s="93">
        <f>_xlfn.XLOOKUP(B1217,'[3]Nur des jours'!$B:$B,'[3]Nur des jours'!$N:$N,"")</f>
        <v>0</v>
      </c>
      <c r="AD1217" s="93">
        <v>0</v>
      </c>
      <c r="AE1217" s="93">
        <v>0</v>
      </c>
      <c r="AF1217" s="93">
        <v>0</v>
      </c>
      <c r="AG1217" s="93"/>
      <c r="AH1217" s="93">
        <v>0</v>
      </c>
      <c r="AI1217" s="93">
        <v>0</v>
      </c>
      <c r="AJ1217" s="93">
        <v>0</v>
      </c>
      <c r="AK1217" s="93">
        <v>0</v>
      </c>
      <c r="AL1217" s="93">
        <v>0</v>
      </c>
      <c r="AM1217" s="49" t="s">
        <v>5559</v>
      </c>
      <c r="AN1217" s="49"/>
      <c r="AO1217" s="48" t="str" cm="1">
        <f t="array" ref="AO1217">IFERROR(_xlfn.IFS(
AQ1217="MPR ISSUE","PDH",
AQ1217="BSS Hardware Issue","BSS",
AQ1217="Sites strategiques, MLL, Pylone, etc.","ENVTECH",
AQ1217="AKTIVCO DEFAUT GE &amp; POWER Cabinet","AKTIVCO",
AQ1217="AKTIVCO Coupure ENEO &amp; Baisse de tension","AKTIVCO GRID ONLY",
AQ1217="Coupure ENEO &amp; Baisse de tension","IHS GRID ONLY",
AQ1217="Defaut GE &amp; POWER Cabinet","IHS",
AQ1217="Sharing","Partners",
AQ1217="Sites strategiques &amp; DataCenter","SST &amp; DC",
AQ1217="Exclu","Exclu",
AQ1217="SAT","SAT",
AQ1217="SPARE-ISSUE","SPARE-ISSUE",
AQ1217="Fiber CAmtel","TRANS_FO_CAMTEL",
AQ1217="Fiber AOF","Fiber AOF",
AQ1217="Projet OCM (HUAWEI)","TRAVAUX-HUAWEI",
AQ1217="Projet OCM (NOKIA)","TRAVAUX-NOKIA",
AQ1217="ACCESS-ISSUE","ACCESS-ISSUE",
AQ1217="Projet OCM (ZTE, NOKIA, autres projets)","TRAVAUX OCM",
AQ1217="No root CAuse","No root cause",
AQ1217="ODU HS","PDH",
AQ1217="IP &amp; VLAN","PDH",
AQ1217="Warehouse HUAWEI","SPARE-ISSUE",
AQ1217="SPARE-HS","SPARE-ISSUE",
AQ1217="Power Telco","BSS",AQ1217="no impacts","no impacts"
),"")</f>
        <v>IHS</v>
      </c>
      <c r="AP1217" s="48" t="str" cm="1">
        <f t="array" ref="AP1217">IFERROR(_xlfn.IFS(
AQ1217="MPR ISSUE","TX ISSUE",
AQ1217="BSS Hardware Issue","RAN ISSUE",
AQ1217="Sites strategiques, MLL, Pylone, etc.","ENVTECH",
AQ1217="AKTIVCO DEFAUT GE &amp; POWER Cabinet","POWER ISSUE",
AQ1217="AKTIVCO Coupure ENEO &amp; Baisse de tension","POWER ISSUE",
AQ1217="Coupure ENEO &amp; Baisse de tension","POWER ISSUE",
AQ1217="Defaut GE &amp; POWER Cabinet","POWER ISSUE",
AQ1217="Sharing","POWER ISSUE",
AQ1217="Sites strategiques &amp; DataCenter","POWER ISSUE",
AQ1217="Exclu","Exclu",
AQ1217="SAT","TX ISSUE",
AQ1217="SPARE-ISSUE","SPARE-ISSUE",
AQ1217="Fiber CAmtel","TX ISSUE",
AQ1217="Fiber AOF","TX ISSUE",
AQ1217="Projet OCM (HUAWEI)","TRAVAUX-HUAWEI",
AQ1217="Projet OCM (NOKIA)","TRAVAUX -NOKIA",
AQ1217="ACCESS-ISSUE","ACCESS-ISSUE",
AQ1217="Projet OCM (ZTE, NOKIA, autres projets)","TRAVAUX OCM",
AQ1217="No root CAuse","No root cause",
AQ1217="ODU HS","TX ISSUE",
AQ1217="IP &amp; VLAN","TX ISSUE",
AQ1217="Warehouse HUAWEI","SPARE-ISSUE",
AQ1217="SPARE-HS","SPARE-ISSUE",
AQ1217="Power Telco","RAN ISSUE",AQ1217="no impacts","no impacts"
),"")</f>
        <v>POWER ISSUE</v>
      </c>
      <c r="AQ1217" s="67" t="s">
        <v>5330</v>
      </c>
      <c r="AR1217" s="48" t="str" cm="1">
        <f t="array" ref="AR1217">IFERROR(_xlfn.IFS(
AQ1217="MPR ISSUE","ACTIVE",
AQ1217="BSS Hardware Issue","ACTIVE",
AQ1217="Sites strategiques, MLL, Pylone, etc.","PASSIVE",
AQ1217="AKTIVCO DEFAUT GE &amp; POWER Cabinet","PASSIVE",
AQ1217="AKTIVCO Coupure ENEO &amp; Baisse de tension","PASSIVE",
AQ1217="Coupure ENEO &amp; Baisse de tension","PASSIVE",
AQ1217="Defaut GE &amp; POWER Cabinet","PASSIVE",
AQ1217="Sharing","PASSIVE",
AQ1217="Sites strategiques &amp; DataCenter","PASSIVE",
AQ1217="Exclu","Exclu",
AQ1217="SAT","ACTIVE",
AQ1217="SPARE-ISSUE","SPARE-ISSUE",
AQ1217="Fiber CAmtel","ACTIVE",
AQ1217="Fiber AOF","ACTIVE",
AQ1217="Projet OCM (HUAWEI)","PLANNED WORKS",
AQ1217="Projet OCM (NOKIA)","PLANNED WORKS",
AQ1217="ACCESS-ISSUE","ACCESS-ISSUE",
AQ1217="Projet OCM (ZTE, NOKIA, autres projets)","PLANNED WORKS",
AQ1217="No root CAuse","No root cause",
AQ1217="ODU HS","ACTIVE",
AQ1217="IP &amp; VLAN","ACTIVE",
AQ1217="Warehouse HUAWEI","SPARE-ISSUE",
AQ1217="SPARE-HS","SPARE-ISSUE",
AQ1217="Power Telco","ACTIVE", AQ1217="no impacts","no impacts"
),"")</f>
        <v>PASSIVE</v>
      </c>
      <c r="AS1217" s="92" t="s">
        <v>5889</v>
      </c>
      <c r="AT1217" s="98" t="s">
        <v>2039</v>
      </c>
      <c r="AV1217" s="17" t="s">
        <v>5537</v>
      </c>
      <c r="AW1217" s="7" t="s">
        <v>5537</v>
      </c>
      <c r="AX1217" s="6" t="s">
        <v>5537</v>
      </c>
      <c r="AY1217" s="7"/>
      <c r="AZ1217" s="3" t="s">
        <v>5537</v>
      </c>
      <c r="BA1217" s="18" t="s">
        <v>5537</v>
      </c>
      <c r="BB1217" s="18" t="s">
        <v>5537</v>
      </c>
      <c r="BC1217" s="18" t="s">
        <v>5537</v>
      </c>
      <c r="BD1217" s="18" t="s">
        <v>5537</v>
      </c>
      <c r="BE1217" s="18" t="s">
        <v>5537</v>
      </c>
      <c r="BF1217" s="18" t="s">
        <v>5537</v>
      </c>
      <c r="BG1217" s="18" t="s">
        <v>5537</v>
      </c>
      <c r="BH1217" s="18" t="s">
        <v>5537</v>
      </c>
      <c r="BI1217" s="18" t="s">
        <v>5537</v>
      </c>
      <c r="BJ1217" s="18" t="s">
        <v>5537</v>
      </c>
      <c r="BK1217" s="18" t="s">
        <v>5537</v>
      </c>
      <c r="BL1217" s="9" t="s">
        <v>5889</v>
      </c>
      <c r="BM1217" s="14" t="s">
        <v>5537</v>
      </c>
      <c r="BN1217" s="14" t="s">
        <v>5537</v>
      </c>
      <c r="BO1217" s="14" t="str">
        <f>_xlfn.XLOOKUP(B1217,'[4]cell downs 18042026 17h'!$B:$B,'[4]cell downs 18042026 17h'!$B:$B,"")</f>
        <v/>
      </c>
      <c r="BP1217" s="14" t="str">
        <f>_xlfn.XLOOKUP(B1217,'[5]Cells Huawei 19042026 15h'!$B:$B,'[5]Cells Huawei 19042026 15h'!$B:$B,"")</f>
        <v/>
      </c>
      <c r="BQ1217" s="9" t="str">
        <f>_xlfn.XLOOKUP(B1217,'[6]cells down 19042026 9H40'!$B:$B,'[6]cells down 19042026 9H40'!$B:$B,"")</f>
        <v/>
      </c>
      <c r="BR1217" s="9" t="s">
        <v>2039</v>
      </c>
      <c r="BS1217" s="9" t="s">
        <v>5537</v>
      </c>
      <c r="BT1217" s="108"/>
    </row>
    <row r="1218" spans="1:72" s="9" customFormat="1" x14ac:dyDescent="0.35">
      <c r="A1218" s="1" t="s">
        <v>2307</v>
      </c>
      <c r="B1218" s="8" t="s">
        <v>2308</v>
      </c>
      <c r="C1218" s="3" t="str">
        <f>_xlfn.XLOOKUP(B1218,'[1]daily break down'!$D:$D,'[1]daily break down'!$E:$E,"")</f>
        <v>Yaounde</v>
      </c>
      <c r="D1218" s="1" t="s">
        <v>11</v>
      </c>
      <c r="E1218" s="1" t="s">
        <v>12</v>
      </c>
      <c r="F1218" s="3" t="s">
        <v>37</v>
      </c>
      <c r="G1218" s="1" t="s">
        <v>38</v>
      </c>
      <c r="H1218" s="34" t="str">
        <f>_xlfn.XLOOKUP(B1218,[2]CALCULATION!$B:$B,[2]CALCULATION!$H:$H,"")</f>
        <v>ZTE</v>
      </c>
      <c r="I1218" s="28">
        <v>5.0699063729728655</v>
      </c>
      <c r="J1218" s="28">
        <v>0</v>
      </c>
      <c r="K1218" s="28">
        <v>0</v>
      </c>
      <c r="L1218" s="28">
        <v>0</v>
      </c>
      <c r="M1218" s="28">
        <v>0</v>
      </c>
      <c r="N1218" s="28">
        <v>1.460211367080154</v>
      </c>
      <c r="O1218" s="28">
        <v>0</v>
      </c>
      <c r="P1218" s="28">
        <v>0</v>
      </c>
      <c r="Q1218" s="28">
        <v>0</v>
      </c>
      <c r="R1218" s="28">
        <v>0</v>
      </c>
      <c r="S1218" s="93">
        <v>3.777469587624447E-2</v>
      </c>
      <c r="T1218" s="93">
        <f>_xlfn.XLOOKUP(B1218,'[3]Nur des jours'!$B:$B,'[3]Nur des jours'!$U:$U,"")</f>
        <v>0.44277365430767152</v>
      </c>
      <c r="U1218" s="93">
        <v>0</v>
      </c>
      <c r="V1218" s="93">
        <v>0</v>
      </c>
      <c r="W1218" s="93">
        <v>0.44277365430767146</v>
      </c>
      <c r="X1218" s="93">
        <v>0</v>
      </c>
      <c r="Y1218" s="93">
        <v>0</v>
      </c>
      <c r="Z1218" s="93">
        <v>0</v>
      </c>
      <c r="AA1218" s="93">
        <v>0</v>
      </c>
      <c r="AB1218" s="93">
        <v>4.8154711456967914E-3</v>
      </c>
      <c r="AC1218" s="93">
        <f>_xlfn.XLOOKUP(B1218,'[3]Nur des jours'!$B:$B,'[3]Nur des jours'!$N:$N,"")</f>
        <v>0</v>
      </c>
      <c r="AD1218" s="93">
        <v>0</v>
      </c>
      <c r="AE1218" s="93">
        <v>0</v>
      </c>
      <c r="AF1218" s="93">
        <v>0</v>
      </c>
      <c r="AG1218" s="93"/>
      <c r="AH1218" s="93">
        <v>0</v>
      </c>
      <c r="AI1218" s="93">
        <v>0</v>
      </c>
      <c r="AJ1218" s="93">
        <v>0</v>
      </c>
      <c r="AK1218" s="93">
        <v>0</v>
      </c>
      <c r="AL1218" s="93">
        <v>0</v>
      </c>
      <c r="AM1218" s="49" t="s">
        <v>5559</v>
      </c>
      <c r="AN1218" s="49"/>
      <c r="AO1218" s="48" t="str" cm="1">
        <f t="array" ref="AO1218">IFERROR(_xlfn.IFS(
AQ1218="MPR ISSUE","PDH",
AQ1218="BSS Hardware Issue","BSS",
AQ1218="Sites strategiques, MLL, Pylone, etc.","ENVTECH",
AQ1218="AKTIVCO DEFAUT GE &amp; POWER Cabinet","AKTIVCO",
AQ1218="AKTIVCO Coupure ENEO &amp; Baisse de tension","AKTIVCO GRID ONLY",
AQ1218="Coupure ENEO &amp; Baisse de tension","IHS GRID ONLY",
AQ1218="Defaut GE &amp; POWER Cabinet","IHS",
AQ1218="Sharing","Partners",
AQ1218="Sites strategiques &amp; DataCenter","SST &amp; DC",
AQ1218="Exclu","Exclu",
AQ1218="SAT","SAT",
AQ1218="SPARE-ISSUE","SPARE-ISSUE",
AQ1218="Fiber CAmtel","TRANS_FO_CAMTEL",
AQ1218="Fiber AOF","Fiber AOF",
AQ1218="Projet OCM (HUAWEI)","TRAVAUX-HUAWEI",
AQ1218="Projet OCM (NOKIA)","TRAVAUX-NOKIA",
AQ1218="ACCESS-ISSUE","ACCESS-ISSUE",
AQ1218="Projet OCM (ZTE, NOKIA, autres projets)","TRAVAUX OCM",
AQ1218="No root CAuse","No root cause",
AQ1218="ODU HS","PDH",
AQ1218="IP &amp; VLAN","PDH",
AQ1218="Warehouse HUAWEI","SPARE-ISSUE",
AQ1218="SPARE-HS","SPARE-ISSUE",
AQ1218="Power Telco","BSS",AQ1218="no impacts","no impacts"
),"")</f>
        <v>No root cause</v>
      </c>
      <c r="AP1218" s="48" t="str" cm="1">
        <f t="array" ref="AP1218">IFERROR(_xlfn.IFS(
AQ1218="MPR ISSUE","TX ISSUE",
AQ1218="BSS Hardware Issue","RAN ISSUE",
AQ1218="Sites strategiques, MLL, Pylone, etc.","ENVTECH",
AQ1218="AKTIVCO DEFAUT GE &amp; POWER Cabinet","POWER ISSUE",
AQ1218="AKTIVCO Coupure ENEO &amp; Baisse de tension","POWER ISSUE",
AQ1218="Coupure ENEO &amp; Baisse de tension","POWER ISSUE",
AQ1218="Defaut GE &amp; POWER Cabinet","POWER ISSUE",
AQ1218="Sharing","POWER ISSUE",
AQ1218="Sites strategiques &amp; DataCenter","POWER ISSUE",
AQ1218="Exclu","Exclu",
AQ1218="SAT","TX ISSUE",
AQ1218="SPARE-ISSUE","SPARE-ISSUE",
AQ1218="Fiber CAmtel","TX ISSUE",
AQ1218="Fiber AOF","TX ISSUE",
AQ1218="Projet OCM (HUAWEI)","TRAVAUX-HUAWEI",
AQ1218="Projet OCM (NOKIA)","TRAVAUX -NOKIA",
AQ1218="ACCESS-ISSUE","ACCESS-ISSUE",
AQ1218="Projet OCM (ZTE, NOKIA, autres projets)","TRAVAUX OCM",
AQ1218="No root CAuse","No root cause",
AQ1218="ODU HS","TX ISSUE",
AQ1218="IP &amp; VLAN","TX ISSUE",
AQ1218="Warehouse HUAWEI","SPARE-ISSUE",
AQ1218="SPARE-HS","SPARE-ISSUE",
AQ1218="Power Telco","RAN ISSUE",AQ1218="no impacts","no impacts"
),"")</f>
        <v>No root cause</v>
      </c>
      <c r="AQ1218" s="127" t="s">
        <v>5344</v>
      </c>
      <c r="AR1218" s="48" t="str" cm="1">
        <f t="array" ref="AR1218">IFERROR(_xlfn.IFS(
AQ1218="MPR ISSUE","ACTIVE",
AQ1218="BSS Hardware Issue","ACTIVE",
AQ1218="Sites strategiques, MLL, Pylone, etc.","PASSIVE",
AQ1218="AKTIVCO DEFAUT GE &amp; POWER Cabinet","PASSIVE",
AQ1218="AKTIVCO Coupure ENEO &amp; Baisse de tension","PASSIVE",
AQ1218="Coupure ENEO &amp; Baisse de tension","PASSIVE",
AQ1218="Defaut GE &amp; POWER Cabinet","PASSIVE",
AQ1218="Sharing","PASSIVE",
AQ1218="Sites strategiques &amp; DataCenter","PASSIVE",
AQ1218="Exclu","Exclu",
AQ1218="SAT","ACTIVE",
AQ1218="SPARE-ISSUE","SPARE-ISSUE",
AQ1218="Fiber CAmtel","ACTIVE",
AQ1218="Fiber AOF","ACTIVE",
AQ1218="Projet OCM (HUAWEI)","PLANNED WORKS",
AQ1218="Projet OCM (NOKIA)","PLANNED WORKS",
AQ1218="ACCESS-ISSUE","ACCESS-ISSUE",
AQ1218="Projet OCM (ZTE, NOKIA, autres projets)","PLANNED WORKS",
AQ1218="No root CAuse","No root cause",
AQ1218="ODU HS","ACTIVE",
AQ1218="IP &amp; VLAN","ACTIVE",
AQ1218="Warehouse HUAWEI","SPARE-ISSUE",
AQ1218="SPARE-HS","SPARE-ISSUE",
AQ1218="Power Telco","ACTIVE", AQ1218="no impacts","no impacts"
),"")</f>
        <v>No root cause</v>
      </c>
      <c r="AS1218" s="92" t="s">
        <v>5537</v>
      </c>
      <c r="AT1218" s="98" t="s">
        <v>2308</v>
      </c>
      <c r="AV1218" s="17" t="s">
        <v>5537</v>
      </c>
      <c r="AW1218" s="7" t="s">
        <v>5537</v>
      </c>
      <c r="AX1218" s="6" t="s">
        <v>5537</v>
      </c>
      <c r="AY1218" s="7"/>
      <c r="AZ1218" s="3" t="s">
        <v>5537</v>
      </c>
      <c r="BA1218" s="18" t="s">
        <v>5537</v>
      </c>
      <c r="BB1218" s="18" t="s">
        <v>5537</v>
      </c>
      <c r="BC1218" s="18" t="s">
        <v>5537</v>
      </c>
      <c r="BD1218" s="18" t="s">
        <v>5537</v>
      </c>
      <c r="BE1218" s="18" t="s">
        <v>5537</v>
      </c>
      <c r="BF1218" s="18" t="s">
        <v>5537</v>
      </c>
      <c r="BG1218" s="18" t="s">
        <v>5537</v>
      </c>
      <c r="BH1218" s="18" t="s">
        <v>5537</v>
      </c>
      <c r="BI1218" s="18" t="s">
        <v>5537</v>
      </c>
      <c r="BJ1218" s="18" t="s">
        <v>5537</v>
      </c>
      <c r="BK1218" s="18" t="s">
        <v>5537</v>
      </c>
      <c r="BL1218" s="9" t="s">
        <v>5537</v>
      </c>
      <c r="BM1218" s="14" t="s">
        <v>5537</v>
      </c>
      <c r="BN1218" s="14" t="s">
        <v>5537</v>
      </c>
      <c r="BO1218" s="14" t="str">
        <f>_xlfn.XLOOKUP(B1218,'[4]cell downs 18042026 17h'!$B:$B,'[4]cell downs 18042026 17h'!$B:$B,"")</f>
        <v/>
      </c>
      <c r="BP1218" s="14" t="str">
        <f>_xlfn.XLOOKUP(B1218,'[5]Cells Huawei 19042026 15h'!$B:$B,'[5]Cells Huawei 19042026 15h'!$B:$B,"")</f>
        <v/>
      </c>
      <c r="BQ1218" s="9" t="str">
        <f>_xlfn.XLOOKUP(B1218,'[6]cells down 19042026 9H40'!$B:$B,'[6]cells down 19042026 9H40'!$B:$B,"")</f>
        <v/>
      </c>
      <c r="BR1218" s="9" t="s">
        <v>2308</v>
      </c>
      <c r="BS1218" s="9" t="s">
        <v>12</v>
      </c>
      <c r="BT1218" s="108"/>
    </row>
    <row r="1219" spans="1:72" s="9" customFormat="1" x14ac:dyDescent="0.35">
      <c r="A1219" s="1" t="s">
        <v>680</v>
      </c>
      <c r="B1219" s="8" t="s">
        <v>681</v>
      </c>
      <c r="C1219" s="3" t="str">
        <f>_xlfn.XLOOKUP(B1219,'[1]daily break down'!$D:$D,'[1]daily break down'!$E:$E,"")</f>
        <v>Yaounde</v>
      </c>
      <c r="D1219" s="1" t="s">
        <v>21</v>
      </c>
      <c r="E1219" s="1" t="s">
        <v>30</v>
      </c>
      <c r="F1219" s="3" t="s">
        <v>37</v>
      </c>
      <c r="G1219" s="1" t="s">
        <v>38</v>
      </c>
      <c r="H1219" s="34" t="str">
        <f>_xlfn.XLOOKUP(B1219,[2]CALCULATION!$B:$B,[2]CALCULATION!$H:$H,"")</f>
        <v>ZTE</v>
      </c>
      <c r="I1219" s="28">
        <v>0</v>
      </c>
      <c r="J1219" s="28">
        <v>0</v>
      </c>
      <c r="K1219" s="28">
        <v>0</v>
      </c>
      <c r="L1219" s="28">
        <v>0.33397967657155619</v>
      </c>
      <c r="M1219" s="28">
        <v>9.3975167863757108</v>
      </c>
      <c r="N1219" s="28">
        <v>21.281939058250792</v>
      </c>
      <c r="O1219" s="28">
        <v>0</v>
      </c>
      <c r="P1219" s="28">
        <v>0</v>
      </c>
      <c r="Q1219" s="28">
        <v>0</v>
      </c>
      <c r="R1219" s="28">
        <v>0</v>
      </c>
      <c r="S1219" s="93">
        <v>0</v>
      </c>
      <c r="T1219" s="93">
        <f>_xlfn.XLOOKUP(B1219,'[3]Nur des jours'!$B:$B,'[3]Nur des jours'!$U:$U,"")</f>
        <v>0</v>
      </c>
      <c r="U1219" s="93">
        <v>0.19878978292569499</v>
      </c>
      <c r="V1219" s="93">
        <v>0</v>
      </c>
      <c r="W1219" s="93">
        <v>0</v>
      </c>
      <c r="X1219" s="93">
        <v>0</v>
      </c>
      <c r="Y1219" s="93">
        <v>0</v>
      </c>
      <c r="Z1219" s="93">
        <v>0</v>
      </c>
      <c r="AA1219" s="93">
        <v>0</v>
      </c>
      <c r="AB1219" s="93">
        <v>3.7453664466532127E-3</v>
      </c>
      <c r="AC1219" s="93">
        <f>_xlfn.XLOOKUP(B1219,'[3]Nur des jours'!$B:$B,'[3]Nur des jours'!$N:$N,"")</f>
        <v>0</v>
      </c>
      <c r="AD1219" s="93">
        <v>0</v>
      </c>
      <c r="AE1219" s="93">
        <v>0</v>
      </c>
      <c r="AF1219" s="93">
        <v>0</v>
      </c>
      <c r="AG1219" s="93"/>
      <c r="AH1219" s="93">
        <v>0</v>
      </c>
      <c r="AI1219" s="93">
        <v>0</v>
      </c>
      <c r="AJ1219" s="93">
        <v>0</v>
      </c>
      <c r="AK1219" s="93">
        <v>0</v>
      </c>
      <c r="AL1219" s="93">
        <v>0</v>
      </c>
      <c r="AM1219" s="49" t="s">
        <v>5559</v>
      </c>
      <c r="AN1219" s="49"/>
      <c r="AO1219" s="48" t="str" cm="1">
        <f t="array" ref="AO1219">IFERROR(_xlfn.IFS(
AQ1219="MPR ISSUE","PDH",
AQ1219="BSS Hardware Issue","BSS",
AQ1219="Sites strategiques, MLL, Pylone, etc.","ENVTECH",
AQ1219="AKTIVCO DEFAUT GE &amp; POWER Cabinet","AKTIVCO",
AQ1219="AKTIVCO Coupure ENEO &amp; Baisse de tension","AKTIVCO GRID ONLY",
AQ1219="Coupure ENEO &amp; Baisse de tension","IHS GRID ONLY",
AQ1219="Defaut GE &amp; POWER Cabinet","IHS",
AQ1219="Sharing","Partners",
AQ1219="Sites strategiques &amp; DataCenter","SST &amp; DC",
AQ1219="Exclu","Exclu",
AQ1219="SAT","SAT",
AQ1219="SPARE-ISSUE","SPARE-ISSUE",
AQ1219="Fiber CAmtel","TRANS_FO_CAMTEL",
AQ1219="Fiber AOF","Fiber AOF",
AQ1219="Projet OCM (HUAWEI)","TRAVAUX-HUAWEI",
AQ1219="Projet OCM (NOKIA)","TRAVAUX-NOKIA",
AQ1219="ACCESS-ISSUE","ACCESS-ISSUE",
AQ1219="Projet OCM (ZTE, NOKIA, autres projets)","TRAVAUX OCM",
AQ1219="No root CAuse","No root cause",
AQ1219="ODU HS","PDH",
AQ1219="IP &amp; VLAN","PDH",
AQ1219="Warehouse HUAWEI","SPARE-ISSUE",
AQ1219="SPARE-HS","SPARE-ISSUE",
AQ1219="Power Telco","BSS",AQ1219="no impacts","no impacts"
),"")</f>
        <v>No root cause</v>
      </c>
      <c r="AP1219" s="48" t="str" cm="1">
        <f t="array" ref="AP1219">IFERROR(_xlfn.IFS(
AQ1219="MPR ISSUE","TX ISSUE",
AQ1219="BSS Hardware Issue","RAN ISSUE",
AQ1219="Sites strategiques, MLL, Pylone, etc.","ENVTECH",
AQ1219="AKTIVCO DEFAUT GE &amp; POWER Cabinet","POWER ISSUE",
AQ1219="AKTIVCO Coupure ENEO &amp; Baisse de tension","POWER ISSUE",
AQ1219="Coupure ENEO &amp; Baisse de tension","POWER ISSUE",
AQ1219="Defaut GE &amp; POWER Cabinet","POWER ISSUE",
AQ1219="Sharing","POWER ISSUE",
AQ1219="Sites strategiques &amp; DataCenter","POWER ISSUE",
AQ1219="Exclu","Exclu",
AQ1219="SAT","TX ISSUE",
AQ1219="SPARE-ISSUE","SPARE-ISSUE",
AQ1219="Fiber CAmtel","TX ISSUE",
AQ1219="Fiber AOF","TX ISSUE",
AQ1219="Projet OCM (HUAWEI)","TRAVAUX-HUAWEI",
AQ1219="Projet OCM (NOKIA)","TRAVAUX -NOKIA",
AQ1219="ACCESS-ISSUE","ACCESS-ISSUE",
AQ1219="Projet OCM (ZTE, NOKIA, autres projets)","TRAVAUX OCM",
AQ1219="No root CAuse","No root cause",
AQ1219="ODU HS","TX ISSUE",
AQ1219="IP &amp; VLAN","TX ISSUE",
AQ1219="Warehouse HUAWEI","SPARE-ISSUE",
AQ1219="SPARE-HS","SPARE-ISSUE",
AQ1219="Power Telco","RAN ISSUE",AQ1219="no impacts","no impacts"
),"")</f>
        <v>No root cause</v>
      </c>
      <c r="AQ1219" s="67" t="s">
        <v>5344</v>
      </c>
      <c r="AR1219" s="48" t="str" cm="1">
        <f t="array" ref="AR1219">IFERROR(_xlfn.IFS(
AQ1219="MPR ISSUE","ACTIVE",
AQ1219="BSS Hardware Issue","ACTIVE",
AQ1219="Sites strategiques, MLL, Pylone, etc.","PASSIVE",
AQ1219="AKTIVCO DEFAUT GE &amp; POWER Cabinet","PASSIVE",
AQ1219="AKTIVCO Coupure ENEO &amp; Baisse de tension","PASSIVE",
AQ1219="Coupure ENEO &amp; Baisse de tension","PASSIVE",
AQ1219="Defaut GE &amp; POWER Cabinet","PASSIVE",
AQ1219="Sharing","PASSIVE",
AQ1219="Sites strategiques &amp; DataCenter","PASSIVE",
AQ1219="Exclu","Exclu",
AQ1219="SAT","ACTIVE",
AQ1219="SPARE-ISSUE","SPARE-ISSUE",
AQ1219="Fiber CAmtel","ACTIVE",
AQ1219="Fiber AOF","ACTIVE",
AQ1219="Projet OCM (HUAWEI)","PLANNED WORKS",
AQ1219="Projet OCM (NOKIA)","PLANNED WORKS",
AQ1219="ACCESS-ISSUE","ACCESS-ISSUE",
AQ1219="Projet OCM (ZTE, NOKIA, autres projets)","PLANNED WORKS",
AQ1219="No root CAuse","No root cause",
AQ1219="ODU HS","ACTIVE",
AQ1219="IP &amp; VLAN","ACTIVE",
AQ1219="Warehouse HUAWEI","SPARE-ISSUE",
AQ1219="SPARE-HS","SPARE-ISSUE",
AQ1219="Power Telco","ACTIVE", AQ1219="no impacts","no impacts"
),"")</f>
        <v>No root cause</v>
      </c>
      <c r="AS1219" s="92" t="s">
        <v>5537</v>
      </c>
      <c r="AT1219" s="98" t="s">
        <v>681</v>
      </c>
      <c r="AV1219" s="17" t="s">
        <v>5537</v>
      </c>
      <c r="AW1219" s="7" t="s">
        <v>5537</v>
      </c>
      <c r="AX1219" s="6" t="s">
        <v>5537</v>
      </c>
      <c r="AY1219" s="7"/>
      <c r="AZ1219" s="3" t="s">
        <v>5537</v>
      </c>
      <c r="BA1219" s="18" t="s">
        <v>5537</v>
      </c>
      <c r="BB1219" s="18" t="s">
        <v>5537</v>
      </c>
      <c r="BC1219" s="18" t="s">
        <v>5537</v>
      </c>
      <c r="BD1219" s="18" t="s">
        <v>5537</v>
      </c>
      <c r="BE1219" s="18" t="s">
        <v>5537</v>
      </c>
      <c r="BF1219" s="18" t="s">
        <v>5537</v>
      </c>
      <c r="BG1219" s="18" t="s">
        <v>5537</v>
      </c>
      <c r="BH1219" s="18" t="s">
        <v>5537</v>
      </c>
      <c r="BI1219" s="18" t="s">
        <v>5537</v>
      </c>
      <c r="BJ1219" s="18" t="s">
        <v>5537</v>
      </c>
      <c r="BK1219" s="18" t="s">
        <v>5537</v>
      </c>
      <c r="BL1219" s="9" t="s">
        <v>5537</v>
      </c>
      <c r="BM1219" s="14" t="s">
        <v>5537</v>
      </c>
      <c r="BN1219" s="14" t="s">
        <v>5537</v>
      </c>
      <c r="BO1219" s="14" t="str">
        <f>_xlfn.XLOOKUP(B1219,'[4]cell downs 18042026 17h'!$B:$B,'[4]cell downs 18042026 17h'!$B:$B,"")</f>
        <v/>
      </c>
      <c r="BP1219" s="14" t="str">
        <f>_xlfn.XLOOKUP(B1219,'[5]Cells Huawei 19042026 15h'!$B:$B,'[5]Cells Huawei 19042026 15h'!$B:$B,"")</f>
        <v/>
      </c>
      <c r="BQ1219" s="9" t="str">
        <f>_xlfn.XLOOKUP(B1219,'[6]cells down 19042026 9H40'!$B:$B,'[6]cells down 19042026 9H40'!$B:$B,"")</f>
        <v/>
      </c>
      <c r="BR1219" s="9" t="s">
        <v>5537</v>
      </c>
      <c r="BS1219" s="9" t="s">
        <v>302</v>
      </c>
      <c r="BT1219" s="108"/>
    </row>
    <row r="1220" spans="1:72" s="9" customFormat="1" x14ac:dyDescent="0.35">
      <c r="A1220" s="1" t="s">
        <v>4512</v>
      </c>
      <c r="B1220" s="8" t="s">
        <v>4513</v>
      </c>
      <c r="C1220" s="3" t="str">
        <f>_xlfn.XLOOKUP(B1220,'[1]daily break down'!$D:$D,'[1]daily break down'!$E:$E,"")</f>
        <v>Yaounde</v>
      </c>
      <c r="D1220" s="1" t="s">
        <v>11</v>
      </c>
      <c r="E1220" s="1" t="s">
        <v>12</v>
      </c>
      <c r="F1220" s="3" t="s">
        <v>37</v>
      </c>
      <c r="G1220" s="1" t="s">
        <v>38</v>
      </c>
      <c r="H1220" s="34" t="str">
        <f>_xlfn.XLOOKUP(B1220,[2]CALCULATION!$B:$B,[2]CALCULATION!$H:$H,"")</f>
        <v>ZTE</v>
      </c>
      <c r="I1220" s="28">
        <v>0</v>
      </c>
      <c r="J1220" s="28">
        <v>0</v>
      </c>
      <c r="K1220" s="28">
        <v>0</v>
      </c>
      <c r="L1220" s="28">
        <v>0</v>
      </c>
      <c r="M1220" s="28">
        <v>0</v>
      </c>
      <c r="N1220" s="28">
        <v>0</v>
      </c>
      <c r="O1220" s="28">
        <v>0</v>
      </c>
      <c r="P1220" s="28">
        <v>0</v>
      </c>
      <c r="Q1220" s="28">
        <v>0</v>
      </c>
      <c r="R1220" s="28">
        <v>0</v>
      </c>
      <c r="S1220" s="93">
        <v>2.7852685106710813</v>
      </c>
      <c r="T1220" s="93">
        <f>_xlfn.XLOOKUP(B1220,'[3]Nur des jours'!$B:$B,'[3]Nur des jours'!$U:$U,"")</f>
        <v>1.1535728655691673</v>
      </c>
      <c r="U1220" s="93">
        <v>0</v>
      </c>
      <c r="V1220" s="93">
        <v>0</v>
      </c>
      <c r="W1220" s="93">
        <v>1.1535728655691673</v>
      </c>
      <c r="X1220" s="93">
        <v>0</v>
      </c>
      <c r="Y1220" s="93">
        <v>0</v>
      </c>
      <c r="Z1220" s="93">
        <v>0</v>
      </c>
      <c r="AA1220" s="93">
        <v>0</v>
      </c>
      <c r="AB1220" s="93">
        <v>3.0497983922748344E-3</v>
      </c>
      <c r="AC1220" s="93">
        <f>_xlfn.XLOOKUP(B1220,'[3]Nur des jours'!$B:$B,'[3]Nur des jours'!$N:$N,"")</f>
        <v>0</v>
      </c>
      <c r="AD1220" s="93">
        <v>0</v>
      </c>
      <c r="AE1220" s="93">
        <v>0</v>
      </c>
      <c r="AF1220" s="93">
        <v>0</v>
      </c>
      <c r="AG1220" s="93"/>
      <c r="AH1220" s="93">
        <v>0</v>
      </c>
      <c r="AI1220" s="93">
        <v>0</v>
      </c>
      <c r="AJ1220" s="93">
        <v>0</v>
      </c>
      <c r="AK1220" s="93">
        <v>0</v>
      </c>
      <c r="AL1220" s="93">
        <v>0</v>
      </c>
      <c r="AM1220" s="49" t="s">
        <v>5559</v>
      </c>
      <c r="AN1220" s="49"/>
      <c r="AO1220" s="48" t="str" cm="1">
        <f t="array" ref="AO1220">IFERROR(_xlfn.IFS(
AQ1220="MPR ISSUE","PDH",
AQ1220="BSS Hardware Issue","BSS",
AQ1220="Sites strategiques, MLL, Pylone, etc.","ENVTECH",
AQ1220="AKTIVCO DEFAUT GE &amp; POWER Cabinet","AKTIVCO",
AQ1220="AKTIVCO Coupure ENEO &amp; Baisse de tension","AKTIVCO GRID ONLY",
AQ1220="Coupure ENEO &amp; Baisse de tension","IHS GRID ONLY",
AQ1220="Defaut GE &amp; POWER Cabinet","IHS",
AQ1220="Sharing","Partners",
AQ1220="Sites strategiques &amp; DataCenter","SST &amp; DC",
AQ1220="Exclu","Exclu",
AQ1220="SAT","SAT",
AQ1220="SPARE-ISSUE","SPARE-ISSUE",
AQ1220="Fiber CAmtel","TRANS_FO_CAMTEL",
AQ1220="Fiber AOF","Fiber AOF",
AQ1220="Projet OCM (HUAWEI)","TRAVAUX-HUAWEI",
AQ1220="Projet OCM (NOKIA)","TRAVAUX-NOKIA",
AQ1220="ACCESS-ISSUE","ACCESS-ISSUE",
AQ1220="Projet OCM (ZTE, NOKIA, autres projets)","TRAVAUX OCM",
AQ1220="No root CAuse","No root cause",
AQ1220="ODU HS","PDH",
AQ1220="IP &amp; VLAN","PDH",
AQ1220="Warehouse HUAWEI","SPARE-ISSUE",
AQ1220="SPARE-HS","SPARE-ISSUE",
AQ1220="Power Telco","BSS",AQ1220="no impacts","no impacts"
),"")</f>
        <v>No root cause</v>
      </c>
      <c r="AP1220" s="48" t="str" cm="1">
        <f t="array" ref="AP1220">IFERROR(_xlfn.IFS(
AQ1220="MPR ISSUE","TX ISSUE",
AQ1220="BSS Hardware Issue","RAN ISSUE",
AQ1220="Sites strategiques, MLL, Pylone, etc.","ENVTECH",
AQ1220="AKTIVCO DEFAUT GE &amp; POWER Cabinet","POWER ISSUE",
AQ1220="AKTIVCO Coupure ENEO &amp; Baisse de tension","POWER ISSUE",
AQ1220="Coupure ENEO &amp; Baisse de tension","POWER ISSUE",
AQ1220="Defaut GE &amp; POWER Cabinet","POWER ISSUE",
AQ1220="Sharing","POWER ISSUE",
AQ1220="Sites strategiques &amp; DataCenter","POWER ISSUE",
AQ1220="Exclu","Exclu",
AQ1220="SAT","TX ISSUE",
AQ1220="SPARE-ISSUE","SPARE-ISSUE",
AQ1220="Fiber CAmtel","TX ISSUE",
AQ1220="Fiber AOF","TX ISSUE",
AQ1220="Projet OCM (HUAWEI)","TRAVAUX-HUAWEI",
AQ1220="Projet OCM (NOKIA)","TRAVAUX -NOKIA",
AQ1220="ACCESS-ISSUE","ACCESS-ISSUE",
AQ1220="Projet OCM (ZTE, NOKIA, autres projets)","TRAVAUX OCM",
AQ1220="No root CAuse","No root cause",
AQ1220="ODU HS","TX ISSUE",
AQ1220="IP &amp; VLAN","TX ISSUE",
AQ1220="Warehouse HUAWEI","SPARE-ISSUE",
AQ1220="SPARE-HS","SPARE-ISSUE",
AQ1220="Power Telco","RAN ISSUE",AQ1220="no impacts","no impacts"
),"")</f>
        <v>No root cause</v>
      </c>
      <c r="AQ1220" s="127" t="s">
        <v>5344</v>
      </c>
      <c r="AR1220" s="48" t="str" cm="1">
        <f t="array" ref="AR1220">IFERROR(_xlfn.IFS(
AQ1220="MPR ISSUE","ACTIVE",
AQ1220="BSS Hardware Issue","ACTIVE",
AQ1220="Sites strategiques, MLL, Pylone, etc.","PASSIVE",
AQ1220="AKTIVCO DEFAUT GE &amp; POWER Cabinet","PASSIVE",
AQ1220="AKTIVCO Coupure ENEO &amp; Baisse de tension","PASSIVE",
AQ1220="Coupure ENEO &amp; Baisse de tension","PASSIVE",
AQ1220="Defaut GE &amp; POWER Cabinet","PASSIVE",
AQ1220="Sharing","PASSIVE",
AQ1220="Sites strategiques &amp; DataCenter","PASSIVE",
AQ1220="Exclu","Exclu",
AQ1220="SAT","ACTIVE",
AQ1220="SPARE-ISSUE","SPARE-ISSUE",
AQ1220="Fiber CAmtel","ACTIVE",
AQ1220="Fiber AOF","ACTIVE",
AQ1220="Projet OCM (HUAWEI)","PLANNED WORKS",
AQ1220="Projet OCM (NOKIA)","PLANNED WORKS",
AQ1220="ACCESS-ISSUE","ACCESS-ISSUE",
AQ1220="Projet OCM (ZTE, NOKIA, autres projets)","PLANNED WORKS",
AQ1220="No root CAuse","No root cause",
AQ1220="ODU HS","ACTIVE",
AQ1220="IP &amp; VLAN","ACTIVE",
AQ1220="Warehouse HUAWEI","SPARE-ISSUE",
AQ1220="SPARE-HS","SPARE-ISSUE",
AQ1220="Power Telco","ACTIVE", AQ1220="no impacts","no impacts"
),"")</f>
        <v>No root cause</v>
      </c>
      <c r="AS1220" s="92" t="s">
        <v>5537</v>
      </c>
      <c r="AT1220" s="98" t="s">
        <v>4513</v>
      </c>
      <c r="AV1220" s="17" t="s">
        <v>5537</v>
      </c>
      <c r="AW1220" s="7" t="s">
        <v>5537</v>
      </c>
      <c r="AX1220" s="6" t="s">
        <v>5537</v>
      </c>
      <c r="AY1220" s="7"/>
      <c r="AZ1220" s="3" t="s">
        <v>5537</v>
      </c>
      <c r="BA1220" s="18" t="s">
        <v>5537</v>
      </c>
      <c r="BB1220" s="18" t="s">
        <v>5537</v>
      </c>
      <c r="BC1220" s="18" t="s">
        <v>5537</v>
      </c>
      <c r="BD1220" s="18" t="s">
        <v>5537</v>
      </c>
      <c r="BE1220" s="18" t="s">
        <v>5537</v>
      </c>
      <c r="BF1220" s="18" t="s">
        <v>5537</v>
      </c>
      <c r="BG1220" s="18" t="s">
        <v>5537</v>
      </c>
      <c r="BH1220" s="18" t="s">
        <v>5537</v>
      </c>
      <c r="BI1220" s="18" t="s">
        <v>5537</v>
      </c>
      <c r="BJ1220" s="18" t="s">
        <v>5537</v>
      </c>
      <c r="BK1220" s="18" t="s">
        <v>5537</v>
      </c>
      <c r="BL1220" s="9" t="s">
        <v>5537</v>
      </c>
      <c r="BM1220" s="14" t="s">
        <v>5537</v>
      </c>
      <c r="BN1220" s="14" t="s">
        <v>5537</v>
      </c>
      <c r="BO1220" s="14" t="str">
        <f>_xlfn.XLOOKUP(B1220,'[4]cell downs 18042026 17h'!$B:$B,'[4]cell downs 18042026 17h'!$B:$B,"")</f>
        <v/>
      </c>
      <c r="BP1220" s="14" t="str">
        <f>_xlfn.XLOOKUP(B1220,'[5]Cells Huawei 19042026 15h'!$B:$B,'[5]Cells Huawei 19042026 15h'!$B:$B,"")</f>
        <v/>
      </c>
      <c r="BQ1220" s="9" t="str">
        <f>_xlfn.XLOOKUP(B1220,'[6]cells down 19042026 9H40'!$B:$B,'[6]cells down 19042026 9H40'!$B:$B,"")</f>
        <v/>
      </c>
      <c r="BR1220" s="9" t="s">
        <v>4513</v>
      </c>
      <c r="BS1220" s="9" t="s">
        <v>594</v>
      </c>
      <c r="BT1220" s="108"/>
    </row>
    <row r="1221" spans="1:72" s="9" customFormat="1" x14ac:dyDescent="0.35">
      <c r="A1221" s="1" t="s">
        <v>3481</v>
      </c>
      <c r="B1221" s="8" t="s">
        <v>3482</v>
      </c>
      <c r="C1221" s="3" t="str">
        <f>_xlfn.XLOOKUP(B1221,'[1]daily break down'!$D:$D,'[1]daily break down'!$E:$E,"")</f>
        <v>Yaounde</v>
      </c>
      <c r="D1221" s="1" t="s">
        <v>11</v>
      </c>
      <c r="E1221" s="1" t="s">
        <v>12</v>
      </c>
      <c r="F1221" s="3" t="s">
        <v>37</v>
      </c>
      <c r="G1221" s="1" t="s">
        <v>38</v>
      </c>
      <c r="H1221" s="34" t="str">
        <f>_xlfn.XLOOKUP(B1221,[2]CALCULATION!$B:$B,[2]CALCULATION!$H:$H,"")</f>
        <v>ZTE</v>
      </c>
      <c r="I1221" s="28">
        <v>0</v>
      </c>
      <c r="J1221" s="28">
        <v>0</v>
      </c>
      <c r="K1221" s="28">
        <v>0</v>
      </c>
      <c r="L1221" s="28">
        <v>0.2814732060051422</v>
      </c>
      <c r="M1221" s="28">
        <v>0</v>
      </c>
      <c r="N1221" s="28">
        <v>0</v>
      </c>
      <c r="O1221" s="28">
        <v>0</v>
      </c>
      <c r="P1221" s="28">
        <v>0</v>
      </c>
      <c r="Q1221" s="28">
        <v>0</v>
      </c>
      <c r="R1221" s="28">
        <v>0</v>
      </c>
      <c r="S1221" s="93">
        <v>0</v>
      </c>
      <c r="T1221" s="93">
        <f>_xlfn.XLOOKUP(B1221,'[3]Nur des jours'!$B:$B,'[3]Nur des jours'!$U:$U,"")</f>
        <v>0</v>
      </c>
      <c r="U1221" s="93">
        <v>0.1666509717977476</v>
      </c>
      <c r="V1221" s="93">
        <v>0</v>
      </c>
      <c r="W1221" s="93">
        <v>0</v>
      </c>
      <c r="X1221" s="93">
        <v>0</v>
      </c>
      <c r="Y1221" s="93">
        <v>0</v>
      </c>
      <c r="Z1221" s="93">
        <v>0</v>
      </c>
      <c r="AA1221" s="93">
        <v>0</v>
      </c>
      <c r="AB1221" s="93">
        <v>2.9249528440529297E-3</v>
      </c>
      <c r="AC1221" s="93">
        <f>_xlfn.XLOOKUP(B1221,'[3]Nur des jours'!$B:$B,'[3]Nur des jours'!$N:$N,"")</f>
        <v>0</v>
      </c>
      <c r="AD1221" s="93">
        <v>0</v>
      </c>
      <c r="AE1221" s="93">
        <v>0</v>
      </c>
      <c r="AF1221" s="93">
        <v>0</v>
      </c>
      <c r="AG1221" s="93"/>
      <c r="AH1221" s="93">
        <v>0</v>
      </c>
      <c r="AI1221" s="93">
        <v>0</v>
      </c>
      <c r="AJ1221" s="93">
        <v>0</v>
      </c>
      <c r="AK1221" s="93">
        <v>0</v>
      </c>
      <c r="AL1221" s="93">
        <v>0</v>
      </c>
      <c r="AM1221" s="49" t="s">
        <v>5559</v>
      </c>
      <c r="AN1221" s="49"/>
      <c r="AO1221" s="48" t="str" cm="1">
        <f t="array" ref="AO1221">IFERROR(_xlfn.IFS(
AQ1221="MPR ISSUE","PDH",
AQ1221="BSS Hardware Issue","BSS",
AQ1221="Sites strategiques, MLL, Pylone, etc.","ENVTECH",
AQ1221="AKTIVCO DEFAUT GE &amp; POWER Cabinet","AKTIVCO",
AQ1221="AKTIVCO Coupure ENEO &amp; Baisse de tension","AKTIVCO GRID ONLY",
AQ1221="Coupure ENEO &amp; Baisse de tension","IHS GRID ONLY",
AQ1221="Defaut GE &amp; POWER Cabinet","IHS",
AQ1221="Sharing","Partners",
AQ1221="Sites strategiques &amp; DataCenter","SST &amp; DC",
AQ1221="Exclu","Exclu",
AQ1221="SAT","SAT",
AQ1221="SPARE-ISSUE","SPARE-ISSUE",
AQ1221="Fiber CAmtel","TRANS_FO_CAMTEL",
AQ1221="Fiber AOF","Fiber AOF",
AQ1221="Projet OCM (HUAWEI)","TRAVAUX-HUAWEI",
AQ1221="Projet OCM (NOKIA)","TRAVAUX-NOKIA",
AQ1221="ACCESS-ISSUE","ACCESS-ISSUE",
AQ1221="Projet OCM (ZTE, NOKIA, autres projets)","TRAVAUX OCM",
AQ1221="No root CAuse","No root cause",
AQ1221="ODU HS","PDH",
AQ1221="IP &amp; VLAN","PDH",
AQ1221="Warehouse HUAWEI","SPARE-ISSUE",
AQ1221="SPARE-HS","SPARE-ISSUE",
AQ1221="Power Telco","BSS",AQ1221="no impacts","no impacts"
),"")</f>
        <v>No root cause</v>
      </c>
      <c r="AP1221" s="48" t="str" cm="1">
        <f t="array" ref="AP1221">IFERROR(_xlfn.IFS(
AQ1221="MPR ISSUE","TX ISSUE",
AQ1221="BSS Hardware Issue","RAN ISSUE",
AQ1221="Sites strategiques, MLL, Pylone, etc.","ENVTECH",
AQ1221="AKTIVCO DEFAUT GE &amp; POWER Cabinet","POWER ISSUE",
AQ1221="AKTIVCO Coupure ENEO &amp; Baisse de tension","POWER ISSUE",
AQ1221="Coupure ENEO &amp; Baisse de tension","POWER ISSUE",
AQ1221="Defaut GE &amp; POWER Cabinet","POWER ISSUE",
AQ1221="Sharing","POWER ISSUE",
AQ1221="Sites strategiques &amp; DataCenter","POWER ISSUE",
AQ1221="Exclu","Exclu",
AQ1221="SAT","TX ISSUE",
AQ1221="SPARE-ISSUE","SPARE-ISSUE",
AQ1221="Fiber CAmtel","TX ISSUE",
AQ1221="Fiber AOF","TX ISSUE",
AQ1221="Projet OCM (HUAWEI)","TRAVAUX-HUAWEI",
AQ1221="Projet OCM (NOKIA)","TRAVAUX -NOKIA",
AQ1221="ACCESS-ISSUE","ACCESS-ISSUE",
AQ1221="Projet OCM (ZTE, NOKIA, autres projets)","TRAVAUX OCM",
AQ1221="No root CAuse","No root cause",
AQ1221="ODU HS","TX ISSUE",
AQ1221="IP &amp; VLAN","TX ISSUE",
AQ1221="Warehouse HUAWEI","SPARE-ISSUE",
AQ1221="SPARE-HS","SPARE-ISSUE",
AQ1221="Power Telco","RAN ISSUE",AQ1221="no impacts","no impacts"
),"")</f>
        <v>No root cause</v>
      </c>
      <c r="AQ1221" s="127" t="s">
        <v>5344</v>
      </c>
      <c r="AR1221" s="48" t="str" cm="1">
        <f t="array" ref="AR1221">IFERROR(_xlfn.IFS(
AQ1221="MPR ISSUE","ACTIVE",
AQ1221="BSS Hardware Issue","ACTIVE",
AQ1221="Sites strategiques, MLL, Pylone, etc.","PASSIVE",
AQ1221="AKTIVCO DEFAUT GE &amp; POWER Cabinet","PASSIVE",
AQ1221="AKTIVCO Coupure ENEO &amp; Baisse de tension","PASSIVE",
AQ1221="Coupure ENEO &amp; Baisse de tension","PASSIVE",
AQ1221="Defaut GE &amp; POWER Cabinet","PASSIVE",
AQ1221="Sharing","PASSIVE",
AQ1221="Sites strategiques &amp; DataCenter","PASSIVE",
AQ1221="Exclu","Exclu",
AQ1221="SAT","ACTIVE",
AQ1221="SPARE-ISSUE","SPARE-ISSUE",
AQ1221="Fiber CAmtel","ACTIVE",
AQ1221="Fiber AOF","ACTIVE",
AQ1221="Projet OCM (HUAWEI)","PLANNED WORKS",
AQ1221="Projet OCM (NOKIA)","PLANNED WORKS",
AQ1221="ACCESS-ISSUE","ACCESS-ISSUE",
AQ1221="Projet OCM (ZTE, NOKIA, autres projets)","PLANNED WORKS",
AQ1221="No root CAuse","No root cause",
AQ1221="ODU HS","ACTIVE",
AQ1221="IP &amp; VLAN","ACTIVE",
AQ1221="Warehouse HUAWEI","SPARE-ISSUE",
AQ1221="SPARE-HS","SPARE-ISSUE",
AQ1221="Power Telco","ACTIVE", AQ1221="no impacts","no impacts"
),"")</f>
        <v>No root cause</v>
      </c>
      <c r="AS1221" s="92" t="s">
        <v>5537</v>
      </c>
      <c r="AT1221" s="98" t="s">
        <v>3482</v>
      </c>
      <c r="AV1221" s="17" t="s">
        <v>5537</v>
      </c>
      <c r="AW1221" s="7" t="s">
        <v>5537</v>
      </c>
      <c r="AX1221" s="6" t="s">
        <v>5537</v>
      </c>
      <c r="AY1221" s="7"/>
      <c r="AZ1221" s="3" t="s">
        <v>5537</v>
      </c>
      <c r="BA1221" s="18" t="s">
        <v>5537</v>
      </c>
      <c r="BB1221" s="18" t="s">
        <v>5537</v>
      </c>
      <c r="BC1221" s="18" t="s">
        <v>5537</v>
      </c>
      <c r="BD1221" s="18" t="s">
        <v>5537</v>
      </c>
      <c r="BE1221" s="18" t="s">
        <v>5537</v>
      </c>
      <c r="BF1221" s="18" t="s">
        <v>5537</v>
      </c>
      <c r="BG1221" s="18" t="s">
        <v>5537</v>
      </c>
      <c r="BH1221" s="18" t="s">
        <v>5537</v>
      </c>
      <c r="BI1221" s="18" t="s">
        <v>5537</v>
      </c>
      <c r="BJ1221" s="18" t="s">
        <v>5537</v>
      </c>
      <c r="BK1221" s="18" t="s">
        <v>5537</v>
      </c>
      <c r="BL1221" s="9" t="s">
        <v>5537</v>
      </c>
      <c r="BM1221" s="14" t="s">
        <v>5537</v>
      </c>
      <c r="BN1221" s="14" t="s">
        <v>5537</v>
      </c>
      <c r="BO1221" s="14" t="str">
        <f>_xlfn.XLOOKUP(B1221,'[4]cell downs 18042026 17h'!$B:$B,'[4]cell downs 18042026 17h'!$B:$B,"")</f>
        <v/>
      </c>
      <c r="BP1221" s="14" t="str">
        <f>_xlfn.XLOOKUP(B1221,'[5]Cells Huawei 19042026 15h'!$B:$B,'[5]Cells Huawei 19042026 15h'!$B:$B,"")</f>
        <v/>
      </c>
      <c r="BQ1221" s="9" t="str">
        <f>_xlfn.XLOOKUP(B1221,'[6]cells down 19042026 9H40'!$B:$B,'[6]cells down 19042026 9H40'!$B:$B,"")</f>
        <v/>
      </c>
      <c r="BR1221" s="9" t="s">
        <v>3482</v>
      </c>
      <c r="BS1221" s="9" t="s">
        <v>594</v>
      </c>
      <c r="BT1221" s="108"/>
    </row>
    <row r="1222" spans="1:72" s="9" customFormat="1" x14ac:dyDescent="0.35">
      <c r="A1222" s="1" t="s">
        <v>1897</v>
      </c>
      <c r="B1222" s="8" t="s">
        <v>1898</v>
      </c>
      <c r="C1222" s="3" t="str">
        <f>_xlfn.XLOOKUP(B1222,'[1]daily break down'!$D:$D,'[1]daily break down'!$E:$E,"")</f>
        <v>Yaounde</v>
      </c>
      <c r="D1222" s="1" t="s">
        <v>11</v>
      </c>
      <c r="E1222" s="1" t="s">
        <v>12</v>
      </c>
      <c r="F1222" s="3" t="s">
        <v>37</v>
      </c>
      <c r="G1222" s="1" t="s">
        <v>38</v>
      </c>
      <c r="H1222" s="34" t="str">
        <f>_xlfn.XLOOKUP(B1222,[2]CALCULATION!$B:$B,[2]CALCULATION!$H:$H,"")</f>
        <v>ZTE</v>
      </c>
      <c r="I1222" s="28">
        <v>0</v>
      </c>
      <c r="J1222" s="28">
        <v>0</v>
      </c>
      <c r="K1222" s="28">
        <v>0</v>
      </c>
      <c r="L1222" s="28">
        <v>0</v>
      </c>
      <c r="M1222" s="28">
        <v>1.1045799054312802</v>
      </c>
      <c r="N1222" s="28">
        <v>0</v>
      </c>
      <c r="O1222" s="28">
        <v>0</v>
      </c>
      <c r="P1222" s="28">
        <v>0</v>
      </c>
      <c r="Q1222" s="28">
        <v>0</v>
      </c>
      <c r="R1222" s="28">
        <v>0</v>
      </c>
      <c r="S1222" s="93">
        <v>0</v>
      </c>
      <c r="T1222" s="93">
        <f>_xlfn.XLOOKUP(B1222,'[3]Nur des jours'!$B:$B,'[3]Nur des jours'!$U:$U,"")</f>
        <v>0</v>
      </c>
      <c r="U1222" s="93">
        <v>0</v>
      </c>
      <c r="V1222" s="93">
        <v>0</v>
      </c>
      <c r="W1222" s="93">
        <v>0</v>
      </c>
      <c r="X1222" s="93">
        <v>1.4676307596601919</v>
      </c>
      <c r="Y1222" s="93">
        <v>0</v>
      </c>
      <c r="Z1222" s="93">
        <v>0</v>
      </c>
      <c r="AA1222" s="93">
        <v>0</v>
      </c>
      <c r="AB1222" s="93">
        <v>2.158044476405014E-3</v>
      </c>
      <c r="AC1222" s="93">
        <f>_xlfn.XLOOKUP(B1222,'[3]Nur des jours'!$B:$B,'[3]Nur des jours'!$N:$N,"")</f>
        <v>0</v>
      </c>
      <c r="AD1222" s="93">
        <v>0</v>
      </c>
      <c r="AE1222" s="93">
        <v>0</v>
      </c>
      <c r="AF1222" s="93">
        <v>0</v>
      </c>
      <c r="AG1222" s="93"/>
      <c r="AH1222" s="93">
        <v>0</v>
      </c>
      <c r="AI1222" s="93">
        <v>0</v>
      </c>
      <c r="AJ1222" s="93">
        <v>0</v>
      </c>
      <c r="AK1222" s="93">
        <v>0</v>
      </c>
      <c r="AL1222" s="93">
        <v>0</v>
      </c>
      <c r="AM1222" s="49" t="s">
        <v>5559</v>
      </c>
      <c r="AN1222" s="49"/>
      <c r="AO1222" s="48" t="str" cm="1">
        <f t="array" ref="AO1222">IFERROR(_xlfn.IFS(
AQ1222="MPR ISSUE","PDH",
AQ1222="BSS Hardware Issue","BSS",
AQ1222="Sites strategiques, MLL, Pylone, etc.","ENVTECH",
AQ1222="AKTIVCO DEFAUT GE &amp; POWER Cabinet","AKTIVCO",
AQ1222="AKTIVCO Coupure ENEO &amp; Baisse de tension","AKTIVCO GRID ONLY",
AQ1222="Coupure ENEO &amp; Baisse de tension","IHS GRID ONLY",
AQ1222="Defaut GE &amp; POWER Cabinet","IHS",
AQ1222="Sharing","Partners",
AQ1222="Sites strategiques &amp; DataCenter","SST &amp; DC",
AQ1222="Exclu","Exclu",
AQ1222="SAT","SAT",
AQ1222="SPARE-ISSUE","SPARE-ISSUE",
AQ1222="Fiber CAmtel","TRANS_FO_CAMTEL",
AQ1222="Fiber AOF","Fiber AOF",
AQ1222="Projet OCM (HUAWEI)","TRAVAUX-HUAWEI",
AQ1222="Projet OCM (NOKIA)","TRAVAUX-NOKIA",
AQ1222="ACCESS-ISSUE","ACCESS-ISSUE",
AQ1222="Projet OCM (ZTE, NOKIA, autres projets)","TRAVAUX OCM",
AQ1222="No root CAuse","No root cause",
AQ1222="ODU HS","PDH",
AQ1222="IP &amp; VLAN","PDH",
AQ1222="Warehouse HUAWEI","SPARE-ISSUE",
AQ1222="SPARE-HS","SPARE-ISSUE",
AQ1222="Power Telco","BSS",AQ1222="no impacts","no impacts"
),"")</f>
        <v>No root cause</v>
      </c>
      <c r="AP1222" s="48" t="str" cm="1">
        <f t="array" ref="AP1222">IFERROR(_xlfn.IFS(
AQ1222="MPR ISSUE","TX ISSUE",
AQ1222="BSS Hardware Issue","RAN ISSUE",
AQ1222="Sites strategiques, MLL, Pylone, etc.","ENVTECH",
AQ1222="AKTIVCO DEFAUT GE &amp; POWER Cabinet","POWER ISSUE",
AQ1222="AKTIVCO Coupure ENEO &amp; Baisse de tension","POWER ISSUE",
AQ1222="Coupure ENEO &amp; Baisse de tension","POWER ISSUE",
AQ1222="Defaut GE &amp; POWER Cabinet","POWER ISSUE",
AQ1222="Sharing","POWER ISSUE",
AQ1222="Sites strategiques &amp; DataCenter","POWER ISSUE",
AQ1222="Exclu","Exclu",
AQ1222="SAT","TX ISSUE",
AQ1222="SPARE-ISSUE","SPARE-ISSUE",
AQ1222="Fiber CAmtel","TX ISSUE",
AQ1222="Fiber AOF","TX ISSUE",
AQ1222="Projet OCM (HUAWEI)","TRAVAUX-HUAWEI",
AQ1222="Projet OCM (NOKIA)","TRAVAUX -NOKIA",
AQ1222="ACCESS-ISSUE","ACCESS-ISSUE",
AQ1222="Projet OCM (ZTE, NOKIA, autres projets)","TRAVAUX OCM",
AQ1222="No root CAuse","No root cause",
AQ1222="ODU HS","TX ISSUE",
AQ1222="IP &amp; VLAN","TX ISSUE",
AQ1222="Warehouse HUAWEI","SPARE-ISSUE",
AQ1222="SPARE-HS","SPARE-ISSUE",
AQ1222="Power Telco","RAN ISSUE",AQ1222="no impacts","no impacts"
),"")</f>
        <v>No root cause</v>
      </c>
      <c r="AQ1222" s="127" t="s">
        <v>5344</v>
      </c>
      <c r="AR1222" s="48" t="str" cm="1">
        <f t="array" ref="AR1222">IFERROR(_xlfn.IFS(
AQ1222="MPR ISSUE","ACTIVE",
AQ1222="BSS Hardware Issue","ACTIVE",
AQ1222="Sites strategiques, MLL, Pylone, etc.","PASSIVE",
AQ1222="AKTIVCO DEFAUT GE &amp; POWER Cabinet","PASSIVE",
AQ1222="AKTIVCO Coupure ENEO &amp; Baisse de tension","PASSIVE",
AQ1222="Coupure ENEO &amp; Baisse de tension","PASSIVE",
AQ1222="Defaut GE &amp; POWER Cabinet","PASSIVE",
AQ1222="Sharing","PASSIVE",
AQ1222="Sites strategiques &amp; DataCenter","PASSIVE",
AQ1222="Exclu","Exclu",
AQ1222="SAT","ACTIVE",
AQ1222="SPARE-ISSUE","SPARE-ISSUE",
AQ1222="Fiber CAmtel","ACTIVE",
AQ1222="Fiber AOF","ACTIVE",
AQ1222="Projet OCM (HUAWEI)","PLANNED WORKS",
AQ1222="Projet OCM (NOKIA)","PLANNED WORKS",
AQ1222="ACCESS-ISSUE","ACCESS-ISSUE",
AQ1222="Projet OCM (ZTE, NOKIA, autres projets)","PLANNED WORKS",
AQ1222="No root CAuse","No root cause",
AQ1222="ODU HS","ACTIVE",
AQ1222="IP &amp; VLAN","ACTIVE",
AQ1222="Warehouse HUAWEI","SPARE-ISSUE",
AQ1222="SPARE-HS","SPARE-ISSUE",
AQ1222="Power Telco","ACTIVE", AQ1222="no impacts","no impacts"
),"")</f>
        <v>No root cause</v>
      </c>
      <c r="AS1222" s="92" t="s">
        <v>5537</v>
      </c>
      <c r="AT1222" s="98" t="s">
        <v>1898</v>
      </c>
      <c r="AV1222" s="17" t="s">
        <v>5537</v>
      </c>
      <c r="AW1222" s="7" t="s">
        <v>5537</v>
      </c>
      <c r="AX1222" s="6" t="s">
        <v>5537</v>
      </c>
      <c r="AY1222" s="7"/>
      <c r="AZ1222" s="3" t="s">
        <v>5537</v>
      </c>
      <c r="BA1222" s="18" t="s">
        <v>5537</v>
      </c>
      <c r="BB1222" s="18" t="s">
        <v>5537</v>
      </c>
      <c r="BC1222" s="18" t="s">
        <v>5537</v>
      </c>
      <c r="BD1222" s="18" t="s">
        <v>5537</v>
      </c>
      <c r="BE1222" s="18" t="s">
        <v>5537</v>
      </c>
      <c r="BF1222" s="18" t="s">
        <v>5537</v>
      </c>
      <c r="BG1222" s="18" t="s">
        <v>5537</v>
      </c>
      <c r="BH1222" s="18" t="s">
        <v>5537</v>
      </c>
      <c r="BI1222" s="18" t="s">
        <v>5537</v>
      </c>
      <c r="BJ1222" s="18" t="s">
        <v>5537</v>
      </c>
      <c r="BK1222" s="18" t="s">
        <v>5537</v>
      </c>
      <c r="BL1222" s="9" t="s">
        <v>5537</v>
      </c>
      <c r="BM1222" s="14" t="s">
        <v>5537</v>
      </c>
      <c r="BN1222" s="14" t="s">
        <v>5537</v>
      </c>
      <c r="BO1222" s="14" t="str">
        <f>_xlfn.XLOOKUP(B1222,'[4]cell downs 18042026 17h'!$B:$B,'[4]cell downs 18042026 17h'!$B:$B,"")</f>
        <v/>
      </c>
      <c r="BP1222" s="14" t="str">
        <f>_xlfn.XLOOKUP(B1222,'[5]Cells Huawei 19042026 15h'!$B:$B,'[5]Cells Huawei 19042026 15h'!$B:$B,"")</f>
        <v/>
      </c>
      <c r="BQ1222" s="9" t="str">
        <f>_xlfn.XLOOKUP(B1222,'[6]cells down 19042026 9H40'!$B:$B,'[6]cells down 19042026 9H40'!$B:$B,"")</f>
        <v/>
      </c>
      <c r="BR1222" s="9" t="s">
        <v>1898</v>
      </c>
      <c r="BS1222" s="9" t="s">
        <v>12</v>
      </c>
      <c r="BT1222" s="108"/>
    </row>
    <row r="1223" spans="1:72" s="9" customFormat="1" x14ac:dyDescent="0.35">
      <c r="A1223" s="1" t="s">
        <v>3149</v>
      </c>
      <c r="B1223" s="8" t="s">
        <v>3150</v>
      </c>
      <c r="C1223" s="3" t="str">
        <f>_xlfn.XLOOKUP(B1223,'[1]daily break down'!$D:$D,'[1]daily break down'!$E:$E,"")</f>
        <v>Yaounde</v>
      </c>
      <c r="D1223" s="1" t="s">
        <v>11</v>
      </c>
      <c r="E1223" s="1" t="s">
        <v>145</v>
      </c>
      <c r="F1223" s="3" t="s">
        <v>37</v>
      </c>
      <c r="G1223" s="1" t="s">
        <v>38</v>
      </c>
      <c r="H1223" s="34" t="str">
        <f>_xlfn.XLOOKUP(B1223,[2]CALCULATION!$B:$B,[2]CALCULATION!$H:$H,"")</f>
        <v>ZTE</v>
      </c>
      <c r="I1223" s="28">
        <v>0</v>
      </c>
      <c r="J1223" s="28">
        <v>0</v>
      </c>
      <c r="K1223" s="28">
        <v>0</v>
      </c>
      <c r="L1223" s="28">
        <v>0</v>
      </c>
      <c r="M1223" s="28">
        <v>0</v>
      </c>
      <c r="N1223" s="28">
        <v>0</v>
      </c>
      <c r="O1223" s="28">
        <v>0</v>
      </c>
      <c r="P1223" s="28">
        <v>0</v>
      </c>
      <c r="Q1223" s="28">
        <v>0</v>
      </c>
      <c r="R1223" s="28">
        <v>0</v>
      </c>
      <c r="S1223" s="93">
        <v>0</v>
      </c>
      <c r="T1223" s="93">
        <f>_xlfn.XLOOKUP(B1223,'[3]Nur des jours'!$B:$B,'[3]Nur des jours'!$U:$U,"")</f>
        <v>0</v>
      </c>
      <c r="U1223" s="93">
        <v>6.4835325154879806</v>
      </c>
      <c r="V1223" s="93">
        <v>0</v>
      </c>
      <c r="W1223" s="93">
        <v>0</v>
      </c>
      <c r="X1223" s="93">
        <v>0</v>
      </c>
      <c r="Y1223" s="93">
        <v>0</v>
      </c>
      <c r="Z1223" s="93">
        <v>0</v>
      </c>
      <c r="AA1223" s="93">
        <v>0</v>
      </c>
      <c r="AB1223" s="93">
        <v>1.997528771548426E-3</v>
      </c>
      <c r="AC1223" s="93">
        <f>_xlfn.XLOOKUP(B1223,'[3]Nur des jours'!$B:$B,'[3]Nur des jours'!$N:$N,"")</f>
        <v>0</v>
      </c>
      <c r="AD1223" s="93">
        <v>0</v>
      </c>
      <c r="AE1223" s="93">
        <v>0</v>
      </c>
      <c r="AF1223" s="93">
        <v>0</v>
      </c>
      <c r="AG1223" s="93"/>
      <c r="AH1223" s="93">
        <v>0</v>
      </c>
      <c r="AI1223" s="93">
        <v>0</v>
      </c>
      <c r="AJ1223" s="93">
        <v>0</v>
      </c>
      <c r="AK1223" s="93">
        <v>0</v>
      </c>
      <c r="AL1223" s="93">
        <v>0</v>
      </c>
      <c r="AM1223" s="49" t="s">
        <v>5559</v>
      </c>
      <c r="AN1223" s="49"/>
      <c r="AO1223" s="48" t="str" cm="1">
        <f t="array" ref="AO1223">IFERROR(_xlfn.IFS(
AQ1223="MPR ISSUE","PDH",
AQ1223="BSS Hardware Issue","BSS",
AQ1223="Sites strategiques, MLL, Pylone, etc.","ENVTECH",
AQ1223="AKTIVCO DEFAUT GE &amp; POWER Cabinet","AKTIVCO",
AQ1223="AKTIVCO Coupure ENEO &amp; Baisse de tension","AKTIVCO GRID ONLY",
AQ1223="Coupure ENEO &amp; Baisse de tension","IHS GRID ONLY",
AQ1223="Defaut GE &amp; POWER Cabinet","IHS",
AQ1223="Sharing","Partners",
AQ1223="Sites strategiques &amp; DataCenter","SST &amp; DC",
AQ1223="Exclu","Exclu",
AQ1223="SAT","SAT",
AQ1223="SPARE-ISSUE","SPARE-ISSUE",
AQ1223="Fiber CAmtel","TRANS_FO_CAMTEL",
AQ1223="Fiber AOF","Fiber AOF",
AQ1223="Projet OCM (HUAWEI)","TRAVAUX-HUAWEI",
AQ1223="Projet OCM (NOKIA)","TRAVAUX-NOKIA",
AQ1223="ACCESS-ISSUE","ACCESS-ISSUE",
AQ1223="Projet OCM (ZTE, NOKIA, autres projets)","TRAVAUX OCM",
AQ1223="No root CAuse","No root cause",
AQ1223="ODU HS","PDH",
AQ1223="IP &amp; VLAN","PDH",
AQ1223="Warehouse HUAWEI","SPARE-ISSUE",
AQ1223="SPARE-HS","SPARE-ISSUE",
AQ1223="Power Telco","BSS",AQ1223="no impacts","no impacts"
),"")</f>
        <v>No root cause</v>
      </c>
      <c r="AP1223" s="48" t="str" cm="1">
        <f t="array" ref="AP1223">IFERROR(_xlfn.IFS(
AQ1223="MPR ISSUE","TX ISSUE",
AQ1223="BSS Hardware Issue","RAN ISSUE",
AQ1223="Sites strategiques, MLL, Pylone, etc.","ENVTECH",
AQ1223="AKTIVCO DEFAUT GE &amp; POWER Cabinet","POWER ISSUE",
AQ1223="AKTIVCO Coupure ENEO &amp; Baisse de tension","POWER ISSUE",
AQ1223="Coupure ENEO &amp; Baisse de tension","POWER ISSUE",
AQ1223="Defaut GE &amp; POWER Cabinet","POWER ISSUE",
AQ1223="Sharing","POWER ISSUE",
AQ1223="Sites strategiques &amp; DataCenter","POWER ISSUE",
AQ1223="Exclu","Exclu",
AQ1223="SAT","TX ISSUE",
AQ1223="SPARE-ISSUE","SPARE-ISSUE",
AQ1223="Fiber CAmtel","TX ISSUE",
AQ1223="Fiber AOF","TX ISSUE",
AQ1223="Projet OCM (HUAWEI)","TRAVAUX-HUAWEI",
AQ1223="Projet OCM (NOKIA)","TRAVAUX -NOKIA",
AQ1223="ACCESS-ISSUE","ACCESS-ISSUE",
AQ1223="Projet OCM (ZTE, NOKIA, autres projets)","TRAVAUX OCM",
AQ1223="No root CAuse","No root cause",
AQ1223="ODU HS","TX ISSUE",
AQ1223="IP &amp; VLAN","TX ISSUE",
AQ1223="Warehouse HUAWEI","SPARE-ISSUE",
AQ1223="SPARE-HS","SPARE-ISSUE",
AQ1223="Power Telco","RAN ISSUE",AQ1223="no impacts","no impacts"
),"")</f>
        <v>No root cause</v>
      </c>
      <c r="AQ1223" s="127" t="s">
        <v>5344</v>
      </c>
      <c r="AR1223" s="48" t="str" cm="1">
        <f t="array" ref="AR1223">IFERROR(_xlfn.IFS(
AQ1223="MPR ISSUE","ACTIVE",
AQ1223="BSS Hardware Issue","ACTIVE",
AQ1223="Sites strategiques, MLL, Pylone, etc.","PASSIVE",
AQ1223="AKTIVCO DEFAUT GE &amp; POWER Cabinet","PASSIVE",
AQ1223="AKTIVCO Coupure ENEO &amp; Baisse de tension","PASSIVE",
AQ1223="Coupure ENEO &amp; Baisse de tension","PASSIVE",
AQ1223="Defaut GE &amp; POWER Cabinet","PASSIVE",
AQ1223="Sharing","PASSIVE",
AQ1223="Sites strategiques &amp; DataCenter","PASSIVE",
AQ1223="Exclu","Exclu",
AQ1223="SAT","ACTIVE",
AQ1223="SPARE-ISSUE","SPARE-ISSUE",
AQ1223="Fiber CAmtel","ACTIVE",
AQ1223="Fiber AOF","ACTIVE",
AQ1223="Projet OCM (HUAWEI)","PLANNED WORKS",
AQ1223="Projet OCM (NOKIA)","PLANNED WORKS",
AQ1223="ACCESS-ISSUE","ACCESS-ISSUE",
AQ1223="Projet OCM (ZTE, NOKIA, autres projets)","PLANNED WORKS",
AQ1223="No root CAuse","No root cause",
AQ1223="ODU HS","ACTIVE",
AQ1223="IP &amp; VLAN","ACTIVE",
AQ1223="Warehouse HUAWEI","SPARE-ISSUE",
AQ1223="SPARE-HS","SPARE-ISSUE",
AQ1223="Power Telco","ACTIVE", AQ1223="no impacts","no impacts"
),"")</f>
        <v>No root cause</v>
      </c>
      <c r="AS1223" s="92" t="s">
        <v>5537</v>
      </c>
      <c r="AT1223" s="98" t="s">
        <v>3150</v>
      </c>
      <c r="AV1223" s="17" t="s">
        <v>5537</v>
      </c>
      <c r="AW1223" s="7" t="s">
        <v>5537</v>
      </c>
      <c r="AX1223" s="6" t="s">
        <v>5537</v>
      </c>
      <c r="AY1223" s="7"/>
      <c r="AZ1223" s="3" t="s">
        <v>5537</v>
      </c>
      <c r="BA1223" s="18" t="s">
        <v>5537</v>
      </c>
      <c r="BB1223" s="18" t="s">
        <v>5537</v>
      </c>
      <c r="BC1223" s="18" t="s">
        <v>5537</v>
      </c>
      <c r="BD1223" s="18" t="s">
        <v>5537</v>
      </c>
      <c r="BE1223" s="18" t="s">
        <v>5537</v>
      </c>
      <c r="BF1223" s="18" t="s">
        <v>5537</v>
      </c>
      <c r="BG1223" s="18" t="s">
        <v>5537</v>
      </c>
      <c r="BH1223" s="18" t="s">
        <v>5537</v>
      </c>
      <c r="BI1223" s="18" t="s">
        <v>5537</v>
      </c>
      <c r="BJ1223" s="18" t="s">
        <v>5537</v>
      </c>
      <c r="BK1223" s="18" t="s">
        <v>5537</v>
      </c>
      <c r="BL1223" s="9" t="s">
        <v>5537</v>
      </c>
      <c r="BM1223" s="14" t="s">
        <v>5537</v>
      </c>
      <c r="BN1223" s="14" t="s">
        <v>5537</v>
      </c>
      <c r="BO1223" s="14" t="str">
        <f>_xlfn.XLOOKUP(B1223,'[4]cell downs 18042026 17h'!$B:$B,'[4]cell downs 18042026 17h'!$B:$B,"")</f>
        <v/>
      </c>
      <c r="BP1223" s="14" t="str">
        <f>_xlfn.XLOOKUP(B1223,'[5]Cells Huawei 19042026 15h'!$B:$B,'[5]Cells Huawei 19042026 15h'!$B:$B,"")</f>
        <v/>
      </c>
      <c r="BQ1223" s="9" t="str">
        <f>_xlfn.XLOOKUP(B1223,'[6]cells down 19042026 9H40'!$B:$B,'[6]cells down 19042026 9H40'!$B:$B,"")</f>
        <v/>
      </c>
      <c r="BR1223" s="9" t="s">
        <v>3150</v>
      </c>
      <c r="BS1223" s="9" t="s">
        <v>5537</v>
      </c>
      <c r="BT1223" s="108"/>
    </row>
    <row r="1224" spans="1:72" s="9" customFormat="1" x14ac:dyDescent="0.35">
      <c r="A1224" s="1" t="s">
        <v>4798</v>
      </c>
      <c r="B1224" s="8" t="s">
        <v>4799</v>
      </c>
      <c r="C1224" s="3" t="str">
        <f>_xlfn.XLOOKUP(B1224,'[1]daily break down'!$D:$D,'[1]daily break down'!$E:$E,"")</f>
        <v>Douala</v>
      </c>
      <c r="D1224" s="1" t="s">
        <v>11</v>
      </c>
      <c r="E1224" s="1" t="s">
        <v>12</v>
      </c>
      <c r="F1224" s="3" t="s">
        <v>31</v>
      </c>
      <c r="G1224" s="1" t="s">
        <v>32</v>
      </c>
      <c r="H1224" s="34" t="str">
        <f>_xlfn.XLOOKUP(B1224,[2]CALCULATION!$B:$B,[2]CALCULATION!$H:$H,"")</f>
        <v>ZTE</v>
      </c>
      <c r="I1224" s="28">
        <v>0</v>
      </c>
      <c r="J1224" s="28">
        <v>0</v>
      </c>
      <c r="K1224" s="28">
        <v>0</v>
      </c>
      <c r="L1224" s="28">
        <v>0</v>
      </c>
      <c r="M1224" s="28">
        <v>0</v>
      </c>
      <c r="N1224" s="28">
        <v>0</v>
      </c>
      <c r="O1224" s="28">
        <v>0</v>
      </c>
      <c r="P1224" s="28">
        <v>0</v>
      </c>
      <c r="Q1224" s="28">
        <v>0</v>
      </c>
      <c r="R1224" s="28">
        <v>0</v>
      </c>
      <c r="S1224" s="93">
        <v>0</v>
      </c>
      <c r="T1224" s="93">
        <f>_xlfn.XLOOKUP(B1224,'[3]Nur des jours'!$B:$B,'[3]Nur des jours'!$U:$U,"")</f>
        <v>0</v>
      </c>
      <c r="U1224" s="93">
        <v>0</v>
      </c>
      <c r="V1224" s="93">
        <v>0</v>
      </c>
      <c r="W1224" s="93">
        <v>0</v>
      </c>
      <c r="X1224" s="93">
        <v>0</v>
      </c>
      <c r="Y1224" s="93">
        <v>0</v>
      </c>
      <c r="Z1224" s="93">
        <v>0</v>
      </c>
      <c r="AA1224" s="93">
        <v>0</v>
      </c>
      <c r="AB1224" s="93">
        <v>1.3911361087569271E-3</v>
      </c>
      <c r="AC1224" s="93">
        <f>_xlfn.XLOOKUP(B1224,'[3]Nur des jours'!$B:$B,'[3]Nur des jours'!$N:$N,"")</f>
        <v>0</v>
      </c>
      <c r="AD1224" s="93">
        <v>0</v>
      </c>
      <c r="AE1224" s="93">
        <v>0</v>
      </c>
      <c r="AF1224" s="93">
        <v>0</v>
      </c>
      <c r="AG1224" s="93"/>
      <c r="AH1224" s="93">
        <v>0</v>
      </c>
      <c r="AI1224" s="93">
        <v>0</v>
      </c>
      <c r="AJ1224" s="93">
        <v>0</v>
      </c>
      <c r="AK1224" s="93">
        <v>0</v>
      </c>
      <c r="AL1224" s="93">
        <v>0</v>
      </c>
      <c r="AM1224" s="49" t="s">
        <v>5559</v>
      </c>
      <c r="AN1224" s="49"/>
      <c r="AO1224" s="48" t="str" cm="1">
        <f t="array" ref="AO1224">IFERROR(_xlfn.IFS(
AQ1224="MPR ISSUE","PDH",
AQ1224="BSS Hardware Issue","BSS",
AQ1224="Sites strategiques, MLL, Pylone, etc.","ENVTECH",
AQ1224="AKTIVCO DEFAUT GE &amp; POWER Cabinet","AKTIVCO",
AQ1224="AKTIVCO Coupure ENEO &amp; Baisse de tension","AKTIVCO GRID ONLY",
AQ1224="Coupure ENEO &amp; Baisse de tension","IHS GRID ONLY",
AQ1224="Defaut GE &amp; POWER Cabinet","IHS",
AQ1224="Sharing","Partners",
AQ1224="Sites strategiques &amp; DataCenter","SST &amp; DC",
AQ1224="Exclu","Exclu",
AQ1224="SAT","SAT",
AQ1224="SPARE-ISSUE","SPARE-ISSUE",
AQ1224="Fiber CAmtel","TRANS_FO_CAMTEL",
AQ1224="Fiber AOF","Fiber AOF",
AQ1224="Projet OCM (HUAWEI)","TRAVAUX-HUAWEI",
AQ1224="Projet OCM (NOKIA)","TRAVAUX-NOKIA",
AQ1224="ACCESS-ISSUE","ACCESS-ISSUE",
AQ1224="Projet OCM (ZTE, NOKIA, autres projets)","TRAVAUX OCM",
AQ1224="No root CAuse","No root cause",
AQ1224="ODU HS","PDH",
AQ1224="IP &amp; VLAN","PDH",
AQ1224="Warehouse HUAWEI","SPARE-ISSUE",
AQ1224="SPARE-HS","SPARE-ISSUE",
AQ1224="Power Telco","BSS",AQ1224="no impacts","no impacts"
),"")</f>
        <v>No root cause</v>
      </c>
      <c r="AP1224" s="48" t="str" cm="1">
        <f t="array" ref="AP1224">IFERROR(_xlfn.IFS(
AQ1224="MPR ISSUE","TX ISSUE",
AQ1224="BSS Hardware Issue","RAN ISSUE",
AQ1224="Sites strategiques, MLL, Pylone, etc.","ENVTECH",
AQ1224="AKTIVCO DEFAUT GE &amp; POWER Cabinet","POWER ISSUE",
AQ1224="AKTIVCO Coupure ENEO &amp; Baisse de tension","POWER ISSUE",
AQ1224="Coupure ENEO &amp; Baisse de tension","POWER ISSUE",
AQ1224="Defaut GE &amp; POWER Cabinet","POWER ISSUE",
AQ1224="Sharing","POWER ISSUE",
AQ1224="Sites strategiques &amp; DataCenter","POWER ISSUE",
AQ1224="Exclu","Exclu",
AQ1224="SAT","TX ISSUE",
AQ1224="SPARE-ISSUE","SPARE-ISSUE",
AQ1224="Fiber CAmtel","TX ISSUE",
AQ1224="Fiber AOF","TX ISSUE",
AQ1224="Projet OCM (HUAWEI)","TRAVAUX-HUAWEI",
AQ1224="Projet OCM (NOKIA)","TRAVAUX -NOKIA",
AQ1224="ACCESS-ISSUE","ACCESS-ISSUE",
AQ1224="Projet OCM (ZTE, NOKIA, autres projets)","TRAVAUX OCM",
AQ1224="No root CAuse","No root cause",
AQ1224="ODU HS","TX ISSUE",
AQ1224="IP &amp; VLAN","TX ISSUE",
AQ1224="Warehouse HUAWEI","SPARE-ISSUE",
AQ1224="SPARE-HS","SPARE-ISSUE",
AQ1224="Power Telco","RAN ISSUE",AQ1224="no impacts","no impacts"
),"")</f>
        <v>No root cause</v>
      </c>
      <c r="AQ1224" s="127" t="s">
        <v>5344</v>
      </c>
      <c r="AR1224" s="48" t="str" cm="1">
        <f t="array" ref="AR1224">IFERROR(_xlfn.IFS(
AQ1224="MPR ISSUE","ACTIVE",
AQ1224="BSS Hardware Issue","ACTIVE",
AQ1224="Sites strategiques, MLL, Pylone, etc.","PASSIVE",
AQ1224="AKTIVCO DEFAUT GE &amp; POWER Cabinet","PASSIVE",
AQ1224="AKTIVCO Coupure ENEO &amp; Baisse de tension","PASSIVE",
AQ1224="Coupure ENEO &amp; Baisse de tension","PASSIVE",
AQ1224="Defaut GE &amp; POWER Cabinet","PASSIVE",
AQ1224="Sharing","PASSIVE",
AQ1224="Sites strategiques &amp; DataCenter","PASSIVE",
AQ1224="Exclu","Exclu",
AQ1224="SAT","ACTIVE",
AQ1224="SPARE-ISSUE","SPARE-ISSUE",
AQ1224="Fiber CAmtel","ACTIVE",
AQ1224="Fiber AOF","ACTIVE",
AQ1224="Projet OCM (HUAWEI)","PLANNED WORKS",
AQ1224="Projet OCM (NOKIA)","PLANNED WORKS",
AQ1224="ACCESS-ISSUE","ACCESS-ISSUE",
AQ1224="Projet OCM (ZTE, NOKIA, autres projets)","PLANNED WORKS",
AQ1224="No root CAuse","No root cause",
AQ1224="ODU HS","ACTIVE",
AQ1224="IP &amp; VLAN","ACTIVE",
AQ1224="Warehouse HUAWEI","SPARE-ISSUE",
AQ1224="SPARE-HS","SPARE-ISSUE",
AQ1224="Power Telco","ACTIVE", AQ1224="no impacts","no impacts"
),"")</f>
        <v>No root cause</v>
      </c>
      <c r="AS1224" s="92" t="s">
        <v>5537</v>
      </c>
      <c r="AT1224" s="98" t="s">
        <v>4799</v>
      </c>
      <c r="AV1224" s="17" t="s">
        <v>5537</v>
      </c>
      <c r="AW1224" s="7" t="s">
        <v>5537</v>
      </c>
      <c r="AX1224" s="6" t="s">
        <v>5537</v>
      </c>
      <c r="AY1224" s="7"/>
      <c r="AZ1224" s="3" t="s">
        <v>5537</v>
      </c>
      <c r="BA1224" s="18" t="s">
        <v>5537</v>
      </c>
      <c r="BB1224" s="18" t="s">
        <v>5537</v>
      </c>
      <c r="BC1224" s="18" t="s">
        <v>5537</v>
      </c>
      <c r="BD1224" s="18" t="s">
        <v>5537</v>
      </c>
      <c r="BE1224" s="18" t="s">
        <v>5537</v>
      </c>
      <c r="BF1224" s="18" t="s">
        <v>5537</v>
      </c>
      <c r="BG1224" s="18" t="s">
        <v>5537</v>
      </c>
      <c r="BH1224" s="18" t="s">
        <v>5537</v>
      </c>
      <c r="BI1224" s="18" t="s">
        <v>5537</v>
      </c>
      <c r="BJ1224" s="18" t="s">
        <v>5537</v>
      </c>
      <c r="BK1224" s="18" t="s">
        <v>5537</v>
      </c>
      <c r="BL1224" s="9" t="s">
        <v>5537</v>
      </c>
      <c r="BM1224" s="14" t="s">
        <v>5537</v>
      </c>
      <c r="BN1224" s="14" t="s">
        <v>5537</v>
      </c>
      <c r="BO1224" s="14" t="str">
        <f>_xlfn.XLOOKUP(B1224,'[4]cell downs 18042026 17h'!$B:$B,'[4]cell downs 18042026 17h'!$B:$B,"")</f>
        <v/>
      </c>
      <c r="BP1224" s="14" t="str">
        <f>_xlfn.XLOOKUP(B1224,'[5]Cells Huawei 19042026 15h'!$B:$B,'[5]Cells Huawei 19042026 15h'!$B:$B,"")</f>
        <v/>
      </c>
      <c r="BQ1224" s="9" t="str">
        <f>_xlfn.XLOOKUP(B1224,'[6]cells down 19042026 9H40'!$B:$B,'[6]cells down 19042026 9H40'!$B:$B,"")</f>
        <v/>
      </c>
      <c r="BR1224" s="9" t="s">
        <v>4799</v>
      </c>
      <c r="BS1224" s="9" t="s">
        <v>5537</v>
      </c>
      <c r="BT1224" s="108"/>
    </row>
    <row r="1225" spans="1:72" s="9" customFormat="1" x14ac:dyDescent="0.35">
      <c r="A1225" s="1" t="s">
        <v>2237</v>
      </c>
      <c r="B1225" s="8" t="s">
        <v>2238</v>
      </c>
      <c r="C1225" s="3" t="str">
        <f>_xlfn.XLOOKUP(B1225,'[1]daily break down'!$D:$D,'[1]daily break down'!$E:$E,"")</f>
        <v>Yaounde</v>
      </c>
      <c r="D1225" s="1" t="s">
        <v>11</v>
      </c>
      <c r="E1225" s="1" t="s">
        <v>12</v>
      </c>
      <c r="F1225" s="3" t="s">
        <v>37</v>
      </c>
      <c r="G1225" s="1" t="s">
        <v>38</v>
      </c>
      <c r="H1225" s="34" t="str">
        <f>_xlfn.XLOOKUP(B1225,[2]CALCULATION!$B:$B,[2]CALCULATION!$H:$H,"")</f>
        <v>ZTE</v>
      </c>
      <c r="I1225" s="28">
        <v>0</v>
      </c>
      <c r="J1225" s="28">
        <v>0</v>
      </c>
      <c r="K1225" s="28">
        <v>0</v>
      </c>
      <c r="L1225" s="28">
        <v>0</v>
      </c>
      <c r="M1225" s="28">
        <v>0</v>
      </c>
      <c r="N1225" s="28">
        <v>0</v>
      </c>
      <c r="O1225" s="28">
        <v>0</v>
      </c>
      <c r="P1225" s="28">
        <v>0</v>
      </c>
      <c r="Q1225" s="28">
        <v>0</v>
      </c>
      <c r="R1225" s="28">
        <v>0</v>
      </c>
      <c r="S1225" s="93">
        <v>0</v>
      </c>
      <c r="T1225" s="93">
        <f>_xlfn.XLOOKUP(B1225,'[3]Nur des jours'!$B:$B,'[3]Nur des jours'!$U:$U,"")</f>
        <v>0</v>
      </c>
      <c r="U1225" s="93">
        <v>0</v>
      </c>
      <c r="V1225" s="93">
        <v>0</v>
      </c>
      <c r="W1225" s="93">
        <v>0</v>
      </c>
      <c r="X1225" s="93">
        <v>0</v>
      </c>
      <c r="Y1225" s="93">
        <v>0</v>
      </c>
      <c r="Z1225" s="93">
        <v>0</v>
      </c>
      <c r="AA1225" s="93">
        <v>0</v>
      </c>
      <c r="AB1225" s="93">
        <v>1.1771151689481429E-3</v>
      </c>
      <c r="AC1225" s="93">
        <f>_xlfn.XLOOKUP(B1225,'[3]Nur des jours'!$B:$B,'[3]Nur des jours'!$N:$N,"")</f>
        <v>0</v>
      </c>
      <c r="AD1225" s="93">
        <v>0</v>
      </c>
      <c r="AE1225" s="93">
        <v>0</v>
      </c>
      <c r="AF1225" s="93">
        <v>0</v>
      </c>
      <c r="AG1225" s="93"/>
      <c r="AH1225" s="93">
        <v>0</v>
      </c>
      <c r="AI1225" s="93">
        <v>0</v>
      </c>
      <c r="AJ1225" s="93">
        <v>0</v>
      </c>
      <c r="AK1225" s="93">
        <v>0</v>
      </c>
      <c r="AL1225" s="93">
        <v>0</v>
      </c>
      <c r="AM1225" s="49" t="s">
        <v>5559</v>
      </c>
      <c r="AN1225" s="49"/>
      <c r="AO1225" s="48" t="str" cm="1">
        <f t="array" ref="AO1225">IFERROR(_xlfn.IFS(
AQ1225="MPR ISSUE","PDH",
AQ1225="BSS Hardware Issue","BSS",
AQ1225="Sites strategiques, MLL, Pylone, etc.","ENVTECH",
AQ1225="AKTIVCO DEFAUT GE &amp; POWER Cabinet","AKTIVCO",
AQ1225="AKTIVCO Coupure ENEO &amp; Baisse de tension","AKTIVCO GRID ONLY",
AQ1225="Coupure ENEO &amp; Baisse de tension","IHS GRID ONLY",
AQ1225="Defaut GE &amp; POWER Cabinet","IHS",
AQ1225="Sharing","Partners",
AQ1225="Sites strategiques &amp; DataCenter","SST &amp; DC",
AQ1225="Exclu","Exclu",
AQ1225="SAT","SAT",
AQ1225="SPARE-ISSUE","SPARE-ISSUE",
AQ1225="Fiber CAmtel","TRANS_FO_CAMTEL",
AQ1225="Fiber AOF","Fiber AOF",
AQ1225="Projet OCM (HUAWEI)","TRAVAUX-HUAWEI",
AQ1225="Projet OCM (NOKIA)","TRAVAUX-NOKIA",
AQ1225="ACCESS-ISSUE","ACCESS-ISSUE",
AQ1225="Projet OCM (ZTE, NOKIA, autres projets)","TRAVAUX OCM",
AQ1225="No root CAuse","No root cause",
AQ1225="ODU HS","PDH",
AQ1225="IP &amp; VLAN","PDH",
AQ1225="Warehouse HUAWEI","SPARE-ISSUE",
AQ1225="SPARE-HS","SPARE-ISSUE",
AQ1225="Power Telco","BSS",AQ1225="no impacts","no impacts"
),"")</f>
        <v>No root cause</v>
      </c>
      <c r="AP1225" s="48" t="str" cm="1">
        <f t="array" ref="AP1225">IFERROR(_xlfn.IFS(
AQ1225="MPR ISSUE","TX ISSUE",
AQ1225="BSS Hardware Issue","RAN ISSUE",
AQ1225="Sites strategiques, MLL, Pylone, etc.","ENVTECH",
AQ1225="AKTIVCO DEFAUT GE &amp; POWER Cabinet","POWER ISSUE",
AQ1225="AKTIVCO Coupure ENEO &amp; Baisse de tension","POWER ISSUE",
AQ1225="Coupure ENEO &amp; Baisse de tension","POWER ISSUE",
AQ1225="Defaut GE &amp; POWER Cabinet","POWER ISSUE",
AQ1225="Sharing","POWER ISSUE",
AQ1225="Sites strategiques &amp; DataCenter","POWER ISSUE",
AQ1225="Exclu","Exclu",
AQ1225="SAT","TX ISSUE",
AQ1225="SPARE-ISSUE","SPARE-ISSUE",
AQ1225="Fiber CAmtel","TX ISSUE",
AQ1225="Fiber AOF","TX ISSUE",
AQ1225="Projet OCM (HUAWEI)","TRAVAUX-HUAWEI",
AQ1225="Projet OCM (NOKIA)","TRAVAUX -NOKIA",
AQ1225="ACCESS-ISSUE","ACCESS-ISSUE",
AQ1225="Projet OCM (ZTE, NOKIA, autres projets)","TRAVAUX OCM",
AQ1225="No root CAuse","No root cause",
AQ1225="ODU HS","TX ISSUE",
AQ1225="IP &amp; VLAN","TX ISSUE",
AQ1225="Warehouse HUAWEI","SPARE-ISSUE",
AQ1225="SPARE-HS","SPARE-ISSUE",
AQ1225="Power Telco","RAN ISSUE",AQ1225="no impacts","no impacts"
),"")</f>
        <v>No root cause</v>
      </c>
      <c r="AQ1225" s="127" t="s">
        <v>5344</v>
      </c>
      <c r="AR1225" s="48" t="str" cm="1">
        <f t="array" ref="AR1225">IFERROR(_xlfn.IFS(
AQ1225="MPR ISSUE","ACTIVE",
AQ1225="BSS Hardware Issue","ACTIVE",
AQ1225="Sites strategiques, MLL, Pylone, etc.","PASSIVE",
AQ1225="AKTIVCO DEFAUT GE &amp; POWER Cabinet","PASSIVE",
AQ1225="AKTIVCO Coupure ENEO &amp; Baisse de tension","PASSIVE",
AQ1225="Coupure ENEO &amp; Baisse de tension","PASSIVE",
AQ1225="Defaut GE &amp; POWER Cabinet","PASSIVE",
AQ1225="Sharing","PASSIVE",
AQ1225="Sites strategiques &amp; DataCenter","PASSIVE",
AQ1225="Exclu","Exclu",
AQ1225="SAT","ACTIVE",
AQ1225="SPARE-ISSUE","SPARE-ISSUE",
AQ1225="Fiber CAmtel","ACTIVE",
AQ1225="Fiber AOF","ACTIVE",
AQ1225="Projet OCM (HUAWEI)","PLANNED WORKS",
AQ1225="Projet OCM (NOKIA)","PLANNED WORKS",
AQ1225="ACCESS-ISSUE","ACCESS-ISSUE",
AQ1225="Projet OCM (ZTE, NOKIA, autres projets)","PLANNED WORKS",
AQ1225="No root CAuse","No root cause",
AQ1225="ODU HS","ACTIVE",
AQ1225="IP &amp; VLAN","ACTIVE",
AQ1225="Warehouse HUAWEI","SPARE-ISSUE",
AQ1225="SPARE-HS","SPARE-ISSUE",
AQ1225="Power Telco","ACTIVE", AQ1225="no impacts","no impacts"
),"")</f>
        <v>No root cause</v>
      </c>
      <c r="AS1225" s="92" t="s">
        <v>5537</v>
      </c>
      <c r="AT1225" s="98" t="s">
        <v>2238</v>
      </c>
      <c r="AV1225" s="17" t="s">
        <v>5537</v>
      </c>
      <c r="AW1225" s="7" t="s">
        <v>5537</v>
      </c>
      <c r="AX1225" s="6" t="s">
        <v>5537</v>
      </c>
      <c r="AY1225" s="7"/>
      <c r="AZ1225" s="3" t="s">
        <v>5537</v>
      </c>
      <c r="BA1225" s="18" t="s">
        <v>5537</v>
      </c>
      <c r="BB1225" s="18" t="s">
        <v>5537</v>
      </c>
      <c r="BC1225" s="18" t="s">
        <v>5537</v>
      </c>
      <c r="BD1225" s="18" t="s">
        <v>5537</v>
      </c>
      <c r="BE1225" s="18" t="s">
        <v>5537</v>
      </c>
      <c r="BF1225" s="18" t="s">
        <v>5537</v>
      </c>
      <c r="BG1225" s="18" t="s">
        <v>5537</v>
      </c>
      <c r="BH1225" s="18" t="s">
        <v>5537</v>
      </c>
      <c r="BI1225" s="18" t="s">
        <v>5537</v>
      </c>
      <c r="BJ1225" s="18" t="s">
        <v>5537</v>
      </c>
      <c r="BK1225" s="18" t="s">
        <v>5537</v>
      </c>
      <c r="BL1225" s="9" t="s">
        <v>5537</v>
      </c>
      <c r="BM1225" s="14" t="s">
        <v>5537</v>
      </c>
      <c r="BN1225" s="14" t="s">
        <v>5537</v>
      </c>
      <c r="BO1225" s="14" t="str">
        <f>_xlfn.XLOOKUP(B1225,'[4]cell downs 18042026 17h'!$B:$B,'[4]cell downs 18042026 17h'!$B:$B,"")</f>
        <v/>
      </c>
      <c r="BP1225" s="14" t="str">
        <f>_xlfn.XLOOKUP(B1225,'[5]Cells Huawei 19042026 15h'!$B:$B,'[5]Cells Huawei 19042026 15h'!$B:$B,"")</f>
        <v/>
      </c>
      <c r="BQ1225" s="9" t="str">
        <f>_xlfn.XLOOKUP(B1225,'[6]cells down 19042026 9H40'!$B:$B,'[6]cells down 19042026 9H40'!$B:$B,"")</f>
        <v/>
      </c>
      <c r="BR1225" s="9" t="s">
        <v>2238</v>
      </c>
      <c r="BS1225" s="9" t="s">
        <v>12</v>
      </c>
      <c r="BT1225" s="108"/>
    </row>
    <row r="1226" spans="1:72" s="9" customFormat="1" x14ac:dyDescent="0.35">
      <c r="A1226" s="1" t="s">
        <v>1355</v>
      </c>
      <c r="B1226" s="8" t="s">
        <v>1356</v>
      </c>
      <c r="C1226" s="3" t="str">
        <f>_xlfn.XLOOKUP(B1226,'[1]daily break down'!$D:$D,'[1]daily break down'!$E:$E,"")</f>
        <v>Yaounde</v>
      </c>
      <c r="D1226" s="1" t="s">
        <v>11</v>
      </c>
      <c r="E1226" s="1" t="s">
        <v>12</v>
      </c>
      <c r="F1226" s="3" t="s">
        <v>37</v>
      </c>
      <c r="G1226" s="1" t="s">
        <v>38</v>
      </c>
      <c r="H1226" s="34" t="str">
        <f>_xlfn.XLOOKUP(B1226,[2]CALCULATION!$B:$B,[2]CALCULATION!$H:$H,"")</f>
        <v>ZTE</v>
      </c>
      <c r="I1226" s="28">
        <v>0.12821637802375885</v>
      </c>
      <c r="J1226" s="28">
        <v>0</v>
      </c>
      <c r="K1226" s="28">
        <v>0</v>
      </c>
      <c r="L1226" s="28">
        <v>0</v>
      </c>
      <c r="M1226" s="28">
        <v>0</v>
      </c>
      <c r="N1226" s="28">
        <v>2.3845499710358178E-2</v>
      </c>
      <c r="O1226" s="28">
        <v>0</v>
      </c>
      <c r="P1226" s="28">
        <v>0</v>
      </c>
      <c r="Q1226" s="28">
        <v>8.6536691749920838</v>
      </c>
      <c r="R1226" s="28">
        <v>0</v>
      </c>
      <c r="S1226" s="93">
        <v>0</v>
      </c>
      <c r="T1226" s="93">
        <f>_xlfn.XLOOKUP(B1226,'[3]Nur des jours'!$B:$B,'[3]Nur des jours'!$U:$U,"")</f>
        <v>0.77648580470446582</v>
      </c>
      <c r="U1226" s="93">
        <v>0</v>
      </c>
      <c r="V1226" s="93">
        <v>0</v>
      </c>
      <c r="W1226" s="93">
        <v>0.77648580470446582</v>
      </c>
      <c r="X1226" s="93">
        <v>0</v>
      </c>
      <c r="Y1226" s="93">
        <v>0</v>
      </c>
      <c r="Z1226" s="93">
        <v>0</v>
      </c>
      <c r="AA1226" s="93">
        <v>0</v>
      </c>
      <c r="AB1226" s="93">
        <v>9.4525915082201682E-4</v>
      </c>
      <c r="AC1226" s="93">
        <f>_xlfn.XLOOKUP(B1226,'[3]Nur des jours'!$B:$B,'[3]Nur des jours'!$N:$N,"")</f>
        <v>0</v>
      </c>
      <c r="AD1226" s="93">
        <v>0</v>
      </c>
      <c r="AE1226" s="93">
        <v>0</v>
      </c>
      <c r="AF1226" s="93">
        <v>0</v>
      </c>
      <c r="AG1226" s="93"/>
      <c r="AH1226" s="93">
        <v>0</v>
      </c>
      <c r="AI1226" s="93">
        <v>0</v>
      </c>
      <c r="AJ1226" s="93">
        <v>0</v>
      </c>
      <c r="AK1226" s="93">
        <v>0</v>
      </c>
      <c r="AL1226" s="93">
        <v>0</v>
      </c>
      <c r="AM1226" s="49" t="s">
        <v>5559</v>
      </c>
      <c r="AN1226" s="49"/>
      <c r="AO1226" s="48" t="str" cm="1">
        <f t="array" ref="AO1226">IFERROR(_xlfn.IFS(
AQ1226="MPR ISSUE","PDH",
AQ1226="BSS Hardware Issue","BSS",
AQ1226="Sites strategiques, MLL, Pylone, etc.","ENVTECH",
AQ1226="AKTIVCO DEFAUT GE &amp; POWER Cabinet","AKTIVCO",
AQ1226="AKTIVCO Coupure ENEO &amp; Baisse de tension","AKTIVCO GRID ONLY",
AQ1226="Coupure ENEO &amp; Baisse de tension","IHS GRID ONLY",
AQ1226="Defaut GE &amp; POWER Cabinet","IHS",
AQ1226="Sharing","Partners",
AQ1226="Sites strategiques &amp; DataCenter","SST &amp; DC",
AQ1226="Exclu","Exclu",
AQ1226="SAT","SAT",
AQ1226="SPARE-ISSUE","SPARE-ISSUE",
AQ1226="Fiber CAmtel","TRANS_FO_CAMTEL",
AQ1226="Fiber AOF","Fiber AOF",
AQ1226="Projet OCM (HUAWEI)","TRAVAUX-HUAWEI",
AQ1226="Projet OCM (NOKIA)","TRAVAUX-NOKIA",
AQ1226="ACCESS-ISSUE","ACCESS-ISSUE",
AQ1226="Projet OCM (ZTE, NOKIA, autres projets)","TRAVAUX OCM",
AQ1226="No root CAuse","No root cause",
AQ1226="ODU HS","PDH",
AQ1226="IP &amp; VLAN","PDH",
AQ1226="Warehouse HUAWEI","SPARE-ISSUE",
AQ1226="SPARE-HS","SPARE-ISSUE",
AQ1226="Power Telco","BSS",AQ1226="no impacts","no impacts"
),"")</f>
        <v>No root cause</v>
      </c>
      <c r="AP1226" s="48" t="str" cm="1">
        <f t="array" ref="AP1226">IFERROR(_xlfn.IFS(
AQ1226="MPR ISSUE","TX ISSUE",
AQ1226="BSS Hardware Issue","RAN ISSUE",
AQ1226="Sites strategiques, MLL, Pylone, etc.","ENVTECH",
AQ1226="AKTIVCO DEFAUT GE &amp; POWER Cabinet","POWER ISSUE",
AQ1226="AKTIVCO Coupure ENEO &amp; Baisse de tension","POWER ISSUE",
AQ1226="Coupure ENEO &amp; Baisse de tension","POWER ISSUE",
AQ1226="Defaut GE &amp; POWER Cabinet","POWER ISSUE",
AQ1226="Sharing","POWER ISSUE",
AQ1226="Sites strategiques &amp; DataCenter","POWER ISSUE",
AQ1226="Exclu","Exclu",
AQ1226="SAT","TX ISSUE",
AQ1226="SPARE-ISSUE","SPARE-ISSUE",
AQ1226="Fiber CAmtel","TX ISSUE",
AQ1226="Fiber AOF","TX ISSUE",
AQ1226="Projet OCM (HUAWEI)","TRAVAUX-HUAWEI",
AQ1226="Projet OCM (NOKIA)","TRAVAUX -NOKIA",
AQ1226="ACCESS-ISSUE","ACCESS-ISSUE",
AQ1226="Projet OCM (ZTE, NOKIA, autres projets)","TRAVAUX OCM",
AQ1226="No root CAuse","No root cause",
AQ1226="ODU HS","TX ISSUE",
AQ1226="IP &amp; VLAN","TX ISSUE",
AQ1226="Warehouse HUAWEI","SPARE-ISSUE",
AQ1226="SPARE-HS","SPARE-ISSUE",
AQ1226="Power Telco","RAN ISSUE",AQ1226="no impacts","no impacts"
),"")</f>
        <v>No root cause</v>
      </c>
      <c r="AQ1226" s="127" t="s">
        <v>5344</v>
      </c>
      <c r="AR1226" s="48" t="str" cm="1">
        <f t="array" ref="AR1226">IFERROR(_xlfn.IFS(
AQ1226="MPR ISSUE","ACTIVE",
AQ1226="BSS Hardware Issue","ACTIVE",
AQ1226="Sites strategiques, MLL, Pylone, etc.","PASSIVE",
AQ1226="AKTIVCO DEFAUT GE &amp; POWER Cabinet","PASSIVE",
AQ1226="AKTIVCO Coupure ENEO &amp; Baisse de tension","PASSIVE",
AQ1226="Coupure ENEO &amp; Baisse de tension","PASSIVE",
AQ1226="Defaut GE &amp; POWER Cabinet","PASSIVE",
AQ1226="Sharing","PASSIVE",
AQ1226="Sites strategiques &amp; DataCenter","PASSIVE",
AQ1226="Exclu","Exclu",
AQ1226="SAT","ACTIVE",
AQ1226="SPARE-ISSUE","SPARE-ISSUE",
AQ1226="Fiber CAmtel","ACTIVE",
AQ1226="Fiber AOF","ACTIVE",
AQ1226="Projet OCM (HUAWEI)","PLANNED WORKS",
AQ1226="Projet OCM (NOKIA)","PLANNED WORKS",
AQ1226="ACCESS-ISSUE","ACCESS-ISSUE",
AQ1226="Projet OCM (ZTE, NOKIA, autres projets)","PLANNED WORKS",
AQ1226="No root CAuse","No root cause",
AQ1226="ODU HS","ACTIVE",
AQ1226="IP &amp; VLAN","ACTIVE",
AQ1226="Warehouse HUAWEI","SPARE-ISSUE",
AQ1226="SPARE-HS","SPARE-ISSUE",
AQ1226="Power Telco","ACTIVE", AQ1226="no impacts","no impacts"
),"")</f>
        <v>No root cause</v>
      </c>
      <c r="AS1226" s="92" t="s">
        <v>5537</v>
      </c>
      <c r="AT1226" s="98" t="s">
        <v>1356</v>
      </c>
      <c r="AV1226" s="17" t="s">
        <v>5537</v>
      </c>
      <c r="AW1226" s="7" t="s">
        <v>5537</v>
      </c>
      <c r="AX1226" s="6" t="s">
        <v>5537</v>
      </c>
      <c r="AY1226" s="7"/>
      <c r="AZ1226" s="3" t="s">
        <v>5537</v>
      </c>
      <c r="BA1226" s="18" t="s">
        <v>5537</v>
      </c>
      <c r="BB1226" s="18" t="s">
        <v>5537</v>
      </c>
      <c r="BC1226" s="18" t="s">
        <v>5537</v>
      </c>
      <c r="BD1226" s="18" t="s">
        <v>5537</v>
      </c>
      <c r="BE1226" s="18" t="s">
        <v>5537</v>
      </c>
      <c r="BF1226" s="18" t="s">
        <v>5537</v>
      </c>
      <c r="BG1226" s="18" t="s">
        <v>5537</v>
      </c>
      <c r="BH1226" s="18" t="s">
        <v>5537</v>
      </c>
      <c r="BI1226" s="18" t="s">
        <v>5537</v>
      </c>
      <c r="BJ1226" s="18" t="s">
        <v>5537</v>
      </c>
      <c r="BK1226" s="18" t="s">
        <v>5537</v>
      </c>
      <c r="BL1226" s="9" t="s">
        <v>5537</v>
      </c>
      <c r="BM1226" s="14" t="s">
        <v>5537</v>
      </c>
      <c r="BN1226" s="14" t="s">
        <v>5537</v>
      </c>
      <c r="BO1226" s="14" t="str">
        <f>_xlfn.XLOOKUP(B1226,'[4]cell downs 18042026 17h'!$B:$B,'[4]cell downs 18042026 17h'!$B:$B,"")</f>
        <v/>
      </c>
      <c r="BP1226" s="14" t="str">
        <f>_xlfn.XLOOKUP(B1226,'[5]Cells Huawei 19042026 15h'!$B:$B,'[5]Cells Huawei 19042026 15h'!$B:$B,"")</f>
        <v/>
      </c>
      <c r="BQ1226" s="9" t="str">
        <f>_xlfn.XLOOKUP(B1226,'[6]cells down 19042026 9H40'!$B:$B,'[6]cells down 19042026 9H40'!$B:$B,"")</f>
        <v/>
      </c>
      <c r="BR1226" s="9" t="s">
        <v>1356</v>
      </c>
      <c r="BS1226" s="9" t="s">
        <v>12</v>
      </c>
      <c r="BT1226" s="108"/>
    </row>
    <row r="1227" spans="1:72" s="9" customFormat="1" x14ac:dyDescent="0.35">
      <c r="A1227" s="1" t="s">
        <v>3409</v>
      </c>
      <c r="B1227" s="8" t="s">
        <v>3410</v>
      </c>
      <c r="C1227" s="3" t="str">
        <f>_xlfn.XLOOKUP(B1227,'[1]daily break down'!$D:$D,'[1]daily break down'!$E:$E,"")</f>
        <v>Yaounde</v>
      </c>
      <c r="D1227" s="1" t="s">
        <v>11</v>
      </c>
      <c r="E1227" s="1" t="s">
        <v>12</v>
      </c>
      <c r="F1227" s="3" t="s">
        <v>37</v>
      </c>
      <c r="G1227" s="1" t="s">
        <v>38</v>
      </c>
      <c r="H1227" s="34" t="str">
        <f>_xlfn.XLOOKUP(B1227,[2]CALCULATION!$B:$B,[2]CALCULATION!$H:$H,"")</f>
        <v>ZTE</v>
      </c>
      <c r="I1227" s="28">
        <v>0</v>
      </c>
      <c r="J1227" s="28">
        <v>0</v>
      </c>
      <c r="K1227" s="28">
        <v>0</v>
      </c>
      <c r="L1227" s="28">
        <v>0</v>
      </c>
      <c r="M1227" s="28">
        <v>9.4525915082201671E-4</v>
      </c>
      <c r="N1227" s="28">
        <v>0</v>
      </c>
      <c r="O1227" s="28">
        <v>0</v>
      </c>
      <c r="P1227" s="28">
        <v>0</v>
      </c>
      <c r="Q1227" s="28">
        <v>6.717867609500253</v>
      </c>
      <c r="R1227" s="28">
        <v>0</v>
      </c>
      <c r="S1227" s="93">
        <v>0</v>
      </c>
      <c r="T1227" s="93">
        <f>_xlfn.XLOOKUP(B1227,'[3]Nur des jours'!$B:$B,'[3]Nur des jours'!$U:$U,"")</f>
        <v>0</v>
      </c>
      <c r="U1227" s="93">
        <v>0</v>
      </c>
      <c r="V1227" s="93">
        <v>0</v>
      </c>
      <c r="W1227" s="93">
        <v>0</v>
      </c>
      <c r="X1227" s="93">
        <v>0</v>
      </c>
      <c r="Y1227" s="93">
        <v>0</v>
      </c>
      <c r="Z1227" s="93">
        <v>0</v>
      </c>
      <c r="AA1227" s="93">
        <v>0</v>
      </c>
      <c r="AB1227" s="93">
        <v>8.2041360260028291E-4</v>
      </c>
      <c r="AC1227" s="93">
        <f>_xlfn.XLOOKUP(B1227,'[3]Nur des jours'!$B:$B,'[3]Nur des jours'!$N:$N,"")</f>
        <v>0</v>
      </c>
      <c r="AD1227" s="93">
        <v>0</v>
      </c>
      <c r="AE1227" s="93">
        <v>0</v>
      </c>
      <c r="AF1227" s="93">
        <v>0</v>
      </c>
      <c r="AG1227" s="93"/>
      <c r="AH1227" s="93">
        <v>0</v>
      </c>
      <c r="AI1227" s="93">
        <v>0</v>
      </c>
      <c r="AJ1227" s="93">
        <v>0</v>
      </c>
      <c r="AK1227" s="93">
        <v>0</v>
      </c>
      <c r="AL1227" s="93">
        <v>0</v>
      </c>
      <c r="AM1227" s="49" t="s">
        <v>5559</v>
      </c>
      <c r="AN1227" s="49"/>
      <c r="AO1227" s="48" t="str" cm="1">
        <f t="array" ref="AO1227">IFERROR(_xlfn.IFS(
AQ1227="MPR ISSUE","PDH",
AQ1227="BSS Hardware Issue","BSS",
AQ1227="Sites strategiques, MLL, Pylone, etc.","ENVTECH",
AQ1227="AKTIVCO DEFAUT GE &amp; POWER Cabinet","AKTIVCO",
AQ1227="AKTIVCO Coupure ENEO &amp; Baisse de tension","AKTIVCO GRID ONLY",
AQ1227="Coupure ENEO &amp; Baisse de tension","IHS GRID ONLY",
AQ1227="Defaut GE &amp; POWER Cabinet","IHS",
AQ1227="Sharing","Partners",
AQ1227="Sites strategiques &amp; DataCenter","SST &amp; DC",
AQ1227="Exclu","Exclu",
AQ1227="SAT","SAT",
AQ1227="SPARE-ISSUE","SPARE-ISSUE",
AQ1227="Fiber CAmtel","TRANS_FO_CAMTEL",
AQ1227="Fiber AOF","Fiber AOF",
AQ1227="Projet OCM (HUAWEI)","TRAVAUX-HUAWEI",
AQ1227="Projet OCM (NOKIA)","TRAVAUX-NOKIA",
AQ1227="ACCESS-ISSUE","ACCESS-ISSUE",
AQ1227="Projet OCM (ZTE, NOKIA, autres projets)","TRAVAUX OCM",
AQ1227="No root CAuse","No root cause",
AQ1227="ODU HS","PDH",
AQ1227="IP &amp; VLAN","PDH",
AQ1227="Warehouse HUAWEI","SPARE-ISSUE",
AQ1227="SPARE-HS","SPARE-ISSUE",
AQ1227="Power Telco","BSS",AQ1227="no impacts","no impacts"
),"")</f>
        <v>No root cause</v>
      </c>
      <c r="AP1227" s="48" t="str" cm="1">
        <f t="array" ref="AP1227">IFERROR(_xlfn.IFS(
AQ1227="MPR ISSUE","TX ISSUE",
AQ1227="BSS Hardware Issue","RAN ISSUE",
AQ1227="Sites strategiques, MLL, Pylone, etc.","ENVTECH",
AQ1227="AKTIVCO DEFAUT GE &amp; POWER Cabinet","POWER ISSUE",
AQ1227="AKTIVCO Coupure ENEO &amp; Baisse de tension","POWER ISSUE",
AQ1227="Coupure ENEO &amp; Baisse de tension","POWER ISSUE",
AQ1227="Defaut GE &amp; POWER Cabinet","POWER ISSUE",
AQ1227="Sharing","POWER ISSUE",
AQ1227="Sites strategiques &amp; DataCenter","POWER ISSUE",
AQ1227="Exclu","Exclu",
AQ1227="SAT","TX ISSUE",
AQ1227="SPARE-ISSUE","SPARE-ISSUE",
AQ1227="Fiber CAmtel","TX ISSUE",
AQ1227="Fiber AOF","TX ISSUE",
AQ1227="Projet OCM (HUAWEI)","TRAVAUX-HUAWEI",
AQ1227="Projet OCM (NOKIA)","TRAVAUX -NOKIA",
AQ1227="ACCESS-ISSUE","ACCESS-ISSUE",
AQ1227="Projet OCM (ZTE, NOKIA, autres projets)","TRAVAUX OCM",
AQ1227="No root CAuse","No root cause",
AQ1227="ODU HS","TX ISSUE",
AQ1227="IP &amp; VLAN","TX ISSUE",
AQ1227="Warehouse HUAWEI","SPARE-ISSUE",
AQ1227="SPARE-HS","SPARE-ISSUE",
AQ1227="Power Telco","RAN ISSUE",AQ1227="no impacts","no impacts"
),"")</f>
        <v>No root cause</v>
      </c>
      <c r="AQ1227" s="127" t="s">
        <v>5344</v>
      </c>
      <c r="AR1227" s="48" t="str" cm="1">
        <f t="array" ref="AR1227">IFERROR(_xlfn.IFS(
AQ1227="MPR ISSUE","ACTIVE",
AQ1227="BSS Hardware Issue","ACTIVE",
AQ1227="Sites strategiques, MLL, Pylone, etc.","PASSIVE",
AQ1227="AKTIVCO DEFAUT GE &amp; POWER Cabinet","PASSIVE",
AQ1227="AKTIVCO Coupure ENEO &amp; Baisse de tension","PASSIVE",
AQ1227="Coupure ENEO &amp; Baisse de tension","PASSIVE",
AQ1227="Defaut GE &amp; POWER Cabinet","PASSIVE",
AQ1227="Sharing","PASSIVE",
AQ1227="Sites strategiques &amp; DataCenter","PASSIVE",
AQ1227="Exclu","Exclu",
AQ1227="SAT","ACTIVE",
AQ1227="SPARE-ISSUE","SPARE-ISSUE",
AQ1227="Fiber CAmtel","ACTIVE",
AQ1227="Fiber AOF","ACTIVE",
AQ1227="Projet OCM (HUAWEI)","PLANNED WORKS",
AQ1227="Projet OCM (NOKIA)","PLANNED WORKS",
AQ1227="ACCESS-ISSUE","ACCESS-ISSUE",
AQ1227="Projet OCM (ZTE, NOKIA, autres projets)","PLANNED WORKS",
AQ1227="No root CAuse","No root cause",
AQ1227="ODU HS","ACTIVE",
AQ1227="IP &amp; VLAN","ACTIVE",
AQ1227="Warehouse HUAWEI","SPARE-ISSUE",
AQ1227="SPARE-HS","SPARE-ISSUE",
AQ1227="Power Telco","ACTIVE", AQ1227="no impacts","no impacts"
),"")</f>
        <v>No root cause</v>
      </c>
      <c r="AS1227" s="92" t="s">
        <v>5537</v>
      </c>
      <c r="AT1227" s="98" t="s">
        <v>3410</v>
      </c>
      <c r="AV1227" s="17" t="s">
        <v>5537</v>
      </c>
      <c r="AW1227" s="7" t="s">
        <v>5537</v>
      </c>
      <c r="AX1227" s="6" t="s">
        <v>5537</v>
      </c>
      <c r="AY1227" s="7"/>
      <c r="AZ1227" s="3" t="s">
        <v>5537</v>
      </c>
      <c r="BA1227" s="18" t="s">
        <v>5537</v>
      </c>
      <c r="BB1227" s="18" t="s">
        <v>5537</v>
      </c>
      <c r="BC1227" s="18" t="s">
        <v>5537</v>
      </c>
      <c r="BD1227" s="18" t="s">
        <v>5537</v>
      </c>
      <c r="BE1227" s="18" t="s">
        <v>5537</v>
      </c>
      <c r="BF1227" s="18" t="s">
        <v>5537</v>
      </c>
      <c r="BG1227" s="18" t="s">
        <v>5537</v>
      </c>
      <c r="BH1227" s="18" t="s">
        <v>5537</v>
      </c>
      <c r="BI1227" s="18" t="s">
        <v>5537</v>
      </c>
      <c r="BJ1227" s="18" t="s">
        <v>5537</v>
      </c>
      <c r="BK1227" s="18" t="s">
        <v>5537</v>
      </c>
      <c r="BL1227" s="9" t="s">
        <v>5537</v>
      </c>
      <c r="BM1227" s="14" t="s">
        <v>5537</v>
      </c>
      <c r="BN1227" s="14" t="s">
        <v>5537</v>
      </c>
      <c r="BO1227" s="14" t="str">
        <f>_xlfn.XLOOKUP(B1227,'[4]cell downs 18042026 17h'!$B:$B,'[4]cell downs 18042026 17h'!$B:$B,"")</f>
        <v/>
      </c>
      <c r="BP1227" s="14" t="str">
        <f>_xlfn.XLOOKUP(B1227,'[5]Cells Huawei 19042026 15h'!$B:$B,'[5]Cells Huawei 19042026 15h'!$B:$B,"")</f>
        <v/>
      </c>
      <c r="BQ1227" s="9" t="str">
        <f>_xlfn.XLOOKUP(B1227,'[6]cells down 19042026 9H40'!$B:$B,'[6]cells down 19042026 9H40'!$B:$B,"")</f>
        <v/>
      </c>
      <c r="BR1227" s="9" t="s">
        <v>3410</v>
      </c>
      <c r="BS1227" s="9" t="s">
        <v>5459</v>
      </c>
      <c r="BT1227" s="108"/>
    </row>
    <row r="1228" spans="1:72" s="9" customFormat="1" x14ac:dyDescent="0.35">
      <c r="A1228" s="1" t="s">
        <v>4614</v>
      </c>
      <c r="B1228" s="8" t="s">
        <v>4615</v>
      </c>
      <c r="C1228" s="3" t="str">
        <f>_xlfn.XLOOKUP(B1228,'[1]daily break down'!$D:$D,'[1]daily break down'!$E:$E,"")</f>
        <v>Yaounde</v>
      </c>
      <c r="D1228" s="1" t="s">
        <v>11</v>
      </c>
      <c r="E1228" s="1" t="s">
        <v>12</v>
      </c>
      <c r="F1228" s="3" t="s">
        <v>37</v>
      </c>
      <c r="G1228" s="1" t="s">
        <v>38</v>
      </c>
      <c r="H1228" s="34" t="str">
        <f>_xlfn.XLOOKUP(B1228,[2]CALCULATION!$B:$B,[2]CALCULATION!$H:$H,"")</f>
        <v>ZTE</v>
      </c>
      <c r="I1228" s="28">
        <v>0</v>
      </c>
      <c r="J1228" s="28">
        <v>0</v>
      </c>
      <c r="K1228" s="28">
        <v>0</v>
      </c>
      <c r="L1228" s="28">
        <v>0</v>
      </c>
      <c r="M1228" s="28">
        <v>2.927717281192125</v>
      </c>
      <c r="N1228" s="28">
        <v>1.5057621571027837</v>
      </c>
      <c r="O1228" s="28">
        <v>0</v>
      </c>
      <c r="P1228" s="28">
        <v>0</v>
      </c>
      <c r="Q1228" s="28">
        <v>0</v>
      </c>
      <c r="R1228" s="28">
        <v>0</v>
      </c>
      <c r="S1228" s="93">
        <v>0</v>
      </c>
      <c r="T1228" s="93">
        <f>_xlfn.XLOOKUP(B1228,'[3]Nur des jours'!$B:$B,'[3]Nur des jours'!$U:$U,"")</f>
        <v>0</v>
      </c>
      <c r="U1228" s="93">
        <v>0</v>
      </c>
      <c r="V1228" s="93">
        <v>0</v>
      </c>
      <c r="W1228" s="93">
        <v>0</v>
      </c>
      <c r="X1228" s="93">
        <v>0</v>
      </c>
      <c r="Y1228" s="93">
        <v>0</v>
      </c>
      <c r="Z1228" s="93">
        <v>0</v>
      </c>
      <c r="AA1228" s="93">
        <v>0</v>
      </c>
      <c r="AB1228" s="93">
        <v>7.3123821101323244E-4</v>
      </c>
      <c r="AC1228" s="93">
        <f>_xlfn.XLOOKUP(B1228,'[3]Nur des jours'!$B:$B,'[3]Nur des jours'!$N:$N,"")</f>
        <v>0</v>
      </c>
      <c r="AD1228" s="93">
        <v>0</v>
      </c>
      <c r="AE1228" s="93">
        <v>0</v>
      </c>
      <c r="AF1228" s="93">
        <v>0</v>
      </c>
      <c r="AG1228" s="93"/>
      <c r="AH1228" s="93">
        <v>0</v>
      </c>
      <c r="AI1228" s="93">
        <v>0</v>
      </c>
      <c r="AJ1228" s="93">
        <v>0</v>
      </c>
      <c r="AK1228" s="93">
        <v>0</v>
      </c>
      <c r="AL1228" s="93">
        <v>0</v>
      </c>
      <c r="AM1228" s="49" t="s">
        <v>5559</v>
      </c>
      <c r="AN1228" s="49"/>
      <c r="AO1228" s="48" t="str" cm="1">
        <f t="array" ref="AO1228">IFERROR(_xlfn.IFS(
AQ1228="MPR ISSUE","PDH",
AQ1228="BSS Hardware Issue","BSS",
AQ1228="Sites strategiques, MLL, Pylone, etc.","ENVTECH",
AQ1228="AKTIVCO DEFAUT GE &amp; POWER Cabinet","AKTIVCO",
AQ1228="AKTIVCO Coupure ENEO &amp; Baisse de tension","AKTIVCO GRID ONLY",
AQ1228="Coupure ENEO &amp; Baisse de tension","IHS GRID ONLY",
AQ1228="Defaut GE &amp; POWER Cabinet","IHS",
AQ1228="Sharing","Partners",
AQ1228="Sites strategiques &amp; DataCenter","SST &amp; DC",
AQ1228="Exclu","Exclu",
AQ1228="SAT","SAT",
AQ1228="SPARE-ISSUE","SPARE-ISSUE",
AQ1228="Fiber CAmtel","TRANS_FO_CAMTEL",
AQ1228="Fiber AOF","Fiber AOF",
AQ1228="Projet OCM (HUAWEI)","TRAVAUX-HUAWEI",
AQ1228="Projet OCM (NOKIA)","TRAVAUX-NOKIA",
AQ1228="ACCESS-ISSUE","ACCESS-ISSUE",
AQ1228="Projet OCM (ZTE, NOKIA, autres projets)","TRAVAUX OCM",
AQ1228="No root CAuse","No root cause",
AQ1228="ODU HS","PDH",
AQ1228="IP &amp; VLAN","PDH",
AQ1228="Warehouse HUAWEI","SPARE-ISSUE",
AQ1228="SPARE-HS","SPARE-ISSUE",
AQ1228="Power Telco","BSS",AQ1228="no impacts","no impacts"
),"")</f>
        <v>No root cause</v>
      </c>
      <c r="AP1228" s="48" t="str" cm="1">
        <f t="array" ref="AP1228">IFERROR(_xlfn.IFS(
AQ1228="MPR ISSUE","TX ISSUE",
AQ1228="BSS Hardware Issue","RAN ISSUE",
AQ1228="Sites strategiques, MLL, Pylone, etc.","ENVTECH",
AQ1228="AKTIVCO DEFAUT GE &amp; POWER Cabinet","POWER ISSUE",
AQ1228="AKTIVCO Coupure ENEO &amp; Baisse de tension","POWER ISSUE",
AQ1228="Coupure ENEO &amp; Baisse de tension","POWER ISSUE",
AQ1228="Defaut GE &amp; POWER Cabinet","POWER ISSUE",
AQ1228="Sharing","POWER ISSUE",
AQ1228="Sites strategiques &amp; DataCenter","POWER ISSUE",
AQ1228="Exclu","Exclu",
AQ1228="SAT","TX ISSUE",
AQ1228="SPARE-ISSUE","SPARE-ISSUE",
AQ1228="Fiber CAmtel","TX ISSUE",
AQ1228="Fiber AOF","TX ISSUE",
AQ1228="Projet OCM (HUAWEI)","TRAVAUX-HUAWEI",
AQ1228="Projet OCM (NOKIA)","TRAVAUX -NOKIA",
AQ1228="ACCESS-ISSUE","ACCESS-ISSUE",
AQ1228="Projet OCM (ZTE, NOKIA, autres projets)","TRAVAUX OCM",
AQ1228="No root CAuse","No root cause",
AQ1228="ODU HS","TX ISSUE",
AQ1228="IP &amp; VLAN","TX ISSUE",
AQ1228="Warehouse HUAWEI","SPARE-ISSUE",
AQ1228="SPARE-HS","SPARE-ISSUE",
AQ1228="Power Telco","RAN ISSUE",AQ1228="no impacts","no impacts"
),"")</f>
        <v>No root cause</v>
      </c>
      <c r="AQ1228" s="127" t="s">
        <v>5344</v>
      </c>
      <c r="AR1228" s="48" t="str" cm="1">
        <f t="array" ref="AR1228">IFERROR(_xlfn.IFS(
AQ1228="MPR ISSUE","ACTIVE",
AQ1228="BSS Hardware Issue","ACTIVE",
AQ1228="Sites strategiques, MLL, Pylone, etc.","PASSIVE",
AQ1228="AKTIVCO DEFAUT GE &amp; POWER Cabinet","PASSIVE",
AQ1228="AKTIVCO Coupure ENEO &amp; Baisse de tension","PASSIVE",
AQ1228="Coupure ENEO &amp; Baisse de tension","PASSIVE",
AQ1228="Defaut GE &amp; POWER Cabinet","PASSIVE",
AQ1228="Sharing","PASSIVE",
AQ1228="Sites strategiques &amp; DataCenter","PASSIVE",
AQ1228="Exclu","Exclu",
AQ1228="SAT","ACTIVE",
AQ1228="SPARE-ISSUE","SPARE-ISSUE",
AQ1228="Fiber CAmtel","ACTIVE",
AQ1228="Fiber AOF","ACTIVE",
AQ1228="Projet OCM (HUAWEI)","PLANNED WORKS",
AQ1228="Projet OCM (NOKIA)","PLANNED WORKS",
AQ1228="ACCESS-ISSUE","ACCESS-ISSUE",
AQ1228="Projet OCM (ZTE, NOKIA, autres projets)","PLANNED WORKS",
AQ1228="No root CAuse","No root cause",
AQ1228="ODU HS","ACTIVE",
AQ1228="IP &amp; VLAN","ACTIVE",
AQ1228="Warehouse HUAWEI","SPARE-ISSUE",
AQ1228="SPARE-HS","SPARE-ISSUE",
AQ1228="Power Telco","ACTIVE", AQ1228="no impacts","no impacts"
),"")</f>
        <v>No root cause</v>
      </c>
      <c r="AS1228" s="92" t="s">
        <v>5537</v>
      </c>
      <c r="AT1228" s="98" t="s">
        <v>4615</v>
      </c>
      <c r="AV1228" s="17" t="s">
        <v>5537</v>
      </c>
      <c r="AW1228" s="7" t="s">
        <v>5537</v>
      </c>
      <c r="AX1228" s="6" t="s">
        <v>5537</v>
      </c>
      <c r="AY1228" s="7"/>
      <c r="AZ1228" s="3" t="s">
        <v>5537</v>
      </c>
      <c r="BA1228" s="18" t="s">
        <v>5537</v>
      </c>
      <c r="BB1228" s="18" t="s">
        <v>5537</v>
      </c>
      <c r="BC1228" s="18" t="s">
        <v>5537</v>
      </c>
      <c r="BD1228" s="18" t="s">
        <v>5537</v>
      </c>
      <c r="BE1228" s="18" t="s">
        <v>5537</v>
      </c>
      <c r="BF1228" s="18" t="s">
        <v>5537</v>
      </c>
      <c r="BG1228" s="18" t="s">
        <v>5537</v>
      </c>
      <c r="BH1228" s="18" t="s">
        <v>5537</v>
      </c>
      <c r="BI1228" s="18" t="s">
        <v>5537</v>
      </c>
      <c r="BJ1228" s="18" t="s">
        <v>5537</v>
      </c>
      <c r="BK1228" s="18" t="s">
        <v>5537</v>
      </c>
      <c r="BL1228" s="9" t="s">
        <v>5537</v>
      </c>
      <c r="BM1228" s="14" t="s">
        <v>5537</v>
      </c>
      <c r="BN1228" s="14" t="s">
        <v>5537</v>
      </c>
      <c r="BO1228" s="14" t="str">
        <f>_xlfn.XLOOKUP(B1228,'[4]cell downs 18042026 17h'!$B:$B,'[4]cell downs 18042026 17h'!$B:$B,"")</f>
        <v/>
      </c>
      <c r="BP1228" s="14" t="str">
        <f>_xlfn.XLOOKUP(B1228,'[5]Cells Huawei 19042026 15h'!$B:$B,'[5]Cells Huawei 19042026 15h'!$B:$B,"")</f>
        <v/>
      </c>
      <c r="BQ1228" s="9" t="str">
        <f>_xlfn.XLOOKUP(B1228,'[6]cells down 19042026 9H40'!$B:$B,'[6]cells down 19042026 9H40'!$B:$B,"")</f>
        <v/>
      </c>
      <c r="BR1228" s="9" t="s">
        <v>4615</v>
      </c>
      <c r="BS1228" s="9" t="s">
        <v>12</v>
      </c>
      <c r="BT1228" s="108"/>
    </row>
    <row r="1229" spans="1:72" s="9" customFormat="1" x14ac:dyDescent="0.35">
      <c r="A1229" s="1" t="s">
        <v>3354</v>
      </c>
      <c r="B1229" s="8" t="s">
        <v>3355</v>
      </c>
      <c r="C1229" s="3" t="str">
        <f>_xlfn.XLOOKUP(B1229,'[1]daily break down'!$D:$D,'[1]daily break down'!$E:$E,"")</f>
        <v>Yaounde</v>
      </c>
      <c r="D1229" s="1" t="s">
        <v>11</v>
      </c>
      <c r="E1229" s="1" t="s">
        <v>12</v>
      </c>
      <c r="F1229" s="3" t="s">
        <v>37</v>
      </c>
      <c r="G1229" s="1" t="s">
        <v>38</v>
      </c>
      <c r="H1229" s="34" t="str">
        <f>_xlfn.XLOOKUP(B1229,[2]CALCULATION!$B:$B,[2]CALCULATION!$H:$H,"")</f>
        <v>ZTE</v>
      </c>
      <c r="I1229" s="28">
        <v>0</v>
      </c>
      <c r="J1229" s="28">
        <v>0</v>
      </c>
      <c r="K1229" s="28">
        <v>0</v>
      </c>
      <c r="L1229" s="28">
        <v>0.27977887356498915</v>
      </c>
      <c r="M1229" s="28">
        <v>0</v>
      </c>
      <c r="N1229" s="28">
        <v>0</v>
      </c>
      <c r="O1229" s="28">
        <v>0</v>
      </c>
      <c r="P1229" s="28">
        <v>0</v>
      </c>
      <c r="Q1229" s="28">
        <v>0</v>
      </c>
      <c r="R1229" s="28">
        <v>0</v>
      </c>
      <c r="S1229" s="93">
        <v>0</v>
      </c>
      <c r="T1229" s="93">
        <f>_xlfn.XLOOKUP(B1229,'[3]Nur des jours'!$B:$B,'[3]Nur des jours'!$U:$U,"")</f>
        <v>0</v>
      </c>
      <c r="U1229" s="93">
        <v>0.16643695085793903</v>
      </c>
      <c r="V1229" s="93">
        <v>0</v>
      </c>
      <c r="W1229" s="93">
        <v>0</v>
      </c>
      <c r="X1229" s="93">
        <v>0</v>
      </c>
      <c r="Y1229" s="93">
        <v>0</v>
      </c>
      <c r="Z1229" s="93">
        <v>0</v>
      </c>
      <c r="AA1229" s="93">
        <v>0</v>
      </c>
      <c r="AB1229" s="93">
        <v>7.3123821101323244E-4</v>
      </c>
      <c r="AC1229" s="93">
        <f>_xlfn.XLOOKUP(B1229,'[3]Nur des jours'!$B:$B,'[3]Nur des jours'!$N:$N,"")</f>
        <v>0</v>
      </c>
      <c r="AD1229" s="93">
        <v>0</v>
      </c>
      <c r="AE1229" s="93">
        <v>0</v>
      </c>
      <c r="AF1229" s="93">
        <v>0</v>
      </c>
      <c r="AG1229" s="93"/>
      <c r="AH1229" s="93">
        <v>0</v>
      </c>
      <c r="AI1229" s="93">
        <v>0</v>
      </c>
      <c r="AJ1229" s="93">
        <v>0</v>
      </c>
      <c r="AK1229" s="93">
        <v>0</v>
      </c>
      <c r="AL1229" s="93">
        <v>0</v>
      </c>
      <c r="AM1229" s="49" t="s">
        <v>5559</v>
      </c>
      <c r="AN1229" s="49"/>
      <c r="AO1229" s="48" t="str" cm="1">
        <f t="array" ref="AO1229">IFERROR(_xlfn.IFS(
AQ1229="MPR ISSUE","PDH",
AQ1229="BSS Hardware Issue","BSS",
AQ1229="Sites strategiques, MLL, Pylone, etc.","ENVTECH",
AQ1229="AKTIVCO DEFAUT GE &amp; POWER Cabinet","AKTIVCO",
AQ1229="AKTIVCO Coupure ENEO &amp; Baisse de tension","AKTIVCO GRID ONLY",
AQ1229="Coupure ENEO &amp; Baisse de tension","IHS GRID ONLY",
AQ1229="Defaut GE &amp; POWER Cabinet","IHS",
AQ1229="Sharing","Partners",
AQ1229="Sites strategiques &amp; DataCenter","SST &amp; DC",
AQ1229="Exclu","Exclu",
AQ1229="SAT","SAT",
AQ1229="SPARE-ISSUE","SPARE-ISSUE",
AQ1229="Fiber CAmtel","TRANS_FO_CAMTEL",
AQ1229="Fiber AOF","Fiber AOF",
AQ1229="Projet OCM (HUAWEI)","TRAVAUX-HUAWEI",
AQ1229="Projet OCM (NOKIA)","TRAVAUX-NOKIA",
AQ1229="ACCESS-ISSUE","ACCESS-ISSUE",
AQ1229="Projet OCM (ZTE, NOKIA, autres projets)","TRAVAUX OCM",
AQ1229="No root CAuse","No root cause",
AQ1229="ODU HS","PDH",
AQ1229="IP &amp; VLAN","PDH",
AQ1229="Warehouse HUAWEI","SPARE-ISSUE",
AQ1229="SPARE-HS","SPARE-ISSUE",
AQ1229="Power Telco","BSS",AQ1229="no impacts","no impacts"
),"")</f>
        <v>No root cause</v>
      </c>
      <c r="AP1229" s="48" t="str" cm="1">
        <f t="array" ref="AP1229">IFERROR(_xlfn.IFS(
AQ1229="MPR ISSUE","TX ISSUE",
AQ1229="BSS Hardware Issue","RAN ISSUE",
AQ1229="Sites strategiques, MLL, Pylone, etc.","ENVTECH",
AQ1229="AKTIVCO DEFAUT GE &amp; POWER Cabinet","POWER ISSUE",
AQ1229="AKTIVCO Coupure ENEO &amp; Baisse de tension","POWER ISSUE",
AQ1229="Coupure ENEO &amp; Baisse de tension","POWER ISSUE",
AQ1229="Defaut GE &amp; POWER Cabinet","POWER ISSUE",
AQ1229="Sharing","POWER ISSUE",
AQ1229="Sites strategiques &amp; DataCenter","POWER ISSUE",
AQ1229="Exclu","Exclu",
AQ1229="SAT","TX ISSUE",
AQ1229="SPARE-ISSUE","SPARE-ISSUE",
AQ1229="Fiber CAmtel","TX ISSUE",
AQ1229="Fiber AOF","TX ISSUE",
AQ1229="Projet OCM (HUAWEI)","TRAVAUX-HUAWEI",
AQ1229="Projet OCM (NOKIA)","TRAVAUX -NOKIA",
AQ1229="ACCESS-ISSUE","ACCESS-ISSUE",
AQ1229="Projet OCM (ZTE, NOKIA, autres projets)","TRAVAUX OCM",
AQ1229="No root CAuse","No root cause",
AQ1229="ODU HS","TX ISSUE",
AQ1229="IP &amp; VLAN","TX ISSUE",
AQ1229="Warehouse HUAWEI","SPARE-ISSUE",
AQ1229="SPARE-HS","SPARE-ISSUE",
AQ1229="Power Telco","RAN ISSUE",AQ1229="no impacts","no impacts"
),"")</f>
        <v>No root cause</v>
      </c>
      <c r="AQ1229" s="127" t="s">
        <v>5344</v>
      </c>
      <c r="AR1229" s="48" t="str" cm="1">
        <f t="array" ref="AR1229">IFERROR(_xlfn.IFS(
AQ1229="MPR ISSUE","ACTIVE",
AQ1229="BSS Hardware Issue","ACTIVE",
AQ1229="Sites strategiques, MLL, Pylone, etc.","PASSIVE",
AQ1229="AKTIVCO DEFAUT GE &amp; POWER Cabinet","PASSIVE",
AQ1229="AKTIVCO Coupure ENEO &amp; Baisse de tension","PASSIVE",
AQ1229="Coupure ENEO &amp; Baisse de tension","PASSIVE",
AQ1229="Defaut GE &amp; POWER Cabinet","PASSIVE",
AQ1229="Sharing","PASSIVE",
AQ1229="Sites strategiques &amp; DataCenter","PASSIVE",
AQ1229="Exclu","Exclu",
AQ1229="SAT","ACTIVE",
AQ1229="SPARE-ISSUE","SPARE-ISSUE",
AQ1229="Fiber CAmtel","ACTIVE",
AQ1229="Fiber AOF","ACTIVE",
AQ1229="Projet OCM (HUAWEI)","PLANNED WORKS",
AQ1229="Projet OCM (NOKIA)","PLANNED WORKS",
AQ1229="ACCESS-ISSUE","ACCESS-ISSUE",
AQ1229="Projet OCM (ZTE, NOKIA, autres projets)","PLANNED WORKS",
AQ1229="No root CAuse","No root cause",
AQ1229="ODU HS","ACTIVE",
AQ1229="IP &amp; VLAN","ACTIVE",
AQ1229="Warehouse HUAWEI","SPARE-ISSUE",
AQ1229="SPARE-HS","SPARE-ISSUE",
AQ1229="Power Telco","ACTIVE", AQ1229="no impacts","no impacts"
),"")</f>
        <v>No root cause</v>
      </c>
      <c r="AS1229" s="92" t="s">
        <v>5537</v>
      </c>
      <c r="AT1229" s="98" t="s">
        <v>3355</v>
      </c>
      <c r="AV1229" s="17" t="s">
        <v>5537</v>
      </c>
      <c r="AW1229" s="7" t="s">
        <v>5537</v>
      </c>
      <c r="AX1229" s="6" t="s">
        <v>5537</v>
      </c>
      <c r="AY1229" s="7"/>
      <c r="AZ1229" s="3" t="s">
        <v>5537</v>
      </c>
      <c r="BA1229" s="18" t="s">
        <v>5537</v>
      </c>
      <c r="BB1229" s="18" t="s">
        <v>5537</v>
      </c>
      <c r="BC1229" s="18" t="s">
        <v>5537</v>
      </c>
      <c r="BD1229" s="18" t="s">
        <v>5537</v>
      </c>
      <c r="BE1229" s="18" t="s">
        <v>5537</v>
      </c>
      <c r="BF1229" s="18" t="s">
        <v>5537</v>
      </c>
      <c r="BG1229" s="18" t="s">
        <v>5537</v>
      </c>
      <c r="BH1229" s="18" t="s">
        <v>5537</v>
      </c>
      <c r="BI1229" s="18" t="s">
        <v>5537</v>
      </c>
      <c r="BJ1229" s="18" t="s">
        <v>5537</v>
      </c>
      <c r="BK1229" s="18" t="s">
        <v>5537</v>
      </c>
      <c r="BL1229" s="9" t="s">
        <v>5537</v>
      </c>
      <c r="BM1229" s="14" t="s">
        <v>5537</v>
      </c>
      <c r="BN1229" s="14" t="s">
        <v>5537</v>
      </c>
      <c r="BO1229" s="14" t="str">
        <f>_xlfn.XLOOKUP(B1229,'[4]cell downs 18042026 17h'!$B:$B,'[4]cell downs 18042026 17h'!$B:$B,"")</f>
        <v/>
      </c>
      <c r="BP1229" s="14" t="str">
        <f>_xlfn.XLOOKUP(B1229,'[5]Cells Huawei 19042026 15h'!$B:$B,'[5]Cells Huawei 19042026 15h'!$B:$B,"")</f>
        <v/>
      </c>
      <c r="BQ1229" s="9" t="str">
        <f>_xlfn.XLOOKUP(B1229,'[6]cells down 19042026 9H40'!$B:$B,'[6]cells down 19042026 9H40'!$B:$B,"")</f>
        <v/>
      </c>
      <c r="BR1229" s="9" t="s">
        <v>3355</v>
      </c>
      <c r="BS1229" s="9" t="s">
        <v>318</v>
      </c>
      <c r="BT1229" s="108"/>
    </row>
    <row r="1230" spans="1:72" s="9" customFormat="1" x14ac:dyDescent="0.35">
      <c r="A1230" s="91" t="s">
        <v>2388</v>
      </c>
      <c r="B1230" s="8" t="s">
        <v>2389</v>
      </c>
      <c r="C1230" s="3" t="str">
        <f>_xlfn.XLOOKUP(B1230,'[1]daily break down'!$D:$D,'[1]daily break down'!$E:$E,"")</f>
        <v>Yaounde</v>
      </c>
      <c r="D1230" s="1" t="s">
        <v>11</v>
      </c>
      <c r="E1230" s="1" t="s">
        <v>12</v>
      </c>
      <c r="F1230" s="3" t="s">
        <v>37</v>
      </c>
      <c r="G1230" s="1" t="s">
        <v>38</v>
      </c>
      <c r="H1230" s="34" t="str">
        <f>_xlfn.XLOOKUP(B1230,[2]CALCULATION!$B:$B,[2]CALCULATION!$H:$H,"")</f>
        <v>ZTE</v>
      </c>
      <c r="I1230" s="28">
        <v>60.097079898297274</v>
      </c>
      <c r="J1230" s="28">
        <v>60.097079898297274</v>
      </c>
      <c r="K1230" s="28">
        <v>60.097079898297274</v>
      </c>
      <c r="L1230" s="28">
        <v>41.186974400241979</v>
      </c>
      <c r="M1230" s="28">
        <v>0</v>
      </c>
      <c r="N1230" s="28">
        <v>0</v>
      </c>
      <c r="O1230" s="28">
        <v>0</v>
      </c>
      <c r="P1230" s="28">
        <v>0</v>
      </c>
      <c r="Q1230" s="28">
        <v>0</v>
      </c>
      <c r="R1230" s="28">
        <v>0</v>
      </c>
      <c r="S1230" s="93">
        <v>2.26690979445429</v>
      </c>
      <c r="T1230" s="93">
        <f>_xlfn.XLOOKUP(B1230,'[3]Nur des jours'!$B:$B,'[3]Nur des jours'!$U:$U,"")</f>
        <v>0</v>
      </c>
      <c r="U1230" s="93">
        <v>0</v>
      </c>
      <c r="V1230" s="93">
        <v>0</v>
      </c>
      <c r="W1230" s="93">
        <v>0</v>
      </c>
      <c r="X1230" s="93">
        <v>0</v>
      </c>
      <c r="Y1230" s="93">
        <v>0</v>
      </c>
      <c r="Z1230" s="93">
        <v>0</v>
      </c>
      <c r="AA1230" s="93">
        <v>0</v>
      </c>
      <c r="AB1230" s="93">
        <v>7.1340313269571969E-4</v>
      </c>
      <c r="AC1230" s="93">
        <f>_xlfn.XLOOKUP(B1230,'[3]Nur des jours'!$B:$B,'[3]Nur des jours'!$N:$N,"")</f>
        <v>0</v>
      </c>
      <c r="AD1230" s="93">
        <v>0</v>
      </c>
      <c r="AE1230" s="93">
        <v>0</v>
      </c>
      <c r="AF1230" s="93">
        <v>0</v>
      </c>
      <c r="AG1230" s="93"/>
      <c r="AH1230" s="93">
        <v>0</v>
      </c>
      <c r="AI1230" s="93">
        <v>0</v>
      </c>
      <c r="AJ1230" s="93">
        <v>0</v>
      </c>
      <c r="AK1230" s="93">
        <v>0</v>
      </c>
      <c r="AL1230" s="93">
        <v>0</v>
      </c>
      <c r="AM1230" s="49" t="s">
        <v>5559</v>
      </c>
      <c r="AN1230" s="49"/>
      <c r="AO1230" s="48" t="str" cm="1">
        <f t="array" ref="AO1230">IFERROR(_xlfn.IFS(
AQ1230="MPR ISSUE","PDH",
AQ1230="BSS Hardware Issue","BSS",
AQ1230="Sites strategiques, MLL, Pylone, etc.","ENVTECH",
AQ1230="AKTIVCO DEFAUT GE &amp; POWER Cabinet","AKTIVCO",
AQ1230="AKTIVCO Coupure ENEO &amp; Baisse de tension","AKTIVCO GRID ONLY",
AQ1230="Coupure ENEO &amp; Baisse de tension","IHS GRID ONLY",
AQ1230="Defaut GE &amp; POWER Cabinet","IHS",
AQ1230="Sharing","Partners",
AQ1230="Sites strategiques &amp; DataCenter","SST &amp; DC",
AQ1230="Exclu","Exclu",
AQ1230="SAT","SAT",
AQ1230="SPARE-ISSUE","SPARE-ISSUE",
AQ1230="Fiber CAmtel","TRANS_FO_CAMTEL",
AQ1230="Fiber AOF","Fiber AOF",
AQ1230="Projet OCM (HUAWEI)","TRAVAUX-HUAWEI",
AQ1230="Projet OCM (NOKIA)","TRAVAUX-NOKIA",
AQ1230="ACCESS-ISSUE","ACCESS-ISSUE",
AQ1230="Projet OCM (ZTE, NOKIA, autres projets)","TRAVAUX OCM",
AQ1230="No root CAuse","No root cause",
AQ1230="ODU HS","PDH",
AQ1230="IP &amp; VLAN","PDH",
AQ1230="Warehouse HUAWEI","SPARE-ISSUE",
AQ1230="SPARE-HS","SPARE-ISSUE",
AQ1230="Power Telco","BSS",AQ1230="no impacts","no impacts"
),"")</f>
        <v>BSS</v>
      </c>
      <c r="AP1230" s="48" t="str" cm="1">
        <f t="array" ref="AP1230">IFERROR(_xlfn.IFS(
AQ1230="MPR ISSUE","TX ISSUE",
AQ1230="BSS Hardware Issue","RAN ISSUE",
AQ1230="Sites strategiques, MLL, Pylone, etc.","ENVTECH",
AQ1230="AKTIVCO DEFAUT GE &amp; POWER Cabinet","POWER ISSUE",
AQ1230="AKTIVCO Coupure ENEO &amp; Baisse de tension","POWER ISSUE",
AQ1230="Coupure ENEO &amp; Baisse de tension","POWER ISSUE",
AQ1230="Defaut GE &amp; POWER Cabinet","POWER ISSUE",
AQ1230="Sharing","POWER ISSUE",
AQ1230="Sites strategiques &amp; DataCenter","POWER ISSUE",
AQ1230="Exclu","Exclu",
AQ1230="SAT","TX ISSUE",
AQ1230="SPARE-ISSUE","SPARE-ISSUE",
AQ1230="Fiber CAmtel","TX ISSUE",
AQ1230="Fiber AOF","TX ISSUE",
AQ1230="Projet OCM (HUAWEI)","TRAVAUX-HUAWEI",
AQ1230="Projet OCM (NOKIA)","TRAVAUX -NOKIA",
AQ1230="ACCESS-ISSUE","ACCESS-ISSUE",
AQ1230="Projet OCM (ZTE, NOKIA, autres projets)","TRAVAUX OCM",
AQ1230="No root CAuse","No root cause",
AQ1230="ODU HS","TX ISSUE",
AQ1230="IP &amp; VLAN","TX ISSUE",
AQ1230="Warehouse HUAWEI","SPARE-ISSUE",
AQ1230="SPARE-HS","SPARE-ISSUE",
AQ1230="Power Telco","RAN ISSUE",AQ1230="no impacts","no impacts"
),"")</f>
        <v>RAN ISSUE</v>
      </c>
      <c r="AQ1230" s="67" t="s">
        <v>5320</v>
      </c>
      <c r="AR1230" s="48" t="str" cm="1">
        <f t="array" ref="AR1230">IFERROR(_xlfn.IFS(
AQ1230="MPR ISSUE","ACTIVE",
AQ1230="BSS Hardware Issue","ACTIVE",
AQ1230="Sites strategiques, MLL, Pylone, etc.","PASSIVE",
AQ1230="AKTIVCO DEFAUT GE &amp; POWER Cabinet","PASSIVE",
AQ1230="AKTIVCO Coupure ENEO &amp; Baisse de tension","PASSIVE",
AQ1230="Coupure ENEO &amp; Baisse de tension","PASSIVE",
AQ1230="Defaut GE &amp; POWER Cabinet","PASSIVE",
AQ1230="Sharing","PASSIVE",
AQ1230="Sites strategiques &amp; DataCenter","PASSIVE",
AQ1230="Exclu","Exclu",
AQ1230="SAT","ACTIVE",
AQ1230="SPARE-ISSUE","SPARE-ISSUE",
AQ1230="Fiber CAmtel","ACTIVE",
AQ1230="Fiber AOF","ACTIVE",
AQ1230="Projet OCM (HUAWEI)","PLANNED WORKS",
AQ1230="Projet OCM (NOKIA)","PLANNED WORKS",
AQ1230="ACCESS-ISSUE","ACCESS-ISSUE",
AQ1230="Projet OCM (ZTE, NOKIA, autres projets)","PLANNED WORKS",
AQ1230="No root CAuse","No root cause",
AQ1230="ODU HS","ACTIVE",
AQ1230="IP &amp; VLAN","ACTIVE",
AQ1230="Warehouse HUAWEI","SPARE-ISSUE",
AQ1230="SPARE-HS","SPARE-ISSUE",
AQ1230="Power Telco","ACTIVE", AQ1230="no impacts","no impacts"
),"")</f>
        <v>ACTIVE</v>
      </c>
      <c r="AS1230" s="92" t="s">
        <v>6072</v>
      </c>
      <c r="AT1230" s="98" t="s">
        <v>2389</v>
      </c>
      <c r="AV1230" s="17" t="s">
        <v>5537</v>
      </c>
      <c r="AW1230" s="7" t="s">
        <v>5537</v>
      </c>
      <c r="AX1230" s="6" t="s">
        <v>5537</v>
      </c>
      <c r="AY1230" s="7"/>
      <c r="AZ1230" s="3" t="s">
        <v>5537</v>
      </c>
      <c r="BA1230" s="18" t="s">
        <v>5537</v>
      </c>
      <c r="BB1230" s="18" t="s">
        <v>5537</v>
      </c>
      <c r="BC1230" s="18" t="s">
        <v>5537</v>
      </c>
      <c r="BD1230" s="18" t="s">
        <v>5537</v>
      </c>
      <c r="BE1230" s="18" t="s">
        <v>5537</v>
      </c>
      <c r="BF1230" s="18" t="s">
        <v>5537</v>
      </c>
      <c r="BG1230" s="18" t="s">
        <v>5537</v>
      </c>
      <c r="BH1230" s="18" t="s">
        <v>5537</v>
      </c>
      <c r="BI1230" s="18" t="s">
        <v>5537</v>
      </c>
      <c r="BJ1230" s="18" t="s">
        <v>5537</v>
      </c>
      <c r="BK1230" s="18" t="s">
        <v>5537</v>
      </c>
      <c r="BL1230" s="9" t="s">
        <v>5537</v>
      </c>
      <c r="BM1230" s="14" t="s">
        <v>5537</v>
      </c>
      <c r="BN1230" s="14" t="s">
        <v>2389</v>
      </c>
      <c r="BO1230" s="14" t="str">
        <f>_xlfn.XLOOKUP(B1230,'[4]cell downs 18042026 17h'!$B:$B,'[4]cell downs 18042026 17h'!$B:$B,"")</f>
        <v/>
      </c>
      <c r="BP1230" s="14" t="str">
        <f>_xlfn.XLOOKUP(B1230,'[5]Cells Huawei 19042026 15h'!$B:$B,'[5]Cells Huawei 19042026 15h'!$B:$B,"")</f>
        <v/>
      </c>
      <c r="BQ1230" s="9" t="str">
        <f>_xlfn.XLOOKUP(B1230,'[6]cells down 19042026 9H40'!$B:$B,'[6]cells down 19042026 9H40'!$B:$B,"")</f>
        <v/>
      </c>
      <c r="BR1230" s="9" t="s">
        <v>2389</v>
      </c>
      <c r="BS1230" s="9" t="s">
        <v>5537</v>
      </c>
      <c r="BT1230" s="108"/>
    </row>
    <row r="1231" spans="1:72" s="9" customFormat="1" x14ac:dyDescent="0.35">
      <c r="A1231" s="1" t="s">
        <v>1771</v>
      </c>
      <c r="B1231" s="1" t="s">
        <v>1772</v>
      </c>
      <c r="C1231" s="3" t="str">
        <f>_xlfn.XLOOKUP(B1231,'[1]daily break down'!$D:$D,'[1]daily break down'!$E:$E,"")</f>
        <v>CENTRE</v>
      </c>
      <c r="D1231" s="1" t="s">
        <v>11</v>
      </c>
      <c r="E1231" s="24" t="s">
        <v>96</v>
      </c>
      <c r="F1231" s="3" t="s">
        <v>69</v>
      </c>
      <c r="G1231" s="1" t="s">
        <v>1773</v>
      </c>
      <c r="H1231" s="33" t="str">
        <f>_xlfn.XLOOKUP(B1231,[2]CALCULATION!$B:$B,[2]CALCULATION!$H:$H,"")</f>
        <v>NOKIA</v>
      </c>
      <c r="I1231" s="28">
        <v>0.75361310108546975</v>
      </c>
      <c r="J1231" s="28">
        <v>1.306031303272507</v>
      </c>
      <c r="K1231" s="28">
        <v>0.1644826960897062</v>
      </c>
      <c r="L1231" s="28">
        <v>1.7133008244275927</v>
      </c>
      <c r="M1231" s="28">
        <v>0</v>
      </c>
      <c r="N1231" s="28">
        <v>0.16485041710317686</v>
      </c>
      <c r="O1231" s="28">
        <v>0</v>
      </c>
      <c r="P1231" s="28">
        <v>0</v>
      </c>
      <c r="Q1231" s="28">
        <v>0</v>
      </c>
      <c r="R1231" s="28">
        <v>4.3496291487940502</v>
      </c>
      <c r="S1231" s="93">
        <v>0</v>
      </c>
      <c r="T1231" s="93">
        <f>_xlfn.XLOOKUP(B1231,'[3]Nur des jours'!$B:$B,'[3]Nur des jours'!$U:$U,"")</f>
        <v>0</v>
      </c>
      <c r="U1231" s="93">
        <v>0</v>
      </c>
      <c r="V1231" s="93">
        <v>0</v>
      </c>
      <c r="W1231" s="93">
        <v>0</v>
      </c>
      <c r="X1231" s="93">
        <v>0</v>
      </c>
      <c r="Y1231" s="93">
        <v>0</v>
      </c>
      <c r="Z1231" s="93">
        <v>0</v>
      </c>
      <c r="AA1231" s="93">
        <v>0</v>
      </c>
      <c r="AB1231" s="93">
        <v>6.5989789774364852E-4</v>
      </c>
      <c r="AC1231" s="93">
        <f>_xlfn.XLOOKUP(B1231,'[3]Nur des jours'!$B:$B,'[3]Nur des jours'!$N:$N,"")</f>
        <v>0</v>
      </c>
      <c r="AD1231" s="93">
        <v>0</v>
      </c>
      <c r="AE1231" s="93">
        <v>0</v>
      </c>
      <c r="AF1231" s="93">
        <v>0</v>
      </c>
      <c r="AG1231" s="93"/>
      <c r="AH1231" s="93">
        <v>0</v>
      </c>
      <c r="AI1231" s="93">
        <v>0</v>
      </c>
      <c r="AJ1231" s="93">
        <v>0</v>
      </c>
      <c r="AK1231" s="93">
        <v>0</v>
      </c>
      <c r="AL1231" s="93">
        <v>0</v>
      </c>
      <c r="AM1231" s="49" t="s">
        <v>5559</v>
      </c>
      <c r="AN1231" s="49"/>
      <c r="AO1231" s="48" t="str" cm="1">
        <f t="array" ref="AO1231">IFERROR(_xlfn.IFS(
AQ1231="MPR ISSUE","PDH",
AQ1231="BSS Hardware Issue","BSS",
AQ1231="Sites strategiques, MLL, Pylone, etc.","ENVTECH",
AQ1231="AKTIVCO DEFAUT GE &amp; POWER Cabinet","AKTIVCO",
AQ1231="AKTIVCO Coupure ENEO &amp; Baisse de tension","AKTIVCO GRID ONLY",
AQ1231="Coupure ENEO &amp; Baisse de tension","IHS GRID ONLY",
AQ1231="Defaut GE &amp; POWER Cabinet","IHS",
AQ1231="Sharing","Partners",
AQ1231="Sites strategiques &amp; DataCenter","SST &amp; DC",
AQ1231="Exclu","Exclu",
AQ1231="SAT","SAT",
AQ1231="SPARE-ISSUE","SPARE-ISSUE",
AQ1231="Fiber CAmtel","TRANS_FO_CAMTEL",
AQ1231="Fiber AOF","Fiber AOF",
AQ1231="Projet OCM (HUAWEI)","TRAVAUX-HUAWEI",
AQ1231="Projet OCM (NOKIA)","TRAVAUX-NOKIA",
AQ1231="ACCESS-ISSUE","ACCESS-ISSUE",
AQ1231="Projet OCM (ZTE, NOKIA, autres projets)","TRAVAUX OCM",
AQ1231="No root CAuse","No root cause",
AQ1231="ODU HS","PDH",
AQ1231="IP &amp; VLAN","PDH",
AQ1231="Warehouse HUAWEI","SPARE-ISSUE",
AQ1231="SPARE-HS","SPARE-ISSUE",
AQ1231="Power Telco","BSS",AQ1231="no impacts","no impacts"
),"")</f>
        <v>No root cause</v>
      </c>
      <c r="AP1231" s="48" t="str" cm="1">
        <f t="array" ref="AP1231">IFERROR(_xlfn.IFS(
AQ1231="MPR ISSUE","TX ISSUE",
AQ1231="BSS Hardware Issue","RAN ISSUE",
AQ1231="Sites strategiques, MLL, Pylone, etc.","ENVTECH",
AQ1231="AKTIVCO DEFAUT GE &amp; POWER Cabinet","POWER ISSUE",
AQ1231="AKTIVCO Coupure ENEO &amp; Baisse de tension","POWER ISSUE",
AQ1231="Coupure ENEO &amp; Baisse de tension","POWER ISSUE",
AQ1231="Defaut GE &amp; POWER Cabinet","POWER ISSUE",
AQ1231="Sharing","POWER ISSUE",
AQ1231="Sites strategiques &amp; DataCenter","POWER ISSUE",
AQ1231="Exclu","Exclu",
AQ1231="SAT","TX ISSUE",
AQ1231="SPARE-ISSUE","SPARE-ISSUE",
AQ1231="Fiber CAmtel","TX ISSUE",
AQ1231="Fiber AOF","TX ISSUE",
AQ1231="Projet OCM (HUAWEI)","TRAVAUX-HUAWEI",
AQ1231="Projet OCM (NOKIA)","TRAVAUX -NOKIA",
AQ1231="ACCESS-ISSUE","ACCESS-ISSUE",
AQ1231="Projet OCM (ZTE, NOKIA, autres projets)","TRAVAUX OCM",
AQ1231="No root CAuse","No root cause",
AQ1231="ODU HS","TX ISSUE",
AQ1231="IP &amp; VLAN","TX ISSUE",
AQ1231="Warehouse HUAWEI","SPARE-ISSUE",
AQ1231="SPARE-HS","SPARE-ISSUE",
AQ1231="Power Telco","RAN ISSUE",AQ1231="no impacts","no impacts"
),"")</f>
        <v>No root cause</v>
      </c>
      <c r="AQ1231" s="127" t="s">
        <v>5344</v>
      </c>
      <c r="AR1231" s="48" t="str" cm="1">
        <f t="array" ref="AR1231">IFERROR(_xlfn.IFS(
AQ1231="MPR ISSUE","ACTIVE",
AQ1231="BSS Hardware Issue","ACTIVE",
AQ1231="Sites strategiques, MLL, Pylone, etc.","PASSIVE",
AQ1231="AKTIVCO DEFAUT GE &amp; POWER Cabinet","PASSIVE",
AQ1231="AKTIVCO Coupure ENEO &amp; Baisse de tension","PASSIVE",
AQ1231="Coupure ENEO &amp; Baisse de tension","PASSIVE",
AQ1231="Defaut GE &amp; POWER Cabinet","PASSIVE",
AQ1231="Sharing","PASSIVE",
AQ1231="Sites strategiques &amp; DataCenter","PASSIVE",
AQ1231="Exclu","Exclu",
AQ1231="SAT","ACTIVE",
AQ1231="SPARE-ISSUE","SPARE-ISSUE",
AQ1231="Fiber CAmtel","ACTIVE",
AQ1231="Fiber AOF","ACTIVE",
AQ1231="Projet OCM (HUAWEI)","PLANNED WORKS",
AQ1231="Projet OCM (NOKIA)","PLANNED WORKS",
AQ1231="ACCESS-ISSUE","ACCESS-ISSUE",
AQ1231="Projet OCM (ZTE, NOKIA, autres projets)","PLANNED WORKS",
AQ1231="No root CAuse","No root cause",
AQ1231="ODU HS","ACTIVE",
AQ1231="IP &amp; VLAN","ACTIVE",
AQ1231="Warehouse HUAWEI","SPARE-ISSUE",
AQ1231="SPARE-HS","SPARE-ISSUE",
AQ1231="Power Telco","ACTIVE", AQ1231="no impacts","no impacts"
),"")</f>
        <v>No root cause</v>
      </c>
      <c r="AS1231" s="92" t="s">
        <v>5537</v>
      </c>
      <c r="AT1231" s="98" t="s">
        <v>1772</v>
      </c>
      <c r="AV1231" s="17" t="s">
        <v>5537</v>
      </c>
      <c r="AW1231" s="7" t="s">
        <v>5537</v>
      </c>
      <c r="AX1231" s="6" t="s">
        <v>5537</v>
      </c>
      <c r="AY1231" s="7"/>
      <c r="AZ1231" s="3" t="s">
        <v>5537</v>
      </c>
      <c r="BA1231" s="18" t="s">
        <v>5537</v>
      </c>
      <c r="BB1231" s="18" t="s">
        <v>5537</v>
      </c>
      <c r="BC1231" s="18" t="s">
        <v>5537</v>
      </c>
      <c r="BD1231" s="18" t="s">
        <v>5537</v>
      </c>
      <c r="BE1231" s="18" t="s">
        <v>5537</v>
      </c>
      <c r="BF1231" s="18" t="s">
        <v>5537</v>
      </c>
      <c r="BG1231" s="18" t="s">
        <v>5537</v>
      </c>
      <c r="BH1231" s="18" t="s">
        <v>5537</v>
      </c>
      <c r="BI1231" s="18" t="s">
        <v>5537</v>
      </c>
      <c r="BJ1231" s="18" t="s">
        <v>5537</v>
      </c>
      <c r="BK1231" s="18" t="s">
        <v>5537</v>
      </c>
      <c r="BL1231" s="9" t="s">
        <v>5537</v>
      </c>
      <c r="BM1231" s="14" t="s">
        <v>5537</v>
      </c>
      <c r="BN1231" s="14" t="s">
        <v>5537</v>
      </c>
      <c r="BO1231" s="14" t="str">
        <f>_xlfn.XLOOKUP(B1231,'[4]cell downs 18042026 17h'!$B:$B,'[4]cell downs 18042026 17h'!$B:$B,"")</f>
        <v/>
      </c>
      <c r="BP1231" s="14" t="str">
        <f>_xlfn.XLOOKUP(B1231,'[5]Cells Huawei 19042026 15h'!$B:$B,'[5]Cells Huawei 19042026 15h'!$B:$B,"")</f>
        <v/>
      </c>
      <c r="BQ1231" s="9" t="str">
        <f>_xlfn.XLOOKUP(B1231,'[6]cells down 19042026 9H40'!$B:$B,'[6]cells down 19042026 9H40'!$B:$B,"")</f>
        <v/>
      </c>
      <c r="BR1231" s="9" t="s">
        <v>1772</v>
      </c>
      <c r="BS1231" s="9" t="s">
        <v>12</v>
      </c>
      <c r="BT1231" s="108"/>
    </row>
    <row r="1232" spans="1:72" s="9" customFormat="1" x14ac:dyDescent="0.35">
      <c r="A1232" s="3" t="s">
        <v>2101</v>
      </c>
      <c r="B1232" s="25" t="s">
        <v>2102</v>
      </c>
      <c r="C1232" s="3" t="str">
        <f>_xlfn.XLOOKUP(B1232,'[1]daily break down'!$D:$D,'[1]daily break down'!$E:$E,"")</f>
        <v>Yaounde</v>
      </c>
      <c r="D1232" s="3" t="s">
        <v>357</v>
      </c>
      <c r="E1232" s="3" t="s">
        <v>89</v>
      </c>
      <c r="F1232" s="3" t="s">
        <v>37</v>
      </c>
      <c r="G1232" s="3" t="s">
        <v>38</v>
      </c>
      <c r="H1232" s="34" t="str">
        <f>_xlfn.XLOOKUP(B1232,[2]CALCULATION!$B:$B,[2]CALCULATION!$H:$H,"")</f>
        <v>ZTE</v>
      </c>
      <c r="I1232" s="28">
        <v>6.5133968024169991E-17</v>
      </c>
      <c r="J1232" s="28">
        <v>0</v>
      </c>
      <c r="K1232" s="28">
        <v>0</v>
      </c>
      <c r="L1232" s="28">
        <v>0</v>
      </c>
      <c r="M1232" s="28">
        <v>0</v>
      </c>
      <c r="N1232" s="28">
        <v>0</v>
      </c>
      <c r="O1232" s="28">
        <v>0</v>
      </c>
      <c r="P1232" s="28">
        <v>0</v>
      </c>
      <c r="Q1232" s="28">
        <v>0</v>
      </c>
      <c r="R1232" s="28">
        <v>0</v>
      </c>
      <c r="S1232" s="93">
        <v>13.510232341132257</v>
      </c>
      <c r="T1232" s="93">
        <f>_xlfn.XLOOKUP(B1232,'[3]Nur des jours'!$B:$B,'[3]Nur des jours'!$U:$U,"")</f>
        <v>0</v>
      </c>
      <c r="U1232" s="93">
        <v>12.055353662469003</v>
      </c>
      <c r="V1232" s="93">
        <v>0</v>
      </c>
      <c r="W1232" s="93">
        <v>0</v>
      </c>
      <c r="X1232" s="93">
        <v>0</v>
      </c>
      <c r="Y1232" s="93">
        <v>0</v>
      </c>
      <c r="Z1232" s="93">
        <v>0</v>
      </c>
      <c r="AA1232" s="93">
        <v>0</v>
      </c>
      <c r="AB1232" s="93">
        <v>3.7453664466531404E-4</v>
      </c>
      <c r="AC1232" s="93">
        <f>_xlfn.XLOOKUP(B1232,'[3]Nur des jours'!$B:$B,'[3]Nur des jours'!$N:$N,"")</f>
        <v>0</v>
      </c>
      <c r="AD1232" s="93">
        <v>0</v>
      </c>
      <c r="AE1232" s="93">
        <v>0</v>
      </c>
      <c r="AF1232" s="93">
        <v>0</v>
      </c>
      <c r="AG1232" s="93"/>
      <c r="AH1232" s="93">
        <v>0</v>
      </c>
      <c r="AI1232" s="93">
        <v>0</v>
      </c>
      <c r="AJ1232" s="93">
        <v>0</v>
      </c>
      <c r="AK1232" s="93">
        <v>0</v>
      </c>
      <c r="AL1232" s="93">
        <v>0</v>
      </c>
      <c r="AM1232" s="49" t="s">
        <v>5559</v>
      </c>
      <c r="AN1232" s="49"/>
      <c r="AO1232" s="48" t="str" cm="1">
        <f t="array" ref="AO1232">IFERROR(_xlfn.IFS(
AQ1232="MPR ISSUE","PDH",
AQ1232="BSS Hardware Issue","BSS",
AQ1232="Sites strategiques, MLL, Pylone, etc.","ENVTECH",
AQ1232="AKTIVCO DEFAUT GE &amp; POWER Cabinet","AKTIVCO",
AQ1232="AKTIVCO Coupure ENEO &amp; Baisse de tension","AKTIVCO GRID ONLY",
AQ1232="Coupure ENEO &amp; Baisse de tension","IHS GRID ONLY",
AQ1232="Defaut GE &amp; POWER Cabinet","IHS",
AQ1232="Sharing","Partners",
AQ1232="Sites strategiques &amp; DataCenter","SST &amp; DC",
AQ1232="Exclu","Exclu",
AQ1232="SAT","SAT",
AQ1232="SPARE-ISSUE","SPARE-ISSUE",
AQ1232="Fiber CAmtel","TRANS_FO_CAMTEL",
AQ1232="Fiber AOF","Fiber AOF",
AQ1232="Projet OCM (HUAWEI)","TRAVAUX-HUAWEI",
AQ1232="Projet OCM (NOKIA)","TRAVAUX-NOKIA",
AQ1232="ACCESS-ISSUE","ACCESS-ISSUE",
AQ1232="Projet OCM (ZTE, NOKIA, autres projets)","TRAVAUX OCM",
AQ1232="No root CAuse","No root cause",
AQ1232="ODU HS","PDH",
AQ1232="IP &amp; VLAN","PDH",
AQ1232="Warehouse HUAWEI","SPARE-ISSUE",
AQ1232="SPARE-HS","SPARE-ISSUE",
AQ1232="Power Telco","BSS",AQ1232="no impacts","no impacts"
),"")</f>
        <v>No root cause</v>
      </c>
      <c r="AP1232" s="48" t="str" cm="1">
        <f t="array" ref="AP1232">IFERROR(_xlfn.IFS(
AQ1232="MPR ISSUE","TX ISSUE",
AQ1232="BSS Hardware Issue","RAN ISSUE",
AQ1232="Sites strategiques, MLL, Pylone, etc.","ENVTECH",
AQ1232="AKTIVCO DEFAUT GE &amp; POWER Cabinet","POWER ISSUE",
AQ1232="AKTIVCO Coupure ENEO &amp; Baisse de tension","POWER ISSUE",
AQ1232="Coupure ENEO &amp; Baisse de tension","POWER ISSUE",
AQ1232="Defaut GE &amp; POWER Cabinet","POWER ISSUE",
AQ1232="Sharing","POWER ISSUE",
AQ1232="Sites strategiques &amp; DataCenter","POWER ISSUE",
AQ1232="Exclu","Exclu",
AQ1232="SAT","TX ISSUE",
AQ1232="SPARE-ISSUE","SPARE-ISSUE",
AQ1232="Fiber CAmtel","TX ISSUE",
AQ1232="Fiber AOF","TX ISSUE",
AQ1232="Projet OCM (HUAWEI)","TRAVAUX-HUAWEI",
AQ1232="Projet OCM (NOKIA)","TRAVAUX -NOKIA",
AQ1232="ACCESS-ISSUE","ACCESS-ISSUE",
AQ1232="Projet OCM (ZTE, NOKIA, autres projets)","TRAVAUX OCM",
AQ1232="No root CAuse","No root cause",
AQ1232="ODU HS","TX ISSUE",
AQ1232="IP &amp; VLAN","TX ISSUE",
AQ1232="Warehouse HUAWEI","SPARE-ISSUE",
AQ1232="SPARE-HS","SPARE-ISSUE",
AQ1232="Power Telco","RAN ISSUE",AQ1232="no impacts","no impacts"
),"")</f>
        <v>No root cause</v>
      </c>
      <c r="AQ1232" s="67" t="s">
        <v>5344</v>
      </c>
      <c r="AR1232" s="48" t="str" cm="1">
        <f t="array" ref="AR1232">IFERROR(_xlfn.IFS(
AQ1232="MPR ISSUE","ACTIVE",
AQ1232="BSS Hardware Issue","ACTIVE",
AQ1232="Sites strategiques, MLL, Pylone, etc.","PASSIVE",
AQ1232="AKTIVCO DEFAUT GE &amp; POWER Cabinet","PASSIVE",
AQ1232="AKTIVCO Coupure ENEO &amp; Baisse de tension","PASSIVE",
AQ1232="Coupure ENEO &amp; Baisse de tension","PASSIVE",
AQ1232="Defaut GE &amp; POWER Cabinet","PASSIVE",
AQ1232="Sharing","PASSIVE",
AQ1232="Sites strategiques &amp; DataCenter","PASSIVE",
AQ1232="Exclu","Exclu",
AQ1232="SAT","ACTIVE",
AQ1232="SPARE-ISSUE","SPARE-ISSUE",
AQ1232="Fiber CAmtel","ACTIVE",
AQ1232="Fiber AOF","ACTIVE",
AQ1232="Projet OCM (HUAWEI)","PLANNED WORKS",
AQ1232="Projet OCM (NOKIA)","PLANNED WORKS",
AQ1232="ACCESS-ISSUE","ACCESS-ISSUE",
AQ1232="Projet OCM (ZTE, NOKIA, autres projets)","PLANNED WORKS",
AQ1232="No root CAuse","No root cause",
AQ1232="ODU HS","ACTIVE",
AQ1232="IP &amp; VLAN","ACTIVE",
AQ1232="Warehouse HUAWEI","SPARE-ISSUE",
AQ1232="SPARE-HS","SPARE-ISSUE",
AQ1232="Power Telco","ACTIVE", AQ1232="no impacts","no impacts"
),"")</f>
        <v>No root cause</v>
      </c>
      <c r="AS1232" s="92" t="s">
        <v>5537</v>
      </c>
      <c r="AT1232" s="98" t="s">
        <v>2102</v>
      </c>
      <c r="AV1232" s="17" t="s">
        <v>5537</v>
      </c>
      <c r="AW1232" s="7" t="s">
        <v>5537</v>
      </c>
      <c r="AX1232" s="6" t="s">
        <v>5537</v>
      </c>
      <c r="AY1232" s="7"/>
      <c r="AZ1232" s="3" t="s">
        <v>5537</v>
      </c>
      <c r="BA1232" s="18" t="s">
        <v>5537</v>
      </c>
      <c r="BB1232" s="18" t="s">
        <v>5537</v>
      </c>
      <c r="BC1232" s="18" t="s">
        <v>5537</v>
      </c>
      <c r="BD1232" s="18" t="s">
        <v>5537</v>
      </c>
      <c r="BE1232" s="18" t="s">
        <v>5537</v>
      </c>
      <c r="BF1232" s="18" t="s">
        <v>5537</v>
      </c>
      <c r="BG1232" s="18" t="s">
        <v>5537</v>
      </c>
      <c r="BH1232" s="18" t="s">
        <v>5537</v>
      </c>
      <c r="BI1232" s="18" t="s">
        <v>5537</v>
      </c>
      <c r="BJ1232" s="18" t="s">
        <v>5537</v>
      </c>
      <c r="BK1232" s="18" t="s">
        <v>5537</v>
      </c>
      <c r="BL1232" s="9" t="s">
        <v>5537</v>
      </c>
      <c r="BM1232" s="14" t="s">
        <v>5537</v>
      </c>
      <c r="BN1232" s="14" t="s">
        <v>5537</v>
      </c>
      <c r="BO1232" s="14" t="str">
        <f>_xlfn.XLOOKUP(B1232,'[4]cell downs 18042026 17h'!$B:$B,'[4]cell downs 18042026 17h'!$B:$B,"")</f>
        <v/>
      </c>
      <c r="BP1232" s="14" t="str">
        <f>_xlfn.XLOOKUP(B1232,'[5]Cells Huawei 19042026 15h'!$B:$B,'[5]Cells Huawei 19042026 15h'!$B:$B,"")</f>
        <v/>
      </c>
      <c r="BQ1232" s="9" t="str">
        <f>_xlfn.XLOOKUP(B1232,'[6]cells down 19042026 9H40'!$B:$B,'[6]cells down 19042026 9H40'!$B:$B,"")</f>
        <v/>
      </c>
      <c r="BR1232" s="9" t="s">
        <v>5537</v>
      </c>
      <c r="BS1232" s="9" t="s">
        <v>12</v>
      </c>
      <c r="BT1232" s="108"/>
    </row>
    <row r="1233" spans="1:72" s="9" customFormat="1" x14ac:dyDescent="0.35">
      <c r="A1233" s="1" t="s">
        <v>1710</v>
      </c>
      <c r="B1233" s="8" t="s">
        <v>1711</v>
      </c>
      <c r="C1233" s="3" t="str">
        <f>_xlfn.XLOOKUP(B1233,'[1]daily break down'!$D:$D,'[1]daily break down'!$E:$E,"")</f>
        <v>Ngaoundere</v>
      </c>
      <c r="D1233" s="1" t="s">
        <v>11</v>
      </c>
      <c r="E1233" s="1" t="s">
        <v>12</v>
      </c>
      <c r="F1233" s="3" t="s">
        <v>90</v>
      </c>
      <c r="G1233" s="1" t="s">
        <v>91</v>
      </c>
      <c r="H1233" s="32" t="str">
        <f>_xlfn.XLOOKUP(B1233,[2]CALCULATION!$B:$B,[2]CALCULATION!$H:$H,"")</f>
        <v>Huawei</v>
      </c>
      <c r="I1233" s="28">
        <v>1.5003046231376609</v>
      </c>
      <c r="J1233" s="28">
        <v>0.86036417803117826</v>
      </c>
      <c r="K1233" s="28">
        <v>0</v>
      </c>
      <c r="L1233" s="28">
        <v>0</v>
      </c>
      <c r="M1233" s="28">
        <v>0</v>
      </c>
      <c r="N1233" s="28">
        <v>0</v>
      </c>
      <c r="O1233" s="28">
        <v>0</v>
      </c>
      <c r="P1233" s="28">
        <v>0</v>
      </c>
      <c r="Q1233" s="28">
        <v>0</v>
      </c>
      <c r="R1233" s="28">
        <v>0</v>
      </c>
      <c r="S1233" s="93">
        <v>0</v>
      </c>
      <c r="T1233" s="93">
        <f>_xlfn.XLOOKUP(B1233,'[3]Nur des jours'!$B:$B,'[3]Nur des jours'!$U:$U,"")</f>
        <v>0</v>
      </c>
      <c r="U1233" s="93">
        <v>0</v>
      </c>
      <c r="V1233" s="93">
        <v>2.1402093980875088E-3</v>
      </c>
      <c r="W1233" s="93">
        <v>0</v>
      </c>
      <c r="X1233" s="93">
        <v>0</v>
      </c>
      <c r="Y1233" s="93">
        <v>0</v>
      </c>
      <c r="Z1233" s="93">
        <v>0</v>
      </c>
      <c r="AA1233" s="93">
        <v>0</v>
      </c>
      <c r="AB1233" s="93">
        <v>1.7835078317395909E-4</v>
      </c>
      <c r="AC1233" s="93">
        <f>_xlfn.XLOOKUP(B1233,'[3]Nur des jours'!$B:$B,'[3]Nur des jours'!$N:$N,"")</f>
        <v>0</v>
      </c>
      <c r="AD1233" s="93">
        <v>0</v>
      </c>
      <c r="AE1233" s="93">
        <v>0</v>
      </c>
      <c r="AF1233" s="93">
        <v>0</v>
      </c>
      <c r="AG1233" s="93"/>
      <c r="AH1233" s="93">
        <v>0</v>
      </c>
      <c r="AI1233" s="93">
        <v>0</v>
      </c>
      <c r="AJ1233" s="93">
        <v>0</v>
      </c>
      <c r="AK1233" s="93">
        <v>0</v>
      </c>
      <c r="AL1233" s="93">
        <v>0</v>
      </c>
      <c r="AM1233" s="49" t="s">
        <v>5559</v>
      </c>
      <c r="AN1233" s="49"/>
      <c r="AO1233" s="48" t="str" cm="1">
        <f t="array" ref="AO1233">IFERROR(_xlfn.IFS(
AQ1233="MPR ISSUE","PDH",
AQ1233="BSS Hardware Issue","BSS",
AQ1233="Sites strategiques, MLL, Pylone, etc.","ENVTECH",
AQ1233="AKTIVCO DEFAUT GE &amp; POWER Cabinet","AKTIVCO",
AQ1233="AKTIVCO Coupure ENEO &amp; Baisse de tension","AKTIVCO GRID ONLY",
AQ1233="Coupure ENEO &amp; Baisse de tension","IHS GRID ONLY",
AQ1233="Defaut GE &amp; POWER Cabinet","IHS",
AQ1233="Sharing","Partners",
AQ1233="Sites strategiques &amp; DataCenter","SST &amp; DC",
AQ1233="Exclu","Exclu",
AQ1233="SAT","SAT",
AQ1233="SPARE-ISSUE","SPARE-ISSUE",
AQ1233="Fiber CAmtel","TRANS_FO_CAMTEL",
AQ1233="Fiber AOF","Fiber AOF",
AQ1233="Projet OCM (HUAWEI)","TRAVAUX-HUAWEI",
AQ1233="Projet OCM (NOKIA)","TRAVAUX-NOKIA",
AQ1233="ACCESS-ISSUE","ACCESS-ISSUE",
AQ1233="Projet OCM (ZTE, NOKIA, autres projets)","TRAVAUX OCM",
AQ1233="No root CAuse","No root cause",
AQ1233="ODU HS","PDH",
AQ1233="IP &amp; VLAN","PDH",
AQ1233="Warehouse HUAWEI","SPARE-ISSUE",
AQ1233="SPARE-HS","SPARE-ISSUE",
AQ1233="Power Telco","BSS",AQ1233="no impacts","no impacts"
),"")</f>
        <v>No root cause</v>
      </c>
      <c r="AP1233" s="48" t="str" cm="1">
        <f t="array" ref="AP1233">IFERROR(_xlfn.IFS(
AQ1233="MPR ISSUE","TX ISSUE",
AQ1233="BSS Hardware Issue","RAN ISSUE",
AQ1233="Sites strategiques, MLL, Pylone, etc.","ENVTECH",
AQ1233="AKTIVCO DEFAUT GE &amp; POWER Cabinet","POWER ISSUE",
AQ1233="AKTIVCO Coupure ENEO &amp; Baisse de tension","POWER ISSUE",
AQ1233="Coupure ENEO &amp; Baisse de tension","POWER ISSUE",
AQ1233="Defaut GE &amp; POWER Cabinet","POWER ISSUE",
AQ1233="Sharing","POWER ISSUE",
AQ1233="Sites strategiques &amp; DataCenter","POWER ISSUE",
AQ1233="Exclu","Exclu",
AQ1233="SAT","TX ISSUE",
AQ1233="SPARE-ISSUE","SPARE-ISSUE",
AQ1233="Fiber CAmtel","TX ISSUE",
AQ1233="Fiber AOF","TX ISSUE",
AQ1233="Projet OCM (HUAWEI)","TRAVAUX-HUAWEI",
AQ1233="Projet OCM (NOKIA)","TRAVAUX -NOKIA",
AQ1233="ACCESS-ISSUE","ACCESS-ISSUE",
AQ1233="Projet OCM (ZTE, NOKIA, autres projets)","TRAVAUX OCM",
AQ1233="No root CAuse","No root cause",
AQ1233="ODU HS","TX ISSUE",
AQ1233="IP &amp; VLAN","TX ISSUE",
AQ1233="Warehouse HUAWEI","SPARE-ISSUE",
AQ1233="SPARE-HS","SPARE-ISSUE",
AQ1233="Power Telco","RAN ISSUE",AQ1233="no impacts","no impacts"
),"")</f>
        <v>No root cause</v>
      </c>
      <c r="AQ1233" s="127" t="s">
        <v>5344</v>
      </c>
      <c r="AR1233" s="48" t="str" cm="1">
        <f t="array" ref="AR1233">IFERROR(_xlfn.IFS(
AQ1233="MPR ISSUE","ACTIVE",
AQ1233="BSS Hardware Issue","ACTIVE",
AQ1233="Sites strategiques, MLL, Pylone, etc.","PASSIVE",
AQ1233="AKTIVCO DEFAUT GE &amp; POWER Cabinet","PASSIVE",
AQ1233="AKTIVCO Coupure ENEO &amp; Baisse de tension","PASSIVE",
AQ1233="Coupure ENEO &amp; Baisse de tension","PASSIVE",
AQ1233="Defaut GE &amp; POWER Cabinet","PASSIVE",
AQ1233="Sharing","PASSIVE",
AQ1233="Sites strategiques &amp; DataCenter","PASSIVE",
AQ1233="Exclu","Exclu",
AQ1233="SAT","ACTIVE",
AQ1233="SPARE-ISSUE","SPARE-ISSUE",
AQ1233="Fiber CAmtel","ACTIVE",
AQ1233="Fiber AOF","ACTIVE",
AQ1233="Projet OCM (HUAWEI)","PLANNED WORKS",
AQ1233="Projet OCM (NOKIA)","PLANNED WORKS",
AQ1233="ACCESS-ISSUE","ACCESS-ISSUE",
AQ1233="Projet OCM (ZTE, NOKIA, autres projets)","PLANNED WORKS",
AQ1233="No root CAuse","No root cause",
AQ1233="ODU HS","ACTIVE",
AQ1233="IP &amp; VLAN","ACTIVE",
AQ1233="Warehouse HUAWEI","SPARE-ISSUE",
AQ1233="SPARE-HS","SPARE-ISSUE",
AQ1233="Power Telco","ACTIVE", AQ1233="no impacts","no impacts"
),"")</f>
        <v>No root cause</v>
      </c>
      <c r="AS1233" s="92" t="s">
        <v>5537</v>
      </c>
      <c r="AT1233" s="98" t="s">
        <v>1711</v>
      </c>
      <c r="AV1233" s="17" t="s">
        <v>5537</v>
      </c>
      <c r="AW1233" s="7" t="s">
        <v>5537</v>
      </c>
      <c r="AX1233" s="6" t="s">
        <v>5537</v>
      </c>
      <c r="AY1233" s="7"/>
      <c r="AZ1233" s="3" t="s">
        <v>5537</v>
      </c>
      <c r="BA1233" s="18" t="s">
        <v>5537</v>
      </c>
      <c r="BB1233" s="18" t="s">
        <v>5537</v>
      </c>
      <c r="BC1233" s="18" t="s">
        <v>5537</v>
      </c>
      <c r="BD1233" s="18" t="s">
        <v>5537</v>
      </c>
      <c r="BE1233" s="18" t="s">
        <v>5537</v>
      </c>
      <c r="BF1233" s="18" t="s">
        <v>5537</v>
      </c>
      <c r="BG1233" s="18" t="s">
        <v>5537</v>
      </c>
      <c r="BH1233" s="18" t="s">
        <v>5537</v>
      </c>
      <c r="BI1233" s="18" t="s">
        <v>5537</v>
      </c>
      <c r="BJ1233" s="18" t="s">
        <v>5537</v>
      </c>
      <c r="BK1233" s="18" t="s">
        <v>5537</v>
      </c>
      <c r="BL1233" s="9" t="s">
        <v>5537</v>
      </c>
      <c r="BM1233" s="14" t="s">
        <v>5537</v>
      </c>
      <c r="BN1233" s="14" t="s">
        <v>5537</v>
      </c>
      <c r="BO1233" s="14" t="str">
        <f>_xlfn.XLOOKUP(B1233,'[4]cell downs 18042026 17h'!$B:$B,'[4]cell downs 18042026 17h'!$B:$B,"")</f>
        <v/>
      </c>
      <c r="BP1233" s="14" t="str">
        <f>_xlfn.XLOOKUP(B1233,'[5]Cells Huawei 19042026 15h'!$B:$B,'[5]Cells Huawei 19042026 15h'!$B:$B,"")</f>
        <v/>
      </c>
      <c r="BQ1233" s="9" t="str">
        <f>_xlfn.XLOOKUP(B1233,'[6]cells down 19042026 9H40'!$B:$B,'[6]cells down 19042026 9H40'!$B:$B,"")</f>
        <v/>
      </c>
      <c r="BR1233" s="9" t="s">
        <v>1711</v>
      </c>
      <c r="BS1233" s="9" t="s">
        <v>5537</v>
      </c>
      <c r="BT1233" s="108"/>
    </row>
    <row r="1234" spans="1:72" s="9" customFormat="1" x14ac:dyDescent="0.35">
      <c r="A1234" s="1" t="s">
        <v>1654</v>
      </c>
      <c r="B1234" s="8" t="s">
        <v>1655</v>
      </c>
      <c r="C1234" s="3" t="str">
        <f>_xlfn.XLOOKUP(B1234,'[1]daily break down'!$D:$D,'[1]daily break down'!$E:$E,"")</f>
        <v>OUEST</v>
      </c>
      <c r="D1234" s="1" t="s">
        <v>11</v>
      </c>
      <c r="E1234" s="1" t="s">
        <v>12</v>
      </c>
      <c r="F1234" s="3" t="s">
        <v>102</v>
      </c>
      <c r="G1234" s="1" t="s">
        <v>856</v>
      </c>
      <c r="H1234" s="32" t="str">
        <f>_xlfn.XLOOKUP(B1234,[2]CALCULATION!$B:$B,[2]CALCULATION!$H:$H,"")</f>
        <v>Huawei</v>
      </c>
      <c r="I1234" s="28">
        <v>0.45531171436480011</v>
      </c>
      <c r="J1234" s="28">
        <v>3.0587159314333982E-2</v>
      </c>
      <c r="K1234" s="28">
        <v>0</v>
      </c>
      <c r="L1234" s="28">
        <v>0</v>
      </c>
      <c r="M1234" s="28">
        <v>0</v>
      </c>
      <c r="N1234" s="28">
        <v>0</v>
      </c>
      <c r="O1234" s="28">
        <v>0</v>
      </c>
      <c r="P1234" s="28">
        <v>0</v>
      </c>
      <c r="Q1234" s="28">
        <v>0</v>
      </c>
      <c r="R1234" s="28">
        <v>0</v>
      </c>
      <c r="S1234" s="93">
        <v>0</v>
      </c>
      <c r="T1234" s="93">
        <f>_xlfn.XLOOKUP(B1234,'[3]Nur des jours'!$B:$B,'[3]Nur des jours'!$U:$U,"")</f>
        <v>0</v>
      </c>
      <c r="U1234" s="93">
        <v>0</v>
      </c>
      <c r="V1234" s="93">
        <v>0</v>
      </c>
      <c r="W1234" s="93">
        <v>0</v>
      </c>
      <c r="X1234" s="93">
        <v>0</v>
      </c>
      <c r="Y1234" s="93">
        <v>0</v>
      </c>
      <c r="Z1234" s="93">
        <v>0</v>
      </c>
      <c r="AA1234" s="93">
        <v>0</v>
      </c>
      <c r="AB1234" s="93">
        <v>8.9175391586979543E-5</v>
      </c>
      <c r="AC1234" s="93">
        <f>_xlfn.XLOOKUP(B1234,'[3]Nur des jours'!$B:$B,'[3]Nur des jours'!$N:$N,"")</f>
        <v>0</v>
      </c>
      <c r="AD1234" s="93">
        <v>0</v>
      </c>
      <c r="AE1234" s="93">
        <v>0</v>
      </c>
      <c r="AF1234" s="93">
        <v>0</v>
      </c>
      <c r="AG1234" s="93"/>
      <c r="AH1234" s="93">
        <v>0</v>
      </c>
      <c r="AI1234" s="93">
        <v>0</v>
      </c>
      <c r="AJ1234" s="93">
        <v>0</v>
      </c>
      <c r="AK1234" s="93">
        <v>0</v>
      </c>
      <c r="AL1234" s="93">
        <v>0</v>
      </c>
      <c r="AM1234" s="49" t="s">
        <v>5559</v>
      </c>
      <c r="AN1234" s="49"/>
      <c r="AO1234" s="48" t="str" cm="1">
        <f t="array" ref="AO1234">IFERROR(_xlfn.IFS(
AQ1234="MPR ISSUE","PDH",
AQ1234="BSS Hardware Issue","BSS",
AQ1234="Sites strategiques, MLL, Pylone, etc.","ENVTECH",
AQ1234="AKTIVCO DEFAUT GE &amp; POWER Cabinet","AKTIVCO",
AQ1234="AKTIVCO Coupure ENEO &amp; Baisse de tension","AKTIVCO GRID ONLY",
AQ1234="Coupure ENEO &amp; Baisse de tension","IHS GRID ONLY",
AQ1234="Defaut GE &amp; POWER Cabinet","IHS",
AQ1234="Sharing","Partners",
AQ1234="Sites strategiques &amp; DataCenter","SST &amp; DC",
AQ1234="Exclu","Exclu",
AQ1234="SAT","SAT",
AQ1234="SPARE-ISSUE","SPARE-ISSUE",
AQ1234="Fiber CAmtel","TRANS_FO_CAMTEL",
AQ1234="Fiber AOF","Fiber AOF",
AQ1234="Projet OCM (HUAWEI)","TRAVAUX-HUAWEI",
AQ1234="Projet OCM (NOKIA)","TRAVAUX-NOKIA",
AQ1234="ACCESS-ISSUE","ACCESS-ISSUE",
AQ1234="Projet OCM (ZTE, NOKIA, autres projets)","TRAVAUX OCM",
AQ1234="No root CAuse","No root cause",
AQ1234="ODU HS","PDH",
AQ1234="IP &amp; VLAN","PDH",
AQ1234="Warehouse HUAWEI","SPARE-ISSUE",
AQ1234="SPARE-HS","SPARE-ISSUE",
AQ1234="Power Telco","BSS",AQ1234="no impacts","no impacts"
),"")</f>
        <v>No root cause</v>
      </c>
      <c r="AP1234" s="48" t="str" cm="1">
        <f t="array" ref="AP1234">IFERROR(_xlfn.IFS(
AQ1234="MPR ISSUE","TX ISSUE",
AQ1234="BSS Hardware Issue","RAN ISSUE",
AQ1234="Sites strategiques, MLL, Pylone, etc.","ENVTECH",
AQ1234="AKTIVCO DEFAUT GE &amp; POWER Cabinet","POWER ISSUE",
AQ1234="AKTIVCO Coupure ENEO &amp; Baisse de tension","POWER ISSUE",
AQ1234="Coupure ENEO &amp; Baisse de tension","POWER ISSUE",
AQ1234="Defaut GE &amp; POWER Cabinet","POWER ISSUE",
AQ1234="Sharing","POWER ISSUE",
AQ1234="Sites strategiques &amp; DataCenter","POWER ISSUE",
AQ1234="Exclu","Exclu",
AQ1234="SAT","TX ISSUE",
AQ1234="SPARE-ISSUE","SPARE-ISSUE",
AQ1234="Fiber CAmtel","TX ISSUE",
AQ1234="Fiber AOF","TX ISSUE",
AQ1234="Projet OCM (HUAWEI)","TRAVAUX-HUAWEI",
AQ1234="Projet OCM (NOKIA)","TRAVAUX -NOKIA",
AQ1234="ACCESS-ISSUE","ACCESS-ISSUE",
AQ1234="Projet OCM (ZTE, NOKIA, autres projets)","TRAVAUX OCM",
AQ1234="No root CAuse","No root cause",
AQ1234="ODU HS","TX ISSUE",
AQ1234="IP &amp; VLAN","TX ISSUE",
AQ1234="Warehouse HUAWEI","SPARE-ISSUE",
AQ1234="SPARE-HS","SPARE-ISSUE",
AQ1234="Power Telco","RAN ISSUE",AQ1234="no impacts","no impacts"
),"")</f>
        <v>No root cause</v>
      </c>
      <c r="AQ1234" s="127" t="s">
        <v>5344</v>
      </c>
      <c r="AR1234" s="48" t="str" cm="1">
        <f t="array" ref="AR1234">IFERROR(_xlfn.IFS(
AQ1234="MPR ISSUE","ACTIVE",
AQ1234="BSS Hardware Issue","ACTIVE",
AQ1234="Sites strategiques, MLL, Pylone, etc.","PASSIVE",
AQ1234="AKTIVCO DEFAUT GE &amp; POWER Cabinet","PASSIVE",
AQ1234="AKTIVCO Coupure ENEO &amp; Baisse de tension","PASSIVE",
AQ1234="Coupure ENEO &amp; Baisse de tension","PASSIVE",
AQ1234="Defaut GE &amp; POWER Cabinet","PASSIVE",
AQ1234="Sharing","PASSIVE",
AQ1234="Sites strategiques &amp; DataCenter","PASSIVE",
AQ1234="Exclu","Exclu",
AQ1234="SAT","ACTIVE",
AQ1234="SPARE-ISSUE","SPARE-ISSUE",
AQ1234="Fiber CAmtel","ACTIVE",
AQ1234="Fiber AOF","ACTIVE",
AQ1234="Projet OCM (HUAWEI)","PLANNED WORKS",
AQ1234="Projet OCM (NOKIA)","PLANNED WORKS",
AQ1234="ACCESS-ISSUE","ACCESS-ISSUE",
AQ1234="Projet OCM (ZTE, NOKIA, autres projets)","PLANNED WORKS",
AQ1234="No root CAuse","No root cause",
AQ1234="ODU HS","ACTIVE",
AQ1234="IP &amp; VLAN","ACTIVE",
AQ1234="Warehouse HUAWEI","SPARE-ISSUE",
AQ1234="SPARE-HS","SPARE-ISSUE",
AQ1234="Power Telco","ACTIVE", AQ1234="no impacts","no impacts"
),"")</f>
        <v>No root cause</v>
      </c>
      <c r="AS1234" s="92" t="s">
        <v>5537</v>
      </c>
      <c r="AT1234" s="98" t="s">
        <v>1655</v>
      </c>
      <c r="AV1234" s="17" t="s">
        <v>5537</v>
      </c>
      <c r="AW1234" s="7" t="s">
        <v>5537</v>
      </c>
      <c r="AX1234" s="6" t="s">
        <v>5537</v>
      </c>
      <c r="AY1234" s="7"/>
      <c r="AZ1234" s="3" t="s">
        <v>5537</v>
      </c>
      <c r="BA1234" s="18" t="s">
        <v>5537</v>
      </c>
      <c r="BB1234" s="18" t="s">
        <v>5537</v>
      </c>
      <c r="BC1234" s="18" t="s">
        <v>5537</v>
      </c>
      <c r="BD1234" s="18" t="s">
        <v>5537</v>
      </c>
      <c r="BE1234" s="18" t="s">
        <v>5537</v>
      </c>
      <c r="BF1234" s="18" t="s">
        <v>5537</v>
      </c>
      <c r="BG1234" s="18" t="s">
        <v>5537</v>
      </c>
      <c r="BH1234" s="18" t="s">
        <v>5537</v>
      </c>
      <c r="BI1234" s="18" t="s">
        <v>5537</v>
      </c>
      <c r="BJ1234" s="18" t="s">
        <v>5537</v>
      </c>
      <c r="BK1234" s="18" t="s">
        <v>5537</v>
      </c>
      <c r="BL1234" s="9" t="s">
        <v>5537</v>
      </c>
      <c r="BM1234" s="14" t="s">
        <v>5537</v>
      </c>
      <c r="BN1234" s="14" t="s">
        <v>5537</v>
      </c>
      <c r="BO1234" s="14" t="str">
        <f>_xlfn.XLOOKUP(B1234,'[4]cell downs 18042026 17h'!$B:$B,'[4]cell downs 18042026 17h'!$B:$B,"")</f>
        <v/>
      </c>
      <c r="BP1234" s="14" t="str">
        <f>_xlfn.XLOOKUP(B1234,'[5]Cells Huawei 19042026 15h'!$B:$B,'[5]Cells Huawei 19042026 15h'!$B:$B,"")</f>
        <v/>
      </c>
      <c r="BQ1234" s="9" t="str">
        <f>_xlfn.XLOOKUP(B1234,'[6]cells down 19042026 9H40'!$B:$B,'[6]cells down 19042026 9H40'!$B:$B,"")</f>
        <v/>
      </c>
      <c r="BR1234" s="9" t="s">
        <v>1655</v>
      </c>
      <c r="BS1234" s="9" t="s">
        <v>12</v>
      </c>
      <c r="BT1234" s="108"/>
    </row>
    <row r="1235" spans="1:72" s="9" customFormat="1" x14ac:dyDescent="0.35">
      <c r="A1235" s="1" t="s">
        <v>1561</v>
      </c>
      <c r="B1235" s="8" t="s">
        <v>1562</v>
      </c>
      <c r="C1235" s="3" t="str">
        <f>_xlfn.XLOOKUP(B1235,'[1]daily break down'!$D:$D,'[1]daily break down'!$E:$E,"")</f>
        <v>LITTORAL</v>
      </c>
      <c r="D1235" s="1" t="s">
        <v>11</v>
      </c>
      <c r="E1235" s="1" t="s">
        <v>12</v>
      </c>
      <c r="F1235" s="3" t="s">
        <v>31</v>
      </c>
      <c r="G1235" s="1" t="s">
        <v>484</v>
      </c>
      <c r="H1235" s="34" t="str">
        <f>_xlfn.XLOOKUP(B1235,[2]CALCULATION!$B:$B,[2]CALCULATION!$H:$H,"")</f>
        <v>ZTE</v>
      </c>
      <c r="I1235" s="28">
        <v>0</v>
      </c>
      <c r="J1235" s="28">
        <v>0</v>
      </c>
      <c r="K1235" s="28">
        <v>5.7896860465928885E-17</v>
      </c>
      <c r="L1235" s="28">
        <v>0</v>
      </c>
      <c r="M1235" s="28">
        <v>0</v>
      </c>
      <c r="N1235" s="28">
        <v>1.8243501610864274</v>
      </c>
      <c r="O1235" s="28">
        <v>0</v>
      </c>
      <c r="P1235" s="28">
        <v>0</v>
      </c>
      <c r="Q1235" s="28">
        <v>0</v>
      </c>
      <c r="R1235" s="28">
        <v>0</v>
      </c>
      <c r="S1235" s="93">
        <v>0</v>
      </c>
      <c r="T1235" s="93">
        <f>_xlfn.XLOOKUP(B1235,'[3]Nur des jours'!$B:$B,'[3]Nur des jours'!$U:$U,"")</f>
        <v>0</v>
      </c>
      <c r="U1235" s="93">
        <v>0</v>
      </c>
      <c r="V1235" s="93">
        <v>0</v>
      </c>
      <c r="W1235" s="93">
        <v>0</v>
      </c>
      <c r="X1235" s="93">
        <v>0</v>
      </c>
      <c r="Y1235" s="93">
        <v>0</v>
      </c>
      <c r="Z1235" s="93">
        <v>0</v>
      </c>
      <c r="AA1235" s="93">
        <v>0</v>
      </c>
      <c r="AB1235" s="93">
        <v>1.1579372093185777E-16</v>
      </c>
      <c r="AC1235" s="93">
        <f>_xlfn.XLOOKUP(B1235,'[3]Nur des jours'!$B:$B,'[3]Nur des jours'!$N:$N,"")</f>
        <v>0</v>
      </c>
      <c r="AD1235" s="93">
        <v>0</v>
      </c>
      <c r="AE1235" s="93">
        <v>0</v>
      </c>
      <c r="AF1235" s="93">
        <v>0</v>
      </c>
      <c r="AG1235" s="93"/>
      <c r="AH1235" s="93">
        <v>0</v>
      </c>
      <c r="AI1235" s="93">
        <v>0</v>
      </c>
      <c r="AJ1235" s="93">
        <v>0</v>
      </c>
      <c r="AK1235" s="93">
        <v>0</v>
      </c>
      <c r="AL1235" s="93">
        <v>0</v>
      </c>
      <c r="AM1235" s="49" t="s">
        <v>5559</v>
      </c>
      <c r="AN1235" s="49"/>
      <c r="AO1235" s="48" t="str" cm="1">
        <f t="array" ref="AO1235">IFERROR(_xlfn.IFS(
AQ1235="MPR ISSUE","PDH",
AQ1235="BSS Hardware Issue","BSS",
AQ1235="Sites strategiques, MLL, Pylone, etc.","ENVTECH",
AQ1235="AKTIVCO DEFAUT GE &amp; POWER Cabinet","AKTIVCO",
AQ1235="AKTIVCO Coupure ENEO &amp; Baisse de tension","AKTIVCO GRID ONLY",
AQ1235="Coupure ENEO &amp; Baisse de tension","IHS GRID ONLY",
AQ1235="Defaut GE &amp; POWER Cabinet","IHS",
AQ1235="Sharing","Partners",
AQ1235="Sites strategiques &amp; DataCenter","SST &amp; DC",
AQ1235="Exclu","Exclu",
AQ1235="SAT","SAT",
AQ1235="SPARE-ISSUE","SPARE-ISSUE",
AQ1235="Fiber CAmtel","TRANS_FO_CAMTEL",
AQ1235="Fiber AOF","Fiber AOF",
AQ1235="Projet OCM (HUAWEI)","TRAVAUX-HUAWEI",
AQ1235="Projet OCM (NOKIA)","TRAVAUX-NOKIA",
AQ1235="ACCESS-ISSUE","ACCESS-ISSUE",
AQ1235="Projet OCM (ZTE, NOKIA, autres projets)","TRAVAUX OCM",
AQ1235="No root CAuse","No root cause",
AQ1235="ODU HS","PDH",
AQ1235="IP &amp; VLAN","PDH",
AQ1235="Warehouse HUAWEI","SPARE-ISSUE",
AQ1235="SPARE-HS","SPARE-ISSUE",
AQ1235="Power Telco","BSS",AQ1235="no impacts","no impacts"
),"")</f>
        <v>No root cause</v>
      </c>
      <c r="AP1235" s="48" t="str" cm="1">
        <f t="array" ref="AP1235">IFERROR(_xlfn.IFS(
AQ1235="MPR ISSUE","TX ISSUE",
AQ1235="BSS Hardware Issue","RAN ISSUE",
AQ1235="Sites strategiques, MLL, Pylone, etc.","ENVTECH",
AQ1235="AKTIVCO DEFAUT GE &amp; POWER Cabinet","POWER ISSUE",
AQ1235="AKTIVCO Coupure ENEO &amp; Baisse de tension","POWER ISSUE",
AQ1235="Coupure ENEO &amp; Baisse de tension","POWER ISSUE",
AQ1235="Defaut GE &amp; POWER Cabinet","POWER ISSUE",
AQ1235="Sharing","POWER ISSUE",
AQ1235="Sites strategiques &amp; DataCenter","POWER ISSUE",
AQ1235="Exclu","Exclu",
AQ1235="SAT","TX ISSUE",
AQ1235="SPARE-ISSUE","SPARE-ISSUE",
AQ1235="Fiber CAmtel","TX ISSUE",
AQ1235="Fiber AOF","TX ISSUE",
AQ1235="Projet OCM (HUAWEI)","TRAVAUX-HUAWEI",
AQ1235="Projet OCM (NOKIA)","TRAVAUX -NOKIA",
AQ1235="ACCESS-ISSUE","ACCESS-ISSUE",
AQ1235="Projet OCM (ZTE, NOKIA, autres projets)","TRAVAUX OCM",
AQ1235="No root CAuse","No root cause",
AQ1235="ODU HS","TX ISSUE",
AQ1235="IP &amp; VLAN","TX ISSUE",
AQ1235="Warehouse HUAWEI","SPARE-ISSUE",
AQ1235="SPARE-HS","SPARE-ISSUE",
AQ1235="Power Telco","RAN ISSUE",AQ1235="no impacts","no impacts"
),"")</f>
        <v>No root cause</v>
      </c>
      <c r="AQ1235" s="127" t="s">
        <v>5344</v>
      </c>
      <c r="AR1235" s="48" t="str" cm="1">
        <f t="array" ref="AR1235">IFERROR(_xlfn.IFS(
AQ1235="MPR ISSUE","ACTIVE",
AQ1235="BSS Hardware Issue","ACTIVE",
AQ1235="Sites strategiques, MLL, Pylone, etc.","PASSIVE",
AQ1235="AKTIVCO DEFAUT GE &amp; POWER Cabinet","PASSIVE",
AQ1235="AKTIVCO Coupure ENEO &amp; Baisse de tension","PASSIVE",
AQ1235="Coupure ENEO &amp; Baisse de tension","PASSIVE",
AQ1235="Defaut GE &amp; POWER Cabinet","PASSIVE",
AQ1235="Sharing","PASSIVE",
AQ1235="Sites strategiques &amp; DataCenter","PASSIVE",
AQ1235="Exclu","Exclu",
AQ1235="SAT","ACTIVE",
AQ1235="SPARE-ISSUE","SPARE-ISSUE",
AQ1235="Fiber CAmtel","ACTIVE",
AQ1235="Fiber AOF","ACTIVE",
AQ1235="Projet OCM (HUAWEI)","PLANNED WORKS",
AQ1235="Projet OCM (NOKIA)","PLANNED WORKS",
AQ1235="ACCESS-ISSUE","ACCESS-ISSUE",
AQ1235="Projet OCM (ZTE, NOKIA, autres projets)","PLANNED WORKS",
AQ1235="No root CAuse","No root cause",
AQ1235="ODU HS","ACTIVE",
AQ1235="IP &amp; VLAN","ACTIVE",
AQ1235="Warehouse HUAWEI","SPARE-ISSUE",
AQ1235="SPARE-HS","SPARE-ISSUE",
AQ1235="Power Telco","ACTIVE", AQ1235="no impacts","no impacts"
),"")</f>
        <v>No root cause</v>
      </c>
      <c r="AS1235" s="92" t="s">
        <v>5537</v>
      </c>
      <c r="AT1235" s="98" t="s">
        <v>1562</v>
      </c>
      <c r="AV1235" s="17" t="s">
        <v>5537</v>
      </c>
      <c r="AW1235" s="7" t="s">
        <v>5537</v>
      </c>
      <c r="AX1235" s="6" t="s">
        <v>5537</v>
      </c>
      <c r="AY1235" s="7"/>
      <c r="AZ1235" s="3" t="s">
        <v>5537</v>
      </c>
      <c r="BA1235" s="18" t="s">
        <v>5537</v>
      </c>
      <c r="BB1235" s="18" t="s">
        <v>5537</v>
      </c>
      <c r="BC1235" s="18" t="s">
        <v>5537</v>
      </c>
      <c r="BD1235" s="18" t="s">
        <v>5537</v>
      </c>
      <c r="BE1235" s="18" t="s">
        <v>5537</v>
      </c>
      <c r="BF1235" s="18" t="s">
        <v>5537</v>
      </c>
      <c r="BG1235" s="18" t="s">
        <v>5537</v>
      </c>
      <c r="BH1235" s="18" t="s">
        <v>5537</v>
      </c>
      <c r="BI1235" s="18" t="s">
        <v>5537</v>
      </c>
      <c r="BJ1235" s="18" t="s">
        <v>5537</v>
      </c>
      <c r="BK1235" s="18" t="s">
        <v>5537</v>
      </c>
      <c r="BL1235" s="9" t="s">
        <v>5537</v>
      </c>
      <c r="BM1235" s="14" t="s">
        <v>5537</v>
      </c>
      <c r="BN1235" s="14" t="s">
        <v>5537</v>
      </c>
      <c r="BO1235" s="14" t="str">
        <f>_xlfn.XLOOKUP(B1235,'[4]cell downs 18042026 17h'!$B:$B,'[4]cell downs 18042026 17h'!$B:$B,"")</f>
        <v/>
      </c>
      <c r="BP1235" s="14" t="str">
        <f>_xlfn.XLOOKUP(B1235,'[5]Cells Huawei 19042026 15h'!$B:$B,'[5]Cells Huawei 19042026 15h'!$B:$B,"")</f>
        <v/>
      </c>
      <c r="BQ1235" s="9" t="str">
        <f>_xlfn.XLOOKUP(B1235,'[6]cells down 19042026 9H40'!$B:$B,'[6]cells down 19042026 9H40'!$B:$B,"")</f>
        <v/>
      </c>
      <c r="BR1235" s="9" t="s">
        <v>1562</v>
      </c>
      <c r="BS1235" s="9" t="s">
        <v>318</v>
      </c>
      <c r="BT1235" s="108"/>
    </row>
    <row r="1236" spans="1:72" s="9" customFormat="1" ht="29.5" customHeight="1" x14ac:dyDescent="0.35">
      <c r="A1236" s="1" t="s">
        <v>2711</v>
      </c>
      <c r="B1236" s="8" t="s">
        <v>2712</v>
      </c>
      <c r="C1236" s="3" t="str">
        <f>_xlfn.XLOOKUP(B1236,'[1]daily break down'!$D:$D,'[1]daily break down'!$E:$E,"")</f>
        <v>LITTORAL</v>
      </c>
      <c r="D1236" s="1" t="s">
        <v>21</v>
      </c>
      <c r="E1236" s="1" t="s">
        <v>563</v>
      </c>
      <c r="F1236" s="3" t="s">
        <v>69</v>
      </c>
      <c r="G1236" s="1" t="s">
        <v>502</v>
      </c>
      <c r="H1236" s="34" t="str">
        <f>_xlfn.XLOOKUP(B1236,[2]CALCULATION!$B:$B,[2]CALCULATION!$H:$H,"")</f>
        <v>ZTE</v>
      </c>
      <c r="I1236" s="28">
        <v>0</v>
      </c>
      <c r="J1236" s="28">
        <v>0</v>
      </c>
      <c r="K1236" s="28">
        <v>0</v>
      </c>
      <c r="L1236" s="28">
        <v>0</v>
      </c>
      <c r="M1236" s="28">
        <v>0</v>
      </c>
      <c r="N1236" s="28">
        <v>0</v>
      </c>
      <c r="O1236" s="28">
        <v>0</v>
      </c>
      <c r="P1236" s="28">
        <v>0</v>
      </c>
      <c r="Q1236" s="28">
        <v>3.2386897067342399</v>
      </c>
      <c r="R1236" s="28">
        <v>0</v>
      </c>
      <c r="S1236" s="93">
        <v>0</v>
      </c>
      <c r="T1236" s="93">
        <f>_xlfn.XLOOKUP(B1236,'[3]Nur des jours'!$B:$B,'[3]Nur des jours'!$U:$U,"")</f>
        <v>8.4181569658114408E-3</v>
      </c>
      <c r="U1236" s="93">
        <v>0</v>
      </c>
      <c r="V1236" s="93">
        <v>0</v>
      </c>
      <c r="W1236" s="93">
        <v>8.4181569658114408E-3</v>
      </c>
      <c r="X1236" s="93">
        <v>3.4362131990993983</v>
      </c>
      <c r="Y1236" s="93">
        <v>0</v>
      </c>
      <c r="Z1236" s="93">
        <v>14.279958651154427</v>
      </c>
      <c r="AA1236" s="93">
        <v>25.71129859345438</v>
      </c>
      <c r="AB1236" s="93">
        <v>0</v>
      </c>
      <c r="AC1236" s="93">
        <f>_xlfn.XLOOKUP(B1236,'[3]Nur des jours'!$B:$B,'[3]Nur des jours'!$N:$N,"")</f>
        <v>0</v>
      </c>
      <c r="AD1236" s="93">
        <v>0</v>
      </c>
      <c r="AE1236" s="93">
        <v>0</v>
      </c>
      <c r="AF1236" s="93">
        <v>0</v>
      </c>
      <c r="AG1236" s="93"/>
      <c r="AH1236" s="93">
        <v>0</v>
      </c>
      <c r="AI1236" s="93">
        <v>0</v>
      </c>
      <c r="AJ1236" s="93">
        <v>0</v>
      </c>
      <c r="AK1236" s="93">
        <v>0</v>
      </c>
      <c r="AL1236" s="93">
        <v>0</v>
      </c>
      <c r="AM1236" s="49" t="s">
        <v>5559</v>
      </c>
      <c r="AN1236" s="49"/>
      <c r="AO1236" s="48" t="str" cm="1">
        <f t="array" ref="AO1236">IFERROR(_xlfn.IFS(
AQ1236="MPR ISSUE","PDH",
AQ1236="BSS Hardware Issue","BSS",
AQ1236="Sites strategiques, MLL, Pylone, etc.","ENVTECH",
AQ1236="AKTIVCO DEFAUT GE &amp; POWER Cabinet","AKTIVCO",
AQ1236="AKTIVCO Coupure ENEO &amp; Baisse de tension","AKTIVCO GRID ONLY",
AQ1236="Coupure ENEO &amp; Baisse de tension","IHS GRID ONLY",
AQ1236="Defaut GE &amp; POWER Cabinet","IHS",
AQ1236="Sharing","Partners",
AQ1236="Sites strategiques &amp; DataCenter","SST &amp; DC",
AQ1236="Exclu","Exclu",
AQ1236="SAT","SAT",
AQ1236="SPARE-ISSUE","SPARE-ISSUE",
AQ1236="Fiber CAmtel","TRANS_FO_CAMTEL",
AQ1236="Fiber AOF","Fiber AOF",
AQ1236="Projet OCM (HUAWEI)","TRAVAUX-HUAWEI",
AQ1236="Projet OCM (NOKIA)","TRAVAUX-NOKIA",
AQ1236="ACCESS-ISSUE","ACCESS-ISSUE",
AQ1236="Projet OCM (ZTE, NOKIA, autres projets)","TRAVAUX OCM",
AQ1236="No root CAuse","No root cause",
AQ1236="ODU HS","PDH",
AQ1236="IP &amp; VLAN","PDH",
AQ1236="Warehouse HUAWEI","SPARE-ISSUE",
AQ1236="SPARE-HS","SPARE-ISSUE",
AQ1236="Power Telco","BSS",AQ1236="no impacts","no impacts"
),"")</f>
        <v>No root cause</v>
      </c>
      <c r="AP1236" s="48" t="str" cm="1">
        <f t="array" ref="AP1236">IFERROR(_xlfn.IFS(
AQ1236="MPR ISSUE","TX ISSUE",
AQ1236="BSS Hardware Issue","RAN ISSUE",
AQ1236="Sites strategiques, MLL, Pylone, etc.","ENVTECH",
AQ1236="AKTIVCO DEFAUT GE &amp; POWER Cabinet","POWER ISSUE",
AQ1236="AKTIVCO Coupure ENEO &amp; Baisse de tension","POWER ISSUE",
AQ1236="Coupure ENEO &amp; Baisse de tension","POWER ISSUE",
AQ1236="Defaut GE &amp; POWER Cabinet","POWER ISSUE",
AQ1236="Sharing","POWER ISSUE",
AQ1236="Sites strategiques &amp; DataCenter","POWER ISSUE",
AQ1236="Exclu","Exclu",
AQ1236="SAT","TX ISSUE",
AQ1236="SPARE-ISSUE","SPARE-ISSUE",
AQ1236="Fiber CAmtel","TX ISSUE",
AQ1236="Fiber AOF","TX ISSUE",
AQ1236="Projet OCM (HUAWEI)","TRAVAUX-HUAWEI",
AQ1236="Projet OCM (NOKIA)","TRAVAUX -NOKIA",
AQ1236="ACCESS-ISSUE","ACCESS-ISSUE",
AQ1236="Projet OCM (ZTE, NOKIA, autres projets)","TRAVAUX OCM",
AQ1236="No root CAuse","No root cause",
AQ1236="ODU HS","TX ISSUE",
AQ1236="IP &amp; VLAN","TX ISSUE",
AQ1236="Warehouse HUAWEI","SPARE-ISSUE",
AQ1236="SPARE-HS","SPARE-ISSUE",
AQ1236="Power Telco","RAN ISSUE",AQ1236="no impacts","no impacts"
),"")</f>
        <v>No root cause</v>
      </c>
      <c r="AQ1236" s="67" t="s">
        <v>5344</v>
      </c>
      <c r="AR1236" s="48" t="str" cm="1">
        <f t="array" ref="AR1236">IFERROR(_xlfn.IFS(
AQ1236="MPR ISSUE","ACTIVE",
AQ1236="BSS Hardware Issue","ACTIVE",
AQ1236="Sites strategiques, MLL, Pylone, etc.","PASSIVE",
AQ1236="AKTIVCO DEFAUT GE &amp; POWER Cabinet","PASSIVE",
AQ1236="AKTIVCO Coupure ENEO &amp; Baisse de tension","PASSIVE",
AQ1236="Coupure ENEO &amp; Baisse de tension","PASSIVE",
AQ1236="Defaut GE &amp; POWER Cabinet","PASSIVE",
AQ1236="Sharing","PASSIVE",
AQ1236="Sites strategiques &amp; DataCenter","PASSIVE",
AQ1236="Exclu","Exclu",
AQ1236="SAT","ACTIVE",
AQ1236="SPARE-ISSUE","SPARE-ISSUE",
AQ1236="Fiber CAmtel","ACTIVE",
AQ1236="Fiber AOF","ACTIVE",
AQ1236="Projet OCM (HUAWEI)","PLANNED WORKS",
AQ1236="Projet OCM (NOKIA)","PLANNED WORKS",
AQ1236="ACCESS-ISSUE","ACCESS-ISSUE",
AQ1236="Projet OCM (ZTE, NOKIA, autres projets)","PLANNED WORKS",
AQ1236="No root CAuse","No root cause",
AQ1236="ODU HS","ACTIVE",
AQ1236="IP &amp; VLAN","ACTIVE",
AQ1236="Warehouse HUAWEI","SPARE-ISSUE",
AQ1236="SPARE-HS","SPARE-ISSUE",
AQ1236="Power Telco","ACTIVE", AQ1236="no impacts","no impacts"
),"")</f>
        <v>No root cause</v>
      </c>
      <c r="AS1236" s="92" t="s">
        <v>5537</v>
      </c>
      <c r="AT1236" s="98" t="s">
        <v>2712</v>
      </c>
      <c r="AV1236" s="17" t="s">
        <v>5537</v>
      </c>
      <c r="AW1236" s="7" t="s">
        <v>5537</v>
      </c>
      <c r="AX1236" s="6" t="s">
        <v>5537</v>
      </c>
      <c r="AY1236" s="7"/>
      <c r="AZ1236" s="3" t="s">
        <v>5537</v>
      </c>
      <c r="BA1236" s="18" t="s">
        <v>5537</v>
      </c>
      <c r="BB1236" s="18" t="s">
        <v>5537</v>
      </c>
      <c r="BC1236" s="18" t="s">
        <v>5537</v>
      </c>
      <c r="BD1236" s="18" t="s">
        <v>5537</v>
      </c>
      <c r="BE1236" s="18" t="s">
        <v>5537</v>
      </c>
      <c r="BF1236" s="18" t="s">
        <v>5537</v>
      </c>
      <c r="BG1236" s="18" t="s">
        <v>5537</v>
      </c>
      <c r="BH1236" s="18" t="s">
        <v>5537</v>
      </c>
      <c r="BI1236" s="18" t="s">
        <v>5537</v>
      </c>
      <c r="BJ1236" s="18" t="s">
        <v>5537</v>
      </c>
      <c r="BK1236" s="18" t="s">
        <v>5537</v>
      </c>
      <c r="BL1236" s="9" t="s">
        <v>5537</v>
      </c>
      <c r="BM1236" s="14" t="s">
        <v>5537</v>
      </c>
      <c r="BN1236" s="14" t="s">
        <v>5537</v>
      </c>
      <c r="BO1236" s="14" t="str">
        <f>_xlfn.XLOOKUP(B1236,'[4]cell downs 18042026 17h'!$B:$B,'[4]cell downs 18042026 17h'!$B:$B,"")</f>
        <v/>
      </c>
      <c r="BP1236" s="14" t="str">
        <f>_xlfn.XLOOKUP(B1236,'[5]Cells Huawei 19042026 15h'!$B:$B,'[5]Cells Huawei 19042026 15h'!$B:$B,"")</f>
        <v/>
      </c>
      <c r="BQ1236" s="9" t="str">
        <f>_xlfn.XLOOKUP(B1236,'[6]cells down 19042026 9H40'!$B:$B,'[6]cells down 19042026 9H40'!$B:$B,"")</f>
        <v/>
      </c>
      <c r="BR1236" s="9" t="s">
        <v>5537</v>
      </c>
      <c r="BS1236" s="9" t="s">
        <v>12</v>
      </c>
      <c r="BT1236" s="108"/>
    </row>
    <row r="1237" spans="1:72" s="9" customFormat="1" x14ac:dyDescent="0.35">
      <c r="A1237" s="1" t="s">
        <v>2946</v>
      </c>
      <c r="B1237" s="8" t="s">
        <v>2947</v>
      </c>
      <c r="C1237" s="3" t="str">
        <f>_xlfn.XLOOKUP(B1237,'[1]daily break down'!$D:$D,'[1]daily break down'!$E:$E,"")</f>
        <v>Yaounde</v>
      </c>
      <c r="D1237" s="1" t="s">
        <v>11</v>
      </c>
      <c r="E1237" s="1" t="s">
        <v>12</v>
      </c>
      <c r="F1237" s="3" t="s">
        <v>37</v>
      </c>
      <c r="G1237" s="1" t="s">
        <v>38</v>
      </c>
      <c r="H1237" s="34" t="str">
        <f>_xlfn.XLOOKUP(B1237,[2]CALCULATION!$B:$B,[2]CALCULATION!$H:$H,"")</f>
        <v>ZTE</v>
      </c>
      <c r="I1237" s="28">
        <v>0.18045532241541212</v>
      </c>
      <c r="J1237" s="28">
        <v>7.249959336021429E-2</v>
      </c>
      <c r="K1237" s="28">
        <v>0</v>
      </c>
      <c r="L1237" s="28">
        <v>0</v>
      </c>
      <c r="M1237" s="28">
        <v>0</v>
      </c>
      <c r="N1237" s="28">
        <v>0</v>
      </c>
      <c r="O1237" s="28">
        <v>0</v>
      </c>
      <c r="P1237" s="28">
        <v>0</v>
      </c>
      <c r="Q1237" s="28">
        <v>0</v>
      </c>
      <c r="R1237" s="28">
        <v>0</v>
      </c>
      <c r="S1237" s="93">
        <v>0.52347738369388697</v>
      </c>
      <c r="T1237" s="93">
        <f>_xlfn.XLOOKUP(B1237,'[3]Nur des jours'!$B:$B,'[3]Nur des jours'!$U:$U,"")</f>
        <v>0</v>
      </c>
      <c r="U1237" s="93">
        <v>0.43753014128235607</v>
      </c>
      <c r="V1237" s="93">
        <v>0</v>
      </c>
      <c r="W1237" s="93">
        <v>0</v>
      </c>
      <c r="X1237" s="93">
        <v>0</v>
      </c>
      <c r="Y1237" s="93">
        <v>0</v>
      </c>
      <c r="Z1237" s="93">
        <v>0</v>
      </c>
      <c r="AA1237" s="93">
        <v>17.984304417677553</v>
      </c>
      <c r="AB1237" s="93">
        <v>0</v>
      </c>
      <c r="AC1237" s="93">
        <f>_xlfn.XLOOKUP(B1237,'[3]Nur des jours'!$B:$B,'[3]Nur des jours'!$N:$N,"")</f>
        <v>0</v>
      </c>
      <c r="AD1237" s="93">
        <v>0</v>
      </c>
      <c r="AE1237" s="93">
        <v>0</v>
      </c>
      <c r="AF1237" s="93">
        <v>0</v>
      </c>
      <c r="AG1237" s="93"/>
      <c r="AH1237" s="93">
        <v>0</v>
      </c>
      <c r="AI1237" s="93">
        <v>0</v>
      </c>
      <c r="AJ1237" s="93">
        <v>0</v>
      </c>
      <c r="AK1237" s="93">
        <v>0</v>
      </c>
      <c r="AL1237" s="93">
        <v>0</v>
      </c>
      <c r="AM1237" s="49" t="s">
        <v>5559</v>
      </c>
      <c r="AN1237" s="49"/>
      <c r="AO1237" s="48" t="str" cm="1">
        <f t="array" ref="AO1237">IFERROR(_xlfn.IFS(
AQ1237="MPR ISSUE","PDH",
AQ1237="BSS Hardware Issue","BSS",
AQ1237="Sites strategiques, MLL, Pylone, etc.","ENVTECH",
AQ1237="AKTIVCO DEFAUT GE &amp; POWER Cabinet","AKTIVCO",
AQ1237="AKTIVCO Coupure ENEO &amp; Baisse de tension","AKTIVCO GRID ONLY",
AQ1237="Coupure ENEO &amp; Baisse de tension","IHS GRID ONLY",
AQ1237="Defaut GE &amp; POWER Cabinet","IHS",
AQ1237="Sharing","Partners",
AQ1237="Sites strategiques &amp; DataCenter","SST &amp; DC",
AQ1237="Exclu","Exclu",
AQ1237="SAT","SAT",
AQ1237="SPARE-ISSUE","SPARE-ISSUE",
AQ1237="Fiber CAmtel","TRANS_FO_CAMTEL",
AQ1237="Fiber AOF","Fiber AOF",
AQ1237="Projet OCM (HUAWEI)","TRAVAUX-HUAWEI",
AQ1237="Projet OCM (NOKIA)","TRAVAUX-NOKIA",
AQ1237="ACCESS-ISSUE","ACCESS-ISSUE",
AQ1237="Projet OCM (ZTE, NOKIA, autres projets)","TRAVAUX OCM",
AQ1237="No root CAuse","No root cause",
AQ1237="ODU HS","PDH",
AQ1237="IP &amp; VLAN","PDH",
AQ1237="Warehouse HUAWEI","SPARE-ISSUE",
AQ1237="SPARE-HS","SPARE-ISSUE",
AQ1237="Power Telco","BSS",AQ1237="no impacts","no impacts"
),"")</f>
        <v>No root cause</v>
      </c>
      <c r="AP1237" s="48" t="str" cm="1">
        <f t="array" ref="AP1237">IFERROR(_xlfn.IFS(
AQ1237="MPR ISSUE","TX ISSUE",
AQ1237="BSS Hardware Issue","RAN ISSUE",
AQ1237="Sites strategiques, MLL, Pylone, etc.","ENVTECH",
AQ1237="AKTIVCO DEFAUT GE &amp; POWER Cabinet","POWER ISSUE",
AQ1237="AKTIVCO Coupure ENEO &amp; Baisse de tension","POWER ISSUE",
AQ1237="Coupure ENEO &amp; Baisse de tension","POWER ISSUE",
AQ1237="Defaut GE &amp; POWER Cabinet","POWER ISSUE",
AQ1237="Sharing","POWER ISSUE",
AQ1237="Sites strategiques &amp; DataCenter","POWER ISSUE",
AQ1237="Exclu","Exclu",
AQ1237="SAT","TX ISSUE",
AQ1237="SPARE-ISSUE","SPARE-ISSUE",
AQ1237="Fiber CAmtel","TX ISSUE",
AQ1237="Fiber AOF","TX ISSUE",
AQ1237="Projet OCM (HUAWEI)","TRAVAUX-HUAWEI",
AQ1237="Projet OCM (NOKIA)","TRAVAUX -NOKIA",
AQ1237="ACCESS-ISSUE","ACCESS-ISSUE",
AQ1237="Projet OCM (ZTE, NOKIA, autres projets)","TRAVAUX OCM",
AQ1237="No root CAuse","No root cause",
AQ1237="ODU HS","TX ISSUE",
AQ1237="IP &amp; VLAN","TX ISSUE",
AQ1237="Warehouse HUAWEI","SPARE-ISSUE",
AQ1237="SPARE-HS","SPARE-ISSUE",
AQ1237="Power Telco","RAN ISSUE",AQ1237="no impacts","no impacts"
),"")</f>
        <v>No root cause</v>
      </c>
      <c r="AQ1237" s="127" t="s">
        <v>5344</v>
      </c>
      <c r="AR1237" s="48" t="str" cm="1">
        <f t="array" ref="AR1237">IFERROR(_xlfn.IFS(
AQ1237="MPR ISSUE","ACTIVE",
AQ1237="BSS Hardware Issue","ACTIVE",
AQ1237="Sites strategiques, MLL, Pylone, etc.","PASSIVE",
AQ1237="AKTIVCO DEFAUT GE &amp; POWER Cabinet","PASSIVE",
AQ1237="AKTIVCO Coupure ENEO &amp; Baisse de tension","PASSIVE",
AQ1237="Coupure ENEO &amp; Baisse de tension","PASSIVE",
AQ1237="Defaut GE &amp; POWER Cabinet","PASSIVE",
AQ1237="Sharing","PASSIVE",
AQ1237="Sites strategiques &amp; DataCenter","PASSIVE",
AQ1237="Exclu","Exclu",
AQ1237="SAT","ACTIVE",
AQ1237="SPARE-ISSUE","SPARE-ISSUE",
AQ1237="Fiber CAmtel","ACTIVE",
AQ1237="Fiber AOF","ACTIVE",
AQ1237="Projet OCM (HUAWEI)","PLANNED WORKS",
AQ1237="Projet OCM (NOKIA)","PLANNED WORKS",
AQ1237="ACCESS-ISSUE","ACCESS-ISSUE",
AQ1237="Projet OCM (ZTE, NOKIA, autres projets)","PLANNED WORKS",
AQ1237="No root CAuse","No root cause",
AQ1237="ODU HS","ACTIVE",
AQ1237="IP &amp; VLAN","ACTIVE",
AQ1237="Warehouse HUAWEI","SPARE-ISSUE",
AQ1237="SPARE-HS","SPARE-ISSUE",
AQ1237="Power Telco","ACTIVE", AQ1237="no impacts","no impacts"
),"")</f>
        <v>No root cause</v>
      </c>
      <c r="AS1237" s="92" t="s">
        <v>5537</v>
      </c>
      <c r="AT1237" s="98" t="s">
        <v>2947</v>
      </c>
      <c r="AV1237" s="17" t="s">
        <v>5537</v>
      </c>
      <c r="AW1237" s="7" t="s">
        <v>5537</v>
      </c>
      <c r="AX1237" s="6" t="s">
        <v>5537</v>
      </c>
      <c r="AY1237" s="7"/>
      <c r="AZ1237" s="3" t="s">
        <v>5537</v>
      </c>
      <c r="BA1237" s="18" t="s">
        <v>5537</v>
      </c>
      <c r="BB1237" s="18" t="s">
        <v>5537</v>
      </c>
      <c r="BC1237" s="18" t="s">
        <v>5537</v>
      </c>
      <c r="BD1237" s="18" t="s">
        <v>5537</v>
      </c>
      <c r="BE1237" s="18" t="s">
        <v>5537</v>
      </c>
      <c r="BF1237" s="18" t="s">
        <v>5537</v>
      </c>
      <c r="BG1237" s="18" t="s">
        <v>5537</v>
      </c>
      <c r="BH1237" s="18" t="s">
        <v>5537</v>
      </c>
      <c r="BI1237" s="18" t="s">
        <v>5537</v>
      </c>
      <c r="BJ1237" s="18" t="s">
        <v>5537</v>
      </c>
      <c r="BK1237" s="18" t="s">
        <v>5537</v>
      </c>
      <c r="BL1237" s="9" t="s">
        <v>5537</v>
      </c>
      <c r="BM1237" s="14" t="s">
        <v>5537</v>
      </c>
      <c r="BN1237" s="14" t="s">
        <v>5537</v>
      </c>
      <c r="BO1237" s="14" t="str">
        <f>_xlfn.XLOOKUP(B1237,'[4]cell downs 18042026 17h'!$B:$B,'[4]cell downs 18042026 17h'!$B:$B,"")</f>
        <v/>
      </c>
      <c r="BP1237" s="14" t="str">
        <f>_xlfn.XLOOKUP(B1237,'[5]Cells Huawei 19042026 15h'!$B:$B,'[5]Cells Huawei 19042026 15h'!$B:$B,"")</f>
        <v/>
      </c>
      <c r="BQ1237" s="9" t="str">
        <f>_xlfn.XLOOKUP(B1237,'[6]cells down 19042026 9H40'!$B:$B,'[6]cells down 19042026 9H40'!$B:$B,"")</f>
        <v/>
      </c>
      <c r="BR1237" s="9" t="s">
        <v>5537</v>
      </c>
      <c r="BS1237" s="9" t="s">
        <v>594</v>
      </c>
      <c r="BT1237" s="108"/>
    </row>
    <row r="1238" spans="1:72" s="9" customFormat="1" x14ac:dyDescent="0.35">
      <c r="A1238" s="1" t="s">
        <v>128</v>
      </c>
      <c r="B1238" s="1" t="s">
        <v>129</v>
      </c>
      <c r="C1238" s="3" t="str">
        <f>_xlfn.XLOOKUP(B1238,'[1]daily break down'!$D:$D,'[1]daily break down'!$E:$E,"")</f>
        <v>Douala</v>
      </c>
      <c r="D1238" s="1" t="s">
        <v>21</v>
      </c>
      <c r="E1238" s="1" t="s">
        <v>36</v>
      </c>
      <c r="F1238" s="3" t="s">
        <v>31</v>
      </c>
      <c r="G1238" s="1" t="s">
        <v>32</v>
      </c>
      <c r="H1238" s="34" t="str">
        <f>_xlfn.XLOOKUP(B1238,[2]CALCULATION!$B:$B,[2]CALCULATION!$H:$H,"")</f>
        <v>ZTE</v>
      </c>
      <c r="I1238" s="28">
        <v>4.8062682452851195</v>
      </c>
      <c r="J1238" s="28">
        <v>1.6006091035946957</v>
      </c>
      <c r="K1238" s="28">
        <v>1.8972242910913073</v>
      </c>
      <c r="L1238" s="28">
        <v>13.469211661002245</v>
      </c>
      <c r="M1238" s="28">
        <v>0</v>
      </c>
      <c r="N1238" s="28">
        <v>2.1497333299089982</v>
      </c>
      <c r="O1238" s="28">
        <v>0</v>
      </c>
      <c r="P1238" s="28">
        <v>0</v>
      </c>
      <c r="Q1238" s="28">
        <v>4.8546191426035792</v>
      </c>
      <c r="R1238" s="28">
        <v>0</v>
      </c>
      <c r="S1238" s="93">
        <v>0.38256242990814188</v>
      </c>
      <c r="T1238" s="93">
        <f>_xlfn.XLOOKUP(B1238,'[3]Nur des jours'!$B:$B,'[3]Nur des jours'!$U:$U,"")</f>
        <v>0</v>
      </c>
      <c r="U1238" s="93">
        <v>5.5504190530001463</v>
      </c>
      <c r="V1238" s="93">
        <v>1.2306204039001676E-3</v>
      </c>
      <c r="W1238" s="93">
        <v>0</v>
      </c>
      <c r="X1238" s="93">
        <v>1.8852747886186516</v>
      </c>
      <c r="Y1238" s="93">
        <v>0</v>
      </c>
      <c r="Z1238" s="93">
        <v>9.9343169735726935</v>
      </c>
      <c r="AA1238" s="93">
        <v>4.5738058344961816</v>
      </c>
      <c r="AB1238" s="93">
        <v>0</v>
      </c>
      <c r="AC1238" s="93">
        <f>_xlfn.XLOOKUP(B1238,'[3]Nur des jours'!$B:$B,'[3]Nur des jours'!$N:$N,"")</f>
        <v>0</v>
      </c>
      <c r="AD1238" s="93">
        <v>0</v>
      </c>
      <c r="AE1238" s="93">
        <v>0</v>
      </c>
      <c r="AF1238" s="93">
        <v>0</v>
      </c>
      <c r="AG1238" s="93"/>
      <c r="AH1238" s="93">
        <v>0</v>
      </c>
      <c r="AI1238" s="93">
        <v>0</v>
      </c>
      <c r="AJ1238" s="93">
        <v>0</v>
      </c>
      <c r="AK1238" s="93">
        <v>0</v>
      </c>
      <c r="AL1238" s="93">
        <v>0</v>
      </c>
      <c r="AM1238" s="49" t="s">
        <v>5559</v>
      </c>
      <c r="AN1238" s="49"/>
      <c r="AO1238" s="48" t="str" cm="1">
        <f t="array" ref="AO1238">IFERROR(_xlfn.IFS(
AQ1238="MPR ISSUE","PDH",
AQ1238="BSS Hardware Issue","BSS",
AQ1238="Sites strategiques, MLL, Pylone, etc.","ENVTECH",
AQ1238="AKTIVCO DEFAUT GE &amp; POWER Cabinet","AKTIVCO",
AQ1238="AKTIVCO Coupure ENEO &amp; Baisse de tension","AKTIVCO GRID ONLY",
AQ1238="Coupure ENEO &amp; Baisse de tension","IHS GRID ONLY",
AQ1238="Defaut GE &amp; POWER Cabinet","IHS",
AQ1238="Sharing","Partners",
AQ1238="Sites strategiques &amp; DataCenter","SST &amp; DC",
AQ1238="Exclu","Exclu",
AQ1238="SAT","SAT",
AQ1238="SPARE-ISSUE","SPARE-ISSUE",
AQ1238="Fiber CAmtel","TRANS_FO_CAMTEL",
AQ1238="Fiber AOF","Fiber AOF",
AQ1238="Projet OCM (HUAWEI)","TRAVAUX-HUAWEI",
AQ1238="Projet OCM (NOKIA)","TRAVAUX-NOKIA",
AQ1238="ACCESS-ISSUE","ACCESS-ISSUE",
AQ1238="Projet OCM (ZTE, NOKIA, autres projets)","TRAVAUX OCM",
AQ1238="No root CAuse","No root cause",
AQ1238="ODU HS","PDH",
AQ1238="IP &amp; VLAN","PDH",
AQ1238="Warehouse HUAWEI","SPARE-ISSUE",
AQ1238="SPARE-HS","SPARE-ISSUE",
AQ1238="Power Telco","BSS",AQ1238="no impacts","no impacts"
),"")</f>
        <v>No root cause</v>
      </c>
      <c r="AP1238" s="48" t="str" cm="1">
        <f t="array" ref="AP1238">IFERROR(_xlfn.IFS(
AQ1238="MPR ISSUE","TX ISSUE",
AQ1238="BSS Hardware Issue","RAN ISSUE",
AQ1238="Sites strategiques, MLL, Pylone, etc.","ENVTECH",
AQ1238="AKTIVCO DEFAUT GE &amp; POWER Cabinet","POWER ISSUE",
AQ1238="AKTIVCO Coupure ENEO &amp; Baisse de tension","POWER ISSUE",
AQ1238="Coupure ENEO &amp; Baisse de tension","POWER ISSUE",
AQ1238="Defaut GE &amp; POWER Cabinet","POWER ISSUE",
AQ1238="Sharing","POWER ISSUE",
AQ1238="Sites strategiques &amp; DataCenter","POWER ISSUE",
AQ1238="Exclu","Exclu",
AQ1238="SAT","TX ISSUE",
AQ1238="SPARE-ISSUE","SPARE-ISSUE",
AQ1238="Fiber CAmtel","TX ISSUE",
AQ1238="Fiber AOF","TX ISSUE",
AQ1238="Projet OCM (HUAWEI)","TRAVAUX-HUAWEI",
AQ1238="Projet OCM (NOKIA)","TRAVAUX -NOKIA",
AQ1238="ACCESS-ISSUE","ACCESS-ISSUE",
AQ1238="Projet OCM (ZTE, NOKIA, autres projets)","TRAVAUX OCM",
AQ1238="No root CAuse","No root cause",
AQ1238="ODU HS","TX ISSUE",
AQ1238="IP &amp; VLAN","TX ISSUE",
AQ1238="Warehouse HUAWEI","SPARE-ISSUE",
AQ1238="SPARE-HS","SPARE-ISSUE",
AQ1238="Power Telco","RAN ISSUE",AQ1238="no impacts","no impacts"
),"")</f>
        <v>No root cause</v>
      </c>
      <c r="AQ1238" s="67" t="s">
        <v>5344</v>
      </c>
      <c r="AR1238" s="48" t="str" cm="1">
        <f t="array" ref="AR1238">IFERROR(_xlfn.IFS(
AQ1238="MPR ISSUE","ACTIVE",
AQ1238="BSS Hardware Issue","ACTIVE",
AQ1238="Sites strategiques, MLL, Pylone, etc.","PASSIVE",
AQ1238="AKTIVCO DEFAUT GE &amp; POWER Cabinet","PASSIVE",
AQ1238="AKTIVCO Coupure ENEO &amp; Baisse de tension","PASSIVE",
AQ1238="Coupure ENEO &amp; Baisse de tension","PASSIVE",
AQ1238="Defaut GE &amp; POWER Cabinet","PASSIVE",
AQ1238="Sharing","PASSIVE",
AQ1238="Sites strategiques &amp; DataCenter","PASSIVE",
AQ1238="Exclu","Exclu",
AQ1238="SAT","ACTIVE",
AQ1238="SPARE-ISSUE","SPARE-ISSUE",
AQ1238="Fiber CAmtel","ACTIVE",
AQ1238="Fiber AOF","ACTIVE",
AQ1238="Projet OCM (HUAWEI)","PLANNED WORKS",
AQ1238="Projet OCM (NOKIA)","PLANNED WORKS",
AQ1238="ACCESS-ISSUE","ACCESS-ISSUE",
AQ1238="Projet OCM (ZTE, NOKIA, autres projets)","PLANNED WORKS",
AQ1238="No root CAuse","No root cause",
AQ1238="ODU HS","ACTIVE",
AQ1238="IP &amp; VLAN","ACTIVE",
AQ1238="Warehouse HUAWEI","SPARE-ISSUE",
AQ1238="SPARE-HS","SPARE-ISSUE",
AQ1238="Power Telco","ACTIVE", AQ1238="no impacts","no impacts"
),"")</f>
        <v>No root cause</v>
      </c>
      <c r="AS1238" s="92" t="s">
        <v>5537</v>
      </c>
      <c r="AT1238" s="98" t="s">
        <v>129</v>
      </c>
      <c r="AV1238" s="17" t="s">
        <v>5537</v>
      </c>
      <c r="AW1238" s="7" t="s">
        <v>5537</v>
      </c>
      <c r="AX1238" s="6" t="s">
        <v>5537</v>
      </c>
      <c r="AY1238" s="7"/>
      <c r="AZ1238" s="3" t="s">
        <v>5537</v>
      </c>
      <c r="BA1238" s="18" t="s">
        <v>5537</v>
      </c>
      <c r="BB1238" s="18" t="s">
        <v>5537</v>
      </c>
      <c r="BC1238" s="18" t="s">
        <v>5537</v>
      </c>
      <c r="BD1238" s="18" t="s">
        <v>5537</v>
      </c>
      <c r="BE1238" s="18" t="s">
        <v>5537</v>
      </c>
      <c r="BF1238" s="18" t="s">
        <v>5537</v>
      </c>
      <c r="BG1238" s="18" t="s">
        <v>5537</v>
      </c>
      <c r="BH1238" s="18" t="s">
        <v>5537</v>
      </c>
      <c r="BI1238" s="18" t="s">
        <v>5537</v>
      </c>
      <c r="BJ1238" s="18" t="s">
        <v>5537</v>
      </c>
      <c r="BK1238" s="18" t="s">
        <v>5537</v>
      </c>
      <c r="BL1238" s="9" t="s">
        <v>5537</v>
      </c>
      <c r="BM1238" s="14" t="s">
        <v>5537</v>
      </c>
      <c r="BN1238" s="14" t="s">
        <v>5537</v>
      </c>
      <c r="BO1238" s="14" t="str">
        <f>_xlfn.XLOOKUP(B1238,'[4]cell downs 18042026 17h'!$B:$B,'[4]cell downs 18042026 17h'!$B:$B,"")</f>
        <v/>
      </c>
      <c r="BP1238" s="14" t="str">
        <f>_xlfn.XLOOKUP(B1238,'[5]Cells Huawei 19042026 15h'!$B:$B,'[5]Cells Huawei 19042026 15h'!$B:$B,"")</f>
        <v/>
      </c>
      <c r="BQ1238" s="9" t="str">
        <f>_xlfn.XLOOKUP(B1238,'[6]cells down 19042026 9H40'!$B:$B,'[6]cells down 19042026 9H40'!$B:$B,"")</f>
        <v/>
      </c>
      <c r="BR1238" s="9" t="s">
        <v>5537</v>
      </c>
      <c r="BS1238" s="9" t="s">
        <v>594</v>
      </c>
      <c r="BT1238" s="108"/>
    </row>
    <row r="1239" spans="1:72" s="9" customFormat="1" x14ac:dyDescent="0.35">
      <c r="A1239" s="1" t="s">
        <v>1319</v>
      </c>
      <c r="B1239" s="8" t="s">
        <v>1320</v>
      </c>
      <c r="C1239" s="3" t="str">
        <f>_xlfn.XLOOKUP(B1239,'[1]daily break down'!$D:$D,'[1]daily break down'!$E:$E,"")</f>
        <v>Maroua</v>
      </c>
      <c r="D1239" s="1" t="s">
        <v>21</v>
      </c>
      <c r="E1239" s="1" t="s">
        <v>22</v>
      </c>
      <c r="F1239" s="3" t="s">
        <v>55</v>
      </c>
      <c r="G1239" s="1" t="s">
        <v>84</v>
      </c>
      <c r="H1239" s="32" t="str">
        <f>_xlfn.XLOOKUP(B1239,[2]CALCULATION!$B:$B,[2]CALCULATION!$H:$H,"")</f>
        <v>Huawei</v>
      </c>
      <c r="I1239" s="28">
        <v>0</v>
      </c>
      <c r="J1239" s="28">
        <v>0</v>
      </c>
      <c r="K1239" s="28">
        <v>0</v>
      </c>
      <c r="L1239" s="28">
        <v>0</v>
      </c>
      <c r="M1239" s="28">
        <v>1.7600547037522152</v>
      </c>
      <c r="N1239" s="28">
        <v>0</v>
      </c>
      <c r="O1239" s="28">
        <v>3.4978155596076856</v>
      </c>
      <c r="P1239" s="28">
        <v>0</v>
      </c>
      <c r="Q1239" s="28">
        <v>3.027504544377956</v>
      </c>
      <c r="R1239" s="28">
        <v>0</v>
      </c>
      <c r="S1239" s="93">
        <v>1.1536977111173892</v>
      </c>
      <c r="T1239" s="93">
        <f>_xlfn.XLOOKUP(B1239,'[3]Nur des jours'!$B:$B,'[3]Nur des jours'!$U:$U,"")</f>
        <v>0</v>
      </c>
      <c r="U1239" s="93">
        <v>0</v>
      </c>
      <c r="V1239" s="93">
        <v>0</v>
      </c>
      <c r="W1239" s="93">
        <v>0</v>
      </c>
      <c r="X1239" s="93">
        <v>8.4142332485810414</v>
      </c>
      <c r="Y1239" s="93">
        <v>0</v>
      </c>
      <c r="Z1239" s="93">
        <v>0</v>
      </c>
      <c r="AA1239" s="93">
        <v>4.2261109826985468</v>
      </c>
      <c r="AB1239" s="93">
        <v>0</v>
      </c>
      <c r="AC1239" s="93">
        <f>_xlfn.XLOOKUP(B1239,'[3]Nur des jours'!$B:$B,'[3]Nur des jours'!$N:$N,"")</f>
        <v>0</v>
      </c>
      <c r="AD1239" s="93">
        <v>0</v>
      </c>
      <c r="AE1239" s="93">
        <v>0</v>
      </c>
      <c r="AF1239" s="93">
        <v>0</v>
      </c>
      <c r="AG1239" s="93"/>
      <c r="AH1239" s="93">
        <v>0</v>
      </c>
      <c r="AI1239" s="93">
        <v>0</v>
      </c>
      <c r="AJ1239" s="93">
        <v>0</v>
      </c>
      <c r="AK1239" s="93">
        <v>0</v>
      </c>
      <c r="AL1239" s="93">
        <v>0</v>
      </c>
      <c r="AM1239" s="49" t="s">
        <v>5559</v>
      </c>
      <c r="AN1239" s="49"/>
      <c r="AO1239" s="48" t="str" cm="1">
        <f t="array" ref="AO1239">IFERROR(_xlfn.IFS(
AQ1239="MPR ISSUE","PDH",
AQ1239="BSS Hardware Issue","BSS",
AQ1239="Sites strategiques, MLL, Pylone, etc.","ENVTECH",
AQ1239="AKTIVCO DEFAUT GE &amp; POWER Cabinet","AKTIVCO",
AQ1239="AKTIVCO Coupure ENEO &amp; Baisse de tension","AKTIVCO GRID ONLY",
AQ1239="Coupure ENEO &amp; Baisse de tension","IHS GRID ONLY",
AQ1239="Defaut GE &amp; POWER Cabinet","IHS",
AQ1239="Sharing","Partners",
AQ1239="Sites strategiques &amp; DataCenter","SST &amp; DC",
AQ1239="Exclu","Exclu",
AQ1239="SAT","SAT",
AQ1239="SPARE-ISSUE","SPARE-ISSUE",
AQ1239="Fiber CAmtel","TRANS_FO_CAMTEL",
AQ1239="Fiber AOF","Fiber AOF",
AQ1239="Projet OCM (HUAWEI)","TRAVAUX-HUAWEI",
AQ1239="Projet OCM (NOKIA)","TRAVAUX-NOKIA",
AQ1239="ACCESS-ISSUE","ACCESS-ISSUE",
AQ1239="Projet OCM (ZTE, NOKIA, autres projets)","TRAVAUX OCM",
AQ1239="No root CAuse","No root cause",
AQ1239="ODU HS","PDH",
AQ1239="IP &amp; VLAN","PDH",
AQ1239="Warehouse HUAWEI","SPARE-ISSUE",
AQ1239="SPARE-HS","SPARE-ISSUE",
AQ1239="Power Telco","BSS",AQ1239="no impacts","no impacts"
),"")</f>
        <v>No root cause</v>
      </c>
      <c r="AP1239" s="48" t="str" cm="1">
        <f t="array" ref="AP1239">IFERROR(_xlfn.IFS(
AQ1239="MPR ISSUE","TX ISSUE",
AQ1239="BSS Hardware Issue","RAN ISSUE",
AQ1239="Sites strategiques, MLL, Pylone, etc.","ENVTECH",
AQ1239="AKTIVCO DEFAUT GE &amp; POWER Cabinet","POWER ISSUE",
AQ1239="AKTIVCO Coupure ENEO &amp; Baisse de tension","POWER ISSUE",
AQ1239="Coupure ENEO &amp; Baisse de tension","POWER ISSUE",
AQ1239="Defaut GE &amp; POWER Cabinet","POWER ISSUE",
AQ1239="Sharing","POWER ISSUE",
AQ1239="Sites strategiques &amp; DataCenter","POWER ISSUE",
AQ1239="Exclu","Exclu",
AQ1239="SAT","TX ISSUE",
AQ1239="SPARE-ISSUE","SPARE-ISSUE",
AQ1239="Fiber CAmtel","TX ISSUE",
AQ1239="Fiber AOF","TX ISSUE",
AQ1239="Projet OCM (HUAWEI)","TRAVAUX-HUAWEI",
AQ1239="Projet OCM (NOKIA)","TRAVAUX -NOKIA",
AQ1239="ACCESS-ISSUE","ACCESS-ISSUE",
AQ1239="Projet OCM (ZTE, NOKIA, autres projets)","TRAVAUX OCM",
AQ1239="No root CAuse","No root cause",
AQ1239="ODU HS","TX ISSUE",
AQ1239="IP &amp; VLAN","TX ISSUE",
AQ1239="Warehouse HUAWEI","SPARE-ISSUE",
AQ1239="SPARE-HS","SPARE-ISSUE",
AQ1239="Power Telco","RAN ISSUE",AQ1239="no impacts","no impacts"
),"")</f>
        <v>No root cause</v>
      </c>
      <c r="AQ1239" s="67" t="s">
        <v>5344</v>
      </c>
      <c r="AR1239" s="48" t="str" cm="1">
        <f t="array" ref="AR1239">IFERROR(_xlfn.IFS(
AQ1239="MPR ISSUE","ACTIVE",
AQ1239="BSS Hardware Issue","ACTIVE",
AQ1239="Sites strategiques, MLL, Pylone, etc.","PASSIVE",
AQ1239="AKTIVCO DEFAUT GE &amp; POWER Cabinet","PASSIVE",
AQ1239="AKTIVCO Coupure ENEO &amp; Baisse de tension","PASSIVE",
AQ1239="Coupure ENEO &amp; Baisse de tension","PASSIVE",
AQ1239="Defaut GE &amp; POWER Cabinet","PASSIVE",
AQ1239="Sharing","PASSIVE",
AQ1239="Sites strategiques &amp; DataCenter","PASSIVE",
AQ1239="Exclu","Exclu",
AQ1239="SAT","ACTIVE",
AQ1239="SPARE-ISSUE","SPARE-ISSUE",
AQ1239="Fiber CAmtel","ACTIVE",
AQ1239="Fiber AOF","ACTIVE",
AQ1239="Projet OCM (HUAWEI)","PLANNED WORKS",
AQ1239="Projet OCM (NOKIA)","PLANNED WORKS",
AQ1239="ACCESS-ISSUE","ACCESS-ISSUE",
AQ1239="Projet OCM (ZTE, NOKIA, autres projets)","PLANNED WORKS",
AQ1239="No root CAuse","No root cause",
AQ1239="ODU HS","ACTIVE",
AQ1239="IP &amp; VLAN","ACTIVE",
AQ1239="Warehouse HUAWEI","SPARE-ISSUE",
AQ1239="SPARE-HS","SPARE-ISSUE",
AQ1239="Power Telco","ACTIVE", AQ1239="no impacts","no impacts"
),"")</f>
        <v>No root cause</v>
      </c>
      <c r="AS1239" s="92" t="s">
        <v>5537</v>
      </c>
      <c r="AT1239" s="98" t="s">
        <v>1320</v>
      </c>
      <c r="AV1239" s="17" t="s">
        <v>5537</v>
      </c>
      <c r="AW1239" s="7" t="s">
        <v>5537</v>
      </c>
      <c r="AX1239" s="6" t="s">
        <v>5537</v>
      </c>
      <c r="AY1239" s="7"/>
      <c r="AZ1239" s="3" t="s">
        <v>5537</v>
      </c>
      <c r="BA1239" s="18" t="s">
        <v>5537</v>
      </c>
      <c r="BB1239" s="18" t="s">
        <v>5537</v>
      </c>
      <c r="BC1239" s="18" t="s">
        <v>5537</v>
      </c>
      <c r="BD1239" s="18" t="s">
        <v>5537</v>
      </c>
      <c r="BE1239" s="18" t="s">
        <v>5537</v>
      </c>
      <c r="BF1239" s="18" t="s">
        <v>5537</v>
      </c>
      <c r="BG1239" s="18" t="s">
        <v>5537</v>
      </c>
      <c r="BH1239" s="18" t="s">
        <v>5537</v>
      </c>
      <c r="BI1239" s="18" t="s">
        <v>5537</v>
      </c>
      <c r="BJ1239" s="18" t="s">
        <v>5537</v>
      </c>
      <c r="BK1239" s="18" t="s">
        <v>5537</v>
      </c>
      <c r="BL1239" s="9" t="s">
        <v>5537</v>
      </c>
      <c r="BM1239" s="14" t="s">
        <v>5537</v>
      </c>
      <c r="BN1239" s="14" t="s">
        <v>5537</v>
      </c>
      <c r="BO1239" s="14" t="str">
        <f>_xlfn.XLOOKUP(B1239,'[4]cell downs 18042026 17h'!$B:$B,'[4]cell downs 18042026 17h'!$B:$B,"")</f>
        <v/>
      </c>
      <c r="BP1239" s="14" t="str">
        <f>_xlfn.XLOOKUP(B1239,'[5]Cells Huawei 19042026 15h'!$B:$B,'[5]Cells Huawei 19042026 15h'!$B:$B,"")</f>
        <v/>
      </c>
      <c r="BQ1239" s="9" t="str">
        <f>_xlfn.XLOOKUP(B1239,'[6]cells down 19042026 9H40'!$B:$B,'[6]cells down 19042026 9H40'!$B:$B,"")</f>
        <v/>
      </c>
      <c r="BR1239" s="9" t="s">
        <v>5537</v>
      </c>
      <c r="BS1239" s="9" t="s">
        <v>12</v>
      </c>
      <c r="BT1239" s="108"/>
    </row>
    <row r="1240" spans="1:72" s="9" customFormat="1" x14ac:dyDescent="0.35">
      <c r="A1240" s="1" t="s">
        <v>4637</v>
      </c>
      <c r="B1240" s="8" t="s">
        <v>4638</v>
      </c>
      <c r="C1240" s="3" t="str">
        <f>_xlfn.XLOOKUP(B1240,'[1]daily break down'!$D:$D,'[1]daily break down'!$E:$E,"")</f>
        <v>LITTORAL</v>
      </c>
      <c r="D1240" s="1" t="s">
        <v>11</v>
      </c>
      <c r="E1240" s="1" t="s">
        <v>12</v>
      </c>
      <c r="F1240" s="3" t="s">
        <v>69</v>
      </c>
      <c r="G1240" s="1" t="s">
        <v>502</v>
      </c>
      <c r="H1240" s="34" t="str">
        <f>_xlfn.XLOOKUP(B1240,[2]CALCULATION!$B:$B,[2]CALCULATION!$H:$H,"")</f>
        <v>ZTE</v>
      </c>
      <c r="I1240" s="28">
        <v>13.922133474872512</v>
      </c>
      <c r="J1240" s="28">
        <v>0</v>
      </c>
      <c r="K1240" s="28">
        <v>0</v>
      </c>
      <c r="L1240" s="28">
        <v>0</v>
      </c>
      <c r="M1240" s="28">
        <v>0</v>
      </c>
      <c r="N1240" s="28">
        <v>0</v>
      </c>
      <c r="O1240" s="28">
        <v>0</v>
      </c>
      <c r="P1240" s="28">
        <v>0</v>
      </c>
      <c r="Q1240" s="28">
        <v>0</v>
      </c>
      <c r="R1240" s="28">
        <v>0</v>
      </c>
      <c r="S1240" s="93">
        <v>0</v>
      </c>
      <c r="T1240" s="93">
        <f>_xlfn.XLOOKUP(B1240,'[3]Nur des jours'!$B:$B,'[3]Nur des jours'!$U:$U,"")</f>
        <v>9.9341386227895911E-3</v>
      </c>
      <c r="U1240" s="93">
        <v>0</v>
      </c>
      <c r="V1240" s="93">
        <v>2.6349009653771196</v>
      </c>
      <c r="W1240" s="93">
        <v>9.9341386227895876E-3</v>
      </c>
      <c r="X1240" s="93">
        <v>0</v>
      </c>
      <c r="Y1240" s="93">
        <v>0</v>
      </c>
      <c r="Z1240" s="93">
        <v>0</v>
      </c>
      <c r="AA1240" s="93">
        <v>3.8123193306566443</v>
      </c>
      <c r="AB1240" s="93">
        <v>0</v>
      </c>
      <c r="AC1240" s="93">
        <f>_xlfn.XLOOKUP(B1240,'[3]Nur des jours'!$B:$B,'[3]Nur des jours'!$N:$N,"")</f>
        <v>0</v>
      </c>
      <c r="AD1240" s="93">
        <v>0</v>
      </c>
      <c r="AE1240" s="93">
        <v>0</v>
      </c>
      <c r="AF1240" s="93">
        <v>0</v>
      </c>
      <c r="AG1240" s="93"/>
      <c r="AH1240" s="93">
        <v>0</v>
      </c>
      <c r="AI1240" s="93">
        <v>0</v>
      </c>
      <c r="AJ1240" s="93">
        <v>0</v>
      </c>
      <c r="AK1240" s="93">
        <v>0</v>
      </c>
      <c r="AL1240" s="93">
        <v>0</v>
      </c>
      <c r="AM1240" s="49" t="s">
        <v>5559</v>
      </c>
      <c r="AN1240" s="49"/>
      <c r="AO1240" s="48" t="str" cm="1">
        <f t="array" ref="AO1240">IFERROR(_xlfn.IFS(
AQ1240="MPR ISSUE","PDH",
AQ1240="BSS Hardware Issue","BSS",
AQ1240="Sites strategiques, MLL, Pylone, etc.","ENVTECH",
AQ1240="AKTIVCO DEFAUT GE &amp; POWER Cabinet","AKTIVCO",
AQ1240="AKTIVCO Coupure ENEO &amp; Baisse de tension","AKTIVCO GRID ONLY",
AQ1240="Coupure ENEO &amp; Baisse de tension","IHS GRID ONLY",
AQ1240="Defaut GE &amp; POWER Cabinet","IHS",
AQ1240="Sharing","Partners",
AQ1240="Sites strategiques &amp; DataCenter","SST &amp; DC",
AQ1240="Exclu","Exclu",
AQ1240="SAT","SAT",
AQ1240="SPARE-ISSUE","SPARE-ISSUE",
AQ1240="Fiber CAmtel","TRANS_FO_CAMTEL",
AQ1240="Fiber AOF","Fiber AOF",
AQ1240="Projet OCM (HUAWEI)","TRAVAUX-HUAWEI",
AQ1240="Projet OCM (NOKIA)","TRAVAUX-NOKIA",
AQ1240="ACCESS-ISSUE","ACCESS-ISSUE",
AQ1240="Projet OCM (ZTE, NOKIA, autres projets)","TRAVAUX OCM",
AQ1240="No root CAuse","No root cause",
AQ1240="ODU HS","PDH",
AQ1240="IP &amp; VLAN","PDH",
AQ1240="Warehouse HUAWEI","SPARE-ISSUE",
AQ1240="SPARE-HS","SPARE-ISSUE",
AQ1240="Power Telco","BSS",AQ1240="no impacts","no impacts"
),"")</f>
        <v>No root cause</v>
      </c>
      <c r="AP1240" s="48" t="str" cm="1">
        <f t="array" ref="AP1240">IFERROR(_xlfn.IFS(
AQ1240="MPR ISSUE","TX ISSUE",
AQ1240="BSS Hardware Issue","RAN ISSUE",
AQ1240="Sites strategiques, MLL, Pylone, etc.","ENVTECH",
AQ1240="AKTIVCO DEFAUT GE &amp; POWER Cabinet","POWER ISSUE",
AQ1240="AKTIVCO Coupure ENEO &amp; Baisse de tension","POWER ISSUE",
AQ1240="Coupure ENEO &amp; Baisse de tension","POWER ISSUE",
AQ1240="Defaut GE &amp; POWER Cabinet","POWER ISSUE",
AQ1240="Sharing","POWER ISSUE",
AQ1240="Sites strategiques &amp; DataCenter","POWER ISSUE",
AQ1240="Exclu","Exclu",
AQ1240="SAT","TX ISSUE",
AQ1240="SPARE-ISSUE","SPARE-ISSUE",
AQ1240="Fiber CAmtel","TX ISSUE",
AQ1240="Fiber AOF","TX ISSUE",
AQ1240="Projet OCM (HUAWEI)","TRAVAUX-HUAWEI",
AQ1240="Projet OCM (NOKIA)","TRAVAUX -NOKIA",
AQ1240="ACCESS-ISSUE","ACCESS-ISSUE",
AQ1240="Projet OCM (ZTE, NOKIA, autres projets)","TRAVAUX OCM",
AQ1240="No root CAuse","No root cause",
AQ1240="ODU HS","TX ISSUE",
AQ1240="IP &amp; VLAN","TX ISSUE",
AQ1240="Warehouse HUAWEI","SPARE-ISSUE",
AQ1240="SPARE-HS","SPARE-ISSUE",
AQ1240="Power Telco","RAN ISSUE",AQ1240="no impacts","no impacts"
),"")</f>
        <v>No root cause</v>
      </c>
      <c r="AQ1240" s="127" t="s">
        <v>5344</v>
      </c>
      <c r="AR1240" s="48" t="str" cm="1">
        <f t="array" ref="AR1240">IFERROR(_xlfn.IFS(
AQ1240="MPR ISSUE","ACTIVE",
AQ1240="BSS Hardware Issue","ACTIVE",
AQ1240="Sites strategiques, MLL, Pylone, etc.","PASSIVE",
AQ1240="AKTIVCO DEFAUT GE &amp; POWER Cabinet","PASSIVE",
AQ1240="AKTIVCO Coupure ENEO &amp; Baisse de tension","PASSIVE",
AQ1240="Coupure ENEO &amp; Baisse de tension","PASSIVE",
AQ1240="Defaut GE &amp; POWER Cabinet","PASSIVE",
AQ1240="Sharing","PASSIVE",
AQ1240="Sites strategiques &amp; DataCenter","PASSIVE",
AQ1240="Exclu","Exclu",
AQ1240="SAT","ACTIVE",
AQ1240="SPARE-ISSUE","SPARE-ISSUE",
AQ1240="Fiber CAmtel","ACTIVE",
AQ1240="Fiber AOF","ACTIVE",
AQ1240="Projet OCM (HUAWEI)","PLANNED WORKS",
AQ1240="Projet OCM (NOKIA)","PLANNED WORKS",
AQ1240="ACCESS-ISSUE","ACCESS-ISSUE",
AQ1240="Projet OCM (ZTE, NOKIA, autres projets)","PLANNED WORKS",
AQ1240="No root CAuse","No root cause",
AQ1240="ODU HS","ACTIVE",
AQ1240="IP &amp; VLAN","ACTIVE",
AQ1240="Warehouse HUAWEI","SPARE-ISSUE",
AQ1240="SPARE-HS","SPARE-ISSUE",
AQ1240="Power Telco","ACTIVE", AQ1240="no impacts","no impacts"
),"")</f>
        <v>No root cause</v>
      </c>
      <c r="AS1240" s="92" t="s">
        <v>5537</v>
      </c>
      <c r="AT1240" s="98" t="s">
        <v>4638</v>
      </c>
      <c r="AV1240" s="17" t="s">
        <v>5537</v>
      </c>
      <c r="AW1240" s="7" t="s">
        <v>5537</v>
      </c>
      <c r="AX1240" s="6" t="s">
        <v>5537</v>
      </c>
      <c r="AY1240" s="7"/>
      <c r="AZ1240" s="3" t="s">
        <v>5537</v>
      </c>
      <c r="BA1240" s="18" t="s">
        <v>5537</v>
      </c>
      <c r="BB1240" s="18" t="s">
        <v>5537</v>
      </c>
      <c r="BC1240" s="18" t="s">
        <v>5537</v>
      </c>
      <c r="BD1240" s="18" t="s">
        <v>5537</v>
      </c>
      <c r="BE1240" s="18" t="s">
        <v>5537</v>
      </c>
      <c r="BF1240" s="18" t="s">
        <v>5537</v>
      </c>
      <c r="BG1240" s="18" t="s">
        <v>5537</v>
      </c>
      <c r="BH1240" s="18" t="s">
        <v>5537</v>
      </c>
      <c r="BI1240" s="18" t="s">
        <v>5537</v>
      </c>
      <c r="BJ1240" s="18" t="s">
        <v>5537</v>
      </c>
      <c r="BK1240" s="18" t="s">
        <v>5537</v>
      </c>
      <c r="BL1240" s="9" t="s">
        <v>5537</v>
      </c>
      <c r="BM1240" s="14" t="s">
        <v>5537</v>
      </c>
      <c r="BN1240" s="14" t="s">
        <v>5537</v>
      </c>
      <c r="BO1240" s="14" t="str">
        <f>_xlfn.XLOOKUP(B1240,'[4]cell downs 18042026 17h'!$B:$B,'[4]cell downs 18042026 17h'!$B:$B,"")</f>
        <v/>
      </c>
      <c r="BP1240" s="14" t="str">
        <f>_xlfn.XLOOKUP(B1240,'[5]Cells Huawei 19042026 15h'!$B:$B,'[5]Cells Huawei 19042026 15h'!$B:$B,"")</f>
        <v/>
      </c>
      <c r="BQ1240" s="9" t="str">
        <f>_xlfn.XLOOKUP(B1240,'[6]cells down 19042026 9H40'!$B:$B,'[6]cells down 19042026 9H40'!$B:$B,"")</f>
        <v/>
      </c>
      <c r="BR1240" s="9" t="s">
        <v>5537</v>
      </c>
      <c r="BS1240" s="9" t="s">
        <v>66</v>
      </c>
      <c r="BT1240" s="108"/>
    </row>
    <row r="1241" spans="1:72" s="9" customFormat="1" x14ac:dyDescent="0.35">
      <c r="A1241" s="1" t="s">
        <v>1618</v>
      </c>
      <c r="B1241" s="8" t="s">
        <v>4514</v>
      </c>
      <c r="C1241" s="3" t="str">
        <f>_xlfn.XLOOKUP(B1241,'[1]daily break down'!$D:$D,'[1]daily break down'!$E:$E,"")</f>
        <v>CENTRE</v>
      </c>
      <c r="D1241" s="1" t="s">
        <v>11</v>
      </c>
      <c r="E1241" s="1" t="s">
        <v>12</v>
      </c>
      <c r="F1241" s="3" t="s">
        <v>37</v>
      </c>
      <c r="G1241" s="1" t="s">
        <v>1618</v>
      </c>
      <c r="H1241" s="34" t="str">
        <f>_xlfn.XLOOKUP(B1241,[2]CALCULATION!$B:$B,[2]CALCULATION!$H:$H,"")</f>
        <v>ZTE</v>
      </c>
      <c r="I1241" s="28">
        <v>0</v>
      </c>
      <c r="J1241" s="28">
        <v>0</v>
      </c>
      <c r="K1241" s="28">
        <v>0</v>
      </c>
      <c r="L1241" s="28">
        <v>0</v>
      </c>
      <c r="M1241" s="28">
        <v>0.17007530683468816</v>
      </c>
      <c r="N1241" s="28">
        <v>0</v>
      </c>
      <c r="O1241" s="28">
        <v>0</v>
      </c>
      <c r="P1241" s="28">
        <v>0</v>
      </c>
      <c r="Q1241" s="28">
        <v>3.2038042935454141</v>
      </c>
      <c r="R1241" s="28">
        <v>0</v>
      </c>
      <c r="S1241" s="93">
        <v>1.7572010912214324</v>
      </c>
      <c r="T1241" s="93">
        <f>_xlfn.XLOOKUP(B1241,'[3]Nur des jours'!$B:$B,'[3]Nur des jours'!$U:$U,"")</f>
        <v>0</v>
      </c>
      <c r="U1241" s="93">
        <v>0</v>
      </c>
      <c r="V1241" s="93">
        <v>0</v>
      </c>
      <c r="W1241" s="93">
        <v>0</v>
      </c>
      <c r="X1241" s="93">
        <v>0</v>
      </c>
      <c r="Y1241" s="93">
        <v>0</v>
      </c>
      <c r="Z1241" s="93">
        <v>0</v>
      </c>
      <c r="AA1241" s="93">
        <v>3.4990996852465384</v>
      </c>
      <c r="AB1241" s="93">
        <v>0</v>
      </c>
      <c r="AC1241" s="93">
        <f>_xlfn.XLOOKUP(B1241,'[3]Nur des jours'!$B:$B,'[3]Nur des jours'!$N:$N,"")</f>
        <v>0</v>
      </c>
      <c r="AD1241" s="93">
        <v>0</v>
      </c>
      <c r="AE1241" s="93">
        <v>0</v>
      </c>
      <c r="AF1241" s="93">
        <v>0</v>
      </c>
      <c r="AG1241" s="93"/>
      <c r="AH1241" s="93">
        <v>0</v>
      </c>
      <c r="AI1241" s="93">
        <v>0</v>
      </c>
      <c r="AJ1241" s="93">
        <v>0</v>
      </c>
      <c r="AK1241" s="93">
        <v>0</v>
      </c>
      <c r="AL1241" s="93">
        <v>0</v>
      </c>
      <c r="AM1241" s="49" t="s">
        <v>5559</v>
      </c>
      <c r="AN1241" s="49"/>
      <c r="AO1241" s="48" t="str" cm="1">
        <f t="array" ref="AO1241">IFERROR(_xlfn.IFS(
AQ1241="MPR ISSUE","PDH",
AQ1241="BSS Hardware Issue","BSS",
AQ1241="Sites strategiques, MLL, Pylone, etc.","ENVTECH",
AQ1241="AKTIVCO DEFAUT GE &amp; POWER Cabinet","AKTIVCO",
AQ1241="AKTIVCO Coupure ENEO &amp; Baisse de tension","AKTIVCO GRID ONLY",
AQ1241="Coupure ENEO &amp; Baisse de tension","IHS GRID ONLY",
AQ1241="Defaut GE &amp; POWER Cabinet","IHS",
AQ1241="Sharing","Partners",
AQ1241="Sites strategiques &amp; DataCenter","SST &amp; DC",
AQ1241="Exclu","Exclu",
AQ1241="SAT","SAT",
AQ1241="SPARE-ISSUE","SPARE-ISSUE",
AQ1241="Fiber CAmtel","TRANS_FO_CAMTEL",
AQ1241="Fiber AOF","Fiber AOF",
AQ1241="Projet OCM (HUAWEI)","TRAVAUX-HUAWEI",
AQ1241="Projet OCM (NOKIA)","TRAVAUX-NOKIA",
AQ1241="ACCESS-ISSUE","ACCESS-ISSUE",
AQ1241="Projet OCM (ZTE, NOKIA, autres projets)","TRAVAUX OCM",
AQ1241="No root CAuse","No root cause",
AQ1241="ODU HS","PDH",
AQ1241="IP &amp; VLAN","PDH",
AQ1241="Warehouse HUAWEI","SPARE-ISSUE",
AQ1241="SPARE-HS","SPARE-ISSUE",
AQ1241="Power Telco","BSS",AQ1241="no impacts","no impacts"
),"")</f>
        <v>No root cause</v>
      </c>
      <c r="AP1241" s="48" t="str" cm="1">
        <f t="array" ref="AP1241">IFERROR(_xlfn.IFS(
AQ1241="MPR ISSUE","TX ISSUE",
AQ1241="BSS Hardware Issue","RAN ISSUE",
AQ1241="Sites strategiques, MLL, Pylone, etc.","ENVTECH",
AQ1241="AKTIVCO DEFAUT GE &amp; POWER Cabinet","POWER ISSUE",
AQ1241="AKTIVCO Coupure ENEO &amp; Baisse de tension","POWER ISSUE",
AQ1241="Coupure ENEO &amp; Baisse de tension","POWER ISSUE",
AQ1241="Defaut GE &amp; POWER Cabinet","POWER ISSUE",
AQ1241="Sharing","POWER ISSUE",
AQ1241="Sites strategiques &amp; DataCenter","POWER ISSUE",
AQ1241="Exclu","Exclu",
AQ1241="SAT","TX ISSUE",
AQ1241="SPARE-ISSUE","SPARE-ISSUE",
AQ1241="Fiber CAmtel","TX ISSUE",
AQ1241="Fiber AOF","TX ISSUE",
AQ1241="Projet OCM (HUAWEI)","TRAVAUX-HUAWEI",
AQ1241="Projet OCM (NOKIA)","TRAVAUX -NOKIA",
AQ1241="ACCESS-ISSUE","ACCESS-ISSUE",
AQ1241="Projet OCM (ZTE, NOKIA, autres projets)","TRAVAUX OCM",
AQ1241="No root CAuse","No root cause",
AQ1241="ODU HS","TX ISSUE",
AQ1241="IP &amp; VLAN","TX ISSUE",
AQ1241="Warehouse HUAWEI","SPARE-ISSUE",
AQ1241="SPARE-HS","SPARE-ISSUE",
AQ1241="Power Telco","RAN ISSUE",AQ1241="no impacts","no impacts"
),"")</f>
        <v>No root cause</v>
      </c>
      <c r="AQ1241" s="127" t="s">
        <v>5344</v>
      </c>
      <c r="AR1241" s="48" t="str" cm="1">
        <f t="array" ref="AR1241">IFERROR(_xlfn.IFS(
AQ1241="MPR ISSUE","ACTIVE",
AQ1241="BSS Hardware Issue","ACTIVE",
AQ1241="Sites strategiques, MLL, Pylone, etc.","PASSIVE",
AQ1241="AKTIVCO DEFAUT GE &amp; POWER Cabinet","PASSIVE",
AQ1241="AKTIVCO Coupure ENEO &amp; Baisse de tension","PASSIVE",
AQ1241="Coupure ENEO &amp; Baisse de tension","PASSIVE",
AQ1241="Defaut GE &amp; POWER Cabinet","PASSIVE",
AQ1241="Sharing","PASSIVE",
AQ1241="Sites strategiques &amp; DataCenter","PASSIVE",
AQ1241="Exclu","Exclu",
AQ1241="SAT","ACTIVE",
AQ1241="SPARE-ISSUE","SPARE-ISSUE",
AQ1241="Fiber CAmtel","ACTIVE",
AQ1241="Fiber AOF","ACTIVE",
AQ1241="Projet OCM (HUAWEI)","PLANNED WORKS",
AQ1241="Projet OCM (NOKIA)","PLANNED WORKS",
AQ1241="ACCESS-ISSUE","ACCESS-ISSUE",
AQ1241="Projet OCM (ZTE, NOKIA, autres projets)","PLANNED WORKS",
AQ1241="No root CAuse","No root cause",
AQ1241="ODU HS","ACTIVE",
AQ1241="IP &amp; VLAN","ACTIVE",
AQ1241="Warehouse HUAWEI","SPARE-ISSUE",
AQ1241="SPARE-HS","SPARE-ISSUE",
AQ1241="Power Telco","ACTIVE", AQ1241="no impacts","no impacts"
),"")</f>
        <v>No root cause</v>
      </c>
      <c r="AS1241" s="92" t="s">
        <v>5537</v>
      </c>
      <c r="AT1241" s="98" t="s">
        <v>4514</v>
      </c>
      <c r="AV1241" s="17" t="s">
        <v>5537</v>
      </c>
      <c r="AW1241" s="7" t="s">
        <v>5537</v>
      </c>
      <c r="AX1241" s="6" t="s">
        <v>5537</v>
      </c>
      <c r="AY1241" s="7"/>
      <c r="AZ1241" s="3" t="s">
        <v>5537</v>
      </c>
      <c r="BA1241" s="18" t="s">
        <v>5537</v>
      </c>
      <c r="BB1241" s="18" t="s">
        <v>5537</v>
      </c>
      <c r="BC1241" s="18" t="s">
        <v>5537</v>
      </c>
      <c r="BD1241" s="18" t="s">
        <v>5537</v>
      </c>
      <c r="BE1241" s="18" t="s">
        <v>5537</v>
      </c>
      <c r="BF1241" s="18" t="s">
        <v>5537</v>
      </c>
      <c r="BG1241" s="18" t="s">
        <v>5537</v>
      </c>
      <c r="BH1241" s="18" t="s">
        <v>5537</v>
      </c>
      <c r="BI1241" s="18" t="s">
        <v>5537</v>
      </c>
      <c r="BJ1241" s="18" t="s">
        <v>5537</v>
      </c>
      <c r="BK1241" s="18" t="s">
        <v>5537</v>
      </c>
      <c r="BL1241" s="9" t="s">
        <v>5537</v>
      </c>
      <c r="BM1241" s="14" t="s">
        <v>5537</v>
      </c>
      <c r="BN1241" s="14" t="s">
        <v>5537</v>
      </c>
      <c r="BO1241" s="14" t="str">
        <f>_xlfn.XLOOKUP(B1241,'[4]cell downs 18042026 17h'!$B:$B,'[4]cell downs 18042026 17h'!$B:$B,"")</f>
        <v/>
      </c>
      <c r="BP1241" s="14" t="str">
        <f>_xlfn.XLOOKUP(B1241,'[5]Cells Huawei 19042026 15h'!$B:$B,'[5]Cells Huawei 19042026 15h'!$B:$B,"")</f>
        <v/>
      </c>
      <c r="BQ1241" s="9" t="str">
        <f>_xlfn.XLOOKUP(B1241,'[6]cells down 19042026 9H40'!$B:$B,'[6]cells down 19042026 9H40'!$B:$B,"")</f>
        <v/>
      </c>
      <c r="BR1241" s="9" t="s">
        <v>4514</v>
      </c>
      <c r="BS1241" s="9" t="s">
        <v>12</v>
      </c>
      <c r="BT1241" s="108"/>
    </row>
    <row r="1242" spans="1:72" s="9" customFormat="1" x14ac:dyDescent="0.35">
      <c r="A1242" s="1" t="s">
        <v>3165</v>
      </c>
      <c r="B1242" s="8" t="s">
        <v>3166</v>
      </c>
      <c r="C1242" s="3" t="str">
        <f>_xlfn.XLOOKUP(B1242,'[1]daily break down'!$D:$D,'[1]daily break down'!$E:$E,"")</f>
        <v>Douala</v>
      </c>
      <c r="D1242" s="1" t="s">
        <v>11</v>
      </c>
      <c r="E1242" s="1" t="s">
        <v>12</v>
      </c>
      <c r="F1242" s="3" t="s">
        <v>31</v>
      </c>
      <c r="G1242" s="1" t="s">
        <v>32</v>
      </c>
      <c r="H1242" s="34" t="str">
        <f>_xlfn.XLOOKUP(B1242,[2]CALCULATION!$B:$B,[2]CALCULATION!$H:$H,"")</f>
        <v>ZTE</v>
      </c>
      <c r="I1242" s="28">
        <v>0</v>
      </c>
      <c r="J1242" s="28">
        <v>0</v>
      </c>
      <c r="K1242" s="28">
        <v>0</v>
      </c>
      <c r="L1242" s="28">
        <v>0</v>
      </c>
      <c r="M1242" s="28">
        <v>0</v>
      </c>
      <c r="N1242" s="28">
        <v>0</v>
      </c>
      <c r="O1242" s="28">
        <v>0</v>
      </c>
      <c r="P1242" s="28">
        <v>0</v>
      </c>
      <c r="Q1242" s="28">
        <v>0</v>
      </c>
      <c r="R1242" s="28">
        <v>0</v>
      </c>
      <c r="S1242" s="93">
        <v>6.4090888985911727</v>
      </c>
      <c r="T1242" s="93">
        <f>_xlfn.XLOOKUP(B1242,'[3]Nur des jours'!$B:$B,'[3]Nur des jours'!$U:$U,"")</f>
        <v>0</v>
      </c>
      <c r="U1242" s="93">
        <v>0</v>
      </c>
      <c r="V1242" s="93">
        <v>2.2115497113570394E-3</v>
      </c>
      <c r="W1242" s="93">
        <v>0</v>
      </c>
      <c r="X1242" s="93">
        <v>0</v>
      </c>
      <c r="Y1242" s="93">
        <v>0</v>
      </c>
      <c r="Z1242" s="93">
        <v>0</v>
      </c>
      <c r="AA1242" s="93">
        <v>3.3441663599033191</v>
      </c>
      <c r="AB1242" s="93">
        <v>0</v>
      </c>
      <c r="AC1242" s="93">
        <f>_xlfn.XLOOKUP(B1242,'[3]Nur des jours'!$B:$B,'[3]Nur des jours'!$N:$N,"")</f>
        <v>0</v>
      </c>
      <c r="AD1242" s="93">
        <v>0</v>
      </c>
      <c r="AE1242" s="93">
        <v>0</v>
      </c>
      <c r="AF1242" s="93">
        <v>0</v>
      </c>
      <c r="AG1242" s="93"/>
      <c r="AH1242" s="93">
        <v>0</v>
      </c>
      <c r="AI1242" s="93">
        <v>0</v>
      </c>
      <c r="AJ1242" s="93">
        <v>0</v>
      </c>
      <c r="AK1242" s="93">
        <v>0</v>
      </c>
      <c r="AL1242" s="93">
        <v>0</v>
      </c>
      <c r="AM1242" s="49" t="s">
        <v>5559</v>
      </c>
      <c r="AN1242" s="49"/>
      <c r="AO1242" s="48" t="str" cm="1">
        <f t="array" ref="AO1242">IFERROR(_xlfn.IFS(
AQ1242="MPR ISSUE","PDH",
AQ1242="BSS Hardware Issue","BSS",
AQ1242="Sites strategiques, MLL, Pylone, etc.","ENVTECH",
AQ1242="AKTIVCO DEFAUT GE &amp; POWER Cabinet","AKTIVCO",
AQ1242="AKTIVCO Coupure ENEO &amp; Baisse de tension","AKTIVCO GRID ONLY",
AQ1242="Coupure ENEO &amp; Baisse de tension","IHS GRID ONLY",
AQ1242="Defaut GE &amp; POWER Cabinet","IHS",
AQ1242="Sharing","Partners",
AQ1242="Sites strategiques &amp; DataCenter","SST &amp; DC",
AQ1242="Exclu","Exclu",
AQ1242="SAT","SAT",
AQ1242="SPARE-ISSUE","SPARE-ISSUE",
AQ1242="Fiber CAmtel","TRANS_FO_CAMTEL",
AQ1242="Fiber AOF","Fiber AOF",
AQ1242="Projet OCM (HUAWEI)","TRAVAUX-HUAWEI",
AQ1242="Projet OCM (NOKIA)","TRAVAUX-NOKIA",
AQ1242="ACCESS-ISSUE","ACCESS-ISSUE",
AQ1242="Projet OCM (ZTE, NOKIA, autres projets)","TRAVAUX OCM",
AQ1242="No root CAuse","No root cause",
AQ1242="ODU HS","PDH",
AQ1242="IP &amp; VLAN","PDH",
AQ1242="Warehouse HUAWEI","SPARE-ISSUE",
AQ1242="SPARE-HS","SPARE-ISSUE",
AQ1242="Power Telco","BSS",AQ1242="no impacts","no impacts"
),"")</f>
        <v>No root cause</v>
      </c>
      <c r="AP1242" s="48" t="str" cm="1">
        <f t="array" ref="AP1242">IFERROR(_xlfn.IFS(
AQ1242="MPR ISSUE","TX ISSUE",
AQ1242="BSS Hardware Issue","RAN ISSUE",
AQ1242="Sites strategiques, MLL, Pylone, etc.","ENVTECH",
AQ1242="AKTIVCO DEFAUT GE &amp; POWER Cabinet","POWER ISSUE",
AQ1242="AKTIVCO Coupure ENEO &amp; Baisse de tension","POWER ISSUE",
AQ1242="Coupure ENEO &amp; Baisse de tension","POWER ISSUE",
AQ1242="Defaut GE &amp; POWER Cabinet","POWER ISSUE",
AQ1242="Sharing","POWER ISSUE",
AQ1242="Sites strategiques &amp; DataCenter","POWER ISSUE",
AQ1242="Exclu","Exclu",
AQ1242="SAT","TX ISSUE",
AQ1242="SPARE-ISSUE","SPARE-ISSUE",
AQ1242="Fiber CAmtel","TX ISSUE",
AQ1242="Fiber AOF","TX ISSUE",
AQ1242="Projet OCM (HUAWEI)","TRAVAUX-HUAWEI",
AQ1242="Projet OCM (NOKIA)","TRAVAUX -NOKIA",
AQ1242="ACCESS-ISSUE","ACCESS-ISSUE",
AQ1242="Projet OCM (ZTE, NOKIA, autres projets)","TRAVAUX OCM",
AQ1242="No root CAuse","No root cause",
AQ1242="ODU HS","TX ISSUE",
AQ1242="IP &amp; VLAN","TX ISSUE",
AQ1242="Warehouse HUAWEI","SPARE-ISSUE",
AQ1242="SPARE-HS","SPARE-ISSUE",
AQ1242="Power Telco","RAN ISSUE",AQ1242="no impacts","no impacts"
),"")</f>
        <v>No root cause</v>
      </c>
      <c r="AQ1242" s="127" t="s">
        <v>5344</v>
      </c>
      <c r="AR1242" s="48" t="str" cm="1">
        <f t="array" ref="AR1242">IFERROR(_xlfn.IFS(
AQ1242="MPR ISSUE","ACTIVE",
AQ1242="BSS Hardware Issue","ACTIVE",
AQ1242="Sites strategiques, MLL, Pylone, etc.","PASSIVE",
AQ1242="AKTIVCO DEFAUT GE &amp; POWER Cabinet","PASSIVE",
AQ1242="AKTIVCO Coupure ENEO &amp; Baisse de tension","PASSIVE",
AQ1242="Coupure ENEO &amp; Baisse de tension","PASSIVE",
AQ1242="Defaut GE &amp; POWER Cabinet","PASSIVE",
AQ1242="Sharing","PASSIVE",
AQ1242="Sites strategiques &amp; DataCenter","PASSIVE",
AQ1242="Exclu","Exclu",
AQ1242="SAT","ACTIVE",
AQ1242="SPARE-ISSUE","SPARE-ISSUE",
AQ1242="Fiber CAmtel","ACTIVE",
AQ1242="Fiber AOF","ACTIVE",
AQ1242="Projet OCM (HUAWEI)","PLANNED WORKS",
AQ1242="Projet OCM (NOKIA)","PLANNED WORKS",
AQ1242="ACCESS-ISSUE","ACCESS-ISSUE",
AQ1242="Projet OCM (ZTE, NOKIA, autres projets)","PLANNED WORKS",
AQ1242="No root CAuse","No root cause",
AQ1242="ODU HS","ACTIVE",
AQ1242="IP &amp; VLAN","ACTIVE",
AQ1242="Warehouse HUAWEI","SPARE-ISSUE",
AQ1242="SPARE-HS","SPARE-ISSUE",
AQ1242="Power Telco","ACTIVE", AQ1242="no impacts","no impacts"
),"")</f>
        <v>No root cause</v>
      </c>
      <c r="AS1242" s="92" t="s">
        <v>5537</v>
      </c>
      <c r="AT1242" s="98" t="s">
        <v>3166</v>
      </c>
      <c r="AV1242" s="17" t="s">
        <v>5537</v>
      </c>
      <c r="AW1242" s="7" t="s">
        <v>5537</v>
      </c>
      <c r="AX1242" s="6" t="s">
        <v>5537</v>
      </c>
      <c r="AY1242" s="7"/>
      <c r="AZ1242" s="3" t="s">
        <v>5537</v>
      </c>
      <c r="BA1242" s="18" t="s">
        <v>5537</v>
      </c>
      <c r="BB1242" s="18" t="s">
        <v>5537</v>
      </c>
      <c r="BC1242" s="18" t="s">
        <v>5537</v>
      </c>
      <c r="BD1242" s="18" t="s">
        <v>5537</v>
      </c>
      <c r="BE1242" s="18" t="s">
        <v>5537</v>
      </c>
      <c r="BF1242" s="18" t="s">
        <v>5537</v>
      </c>
      <c r="BG1242" s="18" t="s">
        <v>5537</v>
      </c>
      <c r="BH1242" s="18" t="s">
        <v>5537</v>
      </c>
      <c r="BI1242" s="18" t="s">
        <v>5537</v>
      </c>
      <c r="BJ1242" s="18" t="s">
        <v>5537</v>
      </c>
      <c r="BK1242" s="18" t="s">
        <v>5537</v>
      </c>
      <c r="BL1242" s="9" t="s">
        <v>5537</v>
      </c>
      <c r="BM1242" s="14" t="s">
        <v>5537</v>
      </c>
      <c r="BN1242" s="14" t="s">
        <v>5537</v>
      </c>
      <c r="BO1242" s="14" t="str">
        <f>_xlfn.XLOOKUP(B1242,'[4]cell downs 18042026 17h'!$B:$B,'[4]cell downs 18042026 17h'!$B:$B,"")</f>
        <v/>
      </c>
      <c r="BP1242" s="14" t="str">
        <f>_xlfn.XLOOKUP(B1242,'[5]Cells Huawei 19042026 15h'!$B:$B,'[5]Cells Huawei 19042026 15h'!$B:$B,"")</f>
        <v/>
      </c>
      <c r="BQ1242" s="9" t="str">
        <f>_xlfn.XLOOKUP(B1242,'[6]cells down 19042026 9H40'!$B:$B,'[6]cells down 19042026 9H40'!$B:$B,"")</f>
        <v/>
      </c>
      <c r="BR1242" s="9" t="s">
        <v>3166</v>
      </c>
      <c r="BS1242" s="9" t="s">
        <v>594</v>
      </c>
      <c r="BT1242" s="108"/>
    </row>
    <row r="1243" spans="1:72" s="9" customFormat="1" x14ac:dyDescent="0.35">
      <c r="A1243" s="1" t="s">
        <v>3437</v>
      </c>
      <c r="B1243" s="8" t="s">
        <v>3438</v>
      </c>
      <c r="C1243" s="3" t="str">
        <f>_xlfn.XLOOKUP(B1243,'[1]daily break down'!$D:$D,'[1]daily break down'!$E:$E,"")</f>
        <v>Douala</v>
      </c>
      <c r="D1243" s="1" t="s">
        <v>11</v>
      </c>
      <c r="E1243" s="1" t="s">
        <v>12</v>
      </c>
      <c r="F1243" s="3" t="s">
        <v>31</v>
      </c>
      <c r="G1243" s="1" t="s">
        <v>32</v>
      </c>
      <c r="H1243" s="34" t="str">
        <f>_xlfn.XLOOKUP(B1243,[2]CALCULATION!$B:$B,[2]CALCULATION!$H:$H,"")</f>
        <v>ZTE</v>
      </c>
      <c r="I1243" s="28">
        <v>0</v>
      </c>
      <c r="J1243" s="28">
        <v>0</v>
      </c>
      <c r="K1243" s="28">
        <v>0</v>
      </c>
      <c r="L1243" s="28">
        <v>0</v>
      </c>
      <c r="M1243" s="28">
        <v>0</v>
      </c>
      <c r="N1243" s="28">
        <v>0</v>
      </c>
      <c r="O1243" s="28">
        <v>0</v>
      </c>
      <c r="P1243" s="28">
        <v>0</v>
      </c>
      <c r="Q1243" s="28">
        <v>0</v>
      </c>
      <c r="R1243" s="28">
        <v>0</v>
      </c>
      <c r="S1243" s="93">
        <v>5.1065396238367962</v>
      </c>
      <c r="T1243" s="93">
        <f>_xlfn.XLOOKUP(B1243,'[3]Nur des jours'!$B:$B,'[3]Nur des jours'!$U:$U,"")</f>
        <v>0</v>
      </c>
      <c r="U1243" s="93">
        <v>0</v>
      </c>
      <c r="V1243" s="93">
        <v>0</v>
      </c>
      <c r="W1243" s="93">
        <v>0</v>
      </c>
      <c r="X1243" s="93">
        <v>0</v>
      </c>
      <c r="Y1243" s="93">
        <v>0</v>
      </c>
      <c r="Z1243" s="93">
        <v>0</v>
      </c>
      <c r="AA1243" s="93">
        <v>2.6721049387472071</v>
      </c>
      <c r="AB1243" s="93">
        <v>0</v>
      </c>
      <c r="AC1243" s="93">
        <f>_xlfn.XLOOKUP(B1243,'[3]Nur des jours'!$B:$B,'[3]Nur des jours'!$N:$N,"")</f>
        <v>0</v>
      </c>
      <c r="AD1243" s="93">
        <v>0</v>
      </c>
      <c r="AE1243" s="93">
        <v>0</v>
      </c>
      <c r="AF1243" s="93">
        <v>0</v>
      </c>
      <c r="AG1243" s="93"/>
      <c r="AH1243" s="93">
        <v>0</v>
      </c>
      <c r="AI1243" s="93">
        <v>0</v>
      </c>
      <c r="AJ1243" s="93">
        <v>0</v>
      </c>
      <c r="AK1243" s="93">
        <v>0</v>
      </c>
      <c r="AL1243" s="93">
        <v>0</v>
      </c>
      <c r="AM1243" s="49" t="s">
        <v>5559</v>
      </c>
      <c r="AN1243" s="49"/>
      <c r="AO1243" s="48" t="str" cm="1">
        <f t="array" ref="AO1243">IFERROR(_xlfn.IFS(
AQ1243="MPR ISSUE","PDH",
AQ1243="BSS Hardware Issue","BSS",
AQ1243="Sites strategiques, MLL, Pylone, etc.","ENVTECH",
AQ1243="AKTIVCO DEFAUT GE &amp; POWER Cabinet","AKTIVCO",
AQ1243="AKTIVCO Coupure ENEO &amp; Baisse de tension","AKTIVCO GRID ONLY",
AQ1243="Coupure ENEO &amp; Baisse de tension","IHS GRID ONLY",
AQ1243="Defaut GE &amp; POWER Cabinet","IHS",
AQ1243="Sharing","Partners",
AQ1243="Sites strategiques &amp; DataCenter","SST &amp; DC",
AQ1243="Exclu","Exclu",
AQ1243="SAT","SAT",
AQ1243="SPARE-ISSUE","SPARE-ISSUE",
AQ1243="Fiber CAmtel","TRANS_FO_CAMTEL",
AQ1243="Fiber AOF","Fiber AOF",
AQ1243="Projet OCM (HUAWEI)","TRAVAUX-HUAWEI",
AQ1243="Projet OCM (NOKIA)","TRAVAUX-NOKIA",
AQ1243="ACCESS-ISSUE","ACCESS-ISSUE",
AQ1243="Projet OCM (ZTE, NOKIA, autres projets)","TRAVAUX OCM",
AQ1243="No root CAuse","No root cause",
AQ1243="ODU HS","PDH",
AQ1243="IP &amp; VLAN","PDH",
AQ1243="Warehouse HUAWEI","SPARE-ISSUE",
AQ1243="SPARE-HS","SPARE-ISSUE",
AQ1243="Power Telco","BSS",AQ1243="no impacts","no impacts"
),"")</f>
        <v>No root cause</v>
      </c>
      <c r="AP1243" s="48" t="str" cm="1">
        <f t="array" ref="AP1243">IFERROR(_xlfn.IFS(
AQ1243="MPR ISSUE","TX ISSUE",
AQ1243="BSS Hardware Issue","RAN ISSUE",
AQ1243="Sites strategiques, MLL, Pylone, etc.","ENVTECH",
AQ1243="AKTIVCO DEFAUT GE &amp; POWER Cabinet","POWER ISSUE",
AQ1243="AKTIVCO Coupure ENEO &amp; Baisse de tension","POWER ISSUE",
AQ1243="Coupure ENEO &amp; Baisse de tension","POWER ISSUE",
AQ1243="Defaut GE &amp; POWER Cabinet","POWER ISSUE",
AQ1243="Sharing","POWER ISSUE",
AQ1243="Sites strategiques &amp; DataCenter","POWER ISSUE",
AQ1243="Exclu","Exclu",
AQ1243="SAT","TX ISSUE",
AQ1243="SPARE-ISSUE","SPARE-ISSUE",
AQ1243="Fiber CAmtel","TX ISSUE",
AQ1243="Fiber AOF","TX ISSUE",
AQ1243="Projet OCM (HUAWEI)","TRAVAUX-HUAWEI",
AQ1243="Projet OCM (NOKIA)","TRAVAUX -NOKIA",
AQ1243="ACCESS-ISSUE","ACCESS-ISSUE",
AQ1243="Projet OCM (ZTE, NOKIA, autres projets)","TRAVAUX OCM",
AQ1243="No root CAuse","No root cause",
AQ1243="ODU HS","TX ISSUE",
AQ1243="IP &amp; VLAN","TX ISSUE",
AQ1243="Warehouse HUAWEI","SPARE-ISSUE",
AQ1243="SPARE-HS","SPARE-ISSUE",
AQ1243="Power Telco","RAN ISSUE",AQ1243="no impacts","no impacts"
),"")</f>
        <v>No root cause</v>
      </c>
      <c r="AQ1243" s="127" t="s">
        <v>5344</v>
      </c>
      <c r="AR1243" s="48" t="str" cm="1">
        <f t="array" ref="AR1243">IFERROR(_xlfn.IFS(
AQ1243="MPR ISSUE","ACTIVE",
AQ1243="BSS Hardware Issue","ACTIVE",
AQ1243="Sites strategiques, MLL, Pylone, etc.","PASSIVE",
AQ1243="AKTIVCO DEFAUT GE &amp; POWER Cabinet","PASSIVE",
AQ1243="AKTIVCO Coupure ENEO &amp; Baisse de tension","PASSIVE",
AQ1243="Coupure ENEO &amp; Baisse de tension","PASSIVE",
AQ1243="Defaut GE &amp; POWER Cabinet","PASSIVE",
AQ1243="Sharing","PASSIVE",
AQ1243="Sites strategiques &amp; DataCenter","PASSIVE",
AQ1243="Exclu","Exclu",
AQ1243="SAT","ACTIVE",
AQ1243="SPARE-ISSUE","SPARE-ISSUE",
AQ1243="Fiber CAmtel","ACTIVE",
AQ1243="Fiber AOF","ACTIVE",
AQ1243="Projet OCM (HUAWEI)","PLANNED WORKS",
AQ1243="Projet OCM (NOKIA)","PLANNED WORKS",
AQ1243="ACCESS-ISSUE","ACCESS-ISSUE",
AQ1243="Projet OCM (ZTE, NOKIA, autres projets)","PLANNED WORKS",
AQ1243="No root CAuse","No root cause",
AQ1243="ODU HS","ACTIVE",
AQ1243="IP &amp; VLAN","ACTIVE",
AQ1243="Warehouse HUAWEI","SPARE-ISSUE",
AQ1243="SPARE-HS","SPARE-ISSUE",
AQ1243="Power Telco","ACTIVE", AQ1243="no impacts","no impacts"
),"")</f>
        <v>No root cause</v>
      </c>
      <c r="AS1243" s="92" t="s">
        <v>5537</v>
      </c>
      <c r="AT1243" s="98" t="s">
        <v>3438</v>
      </c>
      <c r="AV1243" s="17" t="s">
        <v>5537</v>
      </c>
      <c r="AW1243" s="7" t="s">
        <v>5537</v>
      </c>
      <c r="AX1243" s="6" t="s">
        <v>5537</v>
      </c>
      <c r="AY1243" s="7"/>
      <c r="AZ1243" s="3" t="s">
        <v>5537</v>
      </c>
      <c r="BA1243" s="18" t="s">
        <v>5537</v>
      </c>
      <c r="BB1243" s="18" t="s">
        <v>5537</v>
      </c>
      <c r="BC1243" s="18" t="s">
        <v>5537</v>
      </c>
      <c r="BD1243" s="18" t="s">
        <v>5537</v>
      </c>
      <c r="BE1243" s="18" t="s">
        <v>5537</v>
      </c>
      <c r="BF1243" s="18" t="s">
        <v>5537</v>
      </c>
      <c r="BG1243" s="18" t="s">
        <v>5537</v>
      </c>
      <c r="BH1243" s="18" t="s">
        <v>5537</v>
      </c>
      <c r="BI1243" s="18" t="s">
        <v>5537</v>
      </c>
      <c r="BJ1243" s="18" t="s">
        <v>5537</v>
      </c>
      <c r="BK1243" s="18" t="s">
        <v>5537</v>
      </c>
      <c r="BL1243" s="9" t="s">
        <v>5537</v>
      </c>
      <c r="BM1243" s="14" t="s">
        <v>5537</v>
      </c>
      <c r="BN1243" s="14" t="s">
        <v>5537</v>
      </c>
      <c r="BO1243" s="14" t="str">
        <f>_xlfn.XLOOKUP(B1243,'[4]cell downs 18042026 17h'!$B:$B,'[4]cell downs 18042026 17h'!$B:$B,"")</f>
        <v/>
      </c>
      <c r="BP1243" s="14" t="str">
        <f>_xlfn.XLOOKUP(B1243,'[5]Cells Huawei 19042026 15h'!$B:$B,'[5]Cells Huawei 19042026 15h'!$B:$B,"")</f>
        <v/>
      </c>
      <c r="BQ1243" s="9" t="str">
        <f>_xlfn.XLOOKUP(B1243,'[6]cells down 19042026 9H40'!$B:$B,'[6]cells down 19042026 9H40'!$B:$B,"")</f>
        <v/>
      </c>
      <c r="BR1243" s="9" t="s">
        <v>3438</v>
      </c>
      <c r="BS1243" s="9" t="s">
        <v>154</v>
      </c>
      <c r="BT1243" s="108"/>
    </row>
    <row r="1244" spans="1:72" s="9" customFormat="1" x14ac:dyDescent="0.35">
      <c r="A1244" s="1" t="s">
        <v>2691</v>
      </c>
      <c r="B1244" s="8" t="s">
        <v>2692</v>
      </c>
      <c r="C1244" s="3" t="str">
        <f>_xlfn.XLOOKUP(B1244,'[1]daily break down'!$D:$D,'[1]daily break down'!$E:$E,"")</f>
        <v>NORD-OUEST</v>
      </c>
      <c r="D1244" s="1" t="s">
        <v>11</v>
      </c>
      <c r="E1244" s="1" t="s">
        <v>12</v>
      </c>
      <c r="F1244" s="3" t="s">
        <v>51</v>
      </c>
      <c r="G1244" s="1" t="s">
        <v>52</v>
      </c>
      <c r="H1244" s="32" t="str">
        <f>_xlfn.XLOOKUP(B1244,[2]CALCULATION!$B:$B,[2]CALCULATION!$H:$H,"")</f>
        <v>Huawei</v>
      </c>
      <c r="I1244" s="28">
        <v>0</v>
      </c>
      <c r="J1244" s="28">
        <v>0</v>
      </c>
      <c r="K1244" s="28">
        <v>0</v>
      </c>
      <c r="L1244" s="28">
        <v>0</v>
      </c>
      <c r="M1244" s="28">
        <v>0</v>
      </c>
      <c r="N1244" s="28">
        <v>0</v>
      </c>
      <c r="O1244" s="28">
        <v>0</v>
      </c>
      <c r="P1244" s="28">
        <v>0</v>
      </c>
      <c r="Q1244" s="28">
        <v>0</v>
      </c>
      <c r="R1244" s="28">
        <v>0.14687186994375528</v>
      </c>
      <c r="S1244" s="93">
        <v>4.5194088456281234</v>
      </c>
      <c r="T1244" s="93">
        <f>_xlfn.XLOOKUP(B1244,'[3]Nur des jours'!$B:$B,'[3]Nur des jours'!$U:$U,"")</f>
        <v>0</v>
      </c>
      <c r="U1244" s="93">
        <v>0</v>
      </c>
      <c r="V1244" s="93">
        <v>1.4419660819614593</v>
      </c>
      <c r="W1244" s="93">
        <v>0</v>
      </c>
      <c r="X1244" s="93">
        <v>0</v>
      </c>
      <c r="Y1244" s="93">
        <v>0</v>
      </c>
      <c r="Z1244" s="93">
        <v>1.7127025708195289</v>
      </c>
      <c r="AA1244" s="93">
        <v>2.6683774073788715</v>
      </c>
      <c r="AB1244" s="93">
        <v>0</v>
      </c>
      <c r="AC1244" s="93">
        <f>_xlfn.XLOOKUP(B1244,'[3]Nur des jours'!$B:$B,'[3]Nur des jours'!$N:$N,"")</f>
        <v>0</v>
      </c>
      <c r="AD1244" s="93">
        <v>0</v>
      </c>
      <c r="AE1244" s="93">
        <v>0</v>
      </c>
      <c r="AF1244" s="93">
        <v>0</v>
      </c>
      <c r="AG1244" s="93"/>
      <c r="AH1244" s="93">
        <v>0</v>
      </c>
      <c r="AI1244" s="93">
        <v>0</v>
      </c>
      <c r="AJ1244" s="93">
        <v>0</v>
      </c>
      <c r="AK1244" s="93">
        <v>0</v>
      </c>
      <c r="AL1244" s="93">
        <v>0</v>
      </c>
      <c r="AM1244" s="49" t="s">
        <v>5559</v>
      </c>
      <c r="AN1244" s="49"/>
      <c r="AO1244" s="48" t="str" cm="1">
        <f t="array" ref="AO1244">IFERROR(_xlfn.IFS(
AQ1244="MPR ISSUE","PDH",
AQ1244="BSS Hardware Issue","BSS",
AQ1244="Sites strategiques, MLL, Pylone, etc.","ENVTECH",
AQ1244="AKTIVCO DEFAUT GE &amp; POWER Cabinet","AKTIVCO",
AQ1244="AKTIVCO Coupure ENEO &amp; Baisse de tension","AKTIVCO GRID ONLY",
AQ1244="Coupure ENEO &amp; Baisse de tension","IHS GRID ONLY",
AQ1244="Defaut GE &amp; POWER Cabinet","IHS",
AQ1244="Sharing","Partners",
AQ1244="Sites strategiques &amp; DataCenter","SST &amp; DC",
AQ1244="Exclu","Exclu",
AQ1244="SAT","SAT",
AQ1244="SPARE-ISSUE","SPARE-ISSUE",
AQ1244="Fiber CAmtel","TRANS_FO_CAMTEL",
AQ1244="Fiber AOF","Fiber AOF",
AQ1244="Projet OCM (HUAWEI)","TRAVAUX-HUAWEI",
AQ1244="Projet OCM (NOKIA)","TRAVAUX-NOKIA",
AQ1244="ACCESS-ISSUE","ACCESS-ISSUE",
AQ1244="Projet OCM (ZTE, NOKIA, autres projets)","TRAVAUX OCM",
AQ1244="No root CAuse","No root cause",
AQ1244="ODU HS","PDH",
AQ1244="IP &amp; VLAN","PDH",
AQ1244="Warehouse HUAWEI","SPARE-ISSUE",
AQ1244="SPARE-HS","SPARE-ISSUE",
AQ1244="Power Telco","BSS",AQ1244="no impacts","no impacts"
),"")</f>
        <v>No root cause</v>
      </c>
      <c r="AP1244" s="48" t="str" cm="1">
        <f t="array" ref="AP1244">IFERROR(_xlfn.IFS(
AQ1244="MPR ISSUE","TX ISSUE",
AQ1244="BSS Hardware Issue","RAN ISSUE",
AQ1244="Sites strategiques, MLL, Pylone, etc.","ENVTECH",
AQ1244="AKTIVCO DEFAUT GE &amp; POWER Cabinet","POWER ISSUE",
AQ1244="AKTIVCO Coupure ENEO &amp; Baisse de tension","POWER ISSUE",
AQ1244="Coupure ENEO &amp; Baisse de tension","POWER ISSUE",
AQ1244="Defaut GE &amp; POWER Cabinet","POWER ISSUE",
AQ1244="Sharing","POWER ISSUE",
AQ1244="Sites strategiques &amp; DataCenter","POWER ISSUE",
AQ1244="Exclu","Exclu",
AQ1244="SAT","TX ISSUE",
AQ1244="SPARE-ISSUE","SPARE-ISSUE",
AQ1244="Fiber CAmtel","TX ISSUE",
AQ1244="Fiber AOF","TX ISSUE",
AQ1244="Projet OCM (HUAWEI)","TRAVAUX-HUAWEI",
AQ1244="Projet OCM (NOKIA)","TRAVAUX -NOKIA",
AQ1244="ACCESS-ISSUE","ACCESS-ISSUE",
AQ1244="Projet OCM (ZTE, NOKIA, autres projets)","TRAVAUX OCM",
AQ1244="No root CAuse","No root cause",
AQ1244="ODU HS","TX ISSUE",
AQ1244="IP &amp; VLAN","TX ISSUE",
AQ1244="Warehouse HUAWEI","SPARE-ISSUE",
AQ1244="SPARE-HS","SPARE-ISSUE",
AQ1244="Power Telco","RAN ISSUE",AQ1244="no impacts","no impacts"
),"")</f>
        <v>No root cause</v>
      </c>
      <c r="AQ1244" s="127" t="s">
        <v>5344</v>
      </c>
      <c r="AR1244" s="48" t="str" cm="1">
        <f t="array" ref="AR1244">IFERROR(_xlfn.IFS(
AQ1244="MPR ISSUE","ACTIVE",
AQ1244="BSS Hardware Issue","ACTIVE",
AQ1244="Sites strategiques, MLL, Pylone, etc.","PASSIVE",
AQ1244="AKTIVCO DEFAUT GE &amp; POWER Cabinet","PASSIVE",
AQ1244="AKTIVCO Coupure ENEO &amp; Baisse de tension","PASSIVE",
AQ1244="Coupure ENEO &amp; Baisse de tension","PASSIVE",
AQ1244="Defaut GE &amp; POWER Cabinet","PASSIVE",
AQ1244="Sharing","PASSIVE",
AQ1244="Sites strategiques &amp; DataCenter","PASSIVE",
AQ1244="Exclu","Exclu",
AQ1244="SAT","ACTIVE",
AQ1244="SPARE-ISSUE","SPARE-ISSUE",
AQ1244="Fiber CAmtel","ACTIVE",
AQ1244="Fiber AOF","ACTIVE",
AQ1244="Projet OCM (HUAWEI)","PLANNED WORKS",
AQ1244="Projet OCM (NOKIA)","PLANNED WORKS",
AQ1244="ACCESS-ISSUE","ACCESS-ISSUE",
AQ1244="Projet OCM (ZTE, NOKIA, autres projets)","PLANNED WORKS",
AQ1244="No root CAuse","No root cause",
AQ1244="ODU HS","ACTIVE",
AQ1244="IP &amp; VLAN","ACTIVE",
AQ1244="Warehouse HUAWEI","SPARE-ISSUE",
AQ1244="SPARE-HS","SPARE-ISSUE",
AQ1244="Power Telco","ACTIVE", AQ1244="no impacts","no impacts"
),"")</f>
        <v>No root cause</v>
      </c>
      <c r="AS1244" s="92" t="s">
        <v>5537</v>
      </c>
      <c r="AT1244" s="98" t="s">
        <v>2692</v>
      </c>
      <c r="AV1244" s="17" t="s">
        <v>5537</v>
      </c>
      <c r="AW1244" s="7" t="s">
        <v>5537</v>
      </c>
      <c r="AX1244" s="6" t="s">
        <v>5537</v>
      </c>
      <c r="AY1244" s="7"/>
      <c r="AZ1244" s="3" t="s">
        <v>5537</v>
      </c>
      <c r="BA1244" s="18" t="s">
        <v>5537</v>
      </c>
      <c r="BB1244" s="18" t="s">
        <v>5537</v>
      </c>
      <c r="BC1244" s="18" t="s">
        <v>5537</v>
      </c>
      <c r="BD1244" s="18" t="s">
        <v>5537</v>
      </c>
      <c r="BE1244" s="18" t="s">
        <v>5537</v>
      </c>
      <c r="BF1244" s="18" t="s">
        <v>5537</v>
      </c>
      <c r="BG1244" s="18" t="s">
        <v>5537</v>
      </c>
      <c r="BH1244" s="18" t="s">
        <v>5537</v>
      </c>
      <c r="BI1244" s="18" t="s">
        <v>5537</v>
      </c>
      <c r="BJ1244" s="18" t="s">
        <v>5537</v>
      </c>
      <c r="BK1244" s="18" t="s">
        <v>5537</v>
      </c>
      <c r="BL1244" s="9" t="s">
        <v>5537</v>
      </c>
      <c r="BM1244" s="14" t="s">
        <v>5537</v>
      </c>
      <c r="BN1244" s="14" t="s">
        <v>5537</v>
      </c>
      <c r="BO1244" s="14" t="str">
        <f>_xlfn.XLOOKUP(B1244,'[4]cell downs 18042026 17h'!$B:$B,'[4]cell downs 18042026 17h'!$B:$B,"")</f>
        <v/>
      </c>
      <c r="BP1244" s="14" t="str">
        <f>_xlfn.XLOOKUP(B1244,'[5]Cells Huawei 19042026 15h'!$B:$B,'[5]Cells Huawei 19042026 15h'!$B:$B,"")</f>
        <v/>
      </c>
      <c r="BQ1244" s="9" t="str">
        <f>_xlfn.XLOOKUP(B1244,'[6]cells down 19042026 9H40'!$B:$B,'[6]cells down 19042026 9H40'!$B:$B,"")</f>
        <v/>
      </c>
      <c r="BR1244" s="9" t="s">
        <v>2692</v>
      </c>
      <c r="BS1244" s="9" t="s">
        <v>5537</v>
      </c>
      <c r="BT1244" s="108"/>
    </row>
    <row r="1245" spans="1:72" s="9" customFormat="1" x14ac:dyDescent="0.35">
      <c r="A1245" s="1" t="s">
        <v>4533</v>
      </c>
      <c r="B1245" s="8" t="s">
        <v>4534</v>
      </c>
      <c r="C1245" s="3" t="str">
        <f>_xlfn.XLOOKUP(B1245,'[1]daily break down'!$D:$D,'[1]daily break down'!$E:$E,"")</f>
        <v>Yaounde</v>
      </c>
      <c r="D1245" s="1" t="s">
        <v>11</v>
      </c>
      <c r="E1245" s="1" t="s">
        <v>12</v>
      </c>
      <c r="F1245" s="3" t="s">
        <v>37</v>
      </c>
      <c r="G1245" s="1" t="s">
        <v>38</v>
      </c>
      <c r="H1245" s="34" t="str">
        <f>_xlfn.XLOOKUP(B1245,[2]CALCULATION!$B:$B,[2]CALCULATION!$H:$H,"")</f>
        <v>ZTE</v>
      </c>
      <c r="I1245" s="28">
        <v>0</v>
      </c>
      <c r="J1245" s="28">
        <v>0</v>
      </c>
      <c r="K1245" s="28">
        <v>0</v>
      </c>
      <c r="L1245" s="28">
        <v>0</v>
      </c>
      <c r="M1245" s="28">
        <v>3.3445587316263019</v>
      </c>
      <c r="N1245" s="28">
        <v>0</v>
      </c>
      <c r="O1245" s="28">
        <v>0</v>
      </c>
      <c r="P1245" s="28">
        <v>0</v>
      </c>
      <c r="Q1245" s="28">
        <v>0</v>
      </c>
      <c r="R1245" s="28">
        <v>0</v>
      </c>
      <c r="S1245" s="93">
        <v>0</v>
      </c>
      <c r="T1245" s="93">
        <f>_xlfn.XLOOKUP(B1245,'[3]Nur des jours'!$B:$B,'[3]Nur des jours'!$U:$U,"")</f>
        <v>0</v>
      </c>
      <c r="U1245" s="93">
        <v>0</v>
      </c>
      <c r="V1245" s="93">
        <v>0</v>
      </c>
      <c r="W1245" s="93">
        <v>0</v>
      </c>
      <c r="X1245" s="93">
        <v>0</v>
      </c>
      <c r="Y1245" s="93">
        <v>0</v>
      </c>
      <c r="Z1245" s="93">
        <v>0</v>
      </c>
      <c r="AA1245" s="93">
        <v>2.2447407921057647</v>
      </c>
      <c r="AB1245" s="93">
        <v>0</v>
      </c>
      <c r="AC1245" s="93">
        <f>_xlfn.XLOOKUP(B1245,'[3]Nur des jours'!$B:$B,'[3]Nur des jours'!$N:$N,"")</f>
        <v>0</v>
      </c>
      <c r="AD1245" s="93">
        <v>0</v>
      </c>
      <c r="AE1245" s="93">
        <v>0</v>
      </c>
      <c r="AF1245" s="93">
        <v>0</v>
      </c>
      <c r="AG1245" s="93"/>
      <c r="AH1245" s="93">
        <v>0</v>
      </c>
      <c r="AI1245" s="93">
        <v>0</v>
      </c>
      <c r="AJ1245" s="93">
        <v>0</v>
      </c>
      <c r="AK1245" s="93">
        <v>0</v>
      </c>
      <c r="AL1245" s="93">
        <v>0</v>
      </c>
      <c r="AM1245" s="49" t="s">
        <v>5559</v>
      </c>
      <c r="AN1245" s="49"/>
      <c r="AO1245" s="48" t="str" cm="1">
        <f t="array" ref="AO1245">IFERROR(_xlfn.IFS(
AQ1245="MPR ISSUE","PDH",
AQ1245="BSS Hardware Issue","BSS",
AQ1245="Sites strategiques, MLL, Pylone, etc.","ENVTECH",
AQ1245="AKTIVCO DEFAUT GE &amp; POWER Cabinet","AKTIVCO",
AQ1245="AKTIVCO Coupure ENEO &amp; Baisse de tension","AKTIVCO GRID ONLY",
AQ1245="Coupure ENEO &amp; Baisse de tension","IHS GRID ONLY",
AQ1245="Defaut GE &amp; POWER Cabinet","IHS",
AQ1245="Sharing","Partners",
AQ1245="Sites strategiques &amp; DataCenter","SST &amp; DC",
AQ1245="Exclu","Exclu",
AQ1245="SAT","SAT",
AQ1245="SPARE-ISSUE","SPARE-ISSUE",
AQ1245="Fiber CAmtel","TRANS_FO_CAMTEL",
AQ1245="Fiber AOF","Fiber AOF",
AQ1245="Projet OCM (HUAWEI)","TRAVAUX-HUAWEI",
AQ1245="Projet OCM (NOKIA)","TRAVAUX-NOKIA",
AQ1245="ACCESS-ISSUE","ACCESS-ISSUE",
AQ1245="Projet OCM (ZTE, NOKIA, autres projets)","TRAVAUX OCM",
AQ1245="No root CAuse","No root cause",
AQ1245="ODU HS","PDH",
AQ1245="IP &amp; VLAN","PDH",
AQ1245="Warehouse HUAWEI","SPARE-ISSUE",
AQ1245="SPARE-HS","SPARE-ISSUE",
AQ1245="Power Telco","BSS",AQ1245="no impacts","no impacts"
),"")</f>
        <v>No root cause</v>
      </c>
      <c r="AP1245" s="48" t="str" cm="1">
        <f t="array" ref="AP1245">IFERROR(_xlfn.IFS(
AQ1245="MPR ISSUE","TX ISSUE",
AQ1245="BSS Hardware Issue","RAN ISSUE",
AQ1245="Sites strategiques, MLL, Pylone, etc.","ENVTECH",
AQ1245="AKTIVCO DEFAUT GE &amp; POWER Cabinet","POWER ISSUE",
AQ1245="AKTIVCO Coupure ENEO &amp; Baisse de tension","POWER ISSUE",
AQ1245="Coupure ENEO &amp; Baisse de tension","POWER ISSUE",
AQ1245="Defaut GE &amp; POWER Cabinet","POWER ISSUE",
AQ1245="Sharing","POWER ISSUE",
AQ1245="Sites strategiques &amp; DataCenter","POWER ISSUE",
AQ1245="Exclu","Exclu",
AQ1245="SAT","TX ISSUE",
AQ1245="SPARE-ISSUE","SPARE-ISSUE",
AQ1245="Fiber CAmtel","TX ISSUE",
AQ1245="Fiber AOF","TX ISSUE",
AQ1245="Projet OCM (HUAWEI)","TRAVAUX-HUAWEI",
AQ1245="Projet OCM (NOKIA)","TRAVAUX -NOKIA",
AQ1245="ACCESS-ISSUE","ACCESS-ISSUE",
AQ1245="Projet OCM (ZTE, NOKIA, autres projets)","TRAVAUX OCM",
AQ1245="No root CAuse","No root cause",
AQ1245="ODU HS","TX ISSUE",
AQ1245="IP &amp; VLAN","TX ISSUE",
AQ1245="Warehouse HUAWEI","SPARE-ISSUE",
AQ1245="SPARE-HS","SPARE-ISSUE",
AQ1245="Power Telco","RAN ISSUE",AQ1245="no impacts","no impacts"
),"")</f>
        <v>No root cause</v>
      </c>
      <c r="AQ1245" s="127" t="s">
        <v>5344</v>
      </c>
      <c r="AR1245" s="48" t="str" cm="1">
        <f t="array" ref="AR1245">IFERROR(_xlfn.IFS(
AQ1245="MPR ISSUE","ACTIVE",
AQ1245="BSS Hardware Issue","ACTIVE",
AQ1245="Sites strategiques, MLL, Pylone, etc.","PASSIVE",
AQ1245="AKTIVCO DEFAUT GE &amp; POWER Cabinet","PASSIVE",
AQ1245="AKTIVCO Coupure ENEO &amp; Baisse de tension","PASSIVE",
AQ1245="Coupure ENEO &amp; Baisse de tension","PASSIVE",
AQ1245="Defaut GE &amp; POWER Cabinet","PASSIVE",
AQ1245="Sharing","PASSIVE",
AQ1245="Sites strategiques &amp; DataCenter","PASSIVE",
AQ1245="Exclu","Exclu",
AQ1245="SAT","ACTIVE",
AQ1245="SPARE-ISSUE","SPARE-ISSUE",
AQ1245="Fiber CAmtel","ACTIVE",
AQ1245="Fiber AOF","ACTIVE",
AQ1245="Projet OCM (HUAWEI)","PLANNED WORKS",
AQ1245="Projet OCM (NOKIA)","PLANNED WORKS",
AQ1245="ACCESS-ISSUE","ACCESS-ISSUE",
AQ1245="Projet OCM (ZTE, NOKIA, autres projets)","PLANNED WORKS",
AQ1245="No root CAuse","No root cause",
AQ1245="ODU HS","ACTIVE",
AQ1245="IP &amp; VLAN","ACTIVE",
AQ1245="Warehouse HUAWEI","SPARE-ISSUE",
AQ1245="SPARE-HS","SPARE-ISSUE",
AQ1245="Power Telco","ACTIVE", AQ1245="no impacts","no impacts"
),"")</f>
        <v>No root cause</v>
      </c>
      <c r="AS1245" s="92" t="s">
        <v>5537</v>
      </c>
      <c r="AT1245" s="98" t="s">
        <v>4534</v>
      </c>
      <c r="AV1245" s="17" t="s">
        <v>5537</v>
      </c>
      <c r="AW1245" s="7" t="s">
        <v>5537</v>
      </c>
      <c r="AX1245" s="6" t="s">
        <v>5537</v>
      </c>
      <c r="AY1245" s="7"/>
      <c r="AZ1245" s="3" t="s">
        <v>5537</v>
      </c>
      <c r="BA1245" s="18" t="s">
        <v>5537</v>
      </c>
      <c r="BB1245" s="18" t="s">
        <v>5537</v>
      </c>
      <c r="BC1245" s="18" t="s">
        <v>5537</v>
      </c>
      <c r="BD1245" s="18" t="s">
        <v>5537</v>
      </c>
      <c r="BE1245" s="18" t="s">
        <v>5537</v>
      </c>
      <c r="BF1245" s="18" t="s">
        <v>5537</v>
      </c>
      <c r="BG1245" s="18" t="s">
        <v>5537</v>
      </c>
      <c r="BH1245" s="18" t="s">
        <v>5537</v>
      </c>
      <c r="BI1245" s="18" t="s">
        <v>5537</v>
      </c>
      <c r="BJ1245" s="18" t="s">
        <v>5537</v>
      </c>
      <c r="BK1245" s="18" t="s">
        <v>5537</v>
      </c>
      <c r="BL1245" s="9" t="s">
        <v>5537</v>
      </c>
      <c r="BM1245" s="14" t="s">
        <v>5537</v>
      </c>
      <c r="BN1245" s="14" t="s">
        <v>5537</v>
      </c>
      <c r="BO1245" s="14" t="str">
        <f>_xlfn.XLOOKUP(B1245,'[4]cell downs 18042026 17h'!$B:$B,'[4]cell downs 18042026 17h'!$B:$B,"")</f>
        <v/>
      </c>
      <c r="BP1245" s="14" t="str">
        <f>_xlfn.XLOOKUP(B1245,'[5]Cells Huawei 19042026 15h'!$B:$B,'[5]Cells Huawei 19042026 15h'!$B:$B,"")</f>
        <v/>
      </c>
      <c r="BQ1245" s="9" t="str">
        <f>_xlfn.XLOOKUP(B1245,'[6]cells down 19042026 9H40'!$B:$B,'[6]cells down 19042026 9H40'!$B:$B,"")</f>
        <v/>
      </c>
      <c r="BR1245" s="9" t="s">
        <v>4534</v>
      </c>
      <c r="BS1245" s="9" t="s">
        <v>12</v>
      </c>
      <c r="BT1245" s="108"/>
    </row>
    <row r="1246" spans="1:72" s="9" customFormat="1" x14ac:dyDescent="0.35">
      <c r="A1246" s="1" t="s">
        <v>2779</v>
      </c>
      <c r="B1246" s="8" t="s">
        <v>2780</v>
      </c>
      <c r="C1246" s="3" t="str">
        <f>_xlfn.XLOOKUP(B1246,'[1]daily break down'!$D:$D,'[1]daily break down'!$E:$E,"")</f>
        <v>Douala</v>
      </c>
      <c r="D1246" s="1" t="s">
        <v>11</v>
      </c>
      <c r="E1246" s="1" t="s">
        <v>594</v>
      </c>
      <c r="F1246" s="3" t="s">
        <v>31</v>
      </c>
      <c r="G1246" s="1" t="s">
        <v>32</v>
      </c>
      <c r="H1246" s="34" t="str">
        <f>_xlfn.XLOOKUP(B1246,[2]CALCULATION!$B:$B,[2]CALCULATION!$H:$H,"")</f>
        <v>ZTE</v>
      </c>
      <c r="I1246" s="28">
        <v>0</v>
      </c>
      <c r="J1246" s="28">
        <v>0</v>
      </c>
      <c r="K1246" s="28">
        <v>0</v>
      </c>
      <c r="L1246" s="28">
        <v>0.66799502329974636</v>
      </c>
      <c r="M1246" s="28">
        <v>0</v>
      </c>
      <c r="N1246" s="28">
        <v>0</v>
      </c>
      <c r="O1246" s="28">
        <v>0</v>
      </c>
      <c r="P1246" s="28">
        <v>0</v>
      </c>
      <c r="Q1246" s="28">
        <v>0</v>
      </c>
      <c r="R1246" s="28">
        <v>0</v>
      </c>
      <c r="S1246" s="93">
        <v>3.4214992594875482</v>
      </c>
      <c r="T1246" s="93">
        <f>_xlfn.XLOOKUP(B1246,'[3]Nur des jours'!$B:$B,'[3]Nur des jours'!$U:$U,"")</f>
        <v>0</v>
      </c>
      <c r="U1246" s="93">
        <v>0</v>
      </c>
      <c r="V1246" s="93">
        <v>0</v>
      </c>
      <c r="W1246" s="93">
        <v>0</v>
      </c>
      <c r="X1246" s="93">
        <v>0</v>
      </c>
      <c r="Y1246" s="93">
        <v>0</v>
      </c>
      <c r="Z1246" s="93">
        <v>0</v>
      </c>
      <c r="AA1246" s="93">
        <v>1.7237246492196794</v>
      </c>
      <c r="AB1246" s="93">
        <v>0</v>
      </c>
      <c r="AC1246" s="93">
        <f>_xlfn.XLOOKUP(B1246,'[3]Nur des jours'!$B:$B,'[3]Nur des jours'!$N:$N,"")</f>
        <v>0</v>
      </c>
      <c r="AD1246" s="93">
        <v>0</v>
      </c>
      <c r="AE1246" s="93">
        <v>0</v>
      </c>
      <c r="AF1246" s="93">
        <v>0</v>
      </c>
      <c r="AG1246" s="93"/>
      <c r="AH1246" s="93">
        <v>0</v>
      </c>
      <c r="AI1246" s="93">
        <v>0</v>
      </c>
      <c r="AJ1246" s="93">
        <v>0</v>
      </c>
      <c r="AK1246" s="93">
        <v>0</v>
      </c>
      <c r="AL1246" s="93">
        <v>0</v>
      </c>
      <c r="AM1246" s="49" t="s">
        <v>5559</v>
      </c>
      <c r="AN1246" s="49"/>
      <c r="AO1246" s="48" t="str" cm="1">
        <f t="array" ref="AO1246">IFERROR(_xlfn.IFS(
AQ1246="MPR ISSUE","PDH",
AQ1246="BSS Hardware Issue","BSS",
AQ1246="Sites strategiques, MLL, Pylone, etc.","ENVTECH",
AQ1246="AKTIVCO DEFAUT GE &amp; POWER Cabinet","AKTIVCO",
AQ1246="AKTIVCO Coupure ENEO &amp; Baisse de tension","AKTIVCO GRID ONLY",
AQ1246="Coupure ENEO &amp; Baisse de tension","IHS GRID ONLY",
AQ1246="Defaut GE &amp; POWER Cabinet","IHS",
AQ1246="Sharing","Partners",
AQ1246="Sites strategiques &amp; DataCenter","SST &amp; DC",
AQ1246="Exclu","Exclu",
AQ1246="SAT","SAT",
AQ1246="SPARE-ISSUE","SPARE-ISSUE",
AQ1246="Fiber CAmtel","TRANS_FO_CAMTEL",
AQ1246="Fiber AOF","Fiber AOF",
AQ1246="Projet OCM (HUAWEI)","TRAVAUX-HUAWEI",
AQ1246="Projet OCM (NOKIA)","TRAVAUX-NOKIA",
AQ1246="ACCESS-ISSUE","ACCESS-ISSUE",
AQ1246="Projet OCM (ZTE, NOKIA, autres projets)","TRAVAUX OCM",
AQ1246="No root CAuse","No root cause",
AQ1246="ODU HS","PDH",
AQ1246="IP &amp; VLAN","PDH",
AQ1246="Warehouse HUAWEI","SPARE-ISSUE",
AQ1246="SPARE-HS","SPARE-ISSUE",
AQ1246="Power Telco","BSS",AQ1246="no impacts","no impacts"
),"")</f>
        <v>No root cause</v>
      </c>
      <c r="AP1246" s="48" t="str" cm="1">
        <f t="array" ref="AP1246">IFERROR(_xlfn.IFS(
AQ1246="MPR ISSUE","TX ISSUE",
AQ1246="BSS Hardware Issue","RAN ISSUE",
AQ1246="Sites strategiques, MLL, Pylone, etc.","ENVTECH",
AQ1246="AKTIVCO DEFAUT GE &amp; POWER Cabinet","POWER ISSUE",
AQ1246="AKTIVCO Coupure ENEO &amp; Baisse de tension","POWER ISSUE",
AQ1246="Coupure ENEO &amp; Baisse de tension","POWER ISSUE",
AQ1246="Defaut GE &amp; POWER Cabinet","POWER ISSUE",
AQ1246="Sharing","POWER ISSUE",
AQ1246="Sites strategiques &amp; DataCenter","POWER ISSUE",
AQ1246="Exclu","Exclu",
AQ1246="SAT","TX ISSUE",
AQ1246="SPARE-ISSUE","SPARE-ISSUE",
AQ1246="Fiber CAmtel","TX ISSUE",
AQ1246="Fiber AOF","TX ISSUE",
AQ1246="Projet OCM (HUAWEI)","TRAVAUX-HUAWEI",
AQ1246="Projet OCM (NOKIA)","TRAVAUX -NOKIA",
AQ1246="ACCESS-ISSUE","ACCESS-ISSUE",
AQ1246="Projet OCM (ZTE, NOKIA, autres projets)","TRAVAUX OCM",
AQ1246="No root CAuse","No root cause",
AQ1246="ODU HS","TX ISSUE",
AQ1246="IP &amp; VLAN","TX ISSUE",
AQ1246="Warehouse HUAWEI","SPARE-ISSUE",
AQ1246="SPARE-HS","SPARE-ISSUE",
AQ1246="Power Telco","RAN ISSUE",AQ1246="no impacts","no impacts"
),"")</f>
        <v>No root cause</v>
      </c>
      <c r="AQ1246" s="127" t="s">
        <v>5344</v>
      </c>
      <c r="AR1246" s="48" t="str" cm="1">
        <f t="array" ref="AR1246">IFERROR(_xlfn.IFS(
AQ1246="MPR ISSUE","ACTIVE",
AQ1246="BSS Hardware Issue","ACTIVE",
AQ1246="Sites strategiques, MLL, Pylone, etc.","PASSIVE",
AQ1246="AKTIVCO DEFAUT GE &amp; POWER Cabinet","PASSIVE",
AQ1246="AKTIVCO Coupure ENEO &amp; Baisse de tension","PASSIVE",
AQ1246="Coupure ENEO &amp; Baisse de tension","PASSIVE",
AQ1246="Defaut GE &amp; POWER Cabinet","PASSIVE",
AQ1246="Sharing","PASSIVE",
AQ1246="Sites strategiques &amp; DataCenter","PASSIVE",
AQ1246="Exclu","Exclu",
AQ1246="SAT","ACTIVE",
AQ1246="SPARE-ISSUE","SPARE-ISSUE",
AQ1246="Fiber CAmtel","ACTIVE",
AQ1246="Fiber AOF","ACTIVE",
AQ1246="Projet OCM (HUAWEI)","PLANNED WORKS",
AQ1246="Projet OCM (NOKIA)","PLANNED WORKS",
AQ1246="ACCESS-ISSUE","ACCESS-ISSUE",
AQ1246="Projet OCM (ZTE, NOKIA, autres projets)","PLANNED WORKS",
AQ1246="No root CAuse","No root cause",
AQ1246="ODU HS","ACTIVE",
AQ1246="IP &amp; VLAN","ACTIVE",
AQ1246="Warehouse HUAWEI","SPARE-ISSUE",
AQ1246="SPARE-HS","SPARE-ISSUE",
AQ1246="Power Telco","ACTIVE", AQ1246="no impacts","no impacts"
),"")</f>
        <v>No root cause</v>
      </c>
      <c r="AS1246" s="92" t="s">
        <v>5537</v>
      </c>
      <c r="AT1246" s="98" t="s">
        <v>2780</v>
      </c>
      <c r="AV1246" s="17" t="s">
        <v>5537</v>
      </c>
      <c r="AW1246" s="7" t="s">
        <v>5537</v>
      </c>
      <c r="AX1246" s="6" t="s">
        <v>5537</v>
      </c>
      <c r="AY1246" s="7"/>
      <c r="AZ1246" s="3" t="s">
        <v>5537</v>
      </c>
      <c r="BA1246" s="18" t="s">
        <v>5537</v>
      </c>
      <c r="BB1246" s="18" t="s">
        <v>5537</v>
      </c>
      <c r="BC1246" s="18" t="s">
        <v>5537</v>
      </c>
      <c r="BD1246" s="18" t="s">
        <v>5537</v>
      </c>
      <c r="BE1246" s="18" t="s">
        <v>5537</v>
      </c>
      <c r="BF1246" s="18" t="s">
        <v>5537</v>
      </c>
      <c r="BG1246" s="18" t="s">
        <v>5537</v>
      </c>
      <c r="BH1246" s="18" t="s">
        <v>5537</v>
      </c>
      <c r="BI1246" s="18" t="s">
        <v>5537</v>
      </c>
      <c r="BJ1246" s="18" t="s">
        <v>5537</v>
      </c>
      <c r="BK1246" s="18" t="s">
        <v>5537</v>
      </c>
      <c r="BL1246" s="9" t="s">
        <v>5537</v>
      </c>
      <c r="BM1246" s="14" t="s">
        <v>5537</v>
      </c>
      <c r="BN1246" s="14" t="s">
        <v>5537</v>
      </c>
      <c r="BO1246" s="14" t="str">
        <f>_xlfn.XLOOKUP(B1246,'[4]cell downs 18042026 17h'!$B:$B,'[4]cell downs 18042026 17h'!$B:$B,"")</f>
        <v/>
      </c>
      <c r="BP1246" s="14" t="str">
        <f>_xlfn.XLOOKUP(B1246,'[5]Cells Huawei 19042026 15h'!$B:$B,'[5]Cells Huawei 19042026 15h'!$B:$B,"")</f>
        <v/>
      </c>
      <c r="BQ1246" s="9" t="str">
        <f>_xlfn.XLOOKUP(B1246,'[6]cells down 19042026 9H40'!$B:$B,'[6]cells down 19042026 9H40'!$B:$B,"")</f>
        <v/>
      </c>
      <c r="BR1246" s="9" t="s">
        <v>2780</v>
      </c>
      <c r="BS1246" s="9" t="s">
        <v>1129</v>
      </c>
      <c r="BT1246" s="108"/>
    </row>
    <row r="1247" spans="1:72" s="9" customFormat="1" x14ac:dyDescent="0.35">
      <c r="A1247" s="1" t="s">
        <v>4612</v>
      </c>
      <c r="B1247" s="8" t="s">
        <v>4613</v>
      </c>
      <c r="C1247" s="3" t="str">
        <f>_xlfn.XLOOKUP(B1247,'[1]daily break down'!$D:$D,'[1]daily break down'!$E:$E,"")</f>
        <v>OUEST</v>
      </c>
      <c r="D1247" s="1" t="s">
        <v>11</v>
      </c>
      <c r="E1247" s="1" t="s">
        <v>12</v>
      </c>
      <c r="F1247" s="3" t="s">
        <v>102</v>
      </c>
      <c r="G1247" s="1" t="s">
        <v>856</v>
      </c>
      <c r="H1247" s="32" t="str">
        <f>_xlfn.XLOOKUP(B1247,[2]CALCULATION!$B:$B,[2]CALCULATION!$H:$H,"")</f>
        <v>Huawei</v>
      </c>
      <c r="I1247" s="28">
        <v>0</v>
      </c>
      <c r="J1247" s="28">
        <v>0</v>
      </c>
      <c r="K1247" s="28">
        <v>0</v>
      </c>
      <c r="L1247" s="28">
        <v>0</v>
      </c>
      <c r="M1247" s="28">
        <v>0</v>
      </c>
      <c r="N1247" s="28">
        <v>0</v>
      </c>
      <c r="O1247" s="28">
        <v>0</v>
      </c>
      <c r="P1247" s="28">
        <v>0</v>
      </c>
      <c r="Q1247" s="28">
        <v>0</v>
      </c>
      <c r="R1247" s="28">
        <v>0</v>
      </c>
      <c r="S1247" s="93">
        <v>0</v>
      </c>
      <c r="T1247" s="93">
        <f>_xlfn.XLOOKUP(B1247,'[3]Nur des jours'!$B:$B,'[3]Nur des jours'!$U:$U,"")</f>
        <v>0</v>
      </c>
      <c r="U1247" s="93">
        <v>0</v>
      </c>
      <c r="V1247" s="93">
        <v>0</v>
      </c>
      <c r="W1247" s="93">
        <v>0</v>
      </c>
      <c r="X1247" s="93">
        <v>0</v>
      </c>
      <c r="Y1247" s="93">
        <v>0</v>
      </c>
      <c r="Z1247" s="93">
        <v>1.803572294846661</v>
      </c>
      <c r="AA1247" s="93">
        <v>1.6659746656279517</v>
      </c>
      <c r="AB1247" s="93">
        <v>0</v>
      </c>
      <c r="AC1247" s="93">
        <f>_xlfn.XLOOKUP(B1247,'[3]Nur des jours'!$B:$B,'[3]Nur des jours'!$N:$N,"")</f>
        <v>0</v>
      </c>
      <c r="AD1247" s="93">
        <v>0</v>
      </c>
      <c r="AE1247" s="93">
        <v>0</v>
      </c>
      <c r="AF1247" s="93">
        <v>0</v>
      </c>
      <c r="AG1247" s="93"/>
      <c r="AH1247" s="93">
        <v>0</v>
      </c>
      <c r="AI1247" s="93">
        <v>0</v>
      </c>
      <c r="AJ1247" s="93">
        <v>0</v>
      </c>
      <c r="AK1247" s="93">
        <v>0</v>
      </c>
      <c r="AL1247" s="93">
        <v>0</v>
      </c>
      <c r="AM1247" s="49" t="s">
        <v>5559</v>
      </c>
      <c r="AN1247" s="49"/>
      <c r="AO1247" s="48" t="str" cm="1">
        <f t="array" ref="AO1247">IFERROR(_xlfn.IFS(
AQ1247="MPR ISSUE","PDH",
AQ1247="BSS Hardware Issue","BSS",
AQ1247="Sites strategiques, MLL, Pylone, etc.","ENVTECH",
AQ1247="AKTIVCO DEFAUT GE &amp; POWER Cabinet","AKTIVCO",
AQ1247="AKTIVCO Coupure ENEO &amp; Baisse de tension","AKTIVCO GRID ONLY",
AQ1247="Coupure ENEO &amp; Baisse de tension","IHS GRID ONLY",
AQ1247="Defaut GE &amp; POWER Cabinet","IHS",
AQ1247="Sharing","Partners",
AQ1247="Sites strategiques &amp; DataCenter","SST &amp; DC",
AQ1247="Exclu","Exclu",
AQ1247="SAT","SAT",
AQ1247="SPARE-ISSUE","SPARE-ISSUE",
AQ1247="Fiber CAmtel","TRANS_FO_CAMTEL",
AQ1247="Fiber AOF","Fiber AOF",
AQ1247="Projet OCM (HUAWEI)","TRAVAUX-HUAWEI",
AQ1247="Projet OCM (NOKIA)","TRAVAUX-NOKIA",
AQ1247="ACCESS-ISSUE","ACCESS-ISSUE",
AQ1247="Projet OCM (ZTE, NOKIA, autres projets)","TRAVAUX OCM",
AQ1247="No root CAuse","No root cause",
AQ1247="ODU HS","PDH",
AQ1247="IP &amp; VLAN","PDH",
AQ1247="Warehouse HUAWEI","SPARE-ISSUE",
AQ1247="SPARE-HS","SPARE-ISSUE",
AQ1247="Power Telco","BSS",AQ1247="no impacts","no impacts"
),"")</f>
        <v>No root cause</v>
      </c>
      <c r="AP1247" s="48" t="str" cm="1">
        <f t="array" ref="AP1247">IFERROR(_xlfn.IFS(
AQ1247="MPR ISSUE","TX ISSUE",
AQ1247="BSS Hardware Issue","RAN ISSUE",
AQ1247="Sites strategiques, MLL, Pylone, etc.","ENVTECH",
AQ1247="AKTIVCO DEFAUT GE &amp; POWER Cabinet","POWER ISSUE",
AQ1247="AKTIVCO Coupure ENEO &amp; Baisse de tension","POWER ISSUE",
AQ1247="Coupure ENEO &amp; Baisse de tension","POWER ISSUE",
AQ1247="Defaut GE &amp; POWER Cabinet","POWER ISSUE",
AQ1247="Sharing","POWER ISSUE",
AQ1247="Sites strategiques &amp; DataCenter","POWER ISSUE",
AQ1247="Exclu","Exclu",
AQ1247="SAT","TX ISSUE",
AQ1247="SPARE-ISSUE","SPARE-ISSUE",
AQ1247="Fiber CAmtel","TX ISSUE",
AQ1247="Fiber AOF","TX ISSUE",
AQ1247="Projet OCM (HUAWEI)","TRAVAUX-HUAWEI",
AQ1247="Projet OCM (NOKIA)","TRAVAUX -NOKIA",
AQ1247="ACCESS-ISSUE","ACCESS-ISSUE",
AQ1247="Projet OCM (ZTE, NOKIA, autres projets)","TRAVAUX OCM",
AQ1247="No root CAuse","No root cause",
AQ1247="ODU HS","TX ISSUE",
AQ1247="IP &amp; VLAN","TX ISSUE",
AQ1247="Warehouse HUAWEI","SPARE-ISSUE",
AQ1247="SPARE-HS","SPARE-ISSUE",
AQ1247="Power Telco","RAN ISSUE",AQ1247="no impacts","no impacts"
),"")</f>
        <v>No root cause</v>
      </c>
      <c r="AQ1247" s="127" t="s">
        <v>5344</v>
      </c>
      <c r="AR1247" s="48" t="str" cm="1">
        <f t="array" ref="AR1247">IFERROR(_xlfn.IFS(
AQ1247="MPR ISSUE","ACTIVE",
AQ1247="BSS Hardware Issue","ACTIVE",
AQ1247="Sites strategiques, MLL, Pylone, etc.","PASSIVE",
AQ1247="AKTIVCO DEFAUT GE &amp; POWER Cabinet","PASSIVE",
AQ1247="AKTIVCO Coupure ENEO &amp; Baisse de tension","PASSIVE",
AQ1247="Coupure ENEO &amp; Baisse de tension","PASSIVE",
AQ1247="Defaut GE &amp; POWER Cabinet","PASSIVE",
AQ1247="Sharing","PASSIVE",
AQ1247="Sites strategiques &amp; DataCenter","PASSIVE",
AQ1247="Exclu","Exclu",
AQ1247="SAT","ACTIVE",
AQ1247="SPARE-ISSUE","SPARE-ISSUE",
AQ1247="Fiber CAmtel","ACTIVE",
AQ1247="Fiber AOF","ACTIVE",
AQ1247="Projet OCM (HUAWEI)","PLANNED WORKS",
AQ1247="Projet OCM (NOKIA)","PLANNED WORKS",
AQ1247="ACCESS-ISSUE","ACCESS-ISSUE",
AQ1247="Projet OCM (ZTE, NOKIA, autres projets)","PLANNED WORKS",
AQ1247="No root CAuse","No root cause",
AQ1247="ODU HS","ACTIVE",
AQ1247="IP &amp; VLAN","ACTIVE",
AQ1247="Warehouse HUAWEI","SPARE-ISSUE",
AQ1247="SPARE-HS","SPARE-ISSUE",
AQ1247="Power Telco","ACTIVE", AQ1247="no impacts","no impacts"
),"")</f>
        <v>No root cause</v>
      </c>
      <c r="AS1247" s="92" t="s">
        <v>5537</v>
      </c>
      <c r="AT1247" s="98" t="s">
        <v>4613</v>
      </c>
      <c r="AV1247" s="17" t="s">
        <v>5537</v>
      </c>
      <c r="AW1247" s="7" t="s">
        <v>5537</v>
      </c>
      <c r="AX1247" s="6" t="s">
        <v>5537</v>
      </c>
      <c r="AY1247" s="7"/>
      <c r="AZ1247" s="3" t="s">
        <v>5537</v>
      </c>
      <c r="BA1247" s="18" t="s">
        <v>5537</v>
      </c>
      <c r="BB1247" s="18" t="s">
        <v>5537</v>
      </c>
      <c r="BC1247" s="18" t="s">
        <v>5537</v>
      </c>
      <c r="BD1247" s="18" t="s">
        <v>5537</v>
      </c>
      <c r="BE1247" s="18" t="s">
        <v>5537</v>
      </c>
      <c r="BF1247" s="18" t="s">
        <v>5537</v>
      </c>
      <c r="BG1247" s="18" t="s">
        <v>5537</v>
      </c>
      <c r="BH1247" s="18" t="s">
        <v>5537</v>
      </c>
      <c r="BI1247" s="18" t="s">
        <v>5537</v>
      </c>
      <c r="BJ1247" s="18" t="s">
        <v>5537</v>
      </c>
      <c r="BK1247" s="18" t="s">
        <v>5537</v>
      </c>
      <c r="BL1247" s="9" t="s">
        <v>5537</v>
      </c>
      <c r="BM1247" s="14" t="s">
        <v>5537</v>
      </c>
      <c r="BN1247" s="14" t="s">
        <v>5537</v>
      </c>
      <c r="BO1247" s="14" t="str">
        <f>_xlfn.XLOOKUP(B1247,'[4]cell downs 18042026 17h'!$B:$B,'[4]cell downs 18042026 17h'!$B:$B,"")</f>
        <v/>
      </c>
      <c r="BP1247" s="14" t="str">
        <f>_xlfn.XLOOKUP(B1247,'[5]Cells Huawei 19042026 15h'!$B:$B,'[5]Cells Huawei 19042026 15h'!$B:$B,"")</f>
        <v/>
      </c>
      <c r="BQ1247" s="9" t="str">
        <f>_xlfn.XLOOKUP(B1247,'[6]cells down 19042026 9H40'!$B:$B,'[6]cells down 19042026 9H40'!$B:$B,"")</f>
        <v/>
      </c>
      <c r="BR1247" s="9" t="s">
        <v>5537</v>
      </c>
      <c r="BS1247" s="9" t="s">
        <v>594</v>
      </c>
      <c r="BT1247" s="108"/>
    </row>
    <row r="1248" spans="1:72" s="9" customFormat="1" x14ac:dyDescent="0.35">
      <c r="A1248" s="1" t="s">
        <v>1714</v>
      </c>
      <c r="B1248" s="8" t="s">
        <v>1715</v>
      </c>
      <c r="C1248" s="3" t="str">
        <f>_xlfn.XLOOKUP(B1248,'[1]daily break down'!$D:$D,'[1]daily break down'!$E:$E,"")</f>
        <v>Maroua</v>
      </c>
      <c r="D1248" s="1" t="s">
        <v>11</v>
      </c>
      <c r="E1248" s="1" t="s">
        <v>12</v>
      </c>
      <c r="F1248" s="3" t="s">
        <v>55</v>
      </c>
      <c r="G1248" s="1" t="s">
        <v>84</v>
      </c>
      <c r="H1248" s="32" t="str">
        <f>_xlfn.XLOOKUP(B1248,[2]CALCULATION!$B:$B,[2]CALCULATION!$H:$H,"")</f>
        <v>Huawei</v>
      </c>
      <c r="I1248" s="28">
        <v>0.27127154120759178</v>
      </c>
      <c r="J1248" s="28">
        <v>0.69467630046257056</v>
      </c>
      <c r="K1248" s="28">
        <v>0</v>
      </c>
      <c r="L1248" s="28">
        <v>0</v>
      </c>
      <c r="M1248" s="28">
        <v>0</v>
      </c>
      <c r="N1248" s="28">
        <v>0</v>
      </c>
      <c r="O1248" s="28">
        <v>0</v>
      </c>
      <c r="P1248" s="28">
        <v>0</v>
      </c>
      <c r="Q1248" s="28">
        <v>0</v>
      </c>
      <c r="R1248" s="28">
        <v>0.52221109313335223</v>
      </c>
      <c r="S1248" s="93">
        <v>0</v>
      </c>
      <c r="T1248" s="93">
        <f>_xlfn.XLOOKUP(B1248,'[3]Nur des jours'!$B:$B,'[3]Nur des jours'!$U:$U,"")</f>
        <v>0.67696606769339651</v>
      </c>
      <c r="U1248" s="93">
        <v>0</v>
      </c>
      <c r="V1248" s="93">
        <v>0</v>
      </c>
      <c r="W1248" s="93">
        <v>0.67696606769339651</v>
      </c>
      <c r="X1248" s="93">
        <v>0</v>
      </c>
      <c r="Y1248" s="93">
        <v>0</v>
      </c>
      <c r="Z1248" s="93">
        <v>0</v>
      </c>
      <c r="AA1248" s="93">
        <v>1.6472478333946861</v>
      </c>
      <c r="AB1248" s="93">
        <v>0</v>
      </c>
      <c r="AC1248" s="93">
        <f>_xlfn.XLOOKUP(B1248,'[3]Nur des jours'!$B:$B,'[3]Nur des jours'!$N:$N,"")</f>
        <v>0</v>
      </c>
      <c r="AD1248" s="93">
        <v>0</v>
      </c>
      <c r="AE1248" s="93">
        <v>0</v>
      </c>
      <c r="AF1248" s="93">
        <v>0</v>
      </c>
      <c r="AG1248" s="93"/>
      <c r="AH1248" s="93">
        <v>0</v>
      </c>
      <c r="AI1248" s="93">
        <v>0</v>
      </c>
      <c r="AJ1248" s="93">
        <v>0</v>
      </c>
      <c r="AK1248" s="93">
        <v>0</v>
      </c>
      <c r="AL1248" s="93">
        <v>0</v>
      </c>
      <c r="AM1248" s="49" t="s">
        <v>5559</v>
      </c>
      <c r="AN1248" s="49"/>
      <c r="AO1248" s="48" t="str" cm="1">
        <f t="array" ref="AO1248">IFERROR(_xlfn.IFS(
AQ1248="MPR ISSUE","PDH",
AQ1248="BSS Hardware Issue","BSS",
AQ1248="Sites strategiques, MLL, Pylone, etc.","ENVTECH",
AQ1248="AKTIVCO DEFAUT GE &amp; POWER Cabinet","AKTIVCO",
AQ1248="AKTIVCO Coupure ENEO &amp; Baisse de tension","AKTIVCO GRID ONLY",
AQ1248="Coupure ENEO &amp; Baisse de tension","IHS GRID ONLY",
AQ1248="Defaut GE &amp; POWER Cabinet","IHS",
AQ1248="Sharing","Partners",
AQ1248="Sites strategiques &amp; DataCenter","SST &amp; DC",
AQ1248="Exclu","Exclu",
AQ1248="SAT","SAT",
AQ1248="SPARE-ISSUE","SPARE-ISSUE",
AQ1248="Fiber CAmtel","TRANS_FO_CAMTEL",
AQ1248="Fiber AOF","Fiber AOF",
AQ1248="Projet OCM (HUAWEI)","TRAVAUX-HUAWEI",
AQ1248="Projet OCM (NOKIA)","TRAVAUX-NOKIA",
AQ1248="ACCESS-ISSUE","ACCESS-ISSUE",
AQ1248="Projet OCM (ZTE, NOKIA, autres projets)","TRAVAUX OCM",
AQ1248="No root CAuse","No root cause",
AQ1248="ODU HS","PDH",
AQ1248="IP &amp; VLAN","PDH",
AQ1248="Warehouse HUAWEI","SPARE-ISSUE",
AQ1248="SPARE-HS","SPARE-ISSUE",
AQ1248="Power Telco","BSS",AQ1248="no impacts","no impacts"
),"")</f>
        <v>No root cause</v>
      </c>
      <c r="AP1248" s="48" t="str" cm="1">
        <f t="array" ref="AP1248">IFERROR(_xlfn.IFS(
AQ1248="MPR ISSUE","TX ISSUE",
AQ1248="BSS Hardware Issue","RAN ISSUE",
AQ1248="Sites strategiques, MLL, Pylone, etc.","ENVTECH",
AQ1248="AKTIVCO DEFAUT GE &amp; POWER Cabinet","POWER ISSUE",
AQ1248="AKTIVCO Coupure ENEO &amp; Baisse de tension","POWER ISSUE",
AQ1248="Coupure ENEO &amp; Baisse de tension","POWER ISSUE",
AQ1248="Defaut GE &amp; POWER Cabinet","POWER ISSUE",
AQ1248="Sharing","POWER ISSUE",
AQ1248="Sites strategiques &amp; DataCenter","POWER ISSUE",
AQ1248="Exclu","Exclu",
AQ1248="SAT","TX ISSUE",
AQ1248="SPARE-ISSUE","SPARE-ISSUE",
AQ1248="Fiber CAmtel","TX ISSUE",
AQ1248="Fiber AOF","TX ISSUE",
AQ1248="Projet OCM (HUAWEI)","TRAVAUX-HUAWEI",
AQ1248="Projet OCM (NOKIA)","TRAVAUX -NOKIA",
AQ1248="ACCESS-ISSUE","ACCESS-ISSUE",
AQ1248="Projet OCM (ZTE, NOKIA, autres projets)","TRAVAUX OCM",
AQ1248="No root CAuse","No root cause",
AQ1248="ODU HS","TX ISSUE",
AQ1248="IP &amp; VLAN","TX ISSUE",
AQ1248="Warehouse HUAWEI","SPARE-ISSUE",
AQ1248="SPARE-HS","SPARE-ISSUE",
AQ1248="Power Telco","RAN ISSUE",AQ1248="no impacts","no impacts"
),"")</f>
        <v>No root cause</v>
      </c>
      <c r="AQ1248" s="127" t="s">
        <v>5344</v>
      </c>
      <c r="AR1248" s="48" t="str" cm="1">
        <f t="array" ref="AR1248">IFERROR(_xlfn.IFS(
AQ1248="MPR ISSUE","ACTIVE",
AQ1248="BSS Hardware Issue","ACTIVE",
AQ1248="Sites strategiques, MLL, Pylone, etc.","PASSIVE",
AQ1248="AKTIVCO DEFAUT GE &amp; POWER Cabinet","PASSIVE",
AQ1248="AKTIVCO Coupure ENEO &amp; Baisse de tension","PASSIVE",
AQ1248="Coupure ENEO &amp; Baisse de tension","PASSIVE",
AQ1248="Defaut GE &amp; POWER Cabinet","PASSIVE",
AQ1248="Sharing","PASSIVE",
AQ1248="Sites strategiques &amp; DataCenter","PASSIVE",
AQ1248="Exclu","Exclu",
AQ1248="SAT","ACTIVE",
AQ1248="SPARE-ISSUE","SPARE-ISSUE",
AQ1248="Fiber CAmtel","ACTIVE",
AQ1248="Fiber AOF","ACTIVE",
AQ1248="Projet OCM (HUAWEI)","PLANNED WORKS",
AQ1248="Projet OCM (NOKIA)","PLANNED WORKS",
AQ1248="ACCESS-ISSUE","ACCESS-ISSUE",
AQ1248="Projet OCM (ZTE, NOKIA, autres projets)","PLANNED WORKS",
AQ1248="No root CAuse","No root cause",
AQ1248="ODU HS","ACTIVE",
AQ1248="IP &amp; VLAN","ACTIVE",
AQ1248="Warehouse HUAWEI","SPARE-ISSUE",
AQ1248="SPARE-HS","SPARE-ISSUE",
AQ1248="Power Telco","ACTIVE", AQ1248="no impacts","no impacts"
),"")</f>
        <v>No root cause</v>
      </c>
      <c r="AS1248" s="92" t="s">
        <v>5537</v>
      </c>
      <c r="AT1248" s="98" t="s">
        <v>1715</v>
      </c>
      <c r="AV1248" s="17" t="s">
        <v>5537</v>
      </c>
      <c r="AW1248" s="7" t="s">
        <v>5537</v>
      </c>
      <c r="AX1248" s="6" t="s">
        <v>5537</v>
      </c>
      <c r="AY1248" s="7"/>
      <c r="AZ1248" s="3" t="s">
        <v>5537</v>
      </c>
      <c r="BA1248" s="18" t="s">
        <v>5537</v>
      </c>
      <c r="BB1248" s="18" t="s">
        <v>5537</v>
      </c>
      <c r="BC1248" s="18" t="s">
        <v>5537</v>
      </c>
      <c r="BD1248" s="18" t="s">
        <v>5537</v>
      </c>
      <c r="BE1248" s="18" t="s">
        <v>5537</v>
      </c>
      <c r="BF1248" s="18" t="s">
        <v>5537</v>
      </c>
      <c r="BG1248" s="18" t="s">
        <v>5537</v>
      </c>
      <c r="BH1248" s="18" t="s">
        <v>5537</v>
      </c>
      <c r="BI1248" s="18" t="s">
        <v>5537</v>
      </c>
      <c r="BJ1248" s="18" t="s">
        <v>5537</v>
      </c>
      <c r="BK1248" s="18" t="s">
        <v>5537</v>
      </c>
      <c r="BL1248" s="9" t="s">
        <v>5537</v>
      </c>
      <c r="BM1248" s="14" t="s">
        <v>5537</v>
      </c>
      <c r="BN1248" s="14" t="s">
        <v>5537</v>
      </c>
      <c r="BO1248" s="14" t="str">
        <f>_xlfn.XLOOKUP(B1248,'[4]cell downs 18042026 17h'!$B:$B,'[4]cell downs 18042026 17h'!$B:$B,"")</f>
        <v/>
      </c>
      <c r="BP1248" s="14" t="str">
        <f>_xlfn.XLOOKUP(B1248,'[5]Cells Huawei 19042026 15h'!$B:$B,'[5]Cells Huawei 19042026 15h'!$B:$B,"")</f>
        <v/>
      </c>
      <c r="BQ1248" s="9" t="str">
        <f>_xlfn.XLOOKUP(B1248,'[6]cells down 19042026 9H40'!$B:$B,'[6]cells down 19042026 9H40'!$B:$B,"")</f>
        <v/>
      </c>
      <c r="BR1248" s="9" t="s">
        <v>1715</v>
      </c>
      <c r="BS1248" s="9" t="s">
        <v>302</v>
      </c>
      <c r="BT1248" s="108"/>
    </row>
    <row r="1249" spans="1:72" s="9" customFormat="1" x14ac:dyDescent="0.35">
      <c r="A1249" s="1" t="s">
        <v>338</v>
      </c>
      <c r="B1249" s="8" t="s">
        <v>339</v>
      </c>
      <c r="C1249" s="3" t="str">
        <f>_xlfn.XLOOKUP(B1249,'[1]daily break down'!$D:$D,'[1]daily break down'!$E:$E,"")</f>
        <v>Douala</v>
      </c>
      <c r="D1249" s="1" t="s">
        <v>21</v>
      </c>
      <c r="E1249" s="1" t="s">
        <v>125</v>
      </c>
      <c r="F1249" s="3" t="s">
        <v>31</v>
      </c>
      <c r="G1249" s="1" t="s">
        <v>32</v>
      </c>
      <c r="H1249" s="34" t="str">
        <f>_xlfn.XLOOKUP(B1249,[2]CALCULATION!$B:$B,[2]CALCULATION!$H:$H,"")</f>
        <v>ZTE</v>
      </c>
      <c r="I1249" s="28">
        <v>0</v>
      </c>
      <c r="J1249" s="28">
        <v>0</v>
      </c>
      <c r="K1249" s="28">
        <v>23.879529039787919</v>
      </c>
      <c r="L1249" s="28">
        <v>0</v>
      </c>
      <c r="M1249" s="28">
        <v>0</v>
      </c>
      <c r="N1249" s="28">
        <v>18.159979939103906</v>
      </c>
      <c r="O1249" s="28">
        <v>8.5214755745035422</v>
      </c>
      <c r="P1249" s="28">
        <v>0</v>
      </c>
      <c r="Q1249" s="28">
        <v>0</v>
      </c>
      <c r="R1249" s="28">
        <v>0</v>
      </c>
      <c r="S1249" s="93">
        <v>7.3877709861799543</v>
      </c>
      <c r="T1249" s="93">
        <f>_xlfn.XLOOKUP(B1249,'[3]Nur des jours'!$B:$B,'[3]Nur des jours'!$U:$U,"")</f>
        <v>4.0830379844363982</v>
      </c>
      <c r="U1249" s="93">
        <v>0</v>
      </c>
      <c r="V1249" s="93">
        <v>0</v>
      </c>
      <c r="W1249" s="93">
        <v>4.0830379844363982</v>
      </c>
      <c r="X1249" s="93">
        <v>0</v>
      </c>
      <c r="Y1249" s="93">
        <v>0</v>
      </c>
      <c r="Z1249" s="93">
        <v>0</v>
      </c>
      <c r="AA1249" s="93">
        <v>0.90948198371728772</v>
      </c>
      <c r="AB1249" s="93">
        <v>0</v>
      </c>
      <c r="AC1249" s="93">
        <f>_xlfn.XLOOKUP(B1249,'[3]Nur des jours'!$B:$B,'[3]Nur des jours'!$N:$N,"")</f>
        <v>0</v>
      </c>
      <c r="AD1249" s="93">
        <v>0</v>
      </c>
      <c r="AE1249" s="93">
        <v>0</v>
      </c>
      <c r="AF1249" s="93">
        <v>0</v>
      </c>
      <c r="AG1249" s="93"/>
      <c r="AH1249" s="93">
        <v>0</v>
      </c>
      <c r="AI1249" s="93">
        <v>0</v>
      </c>
      <c r="AJ1249" s="93">
        <v>0</v>
      </c>
      <c r="AK1249" s="93">
        <v>0</v>
      </c>
      <c r="AL1249" s="93">
        <v>0</v>
      </c>
      <c r="AM1249" s="49" t="s">
        <v>5559</v>
      </c>
      <c r="AN1249" s="49"/>
      <c r="AO1249" s="48" t="str" cm="1">
        <f t="array" ref="AO1249">IFERROR(_xlfn.IFS(
AQ1249="MPR ISSUE","PDH",
AQ1249="BSS Hardware Issue","BSS",
AQ1249="Sites strategiques, MLL, Pylone, etc.","ENVTECH",
AQ1249="AKTIVCO DEFAUT GE &amp; POWER Cabinet","AKTIVCO",
AQ1249="AKTIVCO Coupure ENEO &amp; Baisse de tension","AKTIVCO GRID ONLY",
AQ1249="Coupure ENEO &amp; Baisse de tension","IHS GRID ONLY",
AQ1249="Defaut GE &amp; POWER Cabinet","IHS",
AQ1249="Sharing","Partners",
AQ1249="Sites strategiques &amp; DataCenter","SST &amp; DC",
AQ1249="Exclu","Exclu",
AQ1249="SAT","SAT",
AQ1249="SPARE-ISSUE","SPARE-ISSUE",
AQ1249="Fiber CAmtel","TRANS_FO_CAMTEL",
AQ1249="Fiber AOF","Fiber AOF",
AQ1249="Projet OCM (HUAWEI)","TRAVAUX-HUAWEI",
AQ1249="Projet OCM (NOKIA)","TRAVAUX-NOKIA",
AQ1249="ACCESS-ISSUE","ACCESS-ISSUE",
AQ1249="Projet OCM (ZTE, NOKIA, autres projets)","TRAVAUX OCM",
AQ1249="No root CAuse","No root cause",
AQ1249="ODU HS","PDH",
AQ1249="IP &amp; VLAN","PDH",
AQ1249="Warehouse HUAWEI","SPARE-ISSUE",
AQ1249="SPARE-HS","SPARE-ISSUE",
AQ1249="Power Telco","BSS",AQ1249="no impacts","no impacts"
),"")</f>
        <v>No root cause</v>
      </c>
      <c r="AP1249" s="48" t="str" cm="1">
        <f t="array" ref="AP1249">IFERROR(_xlfn.IFS(
AQ1249="MPR ISSUE","TX ISSUE",
AQ1249="BSS Hardware Issue","RAN ISSUE",
AQ1249="Sites strategiques, MLL, Pylone, etc.","ENVTECH",
AQ1249="AKTIVCO DEFAUT GE &amp; POWER Cabinet","POWER ISSUE",
AQ1249="AKTIVCO Coupure ENEO &amp; Baisse de tension","POWER ISSUE",
AQ1249="Coupure ENEO &amp; Baisse de tension","POWER ISSUE",
AQ1249="Defaut GE &amp; POWER Cabinet","POWER ISSUE",
AQ1249="Sharing","POWER ISSUE",
AQ1249="Sites strategiques &amp; DataCenter","POWER ISSUE",
AQ1249="Exclu","Exclu",
AQ1249="SAT","TX ISSUE",
AQ1249="SPARE-ISSUE","SPARE-ISSUE",
AQ1249="Fiber CAmtel","TX ISSUE",
AQ1249="Fiber AOF","TX ISSUE",
AQ1249="Projet OCM (HUAWEI)","TRAVAUX-HUAWEI",
AQ1249="Projet OCM (NOKIA)","TRAVAUX -NOKIA",
AQ1249="ACCESS-ISSUE","ACCESS-ISSUE",
AQ1249="Projet OCM (ZTE, NOKIA, autres projets)","TRAVAUX OCM",
AQ1249="No root CAuse","No root cause",
AQ1249="ODU HS","TX ISSUE",
AQ1249="IP &amp; VLAN","TX ISSUE",
AQ1249="Warehouse HUAWEI","SPARE-ISSUE",
AQ1249="SPARE-HS","SPARE-ISSUE",
AQ1249="Power Telco","RAN ISSUE",AQ1249="no impacts","no impacts"
),"")</f>
        <v>No root cause</v>
      </c>
      <c r="AQ1249" s="67" t="s">
        <v>5344</v>
      </c>
      <c r="AR1249" s="48" t="str" cm="1">
        <f t="array" ref="AR1249">IFERROR(_xlfn.IFS(
AQ1249="MPR ISSUE","ACTIVE",
AQ1249="BSS Hardware Issue","ACTIVE",
AQ1249="Sites strategiques, MLL, Pylone, etc.","PASSIVE",
AQ1249="AKTIVCO DEFAUT GE &amp; POWER Cabinet","PASSIVE",
AQ1249="AKTIVCO Coupure ENEO &amp; Baisse de tension","PASSIVE",
AQ1249="Coupure ENEO &amp; Baisse de tension","PASSIVE",
AQ1249="Defaut GE &amp; POWER Cabinet","PASSIVE",
AQ1249="Sharing","PASSIVE",
AQ1249="Sites strategiques &amp; DataCenter","PASSIVE",
AQ1249="Exclu","Exclu",
AQ1249="SAT","ACTIVE",
AQ1249="SPARE-ISSUE","SPARE-ISSUE",
AQ1249="Fiber CAmtel","ACTIVE",
AQ1249="Fiber AOF","ACTIVE",
AQ1249="Projet OCM (HUAWEI)","PLANNED WORKS",
AQ1249="Projet OCM (NOKIA)","PLANNED WORKS",
AQ1249="ACCESS-ISSUE","ACCESS-ISSUE",
AQ1249="Projet OCM (ZTE, NOKIA, autres projets)","PLANNED WORKS",
AQ1249="No root CAuse","No root cause",
AQ1249="ODU HS","ACTIVE",
AQ1249="IP &amp; VLAN","ACTIVE",
AQ1249="Warehouse HUAWEI","SPARE-ISSUE",
AQ1249="SPARE-HS","SPARE-ISSUE",
AQ1249="Power Telco","ACTIVE", AQ1249="no impacts","no impacts"
),"")</f>
        <v>No root cause</v>
      </c>
      <c r="AS1249" s="92" t="s">
        <v>5537</v>
      </c>
      <c r="AT1249" s="98" t="s">
        <v>339</v>
      </c>
      <c r="AV1249" s="17" t="s">
        <v>5537</v>
      </c>
      <c r="AW1249" s="7" t="s">
        <v>5537</v>
      </c>
      <c r="AX1249" s="6" t="s">
        <v>5537</v>
      </c>
      <c r="AY1249" s="7"/>
      <c r="AZ1249" s="3" t="s">
        <v>5537</v>
      </c>
      <c r="BA1249" s="18" t="s">
        <v>5537</v>
      </c>
      <c r="BB1249" s="18" t="s">
        <v>5537</v>
      </c>
      <c r="BC1249" s="18" t="s">
        <v>5537</v>
      </c>
      <c r="BD1249" s="18" t="s">
        <v>5537</v>
      </c>
      <c r="BE1249" s="18" t="s">
        <v>5537</v>
      </c>
      <c r="BF1249" s="18" t="s">
        <v>5537</v>
      </c>
      <c r="BG1249" s="18" t="s">
        <v>5537</v>
      </c>
      <c r="BH1249" s="18" t="s">
        <v>5537</v>
      </c>
      <c r="BI1249" s="18" t="s">
        <v>5537</v>
      </c>
      <c r="BJ1249" s="18" t="s">
        <v>5537</v>
      </c>
      <c r="BK1249" s="18" t="s">
        <v>5537</v>
      </c>
      <c r="BL1249" s="9" t="s">
        <v>5537</v>
      </c>
      <c r="BM1249" s="14" t="s">
        <v>5537</v>
      </c>
      <c r="BN1249" s="14" t="s">
        <v>5537</v>
      </c>
      <c r="BO1249" s="14" t="str">
        <f>_xlfn.XLOOKUP(B1249,'[4]cell downs 18042026 17h'!$B:$B,'[4]cell downs 18042026 17h'!$B:$B,"")</f>
        <v/>
      </c>
      <c r="BP1249" s="14" t="str">
        <f>_xlfn.XLOOKUP(B1249,'[5]Cells Huawei 19042026 15h'!$B:$B,'[5]Cells Huawei 19042026 15h'!$B:$B,"")</f>
        <v/>
      </c>
      <c r="BQ1249" s="9" t="str">
        <f>_xlfn.XLOOKUP(B1249,'[6]cells down 19042026 9H40'!$B:$B,'[6]cells down 19042026 9H40'!$B:$B,"")</f>
        <v/>
      </c>
      <c r="BR1249" s="9" t="s">
        <v>5537</v>
      </c>
      <c r="BS1249" s="9" t="s">
        <v>5537</v>
      </c>
      <c r="BT1249" s="108"/>
    </row>
    <row r="1250" spans="1:72" s="9" customFormat="1" x14ac:dyDescent="0.35">
      <c r="A1250" s="1" t="s">
        <v>401</v>
      </c>
      <c r="B1250" s="8" t="s">
        <v>402</v>
      </c>
      <c r="C1250" s="3" t="str">
        <f>_xlfn.XLOOKUP(B1250,'[1]daily break down'!$D:$D,'[1]daily break down'!$E:$E,"")</f>
        <v>Douala</v>
      </c>
      <c r="D1250" s="1" t="s">
        <v>11</v>
      </c>
      <c r="E1250" s="1" t="s">
        <v>12</v>
      </c>
      <c r="F1250" s="3" t="s">
        <v>31</v>
      </c>
      <c r="G1250" s="1" t="s">
        <v>32</v>
      </c>
      <c r="H1250" s="34" t="str">
        <f>_xlfn.XLOOKUP(B1250,[2]CALCULATION!$B:$B,[2]CALCULATION!$H:$H,"")</f>
        <v>ZTE</v>
      </c>
      <c r="I1250" s="28">
        <v>0</v>
      </c>
      <c r="J1250" s="28">
        <v>0</v>
      </c>
      <c r="K1250" s="28">
        <v>18.528952039334197</v>
      </c>
      <c r="L1250" s="28">
        <v>0</v>
      </c>
      <c r="M1250" s="28">
        <v>0</v>
      </c>
      <c r="N1250" s="28">
        <v>11.384166160150441</v>
      </c>
      <c r="O1250" s="28">
        <v>4.1865706140688808</v>
      </c>
      <c r="P1250" s="28">
        <v>0</v>
      </c>
      <c r="Q1250" s="28">
        <v>0</v>
      </c>
      <c r="R1250" s="28">
        <v>0</v>
      </c>
      <c r="S1250" s="93">
        <v>5.8604462193914388</v>
      </c>
      <c r="T1250" s="93">
        <f>_xlfn.XLOOKUP(B1250,'[3]Nur des jours'!$B:$B,'[3]Nur des jours'!$U:$U,"")</f>
        <v>3.0638345989104905</v>
      </c>
      <c r="U1250" s="93">
        <v>19.345834296427562</v>
      </c>
      <c r="V1250" s="93">
        <v>0</v>
      </c>
      <c r="W1250" s="93">
        <v>3.0638345989104905</v>
      </c>
      <c r="X1250" s="93">
        <v>0</v>
      </c>
      <c r="Y1250" s="93">
        <v>0</v>
      </c>
      <c r="Z1250" s="93">
        <v>0</v>
      </c>
      <c r="AA1250" s="93">
        <v>0.59496037759001053</v>
      </c>
      <c r="AB1250" s="93">
        <v>0</v>
      </c>
      <c r="AC1250" s="93">
        <f>_xlfn.XLOOKUP(B1250,'[3]Nur des jours'!$B:$B,'[3]Nur des jours'!$N:$N,"")</f>
        <v>0</v>
      </c>
      <c r="AD1250" s="93">
        <v>0</v>
      </c>
      <c r="AE1250" s="93">
        <v>0</v>
      </c>
      <c r="AF1250" s="93">
        <v>0</v>
      </c>
      <c r="AG1250" s="93"/>
      <c r="AH1250" s="93">
        <v>0</v>
      </c>
      <c r="AI1250" s="93">
        <v>0</v>
      </c>
      <c r="AJ1250" s="93">
        <v>0</v>
      </c>
      <c r="AK1250" s="93">
        <v>0</v>
      </c>
      <c r="AL1250" s="93">
        <v>0</v>
      </c>
      <c r="AM1250" s="49" t="s">
        <v>5559</v>
      </c>
      <c r="AN1250" s="49"/>
      <c r="AO1250" s="48" t="str" cm="1">
        <f t="array" ref="AO1250">IFERROR(_xlfn.IFS(
AQ1250="MPR ISSUE","PDH",
AQ1250="BSS Hardware Issue","BSS",
AQ1250="Sites strategiques, MLL, Pylone, etc.","ENVTECH",
AQ1250="AKTIVCO DEFAUT GE &amp; POWER Cabinet","AKTIVCO",
AQ1250="AKTIVCO Coupure ENEO &amp; Baisse de tension","AKTIVCO GRID ONLY",
AQ1250="Coupure ENEO &amp; Baisse de tension","IHS GRID ONLY",
AQ1250="Defaut GE &amp; POWER Cabinet","IHS",
AQ1250="Sharing","Partners",
AQ1250="Sites strategiques &amp; DataCenter","SST &amp; DC",
AQ1250="Exclu","Exclu",
AQ1250="SAT","SAT",
AQ1250="SPARE-ISSUE","SPARE-ISSUE",
AQ1250="Fiber CAmtel","TRANS_FO_CAMTEL",
AQ1250="Fiber AOF","Fiber AOF",
AQ1250="Projet OCM (HUAWEI)","TRAVAUX-HUAWEI",
AQ1250="Projet OCM (NOKIA)","TRAVAUX-NOKIA",
AQ1250="ACCESS-ISSUE","ACCESS-ISSUE",
AQ1250="Projet OCM (ZTE, NOKIA, autres projets)","TRAVAUX OCM",
AQ1250="No root CAuse","No root cause",
AQ1250="ODU HS","PDH",
AQ1250="IP &amp; VLAN","PDH",
AQ1250="Warehouse HUAWEI","SPARE-ISSUE",
AQ1250="SPARE-HS","SPARE-ISSUE",
AQ1250="Power Telco","BSS",AQ1250="no impacts","no impacts"
),"")</f>
        <v>No root cause</v>
      </c>
      <c r="AP1250" s="48" t="str" cm="1">
        <f t="array" ref="AP1250">IFERROR(_xlfn.IFS(
AQ1250="MPR ISSUE","TX ISSUE",
AQ1250="BSS Hardware Issue","RAN ISSUE",
AQ1250="Sites strategiques, MLL, Pylone, etc.","ENVTECH",
AQ1250="AKTIVCO DEFAUT GE &amp; POWER Cabinet","POWER ISSUE",
AQ1250="AKTIVCO Coupure ENEO &amp; Baisse de tension","POWER ISSUE",
AQ1250="Coupure ENEO &amp; Baisse de tension","POWER ISSUE",
AQ1250="Defaut GE &amp; POWER Cabinet","POWER ISSUE",
AQ1250="Sharing","POWER ISSUE",
AQ1250="Sites strategiques &amp; DataCenter","POWER ISSUE",
AQ1250="Exclu","Exclu",
AQ1250="SAT","TX ISSUE",
AQ1250="SPARE-ISSUE","SPARE-ISSUE",
AQ1250="Fiber CAmtel","TX ISSUE",
AQ1250="Fiber AOF","TX ISSUE",
AQ1250="Projet OCM (HUAWEI)","TRAVAUX-HUAWEI",
AQ1250="Projet OCM (NOKIA)","TRAVAUX -NOKIA",
AQ1250="ACCESS-ISSUE","ACCESS-ISSUE",
AQ1250="Projet OCM (ZTE, NOKIA, autres projets)","TRAVAUX OCM",
AQ1250="No root CAuse","No root cause",
AQ1250="ODU HS","TX ISSUE",
AQ1250="IP &amp; VLAN","TX ISSUE",
AQ1250="Warehouse HUAWEI","SPARE-ISSUE",
AQ1250="SPARE-HS","SPARE-ISSUE",
AQ1250="Power Telco","RAN ISSUE",AQ1250="no impacts","no impacts"
),"")</f>
        <v>No root cause</v>
      </c>
      <c r="AQ1250" s="127" t="s">
        <v>5344</v>
      </c>
      <c r="AR1250" s="48" t="str" cm="1">
        <f t="array" ref="AR1250">IFERROR(_xlfn.IFS(
AQ1250="MPR ISSUE","ACTIVE",
AQ1250="BSS Hardware Issue","ACTIVE",
AQ1250="Sites strategiques, MLL, Pylone, etc.","PASSIVE",
AQ1250="AKTIVCO DEFAUT GE &amp; POWER Cabinet","PASSIVE",
AQ1250="AKTIVCO Coupure ENEO &amp; Baisse de tension","PASSIVE",
AQ1250="Coupure ENEO &amp; Baisse de tension","PASSIVE",
AQ1250="Defaut GE &amp; POWER Cabinet","PASSIVE",
AQ1250="Sharing","PASSIVE",
AQ1250="Sites strategiques &amp; DataCenter","PASSIVE",
AQ1250="Exclu","Exclu",
AQ1250="SAT","ACTIVE",
AQ1250="SPARE-ISSUE","SPARE-ISSUE",
AQ1250="Fiber CAmtel","ACTIVE",
AQ1250="Fiber AOF","ACTIVE",
AQ1250="Projet OCM (HUAWEI)","PLANNED WORKS",
AQ1250="Projet OCM (NOKIA)","PLANNED WORKS",
AQ1250="ACCESS-ISSUE","ACCESS-ISSUE",
AQ1250="Projet OCM (ZTE, NOKIA, autres projets)","PLANNED WORKS",
AQ1250="No root CAuse","No root cause",
AQ1250="ODU HS","ACTIVE",
AQ1250="IP &amp; VLAN","ACTIVE",
AQ1250="Warehouse HUAWEI","SPARE-ISSUE",
AQ1250="SPARE-HS","SPARE-ISSUE",
AQ1250="Power Telco","ACTIVE", AQ1250="no impacts","no impacts"
),"")</f>
        <v>No root cause</v>
      </c>
      <c r="AS1250" s="92" t="s">
        <v>5537</v>
      </c>
      <c r="AT1250" s="98" t="s">
        <v>402</v>
      </c>
      <c r="AV1250" s="17" t="s">
        <v>5537</v>
      </c>
      <c r="AW1250" s="7" t="s">
        <v>5537</v>
      </c>
      <c r="AX1250" s="6" t="s">
        <v>5537</v>
      </c>
      <c r="AY1250" s="7"/>
      <c r="AZ1250" s="3" t="s">
        <v>5537</v>
      </c>
      <c r="BA1250" s="18" t="s">
        <v>5537</v>
      </c>
      <c r="BB1250" s="18" t="s">
        <v>5537</v>
      </c>
      <c r="BC1250" s="18" t="s">
        <v>5537</v>
      </c>
      <c r="BD1250" s="18" t="s">
        <v>5537</v>
      </c>
      <c r="BE1250" s="18" t="s">
        <v>5537</v>
      </c>
      <c r="BF1250" s="18" t="s">
        <v>5537</v>
      </c>
      <c r="BG1250" s="18" t="s">
        <v>5537</v>
      </c>
      <c r="BH1250" s="18" t="s">
        <v>5537</v>
      </c>
      <c r="BI1250" s="18" t="s">
        <v>5537</v>
      </c>
      <c r="BJ1250" s="18" t="s">
        <v>5537</v>
      </c>
      <c r="BK1250" s="18" t="s">
        <v>5537</v>
      </c>
      <c r="BL1250" s="9" t="s">
        <v>5537</v>
      </c>
      <c r="BM1250" s="14" t="s">
        <v>5537</v>
      </c>
      <c r="BN1250" s="14" t="s">
        <v>5537</v>
      </c>
      <c r="BO1250" s="14" t="str">
        <f>_xlfn.XLOOKUP(B1250,'[4]cell downs 18042026 17h'!$B:$B,'[4]cell downs 18042026 17h'!$B:$B,"")</f>
        <v/>
      </c>
      <c r="BP1250" s="14" t="str">
        <f>_xlfn.XLOOKUP(B1250,'[5]Cells Huawei 19042026 15h'!$B:$B,'[5]Cells Huawei 19042026 15h'!$B:$B,"")</f>
        <v/>
      </c>
      <c r="BQ1250" s="9" t="str">
        <f>_xlfn.XLOOKUP(B1250,'[6]cells down 19042026 9H40'!$B:$B,'[6]cells down 19042026 9H40'!$B:$B,"")</f>
        <v/>
      </c>
      <c r="BR1250" s="9" t="s">
        <v>402</v>
      </c>
      <c r="BS1250" s="9" t="s">
        <v>12</v>
      </c>
      <c r="BT1250" s="108"/>
    </row>
    <row r="1251" spans="1:72" s="9" customFormat="1" x14ac:dyDescent="0.35">
      <c r="A1251" s="1" t="s">
        <v>2539</v>
      </c>
      <c r="B1251" s="8" t="s">
        <v>2540</v>
      </c>
      <c r="C1251" s="3" t="str">
        <f>_xlfn.XLOOKUP(B1251,'[1]daily break down'!$D:$D,'[1]daily break down'!$E:$E,"")</f>
        <v>OUEST</v>
      </c>
      <c r="D1251" s="1" t="s">
        <v>21</v>
      </c>
      <c r="E1251" s="1" t="s">
        <v>563</v>
      </c>
      <c r="F1251" s="3" t="s">
        <v>102</v>
      </c>
      <c r="G1251" s="1" t="s">
        <v>856</v>
      </c>
      <c r="H1251" s="32" t="str">
        <f>_xlfn.XLOOKUP(B1251,[2]CALCULATION!$B:$B,[2]CALCULATION!$H:$H,"")</f>
        <v>Huawei</v>
      </c>
      <c r="I1251" s="28">
        <v>0</v>
      </c>
      <c r="J1251" s="28">
        <v>0</v>
      </c>
      <c r="K1251" s="28">
        <v>0</v>
      </c>
      <c r="L1251" s="28">
        <v>0</v>
      </c>
      <c r="M1251" s="28">
        <v>0</v>
      </c>
      <c r="N1251" s="28">
        <v>0</v>
      </c>
      <c r="O1251" s="28">
        <v>8.0614553994629509E-3</v>
      </c>
      <c r="P1251" s="28">
        <v>0</v>
      </c>
      <c r="Q1251" s="28">
        <v>0</v>
      </c>
      <c r="R1251" s="28">
        <v>0</v>
      </c>
      <c r="S1251" s="93">
        <v>0</v>
      </c>
      <c r="T1251" s="93">
        <f>_xlfn.XLOOKUP(B1251,'[3]Nur des jours'!$B:$B,'[3]Nur des jours'!$U:$U,"")</f>
        <v>0</v>
      </c>
      <c r="U1251" s="93">
        <v>0</v>
      </c>
      <c r="V1251" s="93">
        <v>0</v>
      </c>
      <c r="W1251" s="93">
        <v>0</v>
      </c>
      <c r="X1251" s="93">
        <v>0</v>
      </c>
      <c r="Y1251" s="93">
        <v>0</v>
      </c>
      <c r="Z1251" s="93">
        <v>5.9226728076408319</v>
      </c>
      <c r="AA1251" s="93">
        <v>0.45960996823929245</v>
      </c>
      <c r="AB1251" s="93">
        <v>0</v>
      </c>
      <c r="AC1251" s="93">
        <f>_xlfn.XLOOKUP(B1251,'[3]Nur des jours'!$B:$B,'[3]Nur des jours'!$N:$N,"")</f>
        <v>0</v>
      </c>
      <c r="AD1251" s="93">
        <v>0</v>
      </c>
      <c r="AE1251" s="93">
        <v>0</v>
      </c>
      <c r="AF1251" s="93">
        <v>0</v>
      </c>
      <c r="AG1251" s="93"/>
      <c r="AH1251" s="93">
        <v>0</v>
      </c>
      <c r="AI1251" s="93">
        <v>0</v>
      </c>
      <c r="AJ1251" s="93">
        <v>0</v>
      </c>
      <c r="AK1251" s="93">
        <v>0</v>
      </c>
      <c r="AL1251" s="93">
        <v>0</v>
      </c>
      <c r="AM1251" s="49" t="s">
        <v>5559</v>
      </c>
      <c r="AN1251" s="49"/>
      <c r="AO1251" s="48" t="str" cm="1">
        <f t="array" ref="AO1251">IFERROR(_xlfn.IFS(
AQ1251="MPR ISSUE","PDH",
AQ1251="BSS Hardware Issue","BSS",
AQ1251="Sites strategiques, MLL, Pylone, etc.","ENVTECH",
AQ1251="AKTIVCO DEFAUT GE &amp; POWER Cabinet","AKTIVCO",
AQ1251="AKTIVCO Coupure ENEO &amp; Baisse de tension","AKTIVCO GRID ONLY",
AQ1251="Coupure ENEO &amp; Baisse de tension","IHS GRID ONLY",
AQ1251="Defaut GE &amp; POWER Cabinet","IHS",
AQ1251="Sharing","Partners",
AQ1251="Sites strategiques &amp; DataCenter","SST &amp; DC",
AQ1251="Exclu","Exclu",
AQ1251="SAT","SAT",
AQ1251="SPARE-ISSUE","SPARE-ISSUE",
AQ1251="Fiber CAmtel","TRANS_FO_CAMTEL",
AQ1251="Fiber AOF","Fiber AOF",
AQ1251="Projet OCM (HUAWEI)","TRAVAUX-HUAWEI",
AQ1251="Projet OCM (NOKIA)","TRAVAUX-NOKIA",
AQ1251="ACCESS-ISSUE","ACCESS-ISSUE",
AQ1251="Projet OCM (ZTE, NOKIA, autres projets)","TRAVAUX OCM",
AQ1251="No root CAuse","No root cause",
AQ1251="ODU HS","PDH",
AQ1251="IP &amp; VLAN","PDH",
AQ1251="Warehouse HUAWEI","SPARE-ISSUE",
AQ1251="SPARE-HS","SPARE-ISSUE",
AQ1251="Power Telco","BSS",AQ1251="no impacts","no impacts"
),"")</f>
        <v>No root cause</v>
      </c>
      <c r="AP1251" s="48" t="str" cm="1">
        <f t="array" ref="AP1251">IFERROR(_xlfn.IFS(
AQ1251="MPR ISSUE","TX ISSUE",
AQ1251="BSS Hardware Issue","RAN ISSUE",
AQ1251="Sites strategiques, MLL, Pylone, etc.","ENVTECH",
AQ1251="AKTIVCO DEFAUT GE &amp; POWER Cabinet","POWER ISSUE",
AQ1251="AKTIVCO Coupure ENEO &amp; Baisse de tension","POWER ISSUE",
AQ1251="Coupure ENEO &amp; Baisse de tension","POWER ISSUE",
AQ1251="Defaut GE &amp; POWER Cabinet","POWER ISSUE",
AQ1251="Sharing","POWER ISSUE",
AQ1251="Sites strategiques &amp; DataCenter","POWER ISSUE",
AQ1251="Exclu","Exclu",
AQ1251="SAT","TX ISSUE",
AQ1251="SPARE-ISSUE","SPARE-ISSUE",
AQ1251="Fiber CAmtel","TX ISSUE",
AQ1251="Fiber AOF","TX ISSUE",
AQ1251="Projet OCM (HUAWEI)","TRAVAUX-HUAWEI",
AQ1251="Projet OCM (NOKIA)","TRAVAUX -NOKIA",
AQ1251="ACCESS-ISSUE","ACCESS-ISSUE",
AQ1251="Projet OCM (ZTE, NOKIA, autres projets)","TRAVAUX OCM",
AQ1251="No root CAuse","No root cause",
AQ1251="ODU HS","TX ISSUE",
AQ1251="IP &amp; VLAN","TX ISSUE",
AQ1251="Warehouse HUAWEI","SPARE-ISSUE",
AQ1251="SPARE-HS","SPARE-ISSUE",
AQ1251="Power Telco","RAN ISSUE",AQ1251="no impacts","no impacts"
),"")</f>
        <v>No root cause</v>
      </c>
      <c r="AQ1251" s="67" t="s">
        <v>5344</v>
      </c>
      <c r="AR1251" s="48" t="str" cm="1">
        <f t="array" ref="AR1251">IFERROR(_xlfn.IFS(
AQ1251="MPR ISSUE","ACTIVE",
AQ1251="BSS Hardware Issue","ACTIVE",
AQ1251="Sites strategiques, MLL, Pylone, etc.","PASSIVE",
AQ1251="AKTIVCO DEFAUT GE &amp; POWER Cabinet","PASSIVE",
AQ1251="AKTIVCO Coupure ENEO &amp; Baisse de tension","PASSIVE",
AQ1251="Coupure ENEO &amp; Baisse de tension","PASSIVE",
AQ1251="Defaut GE &amp; POWER Cabinet","PASSIVE",
AQ1251="Sharing","PASSIVE",
AQ1251="Sites strategiques &amp; DataCenter","PASSIVE",
AQ1251="Exclu","Exclu",
AQ1251="SAT","ACTIVE",
AQ1251="SPARE-ISSUE","SPARE-ISSUE",
AQ1251="Fiber CAmtel","ACTIVE",
AQ1251="Fiber AOF","ACTIVE",
AQ1251="Projet OCM (HUAWEI)","PLANNED WORKS",
AQ1251="Projet OCM (NOKIA)","PLANNED WORKS",
AQ1251="ACCESS-ISSUE","ACCESS-ISSUE",
AQ1251="Projet OCM (ZTE, NOKIA, autres projets)","PLANNED WORKS",
AQ1251="No root CAuse","No root cause",
AQ1251="ODU HS","ACTIVE",
AQ1251="IP &amp; VLAN","ACTIVE",
AQ1251="Warehouse HUAWEI","SPARE-ISSUE",
AQ1251="SPARE-HS","SPARE-ISSUE",
AQ1251="Power Telco","ACTIVE", AQ1251="no impacts","no impacts"
),"")</f>
        <v>No root cause</v>
      </c>
      <c r="AS1251" s="92" t="s">
        <v>5537</v>
      </c>
      <c r="AT1251" s="98" t="s">
        <v>2540</v>
      </c>
      <c r="AV1251" s="17" t="s">
        <v>5537</v>
      </c>
      <c r="AW1251" s="7" t="s">
        <v>5537</v>
      </c>
      <c r="AX1251" s="6" t="s">
        <v>5537</v>
      </c>
      <c r="AY1251" s="7"/>
      <c r="AZ1251" s="3" t="s">
        <v>5537</v>
      </c>
      <c r="BA1251" s="18" t="s">
        <v>5537</v>
      </c>
      <c r="BB1251" s="18" t="s">
        <v>5537</v>
      </c>
      <c r="BC1251" s="18" t="s">
        <v>5537</v>
      </c>
      <c r="BD1251" s="18" t="s">
        <v>5537</v>
      </c>
      <c r="BE1251" s="18" t="s">
        <v>5537</v>
      </c>
      <c r="BF1251" s="18" t="s">
        <v>5537</v>
      </c>
      <c r="BG1251" s="18" t="s">
        <v>5537</v>
      </c>
      <c r="BH1251" s="18" t="s">
        <v>5537</v>
      </c>
      <c r="BI1251" s="18" t="s">
        <v>5537</v>
      </c>
      <c r="BJ1251" s="18" t="s">
        <v>5537</v>
      </c>
      <c r="BK1251" s="18" t="s">
        <v>5537</v>
      </c>
      <c r="BL1251" s="9" t="s">
        <v>5537</v>
      </c>
      <c r="BM1251" s="14" t="s">
        <v>5537</v>
      </c>
      <c r="BN1251" s="14" t="s">
        <v>5537</v>
      </c>
      <c r="BO1251" s="14" t="str">
        <f>_xlfn.XLOOKUP(B1251,'[4]cell downs 18042026 17h'!$B:$B,'[4]cell downs 18042026 17h'!$B:$B,"")</f>
        <v/>
      </c>
      <c r="BP1251" s="14" t="str">
        <f>_xlfn.XLOOKUP(B1251,'[5]Cells Huawei 19042026 15h'!$B:$B,'[5]Cells Huawei 19042026 15h'!$B:$B,"")</f>
        <v/>
      </c>
      <c r="BQ1251" s="9" t="str">
        <f>_xlfn.XLOOKUP(B1251,'[6]cells down 19042026 9H40'!$B:$B,'[6]cells down 19042026 9H40'!$B:$B,"")</f>
        <v/>
      </c>
      <c r="BR1251" s="9" t="s">
        <v>5537</v>
      </c>
      <c r="BS1251" s="9" t="s">
        <v>594</v>
      </c>
      <c r="BT1251" s="108"/>
    </row>
    <row r="1252" spans="1:72" s="9" customFormat="1" x14ac:dyDescent="0.35">
      <c r="A1252" s="1" t="s">
        <v>170</v>
      </c>
      <c r="B1252" s="8" t="s">
        <v>171</v>
      </c>
      <c r="C1252" s="3" t="str">
        <f>_xlfn.XLOOKUP(B1252,'[1]daily break down'!$D:$D,'[1]daily break down'!$E:$E,"")</f>
        <v>Douala</v>
      </c>
      <c r="D1252" s="1" t="s">
        <v>11</v>
      </c>
      <c r="E1252" s="1" t="s">
        <v>12</v>
      </c>
      <c r="F1252" s="3" t="s">
        <v>31</v>
      </c>
      <c r="G1252" s="1" t="s">
        <v>32</v>
      </c>
      <c r="H1252" s="34" t="str">
        <f>_xlfn.XLOOKUP(B1252,[2]CALCULATION!$B:$B,[2]CALCULATION!$H:$H,"")</f>
        <v>ZTE</v>
      </c>
      <c r="I1252" s="28">
        <v>0</v>
      </c>
      <c r="J1252" s="28">
        <v>0</v>
      </c>
      <c r="K1252" s="28">
        <v>0</v>
      </c>
      <c r="L1252" s="28">
        <v>0</v>
      </c>
      <c r="M1252" s="28">
        <v>0</v>
      </c>
      <c r="N1252" s="28">
        <v>0</v>
      </c>
      <c r="O1252" s="28">
        <v>0</v>
      </c>
      <c r="P1252" s="28">
        <v>0</v>
      </c>
      <c r="Q1252" s="28">
        <v>0</v>
      </c>
      <c r="R1252" s="28">
        <v>0</v>
      </c>
      <c r="S1252" s="93">
        <v>0</v>
      </c>
      <c r="T1252" s="93">
        <f>_xlfn.XLOOKUP(B1252,'[3]Nur des jours'!$B:$B,'[3]Nur des jours'!$U:$U,"")</f>
        <v>0</v>
      </c>
      <c r="U1252" s="93">
        <v>0</v>
      </c>
      <c r="V1252" s="93">
        <v>0</v>
      </c>
      <c r="W1252" s="93">
        <v>0</v>
      </c>
      <c r="X1252" s="93">
        <v>0</v>
      </c>
      <c r="Y1252" s="93">
        <v>0</v>
      </c>
      <c r="Z1252" s="93">
        <v>0</v>
      </c>
      <c r="AA1252" s="93">
        <v>0.27360793646717013</v>
      </c>
      <c r="AB1252" s="93">
        <v>0</v>
      </c>
      <c r="AC1252" s="93">
        <f>_xlfn.XLOOKUP(B1252,'[3]Nur des jours'!$B:$B,'[3]Nur des jours'!$N:$N,"")</f>
        <v>0</v>
      </c>
      <c r="AD1252" s="93">
        <v>0</v>
      </c>
      <c r="AE1252" s="93">
        <v>0</v>
      </c>
      <c r="AF1252" s="93">
        <v>0</v>
      </c>
      <c r="AG1252" s="93"/>
      <c r="AH1252" s="93">
        <v>0</v>
      </c>
      <c r="AI1252" s="93">
        <v>0</v>
      </c>
      <c r="AJ1252" s="93">
        <v>0</v>
      </c>
      <c r="AK1252" s="93">
        <v>0</v>
      </c>
      <c r="AL1252" s="93">
        <v>0</v>
      </c>
      <c r="AM1252" s="49" t="s">
        <v>5559</v>
      </c>
      <c r="AN1252" s="49"/>
      <c r="AO1252" s="48" t="str" cm="1">
        <f t="array" ref="AO1252">IFERROR(_xlfn.IFS(
AQ1252="MPR ISSUE","PDH",
AQ1252="BSS Hardware Issue","BSS",
AQ1252="Sites strategiques, MLL, Pylone, etc.","ENVTECH",
AQ1252="AKTIVCO DEFAUT GE &amp; POWER Cabinet","AKTIVCO",
AQ1252="AKTIVCO Coupure ENEO &amp; Baisse de tension","AKTIVCO GRID ONLY",
AQ1252="Coupure ENEO &amp; Baisse de tension","IHS GRID ONLY",
AQ1252="Defaut GE &amp; POWER Cabinet","IHS",
AQ1252="Sharing","Partners",
AQ1252="Sites strategiques &amp; DataCenter","SST &amp; DC",
AQ1252="Exclu","Exclu",
AQ1252="SAT","SAT",
AQ1252="SPARE-ISSUE","SPARE-ISSUE",
AQ1252="Fiber CAmtel","TRANS_FO_CAMTEL",
AQ1252="Fiber AOF","Fiber AOF",
AQ1252="Projet OCM (HUAWEI)","TRAVAUX-HUAWEI",
AQ1252="Projet OCM (NOKIA)","TRAVAUX-NOKIA",
AQ1252="ACCESS-ISSUE","ACCESS-ISSUE",
AQ1252="Projet OCM (ZTE, NOKIA, autres projets)","TRAVAUX OCM",
AQ1252="No root CAuse","No root cause",
AQ1252="ODU HS","PDH",
AQ1252="IP &amp; VLAN","PDH",
AQ1252="Warehouse HUAWEI","SPARE-ISSUE",
AQ1252="SPARE-HS","SPARE-ISSUE",
AQ1252="Power Telco","BSS",AQ1252="no impacts","no impacts"
),"")</f>
        <v>No root cause</v>
      </c>
      <c r="AP1252" s="48" t="str" cm="1">
        <f t="array" ref="AP1252">IFERROR(_xlfn.IFS(
AQ1252="MPR ISSUE","TX ISSUE",
AQ1252="BSS Hardware Issue","RAN ISSUE",
AQ1252="Sites strategiques, MLL, Pylone, etc.","ENVTECH",
AQ1252="AKTIVCO DEFAUT GE &amp; POWER Cabinet","POWER ISSUE",
AQ1252="AKTIVCO Coupure ENEO &amp; Baisse de tension","POWER ISSUE",
AQ1252="Coupure ENEO &amp; Baisse de tension","POWER ISSUE",
AQ1252="Defaut GE &amp; POWER Cabinet","POWER ISSUE",
AQ1252="Sharing","POWER ISSUE",
AQ1252="Sites strategiques &amp; DataCenter","POWER ISSUE",
AQ1252="Exclu","Exclu",
AQ1252="SAT","TX ISSUE",
AQ1252="SPARE-ISSUE","SPARE-ISSUE",
AQ1252="Fiber CAmtel","TX ISSUE",
AQ1252="Fiber AOF","TX ISSUE",
AQ1252="Projet OCM (HUAWEI)","TRAVAUX-HUAWEI",
AQ1252="Projet OCM (NOKIA)","TRAVAUX -NOKIA",
AQ1252="ACCESS-ISSUE","ACCESS-ISSUE",
AQ1252="Projet OCM (ZTE, NOKIA, autres projets)","TRAVAUX OCM",
AQ1252="No root CAuse","No root cause",
AQ1252="ODU HS","TX ISSUE",
AQ1252="IP &amp; VLAN","TX ISSUE",
AQ1252="Warehouse HUAWEI","SPARE-ISSUE",
AQ1252="SPARE-HS","SPARE-ISSUE",
AQ1252="Power Telco","RAN ISSUE",AQ1252="no impacts","no impacts"
),"")</f>
        <v>No root cause</v>
      </c>
      <c r="AQ1252" s="127" t="s">
        <v>5344</v>
      </c>
      <c r="AR1252" s="48" t="str" cm="1">
        <f t="array" ref="AR1252">IFERROR(_xlfn.IFS(
AQ1252="MPR ISSUE","ACTIVE",
AQ1252="BSS Hardware Issue","ACTIVE",
AQ1252="Sites strategiques, MLL, Pylone, etc.","PASSIVE",
AQ1252="AKTIVCO DEFAUT GE &amp; POWER Cabinet","PASSIVE",
AQ1252="AKTIVCO Coupure ENEO &amp; Baisse de tension","PASSIVE",
AQ1252="Coupure ENEO &amp; Baisse de tension","PASSIVE",
AQ1252="Defaut GE &amp; POWER Cabinet","PASSIVE",
AQ1252="Sharing","PASSIVE",
AQ1252="Sites strategiques &amp; DataCenter","PASSIVE",
AQ1252="Exclu","Exclu",
AQ1252="SAT","ACTIVE",
AQ1252="SPARE-ISSUE","SPARE-ISSUE",
AQ1252="Fiber CAmtel","ACTIVE",
AQ1252="Fiber AOF","ACTIVE",
AQ1252="Projet OCM (HUAWEI)","PLANNED WORKS",
AQ1252="Projet OCM (NOKIA)","PLANNED WORKS",
AQ1252="ACCESS-ISSUE","ACCESS-ISSUE",
AQ1252="Projet OCM (ZTE, NOKIA, autres projets)","PLANNED WORKS",
AQ1252="No root CAuse","No root cause",
AQ1252="ODU HS","ACTIVE",
AQ1252="IP &amp; VLAN","ACTIVE",
AQ1252="Warehouse HUAWEI","SPARE-ISSUE",
AQ1252="SPARE-HS","SPARE-ISSUE",
AQ1252="Power Telco","ACTIVE", AQ1252="no impacts","no impacts"
),"")</f>
        <v>No root cause</v>
      </c>
      <c r="AS1252" s="92" t="s">
        <v>5537</v>
      </c>
      <c r="AT1252" s="98" t="s">
        <v>171</v>
      </c>
      <c r="AV1252" s="17" t="s">
        <v>5537</v>
      </c>
      <c r="AW1252" s="7" t="s">
        <v>5537</v>
      </c>
      <c r="AX1252" s="6" t="s">
        <v>5537</v>
      </c>
      <c r="AY1252" s="7"/>
      <c r="AZ1252" s="3" t="s">
        <v>5537</v>
      </c>
      <c r="BA1252" s="18" t="s">
        <v>5537</v>
      </c>
      <c r="BB1252" s="18" t="s">
        <v>5537</v>
      </c>
      <c r="BC1252" s="18" t="s">
        <v>5537</v>
      </c>
      <c r="BD1252" s="18" t="s">
        <v>5537</v>
      </c>
      <c r="BE1252" s="18" t="s">
        <v>5537</v>
      </c>
      <c r="BF1252" s="18" t="s">
        <v>5537</v>
      </c>
      <c r="BG1252" s="18" t="s">
        <v>5537</v>
      </c>
      <c r="BH1252" s="18" t="s">
        <v>5537</v>
      </c>
      <c r="BI1252" s="18" t="s">
        <v>5537</v>
      </c>
      <c r="BJ1252" s="18" t="s">
        <v>5537</v>
      </c>
      <c r="BK1252" s="18" t="s">
        <v>5537</v>
      </c>
      <c r="BL1252" s="9" t="s">
        <v>5537</v>
      </c>
      <c r="BM1252" s="14" t="s">
        <v>5537</v>
      </c>
      <c r="BN1252" s="14" t="s">
        <v>5537</v>
      </c>
      <c r="BO1252" s="14" t="str">
        <f>_xlfn.XLOOKUP(B1252,'[4]cell downs 18042026 17h'!$B:$B,'[4]cell downs 18042026 17h'!$B:$B,"")</f>
        <v/>
      </c>
      <c r="BP1252" s="14" t="str">
        <f>_xlfn.XLOOKUP(B1252,'[5]Cells Huawei 19042026 15h'!$B:$B,'[5]Cells Huawei 19042026 15h'!$B:$B,"")</f>
        <v/>
      </c>
      <c r="BQ1252" s="9" t="str">
        <f>_xlfn.XLOOKUP(B1252,'[6]cells down 19042026 9H40'!$B:$B,'[6]cells down 19042026 9H40'!$B:$B,"")</f>
        <v/>
      </c>
      <c r="BR1252" s="9" t="s">
        <v>171</v>
      </c>
      <c r="BS1252" s="9" t="s">
        <v>5537</v>
      </c>
      <c r="BT1252" s="108"/>
    </row>
    <row r="1253" spans="1:72" s="9" customFormat="1" x14ac:dyDescent="0.35">
      <c r="A1253" s="1" t="s">
        <v>4620</v>
      </c>
      <c r="B1253" s="8" t="s">
        <v>4621</v>
      </c>
      <c r="C1253" s="3" t="str">
        <f>_xlfn.XLOOKUP(B1253,'[1]daily break down'!$D:$D,'[1]daily break down'!$E:$E,"")</f>
        <v>LITTORAL</v>
      </c>
      <c r="D1253" s="1" t="s">
        <v>21</v>
      </c>
      <c r="E1253" s="1" t="s">
        <v>36</v>
      </c>
      <c r="F1253" s="3" t="s">
        <v>69</v>
      </c>
      <c r="G1253" s="1" t="s">
        <v>502</v>
      </c>
      <c r="H1253" s="34" t="str">
        <f>_xlfn.XLOOKUP(B1253,[2]CALCULATION!$B:$B,[2]CALCULATION!$H:$H,"")</f>
        <v>ZTE</v>
      </c>
      <c r="I1253" s="28">
        <v>0</v>
      </c>
      <c r="J1253" s="28">
        <v>5.7999674688171875E-2</v>
      </c>
      <c r="K1253" s="28">
        <v>3.5670156634854415E-5</v>
      </c>
      <c r="L1253" s="28">
        <v>3.2007544951531388</v>
      </c>
      <c r="M1253" s="28">
        <v>0</v>
      </c>
      <c r="N1253" s="28">
        <v>0</v>
      </c>
      <c r="O1253" s="28">
        <v>0</v>
      </c>
      <c r="P1253" s="28">
        <v>0</v>
      </c>
      <c r="Q1253" s="28">
        <v>0</v>
      </c>
      <c r="R1253" s="28">
        <v>0</v>
      </c>
      <c r="S1253" s="93">
        <v>0</v>
      </c>
      <c r="T1253" s="93">
        <f>_xlfn.XLOOKUP(B1253,'[3]Nur des jours'!$B:$B,'[3]Nur des jours'!$U:$U,"")</f>
        <v>1.0076819249328664E-2</v>
      </c>
      <c r="U1253" s="93">
        <v>0.2029631912519651</v>
      </c>
      <c r="V1253" s="93">
        <v>0</v>
      </c>
      <c r="W1253" s="93">
        <v>1.0076819249328666E-2</v>
      </c>
      <c r="X1253" s="93">
        <v>0</v>
      </c>
      <c r="Y1253" s="93">
        <v>0</v>
      </c>
      <c r="Z1253" s="93">
        <v>0</v>
      </c>
      <c r="AA1253" s="93">
        <v>0.24888851791926003</v>
      </c>
      <c r="AB1253" s="93">
        <v>0</v>
      </c>
      <c r="AC1253" s="93">
        <f>_xlfn.XLOOKUP(B1253,'[3]Nur des jours'!$B:$B,'[3]Nur des jours'!$N:$N,"")</f>
        <v>0</v>
      </c>
      <c r="AD1253" s="93">
        <v>0</v>
      </c>
      <c r="AE1253" s="93">
        <v>0</v>
      </c>
      <c r="AF1253" s="93">
        <v>0</v>
      </c>
      <c r="AG1253" s="93"/>
      <c r="AH1253" s="93">
        <v>0</v>
      </c>
      <c r="AI1253" s="93">
        <v>0</v>
      </c>
      <c r="AJ1253" s="93">
        <v>0</v>
      </c>
      <c r="AK1253" s="93">
        <v>0</v>
      </c>
      <c r="AL1253" s="93">
        <v>0</v>
      </c>
      <c r="AM1253" s="49" t="s">
        <v>5559</v>
      </c>
      <c r="AN1253" s="49"/>
      <c r="AO1253" s="48" t="str" cm="1">
        <f t="array" ref="AO1253">IFERROR(_xlfn.IFS(
AQ1253="MPR ISSUE","PDH",
AQ1253="BSS Hardware Issue","BSS",
AQ1253="Sites strategiques, MLL, Pylone, etc.","ENVTECH",
AQ1253="AKTIVCO DEFAUT GE &amp; POWER Cabinet","AKTIVCO",
AQ1253="AKTIVCO Coupure ENEO &amp; Baisse de tension","AKTIVCO GRID ONLY",
AQ1253="Coupure ENEO &amp; Baisse de tension","IHS GRID ONLY",
AQ1253="Defaut GE &amp; POWER Cabinet","IHS",
AQ1253="Sharing","Partners",
AQ1253="Sites strategiques &amp; DataCenter","SST &amp; DC",
AQ1253="Exclu","Exclu",
AQ1253="SAT","SAT",
AQ1253="SPARE-ISSUE","SPARE-ISSUE",
AQ1253="Fiber CAmtel","TRANS_FO_CAMTEL",
AQ1253="Fiber AOF","Fiber AOF",
AQ1253="Projet OCM (HUAWEI)","TRAVAUX-HUAWEI",
AQ1253="Projet OCM (NOKIA)","TRAVAUX-NOKIA",
AQ1253="ACCESS-ISSUE","ACCESS-ISSUE",
AQ1253="Projet OCM (ZTE, NOKIA, autres projets)","TRAVAUX OCM",
AQ1253="No root CAuse","No root cause",
AQ1253="ODU HS","PDH",
AQ1253="IP &amp; VLAN","PDH",
AQ1253="Warehouse HUAWEI","SPARE-ISSUE",
AQ1253="SPARE-HS","SPARE-ISSUE",
AQ1253="Power Telco","BSS",AQ1253="no impacts","no impacts"
),"")</f>
        <v>No root cause</v>
      </c>
      <c r="AP1253" s="48" t="str" cm="1">
        <f t="array" ref="AP1253">IFERROR(_xlfn.IFS(
AQ1253="MPR ISSUE","TX ISSUE",
AQ1253="BSS Hardware Issue","RAN ISSUE",
AQ1253="Sites strategiques, MLL, Pylone, etc.","ENVTECH",
AQ1253="AKTIVCO DEFAUT GE &amp; POWER Cabinet","POWER ISSUE",
AQ1253="AKTIVCO Coupure ENEO &amp; Baisse de tension","POWER ISSUE",
AQ1253="Coupure ENEO &amp; Baisse de tension","POWER ISSUE",
AQ1253="Defaut GE &amp; POWER Cabinet","POWER ISSUE",
AQ1253="Sharing","POWER ISSUE",
AQ1253="Sites strategiques &amp; DataCenter","POWER ISSUE",
AQ1253="Exclu","Exclu",
AQ1253="SAT","TX ISSUE",
AQ1253="SPARE-ISSUE","SPARE-ISSUE",
AQ1253="Fiber CAmtel","TX ISSUE",
AQ1253="Fiber AOF","TX ISSUE",
AQ1253="Projet OCM (HUAWEI)","TRAVAUX-HUAWEI",
AQ1253="Projet OCM (NOKIA)","TRAVAUX -NOKIA",
AQ1253="ACCESS-ISSUE","ACCESS-ISSUE",
AQ1253="Projet OCM (ZTE, NOKIA, autres projets)","TRAVAUX OCM",
AQ1253="No root CAuse","No root cause",
AQ1253="ODU HS","TX ISSUE",
AQ1253="IP &amp; VLAN","TX ISSUE",
AQ1253="Warehouse HUAWEI","SPARE-ISSUE",
AQ1253="SPARE-HS","SPARE-ISSUE",
AQ1253="Power Telco","RAN ISSUE",AQ1253="no impacts","no impacts"
),"")</f>
        <v>No root cause</v>
      </c>
      <c r="AQ1253" s="67" t="s">
        <v>5344</v>
      </c>
      <c r="AR1253" s="48" t="str" cm="1">
        <f t="array" ref="AR1253">IFERROR(_xlfn.IFS(
AQ1253="MPR ISSUE","ACTIVE",
AQ1253="BSS Hardware Issue","ACTIVE",
AQ1253="Sites strategiques, MLL, Pylone, etc.","PASSIVE",
AQ1253="AKTIVCO DEFAUT GE &amp; POWER Cabinet","PASSIVE",
AQ1253="AKTIVCO Coupure ENEO &amp; Baisse de tension","PASSIVE",
AQ1253="Coupure ENEO &amp; Baisse de tension","PASSIVE",
AQ1253="Defaut GE &amp; POWER Cabinet","PASSIVE",
AQ1253="Sharing","PASSIVE",
AQ1253="Sites strategiques &amp; DataCenter","PASSIVE",
AQ1253="Exclu","Exclu",
AQ1253="SAT","ACTIVE",
AQ1253="SPARE-ISSUE","SPARE-ISSUE",
AQ1253="Fiber CAmtel","ACTIVE",
AQ1253="Fiber AOF","ACTIVE",
AQ1253="Projet OCM (HUAWEI)","PLANNED WORKS",
AQ1253="Projet OCM (NOKIA)","PLANNED WORKS",
AQ1253="ACCESS-ISSUE","ACCESS-ISSUE",
AQ1253="Projet OCM (ZTE, NOKIA, autres projets)","PLANNED WORKS",
AQ1253="No root CAuse","No root cause",
AQ1253="ODU HS","ACTIVE",
AQ1253="IP &amp; VLAN","ACTIVE",
AQ1253="Warehouse HUAWEI","SPARE-ISSUE",
AQ1253="SPARE-HS","SPARE-ISSUE",
AQ1253="Power Telco","ACTIVE", AQ1253="no impacts","no impacts"
),"")</f>
        <v>No root cause</v>
      </c>
      <c r="AS1253" s="92" t="s">
        <v>5537</v>
      </c>
      <c r="AT1253" s="98" t="s">
        <v>4621</v>
      </c>
      <c r="AV1253" s="17" t="s">
        <v>5537</v>
      </c>
      <c r="AW1253" s="7" t="s">
        <v>5537</v>
      </c>
      <c r="AX1253" s="6" t="s">
        <v>5537</v>
      </c>
      <c r="AY1253" s="7"/>
      <c r="AZ1253" s="3" t="s">
        <v>5537</v>
      </c>
      <c r="BA1253" s="18" t="s">
        <v>5537</v>
      </c>
      <c r="BB1253" s="18" t="s">
        <v>5537</v>
      </c>
      <c r="BC1253" s="18" t="s">
        <v>5537</v>
      </c>
      <c r="BD1253" s="18" t="s">
        <v>5537</v>
      </c>
      <c r="BE1253" s="18" t="s">
        <v>5537</v>
      </c>
      <c r="BF1253" s="18" t="s">
        <v>5537</v>
      </c>
      <c r="BG1253" s="18" t="s">
        <v>5537</v>
      </c>
      <c r="BH1253" s="18" t="s">
        <v>5537</v>
      </c>
      <c r="BI1253" s="18" t="s">
        <v>5537</v>
      </c>
      <c r="BJ1253" s="18" t="s">
        <v>5537</v>
      </c>
      <c r="BK1253" s="18" t="s">
        <v>5537</v>
      </c>
      <c r="BL1253" s="9" t="s">
        <v>5537</v>
      </c>
      <c r="BM1253" s="14" t="s">
        <v>5537</v>
      </c>
      <c r="BN1253" s="14" t="s">
        <v>5537</v>
      </c>
      <c r="BO1253" s="14" t="str">
        <f>_xlfn.XLOOKUP(B1253,'[4]cell downs 18042026 17h'!$B:$B,'[4]cell downs 18042026 17h'!$B:$B,"")</f>
        <v/>
      </c>
      <c r="BP1253" s="14" t="str">
        <f>_xlfn.XLOOKUP(B1253,'[5]Cells Huawei 19042026 15h'!$B:$B,'[5]Cells Huawei 19042026 15h'!$B:$B,"")</f>
        <v/>
      </c>
      <c r="BQ1253" s="9" t="str">
        <f>_xlfn.XLOOKUP(B1253,'[6]cells down 19042026 9H40'!$B:$B,'[6]cells down 19042026 9H40'!$B:$B,"")</f>
        <v/>
      </c>
      <c r="BR1253" s="9" t="s">
        <v>5537</v>
      </c>
      <c r="BS1253" s="9" t="s">
        <v>12</v>
      </c>
      <c r="BT1253" s="108"/>
    </row>
    <row r="1254" spans="1:72" s="9" customFormat="1" x14ac:dyDescent="0.35">
      <c r="A1254" s="1" t="s">
        <v>368</v>
      </c>
      <c r="B1254" s="8" t="s">
        <v>369</v>
      </c>
      <c r="C1254" s="3" t="str">
        <f>_xlfn.XLOOKUP(B1254,'[1]daily break down'!$D:$D,'[1]daily break down'!$E:$E,"")</f>
        <v>Douala</v>
      </c>
      <c r="D1254" s="1" t="s">
        <v>11</v>
      </c>
      <c r="E1254" s="1" t="s">
        <v>145</v>
      </c>
      <c r="F1254" s="3" t="s">
        <v>31</v>
      </c>
      <c r="G1254" s="1" t="s">
        <v>32</v>
      </c>
      <c r="H1254" s="34" t="str">
        <f>_xlfn.XLOOKUP(B1254,[2]CALCULATION!$B:$B,[2]CALCULATION!$H:$H,"")</f>
        <v>ZTE</v>
      </c>
      <c r="I1254" s="28">
        <v>0</v>
      </c>
      <c r="J1254" s="28">
        <v>0</v>
      </c>
      <c r="K1254" s="28">
        <v>6.9437488763900665</v>
      </c>
      <c r="L1254" s="28">
        <v>0</v>
      </c>
      <c r="M1254" s="28">
        <v>0</v>
      </c>
      <c r="N1254" s="28">
        <v>4.1665418211184457</v>
      </c>
      <c r="O1254" s="28">
        <v>1.539185093869585</v>
      </c>
      <c r="P1254" s="28">
        <v>0</v>
      </c>
      <c r="Q1254" s="28">
        <v>0</v>
      </c>
      <c r="R1254" s="28">
        <v>0</v>
      </c>
      <c r="S1254" s="93">
        <v>2.1955873162630239</v>
      </c>
      <c r="T1254" s="93">
        <f>_xlfn.XLOOKUP(B1254,'[3]Nur des jours'!$B:$B,'[3]Nur des jours'!$U:$U,"")</f>
        <v>1.1472235776881743</v>
      </c>
      <c r="U1254" s="93">
        <v>7.2466955166893543</v>
      </c>
      <c r="V1254" s="93">
        <v>0</v>
      </c>
      <c r="W1254" s="93">
        <v>3.4467715654632984</v>
      </c>
      <c r="X1254" s="93">
        <v>0</v>
      </c>
      <c r="Y1254" s="93">
        <v>0</v>
      </c>
      <c r="Z1254" s="93">
        <v>0</v>
      </c>
      <c r="AA1254" s="93">
        <v>0.22156517793700986</v>
      </c>
      <c r="AB1254" s="93">
        <v>0</v>
      </c>
      <c r="AC1254" s="93">
        <f>_xlfn.XLOOKUP(B1254,'[3]Nur des jours'!$B:$B,'[3]Nur des jours'!$N:$N,"")</f>
        <v>0</v>
      </c>
      <c r="AD1254" s="93">
        <v>0</v>
      </c>
      <c r="AE1254" s="93">
        <v>0</v>
      </c>
      <c r="AF1254" s="93">
        <v>0</v>
      </c>
      <c r="AG1254" s="93"/>
      <c r="AH1254" s="93">
        <v>0</v>
      </c>
      <c r="AI1254" s="93">
        <v>0</v>
      </c>
      <c r="AJ1254" s="93">
        <v>0</v>
      </c>
      <c r="AK1254" s="93">
        <v>0</v>
      </c>
      <c r="AL1254" s="93">
        <v>0</v>
      </c>
      <c r="AM1254" s="49" t="s">
        <v>5559</v>
      </c>
      <c r="AN1254" s="49"/>
      <c r="AO1254" s="48" t="str" cm="1">
        <f t="array" ref="AO1254">IFERROR(_xlfn.IFS(
AQ1254="MPR ISSUE","PDH",
AQ1254="BSS Hardware Issue","BSS",
AQ1254="Sites strategiques, MLL, Pylone, etc.","ENVTECH",
AQ1254="AKTIVCO DEFAUT GE &amp; POWER Cabinet","AKTIVCO",
AQ1254="AKTIVCO Coupure ENEO &amp; Baisse de tension","AKTIVCO GRID ONLY",
AQ1254="Coupure ENEO &amp; Baisse de tension","IHS GRID ONLY",
AQ1254="Defaut GE &amp; POWER Cabinet","IHS",
AQ1254="Sharing","Partners",
AQ1254="Sites strategiques &amp; DataCenter","SST &amp; DC",
AQ1254="Exclu","Exclu",
AQ1254="SAT","SAT",
AQ1254="SPARE-ISSUE","SPARE-ISSUE",
AQ1254="Fiber CAmtel","TRANS_FO_CAMTEL",
AQ1254="Fiber AOF","Fiber AOF",
AQ1254="Projet OCM (HUAWEI)","TRAVAUX-HUAWEI",
AQ1254="Projet OCM (NOKIA)","TRAVAUX-NOKIA",
AQ1254="ACCESS-ISSUE","ACCESS-ISSUE",
AQ1254="Projet OCM (ZTE, NOKIA, autres projets)","TRAVAUX OCM",
AQ1254="No root CAuse","No root cause",
AQ1254="ODU HS","PDH",
AQ1254="IP &amp; VLAN","PDH",
AQ1254="Warehouse HUAWEI","SPARE-ISSUE",
AQ1254="SPARE-HS","SPARE-ISSUE",
AQ1254="Power Telco","BSS",AQ1254="no impacts","no impacts"
),"")</f>
        <v>No root cause</v>
      </c>
      <c r="AP1254" s="48" t="str" cm="1">
        <f t="array" ref="AP1254">IFERROR(_xlfn.IFS(
AQ1254="MPR ISSUE","TX ISSUE",
AQ1254="BSS Hardware Issue","RAN ISSUE",
AQ1254="Sites strategiques, MLL, Pylone, etc.","ENVTECH",
AQ1254="AKTIVCO DEFAUT GE &amp; POWER Cabinet","POWER ISSUE",
AQ1254="AKTIVCO Coupure ENEO &amp; Baisse de tension","POWER ISSUE",
AQ1254="Coupure ENEO &amp; Baisse de tension","POWER ISSUE",
AQ1254="Defaut GE &amp; POWER Cabinet","POWER ISSUE",
AQ1254="Sharing","POWER ISSUE",
AQ1254="Sites strategiques &amp; DataCenter","POWER ISSUE",
AQ1254="Exclu","Exclu",
AQ1254="SAT","TX ISSUE",
AQ1254="SPARE-ISSUE","SPARE-ISSUE",
AQ1254="Fiber CAmtel","TX ISSUE",
AQ1254="Fiber AOF","TX ISSUE",
AQ1254="Projet OCM (HUAWEI)","TRAVAUX-HUAWEI",
AQ1254="Projet OCM (NOKIA)","TRAVAUX -NOKIA",
AQ1254="ACCESS-ISSUE","ACCESS-ISSUE",
AQ1254="Projet OCM (ZTE, NOKIA, autres projets)","TRAVAUX OCM",
AQ1254="No root CAuse","No root cause",
AQ1254="ODU HS","TX ISSUE",
AQ1254="IP &amp; VLAN","TX ISSUE",
AQ1254="Warehouse HUAWEI","SPARE-ISSUE",
AQ1254="SPARE-HS","SPARE-ISSUE",
AQ1254="Power Telco","RAN ISSUE",AQ1254="no impacts","no impacts"
),"")</f>
        <v>No root cause</v>
      </c>
      <c r="AQ1254" s="127" t="s">
        <v>5344</v>
      </c>
      <c r="AR1254" s="48" t="str" cm="1">
        <f t="array" ref="AR1254">IFERROR(_xlfn.IFS(
AQ1254="MPR ISSUE","ACTIVE",
AQ1254="BSS Hardware Issue","ACTIVE",
AQ1254="Sites strategiques, MLL, Pylone, etc.","PASSIVE",
AQ1254="AKTIVCO DEFAUT GE &amp; POWER Cabinet","PASSIVE",
AQ1254="AKTIVCO Coupure ENEO &amp; Baisse de tension","PASSIVE",
AQ1254="Coupure ENEO &amp; Baisse de tension","PASSIVE",
AQ1254="Defaut GE &amp; POWER Cabinet","PASSIVE",
AQ1254="Sharing","PASSIVE",
AQ1254="Sites strategiques &amp; DataCenter","PASSIVE",
AQ1254="Exclu","Exclu",
AQ1254="SAT","ACTIVE",
AQ1254="SPARE-ISSUE","SPARE-ISSUE",
AQ1254="Fiber CAmtel","ACTIVE",
AQ1254="Fiber AOF","ACTIVE",
AQ1254="Projet OCM (HUAWEI)","PLANNED WORKS",
AQ1254="Projet OCM (NOKIA)","PLANNED WORKS",
AQ1254="ACCESS-ISSUE","ACCESS-ISSUE",
AQ1254="Projet OCM (ZTE, NOKIA, autres projets)","PLANNED WORKS",
AQ1254="No root CAuse","No root cause",
AQ1254="ODU HS","ACTIVE",
AQ1254="IP &amp; VLAN","ACTIVE",
AQ1254="Warehouse HUAWEI","SPARE-ISSUE",
AQ1254="SPARE-HS","SPARE-ISSUE",
AQ1254="Power Telco","ACTIVE", AQ1254="no impacts","no impacts"
),"")</f>
        <v>No root cause</v>
      </c>
      <c r="AS1254" s="92" t="s">
        <v>5537</v>
      </c>
      <c r="AT1254" s="98" t="s">
        <v>369</v>
      </c>
      <c r="AV1254" s="17" t="s">
        <v>5537</v>
      </c>
      <c r="AW1254" s="7" t="s">
        <v>5537</v>
      </c>
      <c r="AX1254" s="6" t="s">
        <v>5537</v>
      </c>
      <c r="AY1254" s="7"/>
      <c r="AZ1254" s="3" t="s">
        <v>5537</v>
      </c>
      <c r="BA1254" s="18" t="s">
        <v>5537</v>
      </c>
      <c r="BB1254" s="18" t="s">
        <v>5537</v>
      </c>
      <c r="BC1254" s="18" t="s">
        <v>5537</v>
      </c>
      <c r="BD1254" s="18" t="s">
        <v>5537</v>
      </c>
      <c r="BE1254" s="18" t="s">
        <v>5537</v>
      </c>
      <c r="BF1254" s="18" t="s">
        <v>5537</v>
      </c>
      <c r="BG1254" s="18" t="s">
        <v>5537</v>
      </c>
      <c r="BH1254" s="18" t="s">
        <v>5537</v>
      </c>
      <c r="BI1254" s="18" t="s">
        <v>5537</v>
      </c>
      <c r="BJ1254" s="18" t="s">
        <v>5537</v>
      </c>
      <c r="BK1254" s="18" t="s">
        <v>5537</v>
      </c>
      <c r="BL1254" s="9" t="s">
        <v>5537</v>
      </c>
      <c r="BM1254" s="14" t="s">
        <v>5537</v>
      </c>
      <c r="BN1254" s="14" t="s">
        <v>5537</v>
      </c>
      <c r="BO1254" s="14" t="str">
        <f>_xlfn.XLOOKUP(B1254,'[4]cell downs 18042026 17h'!$B:$B,'[4]cell downs 18042026 17h'!$B:$B,"")</f>
        <v/>
      </c>
      <c r="BP1254" s="14" t="str">
        <f>_xlfn.XLOOKUP(B1254,'[5]Cells Huawei 19042026 15h'!$B:$B,'[5]Cells Huawei 19042026 15h'!$B:$B,"")</f>
        <v/>
      </c>
      <c r="BQ1254" s="9" t="str">
        <f>_xlfn.XLOOKUP(B1254,'[6]cells down 19042026 9H40'!$B:$B,'[6]cells down 19042026 9H40'!$B:$B,"")</f>
        <v/>
      </c>
      <c r="BR1254" s="9" t="s">
        <v>369</v>
      </c>
      <c r="BS1254" s="9" t="s">
        <v>12</v>
      </c>
      <c r="BT1254" s="108"/>
    </row>
    <row r="1255" spans="1:72" s="9" customFormat="1" x14ac:dyDescent="0.35">
      <c r="A1255" s="1" t="s">
        <v>189</v>
      </c>
      <c r="B1255" s="8" t="s">
        <v>190</v>
      </c>
      <c r="C1255" s="3" t="str">
        <f>_xlfn.XLOOKUP(B1255,'[1]daily break down'!$D:$D,'[1]daily break down'!$E:$E,"")</f>
        <v>Douala</v>
      </c>
      <c r="D1255" s="1" t="s">
        <v>11</v>
      </c>
      <c r="E1255" s="1" t="s">
        <v>12</v>
      </c>
      <c r="F1255" s="3" t="s">
        <v>31</v>
      </c>
      <c r="G1255" s="1" t="s">
        <v>32</v>
      </c>
      <c r="H1255" s="34" t="str">
        <f>_xlfn.XLOOKUP(B1255,[2]CALCULATION!$B:$B,[2]CALCULATION!$H:$H,"")</f>
        <v>ZTE</v>
      </c>
      <c r="I1255" s="28">
        <v>0</v>
      </c>
      <c r="J1255" s="28">
        <v>0</v>
      </c>
      <c r="K1255" s="28">
        <v>0</v>
      </c>
      <c r="L1255" s="28">
        <v>2.1254776233973405</v>
      </c>
      <c r="M1255" s="28">
        <v>1.4499561970476513</v>
      </c>
      <c r="N1255" s="28">
        <v>0</v>
      </c>
      <c r="O1255" s="28">
        <v>0</v>
      </c>
      <c r="P1255" s="28">
        <v>0</v>
      </c>
      <c r="Q1255" s="28">
        <v>0</v>
      </c>
      <c r="R1255" s="28">
        <v>0</v>
      </c>
      <c r="S1255" s="93">
        <v>0</v>
      </c>
      <c r="T1255" s="93">
        <f>_xlfn.XLOOKUP(B1255,'[3]Nur des jours'!$B:$B,'[3]Nur des jours'!$U:$U,"")</f>
        <v>0</v>
      </c>
      <c r="U1255" s="93">
        <v>0</v>
      </c>
      <c r="V1255" s="93">
        <v>0</v>
      </c>
      <c r="W1255" s="93">
        <v>0</v>
      </c>
      <c r="X1255" s="93">
        <v>1.8510314382492523</v>
      </c>
      <c r="Y1255" s="93">
        <v>0</v>
      </c>
      <c r="Z1255" s="93">
        <v>0</v>
      </c>
      <c r="AA1255" s="93">
        <v>0.20480020431865703</v>
      </c>
      <c r="AB1255" s="93">
        <v>0</v>
      </c>
      <c r="AC1255" s="93">
        <f>_xlfn.XLOOKUP(B1255,'[3]Nur des jours'!$B:$B,'[3]Nur des jours'!$N:$N,"")</f>
        <v>0</v>
      </c>
      <c r="AD1255" s="93">
        <v>0</v>
      </c>
      <c r="AE1255" s="93">
        <v>0</v>
      </c>
      <c r="AF1255" s="93">
        <v>0</v>
      </c>
      <c r="AG1255" s="93"/>
      <c r="AH1255" s="93">
        <v>0</v>
      </c>
      <c r="AI1255" s="93">
        <v>0</v>
      </c>
      <c r="AJ1255" s="93">
        <v>0</v>
      </c>
      <c r="AK1255" s="93">
        <v>0</v>
      </c>
      <c r="AL1255" s="93">
        <v>0</v>
      </c>
      <c r="AM1255" s="49" t="s">
        <v>5559</v>
      </c>
      <c r="AN1255" s="49"/>
      <c r="AO1255" s="48" t="str" cm="1">
        <f t="array" ref="AO1255">IFERROR(_xlfn.IFS(
AQ1255="MPR ISSUE","PDH",
AQ1255="BSS Hardware Issue","BSS",
AQ1255="Sites strategiques, MLL, Pylone, etc.","ENVTECH",
AQ1255="AKTIVCO DEFAUT GE &amp; POWER Cabinet","AKTIVCO",
AQ1255="AKTIVCO Coupure ENEO &amp; Baisse de tension","AKTIVCO GRID ONLY",
AQ1255="Coupure ENEO &amp; Baisse de tension","IHS GRID ONLY",
AQ1255="Defaut GE &amp; POWER Cabinet","IHS",
AQ1255="Sharing","Partners",
AQ1255="Sites strategiques &amp; DataCenter","SST &amp; DC",
AQ1255="Exclu","Exclu",
AQ1255="SAT","SAT",
AQ1255="SPARE-ISSUE","SPARE-ISSUE",
AQ1255="Fiber CAmtel","TRANS_FO_CAMTEL",
AQ1255="Fiber AOF","Fiber AOF",
AQ1255="Projet OCM (HUAWEI)","TRAVAUX-HUAWEI",
AQ1255="Projet OCM (NOKIA)","TRAVAUX-NOKIA",
AQ1255="ACCESS-ISSUE","ACCESS-ISSUE",
AQ1255="Projet OCM (ZTE, NOKIA, autres projets)","TRAVAUX OCM",
AQ1255="No root CAuse","No root cause",
AQ1255="ODU HS","PDH",
AQ1255="IP &amp; VLAN","PDH",
AQ1255="Warehouse HUAWEI","SPARE-ISSUE",
AQ1255="SPARE-HS","SPARE-ISSUE",
AQ1255="Power Telco","BSS",AQ1255="no impacts","no impacts"
),"")</f>
        <v>No root cause</v>
      </c>
      <c r="AP1255" s="48" t="str" cm="1">
        <f t="array" ref="AP1255">IFERROR(_xlfn.IFS(
AQ1255="MPR ISSUE","TX ISSUE",
AQ1255="BSS Hardware Issue","RAN ISSUE",
AQ1255="Sites strategiques, MLL, Pylone, etc.","ENVTECH",
AQ1255="AKTIVCO DEFAUT GE &amp; POWER Cabinet","POWER ISSUE",
AQ1255="AKTIVCO Coupure ENEO &amp; Baisse de tension","POWER ISSUE",
AQ1255="Coupure ENEO &amp; Baisse de tension","POWER ISSUE",
AQ1255="Defaut GE &amp; POWER Cabinet","POWER ISSUE",
AQ1255="Sharing","POWER ISSUE",
AQ1255="Sites strategiques &amp; DataCenter","POWER ISSUE",
AQ1255="Exclu","Exclu",
AQ1255="SAT","TX ISSUE",
AQ1255="SPARE-ISSUE","SPARE-ISSUE",
AQ1255="Fiber CAmtel","TX ISSUE",
AQ1255="Fiber AOF","TX ISSUE",
AQ1255="Projet OCM (HUAWEI)","TRAVAUX-HUAWEI",
AQ1255="Projet OCM (NOKIA)","TRAVAUX -NOKIA",
AQ1255="ACCESS-ISSUE","ACCESS-ISSUE",
AQ1255="Projet OCM (ZTE, NOKIA, autres projets)","TRAVAUX OCM",
AQ1255="No root CAuse","No root cause",
AQ1255="ODU HS","TX ISSUE",
AQ1255="IP &amp; VLAN","TX ISSUE",
AQ1255="Warehouse HUAWEI","SPARE-ISSUE",
AQ1255="SPARE-HS","SPARE-ISSUE",
AQ1255="Power Telco","RAN ISSUE",AQ1255="no impacts","no impacts"
),"")</f>
        <v>No root cause</v>
      </c>
      <c r="AQ1255" s="127" t="s">
        <v>5344</v>
      </c>
      <c r="AR1255" s="48" t="str" cm="1">
        <f t="array" ref="AR1255">IFERROR(_xlfn.IFS(
AQ1255="MPR ISSUE","ACTIVE",
AQ1255="BSS Hardware Issue","ACTIVE",
AQ1255="Sites strategiques, MLL, Pylone, etc.","PASSIVE",
AQ1255="AKTIVCO DEFAUT GE &amp; POWER Cabinet","PASSIVE",
AQ1255="AKTIVCO Coupure ENEO &amp; Baisse de tension","PASSIVE",
AQ1255="Coupure ENEO &amp; Baisse de tension","PASSIVE",
AQ1255="Defaut GE &amp; POWER Cabinet","PASSIVE",
AQ1255="Sharing","PASSIVE",
AQ1255="Sites strategiques &amp; DataCenter","PASSIVE",
AQ1255="Exclu","Exclu",
AQ1255="SAT","ACTIVE",
AQ1255="SPARE-ISSUE","SPARE-ISSUE",
AQ1255="Fiber CAmtel","ACTIVE",
AQ1255="Fiber AOF","ACTIVE",
AQ1255="Projet OCM (HUAWEI)","PLANNED WORKS",
AQ1255="Projet OCM (NOKIA)","PLANNED WORKS",
AQ1255="ACCESS-ISSUE","ACCESS-ISSUE",
AQ1255="Projet OCM (ZTE, NOKIA, autres projets)","PLANNED WORKS",
AQ1255="No root CAuse","No root cause",
AQ1255="ODU HS","ACTIVE",
AQ1255="IP &amp; VLAN","ACTIVE",
AQ1255="Warehouse HUAWEI","SPARE-ISSUE",
AQ1255="SPARE-HS","SPARE-ISSUE",
AQ1255="Power Telco","ACTIVE", AQ1255="no impacts","no impacts"
),"")</f>
        <v>No root cause</v>
      </c>
      <c r="AS1255" s="92" t="s">
        <v>5537</v>
      </c>
      <c r="AT1255" s="98" t="s">
        <v>190</v>
      </c>
      <c r="AV1255" s="17" t="s">
        <v>5537</v>
      </c>
      <c r="AW1255" s="7" t="s">
        <v>5537</v>
      </c>
      <c r="AX1255" s="6" t="s">
        <v>5537</v>
      </c>
      <c r="AY1255" s="7"/>
      <c r="AZ1255" s="3" t="s">
        <v>5537</v>
      </c>
      <c r="BA1255" s="18" t="s">
        <v>5537</v>
      </c>
      <c r="BB1255" s="18" t="s">
        <v>5537</v>
      </c>
      <c r="BC1255" s="18" t="s">
        <v>5537</v>
      </c>
      <c r="BD1255" s="18" t="s">
        <v>5537</v>
      </c>
      <c r="BE1255" s="18" t="s">
        <v>5537</v>
      </c>
      <c r="BF1255" s="18" t="s">
        <v>5537</v>
      </c>
      <c r="BG1255" s="18" t="s">
        <v>5537</v>
      </c>
      <c r="BH1255" s="18" t="s">
        <v>5537</v>
      </c>
      <c r="BI1255" s="18" t="s">
        <v>5537</v>
      </c>
      <c r="BJ1255" s="18" t="s">
        <v>5537</v>
      </c>
      <c r="BK1255" s="18" t="s">
        <v>5537</v>
      </c>
      <c r="BL1255" s="9" t="s">
        <v>5537</v>
      </c>
      <c r="BM1255" s="14" t="s">
        <v>5537</v>
      </c>
      <c r="BN1255" s="14" t="s">
        <v>5537</v>
      </c>
      <c r="BO1255" s="14" t="str">
        <f>_xlfn.XLOOKUP(B1255,'[4]cell downs 18042026 17h'!$B:$B,'[4]cell downs 18042026 17h'!$B:$B,"")</f>
        <v/>
      </c>
      <c r="BP1255" s="14" t="str">
        <f>_xlfn.XLOOKUP(B1255,'[5]Cells Huawei 19042026 15h'!$B:$B,'[5]Cells Huawei 19042026 15h'!$B:$B,"")</f>
        <v/>
      </c>
      <c r="BQ1255" s="9" t="str">
        <f>_xlfn.XLOOKUP(B1255,'[6]cells down 19042026 9H40'!$B:$B,'[6]cells down 19042026 9H40'!$B:$B,"")</f>
        <v/>
      </c>
      <c r="BR1255" s="9" t="s">
        <v>5537</v>
      </c>
      <c r="BS1255" s="9" t="s">
        <v>5537</v>
      </c>
      <c r="BT1255" s="108"/>
    </row>
    <row r="1256" spans="1:72" s="9" customFormat="1" x14ac:dyDescent="0.35">
      <c r="A1256" s="1" t="s">
        <v>2751</v>
      </c>
      <c r="B1256" s="8" t="s">
        <v>2752</v>
      </c>
      <c r="C1256" s="3" t="str">
        <f>_xlfn.XLOOKUP(B1256,'[1]daily break down'!$D:$D,'[1]daily break down'!$E:$E,"")</f>
        <v>Yaounde</v>
      </c>
      <c r="D1256" s="1" t="s">
        <v>11</v>
      </c>
      <c r="E1256" s="1" t="s">
        <v>12</v>
      </c>
      <c r="F1256" s="3" t="s">
        <v>37</v>
      </c>
      <c r="G1256" s="1" t="s">
        <v>38</v>
      </c>
      <c r="H1256" s="34" t="str">
        <f>_xlfn.XLOOKUP(B1256,[2]CALCULATION!$B:$B,[2]CALCULATION!$H:$H,"")</f>
        <v>ZTE</v>
      </c>
      <c r="I1256" s="28">
        <v>0.2307859134271032</v>
      </c>
      <c r="J1256" s="28">
        <v>0</v>
      </c>
      <c r="K1256" s="28">
        <v>0</v>
      </c>
      <c r="L1256" s="28">
        <v>0</v>
      </c>
      <c r="M1256" s="28">
        <v>0</v>
      </c>
      <c r="N1256" s="28">
        <v>0</v>
      </c>
      <c r="O1256" s="28">
        <v>0</v>
      </c>
      <c r="P1256" s="28">
        <v>0</v>
      </c>
      <c r="Q1256" s="28">
        <v>0</v>
      </c>
      <c r="R1256" s="28">
        <v>0</v>
      </c>
      <c r="S1256" s="93">
        <v>0</v>
      </c>
      <c r="T1256" s="93">
        <f>_xlfn.XLOOKUP(B1256,'[3]Nur des jours'!$B:$B,'[3]Nur des jours'!$U:$U,"")</f>
        <v>0</v>
      </c>
      <c r="U1256" s="93">
        <v>0</v>
      </c>
      <c r="V1256" s="93">
        <v>0</v>
      </c>
      <c r="W1256" s="93">
        <v>0</v>
      </c>
      <c r="X1256" s="93">
        <v>0</v>
      </c>
      <c r="Y1256" s="93">
        <v>0</v>
      </c>
      <c r="Z1256" s="93">
        <v>0</v>
      </c>
      <c r="AA1256" s="93">
        <v>0.16686499273755634</v>
      </c>
      <c r="AB1256" s="93">
        <v>0</v>
      </c>
      <c r="AC1256" s="93">
        <f>_xlfn.XLOOKUP(B1256,'[3]Nur des jours'!$B:$B,'[3]Nur des jours'!$N:$N,"")</f>
        <v>0</v>
      </c>
      <c r="AD1256" s="93">
        <v>0</v>
      </c>
      <c r="AE1256" s="93">
        <v>0</v>
      </c>
      <c r="AF1256" s="93">
        <v>0</v>
      </c>
      <c r="AG1256" s="93"/>
      <c r="AH1256" s="93">
        <v>0</v>
      </c>
      <c r="AI1256" s="93">
        <v>0</v>
      </c>
      <c r="AJ1256" s="93">
        <v>0</v>
      </c>
      <c r="AK1256" s="93">
        <v>0</v>
      </c>
      <c r="AL1256" s="93">
        <v>0</v>
      </c>
      <c r="AM1256" s="49" t="s">
        <v>5559</v>
      </c>
      <c r="AN1256" s="49"/>
      <c r="AO1256" s="48" t="str" cm="1">
        <f t="array" ref="AO1256">IFERROR(_xlfn.IFS(
AQ1256="MPR ISSUE","PDH",
AQ1256="BSS Hardware Issue","BSS",
AQ1256="Sites strategiques, MLL, Pylone, etc.","ENVTECH",
AQ1256="AKTIVCO DEFAUT GE &amp; POWER Cabinet","AKTIVCO",
AQ1256="AKTIVCO Coupure ENEO &amp; Baisse de tension","AKTIVCO GRID ONLY",
AQ1256="Coupure ENEO &amp; Baisse de tension","IHS GRID ONLY",
AQ1256="Defaut GE &amp; POWER Cabinet","IHS",
AQ1256="Sharing","Partners",
AQ1256="Sites strategiques &amp; DataCenter","SST &amp; DC",
AQ1256="Exclu","Exclu",
AQ1256="SAT","SAT",
AQ1256="SPARE-ISSUE","SPARE-ISSUE",
AQ1256="Fiber CAmtel","TRANS_FO_CAMTEL",
AQ1256="Fiber AOF","Fiber AOF",
AQ1256="Projet OCM (HUAWEI)","TRAVAUX-HUAWEI",
AQ1256="Projet OCM (NOKIA)","TRAVAUX-NOKIA",
AQ1256="ACCESS-ISSUE","ACCESS-ISSUE",
AQ1256="Projet OCM (ZTE, NOKIA, autres projets)","TRAVAUX OCM",
AQ1256="No root CAuse","No root cause",
AQ1256="ODU HS","PDH",
AQ1256="IP &amp; VLAN","PDH",
AQ1256="Warehouse HUAWEI","SPARE-ISSUE",
AQ1256="SPARE-HS","SPARE-ISSUE",
AQ1256="Power Telco","BSS",AQ1256="no impacts","no impacts"
),"")</f>
        <v>No root cause</v>
      </c>
      <c r="AP1256" s="48" t="str" cm="1">
        <f t="array" ref="AP1256">IFERROR(_xlfn.IFS(
AQ1256="MPR ISSUE","TX ISSUE",
AQ1256="BSS Hardware Issue","RAN ISSUE",
AQ1256="Sites strategiques, MLL, Pylone, etc.","ENVTECH",
AQ1256="AKTIVCO DEFAUT GE &amp; POWER Cabinet","POWER ISSUE",
AQ1256="AKTIVCO Coupure ENEO &amp; Baisse de tension","POWER ISSUE",
AQ1256="Coupure ENEO &amp; Baisse de tension","POWER ISSUE",
AQ1256="Defaut GE &amp; POWER Cabinet","POWER ISSUE",
AQ1256="Sharing","POWER ISSUE",
AQ1256="Sites strategiques &amp; DataCenter","POWER ISSUE",
AQ1256="Exclu","Exclu",
AQ1256="SAT","TX ISSUE",
AQ1256="SPARE-ISSUE","SPARE-ISSUE",
AQ1256="Fiber CAmtel","TX ISSUE",
AQ1256="Fiber AOF","TX ISSUE",
AQ1256="Projet OCM (HUAWEI)","TRAVAUX-HUAWEI",
AQ1256="Projet OCM (NOKIA)","TRAVAUX -NOKIA",
AQ1256="ACCESS-ISSUE","ACCESS-ISSUE",
AQ1256="Projet OCM (ZTE, NOKIA, autres projets)","TRAVAUX OCM",
AQ1256="No root CAuse","No root cause",
AQ1256="ODU HS","TX ISSUE",
AQ1256="IP &amp; VLAN","TX ISSUE",
AQ1256="Warehouse HUAWEI","SPARE-ISSUE",
AQ1256="SPARE-HS","SPARE-ISSUE",
AQ1256="Power Telco","RAN ISSUE",AQ1256="no impacts","no impacts"
),"")</f>
        <v>No root cause</v>
      </c>
      <c r="AQ1256" s="127" t="s">
        <v>5344</v>
      </c>
      <c r="AR1256" s="48" t="str" cm="1">
        <f t="array" ref="AR1256">IFERROR(_xlfn.IFS(
AQ1256="MPR ISSUE","ACTIVE",
AQ1256="BSS Hardware Issue","ACTIVE",
AQ1256="Sites strategiques, MLL, Pylone, etc.","PASSIVE",
AQ1256="AKTIVCO DEFAUT GE &amp; POWER Cabinet","PASSIVE",
AQ1256="AKTIVCO Coupure ENEO &amp; Baisse de tension","PASSIVE",
AQ1256="Coupure ENEO &amp; Baisse de tension","PASSIVE",
AQ1256="Defaut GE &amp; POWER Cabinet","PASSIVE",
AQ1256="Sharing","PASSIVE",
AQ1256="Sites strategiques &amp; DataCenter","PASSIVE",
AQ1256="Exclu","Exclu",
AQ1256="SAT","ACTIVE",
AQ1256="SPARE-ISSUE","SPARE-ISSUE",
AQ1256="Fiber CAmtel","ACTIVE",
AQ1256="Fiber AOF","ACTIVE",
AQ1256="Projet OCM (HUAWEI)","PLANNED WORKS",
AQ1256="Projet OCM (NOKIA)","PLANNED WORKS",
AQ1256="ACCESS-ISSUE","ACCESS-ISSUE",
AQ1256="Projet OCM (ZTE, NOKIA, autres projets)","PLANNED WORKS",
AQ1256="No root CAuse","No root cause",
AQ1256="ODU HS","ACTIVE",
AQ1256="IP &amp; VLAN","ACTIVE",
AQ1256="Warehouse HUAWEI","SPARE-ISSUE",
AQ1256="SPARE-HS","SPARE-ISSUE",
AQ1256="Power Telco","ACTIVE", AQ1256="no impacts","no impacts"
),"")</f>
        <v>No root cause</v>
      </c>
      <c r="AS1256" s="92" t="s">
        <v>5537</v>
      </c>
      <c r="AT1256" s="98" t="s">
        <v>2752</v>
      </c>
      <c r="AV1256" s="17" t="s">
        <v>5537</v>
      </c>
      <c r="AW1256" s="7" t="s">
        <v>5537</v>
      </c>
      <c r="AX1256" s="6" t="s">
        <v>5537</v>
      </c>
      <c r="AY1256" s="7"/>
      <c r="AZ1256" s="3" t="s">
        <v>5537</v>
      </c>
      <c r="BA1256" s="18" t="s">
        <v>5537</v>
      </c>
      <c r="BB1256" s="18" t="s">
        <v>5537</v>
      </c>
      <c r="BC1256" s="18" t="s">
        <v>5537</v>
      </c>
      <c r="BD1256" s="18" t="s">
        <v>5537</v>
      </c>
      <c r="BE1256" s="18" t="s">
        <v>5537</v>
      </c>
      <c r="BF1256" s="18" t="s">
        <v>5537</v>
      </c>
      <c r="BG1256" s="18" t="s">
        <v>5537</v>
      </c>
      <c r="BH1256" s="18" t="s">
        <v>5537</v>
      </c>
      <c r="BI1256" s="18" t="s">
        <v>5537</v>
      </c>
      <c r="BJ1256" s="18" t="s">
        <v>5537</v>
      </c>
      <c r="BK1256" s="18" t="s">
        <v>5537</v>
      </c>
      <c r="BL1256" s="9" t="s">
        <v>5537</v>
      </c>
      <c r="BM1256" s="14" t="s">
        <v>5537</v>
      </c>
      <c r="BN1256" s="14" t="s">
        <v>5537</v>
      </c>
      <c r="BO1256" s="14" t="str">
        <f>_xlfn.XLOOKUP(B1256,'[4]cell downs 18042026 17h'!$B:$B,'[4]cell downs 18042026 17h'!$B:$B,"")</f>
        <v/>
      </c>
      <c r="BP1256" s="14" t="str">
        <f>_xlfn.XLOOKUP(B1256,'[5]Cells Huawei 19042026 15h'!$B:$B,'[5]Cells Huawei 19042026 15h'!$B:$B,"")</f>
        <v/>
      </c>
      <c r="BQ1256" s="9" t="str">
        <f>_xlfn.XLOOKUP(B1256,'[6]cells down 19042026 9H40'!$B:$B,'[6]cells down 19042026 9H40'!$B:$B,"")</f>
        <v/>
      </c>
      <c r="BR1256" s="9" t="s">
        <v>2752</v>
      </c>
      <c r="BS1256" s="9" t="s">
        <v>12</v>
      </c>
      <c r="BT1256" s="108"/>
    </row>
    <row r="1257" spans="1:72" s="9" customFormat="1" x14ac:dyDescent="0.35">
      <c r="A1257" s="1" t="s">
        <v>1720</v>
      </c>
      <c r="B1257" s="8" t="s">
        <v>1721</v>
      </c>
      <c r="C1257" s="3" t="str">
        <f>_xlfn.XLOOKUP(B1257,'[1]daily break down'!$D:$D,'[1]daily break down'!$E:$E,"")</f>
        <v>Maroua</v>
      </c>
      <c r="D1257" s="1" t="s">
        <v>11</v>
      </c>
      <c r="E1257" s="1" t="s">
        <v>12</v>
      </c>
      <c r="F1257" s="3" t="s">
        <v>55</v>
      </c>
      <c r="G1257" s="1" t="s">
        <v>84</v>
      </c>
      <c r="H1257" s="32" t="str">
        <f>_xlfn.XLOOKUP(B1257,[2]CALCULATION!$B:$B,[2]CALCULATION!$H:$H,"")</f>
        <v>Huawei</v>
      </c>
      <c r="I1257" s="28">
        <v>1.4790630448616426</v>
      </c>
      <c r="J1257" s="28">
        <v>0.74789617416167997</v>
      </c>
      <c r="K1257" s="28">
        <v>0</v>
      </c>
      <c r="L1257" s="28">
        <v>0</v>
      </c>
      <c r="M1257" s="28">
        <v>0.82132319159439893</v>
      </c>
      <c r="N1257" s="28">
        <v>0</v>
      </c>
      <c r="O1257" s="28">
        <v>0</v>
      </c>
      <c r="P1257" s="28">
        <v>0</v>
      </c>
      <c r="Q1257" s="28">
        <v>0</v>
      </c>
      <c r="R1257" s="28">
        <v>0</v>
      </c>
      <c r="S1257" s="93">
        <v>0.90816218792179948</v>
      </c>
      <c r="T1257" s="93">
        <f>_xlfn.XLOOKUP(B1257,'[3]Nur des jours'!$B:$B,'[3]Nur des jours'!$U:$U,"")</f>
        <v>0</v>
      </c>
      <c r="U1257" s="93">
        <v>0</v>
      </c>
      <c r="V1257" s="93">
        <v>0</v>
      </c>
      <c r="W1257" s="93">
        <v>0</v>
      </c>
      <c r="X1257" s="93">
        <v>0</v>
      </c>
      <c r="Y1257" s="93">
        <v>0</v>
      </c>
      <c r="Z1257" s="93">
        <v>0</v>
      </c>
      <c r="AA1257" s="93">
        <v>0.13677721561610923</v>
      </c>
      <c r="AB1257" s="93">
        <v>0</v>
      </c>
      <c r="AC1257" s="93">
        <f>_xlfn.XLOOKUP(B1257,'[3]Nur des jours'!$B:$B,'[3]Nur des jours'!$N:$N,"")</f>
        <v>0</v>
      </c>
      <c r="AD1257" s="93">
        <v>0</v>
      </c>
      <c r="AE1257" s="93">
        <v>0</v>
      </c>
      <c r="AF1257" s="93">
        <v>0</v>
      </c>
      <c r="AG1257" s="93"/>
      <c r="AH1257" s="93">
        <v>0</v>
      </c>
      <c r="AI1257" s="93">
        <v>0</v>
      </c>
      <c r="AJ1257" s="93">
        <v>0</v>
      </c>
      <c r="AK1257" s="93">
        <v>0</v>
      </c>
      <c r="AL1257" s="93">
        <v>0</v>
      </c>
      <c r="AM1257" s="49" t="s">
        <v>5559</v>
      </c>
      <c r="AN1257" s="49"/>
      <c r="AO1257" s="48" t="str" cm="1">
        <f t="array" ref="AO1257">IFERROR(_xlfn.IFS(
AQ1257="MPR ISSUE","PDH",
AQ1257="BSS Hardware Issue","BSS",
AQ1257="Sites strategiques, MLL, Pylone, etc.","ENVTECH",
AQ1257="AKTIVCO DEFAUT GE &amp; POWER Cabinet","AKTIVCO",
AQ1257="AKTIVCO Coupure ENEO &amp; Baisse de tension","AKTIVCO GRID ONLY",
AQ1257="Coupure ENEO &amp; Baisse de tension","IHS GRID ONLY",
AQ1257="Defaut GE &amp; POWER Cabinet","IHS",
AQ1257="Sharing","Partners",
AQ1257="Sites strategiques &amp; DataCenter","SST &amp; DC",
AQ1257="Exclu","Exclu",
AQ1257="SAT","SAT",
AQ1257="SPARE-ISSUE","SPARE-ISSUE",
AQ1257="Fiber CAmtel","TRANS_FO_CAMTEL",
AQ1257="Fiber AOF","Fiber AOF",
AQ1257="Projet OCM (HUAWEI)","TRAVAUX-HUAWEI",
AQ1257="Projet OCM (NOKIA)","TRAVAUX-NOKIA",
AQ1257="ACCESS-ISSUE","ACCESS-ISSUE",
AQ1257="Projet OCM (ZTE, NOKIA, autres projets)","TRAVAUX OCM",
AQ1257="No root CAuse","No root cause",
AQ1257="ODU HS","PDH",
AQ1257="IP &amp; VLAN","PDH",
AQ1257="Warehouse HUAWEI","SPARE-ISSUE",
AQ1257="SPARE-HS","SPARE-ISSUE",
AQ1257="Power Telco","BSS",AQ1257="no impacts","no impacts"
),"")</f>
        <v>No root cause</v>
      </c>
      <c r="AP1257" s="48" t="str" cm="1">
        <f t="array" ref="AP1257">IFERROR(_xlfn.IFS(
AQ1257="MPR ISSUE","TX ISSUE",
AQ1257="BSS Hardware Issue","RAN ISSUE",
AQ1257="Sites strategiques, MLL, Pylone, etc.","ENVTECH",
AQ1257="AKTIVCO DEFAUT GE &amp; POWER Cabinet","POWER ISSUE",
AQ1257="AKTIVCO Coupure ENEO &amp; Baisse de tension","POWER ISSUE",
AQ1257="Coupure ENEO &amp; Baisse de tension","POWER ISSUE",
AQ1257="Defaut GE &amp; POWER Cabinet","POWER ISSUE",
AQ1257="Sharing","POWER ISSUE",
AQ1257="Sites strategiques &amp; DataCenter","POWER ISSUE",
AQ1257="Exclu","Exclu",
AQ1257="SAT","TX ISSUE",
AQ1257="SPARE-ISSUE","SPARE-ISSUE",
AQ1257="Fiber CAmtel","TX ISSUE",
AQ1257="Fiber AOF","TX ISSUE",
AQ1257="Projet OCM (HUAWEI)","TRAVAUX-HUAWEI",
AQ1257="Projet OCM (NOKIA)","TRAVAUX -NOKIA",
AQ1257="ACCESS-ISSUE","ACCESS-ISSUE",
AQ1257="Projet OCM (ZTE, NOKIA, autres projets)","TRAVAUX OCM",
AQ1257="No root CAuse","No root cause",
AQ1257="ODU HS","TX ISSUE",
AQ1257="IP &amp; VLAN","TX ISSUE",
AQ1257="Warehouse HUAWEI","SPARE-ISSUE",
AQ1257="SPARE-HS","SPARE-ISSUE",
AQ1257="Power Telco","RAN ISSUE",AQ1257="no impacts","no impacts"
),"")</f>
        <v>No root cause</v>
      </c>
      <c r="AQ1257" s="127" t="s">
        <v>5344</v>
      </c>
      <c r="AR1257" s="48" t="str" cm="1">
        <f t="array" ref="AR1257">IFERROR(_xlfn.IFS(
AQ1257="MPR ISSUE","ACTIVE",
AQ1257="BSS Hardware Issue","ACTIVE",
AQ1257="Sites strategiques, MLL, Pylone, etc.","PASSIVE",
AQ1257="AKTIVCO DEFAUT GE &amp; POWER Cabinet","PASSIVE",
AQ1257="AKTIVCO Coupure ENEO &amp; Baisse de tension","PASSIVE",
AQ1257="Coupure ENEO &amp; Baisse de tension","PASSIVE",
AQ1257="Defaut GE &amp; POWER Cabinet","PASSIVE",
AQ1257="Sharing","PASSIVE",
AQ1257="Sites strategiques &amp; DataCenter","PASSIVE",
AQ1257="Exclu","Exclu",
AQ1257="SAT","ACTIVE",
AQ1257="SPARE-ISSUE","SPARE-ISSUE",
AQ1257="Fiber CAmtel","ACTIVE",
AQ1257="Fiber AOF","ACTIVE",
AQ1257="Projet OCM (HUAWEI)","PLANNED WORKS",
AQ1257="Projet OCM (NOKIA)","PLANNED WORKS",
AQ1257="ACCESS-ISSUE","ACCESS-ISSUE",
AQ1257="Projet OCM (ZTE, NOKIA, autres projets)","PLANNED WORKS",
AQ1257="No root CAuse","No root cause",
AQ1257="ODU HS","ACTIVE",
AQ1257="IP &amp; VLAN","ACTIVE",
AQ1257="Warehouse HUAWEI","SPARE-ISSUE",
AQ1257="SPARE-HS","SPARE-ISSUE",
AQ1257="Power Telco","ACTIVE", AQ1257="no impacts","no impacts"
),"")</f>
        <v>No root cause</v>
      </c>
      <c r="AS1257" s="92" t="s">
        <v>5537</v>
      </c>
      <c r="AT1257" s="98" t="s">
        <v>1721</v>
      </c>
      <c r="AV1257" s="17" t="s">
        <v>5537</v>
      </c>
      <c r="AW1257" s="7" t="s">
        <v>5537</v>
      </c>
      <c r="AX1257" s="6" t="s">
        <v>5537</v>
      </c>
      <c r="AY1257" s="7"/>
      <c r="AZ1257" s="3" t="s">
        <v>5537</v>
      </c>
      <c r="BA1257" s="18" t="s">
        <v>5537</v>
      </c>
      <c r="BB1257" s="18" t="s">
        <v>5537</v>
      </c>
      <c r="BC1257" s="18" t="s">
        <v>5537</v>
      </c>
      <c r="BD1257" s="18" t="s">
        <v>5537</v>
      </c>
      <c r="BE1257" s="18" t="s">
        <v>5537</v>
      </c>
      <c r="BF1257" s="18" t="s">
        <v>5537</v>
      </c>
      <c r="BG1257" s="18" t="s">
        <v>5537</v>
      </c>
      <c r="BH1257" s="18" t="s">
        <v>5537</v>
      </c>
      <c r="BI1257" s="18" t="s">
        <v>5537</v>
      </c>
      <c r="BJ1257" s="18" t="s">
        <v>5537</v>
      </c>
      <c r="BK1257" s="18" t="s">
        <v>5537</v>
      </c>
      <c r="BL1257" s="9" t="s">
        <v>5537</v>
      </c>
      <c r="BM1257" s="14" t="s">
        <v>5537</v>
      </c>
      <c r="BN1257" s="14" t="s">
        <v>5537</v>
      </c>
      <c r="BO1257" s="14" t="str">
        <f>_xlfn.XLOOKUP(B1257,'[4]cell downs 18042026 17h'!$B:$B,'[4]cell downs 18042026 17h'!$B:$B,"")</f>
        <v/>
      </c>
      <c r="BP1257" s="14" t="str">
        <f>_xlfn.XLOOKUP(B1257,'[5]Cells Huawei 19042026 15h'!$B:$B,'[5]Cells Huawei 19042026 15h'!$B:$B,"")</f>
        <v/>
      </c>
      <c r="BQ1257" s="9" t="str">
        <f>_xlfn.XLOOKUP(B1257,'[6]cells down 19042026 9H40'!$B:$B,'[6]cells down 19042026 9H40'!$B:$B,"")</f>
        <v/>
      </c>
      <c r="BR1257" s="9" t="s">
        <v>1721</v>
      </c>
      <c r="BS1257" s="9" t="s">
        <v>12</v>
      </c>
      <c r="BT1257" s="108"/>
    </row>
    <row r="1258" spans="1:72" s="9" customFormat="1" x14ac:dyDescent="0.35">
      <c r="A1258" s="1" t="s">
        <v>166</v>
      </c>
      <c r="B1258" s="8" t="s">
        <v>167</v>
      </c>
      <c r="C1258" s="3" t="str">
        <f>_xlfn.XLOOKUP(B1258,'[1]daily break down'!$D:$D,'[1]daily break down'!$E:$E,"")</f>
        <v>Douala</v>
      </c>
      <c r="D1258" s="1" t="s">
        <v>11</v>
      </c>
      <c r="E1258" s="1" t="s">
        <v>12</v>
      </c>
      <c r="F1258" s="3" t="s">
        <v>31</v>
      </c>
      <c r="G1258" s="1" t="s">
        <v>32</v>
      </c>
      <c r="H1258" s="34" t="str">
        <f>_xlfn.XLOOKUP(B1258,[2]CALCULATION!$B:$B,[2]CALCULATION!$H:$H,"")</f>
        <v>ZTE</v>
      </c>
      <c r="I1258" s="28">
        <v>0</v>
      </c>
      <c r="J1258" s="28">
        <v>0</v>
      </c>
      <c r="K1258" s="28">
        <v>0</v>
      </c>
      <c r="L1258" s="28">
        <v>0</v>
      </c>
      <c r="M1258" s="28">
        <v>0</v>
      </c>
      <c r="N1258" s="28">
        <v>0</v>
      </c>
      <c r="O1258" s="28">
        <v>0</v>
      </c>
      <c r="P1258" s="28">
        <v>0</v>
      </c>
      <c r="Q1258" s="28">
        <v>0</v>
      </c>
      <c r="R1258" s="28">
        <v>0</v>
      </c>
      <c r="S1258" s="93">
        <v>0</v>
      </c>
      <c r="T1258" s="93">
        <f>_xlfn.XLOOKUP(B1258,'[3]Nur des jours'!$B:$B,'[3]Nur des jours'!$U:$U,"")</f>
        <v>0</v>
      </c>
      <c r="U1258" s="93">
        <v>0</v>
      </c>
      <c r="V1258" s="93">
        <v>0</v>
      </c>
      <c r="W1258" s="93">
        <v>0</v>
      </c>
      <c r="X1258" s="93">
        <v>0</v>
      </c>
      <c r="Y1258" s="93">
        <v>0</v>
      </c>
      <c r="Z1258" s="93">
        <v>0</v>
      </c>
      <c r="AA1258" s="93">
        <v>0.13069545390987697</v>
      </c>
      <c r="AB1258" s="93">
        <v>0</v>
      </c>
      <c r="AC1258" s="93">
        <f>_xlfn.XLOOKUP(B1258,'[3]Nur des jours'!$B:$B,'[3]Nur des jours'!$N:$N,"")</f>
        <v>0</v>
      </c>
      <c r="AD1258" s="93">
        <v>0</v>
      </c>
      <c r="AE1258" s="93">
        <v>0</v>
      </c>
      <c r="AF1258" s="93">
        <v>0</v>
      </c>
      <c r="AG1258" s="93"/>
      <c r="AH1258" s="93">
        <v>0</v>
      </c>
      <c r="AI1258" s="93">
        <v>0</v>
      </c>
      <c r="AJ1258" s="93">
        <v>0</v>
      </c>
      <c r="AK1258" s="93">
        <v>0</v>
      </c>
      <c r="AL1258" s="93">
        <v>0</v>
      </c>
      <c r="AM1258" s="49" t="s">
        <v>5559</v>
      </c>
      <c r="AN1258" s="49"/>
      <c r="AO1258" s="48" t="str" cm="1">
        <f t="array" ref="AO1258">IFERROR(_xlfn.IFS(
AQ1258="MPR ISSUE","PDH",
AQ1258="BSS Hardware Issue","BSS",
AQ1258="Sites strategiques, MLL, Pylone, etc.","ENVTECH",
AQ1258="AKTIVCO DEFAUT GE &amp; POWER Cabinet","AKTIVCO",
AQ1258="AKTIVCO Coupure ENEO &amp; Baisse de tension","AKTIVCO GRID ONLY",
AQ1258="Coupure ENEO &amp; Baisse de tension","IHS GRID ONLY",
AQ1258="Defaut GE &amp; POWER Cabinet","IHS",
AQ1258="Sharing","Partners",
AQ1258="Sites strategiques &amp; DataCenter","SST &amp; DC",
AQ1258="Exclu","Exclu",
AQ1258="SAT","SAT",
AQ1258="SPARE-ISSUE","SPARE-ISSUE",
AQ1258="Fiber CAmtel","TRANS_FO_CAMTEL",
AQ1258="Fiber AOF","Fiber AOF",
AQ1258="Projet OCM (HUAWEI)","TRAVAUX-HUAWEI",
AQ1258="Projet OCM (NOKIA)","TRAVAUX-NOKIA",
AQ1258="ACCESS-ISSUE","ACCESS-ISSUE",
AQ1258="Projet OCM (ZTE, NOKIA, autres projets)","TRAVAUX OCM",
AQ1258="No root CAuse","No root cause",
AQ1258="ODU HS","PDH",
AQ1258="IP &amp; VLAN","PDH",
AQ1258="Warehouse HUAWEI","SPARE-ISSUE",
AQ1258="SPARE-HS","SPARE-ISSUE",
AQ1258="Power Telco","BSS",AQ1258="no impacts","no impacts"
),"")</f>
        <v>No root cause</v>
      </c>
      <c r="AP1258" s="48" t="str" cm="1">
        <f t="array" ref="AP1258">IFERROR(_xlfn.IFS(
AQ1258="MPR ISSUE","TX ISSUE",
AQ1258="BSS Hardware Issue","RAN ISSUE",
AQ1258="Sites strategiques, MLL, Pylone, etc.","ENVTECH",
AQ1258="AKTIVCO DEFAUT GE &amp; POWER Cabinet","POWER ISSUE",
AQ1258="AKTIVCO Coupure ENEO &amp; Baisse de tension","POWER ISSUE",
AQ1258="Coupure ENEO &amp; Baisse de tension","POWER ISSUE",
AQ1258="Defaut GE &amp; POWER Cabinet","POWER ISSUE",
AQ1258="Sharing","POWER ISSUE",
AQ1258="Sites strategiques &amp; DataCenter","POWER ISSUE",
AQ1258="Exclu","Exclu",
AQ1258="SAT","TX ISSUE",
AQ1258="SPARE-ISSUE","SPARE-ISSUE",
AQ1258="Fiber CAmtel","TX ISSUE",
AQ1258="Fiber AOF","TX ISSUE",
AQ1258="Projet OCM (HUAWEI)","TRAVAUX-HUAWEI",
AQ1258="Projet OCM (NOKIA)","TRAVAUX -NOKIA",
AQ1258="ACCESS-ISSUE","ACCESS-ISSUE",
AQ1258="Projet OCM (ZTE, NOKIA, autres projets)","TRAVAUX OCM",
AQ1258="No root CAuse","No root cause",
AQ1258="ODU HS","TX ISSUE",
AQ1258="IP &amp; VLAN","TX ISSUE",
AQ1258="Warehouse HUAWEI","SPARE-ISSUE",
AQ1258="SPARE-HS","SPARE-ISSUE",
AQ1258="Power Telco","RAN ISSUE",AQ1258="no impacts","no impacts"
),"")</f>
        <v>No root cause</v>
      </c>
      <c r="AQ1258" s="127" t="s">
        <v>5344</v>
      </c>
      <c r="AR1258" s="48" t="str" cm="1">
        <f t="array" ref="AR1258">IFERROR(_xlfn.IFS(
AQ1258="MPR ISSUE","ACTIVE",
AQ1258="BSS Hardware Issue","ACTIVE",
AQ1258="Sites strategiques, MLL, Pylone, etc.","PASSIVE",
AQ1258="AKTIVCO DEFAUT GE &amp; POWER Cabinet","PASSIVE",
AQ1258="AKTIVCO Coupure ENEO &amp; Baisse de tension","PASSIVE",
AQ1258="Coupure ENEO &amp; Baisse de tension","PASSIVE",
AQ1258="Defaut GE &amp; POWER Cabinet","PASSIVE",
AQ1258="Sharing","PASSIVE",
AQ1258="Sites strategiques &amp; DataCenter","PASSIVE",
AQ1258="Exclu","Exclu",
AQ1258="SAT","ACTIVE",
AQ1258="SPARE-ISSUE","SPARE-ISSUE",
AQ1258="Fiber CAmtel","ACTIVE",
AQ1258="Fiber AOF","ACTIVE",
AQ1258="Projet OCM (HUAWEI)","PLANNED WORKS",
AQ1258="Projet OCM (NOKIA)","PLANNED WORKS",
AQ1258="ACCESS-ISSUE","ACCESS-ISSUE",
AQ1258="Projet OCM (ZTE, NOKIA, autres projets)","PLANNED WORKS",
AQ1258="No root CAuse","No root cause",
AQ1258="ODU HS","ACTIVE",
AQ1258="IP &amp; VLAN","ACTIVE",
AQ1258="Warehouse HUAWEI","SPARE-ISSUE",
AQ1258="SPARE-HS","SPARE-ISSUE",
AQ1258="Power Telco","ACTIVE", AQ1258="no impacts","no impacts"
),"")</f>
        <v>No root cause</v>
      </c>
      <c r="AS1258" s="92" t="s">
        <v>5537</v>
      </c>
      <c r="AT1258" s="98" t="s">
        <v>167</v>
      </c>
      <c r="AV1258" s="17" t="s">
        <v>5537</v>
      </c>
      <c r="AW1258" s="7" t="s">
        <v>5537</v>
      </c>
      <c r="AX1258" s="6" t="s">
        <v>5537</v>
      </c>
      <c r="AY1258" s="7"/>
      <c r="AZ1258" s="3" t="s">
        <v>5537</v>
      </c>
      <c r="BA1258" s="18" t="s">
        <v>5537</v>
      </c>
      <c r="BB1258" s="18" t="s">
        <v>5537</v>
      </c>
      <c r="BC1258" s="18" t="s">
        <v>5537</v>
      </c>
      <c r="BD1258" s="18" t="s">
        <v>5537</v>
      </c>
      <c r="BE1258" s="18" t="s">
        <v>5537</v>
      </c>
      <c r="BF1258" s="18" t="s">
        <v>5537</v>
      </c>
      <c r="BG1258" s="18" t="s">
        <v>5537</v>
      </c>
      <c r="BH1258" s="18" t="s">
        <v>5537</v>
      </c>
      <c r="BI1258" s="18" t="s">
        <v>5537</v>
      </c>
      <c r="BJ1258" s="18" t="s">
        <v>5537</v>
      </c>
      <c r="BK1258" s="18" t="s">
        <v>5537</v>
      </c>
      <c r="BL1258" s="9" t="s">
        <v>5537</v>
      </c>
      <c r="BM1258" s="14" t="s">
        <v>5537</v>
      </c>
      <c r="BN1258" s="14" t="s">
        <v>5537</v>
      </c>
      <c r="BO1258" s="14" t="str">
        <f>_xlfn.XLOOKUP(B1258,'[4]cell downs 18042026 17h'!$B:$B,'[4]cell downs 18042026 17h'!$B:$B,"")</f>
        <v/>
      </c>
      <c r="BP1258" s="14" t="str">
        <f>_xlfn.XLOOKUP(B1258,'[5]Cells Huawei 19042026 15h'!$B:$B,'[5]Cells Huawei 19042026 15h'!$B:$B,"")</f>
        <v/>
      </c>
      <c r="BQ1258" s="9" t="str">
        <f>_xlfn.XLOOKUP(B1258,'[6]cells down 19042026 9H40'!$B:$B,'[6]cells down 19042026 9H40'!$B:$B,"")</f>
        <v/>
      </c>
      <c r="BR1258" s="9" t="s">
        <v>167</v>
      </c>
      <c r="BS1258" s="9" t="s">
        <v>5537</v>
      </c>
      <c r="BT1258" s="108"/>
    </row>
    <row r="1259" spans="1:72" s="9" customFormat="1" x14ac:dyDescent="0.35">
      <c r="A1259" s="1" t="s">
        <v>2667</v>
      </c>
      <c r="B1259" s="8" t="s">
        <v>2668</v>
      </c>
      <c r="C1259" s="3" t="str">
        <f>_xlfn.XLOOKUP(B1259,'[1]daily break down'!$D:$D,'[1]daily break down'!$E:$E,"")</f>
        <v>NORD-OUEST</v>
      </c>
      <c r="D1259" s="1" t="s">
        <v>11</v>
      </c>
      <c r="E1259" s="1" t="s">
        <v>12</v>
      </c>
      <c r="F1259" s="3" t="s">
        <v>51</v>
      </c>
      <c r="G1259" s="1" t="s">
        <v>52</v>
      </c>
      <c r="H1259" s="32" t="str">
        <f>_xlfn.XLOOKUP(B1259,[2]CALCULATION!$B:$B,[2]CALCULATION!$H:$H,"")</f>
        <v>Huawei</v>
      </c>
      <c r="I1259" s="28">
        <v>10.119445086507262</v>
      </c>
      <c r="J1259" s="28">
        <v>6.9304439079652873</v>
      </c>
      <c r="K1259" s="28">
        <v>1.4446413437090685E-2</v>
      </c>
      <c r="L1259" s="28">
        <v>0</v>
      </c>
      <c r="M1259" s="28">
        <v>8.6599114524031719</v>
      </c>
      <c r="N1259" s="28">
        <v>0</v>
      </c>
      <c r="O1259" s="28">
        <v>0</v>
      </c>
      <c r="P1259" s="28">
        <v>1.3615477138283212</v>
      </c>
      <c r="Q1259" s="28">
        <v>17.79812403512226</v>
      </c>
      <c r="R1259" s="28">
        <v>1.0189001891945106</v>
      </c>
      <c r="S1259" s="93">
        <v>1.3658102975461786</v>
      </c>
      <c r="T1259" s="93">
        <f>_xlfn.XLOOKUP(B1259,'[3]Nur des jours'!$B:$B,'[3]Nur des jours'!$U:$U,"")</f>
        <v>0</v>
      </c>
      <c r="U1259" s="93">
        <v>0</v>
      </c>
      <c r="V1259" s="93">
        <v>0</v>
      </c>
      <c r="W1259" s="93">
        <v>0</v>
      </c>
      <c r="X1259" s="93">
        <v>0</v>
      </c>
      <c r="Y1259" s="93">
        <v>0</v>
      </c>
      <c r="Z1259" s="93">
        <v>3.0791014259501819</v>
      </c>
      <c r="AA1259" s="93">
        <v>5.7732148513410547E-2</v>
      </c>
      <c r="AB1259" s="93">
        <v>0</v>
      </c>
      <c r="AC1259" s="93">
        <f>_xlfn.XLOOKUP(B1259,'[3]Nur des jours'!$B:$B,'[3]Nur des jours'!$N:$N,"")</f>
        <v>0</v>
      </c>
      <c r="AD1259" s="93">
        <v>0</v>
      </c>
      <c r="AE1259" s="93">
        <v>0</v>
      </c>
      <c r="AF1259" s="93">
        <v>0</v>
      </c>
      <c r="AG1259" s="93"/>
      <c r="AH1259" s="93">
        <v>0</v>
      </c>
      <c r="AI1259" s="93">
        <v>0</v>
      </c>
      <c r="AJ1259" s="93">
        <v>0</v>
      </c>
      <c r="AK1259" s="93">
        <v>0</v>
      </c>
      <c r="AL1259" s="93">
        <v>0</v>
      </c>
      <c r="AM1259" s="49" t="s">
        <v>5559</v>
      </c>
      <c r="AN1259" s="49"/>
      <c r="AO1259" s="48" t="str" cm="1">
        <f t="array" ref="AO1259">IFERROR(_xlfn.IFS(
AQ1259="MPR ISSUE","PDH",
AQ1259="BSS Hardware Issue","BSS",
AQ1259="Sites strategiques, MLL, Pylone, etc.","ENVTECH",
AQ1259="AKTIVCO DEFAUT GE &amp; POWER Cabinet","AKTIVCO",
AQ1259="AKTIVCO Coupure ENEO &amp; Baisse de tension","AKTIVCO GRID ONLY",
AQ1259="Coupure ENEO &amp; Baisse de tension","IHS GRID ONLY",
AQ1259="Defaut GE &amp; POWER Cabinet","IHS",
AQ1259="Sharing","Partners",
AQ1259="Sites strategiques &amp; DataCenter","SST &amp; DC",
AQ1259="Exclu","Exclu",
AQ1259="SAT","SAT",
AQ1259="SPARE-ISSUE","SPARE-ISSUE",
AQ1259="Fiber CAmtel","TRANS_FO_CAMTEL",
AQ1259="Fiber AOF","Fiber AOF",
AQ1259="Projet OCM (HUAWEI)","TRAVAUX-HUAWEI",
AQ1259="Projet OCM (NOKIA)","TRAVAUX-NOKIA",
AQ1259="ACCESS-ISSUE","ACCESS-ISSUE",
AQ1259="Projet OCM (ZTE, NOKIA, autres projets)","TRAVAUX OCM",
AQ1259="No root CAuse","No root cause",
AQ1259="ODU HS","PDH",
AQ1259="IP &amp; VLAN","PDH",
AQ1259="Warehouse HUAWEI","SPARE-ISSUE",
AQ1259="SPARE-HS","SPARE-ISSUE",
AQ1259="Power Telco","BSS",AQ1259="no impacts","no impacts"
),"")</f>
        <v>No root cause</v>
      </c>
      <c r="AP1259" s="48" t="str" cm="1">
        <f t="array" ref="AP1259">IFERROR(_xlfn.IFS(
AQ1259="MPR ISSUE","TX ISSUE",
AQ1259="BSS Hardware Issue","RAN ISSUE",
AQ1259="Sites strategiques, MLL, Pylone, etc.","ENVTECH",
AQ1259="AKTIVCO DEFAUT GE &amp; POWER Cabinet","POWER ISSUE",
AQ1259="AKTIVCO Coupure ENEO &amp; Baisse de tension","POWER ISSUE",
AQ1259="Coupure ENEO &amp; Baisse de tension","POWER ISSUE",
AQ1259="Defaut GE &amp; POWER Cabinet","POWER ISSUE",
AQ1259="Sharing","POWER ISSUE",
AQ1259="Sites strategiques &amp; DataCenter","POWER ISSUE",
AQ1259="Exclu","Exclu",
AQ1259="SAT","TX ISSUE",
AQ1259="SPARE-ISSUE","SPARE-ISSUE",
AQ1259="Fiber CAmtel","TX ISSUE",
AQ1259="Fiber AOF","TX ISSUE",
AQ1259="Projet OCM (HUAWEI)","TRAVAUX-HUAWEI",
AQ1259="Projet OCM (NOKIA)","TRAVAUX -NOKIA",
AQ1259="ACCESS-ISSUE","ACCESS-ISSUE",
AQ1259="Projet OCM (ZTE, NOKIA, autres projets)","TRAVAUX OCM",
AQ1259="No root CAuse","No root cause",
AQ1259="ODU HS","TX ISSUE",
AQ1259="IP &amp; VLAN","TX ISSUE",
AQ1259="Warehouse HUAWEI","SPARE-ISSUE",
AQ1259="SPARE-HS","SPARE-ISSUE",
AQ1259="Power Telco","RAN ISSUE",AQ1259="no impacts","no impacts"
),"")</f>
        <v>No root cause</v>
      </c>
      <c r="AQ1259" s="127" t="s">
        <v>5344</v>
      </c>
      <c r="AR1259" s="48" t="str" cm="1">
        <f t="array" ref="AR1259">IFERROR(_xlfn.IFS(
AQ1259="MPR ISSUE","ACTIVE",
AQ1259="BSS Hardware Issue","ACTIVE",
AQ1259="Sites strategiques, MLL, Pylone, etc.","PASSIVE",
AQ1259="AKTIVCO DEFAUT GE &amp; POWER Cabinet","PASSIVE",
AQ1259="AKTIVCO Coupure ENEO &amp; Baisse de tension","PASSIVE",
AQ1259="Coupure ENEO &amp; Baisse de tension","PASSIVE",
AQ1259="Defaut GE &amp; POWER Cabinet","PASSIVE",
AQ1259="Sharing","PASSIVE",
AQ1259="Sites strategiques &amp; DataCenter","PASSIVE",
AQ1259="Exclu","Exclu",
AQ1259="SAT","ACTIVE",
AQ1259="SPARE-ISSUE","SPARE-ISSUE",
AQ1259="Fiber CAmtel","ACTIVE",
AQ1259="Fiber AOF","ACTIVE",
AQ1259="Projet OCM (HUAWEI)","PLANNED WORKS",
AQ1259="Projet OCM (NOKIA)","PLANNED WORKS",
AQ1259="ACCESS-ISSUE","ACCESS-ISSUE",
AQ1259="Projet OCM (ZTE, NOKIA, autres projets)","PLANNED WORKS",
AQ1259="No root CAuse","No root cause",
AQ1259="ODU HS","ACTIVE",
AQ1259="IP &amp; VLAN","ACTIVE",
AQ1259="Warehouse HUAWEI","SPARE-ISSUE",
AQ1259="SPARE-HS","SPARE-ISSUE",
AQ1259="Power Telco","ACTIVE", AQ1259="no impacts","no impacts"
),"")</f>
        <v>No root cause</v>
      </c>
      <c r="AS1259" s="92" t="s">
        <v>5537</v>
      </c>
      <c r="AT1259" s="98" t="s">
        <v>2668</v>
      </c>
      <c r="AV1259" s="17" t="s">
        <v>5537</v>
      </c>
      <c r="AW1259" s="7" t="s">
        <v>5537</v>
      </c>
      <c r="AX1259" s="6" t="s">
        <v>5537</v>
      </c>
      <c r="AY1259" s="7"/>
      <c r="AZ1259" s="3" t="s">
        <v>5537</v>
      </c>
      <c r="BA1259" s="18" t="s">
        <v>5537</v>
      </c>
      <c r="BB1259" s="18" t="s">
        <v>5537</v>
      </c>
      <c r="BC1259" s="18" t="s">
        <v>5537</v>
      </c>
      <c r="BD1259" s="18" t="s">
        <v>5537</v>
      </c>
      <c r="BE1259" s="18" t="s">
        <v>5537</v>
      </c>
      <c r="BF1259" s="18" t="s">
        <v>5537</v>
      </c>
      <c r="BG1259" s="18" t="s">
        <v>5537</v>
      </c>
      <c r="BH1259" s="18" t="s">
        <v>5537</v>
      </c>
      <c r="BI1259" s="18" t="s">
        <v>5537</v>
      </c>
      <c r="BJ1259" s="18" t="s">
        <v>5537</v>
      </c>
      <c r="BK1259" s="18" t="s">
        <v>5537</v>
      </c>
      <c r="BL1259" s="9" t="s">
        <v>5537</v>
      </c>
      <c r="BM1259" s="14" t="s">
        <v>5537</v>
      </c>
      <c r="BN1259" s="14" t="s">
        <v>5537</v>
      </c>
      <c r="BO1259" s="14" t="str">
        <f>_xlfn.XLOOKUP(B1259,'[4]cell downs 18042026 17h'!$B:$B,'[4]cell downs 18042026 17h'!$B:$B,"")</f>
        <v/>
      </c>
      <c r="BP1259" s="14" t="str">
        <f>_xlfn.XLOOKUP(B1259,'[5]Cells Huawei 19042026 15h'!$B:$B,'[5]Cells Huawei 19042026 15h'!$B:$B,"")</f>
        <v/>
      </c>
      <c r="BQ1259" s="9" t="str">
        <f>_xlfn.XLOOKUP(B1259,'[6]cells down 19042026 9H40'!$B:$B,'[6]cells down 19042026 9H40'!$B:$B,"")</f>
        <v/>
      </c>
      <c r="BR1259" s="9" t="s">
        <v>2668</v>
      </c>
      <c r="BS1259" s="9" t="s">
        <v>12</v>
      </c>
      <c r="BT1259" s="108"/>
    </row>
    <row r="1260" spans="1:72" s="9" customFormat="1" x14ac:dyDescent="0.35">
      <c r="A1260" s="1" t="s">
        <v>2637</v>
      </c>
      <c r="B1260" s="8" t="s">
        <v>2638</v>
      </c>
      <c r="C1260" s="3" t="str">
        <f>_xlfn.XLOOKUP(B1260,'[1]daily break down'!$D:$D,'[1]daily break down'!$E:$E,"")</f>
        <v>CENTRE</v>
      </c>
      <c r="D1260" s="1" t="s">
        <v>11</v>
      </c>
      <c r="E1260" s="1" t="s">
        <v>12</v>
      </c>
      <c r="F1260" s="3" t="s">
        <v>37</v>
      </c>
      <c r="G1260" s="1" t="s">
        <v>2637</v>
      </c>
      <c r="H1260" s="33" t="str">
        <f>_xlfn.XLOOKUP(B1260,[2]CALCULATION!$B:$B,[2]CALCULATION!$H:$H,"")</f>
        <v>NOKIA</v>
      </c>
      <c r="I1260" s="28">
        <v>0</v>
      </c>
      <c r="J1260" s="28">
        <v>0</v>
      </c>
      <c r="K1260" s="28">
        <v>0</v>
      </c>
      <c r="L1260" s="28">
        <v>0</v>
      </c>
      <c r="M1260" s="28">
        <v>0</v>
      </c>
      <c r="N1260" s="28">
        <v>0</v>
      </c>
      <c r="O1260" s="28">
        <v>0</v>
      </c>
      <c r="P1260" s="28">
        <v>6.6851597340379598E-2</v>
      </c>
      <c r="Q1260" s="28">
        <v>0</v>
      </c>
      <c r="R1260" s="28">
        <v>0</v>
      </c>
      <c r="S1260" s="93">
        <v>0</v>
      </c>
      <c r="T1260" s="93">
        <f>_xlfn.XLOOKUP(B1260,'[3]Nur des jours'!$B:$B,'[3]Nur des jours'!$U:$U,"")</f>
        <v>0</v>
      </c>
      <c r="U1260" s="93">
        <v>0</v>
      </c>
      <c r="V1260" s="93">
        <v>0</v>
      </c>
      <c r="W1260" s="93">
        <v>0</v>
      </c>
      <c r="X1260" s="93">
        <v>0</v>
      </c>
      <c r="Y1260" s="93">
        <v>0</v>
      </c>
      <c r="Z1260" s="93">
        <v>0</v>
      </c>
      <c r="AA1260" s="93">
        <v>6.7238245256582962E-3</v>
      </c>
      <c r="AB1260" s="93">
        <v>0</v>
      </c>
      <c r="AC1260" s="93">
        <f>_xlfn.XLOOKUP(B1260,'[3]Nur des jours'!$B:$B,'[3]Nur des jours'!$N:$N,"")</f>
        <v>0</v>
      </c>
      <c r="AD1260" s="93">
        <v>0</v>
      </c>
      <c r="AE1260" s="93">
        <v>0</v>
      </c>
      <c r="AF1260" s="93">
        <v>0</v>
      </c>
      <c r="AG1260" s="93"/>
      <c r="AH1260" s="93">
        <v>0</v>
      </c>
      <c r="AI1260" s="93">
        <v>0</v>
      </c>
      <c r="AJ1260" s="93">
        <v>0</v>
      </c>
      <c r="AK1260" s="93">
        <v>0</v>
      </c>
      <c r="AL1260" s="93">
        <v>0</v>
      </c>
      <c r="AM1260" s="49" t="s">
        <v>5559</v>
      </c>
      <c r="AN1260" s="49"/>
      <c r="AO1260" s="48" t="str" cm="1">
        <f t="array" ref="AO1260">IFERROR(_xlfn.IFS(
AQ1260="MPR ISSUE","PDH",
AQ1260="BSS Hardware Issue","BSS",
AQ1260="Sites strategiques, MLL, Pylone, etc.","ENVTECH",
AQ1260="AKTIVCO DEFAUT GE &amp; POWER Cabinet","AKTIVCO",
AQ1260="AKTIVCO Coupure ENEO &amp; Baisse de tension","AKTIVCO GRID ONLY",
AQ1260="Coupure ENEO &amp; Baisse de tension","IHS GRID ONLY",
AQ1260="Defaut GE &amp; POWER Cabinet","IHS",
AQ1260="Sharing","Partners",
AQ1260="Sites strategiques &amp; DataCenter","SST &amp; DC",
AQ1260="Exclu","Exclu",
AQ1260="SAT","SAT",
AQ1260="SPARE-ISSUE","SPARE-ISSUE",
AQ1260="Fiber CAmtel","TRANS_FO_CAMTEL",
AQ1260="Fiber AOF","Fiber AOF",
AQ1260="Projet OCM (HUAWEI)","TRAVAUX-HUAWEI",
AQ1260="Projet OCM (NOKIA)","TRAVAUX-NOKIA",
AQ1260="ACCESS-ISSUE","ACCESS-ISSUE",
AQ1260="Projet OCM (ZTE, NOKIA, autres projets)","TRAVAUX OCM",
AQ1260="No root CAuse","No root cause",
AQ1260="ODU HS","PDH",
AQ1260="IP &amp; VLAN","PDH",
AQ1260="Warehouse HUAWEI","SPARE-ISSUE",
AQ1260="SPARE-HS","SPARE-ISSUE",
AQ1260="Power Telco","BSS",AQ1260="no impacts","no impacts"
),"")</f>
        <v>No root cause</v>
      </c>
      <c r="AP1260" s="48" t="str" cm="1">
        <f t="array" ref="AP1260">IFERROR(_xlfn.IFS(
AQ1260="MPR ISSUE","TX ISSUE",
AQ1260="BSS Hardware Issue","RAN ISSUE",
AQ1260="Sites strategiques, MLL, Pylone, etc.","ENVTECH",
AQ1260="AKTIVCO DEFAUT GE &amp; POWER Cabinet","POWER ISSUE",
AQ1260="AKTIVCO Coupure ENEO &amp; Baisse de tension","POWER ISSUE",
AQ1260="Coupure ENEO &amp; Baisse de tension","POWER ISSUE",
AQ1260="Defaut GE &amp; POWER Cabinet","POWER ISSUE",
AQ1260="Sharing","POWER ISSUE",
AQ1260="Sites strategiques &amp; DataCenter","POWER ISSUE",
AQ1260="Exclu","Exclu",
AQ1260="SAT","TX ISSUE",
AQ1260="SPARE-ISSUE","SPARE-ISSUE",
AQ1260="Fiber CAmtel","TX ISSUE",
AQ1260="Fiber AOF","TX ISSUE",
AQ1260="Projet OCM (HUAWEI)","TRAVAUX-HUAWEI",
AQ1260="Projet OCM (NOKIA)","TRAVAUX -NOKIA",
AQ1260="ACCESS-ISSUE","ACCESS-ISSUE",
AQ1260="Projet OCM (ZTE, NOKIA, autres projets)","TRAVAUX OCM",
AQ1260="No root CAuse","No root cause",
AQ1260="ODU HS","TX ISSUE",
AQ1260="IP &amp; VLAN","TX ISSUE",
AQ1260="Warehouse HUAWEI","SPARE-ISSUE",
AQ1260="SPARE-HS","SPARE-ISSUE",
AQ1260="Power Telco","RAN ISSUE",AQ1260="no impacts","no impacts"
),"")</f>
        <v>No root cause</v>
      </c>
      <c r="AQ1260" s="127" t="s">
        <v>5344</v>
      </c>
      <c r="AR1260" s="48" t="str" cm="1">
        <f t="array" ref="AR1260">IFERROR(_xlfn.IFS(
AQ1260="MPR ISSUE","ACTIVE",
AQ1260="BSS Hardware Issue","ACTIVE",
AQ1260="Sites strategiques, MLL, Pylone, etc.","PASSIVE",
AQ1260="AKTIVCO DEFAUT GE &amp; POWER Cabinet","PASSIVE",
AQ1260="AKTIVCO Coupure ENEO &amp; Baisse de tension","PASSIVE",
AQ1260="Coupure ENEO &amp; Baisse de tension","PASSIVE",
AQ1260="Defaut GE &amp; POWER Cabinet","PASSIVE",
AQ1260="Sharing","PASSIVE",
AQ1260="Sites strategiques &amp; DataCenter","PASSIVE",
AQ1260="Exclu","Exclu",
AQ1260="SAT","ACTIVE",
AQ1260="SPARE-ISSUE","SPARE-ISSUE",
AQ1260="Fiber CAmtel","ACTIVE",
AQ1260="Fiber AOF","ACTIVE",
AQ1260="Projet OCM (HUAWEI)","PLANNED WORKS",
AQ1260="Projet OCM (NOKIA)","PLANNED WORKS",
AQ1260="ACCESS-ISSUE","ACCESS-ISSUE",
AQ1260="Projet OCM (ZTE, NOKIA, autres projets)","PLANNED WORKS",
AQ1260="No root CAuse","No root cause",
AQ1260="ODU HS","ACTIVE",
AQ1260="IP &amp; VLAN","ACTIVE",
AQ1260="Warehouse HUAWEI","SPARE-ISSUE",
AQ1260="SPARE-HS","SPARE-ISSUE",
AQ1260="Power Telco","ACTIVE", AQ1260="no impacts","no impacts"
),"")</f>
        <v>No root cause</v>
      </c>
      <c r="AS1260" s="92" t="s">
        <v>5537</v>
      </c>
      <c r="AT1260" s="98" t="s">
        <v>2638</v>
      </c>
      <c r="AV1260" s="17" t="s">
        <v>5537</v>
      </c>
      <c r="AW1260" s="7" t="s">
        <v>5537</v>
      </c>
      <c r="AX1260" s="6" t="s">
        <v>5537</v>
      </c>
      <c r="AY1260" s="7"/>
      <c r="AZ1260" s="3" t="s">
        <v>5537</v>
      </c>
      <c r="BA1260" s="18" t="s">
        <v>5537</v>
      </c>
      <c r="BB1260" s="18" t="s">
        <v>5537</v>
      </c>
      <c r="BC1260" s="18" t="s">
        <v>5537</v>
      </c>
      <c r="BD1260" s="18" t="s">
        <v>5537</v>
      </c>
      <c r="BE1260" s="18" t="s">
        <v>5537</v>
      </c>
      <c r="BF1260" s="18" t="s">
        <v>5537</v>
      </c>
      <c r="BG1260" s="18" t="s">
        <v>5537</v>
      </c>
      <c r="BH1260" s="18" t="s">
        <v>5537</v>
      </c>
      <c r="BI1260" s="18" t="s">
        <v>5537</v>
      </c>
      <c r="BJ1260" s="18" t="s">
        <v>5537</v>
      </c>
      <c r="BK1260" s="18" t="s">
        <v>5537</v>
      </c>
      <c r="BL1260" s="9" t="s">
        <v>5537</v>
      </c>
      <c r="BM1260" s="14" t="s">
        <v>5537</v>
      </c>
      <c r="BN1260" s="14" t="s">
        <v>5537</v>
      </c>
      <c r="BO1260" s="14" t="str">
        <f>_xlfn.XLOOKUP(B1260,'[4]cell downs 18042026 17h'!$B:$B,'[4]cell downs 18042026 17h'!$B:$B,"")</f>
        <v/>
      </c>
      <c r="BP1260" s="14" t="str">
        <f>_xlfn.XLOOKUP(B1260,'[5]Cells Huawei 19042026 15h'!$B:$B,'[5]Cells Huawei 19042026 15h'!$B:$B,"")</f>
        <v/>
      </c>
      <c r="BQ1260" s="9" t="str">
        <f>_xlfn.XLOOKUP(B1260,'[6]cells down 19042026 9H40'!$B:$B,'[6]cells down 19042026 9H40'!$B:$B,"")</f>
        <v/>
      </c>
      <c r="BR1260" s="9" t="s">
        <v>2638</v>
      </c>
      <c r="BS1260" s="9" t="s">
        <v>5537</v>
      </c>
      <c r="BT1260" s="108"/>
    </row>
    <row r="1261" spans="1:72" s="9" customFormat="1" x14ac:dyDescent="0.35">
      <c r="A1261" s="1" t="s">
        <v>1887</v>
      </c>
      <c r="B1261" s="8" t="s">
        <v>1888</v>
      </c>
      <c r="C1261" s="3" t="str">
        <f>_xlfn.XLOOKUP(B1261,'[1]daily break down'!$D:$D,'[1]daily break down'!$E:$E,"")</f>
        <v>SUD-OUEST</v>
      </c>
      <c r="D1261" s="1" t="s">
        <v>11</v>
      </c>
      <c r="E1261" s="1" t="s">
        <v>12</v>
      </c>
      <c r="F1261" s="3" t="s">
        <v>13</v>
      </c>
      <c r="G1261" s="1" t="s">
        <v>14</v>
      </c>
      <c r="H1261" s="32" t="str">
        <f>_xlfn.XLOOKUP(B1261,[2]CALCULATION!$B:$B,[2]CALCULATION!$H:$H,"")</f>
        <v>Huawei</v>
      </c>
      <c r="I1261" s="28">
        <v>0</v>
      </c>
      <c r="J1261" s="28">
        <v>0.62467361806679156</v>
      </c>
      <c r="K1261" s="28">
        <v>0</v>
      </c>
      <c r="L1261" s="28">
        <v>0</v>
      </c>
      <c r="M1261" s="28">
        <v>0</v>
      </c>
      <c r="N1261" s="28">
        <v>0</v>
      </c>
      <c r="O1261" s="28">
        <v>0</v>
      </c>
      <c r="P1261" s="28">
        <v>0</v>
      </c>
      <c r="Q1261" s="28">
        <v>0</v>
      </c>
      <c r="R1261" s="28">
        <v>0</v>
      </c>
      <c r="S1261" s="93">
        <v>0</v>
      </c>
      <c r="T1261" s="93">
        <f>_xlfn.XLOOKUP(B1261,'[3]Nur des jours'!$B:$B,'[3]Nur des jours'!$U:$U,"")</f>
        <v>0</v>
      </c>
      <c r="U1261" s="93">
        <v>0</v>
      </c>
      <c r="V1261" s="93">
        <v>0</v>
      </c>
      <c r="W1261" s="93">
        <v>0</v>
      </c>
      <c r="X1261" s="93">
        <v>0</v>
      </c>
      <c r="Y1261" s="93">
        <v>10.332663447791729</v>
      </c>
      <c r="Z1261" s="93">
        <v>0</v>
      </c>
      <c r="AA1261" s="93">
        <v>4.7262957541099162E-3</v>
      </c>
      <c r="AB1261" s="93">
        <v>0</v>
      </c>
      <c r="AC1261" s="93">
        <f>_xlfn.XLOOKUP(B1261,'[3]Nur des jours'!$B:$B,'[3]Nur des jours'!$N:$N,"")</f>
        <v>0</v>
      </c>
      <c r="AD1261" s="93">
        <v>0</v>
      </c>
      <c r="AE1261" s="93">
        <v>0</v>
      </c>
      <c r="AF1261" s="93">
        <v>0</v>
      </c>
      <c r="AG1261" s="93"/>
      <c r="AH1261" s="93">
        <v>0</v>
      </c>
      <c r="AI1261" s="93">
        <v>0</v>
      </c>
      <c r="AJ1261" s="93">
        <v>0</v>
      </c>
      <c r="AK1261" s="93">
        <v>0</v>
      </c>
      <c r="AL1261" s="93">
        <v>0</v>
      </c>
      <c r="AM1261" s="49" t="s">
        <v>5559</v>
      </c>
      <c r="AN1261" s="49"/>
      <c r="AO1261" s="48" t="str" cm="1">
        <f t="array" ref="AO1261">IFERROR(_xlfn.IFS(
AQ1261="MPR ISSUE","PDH",
AQ1261="BSS Hardware Issue","BSS",
AQ1261="Sites strategiques, MLL, Pylone, etc.","ENVTECH",
AQ1261="AKTIVCO DEFAUT GE &amp; POWER Cabinet","AKTIVCO",
AQ1261="AKTIVCO Coupure ENEO &amp; Baisse de tension","AKTIVCO GRID ONLY",
AQ1261="Coupure ENEO &amp; Baisse de tension","IHS GRID ONLY",
AQ1261="Defaut GE &amp; POWER Cabinet","IHS",
AQ1261="Sharing","Partners",
AQ1261="Sites strategiques &amp; DataCenter","SST &amp; DC",
AQ1261="Exclu","Exclu",
AQ1261="SAT","SAT",
AQ1261="SPARE-ISSUE","SPARE-ISSUE",
AQ1261="Fiber CAmtel","TRANS_FO_CAMTEL",
AQ1261="Fiber AOF","Fiber AOF",
AQ1261="Projet OCM (HUAWEI)","TRAVAUX-HUAWEI",
AQ1261="Projet OCM (NOKIA)","TRAVAUX-NOKIA",
AQ1261="ACCESS-ISSUE","ACCESS-ISSUE",
AQ1261="Projet OCM (ZTE, NOKIA, autres projets)","TRAVAUX OCM",
AQ1261="No root CAuse","No root cause",
AQ1261="ODU HS","PDH",
AQ1261="IP &amp; VLAN","PDH",
AQ1261="Warehouse HUAWEI","SPARE-ISSUE",
AQ1261="SPARE-HS","SPARE-ISSUE",
AQ1261="Power Telco","BSS",AQ1261="no impacts","no impacts"
),"")</f>
        <v>No root cause</v>
      </c>
      <c r="AP1261" s="48" t="str" cm="1">
        <f t="array" ref="AP1261">IFERROR(_xlfn.IFS(
AQ1261="MPR ISSUE","TX ISSUE",
AQ1261="BSS Hardware Issue","RAN ISSUE",
AQ1261="Sites strategiques, MLL, Pylone, etc.","ENVTECH",
AQ1261="AKTIVCO DEFAUT GE &amp; POWER Cabinet","POWER ISSUE",
AQ1261="AKTIVCO Coupure ENEO &amp; Baisse de tension","POWER ISSUE",
AQ1261="Coupure ENEO &amp; Baisse de tension","POWER ISSUE",
AQ1261="Defaut GE &amp; POWER Cabinet","POWER ISSUE",
AQ1261="Sharing","POWER ISSUE",
AQ1261="Sites strategiques &amp; DataCenter","POWER ISSUE",
AQ1261="Exclu","Exclu",
AQ1261="SAT","TX ISSUE",
AQ1261="SPARE-ISSUE","SPARE-ISSUE",
AQ1261="Fiber CAmtel","TX ISSUE",
AQ1261="Fiber AOF","TX ISSUE",
AQ1261="Projet OCM (HUAWEI)","TRAVAUX-HUAWEI",
AQ1261="Projet OCM (NOKIA)","TRAVAUX -NOKIA",
AQ1261="ACCESS-ISSUE","ACCESS-ISSUE",
AQ1261="Projet OCM (ZTE, NOKIA, autres projets)","TRAVAUX OCM",
AQ1261="No root CAuse","No root cause",
AQ1261="ODU HS","TX ISSUE",
AQ1261="IP &amp; VLAN","TX ISSUE",
AQ1261="Warehouse HUAWEI","SPARE-ISSUE",
AQ1261="SPARE-HS","SPARE-ISSUE",
AQ1261="Power Telco","RAN ISSUE",AQ1261="no impacts","no impacts"
),"")</f>
        <v>No root cause</v>
      </c>
      <c r="AQ1261" s="127" t="s">
        <v>5344</v>
      </c>
      <c r="AR1261" s="48" t="str" cm="1">
        <f t="array" ref="AR1261">IFERROR(_xlfn.IFS(
AQ1261="MPR ISSUE","ACTIVE",
AQ1261="BSS Hardware Issue","ACTIVE",
AQ1261="Sites strategiques, MLL, Pylone, etc.","PASSIVE",
AQ1261="AKTIVCO DEFAUT GE &amp; POWER Cabinet","PASSIVE",
AQ1261="AKTIVCO Coupure ENEO &amp; Baisse de tension","PASSIVE",
AQ1261="Coupure ENEO &amp; Baisse de tension","PASSIVE",
AQ1261="Defaut GE &amp; POWER Cabinet","PASSIVE",
AQ1261="Sharing","PASSIVE",
AQ1261="Sites strategiques &amp; DataCenter","PASSIVE",
AQ1261="Exclu","Exclu",
AQ1261="SAT","ACTIVE",
AQ1261="SPARE-ISSUE","SPARE-ISSUE",
AQ1261="Fiber CAmtel","ACTIVE",
AQ1261="Fiber AOF","ACTIVE",
AQ1261="Projet OCM (HUAWEI)","PLANNED WORKS",
AQ1261="Projet OCM (NOKIA)","PLANNED WORKS",
AQ1261="ACCESS-ISSUE","ACCESS-ISSUE",
AQ1261="Projet OCM (ZTE, NOKIA, autres projets)","PLANNED WORKS",
AQ1261="No root CAuse","No root cause",
AQ1261="ODU HS","ACTIVE",
AQ1261="IP &amp; VLAN","ACTIVE",
AQ1261="Warehouse HUAWEI","SPARE-ISSUE",
AQ1261="SPARE-HS","SPARE-ISSUE",
AQ1261="Power Telco","ACTIVE", AQ1261="no impacts","no impacts"
),"")</f>
        <v>No root cause</v>
      </c>
      <c r="AS1261" s="92" t="s">
        <v>5537</v>
      </c>
      <c r="AT1261" s="98" t="s">
        <v>1888</v>
      </c>
      <c r="AV1261" s="17" t="s">
        <v>5537</v>
      </c>
      <c r="AW1261" s="7" t="s">
        <v>5537</v>
      </c>
      <c r="AX1261" s="6" t="s">
        <v>5537</v>
      </c>
      <c r="AY1261" s="7"/>
      <c r="AZ1261" s="3" t="s">
        <v>5537</v>
      </c>
      <c r="BA1261" s="18" t="s">
        <v>5537</v>
      </c>
      <c r="BB1261" s="18" t="s">
        <v>5537</v>
      </c>
      <c r="BC1261" s="18" t="s">
        <v>5537</v>
      </c>
      <c r="BD1261" s="18" t="s">
        <v>5537</v>
      </c>
      <c r="BE1261" s="18" t="s">
        <v>5537</v>
      </c>
      <c r="BF1261" s="18" t="s">
        <v>5537</v>
      </c>
      <c r="BG1261" s="18" t="s">
        <v>5537</v>
      </c>
      <c r="BH1261" s="18" t="s">
        <v>5537</v>
      </c>
      <c r="BI1261" s="18" t="s">
        <v>5537</v>
      </c>
      <c r="BJ1261" s="18" t="s">
        <v>5537</v>
      </c>
      <c r="BK1261" s="18" t="s">
        <v>5537</v>
      </c>
      <c r="BL1261" s="9" t="s">
        <v>5537</v>
      </c>
      <c r="BM1261" s="14" t="s">
        <v>5537</v>
      </c>
      <c r="BN1261" s="14" t="s">
        <v>5537</v>
      </c>
      <c r="BO1261" s="14" t="str">
        <f>_xlfn.XLOOKUP(B1261,'[4]cell downs 18042026 17h'!$B:$B,'[4]cell downs 18042026 17h'!$B:$B,"")</f>
        <v/>
      </c>
      <c r="BP1261" s="14" t="str">
        <f>_xlfn.XLOOKUP(B1261,'[5]Cells Huawei 19042026 15h'!$B:$B,'[5]Cells Huawei 19042026 15h'!$B:$B,"")</f>
        <v/>
      </c>
      <c r="BQ1261" s="9" t="str">
        <f>_xlfn.XLOOKUP(B1261,'[6]cells down 19042026 9H40'!$B:$B,'[6]cells down 19042026 9H40'!$B:$B,"")</f>
        <v/>
      </c>
      <c r="BR1261" s="9" t="s">
        <v>1888</v>
      </c>
      <c r="BS1261" s="9" t="s">
        <v>318</v>
      </c>
      <c r="BT1261" s="108"/>
    </row>
    <row r="1262" spans="1:72" s="9" customFormat="1" x14ac:dyDescent="0.35">
      <c r="A1262" s="1" t="s">
        <v>4980</v>
      </c>
      <c r="B1262" s="8" t="s">
        <v>4981</v>
      </c>
      <c r="C1262" s="3" t="str">
        <f>_xlfn.XLOOKUP(B1262,'[1]daily break down'!$D:$D,'[1]daily break down'!$E:$E,"")</f>
        <v>Douala</v>
      </c>
      <c r="D1262" s="1" t="s">
        <v>21</v>
      </c>
      <c r="E1262" s="1" t="s">
        <v>36</v>
      </c>
      <c r="F1262" s="3" t="s">
        <v>31</v>
      </c>
      <c r="G1262" s="1" t="s">
        <v>32</v>
      </c>
      <c r="H1262" s="34" t="str">
        <f>_xlfn.XLOOKUP(B1262,[2]CALCULATION!$B:$B,[2]CALCULATION!$H:$H,"")</f>
        <v>ZTE</v>
      </c>
      <c r="I1262" s="28">
        <v>0</v>
      </c>
      <c r="J1262" s="28">
        <v>0</v>
      </c>
      <c r="K1262" s="28">
        <v>0</v>
      </c>
      <c r="L1262" s="28">
        <v>0</v>
      </c>
      <c r="M1262" s="28">
        <v>0</v>
      </c>
      <c r="N1262" s="28">
        <v>0</v>
      </c>
      <c r="O1262" s="28">
        <v>0</v>
      </c>
      <c r="P1262" s="28">
        <v>0</v>
      </c>
      <c r="Q1262" s="28">
        <v>0</v>
      </c>
      <c r="R1262" s="28">
        <v>0</v>
      </c>
      <c r="S1262" s="93">
        <v>0</v>
      </c>
      <c r="T1262" s="93">
        <f>_xlfn.XLOOKUP(B1262,'[3]Nur des jours'!$B:$B,'[3]Nur des jours'!$U:$U,"")</f>
        <v>0</v>
      </c>
      <c r="U1262" s="93">
        <v>0</v>
      </c>
      <c r="V1262" s="93">
        <v>0</v>
      </c>
      <c r="W1262" s="93">
        <v>0</v>
      </c>
      <c r="X1262" s="93">
        <v>0</v>
      </c>
      <c r="Y1262" s="93">
        <v>0</v>
      </c>
      <c r="Z1262" s="93">
        <v>0</v>
      </c>
      <c r="AA1262" s="93">
        <v>2.2293847896742098E-3</v>
      </c>
      <c r="AB1262" s="93">
        <v>0</v>
      </c>
      <c r="AC1262" s="93">
        <f>_xlfn.XLOOKUP(B1262,'[3]Nur des jours'!$B:$B,'[3]Nur des jours'!$N:$N,"")</f>
        <v>0</v>
      </c>
      <c r="AD1262" s="93">
        <v>0</v>
      </c>
      <c r="AE1262" s="93">
        <v>0</v>
      </c>
      <c r="AF1262" s="93">
        <v>0</v>
      </c>
      <c r="AG1262" s="93"/>
      <c r="AH1262" s="93">
        <v>0</v>
      </c>
      <c r="AI1262" s="93">
        <v>0</v>
      </c>
      <c r="AJ1262" s="93">
        <v>0</v>
      </c>
      <c r="AK1262" s="93">
        <v>0</v>
      </c>
      <c r="AL1262" s="93">
        <v>0</v>
      </c>
      <c r="AM1262" s="49" t="s">
        <v>5559</v>
      </c>
      <c r="AN1262" s="49"/>
      <c r="AO1262" s="48" t="str" cm="1">
        <f t="array" ref="AO1262">IFERROR(_xlfn.IFS(
AQ1262="MPR ISSUE","PDH",
AQ1262="BSS Hardware Issue","BSS",
AQ1262="Sites strategiques, MLL, Pylone, etc.","ENVTECH",
AQ1262="AKTIVCO DEFAUT GE &amp; POWER Cabinet","AKTIVCO",
AQ1262="AKTIVCO Coupure ENEO &amp; Baisse de tension","AKTIVCO GRID ONLY",
AQ1262="Coupure ENEO &amp; Baisse de tension","IHS GRID ONLY",
AQ1262="Defaut GE &amp; POWER Cabinet","IHS",
AQ1262="Sharing","Partners",
AQ1262="Sites strategiques &amp; DataCenter","SST &amp; DC",
AQ1262="Exclu","Exclu",
AQ1262="SAT","SAT",
AQ1262="SPARE-ISSUE","SPARE-ISSUE",
AQ1262="Fiber CAmtel","TRANS_FO_CAMTEL",
AQ1262="Fiber AOF","Fiber AOF",
AQ1262="Projet OCM (HUAWEI)","TRAVAUX-HUAWEI",
AQ1262="Projet OCM (NOKIA)","TRAVAUX-NOKIA",
AQ1262="ACCESS-ISSUE","ACCESS-ISSUE",
AQ1262="Projet OCM (ZTE, NOKIA, autres projets)","TRAVAUX OCM",
AQ1262="No root CAuse","No root cause",
AQ1262="ODU HS","PDH",
AQ1262="IP &amp; VLAN","PDH",
AQ1262="Warehouse HUAWEI","SPARE-ISSUE",
AQ1262="SPARE-HS","SPARE-ISSUE",
AQ1262="Power Telco","BSS",AQ1262="no impacts","no impacts"
),"")</f>
        <v>No root cause</v>
      </c>
      <c r="AP1262" s="48" t="str" cm="1">
        <f t="array" ref="AP1262">IFERROR(_xlfn.IFS(
AQ1262="MPR ISSUE","TX ISSUE",
AQ1262="BSS Hardware Issue","RAN ISSUE",
AQ1262="Sites strategiques, MLL, Pylone, etc.","ENVTECH",
AQ1262="AKTIVCO DEFAUT GE &amp; POWER Cabinet","POWER ISSUE",
AQ1262="AKTIVCO Coupure ENEO &amp; Baisse de tension","POWER ISSUE",
AQ1262="Coupure ENEO &amp; Baisse de tension","POWER ISSUE",
AQ1262="Defaut GE &amp; POWER Cabinet","POWER ISSUE",
AQ1262="Sharing","POWER ISSUE",
AQ1262="Sites strategiques &amp; DataCenter","POWER ISSUE",
AQ1262="Exclu","Exclu",
AQ1262="SAT","TX ISSUE",
AQ1262="SPARE-ISSUE","SPARE-ISSUE",
AQ1262="Fiber CAmtel","TX ISSUE",
AQ1262="Fiber AOF","TX ISSUE",
AQ1262="Projet OCM (HUAWEI)","TRAVAUX-HUAWEI",
AQ1262="Projet OCM (NOKIA)","TRAVAUX -NOKIA",
AQ1262="ACCESS-ISSUE","ACCESS-ISSUE",
AQ1262="Projet OCM (ZTE, NOKIA, autres projets)","TRAVAUX OCM",
AQ1262="No root CAuse","No root cause",
AQ1262="ODU HS","TX ISSUE",
AQ1262="IP &amp; VLAN","TX ISSUE",
AQ1262="Warehouse HUAWEI","SPARE-ISSUE",
AQ1262="SPARE-HS","SPARE-ISSUE",
AQ1262="Power Telco","RAN ISSUE",AQ1262="no impacts","no impacts"
),"")</f>
        <v>No root cause</v>
      </c>
      <c r="AQ1262" s="67" t="s">
        <v>5344</v>
      </c>
      <c r="AR1262" s="48" t="str" cm="1">
        <f t="array" ref="AR1262">IFERROR(_xlfn.IFS(
AQ1262="MPR ISSUE","ACTIVE",
AQ1262="BSS Hardware Issue","ACTIVE",
AQ1262="Sites strategiques, MLL, Pylone, etc.","PASSIVE",
AQ1262="AKTIVCO DEFAUT GE &amp; POWER Cabinet","PASSIVE",
AQ1262="AKTIVCO Coupure ENEO &amp; Baisse de tension","PASSIVE",
AQ1262="Coupure ENEO &amp; Baisse de tension","PASSIVE",
AQ1262="Defaut GE &amp; POWER Cabinet","PASSIVE",
AQ1262="Sharing","PASSIVE",
AQ1262="Sites strategiques &amp; DataCenter","PASSIVE",
AQ1262="Exclu","Exclu",
AQ1262="SAT","ACTIVE",
AQ1262="SPARE-ISSUE","SPARE-ISSUE",
AQ1262="Fiber CAmtel","ACTIVE",
AQ1262="Fiber AOF","ACTIVE",
AQ1262="Projet OCM (HUAWEI)","PLANNED WORKS",
AQ1262="Projet OCM (NOKIA)","PLANNED WORKS",
AQ1262="ACCESS-ISSUE","ACCESS-ISSUE",
AQ1262="Projet OCM (ZTE, NOKIA, autres projets)","PLANNED WORKS",
AQ1262="No root CAuse","No root cause",
AQ1262="ODU HS","ACTIVE",
AQ1262="IP &amp; VLAN","ACTIVE",
AQ1262="Warehouse HUAWEI","SPARE-ISSUE",
AQ1262="SPARE-HS","SPARE-ISSUE",
AQ1262="Power Telco","ACTIVE", AQ1262="no impacts","no impacts"
),"")</f>
        <v>No root cause</v>
      </c>
      <c r="AS1262" s="92" t="s">
        <v>5537</v>
      </c>
      <c r="AT1262" s="98" t="s">
        <v>4981</v>
      </c>
      <c r="AV1262" s="17" t="s">
        <v>5537</v>
      </c>
      <c r="AW1262" s="7" t="s">
        <v>5537</v>
      </c>
      <c r="AX1262" s="6" t="s">
        <v>5537</v>
      </c>
      <c r="AY1262" s="7"/>
      <c r="AZ1262" s="3" t="s">
        <v>5537</v>
      </c>
      <c r="BA1262" s="18" t="s">
        <v>5537</v>
      </c>
      <c r="BB1262" s="18" t="s">
        <v>5537</v>
      </c>
      <c r="BC1262" s="18" t="s">
        <v>5537</v>
      </c>
      <c r="BD1262" s="18" t="s">
        <v>5537</v>
      </c>
      <c r="BE1262" s="18" t="s">
        <v>5537</v>
      </c>
      <c r="BF1262" s="18" t="s">
        <v>5537</v>
      </c>
      <c r="BG1262" s="18" t="s">
        <v>5537</v>
      </c>
      <c r="BH1262" s="18" t="s">
        <v>5537</v>
      </c>
      <c r="BI1262" s="18" t="s">
        <v>5537</v>
      </c>
      <c r="BJ1262" s="18" t="s">
        <v>5537</v>
      </c>
      <c r="BK1262" s="18" t="s">
        <v>5537</v>
      </c>
      <c r="BL1262" s="9" t="s">
        <v>5537</v>
      </c>
      <c r="BM1262" s="14" t="s">
        <v>5537</v>
      </c>
      <c r="BN1262" s="14" t="s">
        <v>5537</v>
      </c>
      <c r="BO1262" s="14" t="str">
        <f>_xlfn.XLOOKUP(B1262,'[4]cell downs 18042026 17h'!$B:$B,'[4]cell downs 18042026 17h'!$B:$B,"")</f>
        <v/>
      </c>
      <c r="BP1262" s="14" t="str">
        <f>_xlfn.XLOOKUP(B1262,'[5]Cells Huawei 19042026 15h'!$B:$B,'[5]Cells Huawei 19042026 15h'!$B:$B,"")</f>
        <v/>
      </c>
      <c r="BQ1262" s="9" t="str">
        <f>_xlfn.XLOOKUP(B1262,'[6]cells down 19042026 9H40'!$B:$B,'[6]cells down 19042026 9H40'!$B:$B,"")</f>
        <v/>
      </c>
      <c r="BR1262" s="9" t="s">
        <v>5537</v>
      </c>
      <c r="BS1262" s="9" t="s">
        <v>5577</v>
      </c>
      <c r="BT1262" s="108"/>
    </row>
    <row r="1263" spans="1:72" s="9" customFormat="1" x14ac:dyDescent="0.35">
      <c r="A1263" s="1" t="s">
        <v>2175</v>
      </c>
      <c r="B1263" s="1" t="s">
        <v>2176</v>
      </c>
      <c r="C1263" s="3" t="str">
        <f>_xlfn.XLOOKUP(B1263,'[1]daily break down'!$D:$D,'[1]daily break down'!$E:$E,"")</f>
        <v>Douala</v>
      </c>
      <c r="D1263" s="1" t="s">
        <v>11</v>
      </c>
      <c r="E1263" s="1" t="s">
        <v>12</v>
      </c>
      <c r="F1263" s="3" t="s">
        <v>31</v>
      </c>
      <c r="G1263" s="1" t="s">
        <v>32</v>
      </c>
      <c r="H1263" s="34" t="str">
        <f>_xlfn.XLOOKUP(B1263,[2]CALCULATION!$B:$B,[2]CALCULATION!$H:$H,"")</f>
        <v>ZTE</v>
      </c>
      <c r="I1263" s="28">
        <v>0</v>
      </c>
      <c r="J1263" s="28">
        <v>2.1314702097119858</v>
      </c>
      <c r="K1263" s="28">
        <v>0</v>
      </c>
      <c r="L1263" s="28">
        <v>2.211549711357039E-3</v>
      </c>
      <c r="M1263" s="28">
        <v>0</v>
      </c>
      <c r="N1263" s="28">
        <v>0</v>
      </c>
      <c r="O1263" s="28">
        <v>0</v>
      </c>
      <c r="P1263" s="28">
        <v>0</v>
      </c>
      <c r="Q1263" s="28">
        <v>0</v>
      </c>
      <c r="R1263" s="28">
        <v>0</v>
      </c>
      <c r="S1263" s="93">
        <v>0</v>
      </c>
      <c r="T1263" s="93">
        <f>_xlfn.XLOOKUP(B1263,'[3]Nur des jours'!$B:$B,'[3]Nur des jours'!$U:$U,"")</f>
        <v>0</v>
      </c>
      <c r="U1263" s="93">
        <v>0</v>
      </c>
      <c r="V1263" s="93">
        <v>0</v>
      </c>
      <c r="W1263" s="93">
        <v>0</v>
      </c>
      <c r="X1263" s="93">
        <v>0</v>
      </c>
      <c r="Y1263" s="93">
        <v>0</v>
      </c>
      <c r="Z1263" s="93">
        <v>0</v>
      </c>
      <c r="AA1263" s="93">
        <v>1.8548481450091792E-3</v>
      </c>
      <c r="AB1263" s="93">
        <v>0</v>
      </c>
      <c r="AC1263" s="93">
        <f>_xlfn.XLOOKUP(B1263,'[3]Nur des jours'!$B:$B,'[3]Nur des jours'!$N:$N,"")</f>
        <v>0</v>
      </c>
      <c r="AD1263" s="93">
        <v>0</v>
      </c>
      <c r="AE1263" s="93">
        <v>0</v>
      </c>
      <c r="AF1263" s="93">
        <v>0</v>
      </c>
      <c r="AG1263" s="93"/>
      <c r="AH1263" s="93">
        <v>0</v>
      </c>
      <c r="AI1263" s="93">
        <v>0</v>
      </c>
      <c r="AJ1263" s="93">
        <v>0</v>
      </c>
      <c r="AK1263" s="93">
        <v>0</v>
      </c>
      <c r="AL1263" s="93">
        <v>0</v>
      </c>
      <c r="AM1263" s="49" t="s">
        <v>5559</v>
      </c>
      <c r="AN1263" s="49"/>
      <c r="AO1263" s="48" t="str" cm="1">
        <f t="array" ref="AO1263">IFERROR(_xlfn.IFS(
AQ1263="MPR ISSUE","PDH",
AQ1263="BSS Hardware Issue","BSS",
AQ1263="Sites strategiques, MLL, Pylone, etc.","ENVTECH",
AQ1263="AKTIVCO DEFAUT GE &amp; POWER Cabinet","AKTIVCO",
AQ1263="AKTIVCO Coupure ENEO &amp; Baisse de tension","AKTIVCO GRID ONLY",
AQ1263="Coupure ENEO &amp; Baisse de tension","IHS GRID ONLY",
AQ1263="Defaut GE &amp; POWER Cabinet","IHS",
AQ1263="Sharing","Partners",
AQ1263="Sites strategiques &amp; DataCenter","SST &amp; DC",
AQ1263="Exclu","Exclu",
AQ1263="SAT","SAT",
AQ1263="SPARE-ISSUE","SPARE-ISSUE",
AQ1263="Fiber CAmtel","TRANS_FO_CAMTEL",
AQ1263="Fiber AOF","Fiber AOF",
AQ1263="Projet OCM (HUAWEI)","TRAVAUX-HUAWEI",
AQ1263="Projet OCM (NOKIA)","TRAVAUX-NOKIA",
AQ1263="ACCESS-ISSUE","ACCESS-ISSUE",
AQ1263="Projet OCM (ZTE, NOKIA, autres projets)","TRAVAUX OCM",
AQ1263="No root CAuse","No root cause",
AQ1263="ODU HS","PDH",
AQ1263="IP &amp; VLAN","PDH",
AQ1263="Warehouse HUAWEI","SPARE-ISSUE",
AQ1263="SPARE-HS","SPARE-ISSUE",
AQ1263="Power Telco","BSS",AQ1263="no impacts","no impacts"
),"")</f>
        <v>No root cause</v>
      </c>
      <c r="AP1263" s="48" t="str" cm="1">
        <f t="array" ref="AP1263">IFERROR(_xlfn.IFS(
AQ1263="MPR ISSUE","TX ISSUE",
AQ1263="BSS Hardware Issue","RAN ISSUE",
AQ1263="Sites strategiques, MLL, Pylone, etc.","ENVTECH",
AQ1263="AKTIVCO DEFAUT GE &amp; POWER Cabinet","POWER ISSUE",
AQ1263="AKTIVCO Coupure ENEO &amp; Baisse de tension","POWER ISSUE",
AQ1263="Coupure ENEO &amp; Baisse de tension","POWER ISSUE",
AQ1263="Defaut GE &amp; POWER Cabinet","POWER ISSUE",
AQ1263="Sharing","POWER ISSUE",
AQ1263="Sites strategiques &amp; DataCenter","POWER ISSUE",
AQ1263="Exclu","Exclu",
AQ1263="SAT","TX ISSUE",
AQ1263="SPARE-ISSUE","SPARE-ISSUE",
AQ1263="Fiber CAmtel","TX ISSUE",
AQ1263="Fiber AOF","TX ISSUE",
AQ1263="Projet OCM (HUAWEI)","TRAVAUX-HUAWEI",
AQ1263="Projet OCM (NOKIA)","TRAVAUX -NOKIA",
AQ1263="ACCESS-ISSUE","ACCESS-ISSUE",
AQ1263="Projet OCM (ZTE, NOKIA, autres projets)","TRAVAUX OCM",
AQ1263="No root CAuse","No root cause",
AQ1263="ODU HS","TX ISSUE",
AQ1263="IP &amp; VLAN","TX ISSUE",
AQ1263="Warehouse HUAWEI","SPARE-ISSUE",
AQ1263="SPARE-HS","SPARE-ISSUE",
AQ1263="Power Telco","RAN ISSUE",AQ1263="no impacts","no impacts"
),"")</f>
        <v>No root cause</v>
      </c>
      <c r="AQ1263" s="127" t="s">
        <v>5344</v>
      </c>
      <c r="AR1263" s="48" t="str" cm="1">
        <f t="array" ref="AR1263">IFERROR(_xlfn.IFS(
AQ1263="MPR ISSUE","ACTIVE",
AQ1263="BSS Hardware Issue","ACTIVE",
AQ1263="Sites strategiques, MLL, Pylone, etc.","PASSIVE",
AQ1263="AKTIVCO DEFAUT GE &amp; POWER Cabinet","PASSIVE",
AQ1263="AKTIVCO Coupure ENEO &amp; Baisse de tension","PASSIVE",
AQ1263="Coupure ENEO &amp; Baisse de tension","PASSIVE",
AQ1263="Defaut GE &amp; POWER Cabinet","PASSIVE",
AQ1263="Sharing","PASSIVE",
AQ1263="Sites strategiques &amp; DataCenter","PASSIVE",
AQ1263="Exclu","Exclu",
AQ1263="SAT","ACTIVE",
AQ1263="SPARE-ISSUE","SPARE-ISSUE",
AQ1263="Fiber CAmtel","ACTIVE",
AQ1263="Fiber AOF","ACTIVE",
AQ1263="Projet OCM (HUAWEI)","PLANNED WORKS",
AQ1263="Projet OCM (NOKIA)","PLANNED WORKS",
AQ1263="ACCESS-ISSUE","ACCESS-ISSUE",
AQ1263="Projet OCM (ZTE, NOKIA, autres projets)","PLANNED WORKS",
AQ1263="No root CAuse","No root cause",
AQ1263="ODU HS","ACTIVE",
AQ1263="IP &amp; VLAN","ACTIVE",
AQ1263="Warehouse HUAWEI","SPARE-ISSUE",
AQ1263="SPARE-HS","SPARE-ISSUE",
AQ1263="Power Telco","ACTIVE", AQ1263="no impacts","no impacts"
),"")</f>
        <v>No root cause</v>
      </c>
      <c r="AS1263" s="92" t="s">
        <v>5537</v>
      </c>
      <c r="AT1263" s="98" t="s">
        <v>2176</v>
      </c>
      <c r="AV1263" s="17" t="s">
        <v>5537</v>
      </c>
      <c r="AW1263" s="7" t="s">
        <v>5537</v>
      </c>
      <c r="AX1263" s="6" t="s">
        <v>5537</v>
      </c>
      <c r="AY1263" s="7"/>
      <c r="AZ1263" s="3" t="s">
        <v>5537</v>
      </c>
      <c r="BA1263" s="18" t="s">
        <v>5537</v>
      </c>
      <c r="BB1263" s="18" t="s">
        <v>5537</v>
      </c>
      <c r="BC1263" s="18" t="s">
        <v>5537</v>
      </c>
      <c r="BD1263" s="18" t="s">
        <v>5537</v>
      </c>
      <c r="BE1263" s="18" t="s">
        <v>5537</v>
      </c>
      <c r="BF1263" s="18" t="s">
        <v>5537</v>
      </c>
      <c r="BG1263" s="18" t="s">
        <v>5537</v>
      </c>
      <c r="BH1263" s="18" t="s">
        <v>5537</v>
      </c>
      <c r="BI1263" s="18" t="s">
        <v>5537</v>
      </c>
      <c r="BJ1263" s="18" t="s">
        <v>5537</v>
      </c>
      <c r="BK1263" s="18" t="s">
        <v>5537</v>
      </c>
      <c r="BL1263" s="9" t="s">
        <v>5537</v>
      </c>
      <c r="BM1263" s="14" t="s">
        <v>5537</v>
      </c>
      <c r="BN1263" s="14" t="s">
        <v>5537</v>
      </c>
      <c r="BO1263" s="14" t="str">
        <f>_xlfn.XLOOKUP(B1263,'[4]cell downs 18042026 17h'!$B:$B,'[4]cell downs 18042026 17h'!$B:$B,"")</f>
        <v/>
      </c>
      <c r="BP1263" s="14" t="str">
        <f>_xlfn.XLOOKUP(B1263,'[5]Cells Huawei 19042026 15h'!$B:$B,'[5]Cells Huawei 19042026 15h'!$B:$B,"")</f>
        <v/>
      </c>
      <c r="BQ1263" s="9" t="str">
        <f>_xlfn.XLOOKUP(B1263,'[6]cells down 19042026 9H40'!$B:$B,'[6]cells down 19042026 9H40'!$B:$B,"")</f>
        <v/>
      </c>
      <c r="BR1263" s="9" t="s">
        <v>2176</v>
      </c>
      <c r="BS1263" s="9" t="s">
        <v>594</v>
      </c>
      <c r="BT1263" s="108"/>
    </row>
    <row r="1264" spans="1:72" s="9" customFormat="1" x14ac:dyDescent="0.35">
      <c r="A1264" s="1" t="s">
        <v>1814</v>
      </c>
      <c r="B1264" s="8" t="s">
        <v>1815</v>
      </c>
      <c r="C1264" s="3" t="str">
        <f>_xlfn.XLOOKUP(B1264,'[1]daily break down'!$D:$D,'[1]daily break down'!$E:$E,"")</f>
        <v>OUEST</v>
      </c>
      <c r="D1264" s="1" t="s">
        <v>11</v>
      </c>
      <c r="E1264" s="1" t="s">
        <v>12</v>
      </c>
      <c r="F1264" s="3" t="s">
        <v>102</v>
      </c>
      <c r="G1264" s="1" t="s">
        <v>1799</v>
      </c>
      <c r="H1264" s="32" t="str">
        <f>_xlfn.XLOOKUP(B1264,[2]CALCULATION!$B:$B,[2]CALCULATION!$H:$H,"")</f>
        <v>Huawei</v>
      </c>
      <c r="I1264" s="28">
        <v>0</v>
      </c>
      <c r="J1264" s="28">
        <v>0</v>
      </c>
      <c r="K1264" s="28">
        <v>0</v>
      </c>
      <c r="L1264" s="28">
        <v>0</v>
      </c>
      <c r="M1264" s="28">
        <v>0</v>
      </c>
      <c r="N1264" s="28">
        <v>2.2115497113570925E-2</v>
      </c>
      <c r="O1264" s="28">
        <v>0</v>
      </c>
      <c r="P1264" s="28">
        <v>8.9175391586979538E-4</v>
      </c>
      <c r="Q1264" s="28">
        <v>8.9175391586979538E-4</v>
      </c>
      <c r="R1264" s="28">
        <v>0</v>
      </c>
      <c r="S1264" s="93">
        <v>0</v>
      </c>
      <c r="T1264" s="93">
        <f>_xlfn.XLOOKUP(B1264,'[3]Nur des jours'!$B:$B,'[3]Nur des jours'!$U:$U,"")</f>
        <v>0</v>
      </c>
      <c r="U1264" s="93">
        <v>0</v>
      </c>
      <c r="V1264" s="93">
        <v>5.3505234952187721E-4</v>
      </c>
      <c r="W1264" s="93">
        <v>0</v>
      </c>
      <c r="X1264" s="93">
        <v>0</v>
      </c>
      <c r="Y1264" s="93">
        <v>0</v>
      </c>
      <c r="Z1264" s="93">
        <v>0</v>
      </c>
      <c r="AA1264" s="93">
        <v>1.6051570485656314E-3</v>
      </c>
      <c r="AB1264" s="93">
        <v>0</v>
      </c>
      <c r="AC1264" s="93">
        <f>_xlfn.XLOOKUP(B1264,'[3]Nur des jours'!$B:$B,'[3]Nur des jours'!$N:$N,"")</f>
        <v>0</v>
      </c>
      <c r="AD1264" s="93">
        <v>0</v>
      </c>
      <c r="AE1264" s="93">
        <v>0</v>
      </c>
      <c r="AF1264" s="93">
        <v>0</v>
      </c>
      <c r="AG1264" s="93"/>
      <c r="AH1264" s="93">
        <v>0</v>
      </c>
      <c r="AI1264" s="93">
        <v>0</v>
      </c>
      <c r="AJ1264" s="93">
        <v>0</v>
      </c>
      <c r="AK1264" s="93">
        <v>0</v>
      </c>
      <c r="AL1264" s="93">
        <v>0</v>
      </c>
      <c r="AM1264" s="49" t="s">
        <v>5559</v>
      </c>
      <c r="AN1264" s="49"/>
      <c r="AO1264" s="48" t="str" cm="1">
        <f t="array" ref="AO1264">IFERROR(_xlfn.IFS(
AQ1264="MPR ISSUE","PDH",
AQ1264="BSS Hardware Issue","BSS",
AQ1264="Sites strategiques, MLL, Pylone, etc.","ENVTECH",
AQ1264="AKTIVCO DEFAUT GE &amp; POWER Cabinet","AKTIVCO",
AQ1264="AKTIVCO Coupure ENEO &amp; Baisse de tension","AKTIVCO GRID ONLY",
AQ1264="Coupure ENEO &amp; Baisse de tension","IHS GRID ONLY",
AQ1264="Defaut GE &amp; POWER Cabinet","IHS",
AQ1264="Sharing","Partners",
AQ1264="Sites strategiques &amp; DataCenter","SST &amp; DC",
AQ1264="Exclu","Exclu",
AQ1264="SAT","SAT",
AQ1264="SPARE-ISSUE","SPARE-ISSUE",
AQ1264="Fiber CAmtel","TRANS_FO_CAMTEL",
AQ1264="Fiber AOF","Fiber AOF",
AQ1264="Projet OCM (HUAWEI)","TRAVAUX-HUAWEI",
AQ1264="Projet OCM (NOKIA)","TRAVAUX-NOKIA",
AQ1264="ACCESS-ISSUE","ACCESS-ISSUE",
AQ1264="Projet OCM (ZTE, NOKIA, autres projets)","TRAVAUX OCM",
AQ1264="No root CAuse","No root cause",
AQ1264="ODU HS","PDH",
AQ1264="IP &amp; VLAN","PDH",
AQ1264="Warehouse HUAWEI","SPARE-ISSUE",
AQ1264="SPARE-HS","SPARE-ISSUE",
AQ1264="Power Telco","BSS",AQ1264="no impacts","no impacts"
),"")</f>
        <v>No root cause</v>
      </c>
      <c r="AP1264" s="48" t="str" cm="1">
        <f t="array" ref="AP1264">IFERROR(_xlfn.IFS(
AQ1264="MPR ISSUE","TX ISSUE",
AQ1264="BSS Hardware Issue","RAN ISSUE",
AQ1264="Sites strategiques, MLL, Pylone, etc.","ENVTECH",
AQ1264="AKTIVCO DEFAUT GE &amp; POWER Cabinet","POWER ISSUE",
AQ1264="AKTIVCO Coupure ENEO &amp; Baisse de tension","POWER ISSUE",
AQ1264="Coupure ENEO &amp; Baisse de tension","POWER ISSUE",
AQ1264="Defaut GE &amp; POWER Cabinet","POWER ISSUE",
AQ1264="Sharing","POWER ISSUE",
AQ1264="Sites strategiques &amp; DataCenter","POWER ISSUE",
AQ1264="Exclu","Exclu",
AQ1264="SAT","TX ISSUE",
AQ1264="SPARE-ISSUE","SPARE-ISSUE",
AQ1264="Fiber CAmtel","TX ISSUE",
AQ1264="Fiber AOF","TX ISSUE",
AQ1264="Projet OCM (HUAWEI)","TRAVAUX-HUAWEI",
AQ1264="Projet OCM (NOKIA)","TRAVAUX -NOKIA",
AQ1264="ACCESS-ISSUE","ACCESS-ISSUE",
AQ1264="Projet OCM (ZTE, NOKIA, autres projets)","TRAVAUX OCM",
AQ1264="No root CAuse","No root cause",
AQ1264="ODU HS","TX ISSUE",
AQ1264="IP &amp; VLAN","TX ISSUE",
AQ1264="Warehouse HUAWEI","SPARE-ISSUE",
AQ1264="SPARE-HS","SPARE-ISSUE",
AQ1264="Power Telco","RAN ISSUE",AQ1264="no impacts","no impacts"
),"")</f>
        <v>No root cause</v>
      </c>
      <c r="AQ1264" s="127" t="s">
        <v>5344</v>
      </c>
      <c r="AR1264" s="48" t="str" cm="1">
        <f t="array" ref="AR1264">IFERROR(_xlfn.IFS(
AQ1264="MPR ISSUE","ACTIVE",
AQ1264="BSS Hardware Issue","ACTIVE",
AQ1264="Sites strategiques, MLL, Pylone, etc.","PASSIVE",
AQ1264="AKTIVCO DEFAUT GE &amp; POWER Cabinet","PASSIVE",
AQ1264="AKTIVCO Coupure ENEO &amp; Baisse de tension","PASSIVE",
AQ1264="Coupure ENEO &amp; Baisse de tension","PASSIVE",
AQ1264="Defaut GE &amp; POWER Cabinet","PASSIVE",
AQ1264="Sharing","PASSIVE",
AQ1264="Sites strategiques &amp; DataCenter","PASSIVE",
AQ1264="Exclu","Exclu",
AQ1264="SAT","ACTIVE",
AQ1264="SPARE-ISSUE","SPARE-ISSUE",
AQ1264="Fiber CAmtel","ACTIVE",
AQ1264="Fiber AOF","ACTIVE",
AQ1264="Projet OCM (HUAWEI)","PLANNED WORKS",
AQ1264="Projet OCM (NOKIA)","PLANNED WORKS",
AQ1264="ACCESS-ISSUE","ACCESS-ISSUE",
AQ1264="Projet OCM (ZTE, NOKIA, autres projets)","PLANNED WORKS",
AQ1264="No root CAuse","No root cause",
AQ1264="ODU HS","ACTIVE",
AQ1264="IP &amp; VLAN","ACTIVE",
AQ1264="Warehouse HUAWEI","SPARE-ISSUE",
AQ1264="SPARE-HS","SPARE-ISSUE",
AQ1264="Power Telco","ACTIVE", AQ1264="no impacts","no impacts"
),"")</f>
        <v>No root cause</v>
      </c>
      <c r="AS1264" s="92" t="s">
        <v>5537</v>
      </c>
      <c r="AT1264" s="98" t="s">
        <v>1815</v>
      </c>
      <c r="AV1264" s="17" t="s">
        <v>5537</v>
      </c>
      <c r="AW1264" s="7" t="s">
        <v>5537</v>
      </c>
      <c r="AX1264" s="6" t="s">
        <v>5537</v>
      </c>
      <c r="AY1264" s="7"/>
      <c r="AZ1264" s="3" t="s">
        <v>5537</v>
      </c>
      <c r="BA1264" s="18" t="s">
        <v>5537</v>
      </c>
      <c r="BB1264" s="18" t="s">
        <v>5537</v>
      </c>
      <c r="BC1264" s="18" t="s">
        <v>5537</v>
      </c>
      <c r="BD1264" s="18" t="s">
        <v>5537</v>
      </c>
      <c r="BE1264" s="18" t="s">
        <v>5537</v>
      </c>
      <c r="BF1264" s="18" t="s">
        <v>5537</v>
      </c>
      <c r="BG1264" s="18" t="s">
        <v>5537</v>
      </c>
      <c r="BH1264" s="18" t="s">
        <v>5537</v>
      </c>
      <c r="BI1264" s="18" t="s">
        <v>5537</v>
      </c>
      <c r="BJ1264" s="18" t="s">
        <v>5537</v>
      </c>
      <c r="BK1264" s="18" t="s">
        <v>5537</v>
      </c>
      <c r="BL1264" s="9" t="s">
        <v>5537</v>
      </c>
      <c r="BM1264" s="14" t="s">
        <v>5537</v>
      </c>
      <c r="BN1264" s="14" t="s">
        <v>5537</v>
      </c>
      <c r="BO1264" s="14" t="str">
        <f>_xlfn.XLOOKUP(B1264,'[4]cell downs 18042026 17h'!$B:$B,'[4]cell downs 18042026 17h'!$B:$B,"")</f>
        <v/>
      </c>
      <c r="BP1264" s="14" t="str">
        <f>_xlfn.XLOOKUP(B1264,'[5]Cells Huawei 19042026 15h'!$B:$B,'[5]Cells Huawei 19042026 15h'!$B:$B,"")</f>
        <v/>
      </c>
      <c r="BQ1264" s="9" t="str">
        <f>_xlfn.XLOOKUP(B1264,'[6]cells down 19042026 9H40'!$B:$B,'[6]cells down 19042026 9H40'!$B:$B,"")</f>
        <v/>
      </c>
      <c r="BR1264" s="9" t="s">
        <v>1815</v>
      </c>
      <c r="BS1264" s="9" t="s">
        <v>594</v>
      </c>
      <c r="BT1264" s="108"/>
    </row>
    <row r="1265" spans="1:72" s="9" customFormat="1" x14ac:dyDescent="0.35">
      <c r="A1265" s="1" t="s">
        <v>1797</v>
      </c>
      <c r="B1265" s="8" t="s">
        <v>1798</v>
      </c>
      <c r="C1265" s="3" t="str">
        <f>_xlfn.XLOOKUP(B1265,'[1]daily break down'!$D:$D,'[1]daily break down'!$E:$E,"")</f>
        <v>OUEST</v>
      </c>
      <c r="D1265" s="1" t="s">
        <v>11</v>
      </c>
      <c r="E1265" s="1" t="s">
        <v>114</v>
      </c>
      <c r="F1265" s="3" t="s">
        <v>102</v>
      </c>
      <c r="G1265" s="1" t="s">
        <v>1799</v>
      </c>
      <c r="H1265" s="32" t="str">
        <f>_xlfn.XLOOKUP(B1265,[2]CALCULATION!$B:$B,[2]CALCULATION!$H:$H,"")</f>
        <v>Huawei</v>
      </c>
      <c r="I1265" s="28">
        <v>0</v>
      </c>
      <c r="J1265" s="28">
        <v>0</v>
      </c>
      <c r="K1265" s="28">
        <v>0</v>
      </c>
      <c r="L1265" s="28">
        <v>0</v>
      </c>
      <c r="M1265" s="28">
        <v>2.675261747609386E-4</v>
      </c>
      <c r="N1265" s="28">
        <v>0</v>
      </c>
      <c r="O1265" s="28">
        <v>0</v>
      </c>
      <c r="P1265" s="28">
        <v>5.439698886805751E-3</v>
      </c>
      <c r="Q1265" s="28">
        <v>0</v>
      </c>
      <c r="R1265" s="28">
        <v>2.675261747609386E-4</v>
      </c>
      <c r="S1265" s="93">
        <v>0</v>
      </c>
      <c r="T1265" s="93">
        <f>_xlfn.XLOOKUP(B1265,'[3]Nur des jours'!$B:$B,'[3]Nur des jours'!$U:$U,"")</f>
        <v>0</v>
      </c>
      <c r="U1265" s="93">
        <v>0</v>
      </c>
      <c r="V1265" s="93">
        <v>2.675261747609386E-4</v>
      </c>
      <c r="W1265" s="93">
        <v>0</v>
      </c>
      <c r="X1265" s="93">
        <v>0</v>
      </c>
      <c r="Y1265" s="93">
        <v>0</v>
      </c>
      <c r="Z1265" s="93">
        <v>1.7835078317395909E-4</v>
      </c>
      <c r="AA1265" s="93">
        <v>2.675261747609386E-4</v>
      </c>
      <c r="AB1265" s="93">
        <v>0</v>
      </c>
      <c r="AC1265" s="93">
        <f>_xlfn.XLOOKUP(B1265,'[3]Nur des jours'!$B:$B,'[3]Nur des jours'!$N:$N,"")</f>
        <v>0</v>
      </c>
      <c r="AD1265" s="93">
        <v>0</v>
      </c>
      <c r="AE1265" s="93">
        <v>0</v>
      </c>
      <c r="AF1265" s="93">
        <v>0</v>
      </c>
      <c r="AG1265" s="93"/>
      <c r="AH1265" s="93">
        <v>0</v>
      </c>
      <c r="AI1265" s="93">
        <v>0</v>
      </c>
      <c r="AJ1265" s="93">
        <v>0</v>
      </c>
      <c r="AK1265" s="93">
        <v>0</v>
      </c>
      <c r="AL1265" s="93">
        <v>0</v>
      </c>
      <c r="AM1265" s="49" t="s">
        <v>5559</v>
      </c>
      <c r="AN1265" s="49"/>
      <c r="AO1265" s="48" t="str" cm="1">
        <f t="array" ref="AO1265">IFERROR(_xlfn.IFS(
AQ1265="MPR ISSUE","PDH",
AQ1265="BSS Hardware Issue","BSS",
AQ1265="Sites strategiques, MLL, Pylone, etc.","ENVTECH",
AQ1265="AKTIVCO DEFAUT GE &amp; POWER Cabinet","AKTIVCO",
AQ1265="AKTIVCO Coupure ENEO &amp; Baisse de tension","AKTIVCO GRID ONLY",
AQ1265="Coupure ENEO &amp; Baisse de tension","IHS GRID ONLY",
AQ1265="Defaut GE &amp; POWER Cabinet","IHS",
AQ1265="Sharing","Partners",
AQ1265="Sites strategiques &amp; DataCenter","SST &amp; DC",
AQ1265="Exclu","Exclu",
AQ1265="SAT","SAT",
AQ1265="SPARE-ISSUE","SPARE-ISSUE",
AQ1265="Fiber CAmtel","TRANS_FO_CAMTEL",
AQ1265="Fiber AOF","Fiber AOF",
AQ1265="Projet OCM (HUAWEI)","TRAVAUX-HUAWEI",
AQ1265="Projet OCM (NOKIA)","TRAVAUX-NOKIA",
AQ1265="ACCESS-ISSUE","ACCESS-ISSUE",
AQ1265="Projet OCM (ZTE, NOKIA, autres projets)","TRAVAUX OCM",
AQ1265="No root CAuse","No root cause",
AQ1265="ODU HS","PDH",
AQ1265="IP &amp; VLAN","PDH",
AQ1265="Warehouse HUAWEI","SPARE-ISSUE",
AQ1265="SPARE-HS","SPARE-ISSUE",
AQ1265="Power Telco","BSS",AQ1265="no impacts","no impacts"
),"")</f>
        <v>No root cause</v>
      </c>
      <c r="AP1265" s="48" t="str" cm="1">
        <f t="array" ref="AP1265">IFERROR(_xlfn.IFS(
AQ1265="MPR ISSUE","TX ISSUE",
AQ1265="BSS Hardware Issue","RAN ISSUE",
AQ1265="Sites strategiques, MLL, Pylone, etc.","ENVTECH",
AQ1265="AKTIVCO DEFAUT GE &amp; POWER Cabinet","POWER ISSUE",
AQ1265="AKTIVCO Coupure ENEO &amp; Baisse de tension","POWER ISSUE",
AQ1265="Coupure ENEO &amp; Baisse de tension","POWER ISSUE",
AQ1265="Defaut GE &amp; POWER Cabinet","POWER ISSUE",
AQ1265="Sharing","POWER ISSUE",
AQ1265="Sites strategiques &amp; DataCenter","POWER ISSUE",
AQ1265="Exclu","Exclu",
AQ1265="SAT","TX ISSUE",
AQ1265="SPARE-ISSUE","SPARE-ISSUE",
AQ1265="Fiber CAmtel","TX ISSUE",
AQ1265="Fiber AOF","TX ISSUE",
AQ1265="Projet OCM (HUAWEI)","TRAVAUX-HUAWEI",
AQ1265="Projet OCM (NOKIA)","TRAVAUX -NOKIA",
AQ1265="ACCESS-ISSUE","ACCESS-ISSUE",
AQ1265="Projet OCM (ZTE, NOKIA, autres projets)","TRAVAUX OCM",
AQ1265="No root CAuse","No root cause",
AQ1265="ODU HS","TX ISSUE",
AQ1265="IP &amp; VLAN","TX ISSUE",
AQ1265="Warehouse HUAWEI","SPARE-ISSUE",
AQ1265="SPARE-HS","SPARE-ISSUE",
AQ1265="Power Telco","RAN ISSUE",AQ1265="no impacts","no impacts"
),"")</f>
        <v>No root cause</v>
      </c>
      <c r="AQ1265" s="127" t="s">
        <v>5344</v>
      </c>
      <c r="AR1265" s="48" t="str" cm="1">
        <f t="array" ref="AR1265">IFERROR(_xlfn.IFS(
AQ1265="MPR ISSUE","ACTIVE",
AQ1265="BSS Hardware Issue","ACTIVE",
AQ1265="Sites strategiques, MLL, Pylone, etc.","PASSIVE",
AQ1265="AKTIVCO DEFAUT GE &amp; POWER Cabinet","PASSIVE",
AQ1265="AKTIVCO Coupure ENEO &amp; Baisse de tension","PASSIVE",
AQ1265="Coupure ENEO &amp; Baisse de tension","PASSIVE",
AQ1265="Defaut GE &amp; POWER Cabinet","PASSIVE",
AQ1265="Sharing","PASSIVE",
AQ1265="Sites strategiques &amp; DataCenter","PASSIVE",
AQ1265="Exclu","Exclu",
AQ1265="SAT","ACTIVE",
AQ1265="SPARE-ISSUE","SPARE-ISSUE",
AQ1265="Fiber CAmtel","ACTIVE",
AQ1265="Fiber AOF","ACTIVE",
AQ1265="Projet OCM (HUAWEI)","PLANNED WORKS",
AQ1265="Projet OCM (NOKIA)","PLANNED WORKS",
AQ1265="ACCESS-ISSUE","ACCESS-ISSUE",
AQ1265="Projet OCM (ZTE, NOKIA, autres projets)","PLANNED WORKS",
AQ1265="No root CAuse","No root cause",
AQ1265="ODU HS","ACTIVE",
AQ1265="IP &amp; VLAN","ACTIVE",
AQ1265="Warehouse HUAWEI","SPARE-ISSUE",
AQ1265="SPARE-HS","SPARE-ISSUE",
AQ1265="Power Telco","ACTIVE", AQ1265="no impacts","no impacts"
),"")</f>
        <v>No root cause</v>
      </c>
      <c r="AS1265" s="92" t="s">
        <v>5537</v>
      </c>
      <c r="AT1265" s="98" t="s">
        <v>1798</v>
      </c>
      <c r="AV1265" s="17" t="s">
        <v>5537</v>
      </c>
      <c r="AW1265" s="7" t="s">
        <v>5537</v>
      </c>
      <c r="AX1265" s="6" t="s">
        <v>5537</v>
      </c>
      <c r="AY1265" s="7"/>
      <c r="AZ1265" s="3" t="s">
        <v>5537</v>
      </c>
      <c r="BA1265" s="18" t="s">
        <v>5537</v>
      </c>
      <c r="BB1265" s="18" t="s">
        <v>5537</v>
      </c>
      <c r="BC1265" s="18" t="s">
        <v>5537</v>
      </c>
      <c r="BD1265" s="18" t="s">
        <v>5537</v>
      </c>
      <c r="BE1265" s="18" t="s">
        <v>5537</v>
      </c>
      <c r="BF1265" s="18" t="s">
        <v>5537</v>
      </c>
      <c r="BG1265" s="18" t="s">
        <v>5537</v>
      </c>
      <c r="BH1265" s="18" t="s">
        <v>5537</v>
      </c>
      <c r="BI1265" s="18" t="s">
        <v>5537</v>
      </c>
      <c r="BJ1265" s="18" t="s">
        <v>5537</v>
      </c>
      <c r="BK1265" s="18" t="s">
        <v>5537</v>
      </c>
      <c r="BL1265" s="9" t="s">
        <v>5537</v>
      </c>
      <c r="BM1265" s="14" t="s">
        <v>5537</v>
      </c>
      <c r="BN1265" s="14" t="s">
        <v>5537</v>
      </c>
      <c r="BO1265" s="14" t="str">
        <f>_xlfn.XLOOKUP(B1265,'[4]cell downs 18042026 17h'!$B:$B,'[4]cell downs 18042026 17h'!$B:$B,"")</f>
        <v/>
      </c>
      <c r="BP1265" s="14" t="str">
        <f>_xlfn.XLOOKUP(B1265,'[5]Cells Huawei 19042026 15h'!$B:$B,'[5]Cells Huawei 19042026 15h'!$B:$B,"")</f>
        <v/>
      </c>
      <c r="BQ1265" s="9" t="str">
        <f>_xlfn.XLOOKUP(B1265,'[6]cells down 19042026 9H40'!$B:$B,'[6]cells down 19042026 9H40'!$B:$B,"")</f>
        <v/>
      </c>
      <c r="BR1265" s="9" t="s">
        <v>1798</v>
      </c>
      <c r="BS1265" s="9" t="s">
        <v>5537</v>
      </c>
      <c r="BT1265" s="108"/>
    </row>
    <row r="1266" spans="1:72" s="9" customFormat="1" ht="27.5" customHeight="1" x14ac:dyDescent="0.35">
      <c r="A1266" s="1" t="s">
        <v>1731</v>
      </c>
      <c r="B1266" s="8" t="s">
        <v>1732</v>
      </c>
      <c r="C1266" s="3" t="str">
        <f>_xlfn.XLOOKUP(B1266,'[1]daily break down'!$D:$D,'[1]daily break down'!$E:$E,"")</f>
        <v>NORD-OUEST</v>
      </c>
      <c r="D1266" s="1" t="s">
        <v>11</v>
      </c>
      <c r="E1266" s="1" t="s">
        <v>12</v>
      </c>
      <c r="F1266" s="3" t="s">
        <v>51</v>
      </c>
      <c r="G1266" s="1" t="s">
        <v>52</v>
      </c>
      <c r="H1266" s="32" t="str">
        <f>_xlfn.XLOOKUP(B1266,[2]CALCULATION!$B:$B,[2]CALCULATION!$H:$H,"")</f>
        <v>Huawei</v>
      </c>
      <c r="I1266" s="28">
        <v>0</v>
      </c>
      <c r="J1266" s="28">
        <v>0</v>
      </c>
      <c r="K1266" s="28">
        <v>0</v>
      </c>
      <c r="L1266" s="28">
        <v>0</v>
      </c>
      <c r="M1266" s="28">
        <v>0</v>
      </c>
      <c r="N1266" s="28">
        <v>0</v>
      </c>
      <c r="O1266" s="28">
        <v>0</v>
      </c>
      <c r="P1266" s="28">
        <v>0</v>
      </c>
      <c r="Q1266" s="28">
        <v>0</v>
      </c>
      <c r="R1266" s="28">
        <v>0</v>
      </c>
      <c r="S1266" s="93">
        <v>4.5479449709359566E-3</v>
      </c>
      <c r="T1266" s="93">
        <f>_xlfn.XLOOKUP(B1266,'[3]Nur des jours'!$B:$B,'[3]Nur des jours'!$U:$U,"")</f>
        <v>0</v>
      </c>
      <c r="U1266" s="93">
        <v>0</v>
      </c>
      <c r="V1266" s="93">
        <v>0</v>
      </c>
      <c r="W1266" s="93">
        <v>0</v>
      </c>
      <c r="X1266" s="93">
        <v>0</v>
      </c>
      <c r="Y1266" s="93">
        <v>0</v>
      </c>
      <c r="Z1266" s="93">
        <v>0.60155935656744652</v>
      </c>
      <c r="AA1266" s="93">
        <v>8.9175391586979543E-5</v>
      </c>
      <c r="AB1266" s="93">
        <v>0</v>
      </c>
      <c r="AC1266" s="93">
        <f>_xlfn.XLOOKUP(B1266,'[3]Nur des jours'!$B:$B,'[3]Nur des jours'!$N:$N,"")</f>
        <v>0</v>
      </c>
      <c r="AD1266" s="93">
        <v>0</v>
      </c>
      <c r="AE1266" s="93">
        <v>0</v>
      </c>
      <c r="AF1266" s="93">
        <v>0</v>
      </c>
      <c r="AG1266" s="93"/>
      <c r="AH1266" s="93">
        <v>0</v>
      </c>
      <c r="AI1266" s="93">
        <v>0</v>
      </c>
      <c r="AJ1266" s="93">
        <v>0</v>
      </c>
      <c r="AK1266" s="93">
        <v>0</v>
      </c>
      <c r="AL1266" s="93">
        <v>0</v>
      </c>
      <c r="AM1266" s="49" t="s">
        <v>5559</v>
      </c>
      <c r="AN1266" s="49"/>
      <c r="AO1266" s="48" t="str" cm="1">
        <f t="array" ref="AO1266">IFERROR(_xlfn.IFS(
AQ1266="MPR ISSUE","PDH",
AQ1266="BSS Hardware Issue","BSS",
AQ1266="Sites strategiques, MLL, Pylone, etc.","ENVTECH",
AQ1266="AKTIVCO DEFAUT GE &amp; POWER Cabinet","AKTIVCO",
AQ1266="AKTIVCO Coupure ENEO &amp; Baisse de tension","AKTIVCO GRID ONLY",
AQ1266="Coupure ENEO &amp; Baisse de tension","IHS GRID ONLY",
AQ1266="Defaut GE &amp; POWER Cabinet","IHS",
AQ1266="Sharing","Partners",
AQ1266="Sites strategiques &amp; DataCenter","SST &amp; DC",
AQ1266="Exclu","Exclu",
AQ1266="SAT","SAT",
AQ1266="SPARE-ISSUE","SPARE-ISSUE",
AQ1266="Fiber CAmtel","TRANS_FO_CAMTEL",
AQ1266="Fiber AOF","Fiber AOF",
AQ1266="Projet OCM (HUAWEI)","TRAVAUX-HUAWEI",
AQ1266="Projet OCM (NOKIA)","TRAVAUX-NOKIA",
AQ1266="ACCESS-ISSUE","ACCESS-ISSUE",
AQ1266="Projet OCM (ZTE, NOKIA, autres projets)","TRAVAUX OCM",
AQ1266="No root CAuse","No root cause",
AQ1266="ODU HS","PDH",
AQ1266="IP &amp; VLAN","PDH",
AQ1266="Warehouse HUAWEI","SPARE-ISSUE",
AQ1266="SPARE-HS","SPARE-ISSUE",
AQ1266="Power Telco","BSS",AQ1266="no impacts","no impacts"
),"")</f>
        <v>No root cause</v>
      </c>
      <c r="AP1266" s="48" t="str" cm="1">
        <f t="array" ref="AP1266">IFERROR(_xlfn.IFS(
AQ1266="MPR ISSUE","TX ISSUE",
AQ1266="BSS Hardware Issue","RAN ISSUE",
AQ1266="Sites strategiques, MLL, Pylone, etc.","ENVTECH",
AQ1266="AKTIVCO DEFAUT GE &amp; POWER Cabinet","POWER ISSUE",
AQ1266="AKTIVCO Coupure ENEO &amp; Baisse de tension","POWER ISSUE",
AQ1266="Coupure ENEO &amp; Baisse de tension","POWER ISSUE",
AQ1266="Defaut GE &amp; POWER Cabinet","POWER ISSUE",
AQ1266="Sharing","POWER ISSUE",
AQ1266="Sites strategiques &amp; DataCenter","POWER ISSUE",
AQ1266="Exclu","Exclu",
AQ1266="SAT","TX ISSUE",
AQ1266="SPARE-ISSUE","SPARE-ISSUE",
AQ1266="Fiber CAmtel","TX ISSUE",
AQ1266="Fiber AOF","TX ISSUE",
AQ1266="Projet OCM (HUAWEI)","TRAVAUX-HUAWEI",
AQ1266="Projet OCM (NOKIA)","TRAVAUX -NOKIA",
AQ1266="ACCESS-ISSUE","ACCESS-ISSUE",
AQ1266="Projet OCM (ZTE, NOKIA, autres projets)","TRAVAUX OCM",
AQ1266="No root CAuse","No root cause",
AQ1266="ODU HS","TX ISSUE",
AQ1266="IP &amp; VLAN","TX ISSUE",
AQ1266="Warehouse HUAWEI","SPARE-ISSUE",
AQ1266="SPARE-HS","SPARE-ISSUE",
AQ1266="Power Telco","RAN ISSUE",AQ1266="no impacts","no impacts"
),"")</f>
        <v>No root cause</v>
      </c>
      <c r="AQ1266" s="127" t="s">
        <v>5344</v>
      </c>
      <c r="AR1266" s="48" t="str" cm="1">
        <f t="array" ref="AR1266">IFERROR(_xlfn.IFS(
AQ1266="MPR ISSUE","ACTIVE",
AQ1266="BSS Hardware Issue","ACTIVE",
AQ1266="Sites strategiques, MLL, Pylone, etc.","PASSIVE",
AQ1266="AKTIVCO DEFAUT GE &amp; POWER Cabinet","PASSIVE",
AQ1266="AKTIVCO Coupure ENEO &amp; Baisse de tension","PASSIVE",
AQ1266="Coupure ENEO &amp; Baisse de tension","PASSIVE",
AQ1266="Defaut GE &amp; POWER Cabinet","PASSIVE",
AQ1266="Sharing","PASSIVE",
AQ1266="Sites strategiques &amp; DataCenter","PASSIVE",
AQ1266="Exclu","Exclu",
AQ1266="SAT","ACTIVE",
AQ1266="SPARE-ISSUE","SPARE-ISSUE",
AQ1266="Fiber CAmtel","ACTIVE",
AQ1266="Fiber AOF","ACTIVE",
AQ1266="Projet OCM (HUAWEI)","PLANNED WORKS",
AQ1266="Projet OCM (NOKIA)","PLANNED WORKS",
AQ1266="ACCESS-ISSUE","ACCESS-ISSUE",
AQ1266="Projet OCM (ZTE, NOKIA, autres projets)","PLANNED WORKS",
AQ1266="No root CAuse","No root cause",
AQ1266="ODU HS","ACTIVE",
AQ1266="IP &amp; VLAN","ACTIVE",
AQ1266="Warehouse HUAWEI","SPARE-ISSUE",
AQ1266="SPARE-HS","SPARE-ISSUE",
AQ1266="Power Telco","ACTIVE", AQ1266="no impacts","no impacts"
),"")</f>
        <v>No root cause</v>
      </c>
      <c r="AS1266" s="92" t="s">
        <v>5537</v>
      </c>
      <c r="AT1266" s="98" t="s">
        <v>1732</v>
      </c>
      <c r="AV1266" s="17" t="s">
        <v>5537</v>
      </c>
      <c r="AW1266" s="7" t="s">
        <v>5537</v>
      </c>
      <c r="AX1266" s="6" t="s">
        <v>5537</v>
      </c>
      <c r="AY1266" s="7"/>
      <c r="AZ1266" s="3" t="s">
        <v>5537</v>
      </c>
      <c r="BA1266" s="18" t="s">
        <v>5537</v>
      </c>
      <c r="BB1266" s="18" t="s">
        <v>5537</v>
      </c>
      <c r="BC1266" s="18" t="s">
        <v>5537</v>
      </c>
      <c r="BD1266" s="18" t="s">
        <v>5537</v>
      </c>
      <c r="BE1266" s="18" t="s">
        <v>5537</v>
      </c>
      <c r="BF1266" s="18" t="s">
        <v>5537</v>
      </c>
      <c r="BG1266" s="18" t="s">
        <v>5537</v>
      </c>
      <c r="BH1266" s="18" t="s">
        <v>5537</v>
      </c>
      <c r="BI1266" s="18" t="s">
        <v>5537</v>
      </c>
      <c r="BJ1266" s="18" t="s">
        <v>5537</v>
      </c>
      <c r="BK1266" s="18" t="s">
        <v>5537</v>
      </c>
      <c r="BL1266" s="9" t="s">
        <v>5537</v>
      </c>
      <c r="BM1266" s="14" t="s">
        <v>5537</v>
      </c>
      <c r="BN1266" s="14" t="s">
        <v>5537</v>
      </c>
      <c r="BO1266" s="14" t="str">
        <f>_xlfn.XLOOKUP(B1266,'[4]cell downs 18042026 17h'!$B:$B,'[4]cell downs 18042026 17h'!$B:$B,"")</f>
        <v/>
      </c>
      <c r="BP1266" s="14" t="str">
        <f>_xlfn.XLOOKUP(B1266,'[5]Cells Huawei 19042026 15h'!$B:$B,'[5]Cells Huawei 19042026 15h'!$B:$B,"")</f>
        <v/>
      </c>
      <c r="BQ1266" s="9" t="str">
        <f>_xlfn.XLOOKUP(B1266,'[6]cells down 19042026 9H40'!$B:$B,'[6]cells down 19042026 9H40'!$B:$B,"")</f>
        <v/>
      </c>
      <c r="BR1266" s="9" t="s">
        <v>1732</v>
      </c>
      <c r="BS1266" s="9" t="s">
        <v>5459</v>
      </c>
      <c r="BT1266" s="108"/>
    </row>
    <row r="1267" spans="1:72" s="9" customFormat="1" x14ac:dyDescent="0.35">
      <c r="A1267" s="1" t="s">
        <v>2494</v>
      </c>
      <c r="B1267" s="8" t="s">
        <v>2495</v>
      </c>
      <c r="C1267" s="3" t="str">
        <f>_xlfn.XLOOKUP(B1267,'[1]daily break down'!$D:$D,'[1]daily break down'!$E:$E,"")</f>
        <v>Douala</v>
      </c>
      <c r="D1267" s="1" t="s">
        <v>21</v>
      </c>
      <c r="E1267" s="1" t="s">
        <v>30</v>
      </c>
      <c r="F1267" s="3" t="s">
        <v>31</v>
      </c>
      <c r="G1267" s="1" t="s">
        <v>32</v>
      </c>
      <c r="H1267" s="34" t="str">
        <f>_xlfn.XLOOKUP(B1267,[2]CALCULATION!$B:$B,[2]CALCULATION!$H:$H,"")</f>
        <v>ZTE</v>
      </c>
      <c r="I1267" s="28">
        <v>0</v>
      </c>
      <c r="J1267" s="28">
        <v>0</v>
      </c>
      <c r="K1267" s="28">
        <v>0</v>
      </c>
      <c r="L1267" s="28">
        <v>0</v>
      </c>
      <c r="M1267" s="28">
        <v>0</v>
      </c>
      <c r="N1267" s="28">
        <v>0</v>
      </c>
      <c r="O1267" s="28">
        <v>0</v>
      </c>
      <c r="P1267" s="28">
        <v>0</v>
      </c>
      <c r="Q1267" s="28">
        <v>45.003984356496098</v>
      </c>
      <c r="R1267" s="28">
        <v>0</v>
      </c>
      <c r="S1267" s="93">
        <v>15.895691901162273</v>
      </c>
      <c r="T1267" s="93">
        <f>_xlfn.XLOOKUP(B1267,'[3]Nur des jours'!$B:$B,'[3]Nur des jours'!$U:$U,"")</f>
        <v>45.674422785525309</v>
      </c>
      <c r="U1267" s="93">
        <v>13.868556899607057</v>
      </c>
      <c r="V1267" s="93">
        <v>13.868556899607057</v>
      </c>
      <c r="W1267" s="93">
        <v>45.674422785525309</v>
      </c>
      <c r="X1267" s="93">
        <v>0</v>
      </c>
      <c r="Y1267" s="93">
        <v>0</v>
      </c>
      <c r="Z1267" s="93">
        <v>0</v>
      </c>
      <c r="AA1267" s="93">
        <v>8.6845290698893322E-17</v>
      </c>
      <c r="AB1267" s="93">
        <v>0</v>
      </c>
      <c r="AC1267" s="93">
        <f>_xlfn.XLOOKUP(B1267,'[3]Nur des jours'!$B:$B,'[3]Nur des jours'!$N:$N,"")</f>
        <v>0</v>
      </c>
      <c r="AD1267" s="93">
        <v>0</v>
      </c>
      <c r="AE1267" s="93">
        <v>0</v>
      </c>
      <c r="AF1267" s="93">
        <v>0</v>
      </c>
      <c r="AG1267" s="93"/>
      <c r="AH1267" s="93">
        <v>0</v>
      </c>
      <c r="AI1267" s="93">
        <v>0</v>
      </c>
      <c r="AJ1267" s="93">
        <v>0</v>
      </c>
      <c r="AK1267" s="93">
        <v>0</v>
      </c>
      <c r="AL1267" s="93">
        <v>0</v>
      </c>
      <c r="AM1267" s="49" t="s">
        <v>5559</v>
      </c>
      <c r="AN1267" s="49"/>
      <c r="AO1267" s="48" t="str" cm="1">
        <f t="array" ref="AO1267">IFERROR(_xlfn.IFS(
AQ1267="MPR ISSUE","PDH",
AQ1267="BSS Hardware Issue","BSS",
AQ1267="Sites strategiques, MLL, Pylone, etc.","ENVTECH",
AQ1267="AKTIVCO DEFAUT GE &amp; POWER Cabinet","AKTIVCO",
AQ1267="AKTIVCO Coupure ENEO &amp; Baisse de tension","AKTIVCO GRID ONLY",
AQ1267="Coupure ENEO &amp; Baisse de tension","IHS GRID ONLY",
AQ1267="Defaut GE &amp; POWER Cabinet","IHS",
AQ1267="Sharing","Partners",
AQ1267="Sites strategiques &amp; DataCenter","SST &amp; DC",
AQ1267="Exclu","Exclu",
AQ1267="SAT","SAT",
AQ1267="SPARE-ISSUE","SPARE-ISSUE",
AQ1267="Fiber CAmtel","TRANS_FO_CAMTEL",
AQ1267="Fiber AOF","Fiber AOF",
AQ1267="Projet OCM (HUAWEI)","TRAVAUX-HUAWEI",
AQ1267="Projet OCM (NOKIA)","TRAVAUX-NOKIA",
AQ1267="ACCESS-ISSUE","ACCESS-ISSUE",
AQ1267="Projet OCM (ZTE, NOKIA, autres projets)","TRAVAUX OCM",
AQ1267="No root CAuse","No root cause",
AQ1267="ODU HS","PDH",
AQ1267="IP &amp; VLAN","PDH",
AQ1267="Warehouse HUAWEI","SPARE-ISSUE",
AQ1267="SPARE-HS","SPARE-ISSUE",
AQ1267="Power Telco","BSS",AQ1267="no impacts","no impacts"
),"")</f>
        <v>No root cause</v>
      </c>
      <c r="AP1267" s="48" t="str" cm="1">
        <f t="array" ref="AP1267">IFERROR(_xlfn.IFS(
AQ1267="MPR ISSUE","TX ISSUE",
AQ1267="BSS Hardware Issue","RAN ISSUE",
AQ1267="Sites strategiques, MLL, Pylone, etc.","ENVTECH",
AQ1267="AKTIVCO DEFAUT GE &amp; POWER Cabinet","POWER ISSUE",
AQ1267="AKTIVCO Coupure ENEO &amp; Baisse de tension","POWER ISSUE",
AQ1267="Coupure ENEO &amp; Baisse de tension","POWER ISSUE",
AQ1267="Defaut GE &amp; POWER Cabinet","POWER ISSUE",
AQ1267="Sharing","POWER ISSUE",
AQ1267="Sites strategiques &amp; DataCenter","POWER ISSUE",
AQ1267="Exclu","Exclu",
AQ1267="SAT","TX ISSUE",
AQ1267="SPARE-ISSUE","SPARE-ISSUE",
AQ1267="Fiber CAmtel","TX ISSUE",
AQ1267="Fiber AOF","TX ISSUE",
AQ1267="Projet OCM (HUAWEI)","TRAVAUX-HUAWEI",
AQ1267="Projet OCM (NOKIA)","TRAVAUX -NOKIA",
AQ1267="ACCESS-ISSUE","ACCESS-ISSUE",
AQ1267="Projet OCM (ZTE, NOKIA, autres projets)","TRAVAUX OCM",
AQ1267="No root CAuse","No root cause",
AQ1267="ODU HS","TX ISSUE",
AQ1267="IP &amp; VLAN","TX ISSUE",
AQ1267="Warehouse HUAWEI","SPARE-ISSUE",
AQ1267="SPARE-HS","SPARE-ISSUE",
AQ1267="Power Telco","RAN ISSUE",AQ1267="no impacts","no impacts"
),"")</f>
        <v>No root cause</v>
      </c>
      <c r="AQ1267" s="67" t="s">
        <v>5344</v>
      </c>
      <c r="AR1267" s="48" t="str" cm="1">
        <f t="array" ref="AR1267">IFERROR(_xlfn.IFS(
AQ1267="MPR ISSUE","ACTIVE",
AQ1267="BSS Hardware Issue","ACTIVE",
AQ1267="Sites strategiques, MLL, Pylone, etc.","PASSIVE",
AQ1267="AKTIVCO DEFAUT GE &amp; POWER Cabinet","PASSIVE",
AQ1267="AKTIVCO Coupure ENEO &amp; Baisse de tension","PASSIVE",
AQ1267="Coupure ENEO &amp; Baisse de tension","PASSIVE",
AQ1267="Defaut GE &amp; POWER Cabinet","PASSIVE",
AQ1267="Sharing","PASSIVE",
AQ1267="Sites strategiques &amp; DataCenter","PASSIVE",
AQ1267="Exclu","Exclu",
AQ1267="SAT","ACTIVE",
AQ1267="SPARE-ISSUE","SPARE-ISSUE",
AQ1267="Fiber CAmtel","ACTIVE",
AQ1267="Fiber AOF","ACTIVE",
AQ1267="Projet OCM (HUAWEI)","PLANNED WORKS",
AQ1267="Projet OCM (NOKIA)","PLANNED WORKS",
AQ1267="ACCESS-ISSUE","ACCESS-ISSUE",
AQ1267="Projet OCM (ZTE, NOKIA, autres projets)","PLANNED WORKS",
AQ1267="No root CAuse","No root cause",
AQ1267="ODU HS","ACTIVE",
AQ1267="IP &amp; VLAN","ACTIVE",
AQ1267="Warehouse HUAWEI","SPARE-ISSUE",
AQ1267="SPARE-HS","SPARE-ISSUE",
AQ1267="Power Telco","ACTIVE", AQ1267="no impacts","no impacts"
),"")</f>
        <v>No root cause</v>
      </c>
      <c r="AS1267" s="92" t="s">
        <v>5537</v>
      </c>
      <c r="AT1267" s="98" t="s">
        <v>2495</v>
      </c>
      <c r="AV1267" s="17" t="s">
        <v>5537</v>
      </c>
      <c r="AW1267" s="7" t="s">
        <v>5537</v>
      </c>
      <c r="AX1267" s="6" t="s">
        <v>5537</v>
      </c>
      <c r="AY1267" s="7"/>
      <c r="AZ1267" s="3" t="s">
        <v>5537</v>
      </c>
      <c r="BA1267" s="18" t="s">
        <v>5537</v>
      </c>
      <c r="BB1267" s="18" t="s">
        <v>5537</v>
      </c>
      <c r="BC1267" s="18" t="s">
        <v>5537</v>
      </c>
      <c r="BD1267" s="18" t="s">
        <v>5537</v>
      </c>
      <c r="BE1267" s="18" t="s">
        <v>5537</v>
      </c>
      <c r="BF1267" s="18" t="s">
        <v>5537</v>
      </c>
      <c r="BG1267" s="18" t="s">
        <v>5537</v>
      </c>
      <c r="BH1267" s="18" t="s">
        <v>5537</v>
      </c>
      <c r="BI1267" s="18" t="s">
        <v>5537</v>
      </c>
      <c r="BJ1267" s="18" t="s">
        <v>5537</v>
      </c>
      <c r="BK1267" s="18" t="s">
        <v>5537</v>
      </c>
      <c r="BL1267" s="9" t="s">
        <v>5537</v>
      </c>
      <c r="BM1267" s="14" t="s">
        <v>5537</v>
      </c>
      <c r="BN1267" s="14" t="s">
        <v>5537</v>
      </c>
      <c r="BO1267" s="14" t="str">
        <f>_xlfn.XLOOKUP(B1267,'[4]cell downs 18042026 17h'!$B:$B,'[4]cell downs 18042026 17h'!$B:$B,"")</f>
        <v/>
      </c>
      <c r="BP1267" s="14" t="str">
        <f>_xlfn.XLOOKUP(B1267,'[5]Cells Huawei 19042026 15h'!$B:$B,'[5]Cells Huawei 19042026 15h'!$B:$B,"")</f>
        <v/>
      </c>
      <c r="BQ1267" s="9" t="str">
        <f>_xlfn.XLOOKUP(B1267,'[6]cells down 19042026 9H40'!$B:$B,'[6]cells down 19042026 9H40'!$B:$B,"")</f>
        <v/>
      </c>
      <c r="BR1267" s="9" t="s">
        <v>5537</v>
      </c>
      <c r="BS1267" s="9" t="s">
        <v>12</v>
      </c>
      <c r="BT1267" s="108"/>
    </row>
    <row r="1268" spans="1:72" s="9" customFormat="1" x14ac:dyDescent="0.35">
      <c r="A1268" s="1" t="s">
        <v>1217</v>
      </c>
      <c r="B1268" s="8" t="s">
        <v>1218</v>
      </c>
      <c r="C1268" s="3" t="str">
        <f>_xlfn.XLOOKUP(B1268,'[1]daily break down'!$D:$D,'[1]daily break down'!$E:$E,"")</f>
        <v>CENTRE</v>
      </c>
      <c r="D1268" s="1" t="s">
        <v>21</v>
      </c>
      <c r="E1268" s="1" t="s">
        <v>80</v>
      </c>
      <c r="F1268" s="3" t="s">
        <v>69</v>
      </c>
      <c r="G1268" s="1" t="s">
        <v>1216</v>
      </c>
      <c r="H1268" s="34" t="str">
        <f>_xlfn.XLOOKUP(B1268,[2]CALCULATION!$B:$B,[2]CALCULATION!$H:$H,"")</f>
        <v>ZTE</v>
      </c>
      <c r="I1268" s="28">
        <v>0</v>
      </c>
      <c r="J1268" s="28">
        <v>0</v>
      </c>
      <c r="K1268" s="28">
        <v>0</v>
      </c>
      <c r="L1268" s="28">
        <v>0</v>
      </c>
      <c r="M1268" s="28">
        <v>0</v>
      </c>
      <c r="N1268" s="28">
        <v>0</v>
      </c>
      <c r="O1268" s="28">
        <v>0</v>
      </c>
      <c r="P1268" s="28">
        <v>7.2371075582411097E-17</v>
      </c>
      <c r="Q1268" s="28">
        <v>0</v>
      </c>
      <c r="R1268" s="28">
        <v>0</v>
      </c>
      <c r="S1268" s="93">
        <v>0</v>
      </c>
      <c r="T1268" s="93">
        <f>_xlfn.XLOOKUP(B1268,'[3]Nur des jours'!$B:$B,'[3]Nur des jours'!$U:$U,"")</f>
        <v>8.3824868091763767E-3</v>
      </c>
      <c r="U1268" s="93">
        <v>0</v>
      </c>
      <c r="V1268" s="93">
        <v>0</v>
      </c>
      <c r="W1268" s="93">
        <v>8.3824868091763195E-3</v>
      </c>
      <c r="X1268" s="93">
        <v>0</v>
      </c>
      <c r="Y1268" s="93">
        <v>0</v>
      </c>
      <c r="Z1268" s="93">
        <v>1.3891564150636491</v>
      </c>
      <c r="AA1268" s="93">
        <v>2.8948430232964443E-17</v>
      </c>
      <c r="AB1268" s="93">
        <v>0</v>
      </c>
      <c r="AC1268" s="93">
        <f>_xlfn.XLOOKUP(B1268,'[3]Nur des jours'!$B:$B,'[3]Nur des jours'!$N:$N,"")</f>
        <v>0</v>
      </c>
      <c r="AD1268" s="93">
        <v>0</v>
      </c>
      <c r="AE1268" s="93">
        <v>0</v>
      </c>
      <c r="AF1268" s="93">
        <v>0</v>
      </c>
      <c r="AG1268" s="93"/>
      <c r="AH1268" s="93">
        <v>0</v>
      </c>
      <c r="AI1268" s="93">
        <v>0</v>
      </c>
      <c r="AJ1268" s="93">
        <v>0</v>
      </c>
      <c r="AK1268" s="93">
        <v>0</v>
      </c>
      <c r="AL1268" s="93">
        <v>0</v>
      </c>
      <c r="AM1268" s="49" t="s">
        <v>5559</v>
      </c>
      <c r="AN1268" s="49"/>
      <c r="AO1268" s="48" t="str" cm="1">
        <f t="array" ref="AO1268">IFERROR(_xlfn.IFS(
AQ1268="MPR ISSUE","PDH",
AQ1268="BSS Hardware Issue","BSS",
AQ1268="Sites strategiques, MLL, Pylone, etc.","ENVTECH",
AQ1268="AKTIVCO DEFAUT GE &amp; POWER Cabinet","AKTIVCO",
AQ1268="AKTIVCO Coupure ENEO &amp; Baisse de tension","AKTIVCO GRID ONLY",
AQ1268="Coupure ENEO &amp; Baisse de tension","IHS GRID ONLY",
AQ1268="Defaut GE &amp; POWER Cabinet","IHS",
AQ1268="Sharing","Partners",
AQ1268="Sites strategiques &amp; DataCenter","SST &amp; DC",
AQ1268="Exclu","Exclu",
AQ1268="SAT","SAT",
AQ1268="SPARE-ISSUE","SPARE-ISSUE",
AQ1268="Fiber CAmtel","TRANS_FO_CAMTEL",
AQ1268="Fiber AOF","Fiber AOF",
AQ1268="Projet OCM (HUAWEI)","TRAVAUX-HUAWEI",
AQ1268="Projet OCM (NOKIA)","TRAVAUX-NOKIA",
AQ1268="ACCESS-ISSUE","ACCESS-ISSUE",
AQ1268="Projet OCM (ZTE, NOKIA, autres projets)","TRAVAUX OCM",
AQ1268="No root CAuse","No root cause",
AQ1268="ODU HS","PDH",
AQ1268="IP &amp; VLAN","PDH",
AQ1268="Warehouse HUAWEI","SPARE-ISSUE",
AQ1268="SPARE-HS","SPARE-ISSUE",
AQ1268="Power Telco","BSS",AQ1268="no impacts","no impacts"
),"")</f>
        <v>No root cause</v>
      </c>
      <c r="AP1268" s="48" t="str" cm="1">
        <f t="array" ref="AP1268">IFERROR(_xlfn.IFS(
AQ1268="MPR ISSUE","TX ISSUE",
AQ1268="BSS Hardware Issue","RAN ISSUE",
AQ1268="Sites strategiques, MLL, Pylone, etc.","ENVTECH",
AQ1268="AKTIVCO DEFAUT GE &amp; POWER Cabinet","POWER ISSUE",
AQ1268="AKTIVCO Coupure ENEO &amp; Baisse de tension","POWER ISSUE",
AQ1268="Coupure ENEO &amp; Baisse de tension","POWER ISSUE",
AQ1268="Defaut GE &amp; POWER Cabinet","POWER ISSUE",
AQ1268="Sharing","POWER ISSUE",
AQ1268="Sites strategiques &amp; DataCenter","POWER ISSUE",
AQ1268="Exclu","Exclu",
AQ1268="SAT","TX ISSUE",
AQ1268="SPARE-ISSUE","SPARE-ISSUE",
AQ1268="Fiber CAmtel","TX ISSUE",
AQ1268="Fiber AOF","TX ISSUE",
AQ1268="Projet OCM (HUAWEI)","TRAVAUX-HUAWEI",
AQ1268="Projet OCM (NOKIA)","TRAVAUX -NOKIA",
AQ1268="ACCESS-ISSUE","ACCESS-ISSUE",
AQ1268="Projet OCM (ZTE, NOKIA, autres projets)","TRAVAUX OCM",
AQ1268="No root CAuse","No root cause",
AQ1268="ODU HS","TX ISSUE",
AQ1268="IP &amp; VLAN","TX ISSUE",
AQ1268="Warehouse HUAWEI","SPARE-ISSUE",
AQ1268="SPARE-HS","SPARE-ISSUE",
AQ1268="Power Telco","RAN ISSUE",AQ1268="no impacts","no impacts"
),"")</f>
        <v>No root cause</v>
      </c>
      <c r="AQ1268" s="67" t="s">
        <v>5344</v>
      </c>
      <c r="AR1268" s="48" t="str" cm="1">
        <f t="array" ref="AR1268">IFERROR(_xlfn.IFS(
AQ1268="MPR ISSUE","ACTIVE",
AQ1268="BSS Hardware Issue","ACTIVE",
AQ1268="Sites strategiques, MLL, Pylone, etc.","PASSIVE",
AQ1268="AKTIVCO DEFAUT GE &amp; POWER Cabinet","PASSIVE",
AQ1268="AKTIVCO Coupure ENEO &amp; Baisse de tension","PASSIVE",
AQ1268="Coupure ENEO &amp; Baisse de tension","PASSIVE",
AQ1268="Defaut GE &amp; POWER Cabinet","PASSIVE",
AQ1268="Sharing","PASSIVE",
AQ1268="Sites strategiques &amp; DataCenter","PASSIVE",
AQ1268="Exclu","Exclu",
AQ1268="SAT","ACTIVE",
AQ1268="SPARE-ISSUE","SPARE-ISSUE",
AQ1268="Fiber CAmtel","ACTIVE",
AQ1268="Fiber AOF","ACTIVE",
AQ1268="Projet OCM (HUAWEI)","PLANNED WORKS",
AQ1268="Projet OCM (NOKIA)","PLANNED WORKS",
AQ1268="ACCESS-ISSUE","ACCESS-ISSUE",
AQ1268="Projet OCM (ZTE, NOKIA, autres projets)","PLANNED WORKS",
AQ1268="No root CAuse","No root cause",
AQ1268="ODU HS","ACTIVE",
AQ1268="IP &amp; VLAN","ACTIVE",
AQ1268="Warehouse HUAWEI","SPARE-ISSUE",
AQ1268="SPARE-HS","SPARE-ISSUE",
AQ1268="Power Telco","ACTIVE", AQ1268="no impacts","no impacts"
),"")</f>
        <v>No root cause</v>
      </c>
      <c r="AS1268" s="92" t="s">
        <v>5537</v>
      </c>
      <c r="AT1268" s="98" t="s">
        <v>1218</v>
      </c>
      <c r="AV1268" s="17" t="s">
        <v>5537</v>
      </c>
      <c r="AW1268" s="7" t="s">
        <v>5537</v>
      </c>
      <c r="AX1268" s="6" t="s">
        <v>5537</v>
      </c>
      <c r="AY1268" s="7"/>
      <c r="AZ1268" s="3" t="s">
        <v>5537</v>
      </c>
      <c r="BA1268" s="18" t="s">
        <v>5537</v>
      </c>
      <c r="BB1268" s="18" t="s">
        <v>5537</v>
      </c>
      <c r="BC1268" s="18" t="s">
        <v>5537</v>
      </c>
      <c r="BD1268" s="18" t="s">
        <v>5537</v>
      </c>
      <c r="BE1268" s="18" t="s">
        <v>5537</v>
      </c>
      <c r="BF1268" s="18" t="s">
        <v>5537</v>
      </c>
      <c r="BG1268" s="18" t="s">
        <v>5537</v>
      </c>
      <c r="BH1268" s="18" t="s">
        <v>5537</v>
      </c>
      <c r="BI1268" s="18" t="s">
        <v>5537</v>
      </c>
      <c r="BJ1268" s="18" t="s">
        <v>5537</v>
      </c>
      <c r="BK1268" s="18" t="s">
        <v>5537</v>
      </c>
      <c r="BL1268" s="9" t="s">
        <v>5537</v>
      </c>
      <c r="BM1268" s="14" t="s">
        <v>5537</v>
      </c>
      <c r="BN1268" s="14" t="s">
        <v>5537</v>
      </c>
      <c r="BO1268" s="14" t="str">
        <f>_xlfn.XLOOKUP(B1268,'[4]cell downs 18042026 17h'!$B:$B,'[4]cell downs 18042026 17h'!$B:$B,"")</f>
        <v/>
      </c>
      <c r="BP1268" s="14" t="str">
        <f>_xlfn.XLOOKUP(B1268,'[5]Cells Huawei 19042026 15h'!$B:$B,'[5]Cells Huawei 19042026 15h'!$B:$B,"")</f>
        <v/>
      </c>
      <c r="BQ1268" s="9" t="str">
        <f>_xlfn.XLOOKUP(B1268,'[6]cells down 19042026 9H40'!$B:$B,'[6]cells down 19042026 9H40'!$B:$B,"")</f>
        <v/>
      </c>
      <c r="BR1268" s="9" t="s">
        <v>5537</v>
      </c>
      <c r="BS1268" s="9" t="s">
        <v>5537</v>
      </c>
      <c r="BT1268" s="108"/>
    </row>
    <row r="1269" spans="1:72" s="9" customFormat="1" x14ac:dyDescent="0.35">
      <c r="A1269" s="16" t="s">
        <v>3171</v>
      </c>
      <c r="B1269" s="8" t="s">
        <v>3172</v>
      </c>
      <c r="C1269" s="3" t="str">
        <f>_xlfn.XLOOKUP(B1269,'[1]daily break down'!$D:$D,'[1]daily break down'!$E:$E,"")</f>
        <v>Yaounde</v>
      </c>
      <c r="D1269" s="1" t="s">
        <v>11</v>
      </c>
      <c r="E1269" s="1" t="s">
        <v>12</v>
      </c>
      <c r="F1269" s="3" t="s">
        <v>37</v>
      </c>
      <c r="G1269" s="1" t="s">
        <v>38</v>
      </c>
      <c r="H1269" s="34" t="str">
        <f>_xlfn.XLOOKUP(B1269,[2]CALCULATION!$B:$B,[2]CALCULATION!$H:$H,"")</f>
        <v>ZTE</v>
      </c>
      <c r="I1269" s="28">
        <v>6.8917239529382206</v>
      </c>
      <c r="J1269" s="28">
        <v>9.2142078514295171</v>
      </c>
      <c r="K1269" s="28">
        <v>9.2457045997380387</v>
      </c>
      <c r="L1269" s="28">
        <v>9.2457045997380387</v>
      </c>
      <c r="M1269" s="28">
        <v>9.2457045997380387</v>
      </c>
      <c r="N1269" s="28">
        <v>9.2457045997380387</v>
      </c>
      <c r="O1269" s="28">
        <v>17.685994897740798</v>
      </c>
      <c r="P1269" s="28">
        <v>12.21141059774622</v>
      </c>
      <c r="Q1269" s="28">
        <v>11.064240525292995</v>
      </c>
      <c r="R1269" s="28">
        <v>18.985744065199334</v>
      </c>
      <c r="S1269" s="93">
        <v>9.2457045997380387</v>
      </c>
      <c r="T1269" s="93">
        <f>_xlfn.XLOOKUP(B1269,'[3]Nur des jours'!$B:$B,'[3]Nur des jours'!$U:$U,"")</f>
        <v>56.225548107626857</v>
      </c>
      <c r="U1269" s="93">
        <v>4.5175004922481614</v>
      </c>
      <c r="V1269" s="93">
        <v>8.14581531990423</v>
      </c>
      <c r="W1269" s="93">
        <v>56.225548107626857</v>
      </c>
      <c r="X1269" s="93">
        <v>13.868556899607057</v>
      </c>
      <c r="Y1269" s="93">
        <v>56.081476344978917</v>
      </c>
      <c r="Z1269" s="93">
        <v>0</v>
      </c>
      <c r="AA1269" s="93">
        <v>0</v>
      </c>
      <c r="AB1269" s="93">
        <v>0</v>
      </c>
      <c r="AC1269" s="93">
        <f>_xlfn.XLOOKUP(B1269,'[3]Nur des jours'!$B:$B,'[3]Nur des jours'!$N:$N,"")</f>
        <v>0</v>
      </c>
      <c r="AD1269" s="93">
        <v>0</v>
      </c>
      <c r="AE1269" s="93">
        <v>0</v>
      </c>
      <c r="AF1269" s="93">
        <v>0</v>
      </c>
      <c r="AG1269" s="93"/>
      <c r="AH1269" s="93">
        <v>0</v>
      </c>
      <c r="AI1269" s="93">
        <v>0</v>
      </c>
      <c r="AJ1269" s="93">
        <v>0</v>
      </c>
      <c r="AK1269" s="93">
        <v>0</v>
      </c>
      <c r="AL1269" s="93">
        <v>0</v>
      </c>
      <c r="AM1269" s="49" t="s">
        <v>5559</v>
      </c>
      <c r="AN1269" s="49"/>
      <c r="AO1269" s="48" t="str" cm="1">
        <f t="array" ref="AO1269">IFERROR(_xlfn.IFS(
AQ1269="MPR ISSUE","PDH",
AQ1269="BSS Hardware Issue","BSS",
AQ1269="Sites strategiques, MLL, Pylone, etc.","ENVTECH",
AQ1269="AKTIVCO DEFAUT GE &amp; POWER Cabinet","AKTIVCO",
AQ1269="AKTIVCO Coupure ENEO &amp; Baisse de tension","AKTIVCO GRID ONLY",
AQ1269="Coupure ENEO &amp; Baisse de tension","IHS GRID ONLY",
AQ1269="Defaut GE &amp; POWER Cabinet","IHS",
AQ1269="Sharing","Partners",
AQ1269="Sites strategiques &amp; DataCenter","SST &amp; DC",
AQ1269="Exclu","Exclu",
AQ1269="SAT","SAT",
AQ1269="SPARE-ISSUE","SPARE-ISSUE",
AQ1269="Fiber CAmtel","TRANS_FO_CAMTEL",
AQ1269="Fiber AOF","Fiber AOF",
AQ1269="Projet OCM (HUAWEI)","TRAVAUX-HUAWEI",
AQ1269="Projet OCM (NOKIA)","TRAVAUX-NOKIA",
AQ1269="ACCESS-ISSUE","ACCESS-ISSUE",
AQ1269="Projet OCM (ZTE, NOKIA, autres projets)","TRAVAUX OCM",
AQ1269="No root CAuse","No root cause",
AQ1269="ODU HS","PDH",
AQ1269="IP &amp; VLAN","PDH",
AQ1269="Warehouse HUAWEI","SPARE-ISSUE",
AQ1269="SPARE-HS","SPARE-ISSUE",
AQ1269="Power Telco","BSS",AQ1269="no impacts","no impacts"
),"")</f>
        <v>BSS</v>
      </c>
      <c r="AP1269" s="48" t="str" cm="1">
        <f t="array" ref="AP1269">IFERROR(_xlfn.IFS(
AQ1269="MPR ISSUE","TX ISSUE",
AQ1269="BSS Hardware Issue","RAN ISSUE",
AQ1269="Sites strategiques, MLL, Pylone, etc.","ENVTECH",
AQ1269="AKTIVCO DEFAUT GE &amp; POWER Cabinet","POWER ISSUE",
AQ1269="AKTIVCO Coupure ENEO &amp; Baisse de tension","POWER ISSUE",
AQ1269="Coupure ENEO &amp; Baisse de tension","POWER ISSUE",
AQ1269="Defaut GE &amp; POWER Cabinet","POWER ISSUE",
AQ1269="Sharing","POWER ISSUE",
AQ1269="Sites strategiques &amp; DataCenter","POWER ISSUE",
AQ1269="Exclu","Exclu",
AQ1269="SAT","TX ISSUE",
AQ1269="SPARE-ISSUE","SPARE-ISSUE",
AQ1269="Fiber CAmtel","TX ISSUE",
AQ1269="Fiber AOF","TX ISSUE",
AQ1269="Projet OCM (HUAWEI)","TRAVAUX-HUAWEI",
AQ1269="Projet OCM (NOKIA)","TRAVAUX -NOKIA",
AQ1269="ACCESS-ISSUE","ACCESS-ISSUE",
AQ1269="Projet OCM (ZTE, NOKIA, autres projets)","TRAVAUX OCM",
AQ1269="No root CAuse","No root cause",
AQ1269="ODU HS","TX ISSUE",
AQ1269="IP &amp; VLAN","TX ISSUE",
AQ1269="Warehouse HUAWEI","SPARE-ISSUE",
AQ1269="SPARE-HS","SPARE-ISSUE",
AQ1269="Power Telco","RAN ISSUE",AQ1269="no impacts","no impacts"
),"")</f>
        <v>RAN ISSUE</v>
      </c>
      <c r="AQ1269" s="67" t="s">
        <v>5320</v>
      </c>
      <c r="AR1269" s="48" t="str" cm="1">
        <f t="array" ref="AR1269">IFERROR(_xlfn.IFS(
AQ1269="MPR ISSUE","ACTIVE",
AQ1269="BSS Hardware Issue","ACTIVE",
AQ1269="Sites strategiques, MLL, Pylone, etc.","PASSIVE",
AQ1269="AKTIVCO DEFAUT GE &amp; POWER Cabinet","PASSIVE",
AQ1269="AKTIVCO Coupure ENEO &amp; Baisse de tension","PASSIVE",
AQ1269="Coupure ENEO &amp; Baisse de tension","PASSIVE",
AQ1269="Defaut GE &amp; POWER Cabinet","PASSIVE",
AQ1269="Sharing","PASSIVE",
AQ1269="Sites strategiques &amp; DataCenter","PASSIVE",
AQ1269="Exclu","Exclu",
AQ1269="SAT","ACTIVE",
AQ1269="SPARE-ISSUE","SPARE-ISSUE",
AQ1269="Fiber CAmtel","ACTIVE",
AQ1269="Fiber AOF","ACTIVE",
AQ1269="Projet OCM (HUAWEI)","PLANNED WORKS",
AQ1269="Projet OCM (NOKIA)","PLANNED WORKS",
AQ1269="ACCESS-ISSUE","ACCESS-ISSUE",
AQ1269="Projet OCM (ZTE, NOKIA, autres projets)","PLANNED WORKS",
AQ1269="No root CAuse","No root cause",
AQ1269="ODU HS","ACTIVE",
AQ1269="IP &amp; VLAN","ACTIVE",
AQ1269="Warehouse HUAWEI","SPARE-ISSUE",
AQ1269="SPARE-HS","SPARE-ISSUE",
AQ1269="Power Telco","ACTIVE", AQ1269="no impacts","no impacts"
),"")</f>
        <v>ACTIVE</v>
      </c>
      <c r="AS1269" s="92" t="s">
        <v>6072</v>
      </c>
      <c r="AT1269" s="98" t="s">
        <v>3172</v>
      </c>
      <c r="AV1269" s="17" t="s">
        <v>5537</v>
      </c>
      <c r="AW1269" s="7" t="s">
        <v>5537</v>
      </c>
      <c r="AX1269" s="6" t="s">
        <v>5537</v>
      </c>
      <c r="AY1269" s="7"/>
      <c r="AZ1269" s="3" t="s">
        <v>5537</v>
      </c>
      <c r="BA1269" s="18" t="s">
        <v>5537</v>
      </c>
      <c r="BB1269" s="18" t="s">
        <v>5537</v>
      </c>
      <c r="BC1269" s="18" t="s">
        <v>5537</v>
      </c>
      <c r="BD1269" s="18" t="s">
        <v>5537</v>
      </c>
      <c r="BE1269" s="18" t="s">
        <v>5537</v>
      </c>
      <c r="BF1269" s="18" t="s">
        <v>5537</v>
      </c>
      <c r="BG1269" s="18" t="s">
        <v>5537</v>
      </c>
      <c r="BH1269" s="18" t="s">
        <v>5537</v>
      </c>
      <c r="BI1269" s="18" t="s">
        <v>5537</v>
      </c>
      <c r="BJ1269" s="18" t="s">
        <v>5537</v>
      </c>
      <c r="BK1269" s="18" t="s">
        <v>5537</v>
      </c>
      <c r="BL1269" s="9" t="s">
        <v>5537</v>
      </c>
      <c r="BM1269" s="14" t="s">
        <v>5537</v>
      </c>
      <c r="BN1269" s="14" t="s">
        <v>3172</v>
      </c>
      <c r="BO1269" s="14" t="str">
        <f>_xlfn.XLOOKUP(B1269,'[4]cell downs 18042026 17h'!$B:$B,'[4]cell downs 18042026 17h'!$B:$B,"")</f>
        <v/>
      </c>
      <c r="BP1269" s="14" t="str">
        <f>_xlfn.XLOOKUP(B1269,'[5]Cells Huawei 19042026 15h'!$B:$B,'[5]Cells Huawei 19042026 15h'!$B:$B,"")</f>
        <v/>
      </c>
      <c r="BQ1269" s="9" t="str">
        <f>_xlfn.XLOOKUP(B1269,'[6]cells down 19042026 9H40'!$B:$B,'[6]cells down 19042026 9H40'!$B:$B,"")</f>
        <v>CTR_449</v>
      </c>
      <c r="BR1269" s="9" t="s">
        <v>3172</v>
      </c>
      <c r="BS1269" s="9" t="s">
        <v>12</v>
      </c>
      <c r="BT1269" s="108"/>
    </row>
    <row r="1270" spans="1:72" s="9" customFormat="1" x14ac:dyDescent="0.35">
      <c r="A1270" s="1" t="s">
        <v>3433</v>
      </c>
      <c r="B1270" s="8" t="s">
        <v>3434</v>
      </c>
      <c r="C1270" s="3" t="str">
        <f>_xlfn.XLOOKUP(B1270,'[1]daily break down'!$D:$D,'[1]daily break down'!$E:$E,"")</f>
        <v>Yaounde</v>
      </c>
      <c r="D1270" s="1" t="s">
        <v>11</v>
      </c>
      <c r="E1270" s="1" t="s">
        <v>145</v>
      </c>
      <c r="F1270" s="3" t="s">
        <v>37</v>
      </c>
      <c r="G1270" s="1" t="s">
        <v>38</v>
      </c>
      <c r="H1270" s="34" t="str">
        <f>_xlfn.XLOOKUP(B1270,[2]CALCULATION!$B:$B,[2]CALCULATION!$H:$H,"")</f>
        <v>ZTE</v>
      </c>
      <c r="I1270" s="28">
        <v>0</v>
      </c>
      <c r="J1270" s="28">
        <v>0</v>
      </c>
      <c r="K1270" s="28">
        <v>0</v>
      </c>
      <c r="L1270" s="28">
        <v>2.2632714384775689E-2</v>
      </c>
      <c r="M1270" s="28">
        <v>0</v>
      </c>
      <c r="N1270" s="28">
        <v>0</v>
      </c>
      <c r="O1270" s="28">
        <v>2.4451892373150014E-2</v>
      </c>
      <c r="P1270" s="28">
        <v>0</v>
      </c>
      <c r="Q1270" s="28">
        <v>0</v>
      </c>
      <c r="R1270" s="28">
        <v>0</v>
      </c>
      <c r="S1270" s="93">
        <v>0</v>
      </c>
      <c r="T1270" s="93">
        <f>_xlfn.XLOOKUP(B1270,'[3]Nur des jours'!$B:$B,'[3]Nur des jours'!$U:$U,"")</f>
        <v>27.834725182845226</v>
      </c>
      <c r="U1270" s="93">
        <v>19.101012176364669</v>
      </c>
      <c r="V1270" s="93">
        <v>0</v>
      </c>
      <c r="W1270" s="93">
        <v>27.834725182845226</v>
      </c>
      <c r="X1270" s="93">
        <v>50.176585110420525</v>
      </c>
      <c r="Y1270" s="93">
        <v>53.338387794528451</v>
      </c>
      <c r="Z1270" s="93">
        <v>0</v>
      </c>
      <c r="AA1270" s="93">
        <v>0</v>
      </c>
      <c r="AB1270" s="93">
        <v>0</v>
      </c>
      <c r="AC1270" s="93">
        <f>_xlfn.XLOOKUP(B1270,'[3]Nur des jours'!$B:$B,'[3]Nur des jours'!$N:$N,"")</f>
        <v>0</v>
      </c>
      <c r="AD1270" s="93">
        <v>0</v>
      </c>
      <c r="AE1270" s="93">
        <v>0</v>
      </c>
      <c r="AF1270" s="93">
        <v>0</v>
      </c>
      <c r="AG1270" s="93"/>
      <c r="AH1270" s="93">
        <v>0</v>
      </c>
      <c r="AI1270" s="93">
        <v>0</v>
      </c>
      <c r="AJ1270" s="93">
        <v>0</v>
      </c>
      <c r="AK1270" s="93">
        <v>0</v>
      </c>
      <c r="AL1270" s="93">
        <v>0</v>
      </c>
      <c r="AM1270" s="49" t="s">
        <v>5559</v>
      </c>
      <c r="AN1270" s="49"/>
      <c r="AO1270" s="48" t="str" cm="1">
        <f t="array" ref="AO1270">IFERROR(_xlfn.IFS(
AQ1270="MPR ISSUE","PDH",
AQ1270="BSS Hardware Issue","BSS",
AQ1270="Sites strategiques, MLL, Pylone, etc.","ENVTECH",
AQ1270="AKTIVCO DEFAUT GE &amp; POWER Cabinet","AKTIVCO",
AQ1270="AKTIVCO Coupure ENEO &amp; Baisse de tension","AKTIVCO GRID ONLY",
AQ1270="Coupure ENEO &amp; Baisse de tension","IHS GRID ONLY",
AQ1270="Defaut GE &amp; POWER Cabinet","IHS",
AQ1270="Sharing","Partners",
AQ1270="Sites strategiques &amp; DataCenter","SST &amp; DC",
AQ1270="Exclu","Exclu",
AQ1270="SAT","SAT",
AQ1270="SPARE-ISSUE","SPARE-ISSUE",
AQ1270="Fiber CAmtel","TRANS_FO_CAMTEL",
AQ1270="Fiber AOF","Fiber AOF",
AQ1270="Projet OCM (HUAWEI)","TRAVAUX-HUAWEI",
AQ1270="Projet OCM (NOKIA)","TRAVAUX-NOKIA",
AQ1270="ACCESS-ISSUE","ACCESS-ISSUE",
AQ1270="Projet OCM (ZTE, NOKIA, autres projets)","TRAVAUX OCM",
AQ1270="No root CAuse","No root cause",
AQ1270="ODU HS","PDH",
AQ1270="IP &amp; VLAN","PDH",
AQ1270="Warehouse HUAWEI","SPARE-ISSUE",
AQ1270="SPARE-HS","SPARE-ISSUE",
AQ1270="Power Telco","BSS",AQ1270="no impacts","no impacts"
),"")</f>
        <v>No root cause</v>
      </c>
      <c r="AP1270" s="48" t="str" cm="1">
        <f t="array" ref="AP1270">IFERROR(_xlfn.IFS(
AQ1270="MPR ISSUE","TX ISSUE",
AQ1270="BSS Hardware Issue","RAN ISSUE",
AQ1270="Sites strategiques, MLL, Pylone, etc.","ENVTECH",
AQ1270="AKTIVCO DEFAUT GE &amp; POWER Cabinet","POWER ISSUE",
AQ1270="AKTIVCO Coupure ENEO &amp; Baisse de tension","POWER ISSUE",
AQ1270="Coupure ENEO &amp; Baisse de tension","POWER ISSUE",
AQ1270="Defaut GE &amp; POWER Cabinet","POWER ISSUE",
AQ1270="Sharing","POWER ISSUE",
AQ1270="Sites strategiques &amp; DataCenter","POWER ISSUE",
AQ1270="Exclu","Exclu",
AQ1270="SAT","TX ISSUE",
AQ1270="SPARE-ISSUE","SPARE-ISSUE",
AQ1270="Fiber CAmtel","TX ISSUE",
AQ1270="Fiber AOF","TX ISSUE",
AQ1270="Projet OCM (HUAWEI)","TRAVAUX-HUAWEI",
AQ1270="Projet OCM (NOKIA)","TRAVAUX -NOKIA",
AQ1270="ACCESS-ISSUE","ACCESS-ISSUE",
AQ1270="Projet OCM (ZTE, NOKIA, autres projets)","TRAVAUX OCM",
AQ1270="No root CAuse","No root cause",
AQ1270="ODU HS","TX ISSUE",
AQ1270="IP &amp; VLAN","TX ISSUE",
AQ1270="Warehouse HUAWEI","SPARE-ISSUE",
AQ1270="SPARE-HS","SPARE-ISSUE",
AQ1270="Power Telco","RAN ISSUE",AQ1270="no impacts","no impacts"
),"")</f>
        <v>No root cause</v>
      </c>
      <c r="AQ1270" s="127" t="s">
        <v>5344</v>
      </c>
      <c r="AR1270" s="48" t="str" cm="1">
        <f t="array" ref="AR1270">IFERROR(_xlfn.IFS(
AQ1270="MPR ISSUE","ACTIVE",
AQ1270="BSS Hardware Issue","ACTIVE",
AQ1270="Sites strategiques, MLL, Pylone, etc.","PASSIVE",
AQ1270="AKTIVCO DEFAUT GE &amp; POWER Cabinet","PASSIVE",
AQ1270="AKTIVCO Coupure ENEO &amp; Baisse de tension","PASSIVE",
AQ1270="Coupure ENEO &amp; Baisse de tension","PASSIVE",
AQ1270="Defaut GE &amp; POWER Cabinet","PASSIVE",
AQ1270="Sharing","PASSIVE",
AQ1270="Sites strategiques &amp; DataCenter","PASSIVE",
AQ1270="Exclu","Exclu",
AQ1270="SAT","ACTIVE",
AQ1270="SPARE-ISSUE","SPARE-ISSUE",
AQ1270="Fiber CAmtel","ACTIVE",
AQ1270="Fiber AOF","ACTIVE",
AQ1270="Projet OCM (HUAWEI)","PLANNED WORKS",
AQ1270="Projet OCM (NOKIA)","PLANNED WORKS",
AQ1270="ACCESS-ISSUE","ACCESS-ISSUE",
AQ1270="Projet OCM (ZTE, NOKIA, autres projets)","PLANNED WORKS",
AQ1270="No root CAuse","No root cause",
AQ1270="ODU HS","ACTIVE",
AQ1270="IP &amp; VLAN","ACTIVE",
AQ1270="Warehouse HUAWEI","SPARE-ISSUE",
AQ1270="SPARE-HS","SPARE-ISSUE",
AQ1270="Power Telco","ACTIVE", AQ1270="no impacts","no impacts"
),"")</f>
        <v>No root cause</v>
      </c>
      <c r="AS1270" s="92" t="s">
        <v>5537</v>
      </c>
      <c r="AT1270" s="98" t="s">
        <v>3434</v>
      </c>
      <c r="AV1270" s="17" t="s">
        <v>5537</v>
      </c>
      <c r="AW1270" s="7" t="s">
        <v>5537</v>
      </c>
      <c r="AX1270" s="6" t="s">
        <v>5537</v>
      </c>
      <c r="AY1270" s="7"/>
      <c r="AZ1270" s="3" t="s">
        <v>5537</v>
      </c>
      <c r="BA1270" s="18" t="s">
        <v>5537</v>
      </c>
      <c r="BB1270" s="18" t="s">
        <v>5537</v>
      </c>
      <c r="BC1270" s="18" t="s">
        <v>5537</v>
      </c>
      <c r="BD1270" s="18" t="s">
        <v>5537</v>
      </c>
      <c r="BE1270" s="18" t="s">
        <v>5537</v>
      </c>
      <c r="BF1270" s="18" t="s">
        <v>5537</v>
      </c>
      <c r="BG1270" s="18" t="s">
        <v>5537</v>
      </c>
      <c r="BH1270" s="18" t="s">
        <v>5537</v>
      </c>
      <c r="BI1270" s="18" t="s">
        <v>5537</v>
      </c>
      <c r="BJ1270" s="18" t="s">
        <v>5537</v>
      </c>
      <c r="BK1270" s="18" t="s">
        <v>5537</v>
      </c>
      <c r="BL1270" s="9" t="s">
        <v>5537</v>
      </c>
      <c r="BM1270" s="14" t="s">
        <v>5537</v>
      </c>
      <c r="BN1270" s="14" t="s">
        <v>5537</v>
      </c>
      <c r="BO1270" s="14" t="str">
        <f>_xlfn.XLOOKUP(B1270,'[4]cell downs 18042026 17h'!$B:$B,'[4]cell downs 18042026 17h'!$B:$B,"")</f>
        <v/>
      </c>
      <c r="BP1270" s="14" t="str">
        <f>_xlfn.XLOOKUP(B1270,'[5]Cells Huawei 19042026 15h'!$B:$B,'[5]Cells Huawei 19042026 15h'!$B:$B,"")</f>
        <v/>
      </c>
      <c r="BQ1270" s="9" t="str">
        <f>_xlfn.XLOOKUP(B1270,'[6]cells down 19042026 9H40'!$B:$B,'[6]cells down 19042026 9H40'!$B:$B,"")</f>
        <v/>
      </c>
      <c r="BR1270" s="9" t="s">
        <v>3434</v>
      </c>
      <c r="BS1270" s="9" t="s">
        <v>318</v>
      </c>
      <c r="BT1270" s="108"/>
    </row>
    <row r="1271" spans="1:72" s="9" customFormat="1" x14ac:dyDescent="0.35">
      <c r="A1271" s="1" t="s">
        <v>2103</v>
      </c>
      <c r="B1271" s="8" t="s">
        <v>2104</v>
      </c>
      <c r="C1271" s="3" t="str">
        <f>_xlfn.XLOOKUP(B1271,'[1]daily break down'!$D:$D,'[1]daily break down'!$E:$E,"")</f>
        <v>OUEST</v>
      </c>
      <c r="D1271" s="1" t="s">
        <v>11</v>
      </c>
      <c r="E1271" s="1" t="s">
        <v>12</v>
      </c>
      <c r="F1271" s="3" t="s">
        <v>102</v>
      </c>
      <c r="G1271" s="1" t="s">
        <v>103</v>
      </c>
      <c r="H1271" s="32" t="str">
        <f>_xlfn.XLOOKUP(B1271,[2]CALCULATION!$B:$B,[2]CALCULATION!$H:$H,"")</f>
        <v>Huawei</v>
      </c>
      <c r="I1271" s="28">
        <v>2.2585451427234311</v>
      </c>
      <c r="J1271" s="28">
        <v>1.8194098443925086</v>
      </c>
      <c r="K1271" s="28">
        <v>2.2770044487819359</v>
      </c>
      <c r="L1271" s="28">
        <v>3.2953695856269243</v>
      </c>
      <c r="M1271" s="28">
        <v>7.1435909289364865</v>
      </c>
      <c r="N1271" s="28">
        <v>17.813283851692049</v>
      </c>
      <c r="O1271" s="28">
        <v>9.5367374077213043</v>
      </c>
      <c r="P1271" s="28">
        <v>16.939543364922823</v>
      </c>
      <c r="Q1271" s="28">
        <v>18.491409199476077</v>
      </c>
      <c r="R1271" s="28">
        <v>21.452692098061537</v>
      </c>
      <c r="S1271" s="93">
        <v>18.491141673301318</v>
      </c>
      <c r="T1271" s="93">
        <f>_xlfn.XLOOKUP(B1271,'[3]Nur des jours'!$B:$B,'[3]Nur des jours'!$U:$U,"")</f>
        <v>18.491141673301318</v>
      </c>
      <c r="U1271" s="93">
        <v>18.491409199476077</v>
      </c>
      <c r="V1271" s="93">
        <v>18.491409199476077</v>
      </c>
      <c r="W1271" s="93">
        <v>18.491141673301318</v>
      </c>
      <c r="X1271" s="93">
        <v>18.491409199476077</v>
      </c>
      <c r="Y1271" s="93">
        <v>18.491409199476077</v>
      </c>
      <c r="Z1271" s="93">
        <v>0</v>
      </c>
      <c r="AA1271" s="93">
        <v>0</v>
      </c>
      <c r="AB1271" s="93">
        <v>0</v>
      </c>
      <c r="AC1271" s="93">
        <f>_xlfn.XLOOKUP(B1271,'[3]Nur des jours'!$B:$B,'[3]Nur des jours'!$N:$N,"")</f>
        <v>0</v>
      </c>
      <c r="AD1271" s="93">
        <v>0</v>
      </c>
      <c r="AE1271" s="93">
        <v>0</v>
      </c>
      <c r="AF1271" s="93">
        <v>0</v>
      </c>
      <c r="AG1271" s="93"/>
      <c r="AH1271" s="93">
        <v>0</v>
      </c>
      <c r="AI1271" s="93">
        <v>0</v>
      </c>
      <c r="AJ1271" s="93">
        <v>0</v>
      </c>
      <c r="AK1271" s="93">
        <v>0</v>
      </c>
      <c r="AL1271" s="93">
        <v>0</v>
      </c>
      <c r="AM1271" s="49" t="s">
        <v>5559</v>
      </c>
      <c r="AN1271" s="49"/>
      <c r="AO1271" s="48" t="str" cm="1">
        <f t="array" ref="AO1271">IFERROR(_xlfn.IFS(
AQ1271="MPR ISSUE","PDH",
AQ1271="BSS Hardware Issue","BSS",
AQ1271="Sites strategiques, MLL, Pylone, etc.","ENVTECH",
AQ1271="AKTIVCO DEFAUT GE &amp; POWER Cabinet","AKTIVCO",
AQ1271="AKTIVCO Coupure ENEO &amp; Baisse de tension","AKTIVCO GRID ONLY",
AQ1271="Coupure ENEO &amp; Baisse de tension","IHS GRID ONLY",
AQ1271="Defaut GE &amp; POWER Cabinet","IHS",
AQ1271="Sharing","Partners",
AQ1271="Sites strategiques &amp; DataCenter","SST &amp; DC",
AQ1271="Exclu","Exclu",
AQ1271="SAT","SAT",
AQ1271="SPARE-ISSUE","SPARE-ISSUE",
AQ1271="Fiber CAmtel","TRANS_FO_CAMTEL",
AQ1271="Fiber AOF","Fiber AOF",
AQ1271="Projet OCM (HUAWEI)","TRAVAUX-HUAWEI",
AQ1271="Projet OCM (NOKIA)","TRAVAUX-NOKIA",
AQ1271="ACCESS-ISSUE","ACCESS-ISSUE",
AQ1271="Projet OCM (ZTE, NOKIA, autres projets)","TRAVAUX OCM",
AQ1271="No root CAuse","No root cause",
AQ1271="ODU HS","PDH",
AQ1271="IP &amp; VLAN","PDH",
AQ1271="Warehouse HUAWEI","SPARE-ISSUE",
AQ1271="SPARE-HS","SPARE-ISSUE",
AQ1271="Power Telco","BSS",AQ1271="no impacts","no impacts"
),"")</f>
        <v>No root cause</v>
      </c>
      <c r="AP1271" s="48" t="str" cm="1">
        <f t="array" ref="AP1271">IFERROR(_xlfn.IFS(
AQ1271="MPR ISSUE","TX ISSUE",
AQ1271="BSS Hardware Issue","RAN ISSUE",
AQ1271="Sites strategiques, MLL, Pylone, etc.","ENVTECH",
AQ1271="AKTIVCO DEFAUT GE &amp; POWER Cabinet","POWER ISSUE",
AQ1271="AKTIVCO Coupure ENEO &amp; Baisse de tension","POWER ISSUE",
AQ1271="Coupure ENEO &amp; Baisse de tension","POWER ISSUE",
AQ1271="Defaut GE &amp; POWER Cabinet","POWER ISSUE",
AQ1271="Sharing","POWER ISSUE",
AQ1271="Sites strategiques &amp; DataCenter","POWER ISSUE",
AQ1271="Exclu","Exclu",
AQ1271="SAT","TX ISSUE",
AQ1271="SPARE-ISSUE","SPARE-ISSUE",
AQ1271="Fiber CAmtel","TX ISSUE",
AQ1271="Fiber AOF","TX ISSUE",
AQ1271="Projet OCM (HUAWEI)","TRAVAUX-HUAWEI",
AQ1271="Projet OCM (NOKIA)","TRAVAUX -NOKIA",
AQ1271="ACCESS-ISSUE","ACCESS-ISSUE",
AQ1271="Projet OCM (ZTE, NOKIA, autres projets)","TRAVAUX OCM",
AQ1271="No root CAuse","No root cause",
AQ1271="ODU HS","TX ISSUE",
AQ1271="IP &amp; VLAN","TX ISSUE",
AQ1271="Warehouse HUAWEI","SPARE-ISSUE",
AQ1271="SPARE-HS","SPARE-ISSUE",
AQ1271="Power Telco","RAN ISSUE",AQ1271="no impacts","no impacts"
),"")</f>
        <v>No root cause</v>
      </c>
      <c r="AQ1271" s="127" t="s">
        <v>5344</v>
      </c>
      <c r="AR1271" s="48" t="str" cm="1">
        <f t="array" ref="AR1271">IFERROR(_xlfn.IFS(
AQ1271="MPR ISSUE","ACTIVE",
AQ1271="BSS Hardware Issue","ACTIVE",
AQ1271="Sites strategiques, MLL, Pylone, etc.","PASSIVE",
AQ1271="AKTIVCO DEFAUT GE &amp; POWER Cabinet","PASSIVE",
AQ1271="AKTIVCO Coupure ENEO &amp; Baisse de tension","PASSIVE",
AQ1271="Coupure ENEO &amp; Baisse de tension","PASSIVE",
AQ1271="Defaut GE &amp; POWER Cabinet","PASSIVE",
AQ1271="Sharing","PASSIVE",
AQ1271="Sites strategiques &amp; DataCenter","PASSIVE",
AQ1271="Exclu","Exclu",
AQ1271="SAT","ACTIVE",
AQ1271="SPARE-ISSUE","SPARE-ISSUE",
AQ1271="Fiber CAmtel","ACTIVE",
AQ1271="Fiber AOF","ACTIVE",
AQ1271="Projet OCM (HUAWEI)","PLANNED WORKS",
AQ1271="Projet OCM (NOKIA)","PLANNED WORKS",
AQ1271="ACCESS-ISSUE","ACCESS-ISSUE",
AQ1271="Projet OCM (ZTE, NOKIA, autres projets)","PLANNED WORKS",
AQ1271="No root CAuse","No root cause",
AQ1271="ODU HS","ACTIVE",
AQ1271="IP &amp; VLAN","ACTIVE",
AQ1271="Warehouse HUAWEI","SPARE-ISSUE",
AQ1271="SPARE-HS","SPARE-ISSUE",
AQ1271="Power Telco","ACTIVE", AQ1271="no impacts","no impacts"
),"")</f>
        <v>No root cause</v>
      </c>
      <c r="AS1271" s="92" t="s">
        <v>5537</v>
      </c>
      <c r="AT1271" s="98" t="s">
        <v>2104</v>
      </c>
      <c r="AV1271" s="17" t="s">
        <v>5537</v>
      </c>
      <c r="AW1271" s="7" t="s">
        <v>5537</v>
      </c>
      <c r="AX1271" s="6" t="s">
        <v>5537</v>
      </c>
      <c r="AY1271" s="7"/>
      <c r="AZ1271" s="3" t="s">
        <v>5537</v>
      </c>
      <c r="BA1271" s="18" t="s">
        <v>5537</v>
      </c>
      <c r="BB1271" s="18" t="s">
        <v>5537</v>
      </c>
      <c r="BC1271" s="18" t="s">
        <v>5537</v>
      </c>
      <c r="BD1271" s="18" t="s">
        <v>5537</v>
      </c>
      <c r="BE1271" s="18" t="s">
        <v>5537</v>
      </c>
      <c r="BF1271" s="18" t="s">
        <v>5537</v>
      </c>
      <c r="BG1271" s="18" t="s">
        <v>5537</v>
      </c>
      <c r="BH1271" s="18" t="s">
        <v>5537</v>
      </c>
      <c r="BI1271" s="18" t="s">
        <v>5537</v>
      </c>
      <c r="BJ1271" s="18" t="s">
        <v>5537</v>
      </c>
      <c r="BK1271" s="18" t="s">
        <v>5537</v>
      </c>
      <c r="BL1271" s="9" t="s">
        <v>5537</v>
      </c>
      <c r="BM1271" s="14" t="s">
        <v>5537</v>
      </c>
      <c r="BN1271" s="14" t="s">
        <v>5537</v>
      </c>
      <c r="BO1271" s="14" t="str">
        <f>_xlfn.XLOOKUP(B1271,'[4]cell downs 18042026 17h'!$B:$B,'[4]cell downs 18042026 17h'!$B:$B,"")</f>
        <v/>
      </c>
      <c r="BP1271" s="14" t="str">
        <f>_xlfn.XLOOKUP(B1271,'[5]Cells Huawei 19042026 15h'!$B:$B,'[5]Cells Huawei 19042026 15h'!$B:$B,"")</f>
        <v/>
      </c>
      <c r="BQ1271" s="9" t="str">
        <f>_xlfn.XLOOKUP(B1271,'[6]cells down 19042026 9H40'!$B:$B,'[6]cells down 19042026 9H40'!$B:$B,"")</f>
        <v/>
      </c>
      <c r="BR1271" s="9" t="s">
        <v>2104</v>
      </c>
      <c r="BS1271" s="9" t="s">
        <v>12</v>
      </c>
      <c r="BT1271" s="108"/>
    </row>
    <row r="1272" spans="1:72" s="9" customFormat="1" x14ac:dyDescent="0.35">
      <c r="A1272" s="1" t="s">
        <v>2835</v>
      </c>
      <c r="B1272" s="8" t="s">
        <v>2836</v>
      </c>
      <c r="C1272" s="3" t="str">
        <f>_xlfn.XLOOKUP(B1272,'[1]daily break down'!$D:$D,'[1]daily break down'!$E:$E,"")</f>
        <v>NORD</v>
      </c>
      <c r="D1272" s="1" t="s">
        <v>21</v>
      </c>
      <c r="E1272" s="1" t="s">
        <v>122</v>
      </c>
      <c r="F1272" s="3" t="s">
        <v>23</v>
      </c>
      <c r="G1272" s="1" t="s">
        <v>2837</v>
      </c>
      <c r="H1272" s="32" t="str">
        <f>_xlfn.XLOOKUP(B1272,[2]CALCULATION!$B:$B,[2]CALCULATION!$H:$H,"")</f>
        <v>HUAWEI</v>
      </c>
      <c r="I1272" s="28">
        <v>0</v>
      </c>
      <c r="J1272" s="28">
        <v>0</v>
      </c>
      <c r="K1272" s="28">
        <v>0</v>
      </c>
      <c r="L1272" s="28">
        <v>0</v>
      </c>
      <c r="M1272" s="28">
        <v>0</v>
      </c>
      <c r="N1272" s="28">
        <v>0</v>
      </c>
      <c r="O1272" s="28">
        <v>0</v>
      </c>
      <c r="P1272" s="28">
        <v>0</v>
      </c>
      <c r="Q1272" s="28">
        <v>0</v>
      </c>
      <c r="R1272" s="28">
        <v>0</v>
      </c>
      <c r="S1272" s="93">
        <v>0</v>
      </c>
      <c r="T1272" s="93">
        <f>_xlfn.XLOOKUP(B1272,'[3]Nur des jours'!$B:$B,'[3]Nur des jours'!$U:$U,"")</f>
        <v>0</v>
      </c>
      <c r="U1272" s="93">
        <v>0</v>
      </c>
      <c r="V1272" s="93">
        <v>18.491409199476074</v>
      </c>
      <c r="W1272" s="93">
        <v>18.491409199476074</v>
      </c>
      <c r="X1272" s="93">
        <v>18.491409199476074</v>
      </c>
      <c r="Y1272" s="93">
        <v>18.491409199476074</v>
      </c>
      <c r="Z1272" s="93">
        <v>0</v>
      </c>
      <c r="AA1272" s="93">
        <v>0</v>
      </c>
      <c r="AB1272" s="93">
        <v>0</v>
      </c>
      <c r="AC1272" s="93">
        <f>_xlfn.XLOOKUP(B1272,'[3]Nur des jours'!$B:$B,'[3]Nur des jours'!$N:$N,"")</f>
        <v>0</v>
      </c>
      <c r="AD1272" s="93">
        <v>0</v>
      </c>
      <c r="AE1272" s="93">
        <v>0</v>
      </c>
      <c r="AF1272" s="93">
        <v>0</v>
      </c>
      <c r="AG1272" s="93"/>
      <c r="AH1272" s="93">
        <v>0</v>
      </c>
      <c r="AI1272" s="93">
        <v>0</v>
      </c>
      <c r="AJ1272" s="93">
        <v>0</v>
      </c>
      <c r="AK1272" s="93">
        <v>0</v>
      </c>
      <c r="AL1272" s="93">
        <v>0</v>
      </c>
      <c r="AM1272" s="49" t="s">
        <v>5559</v>
      </c>
      <c r="AN1272" s="49"/>
      <c r="AO1272" s="48" t="str" cm="1">
        <f t="array" ref="AO1272">IFERROR(_xlfn.IFS(
AQ1272="MPR ISSUE","PDH",
AQ1272="BSS Hardware Issue","BSS",
AQ1272="Sites strategiques, MLL, Pylone, etc.","ENVTECH",
AQ1272="AKTIVCO DEFAUT GE &amp; POWER Cabinet","AKTIVCO",
AQ1272="AKTIVCO Coupure ENEO &amp; Baisse de tension","AKTIVCO GRID ONLY",
AQ1272="Coupure ENEO &amp; Baisse de tension","IHS GRID ONLY",
AQ1272="Defaut GE &amp; POWER Cabinet","IHS",
AQ1272="Sharing","Partners",
AQ1272="Sites strategiques &amp; DataCenter","SST &amp; DC",
AQ1272="Exclu","Exclu",
AQ1272="SAT","SAT",
AQ1272="SPARE-ISSUE","SPARE-ISSUE",
AQ1272="Fiber CAmtel","TRANS_FO_CAMTEL",
AQ1272="Fiber AOF","Fiber AOF",
AQ1272="Projet OCM (HUAWEI)","TRAVAUX-HUAWEI",
AQ1272="Projet OCM (NOKIA)","TRAVAUX-NOKIA",
AQ1272="ACCESS-ISSUE","ACCESS-ISSUE",
AQ1272="Projet OCM (ZTE, NOKIA, autres projets)","TRAVAUX OCM",
AQ1272="No root CAuse","No root cause",
AQ1272="ODU HS","PDH",
AQ1272="IP &amp; VLAN","PDH",
AQ1272="Warehouse HUAWEI","SPARE-ISSUE",
AQ1272="SPARE-HS","SPARE-ISSUE",
AQ1272="Power Telco","BSS",AQ1272="no impacts","no impacts"
),"")</f>
        <v>SPARE-ISSUE</v>
      </c>
      <c r="AP1272" s="48" t="str" cm="1">
        <f t="array" ref="AP1272">IFERROR(_xlfn.IFS(
AQ1272="MPR ISSUE","TX ISSUE",
AQ1272="BSS Hardware Issue","RAN ISSUE",
AQ1272="Sites strategiques, MLL, Pylone, etc.","ENVTECH",
AQ1272="AKTIVCO DEFAUT GE &amp; POWER Cabinet","POWER ISSUE",
AQ1272="AKTIVCO Coupure ENEO &amp; Baisse de tension","POWER ISSUE",
AQ1272="Coupure ENEO &amp; Baisse de tension","POWER ISSUE",
AQ1272="Defaut GE &amp; POWER Cabinet","POWER ISSUE",
AQ1272="Sharing","POWER ISSUE",
AQ1272="Sites strategiques &amp; DataCenter","POWER ISSUE",
AQ1272="Exclu","Exclu",
AQ1272="SAT","TX ISSUE",
AQ1272="SPARE-ISSUE","SPARE-ISSUE",
AQ1272="Fiber CAmtel","TX ISSUE",
AQ1272="Fiber AOF","TX ISSUE",
AQ1272="Projet OCM (HUAWEI)","TRAVAUX-HUAWEI",
AQ1272="Projet OCM (NOKIA)","TRAVAUX -NOKIA",
AQ1272="ACCESS-ISSUE","ACCESS-ISSUE",
AQ1272="Projet OCM (ZTE, NOKIA, autres projets)","TRAVAUX OCM",
AQ1272="No root CAuse","No root cause",
AQ1272="ODU HS","TX ISSUE",
AQ1272="IP &amp; VLAN","TX ISSUE",
AQ1272="Warehouse HUAWEI","SPARE-ISSUE",
AQ1272="SPARE-HS","SPARE-ISSUE",
AQ1272="Power Telco","RAN ISSUE",AQ1272="no impacts","no impacts"
),"")</f>
        <v>SPARE-ISSUE</v>
      </c>
      <c r="AQ1272" s="67" t="s">
        <v>5336</v>
      </c>
      <c r="AR1272" s="48" t="str" cm="1">
        <f t="array" ref="AR1272">IFERROR(_xlfn.IFS(
AQ1272="MPR ISSUE","ACTIVE",
AQ1272="BSS Hardware Issue","ACTIVE",
AQ1272="Sites strategiques, MLL, Pylone, etc.","PASSIVE",
AQ1272="AKTIVCO DEFAUT GE &amp; POWER Cabinet","PASSIVE",
AQ1272="AKTIVCO Coupure ENEO &amp; Baisse de tension","PASSIVE",
AQ1272="Coupure ENEO &amp; Baisse de tension","PASSIVE",
AQ1272="Defaut GE &amp; POWER Cabinet","PASSIVE",
AQ1272="Sharing","PASSIVE",
AQ1272="Sites strategiques &amp; DataCenter","PASSIVE",
AQ1272="Exclu","Exclu",
AQ1272="SAT","ACTIVE",
AQ1272="SPARE-ISSUE","SPARE-ISSUE",
AQ1272="Fiber CAmtel","ACTIVE",
AQ1272="Fiber AOF","ACTIVE",
AQ1272="Projet OCM (HUAWEI)","PLANNED WORKS",
AQ1272="Projet OCM (NOKIA)","PLANNED WORKS",
AQ1272="ACCESS-ISSUE","ACCESS-ISSUE",
AQ1272="Projet OCM (ZTE, NOKIA, autres projets)","PLANNED WORKS",
AQ1272="No root CAuse","No root cause",
AQ1272="ODU HS","ACTIVE",
AQ1272="IP &amp; VLAN","ACTIVE",
AQ1272="Warehouse HUAWEI","SPARE-ISSUE",
AQ1272="SPARE-HS","SPARE-ISSUE",
AQ1272="Power Telco","ACTIVE", AQ1272="no impacts","no impacts"
),"")</f>
        <v>SPARE-ISSUE</v>
      </c>
      <c r="AS1272" s="92" t="s">
        <v>5892</v>
      </c>
      <c r="AT1272" s="98" t="s">
        <v>2836</v>
      </c>
      <c r="AV1272" s="17" t="s">
        <v>5537</v>
      </c>
      <c r="AW1272" s="7" t="s">
        <v>5537</v>
      </c>
      <c r="AX1272" s="6" t="s">
        <v>5537</v>
      </c>
      <c r="AY1272" s="7"/>
      <c r="AZ1272" s="3" t="s">
        <v>5537</v>
      </c>
      <c r="BA1272" s="18" t="s">
        <v>5537</v>
      </c>
      <c r="BB1272" s="18" t="s">
        <v>5537</v>
      </c>
      <c r="BC1272" s="18" t="s">
        <v>5537</v>
      </c>
      <c r="BD1272" s="18" t="s">
        <v>5537</v>
      </c>
      <c r="BE1272" s="18" t="s">
        <v>5537</v>
      </c>
      <c r="BF1272" s="18" t="s">
        <v>5537</v>
      </c>
      <c r="BG1272" s="18" t="s">
        <v>5537</v>
      </c>
      <c r="BH1272" s="18" t="s">
        <v>5537</v>
      </c>
      <c r="BI1272" s="18" t="s">
        <v>5537</v>
      </c>
      <c r="BJ1272" s="18" t="s">
        <v>6332</v>
      </c>
      <c r="BK1272" s="18" t="s">
        <v>6333</v>
      </c>
      <c r="BL1272" s="9" t="s">
        <v>5537</v>
      </c>
      <c r="BM1272" s="14" t="s">
        <v>5537</v>
      </c>
      <c r="BN1272" s="14" t="s">
        <v>5537</v>
      </c>
      <c r="BO1272" s="14" t="str">
        <f>_xlfn.XLOOKUP(B1272,'[4]cell downs 18042026 17h'!$B:$B,'[4]cell downs 18042026 17h'!$B:$B,"")</f>
        <v/>
      </c>
      <c r="BP1272" s="14" t="str">
        <f>_xlfn.XLOOKUP(B1272,'[5]Cells Huawei 19042026 15h'!$B:$B,'[5]Cells Huawei 19042026 15h'!$B:$B,"")</f>
        <v/>
      </c>
      <c r="BQ1272" s="9" t="str">
        <f>_xlfn.XLOOKUP(B1272,'[6]cells down 19042026 9H40'!$B:$B,'[6]cells down 19042026 9H40'!$B:$B,"")</f>
        <v/>
      </c>
      <c r="BR1272" s="9" t="s">
        <v>5537</v>
      </c>
      <c r="BS1272" s="9" t="s">
        <v>12</v>
      </c>
      <c r="BT1272" s="108"/>
    </row>
    <row r="1273" spans="1:72" s="9" customFormat="1" x14ac:dyDescent="0.35">
      <c r="A1273" s="1" t="s">
        <v>929</v>
      </c>
      <c r="B1273" s="8" t="s">
        <v>930</v>
      </c>
      <c r="C1273" s="3" t="str">
        <f>_xlfn.XLOOKUP(B1273,'[1]daily break down'!$D:$D,'[1]daily break down'!$E:$E,"")</f>
        <v>Yaounde</v>
      </c>
      <c r="D1273" s="1" t="s">
        <v>21</v>
      </c>
      <c r="E1273" s="1" t="s">
        <v>563</v>
      </c>
      <c r="F1273" s="3" t="s">
        <v>37</v>
      </c>
      <c r="G1273" s="1" t="s">
        <v>38</v>
      </c>
      <c r="H1273" s="34" t="str">
        <f>_xlfn.XLOOKUP(B1273,[2]CALCULATION!$B:$B,[2]CALCULATION!$H:$H,"")</f>
        <v>ZTE</v>
      </c>
      <c r="I1273" s="28">
        <v>0</v>
      </c>
      <c r="J1273" s="28">
        <v>0</v>
      </c>
      <c r="K1273" s="28">
        <v>16.09919014476376</v>
      </c>
      <c r="L1273" s="28">
        <v>13.868556899607057</v>
      </c>
      <c r="M1273" s="28">
        <v>13.868556899607057</v>
      </c>
      <c r="N1273" s="28">
        <v>24.964757885244829</v>
      </c>
      <c r="O1273" s="28">
        <v>0</v>
      </c>
      <c r="P1273" s="28">
        <v>1.1617234963602177</v>
      </c>
      <c r="Q1273" s="28">
        <v>4.1380413659672461</v>
      </c>
      <c r="R1273" s="28">
        <v>0</v>
      </c>
      <c r="S1273" s="93">
        <v>0</v>
      </c>
      <c r="T1273" s="93">
        <f>_xlfn.XLOOKUP(B1273,'[3]Nur des jours'!$B:$B,'[3]Nur des jours'!$U:$U,"")</f>
        <v>0</v>
      </c>
      <c r="U1273" s="93">
        <v>14.78608250364549</v>
      </c>
      <c r="V1273" s="93">
        <v>0</v>
      </c>
      <c r="W1273" s="93">
        <v>0</v>
      </c>
      <c r="X1273" s="93">
        <v>7.4950311471807742</v>
      </c>
      <c r="Y1273" s="93">
        <v>15.386964127236878</v>
      </c>
      <c r="Z1273" s="93">
        <v>0</v>
      </c>
      <c r="AA1273" s="93">
        <v>0</v>
      </c>
      <c r="AB1273" s="93">
        <v>0</v>
      </c>
      <c r="AC1273" s="93">
        <f>_xlfn.XLOOKUP(B1273,'[3]Nur des jours'!$B:$B,'[3]Nur des jours'!$N:$N,"")</f>
        <v>0</v>
      </c>
      <c r="AD1273" s="93">
        <v>0</v>
      </c>
      <c r="AE1273" s="93">
        <v>0</v>
      </c>
      <c r="AF1273" s="93">
        <v>0</v>
      </c>
      <c r="AG1273" s="93"/>
      <c r="AH1273" s="93">
        <v>0</v>
      </c>
      <c r="AI1273" s="93">
        <v>0</v>
      </c>
      <c r="AJ1273" s="93">
        <v>0</v>
      </c>
      <c r="AK1273" s="93">
        <v>0</v>
      </c>
      <c r="AL1273" s="93">
        <v>0</v>
      </c>
      <c r="AM1273" s="49" t="s">
        <v>5559</v>
      </c>
      <c r="AN1273" s="49"/>
      <c r="AO1273" s="48" t="str" cm="1">
        <f t="array" ref="AO1273">IFERROR(_xlfn.IFS(
AQ1273="MPR ISSUE","PDH",
AQ1273="BSS Hardware Issue","BSS",
AQ1273="Sites strategiques, MLL, Pylone, etc.","ENVTECH",
AQ1273="AKTIVCO DEFAUT GE &amp; POWER Cabinet","AKTIVCO",
AQ1273="AKTIVCO Coupure ENEO &amp; Baisse de tension","AKTIVCO GRID ONLY",
AQ1273="Coupure ENEO &amp; Baisse de tension","IHS GRID ONLY",
AQ1273="Defaut GE &amp; POWER Cabinet","IHS",
AQ1273="Sharing","Partners",
AQ1273="Sites strategiques &amp; DataCenter","SST &amp; DC",
AQ1273="Exclu","Exclu",
AQ1273="SAT","SAT",
AQ1273="SPARE-ISSUE","SPARE-ISSUE",
AQ1273="Fiber CAmtel","TRANS_FO_CAMTEL",
AQ1273="Fiber AOF","Fiber AOF",
AQ1273="Projet OCM (HUAWEI)","TRAVAUX-HUAWEI",
AQ1273="Projet OCM (NOKIA)","TRAVAUX-NOKIA",
AQ1273="ACCESS-ISSUE","ACCESS-ISSUE",
AQ1273="Projet OCM (ZTE, NOKIA, autres projets)","TRAVAUX OCM",
AQ1273="No root CAuse","No root cause",
AQ1273="ODU HS","PDH",
AQ1273="IP &amp; VLAN","PDH",
AQ1273="Warehouse HUAWEI","SPARE-ISSUE",
AQ1273="SPARE-HS","SPARE-ISSUE",
AQ1273="Power Telco","BSS",AQ1273="no impacts","no impacts"
),"")</f>
        <v>No root cause</v>
      </c>
      <c r="AP1273" s="48" t="str" cm="1">
        <f t="array" ref="AP1273">IFERROR(_xlfn.IFS(
AQ1273="MPR ISSUE","TX ISSUE",
AQ1273="BSS Hardware Issue","RAN ISSUE",
AQ1273="Sites strategiques, MLL, Pylone, etc.","ENVTECH",
AQ1273="AKTIVCO DEFAUT GE &amp; POWER Cabinet","POWER ISSUE",
AQ1273="AKTIVCO Coupure ENEO &amp; Baisse de tension","POWER ISSUE",
AQ1273="Coupure ENEO &amp; Baisse de tension","POWER ISSUE",
AQ1273="Defaut GE &amp; POWER Cabinet","POWER ISSUE",
AQ1273="Sharing","POWER ISSUE",
AQ1273="Sites strategiques &amp; DataCenter","POWER ISSUE",
AQ1273="Exclu","Exclu",
AQ1273="SAT","TX ISSUE",
AQ1273="SPARE-ISSUE","SPARE-ISSUE",
AQ1273="Fiber CAmtel","TX ISSUE",
AQ1273="Fiber AOF","TX ISSUE",
AQ1273="Projet OCM (HUAWEI)","TRAVAUX-HUAWEI",
AQ1273="Projet OCM (NOKIA)","TRAVAUX -NOKIA",
AQ1273="ACCESS-ISSUE","ACCESS-ISSUE",
AQ1273="Projet OCM (ZTE, NOKIA, autres projets)","TRAVAUX OCM",
AQ1273="No root CAuse","No root cause",
AQ1273="ODU HS","TX ISSUE",
AQ1273="IP &amp; VLAN","TX ISSUE",
AQ1273="Warehouse HUAWEI","SPARE-ISSUE",
AQ1273="SPARE-HS","SPARE-ISSUE",
AQ1273="Power Telco","RAN ISSUE",AQ1273="no impacts","no impacts"
),"")</f>
        <v>No root cause</v>
      </c>
      <c r="AQ1273" s="67" t="s">
        <v>5344</v>
      </c>
      <c r="AR1273" s="48" t="str" cm="1">
        <f t="array" ref="AR1273">IFERROR(_xlfn.IFS(
AQ1273="MPR ISSUE","ACTIVE",
AQ1273="BSS Hardware Issue","ACTIVE",
AQ1273="Sites strategiques, MLL, Pylone, etc.","PASSIVE",
AQ1273="AKTIVCO DEFAUT GE &amp; POWER Cabinet","PASSIVE",
AQ1273="AKTIVCO Coupure ENEO &amp; Baisse de tension","PASSIVE",
AQ1273="Coupure ENEO &amp; Baisse de tension","PASSIVE",
AQ1273="Defaut GE &amp; POWER Cabinet","PASSIVE",
AQ1273="Sharing","PASSIVE",
AQ1273="Sites strategiques &amp; DataCenter","PASSIVE",
AQ1273="Exclu","Exclu",
AQ1273="SAT","ACTIVE",
AQ1273="SPARE-ISSUE","SPARE-ISSUE",
AQ1273="Fiber CAmtel","ACTIVE",
AQ1273="Fiber AOF","ACTIVE",
AQ1273="Projet OCM (HUAWEI)","PLANNED WORKS",
AQ1273="Projet OCM (NOKIA)","PLANNED WORKS",
AQ1273="ACCESS-ISSUE","ACCESS-ISSUE",
AQ1273="Projet OCM (ZTE, NOKIA, autres projets)","PLANNED WORKS",
AQ1273="No root CAuse","No root cause",
AQ1273="ODU HS","ACTIVE",
AQ1273="IP &amp; VLAN","ACTIVE",
AQ1273="Warehouse HUAWEI","SPARE-ISSUE",
AQ1273="SPARE-HS","SPARE-ISSUE",
AQ1273="Power Telco","ACTIVE", AQ1273="no impacts","no impacts"
),"")</f>
        <v>No root cause</v>
      </c>
      <c r="AS1273" s="92" t="s">
        <v>5537</v>
      </c>
      <c r="AT1273" s="98" t="s">
        <v>930</v>
      </c>
      <c r="AV1273" s="17" t="s">
        <v>5537</v>
      </c>
      <c r="AW1273" s="7" t="s">
        <v>5537</v>
      </c>
      <c r="AX1273" s="6" t="s">
        <v>5537</v>
      </c>
      <c r="AY1273" s="7"/>
      <c r="AZ1273" s="3" t="s">
        <v>5537</v>
      </c>
      <c r="BA1273" s="18" t="s">
        <v>5537</v>
      </c>
      <c r="BB1273" s="18" t="s">
        <v>5537</v>
      </c>
      <c r="BC1273" s="18" t="s">
        <v>5537</v>
      </c>
      <c r="BD1273" s="18" t="s">
        <v>5537</v>
      </c>
      <c r="BE1273" s="18" t="s">
        <v>5537</v>
      </c>
      <c r="BF1273" s="18" t="s">
        <v>5537</v>
      </c>
      <c r="BG1273" s="18" t="s">
        <v>5537</v>
      </c>
      <c r="BH1273" s="18" t="s">
        <v>5537</v>
      </c>
      <c r="BI1273" s="18" t="s">
        <v>5537</v>
      </c>
      <c r="BJ1273" s="18" t="s">
        <v>5537</v>
      </c>
      <c r="BK1273" s="18" t="s">
        <v>5537</v>
      </c>
      <c r="BL1273" s="9" t="s">
        <v>5537</v>
      </c>
      <c r="BM1273" s="14" t="s">
        <v>5537</v>
      </c>
      <c r="BN1273" s="14" t="s">
        <v>5537</v>
      </c>
      <c r="BO1273" s="14" t="str">
        <f>_xlfn.XLOOKUP(B1273,'[4]cell downs 18042026 17h'!$B:$B,'[4]cell downs 18042026 17h'!$B:$B,"")</f>
        <v/>
      </c>
      <c r="BP1273" s="14" t="str">
        <f>_xlfn.XLOOKUP(B1273,'[5]Cells Huawei 19042026 15h'!$B:$B,'[5]Cells Huawei 19042026 15h'!$B:$B,"")</f>
        <v/>
      </c>
      <c r="BQ1273" s="9" t="str">
        <f>_xlfn.XLOOKUP(B1273,'[6]cells down 19042026 9H40'!$B:$B,'[6]cells down 19042026 9H40'!$B:$B,"")</f>
        <v/>
      </c>
      <c r="BR1273" s="9" t="s">
        <v>5537</v>
      </c>
      <c r="BS1273" s="9" t="s">
        <v>5578</v>
      </c>
      <c r="BT1273" s="108"/>
    </row>
    <row r="1274" spans="1:72" s="9" customFormat="1" x14ac:dyDescent="0.35">
      <c r="A1274" s="1" t="s">
        <v>1064</v>
      </c>
      <c r="B1274" s="1" t="s">
        <v>1065</v>
      </c>
      <c r="C1274" s="3" t="str">
        <f>_xlfn.XLOOKUP(B1274,'[1]daily break down'!$D:$D,'[1]daily break down'!$E:$E,"")</f>
        <v>Douala</v>
      </c>
      <c r="D1274" s="1" t="s">
        <v>11</v>
      </c>
      <c r="E1274" s="1" t="s">
        <v>145</v>
      </c>
      <c r="F1274" s="3" t="s">
        <v>31</v>
      </c>
      <c r="G1274" s="1" t="s">
        <v>32</v>
      </c>
      <c r="H1274" s="34" t="str">
        <f>_xlfn.XLOOKUP(B1274,[2]CALCULATION!$B:$B,[2]CALCULATION!$H:$H,"")</f>
        <v>ZTE</v>
      </c>
      <c r="I1274" s="28">
        <v>13.868556899607057</v>
      </c>
      <c r="J1274" s="28">
        <v>13.868556899607057</v>
      </c>
      <c r="K1274" s="28">
        <v>13.868556899607057</v>
      </c>
      <c r="L1274" s="28">
        <v>13.868556899607057</v>
      </c>
      <c r="M1274" s="28">
        <v>24.214097273943946</v>
      </c>
      <c r="N1274" s="28">
        <v>0</v>
      </c>
      <c r="O1274" s="28">
        <v>0</v>
      </c>
      <c r="P1274" s="28">
        <v>0.51905428427117328</v>
      </c>
      <c r="Q1274" s="28">
        <v>0</v>
      </c>
      <c r="R1274" s="28">
        <v>0.29911209846104686</v>
      </c>
      <c r="S1274" s="93">
        <v>0</v>
      </c>
      <c r="T1274" s="93">
        <f>_xlfn.XLOOKUP(B1274,'[3]Nur des jours'!$B:$B,'[3]Nur des jours'!$U:$U,"")</f>
        <v>0</v>
      </c>
      <c r="U1274" s="93">
        <v>0</v>
      </c>
      <c r="V1274" s="93">
        <v>0</v>
      </c>
      <c r="W1274" s="93">
        <v>0</v>
      </c>
      <c r="X1274" s="93">
        <v>18.065293508316852</v>
      </c>
      <c r="Y1274" s="93">
        <v>13.868556899607057</v>
      </c>
      <c r="Z1274" s="93">
        <v>0</v>
      </c>
      <c r="AA1274" s="93">
        <v>0</v>
      </c>
      <c r="AB1274" s="93">
        <v>0</v>
      </c>
      <c r="AC1274" s="93">
        <f>_xlfn.XLOOKUP(B1274,'[3]Nur des jours'!$B:$B,'[3]Nur des jours'!$N:$N,"")</f>
        <v>0</v>
      </c>
      <c r="AD1274" s="93">
        <v>0</v>
      </c>
      <c r="AE1274" s="93">
        <v>0</v>
      </c>
      <c r="AF1274" s="93">
        <v>0</v>
      </c>
      <c r="AG1274" s="93"/>
      <c r="AH1274" s="93">
        <v>0</v>
      </c>
      <c r="AI1274" s="93">
        <v>0</v>
      </c>
      <c r="AJ1274" s="93">
        <v>0</v>
      </c>
      <c r="AK1274" s="93">
        <v>0</v>
      </c>
      <c r="AL1274" s="93">
        <v>0</v>
      </c>
      <c r="AM1274" s="49" t="s">
        <v>5559</v>
      </c>
      <c r="AN1274" s="49"/>
      <c r="AO1274" s="48" t="str" cm="1">
        <f t="array" ref="AO1274">IFERROR(_xlfn.IFS(
AQ1274="MPR ISSUE","PDH",
AQ1274="BSS Hardware Issue","BSS",
AQ1274="Sites strategiques, MLL, Pylone, etc.","ENVTECH",
AQ1274="AKTIVCO DEFAUT GE &amp; POWER Cabinet","AKTIVCO",
AQ1274="AKTIVCO Coupure ENEO &amp; Baisse de tension","AKTIVCO GRID ONLY",
AQ1274="Coupure ENEO &amp; Baisse de tension","IHS GRID ONLY",
AQ1274="Defaut GE &amp; POWER Cabinet","IHS",
AQ1274="Sharing","Partners",
AQ1274="Sites strategiques &amp; DataCenter","SST &amp; DC",
AQ1274="Exclu","Exclu",
AQ1274="SAT","SAT",
AQ1274="SPARE-ISSUE","SPARE-ISSUE",
AQ1274="Fiber CAmtel","TRANS_FO_CAMTEL",
AQ1274="Fiber AOF","Fiber AOF",
AQ1274="Projet OCM (HUAWEI)","TRAVAUX-HUAWEI",
AQ1274="Projet OCM (NOKIA)","TRAVAUX-NOKIA",
AQ1274="ACCESS-ISSUE","ACCESS-ISSUE",
AQ1274="Projet OCM (ZTE, NOKIA, autres projets)","TRAVAUX OCM",
AQ1274="No root CAuse","No root cause",
AQ1274="ODU HS","PDH",
AQ1274="IP &amp; VLAN","PDH",
AQ1274="Warehouse HUAWEI","SPARE-ISSUE",
AQ1274="SPARE-HS","SPARE-ISSUE",
AQ1274="Power Telco","BSS",AQ1274="no impacts","no impacts"
),"")</f>
        <v>No root cause</v>
      </c>
      <c r="AP1274" s="48" t="str" cm="1">
        <f t="array" ref="AP1274">IFERROR(_xlfn.IFS(
AQ1274="MPR ISSUE","TX ISSUE",
AQ1274="BSS Hardware Issue","RAN ISSUE",
AQ1274="Sites strategiques, MLL, Pylone, etc.","ENVTECH",
AQ1274="AKTIVCO DEFAUT GE &amp; POWER Cabinet","POWER ISSUE",
AQ1274="AKTIVCO Coupure ENEO &amp; Baisse de tension","POWER ISSUE",
AQ1274="Coupure ENEO &amp; Baisse de tension","POWER ISSUE",
AQ1274="Defaut GE &amp; POWER Cabinet","POWER ISSUE",
AQ1274="Sharing","POWER ISSUE",
AQ1274="Sites strategiques &amp; DataCenter","POWER ISSUE",
AQ1274="Exclu","Exclu",
AQ1274="SAT","TX ISSUE",
AQ1274="SPARE-ISSUE","SPARE-ISSUE",
AQ1274="Fiber CAmtel","TX ISSUE",
AQ1274="Fiber AOF","TX ISSUE",
AQ1274="Projet OCM (HUAWEI)","TRAVAUX-HUAWEI",
AQ1274="Projet OCM (NOKIA)","TRAVAUX -NOKIA",
AQ1274="ACCESS-ISSUE","ACCESS-ISSUE",
AQ1274="Projet OCM (ZTE, NOKIA, autres projets)","TRAVAUX OCM",
AQ1274="No root CAuse","No root cause",
AQ1274="ODU HS","TX ISSUE",
AQ1274="IP &amp; VLAN","TX ISSUE",
AQ1274="Warehouse HUAWEI","SPARE-ISSUE",
AQ1274="SPARE-HS","SPARE-ISSUE",
AQ1274="Power Telco","RAN ISSUE",AQ1274="no impacts","no impacts"
),"")</f>
        <v>No root cause</v>
      </c>
      <c r="AQ1274" s="127" t="s">
        <v>5344</v>
      </c>
      <c r="AR1274" s="48" t="str" cm="1">
        <f t="array" ref="AR1274">IFERROR(_xlfn.IFS(
AQ1274="MPR ISSUE","ACTIVE",
AQ1274="BSS Hardware Issue","ACTIVE",
AQ1274="Sites strategiques, MLL, Pylone, etc.","PASSIVE",
AQ1274="AKTIVCO DEFAUT GE &amp; POWER Cabinet","PASSIVE",
AQ1274="AKTIVCO Coupure ENEO &amp; Baisse de tension","PASSIVE",
AQ1274="Coupure ENEO &amp; Baisse de tension","PASSIVE",
AQ1274="Defaut GE &amp; POWER Cabinet","PASSIVE",
AQ1274="Sharing","PASSIVE",
AQ1274="Sites strategiques &amp; DataCenter","PASSIVE",
AQ1274="Exclu","Exclu",
AQ1274="SAT","ACTIVE",
AQ1274="SPARE-ISSUE","SPARE-ISSUE",
AQ1274="Fiber CAmtel","ACTIVE",
AQ1274="Fiber AOF","ACTIVE",
AQ1274="Projet OCM (HUAWEI)","PLANNED WORKS",
AQ1274="Projet OCM (NOKIA)","PLANNED WORKS",
AQ1274="ACCESS-ISSUE","ACCESS-ISSUE",
AQ1274="Projet OCM (ZTE, NOKIA, autres projets)","PLANNED WORKS",
AQ1274="No root CAuse","No root cause",
AQ1274="ODU HS","ACTIVE",
AQ1274="IP &amp; VLAN","ACTIVE",
AQ1274="Warehouse HUAWEI","SPARE-ISSUE",
AQ1274="SPARE-HS","SPARE-ISSUE",
AQ1274="Power Telco","ACTIVE", AQ1274="no impacts","no impacts"
),"")</f>
        <v>No root cause</v>
      </c>
      <c r="AS1274" s="92" t="s">
        <v>5537</v>
      </c>
      <c r="AT1274" s="98" t="s">
        <v>1065</v>
      </c>
      <c r="AV1274" s="17" t="s">
        <v>5537</v>
      </c>
      <c r="AW1274" s="7" t="s">
        <v>5537</v>
      </c>
      <c r="AX1274" s="6" t="s">
        <v>5537</v>
      </c>
      <c r="AY1274" s="7"/>
      <c r="AZ1274" s="3" t="s">
        <v>5537</v>
      </c>
      <c r="BA1274" s="18" t="s">
        <v>5537</v>
      </c>
      <c r="BB1274" s="18" t="s">
        <v>5537</v>
      </c>
      <c r="BC1274" s="18" t="s">
        <v>5537</v>
      </c>
      <c r="BD1274" s="18" t="s">
        <v>5537</v>
      </c>
      <c r="BE1274" s="18" t="s">
        <v>5537</v>
      </c>
      <c r="BF1274" s="18" t="s">
        <v>5537</v>
      </c>
      <c r="BG1274" s="18" t="s">
        <v>5537</v>
      </c>
      <c r="BH1274" s="18" t="s">
        <v>5537</v>
      </c>
      <c r="BI1274" s="18" t="s">
        <v>5537</v>
      </c>
      <c r="BJ1274" s="18" t="s">
        <v>5537</v>
      </c>
      <c r="BK1274" s="18" t="s">
        <v>5537</v>
      </c>
      <c r="BL1274" s="9" t="s">
        <v>5537</v>
      </c>
      <c r="BM1274" s="14" t="s">
        <v>5537</v>
      </c>
      <c r="BN1274" s="14" t="s">
        <v>5537</v>
      </c>
      <c r="BO1274" s="14" t="str">
        <f>_xlfn.XLOOKUP(B1274,'[4]cell downs 18042026 17h'!$B:$B,'[4]cell downs 18042026 17h'!$B:$B,"")</f>
        <v/>
      </c>
      <c r="BP1274" s="14" t="str">
        <f>_xlfn.XLOOKUP(B1274,'[5]Cells Huawei 19042026 15h'!$B:$B,'[5]Cells Huawei 19042026 15h'!$B:$B,"")</f>
        <v/>
      </c>
      <c r="BQ1274" s="9" t="str">
        <f>_xlfn.XLOOKUP(B1274,'[6]cells down 19042026 9H40'!$B:$B,'[6]cells down 19042026 9H40'!$B:$B,"")</f>
        <v/>
      </c>
      <c r="BR1274" s="9" t="s">
        <v>1065</v>
      </c>
      <c r="BS1274" s="9" t="s">
        <v>12</v>
      </c>
      <c r="BT1274" s="108"/>
    </row>
    <row r="1275" spans="1:72" s="9" customFormat="1" x14ac:dyDescent="0.35">
      <c r="A1275" s="1" t="s">
        <v>311</v>
      </c>
      <c r="B1275" s="8" t="s">
        <v>312</v>
      </c>
      <c r="C1275" s="3" t="str">
        <f>_xlfn.XLOOKUP(B1275,'[1]daily break down'!$D:$D,'[1]daily break down'!$E:$E,"")</f>
        <v>Yaounde</v>
      </c>
      <c r="D1275" s="1" t="s">
        <v>21</v>
      </c>
      <c r="E1275" s="1" t="s">
        <v>30</v>
      </c>
      <c r="F1275" s="3" t="s">
        <v>37</v>
      </c>
      <c r="G1275" s="1" t="s">
        <v>38</v>
      </c>
      <c r="H1275" s="34" t="str">
        <f>_xlfn.XLOOKUP(B1275,[2]CALCULATION!$B:$B,[2]CALCULATION!$H:$H,"")</f>
        <v>ZTE</v>
      </c>
      <c r="I1275" s="28">
        <v>0</v>
      </c>
      <c r="J1275" s="28">
        <v>0</v>
      </c>
      <c r="K1275" s="28">
        <v>0</v>
      </c>
      <c r="L1275" s="28">
        <v>5.996403021404948</v>
      </c>
      <c r="M1275" s="28">
        <v>34.245490578798226</v>
      </c>
      <c r="N1275" s="28">
        <v>38.763650968944127</v>
      </c>
      <c r="O1275" s="28">
        <v>40.276582827530511</v>
      </c>
      <c r="P1275" s="28">
        <v>39.472809353000429</v>
      </c>
      <c r="Q1275" s="28">
        <v>26.309469285141528</v>
      </c>
      <c r="R1275" s="28">
        <v>0</v>
      </c>
      <c r="S1275" s="93">
        <v>0</v>
      </c>
      <c r="T1275" s="93">
        <f>_xlfn.XLOOKUP(B1275,'[3]Nur des jours'!$B:$B,'[3]Nur des jours'!$U:$U,"")</f>
        <v>13.868556899607057</v>
      </c>
      <c r="U1275" s="93">
        <v>30.551703178639009</v>
      </c>
      <c r="V1275" s="93">
        <v>13.868556899607057</v>
      </c>
      <c r="W1275" s="93">
        <v>13.868556899607057</v>
      </c>
      <c r="X1275" s="93">
        <v>13.868556899607057</v>
      </c>
      <c r="Y1275" s="93">
        <v>13.868556899607057</v>
      </c>
      <c r="Z1275" s="93">
        <v>12.15241215867227</v>
      </c>
      <c r="AA1275" s="93">
        <v>0</v>
      </c>
      <c r="AB1275" s="93">
        <v>0</v>
      </c>
      <c r="AC1275" s="93">
        <f>_xlfn.XLOOKUP(B1275,'[3]Nur des jours'!$B:$B,'[3]Nur des jours'!$N:$N,"")</f>
        <v>0</v>
      </c>
      <c r="AD1275" s="93">
        <v>0</v>
      </c>
      <c r="AE1275" s="93">
        <v>0</v>
      </c>
      <c r="AF1275" s="93">
        <v>0</v>
      </c>
      <c r="AG1275" s="93"/>
      <c r="AH1275" s="93">
        <v>0</v>
      </c>
      <c r="AI1275" s="93">
        <v>0</v>
      </c>
      <c r="AJ1275" s="93">
        <v>0</v>
      </c>
      <c r="AK1275" s="93">
        <v>0</v>
      </c>
      <c r="AL1275" s="93">
        <v>0</v>
      </c>
      <c r="AM1275" s="49" t="s">
        <v>5559</v>
      </c>
      <c r="AN1275" s="49"/>
      <c r="AO1275" s="48" t="str" cm="1">
        <f t="array" ref="AO1275">IFERROR(_xlfn.IFS(
AQ1275="MPR ISSUE","PDH",
AQ1275="BSS Hardware Issue","BSS",
AQ1275="Sites strategiques, MLL, Pylone, etc.","ENVTECH",
AQ1275="AKTIVCO DEFAUT GE &amp; POWER Cabinet","AKTIVCO",
AQ1275="AKTIVCO Coupure ENEO &amp; Baisse de tension","AKTIVCO GRID ONLY",
AQ1275="Coupure ENEO &amp; Baisse de tension","IHS GRID ONLY",
AQ1275="Defaut GE &amp; POWER Cabinet","IHS",
AQ1275="Sharing","Partners",
AQ1275="Sites strategiques &amp; DataCenter","SST &amp; DC",
AQ1275="Exclu","Exclu",
AQ1275="SAT","SAT",
AQ1275="SPARE-ISSUE","SPARE-ISSUE",
AQ1275="Fiber CAmtel","TRANS_FO_CAMTEL",
AQ1275="Fiber AOF","Fiber AOF",
AQ1275="Projet OCM (HUAWEI)","TRAVAUX-HUAWEI",
AQ1275="Projet OCM (NOKIA)","TRAVAUX-NOKIA",
AQ1275="ACCESS-ISSUE","ACCESS-ISSUE",
AQ1275="Projet OCM (ZTE, NOKIA, autres projets)","TRAVAUX OCM",
AQ1275="No root CAuse","No root cause",
AQ1275="ODU HS","PDH",
AQ1275="IP &amp; VLAN","PDH",
AQ1275="Warehouse HUAWEI","SPARE-ISSUE",
AQ1275="SPARE-HS","SPARE-ISSUE",
AQ1275="Power Telco","BSS",AQ1275="no impacts","no impacts"
),"")</f>
        <v>No root cause</v>
      </c>
      <c r="AP1275" s="48" t="str" cm="1">
        <f t="array" ref="AP1275">IFERROR(_xlfn.IFS(
AQ1275="MPR ISSUE","TX ISSUE",
AQ1275="BSS Hardware Issue","RAN ISSUE",
AQ1275="Sites strategiques, MLL, Pylone, etc.","ENVTECH",
AQ1275="AKTIVCO DEFAUT GE &amp; POWER Cabinet","POWER ISSUE",
AQ1275="AKTIVCO Coupure ENEO &amp; Baisse de tension","POWER ISSUE",
AQ1275="Coupure ENEO &amp; Baisse de tension","POWER ISSUE",
AQ1275="Defaut GE &amp; POWER Cabinet","POWER ISSUE",
AQ1275="Sharing","POWER ISSUE",
AQ1275="Sites strategiques &amp; DataCenter","POWER ISSUE",
AQ1275="Exclu","Exclu",
AQ1275="SAT","TX ISSUE",
AQ1275="SPARE-ISSUE","SPARE-ISSUE",
AQ1275="Fiber CAmtel","TX ISSUE",
AQ1275="Fiber AOF","TX ISSUE",
AQ1275="Projet OCM (HUAWEI)","TRAVAUX-HUAWEI",
AQ1275="Projet OCM (NOKIA)","TRAVAUX -NOKIA",
AQ1275="ACCESS-ISSUE","ACCESS-ISSUE",
AQ1275="Projet OCM (ZTE, NOKIA, autres projets)","TRAVAUX OCM",
AQ1275="No root CAuse","No root cause",
AQ1275="ODU HS","TX ISSUE",
AQ1275="IP &amp; VLAN","TX ISSUE",
AQ1275="Warehouse HUAWEI","SPARE-ISSUE",
AQ1275="SPARE-HS","SPARE-ISSUE",
AQ1275="Power Telco","RAN ISSUE",AQ1275="no impacts","no impacts"
),"")</f>
        <v>No root cause</v>
      </c>
      <c r="AQ1275" s="67" t="s">
        <v>5344</v>
      </c>
      <c r="AR1275" s="48" t="str" cm="1">
        <f t="array" ref="AR1275">IFERROR(_xlfn.IFS(
AQ1275="MPR ISSUE","ACTIVE",
AQ1275="BSS Hardware Issue","ACTIVE",
AQ1275="Sites strategiques, MLL, Pylone, etc.","PASSIVE",
AQ1275="AKTIVCO DEFAUT GE &amp; POWER Cabinet","PASSIVE",
AQ1275="AKTIVCO Coupure ENEO &amp; Baisse de tension","PASSIVE",
AQ1275="Coupure ENEO &amp; Baisse de tension","PASSIVE",
AQ1275="Defaut GE &amp; POWER Cabinet","PASSIVE",
AQ1275="Sharing","PASSIVE",
AQ1275="Sites strategiques &amp; DataCenter","PASSIVE",
AQ1275="Exclu","Exclu",
AQ1275="SAT","ACTIVE",
AQ1275="SPARE-ISSUE","SPARE-ISSUE",
AQ1275="Fiber CAmtel","ACTIVE",
AQ1275="Fiber AOF","ACTIVE",
AQ1275="Projet OCM (HUAWEI)","PLANNED WORKS",
AQ1275="Projet OCM (NOKIA)","PLANNED WORKS",
AQ1275="ACCESS-ISSUE","ACCESS-ISSUE",
AQ1275="Projet OCM (ZTE, NOKIA, autres projets)","PLANNED WORKS",
AQ1275="No root CAuse","No root cause",
AQ1275="ODU HS","ACTIVE",
AQ1275="IP &amp; VLAN","ACTIVE",
AQ1275="Warehouse HUAWEI","SPARE-ISSUE",
AQ1275="SPARE-HS","SPARE-ISSUE",
AQ1275="Power Telco","ACTIVE", AQ1275="no impacts","no impacts"
),"")</f>
        <v>No root cause</v>
      </c>
      <c r="AS1275" s="92" t="s">
        <v>5537</v>
      </c>
      <c r="AT1275" s="98" t="s">
        <v>312</v>
      </c>
      <c r="AV1275" s="17" t="s">
        <v>5537</v>
      </c>
      <c r="AW1275" s="7" t="s">
        <v>5537</v>
      </c>
      <c r="AX1275" s="6" t="s">
        <v>5537</v>
      </c>
      <c r="AY1275" s="7"/>
      <c r="AZ1275" s="3" t="s">
        <v>5537</v>
      </c>
      <c r="BA1275" s="18" t="s">
        <v>5537</v>
      </c>
      <c r="BB1275" s="18" t="s">
        <v>5537</v>
      </c>
      <c r="BC1275" s="18" t="s">
        <v>5537</v>
      </c>
      <c r="BD1275" s="18" t="s">
        <v>5537</v>
      </c>
      <c r="BE1275" s="18" t="s">
        <v>5537</v>
      </c>
      <c r="BF1275" s="18" t="s">
        <v>5537</v>
      </c>
      <c r="BG1275" s="18" t="s">
        <v>5537</v>
      </c>
      <c r="BH1275" s="18" t="s">
        <v>5537</v>
      </c>
      <c r="BI1275" s="18" t="s">
        <v>5537</v>
      </c>
      <c r="BJ1275" s="18" t="s">
        <v>5537</v>
      </c>
      <c r="BK1275" s="18" t="s">
        <v>5537</v>
      </c>
      <c r="BL1275" s="9" t="s">
        <v>5537</v>
      </c>
      <c r="BM1275" s="14" t="s">
        <v>5537</v>
      </c>
      <c r="BN1275" s="14" t="s">
        <v>5537</v>
      </c>
      <c r="BO1275" s="14" t="str">
        <f>_xlfn.XLOOKUP(B1275,'[4]cell downs 18042026 17h'!$B:$B,'[4]cell downs 18042026 17h'!$B:$B,"")</f>
        <v/>
      </c>
      <c r="BP1275" s="14" t="str">
        <f>_xlfn.XLOOKUP(B1275,'[5]Cells Huawei 19042026 15h'!$B:$B,'[5]Cells Huawei 19042026 15h'!$B:$B,"")</f>
        <v/>
      </c>
      <c r="BQ1275" s="9" t="str">
        <f>_xlfn.XLOOKUP(B1275,'[6]cells down 19042026 9H40'!$B:$B,'[6]cells down 19042026 9H40'!$B:$B,"")</f>
        <v>CTR_718</v>
      </c>
      <c r="BR1275" s="9" t="s">
        <v>5537</v>
      </c>
      <c r="BS1275" s="9" t="s">
        <v>5577</v>
      </c>
      <c r="BT1275" s="108"/>
    </row>
    <row r="1276" spans="1:72" s="9" customFormat="1" x14ac:dyDescent="0.35">
      <c r="A1276" s="3" t="s">
        <v>3208</v>
      </c>
      <c r="B1276" s="25" t="s">
        <v>3209</v>
      </c>
      <c r="C1276" s="3" t="str">
        <f>_xlfn.XLOOKUP(B1276,'[1]daily break down'!$D:$D,'[1]daily break down'!$E:$E,"")</f>
        <v>Yaounde</v>
      </c>
      <c r="D1276" s="3" t="s">
        <v>357</v>
      </c>
      <c r="E1276" s="3" t="s">
        <v>89</v>
      </c>
      <c r="F1276" s="3" t="s">
        <v>37</v>
      </c>
      <c r="G1276" s="3" t="s">
        <v>38</v>
      </c>
      <c r="H1276" s="34" t="str">
        <f>_xlfn.XLOOKUP(B1276,[2]CALCULATION!$B:$B,[2]CALCULATION!$H:$H,"")</f>
        <v>ZTE</v>
      </c>
      <c r="I1276" s="28">
        <v>0</v>
      </c>
      <c r="J1276" s="28">
        <v>0</v>
      </c>
      <c r="K1276" s="28">
        <v>0</v>
      </c>
      <c r="L1276" s="28">
        <v>16.087436828152605</v>
      </c>
      <c r="M1276" s="28">
        <v>0</v>
      </c>
      <c r="N1276" s="28">
        <v>0</v>
      </c>
      <c r="O1276" s="28">
        <v>0</v>
      </c>
      <c r="P1276" s="28">
        <v>2.5397151523971342E-2</v>
      </c>
      <c r="Q1276" s="28">
        <v>0</v>
      </c>
      <c r="R1276" s="28">
        <v>0</v>
      </c>
      <c r="S1276" s="93">
        <v>0</v>
      </c>
      <c r="T1276" s="93">
        <f>_xlfn.XLOOKUP(B1276,'[3]Nur des jours'!$B:$B,'[3]Nur des jours'!$U:$U,"")</f>
        <v>0</v>
      </c>
      <c r="U1276" s="93">
        <v>0</v>
      </c>
      <c r="V1276" s="93">
        <v>0</v>
      </c>
      <c r="W1276" s="93">
        <v>0</v>
      </c>
      <c r="X1276" s="93">
        <v>0</v>
      </c>
      <c r="Y1276" s="93">
        <v>13.601744127978819</v>
      </c>
      <c r="Z1276" s="93">
        <v>0</v>
      </c>
      <c r="AA1276" s="93">
        <v>0</v>
      </c>
      <c r="AB1276" s="93">
        <v>0</v>
      </c>
      <c r="AC1276" s="93">
        <f>_xlfn.XLOOKUP(B1276,'[3]Nur des jours'!$B:$B,'[3]Nur des jours'!$N:$N,"")</f>
        <v>0</v>
      </c>
      <c r="AD1276" s="93">
        <v>0</v>
      </c>
      <c r="AE1276" s="93">
        <v>0</v>
      </c>
      <c r="AF1276" s="93">
        <v>0</v>
      </c>
      <c r="AG1276" s="93"/>
      <c r="AH1276" s="93">
        <v>0</v>
      </c>
      <c r="AI1276" s="93">
        <v>0</v>
      </c>
      <c r="AJ1276" s="93">
        <v>0</v>
      </c>
      <c r="AK1276" s="93">
        <v>0</v>
      </c>
      <c r="AL1276" s="93">
        <v>0</v>
      </c>
      <c r="AM1276" s="49" t="s">
        <v>5559</v>
      </c>
      <c r="AN1276" s="49"/>
      <c r="AO1276" s="48" t="str" cm="1">
        <f t="array" ref="AO1276">IFERROR(_xlfn.IFS(
AQ1276="MPR ISSUE","PDH",
AQ1276="BSS Hardware Issue","BSS",
AQ1276="Sites strategiques, MLL, Pylone, etc.","ENVTECH",
AQ1276="AKTIVCO DEFAUT GE &amp; POWER Cabinet","AKTIVCO",
AQ1276="AKTIVCO Coupure ENEO &amp; Baisse de tension","AKTIVCO GRID ONLY",
AQ1276="Coupure ENEO &amp; Baisse de tension","IHS GRID ONLY",
AQ1276="Defaut GE &amp; POWER Cabinet","IHS",
AQ1276="Sharing","Partners",
AQ1276="Sites strategiques &amp; DataCenter","SST &amp; DC",
AQ1276="Exclu","Exclu",
AQ1276="SAT","SAT",
AQ1276="SPARE-ISSUE","SPARE-ISSUE",
AQ1276="Fiber CAmtel","TRANS_FO_CAMTEL",
AQ1276="Fiber AOF","Fiber AOF",
AQ1276="Projet OCM (HUAWEI)","TRAVAUX-HUAWEI",
AQ1276="Projet OCM (NOKIA)","TRAVAUX-NOKIA",
AQ1276="ACCESS-ISSUE","ACCESS-ISSUE",
AQ1276="Projet OCM (ZTE, NOKIA, autres projets)","TRAVAUX OCM",
AQ1276="No root CAuse","No root cause",
AQ1276="ODU HS","PDH",
AQ1276="IP &amp; VLAN","PDH",
AQ1276="Warehouse HUAWEI","SPARE-ISSUE",
AQ1276="SPARE-HS","SPARE-ISSUE",
AQ1276="Power Telco","BSS",AQ1276="no impacts","no impacts"
),"")</f>
        <v>No root cause</v>
      </c>
      <c r="AP1276" s="48" t="str" cm="1">
        <f t="array" ref="AP1276">IFERROR(_xlfn.IFS(
AQ1276="MPR ISSUE","TX ISSUE",
AQ1276="BSS Hardware Issue","RAN ISSUE",
AQ1276="Sites strategiques, MLL, Pylone, etc.","ENVTECH",
AQ1276="AKTIVCO DEFAUT GE &amp; POWER Cabinet","POWER ISSUE",
AQ1276="AKTIVCO Coupure ENEO &amp; Baisse de tension","POWER ISSUE",
AQ1276="Coupure ENEO &amp; Baisse de tension","POWER ISSUE",
AQ1276="Defaut GE &amp; POWER Cabinet","POWER ISSUE",
AQ1276="Sharing","POWER ISSUE",
AQ1276="Sites strategiques &amp; DataCenter","POWER ISSUE",
AQ1276="Exclu","Exclu",
AQ1276="SAT","TX ISSUE",
AQ1276="SPARE-ISSUE","SPARE-ISSUE",
AQ1276="Fiber CAmtel","TX ISSUE",
AQ1276="Fiber AOF","TX ISSUE",
AQ1276="Projet OCM (HUAWEI)","TRAVAUX-HUAWEI",
AQ1276="Projet OCM (NOKIA)","TRAVAUX -NOKIA",
AQ1276="ACCESS-ISSUE","ACCESS-ISSUE",
AQ1276="Projet OCM (ZTE, NOKIA, autres projets)","TRAVAUX OCM",
AQ1276="No root CAuse","No root cause",
AQ1276="ODU HS","TX ISSUE",
AQ1276="IP &amp; VLAN","TX ISSUE",
AQ1276="Warehouse HUAWEI","SPARE-ISSUE",
AQ1276="SPARE-HS","SPARE-ISSUE",
AQ1276="Power Telco","RAN ISSUE",AQ1276="no impacts","no impacts"
),"")</f>
        <v>No root cause</v>
      </c>
      <c r="AQ1276" s="67" t="s">
        <v>5344</v>
      </c>
      <c r="AR1276" s="48" t="str" cm="1">
        <f t="array" ref="AR1276">IFERROR(_xlfn.IFS(
AQ1276="MPR ISSUE","ACTIVE",
AQ1276="BSS Hardware Issue","ACTIVE",
AQ1276="Sites strategiques, MLL, Pylone, etc.","PASSIVE",
AQ1276="AKTIVCO DEFAUT GE &amp; POWER Cabinet","PASSIVE",
AQ1276="AKTIVCO Coupure ENEO &amp; Baisse de tension","PASSIVE",
AQ1276="Coupure ENEO &amp; Baisse de tension","PASSIVE",
AQ1276="Defaut GE &amp; POWER Cabinet","PASSIVE",
AQ1276="Sharing","PASSIVE",
AQ1276="Sites strategiques &amp; DataCenter","PASSIVE",
AQ1276="Exclu","Exclu",
AQ1276="SAT","ACTIVE",
AQ1276="SPARE-ISSUE","SPARE-ISSUE",
AQ1276="Fiber CAmtel","ACTIVE",
AQ1276="Fiber AOF","ACTIVE",
AQ1276="Projet OCM (HUAWEI)","PLANNED WORKS",
AQ1276="Projet OCM (NOKIA)","PLANNED WORKS",
AQ1276="ACCESS-ISSUE","ACCESS-ISSUE",
AQ1276="Projet OCM (ZTE, NOKIA, autres projets)","PLANNED WORKS",
AQ1276="No root CAuse","No root cause",
AQ1276="ODU HS","ACTIVE",
AQ1276="IP &amp; VLAN","ACTIVE",
AQ1276="Warehouse HUAWEI","SPARE-ISSUE",
AQ1276="SPARE-HS","SPARE-ISSUE",
AQ1276="Power Telco","ACTIVE", AQ1276="no impacts","no impacts"
),"")</f>
        <v>No root cause</v>
      </c>
      <c r="AS1276" s="92" t="s">
        <v>5537</v>
      </c>
      <c r="AT1276" s="98" t="s">
        <v>3209</v>
      </c>
      <c r="AV1276" s="17" t="s">
        <v>5537</v>
      </c>
      <c r="AW1276" s="7" t="s">
        <v>5537</v>
      </c>
      <c r="AX1276" s="6" t="s">
        <v>5537</v>
      </c>
      <c r="AY1276" s="7"/>
      <c r="AZ1276" s="3" t="s">
        <v>5537</v>
      </c>
      <c r="BA1276" s="18" t="s">
        <v>5537</v>
      </c>
      <c r="BB1276" s="18" t="s">
        <v>5537</v>
      </c>
      <c r="BC1276" s="18" t="s">
        <v>5537</v>
      </c>
      <c r="BD1276" s="18" t="s">
        <v>5537</v>
      </c>
      <c r="BE1276" s="18" t="s">
        <v>5537</v>
      </c>
      <c r="BF1276" s="18" t="s">
        <v>5537</v>
      </c>
      <c r="BG1276" s="18" t="s">
        <v>5537</v>
      </c>
      <c r="BH1276" s="18" t="s">
        <v>5537</v>
      </c>
      <c r="BI1276" s="18" t="s">
        <v>5537</v>
      </c>
      <c r="BJ1276" s="18" t="s">
        <v>5537</v>
      </c>
      <c r="BK1276" s="18" t="s">
        <v>5537</v>
      </c>
      <c r="BL1276" s="9" t="s">
        <v>5537</v>
      </c>
      <c r="BM1276" s="14" t="s">
        <v>5537</v>
      </c>
      <c r="BN1276" s="14" t="s">
        <v>5537</v>
      </c>
      <c r="BO1276" s="14" t="str">
        <f>_xlfn.XLOOKUP(B1276,'[4]cell downs 18042026 17h'!$B:$B,'[4]cell downs 18042026 17h'!$B:$B,"")</f>
        <v/>
      </c>
      <c r="BP1276" s="14" t="str">
        <f>_xlfn.XLOOKUP(B1276,'[5]Cells Huawei 19042026 15h'!$B:$B,'[5]Cells Huawei 19042026 15h'!$B:$B,"")</f>
        <v/>
      </c>
      <c r="BQ1276" s="9" t="str">
        <f>_xlfn.XLOOKUP(B1276,'[6]cells down 19042026 9H40'!$B:$B,'[6]cells down 19042026 9H40'!$B:$B,"")</f>
        <v/>
      </c>
      <c r="BR1276" s="9" t="s">
        <v>5537</v>
      </c>
      <c r="BS1276" s="9" t="s">
        <v>5537</v>
      </c>
      <c r="BT1276" s="108"/>
    </row>
    <row r="1277" spans="1:72" s="9" customFormat="1" x14ac:dyDescent="0.35">
      <c r="A1277" s="1" t="s">
        <v>2781</v>
      </c>
      <c r="B1277" s="8" t="s">
        <v>2782</v>
      </c>
      <c r="C1277" s="3" t="str">
        <f>_xlfn.XLOOKUP(B1277,'[1]daily break down'!$D:$D,'[1]daily break down'!$E:$E,"")</f>
        <v>Yaounde</v>
      </c>
      <c r="D1277" s="1" t="s">
        <v>11</v>
      </c>
      <c r="E1277" s="1" t="s">
        <v>12</v>
      </c>
      <c r="F1277" s="3" t="s">
        <v>37</v>
      </c>
      <c r="G1277" s="1" t="s">
        <v>38</v>
      </c>
      <c r="H1277" s="34" t="str">
        <f>_xlfn.XLOOKUP(B1277,[2]CALCULATION!$B:$B,[2]CALCULATION!$H:$H,"")</f>
        <v>ZTE</v>
      </c>
      <c r="I1277" s="28">
        <v>0</v>
      </c>
      <c r="J1277" s="28">
        <v>0</v>
      </c>
      <c r="K1277" s="28">
        <v>0</v>
      </c>
      <c r="L1277" s="28">
        <v>0</v>
      </c>
      <c r="M1277" s="28">
        <v>0</v>
      </c>
      <c r="N1277" s="28">
        <v>0</v>
      </c>
      <c r="O1277" s="28">
        <v>0</v>
      </c>
      <c r="P1277" s="28">
        <v>0</v>
      </c>
      <c r="Q1277" s="28">
        <v>0</v>
      </c>
      <c r="R1277" s="28">
        <v>0</v>
      </c>
      <c r="S1277" s="93">
        <v>0</v>
      </c>
      <c r="T1277" s="93">
        <f>_xlfn.XLOOKUP(B1277,'[3]Nur des jours'!$B:$B,'[3]Nur des jours'!$U:$U,"")</f>
        <v>4.2875528275019559E-2</v>
      </c>
      <c r="U1277" s="93">
        <v>0</v>
      </c>
      <c r="V1277" s="93">
        <v>0</v>
      </c>
      <c r="W1277" s="93">
        <v>4.2875528275019559E-2</v>
      </c>
      <c r="X1277" s="93">
        <v>3.6382846364354959</v>
      </c>
      <c r="Y1277" s="93">
        <v>13.508734194553597</v>
      </c>
      <c r="Z1277" s="93">
        <v>0</v>
      </c>
      <c r="AA1277" s="93">
        <v>0</v>
      </c>
      <c r="AB1277" s="93">
        <v>0</v>
      </c>
      <c r="AC1277" s="93">
        <f>_xlfn.XLOOKUP(B1277,'[3]Nur des jours'!$B:$B,'[3]Nur des jours'!$N:$N,"")</f>
        <v>0</v>
      </c>
      <c r="AD1277" s="93">
        <v>0</v>
      </c>
      <c r="AE1277" s="93">
        <v>0</v>
      </c>
      <c r="AF1277" s="93">
        <v>0</v>
      </c>
      <c r="AG1277" s="93"/>
      <c r="AH1277" s="93">
        <v>0</v>
      </c>
      <c r="AI1277" s="93">
        <v>0</v>
      </c>
      <c r="AJ1277" s="93">
        <v>0</v>
      </c>
      <c r="AK1277" s="93">
        <v>0</v>
      </c>
      <c r="AL1277" s="93">
        <v>0</v>
      </c>
      <c r="AM1277" s="49" t="s">
        <v>5559</v>
      </c>
      <c r="AN1277" s="49"/>
      <c r="AO1277" s="48" t="str" cm="1">
        <f t="array" ref="AO1277">IFERROR(_xlfn.IFS(
AQ1277="MPR ISSUE","PDH",
AQ1277="BSS Hardware Issue","BSS",
AQ1277="Sites strategiques, MLL, Pylone, etc.","ENVTECH",
AQ1277="AKTIVCO DEFAUT GE &amp; POWER Cabinet","AKTIVCO",
AQ1277="AKTIVCO Coupure ENEO &amp; Baisse de tension","AKTIVCO GRID ONLY",
AQ1277="Coupure ENEO &amp; Baisse de tension","IHS GRID ONLY",
AQ1277="Defaut GE &amp; POWER Cabinet","IHS",
AQ1277="Sharing","Partners",
AQ1277="Sites strategiques &amp; DataCenter","SST &amp; DC",
AQ1277="Exclu","Exclu",
AQ1277="SAT","SAT",
AQ1277="SPARE-ISSUE","SPARE-ISSUE",
AQ1277="Fiber CAmtel","TRANS_FO_CAMTEL",
AQ1277="Fiber AOF","Fiber AOF",
AQ1277="Projet OCM (HUAWEI)","TRAVAUX-HUAWEI",
AQ1277="Projet OCM (NOKIA)","TRAVAUX-NOKIA",
AQ1277="ACCESS-ISSUE","ACCESS-ISSUE",
AQ1277="Projet OCM (ZTE, NOKIA, autres projets)","TRAVAUX OCM",
AQ1277="No root CAuse","No root cause",
AQ1277="ODU HS","PDH",
AQ1277="IP &amp; VLAN","PDH",
AQ1277="Warehouse HUAWEI","SPARE-ISSUE",
AQ1277="SPARE-HS","SPARE-ISSUE",
AQ1277="Power Telco","BSS",AQ1277="no impacts","no impacts"
),"")</f>
        <v>No root cause</v>
      </c>
      <c r="AP1277" s="48" t="str" cm="1">
        <f t="array" ref="AP1277">IFERROR(_xlfn.IFS(
AQ1277="MPR ISSUE","TX ISSUE",
AQ1277="BSS Hardware Issue","RAN ISSUE",
AQ1277="Sites strategiques, MLL, Pylone, etc.","ENVTECH",
AQ1277="AKTIVCO DEFAUT GE &amp; POWER Cabinet","POWER ISSUE",
AQ1277="AKTIVCO Coupure ENEO &amp; Baisse de tension","POWER ISSUE",
AQ1277="Coupure ENEO &amp; Baisse de tension","POWER ISSUE",
AQ1277="Defaut GE &amp; POWER Cabinet","POWER ISSUE",
AQ1277="Sharing","POWER ISSUE",
AQ1277="Sites strategiques &amp; DataCenter","POWER ISSUE",
AQ1277="Exclu","Exclu",
AQ1277="SAT","TX ISSUE",
AQ1277="SPARE-ISSUE","SPARE-ISSUE",
AQ1277="Fiber CAmtel","TX ISSUE",
AQ1277="Fiber AOF","TX ISSUE",
AQ1277="Projet OCM (HUAWEI)","TRAVAUX-HUAWEI",
AQ1277="Projet OCM (NOKIA)","TRAVAUX -NOKIA",
AQ1277="ACCESS-ISSUE","ACCESS-ISSUE",
AQ1277="Projet OCM (ZTE, NOKIA, autres projets)","TRAVAUX OCM",
AQ1277="No root CAuse","No root cause",
AQ1277="ODU HS","TX ISSUE",
AQ1277="IP &amp; VLAN","TX ISSUE",
AQ1277="Warehouse HUAWEI","SPARE-ISSUE",
AQ1277="SPARE-HS","SPARE-ISSUE",
AQ1277="Power Telco","RAN ISSUE",AQ1277="no impacts","no impacts"
),"")</f>
        <v>No root cause</v>
      </c>
      <c r="AQ1277" s="127" t="s">
        <v>5344</v>
      </c>
      <c r="AR1277" s="48" t="str" cm="1">
        <f t="array" ref="AR1277">IFERROR(_xlfn.IFS(
AQ1277="MPR ISSUE","ACTIVE",
AQ1277="BSS Hardware Issue","ACTIVE",
AQ1277="Sites strategiques, MLL, Pylone, etc.","PASSIVE",
AQ1277="AKTIVCO DEFAUT GE &amp; POWER Cabinet","PASSIVE",
AQ1277="AKTIVCO Coupure ENEO &amp; Baisse de tension","PASSIVE",
AQ1277="Coupure ENEO &amp; Baisse de tension","PASSIVE",
AQ1277="Defaut GE &amp; POWER Cabinet","PASSIVE",
AQ1277="Sharing","PASSIVE",
AQ1277="Sites strategiques &amp; DataCenter","PASSIVE",
AQ1277="Exclu","Exclu",
AQ1277="SAT","ACTIVE",
AQ1277="SPARE-ISSUE","SPARE-ISSUE",
AQ1277="Fiber CAmtel","ACTIVE",
AQ1277="Fiber AOF","ACTIVE",
AQ1277="Projet OCM (HUAWEI)","PLANNED WORKS",
AQ1277="Projet OCM (NOKIA)","PLANNED WORKS",
AQ1277="ACCESS-ISSUE","ACCESS-ISSUE",
AQ1277="Projet OCM (ZTE, NOKIA, autres projets)","PLANNED WORKS",
AQ1277="No root CAuse","No root cause",
AQ1277="ODU HS","ACTIVE",
AQ1277="IP &amp; VLAN","ACTIVE",
AQ1277="Warehouse HUAWEI","SPARE-ISSUE",
AQ1277="SPARE-HS","SPARE-ISSUE",
AQ1277="Power Telco","ACTIVE", AQ1277="no impacts","no impacts"
),"")</f>
        <v>No root cause</v>
      </c>
      <c r="AS1277" s="92" t="s">
        <v>5537</v>
      </c>
      <c r="AT1277" s="98" t="s">
        <v>2782</v>
      </c>
      <c r="AV1277" s="17" t="s">
        <v>5537</v>
      </c>
      <c r="AW1277" s="7" t="s">
        <v>5537</v>
      </c>
      <c r="AX1277" s="6" t="s">
        <v>5537</v>
      </c>
      <c r="AY1277" s="7"/>
      <c r="AZ1277" s="3" t="s">
        <v>5537</v>
      </c>
      <c r="BA1277" s="18" t="s">
        <v>5537</v>
      </c>
      <c r="BB1277" s="18" t="s">
        <v>5537</v>
      </c>
      <c r="BC1277" s="18" t="s">
        <v>5537</v>
      </c>
      <c r="BD1277" s="18" t="s">
        <v>5537</v>
      </c>
      <c r="BE1277" s="18" t="s">
        <v>5537</v>
      </c>
      <c r="BF1277" s="18" t="s">
        <v>5537</v>
      </c>
      <c r="BG1277" s="18" t="s">
        <v>5537</v>
      </c>
      <c r="BH1277" s="18" t="s">
        <v>5537</v>
      </c>
      <c r="BI1277" s="18" t="s">
        <v>5537</v>
      </c>
      <c r="BJ1277" s="18" t="s">
        <v>5537</v>
      </c>
      <c r="BK1277" s="18" t="s">
        <v>5537</v>
      </c>
      <c r="BL1277" s="9" t="s">
        <v>5537</v>
      </c>
      <c r="BM1277" s="14" t="s">
        <v>5537</v>
      </c>
      <c r="BN1277" s="14" t="s">
        <v>5537</v>
      </c>
      <c r="BO1277" s="14" t="str">
        <f>_xlfn.XLOOKUP(B1277,'[4]cell downs 18042026 17h'!$B:$B,'[4]cell downs 18042026 17h'!$B:$B,"")</f>
        <v/>
      </c>
      <c r="BP1277" s="14" t="str">
        <f>_xlfn.XLOOKUP(B1277,'[5]Cells Huawei 19042026 15h'!$B:$B,'[5]Cells Huawei 19042026 15h'!$B:$B,"")</f>
        <v/>
      </c>
      <c r="BQ1277" s="9" t="str">
        <f>_xlfn.XLOOKUP(B1277,'[6]cells down 19042026 9H40'!$B:$B,'[6]cells down 19042026 9H40'!$B:$B,"")</f>
        <v/>
      </c>
      <c r="BR1277" s="9" t="s">
        <v>2782</v>
      </c>
      <c r="BS1277" s="9" t="s">
        <v>12</v>
      </c>
      <c r="BT1277" s="108"/>
    </row>
    <row r="1278" spans="1:72" s="9" customFormat="1" x14ac:dyDescent="0.35">
      <c r="A1278" s="1" t="s">
        <v>846</v>
      </c>
      <c r="B1278" s="8" t="s">
        <v>847</v>
      </c>
      <c r="C1278" s="3" t="str">
        <f>_xlfn.XLOOKUP(B1278,'[1]daily break down'!$D:$D,'[1]daily break down'!$E:$E,"")</f>
        <v>Douala</v>
      </c>
      <c r="D1278" s="1" t="s">
        <v>11</v>
      </c>
      <c r="E1278" s="1" t="s">
        <v>12</v>
      </c>
      <c r="F1278" s="3" t="s">
        <v>31</v>
      </c>
      <c r="G1278" s="1" t="s">
        <v>32</v>
      </c>
      <c r="H1278" s="34" t="str">
        <f>_xlfn.XLOOKUP(B1278,[2]CALCULATION!$B:$B,[2]CALCULATION!$H:$H,"")</f>
        <v>ZTE</v>
      </c>
      <c r="I1278" s="28">
        <v>0</v>
      </c>
      <c r="J1278" s="28">
        <v>0</v>
      </c>
      <c r="K1278" s="28">
        <v>0</v>
      </c>
      <c r="L1278" s="28">
        <v>0</v>
      </c>
      <c r="M1278" s="28">
        <v>0</v>
      </c>
      <c r="N1278" s="28">
        <v>0</v>
      </c>
      <c r="O1278" s="28">
        <v>0</v>
      </c>
      <c r="P1278" s="28">
        <v>0</v>
      </c>
      <c r="Q1278" s="28">
        <v>0</v>
      </c>
      <c r="R1278" s="28">
        <v>0</v>
      </c>
      <c r="S1278" s="93">
        <v>0</v>
      </c>
      <c r="T1278" s="93">
        <f>_xlfn.XLOOKUP(B1278,'[3]Nur des jours'!$B:$B,'[3]Nur des jours'!$U:$U,"")</f>
        <v>0</v>
      </c>
      <c r="U1278" s="93">
        <v>0</v>
      </c>
      <c r="V1278" s="93">
        <v>2.2115497113570394E-3</v>
      </c>
      <c r="W1278" s="93">
        <v>0</v>
      </c>
      <c r="X1278" s="93">
        <v>2.1875972011768305</v>
      </c>
      <c r="Y1278" s="93">
        <v>10.742620557995394</v>
      </c>
      <c r="Z1278" s="93">
        <v>0</v>
      </c>
      <c r="AA1278" s="93">
        <v>0</v>
      </c>
      <c r="AB1278" s="93">
        <v>0</v>
      </c>
      <c r="AC1278" s="93">
        <f>_xlfn.XLOOKUP(B1278,'[3]Nur des jours'!$B:$B,'[3]Nur des jours'!$N:$N,"")</f>
        <v>0</v>
      </c>
      <c r="AD1278" s="93">
        <v>0</v>
      </c>
      <c r="AE1278" s="93">
        <v>0</v>
      </c>
      <c r="AF1278" s="93">
        <v>0</v>
      </c>
      <c r="AG1278" s="93"/>
      <c r="AH1278" s="93">
        <v>0</v>
      </c>
      <c r="AI1278" s="93">
        <v>0</v>
      </c>
      <c r="AJ1278" s="93">
        <v>0</v>
      </c>
      <c r="AK1278" s="93">
        <v>0</v>
      </c>
      <c r="AL1278" s="93">
        <v>0</v>
      </c>
      <c r="AM1278" s="49" t="s">
        <v>5559</v>
      </c>
      <c r="AN1278" s="49"/>
      <c r="AO1278" s="48" t="str" cm="1">
        <f t="array" ref="AO1278">IFERROR(_xlfn.IFS(
AQ1278="MPR ISSUE","PDH",
AQ1278="BSS Hardware Issue","BSS",
AQ1278="Sites strategiques, MLL, Pylone, etc.","ENVTECH",
AQ1278="AKTIVCO DEFAUT GE &amp; POWER Cabinet","AKTIVCO",
AQ1278="AKTIVCO Coupure ENEO &amp; Baisse de tension","AKTIVCO GRID ONLY",
AQ1278="Coupure ENEO &amp; Baisse de tension","IHS GRID ONLY",
AQ1278="Defaut GE &amp; POWER Cabinet","IHS",
AQ1278="Sharing","Partners",
AQ1278="Sites strategiques &amp; DataCenter","SST &amp; DC",
AQ1278="Exclu","Exclu",
AQ1278="SAT","SAT",
AQ1278="SPARE-ISSUE","SPARE-ISSUE",
AQ1278="Fiber CAmtel","TRANS_FO_CAMTEL",
AQ1278="Fiber AOF","Fiber AOF",
AQ1278="Projet OCM (HUAWEI)","TRAVAUX-HUAWEI",
AQ1278="Projet OCM (NOKIA)","TRAVAUX-NOKIA",
AQ1278="ACCESS-ISSUE","ACCESS-ISSUE",
AQ1278="Projet OCM (ZTE, NOKIA, autres projets)","TRAVAUX OCM",
AQ1278="No root CAuse","No root cause",
AQ1278="ODU HS","PDH",
AQ1278="IP &amp; VLAN","PDH",
AQ1278="Warehouse HUAWEI","SPARE-ISSUE",
AQ1278="SPARE-HS","SPARE-ISSUE",
AQ1278="Power Telco","BSS",AQ1278="no impacts","no impacts"
),"")</f>
        <v>No root cause</v>
      </c>
      <c r="AP1278" s="48" t="str" cm="1">
        <f t="array" ref="AP1278">IFERROR(_xlfn.IFS(
AQ1278="MPR ISSUE","TX ISSUE",
AQ1278="BSS Hardware Issue","RAN ISSUE",
AQ1278="Sites strategiques, MLL, Pylone, etc.","ENVTECH",
AQ1278="AKTIVCO DEFAUT GE &amp; POWER Cabinet","POWER ISSUE",
AQ1278="AKTIVCO Coupure ENEO &amp; Baisse de tension","POWER ISSUE",
AQ1278="Coupure ENEO &amp; Baisse de tension","POWER ISSUE",
AQ1278="Defaut GE &amp; POWER Cabinet","POWER ISSUE",
AQ1278="Sharing","POWER ISSUE",
AQ1278="Sites strategiques &amp; DataCenter","POWER ISSUE",
AQ1278="Exclu","Exclu",
AQ1278="SAT","TX ISSUE",
AQ1278="SPARE-ISSUE","SPARE-ISSUE",
AQ1278="Fiber CAmtel","TX ISSUE",
AQ1278="Fiber AOF","TX ISSUE",
AQ1278="Projet OCM (HUAWEI)","TRAVAUX-HUAWEI",
AQ1278="Projet OCM (NOKIA)","TRAVAUX -NOKIA",
AQ1278="ACCESS-ISSUE","ACCESS-ISSUE",
AQ1278="Projet OCM (ZTE, NOKIA, autres projets)","TRAVAUX OCM",
AQ1278="No root CAuse","No root cause",
AQ1278="ODU HS","TX ISSUE",
AQ1278="IP &amp; VLAN","TX ISSUE",
AQ1278="Warehouse HUAWEI","SPARE-ISSUE",
AQ1278="SPARE-HS","SPARE-ISSUE",
AQ1278="Power Telco","RAN ISSUE",AQ1278="no impacts","no impacts"
),"")</f>
        <v>No root cause</v>
      </c>
      <c r="AQ1278" s="127" t="s">
        <v>5344</v>
      </c>
      <c r="AR1278" s="48" t="str" cm="1">
        <f t="array" ref="AR1278">IFERROR(_xlfn.IFS(
AQ1278="MPR ISSUE","ACTIVE",
AQ1278="BSS Hardware Issue","ACTIVE",
AQ1278="Sites strategiques, MLL, Pylone, etc.","PASSIVE",
AQ1278="AKTIVCO DEFAUT GE &amp; POWER Cabinet","PASSIVE",
AQ1278="AKTIVCO Coupure ENEO &amp; Baisse de tension","PASSIVE",
AQ1278="Coupure ENEO &amp; Baisse de tension","PASSIVE",
AQ1278="Defaut GE &amp; POWER Cabinet","PASSIVE",
AQ1278="Sharing","PASSIVE",
AQ1278="Sites strategiques &amp; DataCenter","PASSIVE",
AQ1278="Exclu","Exclu",
AQ1278="SAT","ACTIVE",
AQ1278="SPARE-ISSUE","SPARE-ISSUE",
AQ1278="Fiber CAmtel","ACTIVE",
AQ1278="Fiber AOF","ACTIVE",
AQ1278="Projet OCM (HUAWEI)","PLANNED WORKS",
AQ1278="Projet OCM (NOKIA)","PLANNED WORKS",
AQ1278="ACCESS-ISSUE","ACCESS-ISSUE",
AQ1278="Projet OCM (ZTE, NOKIA, autres projets)","PLANNED WORKS",
AQ1278="No root CAuse","No root cause",
AQ1278="ODU HS","ACTIVE",
AQ1278="IP &amp; VLAN","ACTIVE",
AQ1278="Warehouse HUAWEI","SPARE-ISSUE",
AQ1278="SPARE-HS","SPARE-ISSUE",
AQ1278="Power Telco","ACTIVE", AQ1278="no impacts","no impacts"
),"")</f>
        <v>No root cause</v>
      </c>
      <c r="AS1278" s="92" t="s">
        <v>5537</v>
      </c>
      <c r="AT1278" s="98" t="s">
        <v>847</v>
      </c>
      <c r="AV1278" s="17" t="s">
        <v>5537</v>
      </c>
      <c r="AW1278" s="7" t="s">
        <v>5537</v>
      </c>
      <c r="AX1278" s="6" t="s">
        <v>5537</v>
      </c>
      <c r="AY1278" s="7"/>
      <c r="AZ1278" s="3" t="s">
        <v>5537</v>
      </c>
      <c r="BA1278" s="18" t="s">
        <v>5537</v>
      </c>
      <c r="BB1278" s="18" t="s">
        <v>5537</v>
      </c>
      <c r="BC1278" s="18" t="s">
        <v>5537</v>
      </c>
      <c r="BD1278" s="18" t="s">
        <v>5537</v>
      </c>
      <c r="BE1278" s="18" t="s">
        <v>5537</v>
      </c>
      <c r="BF1278" s="18" t="s">
        <v>5537</v>
      </c>
      <c r="BG1278" s="18" t="s">
        <v>5537</v>
      </c>
      <c r="BH1278" s="18" t="s">
        <v>5537</v>
      </c>
      <c r="BI1278" s="18" t="s">
        <v>5537</v>
      </c>
      <c r="BJ1278" s="18" t="s">
        <v>5537</v>
      </c>
      <c r="BK1278" s="18" t="s">
        <v>5537</v>
      </c>
      <c r="BL1278" s="9" t="s">
        <v>5537</v>
      </c>
      <c r="BM1278" s="14" t="s">
        <v>5537</v>
      </c>
      <c r="BN1278" s="14" t="s">
        <v>5537</v>
      </c>
      <c r="BO1278" s="14" t="str">
        <f>_xlfn.XLOOKUP(B1278,'[4]cell downs 18042026 17h'!$B:$B,'[4]cell downs 18042026 17h'!$B:$B,"")</f>
        <v/>
      </c>
      <c r="BP1278" s="14" t="str">
        <f>_xlfn.XLOOKUP(B1278,'[5]Cells Huawei 19042026 15h'!$B:$B,'[5]Cells Huawei 19042026 15h'!$B:$B,"")</f>
        <v/>
      </c>
      <c r="BQ1278" s="9" t="str">
        <f>_xlfn.XLOOKUP(B1278,'[6]cells down 19042026 9H40'!$B:$B,'[6]cells down 19042026 9H40'!$B:$B,"")</f>
        <v/>
      </c>
      <c r="BR1278" s="9" t="s">
        <v>847</v>
      </c>
      <c r="BS1278" s="9" t="s">
        <v>12</v>
      </c>
      <c r="BT1278" s="108"/>
    </row>
    <row r="1279" spans="1:72" s="9" customFormat="1" x14ac:dyDescent="0.35">
      <c r="A1279" s="1" t="s">
        <v>3050</v>
      </c>
      <c r="B1279" s="8" t="s">
        <v>3051</v>
      </c>
      <c r="C1279" s="3" t="str">
        <f>_xlfn.XLOOKUP(B1279,'[1]daily break down'!$D:$D,'[1]daily break down'!$E:$E,"")</f>
        <v>NORD-OUEST</v>
      </c>
      <c r="D1279" s="1" t="s">
        <v>21</v>
      </c>
      <c r="E1279" s="1" t="s">
        <v>563</v>
      </c>
      <c r="F1279" s="3" t="s">
        <v>51</v>
      </c>
      <c r="G1279" s="1" t="s">
        <v>52</v>
      </c>
      <c r="H1279" s="32" t="str">
        <f>_xlfn.XLOOKUP(B1279,[2]CALCULATION!$B:$B,[2]CALCULATION!$H:$H,"")</f>
        <v>HUAWEI</v>
      </c>
      <c r="I1279" s="28">
        <v>0</v>
      </c>
      <c r="J1279" s="28">
        <v>0</v>
      </c>
      <c r="K1279" s="28">
        <v>0</v>
      </c>
      <c r="L1279" s="28">
        <v>0</v>
      </c>
      <c r="M1279" s="28">
        <v>0</v>
      </c>
      <c r="N1279" s="28">
        <v>0</v>
      </c>
      <c r="O1279" s="28">
        <v>0</v>
      </c>
      <c r="P1279" s="28">
        <v>0</v>
      </c>
      <c r="Q1279" s="28">
        <v>0</v>
      </c>
      <c r="R1279" s="28">
        <v>0</v>
      </c>
      <c r="S1279" s="93">
        <v>0</v>
      </c>
      <c r="T1279" s="93">
        <f>_xlfn.XLOOKUP(B1279,'[3]Nur des jours'!$B:$B,'[3]Nur des jours'!$U:$U,"")</f>
        <v>0</v>
      </c>
      <c r="U1279" s="93">
        <v>0</v>
      </c>
      <c r="V1279" s="93">
        <v>2.6207577482714246</v>
      </c>
      <c r="W1279" s="93">
        <v>5.2336502270048761</v>
      </c>
      <c r="X1279" s="93">
        <v>4.7576676568702148</v>
      </c>
      <c r="Y1279" s="93">
        <v>10.402487779404336</v>
      </c>
      <c r="Z1279" s="93">
        <v>0</v>
      </c>
      <c r="AA1279" s="93">
        <v>0</v>
      </c>
      <c r="AB1279" s="93">
        <v>0</v>
      </c>
      <c r="AC1279" s="93">
        <f>_xlfn.XLOOKUP(B1279,'[3]Nur des jours'!$B:$B,'[3]Nur des jours'!$N:$N,"")</f>
        <v>0</v>
      </c>
      <c r="AD1279" s="93">
        <v>0</v>
      </c>
      <c r="AE1279" s="93">
        <v>0</v>
      </c>
      <c r="AF1279" s="93">
        <v>0</v>
      </c>
      <c r="AG1279" s="93"/>
      <c r="AH1279" s="93">
        <v>0</v>
      </c>
      <c r="AI1279" s="93">
        <v>0</v>
      </c>
      <c r="AJ1279" s="93">
        <v>0</v>
      </c>
      <c r="AK1279" s="93">
        <v>0</v>
      </c>
      <c r="AL1279" s="93">
        <v>0</v>
      </c>
      <c r="AM1279" s="49" t="s">
        <v>5559</v>
      </c>
      <c r="AN1279" s="49"/>
      <c r="AO1279" s="48" t="str" cm="1">
        <f t="array" ref="AO1279">IFERROR(_xlfn.IFS(
AQ1279="MPR ISSUE","PDH",
AQ1279="BSS Hardware Issue","BSS",
AQ1279="Sites strategiques, MLL, Pylone, etc.","ENVTECH",
AQ1279="AKTIVCO DEFAUT GE &amp; POWER Cabinet","AKTIVCO",
AQ1279="AKTIVCO Coupure ENEO &amp; Baisse de tension","AKTIVCO GRID ONLY",
AQ1279="Coupure ENEO &amp; Baisse de tension","IHS GRID ONLY",
AQ1279="Defaut GE &amp; POWER Cabinet","IHS",
AQ1279="Sharing","Partners",
AQ1279="Sites strategiques &amp; DataCenter","SST &amp; DC",
AQ1279="Exclu","Exclu",
AQ1279="SAT","SAT",
AQ1279="SPARE-ISSUE","SPARE-ISSUE",
AQ1279="Fiber CAmtel","TRANS_FO_CAMTEL",
AQ1279="Fiber AOF","Fiber AOF",
AQ1279="Projet OCM (HUAWEI)","TRAVAUX-HUAWEI",
AQ1279="Projet OCM (NOKIA)","TRAVAUX-NOKIA",
AQ1279="ACCESS-ISSUE","ACCESS-ISSUE",
AQ1279="Projet OCM (ZTE, NOKIA, autres projets)","TRAVAUX OCM",
AQ1279="No root CAuse","No root cause",
AQ1279="ODU HS","PDH",
AQ1279="IP &amp; VLAN","PDH",
AQ1279="Warehouse HUAWEI","SPARE-ISSUE",
AQ1279="SPARE-HS","SPARE-ISSUE",
AQ1279="Power Telco","BSS",AQ1279="no impacts","no impacts"
),"")</f>
        <v>No root cause</v>
      </c>
      <c r="AP1279" s="48" t="str" cm="1">
        <f t="array" ref="AP1279">IFERROR(_xlfn.IFS(
AQ1279="MPR ISSUE","TX ISSUE",
AQ1279="BSS Hardware Issue","RAN ISSUE",
AQ1279="Sites strategiques, MLL, Pylone, etc.","ENVTECH",
AQ1279="AKTIVCO DEFAUT GE &amp; POWER Cabinet","POWER ISSUE",
AQ1279="AKTIVCO Coupure ENEO &amp; Baisse de tension","POWER ISSUE",
AQ1279="Coupure ENEO &amp; Baisse de tension","POWER ISSUE",
AQ1279="Defaut GE &amp; POWER Cabinet","POWER ISSUE",
AQ1279="Sharing","POWER ISSUE",
AQ1279="Sites strategiques &amp; DataCenter","POWER ISSUE",
AQ1279="Exclu","Exclu",
AQ1279="SAT","TX ISSUE",
AQ1279="SPARE-ISSUE","SPARE-ISSUE",
AQ1279="Fiber CAmtel","TX ISSUE",
AQ1279="Fiber AOF","TX ISSUE",
AQ1279="Projet OCM (HUAWEI)","TRAVAUX-HUAWEI",
AQ1279="Projet OCM (NOKIA)","TRAVAUX -NOKIA",
AQ1279="ACCESS-ISSUE","ACCESS-ISSUE",
AQ1279="Projet OCM (ZTE, NOKIA, autres projets)","TRAVAUX OCM",
AQ1279="No root CAuse","No root cause",
AQ1279="ODU HS","TX ISSUE",
AQ1279="IP &amp; VLAN","TX ISSUE",
AQ1279="Warehouse HUAWEI","SPARE-ISSUE",
AQ1279="SPARE-HS","SPARE-ISSUE",
AQ1279="Power Telco","RAN ISSUE",AQ1279="no impacts","no impacts"
),"")</f>
        <v>No root cause</v>
      </c>
      <c r="AQ1279" s="67" t="s">
        <v>5344</v>
      </c>
      <c r="AR1279" s="48" t="str" cm="1">
        <f t="array" ref="AR1279">IFERROR(_xlfn.IFS(
AQ1279="MPR ISSUE","ACTIVE",
AQ1279="BSS Hardware Issue","ACTIVE",
AQ1279="Sites strategiques, MLL, Pylone, etc.","PASSIVE",
AQ1279="AKTIVCO DEFAUT GE &amp; POWER Cabinet","PASSIVE",
AQ1279="AKTIVCO Coupure ENEO &amp; Baisse de tension","PASSIVE",
AQ1279="Coupure ENEO &amp; Baisse de tension","PASSIVE",
AQ1279="Defaut GE &amp; POWER Cabinet","PASSIVE",
AQ1279="Sharing","PASSIVE",
AQ1279="Sites strategiques &amp; DataCenter","PASSIVE",
AQ1279="Exclu","Exclu",
AQ1279="SAT","ACTIVE",
AQ1279="SPARE-ISSUE","SPARE-ISSUE",
AQ1279="Fiber CAmtel","ACTIVE",
AQ1279="Fiber AOF","ACTIVE",
AQ1279="Projet OCM (HUAWEI)","PLANNED WORKS",
AQ1279="Projet OCM (NOKIA)","PLANNED WORKS",
AQ1279="ACCESS-ISSUE","ACCESS-ISSUE",
AQ1279="Projet OCM (ZTE, NOKIA, autres projets)","PLANNED WORKS",
AQ1279="No root CAuse","No root cause",
AQ1279="ODU HS","ACTIVE",
AQ1279="IP &amp; VLAN","ACTIVE",
AQ1279="Warehouse HUAWEI","SPARE-ISSUE",
AQ1279="SPARE-HS","SPARE-ISSUE",
AQ1279="Power Telco","ACTIVE", AQ1279="no impacts","no impacts"
),"")</f>
        <v>No root cause</v>
      </c>
      <c r="AS1279" s="92" t="s">
        <v>5710</v>
      </c>
      <c r="AT1279" s="98" t="s">
        <v>3051</v>
      </c>
      <c r="AV1279" s="17" t="s">
        <v>5537</v>
      </c>
      <c r="AW1279" s="7" t="s">
        <v>5537</v>
      </c>
      <c r="AX1279" s="6" t="s">
        <v>5537</v>
      </c>
      <c r="AY1279" s="7"/>
      <c r="AZ1279" s="3" t="s">
        <v>5537</v>
      </c>
      <c r="BA1279" s="18" t="s">
        <v>5537</v>
      </c>
      <c r="BB1279" s="18" t="s">
        <v>5537</v>
      </c>
      <c r="BC1279" s="18" t="s">
        <v>5537</v>
      </c>
      <c r="BD1279" s="18" t="s">
        <v>5537</v>
      </c>
      <c r="BE1279" s="18" t="s">
        <v>5537</v>
      </c>
      <c r="BF1279" s="18" t="s">
        <v>5537</v>
      </c>
      <c r="BG1279" s="18" t="s">
        <v>5537</v>
      </c>
      <c r="BH1279" s="18" t="s">
        <v>5537</v>
      </c>
      <c r="BI1279" s="18" t="s">
        <v>5537</v>
      </c>
      <c r="BJ1279" s="18" t="s">
        <v>5710</v>
      </c>
      <c r="BK1279" s="18" t="s">
        <v>5537</v>
      </c>
      <c r="BL1279" s="9" t="s">
        <v>5537</v>
      </c>
      <c r="BM1279" s="14" t="s">
        <v>5537</v>
      </c>
      <c r="BN1279" s="14" t="s">
        <v>5537</v>
      </c>
      <c r="BO1279" s="14" t="str">
        <f>_xlfn.XLOOKUP(B1279,'[4]cell downs 18042026 17h'!$B:$B,'[4]cell downs 18042026 17h'!$B:$B,"")</f>
        <v/>
      </c>
      <c r="BP1279" s="14" t="str">
        <f>_xlfn.XLOOKUP(B1279,'[5]Cells Huawei 19042026 15h'!$B:$B,'[5]Cells Huawei 19042026 15h'!$B:$B,"")</f>
        <v/>
      </c>
      <c r="BQ1279" s="9" t="str">
        <f>_xlfn.XLOOKUP(B1279,'[6]cells down 19042026 9H40'!$B:$B,'[6]cells down 19042026 9H40'!$B:$B,"")</f>
        <v/>
      </c>
      <c r="BR1279" s="9" t="s">
        <v>5537</v>
      </c>
      <c r="BS1279" s="9" t="s">
        <v>1129</v>
      </c>
      <c r="BT1279" s="108"/>
    </row>
    <row r="1280" spans="1:72" s="9" customFormat="1" x14ac:dyDescent="0.35">
      <c r="A1280" s="1" t="s">
        <v>4889</v>
      </c>
      <c r="B1280" s="8" t="s">
        <v>4890</v>
      </c>
      <c r="C1280" s="3" t="str">
        <f>_xlfn.XLOOKUP(B1280,'[1]daily break down'!$D:$D,'[1]daily break down'!$E:$E,"")</f>
        <v>SUD-OUEST</v>
      </c>
      <c r="D1280" s="1" t="s">
        <v>11</v>
      </c>
      <c r="E1280" s="1" t="s">
        <v>12</v>
      </c>
      <c r="F1280" s="3" t="s">
        <v>13</v>
      </c>
      <c r="G1280" s="1" t="s">
        <v>14</v>
      </c>
      <c r="H1280" s="32" t="str">
        <f>_xlfn.XLOOKUP(B1280,[2]CALCULATION!$B:$B,[2]CALCULATION!$H:$H,"")</f>
        <v>Huawei</v>
      </c>
      <c r="I1280" s="28">
        <v>0</v>
      </c>
      <c r="J1280" s="28">
        <v>0.62601124894059634</v>
      </c>
      <c r="K1280" s="28">
        <v>0</v>
      </c>
      <c r="L1280" s="28">
        <v>0</v>
      </c>
      <c r="M1280" s="28">
        <v>0</v>
      </c>
      <c r="N1280" s="28">
        <v>0</v>
      </c>
      <c r="O1280" s="28">
        <v>0</v>
      </c>
      <c r="P1280" s="28">
        <v>0</v>
      </c>
      <c r="Q1280" s="28">
        <v>0</v>
      </c>
      <c r="R1280" s="28">
        <v>0</v>
      </c>
      <c r="S1280" s="93">
        <v>0</v>
      </c>
      <c r="T1280" s="93">
        <f>_xlfn.XLOOKUP(B1280,'[3]Nur des jours'!$B:$B,'[3]Nur des jours'!$U:$U,"")</f>
        <v>0</v>
      </c>
      <c r="U1280" s="93">
        <v>0</v>
      </c>
      <c r="V1280" s="93">
        <v>0</v>
      </c>
      <c r="W1280" s="93">
        <v>0</v>
      </c>
      <c r="X1280" s="93">
        <v>0</v>
      </c>
      <c r="Y1280" s="93">
        <v>10.332395921616968</v>
      </c>
      <c r="Z1280" s="93">
        <v>0</v>
      </c>
      <c r="AA1280" s="93">
        <v>0</v>
      </c>
      <c r="AB1280" s="93">
        <v>0</v>
      </c>
      <c r="AC1280" s="93">
        <f>_xlfn.XLOOKUP(B1280,'[3]Nur des jours'!$B:$B,'[3]Nur des jours'!$N:$N,"")</f>
        <v>0</v>
      </c>
      <c r="AD1280" s="93">
        <v>0</v>
      </c>
      <c r="AE1280" s="93">
        <v>0</v>
      </c>
      <c r="AF1280" s="93">
        <v>0</v>
      </c>
      <c r="AG1280" s="93"/>
      <c r="AH1280" s="93">
        <v>0</v>
      </c>
      <c r="AI1280" s="93">
        <v>0</v>
      </c>
      <c r="AJ1280" s="93">
        <v>0</v>
      </c>
      <c r="AK1280" s="93">
        <v>0</v>
      </c>
      <c r="AL1280" s="93">
        <v>0</v>
      </c>
      <c r="AM1280" s="49" t="s">
        <v>5559</v>
      </c>
      <c r="AN1280" s="49"/>
      <c r="AO1280" s="48" t="str" cm="1">
        <f t="array" ref="AO1280">IFERROR(_xlfn.IFS(
AQ1280="MPR ISSUE","PDH",
AQ1280="BSS Hardware Issue","BSS",
AQ1280="Sites strategiques, MLL, Pylone, etc.","ENVTECH",
AQ1280="AKTIVCO DEFAUT GE &amp; POWER Cabinet","AKTIVCO",
AQ1280="AKTIVCO Coupure ENEO &amp; Baisse de tension","AKTIVCO GRID ONLY",
AQ1280="Coupure ENEO &amp; Baisse de tension","IHS GRID ONLY",
AQ1280="Defaut GE &amp; POWER Cabinet","IHS",
AQ1280="Sharing","Partners",
AQ1280="Sites strategiques &amp; DataCenter","SST &amp; DC",
AQ1280="Exclu","Exclu",
AQ1280="SAT","SAT",
AQ1280="SPARE-ISSUE","SPARE-ISSUE",
AQ1280="Fiber CAmtel","TRANS_FO_CAMTEL",
AQ1280="Fiber AOF","Fiber AOF",
AQ1280="Projet OCM (HUAWEI)","TRAVAUX-HUAWEI",
AQ1280="Projet OCM (NOKIA)","TRAVAUX-NOKIA",
AQ1280="ACCESS-ISSUE","ACCESS-ISSUE",
AQ1280="Projet OCM (ZTE, NOKIA, autres projets)","TRAVAUX OCM",
AQ1280="No root CAuse","No root cause",
AQ1280="ODU HS","PDH",
AQ1280="IP &amp; VLAN","PDH",
AQ1280="Warehouse HUAWEI","SPARE-ISSUE",
AQ1280="SPARE-HS","SPARE-ISSUE",
AQ1280="Power Telco","BSS",AQ1280="no impacts","no impacts"
),"")</f>
        <v>No root cause</v>
      </c>
      <c r="AP1280" s="48" t="str" cm="1">
        <f t="array" ref="AP1280">IFERROR(_xlfn.IFS(
AQ1280="MPR ISSUE","TX ISSUE",
AQ1280="BSS Hardware Issue","RAN ISSUE",
AQ1280="Sites strategiques, MLL, Pylone, etc.","ENVTECH",
AQ1280="AKTIVCO DEFAUT GE &amp; POWER Cabinet","POWER ISSUE",
AQ1280="AKTIVCO Coupure ENEO &amp; Baisse de tension","POWER ISSUE",
AQ1280="Coupure ENEO &amp; Baisse de tension","POWER ISSUE",
AQ1280="Defaut GE &amp; POWER Cabinet","POWER ISSUE",
AQ1280="Sharing","POWER ISSUE",
AQ1280="Sites strategiques &amp; DataCenter","POWER ISSUE",
AQ1280="Exclu","Exclu",
AQ1280="SAT","TX ISSUE",
AQ1280="SPARE-ISSUE","SPARE-ISSUE",
AQ1280="Fiber CAmtel","TX ISSUE",
AQ1280="Fiber AOF","TX ISSUE",
AQ1280="Projet OCM (HUAWEI)","TRAVAUX-HUAWEI",
AQ1280="Projet OCM (NOKIA)","TRAVAUX -NOKIA",
AQ1280="ACCESS-ISSUE","ACCESS-ISSUE",
AQ1280="Projet OCM (ZTE, NOKIA, autres projets)","TRAVAUX OCM",
AQ1280="No root CAuse","No root cause",
AQ1280="ODU HS","TX ISSUE",
AQ1280="IP &amp; VLAN","TX ISSUE",
AQ1280="Warehouse HUAWEI","SPARE-ISSUE",
AQ1280="SPARE-HS","SPARE-ISSUE",
AQ1280="Power Telco","RAN ISSUE",AQ1280="no impacts","no impacts"
),"")</f>
        <v>No root cause</v>
      </c>
      <c r="AQ1280" s="127" t="s">
        <v>5344</v>
      </c>
      <c r="AR1280" s="48" t="str" cm="1">
        <f t="array" ref="AR1280">IFERROR(_xlfn.IFS(
AQ1280="MPR ISSUE","ACTIVE",
AQ1280="BSS Hardware Issue","ACTIVE",
AQ1280="Sites strategiques, MLL, Pylone, etc.","PASSIVE",
AQ1280="AKTIVCO DEFAUT GE &amp; POWER Cabinet","PASSIVE",
AQ1280="AKTIVCO Coupure ENEO &amp; Baisse de tension","PASSIVE",
AQ1280="Coupure ENEO &amp; Baisse de tension","PASSIVE",
AQ1280="Defaut GE &amp; POWER Cabinet","PASSIVE",
AQ1280="Sharing","PASSIVE",
AQ1280="Sites strategiques &amp; DataCenter","PASSIVE",
AQ1280="Exclu","Exclu",
AQ1280="SAT","ACTIVE",
AQ1280="SPARE-ISSUE","SPARE-ISSUE",
AQ1280="Fiber CAmtel","ACTIVE",
AQ1280="Fiber AOF","ACTIVE",
AQ1280="Projet OCM (HUAWEI)","PLANNED WORKS",
AQ1280="Projet OCM (NOKIA)","PLANNED WORKS",
AQ1280="ACCESS-ISSUE","ACCESS-ISSUE",
AQ1280="Projet OCM (ZTE, NOKIA, autres projets)","PLANNED WORKS",
AQ1280="No root CAuse","No root cause",
AQ1280="ODU HS","ACTIVE",
AQ1280="IP &amp; VLAN","ACTIVE",
AQ1280="Warehouse HUAWEI","SPARE-ISSUE",
AQ1280="SPARE-HS","SPARE-ISSUE",
AQ1280="Power Telco","ACTIVE", AQ1280="no impacts","no impacts"
),"")</f>
        <v>No root cause</v>
      </c>
      <c r="AS1280" s="92" t="s">
        <v>5537</v>
      </c>
      <c r="AT1280" s="98" t="s">
        <v>4890</v>
      </c>
      <c r="AV1280" s="17" t="s">
        <v>5537</v>
      </c>
      <c r="AW1280" s="7" t="s">
        <v>5537</v>
      </c>
      <c r="AX1280" s="6" t="s">
        <v>5537</v>
      </c>
      <c r="AY1280" s="7"/>
      <c r="AZ1280" s="3" t="s">
        <v>5537</v>
      </c>
      <c r="BA1280" s="18" t="s">
        <v>5537</v>
      </c>
      <c r="BB1280" s="18" t="s">
        <v>5537</v>
      </c>
      <c r="BC1280" s="18" t="s">
        <v>5537</v>
      </c>
      <c r="BD1280" s="18" t="s">
        <v>5537</v>
      </c>
      <c r="BE1280" s="18" t="s">
        <v>5537</v>
      </c>
      <c r="BF1280" s="18" t="s">
        <v>5537</v>
      </c>
      <c r="BG1280" s="18" t="s">
        <v>5537</v>
      </c>
      <c r="BH1280" s="18" t="s">
        <v>5537</v>
      </c>
      <c r="BI1280" s="18" t="s">
        <v>5537</v>
      </c>
      <c r="BJ1280" s="18" t="s">
        <v>5537</v>
      </c>
      <c r="BK1280" s="18" t="s">
        <v>5537</v>
      </c>
      <c r="BL1280" s="9" t="s">
        <v>5537</v>
      </c>
      <c r="BM1280" s="14" t="s">
        <v>5537</v>
      </c>
      <c r="BN1280" s="14" t="s">
        <v>5537</v>
      </c>
      <c r="BO1280" s="14" t="str">
        <f>_xlfn.XLOOKUP(B1280,'[4]cell downs 18042026 17h'!$B:$B,'[4]cell downs 18042026 17h'!$B:$B,"")</f>
        <v/>
      </c>
      <c r="BP1280" s="14" t="str">
        <f>_xlfn.XLOOKUP(B1280,'[5]Cells Huawei 19042026 15h'!$B:$B,'[5]Cells Huawei 19042026 15h'!$B:$B,"")</f>
        <v/>
      </c>
      <c r="BQ1280" s="9" t="str">
        <f>_xlfn.XLOOKUP(B1280,'[6]cells down 19042026 9H40'!$B:$B,'[6]cells down 19042026 9H40'!$B:$B,"")</f>
        <v/>
      </c>
      <c r="BR1280" s="9" t="s">
        <v>4890</v>
      </c>
      <c r="BS1280" s="9" t="s">
        <v>12</v>
      </c>
      <c r="BT1280" s="108"/>
    </row>
    <row r="1281" spans="1:72" s="9" customFormat="1" x14ac:dyDescent="0.35">
      <c r="A1281" s="1" t="s">
        <v>5186</v>
      </c>
      <c r="B1281" s="8" t="s">
        <v>5187</v>
      </c>
      <c r="C1281" s="3" t="str">
        <f>_xlfn.XLOOKUP(B1281,'[1]daily break down'!$D:$D,'[1]daily break down'!$E:$E,"")</f>
        <v>SUD-OUEST</v>
      </c>
      <c r="D1281" s="1" t="s">
        <v>11</v>
      </c>
      <c r="E1281" s="1" t="s">
        <v>12</v>
      </c>
      <c r="F1281" s="3" t="s">
        <v>13</v>
      </c>
      <c r="G1281" s="1" t="s">
        <v>14</v>
      </c>
      <c r="H1281" s="32" t="str">
        <f>_xlfn.XLOOKUP(B1281,[2]CALCULATION!$B:$B,[2]CALCULATION!$H:$H,"")</f>
        <v>Huawei</v>
      </c>
      <c r="I1281" s="28">
        <v>0</v>
      </c>
      <c r="J1281" s="28">
        <v>8.9175391586979543E-5</v>
      </c>
      <c r="K1281" s="28">
        <v>0</v>
      </c>
      <c r="L1281" s="28">
        <v>0</v>
      </c>
      <c r="M1281" s="28">
        <v>0</v>
      </c>
      <c r="N1281" s="28">
        <v>0</v>
      </c>
      <c r="O1281" s="28">
        <v>6.9556805437844052E-3</v>
      </c>
      <c r="P1281" s="28">
        <v>0</v>
      </c>
      <c r="Q1281" s="28">
        <v>0</v>
      </c>
      <c r="R1281" s="28">
        <v>0</v>
      </c>
      <c r="S1281" s="93">
        <v>0</v>
      </c>
      <c r="T1281" s="93">
        <f>_xlfn.XLOOKUP(B1281,'[3]Nur des jours'!$B:$B,'[3]Nur des jours'!$U:$U,"")</f>
        <v>0</v>
      </c>
      <c r="U1281" s="93">
        <v>0</v>
      </c>
      <c r="V1281" s="93">
        <v>0</v>
      </c>
      <c r="W1281" s="93">
        <v>0</v>
      </c>
      <c r="X1281" s="93">
        <v>0</v>
      </c>
      <c r="Y1281" s="93">
        <v>10.138171918740527</v>
      </c>
      <c r="Z1281" s="93">
        <v>0</v>
      </c>
      <c r="AA1281" s="93">
        <v>0</v>
      </c>
      <c r="AB1281" s="93">
        <v>0</v>
      </c>
      <c r="AC1281" s="93">
        <f>_xlfn.XLOOKUP(B1281,'[3]Nur des jours'!$B:$B,'[3]Nur des jours'!$N:$N,"")</f>
        <v>0</v>
      </c>
      <c r="AD1281" s="93">
        <v>0</v>
      </c>
      <c r="AE1281" s="93">
        <v>0</v>
      </c>
      <c r="AF1281" s="93">
        <v>0</v>
      </c>
      <c r="AG1281" s="93"/>
      <c r="AH1281" s="93">
        <v>0</v>
      </c>
      <c r="AI1281" s="93">
        <v>0</v>
      </c>
      <c r="AJ1281" s="93">
        <v>0</v>
      </c>
      <c r="AK1281" s="93">
        <v>0</v>
      </c>
      <c r="AL1281" s="93">
        <v>0</v>
      </c>
      <c r="AM1281" s="49" t="s">
        <v>5559</v>
      </c>
      <c r="AN1281" s="49"/>
      <c r="AO1281" s="48" t="str" cm="1">
        <f t="array" ref="AO1281">IFERROR(_xlfn.IFS(
AQ1281="MPR ISSUE","PDH",
AQ1281="BSS Hardware Issue","BSS",
AQ1281="Sites strategiques, MLL, Pylone, etc.","ENVTECH",
AQ1281="AKTIVCO DEFAUT GE &amp; POWER Cabinet","AKTIVCO",
AQ1281="AKTIVCO Coupure ENEO &amp; Baisse de tension","AKTIVCO GRID ONLY",
AQ1281="Coupure ENEO &amp; Baisse de tension","IHS GRID ONLY",
AQ1281="Defaut GE &amp; POWER Cabinet","IHS",
AQ1281="Sharing","Partners",
AQ1281="Sites strategiques &amp; DataCenter","SST &amp; DC",
AQ1281="Exclu","Exclu",
AQ1281="SAT","SAT",
AQ1281="SPARE-ISSUE","SPARE-ISSUE",
AQ1281="Fiber CAmtel","TRANS_FO_CAMTEL",
AQ1281="Fiber AOF","Fiber AOF",
AQ1281="Projet OCM (HUAWEI)","TRAVAUX-HUAWEI",
AQ1281="Projet OCM (NOKIA)","TRAVAUX-NOKIA",
AQ1281="ACCESS-ISSUE","ACCESS-ISSUE",
AQ1281="Projet OCM (ZTE, NOKIA, autres projets)","TRAVAUX OCM",
AQ1281="No root CAuse","No root cause",
AQ1281="ODU HS","PDH",
AQ1281="IP &amp; VLAN","PDH",
AQ1281="Warehouse HUAWEI","SPARE-ISSUE",
AQ1281="SPARE-HS","SPARE-ISSUE",
AQ1281="Power Telco","BSS",AQ1281="no impacts","no impacts"
),"")</f>
        <v>No root cause</v>
      </c>
      <c r="AP1281" s="48" t="str" cm="1">
        <f t="array" ref="AP1281">IFERROR(_xlfn.IFS(
AQ1281="MPR ISSUE","TX ISSUE",
AQ1281="BSS Hardware Issue","RAN ISSUE",
AQ1281="Sites strategiques, MLL, Pylone, etc.","ENVTECH",
AQ1281="AKTIVCO DEFAUT GE &amp; POWER Cabinet","POWER ISSUE",
AQ1281="AKTIVCO Coupure ENEO &amp; Baisse de tension","POWER ISSUE",
AQ1281="Coupure ENEO &amp; Baisse de tension","POWER ISSUE",
AQ1281="Defaut GE &amp; POWER Cabinet","POWER ISSUE",
AQ1281="Sharing","POWER ISSUE",
AQ1281="Sites strategiques &amp; DataCenter","POWER ISSUE",
AQ1281="Exclu","Exclu",
AQ1281="SAT","TX ISSUE",
AQ1281="SPARE-ISSUE","SPARE-ISSUE",
AQ1281="Fiber CAmtel","TX ISSUE",
AQ1281="Fiber AOF","TX ISSUE",
AQ1281="Projet OCM (HUAWEI)","TRAVAUX-HUAWEI",
AQ1281="Projet OCM (NOKIA)","TRAVAUX -NOKIA",
AQ1281="ACCESS-ISSUE","ACCESS-ISSUE",
AQ1281="Projet OCM (ZTE, NOKIA, autres projets)","TRAVAUX OCM",
AQ1281="No root CAuse","No root cause",
AQ1281="ODU HS","TX ISSUE",
AQ1281="IP &amp; VLAN","TX ISSUE",
AQ1281="Warehouse HUAWEI","SPARE-ISSUE",
AQ1281="SPARE-HS","SPARE-ISSUE",
AQ1281="Power Telco","RAN ISSUE",AQ1281="no impacts","no impacts"
),"")</f>
        <v>No root cause</v>
      </c>
      <c r="AQ1281" s="127" t="s">
        <v>5344</v>
      </c>
      <c r="AR1281" s="48" t="str" cm="1">
        <f t="array" ref="AR1281">IFERROR(_xlfn.IFS(
AQ1281="MPR ISSUE","ACTIVE",
AQ1281="BSS Hardware Issue","ACTIVE",
AQ1281="Sites strategiques, MLL, Pylone, etc.","PASSIVE",
AQ1281="AKTIVCO DEFAUT GE &amp; POWER Cabinet","PASSIVE",
AQ1281="AKTIVCO Coupure ENEO &amp; Baisse de tension","PASSIVE",
AQ1281="Coupure ENEO &amp; Baisse de tension","PASSIVE",
AQ1281="Defaut GE &amp; POWER Cabinet","PASSIVE",
AQ1281="Sharing","PASSIVE",
AQ1281="Sites strategiques &amp; DataCenter","PASSIVE",
AQ1281="Exclu","Exclu",
AQ1281="SAT","ACTIVE",
AQ1281="SPARE-ISSUE","SPARE-ISSUE",
AQ1281="Fiber CAmtel","ACTIVE",
AQ1281="Fiber AOF","ACTIVE",
AQ1281="Projet OCM (HUAWEI)","PLANNED WORKS",
AQ1281="Projet OCM (NOKIA)","PLANNED WORKS",
AQ1281="ACCESS-ISSUE","ACCESS-ISSUE",
AQ1281="Projet OCM (ZTE, NOKIA, autres projets)","PLANNED WORKS",
AQ1281="No root CAuse","No root cause",
AQ1281="ODU HS","ACTIVE",
AQ1281="IP &amp; VLAN","ACTIVE",
AQ1281="Warehouse HUAWEI","SPARE-ISSUE",
AQ1281="SPARE-HS","SPARE-ISSUE",
AQ1281="Power Telco","ACTIVE", AQ1281="no impacts","no impacts"
),"")</f>
        <v>No root cause</v>
      </c>
      <c r="AS1281" s="92" t="s">
        <v>5537</v>
      </c>
      <c r="AT1281" s="98" t="s">
        <v>5187</v>
      </c>
      <c r="AV1281" s="17" t="s">
        <v>5537</v>
      </c>
      <c r="AW1281" s="7" t="s">
        <v>5537</v>
      </c>
      <c r="AX1281" s="6" t="s">
        <v>5537</v>
      </c>
      <c r="AY1281" s="7"/>
      <c r="AZ1281" s="3" t="s">
        <v>5537</v>
      </c>
      <c r="BA1281" s="18" t="s">
        <v>5537</v>
      </c>
      <c r="BB1281" s="18" t="s">
        <v>5537</v>
      </c>
      <c r="BC1281" s="18" t="s">
        <v>5537</v>
      </c>
      <c r="BD1281" s="18" t="s">
        <v>5537</v>
      </c>
      <c r="BE1281" s="18" t="s">
        <v>5537</v>
      </c>
      <c r="BF1281" s="18" t="s">
        <v>5537</v>
      </c>
      <c r="BG1281" s="18" t="s">
        <v>5537</v>
      </c>
      <c r="BH1281" s="18" t="s">
        <v>5537</v>
      </c>
      <c r="BI1281" s="18" t="s">
        <v>5537</v>
      </c>
      <c r="BJ1281" s="18" t="s">
        <v>5537</v>
      </c>
      <c r="BK1281" s="18" t="s">
        <v>5537</v>
      </c>
      <c r="BL1281" s="9" t="s">
        <v>5537</v>
      </c>
      <c r="BM1281" s="14" t="s">
        <v>5537</v>
      </c>
      <c r="BN1281" s="14" t="s">
        <v>5537</v>
      </c>
      <c r="BO1281" s="14" t="str">
        <f>_xlfn.XLOOKUP(B1281,'[4]cell downs 18042026 17h'!$B:$B,'[4]cell downs 18042026 17h'!$B:$B,"")</f>
        <v/>
      </c>
      <c r="BP1281" s="14" t="str">
        <f>_xlfn.XLOOKUP(B1281,'[5]Cells Huawei 19042026 15h'!$B:$B,'[5]Cells Huawei 19042026 15h'!$B:$B,"")</f>
        <v/>
      </c>
      <c r="BQ1281" s="9" t="str">
        <f>_xlfn.XLOOKUP(B1281,'[6]cells down 19042026 9H40'!$B:$B,'[6]cells down 19042026 9H40'!$B:$B,"")</f>
        <v/>
      </c>
      <c r="BR1281" s="9" t="s">
        <v>5187</v>
      </c>
      <c r="BS1281" s="9" t="s">
        <v>5537</v>
      </c>
      <c r="BT1281" s="108"/>
    </row>
    <row r="1282" spans="1:72" s="9" customFormat="1" x14ac:dyDescent="0.35">
      <c r="A1282" s="1" t="s">
        <v>1612</v>
      </c>
      <c r="B1282" s="8" t="s">
        <v>1613</v>
      </c>
      <c r="C1282" s="3" t="str">
        <f>_xlfn.XLOOKUP(B1282,'[1]daily break down'!$D:$D,'[1]daily break down'!$E:$E,"")</f>
        <v>Yaounde</v>
      </c>
      <c r="D1282" s="1" t="s">
        <v>21</v>
      </c>
      <c r="E1282" s="1" t="s">
        <v>12</v>
      </c>
      <c r="F1282" s="3" t="s">
        <v>37</v>
      </c>
      <c r="G1282" s="1" t="s">
        <v>38</v>
      </c>
      <c r="H1282" s="34" t="str">
        <f>_xlfn.XLOOKUP(B1282,[2]CALCULATION!$B:$B,[2]CALCULATION!$H:$H,"")</f>
        <v>ZTE</v>
      </c>
      <c r="I1282" s="28">
        <v>9.1622542682909405</v>
      </c>
      <c r="J1282" s="28">
        <v>0</v>
      </c>
      <c r="K1282" s="28">
        <v>3.6733484004074977</v>
      </c>
      <c r="L1282" s="28">
        <v>28.701278133052543</v>
      </c>
      <c r="M1282" s="28">
        <v>0</v>
      </c>
      <c r="N1282" s="28">
        <v>0</v>
      </c>
      <c r="O1282" s="28">
        <v>0</v>
      </c>
      <c r="P1282" s="28">
        <v>0</v>
      </c>
      <c r="Q1282" s="28">
        <v>20.349128792094362</v>
      </c>
      <c r="R1282" s="28">
        <v>27.15404941886181</v>
      </c>
      <c r="S1282" s="93">
        <v>32.177548918052807</v>
      </c>
      <c r="T1282" s="93">
        <f>_xlfn.XLOOKUP(B1282,'[3]Nur des jours'!$B:$B,'[3]Nur des jours'!$U:$U,"")</f>
        <v>8.5501187102812803</v>
      </c>
      <c r="U1282" s="93">
        <v>0</v>
      </c>
      <c r="V1282" s="93">
        <v>0</v>
      </c>
      <c r="W1282" s="93">
        <v>8.5501187102812803</v>
      </c>
      <c r="X1282" s="93">
        <v>0</v>
      </c>
      <c r="Y1282" s="93">
        <v>9.9783517819383452</v>
      </c>
      <c r="Z1282" s="93">
        <v>0</v>
      </c>
      <c r="AA1282" s="93">
        <v>0</v>
      </c>
      <c r="AB1282" s="93">
        <v>0</v>
      </c>
      <c r="AC1282" s="93">
        <f>_xlfn.XLOOKUP(B1282,'[3]Nur des jours'!$B:$B,'[3]Nur des jours'!$N:$N,"")</f>
        <v>0</v>
      </c>
      <c r="AD1282" s="93">
        <v>0</v>
      </c>
      <c r="AE1282" s="93">
        <v>0</v>
      </c>
      <c r="AF1282" s="93">
        <v>0</v>
      </c>
      <c r="AG1282" s="93"/>
      <c r="AH1282" s="93">
        <v>0</v>
      </c>
      <c r="AI1282" s="93">
        <v>0</v>
      </c>
      <c r="AJ1282" s="93">
        <v>0</v>
      </c>
      <c r="AK1282" s="93">
        <v>0</v>
      </c>
      <c r="AL1282" s="93">
        <v>0</v>
      </c>
      <c r="AM1282" s="49" t="s">
        <v>5559</v>
      </c>
      <c r="AN1282" s="49"/>
      <c r="AO1282" s="48" t="str" cm="1">
        <f t="array" ref="AO1282">IFERROR(_xlfn.IFS(
AQ1282="MPR ISSUE","PDH",
AQ1282="BSS Hardware Issue","BSS",
AQ1282="Sites strategiques, MLL, Pylone, etc.","ENVTECH",
AQ1282="AKTIVCO DEFAUT GE &amp; POWER Cabinet","AKTIVCO",
AQ1282="AKTIVCO Coupure ENEO &amp; Baisse de tension","AKTIVCO GRID ONLY",
AQ1282="Coupure ENEO &amp; Baisse de tension","IHS GRID ONLY",
AQ1282="Defaut GE &amp; POWER Cabinet","IHS",
AQ1282="Sharing","Partners",
AQ1282="Sites strategiques &amp; DataCenter","SST &amp; DC",
AQ1282="Exclu","Exclu",
AQ1282="SAT","SAT",
AQ1282="SPARE-ISSUE","SPARE-ISSUE",
AQ1282="Fiber CAmtel","TRANS_FO_CAMTEL",
AQ1282="Fiber AOF","Fiber AOF",
AQ1282="Projet OCM (HUAWEI)","TRAVAUX-HUAWEI",
AQ1282="Projet OCM (NOKIA)","TRAVAUX-NOKIA",
AQ1282="ACCESS-ISSUE","ACCESS-ISSUE",
AQ1282="Projet OCM (ZTE, NOKIA, autres projets)","TRAVAUX OCM",
AQ1282="No root CAuse","No root cause",
AQ1282="ODU HS","PDH",
AQ1282="IP &amp; VLAN","PDH",
AQ1282="Warehouse HUAWEI","SPARE-ISSUE",
AQ1282="SPARE-HS","SPARE-ISSUE",
AQ1282="Power Telco","BSS",AQ1282="no impacts","no impacts"
),"")</f>
        <v>No root cause</v>
      </c>
      <c r="AP1282" s="48" t="str" cm="1">
        <f t="array" ref="AP1282">IFERROR(_xlfn.IFS(
AQ1282="MPR ISSUE","TX ISSUE",
AQ1282="BSS Hardware Issue","RAN ISSUE",
AQ1282="Sites strategiques, MLL, Pylone, etc.","ENVTECH",
AQ1282="AKTIVCO DEFAUT GE &amp; POWER Cabinet","POWER ISSUE",
AQ1282="AKTIVCO Coupure ENEO &amp; Baisse de tension","POWER ISSUE",
AQ1282="Coupure ENEO &amp; Baisse de tension","POWER ISSUE",
AQ1282="Defaut GE &amp; POWER Cabinet","POWER ISSUE",
AQ1282="Sharing","POWER ISSUE",
AQ1282="Sites strategiques &amp; DataCenter","POWER ISSUE",
AQ1282="Exclu","Exclu",
AQ1282="SAT","TX ISSUE",
AQ1282="SPARE-ISSUE","SPARE-ISSUE",
AQ1282="Fiber CAmtel","TX ISSUE",
AQ1282="Fiber AOF","TX ISSUE",
AQ1282="Projet OCM (HUAWEI)","TRAVAUX-HUAWEI",
AQ1282="Projet OCM (NOKIA)","TRAVAUX -NOKIA",
AQ1282="ACCESS-ISSUE","ACCESS-ISSUE",
AQ1282="Projet OCM (ZTE, NOKIA, autres projets)","TRAVAUX OCM",
AQ1282="No root CAuse","No root cause",
AQ1282="ODU HS","TX ISSUE",
AQ1282="IP &amp; VLAN","TX ISSUE",
AQ1282="Warehouse HUAWEI","SPARE-ISSUE",
AQ1282="SPARE-HS","SPARE-ISSUE",
AQ1282="Power Telco","RAN ISSUE",AQ1282="no impacts","no impacts"
),"")</f>
        <v>No root cause</v>
      </c>
      <c r="AQ1282" s="67" t="s">
        <v>5344</v>
      </c>
      <c r="AR1282" s="48" t="str" cm="1">
        <f t="array" ref="AR1282">IFERROR(_xlfn.IFS(
AQ1282="MPR ISSUE","ACTIVE",
AQ1282="BSS Hardware Issue","ACTIVE",
AQ1282="Sites strategiques, MLL, Pylone, etc.","PASSIVE",
AQ1282="AKTIVCO DEFAUT GE &amp; POWER Cabinet","PASSIVE",
AQ1282="AKTIVCO Coupure ENEO &amp; Baisse de tension","PASSIVE",
AQ1282="Coupure ENEO &amp; Baisse de tension","PASSIVE",
AQ1282="Defaut GE &amp; POWER Cabinet","PASSIVE",
AQ1282="Sharing","PASSIVE",
AQ1282="Sites strategiques &amp; DataCenter","PASSIVE",
AQ1282="Exclu","Exclu",
AQ1282="SAT","ACTIVE",
AQ1282="SPARE-ISSUE","SPARE-ISSUE",
AQ1282="Fiber CAmtel","ACTIVE",
AQ1282="Fiber AOF","ACTIVE",
AQ1282="Projet OCM (HUAWEI)","PLANNED WORKS",
AQ1282="Projet OCM (NOKIA)","PLANNED WORKS",
AQ1282="ACCESS-ISSUE","ACCESS-ISSUE",
AQ1282="Projet OCM (ZTE, NOKIA, autres projets)","PLANNED WORKS",
AQ1282="No root CAuse","No root cause",
AQ1282="ODU HS","ACTIVE",
AQ1282="IP &amp; VLAN","ACTIVE",
AQ1282="Warehouse HUAWEI","SPARE-ISSUE",
AQ1282="SPARE-HS","SPARE-ISSUE",
AQ1282="Power Telco","ACTIVE", AQ1282="no impacts","no impacts"
),"")</f>
        <v>No root cause</v>
      </c>
      <c r="AS1282" s="92" t="s">
        <v>5537</v>
      </c>
      <c r="AT1282" s="98" t="s">
        <v>1613</v>
      </c>
      <c r="AV1282" s="17" t="s">
        <v>5537</v>
      </c>
      <c r="AW1282" s="7" t="s">
        <v>5537</v>
      </c>
      <c r="AX1282" s="6" t="s">
        <v>5537</v>
      </c>
      <c r="AY1282" s="7"/>
      <c r="AZ1282" s="3" t="s">
        <v>5537</v>
      </c>
      <c r="BA1282" s="18" t="s">
        <v>5537</v>
      </c>
      <c r="BB1282" s="18" t="s">
        <v>5537</v>
      </c>
      <c r="BC1282" s="18" t="s">
        <v>5537</v>
      </c>
      <c r="BD1282" s="18" t="s">
        <v>5537</v>
      </c>
      <c r="BE1282" s="18" t="s">
        <v>5537</v>
      </c>
      <c r="BF1282" s="18" t="s">
        <v>5537</v>
      </c>
      <c r="BG1282" s="18" t="s">
        <v>5537</v>
      </c>
      <c r="BH1282" s="18" t="s">
        <v>5537</v>
      </c>
      <c r="BI1282" s="18" t="s">
        <v>5537</v>
      </c>
      <c r="BJ1282" s="18" t="s">
        <v>5537</v>
      </c>
      <c r="BK1282" s="18" t="s">
        <v>5537</v>
      </c>
      <c r="BL1282" s="9" t="s">
        <v>5537</v>
      </c>
      <c r="BM1282" s="14" t="s">
        <v>5537</v>
      </c>
      <c r="BN1282" s="14" t="s">
        <v>5537</v>
      </c>
      <c r="BO1282" s="14" t="str">
        <f>_xlfn.XLOOKUP(B1282,'[4]cell downs 18042026 17h'!$B:$B,'[4]cell downs 18042026 17h'!$B:$B,"")</f>
        <v/>
      </c>
      <c r="BP1282" s="14" t="str">
        <f>_xlfn.XLOOKUP(B1282,'[5]Cells Huawei 19042026 15h'!$B:$B,'[5]Cells Huawei 19042026 15h'!$B:$B,"")</f>
        <v/>
      </c>
      <c r="BQ1282" s="9" t="str">
        <f>_xlfn.XLOOKUP(B1282,'[6]cells down 19042026 9H40'!$B:$B,'[6]cells down 19042026 9H40'!$B:$B,"")</f>
        <v/>
      </c>
      <c r="BR1282" s="9" t="s">
        <v>5537</v>
      </c>
      <c r="BS1282" s="9" t="s">
        <v>12</v>
      </c>
      <c r="BT1282" s="108"/>
    </row>
    <row r="1283" spans="1:72" s="9" customFormat="1" x14ac:dyDescent="0.35">
      <c r="A1283" s="1" t="s">
        <v>2271</v>
      </c>
      <c r="B1283" s="87" t="s">
        <v>2272</v>
      </c>
      <c r="C1283" s="3" t="str">
        <f>_xlfn.XLOOKUP(B1283,'[1]daily break down'!$D:$D,'[1]daily break down'!$E:$E,"")</f>
        <v>Yaounde</v>
      </c>
      <c r="D1283" s="1" t="s">
        <v>11</v>
      </c>
      <c r="E1283" s="1" t="s">
        <v>12</v>
      </c>
      <c r="F1283" s="3" t="s">
        <v>37</v>
      </c>
      <c r="G1283" s="1" t="s">
        <v>38</v>
      </c>
      <c r="H1283" s="34" t="str">
        <f>_xlfn.XLOOKUP(B1283,[2]CALCULATION!$B:$B,[2]CALCULATION!$H:$H,"")</f>
        <v>ZTE</v>
      </c>
      <c r="I1283" s="28">
        <v>0</v>
      </c>
      <c r="J1283" s="28">
        <v>9.6783835997180638</v>
      </c>
      <c r="K1283" s="28">
        <v>0</v>
      </c>
      <c r="L1283" s="28">
        <v>0</v>
      </c>
      <c r="M1283" s="28">
        <v>0</v>
      </c>
      <c r="N1283" s="28">
        <v>0</v>
      </c>
      <c r="O1283" s="28">
        <v>0</v>
      </c>
      <c r="P1283" s="28">
        <v>0</v>
      </c>
      <c r="Q1283" s="28">
        <v>0</v>
      </c>
      <c r="R1283" s="28">
        <v>0</v>
      </c>
      <c r="S1283" s="93">
        <v>0</v>
      </c>
      <c r="T1283" s="93">
        <f>_xlfn.XLOOKUP(B1283,'[3]Nur des jours'!$B:$B,'[3]Nur des jours'!$U:$U,"")</f>
        <v>1.1622407136314217</v>
      </c>
      <c r="U1283" s="93">
        <v>0</v>
      </c>
      <c r="V1283" s="93">
        <v>0</v>
      </c>
      <c r="W1283" s="93">
        <v>1.1622407136314217</v>
      </c>
      <c r="X1283" s="93">
        <v>18.441756341440446</v>
      </c>
      <c r="Y1283" s="93">
        <v>9.2615064791272523</v>
      </c>
      <c r="Z1283" s="93">
        <v>0</v>
      </c>
      <c r="AA1283" s="93">
        <v>0</v>
      </c>
      <c r="AB1283" s="93">
        <v>0</v>
      </c>
      <c r="AC1283" s="93">
        <f>_xlfn.XLOOKUP(B1283,'[3]Nur des jours'!$B:$B,'[3]Nur des jours'!$N:$N,"")</f>
        <v>0</v>
      </c>
      <c r="AD1283" s="93">
        <v>0</v>
      </c>
      <c r="AE1283" s="93">
        <v>0</v>
      </c>
      <c r="AF1283" s="93">
        <v>0</v>
      </c>
      <c r="AG1283" s="93"/>
      <c r="AH1283" s="93">
        <v>0</v>
      </c>
      <c r="AI1283" s="93">
        <v>0</v>
      </c>
      <c r="AJ1283" s="93">
        <v>0</v>
      </c>
      <c r="AK1283" s="93">
        <v>0</v>
      </c>
      <c r="AL1283" s="93">
        <v>0</v>
      </c>
      <c r="AM1283" s="49" t="s">
        <v>5559</v>
      </c>
      <c r="AN1283" s="49"/>
      <c r="AO1283" s="48" t="str" cm="1">
        <f t="array" ref="AO1283">IFERROR(_xlfn.IFS(
AQ1283="MPR ISSUE","PDH",
AQ1283="BSS Hardware Issue","BSS",
AQ1283="Sites strategiques, MLL, Pylone, etc.","ENVTECH",
AQ1283="AKTIVCO DEFAUT GE &amp; POWER Cabinet","AKTIVCO",
AQ1283="AKTIVCO Coupure ENEO &amp; Baisse de tension","AKTIVCO GRID ONLY",
AQ1283="Coupure ENEO &amp; Baisse de tension","IHS GRID ONLY",
AQ1283="Defaut GE &amp; POWER Cabinet","IHS",
AQ1283="Sharing","Partners",
AQ1283="Sites strategiques &amp; DataCenter","SST &amp; DC",
AQ1283="Exclu","Exclu",
AQ1283="SAT","SAT",
AQ1283="SPARE-ISSUE","SPARE-ISSUE",
AQ1283="Fiber CAmtel","TRANS_FO_CAMTEL",
AQ1283="Fiber AOF","Fiber AOF",
AQ1283="Projet OCM (HUAWEI)","TRAVAUX-HUAWEI",
AQ1283="Projet OCM (NOKIA)","TRAVAUX-NOKIA",
AQ1283="ACCESS-ISSUE","ACCESS-ISSUE",
AQ1283="Projet OCM (ZTE, NOKIA, autres projets)","TRAVAUX OCM",
AQ1283="No root CAuse","No root cause",
AQ1283="ODU HS","PDH",
AQ1283="IP &amp; VLAN","PDH",
AQ1283="Warehouse HUAWEI","SPARE-ISSUE",
AQ1283="SPARE-HS","SPARE-ISSUE",
AQ1283="Power Telco","BSS",AQ1283="no impacts","no impacts"
),"")</f>
        <v>No root cause</v>
      </c>
      <c r="AP1283" s="48" t="str" cm="1">
        <f t="array" ref="AP1283">IFERROR(_xlfn.IFS(
AQ1283="MPR ISSUE","TX ISSUE",
AQ1283="BSS Hardware Issue","RAN ISSUE",
AQ1283="Sites strategiques, MLL, Pylone, etc.","ENVTECH",
AQ1283="AKTIVCO DEFAUT GE &amp; POWER Cabinet","POWER ISSUE",
AQ1283="AKTIVCO Coupure ENEO &amp; Baisse de tension","POWER ISSUE",
AQ1283="Coupure ENEO &amp; Baisse de tension","POWER ISSUE",
AQ1283="Defaut GE &amp; POWER Cabinet","POWER ISSUE",
AQ1283="Sharing","POWER ISSUE",
AQ1283="Sites strategiques &amp; DataCenter","POWER ISSUE",
AQ1283="Exclu","Exclu",
AQ1283="SAT","TX ISSUE",
AQ1283="SPARE-ISSUE","SPARE-ISSUE",
AQ1283="Fiber CAmtel","TX ISSUE",
AQ1283="Fiber AOF","TX ISSUE",
AQ1283="Projet OCM (HUAWEI)","TRAVAUX-HUAWEI",
AQ1283="Projet OCM (NOKIA)","TRAVAUX -NOKIA",
AQ1283="ACCESS-ISSUE","ACCESS-ISSUE",
AQ1283="Projet OCM (ZTE, NOKIA, autres projets)","TRAVAUX OCM",
AQ1283="No root CAuse","No root cause",
AQ1283="ODU HS","TX ISSUE",
AQ1283="IP &amp; VLAN","TX ISSUE",
AQ1283="Warehouse HUAWEI","SPARE-ISSUE",
AQ1283="SPARE-HS","SPARE-ISSUE",
AQ1283="Power Telco","RAN ISSUE",AQ1283="no impacts","no impacts"
),"")</f>
        <v>No root cause</v>
      </c>
      <c r="AQ1283" s="127" t="s">
        <v>5344</v>
      </c>
      <c r="AR1283" s="48" t="str" cm="1">
        <f t="array" ref="AR1283">IFERROR(_xlfn.IFS(
AQ1283="MPR ISSUE","ACTIVE",
AQ1283="BSS Hardware Issue","ACTIVE",
AQ1283="Sites strategiques, MLL, Pylone, etc.","PASSIVE",
AQ1283="AKTIVCO DEFAUT GE &amp; POWER Cabinet","PASSIVE",
AQ1283="AKTIVCO Coupure ENEO &amp; Baisse de tension","PASSIVE",
AQ1283="Coupure ENEO &amp; Baisse de tension","PASSIVE",
AQ1283="Defaut GE &amp; POWER Cabinet","PASSIVE",
AQ1283="Sharing","PASSIVE",
AQ1283="Sites strategiques &amp; DataCenter","PASSIVE",
AQ1283="Exclu","Exclu",
AQ1283="SAT","ACTIVE",
AQ1283="SPARE-ISSUE","SPARE-ISSUE",
AQ1283="Fiber CAmtel","ACTIVE",
AQ1283="Fiber AOF","ACTIVE",
AQ1283="Projet OCM (HUAWEI)","PLANNED WORKS",
AQ1283="Projet OCM (NOKIA)","PLANNED WORKS",
AQ1283="ACCESS-ISSUE","ACCESS-ISSUE",
AQ1283="Projet OCM (ZTE, NOKIA, autres projets)","PLANNED WORKS",
AQ1283="No root CAuse","No root cause",
AQ1283="ODU HS","ACTIVE",
AQ1283="IP &amp; VLAN","ACTIVE",
AQ1283="Warehouse HUAWEI","SPARE-ISSUE",
AQ1283="SPARE-HS","SPARE-ISSUE",
AQ1283="Power Telco","ACTIVE", AQ1283="no impacts","no impacts"
),"")</f>
        <v>No root cause</v>
      </c>
      <c r="AS1283" s="92" t="s">
        <v>5537</v>
      </c>
      <c r="AT1283" s="98" t="s">
        <v>2272</v>
      </c>
      <c r="AV1283" s="17" t="s">
        <v>5537</v>
      </c>
      <c r="AW1283" s="7" t="s">
        <v>5537</v>
      </c>
      <c r="AX1283" s="6" t="s">
        <v>5537</v>
      </c>
      <c r="AY1283" s="7"/>
      <c r="AZ1283" s="3" t="s">
        <v>5537</v>
      </c>
      <c r="BA1283" s="18" t="s">
        <v>5537</v>
      </c>
      <c r="BB1283" s="18" t="s">
        <v>5537</v>
      </c>
      <c r="BC1283" s="18" t="s">
        <v>5537</v>
      </c>
      <c r="BD1283" s="18" t="s">
        <v>5537</v>
      </c>
      <c r="BE1283" s="18" t="s">
        <v>5537</v>
      </c>
      <c r="BF1283" s="18" t="s">
        <v>5537</v>
      </c>
      <c r="BG1283" s="18" t="s">
        <v>5537</v>
      </c>
      <c r="BH1283" s="18" t="s">
        <v>5537</v>
      </c>
      <c r="BI1283" s="18" t="s">
        <v>5537</v>
      </c>
      <c r="BJ1283" s="18" t="s">
        <v>5537</v>
      </c>
      <c r="BK1283" s="18" t="s">
        <v>5537</v>
      </c>
      <c r="BL1283" s="9" t="s">
        <v>5537</v>
      </c>
      <c r="BM1283" s="14" t="s">
        <v>5537</v>
      </c>
      <c r="BN1283" s="14" t="s">
        <v>5537</v>
      </c>
      <c r="BO1283" s="14" t="str">
        <f>_xlfn.XLOOKUP(B1283,'[4]cell downs 18042026 17h'!$B:$B,'[4]cell downs 18042026 17h'!$B:$B,"")</f>
        <v/>
      </c>
      <c r="BP1283" s="14" t="str">
        <f>_xlfn.XLOOKUP(B1283,'[5]Cells Huawei 19042026 15h'!$B:$B,'[5]Cells Huawei 19042026 15h'!$B:$B,"")</f>
        <v/>
      </c>
      <c r="BQ1283" s="9" t="str">
        <f>_xlfn.XLOOKUP(B1283,'[6]cells down 19042026 9H40'!$B:$B,'[6]cells down 19042026 9H40'!$B:$B,"")</f>
        <v/>
      </c>
      <c r="BR1283" s="9" t="s">
        <v>2272</v>
      </c>
      <c r="BS1283" s="9" t="s">
        <v>12</v>
      </c>
      <c r="BT1283" s="108"/>
    </row>
    <row r="1284" spans="1:72" s="9" customFormat="1" x14ac:dyDescent="0.35">
      <c r="A1284" s="1" t="s">
        <v>5034</v>
      </c>
      <c r="B1284" s="8" t="s">
        <v>5035</v>
      </c>
      <c r="C1284" s="3" t="str">
        <f>_xlfn.XLOOKUP(B1284,'[1]daily break down'!$D:$D,'[1]daily break down'!$E:$E,"")</f>
        <v>Yaounde</v>
      </c>
      <c r="D1284" s="1" t="s">
        <v>11</v>
      </c>
      <c r="E1284" s="1" t="s">
        <v>318</v>
      </c>
      <c r="F1284" s="3" t="s">
        <v>37</v>
      </c>
      <c r="G1284" s="1" t="s">
        <v>38</v>
      </c>
      <c r="H1284" s="33" t="str">
        <f>_xlfn.XLOOKUP(B1284,[2]CALCULATION!$B:$B,[2]CALCULATION!$H:$H,"")</f>
        <v>NOKIA</v>
      </c>
      <c r="I1284" s="28">
        <v>0</v>
      </c>
      <c r="J1284" s="28">
        <v>0</v>
      </c>
      <c r="K1284" s="28">
        <v>0</v>
      </c>
      <c r="L1284" s="28">
        <v>0</v>
      </c>
      <c r="M1284" s="28">
        <v>0</v>
      </c>
      <c r="N1284" s="28">
        <v>0</v>
      </c>
      <c r="O1284" s="28">
        <v>0</v>
      </c>
      <c r="P1284" s="28">
        <v>0</v>
      </c>
      <c r="Q1284" s="28">
        <v>0</v>
      </c>
      <c r="R1284" s="28">
        <v>5.5081142472312825</v>
      </c>
      <c r="S1284" s="93">
        <v>12.327606132984052</v>
      </c>
      <c r="T1284" s="93">
        <f>_xlfn.XLOOKUP(B1284,'[3]Nur des jours'!$B:$B,'[3]Nur des jours'!$U:$U,"")</f>
        <v>12.327606132984052</v>
      </c>
      <c r="U1284" s="93">
        <v>12.327606132984052</v>
      </c>
      <c r="V1284" s="93">
        <v>12.327606132984052</v>
      </c>
      <c r="W1284" s="93">
        <v>12.327606132984052</v>
      </c>
      <c r="X1284" s="93">
        <v>12.327606132984052</v>
      </c>
      <c r="Y1284" s="93">
        <v>7.3694770599385748</v>
      </c>
      <c r="Z1284" s="93">
        <v>0</v>
      </c>
      <c r="AA1284" s="93">
        <v>0</v>
      </c>
      <c r="AB1284" s="93">
        <v>0</v>
      </c>
      <c r="AC1284" s="93">
        <f>_xlfn.XLOOKUP(B1284,'[3]Nur des jours'!$B:$B,'[3]Nur des jours'!$N:$N,"")</f>
        <v>0</v>
      </c>
      <c r="AD1284" s="93">
        <v>0</v>
      </c>
      <c r="AE1284" s="93">
        <v>0</v>
      </c>
      <c r="AF1284" s="93">
        <v>0</v>
      </c>
      <c r="AG1284" s="93"/>
      <c r="AH1284" s="93">
        <v>0</v>
      </c>
      <c r="AI1284" s="93">
        <v>0</v>
      </c>
      <c r="AJ1284" s="93">
        <v>0</v>
      </c>
      <c r="AK1284" s="93">
        <v>0</v>
      </c>
      <c r="AL1284" s="93">
        <v>0</v>
      </c>
      <c r="AM1284" s="49" t="s">
        <v>5559</v>
      </c>
      <c r="AN1284" s="49"/>
      <c r="AO1284" s="48" t="str" cm="1">
        <f t="array" ref="AO1284">IFERROR(_xlfn.IFS(
AQ1284="MPR ISSUE","PDH",
AQ1284="BSS Hardware Issue","BSS",
AQ1284="Sites strategiques, MLL, Pylone, etc.","ENVTECH",
AQ1284="AKTIVCO DEFAUT GE &amp; POWER Cabinet","AKTIVCO",
AQ1284="AKTIVCO Coupure ENEO &amp; Baisse de tension","AKTIVCO GRID ONLY",
AQ1284="Coupure ENEO &amp; Baisse de tension","IHS GRID ONLY",
AQ1284="Defaut GE &amp; POWER Cabinet","IHS",
AQ1284="Sharing","Partners",
AQ1284="Sites strategiques &amp; DataCenter","SST &amp; DC",
AQ1284="Exclu","Exclu",
AQ1284="SAT","SAT",
AQ1284="SPARE-ISSUE","SPARE-ISSUE",
AQ1284="Fiber CAmtel","TRANS_FO_CAMTEL",
AQ1284="Fiber AOF","Fiber AOF",
AQ1284="Projet OCM (HUAWEI)","TRAVAUX-HUAWEI",
AQ1284="Projet OCM (NOKIA)","TRAVAUX-NOKIA",
AQ1284="ACCESS-ISSUE","ACCESS-ISSUE",
AQ1284="Projet OCM (ZTE, NOKIA, autres projets)","TRAVAUX OCM",
AQ1284="No root CAuse","No root cause",
AQ1284="ODU HS","PDH",
AQ1284="IP &amp; VLAN","PDH",
AQ1284="Warehouse HUAWEI","SPARE-ISSUE",
AQ1284="SPARE-HS","SPARE-ISSUE",
AQ1284="Power Telco","BSS",AQ1284="no impacts","no impacts"
),"")</f>
        <v>No root cause</v>
      </c>
      <c r="AP1284" s="48" t="str" cm="1">
        <f t="array" ref="AP1284">IFERROR(_xlfn.IFS(
AQ1284="MPR ISSUE","TX ISSUE",
AQ1284="BSS Hardware Issue","RAN ISSUE",
AQ1284="Sites strategiques, MLL, Pylone, etc.","ENVTECH",
AQ1284="AKTIVCO DEFAUT GE &amp; POWER Cabinet","POWER ISSUE",
AQ1284="AKTIVCO Coupure ENEO &amp; Baisse de tension","POWER ISSUE",
AQ1284="Coupure ENEO &amp; Baisse de tension","POWER ISSUE",
AQ1284="Defaut GE &amp; POWER Cabinet","POWER ISSUE",
AQ1284="Sharing","POWER ISSUE",
AQ1284="Sites strategiques &amp; DataCenter","POWER ISSUE",
AQ1284="Exclu","Exclu",
AQ1284="SAT","TX ISSUE",
AQ1284="SPARE-ISSUE","SPARE-ISSUE",
AQ1284="Fiber CAmtel","TX ISSUE",
AQ1284="Fiber AOF","TX ISSUE",
AQ1284="Projet OCM (HUAWEI)","TRAVAUX-HUAWEI",
AQ1284="Projet OCM (NOKIA)","TRAVAUX -NOKIA",
AQ1284="ACCESS-ISSUE","ACCESS-ISSUE",
AQ1284="Projet OCM (ZTE, NOKIA, autres projets)","TRAVAUX OCM",
AQ1284="No root CAuse","No root cause",
AQ1284="ODU HS","TX ISSUE",
AQ1284="IP &amp; VLAN","TX ISSUE",
AQ1284="Warehouse HUAWEI","SPARE-ISSUE",
AQ1284="SPARE-HS","SPARE-ISSUE",
AQ1284="Power Telco","RAN ISSUE",AQ1284="no impacts","no impacts"
),"")</f>
        <v>No root cause</v>
      </c>
      <c r="AQ1284" s="127" t="s">
        <v>5344</v>
      </c>
      <c r="AR1284" s="48" t="str" cm="1">
        <f t="array" ref="AR1284">IFERROR(_xlfn.IFS(
AQ1284="MPR ISSUE","ACTIVE",
AQ1284="BSS Hardware Issue","ACTIVE",
AQ1284="Sites strategiques, MLL, Pylone, etc.","PASSIVE",
AQ1284="AKTIVCO DEFAUT GE &amp; POWER Cabinet","PASSIVE",
AQ1284="AKTIVCO Coupure ENEO &amp; Baisse de tension","PASSIVE",
AQ1284="Coupure ENEO &amp; Baisse de tension","PASSIVE",
AQ1284="Defaut GE &amp; POWER Cabinet","PASSIVE",
AQ1284="Sharing","PASSIVE",
AQ1284="Sites strategiques &amp; DataCenter","PASSIVE",
AQ1284="Exclu","Exclu",
AQ1284="SAT","ACTIVE",
AQ1284="SPARE-ISSUE","SPARE-ISSUE",
AQ1284="Fiber CAmtel","ACTIVE",
AQ1284="Fiber AOF","ACTIVE",
AQ1284="Projet OCM (HUAWEI)","PLANNED WORKS",
AQ1284="Projet OCM (NOKIA)","PLANNED WORKS",
AQ1284="ACCESS-ISSUE","ACCESS-ISSUE",
AQ1284="Projet OCM (ZTE, NOKIA, autres projets)","PLANNED WORKS",
AQ1284="No root CAuse","No root cause",
AQ1284="ODU HS","ACTIVE",
AQ1284="IP &amp; VLAN","ACTIVE",
AQ1284="Warehouse HUAWEI","SPARE-ISSUE",
AQ1284="SPARE-HS","SPARE-ISSUE",
AQ1284="Power Telco","ACTIVE", AQ1284="no impacts","no impacts"
),"")</f>
        <v>No root cause</v>
      </c>
      <c r="AS1284" s="92" t="s">
        <v>5537</v>
      </c>
      <c r="AT1284" s="98" t="s">
        <v>5035</v>
      </c>
      <c r="AV1284" s="17" t="s">
        <v>5537</v>
      </c>
      <c r="AW1284" s="7" t="s">
        <v>5537</v>
      </c>
      <c r="AX1284" s="6" t="s">
        <v>5537</v>
      </c>
      <c r="AY1284" s="7"/>
      <c r="AZ1284" s="3" t="s">
        <v>5537</v>
      </c>
      <c r="BA1284" s="18" t="s">
        <v>5537</v>
      </c>
      <c r="BB1284" s="18" t="s">
        <v>5537</v>
      </c>
      <c r="BC1284" s="18" t="s">
        <v>5537</v>
      </c>
      <c r="BD1284" s="18" t="s">
        <v>5537</v>
      </c>
      <c r="BE1284" s="18" t="s">
        <v>5537</v>
      </c>
      <c r="BF1284" s="18" t="s">
        <v>5537</v>
      </c>
      <c r="BG1284" s="18" t="s">
        <v>5537</v>
      </c>
      <c r="BH1284" s="18" t="s">
        <v>5537</v>
      </c>
      <c r="BI1284" s="18" t="s">
        <v>5537</v>
      </c>
      <c r="BJ1284" s="18" t="s">
        <v>5537</v>
      </c>
      <c r="BK1284" s="18" t="s">
        <v>5537</v>
      </c>
      <c r="BL1284" s="9" t="s">
        <v>5537</v>
      </c>
      <c r="BM1284" s="14" t="s">
        <v>5537</v>
      </c>
      <c r="BN1284" s="14" t="s">
        <v>5537</v>
      </c>
      <c r="BO1284" s="14" t="str">
        <f>_xlfn.XLOOKUP(B1284,'[4]cell downs 18042026 17h'!$B:$B,'[4]cell downs 18042026 17h'!$B:$B,"")</f>
        <v/>
      </c>
      <c r="BP1284" s="14" t="str">
        <f>_xlfn.XLOOKUP(B1284,'[5]Cells Huawei 19042026 15h'!$B:$B,'[5]Cells Huawei 19042026 15h'!$B:$B,"")</f>
        <v/>
      </c>
      <c r="BQ1284" s="9" t="str">
        <f>_xlfn.XLOOKUP(B1284,'[6]cells down 19042026 9H40'!$B:$B,'[6]cells down 19042026 9H40'!$B:$B,"")</f>
        <v/>
      </c>
      <c r="BR1284" s="9" t="s">
        <v>5035</v>
      </c>
      <c r="BS1284" s="9" t="s">
        <v>12</v>
      </c>
      <c r="BT1284" s="108"/>
    </row>
    <row r="1285" spans="1:72" s="9" customFormat="1" x14ac:dyDescent="0.35">
      <c r="A1285" s="1" t="s">
        <v>1282</v>
      </c>
      <c r="B1285" s="8" t="s">
        <v>1283</v>
      </c>
      <c r="C1285" s="3" t="str">
        <f>_xlfn.XLOOKUP(B1285,'[1]daily break down'!$D:$D,'[1]daily break down'!$E:$E,"")</f>
        <v>Yaounde</v>
      </c>
      <c r="D1285" s="1" t="s">
        <v>21</v>
      </c>
      <c r="E1285" s="1" t="s">
        <v>36</v>
      </c>
      <c r="F1285" s="3" t="s">
        <v>37</v>
      </c>
      <c r="G1285" s="1" t="s">
        <v>38</v>
      </c>
      <c r="H1285" s="34" t="str">
        <f>_xlfn.XLOOKUP(B1285,[2]CALCULATION!$B:$B,[2]CALCULATION!$H:$H,"")</f>
        <v>ZTE</v>
      </c>
      <c r="I1285" s="28">
        <v>0</v>
      </c>
      <c r="J1285" s="28">
        <v>0</v>
      </c>
      <c r="K1285" s="28">
        <v>0</v>
      </c>
      <c r="L1285" s="28">
        <v>0.25249120373937367</v>
      </c>
      <c r="M1285" s="28">
        <v>2.3114261499344941E-2</v>
      </c>
      <c r="N1285" s="28">
        <v>0</v>
      </c>
      <c r="O1285" s="28">
        <v>0</v>
      </c>
      <c r="P1285" s="28">
        <v>0</v>
      </c>
      <c r="Q1285" s="28">
        <v>0</v>
      </c>
      <c r="R1285" s="28">
        <v>0</v>
      </c>
      <c r="S1285" s="93">
        <v>0.3258290457805062</v>
      </c>
      <c r="T1285" s="93">
        <f>_xlfn.XLOOKUP(B1285,'[3]Nur des jours'!$B:$B,'[3]Nur des jours'!$U:$U,"")</f>
        <v>0</v>
      </c>
      <c r="U1285" s="93">
        <v>0.35725445377575693</v>
      </c>
      <c r="V1285" s="93">
        <v>0</v>
      </c>
      <c r="W1285" s="93">
        <v>0</v>
      </c>
      <c r="X1285" s="93">
        <v>0</v>
      </c>
      <c r="Y1285" s="93">
        <v>6.7802903836111339</v>
      </c>
      <c r="Z1285" s="93">
        <v>0</v>
      </c>
      <c r="AA1285" s="93">
        <v>0</v>
      </c>
      <c r="AB1285" s="93">
        <v>0</v>
      </c>
      <c r="AC1285" s="93">
        <f>_xlfn.XLOOKUP(B1285,'[3]Nur des jours'!$B:$B,'[3]Nur des jours'!$N:$N,"")</f>
        <v>0</v>
      </c>
      <c r="AD1285" s="93">
        <v>0</v>
      </c>
      <c r="AE1285" s="93">
        <v>0</v>
      </c>
      <c r="AF1285" s="93">
        <v>0</v>
      </c>
      <c r="AG1285" s="93"/>
      <c r="AH1285" s="93">
        <v>0</v>
      </c>
      <c r="AI1285" s="93">
        <v>0</v>
      </c>
      <c r="AJ1285" s="93">
        <v>0</v>
      </c>
      <c r="AK1285" s="93">
        <v>0</v>
      </c>
      <c r="AL1285" s="93">
        <v>0</v>
      </c>
      <c r="AM1285" s="49" t="s">
        <v>5559</v>
      </c>
      <c r="AN1285" s="49"/>
      <c r="AO1285" s="48" t="str" cm="1">
        <f t="array" ref="AO1285">IFERROR(_xlfn.IFS(
AQ1285="MPR ISSUE","PDH",
AQ1285="BSS Hardware Issue","BSS",
AQ1285="Sites strategiques, MLL, Pylone, etc.","ENVTECH",
AQ1285="AKTIVCO DEFAUT GE &amp; POWER Cabinet","AKTIVCO",
AQ1285="AKTIVCO Coupure ENEO &amp; Baisse de tension","AKTIVCO GRID ONLY",
AQ1285="Coupure ENEO &amp; Baisse de tension","IHS GRID ONLY",
AQ1285="Defaut GE &amp; POWER Cabinet","IHS",
AQ1285="Sharing","Partners",
AQ1285="Sites strategiques &amp; DataCenter","SST &amp; DC",
AQ1285="Exclu","Exclu",
AQ1285="SAT","SAT",
AQ1285="SPARE-ISSUE","SPARE-ISSUE",
AQ1285="Fiber CAmtel","TRANS_FO_CAMTEL",
AQ1285="Fiber AOF","Fiber AOF",
AQ1285="Projet OCM (HUAWEI)","TRAVAUX-HUAWEI",
AQ1285="Projet OCM (NOKIA)","TRAVAUX-NOKIA",
AQ1285="ACCESS-ISSUE","ACCESS-ISSUE",
AQ1285="Projet OCM (ZTE, NOKIA, autres projets)","TRAVAUX OCM",
AQ1285="No root CAuse","No root cause",
AQ1285="ODU HS","PDH",
AQ1285="IP &amp; VLAN","PDH",
AQ1285="Warehouse HUAWEI","SPARE-ISSUE",
AQ1285="SPARE-HS","SPARE-ISSUE",
AQ1285="Power Telco","BSS",AQ1285="no impacts","no impacts"
),"")</f>
        <v>No root cause</v>
      </c>
      <c r="AP1285" s="48" t="str" cm="1">
        <f t="array" ref="AP1285">IFERROR(_xlfn.IFS(
AQ1285="MPR ISSUE","TX ISSUE",
AQ1285="BSS Hardware Issue","RAN ISSUE",
AQ1285="Sites strategiques, MLL, Pylone, etc.","ENVTECH",
AQ1285="AKTIVCO DEFAUT GE &amp; POWER Cabinet","POWER ISSUE",
AQ1285="AKTIVCO Coupure ENEO &amp; Baisse de tension","POWER ISSUE",
AQ1285="Coupure ENEO &amp; Baisse de tension","POWER ISSUE",
AQ1285="Defaut GE &amp; POWER Cabinet","POWER ISSUE",
AQ1285="Sharing","POWER ISSUE",
AQ1285="Sites strategiques &amp; DataCenter","POWER ISSUE",
AQ1285="Exclu","Exclu",
AQ1285="SAT","TX ISSUE",
AQ1285="SPARE-ISSUE","SPARE-ISSUE",
AQ1285="Fiber CAmtel","TX ISSUE",
AQ1285="Fiber AOF","TX ISSUE",
AQ1285="Projet OCM (HUAWEI)","TRAVAUX-HUAWEI",
AQ1285="Projet OCM (NOKIA)","TRAVAUX -NOKIA",
AQ1285="ACCESS-ISSUE","ACCESS-ISSUE",
AQ1285="Projet OCM (ZTE, NOKIA, autres projets)","TRAVAUX OCM",
AQ1285="No root CAuse","No root cause",
AQ1285="ODU HS","TX ISSUE",
AQ1285="IP &amp; VLAN","TX ISSUE",
AQ1285="Warehouse HUAWEI","SPARE-ISSUE",
AQ1285="SPARE-HS","SPARE-ISSUE",
AQ1285="Power Telco","RAN ISSUE",AQ1285="no impacts","no impacts"
),"")</f>
        <v>No root cause</v>
      </c>
      <c r="AQ1285" s="67" t="s">
        <v>5344</v>
      </c>
      <c r="AR1285" s="48" t="str" cm="1">
        <f t="array" ref="AR1285">IFERROR(_xlfn.IFS(
AQ1285="MPR ISSUE","ACTIVE",
AQ1285="BSS Hardware Issue","ACTIVE",
AQ1285="Sites strategiques, MLL, Pylone, etc.","PASSIVE",
AQ1285="AKTIVCO DEFAUT GE &amp; POWER Cabinet","PASSIVE",
AQ1285="AKTIVCO Coupure ENEO &amp; Baisse de tension","PASSIVE",
AQ1285="Coupure ENEO &amp; Baisse de tension","PASSIVE",
AQ1285="Defaut GE &amp; POWER Cabinet","PASSIVE",
AQ1285="Sharing","PASSIVE",
AQ1285="Sites strategiques &amp; DataCenter","PASSIVE",
AQ1285="Exclu","Exclu",
AQ1285="SAT","ACTIVE",
AQ1285="SPARE-ISSUE","SPARE-ISSUE",
AQ1285="Fiber CAmtel","ACTIVE",
AQ1285="Fiber AOF","ACTIVE",
AQ1285="Projet OCM (HUAWEI)","PLANNED WORKS",
AQ1285="Projet OCM (NOKIA)","PLANNED WORKS",
AQ1285="ACCESS-ISSUE","ACCESS-ISSUE",
AQ1285="Projet OCM (ZTE, NOKIA, autres projets)","PLANNED WORKS",
AQ1285="No root CAuse","No root cause",
AQ1285="ODU HS","ACTIVE",
AQ1285="IP &amp; VLAN","ACTIVE",
AQ1285="Warehouse HUAWEI","SPARE-ISSUE",
AQ1285="SPARE-HS","SPARE-ISSUE",
AQ1285="Power Telco","ACTIVE", AQ1285="no impacts","no impacts"
),"")</f>
        <v>No root cause</v>
      </c>
      <c r="AS1285" s="92" t="s">
        <v>5537</v>
      </c>
      <c r="AT1285" s="98" t="s">
        <v>1283</v>
      </c>
      <c r="AV1285" s="17" t="s">
        <v>5537</v>
      </c>
      <c r="AW1285" s="7" t="s">
        <v>5537</v>
      </c>
      <c r="AX1285" s="6" t="s">
        <v>5537</v>
      </c>
      <c r="AY1285" s="7"/>
      <c r="AZ1285" s="3" t="s">
        <v>5537</v>
      </c>
      <c r="BA1285" s="18" t="s">
        <v>5537</v>
      </c>
      <c r="BB1285" s="18" t="s">
        <v>5537</v>
      </c>
      <c r="BC1285" s="18" t="s">
        <v>5537</v>
      </c>
      <c r="BD1285" s="18" t="s">
        <v>5537</v>
      </c>
      <c r="BE1285" s="18" t="s">
        <v>5537</v>
      </c>
      <c r="BF1285" s="18" t="s">
        <v>5537</v>
      </c>
      <c r="BG1285" s="18" t="s">
        <v>5537</v>
      </c>
      <c r="BH1285" s="18" t="s">
        <v>5537</v>
      </c>
      <c r="BI1285" s="18" t="s">
        <v>5537</v>
      </c>
      <c r="BJ1285" s="18" t="s">
        <v>5537</v>
      </c>
      <c r="BK1285" s="18" t="s">
        <v>5537</v>
      </c>
      <c r="BL1285" s="9" t="s">
        <v>5537</v>
      </c>
      <c r="BM1285" s="14" t="s">
        <v>5537</v>
      </c>
      <c r="BN1285" s="14" t="s">
        <v>5537</v>
      </c>
      <c r="BO1285" s="14" t="str">
        <f>_xlfn.XLOOKUP(B1285,'[4]cell downs 18042026 17h'!$B:$B,'[4]cell downs 18042026 17h'!$B:$B,"")</f>
        <v/>
      </c>
      <c r="BP1285" s="14" t="str">
        <f>_xlfn.XLOOKUP(B1285,'[5]Cells Huawei 19042026 15h'!$B:$B,'[5]Cells Huawei 19042026 15h'!$B:$B,"")</f>
        <v/>
      </c>
      <c r="BQ1285" s="9" t="str">
        <f>_xlfn.XLOOKUP(B1285,'[6]cells down 19042026 9H40'!$B:$B,'[6]cells down 19042026 9H40'!$B:$B,"")</f>
        <v/>
      </c>
      <c r="BR1285" s="9" t="s">
        <v>5537</v>
      </c>
      <c r="BS1285" s="9" t="s">
        <v>5537</v>
      </c>
      <c r="BT1285" s="108"/>
    </row>
    <row r="1286" spans="1:72" s="9" customFormat="1" x14ac:dyDescent="0.35">
      <c r="A1286" s="1" t="s">
        <v>3527</v>
      </c>
      <c r="B1286" s="8" t="s">
        <v>3528</v>
      </c>
      <c r="C1286" s="3" t="str">
        <f>_xlfn.XLOOKUP(B1286,'[1]daily break down'!$D:$D,'[1]daily break down'!$E:$E,"")</f>
        <v>NORD</v>
      </c>
      <c r="D1286" s="1" t="s">
        <v>11</v>
      </c>
      <c r="E1286" s="1" t="s">
        <v>12</v>
      </c>
      <c r="F1286" s="3" t="s">
        <v>23</v>
      </c>
      <c r="G1286" s="1" t="s">
        <v>3527</v>
      </c>
      <c r="H1286" s="32" t="str">
        <f>_xlfn.XLOOKUP(B1286,[2]CALCULATION!$B:$B,[2]CALCULATION!$H:$H,"")</f>
        <v>HUAWEI</v>
      </c>
      <c r="I1286" s="28">
        <v>0</v>
      </c>
      <c r="J1286" s="28">
        <v>0</v>
      </c>
      <c r="K1286" s="28">
        <v>0</v>
      </c>
      <c r="L1286" s="28">
        <v>0</v>
      </c>
      <c r="M1286" s="28">
        <v>0</v>
      </c>
      <c r="N1286" s="28">
        <v>0</v>
      </c>
      <c r="O1286" s="28">
        <v>0</v>
      </c>
      <c r="P1286" s="28">
        <v>0</v>
      </c>
      <c r="Q1286" s="28">
        <v>0</v>
      </c>
      <c r="R1286" s="28">
        <v>0</v>
      </c>
      <c r="S1286" s="93">
        <v>0</v>
      </c>
      <c r="T1286" s="93">
        <f>_xlfn.XLOOKUP(B1286,'[3]Nur des jours'!$B:$B,'[3]Nur des jours'!$U:$U,"")</f>
        <v>0</v>
      </c>
      <c r="U1286" s="93">
        <v>0</v>
      </c>
      <c r="V1286" s="93">
        <v>5.8677407664232519E-3</v>
      </c>
      <c r="W1286" s="93">
        <v>0.82273216278147321</v>
      </c>
      <c r="X1286" s="93">
        <v>5.1486304086658512</v>
      </c>
      <c r="Y1286" s="93">
        <v>6.3382301324361574</v>
      </c>
      <c r="Z1286" s="93">
        <v>0</v>
      </c>
      <c r="AA1286" s="93">
        <v>0</v>
      </c>
      <c r="AB1286" s="93">
        <v>0</v>
      </c>
      <c r="AC1286" s="93">
        <f>_xlfn.XLOOKUP(B1286,'[3]Nur des jours'!$B:$B,'[3]Nur des jours'!$N:$N,"")</f>
        <v>0</v>
      </c>
      <c r="AD1286" s="93">
        <v>0</v>
      </c>
      <c r="AE1286" s="93">
        <v>0</v>
      </c>
      <c r="AF1286" s="93">
        <v>0</v>
      </c>
      <c r="AG1286" s="93"/>
      <c r="AH1286" s="93">
        <v>0</v>
      </c>
      <c r="AI1286" s="93">
        <v>0</v>
      </c>
      <c r="AJ1286" s="93">
        <v>0</v>
      </c>
      <c r="AK1286" s="93">
        <v>0</v>
      </c>
      <c r="AL1286" s="93">
        <v>0</v>
      </c>
      <c r="AM1286" s="49" t="s">
        <v>5559</v>
      </c>
      <c r="AN1286" s="49"/>
      <c r="AO1286" s="48" t="str" cm="1">
        <f t="array" ref="AO1286">IFERROR(_xlfn.IFS(
AQ1286="MPR ISSUE","PDH",
AQ1286="BSS Hardware Issue","BSS",
AQ1286="Sites strategiques, MLL, Pylone, etc.","ENVTECH",
AQ1286="AKTIVCO DEFAUT GE &amp; POWER Cabinet","AKTIVCO",
AQ1286="AKTIVCO Coupure ENEO &amp; Baisse de tension","AKTIVCO GRID ONLY",
AQ1286="Coupure ENEO &amp; Baisse de tension","IHS GRID ONLY",
AQ1286="Defaut GE &amp; POWER Cabinet","IHS",
AQ1286="Sharing","Partners",
AQ1286="Sites strategiques &amp; DataCenter","SST &amp; DC",
AQ1286="Exclu","Exclu",
AQ1286="SAT","SAT",
AQ1286="SPARE-ISSUE","SPARE-ISSUE",
AQ1286="Fiber CAmtel","TRANS_FO_CAMTEL",
AQ1286="Fiber AOF","Fiber AOF",
AQ1286="Projet OCM (HUAWEI)","TRAVAUX-HUAWEI",
AQ1286="Projet OCM (NOKIA)","TRAVAUX-NOKIA",
AQ1286="ACCESS-ISSUE","ACCESS-ISSUE",
AQ1286="Projet OCM (ZTE, NOKIA, autres projets)","TRAVAUX OCM",
AQ1286="No root CAuse","No root cause",
AQ1286="ODU HS","PDH",
AQ1286="IP &amp; VLAN","PDH",
AQ1286="Warehouse HUAWEI","SPARE-ISSUE",
AQ1286="SPARE-HS","SPARE-ISSUE",
AQ1286="Power Telco","BSS",AQ1286="no impacts","no impacts"
),"")</f>
        <v>No root cause</v>
      </c>
      <c r="AP1286" s="48" t="str" cm="1">
        <f t="array" ref="AP1286">IFERROR(_xlfn.IFS(
AQ1286="MPR ISSUE","TX ISSUE",
AQ1286="BSS Hardware Issue","RAN ISSUE",
AQ1286="Sites strategiques, MLL, Pylone, etc.","ENVTECH",
AQ1286="AKTIVCO DEFAUT GE &amp; POWER Cabinet","POWER ISSUE",
AQ1286="AKTIVCO Coupure ENEO &amp; Baisse de tension","POWER ISSUE",
AQ1286="Coupure ENEO &amp; Baisse de tension","POWER ISSUE",
AQ1286="Defaut GE &amp; POWER Cabinet","POWER ISSUE",
AQ1286="Sharing","POWER ISSUE",
AQ1286="Sites strategiques &amp; DataCenter","POWER ISSUE",
AQ1286="Exclu","Exclu",
AQ1286="SAT","TX ISSUE",
AQ1286="SPARE-ISSUE","SPARE-ISSUE",
AQ1286="Fiber CAmtel","TX ISSUE",
AQ1286="Fiber AOF","TX ISSUE",
AQ1286="Projet OCM (HUAWEI)","TRAVAUX-HUAWEI",
AQ1286="Projet OCM (NOKIA)","TRAVAUX -NOKIA",
AQ1286="ACCESS-ISSUE","ACCESS-ISSUE",
AQ1286="Projet OCM (ZTE, NOKIA, autres projets)","TRAVAUX OCM",
AQ1286="No root CAuse","No root cause",
AQ1286="ODU HS","TX ISSUE",
AQ1286="IP &amp; VLAN","TX ISSUE",
AQ1286="Warehouse HUAWEI","SPARE-ISSUE",
AQ1286="SPARE-HS","SPARE-ISSUE",
AQ1286="Power Telco","RAN ISSUE",AQ1286="no impacts","no impacts"
),"")</f>
        <v>No root cause</v>
      </c>
      <c r="AQ1286" s="127" t="s">
        <v>5344</v>
      </c>
      <c r="AR1286" s="48" t="str" cm="1">
        <f t="array" ref="AR1286">IFERROR(_xlfn.IFS(
AQ1286="MPR ISSUE","ACTIVE",
AQ1286="BSS Hardware Issue","ACTIVE",
AQ1286="Sites strategiques, MLL, Pylone, etc.","PASSIVE",
AQ1286="AKTIVCO DEFAUT GE &amp; POWER Cabinet","PASSIVE",
AQ1286="AKTIVCO Coupure ENEO &amp; Baisse de tension","PASSIVE",
AQ1286="Coupure ENEO &amp; Baisse de tension","PASSIVE",
AQ1286="Defaut GE &amp; POWER Cabinet","PASSIVE",
AQ1286="Sharing","PASSIVE",
AQ1286="Sites strategiques &amp; DataCenter","PASSIVE",
AQ1286="Exclu","Exclu",
AQ1286="SAT","ACTIVE",
AQ1286="SPARE-ISSUE","SPARE-ISSUE",
AQ1286="Fiber CAmtel","ACTIVE",
AQ1286="Fiber AOF","ACTIVE",
AQ1286="Projet OCM (HUAWEI)","PLANNED WORKS",
AQ1286="Projet OCM (NOKIA)","PLANNED WORKS",
AQ1286="ACCESS-ISSUE","ACCESS-ISSUE",
AQ1286="Projet OCM (ZTE, NOKIA, autres projets)","PLANNED WORKS",
AQ1286="No root CAuse","No root cause",
AQ1286="ODU HS","ACTIVE",
AQ1286="IP &amp; VLAN","ACTIVE",
AQ1286="Warehouse HUAWEI","SPARE-ISSUE",
AQ1286="SPARE-HS","SPARE-ISSUE",
AQ1286="Power Telco","ACTIVE", AQ1286="no impacts","no impacts"
),"")</f>
        <v>No root cause</v>
      </c>
      <c r="AS1286" s="92" t="s">
        <v>5537</v>
      </c>
      <c r="AT1286" s="98" t="s">
        <v>3528</v>
      </c>
      <c r="AV1286" s="17" t="s">
        <v>5537</v>
      </c>
      <c r="AW1286" s="7" t="s">
        <v>5537</v>
      </c>
      <c r="AX1286" s="6" t="s">
        <v>5537</v>
      </c>
      <c r="AY1286" s="7"/>
      <c r="AZ1286" s="3" t="s">
        <v>5537</v>
      </c>
      <c r="BA1286" s="18" t="s">
        <v>5537</v>
      </c>
      <c r="BB1286" s="18" t="s">
        <v>5537</v>
      </c>
      <c r="BC1286" s="18" t="s">
        <v>5537</v>
      </c>
      <c r="BD1286" s="18" t="s">
        <v>5537</v>
      </c>
      <c r="BE1286" s="18" t="s">
        <v>5537</v>
      </c>
      <c r="BF1286" s="18" t="s">
        <v>5537</v>
      </c>
      <c r="BG1286" s="18" t="s">
        <v>5537</v>
      </c>
      <c r="BH1286" s="18" t="s">
        <v>5537</v>
      </c>
      <c r="BI1286" s="18" t="s">
        <v>5537</v>
      </c>
      <c r="BJ1286" s="18" t="s">
        <v>5537</v>
      </c>
      <c r="BK1286" s="18" t="s">
        <v>5537</v>
      </c>
      <c r="BL1286" s="9" t="s">
        <v>5537</v>
      </c>
      <c r="BM1286" s="14" t="s">
        <v>5537</v>
      </c>
      <c r="BN1286" s="14" t="s">
        <v>5537</v>
      </c>
      <c r="BO1286" s="14" t="str">
        <f>_xlfn.XLOOKUP(B1286,'[4]cell downs 18042026 17h'!$B:$B,'[4]cell downs 18042026 17h'!$B:$B,"")</f>
        <v/>
      </c>
      <c r="BP1286" s="14" t="str">
        <f>_xlfn.XLOOKUP(B1286,'[5]Cells Huawei 19042026 15h'!$B:$B,'[5]Cells Huawei 19042026 15h'!$B:$B,"")</f>
        <v/>
      </c>
      <c r="BQ1286" s="9" t="str">
        <f>_xlfn.XLOOKUP(B1286,'[6]cells down 19042026 9H40'!$B:$B,'[6]cells down 19042026 9H40'!$B:$B,"")</f>
        <v/>
      </c>
      <c r="BR1286" s="9" t="s">
        <v>3528</v>
      </c>
      <c r="BS1286" s="9" t="s">
        <v>5537</v>
      </c>
      <c r="BT1286" s="108"/>
    </row>
    <row r="1287" spans="1:72" s="9" customFormat="1" ht="37.5" customHeight="1" x14ac:dyDescent="0.35">
      <c r="A1287" s="1" t="s">
        <v>3389</v>
      </c>
      <c r="B1287" s="8" t="s">
        <v>3390</v>
      </c>
      <c r="C1287" s="3" t="str">
        <f>_xlfn.XLOOKUP(B1287,'[1]daily break down'!$D:$D,'[1]daily break down'!$E:$E,"")</f>
        <v>Yaounde</v>
      </c>
      <c r="D1287" s="1" t="s">
        <v>11</v>
      </c>
      <c r="E1287" s="1" t="s">
        <v>12</v>
      </c>
      <c r="F1287" s="3" t="s">
        <v>37</v>
      </c>
      <c r="G1287" s="1" t="s">
        <v>38</v>
      </c>
      <c r="H1287" s="34" t="str">
        <f>_xlfn.XLOOKUP(B1287,[2]CALCULATION!$B:$B,[2]CALCULATION!$H:$H,"")</f>
        <v>ZTE</v>
      </c>
      <c r="I1287" s="28">
        <v>0</v>
      </c>
      <c r="J1287" s="28">
        <v>0</v>
      </c>
      <c r="K1287" s="28">
        <v>0</v>
      </c>
      <c r="L1287" s="28">
        <v>1.0665376833802823E-2</v>
      </c>
      <c r="M1287" s="28">
        <v>0</v>
      </c>
      <c r="N1287" s="28">
        <v>0</v>
      </c>
      <c r="O1287" s="28">
        <v>1.0879397773611608E-2</v>
      </c>
      <c r="P1287" s="28">
        <v>0</v>
      </c>
      <c r="Q1287" s="28">
        <v>0</v>
      </c>
      <c r="R1287" s="28">
        <v>0</v>
      </c>
      <c r="S1287" s="93">
        <v>0</v>
      </c>
      <c r="T1287" s="93">
        <f>_xlfn.XLOOKUP(B1287,'[3]Nur des jours'!$B:$B,'[3]Nur des jours'!$U:$U,"")</f>
        <v>0</v>
      </c>
      <c r="U1287" s="93">
        <v>0</v>
      </c>
      <c r="V1287" s="93">
        <v>0</v>
      </c>
      <c r="W1287" s="93">
        <v>0</v>
      </c>
      <c r="X1287" s="93">
        <v>0</v>
      </c>
      <c r="Y1287" s="93">
        <v>6.0046428275875856</v>
      </c>
      <c r="Z1287" s="93">
        <v>0</v>
      </c>
      <c r="AA1287" s="93">
        <v>0</v>
      </c>
      <c r="AB1287" s="93">
        <v>0</v>
      </c>
      <c r="AC1287" s="93">
        <f>_xlfn.XLOOKUP(B1287,'[3]Nur des jours'!$B:$B,'[3]Nur des jours'!$N:$N,"")</f>
        <v>0</v>
      </c>
      <c r="AD1287" s="93">
        <v>0</v>
      </c>
      <c r="AE1287" s="93">
        <v>0</v>
      </c>
      <c r="AF1287" s="93">
        <v>0</v>
      </c>
      <c r="AG1287" s="93"/>
      <c r="AH1287" s="93">
        <v>0</v>
      </c>
      <c r="AI1287" s="93">
        <v>0</v>
      </c>
      <c r="AJ1287" s="93">
        <v>0</v>
      </c>
      <c r="AK1287" s="93">
        <v>0</v>
      </c>
      <c r="AL1287" s="93">
        <v>0</v>
      </c>
      <c r="AM1287" s="49" t="s">
        <v>5559</v>
      </c>
      <c r="AN1287" s="49"/>
      <c r="AO1287" s="48" t="str" cm="1">
        <f t="array" ref="AO1287">IFERROR(_xlfn.IFS(
AQ1287="MPR ISSUE","PDH",
AQ1287="BSS Hardware Issue","BSS",
AQ1287="Sites strategiques, MLL, Pylone, etc.","ENVTECH",
AQ1287="AKTIVCO DEFAUT GE &amp; POWER Cabinet","AKTIVCO",
AQ1287="AKTIVCO Coupure ENEO &amp; Baisse de tension","AKTIVCO GRID ONLY",
AQ1287="Coupure ENEO &amp; Baisse de tension","IHS GRID ONLY",
AQ1287="Defaut GE &amp; POWER Cabinet","IHS",
AQ1287="Sharing","Partners",
AQ1287="Sites strategiques &amp; DataCenter","SST &amp; DC",
AQ1287="Exclu","Exclu",
AQ1287="SAT","SAT",
AQ1287="SPARE-ISSUE","SPARE-ISSUE",
AQ1287="Fiber CAmtel","TRANS_FO_CAMTEL",
AQ1287="Fiber AOF","Fiber AOF",
AQ1287="Projet OCM (HUAWEI)","TRAVAUX-HUAWEI",
AQ1287="Projet OCM (NOKIA)","TRAVAUX-NOKIA",
AQ1287="ACCESS-ISSUE","ACCESS-ISSUE",
AQ1287="Projet OCM (ZTE, NOKIA, autres projets)","TRAVAUX OCM",
AQ1287="No root CAuse","No root cause",
AQ1287="ODU HS","PDH",
AQ1287="IP &amp; VLAN","PDH",
AQ1287="Warehouse HUAWEI","SPARE-ISSUE",
AQ1287="SPARE-HS","SPARE-ISSUE",
AQ1287="Power Telco","BSS",AQ1287="no impacts","no impacts"
),"")</f>
        <v>No root cause</v>
      </c>
      <c r="AP1287" s="48" t="str" cm="1">
        <f t="array" ref="AP1287">IFERROR(_xlfn.IFS(
AQ1287="MPR ISSUE","TX ISSUE",
AQ1287="BSS Hardware Issue","RAN ISSUE",
AQ1287="Sites strategiques, MLL, Pylone, etc.","ENVTECH",
AQ1287="AKTIVCO DEFAUT GE &amp; POWER Cabinet","POWER ISSUE",
AQ1287="AKTIVCO Coupure ENEO &amp; Baisse de tension","POWER ISSUE",
AQ1287="Coupure ENEO &amp; Baisse de tension","POWER ISSUE",
AQ1287="Defaut GE &amp; POWER Cabinet","POWER ISSUE",
AQ1287="Sharing","POWER ISSUE",
AQ1287="Sites strategiques &amp; DataCenter","POWER ISSUE",
AQ1287="Exclu","Exclu",
AQ1287="SAT","TX ISSUE",
AQ1287="SPARE-ISSUE","SPARE-ISSUE",
AQ1287="Fiber CAmtel","TX ISSUE",
AQ1287="Fiber AOF","TX ISSUE",
AQ1287="Projet OCM (HUAWEI)","TRAVAUX-HUAWEI",
AQ1287="Projet OCM (NOKIA)","TRAVAUX -NOKIA",
AQ1287="ACCESS-ISSUE","ACCESS-ISSUE",
AQ1287="Projet OCM (ZTE, NOKIA, autres projets)","TRAVAUX OCM",
AQ1287="No root CAuse","No root cause",
AQ1287="ODU HS","TX ISSUE",
AQ1287="IP &amp; VLAN","TX ISSUE",
AQ1287="Warehouse HUAWEI","SPARE-ISSUE",
AQ1287="SPARE-HS","SPARE-ISSUE",
AQ1287="Power Telco","RAN ISSUE",AQ1287="no impacts","no impacts"
),"")</f>
        <v>No root cause</v>
      </c>
      <c r="AQ1287" s="127" t="s">
        <v>5344</v>
      </c>
      <c r="AR1287" s="48" t="str" cm="1">
        <f t="array" ref="AR1287">IFERROR(_xlfn.IFS(
AQ1287="MPR ISSUE","ACTIVE",
AQ1287="BSS Hardware Issue","ACTIVE",
AQ1287="Sites strategiques, MLL, Pylone, etc.","PASSIVE",
AQ1287="AKTIVCO DEFAUT GE &amp; POWER Cabinet","PASSIVE",
AQ1287="AKTIVCO Coupure ENEO &amp; Baisse de tension","PASSIVE",
AQ1287="Coupure ENEO &amp; Baisse de tension","PASSIVE",
AQ1287="Defaut GE &amp; POWER Cabinet","PASSIVE",
AQ1287="Sharing","PASSIVE",
AQ1287="Sites strategiques &amp; DataCenter","PASSIVE",
AQ1287="Exclu","Exclu",
AQ1287="SAT","ACTIVE",
AQ1287="SPARE-ISSUE","SPARE-ISSUE",
AQ1287="Fiber CAmtel","ACTIVE",
AQ1287="Fiber AOF","ACTIVE",
AQ1287="Projet OCM (HUAWEI)","PLANNED WORKS",
AQ1287="Projet OCM (NOKIA)","PLANNED WORKS",
AQ1287="ACCESS-ISSUE","ACCESS-ISSUE",
AQ1287="Projet OCM (ZTE, NOKIA, autres projets)","PLANNED WORKS",
AQ1287="No root CAuse","No root cause",
AQ1287="ODU HS","ACTIVE",
AQ1287="IP &amp; VLAN","ACTIVE",
AQ1287="Warehouse HUAWEI","SPARE-ISSUE",
AQ1287="SPARE-HS","SPARE-ISSUE",
AQ1287="Power Telco","ACTIVE", AQ1287="no impacts","no impacts"
),"")</f>
        <v>No root cause</v>
      </c>
      <c r="AS1287" s="92" t="s">
        <v>5537</v>
      </c>
      <c r="AT1287" s="98" t="s">
        <v>3390</v>
      </c>
      <c r="AV1287" s="17" t="s">
        <v>5537</v>
      </c>
      <c r="AW1287" s="7" t="s">
        <v>5537</v>
      </c>
      <c r="AX1287" s="6" t="s">
        <v>5537</v>
      </c>
      <c r="AY1287" s="7"/>
      <c r="AZ1287" s="3" t="s">
        <v>5537</v>
      </c>
      <c r="BA1287" s="18" t="s">
        <v>5537</v>
      </c>
      <c r="BB1287" s="18" t="s">
        <v>5537</v>
      </c>
      <c r="BC1287" s="18" t="s">
        <v>5537</v>
      </c>
      <c r="BD1287" s="18" t="s">
        <v>5537</v>
      </c>
      <c r="BE1287" s="18" t="s">
        <v>5537</v>
      </c>
      <c r="BF1287" s="18" t="s">
        <v>5537</v>
      </c>
      <c r="BG1287" s="18" t="s">
        <v>5537</v>
      </c>
      <c r="BH1287" s="18" t="s">
        <v>5537</v>
      </c>
      <c r="BI1287" s="18" t="s">
        <v>5537</v>
      </c>
      <c r="BJ1287" s="18" t="s">
        <v>5537</v>
      </c>
      <c r="BK1287" s="18" t="s">
        <v>5537</v>
      </c>
      <c r="BL1287" s="9" t="s">
        <v>5537</v>
      </c>
      <c r="BM1287" s="14" t="s">
        <v>5537</v>
      </c>
      <c r="BN1287" s="14" t="s">
        <v>5537</v>
      </c>
      <c r="BO1287" s="14" t="str">
        <f>_xlfn.XLOOKUP(B1287,'[4]cell downs 18042026 17h'!$B:$B,'[4]cell downs 18042026 17h'!$B:$B,"")</f>
        <v/>
      </c>
      <c r="BP1287" s="14" t="str">
        <f>_xlfn.XLOOKUP(B1287,'[5]Cells Huawei 19042026 15h'!$B:$B,'[5]Cells Huawei 19042026 15h'!$B:$B,"")</f>
        <v/>
      </c>
      <c r="BQ1287" s="9" t="str">
        <f>_xlfn.XLOOKUP(B1287,'[6]cells down 19042026 9H40'!$B:$B,'[6]cells down 19042026 9H40'!$B:$B,"")</f>
        <v/>
      </c>
      <c r="BR1287" s="9" t="s">
        <v>3390</v>
      </c>
      <c r="BS1287" s="9" t="s">
        <v>12</v>
      </c>
      <c r="BT1287" s="108"/>
    </row>
    <row r="1288" spans="1:72" s="9" customFormat="1" x14ac:dyDescent="0.35">
      <c r="A1288" s="1" t="s">
        <v>4199</v>
      </c>
      <c r="B1288" s="8" t="s">
        <v>4200</v>
      </c>
      <c r="C1288" s="3" t="str">
        <f>_xlfn.XLOOKUP(B1288,'[1]daily break down'!$D:$D,'[1]daily break down'!$E:$E,"")</f>
        <v>NORD</v>
      </c>
      <c r="D1288" s="1" t="s">
        <v>21</v>
      </c>
      <c r="E1288" s="1" t="s">
        <v>36</v>
      </c>
      <c r="F1288" s="3" t="s">
        <v>23</v>
      </c>
      <c r="G1288" s="1" t="s">
        <v>3004</v>
      </c>
      <c r="H1288" s="32" t="str">
        <f>_xlfn.XLOOKUP(B1288,[2]CALCULATION!$B:$B,[2]CALCULATION!$H:$H,"")</f>
        <v>HUAWEI</v>
      </c>
      <c r="I1288" s="28">
        <v>0</v>
      </c>
      <c r="J1288" s="28">
        <v>0</v>
      </c>
      <c r="K1288" s="28">
        <v>0</v>
      </c>
      <c r="L1288" s="28">
        <v>0</v>
      </c>
      <c r="M1288" s="28">
        <v>0</v>
      </c>
      <c r="N1288" s="28">
        <v>0</v>
      </c>
      <c r="O1288" s="28">
        <v>0</v>
      </c>
      <c r="P1288" s="28">
        <v>0</v>
      </c>
      <c r="Q1288" s="28">
        <v>0</v>
      </c>
      <c r="R1288" s="28">
        <v>0</v>
      </c>
      <c r="S1288" s="93">
        <v>0</v>
      </c>
      <c r="T1288" s="93">
        <f>_xlfn.XLOOKUP(B1288,'[3]Nur des jours'!$B:$B,'[3]Nur des jours'!$U:$U,"")</f>
        <v>0</v>
      </c>
      <c r="U1288" s="93">
        <v>0</v>
      </c>
      <c r="V1288" s="93">
        <v>0.10765253272380167</v>
      </c>
      <c r="W1288" s="93">
        <v>0</v>
      </c>
      <c r="X1288" s="93">
        <v>0</v>
      </c>
      <c r="Y1288" s="93">
        <v>4.8469500589270993</v>
      </c>
      <c r="Z1288" s="93">
        <v>0</v>
      </c>
      <c r="AA1288" s="93">
        <v>0</v>
      </c>
      <c r="AB1288" s="93">
        <v>0</v>
      </c>
      <c r="AC1288" s="93">
        <f>_xlfn.XLOOKUP(B1288,'[3]Nur des jours'!$B:$B,'[3]Nur des jours'!$N:$N,"")</f>
        <v>0</v>
      </c>
      <c r="AD1288" s="93">
        <v>0</v>
      </c>
      <c r="AE1288" s="93">
        <v>0</v>
      </c>
      <c r="AF1288" s="93">
        <v>0</v>
      </c>
      <c r="AG1288" s="93"/>
      <c r="AH1288" s="93">
        <v>0</v>
      </c>
      <c r="AI1288" s="93">
        <v>0</v>
      </c>
      <c r="AJ1288" s="93">
        <v>0</v>
      </c>
      <c r="AK1288" s="93">
        <v>0</v>
      </c>
      <c r="AL1288" s="93">
        <v>0</v>
      </c>
      <c r="AM1288" s="49" t="s">
        <v>5559</v>
      </c>
      <c r="AN1288" s="49"/>
      <c r="AO1288" s="48" t="str" cm="1">
        <f t="array" ref="AO1288">IFERROR(_xlfn.IFS(
AQ1288="MPR ISSUE","PDH",
AQ1288="BSS Hardware Issue","BSS",
AQ1288="Sites strategiques, MLL, Pylone, etc.","ENVTECH",
AQ1288="AKTIVCO DEFAUT GE &amp; POWER Cabinet","AKTIVCO",
AQ1288="AKTIVCO Coupure ENEO &amp; Baisse de tension","AKTIVCO GRID ONLY",
AQ1288="Coupure ENEO &amp; Baisse de tension","IHS GRID ONLY",
AQ1288="Defaut GE &amp; POWER Cabinet","IHS",
AQ1288="Sharing","Partners",
AQ1288="Sites strategiques &amp; DataCenter","SST &amp; DC",
AQ1288="Exclu","Exclu",
AQ1288="SAT","SAT",
AQ1288="SPARE-ISSUE","SPARE-ISSUE",
AQ1288="Fiber CAmtel","TRANS_FO_CAMTEL",
AQ1288="Fiber AOF","Fiber AOF",
AQ1288="Projet OCM (HUAWEI)","TRAVAUX-HUAWEI",
AQ1288="Projet OCM (NOKIA)","TRAVAUX-NOKIA",
AQ1288="ACCESS-ISSUE","ACCESS-ISSUE",
AQ1288="Projet OCM (ZTE, NOKIA, autres projets)","TRAVAUX OCM",
AQ1288="No root CAuse","No root cause",
AQ1288="ODU HS","PDH",
AQ1288="IP &amp; VLAN","PDH",
AQ1288="Warehouse HUAWEI","SPARE-ISSUE",
AQ1288="SPARE-HS","SPARE-ISSUE",
AQ1288="Power Telco","BSS",AQ1288="no impacts","no impacts"
),"")</f>
        <v>No root cause</v>
      </c>
      <c r="AP1288" s="48" t="str" cm="1">
        <f t="array" ref="AP1288">IFERROR(_xlfn.IFS(
AQ1288="MPR ISSUE","TX ISSUE",
AQ1288="BSS Hardware Issue","RAN ISSUE",
AQ1288="Sites strategiques, MLL, Pylone, etc.","ENVTECH",
AQ1288="AKTIVCO DEFAUT GE &amp; POWER Cabinet","POWER ISSUE",
AQ1288="AKTIVCO Coupure ENEO &amp; Baisse de tension","POWER ISSUE",
AQ1288="Coupure ENEO &amp; Baisse de tension","POWER ISSUE",
AQ1288="Defaut GE &amp; POWER Cabinet","POWER ISSUE",
AQ1288="Sharing","POWER ISSUE",
AQ1288="Sites strategiques &amp; DataCenter","POWER ISSUE",
AQ1288="Exclu","Exclu",
AQ1288="SAT","TX ISSUE",
AQ1288="SPARE-ISSUE","SPARE-ISSUE",
AQ1288="Fiber CAmtel","TX ISSUE",
AQ1288="Fiber AOF","TX ISSUE",
AQ1288="Projet OCM (HUAWEI)","TRAVAUX-HUAWEI",
AQ1288="Projet OCM (NOKIA)","TRAVAUX -NOKIA",
AQ1288="ACCESS-ISSUE","ACCESS-ISSUE",
AQ1288="Projet OCM (ZTE, NOKIA, autres projets)","TRAVAUX OCM",
AQ1288="No root CAuse","No root cause",
AQ1288="ODU HS","TX ISSUE",
AQ1288="IP &amp; VLAN","TX ISSUE",
AQ1288="Warehouse HUAWEI","SPARE-ISSUE",
AQ1288="SPARE-HS","SPARE-ISSUE",
AQ1288="Power Telco","RAN ISSUE",AQ1288="no impacts","no impacts"
),"")</f>
        <v>No root cause</v>
      </c>
      <c r="AQ1288" s="67" t="s">
        <v>5344</v>
      </c>
      <c r="AR1288" s="48" t="str" cm="1">
        <f t="array" ref="AR1288">IFERROR(_xlfn.IFS(
AQ1288="MPR ISSUE","ACTIVE",
AQ1288="BSS Hardware Issue","ACTIVE",
AQ1288="Sites strategiques, MLL, Pylone, etc.","PASSIVE",
AQ1288="AKTIVCO DEFAUT GE &amp; POWER Cabinet","PASSIVE",
AQ1288="AKTIVCO Coupure ENEO &amp; Baisse de tension","PASSIVE",
AQ1288="Coupure ENEO &amp; Baisse de tension","PASSIVE",
AQ1288="Defaut GE &amp; POWER Cabinet","PASSIVE",
AQ1288="Sharing","PASSIVE",
AQ1288="Sites strategiques &amp; DataCenter","PASSIVE",
AQ1288="Exclu","Exclu",
AQ1288="SAT","ACTIVE",
AQ1288="SPARE-ISSUE","SPARE-ISSUE",
AQ1288="Fiber CAmtel","ACTIVE",
AQ1288="Fiber AOF","ACTIVE",
AQ1288="Projet OCM (HUAWEI)","PLANNED WORKS",
AQ1288="Projet OCM (NOKIA)","PLANNED WORKS",
AQ1288="ACCESS-ISSUE","ACCESS-ISSUE",
AQ1288="Projet OCM (ZTE, NOKIA, autres projets)","PLANNED WORKS",
AQ1288="No root CAuse","No root cause",
AQ1288="ODU HS","ACTIVE",
AQ1288="IP &amp; VLAN","ACTIVE",
AQ1288="Warehouse HUAWEI","SPARE-ISSUE",
AQ1288="SPARE-HS","SPARE-ISSUE",
AQ1288="Power Telco","ACTIVE", AQ1288="no impacts","no impacts"
),"")</f>
        <v>No root cause</v>
      </c>
      <c r="AS1288" s="92" t="s">
        <v>5537</v>
      </c>
      <c r="AT1288" s="98" t="s">
        <v>4200</v>
      </c>
      <c r="AV1288" s="17" t="s">
        <v>5537</v>
      </c>
      <c r="AW1288" s="7" t="s">
        <v>5537</v>
      </c>
      <c r="AX1288" s="6" t="s">
        <v>5537</v>
      </c>
      <c r="AY1288" s="7"/>
      <c r="AZ1288" s="3" t="s">
        <v>5537</v>
      </c>
      <c r="BA1288" s="18" t="s">
        <v>5537</v>
      </c>
      <c r="BB1288" s="18" t="s">
        <v>5537</v>
      </c>
      <c r="BC1288" s="18" t="s">
        <v>5537</v>
      </c>
      <c r="BD1288" s="18" t="s">
        <v>5537</v>
      </c>
      <c r="BE1288" s="18" t="s">
        <v>5537</v>
      </c>
      <c r="BF1288" s="18" t="s">
        <v>5537</v>
      </c>
      <c r="BG1288" s="18" t="s">
        <v>5537</v>
      </c>
      <c r="BH1288" s="18" t="s">
        <v>5537</v>
      </c>
      <c r="BI1288" s="18" t="s">
        <v>5537</v>
      </c>
      <c r="BJ1288" s="18" t="s">
        <v>5537</v>
      </c>
      <c r="BK1288" s="18" t="s">
        <v>5537</v>
      </c>
      <c r="BL1288" s="9" t="s">
        <v>5537</v>
      </c>
      <c r="BM1288" s="14" t="s">
        <v>5537</v>
      </c>
      <c r="BN1288" s="14" t="s">
        <v>5537</v>
      </c>
      <c r="BO1288" s="14" t="str">
        <f>_xlfn.XLOOKUP(B1288,'[4]cell downs 18042026 17h'!$B:$B,'[4]cell downs 18042026 17h'!$B:$B,"")</f>
        <v/>
      </c>
      <c r="BP1288" s="14" t="str">
        <f>_xlfn.XLOOKUP(B1288,'[5]Cells Huawei 19042026 15h'!$B:$B,'[5]Cells Huawei 19042026 15h'!$B:$B,"")</f>
        <v/>
      </c>
      <c r="BQ1288" s="9" t="str">
        <f>_xlfn.XLOOKUP(B1288,'[6]cells down 19042026 9H40'!$B:$B,'[6]cells down 19042026 9H40'!$B:$B,"")</f>
        <v/>
      </c>
      <c r="BR1288" s="9" t="s">
        <v>5537</v>
      </c>
      <c r="BS1288" s="9" t="s">
        <v>5537</v>
      </c>
      <c r="BT1288" s="108"/>
    </row>
    <row r="1289" spans="1:72" s="9" customFormat="1" x14ac:dyDescent="0.35">
      <c r="A1289" s="1" t="s">
        <v>494</v>
      </c>
      <c r="B1289" s="8" t="s">
        <v>495</v>
      </c>
      <c r="C1289" s="3" t="str">
        <f>_xlfn.XLOOKUP(B1289,'[1]daily break down'!$D:$D,'[1]daily break down'!$E:$E,"")</f>
        <v>Douala</v>
      </c>
      <c r="D1289" s="1" t="s">
        <v>11</v>
      </c>
      <c r="E1289" s="1" t="s">
        <v>12</v>
      </c>
      <c r="F1289" s="3" t="s">
        <v>31</v>
      </c>
      <c r="G1289" s="1" t="s">
        <v>32</v>
      </c>
      <c r="H1289" s="34" t="str">
        <f>_xlfn.XLOOKUP(B1289,[2]CALCULATION!$B:$B,[2]CALCULATION!$H:$H,"")</f>
        <v>ZTE</v>
      </c>
      <c r="I1289" s="28">
        <v>0</v>
      </c>
      <c r="J1289" s="28">
        <v>0</v>
      </c>
      <c r="K1289" s="28">
        <v>5.0418696298579189</v>
      </c>
      <c r="L1289" s="28">
        <v>20.032359966099083</v>
      </c>
      <c r="M1289" s="28">
        <v>20.032359966099083</v>
      </c>
      <c r="N1289" s="28">
        <v>20.032359966099083</v>
      </c>
      <c r="O1289" s="28">
        <v>0</v>
      </c>
      <c r="P1289" s="28">
        <v>0.68156751789928505</v>
      </c>
      <c r="Q1289" s="28">
        <v>0</v>
      </c>
      <c r="R1289" s="28">
        <v>1.0392321784763419</v>
      </c>
      <c r="S1289" s="93">
        <v>4.6752517599655281</v>
      </c>
      <c r="T1289" s="93">
        <f>_xlfn.XLOOKUP(B1289,'[3]Nur des jours'!$B:$B,'[3]Nur des jours'!$U:$U,"")</f>
        <v>0</v>
      </c>
      <c r="U1289" s="93">
        <v>0</v>
      </c>
      <c r="V1289" s="93">
        <v>1.8013429100568119E-3</v>
      </c>
      <c r="W1289" s="93">
        <v>0</v>
      </c>
      <c r="X1289" s="93">
        <v>0</v>
      </c>
      <c r="Y1289" s="93">
        <v>4.7424364999871589</v>
      </c>
      <c r="Z1289" s="93">
        <v>0</v>
      </c>
      <c r="AA1289" s="93">
        <v>0</v>
      </c>
      <c r="AB1289" s="93">
        <v>0</v>
      </c>
      <c r="AC1289" s="93">
        <f>_xlfn.XLOOKUP(B1289,'[3]Nur des jours'!$B:$B,'[3]Nur des jours'!$N:$N,"")</f>
        <v>0</v>
      </c>
      <c r="AD1289" s="93">
        <v>0</v>
      </c>
      <c r="AE1289" s="93">
        <v>0</v>
      </c>
      <c r="AF1289" s="93">
        <v>0</v>
      </c>
      <c r="AG1289" s="93"/>
      <c r="AH1289" s="93">
        <v>0</v>
      </c>
      <c r="AI1289" s="93">
        <v>0</v>
      </c>
      <c r="AJ1289" s="93">
        <v>0</v>
      </c>
      <c r="AK1289" s="93">
        <v>0</v>
      </c>
      <c r="AL1289" s="93">
        <v>0</v>
      </c>
      <c r="AM1289" s="49" t="s">
        <v>5559</v>
      </c>
      <c r="AN1289" s="49"/>
      <c r="AO1289" s="48" t="str" cm="1">
        <f t="array" ref="AO1289">IFERROR(_xlfn.IFS(
AQ1289="MPR ISSUE","PDH",
AQ1289="BSS Hardware Issue","BSS",
AQ1289="Sites strategiques, MLL, Pylone, etc.","ENVTECH",
AQ1289="AKTIVCO DEFAUT GE &amp; POWER Cabinet","AKTIVCO",
AQ1289="AKTIVCO Coupure ENEO &amp; Baisse de tension","AKTIVCO GRID ONLY",
AQ1289="Coupure ENEO &amp; Baisse de tension","IHS GRID ONLY",
AQ1289="Defaut GE &amp; POWER Cabinet","IHS",
AQ1289="Sharing","Partners",
AQ1289="Sites strategiques &amp; DataCenter","SST &amp; DC",
AQ1289="Exclu","Exclu",
AQ1289="SAT","SAT",
AQ1289="SPARE-ISSUE","SPARE-ISSUE",
AQ1289="Fiber CAmtel","TRANS_FO_CAMTEL",
AQ1289="Fiber AOF","Fiber AOF",
AQ1289="Projet OCM (HUAWEI)","TRAVAUX-HUAWEI",
AQ1289="Projet OCM (NOKIA)","TRAVAUX-NOKIA",
AQ1289="ACCESS-ISSUE","ACCESS-ISSUE",
AQ1289="Projet OCM (ZTE, NOKIA, autres projets)","TRAVAUX OCM",
AQ1289="No root CAuse","No root cause",
AQ1289="ODU HS","PDH",
AQ1289="IP &amp; VLAN","PDH",
AQ1289="Warehouse HUAWEI","SPARE-ISSUE",
AQ1289="SPARE-HS","SPARE-ISSUE",
AQ1289="Power Telco","BSS",AQ1289="no impacts","no impacts"
),"")</f>
        <v>No root cause</v>
      </c>
      <c r="AP1289" s="48" t="str" cm="1">
        <f t="array" ref="AP1289">IFERROR(_xlfn.IFS(
AQ1289="MPR ISSUE","TX ISSUE",
AQ1289="BSS Hardware Issue","RAN ISSUE",
AQ1289="Sites strategiques, MLL, Pylone, etc.","ENVTECH",
AQ1289="AKTIVCO DEFAUT GE &amp; POWER Cabinet","POWER ISSUE",
AQ1289="AKTIVCO Coupure ENEO &amp; Baisse de tension","POWER ISSUE",
AQ1289="Coupure ENEO &amp; Baisse de tension","POWER ISSUE",
AQ1289="Defaut GE &amp; POWER Cabinet","POWER ISSUE",
AQ1289="Sharing","POWER ISSUE",
AQ1289="Sites strategiques &amp; DataCenter","POWER ISSUE",
AQ1289="Exclu","Exclu",
AQ1289="SAT","TX ISSUE",
AQ1289="SPARE-ISSUE","SPARE-ISSUE",
AQ1289="Fiber CAmtel","TX ISSUE",
AQ1289="Fiber AOF","TX ISSUE",
AQ1289="Projet OCM (HUAWEI)","TRAVAUX-HUAWEI",
AQ1289="Projet OCM (NOKIA)","TRAVAUX -NOKIA",
AQ1289="ACCESS-ISSUE","ACCESS-ISSUE",
AQ1289="Projet OCM (ZTE, NOKIA, autres projets)","TRAVAUX OCM",
AQ1289="No root CAuse","No root cause",
AQ1289="ODU HS","TX ISSUE",
AQ1289="IP &amp; VLAN","TX ISSUE",
AQ1289="Warehouse HUAWEI","SPARE-ISSUE",
AQ1289="SPARE-HS","SPARE-ISSUE",
AQ1289="Power Telco","RAN ISSUE",AQ1289="no impacts","no impacts"
),"")</f>
        <v>No root cause</v>
      </c>
      <c r="AQ1289" s="127" t="s">
        <v>5344</v>
      </c>
      <c r="AR1289" s="48" t="str" cm="1">
        <f t="array" ref="AR1289">IFERROR(_xlfn.IFS(
AQ1289="MPR ISSUE","ACTIVE",
AQ1289="BSS Hardware Issue","ACTIVE",
AQ1289="Sites strategiques, MLL, Pylone, etc.","PASSIVE",
AQ1289="AKTIVCO DEFAUT GE &amp; POWER Cabinet","PASSIVE",
AQ1289="AKTIVCO Coupure ENEO &amp; Baisse de tension","PASSIVE",
AQ1289="Coupure ENEO &amp; Baisse de tension","PASSIVE",
AQ1289="Defaut GE &amp; POWER Cabinet","PASSIVE",
AQ1289="Sharing","PASSIVE",
AQ1289="Sites strategiques &amp; DataCenter","PASSIVE",
AQ1289="Exclu","Exclu",
AQ1289="SAT","ACTIVE",
AQ1289="SPARE-ISSUE","SPARE-ISSUE",
AQ1289="Fiber CAmtel","ACTIVE",
AQ1289="Fiber AOF","ACTIVE",
AQ1289="Projet OCM (HUAWEI)","PLANNED WORKS",
AQ1289="Projet OCM (NOKIA)","PLANNED WORKS",
AQ1289="ACCESS-ISSUE","ACCESS-ISSUE",
AQ1289="Projet OCM (ZTE, NOKIA, autres projets)","PLANNED WORKS",
AQ1289="No root CAuse","No root cause",
AQ1289="ODU HS","ACTIVE",
AQ1289="IP &amp; VLAN","ACTIVE",
AQ1289="Warehouse HUAWEI","SPARE-ISSUE",
AQ1289="SPARE-HS","SPARE-ISSUE",
AQ1289="Power Telco","ACTIVE", AQ1289="no impacts","no impacts"
),"")</f>
        <v>No root cause</v>
      </c>
      <c r="AS1289" s="92" t="s">
        <v>5537</v>
      </c>
      <c r="AT1289" s="98" t="s">
        <v>495</v>
      </c>
      <c r="AV1289" s="17" t="s">
        <v>5537</v>
      </c>
      <c r="AW1289" s="7" t="s">
        <v>5537</v>
      </c>
      <c r="AX1289" s="6" t="s">
        <v>5537</v>
      </c>
      <c r="AY1289" s="7"/>
      <c r="AZ1289" s="3" t="s">
        <v>5537</v>
      </c>
      <c r="BA1289" s="18" t="s">
        <v>5537</v>
      </c>
      <c r="BB1289" s="18" t="s">
        <v>5537</v>
      </c>
      <c r="BC1289" s="18" t="s">
        <v>5537</v>
      </c>
      <c r="BD1289" s="18" t="s">
        <v>5537</v>
      </c>
      <c r="BE1289" s="18" t="s">
        <v>5537</v>
      </c>
      <c r="BF1289" s="18" t="s">
        <v>5537</v>
      </c>
      <c r="BG1289" s="18" t="s">
        <v>5537</v>
      </c>
      <c r="BH1289" s="18" t="s">
        <v>5537</v>
      </c>
      <c r="BI1289" s="18" t="s">
        <v>5537</v>
      </c>
      <c r="BJ1289" s="18" t="s">
        <v>5537</v>
      </c>
      <c r="BK1289" s="18" t="s">
        <v>5537</v>
      </c>
      <c r="BL1289" s="9" t="s">
        <v>5537</v>
      </c>
      <c r="BM1289" s="14" t="s">
        <v>5537</v>
      </c>
      <c r="BN1289" s="14" t="s">
        <v>5537</v>
      </c>
      <c r="BO1289" s="14" t="str">
        <f>_xlfn.XLOOKUP(B1289,'[4]cell downs 18042026 17h'!$B:$B,'[4]cell downs 18042026 17h'!$B:$B,"")</f>
        <v/>
      </c>
      <c r="BP1289" s="14" t="str">
        <f>_xlfn.XLOOKUP(B1289,'[5]Cells Huawei 19042026 15h'!$B:$B,'[5]Cells Huawei 19042026 15h'!$B:$B,"")</f>
        <v/>
      </c>
      <c r="BQ1289" s="9" t="str">
        <f>_xlfn.XLOOKUP(B1289,'[6]cells down 19042026 9H40'!$B:$B,'[6]cells down 19042026 9H40'!$B:$B,"")</f>
        <v/>
      </c>
      <c r="BR1289" s="9" t="s">
        <v>495</v>
      </c>
      <c r="BS1289" s="9" t="s">
        <v>12</v>
      </c>
      <c r="BT1289" s="108"/>
    </row>
    <row r="1290" spans="1:72" s="9" customFormat="1" x14ac:dyDescent="0.35">
      <c r="A1290" s="1" t="s">
        <v>797</v>
      </c>
      <c r="B1290" s="8" t="s">
        <v>798</v>
      </c>
      <c r="C1290" s="3" t="str">
        <f>_xlfn.XLOOKUP(B1290,'[1]daily break down'!$D:$D,'[1]daily break down'!$E:$E,"")</f>
        <v>Douala</v>
      </c>
      <c r="D1290" s="1" t="s">
        <v>11</v>
      </c>
      <c r="E1290" s="1" t="s">
        <v>12</v>
      </c>
      <c r="F1290" s="3" t="s">
        <v>31</v>
      </c>
      <c r="G1290" s="1" t="s">
        <v>32</v>
      </c>
      <c r="H1290" s="34" t="str">
        <f>_xlfn.XLOOKUP(B1290,[2]CALCULATION!$B:$B,[2]CALCULATION!$H:$H,"")</f>
        <v>ZTE</v>
      </c>
      <c r="I1290" s="28">
        <v>0</v>
      </c>
      <c r="J1290" s="28">
        <v>0</v>
      </c>
      <c r="K1290" s="28">
        <v>0</v>
      </c>
      <c r="L1290" s="28">
        <v>0</v>
      </c>
      <c r="M1290" s="28">
        <v>0</v>
      </c>
      <c r="N1290" s="28">
        <v>0</v>
      </c>
      <c r="O1290" s="28">
        <v>0</v>
      </c>
      <c r="P1290" s="28">
        <v>0</v>
      </c>
      <c r="Q1290" s="28">
        <v>0</v>
      </c>
      <c r="R1290" s="28">
        <v>0</v>
      </c>
      <c r="S1290" s="93">
        <v>0</v>
      </c>
      <c r="T1290" s="93">
        <f>_xlfn.XLOOKUP(B1290,'[3]Nur des jours'!$B:$B,'[3]Nur des jours'!$U:$U,"")</f>
        <v>0</v>
      </c>
      <c r="U1290" s="93">
        <v>0</v>
      </c>
      <c r="V1290" s="93">
        <v>0</v>
      </c>
      <c r="W1290" s="93">
        <v>0</v>
      </c>
      <c r="X1290" s="93">
        <v>0</v>
      </c>
      <c r="Y1290" s="93">
        <v>4.6787652703940523</v>
      </c>
      <c r="Z1290" s="93">
        <v>0.42072949750736932</v>
      </c>
      <c r="AA1290" s="93">
        <v>0</v>
      </c>
      <c r="AB1290" s="93">
        <v>0</v>
      </c>
      <c r="AC1290" s="93">
        <f>_xlfn.XLOOKUP(B1290,'[3]Nur des jours'!$B:$B,'[3]Nur des jours'!$N:$N,"")</f>
        <v>0</v>
      </c>
      <c r="AD1290" s="93">
        <v>0</v>
      </c>
      <c r="AE1290" s="93">
        <v>0</v>
      </c>
      <c r="AF1290" s="93">
        <v>0</v>
      </c>
      <c r="AG1290" s="93"/>
      <c r="AH1290" s="93">
        <v>0</v>
      </c>
      <c r="AI1290" s="93">
        <v>0</v>
      </c>
      <c r="AJ1290" s="93">
        <v>0</v>
      </c>
      <c r="AK1290" s="93">
        <v>0</v>
      </c>
      <c r="AL1290" s="93">
        <v>0</v>
      </c>
      <c r="AM1290" s="49" t="s">
        <v>5559</v>
      </c>
      <c r="AN1290" s="49"/>
      <c r="AO1290" s="48" t="str" cm="1">
        <f t="array" ref="AO1290">IFERROR(_xlfn.IFS(
AQ1290="MPR ISSUE","PDH",
AQ1290="BSS Hardware Issue","BSS",
AQ1290="Sites strategiques, MLL, Pylone, etc.","ENVTECH",
AQ1290="AKTIVCO DEFAUT GE &amp; POWER Cabinet","AKTIVCO",
AQ1290="AKTIVCO Coupure ENEO &amp; Baisse de tension","AKTIVCO GRID ONLY",
AQ1290="Coupure ENEO &amp; Baisse de tension","IHS GRID ONLY",
AQ1290="Defaut GE &amp; POWER Cabinet","IHS",
AQ1290="Sharing","Partners",
AQ1290="Sites strategiques &amp; DataCenter","SST &amp; DC",
AQ1290="Exclu","Exclu",
AQ1290="SAT","SAT",
AQ1290="SPARE-ISSUE","SPARE-ISSUE",
AQ1290="Fiber CAmtel","TRANS_FO_CAMTEL",
AQ1290="Fiber AOF","Fiber AOF",
AQ1290="Projet OCM (HUAWEI)","TRAVAUX-HUAWEI",
AQ1290="Projet OCM (NOKIA)","TRAVAUX-NOKIA",
AQ1290="ACCESS-ISSUE","ACCESS-ISSUE",
AQ1290="Projet OCM (ZTE, NOKIA, autres projets)","TRAVAUX OCM",
AQ1290="No root CAuse","No root cause",
AQ1290="ODU HS","PDH",
AQ1290="IP &amp; VLAN","PDH",
AQ1290="Warehouse HUAWEI","SPARE-ISSUE",
AQ1290="SPARE-HS","SPARE-ISSUE",
AQ1290="Power Telco","BSS",AQ1290="no impacts","no impacts"
),"")</f>
        <v>No root cause</v>
      </c>
      <c r="AP1290" s="48" t="str" cm="1">
        <f t="array" ref="AP1290">IFERROR(_xlfn.IFS(
AQ1290="MPR ISSUE","TX ISSUE",
AQ1290="BSS Hardware Issue","RAN ISSUE",
AQ1290="Sites strategiques, MLL, Pylone, etc.","ENVTECH",
AQ1290="AKTIVCO DEFAUT GE &amp; POWER Cabinet","POWER ISSUE",
AQ1290="AKTIVCO Coupure ENEO &amp; Baisse de tension","POWER ISSUE",
AQ1290="Coupure ENEO &amp; Baisse de tension","POWER ISSUE",
AQ1290="Defaut GE &amp; POWER Cabinet","POWER ISSUE",
AQ1290="Sharing","POWER ISSUE",
AQ1290="Sites strategiques &amp; DataCenter","POWER ISSUE",
AQ1290="Exclu","Exclu",
AQ1290="SAT","TX ISSUE",
AQ1290="SPARE-ISSUE","SPARE-ISSUE",
AQ1290="Fiber CAmtel","TX ISSUE",
AQ1290="Fiber AOF","TX ISSUE",
AQ1290="Projet OCM (HUAWEI)","TRAVAUX-HUAWEI",
AQ1290="Projet OCM (NOKIA)","TRAVAUX -NOKIA",
AQ1290="ACCESS-ISSUE","ACCESS-ISSUE",
AQ1290="Projet OCM (ZTE, NOKIA, autres projets)","TRAVAUX OCM",
AQ1290="No root CAuse","No root cause",
AQ1290="ODU HS","TX ISSUE",
AQ1290="IP &amp; VLAN","TX ISSUE",
AQ1290="Warehouse HUAWEI","SPARE-ISSUE",
AQ1290="SPARE-HS","SPARE-ISSUE",
AQ1290="Power Telco","RAN ISSUE",AQ1290="no impacts","no impacts"
),"")</f>
        <v>No root cause</v>
      </c>
      <c r="AQ1290" s="127" t="s">
        <v>5344</v>
      </c>
      <c r="AR1290" s="48" t="str" cm="1">
        <f t="array" ref="AR1290">IFERROR(_xlfn.IFS(
AQ1290="MPR ISSUE","ACTIVE",
AQ1290="BSS Hardware Issue","ACTIVE",
AQ1290="Sites strategiques, MLL, Pylone, etc.","PASSIVE",
AQ1290="AKTIVCO DEFAUT GE &amp; POWER Cabinet","PASSIVE",
AQ1290="AKTIVCO Coupure ENEO &amp; Baisse de tension","PASSIVE",
AQ1290="Coupure ENEO &amp; Baisse de tension","PASSIVE",
AQ1290="Defaut GE &amp; POWER Cabinet","PASSIVE",
AQ1290="Sharing","PASSIVE",
AQ1290="Sites strategiques &amp; DataCenter","PASSIVE",
AQ1290="Exclu","Exclu",
AQ1290="SAT","ACTIVE",
AQ1290="SPARE-ISSUE","SPARE-ISSUE",
AQ1290="Fiber CAmtel","ACTIVE",
AQ1290="Fiber AOF","ACTIVE",
AQ1290="Projet OCM (HUAWEI)","PLANNED WORKS",
AQ1290="Projet OCM (NOKIA)","PLANNED WORKS",
AQ1290="ACCESS-ISSUE","ACCESS-ISSUE",
AQ1290="Projet OCM (ZTE, NOKIA, autres projets)","PLANNED WORKS",
AQ1290="No root CAuse","No root cause",
AQ1290="ODU HS","ACTIVE",
AQ1290="IP &amp; VLAN","ACTIVE",
AQ1290="Warehouse HUAWEI","SPARE-ISSUE",
AQ1290="SPARE-HS","SPARE-ISSUE",
AQ1290="Power Telco","ACTIVE", AQ1290="no impacts","no impacts"
),"")</f>
        <v>No root cause</v>
      </c>
      <c r="AS1290" s="92" t="s">
        <v>5537</v>
      </c>
      <c r="AT1290" s="98" t="s">
        <v>798</v>
      </c>
      <c r="AV1290" s="17" t="s">
        <v>5537</v>
      </c>
      <c r="AW1290" s="7" t="s">
        <v>5537</v>
      </c>
      <c r="AX1290" s="6" t="s">
        <v>5537</v>
      </c>
      <c r="AY1290" s="7"/>
      <c r="AZ1290" s="3" t="s">
        <v>5537</v>
      </c>
      <c r="BA1290" s="18" t="s">
        <v>5537</v>
      </c>
      <c r="BB1290" s="18" t="s">
        <v>5537</v>
      </c>
      <c r="BC1290" s="18" t="s">
        <v>5537</v>
      </c>
      <c r="BD1290" s="18" t="s">
        <v>5537</v>
      </c>
      <c r="BE1290" s="18" t="s">
        <v>5537</v>
      </c>
      <c r="BF1290" s="18" t="s">
        <v>5537</v>
      </c>
      <c r="BG1290" s="18" t="s">
        <v>5537</v>
      </c>
      <c r="BH1290" s="18" t="s">
        <v>5537</v>
      </c>
      <c r="BI1290" s="18" t="s">
        <v>5537</v>
      </c>
      <c r="BJ1290" s="18" t="s">
        <v>5537</v>
      </c>
      <c r="BK1290" s="18" t="s">
        <v>5537</v>
      </c>
      <c r="BL1290" s="9" t="s">
        <v>5537</v>
      </c>
      <c r="BM1290" s="14" t="s">
        <v>5537</v>
      </c>
      <c r="BN1290" s="14" t="s">
        <v>5537</v>
      </c>
      <c r="BO1290" s="14" t="str">
        <f>_xlfn.XLOOKUP(B1290,'[4]cell downs 18042026 17h'!$B:$B,'[4]cell downs 18042026 17h'!$B:$B,"")</f>
        <v/>
      </c>
      <c r="BP1290" s="14" t="str">
        <f>_xlfn.XLOOKUP(B1290,'[5]Cells Huawei 19042026 15h'!$B:$B,'[5]Cells Huawei 19042026 15h'!$B:$B,"")</f>
        <v/>
      </c>
      <c r="BQ1290" s="9" t="str">
        <f>_xlfn.XLOOKUP(B1290,'[6]cells down 19042026 9H40'!$B:$B,'[6]cells down 19042026 9H40'!$B:$B,"")</f>
        <v/>
      </c>
      <c r="BR1290" s="9" t="s">
        <v>798</v>
      </c>
      <c r="BS1290" s="9" t="s">
        <v>12</v>
      </c>
      <c r="BT1290" s="108"/>
    </row>
    <row r="1291" spans="1:72" s="9" customFormat="1" x14ac:dyDescent="0.35">
      <c r="A1291" s="1" t="s">
        <v>2976</v>
      </c>
      <c r="B1291" s="8" t="s">
        <v>2977</v>
      </c>
      <c r="C1291" s="3" t="str">
        <f>_xlfn.XLOOKUP(B1291,'[1]daily break down'!$D:$D,'[1]daily break down'!$E:$E,"")</f>
        <v>NORD</v>
      </c>
      <c r="D1291" s="1" t="s">
        <v>21</v>
      </c>
      <c r="E1291" s="1" t="s">
        <v>122</v>
      </c>
      <c r="F1291" s="3" t="s">
        <v>23</v>
      </c>
      <c r="G1291" s="1" t="s">
        <v>2976</v>
      </c>
      <c r="H1291" s="32" t="str">
        <f>_xlfn.XLOOKUP(B1291,[2]CALCULATION!$B:$B,[2]CALCULATION!$H:$H,"")</f>
        <v>HUAWEI</v>
      </c>
      <c r="I1291" s="28">
        <v>0</v>
      </c>
      <c r="J1291" s="28">
        <v>0</v>
      </c>
      <c r="K1291" s="28">
        <v>0</v>
      </c>
      <c r="L1291" s="28">
        <v>0</v>
      </c>
      <c r="M1291" s="28">
        <v>0</v>
      </c>
      <c r="N1291" s="28">
        <v>0</v>
      </c>
      <c r="O1291" s="28">
        <v>0</v>
      </c>
      <c r="P1291" s="28">
        <v>0</v>
      </c>
      <c r="Q1291" s="28">
        <v>0</v>
      </c>
      <c r="R1291" s="28">
        <v>0</v>
      </c>
      <c r="S1291" s="93">
        <v>0</v>
      </c>
      <c r="T1291" s="93">
        <f>_xlfn.XLOOKUP(B1291,'[3]Nur des jours'!$B:$B,'[3]Nur des jours'!$U:$U,"")</f>
        <v>0</v>
      </c>
      <c r="U1291" s="93">
        <v>0</v>
      </c>
      <c r="V1291" s="93">
        <v>0</v>
      </c>
      <c r="W1291" s="93">
        <v>0</v>
      </c>
      <c r="X1291" s="93">
        <v>1.6168390248635263</v>
      </c>
      <c r="Y1291" s="93">
        <v>4.5283263847868209</v>
      </c>
      <c r="Z1291" s="93">
        <v>0</v>
      </c>
      <c r="AA1291" s="93">
        <v>0</v>
      </c>
      <c r="AB1291" s="93">
        <v>0</v>
      </c>
      <c r="AC1291" s="93">
        <f>_xlfn.XLOOKUP(B1291,'[3]Nur des jours'!$B:$B,'[3]Nur des jours'!$N:$N,"")</f>
        <v>0</v>
      </c>
      <c r="AD1291" s="93">
        <v>0</v>
      </c>
      <c r="AE1291" s="93">
        <v>0</v>
      </c>
      <c r="AF1291" s="93">
        <v>0</v>
      </c>
      <c r="AG1291" s="93"/>
      <c r="AH1291" s="93">
        <v>0</v>
      </c>
      <c r="AI1291" s="93">
        <v>0</v>
      </c>
      <c r="AJ1291" s="93">
        <v>0</v>
      </c>
      <c r="AK1291" s="93">
        <v>0</v>
      </c>
      <c r="AL1291" s="93">
        <v>0</v>
      </c>
      <c r="AM1291" s="49" t="s">
        <v>5559</v>
      </c>
      <c r="AN1291" s="49"/>
      <c r="AO1291" s="48" t="str" cm="1">
        <f t="array" ref="AO1291">IFERROR(_xlfn.IFS(
AQ1291="MPR ISSUE","PDH",
AQ1291="BSS Hardware Issue","BSS",
AQ1291="Sites strategiques, MLL, Pylone, etc.","ENVTECH",
AQ1291="AKTIVCO DEFAUT GE &amp; POWER Cabinet","AKTIVCO",
AQ1291="AKTIVCO Coupure ENEO &amp; Baisse de tension","AKTIVCO GRID ONLY",
AQ1291="Coupure ENEO &amp; Baisse de tension","IHS GRID ONLY",
AQ1291="Defaut GE &amp; POWER Cabinet","IHS",
AQ1291="Sharing","Partners",
AQ1291="Sites strategiques &amp; DataCenter","SST &amp; DC",
AQ1291="Exclu","Exclu",
AQ1291="SAT","SAT",
AQ1291="SPARE-ISSUE","SPARE-ISSUE",
AQ1291="Fiber CAmtel","TRANS_FO_CAMTEL",
AQ1291="Fiber AOF","Fiber AOF",
AQ1291="Projet OCM (HUAWEI)","TRAVAUX-HUAWEI",
AQ1291="Projet OCM (NOKIA)","TRAVAUX-NOKIA",
AQ1291="ACCESS-ISSUE","ACCESS-ISSUE",
AQ1291="Projet OCM (ZTE, NOKIA, autres projets)","TRAVAUX OCM",
AQ1291="No root CAuse","No root cause",
AQ1291="ODU HS","PDH",
AQ1291="IP &amp; VLAN","PDH",
AQ1291="Warehouse HUAWEI","SPARE-ISSUE",
AQ1291="SPARE-HS","SPARE-ISSUE",
AQ1291="Power Telco","BSS",AQ1291="no impacts","no impacts"
),"")</f>
        <v>No root cause</v>
      </c>
      <c r="AP1291" s="48" t="str" cm="1">
        <f t="array" ref="AP1291">IFERROR(_xlfn.IFS(
AQ1291="MPR ISSUE","TX ISSUE",
AQ1291="BSS Hardware Issue","RAN ISSUE",
AQ1291="Sites strategiques, MLL, Pylone, etc.","ENVTECH",
AQ1291="AKTIVCO DEFAUT GE &amp; POWER Cabinet","POWER ISSUE",
AQ1291="AKTIVCO Coupure ENEO &amp; Baisse de tension","POWER ISSUE",
AQ1291="Coupure ENEO &amp; Baisse de tension","POWER ISSUE",
AQ1291="Defaut GE &amp; POWER Cabinet","POWER ISSUE",
AQ1291="Sharing","POWER ISSUE",
AQ1291="Sites strategiques &amp; DataCenter","POWER ISSUE",
AQ1291="Exclu","Exclu",
AQ1291="SAT","TX ISSUE",
AQ1291="SPARE-ISSUE","SPARE-ISSUE",
AQ1291="Fiber CAmtel","TX ISSUE",
AQ1291="Fiber AOF","TX ISSUE",
AQ1291="Projet OCM (HUAWEI)","TRAVAUX-HUAWEI",
AQ1291="Projet OCM (NOKIA)","TRAVAUX -NOKIA",
AQ1291="ACCESS-ISSUE","ACCESS-ISSUE",
AQ1291="Projet OCM (ZTE, NOKIA, autres projets)","TRAVAUX OCM",
AQ1291="No root CAuse","No root cause",
AQ1291="ODU HS","TX ISSUE",
AQ1291="IP &amp; VLAN","TX ISSUE",
AQ1291="Warehouse HUAWEI","SPARE-ISSUE",
AQ1291="SPARE-HS","SPARE-ISSUE",
AQ1291="Power Telco","RAN ISSUE",AQ1291="no impacts","no impacts"
),"")</f>
        <v>No root cause</v>
      </c>
      <c r="AQ1291" s="67" t="s">
        <v>5344</v>
      </c>
      <c r="AR1291" s="48" t="str" cm="1">
        <f t="array" ref="AR1291">IFERROR(_xlfn.IFS(
AQ1291="MPR ISSUE","ACTIVE",
AQ1291="BSS Hardware Issue","ACTIVE",
AQ1291="Sites strategiques, MLL, Pylone, etc.","PASSIVE",
AQ1291="AKTIVCO DEFAUT GE &amp; POWER Cabinet","PASSIVE",
AQ1291="AKTIVCO Coupure ENEO &amp; Baisse de tension","PASSIVE",
AQ1291="Coupure ENEO &amp; Baisse de tension","PASSIVE",
AQ1291="Defaut GE &amp; POWER Cabinet","PASSIVE",
AQ1291="Sharing","PASSIVE",
AQ1291="Sites strategiques &amp; DataCenter","PASSIVE",
AQ1291="Exclu","Exclu",
AQ1291="SAT","ACTIVE",
AQ1291="SPARE-ISSUE","SPARE-ISSUE",
AQ1291="Fiber CAmtel","ACTIVE",
AQ1291="Fiber AOF","ACTIVE",
AQ1291="Projet OCM (HUAWEI)","PLANNED WORKS",
AQ1291="Projet OCM (NOKIA)","PLANNED WORKS",
AQ1291="ACCESS-ISSUE","ACCESS-ISSUE",
AQ1291="Projet OCM (ZTE, NOKIA, autres projets)","PLANNED WORKS",
AQ1291="No root CAuse","No root cause",
AQ1291="ODU HS","ACTIVE",
AQ1291="IP &amp; VLAN","ACTIVE",
AQ1291="Warehouse HUAWEI","SPARE-ISSUE",
AQ1291="SPARE-HS","SPARE-ISSUE",
AQ1291="Power Telco","ACTIVE", AQ1291="no impacts","no impacts"
),"")</f>
        <v>No root cause</v>
      </c>
      <c r="AS1291" s="92" t="s">
        <v>5537</v>
      </c>
      <c r="AT1291" s="98" t="s">
        <v>2977</v>
      </c>
      <c r="AV1291" s="17" t="s">
        <v>5537</v>
      </c>
      <c r="AW1291" s="7" t="s">
        <v>5537</v>
      </c>
      <c r="AX1291" s="6" t="s">
        <v>5537</v>
      </c>
      <c r="AY1291" s="7"/>
      <c r="AZ1291" s="3" t="s">
        <v>5537</v>
      </c>
      <c r="BA1291" s="18" t="s">
        <v>5537</v>
      </c>
      <c r="BB1291" s="18" t="s">
        <v>5537</v>
      </c>
      <c r="BC1291" s="18" t="s">
        <v>5537</v>
      </c>
      <c r="BD1291" s="18" t="s">
        <v>5537</v>
      </c>
      <c r="BE1291" s="18" t="s">
        <v>5537</v>
      </c>
      <c r="BF1291" s="18" t="s">
        <v>5537</v>
      </c>
      <c r="BG1291" s="18" t="s">
        <v>5537</v>
      </c>
      <c r="BH1291" s="18" t="s">
        <v>5537</v>
      </c>
      <c r="BI1291" s="18" t="s">
        <v>5537</v>
      </c>
      <c r="BJ1291" s="18" t="s">
        <v>5537</v>
      </c>
      <c r="BK1291" s="18" t="s">
        <v>5537</v>
      </c>
      <c r="BL1291" s="9" t="s">
        <v>5537</v>
      </c>
      <c r="BM1291" s="14" t="s">
        <v>5537</v>
      </c>
      <c r="BN1291" s="14" t="s">
        <v>5537</v>
      </c>
      <c r="BO1291" s="14" t="str">
        <f>_xlfn.XLOOKUP(B1291,'[4]cell downs 18042026 17h'!$B:$B,'[4]cell downs 18042026 17h'!$B:$B,"")</f>
        <v/>
      </c>
      <c r="BP1291" s="14" t="str">
        <f>_xlfn.XLOOKUP(B1291,'[5]Cells Huawei 19042026 15h'!$B:$B,'[5]Cells Huawei 19042026 15h'!$B:$B,"")</f>
        <v/>
      </c>
      <c r="BQ1291" s="9" t="str">
        <f>_xlfn.XLOOKUP(B1291,'[6]cells down 19042026 9H40'!$B:$B,'[6]cells down 19042026 9H40'!$B:$B,"")</f>
        <v/>
      </c>
      <c r="BR1291" s="9" t="s">
        <v>5537</v>
      </c>
      <c r="BS1291" s="9" t="s">
        <v>12</v>
      </c>
      <c r="BT1291" s="108"/>
    </row>
    <row r="1292" spans="1:72" s="9" customFormat="1" x14ac:dyDescent="0.35">
      <c r="A1292" s="1" t="s">
        <v>1648</v>
      </c>
      <c r="B1292" s="8" t="s">
        <v>1649</v>
      </c>
      <c r="C1292" s="3" t="str">
        <f>_xlfn.XLOOKUP(B1292,'[1]daily break down'!$D:$D,'[1]daily break down'!$E:$E,"")</f>
        <v>NORD-OUEST</v>
      </c>
      <c r="D1292" s="1" t="s">
        <v>18</v>
      </c>
      <c r="E1292" s="1"/>
      <c r="F1292" s="3" t="s">
        <v>51</v>
      </c>
      <c r="G1292" s="1" t="s">
        <v>52</v>
      </c>
      <c r="H1292" s="32" t="str">
        <f>_xlfn.XLOOKUP(B1292,[2]CALCULATION!$B:$B,[2]CALCULATION!$H:$H,"")</f>
        <v>Huawei</v>
      </c>
      <c r="I1292" s="28">
        <v>5.8593047743791278</v>
      </c>
      <c r="J1292" s="28">
        <v>4.363530261134084</v>
      </c>
      <c r="K1292" s="28">
        <v>18.491409199476081</v>
      </c>
      <c r="L1292" s="28">
        <v>9.0962466434382634</v>
      </c>
      <c r="M1292" s="28">
        <v>5.8089741833674351</v>
      </c>
      <c r="N1292" s="28">
        <v>4.6228522998690194</v>
      </c>
      <c r="O1292" s="28">
        <v>8.0754559359421059</v>
      </c>
      <c r="P1292" s="28">
        <v>9.6827531939058247</v>
      </c>
      <c r="Q1292" s="28">
        <v>4.6228522998690194</v>
      </c>
      <c r="R1292" s="28">
        <v>0</v>
      </c>
      <c r="S1292" s="93">
        <v>5.1662871362000713</v>
      </c>
      <c r="T1292" s="93">
        <f>_xlfn.XLOOKUP(B1292,'[3]Nur des jours'!$B:$B,'[3]Nur des jours'!$U:$U,"")</f>
        <v>0</v>
      </c>
      <c r="U1292" s="93">
        <v>0</v>
      </c>
      <c r="V1292" s="93">
        <v>0</v>
      </c>
      <c r="W1292" s="93">
        <v>0</v>
      </c>
      <c r="X1292" s="93">
        <v>0</v>
      </c>
      <c r="Y1292" s="93">
        <v>4.2064923965494128</v>
      </c>
      <c r="Z1292" s="93">
        <v>1.2780082069896388</v>
      </c>
      <c r="AA1292" s="93">
        <v>0</v>
      </c>
      <c r="AB1292" s="93">
        <v>0</v>
      </c>
      <c r="AC1292" s="93">
        <f>_xlfn.XLOOKUP(B1292,'[3]Nur des jours'!$B:$B,'[3]Nur des jours'!$N:$N,"")</f>
        <v>0</v>
      </c>
      <c r="AD1292" s="93">
        <v>0</v>
      </c>
      <c r="AE1292" s="93">
        <v>0</v>
      </c>
      <c r="AF1292" s="93">
        <v>0</v>
      </c>
      <c r="AG1292" s="93"/>
      <c r="AH1292" s="93">
        <v>0</v>
      </c>
      <c r="AI1292" s="93">
        <v>0</v>
      </c>
      <c r="AJ1292" s="93">
        <v>0</v>
      </c>
      <c r="AK1292" s="93">
        <v>0</v>
      </c>
      <c r="AL1292" s="93">
        <v>0</v>
      </c>
      <c r="AM1292" s="49" t="s">
        <v>5559</v>
      </c>
      <c r="AN1292" s="49"/>
      <c r="AO1292" s="48" t="str" cm="1">
        <f t="array" ref="AO1292">IFERROR(_xlfn.IFS(
AQ1292="MPR ISSUE","PDH",
AQ1292="BSS Hardware Issue","BSS",
AQ1292="Sites strategiques, MLL, Pylone, etc.","ENVTECH",
AQ1292="AKTIVCO DEFAUT GE &amp; POWER Cabinet","AKTIVCO",
AQ1292="AKTIVCO Coupure ENEO &amp; Baisse de tension","AKTIVCO GRID ONLY",
AQ1292="Coupure ENEO &amp; Baisse de tension","IHS GRID ONLY",
AQ1292="Defaut GE &amp; POWER Cabinet","IHS",
AQ1292="Sharing","Partners",
AQ1292="Sites strategiques &amp; DataCenter","SST &amp; DC",
AQ1292="Exclu","Exclu",
AQ1292="SAT","SAT",
AQ1292="SPARE-ISSUE","SPARE-ISSUE",
AQ1292="Fiber CAmtel","TRANS_FO_CAMTEL",
AQ1292="Fiber AOF","Fiber AOF",
AQ1292="Projet OCM (HUAWEI)","TRAVAUX-HUAWEI",
AQ1292="Projet OCM (NOKIA)","TRAVAUX-NOKIA",
AQ1292="ACCESS-ISSUE","ACCESS-ISSUE",
AQ1292="Projet OCM (ZTE, NOKIA, autres projets)","TRAVAUX OCM",
AQ1292="No root CAuse","No root cause",
AQ1292="ODU HS","PDH",
AQ1292="IP &amp; VLAN","PDH",
AQ1292="Warehouse HUAWEI","SPARE-ISSUE",
AQ1292="SPARE-HS","SPARE-ISSUE",
AQ1292="Power Telco","BSS",AQ1292="no impacts","no impacts"
),"")</f>
        <v>No root cause</v>
      </c>
      <c r="AP1292" s="48" t="str" cm="1">
        <f t="array" ref="AP1292">IFERROR(_xlfn.IFS(
AQ1292="MPR ISSUE","TX ISSUE",
AQ1292="BSS Hardware Issue","RAN ISSUE",
AQ1292="Sites strategiques, MLL, Pylone, etc.","ENVTECH",
AQ1292="AKTIVCO DEFAUT GE &amp; POWER Cabinet","POWER ISSUE",
AQ1292="AKTIVCO Coupure ENEO &amp; Baisse de tension","POWER ISSUE",
AQ1292="Coupure ENEO &amp; Baisse de tension","POWER ISSUE",
AQ1292="Defaut GE &amp; POWER Cabinet","POWER ISSUE",
AQ1292="Sharing","POWER ISSUE",
AQ1292="Sites strategiques &amp; DataCenter","POWER ISSUE",
AQ1292="Exclu","Exclu",
AQ1292="SAT","TX ISSUE",
AQ1292="SPARE-ISSUE","SPARE-ISSUE",
AQ1292="Fiber CAmtel","TX ISSUE",
AQ1292="Fiber AOF","TX ISSUE",
AQ1292="Projet OCM (HUAWEI)","TRAVAUX-HUAWEI",
AQ1292="Projet OCM (NOKIA)","TRAVAUX -NOKIA",
AQ1292="ACCESS-ISSUE","ACCESS-ISSUE",
AQ1292="Projet OCM (ZTE, NOKIA, autres projets)","TRAVAUX OCM",
AQ1292="No root CAuse","No root cause",
AQ1292="ODU HS","TX ISSUE",
AQ1292="IP &amp; VLAN","TX ISSUE",
AQ1292="Warehouse HUAWEI","SPARE-ISSUE",
AQ1292="SPARE-HS","SPARE-ISSUE",
AQ1292="Power Telco","RAN ISSUE",AQ1292="no impacts","no impacts"
),"")</f>
        <v>No root cause</v>
      </c>
      <c r="AQ1292" s="67" t="s">
        <v>5344</v>
      </c>
      <c r="AR1292" s="48" t="str" cm="1">
        <f t="array" ref="AR1292">IFERROR(_xlfn.IFS(
AQ1292="MPR ISSUE","ACTIVE",
AQ1292="BSS Hardware Issue","ACTIVE",
AQ1292="Sites strategiques, MLL, Pylone, etc.","PASSIVE",
AQ1292="AKTIVCO DEFAUT GE &amp; POWER Cabinet","PASSIVE",
AQ1292="AKTIVCO Coupure ENEO &amp; Baisse de tension","PASSIVE",
AQ1292="Coupure ENEO &amp; Baisse de tension","PASSIVE",
AQ1292="Defaut GE &amp; POWER Cabinet","PASSIVE",
AQ1292="Sharing","PASSIVE",
AQ1292="Sites strategiques &amp; DataCenter","PASSIVE",
AQ1292="Exclu","Exclu",
AQ1292="SAT","ACTIVE",
AQ1292="SPARE-ISSUE","SPARE-ISSUE",
AQ1292="Fiber CAmtel","ACTIVE",
AQ1292="Fiber AOF","ACTIVE",
AQ1292="Projet OCM (HUAWEI)","PLANNED WORKS",
AQ1292="Projet OCM (NOKIA)","PLANNED WORKS",
AQ1292="ACCESS-ISSUE","ACCESS-ISSUE",
AQ1292="Projet OCM (ZTE, NOKIA, autres projets)","PLANNED WORKS",
AQ1292="No root CAuse","No root cause",
AQ1292="ODU HS","ACTIVE",
AQ1292="IP &amp; VLAN","ACTIVE",
AQ1292="Warehouse HUAWEI","SPARE-ISSUE",
AQ1292="SPARE-HS","SPARE-ISSUE",
AQ1292="Power Telco","ACTIVE", AQ1292="no impacts","no impacts"
),"")</f>
        <v>No root cause</v>
      </c>
      <c r="AS1292" s="92" t="s">
        <v>5537</v>
      </c>
      <c r="AT1292" s="98" t="s">
        <v>1649</v>
      </c>
      <c r="AV1292" s="17" t="s">
        <v>5537</v>
      </c>
      <c r="AW1292" s="7" t="s">
        <v>5537</v>
      </c>
      <c r="AX1292" s="6" t="s">
        <v>5537</v>
      </c>
      <c r="AY1292" s="7"/>
      <c r="AZ1292" s="3" t="s">
        <v>5537</v>
      </c>
      <c r="BA1292" s="18" t="s">
        <v>5537</v>
      </c>
      <c r="BB1292" s="18" t="s">
        <v>5537</v>
      </c>
      <c r="BC1292" s="18" t="s">
        <v>5537</v>
      </c>
      <c r="BD1292" s="18" t="s">
        <v>5537</v>
      </c>
      <c r="BE1292" s="18" t="s">
        <v>5537</v>
      </c>
      <c r="BF1292" s="18" t="s">
        <v>5537</v>
      </c>
      <c r="BG1292" s="18" t="s">
        <v>5537</v>
      </c>
      <c r="BH1292" s="18" t="s">
        <v>5537</v>
      </c>
      <c r="BI1292" s="18" t="s">
        <v>5537</v>
      </c>
      <c r="BJ1292" s="18" t="s">
        <v>5537</v>
      </c>
      <c r="BK1292" s="18" t="s">
        <v>5537</v>
      </c>
      <c r="BL1292" s="9" t="s">
        <v>5537</v>
      </c>
      <c r="BM1292" s="14" t="s">
        <v>5537</v>
      </c>
      <c r="BN1292" s="14" t="s">
        <v>5537</v>
      </c>
      <c r="BO1292" s="14" t="str">
        <f>_xlfn.XLOOKUP(B1292,'[4]cell downs 18042026 17h'!$B:$B,'[4]cell downs 18042026 17h'!$B:$B,"")</f>
        <v/>
      </c>
      <c r="BP1292" s="14" t="str">
        <f>_xlfn.XLOOKUP(B1292,'[5]Cells Huawei 19042026 15h'!$B:$B,'[5]Cells Huawei 19042026 15h'!$B:$B,"")</f>
        <v/>
      </c>
      <c r="BQ1292" s="9" t="str">
        <f>_xlfn.XLOOKUP(B1292,'[6]cells down 19042026 9H40'!$B:$B,'[6]cells down 19042026 9H40'!$B:$B,"")</f>
        <v/>
      </c>
      <c r="BR1292" s="9" t="s">
        <v>5537</v>
      </c>
      <c r="BS1292" s="9" t="s">
        <v>12</v>
      </c>
      <c r="BT1292" s="108"/>
    </row>
    <row r="1293" spans="1:72" s="9" customFormat="1" x14ac:dyDescent="0.35">
      <c r="A1293" s="1" t="s">
        <v>1559</v>
      </c>
      <c r="B1293" s="1" t="s">
        <v>1560</v>
      </c>
      <c r="C1293" s="3" t="str">
        <f>_xlfn.XLOOKUP(B1293,'[1]daily break down'!$D:$D,'[1]daily break down'!$E:$E,"")</f>
        <v>Yaounde</v>
      </c>
      <c r="D1293" s="1" t="s">
        <v>21</v>
      </c>
      <c r="E1293" s="1" t="s">
        <v>22</v>
      </c>
      <c r="F1293" s="3" t="s">
        <v>37</v>
      </c>
      <c r="G1293" s="1" t="s">
        <v>38</v>
      </c>
      <c r="H1293" s="34" t="str">
        <f>_xlfn.XLOOKUP(B1293,[2]CALCULATION!$B:$B,[2]CALCULATION!$H:$H,"")</f>
        <v>ZTE</v>
      </c>
      <c r="I1293" s="28">
        <v>0.65579582973064821</v>
      </c>
      <c r="J1293" s="28">
        <v>0</v>
      </c>
      <c r="K1293" s="28">
        <v>0</v>
      </c>
      <c r="L1293" s="28">
        <v>1.6283492006042497E-16</v>
      </c>
      <c r="M1293" s="28">
        <v>0</v>
      </c>
      <c r="N1293" s="28">
        <v>0</v>
      </c>
      <c r="O1293" s="28">
        <v>0</v>
      </c>
      <c r="P1293" s="28">
        <v>3.0392578609891188</v>
      </c>
      <c r="Q1293" s="28">
        <v>1.7075125630291672</v>
      </c>
      <c r="R1293" s="28">
        <v>6.9762978943193135</v>
      </c>
      <c r="S1293" s="93">
        <v>0.5292381139904061</v>
      </c>
      <c r="T1293" s="93">
        <f>_xlfn.XLOOKUP(B1293,'[3]Nur des jours'!$B:$B,'[3]Nur des jours'!$U:$U,"")</f>
        <v>0</v>
      </c>
      <c r="U1293" s="93">
        <v>19.313748990534567</v>
      </c>
      <c r="V1293" s="93">
        <v>16.472549674260129</v>
      </c>
      <c r="W1293" s="93">
        <v>0</v>
      </c>
      <c r="X1293" s="93">
        <v>0</v>
      </c>
      <c r="Y1293" s="93">
        <v>4.0684132202161329</v>
      </c>
      <c r="Z1293" s="93">
        <v>0</v>
      </c>
      <c r="AA1293" s="93">
        <v>0</v>
      </c>
      <c r="AB1293" s="93">
        <v>0</v>
      </c>
      <c r="AC1293" s="93">
        <f>_xlfn.XLOOKUP(B1293,'[3]Nur des jours'!$B:$B,'[3]Nur des jours'!$N:$N,"")</f>
        <v>0</v>
      </c>
      <c r="AD1293" s="93">
        <v>0</v>
      </c>
      <c r="AE1293" s="93">
        <v>0</v>
      </c>
      <c r="AF1293" s="93">
        <v>0</v>
      </c>
      <c r="AG1293" s="93"/>
      <c r="AH1293" s="93">
        <v>0</v>
      </c>
      <c r="AI1293" s="93">
        <v>0</v>
      </c>
      <c r="AJ1293" s="93">
        <v>0</v>
      </c>
      <c r="AK1293" s="93">
        <v>0</v>
      </c>
      <c r="AL1293" s="93">
        <v>0</v>
      </c>
      <c r="AM1293" s="49" t="s">
        <v>5559</v>
      </c>
      <c r="AN1293" s="49"/>
      <c r="AO1293" s="48" t="str" cm="1">
        <f t="array" ref="AO1293">IFERROR(_xlfn.IFS(
AQ1293="MPR ISSUE","PDH",
AQ1293="BSS Hardware Issue","BSS",
AQ1293="Sites strategiques, MLL, Pylone, etc.","ENVTECH",
AQ1293="AKTIVCO DEFAUT GE &amp; POWER Cabinet","AKTIVCO",
AQ1293="AKTIVCO Coupure ENEO &amp; Baisse de tension","AKTIVCO GRID ONLY",
AQ1293="Coupure ENEO &amp; Baisse de tension","IHS GRID ONLY",
AQ1293="Defaut GE &amp; POWER Cabinet","IHS",
AQ1293="Sharing","Partners",
AQ1293="Sites strategiques &amp; DataCenter","SST &amp; DC",
AQ1293="Exclu","Exclu",
AQ1293="SAT","SAT",
AQ1293="SPARE-ISSUE","SPARE-ISSUE",
AQ1293="Fiber CAmtel","TRANS_FO_CAMTEL",
AQ1293="Fiber AOF","Fiber AOF",
AQ1293="Projet OCM (HUAWEI)","TRAVAUX-HUAWEI",
AQ1293="Projet OCM (NOKIA)","TRAVAUX-NOKIA",
AQ1293="ACCESS-ISSUE","ACCESS-ISSUE",
AQ1293="Projet OCM (ZTE, NOKIA, autres projets)","TRAVAUX OCM",
AQ1293="No root CAuse","No root cause",
AQ1293="ODU HS","PDH",
AQ1293="IP &amp; VLAN","PDH",
AQ1293="Warehouse HUAWEI","SPARE-ISSUE",
AQ1293="SPARE-HS","SPARE-ISSUE",
AQ1293="Power Telco","BSS",AQ1293="no impacts","no impacts"
),"")</f>
        <v>No root cause</v>
      </c>
      <c r="AP1293" s="48" t="str" cm="1">
        <f t="array" ref="AP1293">IFERROR(_xlfn.IFS(
AQ1293="MPR ISSUE","TX ISSUE",
AQ1293="BSS Hardware Issue","RAN ISSUE",
AQ1293="Sites strategiques, MLL, Pylone, etc.","ENVTECH",
AQ1293="AKTIVCO DEFAUT GE &amp; POWER Cabinet","POWER ISSUE",
AQ1293="AKTIVCO Coupure ENEO &amp; Baisse de tension","POWER ISSUE",
AQ1293="Coupure ENEO &amp; Baisse de tension","POWER ISSUE",
AQ1293="Defaut GE &amp; POWER Cabinet","POWER ISSUE",
AQ1293="Sharing","POWER ISSUE",
AQ1293="Sites strategiques &amp; DataCenter","POWER ISSUE",
AQ1293="Exclu","Exclu",
AQ1293="SAT","TX ISSUE",
AQ1293="SPARE-ISSUE","SPARE-ISSUE",
AQ1293="Fiber CAmtel","TX ISSUE",
AQ1293="Fiber AOF","TX ISSUE",
AQ1293="Projet OCM (HUAWEI)","TRAVAUX-HUAWEI",
AQ1293="Projet OCM (NOKIA)","TRAVAUX -NOKIA",
AQ1293="ACCESS-ISSUE","ACCESS-ISSUE",
AQ1293="Projet OCM (ZTE, NOKIA, autres projets)","TRAVAUX OCM",
AQ1293="No root CAuse","No root cause",
AQ1293="ODU HS","TX ISSUE",
AQ1293="IP &amp; VLAN","TX ISSUE",
AQ1293="Warehouse HUAWEI","SPARE-ISSUE",
AQ1293="SPARE-HS","SPARE-ISSUE",
AQ1293="Power Telco","RAN ISSUE",AQ1293="no impacts","no impacts"
),"")</f>
        <v>No root cause</v>
      </c>
      <c r="AQ1293" s="67" t="s">
        <v>5344</v>
      </c>
      <c r="AR1293" s="48" t="str" cm="1">
        <f t="array" ref="AR1293">IFERROR(_xlfn.IFS(
AQ1293="MPR ISSUE","ACTIVE",
AQ1293="BSS Hardware Issue","ACTIVE",
AQ1293="Sites strategiques, MLL, Pylone, etc.","PASSIVE",
AQ1293="AKTIVCO DEFAUT GE &amp; POWER Cabinet","PASSIVE",
AQ1293="AKTIVCO Coupure ENEO &amp; Baisse de tension","PASSIVE",
AQ1293="Coupure ENEO &amp; Baisse de tension","PASSIVE",
AQ1293="Defaut GE &amp; POWER Cabinet","PASSIVE",
AQ1293="Sharing","PASSIVE",
AQ1293="Sites strategiques &amp; DataCenter","PASSIVE",
AQ1293="Exclu","Exclu",
AQ1293="SAT","ACTIVE",
AQ1293="SPARE-ISSUE","SPARE-ISSUE",
AQ1293="Fiber CAmtel","ACTIVE",
AQ1293="Fiber AOF","ACTIVE",
AQ1293="Projet OCM (HUAWEI)","PLANNED WORKS",
AQ1293="Projet OCM (NOKIA)","PLANNED WORKS",
AQ1293="ACCESS-ISSUE","ACCESS-ISSUE",
AQ1293="Projet OCM (ZTE, NOKIA, autres projets)","PLANNED WORKS",
AQ1293="No root CAuse","No root cause",
AQ1293="ODU HS","ACTIVE",
AQ1293="IP &amp; VLAN","ACTIVE",
AQ1293="Warehouse HUAWEI","SPARE-ISSUE",
AQ1293="SPARE-HS","SPARE-ISSUE",
AQ1293="Power Telco","ACTIVE", AQ1293="no impacts","no impacts"
),"")</f>
        <v>No root cause</v>
      </c>
      <c r="AS1293" s="92" t="s">
        <v>5537</v>
      </c>
      <c r="AT1293" s="98" t="s">
        <v>1560</v>
      </c>
      <c r="AV1293" s="17" t="s">
        <v>5537</v>
      </c>
      <c r="AW1293" s="7" t="s">
        <v>5537</v>
      </c>
      <c r="AX1293" s="6" t="s">
        <v>5537</v>
      </c>
      <c r="AY1293" s="7"/>
      <c r="AZ1293" s="3" t="s">
        <v>5537</v>
      </c>
      <c r="BA1293" s="18" t="s">
        <v>5537</v>
      </c>
      <c r="BB1293" s="18" t="s">
        <v>5537</v>
      </c>
      <c r="BC1293" s="18" t="s">
        <v>5537</v>
      </c>
      <c r="BD1293" s="18" t="s">
        <v>5537</v>
      </c>
      <c r="BE1293" s="18" t="s">
        <v>5537</v>
      </c>
      <c r="BF1293" s="18" t="s">
        <v>5537</v>
      </c>
      <c r="BG1293" s="18" t="s">
        <v>5537</v>
      </c>
      <c r="BH1293" s="18" t="s">
        <v>5537</v>
      </c>
      <c r="BI1293" s="18" t="s">
        <v>5537</v>
      </c>
      <c r="BJ1293" s="18" t="s">
        <v>5537</v>
      </c>
      <c r="BK1293" s="18" t="s">
        <v>5537</v>
      </c>
      <c r="BL1293" s="9" t="s">
        <v>5537</v>
      </c>
      <c r="BM1293" s="14" t="s">
        <v>5537</v>
      </c>
      <c r="BN1293" s="14" t="s">
        <v>5537</v>
      </c>
      <c r="BO1293" s="14" t="str">
        <f>_xlfn.XLOOKUP(B1293,'[4]cell downs 18042026 17h'!$B:$B,'[4]cell downs 18042026 17h'!$B:$B,"")</f>
        <v/>
      </c>
      <c r="BP1293" s="14" t="str">
        <f>_xlfn.XLOOKUP(B1293,'[5]Cells Huawei 19042026 15h'!$B:$B,'[5]Cells Huawei 19042026 15h'!$B:$B,"")</f>
        <v/>
      </c>
      <c r="BQ1293" s="9" t="str">
        <f>_xlfn.XLOOKUP(B1293,'[6]cells down 19042026 9H40'!$B:$B,'[6]cells down 19042026 9H40'!$B:$B,"")</f>
        <v>CTR_838</v>
      </c>
      <c r="BR1293" s="9" t="s">
        <v>5537</v>
      </c>
      <c r="BS1293" s="9" t="s">
        <v>12</v>
      </c>
      <c r="BT1293" s="108"/>
    </row>
    <row r="1294" spans="1:72" s="9" customFormat="1" x14ac:dyDescent="0.35">
      <c r="A1294" s="1" t="s">
        <v>2819</v>
      </c>
      <c r="B1294" s="8" t="s">
        <v>2820</v>
      </c>
      <c r="C1294" s="3" t="str">
        <f>_xlfn.XLOOKUP(B1294,'[1]daily break down'!$D:$D,'[1]daily break down'!$E:$E,"")</f>
        <v>NORD</v>
      </c>
      <c r="D1294" s="1" t="s">
        <v>21</v>
      </c>
      <c r="E1294" s="1" t="s">
        <v>563</v>
      </c>
      <c r="F1294" s="3" t="s">
        <v>23</v>
      </c>
      <c r="G1294" s="1" t="s">
        <v>2817</v>
      </c>
      <c r="H1294" s="32" t="str">
        <f>_xlfn.XLOOKUP(B1294,[2]CALCULATION!$B:$B,[2]CALCULATION!$H:$H,"")</f>
        <v>HUAWEI</v>
      </c>
      <c r="I1294" s="28">
        <v>0</v>
      </c>
      <c r="J1294" s="28">
        <v>0</v>
      </c>
      <c r="K1294" s="28">
        <v>0</v>
      </c>
      <c r="L1294" s="28">
        <v>0</v>
      </c>
      <c r="M1294" s="28">
        <v>0</v>
      </c>
      <c r="N1294" s="28">
        <v>0</v>
      </c>
      <c r="O1294" s="28">
        <v>0</v>
      </c>
      <c r="P1294" s="28">
        <v>0</v>
      </c>
      <c r="Q1294" s="28">
        <v>0</v>
      </c>
      <c r="R1294" s="28">
        <v>0</v>
      </c>
      <c r="S1294" s="93">
        <v>0</v>
      </c>
      <c r="T1294" s="93">
        <f>_xlfn.XLOOKUP(B1294,'[3]Nur des jours'!$B:$B,'[3]Nur des jours'!$U:$U,"")</f>
        <v>0</v>
      </c>
      <c r="U1294" s="93">
        <v>0</v>
      </c>
      <c r="V1294" s="93">
        <v>1.708868028981289</v>
      </c>
      <c r="W1294" s="93">
        <v>5.383215193774558</v>
      </c>
      <c r="X1294" s="93">
        <v>6.1725244197892319</v>
      </c>
      <c r="Y1294" s="93">
        <v>3.8793970602083703</v>
      </c>
      <c r="Z1294" s="93">
        <v>0</v>
      </c>
      <c r="AA1294" s="93">
        <v>0</v>
      </c>
      <c r="AB1294" s="93">
        <v>0</v>
      </c>
      <c r="AC1294" s="93">
        <f>_xlfn.XLOOKUP(B1294,'[3]Nur des jours'!$B:$B,'[3]Nur des jours'!$N:$N,"")</f>
        <v>0</v>
      </c>
      <c r="AD1294" s="93">
        <v>0</v>
      </c>
      <c r="AE1294" s="93">
        <v>0</v>
      </c>
      <c r="AF1294" s="93">
        <v>0</v>
      </c>
      <c r="AG1294" s="93"/>
      <c r="AH1294" s="93">
        <v>0</v>
      </c>
      <c r="AI1294" s="93">
        <v>0</v>
      </c>
      <c r="AJ1294" s="93">
        <v>0</v>
      </c>
      <c r="AK1294" s="93">
        <v>0</v>
      </c>
      <c r="AL1294" s="93">
        <v>0</v>
      </c>
      <c r="AM1294" s="49" t="s">
        <v>5559</v>
      </c>
      <c r="AN1294" s="49"/>
      <c r="AO1294" s="48" t="str" cm="1">
        <f t="array" ref="AO1294">IFERROR(_xlfn.IFS(
AQ1294="MPR ISSUE","PDH",
AQ1294="BSS Hardware Issue","BSS",
AQ1294="Sites strategiques, MLL, Pylone, etc.","ENVTECH",
AQ1294="AKTIVCO DEFAUT GE &amp; POWER Cabinet","AKTIVCO",
AQ1294="AKTIVCO Coupure ENEO &amp; Baisse de tension","AKTIVCO GRID ONLY",
AQ1294="Coupure ENEO &amp; Baisse de tension","IHS GRID ONLY",
AQ1294="Defaut GE &amp; POWER Cabinet","IHS",
AQ1294="Sharing","Partners",
AQ1294="Sites strategiques &amp; DataCenter","SST &amp; DC",
AQ1294="Exclu","Exclu",
AQ1294="SAT","SAT",
AQ1294="SPARE-ISSUE","SPARE-ISSUE",
AQ1294="Fiber CAmtel","TRANS_FO_CAMTEL",
AQ1294="Fiber AOF","Fiber AOF",
AQ1294="Projet OCM (HUAWEI)","TRAVAUX-HUAWEI",
AQ1294="Projet OCM (NOKIA)","TRAVAUX-NOKIA",
AQ1294="ACCESS-ISSUE","ACCESS-ISSUE",
AQ1294="Projet OCM (ZTE, NOKIA, autres projets)","TRAVAUX OCM",
AQ1294="No root CAuse","No root cause",
AQ1294="ODU HS","PDH",
AQ1294="IP &amp; VLAN","PDH",
AQ1294="Warehouse HUAWEI","SPARE-ISSUE",
AQ1294="SPARE-HS","SPARE-ISSUE",
AQ1294="Power Telco","BSS",AQ1294="no impacts","no impacts"
),"")</f>
        <v>No root cause</v>
      </c>
      <c r="AP1294" s="48" t="str" cm="1">
        <f t="array" ref="AP1294">IFERROR(_xlfn.IFS(
AQ1294="MPR ISSUE","TX ISSUE",
AQ1294="BSS Hardware Issue","RAN ISSUE",
AQ1294="Sites strategiques, MLL, Pylone, etc.","ENVTECH",
AQ1294="AKTIVCO DEFAUT GE &amp; POWER Cabinet","POWER ISSUE",
AQ1294="AKTIVCO Coupure ENEO &amp; Baisse de tension","POWER ISSUE",
AQ1294="Coupure ENEO &amp; Baisse de tension","POWER ISSUE",
AQ1294="Defaut GE &amp; POWER Cabinet","POWER ISSUE",
AQ1294="Sharing","POWER ISSUE",
AQ1294="Sites strategiques &amp; DataCenter","POWER ISSUE",
AQ1294="Exclu","Exclu",
AQ1294="SAT","TX ISSUE",
AQ1294="SPARE-ISSUE","SPARE-ISSUE",
AQ1294="Fiber CAmtel","TX ISSUE",
AQ1294="Fiber AOF","TX ISSUE",
AQ1294="Projet OCM (HUAWEI)","TRAVAUX-HUAWEI",
AQ1294="Projet OCM (NOKIA)","TRAVAUX -NOKIA",
AQ1294="ACCESS-ISSUE","ACCESS-ISSUE",
AQ1294="Projet OCM (ZTE, NOKIA, autres projets)","TRAVAUX OCM",
AQ1294="No root CAuse","No root cause",
AQ1294="ODU HS","TX ISSUE",
AQ1294="IP &amp; VLAN","TX ISSUE",
AQ1294="Warehouse HUAWEI","SPARE-ISSUE",
AQ1294="SPARE-HS","SPARE-ISSUE",
AQ1294="Power Telco","RAN ISSUE",AQ1294="no impacts","no impacts"
),"")</f>
        <v>No root cause</v>
      </c>
      <c r="AQ1294" s="67" t="s">
        <v>5344</v>
      </c>
      <c r="AR1294" s="48" t="str" cm="1">
        <f t="array" ref="AR1294">IFERROR(_xlfn.IFS(
AQ1294="MPR ISSUE","ACTIVE",
AQ1294="BSS Hardware Issue","ACTIVE",
AQ1294="Sites strategiques, MLL, Pylone, etc.","PASSIVE",
AQ1294="AKTIVCO DEFAUT GE &amp; POWER Cabinet","PASSIVE",
AQ1294="AKTIVCO Coupure ENEO &amp; Baisse de tension","PASSIVE",
AQ1294="Coupure ENEO &amp; Baisse de tension","PASSIVE",
AQ1294="Defaut GE &amp; POWER Cabinet","PASSIVE",
AQ1294="Sharing","PASSIVE",
AQ1294="Sites strategiques &amp; DataCenter","PASSIVE",
AQ1294="Exclu","Exclu",
AQ1294="SAT","ACTIVE",
AQ1294="SPARE-ISSUE","SPARE-ISSUE",
AQ1294="Fiber CAmtel","ACTIVE",
AQ1294="Fiber AOF","ACTIVE",
AQ1294="Projet OCM (HUAWEI)","PLANNED WORKS",
AQ1294="Projet OCM (NOKIA)","PLANNED WORKS",
AQ1294="ACCESS-ISSUE","ACCESS-ISSUE",
AQ1294="Projet OCM (ZTE, NOKIA, autres projets)","PLANNED WORKS",
AQ1294="No root CAuse","No root cause",
AQ1294="ODU HS","ACTIVE",
AQ1294="IP &amp; VLAN","ACTIVE",
AQ1294="Warehouse HUAWEI","SPARE-ISSUE",
AQ1294="SPARE-HS","SPARE-ISSUE",
AQ1294="Power Telco","ACTIVE", AQ1294="no impacts","no impacts"
),"")</f>
        <v>No root cause</v>
      </c>
      <c r="AS1294" s="92" t="s">
        <v>5710</v>
      </c>
      <c r="AT1294" s="98" t="s">
        <v>2820</v>
      </c>
      <c r="AV1294" s="17" t="s">
        <v>5537</v>
      </c>
      <c r="AW1294" s="7" t="s">
        <v>5537</v>
      </c>
      <c r="AX1294" s="6" t="s">
        <v>5537</v>
      </c>
      <c r="AY1294" s="7"/>
      <c r="AZ1294" s="3" t="s">
        <v>5537</v>
      </c>
      <c r="BA1294" s="18" t="s">
        <v>5537</v>
      </c>
      <c r="BB1294" s="18" t="s">
        <v>5537</v>
      </c>
      <c r="BC1294" s="18" t="s">
        <v>5537</v>
      </c>
      <c r="BD1294" s="18" t="s">
        <v>5537</v>
      </c>
      <c r="BE1294" s="18" t="s">
        <v>5537</v>
      </c>
      <c r="BF1294" s="18" t="s">
        <v>5537</v>
      </c>
      <c r="BG1294" s="18" t="s">
        <v>5537</v>
      </c>
      <c r="BH1294" s="18" t="s">
        <v>5537</v>
      </c>
      <c r="BI1294" s="18" t="s">
        <v>5537</v>
      </c>
      <c r="BJ1294" s="18" t="s">
        <v>5710</v>
      </c>
      <c r="BK1294" s="18" t="s">
        <v>5537</v>
      </c>
      <c r="BL1294" s="9" t="s">
        <v>5537</v>
      </c>
      <c r="BM1294" s="14" t="s">
        <v>5537</v>
      </c>
      <c r="BN1294" s="14" t="s">
        <v>5537</v>
      </c>
      <c r="BO1294" s="14" t="str">
        <f>_xlfn.XLOOKUP(B1294,'[4]cell downs 18042026 17h'!$B:$B,'[4]cell downs 18042026 17h'!$B:$B,"")</f>
        <v/>
      </c>
      <c r="BP1294" s="14" t="str">
        <f>_xlfn.XLOOKUP(B1294,'[5]Cells Huawei 19042026 15h'!$B:$B,'[5]Cells Huawei 19042026 15h'!$B:$B,"")</f>
        <v/>
      </c>
      <c r="BQ1294" s="9" t="str">
        <f>_xlfn.XLOOKUP(B1294,'[6]cells down 19042026 9H40'!$B:$B,'[6]cells down 19042026 9H40'!$B:$B,"")</f>
        <v/>
      </c>
      <c r="BR1294" s="9" t="s">
        <v>5537</v>
      </c>
      <c r="BS1294" s="9" t="s">
        <v>12</v>
      </c>
      <c r="BT1294" s="108"/>
    </row>
    <row r="1295" spans="1:72" s="9" customFormat="1" x14ac:dyDescent="0.35">
      <c r="A1295" s="1" t="s">
        <v>4709</v>
      </c>
      <c r="B1295" s="8" t="s">
        <v>4710</v>
      </c>
      <c r="C1295" s="3" t="str">
        <f>_xlfn.XLOOKUP(B1295,'[1]daily break down'!$D:$D,'[1]daily break down'!$E:$E,"")</f>
        <v>LITTORAL</v>
      </c>
      <c r="D1295" s="1" t="s">
        <v>21</v>
      </c>
      <c r="E1295" s="1" t="s">
        <v>89</v>
      </c>
      <c r="F1295" s="3" t="s">
        <v>69</v>
      </c>
      <c r="G1295" s="1" t="s">
        <v>502</v>
      </c>
      <c r="H1295" s="34" t="str">
        <f>_xlfn.XLOOKUP(B1295,[2]CALCULATION!$B:$B,[2]CALCULATION!$H:$H,"")</f>
        <v>ZTE</v>
      </c>
      <c r="I1295" s="28">
        <v>13.398584750865359</v>
      </c>
      <c r="J1295" s="28">
        <v>0</v>
      </c>
      <c r="K1295" s="28">
        <v>0</v>
      </c>
      <c r="L1295" s="28">
        <v>0</v>
      </c>
      <c r="M1295" s="28">
        <v>0</v>
      </c>
      <c r="N1295" s="28">
        <v>0</v>
      </c>
      <c r="O1295" s="28">
        <v>0</v>
      </c>
      <c r="P1295" s="28">
        <v>0</v>
      </c>
      <c r="Q1295" s="28">
        <v>0</v>
      </c>
      <c r="R1295" s="28">
        <v>0</v>
      </c>
      <c r="S1295" s="93">
        <v>0</v>
      </c>
      <c r="T1295" s="93">
        <f>_xlfn.XLOOKUP(B1295,'[3]Nur des jours'!$B:$B,'[3]Nur des jours'!$U:$U,"")</f>
        <v>8.0257852428280447E-3</v>
      </c>
      <c r="U1295" s="93">
        <v>0</v>
      </c>
      <c r="V1295" s="93">
        <v>0</v>
      </c>
      <c r="W1295" s="93">
        <v>8.0257852428280447E-3</v>
      </c>
      <c r="X1295" s="93">
        <v>0</v>
      </c>
      <c r="Y1295" s="93">
        <v>3.8062910741853648</v>
      </c>
      <c r="Z1295" s="93">
        <v>0</v>
      </c>
      <c r="AA1295" s="93">
        <v>0</v>
      </c>
      <c r="AB1295" s="93">
        <v>0</v>
      </c>
      <c r="AC1295" s="93">
        <f>_xlfn.XLOOKUP(B1295,'[3]Nur des jours'!$B:$B,'[3]Nur des jours'!$N:$N,"")</f>
        <v>0</v>
      </c>
      <c r="AD1295" s="93">
        <v>0</v>
      </c>
      <c r="AE1295" s="93">
        <v>0</v>
      </c>
      <c r="AF1295" s="93">
        <v>0</v>
      </c>
      <c r="AG1295" s="93"/>
      <c r="AH1295" s="93">
        <v>0</v>
      </c>
      <c r="AI1295" s="93">
        <v>0</v>
      </c>
      <c r="AJ1295" s="93">
        <v>0</v>
      </c>
      <c r="AK1295" s="93">
        <v>0</v>
      </c>
      <c r="AL1295" s="93">
        <v>0</v>
      </c>
      <c r="AM1295" s="49" t="s">
        <v>5559</v>
      </c>
      <c r="AN1295" s="49"/>
      <c r="AO1295" s="48" t="str" cm="1">
        <f t="array" ref="AO1295">IFERROR(_xlfn.IFS(
AQ1295="MPR ISSUE","PDH",
AQ1295="BSS Hardware Issue","BSS",
AQ1295="Sites strategiques, MLL, Pylone, etc.","ENVTECH",
AQ1295="AKTIVCO DEFAUT GE &amp; POWER Cabinet","AKTIVCO",
AQ1295="AKTIVCO Coupure ENEO &amp; Baisse de tension","AKTIVCO GRID ONLY",
AQ1295="Coupure ENEO &amp; Baisse de tension","IHS GRID ONLY",
AQ1295="Defaut GE &amp; POWER Cabinet","IHS",
AQ1295="Sharing","Partners",
AQ1295="Sites strategiques &amp; DataCenter","SST &amp; DC",
AQ1295="Exclu","Exclu",
AQ1295="SAT","SAT",
AQ1295="SPARE-ISSUE","SPARE-ISSUE",
AQ1295="Fiber CAmtel","TRANS_FO_CAMTEL",
AQ1295="Fiber AOF","Fiber AOF",
AQ1295="Projet OCM (HUAWEI)","TRAVAUX-HUAWEI",
AQ1295="Projet OCM (NOKIA)","TRAVAUX-NOKIA",
AQ1295="ACCESS-ISSUE","ACCESS-ISSUE",
AQ1295="Projet OCM (ZTE, NOKIA, autres projets)","TRAVAUX OCM",
AQ1295="No root CAuse","No root cause",
AQ1295="ODU HS","PDH",
AQ1295="IP &amp; VLAN","PDH",
AQ1295="Warehouse HUAWEI","SPARE-ISSUE",
AQ1295="SPARE-HS","SPARE-ISSUE",
AQ1295="Power Telco","BSS",AQ1295="no impacts","no impacts"
),"")</f>
        <v>No root cause</v>
      </c>
      <c r="AP1295" s="48" t="str" cm="1">
        <f t="array" ref="AP1295">IFERROR(_xlfn.IFS(
AQ1295="MPR ISSUE","TX ISSUE",
AQ1295="BSS Hardware Issue","RAN ISSUE",
AQ1295="Sites strategiques, MLL, Pylone, etc.","ENVTECH",
AQ1295="AKTIVCO DEFAUT GE &amp; POWER Cabinet","POWER ISSUE",
AQ1295="AKTIVCO Coupure ENEO &amp; Baisse de tension","POWER ISSUE",
AQ1295="Coupure ENEO &amp; Baisse de tension","POWER ISSUE",
AQ1295="Defaut GE &amp; POWER Cabinet","POWER ISSUE",
AQ1295="Sharing","POWER ISSUE",
AQ1295="Sites strategiques &amp; DataCenter","POWER ISSUE",
AQ1295="Exclu","Exclu",
AQ1295="SAT","TX ISSUE",
AQ1295="SPARE-ISSUE","SPARE-ISSUE",
AQ1295="Fiber CAmtel","TX ISSUE",
AQ1295="Fiber AOF","TX ISSUE",
AQ1295="Projet OCM (HUAWEI)","TRAVAUX-HUAWEI",
AQ1295="Projet OCM (NOKIA)","TRAVAUX -NOKIA",
AQ1295="ACCESS-ISSUE","ACCESS-ISSUE",
AQ1295="Projet OCM (ZTE, NOKIA, autres projets)","TRAVAUX OCM",
AQ1295="No root CAuse","No root cause",
AQ1295="ODU HS","TX ISSUE",
AQ1295="IP &amp; VLAN","TX ISSUE",
AQ1295="Warehouse HUAWEI","SPARE-ISSUE",
AQ1295="SPARE-HS","SPARE-ISSUE",
AQ1295="Power Telco","RAN ISSUE",AQ1295="no impacts","no impacts"
),"")</f>
        <v>No root cause</v>
      </c>
      <c r="AQ1295" s="67" t="s">
        <v>5344</v>
      </c>
      <c r="AR1295" s="48" t="str" cm="1">
        <f t="array" ref="AR1295">IFERROR(_xlfn.IFS(
AQ1295="MPR ISSUE","ACTIVE",
AQ1295="BSS Hardware Issue","ACTIVE",
AQ1295="Sites strategiques, MLL, Pylone, etc.","PASSIVE",
AQ1295="AKTIVCO DEFAUT GE &amp; POWER Cabinet","PASSIVE",
AQ1295="AKTIVCO Coupure ENEO &amp; Baisse de tension","PASSIVE",
AQ1295="Coupure ENEO &amp; Baisse de tension","PASSIVE",
AQ1295="Defaut GE &amp; POWER Cabinet","PASSIVE",
AQ1295="Sharing","PASSIVE",
AQ1295="Sites strategiques &amp; DataCenter","PASSIVE",
AQ1295="Exclu","Exclu",
AQ1295="SAT","ACTIVE",
AQ1295="SPARE-ISSUE","SPARE-ISSUE",
AQ1295="Fiber CAmtel","ACTIVE",
AQ1295="Fiber AOF","ACTIVE",
AQ1295="Projet OCM (HUAWEI)","PLANNED WORKS",
AQ1295="Projet OCM (NOKIA)","PLANNED WORKS",
AQ1295="ACCESS-ISSUE","ACCESS-ISSUE",
AQ1295="Projet OCM (ZTE, NOKIA, autres projets)","PLANNED WORKS",
AQ1295="No root CAuse","No root cause",
AQ1295="ODU HS","ACTIVE",
AQ1295="IP &amp; VLAN","ACTIVE",
AQ1295="Warehouse HUAWEI","SPARE-ISSUE",
AQ1295="SPARE-HS","SPARE-ISSUE",
AQ1295="Power Telco","ACTIVE", AQ1295="no impacts","no impacts"
),"")</f>
        <v>No root cause</v>
      </c>
      <c r="AS1295" s="92" t="s">
        <v>5537</v>
      </c>
      <c r="AT1295" s="98" t="s">
        <v>4710</v>
      </c>
      <c r="AV1295" s="17" t="s">
        <v>5537</v>
      </c>
      <c r="AW1295" s="7" t="s">
        <v>5537</v>
      </c>
      <c r="AX1295" s="6" t="s">
        <v>5537</v>
      </c>
      <c r="AY1295" s="7"/>
      <c r="AZ1295" s="3" t="s">
        <v>5537</v>
      </c>
      <c r="BA1295" s="18" t="s">
        <v>5537</v>
      </c>
      <c r="BB1295" s="18" t="s">
        <v>5537</v>
      </c>
      <c r="BC1295" s="18" t="s">
        <v>5537</v>
      </c>
      <c r="BD1295" s="18" t="s">
        <v>5537</v>
      </c>
      <c r="BE1295" s="18" t="s">
        <v>5537</v>
      </c>
      <c r="BF1295" s="18" t="s">
        <v>5537</v>
      </c>
      <c r="BG1295" s="18" t="s">
        <v>5537</v>
      </c>
      <c r="BH1295" s="18" t="s">
        <v>5537</v>
      </c>
      <c r="BI1295" s="18" t="s">
        <v>5537</v>
      </c>
      <c r="BJ1295" s="18" t="s">
        <v>5537</v>
      </c>
      <c r="BK1295" s="18" t="s">
        <v>5537</v>
      </c>
      <c r="BL1295" s="9" t="s">
        <v>5537</v>
      </c>
      <c r="BM1295" s="14" t="s">
        <v>5537</v>
      </c>
      <c r="BN1295" s="14" t="s">
        <v>5537</v>
      </c>
      <c r="BO1295" s="14" t="str">
        <f>_xlfn.XLOOKUP(B1295,'[4]cell downs 18042026 17h'!$B:$B,'[4]cell downs 18042026 17h'!$B:$B,"")</f>
        <v/>
      </c>
      <c r="BP1295" s="14" t="str">
        <f>_xlfn.XLOOKUP(B1295,'[5]Cells Huawei 19042026 15h'!$B:$B,'[5]Cells Huawei 19042026 15h'!$B:$B,"")</f>
        <v/>
      </c>
      <c r="BQ1295" s="9" t="str">
        <f>_xlfn.XLOOKUP(B1295,'[6]cells down 19042026 9H40'!$B:$B,'[6]cells down 19042026 9H40'!$B:$B,"")</f>
        <v/>
      </c>
      <c r="BR1295" s="9" t="s">
        <v>5537</v>
      </c>
      <c r="BS1295" s="9" t="s">
        <v>12</v>
      </c>
      <c r="BT1295" s="108"/>
    </row>
    <row r="1296" spans="1:72" s="9" customFormat="1" x14ac:dyDescent="0.35">
      <c r="A1296" s="1" t="s">
        <v>2301</v>
      </c>
      <c r="B1296" s="8" t="s">
        <v>2302</v>
      </c>
      <c r="C1296" s="3" t="str">
        <f>_xlfn.XLOOKUP(B1296,'[1]daily break down'!$D:$D,'[1]daily break down'!$E:$E,"")</f>
        <v>CENTRE</v>
      </c>
      <c r="D1296" s="1" t="s">
        <v>11</v>
      </c>
      <c r="E1296" s="1" t="s">
        <v>12</v>
      </c>
      <c r="F1296" s="3" t="s">
        <v>69</v>
      </c>
      <c r="G1296" s="1" t="s">
        <v>1216</v>
      </c>
      <c r="H1296" s="34" t="str">
        <f>_xlfn.XLOOKUP(B1296,[2]CALCULATION!$B:$B,[2]CALCULATION!$H:$H,"")</f>
        <v>ZTE</v>
      </c>
      <c r="I1296" s="28">
        <v>0</v>
      </c>
      <c r="J1296" s="28">
        <v>0</v>
      </c>
      <c r="K1296" s="28">
        <v>0</v>
      </c>
      <c r="L1296" s="28">
        <v>0</v>
      </c>
      <c r="M1296" s="28">
        <v>0</v>
      </c>
      <c r="N1296" s="28">
        <v>0</v>
      </c>
      <c r="O1296" s="28">
        <v>0</v>
      </c>
      <c r="P1296" s="28">
        <v>0</v>
      </c>
      <c r="Q1296" s="28">
        <v>0</v>
      </c>
      <c r="R1296" s="28">
        <v>0</v>
      </c>
      <c r="S1296" s="93">
        <v>0</v>
      </c>
      <c r="T1296" s="93">
        <f>_xlfn.XLOOKUP(B1296,'[3]Nur des jours'!$B:$B,'[3]Nur des jours'!$U:$U,"")</f>
        <v>9.9341386227895893E-3</v>
      </c>
      <c r="U1296" s="93">
        <v>0</v>
      </c>
      <c r="V1296" s="93">
        <v>0</v>
      </c>
      <c r="W1296" s="93">
        <v>9.9341386227895893E-3</v>
      </c>
      <c r="X1296" s="93">
        <v>0</v>
      </c>
      <c r="Y1296" s="93">
        <v>3.5854571344593684</v>
      </c>
      <c r="Z1296" s="93">
        <v>0</v>
      </c>
      <c r="AA1296" s="93">
        <v>0</v>
      </c>
      <c r="AB1296" s="93">
        <v>0</v>
      </c>
      <c r="AC1296" s="93">
        <f>_xlfn.XLOOKUP(B1296,'[3]Nur des jours'!$B:$B,'[3]Nur des jours'!$N:$N,"")</f>
        <v>0</v>
      </c>
      <c r="AD1296" s="93">
        <v>0</v>
      </c>
      <c r="AE1296" s="93">
        <v>0</v>
      </c>
      <c r="AF1296" s="93">
        <v>0</v>
      </c>
      <c r="AG1296" s="93"/>
      <c r="AH1296" s="93">
        <v>0</v>
      </c>
      <c r="AI1296" s="93">
        <v>0</v>
      </c>
      <c r="AJ1296" s="93">
        <v>0</v>
      </c>
      <c r="AK1296" s="93">
        <v>0</v>
      </c>
      <c r="AL1296" s="93">
        <v>0</v>
      </c>
      <c r="AM1296" s="49" t="s">
        <v>5559</v>
      </c>
      <c r="AN1296" s="49"/>
      <c r="AO1296" s="48" t="str" cm="1">
        <f t="array" ref="AO1296">IFERROR(_xlfn.IFS(
AQ1296="MPR ISSUE","PDH",
AQ1296="BSS Hardware Issue","BSS",
AQ1296="Sites strategiques, MLL, Pylone, etc.","ENVTECH",
AQ1296="AKTIVCO DEFAUT GE &amp; POWER Cabinet","AKTIVCO",
AQ1296="AKTIVCO Coupure ENEO &amp; Baisse de tension","AKTIVCO GRID ONLY",
AQ1296="Coupure ENEO &amp; Baisse de tension","IHS GRID ONLY",
AQ1296="Defaut GE &amp; POWER Cabinet","IHS",
AQ1296="Sharing","Partners",
AQ1296="Sites strategiques &amp; DataCenter","SST &amp; DC",
AQ1296="Exclu","Exclu",
AQ1296="SAT","SAT",
AQ1296="SPARE-ISSUE","SPARE-ISSUE",
AQ1296="Fiber CAmtel","TRANS_FO_CAMTEL",
AQ1296="Fiber AOF","Fiber AOF",
AQ1296="Projet OCM (HUAWEI)","TRAVAUX-HUAWEI",
AQ1296="Projet OCM (NOKIA)","TRAVAUX-NOKIA",
AQ1296="ACCESS-ISSUE","ACCESS-ISSUE",
AQ1296="Projet OCM (ZTE, NOKIA, autres projets)","TRAVAUX OCM",
AQ1296="No root CAuse","No root cause",
AQ1296="ODU HS","PDH",
AQ1296="IP &amp; VLAN","PDH",
AQ1296="Warehouse HUAWEI","SPARE-ISSUE",
AQ1296="SPARE-HS","SPARE-ISSUE",
AQ1296="Power Telco","BSS",AQ1296="no impacts","no impacts"
),"")</f>
        <v>No root cause</v>
      </c>
      <c r="AP1296" s="48" t="str" cm="1">
        <f t="array" ref="AP1296">IFERROR(_xlfn.IFS(
AQ1296="MPR ISSUE","TX ISSUE",
AQ1296="BSS Hardware Issue","RAN ISSUE",
AQ1296="Sites strategiques, MLL, Pylone, etc.","ENVTECH",
AQ1296="AKTIVCO DEFAUT GE &amp; POWER Cabinet","POWER ISSUE",
AQ1296="AKTIVCO Coupure ENEO &amp; Baisse de tension","POWER ISSUE",
AQ1296="Coupure ENEO &amp; Baisse de tension","POWER ISSUE",
AQ1296="Defaut GE &amp; POWER Cabinet","POWER ISSUE",
AQ1296="Sharing","POWER ISSUE",
AQ1296="Sites strategiques &amp; DataCenter","POWER ISSUE",
AQ1296="Exclu","Exclu",
AQ1296="SAT","TX ISSUE",
AQ1296="SPARE-ISSUE","SPARE-ISSUE",
AQ1296="Fiber CAmtel","TX ISSUE",
AQ1296="Fiber AOF","TX ISSUE",
AQ1296="Projet OCM (HUAWEI)","TRAVAUX-HUAWEI",
AQ1296="Projet OCM (NOKIA)","TRAVAUX -NOKIA",
AQ1296="ACCESS-ISSUE","ACCESS-ISSUE",
AQ1296="Projet OCM (ZTE, NOKIA, autres projets)","TRAVAUX OCM",
AQ1296="No root CAuse","No root cause",
AQ1296="ODU HS","TX ISSUE",
AQ1296="IP &amp; VLAN","TX ISSUE",
AQ1296="Warehouse HUAWEI","SPARE-ISSUE",
AQ1296="SPARE-HS","SPARE-ISSUE",
AQ1296="Power Telco","RAN ISSUE",AQ1296="no impacts","no impacts"
),"")</f>
        <v>No root cause</v>
      </c>
      <c r="AQ1296" s="127" t="s">
        <v>5344</v>
      </c>
      <c r="AR1296" s="48" t="str" cm="1">
        <f t="array" ref="AR1296">IFERROR(_xlfn.IFS(
AQ1296="MPR ISSUE","ACTIVE",
AQ1296="BSS Hardware Issue","ACTIVE",
AQ1296="Sites strategiques, MLL, Pylone, etc.","PASSIVE",
AQ1296="AKTIVCO DEFAUT GE &amp; POWER Cabinet","PASSIVE",
AQ1296="AKTIVCO Coupure ENEO &amp; Baisse de tension","PASSIVE",
AQ1296="Coupure ENEO &amp; Baisse de tension","PASSIVE",
AQ1296="Defaut GE &amp; POWER Cabinet","PASSIVE",
AQ1296="Sharing","PASSIVE",
AQ1296="Sites strategiques &amp; DataCenter","PASSIVE",
AQ1296="Exclu","Exclu",
AQ1296="SAT","ACTIVE",
AQ1296="SPARE-ISSUE","SPARE-ISSUE",
AQ1296="Fiber CAmtel","ACTIVE",
AQ1296="Fiber AOF","ACTIVE",
AQ1296="Projet OCM (HUAWEI)","PLANNED WORKS",
AQ1296="Projet OCM (NOKIA)","PLANNED WORKS",
AQ1296="ACCESS-ISSUE","ACCESS-ISSUE",
AQ1296="Projet OCM (ZTE, NOKIA, autres projets)","PLANNED WORKS",
AQ1296="No root CAuse","No root cause",
AQ1296="ODU HS","ACTIVE",
AQ1296="IP &amp; VLAN","ACTIVE",
AQ1296="Warehouse HUAWEI","SPARE-ISSUE",
AQ1296="SPARE-HS","SPARE-ISSUE",
AQ1296="Power Telco","ACTIVE", AQ1296="no impacts","no impacts"
),"")</f>
        <v>No root cause</v>
      </c>
      <c r="AS1296" s="92" t="s">
        <v>5537</v>
      </c>
      <c r="AT1296" s="98" t="s">
        <v>2302</v>
      </c>
      <c r="AV1296" s="17" t="s">
        <v>5537</v>
      </c>
      <c r="AW1296" s="7" t="s">
        <v>5537</v>
      </c>
      <c r="AX1296" s="6" t="s">
        <v>5537</v>
      </c>
      <c r="AY1296" s="7"/>
      <c r="AZ1296" s="3" t="s">
        <v>5537</v>
      </c>
      <c r="BA1296" s="18" t="s">
        <v>5537</v>
      </c>
      <c r="BB1296" s="18" t="s">
        <v>5537</v>
      </c>
      <c r="BC1296" s="18" t="s">
        <v>5537</v>
      </c>
      <c r="BD1296" s="18" t="s">
        <v>5537</v>
      </c>
      <c r="BE1296" s="18" t="s">
        <v>5537</v>
      </c>
      <c r="BF1296" s="18" t="s">
        <v>5537</v>
      </c>
      <c r="BG1296" s="18" t="s">
        <v>5537</v>
      </c>
      <c r="BH1296" s="18" t="s">
        <v>5537</v>
      </c>
      <c r="BI1296" s="18" t="s">
        <v>5537</v>
      </c>
      <c r="BJ1296" s="18" t="s">
        <v>5537</v>
      </c>
      <c r="BK1296" s="18" t="s">
        <v>5537</v>
      </c>
      <c r="BL1296" s="9" t="s">
        <v>5537</v>
      </c>
      <c r="BM1296" s="14" t="s">
        <v>5537</v>
      </c>
      <c r="BN1296" s="14" t="s">
        <v>5537</v>
      </c>
      <c r="BO1296" s="14" t="str">
        <f>_xlfn.XLOOKUP(B1296,'[4]cell downs 18042026 17h'!$B:$B,'[4]cell downs 18042026 17h'!$B:$B,"")</f>
        <v/>
      </c>
      <c r="BP1296" s="14" t="str">
        <f>_xlfn.XLOOKUP(B1296,'[5]Cells Huawei 19042026 15h'!$B:$B,'[5]Cells Huawei 19042026 15h'!$B:$B,"")</f>
        <v/>
      </c>
      <c r="BQ1296" s="9" t="str">
        <f>_xlfn.XLOOKUP(B1296,'[6]cells down 19042026 9H40'!$B:$B,'[6]cells down 19042026 9H40'!$B:$B,"")</f>
        <v/>
      </c>
      <c r="BR1296" s="9" t="s">
        <v>2302</v>
      </c>
      <c r="BS1296" s="9" t="s">
        <v>5459</v>
      </c>
      <c r="BT1296" s="108"/>
    </row>
    <row r="1297" spans="1:72" s="9" customFormat="1" x14ac:dyDescent="0.35">
      <c r="A1297" s="1" t="s">
        <v>1741</v>
      </c>
      <c r="B1297" s="8" t="s">
        <v>1742</v>
      </c>
      <c r="C1297" s="3" t="str">
        <f>_xlfn.XLOOKUP(B1297,'[1]daily break down'!$D:$D,'[1]daily break down'!$E:$E,"")</f>
        <v>Garoua</v>
      </c>
      <c r="D1297" s="1" t="s">
        <v>21</v>
      </c>
      <c r="E1297" s="1" t="s">
        <v>36</v>
      </c>
      <c r="F1297" s="3" t="s">
        <v>23</v>
      </c>
      <c r="G1297" s="1" t="s">
        <v>24</v>
      </c>
      <c r="H1297" s="32" t="str">
        <f>_xlfn.XLOOKUP(B1297,[2]CALCULATION!$B:$B,[2]CALCULATION!$H:$H,"")</f>
        <v>Huawei</v>
      </c>
      <c r="I1297" s="28">
        <v>0</v>
      </c>
      <c r="J1297" s="28">
        <v>1.8473574121158682</v>
      </c>
      <c r="K1297" s="28">
        <v>5.0657686348032289</v>
      </c>
      <c r="L1297" s="28">
        <v>0</v>
      </c>
      <c r="M1297" s="28">
        <v>0</v>
      </c>
      <c r="N1297" s="28">
        <v>0</v>
      </c>
      <c r="O1297" s="28">
        <v>0</v>
      </c>
      <c r="P1297" s="28">
        <v>8.1006925717612213E-2</v>
      </c>
      <c r="Q1297" s="28">
        <v>6.1533695456763482</v>
      </c>
      <c r="R1297" s="28">
        <v>5.2857999960049424</v>
      </c>
      <c r="S1297" s="93">
        <v>0</v>
      </c>
      <c r="T1297" s="93">
        <f>_xlfn.XLOOKUP(B1297,'[3]Nur des jours'!$B:$B,'[3]Nur des jours'!$U:$U,"")</f>
        <v>0</v>
      </c>
      <c r="U1297" s="93">
        <v>1.1254826172192687</v>
      </c>
      <c r="V1297" s="93">
        <v>0</v>
      </c>
      <c r="W1297" s="93">
        <v>0</v>
      </c>
      <c r="X1297" s="93">
        <v>0</v>
      </c>
      <c r="Y1297" s="93">
        <v>3.4864011094845524</v>
      </c>
      <c r="Z1297" s="93">
        <v>5.2924881503739671</v>
      </c>
      <c r="AA1297" s="93">
        <v>0</v>
      </c>
      <c r="AB1297" s="93">
        <v>0</v>
      </c>
      <c r="AC1297" s="93">
        <f>_xlfn.XLOOKUP(B1297,'[3]Nur des jours'!$B:$B,'[3]Nur des jours'!$N:$N,"")</f>
        <v>0</v>
      </c>
      <c r="AD1297" s="93">
        <v>0</v>
      </c>
      <c r="AE1297" s="93">
        <v>0</v>
      </c>
      <c r="AF1297" s="93">
        <v>0</v>
      </c>
      <c r="AG1297" s="93"/>
      <c r="AH1297" s="93">
        <v>0</v>
      </c>
      <c r="AI1297" s="93">
        <v>0</v>
      </c>
      <c r="AJ1297" s="93">
        <v>0</v>
      </c>
      <c r="AK1297" s="93">
        <v>0</v>
      </c>
      <c r="AL1297" s="93">
        <v>0</v>
      </c>
      <c r="AM1297" s="49" t="s">
        <v>5559</v>
      </c>
      <c r="AN1297" s="49"/>
      <c r="AO1297" s="48" t="str" cm="1">
        <f t="array" ref="AO1297">IFERROR(_xlfn.IFS(
AQ1297="MPR ISSUE","PDH",
AQ1297="BSS Hardware Issue","BSS",
AQ1297="Sites strategiques, MLL, Pylone, etc.","ENVTECH",
AQ1297="AKTIVCO DEFAUT GE &amp; POWER Cabinet","AKTIVCO",
AQ1297="AKTIVCO Coupure ENEO &amp; Baisse de tension","AKTIVCO GRID ONLY",
AQ1297="Coupure ENEO &amp; Baisse de tension","IHS GRID ONLY",
AQ1297="Defaut GE &amp; POWER Cabinet","IHS",
AQ1297="Sharing","Partners",
AQ1297="Sites strategiques &amp; DataCenter","SST &amp; DC",
AQ1297="Exclu","Exclu",
AQ1297="SAT","SAT",
AQ1297="SPARE-ISSUE","SPARE-ISSUE",
AQ1297="Fiber CAmtel","TRANS_FO_CAMTEL",
AQ1297="Fiber AOF","Fiber AOF",
AQ1297="Projet OCM (HUAWEI)","TRAVAUX-HUAWEI",
AQ1297="Projet OCM (NOKIA)","TRAVAUX-NOKIA",
AQ1297="ACCESS-ISSUE","ACCESS-ISSUE",
AQ1297="Projet OCM (ZTE, NOKIA, autres projets)","TRAVAUX OCM",
AQ1297="No root CAuse","No root cause",
AQ1297="ODU HS","PDH",
AQ1297="IP &amp; VLAN","PDH",
AQ1297="Warehouse HUAWEI","SPARE-ISSUE",
AQ1297="SPARE-HS","SPARE-ISSUE",
AQ1297="Power Telco","BSS",AQ1297="no impacts","no impacts"
),"")</f>
        <v>No root cause</v>
      </c>
      <c r="AP1297" s="48" t="str" cm="1">
        <f t="array" ref="AP1297">IFERROR(_xlfn.IFS(
AQ1297="MPR ISSUE","TX ISSUE",
AQ1297="BSS Hardware Issue","RAN ISSUE",
AQ1297="Sites strategiques, MLL, Pylone, etc.","ENVTECH",
AQ1297="AKTIVCO DEFAUT GE &amp; POWER Cabinet","POWER ISSUE",
AQ1297="AKTIVCO Coupure ENEO &amp; Baisse de tension","POWER ISSUE",
AQ1297="Coupure ENEO &amp; Baisse de tension","POWER ISSUE",
AQ1297="Defaut GE &amp; POWER Cabinet","POWER ISSUE",
AQ1297="Sharing","POWER ISSUE",
AQ1297="Sites strategiques &amp; DataCenter","POWER ISSUE",
AQ1297="Exclu","Exclu",
AQ1297="SAT","TX ISSUE",
AQ1297="SPARE-ISSUE","SPARE-ISSUE",
AQ1297="Fiber CAmtel","TX ISSUE",
AQ1297="Fiber AOF","TX ISSUE",
AQ1297="Projet OCM (HUAWEI)","TRAVAUX-HUAWEI",
AQ1297="Projet OCM (NOKIA)","TRAVAUX -NOKIA",
AQ1297="ACCESS-ISSUE","ACCESS-ISSUE",
AQ1297="Projet OCM (ZTE, NOKIA, autres projets)","TRAVAUX OCM",
AQ1297="No root CAuse","No root cause",
AQ1297="ODU HS","TX ISSUE",
AQ1297="IP &amp; VLAN","TX ISSUE",
AQ1297="Warehouse HUAWEI","SPARE-ISSUE",
AQ1297="SPARE-HS","SPARE-ISSUE",
AQ1297="Power Telco","RAN ISSUE",AQ1297="no impacts","no impacts"
),"")</f>
        <v>No root cause</v>
      </c>
      <c r="AQ1297" s="67" t="s">
        <v>5344</v>
      </c>
      <c r="AR1297" s="48" t="str" cm="1">
        <f t="array" ref="AR1297">IFERROR(_xlfn.IFS(
AQ1297="MPR ISSUE","ACTIVE",
AQ1297="BSS Hardware Issue","ACTIVE",
AQ1297="Sites strategiques, MLL, Pylone, etc.","PASSIVE",
AQ1297="AKTIVCO DEFAUT GE &amp; POWER Cabinet","PASSIVE",
AQ1297="AKTIVCO Coupure ENEO &amp; Baisse de tension","PASSIVE",
AQ1297="Coupure ENEO &amp; Baisse de tension","PASSIVE",
AQ1297="Defaut GE &amp; POWER Cabinet","PASSIVE",
AQ1297="Sharing","PASSIVE",
AQ1297="Sites strategiques &amp; DataCenter","PASSIVE",
AQ1297="Exclu","Exclu",
AQ1297="SAT","ACTIVE",
AQ1297="SPARE-ISSUE","SPARE-ISSUE",
AQ1297="Fiber CAmtel","ACTIVE",
AQ1297="Fiber AOF","ACTIVE",
AQ1297="Projet OCM (HUAWEI)","PLANNED WORKS",
AQ1297="Projet OCM (NOKIA)","PLANNED WORKS",
AQ1297="ACCESS-ISSUE","ACCESS-ISSUE",
AQ1297="Projet OCM (ZTE, NOKIA, autres projets)","PLANNED WORKS",
AQ1297="No root CAuse","No root cause",
AQ1297="ODU HS","ACTIVE",
AQ1297="IP &amp; VLAN","ACTIVE",
AQ1297="Warehouse HUAWEI","SPARE-ISSUE",
AQ1297="SPARE-HS","SPARE-ISSUE",
AQ1297="Power Telco","ACTIVE", AQ1297="no impacts","no impacts"
),"")</f>
        <v>No root cause</v>
      </c>
      <c r="AS1297" s="92" t="s">
        <v>5537</v>
      </c>
      <c r="AT1297" s="98" t="s">
        <v>1742</v>
      </c>
      <c r="AV1297" s="17" t="s">
        <v>5537</v>
      </c>
      <c r="AW1297" s="7" t="s">
        <v>5537</v>
      </c>
      <c r="AX1297" s="6" t="s">
        <v>5537</v>
      </c>
      <c r="AY1297" s="7"/>
      <c r="AZ1297" s="3" t="s">
        <v>5537</v>
      </c>
      <c r="BA1297" s="18" t="s">
        <v>5537</v>
      </c>
      <c r="BB1297" s="18" t="s">
        <v>5537</v>
      </c>
      <c r="BC1297" s="18" t="s">
        <v>5537</v>
      </c>
      <c r="BD1297" s="18" t="s">
        <v>5537</v>
      </c>
      <c r="BE1297" s="18" t="s">
        <v>5537</v>
      </c>
      <c r="BF1297" s="18" t="s">
        <v>5537</v>
      </c>
      <c r="BG1297" s="18" t="s">
        <v>5537</v>
      </c>
      <c r="BH1297" s="18" t="s">
        <v>5537</v>
      </c>
      <c r="BI1297" s="18" t="s">
        <v>5537</v>
      </c>
      <c r="BJ1297" s="18" t="s">
        <v>5537</v>
      </c>
      <c r="BK1297" s="18" t="s">
        <v>5537</v>
      </c>
      <c r="BL1297" s="9" t="s">
        <v>5537</v>
      </c>
      <c r="BM1297" s="14" t="s">
        <v>5537</v>
      </c>
      <c r="BN1297" s="14" t="s">
        <v>5537</v>
      </c>
      <c r="BO1297" s="14" t="str">
        <f>_xlfn.XLOOKUP(B1297,'[4]cell downs 18042026 17h'!$B:$B,'[4]cell downs 18042026 17h'!$B:$B,"")</f>
        <v/>
      </c>
      <c r="BP1297" s="14" t="str">
        <f>_xlfn.XLOOKUP(B1297,'[5]Cells Huawei 19042026 15h'!$B:$B,'[5]Cells Huawei 19042026 15h'!$B:$B,"")</f>
        <v/>
      </c>
      <c r="BQ1297" s="9" t="str">
        <f>_xlfn.XLOOKUP(B1297,'[6]cells down 19042026 9H40'!$B:$B,'[6]cells down 19042026 9H40'!$B:$B,"")</f>
        <v/>
      </c>
      <c r="BR1297" s="9" t="s">
        <v>5537</v>
      </c>
      <c r="BS1297" s="9" t="s">
        <v>12</v>
      </c>
      <c r="BT1297" s="108"/>
    </row>
    <row r="1298" spans="1:72" s="9" customFormat="1" x14ac:dyDescent="0.35">
      <c r="A1298" s="1" t="s">
        <v>4645</v>
      </c>
      <c r="B1298" s="8" t="s">
        <v>4646</v>
      </c>
      <c r="C1298" s="3" t="str">
        <f>_xlfn.XLOOKUP(B1298,'[1]daily break down'!$D:$D,'[1]daily break down'!$E:$E,"")</f>
        <v>Yaounde</v>
      </c>
      <c r="D1298" s="1" t="s">
        <v>21</v>
      </c>
      <c r="E1298" s="1" t="s">
        <v>563</v>
      </c>
      <c r="F1298" s="3" t="s">
        <v>37</v>
      </c>
      <c r="G1298" s="1" t="s">
        <v>38</v>
      </c>
      <c r="H1298" s="34" t="str">
        <f>_xlfn.XLOOKUP(B1298,[2]CALCULATION!$B:$B,[2]CALCULATION!$H:$H,"")</f>
        <v>ZTE</v>
      </c>
      <c r="I1298" s="28">
        <v>0</v>
      </c>
      <c r="J1298" s="28">
        <v>0</v>
      </c>
      <c r="K1298" s="28">
        <v>0</v>
      </c>
      <c r="L1298" s="28">
        <v>0</v>
      </c>
      <c r="M1298" s="28">
        <v>0</v>
      </c>
      <c r="N1298" s="28">
        <v>0</v>
      </c>
      <c r="O1298" s="28">
        <v>0</v>
      </c>
      <c r="P1298" s="28">
        <v>0</v>
      </c>
      <c r="Q1298" s="28">
        <v>0</v>
      </c>
      <c r="R1298" s="28">
        <v>0</v>
      </c>
      <c r="S1298" s="93">
        <v>0</v>
      </c>
      <c r="T1298" s="93">
        <f>_xlfn.XLOOKUP(B1298,'[3]Nur des jours'!$B:$B,'[3]Nur des jours'!$U:$U,"")</f>
        <v>0</v>
      </c>
      <c r="U1298" s="93">
        <v>0</v>
      </c>
      <c r="V1298" s="93">
        <v>0</v>
      </c>
      <c r="W1298" s="93">
        <v>0</v>
      </c>
      <c r="X1298" s="93">
        <v>0</v>
      </c>
      <c r="Y1298" s="93">
        <v>3.0282536176672861</v>
      </c>
      <c r="Z1298" s="93">
        <v>0</v>
      </c>
      <c r="AA1298" s="93">
        <v>0</v>
      </c>
      <c r="AB1298" s="93">
        <v>0</v>
      </c>
      <c r="AC1298" s="93">
        <f>_xlfn.XLOOKUP(B1298,'[3]Nur des jours'!$B:$B,'[3]Nur des jours'!$N:$N,"")</f>
        <v>0</v>
      </c>
      <c r="AD1298" s="93">
        <v>0</v>
      </c>
      <c r="AE1298" s="93">
        <v>0</v>
      </c>
      <c r="AF1298" s="93">
        <v>0</v>
      </c>
      <c r="AG1298" s="93"/>
      <c r="AH1298" s="93">
        <v>0</v>
      </c>
      <c r="AI1298" s="93">
        <v>0</v>
      </c>
      <c r="AJ1298" s="93">
        <v>0</v>
      </c>
      <c r="AK1298" s="93">
        <v>0</v>
      </c>
      <c r="AL1298" s="93">
        <v>0</v>
      </c>
      <c r="AM1298" s="49" t="s">
        <v>5559</v>
      </c>
      <c r="AN1298" s="49"/>
      <c r="AO1298" s="48" t="str" cm="1">
        <f t="array" ref="AO1298">IFERROR(_xlfn.IFS(
AQ1298="MPR ISSUE","PDH",
AQ1298="BSS Hardware Issue","BSS",
AQ1298="Sites strategiques, MLL, Pylone, etc.","ENVTECH",
AQ1298="AKTIVCO DEFAUT GE &amp; POWER Cabinet","AKTIVCO",
AQ1298="AKTIVCO Coupure ENEO &amp; Baisse de tension","AKTIVCO GRID ONLY",
AQ1298="Coupure ENEO &amp; Baisse de tension","IHS GRID ONLY",
AQ1298="Defaut GE &amp; POWER Cabinet","IHS",
AQ1298="Sharing","Partners",
AQ1298="Sites strategiques &amp; DataCenter","SST &amp; DC",
AQ1298="Exclu","Exclu",
AQ1298="SAT","SAT",
AQ1298="SPARE-ISSUE","SPARE-ISSUE",
AQ1298="Fiber CAmtel","TRANS_FO_CAMTEL",
AQ1298="Fiber AOF","Fiber AOF",
AQ1298="Projet OCM (HUAWEI)","TRAVAUX-HUAWEI",
AQ1298="Projet OCM (NOKIA)","TRAVAUX-NOKIA",
AQ1298="ACCESS-ISSUE","ACCESS-ISSUE",
AQ1298="Projet OCM (ZTE, NOKIA, autres projets)","TRAVAUX OCM",
AQ1298="No root CAuse","No root cause",
AQ1298="ODU HS","PDH",
AQ1298="IP &amp; VLAN","PDH",
AQ1298="Warehouse HUAWEI","SPARE-ISSUE",
AQ1298="SPARE-HS","SPARE-ISSUE",
AQ1298="Power Telco","BSS",AQ1298="no impacts","no impacts"
),"")</f>
        <v>No root cause</v>
      </c>
      <c r="AP1298" s="48" t="str" cm="1">
        <f t="array" ref="AP1298">IFERROR(_xlfn.IFS(
AQ1298="MPR ISSUE","TX ISSUE",
AQ1298="BSS Hardware Issue","RAN ISSUE",
AQ1298="Sites strategiques, MLL, Pylone, etc.","ENVTECH",
AQ1298="AKTIVCO DEFAUT GE &amp; POWER Cabinet","POWER ISSUE",
AQ1298="AKTIVCO Coupure ENEO &amp; Baisse de tension","POWER ISSUE",
AQ1298="Coupure ENEO &amp; Baisse de tension","POWER ISSUE",
AQ1298="Defaut GE &amp; POWER Cabinet","POWER ISSUE",
AQ1298="Sharing","POWER ISSUE",
AQ1298="Sites strategiques &amp; DataCenter","POWER ISSUE",
AQ1298="Exclu","Exclu",
AQ1298="SAT","TX ISSUE",
AQ1298="SPARE-ISSUE","SPARE-ISSUE",
AQ1298="Fiber CAmtel","TX ISSUE",
AQ1298="Fiber AOF","TX ISSUE",
AQ1298="Projet OCM (HUAWEI)","TRAVAUX-HUAWEI",
AQ1298="Projet OCM (NOKIA)","TRAVAUX -NOKIA",
AQ1298="ACCESS-ISSUE","ACCESS-ISSUE",
AQ1298="Projet OCM (ZTE, NOKIA, autres projets)","TRAVAUX OCM",
AQ1298="No root CAuse","No root cause",
AQ1298="ODU HS","TX ISSUE",
AQ1298="IP &amp; VLAN","TX ISSUE",
AQ1298="Warehouse HUAWEI","SPARE-ISSUE",
AQ1298="SPARE-HS","SPARE-ISSUE",
AQ1298="Power Telco","RAN ISSUE",AQ1298="no impacts","no impacts"
),"")</f>
        <v>No root cause</v>
      </c>
      <c r="AQ1298" s="67" t="s">
        <v>5344</v>
      </c>
      <c r="AR1298" s="48" t="str" cm="1">
        <f t="array" ref="AR1298">IFERROR(_xlfn.IFS(
AQ1298="MPR ISSUE","ACTIVE",
AQ1298="BSS Hardware Issue","ACTIVE",
AQ1298="Sites strategiques, MLL, Pylone, etc.","PASSIVE",
AQ1298="AKTIVCO DEFAUT GE &amp; POWER Cabinet","PASSIVE",
AQ1298="AKTIVCO Coupure ENEO &amp; Baisse de tension","PASSIVE",
AQ1298="Coupure ENEO &amp; Baisse de tension","PASSIVE",
AQ1298="Defaut GE &amp; POWER Cabinet","PASSIVE",
AQ1298="Sharing","PASSIVE",
AQ1298="Sites strategiques &amp; DataCenter","PASSIVE",
AQ1298="Exclu","Exclu",
AQ1298="SAT","ACTIVE",
AQ1298="SPARE-ISSUE","SPARE-ISSUE",
AQ1298="Fiber CAmtel","ACTIVE",
AQ1298="Fiber AOF","ACTIVE",
AQ1298="Projet OCM (HUAWEI)","PLANNED WORKS",
AQ1298="Projet OCM (NOKIA)","PLANNED WORKS",
AQ1298="ACCESS-ISSUE","ACCESS-ISSUE",
AQ1298="Projet OCM (ZTE, NOKIA, autres projets)","PLANNED WORKS",
AQ1298="No root CAuse","No root cause",
AQ1298="ODU HS","ACTIVE",
AQ1298="IP &amp; VLAN","ACTIVE",
AQ1298="Warehouse HUAWEI","SPARE-ISSUE",
AQ1298="SPARE-HS","SPARE-ISSUE",
AQ1298="Power Telco","ACTIVE", AQ1298="no impacts","no impacts"
),"")</f>
        <v>No root cause</v>
      </c>
      <c r="AS1298" s="92" t="s">
        <v>5537</v>
      </c>
      <c r="AT1298" s="98" t="s">
        <v>4646</v>
      </c>
      <c r="AV1298" s="17" t="s">
        <v>5537</v>
      </c>
      <c r="AW1298" s="7" t="s">
        <v>5537</v>
      </c>
      <c r="AX1298" s="6" t="s">
        <v>5537</v>
      </c>
      <c r="AY1298" s="7"/>
      <c r="AZ1298" s="3" t="s">
        <v>5537</v>
      </c>
      <c r="BA1298" s="18" t="s">
        <v>5537</v>
      </c>
      <c r="BB1298" s="18" t="s">
        <v>5537</v>
      </c>
      <c r="BC1298" s="18" t="s">
        <v>5537</v>
      </c>
      <c r="BD1298" s="18" t="s">
        <v>5537</v>
      </c>
      <c r="BE1298" s="18" t="s">
        <v>5537</v>
      </c>
      <c r="BF1298" s="18" t="s">
        <v>5537</v>
      </c>
      <c r="BG1298" s="18" t="s">
        <v>5537</v>
      </c>
      <c r="BH1298" s="18" t="s">
        <v>5537</v>
      </c>
      <c r="BI1298" s="18" t="s">
        <v>5537</v>
      </c>
      <c r="BJ1298" s="18" t="s">
        <v>5537</v>
      </c>
      <c r="BK1298" s="18" t="s">
        <v>5537</v>
      </c>
      <c r="BL1298" s="9" t="s">
        <v>5537</v>
      </c>
      <c r="BM1298" s="14" t="s">
        <v>5537</v>
      </c>
      <c r="BN1298" s="14" t="s">
        <v>5537</v>
      </c>
      <c r="BO1298" s="14" t="str">
        <f>_xlfn.XLOOKUP(B1298,'[4]cell downs 18042026 17h'!$B:$B,'[4]cell downs 18042026 17h'!$B:$B,"")</f>
        <v/>
      </c>
      <c r="BP1298" s="14" t="str">
        <f>_xlfn.XLOOKUP(B1298,'[5]Cells Huawei 19042026 15h'!$B:$B,'[5]Cells Huawei 19042026 15h'!$B:$B,"")</f>
        <v/>
      </c>
      <c r="BQ1298" s="9" t="str">
        <f>_xlfn.XLOOKUP(B1298,'[6]cells down 19042026 9H40'!$B:$B,'[6]cells down 19042026 9H40'!$B:$B,"")</f>
        <v/>
      </c>
      <c r="BR1298" s="9" t="s">
        <v>5537</v>
      </c>
      <c r="BS1298" s="9" t="s">
        <v>12</v>
      </c>
      <c r="BT1298" s="108"/>
    </row>
    <row r="1299" spans="1:72" s="9" customFormat="1" x14ac:dyDescent="0.35">
      <c r="A1299" s="1" t="s">
        <v>4775</v>
      </c>
      <c r="B1299" s="8" t="s">
        <v>4776</v>
      </c>
      <c r="C1299" s="3" t="str">
        <f>_xlfn.XLOOKUP(B1299,'[1]daily break down'!$D:$D,'[1]daily break down'!$E:$E,"")</f>
        <v>SUD-OUEST</v>
      </c>
      <c r="D1299" s="1" t="s">
        <v>1022</v>
      </c>
      <c r="E1299" s="1"/>
      <c r="F1299" s="3" t="s">
        <v>13</v>
      </c>
      <c r="G1299" s="1" t="s">
        <v>14</v>
      </c>
      <c r="H1299" s="32" t="str">
        <f>_xlfn.XLOOKUP(B1299,[2]CALCULATION!$B:$B,[2]CALCULATION!$H:$H,"")</f>
        <v>Huawei</v>
      </c>
      <c r="I1299" s="28">
        <v>0</v>
      </c>
      <c r="J1299" s="28">
        <v>0</v>
      </c>
      <c r="K1299" s="28">
        <v>0</v>
      </c>
      <c r="L1299" s="28">
        <v>0</v>
      </c>
      <c r="M1299" s="28">
        <v>0</v>
      </c>
      <c r="N1299" s="28">
        <v>0</v>
      </c>
      <c r="O1299" s="28">
        <v>0</v>
      </c>
      <c r="P1299" s="28">
        <v>0</v>
      </c>
      <c r="Q1299" s="28">
        <v>0</v>
      </c>
      <c r="R1299" s="28">
        <v>0</v>
      </c>
      <c r="S1299" s="93">
        <v>7.7582590680672185E-3</v>
      </c>
      <c r="T1299" s="93">
        <f>_xlfn.XLOOKUP(B1299,'[3]Nur des jours'!$B:$B,'[3]Nur des jours'!$U:$U,"")</f>
        <v>0</v>
      </c>
      <c r="U1299" s="93">
        <v>7.5620732065758639E-3</v>
      </c>
      <c r="V1299" s="93">
        <v>7.651248598162845E-3</v>
      </c>
      <c r="W1299" s="93">
        <v>0</v>
      </c>
      <c r="X1299" s="93">
        <v>0</v>
      </c>
      <c r="Y1299" s="93">
        <v>2.8852162895617708</v>
      </c>
      <c r="Z1299" s="93">
        <v>0</v>
      </c>
      <c r="AA1299" s="93">
        <v>0</v>
      </c>
      <c r="AB1299" s="93">
        <v>0</v>
      </c>
      <c r="AC1299" s="93">
        <f>_xlfn.XLOOKUP(B1299,'[3]Nur des jours'!$B:$B,'[3]Nur des jours'!$N:$N,"")</f>
        <v>0</v>
      </c>
      <c r="AD1299" s="93">
        <v>0</v>
      </c>
      <c r="AE1299" s="93">
        <v>0</v>
      </c>
      <c r="AF1299" s="93">
        <v>0</v>
      </c>
      <c r="AG1299" s="93"/>
      <c r="AH1299" s="93">
        <v>0</v>
      </c>
      <c r="AI1299" s="93">
        <v>0</v>
      </c>
      <c r="AJ1299" s="93">
        <v>0</v>
      </c>
      <c r="AK1299" s="93">
        <v>0</v>
      </c>
      <c r="AL1299" s="93">
        <v>0</v>
      </c>
      <c r="AM1299" s="49" t="s">
        <v>5559</v>
      </c>
      <c r="AN1299" s="49"/>
      <c r="AO1299" s="48" t="str" cm="1">
        <f t="array" ref="AO1299">IFERROR(_xlfn.IFS(
AQ1299="MPR ISSUE","PDH",
AQ1299="BSS Hardware Issue","BSS",
AQ1299="Sites strategiques, MLL, Pylone, etc.","ENVTECH",
AQ1299="AKTIVCO DEFAUT GE &amp; POWER Cabinet","AKTIVCO",
AQ1299="AKTIVCO Coupure ENEO &amp; Baisse de tension","AKTIVCO GRID ONLY",
AQ1299="Coupure ENEO &amp; Baisse de tension","IHS GRID ONLY",
AQ1299="Defaut GE &amp; POWER Cabinet","IHS",
AQ1299="Sharing","Partners",
AQ1299="Sites strategiques &amp; DataCenter","SST &amp; DC",
AQ1299="Exclu","Exclu",
AQ1299="SAT","SAT",
AQ1299="SPARE-ISSUE","SPARE-ISSUE",
AQ1299="Fiber CAmtel","TRANS_FO_CAMTEL",
AQ1299="Fiber AOF","Fiber AOF",
AQ1299="Projet OCM (HUAWEI)","TRAVAUX-HUAWEI",
AQ1299="Projet OCM (NOKIA)","TRAVAUX-NOKIA",
AQ1299="ACCESS-ISSUE","ACCESS-ISSUE",
AQ1299="Projet OCM (ZTE, NOKIA, autres projets)","TRAVAUX OCM",
AQ1299="No root CAuse","No root cause",
AQ1299="ODU HS","PDH",
AQ1299="IP &amp; VLAN","PDH",
AQ1299="Warehouse HUAWEI","SPARE-ISSUE",
AQ1299="SPARE-HS","SPARE-ISSUE",
AQ1299="Power Telco","BSS",AQ1299="no impacts","no impacts"
),"")</f>
        <v>No root cause</v>
      </c>
      <c r="AP1299" s="48" t="str" cm="1">
        <f t="array" ref="AP1299">IFERROR(_xlfn.IFS(
AQ1299="MPR ISSUE","TX ISSUE",
AQ1299="BSS Hardware Issue","RAN ISSUE",
AQ1299="Sites strategiques, MLL, Pylone, etc.","ENVTECH",
AQ1299="AKTIVCO DEFAUT GE &amp; POWER Cabinet","POWER ISSUE",
AQ1299="AKTIVCO Coupure ENEO &amp; Baisse de tension","POWER ISSUE",
AQ1299="Coupure ENEO &amp; Baisse de tension","POWER ISSUE",
AQ1299="Defaut GE &amp; POWER Cabinet","POWER ISSUE",
AQ1299="Sharing","POWER ISSUE",
AQ1299="Sites strategiques &amp; DataCenter","POWER ISSUE",
AQ1299="Exclu","Exclu",
AQ1299="SAT","TX ISSUE",
AQ1299="SPARE-ISSUE","SPARE-ISSUE",
AQ1299="Fiber CAmtel","TX ISSUE",
AQ1299="Fiber AOF","TX ISSUE",
AQ1299="Projet OCM (HUAWEI)","TRAVAUX-HUAWEI",
AQ1299="Projet OCM (NOKIA)","TRAVAUX -NOKIA",
AQ1299="ACCESS-ISSUE","ACCESS-ISSUE",
AQ1299="Projet OCM (ZTE, NOKIA, autres projets)","TRAVAUX OCM",
AQ1299="No root CAuse","No root cause",
AQ1299="ODU HS","TX ISSUE",
AQ1299="IP &amp; VLAN","TX ISSUE",
AQ1299="Warehouse HUAWEI","SPARE-ISSUE",
AQ1299="SPARE-HS","SPARE-ISSUE",
AQ1299="Power Telco","RAN ISSUE",AQ1299="no impacts","no impacts"
),"")</f>
        <v>No root cause</v>
      </c>
      <c r="AQ1299" s="67" t="s">
        <v>5344</v>
      </c>
      <c r="AR1299" s="48" t="str" cm="1">
        <f t="array" ref="AR1299">IFERROR(_xlfn.IFS(
AQ1299="MPR ISSUE","ACTIVE",
AQ1299="BSS Hardware Issue","ACTIVE",
AQ1299="Sites strategiques, MLL, Pylone, etc.","PASSIVE",
AQ1299="AKTIVCO DEFAUT GE &amp; POWER Cabinet","PASSIVE",
AQ1299="AKTIVCO Coupure ENEO &amp; Baisse de tension","PASSIVE",
AQ1299="Coupure ENEO &amp; Baisse de tension","PASSIVE",
AQ1299="Defaut GE &amp; POWER Cabinet","PASSIVE",
AQ1299="Sharing","PASSIVE",
AQ1299="Sites strategiques &amp; DataCenter","PASSIVE",
AQ1299="Exclu","Exclu",
AQ1299="SAT","ACTIVE",
AQ1299="SPARE-ISSUE","SPARE-ISSUE",
AQ1299="Fiber CAmtel","ACTIVE",
AQ1299="Fiber AOF","ACTIVE",
AQ1299="Projet OCM (HUAWEI)","PLANNED WORKS",
AQ1299="Projet OCM (NOKIA)","PLANNED WORKS",
AQ1299="ACCESS-ISSUE","ACCESS-ISSUE",
AQ1299="Projet OCM (ZTE, NOKIA, autres projets)","PLANNED WORKS",
AQ1299="No root CAuse","No root cause",
AQ1299="ODU HS","ACTIVE",
AQ1299="IP &amp; VLAN","ACTIVE",
AQ1299="Warehouse HUAWEI","SPARE-ISSUE",
AQ1299="SPARE-HS","SPARE-ISSUE",
AQ1299="Power Telco","ACTIVE", AQ1299="no impacts","no impacts"
),"")</f>
        <v>No root cause</v>
      </c>
      <c r="AS1299" s="92" t="s">
        <v>5537</v>
      </c>
      <c r="AT1299" s="98" t="s">
        <v>4776</v>
      </c>
      <c r="AV1299" s="17" t="s">
        <v>5537</v>
      </c>
      <c r="AW1299" s="7" t="s">
        <v>5537</v>
      </c>
      <c r="AX1299" s="6" t="s">
        <v>5537</v>
      </c>
      <c r="AY1299" s="7"/>
      <c r="AZ1299" s="3" t="s">
        <v>5537</v>
      </c>
      <c r="BA1299" s="18" t="s">
        <v>5537</v>
      </c>
      <c r="BB1299" s="18" t="s">
        <v>5537</v>
      </c>
      <c r="BC1299" s="18" t="s">
        <v>5537</v>
      </c>
      <c r="BD1299" s="18" t="s">
        <v>5537</v>
      </c>
      <c r="BE1299" s="18" t="s">
        <v>5537</v>
      </c>
      <c r="BF1299" s="18" t="s">
        <v>5537</v>
      </c>
      <c r="BG1299" s="18" t="s">
        <v>5537</v>
      </c>
      <c r="BH1299" s="18" t="s">
        <v>5537</v>
      </c>
      <c r="BI1299" s="18" t="s">
        <v>5537</v>
      </c>
      <c r="BJ1299" s="18" t="s">
        <v>5537</v>
      </c>
      <c r="BK1299" s="18" t="s">
        <v>5537</v>
      </c>
      <c r="BL1299" s="9" t="s">
        <v>5537</v>
      </c>
      <c r="BM1299" s="14" t="s">
        <v>5537</v>
      </c>
      <c r="BN1299" s="14" t="s">
        <v>5537</v>
      </c>
      <c r="BO1299" s="14" t="str">
        <f>_xlfn.XLOOKUP(B1299,'[4]cell downs 18042026 17h'!$B:$B,'[4]cell downs 18042026 17h'!$B:$B,"")</f>
        <v/>
      </c>
      <c r="BP1299" s="14" t="str">
        <f>_xlfn.XLOOKUP(B1299,'[5]Cells Huawei 19042026 15h'!$B:$B,'[5]Cells Huawei 19042026 15h'!$B:$B,"")</f>
        <v/>
      </c>
      <c r="BQ1299" s="9" t="str">
        <f>_xlfn.XLOOKUP(B1299,'[6]cells down 19042026 9H40'!$B:$B,'[6]cells down 19042026 9H40'!$B:$B,"")</f>
        <v/>
      </c>
      <c r="BR1299" s="9" t="s">
        <v>5537</v>
      </c>
      <c r="BS1299" s="9" t="s">
        <v>12</v>
      </c>
      <c r="BT1299" s="108"/>
    </row>
    <row r="1300" spans="1:72" s="9" customFormat="1" x14ac:dyDescent="0.35">
      <c r="A1300" s="1" t="s">
        <v>4827</v>
      </c>
      <c r="B1300" s="8" t="s">
        <v>4828</v>
      </c>
      <c r="C1300" s="3" t="str">
        <f>_xlfn.XLOOKUP(B1300,'[1]daily break down'!$D:$D,'[1]daily break down'!$E:$E,"")</f>
        <v>ADAMAOUA</v>
      </c>
      <c r="D1300" s="1" t="s">
        <v>11</v>
      </c>
      <c r="E1300" s="1" t="s">
        <v>12</v>
      </c>
      <c r="F1300" s="3" t="s">
        <v>90</v>
      </c>
      <c r="G1300" s="1" t="s">
        <v>4827</v>
      </c>
      <c r="H1300" s="32" t="str">
        <f>_xlfn.XLOOKUP(B1300,[2]CALCULATION!$B:$B,[2]CALCULATION!$H:$H,"")</f>
        <v>Huawei</v>
      </c>
      <c r="I1300" s="28">
        <v>0</v>
      </c>
      <c r="J1300" s="28">
        <v>0</v>
      </c>
      <c r="K1300" s="28">
        <v>0</v>
      </c>
      <c r="L1300" s="28">
        <v>0</v>
      </c>
      <c r="M1300" s="28">
        <v>0</v>
      </c>
      <c r="N1300" s="28">
        <v>0</v>
      </c>
      <c r="O1300" s="28">
        <v>0</v>
      </c>
      <c r="P1300" s="28">
        <v>0</v>
      </c>
      <c r="Q1300" s="28">
        <v>0</v>
      </c>
      <c r="R1300" s="28">
        <v>0</v>
      </c>
      <c r="S1300" s="93">
        <v>0</v>
      </c>
      <c r="T1300" s="93">
        <f>_xlfn.XLOOKUP(B1300,'[3]Nur des jours'!$B:$B,'[3]Nur des jours'!$U:$U,"")</f>
        <v>0</v>
      </c>
      <c r="U1300" s="93">
        <v>0</v>
      </c>
      <c r="V1300" s="93">
        <v>0</v>
      </c>
      <c r="W1300" s="93">
        <v>0</v>
      </c>
      <c r="X1300" s="93">
        <v>0</v>
      </c>
      <c r="Y1300" s="93">
        <v>2.8222049578664108</v>
      </c>
      <c r="Z1300" s="93">
        <v>0</v>
      </c>
      <c r="AA1300" s="93">
        <v>0</v>
      </c>
      <c r="AB1300" s="93">
        <v>0</v>
      </c>
      <c r="AC1300" s="93">
        <f>_xlfn.XLOOKUP(B1300,'[3]Nur des jours'!$B:$B,'[3]Nur des jours'!$N:$N,"")</f>
        <v>0</v>
      </c>
      <c r="AD1300" s="93">
        <v>0</v>
      </c>
      <c r="AE1300" s="93">
        <v>0</v>
      </c>
      <c r="AF1300" s="93">
        <v>0</v>
      </c>
      <c r="AG1300" s="93"/>
      <c r="AH1300" s="93">
        <v>0</v>
      </c>
      <c r="AI1300" s="93">
        <v>0</v>
      </c>
      <c r="AJ1300" s="93">
        <v>0</v>
      </c>
      <c r="AK1300" s="93">
        <v>0</v>
      </c>
      <c r="AL1300" s="93">
        <v>0</v>
      </c>
      <c r="AM1300" s="49" t="s">
        <v>5559</v>
      </c>
      <c r="AN1300" s="49"/>
      <c r="AO1300" s="48" t="str" cm="1">
        <f t="array" ref="AO1300">IFERROR(_xlfn.IFS(
AQ1300="MPR ISSUE","PDH",
AQ1300="BSS Hardware Issue","BSS",
AQ1300="Sites strategiques, MLL, Pylone, etc.","ENVTECH",
AQ1300="AKTIVCO DEFAUT GE &amp; POWER Cabinet","AKTIVCO",
AQ1300="AKTIVCO Coupure ENEO &amp; Baisse de tension","AKTIVCO GRID ONLY",
AQ1300="Coupure ENEO &amp; Baisse de tension","IHS GRID ONLY",
AQ1300="Defaut GE &amp; POWER Cabinet","IHS",
AQ1300="Sharing","Partners",
AQ1300="Sites strategiques &amp; DataCenter","SST &amp; DC",
AQ1300="Exclu","Exclu",
AQ1300="SAT","SAT",
AQ1300="SPARE-ISSUE","SPARE-ISSUE",
AQ1300="Fiber CAmtel","TRANS_FO_CAMTEL",
AQ1300="Fiber AOF","Fiber AOF",
AQ1300="Projet OCM (HUAWEI)","TRAVAUX-HUAWEI",
AQ1300="Projet OCM (NOKIA)","TRAVAUX-NOKIA",
AQ1300="ACCESS-ISSUE","ACCESS-ISSUE",
AQ1300="Projet OCM (ZTE, NOKIA, autres projets)","TRAVAUX OCM",
AQ1300="No root CAuse","No root cause",
AQ1300="ODU HS","PDH",
AQ1300="IP &amp; VLAN","PDH",
AQ1300="Warehouse HUAWEI","SPARE-ISSUE",
AQ1300="SPARE-HS","SPARE-ISSUE",
AQ1300="Power Telco","BSS",AQ1300="no impacts","no impacts"
),"")</f>
        <v>No root cause</v>
      </c>
      <c r="AP1300" s="48" t="str" cm="1">
        <f t="array" ref="AP1300">IFERROR(_xlfn.IFS(
AQ1300="MPR ISSUE","TX ISSUE",
AQ1300="BSS Hardware Issue","RAN ISSUE",
AQ1300="Sites strategiques, MLL, Pylone, etc.","ENVTECH",
AQ1300="AKTIVCO DEFAUT GE &amp; POWER Cabinet","POWER ISSUE",
AQ1300="AKTIVCO Coupure ENEO &amp; Baisse de tension","POWER ISSUE",
AQ1300="Coupure ENEO &amp; Baisse de tension","POWER ISSUE",
AQ1300="Defaut GE &amp; POWER Cabinet","POWER ISSUE",
AQ1300="Sharing","POWER ISSUE",
AQ1300="Sites strategiques &amp; DataCenter","POWER ISSUE",
AQ1300="Exclu","Exclu",
AQ1300="SAT","TX ISSUE",
AQ1300="SPARE-ISSUE","SPARE-ISSUE",
AQ1300="Fiber CAmtel","TX ISSUE",
AQ1300="Fiber AOF","TX ISSUE",
AQ1300="Projet OCM (HUAWEI)","TRAVAUX-HUAWEI",
AQ1300="Projet OCM (NOKIA)","TRAVAUX -NOKIA",
AQ1300="ACCESS-ISSUE","ACCESS-ISSUE",
AQ1300="Projet OCM (ZTE, NOKIA, autres projets)","TRAVAUX OCM",
AQ1300="No root CAuse","No root cause",
AQ1300="ODU HS","TX ISSUE",
AQ1300="IP &amp; VLAN","TX ISSUE",
AQ1300="Warehouse HUAWEI","SPARE-ISSUE",
AQ1300="SPARE-HS","SPARE-ISSUE",
AQ1300="Power Telco","RAN ISSUE",AQ1300="no impacts","no impacts"
),"")</f>
        <v>No root cause</v>
      </c>
      <c r="AQ1300" s="127" t="s">
        <v>5344</v>
      </c>
      <c r="AR1300" s="48" t="str" cm="1">
        <f t="array" ref="AR1300">IFERROR(_xlfn.IFS(
AQ1300="MPR ISSUE","ACTIVE",
AQ1300="BSS Hardware Issue","ACTIVE",
AQ1300="Sites strategiques, MLL, Pylone, etc.","PASSIVE",
AQ1300="AKTIVCO DEFAUT GE &amp; POWER Cabinet","PASSIVE",
AQ1300="AKTIVCO Coupure ENEO &amp; Baisse de tension","PASSIVE",
AQ1300="Coupure ENEO &amp; Baisse de tension","PASSIVE",
AQ1300="Defaut GE &amp; POWER Cabinet","PASSIVE",
AQ1300="Sharing","PASSIVE",
AQ1300="Sites strategiques &amp; DataCenter","PASSIVE",
AQ1300="Exclu","Exclu",
AQ1300="SAT","ACTIVE",
AQ1300="SPARE-ISSUE","SPARE-ISSUE",
AQ1300="Fiber CAmtel","ACTIVE",
AQ1300="Fiber AOF","ACTIVE",
AQ1300="Projet OCM (HUAWEI)","PLANNED WORKS",
AQ1300="Projet OCM (NOKIA)","PLANNED WORKS",
AQ1300="ACCESS-ISSUE","ACCESS-ISSUE",
AQ1300="Projet OCM (ZTE, NOKIA, autres projets)","PLANNED WORKS",
AQ1300="No root CAuse","No root cause",
AQ1300="ODU HS","ACTIVE",
AQ1300="IP &amp; VLAN","ACTIVE",
AQ1300="Warehouse HUAWEI","SPARE-ISSUE",
AQ1300="SPARE-HS","SPARE-ISSUE",
AQ1300="Power Telco","ACTIVE", AQ1300="no impacts","no impacts"
),"")</f>
        <v>No root cause</v>
      </c>
      <c r="AS1300" s="92" t="s">
        <v>5537</v>
      </c>
      <c r="AT1300" s="98" t="s">
        <v>4828</v>
      </c>
      <c r="AV1300" s="17" t="s">
        <v>5537</v>
      </c>
      <c r="AW1300" s="7" t="s">
        <v>5537</v>
      </c>
      <c r="AX1300" s="6" t="s">
        <v>5537</v>
      </c>
      <c r="AY1300" s="7"/>
      <c r="AZ1300" s="3" t="s">
        <v>5537</v>
      </c>
      <c r="BA1300" s="18" t="s">
        <v>5537</v>
      </c>
      <c r="BB1300" s="18" t="s">
        <v>5537</v>
      </c>
      <c r="BC1300" s="18" t="s">
        <v>5537</v>
      </c>
      <c r="BD1300" s="18" t="s">
        <v>5537</v>
      </c>
      <c r="BE1300" s="18" t="s">
        <v>5537</v>
      </c>
      <c r="BF1300" s="18" t="s">
        <v>5537</v>
      </c>
      <c r="BG1300" s="18" t="s">
        <v>5537</v>
      </c>
      <c r="BH1300" s="18" t="s">
        <v>5537</v>
      </c>
      <c r="BI1300" s="18" t="s">
        <v>5537</v>
      </c>
      <c r="BJ1300" s="18" t="s">
        <v>5537</v>
      </c>
      <c r="BK1300" s="18" t="s">
        <v>5537</v>
      </c>
      <c r="BL1300" s="9" t="s">
        <v>5537</v>
      </c>
      <c r="BM1300" s="14" t="s">
        <v>5537</v>
      </c>
      <c r="BN1300" s="14" t="s">
        <v>5537</v>
      </c>
      <c r="BO1300" s="14" t="str">
        <f>_xlfn.XLOOKUP(B1300,'[4]cell downs 18042026 17h'!$B:$B,'[4]cell downs 18042026 17h'!$B:$B,"")</f>
        <v/>
      </c>
      <c r="BP1300" s="14" t="str">
        <f>_xlfn.XLOOKUP(B1300,'[5]Cells Huawei 19042026 15h'!$B:$B,'[5]Cells Huawei 19042026 15h'!$B:$B,"")</f>
        <v>ADM_012</v>
      </c>
      <c r="BQ1300" s="9" t="str">
        <f>_xlfn.XLOOKUP(B1300,'[6]cells down 19042026 9H40'!$B:$B,'[6]cells down 19042026 9H40'!$B:$B,"")</f>
        <v/>
      </c>
      <c r="BR1300" s="9" t="s">
        <v>4828</v>
      </c>
      <c r="BS1300" s="9" t="s">
        <v>12</v>
      </c>
      <c r="BT1300" s="108"/>
    </row>
    <row r="1301" spans="1:72" s="9" customFormat="1" ht="19.5" customHeight="1" x14ac:dyDescent="0.35">
      <c r="A1301" s="1" t="s">
        <v>4042</v>
      </c>
      <c r="B1301" s="1" t="s">
        <v>4043</v>
      </c>
      <c r="C1301" s="3" t="str">
        <f>_xlfn.XLOOKUP(B1301,'[1]daily break down'!$D:$D,'[1]daily break down'!$E:$E,"")</f>
        <v>ADAMAOUA</v>
      </c>
      <c r="D1301" s="1" t="s">
        <v>21</v>
      </c>
      <c r="E1301" s="1" t="s">
        <v>563</v>
      </c>
      <c r="F1301" s="3" t="s">
        <v>90</v>
      </c>
      <c r="G1301" s="1" t="s">
        <v>1494</v>
      </c>
      <c r="H1301" s="32" t="str">
        <f>_xlfn.XLOOKUP(B1301,[2]CALCULATION!$B:$B,[2]CALCULATION!$H:$H,"")</f>
        <v>HUAWEI</v>
      </c>
      <c r="I1301" s="28">
        <v>0</v>
      </c>
      <c r="J1301" s="28">
        <v>0</v>
      </c>
      <c r="K1301" s="28">
        <v>0</v>
      </c>
      <c r="L1301" s="28">
        <v>0</v>
      </c>
      <c r="M1301" s="28">
        <v>0</v>
      </c>
      <c r="N1301" s="28">
        <v>0</v>
      </c>
      <c r="O1301" s="28">
        <v>0</v>
      </c>
      <c r="P1301" s="28">
        <v>0</v>
      </c>
      <c r="Q1301" s="28">
        <v>0</v>
      </c>
      <c r="R1301" s="28">
        <v>0</v>
      </c>
      <c r="S1301" s="93">
        <v>0</v>
      </c>
      <c r="T1301" s="93">
        <f>_xlfn.XLOOKUP(B1301,'[3]Nur des jours'!$B:$B,'[3]Nur des jours'!$U:$U,"")</f>
        <v>0</v>
      </c>
      <c r="U1301" s="93">
        <v>0</v>
      </c>
      <c r="V1301" s="93">
        <v>0.17082438012401799</v>
      </c>
      <c r="W1301" s="93">
        <v>1.2280343175442954</v>
      </c>
      <c r="X1301" s="93">
        <v>2.3567985891739647</v>
      </c>
      <c r="Y1301" s="93">
        <v>2.7593719769542258</v>
      </c>
      <c r="Z1301" s="93">
        <v>0</v>
      </c>
      <c r="AA1301" s="93">
        <v>0</v>
      </c>
      <c r="AB1301" s="93">
        <v>0</v>
      </c>
      <c r="AC1301" s="93">
        <f>_xlfn.XLOOKUP(B1301,'[3]Nur des jours'!$B:$B,'[3]Nur des jours'!$N:$N,"")</f>
        <v>0</v>
      </c>
      <c r="AD1301" s="93">
        <v>0</v>
      </c>
      <c r="AE1301" s="93">
        <v>0</v>
      </c>
      <c r="AF1301" s="93">
        <v>0</v>
      </c>
      <c r="AG1301" s="93"/>
      <c r="AH1301" s="93">
        <v>0</v>
      </c>
      <c r="AI1301" s="93">
        <v>0</v>
      </c>
      <c r="AJ1301" s="93">
        <v>0</v>
      </c>
      <c r="AK1301" s="93">
        <v>0</v>
      </c>
      <c r="AL1301" s="93">
        <v>0</v>
      </c>
      <c r="AM1301" s="49" t="s">
        <v>5559</v>
      </c>
      <c r="AN1301" s="49"/>
      <c r="AO1301" s="48" t="str" cm="1">
        <f t="array" ref="AO1301">IFERROR(_xlfn.IFS(
AQ1301="MPR ISSUE","PDH",
AQ1301="BSS Hardware Issue","BSS",
AQ1301="Sites strategiques, MLL, Pylone, etc.","ENVTECH",
AQ1301="AKTIVCO DEFAUT GE &amp; POWER Cabinet","AKTIVCO",
AQ1301="AKTIVCO Coupure ENEO &amp; Baisse de tension","AKTIVCO GRID ONLY",
AQ1301="Coupure ENEO &amp; Baisse de tension","IHS GRID ONLY",
AQ1301="Defaut GE &amp; POWER Cabinet","IHS",
AQ1301="Sharing","Partners",
AQ1301="Sites strategiques &amp; DataCenter","SST &amp; DC",
AQ1301="Exclu","Exclu",
AQ1301="SAT","SAT",
AQ1301="SPARE-ISSUE","SPARE-ISSUE",
AQ1301="Fiber CAmtel","TRANS_FO_CAMTEL",
AQ1301="Fiber AOF","Fiber AOF",
AQ1301="Projet OCM (HUAWEI)","TRAVAUX-HUAWEI",
AQ1301="Projet OCM (NOKIA)","TRAVAUX-NOKIA",
AQ1301="ACCESS-ISSUE","ACCESS-ISSUE",
AQ1301="Projet OCM (ZTE, NOKIA, autres projets)","TRAVAUX OCM",
AQ1301="No root CAuse","No root cause",
AQ1301="ODU HS","PDH",
AQ1301="IP &amp; VLAN","PDH",
AQ1301="Warehouse HUAWEI","SPARE-ISSUE",
AQ1301="SPARE-HS","SPARE-ISSUE",
AQ1301="Power Telco","BSS",AQ1301="no impacts","no impacts"
),"")</f>
        <v>No root cause</v>
      </c>
      <c r="AP1301" s="48" t="str" cm="1">
        <f t="array" ref="AP1301">IFERROR(_xlfn.IFS(
AQ1301="MPR ISSUE","TX ISSUE",
AQ1301="BSS Hardware Issue","RAN ISSUE",
AQ1301="Sites strategiques, MLL, Pylone, etc.","ENVTECH",
AQ1301="AKTIVCO DEFAUT GE &amp; POWER Cabinet","POWER ISSUE",
AQ1301="AKTIVCO Coupure ENEO &amp; Baisse de tension","POWER ISSUE",
AQ1301="Coupure ENEO &amp; Baisse de tension","POWER ISSUE",
AQ1301="Defaut GE &amp; POWER Cabinet","POWER ISSUE",
AQ1301="Sharing","POWER ISSUE",
AQ1301="Sites strategiques &amp; DataCenter","POWER ISSUE",
AQ1301="Exclu","Exclu",
AQ1301="SAT","TX ISSUE",
AQ1301="SPARE-ISSUE","SPARE-ISSUE",
AQ1301="Fiber CAmtel","TX ISSUE",
AQ1301="Fiber AOF","TX ISSUE",
AQ1301="Projet OCM (HUAWEI)","TRAVAUX-HUAWEI",
AQ1301="Projet OCM (NOKIA)","TRAVAUX -NOKIA",
AQ1301="ACCESS-ISSUE","ACCESS-ISSUE",
AQ1301="Projet OCM (ZTE, NOKIA, autres projets)","TRAVAUX OCM",
AQ1301="No root CAuse","No root cause",
AQ1301="ODU HS","TX ISSUE",
AQ1301="IP &amp; VLAN","TX ISSUE",
AQ1301="Warehouse HUAWEI","SPARE-ISSUE",
AQ1301="SPARE-HS","SPARE-ISSUE",
AQ1301="Power Telco","RAN ISSUE",AQ1301="no impacts","no impacts"
),"")</f>
        <v>No root cause</v>
      </c>
      <c r="AQ1301" s="67" t="s">
        <v>5344</v>
      </c>
      <c r="AR1301" s="48" t="str" cm="1">
        <f t="array" ref="AR1301">IFERROR(_xlfn.IFS(
AQ1301="MPR ISSUE","ACTIVE",
AQ1301="BSS Hardware Issue","ACTIVE",
AQ1301="Sites strategiques, MLL, Pylone, etc.","PASSIVE",
AQ1301="AKTIVCO DEFAUT GE &amp; POWER Cabinet","PASSIVE",
AQ1301="AKTIVCO Coupure ENEO &amp; Baisse de tension","PASSIVE",
AQ1301="Coupure ENEO &amp; Baisse de tension","PASSIVE",
AQ1301="Defaut GE &amp; POWER Cabinet","PASSIVE",
AQ1301="Sharing","PASSIVE",
AQ1301="Sites strategiques &amp; DataCenter","PASSIVE",
AQ1301="Exclu","Exclu",
AQ1301="SAT","ACTIVE",
AQ1301="SPARE-ISSUE","SPARE-ISSUE",
AQ1301="Fiber CAmtel","ACTIVE",
AQ1301="Fiber AOF","ACTIVE",
AQ1301="Projet OCM (HUAWEI)","PLANNED WORKS",
AQ1301="Projet OCM (NOKIA)","PLANNED WORKS",
AQ1301="ACCESS-ISSUE","ACCESS-ISSUE",
AQ1301="Projet OCM (ZTE, NOKIA, autres projets)","PLANNED WORKS",
AQ1301="No root CAuse","No root cause",
AQ1301="ODU HS","ACTIVE",
AQ1301="IP &amp; VLAN","ACTIVE",
AQ1301="Warehouse HUAWEI","SPARE-ISSUE",
AQ1301="SPARE-HS","SPARE-ISSUE",
AQ1301="Power Telco","ACTIVE", AQ1301="no impacts","no impacts"
),"")</f>
        <v>No root cause</v>
      </c>
      <c r="AS1301" s="92" t="s">
        <v>5537</v>
      </c>
      <c r="AT1301" s="98" t="s">
        <v>4043</v>
      </c>
      <c r="AV1301" s="17" t="s">
        <v>5537</v>
      </c>
      <c r="AW1301" s="7" t="s">
        <v>5537</v>
      </c>
      <c r="AX1301" s="6" t="s">
        <v>5537</v>
      </c>
      <c r="AY1301" s="7"/>
      <c r="AZ1301" s="3" t="s">
        <v>5537</v>
      </c>
      <c r="BA1301" s="18" t="s">
        <v>5537</v>
      </c>
      <c r="BB1301" s="18" t="s">
        <v>5537</v>
      </c>
      <c r="BC1301" s="18" t="s">
        <v>5537</v>
      </c>
      <c r="BD1301" s="18" t="s">
        <v>5537</v>
      </c>
      <c r="BE1301" s="18" t="s">
        <v>5537</v>
      </c>
      <c r="BF1301" s="18" t="s">
        <v>5537</v>
      </c>
      <c r="BG1301" s="18" t="s">
        <v>5537</v>
      </c>
      <c r="BH1301" s="18" t="s">
        <v>5537</v>
      </c>
      <c r="BI1301" s="18" t="s">
        <v>5537</v>
      </c>
      <c r="BJ1301" s="18" t="s">
        <v>5537</v>
      </c>
      <c r="BK1301" s="18" t="s">
        <v>5537</v>
      </c>
      <c r="BL1301" s="9" t="s">
        <v>5537</v>
      </c>
      <c r="BM1301" s="14" t="s">
        <v>5537</v>
      </c>
      <c r="BN1301" s="14" t="s">
        <v>5537</v>
      </c>
      <c r="BO1301" s="14" t="str">
        <f>_xlfn.XLOOKUP(B1301,'[4]cell downs 18042026 17h'!$B:$B,'[4]cell downs 18042026 17h'!$B:$B,"")</f>
        <v/>
      </c>
      <c r="BP1301" s="14" t="str">
        <f>_xlfn.XLOOKUP(B1301,'[5]Cells Huawei 19042026 15h'!$B:$B,'[5]Cells Huawei 19042026 15h'!$B:$B,"")</f>
        <v/>
      </c>
      <c r="BQ1301" s="9" t="str">
        <f>_xlfn.XLOOKUP(B1301,'[6]cells down 19042026 9H40'!$B:$B,'[6]cells down 19042026 9H40'!$B:$B,"")</f>
        <v/>
      </c>
      <c r="BR1301" s="9" t="s">
        <v>5537</v>
      </c>
      <c r="BS1301" s="9" t="s">
        <v>12</v>
      </c>
      <c r="BT1301" s="108"/>
    </row>
    <row r="1302" spans="1:72" s="9" customFormat="1" x14ac:dyDescent="0.35">
      <c r="A1302" s="1" t="s">
        <v>4683</v>
      </c>
      <c r="B1302" s="8" t="s">
        <v>4684</v>
      </c>
      <c r="C1302" s="3" t="str">
        <f>_xlfn.XLOOKUP(B1302,'[1]daily break down'!$D:$D,'[1]daily break down'!$E:$E,"")</f>
        <v>Bafoussam</v>
      </c>
      <c r="D1302" s="1" t="s">
        <v>11</v>
      </c>
      <c r="E1302" s="1" t="s">
        <v>12</v>
      </c>
      <c r="F1302" s="3" t="s">
        <v>102</v>
      </c>
      <c r="G1302" s="1" t="s">
        <v>299</v>
      </c>
      <c r="H1302" s="32" t="str">
        <f>_xlfn.XLOOKUP(B1302,[2]CALCULATION!$B:$B,[2]CALCULATION!$H:$H,"")</f>
        <v>Huawei</v>
      </c>
      <c r="I1302" s="28">
        <v>0</v>
      </c>
      <c r="J1302" s="28">
        <v>0</v>
      </c>
      <c r="K1302" s="28">
        <v>0</v>
      </c>
      <c r="L1302" s="28">
        <v>0</v>
      </c>
      <c r="M1302" s="28">
        <v>0</v>
      </c>
      <c r="N1302" s="28">
        <v>0</v>
      </c>
      <c r="O1302" s="28">
        <v>0</v>
      </c>
      <c r="P1302" s="28">
        <v>0</v>
      </c>
      <c r="Q1302" s="28">
        <v>0</v>
      </c>
      <c r="R1302" s="28">
        <v>0</v>
      </c>
      <c r="S1302" s="93">
        <v>0</v>
      </c>
      <c r="T1302" s="93">
        <f>_xlfn.XLOOKUP(B1302,'[3]Nur des jours'!$B:$B,'[3]Nur des jours'!$U:$U,"")</f>
        <v>6.1638030664920258</v>
      </c>
      <c r="U1302" s="93">
        <v>6.1589340901113774</v>
      </c>
      <c r="V1302" s="93">
        <v>6.1638030664920258</v>
      </c>
      <c r="W1302" s="93">
        <v>6.1638030664920258</v>
      </c>
      <c r="X1302" s="93">
        <v>5.655806530777638</v>
      </c>
      <c r="Y1302" s="93">
        <v>2.6678601901076666</v>
      </c>
      <c r="Z1302" s="93">
        <v>0</v>
      </c>
      <c r="AA1302" s="93">
        <v>0</v>
      </c>
      <c r="AB1302" s="93">
        <v>0</v>
      </c>
      <c r="AC1302" s="93">
        <f>_xlfn.XLOOKUP(B1302,'[3]Nur des jours'!$B:$B,'[3]Nur des jours'!$N:$N,"")</f>
        <v>0</v>
      </c>
      <c r="AD1302" s="93">
        <v>0</v>
      </c>
      <c r="AE1302" s="93">
        <v>0</v>
      </c>
      <c r="AF1302" s="93">
        <v>0</v>
      </c>
      <c r="AG1302" s="93"/>
      <c r="AH1302" s="93">
        <v>0</v>
      </c>
      <c r="AI1302" s="93">
        <v>0</v>
      </c>
      <c r="AJ1302" s="93">
        <v>0</v>
      </c>
      <c r="AK1302" s="93">
        <v>0</v>
      </c>
      <c r="AL1302" s="93">
        <v>0</v>
      </c>
      <c r="AM1302" s="49" t="s">
        <v>5559</v>
      </c>
      <c r="AN1302" s="49"/>
      <c r="AO1302" s="48" t="str" cm="1">
        <f t="array" ref="AO1302">IFERROR(_xlfn.IFS(
AQ1302="MPR ISSUE","PDH",
AQ1302="BSS Hardware Issue","BSS",
AQ1302="Sites strategiques, MLL, Pylone, etc.","ENVTECH",
AQ1302="AKTIVCO DEFAUT GE &amp; POWER Cabinet","AKTIVCO",
AQ1302="AKTIVCO Coupure ENEO &amp; Baisse de tension","AKTIVCO GRID ONLY",
AQ1302="Coupure ENEO &amp; Baisse de tension","IHS GRID ONLY",
AQ1302="Defaut GE &amp; POWER Cabinet","IHS",
AQ1302="Sharing","Partners",
AQ1302="Sites strategiques &amp; DataCenter","SST &amp; DC",
AQ1302="Exclu","Exclu",
AQ1302="SAT","SAT",
AQ1302="SPARE-ISSUE","SPARE-ISSUE",
AQ1302="Fiber CAmtel","TRANS_FO_CAMTEL",
AQ1302="Fiber AOF","Fiber AOF",
AQ1302="Projet OCM (HUAWEI)","TRAVAUX-HUAWEI",
AQ1302="Projet OCM (NOKIA)","TRAVAUX-NOKIA",
AQ1302="ACCESS-ISSUE","ACCESS-ISSUE",
AQ1302="Projet OCM (ZTE, NOKIA, autres projets)","TRAVAUX OCM",
AQ1302="No root CAuse","No root cause",
AQ1302="ODU HS","PDH",
AQ1302="IP &amp; VLAN","PDH",
AQ1302="Warehouse HUAWEI","SPARE-ISSUE",
AQ1302="SPARE-HS","SPARE-ISSUE",
AQ1302="Power Telco","BSS",AQ1302="no impacts","no impacts"
),"")</f>
        <v>No root cause</v>
      </c>
      <c r="AP1302" s="48" t="str" cm="1">
        <f t="array" ref="AP1302">IFERROR(_xlfn.IFS(
AQ1302="MPR ISSUE","TX ISSUE",
AQ1302="BSS Hardware Issue","RAN ISSUE",
AQ1302="Sites strategiques, MLL, Pylone, etc.","ENVTECH",
AQ1302="AKTIVCO DEFAUT GE &amp; POWER Cabinet","POWER ISSUE",
AQ1302="AKTIVCO Coupure ENEO &amp; Baisse de tension","POWER ISSUE",
AQ1302="Coupure ENEO &amp; Baisse de tension","POWER ISSUE",
AQ1302="Defaut GE &amp; POWER Cabinet","POWER ISSUE",
AQ1302="Sharing","POWER ISSUE",
AQ1302="Sites strategiques &amp; DataCenter","POWER ISSUE",
AQ1302="Exclu","Exclu",
AQ1302="SAT","TX ISSUE",
AQ1302="SPARE-ISSUE","SPARE-ISSUE",
AQ1302="Fiber CAmtel","TX ISSUE",
AQ1302="Fiber AOF","TX ISSUE",
AQ1302="Projet OCM (HUAWEI)","TRAVAUX-HUAWEI",
AQ1302="Projet OCM (NOKIA)","TRAVAUX -NOKIA",
AQ1302="ACCESS-ISSUE","ACCESS-ISSUE",
AQ1302="Projet OCM (ZTE, NOKIA, autres projets)","TRAVAUX OCM",
AQ1302="No root CAuse","No root cause",
AQ1302="ODU HS","TX ISSUE",
AQ1302="IP &amp; VLAN","TX ISSUE",
AQ1302="Warehouse HUAWEI","SPARE-ISSUE",
AQ1302="SPARE-HS","SPARE-ISSUE",
AQ1302="Power Telco","RAN ISSUE",AQ1302="no impacts","no impacts"
),"")</f>
        <v>No root cause</v>
      </c>
      <c r="AQ1302" s="127" t="s">
        <v>5344</v>
      </c>
      <c r="AR1302" s="48" t="str" cm="1">
        <f t="array" ref="AR1302">IFERROR(_xlfn.IFS(
AQ1302="MPR ISSUE","ACTIVE",
AQ1302="BSS Hardware Issue","ACTIVE",
AQ1302="Sites strategiques, MLL, Pylone, etc.","PASSIVE",
AQ1302="AKTIVCO DEFAUT GE &amp; POWER Cabinet","PASSIVE",
AQ1302="AKTIVCO Coupure ENEO &amp; Baisse de tension","PASSIVE",
AQ1302="Coupure ENEO &amp; Baisse de tension","PASSIVE",
AQ1302="Defaut GE &amp; POWER Cabinet","PASSIVE",
AQ1302="Sharing","PASSIVE",
AQ1302="Sites strategiques &amp; DataCenter","PASSIVE",
AQ1302="Exclu","Exclu",
AQ1302="SAT","ACTIVE",
AQ1302="SPARE-ISSUE","SPARE-ISSUE",
AQ1302="Fiber CAmtel","ACTIVE",
AQ1302="Fiber AOF","ACTIVE",
AQ1302="Projet OCM (HUAWEI)","PLANNED WORKS",
AQ1302="Projet OCM (NOKIA)","PLANNED WORKS",
AQ1302="ACCESS-ISSUE","ACCESS-ISSUE",
AQ1302="Projet OCM (ZTE, NOKIA, autres projets)","PLANNED WORKS",
AQ1302="No root CAuse","No root cause",
AQ1302="ODU HS","ACTIVE",
AQ1302="IP &amp; VLAN","ACTIVE",
AQ1302="Warehouse HUAWEI","SPARE-ISSUE",
AQ1302="SPARE-HS","SPARE-ISSUE",
AQ1302="Power Telco","ACTIVE", AQ1302="no impacts","no impacts"
),"")</f>
        <v>No root cause</v>
      </c>
      <c r="AS1302" s="92" t="s">
        <v>5537</v>
      </c>
      <c r="AT1302" s="98" t="s">
        <v>4684</v>
      </c>
      <c r="AV1302" s="17" t="s">
        <v>5537</v>
      </c>
      <c r="AW1302" s="7" t="s">
        <v>5537</v>
      </c>
      <c r="AX1302" s="6" t="s">
        <v>5537</v>
      </c>
      <c r="AY1302" s="7"/>
      <c r="AZ1302" s="3" t="s">
        <v>5537</v>
      </c>
      <c r="BA1302" s="18" t="s">
        <v>5537</v>
      </c>
      <c r="BB1302" s="18" t="s">
        <v>5537</v>
      </c>
      <c r="BC1302" s="18" t="s">
        <v>5537</v>
      </c>
      <c r="BD1302" s="18" t="s">
        <v>5537</v>
      </c>
      <c r="BE1302" s="18" t="s">
        <v>5537</v>
      </c>
      <c r="BF1302" s="18" t="s">
        <v>5537</v>
      </c>
      <c r="BG1302" s="18" t="s">
        <v>5537</v>
      </c>
      <c r="BH1302" s="18" t="s">
        <v>5537</v>
      </c>
      <c r="BI1302" s="18" t="s">
        <v>5537</v>
      </c>
      <c r="BJ1302" s="18" t="s">
        <v>5537</v>
      </c>
      <c r="BK1302" s="18" t="s">
        <v>5537</v>
      </c>
      <c r="BL1302" s="9" t="s">
        <v>5537</v>
      </c>
      <c r="BM1302" s="14" t="s">
        <v>5537</v>
      </c>
      <c r="BN1302" s="14" t="s">
        <v>5537</v>
      </c>
      <c r="BO1302" s="14" t="str">
        <f>_xlfn.XLOOKUP(B1302,'[4]cell downs 18042026 17h'!$B:$B,'[4]cell downs 18042026 17h'!$B:$B,"")</f>
        <v/>
      </c>
      <c r="BP1302" s="14" t="str">
        <f>_xlfn.XLOOKUP(B1302,'[5]Cells Huawei 19042026 15h'!$B:$B,'[5]Cells Huawei 19042026 15h'!$B:$B,"")</f>
        <v/>
      </c>
      <c r="BQ1302" s="9" t="str">
        <f>_xlfn.XLOOKUP(B1302,'[6]cells down 19042026 9H40'!$B:$B,'[6]cells down 19042026 9H40'!$B:$B,"")</f>
        <v/>
      </c>
      <c r="BR1302" s="9" t="s">
        <v>4684</v>
      </c>
      <c r="BS1302" s="9" t="s">
        <v>5537</v>
      </c>
      <c r="BT1302" s="108"/>
    </row>
    <row r="1303" spans="1:72" s="9" customFormat="1" x14ac:dyDescent="0.35">
      <c r="A1303" s="1" t="s">
        <v>2805</v>
      </c>
      <c r="B1303" s="8" t="s">
        <v>2806</v>
      </c>
      <c r="C1303" s="3" t="str">
        <f>_xlfn.XLOOKUP(B1303,'[1]daily break down'!$D:$D,'[1]daily break down'!$E:$E,"")</f>
        <v>SUD-OUEST</v>
      </c>
      <c r="D1303" s="1" t="s">
        <v>21</v>
      </c>
      <c r="E1303" s="1" t="s">
        <v>5526</v>
      </c>
      <c r="F1303" s="3" t="s">
        <v>13</v>
      </c>
      <c r="G1303" s="1" t="s">
        <v>63</v>
      </c>
      <c r="H1303" s="32" t="str">
        <f>_xlfn.XLOOKUP(B1303,[2]CALCULATION!$B:$B,[2]CALCULATION!$H:$H,"")</f>
        <v>HUAWEI</v>
      </c>
      <c r="I1303" s="28">
        <v>0</v>
      </c>
      <c r="J1303" s="28">
        <v>0</v>
      </c>
      <c r="K1303" s="28">
        <v>0</v>
      </c>
      <c r="L1303" s="28">
        <v>0</v>
      </c>
      <c r="M1303" s="28">
        <v>0</v>
      </c>
      <c r="N1303" s="28">
        <v>0</v>
      </c>
      <c r="O1303" s="28">
        <v>0</v>
      </c>
      <c r="P1303" s="28">
        <v>0</v>
      </c>
      <c r="Q1303" s="28">
        <v>0</v>
      </c>
      <c r="R1303" s="28">
        <v>0</v>
      </c>
      <c r="S1303" s="93">
        <v>0</v>
      </c>
      <c r="T1303" s="93">
        <f>_xlfn.XLOOKUP(B1303,'[3]Nur des jours'!$B:$B,'[3]Nur des jours'!$U:$U,"")</f>
        <v>0</v>
      </c>
      <c r="U1303" s="93">
        <v>0</v>
      </c>
      <c r="V1303" s="93">
        <v>0</v>
      </c>
      <c r="W1303" s="93">
        <v>0</v>
      </c>
      <c r="X1303" s="93">
        <v>2.8973619778959177</v>
      </c>
      <c r="Y1303" s="93">
        <v>2.5195080086635677</v>
      </c>
      <c r="Z1303" s="93">
        <v>0</v>
      </c>
      <c r="AA1303" s="93">
        <v>0</v>
      </c>
      <c r="AB1303" s="93">
        <v>0</v>
      </c>
      <c r="AC1303" s="93">
        <f>_xlfn.XLOOKUP(B1303,'[3]Nur des jours'!$B:$B,'[3]Nur des jours'!$N:$N,"")</f>
        <v>0</v>
      </c>
      <c r="AD1303" s="93">
        <v>0</v>
      </c>
      <c r="AE1303" s="93">
        <v>0</v>
      </c>
      <c r="AF1303" s="93">
        <v>0</v>
      </c>
      <c r="AG1303" s="93"/>
      <c r="AH1303" s="93">
        <v>0</v>
      </c>
      <c r="AI1303" s="93">
        <v>0</v>
      </c>
      <c r="AJ1303" s="93">
        <v>0</v>
      </c>
      <c r="AK1303" s="93">
        <v>0</v>
      </c>
      <c r="AL1303" s="93">
        <v>0</v>
      </c>
      <c r="AM1303" s="49" t="s">
        <v>5559</v>
      </c>
      <c r="AN1303" s="49"/>
      <c r="AO1303" s="48" t="str" cm="1">
        <f t="array" ref="AO1303">IFERROR(_xlfn.IFS(
AQ1303="MPR ISSUE","PDH",
AQ1303="BSS Hardware Issue","BSS",
AQ1303="Sites strategiques, MLL, Pylone, etc.","ENVTECH",
AQ1303="AKTIVCO DEFAUT GE &amp; POWER Cabinet","AKTIVCO",
AQ1303="AKTIVCO Coupure ENEO &amp; Baisse de tension","AKTIVCO GRID ONLY",
AQ1303="Coupure ENEO &amp; Baisse de tension","IHS GRID ONLY",
AQ1303="Defaut GE &amp; POWER Cabinet","IHS",
AQ1303="Sharing","Partners",
AQ1303="Sites strategiques &amp; DataCenter","SST &amp; DC",
AQ1303="Exclu","Exclu",
AQ1303="SAT","SAT",
AQ1303="SPARE-ISSUE","SPARE-ISSUE",
AQ1303="Fiber CAmtel","TRANS_FO_CAMTEL",
AQ1303="Fiber AOF","Fiber AOF",
AQ1303="Projet OCM (HUAWEI)","TRAVAUX-HUAWEI",
AQ1303="Projet OCM (NOKIA)","TRAVAUX-NOKIA",
AQ1303="ACCESS-ISSUE","ACCESS-ISSUE",
AQ1303="Projet OCM (ZTE, NOKIA, autres projets)","TRAVAUX OCM",
AQ1303="No root CAuse","No root cause",
AQ1303="ODU HS","PDH",
AQ1303="IP &amp; VLAN","PDH",
AQ1303="Warehouse HUAWEI","SPARE-ISSUE",
AQ1303="SPARE-HS","SPARE-ISSUE",
AQ1303="Power Telco","BSS",AQ1303="no impacts","no impacts"
),"")</f>
        <v>No root cause</v>
      </c>
      <c r="AP1303" s="48" t="str" cm="1">
        <f t="array" ref="AP1303">IFERROR(_xlfn.IFS(
AQ1303="MPR ISSUE","TX ISSUE",
AQ1303="BSS Hardware Issue","RAN ISSUE",
AQ1303="Sites strategiques, MLL, Pylone, etc.","ENVTECH",
AQ1303="AKTIVCO DEFAUT GE &amp; POWER Cabinet","POWER ISSUE",
AQ1303="AKTIVCO Coupure ENEO &amp; Baisse de tension","POWER ISSUE",
AQ1303="Coupure ENEO &amp; Baisse de tension","POWER ISSUE",
AQ1303="Defaut GE &amp; POWER Cabinet","POWER ISSUE",
AQ1303="Sharing","POWER ISSUE",
AQ1303="Sites strategiques &amp; DataCenter","POWER ISSUE",
AQ1303="Exclu","Exclu",
AQ1303="SAT","TX ISSUE",
AQ1303="SPARE-ISSUE","SPARE-ISSUE",
AQ1303="Fiber CAmtel","TX ISSUE",
AQ1303="Fiber AOF","TX ISSUE",
AQ1303="Projet OCM (HUAWEI)","TRAVAUX-HUAWEI",
AQ1303="Projet OCM (NOKIA)","TRAVAUX -NOKIA",
AQ1303="ACCESS-ISSUE","ACCESS-ISSUE",
AQ1303="Projet OCM (ZTE, NOKIA, autres projets)","TRAVAUX OCM",
AQ1303="No root CAuse","No root cause",
AQ1303="ODU HS","TX ISSUE",
AQ1303="IP &amp; VLAN","TX ISSUE",
AQ1303="Warehouse HUAWEI","SPARE-ISSUE",
AQ1303="SPARE-HS","SPARE-ISSUE",
AQ1303="Power Telco","RAN ISSUE",AQ1303="no impacts","no impacts"
),"")</f>
        <v>No root cause</v>
      </c>
      <c r="AQ1303" s="67" t="s">
        <v>5344</v>
      </c>
      <c r="AR1303" s="48" t="str" cm="1">
        <f t="array" ref="AR1303">IFERROR(_xlfn.IFS(
AQ1303="MPR ISSUE","ACTIVE",
AQ1303="BSS Hardware Issue","ACTIVE",
AQ1303="Sites strategiques, MLL, Pylone, etc.","PASSIVE",
AQ1303="AKTIVCO DEFAUT GE &amp; POWER Cabinet","PASSIVE",
AQ1303="AKTIVCO Coupure ENEO &amp; Baisse de tension","PASSIVE",
AQ1303="Coupure ENEO &amp; Baisse de tension","PASSIVE",
AQ1303="Defaut GE &amp; POWER Cabinet","PASSIVE",
AQ1303="Sharing","PASSIVE",
AQ1303="Sites strategiques &amp; DataCenter","PASSIVE",
AQ1303="Exclu","Exclu",
AQ1303="SAT","ACTIVE",
AQ1303="SPARE-ISSUE","SPARE-ISSUE",
AQ1303="Fiber CAmtel","ACTIVE",
AQ1303="Fiber AOF","ACTIVE",
AQ1303="Projet OCM (HUAWEI)","PLANNED WORKS",
AQ1303="Projet OCM (NOKIA)","PLANNED WORKS",
AQ1303="ACCESS-ISSUE","ACCESS-ISSUE",
AQ1303="Projet OCM (ZTE, NOKIA, autres projets)","PLANNED WORKS",
AQ1303="No root CAuse","No root cause",
AQ1303="ODU HS","ACTIVE",
AQ1303="IP &amp; VLAN","ACTIVE",
AQ1303="Warehouse HUAWEI","SPARE-ISSUE",
AQ1303="SPARE-HS","SPARE-ISSUE",
AQ1303="Power Telco","ACTIVE", AQ1303="no impacts","no impacts"
),"")</f>
        <v>No root cause</v>
      </c>
      <c r="AS1303" s="92" t="s">
        <v>5537</v>
      </c>
      <c r="AT1303" s="98" t="s">
        <v>2806</v>
      </c>
      <c r="AV1303" s="17" t="s">
        <v>5537</v>
      </c>
      <c r="AW1303" s="7" t="s">
        <v>5537</v>
      </c>
      <c r="AX1303" s="6" t="s">
        <v>5537</v>
      </c>
      <c r="AY1303" s="7"/>
      <c r="AZ1303" s="3" t="s">
        <v>5537</v>
      </c>
      <c r="BA1303" s="18" t="s">
        <v>5537</v>
      </c>
      <c r="BB1303" s="18" t="s">
        <v>5537</v>
      </c>
      <c r="BC1303" s="18" t="s">
        <v>5537</v>
      </c>
      <c r="BD1303" s="18" t="s">
        <v>5537</v>
      </c>
      <c r="BE1303" s="18" t="s">
        <v>5537</v>
      </c>
      <c r="BF1303" s="18" t="s">
        <v>5537</v>
      </c>
      <c r="BG1303" s="18" t="s">
        <v>5537</v>
      </c>
      <c r="BH1303" s="18" t="s">
        <v>5537</v>
      </c>
      <c r="BI1303" s="18" t="s">
        <v>5537</v>
      </c>
      <c r="BJ1303" s="18" t="s">
        <v>5537</v>
      </c>
      <c r="BK1303" s="18" t="s">
        <v>5537</v>
      </c>
      <c r="BL1303" s="9" t="s">
        <v>5537</v>
      </c>
      <c r="BM1303" s="14" t="s">
        <v>5537</v>
      </c>
      <c r="BN1303" s="14" t="s">
        <v>5537</v>
      </c>
      <c r="BO1303" s="14" t="str">
        <f>_xlfn.XLOOKUP(B1303,'[4]cell downs 18042026 17h'!$B:$B,'[4]cell downs 18042026 17h'!$B:$B,"")</f>
        <v/>
      </c>
      <c r="BP1303" s="14" t="str">
        <f>_xlfn.XLOOKUP(B1303,'[5]Cells Huawei 19042026 15h'!$B:$B,'[5]Cells Huawei 19042026 15h'!$B:$B,"")</f>
        <v/>
      </c>
      <c r="BQ1303" s="9" t="str">
        <f>_xlfn.XLOOKUP(B1303,'[6]cells down 19042026 9H40'!$B:$B,'[6]cells down 19042026 9H40'!$B:$B,"")</f>
        <v/>
      </c>
      <c r="BR1303" s="9" t="s">
        <v>5537</v>
      </c>
      <c r="BS1303" s="9" t="s">
        <v>12</v>
      </c>
      <c r="BT1303" s="108"/>
    </row>
    <row r="1304" spans="1:72" s="9" customFormat="1" x14ac:dyDescent="0.35">
      <c r="A1304" s="1" t="s">
        <v>2931</v>
      </c>
      <c r="B1304" s="8" t="s">
        <v>2932</v>
      </c>
      <c r="C1304" s="3" t="str">
        <f>_xlfn.XLOOKUP(B1304,'[1]daily break down'!$D:$D,'[1]daily break down'!$E:$E,"")</f>
        <v>OUEST</v>
      </c>
      <c r="D1304" s="1" t="s">
        <v>357</v>
      </c>
      <c r="E1304" s="1" t="s">
        <v>710</v>
      </c>
      <c r="F1304" s="3" t="s">
        <v>102</v>
      </c>
      <c r="G1304" s="1" t="s">
        <v>2931</v>
      </c>
      <c r="H1304" s="32" t="str">
        <f>_xlfn.XLOOKUP(B1304,[2]CALCULATION!$B:$B,[2]CALCULATION!$H:$H,"")</f>
        <v>HUAWEI</v>
      </c>
      <c r="I1304" s="28">
        <v>0</v>
      </c>
      <c r="J1304" s="28">
        <v>0</v>
      </c>
      <c r="K1304" s="28">
        <v>0</v>
      </c>
      <c r="L1304" s="28">
        <v>0</v>
      </c>
      <c r="M1304" s="28">
        <v>0</v>
      </c>
      <c r="N1304" s="28">
        <v>0</v>
      </c>
      <c r="O1304" s="28">
        <v>0</v>
      </c>
      <c r="P1304" s="28">
        <v>0</v>
      </c>
      <c r="Q1304" s="28">
        <v>0</v>
      </c>
      <c r="R1304" s="28">
        <v>0</v>
      </c>
      <c r="S1304" s="93">
        <v>0</v>
      </c>
      <c r="T1304" s="93">
        <f>_xlfn.XLOOKUP(B1304,'[3]Nur des jours'!$B:$B,'[3]Nur des jours'!$U:$U,"")</f>
        <v>0</v>
      </c>
      <c r="U1304" s="93">
        <v>0</v>
      </c>
      <c r="V1304" s="93">
        <v>0</v>
      </c>
      <c r="W1304" s="93">
        <v>0</v>
      </c>
      <c r="X1304" s="93">
        <v>0</v>
      </c>
      <c r="Y1304" s="93">
        <v>2.3716195392557213</v>
      </c>
      <c r="Z1304" s="93">
        <v>0</v>
      </c>
      <c r="AA1304" s="93">
        <v>0</v>
      </c>
      <c r="AB1304" s="93">
        <v>0</v>
      </c>
      <c r="AC1304" s="93">
        <f>_xlfn.XLOOKUP(B1304,'[3]Nur des jours'!$B:$B,'[3]Nur des jours'!$N:$N,"")</f>
        <v>0</v>
      </c>
      <c r="AD1304" s="93">
        <v>0</v>
      </c>
      <c r="AE1304" s="93">
        <v>0</v>
      </c>
      <c r="AF1304" s="93">
        <v>0</v>
      </c>
      <c r="AG1304" s="93"/>
      <c r="AH1304" s="93">
        <v>0</v>
      </c>
      <c r="AI1304" s="93">
        <v>0</v>
      </c>
      <c r="AJ1304" s="93">
        <v>0</v>
      </c>
      <c r="AK1304" s="93">
        <v>0</v>
      </c>
      <c r="AL1304" s="93">
        <v>0</v>
      </c>
      <c r="AM1304" s="49" t="s">
        <v>5559</v>
      </c>
      <c r="AN1304" s="49"/>
      <c r="AO1304" s="48" t="str" cm="1">
        <f t="array" ref="AO1304">IFERROR(_xlfn.IFS(
AQ1304="MPR ISSUE","PDH",
AQ1304="BSS Hardware Issue","BSS",
AQ1304="Sites strategiques, MLL, Pylone, etc.","ENVTECH",
AQ1304="AKTIVCO DEFAUT GE &amp; POWER Cabinet","AKTIVCO",
AQ1304="AKTIVCO Coupure ENEO &amp; Baisse de tension","AKTIVCO GRID ONLY",
AQ1304="Coupure ENEO &amp; Baisse de tension","IHS GRID ONLY",
AQ1304="Defaut GE &amp; POWER Cabinet","IHS",
AQ1304="Sharing","Partners",
AQ1304="Sites strategiques &amp; DataCenter","SST &amp; DC",
AQ1304="Exclu","Exclu",
AQ1304="SAT","SAT",
AQ1304="SPARE-ISSUE","SPARE-ISSUE",
AQ1304="Fiber CAmtel","TRANS_FO_CAMTEL",
AQ1304="Fiber AOF","Fiber AOF",
AQ1304="Projet OCM (HUAWEI)","TRAVAUX-HUAWEI",
AQ1304="Projet OCM (NOKIA)","TRAVAUX-NOKIA",
AQ1304="ACCESS-ISSUE","ACCESS-ISSUE",
AQ1304="Projet OCM (ZTE, NOKIA, autres projets)","TRAVAUX OCM",
AQ1304="No root CAuse","No root cause",
AQ1304="ODU HS","PDH",
AQ1304="IP &amp; VLAN","PDH",
AQ1304="Warehouse HUAWEI","SPARE-ISSUE",
AQ1304="SPARE-HS","SPARE-ISSUE",
AQ1304="Power Telco","BSS",AQ1304="no impacts","no impacts"
),"")</f>
        <v>No root cause</v>
      </c>
      <c r="AP1304" s="48" t="str" cm="1">
        <f t="array" ref="AP1304">IFERROR(_xlfn.IFS(
AQ1304="MPR ISSUE","TX ISSUE",
AQ1304="BSS Hardware Issue","RAN ISSUE",
AQ1304="Sites strategiques, MLL, Pylone, etc.","ENVTECH",
AQ1304="AKTIVCO DEFAUT GE &amp; POWER Cabinet","POWER ISSUE",
AQ1304="AKTIVCO Coupure ENEO &amp; Baisse de tension","POWER ISSUE",
AQ1304="Coupure ENEO &amp; Baisse de tension","POWER ISSUE",
AQ1304="Defaut GE &amp; POWER Cabinet","POWER ISSUE",
AQ1304="Sharing","POWER ISSUE",
AQ1304="Sites strategiques &amp; DataCenter","POWER ISSUE",
AQ1304="Exclu","Exclu",
AQ1304="SAT","TX ISSUE",
AQ1304="SPARE-ISSUE","SPARE-ISSUE",
AQ1304="Fiber CAmtel","TX ISSUE",
AQ1304="Fiber AOF","TX ISSUE",
AQ1304="Projet OCM (HUAWEI)","TRAVAUX-HUAWEI",
AQ1304="Projet OCM (NOKIA)","TRAVAUX -NOKIA",
AQ1304="ACCESS-ISSUE","ACCESS-ISSUE",
AQ1304="Projet OCM (ZTE, NOKIA, autres projets)","TRAVAUX OCM",
AQ1304="No root CAuse","No root cause",
AQ1304="ODU HS","TX ISSUE",
AQ1304="IP &amp; VLAN","TX ISSUE",
AQ1304="Warehouse HUAWEI","SPARE-ISSUE",
AQ1304="SPARE-HS","SPARE-ISSUE",
AQ1304="Power Telco","RAN ISSUE",AQ1304="no impacts","no impacts"
),"")</f>
        <v>No root cause</v>
      </c>
      <c r="AQ1304" s="67" t="s">
        <v>5344</v>
      </c>
      <c r="AR1304" s="48" t="str" cm="1">
        <f t="array" ref="AR1304">IFERROR(_xlfn.IFS(
AQ1304="MPR ISSUE","ACTIVE",
AQ1304="BSS Hardware Issue","ACTIVE",
AQ1304="Sites strategiques, MLL, Pylone, etc.","PASSIVE",
AQ1304="AKTIVCO DEFAUT GE &amp; POWER Cabinet","PASSIVE",
AQ1304="AKTIVCO Coupure ENEO &amp; Baisse de tension","PASSIVE",
AQ1304="Coupure ENEO &amp; Baisse de tension","PASSIVE",
AQ1304="Defaut GE &amp; POWER Cabinet","PASSIVE",
AQ1304="Sharing","PASSIVE",
AQ1304="Sites strategiques &amp; DataCenter","PASSIVE",
AQ1304="Exclu","Exclu",
AQ1304="SAT","ACTIVE",
AQ1304="SPARE-ISSUE","SPARE-ISSUE",
AQ1304="Fiber CAmtel","ACTIVE",
AQ1304="Fiber AOF","ACTIVE",
AQ1304="Projet OCM (HUAWEI)","PLANNED WORKS",
AQ1304="Projet OCM (NOKIA)","PLANNED WORKS",
AQ1304="ACCESS-ISSUE","ACCESS-ISSUE",
AQ1304="Projet OCM (ZTE, NOKIA, autres projets)","PLANNED WORKS",
AQ1304="No root CAuse","No root cause",
AQ1304="ODU HS","ACTIVE",
AQ1304="IP &amp; VLAN","ACTIVE",
AQ1304="Warehouse HUAWEI","SPARE-ISSUE",
AQ1304="SPARE-HS","SPARE-ISSUE",
AQ1304="Power Telco","ACTIVE", AQ1304="no impacts","no impacts"
),"")</f>
        <v>No root cause</v>
      </c>
      <c r="AS1304" s="92" t="s">
        <v>5537</v>
      </c>
      <c r="AT1304" s="98" t="s">
        <v>2932</v>
      </c>
      <c r="AV1304" s="17" t="s">
        <v>5537</v>
      </c>
      <c r="AW1304" s="7" t="s">
        <v>5537</v>
      </c>
      <c r="AX1304" s="6" t="s">
        <v>5537</v>
      </c>
      <c r="AY1304" s="7"/>
      <c r="AZ1304" s="3" t="s">
        <v>5537</v>
      </c>
      <c r="BA1304" s="18" t="s">
        <v>5537</v>
      </c>
      <c r="BB1304" s="18" t="s">
        <v>5537</v>
      </c>
      <c r="BC1304" s="18" t="s">
        <v>5537</v>
      </c>
      <c r="BD1304" s="18" t="s">
        <v>5537</v>
      </c>
      <c r="BE1304" s="18" t="s">
        <v>5537</v>
      </c>
      <c r="BF1304" s="18" t="s">
        <v>5537</v>
      </c>
      <c r="BG1304" s="18" t="s">
        <v>5537</v>
      </c>
      <c r="BH1304" s="18" t="s">
        <v>5537</v>
      </c>
      <c r="BI1304" s="18" t="s">
        <v>5537</v>
      </c>
      <c r="BJ1304" s="18" t="s">
        <v>5537</v>
      </c>
      <c r="BK1304" s="18" t="s">
        <v>5537</v>
      </c>
      <c r="BL1304" s="9" t="s">
        <v>5537</v>
      </c>
      <c r="BM1304" s="14" t="s">
        <v>5537</v>
      </c>
      <c r="BN1304" s="14" t="s">
        <v>5537</v>
      </c>
      <c r="BO1304" s="14" t="str">
        <f>_xlfn.XLOOKUP(B1304,'[4]cell downs 18042026 17h'!$B:$B,'[4]cell downs 18042026 17h'!$B:$B,"")</f>
        <v/>
      </c>
      <c r="BP1304" s="14" t="str">
        <f>_xlfn.XLOOKUP(B1304,'[5]Cells Huawei 19042026 15h'!$B:$B,'[5]Cells Huawei 19042026 15h'!$B:$B,"")</f>
        <v/>
      </c>
      <c r="BQ1304" s="9" t="str">
        <f>_xlfn.XLOOKUP(B1304,'[6]cells down 19042026 9H40'!$B:$B,'[6]cells down 19042026 9H40'!$B:$B,"")</f>
        <v/>
      </c>
      <c r="BR1304" s="9" t="s">
        <v>5537</v>
      </c>
      <c r="BS1304" s="9" t="s">
        <v>12</v>
      </c>
      <c r="BT1304" s="108"/>
    </row>
    <row r="1305" spans="1:72" s="9" customFormat="1" x14ac:dyDescent="0.35">
      <c r="A1305" s="1" t="s">
        <v>4667</v>
      </c>
      <c r="B1305" s="8" t="s">
        <v>4668</v>
      </c>
      <c r="C1305" s="3" t="str">
        <f>_xlfn.XLOOKUP(B1305,'[1]daily break down'!$D:$D,'[1]daily break down'!$E:$E,"")</f>
        <v>SUD-OUEST</v>
      </c>
      <c r="D1305" s="1" t="s">
        <v>11</v>
      </c>
      <c r="E1305" s="1" t="s">
        <v>12</v>
      </c>
      <c r="F1305" s="3" t="s">
        <v>13</v>
      </c>
      <c r="G1305" s="1" t="s">
        <v>14</v>
      </c>
      <c r="H1305" s="32" t="str">
        <f>_xlfn.XLOOKUP(B1305,[2]CALCULATION!$B:$B,[2]CALCULATION!$H:$H,"")</f>
        <v>Huawei</v>
      </c>
      <c r="I1305" s="28">
        <v>0</v>
      </c>
      <c r="J1305" s="28">
        <v>0.62485196884996552</v>
      </c>
      <c r="K1305" s="28">
        <v>0</v>
      </c>
      <c r="L1305" s="28">
        <v>0</v>
      </c>
      <c r="M1305" s="28">
        <v>0</v>
      </c>
      <c r="N1305" s="28">
        <v>0</v>
      </c>
      <c r="O1305" s="28">
        <v>0</v>
      </c>
      <c r="P1305" s="28">
        <v>0</v>
      </c>
      <c r="Q1305" s="28">
        <v>0</v>
      </c>
      <c r="R1305" s="28">
        <v>8.2933114175890946E-3</v>
      </c>
      <c r="S1305" s="93">
        <v>0</v>
      </c>
      <c r="T1305" s="93">
        <f>_xlfn.XLOOKUP(B1305,'[3]Nur des jours'!$B:$B,'[3]Nur des jours'!$U:$U,"")</f>
        <v>0</v>
      </c>
      <c r="U1305" s="93">
        <v>8.9175391586979543E-5</v>
      </c>
      <c r="V1305" s="93">
        <v>0</v>
      </c>
      <c r="W1305" s="93">
        <v>0</v>
      </c>
      <c r="X1305" s="93">
        <v>0</v>
      </c>
      <c r="Y1305" s="93">
        <v>2.2855652863742857</v>
      </c>
      <c r="Z1305" s="93">
        <v>0.82571062086047831</v>
      </c>
      <c r="AA1305" s="93">
        <v>0</v>
      </c>
      <c r="AB1305" s="93">
        <v>0</v>
      </c>
      <c r="AC1305" s="93">
        <f>_xlfn.XLOOKUP(B1305,'[3]Nur des jours'!$B:$B,'[3]Nur des jours'!$N:$N,"")</f>
        <v>0</v>
      </c>
      <c r="AD1305" s="93">
        <v>0</v>
      </c>
      <c r="AE1305" s="93">
        <v>0</v>
      </c>
      <c r="AF1305" s="93">
        <v>0</v>
      </c>
      <c r="AG1305" s="93"/>
      <c r="AH1305" s="93">
        <v>0</v>
      </c>
      <c r="AI1305" s="93">
        <v>0</v>
      </c>
      <c r="AJ1305" s="93">
        <v>0</v>
      </c>
      <c r="AK1305" s="93">
        <v>0</v>
      </c>
      <c r="AL1305" s="93">
        <v>0</v>
      </c>
      <c r="AM1305" s="49" t="s">
        <v>5559</v>
      </c>
      <c r="AN1305" s="49"/>
      <c r="AO1305" s="48" t="str" cm="1">
        <f t="array" ref="AO1305">IFERROR(_xlfn.IFS(
AQ1305="MPR ISSUE","PDH",
AQ1305="BSS Hardware Issue","BSS",
AQ1305="Sites strategiques, MLL, Pylone, etc.","ENVTECH",
AQ1305="AKTIVCO DEFAUT GE &amp; POWER Cabinet","AKTIVCO",
AQ1305="AKTIVCO Coupure ENEO &amp; Baisse de tension","AKTIVCO GRID ONLY",
AQ1305="Coupure ENEO &amp; Baisse de tension","IHS GRID ONLY",
AQ1305="Defaut GE &amp; POWER Cabinet","IHS",
AQ1305="Sharing","Partners",
AQ1305="Sites strategiques &amp; DataCenter","SST &amp; DC",
AQ1305="Exclu","Exclu",
AQ1305="SAT","SAT",
AQ1305="SPARE-ISSUE","SPARE-ISSUE",
AQ1305="Fiber CAmtel","TRANS_FO_CAMTEL",
AQ1305="Fiber AOF","Fiber AOF",
AQ1305="Projet OCM (HUAWEI)","TRAVAUX-HUAWEI",
AQ1305="Projet OCM (NOKIA)","TRAVAUX-NOKIA",
AQ1305="ACCESS-ISSUE","ACCESS-ISSUE",
AQ1305="Projet OCM (ZTE, NOKIA, autres projets)","TRAVAUX OCM",
AQ1305="No root CAuse","No root cause",
AQ1305="ODU HS","PDH",
AQ1305="IP &amp; VLAN","PDH",
AQ1305="Warehouse HUAWEI","SPARE-ISSUE",
AQ1305="SPARE-HS","SPARE-ISSUE",
AQ1305="Power Telco","BSS",AQ1305="no impacts","no impacts"
),"")</f>
        <v>No root cause</v>
      </c>
      <c r="AP1305" s="48" t="str" cm="1">
        <f t="array" ref="AP1305">IFERROR(_xlfn.IFS(
AQ1305="MPR ISSUE","TX ISSUE",
AQ1305="BSS Hardware Issue","RAN ISSUE",
AQ1305="Sites strategiques, MLL, Pylone, etc.","ENVTECH",
AQ1305="AKTIVCO DEFAUT GE &amp; POWER Cabinet","POWER ISSUE",
AQ1305="AKTIVCO Coupure ENEO &amp; Baisse de tension","POWER ISSUE",
AQ1305="Coupure ENEO &amp; Baisse de tension","POWER ISSUE",
AQ1305="Defaut GE &amp; POWER Cabinet","POWER ISSUE",
AQ1305="Sharing","POWER ISSUE",
AQ1305="Sites strategiques &amp; DataCenter","POWER ISSUE",
AQ1305="Exclu","Exclu",
AQ1305="SAT","TX ISSUE",
AQ1305="SPARE-ISSUE","SPARE-ISSUE",
AQ1305="Fiber CAmtel","TX ISSUE",
AQ1305="Fiber AOF","TX ISSUE",
AQ1305="Projet OCM (HUAWEI)","TRAVAUX-HUAWEI",
AQ1305="Projet OCM (NOKIA)","TRAVAUX -NOKIA",
AQ1305="ACCESS-ISSUE","ACCESS-ISSUE",
AQ1305="Projet OCM (ZTE, NOKIA, autres projets)","TRAVAUX OCM",
AQ1305="No root CAuse","No root cause",
AQ1305="ODU HS","TX ISSUE",
AQ1305="IP &amp; VLAN","TX ISSUE",
AQ1305="Warehouse HUAWEI","SPARE-ISSUE",
AQ1305="SPARE-HS","SPARE-ISSUE",
AQ1305="Power Telco","RAN ISSUE",AQ1305="no impacts","no impacts"
),"")</f>
        <v>No root cause</v>
      </c>
      <c r="AQ1305" s="127" t="s">
        <v>5344</v>
      </c>
      <c r="AR1305" s="48" t="str" cm="1">
        <f t="array" ref="AR1305">IFERROR(_xlfn.IFS(
AQ1305="MPR ISSUE","ACTIVE",
AQ1305="BSS Hardware Issue","ACTIVE",
AQ1305="Sites strategiques, MLL, Pylone, etc.","PASSIVE",
AQ1305="AKTIVCO DEFAUT GE &amp; POWER Cabinet","PASSIVE",
AQ1305="AKTIVCO Coupure ENEO &amp; Baisse de tension","PASSIVE",
AQ1305="Coupure ENEO &amp; Baisse de tension","PASSIVE",
AQ1305="Defaut GE &amp; POWER Cabinet","PASSIVE",
AQ1305="Sharing","PASSIVE",
AQ1305="Sites strategiques &amp; DataCenter","PASSIVE",
AQ1305="Exclu","Exclu",
AQ1305="SAT","ACTIVE",
AQ1305="SPARE-ISSUE","SPARE-ISSUE",
AQ1305="Fiber CAmtel","ACTIVE",
AQ1305="Fiber AOF","ACTIVE",
AQ1305="Projet OCM (HUAWEI)","PLANNED WORKS",
AQ1305="Projet OCM (NOKIA)","PLANNED WORKS",
AQ1305="ACCESS-ISSUE","ACCESS-ISSUE",
AQ1305="Projet OCM (ZTE, NOKIA, autres projets)","PLANNED WORKS",
AQ1305="No root CAuse","No root cause",
AQ1305="ODU HS","ACTIVE",
AQ1305="IP &amp; VLAN","ACTIVE",
AQ1305="Warehouse HUAWEI","SPARE-ISSUE",
AQ1305="SPARE-HS","SPARE-ISSUE",
AQ1305="Power Telco","ACTIVE", AQ1305="no impacts","no impacts"
),"")</f>
        <v>No root cause</v>
      </c>
      <c r="AS1305" s="92" t="s">
        <v>5537</v>
      </c>
      <c r="AT1305" s="98" t="s">
        <v>4668</v>
      </c>
      <c r="AV1305" s="17" t="s">
        <v>5537</v>
      </c>
      <c r="AW1305" s="7" t="s">
        <v>5537</v>
      </c>
      <c r="AX1305" s="6" t="s">
        <v>5537</v>
      </c>
      <c r="AY1305" s="7"/>
      <c r="AZ1305" s="3" t="s">
        <v>5537</v>
      </c>
      <c r="BA1305" s="18" t="s">
        <v>5537</v>
      </c>
      <c r="BB1305" s="18" t="s">
        <v>5537</v>
      </c>
      <c r="BC1305" s="18" t="s">
        <v>5537</v>
      </c>
      <c r="BD1305" s="18" t="s">
        <v>5537</v>
      </c>
      <c r="BE1305" s="18" t="s">
        <v>5537</v>
      </c>
      <c r="BF1305" s="18" t="s">
        <v>5537</v>
      </c>
      <c r="BG1305" s="18" t="s">
        <v>5537</v>
      </c>
      <c r="BH1305" s="18" t="s">
        <v>5537</v>
      </c>
      <c r="BI1305" s="18" t="s">
        <v>5537</v>
      </c>
      <c r="BJ1305" s="18" t="s">
        <v>5537</v>
      </c>
      <c r="BK1305" s="18" t="s">
        <v>5537</v>
      </c>
      <c r="BL1305" s="9" t="s">
        <v>5537</v>
      </c>
      <c r="BM1305" s="14" t="s">
        <v>5537</v>
      </c>
      <c r="BN1305" s="14" t="s">
        <v>5537</v>
      </c>
      <c r="BO1305" s="14" t="str">
        <f>_xlfn.XLOOKUP(B1305,'[4]cell downs 18042026 17h'!$B:$B,'[4]cell downs 18042026 17h'!$B:$B,"")</f>
        <v/>
      </c>
      <c r="BP1305" s="14" t="str">
        <f>_xlfn.XLOOKUP(B1305,'[5]Cells Huawei 19042026 15h'!$B:$B,'[5]Cells Huawei 19042026 15h'!$B:$B,"")</f>
        <v/>
      </c>
      <c r="BQ1305" s="9" t="str">
        <f>_xlfn.XLOOKUP(B1305,'[6]cells down 19042026 9H40'!$B:$B,'[6]cells down 19042026 9H40'!$B:$B,"")</f>
        <v/>
      </c>
      <c r="BR1305" s="9" t="s">
        <v>4668</v>
      </c>
      <c r="BS1305" s="9" t="s">
        <v>12</v>
      </c>
      <c r="BT1305" s="108"/>
    </row>
    <row r="1306" spans="1:72" s="9" customFormat="1" ht="25" customHeight="1" x14ac:dyDescent="0.35">
      <c r="A1306" s="1" t="s">
        <v>1363</v>
      </c>
      <c r="B1306" s="8" t="s">
        <v>1364</v>
      </c>
      <c r="C1306" s="3" t="str">
        <f>_xlfn.XLOOKUP(B1306,'[1]daily break down'!$D:$D,'[1]daily break down'!$E:$E,"")</f>
        <v>OUEST</v>
      </c>
      <c r="D1306" s="1"/>
      <c r="E1306" s="1"/>
      <c r="F1306" s="3" t="s">
        <v>102</v>
      </c>
      <c r="G1306" s="1" t="s">
        <v>1365</v>
      </c>
      <c r="H1306" s="32" t="str">
        <f>_xlfn.XLOOKUP(B1306,[2]CALCULATION!$B:$B,[2]CALCULATION!$H:$H,"")</f>
        <v>Huawei</v>
      </c>
      <c r="I1306" s="28">
        <v>0</v>
      </c>
      <c r="J1306" s="28">
        <v>0</v>
      </c>
      <c r="K1306" s="28">
        <v>0</v>
      </c>
      <c r="L1306" s="28">
        <v>0</v>
      </c>
      <c r="M1306" s="28">
        <v>0</v>
      </c>
      <c r="N1306" s="28">
        <v>0</v>
      </c>
      <c r="O1306" s="28">
        <v>0</v>
      </c>
      <c r="P1306" s="28">
        <v>0</v>
      </c>
      <c r="Q1306" s="28">
        <v>0</v>
      </c>
      <c r="R1306" s="28">
        <v>0</v>
      </c>
      <c r="S1306" s="93">
        <v>0</v>
      </c>
      <c r="T1306" s="93">
        <f>_xlfn.XLOOKUP(B1306,'[3]Nur des jours'!$B:$B,'[3]Nur des jours'!$U:$U,"")</f>
        <v>0</v>
      </c>
      <c r="U1306" s="93">
        <v>0</v>
      </c>
      <c r="V1306" s="93">
        <v>0</v>
      </c>
      <c r="W1306" s="93">
        <v>0.45381356778613885</v>
      </c>
      <c r="X1306" s="93">
        <v>0.44960448930323338</v>
      </c>
      <c r="Y1306" s="93">
        <v>2.0139370436003459</v>
      </c>
      <c r="Z1306" s="93">
        <v>0</v>
      </c>
      <c r="AA1306" s="93">
        <v>0</v>
      </c>
      <c r="AB1306" s="93">
        <v>0</v>
      </c>
      <c r="AC1306" s="93">
        <f>_xlfn.XLOOKUP(B1306,'[3]Nur des jours'!$B:$B,'[3]Nur des jours'!$N:$N,"")</f>
        <v>0</v>
      </c>
      <c r="AD1306" s="93">
        <v>0</v>
      </c>
      <c r="AE1306" s="93">
        <v>0</v>
      </c>
      <c r="AF1306" s="93">
        <v>0</v>
      </c>
      <c r="AG1306" s="93"/>
      <c r="AH1306" s="93">
        <v>0</v>
      </c>
      <c r="AI1306" s="93">
        <v>0</v>
      </c>
      <c r="AJ1306" s="93">
        <v>0</v>
      </c>
      <c r="AK1306" s="93">
        <v>0</v>
      </c>
      <c r="AL1306" s="93">
        <v>0</v>
      </c>
      <c r="AM1306" s="49" t="s">
        <v>5559</v>
      </c>
      <c r="AN1306" s="49"/>
      <c r="AO1306" s="48" t="str" cm="1">
        <f t="array" ref="AO1306">IFERROR(_xlfn.IFS(
AQ1306="MPR ISSUE","PDH",
AQ1306="BSS Hardware Issue","BSS",
AQ1306="Sites strategiques, MLL, Pylone, etc.","ENVTECH",
AQ1306="AKTIVCO DEFAUT GE &amp; POWER Cabinet","AKTIVCO",
AQ1306="AKTIVCO Coupure ENEO &amp; Baisse de tension","AKTIVCO GRID ONLY",
AQ1306="Coupure ENEO &amp; Baisse de tension","IHS GRID ONLY",
AQ1306="Defaut GE &amp; POWER Cabinet","IHS",
AQ1306="Sharing","Partners",
AQ1306="Sites strategiques &amp; DataCenter","SST &amp; DC",
AQ1306="Exclu","Exclu",
AQ1306="SAT","SAT",
AQ1306="SPARE-ISSUE","SPARE-ISSUE",
AQ1306="Fiber CAmtel","TRANS_FO_CAMTEL",
AQ1306="Fiber AOF","Fiber AOF",
AQ1306="Projet OCM (HUAWEI)","TRAVAUX-HUAWEI",
AQ1306="Projet OCM (NOKIA)","TRAVAUX-NOKIA",
AQ1306="ACCESS-ISSUE","ACCESS-ISSUE",
AQ1306="Projet OCM (ZTE, NOKIA, autres projets)","TRAVAUX OCM",
AQ1306="No root CAuse","No root cause",
AQ1306="ODU HS","PDH",
AQ1306="IP &amp; VLAN","PDH",
AQ1306="Warehouse HUAWEI","SPARE-ISSUE",
AQ1306="SPARE-HS","SPARE-ISSUE",
AQ1306="Power Telco","BSS",AQ1306="no impacts","no impacts"
),"")</f>
        <v>No root cause</v>
      </c>
      <c r="AP1306" s="48" t="str" cm="1">
        <f t="array" ref="AP1306">IFERROR(_xlfn.IFS(
AQ1306="MPR ISSUE","TX ISSUE",
AQ1306="BSS Hardware Issue","RAN ISSUE",
AQ1306="Sites strategiques, MLL, Pylone, etc.","ENVTECH",
AQ1306="AKTIVCO DEFAUT GE &amp; POWER Cabinet","POWER ISSUE",
AQ1306="AKTIVCO Coupure ENEO &amp; Baisse de tension","POWER ISSUE",
AQ1306="Coupure ENEO &amp; Baisse de tension","POWER ISSUE",
AQ1306="Defaut GE &amp; POWER Cabinet","POWER ISSUE",
AQ1306="Sharing","POWER ISSUE",
AQ1306="Sites strategiques &amp; DataCenter","POWER ISSUE",
AQ1306="Exclu","Exclu",
AQ1306="SAT","TX ISSUE",
AQ1306="SPARE-ISSUE","SPARE-ISSUE",
AQ1306="Fiber CAmtel","TX ISSUE",
AQ1306="Fiber AOF","TX ISSUE",
AQ1306="Projet OCM (HUAWEI)","TRAVAUX-HUAWEI",
AQ1306="Projet OCM (NOKIA)","TRAVAUX -NOKIA",
AQ1306="ACCESS-ISSUE","ACCESS-ISSUE",
AQ1306="Projet OCM (ZTE, NOKIA, autres projets)","TRAVAUX OCM",
AQ1306="No root CAuse","No root cause",
AQ1306="ODU HS","TX ISSUE",
AQ1306="IP &amp; VLAN","TX ISSUE",
AQ1306="Warehouse HUAWEI","SPARE-ISSUE",
AQ1306="SPARE-HS","SPARE-ISSUE",
AQ1306="Power Telco","RAN ISSUE",AQ1306="no impacts","no impacts"
),"")</f>
        <v>No root cause</v>
      </c>
      <c r="AQ1306" s="67" t="s">
        <v>5344</v>
      </c>
      <c r="AR1306" s="48" t="str" cm="1">
        <f t="array" ref="AR1306">IFERROR(_xlfn.IFS(
AQ1306="MPR ISSUE","ACTIVE",
AQ1306="BSS Hardware Issue","ACTIVE",
AQ1306="Sites strategiques, MLL, Pylone, etc.","PASSIVE",
AQ1306="AKTIVCO DEFAUT GE &amp; POWER Cabinet","PASSIVE",
AQ1306="AKTIVCO Coupure ENEO &amp; Baisse de tension","PASSIVE",
AQ1306="Coupure ENEO &amp; Baisse de tension","PASSIVE",
AQ1306="Defaut GE &amp; POWER Cabinet","PASSIVE",
AQ1306="Sharing","PASSIVE",
AQ1306="Sites strategiques &amp; DataCenter","PASSIVE",
AQ1306="Exclu","Exclu",
AQ1306="SAT","ACTIVE",
AQ1306="SPARE-ISSUE","SPARE-ISSUE",
AQ1306="Fiber CAmtel","ACTIVE",
AQ1306="Fiber AOF","ACTIVE",
AQ1306="Projet OCM (HUAWEI)","PLANNED WORKS",
AQ1306="Projet OCM (NOKIA)","PLANNED WORKS",
AQ1306="ACCESS-ISSUE","ACCESS-ISSUE",
AQ1306="Projet OCM (ZTE, NOKIA, autres projets)","PLANNED WORKS",
AQ1306="No root CAuse","No root cause",
AQ1306="ODU HS","ACTIVE",
AQ1306="IP &amp; VLAN","ACTIVE",
AQ1306="Warehouse HUAWEI","SPARE-ISSUE",
AQ1306="SPARE-HS","SPARE-ISSUE",
AQ1306="Power Telco","ACTIVE", AQ1306="no impacts","no impacts"
),"")</f>
        <v>No root cause</v>
      </c>
      <c r="AS1306" s="92" t="s">
        <v>5537</v>
      </c>
      <c r="AT1306" s="98" t="s">
        <v>1364</v>
      </c>
      <c r="AV1306" s="17" t="s">
        <v>5537</v>
      </c>
      <c r="AW1306" s="7" t="s">
        <v>5537</v>
      </c>
      <c r="AX1306" s="6" t="s">
        <v>5537</v>
      </c>
      <c r="AY1306" s="7"/>
      <c r="AZ1306" s="3" t="s">
        <v>5537</v>
      </c>
      <c r="BA1306" s="18" t="s">
        <v>5537</v>
      </c>
      <c r="BB1306" s="18" t="s">
        <v>5537</v>
      </c>
      <c r="BC1306" s="18" t="s">
        <v>5537</v>
      </c>
      <c r="BD1306" s="18" t="s">
        <v>5537</v>
      </c>
      <c r="BE1306" s="18" t="s">
        <v>5537</v>
      </c>
      <c r="BF1306" s="18" t="s">
        <v>5537</v>
      </c>
      <c r="BG1306" s="18" t="s">
        <v>5537</v>
      </c>
      <c r="BH1306" s="18" t="s">
        <v>5537</v>
      </c>
      <c r="BI1306" s="18" t="s">
        <v>5537</v>
      </c>
      <c r="BJ1306" s="18" t="s">
        <v>5537</v>
      </c>
      <c r="BK1306" s="18" t="s">
        <v>5537</v>
      </c>
      <c r="BL1306" s="9" t="s">
        <v>5537</v>
      </c>
      <c r="BM1306" s="14" t="s">
        <v>5537</v>
      </c>
      <c r="BN1306" s="14" t="s">
        <v>5537</v>
      </c>
      <c r="BO1306" s="14" t="str">
        <f>_xlfn.XLOOKUP(B1306,'[4]cell downs 18042026 17h'!$B:$B,'[4]cell downs 18042026 17h'!$B:$B,"")</f>
        <v/>
      </c>
      <c r="BP1306" s="14" t="str">
        <f>_xlfn.XLOOKUP(B1306,'[5]Cells Huawei 19042026 15h'!$B:$B,'[5]Cells Huawei 19042026 15h'!$B:$B,"")</f>
        <v/>
      </c>
      <c r="BQ1306" s="9" t="str">
        <f>_xlfn.XLOOKUP(B1306,'[6]cells down 19042026 9H40'!$B:$B,'[6]cells down 19042026 9H40'!$B:$B,"")</f>
        <v/>
      </c>
      <c r="BR1306" s="9" t="s">
        <v>5537</v>
      </c>
      <c r="BS1306" s="9" t="s">
        <v>302</v>
      </c>
      <c r="BT1306" s="108"/>
    </row>
    <row r="1307" spans="1:72" s="9" customFormat="1" x14ac:dyDescent="0.35">
      <c r="A1307" s="1" t="s">
        <v>599</v>
      </c>
      <c r="B1307" s="8" t="s">
        <v>600</v>
      </c>
      <c r="C1307" s="3" t="str">
        <f>_xlfn.XLOOKUP(B1307,'[1]daily break down'!$D:$D,'[1]daily break down'!$E:$E,"")</f>
        <v>SUD-OUEST</v>
      </c>
      <c r="D1307" s="1" t="s">
        <v>11</v>
      </c>
      <c r="E1307" s="1" t="s">
        <v>12</v>
      </c>
      <c r="F1307" s="3" t="s">
        <v>13</v>
      </c>
      <c r="G1307" s="1" t="s">
        <v>14</v>
      </c>
      <c r="H1307" s="32" t="str">
        <f>_xlfn.XLOOKUP(B1307,[2]CALCULATION!$B:$B,[2]CALCULATION!$H:$H,"")</f>
        <v>Huawei</v>
      </c>
      <c r="I1307" s="28">
        <v>0</v>
      </c>
      <c r="J1307" s="28">
        <v>0</v>
      </c>
      <c r="K1307" s="28">
        <v>4.3424491985629201</v>
      </c>
      <c r="L1307" s="28">
        <v>0</v>
      </c>
      <c r="M1307" s="28">
        <v>1.2518619821763359</v>
      </c>
      <c r="N1307" s="28">
        <v>0</v>
      </c>
      <c r="O1307" s="28">
        <v>0</v>
      </c>
      <c r="P1307" s="28">
        <v>10.014039773651453</v>
      </c>
      <c r="Q1307" s="28">
        <v>1.2445317649878866</v>
      </c>
      <c r="R1307" s="28">
        <v>0</v>
      </c>
      <c r="S1307" s="93">
        <v>0</v>
      </c>
      <c r="T1307" s="93">
        <f>_xlfn.XLOOKUP(B1307,'[3]Nur des jours'!$B:$B,'[3]Nur des jours'!$U:$U,"")</f>
        <v>0</v>
      </c>
      <c r="U1307" s="93">
        <v>0</v>
      </c>
      <c r="V1307" s="93">
        <v>0</v>
      </c>
      <c r="W1307" s="93">
        <v>0</v>
      </c>
      <c r="X1307" s="93">
        <v>0</v>
      </c>
      <c r="Y1307" s="93">
        <v>1.9470733349884286</v>
      </c>
      <c r="Z1307" s="93">
        <v>0</v>
      </c>
      <c r="AA1307" s="93">
        <v>0</v>
      </c>
      <c r="AB1307" s="93">
        <v>0</v>
      </c>
      <c r="AC1307" s="93">
        <f>_xlfn.XLOOKUP(B1307,'[3]Nur des jours'!$B:$B,'[3]Nur des jours'!$N:$N,"")</f>
        <v>0</v>
      </c>
      <c r="AD1307" s="93">
        <v>0</v>
      </c>
      <c r="AE1307" s="93">
        <v>0</v>
      </c>
      <c r="AF1307" s="93">
        <v>0</v>
      </c>
      <c r="AG1307" s="93"/>
      <c r="AH1307" s="93">
        <v>0</v>
      </c>
      <c r="AI1307" s="93">
        <v>0</v>
      </c>
      <c r="AJ1307" s="93">
        <v>0</v>
      </c>
      <c r="AK1307" s="93">
        <v>0</v>
      </c>
      <c r="AL1307" s="93">
        <v>0</v>
      </c>
      <c r="AM1307" s="49" t="s">
        <v>5559</v>
      </c>
      <c r="AN1307" s="49"/>
      <c r="AO1307" s="48" t="str" cm="1">
        <f t="array" ref="AO1307">IFERROR(_xlfn.IFS(
AQ1307="MPR ISSUE","PDH",
AQ1307="BSS Hardware Issue","BSS",
AQ1307="Sites strategiques, MLL, Pylone, etc.","ENVTECH",
AQ1307="AKTIVCO DEFAUT GE &amp; POWER Cabinet","AKTIVCO",
AQ1307="AKTIVCO Coupure ENEO &amp; Baisse de tension","AKTIVCO GRID ONLY",
AQ1307="Coupure ENEO &amp; Baisse de tension","IHS GRID ONLY",
AQ1307="Defaut GE &amp; POWER Cabinet","IHS",
AQ1307="Sharing","Partners",
AQ1307="Sites strategiques &amp; DataCenter","SST &amp; DC",
AQ1307="Exclu","Exclu",
AQ1307="SAT","SAT",
AQ1307="SPARE-ISSUE","SPARE-ISSUE",
AQ1307="Fiber CAmtel","TRANS_FO_CAMTEL",
AQ1307="Fiber AOF","Fiber AOF",
AQ1307="Projet OCM (HUAWEI)","TRAVAUX-HUAWEI",
AQ1307="Projet OCM (NOKIA)","TRAVAUX-NOKIA",
AQ1307="ACCESS-ISSUE","ACCESS-ISSUE",
AQ1307="Projet OCM (ZTE, NOKIA, autres projets)","TRAVAUX OCM",
AQ1307="No root CAuse","No root cause",
AQ1307="ODU HS","PDH",
AQ1307="IP &amp; VLAN","PDH",
AQ1307="Warehouse HUAWEI","SPARE-ISSUE",
AQ1307="SPARE-HS","SPARE-ISSUE",
AQ1307="Power Telco","BSS",AQ1307="no impacts","no impacts"
),"")</f>
        <v>No root cause</v>
      </c>
      <c r="AP1307" s="48" t="str" cm="1">
        <f t="array" ref="AP1307">IFERROR(_xlfn.IFS(
AQ1307="MPR ISSUE","TX ISSUE",
AQ1307="BSS Hardware Issue","RAN ISSUE",
AQ1307="Sites strategiques, MLL, Pylone, etc.","ENVTECH",
AQ1307="AKTIVCO DEFAUT GE &amp; POWER Cabinet","POWER ISSUE",
AQ1307="AKTIVCO Coupure ENEO &amp; Baisse de tension","POWER ISSUE",
AQ1307="Coupure ENEO &amp; Baisse de tension","POWER ISSUE",
AQ1307="Defaut GE &amp; POWER Cabinet","POWER ISSUE",
AQ1307="Sharing","POWER ISSUE",
AQ1307="Sites strategiques &amp; DataCenter","POWER ISSUE",
AQ1307="Exclu","Exclu",
AQ1307="SAT","TX ISSUE",
AQ1307="SPARE-ISSUE","SPARE-ISSUE",
AQ1307="Fiber CAmtel","TX ISSUE",
AQ1307="Fiber AOF","TX ISSUE",
AQ1307="Projet OCM (HUAWEI)","TRAVAUX-HUAWEI",
AQ1307="Projet OCM (NOKIA)","TRAVAUX -NOKIA",
AQ1307="ACCESS-ISSUE","ACCESS-ISSUE",
AQ1307="Projet OCM (ZTE, NOKIA, autres projets)","TRAVAUX OCM",
AQ1307="No root CAuse","No root cause",
AQ1307="ODU HS","TX ISSUE",
AQ1307="IP &amp; VLAN","TX ISSUE",
AQ1307="Warehouse HUAWEI","SPARE-ISSUE",
AQ1307="SPARE-HS","SPARE-ISSUE",
AQ1307="Power Telco","RAN ISSUE",AQ1307="no impacts","no impacts"
),"")</f>
        <v>No root cause</v>
      </c>
      <c r="AQ1307" s="127" t="s">
        <v>5344</v>
      </c>
      <c r="AR1307" s="48" t="str" cm="1">
        <f t="array" ref="AR1307">IFERROR(_xlfn.IFS(
AQ1307="MPR ISSUE","ACTIVE",
AQ1307="BSS Hardware Issue","ACTIVE",
AQ1307="Sites strategiques, MLL, Pylone, etc.","PASSIVE",
AQ1307="AKTIVCO DEFAUT GE &amp; POWER Cabinet","PASSIVE",
AQ1307="AKTIVCO Coupure ENEO &amp; Baisse de tension","PASSIVE",
AQ1307="Coupure ENEO &amp; Baisse de tension","PASSIVE",
AQ1307="Defaut GE &amp; POWER Cabinet","PASSIVE",
AQ1307="Sharing","PASSIVE",
AQ1307="Sites strategiques &amp; DataCenter","PASSIVE",
AQ1307="Exclu","Exclu",
AQ1307="SAT","ACTIVE",
AQ1307="SPARE-ISSUE","SPARE-ISSUE",
AQ1307="Fiber CAmtel","ACTIVE",
AQ1307="Fiber AOF","ACTIVE",
AQ1307="Projet OCM (HUAWEI)","PLANNED WORKS",
AQ1307="Projet OCM (NOKIA)","PLANNED WORKS",
AQ1307="ACCESS-ISSUE","ACCESS-ISSUE",
AQ1307="Projet OCM (ZTE, NOKIA, autres projets)","PLANNED WORKS",
AQ1307="No root CAuse","No root cause",
AQ1307="ODU HS","ACTIVE",
AQ1307="IP &amp; VLAN","ACTIVE",
AQ1307="Warehouse HUAWEI","SPARE-ISSUE",
AQ1307="SPARE-HS","SPARE-ISSUE",
AQ1307="Power Telco","ACTIVE", AQ1307="no impacts","no impacts"
),"")</f>
        <v>No root cause</v>
      </c>
      <c r="AS1307" s="92" t="s">
        <v>5537</v>
      </c>
      <c r="AT1307" s="98" t="s">
        <v>600</v>
      </c>
      <c r="AV1307" s="17" t="s">
        <v>5537</v>
      </c>
      <c r="AW1307" s="7" t="s">
        <v>5537</v>
      </c>
      <c r="AX1307" s="6" t="s">
        <v>5537</v>
      </c>
      <c r="AY1307" s="7"/>
      <c r="AZ1307" s="3" t="s">
        <v>5537</v>
      </c>
      <c r="BA1307" s="18" t="s">
        <v>5537</v>
      </c>
      <c r="BB1307" s="18" t="s">
        <v>5537</v>
      </c>
      <c r="BC1307" s="18" t="s">
        <v>5537</v>
      </c>
      <c r="BD1307" s="18" t="s">
        <v>5537</v>
      </c>
      <c r="BE1307" s="18" t="s">
        <v>5537</v>
      </c>
      <c r="BF1307" s="18" t="s">
        <v>5537</v>
      </c>
      <c r="BG1307" s="18" t="s">
        <v>5537</v>
      </c>
      <c r="BH1307" s="18" t="s">
        <v>5537</v>
      </c>
      <c r="BI1307" s="18" t="s">
        <v>5537</v>
      </c>
      <c r="BJ1307" s="18" t="s">
        <v>5537</v>
      </c>
      <c r="BK1307" s="18" t="s">
        <v>5537</v>
      </c>
      <c r="BL1307" s="9" t="s">
        <v>5537</v>
      </c>
      <c r="BM1307" s="14" t="s">
        <v>5537</v>
      </c>
      <c r="BN1307" s="14" t="s">
        <v>5537</v>
      </c>
      <c r="BO1307" s="14" t="str">
        <f>_xlfn.XLOOKUP(B1307,'[4]cell downs 18042026 17h'!$B:$B,'[4]cell downs 18042026 17h'!$B:$B,"")</f>
        <v/>
      </c>
      <c r="BP1307" s="14" t="str">
        <f>_xlfn.XLOOKUP(B1307,'[5]Cells Huawei 19042026 15h'!$B:$B,'[5]Cells Huawei 19042026 15h'!$B:$B,"")</f>
        <v/>
      </c>
      <c r="BQ1307" s="9" t="str">
        <f>_xlfn.XLOOKUP(B1307,'[6]cells down 19042026 9H40'!$B:$B,'[6]cells down 19042026 9H40'!$B:$B,"")</f>
        <v/>
      </c>
      <c r="BR1307" s="9" t="s">
        <v>600</v>
      </c>
      <c r="BS1307" s="9" t="s">
        <v>5537</v>
      </c>
      <c r="BT1307" s="108"/>
    </row>
    <row r="1308" spans="1:72" s="9" customFormat="1" x14ac:dyDescent="0.35">
      <c r="A1308" s="1" t="s">
        <v>2258</v>
      </c>
      <c r="B1308" s="8" t="s">
        <v>2259</v>
      </c>
      <c r="C1308" s="3" t="str">
        <f>_xlfn.XLOOKUP(B1308,'[1]daily break down'!$D:$D,'[1]daily break down'!$E:$E,"")</f>
        <v>SUD-OUEST</v>
      </c>
      <c r="D1308" s="1" t="s">
        <v>11</v>
      </c>
      <c r="E1308" s="1" t="s">
        <v>12</v>
      </c>
      <c r="F1308" s="3" t="s">
        <v>13</v>
      </c>
      <c r="G1308" s="1" t="s">
        <v>14</v>
      </c>
      <c r="H1308" s="32" t="str">
        <f>_xlfn.XLOOKUP(B1308,[2]CALCULATION!$B:$B,[2]CALCULATION!$H:$H,"")</f>
        <v>Huawei</v>
      </c>
      <c r="I1308" s="28">
        <v>0</v>
      </c>
      <c r="J1308" s="28">
        <v>0.49973889445343334</v>
      </c>
      <c r="K1308" s="28">
        <v>0</v>
      </c>
      <c r="L1308" s="28">
        <v>0</v>
      </c>
      <c r="M1308" s="28">
        <v>0.16907654244891321</v>
      </c>
      <c r="N1308" s="28">
        <v>0</v>
      </c>
      <c r="O1308" s="28">
        <v>0.16420756606826409</v>
      </c>
      <c r="P1308" s="28">
        <v>1.9495880810311819</v>
      </c>
      <c r="Q1308" s="28">
        <v>1.9473230260848722</v>
      </c>
      <c r="R1308" s="28">
        <v>1.1408386196505469</v>
      </c>
      <c r="S1308" s="93">
        <v>0</v>
      </c>
      <c r="T1308" s="93">
        <f>_xlfn.XLOOKUP(B1308,'[3]Nur des jours'!$B:$B,'[3]Nur des jours'!$U:$U,"")</f>
        <v>0</v>
      </c>
      <c r="U1308" s="93">
        <v>0</v>
      </c>
      <c r="V1308" s="93">
        <v>0</v>
      </c>
      <c r="W1308" s="93">
        <v>0</v>
      </c>
      <c r="X1308" s="93">
        <v>0.86689181669534532</v>
      </c>
      <c r="Y1308" s="93">
        <v>1.9461815810725585</v>
      </c>
      <c r="Z1308" s="93">
        <v>0</v>
      </c>
      <c r="AA1308" s="93">
        <v>0</v>
      </c>
      <c r="AB1308" s="93">
        <v>0</v>
      </c>
      <c r="AC1308" s="93">
        <f>_xlfn.XLOOKUP(B1308,'[3]Nur des jours'!$B:$B,'[3]Nur des jours'!$N:$N,"")</f>
        <v>0</v>
      </c>
      <c r="AD1308" s="93">
        <v>0</v>
      </c>
      <c r="AE1308" s="93">
        <v>0</v>
      </c>
      <c r="AF1308" s="93">
        <v>0</v>
      </c>
      <c r="AG1308" s="93"/>
      <c r="AH1308" s="93">
        <v>0</v>
      </c>
      <c r="AI1308" s="93">
        <v>0</v>
      </c>
      <c r="AJ1308" s="93">
        <v>0</v>
      </c>
      <c r="AK1308" s="93">
        <v>0</v>
      </c>
      <c r="AL1308" s="93">
        <v>0</v>
      </c>
      <c r="AM1308" s="49" t="s">
        <v>5559</v>
      </c>
      <c r="AN1308" s="49"/>
      <c r="AO1308" s="48" t="str" cm="1">
        <f t="array" ref="AO1308">IFERROR(_xlfn.IFS(
AQ1308="MPR ISSUE","PDH",
AQ1308="BSS Hardware Issue","BSS",
AQ1308="Sites strategiques, MLL, Pylone, etc.","ENVTECH",
AQ1308="AKTIVCO DEFAUT GE &amp; POWER Cabinet","AKTIVCO",
AQ1308="AKTIVCO Coupure ENEO &amp; Baisse de tension","AKTIVCO GRID ONLY",
AQ1308="Coupure ENEO &amp; Baisse de tension","IHS GRID ONLY",
AQ1308="Defaut GE &amp; POWER Cabinet","IHS",
AQ1308="Sharing","Partners",
AQ1308="Sites strategiques &amp; DataCenter","SST &amp; DC",
AQ1308="Exclu","Exclu",
AQ1308="SAT","SAT",
AQ1308="SPARE-ISSUE","SPARE-ISSUE",
AQ1308="Fiber CAmtel","TRANS_FO_CAMTEL",
AQ1308="Fiber AOF","Fiber AOF",
AQ1308="Projet OCM (HUAWEI)","TRAVAUX-HUAWEI",
AQ1308="Projet OCM (NOKIA)","TRAVAUX-NOKIA",
AQ1308="ACCESS-ISSUE","ACCESS-ISSUE",
AQ1308="Projet OCM (ZTE, NOKIA, autres projets)","TRAVAUX OCM",
AQ1308="No root CAuse","No root cause",
AQ1308="ODU HS","PDH",
AQ1308="IP &amp; VLAN","PDH",
AQ1308="Warehouse HUAWEI","SPARE-ISSUE",
AQ1308="SPARE-HS","SPARE-ISSUE",
AQ1308="Power Telco","BSS",AQ1308="no impacts","no impacts"
),"")</f>
        <v>No root cause</v>
      </c>
      <c r="AP1308" s="48" t="str" cm="1">
        <f t="array" ref="AP1308">IFERROR(_xlfn.IFS(
AQ1308="MPR ISSUE","TX ISSUE",
AQ1308="BSS Hardware Issue","RAN ISSUE",
AQ1308="Sites strategiques, MLL, Pylone, etc.","ENVTECH",
AQ1308="AKTIVCO DEFAUT GE &amp; POWER Cabinet","POWER ISSUE",
AQ1308="AKTIVCO Coupure ENEO &amp; Baisse de tension","POWER ISSUE",
AQ1308="Coupure ENEO &amp; Baisse de tension","POWER ISSUE",
AQ1308="Defaut GE &amp; POWER Cabinet","POWER ISSUE",
AQ1308="Sharing","POWER ISSUE",
AQ1308="Sites strategiques &amp; DataCenter","POWER ISSUE",
AQ1308="Exclu","Exclu",
AQ1308="SAT","TX ISSUE",
AQ1308="SPARE-ISSUE","SPARE-ISSUE",
AQ1308="Fiber CAmtel","TX ISSUE",
AQ1308="Fiber AOF","TX ISSUE",
AQ1308="Projet OCM (HUAWEI)","TRAVAUX-HUAWEI",
AQ1308="Projet OCM (NOKIA)","TRAVAUX -NOKIA",
AQ1308="ACCESS-ISSUE","ACCESS-ISSUE",
AQ1308="Projet OCM (ZTE, NOKIA, autres projets)","TRAVAUX OCM",
AQ1308="No root CAuse","No root cause",
AQ1308="ODU HS","TX ISSUE",
AQ1308="IP &amp; VLAN","TX ISSUE",
AQ1308="Warehouse HUAWEI","SPARE-ISSUE",
AQ1308="SPARE-HS","SPARE-ISSUE",
AQ1308="Power Telco","RAN ISSUE",AQ1308="no impacts","no impacts"
),"")</f>
        <v>No root cause</v>
      </c>
      <c r="AQ1308" s="127" t="s">
        <v>5344</v>
      </c>
      <c r="AR1308" s="48" t="str" cm="1">
        <f t="array" ref="AR1308">IFERROR(_xlfn.IFS(
AQ1308="MPR ISSUE","ACTIVE",
AQ1308="BSS Hardware Issue","ACTIVE",
AQ1308="Sites strategiques, MLL, Pylone, etc.","PASSIVE",
AQ1308="AKTIVCO DEFAUT GE &amp; POWER Cabinet","PASSIVE",
AQ1308="AKTIVCO Coupure ENEO &amp; Baisse de tension","PASSIVE",
AQ1308="Coupure ENEO &amp; Baisse de tension","PASSIVE",
AQ1308="Defaut GE &amp; POWER Cabinet","PASSIVE",
AQ1308="Sharing","PASSIVE",
AQ1308="Sites strategiques &amp; DataCenter","PASSIVE",
AQ1308="Exclu","Exclu",
AQ1308="SAT","ACTIVE",
AQ1308="SPARE-ISSUE","SPARE-ISSUE",
AQ1308="Fiber CAmtel","ACTIVE",
AQ1308="Fiber AOF","ACTIVE",
AQ1308="Projet OCM (HUAWEI)","PLANNED WORKS",
AQ1308="Projet OCM (NOKIA)","PLANNED WORKS",
AQ1308="ACCESS-ISSUE","ACCESS-ISSUE",
AQ1308="Projet OCM (ZTE, NOKIA, autres projets)","PLANNED WORKS",
AQ1308="No root CAuse","No root cause",
AQ1308="ODU HS","ACTIVE",
AQ1308="IP &amp; VLAN","ACTIVE",
AQ1308="Warehouse HUAWEI","SPARE-ISSUE",
AQ1308="SPARE-HS","SPARE-ISSUE",
AQ1308="Power Telco","ACTIVE", AQ1308="no impacts","no impacts"
),"")</f>
        <v>No root cause</v>
      </c>
      <c r="AS1308" s="92" t="s">
        <v>5537</v>
      </c>
      <c r="AT1308" s="98" t="s">
        <v>2259</v>
      </c>
      <c r="AV1308" s="17" t="s">
        <v>5537</v>
      </c>
      <c r="AW1308" s="7" t="s">
        <v>5537</v>
      </c>
      <c r="AX1308" s="6" t="s">
        <v>5537</v>
      </c>
      <c r="AY1308" s="7"/>
      <c r="AZ1308" s="3" t="s">
        <v>5537</v>
      </c>
      <c r="BA1308" s="18" t="s">
        <v>5537</v>
      </c>
      <c r="BB1308" s="18" t="s">
        <v>5537</v>
      </c>
      <c r="BC1308" s="18" t="s">
        <v>5537</v>
      </c>
      <c r="BD1308" s="18" t="s">
        <v>5537</v>
      </c>
      <c r="BE1308" s="18" t="s">
        <v>5537</v>
      </c>
      <c r="BF1308" s="18" t="s">
        <v>5537</v>
      </c>
      <c r="BG1308" s="18" t="s">
        <v>5537</v>
      </c>
      <c r="BH1308" s="18" t="s">
        <v>5537</v>
      </c>
      <c r="BI1308" s="18" t="s">
        <v>5537</v>
      </c>
      <c r="BJ1308" s="18" t="s">
        <v>5537</v>
      </c>
      <c r="BK1308" s="18" t="s">
        <v>5537</v>
      </c>
      <c r="BL1308" s="9" t="s">
        <v>5537</v>
      </c>
      <c r="BM1308" s="14" t="s">
        <v>5537</v>
      </c>
      <c r="BN1308" s="14" t="s">
        <v>5537</v>
      </c>
      <c r="BO1308" s="14" t="str">
        <f>_xlfn.XLOOKUP(B1308,'[4]cell downs 18042026 17h'!$B:$B,'[4]cell downs 18042026 17h'!$B:$B,"")</f>
        <v/>
      </c>
      <c r="BP1308" s="14" t="str">
        <f>_xlfn.XLOOKUP(B1308,'[5]Cells Huawei 19042026 15h'!$B:$B,'[5]Cells Huawei 19042026 15h'!$B:$B,"")</f>
        <v/>
      </c>
      <c r="BQ1308" s="9" t="str">
        <f>_xlfn.XLOOKUP(B1308,'[6]cells down 19042026 9H40'!$B:$B,'[6]cells down 19042026 9H40'!$B:$B,"")</f>
        <v/>
      </c>
      <c r="BR1308" s="9" t="s">
        <v>2259</v>
      </c>
      <c r="BS1308" s="9" t="s">
        <v>5537</v>
      </c>
      <c r="BT1308" s="108"/>
    </row>
    <row r="1309" spans="1:72" s="9" customFormat="1" x14ac:dyDescent="0.35">
      <c r="A1309" s="1" t="s">
        <v>4441</v>
      </c>
      <c r="B1309" s="8" t="s">
        <v>4442</v>
      </c>
      <c r="C1309" s="3" t="str">
        <f>_xlfn.XLOOKUP(B1309,'[1]daily break down'!$D:$D,'[1]daily break down'!$E:$E,"")</f>
        <v>Yaounde</v>
      </c>
      <c r="D1309" s="1" t="s">
        <v>21</v>
      </c>
      <c r="E1309" s="1" t="s">
        <v>36</v>
      </c>
      <c r="F1309" s="3" t="s">
        <v>37</v>
      </c>
      <c r="G1309" s="1" t="s">
        <v>38</v>
      </c>
      <c r="H1309" s="34" t="str">
        <f>_xlfn.XLOOKUP(B1309,[2]CALCULATION!$B:$B,[2]CALCULATION!$H:$H,"")</f>
        <v>ZTE</v>
      </c>
      <c r="I1309" s="28">
        <v>0</v>
      </c>
      <c r="J1309" s="28">
        <v>0</v>
      </c>
      <c r="K1309" s="28">
        <v>0</v>
      </c>
      <c r="L1309" s="28">
        <v>0</v>
      </c>
      <c r="M1309" s="28">
        <v>0</v>
      </c>
      <c r="N1309" s="28">
        <v>0</v>
      </c>
      <c r="O1309" s="28">
        <v>0</v>
      </c>
      <c r="P1309" s="28">
        <v>2.97713828320963</v>
      </c>
      <c r="Q1309" s="28">
        <v>23.181945621559613</v>
      </c>
      <c r="R1309" s="28">
        <v>1.7165371126577695</v>
      </c>
      <c r="S1309" s="93">
        <v>2.2757381582214</v>
      </c>
      <c r="T1309" s="93">
        <f>_xlfn.XLOOKUP(B1309,'[3]Nur des jours'!$B:$B,'[3]Nur des jours'!$U:$U,"")</f>
        <v>0.15596775988562669</v>
      </c>
      <c r="U1309" s="93">
        <v>0</v>
      </c>
      <c r="V1309" s="93">
        <v>0</v>
      </c>
      <c r="W1309" s="93">
        <v>0.15596775988562669</v>
      </c>
      <c r="X1309" s="93">
        <v>0</v>
      </c>
      <c r="Y1309" s="93">
        <v>1.8481599906401511</v>
      </c>
      <c r="Z1309" s="93">
        <v>0</v>
      </c>
      <c r="AA1309" s="93">
        <v>0</v>
      </c>
      <c r="AB1309" s="93">
        <v>0</v>
      </c>
      <c r="AC1309" s="93">
        <f>_xlfn.XLOOKUP(B1309,'[3]Nur des jours'!$B:$B,'[3]Nur des jours'!$N:$N,"")</f>
        <v>0</v>
      </c>
      <c r="AD1309" s="93">
        <v>0</v>
      </c>
      <c r="AE1309" s="93">
        <v>0</v>
      </c>
      <c r="AF1309" s="93">
        <v>0</v>
      </c>
      <c r="AG1309" s="93"/>
      <c r="AH1309" s="93">
        <v>0</v>
      </c>
      <c r="AI1309" s="93">
        <v>0</v>
      </c>
      <c r="AJ1309" s="93">
        <v>0</v>
      </c>
      <c r="AK1309" s="93">
        <v>0</v>
      </c>
      <c r="AL1309" s="93">
        <v>0</v>
      </c>
      <c r="AM1309" s="49" t="s">
        <v>5559</v>
      </c>
      <c r="AN1309" s="49"/>
      <c r="AO1309" s="48" t="str" cm="1">
        <f t="array" ref="AO1309">IFERROR(_xlfn.IFS(
AQ1309="MPR ISSUE","PDH",
AQ1309="BSS Hardware Issue","BSS",
AQ1309="Sites strategiques, MLL, Pylone, etc.","ENVTECH",
AQ1309="AKTIVCO DEFAUT GE &amp; POWER Cabinet","AKTIVCO",
AQ1309="AKTIVCO Coupure ENEO &amp; Baisse de tension","AKTIVCO GRID ONLY",
AQ1309="Coupure ENEO &amp; Baisse de tension","IHS GRID ONLY",
AQ1309="Defaut GE &amp; POWER Cabinet","IHS",
AQ1309="Sharing","Partners",
AQ1309="Sites strategiques &amp; DataCenter","SST &amp; DC",
AQ1309="Exclu","Exclu",
AQ1309="SAT","SAT",
AQ1309="SPARE-ISSUE","SPARE-ISSUE",
AQ1309="Fiber CAmtel","TRANS_FO_CAMTEL",
AQ1309="Fiber AOF","Fiber AOF",
AQ1309="Projet OCM (HUAWEI)","TRAVAUX-HUAWEI",
AQ1309="Projet OCM (NOKIA)","TRAVAUX-NOKIA",
AQ1309="ACCESS-ISSUE","ACCESS-ISSUE",
AQ1309="Projet OCM (ZTE, NOKIA, autres projets)","TRAVAUX OCM",
AQ1309="No root CAuse","No root cause",
AQ1309="ODU HS","PDH",
AQ1309="IP &amp; VLAN","PDH",
AQ1309="Warehouse HUAWEI","SPARE-ISSUE",
AQ1309="SPARE-HS","SPARE-ISSUE",
AQ1309="Power Telco","BSS",AQ1309="no impacts","no impacts"
),"")</f>
        <v>No root cause</v>
      </c>
      <c r="AP1309" s="48" t="str" cm="1">
        <f t="array" ref="AP1309">IFERROR(_xlfn.IFS(
AQ1309="MPR ISSUE","TX ISSUE",
AQ1309="BSS Hardware Issue","RAN ISSUE",
AQ1309="Sites strategiques, MLL, Pylone, etc.","ENVTECH",
AQ1309="AKTIVCO DEFAUT GE &amp; POWER Cabinet","POWER ISSUE",
AQ1309="AKTIVCO Coupure ENEO &amp; Baisse de tension","POWER ISSUE",
AQ1309="Coupure ENEO &amp; Baisse de tension","POWER ISSUE",
AQ1309="Defaut GE &amp; POWER Cabinet","POWER ISSUE",
AQ1309="Sharing","POWER ISSUE",
AQ1309="Sites strategiques &amp; DataCenter","POWER ISSUE",
AQ1309="Exclu","Exclu",
AQ1309="SAT","TX ISSUE",
AQ1309="SPARE-ISSUE","SPARE-ISSUE",
AQ1309="Fiber CAmtel","TX ISSUE",
AQ1309="Fiber AOF","TX ISSUE",
AQ1309="Projet OCM (HUAWEI)","TRAVAUX-HUAWEI",
AQ1309="Projet OCM (NOKIA)","TRAVAUX -NOKIA",
AQ1309="ACCESS-ISSUE","ACCESS-ISSUE",
AQ1309="Projet OCM (ZTE, NOKIA, autres projets)","TRAVAUX OCM",
AQ1309="No root CAuse","No root cause",
AQ1309="ODU HS","TX ISSUE",
AQ1309="IP &amp; VLAN","TX ISSUE",
AQ1309="Warehouse HUAWEI","SPARE-ISSUE",
AQ1309="SPARE-HS","SPARE-ISSUE",
AQ1309="Power Telco","RAN ISSUE",AQ1309="no impacts","no impacts"
),"")</f>
        <v>No root cause</v>
      </c>
      <c r="AQ1309" s="67" t="s">
        <v>5344</v>
      </c>
      <c r="AR1309" s="48" t="str" cm="1">
        <f t="array" ref="AR1309">IFERROR(_xlfn.IFS(
AQ1309="MPR ISSUE","ACTIVE",
AQ1309="BSS Hardware Issue","ACTIVE",
AQ1309="Sites strategiques, MLL, Pylone, etc.","PASSIVE",
AQ1309="AKTIVCO DEFAUT GE &amp; POWER Cabinet","PASSIVE",
AQ1309="AKTIVCO Coupure ENEO &amp; Baisse de tension","PASSIVE",
AQ1309="Coupure ENEO &amp; Baisse de tension","PASSIVE",
AQ1309="Defaut GE &amp; POWER Cabinet","PASSIVE",
AQ1309="Sharing","PASSIVE",
AQ1309="Sites strategiques &amp; DataCenter","PASSIVE",
AQ1309="Exclu","Exclu",
AQ1309="SAT","ACTIVE",
AQ1309="SPARE-ISSUE","SPARE-ISSUE",
AQ1309="Fiber CAmtel","ACTIVE",
AQ1309="Fiber AOF","ACTIVE",
AQ1309="Projet OCM (HUAWEI)","PLANNED WORKS",
AQ1309="Projet OCM (NOKIA)","PLANNED WORKS",
AQ1309="ACCESS-ISSUE","ACCESS-ISSUE",
AQ1309="Projet OCM (ZTE, NOKIA, autres projets)","PLANNED WORKS",
AQ1309="No root CAuse","No root cause",
AQ1309="ODU HS","ACTIVE",
AQ1309="IP &amp; VLAN","ACTIVE",
AQ1309="Warehouse HUAWEI","SPARE-ISSUE",
AQ1309="SPARE-HS","SPARE-ISSUE",
AQ1309="Power Telco","ACTIVE", AQ1309="no impacts","no impacts"
),"")</f>
        <v>No root cause</v>
      </c>
      <c r="AS1309" s="92" t="s">
        <v>5537</v>
      </c>
      <c r="AT1309" s="98" t="s">
        <v>4442</v>
      </c>
      <c r="AV1309" s="17" t="s">
        <v>5537</v>
      </c>
      <c r="AW1309" s="7" t="s">
        <v>5537</v>
      </c>
      <c r="AX1309" s="6" t="s">
        <v>5537</v>
      </c>
      <c r="AY1309" s="7"/>
      <c r="AZ1309" s="3" t="s">
        <v>5537</v>
      </c>
      <c r="BA1309" s="18" t="s">
        <v>5537</v>
      </c>
      <c r="BB1309" s="18" t="s">
        <v>5537</v>
      </c>
      <c r="BC1309" s="18" t="s">
        <v>5537</v>
      </c>
      <c r="BD1309" s="18" t="s">
        <v>5537</v>
      </c>
      <c r="BE1309" s="18" t="s">
        <v>5537</v>
      </c>
      <c r="BF1309" s="18" t="s">
        <v>5537</v>
      </c>
      <c r="BG1309" s="18" t="s">
        <v>5537</v>
      </c>
      <c r="BH1309" s="18" t="s">
        <v>5537</v>
      </c>
      <c r="BI1309" s="18" t="s">
        <v>5537</v>
      </c>
      <c r="BJ1309" s="18" t="s">
        <v>5537</v>
      </c>
      <c r="BK1309" s="18" t="s">
        <v>5537</v>
      </c>
      <c r="BL1309" s="9" t="s">
        <v>5537</v>
      </c>
      <c r="BM1309" s="14" t="s">
        <v>5537</v>
      </c>
      <c r="BN1309" s="14" t="s">
        <v>5537</v>
      </c>
      <c r="BO1309" s="14" t="str">
        <f>_xlfn.XLOOKUP(B1309,'[4]cell downs 18042026 17h'!$B:$B,'[4]cell downs 18042026 17h'!$B:$B,"")</f>
        <v/>
      </c>
      <c r="BP1309" s="14" t="str">
        <f>_xlfn.XLOOKUP(B1309,'[5]Cells Huawei 19042026 15h'!$B:$B,'[5]Cells Huawei 19042026 15h'!$B:$B,"")</f>
        <v/>
      </c>
      <c r="BQ1309" s="9" t="str">
        <f>_xlfn.XLOOKUP(B1309,'[6]cells down 19042026 9H40'!$B:$B,'[6]cells down 19042026 9H40'!$B:$B,"")</f>
        <v/>
      </c>
      <c r="BR1309" s="9" t="s">
        <v>5537</v>
      </c>
      <c r="BS1309" s="9" t="s">
        <v>12</v>
      </c>
      <c r="BT1309" s="108"/>
    </row>
    <row r="1310" spans="1:72" s="9" customFormat="1" x14ac:dyDescent="0.35">
      <c r="A1310" s="1" t="s">
        <v>1778</v>
      </c>
      <c r="B1310" s="8" t="s">
        <v>1779</v>
      </c>
      <c r="C1310" s="3" t="str">
        <f>_xlfn.XLOOKUP(B1310,'[1]daily break down'!$D:$D,'[1]daily break down'!$E:$E,"")</f>
        <v>Garoua</v>
      </c>
      <c r="D1310" s="1" t="s">
        <v>11</v>
      </c>
      <c r="E1310" s="1" t="s">
        <v>12</v>
      </c>
      <c r="F1310" s="3" t="s">
        <v>23</v>
      </c>
      <c r="G1310" s="1" t="s">
        <v>24</v>
      </c>
      <c r="H1310" s="32" t="str">
        <f>_xlfn.XLOOKUP(B1310,[2]CALCULATION!$B:$B,[2]CALCULATION!$H:$H,"")</f>
        <v>Huawei</v>
      </c>
      <c r="I1310" s="28">
        <v>0</v>
      </c>
      <c r="J1310" s="28">
        <v>0</v>
      </c>
      <c r="K1310" s="28">
        <v>4.6273824097616378</v>
      </c>
      <c r="L1310" s="28">
        <v>0</v>
      </c>
      <c r="M1310" s="28">
        <v>0</v>
      </c>
      <c r="N1310" s="28">
        <v>0</v>
      </c>
      <c r="O1310" s="28">
        <v>0</v>
      </c>
      <c r="P1310" s="28">
        <v>0</v>
      </c>
      <c r="Q1310" s="28">
        <v>0</v>
      </c>
      <c r="R1310" s="28">
        <v>0</v>
      </c>
      <c r="S1310" s="93">
        <v>0</v>
      </c>
      <c r="T1310" s="93">
        <f>_xlfn.XLOOKUP(B1310,'[3]Nur des jours'!$B:$B,'[3]Nur des jours'!$U:$U,"")</f>
        <v>0</v>
      </c>
      <c r="U1310" s="93">
        <v>0</v>
      </c>
      <c r="V1310" s="93">
        <v>0</v>
      </c>
      <c r="W1310" s="93">
        <v>0</v>
      </c>
      <c r="X1310" s="93">
        <v>0</v>
      </c>
      <c r="Y1310" s="93">
        <v>1.8352295588600389</v>
      </c>
      <c r="Z1310" s="93">
        <v>2.2467383208773142</v>
      </c>
      <c r="AA1310" s="93">
        <v>0</v>
      </c>
      <c r="AB1310" s="93">
        <v>0</v>
      </c>
      <c r="AC1310" s="93">
        <f>_xlfn.XLOOKUP(B1310,'[3]Nur des jours'!$B:$B,'[3]Nur des jours'!$N:$N,"")</f>
        <v>0</v>
      </c>
      <c r="AD1310" s="93">
        <v>0</v>
      </c>
      <c r="AE1310" s="93">
        <v>0</v>
      </c>
      <c r="AF1310" s="93">
        <v>0</v>
      </c>
      <c r="AG1310" s="93"/>
      <c r="AH1310" s="93">
        <v>0</v>
      </c>
      <c r="AI1310" s="93">
        <v>0</v>
      </c>
      <c r="AJ1310" s="93">
        <v>0</v>
      </c>
      <c r="AK1310" s="93">
        <v>0</v>
      </c>
      <c r="AL1310" s="93">
        <v>0</v>
      </c>
      <c r="AM1310" s="49" t="s">
        <v>5559</v>
      </c>
      <c r="AN1310" s="49"/>
      <c r="AO1310" s="48" t="str" cm="1">
        <f t="array" ref="AO1310">IFERROR(_xlfn.IFS(
AQ1310="MPR ISSUE","PDH",
AQ1310="BSS Hardware Issue","BSS",
AQ1310="Sites strategiques, MLL, Pylone, etc.","ENVTECH",
AQ1310="AKTIVCO DEFAUT GE &amp; POWER Cabinet","AKTIVCO",
AQ1310="AKTIVCO Coupure ENEO &amp; Baisse de tension","AKTIVCO GRID ONLY",
AQ1310="Coupure ENEO &amp; Baisse de tension","IHS GRID ONLY",
AQ1310="Defaut GE &amp; POWER Cabinet","IHS",
AQ1310="Sharing","Partners",
AQ1310="Sites strategiques &amp; DataCenter","SST &amp; DC",
AQ1310="Exclu","Exclu",
AQ1310="SAT","SAT",
AQ1310="SPARE-ISSUE","SPARE-ISSUE",
AQ1310="Fiber CAmtel","TRANS_FO_CAMTEL",
AQ1310="Fiber AOF","Fiber AOF",
AQ1310="Projet OCM (HUAWEI)","TRAVAUX-HUAWEI",
AQ1310="Projet OCM (NOKIA)","TRAVAUX-NOKIA",
AQ1310="ACCESS-ISSUE","ACCESS-ISSUE",
AQ1310="Projet OCM (ZTE, NOKIA, autres projets)","TRAVAUX OCM",
AQ1310="No root CAuse","No root cause",
AQ1310="ODU HS","PDH",
AQ1310="IP &amp; VLAN","PDH",
AQ1310="Warehouse HUAWEI","SPARE-ISSUE",
AQ1310="SPARE-HS","SPARE-ISSUE",
AQ1310="Power Telco","BSS",AQ1310="no impacts","no impacts"
),"")</f>
        <v>IHS</v>
      </c>
      <c r="AP1310" s="48" t="str" cm="1">
        <f t="array" ref="AP1310">IFERROR(_xlfn.IFS(
AQ1310="MPR ISSUE","TX ISSUE",
AQ1310="BSS Hardware Issue","RAN ISSUE",
AQ1310="Sites strategiques, MLL, Pylone, etc.","ENVTECH",
AQ1310="AKTIVCO DEFAUT GE &amp; POWER Cabinet","POWER ISSUE",
AQ1310="AKTIVCO Coupure ENEO &amp; Baisse de tension","POWER ISSUE",
AQ1310="Coupure ENEO &amp; Baisse de tension","POWER ISSUE",
AQ1310="Defaut GE &amp; POWER Cabinet","POWER ISSUE",
AQ1310="Sharing","POWER ISSUE",
AQ1310="Sites strategiques &amp; DataCenter","POWER ISSUE",
AQ1310="Exclu","Exclu",
AQ1310="SAT","TX ISSUE",
AQ1310="SPARE-ISSUE","SPARE-ISSUE",
AQ1310="Fiber CAmtel","TX ISSUE",
AQ1310="Fiber AOF","TX ISSUE",
AQ1310="Projet OCM (HUAWEI)","TRAVAUX-HUAWEI",
AQ1310="Projet OCM (NOKIA)","TRAVAUX -NOKIA",
AQ1310="ACCESS-ISSUE","ACCESS-ISSUE",
AQ1310="Projet OCM (ZTE, NOKIA, autres projets)","TRAVAUX OCM",
AQ1310="No root CAuse","No root cause",
AQ1310="ODU HS","TX ISSUE",
AQ1310="IP &amp; VLAN","TX ISSUE",
AQ1310="Warehouse HUAWEI","SPARE-ISSUE",
AQ1310="SPARE-HS","SPARE-ISSUE",
AQ1310="Power Telco","RAN ISSUE",AQ1310="no impacts","no impacts"
),"")</f>
        <v>POWER ISSUE</v>
      </c>
      <c r="AQ1310" s="67" t="s">
        <v>5330</v>
      </c>
      <c r="AR1310" s="48" t="str" cm="1">
        <f t="array" ref="AR1310">IFERROR(_xlfn.IFS(
AQ1310="MPR ISSUE","ACTIVE",
AQ1310="BSS Hardware Issue","ACTIVE",
AQ1310="Sites strategiques, MLL, Pylone, etc.","PASSIVE",
AQ1310="AKTIVCO DEFAUT GE &amp; POWER Cabinet","PASSIVE",
AQ1310="AKTIVCO Coupure ENEO &amp; Baisse de tension","PASSIVE",
AQ1310="Coupure ENEO &amp; Baisse de tension","PASSIVE",
AQ1310="Defaut GE &amp; POWER Cabinet","PASSIVE",
AQ1310="Sharing","PASSIVE",
AQ1310="Sites strategiques &amp; DataCenter","PASSIVE",
AQ1310="Exclu","Exclu",
AQ1310="SAT","ACTIVE",
AQ1310="SPARE-ISSUE","SPARE-ISSUE",
AQ1310="Fiber CAmtel","ACTIVE",
AQ1310="Fiber AOF","ACTIVE",
AQ1310="Projet OCM (HUAWEI)","PLANNED WORKS",
AQ1310="Projet OCM (NOKIA)","PLANNED WORKS",
AQ1310="ACCESS-ISSUE","ACCESS-ISSUE",
AQ1310="Projet OCM (ZTE, NOKIA, autres projets)","PLANNED WORKS",
AQ1310="No root CAuse","No root cause",
AQ1310="ODU HS","ACTIVE",
AQ1310="IP &amp; VLAN","ACTIVE",
AQ1310="Warehouse HUAWEI","SPARE-ISSUE",
AQ1310="SPARE-HS","SPARE-ISSUE",
AQ1310="Power Telco","ACTIVE", AQ1310="no impacts","no impacts"
),"")</f>
        <v>PASSIVE</v>
      </c>
      <c r="AS1310" s="92" t="s">
        <v>5893</v>
      </c>
      <c r="AT1310" s="98" t="s">
        <v>1779</v>
      </c>
      <c r="AV1310" s="17" t="s">
        <v>5537</v>
      </c>
      <c r="AW1310" s="7" t="s">
        <v>5537</v>
      </c>
      <c r="AX1310" s="6" t="s">
        <v>5537</v>
      </c>
      <c r="AY1310" s="7"/>
      <c r="AZ1310" s="3" t="s">
        <v>5537</v>
      </c>
      <c r="BA1310" s="18" t="s">
        <v>5537</v>
      </c>
      <c r="BB1310" s="18" t="s">
        <v>5537</v>
      </c>
      <c r="BC1310" s="18" t="s">
        <v>5537</v>
      </c>
      <c r="BD1310" s="18" t="s">
        <v>5537</v>
      </c>
      <c r="BE1310" s="18" t="s">
        <v>5537</v>
      </c>
      <c r="BF1310" s="18" t="s">
        <v>5537</v>
      </c>
      <c r="BG1310" s="18" t="s">
        <v>5537</v>
      </c>
      <c r="BH1310" s="18" t="s">
        <v>5537</v>
      </c>
      <c r="BI1310" s="18" t="s">
        <v>5537</v>
      </c>
      <c r="BJ1310" s="18" t="s">
        <v>5537</v>
      </c>
      <c r="BK1310" s="18" t="s">
        <v>5537</v>
      </c>
      <c r="BL1310" s="9" t="s">
        <v>5893</v>
      </c>
      <c r="BM1310" s="14" t="s">
        <v>5537</v>
      </c>
      <c r="BN1310" s="14" t="s">
        <v>5537</v>
      </c>
      <c r="BO1310" s="14" t="str">
        <f>_xlfn.XLOOKUP(B1310,'[4]cell downs 18042026 17h'!$B:$B,'[4]cell downs 18042026 17h'!$B:$B,"")</f>
        <v/>
      </c>
      <c r="BP1310" s="14" t="str">
        <f>_xlfn.XLOOKUP(B1310,'[5]Cells Huawei 19042026 15h'!$B:$B,'[5]Cells Huawei 19042026 15h'!$B:$B,"")</f>
        <v/>
      </c>
      <c r="BQ1310" s="9" t="str">
        <f>_xlfn.XLOOKUP(B1310,'[6]cells down 19042026 9H40'!$B:$B,'[6]cells down 19042026 9H40'!$B:$B,"")</f>
        <v/>
      </c>
      <c r="BR1310" s="9" t="s">
        <v>1779</v>
      </c>
      <c r="BS1310" s="9" t="s">
        <v>5537</v>
      </c>
      <c r="BT1310" s="108"/>
    </row>
    <row r="1311" spans="1:72" s="9" customFormat="1" x14ac:dyDescent="0.35">
      <c r="A1311" s="1" t="s">
        <v>2883</v>
      </c>
      <c r="B1311" s="8" t="s">
        <v>2884</v>
      </c>
      <c r="C1311" s="3" t="str">
        <f>_xlfn.XLOOKUP(B1311,'[1]daily break down'!$D:$D,'[1]daily break down'!$E:$E,"")</f>
        <v>Garoua</v>
      </c>
      <c r="D1311" s="1" t="s">
        <v>11</v>
      </c>
      <c r="E1311" s="1" t="s">
        <v>12</v>
      </c>
      <c r="F1311" s="3" t="s">
        <v>23</v>
      </c>
      <c r="G1311" s="1" t="s">
        <v>24</v>
      </c>
      <c r="H1311" s="32" t="str">
        <f>_xlfn.XLOOKUP(B1311,[2]CALCULATION!$B:$B,[2]CALCULATION!$H:$H,"")</f>
        <v>Huawei</v>
      </c>
      <c r="I1311" s="28">
        <v>0</v>
      </c>
      <c r="J1311" s="28">
        <v>0</v>
      </c>
      <c r="K1311" s="28">
        <v>5.2659852239943161</v>
      </c>
      <c r="L1311" s="28">
        <v>0</v>
      </c>
      <c r="M1311" s="28">
        <v>0</v>
      </c>
      <c r="N1311" s="28">
        <v>0.30455179734785254</v>
      </c>
      <c r="O1311" s="28">
        <v>0</v>
      </c>
      <c r="P1311" s="28">
        <v>0</v>
      </c>
      <c r="Q1311" s="28">
        <v>0</v>
      </c>
      <c r="R1311" s="28">
        <v>0</v>
      </c>
      <c r="S1311" s="93">
        <v>0</v>
      </c>
      <c r="T1311" s="93">
        <f>_xlfn.XLOOKUP(B1311,'[3]Nur des jours'!$B:$B,'[3]Nur des jours'!$U:$U,"")</f>
        <v>0</v>
      </c>
      <c r="U1311" s="93">
        <v>2.4283350883050399</v>
      </c>
      <c r="V1311" s="93">
        <v>0.47050720109122152</v>
      </c>
      <c r="W1311" s="93">
        <v>0</v>
      </c>
      <c r="X1311" s="93">
        <v>0</v>
      </c>
      <c r="Y1311" s="93">
        <v>1.8147192187950336</v>
      </c>
      <c r="Z1311" s="93">
        <v>2.8826480382840658</v>
      </c>
      <c r="AA1311" s="93">
        <v>0</v>
      </c>
      <c r="AB1311" s="93">
        <v>0</v>
      </c>
      <c r="AC1311" s="93">
        <f>_xlfn.XLOOKUP(B1311,'[3]Nur des jours'!$B:$B,'[3]Nur des jours'!$N:$N,"")</f>
        <v>0</v>
      </c>
      <c r="AD1311" s="93">
        <v>0</v>
      </c>
      <c r="AE1311" s="93">
        <v>0</v>
      </c>
      <c r="AF1311" s="93">
        <v>0</v>
      </c>
      <c r="AG1311" s="93"/>
      <c r="AH1311" s="93">
        <v>0</v>
      </c>
      <c r="AI1311" s="93">
        <v>0</v>
      </c>
      <c r="AJ1311" s="93">
        <v>0</v>
      </c>
      <c r="AK1311" s="93">
        <v>0</v>
      </c>
      <c r="AL1311" s="93">
        <v>0</v>
      </c>
      <c r="AM1311" s="49" t="s">
        <v>5559</v>
      </c>
      <c r="AN1311" s="49"/>
      <c r="AO1311" s="48" t="str" cm="1">
        <f t="array" ref="AO1311">IFERROR(_xlfn.IFS(
AQ1311="MPR ISSUE","PDH",
AQ1311="BSS Hardware Issue","BSS",
AQ1311="Sites strategiques, MLL, Pylone, etc.","ENVTECH",
AQ1311="AKTIVCO DEFAUT GE &amp; POWER Cabinet","AKTIVCO",
AQ1311="AKTIVCO Coupure ENEO &amp; Baisse de tension","AKTIVCO GRID ONLY",
AQ1311="Coupure ENEO &amp; Baisse de tension","IHS GRID ONLY",
AQ1311="Defaut GE &amp; POWER Cabinet","IHS",
AQ1311="Sharing","Partners",
AQ1311="Sites strategiques &amp; DataCenter","SST &amp; DC",
AQ1311="Exclu","Exclu",
AQ1311="SAT","SAT",
AQ1311="SPARE-ISSUE","SPARE-ISSUE",
AQ1311="Fiber CAmtel","TRANS_FO_CAMTEL",
AQ1311="Fiber AOF","Fiber AOF",
AQ1311="Projet OCM (HUAWEI)","TRAVAUX-HUAWEI",
AQ1311="Projet OCM (NOKIA)","TRAVAUX-NOKIA",
AQ1311="ACCESS-ISSUE","ACCESS-ISSUE",
AQ1311="Projet OCM (ZTE, NOKIA, autres projets)","TRAVAUX OCM",
AQ1311="No root CAuse","No root cause",
AQ1311="ODU HS","PDH",
AQ1311="IP &amp; VLAN","PDH",
AQ1311="Warehouse HUAWEI","SPARE-ISSUE",
AQ1311="SPARE-HS","SPARE-ISSUE",
AQ1311="Power Telco","BSS",AQ1311="no impacts","no impacts"
),"")</f>
        <v>No root cause</v>
      </c>
      <c r="AP1311" s="48" t="str" cm="1">
        <f t="array" ref="AP1311">IFERROR(_xlfn.IFS(
AQ1311="MPR ISSUE","TX ISSUE",
AQ1311="BSS Hardware Issue","RAN ISSUE",
AQ1311="Sites strategiques, MLL, Pylone, etc.","ENVTECH",
AQ1311="AKTIVCO DEFAUT GE &amp; POWER Cabinet","POWER ISSUE",
AQ1311="AKTIVCO Coupure ENEO &amp; Baisse de tension","POWER ISSUE",
AQ1311="Coupure ENEO &amp; Baisse de tension","POWER ISSUE",
AQ1311="Defaut GE &amp; POWER Cabinet","POWER ISSUE",
AQ1311="Sharing","POWER ISSUE",
AQ1311="Sites strategiques &amp; DataCenter","POWER ISSUE",
AQ1311="Exclu","Exclu",
AQ1311="SAT","TX ISSUE",
AQ1311="SPARE-ISSUE","SPARE-ISSUE",
AQ1311="Fiber CAmtel","TX ISSUE",
AQ1311="Fiber AOF","TX ISSUE",
AQ1311="Projet OCM (HUAWEI)","TRAVAUX-HUAWEI",
AQ1311="Projet OCM (NOKIA)","TRAVAUX -NOKIA",
AQ1311="ACCESS-ISSUE","ACCESS-ISSUE",
AQ1311="Projet OCM (ZTE, NOKIA, autres projets)","TRAVAUX OCM",
AQ1311="No root CAuse","No root cause",
AQ1311="ODU HS","TX ISSUE",
AQ1311="IP &amp; VLAN","TX ISSUE",
AQ1311="Warehouse HUAWEI","SPARE-ISSUE",
AQ1311="SPARE-HS","SPARE-ISSUE",
AQ1311="Power Telco","RAN ISSUE",AQ1311="no impacts","no impacts"
),"")</f>
        <v>No root cause</v>
      </c>
      <c r="AQ1311" s="127" t="s">
        <v>5344</v>
      </c>
      <c r="AR1311" s="48" t="str" cm="1">
        <f t="array" ref="AR1311">IFERROR(_xlfn.IFS(
AQ1311="MPR ISSUE","ACTIVE",
AQ1311="BSS Hardware Issue","ACTIVE",
AQ1311="Sites strategiques, MLL, Pylone, etc.","PASSIVE",
AQ1311="AKTIVCO DEFAUT GE &amp; POWER Cabinet","PASSIVE",
AQ1311="AKTIVCO Coupure ENEO &amp; Baisse de tension","PASSIVE",
AQ1311="Coupure ENEO &amp; Baisse de tension","PASSIVE",
AQ1311="Defaut GE &amp; POWER Cabinet","PASSIVE",
AQ1311="Sharing","PASSIVE",
AQ1311="Sites strategiques &amp; DataCenter","PASSIVE",
AQ1311="Exclu","Exclu",
AQ1311="SAT","ACTIVE",
AQ1311="SPARE-ISSUE","SPARE-ISSUE",
AQ1311="Fiber CAmtel","ACTIVE",
AQ1311="Fiber AOF","ACTIVE",
AQ1311="Projet OCM (HUAWEI)","PLANNED WORKS",
AQ1311="Projet OCM (NOKIA)","PLANNED WORKS",
AQ1311="ACCESS-ISSUE","ACCESS-ISSUE",
AQ1311="Projet OCM (ZTE, NOKIA, autres projets)","PLANNED WORKS",
AQ1311="No root CAuse","No root cause",
AQ1311="ODU HS","ACTIVE",
AQ1311="IP &amp; VLAN","ACTIVE",
AQ1311="Warehouse HUAWEI","SPARE-ISSUE",
AQ1311="SPARE-HS","SPARE-ISSUE",
AQ1311="Power Telco","ACTIVE", AQ1311="no impacts","no impacts"
),"")</f>
        <v>No root cause</v>
      </c>
      <c r="AS1311" s="92" t="s">
        <v>5537</v>
      </c>
      <c r="AT1311" s="98" t="s">
        <v>2884</v>
      </c>
      <c r="AV1311" s="17" t="s">
        <v>5537</v>
      </c>
      <c r="AW1311" s="7" t="s">
        <v>5537</v>
      </c>
      <c r="AX1311" s="6" t="s">
        <v>5537</v>
      </c>
      <c r="AY1311" s="7"/>
      <c r="AZ1311" s="3" t="s">
        <v>5537</v>
      </c>
      <c r="BA1311" s="18" t="s">
        <v>5537</v>
      </c>
      <c r="BB1311" s="18" t="s">
        <v>5537</v>
      </c>
      <c r="BC1311" s="18" t="s">
        <v>5537</v>
      </c>
      <c r="BD1311" s="18" t="s">
        <v>5537</v>
      </c>
      <c r="BE1311" s="18" t="s">
        <v>5537</v>
      </c>
      <c r="BF1311" s="18" t="s">
        <v>5537</v>
      </c>
      <c r="BG1311" s="18" t="s">
        <v>5537</v>
      </c>
      <c r="BH1311" s="18" t="s">
        <v>5537</v>
      </c>
      <c r="BI1311" s="18" t="s">
        <v>5537</v>
      </c>
      <c r="BJ1311" s="18" t="s">
        <v>5537</v>
      </c>
      <c r="BK1311" s="18" t="s">
        <v>5537</v>
      </c>
      <c r="BL1311" s="9" t="s">
        <v>5537</v>
      </c>
      <c r="BM1311" s="14" t="s">
        <v>5537</v>
      </c>
      <c r="BN1311" s="14" t="s">
        <v>5537</v>
      </c>
      <c r="BO1311" s="14" t="str">
        <f>_xlfn.XLOOKUP(B1311,'[4]cell downs 18042026 17h'!$B:$B,'[4]cell downs 18042026 17h'!$B:$B,"")</f>
        <v/>
      </c>
      <c r="BP1311" s="14" t="str">
        <f>_xlfn.XLOOKUP(B1311,'[5]Cells Huawei 19042026 15h'!$B:$B,'[5]Cells Huawei 19042026 15h'!$B:$B,"")</f>
        <v/>
      </c>
      <c r="BQ1311" s="9" t="str">
        <f>_xlfn.XLOOKUP(B1311,'[6]cells down 19042026 9H40'!$B:$B,'[6]cells down 19042026 9H40'!$B:$B,"")</f>
        <v/>
      </c>
      <c r="BR1311" s="9" t="s">
        <v>5537</v>
      </c>
      <c r="BS1311" s="9" t="s">
        <v>594</v>
      </c>
      <c r="BT1311" s="108"/>
    </row>
    <row r="1312" spans="1:72" s="9" customFormat="1" x14ac:dyDescent="0.35">
      <c r="A1312" s="1" t="s">
        <v>178</v>
      </c>
      <c r="B1312" s="8" t="s">
        <v>179</v>
      </c>
      <c r="C1312" s="3" t="str">
        <f>_xlfn.XLOOKUP(B1312,'[1]daily break down'!$D:$D,'[1]daily break down'!$E:$E,"")</f>
        <v>SUD-OUEST</v>
      </c>
      <c r="D1312" s="1" t="s">
        <v>18</v>
      </c>
      <c r="E1312" s="1"/>
      <c r="F1312" s="3" t="s">
        <v>13</v>
      </c>
      <c r="G1312" s="1" t="s">
        <v>14</v>
      </c>
      <c r="H1312" s="32" t="str">
        <f>_xlfn.XLOOKUP(B1312,[2]CALCULATION!$B:$B,[2]CALCULATION!$H:$H,"")</f>
        <v>Huawei</v>
      </c>
      <c r="I1312" s="28">
        <v>0.34287938065193635</v>
      </c>
      <c r="J1312" s="28">
        <v>0.75050009559601982</v>
      </c>
      <c r="K1312" s="28">
        <v>0</v>
      </c>
      <c r="L1312" s="28">
        <v>0</v>
      </c>
      <c r="M1312" s="28">
        <v>0</v>
      </c>
      <c r="N1312" s="28">
        <v>0</v>
      </c>
      <c r="O1312" s="28">
        <v>0</v>
      </c>
      <c r="P1312" s="28">
        <v>0</v>
      </c>
      <c r="Q1312" s="28">
        <v>7.2232067185453424E-3</v>
      </c>
      <c r="R1312" s="28">
        <v>4.4679724797607525</v>
      </c>
      <c r="S1312" s="93">
        <v>0</v>
      </c>
      <c r="T1312" s="93">
        <f>_xlfn.XLOOKUP(B1312,'[3]Nur des jours'!$B:$B,'[3]Nur des jours'!$U:$U,"")</f>
        <v>0</v>
      </c>
      <c r="U1312" s="93">
        <v>7.5620732065758639E-3</v>
      </c>
      <c r="V1312" s="93">
        <v>0.27171741816552664</v>
      </c>
      <c r="W1312" s="93">
        <v>0</v>
      </c>
      <c r="X1312" s="93">
        <v>0.19936050543185146</v>
      </c>
      <c r="Y1312" s="93">
        <v>1.8129000408066591</v>
      </c>
      <c r="Z1312" s="93">
        <v>0</v>
      </c>
      <c r="AA1312" s="93">
        <v>0</v>
      </c>
      <c r="AB1312" s="93">
        <v>0</v>
      </c>
      <c r="AC1312" s="93">
        <f>_xlfn.XLOOKUP(B1312,'[3]Nur des jours'!$B:$B,'[3]Nur des jours'!$N:$N,"")</f>
        <v>0</v>
      </c>
      <c r="AD1312" s="93">
        <v>0</v>
      </c>
      <c r="AE1312" s="93">
        <v>0</v>
      </c>
      <c r="AF1312" s="93">
        <v>0</v>
      </c>
      <c r="AG1312" s="93"/>
      <c r="AH1312" s="93">
        <v>0</v>
      </c>
      <c r="AI1312" s="93">
        <v>0</v>
      </c>
      <c r="AJ1312" s="93">
        <v>0</v>
      </c>
      <c r="AK1312" s="93">
        <v>0</v>
      </c>
      <c r="AL1312" s="93">
        <v>0</v>
      </c>
      <c r="AM1312" s="49" t="s">
        <v>5559</v>
      </c>
      <c r="AN1312" s="49"/>
      <c r="AO1312" s="48" t="str" cm="1">
        <f t="array" ref="AO1312">IFERROR(_xlfn.IFS(
AQ1312="MPR ISSUE","PDH",
AQ1312="BSS Hardware Issue","BSS",
AQ1312="Sites strategiques, MLL, Pylone, etc.","ENVTECH",
AQ1312="AKTIVCO DEFAUT GE &amp; POWER Cabinet","AKTIVCO",
AQ1312="AKTIVCO Coupure ENEO &amp; Baisse de tension","AKTIVCO GRID ONLY",
AQ1312="Coupure ENEO &amp; Baisse de tension","IHS GRID ONLY",
AQ1312="Defaut GE &amp; POWER Cabinet","IHS",
AQ1312="Sharing","Partners",
AQ1312="Sites strategiques &amp; DataCenter","SST &amp; DC",
AQ1312="Exclu","Exclu",
AQ1312="SAT","SAT",
AQ1312="SPARE-ISSUE","SPARE-ISSUE",
AQ1312="Fiber CAmtel","TRANS_FO_CAMTEL",
AQ1312="Fiber AOF","Fiber AOF",
AQ1312="Projet OCM (HUAWEI)","TRAVAUX-HUAWEI",
AQ1312="Projet OCM (NOKIA)","TRAVAUX-NOKIA",
AQ1312="ACCESS-ISSUE","ACCESS-ISSUE",
AQ1312="Projet OCM (ZTE, NOKIA, autres projets)","TRAVAUX OCM",
AQ1312="No root CAuse","No root cause",
AQ1312="ODU HS","PDH",
AQ1312="IP &amp; VLAN","PDH",
AQ1312="Warehouse HUAWEI","SPARE-ISSUE",
AQ1312="SPARE-HS","SPARE-ISSUE",
AQ1312="Power Telco","BSS",AQ1312="no impacts","no impacts"
),"")</f>
        <v>No root cause</v>
      </c>
      <c r="AP1312" s="48" t="str" cm="1">
        <f t="array" ref="AP1312">IFERROR(_xlfn.IFS(
AQ1312="MPR ISSUE","TX ISSUE",
AQ1312="BSS Hardware Issue","RAN ISSUE",
AQ1312="Sites strategiques, MLL, Pylone, etc.","ENVTECH",
AQ1312="AKTIVCO DEFAUT GE &amp; POWER Cabinet","POWER ISSUE",
AQ1312="AKTIVCO Coupure ENEO &amp; Baisse de tension","POWER ISSUE",
AQ1312="Coupure ENEO &amp; Baisse de tension","POWER ISSUE",
AQ1312="Defaut GE &amp; POWER Cabinet","POWER ISSUE",
AQ1312="Sharing","POWER ISSUE",
AQ1312="Sites strategiques &amp; DataCenter","POWER ISSUE",
AQ1312="Exclu","Exclu",
AQ1312="SAT","TX ISSUE",
AQ1312="SPARE-ISSUE","SPARE-ISSUE",
AQ1312="Fiber CAmtel","TX ISSUE",
AQ1312="Fiber AOF","TX ISSUE",
AQ1312="Projet OCM (HUAWEI)","TRAVAUX-HUAWEI",
AQ1312="Projet OCM (NOKIA)","TRAVAUX -NOKIA",
AQ1312="ACCESS-ISSUE","ACCESS-ISSUE",
AQ1312="Projet OCM (ZTE, NOKIA, autres projets)","TRAVAUX OCM",
AQ1312="No root CAuse","No root cause",
AQ1312="ODU HS","TX ISSUE",
AQ1312="IP &amp; VLAN","TX ISSUE",
AQ1312="Warehouse HUAWEI","SPARE-ISSUE",
AQ1312="SPARE-HS","SPARE-ISSUE",
AQ1312="Power Telco","RAN ISSUE",AQ1312="no impacts","no impacts"
),"")</f>
        <v>No root cause</v>
      </c>
      <c r="AQ1312" s="67" t="s">
        <v>5344</v>
      </c>
      <c r="AR1312" s="48" t="str" cm="1">
        <f t="array" ref="AR1312">IFERROR(_xlfn.IFS(
AQ1312="MPR ISSUE","ACTIVE",
AQ1312="BSS Hardware Issue","ACTIVE",
AQ1312="Sites strategiques, MLL, Pylone, etc.","PASSIVE",
AQ1312="AKTIVCO DEFAUT GE &amp; POWER Cabinet","PASSIVE",
AQ1312="AKTIVCO Coupure ENEO &amp; Baisse de tension","PASSIVE",
AQ1312="Coupure ENEO &amp; Baisse de tension","PASSIVE",
AQ1312="Defaut GE &amp; POWER Cabinet","PASSIVE",
AQ1312="Sharing","PASSIVE",
AQ1312="Sites strategiques &amp; DataCenter","PASSIVE",
AQ1312="Exclu","Exclu",
AQ1312="SAT","ACTIVE",
AQ1312="SPARE-ISSUE","SPARE-ISSUE",
AQ1312="Fiber CAmtel","ACTIVE",
AQ1312="Fiber AOF","ACTIVE",
AQ1312="Projet OCM (HUAWEI)","PLANNED WORKS",
AQ1312="Projet OCM (NOKIA)","PLANNED WORKS",
AQ1312="ACCESS-ISSUE","ACCESS-ISSUE",
AQ1312="Projet OCM (ZTE, NOKIA, autres projets)","PLANNED WORKS",
AQ1312="No root CAuse","No root cause",
AQ1312="ODU HS","ACTIVE",
AQ1312="IP &amp; VLAN","ACTIVE",
AQ1312="Warehouse HUAWEI","SPARE-ISSUE",
AQ1312="SPARE-HS","SPARE-ISSUE",
AQ1312="Power Telco","ACTIVE", AQ1312="no impacts","no impacts"
),"")</f>
        <v>No root cause</v>
      </c>
      <c r="AS1312" s="92" t="s">
        <v>5537</v>
      </c>
      <c r="AT1312" s="98" t="s">
        <v>179</v>
      </c>
      <c r="AV1312" s="17" t="s">
        <v>5537</v>
      </c>
      <c r="AW1312" s="7" t="s">
        <v>5537</v>
      </c>
      <c r="AX1312" s="6" t="s">
        <v>5537</v>
      </c>
      <c r="AY1312" s="7"/>
      <c r="AZ1312" s="3" t="s">
        <v>5537</v>
      </c>
      <c r="BA1312" s="18" t="s">
        <v>5537</v>
      </c>
      <c r="BB1312" s="18" t="s">
        <v>5537</v>
      </c>
      <c r="BC1312" s="18" t="s">
        <v>5537</v>
      </c>
      <c r="BD1312" s="18" t="s">
        <v>5537</v>
      </c>
      <c r="BE1312" s="18" t="s">
        <v>5537</v>
      </c>
      <c r="BF1312" s="18" t="s">
        <v>5537</v>
      </c>
      <c r="BG1312" s="18" t="s">
        <v>5537</v>
      </c>
      <c r="BH1312" s="18" t="s">
        <v>5537</v>
      </c>
      <c r="BI1312" s="18" t="s">
        <v>5537</v>
      </c>
      <c r="BJ1312" s="18" t="s">
        <v>5537</v>
      </c>
      <c r="BK1312" s="18" t="s">
        <v>5537</v>
      </c>
      <c r="BL1312" s="9" t="s">
        <v>5537</v>
      </c>
      <c r="BM1312" s="14" t="s">
        <v>5537</v>
      </c>
      <c r="BN1312" s="14" t="s">
        <v>5537</v>
      </c>
      <c r="BO1312" s="14" t="str">
        <f>_xlfn.XLOOKUP(B1312,'[4]cell downs 18042026 17h'!$B:$B,'[4]cell downs 18042026 17h'!$B:$B,"")</f>
        <v/>
      </c>
      <c r="BP1312" s="14" t="str">
        <f>_xlfn.XLOOKUP(B1312,'[5]Cells Huawei 19042026 15h'!$B:$B,'[5]Cells Huawei 19042026 15h'!$B:$B,"")</f>
        <v/>
      </c>
      <c r="BQ1312" s="9" t="str">
        <f>_xlfn.XLOOKUP(B1312,'[6]cells down 19042026 9H40'!$B:$B,'[6]cells down 19042026 9H40'!$B:$B,"")</f>
        <v/>
      </c>
      <c r="BR1312" s="9" t="s">
        <v>5537</v>
      </c>
      <c r="BS1312" s="9" t="s">
        <v>302</v>
      </c>
      <c r="BT1312" s="108"/>
    </row>
    <row r="1313" spans="1:72" s="9" customFormat="1" x14ac:dyDescent="0.35">
      <c r="A1313" s="1" t="s">
        <v>4462</v>
      </c>
      <c r="B1313" s="8" t="s">
        <v>4463</v>
      </c>
      <c r="C1313" s="3" t="str">
        <f>_xlfn.XLOOKUP(B1313,'[1]daily break down'!$D:$D,'[1]daily break down'!$E:$E,"")</f>
        <v>SUD-OUEST</v>
      </c>
      <c r="D1313" s="1" t="s">
        <v>11</v>
      </c>
      <c r="E1313" s="1" t="s">
        <v>12</v>
      </c>
      <c r="F1313" s="3" t="s">
        <v>13</v>
      </c>
      <c r="G1313" s="1" t="s">
        <v>14</v>
      </c>
      <c r="H1313" s="32" t="str">
        <f>_xlfn.XLOOKUP(B1313,[2]CALCULATION!$B:$B,[2]CALCULATION!$H:$H,"")</f>
        <v>Huawei</v>
      </c>
      <c r="I1313" s="28">
        <v>0</v>
      </c>
      <c r="J1313" s="28">
        <v>8.0257852428281603E-4</v>
      </c>
      <c r="K1313" s="28">
        <v>0</v>
      </c>
      <c r="L1313" s="28">
        <v>0</v>
      </c>
      <c r="M1313" s="28">
        <v>0</v>
      </c>
      <c r="N1313" s="28">
        <v>0</v>
      </c>
      <c r="O1313" s="28">
        <v>0</v>
      </c>
      <c r="P1313" s="28">
        <v>1.6943324401526112E-3</v>
      </c>
      <c r="Q1313" s="28">
        <v>2.675261747609386E-4</v>
      </c>
      <c r="R1313" s="28">
        <v>3.3886648803052224E-3</v>
      </c>
      <c r="S1313" s="93">
        <v>1.4205461529022665</v>
      </c>
      <c r="T1313" s="93">
        <f>_xlfn.XLOOKUP(B1313,'[3]Nur des jours'!$B:$B,'[3]Nur des jours'!$U:$U,"")</f>
        <v>0</v>
      </c>
      <c r="U1313" s="93">
        <v>0</v>
      </c>
      <c r="V1313" s="93">
        <v>0</v>
      </c>
      <c r="W1313" s="93">
        <v>0</v>
      </c>
      <c r="X1313" s="93">
        <v>0</v>
      </c>
      <c r="Y1313" s="93">
        <v>1.7939056823986332</v>
      </c>
      <c r="Z1313" s="93">
        <v>0</v>
      </c>
      <c r="AA1313" s="93">
        <v>0</v>
      </c>
      <c r="AB1313" s="93">
        <v>0</v>
      </c>
      <c r="AC1313" s="93">
        <f>_xlfn.XLOOKUP(B1313,'[3]Nur des jours'!$B:$B,'[3]Nur des jours'!$N:$N,"")</f>
        <v>0</v>
      </c>
      <c r="AD1313" s="93">
        <v>0</v>
      </c>
      <c r="AE1313" s="93">
        <v>0</v>
      </c>
      <c r="AF1313" s="93">
        <v>0</v>
      </c>
      <c r="AG1313" s="93"/>
      <c r="AH1313" s="93">
        <v>0</v>
      </c>
      <c r="AI1313" s="93">
        <v>0</v>
      </c>
      <c r="AJ1313" s="93">
        <v>0</v>
      </c>
      <c r="AK1313" s="93">
        <v>0</v>
      </c>
      <c r="AL1313" s="93">
        <v>0</v>
      </c>
      <c r="AM1313" s="49" t="s">
        <v>5559</v>
      </c>
      <c r="AN1313" s="49"/>
      <c r="AO1313" s="48" t="str" cm="1">
        <f t="array" ref="AO1313">IFERROR(_xlfn.IFS(
AQ1313="MPR ISSUE","PDH",
AQ1313="BSS Hardware Issue","BSS",
AQ1313="Sites strategiques, MLL, Pylone, etc.","ENVTECH",
AQ1313="AKTIVCO DEFAUT GE &amp; POWER Cabinet","AKTIVCO",
AQ1313="AKTIVCO Coupure ENEO &amp; Baisse de tension","AKTIVCO GRID ONLY",
AQ1313="Coupure ENEO &amp; Baisse de tension","IHS GRID ONLY",
AQ1313="Defaut GE &amp; POWER Cabinet","IHS",
AQ1313="Sharing","Partners",
AQ1313="Sites strategiques &amp; DataCenter","SST &amp; DC",
AQ1313="Exclu","Exclu",
AQ1313="SAT","SAT",
AQ1313="SPARE-ISSUE","SPARE-ISSUE",
AQ1313="Fiber CAmtel","TRANS_FO_CAMTEL",
AQ1313="Fiber AOF","Fiber AOF",
AQ1313="Projet OCM (HUAWEI)","TRAVAUX-HUAWEI",
AQ1313="Projet OCM (NOKIA)","TRAVAUX-NOKIA",
AQ1313="ACCESS-ISSUE","ACCESS-ISSUE",
AQ1313="Projet OCM (ZTE, NOKIA, autres projets)","TRAVAUX OCM",
AQ1313="No root CAuse","No root cause",
AQ1313="ODU HS","PDH",
AQ1313="IP &amp; VLAN","PDH",
AQ1313="Warehouse HUAWEI","SPARE-ISSUE",
AQ1313="SPARE-HS","SPARE-ISSUE",
AQ1313="Power Telco","BSS",AQ1313="no impacts","no impacts"
),"")</f>
        <v>No root cause</v>
      </c>
      <c r="AP1313" s="48" t="str" cm="1">
        <f t="array" ref="AP1313">IFERROR(_xlfn.IFS(
AQ1313="MPR ISSUE","TX ISSUE",
AQ1313="BSS Hardware Issue","RAN ISSUE",
AQ1313="Sites strategiques, MLL, Pylone, etc.","ENVTECH",
AQ1313="AKTIVCO DEFAUT GE &amp; POWER Cabinet","POWER ISSUE",
AQ1313="AKTIVCO Coupure ENEO &amp; Baisse de tension","POWER ISSUE",
AQ1313="Coupure ENEO &amp; Baisse de tension","POWER ISSUE",
AQ1313="Defaut GE &amp; POWER Cabinet","POWER ISSUE",
AQ1313="Sharing","POWER ISSUE",
AQ1313="Sites strategiques &amp; DataCenter","POWER ISSUE",
AQ1313="Exclu","Exclu",
AQ1313="SAT","TX ISSUE",
AQ1313="SPARE-ISSUE","SPARE-ISSUE",
AQ1313="Fiber CAmtel","TX ISSUE",
AQ1313="Fiber AOF","TX ISSUE",
AQ1313="Projet OCM (HUAWEI)","TRAVAUX-HUAWEI",
AQ1313="Projet OCM (NOKIA)","TRAVAUX -NOKIA",
AQ1313="ACCESS-ISSUE","ACCESS-ISSUE",
AQ1313="Projet OCM (ZTE, NOKIA, autres projets)","TRAVAUX OCM",
AQ1313="No root CAuse","No root cause",
AQ1313="ODU HS","TX ISSUE",
AQ1313="IP &amp; VLAN","TX ISSUE",
AQ1313="Warehouse HUAWEI","SPARE-ISSUE",
AQ1313="SPARE-HS","SPARE-ISSUE",
AQ1313="Power Telco","RAN ISSUE",AQ1313="no impacts","no impacts"
),"")</f>
        <v>No root cause</v>
      </c>
      <c r="AQ1313" s="127" t="s">
        <v>5344</v>
      </c>
      <c r="AR1313" s="48" t="str" cm="1">
        <f t="array" ref="AR1313">IFERROR(_xlfn.IFS(
AQ1313="MPR ISSUE","ACTIVE",
AQ1313="BSS Hardware Issue","ACTIVE",
AQ1313="Sites strategiques, MLL, Pylone, etc.","PASSIVE",
AQ1313="AKTIVCO DEFAUT GE &amp; POWER Cabinet","PASSIVE",
AQ1313="AKTIVCO Coupure ENEO &amp; Baisse de tension","PASSIVE",
AQ1313="Coupure ENEO &amp; Baisse de tension","PASSIVE",
AQ1313="Defaut GE &amp; POWER Cabinet","PASSIVE",
AQ1313="Sharing","PASSIVE",
AQ1313="Sites strategiques &amp; DataCenter","PASSIVE",
AQ1313="Exclu","Exclu",
AQ1313="SAT","ACTIVE",
AQ1313="SPARE-ISSUE","SPARE-ISSUE",
AQ1313="Fiber CAmtel","ACTIVE",
AQ1313="Fiber AOF","ACTIVE",
AQ1313="Projet OCM (HUAWEI)","PLANNED WORKS",
AQ1313="Projet OCM (NOKIA)","PLANNED WORKS",
AQ1313="ACCESS-ISSUE","ACCESS-ISSUE",
AQ1313="Projet OCM (ZTE, NOKIA, autres projets)","PLANNED WORKS",
AQ1313="No root CAuse","No root cause",
AQ1313="ODU HS","ACTIVE",
AQ1313="IP &amp; VLAN","ACTIVE",
AQ1313="Warehouse HUAWEI","SPARE-ISSUE",
AQ1313="SPARE-HS","SPARE-ISSUE",
AQ1313="Power Telco","ACTIVE", AQ1313="no impacts","no impacts"
),"")</f>
        <v>No root cause</v>
      </c>
      <c r="AS1313" s="92" t="s">
        <v>5537</v>
      </c>
      <c r="AT1313" s="98" t="s">
        <v>4463</v>
      </c>
      <c r="AV1313" s="17" t="s">
        <v>5537</v>
      </c>
      <c r="AW1313" s="7" t="s">
        <v>5537</v>
      </c>
      <c r="AX1313" s="6" t="s">
        <v>5537</v>
      </c>
      <c r="AY1313" s="7"/>
      <c r="AZ1313" s="3" t="s">
        <v>5537</v>
      </c>
      <c r="BA1313" s="18" t="s">
        <v>5537</v>
      </c>
      <c r="BB1313" s="18" t="s">
        <v>5537</v>
      </c>
      <c r="BC1313" s="18" t="s">
        <v>5537</v>
      </c>
      <c r="BD1313" s="18" t="s">
        <v>5537</v>
      </c>
      <c r="BE1313" s="18" t="s">
        <v>5537</v>
      </c>
      <c r="BF1313" s="18" t="s">
        <v>5537</v>
      </c>
      <c r="BG1313" s="18" t="s">
        <v>5537</v>
      </c>
      <c r="BH1313" s="18" t="s">
        <v>5537</v>
      </c>
      <c r="BI1313" s="18" t="s">
        <v>5537</v>
      </c>
      <c r="BJ1313" s="18" t="s">
        <v>5537</v>
      </c>
      <c r="BK1313" s="18" t="s">
        <v>5537</v>
      </c>
      <c r="BL1313" s="9" t="s">
        <v>5537</v>
      </c>
      <c r="BM1313" s="14" t="s">
        <v>5537</v>
      </c>
      <c r="BN1313" s="14" t="s">
        <v>5537</v>
      </c>
      <c r="BO1313" s="14" t="str">
        <f>_xlfn.XLOOKUP(B1313,'[4]cell downs 18042026 17h'!$B:$B,'[4]cell downs 18042026 17h'!$B:$B,"")</f>
        <v/>
      </c>
      <c r="BP1313" s="14" t="str">
        <f>_xlfn.XLOOKUP(B1313,'[5]Cells Huawei 19042026 15h'!$B:$B,'[5]Cells Huawei 19042026 15h'!$B:$B,"")</f>
        <v/>
      </c>
      <c r="BQ1313" s="9" t="str">
        <f>_xlfn.XLOOKUP(B1313,'[6]cells down 19042026 9H40'!$B:$B,'[6]cells down 19042026 9H40'!$B:$B,"")</f>
        <v/>
      </c>
      <c r="BR1313" s="9" t="s">
        <v>4463</v>
      </c>
      <c r="BS1313" s="9" t="s">
        <v>318</v>
      </c>
      <c r="BT1313" s="108"/>
    </row>
    <row r="1314" spans="1:72" s="9" customFormat="1" x14ac:dyDescent="0.35">
      <c r="A1314" s="1" t="s">
        <v>2001</v>
      </c>
      <c r="B1314" s="8" t="s">
        <v>2002</v>
      </c>
      <c r="C1314" s="3" t="str">
        <f>_xlfn.XLOOKUP(B1314,'[1]daily break down'!$D:$D,'[1]daily break down'!$E:$E,"")</f>
        <v>SUD-OUEST</v>
      </c>
      <c r="D1314" s="1" t="s">
        <v>11</v>
      </c>
      <c r="E1314" s="1"/>
      <c r="F1314" s="3" t="s">
        <v>13</v>
      </c>
      <c r="G1314" s="1" t="s">
        <v>14</v>
      </c>
      <c r="H1314" s="32" t="str">
        <f>_xlfn.XLOOKUP(B1314,[2]CALCULATION!$B:$B,[2]CALCULATION!$H:$H,"")</f>
        <v>Huawei</v>
      </c>
      <c r="I1314" s="28">
        <v>0</v>
      </c>
      <c r="J1314" s="28">
        <v>0</v>
      </c>
      <c r="K1314" s="28">
        <v>0</v>
      </c>
      <c r="L1314" s="28">
        <v>0</v>
      </c>
      <c r="M1314" s="28">
        <v>0</v>
      </c>
      <c r="N1314" s="28">
        <v>0</v>
      </c>
      <c r="O1314" s="28">
        <v>0</v>
      </c>
      <c r="P1314" s="28">
        <v>0</v>
      </c>
      <c r="Q1314" s="28">
        <v>0</v>
      </c>
      <c r="R1314" s="28">
        <v>0</v>
      </c>
      <c r="S1314" s="93">
        <v>0</v>
      </c>
      <c r="T1314" s="93">
        <f>_xlfn.XLOOKUP(B1314,'[3]Nur des jours'!$B:$B,'[3]Nur des jours'!$U:$U,"")</f>
        <v>0</v>
      </c>
      <c r="U1314" s="93">
        <v>0</v>
      </c>
      <c r="V1314" s="93">
        <v>0</v>
      </c>
      <c r="W1314" s="93">
        <v>0</v>
      </c>
      <c r="X1314" s="93">
        <v>0</v>
      </c>
      <c r="Y1314" s="93">
        <v>1.7572902666130188</v>
      </c>
      <c r="Z1314" s="93">
        <v>0</v>
      </c>
      <c r="AA1314" s="93">
        <v>0</v>
      </c>
      <c r="AB1314" s="93">
        <v>0</v>
      </c>
      <c r="AC1314" s="93">
        <f>_xlfn.XLOOKUP(B1314,'[3]Nur des jours'!$B:$B,'[3]Nur des jours'!$N:$N,"")</f>
        <v>0</v>
      </c>
      <c r="AD1314" s="93">
        <v>0</v>
      </c>
      <c r="AE1314" s="93">
        <v>0</v>
      </c>
      <c r="AF1314" s="93">
        <v>0</v>
      </c>
      <c r="AG1314" s="93"/>
      <c r="AH1314" s="93">
        <v>0</v>
      </c>
      <c r="AI1314" s="93">
        <v>0</v>
      </c>
      <c r="AJ1314" s="93">
        <v>0</v>
      </c>
      <c r="AK1314" s="93">
        <v>0</v>
      </c>
      <c r="AL1314" s="93">
        <v>0</v>
      </c>
      <c r="AM1314" s="49" t="s">
        <v>5559</v>
      </c>
      <c r="AN1314" s="49"/>
      <c r="AO1314" s="48" t="str" cm="1">
        <f t="array" ref="AO1314">IFERROR(_xlfn.IFS(
AQ1314="MPR ISSUE","PDH",
AQ1314="BSS Hardware Issue","BSS",
AQ1314="Sites strategiques, MLL, Pylone, etc.","ENVTECH",
AQ1314="AKTIVCO DEFAUT GE &amp; POWER Cabinet","AKTIVCO",
AQ1314="AKTIVCO Coupure ENEO &amp; Baisse de tension","AKTIVCO GRID ONLY",
AQ1314="Coupure ENEO &amp; Baisse de tension","IHS GRID ONLY",
AQ1314="Defaut GE &amp; POWER Cabinet","IHS",
AQ1314="Sharing","Partners",
AQ1314="Sites strategiques &amp; DataCenter","SST &amp; DC",
AQ1314="Exclu","Exclu",
AQ1314="SAT","SAT",
AQ1314="SPARE-ISSUE","SPARE-ISSUE",
AQ1314="Fiber CAmtel","TRANS_FO_CAMTEL",
AQ1314="Fiber AOF","Fiber AOF",
AQ1314="Projet OCM (HUAWEI)","TRAVAUX-HUAWEI",
AQ1314="Projet OCM (NOKIA)","TRAVAUX-NOKIA",
AQ1314="ACCESS-ISSUE","ACCESS-ISSUE",
AQ1314="Projet OCM (ZTE, NOKIA, autres projets)","TRAVAUX OCM",
AQ1314="No root CAuse","No root cause",
AQ1314="ODU HS","PDH",
AQ1314="IP &amp; VLAN","PDH",
AQ1314="Warehouse HUAWEI","SPARE-ISSUE",
AQ1314="SPARE-HS","SPARE-ISSUE",
AQ1314="Power Telco","BSS",AQ1314="no impacts","no impacts"
),"")</f>
        <v>No root cause</v>
      </c>
      <c r="AP1314" s="48" t="str" cm="1">
        <f t="array" ref="AP1314">IFERROR(_xlfn.IFS(
AQ1314="MPR ISSUE","TX ISSUE",
AQ1314="BSS Hardware Issue","RAN ISSUE",
AQ1314="Sites strategiques, MLL, Pylone, etc.","ENVTECH",
AQ1314="AKTIVCO DEFAUT GE &amp; POWER Cabinet","POWER ISSUE",
AQ1314="AKTIVCO Coupure ENEO &amp; Baisse de tension","POWER ISSUE",
AQ1314="Coupure ENEO &amp; Baisse de tension","POWER ISSUE",
AQ1314="Defaut GE &amp; POWER Cabinet","POWER ISSUE",
AQ1314="Sharing","POWER ISSUE",
AQ1314="Sites strategiques &amp; DataCenter","POWER ISSUE",
AQ1314="Exclu","Exclu",
AQ1314="SAT","TX ISSUE",
AQ1314="SPARE-ISSUE","SPARE-ISSUE",
AQ1314="Fiber CAmtel","TX ISSUE",
AQ1314="Fiber AOF","TX ISSUE",
AQ1314="Projet OCM (HUAWEI)","TRAVAUX-HUAWEI",
AQ1314="Projet OCM (NOKIA)","TRAVAUX -NOKIA",
AQ1314="ACCESS-ISSUE","ACCESS-ISSUE",
AQ1314="Projet OCM (ZTE, NOKIA, autres projets)","TRAVAUX OCM",
AQ1314="No root CAuse","No root cause",
AQ1314="ODU HS","TX ISSUE",
AQ1314="IP &amp; VLAN","TX ISSUE",
AQ1314="Warehouse HUAWEI","SPARE-ISSUE",
AQ1314="SPARE-HS","SPARE-ISSUE",
AQ1314="Power Telco","RAN ISSUE",AQ1314="no impacts","no impacts"
),"")</f>
        <v>No root cause</v>
      </c>
      <c r="AQ1314" s="127" t="s">
        <v>5344</v>
      </c>
      <c r="AR1314" s="48" t="str" cm="1">
        <f t="array" ref="AR1314">IFERROR(_xlfn.IFS(
AQ1314="MPR ISSUE","ACTIVE",
AQ1314="BSS Hardware Issue","ACTIVE",
AQ1314="Sites strategiques, MLL, Pylone, etc.","PASSIVE",
AQ1314="AKTIVCO DEFAUT GE &amp; POWER Cabinet","PASSIVE",
AQ1314="AKTIVCO Coupure ENEO &amp; Baisse de tension","PASSIVE",
AQ1314="Coupure ENEO &amp; Baisse de tension","PASSIVE",
AQ1314="Defaut GE &amp; POWER Cabinet","PASSIVE",
AQ1314="Sharing","PASSIVE",
AQ1314="Sites strategiques &amp; DataCenter","PASSIVE",
AQ1314="Exclu","Exclu",
AQ1314="SAT","ACTIVE",
AQ1314="SPARE-ISSUE","SPARE-ISSUE",
AQ1314="Fiber CAmtel","ACTIVE",
AQ1314="Fiber AOF","ACTIVE",
AQ1314="Projet OCM (HUAWEI)","PLANNED WORKS",
AQ1314="Projet OCM (NOKIA)","PLANNED WORKS",
AQ1314="ACCESS-ISSUE","ACCESS-ISSUE",
AQ1314="Projet OCM (ZTE, NOKIA, autres projets)","PLANNED WORKS",
AQ1314="No root CAuse","No root cause",
AQ1314="ODU HS","ACTIVE",
AQ1314="IP &amp; VLAN","ACTIVE",
AQ1314="Warehouse HUAWEI","SPARE-ISSUE",
AQ1314="SPARE-HS","SPARE-ISSUE",
AQ1314="Power Telco","ACTIVE", AQ1314="no impacts","no impacts"
),"")</f>
        <v>No root cause</v>
      </c>
      <c r="AS1314" s="92" t="s">
        <v>5537</v>
      </c>
      <c r="AT1314" s="98" t="s">
        <v>2002</v>
      </c>
      <c r="AV1314" s="17" t="s">
        <v>5537</v>
      </c>
      <c r="AW1314" s="7" t="s">
        <v>5537</v>
      </c>
      <c r="AX1314" s="6" t="s">
        <v>5537</v>
      </c>
      <c r="AY1314" s="7"/>
      <c r="AZ1314" s="3" t="s">
        <v>5537</v>
      </c>
      <c r="BA1314" s="18" t="s">
        <v>5537</v>
      </c>
      <c r="BB1314" s="18" t="s">
        <v>5537</v>
      </c>
      <c r="BC1314" s="18" t="s">
        <v>5537</v>
      </c>
      <c r="BD1314" s="18" t="s">
        <v>5537</v>
      </c>
      <c r="BE1314" s="18" t="s">
        <v>5537</v>
      </c>
      <c r="BF1314" s="18" t="s">
        <v>5537</v>
      </c>
      <c r="BG1314" s="18" t="s">
        <v>5537</v>
      </c>
      <c r="BH1314" s="18" t="s">
        <v>5537</v>
      </c>
      <c r="BI1314" s="18" t="s">
        <v>5537</v>
      </c>
      <c r="BJ1314" s="18" t="s">
        <v>5537</v>
      </c>
      <c r="BK1314" s="18" t="s">
        <v>5537</v>
      </c>
      <c r="BL1314" s="9" t="s">
        <v>5537</v>
      </c>
      <c r="BM1314" s="14" t="s">
        <v>5537</v>
      </c>
      <c r="BN1314" s="14" t="s">
        <v>5537</v>
      </c>
      <c r="BO1314" s="14" t="str">
        <f>_xlfn.XLOOKUP(B1314,'[4]cell downs 18042026 17h'!$B:$B,'[4]cell downs 18042026 17h'!$B:$B,"")</f>
        <v/>
      </c>
      <c r="BP1314" s="14" t="str">
        <f>_xlfn.XLOOKUP(B1314,'[5]Cells Huawei 19042026 15h'!$B:$B,'[5]Cells Huawei 19042026 15h'!$B:$B,"")</f>
        <v/>
      </c>
      <c r="BQ1314" s="9" t="str">
        <f>_xlfn.XLOOKUP(B1314,'[6]cells down 19042026 9H40'!$B:$B,'[6]cells down 19042026 9H40'!$B:$B,"")</f>
        <v/>
      </c>
      <c r="BR1314" s="9" t="s">
        <v>5537</v>
      </c>
      <c r="BS1314" s="9" t="s">
        <v>302</v>
      </c>
      <c r="BT1314" s="108"/>
    </row>
    <row r="1315" spans="1:72" s="9" customFormat="1" x14ac:dyDescent="0.35">
      <c r="A1315" s="1" t="s">
        <v>535</v>
      </c>
      <c r="B1315" s="8" t="s">
        <v>536</v>
      </c>
      <c r="C1315" s="3" t="str">
        <f>_xlfn.XLOOKUP(B1315,'[1]daily break down'!$D:$D,'[1]daily break down'!$E:$E,"")</f>
        <v>SUD-OUEST</v>
      </c>
      <c r="D1315" s="1" t="s">
        <v>11</v>
      </c>
      <c r="E1315" s="1" t="s">
        <v>12</v>
      </c>
      <c r="F1315" s="3" t="s">
        <v>13</v>
      </c>
      <c r="G1315" s="1" t="s">
        <v>14</v>
      </c>
      <c r="H1315" s="32" t="str">
        <f>_xlfn.XLOOKUP(B1315,[2]CALCULATION!$B:$B,[2]CALCULATION!$H:$H,"")</f>
        <v>Huawei</v>
      </c>
      <c r="I1315" s="28">
        <v>0</v>
      </c>
      <c r="J1315" s="28">
        <v>0</v>
      </c>
      <c r="K1315" s="28">
        <v>2.3592776650600831</v>
      </c>
      <c r="L1315" s="28">
        <v>0</v>
      </c>
      <c r="M1315" s="28">
        <v>0.94795224764790986</v>
      </c>
      <c r="N1315" s="28">
        <v>0</v>
      </c>
      <c r="O1315" s="28">
        <v>0</v>
      </c>
      <c r="P1315" s="28">
        <v>8.4817390200123821</v>
      </c>
      <c r="Q1315" s="28">
        <v>0</v>
      </c>
      <c r="R1315" s="28">
        <v>0</v>
      </c>
      <c r="S1315" s="93">
        <v>0</v>
      </c>
      <c r="T1315" s="93">
        <f>_xlfn.XLOOKUP(B1315,'[3]Nur des jours'!$B:$B,'[3]Nur des jours'!$U:$U,"")</f>
        <v>0</v>
      </c>
      <c r="U1315" s="93">
        <v>0</v>
      </c>
      <c r="V1315" s="93">
        <v>0</v>
      </c>
      <c r="W1315" s="93">
        <v>0</v>
      </c>
      <c r="X1315" s="93">
        <v>0</v>
      </c>
      <c r="Y1315" s="93">
        <v>1.757058410594893</v>
      </c>
      <c r="Z1315" s="93">
        <v>0</v>
      </c>
      <c r="AA1315" s="93">
        <v>0</v>
      </c>
      <c r="AB1315" s="93">
        <v>0</v>
      </c>
      <c r="AC1315" s="93">
        <f>_xlfn.XLOOKUP(B1315,'[3]Nur des jours'!$B:$B,'[3]Nur des jours'!$N:$N,"")</f>
        <v>0</v>
      </c>
      <c r="AD1315" s="93">
        <v>0</v>
      </c>
      <c r="AE1315" s="93">
        <v>0</v>
      </c>
      <c r="AF1315" s="93">
        <v>0</v>
      </c>
      <c r="AG1315" s="93"/>
      <c r="AH1315" s="93">
        <v>0</v>
      </c>
      <c r="AI1315" s="93">
        <v>0</v>
      </c>
      <c r="AJ1315" s="93">
        <v>0</v>
      </c>
      <c r="AK1315" s="93">
        <v>0</v>
      </c>
      <c r="AL1315" s="93">
        <v>0</v>
      </c>
      <c r="AM1315" s="49" t="s">
        <v>5559</v>
      </c>
      <c r="AN1315" s="49"/>
      <c r="AO1315" s="48" t="str" cm="1">
        <f t="array" ref="AO1315">IFERROR(_xlfn.IFS(
AQ1315="MPR ISSUE","PDH",
AQ1315="BSS Hardware Issue","BSS",
AQ1315="Sites strategiques, MLL, Pylone, etc.","ENVTECH",
AQ1315="AKTIVCO DEFAUT GE &amp; POWER Cabinet","AKTIVCO",
AQ1315="AKTIVCO Coupure ENEO &amp; Baisse de tension","AKTIVCO GRID ONLY",
AQ1315="Coupure ENEO &amp; Baisse de tension","IHS GRID ONLY",
AQ1315="Defaut GE &amp; POWER Cabinet","IHS",
AQ1315="Sharing","Partners",
AQ1315="Sites strategiques &amp; DataCenter","SST &amp; DC",
AQ1315="Exclu","Exclu",
AQ1315="SAT","SAT",
AQ1315="SPARE-ISSUE","SPARE-ISSUE",
AQ1315="Fiber CAmtel","TRANS_FO_CAMTEL",
AQ1315="Fiber AOF","Fiber AOF",
AQ1315="Projet OCM (HUAWEI)","TRAVAUX-HUAWEI",
AQ1315="Projet OCM (NOKIA)","TRAVAUX-NOKIA",
AQ1315="ACCESS-ISSUE","ACCESS-ISSUE",
AQ1315="Projet OCM (ZTE, NOKIA, autres projets)","TRAVAUX OCM",
AQ1315="No root CAuse","No root cause",
AQ1315="ODU HS","PDH",
AQ1315="IP &amp; VLAN","PDH",
AQ1315="Warehouse HUAWEI","SPARE-ISSUE",
AQ1315="SPARE-HS","SPARE-ISSUE",
AQ1315="Power Telco","BSS",AQ1315="no impacts","no impacts"
),"")</f>
        <v>No root cause</v>
      </c>
      <c r="AP1315" s="48" t="str" cm="1">
        <f t="array" ref="AP1315">IFERROR(_xlfn.IFS(
AQ1315="MPR ISSUE","TX ISSUE",
AQ1315="BSS Hardware Issue","RAN ISSUE",
AQ1315="Sites strategiques, MLL, Pylone, etc.","ENVTECH",
AQ1315="AKTIVCO DEFAUT GE &amp; POWER Cabinet","POWER ISSUE",
AQ1315="AKTIVCO Coupure ENEO &amp; Baisse de tension","POWER ISSUE",
AQ1315="Coupure ENEO &amp; Baisse de tension","POWER ISSUE",
AQ1315="Defaut GE &amp; POWER Cabinet","POWER ISSUE",
AQ1315="Sharing","POWER ISSUE",
AQ1315="Sites strategiques &amp; DataCenter","POWER ISSUE",
AQ1315="Exclu","Exclu",
AQ1315="SAT","TX ISSUE",
AQ1315="SPARE-ISSUE","SPARE-ISSUE",
AQ1315="Fiber CAmtel","TX ISSUE",
AQ1315="Fiber AOF","TX ISSUE",
AQ1315="Projet OCM (HUAWEI)","TRAVAUX-HUAWEI",
AQ1315="Projet OCM (NOKIA)","TRAVAUX -NOKIA",
AQ1315="ACCESS-ISSUE","ACCESS-ISSUE",
AQ1315="Projet OCM (ZTE, NOKIA, autres projets)","TRAVAUX OCM",
AQ1315="No root CAuse","No root cause",
AQ1315="ODU HS","TX ISSUE",
AQ1315="IP &amp; VLAN","TX ISSUE",
AQ1315="Warehouse HUAWEI","SPARE-ISSUE",
AQ1315="SPARE-HS","SPARE-ISSUE",
AQ1315="Power Telco","RAN ISSUE",AQ1315="no impacts","no impacts"
),"")</f>
        <v>No root cause</v>
      </c>
      <c r="AQ1315" s="127" t="s">
        <v>5344</v>
      </c>
      <c r="AR1315" s="48" t="str" cm="1">
        <f t="array" ref="AR1315">IFERROR(_xlfn.IFS(
AQ1315="MPR ISSUE","ACTIVE",
AQ1315="BSS Hardware Issue","ACTIVE",
AQ1315="Sites strategiques, MLL, Pylone, etc.","PASSIVE",
AQ1315="AKTIVCO DEFAUT GE &amp; POWER Cabinet","PASSIVE",
AQ1315="AKTIVCO Coupure ENEO &amp; Baisse de tension","PASSIVE",
AQ1315="Coupure ENEO &amp; Baisse de tension","PASSIVE",
AQ1315="Defaut GE &amp; POWER Cabinet","PASSIVE",
AQ1315="Sharing","PASSIVE",
AQ1315="Sites strategiques &amp; DataCenter","PASSIVE",
AQ1315="Exclu","Exclu",
AQ1315="SAT","ACTIVE",
AQ1315="SPARE-ISSUE","SPARE-ISSUE",
AQ1315="Fiber CAmtel","ACTIVE",
AQ1315="Fiber AOF","ACTIVE",
AQ1315="Projet OCM (HUAWEI)","PLANNED WORKS",
AQ1315="Projet OCM (NOKIA)","PLANNED WORKS",
AQ1315="ACCESS-ISSUE","ACCESS-ISSUE",
AQ1315="Projet OCM (ZTE, NOKIA, autres projets)","PLANNED WORKS",
AQ1315="No root CAuse","No root cause",
AQ1315="ODU HS","ACTIVE",
AQ1315="IP &amp; VLAN","ACTIVE",
AQ1315="Warehouse HUAWEI","SPARE-ISSUE",
AQ1315="SPARE-HS","SPARE-ISSUE",
AQ1315="Power Telco","ACTIVE", AQ1315="no impacts","no impacts"
),"")</f>
        <v>No root cause</v>
      </c>
      <c r="AS1315" s="92" t="s">
        <v>5537</v>
      </c>
      <c r="AT1315" s="98" t="s">
        <v>536</v>
      </c>
      <c r="AV1315" s="17" t="s">
        <v>5537</v>
      </c>
      <c r="AW1315" s="7" t="s">
        <v>5537</v>
      </c>
      <c r="AX1315" s="6" t="s">
        <v>5537</v>
      </c>
      <c r="AY1315" s="7"/>
      <c r="AZ1315" s="3" t="s">
        <v>5537</v>
      </c>
      <c r="BA1315" s="18" t="s">
        <v>5537</v>
      </c>
      <c r="BB1315" s="18" t="s">
        <v>5537</v>
      </c>
      <c r="BC1315" s="18" t="s">
        <v>5537</v>
      </c>
      <c r="BD1315" s="18" t="s">
        <v>5537</v>
      </c>
      <c r="BE1315" s="18" t="s">
        <v>5537</v>
      </c>
      <c r="BF1315" s="18" t="s">
        <v>5537</v>
      </c>
      <c r="BG1315" s="18" t="s">
        <v>5537</v>
      </c>
      <c r="BH1315" s="18" t="s">
        <v>5537</v>
      </c>
      <c r="BI1315" s="18" t="s">
        <v>5537</v>
      </c>
      <c r="BJ1315" s="18" t="s">
        <v>5537</v>
      </c>
      <c r="BK1315" s="18" t="s">
        <v>5537</v>
      </c>
      <c r="BL1315" s="9" t="s">
        <v>5537</v>
      </c>
      <c r="BM1315" s="14" t="s">
        <v>5537</v>
      </c>
      <c r="BN1315" s="14" t="s">
        <v>5537</v>
      </c>
      <c r="BO1315" s="14" t="str">
        <f>_xlfn.XLOOKUP(B1315,'[4]cell downs 18042026 17h'!$B:$B,'[4]cell downs 18042026 17h'!$B:$B,"")</f>
        <v/>
      </c>
      <c r="BP1315" s="14" t="str">
        <f>_xlfn.XLOOKUP(B1315,'[5]Cells Huawei 19042026 15h'!$B:$B,'[5]Cells Huawei 19042026 15h'!$B:$B,"")</f>
        <v/>
      </c>
      <c r="BQ1315" s="9" t="str">
        <f>_xlfn.XLOOKUP(B1315,'[6]cells down 19042026 9H40'!$B:$B,'[6]cells down 19042026 9H40'!$B:$B,"")</f>
        <v/>
      </c>
      <c r="BR1315" s="9" t="s">
        <v>536</v>
      </c>
      <c r="BS1315" s="9" t="s">
        <v>12</v>
      </c>
      <c r="BT1315" s="108"/>
    </row>
    <row r="1316" spans="1:72" s="9" customFormat="1" x14ac:dyDescent="0.35">
      <c r="A1316" s="1" t="s">
        <v>3693</v>
      </c>
      <c r="B1316" s="8" t="s">
        <v>3694</v>
      </c>
      <c r="C1316" s="3" t="str">
        <f>_xlfn.XLOOKUP(B1316,'[1]daily break down'!$D:$D,'[1]daily break down'!$E:$E,"")</f>
        <v>SUD-OUEST</v>
      </c>
      <c r="D1316" s="1" t="s">
        <v>11</v>
      </c>
      <c r="E1316" s="1" t="s">
        <v>757</v>
      </c>
      <c r="F1316" s="3" t="s">
        <v>13</v>
      </c>
      <c r="G1316" s="1" t="s">
        <v>14</v>
      </c>
      <c r="H1316" s="32" t="str">
        <f>_xlfn.XLOOKUP(B1316,[2]CALCULATION!$B:$B,[2]CALCULATION!$H:$H,"")</f>
        <v>Huawei</v>
      </c>
      <c r="I1316" s="28">
        <v>2.5733342750254682</v>
      </c>
      <c r="J1316" s="28">
        <v>7.4550627366714889E-2</v>
      </c>
      <c r="K1316" s="28">
        <v>0</v>
      </c>
      <c r="L1316" s="28">
        <v>0</v>
      </c>
      <c r="M1316" s="28">
        <v>8.9175391586979543E-5</v>
      </c>
      <c r="N1316" s="28">
        <v>0</v>
      </c>
      <c r="O1316" s="28">
        <v>0</v>
      </c>
      <c r="P1316" s="28">
        <v>0</v>
      </c>
      <c r="Q1316" s="28">
        <v>0</v>
      </c>
      <c r="R1316" s="28">
        <v>0</v>
      </c>
      <c r="S1316" s="93">
        <v>0</v>
      </c>
      <c r="T1316" s="93">
        <f>_xlfn.XLOOKUP(B1316,'[3]Nur des jours'!$B:$B,'[3]Nur des jours'!$U:$U,"")</f>
        <v>0</v>
      </c>
      <c r="U1316" s="93">
        <v>8.9175391586979543E-5</v>
      </c>
      <c r="V1316" s="93">
        <v>0</v>
      </c>
      <c r="W1316" s="93">
        <v>0</v>
      </c>
      <c r="X1316" s="93">
        <v>0</v>
      </c>
      <c r="Y1316" s="93">
        <v>1.7414170469105363</v>
      </c>
      <c r="Z1316" s="93">
        <v>0</v>
      </c>
      <c r="AA1316" s="93">
        <v>0</v>
      </c>
      <c r="AB1316" s="93">
        <v>0</v>
      </c>
      <c r="AC1316" s="93">
        <f>_xlfn.XLOOKUP(B1316,'[3]Nur des jours'!$B:$B,'[3]Nur des jours'!$N:$N,"")</f>
        <v>0</v>
      </c>
      <c r="AD1316" s="93">
        <v>0</v>
      </c>
      <c r="AE1316" s="93">
        <v>0</v>
      </c>
      <c r="AF1316" s="93">
        <v>0</v>
      </c>
      <c r="AG1316" s="93"/>
      <c r="AH1316" s="93">
        <v>0</v>
      </c>
      <c r="AI1316" s="93">
        <v>0</v>
      </c>
      <c r="AJ1316" s="93">
        <v>0</v>
      </c>
      <c r="AK1316" s="93">
        <v>0</v>
      </c>
      <c r="AL1316" s="93">
        <v>0</v>
      </c>
      <c r="AM1316" s="49" t="s">
        <v>5559</v>
      </c>
      <c r="AN1316" s="49"/>
      <c r="AO1316" s="48" t="str" cm="1">
        <f t="array" ref="AO1316">IFERROR(_xlfn.IFS(
AQ1316="MPR ISSUE","PDH",
AQ1316="BSS Hardware Issue","BSS",
AQ1316="Sites strategiques, MLL, Pylone, etc.","ENVTECH",
AQ1316="AKTIVCO DEFAUT GE &amp; POWER Cabinet","AKTIVCO",
AQ1316="AKTIVCO Coupure ENEO &amp; Baisse de tension","AKTIVCO GRID ONLY",
AQ1316="Coupure ENEO &amp; Baisse de tension","IHS GRID ONLY",
AQ1316="Defaut GE &amp; POWER Cabinet","IHS",
AQ1316="Sharing","Partners",
AQ1316="Sites strategiques &amp; DataCenter","SST &amp; DC",
AQ1316="Exclu","Exclu",
AQ1316="SAT","SAT",
AQ1316="SPARE-ISSUE","SPARE-ISSUE",
AQ1316="Fiber CAmtel","TRANS_FO_CAMTEL",
AQ1316="Fiber AOF","Fiber AOF",
AQ1316="Projet OCM (HUAWEI)","TRAVAUX-HUAWEI",
AQ1316="Projet OCM (NOKIA)","TRAVAUX-NOKIA",
AQ1316="ACCESS-ISSUE","ACCESS-ISSUE",
AQ1316="Projet OCM (ZTE, NOKIA, autres projets)","TRAVAUX OCM",
AQ1316="No root CAuse","No root cause",
AQ1316="ODU HS","PDH",
AQ1316="IP &amp; VLAN","PDH",
AQ1316="Warehouse HUAWEI","SPARE-ISSUE",
AQ1316="SPARE-HS","SPARE-ISSUE",
AQ1316="Power Telco","BSS",AQ1316="no impacts","no impacts"
),"")</f>
        <v>No root cause</v>
      </c>
      <c r="AP1316" s="48" t="str" cm="1">
        <f t="array" ref="AP1316">IFERROR(_xlfn.IFS(
AQ1316="MPR ISSUE","TX ISSUE",
AQ1316="BSS Hardware Issue","RAN ISSUE",
AQ1316="Sites strategiques, MLL, Pylone, etc.","ENVTECH",
AQ1316="AKTIVCO DEFAUT GE &amp; POWER Cabinet","POWER ISSUE",
AQ1316="AKTIVCO Coupure ENEO &amp; Baisse de tension","POWER ISSUE",
AQ1316="Coupure ENEO &amp; Baisse de tension","POWER ISSUE",
AQ1316="Defaut GE &amp; POWER Cabinet","POWER ISSUE",
AQ1316="Sharing","POWER ISSUE",
AQ1316="Sites strategiques &amp; DataCenter","POWER ISSUE",
AQ1316="Exclu","Exclu",
AQ1316="SAT","TX ISSUE",
AQ1316="SPARE-ISSUE","SPARE-ISSUE",
AQ1316="Fiber CAmtel","TX ISSUE",
AQ1316="Fiber AOF","TX ISSUE",
AQ1316="Projet OCM (HUAWEI)","TRAVAUX-HUAWEI",
AQ1316="Projet OCM (NOKIA)","TRAVAUX -NOKIA",
AQ1316="ACCESS-ISSUE","ACCESS-ISSUE",
AQ1316="Projet OCM (ZTE, NOKIA, autres projets)","TRAVAUX OCM",
AQ1316="No root CAuse","No root cause",
AQ1316="ODU HS","TX ISSUE",
AQ1316="IP &amp; VLAN","TX ISSUE",
AQ1316="Warehouse HUAWEI","SPARE-ISSUE",
AQ1316="SPARE-HS","SPARE-ISSUE",
AQ1316="Power Telco","RAN ISSUE",AQ1316="no impacts","no impacts"
),"")</f>
        <v>No root cause</v>
      </c>
      <c r="AQ1316" s="127" t="s">
        <v>5344</v>
      </c>
      <c r="AR1316" s="48" t="str" cm="1">
        <f t="array" ref="AR1316">IFERROR(_xlfn.IFS(
AQ1316="MPR ISSUE","ACTIVE",
AQ1316="BSS Hardware Issue","ACTIVE",
AQ1316="Sites strategiques, MLL, Pylone, etc.","PASSIVE",
AQ1316="AKTIVCO DEFAUT GE &amp; POWER Cabinet","PASSIVE",
AQ1316="AKTIVCO Coupure ENEO &amp; Baisse de tension","PASSIVE",
AQ1316="Coupure ENEO &amp; Baisse de tension","PASSIVE",
AQ1316="Defaut GE &amp; POWER Cabinet","PASSIVE",
AQ1316="Sharing","PASSIVE",
AQ1316="Sites strategiques &amp; DataCenter","PASSIVE",
AQ1316="Exclu","Exclu",
AQ1316="SAT","ACTIVE",
AQ1316="SPARE-ISSUE","SPARE-ISSUE",
AQ1316="Fiber CAmtel","ACTIVE",
AQ1316="Fiber AOF","ACTIVE",
AQ1316="Projet OCM (HUAWEI)","PLANNED WORKS",
AQ1316="Projet OCM (NOKIA)","PLANNED WORKS",
AQ1316="ACCESS-ISSUE","ACCESS-ISSUE",
AQ1316="Projet OCM (ZTE, NOKIA, autres projets)","PLANNED WORKS",
AQ1316="No root CAuse","No root cause",
AQ1316="ODU HS","ACTIVE",
AQ1316="IP &amp; VLAN","ACTIVE",
AQ1316="Warehouse HUAWEI","SPARE-ISSUE",
AQ1316="SPARE-HS","SPARE-ISSUE",
AQ1316="Power Telco","ACTIVE", AQ1316="no impacts","no impacts"
),"")</f>
        <v>No root cause</v>
      </c>
      <c r="AS1316" s="92" t="s">
        <v>5537</v>
      </c>
      <c r="AT1316" s="98" t="s">
        <v>3694</v>
      </c>
      <c r="AV1316" s="17" t="s">
        <v>5537</v>
      </c>
      <c r="AW1316" s="7" t="s">
        <v>5537</v>
      </c>
      <c r="AX1316" s="6" t="s">
        <v>5537</v>
      </c>
      <c r="AY1316" s="7"/>
      <c r="AZ1316" s="3" t="s">
        <v>5537</v>
      </c>
      <c r="BA1316" s="18" t="s">
        <v>5537</v>
      </c>
      <c r="BB1316" s="18" t="s">
        <v>5537</v>
      </c>
      <c r="BC1316" s="18" t="s">
        <v>5537</v>
      </c>
      <c r="BD1316" s="18" t="s">
        <v>5537</v>
      </c>
      <c r="BE1316" s="18" t="s">
        <v>5537</v>
      </c>
      <c r="BF1316" s="18" t="s">
        <v>5537</v>
      </c>
      <c r="BG1316" s="18" t="s">
        <v>5537</v>
      </c>
      <c r="BH1316" s="18" t="s">
        <v>5537</v>
      </c>
      <c r="BI1316" s="18" t="s">
        <v>5537</v>
      </c>
      <c r="BJ1316" s="18" t="s">
        <v>5537</v>
      </c>
      <c r="BK1316" s="18" t="s">
        <v>5537</v>
      </c>
      <c r="BL1316" s="9" t="s">
        <v>5537</v>
      </c>
      <c r="BM1316" s="14" t="s">
        <v>5537</v>
      </c>
      <c r="BN1316" s="14" t="s">
        <v>5537</v>
      </c>
      <c r="BO1316" s="14" t="str">
        <f>_xlfn.XLOOKUP(B1316,'[4]cell downs 18042026 17h'!$B:$B,'[4]cell downs 18042026 17h'!$B:$B,"")</f>
        <v/>
      </c>
      <c r="BP1316" s="14" t="str">
        <f>_xlfn.XLOOKUP(B1316,'[5]Cells Huawei 19042026 15h'!$B:$B,'[5]Cells Huawei 19042026 15h'!$B:$B,"")</f>
        <v/>
      </c>
      <c r="BQ1316" s="9" t="str">
        <f>_xlfn.XLOOKUP(B1316,'[6]cells down 19042026 9H40'!$B:$B,'[6]cells down 19042026 9H40'!$B:$B,"")</f>
        <v/>
      </c>
      <c r="BR1316" s="9" t="s">
        <v>3694</v>
      </c>
      <c r="BS1316" s="9" t="s">
        <v>5537</v>
      </c>
      <c r="BT1316" s="108"/>
    </row>
    <row r="1317" spans="1:72" s="9" customFormat="1" x14ac:dyDescent="0.35">
      <c r="A1317" s="1" t="s">
        <v>2486</v>
      </c>
      <c r="B1317" s="8" t="s">
        <v>2487</v>
      </c>
      <c r="C1317" s="3" t="str">
        <f>_xlfn.XLOOKUP(B1317,'[1]daily break down'!$D:$D,'[1]daily break down'!$E:$E,"")</f>
        <v>SUD-OUEST</v>
      </c>
      <c r="D1317" s="1" t="s">
        <v>11</v>
      </c>
      <c r="E1317" s="1" t="s">
        <v>12</v>
      </c>
      <c r="F1317" s="3" t="s">
        <v>13</v>
      </c>
      <c r="G1317" s="1" t="s">
        <v>14</v>
      </c>
      <c r="H1317" s="32" t="str">
        <f>_xlfn.XLOOKUP(B1317,[2]CALCULATION!$B:$B,[2]CALCULATION!$H:$H,"")</f>
        <v>Huawei</v>
      </c>
      <c r="I1317" s="28">
        <v>0</v>
      </c>
      <c r="J1317" s="28">
        <v>0.62312196625317817</v>
      </c>
      <c r="K1317" s="28">
        <v>0</v>
      </c>
      <c r="L1317" s="28">
        <v>0</v>
      </c>
      <c r="M1317" s="28">
        <v>0</v>
      </c>
      <c r="N1317" s="28">
        <v>0</v>
      </c>
      <c r="O1317" s="28">
        <v>0</v>
      </c>
      <c r="P1317" s="28">
        <v>0</v>
      </c>
      <c r="Q1317" s="28">
        <v>1.5766209232577981E-2</v>
      </c>
      <c r="R1317" s="28">
        <v>0</v>
      </c>
      <c r="S1317" s="93">
        <v>7.7404239897498235E-3</v>
      </c>
      <c r="T1317" s="93">
        <f>_xlfn.XLOOKUP(B1317,'[3]Nur des jours'!$B:$B,'[3]Nur des jours'!$U:$U,"")</f>
        <v>0</v>
      </c>
      <c r="U1317" s="93">
        <v>0</v>
      </c>
      <c r="V1317" s="93">
        <v>0</v>
      </c>
      <c r="W1317" s="93">
        <v>0</v>
      </c>
      <c r="X1317" s="93">
        <v>0</v>
      </c>
      <c r="Y1317" s="93">
        <v>1.740489622838032</v>
      </c>
      <c r="Z1317" s="93">
        <v>0</v>
      </c>
      <c r="AA1317" s="93">
        <v>0</v>
      </c>
      <c r="AB1317" s="93">
        <v>0</v>
      </c>
      <c r="AC1317" s="93">
        <f>_xlfn.XLOOKUP(B1317,'[3]Nur des jours'!$B:$B,'[3]Nur des jours'!$N:$N,"")</f>
        <v>0</v>
      </c>
      <c r="AD1317" s="93">
        <v>0</v>
      </c>
      <c r="AE1317" s="93">
        <v>0</v>
      </c>
      <c r="AF1317" s="93">
        <v>0</v>
      </c>
      <c r="AG1317" s="93"/>
      <c r="AH1317" s="93">
        <v>0</v>
      </c>
      <c r="AI1317" s="93">
        <v>0</v>
      </c>
      <c r="AJ1317" s="93">
        <v>0</v>
      </c>
      <c r="AK1317" s="93">
        <v>0</v>
      </c>
      <c r="AL1317" s="93">
        <v>0</v>
      </c>
      <c r="AM1317" s="49" t="s">
        <v>5559</v>
      </c>
      <c r="AN1317" s="49"/>
      <c r="AO1317" s="48" t="str" cm="1">
        <f t="array" ref="AO1317">IFERROR(_xlfn.IFS(
AQ1317="MPR ISSUE","PDH",
AQ1317="BSS Hardware Issue","BSS",
AQ1317="Sites strategiques, MLL, Pylone, etc.","ENVTECH",
AQ1317="AKTIVCO DEFAUT GE &amp; POWER Cabinet","AKTIVCO",
AQ1317="AKTIVCO Coupure ENEO &amp; Baisse de tension","AKTIVCO GRID ONLY",
AQ1317="Coupure ENEO &amp; Baisse de tension","IHS GRID ONLY",
AQ1317="Defaut GE &amp; POWER Cabinet","IHS",
AQ1317="Sharing","Partners",
AQ1317="Sites strategiques &amp; DataCenter","SST &amp; DC",
AQ1317="Exclu","Exclu",
AQ1317="SAT","SAT",
AQ1317="SPARE-ISSUE","SPARE-ISSUE",
AQ1317="Fiber CAmtel","TRANS_FO_CAMTEL",
AQ1317="Fiber AOF","Fiber AOF",
AQ1317="Projet OCM (HUAWEI)","TRAVAUX-HUAWEI",
AQ1317="Projet OCM (NOKIA)","TRAVAUX-NOKIA",
AQ1317="ACCESS-ISSUE","ACCESS-ISSUE",
AQ1317="Projet OCM (ZTE, NOKIA, autres projets)","TRAVAUX OCM",
AQ1317="No root CAuse","No root cause",
AQ1317="ODU HS","PDH",
AQ1317="IP &amp; VLAN","PDH",
AQ1317="Warehouse HUAWEI","SPARE-ISSUE",
AQ1317="SPARE-HS","SPARE-ISSUE",
AQ1317="Power Telco","BSS",AQ1317="no impacts","no impacts"
),"")</f>
        <v>No root cause</v>
      </c>
      <c r="AP1317" s="48" t="str" cm="1">
        <f t="array" ref="AP1317">IFERROR(_xlfn.IFS(
AQ1317="MPR ISSUE","TX ISSUE",
AQ1317="BSS Hardware Issue","RAN ISSUE",
AQ1317="Sites strategiques, MLL, Pylone, etc.","ENVTECH",
AQ1317="AKTIVCO DEFAUT GE &amp; POWER Cabinet","POWER ISSUE",
AQ1317="AKTIVCO Coupure ENEO &amp; Baisse de tension","POWER ISSUE",
AQ1317="Coupure ENEO &amp; Baisse de tension","POWER ISSUE",
AQ1317="Defaut GE &amp; POWER Cabinet","POWER ISSUE",
AQ1317="Sharing","POWER ISSUE",
AQ1317="Sites strategiques &amp; DataCenter","POWER ISSUE",
AQ1317="Exclu","Exclu",
AQ1317="SAT","TX ISSUE",
AQ1317="SPARE-ISSUE","SPARE-ISSUE",
AQ1317="Fiber CAmtel","TX ISSUE",
AQ1317="Fiber AOF","TX ISSUE",
AQ1317="Projet OCM (HUAWEI)","TRAVAUX-HUAWEI",
AQ1317="Projet OCM (NOKIA)","TRAVAUX -NOKIA",
AQ1317="ACCESS-ISSUE","ACCESS-ISSUE",
AQ1317="Projet OCM (ZTE, NOKIA, autres projets)","TRAVAUX OCM",
AQ1317="No root CAuse","No root cause",
AQ1317="ODU HS","TX ISSUE",
AQ1317="IP &amp; VLAN","TX ISSUE",
AQ1317="Warehouse HUAWEI","SPARE-ISSUE",
AQ1317="SPARE-HS","SPARE-ISSUE",
AQ1317="Power Telco","RAN ISSUE",AQ1317="no impacts","no impacts"
),"")</f>
        <v>No root cause</v>
      </c>
      <c r="AQ1317" s="127" t="s">
        <v>5344</v>
      </c>
      <c r="AR1317" s="48" t="str" cm="1">
        <f t="array" ref="AR1317">IFERROR(_xlfn.IFS(
AQ1317="MPR ISSUE","ACTIVE",
AQ1317="BSS Hardware Issue","ACTIVE",
AQ1317="Sites strategiques, MLL, Pylone, etc.","PASSIVE",
AQ1317="AKTIVCO DEFAUT GE &amp; POWER Cabinet","PASSIVE",
AQ1317="AKTIVCO Coupure ENEO &amp; Baisse de tension","PASSIVE",
AQ1317="Coupure ENEO &amp; Baisse de tension","PASSIVE",
AQ1317="Defaut GE &amp; POWER Cabinet","PASSIVE",
AQ1317="Sharing","PASSIVE",
AQ1317="Sites strategiques &amp; DataCenter","PASSIVE",
AQ1317="Exclu","Exclu",
AQ1317="SAT","ACTIVE",
AQ1317="SPARE-ISSUE","SPARE-ISSUE",
AQ1317="Fiber CAmtel","ACTIVE",
AQ1317="Fiber AOF","ACTIVE",
AQ1317="Projet OCM (HUAWEI)","PLANNED WORKS",
AQ1317="Projet OCM (NOKIA)","PLANNED WORKS",
AQ1317="ACCESS-ISSUE","ACCESS-ISSUE",
AQ1317="Projet OCM (ZTE, NOKIA, autres projets)","PLANNED WORKS",
AQ1317="No root CAuse","No root cause",
AQ1317="ODU HS","ACTIVE",
AQ1317="IP &amp; VLAN","ACTIVE",
AQ1317="Warehouse HUAWEI","SPARE-ISSUE",
AQ1317="SPARE-HS","SPARE-ISSUE",
AQ1317="Power Telco","ACTIVE", AQ1317="no impacts","no impacts"
),"")</f>
        <v>No root cause</v>
      </c>
      <c r="AS1317" s="92" t="s">
        <v>5537</v>
      </c>
      <c r="AT1317" s="98" t="s">
        <v>2487</v>
      </c>
      <c r="AV1317" s="17" t="s">
        <v>5537</v>
      </c>
      <c r="AW1317" s="7" t="s">
        <v>5537</v>
      </c>
      <c r="AX1317" s="6" t="s">
        <v>5537</v>
      </c>
      <c r="AY1317" s="7"/>
      <c r="AZ1317" s="3" t="s">
        <v>5537</v>
      </c>
      <c r="BA1317" s="18" t="s">
        <v>5537</v>
      </c>
      <c r="BB1317" s="18" t="s">
        <v>5537</v>
      </c>
      <c r="BC1317" s="18" t="s">
        <v>5537</v>
      </c>
      <c r="BD1317" s="18" t="s">
        <v>5537</v>
      </c>
      <c r="BE1317" s="18" t="s">
        <v>5537</v>
      </c>
      <c r="BF1317" s="18" t="s">
        <v>5537</v>
      </c>
      <c r="BG1317" s="18" t="s">
        <v>5537</v>
      </c>
      <c r="BH1317" s="18" t="s">
        <v>5537</v>
      </c>
      <c r="BI1317" s="18" t="s">
        <v>5537</v>
      </c>
      <c r="BJ1317" s="18" t="s">
        <v>5537</v>
      </c>
      <c r="BK1317" s="18" t="s">
        <v>5537</v>
      </c>
      <c r="BL1317" s="9" t="s">
        <v>5537</v>
      </c>
      <c r="BM1317" s="14" t="s">
        <v>5537</v>
      </c>
      <c r="BN1317" s="14" t="s">
        <v>5537</v>
      </c>
      <c r="BO1317" s="14" t="str">
        <f>_xlfn.XLOOKUP(B1317,'[4]cell downs 18042026 17h'!$B:$B,'[4]cell downs 18042026 17h'!$B:$B,"")</f>
        <v/>
      </c>
      <c r="BP1317" s="14" t="str">
        <f>_xlfn.XLOOKUP(B1317,'[5]Cells Huawei 19042026 15h'!$B:$B,'[5]Cells Huawei 19042026 15h'!$B:$B,"")</f>
        <v/>
      </c>
      <c r="BQ1317" s="9" t="str">
        <f>_xlfn.XLOOKUP(B1317,'[6]cells down 19042026 9H40'!$B:$B,'[6]cells down 19042026 9H40'!$B:$B,"")</f>
        <v/>
      </c>
      <c r="BR1317" s="9" t="s">
        <v>2487</v>
      </c>
      <c r="BS1317" s="9" t="s">
        <v>12</v>
      </c>
      <c r="BT1317" s="108"/>
    </row>
    <row r="1318" spans="1:72" s="9" customFormat="1" x14ac:dyDescent="0.35">
      <c r="A1318" s="1" t="s">
        <v>1999</v>
      </c>
      <c r="B1318" s="8" t="s">
        <v>2000</v>
      </c>
      <c r="C1318" s="3" t="str">
        <f>_xlfn.XLOOKUP(B1318,'[1]daily break down'!$D:$D,'[1]daily break down'!$E:$E,"")</f>
        <v>SUD-OUEST</v>
      </c>
      <c r="D1318" s="1" t="s">
        <v>21</v>
      </c>
      <c r="E1318" s="1" t="s">
        <v>22</v>
      </c>
      <c r="F1318" s="3" t="s">
        <v>13</v>
      </c>
      <c r="G1318" s="1" t="s">
        <v>14</v>
      </c>
      <c r="H1318" s="32" t="str">
        <f>_xlfn.XLOOKUP(B1318,[2]CALCULATION!$B:$B,[2]CALCULATION!$H:$H,"")</f>
        <v>Huawei</v>
      </c>
      <c r="I1318" s="28">
        <v>0</v>
      </c>
      <c r="J1318" s="28">
        <v>0</v>
      </c>
      <c r="K1318" s="28">
        <v>0</v>
      </c>
      <c r="L1318" s="28">
        <v>0</v>
      </c>
      <c r="M1318" s="28">
        <v>0</v>
      </c>
      <c r="N1318" s="28">
        <v>4.0119651973415733</v>
      </c>
      <c r="O1318" s="28">
        <v>8.9175391586979543E-5</v>
      </c>
      <c r="P1318" s="28">
        <v>0</v>
      </c>
      <c r="Q1318" s="28">
        <v>0</v>
      </c>
      <c r="R1318" s="28">
        <v>0</v>
      </c>
      <c r="S1318" s="93">
        <v>0</v>
      </c>
      <c r="T1318" s="93">
        <f>_xlfn.XLOOKUP(B1318,'[3]Nur des jours'!$B:$B,'[3]Nur des jours'!$U:$U,"")</f>
        <v>0</v>
      </c>
      <c r="U1318" s="93">
        <v>0</v>
      </c>
      <c r="V1318" s="93">
        <v>0</v>
      </c>
      <c r="W1318" s="93">
        <v>0</v>
      </c>
      <c r="X1318" s="93">
        <v>0</v>
      </c>
      <c r="Y1318" s="93">
        <v>1.7292178533414373</v>
      </c>
      <c r="Z1318" s="93">
        <v>0</v>
      </c>
      <c r="AA1318" s="93">
        <v>0</v>
      </c>
      <c r="AB1318" s="93">
        <v>0</v>
      </c>
      <c r="AC1318" s="93">
        <f>_xlfn.XLOOKUP(B1318,'[3]Nur des jours'!$B:$B,'[3]Nur des jours'!$N:$N,"")</f>
        <v>0</v>
      </c>
      <c r="AD1318" s="93">
        <v>0</v>
      </c>
      <c r="AE1318" s="93">
        <v>0</v>
      </c>
      <c r="AF1318" s="93">
        <v>0</v>
      </c>
      <c r="AG1318" s="93"/>
      <c r="AH1318" s="93">
        <v>0</v>
      </c>
      <c r="AI1318" s="93">
        <v>0</v>
      </c>
      <c r="AJ1318" s="93">
        <v>0</v>
      </c>
      <c r="AK1318" s="93">
        <v>0</v>
      </c>
      <c r="AL1318" s="93">
        <v>0</v>
      </c>
      <c r="AM1318" s="49" t="s">
        <v>5559</v>
      </c>
      <c r="AN1318" s="49"/>
      <c r="AO1318" s="48" t="str" cm="1">
        <f t="array" ref="AO1318">IFERROR(_xlfn.IFS(
AQ1318="MPR ISSUE","PDH",
AQ1318="BSS Hardware Issue","BSS",
AQ1318="Sites strategiques, MLL, Pylone, etc.","ENVTECH",
AQ1318="AKTIVCO DEFAUT GE &amp; POWER Cabinet","AKTIVCO",
AQ1318="AKTIVCO Coupure ENEO &amp; Baisse de tension","AKTIVCO GRID ONLY",
AQ1318="Coupure ENEO &amp; Baisse de tension","IHS GRID ONLY",
AQ1318="Defaut GE &amp; POWER Cabinet","IHS",
AQ1318="Sharing","Partners",
AQ1318="Sites strategiques &amp; DataCenter","SST &amp; DC",
AQ1318="Exclu","Exclu",
AQ1318="SAT","SAT",
AQ1318="SPARE-ISSUE","SPARE-ISSUE",
AQ1318="Fiber CAmtel","TRANS_FO_CAMTEL",
AQ1318="Fiber AOF","Fiber AOF",
AQ1318="Projet OCM (HUAWEI)","TRAVAUX-HUAWEI",
AQ1318="Projet OCM (NOKIA)","TRAVAUX-NOKIA",
AQ1318="ACCESS-ISSUE","ACCESS-ISSUE",
AQ1318="Projet OCM (ZTE, NOKIA, autres projets)","TRAVAUX OCM",
AQ1318="No root CAuse","No root cause",
AQ1318="ODU HS","PDH",
AQ1318="IP &amp; VLAN","PDH",
AQ1318="Warehouse HUAWEI","SPARE-ISSUE",
AQ1318="SPARE-HS","SPARE-ISSUE",
AQ1318="Power Telco","BSS",AQ1318="no impacts","no impacts"
),"")</f>
        <v>No root cause</v>
      </c>
      <c r="AP1318" s="48" t="str" cm="1">
        <f t="array" ref="AP1318">IFERROR(_xlfn.IFS(
AQ1318="MPR ISSUE","TX ISSUE",
AQ1318="BSS Hardware Issue","RAN ISSUE",
AQ1318="Sites strategiques, MLL, Pylone, etc.","ENVTECH",
AQ1318="AKTIVCO DEFAUT GE &amp; POWER Cabinet","POWER ISSUE",
AQ1318="AKTIVCO Coupure ENEO &amp; Baisse de tension","POWER ISSUE",
AQ1318="Coupure ENEO &amp; Baisse de tension","POWER ISSUE",
AQ1318="Defaut GE &amp; POWER Cabinet","POWER ISSUE",
AQ1318="Sharing","POWER ISSUE",
AQ1318="Sites strategiques &amp; DataCenter","POWER ISSUE",
AQ1318="Exclu","Exclu",
AQ1318="SAT","TX ISSUE",
AQ1318="SPARE-ISSUE","SPARE-ISSUE",
AQ1318="Fiber CAmtel","TX ISSUE",
AQ1318="Fiber AOF","TX ISSUE",
AQ1318="Projet OCM (HUAWEI)","TRAVAUX-HUAWEI",
AQ1318="Projet OCM (NOKIA)","TRAVAUX -NOKIA",
AQ1318="ACCESS-ISSUE","ACCESS-ISSUE",
AQ1318="Projet OCM (ZTE, NOKIA, autres projets)","TRAVAUX OCM",
AQ1318="No root CAuse","No root cause",
AQ1318="ODU HS","TX ISSUE",
AQ1318="IP &amp; VLAN","TX ISSUE",
AQ1318="Warehouse HUAWEI","SPARE-ISSUE",
AQ1318="SPARE-HS","SPARE-ISSUE",
AQ1318="Power Telco","RAN ISSUE",AQ1318="no impacts","no impacts"
),"")</f>
        <v>No root cause</v>
      </c>
      <c r="AQ1318" s="67" t="s">
        <v>5344</v>
      </c>
      <c r="AR1318" s="48" t="str" cm="1">
        <f t="array" ref="AR1318">IFERROR(_xlfn.IFS(
AQ1318="MPR ISSUE","ACTIVE",
AQ1318="BSS Hardware Issue","ACTIVE",
AQ1318="Sites strategiques, MLL, Pylone, etc.","PASSIVE",
AQ1318="AKTIVCO DEFAUT GE &amp; POWER Cabinet","PASSIVE",
AQ1318="AKTIVCO Coupure ENEO &amp; Baisse de tension","PASSIVE",
AQ1318="Coupure ENEO &amp; Baisse de tension","PASSIVE",
AQ1318="Defaut GE &amp; POWER Cabinet","PASSIVE",
AQ1318="Sharing","PASSIVE",
AQ1318="Sites strategiques &amp; DataCenter","PASSIVE",
AQ1318="Exclu","Exclu",
AQ1318="SAT","ACTIVE",
AQ1318="SPARE-ISSUE","SPARE-ISSUE",
AQ1318="Fiber CAmtel","ACTIVE",
AQ1318="Fiber AOF","ACTIVE",
AQ1318="Projet OCM (HUAWEI)","PLANNED WORKS",
AQ1318="Projet OCM (NOKIA)","PLANNED WORKS",
AQ1318="ACCESS-ISSUE","ACCESS-ISSUE",
AQ1318="Projet OCM (ZTE, NOKIA, autres projets)","PLANNED WORKS",
AQ1318="No root CAuse","No root cause",
AQ1318="ODU HS","ACTIVE",
AQ1318="IP &amp; VLAN","ACTIVE",
AQ1318="Warehouse HUAWEI","SPARE-ISSUE",
AQ1318="SPARE-HS","SPARE-ISSUE",
AQ1318="Power Telco","ACTIVE", AQ1318="no impacts","no impacts"
),"")</f>
        <v>No root cause</v>
      </c>
      <c r="AS1318" s="92" t="s">
        <v>5537</v>
      </c>
      <c r="AT1318" s="98" t="s">
        <v>2000</v>
      </c>
      <c r="AV1318" s="17" t="s">
        <v>5537</v>
      </c>
      <c r="AW1318" s="7" t="s">
        <v>5537</v>
      </c>
      <c r="AX1318" s="6" t="s">
        <v>5537</v>
      </c>
      <c r="AY1318" s="7"/>
      <c r="AZ1318" s="3" t="s">
        <v>5537</v>
      </c>
      <c r="BA1318" s="18" t="s">
        <v>5537</v>
      </c>
      <c r="BB1318" s="18" t="s">
        <v>5537</v>
      </c>
      <c r="BC1318" s="18" t="s">
        <v>5537</v>
      </c>
      <c r="BD1318" s="18" t="s">
        <v>5537</v>
      </c>
      <c r="BE1318" s="18" t="s">
        <v>5537</v>
      </c>
      <c r="BF1318" s="18" t="s">
        <v>5537</v>
      </c>
      <c r="BG1318" s="18" t="s">
        <v>5537</v>
      </c>
      <c r="BH1318" s="18" t="s">
        <v>5537</v>
      </c>
      <c r="BI1318" s="18" t="s">
        <v>5537</v>
      </c>
      <c r="BJ1318" s="18" t="s">
        <v>5537</v>
      </c>
      <c r="BK1318" s="18" t="s">
        <v>5537</v>
      </c>
      <c r="BL1318" s="9" t="s">
        <v>5537</v>
      </c>
      <c r="BM1318" s="14" t="s">
        <v>5537</v>
      </c>
      <c r="BN1318" s="14" t="s">
        <v>5537</v>
      </c>
      <c r="BO1318" s="14" t="str">
        <f>_xlfn.XLOOKUP(B1318,'[4]cell downs 18042026 17h'!$B:$B,'[4]cell downs 18042026 17h'!$B:$B,"")</f>
        <v/>
      </c>
      <c r="BP1318" s="14" t="str">
        <f>_xlfn.XLOOKUP(B1318,'[5]Cells Huawei 19042026 15h'!$B:$B,'[5]Cells Huawei 19042026 15h'!$B:$B,"")</f>
        <v/>
      </c>
      <c r="BQ1318" s="9" t="str">
        <f>_xlfn.XLOOKUP(B1318,'[6]cells down 19042026 9H40'!$B:$B,'[6]cells down 19042026 9H40'!$B:$B,"")</f>
        <v/>
      </c>
      <c r="BR1318" s="9" t="s">
        <v>5537</v>
      </c>
      <c r="BS1318" s="9" t="s">
        <v>12</v>
      </c>
      <c r="BT1318" s="108"/>
    </row>
    <row r="1319" spans="1:72" s="9" customFormat="1" x14ac:dyDescent="0.35">
      <c r="A1319" s="1" t="s">
        <v>5182</v>
      </c>
      <c r="B1319" s="8" t="s">
        <v>5183</v>
      </c>
      <c r="C1319" s="3" t="str">
        <f>_xlfn.XLOOKUP(B1319,'[1]daily break down'!$D:$D,'[1]daily break down'!$E:$E,"")</f>
        <v>SUD-OUEST</v>
      </c>
      <c r="D1319" s="1" t="s">
        <v>11</v>
      </c>
      <c r="E1319" s="1" t="s">
        <v>12</v>
      </c>
      <c r="F1319" s="3" t="s">
        <v>13</v>
      </c>
      <c r="G1319" s="1" t="s">
        <v>14</v>
      </c>
      <c r="H1319" s="32" t="str">
        <f>_xlfn.XLOOKUP(B1319,[2]CALCULATION!$B:$B,[2]CALCULATION!$H:$H,"")</f>
        <v>Huawei</v>
      </c>
      <c r="I1319" s="28">
        <v>0</v>
      </c>
      <c r="J1319" s="28">
        <v>3.9176533031991854</v>
      </c>
      <c r="K1319" s="28">
        <v>0</v>
      </c>
      <c r="L1319" s="28">
        <v>0</v>
      </c>
      <c r="M1319" s="28">
        <v>2.1117624481712629</v>
      </c>
      <c r="N1319" s="28">
        <v>4.6417574828854589</v>
      </c>
      <c r="O1319" s="28">
        <v>1.9691353268670471</v>
      </c>
      <c r="P1319" s="28">
        <v>0</v>
      </c>
      <c r="Q1319" s="28">
        <v>0</v>
      </c>
      <c r="R1319" s="28">
        <v>2.374883358587804</v>
      </c>
      <c r="S1319" s="93">
        <v>1.0991580416227926</v>
      </c>
      <c r="T1319" s="93">
        <f>_xlfn.XLOOKUP(B1319,'[3]Nur des jours'!$B:$B,'[3]Nur des jours'!$U:$U,"")</f>
        <v>0</v>
      </c>
      <c r="U1319" s="93">
        <v>5.270533168965251</v>
      </c>
      <c r="V1319" s="93">
        <v>0</v>
      </c>
      <c r="W1319" s="93">
        <v>0</v>
      </c>
      <c r="X1319" s="93">
        <v>0</v>
      </c>
      <c r="Y1319" s="93">
        <v>1.727773211997728</v>
      </c>
      <c r="Z1319" s="93">
        <v>0</v>
      </c>
      <c r="AA1319" s="93">
        <v>0</v>
      </c>
      <c r="AB1319" s="93">
        <v>0</v>
      </c>
      <c r="AC1319" s="93">
        <f>_xlfn.XLOOKUP(B1319,'[3]Nur des jours'!$B:$B,'[3]Nur des jours'!$N:$N,"")</f>
        <v>0</v>
      </c>
      <c r="AD1319" s="93">
        <v>0</v>
      </c>
      <c r="AE1319" s="93">
        <v>0</v>
      </c>
      <c r="AF1319" s="93">
        <v>0</v>
      </c>
      <c r="AG1319" s="93"/>
      <c r="AH1319" s="93">
        <v>0</v>
      </c>
      <c r="AI1319" s="93">
        <v>0</v>
      </c>
      <c r="AJ1319" s="93">
        <v>0</v>
      </c>
      <c r="AK1319" s="93">
        <v>0</v>
      </c>
      <c r="AL1319" s="93">
        <v>0</v>
      </c>
      <c r="AM1319" s="49" t="s">
        <v>5559</v>
      </c>
      <c r="AN1319" s="49"/>
      <c r="AO1319" s="48" t="str" cm="1">
        <f t="array" ref="AO1319">IFERROR(_xlfn.IFS(
AQ1319="MPR ISSUE","PDH",
AQ1319="BSS Hardware Issue","BSS",
AQ1319="Sites strategiques, MLL, Pylone, etc.","ENVTECH",
AQ1319="AKTIVCO DEFAUT GE &amp; POWER Cabinet","AKTIVCO",
AQ1319="AKTIVCO Coupure ENEO &amp; Baisse de tension","AKTIVCO GRID ONLY",
AQ1319="Coupure ENEO &amp; Baisse de tension","IHS GRID ONLY",
AQ1319="Defaut GE &amp; POWER Cabinet","IHS",
AQ1319="Sharing","Partners",
AQ1319="Sites strategiques &amp; DataCenter","SST &amp; DC",
AQ1319="Exclu","Exclu",
AQ1319="SAT","SAT",
AQ1319="SPARE-ISSUE","SPARE-ISSUE",
AQ1319="Fiber CAmtel","TRANS_FO_CAMTEL",
AQ1319="Fiber AOF","Fiber AOF",
AQ1319="Projet OCM (HUAWEI)","TRAVAUX-HUAWEI",
AQ1319="Projet OCM (NOKIA)","TRAVAUX-NOKIA",
AQ1319="ACCESS-ISSUE","ACCESS-ISSUE",
AQ1319="Projet OCM (ZTE, NOKIA, autres projets)","TRAVAUX OCM",
AQ1319="No root CAuse","No root cause",
AQ1319="ODU HS","PDH",
AQ1319="IP &amp; VLAN","PDH",
AQ1319="Warehouse HUAWEI","SPARE-ISSUE",
AQ1319="SPARE-HS","SPARE-ISSUE",
AQ1319="Power Telco","BSS",AQ1319="no impacts","no impacts"
),"")</f>
        <v>No root cause</v>
      </c>
      <c r="AP1319" s="48" t="str" cm="1">
        <f t="array" ref="AP1319">IFERROR(_xlfn.IFS(
AQ1319="MPR ISSUE","TX ISSUE",
AQ1319="BSS Hardware Issue","RAN ISSUE",
AQ1319="Sites strategiques, MLL, Pylone, etc.","ENVTECH",
AQ1319="AKTIVCO DEFAUT GE &amp; POWER Cabinet","POWER ISSUE",
AQ1319="AKTIVCO Coupure ENEO &amp; Baisse de tension","POWER ISSUE",
AQ1319="Coupure ENEO &amp; Baisse de tension","POWER ISSUE",
AQ1319="Defaut GE &amp; POWER Cabinet","POWER ISSUE",
AQ1319="Sharing","POWER ISSUE",
AQ1319="Sites strategiques &amp; DataCenter","POWER ISSUE",
AQ1319="Exclu","Exclu",
AQ1319="SAT","TX ISSUE",
AQ1319="SPARE-ISSUE","SPARE-ISSUE",
AQ1319="Fiber CAmtel","TX ISSUE",
AQ1319="Fiber AOF","TX ISSUE",
AQ1319="Projet OCM (HUAWEI)","TRAVAUX-HUAWEI",
AQ1319="Projet OCM (NOKIA)","TRAVAUX -NOKIA",
AQ1319="ACCESS-ISSUE","ACCESS-ISSUE",
AQ1319="Projet OCM (ZTE, NOKIA, autres projets)","TRAVAUX OCM",
AQ1319="No root CAuse","No root cause",
AQ1319="ODU HS","TX ISSUE",
AQ1319="IP &amp; VLAN","TX ISSUE",
AQ1319="Warehouse HUAWEI","SPARE-ISSUE",
AQ1319="SPARE-HS","SPARE-ISSUE",
AQ1319="Power Telco","RAN ISSUE",AQ1319="no impacts","no impacts"
),"")</f>
        <v>No root cause</v>
      </c>
      <c r="AQ1319" s="127" t="s">
        <v>5344</v>
      </c>
      <c r="AR1319" s="48" t="str" cm="1">
        <f t="array" ref="AR1319">IFERROR(_xlfn.IFS(
AQ1319="MPR ISSUE","ACTIVE",
AQ1319="BSS Hardware Issue","ACTIVE",
AQ1319="Sites strategiques, MLL, Pylone, etc.","PASSIVE",
AQ1319="AKTIVCO DEFAUT GE &amp; POWER Cabinet","PASSIVE",
AQ1319="AKTIVCO Coupure ENEO &amp; Baisse de tension","PASSIVE",
AQ1319="Coupure ENEO &amp; Baisse de tension","PASSIVE",
AQ1319="Defaut GE &amp; POWER Cabinet","PASSIVE",
AQ1319="Sharing","PASSIVE",
AQ1319="Sites strategiques &amp; DataCenter","PASSIVE",
AQ1319="Exclu","Exclu",
AQ1319="SAT","ACTIVE",
AQ1319="SPARE-ISSUE","SPARE-ISSUE",
AQ1319="Fiber CAmtel","ACTIVE",
AQ1319="Fiber AOF","ACTIVE",
AQ1319="Projet OCM (HUAWEI)","PLANNED WORKS",
AQ1319="Projet OCM (NOKIA)","PLANNED WORKS",
AQ1319="ACCESS-ISSUE","ACCESS-ISSUE",
AQ1319="Projet OCM (ZTE, NOKIA, autres projets)","PLANNED WORKS",
AQ1319="No root CAuse","No root cause",
AQ1319="ODU HS","ACTIVE",
AQ1319="IP &amp; VLAN","ACTIVE",
AQ1319="Warehouse HUAWEI","SPARE-ISSUE",
AQ1319="SPARE-HS","SPARE-ISSUE",
AQ1319="Power Telco","ACTIVE", AQ1319="no impacts","no impacts"
),"")</f>
        <v>No root cause</v>
      </c>
      <c r="AS1319" s="92" t="s">
        <v>5537</v>
      </c>
      <c r="AT1319" s="98" t="s">
        <v>5183</v>
      </c>
      <c r="AV1319" s="17" t="s">
        <v>5537</v>
      </c>
      <c r="AW1319" s="7" t="s">
        <v>5537</v>
      </c>
      <c r="AX1319" s="6" t="s">
        <v>5537</v>
      </c>
      <c r="AY1319" s="7"/>
      <c r="AZ1319" s="3" t="s">
        <v>5537</v>
      </c>
      <c r="BA1319" s="18" t="s">
        <v>5537</v>
      </c>
      <c r="BB1319" s="18" t="s">
        <v>5537</v>
      </c>
      <c r="BC1319" s="18" t="s">
        <v>5537</v>
      </c>
      <c r="BD1319" s="18" t="s">
        <v>5537</v>
      </c>
      <c r="BE1319" s="18" t="s">
        <v>5537</v>
      </c>
      <c r="BF1319" s="18" t="s">
        <v>5537</v>
      </c>
      <c r="BG1319" s="18" t="s">
        <v>5537</v>
      </c>
      <c r="BH1319" s="18" t="s">
        <v>5537</v>
      </c>
      <c r="BI1319" s="18" t="s">
        <v>5537</v>
      </c>
      <c r="BJ1319" s="18" t="s">
        <v>5537</v>
      </c>
      <c r="BK1319" s="18" t="s">
        <v>5537</v>
      </c>
      <c r="BL1319" s="9" t="s">
        <v>5537</v>
      </c>
      <c r="BM1319" s="14" t="s">
        <v>5537</v>
      </c>
      <c r="BN1319" s="14" t="s">
        <v>5537</v>
      </c>
      <c r="BO1319" s="14" t="str">
        <f>_xlfn.XLOOKUP(B1319,'[4]cell downs 18042026 17h'!$B:$B,'[4]cell downs 18042026 17h'!$B:$B,"")</f>
        <v/>
      </c>
      <c r="BP1319" s="14" t="str">
        <f>_xlfn.XLOOKUP(B1319,'[5]Cells Huawei 19042026 15h'!$B:$B,'[5]Cells Huawei 19042026 15h'!$B:$B,"")</f>
        <v/>
      </c>
      <c r="BQ1319" s="9" t="str">
        <f>_xlfn.XLOOKUP(B1319,'[6]cells down 19042026 9H40'!$B:$B,'[6]cells down 19042026 9H40'!$B:$B,"")</f>
        <v/>
      </c>
      <c r="BR1319" s="9" t="s">
        <v>5183</v>
      </c>
      <c r="BS1319" s="9" t="s">
        <v>302</v>
      </c>
      <c r="BT1319" s="108"/>
    </row>
    <row r="1320" spans="1:72" s="9" customFormat="1" x14ac:dyDescent="0.35">
      <c r="A1320" s="1" t="s">
        <v>2862</v>
      </c>
      <c r="B1320" s="8" t="s">
        <v>2863</v>
      </c>
      <c r="C1320" s="3" t="str">
        <f>_xlfn.XLOOKUP(B1320,'[1]daily break down'!$D:$D,'[1]daily break down'!$E:$E,"")</f>
        <v>SUD-OUEST</v>
      </c>
      <c r="D1320" s="1" t="s">
        <v>11</v>
      </c>
      <c r="E1320" s="1" t="s">
        <v>12</v>
      </c>
      <c r="F1320" s="3" t="s">
        <v>13</v>
      </c>
      <c r="G1320" s="1" t="s">
        <v>14</v>
      </c>
      <c r="H1320" s="32" t="str">
        <f>_xlfn.XLOOKUP(B1320,[2]CALCULATION!$B:$B,[2]CALCULATION!$H:$H,"")</f>
        <v>Huawei</v>
      </c>
      <c r="I1320" s="28">
        <v>0</v>
      </c>
      <c r="J1320" s="28">
        <v>0.62399588509073067</v>
      </c>
      <c r="K1320" s="28">
        <v>0</v>
      </c>
      <c r="L1320" s="28">
        <v>0</v>
      </c>
      <c r="M1320" s="28">
        <v>0</v>
      </c>
      <c r="N1320" s="28">
        <v>7.6512485981628442E-3</v>
      </c>
      <c r="O1320" s="28">
        <v>0</v>
      </c>
      <c r="P1320" s="28">
        <v>0</v>
      </c>
      <c r="Q1320" s="28">
        <v>2.6752617476093862E-3</v>
      </c>
      <c r="R1320" s="28">
        <v>0</v>
      </c>
      <c r="S1320" s="93">
        <v>0</v>
      </c>
      <c r="T1320" s="93">
        <f>_xlfn.XLOOKUP(B1320,'[3]Nur des jours'!$B:$B,'[3]Nur des jours'!$U:$U,"")</f>
        <v>0</v>
      </c>
      <c r="U1320" s="93">
        <v>0</v>
      </c>
      <c r="V1320" s="93">
        <v>0</v>
      </c>
      <c r="W1320" s="93">
        <v>0</v>
      </c>
      <c r="X1320" s="93">
        <v>0</v>
      </c>
      <c r="Y1320" s="93">
        <v>1.7270419737867155</v>
      </c>
      <c r="Z1320" s="93">
        <v>0</v>
      </c>
      <c r="AA1320" s="93">
        <v>0</v>
      </c>
      <c r="AB1320" s="93">
        <v>0</v>
      </c>
      <c r="AC1320" s="93">
        <f>_xlfn.XLOOKUP(B1320,'[3]Nur des jours'!$B:$B,'[3]Nur des jours'!$N:$N,"")</f>
        <v>0</v>
      </c>
      <c r="AD1320" s="93">
        <v>0</v>
      </c>
      <c r="AE1320" s="93">
        <v>0</v>
      </c>
      <c r="AF1320" s="93">
        <v>0</v>
      </c>
      <c r="AG1320" s="93"/>
      <c r="AH1320" s="93">
        <v>0</v>
      </c>
      <c r="AI1320" s="93">
        <v>0</v>
      </c>
      <c r="AJ1320" s="93">
        <v>0</v>
      </c>
      <c r="AK1320" s="93">
        <v>0</v>
      </c>
      <c r="AL1320" s="93">
        <v>0</v>
      </c>
      <c r="AM1320" s="49" t="s">
        <v>5559</v>
      </c>
      <c r="AN1320" s="49"/>
      <c r="AO1320" s="48" t="str" cm="1">
        <f t="array" ref="AO1320">IFERROR(_xlfn.IFS(
AQ1320="MPR ISSUE","PDH",
AQ1320="BSS Hardware Issue","BSS",
AQ1320="Sites strategiques, MLL, Pylone, etc.","ENVTECH",
AQ1320="AKTIVCO DEFAUT GE &amp; POWER Cabinet","AKTIVCO",
AQ1320="AKTIVCO Coupure ENEO &amp; Baisse de tension","AKTIVCO GRID ONLY",
AQ1320="Coupure ENEO &amp; Baisse de tension","IHS GRID ONLY",
AQ1320="Defaut GE &amp; POWER Cabinet","IHS",
AQ1320="Sharing","Partners",
AQ1320="Sites strategiques &amp; DataCenter","SST &amp; DC",
AQ1320="Exclu","Exclu",
AQ1320="SAT","SAT",
AQ1320="SPARE-ISSUE","SPARE-ISSUE",
AQ1320="Fiber CAmtel","TRANS_FO_CAMTEL",
AQ1320="Fiber AOF","Fiber AOF",
AQ1320="Projet OCM (HUAWEI)","TRAVAUX-HUAWEI",
AQ1320="Projet OCM (NOKIA)","TRAVAUX-NOKIA",
AQ1320="ACCESS-ISSUE","ACCESS-ISSUE",
AQ1320="Projet OCM (ZTE, NOKIA, autres projets)","TRAVAUX OCM",
AQ1320="No root CAuse","No root cause",
AQ1320="ODU HS","PDH",
AQ1320="IP &amp; VLAN","PDH",
AQ1320="Warehouse HUAWEI","SPARE-ISSUE",
AQ1320="SPARE-HS","SPARE-ISSUE",
AQ1320="Power Telco","BSS",AQ1320="no impacts","no impacts"
),"")</f>
        <v>No root cause</v>
      </c>
      <c r="AP1320" s="48" t="str" cm="1">
        <f t="array" ref="AP1320">IFERROR(_xlfn.IFS(
AQ1320="MPR ISSUE","TX ISSUE",
AQ1320="BSS Hardware Issue","RAN ISSUE",
AQ1320="Sites strategiques, MLL, Pylone, etc.","ENVTECH",
AQ1320="AKTIVCO DEFAUT GE &amp; POWER Cabinet","POWER ISSUE",
AQ1320="AKTIVCO Coupure ENEO &amp; Baisse de tension","POWER ISSUE",
AQ1320="Coupure ENEO &amp; Baisse de tension","POWER ISSUE",
AQ1320="Defaut GE &amp; POWER Cabinet","POWER ISSUE",
AQ1320="Sharing","POWER ISSUE",
AQ1320="Sites strategiques &amp; DataCenter","POWER ISSUE",
AQ1320="Exclu","Exclu",
AQ1320="SAT","TX ISSUE",
AQ1320="SPARE-ISSUE","SPARE-ISSUE",
AQ1320="Fiber CAmtel","TX ISSUE",
AQ1320="Fiber AOF","TX ISSUE",
AQ1320="Projet OCM (HUAWEI)","TRAVAUX-HUAWEI",
AQ1320="Projet OCM (NOKIA)","TRAVAUX -NOKIA",
AQ1320="ACCESS-ISSUE","ACCESS-ISSUE",
AQ1320="Projet OCM (ZTE, NOKIA, autres projets)","TRAVAUX OCM",
AQ1320="No root CAuse","No root cause",
AQ1320="ODU HS","TX ISSUE",
AQ1320="IP &amp; VLAN","TX ISSUE",
AQ1320="Warehouse HUAWEI","SPARE-ISSUE",
AQ1320="SPARE-HS","SPARE-ISSUE",
AQ1320="Power Telco","RAN ISSUE",AQ1320="no impacts","no impacts"
),"")</f>
        <v>No root cause</v>
      </c>
      <c r="AQ1320" s="127" t="s">
        <v>5344</v>
      </c>
      <c r="AR1320" s="48" t="str" cm="1">
        <f t="array" ref="AR1320">IFERROR(_xlfn.IFS(
AQ1320="MPR ISSUE","ACTIVE",
AQ1320="BSS Hardware Issue","ACTIVE",
AQ1320="Sites strategiques, MLL, Pylone, etc.","PASSIVE",
AQ1320="AKTIVCO DEFAUT GE &amp; POWER Cabinet","PASSIVE",
AQ1320="AKTIVCO Coupure ENEO &amp; Baisse de tension","PASSIVE",
AQ1320="Coupure ENEO &amp; Baisse de tension","PASSIVE",
AQ1320="Defaut GE &amp; POWER Cabinet","PASSIVE",
AQ1320="Sharing","PASSIVE",
AQ1320="Sites strategiques &amp; DataCenter","PASSIVE",
AQ1320="Exclu","Exclu",
AQ1320="SAT","ACTIVE",
AQ1320="SPARE-ISSUE","SPARE-ISSUE",
AQ1320="Fiber CAmtel","ACTIVE",
AQ1320="Fiber AOF","ACTIVE",
AQ1320="Projet OCM (HUAWEI)","PLANNED WORKS",
AQ1320="Projet OCM (NOKIA)","PLANNED WORKS",
AQ1320="ACCESS-ISSUE","ACCESS-ISSUE",
AQ1320="Projet OCM (ZTE, NOKIA, autres projets)","PLANNED WORKS",
AQ1320="No root CAuse","No root cause",
AQ1320="ODU HS","ACTIVE",
AQ1320="IP &amp; VLAN","ACTIVE",
AQ1320="Warehouse HUAWEI","SPARE-ISSUE",
AQ1320="SPARE-HS","SPARE-ISSUE",
AQ1320="Power Telco","ACTIVE", AQ1320="no impacts","no impacts"
),"")</f>
        <v>No root cause</v>
      </c>
      <c r="AS1320" s="92" t="s">
        <v>5537</v>
      </c>
      <c r="AT1320" s="98" t="s">
        <v>2863</v>
      </c>
      <c r="AV1320" s="17" t="s">
        <v>5537</v>
      </c>
      <c r="AW1320" s="7" t="s">
        <v>5537</v>
      </c>
      <c r="AX1320" s="6" t="s">
        <v>5537</v>
      </c>
      <c r="AY1320" s="7"/>
      <c r="AZ1320" s="3" t="s">
        <v>5537</v>
      </c>
      <c r="BA1320" s="18" t="s">
        <v>5537</v>
      </c>
      <c r="BB1320" s="18" t="s">
        <v>5537</v>
      </c>
      <c r="BC1320" s="18" t="s">
        <v>5537</v>
      </c>
      <c r="BD1320" s="18" t="s">
        <v>5537</v>
      </c>
      <c r="BE1320" s="18" t="s">
        <v>5537</v>
      </c>
      <c r="BF1320" s="18" t="s">
        <v>5537</v>
      </c>
      <c r="BG1320" s="18" t="s">
        <v>5537</v>
      </c>
      <c r="BH1320" s="18" t="s">
        <v>5537</v>
      </c>
      <c r="BI1320" s="18" t="s">
        <v>5537</v>
      </c>
      <c r="BJ1320" s="18" t="s">
        <v>5537</v>
      </c>
      <c r="BK1320" s="18" t="s">
        <v>5537</v>
      </c>
      <c r="BL1320" s="9" t="s">
        <v>5537</v>
      </c>
      <c r="BM1320" s="14" t="s">
        <v>5537</v>
      </c>
      <c r="BN1320" s="14" t="s">
        <v>5537</v>
      </c>
      <c r="BO1320" s="14" t="str">
        <f>_xlfn.XLOOKUP(B1320,'[4]cell downs 18042026 17h'!$B:$B,'[4]cell downs 18042026 17h'!$B:$B,"")</f>
        <v/>
      </c>
      <c r="BP1320" s="14" t="str">
        <f>_xlfn.XLOOKUP(B1320,'[5]Cells Huawei 19042026 15h'!$B:$B,'[5]Cells Huawei 19042026 15h'!$B:$B,"")</f>
        <v/>
      </c>
      <c r="BQ1320" s="9" t="str">
        <f>_xlfn.XLOOKUP(B1320,'[6]cells down 19042026 9H40'!$B:$B,'[6]cells down 19042026 9H40'!$B:$B,"")</f>
        <v/>
      </c>
      <c r="BR1320" s="9" t="s">
        <v>2863</v>
      </c>
      <c r="BS1320" s="9" t="s">
        <v>12</v>
      </c>
      <c r="BT1320" s="108"/>
    </row>
    <row r="1321" spans="1:72" s="9" customFormat="1" x14ac:dyDescent="0.35">
      <c r="A1321" s="1" t="s">
        <v>2693</v>
      </c>
      <c r="B1321" s="8" t="s">
        <v>2694</v>
      </c>
      <c r="C1321" s="3" t="str">
        <f>_xlfn.XLOOKUP(B1321,'[1]daily break down'!$D:$D,'[1]daily break down'!$E:$E,"")</f>
        <v>SUD-OUEST</v>
      </c>
      <c r="D1321" s="1" t="s">
        <v>11</v>
      </c>
      <c r="E1321" s="1" t="s">
        <v>12</v>
      </c>
      <c r="F1321" s="3" t="s">
        <v>13</v>
      </c>
      <c r="G1321" s="1" t="s">
        <v>14</v>
      </c>
      <c r="H1321" s="32" t="str">
        <f>_xlfn.XLOOKUP(B1321,[2]CALCULATION!$B:$B,[2]CALCULATION!$H:$H,"")</f>
        <v>Huawei</v>
      </c>
      <c r="I1321" s="28">
        <v>0</v>
      </c>
      <c r="J1321" s="28">
        <v>0.6242277411088567</v>
      </c>
      <c r="K1321" s="28">
        <v>0</v>
      </c>
      <c r="L1321" s="28">
        <v>0</v>
      </c>
      <c r="M1321" s="28">
        <v>0</v>
      </c>
      <c r="N1321" s="28">
        <v>0</v>
      </c>
      <c r="O1321" s="28">
        <v>0</v>
      </c>
      <c r="P1321" s="28">
        <v>0</v>
      </c>
      <c r="Q1321" s="28">
        <v>0</v>
      </c>
      <c r="R1321" s="28">
        <v>0</v>
      </c>
      <c r="S1321" s="93">
        <v>0</v>
      </c>
      <c r="T1321" s="93">
        <f>_xlfn.XLOOKUP(B1321,'[3]Nur des jours'!$B:$B,'[3]Nur des jours'!$U:$U,"")</f>
        <v>0</v>
      </c>
      <c r="U1321" s="93">
        <v>0</v>
      </c>
      <c r="V1321" s="93">
        <v>0</v>
      </c>
      <c r="W1321" s="93">
        <v>0</v>
      </c>
      <c r="X1321" s="93">
        <v>0</v>
      </c>
      <c r="Y1321" s="93">
        <v>1.7110974137709631</v>
      </c>
      <c r="Z1321" s="93">
        <v>0</v>
      </c>
      <c r="AA1321" s="93">
        <v>0</v>
      </c>
      <c r="AB1321" s="93">
        <v>0</v>
      </c>
      <c r="AC1321" s="93">
        <f>_xlfn.XLOOKUP(B1321,'[3]Nur des jours'!$B:$B,'[3]Nur des jours'!$N:$N,"")</f>
        <v>0</v>
      </c>
      <c r="AD1321" s="93">
        <v>0</v>
      </c>
      <c r="AE1321" s="93">
        <v>0</v>
      </c>
      <c r="AF1321" s="93">
        <v>0</v>
      </c>
      <c r="AG1321" s="93"/>
      <c r="AH1321" s="93">
        <v>0</v>
      </c>
      <c r="AI1321" s="93">
        <v>0</v>
      </c>
      <c r="AJ1321" s="93">
        <v>0</v>
      </c>
      <c r="AK1321" s="93">
        <v>0</v>
      </c>
      <c r="AL1321" s="93">
        <v>0</v>
      </c>
      <c r="AM1321" s="49" t="s">
        <v>5559</v>
      </c>
      <c r="AN1321" s="49"/>
      <c r="AO1321" s="48" t="str" cm="1">
        <f t="array" ref="AO1321">IFERROR(_xlfn.IFS(
AQ1321="MPR ISSUE","PDH",
AQ1321="BSS Hardware Issue","BSS",
AQ1321="Sites strategiques, MLL, Pylone, etc.","ENVTECH",
AQ1321="AKTIVCO DEFAUT GE &amp; POWER Cabinet","AKTIVCO",
AQ1321="AKTIVCO Coupure ENEO &amp; Baisse de tension","AKTIVCO GRID ONLY",
AQ1321="Coupure ENEO &amp; Baisse de tension","IHS GRID ONLY",
AQ1321="Defaut GE &amp; POWER Cabinet","IHS",
AQ1321="Sharing","Partners",
AQ1321="Sites strategiques &amp; DataCenter","SST &amp; DC",
AQ1321="Exclu","Exclu",
AQ1321="SAT","SAT",
AQ1321="SPARE-ISSUE","SPARE-ISSUE",
AQ1321="Fiber CAmtel","TRANS_FO_CAMTEL",
AQ1321="Fiber AOF","Fiber AOF",
AQ1321="Projet OCM (HUAWEI)","TRAVAUX-HUAWEI",
AQ1321="Projet OCM (NOKIA)","TRAVAUX-NOKIA",
AQ1321="ACCESS-ISSUE","ACCESS-ISSUE",
AQ1321="Projet OCM (ZTE, NOKIA, autres projets)","TRAVAUX OCM",
AQ1321="No root CAuse","No root cause",
AQ1321="ODU HS","PDH",
AQ1321="IP &amp; VLAN","PDH",
AQ1321="Warehouse HUAWEI","SPARE-ISSUE",
AQ1321="SPARE-HS","SPARE-ISSUE",
AQ1321="Power Telco","BSS",AQ1321="no impacts","no impacts"
),"")</f>
        <v>No root cause</v>
      </c>
      <c r="AP1321" s="48" t="str" cm="1">
        <f t="array" ref="AP1321">IFERROR(_xlfn.IFS(
AQ1321="MPR ISSUE","TX ISSUE",
AQ1321="BSS Hardware Issue","RAN ISSUE",
AQ1321="Sites strategiques, MLL, Pylone, etc.","ENVTECH",
AQ1321="AKTIVCO DEFAUT GE &amp; POWER Cabinet","POWER ISSUE",
AQ1321="AKTIVCO Coupure ENEO &amp; Baisse de tension","POWER ISSUE",
AQ1321="Coupure ENEO &amp; Baisse de tension","POWER ISSUE",
AQ1321="Defaut GE &amp; POWER Cabinet","POWER ISSUE",
AQ1321="Sharing","POWER ISSUE",
AQ1321="Sites strategiques &amp; DataCenter","POWER ISSUE",
AQ1321="Exclu","Exclu",
AQ1321="SAT","TX ISSUE",
AQ1321="SPARE-ISSUE","SPARE-ISSUE",
AQ1321="Fiber CAmtel","TX ISSUE",
AQ1321="Fiber AOF","TX ISSUE",
AQ1321="Projet OCM (HUAWEI)","TRAVAUX-HUAWEI",
AQ1321="Projet OCM (NOKIA)","TRAVAUX -NOKIA",
AQ1321="ACCESS-ISSUE","ACCESS-ISSUE",
AQ1321="Projet OCM (ZTE, NOKIA, autres projets)","TRAVAUX OCM",
AQ1321="No root CAuse","No root cause",
AQ1321="ODU HS","TX ISSUE",
AQ1321="IP &amp; VLAN","TX ISSUE",
AQ1321="Warehouse HUAWEI","SPARE-ISSUE",
AQ1321="SPARE-HS","SPARE-ISSUE",
AQ1321="Power Telco","RAN ISSUE",AQ1321="no impacts","no impacts"
),"")</f>
        <v>No root cause</v>
      </c>
      <c r="AQ1321" s="127" t="s">
        <v>5344</v>
      </c>
      <c r="AR1321" s="48" t="str" cm="1">
        <f t="array" ref="AR1321">IFERROR(_xlfn.IFS(
AQ1321="MPR ISSUE","ACTIVE",
AQ1321="BSS Hardware Issue","ACTIVE",
AQ1321="Sites strategiques, MLL, Pylone, etc.","PASSIVE",
AQ1321="AKTIVCO DEFAUT GE &amp; POWER Cabinet","PASSIVE",
AQ1321="AKTIVCO Coupure ENEO &amp; Baisse de tension","PASSIVE",
AQ1321="Coupure ENEO &amp; Baisse de tension","PASSIVE",
AQ1321="Defaut GE &amp; POWER Cabinet","PASSIVE",
AQ1321="Sharing","PASSIVE",
AQ1321="Sites strategiques &amp; DataCenter","PASSIVE",
AQ1321="Exclu","Exclu",
AQ1321="SAT","ACTIVE",
AQ1321="SPARE-ISSUE","SPARE-ISSUE",
AQ1321="Fiber CAmtel","ACTIVE",
AQ1321="Fiber AOF","ACTIVE",
AQ1321="Projet OCM (HUAWEI)","PLANNED WORKS",
AQ1321="Projet OCM (NOKIA)","PLANNED WORKS",
AQ1321="ACCESS-ISSUE","ACCESS-ISSUE",
AQ1321="Projet OCM (ZTE, NOKIA, autres projets)","PLANNED WORKS",
AQ1321="No root CAuse","No root cause",
AQ1321="ODU HS","ACTIVE",
AQ1321="IP &amp; VLAN","ACTIVE",
AQ1321="Warehouse HUAWEI","SPARE-ISSUE",
AQ1321="SPARE-HS","SPARE-ISSUE",
AQ1321="Power Telco","ACTIVE", AQ1321="no impacts","no impacts"
),"")</f>
        <v>No root cause</v>
      </c>
      <c r="AS1321" s="92" t="s">
        <v>5537</v>
      </c>
      <c r="AT1321" s="98" t="s">
        <v>2694</v>
      </c>
      <c r="AV1321" s="17" t="s">
        <v>5537</v>
      </c>
      <c r="AW1321" s="7" t="s">
        <v>5537</v>
      </c>
      <c r="AX1321" s="6" t="s">
        <v>5537</v>
      </c>
      <c r="AY1321" s="7"/>
      <c r="AZ1321" s="3" t="s">
        <v>5537</v>
      </c>
      <c r="BA1321" s="18" t="s">
        <v>5537</v>
      </c>
      <c r="BB1321" s="18" t="s">
        <v>5537</v>
      </c>
      <c r="BC1321" s="18" t="s">
        <v>5537</v>
      </c>
      <c r="BD1321" s="18" t="s">
        <v>5537</v>
      </c>
      <c r="BE1321" s="18" t="s">
        <v>5537</v>
      </c>
      <c r="BF1321" s="18" t="s">
        <v>5537</v>
      </c>
      <c r="BG1321" s="18" t="s">
        <v>5537</v>
      </c>
      <c r="BH1321" s="18" t="s">
        <v>5537</v>
      </c>
      <c r="BI1321" s="18" t="s">
        <v>5537</v>
      </c>
      <c r="BJ1321" s="18" t="s">
        <v>5537</v>
      </c>
      <c r="BK1321" s="18" t="s">
        <v>5537</v>
      </c>
      <c r="BL1321" s="9" t="s">
        <v>5537</v>
      </c>
      <c r="BM1321" s="14" t="s">
        <v>5537</v>
      </c>
      <c r="BN1321" s="14" t="s">
        <v>5537</v>
      </c>
      <c r="BO1321" s="14" t="str">
        <f>_xlfn.XLOOKUP(B1321,'[4]cell downs 18042026 17h'!$B:$B,'[4]cell downs 18042026 17h'!$B:$B,"")</f>
        <v/>
      </c>
      <c r="BP1321" s="14" t="str">
        <f>_xlfn.XLOOKUP(B1321,'[5]Cells Huawei 19042026 15h'!$B:$B,'[5]Cells Huawei 19042026 15h'!$B:$B,"")</f>
        <v/>
      </c>
      <c r="BQ1321" s="9" t="str">
        <f>_xlfn.XLOOKUP(B1321,'[6]cells down 19042026 9H40'!$B:$B,'[6]cells down 19042026 9H40'!$B:$B,"")</f>
        <v/>
      </c>
      <c r="BR1321" s="9" t="s">
        <v>2694</v>
      </c>
      <c r="BS1321" s="9" t="s">
        <v>12</v>
      </c>
      <c r="BT1321" s="108"/>
    </row>
    <row r="1322" spans="1:72" s="9" customFormat="1" x14ac:dyDescent="0.35">
      <c r="A1322" s="1" t="s">
        <v>2007</v>
      </c>
      <c r="B1322" s="8" t="s">
        <v>2008</v>
      </c>
      <c r="C1322" s="3" t="str">
        <f>_xlfn.XLOOKUP(B1322,'[1]daily break down'!$D:$D,'[1]daily break down'!$E:$E,"")</f>
        <v>SUD-OUEST</v>
      </c>
      <c r="D1322" s="1" t="s">
        <v>11</v>
      </c>
      <c r="E1322" s="1" t="s">
        <v>12</v>
      </c>
      <c r="F1322" s="3" t="s">
        <v>13</v>
      </c>
      <c r="G1322" s="1" t="s">
        <v>14</v>
      </c>
      <c r="H1322" s="32" t="str">
        <f>_xlfn.XLOOKUP(B1322,[2]CALCULATION!$B:$B,[2]CALCULATION!$H:$H,"")</f>
        <v>Huawei</v>
      </c>
      <c r="I1322" s="28">
        <v>0</v>
      </c>
      <c r="J1322" s="28">
        <v>0</v>
      </c>
      <c r="K1322" s="28">
        <v>0</v>
      </c>
      <c r="L1322" s="28">
        <v>0</v>
      </c>
      <c r="M1322" s="28">
        <v>0</v>
      </c>
      <c r="N1322" s="28">
        <v>0</v>
      </c>
      <c r="O1322" s="28">
        <v>0</v>
      </c>
      <c r="P1322" s="28">
        <v>0</v>
      </c>
      <c r="Q1322" s="28">
        <v>0</v>
      </c>
      <c r="R1322" s="28">
        <v>0</v>
      </c>
      <c r="S1322" s="93">
        <v>0</v>
      </c>
      <c r="T1322" s="93">
        <f>_xlfn.XLOOKUP(B1322,'[3]Nur des jours'!$B:$B,'[3]Nur des jours'!$U:$U,"")</f>
        <v>0</v>
      </c>
      <c r="U1322" s="93">
        <v>0</v>
      </c>
      <c r="V1322" s="93">
        <v>0</v>
      </c>
      <c r="W1322" s="93">
        <v>0</v>
      </c>
      <c r="X1322" s="93">
        <v>0</v>
      </c>
      <c r="Y1322" s="93">
        <v>1.7082438012401802</v>
      </c>
      <c r="Z1322" s="93">
        <v>0</v>
      </c>
      <c r="AA1322" s="93">
        <v>0</v>
      </c>
      <c r="AB1322" s="93">
        <v>0</v>
      </c>
      <c r="AC1322" s="93">
        <f>_xlfn.XLOOKUP(B1322,'[3]Nur des jours'!$B:$B,'[3]Nur des jours'!$N:$N,"")</f>
        <v>0</v>
      </c>
      <c r="AD1322" s="93">
        <v>0</v>
      </c>
      <c r="AE1322" s="93">
        <v>0</v>
      </c>
      <c r="AF1322" s="93">
        <v>0</v>
      </c>
      <c r="AG1322" s="93"/>
      <c r="AH1322" s="93">
        <v>0</v>
      </c>
      <c r="AI1322" s="93">
        <v>0</v>
      </c>
      <c r="AJ1322" s="93">
        <v>0</v>
      </c>
      <c r="AK1322" s="93">
        <v>0</v>
      </c>
      <c r="AL1322" s="93">
        <v>0</v>
      </c>
      <c r="AM1322" s="49" t="s">
        <v>5559</v>
      </c>
      <c r="AN1322" s="49"/>
      <c r="AO1322" s="48" t="str" cm="1">
        <f t="array" ref="AO1322">IFERROR(_xlfn.IFS(
AQ1322="MPR ISSUE","PDH",
AQ1322="BSS Hardware Issue","BSS",
AQ1322="Sites strategiques, MLL, Pylone, etc.","ENVTECH",
AQ1322="AKTIVCO DEFAUT GE &amp; POWER Cabinet","AKTIVCO",
AQ1322="AKTIVCO Coupure ENEO &amp; Baisse de tension","AKTIVCO GRID ONLY",
AQ1322="Coupure ENEO &amp; Baisse de tension","IHS GRID ONLY",
AQ1322="Defaut GE &amp; POWER Cabinet","IHS",
AQ1322="Sharing","Partners",
AQ1322="Sites strategiques &amp; DataCenter","SST &amp; DC",
AQ1322="Exclu","Exclu",
AQ1322="SAT","SAT",
AQ1322="SPARE-ISSUE","SPARE-ISSUE",
AQ1322="Fiber CAmtel","TRANS_FO_CAMTEL",
AQ1322="Fiber AOF","Fiber AOF",
AQ1322="Projet OCM (HUAWEI)","TRAVAUX-HUAWEI",
AQ1322="Projet OCM (NOKIA)","TRAVAUX-NOKIA",
AQ1322="ACCESS-ISSUE","ACCESS-ISSUE",
AQ1322="Projet OCM (ZTE, NOKIA, autres projets)","TRAVAUX OCM",
AQ1322="No root CAuse","No root cause",
AQ1322="ODU HS","PDH",
AQ1322="IP &amp; VLAN","PDH",
AQ1322="Warehouse HUAWEI","SPARE-ISSUE",
AQ1322="SPARE-HS","SPARE-ISSUE",
AQ1322="Power Telco","BSS",AQ1322="no impacts","no impacts"
),"")</f>
        <v>No root cause</v>
      </c>
      <c r="AP1322" s="48" t="str" cm="1">
        <f t="array" ref="AP1322">IFERROR(_xlfn.IFS(
AQ1322="MPR ISSUE","TX ISSUE",
AQ1322="BSS Hardware Issue","RAN ISSUE",
AQ1322="Sites strategiques, MLL, Pylone, etc.","ENVTECH",
AQ1322="AKTIVCO DEFAUT GE &amp; POWER Cabinet","POWER ISSUE",
AQ1322="AKTIVCO Coupure ENEO &amp; Baisse de tension","POWER ISSUE",
AQ1322="Coupure ENEO &amp; Baisse de tension","POWER ISSUE",
AQ1322="Defaut GE &amp; POWER Cabinet","POWER ISSUE",
AQ1322="Sharing","POWER ISSUE",
AQ1322="Sites strategiques &amp; DataCenter","POWER ISSUE",
AQ1322="Exclu","Exclu",
AQ1322="SAT","TX ISSUE",
AQ1322="SPARE-ISSUE","SPARE-ISSUE",
AQ1322="Fiber CAmtel","TX ISSUE",
AQ1322="Fiber AOF","TX ISSUE",
AQ1322="Projet OCM (HUAWEI)","TRAVAUX-HUAWEI",
AQ1322="Projet OCM (NOKIA)","TRAVAUX -NOKIA",
AQ1322="ACCESS-ISSUE","ACCESS-ISSUE",
AQ1322="Projet OCM (ZTE, NOKIA, autres projets)","TRAVAUX OCM",
AQ1322="No root CAuse","No root cause",
AQ1322="ODU HS","TX ISSUE",
AQ1322="IP &amp; VLAN","TX ISSUE",
AQ1322="Warehouse HUAWEI","SPARE-ISSUE",
AQ1322="SPARE-HS","SPARE-ISSUE",
AQ1322="Power Telco","RAN ISSUE",AQ1322="no impacts","no impacts"
),"")</f>
        <v>No root cause</v>
      </c>
      <c r="AQ1322" s="127" t="s">
        <v>5344</v>
      </c>
      <c r="AR1322" s="48" t="str" cm="1">
        <f t="array" ref="AR1322">IFERROR(_xlfn.IFS(
AQ1322="MPR ISSUE","ACTIVE",
AQ1322="BSS Hardware Issue","ACTIVE",
AQ1322="Sites strategiques, MLL, Pylone, etc.","PASSIVE",
AQ1322="AKTIVCO DEFAUT GE &amp; POWER Cabinet","PASSIVE",
AQ1322="AKTIVCO Coupure ENEO &amp; Baisse de tension","PASSIVE",
AQ1322="Coupure ENEO &amp; Baisse de tension","PASSIVE",
AQ1322="Defaut GE &amp; POWER Cabinet","PASSIVE",
AQ1322="Sharing","PASSIVE",
AQ1322="Sites strategiques &amp; DataCenter","PASSIVE",
AQ1322="Exclu","Exclu",
AQ1322="SAT","ACTIVE",
AQ1322="SPARE-ISSUE","SPARE-ISSUE",
AQ1322="Fiber CAmtel","ACTIVE",
AQ1322="Fiber AOF","ACTIVE",
AQ1322="Projet OCM (HUAWEI)","PLANNED WORKS",
AQ1322="Projet OCM (NOKIA)","PLANNED WORKS",
AQ1322="ACCESS-ISSUE","ACCESS-ISSUE",
AQ1322="Projet OCM (ZTE, NOKIA, autres projets)","PLANNED WORKS",
AQ1322="No root CAuse","No root cause",
AQ1322="ODU HS","ACTIVE",
AQ1322="IP &amp; VLAN","ACTIVE",
AQ1322="Warehouse HUAWEI","SPARE-ISSUE",
AQ1322="SPARE-HS","SPARE-ISSUE",
AQ1322="Power Telco","ACTIVE", AQ1322="no impacts","no impacts"
),"")</f>
        <v>No root cause</v>
      </c>
      <c r="AS1322" s="92" t="s">
        <v>5537</v>
      </c>
      <c r="AT1322" s="98" t="s">
        <v>2008</v>
      </c>
      <c r="AV1322" s="17" t="s">
        <v>5537</v>
      </c>
      <c r="AW1322" s="7" t="s">
        <v>5537</v>
      </c>
      <c r="AX1322" s="6" t="s">
        <v>5537</v>
      </c>
      <c r="AY1322" s="7"/>
      <c r="AZ1322" s="3" t="s">
        <v>5537</v>
      </c>
      <c r="BA1322" s="18" t="s">
        <v>5537</v>
      </c>
      <c r="BB1322" s="18" t="s">
        <v>5537</v>
      </c>
      <c r="BC1322" s="18" t="s">
        <v>5537</v>
      </c>
      <c r="BD1322" s="18" t="s">
        <v>5537</v>
      </c>
      <c r="BE1322" s="18" t="s">
        <v>5537</v>
      </c>
      <c r="BF1322" s="18" t="s">
        <v>5537</v>
      </c>
      <c r="BG1322" s="18" t="s">
        <v>5537</v>
      </c>
      <c r="BH1322" s="18" t="s">
        <v>5537</v>
      </c>
      <c r="BI1322" s="18" t="s">
        <v>5537</v>
      </c>
      <c r="BJ1322" s="18" t="s">
        <v>5537</v>
      </c>
      <c r="BK1322" s="18" t="s">
        <v>5537</v>
      </c>
      <c r="BL1322" s="9" t="s">
        <v>5537</v>
      </c>
      <c r="BM1322" s="14" t="s">
        <v>5537</v>
      </c>
      <c r="BN1322" s="14" t="s">
        <v>5537</v>
      </c>
      <c r="BO1322" s="14" t="str">
        <f>_xlfn.XLOOKUP(B1322,'[4]cell downs 18042026 17h'!$B:$B,'[4]cell downs 18042026 17h'!$B:$B,"")</f>
        <v/>
      </c>
      <c r="BP1322" s="14" t="str">
        <f>_xlfn.XLOOKUP(B1322,'[5]Cells Huawei 19042026 15h'!$B:$B,'[5]Cells Huawei 19042026 15h'!$B:$B,"")</f>
        <v/>
      </c>
      <c r="BQ1322" s="9" t="str">
        <f>_xlfn.XLOOKUP(B1322,'[6]cells down 19042026 9H40'!$B:$B,'[6]cells down 19042026 9H40'!$B:$B,"")</f>
        <v/>
      </c>
      <c r="BR1322" s="9" t="s">
        <v>2008</v>
      </c>
      <c r="BS1322" s="9" t="s">
        <v>302</v>
      </c>
      <c r="BT1322" s="108"/>
    </row>
    <row r="1323" spans="1:72" s="9" customFormat="1" x14ac:dyDescent="0.35">
      <c r="A1323" s="1" t="s">
        <v>541</v>
      </c>
      <c r="B1323" s="8" t="s">
        <v>542</v>
      </c>
      <c r="C1323" s="3" t="str">
        <f>_xlfn.XLOOKUP(B1323,'[1]daily break down'!$D:$D,'[1]daily break down'!$E:$E,"")</f>
        <v>SUD-OUEST</v>
      </c>
      <c r="D1323" s="1" t="s">
        <v>11</v>
      </c>
      <c r="E1323" s="1" t="s">
        <v>12</v>
      </c>
      <c r="F1323" s="3" t="s">
        <v>13</v>
      </c>
      <c r="G1323" s="1" t="s">
        <v>14</v>
      </c>
      <c r="H1323" s="32" t="str">
        <f>_xlfn.XLOOKUP(B1323,[2]CALCULATION!$B:$B,[2]CALCULATION!$H:$H,"")</f>
        <v>Huawei</v>
      </c>
      <c r="I1323" s="28">
        <v>0.44810634272457217</v>
      </c>
      <c r="J1323" s="28">
        <v>0.27795969557661515</v>
      </c>
      <c r="K1323" s="28">
        <v>0</v>
      </c>
      <c r="L1323" s="28">
        <v>0</v>
      </c>
      <c r="M1323" s="28">
        <v>0</v>
      </c>
      <c r="N1323" s="28">
        <v>0</v>
      </c>
      <c r="O1323" s="28">
        <v>3.8103753071200486</v>
      </c>
      <c r="P1323" s="28">
        <v>3.4496073429157645</v>
      </c>
      <c r="Q1323" s="28">
        <v>1.4009454018314478</v>
      </c>
      <c r="R1323" s="28">
        <v>0</v>
      </c>
      <c r="S1323" s="93">
        <v>0</v>
      </c>
      <c r="T1323" s="93">
        <f>_xlfn.XLOOKUP(B1323,'[3]Nur des jours'!$B:$B,'[3]Nur des jours'!$U:$U,"")</f>
        <v>0</v>
      </c>
      <c r="U1323" s="93">
        <v>0</v>
      </c>
      <c r="V1323" s="93">
        <v>0</v>
      </c>
      <c r="W1323" s="93">
        <v>0</v>
      </c>
      <c r="X1323" s="93">
        <v>0</v>
      </c>
      <c r="Y1323" s="93">
        <v>1.6841664455116956</v>
      </c>
      <c r="Z1323" s="93">
        <v>0</v>
      </c>
      <c r="AA1323" s="93">
        <v>0</v>
      </c>
      <c r="AB1323" s="93">
        <v>0</v>
      </c>
      <c r="AC1323" s="93">
        <f>_xlfn.XLOOKUP(B1323,'[3]Nur des jours'!$B:$B,'[3]Nur des jours'!$N:$N,"")</f>
        <v>0</v>
      </c>
      <c r="AD1323" s="93">
        <v>0</v>
      </c>
      <c r="AE1323" s="93">
        <v>0</v>
      </c>
      <c r="AF1323" s="93">
        <v>0</v>
      </c>
      <c r="AG1323" s="93"/>
      <c r="AH1323" s="93">
        <v>0</v>
      </c>
      <c r="AI1323" s="93">
        <v>0</v>
      </c>
      <c r="AJ1323" s="93">
        <v>0</v>
      </c>
      <c r="AK1323" s="93">
        <v>0</v>
      </c>
      <c r="AL1323" s="93">
        <v>0</v>
      </c>
      <c r="AM1323" s="49" t="s">
        <v>5559</v>
      </c>
      <c r="AN1323" s="49"/>
      <c r="AO1323" s="48" t="str" cm="1">
        <f t="array" ref="AO1323">IFERROR(_xlfn.IFS(
AQ1323="MPR ISSUE","PDH",
AQ1323="BSS Hardware Issue","BSS",
AQ1323="Sites strategiques, MLL, Pylone, etc.","ENVTECH",
AQ1323="AKTIVCO DEFAUT GE &amp; POWER Cabinet","AKTIVCO",
AQ1323="AKTIVCO Coupure ENEO &amp; Baisse de tension","AKTIVCO GRID ONLY",
AQ1323="Coupure ENEO &amp; Baisse de tension","IHS GRID ONLY",
AQ1323="Defaut GE &amp; POWER Cabinet","IHS",
AQ1323="Sharing","Partners",
AQ1323="Sites strategiques &amp; DataCenter","SST &amp; DC",
AQ1323="Exclu","Exclu",
AQ1323="SAT","SAT",
AQ1323="SPARE-ISSUE","SPARE-ISSUE",
AQ1323="Fiber CAmtel","TRANS_FO_CAMTEL",
AQ1323="Fiber AOF","Fiber AOF",
AQ1323="Projet OCM (HUAWEI)","TRAVAUX-HUAWEI",
AQ1323="Projet OCM (NOKIA)","TRAVAUX-NOKIA",
AQ1323="ACCESS-ISSUE","ACCESS-ISSUE",
AQ1323="Projet OCM (ZTE, NOKIA, autres projets)","TRAVAUX OCM",
AQ1323="No root CAuse","No root cause",
AQ1323="ODU HS","PDH",
AQ1323="IP &amp; VLAN","PDH",
AQ1323="Warehouse HUAWEI","SPARE-ISSUE",
AQ1323="SPARE-HS","SPARE-ISSUE",
AQ1323="Power Telco","BSS",AQ1323="no impacts","no impacts"
),"")</f>
        <v>No root cause</v>
      </c>
      <c r="AP1323" s="48" t="str" cm="1">
        <f t="array" ref="AP1323">IFERROR(_xlfn.IFS(
AQ1323="MPR ISSUE","TX ISSUE",
AQ1323="BSS Hardware Issue","RAN ISSUE",
AQ1323="Sites strategiques, MLL, Pylone, etc.","ENVTECH",
AQ1323="AKTIVCO DEFAUT GE &amp; POWER Cabinet","POWER ISSUE",
AQ1323="AKTIVCO Coupure ENEO &amp; Baisse de tension","POWER ISSUE",
AQ1323="Coupure ENEO &amp; Baisse de tension","POWER ISSUE",
AQ1323="Defaut GE &amp; POWER Cabinet","POWER ISSUE",
AQ1323="Sharing","POWER ISSUE",
AQ1323="Sites strategiques &amp; DataCenter","POWER ISSUE",
AQ1323="Exclu","Exclu",
AQ1323="SAT","TX ISSUE",
AQ1323="SPARE-ISSUE","SPARE-ISSUE",
AQ1323="Fiber CAmtel","TX ISSUE",
AQ1323="Fiber AOF","TX ISSUE",
AQ1323="Projet OCM (HUAWEI)","TRAVAUX-HUAWEI",
AQ1323="Projet OCM (NOKIA)","TRAVAUX -NOKIA",
AQ1323="ACCESS-ISSUE","ACCESS-ISSUE",
AQ1323="Projet OCM (ZTE, NOKIA, autres projets)","TRAVAUX OCM",
AQ1323="No root CAuse","No root cause",
AQ1323="ODU HS","TX ISSUE",
AQ1323="IP &amp; VLAN","TX ISSUE",
AQ1323="Warehouse HUAWEI","SPARE-ISSUE",
AQ1323="SPARE-HS","SPARE-ISSUE",
AQ1323="Power Telco","RAN ISSUE",AQ1323="no impacts","no impacts"
),"")</f>
        <v>No root cause</v>
      </c>
      <c r="AQ1323" s="127" t="s">
        <v>5344</v>
      </c>
      <c r="AR1323" s="48" t="str" cm="1">
        <f t="array" ref="AR1323">IFERROR(_xlfn.IFS(
AQ1323="MPR ISSUE","ACTIVE",
AQ1323="BSS Hardware Issue","ACTIVE",
AQ1323="Sites strategiques, MLL, Pylone, etc.","PASSIVE",
AQ1323="AKTIVCO DEFAUT GE &amp; POWER Cabinet","PASSIVE",
AQ1323="AKTIVCO Coupure ENEO &amp; Baisse de tension","PASSIVE",
AQ1323="Coupure ENEO &amp; Baisse de tension","PASSIVE",
AQ1323="Defaut GE &amp; POWER Cabinet","PASSIVE",
AQ1323="Sharing","PASSIVE",
AQ1323="Sites strategiques &amp; DataCenter","PASSIVE",
AQ1323="Exclu","Exclu",
AQ1323="SAT","ACTIVE",
AQ1323="SPARE-ISSUE","SPARE-ISSUE",
AQ1323="Fiber CAmtel","ACTIVE",
AQ1323="Fiber AOF","ACTIVE",
AQ1323="Projet OCM (HUAWEI)","PLANNED WORKS",
AQ1323="Projet OCM (NOKIA)","PLANNED WORKS",
AQ1323="ACCESS-ISSUE","ACCESS-ISSUE",
AQ1323="Projet OCM (ZTE, NOKIA, autres projets)","PLANNED WORKS",
AQ1323="No root CAuse","No root cause",
AQ1323="ODU HS","ACTIVE",
AQ1323="IP &amp; VLAN","ACTIVE",
AQ1323="Warehouse HUAWEI","SPARE-ISSUE",
AQ1323="SPARE-HS","SPARE-ISSUE",
AQ1323="Power Telco","ACTIVE", AQ1323="no impacts","no impacts"
),"")</f>
        <v>No root cause</v>
      </c>
      <c r="AS1323" s="92" t="s">
        <v>5537</v>
      </c>
      <c r="AT1323" s="98" t="s">
        <v>542</v>
      </c>
      <c r="AV1323" s="17" t="s">
        <v>5537</v>
      </c>
      <c r="AW1323" s="7" t="s">
        <v>5537</v>
      </c>
      <c r="AX1323" s="6" t="s">
        <v>5537</v>
      </c>
      <c r="AY1323" s="7"/>
      <c r="AZ1323" s="3" t="s">
        <v>5537</v>
      </c>
      <c r="BA1323" s="18" t="s">
        <v>5537</v>
      </c>
      <c r="BB1323" s="18" t="s">
        <v>5537</v>
      </c>
      <c r="BC1323" s="18" t="s">
        <v>5537</v>
      </c>
      <c r="BD1323" s="18" t="s">
        <v>5537</v>
      </c>
      <c r="BE1323" s="18" t="s">
        <v>5537</v>
      </c>
      <c r="BF1323" s="18" t="s">
        <v>5537</v>
      </c>
      <c r="BG1323" s="18" t="s">
        <v>5537</v>
      </c>
      <c r="BH1323" s="18" t="s">
        <v>5537</v>
      </c>
      <c r="BI1323" s="18" t="s">
        <v>5537</v>
      </c>
      <c r="BJ1323" s="18" t="s">
        <v>5537</v>
      </c>
      <c r="BK1323" s="18" t="s">
        <v>5537</v>
      </c>
      <c r="BL1323" s="9" t="s">
        <v>5537</v>
      </c>
      <c r="BM1323" s="14" t="s">
        <v>5537</v>
      </c>
      <c r="BN1323" s="14" t="s">
        <v>5537</v>
      </c>
      <c r="BO1323" s="14" t="str">
        <f>_xlfn.XLOOKUP(B1323,'[4]cell downs 18042026 17h'!$B:$B,'[4]cell downs 18042026 17h'!$B:$B,"")</f>
        <v/>
      </c>
      <c r="BP1323" s="14" t="str">
        <f>_xlfn.XLOOKUP(B1323,'[5]Cells Huawei 19042026 15h'!$B:$B,'[5]Cells Huawei 19042026 15h'!$B:$B,"")</f>
        <v/>
      </c>
      <c r="BQ1323" s="9" t="str">
        <f>_xlfn.XLOOKUP(B1323,'[6]cells down 19042026 9H40'!$B:$B,'[6]cells down 19042026 9H40'!$B:$B,"")</f>
        <v/>
      </c>
      <c r="BR1323" s="9" t="s">
        <v>542</v>
      </c>
      <c r="BS1323" s="9" t="s">
        <v>12</v>
      </c>
      <c r="BT1323" s="108"/>
    </row>
    <row r="1324" spans="1:72" s="9" customFormat="1" x14ac:dyDescent="0.35">
      <c r="A1324" s="1" t="s">
        <v>3356</v>
      </c>
      <c r="B1324" s="8" t="s">
        <v>3357</v>
      </c>
      <c r="C1324" s="3" t="str">
        <f>_xlfn.XLOOKUP(B1324,'[1]daily break down'!$D:$D,'[1]daily break down'!$E:$E,"")</f>
        <v>SUD-OUEST</v>
      </c>
      <c r="D1324" s="1" t="s">
        <v>11</v>
      </c>
      <c r="E1324" s="1" t="s">
        <v>12</v>
      </c>
      <c r="F1324" s="3" t="s">
        <v>13</v>
      </c>
      <c r="G1324" s="1" t="s">
        <v>14</v>
      </c>
      <c r="H1324" s="32" t="str">
        <f>_xlfn.XLOOKUP(B1324,[2]CALCULATION!$B:$B,[2]CALCULATION!$H:$H,"")</f>
        <v>Huawei</v>
      </c>
      <c r="I1324" s="28">
        <v>11.76259085188895</v>
      </c>
      <c r="J1324" s="28">
        <v>15.469611880159686</v>
      </c>
      <c r="K1324" s="28">
        <v>0</v>
      </c>
      <c r="L1324" s="28">
        <v>8.0257852428281592E-3</v>
      </c>
      <c r="M1324" s="28">
        <v>8.0079501645107607E-3</v>
      </c>
      <c r="N1324" s="28">
        <v>0</v>
      </c>
      <c r="O1324" s="28">
        <v>0</v>
      </c>
      <c r="P1324" s="28">
        <v>8.560837592350037E-3</v>
      </c>
      <c r="Q1324" s="28">
        <v>0</v>
      </c>
      <c r="R1324" s="28">
        <v>0</v>
      </c>
      <c r="S1324" s="93">
        <v>7.3837224234019052E-3</v>
      </c>
      <c r="T1324" s="93">
        <f>_xlfn.XLOOKUP(B1324,'[3]Nur des jours'!$B:$B,'[3]Nur des jours'!$U:$U,"")</f>
        <v>0</v>
      </c>
      <c r="U1324" s="93">
        <v>8.0614553994629509E-3</v>
      </c>
      <c r="V1324" s="93">
        <v>0</v>
      </c>
      <c r="W1324" s="93">
        <v>0</v>
      </c>
      <c r="X1324" s="93">
        <v>0</v>
      </c>
      <c r="Y1324" s="93">
        <v>1.6818657204087515</v>
      </c>
      <c r="Z1324" s="93">
        <v>0</v>
      </c>
      <c r="AA1324" s="93">
        <v>0</v>
      </c>
      <c r="AB1324" s="93">
        <v>0</v>
      </c>
      <c r="AC1324" s="93">
        <f>_xlfn.XLOOKUP(B1324,'[3]Nur des jours'!$B:$B,'[3]Nur des jours'!$N:$N,"")</f>
        <v>0</v>
      </c>
      <c r="AD1324" s="93">
        <v>0</v>
      </c>
      <c r="AE1324" s="93">
        <v>0</v>
      </c>
      <c r="AF1324" s="93">
        <v>0</v>
      </c>
      <c r="AG1324" s="93"/>
      <c r="AH1324" s="93">
        <v>0</v>
      </c>
      <c r="AI1324" s="93">
        <v>0</v>
      </c>
      <c r="AJ1324" s="93">
        <v>0</v>
      </c>
      <c r="AK1324" s="93">
        <v>0</v>
      </c>
      <c r="AL1324" s="93">
        <v>0</v>
      </c>
      <c r="AM1324" s="49" t="s">
        <v>5559</v>
      </c>
      <c r="AN1324" s="49"/>
      <c r="AO1324" s="48" t="str" cm="1">
        <f t="array" ref="AO1324">IFERROR(_xlfn.IFS(
AQ1324="MPR ISSUE","PDH",
AQ1324="BSS Hardware Issue","BSS",
AQ1324="Sites strategiques, MLL, Pylone, etc.","ENVTECH",
AQ1324="AKTIVCO DEFAUT GE &amp; POWER Cabinet","AKTIVCO",
AQ1324="AKTIVCO Coupure ENEO &amp; Baisse de tension","AKTIVCO GRID ONLY",
AQ1324="Coupure ENEO &amp; Baisse de tension","IHS GRID ONLY",
AQ1324="Defaut GE &amp; POWER Cabinet","IHS",
AQ1324="Sharing","Partners",
AQ1324="Sites strategiques &amp; DataCenter","SST &amp; DC",
AQ1324="Exclu","Exclu",
AQ1324="SAT","SAT",
AQ1324="SPARE-ISSUE","SPARE-ISSUE",
AQ1324="Fiber CAmtel","TRANS_FO_CAMTEL",
AQ1324="Fiber AOF","Fiber AOF",
AQ1324="Projet OCM (HUAWEI)","TRAVAUX-HUAWEI",
AQ1324="Projet OCM (NOKIA)","TRAVAUX-NOKIA",
AQ1324="ACCESS-ISSUE","ACCESS-ISSUE",
AQ1324="Projet OCM (ZTE, NOKIA, autres projets)","TRAVAUX OCM",
AQ1324="No root CAuse","No root cause",
AQ1324="ODU HS","PDH",
AQ1324="IP &amp; VLAN","PDH",
AQ1324="Warehouse HUAWEI","SPARE-ISSUE",
AQ1324="SPARE-HS","SPARE-ISSUE",
AQ1324="Power Telco","BSS",AQ1324="no impacts","no impacts"
),"")</f>
        <v>No root cause</v>
      </c>
      <c r="AP1324" s="48" t="str" cm="1">
        <f t="array" ref="AP1324">IFERROR(_xlfn.IFS(
AQ1324="MPR ISSUE","TX ISSUE",
AQ1324="BSS Hardware Issue","RAN ISSUE",
AQ1324="Sites strategiques, MLL, Pylone, etc.","ENVTECH",
AQ1324="AKTIVCO DEFAUT GE &amp; POWER Cabinet","POWER ISSUE",
AQ1324="AKTIVCO Coupure ENEO &amp; Baisse de tension","POWER ISSUE",
AQ1324="Coupure ENEO &amp; Baisse de tension","POWER ISSUE",
AQ1324="Defaut GE &amp; POWER Cabinet","POWER ISSUE",
AQ1324="Sharing","POWER ISSUE",
AQ1324="Sites strategiques &amp; DataCenter","POWER ISSUE",
AQ1324="Exclu","Exclu",
AQ1324="SAT","TX ISSUE",
AQ1324="SPARE-ISSUE","SPARE-ISSUE",
AQ1324="Fiber CAmtel","TX ISSUE",
AQ1324="Fiber AOF","TX ISSUE",
AQ1324="Projet OCM (HUAWEI)","TRAVAUX-HUAWEI",
AQ1324="Projet OCM (NOKIA)","TRAVAUX -NOKIA",
AQ1324="ACCESS-ISSUE","ACCESS-ISSUE",
AQ1324="Projet OCM (ZTE, NOKIA, autres projets)","TRAVAUX OCM",
AQ1324="No root CAuse","No root cause",
AQ1324="ODU HS","TX ISSUE",
AQ1324="IP &amp; VLAN","TX ISSUE",
AQ1324="Warehouse HUAWEI","SPARE-ISSUE",
AQ1324="SPARE-HS","SPARE-ISSUE",
AQ1324="Power Telco","RAN ISSUE",AQ1324="no impacts","no impacts"
),"")</f>
        <v>No root cause</v>
      </c>
      <c r="AQ1324" s="127" t="s">
        <v>5344</v>
      </c>
      <c r="AR1324" s="48" t="str" cm="1">
        <f t="array" ref="AR1324">IFERROR(_xlfn.IFS(
AQ1324="MPR ISSUE","ACTIVE",
AQ1324="BSS Hardware Issue","ACTIVE",
AQ1324="Sites strategiques, MLL, Pylone, etc.","PASSIVE",
AQ1324="AKTIVCO DEFAUT GE &amp; POWER Cabinet","PASSIVE",
AQ1324="AKTIVCO Coupure ENEO &amp; Baisse de tension","PASSIVE",
AQ1324="Coupure ENEO &amp; Baisse de tension","PASSIVE",
AQ1324="Defaut GE &amp; POWER Cabinet","PASSIVE",
AQ1324="Sharing","PASSIVE",
AQ1324="Sites strategiques &amp; DataCenter","PASSIVE",
AQ1324="Exclu","Exclu",
AQ1324="SAT","ACTIVE",
AQ1324="SPARE-ISSUE","SPARE-ISSUE",
AQ1324="Fiber CAmtel","ACTIVE",
AQ1324="Fiber AOF","ACTIVE",
AQ1324="Projet OCM (HUAWEI)","PLANNED WORKS",
AQ1324="Projet OCM (NOKIA)","PLANNED WORKS",
AQ1324="ACCESS-ISSUE","ACCESS-ISSUE",
AQ1324="Projet OCM (ZTE, NOKIA, autres projets)","PLANNED WORKS",
AQ1324="No root CAuse","No root cause",
AQ1324="ODU HS","ACTIVE",
AQ1324="IP &amp; VLAN","ACTIVE",
AQ1324="Warehouse HUAWEI","SPARE-ISSUE",
AQ1324="SPARE-HS","SPARE-ISSUE",
AQ1324="Power Telco","ACTIVE", AQ1324="no impacts","no impacts"
),"")</f>
        <v>No root cause</v>
      </c>
      <c r="AS1324" s="92" t="s">
        <v>5537</v>
      </c>
      <c r="AT1324" s="98" t="s">
        <v>3357</v>
      </c>
      <c r="AV1324" s="17" t="s">
        <v>5537</v>
      </c>
      <c r="AW1324" s="7" t="s">
        <v>5537</v>
      </c>
      <c r="AX1324" s="6" t="s">
        <v>5537</v>
      </c>
      <c r="AY1324" s="7"/>
      <c r="AZ1324" s="3" t="s">
        <v>5537</v>
      </c>
      <c r="BA1324" s="18" t="s">
        <v>5537</v>
      </c>
      <c r="BB1324" s="18" t="s">
        <v>5537</v>
      </c>
      <c r="BC1324" s="18" t="s">
        <v>5537</v>
      </c>
      <c r="BD1324" s="18" t="s">
        <v>5537</v>
      </c>
      <c r="BE1324" s="18" t="s">
        <v>5537</v>
      </c>
      <c r="BF1324" s="18" t="s">
        <v>5537</v>
      </c>
      <c r="BG1324" s="18" t="s">
        <v>5537</v>
      </c>
      <c r="BH1324" s="18" t="s">
        <v>5537</v>
      </c>
      <c r="BI1324" s="18" t="s">
        <v>5537</v>
      </c>
      <c r="BJ1324" s="18" t="s">
        <v>5537</v>
      </c>
      <c r="BK1324" s="18" t="s">
        <v>5537</v>
      </c>
      <c r="BL1324" s="9" t="s">
        <v>5537</v>
      </c>
      <c r="BM1324" s="14" t="s">
        <v>5537</v>
      </c>
      <c r="BN1324" s="14" t="s">
        <v>5537</v>
      </c>
      <c r="BO1324" s="14" t="str">
        <f>_xlfn.XLOOKUP(B1324,'[4]cell downs 18042026 17h'!$B:$B,'[4]cell downs 18042026 17h'!$B:$B,"")</f>
        <v/>
      </c>
      <c r="BP1324" s="14" t="str">
        <f>_xlfn.XLOOKUP(B1324,'[5]Cells Huawei 19042026 15h'!$B:$B,'[5]Cells Huawei 19042026 15h'!$B:$B,"")</f>
        <v/>
      </c>
      <c r="BQ1324" s="9" t="str">
        <f>_xlfn.XLOOKUP(B1324,'[6]cells down 19042026 9H40'!$B:$B,'[6]cells down 19042026 9H40'!$B:$B,"")</f>
        <v/>
      </c>
      <c r="BR1324" s="9" t="s">
        <v>3357</v>
      </c>
      <c r="BS1324" s="9" t="s">
        <v>5537</v>
      </c>
      <c r="BT1324" s="108"/>
    </row>
    <row r="1325" spans="1:72" s="9" customFormat="1" x14ac:dyDescent="0.35">
      <c r="A1325" s="1" t="s">
        <v>2005</v>
      </c>
      <c r="B1325" s="8" t="s">
        <v>2006</v>
      </c>
      <c r="C1325" s="3" t="str">
        <f>_xlfn.XLOOKUP(B1325,'[1]daily break down'!$D:$D,'[1]daily break down'!$E:$E,"")</f>
        <v>SUD-OUEST</v>
      </c>
      <c r="D1325" s="1" t="s">
        <v>11</v>
      </c>
      <c r="E1325" s="1" t="s">
        <v>12</v>
      </c>
      <c r="F1325" s="3" t="s">
        <v>13</v>
      </c>
      <c r="G1325" s="1" t="s">
        <v>14</v>
      </c>
      <c r="H1325" s="32" t="str">
        <f>_xlfn.XLOOKUP(B1325,[2]CALCULATION!$B:$B,[2]CALCULATION!$H:$H,"")</f>
        <v>Huawei</v>
      </c>
      <c r="I1325" s="28">
        <v>0</v>
      </c>
      <c r="J1325" s="28">
        <v>0</v>
      </c>
      <c r="K1325" s="28">
        <v>0</v>
      </c>
      <c r="L1325" s="28">
        <v>0</v>
      </c>
      <c r="M1325" s="28">
        <v>0</v>
      </c>
      <c r="N1325" s="28">
        <v>0</v>
      </c>
      <c r="O1325" s="28">
        <v>0</v>
      </c>
      <c r="P1325" s="28">
        <v>0</v>
      </c>
      <c r="Q1325" s="28">
        <v>0</v>
      </c>
      <c r="R1325" s="28">
        <v>0</v>
      </c>
      <c r="S1325" s="93">
        <v>0</v>
      </c>
      <c r="T1325" s="93">
        <f>_xlfn.XLOOKUP(B1325,'[3]Nur des jours'!$B:$B,'[3]Nur des jours'!$U:$U,"")</f>
        <v>0</v>
      </c>
      <c r="U1325" s="93">
        <v>0</v>
      </c>
      <c r="V1325" s="93">
        <v>0</v>
      </c>
      <c r="W1325" s="93">
        <v>0</v>
      </c>
      <c r="X1325" s="93">
        <v>0</v>
      </c>
      <c r="Y1325" s="93">
        <v>1.6813128329809122</v>
      </c>
      <c r="Z1325" s="93">
        <v>0</v>
      </c>
      <c r="AA1325" s="93">
        <v>0</v>
      </c>
      <c r="AB1325" s="93">
        <v>0</v>
      </c>
      <c r="AC1325" s="93">
        <f>_xlfn.XLOOKUP(B1325,'[3]Nur des jours'!$B:$B,'[3]Nur des jours'!$N:$N,"")</f>
        <v>0</v>
      </c>
      <c r="AD1325" s="93">
        <v>0</v>
      </c>
      <c r="AE1325" s="93">
        <v>0</v>
      </c>
      <c r="AF1325" s="93">
        <v>0</v>
      </c>
      <c r="AG1325" s="93"/>
      <c r="AH1325" s="93">
        <v>0</v>
      </c>
      <c r="AI1325" s="93">
        <v>0</v>
      </c>
      <c r="AJ1325" s="93">
        <v>0</v>
      </c>
      <c r="AK1325" s="93">
        <v>0</v>
      </c>
      <c r="AL1325" s="93">
        <v>0</v>
      </c>
      <c r="AM1325" s="49" t="s">
        <v>5559</v>
      </c>
      <c r="AN1325" s="49"/>
      <c r="AO1325" s="48" t="str" cm="1">
        <f t="array" ref="AO1325">IFERROR(_xlfn.IFS(
AQ1325="MPR ISSUE","PDH",
AQ1325="BSS Hardware Issue","BSS",
AQ1325="Sites strategiques, MLL, Pylone, etc.","ENVTECH",
AQ1325="AKTIVCO DEFAUT GE &amp; POWER Cabinet","AKTIVCO",
AQ1325="AKTIVCO Coupure ENEO &amp; Baisse de tension","AKTIVCO GRID ONLY",
AQ1325="Coupure ENEO &amp; Baisse de tension","IHS GRID ONLY",
AQ1325="Defaut GE &amp; POWER Cabinet","IHS",
AQ1325="Sharing","Partners",
AQ1325="Sites strategiques &amp; DataCenter","SST &amp; DC",
AQ1325="Exclu","Exclu",
AQ1325="SAT","SAT",
AQ1325="SPARE-ISSUE","SPARE-ISSUE",
AQ1325="Fiber CAmtel","TRANS_FO_CAMTEL",
AQ1325="Fiber AOF","Fiber AOF",
AQ1325="Projet OCM (HUAWEI)","TRAVAUX-HUAWEI",
AQ1325="Projet OCM (NOKIA)","TRAVAUX-NOKIA",
AQ1325="ACCESS-ISSUE","ACCESS-ISSUE",
AQ1325="Projet OCM (ZTE, NOKIA, autres projets)","TRAVAUX OCM",
AQ1325="No root CAuse","No root cause",
AQ1325="ODU HS","PDH",
AQ1325="IP &amp; VLAN","PDH",
AQ1325="Warehouse HUAWEI","SPARE-ISSUE",
AQ1325="SPARE-HS","SPARE-ISSUE",
AQ1325="Power Telco","BSS",AQ1325="no impacts","no impacts"
),"")</f>
        <v>No root cause</v>
      </c>
      <c r="AP1325" s="48" t="str" cm="1">
        <f t="array" ref="AP1325">IFERROR(_xlfn.IFS(
AQ1325="MPR ISSUE","TX ISSUE",
AQ1325="BSS Hardware Issue","RAN ISSUE",
AQ1325="Sites strategiques, MLL, Pylone, etc.","ENVTECH",
AQ1325="AKTIVCO DEFAUT GE &amp; POWER Cabinet","POWER ISSUE",
AQ1325="AKTIVCO Coupure ENEO &amp; Baisse de tension","POWER ISSUE",
AQ1325="Coupure ENEO &amp; Baisse de tension","POWER ISSUE",
AQ1325="Defaut GE &amp; POWER Cabinet","POWER ISSUE",
AQ1325="Sharing","POWER ISSUE",
AQ1325="Sites strategiques &amp; DataCenter","POWER ISSUE",
AQ1325="Exclu","Exclu",
AQ1325="SAT","TX ISSUE",
AQ1325="SPARE-ISSUE","SPARE-ISSUE",
AQ1325="Fiber CAmtel","TX ISSUE",
AQ1325="Fiber AOF","TX ISSUE",
AQ1325="Projet OCM (HUAWEI)","TRAVAUX-HUAWEI",
AQ1325="Projet OCM (NOKIA)","TRAVAUX -NOKIA",
AQ1325="ACCESS-ISSUE","ACCESS-ISSUE",
AQ1325="Projet OCM (ZTE, NOKIA, autres projets)","TRAVAUX OCM",
AQ1325="No root CAuse","No root cause",
AQ1325="ODU HS","TX ISSUE",
AQ1325="IP &amp; VLAN","TX ISSUE",
AQ1325="Warehouse HUAWEI","SPARE-ISSUE",
AQ1325="SPARE-HS","SPARE-ISSUE",
AQ1325="Power Telco","RAN ISSUE",AQ1325="no impacts","no impacts"
),"")</f>
        <v>No root cause</v>
      </c>
      <c r="AQ1325" s="127" t="s">
        <v>5344</v>
      </c>
      <c r="AR1325" s="48" t="str" cm="1">
        <f t="array" ref="AR1325">IFERROR(_xlfn.IFS(
AQ1325="MPR ISSUE","ACTIVE",
AQ1325="BSS Hardware Issue","ACTIVE",
AQ1325="Sites strategiques, MLL, Pylone, etc.","PASSIVE",
AQ1325="AKTIVCO DEFAUT GE &amp; POWER Cabinet","PASSIVE",
AQ1325="AKTIVCO Coupure ENEO &amp; Baisse de tension","PASSIVE",
AQ1325="Coupure ENEO &amp; Baisse de tension","PASSIVE",
AQ1325="Defaut GE &amp; POWER Cabinet","PASSIVE",
AQ1325="Sharing","PASSIVE",
AQ1325="Sites strategiques &amp; DataCenter","PASSIVE",
AQ1325="Exclu","Exclu",
AQ1325="SAT","ACTIVE",
AQ1325="SPARE-ISSUE","SPARE-ISSUE",
AQ1325="Fiber CAmtel","ACTIVE",
AQ1325="Fiber AOF","ACTIVE",
AQ1325="Projet OCM (HUAWEI)","PLANNED WORKS",
AQ1325="Projet OCM (NOKIA)","PLANNED WORKS",
AQ1325="ACCESS-ISSUE","ACCESS-ISSUE",
AQ1325="Projet OCM (ZTE, NOKIA, autres projets)","PLANNED WORKS",
AQ1325="No root CAuse","No root cause",
AQ1325="ODU HS","ACTIVE",
AQ1325="IP &amp; VLAN","ACTIVE",
AQ1325="Warehouse HUAWEI","SPARE-ISSUE",
AQ1325="SPARE-HS","SPARE-ISSUE",
AQ1325="Power Telco","ACTIVE", AQ1325="no impacts","no impacts"
),"")</f>
        <v>No root cause</v>
      </c>
      <c r="AS1325" s="92" t="s">
        <v>5537</v>
      </c>
      <c r="AT1325" s="98" t="s">
        <v>2006</v>
      </c>
      <c r="AV1325" s="17" t="s">
        <v>5537</v>
      </c>
      <c r="AW1325" s="7" t="s">
        <v>5537</v>
      </c>
      <c r="AX1325" s="6" t="s">
        <v>5537</v>
      </c>
      <c r="AY1325" s="7"/>
      <c r="AZ1325" s="3" t="s">
        <v>5537</v>
      </c>
      <c r="BA1325" s="18" t="s">
        <v>5537</v>
      </c>
      <c r="BB1325" s="18" t="s">
        <v>5537</v>
      </c>
      <c r="BC1325" s="18" t="s">
        <v>5537</v>
      </c>
      <c r="BD1325" s="18" t="s">
        <v>5537</v>
      </c>
      <c r="BE1325" s="18" t="s">
        <v>5537</v>
      </c>
      <c r="BF1325" s="18" t="s">
        <v>5537</v>
      </c>
      <c r="BG1325" s="18" t="s">
        <v>5537</v>
      </c>
      <c r="BH1325" s="18" t="s">
        <v>5537</v>
      </c>
      <c r="BI1325" s="18" t="s">
        <v>5537</v>
      </c>
      <c r="BJ1325" s="18" t="s">
        <v>5537</v>
      </c>
      <c r="BK1325" s="18" t="s">
        <v>5537</v>
      </c>
      <c r="BL1325" s="9" t="s">
        <v>5537</v>
      </c>
      <c r="BM1325" s="14" t="s">
        <v>5537</v>
      </c>
      <c r="BN1325" s="14" t="s">
        <v>5537</v>
      </c>
      <c r="BO1325" s="14" t="str">
        <f>_xlfn.XLOOKUP(B1325,'[4]cell downs 18042026 17h'!$B:$B,'[4]cell downs 18042026 17h'!$B:$B,"")</f>
        <v/>
      </c>
      <c r="BP1325" s="14" t="str">
        <f>_xlfn.XLOOKUP(B1325,'[5]Cells Huawei 19042026 15h'!$B:$B,'[5]Cells Huawei 19042026 15h'!$B:$B,"")</f>
        <v/>
      </c>
      <c r="BQ1325" s="9" t="str">
        <f>_xlfn.XLOOKUP(B1325,'[6]cells down 19042026 9H40'!$B:$B,'[6]cells down 19042026 9H40'!$B:$B,"")</f>
        <v/>
      </c>
      <c r="BR1325" s="9" t="s">
        <v>2006</v>
      </c>
      <c r="BS1325" s="9" t="s">
        <v>5537</v>
      </c>
      <c r="BT1325" s="108"/>
    </row>
    <row r="1326" spans="1:72" s="9" customFormat="1" x14ac:dyDescent="0.35">
      <c r="A1326" s="1" t="s">
        <v>5190</v>
      </c>
      <c r="B1326" s="8" t="s">
        <v>5191</v>
      </c>
      <c r="C1326" s="3" t="str">
        <f>_xlfn.XLOOKUP(B1326,'[1]daily break down'!$D:$D,'[1]daily break down'!$E:$E,"")</f>
        <v>SUD-OUEST</v>
      </c>
      <c r="D1326" s="1" t="s">
        <v>11</v>
      </c>
      <c r="E1326" s="1" t="s">
        <v>12</v>
      </c>
      <c r="F1326" s="3" t="s">
        <v>13</v>
      </c>
      <c r="G1326" s="1" t="s">
        <v>14</v>
      </c>
      <c r="H1326" s="32" t="str">
        <f>_xlfn.XLOOKUP(B1326,[2]CALCULATION!$B:$B,[2]CALCULATION!$H:$H,"")</f>
        <v>Huawei</v>
      </c>
      <c r="I1326" s="28">
        <v>0</v>
      </c>
      <c r="J1326" s="28">
        <v>2.675261747609386E-4</v>
      </c>
      <c r="K1326" s="28">
        <v>0</v>
      </c>
      <c r="L1326" s="28">
        <v>0</v>
      </c>
      <c r="M1326" s="28">
        <v>0</v>
      </c>
      <c r="N1326" s="28">
        <v>0</v>
      </c>
      <c r="O1326" s="28">
        <v>0</v>
      </c>
      <c r="P1326" s="28">
        <v>5.3505234952187721E-4</v>
      </c>
      <c r="Q1326" s="28">
        <v>5.3505234952187721E-4</v>
      </c>
      <c r="R1326" s="28">
        <v>3.2103140971312641E-3</v>
      </c>
      <c r="S1326" s="93">
        <v>1.4197970796129362</v>
      </c>
      <c r="T1326" s="93">
        <f>_xlfn.XLOOKUP(B1326,'[3]Nur des jours'!$B:$B,'[3]Nur des jours'!$U:$U,"")</f>
        <v>0</v>
      </c>
      <c r="U1326" s="93">
        <v>0</v>
      </c>
      <c r="V1326" s="93">
        <v>0</v>
      </c>
      <c r="W1326" s="93">
        <v>0</v>
      </c>
      <c r="X1326" s="93">
        <v>0</v>
      </c>
      <c r="Y1326" s="93">
        <v>1.6776566419258456</v>
      </c>
      <c r="Z1326" s="93">
        <v>0</v>
      </c>
      <c r="AA1326" s="93">
        <v>0</v>
      </c>
      <c r="AB1326" s="93">
        <v>0</v>
      </c>
      <c r="AC1326" s="93">
        <f>_xlfn.XLOOKUP(B1326,'[3]Nur des jours'!$B:$B,'[3]Nur des jours'!$N:$N,"")</f>
        <v>0</v>
      </c>
      <c r="AD1326" s="93">
        <v>0</v>
      </c>
      <c r="AE1326" s="93">
        <v>0</v>
      </c>
      <c r="AF1326" s="93">
        <v>0</v>
      </c>
      <c r="AG1326" s="93"/>
      <c r="AH1326" s="93">
        <v>0</v>
      </c>
      <c r="AI1326" s="93">
        <v>0</v>
      </c>
      <c r="AJ1326" s="93">
        <v>0</v>
      </c>
      <c r="AK1326" s="93">
        <v>0</v>
      </c>
      <c r="AL1326" s="93">
        <v>0</v>
      </c>
      <c r="AM1326" s="49" t="s">
        <v>5559</v>
      </c>
      <c r="AN1326" s="49"/>
      <c r="AO1326" s="48" t="str" cm="1">
        <f t="array" ref="AO1326">IFERROR(_xlfn.IFS(
AQ1326="MPR ISSUE","PDH",
AQ1326="BSS Hardware Issue","BSS",
AQ1326="Sites strategiques, MLL, Pylone, etc.","ENVTECH",
AQ1326="AKTIVCO DEFAUT GE &amp; POWER Cabinet","AKTIVCO",
AQ1326="AKTIVCO Coupure ENEO &amp; Baisse de tension","AKTIVCO GRID ONLY",
AQ1326="Coupure ENEO &amp; Baisse de tension","IHS GRID ONLY",
AQ1326="Defaut GE &amp; POWER Cabinet","IHS",
AQ1326="Sharing","Partners",
AQ1326="Sites strategiques &amp; DataCenter","SST &amp; DC",
AQ1326="Exclu","Exclu",
AQ1326="SAT","SAT",
AQ1326="SPARE-ISSUE","SPARE-ISSUE",
AQ1326="Fiber CAmtel","TRANS_FO_CAMTEL",
AQ1326="Fiber AOF","Fiber AOF",
AQ1326="Projet OCM (HUAWEI)","TRAVAUX-HUAWEI",
AQ1326="Projet OCM (NOKIA)","TRAVAUX-NOKIA",
AQ1326="ACCESS-ISSUE","ACCESS-ISSUE",
AQ1326="Projet OCM (ZTE, NOKIA, autres projets)","TRAVAUX OCM",
AQ1326="No root CAuse","No root cause",
AQ1326="ODU HS","PDH",
AQ1326="IP &amp; VLAN","PDH",
AQ1326="Warehouse HUAWEI","SPARE-ISSUE",
AQ1326="SPARE-HS","SPARE-ISSUE",
AQ1326="Power Telco","BSS",AQ1326="no impacts","no impacts"
),"")</f>
        <v>No root cause</v>
      </c>
      <c r="AP1326" s="48" t="str" cm="1">
        <f t="array" ref="AP1326">IFERROR(_xlfn.IFS(
AQ1326="MPR ISSUE","TX ISSUE",
AQ1326="BSS Hardware Issue","RAN ISSUE",
AQ1326="Sites strategiques, MLL, Pylone, etc.","ENVTECH",
AQ1326="AKTIVCO DEFAUT GE &amp; POWER Cabinet","POWER ISSUE",
AQ1326="AKTIVCO Coupure ENEO &amp; Baisse de tension","POWER ISSUE",
AQ1326="Coupure ENEO &amp; Baisse de tension","POWER ISSUE",
AQ1326="Defaut GE &amp; POWER Cabinet","POWER ISSUE",
AQ1326="Sharing","POWER ISSUE",
AQ1326="Sites strategiques &amp; DataCenter","POWER ISSUE",
AQ1326="Exclu","Exclu",
AQ1326="SAT","TX ISSUE",
AQ1326="SPARE-ISSUE","SPARE-ISSUE",
AQ1326="Fiber CAmtel","TX ISSUE",
AQ1326="Fiber AOF","TX ISSUE",
AQ1326="Projet OCM (HUAWEI)","TRAVAUX-HUAWEI",
AQ1326="Projet OCM (NOKIA)","TRAVAUX -NOKIA",
AQ1326="ACCESS-ISSUE","ACCESS-ISSUE",
AQ1326="Projet OCM (ZTE, NOKIA, autres projets)","TRAVAUX OCM",
AQ1326="No root CAuse","No root cause",
AQ1326="ODU HS","TX ISSUE",
AQ1326="IP &amp; VLAN","TX ISSUE",
AQ1326="Warehouse HUAWEI","SPARE-ISSUE",
AQ1326="SPARE-HS","SPARE-ISSUE",
AQ1326="Power Telco","RAN ISSUE",AQ1326="no impacts","no impacts"
),"")</f>
        <v>No root cause</v>
      </c>
      <c r="AQ1326" s="127" t="s">
        <v>5344</v>
      </c>
      <c r="AR1326" s="48" t="str" cm="1">
        <f t="array" ref="AR1326">IFERROR(_xlfn.IFS(
AQ1326="MPR ISSUE","ACTIVE",
AQ1326="BSS Hardware Issue","ACTIVE",
AQ1326="Sites strategiques, MLL, Pylone, etc.","PASSIVE",
AQ1326="AKTIVCO DEFAUT GE &amp; POWER Cabinet","PASSIVE",
AQ1326="AKTIVCO Coupure ENEO &amp; Baisse de tension","PASSIVE",
AQ1326="Coupure ENEO &amp; Baisse de tension","PASSIVE",
AQ1326="Defaut GE &amp; POWER Cabinet","PASSIVE",
AQ1326="Sharing","PASSIVE",
AQ1326="Sites strategiques &amp; DataCenter","PASSIVE",
AQ1326="Exclu","Exclu",
AQ1326="SAT","ACTIVE",
AQ1326="SPARE-ISSUE","SPARE-ISSUE",
AQ1326="Fiber CAmtel","ACTIVE",
AQ1326="Fiber AOF","ACTIVE",
AQ1326="Projet OCM (HUAWEI)","PLANNED WORKS",
AQ1326="Projet OCM (NOKIA)","PLANNED WORKS",
AQ1326="ACCESS-ISSUE","ACCESS-ISSUE",
AQ1326="Projet OCM (ZTE, NOKIA, autres projets)","PLANNED WORKS",
AQ1326="No root CAuse","No root cause",
AQ1326="ODU HS","ACTIVE",
AQ1326="IP &amp; VLAN","ACTIVE",
AQ1326="Warehouse HUAWEI","SPARE-ISSUE",
AQ1326="SPARE-HS","SPARE-ISSUE",
AQ1326="Power Telco","ACTIVE", AQ1326="no impacts","no impacts"
),"")</f>
        <v>No root cause</v>
      </c>
      <c r="AS1326" s="92" t="s">
        <v>5537</v>
      </c>
      <c r="AT1326" s="98" t="s">
        <v>5191</v>
      </c>
      <c r="AV1326" s="17" t="s">
        <v>5537</v>
      </c>
      <c r="AW1326" s="7" t="s">
        <v>5537</v>
      </c>
      <c r="AX1326" s="6" t="s">
        <v>5537</v>
      </c>
      <c r="AY1326" s="7"/>
      <c r="AZ1326" s="3" t="s">
        <v>5537</v>
      </c>
      <c r="BA1326" s="18" t="s">
        <v>5537</v>
      </c>
      <c r="BB1326" s="18" t="s">
        <v>5537</v>
      </c>
      <c r="BC1326" s="18" t="s">
        <v>5537</v>
      </c>
      <c r="BD1326" s="18" t="s">
        <v>5537</v>
      </c>
      <c r="BE1326" s="18" t="s">
        <v>5537</v>
      </c>
      <c r="BF1326" s="18" t="s">
        <v>5537</v>
      </c>
      <c r="BG1326" s="18" t="s">
        <v>5537</v>
      </c>
      <c r="BH1326" s="18" t="s">
        <v>5537</v>
      </c>
      <c r="BI1326" s="18" t="s">
        <v>5537</v>
      </c>
      <c r="BJ1326" s="18" t="s">
        <v>5537</v>
      </c>
      <c r="BK1326" s="18" t="s">
        <v>5537</v>
      </c>
      <c r="BL1326" s="9" t="s">
        <v>5537</v>
      </c>
      <c r="BM1326" s="14" t="s">
        <v>5537</v>
      </c>
      <c r="BN1326" s="14" t="s">
        <v>5537</v>
      </c>
      <c r="BO1326" s="14" t="str">
        <f>_xlfn.XLOOKUP(B1326,'[4]cell downs 18042026 17h'!$B:$B,'[4]cell downs 18042026 17h'!$B:$B,"")</f>
        <v/>
      </c>
      <c r="BP1326" s="14" t="str">
        <f>_xlfn.XLOOKUP(B1326,'[5]Cells Huawei 19042026 15h'!$B:$B,'[5]Cells Huawei 19042026 15h'!$B:$B,"")</f>
        <v/>
      </c>
      <c r="BQ1326" s="9" t="str">
        <f>_xlfn.XLOOKUP(B1326,'[6]cells down 19042026 9H40'!$B:$B,'[6]cells down 19042026 9H40'!$B:$B,"")</f>
        <v/>
      </c>
      <c r="BR1326" s="9" t="s">
        <v>5191</v>
      </c>
      <c r="BS1326" s="9" t="s">
        <v>5537</v>
      </c>
      <c r="BT1326" s="108"/>
    </row>
    <row r="1327" spans="1:72" s="9" customFormat="1" x14ac:dyDescent="0.35">
      <c r="A1327" s="1" t="s">
        <v>5192</v>
      </c>
      <c r="B1327" s="8" t="s">
        <v>5193</v>
      </c>
      <c r="C1327" s="3" t="str">
        <f>_xlfn.XLOOKUP(B1327,'[1]daily break down'!$D:$D,'[1]daily break down'!$E:$E,"")</f>
        <v>SUD-OUEST</v>
      </c>
      <c r="D1327" s="1" t="s">
        <v>11</v>
      </c>
      <c r="E1327" s="1"/>
      <c r="F1327" s="3" t="s">
        <v>13</v>
      </c>
      <c r="G1327" s="1" t="s">
        <v>14</v>
      </c>
      <c r="H1327" s="32" t="str">
        <f>_xlfn.XLOOKUP(B1327,[2]CALCULATION!$B:$B,[2]CALCULATION!$H:$H,"")</f>
        <v>Huawei</v>
      </c>
      <c r="I1327" s="28">
        <v>0</v>
      </c>
      <c r="J1327" s="28">
        <v>0</v>
      </c>
      <c r="K1327" s="28">
        <v>0</v>
      </c>
      <c r="L1327" s="28">
        <v>0</v>
      </c>
      <c r="M1327" s="28">
        <v>1.1096985729083733</v>
      </c>
      <c r="N1327" s="28">
        <v>2.3305096837341233</v>
      </c>
      <c r="O1327" s="28">
        <v>1.0835345130167535</v>
      </c>
      <c r="P1327" s="28">
        <v>0</v>
      </c>
      <c r="Q1327" s="28">
        <v>0</v>
      </c>
      <c r="R1327" s="28">
        <v>0.83259496109099318</v>
      </c>
      <c r="S1327" s="93">
        <v>0.66070047626793149</v>
      </c>
      <c r="T1327" s="93">
        <f>_xlfn.XLOOKUP(B1327,'[3]Nur des jours'!$B:$B,'[3]Nur des jours'!$U:$U,"")</f>
        <v>0</v>
      </c>
      <c r="U1327" s="93">
        <v>2.5057393282025382</v>
      </c>
      <c r="V1327" s="93">
        <v>0</v>
      </c>
      <c r="W1327" s="93">
        <v>0</v>
      </c>
      <c r="X1327" s="93">
        <v>0</v>
      </c>
      <c r="Y1327" s="93">
        <v>1.6718067362377402</v>
      </c>
      <c r="Z1327" s="93">
        <v>0</v>
      </c>
      <c r="AA1327" s="93">
        <v>0</v>
      </c>
      <c r="AB1327" s="93">
        <v>0</v>
      </c>
      <c r="AC1327" s="93">
        <f>_xlfn.XLOOKUP(B1327,'[3]Nur des jours'!$B:$B,'[3]Nur des jours'!$N:$N,"")</f>
        <v>0</v>
      </c>
      <c r="AD1327" s="93">
        <v>0</v>
      </c>
      <c r="AE1327" s="93">
        <v>0</v>
      </c>
      <c r="AF1327" s="93">
        <v>0</v>
      </c>
      <c r="AG1327" s="93"/>
      <c r="AH1327" s="93">
        <v>0</v>
      </c>
      <c r="AI1327" s="93">
        <v>0</v>
      </c>
      <c r="AJ1327" s="93">
        <v>0</v>
      </c>
      <c r="AK1327" s="93">
        <v>0</v>
      </c>
      <c r="AL1327" s="93">
        <v>0</v>
      </c>
      <c r="AM1327" s="49" t="s">
        <v>5559</v>
      </c>
      <c r="AN1327" s="49"/>
      <c r="AO1327" s="48" t="str" cm="1">
        <f t="array" ref="AO1327">IFERROR(_xlfn.IFS(
AQ1327="MPR ISSUE","PDH",
AQ1327="BSS Hardware Issue","BSS",
AQ1327="Sites strategiques, MLL, Pylone, etc.","ENVTECH",
AQ1327="AKTIVCO DEFAUT GE &amp; POWER Cabinet","AKTIVCO",
AQ1327="AKTIVCO Coupure ENEO &amp; Baisse de tension","AKTIVCO GRID ONLY",
AQ1327="Coupure ENEO &amp; Baisse de tension","IHS GRID ONLY",
AQ1327="Defaut GE &amp; POWER Cabinet","IHS",
AQ1327="Sharing","Partners",
AQ1327="Sites strategiques &amp; DataCenter","SST &amp; DC",
AQ1327="Exclu","Exclu",
AQ1327="SAT","SAT",
AQ1327="SPARE-ISSUE","SPARE-ISSUE",
AQ1327="Fiber CAmtel","TRANS_FO_CAMTEL",
AQ1327="Fiber AOF","Fiber AOF",
AQ1327="Projet OCM (HUAWEI)","TRAVAUX-HUAWEI",
AQ1327="Projet OCM (NOKIA)","TRAVAUX-NOKIA",
AQ1327="ACCESS-ISSUE","ACCESS-ISSUE",
AQ1327="Projet OCM (ZTE, NOKIA, autres projets)","TRAVAUX OCM",
AQ1327="No root CAuse","No root cause",
AQ1327="ODU HS","PDH",
AQ1327="IP &amp; VLAN","PDH",
AQ1327="Warehouse HUAWEI","SPARE-ISSUE",
AQ1327="SPARE-HS","SPARE-ISSUE",
AQ1327="Power Telco","BSS",AQ1327="no impacts","no impacts"
),"")</f>
        <v>No root cause</v>
      </c>
      <c r="AP1327" s="48" t="str" cm="1">
        <f t="array" ref="AP1327">IFERROR(_xlfn.IFS(
AQ1327="MPR ISSUE","TX ISSUE",
AQ1327="BSS Hardware Issue","RAN ISSUE",
AQ1327="Sites strategiques, MLL, Pylone, etc.","ENVTECH",
AQ1327="AKTIVCO DEFAUT GE &amp; POWER Cabinet","POWER ISSUE",
AQ1327="AKTIVCO Coupure ENEO &amp; Baisse de tension","POWER ISSUE",
AQ1327="Coupure ENEO &amp; Baisse de tension","POWER ISSUE",
AQ1327="Defaut GE &amp; POWER Cabinet","POWER ISSUE",
AQ1327="Sharing","POWER ISSUE",
AQ1327="Sites strategiques &amp; DataCenter","POWER ISSUE",
AQ1327="Exclu","Exclu",
AQ1327="SAT","TX ISSUE",
AQ1327="SPARE-ISSUE","SPARE-ISSUE",
AQ1327="Fiber CAmtel","TX ISSUE",
AQ1327="Fiber AOF","TX ISSUE",
AQ1327="Projet OCM (HUAWEI)","TRAVAUX-HUAWEI",
AQ1327="Projet OCM (NOKIA)","TRAVAUX -NOKIA",
AQ1327="ACCESS-ISSUE","ACCESS-ISSUE",
AQ1327="Projet OCM (ZTE, NOKIA, autres projets)","TRAVAUX OCM",
AQ1327="No root CAuse","No root cause",
AQ1327="ODU HS","TX ISSUE",
AQ1327="IP &amp; VLAN","TX ISSUE",
AQ1327="Warehouse HUAWEI","SPARE-ISSUE",
AQ1327="SPARE-HS","SPARE-ISSUE",
AQ1327="Power Telco","RAN ISSUE",AQ1327="no impacts","no impacts"
),"")</f>
        <v>No root cause</v>
      </c>
      <c r="AQ1327" s="127" t="s">
        <v>5344</v>
      </c>
      <c r="AR1327" s="48" t="str" cm="1">
        <f t="array" ref="AR1327">IFERROR(_xlfn.IFS(
AQ1327="MPR ISSUE","ACTIVE",
AQ1327="BSS Hardware Issue","ACTIVE",
AQ1327="Sites strategiques, MLL, Pylone, etc.","PASSIVE",
AQ1327="AKTIVCO DEFAUT GE &amp; POWER Cabinet","PASSIVE",
AQ1327="AKTIVCO Coupure ENEO &amp; Baisse de tension","PASSIVE",
AQ1327="Coupure ENEO &amp; Baisse de tension","PASSIVE",
AQ1327="Defaut GE &amp; POWER Cabinet","PASSIVE",
AQ1327="Sharing","PASSIVE",
AQ1327="Sites strategiques &amp; DataCenter","PASSIVE",
AQ1327="Exclu","Exclu",
AQ1327="SAT","ACTIVE",
AQ1327="SPARE-ISSUE","SPARE-ISSUE",
AQ1327="Fiber CAmtel","ACTIVE",
AQ1327="Fiber AOF","ACTIVE",
AQ1327="Projet OCM (HUAWEI)","PLANNED WORKS",
AQ1327="Projet OCM (NOKIA)","PLANNED WORKS",
AQ1327="ACCESS-ISSUE","ACCESS-ISSUE",
AQ1327="Projet OCM (ZTE, NOKIA, autres projets)","PLANNED WORKS",
AQ1327="No root CAuse","No root cause",
AQ1327="ODU HS","ACTIVE",
AQ1327="IP &amp; VLAN","ACTIVE",
AQ1327="Warehouse HUAWEI","SPARE-ISSUE",
AQ1327="SPARE-HS","SPARE-ISSUE",
AQ1327="Power Telco","ACTIVE", AQ1327="no impacts","no impacts"
),"")</f>
        <v>No root cause</v>
      </c>
      <c r="AS1327" s="92" t="s">
        <v>5537</v>
      </c>
      <c r="AT1327" s="98" t="s">
        <v>5193</v>
      </c>
      <c r="AV1327" s="17" t="s">
        <v>5537</v>
      </c>
      <c r="AW1327" s="7" t="s">
        <v>5537</v>
      </c>
      <c r="AX1327" s="6" t="s">
        <v>5537</v>
      </c>
      <c r="AY1327" s="7"/>
      <c r="AZ1327" s="3" t="s">
        <v>5537</v>
      </c>
      <c r="BA1327" s="18" t="s">
        <v>5537</v>
      </c>
      <c r="BB1327" s="18" t="s">
        <v>5537</v>
      </c>
      <c r="BC1327" s="18" t="s">
        <v>5537</v>
      </c>
      <c r="BD1327" s="18" t="s">
        <v>5537</v>
      </c>
      <c r="BE1327" s="18" t="s">
        <v>5537</v>
      </c>
      <c r="BF1327" s="18" t="s">
        <v>5537</v>
      </c>
      <c r="BG1327" s="18" t="s">
        <v>5537</v>
      </c>
      <c r="BH1327" s="18" t="s">
        <v>5537</v>
      </c>
      <c r="BI1327" s="18" t="s">
        <v>5537</v>
      </c>
      <c r="BJ1327" s="18" t="s">
        <v>5537</v>
      </c>
      <c r="BK1327" s="18" t="s">
        <v>5537</v>
      </c>
      <c r="BL1327" s="9" t="s">
        <v>5537</v>
      </c>
      <c r="BM1327" s="14" t="s">
        <v>5537</v>
      </c>
      <c r="BN1327" s="14" t="s">
        <v>5537</v>
      </c>
      <c r="BO1327" s="14" t="str">
        <f>_xlfn.XLOOKUP(B1327,'[4]cell downs 18042026 17h'!$B:$B,'[4]cell downs 18042026 17h'!$B:$B,"")</f>
        <v/>
      </c>
      <c r="BP1327" s="14" t="str">
        <f>_xlfn.XLOOKUP(B1327,'[5]Cells Huawei 19042026 15h'!$B:$B,'[5]Cells Huawei 19042026 15h'!$B:$B,"")</f>
        <v/>
      </c>
      <c r="BQ1327" s="9" t="str">
        <f>_xlfn.XLOOKUP(B1327,'[6]cells down 19042026 9H40'!$B:$B,'[6]cells down 19042026 9H40'!$B:$B,"")</f>
        <v/>
      </c>
      <c r="BR1327" s="9" t="s">
        <v>5537</v>
      </c>
      <c r="BS1327" s="9" t="s">
        <v>12</v>
      </c>
      <c r="BT1327" s="108"/>
    </row>
    <row r="1328" spans="1:72" s="9" customFormat="1" x14ac:dyDescent="0.35">
      <c r="A1328" s="1" t="s">
        <v>213</v>
      </c>
      <c r="B1328" s="8" t="s">
        <v>214</v>
      </c>
      <c r="C1328" s="3" t="str">
        <f>_xlfn.XLOOKUP(B1328,'[1]daily break down'!$D:$D,'[1]daily break down'!$E:$E,"")</f>
        <v>SUD-OUEST</v>
      </c>
      <c r="D1328" s="1" t="s">
        <v>11</v>
      </c>
      <c r="E1328" s="1" t="s">
        <v>12</v>
      </c>
      <c r="F1328" s="3" t="s">
        <v>13</v>
      </c>
      <c r="G1328" s="1" t="s">
        <v>14</v>
      </c>
      <c r="H1328" s="32" t="str">
        <f>_xlfn.XLOOKUP(B1328,[2]CALCULATION!$B:$B,[2]CALCULATION!$H:$H,"")</f>
        <v>Huawei</v>
      </c>
      <c r="I1328" s="28">
        <v>0</v>
      </c>
      <c r="J1328" s="28">
        <v>0</v>
      </c>
      <c r="K1328" s="28">
        <v>0</v>
      </c>
      <c r="L1328" s="28">
        <v>0</v>
      </c>
      <c r="M1328" s="28">
        <v>0</v>
      </c>
      <c r="N1328" s="28">
        <v>0</v>
      </c>
      <c r="O1328" s="28">
        <v>0</v>
      </c>
      <c r="P1328" s="28">
        <v>0</v>
      </c>
      <c r="Q1328" s="28">
        <v>0</v>
      </c>
      <c r="R1328" s="28">
        <v>0</v>
      </c>
      <c r="S1328" s="93">
        <v>8.0257852428281592E-3</v>
      </c>
      <c r="T1328" s="93">
        <f>_xlfn.XLOOKUP(B1328,'[3]Nur des jours'!$B:$B,'[3]Nur des jours'!$U:$U,"")</f>
        <v>0</v>
      </c>
      <c r="U1328" s="93">
        <v>0</v>
      </c>
      <c r="V1328" s="93">
        <v>0</v>
      </c>
      <c r="W1328" s="93">
        <v>0</v>
      </c>
      <c r="X1328" s="93">
        <v>0</v>
      </c>
      <c r="Y1328" s="93">
        <v>1.6677225033030565</v>
      </c>
      <c r="Z1328" s="93">
        <v>0</v>
      </c>
      <c r="AA1328" s="93">
        <v>0</v>
      </c>
      <c r="AB1328" s="93">
        <v>0</v>
      </c>
      <c r="AC1328" s="93">
        <f>_xlfn.XLOOKUP(B1328,'[3]Nur des jours'!$B:$B,'[3]Nur des jours'!$N:$N,"")</f>
        <v>0</v>
      </c>
      <c r="AD1328" s="93">
        <v>0</v>
      </c>
      <c r="AE1328" s="93">
        <v>0</v>
      </c>
      <c r="AF1328" s="93">
        <v>0</v>
      </c>
      <c r="AG1328" s="93"/>
      <c r="AH1328" s="93">
        <v>0</v>
      </c>
      <c r="AI1328" s="93">
        <v>0</v>
      </c>
      <c r="AJ1328" s="93">
        <v>0</v>
      </c>
      <c r="AK1328" s="93">
        <v>0</v>
      </c>
      <c r="AL1328" s="93">
        <v>0</v>
      </c>
      <c r="AM1328" s="49" t="s">
        <v>5559</v>
      </c>
      <c r="AN1328" s="49"/>
      <c r="AO1328" s="48" t="str" cm="1">
        <f t="array" ref="AO1328">IFERROR(_xlfn.IFS(
AQ1328="MPR ISSUE","PDH",
AQ1328="BSS Hardware Issue","BSS",
AQ1328="Sites strategiques, MLL, Pylone, etc.","ENVTECH",
AQ1328="AKTIVCO DEFAUT GE &amp; POWER Cabinet","AKTIVCO",
AQ1328="AKTIVCO Coupure ENEO &amp; Baisse de tension","AKTIVCO GRID ONLY",
AQ1328="Coupure ENEO &amp; Baisse de tension","IHS GRID ONLY",
AQ1328="Defaut GE &amp; POWER Cabinet","IHS",
AQ1328="Sharing","Partners",
AQ1328="Sites strategiques &amp; DataCenter","SST &amp; DC",
AQ1328="Exclu","Exclu",
AQ1328="SAT","SAT",
AQ1328="SPARE-ISSUE","SPARE-ISSUE",
AQ1328="Fiber CAmtel","TRANS_FO_CAMTEL",
AQ1328="Fiber AOF","Fiber AOF",
AQ1328="Projet OCM (HUAWEI)","TRAVAUX-HUAWEI",
AQ1328="Projet OCM (NOKIA)","TRAVAUX-NOKIA",
AQ1328="ACCESS-ISSUE","ACCESS-ISSUE",
AQ1328="Projet OCM (ZTE, NOKIA, autres projets)","TRAVAUX OCM",
AQ1328="No root CAuse","No root cause",
AQ1328="ODU HS","PDH",
AQ1328="IP &amp; VLAN","PDH",
AQ1328="Warehouse HUAWEI","SPARE-ISSUE",
AQ1328="SPARE-HS","SPARE-ISSUE",
AQ1328="Power Telco","BSS",AQ1328="no impacts","no impacts"
),"")</f>
        <v>No root cause</v>
      </c>
      <c r="AP1328" s="48" t="str" cm="1">
        <f t="array" ref="AP1328">IFERROR(_xlfn.IFS(
AQ1328="MPR ISSUE","TX ISSUE",
AQ1328="BSS Hardware Issue","RAN ISSUE",
AQ1328="Sites strategiques, MLL, Pylone, etc.","ENVTECH",
AQ1328="AKTIVCO DEFAUT GE &amp; POWER Cabinet","POWER ISSUE",
AQ1328="AKTIVCO Coupure ENEO &amp; Baisse de tension","POWER ISSUE",
AQ1328="Coupure ENEO &amp; Baisse de tension","POWER ISSUE",
AQ1328="Defaut GE &amp; POWER Cabinet","POWER ISSUE",
AQ1328="Sharing","POWER ISSUE",
AQ1328="Sites strategiques &amp; DataCenter","POWER ISSUE",
AQ1328="Exclu","Exclu",
AQ1328="SAT","TX ISSUE",
AQ1328="SPARE-ISSUE","SPARE-ISSUE",
AQ1328="Fiber CAmtel","TX ISSUE",
AQ1328="Fiber AOF","TX ISSUE",
AQ1328="Projet OCM (HUAWEI)","TRAVAUX-HUAWEI",
AQ1328="Projet OCM (NOKIA)","TRAVAUX -NOKIA",
AQ1328="ACCESS-ISSUE","ACCESS-ISSUE",
AQ1328="Projet OCM (ZTE, NOKIA, autres projets)","TRAVAUX OCM",
AQ1328="No root CAuse","No root cause",
AQ1328="ODU HS","TX ISSUE",
AQ1328="IP &amp; VLAN","TX ISSUE",
AQ1328="Warehouse HUAWEI","SPARE-ISSUE",
AQ1328="SPARE-HS","SPARE-ISSUE",
AQ1328="Power Telco","RAN ISSUE",AQ1328="no impacts","no impacts"
),"")</f>
        <v>No root cause</v>
      </c>
      <c r="AQ1328" s="127" t="s">
        <v>5344</v>
      </c>
      <c r="AR1328" s="48" t="str" cm="1">
        <f t="array" ref="AR1328">IFERROR(_xlfn.IFS(
AQ1328="MPR ISSUE","ACTIVE",
AQ1328="BSS Hardware Issue","ACTIVE",
AQ1328="Sites strategiques, MLL, Pylone, etc.","PASSIVE",
AQ1328="AKTIVCO DEFAUT GE &amp; POWER Cabinet","PASSIVE",
AQ1328="AKTIVCO Coupure ENEO &amp; Baisse de tension","PASSIVE",
AQ1328="Coupure ENEO &amp; Baisse de tension","PASSIVE",
AQ1328="Defaut GE &amp; POWER Cabinet","PASSIVE",
AQ1328="Sharing","PASSIVE",
AQ1328="Sites strategiques &amp; DataCenter","PASSIVE",
AQ1328="Exclu","Exclu",
AQ1328="SAT","ACTIVE",
AQ1328="SPARE-ISSUE","SPARE-ISSUE",
AQ1328="Fiber CAmtel","ACTIVE",
AQ1328="Fiber AOF","ACTIVE",
AQ1328="Projet OCM (HUAWEI)","PLANNED WORKS",
AQ1328="Projet OCM (NOKIA)","PLANNED WORKS",
AQ1328="ACCESS-ISSUE","ACCESS-ISSUE",
AQ1328="Projet OCM (ZTE, NOKIA, autres projets)","PLANNED WORKS",
AQ1328="No root CAuse","No root cause",
AQ1328="ODU HS","ACTIVE",
AQ1328="IP &amp; VLAN","ACTIVE",
AQ1328="Warehouse HUAWEI","SPARE-ISSUE",
AQ1328="SPARE-HS","SPARE-ISSUE",
AQ1328="Power Telco","ACTIVE", AQ1328="no impacts","no impacts"
),"")</f>
        <v>No root cause</v>
      </c>
      <c r="AS1328" s="92" t="s">
        <v>5537</v>
      </c>
      <c r="AT1328" s="98" t="s">
        <v>214</v>
      </c>
      <c r="AV1328" s="17" t="s">
        <v>5537</v>
      </c>
      <c r="AW1328" s="7" t="s">
        <v>5537</v>
      </c>
      <c r="AX1328" s="6" t="s">
        <v>5537</v>
      </c>
      <c r="AY1328" s="7"/>
      <c r="AZ1328" s="3" t="s">
        <v>5537</v>
      </c>
      <c r="BA1328" s="18" t="s">
        <v>5537</v>
      </c>
      <c r="BB1328" s="18" t="s">
        <v>5537</v>
      </c>
      <c r="BC1328" s="18" t="s">
        <v>5537</v>
      </c>
      <c r="BD1328" s="18" t="s">
        <v>5537</v>
      </c>
      <c r="BE1328" s="18" t="s">
        <v>5537</v>
      </c>
      <c r="BF1328" s="18" t="s">
        <v>5537</v>
      </c>
      <c r="BG1328" s="18" t="s">
        <v>5537</v>
      </c>
      <c r="BH1328" s="18" t="s">
        <v>5537</v>
      </c>
      <c r="BI1328" s="18" t="s">
        <v>5537</v>
      </c>
      <c r="BJ1328" s="18" t="s">
        <v>5537</v>
      </c>
      <c r="BK1328" s="18" t="s">
        <v>5537</v>
      </c>
      <c r="BL1328" s="9" t="s">
        <v>5537</v>
      </c>
      <c r="BM1328" s="14" t="s">
        <v>5537</v>
      </c>
      <c r="BN1328" s="14" t="s">
        <v>5537</v>
      </c>
      <c r="BO1328" s="14" t="str">
        <f>_xlfn.XLOOKUP(B1328,'[4]cell downs 18042026 17h'!$B:$B,'[4]cell downs 18042026 17h'!$B:$B,"")</f>
        <v/>
      </c>
      <c r="BP1328" s="14" t="str">
        <f>_xlfn.XLOOKUP(B1328,'[5]Cells Huawei 19042026 15h'!$B:$B,'[5]Cells Huawei 19042026 15h'!$B:$B,"")</f>
        <v/>
      </c>
      <c r="BQ1328" s="9" t="str">
        <f>_xlfn.XLOOKUP(B1328,'[6]cells down 19042026 9H40'!$B:$B,'[6]cells down 19042026 9H40'!$B:$B,"")</f>
        <v/>
      </c>
      <c r="BR1328" s="9" t="s">
        <v>5537</v>
      </c>
      <c r="BS1328" s="9" t="s">
        <v>5537</v>
      </c>
      <c r="BT1328" s="108"/>
    </row>
    <row r="1329" spans="1:72" s="9" customFormat="1" x14ac:dyDescent="0.35">
      <c r="A1329" s="1" t="s">
        <v>5188</v>
      </c>
      <c r="B1329" s="8" t="s">
        <v>5189</v>
      </c>
      <c r="C1329" s="3" t="str">
        <f>_xlfn.XLOOKUP(B1329,'[1]daily break down'!$D:$D,'[1]daily break down'!$E:$E,"")</f>
        <v>SUD-OUEST</v>
      </c>
      <c r="D1329" s="1" t="s">
        <v>21</v>
      </c>
      <c r="E1329" s="1" t="s">
        <v>30</v>
      </c>
      <c r="F1329" s="3" t="s">
        <v>13</v>
      </c>
      <c r="G1329" s="1" t="s">
        <v>14</v>
      </c>
      <c r="H1329" s="32" t="str">
        <f>_xlfn.XLOOKUP(B1329,[2]CALCULATION!$B:$B,[2]CALCULATION!$H:$H,"")</f>
        <v>Huawei</v>
      </c>
      <c r="I1329" s="28">
        <v>0</v>
      </c>
      <c r="J1329" s="28">
        <v>5.3505234952187721E-4</v>
      </c>
      <c r="K1329" s="28">
        <v>0</v>
      </c>
      <c r="L1329" s="28">
        <v>0</v>
      </c>
      <c r="M1329" s="28">
        <v>0</v>
      </c>
      <c r="N1329" s="28">
        <v>0</v>
      </c>
      <c r="O1329" s="28">
        <v>0</v>
      </c>
      <c r="P1329" s="28">
        <v>0</v>
      </c>
      <c r="Q1329" s="28">
        <v>2.675261747609386E-4</v>
      </c>
      <c r="R1329" s="28">
        <v>3.2103140971312641E-3</v>
      </c>
      <c r="S1329" s="93">
        <v>1.4138223283766083</v>
      </c>
      <c r="T1329" s="93">
        <f>_xlfn.XLOOKUP(B1329,'[3]Nur des jours'!$B:$B,'[3]Nur des jours'!$U:$U,"")</f>
        <v>0</v>
      </c>
      <c r="U1329" s="93">
        <v>0</v>
      </c>
      <c r="V1329" s="93">
        <v>0</v>
      </c>
      <c r="W1329" s="93">
        <v>0</v>
      </c>
      <c r="X1329" s="93">
        <v>0</v>
      </c>
      <c r="Y1329" s="93">
        <v>1.6496020637325823</v>
      </c>
      <c r="Z1329" s="93">
        <v>0</v>
      </c>
      <c r="AA1329" s="93">
        <v>0</v>
      </c>
      <c r="AB1329" s="93">
        <v>0</v>
      </c>
      <c r="AC1329" s="93">
        <f>_xlfn.XLOOKUP(B1329,'[3]Nur des jours'!$B:$B,'[3]Nur des jours'!$N:$N,"")</f>
        <v>0</v>
      </c>
      <c r="AD1329" s="93">
        <v>0</v>
      </c>
      <c r="AE1329" s="93">
        <v>0</v>
      </c>
      <c r="AF1329" s="93">
        <v>0</v>
      </c>
      <c r="AG1329" s="93"/>
      <c r="AH1329" s="93">
        <v>0</v>
      </c>
      <c r="AI1329" s="93">
        <v>0</v>
      </c>
      <c r="AJ1329" s="93">
        <v>0</v>
      </c>
      <c r="AK1329" s="93">
        <v>0</v>
      </c>
      <c r="AL1329" s="93">
        <v>0</v>
      </c>
      <c r="AM1329" s="49" t="s">
        <v>5559</v>
      </c>
      <c r="AN1329" s="49"/>
      <c r="AO1329" s="48" t="str" cm="1">
        <f t="array" ref="AO1329">IFERROR(_xlfn.IFS(
AQ1329="MPR ISSUE","PDH",
AQ1329="BSS Hardware Issue","BSS",
AQ1329="Sites strategiques, MLL, Pylone, etc.","ENVTECH",
AQ1329="AKTIVCO DEFAUT GE &amp; POWER Cabinet","AKTIVCO",
AQ1329="AKTIVCO Coupure ENEO &amp; Baisse de tension","AKTIVCO GRID ONLY",
AQ1329="Coupure ENEO &amp; Baisse de tension","IHS GRID ONLY",
AQ1329="Defaut GE &amp; POWER Cabinet","IHS",
AQ1329="Sharing","Partners",
AQ1329="Sites strategiques &amp; DataCenter","SST &amp; DC",
AQ1329="Exclu","Exclu",
AQ1329="SAT","SAT",
AQ1329="SPARE-ISSUE","SPARE-ISSUE",
AQ1329="Fiber CAmtel","TRANS_FO_CAMTEL",
AQ1329="Fiber AOF","Fiber AOF",
AQ1329="Projet OCM (HUAWEI)","TRAVAUX-HUAWEI",
AQ1329="Projet OCM (NOKIA)","TRAVAUX-NOKIA",
AQ1329="ACCESS-ISSUE","ACCESS-ISSUE",
AQ1329="Projet OCM (ZTE, NOKIA, autres projets)","TRAVAUX OCM",
AQ1329="No root CAuse","No root cause",
AQ1329="ODU HS","PDH",
AQ1329="IP &amp; VLAN","PDH",
AQ1329="Warehouse HUAWEI","SPARE-ISSUE",
AQ1329="SPARE-HS","SPARE-ISSUE",
AQ1329="Power Telco","BSS",AQ1329="no impacts","no impacts"
),"")</f>
        <v>No root cause</v>
      </c>
      <c r="AP1329" s="48" t="str" cm="1">
        <f t="array" ref="AP1329">IFERROR(_xlfn.IFS(
AQ1329="MPR ISSUE","TX ISSUE",
AQ1329="BSS Hardware Issue","RAN ISSUE",
AQ1329="Sites strategiques, MLL, Pylone, etc.","ENVTECH",
AQ1329="AKTIVCO DEFAUT GE &amp; POWER Cabinet","POWER ISSUE",
AQ1329="AKTIVCO Coupure ENEO &amp; Baisse de tension","POWER ISSUE",
AQ1329="Coupure ENEO &amp; Baisse de tension","POWER ISSUE",
AQ1329="Defaut GE &amp; POWER Cabinet","POWER ISSUE",
AQ1329="Sharing","POWER ISSUE",
AQ1329="Sites strategiques &amp; DataCenter","POWER ISSUE",
AQ1329="Exclu","Exclu",
AQ1329="SAT","TX ISSUE",
AQ1329="SPARE-ISSUE","SPARE-ISSUE",
AQ1329="Fiber CAmtel","TX ISSUE",
AQ1329="Fiber AOF","TX ISSUE",
AQ1329="Projet OCM (HUAWEI)","TRAVAUX-HUAWEI",
AQ1329="Projet OCM (NOKIA)","TRAVAUX -NOKIA",
AQ1329="ACCESS-ISSUE","ACCESS-ISSUE",
AQ1329="Projet OCM (ZTE, NOKIA, autres projets)","TRAVAUX OCM",
AQ1329="No root CAuse","No root cause",
AQ1329="ODU HS","TX ISSUE",
AQ1329="IP &amp; VLAN","TX ISSUE",
AQ1329="Warehouse HUAWEI","SPARE-ISSUE",
AQ1329="SPARE-HS","SPARE-ISSUE",
AQ1329="Power Telco","RAN ISSUE",AQ1329="no impacts","no impacts"
),"")</f>
        <v>No root cause</v>
      </c>
      <c r="AQ1329" s="67" t="s">
        <v>5344</v>
      </c>
      <c r="AR1329" s="48" t="str" cm="1">
        <f t="array" ref="AR1329">IFERROR(_xlfn.IFS(
AQ1329="MPR ISSUE","ACTIVE",
AQ1329="BSS Hardware Issue","ACTIVE",
AQ1329="Sites strategiques, MLL, Pylone, etc.","PASSIVE",
AQ1329="AKTIVCO DEFAUT GE &amp; POWER Cabinet","PASSIVE",
AQ1329="AKTIVCO Coupure ENEO &amp; Baisse de tension","PASSIVE",
AQ1329="Coupure ENEO &amp; Baisse de tension","PASSIVE",
AQ1329="Defaut GE &amp; POWER Cabinet","PASSIVE",
AQ1329="Sharing","PASSIVE",
AQ1329="Sites strategiques &amp; DataCenter","PASSIVE",
AQ1329="Exclu","Exclu",
AQ1329="SAT","ACTIVE",
AQ1329="SPARE-ISSUE","SPARE-ISSUE",
AQ1329="Fiber CAmtel","ACTIVE",
AQ1329="Fiber AOF","ACTIVE",
AQ1329="Projet OCM (HUAWEI)","PLANNED WORKS",
AQ1329="Projet OCM (NOKIA)","PLANNED WORKS",
AQ1329="ACCESS-ISSUE","ACCESS-ISSUE",
AQ1329="Projet OCM (ZTE, NOKIA, autres projets)","PLANNED WORKS",
AQ1329="No root CAuse","No root cause",
AQ1329="ODU HS","ACTIVE",
AQ1329="IP &amp; VLAN","ACTIVE",
AQ1329="Warehouse HUAWEI","SPARE-ISSUE",
AQ1329="SPARE-HS","SPARE-ISSUE",
AQ1329="Power Telco","ACTIVE", AQ1329="no impacts","no impacts"
),"")</f>
        <v>No root cause</v>
      </c>
      <c r="AS1329" s="92" t="s">
        <v>5537</v>
      </c>
      <c r="AT1329" s="98" t="s">
        <v>5189</v>
      </c>
      <c r="AV1329" s="17" t="s">
        <v>5537</v>
      </c>
      <c r="AW1329" s="7" t="s">
        <v>5537</v>
      </c>
      <c r="AX1329" s="6" t="s">
        <v>5537</v>
      </c>
      <c r="AY1329" s="7"/>
      <c r="AZ1329" s="3" t="s">
        <v>5537</v>
      </c>
      <c r="BA1329" s="18" t="s">
        <v>5537</v>
      </c>
      <c r="BB1329" s="18" t="s">
        <v>5537</v>
      </c>
      <c r="BC1329" s="18" t="s">
        <v>5537</v>
      </c>
      <c r="BD1329" s="18" t="s">
        <v>5537</v>
      </c>
      <c r="BE1329" s="18" t="s">
        <v>5537</v>
      </c>
      <c r="BF1329" s="18" t="s">
        <v>5537</v>
      </c>
      <c r="BG1329" s="18" t="s">
        <v>5537</v>
      </c>
      <c r="BH1329" s="18" t="s">
        <v>5537</v>
      </c>
      <c r="BI1329" s="18" t="s">
        <v>5537</v>
      </c>
      <c r="BJ1329" s="18" t="s">
        <v>5537</v>
      </c>
      <c r="BK1329" s="18" t="s">
        <v>5537</v>
      </c>
      <c r="BL1329" s="9" t="s">
        <v>5537</v>
      </c>
      <c r="BM1329" s="14" t="s">
        <v>5537</v>
      </c>
      <c r="BN1329" s="14" t="s">
        <v>5537</v>
      </c>
      <c r="BO1329" s="14" t="str">
        <f>_xlfn.XLOOKUP(B1329,'[4]cell downs 18042026 17h'!$B:$B,'[4]cell downs 18042026 17h'!$B:$B,"")</f>
        <v/>
      </c>
      <c r="BP1329" s="14" t="str">
        <f>_xlfn.XLOOKUP(B1329,'[5]Cells Huawei 19042026 15h'!$B:$B,'[5]Cells Huawei 19042026 15h'!$B:$B,"")</f>
        <v/>
      </c>
      <c r="BQ1329" s="9" t="str">
        <f>_xlfn.XLOOKUP(B1329,'[6]cells down 19042026 9H40'!$B:$B,'[6]cells down 19042026 9H40'!$B:$B,"")</f>
        <v/>
      </c>
      <c r="BR1329" s="9" t="s">
        <v>5537</v>
      </c>
      <c r="BS1329" s="9" t="s">
        <v>12</v>
      </c>
      <c r="BT1329" s="108"/>
    </row>
    <row r="1330" spans="1:72" s="9" customFormat="1" x14ac:dyDescent="0.35">
      <c r="A1330" s="1" t="s">
        <v>4101</v>
      </c>
      <c r="B1330" s="8" t="s">
        <v>4102</v>
      </c>
      <c r="C1330" s="3" t="str">
        <f>_xlfn.XLOOKUP(B1330,'[1]daily break down'!$D:$D,'[1]daily break down'!$E:$E,"")</f>
        <v>SUD-OUEST</v>
      </c>
      <c r="D1330" s="1" t="s">
        <v>11</v>
      </c>
      <c r="E1330" s="1" t="s">
        <v>12</v>
      </c>
      <c r="F1330" s="3" t="s">
        <v>31</v>
      </c>
      <c r="G1330" s="1" t="s">
        <v>4103</v>
      </c>
      <c r="H1330" s="32" t="str">
        <f>_xlfn.XLOOKUP(B1330,[2]CALCULATION!$B:$B,[2]CALCULATION!$H:$H,"")</f>
        <v>HUAWEI</v>
      </c>
      <c r="I1330" s="28">
        <v>0</v>
      </c>
      <c r="J1330" s="28">
        <v>0</v>
      </c>
      <c r="K1330" s="28">
        <v>0</v>
      </c>
      <c r="L1330" s="28">
        <v>0</v>
      </c>
      <c r="M1330" s="28">
        <v>0</v>
      </c>
      <c r="N1330" s="28">
        <v>0</v>
      </c>
      <c r="O1330" s="28">
        <v>0</v>
      </c>
      <c r="P1330" s="28">
        <v>0</v>
      </c>
      <c r="Q1330" s="28">
        <v>0</v>
      </c>
      <c r="R1330" s="28">
        <v>0</v>
      </c>
      <c r="S1330" s="93">
        <v>0</v>
      </c>
      <c r="T1330" s="93">
        <f>_xlfn.XLOOKUP(B1330,'[3]Nur des jours'!$B:$B,'[3]Nur des jours'!$U:$U,"")</f>
        <v>0</v>
      </c>
      <c r="U1330" s="93">
        <v>0</v>
      </c>
      <c r="V1330" s="93">
        <v>0</v>
      </c>
      <c r="W1330" s="93">
        <v>0</v>
      </c>
      <c r="X1330" s="93">
        <v>1.2647032385648611</v>
      </c>
      <c r="Y1330" s="93">
        <v>1.5681492610570356</v>
      </c>
      <c r="Z1330" s="93">
        <v>0</v>
      </c>
      <c r="AA1330" s="93">
        <v>0</v>
      </c>
      <c r="AB1330" s="93">
        <v>0</v>
      </c>
      <c r="AC1330" s="93">
        <f>_xlfn.XLOOKUP(B1330,'[3]Nur des jours'!$B:$B,'[3]Nur des jours'!$N:$N,"")</f>
        <v>0</v>
      </c>
      <c r="AD1330" s="93">
        <v>0</v>
      </c>
      <c r="AE1330" s="93">
        <v>0</v>
      </c>
      <c r="AF1330" s="93">
        <v>0</v>
      </c>
      <c r="AG1330" s="93"/>
      <c r="AH1330" s="93">
        <v>0</v>
      </c>
      <c r="AI1330" s="93">
        <v>0</v>
      </c>
      <c r="AJ1330" s="93">
        <v>0</v>
      </c>
      <c r="AK1330" s="93">
        <v>0</v>
      </c>
      <c r="AL1330" s="93">
        <v>0</v>
      </c>
      <c r="AM1330" s="49" t="s">
        <v>5559</v>
      </c>
      <c r="AN1330" s="49"/>
      <c r="AO1330" s="48" t="str" cm="1">
        <f t="array" ref="AO1330">IFERROR(_xlfn.IFS(
AQ1330="MPR ISSUE","PDH",
AQ1330="BSS Hardware Issue","BSS",
AQ1330="Sites strategiques, MLL, Pylone, etc.","ENVTECH",
AQ1330="AKTIVCO DEFAUT GE &amp; POWER Cabinet","AKTIVCO",
AQ1330="AKTIVCO Coupure ENEO &amp; Baisse de tension","AKTIVCO GRID ONLY",
AQ1330="Coupure ENEO &amp; Baisse de tension","IHS GRID ONLY",
AQ1330="Defaut GE &amp; POWER Cabinet","IHS",
AQ1330="Sharing","Partners",
AQ1330="Sites strategiques &amp; DataCenter","SST &amp; DC",
AQ1330="Exclu","Exclu",
AQ1330="SAT","SAT",
AQ1330="SPARE-ISSUE","SPARE-ISSUE",
AQ1330="Fiber CAmtel","TRANS_FO_CAMTEL",
AQ1330="Fiber AOF","Fiber AOF",
AQ1330="Projet OCM (HUAWEI)","TRAVAUX-HUAWEI",
AQ1330="Projet OCM (NOKIA)","TRAVAUX-NOKIA",
AQ1330="ACCESS-ISSUE","ACCESS-ISSUE",
AQ1330="Projet OCM (ZTE, NOKIA, autres projets)","TRAVAUX OCM",
AQ1330="No root CAuse","No root cause",
AQ1330="ODU HS","PDH",
AQ1330="IP &amp; VLAN","PDH",
AQ1330="Warehouse HUAWEI","SPARE-ISSUE",
AQ1330="SPARE-HS","SPARE-ISSUE",
AQ1330="Power Telco","BSS",AQ1330="no impacts","no impacts"
),"")</f>
        <v>No root cause</v>
      </c>
      <c r="AP1330" s="48" t="str" cm="1">
        <f t="array" ref="AP1330">IFERROR(_xlfn.IFS(
AQ1330="MPR ISSUE","TX ISSUE",
AQ1330="BSS Hardware Issue","RAN ISSUE",
AQ1330="Sites strategiques, MLL, Pylone, etc.","ENVTECH",
AQ1330="AKTIVCO DEFAUT GE &amp; POWER Cabinet","POWER ISSUE",
AQ1330="AKTIVCO Coupure ENEO &amp; Baisse de tension","POWER ISSUE",
AQ1330="Coupure ENEO &amp; Baisse de tension","POWER ISSUE",
AQ1330="Defaut GE &amp; POWER Cabinet","POWER ISSUE",
AQ1330="Sharing","POWER ISSUE",
AQ1330="Sites strategiques &amp; DataCenter","POWER ISSUE",
AQ1330="Exclu","Exclu",
AQ1330="SAT","TX ISSUE",
AQ1330="SPARE-ISSUE","SPARE-ISSUE",
AQ1330="Fiber CAmtel","TX ISSUE",
AQ1330="Fiber AOF","TX ISSUE",
AQ1330="Projet OCM (HUAWEI)","TRAVAUX-HUAWEI",
AQ1330="Projet OCM (NOKIA)","TRAVAUX -NOKIA",
AQ1330="ACCESS-ISSUE","ACCESS-ISSUE",
AQ1330="Projet OCM (ZTE, NOKIA, autres projets)","TRAVAUX OCM",
AQ1330="No root CAuse","No root cause",
AQ1330="ODU HS","TX ISSUE",
AQ1330="IP &amp; VLAN","TX ISSUE",
AQ1330="Warehouse HUAWEI","SPARE-ISSUE",
AQ1330="SPARE-HS","SPARE-ISSUE",
AQ1330="Power Telco","RAN ISSUE",AQ1330="no impacts","no impacts"
),"")</f>
        <v>No root cause</v>
      </c>
      <c r="AQ1330" s="127" t="s">
        <v>5344</v>
      </c>
      <c r="AR1330" s="48" t="str" cm="1">
        <f t="array" ref="AR1330">IFERROR(_xlfn.IFS(
AQ1330="MPR ISSUE","ACTIVE",
AQ1330="BSS Hardware Issue","ACTIVE",
AQ1330="Sites strategiques, MLL, Pylone, etc.","PASSIVE",
AQ1330="AKTIVCO DEFAUT GE &amp; POWER Cabinet","PASSIVE",
AQ1330="AKTIVCO Coupure ENEO &amp; Baisse de tension","PASSIVE",
AQ1330="Coupure ENEO &amp; Baisse de tension","PASSIVE",
AQ1330="Defaut GE &amp; POWER Cabinet","PASSIVE",
AQ1330="Sharing","PASSIVE",
AQ1330="Sites strategiques &amp; DataCenter","PASSIVE",
AQ1330="Exclu","Exclu",
AQ1330="SAT","ACTIVE",
AQ1330="SPARE-ISSUE","SPARE-ISSUE",
AQ1330="Fiber CAmtel","ACTIVE",
AQ1330="Fiber AOF","ACTIVE",
AQ1330="Projet OCM (HUAWEI)","PLANNED WORKS",
AQ1330="Projet OCM (NOKIA)","PLANNED WORKS",
AQ1330="ACCESS-ISSUE","ACCESS-ISSUE",
AQ1330="Projet OCM (ZTE, NOKIA, autres projets)","PLANNED WORKS",
AQ1330="No root CAuse","No root cause",
AQ1330="ODU HS","ACTIVE",
AQ1330="IP &amp; VLAN","ACTIVE",
AQ1330="Warehouse HUAWEI","SPARE-ISSUE",
AQ1330="SPARE-HS","SPARE-ISSUE",
AQ1330="Power Telco","ACTIVE", AQ1330="no impacts","no impacts"
),"")</f>
        <v>No root cause</v>
      </c>
      <c r="AS1330" s="92" t="s">
        <v>5537</v>
      </c>
      <c r="AT1330" s="98" t="s">
        <v>4102</v>
      </c>
      <c r="AV1330" s="17" t="s">
        <v>5537</v>
      </c>
      <c r="AW1330" s="7" t="s">
        <v>5537</v>
      </c>
      <c r="AX1330" s="6" t="s">
        <v>5537</v>
      </c>
      <c r="AY1330" s="7"/>
      <c r="AZ1330" s="3" t="s">
        <v>5537</v>
      </c>
      <c r="BA1330" s="18" t="s">
        <v>5537</v>
      </c>
      <c r="BB1330" s="18" t="s">
        <v>5537</v>
      </c>
      <c r="BC1330" s="18" t="s">
        <v>5537</v>
      </c>
      <c r="BD1330" s="18" t="s">
        <v>5537</v>
      </c>
      <c r="BE1330" s="18" t="s">
        <v>5537</v>
      </c>
      <c r="BF1330" s="18" t="s">
        <v>5537</v>
      </c>
      <c r="BG1330" s="18" t="s">
        <v>5537</v>
      </c>
      <c r="BH1330" s="18" t="s">
        <v>5537</v>
      </c>
      <c r="BI1330" s="18" t="s">
        <v>5537</v>
      </c>
      <c r="BJ1330" s="18" t="s">
        <v>5537</v>
      </c>
      <c r="BK1330" s="18" t="s">
        <v>5537</v>
      </c>
      <c r="BL1330" s="9" t="s">
        <v>5537</v>
      </c>
      <c r="BM1330" s="14" t="s">
        <v>5537</v>
      </c>
      <c r="BN1330" s="14" t="s">
        <v>5537</v>
      </c>
      <c r="BO1330" s="14" t="str">
        <f>_xlfn.XLOOKUP(B1330,'[4]cell downs 18042026 17h'!$B:$B,'[4]cell downs 18042026 17h'!$B:$B,"")</f>
        <v/>
      </c>
      <c r="BP1330" s="14" t="str">
        <f>_xlfn.XLOOKUP(B1330,'[5]Cells Huawei 19042026 15h'!$B:$B,'[5]Cells Huawei 19042026 15h'!$B:$B,"")</f>
        <v/>
      </c>
      <c r="BQ1330" s="9" t="str">
        <f>_xlfn.XLOOKUP(B1330,'[6]cells down 19042026 9H40'!$B:$B,'[6]cells down 19042026 9H40'!$B:$B,"")</f>
        <v/>
      </c>
      <c r="BR1330" s="9" t="s">
        <v>4102</v>
      </c>
      <c r="BS1330" s="9" t="s">
        <v>5537</v>
      </c>
      <c r="BT1330" s="108"/>
    </row>
    <row r="1331" spans="1:72" s="9" customFormat="1" x14ac:dyDescent="0.35">
      <c r="A1331" s="1" t="s">
        <v>4254</v>
      </c>
      <c r="B1331" s="8" t="s">
        <v>4255</v>
      </c>
      <c r="C1331" s="3" t="str">
        <f>_xlfn.XLOOKUP(B1331,'[1]daily break down'!$D:$D,'[1]daily break down'!$E:$E,"")</f>
        <v>OUEST</v>
      </c>
      <c r="D1331" s="1" t="s">
        <v>21</v>
      </c>
      <c r="E1331" s="1" t="s">
        <v>80</v>
      </c>
      <c r="F1331" s="3" t="s">
        <v>102</v>
      </c>
      <c r="G1331" s="1" t="s">
        <v>4256</v>
      </c>
      <c r="H1331" s="32" t="str">
        <f>_xlfn.XLOOKUP(B1331,[2]CALCULATION!$B:$B,[2]CALCULATION!$H:$H,"")</f>
        <v>HUAWEI</v>
      </c>
      <c r="I1331" s="28">
        <v>0</v>
      </c>
      <c r="J1331" s="28">
        <v>0</v>
      </c>
      <c r="K1331" s="28">
        <v>0</v>
      </c>
      <c r="L1331" s="28">
        <v>0</v>
      </c>
      <c r="M1331" s="28">
        <v>0</v>
      </c>
      <c r="N1331" s="28">
        <v>0</v>
      </c>
      <c r="O1331" s="28">
        <v>0</v>
      </c>
      <c r="P1331" s="28">
        <v>0</v>
      </c>
      <c r="Q1331" s="28">
        <v>0</v>
      </c>
      <c r="R1331" s="28">
        <v>0</v>
      </c>
      <c r="S1331" s="93">
        <v>0</v>
      </c>
      <c r="T1331" s="93">
        <f>_xlfn.XLOOKUP(B1331,'[3]Nur des jours'!$B:$B,'[3]Nur des jours'!$U:$U,"")</f>
        <v>0</v>
      </c>
      <c r="U1331" s="93">
        <v>0</v>
      </c>
      <c r="V1331" s="93">
        <v>8.0257852428281581E-4</v>
      </c>
      <c r="W1331" s="93">
        <v>0</v>
      </c>
      <c r="X1331" s="93">
        <v>0.84500817559990071</v>
      </c>
      <c r="Y1331" s="93">
        <v>1.5416641697557023</v>
      </c>
      <c r="Z1331" s="93">
        <v>0</v>
      </c>
      <c r="AA1331" s="93">
        <v>0</v>
      </c>
      <c r="AB1331" s="93">
        <v>0</v>
      </c>
      <c r="AC1331" s="93">
        <f>_xlfn.XLOOKUP(B1331,'[3]Nur des jours'!$B:$B,'[3]Nur des jours'!$N:$N,"")</f>
        <v>0</v>
      </c>
      <c r="AD1331" s="93">
        <v>0</v>
      </c>
      <c r="AE1331" s="93">
        <v>0</v>
      </c>
      <c r="AF1331" s="93">
        <v>0</v>
      </c>
      <c r="AG1331" s="93"/>
      <c r="AH1331" s="93">
        <v>0</v>
      </c>
      <c r="AI1331" s="93">
        <v>0</v>
      </c>
      <c r="AJ1331" s="93">
        <v>0</v>
      </c>
      <c r="AK1331" s="93">
        <v>0</v>
      </c>
      <c r="AL1331" s="93">
        <v>0</v>
      </c>
      <c r="AM1331" s="49" t="s">
        <v>5559</v>
      </c>
      <c r="AN1331" s="49"/>
      <c r="AO1331" s="48" t="str" cm="1">
        <f t="array" ref="AO1331">IFERROR(_xlfn.IFS(
AQ1331="MPR ISSUE","PDH",
AQ1331="BSS Hardware Issue","BSS",
AQ1331="Sites strategiques, MLL, Pylone, etc.","ENVTECH",
AQ1331="AKTIVCO DEFAUT GE &amp; POWER Cabinet","AKTIVCO",
AQ1331="AKTIVCO Coupure ENEO &amp; Baisse de tension","AKTIVCO GRID ONLY",
AQ1331="Coupure ENEO &amp; Baisse de tension","IHS GRID ONLY",
AQ1331="Defaut GE &amp; POWER Cabinet","IHS",
AQ1331="Sharing","Partners",
AQ1331="Sites strategiques &amp; DataCenter","SST &amp; DC",
AQ1331="Exclu","Exclu",
AQ1331="SAT","SAT",
AQ1331="SPARE-ISSUE","SPARE-ISSUE",
AQ1331="Fiber CAmtel","TRANS_FO_CAMTEL",
AQ1331="Fiber AOF","Fiber AOF",
AQ1331="Projet OCM (HUAWEI)","TRAVAUX-HUAWEI",
AQ1331="Projet OCM (NOKIA)","TRAVAUX-NOKIA",
AQ1331="ACCESS-ISSUE","ACCESS-ISSUE",
AQ1331="Projet OCM (ZTE, NOKIA, autres projets)","TRAVAUX OCM",
AQ1331="No root CAuse","No root cause",
AQ1331="ODU HS","PDH",
AQ1331="IP &amp; VLAN","PDH",
AQ1331="Warehouse HUAWEI","SPARE-ISSUE",
AQ1331="SPARE-HS","SPARE-ISSUE",
AQ1331="Power Telco","BSS",AQ1331="no impacts","no impacts"
),"")</f>
        <v>No root cause</v>
      </c>
      <c r="AP1331" s="48" t="str" cm="1">
        <f t="array" ref="AP1331">IFERROR(_xlfn.IFS(
AQ1331="MPR ISSUE","TX ISSUE",
AQ1331="BSS Hardware Issue","RAN ISSUE",
AQ1331="Sites strategiques, MLL, Pylone, etc.","ENVTECH",
AQ1331="AKTIVCO DEFAUT GE &amp; POWER Cabinet","POWER ISSUE",
AQ1331="AKTIVCO Coupure ENEO &amp; Baisse de tension","POWER ISSUE",
AQ1331="Coupure ENEO &amp; Baisse de tension","POWER ISSUE",
AQ1331="Defaut GE &amp; POWER Cabinet","POWER ISSUE",
AQ1331="Sharing","POWER ISSUE",
AQ1331="Sites strategiques &amp; DataCenter","POWER ISSUE",
AQ1331="Exclu","Exclu",
AQ1331="SAT","TX ISSUE",
AQ1331="SPARE-ISSUE","SPARE-ISSUE",
AQ1331="Fiber CAmtel","TX ISSUE",
AQ1331="Fiber AOF","TX ISSUE",
AQ1331="Projet OCM (HUAWEI)","TRAVAUX-HUAWEI",
AQ1331="Projet OCM (NOKIA)","TRAVAUX -NOKIA",
AQ1331="ACCESS-ISSUE","ACCESS-ISSUE",
AQ1331="Projet OCM (ZTE, NOKIA, autres projets)","TRAVAUX OCM",
AQ1331="No root CAuse","No root cause",
AQ1331="ODU HS","TX ISSUE",
AQ1331="IP &amp; VLAN","TX ISSUE",
AQ1331="Warehouse HUAWEI","SPARE-ISSUE",
AQ1331="SPARE-HS","SPARE-ISSUE",
AQ1331="Power Telco","RAN ISSUE",AQ1331="no impacts","no impacts"
),"")</f>
        <v>No root cause</v>
      </c>
      <c r="AQ1331" s="67" t="s">
        <v>5344</v>
      </c>
      <c r="AR1331" s="48" t="str" cm="1">
        <f t="array" ref="AR1331">IFERROR(_xlfn.IFS(
AQ1331="MPR ISSUE","ACTIVE",
AQ1331="BSS Hardware Issue","ACTIVE",
AQ1331="Sites strategiques, MLL, Pylone, etc.","PASSIVE",
AQ1331="AKTIVCO DEFAUT GE &amp; POWER Cabinet","PASSIVE",
AQ1331="AKTIVCO Coupure ENEO &amp; Baisse de tension","PASSIVE",
AQ1331="Coupure ENEO &amp; Baisse de tension","PASSIVE",
AQ1331="Defaut GE &amp; POWER Cabinet","PASSIVE",
AQ1331="Sharing","PASSIVE",
AQ1331="Sites strategiques &amp; DataCenter","PASSIVE",
AQ1331="Exclu","Exclu",
AQ1331="SAT","ACTIVE",
AQ1331="SPARE-ISSUE","SPARE-ISSUE",
AQ1331="Fiber CAmtel","ACTIVE",
AQ1331="Fiber AOF","ACTIVE",
AQ1331="Projet OCM (HUAWEI)","PLANNED WORKS",
AQ1331="Projet OCM (NOKIA)","PLANNED WORKS",
AQ1331="ACCESS-ISSUE","ACCESS-ISSUE",
AQ1331="Projet OCM (ZTE, NOKIA, autres projets)","PLANNED WORKS",
AQ1331="No root CAuse","No root cause",
AQ1331="ODU HS","ACTIVE",
AQ1331="IP &amp; VLAN","ACTIVE",
AQ1331="Warehouse HUAWEI","SPARE-ISSUE",
AQ1331="SPARE-HS","SPARE-ISSUE",
AQ1331="Power Telco","ACTIVE", AQ1331="no impacts","no impacts"
),"")</f>
        <v>No root cause</v>
      </c>
      <c r="AS1331" s="92" t="s">
        <v>5537</v>
      </c>
      <c r="AT1331" s="98" t="s">
        <v>4255</v>
      </c>
      <c r="AV1331" s="17" t="s">
        <v>5537</v>
      </c>
      <c r="AW1331" s="7" t="s">
        <v>5537</v>
      </c>
      <c r="AX1331" s="6" t="s">
        <v>5537</v>
      </c>
      <c r="AY1331" s="7"/>
      <c r="AZ1331" s="3" t="s">
        <v>5537</v>
      </c>
      <c r="BA1331" s="18" t="s">
        <v>5537</v>
      </c>
      <c r="BB1331" s="18" t="s">
        <v>5537</v>
      </c>
      <c r="BC1331" s="18" t="s">
        <v>5537</v>
      </c>
      <c r="BD1331" s="18" t="s">
        <v>5537</v>
      </c>
      <c r="BE1331" s="18" t="s">
        <v>5537</v>
      </c>
      <c r="BF1331" s="18" t="s">
        <v>5537</v>
      </c>
      <c r="BG1331" s="18" t="s">
        <v>5537</v>
      </c>
      <c r="BH1331" s="18" t="s">
        <v>5537</v>
      </c>
      <c r="BI1331" s="18" t="s">
        <v>5537</v>
      </c>
      <c r="BJ1331" s="18" t="s">
        <v>5537</v>
      </c>
      <c r="BK1331" s="18" t="s">
        <v>5537</v>
      </c>
      <c r="BL1331" s="9" t="s">
        <v>5537</v>
      </c>
      <c r="BM1331" s="14" t="s">
        <v>5537</v>
      </c>
      <c r="BN1331" s="14" t="s">
        <v>5537</v>
      </c>
      <c r="BO1331" s="14" t="str">
        <f>_xlfn.XLOOKUP(B1331,'[4]cell downs 18042026 17h'!$B:$B,'[4]cell downs 18042026 17h'!$B:$B,"")</f>
        <v/>
      </c>
      <c r="BP1331" s="14" t="str">
        <f>_xlfn.XLOOKUP(B1331,'[5]Cells Huawei 19042026 15h'!$B:$B,'[5]Cells Huawei 19042026 15h'!$B:$B,"")</f>
        <v/>
      </c>
      <c r="BQ1331" s="9" t="str">
        <f>_xlfn.XLOOKUP(B1331,'[6]cells down 19042026 9H40'!$B:$B,'[6]cells down 19042026 9H40'!$B:$B,"")</f>
        <v/>
      </c>
      <c r="BR1331" s="9" t="s">
        <v>5537</v>
      </c>
      <c r="BS1331" s="9" t="s">
        <v>5537</v>
      </c>
      <c r="BT1331" s="108"/>
    </row>
    <row r="1332" spans="1:72" s="9" customFormat="1" x14ac:dyDescent="0.35">
      <c r="A1332" s="1" t="s">
        <v>4212</v>
      </c>
      <c r="B1332" s="8" t="s">
        <v>4213</v>
      </c>
      <c r="C1332" s="3" t="str">
        <f>_xlfn.XLOOKUP(B1332,'[1]daily break down'!$D:$D,'[1]daily break down'!$E:$E,"")</f>
        <v>OUEST</v>
      </c>
      <c r="D1332" s="1" t="s">
        <v>21</v>
      </c>
      <c r="E1332" s="1" t="s">
        <v>122</v>
      </c>
      <c r="F1332" s="3" t="s">
        <v>102</v>
      </c>
      <c r="G1332" s="1" t="s">
        <v>4212</v>
      </c>
      <c r="H1332" s="32" t="str">
        <f>_xlfn.XLOOKUP(B1332,[2]CALCULATION!$B:$B,[2]CALCULATION!$H:$H,"")</f>
        <v>HUAWEI</v>
      </c>
      <c r="I1332" s="28">
        <v>0</v>
      </c>
      <c r="J1332" s="28">
        <v>0</v>
      </c>
      <c r="K1332" s="28">
        <v>0</v>
      </c>
      <c r="L1332" s="28">
        <v>0</v>
      </c>
      <c r="M1332" s="28">
        <v>0</v>
      </c>
      <c r="N1332" s="28">
        <v>0</v>
      </c>
      <c r="O1332" s="28">
        <v>0</v>
      </c>
      <c r="P1332" s="28">
        <v>0</v>
      </c>
      <c r="Q1332" s="28">
        <v>0</v>
      </c>
      <c r="R1332" s="28">
        <v>0</v>
      </c>
      <c r="S1332" s="93">
        <v>0</v>
      </c>
      <c r="T1332" s="93">
        <f>_xlfn.XLOOKUP(B1332,'[3]Nur des jours'!$B:$B,'[3]Nur des jours'!$U:$U,"")</f>
        <v>0</v>
      </c>
      <c r="U1332" s="93">
        <v>0</v>
      </c>
      <c r="V1332" s="93">
        <v>0</v>
      </c>
      <c r="W1332" s="93">
        <v>0.17442706594413199</v>
      </c>
      <c r="X1332" s="93">
        <v>0</v>
      </c>
      <c r="Y1332" s="93">
        <v>1.2314764876595525</v>
      </c>
      <c r="Z1332" s="93">
        <v>0</v>
      </c>
      <c r="AA1332" s="93">
        <v>0</v>
      </c>
      <c r="AB1332" s="93">
        <v>0</v>
      </c>
      <c r="AC1332" s="93">
        <f>_xlfn.XLOOKUP(B1332,'[3]Nur des jours'!$B:$B,'[3]Nur des jours'!$N:$N,"")</f>
        <v>0</v>
      </c>
      <c r="AD1332" s="93">
        <v>0</v>
      </c>
      <c r="AE1332" s="93">
        <v>0</v>
      </c>
      <c r="AF1332" s="93">
        <v>0</v>
      </c>
      <c r="AG1332" s="93"/>
      <c r="AH1332" s="93">
        <v>0</v>
      </c>
      <c r="AI1332" s="93">
        <v>0</v>
      </c>
      <c r="AJ1332" s="93">
        <v>0</v>
      </c>
      <c r="AK1332" s="93">
        <v>0</v>
      </c>
      <c r="AL1332" s="93">
        <v>0</v>
      </c>
      <c r="AM1332" s="49" t="s">
        <v>5559</v>
      </c>
      <c r="AN1332" s="49"/>
      <c r="AO1332" s="48" t="str" cm="1">
        <f t="array" ref="AO1332">IFERROR(_xlfn.IFS(
AQ1332="MPR ISSUE","PDH",
AQ1332="BSS Hardware Issue","BSS",
AQ1332="Sites strategiques, MLL, Pylone, etc.","ENVTECH",
AQ1332="AKTIVCO DEFAUT GE &amp; POWER Cabinet","AKTIVCO",
AQ1332="AKTIVCO Coupure ENEO &amp; Baisse de tension","AKTIVCO GRID ONLY",
AQ1332="Coupure ENEO &amp; Baisse de tension","IHS GRID ONLY",
AQ1332="Defaut GE &amp; POWER Cabinet","IHS",
AQ1332="Sharing","Partners",
AQ1332="Sites strategiques &amp; DataCenter","SST &amp; DC",
AQ1332="Exclu","Exclu",
AQ1332="SAT","SAT",
AQ1332="SPARE-ISSUE","SPARE-ISSUE",
AQ1332="Fiber CAmtel","TRANS_FO_CAMTEL",
AQ1332="Fiber AOF","Fiber AOF",
AQ1332="Projet OCM (HUAWEI)","TRAVAUX-HUAWEI",
AQ1332="Projet OCM (NOKIA)","TRAVAUX-NOKIA",
AQ1332="ACCESS-ISSUE","ACCESS-ISSUE",
AQ1332="Projet OCM (ZTE, NOKIA, autres projets)","TRAVAUX OCM",
AQ1332="No root CAuse","No root cause",
AQ1332="ODU HS","PDH",
AQ1332="IP &amp; VLAN","PDH",
AQ1332="Warehouse HUAWEI","SPARE-ISSUE",
AQ1332="SPARE-HS","SPARE-ISSUE",
AQ1332="Power Telco","BSS",AQ1332="no impacts","no impacts"
),"")</f>
        <v>No root cause</v>
      </c>
      <c r="AP1332" s="48" t="str" cm="1">
        <f t="array" ref="AP1332">IFERROR(_xlfn.IFS(
AQ1332="MPR ISSUE","TX ISSUE",
AQ1332="BSS Hardware Issue","RAN ISSUE",
AQ1332="Sites strategiques, MLL, Pylone, etc.","ENVTECH",
AQ1332="AKTIVCO DEFAUT GE &amp; POWER Cabinet","POWER ISSUE",
AQ1332="AKTIVCO Coupure ENEO &amp; Baisse de tension","POWER ISSUE",
AQ1332="Coupure ENEO &amp; Baisse de tension","POWER ISSUE",
AQ1332="Defaut GE &amp; POWER Cabinet","POWER ISSUE",
AQ1332="Sharing","POWER ISSUE",
AQ1332="Sites strategiques &amp; DataCenter","POWER ISSUE",
AQ1332="Exclu","Exclu",
AQ1332="SAT","TX ISSUE",
AQ1332="SPARE-ISSUE","SPARE-ISSUE",
AQ1332="Fiber CAmtel","TX ISSUE",
AQ1332="Fiber AOF","TX ISSUE",
AQ1332="Projet OCM (HUAWEI)","TRAVAUX-HUAWEI",
AQ1332="Projet OCM (NOKIA)","TRAVAUX -NOKIA",
AQ1332="ACCESS-ISSUE","ACCESS-ISSUE",
AQ1332="Projet OCM (ZTE, NOKIA, autres projets)","TRAVAUX OCM",
AQ1332="No root CAuse","No root cause",
AQ1332="ODU HS","TX ISSUE",
AQ1332="IP &amp; VLAN","TX ISSUE",
AQ1332="Warehouse HUAWEI","SPARE-ISSUE",
AQ1332="SPARE-HS","SPARE-ISSUE",
AQ1332="Power Telco","RAN ISSUE",AQ1332="no impacts","no impacts"
),"")</f>
        <v>No root cause</v>
      </c>
      <c r="AQ1332" s="67" t="s">
        <v>5344</v>
      </c>
      <c r="AR1332" s="48" t="str" cm="1">
        <f t="array" ref="AR1332">IFERROR(_xlfn.IFS(
AQ1332="MPR ISSUE","ACTIVE",
AQ1332="BSS Hardware Issue","ACTIVE",
AQ1332="Sites strategiques, MLL, Pylone, etc.","PASSIVE",
AQ1332="AKTIVCO DEFAUT GE &amp; POWER Cabinet","PASSIVE",
AQ1332="AKTIVCO Coupure ENEO &amp; Baisse de tension","PASSIVE",
AQ1332="Coupure ENEO &amp; Baisse de tension","PASSIVE",
AQ1332="Defaut GE &amp; POWER Cabinet","PASSIVE",
AQ1332="Sharing","PASSIVE",
AQ1332="Sites strategiques &amp; DataCenter","PASSIVE",
AQ1332="Exclu","Exclu",
AQ1332="SAT","ACTIVE",
AQ1332="SPARE-ISSUE","SPARE-ISSUE",
AQ1332="Fiber CAmtel","ACTIVE",
AQ1332="Fiber AOF","ACTIVE",
AQ1332="Projet OCM (HUAWEI)","PLANNED WORKS",
AQ1332="Projet OCM (NOKIA)","PLANNED WORKS",
AQ1332="ACCESS-ISSUE","ACCESS-ISSUE",
AQ1332="Projet OCM (ZTE, NOKIA, autres projets)","PLANNED WORKS",
AQ1332="No root CAuse","No root cause",
AQ1332="ODU HS","ACTIVE",
AQ1332="IP &amp; VLAN","ACTIVE",
AQ1332="Warehouse HUAWEI","SPARE-ISSUE",
AQ1332="SPARE-HS","SPARE-ISSUE",
AQ1332="Power Telco","ACTIVE", AQ1332="no impacts","no impacts"
),"")</f>
        <v>No root cause</v>
      </c>
      <c r="AS1332" s="92" t="s">
        <v>5537</v>
      </c>
      <c r="AT1332" s="98" t="s">
        <v>4213</v>
      </c>
      <c r="AV1332" s="17" t="s">
        <v>5537</v>
      </c>
      <c r="AW1332" s="7" t="s">
        <v>5537</v>
      </c>
      <c r="AX1332" s="6" t="s">
        <v>5537</v>
      </c>
      <c r="AY1332" s="7"/>
      <c r="AZ1332" s="3" t="s">
        <v>5537</v>
      </c>
      <c r="BA1332" s="18" t="s">
        <v>5537</v>
      </c>
      <c r="BB1332" s="18" t="s">
        <v>5537</v>
      </c>
      <c r="BC1332" s="18" t="s">
        <v>5537</v>
      </c>
      <c r="BD1332" s="18" t="s">
        <v>5537</v>
      </c>
      <c r="BE1332" s="18" t="s">
        <v>5537</v>
      </c>
      <c r="BF1332" s="18" t="s">
        <v>5537</v>
      </c>
      <c r="BG1332" s="18" t="s">
        <v>5537</v>
      </c>
      <c r="BH1332" s="18" t="s">
        <v>5537</v>
      </c>
      <c r="BI1332" s="18" t="s">
        <v>5537</v>
      </c>
      <c r="BJ1332" s="18" t="s">
        <v>5537</v>
      </c>
      <c r="BK1332" s="18" t="s">
        <v>5537</v>
      </c>
      <c r="BL1332" s="9" t="s">
        <v>5537</v>
      </c>
      <c r="BM1332" s="14" t="s">
        <v>5537</v>
      </c>
      <c r="BN1332" s="14" t="s">
        <v>5537</v>
      </c>
      <c r="BO1332" s="14" t="str">
        <f>_xlfn.XLOOKUP(B1332,'[4]cell downs 18042026 17h'!$B:$B,'[4]cell downs 18042026 17h'!$B:$B,"")</f>
        <v/>
      </c>
      <c r="BP1332" s="14" t="str">
        <f>_xlfn.XLOOKUP(B1332,'[5]Cells Huawei 19042026 15h'!$B:$B,'[5]Cells Huawei 19042026 15h'!$B:$B,"")</f>
        <v/>
      </c>
      <c r="BQ1332" s="9" t="str">
        <f>_xlfn.XLOOKUP(B1332,'[6]cells down 19042026 9H40'!$B:$B,'[6]cells down 19042026 9H40'!$B:$B,"")</f>
        <v/>
      </c>
      <c r="BR1332" s="9" t="s">
        <v>5537</v>
      </c>
      <c r="BS1332" s="9" t="s">
        <v>12</v>
      </c>
      <c r="BT1332" s="108"/>
    </row>
    <row r="1333" spans="1:72" s="9" customFormat="1" x14ac:dyDescent="0.35">
      <c r="A1333" s="1" t="s">
        <v>3212</v>
      </c>
      <c r="B1333" s="8" t="s">
        <v>3213</v>
      </c>
      <c r="C1333" s="3" t="str">
        <f>_xlfn.XLOOKUP(B1333,'[1]daily break down'!$D:$D,'[1]daily break down'!$E:$E,"")</f>
        <v>OUEST</v>
      </c>
      <c r="D1333" s="1" t="s">
        <v>11</v>
      </c>
      <c r="E1333" s="1" t="s">
        <v>83</v>
      </c>
      <c r="F1333" s="3" t="s">
        <v>102</v>
      </c>
      <c r="G1333" s="1" t="s">
        <v>3212</v>
      </c>
      <c r="H1333" s="32" t="str">
        <f>_xlfn.XLOOKUP(B1333,[2]CALCULATION!$B:$B,[2]CALCULATION!$H:$H,"")</f>
        <v>Huawei</v>
      </c>
      <c r="I1333" s="28">
        <v>0</v>
      </c>
      <c r="J1333" s="28">
        <v>0</v>
      </c>
      <c r="K1333" s="28">
        <v>0</v>
      </c>
      <c r="L1333" s="28">
        <v>0</v>
      </c>
      <c r="M1333" s="28">
        <v>0</v>
      </c>
      <c r="N1333" s="28">
        <v>0</v>
      </c>
      <c r="O1333" s="28">
        <v>0</v>
      </c>
      <c r="P1333" s="28">
        <v>0</v>
      </c>
      <c r="Q1333" s="28">
        <v>0</v>
      </c>
      <c r="R1333" s="28">
        <v>0</v>
      </c>
      <c r="S1333" s="93">
        <v>0</v>
      </c>
      <c r="T1333" s="93">
        <f>_xlfn.XLOOKUP(B1333,'[3]Nur des jours'!$B:$B,'[3]Nur des jours'!$U:$U,"")</f>
        <v>0</v>
      </c>
      <c r="U1333" s="93">
        <v>0</v>
      </c>
      <c r="V1333" s="93">
        <v>4.494439735983769E-3</v>
      </c>
      <c r="W1333" s="93">
        <v>0.21419929059192483</v>
      </c>
      <c r="X1333" s="93">
        <v>0</v>
      </c>
      <c r="Y1333" s="93">
        <v>1.2309771054666654</v>
      </c>
      <c r="Z1333" s="93">
        <v>0</v>
      </c>
      <c r="AA1333" s="93">
        <v>0</v>
      </c>
      <c r="AB1333" s="93">
        <v>0</v>
      </c>
      <c r="AC1333" s="93">
        <f>_xlfn.XLOOKUP(B1333,'[3]Nur des jours'!$B:$B,'[3]Nur des jours'!$N:$N,"")</f>
        <v>0</v>
      </c>
      <c r="AD1333" s="93">
        <v>0</v>
      </c>
      <c r="AE1333" s="93">
        <v>0</v>
      </c>
      <c r="AF1333" s="93">
        <v>0</v>
      </c>
      <c r="AG1333" s="93"/>
      <c r="AH1333" s="93">
        <v>0</v>
      </c>
      <c r="AI1333" s="93">
        <v>0</v>
      </c>
      <c r="AJ1333" s="93">
        <v>0</v>
      </c>
      <c r="AK1333" s="93">
        <v>0</v>
      </c>
      <c r="AL1333" s="93">
        <v>0</v>
      </c>
      <c r="AM1333" s="49" t="s">
        <v>5559</v>
      </c>
      <c r="AN1333" s="49"/>
      <c r="AO1333" s="48" t="str" cm="1">
        <f t="array" ref="AO1333">IFERROR(_xlfn.IFS(
AQ1333="MPR ISSUE","PDH",
AQ1333="BSS Hardware Issue","BSS",
AQ1333="Sites strategiques, MLL, Pylone, etc.","ENVTECH",
AQ1333="AKTIVCO DEFAUT GE &amp; POWER Cabinet","AKTIVCO",
AQ1333="AKTIVCO Coupure ENEO &amp; Baisse de tension","AKTIVCO GRID ONLY",
AQ1333="Coupure ENEO &amp; Baisse de tension","IHS GRID ONLY",
AQ1333="Defaut GE &amp; POWER Cabinet","IHS",
AQ1333="Sharing","Partners",
AQ1333="Sites strategiques &amp; DataCenter","SST &amp; DC",
AQ1333="Exclu","Exclu",
AQ1333="SAT","SAT",
AQ1333="SPARE-ISSUE","SPARE-ISSUE",
AQ1333="Fiber CAmtel","TRANS_FO_CAMTEL",
AQ1333="Fiber AOF","Fiber AOF",
AQ1333="Projet OCM (HUAWEI)","TRAVAUX-HUAWEI",
AQ1333="Projet OCM (NOKIA)","TRAVAUX-NOKIA",
AQ1333="ACCESS-ISSUE","ACCESS-ISSUE",
AQ1333="Projet OCM (ZTE, NOKIA, autres projets)","TRAVAUX OCM",
AQ1333="No root CAuse","No root cause",
AQ1333="ODU HS","PDH",
AQ1333="IP &amp; VLAN","PDH",
AQ1333="Warehouse HUAWEI","SPARE-ISSUE",
AQ1333="SPARE-HS","SPARE-ISSUE",
AQ1333="Power Telco","BSS",AQ1333="no impacts","no impacts"
),"")</f>
        <v>No root cause</v>
      </c>
      <c r="AP1333" s="48" t="str" cm="1">
        <f t="array" ref="AP1333">IFERROR(_xlfn.IFS(
AQ1333="MPR ISSUE","TX ISSUE",
AQ1333="BSS Hardware Issue","RAN ISSUE",
AQ1333="Sites strategiques, MLL, Pylone, etc.","ENVTECH",
AQ1333="AKTIVCO DEFAUT GE &amp; POWER Cabinet","POWER ISSUE",
AQ1333="AKTIVCO Coupure ENEO &amp; Baisse de tension","POWER ISSUE",
AQ1333="Coupure ENEO &amp; Baisse de tension","POWER ISSUE",
AQ1333="Defaut GE &amp; POWER Cabinet","POWER ISSUE",
AQ1333="Sharing","POWER ISSUE",
AQ1333="Sites strategiques &amp; DataCenter","POWER ISSUE",
AQ1333="Exclu","Exclu",
AQ1333="SAT","TX ISSUE",
AQ1333="SPARE-ISSUE","SPARE-ISSUE",
AQ1333="Fiber CAmtel","TX ISSUE",
AQ1333="Fiber AOF","TX ISSUE",
AQ1333="Projet OCM (HUAWEI)","TRAVAUX-HUAWEI",
AQ1333="Projet OCM (NOKIA)","TRAVAUX -NOKIA",
AQ1333="ACCESS-ISSUE","ACCESS-ISSUE",
AQ1333="Projet OCM (ZTE, NOKIA, autres projets)","TRAVAUX OCM",
AQ1333="No root CAuse","No root cause",
AQ1333="ODU HS","TX ISSUE",
AQ1333="IP &amp; VLAN","TX ISSUE",
AQ1333="Warehouse HUAWEI","SPARE-ISSUE",
AQ1333="SPARE-HS","SPARE-ISSUE",
AQ1333="Power Telco","RAN ISSUE",AQ1333="no impacts","no impacts"
),"")</f>
        <v>No root cause</v>
      </c>
      <c r="AQ1333" s="127" t="s">
        <v>5344</v>
      </c>
      <c r="AR1333" s="48" t="str" cm="1">
        <f t="array" ref="AR1333">IFERROR(_xlfn.IFS(
AQ1333="MPR ISSUE","ACTIVE",
AQ1333="BSS Hardware Issue","ACTIVE",
AQ1333="Sites strategiques, MLL, Pylone, etc.","PASSIVE",
AQ1333="AKTIVCO DEFAUT GE &amp; POWER Cabinet","PASSIVE",
AQ1333="AKTIVCO Coupure ENEO &amp; Baisse de tension","PASSIVE",
AQ1333="Coupure ENEO &amp; Baisse de tension","PASSIVE",
AQ1333="Defaut GE &amp; POWER Cabinet","PASSIVE",
AQ1333="Sharing","PASSIVE",
AQ1333="Sites strategiques &amp; DataCenter","PASSIVE",
AQ1333="Exclu","Exclu",
AQ1333="SAT","ACTIVE",
AQ1333="SPARE-ISSUE","SPARE-ISSUE",
AQ1333="Fiber CAmtel","ACTIVE",
AQ1333="Fiber AOF","ACTIVE",
AQ1333="Projet OCM (HUAWEI)","PLANNED WORKS",
AQ1333="Projet OCM (NOKIA)","PLANNED WORKS",
AQ1333="ACCESS-ISSUE","ACCESS-ISSUE",
AQ1333="Projet OCM (ZTE, NOKIA, autres projets)","PLANNED WORKS",
AQ1333="No root CAuse","No root cause",
AQ1333="ODU HS","ACTIVE",
AQ1333="IP &amp; VLAN","ACTIVE",
AQ1333="Warehouse HUAWEI","SPARE-ISSUE",
AQ1333="SPARE-HS","SPARE-ISSUE",
AQ1333="Power Telco","ACTIVE", AQ1333="no impacts","no impacts"
),"")</f>
        <v>No root cause</v>
      </c>
      <c r="AS1333" s="92" t="s">
        <v>5537</v>
      </c>
      <c r="AT1333" s="98" t="s">
        <v>3213</v>
      </c>
      <c r="AV1333" s="17" t="s">
        <v>5537</v>
      </c>
      <c r="AW1333" s="7" t="s">
        <v>5537</v>
      </c>
      <c r="AX1333" s="6" t="s">
        <v>5537</v>
      </c>
      <c r="AY1333" s="7"/>
      <c r="AZ1333" s="3" t="s">
        <v>5537</v>
      </c>
      <c r="BA1333" s="18" t="s">
        <v>5537</v>
      </c>
      <c r="BB1333" s="18" t="s">
        <v>5537</v>
      </c>
      <c r="BC1333" s="18" t="s">
        <v>5537</v>
      </c>
      <c r="BD1333" s="18" t="s">
        <v>5537</v>
      </c>
      <c r="BE1333" s="18" t="s">
        <v>5537</v>
      </c>
      <c r="BF1333" s="18" t="s">
        <v>5537</v>
      </c>
      <c r="BG1333" s="18" t="s">
        <v>5537</v>
      </c>
      <c r="BH1333" s="18" t="s">
        <v>5537</v>
      </c>
      <c r="BI1333" s="18" t="s">
        <v>5537</v>
      </c>
      <c r="BJ1333" s="18" t="s">
        <v>5537</v>
      </c>
      <c r="BK1333" s="18" t="s">
        <v>5537</v>
      </c>
      <c r="BL1333" s="9" t="s">
        <v>5537</v>
      </c>
      <c r="BM1333" s="14" t="s">
        <v>5537</v>
      </c>
      <c r="BN1333" s="14" t="s">
        <v>5537</v>
      </c>
      <c r="BO1333" s="14" t="str">
        <f>_xlfn.XLOOKUP(B1333,'[4]cell downs 18042026 17h'!$B:$B,'[4]cell downs 18042026 17h'!$B:$B,"")</f>
        <v/>
      </c>
      <c r="BP1333" s="14" t="str">
        <f>_xlfn.XLOOKUP(B1333,'[5]Cells Huawei 19042026 15h'!$B:$B,'[5]Cells Huawei 19042026 15h'!$B:$B,"")</f>
        <v/>
      </c>
      <c r="BQ1333" s="9" t="str">
        <f>_xlfn.XLOOKUP(B1333,'[6]cells down 19042026 9H40'!$B:$B,'[6]cells down 19042026 9H40'!$B:$B,"")</f>
        <v/>
      </c>
      <c r="BR1333" s="9" t="s">
        <v>3213</v>
      </c>
      <c r="BS1333" s="9" t="s">
        <v>5537</v>
      </c>
      <c r="BT1333" s="108"/>
    </row>
    <row r="1334" spans="1:72" s="9" customFormat="1" x14ac:dyDescent="0.35">
      <c r="A1334" s="1" t="s">
        <v>2689</v>
      </c>
      <c r="B1334" s="8" t="s">
        <v>2690</v>
      </c>
      <c r="C1334" s="3" t="str">
        <f>_xlfn.XLOOKUP(B1334,'[1]daily break down'!$D:$D,'[1]daily break down'!$E:$E,"")</f>
        <v>OUEST</v>
      </c>
      <c r="D1334" s="1" t="s">
        <v>11</v>
      </c>
      <c r="E1334" s="1" t="s">
        <v>12</v>
      </c>
      <c r="F1334" s="3" t="s">
        <v>102</v>
      </c>
      <c r="G1334" s="1" t="s">
        <v>2689</v>
      </c>
      <c r="H1334" s="32" t="str">
        <f>_xlfn.XLOOKUP(B1334,[2]CALCULATION!$B:$B,[2]CALCULATION!$H:$H,"")</f>
        <v>Huawei</v>
      </c>
      <c r="I1334" s="28">
        <v>0</v>
      </c>
      <c r="J1334" s="28">
        <v>0</v>
      </c>
      <c r="K1334" s="28">
        <v>0</v>
      </c>
      <c r="L1334" s="28">
        <v>0</v>
      </c>
      <c r="M1334" s="28">
        <v>0</v>
      </c>
      <c r="N1334" s="28">
        <v>0</v>
      </c>
      <c r="O1334" s="28">
        <v>0</v>
      </c>
      <c r="P1334" s="28">
        <v>0</v>
      </c>
      <c r="Q1334" s="28">
        <v>0</v>
      </c>
      <c r="R1334" s="28">
        <v>0</v>
      </c>
      <c r="S1334" s="93">
        <v>0</v>
      </c>
      <c r="T1334" s="93">
        <f>_xlfn.XLOOKUP(B1334,'[3]Nur des jours'!$B:$B,'[3]Nur des jours'!$U:$U,"")</f>
        <v>0</v>
      </c>
      <c r="U1334" s="93">
        <v>0</v>
      </c>
      <c r="V1334" s="93">
        <v>2.0653020691544457</v>
      </c>
      <c r="W1334" s="93">
        <v>0</v>
      </c>
      <c r="X1334" s="93">
        <v>0.1516695060111348</v>
      </c>
      <c r="Y1334" s="93">
        <v>1.1455649154046565</v>
      </c>
      <c r="Z1334" s="93">
        <v>0</v>
      </c>
      <c r="AA1334" s="93">
        <v>0</v>
      </c>
      <c r="AB1334" s="93">
        <v>0</v>
      </c>
      <c r="AC1334" s="93">
        <f>_xlfn.XLOOKUP(B1334,'[3]Nur des jours'!$B:$B,'[3]Nur des jours'!$N:$N,"")</f>
        <v>0</v>
      </c>
      <c r="AD1334" s="93">
        <v>0</v>
      </c>
      <c r="AE1334" s="93">
        <v>0</v>
      </c>
      <c r="AF1334" s="93">
        <v>0</v>
      </c>
      <c r="AG1334" s="93"/>
      <c r="AH1334" s="93">
        <v>0</v>
      </c>
      <c r="AI1334" s="93">
        <v>0</v>
      </c>
      <c r="AJ1334" s="93">
        <v>0</v>
      </c>
      <c r="AK1334" s="93">
        <v>0</v>
      </c>
      <c r="AL1334" s="93">
        <v>0</v>
      </c>
      <c r="AM1334" s="49" t="s">
        <v>5559</v>
      </c>
      <c r="AN1334" s="49"/>
      <c r="AO1334" s="48" t="str" cm="1">
        <f t="array" ref="AO1334">IFERROR(_xlfn.IFS(
AQ1334="MPR ISSUE","PDH",
AQ1334="BSS Hardware Issue","BSS",
AQ1334="Sites strategiques, MLL, Pylone, etc.","ENVTECH",
AQ1334="AKTIVCO DEFAUT GE &amp; POWER Cabinet","AKTIVCO",
AQ1334="AKTIVCO Coupure ENEO &amp; Baisse de tension","AKTIVCO GRID ONLY",
AQ1334="Coupure ENEO &amp; Baisse de tension","IHS GRID ONLY",
AQ1334="Defaut GE &amp; POWER Cabinet","IHS",
AQ1334="Sharing","Partners",
AQ1334="Sites strategiques &amp; DataCenter","SST &amp; DC",
AQ1334="Exclu","Exclu",
AQ1334="SAT","SAT",
AQ1334="SPARE-ISSUE","SPARE-ISSUE",
AQ1334="Fiber CAmtel","TRANS_FO_CAMTEL",
AQ1334="Fiber AOF","Fiber AOF",
AQ1334="Projet OCM (HUAWEI)","TRAVAUX-HUAWEI",
AQ1334="Projet OCM (NOKIA)","TRAVAUX-NOKIA",
AQ1334="ACCESS-ISSUE","ACCESS-ISSUE",
AQ1334="Projet OCM (ZTE, NOKIA, autres projets)","TRAVAUX OCM",
AQ1334="No root CAuse","No root cause",
AQ1334="ODU HS","PDH",
AQ1334="IP &amp; VLAN","PDH",
AQ1334="Warehouse HUAWEI","SPARE-ISSUE",
AQ1334="SPARE-HS","SPARE-ISSUE",
AQ1334="Power Telco","BSS",AQ1334="no impacts","no impacts"
),"")</f>
        <v>No root cause</v>
      </c>
      <c r="AP1334" s="48" t="str" cm="1">
        <f t="array" ref="AP1334">IFERROR(_xlfn.IFS(
AQ1334="MPR ISSUE","TX ISSUE",
AQ1334="BSS Hardware Issue","RAN ISSUE",
AQ1334="Sites strategiques, MLL, Pylone, etc.","ENVTECH",
AQ1334="AKTIVCO DEFAUT GE &amp; POWER Cabinet","POWER ISSUE",
AQ1334="AKTIVCO Coupure ENEO &amp; Baisse de tension","POWER ISSUE",
AQ1334="Coupure ENEO &amp; Baisse de tension","POWER ISSUE",
AQ1334="Defaut GE &amp; POWER Cabinet","POWER ISSUE",
AQ1334="Sharing","POWER ISSUE",
AQ1334="Sites strategiques &amp; DataCenter","POWER ISSUE",
AQ1334="Exclu","Exclu",
AQ1334="SAT","TX ISSUE",
AQ1334="SPARE-ISSUE","SPARE-ISSUE",
AQ1334="Fiber CAmtel","TX ISSUE",
AQ1334="Fiber AOF","TX ISSUE",
AQ1334="Projet OCM (HUAWEI)","TRAVAUX-HUAWEI",
AQ1334="Projet OCM (NOKIA)","TRAVAUX -NOKIA",
AQ1334="ACCESS-ISSUE","ACCESS-ISSUE",
AQ1334="Projet OCM (ZTE, NOKIA, autres projets)","TRAVAUX OCM",
AQ1334="No root CAuse","No root cause",
AQ1334="ODU HS","TX ISSUE",
AQ1334="IP &amp; VLAN","TX ISSUE",
AQ1334="Warehouse HUAWEI","SPARE-ISSUE",
AQ1334="SPARE-HS","SPARE-ISSUE",
AQ1334="Power Telco","RAN ISSUE",AQ1334="no impacts","no impacts"
),"")</f>
        <v>No root cause</v>
      </c>
      <c r="AQ1334" s="127" t="s">
        <v>5344</v>
      </c>
      <c r="AR1334" s="48" t="str" cm="1">
        <f t="array" ref="AR1334">IFERROR(_xlfn.IFS(
AQ1334="MPR ISSUE","ACTIVE",
AQ1334="BSS Hardware Issue","ACTIVE",
AQ1334="Sites strategiques, MLL, Pylone, etc.","PASSIVE",
AQ1334="AKTIVCO DEFAUT GE &amp; POWER Cabinet","PASSIVE",
AQ1334="AKTIVCO Coupure ENEO &amp; Baisse de tension","PASSIVE",
AQ1334="Coupure ENEO &amp; Baisse de tension","PASSIVE",
AQ1334="Defaut GE &amp; POWER Cabinet","PASSIVE",
AQ1334="Sharing","PASSIVE",
AQ1334="Sites strategiques &amp; DataCenter","PASSIVE",
AQ1334="Exclu","Exclu",
AQ1334="SAT","ACTIVE",
AQ1334="SPARE-ISSUE","SPARE-ISSUE",
AQ1334="Fiber CAmtel","ACTIVE",
AQ1334="Fiber AOF","ACTIVE",
AQ1334="Projet OCM (HUAWEI)","PLANNED WORKS",
AQ1334="Projet OCM (NOKIA)","PLANNED WORKS",
AQ1334="ACCESS-ISSUE","ACCESS-ISSUE",
AQ1334="Projet OCM (ZTE, NOKIA, autres projets)","PLANNED WORKS",
AQ1334="No root CAuse","No root cause",
AQ1334="ODU HS","ACTIVE",
AQ1334="IP &amp; VLAN","ACTIVE",
AQ1334="Warehouse HUAWEI","SPARE-ISSUE",
AQ1334="SPARE-HS","SPARE-ISSUE",
AQ1334="Power Telco","ACTIVE", AQ1334="no impacts","no impacts"
),"")</f>
        <v>No root cause</v>
      </c>
      <c r="AS1334" s="92" t="s">
        <v>5537</v>
      </c>
      <c r="AT1334" s="98" t="s">
        <v>2690</v>
      </c>
      <c r="AV1334" s="17" t="s">
        <v>5537</v>
      </c>
      <c r="AW1334" s="7" t="s">
        <v>5537</v>
      </c>
      <c r="AX1334" s="6" t="s">
        <v>5537</v>
      </c>
      <c r="AY1334" s="7"/>
      <c r="AZ1334" s="3" t="s">
        <v>5537</v>
      </c>
      <c r="BA1334" s="18" t="s">
        <v>5537</v>
      </c>
      <c r="BB1334" s="18" t="s">
        <v>5537</v>
      </c>
      <c r="BC1334" s="18" t="s">
        <v>5537</v>
      </c>
      <c r="BD1334" s="18" t="s">
        <v>5537</v>
      </c>
      <c r="BE1334" s="18" t="s">
        <v>5537</v>
      </c>
      <c r="BF1334" s="18" t="s">
        <v>5537</v>
      </c>
      <c r="BG1334" s="18" t="s">
        <v>5537</v>
      </c>
      <c r="BH1334" s="18" t="s">
        <v>5537</v>
      </c>
      <c r="BI1334" s="18" t="s">
        <v>5537</v>
      </c>
      <c r="BJ1334" s="18" t="s">
        <v>5537</v>
      </c>
      <c r="BK1334" s="18" t="s">
        <v>5537</v>
      </c>
      <c r="BL1334" s="9" t="s">
        <v>5537</v>
      </c>
      <c r="BM1334" s="14" t="s">
        <v>5537</v>
      </c>
      <c r="BN1334" s="14" t="s">
        <v>5537</v>
      </c>
      <c r="BO1334" s="14" t="str">
        <f>_xlfn.XLOOKUP(B1334,'[4]cell downs 18042026 17h'!$B:$B,'[4]cell downs 18042026 17h'!$B:$B,"")</f>
        <v/>
      </c>
      <c r="BP1334" s="14" t="str">
        <f>_xlfn.XLOOKUP(B1334,'[5]Cells Huawei 19042026 15h'!$B:$B,'[5]Cells Huawei 19042026 15h'!$B:$B,"")</f>
        <v/>
      </c>
      <c r="BQ1334" s="9" t="str">
        <f>_xlfn.XLOOKUP(B1334,'[6]cells down 19042026 9H40'!$B:$B,'[6]cells down 19042026 9H40'!$B:$B,"")</f>
        <v/>
      </c>
      <c r="BR1334" s="9" t="s">
        <v>2690</v>
      </c>
      <c r="BS1334" s="9" t="s">
        <v>5537</v>
      </c>
      <c r="BT1334" s="108"/>
    </row>
    <row r="1335" spans="1:72" s="9" customFormat="1" x14ac:dyDescent="0.35">
      <c r="A1335" s="1" t="s">
        <v>5207</v>
      </c>
      <c r="B1335" s="8" t="s">
        <v>5208</v>
      </c>
      <c r="C1335" s="3" t="str">
        <f>_xlfn.XLOOKUP(B1335,'[1]daily break down'!$D:$D,'[1]daily break down'!$E:$E,"")</f>
        <v>SUD-OUEST</v>
      </c>
      <c r="D1335" s="1" t="s">
        <v>11</v>
      </c>
      <c r="E1335" s="1" t="s">
        <v>12</v>
      </c>
      <c r="F1335" s="3" t="s">
        <v>13</v>
      </c>
      <c r="G1335" s="1" t="s">
        <v>14</v>
      </c>
      <c r="H1335" s="32" t="str">
        <f>_xlfn.XLOOKUP(B1335,[2]CALCULATION!$B:$B,[2]CALCULATION!$H:$H,"")</f>
        <v>Huawei</v>
      </c>
      <c r="I1335" s="28">
        <v>0</v>
      </c>
      <c r="J1335" s="28">
        <v>0</v>
      </c>
      <c r="K1335" s="28">
        <v>0</v>
      </c>
      <c r="L1335" s="28">
        <v>0</v>
      </c>
      <c r="M1335" s="28">
        <v>0</v>
      </c>
      <c r="N1335" s="28">
        <v>0</v>
      </c>
      <c r="O1335" s="28">
        <v>0</v>
      </c>
      <c r="P1335" s="28">
        <v>0</v>
      </c>
      <c r="Q1335" s="28">
        <v>0</v>
      </c>
      <c r="R1335" s="28">
        <v>0</v>
      </c>
      <c r="S1335" s="93">
        <v>0</v>
      </c>
      <c r="T1335" s="93">
        <f>_xlfn.XLOOKUP(B1335,'[3]Nur des jours'!$B:$B,'[3]Nur des jours'!$U:$U,"")</f>
        <v>0</v>
      </c>
      <c r="U1335" s="93">
        <v>0</v>
      </c>
      <c r="V1335" s="93">
        <v>0</v>
      </c>
      <c r="W1335" s="93">
        <v>0</v>
      </c>
      <c r="X1335" s="93">
        <v>0</v>
      </c>
      <c r="Y1335" s="93">
        <v>1.1443878002357084</v>
      </c>
      <c r="Z1335" s="93">
        <v>0</v>
      </c>
      <c r="AA1335" s="93">
        <v>0</v>
      </c>
      <c r="AB1335" s="93">
        <v>0</v>
      </c>
      <c r="AC1335" s="93">
        <f>_xlfn.XLOOKUP(B1335,'[3]Nur des jours'!$B:$B,'[3]Nur des jours'!$N:$N,"")</f>
        <v>0</v>
      </c>
      <c r="AD1335" s="93">
        <v>0</v>
      </c>
      <c r="AE1335" s="93">
        <v>0</v>
      </c>
      <c r="AF1335" s="93">
        <v>0</v>
      </c>
      <c r="AG1335" s="93"/>
      <c r="AH1335" s="93">
        <v>0</v>
      </c>
      <c r="AI1335" s="93">
        <v>0</v>
      </c>
      <c r="AJ1335" s="93">
        <v>0</v>
      </c>
      <c r="AK1335" s="93">
        <v>0</v>
      </c>
      <c r="AL1335" s="93">
        <v>0</v>
      </c>
      <c r="AM1335" s="49" t="s">
        <v>5559</v>
      </c>
      <c r="AN1335" s="49"/>
      <c r="AO1335" s="48" t="str" cm="1">
        <f t="array" ref="AO1335">IFERROR(_xlfn.IFS(
AQ1335="MPR ISSUE","PDH",
AQ1335="BSS Hardware Issue","BSS",
AQ1335="Sites strategiques, MLL, Pylone, etc.","ENVTECH",
AQ1335="AKTIVCO DEFAUT GE &amp; POWER Cabinet","AKTIVCO",
AQ1335="AKTIVCO Coupure ENEO &amp; Baisse de tension","AKTIVCO GRID ONLY",
AQ1335="Coupure ENEO &amp; Baisse de tension","IHS GRID ONLY",
AQ1335="Defaut GE &amp; POWER Cabinet","IHS",
AQ1335="Sharing","Partners",
AQ1335="Sites strategiques &amp; DataCenter","SST &amp; DC",
AQ1335="Exclu","Exclu",
AQ1335="SAT","SAT",
AQ1335="SPARE-ISSUE","SPARE-ISSUE",
AQ1335="Fiber CAmtel","TRANS_FO_CAMTEL",
AQ1335="Fiber AOF","Fiber AOF",
AQ1335="Projet OCM (HUAWEI)","TRAVAUX-HUAWEI",
AQ1335="Projet OCM (NOKIA)","TRAVAUX-NOKIA",
AQ1335="ACCESS-ISSUE","ACCESS-ISSUE",
AQ1335="Projet OCM (ZTE, NOKIA, autres projets)","TRAVAUX OCM",
AQ1335="No root CAuse","No root cause",
AQ1335="ODU HS","PDH",
AQ1335="IP &amp; VLAN","PDH",
AQ1335="Warehouse HUAWEI","SPARE-ISSUE",
AQ1335="SPARE-HS","SPARE-ISSUE",
AQ1335="Power Telco","BSS",AQ1335="no impacts","no impacts"
),"")</f>
        <v>No root cause</v>
      </c>
      <c r="AP1335" s="48" t="str" cm="1">
        <f t="array" ref="AP1335">IFERROR(_xlfn.IFS(
AQ1335="MPR ISSUE","TX ISSUE",
AQ1335="BSS Hardware Issue","RAN ISSUE",
AQ1335="Sites strategiques, MLL, Pylone, etc.","ENVTECH",
AQ1335="AKTIVCO DEFAUT GE &amp; POWER Cabinet","POWER ISSUE",
AQ1335="AKTIVCO Coupure ENEO &amp; Baisse de tension","POWER ISSUE",
AQ1335="Coupure ENEO &amp; Baisse de tension","POWER ISSUE",
AQ1335="Defaut GE &amp; POWER Cabinet","POWER ISSUE",
AQ1335="Sharing","POWER ISSUE",
AQ1335="Sites strategiques &amp; DataCenter","POWER ISSUE",
AQ1335="Exclu","Exclu",
AQ1335="SAT","TX ISSUE",
AQ1335="SPARE-ISSUE","SPARE-ISSUE",
AQ1335="Fiber CAmtel","TX ISSUE",
AQ1335="Fiber AOF","TX ISSUE",
AQ1335="Projet OCM (HUAWEI)","TRAVAUX-HUAWEI",
AQ1335="Projet OCM (NOKIA)","TRAVAUX -NOKIA",
AQ1335="ACCESS-ISSUE","ACCESS-ISSUE",
AQ1335="Projet OCM (ZTE, NOKIA, autres projets)","TRAVAUX OCM",
AQ1335="No root CAuse","No root cause",
AQ1335="ODU HS","TX ISSUE",
AQ1335="IP &amp; VLAN","TX ISSUE",
AQ1335="Warehouse HUAWEI","SPARE-ISSUE",
AQ1335="SPARE-HS","SPARE-ISSUE",
AQ1335="Power Telco","RAN ISSUE",AQ1335="no impacts","no impacts"
),"")</f>
        <v>No root cause</v>
      </c>
      <c r="AQ1335" s="127" t="s">
        <v>5344</v>
      </c>
      <c r="AR1335" s="48" t="str" cm="1">
        <f t="array" ref="AR1335">IFERROR(_xlfn.IFS(
AQ1335="MPR ISSUE","ACTIVE",
AQ1335="BSS Hardware Issue","ACTIVE",
AQ1335="Sites strategiques, MLL, Pylone, etc.","PASSIVE",
AQ1335="AKTIVCO DEFAUT GE &amp; POWER Cabinet","PASSIVE",
AQ1335="AKTIVCO Coupure ENEO &amp; Baisse de tension","PASSIVE",
AQ1335="Coupure ENEO &amp; Baisse de tension","PASSIVE",
AQ1335="Defaut GE &amp; POWER Cabinet","PASSIVE",
AQ1335="Sharing","PASSIVE",
AQ1335="Sites strategiques &amp; DataCenter","PASSIVE",
AQ1335="Exclu","Exclu",
AQ1335="SAT","ACTIVE",
AQ1335="SPARE-ISSUE","SPARE-ISSUE",
AQ1335="Fiber CAmtel","ACTIVE",
AQ1335="Fiber AOF","ACTIVE",
AQ1335="Projet OCM (HUAWEI)","PLANNED WORKS",
AQ1335="Projet OCM (NOKIA)","PLANNED WORKS",
AQ1335="ACCESS-ISSUE","ACCESS-ISSUE",
AQ1335="Projet OCM (ZTE, NOKIA, autres projets)","PLANNED WORKS",
AQ1335="No root CAuse","No root cause",
AQ1335="ODU HS","ACTIVE",
AQ1335="IP &amp; VLAN","ACTIVE",
AQ1335="Warehouse HUAWEI","SPARE-ISSUE",
AQ1335="SPARE-HS","SPARE-ISSUE",
AQ1335="Power Telco","ACTIVE", AQ1335="no impacts","no impacts"
),"")</f>
        <v>No root cause</v>
      </c>
      <c r="AS1335" s="92" t="s">
        <v>5537</v>
      </c>
      <c r="AT1335" s="98" t="s">
        <v>5208</v>
      </c>
      <c r="AV1335" s="17" t="s">
        <v>5537</v>
      </c>
      <c r="AW1335" s="7" t="s">
        <v>5537</v>
      </c>
      <c r="AX1335" s="6" t="s">
        <v>5537</v>
      </c>
      <c r="AY1335" s="7"/>
      <c r="AZ1335" s="3" t="s">
        <v>5537</v>
      </c>
      <c r="BA1335" s="18" t="s">
        <v>5537</v>
      </c>
      <c r="BB1335" s="18" t="s">
        <v>5537</v>
      </c>
      <c r="BC1335" s="18" t="s">
        <v>5537</v>
      </c>
      <c r="BD1335" s="18" t="s">
        <v>5537</v>
      </c>
      <c r="BE1335" s="18" t="s">
        <v>5537</v>
      </c>
      <c r="BF1335" s="18" t="s">
        <v>5537</v>
      </c>
      <c r="BG1335" s="18" t="s">
        <v>5537</v>
      </c>
      <c r="BH1335" s="18" t="s">
        <v>5537</v>
      </c>
      <c r="BI1335" s="18" t="s">
        <v>5537</v>
      </c>
      <c r="BJ1335" s="18" t="s">
        <v>5537</v>
      </c>
      <c r="BK1335" s="18" t="s">
        <v>5537</v>
      </c>
      <c r="BL1335" s="9" t="s">
        <v>5537</v>
      </c>
      <c r="BM1335" s="14" t="s">
        <v>5537</v>
      </c>
      <c r="BN1335" s="14" t="s">
        <v>5537</v>
      </c>
      <c r="BO1335" s="14" t="str">
        <f>_xlfn.XLOOKUP(B1335,'[4]cell downs 18042026 17h'!$B:$B,'[4]cell downs 18042026 17h'!$B:$B,"")</f>
        <v/>
      </c>
      <c r="BP1335" s="14" t="str">
        <f>_xlfn.XLOOKUP(B1335,'[5]Cells Huawei 19042026 15h'!$B:$B,'[5]Cells Huawei 19042026 15h'!$B:$B,"")</f>
        <v/>
      </c>
      <c r="BQ1335" s="9" t="str">
        <f>_xlfn.XLOOKUP(B1335,'[6]cells down 19042026 9H40'!$B:$B,'[6]cells down 19042026 9H40'!$B:$B,"")</f>
        <v/>
      </c>
      <c r="BR1335" s="9" t="s">
        <v>5208</v>
      </c>
      <c r="BS1335" s="9" t="s">
        <v>12</v>
      </c>
      <c r="BT1335" s="108"/>
    </row>
    <row r="1336" spans="1:72" s="9" customFormat="1" x14ac:dyDescent="0.35">
      <c r="A1336" s="1" t="s">
        <v>4474</v>
      </c>
      <c r="B1336" s="8" t="s">
        <v>4475</v>
      </c>
      <c r="C1336" s="3" t="str">
        <f>_xlfn.XLOOKUP(B1336,'[1]daily break down'!$D:$D,'[1]daily break down'!$E:$E,"")</f>
        <v>ADAMAOUA</v>
      </c>
      <c r="D1336" s="1" t="s">
        <v>11</v>
      </c>
      <c r="E1336" s="1" t="s">
        <v>154</v>
      </c>
      <c r="F1336" s="3" t="s">
        <v>90</v>
      </c>
      <c r="G1336" s="1" t="s">
        <v>4476</v>
      </c>
      <c r="H1336" s="33" t="str">
        <f>_xlfn.XLOOKUP(B1336,[2]CALCULATION!$B:$B,[2]CALCULATION!$H:$H,"")</f>
        <v>NOKIA</v>
      </c>
      <c r="I1336" s="28">
        <v>0</v>
      </c>
      <c r="J1336" s="28">
        <v>0</v>
      </c>
      <c r="K1336" s="28">
        <v>0</v>
      </c>
      <c r="L1336" s="28">
        <v>0</v>
      </c>
      <c r="M1336" s="28">
        <v>0</v>
      </c>
      <c r="N1336" s="28">
        <v>0</v>
      </c>
      <c r="O1336" s="28">
        <v>0</v>
      </c>
      <c r="P1336" s="28">
        <v>0</v>
      </c>
      <c r="Q1336" s="28">
        <v>0</v>
      </c>
      <c r="R1336" s="28">
        <v>0</v>
      </c>
      <c r="S1336" s="93">
        <v>0</v>
      </c>
      <c r="T1336" s="93">
        <f>_xlfn.XLOOKUP(B1336,'[3]Nur des jours'!$B:$B,'[3]Nur des jours'!$U:$U,"")</f>
        <v>1.0767609026395535</v>
      </c>
      <c r="U1336" s="93">
        <v>0</v>
      </c>
      <c r="V1336" s="93">
        <v>0</v>
      </c>
      <c r="W1336" s="93">
        <v>1.0767609026395535</v>
      </c>
      <c r="X1336" s="93">
        <v>1.5409507666230065</v>
      </c>
      <c r="Y1336" s="93">
        <v>0.93614743569341186</v>
      </c>
      <c r="Z1336" s="93">
        <v>0</v>
      </c>
      <c r="AA1336" s="93">
        <v>0</v>
      </c>
      <c r="AB1336" s="93">
        <v>0</v>
      </c>
      <c r="AC1336" s="93">
        <f>_xlfn.XLOOKUP(B1336,'[3]Nur des jours'!$B:$B,'[3]Nur des jours'!$N:$N,"")</f>
        <v>0</v>
      </c>
      <c r="AD1336" s="93">
        <v>0</v>
      </c>
      <c r="AE1336" s="93">
        <v>0</v>
      </c>
      <c r="AF1336" s="93">
        <v>0</v>
      </c>
      <c r="AG1336" s="93"/>
      <c r="AH1336" s="93">
        <v>0</v>
      </c>
      <c r="AI1336" s="93">
        <v>0</v>
      </c>
      <c r="AJ1336" s="93">
        <v>0</v>
      </c>
      <c r="AK1336" s="93">
        <v>0</v>
      </c>
      <c r="AL1336" s="93">
        <v>0</v>
      </c>
      <c r="AM1336" s="49" t="s">
        <v>5559</v>
      </c>
      <c r="AN1336" s="49"/>
      <c r="AO1336" s="48" t="str" cm="1">
        <f t="array" ref="AO1336">IFERROR(_xlfn.IFS(
AQ1336="MPR ISSUE","PDH",
AQ1336="BSS Hardware Issue","BSS",
AQ1336="Sites strategiques, MLL, Pylone, etc.","ENVTECH",
AQ1336="AKTIVCO DEFAUT GE &amp; POWER Cabinet","AKTIVCO",
AQ1336="AKTIVCO Coupure ENEO &amp; Baisse de tension","AKTIVCO GRID ONLY",
AQ1336="Coupure ENEO &amp; Baisse de tension","IHS GRID ONLY",
AQ1336="Defaut GE &amp; POWER Cabinet","IHS",
AQ1336="Sharing","Partners",
AQ1336="Sites strategiques &amp; DataCenter","SST &amp; DC",
AQ1336="Exclu","Exclu",
AQ1336="SAT","SAT",
AQ1336="SPARE-ISSUE","SPARE-ISSUE",
AQ1336="Fiber CAmtel","TRANS_FO_CAMTEL",
AQ1336="Fiber AOF","Fiber AOF",
AQ1336="Projet OCM (HUAWEI)","TRAVAUX-HUAWEI",
AQ1336="Projet OCM (NOKIA)","TRAVAUX-NOKIA",
AQ1336="ACCESS-ISSUE","ACCESS-ISSUE",
AQ1336="Projet OCM (ZTE, NOKIA, autres projets)","TRAVAUX OCM",
AQ1336="No root CAuse","No root cause",
AQ1336="ODU HS","PDH",
AQ1336="IP &amp; VLAN","PDH",
AQ1336="Warehouse HUAWEI","SPARE-ISSUE",
AQ1336="SPARE-HS","SPARE-ISSUE",
AQ1336="Power Telco","BSS",AQ1336="no impacts","no impacts"
),"")</f>
        <v>No root cause</v>
      </c>
      <c r="AP1336" s="48" t="str" cm="1">
        <f t="array" ref="AP1336">IFERROR(_xlfn.IFS(
AQ1336="MPR ISSUE","TX ISSUE",
AQ1336="BSS Hardware Issue","RAN ISSUE",
AQ1336="Sites strategiques, MLL, Pylone, etc.","ENVTECH",
AQ1336="AKTIVCO DEFAUT GE &amp; POWER Cabinet","POWER ISSUE",
AQ1336="AKTIVCO Coupure ENEO &amp; Baisse de tension","POWER ISSUE",
AQ1336="Coupure ENEO &amp; Baisse de tension","POWER ISSUE",
AQ1336="Defaut GE &amp; POWER Cabinet","POWER ISSUE",
AQ1336="Sharing","POWER ISSUE",
AQ1336="Sites strategiques &amp; DataCenter","POWER ISSUE",
AQ1336="Exclu","Exclu",
AQ1336="SAT","TX ISSUE",
AQ1336="SPARE-ISSUE","SPARE-ISSUE",
AQ1336="Fiber CAmtel","TX ISSUE",
AQ1336="Fiber AOF","TX ISSUE",
AQ1336="Projet OCM (HUAWEI)","TRAVAUX-HUAWEI",
AQ1336="Projet OCM (NOKIA)","TRAVAUX -NOKIA",
AQ1336="ACCESS-ISSUE","ACCESS-ISSUE",
AQ1336="Projet OCM (ZTE, NOKIA, autres projets)","TRAVAUX OCM",
AQ1336="No root CAuse","No root cause",
AQ1336="ODU HS","TX ISSUE",
AQ1336="IP &amp; VLAN","TX ISSUE",
AQ1336="Warehouse HUAWEI","SPARE-ISSUE",
AQ1336="SPARE-HS","SPARE-ISSUE",
AQ1336="Power Telco","RAN ISSUE",AQ1336="no impacts","no impacts"
),"")</f>
        <v>No root cause</v>
      </c>
      <c r="AQ1336" s="67" t="s">
        <v>5344</v>
      </c>
      <c r="AR1336" s="48" t="str" cm="1">
        <f t="array" ref="AR1336">IFERROR(_xlfn.IFS(
AQ1336="MPR ISSUE","ACTIVE",
AQ1336="BSS Hardware Issue","ACTIVE",
AQ1336="Sites strategiques, MLL, Pylone, etc.","PASSIVE",
AQ1336="AKTIVCO DEFAUT GE &amp; POWER Cabinet","PASSIVE",
AQ1336="AKTIVCO Coupure ENEO &amp; Baisse de tension","PASSIVE",
AQ1336="Coupure ENEO &amp; Baisse de tension","PASSIVE",
AQ1336="Defaut GE &amp; POWER Cabinet","PASSIVE",
AQ1336="Sharing","PASSIVE",
AQ1336="Sites strategiques &amp; DataCenter","PASSIVE",
AQ1336="Exclu","Exclu",
AQ1336="SAT","ACTIVE",
AQ1336="SPARE-ISSUE","SPARE-ISSUE",
AQ1336="Fiber CAmtel","ACTIVE",
AQ1336="Fiber AOF","ACTIVE",
AQ1336="Projet OCM (HUAWEI)","PLANNED WORKS",
AQ1336="Projet OCM (NOKIA)","PLANNED WORKS",
AQ1336="ACCESS-ISSUE","ACCESS-ISSUE",
AQ1336="Projet OCM (ZTE, NOKIA, autres projets)","PLANNED WORKS",
AQ1336="No root CAuse","No root cause",
AQ1336="ODU HS","ACTIVE",
AQ1336="IP &amp; VLAN","ACTIVE",
AQ1336="Warehouse HUAWEI","SPARE-ISSUE",
AQ1336="SPARE-HS","SPARE-ISSUE",
AQ1336="Power Telco","ACTIVE", AQ1336="no impacts","no impacts"
),"")</f>
        <v>No root cause</v>
      </c>
      <c r="AS1336" s="92" t="s">
        <v>5894</v>
      </c>
      <c r="AT1336" s="98" t="s">
        <v>4475</v>
      </c>
      <c r="AV1336" s="17" t="s">
        <v>5537</v>
      </c>
      <c r="AW1336" s="7" t="s">
        <v>5537</v>
      </c>
      <c r="AX1336" s="6" t="s">
        <v>5537</v>
      </c>
      <c r="AY1336" s="7"/>
      <c r="AZ1336" s="3" t="s">
        <v>5537</v>
      </c>
      <c r="BA1336" s="18" t="s">
        <v>5537</v>
      </c>
      <c r="BB1336" s="18" t="s">
        <v>5537</v>
      </c>
      <c r="BC1336" s="18" t="s">
        <v>5537</v>
      </c>
      <c r="BD1336" s="18" t="s">
        <v>5537</v>
      </c>
      <c r="BE1336" s="18" t="s">
        <v>5537</v>
      </c>
      <c r="BF1336" s="18" t="s">
        <v>5537</v>
      </c>
      <c r="BG1336" s="18" t="s">
        <v>5537</v>
      </c>
      <c r="BH1336" s="18" t="s">
        <v>5537</v>
      </c>
      <c r="BI1336" s="18" t="s">
        <v>5537</v>
      </c>
      <c r="BJ1336" s="18" t="s">
        <v>5537</v>
      </c>
      <c r="BK1336" s="18" t="s">
        <v>5537</v>
      </c>
      <c r="BL1336" s="9" t="s">
        <v>5894</v>
      </c>
      <c r="BM1336" s="14" t="s">
        <v>5537</v>
      </c>
      <c r="BN1336" s="14" t="s">
        <v>5537</v>
      </c>
      <c r="BO1336" s="14" t="str">
        <f>_xlfn.XLOOKUP(B1336,'[4]cell downs 18042026 17h'!$B:$B,'[4]cell downs 18042026 17h'!$B:$B,"")</f>
        <v/>
      </c>
      <c r="BP1336" s="14" t="str">
        <f>_xlfn.XLOOKUP(B1336,'[5]Cells Huawei 19042026 15h'!$B:$B,'[5]Cells Huawei 19042026 15h'!$B:$B,"")</f>
        <v/>
      </c>
      <c r="BQ1336" s="9" t="str">
        <f>_xlfn.XLOOKUP(B1336,'[6]cells down 19042026 9H40'!$B:$B,'[6]cells down 19042026 9H40'!$B:$B,"")</f>
        <v/>
      </c>
      <c r="BR1336" s="9" t="s">
        <v>4475</v>
      </c>
      <c r="BS1336" s="9" t="s">
        <v>5537</v>
      </c>
      <c r="BT1336" s="108"/>
    </row>
    <row r="1337" spans="1:72" s="9" customFormat="1" x14ac:dyDescent="0.35">
      <c r="A1337" s="1" t="s">
        <v>2919</v>
      </c>
      <c r="B1337" s="8" t="s">
        <v>2920</v>
      </c>
      <c r="C1337" s="3" t="str">
        <f>_xlfn.XLOOKUP(B1337,'[1]daily break down'!$D:$D,'[1]daily break down'!$E:$E,"")</f>
        <v>Garoua</v>
      </c>
      <c r="D1337" s="1" t="s">
        <v>11</v>
      </c>
      <c r="E1337" s="1" t="s">
        <v>12</v>
      </c>
      <c r="F1337" s="3" t="s">
        <v>23</v>
      </c>
      <c r="G1337" s="1" t="s">
        <v>24</v>
      </c>
      <c r="H1337" s="32" t="str">
        <f>_xlfn.XLOOKUP(B1337,[2]CALCULATION!$B:$B,[2]CALCULATION!$H:$H,"")</f>
        <v>Huawei</v>
      </c>
      <c r="I1337" s="28">
        <v>0</v>
      </c>
      <c r="J1337" s="28">
        <v>0</v>
      </c>
      <c r="K1337" s="28">
        <v>4.7484112512234855</v>
      </c>
      <c r="L1337" s="28">
        <v>0</v>
      </c>
      <c r="M1337" s="28">
        <v>0</v>
      </c>
      <c r="N1337" s="28">
        <v>0</v>
      </c>
      <c r="O1337" s="28">
        <v>0</v>
      </c>
      <c r="P1337" s="28">
        <v>0</v>
      </c>
      <c r="Q1337" s="28">
        <v>0</v>
      </c>
      <c r="R1337" s="28">
        <v>0</v>
      </c>
      <c r="S1337" s="93">
        <v>0</v>
      </c>
      <c r="T1337" s="93">
        <f>_xlfn.XLOOKUP(B1337,'[3]Nur des jours'!$B:$B,'[3]Nur des jours'!$U:$U,"")</f>
        <v>0</v>
      </c>
      <c r="U1337" s="93">
        <v>0</v>
      </c>
      <c r="V1337" s="93">
        <v>0</v>
      </c>
      <c r="W1337" s="93">
        <v>0</v>
      </c>
      <c r="X1337" s="93">
        <v>0</v>
      </c>
      <c r="Y1337" s="93">
        <v>0.91342353602543147</v>
      </c>
      <c r="Z1337" s="93">
        <v>0</v>
      </c>
      <c r="AA1337" s="93">
        <v>0</v>
      </c>
      <c r="AB1337" s="93">
        <v>0</v>
      </c>
      <c r="AC1337" s="93">
        <f>_xlfn.XLOOKUP(B1337,'[3]Nur des jours'!$B:$B,'[3]Nur des jours'!$N:$N,"")</f>
        <v>0</v>
      </c>
      <c r="AD1337" s="93">
        <v>0</v>
      </c>
      <c r="AE1337" s="93">
        <v>0</v>
      </c>
      <c r="AF1337" s="93">
        <v>0</v>
      </c>
      <c r="AG1337" s="93"/>
      <c r="AH1337" s="93">
        <v>0</v>
      </c>
      <c r="AI1337" s="93">
        <v>0</v>
      </c>
      <c r="AJ1337" s="93">
        <v>0</v>
      </c>
      <c r="AK1337" s="93">
        <v>0</v>
      </c>
      <c r="AL1337" s="93">
        <v>0</v>
      </c>
      <c r="AM1337" s="49" t="s">
        <v>5559</v>
      </c>
      <c r="AN1337" s="49"/>
      <c r="AO1337" s="48" t="str" cm="1">
        <f t="array" ref="AO1337">IFERROR(_xlfn.IFS(
AQ1337="MPR ISSUE","PDH",
AQ1337="BSS Hardware Issue","BSS",
AQ1337="Sites strategiques, MLL, Pylone, etc.","ENVTECH",
AQ1337="AKTIVCO DEFAUT GE &amp; POWER Cabinet","AKTIVCO",
AQ1337="AKTIVCO Coupure ENEO &amp; Baisse de tension","AKTIVCO GRID ONLY",
AQ1337="Coupure ENEO &amp; Baisse de tension","IHS GRID ONLY",
AQ1337="Defaut GE &amp; POWER Cabinet","IHS",
AQ1337="Sharing","Partners",
AQ1337="Sites strategiques &amp; DataCenter","SST &amp; DC",
AQ1337="Exclu","Exclu",
AQ1337="SAT","SAT",
AQ1337="SPARE-ISSUE","SPARE-ISSUE",
AQ1337="Fiber CAmtel","TRANS_FO_CAMTEL",
AQ1337="Fiber AOF","Fiber AOF",
AQ1337="Projet OCM (HUAWEI)","TRAVAUX-HUAWEI",
AQ1337="Projet OCM (NOKIA)","TRAVAUX-NOKIA",
AQ1337="ACCESS-ISSUE","ACCESS-ISSUE",
AQ1337="Projet OCM (ZTE, NOKIA, autres projets)","TRAVAUX OCM",
AQ1337="No root CAuse","No root cause",
AQ1337="ODU HS","PDH",
AQ1337="IP &amp; VLAN","PDH",
AQ1337="Warehouse HUAWEI","SPARE-ISSUE",
AQ1337="SPARE-HS","SPARE-ISSUE",
AQ1337="Power Telco","BSS",AQ1337="no impacts","no impacts"
),"")</f>
        <v>No root cause</v>
      </c>
      <c r="AP1337" s="48" t="str" cm="1">
        <f t="array" ref="AP1337">IFERROR(_xlfn.IFS(
AQ1337="MPR ISSUE","TX ISSUE",
AQ1337="BSS Hardware Issue","RAN ISSUE",
AQ1337="Sites strategiques, MLL, Pylone, etc.","ENVTECH",
AQ1337="AKTIVCO DEFAUT GE &amp; POWER Cabinet","POWER ISSUE",
AQ1337="AKTIVCO Coupure ENEO &amp; Baisse de tension","POWER ISSUE",
AQ1337="Coupure ENEO &amp; Baisse de tension","POWER ISSUE",
AQ1337="Defaut GE &amp; POWER Cabinet","POWER ISSUE",
AQ1337="Sharing","POWER ISSUE",
AQ1337="Sites strategiques &amp; DataCenter","POWER ISSUE",
AQ1337="Exclu","Exclu",
AQ1337="SAT","TX ISSUE",
AQ1337="SPARE-ISSUE","SPARE-ISSUE",
AQ1337="Fiber CAmtel","TX ISSUE",
AQ1337="Fiber AOF","TX ISSUE",
AQ1337="Projet OCM (HUAWEI)","TRAVAUX-HUAWEI",
AQ1337="Projet OCM (NOKIA)","TRAVAUX -NOKIA",
AQ1337="ACCESS-ISSUE","ACCESS-ISSUE",
AQ1337="Projet OCM (ZTE, NOKIA, autres projets)","TRAVAUX OCM",
AQ1337="No root CAuse","No root cause",
AQ1337="ODU HS","TX ISSUE",
AQ1337="IP &amp; VLAN","TX ISSUE",
AQ1337="Warehouse HUAWEI","SPARE-ISSUE",
AQ1337="SPARE-HS","SPARE-ISSUE",
AQ1337="Power Telco","RAN ISSUE",AQ1337="no impacts","no impacts"
),"")</f>
        <v>No root cause</v>
      </c>
      <c r="AQ1337" s="127" t="s">
        <v>5344</v>
      </c>
      <c r="AR1337" s="48" t="str" cm="1">
        <f t="array" ref="AR1337">IFERROR(_xlfn.IFS(
AQ1337="MPR ISSUE","ACTIVE",
AQ1337="BSS Hardware Issue","ACTIVE",
AQ1337="Sites strategiques, MLL, Pylone, etc.","PASSIVE",
AQ1337="AKTIVCO DEFAUT GE &amp; POWER Cabinet","PASSIVE",
AQ1337="AKTIVCO Coupure ENEO &amp; Baisse de tension","PASSIVE",
AQ1337="Coupure ENEO &amp; Baisse de tension","PASSIVE",
AQ1337="Defaut GE &amp; POWER Cabinet","PASSIVE",
AQ1337="Sharing","PASSIVE",
AQ1337="Sites strategiques &amp; DataCenter","PASSIVE",
AQ1337="Exclu","Exclu",
AQ1337="SAT","ACTIVE",
AQ1337="SPARE-ISSUE","SPARE-ISSUE",
AQ1337="Fiber CAmtel","ACTIVE",
AQ1337="Fiber AOF","ACTIVE",
AQ1337="Projet OCM (HUAWEI)","PLANNED WORKS",
AQ1337="Projet OCM (NOKIA)","PLANNED WORKS",
AQ1337="ACCESS-ISSUE","ACCESS-ISSUE",
AQ1337="Projet OCM (ZTE, NOKIA, autres projets)","PLANNED WORKS",
AQ1337="No root CAuse","No root cause",
AQ1337="ODU HS","ACTIVE",
AQ1337="IP &amp; VLAN","ACTIVE",
AQ1337="Warehouse HUAWEI","SPARE-ISSUE",
AQ1337="SPARE-HS","SPARE-ISSUE",
AQ1337="Power Telco","ACTIVE", AQ1337="no impacts","no impacts"
),"")</f>
        <v>No root cause</v>
      </c>
      <c r="AS1337" s="92" t="s">
        <v>5537</v>
      </c>
      <c r="AT1337" s="98" t="s">
        <v>2920</v>
      </c>
      <c r="AV1337" s="17" t="s">
        <v>5537</v>
      </c>
      <c r="AW1337" s="7" t="s">
        <v>5537</v>
      </c>
      <c r="AX1337" s="6" t="s">
        <v>5537</v>
      </c>
      <c r="AY1337" s="7"/>
      <c r="AZ1337" s="3" t="s">
        <v>5537</v>
      </c>
      <c r="BA1337" s="18" t="s">
        <v>5537</v>
      </c>
      <c r="BB1337" s="18" t="s">
        <v>5537</v>
      </c>
      <c r="BC1337" s="18" t="s">
        <v>5537</v>
      </c>
      <c r="BD1337" s="18" t="s">
        <v>5537</v>
      </c>
      <c r="BE1337" s="18" t="s">
        <v>5537</v>
      </c>
      <c r="BF1337" s="18" t="s">
        <v>5537</v>
      </c>
      <c r="BG1337" s="18" t="s">
        <v>5537</v>
      </c>
      <c r="BH1337" s="18" t="s">
        <v>5537</v>
      </c>
      <c r="BI1337" s="18" t="s">
        <v>5537</v>
      </c>
      <c r="BJ1337" s="18" t="s">
        <v>5537</v>
      </c>
      <c r="BK1337" s="18" t="s">
        <v>5537</v>
      </c>
      <c r="BL1337" s="9" t="s">
        <v>5537</v>
      </c>
      <c r="BM1337" s="14" t="s">
        <v>5537</v>
      </c>
      <c r="BN1337" s="14" t="s">
        <v>5537</v>
      </c>
      <c r="BO1337" s="14" t="str">
        <f>_xlfn.XLOOKUP(B1337,'[4]cell downs 18042026 17h'!$B:$B,'[4]cell downs 18042026 17h'!$B:$B,"")</f>
        <v/>
      </c>
      <c r="BP1337" s="14" t="str">
        <f>_xlfn.XLOOKUP(B1337,'[5]Cells Huawei 19042026 15h'!$B:$B,'[5]Cells Huawei 19042026 15h'!$B:$B,"")</f>
        <v/>
      </c>
      <c r="BQ1337" s="9" t="str">
        <f>_xlfn.XLOOKUP(B1337,'[6]cells down 19042026 9H40'!$B:$B,'[6]cells down 19042026 9H40'!$B:$B,"")</f>
        <v/>
      </c>
      <c r="BR1337" s="9" t="s">
        <v>2920</v>
      </c>
      <c r="BS1337" s="9" t="s">
        <v>5537</v>
      </c>
      <c r="BT1337" s="108"/>
    </row>
    <row r="1338" spans="1:72" s="9" customFormat="1" x14ac:dyDescent="0.35">
      <c r="A1338" s="1" t="s">
        <v>4276</v>
      </c>
      <c r="B1338" s="8" t="s">
        <v>4277</v>
      </c>
      <c r="C1338" s="3" t="str">
        <f>_xlfn.XLOOKUP(B1338,'[1]daily break down'!$D:$D,'[1]daily break down'!$E:$E,"")</f>
        <v>ADAMAOUA</v>
      </c>
      <c r="D1338" s="1" t="s">
        <v>11</v>
      </c>
      <c r="E1338" s="1" t="s">
        <v>12</v>
      </c>
      <c r="F1338" s="3" t="s">
        <v>90</v>
      </c>
      <c r="G1338" s="1" t="s">
        <v>4246</v>
      </c>
      <c r="H1338" s="32" t="str">
        <f>_xlfn.XLOOKUP(B1338,[2]CALCULATION!$B:$B,[2]CALCULATION!$H:$H,"")</f>
        <v>HUAWEI</v>
      </c>
      <c r="I1338" s="28">
        <v>0</v>
      </c>
      <c r="J1338" s="28">
        <v>0</v>
      </c>
      <c r="K1338" s="28">
        <v>0</v>
      </c>
      <c r="L1338" s="28">
        <v>0</v>
      </c>
      <c r="M1338" s="28">
        <v>0</v>
      </c>
      <c r="N1338" s="28">
        <v>0</v>
      </c>
      <c r="O1338" s="28">
        <v>0</v>
      </c>
      <c r="P1338" s="28">
        <v>0</v>
      </c>
      <c r="Q1338" s="28">
        <v>0</v>
      </c>
      <c r="R1338" s="28">
        <v>0</v>
      </c>
      <c r="S1338" s="93">
        <v>0</v>
      </c>
      <c r="T1338" s="93">
        <f>_xlfn.XLOOKUP(B1338,'[3]Nur des jours'!$B:$B,'[3]Nur des jours'!$U:$U,"")</f>
        <v>0</v>
      </c>
      <c r="U1338" s="93">
        <v>0</v>
      </c>
      <c r="V1338" s="93">
        <v>0</v>
      </c>
      <c r="W1338" s="93">
        <v>0</v>
      </c>
      <c r="X1338" s="93">
        <v>0</v>
      </c>
      <c r="Y1338" s="93">
        <v>0.77564755602354785</v>
      </c>
      <c r="Z1338" s="93">
        <v>0</v>
      </c>
      <c r="AA1338" s="93">
        <v>0</v>
      </c>
      <c r="AB1338" s="93">
        <v>0</v>
      </c>
      <c r="AC1338" s="93">
        <f>_xlfn.XLOOKUP(B1338,'[3]Nur des jours'!$B:$B,'[3]Nur des jours'!$N:$N,"")</f>
        <v>0</v>
      </c>
      <c r="AD1338" s="93">
        <v>0</v>
      </c>
      <c r="AE1338" s="93">
        <v>0</v>
      </c>
      <c r="AF1338" s="93">
        <v>0</v>
      </c>
      <c r="AG1338" s="93"/>
      <c r="AH1338" s="93">
        <v>0</v>
      </c>
      <c r="AI1338" s="93">
        <v>0</v>
      </c>
      <c r="AJ1338" s="93">
        <v>0</v>
      </c>
      <c r="AK1338" s="93">
        <v>0</v>
      </c>
      <c r="AL1338" s="93">
        <v>0</v>
      </c>
      <c r="AM1338" s="49" t="s">
        <v>5559</v>
      </c>
      <c r="AN1338" s="49"/>
      <c r="AO1338" s="48" t="str" cm="1">
        <f t="array" ref="AO1338">IFERROR(_xlfn.IFS(
AQ1338="MPR ISSUE","PDH",
AQ1338="BSS Hardware Issue","BSS",
AQ1338="Sites strategiques, MLL, Pylone, etc.","ENVTECH",
AQ1338="AKTIVCO DEFAUT GE &amp; POWER Cabinet","AKTIVCO",
AQ1338="AKTIVCO Coupure ENEO &amp; Baisse de tension","AKTIVCO GRID ONLY",
AQ1338="Coupure ENEO &amp; Baisse de tension","IHS GRID ONLY",
AQ1338="Defaut GE &amp; POWER Cabinet","IHS",
AQ1338="Sharing","Partners",
AQ1338="Sites strategiques &amp; DataCenter","SST &amp; DC",
AQ1338="Exclu","Exclu",
AQ1338="SAT","SAT",
AQ1338="SPARE-ISSUE","SPARE-ISSUE",
AQ1338="Fiber CAmtel","TRANS_FO_CAMTEL",
AQ1338="Fiber AOF","Fiber AOF",
AQ1338="Projet OCM (HUAWEI)","TRAVAUX-HUAWEI",
AQ1338="Projet OCM (NOKIA)","TRAVAUX-NOKIA",
AQ1338="ACCESS-ISSUE","ACCESS-ISSUE",
AQ1338="Projet OCM (ZTE, NOKIA, autres projets)","TRAVAUX OCM",
AQ1338="No root CAuse","No root cause",
AQ1338="ODU HS","PDH",
AQ1338="IP &amp; VLAN","PDH",
AQ1338="Warehouse HUAWEI","SPARE-ISSUE",
AQ1338="SPARE-HS","SPARE-ISSUE",
AQ1338="Power Telco","BSS",AQ1338="no impacts","no impacts"
),"")</f>
        <v>No root cause</v>
      </c>
      <c r="AP1338" s="48" t="str" cm="1">
        <f t="array" ref="AP1338">IFERROR(_xlfn.IFS(
AQ1338="MPR ISSUE","TX ISSUE",
AQ1338="BSS Hardware Issue","RAN ISSUE",
AQ1338="Sites strategiques, MLL, Pylone, etc.","ENVTECH",
AQ1338="AKTIVCO DEFAUT GE &amp; POWER Cabinet","POWER ISSUE",
AQ1338="AKTIVCO Coupure ENEO &amp; Baisse de tension","POWER ISSUE",
AQ1338="Coupure ENEO &amp; Baisse de tension","POWER ISSUE",
AQ1338="Defaut GE &amp; POWER Cabinet","POWER ISSUE",
AQ1338="Sharing","POWER ISSUE",
AQ1338="Sites strategiques &amp; DataCenter","POWER ISSUE",
AQ1338="Exclu","Exclu",
AQ1338="SAT","TX ISSUE",
AQ1338="SPARE-ISSUE","SPARE-ISSUE",
AQ1338="Fiber CAmtel","TX ISSUE",
AQ1338="Fiber AOF","TX ISSUE",
AQ1338="Projet OCM (HUAWEI)","TRAVAUX-HUAWEI",
AQ1338="Projet OCM (NOKIA)","TRAVAUX -NOKIA",
AQ1338="ACCESS-ISSUE","ACCESS-ISSUE",
AQ1338="Projet OCM (ZTE, NOKIA, autres projets)","TRAVAUX OCM",
AQ1338="No root CAuse","No root cause",
AQ1338="ODU HS","TX ISSUE",
AQ1338="IP &amp; VLAN","TX ISSUE",
AQ1338="Warehouse HUAWEI","SPARE-ISSUE",
AQ1338="SPARE-HS","SPARE-ISSUE",
AQ1338="Power Telco","RAN ISSUE",AQ1338="no impacts","no impacts"
),"")</f>
        <v>No root cause</v>
      </c>
      <c r="AQ1338" s="127" t="s">
        <v>5344</v>
      </c>
      <c r="AR1338" s="48" t="str" cm="1">
        <f t="array" ref="AR1338">IFERROR(_xlfn.IFS(
AQ1338="MPR ISSUE","ACTIVE",
AQ1338="BSS Hardware Issue","ACTIVE",
AQ1338="Sites strategiques, MLL, Pylone, etc.","PASSIVE",
AQ1338="AKTIVCO DEFAUT GE &amp; POWER Cabinet","PASSIVE",
AQ1338="AKTIVCO Coupure ENEO &amp; Baisse de tension","PASSIVE",
AQ1338="Coupure ENEO &amp; Baisse de tension","PASSIVE",
AQ1338="Defaut GE &amp; POWER Cabinet","PASSIVE",
AQ1338="Sharing","PASSIVE",
AQ1338="Sites strategiques &amp; DataCenter","PASSIVE",
AQ1338="Exclu","Exclu",
AQ1338="SAT","ACTIVE",
AQ1338="SPARE-ISSUE","SPARE-ISSUE",
AQ1338="Fiber CAmtel","ACTIVE",
AQ1338="Fiber AOF","ACTIVE",
AQ1338="Projet OCM (HUAWEI)","PLANNED WORKS",
AQ1338="Projet OCM (NOKIA)","PLANNED WORKS",
AQ1338="ACCESS-ISSUE","ACCESS-ISSUE",
AQ1338="Projet OCM (ZTE, NOKIA, autres projets)","PLANNED WORKS",
AQ1338="No root CAuse","No root cause",
AQ1338="ODU HS","ACTIVE",
AQ1338="IP &amp; VLAN","ACTIVE",
AQ1338="Warehouse HUAWEI","SPARE-ISSUE",
AQ1338="SPARE-HS","SPARE-ISSUE",
AQ1338="Power Telco","ACTIVE", AQ1338="no impacts","no impacts"
),"")</f>
        <v>No root cause</v>
      </c>
      <c r="AS1338" s="92" t="s">
        <v>5537</v>
      </c>
      <c r="AT1338" s="98" t="s">
        <v>4277</v>
      </c>
      <c r="AV1338" s="17" t="s">
        <v>5537</v>
      </c>
      <c r="AW1338" s="7" t="s">
        <v>5537</v>
      </c>
      <c r="AX1338" s="6" t="s">
        <v>5537</v>
      </c>
      <c r="AY1338" s="7"/>
      <c r="AZ1338" s="3" t="s">
        <v>5537</v>
      </c>
      <c r="BA1338" s="18" t="s">
        <v>5537</v>
      </c>
      <c r="BB1338" s="18" t="s">
        <v>5537</v>
      </c>
      <c r="BC1338" s="18" t="s">
        <v>5537</v>
      </c>
      <c r="BD1338" s="18" t="s">
        <v>5537</v>
      </c>
      <c r="BE1338" s="18" t="s">
        <v>5537</v>
      </c>
      <c r="BF1338" s="18" t="s">
        <v>5537</v>
      </c>
      <c r="BG1338" s="18" t="s">
        <v>5537</v>
      </c>
      <c r="BH1338" s="18" t="s">
        <v>5537</v>
      </c>
      <c r="BI1338" s="18" t="s">
        <v>5537</v>
      </c>
      <c r="BJ1338" s="18" t="s">
        <v>5537</v>
      </c>
      <c r="BK1338" s="18" t="s">
        <v>5537</v>
      </c>
      <c r="BL1338" s="9" t="s">
        <v>5537</v>
      </c>
      <c r="BM1338" s="14" t="s">
        <v>5537</v>
      </c>
      <c r="BN1338" s="14" t="s">
        <v>5537</v>
      </c>
      <c r="BO1338" s="14" t="str">
        <f>_xlfn.XLOOKUP(B1338,'[4]cell downs 18042026 17h'!$B:$B,'[4]cell downs 18042026 17h'!$B:$B,"")</f>
        <v/>
      </c>
      <c r="BP1338" s="14" t="str">
        <f>_xlfn.XLOOKUP(B1338,'[5]Cells Huawei 19042026 15h'!$B:$B,'[5]Cells Huawei 19042026 15h'!$B:$B,"")</f>
        <v/>
      </c>
      <c r="BQ1338" s="9" t="str">
        <f>_xlfn.XLOOKUP(B1338,'[6]cells down 19042026 9H40'!$B:$B,'[6]cells down 19042026 9H40'!$B:$B,"")</f>
        <v/>
      </c>
      <c r="BR1338" s="9" t="s">
        <v>4277</v>
      </c>
      <c r="BS1338" s="9" t="s">
        <v>594</v>
      </c>
      <c r="BT1338" s="108"/>
    </row>
    <row r="1339" spans="1:72" s="9" customFormat="1" x14ac:dyDescent="0.35">
      <c r="A1339" s="1" t="s">
        <v>4268</v>
      </c>
      <c r="B1339" s="8" t="s">
        <v>4269</v>
      </c>
      <c r="C1339" s="3" t="str">
        <f>_xlfn.XLOOKUP(B1339,'[1]daily break down'!$D:$D,'[1]daily break down'!$E:$E,"")</f>
        <v>ADAMAOUA</v>
      </c>
      <c r="D1339" s="1" t="s">
        <v>11</v>
      </c>
      <c r="E1339" s="1" t="s">
        <v>12</v>
      </c>
      <c r="F1339" s="3" t="s">
        <v>90</v>
      </c>
      <c r="G1339" s="1" t="s">
        <v>4246</v>
      </c>
      <c r="H1339" s="32" t="str">
        <f>_xlfn.XLOOKUP(B1339,[2]CALCULATION!$B:$B,[2]CALCULATION!$H:$H,"")</f>
        <v>HUAWEI</v>
      </c>
      <c r="I1339" s="28">
        <v>0</v>
      </c>
      <c r="J1339" s="28">
        <v>0</v>
      </c>
      <c r="K1339" s="28">
        <v>0</v>
      </c>
      <c r="L1339" s="28">
        <v>0</v>
      </c>
      <c r="M1339" s="28">
        <v>0</v>
      </c>
      <c r="N1339" s="28">
        <v>0</v>
      </c>
      <c r="O1339" s="28">
        <v>0</v>
      </c>
      <c r="P1339" s="28">
        <v>0</v>
      </c>
      <c r="Q1339" s="28">
        <v>0</v>
      </c>
      <c r="R1339" s="28">
        <v>0</v>
      </c>
      <c r="S1339" s="93">
        <v>0</v>
      </c>
      <c r="T1339" s="93">
        <f>_xlfn.XLOOKUP(B1339,'[3]Nur des jours'!$B:$B,'[3]Nur des jours'!$U:$U,"")</f>
        <v>0</v>
      </c>
      <c r="U1339" s="93">
        <v>0</v>
      </c>
      <c r="V1339" s="93">
        <v>0</v>
      </c>
      <c r="W1339" s="93">
        <v>0</v>
      </c>
      <c r="X1339" s="93">
        <v>0</v>
      </c>
      <c r="Y1339" s="93">
        <v>0.7279922267594664</v>
      </c>
      <c r="Z1339" s="93">
        <v>0</v>
      </c>
      <c r="AA1339" s="93">
        <v>0</v>
      </c>
      <c r="AB1339" s="93">
        <v>0</v>
      </c>
      <c r="AC1339" s="93">
        <f>_xlfn.XLOOKUP(B1339,'[3]Nur des jours'!$B:$B,'[3]Nur des jours'!$N:$N,"")</f>
        <v>0</v>
      </c>
      <c r="AD1339" s="93">
        <v>0</v>
      </c>
      <c r="AE1339" s="93">
        <v>0</v>
      </c>
      <c r="AF1339" s="93">
        <v>0</v>
      </c>
      <c r="AG1339" s="93"/>
      <c r="AH1339" s="93">
        <v>0</v>
      </c>
      <c r="AI1339" s="93">
        <v>0</v>
      </c>
      <c r="AJ1339" s="93">
        <v>0</v>
      </c>
      <c r="AK1339" s="93">
        <v>0</v>
      </c>
      <c r="AL1339" s="93">
        <v>0</v>
      </c>
      <c r="AM1339" s="49" t="s">
        <v>5559</v>
      </c>
      <c r="AN1339" s="49"/>
      <c r="AO1339" s="48" t="str" cm="1">
        <f t="array" ref="AO1339">IFERROR(_xlfn.IFS(
AQ1339="MPR ISSUE","PDH",
AQ1339="BSS Hardware Issue","BSS",
AQ1339="Sites strategiques, MLL, Pylone, etc.","ENVTECH",
AQ1339="AKTIVCO DEFAUT GE &amp; POWER Cabinet","AKTIVCO",
AQ1339="AKTIVCO Coupure ENEO &amp; Baisse de tension","AKTIVCO GRID ONLY",
AQ1339="Coupure ENEO &amp; Baisse de tension","IHS GRID ONLY",
AQ1339="Defaut GE &amp; POWER Cabinet","IHS",
AQ1339="Sharing","Partners",
AQ1339="Sites strategiques &amp; DataCenter","SST &amp; DC",
AQ1339="Exclu","Exclu",
AQ1339="SAT","SAT",
AQ1339="SPARE-ISSUE","SPARE-ISSUE",
AQ1339="Fiber CAmtel","TRANS_FO_CAMTEL",
AQ1339="Fiber AOF","Fiber AOF",
AQ1339="Projet OCM (HUAWEI)","TRAVAUX-HUAWEI",
AQ1339="Projet OCM (NOKIA)","TRAVAUX-NOKIA",
AQ1339="ACCESS-ISSUE","ACCESS-ISSUE",
AQ1339="Projet OCM (ZTE, NOKIA, autres projets)","TRAVAUX OCM",
AQ1339="No root CAuse","No root cause",
AQ1339="ODU HS","PDH",
AQ1339="IP &amp; VLAN","PDH",
AQ1339="Warehouse HUAWEI","SPARE-ISSUE",
AQ1339="SPARE-HS","SPARE-ISSUE",
AQ1339="Power Telco","BSS",AQ1339="no impacts","no impacts"
),"")</f>
        <v>No root cause</v>
      </c>
      <c r="AP1339" s="48" t="str" cm="1">
        <f t="array" ref="AP1339">IFERROR(_xlfn.IFS(
AQ1339="MPR ISSUE","TX ISSUE",
AQ1339="BSS Hardware Issue","RAN ISSUE",
AQ1339="Sites strategiques, MLL, Pylone, etc.","ENVTECH",
AQ1339="AKTIVCO DEFAUT GE &amp; POWER Cabinet","POWER ISSUE",
AQ1339="AKTIVCO Coupure ENEO &amp; Baisse de tension","POWER ISSUE",
AQ1339="Coupure ENEO &amp; Baisse de tension","POWER ISSUE",
AQ1339="Defaut GE &amp; POWER Cabinet","POWER ISSUE",
AQ1339="Sharing","POWER ISSUE",
AQ1339="Sites strategiques &amp; DataCenter","POWER ISSUE",
AQ1339="Exclu","Exclu",
AQ1339="SAT","TX ISSUE",
AQ1339="SPARE-ISSUE","SPARE-ISSUE",
AQ1339="Fiber CAmtel","TX ISSUE",
AQ1339="Fiber AOF","TX ISSUE",
AQ1339="Projet OCM (HUAWEI)","TRAVAUX-HUAWEI",
AQ1339="Projet OCM (NOKIA)","TRAVAUX -NOKIA",
AQ1339="ACCESS-ISSUE","ACCESS-ISSUE",
AQ1339="Projet OCM (ZTE, NOKIA, autres projets)","TRAVAUX OCM",
AQ1339="No root CAuse","No root cause",
AQ1339="ODU HS","TX ISSUE",
AQ1339="IP &amp; VLAN","TX ISSUE",
AQ1339="Warehouse HUAWEI","SPARE-ISSUE",
AQ1339="SPARE-HS","SPARE-ISSUE",
AQ1339="Power Telco","RAN ISSUE",AQ1339="no impacts","no impacts"
),"")</f>
        <v>No root cause</v>
      </c>
      <c r="AQ1339" s="127" t="s">
        <v>5344</v>
      </c>
      <c r="AR1339" s="48" t="str" cm="1">
        <f t="array" ref="AR1339">IFERROR(_xlfn.IFS(
AQ1339="MPR ISSUE","ACTIVE",
AQ1339="BSS Hardware Issue","ACTIVE",
AQ1339="Sites strategiques, MLL, Pylone, etc.","PASSIVE",
AQ1339="AKTIVCO DEFAUT GE &amp; POWER Cabinet","PASSIVE",
AQ1339="AKTIVCO Coupure ENEO &amp; Baisse de tension","PASSIVE",
AQ1339="Coupure ENEO &amp; Baisse de tension","PASSIVE",
AQ1339="Defaut GE &amp; POWER Cabinet","PASSIVE",
AQ1339="Sharing","PASSIVE",
AQ1339="Sites strategiques &amp; DataCenter","PASSIVE",
AQ1339="Exclu","Exclu",
AQ1339="SAT","ACTIVE",
AQ1339="SPARE-ISSUE","SPARE-ISSUE",
AQ1339="Fiber CAmtel","ACTIVE",
AQ1339="Fiber AOF","ACTIVE",
AQ1339="Projet OCM (HUAWEI)","PLANNED WORKS",
AQ1339="Projet OCM (NOKIA)","PLANNED WORKS",
AQ1339="ACCESS-ISSUE","ACCESS-ISSUE",
AQ1339="Projet OCM (ZTE, NOKIA, autres projets)","PLANNED WORKS",
AQ1339="No root CAuse","No root cause",
AQ1339="ODU HS","ACTIVE",
AQ1339="IP &amp; VLAN","ACTIVE",
AQ1339="Warehouse HUAWEI","SPARE-ISSUE",
AQ1339="SPARE-HS","SPARE-ISSUE",
AQ1339="Power Telco","ACTIVE", AQ1339="no impacts","no impacts"
),"")</f>
        <v>No root cause</v>
      </c>
      <c r="AS1339" s="92" t="s">
        <v>5537</v>
      </c>
      <c r="AT1339" s="98" t="s">
        <v>4269</v>
      </c>
      <c r="AV1339" s="17" t="s">
        <v>5537</v>
      </c>
      <c r="AW1339" s="7" t="s">
        <v>5537</v>
      </c>
      <c r="AX1339" s="6" t="s">
        <v>5537</v>
      </c>
      <c r="AY1339" s="7"/>
      <c r="AZ1339" s="3" t="s">
        <v>5537</v>
      </c>
      <c r="BA1339" s="18" t="s">
        <v>5537</v>
      </c>
      <c r="BB1339" s="18" t="s">
        <v>5537</v>
      </c>
      <c r="BC1339" s="18" t="s">
        <v>5537</v>
      </c>
      <c r="BD1339" s="18" t="s">
        <v>5537</v>
      </c>
      <c r="BE1339" s="18" t="s">
        <v>5537</v>
      </c>
      <c r="BF1339" s="18" t="s">
        <v>5537</v>
      </c>
      <c r="BG1339" s="18" t="s">
        <v>5537</v>
      </c>
      <c r="BH1339" s="18" t="s">
        <v>5537</v>
      </c>
      <c r="BI1339" s="18" t="s">
        <v>5537</v>
      </c>
      <c r="BJ1339" s="18" t="s">
        <v>5537</v>
      </c>
      <c r="BK1339" s="18" t="s">
        <v>5537</v>
      </c>
      <c r="BL1339" s="9" t="s">
        <v>5537</v>
      </c>
      <c r="BM1339" s="14" t="s">
        <v>5537</v>
      </c>
      <c r="BN1339" s="14" t="s">
        <v>5537</v>
      </c>
      <c r="BO1339" s="14" t="str">
        <f>_xlfn.XLOOKUP(B1339,'[4]cell downs 18042026 17h'!$B:$B,'[4]cell downs 18042026 17h'!$B:$B,"")</f>
        <v/>
      </c>
      <c r="BP1339" s="14" t="str">
        <f>_xlfn.XLOOKUP(B1339,'[5]Cells Huawei 19042026 15h'!$B:$B,'[5]Cells Huawei 19042026 15h'!$B:$B,"")</f>
        <v/>
      </c>
      <c r="BQ1339" s="9" t="str">
        <f>_xlfn.XLOOKUP(B1339,'[6]cells down 19042026 9H40'!$B:$B,'[6]cells down 19042026 9H40'!$B:$B,"")</f>
        <v/>
      </c>
      <c r="BR1339" s="9" t="s">
        <v>4269</v>
      </c>
      <c r="BS1339" s="9" t="s">
        <v>5537</v>
      </c>
      <c r="BT1339" s="108"/>
    </row>
    <row r="1340" spans="1:72" s="9" customFormat="1" x14ac:dyDescent="0.35">
      <c r="A1340" s="1" t="s">
        <v>3035</v>
      </c>
      <c r="B1340" s="8" t="s">
        <v>3036</v>
      </c>
      <c r="C1340" s="3" t="str">
        <f>_xlfn.XLOOKUP(B1340,'[1]daily break down'!$D:$D,'[1]daily break down'!$E:$E,"")</f>
        <v>ADAMAOUA</v>
      </c>
      <c r="D1340" s="1" t="s">
        <v>11</v>
      </c>
      <c r="E1340" s="1" t="s">
        <v>12</v>
      </c>
      <c r="F1340" s="3" t="s">
        <v>90</v>
      </c>
      <c r="G1340" s="1" t="s">
        <v>3035</v>
      </c>
      <c r="H1340" s="32" t="str">
        <f>_xlfn.XLOOKUP(B1340,[2]CALCULATION!$B:$B,[2]CALCULATION!$H:$H,"")</f>
        <v>HUAWEI</v>
      </c>
      <c r="I1340" s="28">
        <v>0</v>
      </c>
      <c r="J1340" s="28">
        <v>0</v>
      </c>
      <c r="K1340" s="28">
        <v>0</v>
      </c>
      <c r="L1340" s="28">
        <v>0</v>
      </c>
      <c r="M1340" s="28">
        <v>0</v>
      </c>
      <c r="N1340" s="28">
        <v>0</v>
      </c>
      <c r="O1340" s="28">
        <v>0</v>
      </c>
      <c r="P1340" s="28">
        <v>0</v>
      </c>
      <c r="Q1340" s="28">
        <v>0</v>
      </c>
      <c r="R1340" s="28">
        <v>0</v>
      </c>
      <c r="S1340" s="93">
        <v>0</v>
      </c>
      <c r="T1340" s="93">
        <f>_xlfn.XLOOKUP(B1340,'[3]Nur des jours'!$B:$B,'[3]Nur des jours'!$U:$U,"")</f>
        <v>0</v>
      </c>
      <c r="U1340" s="93">
        <v>0</v>
      </c>
      <c r="V1340" s="93">
        <v>0</v>
      </c>
      <c r="W1340" s="93">
        <v>0</v>
      </c>
      <c r="X1340" s="93">
        <v>6.8486700738800296E-2</v>
      </c>
      <c r="Y1340" s="93">
        <v>0.72553098595166565</v>
      </c>
      <c r="Z1340" s="93">
        <v>0</v>
      </c>
      <c r="AA1340" s="93">
        <v>0</v>
      </c>
      <c r="AB1340" s="93">
        <v>0</v>
      </c>
      <c r="AC1340" s="93">
        <f>_xlfn.XLOOKUP(B1340,'[3]Nur des jours'!$B:$B,'[3]Nur des jours'!$N:$N,"")</f>
        <v>0</v>
      </c>
      <c r="AD1340" s="93">
        <v>0</v>
      </c>
      <c r="AE1340" s="93">
        <v>0</v>
      </c>
      <c r="AF1340" s="93">
        <v>0</v>
      </c>
      <c r="AG1340" s="93"/>
      <c r="AH1340" s="93">
        <v>0</v>
      </c>
      <c r="AI1340" s="93">
        <v>0</v>
      </c>
      <c r="AJ1340" s="93">
        <v>0</v>
      </c>
      <c r="AK1340" s="93">
        <v>0</v>
      </c>
      <c r="AL1340" s="93">
        <v>0</v>
      </c>
      <c r="AM1340" s="49" t="s">
        <v>5559</v>
      </c>
      <c r="AN1340" s="49"/>
      <c r="AO1340" s="48" t="str" cm="1">
        <f t="array" ref="AO1340">IFERROR(_xlfn.IFS(
AQ1340="MPR ISSUE","PDH",
AQ1340="BSS Hardware Issue","BSS",
AQ1340="Sites strategiques, MLL, Pylone, etc.","ENVTECH",
AQ1340="AKTIVCO DEFAUT GE &amp; POWER Cabinet","AKTIVCO",
AQ1340="AKTIVCO Coupure ENEO &amp; Baisse de tension","AKTIVCO GRID ONLY",
AQ1340="Coupure ENEO &amp; Baisse de tension","IHS GRID ONLY",
AQ1340="Defaut GE &amp; POWER Cabinet","IHS",
AQ1340="Sharing","Partners",
AQ1340="Sites strategiques &amp; DataCenter","SST &amp; DC",
AQ1340="Exclu","Exclu",
AQ1340="SAT","SAT",
AQ1340="SPARE-ISSUE","SPARE-ISSUE",
AQ1340="Fiber CAmtel","TRANS_FO_CAMTEL",
AQ1340="Fiber AOF","Fiber AOF",
AQ1340="Projet OCM (HUAWEI)","TRAVAUX-HUAWEI",
AQ1340="Projet OCM (NOKIA)","TRAVAUX-NOKIA",
AQ1340="ACCESS-ISSUE","ACCESS-ISSUE",
AQ1340="Projet OCM (ZTE, NOKIA, autres projets)","TRAVAUX OCM",
AQ1340="No root CAuse","No root cause",
AQ1340="ODU HS","PDH",
AQ1340="IP &amp; VLAN","PDH",
AQ1340="Warehouse HUAWEI","SPARE-ISSUE",
AQ1340="SPARE-HS","SPARE-ISSUE",
AQ1340="Power Telco","BSS",AQ1340="no impacts","no impacts"
),"")</f>
        <v>No root cause</v>
      </c>
      <c r="AP1340" s="48" t="str" cm="1">
        <f t="array" ref="AP1340">IFERROR(_xlfn.IFS(
AQ1340="MPR ISSUE","TX ISSUE",
AQ1340="BSS Hardware Issue","RAN ISSUE",
AQ1340="Sites strategiques, MLL, Pylone, etc.","ENVTECH",
AQ1340="AKTIVCO DEFAUT GE &amp; POWER Cabinet","POWER ISSUE",
AQ1340="AKTIVCO Coupure ENEO &amp; Baisse de tension","POWER ISSUE",
AQ1340="Coupure ENEO &amp; Baisse de tension","POWER ISSUE",
AQ1340="Defaut GE &amp; POWER Cabinet","POWER ISSUE",
AQ1340="Sharing","POWER ISSUE",
AQ1340="Sites strategiques &amp; DataCenter","POWER ISSUE",
AQ1340="Exclu","Exclu",
AQ1340="SAT","TX ISSUE",
AQ1340="SPARE-ISSUE","SPARE-ISSUE",
AQ1340="Fiber CAmtel","TX ISSUE",
AQ1340="Fiber AOF","TX ISSUE",
AQ1340="Projet OCM (HUAWEI)","TRAVAUX-HUAWEI",
AQ1340="Projet OCM (NOKIA)","TRAVAUX -NOKIA",
AQ1340="ACCESS-ISSUE","ACCESS-ISSUE",
AQ1340="Projet OCM (ZTE, NOKIA, autres projets)","TRAVAUX OCM",
AQ1340="No root CAuse","No root cause",
AQ1340="ODU HS","TX ISSUE",
AQ1340="IP &amp; VLAN","TX ISSUE",
AQ1340="Warehouse HUAWEI","SPARE-ISSUE",
AQ1340="SPARE-HS","SPARE-ISSUE",
AQ1340="Power Telco","RAN ISSUE",AQ1340="no impacts","no impacts"
),"")</f>
        <v>No root cause</v>
      </c>
      <c r="AQ1340" s="127" t="s">
        <v>5344</v>
      </c>
      <c r="AR1340" s="48" t="str" cm="1">
        <f t="array" ref="AR1340">IFERROR(_xlfn.IFS(
AQ1340="MPR ISSUE","ACTIVE",
AQ1340="BSS Hardware Issue","ACTIVE",
AQ1340="Sites strategiques, MLL, Pylone, etc.","PASSIVE",
AQ1340="AKTIVCO DEFAUT GE &amp; POWER Cabinet","PASSIVE",
AQ1340="AKTIVCO Coupure ENEO &amp; Baisse de tension","PASSIVE",
AQ1340="Coupure ENEO &amp; Baisse de tension","PASSIVE",
AQ1340="Defaut GE &amp; POWER Cabinet","PASSIVE",
AQ1340="Sharing","PASSIVE",
AQ1340="Sites strategiques &amp; DataCenter","PASSIVE",
AQ1340="Exclu","Exclu",
AQ1340="SAT","ACTIVE",
AQ1340="SPARE-ISSUE","SPARE-ISSUE",
AQ1340="Fiber CAmtel","ACTIVE",
AQ1340="Fiber AOF","ACTIVE",
AQ1340="Projet OCM (HUAWEI)","PLANNED WORKS",
AQ1340="Projet OCM (NOKIA)","PLANNED WORKS",
AQ1340="ACCESS-ISSUE","ACCESS-ISSUE",
AQ1340="Projet OCM (ZTE, NOKIA, autres projets)","PLANNED WORKS",
AQ1340="No root CAuse","No root cause",
AQ1340="ODU HS","ACTIVE",
AQ1340="IP &amp; VLAN","ACTIVE",
AQ1340="Warehouse HUAWEI","SPARE-ISSUE",
AQ1340="SPARE-HS","SPARE-ISSUE",
AQ1340="Power Telco","ACTIVE", AQ1340="no impacts","no impacts"
),"")</f>
        <v>No root cause</v>
      </c>
      <c r="AS1340" s="92" t="s">
        <v>5537</v>
      </c>
      <c r="AT1340" s="98" t="s">
        <v>3036</v>
      </c>
      <c r="AV1340" s="17" t="s">
        <v>5537</v>
      </c>
      <c r="AW1340" s="7" t="s">
        <v>5537</v>
      </c>
      <c r="AX1340" s="6" t="s">
        <v>5537</v>
      </c>
      <c r="AY1340" s="7"/>
      <c r="AZ1340" s="3" t="s">
        <v>5537</v>
      </c>
      <c r="BA1340" s="18" t="s">
        <v>5537</v>
      </c>
      <c r="BB1340" s="18" t="s">
        <v>5537</v>
      </c>
      <c r="BC1340" s="18" t="s">
        <v>5537</v>
      </c>
      <c r="BD1340" s="18" t="s">
        <v>5537</v>
      </c>
      <c r="BE1340" s="18" t="s">
        <v>5537</v>
      </c>
      <c r="BF1340" s="18" t="s">
        <v>5537</v>
      </c>
      <c r="BG1340" s="18" t="s">
        <v>5537</v>
      </c>
      <c r="BH1340" s="18" t="s">
        <v>5537</v>
      </c>
      <c r="BI1340" s="18" t="s">
        <v>5537</v>
      </c>
      <c r="BJ1340" s="18" t="s">
        <v>5537</v>
      </c>
      <c r="BK1340" s="18" t="s">
        <v>5537</v>
      </c>
      <c r="BL1340" s="9" t="s">
        <v>5537</v>
      </c>
      <c r="BM1340" s="14" t="s">
        <v>5537</v>
      </c>
      <c r="BN1340" s="14" t="s">
        <v>5537</v>
      </c>
      <c r="BO1340" s="14" t="str">
        <f>_xlfn.XLOOKUP(B1340,'[4]cell downs 18042026 17h'!$B:$B,'[4]cell downs 18042026 17h'!$B:$B,"")</f>
        <v/>
      </c>
      <c r="BP1340" s="14" t="str">
        <f>_xlfn.XLOOKUP(B1340,'[5]Cells Huawei 19042026 15h'!$B:$B,'[5]Cells Huawei 19042026 15h'!$B:$B,"")</f>
        <v/>
      </c>
      <c r="BQ1340" s="9" t="str">
        <f>_xlfn.XLOOKUP(B1340,'[6]cells down 19042026 9H40'!$B:$B,'[6]cells down 19042026 9H40'!$B:$B,"")</f>
        <v/>
      </c>
      <c r="BR1340" s="9" t="s">
        <v>3036</v>
      </c>
      <c r="BS1340" s="9" t="s">
        <v>5537</v>
      </c>
      <c r="BT1340" s="108"/>
    </row>
    <row r="1341" spans="1:72" s="9" customFormat="1" x14ac:dyDescent="0.35">
      <c r="A1341" s="1" t="s">
        <v>2807</v>
      </c>
      <c r="B1341" s="8" t="s">
        <v>2808</v>
      </c>
      <c r="C1341" s="3" t="str">
        <f>_xlfn.XLOOKUP(B1341,'[1]daily break down'!$D:$D,'[1]daily break down'!$E:$E,"")</f>
        <v>Yaounde</v>
      </c>
      <c r="D1341" s="1" t="s">
        <v>11</v>
      </c>
      <c r="E1341" s="1" t="s">
        <v>12</v>
      </c>
      <c r="F1341" s="3" t="s">
        <v>37</v>
      </c>
      <c r="G1341" s="1" t="s">
        <v>38</v>
      </c>
      <c r="H1341" s="34" t="str">
        <f>_xlfn.XLOOKUP(B1341,[2]CALCULATION!$B:$B,[2]CALCULATION!$H:$H,"")</f>
        <v>ZTE</v>
      </c>
      <c r="I1341" s="28">
        <v>0</v>
      </c>
      <c r="J1341" s="28">
        <v>0</v>
      </c>
      <c r="K1341" s="28">
        <v>0</v>
      </c>
      <c r="L1341" s="28">
        <v>0.61568473859482431</v>
      </c>
      <c r="M1341" s="28">
        <v>0</v>
      </c>
      <c r="N1341" s="28">
        <v>0</v>
      </c>
      <c r="O1341" s="28">
        <v>0</v>
      </c>
      <c r="P1341" s="28">
        <v>0</v>
      </c>
      <c r="Q1341" s="28">
        <v>0</v>
      </c>
      <c r="R1341" s="28">
        <v>0</v>
      </c>
      <c r="S1341" s="93">
        <v>0</v>
      </c>
      <c r="T1341" s="93">
        <f>_xlfn.XLOOKUP(B1341,'[3]Nur des jours'!$B:$B,'[3]Nur des jours'!$U:$U,"")</f>
        <v>0</v>
      </c>
      <c r="U1341" s="93">
        <v>0</v>
      </c>
      <c r="V1341" s="93">
        <v>0</v>
      </c>
      <c r="W1341" s="93">
        <v>0</v>
      </c>
      <c r="X1341" s="93">
        <v>1.0841409056795452</v>
      </c>
      <c r="Y1341" s="93">
        <v>0.65636655223680562</v>
      </c>
      <c r="Z1341" s="93">
        <v>0</v>
      </c>
      <c r="AA1341" s="93">
        <v>0</v>
      </c>
      <c r="AB1341" s="93">
        <v>0</v>
      </c>
      <c r="AC1341" s="93">
        <f>_xlfn.XLOOKUP(B1341,'[3]Nur des jours'!$B:$B,'[3]Nur des jours'!$N:$N,"")</f>
        <v>0</v>
      </c>
      <c r="AD1341" s="93">
        <v>0</v>
      </c>
      <c r="AE1341" s="93">
        <v>0</v>
      </c>
      <c r="AF1341" s="93">
        <v>0</v>
      </c>
      <c r="AG1341" s="93"/>
      <c r="AH1341" s="93">
        <v>0</v>
      </c>
      <c r="AI1341" s="93">
        <v>0</v>
      </c>
      <c r="AJ1341" s="93">
        <v>0</v>
      </c>
      <c r="AK1341" s="93">
        <v>0</v>
      </c>
      <c r="AL1341" s="93">
        <v>0</v>
      </c>
      <c r="AM1341" s="49" t="s">
        <v>5559</v>
      </c>
      <c r="AN1341" s="49"/>
      <c r="AO1341" s="48" t="str" cm="1">
        <f t="array" ref="AO1341">IFERROR(_xlfn.IFS(
AQ1341="MPR ISSUE","PDH",
AQ1341="BSS Hardware Issue","BSS",
AQ1341="Sites strategiques, MLL, Pylone, etc.","ENVTECH",
AQ1341="AKTIVCO DEFAUT GE &amp; POWER Cabinet","AKTIVCO",
AQ1341="AKTIVCO Coupure ENEO &amp; Baisse de tension","AKTIVCO GRID ONLY",
AQ1341="Coupure ENEO &amp; Baisse de tension","IHS GRID ONLY",
AQ1341="Defaut GE &amp; POWER Cabinet","IHS",
AQ1341="Sharing","Partners",
AQ1341="Sites strategiques &amp; DataCenter","SST &amp; DC",
AQ1341="Exclu","Exclu",
AQ1341="SAT","SAT",
AQ1341="SPARE-ISSUE","SPARE-ISSUE",
AQ1341="Fiber CAmtel","TRANS_FO_CAMTEL",
AQ1341="Fiber AOF","Fiber AOF",
AQ1341="Projet OCM (HUAWEI)","TRAVAUX-HUAWEI",
AQ1341="Projet OCM (NOKIA)","TRAVAUX-NOKIA",
AQ1341="ACCESS-ISSUE","ACCESS-ISSUE",
AQ1341="Projet OCM (ZTE, NOKIA, autres projets)","TRAVAUX OCM",
AQ1341="No root CAuse","No root cause",
AQ1341="ODU HS","PDH",
AQ1341="IP &amp; VLAN","PDH",
AQ1341="Warehouse HUAWEI","SPARE-ISSUE",
AQ1341="SPARE-HS","SPARE-ISSUE",
AQ1341="Power Telco","BSS",AQ1341="no impacts","no impacts"
),"")</f>
        <v>No root cause</v>
      </c>
      <c r="AP1341" s="48" t="str" cm="1">
        <f t="array" ref="AP1341">IFERROR(_xlfn.IFS(
AQ1341="MPR ISSUE","TX ISSUE",
AQ1341="BSS Hardware Issue","RAN ISSUE",
AQ1341="Sites strategiques, MLL, Pylone, etc.","ENVTECH",
AQ1341="AKTIVCO DEFAUT GE &amp; POWER Cabinet","POWER ISSUE",
AQ1341="AKTIVCO Coupure ENEO &amp; Baisse de tension","POWER ISSUE",
AQ1341="Coupure ENEO &amp; Baisse de tension","POWER ISSUE",
AQ1341="Defaut GE &amp; POWER Cabinet","POWER ISSUE",
AQ1341="Sharing","POWER ISSUE",
AQ1341="Sites strategiques &amp; DataCenter","POWER ISSUE",
AQ1341="Exclu","Exclu",
AQ1341="SAT","TX ISSUE",
AQ1341="SPARE-ISSUE","SPARE-ISSUE",
AQ1341="Fiber CAmtel","TX ISSUE",
AQ1341="Fiber AOF","TX ISSUE",
AQ1341="Projet OCM (HUAWEI)","TRAVAUX-HUAWEI",
AQ1341="Projet OCM (NOKIA)","TRAVAUX -NOKIA",
AQ1341="ACCESS-ISSUE","ACCESS-ISSUE",
AQ1341="Projet OCM (ZTE, NOKIA, autres projets)","TRAVAUX OCM",
AQ1341="No root CAuse","No root cause",
AQ1341="ODU HS","TX ISSUE",
AQ1341="IP &amp; VLAN","TX ISSUE",
AQ1341="Warehouse HUAWEI","SPARE-ISSUE",
AQ1341="SPARE-HS","SPARE-ISSUE",
AQ1341="Power Telco","RAN ISSUE",AQ1341="no impacts","no impacts"
),"")</f>
        <v>No root cause</v>
      </c>
      <c r="AQ1341" s="127" t="s">
        <v>5344</v>
      </c>
      <c r="AR1341" s="48" t="str" cm="1">
        <f t="array" ref="AR1341">IFERROR(_xlfn.IFS(
AQ1341="MPR ISSUE","ACTIVE",
AQ1341="BSS Hardware Issue","ACTIVE",
AQ1341="Sites strategiques, MLL, Pylone, etc.","PASSIVE",
AQ1341="AKTIVCO DEFAUT GE &amp; POWER Cabinet","PASSIVE",
AQ1341="AKTIVCO Coupure ENEO &amp; Baisse de tension","PASSIVE",
AQ1341="Coupure ENEO &amp; Baisse de tension","PASSIVE",
AQ1341="Defaut GE &amp; POWER Cabinet","PASSIVE",
AQ1341="Sharing","PASSIVE",
AQ1341="Sites strategiques &amp; DataCenter","PASSIVE",
AQ1341="Exclu","Exclu",
AQ1341="SAT","ACTIVE",
AQ1341="SPARE-ISSUE","SPARE-ISSUE",
AQ1341="Fiber CAmtel","ACTIVE",
AQ1341="Fiber AOF","ACTIVE",
AQ1341="Projet OCM (HUAWEI)","PLANNED WORKS",
AQ1341="Projet OCM (NOKIA)","PLANNED WORKS",
AQ1341="ACCESS-ISSUE","ACCESS-ISSUE",
AQ1341="Projet OCM (ZTE, NOKIA, autres projets)","PLANNED WORKS",
AQ1341="No root CAuse","No root cause",
AQ1341="ODU HS","ACTIVE",
AQ1341="IP &amp; VLAN","ACTIVE",
AQ1341="Warehouse HUAWEI","SPARE-ISSUE",
AQ1341="SPARE-HS","SPARE-ISSUE",
AQ1341="Power Telco","ACTIVE", AQ1341="no impacts","no impacts"
),"")</f>
        <v>No root cause</v>
      </c>
      <c r="AS1341" s="92" t="s">
        <v>5537</v>
      </c>
      <c r="AT1341" s="98" t="s">
        <v>2808</v>
      </c>
      <c r="AV1341" s="17" t="s">
        <v>5537</v>
      </c>
      <c r="AW1341" s="7" t="s">
        <v>5537</v>
      </c>
      <c r="AX1341" s="6" t="s">
        <v>5537</v>
      </c>
      <c r="AY1341" s="7"/>
      <c r="AZ1341" s="3" t="s">
        <v>5537</v>
      </c>
      <c r="BA1341" s="18" t="s">
        <v>5537</v>
      </c>
      <c r="BB1341" s="18" t="s">
        <v>5537</v>
      </c>
      <c r="BC1341" s="18" t="s">
        <v>5537</v>
      </c>
      <c r="BD1341" s="18" t="s">
        <v>5537</v>
      </c>
      <c r="BE1341" s="18" t="s">
        <v>5537</v>
      </c>
      <c r="BF1341" s="18" t="s">
        <v>5537</v>
      </c>
      <c r="BG1341" s="18" t="s">
        <v>5537</v>
      </c>
      <c r="BH1341" s="18" t="s">
        <v>5537</v>
      </c>
      <c r="BI1341" s="18" t="s">
        <v>5537</v>
      </c>
      <c r="BJ1341" s="18" t="s">
        <v>5537</v>
      </c>
      <c r="BK1341" s="18" t="s">
        <v>5537</v>
      </c>
      <c r="BL1341" s="9" t="s">
        <v>5537</v>
      </c>
      <c r="BM1341" s="14" t="s">
        <v>5537</v>
      </c>
      <c r="BN1341" s="14" t="s">
        <v>5537</v>
      </c>
      <c r="BO1341" s="14" t="str">
        <f>_xlfn.XLOOKUP(B1341,'[4]cell downs 18042026 17h'!$B:$B,'[4]cell downs 18042026 17h'!$B:$B,"")</f>
        <v/>
      </c>
      <c r="BP1341" s="14" t="str">
        <f>_xlfn.XLOOKUP(B1341,'[5]Cells Huawei 19042026 15h'!$B:$B,'[5]Cells Huawei 19042026 15h'!$B:$B,"")</f>
        <v/>
      </c>
      <c r="BQ1341" s="9" t="str">
        <f>_xlfn.XLOOKUP(B1341,'[6]cells down 19042026 9H40'!$B:$B,'[6]cells down 19042026 9H40'!$B:$B,"")</f>
        <v/>
      </c>
      <c r="BR1341" s="9" t="s">
        <v>2808</v>
      </c>
      <c r="BS1341" s="9" t="s">
        <v>12</v>
      </c>
      <c r="BT1341" s="108"/>
    </row>
    <row r="1342" spans="1:72" s="9" customFormat="1" x14ac:dyDescent="0.35">
      <c r="A1342" s="1" t="s">
        <v>3933</v>
      </c>
      <c r="B1342" s="8" t="s">
        <v>3934</v>
      </c>
      <c r="C1342" s="3" t="str">
        <f>_xlfn.XLOOKUP(B1342,'[1]daily break down'!$D:$D,'[1]daily break down'!$E:$E,"")</f>
        <v>ADAMAOUA</v>
      </c>
      <c r="D1342" s="1" t="s">
        <v>21</v>
      </c>
      <c r="E1342" s="1" t="s">
        <v>80</v>
      </c>
      <c r="F1342" s="3" t="s">
        <v>90</v>
      </c>
      <c r="G1342" s="1" t="s">
        <v>3933</v>
      </c>
      <c r="H1342" s="32" t="str">
        <f>_xlfn.XLOOKUP(B1342,[2]CALCULATION!$B:$B,[2]CALCULATION!$H:$H,"")</f>
        <v>HUAWEI</v>
      </c>
      <c r="I1342" s="28">
        <v>0</v>
      </c>
      <c r="J1342" s="28">
        <v>0</v>
      </c>
      <c r="K1342" s="28">
        <v>0</v>
      </c>
      <c r="L1342" s="28">
        <v>0</v>
      </c>
      <c r="M1342" s="28">
        <v>0</v>
      </c>
      <c r="N1342" s="28">
        <v>0</v>
      </c>
      <c r="O1342" s="28">
        <v>0</v>
      </c>
      <c r="P1342" s="28">
        <v>0</v>
      </c>
      <c r="Q1342" s="28">
        <v>0</v>
      </c>
      <c r="R1342" s="28">
        <v>0</v>
      </c>
      <c r="S1342" s="93">
        <v>0</v>
      </c>
      <c r="T1342" s="93">
        <f>_xlfn.XLOOKUP(B1342,'[3]Nur des jours'!$B:$B,'[3]Nur des jours'!$U:$U,"")</f>
        <v>0</v>
      </c>
      <c r="U1342" s="93">
        <v>0</v>
      </c>
      <c r="V1342" s="93">
        <v>0</v>
      </c>
      <c r="W1342" s="93">
        <v>0</v>
      </c>
      <c r="X1342" s="93">
        <v>1.8905183016439665E-2</v>
      </c>
      <c r="Y1342" s="93">
        <v>0.56940271036118173</v>
      </c>
      <c r="Z1342" s="93">
        <v>0</v>
      </c>
      <c r="AA1342" s="93">
        <v>0</v>
      </c>
      <c r="AB1342" s="93">
        <v>0</v>
      </c>
      <c r="AC1342" s="93">
        <f>_xlfn.XLOOKUP(B1342,'[3]Nur des jours'!$B:$B,'[3]Nur des jours'!$N:$N,"")</f>
        <v>0</v>
      </c>
      <c r="AD1342" s="93">
        <v>0</v>
      </c>
      <c r="AE1342" s="93">
        <v>0</v>
      </c>
      <c r="AF1342" s="93">
        <v>0</v>
      </c>
      <c r="AG1342" s="93"/>
      <c r="AH1342" s="93">
        <v>0</v>
      </c>
      <c r="AI1342" s="93">
        <v>0</v>
      </c>
      <c r="AJ1342" s="93">
        <v>0</v>
      </c>
      <c r="AK1342" s="93">
        <v>0</v>
      </c>
      <c r="AL1342" s="93">
        <v>0</v>
      </c>
      <c r="AM1342" s="49" t="s">
        <v>5559</v>
      </c>
      <c r="AN1342" s="49"/>
      <c r="AO1342" s="48" t="str" cm="1">
        <f t="array" ref="AO1342">IFERROR(_xlfn.IFS(
AQ1342="MPR ISSUE","PDH",
AQ1342="BSS Hardware Issue","BSS",
AQ1342="Sites strategiques, MLL, Pylone, etc.","ENVTECH",
AQ1342="AKTIVCO DEFAUT GE &amp; POWER Cabinet","AKTIVCO",
AQ1342="AKTIVCO Coupure ENEO &amp; Baisse de tension","AKTIVCO GRID ONLY",
AQ1342="Coupure ENEO &amp; Baisse de tension","IHS GRID ONLY",
AQ1342="Defaut GE &amp; POWER Cabinet","IHS",
AQ1342="Sharing","Partners",
AQ1342="Sites strategiques &amp; DataCenter","SST &amp; DC",
AQ1342="Exclu","Exclu",
AQ1342="SAT","SAT",
AQ1342="SPARE-ISSUE","SPARE-ISSUE",
AQ1342="Fiber CAmtel","TRANS_FO_CAMTEL",
AQ1342="Fiber AOF","Fiber AOF",
AQ1342="Projet OCM (HUAWEI)","TRAVAUX-HUAWEI",
AQ1342="Projet OCM (NOKIA)","TRAVAUX-NOKIA",
AQ1342="ACCESS-ISSUE","ACCESS-ISSUE",
AQ1342="Projet OCM (ZTE, NOKIA, autres projets)","TRAVAUX OCM",
AQ1342="No root CAuse","No root cause",
AQ1342="ODU HS","PDH",
AQ1342="IP &amp; VLAN","PDH",
AQ1342="Warehouse HUAWEI","SPARE-ISSUE",
AQ1342="SPARE-HS","SPARE-ISSUE",
AQ1342="Power Telco","BSS",AQ1342="no impacts","no impacts"
),"")</f>
        <v>No root cause</v>
      </c>
      <c r="AP1342" s="48" t="str" cm="1">
        <f t="array" ref="AP1342">IFERROR(_xlfn.IFS(
AQ1342="MPR ISSUE","TX ISSUE",
AQ1342="BSS Hardware Issue","RAN ISSUE",
AQ1342="Sites strategiques, MLL, Pylone, etc.","ENVTECH",
AQ1342="AKTIVCO DEFAUT GE &amp; POWER Cabinet","POWER ISSUE",
AQ1342="AKTIVCO Coupure ENEO &amp; Baisse de tension","POWER ISSUE",
AQ1342="Coupure ENEO &amp; Baisse de tension","POWER ISSUE",
AQ1342="Defaut GE &amp; POWER Cabinet","POWER ISSUE",
AQ1342="Sharing","POWER ISSUE",
AQ1342="Sites strategiques &amp; DataCenter","POWER ISSUE",
AQ1342="Exclu","Exclu",
AQ1342="SAT","TX ISSUE",
AQ1342="SPARE-ISSUE","SPARE-ISSUE",
AQ1342="Fiber CAmtel","TX ISSUE",
AQ1342="Fiber AOF","TX ISSUE",
AQ1342="Projet OCM (HUAWEI)","TRAVAUX-HUAWEI",
AQ1342="Projet OCM (NOKIA)","TRAVAUX -NOKIA",
AQ1342="ACCESS-ISSUE","ACCESS-ISSUE",
AQ1342="Projet OCM (ZTE, NOKIA, autres projets)","TRAVAUX OCM",
AQ1342="No root CAuse","No root cause",
AQ1342="ODU HS","TX ISSUE",
AQ1342="IP &amp; VLAN","TX ISSUE",
AQ1342="Warehouse HUAWEI","SPARE-ISSUE",
AQ1342="SPARE-HS","SPARE-ISSUE",
AQ1342="Power Telco","RAN ISSUE",AQ1342="no impacts","no impacts"
),"")</f>
        <v>No root cause</v>
      </c>
      <c r="AQ1342" s="67" t="s">
        <v>5344</v>
      </c>
      <c r="AR1342" s="48" t="str" cm="1">
        <f t="array" ref="AR1342">IFERROR(_xlfn.IFS(
AQ1342="MPR ISSUE","ACTIVE",
AQ1342="BSS Hardware Issue","ACTIVE",
AQ1342="Sites strategiques, MLL, Pylone, etc.","PASSIVE",
AQ1342="AKTIVCO DEFAUT GE &amp; POWER Cabinet","PASSIVE",
AQ1342="AKTIVCO Coupure ENEO &amp; Baisse de tension","PASSIVE",
AQ1342="Coupure ENEO &amp; Baisse de tension","PASSIVE",
AQ1342="Defaut GE &amp; POWER Cabinet","PASSIVE",
AQ1342="Sharing","PASSIVE",
AQ1342="Sites strategiques &amp; DataCenter","PASSIVE",
AQ1342="Exclu","Exclu",
AQ1342="SAT","ACTIVE",
AQ1342="SPARE-ISSUE","SPARE-ISSUE",
AQ1342="Fiber CAmtel","ACTIVE",
AQ1342="Fiber AOF","ACTIVE",
AQ1342="Projet OCM (HUAWEI)","PLANNED WORKS",
AQ1342="Projet OCM (NOKIA)","PLANNED WORKS",
AQ1342="ACCESS-ISSUE","ACCESS-ISSUE",
AQ1342="Projet OCM (ZTE, NOKIA, autres projets)","PLANNED WORKS",
AQ1342="No root CAuse","No root cause",
AQ1342="ODU HS","ACTIVE",
AQ1342="IP &amp; VLAN","ACTIVE",
AQ1342="Warehouse HUAWEI","SPARE-ISSUE",
AQ1342="SPARE-HS","SPARE-ISSUE",
AQ1342="Power Telco","ACTIVE", AQ1342="no impacts","no impacts"
),"")</f>
        <v>No root cause</v>
      </c>
      <c r="AS1342" s="92" t="s">
        <v>5537</v>
      </c>
      <c r="AT1342" s="98" t="s">
        <v>3934</v>
      </c>
      <c r="AV1342" s="17" t="s">
        <v>5537</v>
      </c>
      <c r="AW1342" s="7" t="s">
        <v>5537</v>
      </c>
      <c r="AX1342" s="6" t="s">
        <v>5537</v>
      </c>
      <c r="AY1342" s="7"/>
      <c r="AZ1342" s="3" t="s">
        <v>5537</v>
      </c>
      <c r="BA1342" s="18" t="s">
        <v>5537</v>
      </c>
      <c r="BB1342" s="18" t="s">
        <v>5537</v>
      </c>
      <c r="BC1342" s="18" t="s">
        <v>5537</v>
      </c>
      <c r="BD1342" s="18" t="s">
        <v>5537</v>
      </c>
      <c r="BE1342" s="18" t="s">
        <v>5537</v>
      </c>
      <c r="BF1342" s="18" t="s">
        <v>5537</v>
      </c>
      <c r="BG1342" s="18" t="s">
        <v>5537</v>
      </c>
      <c r="BH1342" s="18" t="s">
        <v>5537</v>
      </c>
      <c r="BI1342" s="18" t="s">
        <v>5537</v>
      </c>
      <c r="BJ1342" s="18" t="s">
        <v>5537</v>
      </c>
      <c r="BK1342" s="18" t="s">
        <v>5537</v>
      </c>
      <c r="BL1342" s="9" t="s">
        <v>5537</v>
      </c>
      <c r="BM1342" s="14" t="s">
        <v>5537</v>
      </c>
      <c r="BN1342" s="14" t="s">
        <v>5537</v>
      </c>
      <c r="BO1342" s="14" t="str">
        <f>_xlfn.XLOOKUP(B1342,'[4]cell downs 18042026 17h'!$B:$B,'[4]cell downs 18042026 17h'!$B:$B,"")</f>
        <v/>
      </c>
      <c r="BP1342" s="14" t="str">
        <f>_xlfn.XLOOKUP(B1342,'[5]Cells Huawei 19042026 15h'!$B:$B,'[5]Cells Huawei 19042026 15h'!$B:$B,"")</f>
        <v/>
      </c>
      <c r="BQ1342" s="9" t="str">
        <f>_xlfn.XLOOKUP(B1342,'[6]cells down 19042026 9H40'!$B:$B,'[6]cells down 19042026 9H40'!$B:$B,"")</f>
        <v/>
      </c>
      <c r="BR1342" s="9" t="s">
        <v>5537</v>
      </c>
      <c r="BS1342" s="9" t="s">
        <v>5537</v>
      </c>
      <c r="BT1342" s="108"/>
    </row>
    <row r="1343" spans="1:72" s="9" customFormat="1" x14ac:dyDescent="0.35">
      <c r="A1343" s="1" t="s">
        <v>4519</v>
      </c>
      <c r="B1343" s="8" t="s">
        <v>4520</v>
      </c>
      <c r="C1343" s="3" t="str">
        <f>_xlfn.XLOOKUP(B1343,'[1]daily break down'!$D:$D,'[1]daily break down'!$E:$E,"")</f>
        <v>Douala</v>
      </c>
      <c r="D1343" s="1" t="s">
        <v>11</v>
      </c>
      <c r="E1343" s="1" t="s">
        <v>12</v>
      </c>
      <c r="F1343" s="3" t="s">
        <v>31</v>
      </c>
      <c r="G1343" s="1" t="s">
        <v>32</v>
      </c>
      <c r="H1343" s="34" t="str">
        <f>_xlfn.XLOOKUP(B1343,[2]CALCULATION!$B:$B,[2]CALCULATION!$H:$H,"")</f>
        <v>ZTE</v>
      </c>
      <c r="I1343" s="28">
        <v>0</v>
      </c>
      <c r="J1343" s="28">
        <v>0</v>
      </c>
      <c r="K1343" s="28">
        <v>0</v>
      </c>
      <c r="L1343" s="28">
        <v>0</v>
      </c>
      <c r="M1343" s="28">
        <v>0</v>
      </c>
      <c r="N1343" s="28">
        <v>0</v>
      </c>
      <c r="O1343" s="28">
        <v>0</v>
      </c>
      <c r="P1343" s="28">
        <v>0</v>
      </c>
      <c r="Q1343" s="28">
        <v>0</v>
      </c>
      <c r="R1343" s="28">
        <v>0</v>
      </c>
      <c r="S1343" s="93">
        <v>0</v>
      </c>
      <c r="T1343" s="93">
        <f>_xlfn.XLOOKUP(B1343,'[3]Nur des jours'!$B:$B,'[3]Nur des jours'!$U:$U,"")</f>
        <v>21.826586679907432</v>
      </c>
      <c r="U1343" s="93">
        <v>9.9502080283534955</v>
      </c>
      <c r="V1343" s="93">
        <v>13.868556899607057</v>
      </c>
      <c r="W1343" s="93">
        <v>21.826586679907429</v>
      </c>
      <c r="X1343" s="93">
        <v>0</v>
      </c>
      <c r="Y1343" s="93">
        <v>0.45907491588977112</v>
      </c>
      <c r="Z1343" s="93">
        <v>0</v>
      </c>
      <c r="AA1343" s="93">
        <v>0</v>
      </c>
      <c r="AB1343" s="93">
        <v>0</v>
      </c>
      <c r="AC1343" s="93">
        <f>_xlfn.XLOOKUP(B1343,'[3]Nur des jours'!$B:$B,'[3]Nur des jours'!$N:$N,"")</f>
        <v>0</v>
      </c>
      <c r="AD1343" s="93">
        <v>0</v>
      </c>
      <c r="AE1343" s="93">
        <v>0</v>
      </c>
      <c r="AF1343" s="93">
        <v>0</v>
      </c>
      <c r="AG1343" s="93"/>
      <c r="AH1343" s="93">
        <v>0</v>
      </c>
      <c r="AI1343" s="93">
        <v>0</v>
      </c>
      <c r="AJ1343" s="93">
        <v>0</v>
      </c>
      <c r="AK1343" s="93">
        <v>0</v>
      </c>
      <c r="AL1343" s="93">
        <v>0</v>
      </c>
      <c r="AM1343" s="49" t="s">
        <v>5559</v>
      </c>
      <c r="AN1343" s="49"/>
      <c r="AO1343" s="48" t="str" cm="1">
        <f t="array" ref="AO1343">IFERROR(_xlfn.IFS(
AQ1343="MPR ISSUE","PDH",
AQ1343="BSS Hardware Issue","BSS",
AQ1343="Sites strategiques, MLL, Pylone, etc.","ENVTECH",
AQ1343="AKTIVCO DEFAUT GE &amp; POWER Cabinet","AKTIVCO",
AQ1343="AKTIVCO Coupure ENEO &amp; Baisse de tension","AKTIVCO GRID ONLY",
AQ1343="Coupure ENEO &amp; Baisse de tension","IHS GRID ONLY",
AQ1343="Defaut GE &amp; POWER Cabinet","IHS",
AQ1343="Sharing","Partners",
AQ1343="Sites strategiques &amp; DataCenter","SST &amp; DC",
AQ1343="Exclu","Exclu",
AQ1343="SAT","SAT",
AQ1343="SPARE-ISSUE","SPARE-ISSUE",
AQ1343="Fiber CAmtel","TRANS_FO_CAMTEL",
AQ1343="Fiber AOF","Fiber AOF",
AQ1343="Projet OCM (HUAWEI)","TRAVAUX-HUAWEI",
AQ1343="Projet OCM (NOKIA)","TRAVAUX-NOKIA",
AQ1343="ACCESS-ISSUE","ACCESS-ISSUE",
AQ1343="Projet OCM (ZTE, NOKIA, autres projets)","TRAVAUX OCM",
AQ1343="No root CAuse","No root cause",
AQ1343="ODU HS","PDH",
AQ1343="IP &amp; VLAN","PDH",
AQ1343="Warehouse HUAWEI","SPARE-ISSUE",
AQ1343="SPARE-HS","SPARE-ISSUE",
AQ1343="Power Telco","BSS",AQ1343="no impacts","no impacts"
),"")</f>
        <v>No root cause</v>
      </c>
      <c r="AP1343" s="48" t="str" cm="1">
        <f t="array" ref="AP1343">IFERROR(_xlfn.IFS(
AQ1343="MPR ISSUE","TX ISSUE",
AQ1343="BSS Hardware Issue","RAN ISSUE",
AQ1343="Sites strategiques, MLL, Pylone, etc.","ENVTECH",
AQ1343="AKTIVCO DEFAUT GE &amp; POWER Cabinet","POWER ISSUE",
AQ1343="AKTIVCO Coupure ENEO &amp; Baisse de tension","POWER ISSUE",
AQ1343="Coupure ENEO &amp; Baisse de tension","POWER ISSUE",
AQ1343="Defaut GE &amp; POWER Cabinet","POWER ISSUE",
AQ1343="Sharing","POWER ISSUE",
AQ1343="Sites strategiques &amp; DataCenter","POWER ISSUE",
AQ1343="Exclu","Exclu",
AQ1343="SAT","TX ISSUE",
AQ1343="SPARE-ISSUE","SPARE-ISSUE",
AQ1343="Fiber CAmtel","TX ISSUE",
AQ1343="Fiber AOF","TX ISSUE",
AQ1343="Projet OCM (HUAWEI)","TRAVAUX-HUAWEI",
AQ1343="Projet OCM (NOKIA)","TRAVAUX -NOKIA",
AQ1343="ACCESS-ISSUE","ACCESS-ISSUE",
AQ1343="Projet OCM (ZTE, NOKIA, autres projets)","TRAVAUX OCM",
AQ1343="No root CAuse","No root cause",
AQ1343="ODU HS","TX ISSUE",
AQ1343="IP &amp; VLAN","TX ISSUE",
AQ1343="Warehouse HUAWEI","SPARE-ISSUE",
AQ1343="SPARE-HS","SPARE-ISSUE",
AQ1343="Power Telco","RAN ISSUE",AQ1343="no impacts","no impacts"
),"")</f>
        <v>No root cause</v>
      </c>
      <c r="AQ1343" s="127" t="s">
        <v>5344</v>
      </c>
      <c r="AR1343" s="48" t="str" cm="1">
        <f t="array" ref="AR1343">IFERROR(_xlfn.IFS(
AQ1343="MPR ISSUE","ACTIVE",
AQ1343="BSS Hardware Issue","ACTIVE",
AQ1343="Sites strategiques, MLL, Pylone, etc.","PASSIVE",
AQ1343="AKTIVCO DEFAUT GE &amp; POWER Cabinet","PASSIVE",
AQ1343="AKTIVCO Coupure ENEO &amp; Baisse de tension","PASSIVE",
AQ1343="Coupure ENEO &amp; Baisse de tension","PASSIVE",
AQ1343="Defaut GE &amp; POWER Cabinet","PASSIVE",
AQ1343="Sharing","PASSIVE",
AQ1343="Sites strategiques &amp; DataCenter","PASSIVE",
AQ1343="Exclu","Exclu",
AQ1343="SAT","ACTIVE",
AQ1343="SPARE-ISSUE","SPARE-ISSUE",
AQ1343="Fiber CAmtel","ACTIVE",
AQ1343="Fiber AOF","ACTIVE",
AQ1343="Projet OCM (HUAWEI)","PLANNED WORKS",
AQ1343="Projet OCM (NOKIA)","PLANNED WORKS",
AQ1343="ACCESS-ISSUE","ACCESS-ISSUE",
AQ1343="Projet OCM (ZTE, NOKIA, autres projets)","PLANNED WORKS",
AQ1343="No root CAuse","No root cause",
AQ1343="ODU HS","ACTIVE",
AQ1343="IP &amp; VLAN","ACTIVE",
AQ1343="Warehouse HUAWEI","SPARE-ISSUE",
AQ1343="SPARE-HS","SPARE-ISSUE",
AQ1343="Power Telco","ACTIVE", AQ1343="no impacts","no impacts"
),"")</f>
        <v>No root cause</v>
      </c>
      <c r="AS1343" s="92" t="s">
        <v>5537</v>
      </c>
      <c r="AT1343" s="98" t="s">
        <v>4520</v>
      </c>
      <c r="AV1343" s="17" t="s">
        <v>5537</v>
      </c>
      <c r="AW1343" s="7" t="s">
        <v>5537</v>
      </c>
      <c r="AX1343" s="6" t="s">
        <v>5537</v>
      </c>
      <c r="AY1343" s="7"/>
      <c r="AZ1343" s="3" t="s">
        <v>5537</v>
      </c>
      <c r="BA1343" s="18" t="s">
        <v>5537</v>
      </c>
      <c r="BB1343" s="18" t="s">
        <v>5537</v>
      </c>
      <c r="BC1343" s="18" t="s">
        <v>5537</v>
      </c>
      <c r="BD1343" s="18" t="s">
        <v>5537</v>
      </c>
      <c r="BE1343" s="18" t="s">
        <v>5537</v>
      </c>
      <c r="BF1343" s="18" t="s">
        <v>5537</v>
      </c>
      <c r="BG1343" s="18" t="s">
        <v>5537</v>
      </c>
      <c r="BH1343" s="18" t="s">
        <v>5537</v>
      </c>
      <c r="BI1343" s="18" t="s">
        <v>5537</v>
      </c>
      <c r="BJ1343" s="18" t="s">
        <v>5537</v>
      </c>
      <c r="BK1343" s="18" t="s">
        <v>5537</v>
      </c>
      <c r="BL1343" s="9" t="s">
        <v>5537</v>
      </c>
      <c r="BM1343" s="14" t="s">
        <v>5537</v>
      </c>
      <c r="BN1343" s="14" t="s">
        <v>5537</v>
      </c>
      <c r="BO1343" s="14" t="str">
        <f>_xlfn.XLOOKUP(B1343,'[4]cell downs 18042026 17h'!$B:$B,'[4]cell downs 18042026 17h'!$B:$B,"")</f>
        <v/>
      </c>
      <c r="BP1343" s="14" t="str">
        <f>_xlfn.XLOOKUP(B1343,'[5]Cells Huawei 19042026 15h'!$B:$B,'[5]Cells Huawei 19042026 15h'!$B:$B,"")</f>
        <v/>
      </c>
      <c r="BQ1343" s="9" t="str">
        <f>_xlfn.XLOOKUP(B1343,'[6]cells down 19042026 9H40'!$B:$B,'[6]cells down 19042026 9H40'!$B:$B,"")</f>
        <v/>
      </c>
      <c r="BR1343" s="9" t="s">
        <v>4520</v>
      </c>
      <c r="BS1343" s="9" t="s">
        <v>12</v>
      </c>
      <c r="BT1343" s="108"/>
    </row>
    <row r="1344" spans="1:72" s="9" customFormat="1" x14ac:dyDescent="0.35">
      <c r="A1344" s="1" t="s">
        <v>4244</v>
      </c>
      <c r="B1344" s="8" t="s">
        <v>4245</v>
      </c>
      <c r="C1344" s="3" t="str">
        <f>_xlfn.XLOOKUP(B1344,'[1]daily break down'!$D:$D,'[1]daily break down'!$E:$E,"")</f>
        <v>ADAMAOUA</v>
      </c>
      <c r="D1344" s="1"/>
      <c r="E1344" s="1"/>
      <c r="F1344" s="3" t="s">
        <v>90</v>
      </c>
      <c r="G1344" s="1" t="s">
        <v>4246</v>
      </c>
      <c r="H1344" s="32" t="str">
        <f>_xlfn.XLOOKUP(B1344,[2]CALCULATION!$B:$B,[2]CALCULATION!$H:$H,"")</f>
        <v>HUAWEI</v>
      </c>
      <c r="I1344" s="28">
        <v>0</v>
      </c>
      <c r="J1344" s="28">
        <v>0</v>
      </c>
      <c r="K1344" s="28">
        <v>0</v>
      </c>
      <c r="L1344" s="28">
        <v>0</v>
      </c>
      <c r="M1344" s="28">
        <v>0</v>
      </c>
      <c r="N1344" s="28">
        <v>0</v>
      </c>
      <c r="O1344" s="28">
        <v>0</v>
      </c>
      <c r="P1344" s="28">
        <v>0</v>
      </c>
      <c r="Q1344" s="28">
        <v>0</v>
      </c>
      <c r="R1344" s="28">
        <v>0</v>
      </c>
      <c r="S1344" s="93">
        <v>0</v>
      </c>
      <c r="T1344" s="93">
        <f>_xlfn.XLOOKUP(B1344,'[3]Nur des jours'!$B:$B,'[3]Nur des jours'!$U:$U,"")</f>
        <v>0</v>
      </c>
      <c r="U1344" s="93">
        <v>0</v>
      </c>
      <c r="V1344" s="93">
        <v>0</v>
      </c>
      <c r="W1344" s="93">
        <v>0</v>
      </c>
      <c r="X1344" s="93">
        <v>6.2137412857807335E-2</v>
      </c>
      <c r="Y1344" s="93">
        <v>0.4348905496913818</v>
      </c>
      <c r="Z1344" s="93">
        <v>0</v>
      </c>
      <c r="AA1344" s="93">
        <v>0</v>
      </c>
      <c r="AB1344" s="93">
        <v>0</v>
      </c>
      <c r="AC1344" s="93">
        <f>_xlfn.XLOOKUP(B1344,'[3]Nur des jours'!$B:$B,'[3]Nur des jours'!$N:$N,"")</f>
        <v>0</v>
      </c>
      <c r="AD1344" s="93">
        <v>0</v>
      </c>
      <c r="AE1344" s="93">
        <v>0</v>
      </c>
      <c r="AF1344" s="93">
        <v>0</v>
      </c>
      <c r="AG1344" s="93"/>
      <c r="AH1344" s="93">
        <v>0</v>
      </c>
      <c r="AI1344" s="93">
        <v>0</v>
      </c>
      <c r="AJ1344" s="93">
        <v>0</v>
      </c>
      <c r="AK1344" s="93">
        <v>0</v>
      </c>
      <c r="AL1344" s="93">
        <v>0</v>
      </c>
      <c r="AM1344" s="49" t="s">
        <v>5559</v>
      </c>
      <c r="AN1344" s="49"/>
      <c r="AO1344" s="48" t="str" cm="1">
        <f t="array" ref="AO1344">IFERROR(_xlfn.IFS(
AQ1344="MPR ISSUE","PDH",
AQ1344="BSS Hardware Issue","BSS",
AQ1344="Sites strategiques, MLL, Pylone, etc.","ENVTECH",
AQ1344="AKTIVCO DEFAUT GE &amp; POWER Cabinet","AKTIVCO",
AQ1344="AKTIVCO Coupure ENEO &amp; Baisse de tension","AKTIVCO GRID ONLY",
AQ1344="Coupure ENEO &amp; Baisse de tension","IHS GRID ONLY",
AQ1344="Defaut GE &amp; POWER Cabinet","IHS",
AQ1344="Sharing","Partners",
AQ1344="Sites strategiques &amp; DataCenter","SST &amp; DC",
AQ1344="Exclu","Exclu",
AQ1344="SAT","SAT",
AQ1344="SPARE-ISSUE","SPARE-ISSUE",
AQ1344="Fiber CAmtel","TRANS_FO_CAMTEL",
AQ1344="Fiber AOF","Fiber AOF",
AQ1344="Projet OCM (HUAWEI)","TRAVAUX-HUAWEI",
AQ1344="Projet OCM (NOKIA)","TRAVAUX-NOKIA",
AQ1344="ACCESS-ISSUE","ACCESS-ISSUE",
AQ1344="Projet OCM (ZTE, NOKIA, autres projets)","TRAVAUX OCM",
AQ1344="No root CAuse","No root cause",
AQ1344="ODU HS","PDH",
AQ1344="IP &amp; VLAN","PDH",
AQ1344="Warehouse HUAWEI","SPARE-ISSUE",
AQ1344="SPARE-HS","SPARE-ISSUE",
AQ1344="Power Telco","BSS",AQ1344="no impacts","no impacts"
),"")</f>
        <v>No root cause</v>
      </c>
      <c r="AP1344" s="48" t="str" cm="1">
        <f t="array" ref="AP1344">IFERROR(_xlfn.IFS(
AQ1344="MPR ISSUE","TX ISSUE",
AQ1344="BSS Hardware Issue","RAN ISSUE",
AQ1344="Sites strategiques, MLL, Pylone, etc.","ENVTECH",
AQ1344="AKTIVCO DEFAUT GE &amp; POWER Cabinet","POWER ISSUE",
AQ1344="AKTIVCO Coupure ENEO &amp; Baisse de tension","POWER ISSUE",
AQ1344="Coupure ENEO &amp; Baisse de tension","POWER ISSUE",
AQ1344="Defaut GE &amp; POWER Cabinet","POWER ISSUE",
AQ1344="Sharing","POWER ISSUE",
AQ1344="Sites strategiques &amp; DataCenter","POWER ISSUE",
AQ1344="Exclu","Exclu",
AQ1344="SAT","TX ISSUE",
AQ1344="SPARE-ISSUE","SPARE-ISSUE",
AQ1344="Fiber CAmtel","TX ISSUE",
AQ1344="Fiber AOF","TX ISSUE",
AQ1344="Projet OCM (HUAWEI)","TRAVAUX-HUAWEI",
AQ1344="Projet OCM (NOKIA)","TRAVAUX -NOKIA",
AQ1344="ACCESS-ISSUE","ACCESS-ISSUE",
AQ1344="Projet OCM (ZTE, NOKIA, autres projets)","TRAVAUX OCM",
AQ1344="No root CAuse","No root cause",
AQ1344="ODU HS","TX ISSUE",
AQ1344="IP &amp; VLAN","TX ISSUE",
AQ1344="Warehouse HUAWEI","SPARE-ISSUE",
AQ1344="SPARE-HS","SPARE-ISSUE",
AQ1344="Power Telco","RAN ISSUE",AQ1344="no impacts","no impacts"
),"")</f>
        <v>No root cause</v>
      </c>
      <c r="AQ1344" s="67" t="s">
        <v>5344</v>
      </c>
      <c r="AR1344" s="48" t="str" cm="1">
        <f t="array" ref="AR1344">IFERROR(_xlfn.IFS(
AQ1344="MPR ISSUE","ACTIVE",
AQ1344="BSS Hardware Issue","ACTIVE",
AQ1344="Sites strategiques, MLL, Pylone, etc.","PASSIVE",
AQ1344="AKTIVCO DEFAUT GE &amp; POWER Cabinet","PASSIVE",
AQ1344="AKTIVCO Coupure ENEO &amp; Baisse de tension","PASSIVE",
AQ1344="Coupure ENEO &amp; Baisse de tension","PASSIVE",
AQ1344="Defaut GE &amp; POWER Cabinet","PASSIVE",
AQ1344="Sharing","PASSIVE",
AQ1344="Sites strategiques &amp; DataCenter","PASSIVE",
AQ1344="Exclu","Exclu",
AQ1344="SAT","ACTIVE",
AQ1344="SPARE-ISSUE","SPARE-ISSUE",
AQ1344="Fiber CAmtel","ACTIVE",
AQ1344="Fiber AOF","ACTIVE",
AQ1344="Projet OCM (HUAWEI)","PLANNED WORKS",
AQ1344="Projet OCM (NOKIA)","PLANNED WORKS",
AQ1344="ACCESS-ISSUE","ACCESS-ISSUE",
AQ1344="Projet OCM (ZTE, NOKIA, autres projets)","PLANNED WORKS",
AQ1344="No root CAuse","No root cause",
AQ1344="ODU HS","ACTIVE",
AQ1344="IP &amp; VLAN","ACTIVE",
AQ1344="Warehouse HUAWEI","SPARE-ISSUE",
AQ1344="SPARE-HS","SPARE-ISSUE",
AQ1344="Power Telco","ACTIVE", AQ1344="no impacts","no impacts"
),"")</f>
        <v>No root cause</v>
      </c>
      <c r="AS1344" s="92" t="s">
        <v>5537</v>
      </c>
      <c r="AT1344" s="98" t="s">
        <v>4245</v>
      </c>
      <c r="AV1344" s="17" t="s">
        <v>5537</v>
      </c>
      <c r="AW1344" s="7" t="s">
        <v>5537</v>
      </c>
      <c r="AX1344" s="6" t="s">
        <v>5537</v>
      </c>
      <c r="AY1344" s="7"/>
      <c r="AZ1344" s="3" t="s">
        <v>5537</v>
      </c>
      <c r="BA1344" s="18" t="s">
        <v>5537</v>
      </c>
      <c r="BB1344" s="18" t="s">
        <v>5537</v>
      </c>
      <c r="BC1344" s="18" t="s">
        <v>5537</v>
      </c>
      <c r="BD1344" s="18" t="s">
        <v>5537</v>
      </c>
      <c r="BE1344" s="18" t="s">
        <v>5537</v>
      </c>
      <c r="BF1344" s="18" t="s">
        <v>5537</v>
      </c>
      <c r="BG1344" s="18" t="s">
        <v>5537</v>
      </c>
      <c r="BH1344" s="18" t="s">
        <v>5537</v>
      </c>
      <c r="BI1344" s="18" t="s">
        <v>5537</v>
      </c>
      <c r="BJ1344" s="18" t="s">
        <v>5537</v>
      </c>
      <c r="BK1344" s="18" t="s">
        <v>5537</v>
      </c>
      <c r="BL1344" s="9" t="s">
        <v>5537</v>
      </c>
      <c r="BM1344" s="14" t="s">
        <v>5537</v>
      </c>
      <c r="BN1344" s="14" t="s">
        <v>5537</v>
      </c>
      <c r="BO1344" s="14" t="str">
        <f>_xlfn.XLOOKUP(B1344,'[4]cell downs 18042026 17h'!$B:$B,'[4]cell downs 18042026 17h'!$B:$B,"")</f>
        <v/>
      </c>
      <c r="BP1344" s="14" t="str">
        <f>_xlfn.XLOOKUP(B1344,'[5]Cells Huawei 19042026 15h'!$B:$B,'[5]Cells Huawei 19042026 15h'!$B:$B,"")</f>
        <v/>
      </c>
      <c r="BQ1344" s="9" t="str">
        <f>_xlfn.XLOOKUP(B1344,'[6]cells down 19042026 9H40'!$B:$B,'[6]cells down 19042026 9H40'!$B:$B,"")</f>
        <v/>
      </c>
      <c r="BR1344" s="9" t="s">
        <v>5537</v>
      </c>
      <c r="BS1344" s="9" t="s">
        <v>12</v>
      </c>
      <c r="BT1344" s="108"/>
    </row>
    <row r="1345" spans="1:72" s="9" customFormat="1" x14ac:dyDescent="0.35">
      <c r="A1345" s="1" t="s">
        <v>2368</v>
      </c>
      <c r="B1345" s="8" t="s">
        <v>2369</v>
      </c>
      <c r="C1345" s="3" t="str">
        <f>_xlfn.XLOOKUP(B1345,'[1]daily break down'!$D:$D,'[1]daily break down'!$E:$E,"")</f>
        <v>Ngaoundere</v>
      </c>
      <c r="D1345" s="1" t="s">
        <v>11</v>
      </c>
      <c r="E1345" s="1" t="s">
        <v>12</v>
      </c>
      <c r="F1345" s="3" t="s">
        <v>90</v>
      </c>
      <c r="G1345" s="1" t="s">
        <v>91</v>
      </c>
      <c r="H1345" s="32" t="str">
        <f>_xlfn.XLOOKUP(B1345,[2]CALCULATION!$B:$B,[2]CALCULATION!$H:$H,"")</f>
        <v>Huawei</v>
      </c>
      <c r="I1345" s="28">
        <v>1.7971695017307163</v>
      </c>
      <c r="J1345" s="28">
        <v>0.8496631310407412</v>
      </c>
      <c r="K1345" s="28">
        <v>0</v>
      </c>
      <c r="L1345" s="28">
        <v>0</v>
      </c>
      <c r="M1345" s="28">
        <v>0</v>
      </c>
      <c r="N1345" s="28">
        <v>0</v>
      </c>
      <c r="O1345" s="28">
        <v>0.46317698390277162</v>
      </c>
      <c r="P1345" s="28">
        <v>0</v>
      </c>
      <c r="Q1345" s="28">
        <v>0.22133332191888319</v>
      </c>
      <c r="R1345" s="28">
        <v>0.67705524308498344</v>
      </c>
      <c r="S1345" s="93">
        <v>0.98651168697011982</v>
      </c>
      <c r="T1345" s="93">
        <f>_xlfn.XLOOKUP(B1345,'[3]Nur des jours'!$B:$B,'[3]Nur des jours'!$U:$U,"")</f>
        <v>0</v>
      </c>
      <c r="U1345" s="93">
        <v>0.50589199647293492</v>
      </c>
      <c r="V1345" s="93">
        <v>0</v>
      </c>
      <c r="W1345" s="93">
        <v>0</v>
      </c>
      <c r="X1345" s="93">
        <v>0</v>
      </c>
      <c r="Y1345" s="93">
        <v>0.39394120987464076</v>
      </c>
      <c r="Z1345" s="93">
        <v>6.5633088208016943E-2</v>
      </c>
      <c r="AA1345" s="93">
        <v>0</v>
      </c>
      <c r="AB1345" s="93">
        <v>0</v>
      </c>
      <c r="AC1345" s="93">
        <f>_xlfn.XLOOKUP(B1345,'[3]Nur des jours'!$B:$B,'[3]Nur des jours'!$N:$N,"")</f>
        <v>0</v>
      </c>
      <c r="AD1345" s="93">
        <v>0</v>
      </c>
      <c r="AE1345" s="93">
        <v>0</v>
      </c>
      <c r="AF1345" s="93">
        <v>0</v>
      </c>
      <c r="AG1345" s="93"/>
      <c r="AH1345" s="93">
        <v>0</v>
      </c>
      <c r="AI1345" s="93">
        <v>0</v>
      </c>
      <c r="AJ1345" s="93">
        <v>0</v>
      </c>
      <c r="AK1345" s="93">
        <v>0</v>
      </c>
      <c r="AL1345" s="93">
        <v>0</v>
      </c>
      <c r="AM1345" s="49" t="s">
        <v>5559</v>
      </c>
      <c r="AN1345" s="49"/>
      <c r="AO1345" s="48" t="str" cm="1">
        <f t="array" ref="AO1345">IFERROR(_xlfn.IFS(
AQ1345="MPR ISSUE","PDH",
AQ1345="BSS Hardware Issue","BSS",
AQ1345="Sites strategiques, MLL, Pylone, etc.","ENVTECH",
AQ1345="AKTIVCO DEFAUT GE &amp; POWER Cabinet","AKTIVCO",
AQ1345="AKTIVCO Coupure ENEO &amp; Baisse de tension","AKTIVCO GRID ONLY",
AQ1345="Coupure ENEO &amp; Baisse de tension","IHS GRID ONLY",
AQ1345="Defaut GE &amp; POWER Cabinet","IHS",
AQ1345="Sharing","Partners",
AQ1345="Sites strategiques &amp; DataCenter","SST &amp; DC",
AQ1345="Exclu","Exclu",
AQ1345="SAT","SAT",
AQ1345="SPARE-ISSUE","SPARE-ISSUE",
AQ1345="Fiber CAmtel","TRANS_FO_CAMTEL",
AQ1345="Fiber AOF","Fiber AOF",
AQ1345="Projet OCM (HUAWEI)","TRAVAUX-HUAWEI",
AQ1345="Projet OCM (NOKIA)","TRAVAUX-NOKIA",
AQ1345="ACCESS-ISSUE","ACCESS-ISSUE",
AQ1345="Projet OCM (ZTE, NOKIA, autres projets)","TRAVAUX OCM",
AQ1345="No root CAuse","No root cause",
AQ1345="ODU HS","PDH",
AQ1345="IP &amp; VLAN","PDH",
AQ1345="Warehouse HUAWEI","SPARE-ISSUE",
AQ1345="SPARE-HS","SPARE-ISSUE",
AQ1345="Power Telco","BSS",AQ1345="no impacts","no impacts"
),"")</f>
        <v>No root cause</v>
      </c>
      <c r="AP1345" s="48" t="str" cm="1">
        <f t="array" ref="AP1345">IFERROR(_xlfn.IFS(
AQ1345="MPR ISSUE","TX ISSUE",
AQ1345="BSS Hardware Issue","RAN ISSUE",
AQ1345="Sites strategiques, MLL, Pylone, etc.","ENVTECH",
AQ1345="AKTIVCO DEFAUT GE &amp; POWER Cabinet","POWER ISSUE",
AQ1345="AKTIVCO Coupure ENEO &amp; Baisse de tension","POWER ISSUE",
AQ1345="Coupure ENEO &amp; Baisse de tension","POWER ISSUE",
AQ1345="Defaut GE &amp; POWER Cabinet","POWER ISSUE",
AQ1345="Sharing","POWER ISSUE",
AQ1345="Sites strategiques &amp; DataCenter","POWER ISSUE",
AQ1345="Exclu","Exclu",
AQ1345="SAT","TX ISSUE",
AQ1345="SPARE-ISSUE","SPARE-ISSUE",
AQ1345="Fiber CAmtel","TX ISSUE",
AQ1345="Fiber AOF","TX ISSUE",
AQ1345="Projet OCM (HUAWEI)","TRAVAUX-HUAWEI",
AQ1345="Projet OCM (NOKIA)","TRAVAUX -NOKIA",
AQ1345="ACCESS-ISSUE","ACCESS-ISSUE",
AQ1345="Projet OCM (ZTE, NOKIA, autres projets)","TRAVAUX OCM",
AQ1345="No root CAuse","No root cause",
AQ1345="ODU HS","TX ISSUE",
AQ1345="IP &amp; VLAN","TX ISSUE",
AQ1345="Warehouse HUAWEI","SPARE-ISSUE",
AQ1345="SPARE-HS","SPARE-ISSUE",
AQ1345="Power Telco","RAN ISSUE",AQ1345="no impacts","no impacts"
),"")</f>
        <v>No root cause</v>
      </c>
      <c r="AQ1345" s="127" t="s">
        <v>5344</v>
      </c>
      <c r="AR1345" s="48" t="str" cm="1">
        <f t="array" ref="AR1345">IFERROR(_xlfn.IFS(
AQ1345="MPR ISSUE","ACTIVE",
AQ1345="BSS Hardware Issue","ACTIVE",
AQ1345="Sites strategiques, MLL, Pylone, etc.","PASSIVE",
AQ1345="AKTIVCO DEFAUT GE &amp; POWER Cabinet","PASSIVE",
AQ1345="AKTIVCO Coupure ENEO &amp; Baisse de tension","PASSIVE",
AQ1345="Coupure ENEO &amp; Baisse de tension","PASSIVE",
AQ1345="Defaut GE &amp; POWER Cabinet","PASSIVE",
AQ1345="Sharing","PASSIVE",
AQ1345="Sites strategiques &amp; DataCenter","PASSIVE",
AQ1345="Exclu","Exclu",
AQ1345="SAT","ACTIVE",
AQ1345="SPARE-ISSUE","SPARE-ISSUE",
AQ1345="Fiber CAmtel","ACTIVE",
AQ1345="Fiber AOF","ACTIVE",
AQ1345="Projet OCM (HUAWEI)","PLANNED WORKS",
AQ1345="Projet OCM (NOKIA)","PLANNED WORKS",
AQ1345="ACCESS-ISSUE","ACCESS-ISSUE",
AQ1345="Projet OCM (ZTE, NOKIA, autres projets)","PLANNED WORKS",
AQ1345="No root CAuse","No root cause",
AQ1345="ODU HS","ACTIVE",
AQ1345="IP &amp; VLAN","ACTIVE",
AQ1345="Warehouse HUAWEI","SPARE-ISSUE",
AQ1345="SPARE-HS","SPARE-ISSUE",
AQ1345="Power Telco","ACTIVE", AQ1345="no impacts","no impacts"
),"")</f>
        <v>No root cause</v>
      </c>
      <c r="AS1345" s="92" t="s">
        <v>5537</v>
      </c>
      <c r="AT1345" s="98" t="s">
        <v>2369</v>
      </c>
      <c r="AV1345" s="17" t="s">
        <v>5537</v>
      </c>
      <c r="AW1345" s="7" t="s">
        <v>5537</v>
      </c>
      <c r="AX1345" s="6" t="s">
        <v>5537</v>
      </c>
      <c r="AY1345" s="7"/>
      <c r="AZ1345" s="3" t="s">
        <v>5537</v>
      </c>
      <c r="BA1345" s="18" t="s">
        <v>5537</v>
      </c>
      <c r="BB1345" s="18" t="s">
        <v>5537</v>
      </c>
      <c r="BC1345" s="18" t="s">
        <v>5537</v>
      </c>
      <c r="BD1345" s="18" t="s">
        <v>5537</v>
      </c>
      <c r="BE1345" s="18" t="s">
        <v>5537</v>
      </c>
      <c r="BF1345" s="18" t="s">
        <v>5537</v>
      </c>
      <c r="BG1345" s="18" t="s">
        <v>5537</v>
      </c>
      <c r="BH1345" s="18" t="s">
        <v>5537</v>
      </c>
      <c r="BI1345" s="18" t="s">
        <v>5537</v>
      </c>
      <c r="BJ1345" s="18" t="s">
        <v>5537</v>
      </c>
      <c r="BK1345" s="18" t="s">
        <v>5537</v>
      </c>
      <c r="BL1345" s="9" t="s">
        <v>5537</v>
      </c>
      <c r="BM1345" s="14" t="s">
        <v>5537</v>
      </c>
      <c r="BN1345" s="14" t="s">
        <v>5537</v>
      </c>
      <c r="BO1345" s="14" t="str">
        <f>_xlfn.XLOOKUP(B1345,'[4]cell downs 18042026 17h'!$B:$B,'[4]cell downs 18042026 17h'!$B:$B,"")</f>
        <v/>
      </c>
      <c r="BP1345" s="14" t="str">
        <f>_xlfn.XLOOKUP(B1345,'[5]Cells Huawei 19042026 15h'!$B:$B,'[5]Cells Huawei 19042026 15h'!$B:$B,"")</f>
        <v/>
      </c>
      <c r="BQ1345" s="9" t="str">
        <f>_xlfn.XLOOKUP(B1345,'[6]cells down 19042026 9H40'!$B:$B,'[6]cells down 19042026 9H40'!$B:$B,"")</f>
        <v/>
      </c>
      <c r="BR1345" s="9" t="s">
        <v>2369</v>
      </c>
      <c r="BS1345" s="9" t="s">
        <v>5537</v>
      </c>
      <c r="BT1345" s="108"/>
    </row>
    <row r="1346" spans="1:72" s="9" customFormat="1" x14ac:dyDescent="0.35">
      <c r="A1346" s="1" t="s">
        <v>4817</v>
      </c>
      <c r="B1346" s="8" t="s">
        <v>4818</v>
      </c>
      <c r="C1346" s="3" t="str">
        <f>_xlfn.XLOOKUP(B1346,'[1]daily break down'!$D:$D,'[1]daily break down'!$E:$E,"")</f>
        <v>SUD-OUEST</v>
      </c>
      <c r="D1346" s="1" t="s">
        <v>11</v>
      </c>
      <c r="E1346" s="1" t="s">
        <v>12</v>
      </c>
      <c r="F1346" s="3" t="s">
        <v>13</v>
      </c>
      <c r="G1346" s="1" t="s">
        <v>63</v>
      </c>
      <c r="H1346" s="32" t="str">
        <f>_xlfn.XLOOKUP(B1346,[2]CALCULATION!$B:$B,[2]CALCULATION!$H:$H,"")</f>
        <v>HUAWEI</v>
      </c>
      <c r="I1346" s="28">
        <v>0</v>
      </c>
      <c r="J1346" s="28">
        <v>0</v>
      </c>
      <c r="K1346" s="28">
        <v>0</v>
      </c>
      <c r="L1346" s="28">
        <v>0</v>
      </c>
      <c r="M1346" s="28">
        <v>0</v>
      </c>
      <c r="N1346" s="28">
        <v>0</v>
      </c>
      <c r="O1346" s="28">
        <v>0</v>
      </c>
      <c r="P1346" s="28">
        <v>0</v>
      </c>
      <c r="Q1346" s="28">
        <v>0</v>
      </c>
      <c r="R1346" s="28">
        <v>0</v>
      </c>
      <c r="S1346" s="93">
        <v>0</v>
      </c>
      <c r="T1346" s="93">
        <f>_xlfn.XLOOKUP(B1346,'[3]Nur des jours'!$B:$B,'[3]Nur des jours'!$U:$U,"")</f>
        <v>0</v>
      </c>
      <c r="U1346" s="93">
        <v>0</v>
      </c>
      <c r="V1346" s="93">
        <v>0</v>
      </c>
      <c r="W1346" s="93">
        <v>0</v>
      </c>
      <c r="X1346" s="93">
        <v>0</v>
      </c>
      <c r="Y1346" s="93">
        <v>0.33690462941560873</v>
      </c>
      <c r="Z1346" s="93">
        <v>0</v>
      </c>
      <c r="AA1346" s="93">
        <v>0</v>
      </c>
      <c r="AB1346" s="93">
        <v>0</v>
      </c>
      <c r="AC1346" s="93">
        <f>_xlfn.XLOOKUP(B1346,'[3]Nur des jours'!$B:$B,'[3]Nur des jours'!$N:$N,"")</f>
        <v>0</v>
      </c>
      <c r="AD1346" s="93">
        <v>0</v>
      </c>
      <c r="AE1346" s="93">
        <v>0</v>
      </c>
      <c r="AF1346" s="93">
        <v>0</v>
      </c>
      <c r="AG1346" s="93"/>
      <c r="AH1346" s="93">
        <v>0</v>
      </c>
      <c r="AI1346" s="93">
        <v>0</v>
      </c>
      <c r="AJ1346" s="93">
        <v>0</v>
      </c>
      <c r="AK1346" s="93">
        <v>0</v>
      </c>
      <c r="AL1346" s="93">
        <v>0</v>
      </c>
      <c r="AM1346" s="49" t="s">
        <v>5559</v>
      </c>
      <c r="AN1346" s="49"/>
      <c r="AO1346" s="48" t="str" cm="1">
        <f t="array" ref="AO1346">IFERROR(_xlfn.IFS(
AQ1346="MPR ISSUE","PDH",
AQ1346="BSS Hardware Issue","BSS",
AQ1346="Sites strategiques, MLL, Pylone, etc.","ENVTECH",
AQ1346="AKTIVCO DEFAUT GE &amp; POWER Cabinet","AKTIVCO",
AQ1346="AKTIVCO Coupure ENEO &amp; Baisse de tension","AKTIVCO GRID ONLY",
AQ1346="Coupure ENEO &amp; Baisse de tension","IHS GRID ONLY",
AQ1346="Defaut GE &amp; POWER Cabinet","IHS",
AQ1346="Sharing","Partners",
AQ1346="Sites strategiques &amp; DataCenter","SST &amp; DC",
AQ1346="Exclu","Exclu",
AQ1346="SAT","SAT",
AQ1346="SPARE-ISSUE","SPARE-ISSUE",
AQ1346="Fiber CAmtel","TRANS_FO_CAMTEL",
AQ1346="Fiber AOF","Fiber AOF",
AQ1346="Projet OCM (HUAWEI)","TRAVAUX-HUAWEI",
AQ1346="Projet OCM (NOKIA)","TRAVAUX-NOKIA",
AQ1346="ACCESS-ISSUE","ACCESS-ISSUE",
AQ1346="Projet OCM (ZTE, NOKIA, autres projets)","TRAVAUX OCM",
AQ1346="No root CAuse","No root cause",
AQ1346="ODU HS","PDH",
AQ1346="IP &amp; VLAN","PDH",
AQ1346="Warehouse HUAWEI","SPARE-ISSUE",
AQ1346="SPARE-HS","SPARE-ISSUE",
AQ1346="Power Telco","BSS",AQ1346="no impacts","no impacts"
),"")</f>
        <v>No root cause</v>
      </c>
      <c r="AP1346" s="48" t="str" cm="1">
        <f t="array" ref="AP1346">IFERROR(_xlfn.IFS(
AQ1346="MPR ISSUE","TX ISSUE",
AQ1346="BSS Hardware Issue","RAN ISSUE",
AQ1346="Sites strategiques, MLL, Pylone, etc.","ENVTECH",
AQ1346="AKTIVCO DEFAUT GE &amp; POWER Cabinet","POWER ISSUE",
AQ1346="AKTIVCO Coupure ENEO &amp; Baisse de tension","POWER ISSUE",
AQ1346="Coupure ENEO &amp; Baisse de tension","POWER ISSUE",
AQ1346="Defaut GE &amp; POWER Cabinet","POWER ISSUE",
AQ1346="Sharing","POWER ISSUE",
AQ1346="Sites strategiques &amp; DataCenter","POWER ISSUE",
AQ1346="Exclu","Exclu",
AQ1346="SAT","TX ISSUE",
AQ1346="SPARE-ISSUE","SPARE-ISSUE",
AQ1346="Fiber CAmtel","TX ISSUE",
AQ1346="Fiber AOF","TX ISSUE",
AQ1346="Projet OCM (HUAWEI)","TRAVAUX-HUAWEI",
AQ1346="Projet OCM (NOKIA)","TRAVAUX -NOKIA",
AQ1346="ACCESS-ISSUE","ACCESS-ISSUE",
AQ1346="Projet OCM (ZTE, NOKIA, autres projets)","TRAVAUX OCM",
AQ1346="No root CAuse","No root cause",
AQ1346="ODU HS","TX ISSUE",
AQ1346="IP &amp; VLAN","TX ISSUE",
AQ1346="Warehouse HUAWEI","SPARE-ISSUE",
AQ1346="SPARE-HS","SPARE-ISSUE",
AQ1346="Power Telco","RAN ISSUE",AQ1346="no impacts","no impacts"
),"")</f>
        <v>No root cause</v>
      </c>
      <c r="AQ1346" s="127" t="s">
        <v>5344</v>
      </c>
      <c r="AR1346" s="48" t="str" cm="1">
        <f t="array" ref="AR1346">IFERROR(_xlfn.IFS(
AQ1346="MPR ISSUE","ACTIVE",
AQ1346="BSS Hardware Issue","ACTIVE",
AQ1346="Sites strategiques, MLL, Pylone, etc.","PASSIVE",
AQ1346="AKTIVCO DEFAUT GE &amp; POWER Cabinet","PASSIVE",
AQ1346="AKTIVCO Coupure ENEO &amp; Baisse de tension","PASSIVE",
AQ1346="Coupure ENEO &amp; Baisse de tension","PASSIVE",
AQ1346="Defaut GE &amp; POWER Cabinet","PASSIVE",
AQ1346="Sharing","PASSIVE",
AQ1346="Sites strategiques &amp; DataCenter","PASSIVE",
AQ1346="Exclu","Exclu",
AQ1346="SAT","ACTIVE",
AQ1346="SPARE-ISSUE","SPARE-ISSUE",
AQ1346="Fiber CAmtel","ACTIVE",
AQ1346="Fiber AOF","ACTIVE",
AQ1346="Projet OCM (HUAWEI)","PLANNED WORKS",
AQ1346="Projet OCM (NOKIA)","PLANNED WORKS",
AQ1346="ACCESS-ISSUE","ACCESS-ISSUE",
AQ1346="Projet OCM (ZTE, NOKIA, autres projets)","PLANNED WORKS",
AQ1346="No root CAuse","No root cause",
AQ1346="ODU HS","ACTIVE",
AQ1346="IP &amp; VLAN","ACTIVE",
AQ1346="Warehouse HUAWEI","SPARE-ISSUE",
AQ1346="SPARE-HS","SPARE-ISSUE",
AQ1346="Power Telco","ACTIVE", AQ1346="no impacts","no impacts"
),"")</f>
        <v>No root cause</v>
      </c>
      <c r="AS1346" s="92" t="s">
        <v>5537</v>
      </c>
      <c r="AT1346" s="98" t="s">
        <v>4818</v>
      </c>
      <c r="AV1346" s="17" t="s">
        <v>5537</v>
      </c>
      <c r="AW1346" s="7" t="s">
        <v>5537</v>
      </c>
      <c r="AX1346" s="6" t="s">
        <v>5537</v>
      </c>
      <c r="AY1346" s="7"/>
      <c r="AZ1346" s="3" t="s">
        <v>5537</v>
      </c>
      <c r="BA1346" s="18" t="s">
        <v>5537</v>
      </c>
      <c r="BB1346" s="18" t="s">
        <v>5537</v>
      </c>
      <c r="BC1346" s="18" t="s">
        <v>5537</v>
      </c>
      <c r="BD1346" s="18" t="s">
        <v>5537</v>
      </c>
      <c r="BE1346" s="18" t="s">
        <v>5537</v>
      </c>
      <c r="BF1346" s="18" t="s">
        <v>5537</v>
      </c>
      <c r="BG1346" s="18" t="s">
        <v>5537</v>
      </c>
      <c r="BH1346" s="18" t="s">
        <v>5537</v>
      </c>
      <c r="BI1346" s="18" t="s">
        <v>5537</v>
      </c>
      <c r="BJ1346" s="18" t="s">
        <v>5537</v>
      </c>
      <c r="BK1346" s="18" t="s">
        <v>5537</v>
      </c>
      <c r="BL1346" s="9" t="s">
        <v>5537</v>
      </c>
      <c r="BM1346" s="14" t="s">
        <v>5537</v>
      </c>
      <c r="BN1346" s="14" t="s">
        <v>5537</v>
      </c>
      <c r="BO1346" s="14" t="str">
        <f>_xlfn.XLOOKUP(B1346,'[4]cell downs 18042026 17h'!$B:$B,'[4]cell downs 18042026 17h'!$B:$B,"")</f>
        <v/>
      </c>
      <c r="BP1346" s="14" t="str">
        <f>_xlfn.XLOOKUP(B1346,'[5]Cells Huawei 19042026 15h'!$B:$B,'[5]Cells Huawei 19042026 15h'!$B:$B,"")</f>
        <v/>
      </c>
      <c r="BQ1346" s="9" t="str">
        <f>_xlfn.XLOOKUP(B1346,'[6]cells down 19042026 9H40'!$B:$B,'[6]cells down 19042026 9H40'!$B:$B,"")</f>
        <v/>
      </c>
      <c r="BR1346" s="9" t="s">
        <v>4818</v>
      </c>
      <c r="BS1346" s="9" t="s">
        <v>12</v>
      </c>
      <c r="BT1346" s="108"/>
    </row>
    <row r="1347" spans="1:72" s="9" customFormat="1" x14ac:dyDescent="0.35">
      <c r="A1347" s="1" t="s">
        <v>3707</v>
      </c>
      <c r="B1347" s="1" t="s">
        <v>3708</v>
      </c>
      <c r="C1347" s="3" t="str">
        <f>_xlfn.XLOOKUP(B1347,'[1]daily break down'!$D:$D,'[1]daily break down'!$E:$E,"")</f>
        <v>OUEST</v>
      </c>
      <c r="D1347" s="1" t="s">
        <v>11</v>
      </c>
      <c r="E1347" s="1" t="s">
        <v>318</v>
      </c>
      <c r="F1347" s="3" t="s">
        <v>102</v>
      </c>
      <c r="G1347" s="1" t="s">
        <v>3707</v>
      </c>
      <c r="H1347" s="32" t="str">
        <f>_xlfn.XLOOKUP(B1347,[2]CALCULATION!$B:$B,[2]CALCULATION!$H:$H,"")</f>
        <v>HUAWEI</v>
      </c>
      <c r="I1347" s="28">
        <v>0</v>
      </c>
      <c r="J1347" s="28">
        <v>0</v>
      </c>
      <c r="K1347" s="28">
        <v>0</v>
      </c>
      <c r="L1347" s="28">
        <v>0</v>
      </c>
      <c r="M1347" s="28">
        <v>0</v>
      </c>
      <c r="N1347" s="28">
        <v>0</v>
      </c>
      <c r="O1347" s="28">
        <v>0</v>
      </c>
      <c r="P1347" s="28">
        <v>0</v>
      </c>
      <c r="Q1347" s="28">
        <v>0</v>
      </c>
      <c r="R1347" s="28">
        <v>0</v>
      </c>
      <c r="S1347" s="93">
        <v>0</v>
      </c>
      <c r="T1347" s="93">
        <f>_xlfn.XLOOKUP(B1347,'[3]Nur des jours'!$B:$B,'[3]Nur des jours'!$U:$U,"")</f>
        <v>0</v>
      </c>
      <c r="U1347" s="93">
        <v>0</v>
      </c>
      <c r="V1347" s="93">
        <v>4.923123678420696</v>
      </c>
      <c r="W1347" s="93">
        <v>3.8270332702684962</v>
      </c>
      <c r="X1347" s="93">
        <v>0.18339811033778214</v>
      </c>
      <c r="Y1347" s="93">
        <v>0.29916560369599893</v>
      </c>
      <c r="Z1347" s="93">
        <v>0</v>
      </c>
      <c r="AA1347" s="93">
        <v>0</v>
      </c>
      <c r="AB1347" s="93">
        <v>0</v>
      </c>
      <c r="AC1347" s="93">
        <f>_xlfn.XLOOKUP(B1347,'[3]Nur des jours'!$B:$B,'[3]Nur des jours'!$N:$N,"")</f>
        <v>0</v>
      </c>
      <c r="AD1347" s="93">
        <v>0</v>
      </c>
      <c r="AE1347" s="93">
        <v>0</v>
      </c>
      <c r="AF1347" s="93">
        <v>0</v>
      </c>
      <c r="AG1347" s="93"/>
      <c r="AH1347" s="93">
        <v>0</v>
      </c>
      <c r="AI1347" s="93">
        <v>0</v>
      </c>
      <c r="AJ1347" s="93">
        <v>0</v>
      </c>
      <c r="AK1347" s="93">
        <v>0</v>
      </c>
      <c r="AL1347" s="93">
        <v>0</v>
      </c>
      <c r="AM1347" s="49" t="s">
        <v>5559</v>
      </c>
      <c r="AN1347" s="49"/>
      <c r="AO1347" s="48" t="str" cm="1">
        <f t="array" ref="AO1347">IFERROR(_xlfn.IFS(
AQ1347="MPR ISSUE","PDH",
AQ1347="BSS Hardware Issue","BSS",
AQ1347="Sites strategiques, MLL, Pylone, etc.","ENVTECH",
AQ1347="AKTIVCO DEFAUT GE &amp; POWER Cabinet","AKTIVCO",
AQ1347="AKTIVCO Coupure ENEO &amp; Baisse de tension","AKTIVCO GRID ONLY",
AQ1347="Coupure ENEO &amp; Baisse de tension","IHS GRID ONLY",
AQ1347="Defaut GE &amp; POWER Cabinet","IHS",
AQ1347="Sharing","Partners",
AQ1347="Sites strategiques &amp; DataCenter","SST &amp; DC",
AQ1347="Exclu","Exclu",
AQ1347="SAT","SAT",
AQ1347="SPARE-ISSUE","SPARE-ISSUE",
AQ1347="Fiber CAmtel","TRANS_FO_CAMTEL",
AQ1347="Fiber AOF","Fiber AOF",
AQ1347="Projet OCM (HUAWEI)","TRAVAUX-HUAWEI",
AQ1347="Projet OCM (NOKIA)","TRAVAUX-NOKIA",
AQ1347="ACCESS-ISSUE","ACCESS-ISSUE",
AQ1347="Projet OCM (ZTE, NOKIA, autres projets)","TRAVAUX OCM",
AQ1347="No root CAuse","No root cause",
AQ1347="ODU HS","PDH",
AQ1347="IP &amp; VLAN","PDH",
AQ1347="Warehouse HUAWEI","SPARE-ISSUE",
AQ1347="SPARE-HS","SPARE-ISSUE",
AQ1347="Power Telco","BSS",AQ1347="no impacts","no impacts"
),"")</f>
        <v>No root cause</v>
      </c>
      <c r="AP1347" s="48" t="str" cm="1">
        <f t="array" ref="AP1347">IFERROR(_xlfn.IFS(
AQ1347="MPR ISSUE","TX ISSUE",
AQ1347="BSS Hardware Issue","RAN ISSUE",
AQ1347="Sites strategiques, MLL, Pylone, etc.","ENVTECH",
AQ1347="AKTIVCO DEFAUT GE &amp; POWER Cabinet","POWER ISSUE",
AQ1347="AKTIVCO Coupure ENEO &amp; Baisse de tension","POWER ISSUE",
AQ1347="Coupure ENEO &amp; Baisse de tension","POWER ISSUE",
AQ1347="Defaut GE &amp; POWER Cabinet","POWER ISSUE",
AQ1347="Sharing","POWER ISSUE",
AQ1347="Sites strategiques &amp; DataCenter","POWER ISSUE",
AQ1347="Exclu","Exclu",
AQ1347="SAT","TX ISSUE",
AQ1347="SPARE-ISSUE","SPARE-ISSUE",
AQ1347="Fiber CAmtel","TX ISSUE",
AQ1347="Fiber AOF","TX ISSUE",
AQ1347="Projet OCM (HUAWEI)","TRAVAUX-HUAWEI",
AQ1347="Projet OCM (NOKIA)","TRAVAUX -NOKIA",
AQ1347="ACCESS-ISSUE","ACCESS-ISSUE",
AQ1347="Projet OCM (ZTE, NOKIA, autres projets)","TRAVAUX OCM",
AQ1347="No root CAuse","No root cause",
AQ1347="ODU HS","TX ISSUE",
AQ1347="IP &amp; VLAN","TX ISSUE",
AQ1347="Warehouse HUAWEI","SPARE-ISSUE",
AQ1347="SPARE-HS","SPARE-ISSUE",
AQ1347="Power Telco","RAN ISSUE",AQ1347="no impacts","no impacts"
),"")</f>
        <v>No root cause</v>
      </c>
      <c r="AQ1347" s="67" t="s">
        <v>5344</v>
      </c>
      <c r="AR1347" s="48" t="str" cm="1">
        <f t="array" ref="AR1347">IFERROR(_xlfn.IFS(
AQ1347="MPR ISSUE","ACTIVE",
AQ1347="BSS Hardware Issue","ACTIVE",
AQ1347="Sites strategiques, MLL, Pylone, etc.","PASSIVE",
AQ1347="AKTIVCO DEFAUT GE &amp; POWER Cabinet","PASSIVE",
AQ1347="AKTIVCO Coupure ENEO &amp; Baisse de tension","PASSIVE",
AQ1347="Coupure ENEO &amp; Baisse de tension","PASSIVE",
AQ1347="Defaut GE &amp; POWER Cabinet","PASSIVE",
AQ1347="Sharing","PASSIVE",
AQ1347="Sites strategiques &amp; DataCenter","PASSIVE",
AQ1347="Exclu","Exclu",
AQ1347="SAT","ACTIVE",
AQ1347="SPARE-ISSUE","SPARE-ISSUE",
AQ1347="Fiber CAmtel","ACTIVE",
AQ1347="Fiber AOF","ACTIVE",
AQ1347="Projet OCM (HUAWEI)","PLANNED WORKS",
AQ1347="Projet OCM (NOKIA)","PLANNED WORKS",
AQ1347="ACCESS-ISSUE","ACCESS-ISSUE",
AQ1347="Projet OCM (ZTE, NOKIA, autres projets)","PLANNED WORKS",
AQ1347="No root CAuse","No root cause",
AQ1347="ODU HS","ACTIVE",
AQ1347="IP &amp; VLAN","ACTIVE",
AQ1347="Warehouse HUAWEI","SPARE-ISSUE",
AQ1347="SPARE-HS","SPARE-ISSUE",
AQ1347="Power Telco","ACTIVE", AQ1347="no impacts","no impacts"
),"")</f>
        <v>No root cause</v>
      </c>
      <c r="AS1347" s="92" t="s">
        <v>5752</v>
      </c>
      <c r="AT1347" s="98" t="s">
        <v>3708</v>
      </c>
      <c r="AV1347" s="17" t="s">
        <v>5537</v>
      </c>
      <c r="AW1347" s="7" t="s">
        <v>5537</v>
      </c>
      <c r="AX1347" s="6" t="s">
        <v>5537</v>
      </c>
      <c r="AY1347" s="7"/>
      <c r="AZ1347" s="3" t="s">
        <v>5537</v>
      </c>
      <c r="BA1347" s="18" t="s">
        <v>5537</v>
      </c>
      <c r="BB1347" s="18" t="s">
        <v>5537</v>
      </c>
      <c r="BC1347" s="18" t="s">
        <v>5537</v>
      </c>
      <c r="BD1347" s="18" t="s">
        <v>5537</v>
      </c>
      <c r="BE1347" s="18" t="s">
        <v>5537</v>
      </c>
      <c r="BF1347" s="18" t="s">
        <v>5537</v>
      </c>
      <c r="BG1347" s="18" t="s">
        <v>5537</v>
      </c>
      <c r="BH1347" s="18" t="s">
        <v>5537</v>
      </c>
      <c r="BI1347" s="18" t="s">
        <v>5537</v>
      </c>
      <c r="BJ1347" s="18" t="s">
        <v>5537</v>
      </c>
      <c r="BK1347" s="18" t="s">
        <v>5752</v>
      </c>
      <c r="BL1347" s="9" t="s">
        <v>5537</v>
      </c>
      <c r="BM1347" s="14" t="s">
        <v>5537</v>
      </c>
      <c r="BN1347" s="14" t="s">
        <v>5537</v>
      </c>
      <c r="BO1347" s="14" t="str">
        <f>_xlfn.XLOOKUP(B1347,'[4]cell downs 18042026 17h'!$B:$B,'[4]cell downs 18042026 17h'!$B:$B,"")</f>
        <v/>
      </c>
      <c r="BP1347" s="14" t="str">
        <f>_xlfn.XLOOKUP(B1347,'[5]Cells Huawei 19042026 15h'!$B:$B,'[5]Cells Huawei 19042026 15h'!$B:$B,"")</f>
        <v/>
      </c>
      <c r="BQ1347" s="9" t="str">
        <f>_xlfn.XLOOKUP(B1347,'[6]cells down 19042026 9H40'!$B:$B,'[6]cells down 19042026 9H40'!$B:$B,"")</f>
        <v/>
      </c>
      <c r="BR1347" s="9" t="s">
        <v>3708</v>
      </c>
      <c r="BS1347" s="9" t="s">
        <v>12</v>
      </c>
      <c r="BT1347" s="108"/>
    </row>
    <row r="1348" spans="1:72" s="9" customFormat="1" x14ac:dyDescent="0.35">
      <c r="A1348" s="1" t="s">
        <v>4085</v>
      </c>
      <c r="B1348" s="8" t="s">
        <v>4086</v>
      </c>
      <c r="C1348" s="3" t="str">
        <f>_xlfn.XLOOKUP(B1348,'[1]daily break down'!$D:$D,'[1]daily break down'!$E:$E,"")</f>
        <v>SUD-OUEST</v>
      </c>
      <c r="D1348" s="1" t="s">
        <v>11</v>
      </c>
      <c r="E1348" s="1" t="s">
        <v>12</v>
      </c>
      <c r="F1348" s="3" t="s">
        <v>13</v>
      </c>
      <c r="G1348" s="1" t="s">
        <v>63</v>
      </c>
      <c r="H1348" s="32" t="str">
        <f>_xlfn.XLOOKUP(B1348,[2]CALCULATION!$B:$B,[2]CALCULATION!$H:$H,"")</f>
        <v>HUAWEI</v>
      </c>
      <c r="I1348" s="28">
        <v>0</v>
      </c>
      <c r="J1348" s="28">
        <v>0</v>
      </c>
      <c r="K1348" s="28">
        <v>0</v>
      </c>
      <c r="L1348" s="28">
        <v>0</v>
      </c>
      <c r="M1348" s="28">
        <v>0</v>
      </c>
      <c r="N1348" s="28">
        <v>0</v>
      </c>
      <c r="O1348" s="28">
        <v>0</v>
      </c>
      <c r="P1348" s="28">
        <v>0</v>
      </c>
      <c r="Q1348" s="28">
        <v>0</v>
      </c>
      <c r="R1348" s="28">
        <v>0</v>
      </c>
      <c r="S1348" s="93">
        <v>0</v>
      </c>
      <c r="T1348" s="93">
        <f>_xlfn.XLOOKUP(B1348,'[3]Nur des jours'!$B:$B,'[3]Nur des jours'!$U:$U,"")</f>
        <v>0</v>
      </c>
      <c r="U1348" s="93">
        <v>0</v>
      </c>
      <c r="V1348" s="93">
        <v>0</v>
      </c>
      <c r="W1348" s="93">
        <v>0.29160353048942311</v>
      </c>
      <c r="X1348" s="93">
        <v>0</v>
      </c>
      <c r="Y1348" s="93">
        <v>0.22463281140760144</v>
      </c>
      <c r="Z1348" s="93">
        <v>0</v>
      </c>
      <c r="AA1348" s="93">
        <v>0</v>
      </c>
      <c r="AB1348" s="93">
        <v>0</v>
      </c>
      <c r="AC1348" s="93">
        <f>_xlfn.XLOOKUP(B1348,'[3]Nur des jours'!$B:$B,'[3]Nur des jours'!$N:$N,"")</f>
        <v>0</v>
      </c>
      <c r="AD1348" s="93">
        <v>0</v>
      </c>
      <c r="AE1348" s="93">
        <v>0</v>
      </c>
      <c r="AF1348" s="93">
        <v>0</v>
      </c>
      <c r="AG1348" s="93"/>
      <c r="AH1348" s="93">
        <v>0</v>
      </c>
      <c r="AI1348" s="93">
        <v>0</v>
      </c>
      <c r="AJ1348" s="93">
        <v>0</v>
      </c>
      <c r="AK1348" s="93">
        <v>0</v>
      </c>
      <c r="AL1348" s="93">
        <v>0</v>
      </c>
      <c r="AM1348" s="49" t="s">
        <v>5559</v>
      </c>
      <c r="AN1348" s="49"/>
      <c r="AO1348" s="48" t="str" cm="1">
        <f t="array" ref="AO1348">IFERROR(_xlfn.IFS(
AQ1348="MPR ISSUE","PDH",
AQ1348="BSS Hardware Issue","BSS",
AQ1348="Sites strategiques, MLL, Pylone, etc.","ENVTECH",
AQ1348="AKTIVCO DEFAUT GE &amp; POWER Cabinet","AKTIVCO",
AQ1348="AKTIVCO Coupure ENEO &amp; Baisse de tension","AKTIVCO GRID ONLY",
AQ1348="Coupure ENEO &amp; Baisse de tension","IHS GRID ONLY",
AQ1348="Defaut GE &amp; POWER Cabinet","IHS",
AQ1348="Sharing","Partners",
AQ1348="Sites strategiques &amp; DataCenter","SST &amp; DC",
AQ1348="Exclu","Exclu",
AQ1348="SAT","SAT",
AQ1348="SPARE-ISSUE","SPARE-ISSUE",
AQ1348="Fiber CAmtel","TRANS_FO_CAMTEL",
AQ1348="Fiber AOF","Fiber AOF",
AQ1348="Projet OCM (HUAWEI)","TRAVAUX-HUAWEI",
AQ1348="Projet OCM (NOKIA)","TRAVAUX-NOKIA",
AQ1348="ACCESS-ISSUE","ACCESS-ISSUE",
AQ1348="Projet OCM (ZTE, NOKIA, autres projets)","TRAVAUX OCM",
AQ1348="No root CAuse","No root cause",
AQ1348="ODU HS","PDH",
AQ1348="IP &amp; VLAN","PDH",
AQ1348="Warehouse HUAWEI","SPARE-ISSUE",
AQ1348="SPARE-HS","SPARE-ISSUE",
AQ1348="Power Telco","BSS",AQ1348="no impacts","no impacts"
),"")</f>
        <v>No root cause</v>
      </c>
      <c r="AP1348" s="48" t="str" cm="1">
        <f t="array" ref="AP1348">IFERROR(_xlfn.IFS(
AQ1348="MPR ISSUE","TX ISSUE",
AQ1348="BSS Hardware Issue","RAN ISSUE",
AQ1348="Sites strategiques, MLL, Pylone, etc.","ENVTECH",
AQ1348="AKTIVCO DEFAUT GE &amp; POWER Cabinet","POWER ISSUE",
AQ1348="AKTIVCO Coupure ENEO &amp; Baisse de tension","POWER ISSUE",
AQ1348="Coupure ENEO &amp; Baisse de tension","POWER ISSUE",
AQ1348="Defaut GE &amp; POWER Cabinet","POWER ISSUE",
AQ1348="Sharing","POWER ISSUE",
AQ1348="Sites strategiques &amp; DataCenter","POWER ISSUE",
AQ1348="Exclu","Exclu",
AQ1348="SAT","TX ISSUE",
AQ1348="SPARE-ISSUE","SPARE-ISSUE",
AQ1348="Fiber CAmtel","TX ISSUE",
AQ1348="Fiber AOF","TX ISSUE",
AQ1348="Projet OCM (HUAWEI)","TRAVAUX-HUAWEI",
AQ1348="Projet OCM (NOKIA)","TRAVAUX -NOKIA",
AQ1348="ACCESS-ISSUE","ACCESS-ISSUE",
AQ1348="Projet OCM (ZTE, NOKIA, autres projets)","TRAVAUX OCM",
AQ1348="No root CAuse","No root cause",
AQ1348="ODU HS","TX ISSUE",
AQ1348="IP &amp; VLAN","TX ISSUE",
AQ1348="Warehouse HUAWEI","SPARE-ISSUE",
AQ1348="SPARE-HS","SPARE-ISSUE",
AQ1348="Power Telco","RAN ISSUE",AQ1348="no impacts","no impacts"
),"")</f>
        <v>No root cause</v>
      </c>
      <c r="AQ1348" s="127" t="s">
        <v>5344</v>
      </c>
      <c r="AR1348" s="48" t="str" cm="1">
        <f t="array" ref="AR1348">IFERROR(_xlfn.IFS(
AQ1348="MPR ISSUE","ACTIVE",
AQ1348="BSS Hardware Issue","ACTIVE",
AQ1348="Sites strategiques, MLL, Pylone, etc.","PASSIVE",
AQ1348="AKTIVCO DEFAUT GE &amp; POWER Cabinet","PASSIVE",
AQ1348="AKTIVCO Coupure ENEO &amp; Baisse de tension","PASSIVE",
AQ1348="Coupure ENEO &amp; Baisse de tension","PASSIVE",
AQ1348="Defaut GE &amp; POWER Cabinet","PASSIVE",
AQ1348="Sharing","PASSIVE",
AQ1348="Sites strategiques &amp; DataCenter","PASSIVE",
AQ1348="Exclu","Exclu",
AQ1348="SAT","ACTIVE",
AQ1348="SPARE-ISSUE","SPARE-ISSUE",
AQ1348="Fiber CAmtel","ACTIVE",
AQ1348="Fiber AOF","ACTIVE",
AQ1348="Projet OCM (HUAWEI)","PLANNED WORKS",
AQ1348="Projet OCM (NOKIA)","PLANNED WORKS",
AQ1348="ACCESS-ISSUE","ACCESS-ISSUE",
AQ1348="Projet OCM (ZTE, NOKIA, autres projets)","PLANNED WORKS",
AQ1348="No root CAuse","No root cause",
AQ1348="ODU HS","ACTIVE",
AQ1348="IP &amp; VLAN","ACTIVE",
AQ1348="Warehouse HUAWEI","SPARE-ISSUE",
AQ1348="SPARE-HS","SPARE-ISSUE",
AQ1348="Power Telco","ACTIVE", AQ1348="no impacts","no impacts"
),"")</f>
        <v>No root cause</v>
      </c>
      <c r="AS1348" s="92" t="s">
        <v>5537</v>
      </c>
      <c r="AT1348" s="98" t="s">
        <v>4086</v>
      </c>
      <c r="AV1348" s="17" t="s">
        <v>5537</v>
      </c>
      <c r="AW1348" s="7" t="s">
        <v>5537</v>
      </c>
      <c r="AX1348" s="6" t="s">
        <v>5537</v>
      </c>
      <c r="AY1348" s="7"/>
      <c r="AZ1348" s="3" t="s">
        <v>5537</v>
      </c>
      <c r="BA1348" s="18" t="s">
        <v>5537</v>
      </c>
      <c r="BB1348" s="18" t="s">
        <v>5537</v>
      </c>
      <c r="BC1348" s="18" t="s">
        <v>5537</v>
      </c>
      <c r="BD1348" s="18" t="s">
        <v>5537</v>
      </c>
      <c r="BE1348" s="18" t="s">
        <v>5537</v>
      </c>
      <c r="BF1348" s="18" t="s">
        <v>5537</v>
      </c>
      <c r="BG1348" s="18" t="s">
        <v>5537</v>
      </c>
      <c r="BH1348" s="18" t="s">
        <v>5537</v>
      </c>
      <c r="BI1348" s="18" t="s">
        <v>5537</v>
      </c>
      <c r="BJ1348" s="18" t="s">
        <v>5537</v>
      </c>
      <c r="BK1348" s="18" t="s">
        <v>5537</v>
      </c>
      <c r="BL1348" s="9" t="s">
        <v>5537</v>
      </c>
      <c r="BM1348" s="14" t="s">
        <v>5537</v>
      </c>
      <c r="BN1348" s="14" t="s">
        <v>5537</v>
      </c>
      <c r="BO1348" s="14" t="str">
        <f>_xlfn.XLOOKUP(B1348,'[4]cell downs 18042026 17h'!$B:$B,'[4]cell downs 18042026 17h'!$B:$B,"")</f>
        <v/>
      </c>
      <c r="BP1348" s="14" t="str">
        <f>_xlfn.XLOOKUP(B1348,'[5]Cells Huawei 19042026 15h'!$B:$B,'[5]Cells Huawei 19042026 15h'!$B:$B,"")</f>
        <v/>
      </c>
      <c r="BQ1348" s="9" t="str">
        <f>_xlfn.XLOOKUP(B1348,'[6]cells down 19042026 9H40'!$B:$B,'[6]cells down 19042026 9H40'!$B:$B,"")</f>
        <v/>
      </c>
      <c r="BR1348" s="9" t="s">
        <v>4086</v>
      </c>
      <c r="BS1348" s="9" t="s">
        <v>302</v>
      </c>
      <c r="BT1348" s="108"/>
    </row>
    <row r="1349" spans="1:72" s="9" customFormat="1" x14ac:dyDescent="0.35">
      <c r="A1349" s="1" t="s">
        <v>3822</v>
      </c>
      <c r="B1349" s="8" t="s">
        <v>3823</v>
      </c>
      <c r="C1349" s="3" t="str">
        <f>_xlfn.XLOOKUP(B1349,'[1]daily break down'!$D:$D,'[1]daily break down'!$E:$E,"")</f>
        <v>NORD</v>
      </c>
      <c r="D1349" s="1" t="s">
        <v>11</v>
      </c>
      <c r="E1349" s="1" t="s">
        <v>154</v>
      </c>
      <c r="F1349" s="3" t="s">
        <v>23</v>
      </c>
      <c r="G1349" s="1" t="s">
        <v>3824</v>
      </c>
      <c r="H1349" s="32" t="str">
        <f>_xlfn.XLOOKUP(B1349,[2]CALCULATION!$B:$B,[2]CALCULATION!$H:$H,"")</f>
        <v>HUAWEI</v>
      </c>
      <c r="I1349" s="28">
        <v>0</v>
      </c>
      <c r="J1349" s="28">
        <v>0</v>
      </c>
      <c r="K1349" s="28">
        <v>0</v>
      </c>
      <c r="L1349" s="28">
        <v>0</v>
      </c>
      <c r="M1349" s="28">
        <v>0</v>
      </c>
      <c r="N1349" s="28">
        <v>0</v>
      </c>
      <c r="O1349" s="28">
        <v>0</v>
      </c>
      <c r="P1349" s="28">
        <v>0</v>
      </c>
      <c r="Q1349" s="28">
        <v>0</v>
      </c>
      <c r="R1349" s="28">
        <v>0</v>
      </c>
      <c r="S1349" s="93">
        <v>0</v>
      </c>
      <c r="T1349" s="93">
        <f>_xlfn.XLOOKUP(B1349,'[3]Nur des jours'!$B:$B,'[3]Nur des jours'!$U:$U,"")</f>
        <v>0</v>
      </c>
      <c r="U1349" s="93">
        <v>0</v>
      </c>
      <c r="V1349" s="93">
        <v>7.2232067185453427E-2</v>
      </c>
      <c r="W1349" s="93">
        <v>0.87250986636532524</v>
      </c>
      <c r="X1349" s="93">
        <v>0.20635185613227067</v>
      </c>
      <c r="Y1349" s="93">
        <v>0.20207143733609562</v>
      </c>
      <c r="Z1349" s="93">
        <v>0</v>
      </c>
      <c r="AA1349" s="93">
        <v>0</v>
      </c>
      <c r="AB1349" s="93">
        <v>0</v>
      </c>
      <c r="AC1349" s="93">
        <f>_xlfn.XLOOKUP(B1349,'[3]Nur des jours'!$B:$B,'[3]Nur des jours'!$N:$N,"")</f>
        <v>0</v>
      </c>
      <c r="AD1349" s="93">
        <v>0</v>
      </c>
      <c r="AE1349" s="93">
        <v>0</v>
      </c>
      <c r="AF1349" s="93">
        <v>0</v>
      </c>
      <c r="AG1349" s="93"/>
      <c r="AH1349" s="93">
        <v>0</v>
      </c>
      <c r="AI1349" s="93">
        <v>0</v>
      </c>
      <c r="AJ1349" s="93">
        <v>0</v>
      </c>
      <c r="AK1349" s="93">
        <v>0</v>
      </c>
      <c r="AL1349" s="93">
        <v>0</v>
      </c>
      <c r="AM1349" s="49" t="s">
        <v>5559</v>
      </c>
      <c r="AN1349" s="49"/>
      <c r="AO1349" s="48" t="str" cm="1">
        <f t="array" ref="AO1349">IFERROR(_xlfn.IFS(
AQ1349="MPR ISSUE","PDH",
AQ1349="BSS Hardware Issue","BSS",
AQ1349="Sites strategiques, MLL, Pylone, etc.","ENVTECH",
AQ1349="AKTIVCO DEFAUT GE &amp; POWER Cabinet","AKTIVCO",
AQ1349="AKTIVCO Coupure ENEO &amp; Baisse de tension","AKTIVCO GRID ONLY",
AQ1349="Coupure ENEO &amp; Baisse de tension","IHS GRID ONLY",
AQ1349="Defaut GE &amp; POWER Cabinet","IHS",
AQ1349="Sharing","Partners",
AQ1349="Sites strategiques &amp; DataCenter","SST &amp; DC",
AQ1349="Exclu","Exclu",
AQ1349="SAT","SAT",
AQ1349="SPARE-ISSUE","SPARE-ISSUE",
AQ1349="Fiber CAmtel","TRANS_FO_CAMTEL",
AQ1349="Fiber AOF","Fiber AOF",
AQ1349="Projet OCM (HUAWEI)","TRAVAUX-HUAWEI",
AQ1349="Projet OCM (NOKIA)","TRAVAUX-NOKIA",
AQ1349="ACCESS-ISSUE","ACCESS-ISSUE",
AQ1349="Projet OCM (ZTE, NOKIA, autres projets)","TRAVAUX OCM",
AQ1349="No root CAuse","No root cause",
AQ1349="ODU HS","PDH",
AQ1349="IP &amp; VLAN","PDH",
AQ1349="Warehouse HUAWEI","SPARE-ISSUE",
AQ1349="SPARE-HS","SPARE-ISSUE",
AQ1349="Power Telco","BSS",AQ1349="no impacts","no impacts"
),"")</f>
        <v>No root cause</v>
      </c>
      <c r="AP1349" s="48" t="str" cm="1">
        <f t="array" ref="AP1349">IFERROR(_xlfn.IFS(
AQ1349="MPR ISSUE","TX ISSUE",
AQ1349="BSS Hardware Issue","RAN ISSUE",
AQ1349="Sites strategiques, MLL, Pylone, etc.","ENVTECH",
AQ1349="AKTIVCO DEFAUT GE &amp; POWER Cabinet","POWER ISSUE",
AQ1349="AKTIVCO Coupure ENEO &amp; Baisse de tension","POWER ISSUE",
AQ1349="Coupure ENEO &amp; Baisse de tension","POWER ISSUE",
AQ1349="Defaut GE &amp; POWER Cabinet","POWER ISSUE",
AQ1349="Sharing","POWER ISSUE",
AQ1349="Sites strategiques &amp; DataCenter","POWER ISSUE",
AQ1349="Exclu","Exclu",
AQ1349="SAT","TX ISSUE",
AQ1349="SPARE-ISSUE","SPARE-ISSUE",
AQ1349="Fiber CAmtel","TX ISSUE",
AQ1349="Fiber AOF","TX ISSUE",
AQ1349="Projet OCM (HUAWEI)","TRAVAUX-HUAWEI",
AQ1349="Projet OCM (NOKIA)","TRAVAUX -NOKIA",
AQ1349="ACCESS-ISSUE","ACCESS-ISSUE",
AQ1349="Projet OCM (ZTE, NOKIA, autres projets)","TRAVAUX OCM",
AQ1349="No root CAuse","No root cause",
AQ1349="ODU HS","TX ISSUE",
AQ1349="IP &amp; VLAN","TX ISSUE",
AQ1349="Warehouse HUAWEI","SPARE-ISSUE",
AQ1349="SPARE-HS","SPARE-ISSUE",
AQ1349="Power Telco","RAN ISSUE",AQ1349="no impacts","no impacts"
),"")</f>
        <v>No root cause</v>
      </c>
      <c r="AQ1349" s="127" t="s">
        <v>5344</v>
      </c>
      <c r="AR1349" s="48" t="str" cm="1">
        <f t="array" ref="AR1349">IFERROR(_xlfn.IFS(
AQ1349="MPR ISSUE","ACTIVE",
AQ1349="BSS Hardware Issue","ACTIVE",
AQ1349="Sites strategiques, MLL, Pylone, etc.","PASSIVE",
AQ1349="AKTIVCO DEFAUT GE &amp; POWER Cabinet","PASSIVE",
AQ1349="AKTIVCO Coupure ENEO &amp; Baisse de tension","PASSIVE",
AQ1349="Coupure ENEO &amp; Baisse de tension","PASSIVE",
AQ1349="Defaut GE &amp; POWER Cabinet","PASSIVE",
AQ1349="Sharing","PASSIVE",
AQ1349="Sites strategiques &amp; DataCenter","PASSIVE",
AQ1349="Exclu","Exclu",
AQ1349="SAT","ACTIVE",
AQ1349="SPARE-ISSUE","SPARE-ISSUE",
AQ1349="Fiber CAmtel","ACTIVE",
AQ1349="Fiber AOF","ACTIVE",
AQ1349="Projet OCM (HUAWEI)","PLANNED WORKS",
AQ1349="Projet OCM (NOKIA)","PLANNED WORKS",
AQ1349="ACCESS-ISSUE","ACCESS-ISSUE",
AQ1349="Projet OCM (ZTE, NOKIA, autres projets)","PLANNED WORKS",
AQ1349="No root CAuse","No root cause",
AQ1349="ODU HS","ACTIVE",
AQ1349="IP &amp; VLAN","ACTIVE",
AQ1349="Warehouse HUAWEI","SPARE-ISSUE",
AQ1349="SPARE-HS","SPARE-ISSUE",
AQ1349="Power Telco","ACTIVE", AQ1349="no impacts","no impacts"
),"")</f>
        <v>No root cause</v>
      </c>
      <c r="AS1349" s="92" t="s">
        <v>5537</v>
      </c>
      <c r="AT1349" s="98" t="s">
        <v>3823</v>
      </c>
      <c r="AV1349" s="17" t="s">
        <v>5537</v>
      </c>
      <c r="AW1349" s="7" t="s">
        <v>5537</v>
      </c>
      <c r="AX1349" s="6" t="s">
        <v>5537</v>
      </c>
      <c r="AY1349" s="7"/>
      <c r="AZ1349" s="3" t="s">
        <v>5537</v>
      </c>
      <c r="BA1349" s="18" t="s">
        <v>5537</v>
      </c>
      <c r="BB1349" s="18" t="s">
        <v>5537</v>
      </c>
      <c r="BC1349" s="18" t="s">
        <v>5537</v>
      </c>
      <c r="BD1349" s="18" t="s">
        <v>5537</v>
      </c>
      <c r="BE1349" s="18" t="s">
        <v>5537</v>
      </c>
      <c r="BF1349" s="18" t="s">
        <v>5537</v>
      </c>
      <c r="BG1349" s="18" t="s">
        <v>5537</v>
      </c>
      <c r="BH1349" s="18" t="s">
        <v>5537</v>
      </c>
      <c r="BI1349" s="18" t="s">
        <v>5537</v>
      </c>
      <c r="BJ1349" s="18" t="s">
        <v>5537</v>
      </c>
      <c r="BK1349" s="18" t="s">
        <v>5537</v>
      </c>
      <c r="BL1349" s="9" t="s">
        <v>5537</v>
      </c>
      <c r="BM1349" s="14" t="s">
        <v>5537</v>
      </c>
      <c r="BN1349" s="14" t="s">
        <v>5537</v>
      </c>
      <c r="BO1349" s="14" t="str">
        <f>_xlfn.XLOOKUP(B1349,'[4]cell downs 18042026 17h'!$B:$B,'[4]cell downs 18042026 17h'!$B:$B,"")</f>
        <v/>
      </c>
      <c r="BP1349" s="14" t="str">
        <f>_xlfn.XLOOKUP(B1349,'[5]Cells Huawei 19042026 15h'!$B:$B,'[5]Cells Huawei 19042026 15h'!$B:$B,"")</f>
        <v/>
      </c>
      <c r="BQ1349" s="9" t="str">
        <f>_xlfn.XLOOKUP(B1349,'[6]cells down 19042026 9H40'!$B:$B,'[6]cells down 19042026 9H40'!$B:$B,"")</f>
        <v/>
      </c>
      <c r="BR1349" s="9" t="s">
        <v>3823</v>
      </c>
      <c r="BS1349" s="9" t="s">
        <v>12</v>
      </c>
      <c r="BT1349" s="108"/>
    </row>
    <row r="1350" spans="1:72" s="9" customFormat="1" x14ac:dyDescent="0.35">
      <c r="A1350" s="1" t="s">
        <v>5251</v>
      </c>
      <c r="B1350" s="1" t="s">
        <v>5252</v>
      </c>
      <c r="C1350" s="3" t="str">
        <f>_xlfn.XLOOKUP(B1350,'[1]daily break down'!$D:$D,'[1]daily break down'!$E:$E,"")</f>
        <v>SUD-OUEST</v>
      </c>
      <c r="D1350" s="1" t="s">
        <v>11</v>
      </c>
      <c r="E1350" s="1" t="s">
        <v>154</v>
      </c>
      <c r="F1350" s="3" t="s">
        <v>13</v>
      </c>
      <c r="G1350" s="1" t="s">
        <v>5253</v>
      </c>
      <c r="H1350" s="32" t="str">
        <f>_xlfn.XLOOKUP(B1350,[2]CALCULATION!$B:$B,[2]CALCULATION!$H:$H,"")</f>
        <v>HUAWEI</v>
      </c>
      <c r="I1350" s="28">
        <v>0</v>
      </c>
      <c r="J1350" s="28">
        <v>0</v>
      </c>
      <c r="K1350" s="28">
        <v>0</v>
      </c>
      <c r="L1350" s="28">
        <v>0</v>
      </c>
      <c r="M1350" s="28">
        <v>0</v>
      </c>
      <c r="N1350" s="28">
        <v>0</v>
      </c>
      <c r="O1350" s="28">
        <v>0</v>
      </c>
      <c r="P1350" s="28">
        <v>0</v>
      </c>
      <c r="Q1350" s="28">
        <v>0</v>
      </c>
      <c r="R1350" s="28">
        <v>0</v>
      </c>
      <c r="S1350" s="93">
        <v>0</v>
      </c>
      <c r="T1350" s="93">
        <f>_xlfn.XLOOKUP(B1350,'[3]Nur des jours'!$B:$B,'[3]Nur des jours'!$U:$U,"")</f>
        <v>0</v>
      </c>
      <c r="U1350" s="93">
        <v>0</v>
      </c>
      <c r="V1350" s="93">
        <v>1.5613540962181074</v>
      </c>
      <c r="W1350" s="93">
        <v>1.9450401360602456</v>
      </c>
      <c r="X1350" s="93">
        <v>1.9130975107937893</v>
      </c>
      <c r="Y1350" s="93">
        <v>0.1673465398521258</v>
      </c>
      <c r="Z1350" s="93">
        <v>0</v>
      </c>
      <c r="AA1350" s="93">
        <v>0</v>
      </c>
      <c r="AB1350" s="93">
        <v>0</v>
      </c>
      <c r="AC1350" s="93">
        <f>_xlfn.XLOOKUP(B1350,'[3]Nur des jours'!$B:$B,'[3]Nur des jours'!$N:$N,"")</f>
        <v>0</v>
      </c>
      <c r="AD1350" s="93">
        <v>0</v>
      </c>
      <c r="AE1350" s="93">
        <v>0</v>
      </c>
      <c r="AF1350" s="93">
        <v>0</v>
      </c>
      <c r="AG1350" s="93"/>
      <c r="AH1350" s="93">
        <v>0</v>
      </c>
      <c r="AI1350" s="93">
        <v>0</v>
      </c>
      <c r="AJ1350" s="93">
        <v>0</v>
      </c>
      <c r="AK1350" s="93">
        <v>0</v>
      </c>
      <c r="AL1350" s="93">
        <v>0</v>
      </c>
      <c r="AM1350" s="49" t="s">
        <v>5559</v>
      </c>
      <c r="AN1350" s="49"/>
      <c r="AO1350" s="48" t="str" cm="1">
        <f t="array" ref="AO1350">IFERROR(_xlfn.IFS(
AQ1350="MPR ISSUE","PDH",
AQ1350="BSS Hardware Issue","BSS",
AQ1350="Sites strategiques, MLL, Pylone, etc.","ENVTECH",
AQ1350="AKTIVCO DEFAUT GE &amp; POWER Cabinet","AKTIVCO",
AQ1350="AKTIVCO Coupure ENEO &amp; Baisse de tension","AKTIVCO GRID ONLY",
AQ1350="Coupure ENEO &amp; Baisse de tension","IHS GRID ONLY",
AQ1350="Defaut GE &amp; POWER Cabinet","IHS",
AQ1350="Sharing","Partners",
AQ1350="Sites strategiques &amp; DataCenter","SST &amp; DC",
AQ1350="Exclu","Exclu",
AQ1350="SAT","SAT",
AQ1350="SPARE-ISSUE","SPARE-ISSUE",
AQ1350="Fiber CAmtel","TRANS_FO_CAMTEL",
AQ1350="Fiber AOF","Fiber AOF",
AQ1350="Projet OCM (HUAWEI)","TRAVAUX-HUAWEI",
AQ1350="Projet OCM (NOKIA)","TRAVAUX-NOKIA",
AQ1350="ACCESS-ISSUE","ACCESS-ISSUE",
AQ1350="Projet OCM (ZTE, NOKIA, autres projets)","TRAVAUX OCM",
AQ1350="No root CAuse","No root cause",
AQ1350="ODU HS","PDH",
AQ1350="IP &amp; VLAN","PDH",
AQ1350="Warehouse HUAWEI","SPARE-ISSUE",
AQ1350="SPARE-HS","SPARE-ISSUE",
AQ1350="Power Telco","BSS",AQ1350="no impacts","no impacts"
),"")</f>
        <v>ACCESS-ISSUE</v>
      </c>
      <c r="AP1350" s="48" t="str" cm="1">
        <f t="array" ref="AP1350">IFERROR(_xlfn.IFS(
AQ1350="MPR ISSUE","TX ISSUE",
AQ1350="BSS Hardware Issue","RAN ISSUE",
AQ1350="Sites strategiques, MLL, Pylone, etc.","ENVTECH",
AQ1350="AKTIVCO DEFAUT GE &amp; POWER Cabinet","POWER ISSUE",
AQ1350="AKTIVCO Coupure ENEO &amp; Baisse de tension","POWER ISSUE",
AQ1350="Coupure ENEO &amp; Baisse de tension","POWER ISSUE",
AQ1350="Defaut GE &amp; POWER Cabinet","POWER ISSUE",
AQ1350="Sharing","POWER ISSUE",
AQ1350="Sites strategiques &amp; DataCenter","POWER ISSUE",
AQ1350="Exclu","Exclu",
AQ1350="SAT","TX ISSUE",
AQ1350="SPARE-ISSUE","SPARE-ISSUE",
AQ1350="Fiber CAmtel","TX ISSUE",
AQ1350="Fiber AOF","TX ISSUE",
AQ1350="Projet OCM (HUAWEI)","TRAVAUX-HUAWEI",
AQ1350="Projet OCM (NOKIA)","TRAVAUX -NOKIA",
AQ1350="ACCESS-ISSUE","ACCESS-ISSUE",
AQ1350="Projet OCM (ZTE, NOKIA, autres projets)","TRAVAUX OCM",
AQ1350="No root CAuse","No root cause",
AQ1350="ODU HS","TX ISSUE",
AQ1350="IP &amp; VLAN","TX ISSUE",
AQ1350="Warehouse HUAWEI","SPARE-ISSUE",
AQ1350="SPARE-HS","SPARE-ISSUE",
AQ1350="Power Telco","RAN ISSUE",AQ1350="no impacts","no impacts"
),"")</f>
        <v>ACCESS-ISSUE</v>
      </c>
      <c r="AQ1350" s="67" t="s">
        <v>25</v>
      </c>
      <c r="AR1350" s="48" t="str" cm="1">
        <f t="array" ref="AR1350">IFERROR(_xlfn.IFS(
AQ1350="MPR ISSUE","ACTIVE",
AQ1350="BSS Hardware Issue","ACTIVE",
AQ1350="Sites strategiques, MLL, Pylone, etc.","PASSIVE",
AQ1350="AKTIVCO DEFAUT GE &amp; POWER Cabinet","PASSIVE",
AQ1350="AKTIVCO Coupure ENEO &amp; Baisse de tension","PASSIVE",
AQ1350="Coupure ENEO &amp; Baisse de tension","PASSIVE",
AQ1350="Defaut GE &amp; POWER Cabinet","PASSIVE",
AQ1350="Sharing","PASSIVE",
AQ1350="Sites strategiques &amp; DataCenter","PASSIVE",
AQ1350="Exclu","Exclu",
AQ1350="SAT","ACTIVE",
AQ1350="SPARE-ISSUE","SPARE-ISSUE",
AQ1350="Fiber CAmtel","ACTIVE",
AQ1350="Fiber AOF","ACTIVE",
AQ1350="Projet OCM (HUAWEI)","PLANNED WORKS",
AQ1350="Projet OCM (NOKIA)","PLANNED WORKS",
AQ1350="ACCESS-ISSUE","ACCESS-ISSUE",
AQ1350="Projet OCM (ZTE, NOKIA, autres projets)","PLANNED WORKS",
AQ1350="No root CAuse","No root cause",
AQ1350="ODU HS","ACTIVE",
AQ1350="IP &amp; VLAN","ACTIVE",
AQ1350="Warehouse HUAWEI","SPARE-ISSUE",
AQ1350="SPARE-HS","SPARE-ISSUE",
AQ1350="Power Telco","ACTIVE", AQ1350="no impacts","no impacts"
),"")</f>
        <v>ACCESS-ISSUE</v>
      </c>
      <c r="AS1350" s="92" t="s">
        <v>6470</v>
      </c>
      <c r="AT1350" s="134" t="s">
        <v>5236</v>
      </c>
      <c r="AU1350" s="9" t="s">
        <v>6471</v>
      </c>
      <c r="AV1350" s="17" t="s">
        <v>5537</v>
      </c>
      <c r="AW1350" s="7" t="s">
        <v>5537</v>
      </c>
      <c r="AX1350" s="6" t="s">
        <v>5537</v>
      </c>
      <c r="AY1350" s="7"/>
      <c r="AZ1350" s="3" t="s">
        <v>5537</v>
      </c>
      <c r="BA1350" s="18" t="s">
        <v>5537</v>
      </c>
      <c r="BB1350" s="18" t="s">
        <v>5537</v>
      </c>
      <c r="BC1350" s="18" t="s">
        <v>5537</v>
      </c>
      <c r="BD1350" s="18" t="s">
        <v>5537</v>
      </c>
      <c r="BE1350" s="18" t="s">
        <v>5537</v>
      </c>
      <c r="BF1350" s="18" t="s">
        <v>5537</v>
      </c>
      <c r="BG1350" s="18" t="s">
        <v>5537</v>
      </c>
      <c r="BH1350" s="18" t="s">
        <v>5537</v>
      </c>
      <c r="BI1350" s="18" t="s">
        <v>5537</v>
      </c>
      <c r="BJ1350" s="18" t="s">
        <v>6334</v>
      </c>
      <c r="BK1350" s="18" t="s">
        <v>6335</v>
      </c>
      <c r="BL1350" s="9" t="s">
        <v>5537</v>
      </c>
      <c r="BM1350" s="14" t="s">
        <v>5537</v>
      </c>
      <c r="BN1350" s="14" t="s">
        <v>5537</v>
      </c>
      <c r="BO1350" s="14" t="str">
        <f>_xlfn.XLOOKUP(B1350,'[4]cell downs 18042026 17h'!$B:$B,'[4]cell downs 18042026 17h'!$B:$B,"")</f>
        <v/>
      </c>
      <c r="BP1350" s="14" t="str">
        <f>_xlfn.XLOOKUP(B1350,'[5]Cells Huawei 19042026 15h'!$B:$B,'[5]Cells Huawei 19042026 15h'!$B:$B,"")</f>
        <v/>
      </c>
      <c r="BQ1350" s="9" t="str">
        <f>_xlfn.XLOOKUP(B1350,'[6]cells down 19042026 9H40'!$B:$B,'[6]cells down 19042026 9H40'!$B:$B,"")</f>
        <v/>
      </c>
      <c r="BR1350" s="9" t="s">
        <v>5252</v>
      </c>
      <c r="BS1350" s="9" t="s">
        <v>12</v>
      </c>
      <c r="BT1350" s="108"/>
    </row>
    <row r="1351" spans="1:72" s="9" customFormat="1" x14ac:dyDescent="0.35">
      <c r="A1351" s="1" t="s">
        <v>3880</v>
      </c>
      <c r="B1351" s="8" t="s">
        <v>3881</v>
      </c>
      <c r="C1351" s="3" t="str">
        <f>_xlfn.XLOOKUP(B1351,'[1]daily break down'!$D:$D,'[1]daily break down'!$E:$E,"")</f>
        <v>ADAMAOUA</v>
      </c>
      <c r="D1351" s="1"/>
      <c r="E1351" s="1"/>
      <c r="F1351" s="3" t="s">
        <v>90</v>
      </c>
      <c r="G1351" s="1" t="s">
        <v>3882</v>
      </c>
      <c r="H1351" s="32" t="str">
        <f>_xlfn.XLOOKUP(B1351,[2]CALCULATION!$B:$B,[2]CALCULATION!$H:$H,"")</f>
        <v>HUAWEI</v>
      </c>
      <c r="I1351" s="28">
        <v>0</v>
      </c>
      <c r="J1351" s="28">
        <v>0</v>
      </c>
      <c r="K1351" s="28">
        <v>0</v>
      </c>
      <c r="L1351" s="28">
        <v>0</v>
      </c>
      <c r="M1351" s="28">
        <v>0</v>
      </c>
      <c r="N1351" s="28">
        <v>0</v>
      </c>
      <c r="O1351" s="28">
        <v>0</v>
      </c>
      <c r="P1351" s="28">
        <v>0</v>
      </c>
      <c r="Q1351" s="28">
        <v>0</v>
      </c>
      <c r="R1351" s="28">
        <v>0</v>
      </c>
      <c r="S1351" s="93">
        <v>0</v>
      </c>
      <c r="T1351" s="93">
        <f>_xlfn.XLOOKUP(B1351,'[3]Nur des jours'!$B:$B,'[3]Nur des jours'!$U:$U,"")</f>
        <v>0</v>
      </c>
      <c r="U1351" s="93">
        <v>0</v>
      </c>
      <c r="V1351" s="93">
        <v>0</v>
      </c>
      <c r="W1351" s="93">
        <v>0</v>
      </c>
      <c r="X1351" s="93">
        <v>0.89273484517725221</v>
      </c>
      <c r="Y1351" s="93">
        <v>0.14847702699232093</v>
      </c>
      <c r="Z1351" s="93">
        <v>0</v>
      </c>
      <c r="AA1351" s="93">
        <v>0</v>
      </c>
      <c r="AB1351" s="93">
        <v>0</v>
      </c>
      <c r="AC1351" s="93">
        <f>_xlfn.XLOOKUP(B1351,'[3]Nur des jours'!$B:$B,'[3]Nur des jours'!$N:$N,"")</f>
        <v>0</v>
      </c>
      <c r="AD1351" s="93">
        <v>0</v>
      </c>
      <c r="AE1351" s="93">
        <v>0</v>
      </c>
      <c r="AF1351" s="93">
        <v>0</v>
      </c>
      <c r="AG1351" s="93"/>
      <c r="AH1351" s="93">
        <v>0</v>
      </c>
      <c r="AI1351" s="93">
        <v>0</v>
      </c>
      <c r="AJ1351" s="93">
        <v>0</v>
      </c>
      <c r="AK1351" s="93">
        <v>0</v>
      </c>
      <c r="AL1351" s="93">
        <v>0</v>
      </c>
      <c r="AM1351" s="49" t="s">
        <v>5559</v>
      </c>
      <c r="AN1351" s="49"/>
      <c r="AO1351" s="48" t="str" cm="1">
        <f t="array" ref="AO1351">IFERROR(_xlfn.IFS(
AQ1351="MPR ISSUE","PDH",
AQ1351="BSS Hardware Issue","BSS",
AQ1351="Sites strategiques, MLL, Pylone, etc.","ENVTECH",
AQ1351="AKTIVCO DEFAUT GE &amp; POWER Cabinet","AKTIVCO",
AQ1351="AKTIVCO Coupure ENEO &amp; Baisse de tension","AKTIVCO GRID ONLY",
AQ1351="Coupure ENEO &amp; Baisse de tension","IHS GRID ONLY",
AQ1351="Defaut GE &amp; POWER Cabinet","IHS",
AQ1351="Sharing","Partners",
AQ1351="Sites strategiques &amp; DataCenter","SST &amp; DC",
AQ1351="Exclu","Exclu",
AQ1351="SAT","SAT",
AQ1351="SPARE-ISSUE","SPARE-ISSUE",
AQ1351="Fiber CAmtel","TRANS_FO_CAMTEL",
AQ1351="Fiber AOF","Fiber AOF",
AQ1351="Projet OCM (HUAWEI)","TRAVAUX-HUAWEI",
AQ1351="Projet OCM (NOKIA)","TRAVAUX-NOKIA",
AQ1351="ACCESS-ISSUE","ACCESS-ISSUE",
AQ1351="Projet OCM (ZTE, NOKIA, autres projets)","TRAVAUX OCM",
AQ1351="No root CAuse","No root cause",
AQ1351="ODU HS","PDH",
AQ1351="IP &amp; VLAN","PDH",
AQ1351="Warehouse HUAWEI","SPARE-ISSUE",
AQ1351="SPARE-HS","SPARE-ISSUE",
AQ1351="Power Telco","BSS",AQ1351="no impacts","no impacts"
),"")</f>
        <v>No root cause</v>
      </c>
      <c r="AP1351" s="48" t="str" cm="1">
        <f t="array" ref="AP1351">IFERROR(_xlfn.IFS(
AQ1351="MPR ISSUE","TX ISSUE",
AQ1351="BSS Hardware Issue","RAN ISSUE",
AQ1351="Sites strategiques, MLL, Pylone, etc.","ENVTECH",
AQ1351="AKTIVCO DEFAUT GE &amp; POWER Cabinet","POWER ISSUE",
AQ1351="AKTIVCO Coupure ENEO &amp; Baisse de tension","POWER ISSUE",
AQ1351="Coupure ENEO &amp; Baisse de tension","POWER ISSUE",
AQ1351="Defaut GE &amp; POWER Cabinet","POWER ISSUE",
AQ1351="Sharing","POWER ISSUE",
AQ1351="Sites strategiques &amp; DataCenter","POWER ISSUE",
AQ1351="Exclu","Exclu",
AQ1351="SAT","TX ISSUE",
AQ1351="SPARE-ISSUE","SPARE-ISSUE",
AQ1351="Fiber CAmtel","TX ISSUE",
AQ1351="Fiber AOF","TX ISSUE",
AQ1351="Projet OCM (HUAWEI)","TRAVAUX-HUAWEI",
AQ1351="Projet OCM (NOKIA)","TRAVAUX -NOKIA",
AQ1351="ACCESS-ISSUE","ACCESS-ISSUE",
AQ1351="Projet OCM (ZTE, NOKIA, autres projets)","TRAVAUX OCM",
AQ1351="No root CAuse","No root cause",
AQ1351="ODU HS","TX ISSUE",
AQ1351="IP &amp; VLAN","TX ISSUE",
AQ1351="Warehouse HUAWEI","SPARE-ISSUE",
AQ1351="SPARE-HS","SPARE-ISSUE",
AQ1351="Power Telco","RAN ISSUE",AQ1351="no impacts","no impacts"
),"")</f>
        <v>No root cause</v>
      </c>
      <c r="AQ1351" s="67" t="s">
        <v>5344</v>
      </c>
      <c r="AR1351" s="48" t="str" cm="1">
        <f t="array" ref="AR1351">IFERROR(_xlfn.IFS(
AQ1351="MPR ISSUE","ACTIVE",
AQ1351="BSS Hardware Issue","ACTIVE",
AQ1351="Sites strategiques, MLL, Pylone, etc.","PASSIVE",
AQ1351="AKTIVCO DEFAUT GE &amp; POWER Cabinet","PASSIVE",
AQ1351="AKTIVCO Coupure ENEO &amp; Baisse de tension","PASSIVE",
AQ1351="Coupure ENEO &amp; Baisse de tension","PASSIVE",
AQ1351="Defaut GE &amp; POWER Cabinet","PASSIVE",
AQ1351="Sharing","PASSIVE",
AQ1351="Sites strategiques &amp; DataCenter","PASSIVE",
AQ1351="Exclu","Exclu",
AQ1351="SAT","ACTIVE",
AQ1351="SPARE-ISSUE","SPARE-ISSUE",
AQ1351="Fiber CAmtel","ACTIVE",
AQ1351="Fiber AOF","ACTIVE",
AQ1351="Projet OCM (HUAWEI)","PLANNED WORKS",
AQ1351="Projet OCM (NOKIA)","PLANNED WORKS",
AQ1351="ACCESS-ISSUE","ACCESS-ISSUE",
AQ1351="Projet OCM (ZTE, NOKIA, autres projets)","PLANNED WORKS",
AQ1351="No root CAuse","No root cause",
AQ1351="ODU HS","ACTIVE",
AQ1351="IP &amp; VLAN","ACTIVE",
AQ1351="Warehouse HUAWEI","SPARE-ISSUE",
AQ1351="SPARE-HS","SPARE-ISSUE",
AQ1351="Power Telco","ACTIVE", AQ1351="no impacts","no impacts"
),"")</f>
        <v>No root cause</v>
      </c>
      <c r="AS1351" s="92" t="s">
        <v>5537</v>
      </c>
      <c r="AT1351" s="98" t="s">
        <v>3881</v>
      </c>
      <c r="AV1351" s="17" t="s">
        <v>5537</v>
      </c>
      <c r="AW1351" s="7" t="s">
        <v>5537</v>
      </c>
      <c r="AX1351" s="6" t="s">
        <v>5537</v>
      </c>
      <c r="AY1351" s="7"/>
      <c r="AZ1351" s="3" t="s">
        <v>5537</v>
      </c>
      <c r="BA1351" s="18" t="s">
        <v>5537</v>
      </c>
      <c r="BB1351" s="18" t="s">
        <v>5537</v>
      </c>
      <c r="BC1351" s="18" t="s">
        <v>5537</v>
      </c>
      <c r="BD1351" s="18" t="s">
        <v>5537</v>
      </c>
      <c r="BE1351" s="18" t="s">
        <v>5537</v>
      </c>
      <c r="BF1351" s="18" t="s">
        <v>5537</v>
      </c>
      <c r="BG1351" s="18" t="s">
        <v>5537</v>
      </c>
      <c r="BH1351" s="18" t="s">
        <v>5537</v>
      </c>
      <c r="BI1351" s="18" t="s">
        <v>5537</v>
      </c>
      <c r="BJ1351" s="18" t="s">
        <v>5537</v>
      </c>
      <c r="BK1351" s="18" t="s">
        <v>5537</v>
      </c>
      <c r="BL1351" s="9" t="s">
        <v>5537</v>
      </c>
      <c r="BM1351" s="14" t="s">
        <v>5537</v>
      </c>
      <c r="BN1351" s="14" t="s">
        <v>5537</v>
      </c>
      <c r="BO1351" s="14" t="str">
        <f>_xlfn.XLOOKUP(B1351,'[4]cell downs 18042026 17h'!$B:$B,'[4]cell downs 18042026 17h'!$B:$B,"")</f>
        <v/>
      </c>
      <c r="BP1351" s="14" t="str">
        <f>_xlfn.XLOOKUP(B1351,'[5]Cells Huawei 19042026 15h'!$B:$B,'[5]Cells Huawei 19042026 15h'!$B:$B,"")</f>
        <v/>
      </c>
      <c r="BQ1351" s="9" t="str">
        <f>_xlfn.XLOOKUP(B1351,'[6]cells down 19042026 9H40'!$B:$B,'[6]cells down 19042026 9H40'!$B:$B,"")</f>
        <v/>
      </c>
      <c r="BR1351" s="9" t="s">
        <v>5537</v>
      </c>
      <c r="BS1351" s="9" t="s">
        <v>12</v>
      </c>
      <c r="BT1351" s="108"/>
    </row>
    <row r="1352" spans="1:72" s="9" customFormat="1" x14ac:dyDescent="0.35">
      <c r="A1352" s="1" t="s">
        <v>4527</v>
      </c>
      <c r="B1352" s="8" t="s">
        <v>4528</v>
      </c>
      <c r="C1352" s="3" t="str">
        <f>_xlfn.XLOOKUP(B1352,'[1]daily break down'!$D:$D,'[1]daily break down'!$E:$E,"")</f>
        <v>Douala</v>
      </c>
      <c r="D1352" s="1" t="s">
        <v>11</v>
      </c>
      <c r="E1352" s="1" t="s">
        <v>757</v>
      </c>
      <c r="F1352" s="3" t="s">
        <v>31</v>
      </c>
      <c r="G1352" s="1" t="s">
        <v>32</v>
      </c>
      <c r="H1352" s="34" t="str">
        <f>_xlfn.XLOOKUP(B1352,[2]CALCULATION!$B:$B,[2]CALCULATION!$H:$H,"")</f>
        <v>ZTE</v>
      </c>
      <c r="I1352" s="28">
        <v>0</v>
      </c>
      <c r="J1352" s="28">
        <v>0</v>
      </c>
      <c r="K1352" s="28">
        <v>0</v>
      </c>
      <c r="L1352" s="28">
        <v>0</v>
      </c>
      <c r="M1352" s="28">
        <v>0</v>
      </c>
      <c r="N1352" s="28">
        <v>0</v>
      </c>
      <c r="O1352" s="28">
        <v>0</v>
      </c>
      <c r="P1352" s="28">
        <v>0</v>
      </c>
      <c r="Q1352" s="28">
        <v>0</v>
      </c>
      <c r="R1352" s="28">
        <v>0</v>
      </c>
      <c r="S1352" s="93">
        <v>0</v>
      </c>
      <c r="T1352" s="93">
        <f>_xlfn.XLOOKUP(B1352,'[3]Nur des jours'!$B:$B,'[3]Nur des jours'!$U:$U,"")</f>
        <v>14.530844697845234</v>
      </c>
      <c r="U1352" s="93">
        <v>0</v>
      </c>
      <c r="V1352" s="93">
        <v>0</v>
      </c>
      <c r="W1352" s="93">
        <v>14.530844697845234</v>
      </c>
      <c r="X1352" s="93">
        <v>0</v>
      </c>
      <c r="Y1352" s="93">
        <v>0.14767444846803848</v>
      </c>
      <c r="Z1352" s="93">
        <v>0</v>
      </c>
      <c r="AA1352" s="93">
        <v>0</v>
      </c>
      <c r="AB1352" s="93">
        <v>0</v>
      </c>
      <c r="AC1352" s="93">
        <f>_xlfn.XLOOKUP(B1352,'[3]Nur des jours'!$B:$B,'[3]Nur des jours'!$N:$N,"")</f>
        <v>0</v>
      </c>
      <c r="AD1352" s="93">
        <v>0</v>
      </c>
      <c r="AE1352" s="93">
        <v>0</v>
      </c>
      <c r="AF1352" s="93">
        <v>0</v>
      </c>
      <c r="AG1352" s="93"/>
      <c r="AH1352" s="93">
        <v>0</v>
      </c>
      <c r="AI1352" s="93">
        <v>0</v>
      </c>
      <c r="AJ1352" s="93">
        <v>0</v>
      </c>
      <c r="AK1352" s="93">
        <v>0</v>
      </c>
      <c r="AL1352" s="93">
        <v>0</v>
      </c>
      <c r="AM1352" s="49" t="s">
        <v>5559</v>
      </c>
      <c r="AN1352" s="49"/>
      <c r="AO1352" s="48" t="str" cm="1">
        <f t="array" ref="AO1352">IFERROR(_xlfn.IFS(
AQ1352="MPR ISSUE","PDH",
AQ1352="BSS Hardware Issue","BSS",
AQ1352="Sites strategiques, MLL, Pylone, etc.","ENVTECH",
AQ1352="AKTIVCO DEFAUT GE &amp; POWER Cabinet","AKTIVCO",
AQ1352="AKTIVCO Coupure ENEO &amp; Baisse de tension","AKTIVCO GRID ONLY",
AQ1352="Coupure ENEO &amp; Baisse de tension","IHS GRID ONLY",
AQ1352="Defaut GE &amp; POWER Cabinet","IHS",
AQ1352="Sharing","Partners",
AQ1352="Sites strategiques &amp; DataCenter","SST &amp; DC",
AQ1352="Exclu","Exclu",
AQ1352="SAT","SAT",
AQ1352="SPARE-ISSUE","SPARE-ISSUE",
AQ1352="Fiber CAmtel","TRANS_FO_CAMTEL",
AQ1352="Fiber AOF","Fiber AOF",
AQ1352="Projet OCM (HUAWEI)","TRAVAUX-HUAWEI",
AQ1352="Projet OCM (NOKIA)","TRAVAUX-NOKIA",
AQ1352="ACCESS-ISSUE","ACCESS-ISSUE",
AQ1352="Projet OCM (ZTE, NOKIA, autres projets)","TRAVAUX OCM",
AQ1352="No root CAuse","No root cause",
AQ1352="ODU HS","PDH",
AQ1352="IP &amp; VLAN","PDH",
AQ1352="Warehouse HUAWEI","SPARE-ISSUE",
AQ1352="SPARE-HS","SPARE-ISSUE",
AQ1352="Power Telco","BSS",AQ1352="no impacts","no impacts"
),"")</f>
        <v>No root cause</v>
      </c>
      <c r="AP1352" s="48" t="str" cm="1">
        <f t="array" ref="AP1352">IFERROR(_xlfn.IFS(
AQ1352="MPR ISSUE","TX ISSUE",
AQ1352="BSS Hardware Issue","RAN ISSUE",
AQ1352="Sites strategiques, MLL, Pylone, etc.","ENVTECH",
AQ1352="AKTIVCO DEFAUT GE &amp; POWER Cabinet","POWER ISSUE",
AQ1352="AKTIVCO Coupure ENEO &amp; Baisse de tension","POWER ISSUE",
AQ1352="Coupure ENEO &amp; Baisse de tension","POWER ISSUE",
AQ1352="Defaut GE &amp; POWER Cabinet","POWER ISSUE",
AQ1352="Sharing","POWER ISSUE",
AQ1352="Sites strategiques &amp; DataCenter","POWER ISSUE",
AQ1352="Exclu","Exclu",
AQ1352="SAT","TX ISSUE",
AQ1352="SPARE-ISSUE","SPARE-ISSUE",
AQ1352="Fiber CAmtel","TX ISSUE",
AQ1352="Fiber AOF","TX ISSUE",
AQ1352="Projet OCM (HUAWEI)","TRAVAUX-HUAWEI",
AQ1352="Projet OCM (NOKIA)","TRAVAUX -NOKIA",
AQ1352="ACCESS-ISSUE","ACCESS-ISSUE",
AQ1352="Projet OCM (ZTE, NOKIA, autres projets)","TRAVAUX OCM",
AQ1352="No root CAuse","No root cause",
AQ1352="ODU HS","TX ISSUE",
AQ1352="IP &amp; VLAN","TX ISSUE",
AQ1352="Warehouse HUAWEI","SPARE-ISSUE",
AQ1352="SPARE-HS","SPARE-ISSUE",
AQ1352="Power Telco","RAN ISSUE",AQ1352="no impacts","no impacts"
),"")</f>
        <v>No root cause</v>
      </c>
      <c r="AQ1352" s="127" t="s">
        <v>5344</v>
      </c>
      <c r="AR1352" s="48" t="str" cm="1">
        <f t="array" ref="AR1352">IFERROR(_xlfn.IFS(
AQ1352="MPR ISSUE","ACTIVE",
AQ1352="BSS Hardware Issue","ACTIVE",
AQ1352="Sites strategiques, MLL, Pylone, etc.","PASSIVE",
AQ1352="AKTIVCO DEFAUT GE &amp; POWER Cabinet","PASSIVE",
AQ1352="AKTIVCO Coupure ENEO &amp; Baisse de tension","PASSIVE",
AQ1352="Coupure ENEO &amp; Baisse de tension","PASSIVE",
AQ1352="Defaut GE &amp; POWER Cabinet","PASSIVE",
AQ1352="Sharing","PASSIVE",
AQ1352="Sites strategiques &amp; DataCenter","PASSIVE",
AQ1352="Exclu","Exclu",
AQ1352="SAT","ACTIVE",
AQ1352="SPARE-ISSUE","SPARE-ISSUE",
AQ1352="Fiber CAmtel","ACTIVE",
AQ1352="Fiber AOF","ACTIVE",
AQ1352="Projet OCM (HUAWEI)","PLANNED WORKS",
AQ1352="Projet OCM (NOKIA)","PLANNED WORKS",
AQ1352="ACCESS-ISSUE","ACCESS-ISSUE",
AQ1352="Projet OCM (ZTE, NOKIA, autres projets)","PLANNED WORKS",
AQ1352="No root CAuse","No root cause",
AQ1352="ODU HS","ACTIVE",
AQ1352="IP &amp; VLAN","ACTIVE",
AQ1352="Warehouse HUAWEI","SPARE-ISSUE",
AQ1352="SPARE-HS","SPARE-ISSUE",
AQ1352="Power Telco","ACTIVE", AQ1352="no impacts","no impacts"
),"")</f>
        <v>No root cause</v>
      </c>
      <c r="AS1352" s="92" t="s">
        <v>5537</v>
      </c>
      <c r="AT1352" s="98" t="s">
        <v>4528</v>
      </c>
      <c r="AV1352" s="17" t="s">
        <v>5537</v>
      </c>
      <c r="AW1352" s="7" t="s">
        <v>5537</v>
      </c>
      <c r="AX1352" s="6" t="s">
        <v>5537</v>
      </c>
      <c r="AY1352" s="7"/>
      <c r="AZ1352" s="3" t="s">
        <v>5537</v>
      </c>
      <c r="BA1352" s="18" t="s">
        <v>5537</v>
      </c>
      <c r="BB1352" s="18" t="s">
        <v>5537</v>
      </c>
      <c r="BC1352" s="18" t="s">
        <v>5537</v>
      </c>
      <c r="BD1352" s="18" t="s">
        <v>5537</v>
      </c>
      <c r="BE1352" s="18" t="s">
        <v>5537</v>
      </c>
      <c r="BF1352" s="18" t="s">
        <v>5537</v>
      </c>
      <c r="BG1352" s="18" t="s">
        <v>5537</v>
      </c>
      <c r="BH1352" s="18" t="s">
        <v>5537</v>
      </c>
      <c r="BI1352" s="18" t="s">
        <v>5537</v>
      </c>
      <c r="BJ1352" s="18" t="s">
        <v>5537</v>
      </c>
      <c r="BK1352" s="18" t="s">
        <v>5537</v>
      </c>
      <c r="BL1352" s="9" t="s">
        <v>5537</v>
      </c>
      <c r="BM1352" s="14" t="s">
        <v>5537</v>
      </c>
      <c r="BN1352" s="14" t="s">
        <v>5537</v>
      </c>
      <c r="BO1352" s="14" t="str">
        <f>_xlfn.XLOOKUP(B1352,'[4]cell downs 18042026 17h'!$B:$B,'[4]cell downs 18042026 17h'!$B:$B,"")</f>
        <v/>
      </c>
      <c r="BP1352" s="14" t="str">
        <f>_xlfn.XLOOKUP(B1352,'[5]Cells Huawei 19042026 15h'!$B:$B,'[5]Cells Huawei 19042026 15h'!$B:$B,"")</f>
        <v/>
      </c>
      <c r="BQ1352" s="9" t="str">
        <f>_xlfn.XLOOKUP(B1352,'[6]cells down 19042026 9H40'!$B:$B,'[6]cells down 19042026 9H40'!$B:$B,"")</f>
        <v/>
      </c>
      <c r="BR1352" s="9" t="s">
        <v>4528</v>
      </c>
      <c r="BS1352" s="9" t="s">
        <v>5537</v>
      </c>
      <c r="BT1352" s="108"/>
    </row>
    <row r="1353" spans="1:72" s="9" customFormat="1" x14ac:dyDescent="0.35">
      <c r="A1353" s="1" t="s">
        <v>2174</v>
      </c>
      <c r="B1353" s="8" t="s">
        <v>2390</v>
      </c>
      <c r="C1353" s="3" t="str">
        <f>_xlfn.XLOOKUP(B1353,'[1]daily break down'!$D:$D,'[1]daily break down'!$E:$E,"")</f>
        <v>Yaounde</v>
      </c>
      <c r="D1353" s="1" t="s">
        <v>11</v>
      </c>
      <c r="E1353" s="1" t="s">
        <v>12</v>
      </c>
      <c r="F1353" s="3" t="s">
        <v>37</v>
      </c>
      <c r="G1353" s="1" t="s">
        <v>38</v>
      </c>
      <c r="H1353" s="34" t="str">
        <f>_xlfn.XLOOKUP(B1353,[2]CALCULATION!$B:$B,[2]CALCULATION!$H:$H,"")</f>
        <v>ZTE</v>
      </c>
      <c r="I1353" s="28">
        <v>0</v>
      </c>
      <c r="J1353" s="28">
        <v>0</v>
      </c>
      <c r="K1353" s="28">
        <v>0</v>
      </c>
      <c r="L1353" s="28">
        <v>0</v>
      </c>
      <c r="M1353" s="28">
        <v>0</v>
      </c>
      <c r="N1353" s="28">
        <v>0</v>
      </c>
      <c r="O1353" s="28">
        <v>0</v>
      </c>
      <c r="P1353" s="28">
        <v>0</v>
      </c>
      <c r="Q1353" s="28">
        <v>0</v>
      </c>
      <c r="R1353" s="28">
        <v>0</v>
      </c>
      <c r="S1353" s="93">
        <v>2.3861551280843987</v>
      </c>
      <c r="T1353" s="93">
        <f>_xlfn.XLOOKUP(B1353,'[3]Nur des jours'!$B:$B,'[3]Nur des jours'!$U:$U,"")</f>
        <v>0</v>
      </c>
      <c r="U1353" s="93">
        <v>0</v>
      </c>
      <c r="V1353" s="93">
        <v>0</v>
      </c>
      <c r="W1353" s="93">
        <v>0</v>
      </c>
      <c r="X1353" s="93">
        <v>0</v>
      </c>
      <c r="Y1353" s="93">
        <v>0.1463189825159163</v>
      </c>
      <c r="Z1353" s="93">
        <v>0</v>
      </c>
      <c r="AA1353" s="93">
        <v>0</v>
      </c>
      <c r="AB1353" s="93">
        <v>0</v>
      </c>
      <c r="AC1353" s="93">
        <f>_xlfn.XLOOKUP(B1353,'[3]Nur des jours'!$B:$B,'[3]Nur des jours'!$N:$N,"")</f>
        <v>0</v>
      </c>
      <c r="AD1353" s="93">
        <v>0</v>
      </c>
      <c r="AE1353" s="93">
        <v>0</v>
      </c>
      <c r="AF1353" s="93">
        <v>0</v>
      </c>
      <c r="AG1353" s="93"/>
      <c r="AH1353" s="93">
        <v>0</v>
      </c>
      <c r="AI1353" s="93">
        <v>0</v>
      </c>
      <c r="AJ1353" s="93">
        <v>0</v>
      </c>
      <c r="AK1353" s="93">
        <v>0</v>
      </c>
      <c r="AL1353" s="93">
        <v>0</v>
      </c>
      <c r="AM1353" s="49" t="s">
        <v>5559</v>
      </c>
      <c r="AN1353" s="49"/>
      <c r="AO1353" s="48" t="str" cm="1">
        <f t="array" ref="AO1353">IFERROR(_xlfn.IFS(
AQ1353="MPR ISSUE","PDH",
AQ1353="BSS Hardware Issue","BSS",
AQ1353="Sites strategiques, MLL, Pylone, etc.","ENVTECH",
AQ1353="AKTIVCO DEFAUT GE &amp; POWER Cabinet","AKTIVCO",
AQ1353="AKTIVCO Coupure ENEO &amp; Baisse de tension","AKTIVCO GRID ONLY",
AQ1353="Coupure ENEO &amp; Baisse de tension","IHS GRID ONLY",
AQ1353="Defaut GE &amp; POWER Cabinet","IHS",
AQ1353="Sharing","Partners",
AQ1353="Sites strategiques &amp; DataCenter","SST &amp; DC",
AQ1353="Exclu","Exclu",
AQ1353="SAT","SAT",
AQ1353="SPARE-ISSUE","SPARE-ISSUE",
AQ1353="Fiber CAmtel","TRANS_FO_CAMTEL",
AQ1353="Fiber AOF","Fiber AOF",
AQ1353="Projet OCM (HUAWEI)","TRAVAUX-HUAWEI",
AQ1353="Projet OCM (NOKIA)","TRAVAUX-NOKIA",
AQ1353="ACCESS-ISSUE","ACCESS-ISSUE",
AQ1353="Projet OCM (ZTE, NOKIA, autres projets)","TRAVAUX OCM",
AQ1353="No root CAuse","No root cause",
AQ1353="ODU HS","PDH",
AQ1353="IP &amp; VLAN","PDH",
AQ1353="Warehouse HUAWEI","SPARE-ISSUE",
AQ1353="SPARE-HS","SPARE-ISSUE",
AQ1353="Power Telco","BSS",AQ1353="no impacts","no impacts"
),"")</f>
        <v>No root cause</v>
      </c>
      <c r="AP1353" s="48" t="str" cm="1">
        <f t="array" ref="AP1353">IFERROR(_xlfn.IFS(
AQ1353="MPR ISSUE","TX ISSUE",
AQ1353="BSS Hardware Issue","RAN ISSUE",
AQ1353="Sites strategiques, MLL, Pylone, etc.","ENVTECH",
AQ1353="AKTIVCO DEFAUT GE &amp; POWER Cabinet","POWER ISSUE",
AQ1353="AKTIVCO Coupure ENEO &amp; Baisse de tension","POWER ISSUE",
AQ1353="Coupure ENEO &amp; Baisse de tension","POWER ISSUE",
AQ1353="Defaut GE &amp; POWER Cabinet","POWER ISSUE",
AQ1353="Sharing","POWER ISSUE",
AQ1353="Sites strategiques &amp; DataCenter","POWER ISSUE",
AQ1353="Exclu","Exclu",
AQ1353="SAT","TX ISSUE",
AQ1353="SPARE-ISSUE","SPARE-ISSUE",
AQ1353="Fiber CAmtel","TX ISSUE",
AQ1353="Fiber AOF","TX ISSUE",
AQ1353="Projet OCM (HUAWEI)","TRAVAUX-HUAWEI",
AQ1353="Projet OCM (NOKIA)","TRAVAUX -NOKIA",
AQ1353="ACCESS-ISSUE","ACCESS-ISSUE",
AQ1353="Projet OCM (ZTE, NOKIA, autres projets)","TRAVAUX OCM",
AQ1353="No root CAuse","No root cause",
AQ1353="ODU HS","TX ISSUE",
AQ1353="IP &amp; VLAN","TX ISSUE",
AQ1353="Warehouse HUAWEI","SPARE-ISSUE",
AQ1353="SPARE-HS","SPARE-ISSUE",
AQ1353="Power Telco","RAN ISSUE",AQ1353="no impacts","no impacts"
),"")</f>
        <v>No root cause</v>
      </c>
      <c r="AQ1353" s="127" t="s">
        <v>5344</v>
      </c>
      <c r="AR1353" s="48" t="str" cm="1">
        <f t="array" ref="AR1353">IFERROR(_xlfn.IFS(
AQ1353="MPR ISSUE","ACTIVE",
AQ1353="BSS Hardware Issue","ACTIVE",
AQ1353="Sites strategiques, MLL, Pylone, etc.","PASSIVE",
AQ1353="AKTIVCO DEFAUT GE &amp; POWER Cabinet","PASSIVE",
AQ1353="AKTIVCO Coupure ENEO &amp; Baisse de tension","PASSIVE",
AQ1353="Coupure ENEO &amp; Baisse de tension","PASSIVE",
AQ1353="Defaut GE &amp; POWER Cabinet","PASSIVE",
AQ1353="Sharing","PASSIVE",
AQ1353="Sites strategiques &amp; DataCenter","PASSIVE",
AQ1353="Exclu","Exclu",
AQ1353="SAT","ACTIVE",
AQ1353="SPARE-ISSUE","SPARE-ISSUE",
AQ1353="Fiber CAmtel","ACTIVE",
AQ1353="Fiber AOF","ACTIVE",
AQ1353="Projet OCM (HUAWEI)","PLANNED WORKS",
AQ1353="Projet OCM (NOKIA)","PLANNED WORKS",
AQ1353="ACCESS-ISSUE","ACCESS-ISSUE",
AQ1353="Projet OCM (ZTE, NOKIA, autres projets)","PLANNED WORKS",
AQ1353="No root CAuse","No root cause",
AQ1353="ODU HS","ACTIVE",
AQ1353="IP &amp; VLAN","ACTIVE",
AQ1353="Warehouse HUAWEI","SPARE-ISSUE",
AQ1353="SPARE-HS","SPARE-ISSUE",
AQ1353="Power Telco","ACTIVE", AQ1353="no impacts","no impacts"
),"")</f>
        <v>No root cause</v>
      </c>
      <c r="AS1353" s="92" t="s">
        <v>5537</v>
      </c>
      <c r="AT1353" s="98" t="s">
        <v>2390</v>
      </c>
      <c r="AV1353" s="17" t="s">
        <v>5537</v>
      </c>
      <c r="AW1353" s="7" t="s">
        <v>5537</v>
      </c>
      <c r="AX1353" s="6" t="s">
        <v>5537</v>
      </c>
      <c r="AY1353" s="7"/>
      <c r="AZ1353" s="3" t="s">
        <v>5537</v>
      </c>
      <c r="BA1353" s="18" t="s">
        <v>5537</v>
      </c>
      <c r="BB1353" s="18" t="s">
        <v>5537</v>
      </c>
      <c r="BC1353" s="18" t="s">
        <v>5537</v>
      </c>
      <c r="BD1353" s="18" t="s">
        <v>5537</v>
      </c>
      <c r="BE1353" s="18" t="s">
        <v>5537</v>
      </c>
      <c r="BF1353" s="18" t="s">
        <v>5537</v>
      </c>
      <c r="BG1353" s="18" t="s">
        <v>5537</v>
      </c>
      <c r="BH1353" s="18" t="s">
        <v>5537</v>
      </c>
      <c r="BI1353" s="18" t="s">
        <v>5537</v>
      </c>
      <c r="BJ1353" s="18" t="s">
        <v>5537</v>
      </c>
      <c r="BK1353" s="18" t="s">
        <v>5537</v>
      </c>
      <c r="BL1353" s="9" t="s">
        <v>5537</v>
      </c>
      <c r="BM1353" s="14" t="s">
        <v>5537</v>
      </c>
      <c r="BN1353" s="14" t="s">
        <v>5537</v>
      </c>
      <c r="BO1353" s="14" t="str">
        <f>_xlfn.XLOOKUP(B1353,'[4]cell downs 18042026 17h'!$B:$B,'[4]cell downs 18042026 17h'!$B:$B,"")</f>
        <v/>
      </c>
      <c r="BP1353" s="14" t="str">
        <f>_xlfn.XLOOKUP(B1353,'[5]Cells Huawei 19042026 15h'!$B:$B,'[5]Cells Huawei 19042026 15h'!$B:$B,"")</f>
        <v/>
      </c>
      <c r="BQ1353" s="9" t="str">
        <f>_xlfn.XLOOKUP(B1353,'[6]cells down 19042026 9H40'!$B:$B,'[6]cells down 19042026 9H40'!$B:$B,"")</f>
        <v/>
      </c>
      <c r="BR1353" s="9" t="s">
        <v>2390</v>
      </c>
      <c r="BS1353" s="9" t="s">
        <v>12</v>
      </c>
      <c r="BT1353" s="108"/>
    </row>
    <row r="1354" spans="1:72" s="9" customFormat="1" x14ac:dyDescent="0.35">
      <c r="A1354" s="1" t="s">
        <v>3101</v>
      </c>
      <c r="B1354" s="8" t="s">
        <v>3102</v>
      </c>
      <c r="C1354" s="3" t="str">
        <f>_xlfn.XLOOKUP(B1354,'[1]daily break down'!$D:$D,'[1]daily break down'!$E:$E,"")</f>
        <v>OUEST</v>
      </c>
      <c r="D1354" s="1" t="s">
        <v>11</v>
      </c>
      <c r="E1354" s="1" t="s">
        <v>96</v>
      </c>
      <c r="F1354" s="3" t="s">
        <v>102</v>
      </c>
      <c r="G1354" s="1" t="s">
        <v>3103</v>
      </c>
      <c r="H1354" s="32" t="str">
        <f>_xlfn.XLOOKUP(B1354,[2]CALCULATION!$B:$B,[2]CALCULATION!$H:$H,"")</f>
        <v>HUAWEI</v>
      </c>
      <c r="I1354" s="28">
        <v>0</v>
      </c>
      <c r="J1354" s="28">
        <v>0</v>
      </c>
      <c r="K1354" s="28">
        <v>0</v>
      </c>
      <c r="L1354" s="28">
        <v>0</v>
      </c>
      <c r="M1354" s="28">
        <v>0</v>
      </c>
      <c r="N1354" s="28">
        <v>0</v>
      </c>
      <c r="O1354" s="28">
        <v>0</v>
      </c>
      <c r="P1354" s="28">
        <v>0</v>
      </c>
      <c r="Q1354" s="28">
        <v>0</v>
      </c>
      <c r="R1354" s="28">
        <v>0</v>
      </c>
      <c r="S1354" s="93">
        <v>0</v>
      </c>
      <c r="T1354" s="93">
        <f>_xlfn.XLOOKUP(B1354,'[3]Nur des jours'!$B:$B,'[3]Nur des jours'!$U:$U,"")</f>
        <v>0</v>
      </c>
      <c r="U1354" s="93">
        <v>0</v>
      </c>
      <c r="V1354" s="93">
        <v>0.13957732291194033</v>
      </c>
      <c r="W1354" s="93">
        <v>0.10884748297106722</v>
      </c>
      <c r="X1354" s="93">
        <v>5.5288742783927303E-3</v>
      </c>
      <c r="Y1354" s="93">
        <v>8.8729514629044645E-2</v>
      </c>
      <c r="Z1354" s="93">
        <v>0</v>
      </c>
      <c r="AA1354" s="93">
        <v>0</v>
      </c>
      <c r="AB1354" s="93">
        <v>0</v>
      </c>
      <c r="AC1354" s="93">
        <f>_xlfn.XLOOKUP(B1354,'[3]Nur des jours'!$B:$B,'[3]Nur des jours'!$N:$N,"")</f>
        <v>0</v>
      </c>
      <c r="AD1354" s="93">
        <v>0</v>
      </c>
      <c r="AE1354" s="93">
        <v>0</v>
      </c>
      <c r="AF1354" s="93">
        <v>0</v>
      </c>
      <c r="AG1354" s="93"/>
      <c r="AH1354" s="93">
        <v>0</v>
      </c>
      <c r="AI1354" s="93">
        <v>0</v>
      </c>
      <c r="AJ1354" s="93">
        <v>0</v>
      </c>
      <c r="AK1354" s="93">
        <v>0</v>
      </c>
      <c r="AL1354" s="93">
        <v>0</v>
      </c>
      <c r="AM1354" s="49" t="s">
        <v>5559</v>
      </c>
      <c r="AN1354" s="49"/>
      <c r="AO1354" s="48" t="str" cm="1">
        <f t="array" ref="AO1354">IFERROR(_xlfn.IFS(
AQ1354="MPR ISSUE","PDH",
AQ1354="BSS Hardware Issue","BSS",
AQ1354="Sites strategiques, MLL, Pylone, etc.","ENVTECH",
AQ1354="AKTIVCO DEFAUT GE &amp; POWER Cabinet","AKTIVCO",
AQ1354="AKTIVCO Coupure ENEO &amp; Baisse de tension","AKTIVCO GRID ONLY",
AQ1354="Coupure ENEO &amp; Baisse de tension","IHS GRID ONLY",
AQ1354="Defaut GE &amp; POWER Cabinet","IHS",
AQ1354="Sharing","Partners",
AQ1354="Sites strategiques &amp; DataCenter","SST &amp; DC",
AQ1354="Exclu","Exclu",
AQ1354="SAT","SAT",
AQ1354="SPARE-ISSUE","SPARE-ISSUE",
AQ1354="Fiber CAmtel","TRANS_FO_CAMTEL",
AQ1354="Fiber AOF","Fiber AOF",
AQ1354="Projet OCM (HUAWEI)","TRAVAUX-HUAWEI",
AQ1354="Projet OCM (NOKIA)","TRAVAUX-NOKIA",
AQ1354="ACCESS-ISSUE","ACCESS-ISSUE",
AQ1354="Projet OCM (ZTE, NOKIA, autres projets)","TRAVAUX OCM",
AQ1354="No root CAuse","No root cause",
AQ1354="ODU HS","PDH",
AQ1354="IP &amp; VLAN","PDH",
AQ1354="Warehouse HUAWEI","SPARE-ISSUE",
AQ1354="SPARE-HS","SPARE-ISSUE",
AQ1354="Power Telco","BSS",AQ1354="no impacts","no impacts"
),"")</f>
        <v>No root cause</v>
      </c>
      <c r="AP1354" s="48" t="str" cm="1">
        <f t="array" ref="AP1354">IFERROR(_xlfn.IFS(
AQ1354="MPR ISSUE","TX ISSUE",
AQ1354="BSS Hardware Issue","RAN ISSUE",
AQ1354="Sites strategiques, MLL, Pylone, etc.","ENVTECH",
AQ1354="AKTIVCO DEFAUT GE &amp; POWER Cabinet","POWER ISSUE",
AQ1354="AKTIVCO Coupure ENEO &amp; Baisse de tension","POWER ISSUE",
AQ1354="Coupure ENEO &amp; Baisse de tension","POWER ISSUE",
AQ1354="Defaut GE &amp; POWER Cabinet","POWER ISSUE",
AQ1354="Sharing","POWER ISSUE",
AQ1354="Sites strategiques &amp; DataCenter","POWER ISSUE",
AQ1354="Exclu","Exclu",
AQ1354="SAT","TX ISSUE",
AQ1354="SPARE-ISSUE","SPARE-ISSUE",
AQ1354="Fiber CAmtel","TX ISSUE",
AQ1354="Fiber AOF","TX ISSUE",
AQ1354="Projet OCM (HUAWEI)","TRAVAUX-HUAWEI",
AQ1354="Projet OCM (NOKIA)","TRAVAUX -NOKIA",
AQ1354="ACCESS-ISSUE","ACCESS-ISSUE",
AQ1354="Projet OCM (ZTE, NOKIA, autres projets)","TRAVAUX OCM",
AQ1354="No root CAuse","No root cause",
AQ1354="ODU HS","TX ISSUE",
AQ1354="IP &amp; VLAN","TX ISSUE",
AQ1354="Warehouse HUAWEI","SPARE-ISSUE",
AQ1354="SPARE-HS","SPARE-ISSUE",
AQ1354="Power Telco","RAN ISSUE",AQ1354="no impacts","no impacts"
),"")</f>
        <v>No root cause</v>
      </c>
      <c r="AQ1354" s="127" t="s">
        <v>5344</v>
      </c>
      <c r="AR1354" s="48" t="str" cm="1">
        <f t="array" ref="AR1354">IFERROR(_xlfn.IFS(
AQ1354="MPR ISSUE","ACTIVE",
AQ1354="BSS Hardware Issue","ACTIVE",
AQ1354="Sites strategiques, MLL, Pylone, etc.","PASSIVE",
AQ1354="AKTIVCO DEFAUT GE &amp; POWER Cabinet","PASSIVE",
AQ1354="AKTIVCO Coupure ENEO &amp; Baisse de tension","PASSIVE",
AQ1354="Coupure ENEO &amp; Baisse de tension","PASSIVE",
AQ1354="Defaut GE &amp; POWER Cabinet","PASSIVE",
AQ1354="Sharing","PASSIVE",
AQ1354="Sites strategiques &amp; DataCenter","PASSIVE",
AQ1354="Exclu","Exclu",
AQ1354="SAT","ACTIVE",
AQ1354="SPARE-ISSUE","SPARE-ISSUE",
AQ1354="Fiber CAmtel","ACTIVE",
AQ1354="Fiber AOF","ACTIVE",
AQ1354="Projet OCM (HUAWEI)","PLANNED WORKS",
AQ1354="Projet OCM (NOKIA)","PLANNED WORKS",
AQ1354="ACCESS-ISSUE","ACCESS-ISSUE",
AQ1354="Projet OCM (ZTE, NOKIA, autres projets)","PLANNED WORKS",
AQ1354="No root CAuse","No root cause",
AQ1354="ODU HS","ACTIVE",
AQ1354="IP &amp; VLAN","ACTIVE",
AQ1354="Warehouse HUAWEI","SPARE-ISSUE",
AQ1354="SPARE-HS","SPARE-ISSUE",
AQ1354="Power Telco","ACTIVE", AQ1354="no impacts","no impacts"
),"")</f>
        <v>No root cause</v>
      </c>
      <c r="AS1354" s="92" t="s">
        <v>5537</v>
      </c>
      <c r="AT1354" s="98" t="s">
        <v>3102</v>
      </c>
      <c r="AV1354" s="17" t="s">
        <v>5537</v>
      </c>
      <c r="AW1354" s="7" t="s">
        <v>5537</v>
      </c>
      <c r="AX1354" s="6" t="s">
        <v>5537</v>
      </c>
      <c r="AY1354" s="7"/>
      <c r="AZ1354" s="3" t="s">
        <v>5537</v>
      </c>
      <c r="BA1354" s="18" t="s">
        <v>5537</v>
      </c>
      <c r="BB1354" s="18" t="s">
        <v>5537</v>
      </c>
      <c r="BC1354" s="18" t="s">
        <v>5537</v>
      </c>
      <c r="BD1354" s="18" t="s">
        <v>5537</v>
      </c>
      <c r="BE1354" s="18" t="s">
        <v>5537</v>
      </c>
      <c r="BF1354" s="18" t="s">
        <v>5537</v>
      </c>
      <c r="BG1354" s="18" t="s">
        <v>5537</v>
      </c>
      <c r="BH1354" s="18" t="s">
        <v>5537</v>
      </c>
      <c r="BI1354" s="18" t="s">
        <v>5537</v>
      </c>
      <c r="BJ1354" s="18" t="s">
        <v>5537</v>
      </c>
      <c r="BK1354" s="18" t="s">
        <v>5537</v>
      </c>
      <c r="BL1354" s="9" t="s">
        <v>5537</v>
      </c>
      <c r="BM1354" s="14" t="s">
        <v>5537</v>
      </c>
      <c r="BN1354" s="14" t="s">
        <v>5537</v>
      </c>
      <c r="BO1354" s="14" t="str">
        <f>_xlfn.XLOOKUP(B1354,'[4]cell downs 18042026 17h'!$B:$B,'[4]cell downs 18042026 17h'!$B:$B,"")</f>
        <v/>
      </c>
      <c r="BP1354" s="14" t="str">
        <f>_xlfn.XLOOKUP(B1354,'[5]Cells Huawei 19042026 15h'!$B:$B,'[5]Cells Huawei 19042026 15h'!$B:$B,"")</f>
        <v/>
      </c>
      <c r="BQ1354" s="9" t="str">
        <f>_xlfn.XLOOKUP(B1354,'[6]cells down 19042026 9H40'!$B:$B,'[6]cells down 19042026 9H40'!$B:$B,"")</f>
        <v/>
      </c>
      <c r="BR1354" s="9" t="s">
        <v>3102</v>
      </c>
      <c r="BS1354" s="9" t="s">
        <v>12</v>
      </c>
      <c r="BT1354" s="108"/>
    </row>
    <row r="1355" spans="1:72" s="9" customFormat="1" x14ac:dyDescent="0.35">
      <c r="A1355" s="1" t="s">
        <v>4032</v>
      </c>
      <c r="B1355" s="8" t="s">
        <v>4033</v>
      </c>
      <c r="C1355" s="3" t="str">
        <f>_xlfn.XLOOKUP(B1355,'[1]daily break down'!$D:$D,'[1]daily break down'!$E:$E,"")</f>
        <v>NGAOUNDERE</v>
      </c>
      <c r="D1355" s="1" t="s">
        <v>11</v>
      </c>
      <c r="E1355" s="1" t="s">
        <v>12</v>
      </c>
      <c r="F1355" s="3" t="s">
        <v>90</v>
      </c>
      <c r="G1355" s="1" t="s">
        <v>4034</v>
      </c>
      <c r="H1355" s="32" t="str">
        <f>_xlfn.XLOOKUP(B1355,[2]CALCULATION!$B:$B,[2]CALCULATION!$H:$H,"")</f>
        <v>HUAWEI</v>
      </c>
      <c r="I1355" s="28">
        <v>0</v>
      </c>
      <c r="J1355" s="28">
        <v>0</v>
      </c>
      <c r="K1355" s="28">
        <v>0</v>
      </c>
      <c r="L1355" s="28">
        <v>0</v>
      </c>
      <c r="M1355" s="28">
        <v>0</v>
      </c>
      <c r="N1355" s="28">
        <v>0</v>
      </c>
      <c r="O1355" s="28">
        <v>0</v>
      </c>
      <c r="P1355" s="28">
        <v>0</v>
      </c>
      <c r="Q1355" s="28">
        <v>0</v>
      </c>
      <c r="R1355" s="28">
        <v>0</v>
      </c>
      <c r="S1355" s="93">
        <v>0</v>
      </c>
      <c r="T1355" s="93">
        <f>_xlfn.XLOOKUP(B1355,'[3]Nur des jours'!$B:$B,'[3]Nur des jours'!$U:$U,"")</f>
        <v>0</v>
      </c>
      <c r="U1355" s="93">
        <v>0</v>
      </c>
      <c r="V1355" s="93">
        <v>3.8345418382401196E-3</v>
      </c>
      <c r="W1355" s="93">
        <v>1.6051570485656314E-3</v>
      </c>
      <c r="X1355" s="93">
        <v>4.8939454902934373E-2</v>
      </c>
      <c r="Y1355" s="93">
        <v>6.2939991382090152E-2</v>
      </c>
      <c r="Z1355" s="93">
        <v>0</v>
      </c>
      <c r="AA1355" s="93">
        <v>0</v>
      </c>
      <c r="AB1355" s="93">
        <v>0</v>
      </c>
      <c r="AC1355" s="93">
        <f>_xlfn.XLOOKUP(B1355,'[3]Nur des jours'!$B:$B,'[3]Nur des jours'!$N:$N,"")</f>
        <v>0</v>
      </c>
      <c r="AD1355" s="93">
        <v>0</v>
      </c>
      <c r="AE1355" s="93">
        <v>0</v>
      </c>
      <c r="AF1355" s="93">
        <v>0</v>
      </c>
      <c r="AG1355" s="93"/>
      <c r="AH1355" s="93">
        <v>0</v>
      </c>
      <c r="AI1355" s="93">
        <v>0</v>
      </c>
      <c r="AJ1355" s="93">
        <v>0</v>
      </c>
      <c r="AK1355" s="93">
        <v>0</v>
      </c>
      <c r="AL1355" s="93">
        <v>0</v>
      </c>
      <c r="AM1355" s="49" t="s">
        <v>5559</v>
      </c>
      <c r="AN1355" s="49"/>
      <c r="AO1355" s="48" t="str" cm="1">
        <f t="array" ref="AO1355">IFERROR(_xlfn.IFS(
AQ1355="MPR ISSUE","PDH",
AQ1355="BSS Hardware Issue","BSS",
AQ1355="Sites strategiques, MLL, Pylone, etc.","ENVTECH",
AQ1355="AKTIVCO DEFAUT GE &amp; POWER Cabinet","AKTIVCO",
AQ1355="AKTIVCO Coupure ENEO &amp; Baisse de tension","AKTIVCO GRID ONLY",
AQ1355="Coupure ENEO &amp; Baisse de tension","IHS GRID ONLY",
AQ1355="Defaut GE &amp; POWER Cabinet","IHS",
AQ1355="Sharing","Partners",
AQ1355="Sites strategiques &amp; DataCenter","SST &amp; DC",
AQ1355="Exclu","Exclu",
AQ1355="SAT","SAT",
AQ1355="SPARE-ISSUE","SPARE-ISSUE",
AQ1355="Fiber CAmtel","TRANS_FO_CAMTEL",
AQ1355="Fiber AOF","Fiber AOF",
AQ1355="Projet OCM (HUAWEI)","TRAVAUX-HUAWEI",
AQ1355="Projet OCM (NOKIA)","TRAVAUX-NOKIA",
AQ1355="ACCESS-ISSUE","ACCESS-ISSUE",
AQ1355="Projet OCM (ZTE, NOKIA, autres projets)","TRAVAUX OCM",
AQ1355="No root CAuse","No root cause",
AQ1355="ODU HS","PDH",
AQ1355="IP &amp; VLAN","PDH",
AQ1355="Warehouse HUAWEI","SPARE-ISSUE",
AQ1355="SPARE-HS","SPARE-ISSUE",
AQ1355="Power Telco","BSS",AQ1355="no impacts","no impacts"
),"")</f>
        <v>No root cause</v>
      </c>
      <c r="AP1355" s="48" t="str" cm="1">
        <f t="array" ref="AP1355">IFERROR(_xlfn.IFS(
AQ1355="MPR ISSUE","TX ISSUE",
AQ1355="BSS Hardware Issue","RAN ISSUE",
AQ1355="Sites strategiques, MLL, Pylone, etc.","ENVTECH",
AQ1355="AKTIVCO DEFAUT GE &amp; POWER Cabinet","POWER ISSUE",
AQ1355="AKTIVCO Coupure ENEO &amp; Baisse de tension","POWER ISSUE",
AQ1355="Coupure ENEO &amp; Baisse de tension","POWER ISSUE",
AQ1355="Defaut GE &amp; POWER Cabinet","POWER ISSUE",
AQ1355="Sharing","POWER ISSUE",
AQ1355="Sites strategiques &amp; DataCenter","POWER ISSUE",
AQ1355="Exclu","Exclu",
AQ1355="SAT","TX ISSUE",
AQ1355="SPARE-ISSUE","SPARE-ISSUE",
AQ1355="Fiber CAmtel","TX ISSUE",
AQ1355="Fiber AOF","TX ISSUE",
AQ1355="Projet OCM (HUAWEI)","TRAVAUX-HUAWEI",
AQ1355="Projet OCM (NOKIA)","TRAVAUX -NOKIA",
AQ1355="ACCESS-ISSUE","ACCESS-ISSUE",
AQ1355="Projet OCM (ZTE, NOKIA, autres projets)","TRAVAUX OCM",
AQ1355="No root CAuse","No root cause",
AQ1355="ODU HS","TX ISSUE",
AQ1355="IP &amp; VLAN","TX ISSUE",
AQ1355="Warehouse HUAWEI","SPARE-ISSUE",
AQ1355="SPARE-HS","SPARE-ISSUE",
AQ1355="Power Telco","RAN ISSUE",AQ1355="no impacts","no impacts"
),"")</f>
        <v>No root cause</v>
      </c>
      <c r="AQ1355" s="67" t="s">
        <v>5344</v>
      </c>
      <c r="AR1355" s="48" t="str" cm="1">
        <f t="array" ref="AR1355">IFERROR(_xlfn.IFS(
AQ1355="MPR ISSUE","ACTIVE",
AQ1355="BSS Hardware Issue","ACTIVE",
AQ1355="Sites strategiques, MLL, Pylone, etc.","PASSIVE",
AQ1355="AKTIVCO DEFAUT GE &amp; POWER Cabinet","PASSIVE",
AQ1355="AKTIVCO Coupure ENEO &amp; Baisse de tension","PASSIVE",
AQ1355="Coupure ENEO &amp; Baisse de tension","PASSIVE",
AQ1355="Defaut GE &amp; POWER Cabinet","PASSIVE",
AQ1355="Sharing","PASSIVE",
AQ1355="Sites strategiques &amp; DataCenter","PASSIVE",
AQ1355="Exclu","Exclu",
AQ1355="SAT","ACTIVE",
AQ1355="SPARE-ISSUE","SPARE-ISSUE",
AQ1355="Fiber CAmtel","ACTIVE",
AQ1355="Fiber AOF","ACTIVE",
AQ1355="Projet OCM (HUAWEI)","PLANNED WORKS",
AQ1355="Projet OCM (NOKIA)","PLANNED WORKS",
AQ1355="ACCESS-ISSUE","ACCESS-ISSUE",
AQ1355="Projet OCM (ZTE, NOKIA, autres projets)","PLANNED WORKS",
AQ1355="No root CAuse","No root cause",
AQ1355="ODU HS","ACTIVE",
AQ1355="IP &amp; VLAN","ACTIVE",
AQ1355="Warehouse HUAWEI","SPARE-ISSUE",
AQ1355="SPARE-HS","SPARE-ISSUE",
AQ1355="Power Telco","ACTIVE", AQ1355="no impacts","no impacts"
),"")</f>
        <v>No root cause</v>
      </c>
      <c r="AS1355" s="92" t="s">
        <v>5895</v>
      </c>
      <c r="AT1355" s="129" t="s">
        <v>4270</v>
      </c>
      <c r="AU1355" s="9" t="s">
        <v>5983</v>
      </c>
      <c r="AV1355" s="17" t="s">
        <v>5694</v>
      </c>
      <c r="AW1355" s="7" t="s">
        <v>5537</v>
      </c>
      <c r="AX1355" s="6" t="s">
        <v>5537</v>
      </c>
      <c r="AY1355" s="7"/>
      <c r="AZ1355" s="3" t="s">
        <v>5537</v>
      </c>
      <c r="BA1355" s="18" t="s">
        <v>5537</v>
      </c>
      <c r="BB1355" s="18" t="s">
        <v>5537</v>
      </c>
      <c r="BC1355" s="18" t="s">
        <v>5537</v>
      </c>
      <c r="BD1355" s="18" t="s">
        <v>5537</v>
      </c>
      <c r="BE1355" s="18" t="s">
        <v>5537</v>
      </c>
      <c r="BF1355" s="18" t="s">
        <v>5537</v>
      </c>
      <c r="BG1355" s="18" t="s">
        <v>5537</v>
      </c>
      <c r="BH1355" s="18" t="s">
        <v>5537</v>
      </c>
      <c r="BI1355" s="18" t="s">
        <v>5537</v>
      </c>
      <c r="BJ1355" s="18" t="s">
        <v>5710</v>
      </c>
      <c r="BK1355" s="18" t="s">
        <v>5752</v>
      </c>
      <c r="BL1355" s="9" t="s">
        <v>5537</v>
      </c>
      <c r="BM1355" s="14" t="s">
        <v>5537</v>
      </c>
      <c r="BN1355" s="14" t="s">
        <v>5537</v>
      </c>
      <c r="BO1355" s="14" t="str">
        <f>_xlfn.XLOOKUP(B1355,'[4]cell downs 18042026 17h'!$B:$B,'[4]cell downs 18042026 17h'!$B:$B,"")</f>
        <v/>
      </c>
      <c r="BP1355" s="14" t="str">
        <f>_xlfn.XLOOKUP(B1355,'[5]Cells Huawei 19042026 15h'!$B:$B,'[5]Cells Huawei 19042026 15h'!$B:$B,"")</f>
        <v/>
      </c>
      <c r="BQ1355" s="9" t="str">
        <f>_xlfn.XLOOKUP(B1355,'[6]cells down 19042026 9H40'!$B:$B,'[6]cells down 19042026 9H40'!$B:$B,"")</f>
        <v/>
      </c>
      <c r="BR1355" s="9" t="s">
        <v>4033</v>
      </c>
      <c r="BS1355" s="9" t="s">
        <v>12</v>
      </c>
      <c r="BT1355" s="108"/>
    </row>
    <row r="1356" spans="1:72" s="9" customFormat="1" x14ac:dyDescent="0.35">
      <c r="A1356" s="1" t="s">
        <v>4351</v>
      </c>
      <c r="B1356" s="8" t="s">
        <v>4352</v>
      </c>
      <c r="C1356" s="3" t="str">
        <f>_xlfn.XLOOKUP(B1356,'[1]daily break down'!$D:$D,'[1]daily break down'!$E:$E,"")</f>
        <v>OUEST</v>
      </c>
      <c r="D1356" s="1" t="s">
        <v>21</v>
      </c>
      <c r="E1356" s="1" t="s">
        <v>122</v>
      </c>
      <c r="F1356" s="3" t="s">
        <v>102</v>
      </c>
      <c r="G1356" s="1" t="s">
        <v>4351</v>
      </c>
      <c r="H1356" s="32" t="str">
        <f>_xlfn.XLOOKUP(B1356,[2]CALCULATION!$B:$B,[2]CALCULATION!$H:$H,"")</f>
        <v>HUAWEI</v>
      </c>
      <c r="I1356" s="28">
        <v>0</v>
      </c>
      <c r="J1356" s="28">
        <v>0</v>
      </c>
      <c r="K1356" s="28">
        <v>0</v>
      </c>
      <c r="L1356" s="28">
        <v>0</v>
      </c>
      <c r="M1356" s="28">
        <v>0</v>
      </c>
      <c r="N1356" s="28">
        <v>0</v>
      </c>
      <c r="O1356" s="28">
        <v>0</v>
      </c>
      <c r="P1356" s="28">
        <v>0</v>
      </c>
      <c r="Q1356" s="28">
        <v>0</v>
      </c>
      <c r="R1356" s="28">
        <v>0</v>
      </c>
      <c r="S1356" s="93">
        <v>0</v>
      </c>
      <c r="T1356" s="93">
        <f>_xlfn.XLOOKUP(B1356,'[3]Nur des jours'!$B:$B,'[3]Nur des jours'!$U:$U,"")</f>
        <v>0</v>
      </c>
      <c r="U1356" s="93">
        <v>0</v>
      </c>
      <c r="V1356" s="93">
        <v>0.18685811553135692</v>
      </c>
      <c r="W1356" s="93">
        <v>0</v>
      </c>
      <c r="X1356" s="93">
        <v>0</v>
      </c>
      <c r="Y1356" s="93">
        <v>6.1531020195015884E-2</v>
      </c>
      <c r="Z1356" s="93">
        <v>0</v>
      </c>
      <c r="AA1356" s="93">
        <v>0</v>
      </c>
      <c r="AB1356" s="93">
        <v>0</v>
      </c>
      <c r="AC1356" s="93">
        <f>_xlfn.XLOOKUP(B1356,'[3]Nur des jours'!$B:$B,'[3]Nur des jours'!$N:$N,"")</f>
        <v>0</v>
      </c>
      <c r="AD1356" s="93">
        <v>0</v>
      </c>
      <c r="AE1356" s="93">
        <v>0</v>
      </c>
      <c r="AF1356" s="93">
        <v>0</v>
      </c>
      <c r="AG1356" s="93"/>
      <c r="AH1356" s="93">
        <v>0</v>
      </c>
      <c r="AI1356" s="93">
        <v>0</v>
      </c>
      <c r="AJ1356" s="93">
        <v>0</v>
      </c>
      <c r="AK1356" s="93">
        <v>0</v>
      </c>
      <c r="AL1356" s="93">
        <v>0</v>
      </c>
      <c r="AM1356" s="49" t="s">
        <v>5559</v>
      </c>
      <c r="AN1356" s="49"/>
      <c r="AO1356" s="48" t="str" cm="1">
        <f t="array" ref="AO1356">IFERROR(_xlfn.IFS(
AQ1356="MPR ISSUE","PDH",
AQ1356="BSS Hardware Issue","BSS",
AQ1356="Sites strategiques, MLL, Pylone, etc.","ENVTECH",
AQ1356="AKTIVCO DEFAUT GE &amp; POWER Cabinet","AKTIVCO",
AQ1356="AKTIVCO Coupure ENEO &amp; Baisse de tension","AKTIVCO GRID ONLY",
AQ1356="Coupure ENEO &amp; Baisse de tension","IHS GRID ONLY",
AQ1356="Defaut GE &amp; POWER Cabinet","IHS",
AQ1356="Sharing","Partners",
AQ1356="Sites strategiques &amp; DataCenter","SST &amp; DC",
AQ1356="Exclu","Exclu",
AQ1356="SAT","SAT",
AQ1356="SPARE-ISSUE","SPARE-ISSUE",
AQ1356="Fiber CAmtel","TRANS_FO_CAMTEL",
AQ1356="Fiber AOF","Fiber AOF",
AQ1356="Projet OCM (HUAWEI)","TRAVAUX-HUAWEI",
AQ1356="Projet OCM (NOKIA)","TRAVAUX-NOKIA",
AQ1356="ACCESS-ISSUE","ACCESS-ISSUE",
AQ1356="Projet OCM (ZTE, NOKIA, autres projets)","TRAVAUX OCM",
AQ1356="No root CAuse","No root cause",
AQ1356="ODU HS","PDH",
AQ1356="IP &amp; VLAN","PDH",
AQ1356="Warehouse HUAWEI","SPARE-ISSUE",
AQ1356="SPARE-HS","SPARE-ISSUE",
AQ1356="Power Telco","BSS",AQ1356="no impacts","no impacts"
),"")</f>
        <v>No root cause</v>
      </c>
      <c r="AP1356" s="48" t="str" cm="1">
        <f t="array" ref="AP1356">IFERROR(_xlfn.IFS(
AQ1356="MPR ISSUE","TX ISSUE",
AQ1356="BSS Hardware Issue","RAN ISSUE",
AQ1356="Sites strategiques, MLL, Pylone, etc.","ENVTECH",
AQ1356="AKTIVCO DEFAUT GE &amp; POWER Cabinet","POWER ISSUE",
AQ1356="AKTIVCO Coupure ENEO &amp; Baisse de tension","POWER ISSUE",
AQ1356="Coupure ENEO &amp; Baisse de tension","POWER ISSUE",
AQ1356="Defaut GE &amp; POWER Cabinet","POWER ISSUE",
AQ1356="Sharing","POWER ISSUE",
AQ1356="Sites strategiques &amp; DataCenter","POWER ISSUE",
AQ1356="Exclu","Exclu",
AQ1356="SAT","TX ISSUE",
AQ1356="SPARE-ISSUE","SPARE-ISSUE",
AQ1356="Fiber CAmtel","TX ISSUE",
AQ1356="Fiber AOF","TX ISSUE",
AQ1356="Projet OCM (HUAWEI)","TRAVAUX-HUAWEI",
AQ1356="Projet OCM (NOKIA)","TRAVAUX -NOKIA",
AQ1356="ACCESS-ISSUE","ACCESS-ISSUE",
AQ1356="Projet OCM (ZTE, NOKIA, autres projets)","TRAVAUX OCM",
AQ1356="No root CAuse","No root cause",
AQ1356="ODU HS","TX ISSUE",
AQ1356="IP &amp; VLAN","TX ISSUE",
AQ1356="Warehouse HUAWEI","SPARE-ISSUE",
AQ1356="SPARE-HS","SPARE-ISSUE",
AQ1356="Power Telco","RAN ISSUE",AQ1356="no impacts","no impacts"
),"")</f>
        <v>No root cause</v>
      </c>
      <c r="AQ1356" s="67" t="s">
        <v>5344</v>
      </c>
      <c r="AR1356" s="48" t="str" cm="1">
        <f t="array" ref="AR1356">IFERROR(_xlfn.IFS(
AQ1356="MPR ISSUE","ACTIVE",
AQ1356="BSS Hardware Issue","ACTIVE",
AQ1356="Sites strategiques, MLL, Pylone, etc.","PASSIVE",
AQ1356="AKTIVCO DEFAUT GE &amp; POWER Cabinet","PASSIVE",
AQ1356="AKTIVCO Coupure ENEO &amp; Baisse de tension","PASSIVE",
AQ1356="Coupure ENEO &amp; Baisse de tension","PASSIVE",
AQ1356="Defaut GE &amp; POWER Cabinet","PASSIVE",
AQ1356="Sharing","PASSIVE",
AQ1356="Sites strategiques &amp; DataCenter","PASSIVE",
AQ1356="Exclu","Exclu",
AQ1356="SAT","ACTIVE",
AQ1356="SPARE-ISSUE","SPARE-ISSUE",
AQ1356="Fiber CAmtel","ACTIVE",
AQ1356="Fiber AOF","ACTIVE",
AQ1356="Projet OCM (HUAWEI)","PLANNED WORKS",
AQ1356="Projet OCM (NOKIA)","PLANNED WORKS",
AQ1356="ACCESS-ISSUE","ACCESS-ISSUE",
AQ1356="Projet OCM (ZTE, NOKIA, autres projets)","PLANNED WORKS",
AQ1356="No root CAuse","No root cause",
AQ1356="ODU HS","ACTIVE",
AQ1356="IP &amp; VLAN","ACTIVE",
AQ1356="Warehouse HUAWEI","SPARE-ISSUE",
AQ1356="SPARE-HS","SPARE-ISSUE",
AQ1356="Power Telco","ACTIVE", AQ1356="no impacts","no impacts"
),"")</f>
        <v>No root cause</v>
      </c>
      <c r="AS1356" s="92" t="s">
        <v>5537</v>
      </c>
      <c r="AT1356" s="98" t="s">
        <v>4352</v>
      </c>
      <c r="AV1356" s="17" t="s">
        <v>5537</v>
      </c>
      <c r="AW1356" s="7" t="s">
        <v>5537</v>
      </c>
      <c r="AX1356" s="6" t="s">
        <v>5537</v>
      </c>
      <c r="AY1356" s="7"/>
      <c r="AZ1356" s="3" t="s">
        <v>5537</v>
      </c>
      <c r="BA1356" s="18" t="s">
        <v>5537</v>
      </c>
      <c r="BB1356" s="18" t="s">
        <v>5537</v>
      </c>
      <c r="BC1356" s="18" t="s">
        <v>5537</v>
      </c>
      <c r="BD1356" s="18" t="s">
        <v>5537</v>
      </c>
      <c r="BE1356" s="18" t="s">
        <v>5537</v>
      </c>
      <c r="BF1356" s="18" t="s">
        <v>5537</v>
      </c>
      <c r="BG1356" s="18" t="s">
        <v>5537</v>
      </c>
      <c r="BH1356" s="18" t="s">
        <v>5537</v>
      </c>
      <c r="BI1356" s="18" t="s">
        <v>5537</v>
      </c>
      <c r="BJ1356" s="18" t="s">
        <v>5537</v>
      </c>
      <c r="BK1356" s="18" t="s">
        <v>5537</v>
      </c>
      <c r="BL1356" s="9" t="s">
        <v>5537</v>
      </c>
      <c r="BM1356" s="14" t="s">
        <v>5537</v>
      </c>
      <c r="BN1356" s="14" t="s">
        <v>5537</v>
      </c>
      <c r="BO1356" s="14" t="str">
        <f>_xlfn.XLOOKUP(B1356,'[4]cell downs 18042026 17h'!$B:$B,'[4]cell downs 18042026 17h'!$B:$B,"")</f>
        <v/>
      </c>
      <c r="BP1356" s="14" t="str">
        <f>_xlfn.XLOOKUP(B1356,'[5]Cells Huawei 19042026 15h'!$B:$B,'[5]Cells Huawei 19042026 15h'!$B:$B,"")</f>
        <v/>
      </c>
      <c r="BQ1356" s="9" t="str">
        <f>_xlfn.XLOOKUP(B1356,'[6]cells down 19042026 9H40'!$B:$B,'[6]cells down 19042026 9H40'!$B:$B,"")</f>
        <v/>
      </c>
      <c r="BR1356" s="9" t="s">
        <v>5537</v>
      </c>
      <c r="BS1356" s="9" t="s">
        <v>5537</v>
      </c>
      <c r="BT1356" s="108"/>
    </row>
    <row r="1357" spans="1:72" s="9" customFormat="1" x14ac:dyDescent="0.35">
      <c r="A1357" s="1" t="s">
        <v>4034</v>
      </c>
      <c r="B1357" s="8" t="s">
        <v>4270</v>
      </c>
      <c r="C1357" s="3" t="str">
        <f>_xlfn.XLOOKUP(B1357,'[1]daily break down'!$D:$D,'[1]daily break down'!$E:$E,"")</f>
        <v>NGAOUNDERE</v>
      </c>
      <c r="D1357" s="1" t="s">
        <v>11</v>
      </c>
      <c r="E1357" s="1" t="s">
        <v>188</v>
      </c>
      <c r="F1357" s="3" t="s">
        <v>90</v>
      </c>
      <c r="G1357" s="1" t="s">
        <v>4034</v>
      </c>
      <c r="H1357" s="32" t="str">
        <f>_xlfn.XLOOKUP(B1357,[2]CALCULATION!$B:$B,[2]CALCULATION!$H:$H,"")</f>
        <v>HUAWEI</v>
      </c>
      <c r="I1357" s="28">
        <v>0</v>
      </c>
      <c r="J1357" s="28">
        <v>0</v>
      </c>
      <c r="K1357" s="28">
        <v>0</v>
      </c>
      <c r="L1357" s="28">
        <v>0</v>
      </c>
      <c r="M1357" s="28">
        <v>0</v>
      </c>
      <c r="N1357" s="28">
        <v>0</v>
      </c>
      <c r="O1357" s="28">
        <v>0</v>
      </c>
      <c r="P1357" s="28">
        <v>0</v>
      </c>
      <c r="Q1357" s="28">
        <v>0</v>
      </c>
      <c r="R1357" s="28">
        <v>0</v>
      </c>
      <c r="S1357" s="93">
        <v>0</v>
      </c>
      <c r="T1357" s="93">
        <f>_xlfn.XLOOKUP(B1357,'[3]Nur des jours'!$B:$B,'[3]Nur des jours'!$U:$U,"")</f>
        <v>0</v>
      </c>
      <c r="U1357" s="93">
        <v>0</v>
      </c>
      <c r="V1357" s="93">
        <v>1.8726832233265697E-3</v>
      </c>
      <c r="W1357" s="93">
        <v>2.4969109644354267E-3</v>
      </c>
      <c r="X1357" s="93">
        <v>4.068181364198007E-2</v>
      </c>
      <c r="Y1357" s="93">
        <v>5.9640501893371917E-2</v>
      </c>
      <c r="Z1357" s="93">
        <v>0</v>
      </c>
      <c r="AA1357" s="93">
        <v>0</v>
      </c>
      <c r="AB1357" s="93">
        <v>0</v>
      </c>
      <c r="AC1357" s="93">
        <f>_xlfn.XLOOKUP(B1357,'[3]Nur des jours'!$B:$B,'[3]Nur des jours'!$N:$N,"")</f>
        <v>0</v>
      </c>
      <c r="AD1357" s="93">
        <v>0</v>
      </c>
      <c r="AE1357" s="93">
        <v>0</v>
      </c>
      <c r="AF1357" s="93">
        <v>0</v>
      </c>
      <c r="AG1357" s="93"/>
      <c r="AH1357" s="93">
        <v>0</v>
      </c>
      <c r="AI1357" s="93">
        <v>0</v>
      </c>
      <c r="AJ1357" s="93">
        <v>0</v>
      </c>
      <c r="AK1357" s="93">
        <v>0</v>
      </c>
      <c r="AL1357" s="93">
        <v>0</v>
      </c>
      <c r="AM1357" s="49" t="s">
        <v>5559</v>
      </c>
      <c r="AN1357" s="49"/>
      <c r="AO1357" s="48" t="str" cm="1">
        <f t="array" ref="AO1357">IFERROR(_xlfn.IFS(
AQ1357="MPR ISSUE","PDH",
AQ1357="BSS Hardware Issue","BSS",
AQ1357="Sites strategiques, MLL, Pylone, etc.","ENVTECH",
AQ1357="AKTIVCO DEFAUT GE &amp; POWER Cabinet","AKTIVCO",
AQ1357="AKTIVCO Coupure ENEO &amp; Baisse de tension","AKTIVCO GRID ONLY",
AQ1357="Coupure ENEO &amp; Baisse de tension","IHS GRID ONLY",
AQ1357="Defaut GE &amp; POWER Cabinet","IHS",
AQ1357="Sharing","Partners",
AQ1357="Sites strategiques &amp; DataCenter","SST &amp; DC",
AQ1357="Exclu","Exclu",
AQ1357="SAT","SAT",
AQ1357="SPARE-ISSUE","SPARE-ISSUE",
AQ1357="Fiber CAmtel","TRANS_FO_CAMTEL",
AQ1357="Fiber AOF","Fiber AOF",
AQ1357="Projet OCM (HUAWEI)","TRAVAUX-HUAWEI",
AQ1357="Projet OCM (NOKIA)","TRAVAUX-NOKIA",
AQ1357="ACCESS-ISSUE","ACCESS-ISSUE",
AQ1357="Projet OCM (ZTE, NOKIA, autres projets)","TRAVAUX OCM",
AQ1357="No root CAuse","No root cause",
AQ1357="ODU HS","PDH",
AQ1357="IP &amp; VLAN","PDH",
AQ1357="Warehouse HUAWEI","SPARE-ISSUE",
AQ1357="SPARE-HS","SPARE-ISSUE",
AQ1357="Power Telco","BSS",AQ1357="no impacts","no impacts"
),"")</f>
        <v>No root cause</v>
      </c>
      <c r="AP1357" s="48" t="str" cm="1">
        <f t="array" ref="AP1357">IFERROR(_xlfn.IFS(
AQ1357="MPR ISSUE","TX ISSUE",
AQ1357="BSS Hardware Issue","RAN ISSUE",
AQ1357="Sites strategiques, MLL, Pylone, etc.","ENVTECH",
AQ1357="AKTIVCO DEFAUT GE &amp; POWER Cabinet","POWER ISSUE",
AQ1357="AKTIVCO Coupure ENEO &amp; Baisse de tension","POWER ISSUE",
AQ1357="Coupure ENEO &amp; Baisse de tension","POWER ISSUE",
AQ1357="Defaut GE &amp; POWER Cabinet","POWER ISSUE",
AQ1357="Sharing","POWER ISSUE",
AQ1357="Sites strategiques &amp; DataCenter","POWER ISSUE",
AQ1357="Exclu","Exclu",
AQ1357="SAT","TX ISSUE",
AQ1357="SPARE-ISSUE","SPARE-ISSUE",
AQ1357="Fiber CAmtel","TX ISSUE",
AQ1357="Fiber AOF","TX ISSUE",
AQ1357="Projet OCM (HUAWEI)","TRAVAUX-HUAWEI",
AQ1357="Projet OCM (NOKIA)","TRAVAUX -NOKIA",
AQ1357="ACCESS-ISSUE","ACCESS-ISSUE",
AQ1357="Projet OCM (ZTE, NOKIA, autres projets)","TRAVAUX OCM",
AQ1357="No root CAuse","No root cause",
AQ1357="ODU HS","TX ISSUE",
AQ1357="IP &amp; VLAN","TX ISSUE",
AQ1357="Warehouse HUAWEI","SPARE-ISSUE",
AQ1357="SPARE-HS","SPARE-ISSUE",
AQ1357="Power Telco","RAN ISSUE",AQ1357="no impacts","no impacts"
),"")</f>
        <v>No root cause</v>
      </c>
      <c r="AQ1357" s="67" t="s">
        <v>5344</v>
      </c>
      <c r="AR1357" s="48" t="str" cm="1">
        <f t="array" ref="AR1357">IFERROR(_xlfn.IFS(
AQ1357="MPR ISSUE","ACTIVE",
AQ1357="BSS Hardware Issue","ACTIVE",
AQ1357="Sites strategiques, MLL, Pylone, etc.","PASSIVE",
AQ1357="AKTIVCO DEFAUT GE &amp; POWER Cabinet","PASSIVE",
AQ1357="AKTIVCO Coupure ENEO &amp; Baisse de tension","PASSIVE",
AQ1357="Coupure ENEO &amp; Baisse de tension","PASSIVE",
AQ1357="Defaut GE &amp; POWER Cabinet","PASSIVE",
AQ1357="Sharing","PASSIVE",
AQ1357="Sites strategiques &amp; DataCenter","PASSIVE",
AQ1357="Exclu","Exclu",
AQ1357="SAT","ACTIVE",
AQ1357="SPARE-ISSUE","SPARE-ISSUE",
AQ1357="Fiber CAmtel","ACTIVE",
AQ1357="Fiber AOF","ACTIVE",
AQ1357="Projet OCM (HUAWEI)","PLANNED WORKS",
AQ1357="Projet OCM (NOKIA)","PLANNED WORKS",
AQ1357="ACCESS-ISSUE","ACCESS-ISSUE",
AQ1357="Projet OCM (ZTE, NOKIA, autres projets)","PLANNED WORKS",
AQ1357="No root CAuse","No root cause",
AQ1357="ODU HS","ACTIVE",
AQ1357="IP &amp; VLAN","ACTIVE",
AQ1357="Warehouse HUAWEI","SPARE-ISSUE",
AQ1357="SPARE-HS","SPARE-ISSUE",
AQ1357="Power Telco","ACTIVE", AQ1357="no impacts","no impacts"
),"")</f>
        <v>No root cause</v>
      </c>
      <c r="AS1357" s="92" t="s">
        <v>5896</v>
      </c>
      <c r="AT1357" s="129" t="s">
        <v>4270</v>
      </c>
      <c r="AU1357" s="9" t="s">
        <v>5983</v>
      </c>
      <c r="AV1357" s="17" t="s">
        <v>5694</v>
      </c>
      <c r="AW1357" s="7" t="s">
        <v>5537</v>
      </c>
      <c r="AX1357" s="6" t="s">
        <v>5537</v>
      </c>
      <c r="AY1357" s="7"/>
      <c r="AZ1357" s="3" t="s">
        <v>5537</v>
      </c>
      <c r="BA1357" s="18" t="s">
        <v>5537</v>
      </c>
      <c r="BB1357" s="18" t="s">
        <v>5537</v>
      </c>
      <c r="BC1357" s="18" t="s">
        <v>5537</v>
      </c>
      <c r="BD1357" s="18" t="s">
        <v>5537</v>
      </c>
      <c r="BE1357" s="18" t="s">
        <v>5537</v>
      </c>
      <c r="BF1357" s="18" t="s">
        <v>5537</v>
      </c>
      <c r="BG1357" s="18" t="s">
        <v>5537</v>
      </c>
      <c r="BH1357" s="18" t="s">
        <v>5537</v>
      </c>
      <c r="BI1357" s="18" t="s">
        <v>5537</v>
      </c>
      <c r="BJ1357" s="18" t="s">
        <v>5710</v>
      </c>
      <c r="BK1357" s="18" t="s">
        <v>5752</v>
      </c>
      <c r="BL1357" s="9" t="s">
        <v>6336</v>
      </c>
      <c r="BM1357" s="14" t="s">
        <v>5537</v>
      </c>
      <c r="BN1357" s="14" t="s">
        <v>5537</v>
      </c>
      <c r="BO1357" s="14" t="str">
        <f>_xlfn.XLOOKUP(B1357,'[4]cell downs 18042026 17h'!$B:$B,'[4]cell downs 18042026 17h'!$B:$B,"")</f>
        <v/>
      </c>
      <c r="BP1357" s="14" t="str">
        <f>_xlfn.XLOOKUP(B1357,'[5]Cells Huawei 19042026 15h'!$B:$B,'[5]Cells Huawei 19042026 15h'!$B:$B,"")</f>
        <v/>
      </c>
      <c r="BQ1357" s="9" t="str">
        <f>_xlfn.XLOOKUP(B1357,'[6]cells down 19042026 9H40'!$B:$B,'[6]cells down 19042026 9H40'!$B:$B,"")</f>
        <v/>
      </c>
      <c r="BR1357" s="9" t="s">
        <v>4270</v>
      </c>
      <c r="BS1357" s="9" t="s">
        <v>594</v>
      </c>
      <c r="BT1357" s="108"/>
    </row>
    <row r="1358" spans="1:72" s="9" customFormat="1" x14ac:dyDescent="0.35">
      <c r="A1358" s="1" t="s">
        <v>2026</v>
      </c>
      <c r="B1358" s="8" t="s">
        <v>2027</v>
      </c>
      <c r="C1358" s="3" t="str">
        <f>_xlfn.XLOOKUP(B1358,'[1]daily break down'!$D:$D,'[1]daily break down'!$E:$E,"")</f>
        <v>NORD</v>
      </c>
      <c r="D1358" s="1" t="s">
        <v>11</v>
      </c>
      <c r="E1358" s="1" t="s">
        <v>66</v>
      </c>
      <c r="F1358" s="3" t="s">
        <v>23</v>
      </c>
      <c r="G1358" s="1" t="s">
        <v>2028</v>
      </c>
      <c r="H1358" s="33" t="str">
        <f>_xlfn.XLOOKUP(B1358,[2]CALCULATION!$B:$B,[2]CALCULATION!$H:$H,"")</f>
        <v>NOKIA</v>
      </c>
      <c r="I1358" s="28">
        <v>0</v>
      </c>
      <c r="J1358" s="28">
        <v>0</v>
      </c>
      <c r="K1358" s="28">
        <v>0</v>
      </c>
      <c r="L1358" s="28">
        <v>0</v>
      </c>
      <c r="M1358" s="28">
        <v>0</v>
      </c>
      <c r="N1358" s="28">
        <v>0</v>
      </c>
      <c r="O1358" s="28">
        <v>3.6659162718221575E-2</v>
      </c>
      <c r="P1358" s="28">
        <v>0</v>
      </c>
      <c r="Q1358" s="28">
        <v>0</v>
      </c>
      <c r="R1358" s="28">
        <v>0</v>
      </c>
      <c r="S1358" s="93">
        <v>0</v>
      </c>
      <c r="T1358" s="93">
        <f>_xlfn.XLOOKUP(B1358,'[3]Nur des jours'!$B:$B,'[3]Nur des jours'!$U:$U,"")</f>
        <v>0</v>
      </c>
      <c r="U1358" s="93">
        <v>1.7794618445754095E-2</v>
      </c>
      <c r="V1358" s="93">
        <v>1.479105932037063</v>
      </c>
      <c r="W1358" s="93">
        <v>0</v>
      </c>
      <c r="X1358" s="93">
        <v>0</v>
      </c>
      <c r="Y1358" s="93">
        <v>3.4511913887393324E-2</v>
      </c>
      <c r="Z1358" s="93">
        <v>0</v>
      </c>
      <c r="AA1358" s="93">
        <v>0</v>
      </c>
      <c r="AB1358" s="93">
        <v>0</v>
      </c>
      <c r="AC1358" s="93">
        <f>_xlfn.XLOOKUP(B1358,'[3]Nur des jours'!$B:$B,'[3]Nur des jours'!$N:$N,"")</f>
        <v>0</v>
      </c>
      <c r="AD1358" s="93">
        <v>0</v>
      </c>
      <c r="AE1358" s="93">
        <v>0</v>
      </c>
      <c r="AF1358" s="93">
        <v>0</v>
      </c>
      <c r="AG1358" s="93"/>
      <c r="AH1358" s="93">
        <v>0</v>
      </c>
      <c r="AI1358" s="93">
        <v>0</v>
      </c>
      <c r="AJ1358" s="93">
        <v>0</v>
      </c>
      <c r="AK1358" s="93">
        <v>0</v>
      </c>
      <c r="AL1358" s="93">
        <v>0</v>
      </c>
      <c r="AM1358" s="49" t="s">
        <v>5559</v>
      </c>
      <c r="AN1358" s="49"/>
      <c r="AO1358" s="48" t="str" cm="1">
        <f t="array" ref="AO1358">IFERROR(_xlfn.IFS(
AQ1358="MPR ISSUE","PDH",
AQ1358="BSS Hardware Issue","BSS",
AQ1358="Sites strategiques, MLL, Pylone, etc.","ENVTECH",
AQ1358="AKTIVCO DEFAUT GE &amp; POWER Cabinet","AKTIVCO",
AQ1358="AKTIVCO Coupure ENEO &amp; Baisse de tension","AKTIVCO GRID ONLY",
AQ1358="Coupure ENEO &amp; Baisse de tension","IHS GRID ONLY",
AQ1358="Defaut GE &amp; POWER Cabinet","IHS",
AQ1358="Sharing","Partners",
AQ1358="Sites strategiques &amp; DataCenter","SST &amp; DC",
AQ1358="Exclu","Exclu",
AQ1358="SAT","SAT",
AQ1358="SPARE-ISSUE","SPARE-ISSUE",
AQ1358="Fiber CAmtel","TRANS_FO_CAMTEL",
AQ1358="Fiber AOF","Fiber AOF",
AQ1358="Projet OCM (HUAWEI)","TRAVAUX-HUAWEI",
AQ1358="Projet OCM (NOKIA)","TRAVAUX-NOKIA",
AQ1358="ACCESS-ISSUE","ACCESS-ISSUE",
AQ1358="Projet OCM (ZTE, NOKIA, autres projets)","TRAVAUX OCM",
AQ1358="No root CAuse","No root cause",
AQ1358="ODU HS","PDH",
AQ1358="IP &amp; VLAN","PDH",
AQ1358="Warehouse HUAWEI","SPARE-ISSUE",
AQ1358="SPARE-HS","SPARE-ISSUE",
AQ1358="Power Telco","BSS",AQ1358="no impacts","no impacts"
),"")</f>
        <v>No root cause</v>
      </c>
      <c r="AP1358" s="48" t="str" cm="1">
        <f t="array" ref="AP1358">IFERROR(_xlfn.IFS(
AQ1358="MPR ISSUE","TX ISSUE",
AQ1358="BSS Hardware Issue","RAN ISSUE",
AQ1358="Sites strategiques, MLL, Pylone, etc.","ENVTECH",
AQ1358="AKTIVCO DEFAUT GE &amp; POWER Cabinet","POWER ISSUE",
AQ1358="AKTIVCO Coupure ENEO &amp; Baisse de tension","POWER ISSUE",
AQ1358="Coupure ENEO &amp; Baisse de tension","POWER ISSUE",
AQ1358="Defaut GE &amp; POWER Cabinet","POWER ISSUE",
AQ1358="Sharing","POWER ISSUE",
AQ1358="Sites strategiques &amp; DataCenter","POWER ISSUE",
AQ1358="Exclu","Exclu",
AQ1358="SAT","TX ISSUE",
AQ1358="SPARE-ISSUE","SPARE-ISSUE",
AQ1358="Fiber CAmtel","TX ISSUE",
AQ1358="Fiber AOF","TX ISSUE",
AQ1358="Projet OCM (HUAWEI)","TRAVAUX-HUAWEI",
AQ1358="Projet OCM (NOKIA)","TRAVAUX -NOKIA",
AQ1358="ACCESS-ISSUE","ACCESS-ISSUE",
AQ1358="Projet OCM (ZTE, NOKIA, autres projets)","TRAVAUX OCM",
AQ1358="No root CAuse","No root cause",
AQ1358="ODU HS","TX ISSUE",
AQ1358="IP &amp; VLAN","TX ISSUE",
AQ1358="Warehouse HUAWEI","SPARE-ISSUE",
AQ1358="SPARE-HS","SPARE-ISSUE",
AQ1358="Power Telco","RAN ISSUE",AQ1358="no impacts","no impacts"
),"")</f>
        <v>No root cause</v>
      </c>
      <c r="AQ1358" s="67" t="s">
        <v>5344</v>
      </c>
      <c r="AR1358" s="48" t="str" cm="1">
        <f t="array" ref="AR1358">IFERROR(_xlfn.IFS(
AQ1358="MPR ISSUE","ACTIVE",
AQ1358="BSS Hardware Issue","ACTIVE",
AQ1358="Sites strategiques, MLL, Pylone, etc.","PASSIVE",
AQ1358="AKTIVCO DEFAUT GE &amp; POWER Cabinet","PASSIVE",
AQ1358="AKTIVCO Coupure ENEO &amp; Baisse de tension","PASSIVE",
AQ1358="Coupure ENEO &amp; Baisse de tension","PASSIVE",
AQ1358="Defaut GE &amp; POWER Cabinet","PASSIVE",
AQ1358="Sharing","PASSIVE",
AQ1358="Sites strategiques &amp; DataCenter","PASSIVE",
AQ1358="Exclu","Exclu",
AQ1358="SAT","ACTIVE",
AQ1358="SPARE-ISSUE","SPARE-ISSUE",
AQ1358="Fiber CAmtel","ACTIVE",
AQ1358="Fiber AOF","ACTIVE",
AQ1358="Projet OCM (HUAWEI)","PLANNED WORKS",
AQ1358="Projet OCM (NOKIA)","PLANNED WORKS",
AQ1358="ACCESS-ISSUE","ACCESS-ISSUE",
AQ1358="Projet OCM (ZTE, NOKIA, autres projets)","PLANNED WORKS",
AQ1358="No root CAuse","No root cause",
AQ1358="ODU HS","ACTIVE",
AQ1358="IP &amp; VLAN","ACTIVE",
AQ1358="Warehouse HUAWEI","SPARE-ISSUE",
AQ1358="SPARE-HS","SPARE-ISSUE",
AQ1358="Power Telco","ACTIVE", AQ1358="no impacts","no impacts"
),"")</f>
        <v>No root cause</v>
      </c>
      <c r="AS1358" s="92" t="s">
        <v>5897</v>
      </c>
      <c r="AT1358" s="98" t="s">
        <v>2027</v>
      </c>
      <c r="AV1358" s="17" t="s">
        <v>5537</v>
      </c>
      <c r="AW1358" s="7" t="s">
        <v>5537</v>
      </c>
      <c r="AX1358" s="6" t="s">
        <v>5537</v>
      </c>
      <c r="AY1358" s="7"/>
      <c r="AZ1358" s="3" t="s">
        <v>5537</v>
      </c>
      <c r="BA1358" s="18" t="s">
        <v>5537</v>
      </c>
      <c r="BB1358" s="18" t="s">
        <v>5537</v>
      </c>
      <c r="BC1358" s="18" t="s">
        <v>5537</v>
      </c>
      <c r="BD1358" s="18" t="s">
        <v>5537</v>
      </c>
      <c r="BE1358" s="18" t="s">
        <v>5537</v>
      </c>
      <c r="BF1358" s="18" t="s">
        <v>5537</v>
      </c>
      <c r="BG1358" s="18" t="s">
        <v>6231</v>
      </c>
      <c r="BH1358" s="18" t="s">
        <v>6231</v>
      </c>
      <c r="BI1358" s="18" t="s">
        <v>5537</v>
      </c>
      <c r="BJ1358" s="18" t="s">
        <v>5537</v>
      </c>
      <c r="BK1358" s="18" t="s">
        <v>5537</v>
      </c>
      <c r="BL1358" s="9" t="s">
        <v>6337</v>
      </c>
      <c r="BM1358" s="14" t="s">
        <v>5537</v>
      </c>
      <c r="BN1358" s="14" t="s">
        <v>5537</v>
      </c>
      <c r="BO1358" s="14" t="str">
        <f>_xlfn.XLOOKUP(B1358,'[4]cell downs 18042026 17h'!$B:$B,'[4]cell downs 18042026 17h'!$B:$B,"")</f>
        <v/>
      </c>
      <c r="BP1358" s="14" t="str">
        <f>_xlfn.XLOOKUP(B1358,'[5]Cells Huawei 19042026 15h'!$B:$B,'[5]Cells Huawei 19042026 15h'!$B:$B,"")</f>
        <v/>
      </c>
      <c r="BQ1358" s="9" t="str">
        <f>_xlfn.XLOOKUP(B1358,'[6]cells down 19042026 9H40'!$B:$B,'[6]cells down 19042026 9H40'!$B:$B,"")</f>
        <v/>
      </c>
      <c r="BR1358" s="9" t="s">
        <v>2027</v>
      </c>
      <c r="BS1358" s="9" t="s">
        <v>12</v>
      </c>
      <c r="BT1358" s="108"/>
    </row>
    <row r="1359" spans="1:72" s="9" customFormat="1" x14ac:dyDescent="0.35">
      <c r="A1359" s="1" t="s">
        <v>4280</v>
      </c>
      <c r="B1359" s="8" t="s">
        <v>4281</v>
      </c>
      <c r="C1359" s="3" t="str">
        <f>_xlfn.XLOOKUP(B1359,'[1]daily break down'!$D:$D,'[1]daily break down'!$E:$E,"")</f>
        <v>ADAMAOUA</v>
      </c>
      <c r="D1359" s="1" t="s">
        <v>11</v>
      </c>
      <c r="E1359" s="1" t="s">
        <v>66</v>
      </c>
      <c r="F1359" s="3" t="s">
        <v>90</v>
      </c>
      <c r="G1359" s="1" t="s">
        <v>4015</v>
      </c>
      <c r="H1359" s="32" t="str">
        <f>_xlfn.XLOOKUP(B1359,[2]CALCULATION!$B:$B,[2]CALCULATION!$H:$H,"")</f>
        <v>HUAWEI</v>
      </c>
      <c r="I1359" s="28">
        <v>0</v>
      </c>
      <c r="J1359" s="28">
        <v>0</v>
      </c>
      <c r="K1359" s="28">
        <v>0</v>
      </c>
      <c r="L1359" s="28">
        <v>0</v>
      </c>
      <c r="M1359" s="28">
        <v>0</v>
      </c>
      <c r="N1359" s="28">
        <v>0</v>
      </c>
      <c r="O1359" s="28">
        <v>0</v>
      </c>
      <c r="P1359" s="28">
        <v>0</v>
      </c>
      <c r="Q1359" s="28">
        <v>0</v>
      </c>
      <c r="R1359" s="28">
        <v>0</v>
      </c>
      <c r="S1359" s="93">
        <v>0</v>
      </c>
      <c r="T1359" s="93">
        <f>_xlfn.XLOOKUP(B1359,'[3]Nur des jours'!$B:$B,'[3]Nur des jours'!$U:$U,"")</f>
        <v>0</v>
      </c>
      <c r="U1359" s="93">
        <v>0</v>
      </c>
      <c r="V1359" s="93">
        <v>4.5479449709359557E-3</v>
      </c>
      <c r="W1359" s="93">
        <v>1.0701046990437544E-3</v>
      </c>
      <c r="X1359" s="93">
        <v>4.6620894721672905E-2</v>
      </c>
      <c r="Y1359" s="93">
        <v>3.4421701152574105E-2</v>
      </c>
      <c r="Z1359" s="93">
        <v>0</v>
      </c>
      <c r="AA1359" s="93">
        <v>0</v>
      </c>
      <c r="AB1359" s="93">
        <v>0</v>
      </c>
      <c r="AC1359" s="93">
        <f>_xlfn.XLOOKUP(B1359,'[3]Nur des jours'!$B:$B,'[3]Nur des jours'!$N:$N,"")</f>
        <v>0</v>
      </c>
      <c r="AD1359" s="93">
        <v>0</v>
      </c>
      <c r="AE1359" s="93">
        <v>0</v>
      </c>
      <c r="AF1359" s="93">
        <v>0</v>
      </c>
      <c r="AG1359" s="93"/>
      <c r="AH1359" s="93">
        <v>0</v>
      </c>
      <c r="AI1359" s="93">
        <v>0</v>
      </c>
      <c r="AJ1359" s="93">
        <v>0</v>
      </c>
      <c r="AK1359" s="93">
        <v>0</v>
      </c>
      <c r="AL1359" s="93">
        <v>0</v>
      </c>
      <c r="AM1359" s="49" t="s">
        <v>5559</v>
      </c>
      <c r="AN1359" s="49"/>
      <c r="AO1359" s="48" t="str" cm="1">
        <f t="array" ref="AO1359">IFERROR(_xlfn.IFS(
AQ1359="MPR ISSUE","PDH",
AQ1359="BSS Hardware Issue","BSS",
AQ1359="Sites strategiques, MLL, Pylone, etc.","ENVTECH",
AQ1359="AKTIVCO DEFAUT GE &amp; POWER Cabinet","AKTIVCO",
AQ1359="AKTIVCO Coupure ENEO &amp; Baisse de tension","AKTIVCO GRID ONLY",
AQ1359="Coupure ENEO &amp; Baisse de tension","IHS GRID ONLY",
AQ1359="Defaut GE &amp; POWER Cabinet","IHS",
AQ1359="Sharing","Partners",
AQ1359="Sites strategiques &amp; DataCenter","SST &amp; DC",
AQ1359="Exclu","Exclu",
AQ1359="SAT","SAT",
AQ1359="SPARE-ISSUE","SPARE-ISSUE",
AQ1359="Fiber CAmtel","TRANS_FO_CAMTEL",
AQ1359="Fiber AOF","Fiber AOF",
AQ1359="Projet OCM (HUAWEI)","TRAVAUX-HUAWEI",
AQ1359="Projet OCM (NOKIA)","TRAVAUX-NOKIA",
AQ1359="ACCESS-ISSUE","ACCESS-ISSUE",
AQ1359="Projet OCM (ZTE, NOKIA, autres projets)","TRAVAUX OCM",
AQ1359="No root CAuse","No root cause",
AQ1359="ODU HS","PDH",
AQ1359="IP &amp; VLAN","PDH",
AQ1359="Warehouse HUAWEI","SPARE-ISSUE",
AQ1359="SPARE-HS","SPARE-ISSUE",
AQ1359="Power Telco","BSS",AQ1359="no impacts","no impacts"
),"")</f>
        <v>No root cause</v>
      </c>
      <c r="AP1359" s="48" t="str" cm="1">
        <f t="array" ref="AP1359">IFERROR(_xlfn.IFS(
AQ1359="MPR ISSUE","TX ISSUE",
AQ1359="BSS Hardware Issue","RAN ISSUE",
AQ1359="Sites strategiques, MLL, Pylone, etc.","ENVTECH",
AQ1359="AKTIVCO DEFAUT GE &amp; POWER Cabinet","POWER ISSUE",
AQ1359="AKTIVCO Coupure ENEO &amp; Baisse de tension","POWER ISSUE",
AQ1359="Coupure ENEO &amp; Baisse de tension","POWER ISSUE",
AQ1359="Defaut GE &amp; POWER Cabinet","POWER ISSUE",
AQ1359="Sharing","POWER ISSUE",
AQ1359="Sites strategiques &amp; DataCenter","POWER ISSUE",
AQ1359="Exclu","Exclu",
AQ1359="SAT","TX ISSUE",
AQ1359="SPARE-ISSUE","SPARE-ISSUE",
AQ1359="Fiber CAmtel","TX ISSUE",
AQ1359="Fiber AOF","TX ISSUE",
AQ1359="Projet OCM (HUAWEI)","TRAVAUX-HUAWEI",
AQ1359="Projet OCM (NOKIA)","TRAVAUX -NOKIA",
AQ1359="ACCESS-ISSUE","ACCESS-ISSUE",
AQ1359="Projet OCM (ZTE, NOKIA, autres projets)","TRAVAUX OCM",
AQ1359="No root CAuse","No root cause",
AQ1359="ODU HS","TX ISSUE",
AQ1359="IP &amp; VLAN","TX ISSUE",
AQ1359="Warehouse HUAWEI","SPARE-ISSUE",
AQ1359="SPARE-HS","SPARE-ISSUE",
AQ1359="Power Telco","RAN ISSUE",AQ1359="no impacts","no impacts"
),"")</f>
        <v>No root cause</v>
      </c>
      <c r="AQ1359" s="127" t="s">
        <v>5344</v>
      </c>
      <c r="AR1359" s="48" t="str" cm="1">
        <f t="array" ref="AR1359">IFERROR(_xlfn.IFS(
AQ1359="MPR ISSUE","ACTIVE",
AQ1359="BSS Hardware Issue","ACTIVE",
AQ1359="Sites strategiques, MLL, Pylone, etc.","PASSIVE",
AQ1359="AKTIVCO DEFAUT GE &amp; POWER Cabinet","PASSIVE",
AQ1359="AKTIVCO Coupure ENEO &amp; Baisse de tension","PASSIVE",
AQ1359="Coupure ENEO &amp; Baisse de tension","PASSIVE",
AQ1359="Defaut GE &amp; POWER Cabinet","PASSIVE",
AQ1359="Sharing","PASSIVE",
AQ1359="Sites strategiques &amp; DataCenter","PASSIVE",
AQ1359="Exclu","Exclu",
AQ1359="SAT","ACTIVE",
AQ1359="SPARE-ISSUE","SPARE-ISSUE",
AQ1359="Fiber CAmtel","ACTIVE",
AQ1359="Fiber AOF","ACTIVE",
AQ1359="Projet OCM (HUAWEI)","PLANNED WORKS",
AQ1359="Projet OCM (NOKIA)","PLANNED WORKS",
AQ1359="ACCESS-ISSUE","ACCESS-ISSUE",
AQ1359="Projet OCM (ZTE, NOKIA, autres projets)","PLANNED WORKS",
AQ1359="No root CAuse","No root cause",
AQ1359="ODU HS","ACTIVE",
AQ1359="IP &amp; VLAN","ACTIVE",
AQ1359="Warehouse HUAWEI","SPARE-ISSUE",
AQ1359="SPARE-HS","SPARE-ISSUE",
AQ1359="Power Telco","ACTIVE", AQ1359="no impacts","no impacts"
),"")</f>
        <v>No root cause</v>
      </c>
      <c r="AS1359" s="92" t="s">
        <v>5537</v>
      </c>
      <c r="AT1359" s="98" t="s">
        <v>4281</v>
      </c>
      <c r="AV1359" s="17" t="s">
        <v>5537</v>
      </c>
      <c r="AW1359" s="7" t="s">
        <v>5537</v>
      </c>
      <c r="AX1359" s="6" t="s">
        <v>5537</v>
      </c>
      <c r="AY1359" s="7"/>
      <c r="AZ1359" s="3" t="s">
        <v>5537</v>
      </c>
      <c r="BA1359" s="18" t="s">
        <v>5537</v>
      </c>
      <c r="BB1359" s="18" t="s">
        <v>5537</v>
      </c>
      <c r="BC1359" s="18" t="s">
        <v>5537</v>
      </c>
      <c r="BD1359" s="18" t="s">
        <v>5537</v>
      </c>
      <c r="BE1359" s="18" t="s">
        <v>5537</v>
      </c>
      <c r="BF1359" s="18" t="s">
        <v>5537</v>
      </c>
      <c r="BG1359" s="18" t="s">
        <v>5537</v>
      </c>
      <c r="BH1359" s="18" t="s">
        <v>5537</v>
      </c>
      <c r="BI1359" s="18" t="s">
        <v>5537</v>
      </c>
      <c r="BJ1359" s="18" t="s">
        <v>5537</v>
      </c>
      <c r="BK1359" s="18" t="s">
        <v>5537</v>
      </c>
      <c r="BL1359" s="9" t="s">
        <v>5537</v>
      </c>
      <c r="BM1359" s="14" t="s">
        <v>5537</v>
      </c>
      <c r="BN1359" s="14" t="s">
        <v>5537</v>
      </c>
      <c r="BO1359" s="14" t="str">
        <f>_xlfn.XLOOKUP(B1359,'[4]cell downs 18042026 17h'!$B:$B,'[4]cell downs 18042026 17h'!$B:$B,"")</f>
        <v/>
      </c>
      <c r="BP1359" s="14" t="str">
        <f>_xlfn.XLOOKUP(B1359,'[5]Cells Huawei 19042026 15h'!$B:$B,'[5]Cells Huawei 19042026 15h'!$B:$B,"")</f>
        <v/>
      </c>
      <c r="BQ1359" s="9" t="str">
        <f>_xlfn.XLOOKUP(B1359,'[6]cells down 19042026 9H40'!$B:$B,'[6]cells down 19042026 9H40'!$B:$B,"")</f>
        <v/>
      </c>
      <c r="BR1359" s="9" t="s">
        <v>4281</v>
      </c>
      <c r="BS1359" s="9" t="s">
        <v>12</v>
      </c>
      <c r="BT1359" s="108"/>
    </row>
    <row r="1360" spans="1:72" s="9" customFormat="1" x14ac:dyDescent="0.35">
      <c r="A1360" s="1" t="s">
        <v>4013</v>
      </c>
      <c r="B1360" s="8" t="s">
        <v>4014</v>
      </c>
      <c r="C1360" s="3" t="str">
        <f>_xlfn.XLOOKUP(B1360,'[1]daily break down'!$D:$D,'[1]daily break down'!$E:$E,"")</f>
        <v>ADAMAOUA</v>
      </c>
      <c r="D1360" s="1"/>
      <c r="E1360" s="1"/>
      <c r="F1360" s="3" t="s">
        <v>90</v>
      </c>
      <c r="G1360" s="1" t="s">
        <v>554</v>
      </c>
      <c r="H1360" s="32" t="str">
        <f>_xlfn.XLOOKUP(B1360,[2]CALCULATION!$B:$B,[2]CALCULATION!$H:$H,"")</f>
        <v>HUAWEI</v>
      </c>
      <c r="I1360" s="28">
        <v>0</v>
      </c>
      <c r="J1360" s="28">
        <v>0</v>
      </c>
      <c r="K1360" s="28">
        <v>0</v>
      </c>
      <c r="L1360" s="28">
        <v>0</v>
      </c>
      <c r="M1360" s="28">
        <v>0</v>
      </c>
      <c r="N1360" s="28">
        <v>0</v>
      </c>
      <c r="O1360" s="28">
        <v>0</v>
      </c>
      <c r="P1360" s="28">
        <v>0</v>
      </c>
      <c r="Q1360" s="28">
        <v>0</v>
      </c>
      <c r="R1360" s="28">
        <v>0</v>
      </c>
      <c r="S1360" s="93">
        <v>0</v>
      </c>
      <c r="T1360" s="93">
        <f>_xlfn.XLOOKUP(B1360,'[3]Nur des jours'!$B:$B,'[3]Nur des jours'!$U:$U,"")</f>
        <v>0</v>
      </c>
      <c r="U1360" s="93">
        <v>0</v>
      </c>
      <c r="V1360" s="93">
        <v>0.43230446333535943</v>
      </c>
      <c r="W1360" s="93">
        <v>1.3376308738046929E-3</v>
      </c>
      <c r="X1360" s="93">
        <v>4.2946868588289347E-2</v>
      </c>
      <c r="Y1360" s="93">
        <v>3.2192316362899612E-2</v>
      </c>
      <c r="Z1360" s="93">
        <v>0</v>
      </c>
      <c r="AA1360" s="93">
        <v>0</v>
      </c>
      <c r="AB1360" s="93">
        <v>0</v>
      </c>
      <c r="AC1360" s="93">
        <f>_xlfn.XLOOKUP(B1360,'[3]Nur des jours'!$B:$B,'[3]Nur des jours'!$N:$N,"")</f>
        <v>0</v>
      </c>
      <c r="AD1360" s="93">
        <v>0</v>
      </c>
      <c r="AE1360" s="93">
        <v>0</v>
      </c>
      <c r="AF1360" s="93">
        <v>0</v>
      </c>
      <c r="AG1360" s="93"/>
      <c r="AH1360" s="93">
        <v>0</v>
      </c>
      <c r="AI1360" s="93">
        <v>0</v>
      </c>
      <c r="AJ1360" s="93">
        <v>0</v>
      </c>
      <c r="AK1360" s="93">
        <v>0</v>
      </c>
      <c r="AL1360" s="93">
        <v>0</v>
      </c>
      <c r="AM1360" s="49" t="s">
        <v>5559</v>
      </c>
      <c r="AN1360" s="49"/>
      <c r="AO1360" s="48" t="str" cm="1">
        <f t="array" ref="AO1360">IFERROR(_xlfn.IFS(
AQ1360="MPR ISSUE","PDH",
AQ1360="BSS Hardware Issue","BSS",
AQ1360="Sites strategiques, MLL, Pylone, etc.","ENVTECH",
AQ1360="AKTIVCO DEFAUT GE &amp; POWER Cabinet","AKTIVCO",
AQ1360="AKTIVCO Coupure ENEO &amp; Baisse de tension","AKTIVCO GRID ONLY",
AQ1360="Coupure ENEO &amp; Baisse de tension","IHS GRID ONLY",
AQ1360="Defaut GE &amp; POWER Cabinet","IHS",
AQ1360="Sharing","Partners",
AQ1360="Sites strategiques &amp; DataCenter","SST &amp; DC",
AQ1360="Exclu","Exclu",
AQ1360="SAT","SAT",
AQ1360="SPARE-ISSUE","SPARE-ISSUE",
AQ1360="Fiber CAmtel","TRANS_FO_CAMTEL",
AQ1360="Fiber AOF","Fiber AOF",
AQ1360="Projet OCM (HUAWEI)","TRAVAUX-HUAWEI",
AQ1360="Projet OCM (NOKIA)","TRAVAUX-NOKIA",
AQ1360="ACCESS-ISSUE","ACCESS-ISSUE",
AQ1360="Projet OCM (ZTE, NOKIA, autres projets)","TRAVAUX OCM",
AQ1360="No root CAuse","No root cause",
AQ1360="ODU HS","PDH",
AQ1360="IP &amp; VLAN","PDH",
AQ1360="Warehouse HUAWEI","SPARE-ISSUE",
AQ1360="SPARE-HS","SPARE-ISSUE",
AQ1360="Power Telco","BSS",AQ1360="no impacts","no impacts"
),"")</f>
        <v>No root cause</v>
      </c>
      <c r="AP1360" s="48" t="str" cm="1">
        <f t="array" ref="AP1360">IFERROR(_xlfn.IFS(
AQ1360="MPR ISSUE","TX ISSUE",
AQ1360="BSS Hardware Issue","RAN ISSUE",
AQ1360="Sites strategiques, MLL, Pylone, etc.","ENVTECH",
AQ1360="AKTIVCO DEFAUT GE &amp; POWER Cabinet","POWER ISSUE",
AQ1360="AKTIVCO Coupure ENEO &amp; Baisse de tension","POWER ISSUE",
AQ1360="Coupure ENEO &amp; Baisse de tension","POWER ISSUE",
AQ1360="Defaut GE &amp; POWER Cabinet","POWER ISSUE",
AQ1360="Sharing","POWER ISSUE",
AQ1360="Sites strategiques &amp; DataCenter","POWER ISSUE",
AQ1360="Exclu","Exclu",
AQ1360="SAT","TX ISSUE",
AQ1360="SPARE-ISSUE","SPARE-ISSUE",
AQ1360="Fiber CAmtel","TX ISSUE",
AQ1360="Fiber AOF","TX ISSUE",
AQ1360="Projet OCM (HUAWEI)","TRAVAUX-HUAWEI",
AQ1360="Projet OCM (NOKIA)","TRAVAUX -NOKIA",
AQ1360="ACCESS-ISSUE","ACCESS-ISSUE",
AQ1360="Projet OCM (ZTE, NOKIA, autres projets)","TRAVAUX OCM",
AQ1360="No root CAuse","No root cause",
AQ1360="ODU HS","TX ISSUE",
AQ1360="IP &amp; VLAN","TX ISSUE",
AQ1360="Warehouse HUAWEI","SPARE-ISSUE",
AQ1360="SPARE-HS","SPARE-ISSUE",
AQ1360="Power Telco","RAN ISSUE",AQ1360="no impacts","no impacts"
),"")</f>
        <v>No root cause</v>
      </c>
      <c r="AQ1360" s="67" t="s">
        <v>5344</v>
      </c>
      <c r="AR1360" s="48" t="str" cm="1">
        <f t="array" ref="AR1360">IFERROR(_xlfn.IFS(
AQ1360="MPR ISSUE","ACTIVE",
AQ1360="BSS Hardware Issue","ACTIVE",
AQ1360="Sites strategiques, MLL, Pylone, etc.","PASSIVE",
AQ1360="AKTIVCO DEFAUT GE &amp; POWER Cabinet","PASSIVE",
AQ1360="AKTIVCO Coupure ENEO &amp; Baisse de tension","PASSIVE",
AQ1360="Coupure ENEO &amp; Baisse de tension","PASSIVE",
AQ1360="Defaut GE &amp; POWER Cabinet","PASSIVE",
AQ1360="Sharing","PASSIVE",
AQ1360="Sites strategiques &amp; DataCenter","PASSIVE",
AQ1360="Exclu","Exclu",
AQ1360="SAT","ACTIVE",
AQ1360="SPARE-ISSUE","SPARE-ISSUE",
AQ1360="Fiber CAmtel","ACTIVE",
AQ1360="Fiber AOF","ACTIVE",
AQ1360="Projet OCM (HUAWEI)","PLANNED WORKS",
AQ1360="Projet OCM (NOKIA)","PLANNED WORKS",
AQ1360="ACCESS-ISSUE","ACCESS-ISSUE",
AQ1360="Projet OCM (ZTE, NOKIA, autres projets)","PLANNED WORKS",
AQ1360="No root CAuse","No root cause",
AQ1360="ODU HS","ACTIVE",
AQ1360="IP &amp; VLAN","ACTIVE",
AQ1360="Warehouse HUAWEI","SPARE-ISSUE",
AQ1360="SPARE-HS","SPARE-ISSUE",
AQ1360="Power Telco","ACTIVE", AQ1360="no impacts","no impacts"
),"")</f>
        <v>No root cause</v>
      </c>
      <c r="AS1360" s="92" t="s">
        <v>5537</v>
      </c>
      <c r="AT1360" s="98" t="s">
        <v>4014</v>
      </c>
      <c r="AV1360" s="17" t="s">
        <v>5537</v>
      </c>
      <c r="AW1360" s="7" t="s">
        <v>5537</v>
      </c>
      <c r="AX1360" s="6" t="s">
        <v>5537</v>
      </c>
      <c r="AY1360" s="7"/>
      <c r="AZ1360" s="3" t="s">
        <v>5537</v>
      </c>
      <c r="BA1360" s="18" t="s">
        <v>5537</v>
      </c>
      <c r="BB1360" s="18" t="s">
        <v>5537</v>
      </c>
      <c r="BC1360" s="18" t="s">
        <v>5537</v>
      </c>
      <c r="BD1360" s="18" t="s">
        <v>5537</v>
      </c>
      <c r="BE1360" s="18" t="s">
        <v>5537</v>
      </c>
      <c r="BF1360" s="18" t="s">
        <v>5537</v>
      </c>
      <c r="BG1360" s="18" t="s">
        <v>5537</v>
      </c>
      <c r="BH1360" s="18" t="s">
        <v>5537</v>
      </c>
      <c r="BI1360" s="18" t="s">
        <v>5537</v>
      </c>
      <c r="BJ1360" s="18" t="s">
        <v>5537</v>
      </c>
      <c r="BK1360" s="18" t="s">
        <v>5537</v>
      </c>
      <c r="BL1360" s="9" t="s">
        <v>5537</v>
      </c>
      <c r="BM1360" s="14" t="s">
        <v>5537</v>
      </c>
      <c r="BN1360" s="14" t="s">
        <v>5537</v>
      </c>
      <c r="BO1360" s="14" t="str">
        <f>_xlfn.XLOOKUP(B1360,'[4]cell downs 18042026 17h'!$B:$B,'[4]cell downs 18042026 17h'!$B:$B,"")</f>
        <v/>
      </c>
      <c r="BP1360" s="14" t="str">
        <f>_xlfn.XLOOKUP(B1360,'[5]Cells Huawei 19042026 15h'!$B:$B,'[5]Cells Huawei 19042026 15h'!$B:$B,"")</f>
        <v/>
      </c>
      <c r="BQ1360" s="9" t="str">
        <f>_xlfn.XLOOKUP(B1360,'[6]cells down 19042026 9H40'!$B:$B,'[6]cells down 19042026 9H40'!$B:$B,"")</f>
        <v/>
      </c>
      <c r="BR1360" s="9" t="s">
        <v>5537</v>
      </c>
      <c r="BS1360" s="9" t="s">
        <v>12</v>
      </c>
      <c r="BT1360" s="108"/>
    </row>
    <row r="1361" spans="1:72" s="9" customFormat="1" x14ac:dyDescent="0.35">
      <c r="A1361" s="1" t="s">
        <v>4015</v>
      </c>
      <c r="B1361" s="8" t="s">
        <v>4016</v>
      </c>
      <c r="C1361" s="3" t="str">
        <f>_xlfn.XLOOKUP(B1361,'[1]daily break down'!$D:$D,'[1]daily break down'!$E:$E,"")</f>
        <v>ADAMAOUA</v>
      </c>
      <c r="D1361" s="1"/>
      <c r="E1361" s="1"/>
      <c r="F1361" s="3" t="s">
        <v>90</v>
      </c>
      <c r="G1361" s="1" t="s">
        <v>4015</v>
      </c>
      <c r="H1361" s="32" t="str">
        <f>_xlfn.XLOOKUP(B1361,[2]CALCULATION!$B:$B,[2]CALCULATION!$H:$H,"")</f>
        <v>HUAWEI</v>
      </c>
      <c r="I1361" s="28">
        <v>0</v>
      </c>
      <c r="J1361" s="28">
        <v>0</v>
      </c>
      <c r="K1361" s="28">
        <v>0</v>
      </c>
      <c r="L1361" s="28">
        <v>0</v>
      </c>
      <c r="M1361" s="28">
        <v>0</v>
      </c>
      <c r="N1361" s="28">
        <v>0</v>
      </c>
      <c r="O1361" s="28">
        <v>0</v>
      </c>
      <c r="P1361" s="28">
        <v>0</v>
      </c>
      <c r="Q1361" s="28">
        <v>0</v>
      </c>
      <c r="R1361" s="28">
        <v>0</v>
      </c>
      <c r="S1361" s="93">
        <v>0</v>
      </c>
      <c r="T1361" s="93">
        <f>_xlfn.XLOOKUP(B1361,'[3]Nur des jours'!$B:$B,'[3]Nur des jours'!$U:$U,"")</f>
        <v>0</v>
      </c>
      <c r="U1361" s="93">
        <v>0</v>
      </c>
      <c r="V1361" s="93">
        <v>2.0867041631353212E-3</v>
      </c>
      <c r="W1361" s="93">
        <v>8.9175391586979538E-4</v>
      </c>
      <c r="X1361" s="93">
        <v>3.1853449874869093E-2</v>
      </c>
      <c r="Y1361" s="93">
        <v>2.4915604409402083E-2</v>
      </c>
      <c r="Z1361" s="93">
        <v>0</v>
      </c>
      <c r="AA1361" s="93">
        <v>0</v>
      </c>
      <c r="AB1361" s="93">
        <v>0</v>
      </c>
      <c r="AC1361" s="93">
        <f>_xlfn.XLOOKUP(B1361,'[3]Nur des jours'!$B:$B,'[3]Nur des jours'!$N:$N,"")</f>
        <v>0</v>
      </c>
      <c r="AD1361" s="93">
        <v>0</v>
      </c>
      <c r="AE1361" s="93">
        <v>0</v>
      </c>
      <c r="AF1361" s="93">
        <v>0</v>
      </c>
      <c r="AG1361" s="93"/>
      <c r="AH1361" s="93">
        <v>0</v>
      </c>
      <c r="AI1361" s="93">
        <v>0</v>
      </c>
      <c r="AJ1361" s="93">
        <v>0</v>
      </c>
      <c r="AK1361" s="93">
        <v>0</v>
      </c>
      <c r="AL1361" s="93">
        <v>0</v>
      </c>
      <c r="AM1361" s="49" t="s">
        <v>5559</v>
      </c>
      <c r="AN1361" s="49"/>
      <c r="AO1361" s="48" t="str" cm="1">
        <f t="array" ref="AO1361">IFERROR(_xlfn.IFS(
AQ1361="MPR ISSUE","PDH",
AQ1361="BSS Hardware Issue","BSS",
AQ1361="Sites strategiques, MLL, Pylone, etc.","ENVTECH",
AQ1361="AKTIVCO DEFAUT GE &amp; POWER Cabinet","AKTIVCO",
AQ1361="AKTIVCO Coupure ENEO &amp; Baisse de tension","AKTIVCO GRID ONLY",
AQ1361="Coupure ENEO &amp; Baisse de tension","IHS GRID ONLY",
AQ1361="Defaut GE &amp; POWER Cabinet","IHS",
AQ1361="Sharing","Partners",
AQ1361="Sites strategiques &amp; DataCenter","SST &amp; DC",
AQ1361="Exclu","Exclu",
AQ1361="SAT","SAT",
AQ1361="SPARE-ISSUE","SPARE-ISSUE",
AQ1361="Fiber CAmtel","TRANS_FO_CAMTEL",
AQ1361="Fiber AOF","Fiber AOF",
AQ1361="Projet OCM (HUAWEI)","TRAVAUX-HUAWEI",
AQ1361="Projet OCM (NOKIA)","TRAVAUX-NOKIA",
AQ1361="ACCESS-ISSUE","ACCESS-ISSUE",
AQ1361="Projet OCM (ZTE, NOKIA, autres projets)","TRAVAUX OCM",
AQ1361="No root CAuse","No root cause",
AQ1361="ODU HS","PDH",
AQ1361="IP &amp; VLAN","PDH",
AQ1361="Warehouse HUAWEI","SPARE-ISSUE",
AQ1361="SPARE-HS","SPARE-ISSUE",
AQ1361="Power Telco","BSS",AQ1361="no impacts","no impacts"
),"")</f>
        <v>No root cause</v>
      </c>
      <c r="AP1361" s="48" t="str" cm="1">
        <f t="array" ref="AP1361">IFERROR(_xlfn.IFS(
AQ1361="MPR ISSUE","TX ISSUE",
AQ1361="BSS Hardware Issue","RAN ISSUE",
AQ1361="Sites strategiques, MLL, Pylone, etc.","ENVTECH",
AQ1361="AKTIVCO DEFAUT GE &amp; POWER Cabinet","POWER ISSUE",
AQ1361="AKTIVCO Coupure ENEO &amp; Baisse de tension","POWER ISSUE",
AQ1361="Coupure ENEO &amp; Baisse de tension","POWER ISSUE",
AQ1361="Defaut GE &amp; POWER Cabinet","POWER ISSUE",
AQ1361="Sharing","POWER ISSUE",
AQ1361="Sites strategiques &amp; DataCenter","POWER ISSUE",
AQ1361="Exclu","Exclu",
AQ1361="SAT","TX ISSUE",
AQ1361="SPARE-ISSUE","SPARE-ISSUE",
AQ1361="Fiber CAmtel","TX ISSUE",
AQ1361="Fiber AOF","TX ISSUE",
AQ1361="Projet OCM (HUAWEI)","TRAVAUX-HUAWEI",
AQ1361="Projet OCM (NOKIA)","TRAVAUX -NOKIA",
AQ1361="ACCESS-ISSUE","ACCESS-ISSUE",
AQ1361="Projet OCM (ZTE, NOKIA, autres projets)","TRAVAUX OCM",
AQ1361="No root CAuse","No root cause",
AQ1361="ODU HS","TX ISSUE",
AQ1361="IP &amp; VLAN","TX ISSUE",
AQ1361="Warehouse HUAWEI","SPARE-ISSUE",
AQ1361="SPARE-HS","SPARE-ISSUE",
AQ1361="Power Telco","RAN ISSUE",AQ1361="no impacts","no impacts"
),"")</f>
        <v>No root cause</v>
      </c>
      <c r="AQ1361" s="67" t="s">
        <v>5344</v>
      </c>
      <c r="AR1361" s="48" t="str" cm="1">
        <f t="array" ref="AR1361">IFERROR(_xlfn.IFS(
AQ1361="MPR ISSUE","ACTIVE",
AQ1361="BSS Hardware Issue","ACTIVE",
AQ1361="Sites strategiques, MLL, Pylone, etc.","PASSIVE",
AQ1361="AKTIVCO DEFAUT GE &amp; POWER Cabinet","PASSIVE",
AQ1361="AKTIVCO Coupure ENEO &amp; Baisse de tension","PASSIVE",
AQ1361="Coupure ENEO &amp; Baisse de tension","PASSIVE",
AQ1361="Defaut GE &amp; POWER Cabinet","PASSIVE",
AQ1361="Sharing","PASSIVE",
AQ1361="Sites strategiques &amp; DataCenter","PASSIVE",
AQ1361="Exclu","Exclu",
AQ1361="SAT","ACTIVE",
AQ1361="SPARE-ISSUE","SPARE-ISSUE",
AQ1361="Fiber CAmtel","ACTIVE",
AQ1361="Fiber AOF","ACTIVE",
AQ1361="Projet OCM (HUAWEI)","PLANNED WORKS",
AQ1361="Projet OCM (NOKIA)","PLANNED WORKS",
AQ1361="ACCESS-ISSUE","ACCESS-ISSUE",
AQ1361="Projet OCM (ZTE, NOKIA, autres projets)","PLANNED WORKS",
AQ1361="No root CAuse","No root cause",
AQ1361="ODU HS","ACTIVE",
AQ1361="IP &amp; VLAN","ACTIVE",
AQ1361="Warehouse HUAWEI","SPARE-ISSUE",
AQ1361="SPARE-HS","SPARE-ISSUE",
AQ1361="Power Telco","ACTIVE", AQ1361="no impacts","no impacts"
),"")</f>
        <v>No root cause</v>
      </c>
      <c r="AS1361" s="92" t="s">
        <v>5537</v>
      </c>
      <c r="AT1361" s="98" t="s">
        <v>4016</v>
      </c>
      <c r="AV1361" s="17" t="s">
        <v>5537</v>
      </c>
      <c r="AW1361" s="7" t="s">
        <v>5537</v>
      </c>
      <c r="AX1361" s="6" t="s">
        <v>5537</v>
      </c>
      <c r="AY1361" s="7"/>
      <c r="AZ1361" s="3" t="s">
        <v>5537</v>
      </c>
      <c r="BA1361" s="18" t="s">
        <v>5537</v>
      </c>
      <c r="BB1361" s="18" t="s">
        <v>5537</v>
      </c>
      <c r="BC1361" s="18" t="s">
        <v>5537</v>
      </c>
      <c r="BD1361" s="18" t="s">
        <v>5537</v>
      </c>
      <c r="BE1361" s="18" t="s">
        <v>5537</v>
      </c>
      <c r="BF1361" s="18" t="s">
        <v>5537</v>
      </c>
      <c r="BG1361" s="18" t="s">
        <v>5537</v>
      </c>
      <c r="BH1361" s="18" t="s">
        <v>5537</v>
      </c>
      <c r="BI1361" s="18" t="s">
        <v>5537</v>
      </c>
      <c r="BJ1361" s="18" t="s">
        <v>5537</v>
      </c>
      <c r="BK1361" s="18" t="s">
        <v>5537</v>
      </c>
      <c r="BL1361" s="9" t="s">
        <v>5537</v>
      </c>
      <c r="BM1361" s="14" t="s">
        <v>5537</v>
      </c>
      <c r="BN1361" s="14" t="s">
        <v>5537</v>
      </c>
      <c r="BO1361" s="14" t="str">
        <f>_xlfn.XLOOKUP(B1361,'[4]cell downs 18042026 17h'!$B:$B,'[4]cell downs 18042026 17h'!$B:$B,"")</f>
        <v/>
      </c>
      <c r="BP1361" s="14" t="str">
        <f>_xlfn.XLOOKUP(B1361,'[5]Cells Huawei 19042026 15h'!$B:$B,'[5]Cells Huawei 19042026 15h'!$B:$B,"")</f>
        <v/>
      </c>
      <c r="BQ1361" s="9" t="str">
        <f>_xlfn.XLOOKUP(B1361,'[6]cells down 19042026 9H40'!$B:$B,'[6]cells down 19042026 9H40'!$B:$B,"")</f>
        <v/>
      </c>
      <c r="BR1361" s="9" t="s">
        <v>5537</v>
      </c>
      <c r="BS1361" s="9" t="s">
        <v>5537</v>
      </c>
      <c r="BT1361" s="108"/>
    </row>
    <row r="1362" spans="1:72" s="9" customFormat="1" x14ac:dyDescent="0.35">
      <c r="A1362" s="1" t="s">
        <v>2859</v>
      </c>
      <c r="B1362" s="8" t="s">
        <v>2860</v>
      </c>
      <c r="C1362" s="3" t="str">
        <f>_xlfn.XLOOKUP(B1362,'[1]daily break down'!$D:$D,'[1]daily break down'!$E:$E,"")</f>
        <v>OUEST</v>
      </c>
      <c r="D1362" s="1" t="s">
        <v>11</v>
      </c>
      <c r="E1362" s="1" t="s">
        <v>12</v>
      </c>
      <c r="F1362" s="3" t="s">
        <v>102</v>
      </c>
      <c r="G1362" s="1" t="s">
        <v>2861</v>
      </c>
      <c r="H1362" s="32" t="str">
        <f>_xlfn.XLOOKUP(B1362,[2]CALCULATION!$B:$B,[2]CALCULATION!$H:$H,"")</f>
        <v>HUAWEI</v>
      </c>
      <c r="I1362" s="28">
        <v>0</v>
      </c>
      <c r="J1362" s="28">
        <v>0</v>
      </c>
      <c r="K1362" s="28">
        <v>0</v>
      </c>
      <c r="L1362" s="28">
        <v>0</v>
      </c>
      <c r="M1362" s="28">
        <v>0</v>
      </c>
      <c r="N1362" s="28">
        <v>0</v>
      </c>
      <c r="O1362" s="28">
        <v>0</v>
      </c>
      <c r="P1362" s="28">
        <v>0</v>
      </c>
      <c r="Q1362" s="28">
        <v>0</v>
      </c>
      <c r="R1362" s="28">
        <v>0</v>
      </c>
      <c r="S1362" s="93">
        <v>0</v>
      </c>
      <c r="T1362" s="93">
        <f>_xlfn.XLOOKUP(B1362,'[3]Nur des jours'!$B:$B,'[3]Nur des jours'!$U:$U,"")</f>
        <v>0</v>
      </c>
      <c r="U1362" s="93">
        <v>0</v>
      </c>
      <c r="V1362" s="93">
        <v>0.81456369691210584</v>
      </c>
      <c r="W1362" s="93">
        <v>0</v>
      </c>
      <c r="X1362" s="93">
        <v>0</v>
      </c>
      <c r="Y1362" s="93">
        <v>2.471941854791072E-2</v>
      </c>
      <c r="Z1362" s="93">
        <v>0</v>
      </c>
      <c r="AA1362" s="93">
        <v>0</v>
      </c>
      <c r="AB1362" s="93">
        <v>0</v>
      </c>
      <c r="AC1362" s="93">
        <f>_xlfn.XLOOKUP(B1362,'[3]Nur des jours'!$B:$B,'[3]Nur des jours'!$N:$N,"")</f>
        <v>0</v>
      </c>
      <c r="AD1362" s="93">
        <v>0</v>
      </c>
      <c r="AE1362" s="93">
        <v>0</v>
      </c>
      <c r="AF1362" s="93">
        <v>0</v>
      </c>
      <c r="AG1362" s="93"/>
      <c r="AH1362" s="93">
        <v>0</v>
      </c>
      <c r="AI1362" s="93">
        <v>0</v>
      </c>
      <c r="AJ1362" s="93">
        <v>0</v>
      </c>
      <c r="AK1362" s="93">
        <v>0</v>
      </c>
      <c r="AL1362" s="93">
        <v>0</v>
      </c>
      <c r="AM1362" s="49" t="s">
        <v>5559</v>
      </c>
      <c r="AN1362" s="49"/>
      <c r="AO1362" s="48" t="str" cm="1">
        <f t="array" ref="AO1362">IFERROR(_xlfn.IFS(
AQ1362="MPR ISSUE","PDH",
AQ1362="BSS Hardware Issue","BSS",
AQ1362="Sites strategiques, MLL, Pylone, etc.","ENVTECH",
AQ1362="AKTIVCO DEFAUT GE &amp; POWER Cabinet","AKTIVCO",
AQ1362="AKTIVCO Coupure ENEO &amp; Baisse de tension","AKTIVCO GRID ONLY",
AQ1362="Coupure ENEO &amp; Baisse de tension","IHS GRID ONLY",
AQ1362="Defaut GE &amp; POWER Cabinet","IHS",
AQ1362="Sharing","Partners",
AQ1362="Sites strategiques &amp; DataCenter","SST &amp; DC",
AQ1362="Exclu","Exclu",
AQ1362="SAT","SAT",
AQ1362="SPARE-ISSUE","SPARE-ISSUE",
AQ1362="Fiber CAmtel","TRANS_FO_CAMTEL",
AQ1362="Fiber AOF","Fiber AOF",
AQ1362="Projet OCM (HUAWEI)","TRAVAUX-HUAWEI",
AQ1362="Projet OCM (NOKIA)","TRAVAUX-NOKIA",
AQ1362="ACCESS-ISSUE","ACCESS-ISSUE",
AQ1362="Projet OCM (ZTE, NOKIA, autres projets)","TRAVAUX OCM",
AQ1362="No root CAuse","No root cause",
AQ1362="ODU HS","PDH",
AQ1362="IP &amp; VLAN","PDH",
AQ1362="Warehouse HUAWEI","SPARE-ISSUE",
AQ1362="SPARE-HS","SPARE-ISSUE",
AQ1362="Power Telco","BSS",AQ1362="no impacts","no impacts"
),"")</f>
        <v>No root cause</v>
      </c>
      <c r="AP1362" s="48" t="str" cm="1">
        <f t="array" ref="AP1362">IFERROR(_xlfn.IFS(
AQ1362="MPR ISSUE","TX ISSUE",
AQ1362="BSS Hardware Issue","RAN ISSUE",
AQ1362="Sites strategiques, MLL, Pylone, etc.","ENVTECH",
AQ1362="AKTIVCO DEFAUT GE &amp; POWER Cabinet","POWER ISSUE",
AQ1362="AKTIVCO Coupure ENEO &amp; Baisse de tension","POWER ISSUE",
AQ1362="Coupure ENEO &amp; Baisse de tension","POWER ISSUE",
AQ1362="Defaut GE &amp; POWER Cabinet","POWER ISSUE",
AQ1362="Sharing","POWER ISSUE",
AQ1362="Sites strategiques &amp; DataCenter","POWER ISSUE",
AQ1362="Exclu","Exclu",
AQ1362="SAT","TX ISSUE",
AQ1362="SPARE-ISSUE","SPARE-ISSUE",
AQ1362="Fiber CAmtel","TX ISSUE",
AQ1362="Fiber AOF","TX ISSUE",
AQ1362="Projet OCM (HUAWEI)","TRAVAUX-HUAWEI",
AQ1362="Projet OCM (NOKIA)","TRAVAUX -NOKIA",
AQ1362="ACCESS-ISSUE","ACCESS-ISSUE",
AQ1362="Projet OCM (ZTE, NOKIA, autres projets)","TRAVAUX OCM",
AQ1362="No root CAuse","No root cause",
AQ1362="ODU HS","TX ISSUE",
AQ1362="IP &amp; VLAN","TX ISSUE",
AQ1362="Warehouse HUAWEI","SPARE-ISSUE",
AQ1362="SPARE-HS","SPARE-ISSUE",
AQ1362="Power Telco","RAN ISSUE",AQ1362="no impacts","no impacts"
),"")</f>
        <v>No root cause</v>
      </c>
      <c r="AQ1362" s="127" t="s">
        <v>5344</v>
      </c>
      <c r="AR1362" s="48" t="str" cm="1">
        <f t="array" ref="AR1362">IFERROR(_xlfn.IFS(
AQ1362="MPR ISSUE","ACTIVE",
AQ1362="BSS Hardware Issue","ACTIVE",
AQ1362="Sites strategiques, MLL, Pylone, etc.","PASSIVE",
AQ1362="AKTIVCO DEFAUT GE &amp; POWER Cabinet","PASSIVE",
AQ1362="AKTIVCO Coupure ENEO &amp; Baisse de tension","PASSIVE",
AQ1362="Coupure ENEO &amp; Baisse de tension","PASSIVE",
AQ1362="Defaut GE &amp; POWER Cabinet","PASSIVE",
AQ1362="Sharing","PASSIVE",
AQ1362="Sites strategiques &amp; DataCenter","PASSIVE",
AQ1362="Exclu","Exclu",
AQ1362="SAT","ACTIVE",
AQ1362="SPARE-ISSUE","SPARE-ISSUE",
AQ1362="Fiber CAmtel","ACTIVE",
AQ1362="Fiber AOF","ACTIVE",
AQ1362="Projet OCM (HUAWEI)","PLANNED WORKS",
AQ1362="Projet OCM (NOKIA)","PLANNED WORKS",
AQ1362="ACCESS-ISSUE","ACCESS-ISSUE",
AQ1362="Projet OCM (ZTE, NOKIA, autres projets)","PLANNED WORKS",
AQ1362="No root CAuse","No root cause",
AQ1362="ODU HS","ACTIVE",
AQ1362="IP &amp; VLAN","ACTIVE",
AQ1362="Warehouse HUAWEI","SPARE-ISSUE",
AQ1362="SPARE-HS","SPARE-ISSUE",
AQ1362="Power Telco","ACTIVE", AQ1362="no impacts","no impacts"
),"")</f>
        <v>No root cause</v>
      </c>
      <c r="AS1362" s="92" t="s">
        <v>5537</v>
      </c>
      <c r="AT1362" s="98" t="s">
        <v>2860</v>
      </c>
      <c r="AV1362" s="17" t="s">
        <v>5537</v>
      </c>
      <c r="AW1362" s="7" t="s">
        <v>5537</v>
      </c>
      <c r="AX1362" s="6" t="s">
        <v>5537</v>
      </c>
      <c r="AY1362" s="7"/>
      <c r="AZ1362" s="3" t="s">
        <v>5537</v>
      </c>
      <c r="BA1362" s="18" t="s">
        <v>5537</v>
      </c>
      <c r="BB1362" s="18" t="s">
        <v>5537</v>
      </c>
      <c r="BC1362" s="18" t="s">
        <v>5537</v>
      </c>
      <c r="BD1362" s="18" t="s">
        <v>5537</v>
      </c>
      <c r="BE1362" s="18" t="s">
        <v>5537</v>
      </c>
      <c r="BF1362" s="18" t="s">
        <v>5537</v>
      </c>
      <c r="BG1362" s="18" t="s">
        <v>5537</v>
      </c>
      <c r="BH1362" s="18" t="s">
        <v>5537</v>
      </c>
      <c r="BI1362" s="18" t="s">
        <v>5537</v>
      </c>
      <c r="BJ1362" s="18" t="s">
        <v>5537</v>
      </c>
      <c r="BK1362" s="18" t="s">
        <v>5537</v>
      </c>
      <c r="BL1362" s="9" t="s">
        <v>5537</v>
      </c>
      <c r="BM1362" s="14" t="s">
        <v>5537</v>
      </c>
      <c r="BN1362" s="14" t="s">
        <v>5537</v>
      </c>
      <c r="BO1362" s="14" t="str">
        <f>_xlfn.XLOOKUP(B1362,'[4]cell downs 18042026 17h'!$B:$B,'[4]cell downs 18042026 17h'!$B:$B,"")</f>
        <v/>
      </c>
      <c r="BP1362" s="14" t="str">
        <f>_xlfn.XLOOKUP(B1362,'[5]Cells Huawei 19042026 15h'!$B:$B,'[5]Cells Huawei 19042026 15h'!$B:$B,"")</f>
        <v/>
      </c>
      <c r="BQ1362" s="9" t="str">
        <f>_xlfn.XLOOKUP(B1362,'[6]cells down 19042026 9H40'!$B:$B,'[6]cells down 19042026 9H40'!$B:$B,"")</f>
        <v/>
      </c>
      <c r="BR1362" s="9" t="s">
        <v>2860</v>
      </c>
      <c r="BS1362" s="9" t="s">
        <v>12</v>
      </c>
      <c r="BT1362" s="108"/>
    </row>
    <row r="1363" spans="1:72" s="9" customFormat="1" x14ac:dyDescent="0.35">
      <c r="A1363" s="1" t="s">
        <v>5012</v>
      </c>
      <c r="B1363" s="8" t="s">
        <v>5013</v>
      </c>
      <c r="C1363" s="3" t="str">
        <f>_xlfn.XLOOKUP(B1363,'[1]daily break down'!$D:$D,'[1]daily break down'!$E:$E,"")</f>
        <v>Yaounde</v>
      </c>
      <c r="D1363" s="1" t="s">
        <v>11</v>
      </c>
      <c r="E1363" s="1" t="s">
        <v>145</v>
      </c>
      <c r="F1363" s="3" t="s">
        <v>37</v>
      </c>
      <c r="G1363" s="1" t="s">
        <v>38</v>
      </c>
      <c r="H1363" s="34" t="str">
        <f>_xlfn.XLOOKUP(B1363,[2]CALCULATION!$B:$B,[2]CALCULATION!$H:$H,"")</f>
        <v>ZTE</v>
      </c>
      <c r="I1363" s="28">
        <v>0</v>
      </c>
      <c r="J1363" s="28">
        <v>0</v>
      </c>
      <c r="K1363" s="28">
        <v>0</v>
      </c>
      <c r="L1363" s="28">
        <v>0.22857436371574583</v>
      </c>
      <c r="M1363" s="28">
        <v>0</v>
      </c>
      <c r="N1363" s="28">
        <v>0</v>
      </c>
      <c r="O1363" s="28">
        <v>0</v>
      </c>
      <c r="P1363" s="28">
        <v>0</v>
      </c>
      <c r="Q1363" s="28">
        <v>4.0503462858806107E-2</v>
      </c>
      <c r="R1363" s="28">
        <v>2.099188717957513E-2</v>
      </c>
      <c r="S1363" s="93">
        <v>3.7988716816053238E-2</v>
      </c>
      <c r="T1363" s="93">
        <f>_xlfn.XLOOKUP(B1363,'[3]Nur des jours'!$B:$B,'[3]Nur des jours'!$U:$U,"")</f>
        <v>4.0556968093758312E-2</v>
      </c>
      <c r="U1363" s="93">
        <v>0.15527219183124921</v>
      </c>
      <c r="V1363" s="93">
        <v>1.7745902925808851E-2</v>
      </c>
      <c r="W1363" s="93">
        <v>4.0556968093758312E-2</v>
      </c>
      <c r="X1363" s="93">
        <v>0</v>
      </c>
      <c r="Y1363" s="93">
        <v>2.4380552059880309E-2</v>
      </c>
      <c r="Z1363" s="93">
        <v>4.5835972924924331</v>
      </c>
      <c r="AA1363" s="93">
        <v>0</v>
      </c>
      <c r="AB1363" s="93">
        <v>0</v>
      </c>
      <c r="AC1363" s="93">
        <f>_xlfn.XLOOKUP(B1363,'[3]Nur des jours'!$B:$B,'[3]Nur des jours'!$N:$N,"")</f>
        <v>0</v>
      </c>
      <c r="AD1363" s="93">
        <v>0</v>
      </c>
      <c r="AE1363" s="93">
        <v>0</v>
      </c>
      <c r="AF1363" s="93">
        <v>0</v>
      </c>
      <c r="AG1363" s="93"/>
      <c r="AH1363" s="93">
        <v>0</v>
      </c>
      <c r="AI1363" s="93">
        <v>0</v>
      </c>
      <c r="AJ1363" s="93">
        <v>0</v>
      </c>
      <c r="AK1363" s="93">
        <v>0</v>
      </c>
      <c r="AL1363" s="93">
        <v>0</v>
      </c>
      <c r="AM1363" s="49" t="s">
        <v>5559</v>
      </c>
      <c r="AN1363" s="49"/>
      <c r="AO1363" s="48" t="str" cm="1">
        <f t="array" ref="AO1363">IFERROR(_xlfn.IFS(
AQ1363="MPR ISSUE","PDH",
AQ1363="BSS Hardware Issue","BSS",
AQ1363="Sites strategiques, MLL, Pylone, etc.","ENVTECH",
AQ1363="AKTIVCO DEFAUT GE &amp; POWER Cabinet","AKTIVCO",
AQ1363="AKTIVCO Coupure ENEO &amp; Baisse de tension","AKTIVCO GRID ONLY",
AQ1363="Coupure ENEO &amp; Baisse de tension","IHS GRID ONLY",
AQ1363="Defaut GE &amp; POWER Cabinet","IHS",
AQ1363="Sharing","Partners",
AQ1363="Sites strategiques &amp; DataCenter","SST &amp; DC",
AQ1363="Exclu","Exclu",
AQ1363="SAT","SAT",
AQ1363="SPARE-ISSUE","SPARE-ISSUE",
AQ1363="Fiber CAmtel","TRANS_FO_CAMTEL",
AQ1363="Fiber AOF","Fiber AOF",
AQ1363="Projet OCM (HUAWEI)","TRAVAUX-HUAWEI",
AQ1363="Projet OCM (NOKIA)","TRAVAUX-NOKIA",
AQ1363="ACCESS-ISSUE","ACCESS-ISSUE",
AQ1363="Projet OCM (ZTE, NOKIA, autres projets)","TRAVAUX OCM",
AQ1363="No root CAuse","No root cause",
AQ1363="ODU HS","PDH",
AQ1363="IP &amp; VLAN","PDH",
AQ1363="Warehouse HUAWEI","SPARE-ISSUE",
AQ1363="SPARE-HS","SPARE-ISSUE",
AQ1363="Power Telco","BSS",AQ1363="no impacts","no impacts"
),"")</f>
        <v>No root cause</v>
      </c>
      <c r="AP1363" s="48" t="str" cm="1">
        <f t="array" ref="AP1363">IFERROR(_xlfn.IFS(
AQ1363="MPR ISSUE","TX ISSUE",
AQ1363="BSS Hardware Issue","RAN ISSUE",
AQ1363="Sites strategiques, MLL, Pylone, etc.","ENVTECH",
AQ1363="AKTIVCO DEFAUT GE &amp; POWER Cabinet","POWER ISSUE",
AQ1363="AKTIVCO Coupure ENEO &amp; Baisse de tension","POWER ISSUE",
AQ1363="Coupure ENEO &amp; Baisse de tension","POWER ISSUE",
AQ1363="Defaut GE &amp; POWER Cabinet","POWER ISSUE",
AQ1363="Sharing","POWER ISSUE",
AQ1363="Sites strategiques &amp; DataCenter","POWER ISSUE",
AQ1363="Exclu","Exclu",
AQ1363="SAT","TX ISSUE",
AQ1363="SPARE-ISSUE","SPARE-ISSUE",
AQ1363="Fiber CAmtel","TX ISSUE",
AQ1363="Fiber AOF","TX ISSUE",
AQ1363="Projet OCM (HUAWEI)","TRAVAUX-HUAWEI",
AQ1363="Projet OCM (NOKIA)","TRAVAUX -NOKIA",
AQ1363="ACCESS-ISSUE","ACCESS-ISSUE",
AQ1363="Projet OCM (ZTE, NOKIA, autres projets)","TRAVAUX OCM",
AQ1363="No root CAuse","No root cause",
AQ1363="ODU HS","TX ISSUE",
AQ1363="IP &amp; VLAN","TX ISSUE",
AQ1363="Warehouse HUAWEI","SPARE-ISSUE",
AQ1363="SPARE-HS","SPARE-ISSUE",
AQ1363="Power Telco","RAN ISSUE",AQ1363="no impacts","no impacts"
),"")</f>
        <v>No root cause</v>
      </c>
      <c r="AQ1363" s="127" t="s">
        <v>5344</v>
      </c>
      <c r="AR1363" s="48" t="str" cm="1">
        <f t="array" ref="AR1363">IFERROR(_xlfn.IFS(
AQ1363="MPR ISSUE","ACTIVE",
AQ1363="BSS Hardware Issue","ACTIVE",
AQ1363="Sites strategiques, MLL, Pylone, etc.","PASSIVE",
AQ1363="AKTIVCO DEFAUT GE &amp; POWER Cabinet","PASSIVE",
AQ1363="AKTIVCO Coupure ENEO &amp; Baisse de tension","PASSIVE",
AQ1363="Coupure ENEO &amp; Baisse de tension","PASSIVE",
AQ1363="Defaut GE &amp; POWER Cabinet","PASSIVE",
AQ1363="Sharing","PASSIVE",
AQ1363="Sites strategiques &amp; DataCenter","PASSIVE",
AQ1363="Exclu","Exclu",
AQ1363="SAT","ACTIVE",
AQ1363="SPARE-ISSUE","SPARE-ISSUE",
AQ1363="Fiber CAmtel","ACTIVE",
AQ1363="Fiber AOF","ACTIVE",
AQ1363="Projet OCM (HUAWEI)","PLANNED WORKS",
AQ1363="Projet OCM (NOKIA)","PLANNED WORKS",
AQ1363="ACCESS-ISSUE","ACCESS-ISSUE",
AQ1363="Projet OCM (ZTE, NOKIA, autres projets)","PLANNED WORKS",
AQ1363="No root CAuse","No root cause",
AQ1363="ODU HS","ACTIVE",
AQ1363="IP &amp; VLAN","ACTIVE",
AQ1363="Warehouse HUAWEI","SPARE-ISSUE",
AQ1363="SPARE-HS","SPARE-ISSUE",
AQ1363="Power Telco","ACTIVE", AQ1363="no impacts","no impacts"
),"")</f>
        <v>No root cause</v>
      </c>
      <c r="AS1363" s="92" t="s">
        <v>5537</v>
      </c>
      <c r="AT1363" s="98" t="s">
        <v>5013</v>
      </c>
      <c r="AV1363" s="17" t="s">
        <v>5537</v>
      </c>
      <c r="AW1363" s="7" t="s">
        <v>5537</v>
      </c>
      <c r="AX1363" s="6" t="s">
        <v>5537</v>
      </c>
      <c r="AY1363" s="7"/>
      <c r="AZ1363" s="3" t="s">
        <v>5537</v>
      </c>
      <c r="BA1363" s="18" t="s">
        <v>5537</v>
      </c>
      <c r="BB1363" s="18" t="s">
        <v>5537</v>
      </c>
      <c r="BC1363" s="18" t="s">
        <v>5537</v>
      </c>
      <c r="BD1363" s="18" t="s">
        <v>5537</v>
      </c>
      <c r="BE1363" s="18" t="s">
        <v>5537</v>
      </c>
      <c r="BF1363" s="18" t="s">
        <v>5537</v>
      </c>
      <c r="BG1363" s="18" t="s">
        <v>5537</v>
      </c>
      <c r="BH1363" s="18" t="s">
        <v>5537</v>
      </c>
      <c r="BI1363" s="18" t="s">
        <v>5537</v>
      </c>
      <c r="BJ1363" s="18" t="s">
        <v>5537</v>
      </c>
      <c r="BK1363" s="18" t="s">
        <v>5537</v>
      </c>
      <c r="BL1363" s="9" t="s">
        <v>5537</v>
      </c>
      <c r="BM1363" s="14" t="s">
        <v>5537</v>
      </c>
      <c r="BN1363" s="14" t="s">
        <v>5537</v>
      </c>
      <c r="BO1363" s="14" t="str">
        <f>_xlfn.XLOOKUP(B1363,'[4]cell downs 18042026 17h'!$B:$B,'[4]cell downs 18042026 17h'!$B:$B,"")</f>
        <v/>
      </c>
      <c r="BP1363" s="14" t="str">
        <f>_xlfn.XLOOKUP(B1363,'[5]Cells Huawei 19042026 15h'!$B:$B,'[5]Cells Huawei 19042026 15h'!$B:$B,"")</f>
        <v/>
      </c>
      <c r="BQ1363" s="9" t="str">
        <f>_xlfn.XLOOKUP(B1363,'[6]cells down 19042026 9H40'!$B:$B,'[6]cells down 19042026 9H40'!$B:$B,"")</f>
        <v/>
      </c>
      <c r="BR1363" s="9" t="s">
        <v>5013</v>
      </c>
      <c r="BS1363" s="9" t="s">
        <v>5537</v>
      </c>
      <c r="BT1363" s="108"/>
    </row>
    <row r="1364" spans="1:72" s="9" customFormat="1" x14ac:dyDescent="0.35">
      <c r="A1364" s="2" t="s">
        <v>5285</v>
      </c>
      <c r="B1364" s="8" t="s">
        <v>5286</v>
      </c>
      <c r="C1364" s="3" t="str">
        <f>_xlfn.XLOOKUP(B1364,'[1]daily break down'!$D:$D,'[1]daily break down'!$E:$E,"")</f>
        <v>SUD-OUEST</v>
      </c>
      <c r="D1364" s="1" t="s">
        <v>11</v>
      </c>
      <c r="E1364" s="1" t="s">
        <v>96</v>
      </c>
      <c r="F1364" s="3" t="s">
        <v>13</v>
      </c>
      <c r="G1364" s="1" t="s">
        <v>5285</v>
      </c>
      <c r="H1364" s="32" t="str">
        <f>_xlfn.XLOOKUP(B1364,[2]CALCULATION!$B:$B,[2]CALCULATION!$H:$H,"")</f>
        <v>HUAWEI</v>
      </c>
      <c r="I1364" s="28">
        <v>0</v>
      </c>
      <c r="J1364" s="28">
        <v>0</v>
      </c>
      <c r="K1364" s="28">
        <v>0</v>
      </c>
      <c r="L1364" s="28">
        <v>0</v>
      </c>
      <c r="M1364" s="28">
        <v>0</v>
      </c>
      <c r="N1364" s="28">
        <v>0</v>
      </c>
      <c r="O1364" s="28">
        <v>0</v>
      </c>
      <c r="P1364" s="28">
        <v>0</v>
      </c>
      <c r="Q1364" s="28">
        <v>0</v>
      </c>
      <c r="R1364" s="28">
        <v>0</v>
      </c>
      <c r="S1364" s="93">
        <v>0</v>
      </c>
      <c r="T1364" s="93">
        <f>_xlfn.XLOOKUP(B1364,'[3]Nur des jours'!$B:$B,'[3]Nur des jours'!$U:$U,"")</f>
        <v>0</v>
      </c>
      <c r="U1364" s="93">
        <v>0</v>
      </c>
      <c r="V1364" s="93">
        <v>0</v>
      </c>
      <c r="W1364" s="93">
        <v>0</v>
      </c>
      <c r="X1364" s="93">
        <v>0.10237334954185251</v>
      </c>
      <c r="Y1364" s="93">
        <v>2.0474669908370501E-2</v>
      </c>
      <c r="Z1364" s="93">
        <v>0</v>
      </c>
      <c r="AA1364" s="93">
        <v>0</v>
      </c>
      <c r="AB1364" s="93">
        <v>0</v>
      </c>
      <c r="AC1364" s="93">
        <f>_xlfn.XLOOKUP(B1364,'[3]Nur des jours'!$B:$B,'[3]Nur des jours'!$N:$N,"")</f>
        <v>0</v>
      </c>
      <c r="AD1364" s="93">
        <v>0</v>
      </c>
      <c r="AE1364" s="93">
        <v>0</v>
      </c>
      <c r="AF1364" s="93">
        <v>0</v>
      </c>
      <c r="AG1364" s="93"/>
      <c r="AH1364" s="93">
        <v>0</v>
      </c>
      <c r="AI1364" s="93">
        <v>0</v>
      </c>
      <c r="AJ1364" s="93">
        <v>0</v>
      </c>
      <c r="AK1364" s="93">
        <v>0</v>
      </c>
      <c r="AL1364" s="93">
        <v>0</v>
      </c>
      <c r="AM1364" s="49" t="s">
        <v>5559</v>
      </c>
      <c r="AN1364" s="49"/>
      <c r="AO1364" s="48" t="str" cm="1">
        <f t="array" ref="AO1364">IFERROR(_xlfn.IFS(
AQ1364="MPR ISSUE","PDH",
AQ1364="BSS Hardware Issue","BSS",
AQ1364="Sites strategiques, MLL, Pylone, etc.","ENVTECH",
AQ1364="AKTIVCO DEFAUT GE &amp; POWER Cabinet","AKTIVCO",
AQ1364="AKTIVCO Coupure ENEO &amp; Baisse de tension","AKTIVCO GRID ONLY",
AQ1364="Coupure ENEO &amp; Baisse de tension","IHS GRID ONLY",
AQ1364="Defaut GE &amp; POWER Cabinet","IHS",
AQ1364="Sharing","Partners",
AQ1364="Sites strategiques &amp; DataCenter","SST &amp; DC",
AQ1364="Exclu","Exclu",
AQ1364="SAT","SAT",
AQ1364="SPARE-ISSUE","SPARE-ISSUE",
AQ1364="Fiber CAmtel","TRANS_FO_CAMTEL",
AQ1364="Fiber AOF","Fiber AOF",
AQ1364="Projet OCM (HUAWEI)","TRAVAUX-HUAWEI",
AQ1364="Projet OCM (NOKIA)","TRAVAUX-NOKIA",
AQ1364="ACCESS-ISSUE","ACCESS-ISSUE",
AQ1364="Projet OCM (ZTE, NOKIA, autres projets)","TRAVAUX OCM",
AQ1364="No root CAuse","No root cause",
AQ1364="ODU HS","PDH",
AQ1364="IP &amp; VLAN","PDH",
AQ1364="Warehouse HUAWEI","SPARE-ISSUE",
AQ1364="SPARE-HS","SPARE-ISSUE",
AQ1364="Power Telco","BSS",AQ1364="no impacts","no impacts"
),"")</f>
        <v>No root cause</v>
      </c>
      <c r="AP1364" s="48" t="str" cm="1">
        <f t="array" ref="AP1364">IFERROR(_xlfn.IFS(
AQ1364="MPR ISSUE","TX ISSUE",
AQ1364="BSS Hardware Issue","RAN ISSUE",
AQ1364="Sites strategiques, MLL, Pylone, etc.","ENVTECH",
AQ1364="AKTIVCO DEFAUT GE &amp; POWER Cabinet","POWER ISSUE",
AQ1364="AKTIVCO Coupure ENEO &amp; Baisse de tension","POWER ISSUE",
AQ1364="Coupure ENEO &amp; Baisse de tension","POWER ISSUE",
AQ1364="Defaut GE &amp; POWER Cabinet","POWER ISSUE",
AQ1364="Sharing","POWER ISSUE",
AQ1364="Sites strategiques &amp; DataCenter","POWER ISSUE",
AQ1364="Exclu","Exclu",
AQ1364="SAT","TX ISSUE",
AQ1364="SPARE-ISSUE","SPARE-ISSUE",
AQ1364="Fiber CAmtel","TX ISSUE",
AQ1364="Fiber AOF","TX ISSUE",
AQ1364="Projet OCM (HUAWEI)","TRAVAUX-HUAWEI",
AQ1364="Projet OCM (NOKIA)","TRAVAUX -NOKIA",
AQ1364="ACCESS-ISSUE","ACCESS-ISSUE",
AQ1364="Projet OCM (ZTE, NOKIA, autres projets)","TRAVAUX OCM",
AQ1364="No root CAuse","No root cause",
AQ1364="ODU HS","TX ISSUE",
AQ1364="IP &amp; VLAN","TX ISSUE",
AQ1364="Warehouse HUAWEI","SPARE-ISSUE",
AQ1364="SPARE-HS","SPARE-ISSUE",
AQ1364="Power Telco","RAN ISSUE",AQ1364="no impacts","no impacts"
),"")</f>
        <v>No root cause</v>
      </c>
      <c r="AQ1364" s="127" t="s">
        <v>5344</v>
      </c>
      <c r="AR1364" s="48" t="str" cm="1">
        <f t="array" ref="AR1364">IFERROR(_xlfn.IFS(
AQ1364="MPR ISSUE","ACTIVE",
AQ1364="BSS Hardware Issue","ACTIVE",
AQ1364="Sites strategiques, MLL, Pylone, etc.","PASSIVE",
AQ1364="AKTIVCO DEFAUT GE &amp; POWER Cabinet","PASSIVE",
AQ1364="AKTIVCO Coupure ENEO &amp; Baisse de tension","PASSIVE",
AQ1364="Coupure ENEO &amp; Baisse de tension","PASSIVE",
AQ1364="Defaut GE &amp; POWER Cabinet","PASSIVE",
AQ1364="Sharing","PASSIVE",
AQ1364="Sites strategiques &amp; DataCenter","PASSIVE",
AQ1364="Exclu","Exclu",
AQ1364="SAT","ACTIVE",
AQ1364="SPARE-ISSUE","SPARE-ISSUE",
AQ1364="Fiber CAmtel","ACTIVE",
AQ1364="Fiber AOF","ACTIVE",
AQ1364="Projet OCM (HUAWEI)","PLANNED WORKS",
AQ1364="Projet OCM (NOKIA)","PLANNED WORKS",
AQ1364="ACCESS-ISSUE","ACCESS-ISSUE",
AQ1364="Projet OCM (ZTE, NOKIA, autres projets)","PLANNED WORKS",
AQ1364="No root CAuse","No root cause",
AQ1364="ODU HS","ACTIVE",
AQ1364="IP &amp; VLAN","ACTIVE",
AQ1364="Warehouse HUAWEI","SPARE-ISSUE",
AQ1364="SPARE-HS","SPARE-ISSUE",
AQ1364="Power Telco","ACTIVE", AQ1364="no impacts","no impacts"
),"")</f>
        <v>No root cause</v>
      </c>
      <c r="AS1364" s="92" t="s">
        <v>5537</v>
      </c>
      <c r="AT1364" s="98" t="s">
        <v>5286</v>
      </c>
      <c r="AV1364" s="17" t="s">
        <v>5537</v>
      </c>
      <c r="AW1364" s="7" t="s">
        <v>5537</v>
      </c>
      <c r="AX1364" s="6" t="s">
        <v>5537</v>
      </c>
      <c r="AY1364" s="7"/>
      <c r="AZ1364" s="3" t="s">
        <v>5537</v>
      </c>
      <c r="BA1364" s="18" t="s">
        <v>5537</v>
      </c>
      <c r="BB1364" s="18" t="s">
        <v>5537</v>
      </c>
      <c r="BC1364" s="18" t="s">
        <v>5537</v>
      </c>
      <c r="BD1364" s="18" t="s">
        <v>5537</v>
      </c>
      <c r="BE1364" s="18" t="s">
        <v>5537</v>
      </c>
      <c r="BF1364" s="18" t="s">
        <v>5537</v>
      </c>
      <c r="BG1364" s="18" t="s">
        <v>5537</v>
      </c>
      <c r="BH1364" s="18" t="s">
        <v>5537</v>
      </c>
      <c r="BI1364" s="18" t="s">
        <v>5537</v>
      </c>
      <c r="BJ1364" s="18" t="s">
        <v>5537</v>
      </c>
      <c r="BK1364" s="18" t="s">
        <v>5537</v>
      </c>
      <c r="BL1364" s="9" t="s">
        <v>5537</v>
      </c>
      <c r="BM1364" s="14" t="s">
        <v>5537</v>
      </c>
      <c r="BN1364" s="14" t="s">
        <v>5537</v>
      </c>
      <c r="BO1364" s="14" t="str">
        <f>_xlfn.XLOOKUP(B1364,'[4]cell downs 18042026 17h'!$B:$B,'[4]cell downs 18042026 17h'!$B:$B,"")</f>
        <v/>
      </c>
      <c r="BP1364" s="14" t="str">
        <f>_xlfn.XLOOKUP(B1364,'[5]Cells Huawei 19042026 15h'!$B:$B,'[5]Cells Huawei 19042026 15h'!$B:$B,"")</f>
        <v/>
      </c>
      <c r="BQ1364" s="9" t="str">
        <f>_xlfn.XLOOKUP(B1364,'[6]cells down 19042026 9H40'!$B:$B,'[6]cells down 19042026 9H40'!$B:$B,"")</f>
        <v/>
      </c>
      <c r="BR1364" s="9" t="s">
        <v>5286</v>
      </c>
      <c r="BS1364" s="9" t="s">
        <v>12</v>
      </c>
      <c r="BT1364" s="108"/>
    </row>
    <row r="1365" spans="1:72" s="9" customFormat="1" x14ac:dyDescent="0.35">
      <c r="A1365" s="1" t="s">
        <v>5260</v>
      </c>
      <c r="B1365" s="8" t="s">
        <v>5261</v>
      </c>
      <c r="C1365" s="3" t="str">
        <f>_xlfn.XLOOKUP(B1365,'[1]daily break down'!$D:$D,'[1]daily break down'!$E:$E,"")</f>
        <v>SUD-OUEST</v>
      </c>
      <c r="D1365" s="1" t="s">
        <v>11</v>
      </c>
      <c r="E1365" s="1" t="s">
        <v>154</v>
      </c>
      <c r="F1365" s="3" t="s">
        <v>13</v>
      </c>
      <c r="G1365" s="1" t="s">
        <v>5262</v>
      </c>
      <c r="H1365" s="32" t="str">
        <f>_xlfn.XLOOKUP(B1365,[2]CALCULATION!$B:$B,[2]CALCULATION!$H:$H,"")</f>
        <v>HUAWEI</v>
      </c>
      <c r="I1365" s="28">
        <v>0</v>
      </c>
      <c r="J1365" s="28">
        <v>0</v>
      </c>
      <c r="K1365" s="28">
        <v>0</v>
      </c>
      <c r="L1365" s="28">
        <v>0</v>
      </c>
      <c r="M1365" s="28">
        <v>0</v>
      </c>
      <c r="N1365" s="28">
        <v>0</v>
      </c>
      <c r="O1365" s="28">
        <v>0</v>
      </c>
      <c r="P1365" s="28">
        <v>0</v>
      </c>
      <c r="Q1365" s="28">
        <v>0</v>
      </c>
      <c r="R1365" s="28">
        <v>0</v>
      </c>
      <c r="S1365" s="93">
        <v>0</v>
      </c>
      <c r="T1365" s="93">
        <f>_xlfn.XLOOKUP(B1365,'[3]Nur des jours'!$B:$B,'[3]Nur des jours'!$U:$U,"")</f>
        <v>0</v>
      </c>
      <c r="U1365" s="93">
        <v>0</v>
      </c>
      <c r="V1365" s="93">
        <v>0</v>
      </c>
      <c r="W1365" s="93">
        <v>0</v>
      </c>
      <c r="X1365" s="93">
        <v>6.3136177243581504E-3</v>
      </c>
      <c r="Y1365" s="93">
        <v>1.9850442167261645E-2</v>
      </c>
      <c r="Z1365" s="93">
        <v>0</v>
      </c>
      <c r="AA1365" s="93">
        <v>0</v>
      </c>
      <c r="AB1365" s="93">
        <v>0</v>
      </c>
      <c r="AC1365" s="93">
        <f>_xlfn.XLOOKUP(B1365,'[3]Nur des jours'!$B:$B,'[3]Nur des jours'!$N:$N,"")</f>
        <v>0</v>
      </c>
      <c r="AD1365" s="93">
        <v>0</v>
      </c>
      <c r="AE1365" s="93">
        <v>0</v>
      </c>
      <c r="AF1365" s="93">
        <v>0</v>
      </c>
      <c r="AG1365" s="93"/>
      <c r="AH1365" s="93">
        <v>0</v>
      </c>
      <c r="AI1365" s="93">
        <v>0</v>
      </c>
      <c r="AJ1365" s="93">
        <v>0</v>
      </c>
      <c r="AK1365" s="93">
        <v>0</v>
      </c>
      <c r="AL1365" s="93">
        <v>0</v>
      </c>
      <c r="AM1365" s="49" t="s">
        <v>5559</v>
      </c>
      <c r="AN1365" s="49"/>
      <c r="AO1365" s="48" t="str" cm="1">
        <f t="array" ref="AO1365">IFERROR(_xlfn.IFS(
AQ1365="MPR ISSUE","PDH",
AQ1365="BSS Hardware Issue","BSS",
AQ1365="Sites strategiques, MLL, Pylone, etc.","ENVTECH",
AQ1365="AKTIVCO DEFAUT GE &amp; POWER Cabinet","AKTIVCO",
AQ1365="AKTIVCO Coupure ENEO &amp; Baisse de tension","AKTIVCO GRID ONLY",
AQ1365="Coupure ENEO &amp; Baisse de tension","IHS GRID ONLY",
AQ1365="Defaut GE &amp; POWER Cabinet","IHS",
AQ1365="Sharing","Partners",
AQ1365="Sites strategiques &amp; DataCenter","SST &amp; DC",
AQ1365="Exclu","Exclu",
AQ1365="SAT","SAT",
AQ1365="SPARE-ISSUE","SPARE-ISSUE",
AQ1365="Fiber CAmtel","TRANS_FO_CAMTEL",
AQ1365="Fiber AOF","Fiber AOF",
AQ1365="Projet OCM (HUAWEI)","TRAVAUX-HUAWEI",
AQ1365="Projet OCM (NOKIA)","TRAVAUX-NOKIA",
AQ1365="ACCESS-ISSUE","ACCESS-ISSUE",
AQ1365="Projet OCM (ZTE, NOKIA, autres projets)","TRAVAUX OCM",
AQ1365="No root CAuse","No root cause",
AQ1365="ODU HS","PDH",
AQ1365="IP &amp; VLAN","PDH",
AQ1365="Warehouse HUAWEI","SPARE-ISSUE",
AQ1365="SPARE-HS","SPARE-ISSUE",
AQ1365="Power Telco","BSS",AQ1365="no impacts","no impacts"
),"")</f>
        <v>No root cause</v>
      </c>
      <c r="AP1365" s="48" t="str" cm="1">
        <f t="array" ref="AP1365">IFERROR(_xlfn.IFS(
AQ1365="MPR ISSUE","TX ISSUE",
AQ1365="BSS Hardware Issue","RAN ISSUE",
AQ1365="Sites strategiques, MLL, Pylone, etc.","ENVTECH",
AQ1365="AKTIVCO DEFAUT GE &amp; POWER Cabinet","POWER ISSUE",
AQ1365="AKTIVCO Coupure ENEO &amp; Baisse de tension","POWER ISSUE",
AQ1365="Coupure ENEO &amp; Baisse de tension","POWER ISSUE",
AQ1365="Defaut GE &amp; POWER Cabinet","POWER ISSUE",
AQ1365="Sharing","POWER ISSUE",
AQ1365="Sites strategiques &amp; DataCenter","POWER ISSUE",
AQ1365="Exclu","Exclu",
AQ1365="SAT","TX ISSUE",
AQ1365="SPARE-ISSUE","SPARE-ISSUE",
AQ1365="Fiber CAmtel","TX ISSUE",
AQ1365="Fiber AOF","TX ISSUE",
AQ1365="Projet OCM (HUAWEI)","TRAVAUX-HUAWEI",
AQ1365="Projet OCM (NOKIA)","TRAVAUX -NOKIA",
AQ1365="ACCESS-ISSUE","ACCESS-ISSUE",
AQ1365="Projet OCM (ZTE, NOKIA, autres projets)","TRAVAUX OCM",
AQ1365="No root CAuse","No root cause",
AQ1365="ODU HS","TX ISSUE",
AQ1365="IP &amp; VLAN","TX ISSUE",
AQ1365="Warehouse HUAWEI","SPARE-ISSUE",
AQ1365="SPARE-HS","SPARE-ISSUE",
AQ1365="Power Telco","RAN ISSUE",AQ1365="no impacts","no impacts"
),"")</f>
        <v>No root cause</v>
      </c>
      <c r="AQ1365" s="127" t="s">
        <v>5344</v>
      </c>
      <c r="AR1365" s="48" t="str" cm="1">
        <f t="array" ref="AR1365">IFERROR(_xlfn.IFS(
AQ1365="MPR ISSUE","ACTIVE",
AQ1365="BSS Hardware Issue","ACTIVE",
AQ1365="Sites strategiques, MLL, Pylone, etc.","PASSIVE",
AQ1365="AKTIVCO DEFAUT GE &amp; POWER Cabinet","PASSIVE",
AQ1365="AKTIVCO Coupure ENEO &amp; Baisse de tension","PASSIVE",
AQ1365="Coupure ENEO &amp; Baisse de tension","PASSIVE",
AQ1365="Defaut GE &amp; POWER Cabinet","PASSIVE",
AQ1365="Sharing","PASSIVE",
AQ1365="Sites strategiques &amp; DataCenter","PASSIVE",
AQ1365="Exclu","Exclu",
AQ1365="SAT","ACTIVE",
AQ1365="SPARE-ISSUE","SPARE-ISSUE",
AQ1365="Fiber CAmtel","ACTIVE",
AQ1365="Fiber AOF","ACTIVE",
AQ1365="Projet OCM (HUAWEI)","PLANNED WORKS",
AQ1365="Projet OCM (NOKIA)","PLANNED WORKS",
AQ1365="ACCESS-ISSUE","ACCESS-ISSUE",
AQ1365="Projet OCM (ZTE, NOKIA, autres projets)","PLANNED WORKS",
AQ1365="No root CAuse","No root cause",
AQ1365="ODU HS","ACTIVE",
AQ1365="IP &amp; VLAN","ACTIVE",
AQ1365="Warehouse HUAWEI","SPARE-ISSUE",
AQ1365="SPARE-HS","SPARE-ISSUE",
AQ1365="Power Telco","ACTIVE", AQ1365="no impacts","no impacts"
),"")</f>
        <v>No root cause</v>
      </c>
      <c r="AS1365" s="92" t="s">
        <v>5537</v>
      </c>
      <c r="AT1365" s="98" t="s">
        <v>5261</v>
      </c>
      <c r="AV1365" s="17" t="s">
        <v>5537</v>
      </c>
      <c r="AW1365" s="7" t="s">
        <v>5537</v>
      </c>
      <c r="AX1365" s="6" t="s">
        <v>5537</v>
      </c>
      <c r="AY1365" s="7"/>
      <c r="AZ1365" s="3" t="s">
        <v>5537</v>
      </c>
      <c r="BA1365" s="18" t="s">
        <v>5537</v>
      </c>
      <c r="BB1365" s="18" t="s">
        <v>5537</v>
      </c>
      <c r="BC1365" s="18" t="s">
        <v>5537</v>
      </c>
      <c r="BD1365" s="18" t="s">
        <v>5537</v>
      </c>
      <c r="BE1365" s="18" t="s">
        <v>5537</v>
      </c>
      <c r="BF1365" s="18" t="s">
        <v>5537</v>
      </c>
      <c r="BG1365" s="18" t="s">
        <v>5537</v>
      </c>
      <c r="BH1365" s="18" t="s">
        <v>5537</v>
      </c>
      <c r="BI1365" s="18" t="s">
        <v>5537</v>
      </c>
      <c r="BJ1365" s="18" t="s">
        <v>5537</v>
      </c>
      <c r="BK1365" s="18" t="s">
        <v>5537</v>
      </c>
      <c r="BL1365" s="9" t="s">
        <v>5537</v>
      </c>
      <c r="BM1365" s="14" t="s">
        <v>5537</v>
      </c>
      <c r="BN1365" s="14" t="s">
        <v>5537</v>
      </c>
      <c r="BO1365" s="14" t="str">
        <f>_xlfn.XLOOKUP(B1365,'[4]cell downs 18042026 17h'!$B:$B,'[4]cell downs 18042026 17h'!$B:$B,"")</f>
        <v/>
      </c>
      <c r="BP1365" s="14" t="str">
        <f>_xlfn.XLOOKUP(B1365,'[5]Cells Huawei 19042026 15h'!$B:$B,'[5]Cells Huawei 19042026 15h'!$B:$B,"")</f>
        <v/>
      </c>
      <c r="BQ1365" s="9" t="str">
        <f>_xlfn.XLOOKUP(B1365,'[6]cells down 19042026 9H40'!$B:$B,'[6]cells down 19042026 9H40'!$B:$B,"")</f>
        <v/>
      </c>
      <c r="BR1365" s="9" t="s">
        <v>5261</v>
      </c>
      <c r="BS1365" s="9" t="s">
        <v>5537</v>
      </c>
      <c r="BT1365" s="108"/>
    </row>
    <row r="1366" spans="1:72" s="9" customFormat="1" x14ac:dyDescent="0.35">
      <c r="A1366" s="1" t="s">
        <v>5147</v>
      </c>
      <c r="B1366" s="8" t="s">
        <v>5148</v>
      </c>
      <c r="C1366" s="3" t="str">
        <f>_xlfn.XLOOKUP(B1366,'[1]daily break down'!$D:$D,'[1]daily break down'!$E:$E,"")</f>
        <v>OUEST</v>
      </c>
      <c r="D1366" s="1" t="s">
        <v>21</v>
      </c>
      <c r="E1366" s="1" t="s">
        <v>80</v>
      </c>
      <c r="F1366" s="3" t="s">
        <v>102</v>
      </c>
      <c r="G1366" s="1" t="s">
        <v>1799</v>
      </c>
      <c r="H1366" s="32" t="str">
        <f>_xlfn.XLOOKUP(B1366,[2]CALCULATION!$B:$B,[2]CALCULATION!$H:$H,"")</f>
        <v>HUAWEI</v>
      </c>
      <c r="I1366" s="28">
        <v>0</v>
      </c>
      <c r="J1366" s="28">
        <v>0</v>
      </c>
      <c r="K1366" s="28">
        <v>0</v>
      </c>
      <c r="L1366" s="28">
        <v>0</v>
      </c>
      <c r="M1366" s="28">
        <v>0</v>
      </c>
      <c r="N1366" s="28">
        <v>0</v>
      </c>
      <c r="O1366" s="28">
        <v>0</v>
      </c>
      <c r="P1366" s="28">
        <v>0</v>
      </c>
      <c r="Q1366" s="28">
        <v>0</v>
      </c>
      <c r="R1366" s="28">
        <v>0</v>
      </c>
      <c r="S1366" s="93">
        <v>0</v>
      </c>
      <c r="T1366" s="93">
        <f>_xlfn.XLOOKUP(B1366,'[3]Nur des jours'!$B:$B,'[3]Nur des jours'!$U:$U,"")</f>
        <v>0</v>
      </c>
      <c r="U1366" s="93">
        <v>0</v>
      </c>
      <c r="V1366" s="93">
        <v>0</v>
      </c>
      <c r="W1366" s="93">
        <v>2.4255706511658433E-2</v>
      </c>
      <c r="X1366" s="93">
        <v>2.4879934252767289E-2</v>
      </c>
      <c r="Y1366" s="93">
        <v>1.9154874112883205E-2</v>
      </c>
      <c r="Z1366" s="93">
        <v>0</v>
      </c>
      <c r="AA1366" s="93">
        <v>0</v>
      </c>
      <c r="AB1366" s="93">
        <v>0</v>
      </c>
      <c r="AC1366" s="93">
        <f>_xlfn.XLOOKUP(B1366,'[3]Nur des jours'!$B:$B,'[3]Nur des jours'!$N:$N,"")</f>
        <v>0</v>
      </c>
      <c r="AD1366" s="93">
        <v>0</v>
      </c>
      <c r="AE1366" s="93">
        <v>0</v>
      </c>
      <c r="AF1366" s="93">
        <v>0</v>
      </c>
      <c r="AG1366" s="93"/>
      <c r="AH1366" s="93">
        <v>0</v>
      </c>
      <c r="AI1366" s="93">
        <v>0</v>
      </c>
      <c r="AJ1366" s="93">
        <v>0</v>
      </c>
      <c r="AK1366" s="93">
        <v>0</v>
      </c>
      <c r="AL1366" s="93">
        <v>0</v>
      </c>
      <c r="AM1366" s="49" t="s">
        <v>5559</v>
      </c>
      <c r="AN1366" s="49"/>
      <c r="AO1366" s="48" t="str" cm="1">
        <f t="array" ref="AO1366">IFERROR(_xlfn.IFS(
AQ1366="MPR ISSUE","PDH",
AQ1366="BSS Hardware Issue","BSS",
AQ1366="Sites strategiques, MLL, Pylone, etc.","ENVTECH",
AQ1366="AKTIVCO DEFAUT GE &amp; POWER Cabinet","AKTIVCO",
AQ1366="AKTIVCO Coupure ENEO &amp; Baisse de tension","AKTIVCO GRID ONLY",
AQ1366="Coupure ENEO &amp; Baisse de tension","IHS GRID ONLY",
AQ1366="Defaut GE &amp; POWER Cabinet","IHS",
AQ1366="Sharing","Partners",
AQ1366="Sites strategiques &amp; DataCenter","SST &amp; DC",
AQ1366="Exclu","Exclu",
AQ1366="SAT","SAT",
AQ1366="SPARE-ISSUE","SPARE-ISSUE",
AQ1366="Fiber CAmtel","TRANS_FO_CAMTEL",
AQ1366="Fiber AOF","Fiber AOF",
AQ1366="Projet OCM (HUAWEI)","TRAVAUX-HUAWEI",
AQ1366="Projet OCM (NOKIA)","TRAVAUX-NOKIA",
AQ1366="ACCESS-ISSUE","ACCESS-ISSUE",
AQ1366="Projet OCM (ZTE, NOKIA, autres projets)","TRAVAUX OCM",
AQ1366="No root CAuse","No root cause",
AQ1366="ODU HS","PDH",
AQ1366="IP &amp; VLAN","PDH",
AQ1366="Warehouse HUAWEI","SPARE-ISSUE",
AQ1366="SPARE-HS","SPARE-ISSUE",
AQ1366="Power Telco","BSS",AQ1366="no impacts","no impacts"
),"")</f>
        <v>No root cause</v>
      </c>
      <c r="AP1366" s="48" t="str" cm="1">
        <f t="array" ref="AP1366">IFERROR(_xlfn.IFS(
AQ1366="MPR ISSUE","TX ISSUE",
AQ1366="BSS Hardware Issue","RAN ISSUE",
AQ1366="Sites strategiques, MLL, Pylone, etc.","ENVTECH",
AQ1366="AKTIVCO DEFAUT GE &amp; POWER Cabinet","POWER ISSUE",
AQ1366="AKTIVCO Coupure ENEO &amp; Baisse de tension","POWER ISSUE",
AQ1366="Coupure ENEO &amp; Baisse de tension","POWER ISSUE",
AQ1366="Defaut GE &amp; POWER Cabinet","POWER ISSUE",
AQ1366="Sharing","POWER ISSUE",
AQ1366="Sites strategiques &amp; DataCenter","POWER ISSUE",
AQ1366="Exclu","Exclu",
AQ1366="SAT","TX ISSUE",
AQ1366="SPARE-ISSUE","SPARE-ISSUE",
AQ1366="Fiber CAmtel","TX ISSUE",
AQ1366="Fiber AOF","TX ISSUE",
AQ1366="Projet OCM (HUAWEI)","TRAVAUX-HUAWEI",
AQ1366="Projet OCM (NOKIA)","TRAVAUX -NOKIA",
AQ1366="ACCESS-ISSUE","ACCESS-ISSUE",
AQ1366="Projet OCM (ZTE, NOKIA, autres projets)","TRAVAUX OCM",
AQ1366="No root CAuse","No root cause",
AQ1366="ODU HS","TX ISSUE",
AQ1366="IP &amp; VLAN","TX ISSUE",
AQ1366="Warehouse HUAWEI","SPARE-ISSUE",
AQ1366="SPARE-HS","SPARE-ISSUE",
AQ1366="Power Telco","RAN ISSUE",AQ1366="no impacts","no impacts"
),"")</f>
        <v>No root cause</v>
      </c>
      <c r="AQ1366" s="67" t="s">
        <v>5344</v>
      </c>
      <c r="AR1366" s="48" t="str" cm="1">
        <f t="array" ref="AR1366">IFERROR(_xlfn.IFS(
AQ1366="MPR ISSUE","ACTIVE",
AQ1366="BSS Hardware Issue","ACTIVE",
AQ1366="Sites strategiques, MLL, Pylone, etc.","PASSIVE",
AQ1366="AKTIVCO DEFAUT GE &amp; POWER Cabinet","PASSIVE",
AQ1366="AKTIVCO Coupure ENEO &amp; Baisse de tension","PASSIVE",
AQ1366="Coupure ENEO &amp; Baisse de tension","PASSIVE",
AQ1366="Defaut GE &amp; POWER Cabinet","PASSIVE",
AQ1366="Sharing","PASSIVE",
AQ1366="Sites strategiques &amp; DataCenter","PASSIVE",
AQ1366="Exclu","Exclu",
AQ1366="SAT","ACTIVE",
AQ1366="SPARE-ISSUE","SPARE-ISSUE",
AQ1366="Fiber CAmtel","ACTIVE",
AQ1366="Fiber AOF","ACTIVE",
AQ1366="Projet OCM (HUAWEI)","PLANNED WORKS",
AQ1366="Projet OCM (NOKIA)","PLANNED WORKS",
AQ1366="ACCESS-ISSUE","ACCESS-ISSUE",
AQ1366="Projet OCM (ZTE, NOKIA, autres projets)","PLANNED WORKS",
AQ1366="No root CAuse","No root cause",
AQ1366="ODU HS","ACTIVE",
AQ1366="IP &amp; VLAN","ACTIVE",
AQ1366="Warehouse HUAWEI","SPARE-ISSUE",
AQ1366="SPARE-HS","SPARE-ISSUE",
AQ1366="Power Telco","ACTIVE", AQ1366="no impacts","no impacts"
),"")</f>
        <v>No root cause</v>
      </c>
      <c r="AS1366" s="92" t="s">
        <v>5537</v>
      </c>
      <c r="AT1366" s="98" t="s">
        <v>5148</v>
      </c>
      <c r="AV1366" s="17" t="s">
        <v>5537</v>
      </c>
      <c r="AW1366" s="7" t="s">
        <v>5537</v>
      </c>
      <c r="AX1366" s="6" t="s">
        <v>5537</v>
      </c>
      <c r="AY1366" s="7"/>
      <c r="AZ1366" s="3" t="s">
        <v>5537</v>
      </c>
      <c r="BA1366" s="18" t="s">
        <v>5537</v>
      </c>
      <c r="BB1366" s="18" t="s">
        <v>5537</v>
      </c>
      <c r="BC1366" s="18" t="s">
        <v>5537</v>
      </c>
      <c r="BD1366" s="18" t="s">
        <v>5537</v>
      </c>
      <c r="BE1366" s="18" t="s">
        <v>5537</v>
      </c>
      <c r="BF1366" s="18" t="s">
        <v>5537</v>
      </c>
      <c r="BG1366" s="18" t="s">
        <v>5537</v>
      </c>
      <c r="BH1366" s="18" t="s">
        <v>5537</v>
      </c>
      <c r="BI1366" s="18" t="s">
        <v>5537</v>
      </c>
      <c r="BJ1366" s="18" t="s">
        <v>5537</v>
      </c>
      <c r="BK1366" s="18" t="s">
        <v>5537</v>
      </c>
      <c r="BL1366" s="9" t="s">
        <v>5537</v>
      </c>
      <c r="BM1366" s="14" t="s">
        <v>5537</v>
      </c>
      <c r="BN1366" s="14" t="s">
        <v>5537</v>
      </c>
      <c r="BO1366" s="14" t="str">
        <f>_xlfn.XLOOKUP(B1366,'[4]cell downs 18042026 17h'!$B:$B,'[4]cell downs 18042026 17h'!$B:$B,"")</f>
        <v/>
      </c>
      <c r="BP1366" s="14" t="str">
        <f>_xlfn.XLOOKUP(B1366,'[5]Cells Huawei 19042026 15h'!$B:$B,'[5]Cells Huawei 19042026 15h'!$B:$B,"")</f>
        <v/>
      </c>
      <c r="BQ1366" s="9" t="str">
        <f>_xlfn.XLOOKUP(B1366,'[6]cells down 19042026 9H40'!$B:$B,'[6]cells down 19042026 9H40'!$B:$B,"")</f>
        <v/>
      </c>
      <c r="BR1366" s="9" t="s">
        <v>5537</v>
      </c>
      <c r="BS1366" s="9" t="s">
        <v>12</v>
      </c>
      <c r="BT1366" s="108"/>
    </row>
    <row r="1367" spans="1:72" s="9" customFormat="1" x14ac:dyDescent="0.35">
      <c r="A1367" s="1" t="s">
        <v>3786</v>
      </c>
      <c r="B1367" s="8" t="s">
        <v>3787</v>
      </c>
      <c r="C1367" s="3" t="str">
        <f>_xlfn.XLOOKUP(B1367,'[1]daily break down'!$D:$D,'[1]daily break down'!$E:$E,"")</f>
        <v>NORD</v>
      </c>
      <c r="D1367" s="1" t="s">
        <v>11</v>
      </c>
      <c r="E1367" s="1" t="s">
        <v>12</v>
      </c>
      <c r="F1367" s="3" t="s">
        <v>23</v>
      </c>
      <c r="G1367" s="1" t="s">
        <v>3788</v>
      </c>
      <c r="H1367" s="32" t="str">
        <f>_xlfn.XLOOKUP(B1367,[2]CALCULATION!$B:$B,[2]CALCULATION!$H:$H,"")</f>
        <v>HUAWEI</v>
      </c>
      <c r="I1367" s="28">
        <v>0</v>
      </c>
      <c r="J1367" s="28">
        <v>0</v>
      </c>
      <c r="K1367" s="28">
        <v>0</v>
      </c>
      <c r="L1367" s="28">
        <v>0</v>
      </c>
      <c r="M1367" s="28">
        <v>0</v>
      </c>
      <c r="N1367" s="28">
        <v>0</v>
      </c>
      <c r="O1367" s="28">
        <v>0</v>
      </c>
      <c r="P1367" s="28">
        <v>0</v>
      </c>
      <c r="Q1367" s="28">
        <v>0</v>
      </c>
      <c r="R1367" s="28">
        <v>0</v>
      </c>
      <c r="S1367" s="93">
        <v>0</v>
      </c>
      <c r="T1367" s="93">
        <f>_xlfn.XLOOKUP(B1367,'[3]Nur des jours'!$B:$B,'[3]Nur des jours'!$U:$U,"")</f>
        <v>0</v>
      </c>
      <c r="U1367" s="93">
        <v>0</v>
      </c>
      <c r="V1367" s="93">
        <v>0.23638612801876538</v>
      </c>
      <c r="W1367" s="93">
        <v>8.4645281694360974E-2</v>
      </c>
      <c r="X1367" s="93">
        <v>2.0296319125196541E-2</v>
      </c>
      <c r="Y1367" s="93">
        <v>1.6764973618352153E-2</v>
      </c>
      <c r="Z1367" s="93">
        <v>0</v>
      </c>
      <c r="AA1367" s="93">
        <v>0</v>
      </c>
      <c r="AB1367" s="93">
        <v>0</v>
      </c>
      <c r="AC1367" s="93">
        <f>_xlfn.XLOOKUP(B1367,'[3]Nur des jours'!$B:$B,'[3]Nur des jours'!$N:$N,"")</f>
        <v>0</v>
      </c>
      <c r="AD1367" s="93">
        <v>0</v>
      </c>
      <c r="AE1367" s="93">
        <v>0</v>
      </c>
      <c r="AF1367" s="93">
        <v>0</v>
      </c>
      <c r="AG1367" s="93"/>
      <c r="AH1367" s="93">
        <v>0</v>
      </c>
      <c r="AI1367" s="93">
        <v>0</v>
      </c>
      <c r="AJ1367" s="93">
        <v>0</v>
      </c>
      <c r="AK1367" s="93">
        <v>0</v>
      </c>
      <c r="AL1367" s="93">
        <v>0</v>
      </c>
      <c r="AM1367" s="49" t="s">
        <v>5559</v>
      </c>
      <c r="AN1367" s="49"/>
      <c r="AO1367" s="48" t="str" cm="1">
        <f t="array" ref="AO1367">IFERROR(_xlfn.IFS(
AQ1367="MPR ISSUE","PDH",
AQ1367="BSS Hardware Issue","BSS",
AQ1367="Sites strategiques, MLL, Pylone, etc.","ENVTECH",
AQ1367="AKTIVCO DEFAUT GE &amp; POWER Cabinet","AKTIVCO",
AQ1367="AKTIVCO Coupure ENEO &amp; Baisse de tension","AKTIVCO GRID ONLY",
AQ1367="Coupure ENEO &amp; Baisse de tension","IHS GRID ONLY",
AQ1367="Defaut GE &amp; POWER Cabinet","IHS",
AQ1367="Sharing","Partners",
AQ1367="Sites strategiques &amp; DataCenter","SST &amp; DC",
AQ1367="Exclu","Exclu",
AQ1367="SAT","SAT",
AQ1367="SPARE-ISSUE","SPARE-ISSUE",
AQ1367="Fiber CAmtel","TRANS_FO_CAMTEL",
AQ1367="Fiber AOF","Fiber AOF",
AQ1367="Projet OCM (HUAWEI)","TRAVAUX-HUAWEI",
AQ1367="Projet OCM (NOKIA)","TRAVAUX-NOKIA",
AQ1367="ACCESS-ISSUE","ACCESS-ISSUE",
AQ1367="Projet OCM (ZTE, NOKIA, autres projets)","TRAVAUX OCM",
AQ1367="No root CAuse","No root cause",
AQ1367="ODU HS","PDH",
AQ1367="IP &amp; VLAN","PDH",
AQ1367="Warehouse HUAWEI","SPARE-ISSUE",
AQ1367="SPARE-HS","SPARE-ISSUE",
AQ1367="Power Telco","BSS",AQ1367="no impacts","no impacts"
),"")</f>
        <v>No root cause</v>
      </c>
      <c r="AP1367" s="48" t="str" cm="1">
        <f t="array" ref="AP1367">IFERROR(_xlfn.IFS(
AQ1367="MPR ISSUE","TX ISSUE",
AQ1367="BSS Hardware Issue","RAN ISSUE",
AQ1367="Sites strategiques, MLL, Pylone, etc.","ENVTECH",
AQ1367="AKTIVCO DEFAUT GE &amp; POWER Cabinet","POWER ISSUE",
AQ1367="AKTIVCO Coupure ENEO &amp; Baisse de tension","POWER ISSUE",
AQ1367="Coupure ENEO &amp; Baisse de tension","POWER ISSUE",
AQ1367="Defaut GE &amp; POWER Cabinet","POWER ISSUE",
AQ1367="Sharing","POWER ISSUE",
AQ1367="Sites strategiques &amp; DataCenter","POWER ISSUE",
AQ1367="Exclu","Exclu",
AQ1367="SAT","TX ISSUE",
AQ1367="SPARE-ISSUE","SPARE-ISSUE",
AQ1367="Fiber CAmtel","TX ISSUE",
AQ1367="Fiber AOF","TX ISSUE",
AQ1367="Projet OCM (HUAWEI)","TRAVAUX-HUAWEI",
AQ1367="Projet OCM (NOKIA)","TRAVAUX -NOKIA",
AQ1367="ACCESS-ISSUE","ACCESS-ISSUE",
AQ1367="Projet OCM (ZTE, NOKIA, autres projets)","TRAVAUX OCM",
AQ1367="No root CAuse","No root cause",
AQ1367="ODU HS","TX ISSUE",
AQ1367="IP &amp; VLAN","TX ISSUE",
AQ1367="Warehouse HUAWEI","SPARE-ISSUE",
AQ1367="SPARE-HS","SPARE-ISSUE",
AQ1367="Power Telco","RAN ISSUE",AQ1367="no impacts","no impacts"
),"")</f>
        <v>No root cause</v>
      </c>
      <c r="AQ1367" s="127" t="s">
        <v>5344</v>
      </c>
      <c r="AR1367" s="48" t="str" cm="1">
        <f t="array" ref="AR1367">IFERROR(_xlfn.IFS(
AQ1367="MPR ISSUE","ACTIVE",
AQ1367="BSS Hardware Issue","ACTIVE",
AQ1367="Sites strategiques, MLL, Pylone, etc.","PASSIVE",
AQ1367="AKTIVCO DEFAUT GE &amp; POWER Cabinet","PASSIVE",
AQ1367="AKTIVCO Coupure ENEO &amp; Baisse de tension","PASSIVE",
AQ1367="Coupure ENEO &amp; Baisse de tension","PASSIVE",
AQ1367="Defaut GE &amp; POWER Cabinet","PASSIVE",
AQ1367="Sharing","PASSIVE",
AQ1367="Sites strategiques &amp; DataCenter","PASSIVE",
AQ1367="Exclu","Exclu",
AQ1367="SAT","ACTIVE",
AQ1367="SPARE-ISSUE","SPARE-ISSUE",
AQ1367="Fiber CAmtel","ACTIVE",
AQ1367="Fiber AOF","ACTIVE",
AQ1367="Projet OCM (HUAWEI)","PLANNED WORKS",
AQ1367="Projet OCM (NOKIA)","PLANNED WORKS",
AQ1367="ACCESS-ISSUE","ACCESS-ISSUE",
AQ1367="Projet OCM (ZTE, NOKIA, autres projets)","PLANNED WORKS",
AQ1367="No root CAuse","No root cause",
AQ1367="ODU HS","ACTIVE",
AQ1367="IP &amp; VLAN","ACTIVE",
AQ1367="Warehouse HUAWEI","SPARE-ISSUE",
AQ1367="SPARE-HS","SPARE-ISSUE",
AQ1367="Power Telco","ACTIVE", AQ1367="no impacts","no impacts"
),"")</f>
        <v>No root cause</v>
      </c>
      <c r="AS1367" s="92" t="s">
        <v>5537</v>
      </c>
      <c r="AT1367" s="98" t="s">
        <v>3787</v>
      </c>
      <c r="AV1367" s="17" t="s">
        <v>5537</v>
      </c>
      <c r="AW1367" s="7" t="s">
        <v>5537</v>
      </c>
      <c r="AX1367" s="6" t="s">
        <v>5537</v>
      </c>
      <c r="AY1367" s="7"/>
      <c r="AZ1367" s="3" t="s">
        <v>5537</v>
      </c>
      <c r="BA1367" s="18" t="s">
        <v>5537</v>
      </c>
      <c r="BB1367" s="18" t="s">
        <v>5537</v>
      </c>
      <c r="BC1367" s="18" t="s">
        <v>5537</v>
      </c>
      <c r="BD1367" s="18" t="s">
        <v>5537</v>
      </c>
      <c r="BE1367" s="18" t="s">
        <v>5537</v>
      </c>
      <c r="BF1367" s="18" t="s">
        <v>5537</v>
      </c>
      <c r="BG1367" s="18" t="s">
        <v>5537</v>
      </c>
      <c r="BH1367" s="18" t="s">
        <v>5537</v>
      </c>
      <c r="BI1367" s="18" t="s">
        <v>5537</v>
      </c>
      <c r="BJ1367" s="18" t="s">
        <v>5537</v>
      </c>
      <c r="BK1367" s="18" t="s">
        <v>5537</v>
      </c>
      <c r="BL1367" s="9" t="s">
        <v>5537</v>
      </c>
      <c r="BM1367" s="14" t="s">
        <v>5537</v>
      </c>
      <c r="BN1367" s="14" t="s">
        <v>5537</v>
      </c>
      <c r="BO1367" s="14" t="str">
        <f>_xlfn.XLOOKUP(B1367,'[4]cell downs 18042026 17h'!$B:$B,'[4]cell downs 18042026 17h'!$B:$B,"")</f>
        <v/>
      </c>
      <c r="BP1367" s="14" t="str">
        <f>_xlfn.XLOOKUP(B1367,'[5]Cells Huawei 19042026 15h'!$B:$B,'[5]Cells Huawei 19042026 15h'!$B:$B,"")</f>
        <v/>
      </c>
      <c r="BQ1367" s="9" t="str">
        <f>_xlfn.XLOOKUP(B1367,'[6]cells down 19042026 9H40'!$B:$B,'[6]cells down 19042026 9H40'!$B:$B,"")</f>
        <v/>
      </c>
      <c r="BR1367" s="9" t="s">
        <v>3787</v>
      </c>
      <c r="BS1367" s="9" t="s">
        <v>12</v>
      </c>
      <c r="BT1367" s="108"/>
    </row>
    <row r="1368" spans="1:72" s="9" customFormat="1" x14ac:dyDescent="0.35">
      <c r="A1368" s="1" t="s">
        <v>4296</v>
      </c>
      <c r="B1368" s="8" t="s">
        <v>4297</v>
      </c>
      <c r="C1368" s="3" t="str">
        <f>_xlfn.XLOOKUP(B1368,'[1]daily break down'!$D:$D,'[1]daily break down'!$E:$E,"")</f>
        <v>ADAMAOUA</v>
      </c>
      <c r="D1368" s="1" t="s">
        <v>11</v>
      </c>
      <c r="E1368" s="1" t="s">
        <v>66</v>
      </c>
      <c r="F1368" s="3" t="s">
        <v>90</v>
      </c>
      <c r="G1368" s="1" t="s">
        <v>4298</v>
      </c>
      <c r="H1368" s="32" t="str">
        <f>_xlfn.XLOOKUP(B1368,[2]CALCULATION!$B:$B,[2]CALCULATION!$H:$H,"")</f>
        <v>HUAWEI</v>
      </c>
      <c r="I1368" s="28">
        <v>0</v>
      </c>
      <c r="J1368" s="28">
        <v>0</v>
      </c>
      <c r="K1368" s="28">
        <v>0</v>
      </c>
      <c r="L1368" s="28">
        <v>0</v>
      </c>
      <c r="M1368" s="28">
        <v>0</v>
      </c>
      <c r="N1368" s="28">
        <v>0</v>
      </c>
      <c r="O1368" s="28">
        <v>0</v>
      </c>
      <c r="P1368" s="28">
        <v>0</v>
      </c>
      <c r="Q1368" s="28">
        <v>0</v>
      </c>
      <c r="R1368" s="28">
        <v>0</v>
      </c>
      <c r="S1368" s="93">
        <v>0</v>
      </c>
      <c r="T1368" s="93">
        <f>_xlfn.XLOOKUP(B1368,'[3]Nur des jours'!$B:$B,'[3]Nur des jours'!$U:$U,"")</f>
        <v>0</v>
      </c>
      <c r="U1368" s="93">
        <v>0</v>
      </c>
      <c r="V1368" s="93">
        <v>0</v>
      </c>
      <c r="W1368" s="93">
        <v>0</v>
      </c>
      <c r="X1368" s="93">
        <v>0</v>
      </c>
      <c r="Y1368" s="93">
        <v>1.6051570485656318E-2</v>
      </c>
      <c r="Z1368" s="93">
        <v>0</v>
      </c>
      <c r="AA1368" s="93">
        <v>0</v>
      </c>
      <c r="AB1368" s="93">
        <v>0</v>
      </c>
      <c r="AC1368" s="93">
        <f>_xlfn.XLOOKUP(B1368,'[3]Nur des jours'!$B:$B,'[3]Nur des jours'!$N:$N,"")</f>
        <v>0</v>
      </c>
      <c r="AD1368" s="93">
        <v>0</v>
      </c>
      <c r="AE1368" s="93">
        <v>0</v>
      </c>
      <c r="AF1368" s="93">
        <v>0</v>
      </c>
      <c r="AG1368" s="93"/>
      <c r="AH1368" s="93">
        <v>0</v>
      </c>
      <c r="AI1368" s="93">
        <v>0</v>
      </c>
      <c r="AJ1368" s="93">
        <v>0</v>
      </c>
      <c r="AK1368" s="93">
        <v>0</v>
      </c>
      <c r="AL1368" s="93">
        <v>0</v>
      </c>
      <c r="AM1368" s="49" t="s">
        <v>5559</v>
      </c>
      <c r="AN1368" s="49"/>
      <c r="AO1368" s="48" t="str" cm="1">
        <f t="array" ref="AO1368">IFERROR(_xlfn.IFS(
AQ1368="MPR ISSUE","PDH",
AQ1368="BSS Hardware Issue","BSS",
AQ1368="Sites strategiques, MLL, Pylone, etc.","ENVTECH",
AQ1368="AKTIVCO DEFAUT GE &amp; POWER Cabinet","AKTIVCO",
AQ1368="AKTIVCO Coupure ENEO &amp; Baisse de tension","AKTIVCO GRID ONLY",
AQ1368="Coupure ENEO &amp; Baisse de tension","IHS GRID ONLY",
AQ1368="Defaut GE &amp; POWER Cabinet","IHS",
AQ1368="Sharing","Partners",
AQ1368="Sites strategiques &amp; DataCenter","SST &amp; DC",
AQ1368="Exclu","Exclu",
AQ1368="SAT","SAT",
AQ1368="SPARE-ISSUE","SPARE-ISSUE",
AQ1368="Fiber CAmtel","TRANS_FO_CAMTEL",
AQ1368="Fiber AOF","Fiber AOF",
AQ1368="Projet OCM (HUAWEI)","TRAVAUX-HUAWEI",
AQ1368="Projet OCM (NOKIA)","TRAVAUX-NOKIA",
AQ1368="ACCESS-ISSUE","ACCESS-ISSUE",
AQ1368="Projet OCM (ZTE, NOKIA, autres projets)","TRAVAUX OCM",
AQ1368="No root CAuse","No root cause",
AQ1368="ODU HS","PDH",
AQ1368="IP &amp; VLAN","PDH",
AQ1368="Warehouse HUAWEI","SPARE-ISSUE",
AQ1368="SPARE-HS","SPARE-ISSUE",
AQ1368="Power Telco","BSS",AQ1368="no impacts","no impacts"
),"")</f>
        <v>No root cause</v>
      </c>
      <c r="AP1368" s="48" t="str" cm="1">
        <f t="array" ref="AP1368">IFERROR(_xlfn.IFS(
AQ1368="MPR ISSUE","TX ISSUE",
AQ1368="BSS Hardware Issue","RAN ISSUE",
AQ1368="Sites strategiques, MLL, Pylone, etc.","ENVTECH",
AQ1368="AKTIVCO DEFAUT GE &amp; POWER Cabinet","POWER ISSUE",
AQ1368="AKTIVCO Coupure ENEO &amp; Baisse de tension","POWER ISSUE",
AQ1368="Coupure ENEO &amp; Baisse de tension","POWER ISSUE",
AQ1368="Defaut GE &amp; POWER Cabinet","POWER ISSUE",
AQ1368="Sharing","POWER ISSUE",
AQ1368="Sites strategiques &amp; DataCenter","POWER ISSUE",
AQ1368="Exclu","Exclu",
AQ1368="SAT","TX ISSUE",
AQ1368="SPARE-ISSUE","SPARE-ISSUE",
AQ1368="Fiber CAmtel","TX ISSUE",
AQ1368="Fiber AOF","TX ISSUE",
AQ1368="Projet OCM (HUAWEI)","TRAVAUX-HUAWEI",
AQ1368="Projet OCM (NOKIA)","TRAVAUX -NOKIA",
AQ1368="ACCESS-ISSUE","ACCESS-ISSUE",
AQ1368="Projet OCM (ZTE, NOKIA, autres projets)","TRAVAUX OCM",
AQ1368="No root CAuse","No root cause",
AQ1368="ODU HS","TX ISSUE",
AQ1368="IP &amp; VLAN","TX ISSUE",
AQ1368="Warehouse HUAWEI","SPARE-ISSUE",
AQ1368="SPARE-HS","SPARE-ISSUE",
AQ1368="Power Telco","RAN ISSUE",AQ1368="no impacts","no impacts"
),"")</f>
        <v>No root cause</v>
      </c>
      <c r="AQ1368" s="127" t="s">
        <v>5344</v>
      </c>
      <c r="AR1368" s="48" t="str" cm="1">
        <f t="array" ref="AR1368">IFERROR(_xlfn.IFS(
AQ1368="MPR ISSUE","ACTIVE",
AQ1368="BSS Hardware Issue","ACTIVE",
AQ1368="Sites strategiques, MLL, Pylone, etc.","PASSIVE",
AQ1368="AKTIVCO DEFAUT GE &amp; POWER Cabinet","PASSIVE",
AQ1368="AKTIVCO Coupure ENEO &amp; Baisse de tension","PASSIVE",
AQ1368="Coupure ENEO &amp; Baisse de tension","PASSIVE",
AQ1368="Defaut GE &amp; POWER Cabinet","PASSIVE",
AQ1368="Sharing","PASSIVE",
AQ1368="Sites strategiques &amp; DataCenter","PASSIVE",
AQ1368="Exclu","Exclu",
AQ1368="SAT","ACTIVE",
AQ1368="SPARE-ISSUE","SPARE-ISSUE",
AQ1368="Fiber CAmtel","ACTIVE",
AQ1368="Fiber AOF","ACTIVE",
AQ1368="Projet OCM (HUAWEI)","PLANNED WORKS",
AQ1368="Projet OCM (NOKIA)","PLANNED WORKS",
AQ1368="ACCESS-ISSUE","ACCESS-ISSUE",
AQ1368="Projet OCM (ZTE, NOKIA, autres projets)","PLANNED WORKS",
AQ1368="No root CAuse","No root cause",
AQ1368="ODU HS","ACTIVE",
AQ1368="IP &amp; VLAN","ACTIVE",
AQ1368="Warehouse HUAWEI","SPARE-ISSUE",
AQ1368="SPARE-HS","SPARE-ISSUE",
AQ1368="Power Telco","ACTIVE", AQ1368="no impacts","no impacts"
),"")</f>
        <v>No root cause</v>
      </c>
      <c r="AS1368" s="92" t="s">
        <v>5537</v>
      </c>
      <c r="AT1368" s="98" t="s">
        <v>4297</v>
      </c>
      <c r="AV1368" s="17" t="s">
        <v>5537</v>
      </c>
      <c r="AW1368" s="7" t="s">
        <v>5537</v>
      </c>
      <c r="AX1368" s="6" t="s">
        <v>5537</v>
      </c>
      <c r="AY1368" s="7"/>
      <c r="AZ1368" s="3" t="s">
        <v>5537</v>
      </c>
      <c r="BA1368" s="18" t="s">
        <v>5537</v>
      </c>
      <c r="BB1368" s="18" t="s">
        <v>5537</v>
      </c>
      <c r="BC1368" s="18" t="s">
        <v>5537</v>
      </c>
      <c r="BD1368" s="18" t="s">
        <v>5537</v>
      </c>
      <c r="BE1368" s="18" t="s">
        <v>5537</v>
      </c>
      <c r="BF1368" s="18" t="s">
        <v>5537</v>
      </c>
      <c r="BG1368" s="18" t="s">
        <v>5537</v>
      </c>
      <c r="BH1368" s="18" t="s">
        <v>5537</v>
      </c>
      <c r="BI1368" s="18" t="s">
        <v>5537</v>
      </c>
      <c r="BJ1368" s="18" t="s">
        <v>5537</v>
      </c>
      <c r="BK1368" s="18" t="s">
        <v>5537</v>
      </c>
      <c r="BL1368" s="9" t="s">
        <v>5537</v>
      </c>
      <c r="BM1368" s="14" t="s">
        <v>5537</v>
      </c>
      <c r="BN1368" s="14" t="s">
        <v>5537</v>
      </c>
      <c r="BO1368" s="14" t="str">
        <f>_xlfn.XLOOKUP(B1368,'[4]cell downs 18042026 17h'!$B:$B,'[4]cell downs 18042026 17h'!$B:$B,"")</f>
        <v/>
      </c>
      <c r="BP1368" s="14" t="str">
        <f>_xlfn.XLOOKUP(B1368,'[5]Cells Huawei 19042026 15h'!$B:$B,'[5]Cells Huawei 19042026 15h'!$B:$B,"")</f>
        <v/>
      </c>
      <c r="BQ1368" s="9" t="str">
        <f>_xlfn.XLOOKUP(B1368,'[6]cells down 19042026 9H40'!$B:$B,'[6]cells down 19042026 9H40'!$B:$B,"")</f>
        <v/>
      </c>
      <c r="BR1368" s="9" t="s">
        <v>4297</v>
      </c>
      <c r="BS1368" s="9" t="s">
        <v>5537</v>
      </c>
      <c r="BT1368" s="108"/>
    </row>
    <row r="1369" spans="1:72" s="9" customFormat="1" x14ac:dyDescent="0.35">
      <c r="A1369" s="1" t="s">
        <v>3845</v>
      </c>
      <c r="B1369" s="8" t="s">
        <v>3846</v>
      </c>
      <c r="C1369" s="3" t="str">
        <f>_xlfn.XLOOKUP(B1369,'[1]daily break down'!$D:$D,'[1]daily break down'!$E:$E,"")</f>
        <v>NORD</v>
      </c>
      <c r="D1369" s="1" t="s">
        <v>11</v>
      </c>
      <c r="E1369" s="1" t="s">
        <v>66</v>
      </c>
      <c r="F1369" s="3" t="s">
        <v>23</v>
      </c>
      <c r="G1369" s="1" t="s">
        <v>3845</v>
      </c>
      <c r="H1369" s="32" t="str">
        <f>_xlfn.XLOOKUP(B1369,[2]CALCULATION!$B:$B,[2]CALCULATION!$H:$H,"")</f>
        <v>HUAWEI</v>
      </c>
      <c r="I1369" s="28">
        <v>0</v>
      </c>
      <c r="J1369" s="28">
        <v>0</v>
      </c>
      <c r="K1369" s="28">
        <v>0</v>
      </c>
      <c r="L1369" s="28">
        <v>0</v>
      </c>
      <c r="M1369" s="28">
        <v>0</v>
      </c>
      <c r="N1369" s="28">
        <v>0</v>
      </c>
      <c r="O1369" s="28">
        <v>0</v>
      </c>
      <c r="P1369" s="28">
        <v>0</v>
      </c>
      <c r="Q1369" s="28">
        <v>0</v>
      </c>
      <c r="R1369" s="28">
        <v>0</v>
      </c>
      <c r="S1369" s="93">
        <v>0</v>
      </c>
      <c r="T1369" s="93">
        <f>_xlfn.XLOOKUP(B1369,'[3]Nur des jours'!$B:$B,'[3]Nur des jours'!$U:$U,"")</f>
        <v>0</v>
      </c>
      <c r="U1369" s="93">
        <v>0</v>
      </c>
      <c r="V1369" s="93">
        <v>2.1134567806114148E-2</v>
      </c>
      <c r="W1369" s="93">
        <v>6.072844167073306E-2</v>
      </c>
      <c r="X1369" s="93">
        <v>0.10162427625252189</v>
      </c>
      <c r="Y1369" s="93">
        <v>1.5516518136134439E-2</v>
      </c>
      <c r="Z1369" s="93">
        <v>0</v>
      </c>
      <c r="AA1369" s="93">
        <v>0</v>
      </c>
      <c r="AB1369" s="93">
        <v>0</v>
      </c>
      <c r="AC1369" s="93">
        <f>_xlfn.XLOOKUP(B1369,'[3]Nur des jours'!$B:$B,'[3]Nur des jours'!$N:$N,"")</f>
        <v>0</v>
      </c>
      <c r="AD1369" s="93">
        <v>0</v>
      </c>
      <c r="AE1369" s="93">
        <v>0</v>
      </c>
      <c r="AF1369" s="93">
        <v>0</v>
      </c>
      <c r="AG1369" s="93"/>
      <c r="AH1369" s="93">
        <v>0</v>
      </c>
      <c r="AI1369" s="93">
        <v>0</v>
      </c>
      <c r="AJ1369" s="93">
        <v>0</v>
      </c>
      <c r="AK1369" s="93">
        <v>0</v>
      </c>
      <c r="AL1369" s="93">
        <v>0</v>
      </c>
      <c r="AM1369" s="49" t="s">
        <v>5559</v>
      </c>
      <c r="AN1369" s="49"/>
      <c r="AO1369" s="48" t="str" cm="1">
        <f t="array" ref="AO1369">IFERROR(_xlfn.IFS(
AQ1369="MPR ISSUE","PDH",
AQ1369="BSS Hardware Issue","BSS",
AQ1369="Sites strategiques, MLL, Pylone, etc.","ENVTECH",
AQ1369="AKTIVCO DEFAUT GE &amp; POWER Cabinet","AKTIVCO",
AQ1369="AKTIVCO Coupure ENEO &amp; Baisse de tension","AKTIVCO GRID ONLY",
AQ1369="Coupure ENEO &amp; Baisse de tension","IHS GRID ONLY",
AQ1369="Defaut GE &amp; POWER Cabinet","IHS",
AQ1369="Sharing","Partners",
AQ1369="Sites strategiques &amp; DataCenter","SST &amp; DC",
AQ1369="Exclu","Exclu",
AQ1369="SAT","SAT",
AQ1369="SPARE-ISSUE","SPARE-ISSUE",
AQ1369="Fiber CAmtel","TRANS_FO_CAMTEL",
AQ1369="Fiber AOF","Fiber AOF",
AQ1369="Projet OCM (HUAWEI)","TRAVAUX-HUAWEI",
AQ1369="Projet OCM (NOKIA)","TRAVAUX-NOKIA",
AQ1369="ACCESS-ISSUE","ACCESS-ISSUE",
AQ1369="Projet OCM (ZTE, NOKIA, autres projets)","TRAVAUX OCM",
AQ1369="No root CAuse","No root cause",
AQ1369="ODU HS","PDH",
AQ1369="IP &amp; VLAN","PDH",
AQ1369="Warehouse HUAWEI","SPARE-ISSUE",
AQ1369="SPARE-HS","SPARE-ISSUE",
AQ1369="Power Telco","BSS",AQ1369="no impacts","no impacts"
),"")</f>
        <v>No root cause</v>
      </c>
      <c r="AP1369" s="48" t="str" cm="1">
        <f t="array" ref="AP1369">IFERROR(_xlfn.IFS(
AQ1369="MPR ISSUE","TX ISSUE",
AQ1369="BSS Hardware Issue","RAN ISSUE",
AQ1369="Sites strategiques, MLL, Pylone, etc.","ENVTECH",
AQ1369="AKTIVCO DEFAUT GE &amp; POWER Cabinet","POWER ISSUE",
AQ1369="AKTIVCO Coupure ENEO &amp; Baisse de tension","POWER ISSUE",
AQ1369="Coupure ENEO &amp; Baisse de tension","POWER ISSUE",
AQ1369="Defaut GE &amp; POWER Cabinet","POWER ISSUE",
AQ1369="Sharing","POWER ISSUE",
AQ1369="Sites strategiques &amp; DataCenter","POWER ISSUE",
AQ1369="Exclu","Exclu",
AQ1369="SAT","TX ISSUE",
AQ1369="SPARE-ISSUE","SPARE-ISSUE",
AQ1369="Fiber CAmtel","TX ISSUE",
AQ1369="Fiber AOF","TX ISSUE",
AQ1369="Projet OCM (HUAWEI)","TRAVAUX-HUAWEI",
AQ1369="Projet OCM (NOKIA)","TRAVAUX -NOKIA",
AQ1369="ACCESS-ISSUE","ACCESS-ISSUE",
AQ1369="Projet OCM (ZTE, NOKIA, autres projets)","TRAVAUX OCM",
AQ1369="No root CAuse","No root cause",
AQ1369="ODU HS","TX ISSUE",
AQ1369="IP &amp; VLAN","TX ISSUE",
AQ1369="Warehouse HUAWEI","SPARE-ISSUE",
AQ1369="SPARE-HS","SPARE-ISSUE",
AQ1369="Power Telco","RAN ISSUE",AQ1369="no impacts","no impacts"
),"")</f>
        <v>No root cause</v>
      </c>
      <c r="AQ1369" s="127" t="s">
        <v>5344</v>
      </c>
      <c r="AR1369" s="48" t="str" cm="1">
        <f t="array" ref="AR1369">IFERROR(_xlfn.IFS(
AQ1369="MPR ISSUE","ACTIVE",
AQ1369="BSS Hardware Issue","ACTIVE",
AQ1369="Sites strategiques, MLL, Pylone, etc.","PASSIVE",
AQ1369="AKTIVCO DEFAUT GE &amp; POWER Cabinet","PASSIVE",
AQ1369="AKTIVCO Coupure ENEO &amp; Baisse de tension","PASSIVE",
AQ1369="Coupure ENEO &amp; Baisse de tension","PASSIVE",
AQ1369="Defaut GE &amp; POWER Cabinet","PASSIVE",
AQ1369="Sharing","PASSIVE",
AQ1369="Sites strategiques &amp; DataCenter","PASSIVE",
AQ1369="Exclu","Exclu",
AQ1369="SAT","ACTIVE",
AQ1369="SPARE-ISSUE","SPARE-ISSUE",
AQ1369="Fiber CAmtel","ACTIVE",
AQ1369="Fiber AOF","ACTIVE",
AQ1369="Projet OCM (HUAWEI)","PLANNED WORKS",
AQ1369="Projet OCM (NOKIA)","PLANNED WORKS",
AQ1369="ACCESS-ISSUE","ACCESS-ISSUE",
AQ1369="Projet OCM (ZTE, NOKIA, autres projets)","PLANNED WORKS",
AQ1369="No root CAuse","No root cause",
AQ1369="ODU HS","ACTIVE",
AQ1369="IP &amp; VLAN","ACTIVE",
AQ1369="Warehouse HUAWEI","SPARE-ISSUE",
AQ1369="SPARE-HS","SPARE-ISSUE",
AQ1369="Power Telco","ACTIVE", AQ1369="no impacts","no impacts"
),"")</f>
        <v>No root cause</v>
      </c>
      <c r="AS1369" s="92" t="s">
        <v>5537</v>
      </c>
      <c r="AT1369" s="98" t="s">
        <v>3846</v>
      </c>
      <c r="AV1369" s="17" t="s">
        <v>5537</v>
      </c>
      <c r="AW1369" s="7" t="s">
        <v>5537</v>
      </c>
      <c r="AX1369" s="6" t="s">
        <v>5537</v>
      </c>
      <c r="AY1369" s="7"/>
      <c r="AZ1369" s="3" t="s">
        <v>5537</v>
      </c>
      <c r="BA1369" s="18" t="s">
        <v>5537</v>
      </c>
      <c r="BB1369" s="18" t="s">
        <v>5537</v>
      </c>
      <c r="BC1369" s="18" t="s">
        <v>5537</v>
      </c>
      <c r="BD1369" s="18" t="s">
        <v>5537</v>
      </c>
      <c r="BE1369" s="18" t="s">
        <v>5537</v>
      </c>
      <c r="BF1369" s="18" t="s">
        <v>5537</v>
      </c>
      <c r="BG1369" s="18" t="s">
        <v>5537</v>
      </c>
      <c r="BH1369" s="18" t="s">
        <v>5537</v>
      </c>
      <c r="BI1369" s="18" t="s">
        <v>5537</v>
      </c>
      <c r="BJ1369" s="18" t="s">
        <v>5537</v>
      </c>
      <c r="BK1369" s="18" t="s">
        <v>5537</v>
      </c>
      <c r="BL1369" s="9" t="s">
        <v>5537</v>
      </c>
      <c r="BM1369" s="14" t="s">
        <v>5537</v>
      </c>
      <c r="BN1369" s="14" t="s">
        <v>5537</v>
      </c>
      <c r="BO1369" s="14" t="str">
        <f>_xlfn.XLOOKUP(B1369,'[4]cell downs 18042026 17h'!$B:$B,'[4]cell downs 18042026 17h'!$B:$B,"")</f>
        <v/>
      </c>
      <c r="BP1369" s="14" t="str">
        <f>_xlfn.XLOOKUP(B1369,'[5]Cells Huawei 19042026 15h'!$B:$B,'[5]Cells Huawei 19042026 15h'!$B:$B,"")</f>
        <v/>
      </c>
      <c r="BQ1369" s="9" t="str">
        <f>_xlfn.XLOOKUP(B1369,'[6]cells down 19042026 9H40'!$B:$B,'[6]cells down 19042026 9H40'!$B:$B,"")</f>
        <v/>
      </c>
      <c r="BR1369" s="9" t="s">
        <v>3846</v>
      </c>
      <c r="BS1369" s="9" t="s">
        <v>12</v>
      </c>
      <c r="BT1369" s="108"/>
    </row>
    <row r="1370" spans="1:72" s="9" customFormat="1" x14ac:dyDescent="0.35">
      <c r="A1370" s="1" t="s">
        <v>4449</v>
      </c>
      <c r="B1370" s="8" t="s">
        <v>4450</v>
      </c>
      <c r="C1370" s="3" t="str">
        <f>_xlfn.XLOOKUP(B1370,'[1]daily break down'!$D:$D,'[1]daily break down'!$E:$E,"")</f>
        <v>SUD-OUEST</v>
      </c>
      <c r="D1370" s="1" t="s">
        <v>11</v>
      </c>
      <c r="E1370" s="1" t="str">
        <f>BS1370</f>
        <v/>
      </c>
      <c r="F1370" s="3" t="s">
        <v>13</v>
      </c>
      <c r="G1370" s="1" t="s">
        <v>4451</v>
      </c>
      <c r="H1370" s="32" t="str">
        <f>_xlfn.XLOOKUP(B1370,[2]CALCULATION!$B:$B,[2]CALCULATION!$H:$H,"")</f>
        <v>HUAWEI</v>
      </c>
      <c r="I1370" s="28">
        <v>0</v>
      </c>
      <c r="J1370" s="28">
        <v>0</v>
      </c>
      <c r="K1370" s="28">
        <v>0</v>
      </c>
      <c r="L1370" s="28">
        <v>0</v>
      </c>
      <c r="M1370" s="28">
        <v>0</v>
      </c>
      <c r="N1370" s="28">
        <v>0</v>
      </c>
      <c r="O1370" s="28">
        <v>0</v>
      </c>
      <c r="P1370" s="28">
        <v>0</v>
      </c>
      <c r="Q1370" s="28">
        <v>0</v>
      </c>
      <c r="R1370" s="28">
        <v>0</v>
      </c>
      <c r="S1370" s="93">
        <v>0</v>
      </c>
      <c r="T1370" s="93">
        <f>_xlfn.XLOOKUP(B1370,'[3]Nur des jours'!$B:$B,'[3]Nur des jours'!$U:$U,"")</f>
        <v>0</v>
      </c>
      <c r="U1370" s="93">
        <v>0</v>
      </c>
      <c r="V1370" s="93">
        <v>0</v>
      </c>
      <c r="W1370" s="93">
        <v>0</v>
      </c>
      <c r="X1370" s="93">
        <v>6.7773297606104441E-2</v>
      </c>
      <c r="Y1370" s="93">
        <v>1.3590329677855681E-2</v>
      </c>
      <c r="Z1370" s="93">
        <v>0</v>
      </c>
      <c r="AA1370" s="93">
        <v>0</v>
      </c>
      <c r="AB1370" s="93">
        <v>0</v>
      </c>
      <c r="AC1370" s="93">
        <f>_xlfn.XLOOKUP(B1370,'[3]Nur des jours'!$B:$B,'[3]Nur des jours'!$N:$N,"")</f>
        <v>0</v>
      </c>
      <c r="AD1370" s="93">
        <v>0</v>
      </c>
      <c r="AE1370" s="93">
        <v>0</v>
      </c>
      <c r="AF1370" s="93">
        <v>0</v>
      </c>
      <c r="AG1370" s="93"/>
      <c r="AH1370" s="93">
        <v>0</v>
      </c>
      <c r="AI1370" s="93">
        <v>0</v>
      </c>
      <c r="AJ1370" s="93">
        <v>0</v>
      </c>
      <c r="AK1370" s="93">
        <v>0</v>
      </c>
      <c r="AL1370" s="93">
        <v>0</v>
      </c>
      <c r="AM1370" s="49" t="s">
        <v>5559</v>
      </c>
      <c r="AN1370" s="49"/>
      <c r="AO1370" s="48" t="str" cm="1">
        <f t="array" ref="AO1370">IFERROR(_xlfn.IFS(
AQ1370="MPR ISSUE","PDH",
AQ1370="BSS Hardware Issue","BSS",
AQ1370="Sites strategiques, MLL, Pylone, etc.","ENVTECH",
AQ1370="AKTIVCO DEFAUT GE &amp; POWER Cabinet","AKTIVCO",
AQ1370="AKTIVCO Coupure ENEO &amp; Baisse de tension","AKTIVCO GRID ONLY",
AQ1370="Coupure ENEO &amp; Baisse de tension","IHS GRID ONLY",
AQ1370="Defaut GE &amp; POWER Cabinet","IHS",
AQ1370="Sharing","Partners",
AQ1370="Sites strategiques &amp; DataCenter","SST &amp; DC",
AQ1370="Exclu","Exclu",
AQ1370="SAT","SAT",
AQ1370="SPARE-ISSUE","SPARE-ISSUE",
AQ1370="Fiber CAmtel","TRANS_FO_CAMTEL",
AQ1370="Fiber AOF","Fiber AOF",
AQ1370="Projet OCM (HUAWEI)","TRAVAUX-HUAWEI",
AQ1370="Projet OCM (NOKIA)","TRAVAUX-NOKIA",
AQ1370="ACCESS-ISSUE","ACCESS-ISSUE",
AQ1370="Projet OCM (ZTE, NOKIA, autres projets)","TRAVAUX OCM",
AQ1370="No root CAuse","No root cause",
AQ1370="ODU HS","PDH",
AQ1370="IP &amp; VLAN","PDH",
AQ1370="Warehouse HUAWEI","SPARE-ISSUE",
AQ1370="SPARE-HS","SPARE-ISSUE",
AQ1370="Power Telco","BSS",AQ1370="no impacts","no impacts"
),"")</f>
        <v>No root cause</v>
      </c>
      <c r="AP1370" s="48" t="str" cm="1">
        <f t="array" ref="AP1370">IFERROR(_xlfn.IFS(
AQ1370="MPR ISSUE","TX ISSUE",
AQ1370="BSS Hardware Issue","RAN ISSUE",
AQ1370="Sites strategiques, MLL, Pylone, etc.","ENVTECH",
AQ1370="AKTIVCO DEFAUT GE &amp; POWER Cabinet","POWER ISSUE",
AQ1370="AKTIVCO Coupure ENEO &amp; Baisse de tension","POWER ISSUE",
AQ1370="Coupure ENEO &amp; Baisse de tension","POWER ISSUE",
AQ1370="Defaut GE &amp; POWER Cabinet","POWER ISSUE",
AQ1370="Sharing","POWER ISSUE",
AQ1370="Sites strategiques &amp; DataCenter","POWER ISSUE",
AQ1370="Exclu","Exclu",
AQ1370="SAT","TX ISSUE",
AQ1370="SPARE-ISSUE","SPARE-ISSUE",
AQ1370="Fiber CAmtel","TX ISSUE",
AQ1370="Fiber AOF","TX ISSUE",
AQ1370="Projet OCM (HUAWEI)","TRAVAUX-HUAWEI",
AQ1370="Projet OCM (NOKIA)","TRAVAUX -NOKIA",
AQ1370="ACCESS-ISSUE","ACCESS-ISSUE",
AQ1370="Projet OCM (ZTE, NOKIA, autres projets)","TRAVAUX OCM",
AQ1370="No root CAuse","No root cause",
AQ1370="ODU HS","TX ISSUE",
AQ1370="IP &amp; VLAN","TX ISSUE",
AQ1370="Warehouse HUAWEI","SPARE-ISSUE",
AQ1370="SPARE-HS","SPARE-ISSUE",
AQ1370="Power Telco","RAN ISSUE",AQ1370="no impacts","no impacts"
),"")</f>
        <v>No root cause</v>
      </c>
      <c r="AQ1370" s="127" t="s">
        <v>5344</v>
      </c>
      <c r="AR1370" s="48" t="str" cm="1">
        <f t="array" ref="AR1370">IFERROR(_xlfn.IFS(
AQ1370="MPR ISSUE","ACTIVE",
AQ1370="BSS Hardware Issue","ACTIVE",
AQ1370="Sites strategiques, MLL, Pylone, etc.","PASSIVE",
AQ1370="AKTIVCO DEFAUT GE &amp; POWER Cabinet","PASSIVE",
AQ1370="AKTIVCO Coupure ENEO &amp; Baisse de tension","PASSIVE",
AQ1370="Coupure ENEO &amp; Baisse de tension","PASSIVE",
AQ1370="Defaut GE &amp; POWER Cabinet","PASSIVE",
AQ1370="Sharing","PASSIVE",
AQ1370="Sites strategiques &amp; DataCenter","PASSIVE",
AQ1370="Exclu","Exclu",
AQ1370="SAT","ACTIVE",
AQ1370="SPARE-ISSUE","SPARE-ISSUE",
AQ1370="Fiber CAmtel","ACTIVE",
AQ1370="Fiber AOF","ACTIVE",
AQ1370="Projet OCM (HUAWEI)","PLANNED WORKS",
AQ1370="Projet OCM (NOKIA)","PLANNED WORKS",
AQ1370="ACCESS-ISSUE","ACCESS-ISSUE",
AQ1370="Projet OCM (ZTE, NOKIA, autres projets)","PLANNED WORKS",
AQ1370="No root CAuse","No root cause",
AQ1370="ODU HS","ACTIVE",
AQ1370="IP &amp; VLAN","ACTIVE",
AQ1370="Warehouse HUAWEI","SPARE-ISSUE",
AQ1370="SPARE-HS","SPARE-ISSUE",
AQ1370="Power Telco","ACTIVE", AQ1370="no impacts","no impacts"
),"")</f>
        <v>No root cause</v>
      </c>
      <c r="AS1370" s="92" t="s">
        <v>5537</v>
      </c>
      <c r="AT1370" s="98" t="s">
        <v>4450</v>
      </c>
      <c r="AV1370" s="17" t="s">
        <v>5537</v>
      </c>
      <c r="AW1370" s="7" t="s">
        <v>5537</v>
      </c>
      <c r="AX1370" s="6" t="s">
        <v>5537</v>
      </c>
      <c r="AY1370" s="7"/>
      <c r="AZ1370" s="3" t="s">
        <v>5537</v>
      </c>
      <c r="BA1370" s="18" t="s">
        <v>5537</v>
      </c>
      <c r="BB1370" s="18" t="s">
        <v>5537</v>
      </c>
      <c r="BC1370" s="18" t="s">
        <v>5537</v>
      </c>
      <c r="BD1370" s="18" t="s">
        <v>5537</v>
      </c>
      <c r="BE1370" s="18" t="s">
        <v>5537</v>
      </c>
      <c r="BF1370" s="18" t="s">
        <v>5537</v>
      </c>
      <c r="BG1370" s="18" t="s">
        <v>5537</v>
      </c>
      <c r="BH1370" s="18" t="s">
        <v>5537</v>
      </c>
      <c r="BI1370" s="18" t="s">
        <v>5537</v>
      </c>
      <c r="BJ1370" s="18" t="s">
        <v>5537</v>
      </c>
      <c r="BK1370" s="18" t="s">
        <v>5537</v>
      </c>
      <c r="BL1370" s="9" t="s">
        <v>5537</v>
      </c>
      <c r="BM1370" s="14" t="s">
        <v>5537</v>
      </c>
      <c r="BN1370" s="14" t="s">
        <v>5537</v>
      </c>
      <c r="BO1370" s="14" t="str">
        <f>_xlfn.XLOOKUP(B1370,'[4]cell downs 18042026 17h'!$B:$B,'[4]cell downs 18042026 17h'!$B:$B,"")</f>
        <v/>
      </c>
      <c r="BP1370" s="14" t="str">
        <f>_xlfn.XLOOKUP(B1370,'[5]Cells Huawei 19042026 15h'!$B:$B,'[5]Cells Huawei 19042026 15h'!$B:$B,"")</f>
        <v/>
      </c>
      <c r="BQ1370" s="9" t="str">
        <f>_xlfn.XLOOKUP(B1370,'[6]cells down 19042026 9H40'!$B:$B,'[6]cells down 19042026 9H40'!$B:$B,"")</f>
        <v/>
      </c>
      <c r="BR1370" s="9" t="s">
        <v>4450</v>
      </c>
      <c r="BS1370" s="9" t="s">
        <v>5537</v>
      </c>
      <c r="BT1370" s="108"/>
    </row>
    <row r="1371" spans="1:72" s="9" customFormat="1" x14ac:dyDescent="0.35">
      <c r="A1371" s="1" t="s">
        <v>1871</v>
      </c>
      <c r="B1371" s="8" t="s">
        <v>1872</v>
      </c>
      <c r="C1371" s="3" t="str">
        <f>_xlfn.XLOOKUP(B1371,'[1]daily break down'!$D:$D,'[1]daily break down'!$E:$E,"")</f>
        <v>NORD-OUEST</v>
      </c>
      <c r="D1371" s="1" t="s">
        <v>11</v>
      </c>
      <c r="E1371" s="1" t="s">
        <v>12</v>
      </c>
      <c r="F1371" s="3" t="s">
        <v>102</v>
      </c>
      <c r="G1371" s="1" t="s">
        <v>1176</v>
      </c>
      <c r="H1371" s="32" t="str">
        <f>_xlfn.XLOOKUP(B1371,[2]CALCULATION!$B:$B,[2]CALCULATION!$H:$H,"")</f>
        <v>Huawei</v>
      </c>
      <c r="I1371" s="28">
        <v>0</v>
      </c>
      <c r="J1371" s="28">
        <v>0</v>
      </c>
      <c r="K1371" s="28">
        <v>0</v>
      </c>
      <c r="L1371" s="28">
        <v>0</v>
      </c>
      <c r="M1371" s="28">
        <v>0</v>
      </c>
      <c r="N1371" s="28">
        <v>0</v>
      </c>
      <c r="O1371" s="28">
        <v>0</v>
      </c>
      <c r="P1371" s="28">
        <v>0</v>
      </c>
      <c r="Q1371" s="28">
        <v>0</v>
      </c>
      <c r="R1371" s="28">
        <v>0</v>
      </c>
      <c r="S1371" s="93">
        <v>0</v>
      </c>
      <c r="T1371" s="93">
        <f>_xlfn.XLOOKUP(B1371,'[3]Nur des jours'!$B:$B,'[3]Nur des jours'!$U:$U,"")</f>
        <v>0</v>
      </c>
      <c r="U1371" s="93">
        <v>0</v>
      </c>
      <c r="V1371" s="93">
        <v>0</v>
      </c>
      <c r="W1371" s="93">
        <v>0</v>
      </c>
      <c r="X1371" s="93">
        <v>0</v>
      </c>
      <c r="Y1371" s="93">
        <v>4.8154711456968938E-3</v>
      </c>
      <c r="Z1371" s="93">
        <v>0</v>
      </c>
      <c r="AA1371" s="93">
        <v>0</v>
      </c>
      <c r="AB1371" s="93">
        <v>0</v>
      </c>
      <c r="AC1371" s="93">
        <f>_xlfn.XLOOKUP(B1371,'[3]Nur des jours'!$B:$B,'[3]Nur des jours'!$N:$N,"")</f>
        <v>0</v>
      </c>
      <c r="AD1371" s="93">
        <v>0</v>
      </c>
      <c r="AE1371" s="93">
        <v>0</v>
      </c>
      <c r="AF1371" s="93">
        <v>0</v>
      </c>
      <c r="AG1371" s="93"/>
      <c r="AH1371" s="93">
        <v>0</v>
      </c>
      <c r="AI1371" s="93">
        <v>0</v>
      </c>
      <c r="AJ1371" s="93">
        <v>0</v>
      </c>
      <c r="AK1371" s="93">
        <v>0</v>
      </c>
      <c r="AL1371" s="93">
        <v>0</v>
      </c>
      <c r="AM1371" s="49" t="s">
        <v>5559</v>
      </c>
      <c r="AN1371" s="49"/>
      <c r="AO1371" s="48" t="str" cm="1">
        <f t="array" ref="AO1371">IFERROR(_xlfn.IFS(
AQ1371="MPR ISSUE","PDH",
AQ1371="BSS Hardware Issue","BSS",
AQ1371="Sites strategiques, MLL, Pylone, etc.","ENVTECH",
AQ1371="AKTIVCO DEFAUT GE &amp; POWER Cabinet","AKTIVCO",
AQ1371="AKTIVCO Coupure ENEO &amp; Baisse de tension","AKTIVCO GRID ONLY",
AQ1371="Coupure ENEO &amp; Baisse de tension","IHS GRID ONLY",
AQ1371="Defaut GE &amp; POWER Cabinet","IHS",
AQ1371="Sharing","Partners",
AQ1371="Sites strategiques &amp; DataCenter","SST &amp; DC",
AQ1371="Exclu","Exclu",
AQ1371="SAT","SAT",
AQ1371="SPARE-ISSUE","SPARE-ISSUE",
AQ1371="Fiber CAmtel","TRANS_FO_CAMTEL",
AQ1371="Fiber AOF","Fiber AOF",
AQ1371="Projet OCM (HUAWEI)","TRAVAUX-HUAWEI",
AQ1371="Projet OCM (NOKIA)","TRAVAUX-NOKIA",
AQ1371="ACCESS-ISSUE","ACCESS-ISSUE",
AQ1371="Projet OCM (ZTE, NOKIA, autres projets)","TRAVAUX OCM",
AQ1371="No root CAuse","No root cause",
AQ1371="ODU HS","PDH",
AQ1371="IP &amp; VLAN","PDH",
AQ1371="Warehouse HUAWEI","SPARE-ISSUE",
AQ1371="SPARE-HS","SPARE-ISSUE",
AQ1371="Power Telco","BSS",AQ1371="no impacts","no impacts"
),"")</f>
        <v>No root cause</v>
      </c>
      <c r="AP1371" s="48" t="str" cm="1">
        <f t="array" ref="AP1371">IFERROR(_xlfn.IFS(
AQ1371="MPR ISSUE","TX ISSUE",
AQ1371="BSS Hardware Issue","RAN ISSUE",
AQ1371="Sites strategiques, MLL, Pylone, etc.","ENVTECH",
AQ1371="AKTIVCO DEFAUT GE &amp; POWER Cabinet","POWER ISSUE",
AQ1371="AKTIVCO Coupure ENEO &amp; Baisse de tension","POWER ISSUE",
AQ1371="Coupure ENEO &amp; Baisse de tension","POWER ISSUE",
AQ1371="Defaut GE &amp; POWER Cabinet","POWER ISSUE",
AQ1371="Sharing","POWER ISSUE",
AQ1371="Sites strategiques &amp; DataCenter","POWER ISSUE",
AQ1371="Exclu","Exclu",
AQ1371="SAT","TX ISSUE",
AQ1371="SPARE-ISSUE","SPARE-ISSUE",
AQ1371="Fiber CAmtel","TX ISSUE",
AQ1371="Fiber AOF","TX ISSUE",
AQ1371="Projet OCM (HUAWEI)","TRAVAUX-HUAWEI",
AQ1371="Projet OCM (NOKIA)","TRAVAUX -NOKIA",
AQ1371="ACCESS-ISSUE","ACCESS-ISSUE",
AQ1371="Projet OCM (ZTE, NOKIA, autres projets)","TRAVAUX OCM",
AQ1371="No root CAuse","No root cause",
AQ1371="ODU HS","TX ISSUE",
AQ1371="IP &amp; VLAN","TX ISSUE",
AQ1371="Warehouse HUAWEI","SPARE-ISSUE",
AQ1371="SPARE-HS","SPARE-ISSUE",
AQ1371="Power Telco","RAN ISSUE",AQ1371="no impacts","no impacts"
),"")</f>
        <v>No root cause</v>
      </c>
      <c r="AQ1371" s="127" t="s">
        <v>5344</v>
      </c>
      <c r="AR1371" s="48" t="str" cm="1">
        <f t="array" ref="AR1371">IFERROR(_xlfn.IFS(
AQ1371="MPR ISSUE","ACTIVE",
AQ1371="BSS Hardware Issue","ACTIVE",
AQ1371="Sites strategiques, MLL, Pylone, etc.","PASSIVE",
AQ1371="AKTIVCO DEFAUT GE &amp; POWER Cabinet","PASSIVE",
AQ1371="AKTIVCO Coupure ENEO &amp; Baisse de tension","PASSIVE",
AQ1371="Coupure ENEO &amp; Baisse de tension","PASSIVE",
AQ1371="Defaut GE &amp; POWER Cabinet","PASSIVE",
AQ1371="Sharing","PASSIVE",
AQ1371="Sites strategiques &amp; DataCenter","PASSIVE",
AQ1371="Exclu","Exclu",
AQ1371="SAT","ACTIVE",
AQ1371="SPARE-ISSUE","SPARE-ISSUE",
AQ1371="Fiber CAmtel","ACTIVE",
AQ1371="Fiber AOF","ACTIVE",
AQ1371="Projet OCM (HUAWEI)","PLANNED WORKS",
AQ1371="Projet OCM (NOKIA)","PLANNED WORKS",
AQ1371="ACCESS-ISSUE","ACCESS-ISSUE",
AQ1371="Projet OCM (ZTE, NOKIA, autres projets)","PLANNED WORKS",
AQ1371="No root CAuse","No root cause",
AQ1371="ODU HS","ACTIVE",
AQ1371="IP &amp; VLAN","ACTIVE",
AQ1371="Warehouse HUAWEI","SPARE-ISSUE",
AQ1371="SPARE-HS","SPARE-ISSUE",
AQ1371="Power Telco","ACTIVE", AQ1371="no impacts","no impacts"
),"")</f>
        <v>No root cause</v>
      </c>
      <c r="AS1371" s="92" t="s">
        <v>5537</v>
      </c>
      <c r="AT1371" s="98" t="s">
        <v>1872</v>
      </c>
      <c r="AV1371" s="17" t="s">
        <v>5537</v>
      </c>
      <c r="AW1371" s="7" t="s">
        <v>5537</v>
      </c>
      <c r="AX1371" s="6" t="s">
        <v>5537</v>
      </c>
      <c r="AY1371" s="7"/>
      <c r="AZ1371" s="3" t="s">
        <v>5537</v>
      </c>
      <c r="BA1371" s="18" t="s">
        <v>5537</v>
      </c>
      <c r="BB1371" s="18" t="s">
        <v>5537</v>
      </c>
      <c r="BC1371" s="18" t="s">
        <v>5537</v>
      </c>
      <c r="BD1371" s="18" t="s">
        <v>5537</v>
      </c>
      <c r="BE1371" s="18" t="s">
        <v>5537</v>
      </c>
      <c r="BF1371" s="18" t="s">
        <v>5537</v>
      </c>
      <c r="BG1371" s="18" t="s">
        <v>5537</v>
      </c>
      <c r="BH1371" s="18" t="s">
        <v>5537</v>
      </c>
      <c r="BI1371" s="18" t="s">
        <v>5537</v>
      </c>
      <c r="BJ1371" s="18" t="s">
        <v>5537</v>
      </c>
      <c r="BK1371" s="18" t="s">
        <v>5537</v>
      </c>
      <c r="BL1371" s="9" t="s">
        <v>5537</v>
      </c>
      <c r="BM1371" s="14" t="s">
        <v>5537</v>
      </c>
      <c r="BN1371" s="14" t="s">
        <v>5537</v>
      </c>
      <c r="BO1371" s="14" t="str">
        <f>_xlfn.XLOOKUP(B1371,'[4]cell downs 18042026 17h'!$B:$B,'[4]cell downs 18042026 17h'!$B:$B,"")</f>
        <v/>
      </c>
      <c r="BP1371" s="14" t="str">
        <f>_xlfn.XLOOKUP(B1371,'[5]Cells Huawei 19042026 15h'!$B:$B,'[5]Cells Huawei 19042026 15h'!$B:$B,"")</f>
        <v>OST_264</v>
      </c>
      <c r="BQ1371" s="9" t="str">
        <f>_xlfn.XLOOKUP(B1371,'[6]cells down 19042026 9H40'!$B:$B,'[6]cells down 19042026 9H40'!$B:$B,"")</f>
        <v/>
      </c>
      <c r="BR1371" s="9" t="s">
        <v>1872</v>
      </c>
      <c r="BS1371" s="9" t="s">
        <v>12</v>
      </c>
      <c r="BT1371" s="108"/>
    </row>
    <row r="1372" spans="1:72" s="9" customFormat="1" x14ac:dyDescent="0.35">
      <c r="A1372" s="1" t="s">
        <v>2058</v>
      </c>
      <c r="B1372" s="8" t="s">
        <v>2059</v>
      </c>
      <c r="C1372" s="3" t="str">
        <f>_xlfn.XLOOKUP(B1372,'[1]daily break down'!$D:$D,'[1]daily break down'!$E:$E,"")</f>
        <v>Yaounde</v>
      </c>
      <c r="D1372" s="1" t="s">
        <v>11</v>
      </c>
      <c r="E1372" s="1" t="s">
        <v>12</v>
      </c>
      <c r="F1372" s="3" t="s">
        <v>37</v>
      </c>
      <c r="G1372" s="1" t="s">
        <v>38</v>
      </c>
      <c r="H1372" s="34" t="str">
        <f>_xlfn.XLOOKUP(B1372,[2]CALCULATION!$B:$B,[2]CALCULATION!$H:$H,"")</f>
        <v>ZTE</v>
      </c>
      <c r="I1372" s="28">
        <v>0</v>
      </c>
      <c r="J1372" s="28">
        <v>0</v>
      </c>
      <c r="K1372" s="28">
        <v>0</v>
      </c>
      <c r="L1372" s="28">
        <v>0</v>
      </c>
      <c r="M1372" s="28">
        <v>0</v>
      </c>
      <c r="N1372" s="28">
        <v>0</v>
      </c>
      <c r="O1372" s="28">
        <v>0</v>
      </c>
      <c r="P1372" s="28">
        <v>0</v>
      </c>
      <c r="Q1372" s="28">
        <v>0</v>
      </c>
      <c r="R1372" s="28">
        <v>0</v>
      </c>
      <c r="S1372" s="93">
        <v>0</v>
      </c>
      <c r="T1372" s="93">
        <f>_xlfn.XLOOKUP(B1372,'[3]Nur des jours'!$B:$B,'[3]Nur des jours'!$U:$U,"")</f>
        <v>0</v>
      </c>
      <c r="U1372" s="93">
        <v>0</v>
      </c>
      <c r="V1372" s="93">
        <v>0</v>
      </c>
      <c r="W1372" s="93">
        <v>0</v>
      </c>
      <c r="X1372" s="93">
        <v>0</v>
      </c>
      <c r="Y1372" s="93">
        <v>4.4409345010315909E-3</v>
      </c>
      <c r="Z1372" s="93">
        <v>0</v>
      </c>
      <c r="AA1372" s="93">
        <v>0</v>
      </c>
      <c r="AB1372" s="93">
        <v>0</v>
      </c>
      <c r="AC1372" s="93">
        <f>_xlfn.XLOOKUP(B1372,'[3]Nur des jours'!$B:$B,'[3]Nur des jours'!$N:$N,"")</f>
        <v>0</v>
      </c>
      <c r="AD1372" s="93">
        <v>0</v>
      </c>
      <c r="AE1372" s="93">
        <v>0</v>
      </c>
      <c r="AF1372" s="93">
        <v>0</v>
      </c>
      <c r="AG1372" s="93"/>
      <c r="AH1372" s="93">
        <v>0</v>
      </c>
      <c r="AI1372" s="93">
        <v>0</v>
      </c>
      <c r="AJ1372" s="93">
        <v>0</v>
      </c>
      <c r="AK1372" s="93">
        <v>0</v>
      </c>
      <c r="AL1372" s="93">
        <v>0</v>
      </c>
      <c r="AM1372" s="49" t="s">
        <v>5559</v>
      </c>
      <c r="AN1372" s="49"/>
      <c r="AO1372" s="48" t="str" cm="1">
        <f t="array" ref="AO1372">IFERROR(_xlfn.IFS(
AQ1372="MPR ISSUE","PDH",
AQ1372="BSS Hardware Issue","BSS",
AQ1372="Sites strategiques, MLL, Pylone, etc.","ENVTECH",
AQ1372="AKTIVCO DEFAUT GE &amp; POWER Cabinet","AKTIVCO",
AQ1372="AKTIVCO Coupure ENEO &amp; Baisse de tension","AKTIVCO GRID ONLY",
AQ1372="Coupure ENEO &amp; Baisse de tension","IHS GRID ONLY",
AQ1372="Defaut GE &amp; POWER Cabinet","IHS",
AQ1372="Sharing","Partners",
AQ1372="Sites strategiques &amp; DataCenter","SST &amp; DC",
AQ1372="Exclu","Exclu",
AQ1372="SAT","SAT",
AQ1372="SPARE-ISSUE","SPARE-ISSUE",
AQ1372="Fiber CAmtel","TRANS_FO_CAMTEL",
AQ1372="Fiber AOF","Fiber AOF",
AQ1372="Projet OCM (HUAWEI)","TRAVAUX-HUAWEI",
AQ1372="Projet OCM (NOKIA)","TRAVAUX-NOKIA",
AQ1372="ACCESS-ISSUE","ACCESS-ISSUE",
AQ1372="Projet OCM (ZTE, NOKIA, autres projets)","TRAVAUX OCM",
AQ1372="No root CAuse","No root cause",
AQ1372="ODU HS","PDH",
AQ1372="IP &amp; VLAN","PDH",
AQ1372="Warehouse HUAWEI","SPARE-ISSUE",
AQ1372="SPARE-HS","SPARE-ISSUE",
AQ1372="Power Telco","BSS",AQ1372="no impacts","no impacts"
),"")</f>
        <v>No root cause</v>
      </c>
      <c r="AP1372" s="48" t="str" cm="1">
        <f t="array" ref="AP1372">IFERROR(_xlfn.IFS(
AQ1372="MPR ISSUE","TX ISSUE",
AQ1372="BSS Hardware Issue","RAN ISSUE",
AQ1372="Sites strategiques, MLL, Pylone, etc.","ENVTECH",
AQ1372="AKTIVCO DEFAUT GE &amp; POWER Cabinet","POWER ISSUE",
AQ1372="AKTIVCO Coupure ENEO &amp; Baisse de tension","POWER ISSUE",
AQ1372="Coupure ENEO &amp; Baisse de tension","POWER ISSUE",
AQ1372="Defaut GE &amp; POWER Cabinet","POWER ISSUE",
AQ1372="Sharing","POWER ISSUE",
AQ1372="Sites strategiques &amp; DataCenter","POWER ISSUE",
AQ1372="Exclu","Exclu",
AQ1372="SAT","TX ISSUE",
AQ1372="SPARE-ISSUE","SPARE-ISSUE",
AQ1372="Fiber CAmtel","TX ISSUE",
AQ1372="Fiber AOF","TX ISSUE",
AQ1372="Projet OCM (HUAWEI)","TRAVAUX-HUAWEI",
AQ1372="Projet OCM (NOKIA)","TRAVAUX -NOKIA",
AQ1372="ACCESS-ISSUE","ACCESS-ISSUE",
AQ1372="Projet OCM (ZTE, NOKIA, autres projets)","TRAVAUX OCM",
AQ1372="No root CAuse","No root cause",
AQ1372="ODU HS","TX ISSUE",
AQ1372="IP &amp; VLAN","TX ISSUE",
AQ1372="Warehouse HUAWEI","SPARE-ISSUE",
AQ1372="SPARE-HS","SPARE-ISSUE",
AQ1372="Power Telco","RAN ISSUE",AQ1372="no impacts","no impacts"
),"")</f>
        <v>No root cause</v>
      </c>
      <c r="AQ1372" s="127" t="s">
        <v>5344</v>
      </c>
      <c r="AR1372" s="48" t="str" cm="1">
        <f t="array" ref="AR1372">IFERROR(_xlfn.IFS(
AQ1372="MPR ISSUE","ACTIVE",
AQ1372="BSS Hardware Issue","ACTIVE",
AQ1372="Sites strategiques, MLL, Pylone, etc.","PASSIVE",
AQ1372="AKTIVCO DEFAUT GE &amp; POWER Cabinet","PASSIVE",
AQ1372="AKTIVCO Coupure ENEO &amp; Baisse de tension","PASSIVE",
AQ1372="Coupure ENEO &amp; Baisse de tension","PASSIVE",
AQ1372="Defaut GE &amp; POWER Cabinet","PASSIVE",
AQ1372="Sharing","PASSIVE",
AQ1372="Sites strategiques &amp; DataCenter","PASSIVE",
AQ1372="Exclu","Exclu",
AQ1372="SAT","ACTIVE",
AQ1372="SPARE-ISSUE","SPARE-ISSUE",
AQ1372="Fiber CAmtel","ACTIVE",
AQ1372="Fiber AOF","ACTIVE",
AQ1372="Projet OCM (HUAWEI)","PLANNED WORKS",
AQ1372="Projet OCM (NOKIA)","PLANNED WORKS",
AQ1372="ACCESS-ISSUE","ACCESS-ISSUE",
AQ1372="Projet OCM (ZTE, NOKIA, autres projets)","PLANNED WORKS",
AQ1372="No root CAuse","No root cause",
AQ1372="ODU HS","ACTIVE",
AQ1372="IP &amp; VLAN","ACTIVE",
AQ1372="Warehouse HUAWEI","SPARE-ISSUE",
AQ1372="SPARE-HS","SPARE-ISSUE",
AQ1372="Power Telco","ACTIVE", AQ1372="no impacts","no impacts"
),"")</f>
        <v>No root cause</v>
      </c>
      <c r="AS1372" s="92" t="s">
        <v>5537</v>
      </c>
      <c r="AT1372" s="98" t="s">
        <v>2059</v>
      </c>
      <c r="AV1372" s="17" t="s">
        <v>5537</v>
      </c>
      <c r="AW1372" s="7" t="s">
        <v>5537</v>
      </c>
      <c r="AX1372" s="6" t="s">
        <v>5537</v>
      </c>
      <c r="AY1372" s="7"/>
      <c r="AZ1372" s="3" t="s">
        <v>5537</v>
      </c>
      <c r="BA1372" s="18" t="s">
        <v>5537</v>
      </c>
      <c r="BB1372" s="18" t="s">
        <v>5537</v>
      </c>
      <c r="BC1372" s="18" t="s">
        <v>5537</v>
      </c>
      <c r="BD1372" s="18" t="s">
        <v>5537</v>
      </c>
      <c r="BE1372" s="18" t="s">
        <v>5537</v>
      </c>
      <c r="BF1372" s="18" t="s">
        <v>5537</v>
      </c>
      <c r="BG1372" s="18" t="s">
        <v>5537</v>
      </c>
      <c r="BH1372" s="18" t="s">
        <v>5537</v>
      </c>
      <c r="BI1372" s="18" t="s">
        <v>5537</v>
      </c>
      <c r="BJ1372" s="18" t="s">
        <v>5537</v>
      </c>
      <c r="BK1372" s="18" t="s">
        <v>5537</v>
      </c>
      <c r="BL1372" s="9" t="s">
        <v>5537</v>
      </c>
      <c r="BM1372" s="14" t="s">
        <v>5537</v>
      </c>
      <c r="BN1372" s="14" t="s">
        <v>5537</v>
      </c>
      <c r="BO1372" s="14" t="str">
        <f>_xlfn.XLOOKUP(B1372,'[4]cell downs 18042026 17h'!$B:$B,'[4]cell downs 18042026 17h'!$B:$B,"")</f>
        <v/>
      </c>
      <c r="BP1372" s="14" t="str">
        <f>_xlfn.XLOOKUP(B1372,'[5]Cells Huawei 19042026 15h'!$B:$B,'[5]Cells Huawei 19042026 15h'!$B:$B,"")</f>
        <v/>
      </c>
      <c r="BQ1372" s="9" t="str">
        <f>_xlfn.XLOOKUP(B1372,'[6]cells down 19042026 9H40'!$B:$B,'[6]cells down 19042026 9H40'!$B:$B,"")</f>
        <v/>
      </c>
      <c r="BR1372" s="9" t="s">
        <v>2059</v>
      </c>
      <c r="BS1372" s="9" t="s">
        <v>5537</v>
      </c>
      <c r="BT1372" s="108"/>
    </row>
    <row r="1373" spans="1:72" s="9" customFormat="1" x14ac:dyDescent="0.35">
      <c r="A1373" s="1" t="s">
        <v>2245</v>
      </c>
      <c r="B1373" s="8" t="s">
        <v>2246</v>
      </c>
      <c r="C1373" s="3" t="str">
        <f>_xlfn.XLOOKUP(B1373,'[1]daily break down'!$D:$D,'[1]daily break down'!$E:$E,"")</f>
        <v>NORD-OUEST</v>
      </c>
      <c r="D1373" s="1" t="s">
        <v>11</v>
      </c>
      <c r="E1373" s="1" t="s">
        <v>154</v>
      </c>
      <c r="F1373" s="3" t="s">
        <v>102</v>
      </c>
      <c r="G1373" s="1" t="s">
        <v>2245</v>
      </c>
      <c r="H1373" s="33" t="str">
        <f>_xlfn.XLOOKUP(B1373,[2]CALCULATION!$B:$B,[2]CALCULATION!$H:$H,"")</f>
        <v>NOKIA</v>
      </c>
      <c r="I1373" s="28">
        <v>0</v>
      </c>
      <c r="J1373" s="28">
        <v>0</v>
      </c>
      <c r="K1373" s="28">
        <v>0</v>
      </c>
      <c r="L1373" s="28">
        <v>0</v>
      </c>
      <c r="M1373" s="28">
        <v>1.6051570485658829E-3</v>
      </c>
      <c r="N1373" s="28">
        <v>0</v>
      </c>
      <c r="O1373" s="28">
        <v>0</v>
      </c>
      <c r="P1373" s="28">
        <v>0</v>
      </c>
      <c r="Q1373" s="28">
        <v>0</v>
      </c>
      <c r="R1373" s="28">
        <v>0</v>
      </c>
      <c r="S1373" s="93">
        <v>0</v>
      </c>
      <c r="T1373" s="93">
        <f>_xlfn.XLOOKUP(B1373,'[3]Nur des jours'!$B:$B,'[3]Nur des jours'!$U:$U,"")</f>
        <v>0</v>
      </c>
      <c r="U1373" s="93">
        <v>0</v>
      </c>
      <c r="V1373" s="93">
        <v>0</v>
      </c>
      <c r="W1373" s="93">
        <v>0</v>
      </c>
      <c r="X1373" s="93">
        <v>1.9637134630585587</v>
      </c>
      <c r="Y1373" s="93">
        <v>2.1402093980876723E-3</v>
      </c>
      <c r="Z1373" s="93">
        <v>0</v>
      </c>
      <c r="AA1373" s="93">
        <v>0</v>
      </c>
      <c r="AB1373" s="93">
        <v>0</v>
      </c>
      <c r="AC1373" s="93">
        <f>_xlfn.XLOOKUP(B1373,'[3]Nur des jours'!$B:$B,'[3]Nur des jours'!$N:$N,"")</f>
        <v>0</v>
      </c>
      <c r="AD1373" s="93">
        <v>0</v>
      </c>
      <c r="AE1373" s="93">
        <v>0</v>
      </c>
      <c r="AF1373" s="93">
        <v>0</v>
      </c>
      <c r="AG1373" s="93"/>
      <c r="AH1373" s="93">
        <v>0</v>
      </c>
      <c r="AI1373" s="93">
        <v>0</v>
      </c>
      <c r="AJ1373" s="93">
        <v>0</v>
      </c>
      <c r="AK1373" s="93">
        <v>0</v>
      </c>
      <c r="AL1373" s="93">
        <v>0</v>
      </c>
      <c r="AM1373" s="49" t="s">
        <v>5559</v>
      </c>
      <c r="AN1373" s="49"/>
      <c r="AO1373" s="48" t="str" cm="1">
        <f t="array" ref="AO1373">IFERROR(_xlfn.IFS(
AQ1373="MPR ISSUE","PDH",
AQ1373="BSS Hardware Issue","BSS",
AQ1373="Sites strategiques, MLL, Pylone, etc.","ENVTECH",
AQ1373="AKTIVCO DEFAUT GE &amp; POWER Cabinet","AKTIVCO",
AQ1373="AKTIVCO Coupure ENEO &amp; Baisse de tension","AKTIVCO GRID ONLY",
AQ1373="Coupure ENEO &amp; Baisse de tension","IHS GRID ONLY",
AQ1373="Defaut GE &amp; POWER Cabinet","IHS",
AQ1373="Sharing","Partners",
AQ1373="Sites strategiques &amp; DataCenter","SST &amp; DC",
AQ1373="Exclu","Exclu",
AQ1373="SAT","SAT",
AQ1373="SPARE-ISSUE","SPARE-ISSUE",
AQ1373="Fiber CAmtel","TRANS_FO_CAMTEL",
AQ1373="Fiber AOF","Fiber AOF",
AQ1373="Projet OCM (HUAWEI)","TRAVAUX-HUAWEI",
AQ1373="Projet OCM (NOKIA)","TRAVAUX-NOKIA",
AQ1373="ACCESS-ISSUE","ACCESS-ISSUE",
AQ1373="Projet OCM (ZTE, NOKIA, autres projets)","TRAVAUX OCM",
AQ1373="No root CAuse","No root cause",
AQ1373="ODU HS","PDH",
AQ1373="IP &amp; VLAN","PDH",
AQ1373="Warehouse HUAWEI","SPARE-ISSUE",
AQ1373="SPARE-HS","SPARE-ISSUE",
AQ1373="Power Telco","BSS",AQ1373="no impacts","no impacts"
),"")</f>
        <v>No root cause</v>
      </c>
      <c r="AP1373" s="48" t="str" cm="1">
        <f t="array" ref="AP1373">IFERROR(_xlfn.IFS(
AQ1373="MPR ISSUE","TX ISSUE",
AQ1373="BSS Hardware Issue","RAN ISSUE",
AQ1373="Sites strategiques, MLL, Pylone, etc.","ENVTECH",
AQ1373="AKTIVCO DEFAUT GE &amp; POWER Cabinet","POWER ISSUE",
AQ1373="AKTIVCO Coupure ENEO &amp; Baisse de tension","POWER ISSUE",
AQ1373="Coupure ENEO &amp; Baisse de tension","POWER ISSUE",
AQ1373="Defaut GE &amp; POWER Cabinet","POWER ISSUE",
AQ1373="Sharing","POWER ISSUE",
AQ1373="Sites strategiques &amp; DataCenter","POWER ISSUE",
AQ1373="Exclu","Exclu",
AQ1373="SAT","TX ISSUE",
AQ1373="SPARE-ISSUE","SPARE-ISSUE",
AQ1373="Fiber CAmtel","TX ISSUE",
AQ1373="Fiber AOF","TX ISSUE",
AQ1373="Projet OCM (HUAWEI)","TRAVAUX-HUAWEI",
AQ1373="Projet OCM (NOKIA)","TRAVAUX -NOKIA",
AQ1373="ACCESS-ISSUE","ACCESS-ISSUE",
AQ1373="Projet OCM (ZTE, NOKIA, autres projets)","TRAVAUX OCM",
AQ1373="No root CAuse","No root cause",
AQ1373="ODU HS","TX ISSUE",
AQ1373="IP &amp; VLAN","TX ISSUE",
AQ1373="Warehouse HUAWEI","SPARE-ISSUE",
AQ1373="SPARE-HS","SPARE-ISSUE",
AQ1373="Power Telco","RAN ISSUE",AQ1373="no impacts","no impacts"
),"")</f>
        <v>No root cause</v>
      </c>
      <c r="AQ1373" s="127" t="s">
        <v>5344</v>
      </c>
      <c r="AR1373" s="48" t="str" cm="1">
        <f t="array" ref="AR1373">IFERROR(_xlfn.IFS(
AQ1373="MPR ISSUE","ACTIVE",
AQ1373="BSS Hardware Issue","ACTIVE",
AQ1373="Sites strategiques, MLL, Pylone, etc.","PASSIVE",
AQ1373="AKTIVCO DEFAUT GE &amp; POWER Cabinet","PASSIVE",
AQ1373="AKTIVCO Coupure ENEO &amp; Baisse de tension","PASSIVE",
AQ1373="Coupure ENEO &amp; Baisse de tension","PASSIVE",
AQ1373="Defaut GE &amp; POWER Cabinet","PASSIVE",
AQ1373="Sharing","PASSIVE",
AQ1373="Sites strategiques &amp; DataCenter","PASSIVE",
AQ1373="Exclu","Exclu",
AQ1373="SAT","ACTIVE",
AQ1373="SPARE-ISSUE","SPARE-ISSUE",
AQ1373="Fiber CAmtel","ACTIVE",
AQ1373="Fiber AOF","ACTIVE",
AQ1373="Projet OCM (HUAWEI)","PLANNED WORKS",
AQ1373="Projet OCM (NOKIA)","PLANNED WORKS",
AQ1373="ACCESS-ISSUE","ACCESS-ISSUE",
AQ1373="Projet OCM (ZTE, NOKIA, autres projets)","PLANNED WORKS",
AQ1373="No root CAuse","No root cause",
AQ1373="ODU HS","ACTIVE",
AQ1373="IP &amp; VLAN","ACTIVE",
AQ1373="Warehouse HUAWEI","SPARE-ISSUE",
AQ1373="SPARE-HS","SPARE-ISSUE",
AQ1373="Power Telco","ACTIVE", AQ1373="no impacts","no impacts"
),"")</f>
        <v>No root cause</v>
      </c>
      <c r="AS1373" s="92" t="s">
        <v>5537</v>
      </c>
      <c r="AT1373" s="98" t="s">
        <v>2246</v>
      </c>
      <c r="AV1373" s="17" t="s">
        <v>5537</v>
      </c>
      <c r="AW1373" s="7" t="s">
        <v>5537</v>
      </c>
      <c r="AX1373" s="6" t="s">
        <v>5537</v>
      </c>
      <c r="AY1373" s="7"/>
      <c r="AZ1373" s="3" t="s">
        <v>5537</v>
      </c>
      <c r="BA1373" s="18" t="s">
        <v>5537</v>
      </c>
      <c r="BB1373" s="18" t="s">
        <v>5537</v>
      </c>
      <c r="BC1373" s="18" t="s">
        <v>5537</v>
      </c>
      <c r="BD1373" s="18" t="s">
        <v>5537</v>
      </c>
      <c r="BE1373" s="18" t="s">
        <v>5537</v>
      </c>
      <c r="BF1373" s="18" t="s">
        <v>5537</v>
      </c>
      <c r="BG1373" s="18" t="s">
        <v>5537</v>
      </c>
      <c r="BH1373" s="18" t="s">
        <v>5537</v>
      </c>
      <c r="BI1373" s="18" t="s">
        <v>5537</v>
      </c>
      <c r="BJ1373" s="18" t="s">
        <v>5537</v>
      </c>
      <c r="BK1373" s="18" t="s">
        <v>5537</v>
      </c>
      <c r="BL1373" s="9" t="s">
        <v>5537</v>
      </c>
      <c r="BM1373" s="14" t="s">
        <v>5537</v>
      </c>
      <c r="BN1373" s="14" t="s">
        <v>5537</v>
      </c>
      <c r="BO1373" s="14" t="str">
        <f>_xlfn.XLOOKUP(B1373,'[4]cell downs 18042026 17h'!$B:$B,'[4]cell downs 18042026 17h'!$B:$B,"")</f>
        <v/>
      </c>
      <c r="BP1373" s="14" t="str">
        <f>_xlfn.XLOOKUP(B1373,'[5]Cells Huawei 19042026 15h'!$B:$B,'[5]Cells Huawei 19042026 15h'!$B:$B,"")</f>
        <v/>
      </c>
      <c r="BQ1373" s="9" t="str">
        <f>_xlfn.XLOOKUP(B1373,'[6]cells down 19042026 9H40'!$B:$B,'[6]cells down 19042026 9H40'!$B:$B,"")</f>
        <v/>
      </c>
      <c r="BR1373" s="9" t="s">
        <v>2246</v>
      </c>
      <c r="BS1373" s="9" t="s">
        <v>5537</v>
      </c>
      <c r="BT1373" s="108"/>
    </row>
    <row r="1374" spans="1:72" s="9" customFormat="1" x14ac:dyDescent="0.35">
      <c r="A1374" s="1" t="s">
        <v>4226</v>
      </c>
      <c r="B1374" s="8" t="s">
        <v>4227</v>
      </c>
      <c r="C1374" s="3" t="str">
        <f>_xlfn.XLOOKUP(B1374,'[1]daily break down'!$D:$D,'[1]daily break down'!$E:$E,"")</f>
        <v>OUEST</v>
      </c>
      <c r="D1374" s="1" t="s">
        <v>11</v>
      </c>
      <c r="E1374" s="1" t="s">
        <v>12</v>
      </c>
      <c r="F1374" s="3" t="s">
        <v>102</v>
      </c>
      <c r="G1374" s="1" t="s">
        <v>4228</v>
      </c>
      <c r="H1374" s="32" t="str">
        <f>_xlfn.XLOOKUP(B1374,[2]CALCULATION!$B:$B,[2]CALCULATION!$H:$H,"")</f>
        <v>HUAWEI</v>
      </c>
      <c r="I1374" s="28">
        <v>0</v>
      </c>
      <c r="J1374" s="28">
        <v>0</v>
      </c>
      <c r="K1374" s="28">
        <v>0</v>
      </c>
      <c r="L1374" s="28">
        <v>0</v>
      </c>
      <c r="M1374" s="28">
        <v>0</v>
      </c>
      <c r="N1374" s="28">
        <v>0</v>
      </c>
      <c r="O1374" s="28">
        <v>0</v>
      </c>
      <c r="P1374" s="28">
        <v>0</v>
      </c>
      <c r="Q1374" s="28">
        <v>0</v>
      </c>
      <c r="R1374" s="28">
        <v>0</v>
      </c>
      <c r="S1374" s="93">
        <v>0</v>
      </c>
      <c r="T1374" s="93">
        <f>_xlfn.XLOOKUP(B1374,'[3]Nur des jours'!$B:$B,'[3]Nur des jours'!$U:$U,"")</f>
        <v>0</v>
      </c>
      <c r="U1374" s="93">
        <v>0</v>
      </c>
      <c r="V1374" s="93">
        <v>8.9175391586979543E-5</v>
      </c>
      <c r="W1374" s="93">
        <v>0.71072787094822698</v>
      </c>
      <c r="X1374" s="93">
        <v>0</v>
      </c>
      <c r="Y1374" s="93">
        <v>2.140209398087508E-3</v>
      </c>
      <c r="Z1374" s="93">
        <v>0</v>
      </c>
      <c r="AA1374" s="93">
        <v>0</v>
      </c>
      <c r="AB1374" s="93">
        <v>0</v>
      </c>
      <c r="AC1374" s="93">
        <f>_xlfn.XLOOKUP(B1374,'[3]Nur des jours'!$B:$B,'[3]Nur des jours'!$N:$N,"")</f>
        <v>0</v>
      </c>
      <c r="AD1374" s="93">
        <v>0</v>
      </c>
      <c r="AE1374" s="93">
        <v>0</v>
      </c>
      <c r="AF1374" s="93">
        <v>0</v>
      </c>
      <c r="AG1374" s="93"/>
      <c r="AH1374" s="93">
        <v>0</v>
      </c>
      <c r="AI1374" s="93">
        <v>0</v>
      </c>
      <c r="AJ1374" s="93">
        <v>0</v>
      </c>
      <c r="AK1374" s="93">
        <v>0</v>
      </c>
      <c r="AL1374" s="93">
        <v>0</v>
      </c>
      <c r="AM1374" s="49" t="s">
        <v>5559</v>
      </c>
      <c r="AN1374" s="49"/>
      <c r="AO1374" s="48" t="str" cm="1">
        <f t="array" ref="AO1374">IFERROR(_xlfn.IFS(
AQ1374="MPR ISSUE","PDH",
AQ1374="BSS Hardware Issue","BSS",
AQ1374="Sites strategiques, MLL, Pylone, etc.","ENVTECH",
AQ1374="AKTIVCO DEFAUT GE &amp; POWER Cabinet","AKTIVCO",
AQ1374="AKTIVCO Coupure ENEO &amp; Baisse de tension","AKTIVCO GRID ONLY",
AQ1374="Coupure ENEO &amp; Baisse de tension","IHS GRID ONLY",
AQ1374="Defaut GE &amp; POWER Cabinet","IHS",
AQ1374="Sharing","Partners",
AQ1374="Sites strategiques &amp; DataCenter","SST &amp; DC",
AQ1374="Exclu","Exclu",
AQ1374="SAT","SAT",
AQ1374="SPARE-ISSUE","SPARE-ISSUE",
AQ1374="Fiber CAmtel","TRANS_FO_CAMTEL",
AQ1374="Fiber AOF","Fiber AOF",
AQ1374="Projet OCM (HUAWEI)","TRAVAUX-HUAWEI",
AQ1374="Projet OCM (NOKIA)","TRAVAUX-NOKIA",
AQ1374="ACCESS-ISSUE","ACCESS-ISSUE",
AQ1374="Projet OCM (ZTE, NOKIA, autres projets)","TRAVAUX OCM",
AQ1374="No root CAuse","No root cause",
AQ1374="ODU HS","PDH",
AQ1374="IP &amp; VLAN","PDH",
AQ1374="Warehouse HUAWEI","SPARE-ISSUE",
AQ1374="SPARE-HS","SPARE-ISSUE",
AQ1374="Power Telco","BSS",AQ1374="no impacts","no impacts"
),"")</f>
        <v>No root cause</v>
      </c>
      <c r="AP1374" s="48" t="str" cm="1">
        <f t="array" ref="AP1374">IFERROR(_xlfn.IFS(
AQ1374="MPR ISSUE","TX ISSUE",
AQ1374="BSS Hardware Issue","RAN ISSUE",
AQ1374="Sites strategiques, MLL, Pylone, etc.","ENVTECH",
AQ1374="AKTIVCO DEFAUT GE &amp; POWER Cabinet","POWER ISSUE",
AQ1374="AKTIVCO Coupure ENEO &amp; Baisse de tension","POWER ISSUE",
AQ1374="Coupure ENEO &amp; Baisse de tension","POWER ISSUE",
AQ1374="Defaut GE &amp; POWER Cabinet","POWER ISSUE",
AQ1374="Sharing","POWER ISSUE",
AQ1374="Sites strategiques &amp; DataCenter","POWER ISSUE",
AQ1374="Exclu","Exclu",
AQ1374="SAT","TX ISSUE",
AQ1374="SPARE-ISSUE","SPARE-ISSUE",
AQ1374="Fiber CAmtel","TX ISSUE",
AQ1374="Fiber AOF","TX ISSUE",
AQ1374="Projet OCM (HUAWEI)","TRAVAUX-HUAWEI",
AQ1374="Projet OCM (NOKIA)","TRAVAUX -NOKIA",
AQ1374="ACCESS-ISSUE","ACCESS-ISSUE",
AQ1374="Projet OCM (ZTE, NOKIA, autres projets)","TRAVAUX OCM",
AQ1374="No root CAuse","No root cause",
AQ1374="ODU HS","TX ISSUE",
AQ1374="IP &amp; VLAN","TX ISSUE",
AQ1374="Warehouse HUAWEI","SPARE-ISSUE",
AQ1374="SPARE-HS","SPARE-ISSUE",
AQ1374="Power Telco","RAN ISSUE",AQ1374="no impacts","no impacts"
),"")</f>
        <v>No root cause</v>
      </c>
      <c r="AQ1374" s="67" t="s">
        <v>5344</v>
      </c>
      <c r="AR1374" s="48" t="str" cm="1">
        <f t="array" ref="AR1374">IFERROR(_xlfn.IFS(
AQ1374="MPR ISSUE","ACTIVE",
AQ1374="BSS Hardware Issue","ACTIVE",
AQ1374="Sites strategiques, MLL, Pylone, etc.","PASSIVE",
AQ1374="AKTIVCO DEFAUT GE &amp; POWER Cabinet","PASSIVE",
AQ1374="AKTIVCO Coupure ENEO &amp; Baisse de tension","PASSIVE",
AQ1374="Coupure ENEO &amp; Baisse de tension","PASSIVE",
AQ1374="Defaut GE &amp; POWER Cabinet","PASSIVE",
AQ1374="Sharing","PASSIVE",
AQ1374="Sites strategiques &amp; DataCenter","PASSIVE",
AQ1374="Exclu","Exclu",
AQ1374="SAT","ACTIVE",
AQ1374="SPARE-ISSUE","SPARE-ISSUE",
AQ1374="Fiber CAmtel","ACTIVE",
AQ1374="Fiber AOF","ACTIVE",
AQ1374="Projet OCM (HUAWEI)","PLANNED WORKS",
AQ1374="Projet OCM (NOKIA)","PLANNED WORKS",
AQ1374="ACCESS-ISSUE","ACCESS-ISSUE",
AQ1374="Projet OCM (ZTE, NOKIA, autres projets)","PLANNED WORKS",
AQ1374="No root CAuse","No root cause",
AQ1374="ODU HS","ACTIVE",
AQ1374="IP &amp; VLAN","ACTIVE",
AQ1374="Warehouse HUAWEI","SPARE-ISSUE",
AQ1374="SPARE-HS","SPARE-ISSUE",
AQ1374="Power Telco","ACTIVE", AQ1374="no impacts","no impacts"
),"")</f>
        <v>No root cause</v>
      </c>
      <c r="AS1374" s="92" t="s">
        <v>5752</v>
      </c>
      <c r="AT1374" s="98" t="s">
        <v>4227</v>
      </c>
      <c r="AV1374" s="17" t="s">
        <v>5537</v>
      </c>
      <c r="AW1374" s="7" t="s">
        <v>5537</v>
      </c>
      <c r="AX1374" s="6" t="s">
        <v>5537</v>
      </c>
      <c r="AY1374" s="7"/>
      <c r="AZ1374" s="3" t="s">
        <v>5537</v>
      </c>
      <c r="BA1374" s="18" t="s">
        <v>5537</v>
      </c>
      <c r="BB1374" s="18" t="s">
        <v>5537</v>
      </c>
      <c r="BC1374" s="18" t="s">
        <v>5537</v>
      </c>
      <c r="BD1374" s="18" t="s">
        <v>5537</v>
      </c>
      <c r="BE1374" s="18" t="s">
        <v>5537</v>
      </c>
      <c r="BF1374" s="18" t="s">
        <v>5537</v>
      </c>
      <c r="BG1374" s="18" t="s">
        <v>5537</v>
      </c>
      <c r="BH1374" s="18" t="s">
        <v>5537</v>
      </c>
      <c r="BI1374" s="18" t="s">
        <v>5537</v>
      </c>
      <c r="BJ1374" s="18" t="s">
        <v>5537</v>
      </c>
      <c r="BK1374" s="18" t="s">
        <v>5752</v>
      </c>
      <c r="BL1374" s="9" t="s">
        <v>5537</v>
      </c>
      <c r="BM1374" s="14" t="s">
        <v>5537</v>
      </c>
      <c r="BN1374" s="14" t="s">
        <v>5537</v>
      </c>
      <c r="BO1374" s="14" t="str">
        <f>_xlfn.XLOOKUP(B1374,'[4]cell downs 18042026 17h'!$B:$B,'[4]cell downs 18042026 17h'!$B:$B,"")</f>
        <v/>
      </c>
      <c r="BP1374" s="14" t="str">
        <f>_xlfn.XLOOKUP(B1374,'[5]Cells Huawei 19042026 15h'!$B:$B,'[5]Cells Huawei 19042026 15h'!$B:$B,"")</f>
        <v/>
      </c>
      <c r="BQ1374" s="9" t="str">
        <f>_xlfn.XLOOKUP(B1374,'[6]cells down 19042026 9H40'!$B:$B,'[6]cells down 19042026 9H40'!$B:$B,"")</f>
        <v/>
      </c>
      <c r="BR1374" s="9" t="s">
        <v>4227</v>
      </c>
      <c r="BS1374" s="9" t="s">
        <v>5537</v>
      </c>
      <c r="BT1374" s="108"/>
    </row>
    <row r="1375" spans="1:72" s="9" customFormat="1" x14ac:dyDescent="0.35">
      <c r="A1375" s="1" t="s">
        <v>2791</v>
      </c>
      <c r="B1375" s="8" t="s">
        <v>2792</v>
      </c>
      <c r="C1375" s="3" t="str">
        <f>_xlfn.XLOOKUP(B1375,'[1]daily break down'!$D:$D,'[1]daily break down'!$E:$E,"")</f>
        <v>OUEST</v>
      </c>
      <c r="D1375" s="1" t="s">
        <v>11</v>
      </c>
      <c r="E1375" s="1" t="s">
        <v>12</v>
      </c>
      <c r="F1375" s="3" t="s">
        <v>102</v>
      </c>
      <c r="G1375" s="1" t="s">
        <v>2791</v>
      </c>
      <c r="H1375" s="32" t="str">
        <f>_xlfn.XLOOKUP(B1375,[2]CALCULATION!$B:$B,[2]CALCULATION!$H:$H,"")</f>
        <v>HUAWEI</v>
      </c>
      <c r="I1375" s="28">
        <v>0</v>
      </c>
      <c r="J1375" s="28">
        <v>0</v>
      </c>
      <c r="K1375" s="28">
        <v>0</v>
      </c>
      <c r="L1375" s="28">
        <v>0</v>
      </c>
      <c r="M1375" s="28">
        <v>0</v>
      </c>
      <c r="N1375" s="28">
        <v>0</v>
      </c>
      <c r="O1375" s="28">
        <v>0</v>
      </c>
      <c r="P1375" s="28">
        <v>0</v>
      </c>
      <c r="Q1375" s="28">
        <v>0</v>
      </c>
      <c r="R1375" s="28">
        <v>0</v>
      </c>
      <c r="S1375" s="93">
        <v>0</v>
      </c>
      <c r="T1375" s="93">
        <f>_xlfn.XLOOKUP(B1375,'[3]Nur des jours'!$B:$B,'[3]Nur des jours'!$U:$U,"")</f>
        <v>0</v>
      </c>
      <c r="U1375" s="93">
        <v>0</v>
      </c>
      <c r="V1375" s="93">
        <v>0</v>
      </c>
      <c r="W1375" s="93">
        <v>3.2638193320834508E-2</v>
      </c>
      <c r="X1375" s="93">
        <v>0</v>
      </c>
      <c r="Y1375" s="93">
        <v>2.140209398087508E-3</v>
      </c>
      <c r="Z1375" s="93">
        <v>0</v>
      </c>
      <c r="AA1375" s="93">
        <v>0</v>
      </c>
      <c r="AB1375" s="93">
        <v>0</v>
      </c>
      <c r="AC1375" s="93">
        <f>_xlfn.XLOOKUP(B1375,'[3]Nur des jours'!$B:$B,'[3]Nur des jours'!$N:$N,"")</f>
        <v>0</v>
      </c>
      <c r="AD1375" s="93">
        <v>0</v>
      </c>
      <c r="AE1375" s="93">
        <v>0</v>
      </c>
      <c r="AF1375" s="93">
        <v>0</v>
      </c>
      <c r="AG1375" s="93"/>
      <c r="AH1375" s="93">
        <v>0</v>
      </c>
      <c r="AI1375" s="93">
        <v>0</v>
      </c>
      <c r="AJ1375" s="93">
        <v>0</v>
      </c>
      <c r="AK1375" s="93">
        <v>0</v>
      </c>
      <c r="AL1375" s="93">
        <v>0</v>
      </c>
      <c r="AM1375" s="49" t="s">
        <v>5559</v>
      </c>
      <c r="AN1375" s="49"/>
      <c r="AO1375" s="48" t="str" cm="1">
        <f t="array" ref="AO1375">IFERROR(_xlfn.IFS(
AQ1375="MPR ISSUE","PDH",
AQ1375="BSS Hardware Issue","BSS",
AQ1375="Sites strategiques, MLL, Pylone, etc.","ENVTECH",
AQ1375="AKTIVCO DEFAUT GE &amp; POWER Cabinet","AKTIVCO",
AQ1375="AKTIVCO Coupure ENEO &amp; Baisse de tension","AKTIVCO GRID ONLY",
AQ1375="Coupure ENEO &amp; Baisse de tension","IHS GRID ONLY",
AQ1375="Defaut GE &amp; POWER Cabinet","IHS",
AQ1375="Sharing","Partners",
AQ1375="Sites strategiques &amp; DataCenter","SST &amp; DC",
AQ1375="Exclu","Exclu",
AQ1375="SAT","SAT",
AQ1375="SPARE-ISSUE","SPARE-ISSUE",
AQ1375="Fiber CAmtel","TRANS_FO_CAMTEL",
AQ1375="Fiber AOF","Fiber AOF",
AQ1375="Projet OCM (HUAWEI)","TRAVAUX-HUAWEI",
AQ1375="Projet OCM (NOKIA)","TRAVAUX-NOKIA",
AQ1375="ACCESS-ISSUE","ACCESS-ISSUE",
AQ1375="Projet OCM (ZTE, NOKIA, autres projets)","TRAVAUX OCM",
AQ1375="No root CAuse","No root cause",
AQ1375="ODU HS","PDH",
AQ1375="IP &amp; VLAN","PDH",
AQ1375="Warehouse HUAWEI","SPARE-ISSUE",
AQ1375="SPARE-HS","SPARE-ISSUE",
AQ1375="Power Telco","BSS",AQ1375="no impacts","no impacts"
),"")</f>
        <v>PDH</v>
      </c>
      <c r="AP1375" s="48" t="str" cm="1">
        <f t="array" ref="AP1375">IFERROR(_xlfn.IFS(
AQ1375="MPR ISSUE","TX ISSUE",
AQ1375="BSS Hardware Issue","RAN ISSUE",
AQ1375="Sites strategiques, MLL, Pylone, etc.","ENVTECH",
AQ1375="AKTIVCO DEFAUT GE &amp; POWER Cabinet","POWER ISSUE",
AQ1375="AKTIVCO Coupure ENEO &amp; Baisse de tension","POWER ISSUE",
AQ1375="Coupure ENEO &amp; Baisse de tension","POWER ISSUE",
AQ1375="Defaut GE &amp; POWER Cabinet","POWER ISSUE",
AQ1375="Sharing","POWER ISSUE",
AQ1375="Sites strategiques &amp; DataCenter","POWER ISSUE",
AQ1375="Exclu","Exclu",
AQ1375="SAT","TX ISSUE",
AQ1375="SPARE-ISSUE","SPARE-ISSUE",
AQ1375="Fiber CAmtel","TX ISSUE",
AQ1375="Fiber AOF","TX ISSUE",
AQ1375="Projet OCM (HUAWEI)","TRAVAUX-HUAWEI",
AQ1375="Projet OCM (NOKIA)","TRAVAUX -NOKIA",
AQ1375="ACCESS-ISSUE","ACCESS-ISSUE",
AQ1375="Projet OCM (ZTE, NOKIA, autres projets)","TRAVAUX OCM",
AQ1375="No root CAuse","No root cause",
AQ1375="ODU HS","TX ISSUE",
AQ1375="IP &amp; VLAN","TX ISSUE",
AQ1375="Warehouse HUAWEI","SPARE-ISSUE",
AQ1375="SPARE-HS","SPARE-ISSUE",
AQ1375="Power Telco","RAN ISSUE",AQ1375="no impacts","no impacts"
),"")</f>
        <v>TX ISSUE</v>
      </c>
      <c r="AQ1375" s="67" t="s">
        <v>5352</v>
      </c>
      <c r="AR1375" s="48" t="str" cm="1">
        <f t="array" ref="AR1375">IFERROR(_xlfn.IFS(
AQ1375="MPR ISSUE","ACTIVE",
AQ1375="BSS Hardware Issue","ACTIVE",
AQ1375="Sites strategiques, MLL, Pylone, etc.","PASSIVE",
AQ1375="AKTIVCO DEFAUT GE &amp; POWER Cabinet","PASSIVE",
AQ1375="AKTIVCO Coupure ENEO &amp; Baisse de tension","PASSIVE",
AQ1375="Coupure ENEO &amp; Baisse de tension","PASSIVE",
AQ1375="Defaut GE &amp; POWER Cabinet","PASSIVE",
AQ1375="Sharing","PASSIVE",
AQ1375="Sites strategiques &amp; DataCenter","PASSIVE",
AQ1375="Exclu","Exclu",
AQ1375="SAT","ACTIVE",
AQ1375="SPARE-ISSUE","SPARE-ISSUE",
AQ1375="Fiber CAmtel","ACTIVE",
AQ1375="Fiber AOF","ACTIVE",
AQ1375="Projet OCM (HUAWEI)","PLANNED WORKS",
AQ1375="Projet OCM (NOKIA)","PLANNED WORKS",
AQ1375="ACCESS-ISSUE","ACCESS-ISSUE",
AQ1375="Projet OCM (ZTE, NOKIA, autres projets)","PLANNED WORKS",
AQ1375="No root CAuse","No root cause",
AQ1375="ODU HS","ACTIVE",
AQ1375="IP &amp; VLAN","ACTIVE",
AQ1375="Warehouse HUAWEI","SPARE-ISSUE",
AQ1375="SPARE-HS","SPARE-ISSUE",
AQ1375="Power Telco","ACTIVE", AQ1375="no impacts","no impacts"
),"")</f>
        <v>ACTIVE</v>
      </c>
      <c r="AS1375" s="92" t="s">
        <v>5898</v>
      </c>
      <c r="AT1375" s="129" t="s">
        <v>2792</v>
      </c>
      <c r="AU1375" s="9" t="s">
        <v>5993</v>
      </c>
      <c r="AV1375" s="17" t="s">
        <v>5687</v>
      </c>
      <c r="AW1375" s="7" t="s">
        <v>5537</v>
      </c>
      <c r="AX1375" s="6" t="s">
        <v>5537</v>
      </c>
      <c r="AY1375" s="7"/>
      <c r="AZ1375" s="3" t="s">
        <v>5537</v>
      </c>
      <c r="BA1375" s="18" t="s">
        <v>5537</v>
      </c>
      <c r="BB1375" s="18" t="s">
        <v>5537</v>
      </c>
      <c r="BC1375" s="18" t="s">
        <v>5537</v>
      </c>
      <c r="BD1375" s="18" t="s">
        <v>5537</v>
      </c>
      <c r="BE1375" s="18" t="s">
        <v>5537</v>
      </c>
      <c r="BF1375" s="18" t="s">
        <v>5537</v>
      </c>
      <c r="BG1375" s="18" t="s">
        <v>5537</v>
      </c>
      <c r="BH1375" s="18" t="s">
        <v>5537</v>
      </c>
      <c r="BI1375" s="18" t="s">
        <v>5537</v>
      </c>
      <c r="BJ1375" s="18" t="s">
        <v>5537</v>
      </c>
      <c r="BK1375" s="18" t="s">
        <v>6338</v>
      </c>
      <c r="BL1375" s="9" t="s">
        <v>5537</v>
      </c>
      <c r="BM1375" s="14" t="s">
        <v>5537</v>
      </c>
      <c r="BN1375" s="14" t="s">
        <v>5537</v>
      </c>
      <c r="BO1375" s="14" t="str">
        <f>_xlfn.XLOOKUP(B1375,'[4]cell downs 18042026 17h'!$B:$B,'[4]cell downs 18042026 17h'!$B:$B,"")</f>
        <v/>
      </c>
      <c r="BP1375" s="14" t="str">
        <f>_xlfn.XLOOKUP(B1375,'[5]Cells Huawei 19042026 15h'!$B:$B,'[5]Cells Huawei 19042026 15h'!$B:$B,"")</f>
        <v/>
      </c>
      <c r="BQ1375" s="9" t="str">
        <f>_xlfn.XLOOKUP(B1375,'[6]cells down 19042026 9H40'!$B:$B,'[6]cells down 19042026 9H40'!$B:$B,"")</f>
        <v/>
      </c>
      <c r="BR1375" s="9" t="s">
        <v>2792</v>
      </c>
      <c r="BS1375" s="9" t="s">
        <v>12</v>
      </c>
      <c r="BT1375" s="108"/>
    </row>
    <row r="1376" spans="1:72" s="9" customFormat="1" x14ac:dyDescent="0.35">
      <c r="A1376" s="1" t="s">
        <v>2795</v>
      </c>
      <c r="B1376" s="8" t="s">
        <v>2796</v>
      </c>
      <c r="C1376" s="3" t="str">
        <f>_xlfn.XLOOKUP(B1376,'[1]daily break down'!$D:$D,'[1]daily break down'!$E:$E,"")</f>
        <v>OUEST</v>
      </c>
      <c r="D1376" s="1" t="s">
        <v>11</v>
      </c>
      <c r="E1376" s="1" t="s">
        <v>12</v>
      </c>
      <c r="F1376" s="3" t="s">
        <v>102</v>
      </c>
      <c r="G1376" s="1" t="s">
        <v>2791</v>
      </c>
      <c r="H1376" s="32" t="str">
        <f>_xlfn.XLOOKUP(B1376,[2]CALCULATION!$B:$B,[2]CALCULATION!$H:$H,"")</f>
        <v>HUAWEI</v>
      </c>
      <c r="I1376" s="28">
        <v>0</v>
      </c>
      <c r="J1376" s="28">
        <v>0</v>
      </c>
      <c r="K1376" s="28">
        <v>0</v>
      </c>
      <c r="L1376" s="28">
        <v>0</v>
      </c>
      <c r="M1376" s="28">
        <v>0</v>
      </c>
      <c r="N1376" s="28">
        <v>0</v>
      </c>
      <c r="O1376" s="28">
        <v>0</v>
      </c>
      <c r="P1376" s="28">
        <v>0</v>
      </c>
      <c r="Q1376" s="28">
        <v>0</v>
      </c>
      <c r="R1376" s="28">
        <v>0</v>
      </c>
      <c r="S1376" s="93">
        <v>0</v>
      </c>
      <c r="T1376" s="93">
        <f>_xlfn.XLOOKUP(B1376,'[3]Nur des jours'!$B:$B,'[3]Nur des jours'!$U:$U,"")</f>
        <v>0</v>
      </c>
      <c r="U1376" s="93">
        <v>0</v>
      </c>
      <c r="V1376" s="93">
        <v>0</v>
      </c>
      <c r="W1376" s="93">
        <v>0.18222099516883394</v>
      </c>
      <c r="X1376" s="93">
        <v>0.10007262443890842</v>
      </c>
      <c r="Y1376" s="93">
        <v>1.9618586149135497E-3</v>
      </c>
      <c r="Z1376" s="93">
        <v>0</v>
      </c>
      <c r="AA1376" s="93">
        <v>0</v>
      </c>
      <c r="AB1376" s="93">
        <v>0</v>
      </c>
      <c r="AC1376" s="93">
        <f>_xlfn.XLOOKUP(B1376,'[3]Nur des jours'!$B:$B,'[3]Nur des jours'!$N:$N,"")</f>
        <v>0</v>
      </c>
      <c r="AD1376" s="93">
        <v>0</v>
      </c>
      <c r="AE1376" s="93">
        <v>0</v>
      </c>
      <c r="AF1376" s="93">
        <v>0</v>
      </c>
      <c r="AG1376" s="93"/>
      <c r="AH1376" s="93">
        <v>0</v>
      </c>
      <c r="AI1376" s="93">
        <v>0</v>
      </c>
      <c r="AJ1376" s="93">
        <v>0</v>
      </c>
      <c r="AK1376" s="93">
        <v>0</v>
      </c>
      <c r="AL1376" s="93">
        <v>0</v>
      </c>
      <c r="AM1376" s="49" t="s">
        <v>5559</v>
      </c>
      <c r="AN1376" s="49"/>
      <c r="AO1376" s="48" t="str" cm="1">
        <f t="array" ref="AO1376">IFERROR(_xlfn.IFS(
AQ1376="MPR ISSUE","PDH",
AQ1376="BSS Hardware Issue","BSS",
AQ1376="Sites strategiques, MLL, Pylone, etc.","ENVTECH",
AQ1376="AKTIVCO DEFAUT GE &amp; POWER Cabinet","AKTIVCO",
AQ1376="AKTIVCO Coupure ENEO &amp; Baisse de tension","AKTIVCO GRID ONLY",
AQ1376="Coupure ENEO &amp; Baisse de tension","IHS GRID ONLY",
AQ1376="Defaut GE &amp; POWER Cabinet","IHS",
AQ1376="Sharing","Partners",
AQ1376="Sites strategiques &amp; DataCenter","SST &amp; DC",
AQ1376="Exclu","Exclu",
AQ1376="SAT","SAT",
AQ1376="SPARE-ISSUE","SPARE-ISSUE",
AQ1376="Fiber CAmtel","TRANS_FO_CAMTEL",
AQ1376="Fiber AOF","Fiber AOF",
AQ1376="Projet OCM (HUAWEI)","TRAVAUX-HUAWEI",
AQ1376="Projet OCM (NOKIA)","TRAVAUX-NOKIA",
AQ1376="ACCESS-ISSUE","ACCESS-ISSUE",
AQ1376="Projet OCM (ZTE, NOKIA, autres projets)","TRAVAUX OCM",
AQ1376="No root CAuse","No root cause",
AQ1376="ODU HS","PDH",
AQ1376="IP &amp; VLAN","PDH",
AQ1376="Warehouse HUAWEI","SPARE-ISSUE",
AQ1376="SPARE-HS","SPARE-ISSUE",
AQ1376="Power Telco","BSS",AQ1376="no impacts","no impacts"
),"")</f>
        <v>PDH</v>
      </c>
      <c r="AP1376" s="48" t="str" cm="1">
        <f t="array" ref="AP1376">IFERROR(_xlfn.IFS(
AQ1376="MPR ISSUE","TX ISSUE",
AQ1376="BSS Hardware Issue","RAN ISSUE",
AQ1376="Sites strategiques, MLL, Pylone, etc.","ENVTECH",
AQ1376="AKTIVCO DEFAUT GE &amp; POWER Cabinet","POWER ISSUE",
AQ1376="AKTIVCO Coupure ENEO &amp; Baisse de tension","POWER ISSUE",
AQ1376="Coupure ENEO &amp; Baisse de tension","POWER ISSUE",
AQ1376="Defaut GE &amp; POWER Cabinet","POWER ISSUE",
AQ1376="Sharing","POWER ISSUE",
AQ1376="Sites strategiques &amp; DataCenter","POWER ISSUE",
AQ1376="Exclu","Exclu",
AQ1376="SAT","TX ISSUE",
AQ1376="SPARE-ISSUE","SPARE-ISSUE",
AQ1376="Fiber CAmtel","TX ISSUE",
AQ1376="Fiber AOF","TX ISSUE",
AQ1376="Projet OCM (HUAWEI)","TRAVAUX-HUAWEI",
AQ1376="Projet OCM (NOKIA)","TRAVAUX -NOKIA",
AQ1376="ACCESS-ISSUE","ACCESS-ISSUE",
AQ1376="Projet OCM (ZTE, NOKIA, autres projets)","TRAVAUX OCM",
AQ1376="No root CAuse","No root cause",
AQ1376="ODU HS","TX ISSUE",
AQ1376="IP &amp; VLAN","TX ISSUE",
AQ1376="Warehouse HUAWEI","SPARE-ISSUE",
AQ1376="SPARE-HS","SPARE-ISSUE",
AQ1376="Power Telco","RAN ISSUE",AQ1376="no impacts","no impacts"
),"")</f>
        <v>TX ISSUE</v>
      </c>
      <c r="AQ1376" s="67" t="s">
        <v>5352</v>
      </c>
      <c r="AR1376" s="48" t="str" cm="1">
        <f t="array" ref="AR1376">IFERROR(_xlfn.IFS(
AQ1376="MPR ISSUE","ACTIVE",
AQ1376="BSS Hardware Issue","ACTIVE",
AQ1376="Sites strategiques, MLL, Pylone, etc.","PASSIVE",
AQ1376="AKTIVCO DEFAUT GE &amp; POWER Cabinet","PASSIVE",
AQ1376="AKTIVCO Coupure ENEO &amp; Baisse de tension","PASSIVE",
AQ1376="Coupure ENEO &amp; Baisse de tension","PASSIVE",
AQ1376="Defaut GE &amp; POWER Cabinet","PASSIVE",
AQ1376="Sharing","PASSIVE",
AQ1376="Sites strategiques &amp; DataCenter","PASSIVE",
AQ1376="Exclu","Exclu",
AQ1376="SAT","ACTIVE",
AQ1376="SPARE-ISSUE","SPARE-ISSUE",
AQ1376="Fiber CAmtel","ACTIVE",
AQ1376="Fiber AOF","ACTIVE",
AQ1376="Projet OCM (HUAWEI)","PLANNED WORKS",
AQ1376="Projet OCM (NOKIA)","PLANNED WORKS",
AQ1376="ACCESS-ISSUE","ACCESS-ISSUE",
AQ1376="Projet OCM (ZTE, NOKIA, autres projets)","PLANNED WORKS",
AQ1376="No root CAuse","No root cause",
AQ1376="ODU HS","ACTIVE",
AQ1376="IP &amp; VLAN","ACTIVE",
AQ1376="Warehouse HUAWEI","SPARE-ISSUE",
AQ1376="SPARE-HS","SPARE-ISSUE",
AQ1376="Power Telco","ACTIVE", AQ1376="no impacts","no impacts"
),"")</f>
        <v>ACTIVE</v>
      </c>
      <c r="AS1376" s="92" t="s">
        <v>5724</v>
      </c>
      <c r="AT1376" s="129" t="s">
        <v>2792</v>
      </c>
      <c r="AU1376" s="9" t="s">
        <v>5993</v>
      </c>
      <c r="AV1376" s="17" t="s">
        <v>5687</v>
      </c>
      <c r="AW1376" s="7" t="s">
        <v>5537</v>
      </c>
      <c r="AX1376" s="6" t="s">
        <v>5537</v>
      </c>
      <c r="AY1376" s="7"/>
      <c r="AZ1376" s="3" t="s">
        <v>5537</v>
      </c>
      <c r="BA1376" s="18" t="s">
        <v>5537</v>
      </c>
      <c r="BB1376" s="18" t="s">
        <v>5537</v>
      </c>
      <c r="BC1376" s="18" t="s">
        <v>5537</v>
      </c>
      <c r="BD1376" s="18" t="s">
        <v>5537</v>
      </c>
      <c r="BE1376" s="18" t="s">
        <v>5537</v>
      </c>
      <c r="BF1376" s="18" t="s">
        <v>5537</v>
      </c>
      <c r="BG1376" s="18" t="s">
        <v>5537</v>
      </c>
      <c r="BH1376" s="18" t="s">
        <v>5537</v>
      </c>
      <c r="BI1376" s="18" t="s">
        <v>5537</v>
      </c>
      <c r="BJ1376" s="18" t="s">
        <v>5537</v>
      </c>
      <c r="BK1376" s="18" t="s">
        <v>6207</v>
      </c>
      <c r="BL1376" s="9" t="s">
        <v>5537</v>
      </c>
      <c r="BM1376" s="14" t="s">
        <v>5537</v>
      </c>
      <c r="BN1376" s="14" t="s">
        <v>5537</v>
      </c>
      <c r="BO1376" s="14" t="str">
        <f>_xlfn.XLOOKUP(B1376,'[4]cell downs 18042026 17h'!$B:$B,'[4]cell downs 18042026 17h'!$B:$B,"")</f>
        <v/>
      </c>
      <c r="BP1376" s="14" t="str">
        <f>_xlfn.XLOOKUP(B1376,'[5]Cells Huawei 19042026 15h'!$B:$B,'[5]Cells Huawei 19042026 15h'!$B:$B,"")</f>
        <v>OST_139</v>
      </c>
      <c r="BQ1376" s="9" t="str">
        <f>_xlfn.XLOOKUP(B1376,'[6]cells down 19042026 9H40'!$B:$B,'[6]cells down 19042026 9H40'!$B:$B,"")</f>
        <v/>
      </c>
      <c r="BR1376" s="9" t="s">
        <v>2796</v>
      </c>
      <c r="BS1376" s="9" t="s">
        <v>12</v>
      </c>
      <c r="BT1376" s="108"/>
    </row>
    <row r="1377" spans="1:72" s="9" customFormat="1" x14ac:dyDescent="0.35">
      <c r="A1377" s="1" t="s">
        <v>4023</v>
      </c>
      <c r="B1377" s="8" t="s">
        <v>4024</v>
      </c>
      <c r="C1377" s="3" t="str">
        <f>_xlfn.XLOOKUP(B1377,'[1]daily break down'!$D:$D,'[1]daily break down'!$E:$E,"")</f>
        <v>ADAMAOUA</v>
      </c>
      <c r="D1377" s="1" t="s">
        <v>21</v>
      </c>
      <c r="E1377" s="1" t="s">
        <v>122</v>
      </c>
      <c r="F1377" s="3" t="s">
        <v>90</v>
      </c>
      <c r="G1377" s="1" t="s">
        <v>4015</v>
      </c>
      <c r="H1377" s="32" t="str">
        <f>_xlfn.XLOOKUP(B1377,[2]CALCULATION!$B:$B,[2]CALCULATION!$H:$H,"")</f>
        <v>HUAWEI</v>
      </c>
      <c r="I1377" s="28">
        <v>0</v>
      </c>
      <c r="J1377" s="28">
        <v>0</v>
      </c>
      <c r="K1377" s="28">
        <v>0</v>
      </c>
      <c r="L1377" s="28">
        <v>0</v>
      </c>
      <c r="M1377" s="28">
        <v>0</v>
      </c>
      <c r="N1377" s="28">
        <v>0</v>
      </c>
      <c r="O1377" s="28">
        <v>0</v>
      </c>
      <c r="P1377" s="28">
        <v>0</v>
      </c>
      <c r="Q1377" s="28">
        <v>0</v>
      </c>
      <c r="R1377" s="28">
        <v>0</v>
      </c>
      <c r="S1377" s="93">
        <v>0</v>
      </c>
      <c r="T1377" s="93">
        <f>_xlfn.XLOOKUP(B1377,'[3]Nur des jours'!$B:$B,'[3]Nur des jours'!$U:$U,"")</f>
        <v>0</v>
      </c>
      <c r="U1377" s="93">
        <v>0</v>
      </c>
      <c r="V1377" s="93">
        <v>4.2804187961750177E-3</v>
      </c>
      <c r="W1377" s="93">
        <v>1.6051570485656314E-3</v>
      </c>
      <c r="X1377" s="93">
        <v>3.2103140971312632E-3</v>
      </c>
      <c r="Y1377" s="93">
        <v>1.9618586149135497E-3</v>
      </c>
      <c r="Z1377" s="93">
        <v>0</v>
      </c>
      <c r="AA1377" s="93">
        <v>0</v>
      </c>
      <c r="AB1377" s="93">
        <v>0</v>
      </c>
      <c r="AC1377" s="93">
        <f>_xlfn.XLOOKUP(B1377,'[3]Nur des jours'!$B:$B,'[3]Nur des jours'!$N:$N,"")</f>
        <v>0</v>
      </c>
      <c r="AD1377" s="93">
        <v>0</v>
      </c>
      <c r="AE1377" s="93">
        <v>0</v>
      </c>
      <c r="AF1377" s="93">
        <v>0</v>
      </c>
      <c r="AG1377" s="93"/>
      <c r="AH1377" s="93">
        <v>0</v>
      </c>
      <c r="AI1377" s="93">
        <v>0</v>
      </c>
      <c r="AJ1377" s="93">
        <v>0</v>
      </c>
      <c r="AK1377" s="93">
        <v>0</v>
      </c>
      <c r="AL1377" s="93">
        <v>0</v>
      </c>
      <c r="AM1377" s="49" t="s">
        <v>5559</v>
      </c>
      <c r="AN1377" s="49"/>
      <c r="AO1377" s="48" t="str" cm="1">
        <f t="array" ref="AO1377">IFERROR(_xlfn.IFS(
AQ1377="MPR ISSUE","PDH",
AQ1377="BSS Hardware Issue","BSS",
AQ1377="Sites strategiques, MLL, Pylone, etc.","ENVTECH",
AQ1377="AKTIVCO DEFAUT GE &amp; POWER Cabinet","AKTIVCO",
AQ1377="AKTIVCO Coupure ENEO &amp; Baisse de tension","AKTIVCO GRID ONLY",
AQ1377="Coupure ENEO &amp; Baisse de tension","IHS GRID ONLY",
AQ1377="Defaut GE &amp; POWER Cabinet","IHS",
AQ1377="Sharing","Partners",
AQ1377="Sites strategiques &amp; DataCenter","SST &amp; DC",
AQ1377="Exclu","Exclu",
AQ1377="SAT","SAT",
AQ1377="SPARE-ISSUE","SPARE-ISSUE",
AQ1377="Fiber CAmtel","TRANS_FO_CAMTEL",
AQ1377="Fiber AOF","Fiber AOF",
AQ1377="Projet OCM (HUAWEI)","TRAVAUX-HUAWEI",
AQ1377="Projet OCM (NOKIA)","TRAVAUX-NOKIA",
AQ1377="ACCESS-ISSUE","ACCESS-ISSUE",
AQ1377="Projet OCM (ZTE, NOKIA, autres projets)","TRAVAUX OCM",
AQ1377="No root CAuse","No root cause",
AQ1377="ODU HS","PDH",
AQ1377="IP &amp; VLAN","PDH",
AQ1377="Warehouse HUAWEI","SPARE-ISSUE",
AQ1377="SPARE-HS","SPARE-ISSUE",
AQ1377="Power Telco","BSS",AQ1377="no impacts","no impacts"
),"")</f>
        <v>No root cause</v>
      </c>
      <c r="AP1377" s="48" t="str" cm="1">
        <f t="array" ref="AP1377">IFERROR(_xlfn.IFS(
AQ1377="MPR ISSUE","TX ISSUE",
AQ1377="BSS Hardware Issue","RAN ISSUE",
AQ1377="Sites strategiques, MLL, Pylone, etc.","ENVTECH",
AQ1377="AKTIVCO DEFAUT GE &amp; POWER Cabinet","POWER ISSUE",
AQ1377="AKTIVCO Coupure ENEO &amp; Baisse de tension","POWER ISSUE",
AQ1377="Coupure ENEO &amp; Baisse de tension","POWER ISSUE",
AQ1377="Defaut GE &amp; POWER Cabinet","POWER ISSUE",
AQ1377="Sharing","POWER ISSUE",
AQ1377="Sites strategiques &amp; DataCenter","POWER ISSUE",
AQ1377="Exclu","Exclu",
AQ1377="SAT","TX ISSUE",
AQ1377="SPARE-ISSUE","SPARE-ISSUE",
AQ1377="Fiber CAmtel","TX ISSUE",
AQ1377="Fiber AOF","TX ISSUE",
AQ1377="Projet OCM (HUAWEI)","TRAVAUX-HUAWEI",
AQ1377="Projet OCM (NOKIA)","TRAVAUX -NOKIA",
AQ1377="ACCESS-ISSUE","ACCESS-ISSUE",
AQ1377="Projet OCM (ZTE, NOKIA, autres projets)","TRAVAUX OCM",
AQ1377="No root CAuse","No root cause",
AQ1377="ODU HS","TX ISSUE",
AQ1377="IP &amp; VLAN","TX ISSUE",
AQ1377="Warehouse HUAWEI","SPARE-ISSUE",
AQ1377="SPARE-HS","SPARE-ISSUE",
AQ1377="Power Telco","RAN ISSUE",AQ1377="no impacts","no impacts"
),"")</f>
        <v>No root cause</v>
      </c>
      <c r="AQ1377" s="67" t="s">
        <v>5344</v>
      </c>
      <c r="AR1377" s="48" t="str" cm="1">
        <f t="array" ref="AR1377">IFERROR(_xlfn.IFS(
AQ1377="MPR ISSUE","ACTIVE",
AQ1377="BSS Hardware Issue","ACTIVE",
AQ1377="Sites strategiques, MLL, Pylone, etc.","PASSIVE",
AQ1377="AKTIVCO DEFAUT GE &amp; POWER Cabinet","PASSIVE",
AQ1377="AKTIVCO Coupure ENEO &amp; Baisse de tension","PASSIVE",
AQ1377="Coupure ENEO &amp; Baisse de tension","PASSIVE",
AQ1377="Defaut GE &amp; POWER Cabinet","PASSIVE",
AQ1377="Sharing","PASSIVE",
AQ1377="Sites strategiques &amp; DataCenter","PASSIVE",
AQ1377="Exclu","Exclu",
AQ1377="SAT","ACTIVE",
AQ1377="SPARE-ISSUE","SPARE-ISSUE",
AQ1377="Fiber CAmtel","ACTIVE",
AQ1377="Fiber AOF","ACTIVE",
AQ1377="Projet OCM (HUAWEI)","PLANNED WORKS",
AQ1377="Projet OCM (NOKIA)","PLANNED WORKS",
AQ1377="ACCESS-ISSUE","ACCESS-ISSUE",
AQ1377="Projet OCM (ZTE, NOKIA, autres projets)","PLANNED WORKS",
AQ1377="No root CAuse","No root cause",
AQ1377="ODU HS","ACTIVE",
AQ1377="IP &amp; VLAN","ACTIVE",
AQ1377="Warehouse HUAWEI","SPARE-ISSUE",
AQ1377="SPARE-HS","SPARE-ISSUE",
AQ1377="Power Telco","ACTIVE", AQ1377="no impacts","no impacts"
),"")</f>
        <v>No root cause</v>
      </c>
      <c r="AS1377" s="92" t="s">
        <v>5537</v>
      </c>
      <c r="AT1377" s="98" t="s">
        <v>4024</v>
      </c>
      <c r="AV1377" s="17" t="s">
        <v>5537</v>
      </c>
      <c r="AW1377" s="7" t="s">
        <v>5537</v>
      </c>
      <c r="AX1377" s="6" t="s">
        <v>5537</v>
      </c>
      <c r="AY1377" s="7"/>
      <c r="AZ1377" s="3" t="s">
        <v>5537</v>
      </c>
      <c r="BA1377" s="18" t="s">
        <v>5537</v>
      </c>
      <c r="BB1377" s="18" t="s">
        <v>5537</v>
      </c>
      <c r="BC1377" s="18" t="s">
        <v>5537</v>
      </c>
      <c r="BD1377" s="18" t="s">
        <v>5537</v>
      </c>
      <c r="BE1377" s="18" t="s">
        <v>5537</v>
      </c>
      <c r="BF1377" s="18" t="s">
        <v>5537</v>
      </c>
      <c r="BG1377" s="18" t="s">
        <v>5537</v>
      </c>
      <c r="BH1377" s="18" t="s">
        <v>5537</v>
      </c>
      <c r="BI1377" s="18" t="s">
        <v>5537</v>
      </c>
      <c r="BJ1377" s="18" t="s">
        <v>5537</v>
      </c>
      <c r="BK1377" s="18" t="s">
        <v>5537</v>
      </c>
      <c r="BL1377" s="9" t="s">
        <v>5537</v>
      </c>
      <c r="BM1377" s="14" t="s">
        <v>5537</v>
      </c>
      <c r="BN1377" s="14" t="s">
        <v>5537</v>
      </c>
      <c r="BO1377" s="14" t="str">
        <f>_xlfn.XLOOKUP(B1377,'[4]cell downs 18042026 17h'!$B:$B,'[4]cell downs 18042026 17h'!$B:$B,"")</f>
        <v/>
      </c>
      <c r="BP1377" s="14" t="str">
        <f>_xlfn.XLOOKUP(B1377,'[5]Cells Huawei 19042026 15h'!$B:$B,'[5]Cells Huawei 19042026 15h'!$B:$B,"")</f>
        <v/>
      </c>
      <c r="BQ1377" s="9" t="str">
        <f>_xlfn.XLOOKUP(B1377,'[6]cells down 19042026 9H40'!$B:$B,'[6]cells down 19042026 9H40'!$B:$B,"")</f>
        <v/>
      </c>
      <c r="BR1377" s="9" t="s">
        <v>5537</v>
      </c>
      <c r="BS1377" s="9" t="s">
        <v>594</v>
      </c>
      <c r="BT1377" s="108"/>
    </row>
    <row r="1378" spans="1:72" s="9" customFormat="1" x14ac:dyDescent="0.35">
      <c r="A1378" s="2" t="s">
        <v>4573</v>
      </c>
      <c r="B1378" s="8" t="s">
        <v>4574</v>
      </c>
      <c r="C1378" s="3" t="str">
        <f>_xlfn.XLOOKUP(B1378,'[1]daily break down'!$D:$D,'[1]daily break down'!$E:$E,"")</f>
        <v>OUEST</v>
      </c>
      <c r="D1378" s="1" t="s">
        <v>11</v>
      </c>
      <c r="E1378" s="1" t="s">
        <v>12</v>
      </c>
      <c r="F1378" s="3" t="s">
        <v>102</v>
      </c>
      <c r="G1378" s="1" t="s">
        <v>4178</v>
      </c>
      <c r="H1378" s="32" t="str">
        <f>_xlfn.XLOOKUP(B1378,[2]CALCULATION!$B:$B,[2]CALCULATION!$H:$H,"")</f>
        <v>HUAWEI</v>
      </c>
      <c r="I1378" s="28">
        <v>0</v>
      </c>
      <c r="J1378" s="28">
        <v>0</v>
      </c>
      <c r="K1378" s="28">
        <v>0</v>
      </c>
      <c r="L1378" s="28">
        <v>0</v>
      </c>
      <c r="M1378" s="28">
        <v>0</v>
      </c>
      <c r="N1378" s="28">
        <v>0</v>
      </c>
      <c r="O1378" s="28">
        <v>0</v>
      </c>
      <c r="P1378" s="28">
        <v>0</v>
      </c>
      <c r="Q1378" s="28">
        <v>0</v>
      </c>
      <c r="R1378" s="28">
        <v>0</v>
      </c>
      <c r="S1378" s="93">
        <v>0</v>
      </c>
      <c r="T1378" s="93">
        <f>_xlfn.XLOOKUP(B1378,'[3]Nur des jours'!$B:$B,'[3]Nur des jours'!$U:$U,"")</f>
        <v>0</v>
      </c>
      <c r="U1378" s="93">
        <v>0</v>
      </c>
      <c r="V1378" s="93">
        <v>0</v>
      </c>
      <c r="W1378" s="93">
        <v>0.71161962486409669</v>
      </c>
      <c r="X1378" s="93">
        <v>0</v>
      </c>
      <c r="Y1378" s="93">
        <v>1.9618586149135497E-3</v>
      </c>
      <c r="Z1378" s="93">
        <v>0</v>
      </c>
      <c r="AA1378" s="93">
        <v>0</v>
      </c>
      <c r="AB1378" s="93">
        <v>0</v>
      </c>
      <c r="AC1378" s="93">
        <f>_xlfn.XLOOKUP(B1378,'[3]Nur des jours'!$B:$B,'[3]Nur des jours'!$N:$N,"")</f>
        <v>0</v>
      </c>
      <c r="AD1378" s="93">
        <v>0</v>
      </c>
      <c r="AE1378" s="93">
        <v>0</v>
      </c>
      <c r="AF1378" s="93">
        <v>0</v>
      </c>
      <c r="AG1378" s="93"/>
      <c r="AH1378" s="93">
        <v>0</v>
      </c>
      <c r="AI1378" s="93">
        <v>0</v>
      </c>
      <c r="AJ1378" s="93">
        <v>0</v>
      </c>
      <c r="AK1378" s="93">
        <v>0</v>
      </c>
      <c r="AL1378" s="93">
        <v>0</v>
      </c>
      <c r="AM1378" s="49" t="s">
        <v>5559</v>
      </c>
      <c r="AN1378" s="49"/>
      <c r="AO1378" s="48" t="str" cm="1">
        <f t="array" ref="AO1378">IFERROR(_xlfn.IFS(
AQ1378="MPR ISSUE","PDH",
AQ1378="BSS Hardware Issue","BSS",
AQ1378="Sites strategiques, MLL, Pylone, etc.","ENVTECH",
AQ1378="AKTIVCO DEFAUT GE &amp; POWER Cabinet","AKTIVCO",
AQ1378="AKTIVCO Coupure ENEO &amp; Baisse de tension","AKTIVCO GRID ONLY",
AQ1378="Coupure ENEO &amp; Baisse de tension","IHS GRID ONLY",
AQ1378="Defaut GE &amp; POWER Cabinet","IHS",
AQ1378="Sharing","Partners",
AQ1378="Sites strategiques &amp; DataCenter","SST &amp; DC",
AQ1378="Exclu","Exclu",
AQ1378="SAT","SAT",
AQ1378="SPARE-ISSUE","SPARE-ISSUE",
AQ1378="Fiber CAmtel","TRANS_FO_CAMTEL",
AQ1378="Fiber AOF","Fiber AOF",
AQ1378="Projet OCM (HUAWEI)","TRAVAUX-HUAWEI",
AQ1378="Projet OCM (NOKIA)","TRAVAUX-NOKIA",
AQ1378="ACCESS-ISSUE","ACCESS-ISSUE",
AQ1378="Projet OCM (ZTE, NOKIA, autres projets)","TRAVAUX OCM",
AQ1378="No root CAuse","No root cause",
AQ1378="ODU HS","PDH",
AQ1378="IP &amp; VLAN","PDH",
AQ1378="Warehouse HUAWEI","SPARE-ISSUE",
AQ1378="SPARE-HS","SPARE-ISSUE",
AQ1378="Power Telco","BSS",AQ1378="no impacts","no impacts"
),"")</f>
        <v>No root cause</v>
      </c>
      <c r="AP1378" s="48" t="str" cm="1">
        <f t="array" ref="AP1378">IFERROR(_xlfn.IFS(
AQ1378="MPR ISSUE","TX ISSUE",
AQ1378="BSS Hardware Issue","RAN ISSUE",
AQ1378="Sites strategiques, MLL, Pylone, etc.","ENVTECH",
AQ1378="AKTIVCO DEFAUT GE &amp; POWER Cabinet","POWER ISSUE",
AQ1378="AKTIVCO Coupure ENEO &amp; Baisse de tension","POWER ISSUE",
AQ1378="Coupure ENEO &amp; Baisse de tension","POWER ISSUE",
AQ1378="Defaut GE &amp; POWER Cabinet","POWER ISSUE",
AQ1378="Sharing","POWER ISSUE",
AQ1378="Sites strategiques &amp; DataCenter","POWER ISSUE",
AQ1378="Exclu","Exclu",
AQ1378="SAT","TX ISSUE",
AQ1378="SPARE-ISSUE","SPARE-ISSUE",
AQ1378="Fiber CAmtel","TX ISSUE",
AQ1378="Fiber AOF","TX ISSUE",
AQ1378="Projet OCM (HUAWEI)","TRAVAUX-HUAWEI",
AQ1378="Projet OCM (NOKIA)","TRAVAUX -NOKIA",
AQ1378="ACCESS-ISSUE","ACCESS-ISSUE",
AQ1378="Projet OCM (ZTE, NOKIA, autres projets)","TRAVAUX OCM",
AQ1378="No root CAuse","No root cause",
AQ1378="ODU HS","TX ISSUE",
AQ1378="IP &amp; VLAN","TX ISSUE",
AQ1378="Warehouse HUAWEI","SPARE-ISSUE",
AQ1378="SPARE-HS","SPARE-ISSUE",
AQ1378="Power Telco","RAN ISSUE",AQ1378="no impacts","no impacts"
),"")</f>
        <v>No root cause</v>
      </c>
      <c r="AQ1378" s="67" t="s">
        <v>5344</v>
      </c>
      <c r="AR1378" s="48" t="str" cm="1">
        <f t="array" ref="AR1378">IFERROR(_xlfn.IFS(
AQ1378="MPR ISSUE","ACTIVE",
AQ1378="BSS Hardware Issue","ACTIVE",
AQ1378="Sites strategiques, MLL, Pylone, etc.","PASSIVE",
AQ1378="AKTIVCO DEFAUT GE &amp; POWER Cabinet","PASSIVE",
AQ1378="AKTIVCO Coupure ENEO &amp; Baisse de tension","PASSIVE",
AQ1378="Coupure ENEO &amp; Baisse de tension","PASSIVE",
AQ1378="Defaut GE &amp; POWER Cabinet","PASSIVE",
AQ1378="Sharing","PASSIVE",
AQ1378="Sites strategiques &amp; DataCenter","PASSIVE",
AQ1378="Exclu","Exclu",
AQ1378="SAT","ACTIVE",
AQ1378="SPARE-ISSUE","SPARE-ISSUE",
AQ1378="Fiber CAmtel","ACTIVE",
AQ1378="Fiber AOF","ACTIVE",
AQ1378="Projet OCM (HUAWEI)","PLANNED WORKS",
AQ1378="Projet OCM (NOKIA)","PLANNED WORKS",
AQ1378="ACCESS-ISSUE","ACCESS-ISSUE",
AQ1378="Projet OCM (ZTE, NOKIA, autres projets)","PLANNED WORKS",
AQ1378="No root CAuse","No root cause",
AQ1378="ODU HS","ACTIVE",
AQ1378="IP &amp; VLAN","ACTIVE",
AQ1378="Warehouse HUAWEI","SPARE-ISSUE",
AQ1378="SPARE-HS","SPARE-ISSUE",
AQ1378="Power Telco","ACTIVE", AQ1378="no impacts","no impacts"
),"")</f>
        <v>No root cause</v>
      </c>
      <c r="AS1378" s="92" t="s">
        <v>5752</v>
      </c>
      <c r="AT1378" s="98" t="s">
        <v>4574</v>
      </c>
      <c r="AV1378" s="17" t="s">
        <v>5537</v>
      </c>
      <c r="AW1378" s="7" t="s">
        <v>5537</v>
      </c>
      <c r="AX1378" s="6" t="s">
        <v>5537</v>
      </c>
      <c r="AY1378" s="7"/>
      <c r="AZ1378" s="3" t="s">
        <v>5537</v>
      </c>
      <c r="BA1378" s="18" t="s">
        <v>5537</v>
      </c>
      <c r="BB1378" s="18" t="s">
        <v>5537</v>
      </c>
      <c r="BC1378" s="18" t="s">
        <v>5537</v>
      </c>
      <c r="BD1378" s="18" t="s">
        <v>5537</v>
      </c>
      <c r="BE1378" s="18" t="s">
        <v>5537</v>
      </c>
      <c r="BF1378" s="18" t="s">
        <v>5537</v>
      </c>
      <c r="BG1378" s="18" t="s">
        <v>5537</v>
      </c>
      <c r="BH1378" s="18" t="s">
        <v>5537</v>
      </c>
      <c r="BI1378" s="18" t="s">
        <v>5537</v>
      </c>
      <c r="BJ1378" s="18" t="s">
        <v>5537</v>
      </c>
      <c r="BK1378" s="18" t="s">
        <v>5752</v>
      </c>
      <c r="BL1378" s="9" t="s">
        <v>5537</v>
      </c>
      <c r="BM1378" s="14" t="s">
        <v>5537</v>
      </c>
      <c r="BN1378" s="14" t="s">
        <v>5537</v>
      </c>
      <c r="BO1378" s="14" t="str">
        <f>_xlfn.XLOOKUP(B1378,'[4]cell downs 18042026 17h'!$B:$B,'[4]cell downs 18042026 17h'!$B:$B,"")</f>
        <v/>
      </c>
      <c r="BP1378" s="14" t="str">
        <f>_xlfn.XLOOKUP(B1378,'[5]Cells Huawei 19042026 15h'!$B:$B,'[5]Cells Huawei 19042026 15h'!$B:$B,"")</f>
        <v/>
      </c>
      <c r="BQ1378" s="9" t="str">
        <f>_xlfn.XLOOKUP(B1378,'[6]cells down 19042026 9H40'!$B:$B,'[6]cells down 19042026 9H40'!$B:$B,"")</f>
        <v/>
      </c>
      <c r="BR1378" s="9" t="s">
        <v>4574</v>
      </c>
      <c r="BS1378" s="9" t="s">
        <v>5537</v>
      </c>
      <c r="BT1378" s="108"/>
    </row>
    <row r="1379" spans="1:72" s="9" customFormat="1" x14ac:dyDescent="0.35">
      <c r="A1379" s="1" t="s">
        <v>4178</v>
      </c>
      <c r="B1379" s="8" t="s">
        <v>5144</v>
      </c>
      <c r="C1379" s="3" t="str">
        <f>_xlfn.XLOOKUP(B1379,'[1]daily break down'!$D:$D,'[1]daily break down'!$E:$E,"")</f>
        <v>OUEST</v>
      </c>
      <c r="D1379" s="1" t="s">
        <v>11</v>
      </c>
      <c r="E1379" s="1" t="s">
        <v>12</v>
      </c>
      <c r="F1379" s="3" t="s">
        <v>102</v>
      </c>
      <c r="G1379" s="1" t="s">
        <v>4178</v>
      </c>
      <c r="H1379" s="32" t="str">
        <f>_xlfn.XLOOKUP(B1379,[2]CALCULATION!$B:$B,[2]CALCULATION!$H:$H,"")</f>
        <v>HUAWEI</v>
      </c>
      <c r="I1379" s="28">
        <v>0</v>
      </c>
      <c r="J1379" s="28">
        <v>0</v>
      </c>
      <c r="K1379" s="28">
        <v>0</v>
      </c>
      <c r="L1379" s="28">
        <v>0</v>
      </c>
      <c r="M1379" s="28">
        <v>0</v>
      </c>
      <c r="N1379" s="28">
        <v>0</v>
      </c>
      <c r="O1379" s="28">
        <v>0</v>
      </c>
      <c r="P1379" s="28">
        <v>0</v>
      </c>
      <c r="Q1379" s="28">
        <v>0</v>
      </c>
      <c r="R1379" s="28">
        <v>0</v>
      </c>
      <c r="S1379" s="93">
        <v>0</v>
      </c>
      <c r="T1379" s="93">
        <f>_xlfn.XLOOKUP(B1379,'[3]Nur des jours'!$B:$B,'[3]Nur des jours'!$U:$U,"")</f>
        <v>0</v>
      </c>
      <c r="U1379" s="93">
        <v>0</v>
      </c>
      <c r="V1379" s="93">
        <v>0</v>
      </c>
      <c r="W1379" s="93">
        <v>0</v>
      </c>
      <c r="X1379" s="93">
        <v>0</v>
      </c>
      <c r="Y1379" s="93">
        <v>1.8726832233265697E-3</v>
      </c>
      <c r="Z1379" s="93">
        <v>0</v>
      </c>
      <c r="AA1379" s="93">
        <v>0</v>
      </c>
      <c r="AB1379" s="93">
        <v>0</v>
      </c>
      <c r="AC1379" s="93">
        <f>_xlfn.XLOOKUP(B1379,'[3]Nur des jours'!$B:$B,'[3]Nur des jours'!$N:$N,"")</f>
        <v>0</v>
      </c>
      <c r="AD1379" s="93">
        <v>0</v>
      </c>
      <c r="AE1379" s="93">
        <v>0</v>
      </c>
      <c r="AF1379" s="93">
        <v>0</v>
      </c>
      <c r="AG1379" s="93"/>
      <c r="AH1379" s="93">
        <v>0</v>
      </c>
      <c r="AI1379" s="93">
        <v>0</v>
      </c>
      <c r="AJ1379" s="93">
        <v>0</v>
      </c>
      <c r="AK1379" s="93">
        <v>0</v>
      </c>
      <c r="AL1379" s="93">
        <v>0</v>
      </c>
      <c r="AM1379" s="49" t="s">
        <v>5559</v>
      </c>
      <c r="AN1379" s="49"/>
      <c r="AO1379" s="48" t="str" cm="1">
        <f t="array" ref="AO1379">IFERROR(_xlfn.IFS(
AQ1379="MPR ISSUE","PDH",
AQ1379="BSS Hardware Issue","BSS",
AQ1379="Sites strategiques, MLL, Pylone, etc.","ENVTECH",
AQ1379="AKTIVCO DEFAUT GE &amp; POWER Cabinet","AKTIVCO",
AQ1379="AKTIVCO Coupure ENEO &amp; Baisse de tension","AKTIVCO GRID ONLY",
AQ1379="Coupure ENEO &amp; Baisse de tension","IHS GRID ONLY",
AQ1379="Defaut GE &amp; POWER Cabinet","IHS",
AQ1379="Sharing","Partners",
AQ1379="Sites strategiques &amp; DataCenter","SST &amp; DC",
AQ1379="Exclu","Exclu",
AQ1379="SAT","SAT",
AQ1379="SPARE-ISSUE","SPARE-ISSUE",
AQ1379="Fiber CAmtel","TRANS_FO_CAMTEL",
AQ1379="Fiber AOF","Fiber AOF",
AQ1379="Projet OCM (HUAWEI)","TRAVAUX-HUAWEI",
AQ1379="Projet OCM (NOKIA)","TRAVAUX-NOKIA",
AQ1379="ACCESS-ISSUE","ACCESS-ISSUE",
AQ1379="Projet OCM (ZTE, NOKIA, autres projets)","TRAVAUX OCM",
AQ1379="No root CAuse","No root cause",
AQ1379="ODU HS","PDH",
AQ1379="IP &amp; VLAN","PDH",
AQ1379="Warehouse HUAWEI","SPARE-ISSUE",
AQ1379="SPARE-HS","SPARE-ISSUE",
AQ1379="Power Telco","BSS",AQ1379="no impacts","no impacts"
),"")</f>
        <v>No root cause</v>
      </c>
      <c r="AP1379" s="48" t="str" cm="1">
        <f t="array" ref="AP1379">IFERROR(_xlfn.IFS(
AQ1379="MPR ISSUE","TX ISSUE",
AQ1379="BSS Hardware Issue","RAN ISSUE",
AQ1379="Sites strategiques, MLL, Pylone, etc.","ENVTECH",
AQ1379="AKTIVCO DEFAUT GE &amp; POWER Cabinet","POWER ISSUE",
AQ1379="AKTIVCO Coupure ENEO &amp; Baisse de tension","POWER ISSUE",
AQ1379="Coupure ENEO &amp; Baisse de tension","POWER ISSUE",
AQ1379="Defaut GE &amp; POWER Cabinet","POWER ISSUE",
AQ1379="Sharing","POWER ISSUE",
AQ1379="Sites strategiques &amp; DataCenter","POWER ISSUE",
AQ1379="Exclu","Exclu",
AQ1379="SAT","TX ISSUE",
AQ1379="SPARE-ISSUE","SPARE-ISSUE",
AQ1379="Fiber CAmtel","TX ISSUE",
AQ1379="Fiber AOF","TX ISSUE",
AQ1379="Projet OCM (HUAWEI)","TRAVAUX-HUAWEI",
AQ1379="Projet OCM (NOKIA)","TRAVAUX -NOKIA",
AQ1379="ACCESS-ISSUE","ACCESS-ISSUE",
AQ1379="Projet OCM (ZTE, NOKIA, autres projets)","TRAVAUX OCM",
AQ1379="No root CAuse","No root cause",
AQ1379="ODU HS","TX ISSUE",
AQ1379="IP &amp; VLAN","TX ISSUE",
AQ1379="Warehouse HUAWEI","SPARE-ISSUE",
AQ1379="SPARE-HS","SPARE-ISSUE",
AQ1379="Power Telco","RAN ISSUE",AQ1379="no impacts","no impacts"
),"")</f>
        <v>No root cause</v>
      </c>
      <c r="AQ1379" s="127" t="s">
        <v>5344</v>
      </c>
      <c r="AR1379" s="48" t="str" cm="1">
        <f t="array" ref="AR1379">IFERROR(_xlfn.IFS(
AQ1379="MPR ISSUE","ACTIVE",
AQ1379="BSS Hardware Issue","ACTIVE",
AQ1379="Sites strategiques, MLL, Pylone, etc.","PASSIVE",
AQ1379="AKTIVCO DEFAUT GE &amp; POWER Cabinet","PASSIVE",
AQ1379="AKTIVCO Coupure ENEO &amp; Baisse de tension","PASSIVE",
AQ1379="Coupure ENEO &amp; Baisse de tension","PASSIVE",
AQ1379="Defaut GE &amp; POWER Cabinet","PASSIVE",
AQ1379="Sharing","PASSIVE",
AQ1379="Sites strategiques &amp; DataCenter","PASSIVE",
AQ1379="Exclu","Exclu",
AQ1379="SAT","ACTIVE",
AQ1379="SPARE-ISSUE","SPARE-ISSUE",
AQ1379="Fiber CAmtel","ACTIVE",
AQ1379="Fiber AOF","ACTIVE",
AQ1379="Projet OCM (HUAWEI)","PLANNED WORKS",
AQ1379="Projet OCM (NOKIA)","PLANNED WORKS",
AQ1379="ACCESS-ISSUE","ACCESS-ISSUE",
AQ1379="Projet OCM (ZTE, NOKIA, autres projets)","PLANNED WORKS",
AQ1379="No root CAuse","No root cause",
AQ1379="ODU HS","ACTIVE",
AQ1379="IP &amp; VLAN","ACTIVE",
AQ1379="Warehouse HUAWEI","SPARE-ISSUE",
AQ1379="SPARE-HS","SPARE-ISSUE",
AQ1379="Power Telco","ACTIVE", AQ1379="no impacts","no impacts"
),"")</f>
        <v>No root cause</v>
      </c>
      <c r="AS1379" s="92" t="s">
        <v>5537</v>
      </c>
      <c r="AT1379" s="98" t="s">
        <v>5144</v>
      </c>
      <c r="AV1379" s="17" t="s">
        <v>5537</v>
      </c>
      <c r="AW1379" s="7" t="s">
        <v>5537</v>
      </c>
      <c r="AX1379" s="6" t="s">
        <v>5537</v>
      </c>
      <c r="AY1379" s="7"/>
      <c r="AZ1379" s="3" t="s">
        <v>5537</v>
      </c>
      <c r="BA1379" s="18" t="s">
        <v>5537</v>
      </c>
      <c r="BB1379" s="18" t="s">
        <v>5537</v>
      </c>
      <c r="BC1379" s="18" t="s">
        <v>5537</v>
      </c>
      <c r="BD1379" s="18" t="s">
        <v>5537</v>
      </c>
      <c r="BE1379" s="18" t="s">
        <v>5537</v>
      </c>
      <c r="BF1379" s="18" t="s">
        <v>5537</v>
      </c>
      <c r="BG1379" s="18" t="s">
        <v>5537</v>
      </c>
      <c r="BH1379" s="18" t="s">
        <v>5537</v>
      </c>
      <c r="BI1379" s="18" t="s">
        <v>5537</v>
      </c>
      <c r="BJ1379" s="18" t="s">
        <v>5537</v>
      </c>
      <c r="BK1379" s="18" t="s">
        <v>5537</v>
      </c>
      <c r="BL1379" s="9" t="s">
        <v>5537</v>
      </c>
      <c r="BM1379" s="14" t="s">
        <v>5537</v>
      </c>
      <c r="BN1379" s="14" t="s">
        <v>5537</v>
      </c>
      <c r="BO1379" s="14" t="str">
        <f>_xlfn.XLOOKUP(B1379,'[4]cell downs 18042026 17h'!$B:$B,'[4]cell downs 18042026 17h'!$B:$B,"")</f>
        <v/>
      </c>
      <c r="BP1379" s="14" t="str">
        <f>_xlfn.XLOOKUP(B1379,'[5]Cells Huawei 19042026 15h'!$B:$B,'[5]Cells Huawei 19042026 15h'!$B:$B,"")</f>
        <v/>
      </c>
      <c r="BQ1379" s="9" t="str">
        <f>_xlfn.XLOOKUP(B1379,'[6]cells down 19042026 9H40'!$B:$B,'[6]cells down 19042026 9H40'!$B:$B,"")</f>
        <v/>
      </c>
      <c r="BR1379" s="9" t="s">
        <v>5144</v>
      </c>
      <c r="BS1379" s="9" t="s">
        <v>5537</v>
      </c>
      <c r="BT1379" s="108"/>
    </row>
    <row r="1380" spans="1:72" s="9" customFormat="1" x14ac:dyDescent="0.35">
      <c r="A1380" s="1" t="s">
        <v>1843</v>
      </c>
      <c r="B1380" s="8" t="s">
        <v>1844</v>
      </c>
      <c r="C1380" s="3" t="str">
        <f>_xlfn.XLOOKUP(B1380,'[1]daily break down'!$D:$D,'[1]daily break down'!$E:$E,"")</f>
        <v>NORD</v>
      </c>
      <c r="D1380" s="1" t="s">
        <v>21</v>
      </c>
      <c r="E1380" s="1" t="s">
        <v>122</v>
      </c>
      <c r="F1380" s="3" t="s">
        <v>23</v>
      </c>
      <c r="G1380" s="1" t="s">
        <v>1843</v>
      </c>
      <c r="H1380" s="33" t="str">
        <f>_xlfn.XLOOKUP(B1380,[2]CALCULATION!$B:$B,[2]CALCULATION!$H:$H,"")</f>
        <v>NOKIA</v>
      </c>
      <c r="I1380" s="28">
        <v>0</v>
      </c>
      <c r="J1380" s="28">
        <v>0</v>
      </c>
      <c r="K1380" s="28">
        <v>0</v>
      </c>
      <c r="L1380" s="28">
        <v>0</v>
      </c>
      <c r="M1380" s="28">
        <v>0</v>
      </c>
      <c r="N1380" s="28">
        <v>0</v>
      </c>
      <c r="O1380" s="28">
        <v>0</v>
      </c>
      <c r="P1380" s="28">
        <v>0.85426571394147588</v>
      </c>
      <c r="Q1380" s="28">
        <v>0.72738700960816571</v>
      </c>
      <c r="R1380" s="28">
        <v>3.3197102560929338E-3</v>
      </c>
      <c r="S1380" s="93">
        <v>1.6943324401527621E-3</v>
      </c>
      <c r="T1380" s="93">
        <f>_xlfn.XLOOKUP(B1380,'[3]Nur des jours'!$B:$B,'[3]Nur des jours'!$U:$U,"")</f>
        <v>0</v>
      </c>
      <c r="U1380" s="93">
        <v>0</v>
      </c>
      <c r="V1380" s="93">
        <v>0</v>
      </c>
      <c r="W1380" s="93">
        <v>0</v>
      </c>
      <c r="X1380" s="93">
        <v>0</v>
      </c>
      <c r="Y1380" s="93">
        <v>1.7835800845021801E-3</v>
      </c>
      <c r="Z1380" s="93">
        <v>0</v>
      </c>
      <c r="AA1380" s="93">
        <v>0</v>
      </c>
      <c r="AB1380" s="93">
        <v>0</v>
      </c>
      <c r="AC1380" s="93">
        <f>_xlfn.XLOOKUP(B1380,'[3]Nur des jours'!$B:$B,'[3]Nur des jours'!$N:$N,"")</f>
        <v>0</v>
      </c>
      <c r="AD1380" s="93">
        <v>0</v>
      </c>
      <c r="AE1380" s="93">
        <v>0</v>
      </c>
      <c r="AF1380" s="93">
        <v>0</v>
      </c>
      <c r="AG1380" s="93"/>
      <c r="AH1380" s="93">
        <v>0</v>
      </c>
      <c r="AI1380" s="93">
        <v>0</v>
      </c>
      <c r="AJ1380" s="93">
        <v>0</v>
      </c>
      <c r="AK1380" s="93">
        <v>0</v>
      </c>
      <c r="AL1380" s="93">
        <v>0</v>
      </c>
      <c r="AM1380" s="49" t="s">
        <v>5559</v>
      </c>
      <c r="AN1380" s="49"/>
      <c r="AO1380" s="48" t="str" cm="1">
        <f t="array" ref="AO1380">IFERROR(_xlfn.IFS(
AQ1380="MPR ISSUE","PDH",
AQ1380="BSS Hardware Issue","BSS",
AQ1380="Sites strategiques, MLL, Pylone, etc.","ENVTECH",
AQ1380="AKTIVCO DEFAUT GE &amp; POWER Cabinet","AKTIVCO",
AQ1380="AKTIVCO Coupure ENEO &amp; Baisse de tension","AKTIVCO GRID ONLY",
AQ1380="Coupure ENEO &amp; Baisse de tension","IHS GRID ONLY",
AQ1380="Defaut GE &amp; POWER Cabinet","IHS",
AQ1380="Sharing","Partners",
AQ1380="Sites strategiques &amp; DataCenter","SST &amp; DC",
AQ1380="Exclu","Exclu",
AQ1380="SAT","SAT",
AQ1380="SPARE-ISSUE","SPARE-ISSUE",
AQ1380="Fiber CAmtel","TRANS_FO_CAMTEL",
AQ1380="Fiber AOF","Fiber AOF",
AQ1380="Projet OCM (HUAWEI)","TRAVAUX-HUAWEI",
AQ1380="Projet OCM (NOKIA)","TRAVAUX-NOKIA",
AQ1380="ACCESS-ISSUE","ACCESS-ISSUE",
AQ1380="Projet OCM (ZTE, NOKIA, autres projets)","TRAVAUX OCM",
AQ1380="No root CAuse","No root cause",
AQ1380="ODU HS","PDH",
AQ1380="IP &amp; VLAN","PDH",
AQ1380="Warehouse HUAWEI","SPARE-ISSUE",
AQ1380="SPARE-HS","SPARE-ISSUE",
AQ1380="Power Telco","BSS",AQ1380="no impacts","no impacts"
),"")</f>
        <v>AKTIVCO</v>
      </c>
      <c r="AP1380" s="48" t="str" cm="1">
        <f t="array" ref="AP1380">IFERROR(_xlfn.IFS(
AQ1380="MPR ISSUE","TX ISSUE",
AQ1380="BSS Hardware Issue","RAN ISSUE",
AQ1380="Sites strategiques, MLL, Pylone, etc.","ENVTECH",
AQ1380="AKTIVCO DEFAUT GE &amp; POWER Cabinet","POWER ISSUE",
AQ1380="AKTIVCO Coupure ENEO &amp; Baisse de tension","POWER ISSUE",
AQ1380="Coupure ENEO &amp; Baisse de tension","POWER ISSUE",
AQ1380="Defaut GE &amp; POWER Cabinet","POWER ISSUE",
AQ1380="Sharing","POWER ISSUE",
AQ1380="Sites strategiques &amp; DataCenter","POWER ISSUE",
AQ1380="Exclu","Exclu",
AQ1380="SAT","TX ISSUE",
AQ1380="SPARE-ISSUE","SPARE-ISSUE",
AQ1380="Fiber CAmtel","TX ISSUE",
AQ1380="Fiber AOF","TX ISSUE",
AQ1380="Projet OCM (HUAWEI)","TRAVAUX-HUAWEI",
AQ1380="Projet OCM (NOKIA)","TRAVAUX -NOKIA",
AQ1380="ACCESS-ISSUE","ACCESS-ISSUE",
AQ1380="Projet OCM (ZTE, NOKIA, autres projets)","TRAVAUX OCM",
AQ1380="No root CAuse","No root cause",
AQ1380="ODU HS","TX ISSUE",
AQ1380="IP &amp; VLAN","TX ISSUE",
AQ1380="Warehouse HUAWEI","SPARE-ISSUE",
AQ1380="SPARE-HS","SPARE-ISSUE",
AQ1380="Power Telco","RAN ISSUE",AQ1380="no impacts","no impacts"
),"")</f>
        <v>POWER ISSUE</v>
      </c>
      <c r="AQ1380" s="67" t="s">
        <v>5325</v>
      </c>
      <c r="AR1380" s="48" t="str" cm="1">
        <f t="array" ref="AR1380">IFERROR(_xlfn.IFS(
AQ1380="MPR ISSUE","ACTIVE",
AQ1380="BSS Hardware Issue","ACTIVE",
AQ1380="Sites strategiques, MLL, Pylone, etc.","PASSIVE",
AQ1380="AKTIVCO DEFAUT GE &amp; POWER Cabinet","PASSIVE",
AQ1380="AKTIVCO Coupure ENEO &amp; Baisse de tension","PASSIVE",
AQ1380="Coupure ENEO &amp; Baisse de tension","PASSIVE",
AQ1380="Defaut GE &amp; POWER Cabinet","PASSIVE",
AQ1380="Sharing","PASSIVE",
AQ1380="Sites strategiques &amp; DataCenter","PASSIVE",
AQ1380="Exclu","Exclu",
AQ1380="SAT","ACTIVE",
AQ1380="SPARE-ISSUE","SPARE-ISSUE",
AQ1380="Fiber CAmtel","ACTIVE",
AQ1380="Fiber AOF","ACTIVE",
AQ1380="Projet OCM (HUAWEI)","PLANNED WORKS",
AQ1380="Projet OCM (NOKIA)","PLANNED WORKS",
AQ1380="ACCESS-ISSUE","ACCESS-ISSUE",
AQ1380="Projet OCM (ZTE, NOKIA, autres projets)","PLANNED WORKS",
AQ1380="No root CAuse","No root cause",
AQ1380="ODU HS","ACTIVE",
AQ1380="IP &amp; VLAN","ACTIVE",
AQ1380="Warehouse HUAWEI","SPARE-ISSUE",
AQ1380="SPARE-HS","SPARE-ISSUE",
AQ1380="Power Telco","ACTIVE", AQ1380="no impacts","no impacts"
),"")</f>
        <v>PASSIVE</v>
      </c>
      <c r="AS1380" s="92" t="s">
        <v>5899</v>
      </c>
      <c r="AT1380" s="98" t="s">
        <v>1844</v>
      </c>
      <c r="AV1380" s="17" t="s">
        <v>5537</v>
      </c>
      <c r="AW1380" s="7" t="s">
        <v>5537</v>
      </c>
      <c r="AX1380" s="6" t="s">
        <v>5537</v>
      </c>
      <c r="AY1380" s="7"/>
      <c r="AZ1380" s="3" t="s">
        <v>5537</v>
      </c>
      <c r="BA1380" s="18" t="s">
        <v>5537</v>
      </c>
      <c r="BB1380" s="18" t="s">
        <v>5537</v>
      </c>
      <c r="BC1380" s="18" t="s">
        <v>5537</v>
      </c>
      <c r="BD1380" s="18" t="s">
        <v>5537</v>
      </c>
      <c r="BE1380" s="18" t="s">
        <v>5537</v>
      </c>
      <c r="BF1380" s="18" t="s">
        <v>5537</v>
      </c>
      <c r="BG1380" s="18" t="s">
        <v>5537</v>
      </c>
      <c r="BH1380" s="18" t="s">
        <v>5537</v>
      </c>
      <c r="BI1380" s="18" t="s">
        <v>5537</v>
      </c>
      <c r="BJ1380" s="18" t="s">
        <v>5537</v>
      </c>
      <c r="BK1380" s="18" t="s">
        <v>5537</v>
      </c>
      <c r="BL1380" s="9" t="s">
        <v>5899</v>
      </c>
      <c r="BM1380" s="14" t="s">
        <v>5537</v>
      </c>
      <c r="BN1380" s="14" t="s">
        <v>5537</v>
      </c>
      <c r="BO1380" s="14" t="str">
        <f>_xlfn.XLOOKUP(B1380,'[4]cell downs 18042026 17h'!$B:$B,'[4]cell downs 18042026 17h'!$B:$B,"")</f>
        <v/>
      </c>
      <c r="BP1380" s="14" t="str">
        <f>_xlfn.XLOOKUP(B1380,'[5]Cells Huawei 19042026 15h'!$B:$B,'[5]Cells Huawei 19042026 15h'!$B:$B,"")</f>
        <v/>
      </c>
      <c r="BQ1380" s="9" t="str">
        <f>_xlfn.XLOOKUP(B1380,'[6]cells down 19042026 9H40'!$B:$B,'[6]cells down 19042026 9H40'!$B:$B,"")</f>
        <v/>
      </c>
      <c r="BR1380" s="9" t="s">
        <v>5537</v>
      </c>
      <c r="BS1380" s="9" t="s">
        <v>12</v>
      </c>
      <c r="BT1380" s="108"/>
    </row>
    <row r="1381" spans="1:72" s="9" customFormat="1" x14ac:dyDescent="0.35">
      <c r="A1381" s="1" t="s">
        <v>4176</v>
      </c>
      <c r="B1381" s="8" t="s">
        <v>4177</v>
      </c>
      <c r="C1381" s="3" t="str">
        <f>_xlfn.XLOOKUP(B1381,'[1]daily break down'!$D:$D,'[1]daily break down'!$E:$E,"")</f>
        <v>OUEST</v>
      </c>
      <c r="D1381" s="1" t="s">
        <v>11</v>
      </c>
      <c r="E1381" s="1" t="s">
        <v>12</v>
      </c>
      <c r="F1381" s="3" t="s">
        <v>102</v>
      </c>
      <c r="G1381" s="1" t="s">
        <v>4178</v>
      </c>
      <c r="H1381" s="32" t="str">
        <f>_xlfn.XLOOKUP(B1381,[2]CALCULATION!$B:$B,[2]CALCULATION!$H:$H,"")</f>
        <v>HUAWEI</v>
      </c>
      <c r="I1381" s="28">
        <v>0</v>
      </c>
      <c r="J1381" s="28">
        <v>0</v>
      </c>
      <c r="K1381" s="28">
        <v>0</v>
      </c>
      <c r="L1381" s="28">
        <v>0</v>
      </c>
      <c r="M1381" s="28">
        <v>0</v>
      </c>
      <c r="N1381" s="28">
        <v>0</v>
      </c>
      <c r="O1381" s="28">
        <v>0</v>
      </c>
      <c r="P1381" s="28">
        <v>0</v>
      </c>
      <c r="Q1381" s="28">
        <v>0</v>
      </c>
      <c r="R1381" s="28">
        <v>0</v>
      </c>
      <c r="S1381" s="93">
        <v>0</v>
      </c>
      <c r="T1381" s="93">
        <f>_xlfn.XLOOKUP(B1381,'[3]Nur des jours'!$B:$B,'[3]Nur des jours'!$U:$U,"")</f>
        <v>0</v>
      </c>
      <c r="U1381" s="93">
        <v>0</v>
      </c>
      <c r="V1381" s="93">
        <v>0</v>
      </c>
      <c r="W1381" s="93">
        <v>0</v>
      </c>
      <c r="X1381" s="93">
        <v>0</v>
      </c>
      <c r="Y1381" s="93">
        <v>1.6051570485656314E-3</v>
      </c>
      <c r="Z1381" s="93">
        <v>0</v>
      </c>
      <c r="AA1381" s="93">
        <v>0</v>
      </c>
      <c r="AB1381" s="93">
        <v>0</v>
      </c>
      <c r="AC1381" s="93">
        <f>_xlfn.XLOOKUP(B1381,'[3]Nur des jours'!$B:$B,'[3]Nur des jours'!$N:$N,"")</f>
        <v>0</v>
      </c>
      <c r="AD1381" s="93">
        <v>0</v>
      </c>
      <c r="AE1381" s="93">
        <v>0</v>
      </c>
      <c r="AF1381" s="93">
        <v>0</v>
      </c>
      <c r="AG1381" s="93"/>
      <c r="AH1381" s="93">
        <v>0</v>
      </c>
      <c r="AI1381" s="93">
        <v>0</v>
      </c>
      <c r="AJ1381" s="93">
        <v>0</v>
      </c>
      <c r="AK1381" s="93">
        <v>0</v>
      </c>
      <c r="AL1381" s="93">
        <v>0</v>
      </c>
      <c r="AM1381" s="49" t="s">
        <v>5559</v>
      </c>
      <c r="AN1381" s="49"/>
      <c r="AO1381" s="48" t="str" cm="1">
        <f t="array" ref="AO1381">IFERROR(_xlfn.IFS(
AQ1381="MPR ISSUE","PDH",
AQ1381="BSS Hardware Issue","BSS",
AQ1381="Sites strategiques, MLL, Pylone, etc.","ENVTECH",
AQ1381="AKTIVCO DEFAUT GE &amp; POWER Cabinet","AKTIVCO",
AQ1381="AKTIVCO Coupure ENEO &amp; Baisse de tension","AKTIVCO GRID ONLY",
AQ1381="Coupure ENEO &amp; Baisse de tension","IHS GRID ONLY",
AQ1381="Defaut GE &amp; POWER Cabinet","IHS",
AQ1381="Sharing","Partners",
AQ1381="Sites strategiques &amp; DataCenter","SST &amp; DC",
AQ1381="Exclu","Exclu",
AQ1381="SAT","SAT",
AQ1381="SPARE-ISSUE","SPARE-ISSUE",
AQ1381="Fiber CAmtel","TRANS_FO_CAMTEL",
AQ1381="Fiber AOF","Fiber AOF",
AQ1381="Projet OCM (HUAWEI)","TRAVAUX-HUAWEI",
AQ1381="Projet OCM (NOKIA)","TRAVAUX-NOKIA",
AQ1381="ACCESS-ISSUE","ACCESS-ISSUE",
AQ1381="Projet OCM (ZTE, NOKIA, autres projets)","TRAVAUX OCM",
AQ1381="No root CAuse","No root cause",
AQ1381="ODU HS","PDH",
AQ1381="IP &amp; VLAN","PDH",
AQ1381="Warehouse HUAWEI","SPARE-ISSUE",
AQ1381="SPARE-HS","SPARE-ISSUE",
AQ1381="Power Telco","BSS",AQ1381="no impacts","no impacts"
),"")</f>
        <v>No root cause</v>
      </c>
      <c r="AP1381" s="48" t="str" cm="1">
        <f t="array" ref="AP1381">IFERROR(_xlfn.IFS(
AQ1381="MPR ISSUE","TX ISSUE",
AQ1381="BSS Hardware Issue","RAN ISSUE",
AQ1381="Sites strategiques, MLL, Pylone, etc.","ENVTECH",
AQ1381="AKTIVCO DEFAUT GE &amp; POWER Cabinet","POWER ISSUE",
AQ1381="AKTIVCO Coupure ENEO &amp; Baisse de tension","POWER ISSUE",
AQ1381="Coupure ENEO &amp; Baisse de tension","POWER ISSUE",
AQ1381="Defaut GE &amp; POWER Cabinet","POWER ISSUE",
AQ1381="Sharing","POWER ISSUE",
AQ1381="Sites strategiques &amp; DataCenter","POWER ISSUE",
AQ1381="Exclu","Exclu",
AQ1381="SAT","TX ISSUE",
AQ1381="SPARE-ISSUE","SPARE-ISSUE",
AQ1381="Fiber CAmtel","TX ISSUE",
AQ1381="Fiber AOF","TX ISSUE",
AQ1381="Projet OCM (HUAWEI)","TRAVAUX-HUAWEI",
AQ1381="Projet OCM (NOKIA)","TRAVAUX -NOKIA",
AQ1381="ACCESS-ISSUE","ACCESS-ISSUE",
AQ1381="Projet OCM (ZTE, NOKIA, autres projets)","TRAVAUX OCM",
AQ1381="No root CAuse","No root cause",
AQ1381="ODU HS","TX ISSUE",
AQ1381="IP &amp; VLAN","TX ISSUE",
AQ1381="Warehouse HUAWEI","SPARE-ISSUE",
AQ1381="SPARE-HS","SPARE-ISSUE",
AQ1381="Power Telco","RAN ISSUE",AQ1381="no impacts","no impacts"
),"")</f>
        <v>No root cause</v>
      </c>
      <c r="AQ1381" s="67" t="s">
        <v>5344</v>
      </c>
      <c r="AR1381" s="48" t="str" cm="1">
        <f t="array" ref="AR1381">IFERROR(_xlfn.IFS(
AQ1381="MPR ISSUE","ACTIVE",
AQ1381="BSS Hardware Issue","ACTIVE",
AQ1381="Sites strategiques, MLL, Pylone, etc.","PASSIVE",
AQ1381="AKTIVCO DEFAUT GE &amp; POWER Cabinet","PASSIVE",
AQ1381="AKTIVCO Coupure ENEO &amp; Baisse de tension","PASSIVE",
AQ1381="Coupure ENEO &amp; Baisse de tension","PASSIVE",
AQ1381="Defaut GE &amp; POWER Cabinet","PASSIVE",
AQ1381="Sharing","PASSIVE",
AQ1381="Sites strategiques &amp; DataCenter","PASSIVE",
AQ1381="Exclu","Exclu",
AQ1381="SAT","ACTIVE",
AQ1381="SPARE-ISSUE","SPARE-ISSUE",
AQ1381="Fiber CAmtel","ACTIVE",
AQ1381="Fiber AOF","ACTIVE",
AQ1381="Projet OCM (HUAWEI)","PLANNED WORKS",
AQ1381="Projet OCM (NOKIA)","PLANNED WORKS",
AQ1381="ACCESS-ISSUE","ACCESS-ISSUE",
AQ1381="Projet OCM (ZTE, NOKIA, autres projets)","PLANNED WORKS",
AQ1381="No root CAuse","No root cause",
AQ1381="ODU HS","ACTIVE",
AQ1381="IP &amp; VLAN","ACTIVE",
AQ1381="Warehouse HUAWEI","SPARE-ISSUE",
AQ1381="SPARE-HS","SPARE-ISSUE",
AQ1381="Power Telco","ACTIVE", AQ1381="no impacts","no impacts"
),"")</f>
        <v>No root cause</v>
      </c>
      <c r="AS1381" s="92" t="s">
        <v>5752</v>
      </c>
      <c r="AT1381" s="98" t="s">
        <v>4177</v>
      </c>
      <c r="AV1381" s="17" t="s">
        <v>5537</v>
      </c>
      <c r="AW1381" s="7" t="s">
        <v>5537</v>
      </c>
      <c r="AX1381" s="6" t="s">
        <v>5537</v>
      </c>
      <c r="AY1381" s="7"/>
      <c r="AZ1381" s="3" t="s">
        <v>5537</v>
      </c>
      <c r="BA1381" s="18" t="s">
        <v>5537</v>
      </c>
      <c r="BB1381" s="18" t="s">
        <v>5537</v>
      </c>
      <c r="BC1381" s="18" t="s">
        <v>5537</v>
      </c>
      <c r="BD1381" s="18" t="s">
        <v>5537</v>
      </c>
      <c r="BE1381" s="18" t="s">
        <v>5537</v>
      </c>
      <c r="BF1381" s="18" t="s">
        <v>5537</v>
      </c>
      <c r="BG1381" s="18" t="s">
        <v>5537</v>
      </c>
      <c r="BH1381" s="18" t="s">
        <v>5537</v>
      </c>
      <c r="BI1381" s="18" t="s">
        <v>5537</v>
      </c>
      <c r="BJ1381" s="18" t="s">
        <v>5537</v>
      </c>
      <c r="BK1381" s="18" t="s">
        <v>5752</v>
      </c>
      <c r="BL1381" s="9" t="s">
        <v>5537</v>
      </c>
      <c r="BM1381" s="14" t="s">
        <v>5537</v>
      </c>
      <c r="BN1381" s="14" t="s">
        <v>5537</v>
      </c>
      <c r="BO1381" s="14" t="str">
        <f>_xlfn.XLOOKUP(B1381,'[4]cell downs 18042026 17h'!$B:$B,'[4]cell downs 18042026 17h'!$B:$B,"")</f>
        <v/>
      </c>
      <c r="BP1381" s="14" t="str">
        <f>_xlfn.XLOOKUP(B1381,'[5]Cells Huawei 19042026 15h'!$B:$B,'[5]Cells Huawei 19042026 15h'!$B:$B,"")</f>
        <v/>
      </c>
      <c r="BQ1381" s="9" t="str">
        <f>_xlfn.XLOOKUP(B1381,'[6]cells down 19042026 9H40'!$B:$B,'[6]cells down 19042026 9H40'!$B:$B,"")</f>
        <v/>
      </c>
      <c r="BR1381" s="9" t="s">
        <v>4177</v>
      </c>
      <c r="BS1381" s="9" t="s">
        <v>594</v>
      </c>
      <c r="BT1381" s="108"/>
    </row>
    <row r="1382" spans="1:72" s="9" customFormat="1" x14ac:dyDescent="0.35">
      <c r="A1382" s="1" t="s">
        <v>2914</v>
      </c>
      <c r="B1382" s="8" t="s">
        <v>2915</v>
      </c>
      <c r="C1382" s="3" t="str">
        <f>_xlfn.XLOOKUP(B1382,'[1]daily break down'!$D:$D,'[1]daily break down'!$E:$E,"")</f>
        <v>Maroua</v>
      </c>
      <c r="D1382" s="1" t="s">
        <v>11</v>
      </c>
      <c r="E1382" s="1" t="s">
        <v>12</v>
      </c>
      <c r="F1382" s="3" t="s">
        <v>55</v>
      </c>
      <c r="G1382" s="1" t="s">
        <v>84</v>
      </c>
      <c r="H1382" s="32" t="str">
        <f>_xlfn.XLOOKUP(B1382,[2]CALCULATION!$B:$B,[2]CALCULATION!$H:$H,"")</f>
        <v>Huawei</v>
      </c>
      <c r="I1382" s="28">
        <v>0.27011226111696096</v>
      </c>
      <c r="J1382" s="28">
        <v>0.6943731041311747</v>
      </c>
      <c r="K1382" s="28">
        <v>0</v>
      </c>
      <c r="L1382" s="28">
        <v>0</v>
      </c>
      <c r="M1382" s="28">
        <v>0</v>
      </c>
      <c r="N1382" s="28">
        <v>0</v>
      </c>
      <c r="O1382" s="28">
        <v>0</v>
      </c>
      <c r="P1382" s="28">
        <v>0</v>
      </c>
      <c r="Q1382" s="28">
        <v>0</v>
      </c>
      <c r="R1382" s="28">
        <v>0</v>
      </c>
      <c r="S1382" s="93">
        <v>0</v>
      </c>
      <c r="T1382" s="93">
        <f>_xlfn.XLOOKUP(B1382,'[3]Nur des jours'!$B:$B,'[3]Nur des jours'!$U:$U,"")</f>
        <v>7.2232067185453424E-3</v>
      </c>
      <c r="U1382" s="93">
        <v>0</v>
      </c>
      <c r="V1382" s="93">
        <v>0</v>
      </c>
      <c r="W1382" s="93">
        <v>7.2232067185453424E-3</v>
      </c>
      <c r="X1382" s="93">
        <v>0</v>
      </c>
      <c r="Y1382" s="93">
        <v>8.9175391586979538E-4</v>
      </c>
      <c r="Z1382" s="93">
        <v>0</v>
      </c>
      <c r="AA1382" s="93">
        <v>0</v>
      </c>
      <c r="AB1382" s="93">
        <v>0</v>
      </c>
      <c r="AC1382" s="93">
        <f>_xlfn.XLOOKUP(B1382,'[3]Nur des jours'!$B:$B,'[3]Nur des jours'!$N:$N,"")</f>
        <v>0</v>
      </c>
      <c r="AD1382" s="93">
        <v>0</v>
      </c>
      <c r="AE1382" s="93">
        <v>0</v>
      </c>
      <c r="AF1382" s="93">
        <v>0</v>
      </c>
      <c r="AG1382" s="93"/>
      <c r="AH1382" s="93">
        <v>0</v>
      </c>
      <c r="AI1382" s="93">
        <v>0</v>
      </c>
      <c r="AJ1382" s="93">
        <v>0</v>
      </c>
      <c r="AK1382" s="93">
        <v>0</v>
      </c>
      <c r="AL1382" s="93">
        <v>0</v>
      </c>
      <c r="AM1382" s="49" t="s">
        <v>5559</v>
      </c>
      <c r="AN1382" s="49"/>
      <c r="AO1382" s="48" t="str" cm="1">
        <f t="array" ref="AO1382">IFERROR(_xlfn.IFS(
AQ1382="MPR ISSUE","PDH",
AQ1382="BSS Hardware Issue","BSS",
AQ1382="Sites strategiques, MLL, Pylone, etc.","ENVTECH",
AQ1382="AKTIVCO DEFAUT GE &amp; POWER Cabinet","AKTIVCO",
AQ1382="AKTIVCO Coupure ENEO &amp; Baisse de tension","AKTIVCO GRID ONLY",
AQ1382="Coupure ENEO &amp; Baisse de tension","IHS GRID ONLY",
AQ1382="Defaut GE &amp; POWER Cabinet","IHS",
AQ1382="Sharing","Partners",
AQ1382="Sites strategiques &amp; DataCenter","SST &amp; DC",
AQ1382="Exclu","Exclu",
AQ1382="SAT","SAT",
AQ1382="SPARE-ISSUE","SPARE-ISSUE",
AQ1382="Fiber CAmtel","TRANS_FO_CAMTEL",
AQ1382="Fiber AOF","Fiber AOF",
AQ1382="Projet OCM (HUAWEI)","TRAVAUX-HUAWEI",
AQ1382="Projet OCM (NOKIA)","TRAVAUX-NOKIA",
AQ1382="ACCESS-ISSUE","ACCESS-ISSUE",
AQ1382="Projet OCM (ZTE, NOKIA, autres projets)","TRAVAUX OCM",
AQ1382="No root CAuse","No root cause",
AQ1382="ODU HS","PDH",
AQ1382="IP &amp; VLAN","PDH",
AQ1382="Warehouse HUAWEI","SPARE-ISSUE",
AQ1382="SPARE-HS","SPARE-ISSUE",
AQ1382="Power Telco","BSS",AQ1382="no impacts","no impacts"
),"")</f>
        <v>No root cause</v>
      </c>
      <c r="AP1382" s="48" t="str" cm="1">
        <f t="array" ref="AP1382">IFERROR(_xlfn.IFS(
AQ1382="MPR ISSUE","TX ISSUE",
AQ1382="BSS Hardware Issue","RAN ISSUE",
AQ1382="Sites strategiques, MLL, Pylone, etc.","ENVTECH",
AQ1382="AKTIVCO DEFAUT GE &amp; POWER Cabinet","POWER ISSUE",
AQ1382="AKTIVCO Coupure ENEO &amp; Baisse de tension","POWER ISSUE",
AQ1382="Coupure ENEO &amp; Baisse de tension","POWER ISSUE",
AQ1382="Defaut GE &amp; POWER Cabinet","POWER ISSUE",
AQ1382="Sharing","POWER ISSUE",
AQ1382="Sites strategiques &amp; DataCenter","POWER ISSUE",
AQ1382="Exclu","Exclu",
AQ1382="SAT","TX ISSUE",
AQ1382="SPARE-ISSUE","SPARE-ISSUE",
AQ1382="Fiber CAmtel","TX ISSUE",
AQ1382="Fiber AOF","TX ISSUE",
AQ1382="Projet OCM (HUAWEI)","TRAVAUX-HUAWEI",
AQ1382="Projet OCM (NOKIA)","TRAVAUX -NOKIA",
AQ1382="ACCESS-ISSUE","ACCESS-ISSUE",
AQ1382="Projet OCM (ZTE, NOKIA, autres projets)","TRAVAUX OCM",
AQ1382="No root CAuse","No root cause",
AQ1382="ODU HS","TX ISSUE",
AQ1382="IP &amp; VLAN","TX ISSUE",
AQ1382="Warehouse HUAWEI","SPARE-ISSUE",
AQ1382="SPARE-HS","SPARE-ISSUE",
AQ1382="Power Telco","RAN ISSUE",AQ1382="no impacts","no impacts"
),"")</f>
        <v>No root cause</v>
      </c>
      <c r="AQ1382" s="127" t="s">
        <v>5344</v>
      </c>
      <c r="AR1382" s="48" t="str" cm="1">
        <f t="array" ref="AR1382">IFERROR(_xlfn.IFS(
AQ1382="MPR ISSUE","ACTIVE",
AQ1382="BSS Hardware Issue","ACTIVE",
AQ1382="Sites strategiques, MLL, Pylone, etc.","PASSIVE",
AQ1382="AKTIVCO DEFAUT GE &amp; POWER Cabinet","PASSIVE",
AQ1382="AKTIVCO Coupure ENEO &amp; Baisse de tension","PASSIVE",
AQ1382="Coupure ENEO &amp; Baisse de tension","PASSIVE",
AQ1382="Defaut GE &amp; POWER Cabinet","PASSIVE",
AQ1382="Sharing","PASSIVE",
AQ1382="Sites strategiques &amp; DataCenter","PASSIVE",
AQ1382="Exclu","Exclu",
AQ1382="SAT","ACTIVE",
AQ1382="SPARE-ISSUE","SPARE-ISSUE",
AQ1382="Fiber CAmtel","ACTIVE",
AQ1382="Fiber AOF","ACTIVE",
AQ1382="Projet OCM (HUAWEI)","PLANNED WORKS",
AQ1382="Projet OCM (NOKIA)","PLANNED WORKS",
AQ1382="ACCESS-ISSUE","ACCESS-ISSUE",
AQ1382="Projet OCM (ZTE, NOKIA, autres projets)","PLANNED WORKS",
AQ1382="No root CAuse","No root cause",
AQ1382="ODU HS","ACTIVE",
AQ1382="IP &amp; VLAN","ACTIVE",
AQ1382="Warehouse HUAWEI","SPARE-ISSUE",
AQ1382="SPARE-HS","SPARE-ISSUE",
AQ1382="Power Telco","ACTIVE", AQ1382="no impacts","no impacts"
),"")</f>
        <v>No root cause</v>
      </c>
      <c r="AS1382" s="92" t="s">
        <v>5537</v>
      </c>
      <c r="AT1382" s="98" t="s">
        <v>2915</v>
      </c>
      <c r="AV1382" s="17" t="s">
        <v>5537</v>
      </c>
      <c r="AW1382" s="7" t="s">
        <v>5537</v>
      </c>
      <c r="AX1382" s="6" t="s">
        <v>5537</v>
      </c>
      <c r="AY1382" s="7"/>
      <c r="AZ1382" s="3" t="s">
        <v>5537</v>
      </c>
      <c r="BA1382" s="18" t="s">
        <v>5537</v>
      </c>
      <c r="BB1382" s="18" t="s">
        <v>5537</v>
      </c>
      <c r="BC1382" s="18" t="s">
        <v>5537</v>
      </c>
      <c r="BD1382" s="18" t="s">
        <v>5537</v>
      </c>
      <c r="BE1382" s="18" t="s">
        <v>5537</v>
      </c>
      <c r="BF1382" s="18" t="s">
        <v>5537</v>
      </c>
      <c r="BG1382" s="18" t="s">
        <v>5537</v>
      </c>
      <c r="BH1382" s="18" t="s">
        <v>5537</v>
      </c>
      <c r="BI1382" s="18" t="s">
        <v>5537</v>
      </c>
      <c r="BJ1382" s="18" t="s">
        <v>5537</v>
      </c>
      <c r="BK1382" s="18" t="s">
        <v>5537</v>
      </c>
      <c r="BL1382" s="9" t="s">
        <v>5537</v>
      </c>
      <c r="BM1382" s="14" t="s">
        <v>5537</v>
      </c>
      <c r="BN1382" s="14" t="s">
        <v>5537</v>
      </c>
      <c r="BO1382" s="14" t="str">
        <f>_xlfn.XLOOKUP(B1382,'[4]cell downs 18042026 17h'!$B:$B,'[4]cell downs 18042026 17h'!$B:$B,"")</f>
        <v/>
      </c>
      <c r="BP1382" s="14" t="str">
        <f>_xlfn.XLOOKUP(B1382,'[5]Cells Huawei 19042026 15h'!$B:$B,'[5]Cells Huawei 19042026 15h'!$B:$B,"")</f>
        <v/>
      </c>
      <c r="BQ1382" s="9" t="str">
        <f>_xlfn.XLOOKUP(B1382,'[6]cells down 19042026 9H40'!$B:$B,'[6]cells down 19042026 9H40'!$B:$B,"")</f>
        <v/>
      </c>
      <c r="BR1382" s="9" t="s">
        <v>2915</v>
      </c>
      <c r="BS1382" s="9" t="s">
        <v>12</v>
      </c>
      <c r="BT1382" s="108"/>
    </row>
    <row r="1383" spans="1:72" s="9" customFormat="1" x14ac:dyDescent="0.35">
      <c r="A1383" s="1" t="s">
        <v>3129</v>
      </c>
      <c r="B1383" s="8" t="s">
        <v>4509</v>
      </c>
      <c r="C1383" s="3" t="str">
        <f>_xlfn.XLOOKUP(B1383,'[1]daily break down'!$D:$D,'[1]daily break down'!$E:$E,"")</f>
        <v>NORD-OUEST</v>
      </c>
      <c r="D1383" s="1" t="s">
        <v>11</v>
      </c>
      <c r="E1383" s="1" t="s">
        <v>237</v>
      </c>
      <c r="F1383" s="3" t="s">
        <v>51</v>
      </c>
      <c r="G1383" s="1" t="s">
        <v>3129</v>
      </c>
      <c r="H1383" s="32" t="str">
        <f>_xlfn.XLOOKUP(B1383,[2]CALCULATION!$B:$B,[2]CALCULATION!$H:$H,"")</f>
        <v>HUAWEI</v>
      </c>
      <c r="I1383" s="28">
        <v>0</v>
      </c>
      <c r="J1383" s="28">
        <v>0</v>
      </c>
      <c r="K1383" s="28">
        <v>0</v>
      </c>
      <c r="L1383" s="28">
        <v>0</v>
      </c>
      <c r="M1383" s="28">
        <v>0</v>
      </c>
      <c r="N1383" s="28">
        <v>0</v>
      </c>
      <c r="O1383" s="28">
        <v>0</v>
      </c>
      <c r="P1383" s="28">
        <v>0</v>
      </c>
      <c r="Q1383" s="28">
        <v>0</v>
      </c>
      <c r="R1383" s="28">
        <v>0</v>
      </c>
      <c r="S1383" s="93">
        <v>0</v>
      </c>
      <c r="T1383" s="93">
        <f>_xlfn.XLOOKUP(B1383,'[3]Nur des jours'!$B:$B,'[3]Nur des jours'!$U:$U,"")</f>
        <v>0</v>
      </c>
      <c r="U1383" s="93">
        <v>0</v>
      </c>
      <c r="V1383" s="93">
        <v>2.4969109644354268E-4</v>
      </c>
      <c r="W1383" s="93">
        <v>0</v>
      </c>
      <c r="X1383" s="93">
        <v>0</v>
      </c>
      <c r="Y1383" s="93">
        <v>5.3505234952187721E-4</v>
      </c>
      <c r="Z1383" s="93">
        <v>0</v>
      </c>
      <c r="AA1383" s="93">
        <v>0</v>
      </c>
      <c r="AB1383" s="93">
        <v>0</v>
      </c>
      <c r="AC1383" s="93">
        <f>_xlfn.XLOOKUP(B1383,'[3]Nur des jours'!$B:$B,'[3]Nur des jours'!$N:$N,"")</f>
        <v>0</v>
      </c>
      <c r="AD1383" s="93">
        <v>0</v>
      </c>
      <c r="AE1383" s="93">
        <v>0</v>
      </c>
      <c r="AF1383" s="93">
        <v>0</v>
      </c>
      <c r="AG1383" s="93"/>
      <c r="AH1383" s="93">
        <v>0</v>
      </c>
      <c r="AI1383" s="93">
        <v>0</v>
      </c>
      <c r="AJ1383" s="93">
        <v>0</v>
      </c>
      <c r="AK1383" s="93">
        <v>0</v>
      </c>
      <c r="AL1383" s="93">
        <v>0</v>
      </c>
      <c r="AM1383" s="49" t="s">
        <v>5559</v>
      </c>
      <c r="AN1383" s="49"/>
      <c r="AO1383" s="48" t="str" cm="1">
        <f t="array" ref="AO1383">IFERROR(_xlfn.IFS(
AQ1383="MPR ISSUE","PDH",
AQ1383="BSS Hardware Issue","BSS",
AQ1383="Sites strategiques, MLL, Pylone, etc.","ENVTECH",
AQ1383="AKTIVCO DEFAUT GE &amp; POWER Cabinet","AKTIVCO",
AQ1383="AKTIVCO Coupure ENEO &amp; Baisse de tension","AKTIVCO GRID ONLY",
AQ1383="Coupure ENEO &amp; Baisse de tension","IHS GRID ONLY",
AQ1383="Defaut GE &amp; POWER Cabinet","IHS",
AQ1383="Sharing","Partners",
AQ1383="Sites strategiques &amp; DataCenter","SST &amp; DC",
AQ1383="Exclu","Exclu",
AQ1383="SAT","SAT",
AQ1383="SPARE-ISSUE","SPARE-ISSUE",
AQ1383="Fiber CAmtel","TRANS_FO_CAMTEL",
AQ1383="Fiber AOF","Fiber AOF",
AQ1383="Projet OCM (HUAWEI)","TRAVAUX-HUAWEI",
AQ1383="Projet OCM (NOKIA)","TRAVAUX-NOKIA",
AQ1383="ACCESS-ISSUE","ACCESS-ISSUE",
AQ1383="Projet OCM (ZTE, NOKIA, autres projets)","TRAVAUX OCM",
AQ1383="No root CAuse","No root cause",
AQ1383="ODU HS","PDH",
AQ1383="IP &amp; VLAN","PDH",
AQ1383="Warehouse HUAWEI","SPARE-ISSUE",
AQ1383="SPARE-HS","SPARE-ISSUE",
AQ1383="Power Telco","BSS",AQ1383="no impacts","no impacts"
),"")</f>
        <v>No root cause</v>
      </c>
      <c r="AP1383" s="48" t="str" cm="1">
        <f t="array" ref="AP1383">IFERROR(_xlfn.IFS(
AQ1383="MPR ISSUE","TX ISSUE",
AQ1383="BSS Hardware Issue","RAN ISSUE",
AQ1383="Sites strategiques, MLL, Pylone, etc.","ENVTECH",
AQ1383="AKTIVCO DEFAUT GE &amp; POWER Cabinet","POWER ISSUE",
AQ1383="AKTIVCO Coupure ENEO &amp; Baisse de tension","POWER ISSUE",
AQ1383="Coupure ENEO &amp; Baisse de tension","POWER ISSUE",
AQ1383="Defaut GE &amp; POWER Cabinet","POWER ISSUE",
AQ1383="Sharing","POWER ISSUE",
AQ1383="Sites strategiques &amp; DataCenter","POWER ISSUE",
AQ1383="Exclu","Exclu",
AQ1383="SAT","TX ISSUE",
AQ1383="SPARE-ISSUE","SPARE-ISSUE",
AQ1383="Fiber CAmtel","TX ISSUE",
AQ1383="Fiber AOF","TX ISSUE",
AQ1383="Projet OCM (HUAWEI)","TRAVAUX-HUAWEI",
AQ1383="Projet OCM (NOKIA)","TRAVAUX -NOKIA",
AQ1383="ACCESS-ISSUE","ACCESS-ISSUE",
AQ1383="Projet OCM (ZTE, NOKIA, autres projets)","TRAVAUX OCM",
AQ1383="No root CAuse","No root cause",
AQ1383="ODU HS","TX ISSUE",
AQ1383="IP &amp; VLAN","TX ISSUE",
AQ1383="Warehouse HUAWEI","SPARE-ISSUE",
AQ1383="SPARE-HS","SPARE-ISSUE",
AQ1383="Power Telco","RAN ISSUE",AQ1383="no impacts","no impacts"
),"")</f>
        <v>No root cause</v>
      </c>
      <c r="AQ1383" s="127" t="s">
        <v>5344</v>
      </c>
      <c r="AR1383" s="48" t="str" cm="1">
        <f t="array" ref="AR1383">IFERROR(_xlfn.IFS(
AQ1383="MPR ISSUE","ACTIVE",
AQ1383="BSS Hardware Issue","ACTIVE",
AQ1383="Sites strategiques, MLL, Pylone, etc.","PASSIVE",
AQ1383="AKTIVCO DEFAUT GE &amp; POWER Cabinet","PASSIVE",
AQ1383="AKTIVCO Coupure ENEO &amp; Baisse de tension","PASSIVE",
AQ1383="Coupure ENEO &amp; Baisse de tension","PASSIVE",
AQ1383="Defaut GE &amp; POWER Cabinet","PASSIVE",
AQ1383="Sharing","PASSIVE",
AQ1383="Sites strategiques &amp; DataCenter","PASSIVE",
AQ1383="Exclu","Exclu",
AQ1383="SAT","ACTIVE",
AQ1383="SPARE-ISSUE","SPARE-ISSUE",
AQ1383="Fiber CAmtel","ACTIVE",
AQ1383="Fiber AOF","ACTIVE",
AQ1383="Projet OCM (HUAWEI)","PLANNED WORKS",
AQ1383="Projet OCM (NOKIA)","PLANNED WORKS",
AQ1383="ACCESS-ISSUE","ACCESS-ISSUE",
AQ1383="Projet OCM (ZTE, NOKIA, autres projets)","PLANNED WORKS",
AQ1383="No root CAuse","No root cause",
AQ1383="ODU HS","ACTIVE",
AQ1383="IP &amp; VLAN","ACTIVE",
AQ1383="Warehouse HUAWEI","SPARE-ISSUE",
AQ1383="SPARE-HS","SPARE-ISSUE",
AQ1383="Power Telco","ACTIVE", AQ1383="no impacts","no impacts"
),"")</f>
        <v>No root cause</v>
      </c>
      <c r="AS1383" s="92" t="s">
        <v>5537</v>
      </c>
      <c r="AT1383" s="98" t="s">
        <v>4509</v>
      </c>
      <c r="AV1383" s="17" t="s">
        <v>5537</v>
      </c>
      <c r="AW1383" s="7" t="s">
        <v>5537</v>
      </c>
      <c r="AX1383" s="6" t="s">
        <v>5537</v>
      </c>
      <c r="AY1383" s="7"/>
      <c r="AZ1383" s="3" t="s">
        <v>5537</v>
      </c>
      <c r="BA1383" s="18" t="s">
        <v>5537</v>
      </c>
      <c r="BB1383" s="18" t="s">
        <v>5537</v>
      </c>
      <c r="BC1383" s="18" t="s">
        <v>5537</v>
      </c>
      <c r="BD1383" s="18" t="s">
        <v>5537</v>
      </c>
      <c r="BE1383" s="18" t="s">
        <v>5537</v>
      </c>
      <c r="BF1383" s="18" t="s">
        <v>5537</v>
      </c>
      <c r="BG1383" s="18" t="s">
        <v>5537</v>
      </c>
      <c r="BH1383" s="18" t="s">
        <v>5537</v>
      </c>
      <c r="BI1383" s="18" t="s">
        <v>5537</v>
      </c>
      <c r="BJ1383" s="18" t="s">
        <v>5537</v>
      </c>
      <c r="BK1383" s="18" t="s">
        <v>5537</v>
      </c>
      <c r="BL1383" s="9" t="s">
        <v>5537</v>
      </c>
      <c r="BM1383" s="14" t="s">
        <v>5537</v>
      </c>
      <c r="BN1383" s="14" t="s">
        <v>5537</v>
      </c>
      <c r="BO1383" s="14" t="str">
        <f>_xlfn.XLOOKUP(B1383,'[4]cell downs 18042026 17h'!$B:$B,'[4]cell downs 18042026 17h'!$B:$B,"")</f>
        <v/>
      </c>
      <c r="BP1383" s="14" t="str">
        <f>_xlfn.XLOOKUP(B1383,'[5]Cells Huawei 19042026 15h'!$B:$B,'[5]Cells Huawei 19042026 15h'!$B:$B,"")</f>
        <v/>
      </c>
      <c r="BQ1383" s="9" t="str">
        <f>_xlfn.XLOOKUP(B1383,'[6]cells down 19042026 9H40'!$B:$B,'[6]cells down 19042026 9H40'!$B:$B,"")</f>
        <v/>
      </c>
      <c r="BR1383" s="9" t="s">
        <v>4509</v>
      </c>
      <c r="BS1383" s="9" t="s">
        <v>12</v>
      </c>
      <c r="BT1383" s="108"/>
    </row>
    <row r="1384" spans="1:72" s="9" customFormat="1" x14ac:dyDescent="0.35">
      <c r="A1384" s="1" t="s">
        <v>5141</v>
      </c>
      <c r="B1384" s="8" t="s">
        <v>5142</v>
      </c>
      <c r="C1384" s="3" t="str">
        <f>_xlfn.XLOOKUP(B1384,'[1]daily break down'!$D:$D,'[1]daily break down'!$E:$E,"")</f>
        <v>OUEST</v>
      </c>
      <c r="D1384" s="1" t="s">
        <v>11</v>
      </c>
      <c r="E1384" s="1" t="s">
        <v>12</v>
      </c>
      <c r="F1384" s="3" t="s">
        <v>102</v>
      </c>
      <c r="G1384" s="1" t="s">
        <v>5143</v>
      </c>
      <c r="H1384" s="32" t="str">
        <f>_xlfn.XLOOKUP(B1384,[2]CALCULATION!$B:$B,[2]CALCULATION!$H:$H,"")</f>
        <v>HUAWEI</v>
      </c>
      <c r="I1384" s="28">
        <v>0</v>
      </c>
      <c r="J1384" s="28">
        <v>0</v>
      </c>
      <c r="K1384" s="28">
        <v>0</v>
      </c>
      <c r="L1384" s="28">
        <v>0</v>
      </c>
      <c r="M1384" s="28">
        <v>0</v>
      </c>
      <c r="N1384" s="28">
        <v>0</v>
      </c>
      <c r="O1384" s="28">
        <v>0</v>
      </c>
      <c r="P1384" s="28">
        <v>0</v>
      </c>
      <c r="Q1384" s="28">
        <v>0</v>
      </c>
      <c r="R1384" s="28">
        <v>0</v>
      </c>
      <c r="S1384" s="93">
        <v>0</v>
      </c>
      <c r="T1384" s="93">
        <f>_xlfn.XLOOKUP(B1384,'[3]Nur des jours'!$B:$B,'[3]Nur des jours'!$U:$U,"")</f>
        <v>0</v>
      </c>
      <c r="U1384" s="93">
        <v>0</v>
      </c>
      <c r="V1384" s="93">
        <v>0</v>
      </c>
      <c r="W1384" s="93">
        <v>5.2256779469970005E-3</v>
      </c>
      <c r="X1384" s="93">
        <v>0</v>
      </c>
      <c r="Y1384" s="93">
        <v>3.5670156634791817E-4</v>
      </c>
      <c r="Z1384" s="93">
        <v>0</v>
      </c>
      <c r="AA1384" s="93">
        <v>0</v>
      </c>
      <c r="AB1384" s="93">
        <v>0</v>
      </c>
      <c r="AC1384" s="93">
        <f>_xlfn.XLOOKUP(B1384,'[3]Nur des jours'!$B:$B,'[3]Nur des jours'!$N:$N,"")</f>
        <v>0</v>
      </c>
      <c r="AD1384" s="93">
        <v>0</v>
      </c>
      <c r="AE1384" s="93">
        <v>0</v>
      </c>
      <c r="AF1384" s="93">
        <v>0</v>
      </c>
      <c r="AG1384" s="93"/>
      <c r="AH1384" s="93">
        <v>0</v>
      </c>
      <c r="AI1384" s="93">
        <v>0</v>
      </c>
      <c r="AJ1384" s="93">
        <v>0</v>
      </c>
      <c r="AK1384" s="93">
        <v>0</v>
      </c>
      <c r="AL1384" s="93">
        <v>0</v>
      </c>
      <c r="AM1384" s="49" t="s">
        <v>5559</v>
      </c>
      <c r="AN1384" s="49"/>
      <c r="AO1384" s="48" t="str" cm="1">
        <f t="array" ref="AO1384">IFERROR(_xlfn.IFS(
AQ1384="MPR ISSUE","PDH",
AQ1384="BSS Hardware Issue","BSS",
AQ1384="Sites strategiques, MLL, Pylone, etc.","ENVTECH",
AQ1384="AKTIVCO DEFAUT GE &amp; POWER Cabinet","AKTIVCO",
AQ1384="AKTIVCO Coupure ENEO &amp; Baisse de tension","AKTIVCO GRID ONLY",
AQ1384="Coupure ENEO &amp; Baisse de tension","IHS GRID ONLY",
AQ1384="Defaut GE &amp; POWER Cabinet","IHS",
AQ1384="Sharing","Partners",
AQ1384="Sites strategiques &amp; DataCenter","SST &amp; DC",
AQ1384="Exclu","Exclu",
AQ1384="SAT","SAT",
AQ1384="SPARE-ISSUE","SPARE-ISSUE",
AQ1384="Fiber CAmtel","TRANS_FO_CAMTEL",
AQ1384="Fiber AOF","Fiber AOF",
AQ1384="Projet OCM (HUAWEI)","TRAVAUX-HUAWEI",
AQ1384="Projet OCM (NOKIA)","TRAVAUX-NOKIA",
AQ1384="ACCESS-ISSUE","ACCESS-ISSUE",
AQ1384="Projet OCM (ZTE, NOKIA, autres projets)","TRAVAUX OCM",
AQ1384="No root CAuse","No root cause",
AQ1384="ODU HS","PDH",
AQ1384="IP &amp; VLAN","PDH",
AQ1384="Warehouse HUAWEI","SPARE-ISSUE",
AQ1384="SPARE-HS","SPARE-ISSUE",
AQ1384="Power Telco","BSS",AQ1384="no impacts","no impacts"
),"")</f>
        <v>No root cause</v>
      </c>
      <c r="AP1384" s="48" t="str" cm="1">
        <f t="array" ref="AP1384">IFERROR(_xlfn.IFS(
AQ1384="MPR ISSUE","TX ISSUE",
AQ1384="BSS Hardware Issue","RAN ISSUE",
AQ1384="Sites strategiques, MLL, Pylone, etc.","ENVTECH",
AQ1384="AKTIVCO DEFAUT GE &amp; POWER Cabinet","POWER ISSUE",
AQ1384="AKTIVCO Coupure ENEO &amp; Baisse de tension","POWER ISSUE",
AQ1384="Coupure ENEO &amp; Baisse de tension","POWER ISSUE",
AQ1384="Defaut GE &amp; POWER Cabinet","POWER ISSUE",
AQ1384="Sharing","POWER ISSUE",
AQ1384="Sites strategiques &amp; DataCenter","POWER ISSUE",
AQ1384="Exclu","Exclu",
AQ1384="SAT","TX ISSUE",
AQ1384="SPARE-ISSUE","SPARE-ISSUE",
AQ1384="Fiber CAmtel","TX ISSUE",
AQ1384="Fiber AOF","TX ISSUE",
AQ1384="Projet OCM (HUAWEI)","TRAVAUX-HUAWEI",
AQ1384="Projet OCM (NOKIA)","TRAVAUX -NOKIA",
AQ1384="ACCESS-ISSUE","ACCESS-ISSUE",
AQ1384="Projet OCM (ZTE, NOKIA, autres projets)","TRAVAUX OCM",
AQ1384="No root CAuse","No root cause",
AQ1384="ODU HS","TX ISSUE",
AQ1384="IP &amp; VLAN","TX ISSUE",
AQ1384="Warehouse HUAWEI","SPARE-ISSUE",
AQ1384="SPARE-HS","SPARE-ISSUE",
AQ1384="Power Telco","RAN ISSUE",AQ1384="no impacts","no impacts"
),"")</f>
        <v>No root cause</v>
      </c>
      <c r="AQ1384" s="127" t="s">
        <v>5344</v>
      </c>
      <c r="AR1384" s="48" t="str" cm="1">
        <f t="array" ref="AR1384">IFERROR(_xlfn.IFS(
AQ1384="MPR ISSUE","ACTIVE",
AQ1384="BSS Hardware Issue","ACTIVE",
AQ1384="Sites strategiques, MLL, Pylone, etc.","PASSIVE",
AQ1384="AKTIVCO DEFAUT GE &amp; POWER Cabinet","PASSIVE",
AQ1384="AKTIVCO Coupure ENEO &amp; Baisse de tension","PASSIVE",
AQ1384="Coupure ENEO &amp; Baisse de tension","PASSIVE",
AQ1384="Defaut GE &amp; POWER Cabinet","PASSIVE",
AQ1384="Sharing","PASSIVE",
AQ1384="Sites strategiques &amp; DataCenter","PASSIVE",
AQ1384="Exclu","Exclu",
AQ1384="SAT","ACTIVE",
AQ1384="SPARE-ISSUE","SPARE-ISSUE",
AQ1384="Fiber CAmtel","ACTIVE",
AQ1384="Fiber AOF","ACTIVE",
AQ1384="Projet OCM (HUAWEI)","PLANNED WORKS",
AQ1384="Projet OCM (NOKIA)","PLANNED WORKS",
AQ1384="ACCESS-ISSUE","ACCESS-ISSUE",
AQ1384="Projet OCM (ZTE, NOKIA, autres projets)","PLANNED WORKS",
AQ1384="No root CAuse","No root cause",
AQ1384="ODU HS","ACTIVE",
AQ1384="IP &amp; VLAN","ACTIVE",
AQ1384="Warehouse HUAWEI","SPARE-ISSUE",
AQ1384="SPARE-HS","SPARE-ISSUE",
AQ1384="Power Telco","ACTIVE", AQ1384="no impacts","no impacts"
),"")</f>
        <v>No root cause</v>
      </c>
      <c r="AS1384" s="92" t="s">
        <v>5537</v>
      </c>
      <c r="AT1384" s="98" t="s">
        <v>5142</v>
      </c>
      <c r="AV1384" s="17" t="s">
        <v>5537</v>
      </c>
      <c r="AW1384" s="7" t="s">
        <v>5537</v>
      </c>
      <c r="AX1384" s="6" t="s">
        <v>5537</v>
      </c>
      <c r="AY1384" s="7"/>
      <c r="AZ1384" s="3" t="s">
        <v>5537</v>
      </c>
      <c r="BA1384" s="18" t="s">
        <v>5537</v>
      </c>
      <c r="BB1384" s="18" t="s">
        <v>5537</v>
      </c>
      <c r="BC1384" s="18" t="s">
        <v>5537</v>
      </c>
      <c r="BD1384" s="18" t="s">
        <v>5537</v>
      </c>
      <c r="BE1384" s="18" t="s">
        <v>5537</v>
      </c>
      <c r="BF1384" s="18" t="s">
        <v>5537</v>
      </c>
      <c r="BG1384" s="18" t="s">
        <v>5537</v>
      </c>
      <c r="BH1384" s="18" t="s">
        <v>5537</v>
      </c>
      <c r="BI1384" s="18" t="s">
        <v>5537</v>
      </c>
      <c r="BJ1384" s="18" t="s">
        <v>5537</v>
      </c>
      <c r="BK1384" s="18" t="s">
        <v>5537</v>
      </c>
      <c r="BL1384" s="9" t="s">
        <v>5537</v>
      </c>
      <c r="BM1384" s="14" t="s">
        <v>5537</v>
      </c>
      <c r="BN1384" s="14" t="s">
        <v>5537</v>
      </c>
      <c r="BO1384" s="14" t="str">
        <f>_xlfn.XLOOKUP(B1384,'[4]cell downs 18042026 17h'!$B:$B,'[4]cell downs 18042026 17h'!$B:$B,"")</f>
        <v/>
      </c>
      <c r="BP1384" s="14" t="str">
        <f>_xlfn.XLOOKUP(B1384,'[5]Cells Huawei 19042026 15h'!$B:$B,'[5]Cells Huawei 19042026 15h'!$B:$B,"")</f>
        <v/>
      </c>
      <c r="BQ1384" s="9" t="str">
        <f>_xlfn.XLOOKUP(B1384,'[6]cells down 19042026 9H40'!$B:$B,'[6]cells down 19042026 9H40'!$B:$B,"")</f>
        <v/>
      </c>
      <c r="BR1384" s="9" t="s">
        <v>5142</v>
      </c>
      <c r="BS1384" s="9" t="s">
        <v>5537</v>
      </c>
      <c r="BT1384" s="108"/>
    </row>
    <row r="1385" spans="1:72" s="9" customFormat="1" x14ac:dyDescent="0.35">
      <c r="A1385" s="1" t="s">
        <v>4064</v>
      </c>
      <c r="B1385" s="8" t="s">
        <v>4065</v>
      </c>
      <c r="C1385" s="3" t="str">
        <f>_xlfn.XLOOKUP(B1385,'[1]daily break down'!$D:$D,'[1]daily break down'!$E:$E,"")</f>
        <v>OUEST</v>
      </c>
      <c r="D1385" s="1" t="s">
        <v>11</v>
      </c>
      <c r="E1385" s="1" t="s">
        <v>12</v>
      </c>
      <c r="F1385" s="3" t="s">
        <v>102</v>
      </c>
      <c r="G1385" s="1" t="s">
        <v>4064</v>
      </c>
      <c r="H1385" s="32" t="str">
        <f>_xlfn.XLOOKUP(B1385,[2]CALCULATION!$B:$B,[2]CALCULATION!$H:$H,"")</f>
        <v>HUAWEI</v>
      </c>
      <c r="I1385" s="28">
        <v>0</v>
      </c>
      <c r="J1385" s="28">
        <v>0</v>
      </c>
      <c r="K1385" s="28">
        <v>0</v>
      </c>
      <c r="L1385" s="28">
        <v>0</v>
      </c>
      <c r="M1385" s="28">
        <v>0</v>
      </c>
      <c r="N1385" s="28">
        <v>0</v>
      </c>
      <c r="O1385" s="28">
        <v>0</v>
      </c>
      <c r="P1385" s="28">
        <v>0</v>
      </c>
      <c r="Q1385" s="28">
        <v>0</v>
      </c>
      <c r="R1385" s="28">
        <v>0</v>
      </c>
      <c r="S1385" s="93">
        <v>0</v>
      </c>
      <c r="T1385" s="93">
        <f>_xlfn.XLOOKUP(B1385,'[3]Nur des jours'!$B:$B,'[3]Nur des jours'!$U:$U,"")</f>
        <v>0</v>
      </c>
      <c r="U1385" s="93">
        <v>0</v>
      </c>
      <c r="V1385" s="93">
        <v>1.3316026173334132</v>
      </c>
      <c r="W1385" s="93">
        <v>0</v>
      </c>
      <c r="X1385" s="93">
        <v>0</v>
      </c>
      <c r="Y1385" s="93">
        <v>8.9175391586979543E-5</v>
      </c>
      <c r="Z1385" s="93">
        <v>0</v>
      </c>
      <c r="AA1385" s="93">
        <v>0</v>
      </c>
      <c r="AB1385" s="93">
        <v>0</v>
      </c>
      <c r="AC1385" s="93">
        <f>_xlfn.XLOOKUP(B1385,'[3]Nur des jours'!$B:$B,'[3]Nur des jours'!$N:$N,"")</f>
        <v>0</v>
      </c>
      <c r="AD1385" s="93">
        <v>0</v>
      </c>
      <c r="AE1385" s="93">
        <v>0</v>
      </c>
      <c r="AF1385" s="93">
        <v>0</v>
      </c>
      <c r="AG1385" s="93"/>
      <c r="AH1385" s="93">
        <v>0</v>
      </c>
      <c r="AI1385" s="93">
        <v>0</v>
      </c>
      <c r="AJ1385" s="93">
        <v>0</v>
      </c>
      <c r="AK1385" s="93">
        <v>0</v>
      </c>
      <c r="AL1385" s="93">
        <v>0</v>
      </c>
      <c r="AM1385" s="49" t="s">
        <v>5559</v>
      </c>
      <c r="AN1385" s="49"/>
      <c r="AO1385" s="48" t="str" cm="1">
        <f t="array" ref="AO1385">IFERROR(_xlfn.IFS(
AQ1385="MPR ISSUE","PDH",
AQ1385="BSS Hardware Issue","BSS",
AQ1385="Sites strategiques, MLL, Pylone, etc.","ENVTECH",
AQ1385="AKTIVCO DEFAUT GE &amp; POWER Cabinet","AKTIVCO",
AQ1385="AKTIVCO Coupure ENEO &amp; Baisse de tension","AKTIVCO GRID ONLY",
AQ1385="Coupure ENEO &amp; Baisse de tension","IHS GRID ONLY",
AQ1385="Defaut GE &amp; POWER Cabinet","IHS",
AQ1385="Sharing","Partners",
AQ1385="Sites strategiques &amp; DataCenter","SST &amp; DC",
AQ1385="Exclu","Exclu",
AQ1385="SAT","SAT",
AQ1385="SPARE-ISSUE","SPARE-ISSUE",
AQ1385="Fiber CAmtel","TRANS_FO_CAMTEL",
AQ1385="Fiber AOF","Fiber AOF",
AQ1385="Projet OCM (HUAWEI)","TRAVAUX-HUAWEI",
AQ1385="Projet OCM (NOKIA)","TRAVAUX-NOKIA",
AQ1385="ACCESS-ISSUE","ACCESS-ISSUE",
AQ1385="Projet OCM (ZTE, NOKIA, autres projets)","TRAVAUX OCM",
AQ1385="No root CAuse","No root cause",
AQ1385="ODU HS","PDH",
AQ1385="IP &amp; VLAN","PDH",
AQ1385="Warehouse HUAWEI","SPARE-ISSUE",
AQ1385="SPARE-HS","SPARE-ISSUE",
AQ1385="Power Telco","BSS",AQ1385="no impacts","no impacts"
),"")</f>
        <v>No root cause</v>
      </c>
      <c r="AP1385" s="48" t="str" cm="1">
        <f t="array" ref="AP1385">IFERROR(_xlfn.IFS(
AQ1385="MPR ISSUE","TX ISSUE",
AQ1385="BSS Hardware Issue","RAN ISSUE",
AQ1385="Sites strategiques, MLL, Pylone, etc.","ENVTECH",
AQ1385="AKTIVCO DEFAUT GE &amp; POWER Cabinet","POWER ISSUE",
AQ1385="AKTIVCO Coupure ENEO &amp; Baisse de tension","POWER ISSUE",
AQ1385="Coupure ENEO &amp; Baisse de tension","POWER ISSUE",
AQ1385="Defaut GE &amp; POWER Cabinet","POWER ISSUE",
AQ1385="Sharing","POWER ISSUE",
AQ1385="Sites strategiques &amp; DataCenter","POWER ISSUE",
AQ1385="Exclu","Exclu",
AQ1385="SAT","TX ISSUE",
AQ1385="SPARE-ISSUE","SPARE-ISSUE",
AQ1385="Fiber CAmtel","TX ISSUE",
AQ1385="Fiber AOF","TX ISSUE",
AQ1385="Projet OCM (HUAWEI)","TRAVAUX-HUAWEI",
AQ1385="Projet OCM (NOKIA)","TRAVAUX -NOKIA",
AQ1385="ACCESS-ISSUE","ACCESS-ISSUE",
AQ1385="Projet OCM (ZTE, NOKIA, autres projets)","TRAVAUX OCM",
AQ1385="No root CAuse","No root cause",
AQ1385="ODU HS","TX ISSUE",
AQ1385="IP &amp; VLAN","TX ISSUE",
AQ1385="Warehouse HUAWEI","SPARE-ISSUE",
AQ1385="SPARE-HS","SPARE-ISSUE",
AQ1385="Power Telco","RAN ISSUE",AQ1385="no impacts","no impacts"
),"")</f>
        <v>No root cause</v>
      </c>
      <c r="AQ1385" s="127" t="s">
        <v>5344</v>
      </c>
      <c r="AR1385" s="48" t="str" cm="1">
        <f t="array" ref="AR1385">IFERROR(_xlfn.IFS(
AQ1385="MPR ISSUE","ACTIVE",
AQ1385="BSS Hardware Issue","ACTIVE",
AQ1385="Sites strategiques, MLL, Pylone, etc.","PASSIVE",
AQ1385="AKTIVCO DEFAUT GE &amp; POWER Cabinet","PASSIVE",
AQ1385="AKTIVCO Coupure ENEO &amp; Baisse de tension","PASSIVE",
AQ1385="Coupure ENEO &amp; Baisse de tension","PASSIVE",
AQ1385="Defaut GE &amp; POWER Cabinet","PASSIVE",
AQ1385="Sharing","PASSIVE",
AQ1385="Sites strategiques &amp; DataCenter","PASSIVE",
AQ1385="Exclu","Exclu",
AQ1385="SAT","ACTIVE",
AQ1385="SPARE-ISSUE","SPARE-ISSUE",
AQ1385="Fiber CAmtel","ACTIVE",
AQ1385="Fiber AOF","ACTIVE",
AQ1385="Projet OCM (HUAWEI)","PLANNED WORKS",
AQ1385="Projet OCM (NOKIA)","PLANNED WORKS",
AQ1385="ACCESS-ISSUE","ACCESS-ISSUE",
AQ1385="Projet OCM (ZTE, NOKIA, autres projets)","PLANNED WORKS",
AQ1385="No root CAuse","No root cause",
AQ1385="ODU HS","ACTIVE",
AQ1385="IP &amp; VLAN","ACTIVE",
AQ1385="Warehouse HUAWEI","SPARE-ISSUE",
AQ1385="SPARE-HS","SPARE-ISSUE",
AQ1385="Power Telco","ACTIVE", AQ1385="no impacts","no impacts"
),"")</f>
        <v>No root cause</v>
      </c>
      <c r="AS1385" s="92" t="s">
        <v>5537</v>
      </c>
      <c r="AT1385" s="98" t="s">
        <v>4065</v>
      </c>
      <c r="AV1385" s="17" t="s">
        <v>5537</v>
      </c>
      <c r="AW1385" s="7" t="s">
        <v>5537</v>
      </c>
      <c r="AX1385" s="6" t="s">
        <v>5537</v>
      </c>
      <c r="AY1385" s="7"/>
      <c r="AZ1385" s="3" t="s">
        <v>5537</v>
      </c>
      <c r="BA1385" s="18" t="s">
        <v>5537</v>
      </c>
      <c r="BB1385" s="18" t="s">
        <v>5537</v>
      </c>
      <c r="BC1385" s="18" t="s">
        <v>5537</v>
      </c>
      <c r="BD1385" s="18" t="s">
        <v>5537</v>
      </c>
      <c r="BE1385" s="18" t="s">
        <v>5537</v>
      </c>
      <c r="BF1385" s="18" t="s">
        <v>5537</v>
      </c>
      <c r="BG1385" s="18" t="s">
        <v>5537</v>
      </c>
      <c r="BH1385" s="18" t="s">
        <v>5537</v>
      </c>
      <c r="BI1385" s="18" t="s">
        <v>5537</v>
      </c>
      <c r="BJ1385" s="18" t="s">
        <v>5537</v>
      </c>
      <c r="BK1385" s="18" t="s">
        <v>5537</v>
      </c>
      <c r="BL1385" s="9" t="s">
        <v>5537</v>
      </c>
      <c r="BM1385" s="14" t="s">
        <v>5537</v>
      </c>
      <c r="BN1385" s="14" t="s">
        <v>5537</v>
      </c>
      <c r="BO1385" s="14" t="str">
        <f>_xlfn.XLOOKUP(B1385,'[4]cell downs 18042026 17h'!$B:$B,'[4]cell downs 18042026 17h'!$B:$B,"")</f>
        <v/>
      </c>
      <c r="BP1385" s="14" t="str">
        <f>_xlfn.XLOOKUP(B1385,'[5]Cells Huawei 19042026 15h'!$B:$B,'[5]Cells Huawei 19042026 15h'!$B:$B,"")</f>
        <v/>
      </c>
      <c r="BQ1385" s="9" t="str">
        <f>_xlfn.XLOOKUP(B1385,'[6]cells down 19042026 9H40'!$B:$B,'[6]cells down 19042026 9H40'!$B:$B,"")</f>
        <v/>
      </c>
      <c r="BR1385" s="9" t="s">
        <v>4065</v>
      </c>
      <c r="BS1385" s="9" t="s">
        <v>5537</v>
      </c>
      <c r="BT1385" s="108"/>
    </row>
    <row r="1386" spans="1:72" s="9" customFormat="1" x14ac:dyDescent="0.35">
      <c r="A1386" s="1" t="s">
        <v>2683</v>
      </c>
      <c r="B1386" s="8" t="s">
        <v>2684</v>
      </c>
      <c r="C1386" s="3" t="str">
        <f>_xlfn.XLOOKUP(B1386,'[1]daily break down'!$D:$D,'[1]daily break down'!$E:$E,"")</f>
        <v>NORD-OUEST</v>
      </c>
      <c r="D1386" s="1" t="s">
        <v>11</v>
      </c>
      <c r="E1386" s="1" t="s">
        <v>12</v>
      </c>
      <c r="F1386" s="3" t="s">
        <v>51</v>
      </c>
      <c r="G1386" s="1" t="s">
        <v>52</v>
      </c>
      <c r="H1386" s="32" t="str">
        <f>_xlfn.XLOOKUP(B1386,[2]CALCULATION!$B:$B,[2]CALCULATION!$H:$H,"")</f>
        <v>Huawei</v>
      </c>
      <c r="I1386" s="28">
        <v>7.8709767630331626</v>
      </c>
      <c r="J1386" s="28">
        <v>4.2383280113459643</v>
      </c>
      <c r="K1386" s="28">
        <v>0</v>
      </c>
      <c r="L1386" s="28">
        <v>0</v>
      </c>
      <c r="M1386" s="28">
        <v>6.8562499821649219</v>
      </c>
      <c r="N1386" s="28">
        <v>0</v>
      </c>
      <c r="O1386" s="28">
        <v>0</v>
      </c>
      <c r="P1386" s="28">
        <v>1.7007173981902388</v>
      </c>
      <c r="Q1386" s="28">
        <v>15.001744270659442</v>
      </c>
      <c r="R1386" s="28">
        <v>0.85759974089198221</v>
      </c>
      <c r="S1386" s="93">
        <v>1.0359148539093066</v>
      </c>
      <c r="T1386" s="93">
        <f>_xlfn.XLOOKUP(B1386,'[3]Nur des jours'!$B:$B,'[3]Nur des jours'!$U:$U,"")</f>
        <v>0</v>
      </c>
      <c r="U1386" s="93">
        <v>0</v>
      </c>
      <c r="V1386" s="93">
        <v>0</v>
      </c>
      <c r="W1386" s="93">
        <v>0</v>
      </c>
      <c r="X1386" s="93">
        <v>0</v>
      </c>
      <c r="Y1386" s="93">
        <v>8.9175391586979543E-5</v>
      </c>
      <c r="Z1386" s="93">
        <v>2.2393189282972781</v>
      </c>
      <c r="AA1386" s="93">
        <v>0</v>
      </c>
      <c r="AB1386" s="93">
        <v>0</v>
      </c>
      <c r="AC1386" s="93">
        <f>_xlfn.XLOOKUP(B1386,'[3]Nur des jours'!$B:$B,'[3]Nur des jours'!$N:$N,"")</f>
        <v>0</v>
      </c>
      <c r="AD1386" s="93">
        <v>0</v>
      </c>
      <c r="AE1386" s="93">
        <v>0</v>
      </c>
      <c r="AF1386" s="93">
        <v>0</v>
      </c>
      <c r="AG1386" s="93"/>
      <c r="AH1386" s="93">
        <v>0</v>
      </c>
      <c r="AI1386" s="93">
        <v>0</v>
      </c>
      <c r="AJ1386" s="93">
        <v>0</v>
      </c>
      <c r="AK1386" s="93">
        <v>0</v>
      </c>
      <c r="AL1386" s="93">
        <v>0</v>
      </c>
      <c r="AM1386" s="49" t="s">
        <v>5559</v>
      </c>
      <c r="AN1386" s="49"/>
      <c r="AO1386" s="48" t="str" cm="1">
        <f t="array" ref="AO1386">IFERROR(_xlfn.IFS(
AQ1386="MPR ISSUE","PDH",
AQ1386="BSS Hardware Issue","BSS",
AQ1386="Sites strategiques, MLL, Pylone, etc.","ENVTECH",
AQ1386="AKTIVCO DEFAUT GE &amp; POWER Cabinet","AKTIVCO",
AQ1386="AKTIVCO Coupure ENEO &amp; Baisse de tension","AKTIVCO GRID ONLY",
AQ1386="Coupure ENEO &amp; Baisse de tension","IHS GRID ONLY",
AQ1386="Defaut GE &amp; POWER Cabinet","IHS",
AQ1386="Sharing","Partners",
AQ1386="Sites strategiques &amp; DataCenter","SST &amp; DC",
AQ1386="Exclu","Exclu",
AQ1386="SAT","SAT",
AQ1386="SPARE-ISSUE","SPARE-ISSUE",
AQ1386="Fiber CAmtel","TRANS_FO_CAMTEL",
AQ1386="Fiber AOF","Fiber AOF",
AQ1386="Projet OCM (HUAWEI)","TRAVAUX-HUAWEI",
AQ1386="Projet OCM (NOKIA)","TRAVAUX-NOKIA",
AQ1386="ACCESS-ISSUE","ACCESS-ISSUE",
AQ1386="Projet OCM (ZTE, NOKIA, autres projets)","TRAVAUX OCM",
AQ1386="No root CAuse","No root cause",
AQ1386="ODU HS","PDH",
AQ1386="IP &amp; VLAN","PDH",
AQ1386="Warehouse HUAWEI","SPARE-ISSUE",
AQ1386="SPARE-HS","SPARE-ISSUE",
AQ1386="Power Telco","BSS",AQ1386="no impacts","no impacts"
),"")</f>
        <v>No root cause</v>
      </c>
      <c r="AP1386" s="48" t="str" cm="1">
        <f t="array" ref="AP1386">IFERROR(_xlfn.IFS(
AQ1386="MPR ISSUE","TX ISSUE",
AQ1386="BSS Hardware Issue","RAN ISSUE",
AQ1386="Sites strategiques, MLL, Pylone, etc.","ENVTECH",
AQ1386="AKTIVCO DEFAUT GE &amp; POWER Cabinet","POWER ISSUE",
AQ1386="AKTIVCO Coupure ENEO &amp; Baisse de tension","POWER ISSUE",
AQ1386="Coupure ENEO &amp; Baisse de tension","POWER ISSUE",
AQ1386="Defaut GE &amp; POWER Cabinet","POWER ISSUE",
AQ1386="Sharing","POWER ISSUE",
AQ1386="Sites strategiques &amp; DataCenter","POWER ISSUE",
AQ1386="Exclu","Exclu",
AQ1386="SAT","TX ISSUE",
AQ1386="SPARE-ISSUE","SPARE-ISSUE",
AQ1386="Fiber CAmtel","TX ISSUE",
AQ1386="Fiber AOF","TX ISSUE",
AQ1386="Projet OCM (HUAWEI)","TRAVAUX-HUAWEI",
AQ1386="Projet OCM (NOKIA)","TRAVAUX -NOKIA",
AQ1386="ACCESS-ISSUE","ACCESS-ISSUE",
AQ1386="Projet OCM (ZTE, NOKIA, autres projets)","TRAVAUX OCM",
AQ1386="No root CAuse","No root cause",
AQ1386="ODU HS","TX ISSUE",
AQ1386="IP &amp; VLAN","TX ISSUE",
AQ1386="Warehouse HUAWEI","SPARE-ISSUE",
AQ1386="SPARE-HS","SPARE-ISSUE",
AQ1386="Power Telco","RAN ISSUE",AQ1386="no impacts","no impacts"
),"")</f>
        <v>No root cause</v>
      </c>
      <c r="AQ1386" s="127" t="s">
        <v>5344</v>
      </c>
      <c r="AR1386" s="48" t="str" cm="1">
        <f t="array" ref="AR1386">IFERROR(_xlfn.IFS(
AQ1386="MPR ISSUE","ACTIVE",
AQ1386="BSS Hardware Issue","ACTIVE",
AQ1386="Sites strategiques, MLL, Pylone, etc.","PASSIVE",
AQ1386="AKTIVCO DEFAUT GE &amp; POWER Cabinet","PASSIVE",
AQ1386="AKTIVCO Coupure ENEO &amp; Baisse de tension","PASSIVE",
AQ1386="Coupure ENEO &amp; Baisse de tension","PASSIVE",
AQ1386="Defaut GE &amp; POWER Cabinet","PASSIVE",
AQ1386="Sharing","PASSIVE",
AQ1386="Sites strategiques &amp; DataCenter","PASSIVE",
AQ1386="Exclu","Exclu",
AQ1386="SAT","ACTIVE",
AQ1386="SPARE-ISSUE","SPARE-ISSUE",
AQ1386="Fiber CAmtel","ACTIVE",
AQ1386="Fiber AOF","ACTIVE",
AQ1386="Projet OCM (HUAWEI)","PLANNED WORKS",
AQ1386="Projet OCM (NOKIA)","PLANNED WORKS",
AQ1386="ACCESS-ISSUE","ACCESS-ISSUE",
AQ1386="Projet OCM (ZTE, NOKIA, autres projets)","PLANNED WORKS",
AQ1386="No root CAuse","No root cause",
AQ1386="ODU HS","ACTIVE",
AQ1386="IP &amp; VLAN","ACTIVE",
AQ1386="Warehouse HUAWEI","SPARE-ISSUE",
AQ1386="SPARE-HS","SPARE-ISSUE",
AQ1386="Power Telco","ACTIVE", AQ1386="no impacts","no impacts"
),"")</f>
        <v>No root cause</v>
      </c>
      <c r="AS1386" s="92" t="s">
        <v>5537</v>
      </c>
      <c r="AT1386" s="98" t="s">
        <v>2684</v>
      </c>
      <c r="AV1386" s="17" t="s">
        <v>5537</v>
      </c>
      <c r="AW1386" s="7" t="s">
        <v>5537</v>
      </c>
      <c r="AX1386" s="6" t="s">
        <v>5537</v>
      </c>
      <c r="AY1386" s="7"/>
      <c r="AZ1386" s="3" t="s">
        <v>5537</v>
      </c>
      <c r="BA1386" s="18" t="s">
        <v>5537</v>
      </c>
      <c r="BB1386" s="18" t="s">
        <v>5537</v>
      </c>
      <c r="BC1386" s="18" t="s">
        <v>5537</v>
      </c>
      <c r="BD1386" s="18" t="s">
        <v>5537</v>
      </c>
      <c r="BE1386" s="18" t="s">
        <v>5537</v>
      </c>
      <c r="BF1386" s="18" t="s">
        <v>5537</v>
      </c>
      <c r="BG1386" s="18" t="s">
        <v>5537</v>
      </c>
      <c r="BH1386" s="18" t="s">
        <v>5537</v>
      </c>
      <c r="BI1386" s="18" t="s">
        <v>5537</v>
      </c>
      <c r="BJ1386" s="18" t="s">
        <v>5537</v>
      </c>
      <c r="BK1386" s="18" t="s">
        <v>5537</v>
      </c>
      <c r="BL1386" s="9" t="s">
        <v>5537</v>
      </c>
      <c r="BM1386" s="14" t="s">
        <v>5537</v>
      </c>
      <c r="BN1386" s="14" t="s">
        <v>5537</v>
      </c>
      <c r="BO1386" s="14" t="str">
        <f>_xlfn.XLOOKUP(B1386,'[4]cell downs 18042026 17h'!$B:$B,'[4]cell downs 18042026 17h'!$B:$B,"")</f>
        <v/>
      </c>
      <c r="BP1386" s="14" t="str">
        <f>_xlfn.XLOOKUP(B1386,'[5]Cells Huawei 19042026 15h'!$B:$B,'[5]Cells Huawei 19042026 15h'!$B:$B,"")</f>
        <v/>
      </c>
      <c r="BQ1386" s="9" t="str">
        <f>_xlfn.XLOOKUP(B1386,'[6]cells down 19042026 9H40'!$B:$B,'[6]cells down 19042026 9H40'!$B:$B,"")</f>
        <v/>
      </c>
      <c r="BR1386" s="9" t="s">
        <v>2684</v>
      </c>
      <c r="BS1386" s="9" t="s">
        <v>5537</v>
      </c>
      <c r="BT1386" s="108"/>
    </row>
    <row r="1387" spans="1:72" s="9" customFormat="1" x14ac:dyDescent="0.35">
      <c r="A1387" s="1" t="s">
        <v>1214</v>
      </c>
      <c r="B1387" s="8" t="s">
        <v>1215</v>
      </c>
      <c r="C1387" s="3" t="str">
        <f>_xlfn.XLOOKUP(B1387,'[1]daily break down'!$D:$D,'[1]daily break down'!$E:$E,"")</f>
        <v>CENTRE</v>
      </c>
      <c r="D1387" s="1" t="s">
        <v>11</v>
      </c>
      <c r="E1387" s="1" t="s">
        <v>12</v>
      </c>
      <c r="F1387" s="3" t="s">
        <v>69</v>
      </c>
      <c r="G1387" s="1" t="s">
        <v>1216</v>
      </c>
      <c r="H1387" s="34" t="str">
        <f>_xlfn.XLOOKUP(B1387,[2]CALCULATION!$B:$B,[2]CALCULATION!$H:$H,"")</f>
        <v>ZTE</v>
      </c>
      <c r="I1387" s="28">
        <v>8.6845290698893322E-17</v>
      </c>
      <c r="J1387" s="28">
        <v>0</v>
      </c>
      <c r="K1387" s="28">
        <v>0</v>
      </c>
      <c r="L1387" s="28">
        <v>0</v>
      </c>
      <c r="M1387" s="28">
        <v>0</v>
      </c>
      <c r="N1387" s="28">
        <v>0</v>
      </c>
      <c r="O1387" s="28">
        <v>0</v>
      </c>
      <c r="P1387" s="28">
        <v>0</v>
      </c>
      <c r="Q1387" s="28">
        <v>0</v>
      </c>
      <c r="R1387" s="28">
        <v>0</v>
      </c>
      <c r="S1387" s="93">
        <v>0</v>
      </c>
      <c r="T1387" s="93">
        <f>_xlfn.XLOOKUP(B1387,'[3]Nur des jours'!$B:$B,'[3]Nur des jours'!$U:$U,"")</f>
        <v>9.5239318214897992E-3</v>
      </c>
      <c r="U1387" s="93">
        <v>5.7896860465928885E-17</v>
      </c>
      <c r="V1387" s="93">
        <v>0</v>
      </c>
      <c r="W1387" s="93">
        <v>9.5239318214897697E-3</v>
      </c>
      <c r="X1387" s="93">
        <v>0</v>
      </c>
      <c r="Y1387" s="93">
        <v>8.6845290698893322E-17</v>
      </c>
      <c r="Z1387" s="93">
        <v>0</v>
      </c>
      <c r="AA1387" s="93">
        <v>0</v>
      </c>
      <c r="AB1387" s="93">
        <v>0</v>
      </c>
      <c r="AC1387" s="93">
        <f>_xlfn.XLOOKUP(B1387,'[3]Nur des jours'!$B:$B,'[3]Nur des jours'!$N:$N,"")</f>
        <v>0</v>
      </c>
      <c r="AD1387" s="93">
        <v>0</v>
      </c>
      <c r="AE1387" s="93">
        <v>0</v>
      </c>
      <c r="AF1387" s="93">
        <v>0</v>
      </c>
      <c r="AG1387" s="93"/>
      <c r="AH1387" s="93">
        <v>0</v>
      </c>
      <c r="AI1387" s="93">
        <v>0</v>
      </c>
      <c r="AJ1387" s="93">
        <v>0</v>
      </c>
      <c r="AK1387" s="93">
        <v>0</v>
      </c>
      <c r="AL1387" s="93">
        <v>0</v>
      </c>
      <c r="AM1387" s="49" t="s">
        <v>5559</v>
      </c>
      <c r="AN1387" s="49"/>
      <c r="AO1387" s="48" t="str" cm="1">
        <f t="array" ref="AO1387">IFERROR(_xlfn.IFS(
AQ1387="MPR ISSUE","PDH",
AQ1387="BSS Hardware Issue","BSS",
AQ1387="Sites strategiques, MLL, Pylone, etc.","ENVTECH",
AQ1387="AKTIVCO DEFAUT GE &amp; POWER Cabinet","AKTIVCO",
AQ1387="AKTIVCO Coupure ENEO &amp; Baisse de tension","AKTIVCO GRID ONLY",
AQ1387="Coupure ENEO &amp; Baisse de tension","IHS GRID ONLY",
AQ1387="Defaut GE &amp; POWER Cabinet","IHS",
AQ1387="Sharing","Partners",
AQ1387="Sites strategiques &amp; DataCenter","SST &amp; DC",
AQ1387="Exclu","Exclu",
AQ1387="SAT","SAT",
AQ1387="SPARE-ISSUE","SPARE-ISSUE",
AQ1387="Fiber CAmtel","TRANS_FO_CAMTEL",
AQ1387="Fiber AOF","Fiber AOF",
AQ1387="Projet OCM (HUAWEI)","TRAVAUX-HUAWEI",
AQ1387="Projet OCM (NOKIA)","TRAVAUX-NOKIA",
AQ1387="ACCESS-ISSUE","ACCESS-ISSUE",
AQ1387="Projet OCM (ZTE, NOKIA, autres projets)","TRAVAUX OCM",
AQ1387="No root CAuse","No root cause",
AQ1387="ODU HS","PDH",
AQ1387="IP &amp; VLAN","PDH",
AQ1387="Warehouse HUAWEI","SPARE-ISSUE",
AQ1387="SPARE-HS","SPARE-ISSUE",
AQ1387="Power Telco","BSS",AQ1387="no impacts","no impacts"
),"")</f>
        <v>No root cause</v>
      </c>
      <c r="AP1387" s="48" t="str" cm="1">
        <f t="array" ref="AP1387">IFERROR(_xlfn.IFS(
AQ1387="MPR ISSUE","TX ISSUE",
AQ1387="BSS Hardware Issue","RAN ISSUE",
AQ1387="Sites strategiques, MLL, Pylone, etc.","ENVTECH",
AQ1387="AKTIVCO DEFAUT GE &amp; POWER Cabinet","POWER ISSUE",
AQ1387="AKTIVCO Coupure ENEO &amp; Baisse de tension","POWER ISSUE",
AQ1387="Coupure ENEO &amp; Baisse de tension","POWER ISSUE",
AQ1387="Defaut GE &amp; POWER Cabinet","POWER ISSUE",
AQ1387="Sharing","POWER ISSUE",
AQ1387="Sites strategiques &amp; DataCenter","POWER ISSUE",
AQ1387="Exclu","Exclu",
AQ1387="SAT","TX ISSUE",
AQ1387="SPARE-ISSUE","SPARE-ISSUE",
AQ1387="Fiber CAmtel","TX ISSUE",
AQ1387="Fiber AOF","TX ISSUE",
AQ1387="Projet OCM (HUAWEI)","TRAVAUX-HUAWEI",
AQ1387="Projet OCM (NOKIA)","TRAVAUX -NOKIA",
AQ1387="ACCESS-ISSUE","ACCESS-ISSUE",
AQ1387="Projet OCM (ZTE, NOKIA, autres projets)","TRAVAUX OCM",
AQ1387="No root CAuse","No root cause",
AQ1387="ODU HS","TX ISSUE",
AQ1387="IP &amp; VLAN","TX ISSUE",
AQ1387="Warehouse HUAWEI","SPARE-ISSUE",
AQ1387="SPARE-HS","SPARE-ISSUE",
AQ1387="Power Telco","RAN ISSUE",AQ1387="no impacts","no impacts"
),"")</f>
        <v>No root cause</v>
      </c>
      <c r="AQ1387" s="127" t="s">
        <v>5344</v>
      </c>
      <c r="AR1387" s="48" t="str" cm="1">
        <f t="array" ref="AR1387">IFERROR(_xlfn.IFS(
AQ1387="MPR ISSUE","ACTIVE",
AQ1387="BSS Hardware Issue","ACTIVE",
AQ1387="Sites strategiques, MLL, Pylone, etc.","PASSIVE",
AQ1387="AKTIVCO DEFAUT GE &amp; POWER Cabinet","PASSIVE",
AQ1387="AKTIVCO Coupure ENEO &amp; Baisse de tension","PASSIVE",
AQ1387="Coupure ENEO &amp; Baisse de tension","PASSIVE",
AQ1387="Defaut GE &amp; POWER Cabinet","PASSIVE",
AQ1387="Sharing","PASSIVE",
AQ1387="Sites strategiques &amp; DataCenter","PASSIVE",
AQ1387="Exclu","Exclu",
AQ1387="SAT","ACTIVE",
AQ1387="SPARE-ISSUE","SPARE-ISSUE",
AQ1387="Fiber CAmtel","ACTIVE",
AQ1387="Fiber AOF","ACTIVE",
AQ1387="Projet OCM (HUAWEI)","PLANNED WORKS",
AQ1387="Projet OCM (NOKIA)","PLANNED WORKS",
AQ1387="ACCESS-ISSUE","ACCESS-ISSUE",
AQ1387="Projet OCM (ZTE, NOKIA, autres projets)","PLANNED WORKS",
AQ1387="No root CAuse","No root cause",
AQ1387="ODU HS","ACTIVE",
AQ1387="IP &amp; VLAN","ACTIVE",
AQ1387="Warehouse HUAWEI","SPARE-ISSUE",
AQ1387="SPARE-HS","SPARE-ISSUE",
AQ1387="Power Telco","ACTIVE", AQ1387="no impacts","no impacts"
),"")</f>
        <v>No root cause</v>
      </c>
      <c r="AS1387" s="92" t="s">
        <v>5537</v>
      </c>
      <c r="AT1387" s="98" t="s">
        <v>1215</v>
      </c>
      <c r="AV1387" s="17" t="s">
        <v>5537</v>
      </c>
      <c r="AW1387" s="7" t="s">
        <v>5537</v>
      </c>
      <c r="AX1387" s="6" t="s">
        <v>5537</v>
      </c>
      <c r="AY1387" s="7"/>
      <c r="AZ1387" s="3" t="s">
        <v>5537</v>
      </c>
      <c r="BA1387" s="18" t="s">
        <v>5537</v>
      </c>
      <c r="BB1387" s="18" t="s">
        <v>5537</v>
      </c>
      <c r="BC1387" s="18" t="s">
        <v>5537</v>
      </c>
      <c r="BD1387" s="18" t="s">
        <v>5537</v>
      </c>
      <c r="BE1387" s="18" t="s">
        <v>5537</v>
      </c>
      <c r="BF1387" s="18" t="s">
        <v>5537</v>
      </c>
      <c r="BG1387" s="18" t="s">
        <v>5537</v>
      </c>
      <c r="BH1387" s="18" t="s">
        <v>5537</v>
      </c>
      <c r="BI1387" s="18" t="s">
        <v>5537</v>
      </c>
      <c r="BJ1387" s="18" t="s">
        <v>5537</v>
      </c>
      <c r="BK1387" s="18" t="s">
        <v>5537</v>
      </c>
      <c r="BL1387" s="9" t="s">
        <v>5537</v>
      </c>
      <c r="BM1387" s="14" t="s">
        <v>5537</v>
      </c>
      <c r="BN1387" s="14" t="s">
        <v>5537</v>
      </c>
      <c r="BO1387" s="14" t="str">
        <f>_xlfn.XLOOKUP(B1387,'[4]cell downs 18042026 17h'!$B:$B,'[4]cell downs 18042026 17h'!$B:$B,"")</f>
        <v/>
      </c>
      <c r="BP1387" s="14" t="str">
        <f>_xlfn.XLOOKUP(B1387,'[5]Cells Huawei 19042026 15h'!$B:$B,'[5]Cells Huawei 19042026 15h'!$B:$B,"")</f>
        <v/>
      </c>
      <c r="BQ1387" s="9" t="str">
        <f>_xlfn.XLOOKUP(B1387,'[6]cells down 19042026 9H40'!$B:$B,'[6]cells down 19042026 9H40'!$B:$B,"")</f>
        <v/>
      </c>
      <c r="BR1387" s="9" t="s">
        <v>1215</v>
      </c>
      <c r="BS1387" s="9" t="s">
        <v>12</v>
      </c>
      <c r="BT1387" s="108"/>
    </row>
    <row r="1388" spans="1:72" s="9" customFormat="1" x14ac:dyDescent="0.35">
      <c r="A1388" s="1" t="s">
        <v>3309</v>
      </c>
      <c r="B1388" s="8" t="s">
        <v>3310</v>
      </c>
      <c r="C1388" s="3" t="str">
        <f>_xlfn.XLOOKUP(B1388,'[1]daily break down'!$D:$D,'[1]daily break down'!$E:$E,"")</f>
        <v>Douala</v>
      </c>
      <c r="D1388" s="1" t="s">
        <v>1022</v>
      </c>
      <c r="E1388" s="1"/>
      <c r="F1388" s="3" t="s">
        <v>31</v>
      </c>
      <c r="G1388" s="1" t="s">
        <v>32</v>
      </c>
      <c r="H1388" s="34" t="str">
        <f>_xlfn.XLOOKUP(B1388,[2]CALCULATION!$B:$B,[2]CALCULATION!$H:$H,"")</f>
        <v>ZTE</v>
      </c>
      <c r="I1388" s="28">
        <v>0</v>
      </c>
      <c r="J1388" s="28">
        <v>0</v>
      </c>
      <c r="K1388" s="28">
        <v>0</v>
      </c>
      <c r="L1388" s="28">
        <v>0.79417820239532244</v>
      </c>
      <c r="M1388" s="28">
        <v>0</v>
      </c>
      <c r="N1388" s="28">
        <v>0</v>
      </c>
      <c r="O1388" s="28">
        <v>0</v>
      </c>
      <c r="P1388" s="28">
        <v>0</v>
      </c>
      <c r="Q1388" s="28">
        <v>0</v>
      </c>
      <c r="R1388" s="28">
        <v>0</v>
      </c>
      <c r="S1388" s="93">
        <v>0</v>
      </c>
      <c r="T1388" s="93">
        <f>_xlfn.XLOOKUP(B1388,'[3]Nur des jours'!$B:$B,'[3]Nur des jours'!$U:$U,"")</f>
        <v>22.301409969951454</v>
      </c>
      <c r="U1388" s="93">
        <v>0.969051145297389</v>
      </c>
      <c r="V1388" s="93">
        <v>0</v>
      </c>
      <c r="W1388" s="93">
        <v>22.301409969951454</v>
      </c>
      <c r="X1388" s="93">
        <v>37.183480865101181</v>
      </c>
      <c r="Y1388" s="93">
        <v>0</v>
      </c>
      <c r="Z1388" s="93">
        <v>0</v>
      </c>
      <c r="AA1388" s="93">
        <v>0</v>
      </c>
      <c r="AB1388" s="93">
        <v>0</v>
      </c>
      <c r="AC1388" s="93">
        <f>_xlfn.XLOOKUP(B1388,'[3]Nur des jours'!$B:$B,'[3]Nur des jours'!$N:$N,"")</f>
        <v>0</v>
      </c>
      <c r="AD1388" s="93">
        <v>0</v>
      </c>
      <c r="AE1388" s="93">
        <v>0</v>
      </c>
      <c r="AF1388" s="93">
        <v>0</v>
      </c>
      <c r="AG1388" s="93"/>
      <c r="AH1388" s="93">
        <v>0</v>
      </c>
      <c r="AI1388" s="93">
        <v>0</v>
      </c>
      <c r="AJ1388" s="93">
        <v>0</v>
      </c>
      <c r="AK1388" s="93">
        <v>0</v>
      </c>
      <c r="AL1388" s="93">
        <v>0</v>
      </c>
      <c r="AM1388" s="49" t="s">
        <v>5559</v>
      </c>
      <c r="AN1388" s="49"/>
      <c r="AO1388" s="48" t="str" cm="1">
        <f t="array" ref="AO1388">IFERROR(_xlfn.IFS(
AQ1388="MPR ISSUE","PDH",
AQ1388="BSS Hardware Issue","BSS",
AQ1388="Sites strategiques, MLL, Pylone, etc.","ENVTECH",
AQ1388="AKTIVCO DEFAUT GE &amp; POWER Cabinet","AKTIVCO",
AQ1388="AKTIVCO Coupure ENEO &amp; Baisse de tension","AKTIVCO GRID ONLY",
AQ1388="Coupure ENEO &amp; Baisse de tension","IHS GRID ONLY",
AQ1388="Defaut GE &amp; POWER Cabinet","IHS",
AQ1388="Sharing","Partners",
AQ1388="Sites strategiques &amp; DataCenter","SST &amp; DC",
AQ1388="Exclu","Exclu",
AQ1388="SAT","SAT",
AQ1388="SPARE-ISSUE","SPARE-ISSUE",
AQ1388="Fiber CAmtel","TRANS_FO_CAMTEL",
AQ1388="Fiber AOF","Fiber AOF",
AQ1388="Projet OCM (HUAWEI)","TRAVAUX-HUAWEI",
AQ1388="Projet OCM (NOKIA)","TRAVAUX-NOKIA",
AQ1388="ACCESS-ISSUE","ACCESS-ISSUE",
AQ1388="Projet OCM (ZTE, NOKIA, autres projets)","TRAVAUX OCM",
AQ1388="No root CAuse","No root cause",
AQ1388="ODU HS","PDH",
AQ1388="IP &amp; VLAN","PDH",
AQ1388="Warehouse HUAWEI","SPARE-ISSUE",
AQ1388="SPARE-HS","SPARE-ISSUE",
AQ1388="Power Telco","BSS",AQ1388="no impacts","no impacts"
),"")</f>
        <v>No root cause</v>
      </c>
      <c r="AP1388" s="48" t="str" cm="1">
        <f t="array" ref="AP1388">IFERROR(_xlfn.IFS(
AQ1388="MPR ISSUE","TX ISSUE",
AQ1388="BSS Hardware Issue","RAN ISSUE",
AQ1388="Sites strategiques, MLL, Pylone, etc.","ENVTECH",
AQ1388="AKTIVCO DEFAUT GE &amp; POWER Cabinet","POWER ISSUE",
AQ1388="AKTIVCO Coupure ENEO &amp; Baisse de tension","POWER ISSUE",
AQ1388="Coupure ENEO &amp; Baisse de tension","POWER ISSUE",
AQ1388="Defaut GE &amp; POWER Cabinet","POWER ISSUE",
AQ1388="Sharing","POWER ISSUE",
AQ1388="Sites strategiques &amp; DataCenter","POWER ISSUE",
AQ1388="Exclu","Exclu",
AQ1388="SAT","TX ISSUE",
AQ1388="SPARE-ISSUE","SPARE-ISSUE",
AQ1388="Fiber CAmtel","TX ISSUE",
AQ1388="Fiber AOF","TX ISSUE",
AQ1388="Projet OCM (HUAWEI)","TRAVAUX-HUAWEI",
AQ1388="Projet OCM (NOKIA)","TRAVAUX -NOKIA",
AQ1388="ACCESS-ISSUE","ACCESS-ISSUE",
AQ1388="Projet OCM (ZTE, NOKIA, autres projets)","TRAVAUX OCM",
AQ1388="No root CAuse","No root cause",
AQ1388="ODU HS","TX ISSUE",
AQ1388="IP &amp; VLAN","TX ISSUE",
AQ1388="Warehouse HUAWEI","SPARE-ISSUE",
AQ1388="SPARE-HS","SPARE-ISSUE",
AQ1388="Power Telco","RAN ISSUE",AQ1388="no impacts","no impacts"
),"")</f>
        <v>No root cause</v>
      </c>
      <c r="AQ1388" s="67" t="s">
        <v>5344</v>
      </c>
      <c r="AR1388" s="48" t="str" cm="1">
        <f t="array" ref="AR1388">IFERROR(_xlfn.IFS(
AQ1388="MPR ISSUE","ACTIVE",
AQ1388="BSS Hardware Issue","ACTIVE",
AQ1388="Sites strategiques, MLL, Pylone, etc.","PASSIVE",
AQ1388="AKTIVCO DEFAUT GE &amp; POWER Cabinet","PASSIVE",
AQ1388="AKTIVCO Coupure ENEO &amp; Baisse de tension","PASSIVE",
AQ1388="Coupure ENEO &amp; Baisse de tension","PASSIVE",
AQ1388="Defaut GE &amp; POWER Cabinet","PASSIVE",
AQ1388="Sharing","PASSIVE",
AQ1388="Sites strategiques &amp; DataCenter","PASSIVE",
AQ1388="Exclu","Exclu",
AQ1388="SAT","ACTIVE",
AQ1388="SPARE-ISSUE","SPARE-ISSUE",
AQ1388="Fiber CAmtel","ACTIVE",
AQ1388="Fiber AOF","ACTIVE",
AQ1388="Projet OCM (HUAWEI)","PLANNED WORKS",
AQ1388="Projet OCM (NOKIA)","PLANNED WORKS",
AQ1388="ACCESS-ISSUE","ACCESS-ISSUE",
AQ1388="Projet OCM (ZTE, NOKIA, autres projets)","PLANNED WORKS",
AQ1388="No root CAuse","No root cause",
AQ1388="ODU HS","ACTIVE",
AQ1388="IP &amp; VLAN","ACTIVE",
AQ1388="Warehouse HUAWEI","SPARE-ISSUE",
AQ1388="SPARE-HS","SPARE-ISSUE",
AQ1388="Power Telco","ACTIVE", AQ1388="no impacts","no impacts"
),"")</f>
        <v>No root cause</v>
      </c>
      <c r="AS1388" s="92" t="s">
        <v>5537</v>
      </c>
      <c r="AT1388" s="98" t="s">
        <v>3310</v>
      </c>
      <c r="AV1388" s="17" t="s">
        <v>5537</v>
      </c>
      <c r="AW1388" s="7" t="s">
        <v>5537</v>
      </c>
      <c r="AX1388" s="6" t="s">
        <v>5537</v>
      </c>
      <c r="AY1388" s="7"/>
      <c r="AZ1388" s="3" t="s">
        <v>5537</v>
      </c>
      <c r="BA1388" s="18" t="s">
        <v>5537</v>
      </c>
      <c r="BB1388" s="18" t="s">
        <v>5537</v>
      </c>
      <c r="BC1388" s="18" t="s">
        <v>5537</v>
      </c>
      <c r="BD1388" s="18" t="s">
        <v>5537</v>
      </c>
      <c r="BE1388" s="18" t="s">
        <v>5537</v>
      </c>
      <c r="BF1388" s="18" t="s">
        <v>5537</v>
      </c>
      <c r="BG1388" s="18" t="s">
        <v>5537</v>
      </c>
      <c r="BH1388" s="18" t="s">
        <v>5537</v>
      </c>
      <c r="BI1388" s="18" t="s">
        <v>5537</v>
      </c>
      <c r="BJ1388" s="18" t="s">
        <v>5537</v>
      </c>
      <c r="BK1388" s="18" t="s">
        <v>5537</v>
      </c>
      <c r="BL1388" s="9" t="s">
        <v>5537</v>
      </c>
      <c r="BM1388" s="14" t="s">
        <v>5537</v>
      </c>
      <c r="BN1388" s="14" t="s">
        <v>5537</v>
      </c>
      <c r="BO1388" s="14" t="str">
        <f>_xlfn.XLOOKUP(B1388,'[4]cell downs 18042026 17h'!$B:$B,'[4]cell downs 18042026 17h'!$B:$B,"")</f>
        <v/>
      </c>
      <c r="BP1388" s="14" t="str">
        <f>_xlfn.XLOOKUP(B1388,'[5]Cells Huawei 19042026 15h'!$B:$B,'[5]Cells Huawei 19042026 15h'!$B:$B,"")</f>
        <v/>
      </c>
      <c r="BQ1388" s="9" t="str">
        <f>_xlfn.XLOOKUP(B1388,'[6]cells down 19042026 9H40'!$B:$B,'[6]cells down 19042026 9H40'!$B:$B,"")</f>
        <v/>
      </c>
      <c r="BR1388" s="9" t="s">
        <v>5537</v>
      </c>
      <c r="BS1388" s="9" t="s">
        <v>5537</v>
      </c>
      <c r="BT1388" s="108"/>
    </row>
    <row r="1389" spans="1:72" s="9" customFormat="1" x14ac:dyDescent="0.35">
      <c r="A1389" s="1" t="s">
        <v>2185</v>
      </c>
      <c r="B1389" s="8" t="s">
        <v>2186</v>
      </c>
      <c r="C1389" s="3" t="str">
        <f>_xlfn.XLOOKUP(B1389,'[1]daily break down'!$D:$D,'[1]daily break down'!$E:$E,"")</f>
        <v>Yaounde</v>
      </c>
      <c r="D1389" s="1" t="s">
        <v>21</v>
      </c>
      <c r="E1389" s="1" t="s">
        <v>30</v>
      </c>
      <c r="F1389" s="3" t="s">
        <v>37</v>
      </c>
      <c r="G1389" s="1" t="s">
        <v>38</v>
      </c>
      <c r="H1389" s="34" t="str">
        <f>_xlfn.XLOOKUP(B1389,[2]CALCULATION!$B:$B,[2]CALCULATION!$H:$H,"")</f>
        <v>ZTE</v>
      </c>
      <c r="I1389" s="28">
        <v>0</v>
      </c>
      <c r="J1389" s="28">
        <v>0</v>
      </c>
      <c r="K1389" s="28">
        <v>0</v>
      </c>
      <c r="L1389" s="28">
        <v>0</v>
      </c>
      <c r="M1389" s="28">
        <v>0</v>
      </c>
      <c r="N1389" s="28">
        <v>0</v>
      </c>
      <c r="O1389" s="28">
        <v>0</v>
      </c>
      <c r="P1389" s="28">
        <v>0</v>
      </c>
      <c r="Q1389" s="28">
        <v>4.1508826223557724</v>
      </c>
      <c r="R1389" s="28">
        <v>33.897492530669204</v>
      </c>
      <c r="S1389" s="93">
        <v>15.384288865489266</v>
      </c>
      <c r="T1389" s="93">
        <f>_xlfn.XLOOKUP(B1389,'[3]Nur des jours'!$B:$B,'[3]Nur des jours'!$U:$U,"")</f>
        <v>13.868556899607057</v>
      </c>
      <c r="U1389" s="93">
        <v>13.868556899607057</v>
      </c>
      <c r="V1389" s="93">
        <v>13.868556899607057</v>
      </c>
      <c r="W1389" s="93">
        <v>13.868556899607057</v>
      </c>
      <c r="X1389" s="93">
        <v>22.189887225232784</v>
      </c>
      <c r="Y1389" s="93">
        <v>0</v>
      </c>
      <c r="Z1389" s="93">
        <v>0</v>
      </c>
      <c r="AA1389" s="93">
        <v>0</v>
      </c>
      <c r="AB1389" s="93">
        <v>0</v>
      </c>
      <c r="AC1389" s="93">
        <f>_xlfn.XLOOKUP(B1389,'[3]Nur des jours'!$B:$B,'[3]Nur des jours'!$N:$N,"")</f>
        <v>0</v>
      </c>
      <c r="AD1389" s="93">
        <v>0</v>
      </c>
      <c r="AE1389" s="93">
        <v>0</v>
      </c>
      <c r="AF1389" s="93">
        <v>0</v>
      </c>
      <c r="AG1389" s="93"/>
      <c r="AH1389" s="93">
        <v>0</v>
      </c>
      <c r="AI1389" s="93">
        <v>0</v>
      </c>
      <c r="AJ1389" s="93">
        <v>0</v>
      </c>
      <c r="AK1389" s="93">
        <v>0</v>
      </c>
      <c r="AL1389" s="93">
        <v>0</v>
      </c>
      <c r="AM1389" s="49" t="s">
        <v>5559</v>
      </c>
      <c r="AN1389" s="49"/>
      <c r="AO1389" s="48" t="str" cm="1">
        <f t="array" ref="AO1389">IFERROR(_xlfn.IFS(
AQ1389="MPR ISSUE","PDH",
AQ1389="BSS Hardware Issue","BSS",
AQ1389="Sites strategiques, MLL, Pylone, etc.","ENVTECH",
AQ1389="AKTIVCO DEFAUT GE &amp; POWER Cabinet","AKTIVCO",
AQ1389="AKTIVCO Coupure ENEO &amp; Baisse de tension","AKTIVCO GRID ONLY",
AQ1389="Coupure ENEO &amp; Baisse de tension","IHS GRID ONLY",
AQ1389="Defaut GE &amp; POWER Cabinet","IHS",
AQ1389="Sharing","Partners",
AQ1389="Sites strategiques &amp; DataCenter","SST &amp; DC",
AQ1389="Exclu","Exclu",
AQ1389="SAT","SAT",
AQ1389="SPARE-ISSUE","SPARE-ISSUE",
AQ1389="Fiber CAmtel","TRANS_FO_CAMTEL",
AQ1389="Fiber AOF","Fiber AOF",
AQ1389="Projet OCM (HUAWEI)","TRAVAUX-HUAWEI",
AQ1389="Projet OCM (NOKIA)","TRAVAUX-NOKIA",
AQ1389="ACCESS-ISSUE","ACCESS-ISSUE",
AQ1389="Projet OCM (ZTE, NOKIA, autres projets)","TRAVAUX OCM",
AQ1389="No root CAuse","No root cause",
AQ1389="ODU HS","PDH",
AQ1389="IP &amp; VLAN","PDH",
AQ1389="Warehouse HUAWEI","SPARE-ISSUE",
AQ1389="SPARE-HS","SPARE-ISSUE",
AQ1389="Power Telco","BSS",AQ1389="no impacts","no impacts"
),"")</f>
        <v>No root cause</v>
      </c>
      <c r="AP1389" s="48" t="str" cm="1">
        <f t="array" ref="AP1389">IFERROR(_xlfn.IFS(
AQ1389="MPR ISSUE","TX ISSUE",
AQ1389="BSS Hardware Issue","RAN ISSUE",
AQ1389="Sites strategiques, MLL, Pylone, etc.","ENVTECH",
AQ1389="AKTIVCO DEFAUT GE &amp; POWER Cabinet","POWER ISSUE",
AQ1389="AKTIVCO Coupure ENEO &amp; Baisse de tension","POWER ISSUE",
AQ1389="Coupure ENEO &amp; Baisse de tension","POWER ISSUE",
AQ1389="Defaut GE &amp; POWER Cabinet","POWER ISSUE",
AQ1389="Sharing","POWER ISSUE",
AQ1389="Sites strategiques &amp; DataCenter","POWER ISSUE",
AQ1389="Exclu","Exclu",
AQ1389="SAT","TX ISSUE",
AQ1389="SPARE-ISSUE","SPARE-ISSUE",
AQ1389="Fiber CAmtel","TX ISSUE",
AQ1389="Fiber AOF","TX ISSUE",
AQ1389="Projet OCM (HUAWEI)","TRAVAUX-HUAWEI",
AQ1389="Projet OCM (NOKIA)","TRAVAUX -NOKIA",
AQ1389="ACCESS-ISSUE","ACCESS-ISSUE",
AQ1389="Projet OCM (ZTE, NOKIA, autres projets)","TRAVAUX OCM",
AQ1389="No root CAuse","No root cause",
AQ1389="ODU HS","TX ISSUE",
AQ1389="IP &amp; VLAN","TX ISSUE",
AQ1389="Warehouse HUAWEI","SPARE-ISSUE",
AQ1389="SPARE-HS","SPARE-ISSUE",
AQ1389="Power Telco","RAN ISSUE",AQ1389="no impacts","no impacts"
),"")</f>
        <v>No root cause</v>
      </c>
      <c r="AQ1389" s="67" t="s">
        <v>5344</v>
      </c>
      <c r="AR1389" s="48" t="str" cm="1">
        <f t="array" ref="AR1389">IFERROR(_xlfn.IFS(
AQ1389="MPR ISSUE","ACTIVE",
AQ1389="BSS Hardware Issue","ACTIVE",
AQ1389="Sites strategiques, MLL, Pylone, etc.","PASSIVE",
AQ1389="AKTIVCO DEFAUT GE &amp; POWER Cabinet","PASSIVE",
AQ1389="AKTIVCO Coupure ENEO &amp; Baisse de tension","PASSIVE",
AQ1389="Coupure ENEO &amp; Baisse de tension","PASSIVE",
AQ1389="Defaut GE &amp; POWER Cabinet","PASSIVE",
AQ1389="Sharing","PASSIVE",
AQ1389="Sites strategiques &amp; DataCenter","PASSIVE",
AQ1389="Exclu","Exclu",
AQ1389="SAT","ACTIVE",
AQ1389="SPARE-ISSUE","SPARE-ISSUE",
AQ1389="Fiber CAmtel","ACTIVE",
AQ1389="Fiber AOF","ACTIVE",
AQ1389="Projet OCM (HUAWEI)","PLANNED WORKS",
AQ1389="Projet OCM (NOKIA)","PLANNED WORKS",
AQ1389="ACCESS-ISSUE","ACCESS-ISSUE",
AQ1389="Projet OCM (ZTE, NOKIA, autres projets)","PLANNED WORKS",
AQ1389="No root CAuse","No root cause",
AQ1389="ODU HS","ACTIVE",
AQ1389="IP &amp; VLAN","ACTIVE",
AQ1389="Warehouse HUAWEI","SPARE-ISSUE",
AQ1389="SPARE-HS","SPARE-ISSUE",
AQ1389="Power Telco","ACTIVE", AQ1389="no impacts","no impacts"
),"")</f>
        <v>No root cause</v>
      </c>
      <c r="AS1389" s="92" t="s">
        <v>5537</v>
      </c>
      <c r="AT1389" s="98" t="s">
        <v>2186</v>
      </c>
      <c r="AV1389" s="17" t="s">
        <v>5537</v>
      </c>
      <c r="AW1389" s="7" t="s">
        <v>5537</v>
      </c>
      <c r="AX1389" s="6" t="s">
        <v>5537</v>
      </c>
      <c r="AY1389" s="7"/>
      <c r="AZ1389" s="3" t="s">
        <v>5537</v>
      </c>
      <c r="BA1389" s="18" t="s">
        <v>5537</v>
      </c>
      <c r="BB1389" s="18" t="s">
        <v>5537</v>
      </c>
      <c r="BC1389" s="18" t="s">
        <v>5537</v>
      </c>
      <c r="BD1389" s="18" t="s">
        <v>5537</v>
      </c>
      <c r="BE1389" s="18" t="s">
        <v>5537</v>
      </c>
      <c r="BF1389" s="18" t="s">
        <v>5537</v>
      </c>
      <c r="BG1389" s="18" t="s">
        <v>5537</v>
      </c>
      <c r="BH1389" s="18" t="s">
        <v>5537</v>
      </c>
      <c r="BI1389" s="18" t="s">
        <v>5537</v>
      </c>
      <c r="BJ1389" s="18" t="s">
        <v>5537</v>
      </c>
      <c r="BK1389" s="18" t="s">
        <v>5537</v>
      </c>
      <c r="BL1389" s="9" t="s">
        <v>5537</v>
      </c>
      <c r="BM1389" s="14" t="s">
        <v>5537</v>
      </c>
      <c r="BN1389" s="14" t="s">
        <v>5537</v>
      </c>
      <c r="BO1389" s="14" t="str">
        <f>_xlfn.XLOOKUP(B1389,'[4]cell downs 18042026 17h'!$B:$B,'[4]cell downs 18042026 17h'!$B:$B,"")</f>
        <v/>
      </c>
      <c r="BP1389" s="14" t="str">
        <f>_xlfn.XLOOKUP(B1389,'[5]Cells Huawei 19042026 15h'!$B:$B,'[5]Cells Huawei 19042026 15h'!$B:$B,"")</f>
        <v/>
      </c>
      <c r="BQ1389" s="9" t="str">
        <f>_xlfn.XLOOKUP(B1389,'[6]cells down 19042026 9H40'!$B:$B,'[6]cells down 19042026 9H40'!$B:$B,"")</f>
        <v/>
      </c>
      <c r="BR1389" s="9" t="s">
        <v>5537</v>
      </c>
      <c r="BS1389" s="9" t="s">
        <v>5537</v>
      </c>
      <c r="BT1389" s="108"/>
    </row>
    <row r="1390" spans="1:72" s="9" customFormat="1" x14ac:dyDescent="0.35">
      <c r="A1390" s="1" t="s">
        <v>852</v>
      </c>
      <c r="B1390" s="8" t="s">
        <v>853</v>
      </c>
      <c r="C1390" s="3" t="str">
        <f>_xlfn.XLOOKUP(B1390,'[1]daily break down'!$D:$D,'[1]daily break down'!$E:$E,"")</f>
        <v>Yaounde</v>
      </c>
      <c r="D1390" s="1" t="s">
        <v>21</v>
      </c>
      <c r="E1390" s="1" t="s">
        <v>30</v>
      </c>
      <c r="F1390" s="3" t="s">
        <v>37</v>
      </c>
      <c r="G1390" s="1" t="s">
        <v>38</v>
      </c>
      <c r="H1390" s="34" t="str">
        <f>_xlfn.XLOOKUP(B1390,[2]CALCULATION!$B:$B,[2]CALCULATION!$H:$H,"")</f>
        <v>ZTE</v>
      </c>
      <c r="I1390" s="28">
        <v>0</v>
      </c>
      <c r="J1390" s="28">
        <v>0</v>
      </c>
      <c r="K1390" s="28">
        <v>14.995698179109844</v>
      </c>
      <c r="L1390" s="28">
        <v>0</v>
      </c>
      <c r="M1390" s="28">
        <v>0</v>
      </c>
      <c r="N1390" s="28">
        <v>0</v>
      </c>
      <c r="O1390" s="28">
        <v>0</v>
      </c>
      <c r="P1390" s="28">
        <v>2.4358436562766603</v>
      </c>
      <c r="Q1390" s="28">
        <v>12.95955646300434</v>
      </c>
      <c r="R1390" s="28">
        <v>0</v>
      </c>
      <c r="S1390" s="93">
        <v>0</v>
      </c>
      <c r="T1390" s="93">
        <f>_xlfn.XLOOKUP(B1390,'[3]Nur des jours'!$B:$B,'[3]Nur des jours'!$U:$U,"")</f>
        <v>0</v>
      </c>
      <c r="U1390" s="93">
        <v>24.399261057035151</v>
      </c>
      <c r="V1390" s="93">
        <v>0</v>
      </c>
      <c r="W1390" s="93">
        <v>0</v>
      </c>
      <c r="X1390" s="93">
        <v>15.756917156774616</v>
      </c>
      <c r="Y1390" s="93">
        <v>0</v>
      </c>
      <c r="Z1390" s="93">
        <v>0</v>
      </c>
      <c r="AA1390" s="93">
        <v>0</v>
      </c>
      <c r="AB1390" s="93">
        <v>0</v>
      </c>
      <c r="AC1390" s="93">
        <f>_xlfn.XLOOKUP(B1390,'[3]Nur des jours'!$B:$B,'[3]Nur des jours'!$N:$N,"")</f>
        <v>0</v>
      </c>
      <c r="AD1390" s="93">
        <v>0</v>
      </c>
      <c r="AE1390" s="93">
        <v>0</v>
      </c>
      <c r="AF1390" s="93">
        <v>0</v>
      </c>
      <c r="AG1390" s="93"/>
      <c r="AH1390" s="93">
        <v>0</v>
      </c>
      <c r="AI1390" s="93">
        <v>0</v>
      </c>
      <c r="AJ1390" s="93">
        <v>0</v>
      </c>
      <c r="AK1390" s="93">
        <v>0</v>
      </c>
      <c r="AL1390" s="93">
        <v>0</v>
      </c>
      <c r="AM1390" s="49" t="s">
        <v>5559</v>
      </c>
      <c r="AN1390" s="49"/>
      <c r="AO1390" s="48" t="str" cm="1">
        <f t="array" ref="AO1390">IFERROR(_xlfn.IFS(
AQ1390="MPR ISSUE","PDH",
AQ1390="BSS Hardware Issue","BSS",
AQ1390="Sites strategiques, MLL, Pylone, etc.","ENVTECH",
AQ1390="AKTIVCO DEFAUT GE &amp; POWER Cabinet","AKTIVCO",
AQ1390="AKTIVCO Coupure ENEO &amp; Baisse de tension","AKTIVCO GRID ONLY",
AQ1390="Coupure ENEO &amp; Baisse de tension","IHS GRID ONLY",
AQ1390="Defaut GE &amp; POWER Cabinet","IHS",
AQ1390="Sharing","Partners",
AQ1390="Sites strategiques &amp; DataCenter","SST &amp; DC",
AQ1390="Exclu","Exclu",
AQ1390="SAT","SAT",
AQ1390="SPARE-ISSUE","SPARE-ISSUE",
AQ1390="Fiber CAmtel","TRANS_FO_CAMTEL",
AQ1390="Fiber AOF","Fiber AOF",
AQ1390="Projet OCM (HUAWEI)","TRAVAUX-HUAWEI",
AQ1390="Projet OCM (NOKIA)","TRAVAUX-NOKIA",
AQ1390="ACCESS-ISSUE","ACCESS-ISSUE",
AQ1390="Projet OCM (ZTE, NOKIA, autres projets)","TRAVAUX OCM",
AQ1390="No root CAuse","No root cause",
AQ1390="ODU HS","PDH",
AQ1390="IP &amp; VLAN","PDH",
AQ1390="Warehouse HUAWEI","SPARE-ISSUE",
AQ1390="SPARE-HS","SPARE-ISSUE",
AQ1390="Power Telco","BSS",AQ1390="no impacts","no impacts"
),"")</f>
        <v>No root cause</v>
      </c>
      <c r="AP1390" s="48" t="str" cm="1">
        <f t="array" ref="AP1390">IFERROR(_xlfn.IFS(
AQ1390="MPR ISSUE","TX ISSUE",
AQ1390="BSS Hardware Issue","RAN ISSUE",
AQ1390="Sites strategiques, MLL, Pylone, etc.","ENVTECH",
AQ1390="AKTIVCO DEFAUT GE &amp; POWER Cabinet","POWER ISSUE",
AQ1390="AKTIVCO Coupure ENEO &amp; Baisse de tension","POWER ISSUE",
AQ1390="Coupure ENEO &amp; Baisse de tension","POWER ISSUE",
AQ1390="Defaut GE &amp; POWER Cabinet","POWER ISSUE",
AQ1390="Sharing","POWER ISSUE",
AQ1390="Sites strategiques &amp; DataCenter","POWER ISSUE",
AQ1390="Exclu","Exclu",
AQ1390="SAT","TX ISSUE",
AQ1390="SPARE-ISSUE","SPARE-ISSUE",
AQ1390="Fiber CAmtel","TX ISSUE",
AQ1390="Fiber AOF","TX ISSUE",
AQ1390="Projet OCM (HUAWEI)","TRAVAUX-HUAWEI",
AQ1390="Projet OCM (NOKIA)","TRAVAUX -NOKIA",
AQ1390="ACCESS-ISSUE","ACCESS-ISSUE",
AQ1390="Projet OCM (ZTE, NOKIA, autres projets)","TRAVAUX OCM",
AQ1390="No root CAuse","No root cause",
AQ1390="ODU HS","TX ISSUE",
AQ1390="IP &amp; VLAN","TX ISSUE",
AQ1390="Warehouse HUAWEI","SPARE-ISSUE",
AQ1390="SPARE-HS","SPARE-ISSUE",
AQ1390="Power Telco","RAN ISSUE",AQ1390="no impacts","no impacts"
),"")</f>
        <v>No root cause</v>
      </c>
      <c r="AQ1390" s="67" t="s">
        <v>5344</v>
      </c>
      <c r="AR1390" s="48" t="str" cm="1">
        <f t="array" ref="AR1390">IFERROR(_xlfn.IFS(
AQ1390="MPR ISSUE","ACTIVE",
AQ1390="BSS Hardware Issue","ACTIVE",
AQ1390="Sites strategiques, MLL, Pylone, etc.","PASSIVE",
AQ1390="AKTIVCO DEFAUT GE &amp; POWER Cabinet","PASSIVE",
AQ1390="AKTIVCO Coupure ENEO &amp; Baisse de tension","PASSIVE",
AQ1390="Coupure ENEO &amp; Baisse de tension","PASSIVE",
AQ1390="Defaut GE &amp; POWER Cabinet","PASSIVE",
AQ1390="Sharing","PASSIVE",
AQ1390="Sites strategiques &amp; DataCenter","PASSIVE",
AQ1390="Exclu","Exclu",
AQ1390="SAT","ACTIVE",
AQ1390="SPARE-ISSUE","SPARE-ISSUE",
AQ1390="Fiber CAmtel","ACTIVE",
AQ1390="Fiber AOF","ACTIVE",
AQ1390="Projet OCM (HUAWEI)","PLANNED WORKS",
AQ1390="Projet OCM (NOKIA)","PLANNED WORKS",
AQ1390="ACCESS-ISSUE","ACCESS-ISSUE",
AQ1390="Projet OCM (ZTE, NOKIA, autres projets)","PLANNED WORKS",
AQ1390="No root CAuse","No root cause",
AQ1390="ODU HS","ACTIVE",
AQ1390="IP &amp; VLAN","ACTIVE",
AQ1390="Warehouse HUAWEI","SPARE-ISSUE",
AQ1390="SPARE-HS","SPARE-ISSUE",
AQ1390="Power Telco","ACTIVE", AQ1390="no impacts","no impacts"
),"")</f>
        <v>No root cause</v>
      </c>
      <c r="AS1390" s="92" t="s">
        <v>5537</v>
      </c>
      <c r="AT1390" s="98" t="s">
        <v>853</v>
      </c>
      <c r="AV1390" s="17" t="s">
        <v>5537</v>
      </c>
      <c r="AW1390" s="7" t="s">
        <v>5537</v>
      </c>
      <c r="AX1390" s="6" t="s">
        <v>5537</v>
      </c>
      <c r="AY1390" s="7"/>
      <c r="AZ1390" s="3" t="s">
        <v>5537</v>
      </c>
      <c r="BA1390" s="18" t="s">
        <v>5537</v>
      </c>
      <c r="BB1390" s="18" t="s">
        <v>5537</v>
      </c>
      <c r="BC1390" s="18" t="s">
        <v>5537</v>
      </c>
      <c r="BD1390" s="18" t="s">
        <v>5537</v>
      </c>
      <c r="BE1390" s="18" t="s">
        <v>5537</v>
      </c>
      <c r="BF1390" s="18" t="s">
        <v>5537</v>
      </c>
      <c r="BG1390" s="18" t="s">
        <v>5537</v>
      </c>
      <c r="BH1390" s="18" t="s">
        <v>5537</v>
      </c>
      <c r="BI1390" s="18" t="s">
        <v>5537</v>
      </c>
      <c r="BJ1390" s="18" t="s">
        <v>5537</v>
      </c>
      <c r="BK1390" s="18" t="s">
        <v>5537</v>
      </c>
      <c r="BL1390" s="9" t="s">
        <v>5537</v>
      </c>
      <c r="BM1390" s="14" t="s">
        <v>5537</v>
      </c>
      <c r="BN1390" s="14" t="s">
        <v>5537</v>
      </c>
      <c r="BO1390" s="14" t="str">
        <f>_xlfn.XLOOKUP(B1390,'[4]cell downs 18042026 17h'!$B:$B,'[4]cell downs 18042026 17h'!$B:$B,"")</f>
        <v/>
      </c>
      <c r="BP1390" s="14" t="str">
        <f>_xlfn.XLOOKUP(B1390,'[5]Cells Huawei 19042026 15h'!$B:$B,'[5]Cells Huawei 19042026 15h'!$B:$B,"")</f>
        <v/>
      </c>
      <c r="BQ1390" s="9" t="str">
        <f>_xlfn.XLOOKUP(B1390,'[6]cells down 19042026 9H40'!$B:$B,'[6]cells down 19042026 9H40'!$B:$B,"")</f>
        <v/>
      </c>
      <c r="BR1390" s="9" t="s">
        <v>5537</v>
      </c>
      <c r="BS1390" s="9" t="s">
        <v>5537</v>
      </c>
      <c r="BT1390" s="108"/>
    </row>
    <row r="1391" spans="1:72" s="9" customFormat="1" x14ac:dyDescent="0.35">
      <c r="A1391" s="1" t="s">
        <v>561</v>
      </c>
      <c r="B1391" s="8" t="s">
        <v>562</v>
      </c>
      <c r="C1391" s="3" t="str">
        <f>_xlfn.XLOOKUP(B1391,'[1]daily break down'!$D:$D,'[1]daily break down'!$E:$E,"")</f>
        <v>Douala</v>
      </c>
      <c r="D1391" s="1" t="s">
        <v>21</v>
      </c>
      <c r="E1391" s="1" t="s">
        <v>563</v>
      </c>
      <c r="F1391" s="3" t="s">
        <v>31</v>
      </c>
      <c r="G1391" s="1" t="s">
        <v>32</v>
      </c>
      <c r="H1391" s="34" t="str">
        <f>_xlfn.XLOOKUP(B1391,[2]CALCULATION!$B:$B,[2]CALCULATION!$H:$H,"")</f>
        <v>ZTE</v>
      </c>
      <c r="I1391" s="28">
        <v>0</v>
      </c>
      <c r="J1391" s="28">
        <v>0</v>
      </c>
      <c r="K1391" s="28">
        <v>0</v>
      </c>
      <c r="L1391" s="28">
        <v>15.523134950190196</v>
      </c>
      <c r="M1391" s="28">
        <v>36.800365547765161</v>
      </c>
      <c r="N1391" s="28">
        <v>0</v>
      </c>
      <c r="O1391" s="28">
        <v>24.893025200252261</v>
      </c>
      <c r="P1391" s="28">
        <v>0</v>
      </c>
      <c r="Q1391" s="28">
        <v>0</v>
      </c>
      <c r="R1391" s="28">
        <v>0</v>
      </c>
      <c r="S1391" s="93">
        <v>0</v>
      </c>
      <c r="T1391" s="93">
        <f>_xlfn.XLOOKUP(B1391,'[3]Nur des jours'!$B:$B,'[3]Nur des jours'!$U:$U,"")</f>
        <v>0</v>
      </c>
      <c r="U1391" s="93">
        <v>7.2242054829311195</v>
      </c>
      <c r="V1391" s="93">
        <v>0</v>
      </c>
      <c r="W1391" s="93">
        <v>0</v>
      </c>
      <c r="X1391" s="93">
        <v>10.105890426986043</v>
      </c>
      <c r="Y1391" s="93">
        <v>0</v>
      </c>
      <c r="Z1391" s="93">
        <v>0</v>
      </c>
      <c r="AA1391" s="93">
        <v>0</v>
      </c>
      <c r="AB1391" s="93">
        <v>0</v>
      </c>
      <c r="AC1391" s="93">
        <f>_xlfn.XLOOKUP(B1391,'[3]Nur des jours'!$B:$B,'[3]Nur des jours'!$N:$N,"")</f>
        <v>0</v>
      </c>
      <c r="AD1391" s="93">
        <v>0</v>
      </c>
      <c r="AE1391" s="93">
        <v>0</v>
      </c>
      <c r="AF1391" s="93">
        <v>0</v>
      </c>
      <c r="AG1391" s="93"/>
      <c r="AH1391" s="93">
        <v>0</v>
      </c>
      <c r="AI1391" s="93">
        <v>0</v>
      </c>
      <c r="AJ1391" s="93">
        <v>0</v>
      </c>
      <c r="AK1391" s="93">
        <v>0</v>
      </c>
      <c r="AL1391" s="93">
        <v>0</v>
      </c>
      <c r="AM1391" s="49" t="s">
        <v>5559</v>
      </c>
      <c r="AN1391" s="49"/>
      <c r="AO1391" s="48" t="str" cm="1">
        <f t="array" ref="AO1391">IFERROR(_xlfn.IFS(
AQ1391="MPR ISSUE","PDH",
AQ1391="BSS Hardware Issue","BSS",
AQ1391="Sites strategiques, MLL, Pylone, etc.","ENVTECH",
AQ1391="AKTIVCO DEFAUT GE &amp; POWER Cabinet","AKTIVCO",
AQ1391="AKTIVCO Coupure ENEO &amp; Baisse de tension","AKTIVCO GRID ONLY",
AQ1391="Coupure ENEO &amp; Baisse de tension","IHS GRID ONLY",
AQ1391="Defaut GE &amp; POWER Cabinet","IHS",
AQ1391="Sharing","Partners",
AQ1391="Sites strategiques &amp; DataCenter","SST &amp; DC",
AQ1391="Exclu","Exclu",
AQ1391="SAT","SAT",
AQ1391="SPARE-ISSUE","SPARE-ISSUE",
AQ1391="Fiber CAmtel","TRANS_FO_CAMTEL",
AQ1391="Fiber AOF","Fiber AOF",
AQ1391="Projet OCM (HUAWEI)","TRAVAUX-HUAWEI",
AQ1391="Projet OCM (NOKIA)","TRAVAUX-NOKIA",
AQ1391="ACCESS-ISSUE","ACCESS-ISSUE",
AQ1391="Projet OCM (ZTE, NOKIA, autres projets)","TRAVAUX OCM",
AQ1391="No root CAuse","No root cause",
AQ1391="ODU HS","PDH",
AQ1391="IP &amp; VLAN","PDH",
AQ1391="Warehouse HUAWEI","SPARE-ISSUE",
AQ1391="SPARE-HS","SPARE-ISSUE",
AQ1391="Power Telco","BSS",AQ1391="no impacts","no impacts"
),"")</f>
        <v>No root cause</v>
      </c>
      <c r="AP1391" s="48" t="str" cm="1">
        <f t="array" ref="AP1391">IFERROR(_xlfn.IFS(
AQ1391="MPR ISSUE","TX ISSUE",
AQ1391="BSS Hardware Issue","RAN ISSUE",
AQ1391="Sites strategiques, MLL, Pylone, etc.","ENVTECH",
AQ1391="AKTIVCO DEFAUT GE &amp; POWER Cabinet","POWER ISSUE",
AQ1391="AKTIVCO Coupure ENEO &amp; Baisse de tension","POWER ISSUE",
AQ1391="Coupure ENEO &amp; Baisse de tension","POWER ISSUE",
AQ1391="Defaut GE &amp; POWER Cabinet","POWER ISSUE",
AQ1391="Sharing","POWER ISSUE",
AQ1391="Sites strategiques &amp; DataCenter","POWER ISSUE",
AQ1391="Exclu","Exclu",
AQ1391="SAT","TX ISSUE",
AQ1391="SPARE-ISSUE","SPARE-ISSUE",
AQ1391="Fiber CAmtel","TX ISSUE",
AQ1391="Fiber AOF","TX ISSUE",
AQ1391="Projet OCM (HUAWEI)","TRAVAUX-HUAWEI",
AQ1391="Projet OCM (NOKIA)","TRAVAUX -NOKIA",
AQ1391="ACCESS-ISSUE","ACCESS-ISSUE",
AQ1391="Projet OCM (ZTE, NOKIA, autres projets)","TRAVAUX OCM",
AQ1391="No root CAuse","No root cause",
AQ1391="ODU HS","TX ISSUE",
AQ1391="IP &amp; VLAN","TX ISSUE",
AQ1391="Warehouse HUAWEI","SPARE-ISSUE",
AQ1391="SPARE-HS","SPARE-ISSUE",
AQ1391="Power Telco","RAN ISSUE",AQ1391="no impacts","no impacts"
),"")</f>
        <v>No root cause</v>
      </c>
      <c r="AQ1391" s="67" t="s">
        <v>5344</v>
      </c>
      <c r="AR1391" s="48" t="str" cm="1">
        <f t="array" ref="AR1391">IFERROR(_xlfn.IFS(
AQ1391="MPR ISSUE","ACTIVE",
AQ1391="BSS Hardware Issue","ACTIVE",
AQ1391="Sites strategiques, MLL, Pylone, etc.","PASSIVE",
AQ1391="AKTIVCO DEFAUT GE &amp; POWER Cabinet","PASSIVE",
AQ1391="AKTIVCO Coupure ENEO &amp; Baisse de tension","PASSIVE",
AQ1391="Coupure ENEO &amp; Baisse de tension","PASSIVE",
AQ1391="Defaut GE &amp; POWER Cabinet","PASSIVE",
AQ1391="Sharing","PASSIVE",
AQ1391="Sites strategiques &amp; DataCenter","PASSIVE",
AQ1391="Exclu","Exclu",
AQ1391="SAT","ACTIVE",
AQ1391="SPARE-ISSUE","SPARE-ISSUE",
AQ1391="Fiber CAmtel","ACTIVE",
AQ1391="Fiber AOF","ACTIVE",
AQ1391="Projet OCM (HUAWEI)","PLANNED WORKS",
AQ1391="Projet OCM (NOKIA)","PLANNED WORKS",
AQ1391="ACCESS-ISSUE","ACCESS-ISSUE",
AQ1391="Projet OCM (ZTE, NOKIA, autres projets)","PLANNED WORKS",
AQ1391="No root CAuse","No root cause",
AQ1391="ODU HS","ACTIVE",
AQ1391="IP &amp; VLAN","ACTIVE",
AQ1391="Warehouse HUAWEI","SPARE-ISSUE",
AQ1391="SPARE-HS","SPARE-ISSUE",
AQ1391="Power Telco","ACTIVE", AQ1391="no impacts","no impacts"
),"")</f>
        <v>No root cause</v>
      </c>
      <c r="AS1391" s="92" t="s">
        <v>5537</v>
      </c>
      <c r="AT1391" s="98" t="s">
        <v>562</v>
      </c>
      <c r="AV1391" s="17" t="s">
        <v>5537</v>
      </c>
      <c r="AW1391" s="7" t="s">
        <v>5537</v>
      </c>
      <c r="AX1391" s="6" t="s">
        <v>5537</v>
      </c>
      <c r="AY1391" s="7"/>
      <c r="AZ1391" s="3" t="s">
        <v>5537</v>
      </c>
      <c r="BA1391" s="18" t="s">
        <v>5537</v>
      </c>
      <c r="BB1391" s="18" t="s">
        <v>5537</v>
      </c>
      <c r="BC1391" s="18" t="s">
        <v>5537</v>
      </c>
      <c r="BD1391" s="18" t="s">
        <v>5537</v>
      </c>
      <c r="BE1391" s="18" t="s">
        <v>5537</v>
      </c>
      <c r="BF1391" s="18" t="s">
        <v>5537</v>
      </c>
      <c r="BG1391" s="18" t="s">
        <v>5537</v>
      </c>
      <c r="BH1391" s="18" t="s">
        <v>5537</v>
      </c>
      <c r="BI1391" s="18" t="s">
        <v>5537</v>
      </c>
      <c r="BJ1391" s="18" t="s">
        <v>5537</v>
      </c>
      <c r="BK1391" s="18" t="s">
        <v>5537</v>
      </c>
      <c r="BL1391" s="9" t="s">
        <v>5537</v>
      </c>
      <c r="BM1391" s="14" t="s">
        <v>5537</v>
      </c>
      <c r="BN1391" s="14" t="s">
        <v>5537</v>
      </c>
      <c r="BO1391" s="14" t="str">
        <f>_xlfn.XLOOKUP(B1391,'[4]cell downs 18042026 17h'!$B:$B,'[4]cell downs 18042026 17h'!$B:$B,"")</f>
        <v/>
      </c>
      <c r="BP1391" s="14" t="str">
        <f>_xlfn.XLOOKUP(B1391,'[5]Cells Huawei 19042026 15h'!$B:$B,'[5]Cells Huawei 19042026 15h'!$B:$B,"")</f>
        <v/>
      </c>
      <c r="BQ1391" s="9" t="str">
        <f>_xlfn.XLOOKUP(B1391,'[6]cells down 19042026 9H40'!$B:$B,'[6]cells down 19042026 9H40'!$B:$B,"")</f>
        <v/>
      </c>
      <c r="BR1391" s="9" t="s">
        <v>5537</v>
      </c>
      <c r="BS1391" s="9" t="s">
        <v>5537</v>
      </c>
      <c r="BT1391" s="108"/>
    </row>
    <row r="1392" spans="1:72" s="9" customFormat="1" x14ac:dyDescent="0.35">
      <c r="A1392" s="3" t="s">
        <v>340</v>
      </c>
      <c r="B1392" s="3" t="s">
        <v>341</v>
      </c>
      <c r="C1392" s="3" t="str">
        <f>_xlfn.XLOOKUP(B1392,'[1]daily break down'!$D:$D,'[1]daily break down'!$E:$E,"")</f>
        <v>Douala</v>
      </c>
      <c r="D1392" s="3" t="s">
        <v>113</v>
      </c>
      <c r="E1392" s="3" t="s">
        <v>12</v>
      </c>
      <c r="F1392" s="3" t="s">
        <v>31</v>
      </c>
      <c r="G1392" s="3" t="s">
        <v>32</v>
      </c>
      <c r="H1392" s="34" t="str">
        <f>_xlfn.XLOOKUP(B1392,[2]CALCULATION!$B:$B,[2]CALCULATION!$H:$H,"")</f>
        <v>ZTE</v>
      </c>
      <c r="I1392" s="28">
        <v>5.7137527002308568</v>
      </c>
      <c r="J1392" s="28">
        <v>1.8071393105101401</v>
      </c>
      <c r="K1392" s="28">
        <v>2.0931782965645369</v>
      </c>
      <c r="L1392" s="28">
        <v>0</v>
      </c>
      <c r="M1392" s="28">
        <v>0.16715035399063402</v>
      </c>
      <c r="N1392" s="28">
        <v>0</v>
      </c>
      <c r="O1392" s="28">
        <v>1.1928635431023908</v>
      </c>
      <c r="P1392" s="28">
        <v>0</v>
      </c>
      <c r="Q1392" s="28">
        <v>2.2371252136642381</v>
      </c>
      <c r="R1392" s="28">
        <v>0</v>
      </c>
      <c r="S1392" s="93">
        <v>0.43084198691333331</v>
      </c>
      <c r="T1392" s="93">
        <f>_xlfn.XLOOKUP(B1392,'[3]Nur des jours'!$B:$B,'[3]Nur des jours'!$U:$U,"")</f>
        <v>0</v>
      </c>
      <c r="U1392" s="93">
        <v>1.15403657760542</v>
      </c>
      <c r="V1392" s="93">
        <v>0</v>
      </c>
      <c r="W1392" s="93">
        <v>0</v>
      </c>
      <c r="X1392" s="93">
        <v>4.9858318137846611</v>
      </c>
      <c r="Y1392" s="93">
        <v>0</v>
      </c>
      <c r="Z1392" s="93">
        <v>5.5279290192419115</v>
      </c>
      <c r="AA1392" s="93">
        <v>0</v>
      </c>
      <c r="AB1392" s="93">
        <v>0</v>
      </c>
      <c r="AC1392" s="93">
        <f>_xlfn.XLOOKUP(B1392,'[3]Nur des jours'!$B:$B,'[3]Nur des jours'!$N:$N,"")</f>
        <v>0</v>
      </c>
      <c r="AD1392" s="93">
        <v>0</v>
      </c>
      <c r="AE1392" s="93">
        <v>0</v>
      </c>
      <c r="AF1392" s="93">
        <v>0</v>
      </c>
      <c r="AG1392" s="93"/>
      <c r="AH1392" s="93">
        <v>0</v>
      </c>
      <c r="AI1392" s="93">
        <v>0</v>
      </c>
      <c r="AJ1392" s="93">
        <v>0</v>
      </c>
      <c r="AK1392" s="93">
        <v>0</v>
      </c>
      <c r="AL1392" s="93">
        <v>0</v>
      </c>
      <c r="AM1392" s="49" t="s">
        <v>5559</v>
      </c>
      <c r="AN1392" s="49"/>
      <c r="AO1392" s="48" t="str" cm="1">
        <f t="array" ref="AO1392">IFERROR(_xlfn.IFS(
AQ1392="MPR ISSUE","PDH",
AQ1392="BSS Hardware Issue","BSS",
AQ1392="Sites strategiques, MLL, Pylone, etc.","ENVTECH",
AQ1392="AKTIVCO DEFAUT GE &amp; POWER Cabinet","AKTIVCO",
AQ1392="AKTIVCO Coupure ENEO &amp; Baisse de tension","AKTIVCO GRID ONLY",
AQ1392="Coupure ENEO &amp; Baisse de tension","IHS GRID ONLY",
AQ1392="Defaut GE &amp; POWER Cabinet","IHS",
AQ1392="Sharing","Partners",
AQ1392="Sites strategiques &amp; DataCenter","SST &amp; DC",
AQ1392="Exclu","Exclu",
AQ1392="SAT","SAT",
AQ1392="SPARE-ISSUE","SPARE-ISSUE",
AQ1392="Fiber CAmtel","TRANS_FO_CAMTEL",
AQ1392="Fiber AOF","Fiber AOF",
AQ1392="Projet OCM (HUAWEI)","TRAVAUX-HUAWEI",
AQ1392="Projet OCM (NOKIA)","TRAVAUX-NOKIA",
AQ1392="ACCESS-ISSUE","ACCESS-ISSUE",
AQ1392="Projet OCM (ZTE, NOKIA, autres projets)","TRAVAUX OCM",
AQ1392="No root CAuse","No root cause",
AQ1392="ODU HS","PDH",
AQ1392="IP &amp; VLAN","PDH",
AQ1392="Warehouse HUAWEI","SPARE-ISSUE",
AQ1392="SPARE-HS","SPARE-ISSUE",
AQ1392="Power Telco","BSS",AQ1392="no impacts","no impacts"
),"")</f>
        <v>No root cause</v>
      </c>
      <c r="AP1392" s="48" t="str" cm="1">
        <f t="array" ref="AP1392">IFERROR(_xlfn.IFS(
AQ1392="MPR ISSUE","TX ISSUE",
AQ1392="BSS Hardware Issue","RAN ISSUE",
AQ1392="Sites strategiques, MLL, Pylone, etc.","ENVTECH",
AQ1392="AKTIVCO DEFAUT GE &amp; POWER Cabinet","POWER ISSUE",
AQ1392="AKTIVCO Coupure ENEO &amp; Baisse de tension","POWER ISSUE",
AQ1392="Coupure ENEO &amp; Baisse de tension","POWER ISSUE",
AQ1392="Defaut GE &amp; POWER Cabinet","POWER ISSUE",
AQ1392="Sharing","POWER ISSUE",
AQ1392="Sites strategiques &amp; DataCenter","POWER ISSUE",
AQ1392="Exclu","Exclu",
AQ1392="SAT","TX ISSUE",
AQ1392="SPARE-ISSUE","SPARE-ISSUE",
AQ1392="Fiber CAmtel","TX ISSUE",
AQ1392="Fiber AOF","TX ISSUE",
AQ1392="Projet OCM (HUAWEI)","TRAVAUX-HUAWEI",
AQ1392="Projet OCM (NOKIA)","TRAVAUX -NOKIA",
AQ1392="ACCESS-ISSUE","ACCESS-ISSUE",
AQ1392="Projet OCM (ZTE, NOKIA, autres projets)","TRAVAUX OCM",
AQ1392="No root CAuse","No root cause",
AQ1392="ODU HS","TX ISSUE",
AQ1392="IP &amp; VLAN","TX ISSUE",
AQ1392="Warehouse HUAWEI","SPARE-ISSUE",
AQ1392="SPARE-HS","SPARE-ISSUE",
AQ1392="Power Telco","RAN ISSUE",AQ1392="no impacts","no impacts"
),"")</f>
        <v>No root cause</v>
      </c>
      <c r="AQ1392" s="127" t="s">
        <v>5344</v>
      </c>
      <c r="AR1392" s="48" t="str" cm="1">
        <f t="array" ref="AR1392">IFERROR(_xlfn.IFS(
AQ1392="MPR ISSUE","ACTIVE",
AQ1392="BSS Hardware Issue","ACTIVE",
AQ1392="Sites strategiques, MLL, Pylone, etc.","PASSIVE",
AQ1392="AKTIVCO DEFAUT GE &amp; POWER Cabinet","PASSIVE",
AQ1392="AKTIVCO Coupure ENEO &amp; Baisse de tension","PASSIVE",
AQ1392="Coupure ENEO &amp; Baisse de tension","PASSIVE",
AQ1392="Defaut GE &amp; POWER Cabinet","PASSIVE",
AQ1392="Sharing","PASSIVE",
AQ1392="Sites strategiques &amp; DataCenter","PASSIVE",
AQ1392="Exclu","Exclu",
AQ1392="SAT","ACTIVE",
AQ1392="SPARE-ISSUE","SPARE-ISSUE",
AQ1392="Fiber CAmtel","ACTIVE",
AQ1392="Fiber AOF","ACTIVE",
AQ1392="Projet OCM (HUAWEI)","PLANNED WORKS",
AQ1392="Projet OCM (NOKIA)","PLANNED WORKS",
AQ1392="ACCESS-ISSUE","ACCESS-ISSUE",
AQ1392="Projet OCM (ZTE, NOKIA, autres projets)","PLANNED WORKS",
AQ1392="No root CAuse","No root cause",
AQ1392="ODU HS","ACTIVE",
AQ1392="IP &amp; VLAN","ACTIVE",
AQ1392="Warehouse HUAWEI","SPARE-ISSUE",
AQ1392="SPARE-HS","SPARE-ISSUE",
AQ1392="Power Telco","ACTIVE", AQ1392="no impacts","no impacts"
),"")</f>
        <v>No root cause</v>
      </c>
      <c r="AS1392" s="92" t="s">
        <v>5537</v>
      </c>
      <c r="AT1392" s="98" t="s">
        <v>341</v>
      </c>
      <c r="AV1392" s="17" t="s">
        <v>5537</v>
      </c>
      <c r="AW1392" s="7" t="s">
        <v>5537</v>
      </c>
      <c r="AX1392" s="6" t="s">
        <v>5537</v>
      </c>
      <c r="AY1392" s="7"/>
      <c r="AZ1392" s="3" t="s">
        <v>5537</v>
      </c>
      <c r="BA1392" s="18" t="s">
        <v>5537</v>
      </c>
      <c r="BB1392" s="18" t="s">
        <v>5537</v>
      </c>
      <c r="BC1392" s="18" t="s">
        <v>5537</v>
      </c>
      <c r="BD1392" s="18" t="s">
        <v>5537</v>
      </c>
      <c r="BE1392" s="18" t="s">
        <v>5537</v>
      </c>
      <c r="BF1392" s="18" t="s">
        <v>5537</v>
      </c>
      <c r="BG1392" s="18" t="s">
        <v>5537</v>
      </c>
      <c r="BH1392" s="18" t="s">
        <v>5537</v>
      </c>
      <c r="BI1392" s="18" t="s">
        <v>5537</v>
      </c>
      <c r="BJ1392" s="18" t="s">
        <v>5537</v>
      </c>
      <c r="BK1392" s="18" t="s">
        <v>5537</v>
      </c>
      <c r="BL1392" s="9" t="s">
        <v>5537</v>
      </c>
      <c r="BM1392" s="14" t="s">
        <v>5537</v>
      </c>
      <c r="BN1392" s="14" t="s">
        <v>5537</v>
      </c>
      <c r="BO1392" s="14" t="str">
        <f>_xlfn.XLOOKUP(B1392,'[4]cell downs 18042026 17h'!$B:$B,'[4]cell downs 18042026 17h'!$B:$B,"")</f>
        <v/>
      </c>
      <c r="BP1392" s="14" t="str">
        <f>_xlfn.XLOOKUP(B1392,'[5]Cells Huawei 19042026 15h'!$B:$B,'[5]Cells Huawei 19042026 15h'!$B:$B,"")</f>
        <v/>
      </c>
      <c r="BQ1392" s="9" t="str">
        <f>_xlfn.XLOOKUP(B1392,'[6]cells down 19042026 9H40'!$B:$B,'[6]cells down 19042026 9H40'!$B:$B,"")</f>
        <v/>
      </c>
      <c r="BR1392" s="9" t="s">
        <v>341</v>
      </c>
      <c r="BS1392" s="9" t="s">
        <v>12</v>
      </c>
      <c r="BT1392" s="108"/>
    </row>
    <row r="1393" spans="1:72" s="9" customFormat="1" x14ac:dyDescent="0.35">
      <c r="A1393" s="1" t="s">
        <v>3363</v>
      </c>
      <c r="B1393" s="8" t="s">
        <v>3364</v>
      </c>
      <c r="C1393" s="3" t="str">
        <f>_xlfn.XLOOKUP(B1393,'[1]daily break down'!$D:$D,'[1]daily break down'!$E:$E,"")</f>
        <v>Douala</v>
      </c>
      <c r="D1393" s="1" t="s">
        <v>11</v>
      </c>
      <c r="E1393" s="1" t="s">
        <v>12</v>
      </c>
      <c r="F1393" s="3" t="s">
        <v>31</v>
      </c>
      <c r="G1393" s="1" t="s">
        <v>32</v>
      </c>
      <c r="H1393" s="34" t="str">
        <f>_xlfn.XLOOKUP(B1393,[2]CALCULATION!$B:$B,[2]CALCULATION!$H:$H,"")</f>
        <v>ZTE</v>
      </c>
      <c r="I1393" s="28">
        <v>0</v>
      </c>
      <c r="J1393" s="28">
        <v>0</v>
      </c>
      <c r="K1393" s="28">
        <v>0</v>
      </c>
      <c r="L1393" s="28">
        <v>0</v>
      </c>
      <c r="M1393" s="28">
        <v>0</v>
      </c>
      <c r="N1393" s="28">
        <v>1.3079176333279103</v>
      </c>
      <c r="O1393" s="28">
        <v>0</v>
      </c>
      <c r="P1393" s="28">
        <v>0</v>
      </c>
      <c r="Q1393" s="28">
        <v>0</v>
      </c>
      <c r="R1393" s="28">
        <v>0</v>
      </c>
      <c r="S1393" s="93">
        <v>0</v>
      </c>
      <c r="T1393" s="93">
        <f>_xlfn.XLOOKUP(B1393,'[3]Nur des jours'!$B:$B,'[3]Nur des jours'!$U:$U,"")</f>
        <v>0</v>
      </c>
      <c r="U1393" s="93">
        <v>0</v>
      </c>
      <c r="V1393" s="93">
        <v>0</v>
      </c>
      <c r="W1393" s="93">
        <v>0</v>
      </c>
      <c r="X1393" s="93">
        <v>3.6955352378343385</v>
      </c>
      <c r="Y1393" s="93">
        <v>0</v>
      </c>
      <c r="Z1393" s="93">
        <v>0</v>
      </c>
      <c r="AA1393" s="93">
        <v>0</v>
      </c>
      <c r="AB1393" s="93">
        <v>0</v>
      </c>
      <c r="AC1393" s="93">
        <f>_xlfn.XLOOKUP(B1393,'[3]Nur des jours'!$B:$B,'[3]Nur des jours'!$N:$N,"")</f>
        <v>0</v>
      </c>
      <c r="AD1393" s="93">
        <v>0</v>
      </c>
      <c r="AE1393" s="93">
        <v>0</v>
      </c>
      <c r="AF1393" s="93">
        <v>0</v>
      </c>
      <c r="AG1393" s="93"/>
      <c r="AH1393" s="93">
        <v>0</v>
      </c>
      <c r="AI1393" s="93">
        <v>0</v>
      </c>
      <c r="AJ1393" s="93">
        <v>0</v>
      </c>
      <c r="AK1393" s="93">
        <v>0</v>
      </c>
      <c r="AL1393" s="93">
        <v>0</v>
      </c>
      <c r="AM1393" s="49" t="s">
        <v>5559</v>
      </c>
      <c r="AN1393" s="49"/>
      <c r="AO1393" s="48" t="str" cm="1">
        <f t="array" ref="AO1393">IFERROR(_xlfn.IFS(
AQ1393="MPR ISSUE","PDH",
AQ1393="BSS Hardware Issue","BSS",
AQ1393="Sites strategiques, MLL, Pylone, etc.","ENVTECH",
AQ1393="AKTIVCO DEFAUT GE &amp; POWER Cabinet","AKTIVCO",
AQ1393="AKTIVCO Coupure ENEO &amp; Baisse de tension","AKTIVCO GRID ONLY",
AQ1393="Coupure ENEO &amp; Baisse de tension","IHS GRID ONLY",
AQ1393="Defaut GE &amp; POWER Cabinet","IHS",
AQ1393="Sharing","Partners",
AQ1393="Sites strategiques &amp; DataCenter","SST &amp; DC",
AQ1393="Exclu","Exclu",
AQ1393="SAT","SAT",
AQ1393="SPARE-ISSUE","SPARE-ISSUE",
AQ1393="Fiber CAmtel","TRANS_FO_CAMTEL",
AQ1393="Fiber AOF","Fiber AOF",
AQ1393="Projet OCM (HUAWEI)","TRAVAUX-HUAWEI",
AQ1393="Projet OCM (NOKIA)","TRAVAUX-NOKIA",
AQ1393="ACCESS-ISSUE","ACCESS-ISSUE",
AQ1393="Projet OCM (ZTE, NOKIA, autres projets)","TRAVAUX OCM",
AQ1393="No root CAuse","No root cause",
AQ1393="ODU HS","PDH",
AQ1393="IP &amp; VLAN","PDH",
AQ1393="Warehouse HUAWEI","SPARE-ISSUE",
AQ1393="SPARE-HS","SPARE-ISSUE",
AQ1393="Power Telco","BSS",AQ1393="no impacts","no impacts"
),"")</f>
        <v>No root cause</v>
      </c>
      <c r="AP1393" s="48" t="str" cm="1">
        <f t="array" ref="AP1393">IFERROR(_xlfn.IFS(
AQ1393="MPR ISSUE","TX ISSUE",
AQ1393="BSS Hardware Issue","RAN ISSUE",
AQ1393="Sites strategiques, MLL, Pylone, etc.","ENVTECH",
AQ1393="AKTIVCO DEFAUT GE &amp; POWER Cabinet","POWER ISSUE",
AQ1393="AKTIVCO Coupure ENEO &amp; Baisse de tension","POWER ISSUE",
AQ1393="Coupure ENEO &amp; Baisse de tension","POWER ISSUE",
AQ1393="Defaut GE &amp; POWER Cabinet","POWER ISSUE",
AQ1393="Sharing","POWER ISSUE",
AQ1393="Sites strategiques &amp; DataCenter","POWER ISSUE",
AQ1393="Exclu","Exclu",
AQ1393="SAT","TX ISSUE",
AQ1393="SPARE-ISSUE","SPARE-ISSUE",
AQ1393="Fiber CAmtel","TX ISSUE",
AQ1393="Fiber AOF","TX ISSUE",
AQ1393="Projet OCM (HUAWEI)","TRAVAUX-HUAWEI",
AQ1393="Projet OCM (NOKIA)","TRAVAUX -NOKIA",
AQ1393="ACCESS-ISSUE","ACCESS-ISSUE",
AQ1393="Projet OCM (ZTE, NOKIA, autres projets)","TRAVAUX OCM",
AQ1393="No root CAuse","No root cause",
AQ1393="ODU HS","TX ISSUE",
AQ1393="IP &amp; VLAN","TX ISSUE",
AQ1393="Warehouse HUAWEI","SPARE-ISSUE",
AQ1393="SPARE-HS","SPARE-ISSUE",
AQ1393="Power Telco","RAN ISSUE",AQ1393="no impacts","no impacts"
),"")</f>
        <v>No root cause</v>
      </c>
      <c r="AQ1393" s="127" t="s">
        <v>5344</v>
      </c>
      <c r="AR1393" s="48" t="str" cm="1">
        <f t="array" ref="AR1393">IFERROR(_xlfn.IFS(
AQ1393="MPR ISSUE","ACTIVE",
AQ1393="BSS Hardware Issue","ACTIVE",
AQ1393="Sites strategiques, MLL, Pylone, etc.","PASSIVE",
AQ1393="AKTIVCO DEFAUT GE &amp; POWER Cabinet","PASSIVE",
AQ1393="AKTIVCO Coupure ENEO &amp; Baisse de tension","PASSIVE",
AQ1393="Coupure ENEO &amp; Baisse de tension","PASSIVE",
AQ1393="Defaut GE &amp; POWER Cabinet","PASSIVE",
AQ1393="Sharing","PASSIVE",
AQ1393="Sites strategiques &amp; DataCenter","PASSIVE",
AQ1393="Exclu","Exclu",
AQ1393="SAT","ACTIVE",
AQ1393="SPARE-ISSUE","SPARE-ISSUE",
AQ1393="Fiber CAmtel","ACTIVE",
AQ1393="Fiber AOF","ACTIVE",
AQ1393="Projet OCM (HUAWEI)","PLANNED WORKS",
AQ1393="Projet OCM (NOKIA)","PLANNED WORKS",
AQ1393="ACCESS-ISSUE","ACCESS-ISSUE",
AQ1393="Projet OCM (ZTE, NOKIA, autres projets)","PLANNED WORKS",
AQ1393="No root CAuse","No root cause",
AQ1393="ODU HS","ACTIVE",
AQ1393="IP &amp; VLAN","ACTIVE",
AQ1393="Warehouse HUAWEI","SPARE-ISSUE",
AQ1393="SPARE-HS","SPARE-ISSUE",
AQ1393="Power Telco","ACTIVE", AQ1393="no impacts","no impacts"
),"")</f>
        <v>No root cause</v>
      </c>
      <c r="AS1393" s="92" t="s">
        <v>5537</v>
      </c>
      <c r="AT1393" s="98" t="s">
        <v>3364</v>
      </c>
      <c r="AV1393" s="17" t="s">
        <v>5537</v>
      </c>
      <c r="AW1393" s="7" t="s">
        <v>5537</v>
      </c>
      <c r="AX1393" s="6" t="s">
        <v>5537</v>
      </c>
      <c r="AY1393" s="7"/>
      <c r="AZ1393" s="3" t="s">
        <v>5537</v>
      </c>
      <c r="BA1393" s="18" t="s">
        <v>5537</v>
      </c>
      <c r="BB1393" s="18" t="s">
        <v>5537</v>
      </c>
      <c r="BC1393" s="18" t="s">
        <v>5537</v>
      </c>
      <c r="BD1393" s="18" t="s">
        <v>5537</v>
      </c>
      <c r="BE1393" s="18" t="s">
        <v>5537</v>
      </c>
      <c r="BF1393" s="18" t="s">
        <v>5537</v>
      </c>
      <c r="BG1393" s="18" t="s">
        <v>5537</v>
      </c>
      <c r="BH1393" s="18" t="s">
        <v>5537</v>
      </c>
      <c r="BI1393" s="18" t="s">
        <v>5537</v>
      </c>
      <c r="BJ1393" s="18" t="s">
        <v>5537</v>
      </c>
      <c r="BK1393" s="18" t="s">
        <v>5537</v>
      </c>
      <c r="BL1393" s="9" t="s">
        <v>5537</v>
      </c>
      <c r="BM1393" s="14" t="s">
        <v>5537</v>
      </c>
      <c r="BN1393" s="14" t="s">
        <v>5537</v>
      </c>
      <c r="BO1393" s="14" t="str">
        <f>_xlfn.XLOOKUP(B1393,'[4]cell downs 18042026 17h'!$B:$B,'[4]cell downs 18042026 17h'!$B:$B,"")</f>
        <v/>
      </c>
      <c r="BP1393" s="14" t="str">
        <f>_xlfn.XLOOKUP(B1393,'[5]Cells Huawei 19042026 15h'!$B:$B,'[5]Cells Huawei 19042026 15h'!$B:$B,"")</f>
        <v/>
      </c>
      <c r="BQ1393" s="9" t="str">
        <f>_xlfn.XLOOKUP(B1393,'[6]cells down 19042026 9H40'!$B:$B,'[6]cells down 19042026 9H40'!$B:$B,"")</f>
        <v/>
      </c>
      <c r="BR1393" s="9" t="s">
        <v>3364</v>
      </c>
      <c r="BS1393" s="9" t="s">
        <v>5537</v>
      </c>
      <c r="BT1393" s="108"/>
    </row>
    <row r="1394" spans="1:72" s="9" customFormat="1" x14ac:dyDescent="0.35">
      <c r="A1394" s="3" t="s">
        <v>2757</v>
      </c>
      <c r="B1394" s="25" t="s">
        <v>2758</v>
      </c>
      <c r="C1394" s="3" t="str">
        <f>_xlfn.XLOOKUP(B1394,'[1]daily break down'!$D:$D,'[1]daily break down'!$E:$E,"")</f>
        <v>Douala</v>
      </c>
      <c r="D1394" s="1" t="s">
        <v>357</v>
      </c>
      <c r="E1394" s="3" t="s">
        <v>5528</v>
      </c>
      <c r="F1394" s="3" t="s">
        <v>31</v>
      </c>
      <c r="G1394" s="3" t="s">
        <v>32</v>
      </c>
      <c r="H1394" s="34" t="str">
        <f>_xlfn.XLOOKUP(B1394,[2]CALCULATION!$B:$B,[2]CALCULATION!$H:$H,"")</f>
        <v>ZTE</v>
      </c>
      <c r="I1394" s="28">
        <v>6.8049027916891403</v>
      </c>
      <c r="J1394" s="28">
        <v>1.6285388362397377</v>
      </c>
      <c r="K1394" s="28">
        <v>14.452780560049996</v>
      </c>
      <c r="L1394" s="28">
        <v>0</v>
      </c>
      <c r="M1394" s="28">
        <v>0</v>
      </c>
      <c r="N1394" s="28">
        <v>0</v>
      </c>
      <c r="O1394" s="28">
        <v>0</v>
      </c>
      <c r="P1394" s="28">
        <v>0</v>
      </c>
      <c r="Q1394" s="28">
        <v>1.9880761800401219</v>
      </c>
      <c r="R1394" s="28">
        <v>0</v>
      </c>
      <c r="S1394" s="93">
        <v>0.38261593514309417</v>
      </c>
      <c r="T1394" s="93">
        <f>_xlfn.XLOOKUP(B1394,'[3]Nur des jours'!$B:$B,'[3]Nur des jours'!$U:$U,"")</f>
        <v>0</v>
      </c>
      <c r="U1394" s="93">
        <v>1.02369782526189</v>
      </c>
      <c r="V1394" s="93">
        <v>1.551651813613344E-3</v>
      </c>
      <c r="W1394" s="93">
        <v>0</v>
      </c>
      <c r="X1394" s="93">
        <v>3.0398820887302285</v>
      </c>
      <c r="Y1394" s="93">
        <v>0</v>
      </c>
      <c r="Z1394" s="93">
        <v>4.9106747937551543</v>
      </c>
      <c r="AA1394" s="93">
        <v>0</v>
      </c>
      <c r="AB1394" s="93">
        <v>0</v>
      </c>
      <c r="AC1394" s="93">
        <f>_xlfn.XLOOKUP(B1394,'[3]Nur des jours'!$B:$B,'[3]Nur des jours'!$N:$N,"")</f>
        <v>0</v>
      </c>
      <c r="AD1394" s="93">
        <v>0</v>
      </c>
      <c r="AE1394" s="93">
        <v>0</v>
      </c>
      <c r="AF1394" s="93">
        <v>0</v>
      </c>
      <c r="AG1394" s="93"/>
      <c r="AH1394" s="93">
        <v>0</v>
      </c>
      <c r="AI1394" s="93">
        <v>0</v>
      </c>
      <c r="AJ1394" s="93">
        <v>0</v>
      </c>
      <c r="AK1394" s="93">
        <v>0</v>
      </c>
      <c r="AL1394" s="93">
        <v>0</v>
      </c>
      <c r="AM1394" s="49" t="s">
        <v>5559</v>
      </c>
      <c r="AN1394" s="49"/>
      <c r="AO1394" s="48" t="str" cm="1">
        <f t="array" ref="AO1394">IFERROR(_xlfn.IFS(
AQ1394="MPR ISSUE","PDH",
AQ1394="BSS Hardware Issue","BSS",
AQ1394="Sites strategiques, MLL, Pylone, etc.","ENVTECH",
AQ1394="AKTIVCO DEFAUT GE &amp; POWER Cabinet","AKTIVCO",
AQ1394="AKTIVCO Coupure ENEO &amp; Baisse de tension","AKTIVCO GRID ONLY",
AQ1394="Coupure ENEO &amp; Baisse de tension","IHS GRID ONLY",
AQ1394="Defaut GE &amp; POWER Cabinet","IHS",
AQ1394="Sharing","Partners",
AQ1394="Sites strategiques &amp; DataCenter","SST &amp; DC",
AQ1394="Exclu","Exclu",
AQ1394="SAT","SAT",
AQ1394="SPARE-ISSUE","SPARE-ISSUE",
AQ1394="Fiber CAmtel","TRANS_FO_CAMTEL",
AQ1394="Fiber AOF","Fiber AOF",
AQ1394="Projet OCM (HUAWEI)","TRAVAUX-HUAWEI",
AQ1394="Projet OCM (NOKIA)","TRAVAUX-NOKIA",
AQ1394="ACCESS-ISSUE","ACCESS-ISSUE",
AQ1394="Projet OCM (ZTE, NOKIA, autres projets)","TRAVAUX OCM",
AQ1394="No root CAuse","No root cause",
AQ1394="ODU HS","PDH",
AQ1394="IP &amp; VLAN","PDH",
AQ1394="Warehouse HUAWEI","SPARE-ISSUE",
AQ1394="SPARE-HS","SPARE-ISSUE",
AQ1394="Power Telco","BSS",AQ1394="no impacts","no impacts"
),"")</f>
        <v>No root cause</v>
      </c>
      <c r="AP1394" s="48" t="str" cm="1">
        <f t="array" ref="AP1394">IFERROR(_xlfn.IFS(
AQ1394="MPR ISSUE","TX ISSUE",
AQ1394="BSS Hardware Issue","RAN ISSUE",
AQ1394="Sites strategiques, MLL, Pylone, etc.","ENVTECH",
AQ1394="AKTIVCO DEFAUT GE &amp; POWER Cabinet","POWER ISSUE",
AQ1394="AKTIVCO Coupure ENEO &amp; Baisse de tension","POWER ISSUE",
AQ1394="Coupure ENEO &amp; Baisse de tension","POWER ISSUE",
AQ1394="Defaut GE &amp; POWER Cabinet","POWER ISSUE",
AQ1394="Sharing","POWER ISSUE",
AQ1394="Sites strategiques &amp; DataCenter","POWER ISSUE",
AQ1394="Exclu","Exclu",
AQ1394="SAT","TX ISSUE",
AQ1394="SPARE-ISSUE","SPARE-ISSUE",
AQ1394="Fiber CAmtel","TX ISSUE",
AQ1394="Fiber AOF","TX ISSUE",
AQ1394="Projet OCM (HUAWEI)","TRAVAUX-HUAWEI",
AQ1394="Projet OCM (NOKIA)","TRAVAUX -NOKIA",
AQ1394="ACCESS-ISSUE","ACCESS-ISSUE",
AQ1394="Projet OCM (ZTE, NOKIA, autres projets)","TRAVAUX OCM",
AQ1394="No root CAuse","No root cause",
AQ1394="ODU HS","TX ISSUE",
AQ1394="IP &amp; VLAN","TX ISSUE",
AQ1394="Warehouse HUAWEI","SPARE-ISSUE",
AQ1394="SPARE-HS","SPARE-ISSUE",
AQ1394="Power Telco","RAN ISSUE",AQ1394="no impacts","no impacts"
),"")</f>
        <v>No root cause</v>
      </c>
      <c r="AQ1394" s="67" t="s">
        <v>5344</v>
      </c>
      <c r="AR1394" s="48" t="str" cm="1">
        <f t="array" ref="AR1394">IFERROR(_xlfn.IFS(
AQ1394="MPR ISSUE","ACTIVE",
AQ1394="BSS Hardware Issue","ACTIVE",
AQ1394="Sites strategiques, MLL, Pylone, etc.","PASSIVE",
AQ1394="AKTIVCO DEFAUT GE &amp; POWER Cabinet","PASSIVE",
AQ1394="AKTIVCO Coupure ENEO &amp; Baisse de tension","PASSIVE",
AQ1394="Coupure ENEO &amp; Baisse de tension","PASSIVE",
AQ1394="Defaut GE &amp; POWER Cabinet","PASSIVE",
AQ1394="Sharing","PASSIVE",
AQ1394="Sites strategiques &amp; DataCenter","PASSIVE",
AQ1394="Exclu","Exclu",
AQ1394="SAT","ACTIVE",
AQ1394="SPARE-ISSUE","SPARE-ISSUE",
AQ1394="Fiber CAmtel","ACTIVE",
AQ1394="Fiber AOF","ACTIVE",
AQ1394="Projet OCM (HUAWEI)","PLANNED WORKS",
AQ1394="Projet OCM (NOKIA)","PLANNED WORKS",
AQ1394="ACCESS-ISSUE","ACCESS-ISSUE",
AQ1394="Projet OCM (ZTE, NOKIA, autres projets)","PLANNED WORKS",
AQ1394="No root CAuse","No root cause",
AQ1394="ODU HS","ACTIVE",
AQ1394="IP &amp; VLAN","ACTIVE",
AQ1394="Warehouse HUAWEI","SPARE-ISSUE",
AQ1394="SPARE-HS","SPARE-ISSUE",
AQ1394="Power Telco","ACTIVE", AQ1394="no impacts","no impacts"
),"")</f>
        <v>No root cause</v>
      </c>
      <c r="AS1394" s="92" t="s">
        <v>5537</v>
      </c>
      <c r="AT1394" s="98" t="s">
        <v>2758</v>
      </c>
      <c r="AV1394" s="17" t="s">
        <v>5537</v>
      </c>
      <c r="AW1394" s="7" t="s">
        <v>5537</v>
      </c>
      <c r="AX1394" s="6" t="s">
        <v>5537</v>
      </c>
      <c r="AY1394" s="7"/>
      <c r="AZ1394" s="3" t="s">
        <v>5537</v>
      </c>
      <c r="BA1394" s="18" t="s">
        <v>5537</v>
      </c>
      <c r="BB1394" s="18" t="s">
        <v>5537</v>
      </c>
      <c r="BC1394" s="18" t="s">
        <v>5537</v>
      </c>
      <c r="BD1394" s="18" t="s">
        <v>5537</v>
      </c>
      <c r="BE1394" s="18" t="s">
        <v>5537</v>
      </c>
      <c r="BF1394" s="18" t="s">
        <v>5537</v>
      </c>
      <c r="BG1394" s="18" t="s">
        <v>5537</v>
      </c>
      <c r="BH1394" s="18" t="s">
        <v>5537</v>
      </c>
      <c r="BI1394" s="18" t="s">
        <v>5537</v>
      </c>
      <c r="BJ1394" s="18" t="s">
        <v>5537</v>
      </c>
      <c r="BK1394" s="18" t="s">
        <v>5537</v>
      </c>
      <c r="BL1394" s="9" t="s">
        <v>5537</v>
      </c>
      <c r="BM1394" s="14" t="s">
        <v>5537</v>
      </c>
      <c r="BN1394" s="14" t="s">
        <v>5537</v>
      </c>
      <c r="BO1394" s="14" t="str">
        <f>_xlfn.XLOOKUP(B1394,'[4]cell downs 18042026 17h'!$B:$B,'[4]cell downs 18042026 17h'!$B:$B,"")</f>
        <v/>
      </c>
      <c r="BP1394" s="14" t="str">
        <f>_xlfn.XLOOKUP(B1394,'[5]Cells Huawei 19042026 15h'!$B:$B,'[5]Cells Huawei 19042026 15h'!$B:$B,"")</f>
        <v/>
      </c>
      <c r="BQ1394" s="9" t="str">
        <f>_xlfn.XLOOKUP(B1394,'[6]cells down 19042026 9H40'!$B:$B,'[6]cells down 19042026 9H40'!$B:$B,"")</f>
        <v/>
      </c>
      <c r="BR1394" s="9" t="s">
        <v>5537</v>
      </c>
      <c r="BS1394" s="9" t="s">
        <v>5537</v>
      </c>
      <c r="BT1394" s="108"/>
    </row>
    <row r="1395" spans="1:72" s="9" customFormat="1" x14ac:dyDescent="0.35">
      <c r="A1395" s="1" t="s">
        <v>3689</v>
      </c>
      <c r="B1395" s="8" t="s">
        <v>3690</v>
      </c>
      <c r="C1395" s="3" t="str">
        <f>_xlfn.XLOOKUP(B1395,'[1]daily break down'!$D:$D,'[1]daily break down'!$E:$E,"")</f>
        <v>Garoua</v>
      </c>
      <c r="D1395" s="1" t="s">
        <v>11</v>
      </c>
      <c r="E1395" s="1" t="s">
        <v>12</v>
      </c>
      <c r="F1395" s="3" t="s">
        <v>23</v>
      </c>
      <c r="G1395" s="1" t="s">
        <v>24</v>
      </c>
      <c r="H1395" s="32" t="str">
        <f>_xlfn.XLOOKUP(B1395,[2]CALCULATION!$B:$B,[2]CALCULATION!$H:$H,"")</f>
        <v>Huawei</v>
      </c>
      <c r="I1395" s="28">
        <v>0</v>
      </c>
      <c r="J1395" s="28">
        <v>0</v>
      </c>
      <c r="K1395" s="28">
        <v>0</v>
      </c>
      <c r="L1395" s="28">
        <v>0</v>
      </c>
      <c r="M1395" s="28">
        <v>0</v>
      </c>
      <c r="N1395" s="28">
        <v>0</v>
      </c>
      <c r="O1395" s="28">
        <v>0</v>
      </c>
      <c r="P1395" s="28">
        <v>0</v>
      </c>
      <c r="Q1395" s="28">
        <v>0</v>
      </c>
      <c r="R1395" s="28">
        <v>0</v>
      </c>
      <c r="S1395" s="93">
        <v>0</v>
      </c>
      <c r="T1395" s="93">
        <f>_xlfn.XLOOKUP(B1395,'[3]Nur des jours'!$B:$B,'[3]Nur des jours'!$U:$U,"")</f>
        <v>6.1638030664920258</v>
      </c>
      <c r="U1395" s="93">
        <v>0</v>
      </c>
      <c r="V1395" s="93">
        <v>3.1816531262752084</v>
      </c>
      <c r="W1395" s="93">
        <v>6.1638030664920258</v>
      </c>
      <c r="X1395" s="93">
        <v>2.5550533197501379</v>
      </c>
      <c r="Y1395" s="93">
        <v>0</v>
      </c>
      <c r="Z1395" s="93">
        <v>0</v>
      </c>
      <c r="AA1395" s="93">
        <v>0</v>
      </c>
      <c r="AB1395" s="93">
        <v>0</v>
      </c>
      <c r="AC1395" s="93">
        <f>_xlfn.XLOOKUP(B1395,'[3]Nur des jours'!$B:$B,'[3]Nur des jours'!$N:$N,"")</f>
        <v>0</v>
      </c>
      <c r="AD1395" s="93">
        <v>0</v>
      </c>
      <c r="AE1395" s="93">
        <v>0</v>
      </c>
      <c r="AF1395" s="93">
        <v>0</v>
      </c>
      <c r="AG1395" s="93"/>
      <c r="AH1395" s="93">
        <v>0</v>
      </c>
      <c r="AI1395" s="93">
        <v>0</v>
      </c>
      <c r="AJ1395" s="93">
        <v>0</v>
      </c>
      <c r="AK1395" s="93">
        <v>0</v>
      </c>
      <c r="AL1395" s="93">
        <v>0</v>
      </c>
      <c r="AM1395" s="49" t="s">
        <v>5559</v>
      </c>
      <c r="AN1395" s="49"/>
      <c r="AO1395" s="48" t="str" cm="1">
        <f t="array" ref="AO1395">IFERROR(_xlfn.IFS(
AQ1395="MPR ISSUE","PDH",
AQ1395="BSS Hardware Issue","BSS",
AQ1395="Sites strategiques, MLL, Pylone, etc.","ENVTECH",
AQ1395="AKTIVCO DEFAUT GE &amp; POWER Cabinet","AKTIVCO",
AQ1395="AKTIVCO Coupure ENEO &amp; Baisse de tension","AKTIVCO GRID ONLY",
AQ1395="Coupure ENEO &amp; Baisse de tension","IHS GRID ONLY",
AQ1395="Defaut GE &amp; POWER Cabinet","IHS",
AQ1395="Sharing","Partners",
AQ1395="Sites strategiques &amp; DataCenter","SST &amp; DC",
AQ1395="Exclu","Exclu",
AQ1395="SAT","SAT",
AQ1395="SPARE-ISSUE","SPARE-ISSUE",
AQ1395="Fiber CAmtel","TRANS_FO_CAMTEL",
AQ1395="Fiber AOF","Fiber AOF",
AQ1395="Projet OCM (HUAWEI)","TRAVAUX-HUAWEI",
AQ1395="Projet OCM (NOKIA)","TRAVAUX-NOKIA",
AQ1395="ACCESS-ISSUE","ACCESS-ISSUE",
AQ1395="Projet OCM (ZTE, NOKIA, autres projets)","TRAVAUX OCM",
AQ1395="No root CAuse","No root cause",
AQ1395="ODU HS","PDH",
AQ1395="IP &amp; VLAN","PDH",
AQ1395="Warehouse HUAWEI","SPARE-ISSUE",
AQ1395="SPARE-HS","SPARE-ISSUE",
AQ1395="Power Telco","BSS",AQ1395="no impacts","no impacts"
),"")</f>
        <v>No root cause</v>
      </c>
      <c r="AP1395" s="48" t="str" cm="1">
        <f t="array" ref="AP1395">IFERROR(_xlfn.IFS(
AQ1395="MPR ISSUE","TX ISSUE",
AQ1395="BSS Hardware Issue","RAN ISSUE",
AQ1395="Sites strategiques, MLL, Pylone, etc.","ENVTECH",
AQ1395="AKTIVCO DEFAUT GE &amp; POWER Cabinet","POWER ISSUE",
AQ1395="AKTIVCO Coupure ENEO &amp; Baisse de tension","POWER ISSUE",
AQ1395="Coupure ENEO &amp; Baisse de tension","POWER ISSUE",
AQ1395="Defaut GE &amp; POWER Cabinet","POWER ISSUE",
AQ1395="Sharing","POWER ISSUE",
AQ1395="Sites strategiques &amp; DataCenter","POWER ISSUE",
AQ1395="Exclu","Exclu",
AQ1395="SAT","TX ISSUE",
AQ1395="SPARE-ISSUE","SPARE-ISSUE",
AQ1395="Fiber CAmtel","TX ISSUE",
AQ1395="Fiber AOF","TX ISSUE",
AQ1395="Projet OCM (HUAWEI)","TRAVAUX-HUAWEI",
AQ1395="Projet OCM (NOKIA)","TRAVAUX -NOKIA",
AQ1395="ACCESS-ISSUE","ACCESS-ISSUE",
AQ1395="Projet OCM (ZTE, NOKIA, autres projets)","TRAVAUX OCM",
AQ1395="No root CAuse","No root cause",
AQ1395="ODU HS","TX ISSUE",
AQ1395="IP &amp; VLAN","TX ISSUE",
AQ1395="Warehouse HUAWEI","SPARE-ISSUE",
AQ1395="SPARE-HS","SPARE-ISSUE",
AQ1395="Power Telco","RAN ISSUE",AQ1395="no impacts","no impacts"
),"")</f>
        <v>No root cause</v>
      </c>
      <c r="AQ1395" s="127" t="s">
        <v>5344</v>
      </c>
      <c r="AR1395" s="48" t="str" cm="1">
        <f t="array" ref="AR1395">IFERROR(_xlfn.IFS(
AQ1395="MPR ISSUE","ACTIVE",
AQ1395="BSS Hardware Issue","ACTIVE",
AQ1395="Sites strategiques, MLL, Pylone, etc.","PASSIVE",
AQ1395="AKTIVCO DEFAUT GE &amp; POWER Cabinet","PASSIVE",
AQ1395="AKTIVCO Coupure ENEO &amp; Baisse de tension","PASSIVE",
AQ1395="Coupure ENEO &amp; Baisse de tension","PASSIVE",
AQ1395="Defaut GE &amp; POWER Cabinet","PASSIVE",
AQ1395="Sharing","PASSIVE",
AQ1395="Sites strategiques &amp; DataCenter","PASSIVE",
AQ1395="Exclu","Exclu",
AQ1395="SAT","ACTIVE",
AQ1395="SPARE-ISSUE","SPARE-ISSUE",
AQ1395="Fiber CAmtel","ACTIVE",
AQ1395="Fiber AOF","ACTIVE",
AQ1395="Projet OCM (HUAWEI)","PLANNED WORKS",
AQ1395="Projet OCM (NOKIA)","PLANNED WORKS",
AQ1395="ACCESS-ISSUE","ACCESS-ISSUE",
AQ1395="Projet OCM (ZTE, NOKIA, autres projets)","PLANNED WORKS",
AQ1395="No root CAuse","No root cause",
AQ1395="ODU HS","ACTIVE",
AQ1395="IP &amp; VLAN","ACTIVE",
AQ1395="Warehouse HUAWEI","SPARE-ISSUE",
AQ1395="SPARE-HS","SPARE-ISSUE",
AQ1395="Power Telco","ACTIVE", AQ1395="no impacts","no impacts"
),"")</f>
        <v>No root cause</v>
      </c>
      <c r="AS1395" s="92" t="s">
        <v>5537</v>
      </c>
      <c r="AT1395" s="98" t="s">
        <v>3690</v>
      </c>
      <c r="AV1395" s="17" t="s">
        <v>5537</v>
      </c>
      <c r="AW1395" s="7" t="s">
        <v>5537</v>
      </c>
      <c r="AX1395" s="6" t="s">
        <v>5537</v>
      </c>
      <c r="AY1395" s="7"/>
      <c r="AZ1395" s="3" t="s">
        <v>5537</v>
      </c>
      <c r="BA1395" s="18" t="s">
        <v>5537</v>
      </c>
      <c r="BB1395" s="18" t="s">
        <v>5537</v>
      </c>
      <c r="BC1395" s="18" t="s">
        <v>5537</v>
      </c>
      <c r="BD1395" s="18" t="s">
        <v>5537</v>
      </c>
      <c r="BE1395" s="18" t="s">
        <v>5537</v>
      </c>
      <c r="BF1395" s="18" t="s">
        <v>5537</v>
      </c>
      <c r="BG1395" s="18" t="s">
        <v>5537</v>
      </c>
      <c r="BH1395" s="18" t="s">
        <v>5537</v>
      </c>
      <c r="BI1395" s="18" t="s">
        <v>5537</v>
      </c>
      <c r="BJ1395" s="18" t="s">
        <v>5537</v>
      </c>
      <c r="BK1395" s="18" t="s">
        <v>5537</v>
      </c>
      <c r="BL1395" s="9" t="s">
        <v>5537</v>
      </c>
      <c r="BM1395" s="14" t="s">
        <v>5537</v>
      </c>
      <c r="BN1395" s="14" t="s">
        <v>5537</v>
      </c>
      <c r="BO1395" s="14" t="str">
        <f>_xlfn.XLOOKUP(B1395,'[4]cell downs 18042026 17h'!$B:$B,'[4]cell downs 18042026 17h'!$B:$B,"")</f>
        <v/>
      </c>
      <c r="BP1395" s="14" t="str">
        <f>_xlfn.XLOOKUP(B1395,'[5]Cells Huawei 19042026 15h'!$B:$B,'[5]Cells Huawei 19042026 15h'!$B:$B,"")</f>
        <v/>
      </c>
      <c r="BQ1395" s="9" t="str">
        <f>_xlfn.XLOOKUP(B1395,'[6]cells down 19042026 9H40'!$B:$B,'[6]cells down 19042026 9H40'!$B:$B,"")</f>
        <v/>
      </c>
      <c r="BR1395" s="9" t="s">
        <v>3690</v>
      </c>
      <c r="BS1395" s="9" t="s">
        <v>12</v>
      </c>
      <c r="BT1395" s="108"/>
    </row>
    <row r="1396" spans="1:72" s="9" customFormat="1" x14ac:dyDescent="0.35">
      <c r="A1396" s="1" t="s">
        <v>3383</v>
      </c>
      <c r="B1396" s="1" t="s">
        <v>3384</v>
      </c>
      <c r="C1396" s="3" t="str">
        <f>_xlfn.XLOOKUP(B1396,'[1]daily break down'!$D:$D,'[1]daily break down'!$E:$E,"")</f>
        <v>Douala</v>
      </c>
      <c r="D1396" s="1" t="s">
        <v>11</v>
      </c>
      <c r="E1396" s="1" t="s">
        <v>12</v>
      </c>
      <c r="F1396" s="3" t="s">
        <v>31</v>
      </c>
      <c r="G1396" s="1" t="s">
        <v>32</v>
      </c>
      <c r="H1396" s="34" t="str">
        <f>_xlfn.XLOOKUP(B1396,[2]CALCULATION!$B:$B,[2]CALCULATION!$H:$H,"")</f>
        <v>ZTE</v>
      </c>
      <c r="I1396" s="28">
        <v>4.9499298011317414</v>
      </c>
      <c r="J1396" s="28">
        <v>1.8527614408460404</v>
      </c>
      <c r="K1396" s="28">
        <v>2.2262458158906271</v>
      </c>
      <c r="L1396" s="28">
        <v>0</v>
      </c>
      <c r="M1396" s="28">
        <v>0</v>
      </c>
      <c r="N1396" s="28">
        <v>0</v>
      </c>
      <c r="O1396" s="28">
        <v>0</v>
      </c>
      <c r="P1396" s="28">
        <v>0</v>
      </c>
      <c r="Q1396" s="28">
        <v>1.9888430884077701</v>
      </c>
      <c r="R1396" s="28">
        <v>0</v>
      </c>
      <c r="S1396" s="93">
        <v>0.38286562623953768</v>
      </c>
      <c r="T1396" s="93">
        <f>_xlfn.XLOOKUP(B1396,'[3]Nur des jours'!$B:$B,'[3]Nur des jours'!$U:$U,"")</f>
        <v>0</v>
      </c>
      <c r="U1396" s="93">
        <v>1.0269081393590211</v>
      </c>
      <c r="V1396" s="93">
        <v>1.6764973618350781E-3</v>
      </c>
      <c r="W1396" s="93">
        <v>0</v>
      </c>
      <c r="X1396" s="93">
        <v>2.2061278475486041</v>
      </c>
      <c r="Y1396" s="93">
        <v>0</v>
      </c>
      <c r="Z1396" s="93">
        <v>4.9335036940014207</v>
      </c>
      <c r="AA1396" s="93">
        <v>0</v>
      </c>
      <c r="AB1396" s="93">
        <v>0</v>
      </c>
      <c r="AC1396" s="93">
        <f>_xlfn.XLOOKUP(B1396,'[3]Nur des jours'!$B:$B,'[3]Nur des jours'!$N:$N,"")</f>
        <v>0</v>
      </c>
      <c r="AD1396" s="93">
        <v>0</v>
      </c>
      <c r="AE1396" s="93">
        <v>0</v>
      </c>
      <c r="AF1396" s="93">
        <v>0</v>
      </c>
      <c r="AG1396" s="93"/>
      <c r="AH1396" s="93">
        <v>0</v>
      </c>
      <c r="AI1396" s="93">
        <v>0</v>
      </c>
      <c r="AJ1396" s="93">
        <v>0</v>
      </c>
      <c r="AK1396" s="93">
        <v>0</v>
      </c>
      <c r="AL1396" s="93">
        <v>0</v>
      </c>
      <c r="AM1396" s="49" t="s">
        <v>5559</v>
      </c>
      <c r="AN1396" s="49"/>
      <c r="AO1396" s="48" t="str" cm="1">
        <f t="array" ref="AO1396">IFERROR(_xlfn.IFS(
AQ1396="MPR ISSUE","PDH",
AQ1396="BSS Hardware Issue","BSS",
AQ1396="Sites strategiques, MLL, Pylone, etc.","ENVTECH",
AQ1396="AKTIVCO DEFAUT GE &amp; POWER Cabinet","AKTIVCO",
AQ1396="AKTIVCO Coupure ENEO &amp; Baisse de tension","AKTIVCO GRID ONLY",
AQ1396="Coupure ENEO &amp; Baisse de tension","IHS GRID ONLY",
AQ1396="Defaut GE &amp; POWER Cabinet","IHS",
AQ1396="Sharing","Partners",
AQ1396="Sites strategiques &amp; DataCenter","SST &amp; DC",
AQ1396="Exclu","Exclu",
AQ1396="SAT","SAT",
AQ1396="SPARE-ISSUE","SPARE-ISSUE",
AQ1396="Fiber CAmtel","TRANS_FO_CAMTEL",
AQ1396="Fiber AOF","Fiber AOF",
AQ1396="Projet OCM (HUAWEI)","TRAVAUX-HUAWEI",
AQ1396="Projet OCM (NOKIA)","TRAVAUX-NOKIA",
AQ1396="ACCESS-ISSUE","ACCESS-ISSUE",
AQ1396="Projet OCM (ZTE, NOKIA, autres projets)","TRAVAUX OCM",
AQ1396="No root CAuse","No root cause",
AQ1396="ODU HS","PDH",
AQ1396="IP &amp; VLAN","PDH",
AQ1396="Warehouse HUAWEI","SPARE-ISSUE",
AQ1396="SPARE-HS","SPARE-ISSUE",
AQ1396="Power Telco","BSS",AQ1396="no impacts","no impacts"
),"")</f>
        <v>No root cause</v>
      </c>
      <c r="AP1396" s="48" t="str" cm="1">
        <f t="array" ref="AP1396">IFERROR(_xlfn.IFS(
AQ1396="MPR ISSUE","TX ISSUE",
AQ1396="BSS Hardware Issue","RAN ISSUE",
AQ1396="Sites strategiques, MLL, Pylone, etc.","ENVTECH",
AQ1396="AKTIVCO DEFAUT GE &amp; POWER Cabinet","POWER ISSUE",
AQ1396="AKTIVCO Coupure ENEO &amp; Baisse de tension","POWER ISSUE",
AQ1396="Coupure ENEO &amp; Baisse de tension","POWER ISSUE",
AQ1396="Defaut GE &amp; POWER Cabinet","POWER ISSUE",
AQ1396="Sharing","POWER ISSUE",
AQ1396="Sites strategiques &amp; DataCenter","POWER ISSUE",
AQ1396="Exclu","Exclu",
AQ1396="SAT","TX ISSUE",
AQ1396="SPARE-ISSUE","SPARE-ISSUE",
AQ1396="Fiber CAmtel","TX ISSUE",
AQ1396="Fiber AOF","TX ISSUE",
AQ1396="Projet OCM (HUAWEI)","TRAVAUX-HUAWEI",
AQ1396="Projet OCM (NOKIA)","TRAVAUX -NOKIA",
AQ1396="ACCESS-ISSUE","ACCESS-ISSUE",
AQ1396="Projet OCM (ZTE, NOKIA, autres projets)","TRAVAUX OCM",
AQ1396="No root CAuse","No root cause",
AQ1396="ODU HS","TX ISSUE",
AQ1396="IP &amp; VLAN","TX ISSUE",
AQ1396="Warehouse HUAWEI","SPARE-ISSUE",
AQ1396="SPARE-HS","SPARE-ISSUE",
AQ1396="Power Telco","RAN ISSUE",AQ1396="no impacts","no impacts"
),"")</f>
        <v>No root cause</v>
      </c>
      <c r="AQ1396" s="127" t="s">
        <v>5344</v>
      </c>
      <c r="AR1396" s="48" t="str" cm="1">
        <f t="array" ref="AR1396">IFERROR(_xlfn.IFS(
AQ1396="MPR ISSUE","ACTIVE",
AQ1396="BSS Hardware Issue","ACTIVE",
AQ1396="Sites strategiques, MLL, Pylone, etc.","PASSIVE",
AQ1396="AKTIVCO DEFAUT GE &amp; POWER Cabinet","PASSIVE",
AQ1396="AKTIVCO Coupure ENEO &amp; Baisse de tension","PASSIVE",
AQ1396="Coupure ENEO &amp; Baisse de tension","PASSIVE",
AQ1396="Defaut GE &amp; POWER Cabinet","PASSIVE",
AQ1396="Sharing","PASSIVE",
AQ1396="Sites strategiques &amp; DataCenter","PASSIVE",
AQ1396="Exclu","Exclu",
AQ1396="SAT","ACTIVE",
AQ1396="SPARE-ISSUE","SPARE-ISSUE",
AQ1396="Fiber CAmtel","ACTIVE",
AQ1396="Fiber AOF","ACTIVE",
AQ1396="Projet OCM (HUAWEI)","PLANNED WORKS",
AQ1396="Projet OCM (NOKIA)","PLANNED WORKS",
AQ1396="ACCESS-ISSUE","ACCESS-ISSUE",
AQ1396="Projet OCM (ZTE, NOKIA, autres projets)","PLANNED WORKS",
AQ1396="No root CAuse","No root cause",
AQ1396="ODU HS","ACTIVE",
AQ1396="IP &amp; VLAN","ACTIVE",
AQ1396="Warehouse HUAWEI","SPARE-ISSUE",
AQ1396="SPARE-HS","SPARE-ISSUE",
AQ1396="Power Telco","ACTIVE", AQ1396="no impacts","no impacts"
),"")</f>
        <v>No root cause</v>
      </c>
      <c r="AS1396" s="92" t="s">
        <v>5537</v>
      </c>
      <c r="AT1396" s="98" t="s">
        <v>3384</v>
      </c>
      <c r="AV1396" s="17" t="s">
        <v>5537</v>
      </c>
      <c r="AW1396" s="7" t="s">
        <v>5537</v>
      </c>
      <c r="AX1396" s="6" t="s">
        <v>5537</v>
      </c>
      <c r="AY1396" s="7"/>
      <c r="AZ1396" s="3" t="s">
        <v>5537</v>
      </c>
      <c r="BA1396" s="18" t="s">
        <v>5537</v>
      </c>
      <c r="BB1396" s="18" t="s">
        <v>5537</v>
      </c>
      <c r="BC1396" s="18" t="s">
        <v>5537</v>
      </c>
      <c r="BD1396" s="18" t="s">
        <v>5537</v>
      </c>
      <c r="BE1396" s="18" t="s">
        <v>5537</v>
      </c>
      <c r="BF1396" s="18" t="s">
        <v>5537</v>
      </c>
      <c r="BG1396" s="18" t="s">
        <v>5537</v>
      </c>
      <c r="BH1396" s="18" t="s">
        <v>5537</v>
      </c>
      <c r="BI1396" s="18" t="s">
        <v>5537</v>
      </c>
      <c r="BJ1396" s="18" t="s">
        <v>5537</v>
      </c>
      <c r="BK1396" s="18" t="s">
        <v>5537</v>
      </c>
      <c r="BL1396" s="9" t="s">
        <v>5537</v>
      </c>
      <c r="BM1396" s="14" t="s">
        <v>5537</v>
      </c>
      <c r="BN1396" s="14" t="s">
        <v>5537</v>
      </c>
      <c r="BO1396" s="14" t="str">
        <f>_xlfn.XLOOKUP(B1396,'[4]cell downs 18042026 17h'!$B:$B,'[4]cell downs 18042026 17h'!$B:$B,"")</f>
        <v/>
      </c>
      <c r="BP1396" s="14" t="str">
        <f>_xlfn.XLOOKUP(B1396,'[5]Cells Huawei 19042026 15h'!$B:$B,'[5]Cells Huawei 19042026 15h'!$B:$B,"")</f>
        <v/>
      </c>
      <c r="BQ1396" s="9" t="str">
        <f>_xlfn.XLOOKUP(B1396,'[6]cells down 19042026 9H40'!$B:$B,'[6]cells down 19042026 9H40'!$B:$B,"")</f>
        <v/>
      </c>
      <c r="BR1396" s="9" t="s">
        <v>3384</v>
      </c>
      <c r="BS1396" s="9" t="s">
        <v>12</v>
      </c>
      <c r="BT1396" s="108"/>
    </row>
    <row r="1397" spans="1:72" s="9" customFormat="1" x14ac:dyDescent="0.35">
      <c r="A1397" s="1" t="s">
        <v>2243</v>
      </c>
      <c r="B1397" s="8" t="s">
        <v>2244</v>
      </c>
      <c r="C1397" s="3" t="str">
        <f>_xlfn.XLOOKUP(B1397,'[1]daily break down'!$D:$D,'[1]daily break down'!$E:$E,"")</f>
        <v>Yaounde</v>
      </c>
      <c r="D1397" s="1" t="s">
        <v>11</v>
      </c>
      <c r="E1397" s="1" t="s">
        <v>12</v>
      </c>
      <c r="F1397" s="3" t="s">
        <v>37</v>
      </c>
      <c r="G1397" s="1" t="s">
        <v>38</v>
      </c>
      <c r="H1397" s="34" t="str">
        <f>_xlfn.XLOOKUP(B1397,[2]CALCULATION!$B:$B,[2]CALCULATION!$H:$H,"")</f>
        <v>ZTE</v>
      </c>
      <c r="I1397" s="28">
        <v>0</v>
      </c>
      <c r="J1397" s="28">
        <v>0</v>
      </c>
      <c r="K1397" s="28">
        <v>1.5275031175716891</v>
      </c>
      <c r="L1397" s="28">
        <v>1.5374015860378438</v>
      </c>
      <c r="M1397" s="28">
        <v>0</v>
      </c>
      <c r="N1397" s="28">
        <v>0</v>
      </c>
      <c r="O1397" s="28">
        <v>0</v>
      </c>
      <c r="P1397" s="28">
        <v>0</v>
      </c>
      <c r="Q1397" s="28">
        <v>0</v>
      </c>
      <c r="R1397" s="28">
        <v>0</v>
      </c>
      <c r="S1397" s="93">
        <v>0</v>
      </c>
      <c r="T1397" s="93">
        <f>_xlfn.XLOOKUP(B1397,'[3]Nur des jours'!$B:$B,'[3]Nur des jours'!$U:$U,"")</f>
        <v>0</v>
      </c>
      <c r="U1397" s="93">
        <v>0</v>
      </c>
      <c r="V1397" s="93">
        <v>0</v>
      </c>
      <c r="W1397" s="93">
        <v>0</v>
      </c>
      <c r="X1397" s="93">
        <v>2.0181282870049344</v>
      </c>
      <c r="Y1397" s="93">
        <v>0</v>
      </c>
      <c r="Z1397" s="93">
        <v>0</v>
      </c>
      <c r="AA1397" s="93">
        <v>0</v>
      </c>
      <c r="AB1397" s="93">
        <v>0</v>
      </c>
      <c r="AC1397" s="93">
        <f>_xlfn.XLOOKUP(B1397,'[3]Nur des jours'!$B:$B,'[3]Nur des jours'!$N:$N,"")</f>
        <v>0</v>
      </c>
      <c r="AD1397" s="93">
        <v>0</v>
      </c>
      <c r="AE1397" s="93">
        <v>0</v>
      </c>
      <c r="AF1397" s="93">
        <v>0</v>
      </c>
      <c r="AG1397" s="93"/>
      <c r="AH1397" s="93">
        <v>0</v>
      </c>
      <c r="AI1397" s="93">
        <v>0</v>
      </c>
      <c r="AJ1397" s="93">
        <v>0</v>
      </c>
      <c r="AK1397" s="93">
        <v>0</v>
      </c>
      <c r="AL1397" s="93">
        <v>0</v>
      </c>
      <c r="AM1397" s="49" t="s">
        <v>5559</v>
      </c>
      <c r="AN1397" s="49"/>
      <c r="AO1397" s="48" t="str" cm="1">
        <f t="array" ref="AO1397">IFERROR(_xlfn.IFS(
AQ1397="MPR ISSUE","PDH",
AQ1397="BSS Hardware Issue","BSS",
AQ1397="Sites strategiques, MLL, Pylone, etc.","ENVTECH",
AQ1397="AKTIVCO DEFAUT GE &amp; POWER Cabinet","AKTIVCO",
AQ1397="AKTIVCO Coupure ENEO &amp; Baisse de tension","AKTIVCO GRID ONLY",
AQ1397="Coupure ENEO &amp; Baisse de tension","IHS GRID ONLY",
AQ1397="Defaut GE &amp; POWER Cabinet","IHS",
AQ1397="Sharing","Partners",
AQ1397="Sites strategiques &amp; DataCenter","SST &amp; DC",
AQ1397="Exclu","Exclu",
AQ1397="SAT","SAT",
AQ1397="SPARE-ISSUE","SPARE-ISSUE",
AQ1397="Fiber CAmtel","TRANS_FO_CAMTEL",
AQ1397="Fiber AOF","Fiber AOF",
AQ1397="Projet OCM (HUAWEI)","TRAVAUX-HUAWEI",
AQ1397="Projet OCM (NOKIA)","TRAVAUX-NOKIA",
AQ1397="ACCESS-ISSUE","ACCESS-ISSUE",
AQ1397="Projet OCM (ZTE, NOKIA, autres projets)","TRAVAUX OCM",
AQ1397="No root CAuse","No root cause",
AQ1397="ODU HS","PDH",
AQ1397="IP &amp; VLAN","PDH",
AQ1397="Warehouse HUAWEI","SPARE-ISSUE",
AQ1397="SPARE-HS","SPARE-ISSUE",
AQ1397="Power Telco","BSS",AQ1397="no impacts","no impacts"
),"")</f>
        <v>No root cause</v>
      </c>
      <c r="AP1397" s="48" t="str" cm="1">
        <f t="array" ref="AP1397">IFERROR(_xlfn.IFS(
AQ1397="MPR ISSUE","TX ISSUE",
AQ1397="BSS Hardware Issue","RAN ISSUE",
AQ1397="Sites strategiques, MLL, Pylone, etc.","ENVTECH",
AQ1397="AKTIVCO DEFAUT GE &amp; POWER Cabinet","POWER ISSUE",
AQ1397="AKTIVCO Coupure ENEO &amp; Baisse de tension","POWER ISSUE",
AQ1397="Coupure ENEO &amp; Baisse de tension","POWER ISSUE",
AQ1397="Defaut GE &amp; POWER Cabinet","POWER ISSUE",
AQ1397="Sharing","POWER ISSUE",
AQ1397="Sites strategiques &amp; DataCenter","POWER ISSUE",
AQ1397="Exclu","Exclu",
AQ1397="SAT","TX ISSUE",
AQ1397="SPARE-ISSUE","SPARE-ISSUE",
AQ1397="Fiber CAmtel","TX ISSUE",
AQ1397="Fiber AOF","TX ISSUE",
AQ1397="Projet OCM (HUAWEI)","TRAVAUX-HUAWEI",
AQ1397="Projet OCM (NOKIA)","TRAVAUX -NOKIA",
AQ1397="ACCESS-ISSUE","ACCESS-ISSUE",
AQ1397="Projet OCM (ZTE, NOKIA, autres projets)","TRAVAUX OCM",
AQ1397="No root CAuse","No root cause",
AQ1397="ODU HS","TX ISSUE",
AQ1397="IP &amp; VLAN","TX ISSUE",
AQ1397="Warehouse HUAWEI","SPARE-ISSUE",
AQ1397="SPARE-HS","SPARE-ISSUE",
AQ1397="Power Telco","RAN ISSUE",AQ1397="no impacts","no impacts"
),"")</f>
        <v>No root cause</v>
      </c>
      <c r="AQ1397" s="127" t="s">
        <v>5344</v>
      </c>
      <c r="AR1397" s="48" t="str" cm="1">
        <f t="array" ref="AR1397">IFERROR(_xlfn.IFS(
AQ1397="MPR ISSUE","ACTIVE",
AQ1397="BSS Hardware Issue","ACTIVE",
AQ1397="Sites strategiques, MLL, Pylone, etc.","PASSIVE",
AQ1397="AKTIVCO DEFAUT GE &amp; POWER Cabinet","PASSIVE",
AQ1397="AKTIVCO Coupure ENEO &amp; Baisse de tension","PASSIVE",
AQ1397="Coupure ENEO &amp; Baisse de tension","PASSIVE",
AQ1397="Defaut GE &amp; POWER Cabinet","PASSIVE",
AQ1397="Sharing","PASSIVE",
AQ1397="Sites strategiques &amp; DataCenter","PASSIVE",
AQ1397="Exclu","Exclu",
AQ1397="SAT","ACTIVE",
AQ1397="SPARE-ISSUE","SPARE-ISSUE",
AQ1397="Fiber CAmtel","ACTIVE",
AQ1397="Fiber AOF","ACTIVE",
AQ1397="Projet OCM (HUAWEI)","PLANNED WORKS",
AQ1397="Projet OCM (NOKIA)","PLANNED WORKS",
AQ1397="ACCESS-ISSUE","ACCESS-ISSUE",
AQ1397="Projet OCM (ZTE, NOKIA, autres projets)","PLANNED WORKS",
AQ1397="No root CAuse","No root cause",
AQ1397="ODU HS","ACTIVE",
AQ1397="IP &amp; VLAN","ACTIVE",
AQ1397="Warehouse HUAWEI","SPARE-ISSUE",
AQ1397="SPARE-HS","SPARE-ISSUE",
AQ1397="Power Telco","ACTIVE", AQ1397="no impacts","no impacts"
),"")</f>
        <v>No root cause</v>
      </c>
      <c r="AS1397" s="92" t="s">
        <v>5537</v>
      </c>
      <c r="AT1397" s="98" t="s">
        <v>2244</v>
      </c>
      <c r="AV1397" s="17" t="s">
        <v>5537</v>
      </c>
      <c r="AW1397" s="7" t="s">
        <v>5537</v>
      </c>
      <c r="AX1397" s="6" t="s">
        <v>5537</v>
      </c>
      <c r="AY1397" s="7"/>
      <c r="AZ1397" s="3" t="s">
        <v>5537</v>
      </c>
      <c r="BA1397" s="18" t="s">
        <v>5537</v>
      </c>
      <c r="BB1397" s="18" t="s">
        <v>5537</v>
      </c>
      <c r="BC1397" s="18" t="s">
        <v>5537</v>
      </c>
      <c r="BD1397" s="18" t="s">
        <v>5537</v>
      </c>
      <c r="BE1397" s="18" t="s">
        <v>5537</v>
      </c>
      <c r="BF1397" s="18" t="s">
        <v>5537</v>
      </c>
      <c r="BG1397" s="18" t="s">
        <v>5537</v>
      </c>
      <c r="BH1397" s="18" t="s">
        <v>5537</v>
      </c>
      <c r="BI1397" s="18" t="s">
        <v>5537</v>
      </c>
      <c r="BJ1397" s="18" t="s">
        <v>5537</v>
      </c>
      <c r="BK1397" s="18" t="s">
        <v>5537</v>
      </c>
      <c r="BL1397" s="9" t="s">
        <v>5537</v>
      </c>
      <c r="BM1397" s="14" t="s">
        <v>5537</v>
      </c>
      <c r="BN1397" s="14" t="s">
        <v>5537</v>
      </c>
      <c r="BO1397" s="14" t="str">
        <f>_xlfn.XLOOKUP(B1397,'[4]cell downs 18042026 17h'!$B:$B,'[4]cell downs 18042026 17h'!$B:$B,"")</f>
        <v/>
      </c>
      <c r="BP1397" s="14" t="str">
        <f>_xlfn.XLOOKUP(B1397,'[5]Cells Huawei 19042026 15h'!$B:$B,'[5]Cells Huawei 19042026 15h'!$B:$B,"")</f>
        <v/>
      </c>
      <c r="BQ1397" s="9" t="str">
        <f>_xlfn.XLOOKUP(B1397,'[6]cells down 19042026 9H40'!$B:$B,'[6]cells down 19042026 9H40'!$B:$B,"")</f>
        <v/>
      </c>
      <c r="BR1397" s="9" t="s">
        <v>2244</v>
      </c>
      <c r="BS1397" s="9" t="s">
        <v>5537</v>
      </c>
      <c r="BT1397" s="108"/>
    </row>
    <row r="1398" spans="1:72" s="9" customFormat="1" x14ac:dyDescent="0.35">
      <c r="A1398" s="1" t="s">
        <v>2172</v>
      </c>
      <c r="B1398" s="8" t="s">
        <v>2173</v>
      </c>
      <c r="C1398" s="3" t="str">
        <f>_xlfn.XLOOKUP(B1398,'[1]daily break down'!$D:$D,'[1]daily break down'!$E:$E,"")</f>
        <v>CENTRE</v>
      </c>
      <c r="D1398" s="1" t="s">
        <v>21</v>
      </c>
      <c r="E1398" s="1" t="s">
        <v>36</v>
      </c>
      <c r="F1398" s="3" t="s">
        <v>37</v>
      </c>
      <c r="G1398" s="1" t="s">
        <v>2174</v>
      </c>
      <c r="H1398" s="34" t="str">
        <f>_xlfn.XLOOKUP(B1398,[2]CALCULATION!$B:$B,[2]CALCULATION!$H:$H,"")</f>
        <v>ZTE</v>
      </c>
      <c r="I1398" s="28">
        <v>0</v>
      </c>
      <c r="J1398" s="28">
        <v>0</v>
      </c>
      <c r="K1398" s="28">
        <v>0</v>
      </c>
      <c r="L1398" s="28">
        <v>0</v>
      </c>
      <c r="M1398" s="28">
        <v>0</v>
      </c>
      <c r="N1398" s="28">
        <v>0</v>
      </c>
      <c r="O1398" s="28">
        <v>0</v>
      </c>
      <c r="P1398" s="28">
        <v>2.577953560309671</v>
      </c>
      <c r="Q1398" s="28">
        <v>3.8698196231519315</v>
      </c>
      <c r="R1398" s="28">
        <v>0</v>
      </c>
      <c r="S1398" s="93">
        <v>2.4796822787808237</v>
      </c>
      <c r="T1398" s="93">
        <f>_xlfn.XLOOKUP(B1398,'[3]Nur des jours'!$B:$B,'[3]Nur des jours'!$U:$U,"")</f>
        <v>0</v>
      </c>
      <c r="U1398" s="93">
        <v>0</v>
      </c>
      <c r="V1398" s="93">
        <v>14.016017327135287</v>
      </c>
      <c r="W1398" s="93">
        <v>0</v>
      </c>
      <c r="X1398" s="93">
        <v>1.9502479789289258</v>
      </c>
      <c r="Y1398" s="93">
        <v>0</v>
      </c>
      <c r="Z1398" s="93">
        <v>0</v>
      </c>
      <c r="AA1398" s="93">
        <v>0</v>
      </c>
      <c r="AB1398" s="93">
        <v>0</v>
      </c>
      <c r="AC1398" s="93">
        <f>_xlfn.XLOOKUP(B1398,'[3]Nur des jours'!$B:$B,'[3]Nur des jours'!$N:$N,"")</f>
        <v>0</v>
      </c>
      <c r="AD1398" s="93">
        <v>0</v>
      </c>
      <c r="AE1398" s="93">
        <v>0</v>
      </c>
      <c r="AF1398" s="93">
        <v>0</v>
      </c>
      <c r="AG1398" s="93"/>
      <c r="AH1398" s="93">
        <v>0</v>
      </c>
      <c r="AI1398" s="93">
        <v>0</v>
      </c>
      <c r="AJ1398" s="93">
        <v>0</v>
      </c>
      <c r="AK1398" s="93">
        <v>0</v>
      </c>
      <c r="AL1398" s="93">
        <v>0</v>
      </c>
      <c r="AM1398" s="49" t="s">
        <v>5559</v>
      </c>
      <c r="AN1398" s="49"/>
      <c r="AO1398" s="48" t="str" cm="1">
        <f t="array" ref="AO1398">IFERROR(_xlfn.IFS(
AQ1398="MPR ISSUE","PDH",
AQ1398="BSS Hardware Issue","BSS",
AQ1398="Sites strategiques, MLL, Pylone, etc.","ENVTECH",
AQ1398="AKTIVCO DEFAUT GE &amp; POWER Cabinet","AKTIVCO",
AQ1398="AKTIVCO Coupure ENEO &amp; Baisse de tension","AKTIVCO GRID ONLY",
AQ1398="Coupure ENEO &amp; Baisse de tension","IHS GRID ONLY",
AQ1398="Defaut GE &amp; POWER Cabinet","IHS",
AQ1398="Sharing","Partners",
AQ1398="Sites strategiques &amp; DataCenter","SST &amp; DC",
AQ1398="Exclu","Exclu",
AQ1398="SAT","SAT",
AQ1398="SPARE-ISSUE","SPARE-ISSUE",
AQ1398="Fiber CAmtel","TRANS_FO_CAMTEL",
AQ1398="Fiber AOF","Fiber AOF",
AQ1398="Projet OCM (HUAWEI)","TRAVAUX-HUAWEI",
AQ1398="Projet OCM (NOKIA)","TRAVAUX-NOKIA",
AQ1398="ACCESS-ISSUE","ACCESS-ISSUE",
AQ1398="Projet OCM (ZTE, NOKIA, autres projets)","TRAVAUX OCM",
AQ1398="No root CAuse","No root cause",
AQ1398="ODU HS","PDH",
AQ1398="IP &amp; VLAN","PDH",
AQ1398="Warehouse HUAWEI","SPARE-ISSUE",
AQ1398="SPARE-HS","SPARE-ISSUE",
AQ1398="Power Telco","BSS",AQ1398="no impacts","no impacts"
),"")</f>
        <v>No root cause</v>
      </c>
      <c r="AP1398" s="48" t="str" cm="1">
        <f t="array" ref="AP1398">IFERROR(_xlfn.IFS(
AQ1398="MPR ISSUE","TX ISSUE",
AQ1398="BSS Hardware Issue","RAN ISSUE",
AQ1398="Sites strategiques, MLL, Pylone, etc.","ENVTECH",
AQ1398="AKTIVCO DEFAUT GE &amp; POWER Cabinet","POWER ISSUE",
AQ1398="AKTIVCO Coupure ENEO &amp; Baisse de tension","POWER ISSUE",
AQ1398="Coupure ENEO &amp; Baisse de tension","POWER ISSUE",
AQ1398="Defaut GE &amp; POWER Cabinet","POWER ISSUE",
AQ1398="Sharing","POWER ISSUE",
AQ1398="Sites strategiques &amp; DataCenter","POWER ISSUE",
AQ1398="Exclu","Exclu",
AQ1398="SAT","TX ISSUE",
AQ1398="SPARE-ISSUE","SPARE-ISSUE",
AQ1398="Fiber CAmtel","TX ISSUE",
AQ1398="Fiber AOF","TX ISSUE",
AQ1398="Projet OCM (HUAWEI)","TRAVAUX-HUAWEI",
AQ1398="Projet OCM (NOKIA)","TRAVAUX -NOKIA",
AQ1398="ACCESS-ISSUE","ACCESS-ISSUE",
AQ1398="Projet OCM (ZTE, NOKIA, autres projets)","TRAVAUX OCM",
AQ1398="No root CAuse","No root cause",
AQ1398="ODU HS","TX ISSUE",
AQ1398="IP &amp; VLAN","TX ISSUE",
AQ1398="Warehouse HUAWEI","SPARE-ISSUE",
AQ1398="SPARE-HS","SPARE-ISSUE",
AQ1398="Power Telco","RAN ISSUE",AQ1398="no impacts","no impacts"
),"")</f>
        <v>No root cause</v>
      </c>
      <c r="AQ1398" s="67" t="s">
        <v>5344</v>
      </c>
      <c r="AR1398" s="48" t="str" cm="1">
        <f t="array" ref="AR1398">IFERROR(_xlfn.IFS(
AQ1398="MPR ISSUE","ACTIVE",
AQ1398="BSS Hardware Issue","ACTIVE",
AQ1398="Sites strategiques, MLL, Pylone, etc.","PASSIVE",
AQ1398="AKTIVCO DEFAUT GE &amp; POWER Cabinet","PASSIVE",
AQ1398="AKTIVCO Coupure ENEO &amp; Baisse de tension","PASSIVE",
AQ1398="Coupure ENEO &amp; Baisse de tension","PASSIVE",
AQ1398="Defaut GE &amp; POWER Cabinet","PASSIVE",
AQ1398="Sharing","PASSIVE",
AQ1398="Sites strategiques &amp; DataCenter","PASSIVE",
AQ1398="Exclu","Exclu",
AQ1398="SAT","ACTIVE",
AQ1398="SPARE-ISSUE","SPARE-ISSUE",
AQ1398="Fiber CAmtel","ACTIVE",
AQ1398="Fiber AOF","ACTIVE",
AQ1398="Projet OCM (HUAWEI)","PLANNED WORKS",
AQ1398="Projet OCM (NOKIA)","PLANNED WORKS",
AQ1398="ACCESS-ISSUE","ACCESS-ISSUE",
AQ1398="Projet OCM (ZTE, NOKIA, autres projets)","PLANNED WORKS",
AQ1398="No root CAuse","No root cause",
AQ1398="ODU HS","ACTIVE",
AQ1398="IP &amp; VLAN","ACTIVE",
AQ1398="Warehouse HUAWEI","SPARE-ISSUE",
AQ1398="SPARE-HS","SPARE-ISSUE",
AQ1398="Power Telco","ACTIVE", AQ1398="no impacts","no impacts"
),"")</f>
        <v>No root cause</v>
      </c>
      <c r="AS1398" s="92" t="s">
        <v>5537</v>
      </c>
      <c r="AT1398" s="98" t="s">
        <v>2173</v>
      </c>
      <c r="AV1398" s="17" t="s">
        <v>5537</v>
      </c>
      <c r="AW1398" s="7" t="s">
        <v>5537</v>
      </c>
      <c r="AX1398" s="6" t="s">
        <v>5537</v>
      </c>
      <c r="AY1398" s="7"/>
      <c r="AZ1398" s="3" t="s">
        <v>5537</v>
      </c>
      <c r="BA1398" s="18" t="s">
        <v>5537</v>
      </c>
      <c r="BB1398" s="18" t="s">
        <v>5537</v>
      </c>
      <c r="BC1398" s="18" t="s">
        <v>5537</v>
      </c>
      <c r="BD1398" s="18" t="s">
        <v>5537</v>
      </c>
      <c r="BE1398" s="18" t="s">
        <v>5537</v>
      </c>
      <c r="BF1398" s="18" t="s">
        <v>5537</v>
      </c>
      <c r="BG1398" s="18" t="s">
        <v>5537</v>
      </c>
      <c r="BH1398" s="18" t="s">
        <v>5537</v>
      </c>
      <c r="BI1398" s="18" t="s">
        <v>5537</v>
      </c>
      <c r="BJ1398" s="18" t="s">
        <v>5537</v>
      </c>
      <c r="BK1398" s="18" t="s">
        <v>5537</v>
      </c>
      <c r="BL1398" s="9" t="s">
        <v>5537</v>
      </c>
      <c r="BM1398" s="14" t="s">
        <v>5537</v>
      </c>
      <c r="BN1398" s="14" t="s">
        <v>5537</v>
      </c>
      <c r="BO1398" s="14" t="str">
        <f>_xlfn.XLOOKUP(B1398,'[4]cell downs 18042026 17h'!$B:$B,'[4]cell downs 18042026 17h'!$B:$B,"")</f>
        <v/>
      </c>
      <c r="BP1398" s="14" t="str">
        <f>_xlfn.XLOOKUP(B1398,'[5]Cells Huawei 19042026 15h'!$B:$B,'[5]Cells Huawei 19042026 15h'!$B:$B,"")</f>
        <v/>
      </c>
      <c r="BQ1398" s="9" t="str">
        <f>_xlfn.XLOOKUP(B1398,'[6]cells down 19042026 9H40'!$B:$B,'[6]cells down 19042026 9H40'!$B:$B,"")</f>
        <v/>
      </c>
      <c r="BR1398" s="9" t="s">
        <v>5537</v>
      </c>
      <c r="BS1398" s="9" t="s">
        <v>12</v>
      </c>
      <c r="BT1398" s="108"/>
    </row>
    <row r="1399" spans="1:72" s="9" customFormat="1" x14ac:dyDescent="0.35">
      <c r="A1399" s="1" t="s">
        <v>3497</v>
      </c>
      <c r="B1399" s="8" t="s">
        <v>3498</v>
      </c>
      <c r="C1399" s="3" t="str">
        <f>_xlfn.XLOOKUP(B1399,'[1]daily break down'!$D:$D,'[1]daily break down'!$E:$E,"")</f>
        <v>LITTORAL</v>
      </c>
      <c r="D1399" s="1" t="s">
        <v>21</v>
      </c>
      <c r="E1399" s="1" t="s">
        <v>12</v>
      </c>
      <c r="F1399" s="3" t="s">
        <v>31</v>
      </c>
      <c r="G1399" s="1" t="s">
        <v>484</v>
      </c>
      <c r="H1399" s="34" t="str">
        <f>_xlfn.XLOOKUP(B1399,[2]CALCULATION!$B:$B,[2]CALCULATION!$H:$H,"")</f>
        <v>ZTE</v>
      </c>
      <c r="I1399" s="28">
        <v>0</v>
      </c>
      <c r="J1399" s="28">
        <v>0</v>
      </c>
      <c r="K1399" s="28">
        <v>0</v>
      </c>
      <c r="L1399" s="28">
        <v>0</v>
      </c>
      <c r="M1399" s="28">
        <v>0</v>
      </c>
      <c r="N1399" s="28">
        <v>1.4397366971717844</v>
      </c>
      <c r="O1399" s="28">
        <v>0</v>
      </c>
      <c r="P1399" s="28">
        <v>0</v>
      </c>
      <c r="Q1399" s="28">
        <v>0</v>
      </c>
      <c r="R1399" s="28">
        <v>0</v>
      </c>
      <c r="S1399" s="93">
        <v>0</v>
      </c>
      <c r="T1399" s="93">
        <f>_xlfn.XLOOKUP(B1399,'[3]Nur des jours'!$B:$B,'[3]Nur des jours'!$U:$U,"")</f>
        <v>0</v>
      </c>
      <c r="U1399" s="93">
        <v>0</v>
      </c>
      <c r="V1399" s="93">
        <v>0</v>
      </c>
      <c r="W1399" s="93">
        <v>0</v>
      </c>
      <c r="X1399" s="93">
        <v>1.9259209321039961</v>
      </c>
      <c r="Y1399" s="93">
        <v>0</v>
      </c>
      <c r="Z1399" s="93">
        <v>0</v>
      </c>
      <c r="AA1399" s="93">
        <v>0</v>
      </c>
      <c r="AB1399" s="93">
        <v>0</v>
      </c>
      <c r="AC1399" s="93">
        <f>_xlfn.XLOOKUP(B1399,'[3]Nur des jours'!$B:$B,'[3]Nur des jours'!$N:$N,"")</f>
        <v>0</v>
      </c>
      <c r="AD1399" s="93">
        <v>0</v>
      </c>
      <c r="AE1399" s="93">
        <v>0</v>
      </c>
      <c r="AF1399" s="93">
        <v>0</v>
      </c>
      <c r="AG1399" s="93"/>
      <c r="AH1399" s="93">
        <v>0</v>
      </c>
      <c r="AI1399" s="93">
        <v>0</v>
      </c>
      <c r="AJ1399" s="93">
        <v>0</v>
      </c>
      <c r="AK1399" s="93">
        <v>0</v>
      </c>
      <c r="AL1399" s="93">
        <v>0</v>
      </c>
      <c r="AM1399" s="49" t="s">
        <v>5559</v>
      </c>
      <c r="AN1399" s="49"/>
      <c r="AO1399" s="48" t="str" cm="1">
        <f t="array" ref="AO1399">IFERROR(_xlfn.IFS(
AQ1399="MPR ISSUE","PDH",
AQ1399="BSS Hardware Issue","BSS",
AQ1399="Sites strategiques, MLL, Pylone, etc.","ENVTECH",
AQ1399="AKTIVCO DEFAUT GE &amp; POWER Cabinet","AKTIVCO",
AQ1399="AKTIVCO Coupure ENEO &amp; Baisse de tension","AKTIVCO GRID ONLY",
AQ1399="Coupure ENEO &amp; Baisse de tension","IHS GRID ONLY",
AQ1399="Defaut GE &amp; POWER Cabinet","IHS",
AQ1399="Sharing","Partners",
AQ1399="Sites strategiques &amp; DataCenter","SST &amp; DC",
AQ1399="Exclu","Exclu",
AQ1399="SAT","SAT",
AQ1399="SPARE-ISSUE","SPARE-ISSUE",
AQ1399="Fiber CAmtel","TRANS_FO_CAMTEL",
AQ1399="Fiber AOF","Fiber AOF",
AQ1399="Projet OCM (HUAWEI)","TRAVAUX-HUAWEI",
AQ1399="Projet OCM (NOKIA)","TRAVAUX-NOKIA",
AQ1399="ACCESS-ISSUE","ACCESS-ISSUE",
AQ1399="Projet OCM (ZTE, NOKIA, autres projets)","TRAVAUX OCM",
AQ1399="No root CAuse","No root cause",
AQ1399="ODU HS","PDH",
AQ1399="IP &amp; VLAN","PDH",
AQ1399="Warehouse HUAWEI","SPARE-ISSUE",
AQ1399="SPARE-HS","SPARE-ISSUE",
AQ1399="Power Telco","BSS",AQ1399="no impacts","no impacts"
),"")</f>
        <v>No root cause</v>
      </c>
      <c r="AP1399" s="48" t="str" cm="1">
        <f t="array" ref="AP1399">IFERROR(_xlfn.IFS(
AQ1399="MPR ISSUE","TX ISSUE",
AQ1399="BSS Hardware Issue","RAN ISSUE",
AQ1399="Sites strategiques, MLL, Pylone, etc.","ENVTECH",
AQ1399="AKTIVCO DEFAUT GE &amp; POWER Cabinet","POWER ISSUE",
AQ1399="AKTIVCO Coupure ENEO &amp; Baisse de tension","POWER ISSUE",
AQ1399="Coupure ENEO &amp; Baisse de tension","POWER ISSUE",
AQ1399="Defaut GE &amp; POWER Cabinet","POWER ISSUE",
AQ1399="Sharing","POWER ISSUE",
AQ1399="Sites strategiques &amp; DataCenter","POWER ISSUE",
AQ1399="Exclu","Exclu",
AQ1399="SAT","TX ISSUE",
AQ1399="SPARE-ISSUE","SPARE-ISSUE",
AQ1399="Fiber CAmtel","TX ISSUE",
AQ1399="Fiber AOF","TX ISSUE",
AQ1399="Projet OCM (HUAWEI)","TRAVAUX-HUAWEI",
AQ1399="Projet OCM (NOKIA)","TRAVAUX -NOKIA",
AQ1399="ACCESS-ISSUE","ACCESS-ISSUE",
AQ1399="Projet OCM (ZTE, NOKIA, autres projets)","TRAVAUX OCM",
AQ1399="No root CAuse","No root cause",
AQ1399="ODU HS","TX ISSUE",
AQ1399="IP &amp; VLAN","TX ISSUE",
AQ1399="Warehouse HUAWEI","SPARE-ISSUE",
AQ1399="SPARE-HS","SPARE-ISSUE",
AQ1399="Power Telco","RAN ISSUE",AQ1399="no impacts","no impacts"
),"")</f>
        <v>No root cause</v>
      </c>
      <c r="AQ1399" s="67" t="s">
        <v>5344</v>
      </c>
      <c r="AR1399" s="48" t="str" cm="1">
        <f t="array" ref="AR1399">IFERROR(_xlfn.IFS(
AQ1399="MPR ISSUE","ACTIVE",
AQ1399="BSS Hardware Issue","ACTIVE",
AQ1399="Sites strategiques, MLL, Pylone, etc.","PASSIVE",
AQ1399="AKTIVCO DEFAUT GE &amp; POWER Cabinet","PASSIVE",
AQ1399="AKTIVCO Coupure ENEO &amp; Baisse de tension","PASSIVE",
AQ1399="Coupure ENEO &amp; Baisse de tension","PASSIVE",
AQ1399="Defaut GE &amp; POWER Cabinet","PASSIVE",
AQ1399="Sharing","PASSIVE",
AQ1399="Sites strategiques &amp; DataCenter","PASSIVE",
AQ1399="Exclu","Exclu",
AQ1399="SAT","ACTIVE",
AQ1399="SPARE-ISSUE","SPARE-ISSUE",
AQ1399="Fiber CAmtel","ACTIVE",
AQ1399="Fiber AOF","ACTIVE",
AQ1399="Projet OCM (HUAWEI)","PLANNED WORKS",
AQ1399="Projet OCM (NOKIA)","PLANNED WORKS",
AQ1399="ACCESS-ISSUE","ACCESS-ISSUE",
AQ1399="Projet OCM (ZTE, NOKIA, autres projets)","PLANNED WORKS",
AQ1399="No root CAuse","No root cause",
AQ1399="ODU HS","ACTIVE",
AQ1399="IP &amp; VLAN","ACTIVE",
AQ1399="Warehouse HUAWEI","SPARE-ISSUE",
AQ1399="SPARE-HS","SPARE-ISSUE",
AQ1399="Power Telco","ACTIVE", AQ1399="no impacts","no impacts"
),"")</f>
        <v>No root cause</v>
      </c>
      <c r="AS1399" s="92" t="s">
        <v>5537</v>
      </c>
      <c r="AT1399" s="98" t="s">
        <v>3498</v>
      </c>
      <c r="AV1399" s="17" t="s">
        <v>5537</v>
      </c>
      <c r="AW1399" s="7" t="s">
        <v>5537</v>
      </c>
      <c r="AX1399" s="6" t="s">
        <v>5537</v>
      </c>
      <c r="AY1399" s="7"/>
      <c r="AZ1399" s="3" t="s">
        <v>5537</v>
      </c>
      <c r="BA1399" s="18" t="s">
        <v>5537</v>
      </c>
      <c r="BB1399" s="18" t="s">
        <v>5537</v>
      </c>
      <c r="BC1399" s="18" t="s">
        <v>5537</v>
      </c>
      <c r="BD1399" s="18" t="s">
        <v>5537</v>
      </c>
      <c r="BE1399" s="18" t="s">
        <v>5537</v>
      </c>
      <c r="BF1399" s="18" t="s">
        <v>5537</v>
      </c>
      <c r="BG1399" s="18" t="s">
        <v>5537</v>
      </c>
      <c r="BH1399" s="18" t="s">
        <v>5537</v>
      </c>
      <c r="BI1399" s="18" t="s">
        <v>5537</v>
      </c>
      <c r="BJ1399" s="18" t="s">
        <v>5537</v>
      </c>
      <c r="BK1399" s="18" t="s">
        <v>5537</v>
      </c>
      <c r="BL1399" s="9" t="s">
        <v>5537</v>
      </c>
      <c r="BM1399" s="14" t="s">
        <v>5537</v>
      </c>
      <c r="BN1399" s="14" t="s">
        <v>5537</v>
      </c>
      <c r="BO1399" s="14" t="str">
        <f>_xlfn.XLOOKUP(B1399,'[4]cell downs 18042026 17h'!$B:$B,'[4]cell downs 18042026 17h'!$B:$B,"")</f>
        <v/>
      </c>
      <c r="BP1399" s="14" t="str">
        <f>_xlfn.XLOOKUP(B1399,'[5]Cells Huawei 19042026 15h'!$B:$B,'[5]Cells Huawei 19042026 15h'!$B:$B,"")</f>
        <v/>
      </c>
      <c r="BQ1399" s="9" t="str">
        <f>_xlfn.XLOOKUP(B1399,'[6]cells down 19042026 9H40'!$B:$B,'[6]cells down 19042026 9H40'!$B:$B,"")</f>
        <v/>
      </c>
      <c r="BR1399" s="9" t="s">
        <v>5537</v>
      </c>
      <c r="BS1399" s="9" t="s">
        <v>5537</v>
      </c>
      <c r="BT1399" s="108"/>
    </row>
    <row r="1400" spans="1:72" s="9" customFormat="1" x14ac:dyDescent="0.35">
      <c r="A1400" s="1" t="s">
        <v>2562</v>
      </c>
      <c r="B1400" s="8" t="s">
        <v>2563</v>
      </c>
      <c r="C1400" s="3" t="str">
        <f>_xlfn.XLOOKUP(B1400,'[1]daily break down'!$D:$D,'[1]daily break down'!$E:$E,"")</f>
        <v>OUEST</v>
      </c>
      <c r="D1400" s="1" t="s">
        <v>21</v>
      </c>
      <c r="E1400" s="1" t="s">
        <v>22</v>
      </c>
      <c r="F1400" s="3" t="s">
        <v>102</v>
      </c>
      <c r="G1400" s="1" t="s">
        <v>856</v>
      </c>
      <c r="H1400" s="32" t="str">
        <f>_xlfn.XLOOKUP(B1400,[2]CALCULATION!$B:$B,[2]CALCULATION!$H:$H,"")</f>
        <v>Huawei</v>
      </c>
      <c r="I1400" s="28">
        <v>0</v>
      </c>
      <c r="J1400" s="28">
        <v>7.2232067185453424E-3</v>
      </c>
      <c r="K1400" s="28">
        <v>6.9367218555330101</v>
      </c>
      <c r="L1400" s="28">
        <v>12.390581794522776</v>
      </c>
      <c r="M1400" s="28">
        <v>0</v>
      </c>
      <c r="N1400" s="28">
        <v>1.2881206963956018</v>
      </c>
      <c r="O1400" s="28">
        <v>0</v>
      </c>
      <c r="P1400" s="28">
        <v>0</v>
      </c>
      <c r="Q1400" s="28">
        <v>13.0881830478294</v>
      </c>
      <c r="R1400" s="28">
        <v>18.491409199476077</v>
      </c>
      <c r="S1400" s="93">
        <v>18.259285655175169</v>
      </c>
      <c r="T1400" s="93">
        <f>_xlfn.XLOOKUP(B1400,'[3]Nur des jours'!$B:$B,'[3]Nur des jours'!$U:$U,"")</f>
        <v>0</v>
      </c>
      <c r="U1400" s="93">
        <v>0</v>
      </c>
      <c r="V1400" s="93">
        <v>0</v>
      </c>
      <c r="W1400" s="93">
        <v>0</v>
      </c>
      <c r="X1400" s="93">
        <v>1.7255616622863714</v>
      </c>
      <c r="Y1400" s="93">
        <v>0</v>
      </c>
      <c r="Z1400" s="93">
        <v>0</v>
      </c>
      <c r="AA1400" s="93">
        <v>0</v>
      </c>
      <c r="AB1400" s="93">
        <v>0</v>
      </c>
      <c r="AC1400" s="93">
        <f>_xlfn.XLOOKUP(B1400,'[3]Nur des jours'!$B:$B,'[3]Nur des jours'!$N:$N,"")</f>
        <v>0</v>
      </c>
      <c r="AD1400" s="93">
        <v>0</v>
      </c>
      <c r="AE1400" s="93">
        <v>0</v>
      </c>
      <c r="AF1400" s="93">
        <v>0</v>
      </c>
      <c r="AG1400" s="93"/>
      <c r="AH1400" s="93">
        <v>0</v>
      </c>
      <c r="AI1400" s="93">
        <v>0</v>
      </c>
      <c r="AJ1400" s="93">
        <v>0</v>
      </c>
      <c r="AK1400" s="93">
        <v>0</v>
      </c>
      <c r="AL1400" s="93">
        <v>0</v>
      </c>
      <c r="AM1400" s="49" t="s">
        <v>5559</v>
      </c>
      <c r="AN1400" s="49"/>
      <c r="AO1400" s="48" t="str" cm="1">
        <f t="array" ref="AO1400">IFERROR(_xlfn.IFS(
AQ1400="MPR ISSUE","PDH",
AQ1400="BSS Hardware Issue","BSS",
AQ1400="Sites strategiques, MLL, Pylone, etc.","ENVTECH",
AQ1400="AKTIVCO DEFAUT GE &amp; POWER Cabinet","AKTIVCO",
AQ1400="AKTIVCO Coupure ENEO &amp; Baisse de tension","AKTIVCO GRID ONLY",
AQ1400="Coupure ENEO &amp; Baisse de tension","IHS GRID ONLY",
AQ1400="Defaut GE &amp; POWER Cabinet","IHS",
AQ1400="Sharing","Partners",
AQ1400="Sites strategiques &amp; DataCenter","SST &amp; DC",
AQ1400="Exclu","Exclu",
AQ1400="SAT","SAT",
AQ1400="SPARE-ISSUE","SPARE-ISSUE",
AQ1400="Fiber CAmtel","TRANS_FO_CAMTEL",
AQ1400="Fiber AOF","Fiber AOF",
AQ1400="Projet OCM (HUAWEI)","TRAVAUX-HUAWEI",
AQ1400="Projet OCM (NOKIA)","TRAVAUX-NOKIA",
AQ1400="ACCESS-ISSUE","ACCESS-ISSUE",
AQ1400="Projet OCM (ZTE, NOKIA, autres projets)","TRAVAUX OCM",
AQ1400="No root CAuse","No root cause",
AQ1400="ODU HS","PDH",
AQ1400="IP &amp; VLAN","PDH",
AQ1400="Warehouse HUAWEI","SPARE-ISSUE",
AQ1400="SPARE-HS","SPARE-ISSUE",
AQ1400="Power Telco","BSS",AQ1400="no impacts","no impacts"
),"")</f>
        <v>No root cause</v>
      </c>
      <c r="AP1400" s="48" t="str" cm="1">
        <f t="array" ref="AP1400">IFERROR(_xlfn.IFS(
AQ1400="MPR ISSUE","TX ISSUE",
AQ1400="BSS Hardware Issue","RAN ISSUE",
AQ1400="Sites strategiques, MLL, Pylone, etc.","ENVTECH",
AQ1400="AKTIVCO DEFAUT GE &amp; POWER Cabinet","POWER ISSUE",
AQ1400="AKTIVCO Coupure ENEO &amp; Baisse de tension","POWER ISSUE",
AQ1400="Coupure ENEO &amp; Baisse de tension","POWER ISSUE",
AQ1400="Defaut GE &amp; POWER Cabinet","POWER ISSUE",
AQ1400="Sharing","POWER ISSUE",
AQ1400="Sites strategiques &amp; DataCenter","POWER ISSUE",
AQ1400="Exclu","Exclu",
AQ1400="SAT","TX ISSUE",
AQ1400="SPARE-ISSUE","SPARE-ISSUE",
AQ1400="Fiber CAmtel","TX ISSUE",
AQ1400="Fiber AOF","TX ISSUE",
AQ1400="Projet OCM (HUAWEI)","TRAVAUX-HUAWEI",
AQ1400="Projet OCM (NOKIA)","TRAVAUX -NOKIA",
AQ1400="ACCESS-ISSUE","ACCESS-ISSUE",
AQ1400="Projet OCM (ZTE, NOKIA, autres projets)","TRAVAUX OCM",
AQ1400="No root CAuse","No root cause",
AQ1400="ODU HS","TX ISSUE",
AQ1400="IP &amp; VLAN","TX ISSUE",
AQ1400="Warehouse HUAWEI","SPARE-ISSUE",
AQ1400="SPARE-HS","SPARE-ISSUE",
AQ1400="Power Telco","RAN ISSUE",AQ1400="no impacts","no impacts"
),"")</f>
        <v>No root cause</v>
      </c>
      <c r="AQ1400" s="67" t="s">
        <v>5344</v>
      </c>
      <c r="AR1400" s="48" t="str" cm="1">
        <f t="array" ref="AR1400">IFERROR(_xlfn.IFS(
AQ1400="MPR ISSUE","ACTIVE",
AQ1400="BSS Hardware Issue","ACTIVE",
AQ1400="Sites strategiques, MLL, Pylone, etc.","PASSIVE",
AQ1400="AKTIVCO DEFAUT GE &amp; POWER Cabinet","PASSIVE",
AQ1400="AKTIVCO Coupure ENEO &amp; Baisse de tension","PASSIVE",
AQ1400="Coupure ENEO &amp; Baisse de tension","PASSIVE",
AQ1400="Defaut GE &amp; POWER Cabinet","PASSIVE",
AQ1400="Sharing","PASSIVE",
AQ1400="Sites strategiques &amp; DataCenter","PASSIVE",
AQ1400="Exclu","Exclu",
AQ1400="SAT","ACTIVE",
AQ1400="SPARE-ISSUE","SPARE-ISSUE",
AQ1400="Fiber CAmtel","ACTIVE",
AQ1400="Fiber AOF","ACTIVE",
AQ1400="Projet OCM (HUAWEI)","PLANNED WORKS",
AQ1400="Projet OCM (NOKIA)","PLANNED WORKS",
AQ1400="ACCESS-ISSUE","ACCESS-ISSUE",
AQ1400="Projet OCM (ZTE, NOKIA, autres projets)","PLANNED WORKS",
AQ1400="No root CAuse","No root cause",
AQ1400="ODU HS","ACTIVE",
AQ1400="IP &amp; VLAN","ACTIVE",
AQ1400="Warehouse HUAWEI","SPARE-ISSUE",
AQ1400="SPARE-HS","SPARE-ISSUE",
AQ1400="Power Telco","ACTIVE", AQ1400="no impacts","no impacts"
),"")</f>
        <v>No root cause</v>
      </c>
      <c r="AS1400" s="92" t="s">
        <v>5537</v>
      </c>
      <c r="AT1400" s="98" t="s">
        <v>2563</v>
      </c>
      <c r="AV1400" s="17" t="s">
        <v>5537</v>
      </c>
      <c r="AW1400" s="7" t="s">
        <v>5537</v>
      </c>
      <c r="AX1400" s="6" t="s">
        <v>5537</v>
      </c>
      <c r="AY1400" s="7"/>
      <c r="AZ1400" s="3" t="s">
        <v>5537</v>
      </c>
      <c r="BA1400" s="18" t="s">
        <v>5537</v>
      </c>
      <c r="BB1400" s="18" t="s">
        <v>5537</v>
      </c>
      <c r="BC1400" s="18" t="s">
        <v>5537</v>
      </c>
      <c r="BD1400" s="18" t="s">
        <v>5537</v>
      </c>
      <c r="BE1400" s="18" t="s">
        <v>5537</v>
      </c>
      <c r="BF1400" s="18" t="s">
        <v>5537</v>
      </c>
      <c r="BG1400" s="18" t="s">
        <v>5537</v>
      </c>
      <c r="BH1400" s="18" t="s">
        <v>5537</v>
      </c>
      <c r="BI1400" s="18" t="s">
        <v>5537</v>
      </c>
      <c r="BJ1400" s="18" t="s">
        <v>5537</v>
      </c>
      <c r="BK1400" s="18" t="s">
        <v>5537</v>
      </c>
      <c r="BL1400" s="9" t="s">
        <v>5537</v>
      </c>
      <c r="BM1400" s="14" t="s">
        <v>5537</v>
      </c>
      <c r="BN1400" s="14" t="s">
        <v>5537</v>
      </c>
      <c r="BO1400" s="14" t="str">
        <f>_xlfn.XLOOKUP(B1400,'[4]cell downs 18042026 17h'!$B:$B,'[4]cell downs 18042026 17h'!$B:$B,"")</f>
        <v/>
      </c>
      <c r="BP1400" s="14" t="str">
        <f>_xlfn.XLOOKUP(B1400,'[5]Cells Huawei 19042026 15h'!$B:$B,'[5]Cells Huawei 19042026 15h'!$B:$B,"")</f>
        <v/>
      </c>
      <c r="BQ1400" s="9" t="str">
        <f>_xlfn.XLOOKUP(B1400,'[6]cells down 19042026 9H40'!$B:$B,'[6]cells down 19042026 9H40'!$B:$B,"")</f>
        <v/>
      </c>
      <c r="BR1400" s="9" t="s">
        <v>5537</v>
      </c>
      <c r="BS1400" s="9" t="s">
        <v>12</v>
      </c>
      <c r="BT1400" s="108"/>
    </row>
    <row r="1401" spans="1:72" s="9" customFormat="1" x14ac:dyDescent="0.35">
      <c r="A1401" s="1" t="s">
        <v>3153</v>
      </c>
      <c r="B1401" s="8" t="s">
        <v>3154</v>
      </c>
      <c r="C1401" s="3" t="str">
        <f>_xlfn.XLOOKUP(B1401,'[1]daily break down'!$D:$D,'[1]daily break down'!$E:$E,"")</f>
        <v>Yaounde</v>
      </c>
      <c r="D1401" s="1" t="s">
        <v>11</v>
      </c>
      <c r="E1401" s="1" t="s">
        <v>12</v>
      </c>
      <c r="F1401" s="3" t="s">
        <v>37</v>
      </c>
      <c r="G1401" s="1" t="s">
        <v>38</v>
      </c>
      <c r="H1401" s="34" t="str">
        <f>_xlfn.XLOOKUP(B1401,[2]CALCULATION!$B:$B,[2]CALCULATION!$H:$H,"")</f>
        <v>ZTE</v>
      </c>
      <c r="I1401" s="28">
        <v>0</v>
      </c>
      <c r="J1401" s="28">
        <v>0</v>
      </c>
      <c r="K1401" s="28">
        <v>0</v>
      </c>
      <c r="L1401" s="28">
        <v>0</v>
      </c>
      <c r="M1401" s="28">
        <v>0</v>
      </c>
      <c r="N1401" s="28">
        <v>0</v>
      </c>
      <c r="O1401" s="28">
        <v>0</v>
      </c>
      <c r="P1401" s="28">
        <v>0</v>
      </c>
      <c r="Q1401" s="28">
        <v>0</v>
      </c>
      <c r="R1401" s="28">
        <v>0</v>
      </c>
      <c r="S1401" s="93">
        <v>1.551651813613444E-3</v>
      </c>
      <c r="T1401" s="93">
        <f>_xlfn.XLOOKUP(B1401,'[3]Nur des jours'!$B:$B,'[3]Nur des jours'!$U:$U,"")</f>
        <v>0</v>
      </c>
      <c r="U1401" s="93">
        <v>0</v>
      </c>
      <c r="V1401" s="93">
        <v>0</v>
      </c>
      <c r="W1401" s="93">
        <v>0</v>
      </c>
      <c r="X1401" s="93">
        <v>1.656468568884778</v>
      </c>
      <c r="Y1401" s="93">
        <v>0</v>
      </c>
      <c r="Z1401" s="93">
        <v>0</v>
      </c>
      <c r="AA1401" s="93">
        <v>0</v>
      </c>
      <c r="AB1401" s="93">
        <v>0</v>
      </c>
      <c r="AC1401" s="93">
        <f>_xlfn.XLOOKUP(B1401,'[3]Nur des jours'!$B:$B,'[3]Nur des jours'!$N:$N,"")</f>
        <v>0</v>
      </c>
      <c r="AD1401" s="93">
        <v>0</v>
      </c>
      <c r="AE1401" s="93">
        <v>0</v>
      </c>
      <c r="AF1401" s="93">
        <v>0</v>
      </c>
      <c r="AG1401" s="93"/>
      <c r="AH1401" s="93">
        <v>0</v>
      </c>
      <c r="AI1401" s="93">
        <v>0</v>
      </c>
      <c r="AJ1401" s="93">
        <v>0</v>
      </c>
      <c r="AK1401" s="93">
        <v>0</v>
      </c>
      <c r="AL1401" s="93">
        <v>0</v>
      </c>
      <c r="AM1401" s="49" t="s">
        <v>5559</v>
      </c>
      <c r="AN1401" s="49"/>
      <c r="AO1401" s="48" t="str" cm="1">
        <f t="array" ref="AO1401">IFERROR(_xlfn.IFS(
AQ1401="MPR ISSUE","PDH",
AQ1401="BSS Hardware Issue","BSS",
AQ1401="Sites strategiques, MLL, Pylone, etc.","ENVTECH",
AQ1401="AKTIVCO DEFAUT GE &amp; POWER Cabinet","AKTIVCO",
AQ1401="AKTIVCO Coupure ENEO &amp; Baisse de tension","AKTIVCO GRID ONLY",
AQ1401="Coupure ENEO &amp; Baisse de tension","IHS GRID ONLY",
AQ1401="Defaut GE &amp; POWER Cabinet","IHS",
AQ1401="Sharing","Partners",
AQ1401="Sites strategiques &amp; DataCenter","SST &amp; DC",
AQ1401="Exclu","Exclu",
AQ1401="SAT","SAT",
AQ1401="SPARE-ISSUE","SPARE-ISSUE",
AQ1401="Fiber CAmtel","TRANS_FO_CAMTEL",
AQ1401="Fiber AOF","Fiber AOF",
AQ1401="Projet OCM (HUAWEI)","TRAVAUX-HUAWEI",
AQ1401="Projet OCM (NOKIA)","TRAVAUX-NOKIA",
AQ1401="ACCESS-ISSUE","ACCESS-ISSUE",
AQ1401="Projet OCM (ZTE, NOKIA, autres projets)","TRAVAUX OCM",
AQ1401="No root CAuse","No root cause",
AQ1401="ODU HS","PDH",
AQ1401="IP &amp; VLAN","PDH",
AQ1401="Warehouse HUAWEI","SPARE-ISSUE",
AQ1401="SPARE-HS","SPARE-ISSUE",
AQ1401="Power Telco","BSS",AQ1401="no impacts","no impacts"
),"")</f>
        <v>No root cause</v>
      </c>
      <c r="AP1401" s="48" t="str" cm="1">
        <f t="array" ref="AP1401">IFERROR(_xlfn.IFS(
AQ1401="MPR ISSUE","TX ISSUE",
AQ1401="BSS Hardware Issue","RAN ISSUE",
AQ1401="Sites strategiques, MLL, Pylone, etc.","ENVTECH",
AQ1401="AKTIVCO DEFAUT GE &amp; POWER Cabinet","POWER ISSUE",
AQ1401="AKTIVCO Coupure ENEO &amp; Baisse de tension","POWER ISSUE",
AQ1401="Coupure ENEO &amp; Baisse de tension","POWER ISSUE",
AQ1401="Defaut GE &amp; POWER Cabinet","POWER ISSUE",
AQ1401="Sharing","POWER ISSUE",
AQ1401="Sites strategiques &amp; DataCenter","POWER ISSUE",
AQ1401="Exclu","Exclu",
AQ1401="SAT","TX ISSUE",
AQ1401="SPARE-ISSUE","SPARE-ISSUE",
AQ1401="Fiber CAmtel","TX ISSUE",
AQ1401="Fiber AOF","TX ISSUE",
AQ1401="Projet OCM (HUAWEI)","TRAVAUX-HUAWEI",
AQ1401="Projet OCM (NOKIA)","TRAVAUX -NOKIA",
AQ1401="ACCESS-ISSUE","ACCESS-ISSUE",
AQ1401="Projet OCM (ZTE, NOKIA, autres projets)","TRAVAUX OCM",
AQ1401="No root CAuse","No root cause",
AQ1401="ODU HS","TX ISSUE",
AQ1401="IP &amp; VLAN","TX ISSUE",
AQ1401="Warehouse HUAWEI","SPARE-ISSUE",
AQ1401="SPARE-HS","SPARE-ISSUE",
AQ1401="Power Telco","RAN ISSUE",AQ1401="no impacts","no impacts"
),"")</f>
        <v>No root cause</v>
      </c>
      <c r="AQ1401" s="127" t="s">
        <v>5344</v>
      </c>
      <c r="AR1401" s="48" t="str" cm="1">
        <f t="array" ref="AR1401">IFERROR(_xlfn.IFS(
AQ1401="MPR ISSUE","ACTIVE",
AQ1401="BSS Hardware Issue","ACTIVE",
AQ1401="Sites strategiques, MLL, Pylone, etc.","PASSIVE",
AQ1401="AKTIVCO DEFAUT GE &amp; POWER Cabinet","PASSIVE",
AQ1401="AKTIVCO Coupure ENEO &amp; Baisse de tension","PASSIVE",
AQ1401="Coupure ENEO &amp; Baisse de tension","PASSIVE",
AQ1401="Defaut GE &amp; POWER Cabinet","PASSIVE",
AQ1401="Sharing","PASSIVE",
AQ1401="Sites strategiques &amp; DataCenter","PASSIVE",
AQ1401="Exclu","Exclu",
AQ1401="SAT","ACTIVE",
AQ1401="SPARE-ISSUE","SPARE-ISSUE",
AQ1401="Fiber CAmtel","ACTIVE",
AQ1401="Fiber AOF","ACTIVE",
AQ1401="Projet OCM (HUAWEI)","PLANNED WORKS",
AQ1401="Projet OCM (NOKIA)","PLANNED WORKS",
AQ1401="ACCESS-ISSUE","ACCESS-ISSUE",
AQ1401="Projet OCM (ZTE, NOKIA, autres projets)","PLANNED WORKS",
AQ1401="No root CAuse","No root cause",
AQ1401="ODU HS","ACTIVE",
AQ1401="IP &amp; VLAN","ACTIVE",
AQ1401="Warehouse HUAWEI","SPARE-ISSUE",
AQ1401="SPARE-HS","SPARE-ISSUE",
AQ1401="Power Telco","ACTIVE", AQ1401="no impacts","no impacts"
),"")</f>
        <v>No root cause</v>
      </c>
      <c r="AS1401" s="92" t="s">
        <v>5537</v>
      </c>
      <c r="AT1401" s="98" t="s">
        <v>3154</v>
      </c>
      <c r="AV1401" s="17" t="s">
        <v>5537</v>
      </c>
      <c r="AW1401" s="7" t="s">
        <v>5537</v>
      </c>
      <c r="AX1401" s="6" t="s">
        <v>5537</v>
      </c>
      <c r="AY1401" s="7"/>
      <c r="AZ1401" s="3" t="s">
        <v>5537</v>
      </c>
      <c r="BA1401" s="18" t="s">
        <v>5537</v>
      </c>
      <c r="BB1401" s="18" t="s">
        <v>5537</v>
      </c>
      <c r="BC1401" s="18" t="s">
        <v>5537</v>
      </c>
      <c r="BD1401" s="18" t="s">
        <v>5537</v>
      </c>
      <c r="BE1401" s="18" t="s">
        <v>5537</v>
      </c>
      <c r="BF1401" s="18" t="s">
        <v>5537</v>
      </c>
      <c r="BG1401" s="18" t="s">
        <v>5537</v>
      </c>
      <c r="BH1401" s="18" t="s">
        <v>5537</v>
      </c>
      <c r="BI1401" s="18" t="s">
        <v>5537</v>
      </c>
      <c r="BJ1401" s="18" t="s">
        <v>5537</v>
      </c>
      <c r="BK1401" s="18" t="s">
        <v>5537</v>
      </c>
      <c r="BL1401" s="9" t="s">
        <v>5537</v>
      </c>
      <c r="BM1401" s="14" t="s">
        <v>5537</v>
      </c>
      <c r="BN1401" s="14" t="s">
        <v>5537</v>
      </c>
      <c r="BO1401" s="14" t="str">
        <f>_xlfn.XLOOKUP(B1401,'[4]cell downs 18042026 17h'!$B:$B,'[4]cell downs 18042026 17h'!$B:$B,"")</f>
        <v/>
      </c>
      <c r="BP1401" s="14" t="str">
        <f>_xlfn.XLOOKUP(B1401,'[5]Cells Huawei 19042026 15h'!$B:$B,'[5]Cells Huawei 19042026 15h'!$B:$B,"")</f>
        <v/>
      </c>
      <c r="BQ1401" s="9" t="str">
        <f>_xlfn.XLOOKUP(B1401,'[6]cells down 19042026 9H40'!$B:$B,'[6]cells down 19042026 9H40'!$B:$B,"")</f>
        <v/>
      </c>
      <c r="BR1401" s="9" t="s">
        <v>3154</v>
      </c>
      <c r="BS1401" s="9" t="s">
        <v>5537</v>
      </c>
      <c r="BT1401" s="108"/>
    </row>
    <row r="1402" spans="1:72" s="9" customFormat="1" ht="26.5" customHeight="1" x14ac:dyDescent="0.35">
      <c r="A1402" s="1" t="s">
        <v>2564</v>
      </c>
      <c r="B1402" s="8" t="s">
        <v>2565</v>
      </c>
      <c r="C1402" s="3" t="str">
        <f>_xlfn.XLOOKUP(B1402,'[1]daily break down'!$D:$D,'[1]daily break down'!$E:$E,"")</f>
        <v>Garoua</v>
      </c>
      <c r="D1402" s="1" t="s">
        <v>21</v>
      </c>
      <c r="E1402" s="1" t="s">
        <v>36</v>
      </c>
      <c r="F1402" s="3" t="s">
        <v>23</v>
      </c>
      <c r="G1402" s="1" t="s">
        <v>24</v>
      </c>
      <c r="H1402" s="32" t="str">
        <f>_xlfn.XLOOKUP(B1402,[2]CALCULATION!$B:$B,[2]CALCULATION!$H:$H,"")</f>
        <v>Huawei</v>
      </c>
      <c r="I1402" s="28">
        <v>0</v>
      </c>
      <c r="J1402" s="28">
        <v>0</v>
      </c>
      <c r="K1402" s="28">
        <v>0</v>
      </c>
      <c r="L1402" s="28">
        <v>0</v>
      </c>
      <c r="M1402" s="28">
        <v>3.0474798320934391</v>
      </c>
      <c r="N1402" s="28">
        <v>0</v>
      </c>
      <c r="O1402" s="28">
        <v>0</v>
      </c>
      <c r="P1402" s="28">
        <v>0</v>
      </c>
      <c r="Q1402" s="28">
        <v>0</v>
      </c>
      <c r="R1402" s="28">
        <v>0</v>
      </c>
      <c r="S1402" s="93">
        <v>0</v>
      </c>
      <c r="T1402" s="93">
        <f>_xlfn.XLOOKUP(B1402,'[3]Nur des jours'!$B:$B,'[3]Nur des jours'!$U:$U,"")</f>
        <v>1.4687186994375527</v>
      </c>
      <c r="U1402" s="93">
        <v>0</v>
      </c>
      <c r="V1402" s="93">
        <v>0</v>
      </c>
      <c r="W1402" s="93">
        <v>1.4687186994375527</v>
      </c>
      <c r="X1402" s="93">
        <v>1.3763329937534421</v>
      </c>
      <c r="Y1402" s="93">
        <v>0</v>
      </c>
      <c r="Z1402" s="93">
        <v>0</v>
      </c>
      <c r="AA1402" s="93">
        <v>0</v>
      </c>
      <c r="AB1402" s="93">
        <v>0</v>
      </c>
      <c r="AC1402" s="93">
        <f>_xlfn.XLOOKUP(B1402,'[3]Nur des jours'!$B:$B,'[3]Nur des jours'!$N:$N,"")</f>
        <v>0</v>
      </c>
      <c r="AD1402" s="93">
        <v>0</v>
      </c>
      <c r="AE1402" s="93">
        <v>0</v>
      </c>
      <c r="AF1402" s="93">
        <v>0</v>
      </c>
      <c r="AG1402" s="93"/>
      <c r="AH1402" s="93">
        <v>0</v>
      </c>
      <c r="AI1402" s="93">
        <v>0</v>
      </c>
      <c r="AJ1402" s="93">
        <v>0</v>
      </c>
      <c r="AK1402" s="93">
        <v>0</v>
      </c>
      <c r="AL1402" s="93">
        <v>0</v>
      </c>
      <c r="AM1402" s="49" t="s">
        <v>5559</v>
      </c>
      <c r="AN1402" s="49"/>
      <c r="AO1402" s="48" t="str" cm="1">
        <f t="array" ref="AO1402">IFERROR(_xlfn.IFS(
AQ1402="MPR ISSUE","PDH",
AQ1402="BSS Hardware Issue","BSS",
AQ1402="Sites strategiques, MLL, Pylone, etc.","ENVTECH",
AQ1402="AKTIVCO DEFAUT GE &amp; POWER Cabinet","AKTIVCO",
AQ1402="AKTIVCO Coupure ENEO &amp; Baisse de tension","AKTIVCO GRID ONLY",
AQ1402="Coupure ENEO &amp; Baisse de tension","IHS GRID ONLY",
AQ1402="Defaut GE &amp; POWER Cabinet","IHS",
AQ1402="Sharing","Partners",
AQ1402="Sites strategiques &amp; DataCenter","SST &amp; DC",
AQ1402="Exclu","Exclu",
AQ1402="SAT","SAT",
AQ1402="SPARE-ISSUE","SPARE-ISSUE",
AQ1402="Fiber CAmtel","TRANS_FO_CAMTEL",
AQ1402="Fiber AOF","Fiber AOF",
AQ1402="Projet OCM (HUAWEI)","TRAVAUX-HUAWEI",
AQ1402="Projet OCM (NOKIA)","TRAVAUX-NOKIA",
AQ1402="ACCESS-ISSUE","ACCESS-ISSUE",
AQ1402="Projet OCM (ZTE, NOKIA, autres projets)","TRAVAUX OCM",
AQ1402="No root CAuse","No root cause",
AQ1402="ODU HS","PDH",
AQ1402="IP &amp; VLAN","PDH",
AQ1402="Warehouse HUAWEI","SPARE-ISSUE",
AQ1402="SPARE-HS","SPARE-ISSUE",
AQ1402="Power Telco","BSS",AQ1402="no impacts","no impacts"
),"")</f>
        <v>No root cause</v>
      </c>
      <c r="AP1402" s="48" t="str" cm="1">
        <f t="array" ref="AP1402">IFERROR(_xlfn.IFS(
AQ1402="MPR ISSUE","TX ISSUE",
AQ1402="BSS Hardware Issue","RAN ISSUE",
AQ1402="Sites strategiques, MLL, Pylone, etc.","ENVTECH",
AQ1402="AKTIVCO DEFAUT GE &amp; POWER Cabinet","POWER ISSUE",
AQ1402="AKTIVCO Coupure ENEO &amp; Baisse de tension","POWER ISSUE",
AQ1402="Coupure ENEO &amp; Baisse de tension","POWER ISSUE",
AQ1402="Defaut GE &amp; POWER Cabinet","POWER ISSUE",
AQ1402="Sharing","POWER ISSUE",
AQ1402="Sites strategiques &amp; DataCenter","POWER ISSUE",
AQ1402="Exclu","Exclu",
AQ1402="SAT","TX ISSUE",
AQ1402="SPARE-ISSUE","SPARE-ISSUE",
AQ1402="Fiber CAmtel","TX ISSUE",
AQ1402="Fiber AOF","TX ISSUE",
AQ1402="Projet OCM (HUAWEI)","TRAVAUX-HUAWEI",
AQ1402="Projet OCM (NOKIA)","TRAVAUX -NOKIA",
AQ1402="ACCESS-ISSUE","ACCESS-ISSUE",
AQ1402="Projet OCM (ZTE, NOKIA, autres projets)","TRAVAUX OCM",
AQ1402="No root CAuse","No root cause",
AQ1402="ODU HS","TX ISSUE",
AQ1402="IP &amp; VLAN","TX ISSUE",
AQ1402="Warehouse HUAWEI","SPARE-ISSUE",
AQ1402="SPARE-HS","SPARE-ISSUE",
AQ1402="Power Telco","RAN ISSUE",AQ1402="no impacts","no impacts"
),"")</f>
        <v>No root cause</v>
      </c>
      <c r="AQ1402" s="67" t="s">
        <v>5344</v>
      </c>
      <c r="AR1402" s="48" t="str" cm="1">
        <f t="array" ref="AR1402">IFERROR(_xlfn.IFS(
AQ1402="MPR ISSUE","ACTIVE",
AQ1402="BSS Hardware Issue","ACTIVE",
AQ1402="Sites strategiques, MLL, Pylone, etc.","PASSIVE",
AQ1402="AKTIVCO DEFAUT GE &amp; POWER Cabinet","PASSIVE",
AQ1402="AKTIVCO Coupure ENEO &amp; Baisse de tension","PASSIVE",
AQ1402="Coupure ENEO &amp; Baisse de tension","PASSIVE",
AQ1402="Defaut GE &amp; POWER Cabinet","PASSIVE",
AQ1402="Sharing","PASSIVE",
AQ1402="Sites strategiques &amp; DataCenter","PASSIVE",
AQ1402="Exclu","Exclu",
AQ1402="SAT","ACTIVE",
AQ1402="SPARE-ISSUE","SPARE-ISSUE",
AQ1402="Fiber CAmtel","ACTIVE",
AQ1402="Fiber AOF","ACTIVE",
AQ1402="Projet OCM (HUAWEI)","PLANNED WORKS",
AQ1402="Projet OCM (NOKIA)","PLANNED WORKS",
AQ1402="ACCESS-ISSUE","ACCESS-ISSUE",
AQ1402="Projet OCM (ZTE, NOKIA, autres projets)","PLANNED WORKS",
AQ1402="No root CAuse","No root cause",
AQ1402="ODU HS","ACTIVE",
AQ1402="IP &amp; VLAN","ACTIVE",
AQ1402="Warehouse HUAWEI","SPARE-ISSUE",
AQ1402="SPARE-HS","SPARE-ISSUE",
AQ1402="Power Telco","ACTIVE", AQ1402="no impacts","no impacts"
),"")</f>
        <v>No root cause</v>
      </c>
      <c r="AS1402" s="92" t="s">
        <v>5537</v>
      </c>
      <c r="AT1402" s="98" t="s">
        <v>2565</v>
      </c>
      <c r="AV1402" s="17" t="s">
        <v>5537</v>
      </c>
      <c r="AW1402" s="7" t="s">
        <v>5537</v>
      </c>
      <c r="AX1402" s="6" t="s">
        <v>5537</v>
      </c>
      <c r="AY1402" s="7"/>
      <c r="AZ1402" s="3" t="s">
        <v>5537</v>
      </c>
      <c r="BA1402" s="18" t="s">
        <v>5537</v>
      </c>
      <c r="BB1402" s="18" t="s">
        <v>5537</v>
      </c>
      <c r="BC1402" s="18" t="s">
        <v>5537</v>
      </c>
      <c r="BD1402" s="18" t="s">
        <v>5537</v>
      </c>
      <c r="BE1402" s="18" t="s">
        <v>5537</v>
      </c>
      <c r="BF1402" s="18" t="s">
        <v>5537</v>
      </c>
      <c r="BG1402" s="18" t="s">
        <v>5537</v>
      </c>
      <c r="BH1402" s="18" t="s">
        <v>5537</v>
      </c>
      <c r="BI1402" s="18" t="s">
        <v>5537</v>
      </c>
      <c r="BJ1402" s="18" t="s">
        <v>5537</v>
      </c>
      <c r="BK1402" s="18" t="s">
        <v>5537</v>
      </c>
      <c r="BL1402" s="9" t="s">
        <v>5537</v>
      </c>
      <c r="BM1402" s="14" t="s">
        <v>5537</v>
      </c>
      <c r="BN1402" s="14" t="s">
        <v>5537</v>
      </c>
      <c r="BO1402" s="14" t="str">
        <f>_xlfn.XLOOKUP(B1402,'[4]cell downs 18042026 17h'!$B:$B,'[4]cell downs 18042026 17h'!$B:$B,"")</f>
        <v/>
      </c>
      <c r="BP1402" s="14" t="str">
        <f>_xlfn.XLOOKUP(B1402,'[5]Cells Huawei 19042026 15h'!$B:$B,'[5]Cells Huawei 19042026 15h'!$B:$B,"")</f>
        <v/>
      </c>
      <c r="BQ1402" s="9" t="str">
        <f>_xlfn.XLOOKUP(B1402,'[6]cells down 19042026 9H40'!$B:$B,'[6]cells down 19042026 9H40'!$B:$B,"")</f>
        <v/>
      </c>
      <c r="BR1402" s="9" t="s">
        <v>5537</v>
      </c>
      <c r="BS1402" s="9" t="s">
        <v>5537</v>
      </c>
      <c r="BT1402" s="108"/>
    </row>
    <row r="1403" spans="1:72" s="9" customFormat="1" x14ac:dyDescent="0.35">
      <c r="A1403" s="1" t="s">
        <v>3261</v>
      </c>
      <c r="B1403" s="8" t="s">
        <v>3262</v>
      </c>
      <c r="C1403" s="3" t="str">
        <f>_xlfn.XLOOKUP(B1403,'[1]daily break down'!$D:$D,'[1]daily break down'!$E:$E,"")</f>
        <v>Douala</v>
      </c>
      <c r="D1403" s="1" t="s">
        <v>11</v>
      </c>
      <c r="E1403" s="1" t="s">
        <v>12</v>
      </c>
      <c r="F1403" s="3" t="s">
        <v>31</v>
      </c>
      <c r="G1403" s="1" t="s">
        <v>32</v>
      </c>
      <c r="H1403" s="34" t="str">
        <f>_xlfn.XLOOKUP(B1403,[2]CALCULATION!$B:$B,[2]CALCULATION!$H:$H,"")</f>
        <v>ZTE</v>
      </c>
      <c r="I1403" s="28">
        <v>0</v>
      </c>
      <c r="J1403" s="28">
        <v>0</v>
      </c>
      <c r="K1403" s="28">
        <v>0</v>
      </c>
      <c r="L1403" s="28">
        <v>0</v>
      </c>
      <c r="M1403" s="28">
        <v>3.6918612117009128E-2</v>
      </c>
      <c r="N1403" s="28">
        <v>0</v>
      </c>
      <c r="O1403" s="28">
        <v>0</v>
      </c>
      <c r="P1403" s="28">
        <v>0</v>
      </c>
      <c r="Q1403" s="28">
        <v>0</v>
      </c>
      <c r="R1403" s="28">
        <v>0</v>
      </c>
      <c r="S1403" s="93">
        <v>0</v>
      </c>
      <c r="T1403" s="93">
        <f>_xlfn.XLOOKUP(B1403,'[3]Nur des jours'!$B:$B,'[3]Nur des jours'!$U:$U,"")</f>
        <v>0</v>
      </c>
      <c r="U1403" s="93">
        <v>0</v>
      </c>
      <c r="V1403" s="93">
        <v>0</v>
      </c>
      <c r="W1403" s="93">
        <v>0</v>
      </c>
      <c r="X1403" s="93">
        <v>1.1680192790062582</v>
      </c>
      <c r="Y1403" s="93">
        <v>0</v>
      </c>
      <c r="Z1403" s="93">
        <v>0</v>
      </c>
      <c r="AA1403" s="93">
        <v>0</v>
      </c>
      <c r="AB1403" s="93">
        <v>0</v>
      </c>
      <c r="AC1403" s="93">
        <f>_xlfn.XLOOKUP(B1403,'[3]Nur des jours'!$B:$B,'[3]Nur des jours'!$N:$N,"")</f>
        <v>0</v>
      </c>
      <c r="AD1403" s="93">
        <v>0</v>
      </c>
      <c r="AE1403" s="93">
        <v>0</v>
      </c>
      <c r="AF1403" s="93">
        <v>0</v>
      </c>
      <c r="AG1403" s="93"/>
      <c r="AH1403" s="93">
        <v>0</v>
      </c>
      <c r="AI1403" s="93">
        <v>0</v>
      </c>
      <c r="AJ1403" s="93">
        <v>0</v>
      </c>
      <c r="AK1403" s="93">
        <v>0</v>
      </c>
      <c r="AL1403" s="93">
        <v>0</v>
      </c>
      <c r="AM1403" s="49" t="s">
        <v>5559</v>
      </c>
      <c r="AN1403" s="49"/>
      <c r="AO1403" s="48" t="str" cm="1">
        <f t="array" ref="AO1403">IFERROR(_xlfn.IFS(
AQ1403="MPR ISSUE","PDH",
AQ1403="BSS Hardware Issue","BSS",
AQ1403="Sites strategiques, MLL, Pylone, etc.","ENVTECH",
AQ1403="AKTIVCO DEFAUT GE &amp; POWER Cabinet","AKTIVCO",
AQ1403="AKTIVCO Coupure ENEO &amp; Baisse de tension","AKTIVCO GRID ONLY",
AQ1403="Coupure ENEO &amp; Baisse de tension","IHS GRID ONLY",
AQ1403="Defaut GE &amp; POWER Cabinet","IHS",
AQ1403="Sharing","Partners",
AQ1403="Sites strategiques &amp; DataCenter","SST &amp; DC",
AQ1403="Exclu","Exclu",
AQ1403="SAT","SAT",
AQ1403="SPARE-ISSUE","SPARE-ISSUE",
AQ1403="Fiber CAmtel","TRANS_FO_CAMTEL",
AQ1403="Fiber AOF","Fiber AOF",
AQ1403="Projet OCM (HUAWEI)","TRAVAUX-HUAWEI",
AQ1403="Projet OCM (NOKIA)","TRAVAUX-NOKIA",
AQ1403="ACCESS-ISSUE","ACCESS-ISSUE",
AQ1403="Projet OCM (ZTE, NOKIA, autres projets)","TRAVAUX OCM",
AQ1403="No root CAuse","No root cause",
AQ1403="ODU HS","PDH",
AQ1403="IP &amp; VLAN","PDH",
AQ1403="Warehouse HUAWEI","SPARE-ISSUE",
AQ1403="SPARE-HS","SPARE-ISSUE",
AQ1403="Power Telco","BSS",AQ1403="no impacts","no impacts"
),"")</f>
        <v>No root cause</v>
      </c>
      <c r="AP1403" s="48" t="str" cm="1">
        <f t="array" ref="AP1403">IFERROR(_xlfn.IFS(
AQ1403="MPR ISSUE","TX ISSUE",
AQ1403="BSS Hardware Issue","RAN ISSUE",
AQ1403="Sites strategiques, MLL, Pylone, etc.","ENVTECH",
AQ1403="AKTIVCO DEFAUT GE &amp; POWER Cabinet","POWER ISSUE",
AQ1403="AKTIVCO Coupure ENEO &amp; Baisse de tension","POWER ISSUE",
AQ1403="Coupure ENEO &amp; Baisse de tension","POWER ISSUE",
AQ1403="Defaut GE &amp; POWER Cabinet","POWER ISSUE",
AQ1403="Sharing","POWER ISSUE",
AQ1403="Sites strategiques &amp; DataCenter","POWER ISSUE",
AQ1403="Exclu","Exclu",
AQ1403="SAT","TX ISSUE",
AQ1403="SPARE-ISSUE","SPARE-ISSUE",
AQ1403="Fiber CAmtel","TX ISSUE",
AQ1403="Fiber AOF","TX ISSUE",
AQ1403="Projet OCM (HUAWEI)","TRAVAUX-HUAWEI",
AQ1403="Projet OCM (NOKIA)","TRAVAUX -NOKIA",
AQ1403="ACCESS-ISSUE","ACCESS-ISSUE",
AQ1403="Projet OCM (ZTE, NOKIA, autres projets)","TRAVAUX OCM",
AQ1403="No root CAuse","No root cause",
AQ1403="ODU HS","TX ISSUE",
AQ1403="IP &amp; VLAN","TX ISSUE",
AQ1403="Warehouse HUAWEI","SPARE-ISSUE",
AQ1403="SPARE-HS","SPARE-ISSUE",
AQ1403="Power Telco","RAN ISSUE",AQ1403="no impacts","no impacts"
),"")</f>
        <v>No root cause</v>
      </c>
      <c r="AQ1403" s="127" t="s">
        <v>5344</v>
      </c>
      <c r="AR1403" s="48" t="str" cm="1">
        <f t="array" ref="AR1403">IFERROR(_xlfn.IFS(
AQ1403="MPR ISSUE","ACTIVE",
AQ1403="BSS Hardware Issue","ACTIVE",
AQ1403="Sites strategiques, MLL, Pylone, etc.","PASSIVE",
AQ1403="AKTIVCO DEFAUT GE &amp; POWER Cabinet","PASSIVE",
AQ1403="AKTIVCO Coupure ENEO &amp; Baisse de tension","PASSIVE",
AQ1403="Coupure ENEO &amp; Baisse de tension","PASSIVE",
AQ1403="Defaut GE &amp; POWER Cabinet","PASSIVE",
AQ1403="Sharing","PASSIVE",
AQ1403="Sites strategiques &amp; DataCenter","PASSIVE",
AQ1403="Exclu","Exclu",
AQ1403="SAT","ACTIVE",
AQ1403="SPARE-ISSUE","SPARE-ISSUE",
AQ1403="Fiber CAmtel","ACTIVE",
AQ1403="Fiber AOF","ACTIVE",
AQ1403="Projet OCM (HUAWEI)","PLANNED WORKS",
AQ1403="Projet OCM (NOKIA)","PLANNED WORKS",
AQ1403="ACCESS-ISSUE","ACCESS-ISSUE",
AQ1403="Projet OCM (ZTE, NOKIA, autres projets)","PLANNED WORKS",
AQ1403="No root CAuse","No root cause",
AQ1403="ODU HS","ACTIVE",
AQ1403="IP &amp; VLAN","ACTIVE",
AQ1403="Warehouse HUAWEI","SPARE-ISSUE",
AQ1403="SPARE-HS","SPARE-ISSUE",
AQ1403="Power Telco","ACTIVE", AQ1403="no impacts","no impacts"
),"")</f>
        <v>No root cause</v>
      </c>
      <c r="AS1403" s="92" t="s">
        <v>5537</v>
      </c>
      <c r="AT1403" s="98" t="s">
        <v>3262</v>
      </c>
      <c r="AV1403" s="17" t="s">
        <v>5537</v>
      </c>
      <c r="AW1403" s="7" t="s">
        <v>5537</v>
      </c>
      <c r="AX1403" s="6" t="s">
        <v>5537</v>
      </c>
      <c r="AY1403" s="7"/>
      <c r="AZ1403" s="3" t="s">
        <v>5537</v>
      </c>
      <c r="BA1403" s="18" t="s">
        <v>5537</v>
      </c>
      <c r="BB1403" s="18" t="s">
        <v>5537</v>
      </c>
      <c r="BC1403" s="18" t="s">
        <v>5537</v>
      </c>
      <c r="BD1403" s="18" t="s">
        <v>5537</v>
      </c>
      <c r="BE1403" s="18" t="s">
        <v>5537</v>
      </c>
      <c r="BF1403" s="18" t="s">
        <v>5537</v>
      </c>
      <c r="BG1403" s="18" t="s">
        <v>5537</v>
      </c>
      <c r="BH1403" s="18" t="s">
        <v>5537</v>
      </c>
      <c r="BI1403" s="18" t="s">
        <v>5537</v>
      </c>
      <c r="BJ1403" s="18" t="s">
        <v>5537</v>
      </c>
      <c r="BK1403" s="18" t="s">
        <v>5537</v>
      </c>
      <c r="BL1403" s="9" t="s">
        <v>5537</v>
      </c>
      <c r="BM1403" s="14" t="s">
        <v>5537</v>
      </c>
      <c r="BN1403" s="14" t="s">
        <v>5537</v>
      </c>
      <c r="BO1403" s="14" t="str">
        <f>_xlfn.XLOOKUP(B1403,'[4]cell downs 18042026 17h'!$B:$B,'[4]cell downs 18042026 17h'!$B:$B,"")</f>
        <v/>
      </c>
      <c r="BP1403" s="14" t="str">
        <f>_xlfn.XLOOKUP(B1403,'[5]Cells Huawei 19042026 15h'!$B:$B,'[5]Cells Huawei 19042026 15h'!$B:$B,"")</f>
        <v/>
      </c>
      <c r="BQ1403" s="9" t="str">
        <f>_xlfn.XLOOKUP(B1403,'[6]cells down 19042026 9H40'!$B:$B,'[6]cells down 19042026 9H40'!$B:$B,"")</f>
        <v/>
      </c>
      <c r="BR1403" s="9" t="s">
        <v>3262</v>
      </c>
      <c r="BS1403" s="9" t="s">
        <v>12</v>
      </c>
      <c r="BT1403" s="108"/>
    </row>
    <row r="1404" spans="1:72" s="9" customFormat="1" x14ac:dyDescent="0.35">
      <c r="A1404" s="1" t="s">
        <v>3827</v>
      </c>
      <c r="B1404" s="8" t="s">
        <v>3828</v>
      </c>
      <c r="C1404" s="3" t="str">
        <f>_xlfn.XLOOKUP(B1404,'[1]daily break down'!$D:$D,'[1]daily break down'!$E:$E,"")</f>
        <v>Maroua</v>
      </c>
      <c r="D1404" s="1" t="s">
        <v>11</v>
      </c>
      <c r="E1404" s="1" t="s">
        <v>12</v>
      </c>
      <c r="F1404" s="3" t="s">
        <v>55</v>
      </c>
      <c r="G1404" s="1" t="s">
        <v>84</v>
      </c>
      <c r="H1404" s="32" t="str">
        <f>_xlfn.XLOOKUP(B1404,[2]CALCULATION!$B:$B,[2]CALCULATION!$H:$H,"")</f>
        <v>Huawei</v>
      </c>
      <c r="I1404" s="28">
        <v>0</v>
      </c>
      <c r="J1404" s="28">
        <v>0</v>
      </c>
      <c r="K1404" s="28">
        <v>0</v>
      </c>
      <c r="L1404" s="28">
        <v>0</v>
      </c>
      <c r="M1404" s="28">
        <v>0</v>
      </c>
      <c r="N1404" s="28">
        <v>0</v>
      </c>
      <c r="O1404" s="28">
        <v>0</v>
      </c>
      <c r="P1404" s="28">
        <v>0</v>
      </c>
      <c r="Q1404" s="28">
        <v>0</v>
      </c>
      <c r="R1404" s="28">
        <v>0.56465857952875431</v>
      </c>
      <c r="S1404" s="93">
        <v>0</v>
      </c>
      <c r="T1404" s="93">
        <f>_xlfn.XLOOKUP(B1404,'[3]Nur des jours'!$B:$B,'[3]Nur des jours'!$U:$U,"")</f>
        <v>0</v>
      </c>
      <c r="U1404" s="93">
        <v>0</v>
      </c>
      <c r="V1404" s="93">
        <v>0</v>
      </c>
      <c r="W1404" s="93">
        <v>0</v>
      </c>
      <c r="X1404" s="93">
        <v>1.0312242283118314</v>
      </c>
      <c r="Y1404" s="93">
        <v>0</v>
      </c>
      <c r="Z1404" s="93">
        <v>0</v>
      </c>
      <c r="AA1404" s="93">
        <v>0</v>
      </c>
      <c r="AB1404" s="93">
        <v>0</v>
      </c>
      <c r="AC1404" s="93">
        <f>_xlfn.XLOOKUP(B1404,'[3]Nur des jours'!$B:$B,'[3]Nur des jours'!$N:$N,"")</f>
        <v>0</v>
      </c>
      <c r="AD1404" s="93">
        <v>0</v>
      </c>
      <c r="AE1404" s="93">
        <v>0</v>
      </c>
      <c r="AF1404" s="93">
        <v>0</v>
      </c>
      <c r="AG1404" s="93"/>
      <c r="AH1404" s="93">
        <v>0</v>
      </c>
      <c r="AI1404" s="93">
        <v>0</v>
      </c>
      <c r="AJ1404" s="93">
        <v>0</v>
      </c>
      <c r="AK1404" s="93">
        <v>0</v>
      </c>
      <c r="AL1404" s="93">
        <v>0</v>
      </c>
      <c r="AM1404" s="49" t="s">
        <v>5559</v>
      </c>
      <c r="AN1404" s="49"/>
      <c r="AO1404" s="48" t="str" cm="1">
        <f t="array" ref="AO1404">IFERROR(_xlfn.IFS(
AQ1404="MPR ISSUE","PDH",
AQ1404="BSS Hardware Issue","BSS",
AQ1404="Sites strategiques, MLL, Pylone, etc.","ENVTECH",
AQ1404="AKTIVCO DEFAUT GE &amp; POWER Cabinet","AKTIVCO",
AQ1404="AKTIVCO Coupure ENEO &amp; Baisse de tension","AKTIVCO GRID ONLY",
AQ1404="Coupure ENEO &amp; Baisse de tension","IHS GRID ONLY",
AQ1404="Defaut GE &amp; POWER Cabinet","IHS",
AQ1404="Sharing","Partners",
AQ1404="Sites strategiques &amp; DataCenter","SST &amp; DC",
AQ1404="Exclu","Exclu",
AQ1404="SAT","SAT",
AQ1404="SPARE-ISSUE","SPARE-ISSUE",
AQ1404="Fiber CAmtel","TRANS_FO_CAMTEL",
AQ1404="Fiber AOF","Fiber AOF",
AQ1404="Projet OCM (HUAWEI)","TRAVAUX-HUAWEI",
AQ1404="Projet OCM (NOKIA)","TRAVAUX-NOKIA",
AQ1404="ACCESS-ISSUE","ACCESS-ISSUE",
AQ1404="Projet OCM (ZTE, NOKIA, autres projets)","TRAVAUX OCM",
AQ1404="No root CAuse","No root cause",
AQ1404="ODU HS","PDH",
AQ1404="IP &amp; VLAN","PDH",
AQ1404="Warehouse HUAWEI","SPARE-ISSUE",
AQ1404="SPARE-HS","SPARE-ISSUE",
AQ1404="Power Telco","BSS",AQ1404="no impacts","no impacts"
),"")</f>
        <v>No root cause</v>
      </c>
      <c r="AP1404" s="48" t="str" cm="1">
        <f t="array" ref="AP1404">IFERROR(_xlfn.IFS(
AQ1404="MPR ISSUE","TX ISSUE",
AQ1404="BSS Hardware Issue","RAN ISSUE",
AQ1404="Sites strategiques, MLL, Pylone, etc.","ENVTECH",
AQ1404="AKTIVCO DEFAUT GE &amp; POWER Cabinet","POWER ISSUE",
AQ1404="AKTIVCO Coupure ENEO &amp; Baisse de tension","POWER ISSUE",
AQ1404="Coupure ENEO &amp; Baisse de tension","POWER ISSUE",
AQ1404="Defaut GE &amp; POWER Cabinet","POWER ISSUE",
AQ1404="Sharing","POWER ISSUE",
AQ1404="Sites strategiques &amp; DataCenter","POWER ISSUE",
AQ1404="Exclu","Exclu",
AQ1404="SAT","TX ISSUE",
AQ1404="SPARE-ISSUE","SPARE-ISSUE",
AQ1404="Fiber CAmtel","TX ISSUE",
AQ1404="Fiber AOF","TX ISSUE",
AQ1404="Projet OCM (HUAWEI)","TRAVAUX-HUAWEI",
AQ1404="Projet OCM (NOKIA)","TRAVAUX -NOKIA",
AQ1404="ACCESS-ISSUE","ACCESS-ISSUE",
AQ1404="Projet OCM (ZTE, NOKIA, autres projets)","TRAVAUX OCM",
AQ1404="No root CAuse","No root cause",
AQ1404="ODU HS","TX ISSUE",
AQ1404="IP &amp; VLAN","TX ISSUE",
AQ1404="Warehouse HUAWEI","SPARE-ISSUE",
AQ1404="SPARE-HS","SPARE-ISSUE",
AQ1404="Power Telco","RAN ISSUE",AQ1404="no impacts","no impacts"
),"")</f>
        <v>No root cause</v>
      </c>
      <c r="AQ1404" s="127" t="s">
        <v>5344</v>
      </c>
      <c r="AR1404" s="48" t="str" cm="1">
        <f t="array" ref="AR1404">IFERROR(_xlfn.IFS(
AQ1404="MPR ISSUE","ACTIVE",
AQ1404="BSS Hardware Issue","ACTIVE",
AQ1404="Sites strategiques, MLL, Pylone, etc.","PASSIVE",
AQ1404="AKTIVCO DEFAUT GE &amp; POWER Cabinet","PASSIVE",
AQ1404="AKTIVCO Coupure ENEO &amp; Baisse de tension","PASSIVE",
AQ1404="Coupure ENEO &amp; Baisse de tension","PASSIVE",
AQ1404="Defaut GE &amp; POWER Cabinet","PASSIVE",
AQ1404="Sharing","PASSIVE",
AQ1404="Sites strategiques &amp; DataCenter","PASSIVE",
AQ1404="Exclu","Exclu",
AQ1404="SAT","ACTIVE",
AQ1404="SPARE-ISSUE","SPARE-ISSUE",
AQ1404="Fiber CAmtel","ACTIVE",
AQ1404="Fiber AOF","ACTIVE",
AQ1404="Projet OCM (HUAWEI)","PLANNED WORKS",
AQ1404="Projet OCM (NOKIA)","PLANNED WORKS",
AQ1404="ACCESS-ISSUE","ACCESS-ISSUE",
AQ1404="Projet OCM (ZTE, NOKIA, autres projets)","PLANNED WORKS",
AQ1404="No root CAuse","No root cause",
AQ1404="ODU HS","ACTIVE",
AQ1404="IP &amp; VLAN","ACTIVE",
AQ1404="Warehouse HUAWEI","SPARE-ISSUE",
AQ1404="SPARE-HS","SPARE-ISSUE",
AQ1404="Power Telco","ACTIVE", AQ1404="no impacts","no impacts"
),"")</f>
        <v>No root cause</v>
      </c>
      <c r="AS1404" s="92" t="s">
        <v>5537</v>
      </c>
      <c r="AT1404" s="98" t="s">
        <v>3828</v>
      </c>
      <c r="AV1404" s="17" t="s">
        <v>5537</v>
      </c>
      <c r="AW1404" s="7" t="s">
        <v>5537</v>
      </c>
      <c r="AX1404" s="6" t="s">
        <v>5537</v>
      </c>
      <c r="AY1404" s="7"/>
      <c r="AZ1404" s="3" t="s">
        <v>5537</v>
      </c>
      <c r="BA1404" s="18" t="s">
        <v>5537</v>
      </c>
      <c r="BB1404" s="18" t="s">
        <v>5537</v>
      </c>
      <c r="BC1404" s="18" t="s">
        <v>5537</v>
      </c>
      <c r="BD1404" s="18" t="s">
        <v>5537</v>
      </c>
      <c r="BE1404" s="18" t="s">
        <v>5537</v>
      </c>
      <c r="BF1404" s="18" t="s">
        <v>5537</v>
      </c>
      <c r="BG1404" s="18" t="s">
        <v>5537</v>
      </c>
      <c r="BH1404" s="18" t="s">
        <v>5537</v>
      </c>
      <c r="BI1404" s="18" t="s">
        <v>5537</v>
      </c>
      <c r="BJ1404" s="18" t="s">
        <v>5537</v>
      </c>
      <c r="BK1404" s="18" t="s">
        <v>5537</v>
      </c>
      <c r="BL1404" s="9" t="s">
        <v>5537</v>
      </c>
      <c r="BM1404" s="14" t="s">
        <v>5537</v>
      </c>
      <c r="BN1404" s="14" t="s">
        <v>5537</v>
      </c>
      <c r="BO1404" s="14" t="str">
        <f>_xlfn.XLOOKUP(B1404,'[4]cell downs 18042026 17h'!$B:$B,'[4]cell downs 18042026 17h'!$B:$B,"")</f>
        <v/>
      </c>
      <c r="BP1404" s="14" t="str">
        <f>_xlfn.XLOOKUP(B1404,'[5]Cells Huawei 19042026 15h'!$B:$B,'[5]Cells Huawei 19042026 15h'!$B:$B,"")</f>
        <v/>
      </c>
      <c r="BQ1404" s="9" t="str">
        <f>_xlfn.XLOOKUP(B1404,'[6]cells down 19042026 9H40'!$B:$B,'[6]cells down 19042026 9H40'!$B:$B,"")</f>
        <v/>
      </c>
      <c r="BR1404" s="9" t="s">
        <v>3828</v>
      </c>
      <c r="BS1404" s="9" t="s">
        <v>12</v>
      </c>
      <c r="BT1404" s="108"/>
    </row>
    <row r="1405" spans="1:72" s="9" customFormat="1" x14ac:dyDescent="0.35">
      <c r="A1405" s="1" t="s">
        <v>5145</v>
      </c>
      <c r="B1405" s="8" t="s">
        <v>5146</v>
      </c>
      <c r="C1405" s="3" t="str">
        <f>_xlfn.XLOOKUP(B1405,'[1]daily break down'!$D:$D,'[1]daily break down'!$E:$E,"")</f>
        <v>OUEST</v>
      </c>
      <c r="D1405" s="1" t="s">
        <v>11</v>
      </c>
      <c r="E1405" s="1" t="s">
        <v>12</v>
      </c>
      <c r="F1405" s="3" t="s">
        <v>102</v>
      </c>
      <c r="G1405" s="1" t="s">
        <v>5145</v>
      </c>
      <c r="H1405" s="32" t="str">
        <f>_xlfn.XLOOKUP(B1405,[2]CALCULATION!$B:$B,[2]CALCULATION!$H:$H,"")</f>
        <v>Huawei</v>
      </c>
      <c r="I1405" s="28">
        <v>0</v>
      </c>
      <c r="J1405" s="28">
        <v>0</v>
      </c>
      <c r="K1405" s="28">
        <v>0</v>
      </c>
      <c r="L1405" s="28">
        <v>0</v>
      </c>
      <c r="M1405" s="28">
        <v>0</v>
      </c>
      <c r="N1405" s="28">
        <v>0</v>
      </c>
      <c r="O1405" s="28">
        <v>0</v>
      </c>
      <c r="P1405" s="28">
        <v>0</v>
      </c>
      <c r="Q1405" s="28">
        <v>0</v>
      </c>
      <c r="R1405" s="28">
        <v>0</v>
      </c>
      <c r="S1405" s="93">
        <v>0</v>
      </c>
      <c r="T1405" s="93">
        <f>_xlfn.XLOOKUP(B1405,'[3]Nur des jours'!$B:$B,'[3]Nur des jours'!$U:$U,"")</f>
        <v>0</v>
      </c>
      <c r="U1405" s="93">
        <v>0</v>
      </c>
      <c r="V1405" s="93">
        <v>0</v>
      </c>
      <c r="W1405" s="93">
        <v>1.6693633305082565</v>
      </c>
      <c r="X1405" s="93">
        <v>0.87106522502161599</v>
      </c>
      <c r="Y1405" s="93">
        <v>0</v>
      </c>
      <c r="Z1405" s="93">
        <v>0</v>
      </c>
      <c r="AA1405" s="93">
        <v>0</v>
      </c>
      <c r="AB1405" s="93">
        <v>0</v>
      </c>
      <c r="AC1405" s="93">
        <f>_xlfn.XLOOKUP(B1405,'[3]Nur des jours'!$B:$B,'[3]Nur des jours'!$N:$N,"")</f>
        <v>0</v>
      </c>
      <c r="AD1405" s="93">
        <v>0</v>
      </c>
      <c r="AE1405" s="93">
        <v>0</v>
      </c>
      <c r="AF1405" s="93">
        <v>0</v>
      </c>
      <c r="AG1405" s="93"/>
      <c r="AH1405" s="93">
        <v>0</v>
      </c>
      <c r="AI1405" s="93">
        <v>0</v>
      </c>
      <c r="AJ1405" s="93">
        <v>0</v>
      </c>
      <c r="AK1405" s="93">
        <v>0</v>
      </c>
      <c r="AL1405" s="93">
        <v>0</v>
      </c>
      <c r="AM1405" s="49" t="s">
        <v>5559</v>
      </c>
      <c r="AN1405" s="49"/>
      <c r="AO1405" s="48" t="str" cm="1">
        <f t="array" ref="AO1405">IFERROR(_xlfn.IFS(
AQ1405="MPR ISSUE","PDH",
AQ1405="BSS Hardware Issue","BSS",
AQ1405="Sites strategiques, MLL, Pylone, etc.","ENVTECH",
AQ1405="AKTIVCO DEFAUT GE &amp; POWER Cabinet","AKTIVCO",
AQ1405="AKTIVCO Coupure ENEO &amp; Baisse de tension","AKTIVCO GRID ONLY",
AQ1405="Coupure ENEO &amp; Baisse de tension","IHS GRID ONLY",
AQ1405="Defaut GE &amp; POWER Cabinet","IHS",
AQ1405="Sharing","Partners",
AQ1405="Sites strategiques &amp; DataCenter","SST &amp; DC",
AQ1405="Exclu","Exclu",
AQ1405="SAT","SAT",
AQ1405="SPARE-ISSUE","SPARE-ISSUE",
AQ1405="Fiber CAmtel","TRANS_FO_CAMTEL",
AQ1405="Fiber AOF","Fiber AOF",
AQ1405="Projet OCM (HUAWEI)","TRAVAUX-HUAWEI",
AQ1405="Projet OCM (NOKIA)","TRAVAUX-NOKIA",
AQ1405="ACCESS-ISSUE","ACCESS-ISSUE",
AQ1405="Projet OCM (ZTE, NOKIA, autres projets)","TRAVAUX OCM",
AQ1405="No root CAuse","No root cause",
AQ1405="ODU HS","PDH",
AQ1405="IP &amp; VLAN","PDH",
AQ1405="Warehouse HUAWEI","SPARE-ISSUE",
AQ1405="SPARE-HS","SPARE-ISSUE",
AQ1405="Power Telco","BSS",AQ1405="no impacts","no impacts"
),"")</f>
        <v>IHS</v>
      </c>
      <c r="AP1405" s="48" t="str" cm="1">
        <f t="array" ref="AP1405">IFERROR(_xlfn.IFS(
AQ1405="MPR ISSUE","TX ISSUE",
AQ1405="BSS Hardware Issue","RAN ISSUE",
AQ1405="Sites strategiques, MLL, Pylone, etc.","ENVTECH",
AQ1405="AKTIVCO DEFAUT GE &amp; POWER Cabinet","POWER ISSUE",
AQ1405="AKTIVCO Coupure ENEO &amp; Baisse de tension","POWER ISSUE",
AQ1405="Coupure ENEO &amp; Baisse de tension","POWER ISSUE",
AQ1405="Defaut GE &amp; POWER Cabinet","POWER ISSUE",
AQ1405="Sharing","POWER ISSUE",
AQ1405="Sites strategiques &amp; DataCenter","POWER ISSUE",
AQ1405="Exclu","Exclu",
AQ1405="SAT","TX ISSUE",
AQ1405="SPARE-ISSUE","SPARE-ISSUE",
AQ1405="Fiber CAmtel","TX ISSUE",
AQ1405="Fiber AOF","TX ISSUE",
AQ1405="Projet OCM (HUAWEI)","TRAVAUX-HUAWEI",
AQ1405="Projet OCM (NOKIA)","TRAVAUX -NOKIA",
AQ1405="ACCESS-ISSUE","ACCESS-ISSUE",
AQ1405="Projet OCM (ZTE, NOKIA, autres projets)","TRAVAUX OCM",
AQ1405="No root CAuse","No root cause",
AQ1405="ODU HS","TX ISSUE",
AQ1405="IP &amp; VLAN","TX ISSUE",
AQ1405="Warehouse HUAWEI","SPARE-ISSUE",
AQ1405="SPARE-HS","SPARE-ISSUE",
AQ1405="Power Telco","RAN ISSUE",AQ1405="no impacts","no impacts"
),"")</f>
        <v>POWER ISSUE</v>
      </c>
      <c r="AQ1405" s="67" t="s">
        <v>5330</v>
      </c>
      <c r="AR1405" s="48" t="str" cm="1">
        <f t="array" ref="AR1405">IFERROR(_xlfn.IFS(
AQ1405="MPR ISSUE","ACTIVE",
AQ1405="BSS Hardware Issue","ACTIVE",
AQ1405="Sites strategiques, MLL, Pylone, etc.","PASSIVE",
AQ1405="AKTIVCO DEFAUT GE &amp; POWER Cabinet","PASSIVE",
AQ1405="AKTIVCO Coupure ENEO &amp; Baisse de tension","PASSIVE",
AQ1405="Coupure ENEO &amp; Baisse de tension","PASSIVE",
AQ1405="Defaut GE &amp; POWER Cabinet","PASSIVE",
AQ1405="Sharing","PASSIVE",
AQ1405="Sites strategiques &amp; DataCenter","PASSIVE",
AQ1405="Exclu","Exclu",
AQ1405="SAT","ACTIVE",
AQ1405="SPARE-ISSUE","SPARE-ISSUE",
AQ1405="Fiber CAmtel","ACTIVE",
AQ1405="Fiber AOF","ACTIVE",
AQ1405="Projet OCM (HUAWEI)","PLANNED WORKS",
AQ1405="Projet OCM (NOKIA)","PLANNED WORKS",
AQ1405="ACCESS-ISSUE","ACCESS-ISSUE",
AQ1405="Projet OCM (ZTE, NOKIA, autres projets)","PLANNED WORKS",
AQ1405="No root CAuse","No root cause",
AQ1405="ODU HS","ACTIVE",
AQ1405="IP &amp; VLAN","ACTIVE",
AQ1405="Warehouse HUAWEI","SPARE-ISSUE",
AQ1405="SPARE-HS","SPARE-ISSUE",
AQ1405="Power Telco","ACTIVE", AQ1405="no impacts","no impacts"
),"")</f>
        <v>PASSIVE</v>
      </c>
      <c r="AS1405" s="92" t="s">
        <v>5901</v>
      </c>
      <c r="AT1405" s="98" t="s">
        <v>5146</v>
      </c>
      <c r="AV1405" s="17" t="s">
        <v>5537</v>
      </c>
      <c r="AW1405" s="7" t="s">
        <v>5537</v>
      </c>
      <c r="AX1405" s="6" t="s">
        <v>5537</v>
      </c>
      <c r="AY1405" s="7"/>
      <c r="AZ1405" s="3" t="s">
        <v>5901</v>
      </c>
      <c r="BA1405" s="18" t="s">
        <v>5537</v>
      </c>
      <c r="BB1405" s="18" t="s">
        <v>5537</v>
      </c>
      <c r="BC1405" s="18" t="s">
        <v>5537</v>
      </c>
      <c r="BD1405" s="18" t="s">
        <v>5537</v>
      </c>
      <c r="BE1405" s="18" t="s">
        <v>5537</v>
      </c>
      <c r="BF1405" s="18" t="s">
        <v>5537</v>
      </c>
      <c r="BG1405" s="18" t="s">
        <v>5537</v>
      </c>
      <c r="BH1405" s="18" t="s">
        <v>5537</v>
      </c>
      <c r="BI1405" s="18" t="s">
        <v>5537</v>
      </c>
      <c r="BJ1405" s="18" t="s">
        <v>5537</v>
      </c>
      <c r="BK1405" s="18" t="s">
        <v>5537</v>
      </c>
      <c r="BL1405" s="9" t="s">
        <v>5537</v>
      </c>
      <c r="BM1405" s="14" t="s">
        <v>5537</v>
      </c>
      <c r="BN1405" s="14" t="s">
        <v>5537</v>
      </c>
      <c r="BO1405" s="14" t="str">
        <f>_xlfn.XLOOKUP(B1405,'[4]cell downs 18042026 17h'!$B:$B,'[4]cell downs 18042026 17h'!$B:$B,"")</f>
        <v/>
      </c>
      <c r="BP1405" s="14" t="str">
        <f>_xlfn.XLOOKUP(B1405,'[5]Cells Huawei 19042026 15h'!$B:$B,'[5]Cells Huawei 19042026 15h'!$B:$B,"")</f>
        <v/>
      </c>
      <c r="BQ1405" s="9" t="str">
        <f>_xlfn.XLOOKUP(B1405,'[6]cells down 19042026 9H40'!$B:$B,'[6]cells down 19042026 9H40'!$B:$B,"")</f>
        <v/>
      </c>
      <c r="BR1405" s="9" t="s">
        <v>5146</v>
      </c>
      <c r="BS1405" s="9" t="s">
        <v>5537</v>
      </c>
      <c r="BT1405" s="108"/>
    </row>
    <row r="1406" spans="1:72" s="9" customFormat="1" x14ac:dyDescent="0.35">
      <c r="A1406" s="1" t="s">
        <v>2840</v>
      </c>
      <c r="B1406" s="8" t="s">
        <v>2841</v>
      </c>
      <c r="C1406" s="3" t="str">
        <f>_xlfn.XLOOKUP(B1406,'[1]daily break down'!$D:$D,'[1]daily break down'!$E:$E,"")</f>
        <v>NORD</v>
      </c>
      <c r="D1406" s="1" t="s">
        <v>11</v>
      </c>
      <c r="E1406" s="1" t="s">
        <v>12</v>
      </c>
      <c r="F1406" s="3" t="s">
        <v>23</v>
      </c>
      <c r="G1406" s="1" t="s">
        <v>2842</v>
      </c>
      <c r="H1406" s="32" t="str">
        <f>_xlfn.XLOOKUP(B1406,[2]CALCULATION!$B:$B,[2]CALCULATION!$H:$H,"")</f>
        <v>HUAWEI</v>
      </c>
      <c r="I1406" s="28">
        <v>0</v>
      </c>
      <c r="J1406" s="28">
        <v>0</v>
      </c>
      <c r="K1406" s="28">
        <v>0</v>
      </c>
      <c r="L1406" s="28">
        <v>0</v>
      </c>
      <c r="M1406" s="28">
        <v>0</v>
      </c>
      <c r="N1406" s="28">
        <v>0</v>
      </c>
      <c r="O1406" s="28">
        <v>0</v>
      </c>
      <c r="P1406" s="28">
        <v>0</v>
      </c>
      <c r="Q1406" s="28">
        <v>0</v>
      </c>
      <c r="R1406" s="28">
        <v>0</v>
      </c>
      <c r="S1406" s="93">
        <v>0</v>
      </c>
      <c r="T1406" s="93">
        <f>_xlfn.XLOOKUP(B1406,'[3]Nur des jours'!$B:$B,'[3]Nur des jours'!$U:$U,"")</f>
        <v>0</v>
      </c>
      <c r="U1406" s="93">
        <v>0</v>
      </c>
      <c r="V1406" s="93">
        <v>0</v>
      </c>
      <c r="W1406" s="93">
        <v>0</v>
      </c>
      <c r="X1406" s="93">
        <v>0.83535939823018956</v>
      </c>
      <c r="Y1406" s="93">
        <v>0</v>
      </c>
      <c r="Z1406" s="93">
        <v>0</v>
      </c>
      <c r="AA1406" s="93">
        <v>0</v>
      </c>
      <c r="AB1406" s="93">
        <v>0</v>
      </c>
      <c r="AC1406" s="93">
        <f>_xlfn.XLOOKUP(B1406,'[3]Nur des jours'!$B:$B,'[3]Nur des jours'!$N:$N,"")</f>
        <v>0</v>
      </c>
      <c r="AD1406" s="93">
        <v>0</v>
      </c>
      <c r="AE1406" s="93">
        <v>0</v>
      </c>
      <c r="AF1406" s="93">
        <v>0</v>
      </c>
      <c r="AG1406" s="93"/>
      <c r="AH1406" s="93">
        <v>0</v>
      </c>
      <c r="AI1406" s="93">
        <v>0</v>
      </c>
      <c r="AJ1406" s="93">
        <v>0</v>
      </c>
      <c r="AK1406" s="93">
        <v>0</v>
      </c>
      <c r="AL1406" s="93">
        <v>0</v>
      </c>
      <c r="AM1406" s="49" t="s">
        <v>5559</v>
      </c>
      <c r="AN1406" s="49"/>
      <c r="AO1406" s="48" t="str" cm="1">
        <f t="array" ref="AO1406">IFERROR(_xlfn.IFS(
AQ1406="MPR ISSUE","PDH",
AQ1406="BSS Hardware Issue","BSS",
AQ1406="Sites strategiques, MLL, Pylone, etc.","ENVTECH",
AQ1406="AKTIVCO DEFAUT GE &amp; POWER Cabinet","AKTIVCO",
AQ1406="AKTIVCO Coupure ENEO &amp; Baisse de tension","AKTIVCO GRID ONLY",
AQ1406="Coupure ENEO &amp; Baisse de tension","IHS GRID ONLY",
AQ1406="Defaut GE &amp; POWER Cabinet","IHS",
AQ1406="Sharing","Partners",
AQ1406="Sites strategiques &amp; DataCenter","SST &amp; DC",
AQ1406="Exclu","Exclu",
AQ1406="SAT","SAT",
AQ1406="SPARE-ISSUE","SPARE-ISSUE",
AQ1406="Fiber CAmtel","TRANS_FO_CAMTEL",
AQ1406="Fiber AOF","Fiber AOF",
AQ1406="Projet OCM (HUAWEI)","TRAVAUX-HUAWEI",
AQ1406="Projet OCM (NOKIA)","TRAVAUX-NOKIA",
AQ1406="ACCESS-ISSUE","ACCESS-ISSUE",
AQ1406="Projet OCM (ZTE, NOKIA, autres projets)","TRAVAUX OCM",
AQ1406="No root CAuse","No root cause",
AQ1406="ODU HS","PDH",
AQ1406="IP &amp; VLAN","PDH",
AQ1406="Warehouse HUAWEI","SPARE-ISSUE",
AQ1406="SPARE-HS","SPARE-ISSUE",
AQ1406="Power Telco","BSS",AQ1406="no impacts","no impacts"
),"")</f>
        <v>IHS</v>
      </c>
      <c r="AP1406" s="48" t="str" cm="1">
        <f t="array" ref="AP1406">IFERROR(_xlfn.IFS(
AQ1406="MPR ISSUE","TX ISSUE",
AQ1406="BSS Hardware Issue","RAN ISSUE",
AQ1406="Sites strategiques, MLL, Pylone, etc.","ENVTECH",
AQ1406="AKTIVCO DEFAUT GE &amp; POWER Cabinet","POWER ISSUE",
AQ1406="AKTIVCO Coupure ENEO &amp; Baisse de tension","POWER ISSUE",
AQ1406="Coupure ENEO &amp; Baisse de tension","POWER ISSUE",
AQ1406="Defaut GE &amp; POWER Cabinet","POWER ISSUE",
AQ1406="Sharing","POWER ISSUE",
AQ1406="Sites strategiques &amp; DataCenter","POWER ISSUE",
AQ1406="Exclu","Exclu",
AQ1406="SAT","TX ISSUE",
AQ1406="SPARE-ISSUE","SPARE-ISSUE",
AQ1406="Fiber CAmtel","TX ISSUE",
AQ1406="Fiber AOF","TX ISSUE",
AQ1406="Projet OCM (HUAWEI)","TRAVAUX-HUAWEI",
AQ1406="Projet OCM (NOKIA)","TRAVAUX -NOKIA",
AQ1406="ACCESS-ISSUE","ACCESS-ISSUE",
AQ1406="Projet OCM (ZTE, NOKIA, autres projets)","TRAVAUX OCM",
AQ1406="No root CAuse","No root cause",
AQ1406="ODU HS","TX ISSUE",
AQ1406="IP &amp; VLAN","TX ISSUE",
AQ1406="Warehouse HUAWEI","SPARE-ISSUE",
AQ1406="SPARE-HS","SPARE-ISSUE",
AQ1406="Power Telco","RAN ISSUE",AQ1406="no impacts","no impacts"
),"")</f>
        <v>POWER ISSUE</v>
      </c>
      <c r="AQ1406" s="67" t="s">
        <v>5330</v>
      </c>
      <c r="AR1406" s="48" t="str" cm="1">
        <f t="array" ref="AR1406">IFERROR(_xlfn.IFS(
AQ1406="MPR ISSUE","ACTIVE",
AQ1406="BSS Hardware Issue","ACTIVE",
AQ1406="Sites strategiques, MLL, Pylone, etc.","PASSIVE",
AQ1406="AKTIVCO DEFAUT GE &amp; POWER Cabinet","PASSIVE",
AQ1406="AKTIVCO Coupure ENEO &amp; Baisse de tension","PASSIVE",
AQ1406="Coupure ENEO &amp; Baisse de tension","PASSIVE",
AQ1406="Defaut GE &amp; POWER Cabinet","PASSIVE",
AQ1406="Sharing","PASSIVE",
AQ1406="Sites strategiques &amp; DataCenter","PASSIVE",
AQ1406="Exclu","Exclu",
AQ1406="SAT","ACTIVE",
AQ1406="SPARE-ISSUE","SPARE-ISSUE",
AQ1406="Fiber CAmtel","ACTIVE",
AQ1406="Fiber AOF","ACTIVE",
AQ1406="Projet OCM (HUAWEI)","PLANNED WORKS",
AQ1406="Projet OCM (NOKIA)","PLANNED WORKS",
AQ1406="ACCESS-ISSUE","ACCESS-ISSUE",
AQ1406="Projet OCM (ZTE, NOKIA, autres projets)","PLANNED WORKS",
AQ1406="No root CAuse","No root cause",
AQ1406="ODU HS","ACTIVE",
AQ1406="IP &amp; VLAN","ACTIVE",
AQ1406="Warehouse HUAWEI","SPARE-ISSUE",
AQ1406="SPARE-HS","SPARE-ISSUE",
AQ1406="Power Telco","ACTIVE", AQ1406="no impacts","no impacts"
),"")</f>
        <v>PASSIVE</v>
      </c>
      <c r="AS1406" s="92" t="s">
        <v>5902</v>
      </c>
      <c r="AT1406" s="98" t="s">
        <v>2841</v>
      </c>
      <c r="AV1406" s="17" t="s">
        <v>5537</v>
      </c>
      <c r="AW1406" s="7" t="s">
        <v>5537</v>
      </c>
      <c r="AX1406" s="6" t="s">
        <v>5537</v>
      </c>
      <c r="AY1406" s="7"/>
      <c r="AZ1406" s="3" t="s">
        <v>5902</v>
      </c>
      <c r="BA1406" s="18" t="s">
        <v>5537</v>
      </c>
      <c r="BB1406" s="18" t="s">
        <v>5537</v>
      </c>
      <c r="BC1406" s="18" t="s">
        <v>5537</v>
      </c>
      <c r="BD1406" s="18" t="s">
        <v>5537</v>
      </c>
      <c r="BE1406" s="18" t="s">
        <v>5537</v>
      </c>
      <c r="BF1406" s="18" t="s">
        <v>5537</v>
      </c>
      <c r="BG1406" s="18" t="s">
        <v>5537</v>
      </c>
      <c r="BH1406" s="18" t="s">
        <v>5537</v>
      </c>
      <c r="BI1406" s="18" t="s">
        <v>5537</v>
      </c>
      <c r="BJ1406" s="18" t="s">
        <v>5537</v>
      </c>
      <c r="BK1406" s="18" t="s">
        <v>5537</v>
      </c>
      <c r="BL1406" s="9" t="s">
        <v>5537</v>
      </c>
      <c r="BM1406" s="14" t="s">
        <v>5537</v>
      </c>
      <c r="BN1406" s="14" t="s">
        <v>5537</v>
      </c>
      <c r="BO1406" s="14" t="str">
        <f>_xlfn.XLOOKUP(B1406,'[4]cell downs 18042026 17h'!$B:$B,'[4]cell downs 18042026 17h'!$B:$B,"")</f>
        <v/>
      </c>
      <c r="BP1406" s="14" t="str">
        <f>_xlfn.XLOOKUP(B1406,'[5]Cells Huawei 19042026 15h'!$B:$B,'[5]Cells Huawei 19042026 15h'!$B:$B,"")</f>
        <v/>
      </c>
      <c r="BQ1406" s="9" t="str">
        <f>_xlfn.XLOOKUP(B1406,'[6]cells down 19042026 9H40'!$B:$B,'[6]cells down 19042026 9H40'!$B:$B,"")</f>
        <v/>
      </c>
      <c r="BR1406" s="9" t="s">
        <v>2841</v>
      </c>
      <c r="BS1406" s="9" t="s">
        <v>5537</v>
      </c>
      <c r="BT1406" s="108"/>
    </row>
    <row r="1407" spans="1:72" s="9" customFormat="1" x14ac:dyDescent="0.35">
      <c r="A1407" s="1" t="s">
        <v>1109</v>
      </c>
      <c r="B1407" s="8" t="s">
        <v>1110</v>
      </c>
      <c r="C1407" s="3" t="str">
        <f>_xlfn.XLOOKUP(B1407,'[1]daily break down'!$D:$D,'[1]daily break down'!$E:$E,"")</f>
        <v>Maroua</v>
      </c>
      <c r="D1407" s="1" t="s">
        <v>11</v>
      </c>
      <c r="E1407" s="1" t="s">
        <v>12</v>
      </c>
      <c r="F1407" s="3" t="s">
        <v>55</v>
      </c>
      <c r="G1407" s="1" t="s">
        <v>84</v>
      </c>
      <c r="H1407" s="32" t="str">
        <f>_xlfn.XLOOKUP(B1407,[2]CALCULATION!$B:$B,[2]CALCULATION!$H:$H,"")</f>
        <v>Huawei</v>
      </c>
      <c r="I1407" s="28">
        <v>0.59535274931299276</v>
      </c>
      <c r="J1407" s="28">
        <v>7.874187077130293E-2</v>
      </c>
      <c r="K1407" s="28">
        <v>0</v>
      </c>
      <c r="L1407" s="28">
        <v>0</v>
      </c>
      <c r="M1407" s="28">
        <v>0</v>
      </c>
      <c r="N1407" s="28">
        <v>0</v>
      </c>
      <c r="O1407" s="28">
        <v>0</v>
      </c>
      <c r="P1407" s="28">
        <v>8.9175391586979543E-5</v>
      </c>
      <c r="Q1407" s="28">
        <v>0</v>
      </c>
      <c r="R1407" s="28">
        <v>0.56694146955338098</v>
      </c>
      <c r="S1407" s="93">
        <v>0.18511027785625211</v>
      </c>
      <c r="T1407" s="93">
        <f>_xlfn.XLOOKUP(B1407,'[3]Nur des jours'!$B:$B,'[3]Nur des jours'!$U:$U,"")</f>
        <v>0</v>
      </c>
      <c r="U1407" s="93">
        <v>9.861014801688199E-2</v>
      </c>
      <c r="V1407" s="93">
        <v>0</v>
      </c>
      <c r="W1407" s="93">
        <v>0</v>
      </c>
      <c r="X1407" s="93">
        <v>0.77413157436656943</v>
      </c>
      <c r="Y1407" s="93">
        <v>0</v>
      </c>
      <c r="Z1407" s="93">
        <v>0</v>
      </c>
      <c r="AA1407" s="93">
        <v>0</v>
      </c>
      <c r="AB1407" s="93">
        <v>0</v>
      </c>
      <c r="AC1407" s="93">
        <f>_xlfn.XLOOKUP(B1407,'[3]Nur des jours'!$B:$B,'[3]Nur des jours'!$N:$N,"")</f>
        <v>0</v>
      </c>
      <c r="AD1407" s="93">
        <v>0</v>
      </c>
      <c r="AE1407" s="93">
        <v>0</v>
      </c>
      <c r="AF1407" s="93">
        <v>0</v>
      </c>
      <c r="AG1407" s="93"/>
      <c r="AH1407" s="93">
        <v>0</v>
      </c>
      <c r="AI1407" s="93">
        <v>0</v>
      </c>
      <c r="AJ1407" s="93">
        <v>0</v>
      </c>
      <c r="AK1407" s="93">
        <v>0</v>
      </c>
      <c r="AL1407" s="93">
        <v>0</v>
      </c>
      <c r="AM1407" s="49" t="s">
        <v>5559</v>
      </c>
      <c r="AN1407" s="49"/>
      <c r="AO1407" s="48" t="str" cm="1">
        <f t="array" ref="AO1407">IFERROR(_xlfn.IFS(
AQ1407="MPR ISSUE","PDH",
AQ1407="BSS Hardware Issue","BSS",
AQ1407="Sites strategiques, MLL, Pylone, etc.","ENVTECH",
AQ1407="AKTIVCO DEFAUT GE &amp; POWER Cabinet","AKTIVCO",
AQ1407="AKTIVCO Coupure ENEO &amp; Baisse de tension","AKTIVCO GRID ONLY",
AQ1407="Coupure ENEO &amp; Baisse de tension","IHS GRID ONLY",
AQ1407="Defaut GE &amp; POWER Cabinet","IHS",
AQ1407="Sharing","Partners",
AQ1407="Sites strategiques &amp; DataCenter","SST &amp; DC",
AQ1407="Exclu","Exclu",
AQ1407="SAT","SAT",
AQ1407="SPARE-ISSUE","SPARE-ISSUE",
AQ1407="Fiber CAmtel","TRANS_FO_CAMTEL",
AQ1407="Fiber AOF","Fiber AOF",
AQ1407="Projet OCM (HUAWEI)","TRAVAUX-HUAWEI",
AQ1407="Projet OCM (NOKIA)","TRAVAUX-NOKIA",
AQ1407="ACCESS-ISSUE","ACCESS-ISSUE",
AQ1407="Projet OCM (ZTE, NOKIA, autres projets)","TRAVAUX OCM",
AQ1407="No root CAuse","No root cause",
AQ1407="ODU HS","PDH",
AQ1407="IP &amp; VLAN","PDH",
AQ1407="Warehouse HUAWEI","SPARE-ISSUE",
AQ1407="SPARE-HS","SPARE-ISSUE",
AQ1407="Power Telco","BSS",AQ1407="no impacts","no impacts"
),"")</f>
        <v>No root cause</v>
      </c>
      <c r="AP1407" s="48" t="str" cm="1">
        <f t="array" ref="AP1407">IFERROR(_xlfn.IFS(
AQ1407="MPR ISSUE","TX ISSUE",
AQ1407="BSS Hardware Issue","RAN ISSUE",
AQ1407="Sites strategiques, MLL, Pylone, etc.","ENVTECH",
AQ1407="AKTIVCO DEFAUT GE &amp; POWER Cabinet","POWER ISSUE",
AQ1407="AKTIVCO Coupure ENEO &amp; Baisse de tension","POWER ISSUE",
AQ1407="Coupure ENEO &amp; Baisse de tension","POWER ISSUE",
AQ1407="Defaut GE &amp; POWER Cabinet","POWER ISSUE",
AQ1407="Sharing","POWER ISSUE",
AQ1407="Sites strategiques &amp; DataCenter","POWER ISSUE",
AQ1407="Exclu","Exclu",
AQ1407="SAT","TX ISSUE",
AQ1407="SPARE-ISSUE","SPARE-ISSUE",
AQ1407="Fiber CAmtel","TX ISSUE",
AQ1407="Fiber AOF","TX ISSUE",
AQ1407="Projet OCM (HUAWEI)","TRAVAUX-HUAWEI",
AQ1407="Projet OCM (NOKIA)","TRAVAUX -NOKIA",
AQ1407="ACCESS-ISSUE","ACCESS-ISSUE",
AQ1407="Projet OCM (ZTE, NOKIA, autres projets)","TRAVAUX OCM",
AQ1407="No root CAuse","No root cause",
AQ1407="ODU HS","TX ISSUE",
AQ1407="IP &amp; VLAN","TX ISSUE",
AQ1407="Warehouse HUAWEI","SPARE-ISSUE",
AQ1407="SPARE-HS","SPARE-ISSUE",
AQ1407="Power Telco","RAN ISSUE",AQ1407="no impacts","no impacts"
),"")</f>
        <v>No root cause</v>
      </c>
      <c r="AQ1407" s="127" t="s">
        <v>5344</v>
      </c>
      <c r="AR1407" s="48" t="str" cm="1">
        <f t="array" ref="AR1407">IFERROR(_xlfn.IFS(
AQ1407="MPR ISSUE","ACTIVE",
AQ1407="BSS Hardware Issue","ACTIVE",
AQ1407="Sites strategiques, MLL, Pylone, etc.","PASSIVE",
AQ1407="AKTIVCO DEFAUT GE &amp; POWER Cabinet","PASSIVE",
AQ1407="AKTIVCO Coupure ENEO &amp; Baisse de tension","PASSIVE",
AQ1407="Coupure ENEO &amp; Baisse de tension","PASSIVE",
AQ1407="Defaut GE &amp; POWER Cabinet","PASSIVE",
AQ1407="Sharing","PASSIVE",
AQ1407="Sites strategiques &amp; DataCenter","PASSIVE",
AQ1407="Exclu","Exclu",
AQ1407="SAT","ACTIVE",
AQ1407="SPARE-ISSUE","SPARE-ISSUE",
AQ1407="Fiber CAmtel","ACTIVE",
AQ1407="Fiber AOF","ACTIVE",
AQ1407="Projet OCM (HUAWEI)","PLANNED WORKS",
AQ1407="Projet OCM (NOKIA)","PLANNED WORKS",
AQ1407="ACCESS-ISSUE","ACCESS-ISSUE",
AQ1407="Projet OCM (ZTE, NOKIA, autres projets)","PLANNED WORKS",
AQ1407="No root CAuse","No root cause",
AQ1407="ODU HS","ACTIVE",
AQ1407="IP &amp; VLAN","ACTIVE",
AQ1407="Warehouse HUAWEI","SPARE-ISSUE",
AQ1407="SPARE-HS","SPARE-ISSUE",
AQ1407="Power Telco","ACTIVE", AQ1407="no impacts","no impacts"
),"")</f>
        <v>No root cause</v>
      </c>
      <c r="AS1407" s="92" t="s">
        <v>5537</v>
      </c>
      <c r="AT1407" s="98" t="s">
        <v>1110</v>
      </c>
      <c r="AV1407" s="17" t="s">
        <v>5537</v>
      </c>
      <c r="AW1407" s="7" t="s">
        <v>5537</v>
      </c>
      <c r="AX1407" s="6" t="s">
        <v>5537</v>
      </c>
      <c r="AY1407" s="7"/>
      <c r="AZ1407" s="3" t="s">
        <v>5537</v>
      </c>
      <c r="BA1407" s="18" t="s">
        <v>5537</v>
      </c>
      <c r="BB1407" s="18" t="s">
        <v>5537</v>
      </c>
      <c r="BC1407" s="18" t="s">
        <v>5537</v>
      </c>
      <c r="BD1407" s="18" t="s">
        <v>5537</v>
      </c>
      <c r="BE1407" s="18" t="s">
        <v>5537</v>
      </c>
      <c r="BF1407" s="18" t="s">
        <v>5537</v>
      </c>
      <c r="BG1407" s="18" t="s">
        <v>5537</v>
      </c>
      <c r="BH1407" s="18" t="s">
        <v>5537</v>
      </c>
      <c r="BI1407" s="18" t="s">
        <v>5537</v>
      </c>
      <c r="BJ1407" s="18" t="s">
        <v>5537</v>
      </c>
      <c r="BK1407" s="18" t="s">
        <v>5537</v>
      </c>
      <c r="BL1407" s="9" t="s">
        <v>5537</v>
      </c>
      <c r="BM1407" s="14" t="s">
        <v>5537</v>
      </c>
      <c r="BN1407" s="14" t="s">
        <v>5537</v>
      </c>
      <c r="BO1407" s="14" t="str">
        <f>_xlfn.XLOOKUP(B1407,'[4]cell downs 18042026 17h'!$B:$B,'[4]cell downs 18042026 17h'!$B:$B,"")</f>
        <v/>
      </c>
      <c r="BP1407" s="14" t="str">
        <f>_xlfn.XLOOKUP(B1407,'[5]Cells Huawei 19042026 15h'!$B:$B,'[5]Cells Huawei 19042026 15h'!$B:$B,"")</f>
        <v/>
      </c>
      <c r="BQ1407" s="9" t="str">
        <f>_xlfn.XLOOKUP(B1407,'[6]cells down 19042026 9H40'!$B:$B,'[6]cells down 19042026 9H40'!$B:$B,"")</f>
        <v/>
      </c>
      <c r="BR1407" s="9" t="s">
        <v>1110</v>
      </c>
      <c r="BS1407" s="9" t="s">
        <v>12</v>
      </c>
      <c r="BT1407" s="108"/>
    </row>
    <row r="1408" spans="1:72" s="9" customFormat="1" x14ac:dyDescent="0.35">
      <c r="A1408" s="1" t="s">
        <v>85</v>
      </c>
      <c r="B1408" s="8" t="s">
        <v>86</v>
      </c>
      <c r="C1408" s="3" t="str">
        <f>_xlfn.XLOOKUP(B1408,'[1]daily break down'!$D:$D,'[1]daily break down'!$E:$E,"")</f>
        <v>Garoua</v>
      </c>
      <c r="D1408" s="1" t="s">
        <v>11</v>
      </c>
      <c r="E1408" s="1" t="s">
        <v>12</v>
      </c>
      <c r="F1408" s="3" t="s">
        <v>23</v>
      </c>
      <c r="G1408" s="1" t="s">
        <v>24</v>
      </c>
      <c r="H1408" s="32" t="str">
        <f>_xlfn.XLOOKUP(B1408,[2]CALCULATION!$B:$B,[2]CALCULATION!$H:$H,"")</f>
        <v>Huawei</v>
      </c>
      <c r="I1408" s="28">
        <v>0</v>
      </c>
      <c r="J1408" s="28">
        <v>0</v>
      </c>
      <c r="K1408" s="28">
        <v>4.9849043897121546E-2</v>
      </c>
      <c r="L1408" s="28">
        <v>2.7582305319419111</v>
      </c>
      <c r="M1408" s="28">
        <v>0</v>
      </c>
      <c r="N1408" s="28">
        <v>0</v>
      </c>
      <c r="O1408" s="28">
        <v>0</v>
      </c>
      <c r="P1408" s="28">
        <v>0</v>
      </c>
      <c r="Q1408" s="28">
        <v>0</v>
      </c>
      <c r="R1408" s="28">
        <v>0</v>
      </c>
      <c r="S1408" s="93">
        <v>0</v>
      </c>
      <c r="T1408" s="93">
        <f>_xlfn.XLOOKUP(B1408,'[3]Nur des jours'!$B:$B,'[3]Nur des jours'!$U:$U,"")</f>
        <v>0</v>
      </c>
      <c r="U1408" s="93">
        <v>0</v>
      </c>
      <c r="V1408" s="93">
        <v>0</v>
      </c>
      <c r="W1408" s="93">
        <v>0</v>
      </c>
      <c r="X1408" s="93">
        <v>0.72455005664420868</v>
      </c>
      <c r="Y1408" s="93">
        <v>0</v>
      </c>
      <c r="Z1408" s="93">
        <v>0.46620894721672901</v>
      </c>
      <c r="AA1408" s="93">
        <v>0</v>
      </c>
      <c r="AB1408" s="93">
        <v>0</v>
      </c>
      <c r="AC1408" s="93">
        <f>_xlfn.XLOOKUP(B1408,'[3]Nur des jours'!$B:$B,'[3]Nur des jours'!$N:$N,"")</f>
        <v>0</v>
      </c>
      <c r="AD1408" s="93">
        <v>0</v>
      </c>
      <c r="AE1408" s="93">
        <v>0</v>
      </c>
      <c r="AF1408" s="93">
        <v>0</v>
      </c>
      <c r="AG1408" s="93"/>
      <c r="AH1408" s="93">
        <v>0</v>
      </c>
      <c r="AI1408" s="93">
        <v>0</v>
      </c>
      <c r="AJ1408" s="93">
        <v>0</v>
      </c>
      <c r="AK1408" s="93">
        <v>0</v>
      </c>
      <c r="AL1408" s="93">
        <v>0</v>
      </c>
      <c r="AM1408" s="49" t="s">
        <v>5559</v>
      </c>
      <c r="AN1408" s="49"/>
      <c r="AO1408" s="48" t="str" cm="1">
        <f t="array" ref="AO1408">IFERROR(_xlfn.IFS(
AQ1408="MPR ISSUE","PDH",
AQ1408="BSS Hardware Issue","BSS",
AQ1408="Sites strategiques, MLL, Pylone, etc.","ENVTECH",
AQ1408="AKTIVCO DEFAUT GE &amp; POWER Cabinet","AKTIVCO",
AQ1408="AKTIVCO Coupure ENEO &amp; Baisse de tension","AKTIVCO GRID ONLY",
AQ1408="Coupure ENEO &amp; Baisse de tension","IHS GRID ONLY",
AQ1408="Defaut GE &amp; POWER Cabinet","IHS",
AQ1408="Sharing","Partners",
AQ1408="Sites strategiques &amp; DataCenter","SST &amp; DC",
AQ1408="Exclu","Exclu",
AQ1408="SAT","SAT",
AQ1408="SPARE-ISSUE","SPARE-ISSUE",
AQ1408="Fiber CAmtel","TRANS_FO_CAMTEL",
AQ1408="Fiber AOF","Fiber AOF",
AQ1408="Projet OCM (HUAWEI)","TRAVAUX-HUAWEI",
AQ1408="Projet OCM (NOKIA)","TRAVAUX-NOKIA",
AQ1408="ACCESS-ISSUE","ACCESS-ISSUE",
AQ1408="Projet OCM (ZTE, NOKIA, autres projets)","TRAVAUX OCM",
AQ1408="No root CAuse","No root cause",
AQ1408="ODU HS","PDH",
AQ1408="IP &amp; VLAN","PDH",
AQ1408="Warehouse HUAWEI","SPARE-ISSUE",
AQ1408="SPARE-HS","SPARE-ISSUE",
AQ1408="Power Telco","BSS",AQ1408="no impacts","no impacts"
),"")</f>
        <v>No root cause</v>
      </c>
      <c r="AP1408" s="48" t="str" cm="1">
        <f t="array" ref="AP1408">IFERROR(_xlfn.IFS(
AQ1408="MPR ISSUE","TX ISSUE",
AQ1408="BSS Hardware Issue","RAN ISSUE",
AQ1408="Sites strategiques, MLL, Pylone, etc.","ENVTECH",
AQ1408="AKTIVCO DEFAUT GE &amp; POWER Cabinet","POWER ISSUE",
AQ1408="AKTIVCO Coupure ENEO &amp; Baisse de tension","POWER ISSUE",
AQ1408="Coupure ENEO &amp; Baisse de tension","POWER ISSUE",
AQ1408="Defaut GE &amp; POWER Cabinet","POWER ISSUE",
AQ1408="Sharing","POWER ISSUE",
AQ1408="Sites strategiques &amp; DataCenter","POWER ISSUE",
AQ1408="Exclu","Exclu",
AQ1408="SAT","TX ISSUE",
AQ1408="SPARE-ISSUE","SPARE-ISSUE",
AQ1408="Fiber CAmtel","TX ISSUE",
AQ1408="Fiber AOF","TX ISSUE",
AQ1408="Projet OCM (HUAWEI)","TRAVAUX-HUAWEI",
AQ1408="Projet OCM (NOKIA)","TRAVAUX -NOKIA",
AQ1408="ACCESS-ISSUE","ACCESS-ISSUE",
AQ1408="Projet OCM (ZTE, NOKIA, autres projets)","TRAVAUX OCM",
AQ1408="No root CAuse","No root cause",
AQ1408="ODU HS","TX ISSUE",
AQ1408="IP &amp; VLAN","TX ISSUE",
AQ1408="Warehouse HUAWEI","SPARE-ISSUE",
AQ1408="SPARE-HS","SPARE-ISSUE",
AQ1408="Power Telco","RAN ISSUE",AQ1408="no impacts","no impacts"
),"")</f>
        <v>No root cause</v>
      </c>
      <c r="AQ1408" s="127" t="s">
        <v>5344</v>
      </c>
      <c r="AR1408" s="48" t="str" cm="1">
        <f t="array" ref="AR1408">IFERROR(_xlfn.IFS(
AQ1408="MPR ISSUE","ACTIVE",
AQ1408="BSS Hardware Issue","ACTIVE",
AQ1408="Sites strategiques, MLL, Pylone, etc.","PASSIVE",
AQ1408="AKTIVCO DEFAUT GE &amp; POWER Cabinet","PASSIVE",
AQ1408="AKTIVCO Coupure ENEO &amp; Baisse de tension","PASSIVE",
AQ1408="Coupure ENEO &amp; Baisse de tension","PASSIVE",
AQ1408="Defaut GE &amp; POWER Cabinet","PASSIVE",
AQ1408="Sharing","PASSIVE",
AQ1408="Sites strategiques &amp; DataCenter","PASSIVE",
AQ1408="Exclu","Exclu",
AQ1408="SAT","ACTIVE",
AQ1408="SPARE-ISSUE","SPARE-ISSUE",
AQ1408="Fiber CAmtel","ACTIVE",
AQ1408="Fiber AOF","ACTIVE",
AQ1408="Projet OCM (HUAWEI)","PLANNED WORKS",
AQ1408="Projet OCM (NOKIA)","PLANNED WORKS",
AQ1408="ACCESS-ISSUE","ACCESS-ISSUE",
AQ1408="Projet OCM (ZTE, NOKIA, autres projets)","PLANNED WORKS",
AQ1408="No root CAuse","No root cause",
AQ1408="ODU HS","ACTIVE",
AQ1408="IP &amp; VLAN","ACTIVE",
AQ1408="Warehouse HUAWEI","SPARE-ISSUE",
AQ1408="SPARE-HS","SPARE-ISSUE",
AQ1408="Power Telco","ACTIVE", AQ1408="no impacts","no impacts"
),"")</f>
        <v>No root cause</v>
      </c>
      <c r="AS1408" s="92" t="s">
        <v>5537</v>
      </c>
      <c r="AT1408" s="98" t="s">
        <v>86</v>
      </c>
      <c r="AV1408" s="17" t="s">
        <v>5537</v>
      </c>
      <c r="AW1408" s="7" t="s">
        <v>5537</v>
      </c>
      <c r="AX1408" s="6" t="s">
        <v>5537</v>
      </c>
      <c r="AY1408" s="7"/>
      <c r="AZ1408" s="3" t="s">
        <v>5537</v>
      </c>
      <c r="BA1408" s="18" t="s">
        <v>5537</v>
      </c>
      <c r="BB1408" s="18" t="s">
        <v>5537</v>
      </c>
      <c r="BC1408" s="18" t="s">
        <v>5537</v>
      </c>
      <c r="BD1408" s="18" t="s">
        <v>5537</v>
      </c>
      <c r="BE1408" s="18" t="s">
        <v>5537</v>
      </c>
      <c r="BF1408" s="18" t="s">
        <v>5537</v>
      </c>
      <c r="BG1408" s="18" t="s">
        <v>5537</v>
      </c>
      <c r="BH1408" s="18" t="s">
        <v>5537</v>
      </c>
      <c r="BI1408" s="18" t="s">
        <v>5537</v>
      </c>
      <c r="BJ1408" s="18" t="s">
        <v>5537</v>
      </c>
      <c r="BK1408" s="18" t="s">
        <v>5537</v>
      </c>
      <c r="BL1408" s="9" t="s">
        <v>5537</v>
      </c>
      <c r="BM1408" s="14" t="s">
        <v>5537</v>
      </c>
      <c r="BN1408" s="14" t="s">
        <v>5537</v>
      </c>
      <c r="BO1408" s="14" t="str">
        <f>_xlfn.XLOOKUP(B1408,'[4]cell downs 18042026 17h'!$B:$B,'[4]cell downs 18042026 17h'!$B:$B,"")</f>
        <v/>
      </c>
      <c r="BP1408" s="14" t="str">
        <f>_xlfn.XLOOKUP(B1408,'[5]Cells Huawei 19042026 15h'!$B:$B,'[5]Cells Huawei 19042026 15h'!$B:$B,"")</f>
        <v/>
      </c>
      <c r="BQ1408" s="9" t="str">
        <f>_xlfn.XLOOKUP(B1408,'[6]cells down 19042026 9H40'!$B:$B,'[6]cells down 19042026 9H40'!$B:$B,"")</f>
        <v/>
      </c>
      <c r="BR1408" s="9" t="s">
        <v>86</v>
      </c>
      <c r="BS1408" s="9" t="s">
        <v>5537</v>
      </c>
      <c r="BT1408" s="108"/>
    </row>
    <row r="1409" spans="1:72" s="9" customFormat="1" x14ac:dyDescent="0.35">
      <c r="A1409" s="1" t="s">
        <v>4649</v>
      </c>
      <c r="B1409" s="8" t="s">
        <v>4650</v>
      </c>
      <c r="C1409" s="3" t="str">
        <f>_xlfn.XLOOKUP(B1409,'[1]daily break down'!$D:$D,'[1]daily break down'!$E:$E,"")</f>
        <v>Yaounde</v>
      </c>
      <c r="D1409" s="1" t="s">
        <v>11</v>
      </c>
      <c r="E1409" s="1" t="s">
        <v>12</v>
      </c>
      <c r="F1409" s="3" t="s">
        <v>37</v>
      </c>
      <c r="G1409" s="1" t="s">
        <v>38</v>
      </c>
      <c r="H1409" s="34" t="str">
        <f>_xlfn.XLOOKUP(B1409,[2]CALCULATION!$B:$B,[2]CALCULATION!$H:$H,"")</f>
        <v>ZTE</v>
      </c>
      <c r="I1409" s="28">
        <v>0</v>
      </c>
      <c r="J1409" s="28">
        <v>0</v>
      </c>
      <c r="K1409" s="28">
        <v>0</v>
      </c>
      <c r="L1409" s="28">
        <v>0</v>
      </c>
      <c r="M1409" s="28">
        <v>0</v>
      </c>
      <c r="N1409" s="28">
        <v>0</v>
      </c>
      <c r="O1409" s="28">
        <v>0</v>
      </c>
      <c r="P1409" s="28">
        <v>0</v>
      </c>
      <c r="Q1409" s="28">
        <v>13.695574475006634</v>
      </c>
      <c r="R1409" s="28">
        <v>0</v>
      </c>
      <c r="S1409" s="93">
        <v>0</v>
      </c>
      <c r="T1409" s="93">
        <f>_xlfn.XLOOKUP(B1409,'[3]Nur des jours'!$B:$B,'[3]Nur des jours'!$U:$U,"")</f>
        <v>0</v>
      </c>
      <c r="U1409" s="93">
        <v>0</v>
      </c>
      <c r="V1409" s="93">
        <v>0</v>
      </c>
      <c r="W1409" s="93">
        <v>0</v>
      </c>
      <c r="X1409" s="93">
        <v>0.57002693810229121</v>
      </c>
      <c r="Y1409" s="93">
        <v>0</v>
      </c>
      <c r="Z1409" s="93">
        <v>0</v>
      </c>
      <c r="AA1409" s="93">
        <v>0</v>
      </c>
      <c r="AB1409" s="93">
        <v>0</v>
      </c>
      <c r="AC1409" s="93">
        <f>_xlfn.XLOOKUP(B1409,'[3]Nur des jours'!$B:$B,'[3]Nur des jours'!$N:$N,"")</f>
        <v>0</v>
      </c>
      <c r="AD1409" s="93">
        <v>0</v>
      </c>
      <c r="AE1409" s="93">
        <v>0</v>
      </c>
      <c r="AF1409" s="93">
        <v>0</v>
      </c>
      <c r="AG1409" s="93"/>
      <c r="AH1409" s="93">
        <v>0</v>
      </c>
      <c r="AI1409" s="93">
        <v>0</v>
      </c>
      <c r="AJ1409" s="93">
        <v>0</v>
      </c>
      <c r="AK1409" s="93">
        <v>0</v>
      </c>
      <c r="AL1409" s="93">
        <v>0</v>
      </c>
      <c r="AM1409" s="49" t="s">
        <v>5559</v>
      </c>
      <c r="AN1409" s="49"/>
      <c r="AO1409" s="48" t="str" cm="1">
        <f t="array" ref="AO1409">IFERROR(_xlfn.IFS(
AQ1409="MPR ISSUE","PDH",
AQ1409="BSS Hardware Issue","BSS",
AQ1409="Sites strategiques, MLL, Pylone, etc.","ENVTECH",
AQ1409="AKTIVCO DEFAUT GE &amp; POWER Cabinet","AKTIVCO",
AQ1409="AKTIVCO Coupure ENEO &amp; Baisse de tension","AKTIVCO GRID ONLY",
AQ1409="Coupure ENEO &amp; Baisse de tension","IHS GRID ONLY",
AQ1409="Defaut GE &amp; POWER Cabinet","IHS",
AQ1409="Sharing","Partners",
AQ1409="Sites strategiques &amp; DataCenter","SST &amp; DC",
AQ1409="Exclu","Exclu",
AQ1409="SAT","SAT",
AQ1409="SPARE-ISSUE","SPARE-ISSUE",
AQ1409="Fiber CAmtel","TRANS_FO_CAMTEL",
AQ1409="Fiber AOF","Fiber AOF",
AQ1409="Projet OCM (HUAWEI)","TRAVAUX-HUAWEI",
AQ1409="Projet OCM (NOKIA)","TRAVAUX-NOKIA",
AQ1409="ACCESS-ISSUE","ACCESS-ISSUE",
AQ1409="Projet OCM (ZTE, NOKIA, autres projets)","TRAVAUX OCM",
AQ1409="No root CAuse","No root cause",
AQ1409="ODU HS","PDH",
AQ1409="IP &amp; VLAN","PDH",
AQ1409="Warehouse HUAWEI","SPARE-ISSUE",
AQ1409="SPARE-HS","SPARE-ISSUE",
AQ1409="Power Telco","BSS",AQ1409="no impacts","no impacts"
),"")</f>
        <v>No root cause</v>
      </c>
      <c r="AP1409" s="48" t="str" cm="1">
        <f t="array" ref="AP1409">IFERROR(_xlfn.IFS(
AQ1409="MPR ISSUE","TX ISSUE",
AQ1409="BSS Hardware Issue","RAN ISSUE",
AQ1409="Sites strategiques, MLL, Pylone, etc.","ENVTECH",
AQ1409="AKTIVCO DEFAUT GE &amp; POWER Cabinet","POWER ISSUE",
AQ1409="AKTIVCO Coupure ENEO &amp; Baisse de tension","POWER ISSUE",
AQ1409="Coupure ENEO &amp; Baisse de tension","POWER ISSUE",
AQ1409="Defaut GE &amp; POWER Cabinet","POWER ISSUE",
AQ1409="Sharing","POWER ISSUE",
AQ1409="Sites strategiques &amp; DataCenter","POWER ISSUE",
AQ1409="Exclu","Exclu",
AQ1409="SAT","TX ISSUE",
AQ1409="SPARE-ISSUE","SPARE-ISSUE",
AQ1409="Fiber CAmtel","TX ISSUE",
AQ1409="Fiber AOF","TX ISSUE",
AQ1409="Projet OCM (HUAWEI)","TRAVAUX-HUAWEI",
AQ1409="Projet OCM (NOKIA)","TRAVAUX -NOKIA",
AQ1409="ACCESS-ISSUE","ACCESS-ISSUE",
AQ1409="Projet OCM (ZTE, NOKIA, autres projets)","TRAVAUX OCM",
AQ1409="No root CAuse","No root cause",
AQ1409="ODU HS","TX ISSUE",
AQ1409="IP &amp; VLAN","TX ISSUE",
AQ1409="Warehouse HUAWEI","SPARE-ISSUE",
AQ1409="SPARE-HS","SPARE-ISSUE",
AQ1409="Power Telco","RAN ISSUE",AQ1409="no impacts","no impacts"
),"")</f>
        <v>No root cause</v>
      </c>
      <c r="AQ1409" s="127" t="s">
        <v>5344</v>
      </c>
      <c r="AR1409" s="48" t="str" cm="1">
        <f t="array" ref="AR1409">IFERROR(_xlfn.IFS(
AQ1409="MPR ISSUE","ACTIVE",
AQ1409="BSS Hardware Issue","ACTIVE",
AQ1409="Sites strategiques, MLL, Pylone, etc.","PASSIVE",
AQ1409="AKTIVCO DEFAUT GE &amp; POWER Cabinet","PASSIVE",
AQ1409="AKTIVCO Coupure ENEO &amp; Baisse de tension","PASSIVE",
AQ1409="Coupure ENEO &amp; Baisse de tension","PASSIVE",
AQ1409="Defaut GE &amp; POWER Cabinet","PASSIVE",
AQ1409="Sharing","PASSIVE",
AQ1409="Sites strategiques &amp; DataCenter","PASSIVE",
AQ1409="Exclu","Exclu",
AQ1409="SAT","ACTIVE",
AQ1409="SPARE-ISSUE","SPARE-ISSUE",
AQ1409="Fiber CAmtel","ACTIVE",
AQ1409="Fiber AOF","ACTIVE",
AQ1409="Projet OCM (HUAWEI)","PLANNED WORKS",
AQ1409="Projet OCM (NOKIA)","PLANNED WORKS",
AQ1409="ACCESS-ISSUE","ACCESS-ISSUE",
AQ1409="Projet OCM (ZTE, NOKIA, autres projets)","PLANNED WORKS",
AQ1409="No root CAuse","No root cause",
AQ1409="ODU HS","ACTIVE",
AQ1409="IP &amp; VLAN","ACTIVE",
AQ1409="Warehouse HUAWEI","SPARE-ISSUE",
AQ1409="SPARE-HS","SPARE-ISSUE",
AQ1409="Power Telco","ACTIVE", AQ1409="no impacts","no impacts"
),"")</f>
        <v>No root cause</v>
      </c>
      <c r="AS1409" s="92" t="s">
        <v>5537</v>
      </c>
      <c r="AT1409" s="98" t="s">
        <v>4650</v>
      </c>
      <c r="AV1409" s="17" t="s">
        <v>5537</v>
      </c>
      <c r="AW1409" s="7" t="s">
        <v>5537</v>
      </c>
      <c r="AX1409" s="6" t="s">
        <v>5537</v>
      </c>
      <c r="AY1409" s="7"/>
      <c r="AZ1409" s="3" t="s">
        <v>5537</v>
      </c>
      <c r="BA1409" s="18" t="s">
        <v>5537</v>
      </c>
      <c r="BB1409" s="18" t="s">
        <v>5537</v>
      </c>
      <c r="BC1409" s="18" t="s">
        <v>5537</v>
      </c>
      <c r="BD1409" s="18" t="s">
        <v>5537</v>
      </c>
      <c r="BE1409" s="18" t="s">
        <v>5537</v>
      </c>
      <c r="BF1409" s="18" t="s">
        <v>5537</v>
      </c>
      <c r="BG1409" s="18" t="s">
        <v>5537</v>
      </c>
      <c r="BH1409" s="18" t="s">
        <v>5537</v>
      </c>
      <c r="BI1409" s="18" t="s">
        <v>5537</v>
      </c>
      <c r="BJ1409" s="18" t="s">
        <v>5537</v>
      </c>
      <c r="BK1409" s="18" t="s">
        <v>5537</v>
      </c>
      <c r="BL1409" s="9" t="s">
        <v>5537</v>
      </c>
      <c r="BM1409" s="14" t="s">
        <v>5537</v>
      </c>
      <c r="BN1409" s="14" t="s">
        <v>5537</v>
      </c>
      <c r="BO1409" s="14" t="str">
        <f>_xlfn.XLOOKUP(B1409,'[4]cell downs 18042026 17h'!$B:$B,'[4]cell downs 18042026 17h'!$B:$B,"")</f>
        <v/>
      </c>
      <c r="BP1409" s="14" t="str">
        <f>_xlfn.XLOOKUP(B1409,'[5]Cells Huawei 19042026 15h'!$B:$B,'[5]Cells Huawei 19042026 15h'!$B:$B,"")</f>
        <v/>
      </c>
      <c r="BQ1409" s="9" t="str">
        <f>_xlfn.XLOOKUP(B1409,'[6]cells down 19042026 9H40'!$B:$B,'[6]cells down 19042026 9H40'!$B:$B,"")</f>
        <v/>
      </c>
      <c r="BR1409" s="9" t="s">
        <v>4650</v>
      </c>
      <c r="BS1409" s="9" t="s">
        <v>12</v>
      </c>
      <c r="BT1409" s="108"/>
    </row>
    <row r="1410" spans="1:72" s="9" customFormat="1" x14ac:dyDescent="0.35">
      <c r="A1410" s="1" t="s">
        <v>4729</v>
      </c>
      <c r="B1410" s="8" t="s">
        <v>4730</v>
      </c>
      <c r="C1410" s="3" t="str">
        <f>_xlfn.XLOOKUP(B1410,'[1]daily break down'!$D:$D,'[1]daily break down'!$E:$E,"")</f>
        <v>OUEST</v>
      </c>
      <c r="D1410" s="1" t="s">
        <v>11</v>
      </c>
      <c r="E1410" s="1" t="s">
        <v>12</v>
      </c>
      <c r="F1410" s="3" t="s">
        <v>102</v>
      </c>
      <c r="G1410" s="1" t="s">
        <v>4452</v>
      </c>
      <c r="H1410" s="32" t="str">
        <f>_xlfn.XLOOKUP(B1410,[2]CALCULATION!$B:$B,[2]CALCULATION!$H:$H,"")</f>
        <v>HUAWEI</v>
      </c>
      <c r="I1410" s="28">
        <v>0</v>
      </c>
      <c r="J1410" s="28">
        <v>0</v>
      </c>
      <c r="K1410" s="28">
        <v>0</v>
      </c>
      <c r="L1410" s="28">
        <v>0</v>
      </c>
      <c r="M1410" s="28">
        <v>0</v>
      </c>
      <c r="N1410" s="28">
        <v>0</v>
      </c>
      <c r="O1410" s="28">
        <v>0</v>
      </c>
      <c r="P1410" s="28">
        <v>0</v>
      </c>
      <c r="Q1410" s="28">
        <v>0</v>
      </c>
      <c r="R1410" s="28">
        <v>0</v>
      </c>
      <c r="S1410" s="93">
        <v>0</v>
      </c>
      <c r="T1410" s="93">
        <f>_xlfn.XLOOKUP(B1410,'[3]Nur des jours'!$B:$B,'[3]Nur des jours'!$U:$U,"")</f>
        <v>0</v>
      </c>
      <c r="U1410" s="93">
        <v>0</v>
      </c>
      <c r="V1410" s="93">
        <v>0</v>
      </c>
      <c r="W1410" s="93">
        <v>0</v>
      </c>
      <c r="X1410" s="93">
        <v>0.56148393558825782</v>
      </c>
      <c r="Y1410" s="93">
        <v>0</v>
      </c>
      <c r="Z1410" s="93">
        <v>0</v>
      </c>
      <c r="AA1410" s="93">
        <v>0</v>
      </c>
      <c r="AB1410" s="93">
        <v>0</v>
      </c>
      <c r="AC1410" s="93">
        <f>_xlfn.XLOOKUP(B1410,'[3]Nur des jours'!$B:$B,'[3]Nur des jours'!$N:$N,"")</f>
        <v>0</v>
      </c>
      <c r="AD1410" s="93">
        <v>0</v>
      </c>
      <c r="AE1410" s="93">
        <v>0</v>
      </c>
      <c r="AF1410" s="93">
        <v>0</v>
      </c>
      <c r="AG1410" s="93"/>
      <c r="AH1410" s="93">
        <v>0</v>
      </c>
      <c r="AI1410" s="93">
        <v>0</v>
      </c>
      <c r="AJ1410" s="93">
        <v>0</v>
      </c>
      <c r="AK1410" s="93">
        <v>0</v>
      </c>
      <c r="AL1410" s="93">
        <v>0</v>
      </c>
      <c r="AM1410" s="49" t="s">
        <v>5559</v>
      </c>
      <c r="AN1410" s="49"/>
      <c r="AO1410" s="48" t="str" cm="1">
        <f t="array" ref="AO1410">IFERROR(_xlfn.IFS(
AQ1410="MPR ISSUE","PDH",
AQ1410="BSS Hardware Issue","BSS",
AQ1410="Sites strategiques, MLL, Pylone, etc.","ENVTECH",
AQ1410="AKTIVCO DEFAUT GE &amp; POWER Cabinet","AKTIVCO",
AQ1410="AKTIVCO Coupure ENEO &amp; Baisse de tension","AKTIVCO GRID ONLY",
AQ1410="Coupure ENEO &amp; Baisse de tension","IHS GRID ONLY",
AQ1410="Defaut GE &amp; POWER Cabinet","IHS",
AQ1410="Sharing","Partners",
AQ1410="Sites strategiques &amp; DataCenter","SST &amp; DC",
AQ1410="Exclu","Exclu",
AQ1410="SAT","SAT",
AQ1410="SPARE-ISSUE","SPARE-ISSUE",
AQ1410="Fiber CAmtel","TRANS_FO_CAMTEL",
AQ1410="Fiber AOF","Fiber AOF",
AQ1410="Projet OCM (HUAWEI)","TRAVAUX-HUAWEI",
AQ1410="Projet OCM (NOKIA)","TRAVAUX-NOKIA",
AQ1410="ACCESS-ISSUE","ACCESS-ISSUE",
AQ1410="Projet OCM (ZTE, NOKIA, autres projets)","TRAVAUX OCM",
AQ1410="No root CAuse","No root cause",
AQ1410="ODU HS","PDH",
AQ1410="IP &amp; VLAN","PDH",
AQ1410="Warehouse HUAWEI","SPARE-ISSUE",
AQ1410="SPARE-HS","SPARE-ISSUE",
AQ1410="Power Telco","BSS",AQ1410="no impacts","no impacts"
),"")</f>
        <v>No root cause</v>
      </c>
      <c r="AP1410" s="48" t="str" cm="1">
        <f t="array" ref="AP1410">IFERROR(_xlfn.IFS(
AQ1410="MPR ISSUE","TX ISSUE",
AQ1410="BSS Hardware Issue","RAN ISSUE",
AQ1410="Sites strategiques, MLL, Pylone, etc.","ENVTECH",
AQ1410="AKTIVCO DEFAUT GE &amp; POWER Cabinet","POWER ISSUE",
AQ1410="AKTIVCO Coupure ENEO &amp; Baisse de tension","POWER ISSUE",
AQ1410="Coupure ENEO &amp; Baisse de tension","POWER ISSUE",
AQ1410="Defaut GE &amp; POWER Cabinet","POWER ISSUE",
AQ1410="Sharing","POWER ISSUE",
AQ1410="Sites strategiques &amp; DataCenter","POWER ISSUE",
AQ1410="Exclu","Exclu",
AQ1410="SAT","TX ISSUE",
AQ1410="SPARE-ISSUE","SPARE-ISSUE",
AQ1410="Fiber CAmtel","TX ISSUE",
AQ1410="Fiber AOF","TX ISSUE",
AQ1410="Projet OCM (HUAWEI)","TRAVAUX-HUAWEI",
AQ1410="Projet OCM (NOKIA)","TRAVAUX -NOKIA",
AQ1410="ACCESS-ISSUE","ACCESS-ISSUE",
AQ1410="Projet OCM (ZTE, NOKIA, autres projets)","TRAVAUX OCM",
AQ1410="No root CAuse","No root cause",
AQ1410="ODU HS","TX ISSUE",
AQ1410="IP &amp; VLAN","TX ISSUE",
AQ1410="Warehouse HUAWEI","SPARE-ISSUE",
AQ1410="SPARE-HS","SPARE-ISSUE",
AQ1410="Power Telco","RAN ISSUE",AQ1410="no impacts","no impacts"
),"")</f>
        <v>No root cause</v>
      </c>
      <c r="AQ1410" s="127" t="s">
        <v>5344</v>
      </c>
      <c r="AR1410" s="48" t="str" cm="1">
        <f t="array" ref="AR1410">IFERROR(_xlfn.IFS(
AQ1410="MPR ISSUE","ACTIVE",
AQ1410="BSS Hardware Issue","ACTIVE",
AQ1410="Sites strategiques, MLL, Pylone, etc.","PASSIVE",
AQ1410="AKTIVCO DEFAUT GE &amp; POWER Cabinet","PASSIVE",
AQ1410="AKTIVCO Coupure ENEO &amp; Baisse de tension","PASSIVE",
AQ1410="Coupure ENEO &amp; Baisse de tension","PASSIVE",
AQ1410="Defaut GE &amp; POWER Cabinet","PASSIVE",
AQ1410="Sharing","PASSIVE",
AQ1410="Sites strategiques &amp; DataCenter","PASSIVE",
AQ1410="Exclu","Exclu",
AQ1410="SAT","ACTIVE",
AQ1410="SPARE-ISSUE","SPARE-ISSUE",
AQ1410="Fiber CAmtel","ACTIVE",
AQ1410="Fiber AOF","ACTIVE",
AQ1410="Projet OCM (HUAWEI)","PLANNED WORKS",
AQ1410="Projet OCM (NOKIA)","PLANNED WORKS",
AQ1410="ACCESS-ISSUE","ACCESS-ISSUE",
AQ1410="Projet OCM (ZTE, NOKIA, autres projets)","PLANNED WORKS",
AQ1410="No root CAuse","No root cause",
AQ1410="ODU HS","ACTIVE",
AQ1410="IP &amp; VLAN","ACTIVE",
AQ1410="Warehouse HUAWEI","SPARE-ISSUE",
AQ1410="SPARE-HS","SPARE-ISSUE",
AQ1410="Power Telco","ACTIVE", AQ1410="no impacts","no impacts"
),"")</f>
        <v>No root cause</v>
      </c>
      <c r="AS1410" s="92" t="s">
        <v>5537</v>
      </c>
      <c r="AT1410" s="98" t="s">
        <v>4730</v>
      </c>
      <c r="AV1410" s="17" t="s">
        <v>5537</v>
      </c>
      <c r="AW1410" s="7" t="s">
        <v>5537</v>
      </c>
      <c r="AX1410" s="6" t="s">
        <v>5537</v>
      </c>
      <c r="AY1410" s="7"/>
      <c r="AZ1410" s="3" t="s">
        <v>5537</v>
      </c>
      <c r="BA1410" s="18" t="s">
        <v>5537</v>
      </c>
      <c r="BB1410" s="18" t="s">
        <v>5537</v>
      </c>
      <c r="BC1410" s="18" t="s">
        <v>5537</v>
      </c>
      <c r="BD1410" s="18" t="s">
        <v>5537</v>
      </c>
      <c r="BE1410" s="18" t="s">
        <v>5537</v>
      </c>
      <c r="BF1410" s="18" t="s">
        <v>5537</v>
      </c>
      <c r="BG1410" s="18" t="s">
        <v>5537</v>
      </c>
      <c r="BH1410" s="18" t="s">
        <v>5537</v>
      </c>
      <c r="BI1410" s="18" t="s">
        <v>5537</v>
      </c>
      <c r="BJ1410" s="18" t="s">
        <v>5537</v>
      </c>
      <c r="BK1410" s="18" t="s">
        <v>5537</v>
      </c>
      <c r="BL1410" s="9" t="s">
        <v>5537</v>
      </c>
      <c r="BM1410" s="14" t="s">
        <v>5537</v>
      </c>
      <c r="BN1410" s="14" t="s">
        <v>5537</v>
      </c>
      <c r="BO1410" s="14" t="str">
        <f>_xlfn.XLOOKUP(B1410,'[4]cell downs 18042026 17h'!$B:$B,'[4]cell downs 18042026 17h'!$B:$B,"")</f>
        <v/>
      </c>
      <c r="BP1410" s="14" t="str">
        <f>_xlfn.XLOOKUP(B1410,'[5]Cells Huawei 19042026 15h'!$B:$B,'[5]Cells Huawei 19042026 15h'!$B:$B,"")</f>
        <v/>
      </c>
      <c r="BQ1410" s="9" t="str">
        <f>_xlfn.XLOOKUP(B1410,'[6]cells down 19042026 9H40'!$B:$B,'[6]cells down 19042026 9H40'!$B:$B,"")</f>
        <v/>
      </c>
      <c r="BR1410" s="9" t="s">
        <v>4730</v>
      </c>
      <c r="BS1410" s="9" t="s">
        <v>12</v>
      </c>
      <c r="BT1410" s="108"/>
    </row>
    <row r="1411" spans="1:72" s="9" customFormat="1" x14ac:dyDescent="0.35">
      <c r="A1411" s="1" t="s">
        <v>5202</v>
      </c>
      <c r="B1411" s="8" t="s">
        <v>5203</v>
      </c>
      <c r="C1411" s="3" t="str">
        <f>_xlfn.XLOOKUP(B1411,'[1]daily break down'!$D:$D,'[1]daily break down'!$E:$E,"")</f>
        <v>OUEST</v>
      </c>
      <c r="D1411" s="1" t="s">
        <v>11</v>
      </c>
      <c r="E1411" s="1" t="s">
        <v>12</v>
      </c>
      <c r="F1411" s="3" t="s">
        <v>102</v>
      </c>
      <c r="G1411" s="1" t="s">
        <v>856</v>
      </c>
      <c r="H1411" s="32" t="str">
        <f>_xlfn.XLOOKUP(B1411,[2]CALCULATION!$B:$B,[2]CALCULATION!$H:$H,"")</f>
        <v>Huawei</v>
      </c>
      <c r="I1411" s="28">
        <v>0</v>
      </c>
      <c r="J1411" s="28">
        <v>0</v>
      </c>
      <c r="K1411" s="28">
        <v>0</v>
      </c>
      <c r="L1411" s="28">
        <v>0</v>
      </c>
      <c r="M1411" s="28">
        <v>0</v>
      </c>
      <c r="N1411" s="28">
        <v>0</v>
      </c>
      <c r="O1411" s="28">
        <v>0</v>
      </c>
      <c r="P1411" s="28">
        <v>0</v>
      </c>
      <c r="Q1411" s="28">
        <v>0</v>
      </c>
      <c r="R1411" s="28">
        <v>0</v>
      </c>
      <c r="S1411" s="93">
        <v>0</v>
      </c>
      <c r="T1411" s="93">
        <f>_xlfn.XLOOKUP(B1411,'[3]Nur des jours'!$B:$B,'[3]Nur des jours'!$U:$U,"")</f>
        <v>0</v>
      </c>
      <c r="U1411" s="93">
        <v>0</v>
      </c>
      <c r="V1411" s="93">
        <v>0</v>
      </c>
      <c r="W1411" s="93">
        <v>0</v>
      </c>
      <c r="X1411" s="93">
        <v>0.49492342330773648</v>
      </c>
      <c r="Y1411" s="93">
        <v>0</v>
      </c>
      <c r="Z1411" s="93">
        <v>0</v>
      </c>
      <c r="AA1411" s="93">
        <v>0</v>
      </c>
      <c r="AB1411" s="93">
        <v>0</v>
      </c>
      <c r="AC1411" s="93">
        <f>_xlfn.XLOOKUP(B1411,'[3]Nur des jours'!$B:$B,'[3]Nur des jours'!$N:$N,"")</f>
        <v>0</v>
      </c>
      <c r="AD1411" s="93">
        <v>0</v>
      </c>
      <c r="AE1411" s="93">
        <v>0</v>
      </c>
      <c r="AF1411" s="93">
        <v>0</v>
      </c>
      <c r="AG1411" s="93"/>
      <c r="AH1411" s="93">
        <v>0</v>
      </c>
      <c r="AI1411" s="93">
        <v>0</v>
      </c>
      <c r="AJ1411" s="93">
        <v>0</v>
      </c>
      <c r="AK1411" s="93">
        <v>0</v>
      </c>
      <c r="AL1411" s="93">
        <v>0</v>
      </c>
      <c r="AM1411" s="49" t="s">
        <v>5559</v>
      </c>
      <c r="AN1411" s="49"/>
      <c r="AO1411" s="48" t="str" cm="1">
        <f t="array" ref="AO1411">IFERROR(_xlfn.IFS(
AQ1411="MPR ISSUE","PDH",
AQ1411="BSS Hardware Issue","BSS",
AQ1411="Sites strategiques, MLL, Pylone, etc.","ENVTECH",
AQ1411="AKTIVCO DEFAUT GE &amp; POWER Cabinet","AKTIVCO",
AQ1411="AKTIVCO Coupure ENEO &amp; Baisse de tension","AKTIVCO GRID ONLY",
AQ1411="Coupure ENEO &amp; Baisse de tension","IHS GRID ONLY",
AQ1411="Defaut GE &amp; POWER Cabinet","IHS",
AQ1411="Sharing","Partners",
AQ1411="Sites strategiques &amp; DataCenter","SST &amp; DC",
AQ1411="Exclu","Exclu",
AQ1411="SAT","SAT",
AQ1411="SPARE-ISSUE","SPARE-ISSUE",
AQ1411="Fiber CAmtel","TRANS_FO_CAMTEL",
AQ1411="Fiber AOF","Fiber AOF",
AQ1411="Projet OCM (HUAWEI)","TRAVAUX-HUAWEI",
AQ1411="Projet OCM (NOKIA)","TRAVAUX-NOKIA",
AQ1411="ACCESS-ISSUE","ACCESS-ISSUE",
AQ1411="Projet OCM (ZTE, NOKIA, autres projets)","TRAVAUX OCM",
AQ1411="No root CAuse","No root cause",
AQ1411="ODU HS","PDH",
AQ1411="IP &amp; VLAN","PDH",
AQ1411="Warehouse HUAWEI","SPARE-ISSUE",
AQ1411="SPARE-HS","SPARE-ISSUE",
AQ1411="Power Telco","BSS",AQ1411="no impacts","no impacts"
),"")</f>
        <v>No root cause</v>
      </c>
      <c r="AP1411" s="48" t="str" cm="1">
        <f t="array" ref="AP1411">IFERROR(_xlfn.IFS(
AQ1411="MPR ISSUE","TX ISSUE",
AQ1411="BSS Hardware Issue","RAN ISSUE",
AQ1411="Sites strategiques, MLL, Pylone, etc.","ENVTECH",
AQ1411="AKTIVCO DEFAUT GE &amp; POWER Cabinet","POWER ISSUE",
AQ1411="AKTIVCO Coupure ENEO &amp; Baisse de tension","POWER ISSUE",
AQ1411="Coupure ENEO &amp; Baisse de tension","POWER ISSUE",
AQ1411="Defaut GE &amp; POWER Cabinet","POWER ISSUE",
AQ1411="Sharing","POWER ISSUE",
AQ1411="Sites strategiques &amp; DataCenter","POWER ISSUE",
AQ1411="Exclu","Exclu",
AQ1411="SAT","TX ISSUE",
AQ1411="SPARE-ISSUE","SPARE-ISSUE",
AQ1411="Fiber CAmtel","TX ISSUE",
AQ1411="Fiber AOF","TX ISSUE",
AQ1411="Projet OCM (HUAWEI)","TRAVAUX-HUAWEI",
AQ1411="Projet OCM (NOKIA)","TRAVAUX -NOKIA",
AQ1411="ACCESS-ISSUE","ACCESS-ISSUE",
AQ1411="Projet OCM (ZTE, NOKIA, autres projets)","TRAVAUX OCM",
AQ1411="No root CAuse","No root cause",
AQ1411="ODU HS","TX ISSUE",
AQ1411="IP &amp; VLAN","TX ISSUE",
AQ1411="Warehouse HUAWEI","SPARE-ISSUE",
AQ1411="SPARE-HS","SPARE-ISSUE",
AQ1411="Power Telco","RAN ISSUE",AQ1411="no impacts","no impacts"
),"")</f>
        <v>No root cause</v>
      </c>
      <c r="AQ1411" s="127" t="s">
        <v>5344</v>
      </c>
      <c r="AR1411" s="48" t="str" cm="1">
        <f t="array" ref="AR1411">IFERROR(_xlfn.IFS(
AQ1411="MPR ISSUE","ACTIVE",
AQ1411="BSS Hardware Issue","ACTIVE",
AQ1411="Sites strategiques, MLL, Pylone, etc.","PASSIVE",
AQ1411="AKTIVCO DEFAUT GE &amp; POWER Cabinet","PASSIVE",
AQ1411="AKTIVCO Coupure ENEO &amp; Baisse de tension","PASSIVE",
AQ1411="Coupure ENEO &amp; Baisse de tension","PASSIVE",
AQ1411="Defaut GE &amp; POWER Cabinet","PASSIVE",
AQ1411="Sharing","PASSIVE",
AQ1411="Sites strategiques &amp; DataCenter","PASSIVE",
AQ1411="Exclu","Exclu",
AQ1411="SAT","ACTIVE",
AQ1411="SPARE-ISSUE","SPARE-ISSUE",
AQ1411="Fiber CAmtel","ACTIVE",
AQ1411="Fiber AOF","ACTIVE",
AQ1411="Projet OCM (HUAWEI)","PLANNED WORKS",
AQ1411="Projet OCM (NOKIA)","PLANNED WORKS",
AQ1411="ACCESS-ISSUE","ACCESS-ISSUE",
AQ1411="Projet OCM (ZTE, NOKIA, autres projets)","PLANNED WORKS",
AQ1411="No root CAuse","No root cause",
AQ1411="ODU HS","ACTIVE",
AQ1411="IP &amp; VLAN","ACTIVE",
AQ1411="Warehouse HUAWEI","SPARE-ISSUE",
AQ1411="SPARE-HS","SPARE-ISSUE",
AQ1411="Power Telco","ACTIVE", AQ1411="no impacts","no impacts"
),"")</f>
        <v>No root cause</v>
      </c>
      <c r="AS1411" s="92" t="s">
        <v>5537</v>
      </c>
      <c r="AT1411" s="98" t="s">
        <v>5203</v>
      </c>
      <c r="AV1411" s="17" t="s">
        <v>5537</v>
      </c>
      <c r="AW1411" s="7" t="s">
        <v>5537</v>
      </c>
      <c r="AX1411" s="6" t="s">
        <v>5537</v>
      </c>
      <c r="AY1411" s="7"/>
      <c r="AZ1411" s="3" t="s">
        <v>5537</v>
      </c>
      <c r="BA1411" s="18" t="s">
        <v>5537</v>
      </c>
      <c r="BB1411" s="18" t="s">
        <v>5537</v>
      </c>
      <c r="BC1411" s="18" t="s">
        <v>5537</v>
      </c>
      <c r="BD1411" s="18" t="s">
        <v>5537</v>
      </c>
      <c r="BE1411" s="18" t="s">
        <v>5537</v>
      </c>
      <c r="BF1411" s="18" t="s">
        <v>5537</v>
      </c>
      <c r="BG1411" s="18" t="s">
        <v>5537</v>
      </c>
      <c r="BH1411" s="18" t="s">
        <v>5537</v>
      </c>
      <c r="BI1411" s="18" t="s">
        <v>5537</v>
      </c>
      <c r="BJ1411" s="18" t="s">
        <v>5537</v>
      </c>
      <c r="BK1411" s="18" t="s">
        <v>5537</v>
      </c>
      <c r="BL1411" s="9" t="s">
        <v>5537</v>
      </c>
      <c r="BM1411" s="14" t="s">
        <v>5537</v>
      </c>
      <c r="BN1411" s="14" t="s">
        <v>5537</v>
      </c>
      <c r="BO1411" s="14" t="str">
        <f>_xlfn.XLOOKUP(B1411,'[4]cell downs 18042026 17h'!$B:$B,'[4]cell downs 18042026 17h'!$B:$B,"")</f>
        <v/>
      </c>
      <c r="BP1411" s="14" t="str">
        <f>_xlfn.XLOOKUP(B1411,'[5]Cells Huawei 19042026 15h'!$B:$B,'[5]Cells Huawei 19042026 15h'!$B:$B,"")</f>
        <v/>
      </c>
      <c r="BQ1411" s="9" t="str">
        <f>_xlfn.XLOOKUP(B1411,'[6]cells down 19042026 9H40'!$B:$B,'[6]cells down 19042026 9H40'!$B:$B,"")</f>
        <v/>
      </c>
      <c r="BR1411" s="9" t="s">
        <v>5203</v>
      </c>
      <c r="BS1411" s="9" t="s">
        <v>12</v>
      </c>
      <c r="BT1411" s="108"/>
    </row>
    <row r="1412" spans="1:72" s="9" customFormat="1" x14ac:dyDescent="0.35">
      <c r="A1412" s="2" t="s">
        <v>4365</v>
      </c>
      <c r="B1412" s="8" t="s">
        <v>4366</v>
      </c>
      <c r="C1412" s="3" t="str">
        <f>_xlfn.XLOOKUP(B1412,'[1]daily break down'!$D:$D,'[1]daily break down'!$E:$E,"")</f>
        <v>OUEST</v>
      </c>
      <c r="D1412" s="1" t="s">
        <v>357</v>
      </c>
      <c r="E1412" s="1" t="s">
        <v>22</v>
      </c>
      <c r="F1412" s="3" t="s">
        <v>102</v>
      </c>
      <c r="G1412" s="1" t="s">
        <v>4367</v>
      </c>
      <c r="H1412" s="32" t="str">
        <f>_xlfn.XLOOKUP(B1412,[2]CALCULATION!$B:$B,[2]CALCULATION!$H:$H,"")</f>
        <v>HUAWEI</v>
      </c>
      <c r="I1412" s="28">
        <v>0</v>
      </c>
      <c r="J1412" s="28">
        <v>0</v>
      </c>
      <c r="K1412" s="28">
        <v>0</v>
      </c>
      <c r="L1412" s="28">
        <v>0</v>
      </c>
      <c r="M1412" s="28">
        <v>0</v>
      </c>
      <c r="N1412" s="28">
        <v>0</v>
      </c>
      <c r="O1412" s="28">
        <v>0</v>
      </c>
      <c r="P1412" s="28">
        <v>0</v>
      </c>
      <c r="Q1412" s="28">
        <v>0</v>
      </c>
      <c r="R1412" s="28">
        <v>0</v>
      </c>
      <c r="S1412" s="93">
        <v>0</v>
      </c>
      <c r="T1412" s="93">
        <f>_xlfn.XLOOKUP(B1412,'[3]Nur des jours'!$B:$B,'[3]Nur des jours'!$U:$U,"")</f>
        <v>0</v>
      </c>
      <c r="U1412" s="93">
        <v>0</v>
      </c>
      <c r="V1412" s="93">
        <v>0</v>
      </c>
      <c r="W1412" s="93">
        <v>0</v>
      </c>
      <c r="X1412" s="93">
        <v>0.47705267483370578</v>
      </c>
      <c r="Y1412" s="93">
        <v>0</v>
      </c>
      <c r="Z1412" s="93">
        <v>0</v>
      </c>
      <c r="AA1412" s="93">
        <v>0</v>
      </c>
      <c r="AB1412" s="93">
        <v>0</v>
      </c>
      <c r="AC1412" s="93">
        <f>_xlfn.XLOOKUP(B1412,'[3]Nur des jours'!$B:$B,'[3]Nur des jours'!$N:$N,"")</f>
        <v>0</v>
      </c>
      <c r="AD1412" s="93">
        <v>0</v>
      </c>
      <c r="AE1412" s="93">
        <v>0</v>
      </c>
      <c r="AF1412" s="93">
        <v>0</v>
      </c>
      <c r="AG1412" s="93"/>
      <c r="AH1412" s="93">
        <v>0</v>
      </c>
      <c r="AI1412" s="93">
        <v>0</v>
      </c>
      <c r="AJ1412" s="93">
        <v>0</v>
      </c>
      <c r="AK1412" s="93">
        <v>0</v>
      </c>
      <c r="AL1412" s="93">
        <v>0</v>
      </c>
      <c r="AM1412" s="49" t="s">
        <v>5559</v>
      </c>
      <c r="AN1412" s="49"/>
      <c r="AO1412" s="48" t="str" cm="1">
        <f t="array" ref="AO1412">IFERROR(_xlfn.IFS(
AQ1412="MPR ISSUE","PDH",
AQ1412="BSS Hardware Issue","BSS",
AQ1412="Sites strategiques, MLL, Pylone, etc.","ENVTECH",
AQ1412="AKTIVCO DEFAUT GE &amp; POWER Cabinet","AKTIVCO",
AQ1412="AKTIVCO Coupure ENEO &amp; Baisse de tension","AKTIVCO GRID ONLY",
AQ1412="Coupure ENEO &amp; Baisse de tension","IHS GRID ONLY",
AQ1412="Defaut GE &amp; POWER Cabinet","IHS",
AQ1412="Sharing","Partners",
AQ1412="Sites strategiques &amp; DataCenter","SST &amp; DC",
AQ1412="Exclu","Exclu",
AQ1412="SAT","SAT",
AQ1412="SPARE-ISSUE","SPARE-ISSUE",
AQ1412="Fiber CAmtel","TRANS_FO_CAMTEL",
AQ1412="Fiber AOF","Fiber AOF",
AQ1412="Projet OCM (HUAWEI)","TRAVAUX-HUAWEI",
AQ1412="Projet OCM (NOKIA)","TRAVAUX-NOKIA",
AQ1412="ACCESS-ISSUE","ACCESS-ISSUE",
AQ1412="Projet OCM (ZTE, NOKIA, autres projets)","TRAVAUX OCM",
AQ1412="No root CAuse","No root cause",
AQ1412="ODU HS","PDH",
AQ1412="IP &amp; VLAN","PDH",
AQ1412="Warehouse HUAWEI","SPARE-ISSUE",
AQ1412="SPARE-HS","SPARE-ISSUE",
AQ1412="Power Telco","BSS",AQ1412="no impacts","no impacts"
),"")</f>
        <v>No root cause</v>
      </c>
      <c r="AP1412" s="48" t="str" cm="1">
        <f t="array" ref="AP1412">IFERROR(_xlfn.IFS(
AQ1412="MPR ISSUE","TX ISSUE",
AQ1412="BSS Hardware Issue","RAN ISSUE",
AQ1412="Sites strategiques, MLL, Pylone, etc.","ENVTECH",
AQ1412="AKTIVCO DEFAUT GE &amp; POWER Cabinet","POWER ISSUE",
AQ1412="AKTIVCO Coupure ENEO &amp; Baisse de tension","POWER ISSUE",
AQ1412="Coupure ENEO &amp; Baisse de tension","POWER ISSUE",
AQ1412="Defaut GE &amp; POWER Cabinet","POWER ISSUE",
AQ1412="Sharing","POWER ISSUE",
AQ1412="Sites strategiques &amp; DataCenter","POWER ISSUE",
AQ1412="Exclu","Exclu",
AQ1412="SAT","TX ISSUE",
AQ1412="SPARE-ISSUE","SPARE-ISSUE",
AQ1412="Fiber CAmtel","TX ISSUE",
AQ1412="Fiber AOF","TX ISSUE",
AQ1412="Projet OCM (HUAWEI)","TRAVAUX-HUAWEI",
AQ1412="Projet OCM (NOKIA)","TRAVAUX -NOKIA",
AQ1412="ACCESS-ISSUE","ACCESS-ISSUE",
AQ1412="Projet OCM (ZTE, NOKIA, autres projets)","TRAVAUX OCM",
AQ1412="No root CAuse","No root cause",
AQ1412="ODU HS","TX ISSUE",
AQ1412="IP &amp; VLAN","TX ISSUE",
AQ1412="Warehouse HUAWEI","SPARE-ISSUE",
AQ1412="SPARE-HS","SPARE-ISSUE",
AQ1412="Power Telco","RAN ISSUE",AQ1412="no impacts","no impacts"
),"")</f>
        <v>No root cause</v>
      </c>
      <c r="AQ1412" s="67" t="s">
        <v>5344</v>
      </c>
      <c r="AR1412" s="48" t="str" cm="1">
        <f t="array" ref="AR1412">IFERROR(_xlfn.IFS(
AQ1412="MPR ISSUE","ACTIVE",
AQ1412="BSS Hardware Issue","ACTIVE",
AQ1412="Sites strategiques, MLL, Pylone, etc.","PASSIVE",
AQ1412="AKTIVCO DEFAUT GE &amp; POWER Cabinet","PASSIVE",
AQ1412="AKTIVCO Coupure ENEO &amp; Baisse de tension","PASSIVE",
AQ1412="Coupure ENEO &amp; Baisse de tension","PASSIVE",
AQ1412="Defaut GE &amp; POWER Cabinet","PASSIVE",
AQ1412="Sharing","PASSIVE",
AQ1412="Sites strategiques &amp; DataCenter","PASSIVE",
AQ1412="Exclu","Exclu",
AQ1412="SAT","ACTIVE",
AQ1412="SPARE-ISSUE","SPARE-ISSUE",
AQ1412="Fiber CAmtel","ACTIVE",
AQ1412="Fiber AOF","ACTIVE",
AQ1412="Projet OCM (HUAWEI)","PLANNED WORKS",
AQ1412="Projet OCM (NOKIA)","PLANNED WORKS",
AQ1412="ACCESS-ISSUE","ACCESS-ISSUE",
AQ1412="Projet OCM (ZTE, NOKIA, autres projets)","PLANNED WORKS",
AQ1412="No root CAuse","No root cause",
AQ1412="ODU HS","ACTIVE",
AQ1412="IP &amp; VLAN","ACTIVE",
AQ1412="Warehouse HUAWEI","SPARE-ISSUE",
AQ1412="SPARE-HS","SPARE-ISSUE",
AQ1412="Power Telco","ACTIVE", AQ1412="no impacts","no impacts"
),"")</f>
        <v>No root cause</v>
      </c>
      <c r="AS1412" s="92" t="s">
        <v>5537</v>
      </c>
      <c r="AT1412" s="98" t="s">
        <v>4366</v>
      </c>
      <c r="AV1412" s="17" t="s">
        <v>5537</v>
      </c>
      <c r="AW1412" s="7" t="s">
        <v>5537</v>
      </c>
      <c r="AX1412" s="6" t="s">
        <v>5537</v>
      </c>
      <c r="AY1412" s="7"/>
      <c r="AZ1412" s="3" t="s">
        <v>5537</v>
      </c>
      <c r="BA1412" s="18" t="s">
        <v>5537</v>
      </c>
      <c r="BB1412" s="18" t="s">
        <v>5537</v>
      </c>
      <c r="BC1412" s="18" t="s">
        <v>5537</v>
      </c>
      <c r="BD1412" s="18" t="s">
        <v>5537</v>
      </c>
      <c r="BE1412" s="18" t="s">
        <v>5537</v>
      </c>
      <c r="BF1412" s="18" t="s">
        <v>5537</v>
      </c>
      <c r="BG1412" s="18" t="s">
        <v>5537</v>
      </c>
      <c r="BH1412" s="18" t="s">
        <v>5537</v>
      </c>
      <c r="BI1412" s="18" t="s">
        <v>5537</v>
      </c>
      <c r="BJ1412" s="18" t="s">
        <v>5537</v>
      </c>
      <c r="BK1412" s="18" t="s">
        <v>5537</v>
      </c>
      <c r="BL1412" s="9" t="s">
        <v>5537</v>
      </c>
      <c r="BM1412" s="14" t="s">
        <v>5537</v>
      </c>
      <c r="BN1412" s="14" t="s">
        <v>5537</v>
      </c>
      <c r="BO1412" s="14" t="str">
        <f>_xlfn.XLOOKUP(B1412,'[4]cell downs 18042026 17h'!$B:$B,'[4]cell downs 18042026 17h'!$B:$B,"")</f>
        <v/>
      </c>
      <c r="BP1412" s="14" t="str">
        <f>_xlfn.XLOOKUP(B1412,'[5]Cells Huawei 19042026 15h'!$B:$B,'[5]Cells Huawei 19042026 15h'!$B:$B,"")</f>
        <v/>
      </c>
      <c r="BQ1412" s="9" t="str">
        <f>_xlfn.XLOOKUP(B1412,'[6]cells down 19042026 9H40'!$B:$B,'[6]cells down 19042026 9H40'!$B:$B,"")</f>
        <v/>
      </c>
      <c r="BR1412" s="9" t="s">
        <v>5537</v>
      </c>
      <c r="BS1412" s="9" t="s">
        <v>12</v>
      </c>
      <c r="BT1412" s="108"/>
    </row>
    <row r="1413" spans="1:72" s="9" customFormat="1" x14ac:dyDescent="0.35">
      <c r="A1413" s="1" t="s">
        <v>4282</v>
      </c>
      <c r="B1413" s="8" t="s">
        <v>4283</v>
      </c>
      <c r="C1413" s="3" t="str">
        <f>_xlfn.XLOOKUP(B1413,'[1]daily break down'!$D:$D,'[1]daily break down'!$E:$E,"")</f>
        <v>ADAMAOUA</v>
      </c>
      <c r="D1413" s="1"/>
      <c r="E1413" s="1"/>
      <c r="F1413" s="3" t="s">
        <v>90</v>
      </c>
      <c r="G1413" s="1" t="s">
        <v>4263</v>
      </c>
      <c r="H1413" s="32" t="str">
        <f>_xlfn.XLOOKUP(B1413,[2]CALCULATION!$B:$B,[2]CALCULATION!$H:$H,"")</f>
        <v>HUAWEI</v>
      </c>
      <c r="I1413" s="28">
        <v>0</v>
      </c>
      <c r="J1413" s="28">
        <v>0</v>
      </c>
      <c r="K1413" s="28">
        <v>0</v>
      </c>
      <c r="L1413" s="28">
        <v>0</v>
      </c>
      <c r="M1413" s="28">
        <v>0</v>
      </c>
      <c r="N1413" s="28">
        <v>0</v>
      </c>
      <c r="O1413" s="28">
        <v>0</v>
      </c>
      <c r="P1413" s="28">
        <v>0</v>
      </c>
      <c r="Q1413" s="28">
        <v>0</v>
      </c>
      <c r="R1413" s="28">
        <v>0</v>
      </c>
      <c r="S1413" s="93">
        <v>0</v>
      </c>
      <c r="T1413" s="93">
        <f>_xlfn.XLOOKUP(B1413,'[3]Nur des jours'!$B:$B,'[3]Nur des jours'!$U:$U,"")</f>
        <v>0</v>
      </c>
      <c r="U1413" s="93">
        <v>0</v>
      </c>
      <c r="V1413" s="93">
        <v>0</v>
      </c>
      <c r="W1413" s="93">
        <v>0</v>
      </c>
      <c r="X1413" s="93">
        <v>0.35848507417965775</v>
      </c>
      <c r="Y1413" s="93">
        <v>0</v>
      </c>
      <c r="Z1413" s="93">
        <v>0</v>
      </c>
      <c r="AA1413" s="93">
        <v>0</v>
      </c>
      <c r="AB1413" s="93">
        <v>0</v>
      </c>
      <c r="AC1413" s="93">
        <f>_xlfn.XLOOKUP(B1413,'[3]Nur des jours'!$B:$B,'[3]Nur des jours'!$N:$N,"")</f>
        <v>0</v>
      </c>
      <c r="AD1413" s="93">
        <v>0</v>
      </c>
      <c r="AE1413" s="93">
        <v>0</v>
      </c>
      <c r="AF1413" s="93">
        <v>0</v>
      </c>
      <c r="AG1413" s="93"/>
      <c r="AH1413" s="93">
        <v>0</v>
      </c>
      <c r="AI1413" s="93">
        <v>0</v>
      </c>
      <c r="AJ1413" s="93">
        <v>0</v>
      </c>
      <c r="AK1413" s="93">
        <v>0</v>
      </c>
      <c r="AL1413" s="93">
        <v>0</v>
      </c>
      <c r="AM1413" s="49" t="s">
        <v>5559</v>
      </c>
      <c r="AN1413" s="49"/>
      <c r="AO1413" s="48" t="str" cm="1">
        <f t="array" ref="AO1413">IFERROR(_xlfn.IFS(
AQ1413="MPR ISSUE","PDH",
AQ1413="BSS Hardware Issue","BSS",
AQ1413="Sites strategiques, MLL, Pylone, etc.","ENVTECH",
AQ1413="AKTIVCO DEFAUT GE &amp; POWER Cabinet","AKTIVCO",
AQ1413="AKTIVCO Coupure ENEO &amp; Baisse de tension","AKTIVCO GRID ONLY",
AQ1413="Coupure ENEO &amp; Baisse de tension","IHS GRID ONLY",
AQ1413="Defaut GE &amp; POWER Cabinet","IHS",
AQ1413="Sharing","Partners",
AQ1413="Sites strategiques &amp; DataCenter","SST &amp; DC",
AQ1413="Exclu","Exclu",
AQ1413="SAT","SAT",
AQ1413="SPARE-ISSUE","SPARE-ISSUE",
AQ1413="Fiber CAmtel","TRANS_FO_CAMTEL",
AQ1413="Fiber AOF","Fiber AOF",
AQ1413="Projet OCM (HUAWEI)","TRAVAUX-HUAWEI",
AQ1413="Projet OCM (NOKIA)","TRAVAUX-NOKIA",
AQ1413="ACCESS-ISSUE","ACCESS-ISSUE",
AQ1413="Projet OCM (ZTE, NOKIA, autres projets)","TRAVAUX OCM",
AQ1413="No root CAuse","No root cause",
AQ1413="ODU HS","PDH",
AQ1413="IP &amp; VLAN","PDH",
AQ1413="Warehouse HUAWEI","SPARE-ISSUE",
AQ1413="SPARE-HS","SPARE-ISSUE",
AQ1413="Power Telco","BSS",AQ1413="no impacts","no impacts"
),"")</f>
        <v>No root cause</v>
      </c>
      <c r="AP1413" s="48" t="str" cm="1">
        <f t="array" ref="AP1413">IFERROR(_xlfn.IFS(
AQ1413="MPR ISSUE","TX ISSUE",
AQ1413="BSS Hardware Issue","RAN ISSUE",
AQ1413="Sites strategiques, MLL, Pylone, etc.","ENVTECH",
AQ1413="AKTIVCO DEFAUT GE &amp; POWER Cabinet","POWER ISSUE",
AQ1413="AKTIVCO Coupure ENEO &amp; Baisse de tension","POWER ISSUE",
AQ1413="Coupure ENEO &amp; Baisse de tension","POWER ISSUE",
AQ1413="Defaut GE &amp; POWER Cabinet","POWER ISSUE",
AQ1413="Sharing","POWER ISSUE",
AQ1413="Sites strategiques &amp; DataCenter","POWER ISSUE",
AQ1413="Exclu","Exclu",
AQ1413="SAT","TX ISSUE",
AQ1413="SPARE-ISSUE","SPARE-ISSUE",
AQ1413="Fiber CAmtel","TX ISSUE",
AQ1413="Fiber AOF","TX ISSUE",
AQ1413="Projet OCM (HUAWEI)","TRAVAUX-HUAWEI",
AQ1413="Projet OCM (NOKIA)","TRAVAUX -NOKIA",
AQ1413="ACCESS-ISSUE","ACCESS-ISSUE",
AQ1413="Projet OCM (ZTE, NOKIA, autres projets)","TRAVAUX OCM",
AQ1413="No root CAuse","No root cause",
AQ1413="ODU HS","TX ISSUE",
AQ1413="IP &amp; VLAN","TX ISSUE",
AQ1413="Warehouse HUAWEI","SPARE-ISSUE",
AQ1413="SPARE-HS","SPARE-ISSUE",
AQ1413="Power Telco","RAN ISSUE",AQ1413="no impacts","no impacts"
),"")</f>
        <v>No root cause</v>
      </c>
      <c r="AQ1413" s="67" t="s">
        <v>5344</v>
      </c>
      <c r="AR1413" s="48" t="str" cm="1">
        <f t="array" ref="AR1413">IFERROR(_xlfn.IFS(
AQ1413="MPR ISSUE","ACTIVE",
AQ1413="BSS Hardware Issue","ACTIVE",
AQ1413="Sites strategiques, MLL, Pylone, etc.","PASSIVE",
AQ1413="AKTIVCO DEFAUT GE &amp; POWER Cabinet","PASSIVE",
AQ1413="AKTIVCO Coupure ENEO &amp; Baisse de tension","PASSIVE",
AQ1413="Coupure ENEO &amp; Baisse de tension","PASSIVE",
AQ1413="Defaut GE &amp; POWER Cabinet","PASSIVE",
AQ1413="Sharing","PASSIVE",
AQ1413="Sites strategiques &amp; DataCenter","PASSIVE",
AQ1413="Exclu","Exclu",
AQ1413="SAT","ACTIVE",
AQ1413="SPARE-ISSUE","SPARE-ISSUE",
AQ1413="Fiber CAmtel","ACTIVE",
AQ1413="Fiber AOF","ACTIVE",
AQ1413="Projet OCM (HUAWEI)","PLANNED WORKS",
AQ1413="Projet OCM (NOKIA)","PLANNED WORKS",
AQ1413="ACCESS-ISSUE","ACCESS-ISSUE",
AQ1413="Projet OCM (ZTE, NOKIA, autres projets)","PLANNED WORKS",
AQ1413="No root CAuse","No root cause",
AQ1413="ODU HS","ACTIVE",
AQ1413="IP &amp; VLAN","ACTIVE",
AQ1413="Warehouse HUAWEI","SPARE-ISSUE",
AQ1413="SPARE-HS","SPARE-ISSUE",
AQ1413="Power Telco","ACTIVE", AQ1413="no impacts","no impacts"
),"")</f>
        <v>No root cause</v>
      </c>
      <c r="AS1413" s="92" t="s">
        <v>5537</v>
      </c>
      <c r="AT1413" s="98" t="s">
        <v>4283</v>
      </c>
      <c r="AV1413" s="17" t="s">
        <v>5537</v>
      </c>
      <c r="AW1413" s="7" t="s">
        <v>5537</v>
      </c>
      <c r="AX1413" s="6" t="s">
        <v>5537</v>
      </c>
      <c r="AY1413" s="7"/>
      <c r="AZ1413" s="3" t="s">
        <v>5537</v>
      </c>
      <c r="BA1413" s="18" t="s">
        <v>5537</v>
      </c>
      <c r="BB1413" s="18" t="s">
        <v>5537</v>
      </c>
      <c r="BC1413" s="18" t="s">
        <v>5537</v>
      </c>
      <c r="BD1413" s="18" t="s">
        <v>5537</v>
      </c>
      <c r="BE1413" s="18" t="s">
        <v>5537</v>
      </c>
      <c r="BF1413" s="18" t="s">
        <v>5537</v>
      </c>
      <c r="BG1413" s="18" t="s">
        <v>5537</v>
      </c>
      <c r="BH1413" s="18" t="s">
        <v>5537</v>
      </c>
      <c r="BI1413" s="18" t="s">
        <v>5537</v>
      </c>
      <c r="BJ1413" s="18" t="s">
        <v>5537</v>
      </c>
      <c r="BK1413" s="18" t="s">
        <v>5537</v>
      </c>
      <c r="BL1413" s="9" t="s">
        <v>5537</v>
      </c>
      <c r="BM1413" s="14" t="s">
        <v>5537</v>
      </c>
      <c r="BN1413" s="14" t="s">
        <v>5537</v>
      </c>
      <c r="BO1413" s="14" t="str">
        <f>_xlfn.XLOOKUP(B1413,'[4]cell downs 18042026 17h'!$B:$B,'[4]cell downs 18042026 17h'!$B:$B,"")</f>
        <v/>
      </c>
      <c r="BP1413" s="14" t="str">
        <f>_xlfn.XLOOKUP(B1413,'[5]Cells Huawei 19042026 15h'!$B:$B,'[5]Cells Huawei 19042026 15h'!$B:$B,"")</f>
        <v/>
      </c>
      <c r="BQ1413" s="9" t="str">
        <f>_xlfn.XLOOKUP(B1413,'[6]cells down 19042026 9H40'!$B:$B,'[6]cells down 19042026 9H40'!$B:$B,"")</f>
        <v/>
      </c>
      <c r="BR1413" s="9" t="s">
        <v>5537</v>
      </c>
      <c r="BS1413" s="9" t="s">
        <v>5537</v>
      </c>
      <c r="BT1413" s="108"/>
    </row>
    <row r="1414" spans="1:72" s="9" customFormat="1" x14ac:dyDescent="0.35">
      <c r="A1414" s="1" t="s">
        <v>4723</v>
      </c>
      <c r="B1414" s="8" t="s">
        <v>4724</v>
      </c>
      <c r="C1414" s="3" t="str">
        <f>_xlfn.XLOOKUP(B1414,'[1]daily break down'!$D:$D,'[1]daily break down'!$E:$E,"")</f>
        <v>Douala</v>
      </c>
      <c r="D1414" s="1" t="s">
        <v>11</v>
      </c>
      <c r="E1414" s="1" t="s">
        <v>12</v>
      </c>
      <c r="F1414" s="3" t="s">
        <v>31</v>
      </c>
      <c r="G1414" s="1" t="s">
        <v>32</v>
      </c>
      <c r="H1414" s="34" t="str">
        <f>_xlfn.XLOOKUP(B1414,[2]CALCULATION!$B:$B,[2]CALCULATION!$H:$H,"")</f>
        <v>ZTE</v>
      </c>
      <c r="I1414" s="28">
        <v>0</v>
      </c>
      <c r="J1414" s="28">
        <v>0</v>
      </c>
      <c r="K1414" s="28">
        <v>0</v>
      </c>
      <c r="L1414" s="28">
        <v>4.2804187961750177E-4</v>
      </c>
      <c r="M1414" s="28">
        <v>0</v>
      </c>
      <c r="N1414" s="28">
        <v>0</v>
      </c>
      <c r="O1414" s="28">
        <v>0</v>
      </c>
      <c r="P1414" s="28">
        <v>0</v>
      </c>
      <c r="Q1414" s="28">
        <v>0</v>
      </c>
      <c r="R1414" s="28">
        <v>0</v>
      </c>
      <c r="S1414" s="93">
        <v>0</v>
      </c>
      <c r="T1414" s="93">
        <f>_xlfn.XLOOKUP(B1414,'[3]Nur des jours'!$B:$B,'[3]Nur des jours'!$U:$U,"")</f>
        <v>0</v>
      </c>
      <c r="U1414" s="93">
        <v>0</v>
      </c>
      <c r="V1414" s="93">
        <v>3.7453664466531404E-4</v>
      </c>
      <c r="W1414" s="93">
        <v>0</v>
      </c>
      <c r="X1414" s="93">
        <v>0.30961695958999336</v>
      </c>
      <c r="Y1414" s="93">
        <v>0</v>
      </c>
      <c r="Z1414" s="93">
        <v>0</v>
      </c>
      <c r="AA1414" s="93">
        <v>0</v>
      </c>
      <c r="AB1414" s="93">
        <v>0</v>
      </c>
      <c r="AC1414" s="93">
        <f>_xlfn.XLOOKUP(B1414,'[3]Nur des jours'!$B:$B,'[3]Nur des jours'!$N:$N,"")</f>
        <v>0</v>
      </c>
      <c r="AD1414" s="93">
        <v>0</v>
      </c>
      <c r="AE1414" s="93">
        <v>0</v>
      </c>
      <c r="AF1414" s="93">
        <v>0</v>
      </c>
      <c r="AG1414" s="93"/>
      <c r="AH1414" s="93">
        <v>0</v>
      </c>
      <c r="AI1414" s="93">
        <v>0</v>
      </c>
      <c r="AJ1414" s="93">
        <v>0</v>
      </c>
      <c r="AK1414" s="93">
        <v>0</v>
      </c>
      <c r="AL1414" s="93">
        <v>0</v>
      </c>
      <c r="AM1414" s="49" t="s">
        <v>5559</v>
      </c>
      <c r="AN1414" s="49"/>
      <c r="AO1414" s="48" t="str" cm="1">
        <f t="array" ref="AO1414">IFERROR(_xlfn.IFS(
AQ1414="MPR ISSUE","PDH",
AQ1414="BSS Hardware Issue","BSS",
AQ1414="Sites strategiques, MLL, Pylone, etc.","ENVTECH",
AQ1414="AKTIVCO DEFAUT GE &amp; POWER Cabinet","AKTIVCO",
AQ1414="AKTIVCO Coupure ENEO &amp; Baisse de tension","AKTIVCO GRID ONLY",
AQ1414="Coupure ENEO &amp; Baisse de tension","IHS GRID ONLY",
AQ1414="Defaut GE &amp; POWER Cabinet","IHS",
AQ1414="Sharing","Partners",
AQ1414="Sites strategiques &amp; DataCenter","SST &amp; DC",
AQ1414="Exclu","Exclu",
AQ1414="SAT","SAT",
AQ1414="SPARE-ISSUE","SPARE-ISSUE",
AQ1414="Fiber CAmtel","TRANS_FO_CAMTEL",
AQ1414="Fiber AOF","Fiber AOF",
AQ1414="Projet OCM (HUAWEI)","TRAVAUX-HUAWEI",
AQ1414="Projet OCM (NOKIA)","TRAVAUX-NOKIA",
AQ1414="ACCESS-ISSUE","ACCESS-ISSUE",
AQ1414="Projet OCM (ZTE, NOKIA, autres projets)","TRAVAUX OCM",
AQ1414="No root CAuse","No root cause",
AQ1414="ODU HS","PDH",
AQ1414="IP &amp; VLAN","PDH",
AQ1414="Warehouse HUAWEI","SPARE-ISSUE",
AQ1414="SPARE-HS","SPARE-ISSUE",
AQ1414="Power Telco","BSS",AQ1414="no impacts","no impacts"
),"")</f>
        <v>No root cause</v>
      </c>
      <c r="AP1414" s="48" t="str" cm="1">
        <f t="array" ref="AP1414">IFERROR(_xlfn.IFS(
AQ1414="MPR ISSUE","TX ISSUE",
AQ1414="BSS Hardware Issue","RAN ISSUE",
AQ1414="Sites strategiques, MLL, Pylone, etc.","ENVTECH",
AQ1414="AKTIVCO DEFAUT GE &amp; POWER Cabinet","POWER ISSUE",
AQ1414="AKTIVCO Coupure ENEO &amp; Baisse de tension","POWER ISSUE",
AQ1414="Coupure ENEO &amp; Baisse de tension","POWER ISSUE",
AQ1414="Defaut GE &amp; POWER Cabinet","POWER ISSUE",
AQ1414="Sharing","POWER ISSUE",
AQ1414="Sites strategiques &amp; DataCenter","POWER ISSUE",
AQ1414="Exclu","Exclu",
AQ1414="SAT","TX ISSUE",
AQ1414="SPARE-ISSUE","SPARE-ISSUE",
AQ1414="Fiber CAmtel","TX ISSUE",
AQ1414="Fiber AOF","TX ISSUE",
AQ1414="Projet OCM (HUAWEI)","TRAVAUX-HUAWEI",
AQ1414="Projet OCM (NOKIA)","TRAVAUX -NOKIA",
AQ1414="ACCESS-ISSUE","ACCESS-ISSUE",
AQ1414="Projet OCM (ZTE, NOKIA, autres projets)","TRAVAUX OCM",
AQ1414="No root CAuse","No root cause",
AQ1414="ODU HS","TX ISSUE",
AQ1414="IP &amp; VLAN","TX ISSUE",
AQ1414="Warehouse HUAWEI","SPARE-ISSUE",
AQ1414="SPARE-HS","SPARE-ISSUE",
AQ1414="Power Telco","RAN ISSUE",AQ1414="no impacts","no impacts"
),"")</f>
        <v>No root cause</v>
      </c>
      <c r="AQ1414" s="127" t="s">
        <v>5344</v>
      </c>
      <c r="AR1414" s="48" t="str" cm="1">
        <f t="array" ref="AR1414">IFERROR(_xlfn.IFS(
AQ1414="MPR ISSUE","ACTIVE",
AQ1414="BSS Hardware Issue","ACTIVE",
AQ1414="Sites strategiques, MLL, Pylone, etc.","PASSIVE",
AQ1414="AKTIVCO DEFAUT GE &amp; POWER Cabinet","PASSIVE",
AQ1414="AKTIVCO Coupure ENEO &amp; Baisse de tension","PASSIVE",
AQ1414="Coupure ENEO &amp; Baisse de tension","PASSIVE",
AQ1414="Defaut GE &amp; POWER Cabinet","PASSIVE",
AQ1414="Sharing","PASSIVE",
AQ1414="Sites strategiques &amp; DataCenter","PASSIVE",
AQ1414="Exclu","Exclu",
AQ1414="SAT","ACTIVE",
AQ1414="SPARE-ISSUE","SPARE-ISSUE",
AQ1414="Fiber CAmtel","ACTIVE",
AQ1414="Fiber AOF","ACTIVE",
AQ1414="Projet OCM (HUAWEI)","PLANNED WORKS",
AQ1414="Projet OCM (NOKIA)","PLANNED WORKS",
AQ1414="ACCESS-ISSUE","ACCESS-ISSUE",
AQ1414="Projet OCM (ZTE, NOKIA, autres projets)","PLANNED WORKS",
AQ1414="No root CAuse","No root cause",
AQ1414="ODU HS","ACTIVE",
AQ1414="IP &amp; VLAN","ACTIVE",
AQ1414="Warehouse HUAWEI","SPARE-ISSUE",
AQ1414="SPARE-HS","SPARE-ISSUE",
AQ1414="Power Telco","ACTIVE", AQ1414="no impacts","no impacts"
),"")</f>
        <v>No root cause</v>
      </c>
      <c r="AS1414" s="92" t="s">
        <v>5537</v>
      </c>
      <c r="AT1414" s="98" t="s">
        <v>4724</v>
      </c>
      <c r="AV1414" s="17" t="s">
        <v>5537</v>
      </c>
      <c r="AW1414" s="7" t="s">
        <v>5537</v>
      </c>
      <c r="AX1414" s="6" t="s">
        <v>5537</v>
      </c>
      <c r="AY1414" s="7"/>
      <c r="AZ1414" s="3" t="s">
        <v>5537</v>
      </c>
      <c r="BA1414" s="18" t="s">
        <v>5537</v>
      </c>
      <c r="BB1414" s="18" t="s">
        <v>5537</v>
      </c>
      <c r="BC1414" s="18" t="s">
        <v>5537</v>
      </c>
      <c r="BD1414" s="18" t="s">
        <v>5537</v>
      </c>
      <c r="BE1414" s="18" t="s">
        <v>5537</v>
      </c>
      <c r="BF1414" s="18" t="s">
        <v>5537</v>
      </c>
      <c r="BG1414" s="18" t="s">
        <v>5537</v>
      </c>
      <c r="BH1414" s="18" t="s">
        <v>5537</v>
      </c>
      <c r="BI1414" s="18" t="s">
        <v>5537</v>
      </c>
      <c r="BJ1414" s="18" t="s">
        <v>5537</v>
      </c>
      <c r="BK1414" s="18" t="s">
        <v>5537</v>
      </c>
      <c r="BL1414" s="9" t="s">
        <v>5537</v>
      </c>
      <c r="BM1414" s="14" t="s">
        <v>5537</v>
      </c>
      <c r="BN1414" s="14" t="s">
        <v>5537</v>
      </c>
      <c r="BO1414" s="14" t="str">
        <f>_xlfn.XLOOKUP(B1414,'[4]cell downs 18042026 17h'!$B:$B,'[4]cell downs 18042026 17h'!$B:$B,"")</f>
        <v/>
      </c>
      <c r="BP1414" s="14" t="str">
        <f>_xlfn.XLOOKUP(B1414,'[5]Cells Huawei 19042026 15h'!$B:$B,'[5]Cells Huawei 19042026 15h'!$B:$B,"")</f>
        <v/>
      </c>
      <c r="BQ1414" s="9" t="str">
        <f>_xlfn.XLOOKUP(B1414,'[6]cells down 19042026 9H40'!$B:$B,'[6]cells down 19042026 9H40'!$B:$B,"")</f>
        <v/>
      </c>
      <c r="BR1414" s="9" t="s">
        <v>4724</v>
      </c>
      <c r="BS1414" s="9" t="s">
        <v>5537</v>
      </c>
      <c r="BT1414" s="108"/>
    </row>
    <row r="1415" spans="1:72" s="9" customFormat="1" x14ac:dyDescent="0.35">
      <c r="A1415" s="1" t="s">
        <v>4628</v>
      </c>
      <c r="B1415" s="8" t="s">
        <v>4629</v>
      </c>
      <c r="C1415" s="3" t="str">
        <f>_xlfn.XLOOKUP(B1415,'[1]daily break down'!$D:$D,'[1]daily break down'!$E:$E,"")</f>
        <v>SUD-OUEST</v>
      </c>
      <c r="D1415" s="1" t="s">
        <v>11</v>
      </c>
      <c r="E1415" s="1" t="s">
        <v>12</v>
      </c>
      <c r="F1415" s="3" t="s">
        <v>31</v>
      </c>
      <c r="G1415" s="1" t="s">
        <v>4630</v>
      </c>
      <c r="H1415" s="32" t="str">
        <f>_xlfn.XLOOKUP(B1415,[2]CALCULATION!$B:$B,[2]CALCULATION!$H:$H,"")</f>
        <v>HUAWEI</v>
      </c>
      <c r="I1415" s="28">
        <v>0</v>
      </c>
      <c r="J1415" s="28">
        <v>0</v>
      </c>
      <c r="K1415" s="28">
        <v>0</v>
      </c>
      <c r="L1415" s="28">
        <v>0</v>
      </c>
      <c r="M1415" s="28">
        <v>0</v>
      </c>
      <c r="N1415" s="28">
        <v>0</v>
      </c>
      <c r="O1415" s="28">
        <v>0</v>
      </c>
      <c r="P1415" s="28">
        <v>0</v>
      </c>
      <c r="Q1415" s="28">
        <v>0</v>
      </c>
      <c r="R1415" s="28">
        <v>0</v>
      </c>
      <c r="S1415" s="93">
        <v>0</v>
      </c>
      <c r="T1415" s="93">
        <f>_xlfn.XLOOKUP(B1415,'[3]Nur des jours'!$B:$B,'[3]Nur des jours'!$U:$U,"")</f>
        <v>0</v>
      </c>
      <c r="U1415" s="93">
        <v>0</v>
      </c>
      <c r="V1415" s="93">
        <v>0</v>
      </c>
      <c r="W1415" s="93">
        <v>0</v>
      </c>
      <c r="X1415" s="93">
        <v>0.22784312550473268</v>
      </c>
      <c r="Y1415" s="93">
        <v>0</v>
      </c>
      <c r="Z1415" s="93">
        <v>0</v>
      </c>
      <c r="AA1415" s="93">
        <v>0</v>
      </c>
      <c r="AB1415" s="93">
        <v>0</v>
      </c>
      <c r="AC1415" s="93">
        <f>_xlfn.XLOOKUP(B1415,'[3]Nur des jours'!$B:$B,'[3]Nur des jours'!$N:$N,"")</f>
        <v>0</v>
      </c>
      <c r="AD1415" s="93">
        <v>0</v>
      </c>
      <c r="AE1415" s="93">
        <v>0</v>
      </c>
      <c r="AF1415" s="93">
        <v>0</v>
      </c>
      <c r="AG1415" s="93"/>
      <c r="AH1415" s="93">
        <v>0</v>
      </c>
      <c r="AI1415" s="93">
        <v>0</v>
      </c>
      <c r="AJ1415" s="93">
        <v>0</v>
      </c>
      <c r="AK1415" s="93">
        <v>0</v>
      </c>
      <c r="AL1415" s="93">
        <v>0</v>
      </c>
      <c r="AM1415" s="49" t="s">
        <v>5559</v>
      </c>
      <c r="AN1415" s="49"/>
      <c r="AO1415" s="48" t="str" cm="1">
        <f t="array" ref="AO1415">IFERROR(_xlfn.IFS(
AQ1415="MPR ISSUE","PDH",
AQ1415="BSS Hardware Issue","BSS",
AQ1415="Sites strategiques, MLL, Pylone, etc.","ENVTECH",
AQ1415="AKTIVCO DEFAUT GE &amp; POWER Cabinet","AKTIVCO",
AQ1415="AKTIVCO Coupure ENEO &amp; Baisse de tension","AKTIVCO GRID ONLY",
AQ1415="Coupure ENEO &amp; Baisse de tension","IHS GRID ONLY",
AQ1415="Defaut GE &amp; POWER Cabinet","IHS",
AQ1415="Sharing","Partners",
AQ1415="Sites strategiques &amp; DataCenter","SST &amp; DC",
AQ1415="Exclu","Exclu",
AQ1415="SAT","SAT",
AQ1415="SPARE-ISSUE","SPARE-ISSUE",
AQ1415="Fiber CAmtel","TRANS_FO_CAMTEL",
AQ1415="Fiber AOF","Fiber AOF",
AQ1415="Projet OCM (HUAWEI)","TRAVAUX-HUAWEI",
AQ1415="Projet OCM (NOKIA)","TRAVAUX-NOKIA",
AQ1415="ACCESS-ISSUE","ACCESS-ISSUE",
AQ1415="Projet OCM (ZTE, NOKIA, autres projets)","TRAVAUX OCM",
AQ1415="No root CAuse","No root cause",
AQ1415="ODU HS","PDH",
AQ1415="IP &amp; VLAN","PDH",
AQ1415="Warehouse HUAWEI","SPARE-ISSUE",
AQ1415="SPARE-HS","SPARE-ISSUE",
AQ1415="Power Telco","BSS",AQ1415="no impacts","no impacts"
),"")</f>
        <v>No root cause</v>
      </c>
      <c r="AP1415" s="48" t="str" cm="1">
        <f t="array" ref="AP1415">IFERROR(_xlfn.IFS(
AQ1415="MPR ISSUE","TX ISSUE",
AQ1415="BSS Hardware Issue","RAN ISSUE",
AQ1415="Sites strategiques, MLL, Pylone, etc.","ENVTECH",
AQ1415="AKTIVCO DEFAUT GE &amp; POWER Cabinet","POWER ISSUE",
AQ1415="AKTIVCO Coupure ENEO &amp; Baisse de tension","POWER ISSUE",
AQ1415="Coupure ENEO &amp; Baisse de tension","POWER ISSUE",
AQ1415="Defaut GE &amp; POWER Cabinet","POWER ISSUE",
AQ1415="Sharing","POWER ISSUE",
AQ1415="Sites strategiques &amp; DataCenter","POWER ISSUE",
AQ1415="Exclu","Exclu",
AQ1415="SAT","TX ISSUE",
AQ1415="SPARE-ISSUE","SPARE-ISSUE",
AQ1415="Fiber CAmtel","TX ISSUE",
AQ1415="Fiber AOF","TX ISSUE",
AQ1415="Projet OCM (HUAWEI)","TRAVAUX-HUAWEI",
AQ1415="Projet OCM (NOKIA)","TRAVAUX -NOKIA",
AQ1415="ACCESS-ISSUE","ACCESS-ISSUE",
AQ1415="Projet OCM (ZTE, NOKIA, autres projets)","TRAVAUX OCM",
AQ1415="No root CAuse","No root cause",
AQ1415="ODU HS","TX ISSUE",
AQ1415="IP &amp; VLAN","TX ISSUE",
AQ1415="Warehouse HUAWEI","SPARE-ISSUE",
AQ1415="SPARE-HS","SPARE-ISSUE",
AQ1415="Power Telco","RAN ISSUE",AQ1415="no impacts","no impacts"
),"")</f>
        <v>No root cause</v>
      </c>
      <c r="AQ1415" s="127" t="s">
        <v>5344</v>
      </c>
      <c r="AR1415" s="48" t="str" cm="1">
        <f t="array" ref="AR1415">IFERROR(_xlfn.IFS(
AQ1415="MPR ISSUE","ACTIVE",
AQ1415="BSS Hardware Issue","ACTIVE",
AQ1415="Sites strategiques, MLL, Pylone, etc.","PASSIVE",
AQ1415="AKTIVCO DEFAUT GE &amp; POWER Cabinet","PASSIVE",
AQ1415="AKTIVCO Coupure ENEO &amp; Baisse de tension","PASSIVE",
AQ1415="Coupure ENEO &amp; Baisse de tension","PASSIVE",
AQ1415="Defaut GE &amp; POWER Cabinet","PASSIVE",
AQ1415="Sharing","PASSIVE",
AQ1415="Sites strategiques &amp; DataCenter","PASSIVE",
AQ1415="Exclu","Exclu",
AQ1415="SAT","ACTIVE",
AQ1415="SPARE-ISSUE","SPARE-ISSUE",
AQ1415="Fiber CAmtel","ACTIVE",
AQ1415="Fiber AOF","ACTIVE",
AQ1415="Projet OCM (HUAWEI)","PLANNED WORKS",
AQ1415="Projet OCM (NOKIA)","PLANNED WORKS",
AQ1415="ACCESS-ISSUE","ACCESS-ISSUE",
AQ1415="Projet OCM (ZTE, NOKIA, autres projets)","PLANNED WORKS",
AQ1415="No root CAuse","No root cause",
AQ1415="ODU HS","ACTIVE",
AQ1415="IP &amp; VLAN","ACTIVE",
AQ1415="Warehouse HUAWEI","SPARE-ISSUE",
AQ1415="SPARE-HS","SPARE-ISSUE",
AQ1415="Power Telco","ACTIVE", AQ1415="no impacts","no impacts"
),"")</f>
        <v>No root cause</v>
      </c>
      <c r="AS1415" s="92" t="s">
        <v>5537</v>
      </c>
      <c r="AT1415" s="98" t="s">
        <v>4629</v>
      </c>
      <c r="AV1415" s="17" t="s">
        <v>5537</v>
      </c>
      <c r="AW1415" s="7" t="s">
        <v>5537</v>
      </c>
      <c r="AX1415" s="6" t="s">
        <v>5537</v>
      </c>
      <c r="AY1415" s="7"/>
      <c r="AZ1415" s="3" t="s">
        <v>5537</v>
      </c>
      <c r="BA1415" s="18" t="s">
        <v>5537</v>
      </c>
      <c r="BB1415" s="18" t="s">
        <v>5537</v>
      </c>
      <c r="BC1415" s="18" t="s">
        <v>5537</v>
      </c>
      <c r="BD1415" s="18" t="s">
        <v>5537</v>
      </c>
      <c r="BE1415" s="18" t="s">
        <v>5537</v>
      </c>
      <c r="BF1415" s="18" t="s">
        <v>5537</v>
      </c>
      <c r="BG1415" s="18" t="s">
        <v>5537</v>
      </c>
      <c r="BH1415" s="18" t="s">
        <v>5537</v>
      </c>
      <c r="BI1415" s="18" t="s">
        <v>5537</v>
      </c>
      <c r="BJ1415" s="18" t="s">
        <v>5537</v>
      </c>
      <c r="BK1415" s="18" t="s">
        <v>5537</v>
      </c>
      <c r="BL1415" s="9" t="s">
        <v>5537</v>
      </c>
      <c r="BM1415" s="14" t="s">
        <v>5537</v>
      </c>
      <c r="BN1415" s="14" t="s">
        <v>5537</v>
      </c>
      <c r="BO1415" s="14" t="str">
        <f>_xlfn.XLOOKUP(B1415,'[4]cell downs 18042026 17h'!$B:$B,'[4]cell downs 18042026 17h'!$B:$B,"")</f>
        <v/>
      </c>
      <c r="BP1415" s="14" t="str">
        <f>_xlfn.XLOOKUP(B1415,'[5]Cells Huawei 19042026 15h'!$B:$B,'[5]Cells Huawei 19042026 15h'!$B:$B,"")</f>
        <v/>
      </c>
      <c r="BQ1415" s="9" t="str">
        <f>_xlfn.XLOOKUP(B1415,'[6]cells down 19042026 9H40'!$B:$B,'[6]cells down 19042026 9H40'!$B:$B,"")</f>
        <v/>
      </c>
      <c r="BR1415" s="9" t="s">
        <v>4629</v>
      </c>
      <c r="BS1415" s="9" t="s">
        <v>5537</v>
      </c>
      <c r="BT1415" s="108"/>
    </row>
    <row r="1416" spans="1:72" s="9" customFormat="1" x14ac:dyDescent="0.35">
      <c r="A1416" s="1" t="s">
        <v>3979</v>
      </c>
      <c r="B1416" s="8" t="s">
        <v>3980</v>
      </c>
      <c r="C1416" s="3" t="str">
        <f>_xlfn.XLOOKUP(B1416,'[1]daily break down'!$D:$D,'[1]daily break down'!$E:$E,"")</f>
        <v>OUEST</v>
      </c>
      <c r="D1416" s="1" t="s">
        <v>21</v>
      </c>
      <c r="E1416" s="1" t="s">
        <v>36</v>
      </c>
      <c r="F1416" s="3" t="s">
        <v>102</v>
      </c>
      <c r="G1416" s="1" t="s">
        <v>3979</v>
      </c>
      <c r="H1416" s="32" t="str">
        <f>_xlfn.XLOOKUP(B1416,[2]CALCULATION!$B:$B,[2]CALCULATION!$H:$H,"")</f>
        <v>HUAWEI</v>
      </c>
      <c r="I1416" s="28">
        <v>0</v>
      </c>
      <c r="J1416" s="28">
        <v>0</v>
      </c>
      <c r="K1416" s="28">
        <v>0</v>
      </c>
      <c r="L1416" s="28">
        <v>0</v>
      </c>
      <c r="M1416" s="28">
        <v>0</v>
      </c>
      <c r="N1416" s="28">
        <v>0</v>
      </c>
      <c r="O1416" s="28">
        <v>0</v>
      </c>
      <c r="P1416" s="28">
        <v>0</v>
      </c>
      <c r="Q1416" s="28">
        <v>0</v>
      </c>
      <c r="R1416" s="28">
        <v>0</v>
      </c>
      <c r="S1416" s="93">
        <v>0</v>
      </c>
      <c r="T1416" s="93">
        <f>_xlfn.XLOOKUP(B1416,'[3]Nur des jours'!$B:$B,'[3]Nur des jours'!$U:$U,"")</f>
        <v>0</v>
      </c>
      <c r="U1416" s="93">
        <v>0</v>
      </c>
      <c r="V1416" s="93">
        <v>0</v>
      </c>
      <c r="W1416" s="93">
        <v>0.1317120533739688</v>
      </c>
      <c r="X1416" s="93">
        <v>0.19463420967774156</v>
      </c>
      <c r="Y1416" s="93">
        <v>0</v>
      </c>
      <c r="Z1416" s="93">
        <v>0</v>
      </c>
      <c r="AA1416" s="93">
        <v>0</v>
      </c>
      <c r="AB1416" s="93">
        <v>0</v>
      </c>
      <c r="AC1416" s="93">
        <f>_xlfn.XLOOKUP(B1416,'[3]Nur des jours'!$B:$B,'[3]Nur des jours'!$N:$N,"")</f>
        <v>0</v>
      </c>
      <c r="AD1416" s="93">
        <v>0</v>
      </c>
      <c r="AE1416" s="93">
        <v>0</v>
      </c>
      <c r="AF1416" s="93">
        <v>0</v>
      </c>
      <c r="AG1416" s="93"/>
      <c r="AH1416" s="93">
        <v>0</v>
      </c>
      <c r="AI1416" s="93">
        <v>0</v>
      </c>
      <c r="AJ1416" s="93">
        <v>0</v>
      </c>
      <c r="AK1416" s="93">
        <v>0</v>
      </c>
      <c r="AL1416" s="93">
        <v>0</v>
      </c>
      <c r="AM1416" s="49" t="s">
        <v>5559</v>
      </c>
      <c r="AN1416" s="49"/>
      <c r="AO1416" s="48" t="str" cm="1">
        <f t="array" ref="AO1416">IFERROR(_xlfn.IFS(
AQ1416="MPR ISSUE","PDH",
AQ1416="BSS Hardware Issue","BSS",
AQ1416="Sites strategiques, MLL, Pylone, etc.","ENVTECH",
AQ1416="AKTIVCO DEFAUT GE &amp; POWER Cabinet","AKTIVCO",
AQ1416="AKTIVCO Coupure ENEO &amp; Baisse de tension","AKTIVCO GRID ONLY",
AQ1416="Coupure ENEO &amp; Baisse de tension","IHS GRID ONLY",
AQ1416="Defaut GE &amp; POWER Cabinet","IHS",
AQ1416="Sharing","Partners",
AQ1416="Sites strategiques &amp; DataCenter","SST &amp; DC",
AQ1416="Exclu","Exclu",
AQ1416="SAT","SAT",
AQ1416="SPARE-ISSUE","SPARE-ISSUE",
AQ1416="Fiber CAmtel","TRANS_FO_CAMTEL",
AQ1416="Fiber AOF","Fiber AOF",
AQ1416="Projet OCM (HUAWEI)","TRAVAUX-HUAWEI",
AQ1416="Projet OCM (NOKIA)","TRAVAUX-NOKIA",
AQ1416="ACCESS-ISSUE","ACCESS-ISSUE",
AQ1416="Projet OCM (ZTE, NOKIA, autres projets)","TRAVAUX OCM",
AQ1416="No root CAuse","No root cause",
AQ1416="ODU HS","PDH",
AQ1416="IP &amp; VLAN","PDH",
AQ1416="Warehouse HUAWEI","SPARE-ISSUE",
AQ1416="SPARE-HS","SPARE-ISSUE",
AQ1416="Power Telco","BSS",AQ1416="no impacts","no impacts"
),"")</f>
        <v>No root cause</v>
      </c>
      <c r="AP1416" s="48" t="str" cm="1">
        <f t="array" ref="AP1416">IFERROR(_xlfn.IFS(
AQ1416="MPR ISSUE","TX ISSUE",
AQ1416="BSS Hardware Issue","RAN ISSUE",
AQ1416="Sites strategiques, MLL, Pylone, etc.","ENVTECH",
AQ1416="AKTIVCO DEFAUT GE &amp; POWER Cabinet","POWER ISSUE",
AQ1416="AKTIVCO Coupure ENEO &amp; Baisse de tension","POWER ISSUE",
AQ1416="Coupure ENEO &amp; Baisse de tension","POWER ISSUE",
AQ1416="Defaut GE &amp; POWER Cabinet","POWER ISSUE",
AQ1416="Sharing","POWER ISSUE",
AQ1416="Sites strategiques &amp; DataCenter","POWER ISSUE",
AQ1416="Exclu","Exclu",
AQ1416="SAT","TX ISSUE",
AQ1416="SPARE-ISSUE","SPARE-ISSUE",
AQ1416="Fiber CAmtel","TX ISSUE",
AQ1416="Fiber AOF","TX ISSUE",
AQ1416="Projet OCM (HUAWEI)","TRAVAUX-HUAWEI",
AQ1416="Projet OCM (NOKIA)","TRAVAUX -NOKIA",
AQ1416="ACCESS-ISSUE","ACCESS-ISSUE",
AQ1416="Projet OCM (ZTE, NOKIA, autres projets)","TRAVAUX OCM",
AQ1416="No root CAuse","No root cause",
AQ1416="ODU HS","TX ISSUE",
AQ1416="IP &amp; VLAN","TX ISSUE",
AQ1416="Warehouse HUAWEI","SPARE-ISSUE",
AQ1416="SPARE-HS","SPARE-ISSUE",
AQ1416="Power Telco","RAN ISSUE",AQ1416="no impacts","no impacts"
),"")</f>
        <v>No root cause</v>
      </c>
      <c r="AQ1416" s="67" t="s">
        <v>5344</v>
      </c>
      <c r="AR1416" s="48" t="str" cm="1">
        <f t="array" ref="AR1416">IFERROR(_xlfn.IFS(
AQ1416="MPR ISSUE","ACTIVE",
AQ1416="BSS Hardware Issue","ACTIVE",
AQ1416="Sites strategiques, MLL, Pylone, etc.","PASSIVE",
AQ1416="AKTIVCO DEFAUT GE &amp; POWER Cabinet","PASSIVE",
AQ1416="AKTIVCO Coupure ENEO &amp; Baisse de tension","PASSIVE",
AQ1416="Coupure ENEO &amp; Baisse de tension","PASSIVE",
AQ1416="Defaut GE &amp; POWER Cabinet","PASSIVE",
AQ1416="Sharing","PASSIVE",
AQ1416="Sites strategiques &amp; DataCenter","PASSIVE",
AQ1416="Exclu","Exclu",
AQ1416="SAT","ACTIVE",
AQ1416="SPARE-ISSUE","SPARE-ISSUE",
AQ1416="Fiber CAmtel","ACTIVE",
AQ1416="Fiber AOF","ACTIVE",
AQ1416="Projet OCM (HUAWEI)","PLANNED WORKS",
AQ1416="Projet OCM (NOKIA)","PLANNED WORKS",
AQ1416="ACCESS-ISSUE","ACCESS-ISSUE",
AQ1416="Projet OCM (ZTE, NOKIA, autres projets)","PLANNED WORKS",
AQ1416="No root CAuse","No root cause",
AQ1416="ODU HS","ACTIVE",
AQ1416="IP &amp; VLAN","ACTIVE",
AQ1416="Warehouse HUAWEI","SPARE-ISSUE",
AQ1416="SPARE-HS","SPARE-ISSUE",
AQ1416="Power Telco","ACTIVE", AQ1416="no impacts","no impacts"
),"")</f>
        <v>No root cause</v>
      </c>
      <c r="AS1416" s="92" t="s">
        <v>5537</v>
      </c>
      <c r="AT1416" s="98" t="s">
        <v>3980</v>
      </c>
      <c r="AV1416" s="17" t="s">
        <v>5537</v>
      </c>
      <c r="AW1416" s="7" t="s">
        <v>5537</v>
      </c>
      <c r="AX1416" s="6" t="s">
        <v>5537</v>
      </c>
      <c r="AY1416" s="7"/>
      <c r="AZ1416" s="3" t="s">
        <v>5537</v>
      </c>
      <c r="BA1416" s="18" t="s">
        <v>5537</v>
      </c>
      <c r="BB1416" s="18" t="s">
        <v>5537</v>
      </c>
      <c r="BC1416" s="18" t="s">
        <v>5537</v>
      </c>
      <c r="BD1416" s="18" t="s">
        <v>5537</v>
      </c>
      <c r="BE1416" s="18" t="s">
        <v>5537</v>
      </c>
      <c r="BF1416" s="18" t="s">
        <v>5537</v>
      </c>
      <c r="BG1416" s="18" t="s">
        <v>5537</v>
      </c>
      <c r="BH1416" s="18" t="s">
        <v>5537</v>
      </c>
      <c r="BI1416" s="18" t="s">
        <v>5537</v>
      </c>
      <c r="BJ1416" s="18" t="s">
        <v>5537</v>
      </c>
      <c r="BK1416" s="18" t="s">
        <v>5537</v>
      </c>
      <c r="BL1416" s="9" t="s">
        <v>5537</v>
      </c>
      <c r="BM1416" s="14" t="s">
        <v>5537</v>
      </c>
      <c r="BN1416" s="14" t="s">
        <v>5537</v>
      </c>
      <c r="BO1416" s="14" t="str">
        <f>_xlfn.XLOOKUP(B1416,'[4]cell downs 18042026 17h'!$B:$B,'[4]cell downs 18042026 17h'!$B:$B,"")</f>
        <v/>
      </c>
      <c r="BP1416" s="14" t="str">
        <f>_xlfn.XLOOKUP(B1416,'[5]Cells Huawei 19042026 15h'!$B:$B,'[5]Cells Huawei 19042026 15h'!$B:$B,"")</f>
        <v/>
      </c>
      <c r="BQ1416" s="9" t="str">
        <f>_xlfn.XLOOKUP(B1416,'[6]cells down 19042026 9H40'!$B:$B,'[6]cells down 19042026 9H40'!$B:$B,"")</f>
        <v/>
      </c>
      <c r="BR1416" s="9" t="s">
        <v>5537</v>
      </c>
      <c r="BS1416" s="9" t="s">
        <v>12</v>
      </c>
      <c r="BT1416" s="108"/>
    </row>
    <row r="1417" spans="1:72" s="9" customFormat="1" x14ac:dyDescent="0.35">
      <c r="A1417" s="19" t="s">
        <v>5397</v>
      </c>
      <c r="B1417" s="26" t="s">
        <v>5398</v>
      </c>
      <c r="C1417" s="3" t="str">
        <f>_xlfn.XLOOKUP(B1417,'[1]daily break down'!$D:$D,'[1]daily break down'!$E:$E,"")</f>
        <v/>
      </c>
      <c r="D1417" s="19" t="s">
        <v>357</v>
      </c>
      <c r="E1417" s="19" t="s">
        <v>122</v>
      </c>
      <c r="F1417" s="19" t="s">
        <v>5382</v>
      </c>
      <c r="G1417" s="19" t="s">
        <v>84</v>
      </c>
      <c r="H1417" s="32" t="str">
        <f>_xlfn.XLOOKUP(B1417,[2]CALCULATION!$B:$B,[2]CALCULATION!$H:$H,"")</f>
        <v>Huawei</v>
      </c>
      <c r="I1417" s="28">
        <v>0.4182682566995688</v>
      </c>
      <c r="J1417" s="28">
        <v>0.72677944143388329</v>
      </c>
      <c r="K1417" s="28">
        <v>0.49076785005978313</v>
      </c>
      <c r="L1417" s="28">
        <v>4.3232229841367681E-2</v>
      </c>
      <c r="M1417" s="28">
        <v>0</v>
      </c>
      <c r="N1417" s="28">
        <v>0</v>
      </c>
      <c r="O1417" s="28">
        <v>6.6881543690234654E-3</v>
      </c>
      <c r="P1417" s="28">
        <v>8.8214615918021426</v>
      </c>
      <c r="Q1417" s="28">
        <v>29.312914308869313</v>
      </c>
      <c r="R1417" s="28">
        <v>23.129296470366658</v>
      </c>
      <c r="S1417" s="93">
        <v>0</v>
      </c>
      <c r="T1417" s="93">
        <f>_xlfn.XLOOKUP(B1417,'[3]Nur des jours'!$B:$B,'[3]Nur des jours'!$U:$U,"")</f>
        <v>5.3505234952187721E-4</v>
      </c>
      <c r="U1417" s="93">
        <v>1.2854632697263098</v>
      </c>
      <c r="V1417" s="93" t="s">
        <v>5537</v>
      </c>
      <c r="W1417" s="93">
        <v>5.3505234952187721E-4</v>
      </c>
      <c r="X1417" s="93">
        <v>0.18387965745235177</v>
      </c>
      <c r="Y1417" s="93">
        <v>0</v>
      </c>
      <c r="Z1417" s="93">
        <v>0</v>
      </c>
      <c r="AA1417" s="93">
        <v>0</v>
      </c>
      <c r="AB1417" s="93">
        <v>0</v>
      </c>
      <c r="AC1417" s="93">
        <f>_xlfn.XLOOKUP(B1417,'[3]Nur des jours'!$B:$B,'[3]Nur des jours'!$N:$N,"")</f>
        <v>0</v>
      </c>
      <c r="AD1417" s="93">
        <v>0</v>
      </c>
      <c r="AE1417" s="93">
        <v>0</v>
      </c>
      <c r="AF1417" s="93">
        <v>0</v>
      </c>
      <c r="AG1417" s="93"/>
      <c r="AH1417" s="93">
        <v>0</v>
      </c>
      <c r="AI1417" s="93">
        <v>0</v>
      </c>
      <c r="AJ1417" s="93">
        <v>0</v>
      </c>
      <c r="AK1417" s="93">
        <v>0</v>
      </c>
      <c r="AL1417" s="93">
        <v>0</v>
      </c>
      <c r="AM1417" s="49" t="s">
        <v>5559</v>
      </c>
      <c r="AN1417" s="49"/>
      <c r="AO1417" s="48" t="str" cm="1">
        <f t="array" ref="AO1417">IFERROR(_xlfn.IFS(
AQ1417="MPR ISSUE","PDH",
AQ1417="BSS Hardware Issue","BSS",
AQ1417="Sites strategiques, MLL, Pylone, etc.","ENVTECH",
AQ1417="AKTIVCO DEFAUT GE &amp; POWER Cabinet","AKTIVCO",
AQ1417="AKTIVCO Coupure ENEO &amp; Baisse de tension","AKTIVCO GRID ONLY",
AQ1417="Coupure ENEO &amp; Baisse de tension","IHS GRID ONLY",
AQ1417="Defaut GE &amp; POWER Cabinet","IHS",
AQ1417="Sharing","Partners",
AQ1417="Sites strategiques &amp; DataCenter","SST &amp; DC",
AQ1417="Exclu","Exclu",
AQ1417="SAT","SAT",
AQ1417="SPARE-ISSUE","SPARE-ISSUE",
AQ1417="Fiber CAmtel","TRANS_FO_CAMTEL",
AQ1417="Fiber AOF","Fiber AOF",
AQ1417="Projet OCM (HUAWEI)","TRAVAUX-HUAWEI",
AQ1417="Projet OCM (NOKIA)","TRAVAUX-NOKIA",
AQ1417="ACCESS-ISSUE","ACCESS-ISSUE",
AQ1417="Projet OCM (ZTE, NOKIA, autres projets)","TRAVAUX OCM",
AQ1417="No root CAuse","No root cause",
AQ1417="ODU HS","PDH",
AQ1417="IP &amp; VLAN","PDH",
AQ1417="Warehouse HUAWEI","SPARE-ISSUE",
AQ1417="SPARE-HS","SPARE-ISSUE",
AQ1417="Power Telco","BSS",AQ1417="no impacts","no impacts"
),"")</f>
        <v>No root cause</v>
      </c>
      <c r="AP1417" s="48" t="str" cm="1">
        <f t="array" ref="AP1417">IFERROR(_xlfn.IFS(
AQ1417="MPR ISSUE","TX ISSUE",
AQ1417="BSS Hardware Issue","RAN ISSUE",
AQ1417="Sites strategiques, MLL, Pylone, etc.","ENVTECH",
AQ1417="AKTIVCO DEFAUT GE &amp; POWER Cabinet","POWER ISSUE",
AQ1417="AKTIVCO Coupure ENEO &amp; Baisse de tension","POWER ISSUE",
AQ1417="Coupure ENEO &amp; Baisse de tension","POWER ISSUE",
AQ1417="Defaut GE &amp; POWER Cabinet","POWER ISSUE",
AQ1417="Sharing","POWER ISSUE",
AQ1417="Sites strategiques &amp; DataCenter","POWER ISSUE",
AQ1417="Exclu","Exclu",
AQ1417="SAT","TX ISSUE",
AQ1417="SPARE-ISSUE","SPARE-ISSUE",
AQ1417="Fiber CAmtel","TX ISSUE",
AQ1417="Fiber AOF","TX ISSUE",
AQ1417="Projet OCM (HUAWEI)","TRAVAUX-HUAWEI",
AQ1417="Projet OCM (NOKIA)","TRAVAUX -NOKIA",
AQ1417="ACCESS-ISSUE","ACCESS-ISSUE",
AQ1417="Projet OCM (ZTE, NOKIA, autres projets)","TRAVAUX OCM",
AQ1417="No root CAuse","No root cause",
AQ1417="ODU HS","TX ISSUE",
AQ1417="IP &amp; VLAN","TX ISSUE",
AQ1417="Warehouse HUAWEI","SPARE-ISSUE",
AQ1417="SPARE-HS","SPARE-ISSUE",
AQ1417="Power Telco","RAN ISSUE",AQ1417="no impacts","no impacts"
),"")</f>
        <v>No root cause</v>
      </c>
      <c r="AQ1417" s="67" t="s">
        <v>5344</v>
      </c>
      <c r="AR1417" s="48" t="str" cm="1">
        <f t="array" ref="AR1417">IFERROR(_xlfn.IFS(
AQ1417="MPR ISSUE","ACTIVE",
AQ1417="BSS Hardware Issue","ACTIVE",
AQ1417="Sites strategiques, MLL, Pylone, etc.","PASSIVE",
AQ1417="AKTIVCO DEFAUT GE &amp; POWER Cabinet","PASSIVE",
AQ1417="AKTIVCO Coupure ENEO &amp; Baisse de tension","PASSIVE",
AQ1417="Coupure ENEO &amp; Baisse de tension","PASSIVE",
AQ1417="Defaut GE &amp; POWER Cabinet","PASSIVE",
AQ1417="Sharing","PASSIVE",
AQ1417="Sites strategiques &amp; DataCenter","PASSIVE",
AQ1417="Exclu","Exclu",
AQ1417="SAT","ACTIVE",
AQ1417="SPARE-ISSUE","SPARE-ISSUE",
AQ1417="Fiber CAmtel","ACTIVE",
AQ1417="Fiber AOF","ACTIVE",
AQ1417="Projet OCM (HUAWEI)","PLANNED WORKS",
AQ1417="Projet OCM (NOKIA)","PLANNED WORKS",
AQ1417="ACCESS-ISSUE","ACCESS-ISSUE",
AQ1417="Projet OCM (ZTE, NOKIA, autres projets)","PLANNED WORKS",
AQ1417="No root CAuse","No root cause",
AQ1417="ODU HS","ACTIVE",
AQ1417="IP &amp; VLAN","ACTIVE",
AQ1417="Warehouse HUAWEI","SPARE-ISSUE",
AQ1417="SPARE-HS","SPARE-ISSUE",
AQ1417="Power Telco","ACTIVE", AQ1417="no impacts","no impacts"
),"")</f>
        <v>No root cause</v>
      </c>
      <c r="AS1417" s="92" t="s">
        <v>5537</v>
      </c>
      <c r="AT1417" s="98" t="s">
        <v>5398</v>
      </c>
      <c r="AV1417" s="17" t="s">
        <v>5537</v>
      </c>
      <c r="AW1417" s="7" t="s">
        <v>5537</v>
      </c>
      <c r="AX1417" s="6" t="s">
        <v>5537</v>
      </c>
      <c r="AY1417" s="7"/>
      <c r="AZ1417" s="3" t="s">
        <v>5537</v>
      </c>
      <c r="BA1417" s="18" t="s">
        <v>5537</v>
      </c>
      <c r="BB1417" s="18" t="s">
        <v>5537</v>
      </c>
      <c r="BC1417" s="18" t="s">
        <v>5537</v>
      </c>
      <c r="BD1417" s="18" t="s">
        <v>5537</v>
      </c>
      <c r="BE1417" s="18" t="s">
        <v>5537</v>
      </c>
      <c r="BF1417" s="18" t="s">
        <v>5537</v>
      </c>
      <c r="BG1417" s="18" t="s">
        <v>5537</v>
      </c>
      <c r="BH1417" s="18" t="s">
        <v>5537</v>
      </c>
      <c r="BI1417" s="18" t="s">
        <v>5537</v>
      </c>
      <c r="BJ1417" s="18" t="s">
        <v>5537</v>
      </c>
      <c r="BK1417" s="18" t="s">
        <v>5537</v>
      </c>
      <c r="BL1417" s="9" t="s">
        <v>5537</v>
      </c>
      <c r="BM1417" s="14" t="s">
        <v>5537</v>
      </c>
      <c r="BN1417" s="14" t="s">
        <v>5537</v>
      </c>
      <c r="BO1417" s="14" t="str">
        <f>_xlfn.XLOOKUP(B1417,'[4]cell downs 18042026 17h'!$B:$B,'[4]cell downs 18042026 17h'!$B:$B,"")</f>
        <v/>
      </c>
      <c r="BP1417" s="14" t="str">
        <f>_xlfn.XLOOKUP(B1417,'[5]Cells Huawei 19042026 15h'!$B:$B,'[5]Cells Huawei 19042026 15h'!$B:$B,"")</f>
        <v/>
      </c>
      <c r="BQ1417" s="9" t="str">
        <f>_xlfn.XLOOKUP(B1417,'[6]cells down 19042026 9H40'!$B:$B,'[6]cells down 19042026 9H40'!$B:$B,"")</f>
        <v/>
      </c>
      <c r="BR1417" s="9" t="s">
        <v>5537</v>
      </c>
      <c r="BS1417" s="9" t="s">
        <v>12</v>
      </c>
      <c r="BT1417" s="108"/>
    </row>
    <row r="1418" spans="1:72" s="9" customFormat="1" x14ac:dyDescent="0.35">
      <c r="A1418" s="1" t="s">
        <v>136</v>
      </c>
      <c r="B1418" s="8" t="s">
        <v>137</v>
      </c>
      <c r="C1418" s="3" t="str">
        <f>_xlfn.XLOOKUP(B1418,'[1]daily break down'!$D:$D,'[1]daily break down'!$E:$E,"")</f>
        <v>Maroua</v>
      </c>
      <c r="D1418" s="1" t="s">
        <v>21</v>
      </c>
      <c r="E1418" s="1" t="s">
        <v>80</v>
      </c>
      <c r="F1418" s="3" t="s">
        <v>55</v>
      </c>
      <c r="G1418" s="1" t="s">
        <v>84</v>
      </c>
      <c r="H1418" s="32" t="str">
        <f>_xlfn.XLOOKUP(B1418,[2]CALCULATION!$B:$B,[2]CALCULATION!$H:$H,"")</f>
        <v>Huawei</v>
      </c>
      <c r="I1418" s="28">
        <v>0.34455587801377158</v>
      </c>
      <c r="J1418" s="28">
        <v>0.65312056798303819</v>
      </c>
      <c r="K1418" s="28">
        <v>0.49915033686895921</v>
      </c>
      <c r="L1418" s="28">
        <v>4.1965939280832566E-2</v>
      </c>
      <c r="M1418" s="28">
        <v>0</v>
      </c>
      <c r="N1418" s="28">
        <v>0</v>
      </c>
      <c r="O1418" s="28">
        <v>4.9046465372838757E-3</v>
      </c>
      <c r="P1418" s="28">
        <v>5.3999266621579576</v>
      </c>
      <c r="Q1418" s="28">
        <v>28.175107652532724</v>
      </c>
      <c r="R1418" s="28">
        <v>21.344165646500187</v>
      </c>
      <c r="S1418" s="93">
        <v>0</v>
      </c>
      <c r="T1418" s="93">
        <f>_xlfn.XLOOKUP(B1418,'[3]Nur des jours'!$B:$B,'[3]Nur des jours'!$U:$U,"")</f>
        <v>8.0257852428281603E-4</v>
      </c>
      <c r="U1418" s="93">
        <v>0.65071283241018962</v>
      </c>
      <c r="V1418" s="93">
        <v>0.8081073985612085</v>
      </c>
      <c r="W1418" s="93">
        <v>8.0257852428281581E-4</v>
      </c>
      <c r="X1418" s="93">
        <v>0.1816502726626773</v>
      </c>
      <c r="Y1418" s="93">
        <v>0</v>
      </c>
      <c r="Z1418" s="93">
        <v>0</v>
      </c>
      <c r="AA1418" s="93">
        <v>0</v>
      </c>
      <c r="AB1418" s="93">
        <v>0</v>
      </c>
      <c r="AC1418" s="93">
        <f>_xlfn.XLOOKUP(B1418,'[3]Nur des jours'!$B:$B,'[3]Nur des jours'!$N:$N,"")</f>
        <v>0</v>
      </c>
      <c r="AD1418" s="93">
        <v>0</v>
      </c>
      <c r="AE1418" s="93">
        <v>0</v>
      </c>
      <c r="AF1418" s="93">
        <v>0</v>
      </c>
      <c r="AG1418" s="93"/>
      <c r="AH1418" s="93">
        <v>0</v>
      </c>
      <c r="AI1418" s="93">
        <v>0</v>
      </c>
      <c r="AJ1418" s="93">
        <v>0</v>
      </c>
      <c r="AK1418" s="93">
        <v>0</v>
      </c>
      <c r="AL1418" s="93">
        <v>0</v>
      </c>
      <c r="AM1418" s="49" t="s">
        <v>5559</v>
      </c>
      <c r="AN1418" s="49"/>
      <c r="AO1418" s="48" t="str" cm="1">
        <f t="array" ref="AO1418">IFERROR(_xlfn.IFS(
AQ1418="MPR ISSUE","PDH",
AQ1418="BSS Hardware Issue","BSS",
AQ1418="Sites strategiques, MLL, Pylone, etc.","ENVTECH",
AQ1418="AKTIVCO DEFAUT GE &amp; POWER Cabinet","AKTIVCO",
AQ1418="AKTIVCO Coupure ENEO &amp; Baisse de tension","AKTIVCO GRID ONLY",
AQ1418="Coupure ENEO &amp; Baisse de tension","IHS GRID ONLY",
AQ1418="Defaut GE &amp; POWER Cabinet","IHS",
AQ1418="Sharing","Partners",
AQ1418="Sites strategiques &amp; DataCenter","SST &amp; DC",
AQ1418="Exclu","Exclu",
AQ1418="SAT","SAT",
AQ1418="SPARE-ISSUE","SPARE-ISSUE",
AQ1418="Fiber CAmtel","TRANS_FO_CAMTEL",
AQ1418="Fiber AOF","Fiber AOF",
AQ1418="Projet OCM (HUAWEI)","TRAVAUX-HUAWEI",
AQ1418="Projet OCM (NOKIA)","TRAVAUX-NOKIA",
AQ1418="ACCESS-ISSUE","ACCESS-ISSUE",
AQ1418="Projet OCM (ZTE, NOKIA, autres projets)","TRAVAUX OCM",
AQ1418="No root CAuse","No root cause",
AQ1418="ODU HS","PDH",
AQ1418="IP &amp; VLAN","PDH",
AQ1418="Warehouse HUAWEI","SPARE-ISSUE",
AQ1418="SPARE-HS","SPARE-ISSUE",
AQ1418="Power Telco","BSS",AQ1418="no impacts","no impacts"
),"")</f>
        <v>No root cause</v>
      </c>
      <c r="AP1418" s="48" t="str" cm="1">
        <f t="array" ref="AP1418">IFERROR(_xlfn.IFS(
AQ1418="MPR ISSUE","TX ISSUE",
AQ1418="BSS Hardware Issue","RAN ISSUE",
AQ1418="Sites strategiques, MLL, Pylone, etc.","ENVTECH",
AQ1418="AKTIVCO DEFAUT GE &amp; POWER Cabinet","POWER ISSUE",
AQ1418="AKTIVCO Coupure ENEO &amp; Baisse de tension","POWER ISSUE",
AQ1418="Coupure ENEO &amp; Baisse de tension","POWER ISSUE",
AQ1418="Defaut GE &amp; POWER Cabinet","POWER ISSUE",
AQ1418="Sharing","POWER ISSUE",
AQ1418="Sites strategiques &amp; DataCenter","POWER ISSUE",
AQ1418="Exclu","Exclu",
AQ1418="SAT","TX ISSUE",
AQ1418="SPARE-ISSUE","SPARE-ISSUE",
AQ1418="Fiber CAmtel","TX ISSUE",
AQ1418="Fiber AOF","TX ISSUE",
AQ1418="Projet OCM (HUAWEI)","TRAVAUX-HUAWEI",
AQ1418="Projet OCM (NOKIA)","TRAVAUX -NOKIA",
AQ1418="ACCESS-ISSUE","ACCESS-ISSUE",
AQ1418="Projet OCM (ZTE, NOKIA, autres projets)","TRAVAUX OCM",
AQ1418="No root CAuse","No root cause",
AQ1418="ODU HS","TX ISSUE",
AQ1418="IP &amp; VLAN","TX ISSUE",
AQ1418="Warehouse HUAWEI","SPARE-ISSUE",
AQ1418="SPARE-HS","SPARE-ISSUE",
AQ1418="Power Telco","RAN ISSUE",AQ1418="no impacts","no impacts"
),"")</f>
        <v>No root cause</v>
      </c>
      <c r="AQ1418" s="67" t="s">
        <v>5344</v>
      </c>
      <c r="AR1418" s="48" t="str" cm="1">
        <f t="array" ref="AR1418">IFERROR(_xlfn.IFS(
AQ1418="MPR ISSUE","ACTIVE",
AQ1418="BSS Hardware Issue","ACTIVE",
AQ1418="Sites strategiques, MLL, Pylone, etc.","PASSIVE",
AQ1418="AKTIVCO DEFAUT GE &amp; POWER Cabinet","PASSIVE",
AQ1418="AKTIVCO Coupure ENEO &amp; Baisse de tension","PASSIVE",
AQ1418="Coupure ENEO &amp; Baisse de tension","PASSIVE",
AQ1418="Defaut GE &amp; POWER Cabinet","PASSIVE",
AQ1418="Sharing","PASSIVE",
AQ1418="Sites strategiques &amp; DataCenter","PASSIVE",
AQ1418="Exclu","Exclu",
AQ1418="SAT","ACTIVE",
AQ1418="SPARE-ISSUE","SPARE-ISSUE",
AQ1418="Fiber CAmtel","ACTIVE",
AQ1418="Fiber AOF","ACTIVE",
AQ1418="Projet OCM (HUAWEI)","PLANNED WORKS",
AQ1418="Projet OCM (NOKIA)","PLANNED WORKS",
AQ1418="ACCESS-ISSUE","ACCESS-ISSUE",
AQ1418="Projet OCM (ZTE, NOKIA, autres projets)","PLANNED WORKS",
AQ1418="No root CAuse","No root cause",
AQ1418="ODU HS","ACTIVE",
AQ1418="IP &amp; VLAN","ACTIVE",
AQ1418="Warehouse HUAWEI","SPARE-ISSUE",
AQ1418="SPARE-HS","SPARE-ISSUE",
AQ1418="Power Telco","ACTIVE", AQ1418="no impacts","no impacts"
),"")</f>
        <v>No root cause</v>
      </c>
      <c r="AS1418" s="92" t="s">
        <v>5903</v>
      </c>
      <c r="AT1418" s="98" t="s">
        <v>137</v>
      </c>
      <c r="AV1418" s="17" t="s">
        <v>5537</v>
      </c>
      <c r="AW1418" s="7" t="s">
        <v>5537</v>
      </c>
      <c r="AX1418" s="6" t="s">
        <v>5537</v>
      </c>
      <c r="AY1418" s="7"/>
      <c r="AZ1418" s="3" t="s">
        <v>5537</v>
      </c>
      <c r="BA1418" s="18" t="s">
        <v>5537</v>
      </c>
      <c r="BB1418" s="18" t="s">
        <v>5537</v>
      </c>
      <c r="BC1418" s="18" t="s">
        <v>5537</v>
      </c>
      <c r="BD1418" s="18" t="s">
        <v>5537</v>
      </c>
      <c r="BE1418" s="18" t="s">
        <v>5537</v>
      </c>
      <c r="BF1418" s="18" t="s">
        <v>5537</v>
      </c>
      <c r="BG1418" s="18" t="s">
        <v>5537</v>
      </c>
      <c r="BH1418" s="18" t="s">
        <v>5537</v>
      </c>
      <c r="BI1418" s="18" t="s">
        <v>5537</v>
      </c>
      <c r="BJ1418" s="18" t="s">
        <v>5537</v>
      </c>
      <c r="BK1418" s="18" t="s">
        <v>5537</v>
      </c>
      <c r="BL1418" s="9" t="s">
        <v>5903</v>
      </c>
      <c r="BM1418" s="14" t="s">
        <v>5537</v>
      </c>
      <c r="BN1418" s="14" t="s">
        <v>5537</v>
      </c>
      <c r="BO1418" s="14" t="str">
        <f>_xlfn.XLOOKUP(B1418,'[4]cell downs 18042026 17h'!$B:$B,'[4]cell downs 18042026 17h'!$B:$B,"")</f>
        <v/>
      </c>
      <c r="BP1418" s="14" t="str">
        <f>_xlfn.XLOOKUP(B1418,'[5]Cells Huawei 19042026 15h'!$B:$B,'[5]Cells Huawei 19042026 15h'!$B:$B,"")</f>
        <v/>
      </c>
      <c r="BQ1418" s="9" t="str">
        <f>_xlfn.XLOOKUP(B1418,'[6]cells down 19042026 9H40'!$B:$B,'[6]cells down 19042026 9H40'!$B:$B,"")</f>
        <v/>
      </c>
      <c r="BR1418" s="9" t="s">
        <v>5537</v>
      </c>
      <c r="BS1418" s="9" t="s">
        <v>302</v>
      </c>
      <c r="BT1418" s="108"/>
    </row>
    <row r="1419" spans="1:72" s="9" customFormat="1" x14ac:dyDescent="0.35">
      <c r="A1419" s="1" t="s">
        <v>4271</v>
      </c>
      <c r="B1419" s="8" t="s">
        <v>4272</v>
      </c>
      <c r="C1419" s="3" t="str">
        <f>_xlfn.XLOOKUP(B1419,'[1]daily break down'!$D:$D,'[1]daily break down'!$E:$E,"")</f>
        <v>NORD-OUEST</v>
      </c>
      <c r="D1419" s="1" t="s">
        <v>11</v>
      </c>
      <c r="E1419" s="1" t="s">
        <v>12</v>
      </c>
      <c r="F1419" s="3" t="s">
        <v>102</v>
      </c>
      <c r="G1419" s="1" t="s">
        <v>4273</v>
      </c>
      <c r="H1419" s="32" t="str">
        <f>_xlfn.XLOOKUP(B1419,[2]CALCULATION!$B:$B,[2]CALCULATION!$H:$H,"")</f>
        <v>HUAWEI</v>
      </c>
      <c r="I1419" s="28">
        <v>0</v>
      </c>
      <c r="J1419" s="28">
        <v>0</v>
      </c>
      <c r="K1419" s="28">
        <v>0</v>
      </c>
      <c r="L1419" s="28">
        <v>0</v>
      </c>
      <c r="M1419" s="28">
        <v>0</v>
      </c>
      <c r="N1419" s="28">
        <v>0</v>
      </c>
      <c r="O1419" s="28">
        <v>0</v>
      </c>
      <c r="P1419" s="28">
        <v>0</v>
      </c>
      <c r="Q1419" s="28">
        <v>0</v>
      </c>
      <c r="R1419" s="28">
        <v>0</v>
      </c>
      <c r="S1419" s="93">
        <v>0</v>
      </c>
      <c r="T1419" s="93">
        <f>_xlfn.XLOOKUP(B1419,'[3]Nur des jours'!$B:$B,'[3]Nur des jours'!$U:$U,"")</f>
        <v>0</v>
      </c>
      <c r="U1419" s="93">
        <v>0</v>
      </c>
      <c r="V1419" s="93">
        <v>0</v>
      </c>
      <c r="W1419" s="93">
        <v>0</v>
      </c>
      <c r="X1419" s="93">
        <v>0.16040869438665881</v>
      </c>
      <c r="Y1419" s="93">
        <v>0</v>
      </c>
      <c r="Z1419" s="93">
        <v>0</v>
      </c>
      <c r="AA1419" s="93">
        <v>0</v>
      </c>
      <c r="AB1419" s="93">
        <v>0</v>
      </c>
      <c r="AC1419" s="93">
        <f>_xlfn.XLOOKUP(B1419,'[3]Nur des jours'!$B:$B,'[3]Nur des jours'!$N:$N,"")</f>
        <v>0</v>
      </c>
      <c r="AD1419" s="93">
        <v>0</v>
      </c>
      <c r="AE1419" s="93">
        <v>0</v>
      </c>
      <c r="AF1419" s="93">
        <v>0</v>
      </c>
      <c r="AG1419" s="93"/>
      <c r="AH1419" s="93">
        <v>0</v>
      </c>
      <c r="AI1419" s="93">
        <v>0</v>
      </c>
      <c r="AJ1419" s="93">
        <v>0</v>
      </c>
      <c r="AK1419" s="93">
        <v>0</v>
      </c>
      <c r="AL1419" s="93">
        <v>0</v>
      </c>
      <c r="AM1419" s="49" t="s">
        <v>5559</v>
      </c>
      <c r="AN1419" s="49"/>
      <c r="AO1419" s="48" t="str" cm="1">
        <f t="array" ref="AO1419">IFERROR(_xlfn.IFS(
AQ1419="MPR ISSUE","PDH",
AQ1419="BSS Hardware Issue","BSS",
AQ1419="Sites strategiques, MLL, Pylone, etc.","ENVTECH",
AQ1419="AKTIVCO DEFAUT GE &amp; POWER Cabinet","AKTIVCO",
AQ1419="AKTIVCO Coupure ENEO &amp; Baisse de tension","AKTIVCO GRID ONLY",
AQ1419="Coupure ENEO &amp; Baisse de tension","IHS GRID ONLY",
AQ1419="Defaut GE &amp; POWER Cabinet","IHS",
AQ1419="Sharing","Partners",
AQ1419="Sites strategiques &amp; DataCenter","SST &amp; DC",
AQ1419="Exclu","Exclu",
AQ1419="SAT","SAT",
AQ1419="SPARE-ISSUE","SPARE-ISSUE",
AQ1419="Fiber CAmtel","TRANS_FO_CAMTEL",
AQ1419="Fiber AOF","Fiber AOF",
AQ1419="Projet OCM (HUAWEI)","TRAVAUX-HUAWEI",
AQ1419="Projet OCM (NOKIA)","TRAVAUX-NOKIA",
AQ1419="ACCESS-ISSUE","ACCESS-ISSUE",
AQ1419="Projet OCM (ZTE, NOKIA, autres projets)","TRAVAUX OCM",
AQ1419="No root CAuse","No root cause",
AQ1419="ODU HS","PDH",
AQ1419="IP &amp; VLAN","PDH",
AQ1419="Warehouse HUAWEI","SPARE-ISSUE",
AQ1419="SPARE-HS","SPARE-ISSUE",
AQ1419="Power Telco","BSS",AQ1419="no impacts","no impacts"
),"")</f>
        <v>No root cause</v>
      </c>
      <c r="AP1419" s="48" t="str" cm="1">
        <f t="array" ref="AP1419">IFERROR(_xlfn.IFS(
AQ1419="MPR ISSUE","TX ISSUE",
AQ1419="BSS Hardware Issue","RAN ISSUE",
AQ1419="Sites strategiques, MLL, Pylone, etc.","ENVTECH",
AQ1419="AKTIVCO DEFAUT GE &amp; POWER Cabinet","POWER ISSUE",
AQ1419="AKTIVCO Coupure ENEO &amp; Baisse de tension","POWER ISSUE",
AQ1419="Coupure ENEO &amp; Baisse de tension","POWER ISSUE",
AQ1419="Defaut GE &amp; POWER Cabinet","POWER ISSUE",
AQ1419="Sharing","POWER ISSUE",
AQ1419="Sites strategiques &amp; DataCenter","POWER ISSUE",
AQ1419="Exclu","Exclu",
AQ1419="SAT","TX ISSUE",
AQ1419="SPARE-ISSUE","SPARE-ISSUE",
AQ1419="Fiber CAmtel","TX ISSUE",
AQ1419="Fiber AOF","TX ISSUE",
AQ1419="Projet OCM (HUAWEI)","TRAVAUX-HUAWEI",
AQ1419="Projet OCM (NOKIA)","TRAVAUX -NOKIA",
AQ1419="ACCESS-ISSUE","ACCESS-ISSUE",
AQ1419="Projet OCM (ZTE, NOKIA, autres projets)","TRAVAUX OCM",
AQ1419="No root CAuse","No root cause",
AQ1419="ODU HS","TX ISSUE",
AQ1419="IP &amp; VLAN","TX ISSUE",
AQ1419="Warehouse HUAWEI","SPARE-ISSUE",
AQ1419="SPARE-HS","SPARE-ISSUE",
AQ1419="Power Telco","RAN ISSUE",AQ1419="no impacts","no impacts"
),"")</f>
        <v>No root cause</v>
      </c>
      <c r="AQ1419" s="127" t="s">
        <v>5344</v>
      </c>
      <c r="AR1419" s="48" t="str" cm="1">
        <f t="array" ref="AR1419">IFERROR(_xlfn.IFS(
AQ1419="MPR ISSUE","ACTIVE",
AQ1419="BSS Hardware Issue","ACTIVE",
AQ1419="Sites strategiques, MLL, Pylone, etc.","PASSIVE",
AQ1419="AKTIVCO DEFAUT GE &amp; POWER Cabinet","PASSIVE",
AQ1419="AKTIVCO Coupure ENEO &amp; Baisse de tension","PASSIVE",
AQ1419="Coupure ENEO &amp; Baisse de tension","PASSIVE",
AQ1419="Defaut GE &amp; POWER Cabinet","PASSIVE",
AQ1419="Sharing","PASSIVE",
AQ1419="Sites strategiques &amp; DataCenter","PASSIVE",
AQ1419="Exclu","Exclu",
AQ1419="SAT","ACTIVE",
AQ1419="SPARE-ISSUE","SPARE-ISSUE",
AQ1419="Fiber CAmtel","ACTIVE",
AQ1419="Fiber AOF","ACTIVE",
AQ1419="Projet OCM (HUAWEI)","PLANNED WORKS",
AQ1419="Projet OCM (NOKIA)","PLANNED WORKS",
AQ1419="ACCESS-ISSUE","ACCESS-ISSUE",
AQ1419="Projet OCM (ZTE, NOKIA, autres projets)","PLANNED WORKS",
AQ1419="No root CAuse","No root cause",
AQ1419="ODU HS","ACTIVE",
AQ1419="IP &amp; VLAN","ACTIVE",
AQ1419="Warehouse HUAWEI","SPARE-ISSUE",
AQ1419="SPARE-HS","SPARE-ISSUE",
AQ1419="Power Telco","ACTIVE", AQ1419="no impacts","no impacts"
),"")</f>
        <v>No root cause</v>
      </c>
      <c r="AS1419" s="92" t="s">
        <v>5537</v>
      </c>
      <c r="AT1419" s="98" t="s">
        <v>4272</v>
      </c>
      <c r="AV1419" s="17" t="s">
        <v>5537</v>
      </c>
      <c r="AW1419" s="7" t="s">
        <v>5537</v>
      </c>
      <c r="AX1419" s="6" t="s">
        <v>5537</v>
      </c>
      <c r="AY1419" s="7"/>
      <c r="AZ1419" s="3" t="s">
        <v>5537</v>
      </c>
      <c r="BA1419" s="18" t="s">
        <v>5537</v>
      </c>
      <c r="BB1419" s="18" t="s">
        <v>5537</v>
      </c>
      <c r="BC1419" s="18" t="s">
        <v>5537</v>
      </c>
      <c r="BD1419" s="18" t="s">
        <v>5537</v>
      </c>
      <c r="BE1419" s="18" t="s">
        <v>5537</v>
      </c>
      <c r="BF1419" s="18" t="s">
        <v>5537</v>
      </c>
      <c r="BG1419" s="18" t="s">
        <v>5537</v>
      </c>
      <c r="BH1419" s="18" t="s">
        <v>5537</v>
      </c>
      <c r="BI1419" s="18" t="s">
        <v>5537</v>
      </c>
      <c r="BJ1419" s="18" t="s">
        <v>5537</v>
      </c>
      <c r="BK1419" s="18" t="s">
        <v>5537</v>
      </c>
      <c r="BL1419" s="9" t="s">
        <v>5537</v>
      </c>
      <c r="BM1419" s="14" t="s">
        <v>5537</v>
      </c>
      <c r="BN1419" s="14" t="s">
        <v>5537</v>
      </c>
      <c r="BO1419" s="14" t="str">
        <f>_xlfn.XLOOKUP(B1419,'[4]cell downs 18042026 17h'!$B:$B,'[4]cell downs 18042026 17h'!$B:$B,"")</f>
        <v/>
      </c>
      <c r="BP1419" s="14" t="str">
        <f>_xlfn.XLOOKUP(B1419,'[5]Cells Huawei 19042026 15h'!$B:$B,'[5]Cells Huawei 19042026 15h'!$B:$B,"")</f>
        <v/>
      </c>
      <c r="BQ1419" s="9" t="str">
        <f>_xlfn.XLOOKUP(B1419,'[6]cells down 19042026 9H40'!$B:$B,'[6]cells down 19042026 9H40'!$B:$B,"")</f>
        <v/>
      </c>
      <c r="BR1419" s="9" t="s">
        <v>4272</v>
      </c>
      <c r="BS1419" s="9" t="s">
        <v>12</v>
      </c>
      <c r="BT1419" s="108"/>
    </row>
    <row r="1420" spans="1:72" s="9" customFormat="1" x14ac:dyDescent="0.35">
      <c r="A1420" s="1" t="s">
        <v>2430</v>
      </c>
      <c r="B1420" s="8" t="s">
        <v>2431</v>
      </c>
      <c r="C1420" s="3" t="str">
        <f>_xlfn.XLOOKUP(B1420,'[1]daily break down'!$D:$D,'[1]daily break down'!$E:$E,"")</f>
        <v>ADAMAOUA</v>
      </c>
      <c r="D1420" s="1" t="s">
        <v>11</v>
      </c>
      <c r="E1420" s="1" t="s">
        <v>83</v>
      </c>
      <c r="F1420" s="3" t="s">
        <v>90</v>
      </c>
      <c r="G1420" s="1" t="s">
        <v>2430</v>
      </c>
      <c r="H1420" s="33" t="str">
        <f>_xlfn.XLOOKUP(B1420,[2]CALCULATION!$B:$B,[2]CALCULATION!$H:$H,"")</f>
        <v>NOKIA</v>
      </c>
      <c r="I1420" s="28">
        <v>0</v>
      </c>
      <c r="J1420" s="28">
        <v>0</v>
      </c>
      <c r="K1420" s="28">
        <v>0</v>
      </c>
      <c r="L1420" s="28">
        <v>0</v>
      </c>
      <c r="M1420" s="28">
        <v>0</v>
      </c>
      <c r="N1420" s="28">
        <v>0</v>
      </c>
      <c r="O1420" s="28">
        <v>0</v>
      </c>
      <c r="P1420" s="28">
        <v>0</v>
      </c>
      <c r="Q1420" s="28">
        <v>0</v>
      </c>
      <c r="R1420" s="28">
        <v>3.4814715937128843E-2</v>
      </c>
      <c r="S1420" s="93">
        <v>4.4479868197211093E-2</v>
      </c>
      <c r="T1420" s="93">
        <f>_xlfn.XLOOKUP(B1420,'[3]Nur des jours'!$B:$B,'[3]Nur des jours'!$U:$U,"")</f>
        <v>0</v>
      </c>
      <c r="U1420" s="93">
        <v>0</v>
      </c>
      <c r="V1420" s="93">
        <v>0</v>
      </c>
      <c r="W1420" s="93">
        <v>0</v>
      </c>
      <c r="X1420" s="93">
        <v>0.15005992348472294</v>
      </c>
      <c r="Y1420" s="93">
        <v>0</v>
      </c>
      <c r="Z1420" s="93">
        <v>0</v>
      </c>
      <c r="AA1420" s="93">
        <v>0</v>
      </c>
      <c r="AB1420" s="93">
        <v>0</v>
      </c>
      <c r="AC1420" s="93">
        <f>_xlfn.XLOOKUP(B1420,'[3]Nur des jours'!$B:$B,'[3]Nur des jours'!$N:$N,"")</f>
        <v>0</v>
      </c>
      <c r="AD1420" s="93">
        <v>0</v>
      </c>
      <c r="AE1420" s="93">
        <v>0</v>
      </c>
      <c r="AF1420" s="93">
        <v>0</v>
      </c>
      <c r="AG1420" s="93"/>
      <c r="AH1420" s="93">
        <v>0</v>
      </c>
      <c r="AI1420" s="93">
        <v>0</v>
      </c>
      <c r="AJ1420" s="93">
        <v>0</v>
      </c>
      <c r="AK1420" s="93">
        <v>0</v>
      </c>
      <c r="AL1420" s="93">
        <v>0</v>
      </c>
      <c r="AM1420" s="49" t="s">
        <v>5559</v>
      </c>
      <c r="AN1420" s="49"/>
      <c r="AO1420" s="48" t="str" cm="1">
        <f t="array" ref="AO1420">IFERROR(_xlfn.IFS(
AQ1420="MPR ISSUE","PDH",
AQ1420="BSS Hardware Issue","BSS",
AQ1420="Sites strategiques, MLL, Pylone, etc.","ENVTECH",
AQ1420="AKTIVCO DEFAUT GE &amp; POWER Cabinet","AKTIVCO",
AQ1420="AKTIVCO Coupure ENEO &amp; Baisse de tension","AKTIVCO GRID ONLY",
AQ1420="Coupure ENEO &amp; Baisse de tension","IHS GRID ONLY",
AQ1420="Defaut GE &amp; POWER Cabinet","IHS",
AQ1420="Sharing","Partners",
AQ1420="Sites strategiques &amp; DataCenter","SST &amp; DC",
AQ1420="Exclu","Exclu",
AQ1420="SAT","SAT",
AQ1420="SPARE-ISSUE","SPARE-ISSUE",
AQ1420="Fiber CAmtel","TRANS_FO_CAMTEL",
AQ1420="Fiber AOF","Fiber AOF",
AQ1420="Projet OCM (HUAWEI)","TRAVAUX-HUAWEI",
AQ1420="Projet OCM (NOKIA)","TRAVAUX-NOKIA",
AQ1420="ACCESS-ISSUE","ACCESS-ISSUE",
AQ1420="Projet OCM (ZTE, NOKIA, autres projets)","TRAVAUX OCM",
AQ1420="No root CAuse","No root cause",
AQ1420="ODU HS","PDH",
AQ1420="IP &amp; VLAN","PDH",
AQ1420="Warehouse HUAWEI","SPARE-ISSUE",
AQ1420="SPARE-HS","SPARE-ISSUE",
AQ1420="Power Telco","BSS",AQ1420="no impacts","no impacts"
),"")</f>
        <v>IHS</v>
      </c>
      <c r="AP1420" s="48" t="str" cm="1">
        <f t="array" ref="AP1420">IFERROR(_xlfn.IFS(
AQ1420="MPR ISSUE","TX ISSUE",
AQ1420="BSS Hardware Issue","RAN ISSUE",
AQ1420="Sites strategiques, MLL, Pylone, etc.","ENVTECH",
AQ1420="AKTIVCO DEFAUT GE &amp; POWER Cabinet","POWER ISSUE",
AQ1420="AKTIVCO Coupure ENEO &amp; Baisse de tension","POWER ISSUE",
AQ1420="Coupure ENEO &amp; Baisse de tension","POWER ISSUE",
AQ1420="Defaut GE &amp; POWER Cabinet","POWER ISSUE",
AQ1420="Sharing","POWER ISSUE",
AQ1420="Sites strategiques &amp; DataCenter","POWER ISSUE",
AQ1420="Exclu","Exclu",
AQ1420="SAT","TX ISSUE",
AQ1420="SPARE-ISSUE","SPARE-ISSUE",
AQ1420="Fiber CAmtel","TX ISSUE",
AQ1420="Fiber AOF","TX ISSUE",
AQ1420="Projet OCM (HUAWEI)","TRAVAUX-HUAWEI",
AQ1420="Projet OCM (NOKIA)","TRAVAUX -NOKIA",
AQ1420="ACCESS-ISSUE","ACCESS-ISSUE",
AQ1420="Projet OCM (ZTE, NOKIA, autres projets)","TRAVAUX OCM",
AQ1420="No root CAuse","No root cause",
AQ1420="ODU HS","TX ISSUE",
AQ1420="IP &amp; VLAN","TX ISSUE",
AQ1420="Warehouse HUAWEI","SPARE-ISSUE",
AQ1420="SPARE-HS","SPARE-ISSUE",
AQ1420="Power Telco","RAN ISSUE",AQ1420="no impacts","no impacts"
),"")</f>
        <v>POWER ISSUE</v>
      </c>
      <c r="AQ1420" s="116" t="s">
        <v>5330</v>
      </c>
      <c r="AR1420" s="48" t="str" cm="1">
        <f t="array" ref="AR1420">IFERROR(_xlfn.IFS(
AQ1420="MPR ISSUE","ACTIVE",
AQ1420="BSS Hardware Issue","ACTIVE",
AQ1420="Sites strategiques, MLL, Pylone, etc.","PASSIVE",
AQ1420="AKTIVCO DEFAUT GE &amp; POWER Cabinet","PASSIVE",
AQ1420="AKTIVCO Coupure ENEO &amp; Baisse de tension","PASSIVE",
AQ1420="Coupure ENEO &amp; Baisse de tension","PASSIVE",
AQ1420="Defaut GE &amp; POWER Cabinet","PASSIVE",
AQ1420="Sharing","PASSIVE",
AQ1420="Sites strategiques &amp; DataCenter","PASSIVE",
AQ1420="Exclu","Exclu",
AQ1420="SAT","ACTIVE",
AQ1420="SPARE-ISSUE","SPARE-ISSUE",
AQ1420="Fiber CAmtel","ACTIVE",
AQ1420="Fiber AOF","ACTIVE",
AQ1420="Projet OCM (HUAWEI)","PLANNED WORKS",
AQ1420="Projet OCM (NOKIA)","PLANNED WORKS",
AQ1420="ACCESS-ISSUE","ACCESS-ISSUE",
AQ1420="Projet OCM (ZTE, NOKIA, autres projets)","PLANNED WORKS",
AQ1420="No root CAuse","No root cause",
AQ1420="ODU HS","ACTIVE",
AQ1420="IP &amp; VLAN","ACTIVE",
AQ1420="Warehouse HUAWEI","SPARE-ISSUE",
AQ1420="SPARE-HS","SPARE-ISSUE",
AQ1420="Power Telco","ACTIVE", AQ1420="no impacts","no impacts"
),"")</f>
        <v>PASSIVE</v>
      </c>
      <c r="AS1420" s="92" t="s">
        <v>5904</v>
      </c>
      <c r="AT1420" s="98" t="s">
        <v>2431</v>
      </c>
      <c r="AV1420" s="17" t="s">
        <v>5537</v>
      </c>
      <c r="AW1420" s="7" t="s">
        <v>5537</v>
      </c>
      <c r="AX1420" s="6" t="s">
        <v>5537</v>
      </c>
      <c r="AY1420" s="7"/>
      <c r="AZ1420" s="3" t="s">
        <v>5537</v>
      </c>
      <c r="BA1420" s="18" t="s">
        <v>5537</v>
      </c>
      <c r="BB1420" s="18" t="s">
        <v>5537</v>
      </c>
      <c r="BC1420" s="18" t="s">
        <v>5537</v>
      </c>
      <c r="BD1420" s="18" t="s">
        <v>5537</v>
      </c>
      <c r="BE1420" s="18" t="s">
        <v>5537</v>
      </c>
      <c r="BF1420" s="18" t="s">
        <v>5537</v>
      </c>
      <c r="BG1420" s="18" t="s">
        <v>6339</v>
      </c>
      <c r="BH1420" s="18" t="s">
        <v>6339</v>
      </c>
      <c r="BI1420" s="18" t="s">
        <v>5537</v>
      </c>
      <c r="BJ1420" s="18" t="s">
        <v>5537</v>
      </c>
      <c r="BK1420" s="18" t="s">
        <v>5537</v>
      </c>
      <c r="BL1420" s="9" t="s">
        <v>6340</v>
      </c>
      <c r="BM1420" s="14" t="s">
        <v>5537</v>
      </c>
      <c r="BN1420" s="14" t="s">
        <v>5537</v>
      </c>
      <c r="BO1420" s="14" t="str">
        <f>_xlfn.XLOOKUP(B1420,'[4]cell downs 18042026 17h'!$B:$B,'[4]cell downs 18042026 17h'!$B:$B,"")</f>
        <v/>
      </c>
      <c r="BP1420" s="14" t="str">
        <f>_xlfn.XLOOKUP(B1420,'[5]Cells Huawei 19042026 15h'!$B:$B,'[5]Cells Huawei 19042026 15h'!$B:$B,"")</f>
        <v/>
      </c>
      <c r="BQ1420" s="9" t="str">
        <f>_xlfn.XLOOKUP(B1420,'[6]cells down 19042026 9H40'!$B:$B,'[6]cells down 19042026 9H40'!$B:$B,"")</f>
        <v/>
      </c>
      <c r="BR1420" s="9" t="s">
        <v>2431</v>
      </c>
      <c r="BS1420" s="9" t="s">
        <v>12</v>
      </c>
      <c r="BT1420" s="108"/>
    </row>
    <row r="1421" spans="1:72" s="9" customFormat="1" x14ac:dyDescent="0.35">
      <c r="A1421" s="1" t="s">
        <v>3039</v>
      </c>
      <c r="B1421" s="8" t="s">
        <v>3040</v>
      </c>
      <c r="C1421" s="3" t="str">
        <f>_xlfn.XLOOKUP(B1421,'[1]daily break down'!$D:$D,'[1]daily break down'!$E:$E,"")</f>
        <v>LITTORAL</v>
      </c>
      <c r="D1421" s="1"/>
      <c r="E1421" s="1"/>
      <c r="F1421" s="3" t="s">
        <v>31</v>
      </c>
      <c r="G1421" s="1" t="s">
        <v>3039</v>
      </c>
      <c r="H1421" s="34" t="str">
        <f>_xlfn.XLOOKUP(B1421,[2]CALCULATION!$B:$B,[2]CALCULATION!$H:$H,"")</f>
        <v>ZTE</v>
      </c>
      <c r="I1421" s="28">
        <v>0</v>
      </c>
      <c r="J1421" s="28">
        <v>0</v>
      </c>
      <c r="K1421" s="28">
        <v>0</v>
      </c>
      <c r="L1421" s="28">
        <v>0</v>
      </c>
      <c r="M1421" s="28">
        <v>0</v>
      </c>
      <c r="N1421" s="28">
        <v>0</v>
      </c>
      <c r="O1421" s="28">
        <v>0</v>
      </c>
      <c r="P1421" s="28">
        <v>0</v>
      </c>
      <c r="Q1421" s="28">
        <v>0</v>
      </c>
      <c r="R1421" s="28">
        <v>0</v>
      </c>
      <c r="S1421" s="93">
        <v>0</v>
      </c>
      <c r="T1421" s="93">
        <f>_xlfn.XLOOKUP(B1421,'[3]Nur des jours'!$B:$B,'[3]Nur des jours'!$U:$U,"")</f>
        <v>0</v>
      </c>
      <c r="U1421" s="93">
        <v>0</v>
      </c>
      <c r="V1421" s="93">
        <v>0</v>
      </c>
      <c r="W1421" s="93">
        <v>0</v>
      </c>
      <c r="X1421" s="93">
        <v>0.14656867361235959</v>
      </c>
      <c r="Y1421" s="93">
        <v>0</v>
      </c>
      <c r="Z1421" s="93">
        <v>0</v>
      </c>
      <c r="AA1421" s="93">
        <v>0</v>
      </c>
      <c r="AB1421" s="93">
        <v>0</v>
      </c>
      <c r="AC1421" s="93">
        <f>_xlfn.XLOOKUP(B1421,'[3]Nur des jours'!$B:$B,'[3]Nur des jours'!$N:$N,"")</f>
        <v>0</v>
      </c>
      <c r="AD1421" s="93">
        <v>0</v>
      </c>
      <c r="AE1421" s="93">
        <v>0</v>
      </c>
      <c r="AF1421" s="93">
        <v>0</v>
      </c>
      <c r="AG1421" s="93"/>
      <c r="AH1421" s="93">
        <v>0</v>
      </c>
      <c r="AI1421" s="93">
        <v>0</v>
      </c>
      <c r="AJ1421" s="93">
        <v>0</v>
      </c>
      <c r="AK1421" s="93">
        <v>0</v>
      </c>
      <c r="AL1421" s="93">
        <v>0</v>
      </c>
      <c r="AM1421" s="49" t="s">
        <v>5559</v>
      </c>
      <c r="AN1421" s="49"/>
      <c r="AO1421" s="48" t="str" cm="1">
        <f t="array" ref="AO1421">IFERROR(_xlfn.IFS(
AQ1421="MPR ISSUE","PDH",
AQ1421="BSS Hardware Issue","BSS",
AQ1421="Sites strategiques, MLL, Pylone, etc.","ENVTECH",
AQ1421="AKTIVCO DEFAUT GE &amp; POWER Cabinet","AKTIVCO",
AQ1421="AKTIVCO Coupure ENEO &amp; Baisse de tension","AKTIVCO GRID ONLY",
AQ1421="Coupure ENEO &amp; Baisse de tension","IHS GRID ONLY",
AQ1421="Defaut GE &amp; POWER Cabinet","IHS",
AQ1421="Sharing","Partners",
AQ1421="Sites strategiques &amp; DataCenter","SST &amp; DC",
AQ1421="Exclu","Exclu",
AQ1421="SAT","SAT",
AQ1421="SPARE-ISSUE","SPARE-ISSUE",
AQ1421="Fiber CAmtel","TRANS_FO_CAMTEL",
AQ1421="Fiber AOF","Fiber AOF",
AQ1421="Projet OCM (HUAWEI)","TRAVAUX-HUAWEI",
AQ1421="Projet OCM (NOKIA)","TRAVAUX-NOKIA",
AQ1421="ACCESS-ISSUE","ACCESS-ISSUE",
AQ1421="Projet OCM (ZTE, NOKIA, autres projets)","TRAVAUX OCM",
AQ1421="No root CAuse","No root cause",
AQ1421="ODU HS","PDH",
AQ1421="IP &amp; VLAN","PDH",
AQ1421="Warehouse HUAWEI","SPARE-ISSUE",
AQ1421="SPARE-HS","SPARE-ISSUE",
AQ1421="Power Telco","BSS",AQ1421="no impacts","no impacts"
),"")</f>
        <v>No root cause</v>
      </c>
      <c r="AP1421" s="48" t="str" cm="1">
        <f t="array" ref="AP1421">IFERROR(_xlfn.IFS(
AQ1421="MPR ISSUE","TX ISSUE",
AQ1421="BSS Hardware Issue","RAN ISSUE",
AQ1421="Sites strategiques, MLL, Pylone, etc.","ENVTECH",
AQ1421="AKTIVCO DEFAUT GE &amp; POWER Cabinet","POWER ISSUE",
AQ1421="AKTIVCO Coupure ENEO &amp; Baisse de tension","POWER ISSUE",
AQ1421="Coupure ENEO &amp; Baisse de tension","POWER ISSUE",
AQ1421="Defaut GE &amp; POWER Cabinet","POWER ISSUE",
AQ1421="Sharing","POWER ISSUE",
AQ1421="Sites strategiques &amp; DataCenter","POWER ISSUE",
AQ1421="Exclu","Exclu",
AQ1421="SAT","TX ISSUE",
AQ1421="SPARE-ISSUE","SPARE-ISSUE",
AQ1421="Fiber CAmtel","TX ISSUE",
AQ1421="Fiber AOF","TX ISSUE",
AQ1421="Projet OCM (HUAWEI)","TRAVAUX-HUAWEI",
AQ1421="Projet OCM (NOKIA)","TRAVAUX -NOKIA",
AQ1421="ACCESS-ISSUE","ACCESS-ISSUE",
AQ1421="Projet OCM (ZTE, NOKIA, autres projets)","TRAVAUX OCM",
AQ1421="No root CAuse","No root cause",
AQ1421="ODU HS","TX ISSUE",
AQ1421="IP &amp; VLAN","TX ISSUE",
AQ1421="Warehouse HUAWEI","SPARE-ISSUE",
AQ1421="SPARE-HS","SPARE-ISSUE",
AQ1421="Power Telco","RAN ISSUE",AQ1421="no impacts","no impacts"
),"")</f>
        <v>No root cause</v>
      </c>
      <c r="AQ1421" s="67" t="s">
        <v>5344</v>
      </c>
      <c r="AR1421" s="48" t="str" cm="1">
        <f t="array" ref="AR1421">IFERROR(_xlfn.IFS(
AQ1421="MPR ISSUE","ACTIVE",
AQ1421="BSS Hardware Issue","ACTIVE",
AQ1421="Sites strategiques, MLL, Pylone, etc.","PASSIVE",
AQ1421="AKTIVCO DEFAUT GE &amp; POWER Cabinet","PASSIVE",
AQ1421="AKTIVCO Coupure ENEO &amp; Baisse de tension","PASSIVE",
AQ1421="Coupure ENEO &amp; Baisse de tension","PASSIVE",
AQ1421="Defaut GE &amp; POWER Cabinet","PASSIVE",
AQ1421="Sharing","PASSIVE",
AQ1421="Sites strategiques &amp; DataCenter","PASSIVE",
AQ1421="Exclu","Exclu",
AQ1421="SAT","ACTIVE",
AQ1421="SPARE-ISSUE","SPARE-ISSUE",
AQ1421="Fiber CAmtel","ACTIVE",
AQ1421="Fiber AOF","ACTIVE",
AQ1421="Projet OCM (HUAWEI)","PLANNED WORKS",
AQ1421="Projet OCM (NOKIA)","PLANNED WORKS",
AQ1421="ACCESS-ISSUE","ACCESS-ISSUE",
AQ1421="Projet OCM (ZTE, NOKIA, autres projets)","PLANNED WORKS",
AQ1421="No root CAuse","No root cause",
AQ1421="ODU HS","ACTIVE",
AQ1421="IP &amp; VLAN","ACTIVE",
AQ1421="Warehouse HUAWEI","SPARE-ISSUE",
AQ1421="SPARE-HS","SPARE-ISSUE",
AQ1421="Power Telco","ACTIVE", AQ1421="no impacts","no impacts"
),"")</f>
        <v>No root cause</v>
      </c>
      <c r="AS1421" s="92" t="s">
        <v>5537</v>
      </c>
      <c r="AT1421" s="98" t="s">
        <v>3040</v>
      </c>
      <c r="AV1421" s="17" t="s">
        <v>5537</v>
      </c>
      <c r="AW1421" s="7" t="s">
        <v>5537</v>
      </c>
      <c r="AX1421" s="6" t="s">
        <v>5537</v>
      </c>
      <c r="AY1421" s="7"/>
      <c r="AZ1421" s="3" t="s">
        <v>5537</v>
      </c>
      <c r="BA1421" s="18" t="s">
        <v>5537</v>
      </c>
      <c r="BB1421" s="18" t="s">
        <v>5537</v>
      </c>
      <c r="BC1421" s="18" t="s">
        <v>5537</v>
      </c>
      <c r="BD1421" s="18" t="s">
        <v>5537</v>
      </c>
      <c r="BE1421" s="18" t="s">
        <v>5537</v>
      </c>
      <c r="BF1421" s="18" t="s">
        <v>5537</v>
      </c>
      <c r="BG1421" s="18" t="s">
        <v>5537</v>
      </c>
      <c r="BH1421" s="18" t="s">
        <v>5537</v>
      </c>
      <c r="BI1421" s="18" t="s">
        <v>5537</v>
      </c>
      <c r="BJ1421" s="18" t="s">
        <v>5537</v>
      </c>
      <c r="BK1421" s="18" t="s">
        <v>5537</v>
      </c>
      <c r="BL1421" s="9" t="s">
        <v>5537</v>
      </c>
      <c r="BM1421" s="14" t="s">
        <v>5537</v>
      </c>
      <c r="BN1421" s="14" t="s">
        <v>5537</v>
      </c>
      <c r="BO1421" s="14" t="str">
        <f>_xlfn.XLOOKUP(B1421,'[4]cell downs 18042026 17h'!$B:$B,'[4]cell downs 18042026 17h'!$B:$B,"")</f>
        <v/>
      </c>
      <c r="BP1421" s="14" t="str">
        <f>_xlfn.XLOOKUP(B1421,'[5]Cells Huawei 19042026 15h'!$B:$B,'[5]Cells Huawei 19042026 15h'!$B:$B,"")</f>
        <v/>
      </c>
      <c r="BQ1421" s="9" t="str">
        <f>_xlfn.XLOOKUP(B1421,'[6]cells down 19042026 9H40'!$B:$B,'[6]cells down 19042026 9H40'!$B:$B,"")</f>
        <v/>
      </c>
      <c r="BR1421" s="9" t="s">
        <v>5537</v>
      </c>
      <c r="BS1421" s="9" t="s">
        <v>5537</v>
      </c>
      <c r="BT1421" s="108"/>
    </row>
    <row r="1422" spans="1:72" s="9" customFormat="1" x14ac:dyDescent="0.35">
      <c r="A1422" s="1" t="s">
        <v>736</v>
      </c>
      <c r="B1422" s="1" t="s">
        <v>737</v>
      </c>
      <c r="C1422" s="3" t="str">
        <f>_xlfn.XLOOKUP(B1422,'[1]daily break down'!$D:$D,'[1]daily break down'!$E:$E,"")</f>
        <v>douala</v>
      </c>
      <c r="D1422" s="1" t="s">
        <v>21</v>
      </c>
      <c r="E1422" s="1" t="s">
        <v>80</v>
      </c>
      <c r="F1422" s="3" t="s">
        <v>31</v>
      </c>
      <c r="G1422" s="1" t="s">
        <v>738</v>
      </c>
      <c r="H1422" s="34" t="str">
        <f>_xlfn.XLOOKUP(B1422,[2]CALCULATION!$B:$B,[2]CALCULATION!$H:$H,"")</f>
        <v>ZTE</v>
      </c>
      <c r="I1422" s="28">
        <v>0</v>
      </c>
      <c r="J1422" s="28">
        <v>2.6213284707775797</v>
      </c>
      <c r="K1422" s="28">
        <v>10.797748785074464</v>
      </c>
      <c r="L1422" s="28">
        <v>1.9717570833797049</v>
      </c>
      <c r="M1422" s="28">
        <v>0.44405777994652351</v>
      </c>
      <c r="N1422" s="28">
        <v>0</v>
      </c>
      <c r="O1422" s="28">
        <v>0</v>
      </c>
      <c r="P1422" s="28">
        <v>0</v>
      </c>
      <c r="Q1422" s="28">
        <v>0</v>
      </c>
      <c r="R1422" s="28">
        <v>0</v>
      </c>
      <c r="S1422" s="93">
        <v>0</v>
      </c>
      <c r="T1422" s="93">
        <f>_xlfn.XLOOKUP(B1422,'[3]Nur des jours'!$B:$B,'[3]Nur des jours'!$U:$U,"")</f>
        <v>0</v>
      </c>
      <c r="U1422" s="93">
        <v>0</v>
      </c>
      <c r="V1422" s="93">
        <v>0</v>
      </c>
      <c r="W1422" s="93">
        <v>0</v>
      </c>
      <c r="X1422" s="93">
        <v>0.13206875494031708</v>
      </c>
      <c r="Y1422" s="93">
        <v>0</v>
      </c>
      <c r="Z1422" s="93">
        <v>11.521585438585978</v>
      </c>
      <c r="AA1422" s="93">
        <v>0</v>
      </c>
      <c r="AB1422" s="93">
        <v>0</v>
      </c>
      <c r="AC1422" s="93">
        <f>_xlfn.XLOOKUP(B1422,'[3]Nur des jours'!$B:$B,'[3]Nur des jours'!$N:$N,"")</f>
        <v>0</v>
      </c>
      <c r="AD1422" s="93">
        <v>0</v>
      </c>
      <c r="AE1422" s="93">
        <v>0</v>
      </c>
      <c r="AF1422" s="93">
        <v>0</v>
      </c>
      <c r="AG1422" s="93"/>
      <c r="AH1422" s="93">
        <v>0</v>
      </c>
      <c r="AI1422" s="93">
        <v>0</v>
      </c>
      <c r="AJ1422" s="93">
        <v>0</v>
      </c>
      <c r="AK1422" s="93">
        <v>0</v>
      </c>
      <c r="AL1422" s="93">
        <v>0</v>
      </c>
      <c r="AM1422" s="49" t="s">
        <v>5559</v>
      </c>
      <c r="AN1422" s="49"/>
      <c r="AO1422" s="48" t="str" cm="1">
        <f t="array" ref="AO1422">IFERROR(_xlfn.IFS(
AQ1422="MPR ISSUE","PDH",
AQ1422="BSS Hardware Issue","BSS",
AQ1422="Sites strategiques, MLL, Pylone, etc.","ENVTECH",
AQ1422="AKTIVCO DEFAUT GE &amp; POWER Cabinet","AKTIVCO",
AQ1422="AKTIVCO Coupure ENEO &amp; Baisse de tension","AKTIVCO GRID ONLY",
AQ1422="Coupure ENEO &amp; Baisse de tension","IHS GRID ONLY",
AQ1422="Defaut GE &amp; POWER Cabinet","IHS",
AQ1422="Sharing","Partners",
AQ1422="Sites strategiques &amp; DataCenter","SST &amp; DC",
AQ1422="Exclu","Exclu",
AQ1422="SAT","SAT",
AQ1422="SPARE-ISSUE","SPARE-ISSUE",
AQ1422="Fiber CAmtel","TRANS_FO_CAMTEL",
AQ1422="Fiber AOF","Fiber AOF",
AQ1422="Projet OCM (HUAWEI)","TRAVAUX-HUAWEI",
AQ1422="Projet OCM (NOKIA)","TRAVAUX-NOKIA",
AQ1422="ACCESS-ISSUE","ACCESS-ISSUE",
AQ1422="Projet OCM (ZTE, NOKIA, autres projets)","TRAVAUX OCM",
AQ1422="No root CAuse","No root cause",
AQ1422="ODU HS","PDH",
AQ1422="IP &amp; VLAN","PDH",
AQ1422="Warehouse HUAWEI","SPARE-ISSUE",
AQ1422="SPARE-HS","SPARE-ISSUE",
AQ1422="Power Telco","BSS",AQ1422="no impacts","no impacts"
),"")</f>
        <v>No root cause</v>
      </c>
      <c r="AP1422" s="48" t="str" cm="1">
        <f t="array" ref="AP1422">IFERROR(_xlfn.IFS(
AQ1422="MPR ISSUE","TX ISSUE",
AQ1422="BSS Hardware Issue","RAN ISSUE",
AQ1422="Sites strategiques, MLL, Pylone, etc.","ENVTECH",
AQ1422="AKTIVCO DEFAUT GE &amp; POWER Cabinet","POWER ISSUE",
AQ1422="AKTIVCO Coupure ENEO &amp; Baisse de tension","POWER ISSUE",
AQ1422="Coupure ENEO &amp; Baisse de tension","POWER ISSUE",
AQ1422="Defaut GE &amp; POWER Cabinet","POWER ISSUE",
AQ1422="Sharing","POWER ISSUE",
AQ1422="Sites strategiques &amp; DataCenter","POWER ISSUE",
AQ1422="Exclu","Exclu",
AQ1422="SAT","TX ISSUE",
AQ1422="SPARE-ISSUE","SPARE-ISSUE",
AQ1422="Fiber CAmtel","TX ISSUE",
AQ1422="Fiber AOF","TX ISSUE",
AQ1422="Projet OCM (HUAWEI)","TRAVAUX-HUAWEI",
AQ1422="Projet OCM (NOKIA)","TRAVAUX -NOKIA",
AQ1422="ACCESS-ISSUE","ACCESS-ISSUE",
AQ1422="Projet OCM (ZTE, NOKIA, autres projets)","TRAVAUX OCM",
AQ1422="No root CAuse","No root cause",
AQ1422="ODU HS","TX ISSUE",
AQ1422="IP &amp; VLAN","TX ISSUE",
AQ1422="Warehouse HUAWEI","SPARE-ISSUE",
AQ1422="SPARE-HS","SPARE-ISSUE",
AQ1422="Power Telco","RAN ISSUE",AQ1422="no impacts","no impacts"
),"")</f>
        <v>No root cause</v>
      </c>
      <c r="AQ1422" s="67" t="s">
        <v>5344</v>
      </c>
      <c r="AR1422" s="48" t="str" cm="1">
        <f t="array" ref="AR1422">IFERROR(_xlfn.IFS(
AQ1422="MPR ISSUE","ACTIVE",
AQ1422="BSS Hardware Issue","ACTIVE",
AQ1422="Sites strategiques, MLL, Pylone, etc.","PASSIVE",
AQ1422="AKTIVCO DEFAUT GE &amp; POWER Cabinet","PASSIVE",
AQ1422="AKTIVCO Coupure ENEO &amp; Baisse de tension","PASSIVE",
AQ1422="Coupure ENEO &amp; Baisse de tension","PASSIVE",
AQ1422="Defaut GE &amp; POWER Cabinet","PASSIVE",
AQ1422="Sharing","PASSIVE",
AQ1422="Sites strategiques &amp; DataCenter","PASSIVE",
AQ1422="Exclu","Exclu",
AQ1422="SAT","ACTIVE",
AQ1422="SPARE-ISSUE","SPARE-ISSUE",
AQ1422="Fiber CAmtel","ACTIVE",
AQ1422="Fiber AOF","ACTIVE",
AQ1422="Projet OCM (HUAWEI)","PLANNED WORKS",
AQ1422="Projet OCM (NOKIA)","PLANNED WORKS",
AQ1422="ACCESS-ISSUE","ACCESS-ISSUE",
AQ1422="Projet OCM (ZTE, NOKIA, autres projets)","PLANNED WORKS",
AQ1422="No root CAuse","No root cause",
AQ1422="ODU HS","ACTIVE",
AQ1422="IP &amp; VLAN","ACTIVE",
AQ1422="Warehouse HUAWEI","SPARE-ISSUE",
AQ1422="SPARE-HS","SPARE-ISSUE",
AQ1422="Power Telco","ACTIVE", AQ1422="no impacts","no impacts"
),"")</f>
        <v>No root cause</v>
      </c>
      <c r="AS1422" s="92" t="s">
        <v>5537</v>
      </c>
      <c r="AT1422" s="98" t="s">
        <v>737</v>
      </c>
      <c r="AV1422" s="17" t="s">
        <v>5537</v>
      </c>
      <c r="AW1422" s="7" t="s">
        <v>5537</v>
      </c>
      <c r="AX1422" s="6" t="s">
        <v>5537</v>
      </c>
      <c r="AY1422" s="7"/>
      <c r="AZ1422" s="3" t="s">
        <v>5537</v>
      </c>
      <c r="BA1422" s="18" t="s">
        <v>5537</v>
      </c>
      <c r="BB1422" s="18" t="s">
        <v>5537</v>
      </c>
      <c r="BC1422" s="18" t="s">
        <v>5537</v>
      </c>
      <c r="BD1422" s="18" t="s">
        <v>5537</v>
      </c>
      <c r="BE1422" s="18" t="s">
        <v>5537</v>
      </c>
      <c r="BF1422" s="18" t="s">
        <v>5537</v>
      </c>
      <c r="BG1422" s="18" t="s">
        <v>5537</v>
      </c>
      <c r="BH1422" s="18" t="s">
        <v>5537</v>
      </c>
      <c r="BI1422" s="18" t="s">
        <v>5537</v>
      </c>
      <c r="BJ1422" s="18" t="s">
        <v>5537</v>
      </c>
      <c r="BK1422" s="18" t="s">
        <v>5537</v>
      </c>
      <c r="BL1422" s="9" t="s">
        <v>5537</v>
      </c>
      <c r="BM1422" s="14" t="s">
        <v>5537</v>
      </c>
      <c r="BN1422" s="14" t="s">
        <v>5537</v>
      </c>
      <c r="BO1422" s="14" t="str">
        <f>_xlfn.XLOOKUP(B1422,'[4]cell downs 18042026 17h'!$B:$B,'[4]cell downs 18042026 17h'!$B:$B,"")</f>
        <v/>
      </c>
      <c r="BP1422" s="14" t="str">
        <f>_xlfn.XLOOKUP(B1422,'[5]Cells Huawei 19042026 15h'!$B:$B,'[5]Cells Huawei 19042026 15h'!$B:$B,"")</f>
        <v/>
      </c>
      <c r="BQ1422" s="9" t="str">
        <f>_xlfn.XLOOKUP(B1422,'[6]cells down 19042026 9H40'!$B:$B,'[6]cells down 19042026 9H40'!$B:$B,"")</f>
        <v/>
      </c>
      <c r="BR1422" s="9" t="s">
        <v>5537</v>
      </c>
      <c r="BS1422" s="9" t="s">
        <v>302</v>
      </c>
      <c r="BT1422" s="108"/>
    </row>
    <row r="1423" spans="1:72" s="9" customFormat="1" x14ac:dyDescent="0.35">
      <c r="A1423" s="1" t="s">
        <v>3151</v>
      </c>
      <c r="B1423" s="8" t="s">
        <v>3152</v>
      </c>
      <c r="C1423" s="3" t="str">
        <f>_xlfn.XLOOKUP(B1423,'[1]daily break down'!$D:$D,'[1]daily break down'!$E:$E,"")</f>
        <v>LITTORAL</v>
      </c>
      <c r="D1423" s="1" t="s">
        <v>11</v>
      </c>
      <c r="E1423" s="1" t="s">
        <v>12</v>
      </c>
      <c r="F1423" s="3" t="s">
        <v>31</v>
      </c>
      <c r="G1423" s="1" t="s">
        <v>502</v>
      </c>
      <c r="H1423" s="34" t="str">
        <f>_xlfn.XLOOKUP(B1423,[2]CALCULATION!$B:$B,[2]CALCULATION!$H:$H,"")</f>
        <v>ZTE</v>
      </c>
      <c r="I1423" s="28">
        <v>0</v>
      </c>
      <c r="J1423" s="28">
        <v>0</v>
      </c>
      <c r="K1423" s="28">
        <v>0</v>
      </c>
      <c r="L1423" s="28">
        <v>0</v>
      </c>
      <c r="M1423" s="28">
        <v>0</v>
      </c>
      <c r="N1423" s="28">
        <v>0</v>
      </c>
      <c r="O1423" s="28">
        <v>0</v>
      </c>
      <c r="P1423" s="28">
        <v>0</v>
      </c>
      <c r="Q1423" s="28">
        <v>0</v>
      </c>
      <c r="R1423" s="28">
        <v>0</v>
      </c>
      <c r="S1423" s="93">
        <v>0</v>
      </c>
      <c r="T1423" s="93">
        <f>_xlfn.XLOOKUP(B1423,'[3]Nur des jours'!$B:$B,'[3]Nur des jours'!$U:$U,"")</f>
        <v>0</v>
      </c>
      <c r="U1423" s="93">
        <v>0</v>
      </c>
      <c r="V1423" s="93">
        <v>0</v>
      </c>
      <c r="W1423" s="93">
        <v>0</v>
      </c>
      <c r="X1423" s="93">
        <v>0.10274788618651787</v>
      </c>
      <c r="Y1423" s="93">
        <v>0</v>
      </c>
      <c r="Z1423" s="93">
        <v>0</v>
      </c>
      <c r="AA1423" s="93">
        <v>0</v>
      </c>
      <c r="AB1423" s="93">
        <v>0</v>
      </c>
      <c r="AC1423" s="93">
        <f>_xlfn.XLOOKUP(B1423,'[3]Nur des jours'!$B:$B,'[3]Nur des jours'!$N:$N,"")</f>
        <v>0</v>
      </c>
      <c r="AD1423" s="93">
        <v>0</v>
      </c>
      <c r="AE1423" s="93">
        <v>0</v>
      </c>
      <c r="AF1423" s="93">
        <v>0</v>
      </c>
      <c r="AG1423" s="93"/>
      <c r="AH1423" s="93">
        <v>0</v>
      </c>
      <c r="AI1423" s="93">
        <v>0</v>
      </c>
      <c r="AJ1423" s="93">
        <v>0</v>
      </c>
      <c r="AK1423" s="93">
        <v>0</v>
      </c>
      <c r="AL1423" s="93">
        <v>0</v>
      </c>
      <c r="AM1423" s="49" t="s">
        <v>5559</v>
      </c>
      <c r="AN1423" s="49"/>
      <c r="AO1423" s="48" t="str" cm="1">
        <f t="array" ref="AO1423">IFERROR(_xlfn.IFS(
AQ1423="MPR ISSUE","PDH",
AQ1423="BSS Hardware Issue","BSS",
AQ1423="Sites strategiques, MLL, Pylone, etc.","ENVTECH",
AQ1423="AKTIVCO DEFAUT GE &amp; POWER Cabinet","AKTIVCO",
AQ1423="AKTIVCO Coupure ENEO &amp; Baisse de tension","AKTIVCO GRID ONLY",
AQ1423="Coupure ENEO &amp; Baisse de tension","IHS GRID ONLY",
AQ1423="Defaut GE &amp; POWER Cabinet","IHS",
AQ1423="Sharing","Partners",
AQ1423="Sites strategiques &amp; DataCenter","SST &amp; DC",
AQ1423="Exclu","Exclu",
AQ1423="SAT","SAT",
AQ1423="SPARE-ISSUE","SPARE-ISSUE",
AQ1423="Fiber CAmtel","TRANS_FO_CAMTEL",
AQ1423="Fiber AOF","Fiber AOF",
AQ1423="Projet OCM (HUAWEI)","TRAVAUX-HUAWEI",
AQ1423="Projet OCM (NOKIA)","TRAVAUX-NOKIA",
AQ1423="ACCESS-ISSUE","ACCESS-ISSUE",
AQ1423="Projet OCM (ZTE, NOKIA, autres projets)","TRAVAUX OCM",
AQ1423="No root CAuse","No root cause",
AQ1423="ODU HS","PDH",
AQ1423="IP &amp; VLAN","PDH",
AQ1423="Warehouse HUAWEI","SPARE-ISSUE",
AQ1423="SPARE-HS","SPARE-ISSUE",
AQ1423="Power Telco","BSS",AQ1423="no impacts","no impacts"
),"")</f>
        <v>No root cause</v>
      </c>
      <c r="AP1423" s="48" t="str" cm="1">
        <f t="array" ref="AP1423">IFERROR(_xlfn.IFS(
AQ1423="MPR ISSUE","TX ISSUE",
AQ1423="BSS Hardware Issue","RAN ISSUE",
AQ1423="Sites strategiques, MLL, Pylone, etc.","ENVTECH",
AQ1423="AKTIVCO DEFAUT GE &amp; POWER Cabinet","POWER ISSUE",
AQ1423="AKTIVCO Coupure ENEO &amp; Baisse de tension","POWER ISSUE",
AQ1423="Coupure ENEO &amp; Baisse de tension","POWER ISSUE",
AQ1423="Defaut GE &amp; POWER Cabinet","POWER ISSUE",
AQ1423="Sharing","POWER ISSUE",
AQ1423="Sites strategiques &amp; DataCenter","POWER ISSUE",
AQ1423="Exclu","Exclu",
AQ1423="SAT","TX ISSUE",
AQ1423="SPARE-ISSUE","SPARE-ISSUE",
AQ1423="Fiber CAmtel","TX ISSUE",
AQ1423="Fiber AOF","TX ISSUE",
AQ1423="Projet OCM (HUAWEI)","TRAVAUX-HUAWEI",
AQ1423="Projet OCM (NOKIA)","TRAVAUX -NOKIA",
AQ1423="ACCESS-ISSUE","ACCESS-ISSUE",
AQ1423="Projet OCM (ZTE, NOKIA, autres projets)","TRAVAUX OCM",
AQ1423="No root CAuse","No root cause",
AQ1423="ODU HS","TX ISSUE",
AQ1423="IP &amp; VLAN","TX ISSUE",
AQ1423="Warehouse HUAWEI","SPARE-ISSUE",
AQ1423="SPARE-HS","SPARE-ISSUE",
AQ1423="Power Telco","RAN ISSUE",AQ1423="no impacts","no impacts"
),"")</f>
        <v>No root cause</v>
      </c>
      <c r="AQ1423" s="127" t="s">
        <v>5344</v>
      </c>
      <c r="AR1423" s="48" t="str" cm="1">
        <f t="array" ref="AR1423">IFERROR(_xlfn.IFS(
AQ1423="MPR ISSUE","ACTIVE",
AQ1423="BSS Hardware Issue","ACTIVE",
AQ1423="Sites strategiques, MLL, Pylone, etc.","PASSIVE",
AQ1423="AKTIVCO DEFAUT GE &amp; POWER Cabinet","PASSIVE",
AQ1423="AKTIVCO Coupure ENEO &amp; Baisse de tension","PASSIVE",
AQ1423="Coupure ENEO &amp; Baisse de tension","PASSIVE",
AQ1423="Defaut GE &amp; POWER Cabinet","PASSIVE",
AQ1423="Sharing","PASSIVE",
AQ1423="Sites strategiques &amp; DataCenter","PASSIVE",
AQ1423="Exclu","Exclu",
AQ1423="SAT","ACTIVE",
AQ1423="SPARE-ISSUE","SPARE-ISSUE",
AQ1423="Fiber CAmtel","ACTIVE",
AQ1423="Fiber AOF","ACTIVE",
AQ1423="Projet OCM (HUAWEI)","PLANNED WORKS",
AQ1423="Projet OCM (NOKIA)","PLANNED WORKS",
AQ1423="ACCESS-ISSUE","ACCESS-ISSUE",
AQ1423="Projet OCM (ZTE, NOKIA, autres projets)","PLANNED WORKS",
AQ1423="No root CAuse","No root cause",
AQ1423="ODU HS","ACTIVE",
AQ1423="IP &amp; VLAN","ACTIVE",
AQ1423="Warehouse HUAWEI","SPARE-ISSUE",
AQ1423="SPARE-HS","SPARE-ISSUE",
AQ1423="Power Telco","ACTIVE", AQ1423="no impacts","no impacts"
),"")</f>
        <v>No root cause</v>
      </c>
      <c r="AS1423" s="92" t="s">
        <v>5537</v>
      </c>
      <c r="AT1423" s="98" t="s">
        <v>3152</v>
      </c>
      <c r="AV1423" s="17" t="s">
        <v>5537</v>
      </c>
      <c r="AW1423" s="7" t="s">
        <v>5537</v>
      </c>
      <c r="AX1423" s="6" t="s">
        <v>5537</v>
      </c>
      <c r="AY1423" s="7"/>
      <c r="AZ1423" s="3" t="s">
        <v>5537</v>
      </c>
      <c r="BA1423" s="18" t="s">
        <v>5537</v>
      </c>
      <c r="BB1423" s="18" t="s">
        <v>5537</v>
      </c>
      <c r="BC1423" s="18" t="s">
        <v>5537</v>
      </c>
      <c r="BD1423" s="18" t="s">
        <v>5537</v>
      </c>
      <c r="BE1423" s="18" t="s">
        <v>5537</v>
      </c>
      <c r="BF1423" s="18" t="s">
        <v>5537</v>
      </c>
      <c r="BG1423" s="18" t="s">
        <v>5537</v>
      </c>
      <c r="BH1423" s="18" t="s">
        <v>5537</v>
      </c>
      <c r="BI1423" s="18" t="s">
        <v>5537</v>
      </c>
      <c r="BJ1423" s="18" t="s">
        <v>5537</v>
      </c>
      <c r="BK1423" s="18" t="s">
        <v>5537</v>
      </c>
      <c r="BL1423" s="9" t="s">
        <v>5537</v>
      </c>
      <c r="BM1423" s="14" t="s">
        <v>5537</v>
      </c>
      <c r="BN1423" s="14" t="s">
        <v>5537</v>
      </c>
      <c r="BO1423" s="14" t="str">
        <f>_xlfn.XLOOKUP(B1423,'[4]cell downs 18042026 17h'!$B:$B,'[4]cell downs 18042026 17h'!$B:$B,"")</f>
        <v/>
      </c>
      <c r="BP1423" s="14" t="str">
        <f>_xlfn.XLOOKUP(B1423,'[5]Cells Huawei 19042026 15h'!$B:$B,'[5]Cells Huawei 19042026 15h'!$B:$B,"")</f>
        <v/>
      </c>
      <c r="BQ1423" s="9" t="str">
        <f>_xlfn.XLOOKUP(B1423,'[6]cells down 19042026 9H40'!$B:$B,'[6]cells down 19042026 9H40'!$B:$B,"")</f>
        <v/>
      </c>
      <c r="BR1423" s="9" t="s">
        <v>3152</v>
      </c>
      <c r="BS1423" s="9" t="s">
        <v>5537</v>
      </c>
      <c r="BT1423" s="108"/>
    </row>
    <row r="1424" spans="1:72" s="9" customFormat="1" x14ac:dyDescent="0.35">
      <c r="A1424" s="1" t="s">
        <v>4310</v>
      </c>
      <c r="B1424" s="1" t="s">
        <v>4311</v>
      </c>
      <c r="C1424" s="3" t="str">
        <f>_xlfn.XLOOKUP(B1424,'[1]daily break down'!$D:$D,'[1]daily break down'!$E:$E,"")</f>
        <v>OUEST</v>
      </c>
      <c r="D1424" s="1" t="s">
        <v>11</v>
      </c>
      <c r="E1424" s="1" t="s">
        <v>12</v>
      </c>
      <c r="F1424" s="3" t="s">
        <v>102</v>
      </c>
      <c r="G1424" s="1" t="s">
        <v>4068</v>
      </c>
      <c r="H1424" s="32" t="str">
        <f>_xlfn.XLOOKUP(B1424,[2]CALCULATION!$B:$B,[2]CALCULATION!$H:$H,"")</f>
        <v>HUAWEI</v>
      </c>
      <c r="I1424" s="28">
        <v>0</v>
      </c>
      <c r="J1424" s="28">
        <v>0</v>
      </c>
      <c r="K1424" s="28">
        <v>0</v>
      </c>
      <c r="L1424" s="28">
        <v>0</v>
      </c>
      <c r="M1424" s="28">
        <v>0</v>
      </c>
      <c r="N1424" s="28">
        <v>0</v>
      </c>
      <c r="O1424" s="28">
        <v>0</v>
      </c>
      <c r="P1424" s="28">
        <v>0</v>
      </c>
      <c r="Q1424" s="28">
        <v>0</v>
      </c>
      <c r="R1424" s="28">
        <v>0</v>
      </c>
      <c r="S1424" s="93">
        <v>0</v>
      </c>
      <c r="T1424" s="93">
        <f>_xlfn.XLOOKUP(B1424,'[3]Nur des jours'!$B:$B,'[3]Nur des jours'!$U:$U,"")</f>
        <v>0</v>
      </c>
      <c r="U1424" s="93">
        <v>0</v>
      </c>
      <c r="V1424" s="93">
        <v>0</v>
      </c>
      <c r="W1424" s="93">
        <v>0</v>
      </c>
      <c r="X1424" s="93">
        <v>9.9323551149577805E-2</v>
      </c>
      <c r="Y1424" s="93">
        <v>0</v>
      </c>
      <c r="Z1424" s="93">
        <v>0</v>
      </c>
      <c r="AA1424" s="93">
        <v>0</v>
      </c>
      <c r="AB1424" s="93">
        <v>0</v>
      </c>
      <c r="AC1424" s="93">
        <f>_xlfn.XLOOKUP(B1424,'[3]Nur des jours'!$B:$B,'[3]Nur des jours'!$N:$N,"")</f>
        <v>0</v>
      </c>
      <c r="AD1424" s="93">
        <v>0</v>
      </c>
      <c r="AE1424" s="93">
        <v>0</v>
      </c>
      <c r="AF1424" s="93">
        <v>0</v>
      </c>
      <c r="AG1424" s="93"/>
      <c r="AH1424" s="93">
        <v>0</v>
      </c>
      <c r="AI1424" s="93">
        <v>0</v>
      </c>
      <c r="AJ1424" s="93">
        <v>0</v>
      </c>
      <c r="AK1424" s="93">
        <v>0</v>
      </c>
      <c r="AL1424" s="93">
        <v>0</v>
      </c>
      <c r="AM1424" s="49" t="s">
        <v>5559</v>
      </c>
      <c r="AN1424" s="49"/>
      <c r="AO1424" s="48" t="str" cm="1">
        <f t="array" ref="AO1424">IFERROR(_xlfn.IFS(
AQ1424="MPR ISSUE","PDH",
AQ1424="BSS Hardware Issue","BSS",
AQ1424="Sites strategiques, MLL, Pylone, etc.","ENVTECH",
AQ1424="AKTIVCO DEFAUT GE &amp; POWER Cabinet","AKTIVCO",
AQ1424="AKTIVCO Coupure ENEO &amp; Baisse de tension","AKTIVCO GRID ONLY",
AQ1424="Coupure ENEO &amp; Baisse de tension","IHS GRID ONLY",
AQ1424="Defaut GE &amp; POWER Cabinet","IHS",
AQ1424="Sharing","Partners",
AQ1424="Sites strategiques &amp; DataCenter","SST &amp; DC",
AQ1424="Exclu","Exclu",
AQ1424="SAT","SAT",
AQ1424="SPARE-ISSUE","SPARE-ISSUE",
AQ1424="Fiber CAmtel","TRANS_FO_CAMTEL",
AQ1424="Fiber AOF","Fiber AOF",
AQ1424="Projet OCM (HUAWEI)","TRAVAUX-HUAWEI",
AQ1424="Projet OCM (NOKIA)","TRAVAUX-NOKIA",
AQ1424="ACCESS-ISSUE","ACCESS-ISSUE",
AQ1424="Projet OCM (ZTE, NOKIA, autres projets)","TRAVAUX OCM",
AQ1424="No root CAuse","No root cause",
AQ1424="ODU HS","PDH",
AQ1424="IP &amp; VLAN","PDH",
AQ1424="Warehouse HUAWEI","SPARE-ISSUE",
AQ1424="SPARE-HS","SPARE-ISSUE",
AQ1424="Power Telco","BSS",AQ1424="no impacts","no impacts"
),"")</f>
        <v>No root cause</v>
      </c>
      <c r="AP1424" s="48" t="str" cm="1">
        <f t="array" ref="AP1424">IFERROR(_xlfn.IFS(
AQ1424="MPR ISSUE","TX ISSUE",
AQ1424="BSS Hardware Issue","RAN ISSUE",
AQ1424="Sites strategiques, MLL, Pylone, etc.","ENVTECH",
AQ1424="AKTIVCO DEFAUT GE &amp; POWER Cabinet","POWER ISSUE",
AQ1424="AKTIVCO Coupure ENEO &amp; Baisse de tension","POWER ISSUE",
AQ1424="Coupure ENEO &amp; Baisse de tension","POWER ISSUE",
AQ1424="Defaut GE &amp; POWER Cabinet","POWER ISSUE",
AQ1424="Sharing","POWER ISSUE",
AQ1424="Sites strategiques &amp; DataCenter","POWER ISSUE",
AQ1424="Exclu","Exclu",
AQ1424="SAT","TX ISSUE",
AQ1424="SPARE-ISSUE","SPARE-ISSUE",
AQ1424="Fiber CAmtel","TX ISSUE",
AQ1424="Fiber AOF","TX ISSUE",
AQ1424="Projet OCM (HUAWEI)","TRAVAUX-HUAWEI",
AQ1424="Projet OCM (NOKIA)","TRAVAUX -NOKIA",
AQ1424="ACCESS-ISSUE","ACCESS-ISSUE",
AQ1424="Projet OCM (ZTE, NOKIA, autres projets)","TRAVAUX OCM",
AQ1424="No root CAuse","No root cause",
AQ1424="ODU HS","TX ISSUE",
AQ1424="IP &amp; VLAN","TX ISSUE",
AQ1424="Warehouse HUAWEI","SPARE-ISSUE",
AQ1424="SPARE-HS","SPARE-ISSUE",
AQ1424="Power Telco","RAN ISSUE",AQ1424="no impacts","no impacts"
),"")</f>
        <v>No root cause</v>
      </c>
      <c r="AQ1424" s="127" t="s">
        <v>5344</v>
      </c>
      <c r="AR1424" s="48" t="str" cm="1">
        <f t="array" ref="AR1424">IFERROR(_xlfn.IFS(
AQ1424="MPR ISSUE","ACTIVE",
AQ1424="BSS Hardware Issue","ACTIVE",
AQ1424="Sites strategiques, MLL, Pylone, etc.","PASSIVE",
AQ1424="AKTIVCO DEFAUT GE &amp; POWER Cabinet","PASSIVE",
AQ1424="AKTIVCO Coupure ENEO &amp; Baisse de tension","PASSIVE",
AQ1424="Coupure ENEO &amp; Baisse de tension","PASSIVE",
AQ1424="Defaut GE &amp; POWER Cabinet","PASSIVE",
AQ1424="Sharing","PASSIVE",
AQ1424="Sites strategiques &amp; DataCenter","PASSIVE",
AQ1424="Exclu","Exclu",
AQ1424="SAT","ACTIVE",
AQ1424="SPARE-ISSUE","SPARE-ISSUE",
AQ1424="Fiber CAmtel","ACTIVE",
AQ1424="Fiber AOF","ACTIVE",
AQ1424="Projet OCM (HUAWEI)","PLANNED WORKS",
AQ1424="Projet OCM (NOKIA)","PLANNED WORKS",
AQ1424="ACCESS-ISSUE","ACCESS-ISSUE",
AQ1424="Projet OCM (ZTE, NOKIA, autres projets)","PLANNED WORKS",
AQ1424="No root CAuse","No root cause",
AQ1424="ODU HS","ACTIVE",
AQ1424="IP &amp; VLAN","ACTIVE",
AQ1424="Warehouse HUAWEI","SPARE-ISSUE",
AQ1424="SPARE-HS","SPARE-ISSUE",
AQ1424="Power Telco","ACTIVE", AQ1424="no impacts","no impacts"
),"")</f>
        <v>No root cause</v>
      </c>
      <c r="AS1424" s="92" t="s">
        <v>5537</v>
      </c>
      <c r="AT1424" s="98" t="s">
        <v>4311</v>
      </c>
      <c r="AV1424" s="17" t="s">
        <v>5537</v>
      </c>
      <c r="AW1424" s="7" t="s">
        <v>5537</v>
      </c>
      <c r="AX1424" s="6" t="s">
        <v>5537</v>
      </c>
      <c r="AY1424" s="7"/>
      <c r="AZ1424" s="3" t="s">
        <v>5537</v>
      </c>
      <c r="BA1424" s="18" t="s">
        <v>5537</v>
      </c>
      <c r="BB1424" s="18" t="s">
        <v>5537</v>
      </c>
      <c r="BC1424" s="18" t="s">
        <v>5537</v>
      </c>
      <c r="BD1424" s="18" t="s">
        <v>5537</v>
      </c>
      <c r="BE1424" s="18" t="s">
        <v>5537</v>
      </c>
      <c r="BF1424" s="18" t="s">
        <v>5537</v>
      </c>
      <c r="BG1424" s="18" t="s">
        <v>5537</v>
      </c>
      <c r="BH1424" s="18" t="s">
        <v>5537</v>
      </c>
      <c r="BI1424" s="18" t="s">
        <v>5537</v>
      </c>
      <c r="BJ1424" s="18" t="s">
        <v>5537</v>
      </c>
      <c r="BK1424" s="18" t="s">
        <v>5537</v>
      </c>
      <c r="BL1424" s="9" t="s">
        <v>5537</v>
      </c>
      <c r="BM1424" s="14" t="s">
        <v>5537</v>
      </c>
      <c r="BN1424" s="14" t="s">
        <v>5537</v>
      </c>
      <c r="BO1424" s="14" t="str">
        <f>_xlfn.XLOOKUP(B1424,'[4]cell downs 18042026 17h'!$B:$B,'[4]cell downs 18042026 17h'!$B:$B,"")</f>
        <v/>
      </c>
      <c r="BP1424" s="14" t="str">
        <f>_xlfn.XLOOKUP(B1424,'[5]Cells Huawei 19042026 15h'!$B:$B,'[5]Cells Huawei 19042026 15h'!$B:$B,"")</f>
        <v/>
      </c>
      <c r="BQ1424" s="9" t="str">
        <f>_xlfn.XLOOKUP(B1424,'[6]cells down 19042026 9H40'!$B:$B,'[6]cells down 19042026 9H40'!$B:$B,"")</f>
        <v/>
      </c>
      <c r="BR1424" s="9" t="s">
        <v>4311</v>
      </c>
      <c r="BS1424" s="9" t="s">
        <v>12</v>
      </c>
      <c r="BT1424" s="108"/>
    </row>
    <row r="1425" spans="1:72" s="9" customFormat="1" x14ac:dyDescent="0.35">
      <c r="A1425" s="1" t="s">
        <v>2319</v>
      </c>
      <c r="B1425" s="8" t="s">
        <v>2320</v>
      </c>
      <c r="C1425" s="3" t="str">
        <f>_xlfn.XLOOKUP(B1425,'[1]daily break down'!$D:$D,'[1]daily break down'!$E:$E,"")</f>
        <v>LITTORAL</v>
      </c>
      <c r="D1425" s="1" t="s">
        <v>21</v>
      </c>
      <c r="E1425" s="1" t="s">
        <v>36</v>
      </c>
      <c r="F1425" s="3" t="s">
        <v>31</v>
      </c>
      <c r="G1425" s="1" t="s">
        <v>2319</v>
      </c>
      <c r="H1425" s="34" t="str">
        <f>_xlfn.XLOOKUP(B1425,[2]CALCULATION!$B:$B,[2]CALCULATION!$H:$H,"")</f>
        <v>ZTE</v>
      </c>
      <c r="I1425" s="28">
        <v>0</v>
      </c>
      <c r="J1425" s="28">
        <v>1.7041238981488611</v>
      </c>
      <c r="K1425" s="28">
        <v>2.4434057294832511E-2</v>
      </c>
      <c r="L1425" s="28">
        <v>2.1892736985386643</v>
      </c>
      <c r="M1425" s="28">
        <v>0.36688539606715159</v>
      </c>
      <c r="N1425" s="28">
        <v>0</v>
      </c>
      <c r="O1425" s="28">
        <v>1.9903947402213698E-2</v>
      </c>
      <c r="P1425" s="28">
        <v>0</v>
      </c>
      <c r="Q1425" s="28">
        <v>0</v>
      </c>
      <c r="R1425" s="28">
        <v>0</v>
      </c>
      <c r="S1425" s="93">
        <v>16.667843781835604</v>
      </c>
      <c r="T1425" s="93">
        <f>_xlfn.XLOOKUP(B1425,'[3]Nur des jours'!$B:$B,'[3]Nur des jours'!$U:$U,"")</f>
        <v>0</v>
      </c>
      <c r="U1425" s="93">
        <v>0</v>
      </c>
      <c r="V1425" s="93">
        <v>4.6210509569589622</v>
      </c>
      <c r="W1425" s="93">
        <v>0</v>
      </c>
      <c r="X1425" s="93">
        <v>7.6958362939563235E-2</v>
      </c>
      <c r="Y1425" s="93">
        <v>0</v>
      </c>
      <c r="Z1425" s="93">
        <v>0</v>
      </c>
      <c r="AA1425" s="93">
        <v>0</v>
      </c>
      <c r="AB1425" s="93">
        <v>0</v>
      </c>
      <c r="AC1425" s="93">
        <f>_xlfn.XLOOKUP(B1425,'[3]Nur des jours'!$B:$B,'[3]Nur des jours'!$N:$N,"")</f>
        <v>0</v>
      </c>
      <c r="AD1425" s="93">
        <v>0</v>
      </c>
      <c r="AE1425" s="93">
        <v>0</v>
      </c>
      <c r="AF1425" s="93">
        <v>0</v>
      </c>
      <c r="AG1425" s="93"/>
      <c r="AH1425" s="93">
        <v>0</v>
      </c>
      <c r="AI1425" s="93">
        <v>0</v>
      </c>
      <c r="AJ1425" s="93">
        <v>0</v>
      </c>
      <c r="AK1425" s="93">
        <v>0</v>
      </c>
      <c r="AL1425" s="93">
        <v>0</v>
      </c>
      <c r="AM1425" s="49" t="s">
        <v>5559</v>
      </c>
      <c r="AN1425" s="49"/>
      <c r="AO1425" s="48" t="str" cm="1">
        <f t="array" ref="AO1425">IFERROR(_xlfn.IFS(
AQ1425="MPR ISSUE","PDH",
AQ1425="BSS Hardware Issue","BSS",
AQ1425="Sites strategiques, MLL, Pylone, etc.","ENVTECH",
AQ1425="AKTIVCO DEFAUT GE &amp; POWER Cabinet","AKTIVCO",
AQ1425="AKTIVCO Coupure ENEO &amp; Baisse de tension","AKTIVCO GRID ONLY",
AQ1425="Coupure ENEO &amp; Baisse de tension","IHS GRID ONLY",
AQ1425="Defaut GE &amp; POWER Cabinet","IHS",
AQ1425="Sharing","Partners",
AQ1425="Sites strategiques &amp; DataCenter","SST &amp; DC",
AQ1425="Exclu","Exclu",
AQ1425="SAT","SAT",
AQ1425="SPARE-ISSUE","SPARE-ISSUE",
AQ1425="Fiber CAmtel","TRANS_FO_CAMTEL",
AQ1425="Fiber AOF","Fiber AOF",
AQ1425="Projet OCM (HUAWEI)","TRAVAUX-HUAWEI",
AQ1425="Projet OCM (NOKIA)","TRAVAUX-NOKIA",
AQ1425="ACCESS-ISSUE","ACCESS-ISSUE",
AQ1425="Projet OCM (ZTE, NOKIA, autres projets)","TRAVAUX OCM",
AQ1425="No root CAuse","No root cause",
AQ1425="ODU HS","PDH",
AQ1425="IP &amp; VLAN","PDH",
AQ1425="Warehouse HUAWEI","SPARE-ISSUE",
AQ1425="SPARE-HS","SPARE-ISSUE",
AQ1425="Power Telco","BSS",AQ1425="no impacts","no impacts"
),"")</f>
        <v>No root cause</v>
      </c>
      <c r="AP1425" s="48" t="str" cm="1">
        <f t="array" ref="AP1425">IFERROR(_xlfn.IFS(
AQ1425="MPR ISSUE","TX ISSUE",
AQ1425="BSS Hardware Issue","RAN ISSUE",
AQ1425="Sites strategiques, MLL, Pylone, etc.","ENVTECH",
AQ1425="AKTIVCO DEFAUT GE &amp; POWER Cabinet","POWER ISSUE",
AQ1425="AKTIVCO Coupure ENEO &amp; Baisse de tension","POWER ISSUE",
AQ1425="Coupure ENEO &amp; Baisse de tension","POWER ISSUE",
AQ1425="Defaut GE &amp; POWER Cabinet","POWER ISSUE",
AQ1425="Sharing","POWER ISSUE",
AQ1425="Sites strategiques &amp; DataCenter","POWER ISSUE",
AQ1425="Exclu","Exclu",
AQ1425="SAT","TX ISSUE",
AQ1425="SPARE-ISSUE","SPARE-ISSUE",
AQ1425="Fiber CAmtel","TX ISSUE",
AQ1425="Fiber AOF","TX ISSUE",
AQ1425="Projet OCM (HUAWEI)","TRAVAUX-HUAWEI",
AQ1425="Projet OCM (NOKIA)","TRAVAUX -NOKIA",
AQ1425="ACCESS-ISSUE","ACCESS-ISSUE",
AQ1425="Projet OCM (ZTE, NOKIA, autres projets)","TRAVAUX OCM",
AQ1425="No root CAuse","No root cause",
AQ1425="ODU HS","TX ISSUE",
AQ1425="IP &amp; VLAN","TX ISSUE",
AQ1425="Warehouse HUAWEI","SPARE-ISSUE",
AQ1425="SPARE-HS","SPARE-ISSUE",
AQ1425="Power Telco","RAN ISSUE",AQ1425="no impacts","no impacts"
),"")</f>
        <v>No root cause</v>
      </c>
      <c r="AQ1425" s="67" t="s">
        <v>5344</v>
      </c>
      <c r="AR1425" s="48" t="str" cm="1">
        <f t="array" ref="AR1425">IFERROR(_xlfn.IFS(
AQ1425="MPR ISSUE","ACTIVE",
AQ1425="BSS Hardware Issue","ACTIVE",
AQ1425="Sites strategiques, MLL, Pylone, etc.","PASSIVE",
AQ1425="AKTIVCO DEFAUT GE &amp; POWER Cabinet","PASSIVE",
AQ1425="AKTIVCO Coupure ENEO &amp; Baisse de tension","PASSIVE",
AQ1425="Coupure ENEO &amp; Baisse de tension","PASSIVE",
AQ1425="Defaut GE &amp; POWER Cabinet","PASSIVE",
AQ1425="Sharing","PASSIVE",
AQ1425="Sites strategiques &amp; DataCenter","PASSIVE",
AQ1425="Exclu","Exclu",
AQ1425="SAT","ACTIVE",
AQ1425="SPARE-ISSUE","SPARE-ISSUE",
AQ1425="Fiber CAmtel","ACTIVE",
AQ1425="Fiber AOF","ACTIVE",
AQ1425="Projet OCM (HUAWEI)","PLANNED WORKS",
AQ1425="Projet OCM (NOKIA)","PLANNED WORKS",
AQ1425="ACCESS-ISSUE","ACCESS-ISSUE",
AQ1425="Projet OCM (ZTE, NOKIA, autres projets)","PLANNED WORKS",
AQ1425="No root CAuse","No root cause",
AQ1425="ODU HS","ACTIVE",
AQ1425="IP &amp; VLAN","ACTIVE",
AQ1425="Warehouse HUAWEI","SPARE-ISSUE",
AQ1425="SPARE-HS","SPARE-ISSUE",
AQ1425="Power Telco","ACTIVE", AQ1425="no impacts","no impacts"
),"")</f>
        <v>No root cause</v>
      </c>
      <c r="AS1425" s="92" t="s">
        <v>5537</v>
      </c>
      <c r="AT1425" s="98" t="s">
        <v>2320</v>
      </c>
      <c r="AV1425" s="17" t="s">
        <v>5537</v>
      </c>
      <c r="AW1425" s="7" t="s">
        <v>5537</v>
      </c>
      <c r="AX1425" s="6" t="s">
        <v>5537</v>
      </c>
      <c r="AY1425" s="7"/>
      <c r="AZ1425" s="3" t="s">
        <v>5537</v>
      </c>
      <c r="BA1425" s="18" t="s">
        <v>5537</v>
      </c>
      <c r="BB1425" s="18" t="s">
        <v>5537</v>
      </c>
      <c r="BC1425" s="18" t="s">
        <v>5537</v>
      </c>
      <c r="BD1425" s="18" t="s">
        <v>5537</v>
      </c>
      <c r="BE1425" s="18" t="s">
        <v>5537</v>
      </c>
      <c r="BF1425" s="18" t="s">
        <v>5537</v>
      </c>
      <c r="BG1425" s="18" t="s">
        <v>5537</v>
      </c>
      <c r="BH1425" s="18" t="s">
        <v>5537</v>
      </c>
      <c r="BI1425" s="18" t="s">
        <v>5537</v>
      </c>
      <c r="BJ1425" s="18" t="s">
        <v>5537</v>
      </c>
      <c r="BK1425" s="18" t="s">
        <v>5537</v>
      </c>
      <c r="BL1425" s="9" t="s">
        <v>5537</v>
      </c>
      <c r="BM1425" s="14" t="s">
        <v>5537</v>
      </c>
      <c r="BN1425" s="14" t="s">
        <v>5537</v>
      </c>
      <c r="BO1425" s="14" t="str">
        <f>_xlfn.XLOOKUP(B1425,'[4]cell downs 18042026 17h'!$B:$B,'[4]cell downs 18042026 17h'!$B:$B,"")</f>
        <v/>
      </c>
      <c r="BP1425" s="14" t="str">
        <f>_xlfn.XLOOKUP(B1425,'[5]Cells Huawei 19042026 15h'!$B:$B,'[5]Cells Huawei 19042026 15h'!$B:$B,"")</f>
        <v/>
      </c>
      <c r="BQ1425" s="9" t="str">
        <f>_xlfn.XLOOKUP(B1425,'[6]cells down 19042026 9H40'!$B:$B,'[6]cells down 19042026 9H40'!$B:$B,"")</f>
        <v/>
      </c>
      <c r="BR1425" s="9" t="s">
        <v>5537</v>
      </c>
      <c r="BS1425" s="9" t="s">
        <v>12</v>
      </c>
      <c r="BT1425" s="108"/>
    </row>
    <row r="1426" spans="1:72" s="9" customFormat="1" x14ac:dyDescent="0.35">
      <c r="A1426" s="3" t="s">
        <v>3474</v>
      </c>
      <c r="B1426" s="25" t="s">
        <v>3475</v>
      </c>
      <c r="C1426" s="3" t="str">
        <f>_xlfn.XLOOKUP(B1426,'[1]daily break down'!$D:$D,'[1]daily break down'!$E:$E,"")</f>
        <v>LITTORAL</v>
      </c>
      <c r="D1426" s="3" t="s">
        <v>11</v>
      </c>
      <c r="E1426" s="3" t="s">
        <v>96</v>
      </c>
      <c r="F1426" s="3" t="s">
        <v>31</v>
      </c>
      <c r="G1426" s="3" t="s">
        <v>3476</v>
      </c>
      <c r="H1426" s="33" t="str">
        <f>_xlfn.XLOOKUP(B1426,[2]CALCULATION!$B:$B,[2]CALCULATION!$H:$H,"")</f>
        <v>NOKIA</v>
      </c>
      <c r="I1426" s="28">
        <v>0</v>
      </c>
      <c r="J1426" s="28">
        <v>0</v>
      </c>
      <c r="K1426" s="28">
        <v>0</v>
      </c>
      <c r="L1426" s="28">
        <v>0</v>
      </c>
      <c r="M1426" s="28">
        <v>0</v>
      </c>
      <c r="N1426" s="28">
        <v>0.23718993460223825</v>
      </c>
      <c r="O1426" s="28">
        <v>0</v>
      </c>
      <c r="P1426" s="28">
        <v>2.8934958451594647E-2</v>
      </c>
      <c r="Q1426" s="28">
        <v>0</v>
      </c>
      <c r="R1426" s="28">
        <v>0</v>
      </c>
      <c r="S1426" s="93">
        <v>0</v>
      </c>
      <c r="T1426" s="93">
        <f>_xlfn.XLOOKUP(B1426,'[3]Nur des jours'!$B:$B,'[3]Nur des jours'!$U:$U,"")</f>
        <v>2.4969109644353612E-3</v>
      </c>
      <c r="U1426" s="93">
        <v>3.2101194760234701E-2</v>
      </c>
      <c r="V1426" s="93">
        <v>2.3346814240537601E-2</v>
      </c>
      <c r="W1426" s="93">
        <v>2.4969109644353608E-3</v>
      </c>
      <c r="X1426" s="93">
        <v>5.7038288720772698E-2</v>
      </c>
      <c r="Y1426" s="93">
        <v>0</v>
      </c>
      <c r="Z1426" s="93">
        <v>0</v>
      </c>
      <c r="AA1426" s="93">
        <v>0</v>
      </c>
      <c r="AB1426" s="93">
        <v>0</v>
      </c>
      <c r="AC1426" s="93">
        <f>_xlfn.XLOOKUP(B1426,'[3]Nur des jours'!$B:$B,'[3]Nur des jours'!$N:$N,"")</f>
        <v>0</v>
      </c>
      <c r="AD1426" s="93">
        <v>0</v>
      </c>
      <c r="AE1426" s="93">
        <v>0</v>
      </c>
      <c r="AF1426" s="93">
        <v>0</v>
      </c>
      <c r="AG1426" s="93"/>
      <c r="AH1426" s="93">
        <v>0</v>
      </c>
      <c r="AI1426" s="93">
        <v>0</v>
      </c>
      <c r="AJ1426" s="93">
        <v>0</v>
      </c>
      <c r="AK1426" s="93">
        <v>0</v>
      </c>
      <c r="AL1426" s="93">
        <v>0</v>
      </c>
      <c r="AM1426" s="49" t="s">
        <v>5559</v>
      </c>
      <c r="AN1426" s="49"/>
      <c r="AO1426" s="48" t="str" cm="1">
        <f t="array" ref="AO1426">IFERROR(_xlfn.IFS(
AQ1426="MPR ISSUE","PDH",
AQ1426="BSS Hardware Issue","BSS",
AQ1426="Sites strategiques, MLL, Pylone, etc.","ENVTECH",
AQ1426="AKTIVCO DEFAUT GE &amp; POWER Cabinet","AKTIVCO",
AQ1426="AKTIVCO Coupure ENEO &amp; Baisse de tension","AKTIVCO GRID ONLY",
AQ1426="Coupure ENEO &amp; Baisse de tension","IHS GRID ONLY",
AQ1426="Defaut GE &amp; POWER Cabinet","IHS",
AQ1426="Sharing","Partners",
AQ1426="Sites strategiques &amp; DataCenter","SST &amp; DC",
AQ1426="Exclu","Exclu",
AQ1426="SAT","SAT",
AQ1426="SPARE-ISSUE","SPARE-ISSUE",
AQ1426="Fiber CAmtel","TRANS_FO_CAMTEL",
AQ1426="Fiber AOF","Fiber AOF",
AQ1426="Projet OCM (HUAWEI)","TRAVAUX-HUAWEI",
AQ1426="Projet OCM (NOKIA)","TRAVAUX-NOKIA",
AQ1426="ACCESS-ISSUE","ACCESS-ISSUE",
AQ1426="Projet OCM (ZTE, NOKIA, autres projets)","TRAVAUX OCM",
AQ1426="No root CAuse","No root cause",
AQ1426="ODU HS","PDH",
AQ1426="IP &amp; VLAN","PDH",
AQ1426="Warehouse HUAWEI","SPARE-ISSUE",
AQ1426="SPARE-HS","SPARE-ISSUE",
AQ1426="Power Telco","BSS",AQ1426="no impacts","no impacts"
),"")</f>
        <v>No root cause</v>
      </c>
      <c r="AP1426" s="48" t="str" cm="1">
        <f t="array" ref="AP1426">IFERROR(_xlfn.IFS(
AQ1426="MPR ISSUE","TX ISSUE",
AQ1426="BSS Hardware Issue","RAN ISSUE",
AQ1426="Sites strategiques, MLL, Pylone, etc.","ENVTECH",
AQ1426="AKTIVCO DEFAUT GE &amp; POWER Cabinet","POWER ISSUE",
AQ1426="AKTIVCO Coupure ENEO &amp; Baisse de tension","POWER ISSUE",
AQ1426="Coupure ENEO &amp; Baisse de tension","POWER ISSUE",
AQ1426="Defaut GE &amp; POWER Cabinet","POWER ISSUE",
AQ1426="Sharing","POWER ISSUE",
AQ1426="Sites strategiques &amp; DataCenter","POWER ISSUE",
AQ1426="Exclu","Exclu",
AQ1426="SAT","TX ISSUE",
AQ1426="SPARE-ISSUE","SPARE-ISSUE",
AQ1426="Fiber CAmtel","TX ISSUE",
AQ1426="Fiber AOF","TX ISSUE",
AQ1426="Projet OCM (HUAWEI)","TRAVAUX-HUAWEI",
AQ1426="Projet OCM (NOKIA)","TRAVAUX -NOKIA",
AQ1426="ACCESS-ISSUE","ACCESS-ISSUE",
AQ1426="Projet OCM (ZTE, NOKIA, autres projets)","TRAVAUX OCM",
AQ1426="No root CAuse","No root cause",
AQ1426="ODU HS","TX ISSUE",
AQ1426="IP &amp; VLAN","TX ISSUE",
AQ1426="Warehouse HUAWEI","SPARE-ISSUE",
AQ1426="SPARE-HS","SPARE-ISSUE",
AQ1426="Power Telco","RAN ISSUE",AQ1426="no impacts","no impacts"
),"")</f>
        <v>No root cause</v>
      </c>
      <c r="AQ1426" s="127" t="s">
        <v>5344</v>
      </c>
      <c r="AR1426" s="48" t="str" cm="1">
        <f t="array" ref="AR1426">IFERROR(_xlfn.IFS(
AQ1426="MPR ISSUE","ACTIVE",
AQ1426="BSS Hardware Issue","ACTIVE",
AQ1426="Sites strategiques, MLL, Pylone, etc.","PASSIVE",
AQ1426="AKTIVCO DEFAUT GE &amp; POWER Cabinet","PASSIVE",
AQ1426="AKTIVCO Coupure ENEO &amp; Baisse de tension","PASSIVE",
AQ1426="Coupure ENEO &amp; Baisse de tension","PASSIVE",
AQ1426="Defaut GE &amp; POWER Cabinet","PASSIVE",
AQ1426="Sharing","PASSIVE",
AQ1426="Sites strategiques &amp; DataCenter","PASSIVE",
AQ1426="Exclu","Exclu",
AQ1426="SAT","ACTIVE",
AQ1426="SPARE-ISSUE","SPARE-ISSUE",
AQ1426="Fiber CAmtel","ACTIVE",
AQ1426="Fiber AOF","ACTIVE",
AQ1426="Projet OCM (HUAWEI)","PLANNED WORKS",
AQ1426="Projet OCM (NOKIA)","PLANNED WORKS",
AQ1426="ACCESS-ISSUE","ACCESS-ISSUE",
AQ1426="Projet OCM (ZTE, NOKIA, autres projets)","PLANNED WORKS",
AQ1426="No root CAuse","No root cause",
AQ1426="ODU HS","ACTIVE",
AQ1426="IP &amp; VLAN","ACTIVE",
AQ1426="Warehouse HUAWEI","SPARE-ISSUE",
AQ1426="SPARE-HS","SPARE-ISSUE",
AQ1426="Power Telco","ACTIVE", AQ1426="no impacts","no impacts"
),"")</f>
        <v>No root cause</v>
      </c>
      <c r="AS1426" s="92" t="s">
        <v>5537</v>
      </c>
      <c r="AT1426" s="98" t="s">
        <v>3475</v>
      </c>
      <c r="AV1426" s="17" t="s">
        <v>5537</v>
      </c>
      <c r="AW1426" s="7" t="s">
        <v>5537</v>
      </c>
      <c r="AX1426" s="6" t="s">
        <v>5537</v>
      </c>
      <c r="AY1426" s="7"/>
      <c r="AZ1426" s="3" t="s">
        <v>5537</v>
      </c>
      <c r="BA1426" s="18" t="s">
        <v>5537</v>
      </c>
      <c r="BB1426" s="18" t="s">
        <v>5537</v>
      </c>
      <c r="BC1426" s="18" t="s">
        <v>5537</v>
      </c>
      <c r="BD1426" s="18" t="s">
        <v>5537</v>
      </c>
      <c r="BE1426" s="18" t="s">
        <v>5537</v>
      </c>
      <c r="BF1426" s="18" t="s">
        <v>5537</v>
      </c>
      <c r="BG1426" s="18" t="s">
        <v>5537</v>
      </c>
      <c r="BH1426" s="18" t="s">
        <v>5537</v>
      </c>
      <c r="BI1426" s="18" t="s">
        <v>5537</v>
      </c>
      <c r="BJ1426" s="18" t="s">
        <v>5537</v>
      </c>
      <c r="BK1426" s="18" t="s">
        <v>5537</v>
      </c>
      <c r="BL1426" s="9" t="s">
        <v>5537</v>
      </c>
      <c r="BM1426" s="14" t="s">
        <v>5537</v>
      </c>
      <c r="BN1426" s="14" t="s">
        <v>5537</v>
      </c>
      <c r="BO1426" s="14" t="str">
        <f>_xlfn.XLOOKUP(B1426,'[4]cell downs 18042026 17h'!$B:$B,'[4]cell downs 18042026 17h'!$B:$B,"")</f>
        <v/>
      </c>
      <c r="BP1426" s="14" t="str">
        <f>_xlfn.XLOOKUP(B1426,'[5]Cells Huawei 19042026 15h'!$B:$B,'[5]Cells Huawei 19042026 15h'!$B:$B,"")</f>
        <v/>
      </c>
      <c r="BQ1426" s="9" t="str">
        <f>_xlfn.XLOOKUP(B1426,'[6]cells down 19042026 9H40'!$B:$B,'[6]cells down 19042026 9H40'!$B:$B,"")</f>
        <v/>
      </c>
      <c r="BR1426" s="9" t="s">
        <v>3475</v>
      </c>
      <c r="BS1426" s="9" t="s">
        <v>5537</v>
      </c>
      <c r="BT1426" s="108"/>
    </row>
    <row r="1427" spans="1:72" s="9" customFormat="1" x14ac:dyDescent="0.35">
      <c r="A1427" s="1" t="s">
        <v>2521</v>
      </c>
      <c r="B1427" s="8" t="s">
        <v>2522</v>
      </c>
      <c r="C1427" s="3" t="str">
        <f>_xlfn.XLOOKUP(B1427,'[1]daily break down'!$D:$D,'[1]daily break down'!$E:$E,"")</f>
        <v>Douala</v>
      </c>
      <c r="D1427" s="1"/>
      <c r="E1427" s="1"/>
      <c r="F1427" s="3" t="s">
        <v>31</v>
      </c>
      <c r="G1427" s="1" t="s">
        <v>32</v>
      </c>
      <c r="H1427" s="34" t="str">
        <f>_xlfn.XLOOKUP(B1427,[2]CALCULATION!$B:$B,[2]CALCULATION!$H:$H,"")</f>
        <v>ZTE</v>
      </c>
      <c r="I1427" s="28">
        <v>0</v>
      </c>
      <c r="J1427" s="28">
        <v>0</v>
      </c>
      <c r="K1427" s="28">
        <v>0</v>
      </c>
      <c r="L1427" s="28">
        <v>0</v>
      </c>
      <c r="M1427" s="28">
        <v>0</v>
      </c>
      <c r="N1427" s="28">
        <v>0</v>
      </c>
      <c r="O1427" s="28">
        <v>0</v>
      </c>
      <c r="P1427" s="28">
        <v>0</v>
      </c>
      <c r="Q1427" s="28">
        <v>0</v>
      </c>
      <c r="R1427" s="28">
        <v>0</v>
      </c>
      <c r="S1427" s="93">
        <v>0</v>
      </c>
      <c r="T1427" s="93">
        <f>_xlfn.XLOOKUP(B1427,'[3]Nur des jours'!$B:$B,'[3]Nur des jours'!$U:$U,"")</f>
        <v>0</v>
      </c>
      <c r="U1427" s="93">
        <v>0</v>
      </c>
      <c r="V1427" s="93">
        <v>0</v>
      </c>
      <c r="W1427" s="93">
        <v>0</v>
      </c>
      <c r="X1427" s="93">
        <v>4.8939454902934221E-2</v>
      </c>
      <c r="Y1427" s="93">
        <v>0</v>
      </c>
      <c r="Z1427" s="93">
        <v>0</v>
      </c>
      <c r="AA1427" s="93">
        <v>0</v>
      </c>
      <c r="AB1427" s="93">
        <v>0</v>
      </c>
      <c r="AC1427" s="93">
        <f>_xlfn.XLOOKUP(B1427,'[3]Nur des jours'!$B:$B,'[3]Nur des jours'!$N:$N,"")</f>
        <v>0</v>
      </c>
      <c r="AD1427" s="93">
        <v>0</v>
      </c>
      <c r="AE1427" s="93">
        <v>0</v>
      </c>
      <c r="AF1427" s="93">
        <v>0</v>
      </c>
      <c r="AG1427" s="93"/>
      <c r="AH1427" s="93">
        <v>0</v>
      </c>
      <c r="AI1427" s="93">
        <v>0</v>
      </c>
      <c r="AJ1427" s="93">
        <v>0</v>
      </c>
      <c r="AK1427" s="93">
        <v>0</v>
      </c>
      <c r="AL1427" s="93">
        <v>0</v>
      </c>
      <c r="AM1427" s="49" t="s">
        <v>5559</v>
      </c>
      <c r="AN1427" s="49"/>
      <c r="AO1427" s="48" t="str" cm="1">
        <f t="array" ref="AO1427">IFERROR(_xlfn.IFS(
AQ1427="MPR ISSUE","PDH",
AQ1427="BSS Hardware Issue","BSS",
AQ1427="Sites strategiques, MLL, Pylone, etc.","ENVTECH",
AQ1427="AKTIVCO DEFAUT GE &amp; POWER Cabinet","AKTIVCO",
AQ1427="AKTIVCO Coupure ENEO &amp; Baisse de tension","AKTIVCO GRID ONLY",
AQ1427="Coupure ENEO &amp; Baisse de tension","IHS GRID ONLY",
AQ1427="Defaut GE &amp; POWER Cabinet","IHS",
AQ1427="Sharing","Partners",
AQ1427="Sites strategiques &amp; DataCenter","SST &amp; DC",
AQ1427="Exclu","Exclu",
AQ1427="SAT","SAT",
AQ1427="SPARE-ISSUE","SPARE-ISSUE",
AQ1427="Fiber CAmtel","TRANS_FO_CAMTEL",
AQ1427="Fiber AOF","Fiber AOF",
AQ1427="Projet OCM (HUAWEI)","TRAVAUX-HUAWEI",
AQ1427="Projet OCM (NOKIA)","TRAVAUX-NOKIA",
AQ1427="ACCESS-ISSUE","ACCESS-ISSUE",
AQ1427="Projet OCM (ZTE, NOKIA, autres projets)","TRAVAUX OCM",
AQ1427="No root CAuse","No root cause",
AQ1427="ODU HS","PDH",
AQ1427="IP &amp; VLAN","PDH",
AQ1427="Warehouse HUAWEI","SPARE-ISSUE",
AQ1427="SPARE-HS","SPARE-ISSUE",
AQ1427="Power Telco","BSS",AQ1427="no impacts","no impacts"
),"")</f>
        <v>No root cause</v>
      </c>
      <c r="AP1427" s="48" t="str" cm="1">
        <f t="array" ref="AP1427">IFERROR(_xlfn.IFS(
AQ1427="MPR ISSUE","TX ISSUE",
AQ1427="BSS Hardware Issue","RAN ISSUE",
AQ1427="Sites strategiques, MLL, Pylone, etc.","ENVTECH",
AQ1427="AKTIVCO DEFAUT GE &amp; POWER Cabinet","POWER ISSUE",
AQ1427="AKTIVCO Coupure ENEO &amp; Baisse de tension","POWER ISSUE",
AQ1427="Coupure ENEO &amp; Baisse de tension","POWER ISSUE",
AQ1427="Defaut GE &amp; POWER Cabinet","POWER ISSUE",
AQ1427="Sharing","POWER ISSUE",
AQ1427="Sites strategiques &amp; DataCenter","POWER ISSUE",
AQ1427="Exclu","Exclu",
AQ1427="SAT","TX ISSUE",
AQ1427="SPARE-ISSUE","SPARE-ISSUE",
AQ1427="Fiber CAmtel","TX ISSUE",
AQ1427="Fiber AOF","TX ISSUE",
AQ1427="Projet OCM (HUAWEI)","TRAVAUX-HUAWEI",
AQ1427="Projet OCM (NOKIA)","TRAVAUX -NOKIA",
AQ1427="ACCESS-ISSUE","ACCESS-ISSUE",
AQ1427="Projet OCM (ZTE, NOKIA, autres projets)","TRAVAUX OCM",
AQ1427="No root CAuse","No root cause",
AQ1427="ODU HS","TX ISSUE",
AQ1427="IP &amp; VLAN","TX ISSUE",
AQ1427="Warehouse HUAWEI","SPARE-ISSUE",
AQ1427="SPARE-HS","SPARE-ISSUE",
AQ1427="Power Telco","RAN ISSUE",AQ1427="no impacts","no impacts"
),"")</f>
        <v>No root cause</v>
      </c>
      <c r="AQ1427" s="67" t="s">
        <v>5344</v>
      </c>
      <c r="AR1427" s="48" t="str" cm="1">
        <f t="array" ref="AR1427">IFERROR(_xlfn.IFS(
AQ1427="MPR ISSUE","ACTIVE",
AQ1427="BSS Hardware Issue","ACTIVE",
AQ1427="Sites strategiques, MLL, Pylone, etc.","PASSIVE",
AQ1427="AKTIVCO DEFAUT GE &amp; POWER Cabinet","PASSIVE",
AQ1427="AKTIVCO Coupure ENEO &amp; Baisse de tension","PASSIVE",
AQ1427="Coupure ENEO &amp; Baisse de tension","PASSIVE",
AQ1427="Defaut GE &amp; POWER Cabinet","PASSIVE",
AQ1427="Sharing","PASSIVE",
AQ1427="Sites strategiques &amp; DataCenter","PASSIVE",
AQ1427="Exclu","Exclu",
AQ1427="SAT","ACTIVE",
AQ1427="SPARE-ISSUE","SPARE-ISSUE",
AQ1427="Fiber CAmtel","ACTIVE",
AQ1427="Fiber AOF","ACTIVE",
AQ1427="Projet OCM (HUAWEI)","PLANNED WORKS",
AQ1427="Projet OCM (NOKIA)","PLANNED WORKS",
AQ1427="ACCESS-ISSUE","ACCESS-ISSUE",
AQ1427="Projet OCM (ZTE, NOKIA, autres projets)","PLANNED WORKS",
AQ1427="No root CAuse","No root cause",
AQ1427="ODU HS","ACTIVE",
AQ1427="IP &amp; VLAN","ACTIVE",
AQ1427="Warehouse HUAWEI","SPARE-ISSUE",
AQ1427="SPARE-HS","SPARE-ISSUE",
AQ1427="Power Telco","ACTIVE", AQ1427="no impacts","no impacts"
),"")</f>
        <v>No root cause</v>
      </c>
      <c r="AS1427" s="92" t="s">
        <v>5537</v>
      </c>
      <c r="AT1427" s="98" t="s">
        <v>2522</v>
      </c>
      <c r="AV1427" s="17" t="s">
        <v>5537</v>
      </c>
      <c r="AW1427" s="7" t="s">
        <v>5537</v>
      </c>
      <c r="AX1427" s="6" t="s">
        <v>5537</v>
      </c>
      <c r="AY1427" s="7"/>
      <c r="AZ1427" s="3" t="s">
        <v>5537</v>
      </c>
      <c r="BA1427" s="18" t="s">
        <v>5537</v>
      </c>
      <c r="BB1427" s="18" t="s">
        <v>5537</v>
      </c>
      <c r="BC1427" s="18" t="s">
        <v>5537</v>
      </c>
      <c r="BD1427" s="18" t="s">
        <v>5537</v>
      </c>
      <c r="BE1427" s="18" t="s">
        <v>5537</v>
      </c>
      <c r="BF1427" s="18" t="s">
        <v>5537</v>
      </c>
      <c r="BG1427" s="18" t="s">
        <v>5537</v>
      </c>
      <c r="BH1427" s="18" t="s">
        <v>5537</v>
      </c>
      <c r="BI1427" s="18" t="s">
        <v>5537</v>
      </c>
      <c r="BJ1427" s="18" t="s">
        <v>5537</v>
      </c>
      <c r="BK1427" s="18" t="s">
        <v>5537</v>
      </c>
      <c r="BL1427" s="9" t="s">
        <v>5537</v>
      </c>
      <c r="BM1427" s="14" t="s">
        <v>5537</v>
      </c>
      <c r="BN1427" s="14" t="s">
        <v>5537</v>
      </c>
      <c r="BO1427" s="14" t="str">
        <f>_xlfn.XLOOKUP(B1427,'[4]cell downs 18042026 17h'!$B:$B,'[4]cell downs 18042026 17h'!$B:$B,"")</f>
        <v/>
      </c>
      <c r="BP1427" s="14" t="str">
        <f>_xlfn.XLOOKUP(B1427,'[5]Cells Huawei 19042026 15h'!$B:$B,'[5]Cells Huawei 19042026 15h'!$B:$B,"")</f>
        <v/>
      </c>
      <c r="BQ1427" s="9" t="str">
        <f>_xlfn.XLOOKUP(B1427,'[6]cells down 19042026 9H40'!$B:$B,'[6]cells down 19042026 9H40'!$B:$B,"")</f>
        <v/>
      </c>
      <c r="BR1427" s="9" t="s">
        <v>5537</v>
      </c>
      <c r="BS1427" s="9" t="s">
        <v>5537</v>
      </c>
      <c r="BT1427" s="108"/>
    </row>
    <row r="1428" spans="1:72" s="9" customFormat="1" x14ac:dyDescent="0.35">
      <c r="A1428" s="3" t="s">
        <v>2549</v>
      </c>
      <c r="B1428" s="25" t="s">
        <v>2550</v>
      </c>
      <c r="C1428" s="3" t="str">
        <f>_xlfn.XLOOKUP(B1428,'[1]daily break down'!$D:$D,'[1]daily break down'!$E:$E,"")</f>
        <v>Garoua</v>
      </c>
      <c r="D1428" s="3" t="s">
        <v>21</v>
      </c>
      <c r="E1428" s="3" t="s">
        <v>22</v>
      </c>
      <c r="F1428" s="3" t="s">
        <v>23</v>
      </c>
      <c r="G1428" s="3" t="s">
        <v>24</v>
      </c>
      <c r="H1428" s="32" t="str">
        <f>_xlfn.XLOOKUP(B1428,[2]CALCULATION!$B:$B,[2]CALCULATION!$H:$H,"")</f>
        <v>Huawei</v>
      </c>
      <c r="I1428" s="28">
        <v>0</v>
      </c>
      <c r="J1428" s="28">
        <v>0</v>
      </c>
      <c r="K1428" s="28">
        <v>0</v>
      </c>
      <c r="L1428" s="28">
        <v>0</v>
      </c>
      <c r="M1428" s="28">
        <v>4.726295754109916E-2</v>
      </c>
      <c r="N1428" s="28">
        <v>0</v>
      </c>
      <c r="O1428" s="28">
        <v>0</v>
      </c>
      <c r="P1428" s="28">
        <v>0</v>
      </c>
      <c r="Q1428" s="28">
        <v>0</v>
      </c>
      <c r="R1428" s="28">
        <v>0</v>
      </c>
      <c r="S1428" s="93">
        <v>0</v>
      </c>
      <c r="T1428" s="93">
        <f>_xlfn.XLOOKUP(B1428,'[3]Nur des jours'!$B:$B,'[3]Nur des jours'!$U:$U,"")</f>
        <v>4.9581517722360621E-2</v>
      </c>
      <c r="U1428" s="93">
        <v>0</v>
      </c>
      <c r="V1428" s="93">
        <v>0</v>
      </c>
      <c r="W1428" s="93">
        <v>4.9581517722360621E-2</v>
      </c>
      <c r="X1428" s="93">
        <v>4.5033572751424666E-2</v>
      </c>
      <c r="Y1428" s="93">
        <v>0</v>
      </c>
      <c r="Z1428" s="93">
        <v>0</v>
      </c>
      <c r="AA1428" s="93">
        <v>0</v>
      </c>
      <c r="AB1428" s="93">
        <v>0</v>
      </c>
      <c r="AC1428" s="93">
        <f>_xlfn.XLOOKUP(B1428,'[3]Nur des jours'!$B:$B,'[3]Nur des jours'!$N:$N,"")</f>
        <v>0</v>
      </c>
      <c r="AD1428" s="93">
        <v>0</v>
      </c>
      <c r="AE1428" s="93">
        <v>0</v>
      </c>
      <c r="AF1428" s="93">
        <v>0</v>
      </c>
      <c r="AG1428" s="93"/>
      <c r="AH1428" s="93">
        <v>0</v>
      </c>
      <c r="AI1428" s="93">
        <v>0</v>
      </c>
      <c r="AJ1428" s="93">
        <v>0</v>
      </c>
      <c r="AK1428" s="93">
        <v>0</v>
      </c>
      <c r="AL1428" s="93">
        <v>0</v>
      </c>
      <c r="AM1428" s="49" t="s">
        <v>5559</v>
      </c>
      <c r="AN1428" s="49"/>
      <c r="AO1428" s="48" t="str" cm="1">
        <f t="array" ref="AO1428">IFERROR(_xlfn.IFS(
AQ1428="MPR ISSUE","PDH",
AQ1428="BSS Hardware Issue","BSS",
AQ1428="Sites strategiques, MLL, Pylone, etc.","ENVTECH",
AQ1428="AKTIVCO DEFAUT GE &amp; POWER Cabinet","AKTIVCO",
AQ1428="AKTIVCO Coupure ENEO &amp; Baisse de tension","AKTIVCO GRID ONLY",
AQ1428="Coupure ENEO &amp; Baisse de tension","IHS GRID ONLY",
AQ1428="Defaut GE &amp; POWER Cabinet","IHS",
AQ1428="Sharing","Partners",
AQ1428="Sites strategiques &amp; DataCenter","SST &amp; DC",
AQ1428="Exclu","Exclu",
AQ1428="SAT","SAT",
AQ1428="SPARE-ISSUE","SPARE-ISSUE",
AQ1428="Fiber CAmtel","TRANS_FO_CAMTEL",
AQ1428="Fiber AOF","Fiber AOF",
AQ1428="Projet OCM (HUAWEI)","TRAVAUX-HUAWEI",
AQ1428="Projet OCM (NOKIA)","TRAVAUX-NOKIA",
AQ1428="ACCESS-ISSUE","ACCESS-ISSUE",
AQ1428="Projet OCM (ZTE, NOKIA, autres projets)","TRAVAUX OCM",
AQ1428="No root CAuse","No root cause",
AQ1428="ODU HS","PDH",
AQ1428="IP &amp; VLAN","PDH",
AQ1428="Warehouse HUAWEI","SPARE-ISSUE",
AQ1428="SPARE-HS","SPARE-ISSUE",
AQ1428="Power Telco","BSS",AQ1428="no impacts","no impacts"
),"")</f>
        <v>No root cause</v>
      </c>
      <c r="AP1428" s="48" t="str" cm="1">
        <f t="array" ref="AP1428">IFERROR(_xlfn.IFS(
AQ1428="MPR ISSUE","TX ISSUE",
AQ1428="BSS Hardware Issue","RAN ISSUE",
AQ1428="Sites strategiques, MLL, Pylone, etc.","ENVTECH",
AQ1428="AKTIVCO DEFAUT GE &amp; POWER Cabinet","POWER ISSUE",
AQ1428="AKTIVCO Coupure ENEO &amp; Baisse de tension","POWER ISSUE",
AQ1428="Coupure ENEO &amp; Baisse de tension","POWER ISSUE",
AQ1428="Defaut GE &amp; POWER Cabinet","POWER ISSUE",
AQ1428="Sharing","POWER ISSUE",
AQ1428="Sites strategiques &amp; DataCenter","POWER ISSUE",
AQ1428="Exclu","Exclu",
AQ1428="SAT","TX ISSUE",
AQ1428="SPARE-ISSUE","SPARE-ISSUE",
AQ1428="Fiber CAmtel","TX ISSUE",
AQ1428="Fiber AOF","TX ISSUE",
AQ1428="Projet OCM (HUAWEI)","TRAVAUX-HUAWEI",
AQ1428="Projet OCM (NOKIA)","TRAVAUX -NOKIA",
AQ1428="ACCESS-ISSUE","ACCESS-ISSUE",
AQ1428="Projet OCM (ZTE, NOKIA, autres projets)","TRAVAUX OCM",
AQ1428="No root CAuse","No root cause",
AQ1428="ODU HS","TX ISSUE",
AQ1428="IP &amp; VLAN","TX ISSUE",
AQ1428="Warehouse HUAWEI","SPARE-ISSUE",
AQ1428="SPARE-HS","SPARE-ISSUE",
AQ1428="Power Telco","RAN ISSUE",AQ1428="no impacts","no impacts"
),"")</f>
        <v>No root cause</v>
      </c>
      <c r="AQ1428" s="67" t="s">
        <v>5344</v>
      </c>
      <c r="AR1428" s="48" t="str" cm="1">
        <f t="array" ref="AR1428">IFERROR(_xlfn.IFS(
AQ1428="MPR ISSUE","ACTIVE",
AQ1428="BSS Hardware Issue","ACTIVE",
AQ1428="Sites strategiques, MLL, Pylone, etc.","PASSIVE",
AQ1428="AKTIVCO DEFAUT GE &amp; POWER Cabinet","PASSIVE",
AQ1428="AKTIVCO Coupure ENEO &amp; Baisse de tension","PASSIVE",
AQ1428="Coupure ENEO &amp; Baisse de tension","PASSIVE",
AQ1428="Defaut GE &amp; POWER Cabinet","PASSIVE",
AQ1428="Sharing","PASSIVE",
AQ1428="Sites strategiques &amp; DataCenter","PASSIVE",
AQ1428="Exclu","Exclu",
AQ1428="SAT","ACTIVE",
AQ1428="SPARE-ISSUE","SPARE-ISSUE",
AQ1428="Fiber CAmtel","ACTIVE",
AQ1428="Fiber AOF","ACTIVE",
AQ1428="Projet OCM (HUAWEI)","PLANNED WORKS",
AQ1428="Projet OCM (NOKIA)","PLANNED WORKS",
AQ1428="ACCESS-ISSUE","ACCESS-ISSUE",
AQ1428="Projet OCM (ZTE, NOKIA, autres projets)","PLANNED WORKS",
AQ1428="No root CAuse","No root cause",
AQ1428="ODU HS","ACTIVE",
AQ1428="IP &amp; VLAN","ACTIVE",
AQ1428="Warehouse HUAWEI","SPARE-ISSUE",
AQ1428="SPARE-HS","SPARE-ISSUE",
AQ1428="Power Telco","ACTIVE", AQ1428="no impacts","no impacts"
),"")</f>
        <v>No root cause</v>
      </c>
      <c r="AS1428" s="92" t="s">
        <v>5537</v>
      </c>
      <c r="AT1428" s="98" t="s">
        <v>2550</v>
      </c>
      <c r="AV1428" s="17" t="s">
        <v>5537</v>
      </c>
      <c r="AW1428" s="7" t="s">
        <v>5537</v>
      </c>
      <c r="AX1428" s="6" t="s">
        <v>5537</v>
      </c>
      <c r="AY1428" s="7"/>
      <c r="AZ1428" s="3" t="s">
        <v>5537</v>
      </c>
      <c r="BA1428" s="18" t="s">
        <v>5537</v>
      </c>
      <c r="BB1428" s="18" t="s">
        <v>5537</v>
      </c>
      <c r="BC1428" s="18" t="s">
        <v>5537</v>
      </c>
      <c r="BD1428" s="18" t="s">
        <v>5537</v>
      </c>
      <c r="BE1428" s="18" t="s">
        <v>5537</v>
      </c>
      <c r="BF1428" s="18" t="s">
        <v>5537</v>
      </c>
      <c r="BG1428" s="18" t="s">
        <v>5537</v>
      </c>
      <c r="BH1428" s="18" t="s">
        <v>5537</v>
      </c>
      <c r="BI1428" s="18" t="s">
        <v>5537</v>
      </c>
      <c r="BJ1428" s="18" t="s">
        <v>5537</v>
      </c>
      <c r="BK1428" s="18" t="s">
        <v>5537</v>
      </c>
      <c r="BL1428" s="9" t="s">
        <v>5537</v>
      </c>
      <c r="BM1428" s="14" t="s">
        <v>5537</v>
      </c>
      <c r="BN1428" s="14" t="s">
        <v>5537</v>
      </c>
      <c r="BO1428" s="14" t="str">
        <f>_xlfn.XLOOKUP(B1428,'[4]cell downs 18042026 17h'!$B:$B,'[4]cell downs 18042026 17h'!$B:$B,"")</f>
        <v/>
      </c>
      <c r="BP1428" s="14" t="str">
        <f>_xlfn.XLOOKUP(B1428,'[5]Cells Huawei 19042026 15h'!$B:$B,'[5]Cells Huawei 19042026 15h'!$B:$B,"")</f>
        <v/>
      </c>
      <c r="BQ1428" s="9" t="str">
        <f>_xlfn.XLOOKUP(B1428,'[6]cells down 19042026 9H40'!$B:$B,'[6]cells down 19042026 9H40'!$B:$B,"")</f>
        <v/>
      </c>
      <c r="BR1428" s="9" t="s">
        <v>5537</v>
      </c>
      <c r="BS1428" s="9" t="s">
        <v>12</v>
      </c>
      <c r="BT1428" s="108"/>
    </row>
    <row r="1429" spans="1:72" s="9" customFormat="1" x14ac:dyDescent="0.35">
      <c r="A1429" s="1" t="s">
        <v>4338</v>
      </c>
      <c r="B1429" s="8" t="s">
        <v>5206</v>
      </c>
      <c r="C1429" s="3" t="str">
        <f>_xlfn.XLOOKUP(B1429,'[1]daily break down'!$D:$D,'[1]daily break down'!$E:$E,"")</f>
        <v>SUD-OUEST</v>
      </c>
      <c r="D1429" s="1" t="s">
        <v>11</v>
      </c>
      <c r="E1429" s="1" t="s">
        <v>12</v>
      </c>
      <c r="F1429" s="3" t="s">
        <v>13</v>
      </c>
      <c r="G1429" s="1" t="s">
        <v>4338</v>
      </c>
      <c r="H1429" s="32" t="str">
        <f>_xlfn.XLOOKUP(B1429,[2]CALCULATION!$B:$B,[2]CALCULATION!$H:$H,"")</f>
        <v>HUAWEI</v>
      </c>
      <c r="I1429" s="28">
        <v>0</v>
      </c>
      <c r="J1429" s="28">
        <v>0</v>
      </c>
      <c r="K1429" s="28">
        <v>0</v>
      </c>
      <c r="L1429" s="28">
        <v>0</v>
      </c>
      <c r="M1429" s="28">
        <v>0</v>
      </c>
      <c r="N1429" s="28">
        <v>0</v>
      </c>
      <c r="O1429" s="28">
        <v>0</v>
      </c>
      <c r="P1429" s="28">
        <v>0</v>
      </c>
      <c r="Q1429" s="28">
        <v>0</v>
      </c>
      <c r="R1429" s="28">
        <v>0</v>
      </c>
      <c r="S1429" s="93">
        <v>0</v>
      </c>
      <c r="T1429" s="93">
        <f>_xlfn.XLOOKUP(B1429,'[3]Nur des jours'!$B:$B,'[3]Nur des jours'!$U:$U,"")</f>
        <v>0</v>
      </c>
      <c r="U1429" s="93">
        <v>0</v>
      </c>
      <c r="V1429" s="93">
        <v>0.52930945430367571</v>
      </c>
      <c r="W1429" s="93">
        <v>0</v>
      </c>
      <c r="X1429" s="93">
        <v>3.5955517887870152E-2</v>
      </c>
      <c r="Y1429" s="93">
        <v>0</v>
      </c>
      <c r="Z1429" s="93">
        <v>0</v>
      </c>
      <c r="AA1429" s="93">
        <v>0</v>
      </c>
      <c r="AB1429" s="93">
        <v>0</v>
      </c>
      <c r="AC1429" s="93">
        <f>_xlfn.XLOOKUP(B1429,'[3]Nur des jours'!$B:$B,'[3]Nur des jours'!$N:$N,"")</f>
        <v>0</v>
      </c>
      <c r="AD1429" s="93">
        <v>0</v>
      </c>
      <c r="AE1429" s="93">
        <v>0</v>
      </c>
      <c r="AF1429" s="93">
        <v>0</v>
      </c>
      <c r="AG1429" s="93"/>
      <c r="AH1429" s="93">
        <v>0</v>
      </c>
      <c r="AI1429" s="93">
        <v>0</v>
      </c>
      <c r="AJ1429" s="93">
        <v>0</v>
      </c>
      <c r="AK1429" s="93">
        <v>0</v>
      </c>
      <c r="AL1429" s="93">
        <v>0</v>
      </c>
      <c r="AM1429" s="49" t="s">
        <v>5559</v>
      </c>
      <c r="AN1429" s="49"/>
      <c r="AO1429" s="48" t="str" cm="1">
        <f t="array" ref="AO1429">IFERROR(_xlfn.IFS(
AQ1429="MPR ISSUE","PDH",
AQ1429="BSS Hardware Issue","BSS",
AQ1429="Sites strategiques, MLL, Pylone, etc.","ENVTECH",
AQ1429="AKTIVCO DEFAUT GE &amp; POWER Cabinet","AKTIVCO",
AQ1429="AKTIVCO Coupure ENEO &amp; Baisse de tension","AKTIVCO GRID ONLY",
AQ1429="Coupure ENEO &amp; Baisse de tension","IHS GRID ONLY",
AQ1429="Defaut GE &amp; POWER Cabinet","IHS",
AQ1429="Sharing","Partners",
AQ1429="Sites strategiques &amp; DataCenter","SST &amp; DC",
AQ1429="Exclu","Exclu",
AQ1429="SAT","SAT",
AQ1429="SPARE-ISSUE","SPARE-ISSUE",
AQ1429="Fiber CAmtel","TRANS_FO_CAMTEL",
AQ1429="Fiber AOF","Fiber AOF",
AQ1429="Projet OCM (HUAWEI)","TRAVAUX-HUAWEI",
AQ1429="Projet OCM (NOKIA)","TRAVAUX-NOKIA",
AQ1429="ACCESS-ISSUE","ACCESS-ISSUE",
AQ1429="Projet OCM (ZTE, NOKIA, autres projets)","TRAVAUX OCM",
AQ1429="No root CAuse","No root cause",
AQ1429="ODU HS","PDH",
AQ1429="IP &amp; VLAN","PDH",
AQ1429="Warehouse HUAWEI","SPARE-ISSUE",
AQ1429="SPARE-HS","SPARE-ISSUE",
AQ1429="Power Telco","BSS",AQ1429="no impacts","no impacts"
),"")</f>
        <v>No root cause</v>
      </c>
      <c r="AP1429" s="48" t="str" cm="1">
        <f t="array" ref="AP1429">IFERROR(_xlfn.IFS(
AQ1429="MPR ISSUE","TX ISSUE",
AQ1429="BSS Hardware Issue","RAN ISSUE",
AQ1429="Sites strategiques, MLL, Pylone, etc.","ENVTECH",
AQ1429="AKTIVCO DEFAUT GE &amp; POWER Cabinet","POWER ISSUE",
AQ1429="AKTIVCO Coupure ENEO &amp; Baisse de tension","POWER ISSUE",
AQ1429="Coupure ENEO &amp; Baisse de tension","POWER ISSUE",
AQ1429="Defaut GE &amp; POWER Cabinet","POWER ISSUE",
AQ1429="Sharing","POWER ISSUE",
AQ1429="Sites strategiques &amp; DataCenter","POWER ISSUE",
AQ1429="Exclu","Exclu",
AQ1429="SAT","TX ISSUE",
AQ1429="SPARE-ISSUE","SPARE-ISSUE",
AQ1429="Fiber CAmtel","TX ISSUE",
AQ1429="Fiber AOF","TX ISSUE",
AQ1429="Projet OCM (HUAWEI)","TRAVAUX-HUAWEI",
AQ1429="Projet OCM (NOKIA)","TRAVAUX -NOKIA",
AQ1429="ACCESS-ISSUE","ACCESS-ISSUE",
AQ1429="Projet OCM (ZTE, NOKIA, autres projets)","TRAVAUX OCM",
AQ1429="No root CAuse","No root cause",
AQ1429="ODU HS","TX ISSUE",
AQ1429="IP &amp; VLAN","TX ISSUE",
AQ1429="Warehouse HUAWEI","SPARE-ISSUE",
AQ1429="SPARE-HS","SPARE-ISSUE",
AQ1429="Power Telco","RAN ISSUE",AQ1429="no impacts","no impacts"
),"")</f>
        <v>No root cause</v>
      </c>
      <c r="AQ1429" s="127" t="s">
        <v>5344</v>
      </c>
      <c r="AR1429" s="48" t="str" cm="1">
        <f t="array" ref="AR1429">IFERROR(_xlfn.IFS(
AQ1429="MPR ISSUE","ACTIVE",
AQ1429="BSS Hardware Issue","ACTIVE",
AQ1429="Sites strategiques, MLL, Pylone, etc.","PASSIVE",
AQ1429="AKTIVCO DEFAUT GE &amp; POWER Cabinet","PASSIVE",
AQ1429="AKTIVCO Coupure ENEO &amp; Baisse de tension","PASSIVE",
AQ1429="Coupure ENEO &amp; Baisse de tension","PASSIVE",
AQ1429="Defaut GE &amp; POWER Cabinet","PASSIVE",
AQ1429="Sharing","PASSIVE",
AQ1429="Sites strategiques &amp; DataCenter","PASSIVE",
AQ1429="Exclu","Exclu",
AQ1429="SAT","ACTIVE",
AQ1429="SPARE-ISSUE","SPARE-ISSUE",
AQ1429="Fiber CAmtel","ACTIVE",
AQ1429="Fiber AOF","ACTIVE",
AQ1429="Projet OCM (HUAWEI)","PLANNED WORKS",
AQ1429="Projet OCM (NOKIA)","PLANNED WORKS",
AQ1429="ACCESS-ISSUE","ACCESS-ISSUE",
AQ1429="Projet OCM (ZTE, NOKIA, autres projets)","PLANNED WORKS",
AQ1429="No root CAuse","No root cause",
AQ1429="ODU HS","ACTIVE",
AQ1429="IP &amp; VLAN","ACTIVE",
AQ1429="Warehouse HUAWEI","SPARE-ISSUE",
AQ1429="SPARE-HS","SPARE-ISSUE",
AQ1429="Power Telco","ACTIVE", AQ1429="no impacts","no impacts"
),"")</f>
        <v>No root cause</v>
      </c>
      <c r="AS1429" s="92" t="s">
        <v>5537</v>
      </c>
      <c r="AT1429" s="98" t="s">
        <v>5206</v>
      </c>
      <c r="AV1429" s="17" t="s">
        <v>5537</v>
      </c>
      <c r="AW1429" s="7" t="s">
        <v>5537</v>
      </c>
      <c r="AX1429" s="6" t="s">
        <v>5537</v>
      </c>
      <c r="AY1429" s="7"/>
      <c r="AZ1429" s="3" t="s">
        <v>5537</v>
      </c>
      <c r="BA1429" s="18" t="s">
        <v>5537</v>
      </c>
      <c r="BB1429" s="18" t="s">
        <v>5537</v>
      </c>
      <c r="BC1429" s="18" t="s">
        <v>5537</v>
      </c>
      <c r="BD1429" s="18" t="s">
        <v>5537</v>
      </c>
      <c r="BE1429" s="18" t="s">
        <v>5537</v>
      </c>
      <c r="BF1429" s="18" t="s">
        <v>5537</v>
      </c>
      <c r="BG1429" s="18" t="s">
        <v>5537</v>
      </c>
      <c r="BH1429" s="18" t="s">
        <v>5537</v>
      </c>
      <c r="BI1429" s="18" t="s">
        <v>5537</v>
      </c>
      <c r="BJ1429" s="18" t="s">
        <v>5537</v>
      </c>
      <c r="BK1429" s="18" t="s">
        <v>5537</v>
      </c>
      <c r="BL1429" s="9" t="s">
        <v>5537</v>
      </c>
      <c r="BM1429" s="14" t="s">
        <v>5537</v>
      </c>
      <c r="BN1429" s="14" t="s">
        <v>5537</v>
      </c>
      <c r="BO1429" s="14" t="str">
        <f>_xlfn.XLOOKUP(B1429,'[4]cell downs 18042026 17h'!$B:$B,'[4]cell downs 18042026 17h'!$B:$B,"")</f>
        <v/>
      </c>
      <c r="BP1429" s="14" t="str">
        <f>_xlfn.XLOOKUP(B1429,'[5]Cells Huawei 19042026 15h'!$B:$B,'[5]Cells Huawei 19042026 15h'!$B:$B,"")</f>
        <v/>
      </c>
      <c r="BQ1429" s="9" t="str">
        <f>_xlfn.XLOOKUP(B1429,'[6]cells down 19042026 9H40'!$B:$B,'[6]cells down 19042026 9H40'!$B:$B,"")</f>
        <v/>
      </c>
      <c r="BR1429" s="9" t="s">
        <v>5206</v>
      </c>
      <c r="BS1429" s="9" t="s">
        <v>5537</v>
      </c>
      <c r="BT1429" s="108"/>
    </row>
    <row r="1430" spans="1:72" s="9" customFormat="1" x14ac:dyDescent="0.35">
      <c r="A1430" s="1" t="s">
        <v>3711</v>
      </c>
      <c r="B1430" s="8" t="s">
        <v>3712</v>
      </c>
      <c r="C1430" s="3" t="str">
        <f>_xlfn.XLOOKUP(B1430,'[1]daily break down'!$D:$D,'[1]daily break down'!$E:$E,"")</f>
        <v>OUEST</v>
      </c>
      <c r="D1430" s="1" t="s">
        <v>21</v>
      </c>
      <c r="E1430" s="1" t="s">
        <v>36</v>
      </c>
      <c r="F1430" s="3" t="s">
        <v>102</v>
      </c>
      <c r="G1430" s="1" t="s">
        <v>3711</v>
      </c>
      <c r="H1430" s="32" t="str">
        <f>_xlfn.XLOOKUP(B1430,[2]CALCULATION!$B:$B,[2]CALCULATION!$H:$H,"")</f>
        <v>HUAWEI</v>
      </c>
      <c r="I1430" s="28">
        <v>0</v>
      </c>
      <c r="J1430" s="28">
        <v>0</v>
      </c>
      <c r="K1430" s="28">
        <v>0</v>
      </c>
      <c r="L1430" s="28">
        <v>0</v>
      </c>
      <c r="M1430" s="28">
        <v>0</v>
      </c>
      <c r="N1430" s="28">
        <v>0</v>
      </c>
      <c r="O1430" s="28">
        <v>0</v>
      </c>
      <c r="P1430" s="28">
        <v>0</v>
      </c>
      <c r="Q1430" s="28">
        <v>0</v>
      </c>
      <c r="R1430" s="28">
        <v>0</v>
      </c>
      <c r="S1430" s="93">
        <v>0</v>
      </c>
      <c r="T1430" s="93">
        <f>_xlfn.XLOOKUP(B1430,'[3]Nur des jours'!$B:$B,'[3]Nur des jours'!$U:$U,"")</f>
        <v>0</v>
      </c>
      <c r="U1430" s="93">
        <v>0</v>
      </c>
      <c r="V1430" s="93">
        <v>0</v>
      </c>
      <c r="W1430" s="93">
        <v>0</v>
      </c>
      <c r="X1430" s="93">
        <v>2.125941335433592E-2</v>
      </c>
      <c r="Y1430" s="93">
        <v>0</v>
      </c>
      <c r="Z1430" s="93">
        <v>0</v>
      </c>
      <c r="AA1430" s="93">
        <v>0</v>
      </c>
      <c r="AB1430" s="93">
        <v>0</v>
      </c>
      <c r="AC1430" s="93">
        <f>_xlfn.XLOOKUP(B1430,'[3]Nur des jours'!$B:$B,'[3]Nur des jours'!$N:$N,"")</f>
        <v>0</v>
      </c>
      <c r="AD1430" s="93">
        <v>0</v>
      </c>
      <c r="AE1430" s="93">
        <v>0</v>
      </c>
      <c r="AF1430" s="93">
        <v>0</v>
      </c>
      <c r="AG1430" s="93"/>
      <c r="AH1430" s="93">
        <v>0</v>
      </c>
      <c r="AI1430" s="93">
        <v>0</v>
      </c>
      <c r="AJ1430" s="93">
        <v>0</v>
      </c>
      <c r="AK1430" s="93">
        <v>0</v>
      </c>
      <c r="AL1430" s="93">
        <v>0</v>
      </c>
      <c r="AM1430" s="49" t="s">
        <v>5559</v>
      </c>
      <c r="AN1430" s="49"/>
      <c r="AO1430" s="48" t="str" cm="1">
        <f t="array" ref="AO1430">IFERROR(_xlfn.IFS(
AQ1430="MPR ISSUE","PDH",
AQ1430="BSS Hardware Issue","BSS",
AQ1430="Sites strategiques, MLL, Pylone, etc.","ENVTECH",
AQ1430="AKTIVCO DEFAUT GE &amp; POWER Cabinet","AKTIVCO",
AQ1430="AKTIVCO Coupure ENEO &amp; Baisse de tension","AKTIVCO GRID ONLY",
AQ1430="Coupure ENEO &amp; Baisse de tension","IHS GRID ONLY",
AQ1430="Defaut GE &amp; POWER Cabinet","IHS",
AQ1430="Sharing","Partners",
AQ1430="Sites strategiques &amp; DataCenter","SST &amp; DC",
AQ1430="Exclu","Exclu",
AQ1430="SAT","SAT",
AQ1430="SPARE-ISSUE","SPARE-ISSUE",
AQ1430="Fiber CAmtel","TRANS_FO_CAMTEL",
AQ1430="Fiber AOF","Fiber AOF",
AQ1430="Projet OCM (HUAWEI)","TRAVAUX-HUAWEI",
AQ1430="Projet OCM (NOKIA)","TRAVAUX-NOKIA",
AQ1430="ACCESS-ISSUE","ACCESS-ISSUE",
AQ1430="Projet OCM (ZTE, NOKIA, autres projets)","TRAVAUX OCM",
AQ1430="No root CAuse","No root cause",
AQ1430="ODU HS","PDH",
AQ1430="IP &amp; VLAN","PDH",
AQ1430="Warehouse HUAWEI","SPARE-ISSUE",
AQ1430="SPARE-HS","SPARE-ISSUE",
AQ1430="Power Telco","BSS",AQ1430="no impacts","no impacts"
),"")</f>
        <v>No root cause</v>
      </c>
      <c r="AP1430" s="48" t="str" cm="1">
        <f t="array" ref="AP1430">IFERROR(_xlfn.IFS(
AQ1430="MPR ISSUE","TX ISSUE",
AQ1430="BSS Hardware Issue","RAN ISSUE",
AQ1430="Sites strategiques, MLL, Pylone, etc.","ENVTECH",
AQ1430="AKTIVCO DEFAUT GE &amp; POWER Cabinet","POWER ISSUE",
AQ1430="AKTIVCO Coupure ENEO &amp; Baisse de tension","POWER ISSUE",
AQ1430="Coupure ENEO &amp; Baisse de tension","POWER ISSUE",
AQ1430="Defaut GE &amp; POWER Cabinet","POWER ISSUE",
AQ1430="Sharing","POWER ISSUE",
AQ1430="Sites strategiques &amp; DataCenter","POWER ISSUE",
AQ1430="Exclu","Exclu",
AQ1430="SAT","TX ISSUE",
AQ1430="SPARE-ISSUE","SPARE-ISSUE",
AQ1430="Fiber CAmtel","TX ISSUE",
AQ1430="Fiber AOF","TX ISSUE",
AQ1430="Projet OCM (HUAWEI)","TRAVAUX-HUAWEI",
AQ1430="Projet OCM (NOKIA)","TRAVAUX -NOKIA",
AQ1430="ACCESS-ISSUE","ACCESS-ISSUE",
AQ1430="Projet OCM (ZTE, NOKIA, autres projets)","TRAVAUX OCM",
AQ1430="No root CAuse","No root cause",
AQ1430="ODU HS","TX ISSUE",
AQ1430="IP &amp; VLAN","TX ISSUE",
AQ1430="Warehouse HUAWEI","SPARE-ISSUE",
AQ1430="SPARE-HS","SPARE-ISSUE",
AQ1430="Power Telco","RAN ISSUE",AQ1430="no impacts","no impacts"
),"")</f>
        <v>No root cause</v>
      </c>
      <c r="AQ1430" s="67" t="s">
        <v>5344</v>
      </c>
      <c r="AR1430" s="48" t="str" cm="1">
        <f t="array" ref="AR1430">IFERROR(_xlfn.IFS(
AQ1430="MPR ISSUE","ACTIVE",
AQ1430="BSS Hardware Issue","ACTIVE",
AQ1430="Sites strategiques, MLL, Pylone, etc.","PASSIVE",
AQ1430="AKTIVCO DEFAUT GE &amp; POWER Cabinet","PASSIVE",
AQ1430="AKTIVCO Coupure ENEO &amp; Baisse de tension","PASSIVE",
AQ1430="Coupure ENEO &amp; Baisse de tension","PASSIVE",
AQ1430="Defaut GE &amp; POWER Cabinet","PASSIVE",
AQ1430="Sharing","PASSIVE",
AQ1430="Sites strategiques &amp; DataCenter","PASSIVE",
AQ1430="Exclu","Exclu",
AQ1430="SAT","ACTIVE",
AQ1430="SPARE-ISSUE","SPARE-ISSUE",
AQ1430="Fiber CAmtel","ACTIVE",
AQ1430="Fiber AOF","ACTIVE",
AQ1430="Projet OCM (HUAWEI)","PLANNED WORKS",
AQ1430="Projet OCM (NOKIA)","PLANNED WORKS",
AQ1430="ACCESS-ISSUE","ACCESS-ISSUE",
AQ1430="Projet OCM (ZTE, NOKIA, autres projets)","PLANNED WORKS",
AQ1430="No root CAuse","No root cause",
AQ1430="ODU HS","ACTIVE",
AQ1430="IP &amp; VLAN","ACTIVE",
AQ1430="Warehouse HUAWEI","SPARE-ISSUE",
AQ1430="SPARE-HS","SPARE-ISSUE",
AQ1430="Power Telco","ACTIVE", AQ1430="no impacts","no impacts"
),"")</f>
        <v>No root cause</v>
      </c>
      <c r="AS1430" s="92" t="s">
        <v>5537</v>
      </c>
      <c r="AT1430" s="98" t="s">
        <v>3712</v>
      </c>
      <c r="AV1430" s="17" t="s">
        <v>5537</v>
      </c>
      <c r="AW1430" s="7" t="s">
        <v>5537</v>
      </c>
      <c r="AX1430" s="6" t="s">
        <v>5537</v>
      </c>
      <c r="AY1430" s="7"/>
      <c r="AZ1430" s="3" t="s">
        <v>5537</v>
      </c>
      <c r="BA1430" s="18" t="s">
        <v>5537</v>
      </c>
      <c r="BB1430" s="18" t="s">
        <v>5537</v>
      </c>
      <c r="BC1430" s="18" t="s">
        <v>5537</v>
      </c>
      <c r="BD1430" s="18" t="s">
        <v>5537</v>
      </c>
      <c r="BE1430" s="18" t="s">
        <v>5537</v>
      </c>
      <c r="BF1430" s="18" t="s">
        <v>5537</v>
      </c>
      <c r="BG1430" s="18" t="s">
        <v>5537</v>
      </c>
      <c r="BH1430" s="18" t="s">
        <v>5537</v>
      </c>
      <c r="BI1430" s="18" t="s">
        <v>5537</v>
      </c>
      <c r="BJ1430" s="18" t="s">
        <v>5537</v>
      </c>
      <c r="BK1430" s="18" t="s">
        <v>5537</v>
      </c>
      <c r="BL1430" s="9" t="s">
        <v>5537</v>
      </c>
      <c r="BM1430" s="14" t="s">
        <v>5537</v>
      </c>
      <c r="BN1430" s="14" t="s">
        <v>5537</v>
      </c>
      <c r="BO1430" s="14" t="str">
        <f>_xlfn.XLOOKUP(B1430,'[4]cell downs 18042026 17h'!$B:$B,'[4]cell downs 18042026 17h'!$B:$B,"")</f>
        <v/>
      </c>
      <c r="BP1430" s="14" t="str">
        <f>_xlfn.XLOOKUP(B1430,'[5]Cells Huawei 19042026 15h'!$B:$B,'[5]Cells Huawei 19042026 15h'!$B:$B,"")</f>
        <v/>
      </c>
      <c r="BQ1430" s="9" t="str">
        <f>_xlfn.XLOOKUP(B1430,'[6]cells down 19042026 9H40'!$B:$B,'[6]cells down 19042026 9H40'!$B:$B,"")</f>
        <v/>
      </c>
      <c r="BR1430" s="9" t="s">
        <v>5537</v>
      </c>
      <c r="BS1430" s="9" t="s">
        <v>12</v>
      </c>
      <c r="BT1430" s="108"/>
    </row>
    <row r="1431" spans="1:72" s="9" customFormat="1" x14ac:dyDescent="0.35">
      <c r="A1431" s="1" t="s">
        <v>2845</v>
      </c>
      <c r="B1431" s="8" t="s">
        <v>2846</v>
      </c>
      <c r="C1431" s="3" t="str">
        <f>_xlfn.XLOOKUP(B1431,'[1]daily break down'!$D:$D,'[1]daily break down'!$E:$E,"")</f>
        <v>Bafoussam</v>
      </c>
      <c r="D1431" s="1" t="s">
        <v>11</v>
      </c>
      <c r="E1431" s="1" t="s">
        <v>757</v>
      </c>
      <c r="F1431" s="3" t="s">
        <v>102</v>
      </c>
      <c r="G1431" s="1" t="s">
        <v>299</v>
      </c>
      <c r="H1431" s="32" t="str">
        <f>_xlfn.XLOOKUP(B1431,[2]CALCULATION!$B:$B,[2]CALCULATION!$H:$H,"")</f>
        <v>Huawei</v>
      </c>
      <c r="I1431" s="28">
        <v>0</v>
      </c>
      <c r="J1431" s="28">
        <v>0</v>
      </c>
      <c r="K1431" s="28">
        <v>0.90040392885373233</v>
      </c>
      <c r="L1431" s="28">
        <v>0</v>
      </c>
      <c r="M1431" s="28">
        <v>0</v>
      </c>
      <c r="N1431" s="28">
        <v>0</v>
      </c>
      <c r="O1431" s="28">
        <v>0</v>
      </c>
      <c r="P1431" s="28">
        <v>0</v>
      </c>
      <c r="Q1431" s="28">
        <v>0</v>
      </c>
      <c r="R1431" s="28">
        <v>14.772955886003887</v>
      </c>
      <c r="S1431" s="93">
        <v>0</v>
      </c>
      <c r="T1431" s="93">
        <f>_xlfn.XLOOKUP(B1431,'[3]Nur des jours'!$B:$B,'[3]Nur des jours'!$U:$U,"")</f>
        <v>0</v>
      </c>
      <c r="U1431" s="93">
        <v>0</v>
      </c>
      <c r="V1431" s="93">
        <v>0</v>
      </c>
      <c r="W1431" s="93">
        <v>0</v>
      </c>
      <c r="X1431" s="93">
        <v>1.6087240642291108E-2</v>
      </c>
      <c r="Y1431" s="93">
        <v>0</v>
      </c>
      <c r="Z1431" s="93">
        <v>0.11557130749672545</v>
      </c>
      <c r="AA1431" s="93">
        <v>0</v>
      </c>
      <c r="AB1431" s="93">
        <v>0</v>
      </c>
      <c r="AC1431" s="93">
        <f>_xlfn.XLOOKUP(B1431,'[3]Nur des jours'!$B:$B,'[3]Nur des jours'!$N:$N,"")</f>
        <v>0</v>
      </c>
      <c r="AD1431" s="93">
        <v>0</v>
      </c>
      <c r="AE1431" s="93">
        <v>0</v>
      </c>
      <c r="AF1431" s="93">
        <v>0</v>
      </c>
      <c r="AG1431" s="93"/>
      <c r="AH1431" s="93">
        <v>0</v>
      </c>
      <c r="AI1431" s="93">
        <v>0</v>
      </c>
      <c r="AJ1431" s="93">
        <v>0</v>
      </c>
      <c r="AK1431" s="93">
        <v>0</v>
      </c>
      <c r="AL1431" s="93">
        <v>0</v>
      </c>
      <c r="AM1431" s="49" t="s">
        <v>5559</v>
      </c>
      <c r="AN1431" s="49"/>
      <c r="AO1431" s="48" t="str" cm="1">
        <f t="array" ref="AO1431">IFERROR(_xlfn.IFS(
AQ1431="MPR ISSUE","PDH",
AQ1431="BSS Hardware Issue","BSS",
AQ1431="Sites strategiques, MLL, Pylone, etc.","ENVTECH",
AQ1431="AKTIVCO DEFAUT GE &amp; POWER Cabinet","AKTIVCO",
AQ1431="AKTIVCO Coupure ENEO &amp; Baisse de tension","AKTIVCO GRID ONLY",
AQ1431="Coupure ENEO &amp; Baisse de tension","IHS GRID ONLY",
AQ1431="Defaut GE &amp; POWER Cabinet","IHS",
AQ1431="Sharing","Partners",
AQ1431="Sites strategiques &amp; DataCenter","SST &amp; DC",
AQ1431="Exclu","Exclu",
AQ1431="SAT","SAT",
AQ1431="SPARE-ISSUE","SPARE-ISSUE",
AQ1431="Fiber CAmtel","TRANS_FO_CAMTEL",
AQ1431="Fiber AOF","Fiber AOF",
AQ1431="Projet OCM (HUAWEI)","TRAVAUX-HUAWEI",
AQ1431="Projet OCM (NOKIA)","TRAVAUX-NOKIA",
AQ1431="ACCESS-ISSUE","ACCESS-ISSUE",
AQ1431="Projet OCM (ZTE, NOKIA, autres projets)","TRAVAUX OCM",
AQ1431="No root CAuse","No root cause",
AQ1431="ODU HS","PDH",
AQ1431="IP &amp; VLAN","PDH",
AQ1431="Warehouse HUAWEI","SPARE-ISSUE",
AQ1431="SPARE-HS","SPARE-ISSUE",
AQ1431="Power Telco","BSS",AQ1431="no impacts","no impacts"
),"")</f>
        <v>No root cause</v>
      </c>
      <c r="AP1431" s="48" t="str" cm="1">
        <f t="array" ref="AP1431">IFERROR(_xlfn.IFS(
AQ1431="MPR ISSUE","TX ISSUE",
AQ1431="BSS Hardware Issue","RAN ISSUE",
AQ1431="Sites strategiques, MLL, Pylone, etc.","ENVTECH",
AQ1431="AKTIVCO DEFAUT GE &amp; POWER Cabinet","POWER ISSUE",
AQ1431="AKTIVCO Coupure ENEO &amp; Baisse de tension","POWER ISSUE",
AQ1431="Coupure ENEO &amp; Baisse de tension","POWER ISSUE",
AQ1431="Defaut GE &amp; POWER Cabinet","POWER ISSUE",
AQ1431="Sharing","POWER ISSUE",
AQ1431="Sites strategiques &amp; DataCenter","POWER ISSUE",
AQ1431="Exclu","Exclu",
AQ1431="SAT","TX ISSUE",
AQ1431="SPARE-ISSUE","SPARE-ISSUE",
AQ1431="Fiber CAmtel","TX ISSUE",
AQ1431="Fiber AOF","TX ISSUE",
AQ1431="Projet OCM (HUAWEI)","TRAVAUX-HUAWEI",
AQ1431="Projet OCM (NOKIA)","TRAVAUX -NOKIA",
AQ1431="ACCESS-ISSUE","ACCESS-ISSUE",
AQ1431="Projet OCM (ZTE, NOKIA, autres projets)","TRAVAUX OCM",
AQ1431="No root CAuse","No root cause",
AQ1431="ODU HS","TX ISSUE",
AQ1431="IP &amp; VLAN","TX ISSUE",
AQ1431="Warehouse HUAWEI","SPARE-ISSUE",
AQ1431="SPARE-HS","SPARE-ISSUE",
AQ1431="Power Telco","RAN ISSUE",AQ1431="no impacts","no impacts"
),"")</f>
        <v>No root cause</v>
      </c>
      <c r="AQ1431" s="127" t="s">
        <v>5344</v>
      </c>
      <c r="AR1431" s="48" t="str" cm="1">
        <f t="array" ref="AR1431">IFERROR(_xlfn.IFS(
AQ1431="MPR ISSUE","ACTIVE",
AQ1431="BSS Hardware Issue","ACTIVE",
AQ1431="Sites strategiques, MLL, Pylone, etc.","PASSIVE",
AQ1431="AKTIVCO DEFAUT GE &amp; POWER Cabinet","PASSIVE",
AQ1431="AKTIVCO Coupure ENEO &amp; Baisse de tension","PASSIVE",
AQ1431="Coupure ENEO &amp; Baisse de tension","PASSIVE",
AQ1431="Defaut GE &amp; POWER Cabinet","PASSIVE",
AQ1431="Sharing","PASSIVE",
AQ1431="Sites strategiques &amp; DataCenter","PASSIVE",
AQ1431="Exclu","Exclu",
AQ1431="SAT","ACTIVE",
AQ1431="SPARE-ISSUE","SPARE-ISSUE",
AQ1431="Fiber CAmtel","ACTIVE",
AQ1431="Fiber AOF","ACTIVE",
AQ1431="Projet OCM (HUAWEI)","PLANNED WORKS",
AQ1431="Projet OCM (NOKIA)","PLANNED WORKS",
AQ1431="ACCESS-ISSUE","ACCESS-ISSUE",
AQ1431="Projet OCM (ZTE, NOKIA, autres projets)","PLANNED WORKS",
AQ1431="No root CAuse","No root cause",
AQ1431="ODU HS","ACTIVE",
AQ1431="IP &amp; VLAN","ACTIVE",
AQ1431="Warehouse HUAWEI","SPARE-ISSUE",
AQ1431="SPARE-HS","SPARE-ISSUE",
AQ1431="Power Telco","ACTIVE", AQ1431="no impacts","no impacts"
),"")</f>
        <v>No root cause</v>
      </c>
      <c r="AS1431" s="92" t="s">
        <v>5537</v>
      </c>
      <c r="AT1431" s="98" t="s">
        <v>2846</v>
      </c>
      <c r="AV1431" s="17" t="s">
        <v>5537</v>
      </c>
      <c r="AW1431" s="7" t="s">
        <v>5537</v>
      </c>
      <c r="AX1431" s="6" t="s">
        <v>5537</v>
      </c>
      <c r="AY1431" s="7"/>
      <c r="AZ1431" s="3" t="s">
        <v>5537</v>
      </c>
      <c r="BA1431" s="18" t="s">
        <v>5537</v>
      </c>
      <c r="BB1431" s="18" t="s">
        <v>5537</v>
      </c>
      <c r="BC1431" s="18" t="s">
        <v>5537</v>
      </c>
      <c r="BD1431" s="18" t="s">
        <v>5537</v>
      </c>
      <c r="BE1431" s="18" t="s">
        <v>5537</v>
      </c>
      <c r="BF1431" s="18" t="s">
        <v>5537</v>
      </c>
      <c r="BG1431" s="18" t="s">
        <v>5537</v>
      </c>
      <c r="BH1431" s="18" t="s">
        <v>5537</v>
      </c>
      <c r="BI1431" s="18" t="s">
        <v>5537</v>
      </c>
      <c r="BJ1431" s="18" t="s">
        <v>5537</v>
      </c>
      <c r="BK1431" s="18" t="s">
        <v>5537</v>
      </c>
      <c r="BL1431" s="9" t="s">
        <v>5537</v>
      </c>
      <c r="BM1431" s="14" t="s">
        <v>5537</v>
      </c>
      <c r="BN1431" s="14" t="s">
        <v>5537</v>
      </c>
      <c r="BO1431" s="14" t="str">
        <f>_xlfn.XLOOKUP(B1431,'[4]cell downs 18042026 17h'!$B:$B,'[4]cell downs 18042026 17h'!$B:$B,"")</f>
        <v/>
      </c>
      <c r="BP1431" s="14" t="str">
        <f>_xlfn.XLOOKUP(B1431,'[5]Cells Huawei 19042026 15h'!$B:$B,'[5]Cells Huawei 19042026 15h'!$B:$B,"")</f>
        <v/>
      </c>
      <c r="BQ1431" s="9" t="str">
        <f>_xlfn.XLOOKUP(B1431,'[6]cells down 19042026 9H40'!$B:$B,'[6]cells down 19042026 9H40'!$B:$B,"")</f>
        <v/>
      </c>
      <c r="BR1431" s="9" t="s">
        <v>2846</v>
      </c>
      <c r="BS1431" s="9" t="s">
        <v>5537</v>
      </c>
      <c r="BT1431" s="108"/>
    </row>
    <row r="1432" spans="1:72" s="9" customFormat="1" x14ac:dyDescent="0.35">
      <c r="A1432" s="1" t="s">
        <v>4405</v>
      </c>
      <c r="B1432" s="8" t="s">
        <v>4406</v>
      </c>
      <c r="C1432" s="3" t="str">
        <f>_xlfn.XLOOKUP(B1432,'[1]daily break down'!$D:$D,'[1]daily break down'!$E:$E,"")</f>
        <v>OUEST</v>
      </c>
      <c r="D1432" s="1" t="s">
        <v>11</v>
      </c>
      <c r="E1432" s="1" t="s">
        <v>12</v>
      </c>
      <c r="F1432" s="3" t="s">
        <v>102</v>
      </c>
      <c r="G1432" s="1" t="s">
        <v>4407</v>
      </c>
      <c r="H1432" s="32" t="str">
        <f>_xlfn.XLOOKUP(B1432,[2]CALCULATION!$B:$B,[2]CALCULATION!$H:$H,"")</f>
        <v>HUAWEI</v>
      </c>
      <c r="I1432" s="28">
        <v>0</v>
      </c>
      <c r="J1432" s="28">
        <v>0</v>
      </c>
      <c r="K1432" s="28">
        <v>0</v>
      </c>
      <c r="L1432" s="28">
        <v>0</v>
      </c>
      <c r="M1432" s="28">
        <v>0</v>
      </c>
      <c r="N1432" s="28">
        <v>0</v>
      </c>
      <c r="O1432" s="28">
        <v>0</v>
      </c>
      <c r="P1432" s="28">
        <v>0</v>
      </c>
      <c r="Q1432" s="28">
        <v>0</v>
      </c>
      <c r="R1432" s="28">
        <v>0</v>
      </c>
      <c r="S1432" s="93">
        <v>0</v>
      </c>
      <c r="T1432" s="93">
        <f>_xlfn.XLOOKUP(B1432,'[3]Nur des jours'!$B:$B,'[3]Nur des jours'!$U:$U,"")</f>
        <v>0</v>
      </c>
      <c r="U1432" s="93">
        <v>0</v>
      </c>
      <c r="V1432" s="93">
        <v>0</v>
      </c>
      <c r="W1432" s="93">
        <v>0</v>
      </c>
      <c r="X1432" s="93">
        <v>1.5998065250704126E-2</v>
      </c>
      <c r="Y1432" s="93">
        <v>0</v>
      </c>
      <c r="Z1432" s="93">
        <v>0</v>
      </c>
      <c r="AA1432" s="93">
        <v>0</v>
      </c>
      <c r="AB1432" s="93">
        <v>0</v>
      </c>
      <c r="AC1432" s="93">
        <f>_xlfn.XLOOKUP(B1432,'[3]Nur des jours'!$B:$B,'[3]Nur des jours'!$N:$N,"")</f>
        <v>0</v>
      </c>
      <c r="AD1432" s="93">
        <v>0</v>
      </c>
      <c r="AE1432" s="93">
        <v>0</v>
      </c>
      <c r="AF1432" s="93">
        <v>0</v>
      </c>
      <c r="AG1432" s="93"/>
      <c r="AH1432" s="93">
        <v>0</v>
      </c>
      <c r="AI1432" s="93">
        <v>0</v>
      </c>
      <c r="AJ1432" s="93">
        <v>0</v>
      </c>
      <c r="AK1432" s="93">
        <v>0</v>
      </c>
      <c r="AL1432" s="93">
        <v>0</v>
      </c>
      <c r="AM1432" s="49" t="s">
        <v>5559</v>
      </c>
      <c r="AN1432" s="49"/>
      <c r="AO1432" s="48" t="str" cm="1">
        <f t="array" ref="AO1432">IFERROR(_xlfn.IFS(
AQ1432="MPR ISSUE","PDH",
AQ1432="BSS Hardware Issue","BSS",
AQ1432="Sites strategiques, MLL, Pylone, etc.","ENVTECH",
AQ1432="AKTIVCO DEFAUT GE &amp; POWER Cabinet","AKTIVCO",
AQ1432="AKTIVCO Coupure ENEO &amp; Baisse de tension","AKTIVCO GRID ONLY",
AQ1432="Coupure ENEO &amp; Baisse de tension","IHS GRID ONLY",
AQ1432="Defaut GE &amp; POWER Cabinet","IHS",
AQ1432="Sharing","Partners",
AQ1432="Sites strategiques &amp; DataCenter","SST &amp; DC",
AQ1432="Exclu","Exclu",
AQ1432="SAT","SAT",
AQ1432="SPARE-ISSUE","SPARE-ISSUE",
AQ1432="Fiber CAmtel","TRANS_FO_CAMTEL",
AQ1432="Fiber AOF","Fiber AOF",
AQ1432="Projet OCM (HUAWEI)","TRAVAUX-HUAWEI",
AQ1432="Projet OCM (NOKIA)","TRAVAUX-NOKIA",
AQ1432="ACCESS-ISSUE","ACCESS-ISSUE",
AQ1432="Projet OCM (ZTE, NOKIA, autres projets)","TRAVAUX OCM",
AQ1432="No root CAuse","No root cause",
AQ1432="ODU HS","PDH",
AQ1432="IP &amp; VLAN","PDH",
AQ1432="Warehouse HUAWEI","SPARE-ISSUE",
AQ1432="SPARE-HS","SPARE-ISSUE",
AQ1432="Power Telco","BSS",AQ1432="no impacts","no impacts"
),"")</f>
        <v>No root cause</v>
      </c>
      <c r="AP1432" s="48" t="str" cm="1">
        <f t="array" ref="AP1432">IFERROR(_xlfn.IFS(
AQ1432="MPR ISSUE","TX ISSUE",
AQ1432="BSS Hardware Issue","RAN ISSUE",
AQ1432="Sites strategiques, MLL, Pylone, etc.","ENVTECH",
AQ1432="AKTIVCO DEFAUT GE &amp; POWER Cabinet","POWER ISSUE",
AQ1432="AKTIVCO Coupure ENEO &amp; Baisse de tension","POWER ISSUE",
AQ1432="Coupure ENEO &amp; Baisse de tension","POWER ISSUE",
AQ1432="Defaut GE &amp; POWER Cabinet","POWER ISSUE",
AQ1432="Sharing","POWER ISSUE",
AQ1432="Sites strategiques &amp; DataCenter","POWER ISSUE",
AQ1432="Exclu","Exclu",
AQ1432="SAT","TX ISSUE",
AQ1432="SPARE-ISSUE","SPARE-ISSUE",
AQ1432="Fiber CAmtel","TX ISSUE",
AQ1432="Fiber AOF","TX ISSUE",
AQ1432="Projet OCM (HUAWEI)","TRAVAUX-HUAWEI",
AQ1432="Projet OCM (NOKIA)","TRAVAUX -NOKIA",
AQ1432="ACCESS-ISSUE","ACCESS-ISSUE",
AQ1432="Projet OCM (ZTE, NOKIA, autres projets)","TRAVAUX OCM",
AQ1432="No root CAuse","No root cause",
AQ1432="ODU HS","TX ISSUE",
AQ1432="IP &amp; VLAN","TX ISSUE",
AQ1432="Warehouse HUAWEI","SPARE-ISSUE",
AQ1432="SPARE-HS","SPARE-ISSUE",
AQ1432="Power Telco","RAN ISSUE",AQ1432="no impacts","no impacts"
),"")</f>
        <v>No root cause</v>
      </c>
      <c r="AQ1432" s="127" t="s">
        <v>5344</v>
      </c>
      <c r="AR1432" s="48" t="str" cm="1">
        <f t="array" ref="AR1432">IFERROR(_xlfn.IFS(
AQ1432="MPR ISSUE","ACTIVE",
AQ1432="BSS Hardware Issue","ACTIVE",
AQ1432="Sites strategiques, MLL, Pylone, etc.","PASSIVE",
AQ1432="AKTIVCO DEFAUT GE &amp; POWER Cabinet","PASSIVE",
AQ1432="AKTIVCO Coupure ENEO &amp; Baisse de tension","PASSIVE",
AQ1432="Coupure ENEO &amp; Baisse de tension","PASSIVE",
AQ1432="Defaut GE &amp; POWER Cabinet","PASSIVE",
AQ1432="Sharing","PASSIVE",
AQ1432="Sites strategiques &amp; DataCenter","PASSIVE",
AQ1432="Exclu","Exclu",
AQ1432="SAT","ACTIVE",
AQ1432="SPARE-ISSUE","SPARE-ISSUE",
AQ1432="Fiber CAmtel","ACTIVE",
AQ1432="Fiber AOF","ACTIVE",
AQ1432="Projet OCM (HUAWEI)","PLANNED WORKS",
AQ1432="Projet OCM (NOKIA)","PLANNED WORKS",
AQ1432="ACCESS-ISSUE","ACCESS-ISSUE",
AQ1432="Projet OCM (ZTE, NOKIA, autres projets)","PLANNED WORKS",
AQ1432="No root CAuse","No root cause",
AQ1432="ODU HS","ACTIVE",
AQ1432="IP &amp; VLAN","ACTIVE",
AQ1432="Warehouse HUAWEI","SPARE-ISSUE",
AQ1432="SPARE-HS","SPARE-ISSUE",
AQ1432="Power Telco","ACTIVE", AQ1432="no impacts","no impacts"
),"")</f>
        <v>No root cause</v>
      </c>
      <c r="AS1432" s="92" t="s">
        <v>5537</v>
      </c>
      <c r="AT1432" s="98" t="s">
        <v>4406</v>
      </c>
      <c r="AV1432" s="17" t="s">
        <v>5537</v>
      </c>
      <c r="AW1432" s="7" t="s">
        <v>5537</v>
      </c>
      <c r="AX1432" s="6" t="s">
        <v>5537</v>
      </c>
      <c r="AY1432" s="7"/>
      <c r="AZ1432" s="3" t="s">
        <v>5537</v>
      </c>
      <c r="BA1432" s="18" t="s">
        <v>5537</v>
      </c>
      <c r="BB1432" s="18" t="s">
        <v>5537</v>
      </c>
      <c r="BC1432" s="18" t="s">
        <v>5537</v>
      </c>
      <c r="BD1432" s="18" t="s">
        <v>5537</v>
      </c>
      <c r="BE1432" s="18" t="s">
        <v>5537</v>
      </c>
      <c r="BF1432" s="18" t="s">
        <v>5537</v>
      </c>
      <c r="BG1432" s="18" t="s">
        <v>5537</v>
      </c>
      <c r="BH1432" s="18" t="s">
        <v>5537</v>
      </c>
      <c r="BI1432" s="18" t="s">
        <v>5537</v>
      </c>
      <c r="BJ1432" s="18" t="s">
        <v>5537</v>
      </c>
      <c r="BK1432" s="18" t="s">
        <v>5537</v>
      </c>
      <c r="BL1432" s="9" t="s">
        <v>5537</v>
      </c>
      <c r="BM1432" s="14" t="s">
        <v>5537</v>
      </c>
      <c r="BN1432" s="14" t="s">
        <v>5537</v>
      </c>
      <c r="BO1432" s="14" t="str">
        <f>_xlfn.XLOOKUP(B1432,'[4]cell downs 18042026 17h'!$B:$B,'[4]cell downs 18042026 17h'!$B:$B,"")</f>
        <v/>
      </c>
      <c r="BP1432" s="14" t="str">
        <f>_xlfn.XLOOKUP(B1432,'[5]Cells Huawei 19042026 15h'!$B:$B,'[5]Cells Huawei 19042026 15h'!$B:$B,"")</f>
        <v/>
      </c>
      <c r="BQ1432" s="9" t="str">
        <f>_xlfn.XLOOKUP(B1432,'[6]cells down 19042026 9H40'!$B:$B,'[6]cells down 19042026 9H40'!$B:$B,"")</f>
        <v/>
      </c>
      <c r="BR1432" s="9" t="s">
        <v>4406</v>
      </c>
      <c r="BS1432" s="9" t="s">
        <v>12</v>
      </c>
      <c r="BT1432" s="108"/>
    </row>
    <row r="1433" spans="1:72" s="9" customFormat="1" ht="46" customHeight="1" x14ac:dyDescent="0.35">
      <c r="A1433" s="1" t="s">
        <v>4229</v>
      </c>
      <c r="B1433" s="8" t="s">
        <v>4230</v>
      </c>
      <c r="C1433" s="3" t="str">
        <f>_xlfn.XLOOKUP(B1433,'[1]daily break down'!$D:$D,'[1]daily break down'!$E:$E,"")</f>
        <v>OUEST</v>
      </c>
      <c r="D1433" s="1" t="s">
        <v>2748</v>
      </c>
      <c r="E1433" s="1" t="s">
        <v>12</v>
      </c>
      <c r="F1433" s="3" t="s">
        <v>102</v>
      </c>
      <c r="G1433" s="1" t="s">
        <v>4231</v>
      </c>
      <c r="H1433" s="32" t="str">
        <f>_xlfn.XLOOKUP(B1433,[2]CALCULATION!$B:$B,[2]CALCULATION!$H:$H,"")</f>
        <v>HUAWEI</v>
      </c>
      <c r="I1433" s="28">
        <v>0</v>
      </c>
      <c r="J1433" s="28">
        <v>0</v>
      </c>
      <c r="K1433" s="28">
        <v>0</v>
      </c>
      <c r="L1433" s="28">
        <v>0</v>
      </c>
      <c r="M1433" s="28">
        <v>0</v>
      </c>
      <c r="N1433" s="28">
        <v>0</v>
      </c>
      <c r="O1433" s="28">
        <v>0</v>
      </c>
      <c r="P1433" s="28">
        <v>0</v>
      </c>
      <c r="Q1433" s="28">
        <v>0</v>
      </c>
      <c r="R1433" s="28">
        <v>0</v>
      </c>
      <c r="S1433" s="93">
        <v>0</v>
      </c>
      <c r="T1433" s="93">
        <f>_xlfn.XLOOKUP(B1433,'[3]Nur des jours'!$B:$B,'[3]Nur des jours'!$U:$U,"")</f>
        <v>0</v>
      </c>
      <c r="U1433" s="93">
        <v>0</v>
      </c>
      <c r="V1433" s="93">
        <v>0</v>
      </c>
      <c r="W1433" s="93">
        <v>0</v>
      </c>
      <c r="X1433" s="93">
        <v>1.5498683057817042E-2</v>
      </c>
      <c r="Y1433" s="93">
        <v>0</v>
      </c>
      <c r="Z1433" s="93">
        <v>0</v>
      </c>
      <c r="AA1433" s="93">
        <v>0</v>
      </c>
      <c r="AB1433" s="93">
        <v>0</v>
      </c>
      <c r="AC1433" s="93">
        <f>_xlfn.XLOOKUP(B1433,'[3]Nur des jours'!$B:$B,'[3]Nur des jours'!$N:$N,"")</f>
        <v>0</v>
      </c>
      <c r="AD1433" s="93">
        <v>0</v>
      </c>
      <c r="AE1433" s="93">
        <v>0</v>
      </c>
      <c r="AF1433" s="93">
        <v>0</v>
      </c>
      <c r="AG1433" s="93"/>
      <c r="AH1433" s="93">
        <v>0</v>
      </c>
      <c r="AI1433" s="93">
        <v>0</v>
      </c>
      <c r="AJ1433" s="93">
        <v>0</v>
      </c>
      <c r="AK1433" s="93">
        <v>0</v>
      </c>
      <c r="AL1433" s="93">
        <v>0</v>
      </c>
      <c r="AM1433" s="49" t="s">
        <v>5559</v>
      </c>
      <c r="AN1433" s="49"/>
      <c r="AO1433" s="48" t="str" cm="1">
        <f t="array" ref="AO1433">IFERROR(_xlfn.IFS(
AQ1433="MPR ISSUE","PDH",
AQ1433="BSS Hardware Issue","BSS",
AQ1433="Sites strategiques, MLL, Pylone, etc.","ENVTECH",
AQ1433="AKTIVCO DEFAUT GE &amp; POWER Cabinet","AKTIVCO",
AQ1433="AKTIVCO Coupure ENEO &amp; Baisse de tension","AKTIVCO GRID ONLY",
AQ1433="Coupure ENEO &amp; Baisse de tension","IHS GRID ONLY",
AQ1433="Defaut GE &amp; POWER Cabinet","IHS",
AQ1433="Sharing","Partners",
AQ1433="Sites strategiques &amp; DataCenter","SST &amp; DC",
AQ1433="Exclu","Exclu",
AQ1433="SAT","SAT",
AQ1433="SPARE-ISSUE","SPARE-ISSUE",
AQ1433="Fiber CAmtel","TRANS_FO_CAMTEL",
AQ1433="Fiber AOF","Fiber AOF",
AQ1433="Projet OCM (HUAWEI)","TRAVAUX-HUAWEI",
AQ1433="Projet OCM (NOKIA)","TRAVAUX-NOKIA",
AQ1433="ACCESS-ISSUE","ACCESS-ISSUE",
AQ1433="Projet OCM (ZTE, NOKIA, autres projets)","TRAVAUX OCM",
AQ1433="No root CAuse","No root cause",
AQ1433="ODU HS","PDH",
AQ1433="IP &amp; VLAN","PDH",
AQ1433="Warehouse HUAWEI","SPARE-ISSUE",
AQ1433="SPARE-HS","SPARE-ISSUE",
AQ1433="Power Telco","BSS",AQ1433="no impacts","no impacts"
),"")</f>
        <v>No root cause</v>
      </c>
      <c r="AP1433" s="48" t="str" cm="1">
        <f t="array" ref="AP1433">IFERROR(_xlfn.IFS(
AQ1433="MPR ISSUE","TX ISSUE",
AQ1433="BSS Hardware Issue","RAN ISSUE",
AQ1433="Sites strategiques, MLL, Pylone, etc.","ENVTECH",
AQ1433="AKTIVCO DEFAUT GE &amp; POWER Cabinet","POWER ISSUE",
AQ1433="AKTIVCO Coupure ENEO &amp; Baisse de tension","POWER ISSUE",
AQ1433="Coupure ENEO &amp; Baisse de tension","POWER ISSUE",
AQ1433="Defaut GE &amp; POWER Cabinet","POWER ISSUE",
AQ1433="Sharing","POWER ISSUE",
AQ1433="Sites strategiques &amp; DataCenter","POWER ISSUE",
AQ1433="Exclu","Exclu",
AQ1433="SAT","TX ISSUE",
AQ1433="SPARE-ISSUE","SPARE-ISSUE",
AQ1433="Fiber CAmtel","TX ISSUE",
AQ1433="Fiber AOF","TX ISSUE",
AQ1433="Projet OCM (HUAWEI)","TRAVAUX-HUAWEI",
AQ1433="Projet OCM (NOKIA)","TRAVAUX -NOKIA",
AQ1433="ACCESS-ISSUE","ACCESS-ISSUE",
AQ1433="Projet OCM (ZTE, NOKIA, autres projets)","TRAVAUX OCM",
AQ1433="No root CAuse","No root cause",
AQ1433="ODU HS","TX ISSUE",
AQ1433="IP &amp; VLAN","TX ISSUE",
AQ1433="Warehouse HUAWEI","SPARE-ISSUE",
AQ1433="SPARE-HS","SPARE-ISSUE",
AQ1433="Power Telco","RAN ISSUE",AQ1433="no impacts","no impacts"
),"")</f>
        <v>No root cause</v>
      </c>
      <c r="AQ1433" s="127" t="s">
        <v>5344</v>
      </c>
      <c r="AR1433" s="48" t="str" cm="1">
        <f t="array" ref="AR1433">IFERROR(_xlfn.IFS(
AQ1433="MPR ISSUE","ACTIVE",
AQ1433="BSS Hardware Issue","ACTIVE",
AQ1433="Sites strategiques, MLL, Pylone, etc.","PASSIVE",
AQ1433="AKTIVCO DEFAUT GE &amp; POWER Cabinet","PASSIVE",
AQ1433="AKTIVCO Coupure ENEO &amp; Baisse de tension","PASSIVE",
AQ1433="Coupure ENEO &amp; Baisse de tension","PASSIVE",
AQ1433="Defaut GE &amp; POWER Cabinet","PASSIVE",
AQ1433="Sharing","PASSIVE",
AQ1433="Sites strategiques &amp; DataCenter","PASSIVE",
AQ1433="Exclu","Exclu",
AQ1433="SAT","ACTIVE",
AQ1433="SPARE-ISSUE","SPARE-ISSUE",
AQ1433="Fiber CAmtel","ACTIVE",
AQ1433="Fiber AOF","ACTIVE",
AQ1433="Projet OCM (HUAWEI)","PLANNED WORKS",
AQ1433="Projet OCM (NOKIA)","PLANNED WORKS",
AQ1433="ACCESS-ISSUE","ACCESS-ISSUE",
AQ1433="Projet OCM (ZTE, NOKIA, autres projets)","PLANNED WORKS",
AQ1433="No root CAuse","No root cause",
AQ1433="ODU HS","ACTIVE",
AQ1433="IP &amp; VLAN","ACTIVE",
AQ1433="Warehouse HUAWEI","SPARE-ISSUE",
AQ1433="SPARE-HS","SPARE-ISSUE",
AQ1433="Power Telco","ACTIVE", AQ1433="no impacts","no impacts"
),"")</f>
        <v>No root cause</v>
      </c>
      <c r="AS1433" s="92" t="s">
        <v>5537</v>
      </c>
      <c r="AT1433" s="98" t="s">
        <v>4230</v>
      </c>
      <c r="AV1433" s="17" t="s">
        <v>5537</v>
      </c>
      <c r="AW1433" s="7" t="s">
        <v>5537</v>
      </c>
      <c r="AX1433" s="6" t="s">
        <v>5537</v>
      </c>
      <c r="AY1433" s="7"/>
      <c r="AZ1433" s="3" t="s">
        <v>5537</v>
      </c>
      <c r="BA1433" s="18" t="s">
        <v>5537</v>
      </c>
      <c r="BB1433" s="18" t="s">
        <v>5537</v>
      </c>
      <c r="BC1433" s="18" t="s">
        <v>5537</v>
      </c>
      <c r="BD1433" s="18" t="s">
        <v>5537</v>
      </c>
      <c r="BE1433" s="18" t="s">
        <v>5537</v>
      </c>
      <c r="BF1433" s="18" t="s">
        <v>5537</v>
      </c>
      <c r="BG1433" s="18" t="s">
        <v>5537</v>
      </c>
      <c r="BH1433" s="18" t="s">
        <v>5537</v>
      </c>
      <c r="BI1433" s="18" t="s">
        <v>5537</v>
      </c>
      <c r="BJ1433" s="18" t="s">
        <v>5537</v>
      </c>
      <c r="BK1433" s="18" t="s">
        <v>5537</v>
      </c>
      <c r="BL1433" s="9" t="s">
        <v>5537</v>
      </c>
      <c r="BM1433" s="14" t="s">
        <v>5537</v>
      </c>
      <c r="BN1433" s="14" t="s">
        <v>5537</v>
      </c>
      <c r="BO1433" s="14" t="str">
        <f>_xlfn.XLOOKUP(B1433,'[4]cell downs 18042026 17h'!$B:$B,'[4]cell downs 18042026 17h'!$B:$B,"")</f>
        <v/>
      </c>
      <c r="BP1433" s="14" t="str">
        <f>_xlfn.XLOOKUP(B1433,'[5]Cells Huawei 19042026 15h'!$B:$B,'[5]Cells Huawei 19042026 15h'!$B:$B,"")</f>
        <v/>
      </c>
      <c r="BQ1433" s="9" t="str">
        <f>_xlfn.XLOOKUP(B1433,'[6]cells down 19042026 9H40'!$B:$B,'[6]cells down 19042026 9H40'!$B:$B,"")</f>
        <v/>
      </c>
      <c r="BR1433" s="9" t="s">
        <v>4230</v>
      </c>
      <c r="BS1433" s="9" t="s">
        <v>5537</v>
      </c>
      <c r="BT1433" s="108"/>
    </row>
    <row r="1434" spans="1:72" s="9" customFormat="1" x14ac:dyDescent="0.35">
      <c r="A1434" s="1" t="s">
        <v>4284</v>
      </c>
      <c r="B1434" s="8" t="s">
        <v>4285</v>
      </c>
      <c r="C1434" s="3" t="str">
        <f>_xlfn.XLOOKUP(B1434,'[1]daily break down'!$D:$D,'[1]daily break down'!$E:$E,"")</f>
        <v>ADAMAOUA</v>
      </c>
      <c r="D1434" s="1" t="s">
        <v>18</v>
      </c>
      <c r="E1434" s="1" t="s">
        <v>4286</v>
      </c>
      <c r="F1434" s="3" t="s">
        <v>90</v>
      </c>
      <c r="G1434" s="1" t="s">
        <v>4263</v>
      </c>
      <c r="H1434" s="32" t="str">
        <f>_xlfn.XLOOKUP(B1434,[2]CALCULATION!$B:$B,[2]CALCULATION!$H:$H,"")</f>
        <v>HUAWEI</v>
      </c>
      <c r="I1434" s="28">
        <v>0</v>
      </c>
      <c r="J1434" s="28">
        <v>0</v>
      </c>
      <c r="K1434" s="28">
        <v>0</v>
      </c>
      <c r="L1434" s="28">
        <v>0</v>
      </c>
      <c r="M1434" s="28">
        <v>0</v>
      </c>
      <c r="N1434" s="28">
        <v>0</v>
      </c>
      <c r="O1434" s="28">
        <v>0</v>
      </c>
      <c r="P1434" s="28">
        <v>0</v>
      </c>
      <c r="Q1434" s="28">
        <v>0</v>
      </c>
      <c r="R1434" s="28">
        <v>0</v>
      </c>
      <c r="S1434" s="93">
        <v>0</v>
      </c>
      <c r="T1434" s="93">
        <f>_xlfn.XLOOKUP(B1434,'[3]Nur des jours'!$B:$B,'[3]Nur des jours'!$U:$U,"")</f>
        <v>0</v>
      </c>
      <c r="U1434" s="93">
        <v>0</v>
      </c>
      <c r="V1434" s="93">
        <v>16.529479244249256</v>
      </c>
      <c r="W1434" s="93">
        <v>1.7346397171499255</v>
      </c>
      <c r="X1434" s="93">
        <v>8.9175391586979527E-3</v>
      </c>
      <c r="Y1434" s="93">
        <v>0</v>
      </c>
      <c r="Z1434" s="93">
        <v>0</v>
      </c>
      <c r="AA1434" s="93">
        <v>0</v>
      </c>
      <c r="AB1434" s="93">
        <v>0</v>
      </c>
      <c r="AC1434" s="93">
        <f>_xlfn.XLOOKUP(B1434,'[3]Nur des jours'!$B:$B,'[3]Nur des jours'!$N:$N,"")</f>
        <v>0</v>
      </c>
      <c r="AD1434" s="93">
        <v>0</v>
      </c>
      <c r="AE1434" s="93">
        <v>0</v>
      </c>
      <c r="AF1434" s="93">
        <v>0</v>
      </c>
      <c r="AG1434" s="93"/>
      <c r="AH1434" s="93">
        <v>0</v>
      </c>
      <c r="AI1434" s="93">
        <v>0</v>
      </c>
      <c r="AJ1434" s="93">
        <v>0</v>
      </c>
      <c r="AK1434" s="93">
        <v>0</v>
      </c>
      <c r="AL1434" s="93">
        <v>0</v>
      </c>
      <c r="AM1434" s="49" t="s">
        <v>5559</v>
      </c>
      <c r="AN1434" s="49"/>
      <c r="AO1434" s="48" t="str" cm="1">
        <f t="array" ref="AO1434">IFERROR(_xlfn.IFS(
AQ1434="MPR ISSUE","PDH",
AQ1434="BSS Hardware Issue","BSS",
AQ1434="Sites strategiques, MLL, Pylone, etc.","ENVTECH",
AQ1434="AKTIVCO DEFAUT GE &amp; POWER Cabinet","AKTIVCO",
AQ1434="AKTIVCO Coupure ENEO &amp; Baisse de tension","AKTIVCO GRID ONLY",
AQ1434="Coupure ENEO &amp; Baisse de tension","IHS GRID ONLY",
AQ1434="Defaut GE &amp; POWER Cabinet","IHS",
AQ1434="Sharing","Partners",
AQ1434="Sites strategiques &amp; DataCenter","SST &amp; DC",
AQ1434="Exclu","Exclu",
AQ1434="SAT","SAT",
AQ1434="SPARE-ISSUE","SPARE-ISSUE",
AQ1434="Fiber CAmtel","TRANS_FO_CAMTEL",
AQ1434="Fiber AOF","Fiber AOF",
AQ1434="Projet OCM (HUAWEI)","TRAVAUX-HUAWEI",
AQ1434="Projet OCM (NOKIA)","TRAVAUX-NOKIA",
AQ1434="ACCESS-ISSUE","ACCESS-ISSUE",
AQ1434="Projet OCM (ZTE, NOKIA, autres projets)","TRAVAUX OCM",
AQ1434="No root CAuse","No root cause",
AQ1434="ODU HS","PDH",
AQ1434="IP &amp; VLAN","PDH",
AQ1434="Warehouse HUAWEI","SPARE-ISSUE",
AQ1434="SPARE-HS","SPARE-ISSUE",
AQ1434="Power Telco","BSS",AQ1434="no impacts","no impacts"
),"")</f>
        <v>No root cause</v>
      </c>
      <c r="AP1434" s="48" t="str" cm="1">
        <f t="array" ref="AP1434">IFERROR(_xlfn.IFS(
AQ1434="MPR ISSUE","TX ISSUE",
AQ1434="BSS Hardware Issue","RAN ISSUE",
AQ1434="Sites strategiques, MLL, Pylone, etc.","ENVTECH",
AQ1434="AKTIVCO DEFAUT GE &amp; POWER Cabinet","POWER ISSUE",
AQ1434="AKTIVCO Coupure ENEO &amp; Baisse de tension","POWER ISSUE",
AQ1434="Coupure ENEO &amp; Baisse de tension","POWER ISSUE",
AQ1434="Defaut GE &amp; POWER Cabinet","POWER ISSUE",
AQ1434="Sharing","POWER ISSUE",
AQ1434="Sites strategiques &amp; DataCenter","POWER ISSUE",
AQ1434="Exclu","Exclu",
AQ1434="SAT","TX ISSUE",
AQ1434="SPARE-ISSUE","SPARE-ISSUE",
AQ1434="Fiber CAmtel","TX ISSUE",
AQ1434="Fiber AOF","TX ISSUE",
AQ1434="Projet OCM (HUAWEI)","TRAVAUX-HUAWEI",
AQ1434="Projet OCM (NOKIA)","TRAVAUX -NOKIA",
AQ1434="ACCESS-ISSUE","ACCESS-ISSUE",
AQ1434="Projet OCM (ZTE, NOKIA, autres projets)","TRAVAUX OCM",
AQ1434="No root CAuse","No root cause",
AQ1434="ODU HS","TX ISSUE",
AQ1434="IP &amp; VLAN","TX ISSUE",
AQ1434="Warehouse HUAWEI","SPARE-ISSUE",
AQ1434="SPARE-HS","SPARE-ISSUE",
AQ1434="Power Telco","RAN ISSUE",AQ1434="no impacts","no impacts"
),"")</f>
        <v>No root cause</v>
      </c>
      <c r="AQ1434" s="67" t="s">
        <v>5344</v>
      </c>
      <c r="AR1434" s="48" t="str" cm="1">
        <f t="array" ref="AR1434">IFERROR(_xlfn.IFS(
AQ1434="MPR ISSUE","ACTIVE",
AQ1434="BSS Hardware Issue","ACTIVE",
AQ1434="Sites strategiques, MLL, Pylone, etc.","PASSIVE",
AQ1434="AKTIVCO DEFAUT GE &amp; POWER Cabinet","PASSIVE",
AQ1434="AKTIVCO Coupure ENEO &amp; Baisse de tension","PASSIVE",
AQ1434="Coupure ENEO &amp; Baisse de tension","PASSIVE",
AQ1434="Defaut GE &amp; POWER Cabinet","PASSIVE",
AQ1434="Sharing","PASSIVE",
AQ1434="Sites strategiques &amp; DataCenter","PASSIVE",
AQ1434="Exclu","Exclu",
AQ1434="SAT","ACTIVE",
AQ1434="SPARE-ISSUE","SPARE-ISSUE",
AQ1434="Fiber CAmtel","ACTIVE",
AQ1434="Fiber AOF","ACTIVE",
AQ1434="Projet OCM (HUAWEI)","PLANNED WORKS",
AQ1434="Projet OCM (NOKIA)","PLANNED WORKS",
AQ1434="ACCESS-ISSUE","ACCESS-ISSUE",
AQ1434="Projet OCM (ZTE, NOKIA, autres projets)","PLANNED WORKS",
AQ1434="No root CAuse","No root cause",
AQ1434="ODU HS","ACTIVE",
AQ1434="IP &amp; VLAN","ACTIVE",
AQ1434="Warehouse HUAWEI","SPARE-ISSUE",
AQ1434="SPARE-HS","SPARE-ISSUE",
AQ1434="Power Telco","ACTIVE", AQ1434="no impacts","no impacts"
),"")</f>
        <v>No root cause</v>
      </c>
      <c r="AS1434" s="92" t="s">
        <v>5537</v>
      </c>
      <c r="AT1434" s="98" t="s">
        <v>4285</v>
      </c>
      <c r="AV1434" s="17" t="s">
        <v>5537</v>
      </c>
      <c r="AW1434" s="7" t="s">
        <v>5537</v>
      </c>
      <c r="AX1434" s="6" t="s">
        <v>5537</v>
      </c>
      <c r="AY1434" s="7"/>
      <c r="AZ1434" s="3" t="s">
        <v>5537</v>
      </c>
      <c r="BA1434" s="18" t="s">
        <v>5537</v>
      </c>
      <c r="BB1434" s="18" t="s">
        <v>5537</v>
      </c>
      <c r="BC1434" s="18" t="s">
        <v>5537</v>
      </c>
      <c r="BD1434" s="18" t="s">
        <v>5537</v>
      </c>
      <c r="BE1434" s="18" t="s">
        <v>5537</v>
      </c>
      <c r="BF1434" s="18" t="s">
        <v>5537</v>
      </c>
      <c r="BG1434" s="18" t="s">
        <v>5537</v>
      </c>
      <c r="BH1434" s="18" t="s">
        <v>5537</v>
      </c>
      <c r="BI1434" s="18" t="s">
        <v>5537</v>
      </c>
      <c r="BJ1434" s="18" t="s">
        <v>5537</v>
      </c>
      <c r="BK1434" s="18" t="s">
        <v>5537</v>
      </c>
      <c r="BL1434" s="9" t="s">
        <v>5537</v>
      </c>
      <c r="BM1434" s="14" t="s">
        <v>5537</v>
      </c>
      <c r="BN1434" s="14" t="s">
        <v>5537</v>
      </c>
      <c r="BO1434" s="14" t="str">
        <f>_xlfn.XLOOKUP(B1434,'[4]cell downs 18042026 17h'!$B:$B,'[4]cell downs 18042026 17h'!$B:$B,"")</f>
        <v/>
      </c>
      <c r="BP1434" s="14" t="str">
        <f>_xlfn.XLOOKUP(B1434,'[5]Cells Huawei 19042026 15h'!$B:$B,'[5]Cells Huawei 19042026 15h'!$B:$B,"")</f>
        <v/>
      </c>
      <c r="BQ1434" s="9" t="str">
        <f>_xlfn.XLOOKUP(B1434,'[6]cells down 19042026 9H40'!$B:$B,'[6]cells down 19042026 9H40'!$B:$B,"")</f>
        <v/>
      </c>
      <c r="BR1434" s="9" t="s">
        <v>5537</v>
      </c>
      <c r="BS1434" s="9" t="s">
        <v>12</v>
      </c>
      <c r="BT1434" s="108"/>
    </row>
    <row r="1435" spans="1:72" s="9" customFormat="1" x14ac:dyDescent="0.35">
      <c r="A1435" s="1" t="s">
        <v>3775</v>
      </c>
      <c r="B1435" s="8" t="s">
        <v>3776</v>
      </c>
      <c r="C1435" s="3" t="str">
        <f>_xlfn.XLOOKUP(B1435,'[1]daily break down'!$D:$D,'[1]daily break down'!$E:$E,"")</f>
        <v>NORD</v>
      </c>
      <c r="D1435" s="1" t="s">
        <v>11</v>
      </c>
      <c r="E1435" s="1" t="s">
        <v>12</v>
      </c>
      <c r="F1435" s="3" t="s">
        <v>23</v>
      </c>
      <c r="G1435" s="1" t="s">
        <v>24</v>
      </c>
      <c r="H1435" s="32" t="str">
        <f>_xlfn.XLOOKUP(B1435,[2]CALCULATION!$B:$B,[2]CALCULATION!$H:$H,"")</f>
        <v>Huawei</v>
      </c>
      <c r="I1435" s="28">
        <v>2.764437139196366E-3</v>
      </c>
      <c r="J1435" s="28">
        <v>8.9175391586979543E-5</v>
      </c>
      <c r="K1435" s="28">
        <v>0</v>
      </c>
      <c r="L1435" s="28">
        <v>0</v>
      </c>
      <c r="M1435" s="28">
        <v>0</v>
      </c>
      <c r="N1435" s="28">
        <v>0</v>
      </c>
      <c r="O1435" s="28">
        <v>0</v>
      </c>
      <c r="P1435" s="28">
        <v>0</v>
      </c>
      <c r="Q1435" s="28">
        <v>0</v>
      </c>
      <c r="R1435" s="28">
        <v>0.39668781193551977</v>
      </c>
      <c r="S1435" s="93">
        <v>0</v>
      </c>
      <c r="T1435" s="93">
        <f>_xlfn.XLOOKUP(B1435,'[3]Nur des jours'!$B:$B,'[3]Nur des jours'!$U:$U,"")</f>
        <v>0.26324575596476357</v>
      </c>
      <c r="U1435" s="93">
        <v>0</v>
      </c>
      <c r="V1435" s="93">
        <v>0.81770267069596736</v>
      </c>
      <c r="W1435" s="93">
        <v>0.26324575596476357</v>
      </c>
      <c r="X1435" s="93">
        <v>8.917539158697951E-3</v>
      </c>
      <c r="Y1435" s="93">
        <v>0</v>
      </c>
      <c r="Z1435" s="93">
        <v>0</v>
      </c>
      <c r="AA1435" s="93">
        <v>0</v>
      </c>
      <c r="AB1435" s="93">
        <v>0</v>
      </c>
      <c r="AC1435" s="93">
        <f>_xlfn.XLOOKUP(B1435,'[3]Nur des jours'!$B:$B,'[3]Nur des jours'!$N:$N,"")</f>
        <v>0</v>
      </c>
      <c r="AD1435" s="93">
        <v>0</v>
      </c>
      <c r="AE1435" s="93">
        <v>0</v>
      </c>
      <c r="AF1435" s="93">
        <v>0</v>
      </c>
      <c r="AG1435" s="93"/>
      <c r="AH1435" s="93">
        <v>0</v>
      </c>
      <c r="AI1435" s="93">
        <v>0</v>
      </c>
      <c r="AJ1435" s="93">
        <v>0</v>
      </c>
      <c r="AK1435" s="93">
        <v>0</v>
      </c>
      <c r="AL1435" s="93">
        <v>0</v>
      </c>
      <c r="AM1435" s="49" t="s">
        <v>5559</v>
      </c>
      <c r="AN1435" s="49"/>
      <c r="AO1435" s="48" t="str" cm="1">
        <f t="array" ref="AO1435">IFERROR(_xlfn.IFS(
AQ1435="MPR ISSUE","PDH",
AQ1435="BSS Hardware Issue","BSS",
AQ1435="Sites strategiques, MLL, Pylone, etc.","ENVTECH",
AQ1435="AKTIVCO DEFAUT GE &amp; POWER Cabinet","AKTIVCO",
AQ1435="AKTIVCO Coupure ENEO &amp; Baisse de tension","AKTIVCO GRID ONLY",
AQ1435="Coupure ENEO &amp; Baisse de tension","IHS GRID ONLY",
AQ1435="Defaut GE &amp; POWER Cabinet","IHS",
AQ1435="Sharing","Partners",
AQ1435="Sites strategiques &amp; DataCenter","SST &amp; DC",
AQ1435="Exclu","Exclu",
AQ1435="SAT","SAT",
AQ1435="SPARE-ISSUE","SPARE-ISSUE",
AQ1435="Fiber CAmtel","TRANS_FO_CAMTEL",
AQ1435="Fiber AOF","Fiber AOF",
AQ1435="Projet OCM (HUAWEI)","TRAVAUX-HUAWEI",
AQ1435="Projet OCM (NOKIA)","TRAVAUX-NOKIA",
AQ1435="ACCESS-ISSUE","ACCESS-ISSUE",
AQ1435="Projet OCM (ZTE, NOKIA, autres projets)","TRAVAUX OCM",
AQ1435="No root CAuse","No root cause",
AQ1435="ODU HS","PDH",
AQ1435="IP &amp; VLAN","PDH",
AQ1435="Warehouse HUAWEI","SPARE-ISSUE",
AQ1435="SPARE-HS","SPARE-ISSUE",
AQ1435="Power Telco","BSS",AQ1435="no impacts","no impacts"
),"")</f>
        <v>No root cause</v>
      </c>
      <c r="AP1435" s="48" t="str" cm="1">
        <f t="array" ref="AP1435">IFERROR(_xlfn.IFS(
AQ1435="MPR ISSUE","TX ISSUE",
AQ1435="BSS Hardware Issue","RAN ISSUE",
AQ1435="Sites strategiques, MLL, Pylone, etc.","ENVTECH",
AQ1435="AKTIVCO DEFAUT GE &amp; POWER Cabinet","POWER ISSUE",
AQ1435="AKTIVCO Coupure ENEO &amp; Baisse de tension","POWER ISSUE",
AQ1435="Coupure ENEO &amp; Baisse de tension","POWER ISSUE",
AQ1435="Defaut GE &amp; POWER Cabinet","POWER ISSUE",
AQ1435="Sharing","POWER ISSUE",
AQ1435="Sites strategiques &amp; DataCenter","POWER ISSUE",
AQ1435="Exclu","Exclu",
AQ1435="SAT","TX ISSUE",
AQ1435="SPARE-ISSUE","SPARE-ISSUE",
AQ1435="Fiber CAmtel","TX ISSUE",
AQ1435="Fiber AOF","TX ISSUE",
AQ1435="Projet OCM (HUAWEI)","TRAVAUX-HUAWEI",
AQ1435="Projet OCM (NOKIA)","TRAVAUX -NOKIA",
AQ1435="ACCESS-ISSUE","ACCESS-ISSUE",
AQ1435="Projet OCM (ZTE, NOKIA, autres projets)","TRAVAUX OCM",
AQ1435="No root CAuse","No root cause",
AQ1435="ODU HS","TX ISSUE",
AQ1435="IP &amp; VLAN","TX ISSUE",
AQ1435="Warehouse HUAWEI","SPARE-ISSUE",
AQ1435="SPARE-HS","SPARE-ISSUE",
AQ1435="Power Telco","RAN ISSUE",AQ1435="no impacts","no impacts"
),"")</f>
        <v>No root cause</v>
      </c>
      <c r="AQ1435" s="127" t="s">
        <v>5344</v>
      </c>
      <c r="AR1435" s="48" t="str" cm="1">
        <f t="array" ref="AR1435">IFERROR(_xlfn.IFS(
AQ1435="MPR ISSUE","ACTIVE",
AQ1435="BSS Hardware Issue","ACTIVE",
AQ1435="Sites strategiques, MLL, Pylone, etc.","PASSIVE",
AQ1435="AKTIVCO DEFAUT GE &amp; POWER Cabinet","PASSIVE",
AQ1435="AKTIVCO Coupure ENEO &amp; Baisse de tension","PASSIVE",
AQ1435="Coupure ENEO &amp; Baisse de tension","PASSIVE",
AQ1435="Defaut GE &amp; POWER Cabinet","PASSIVE",
AQ1435="Sharing","PASSIVE",
AQ1435="Sites strategiques &amp; DataCenter","PASSIVE",
AQ1435="Exclu","Exclu",
AQ1435="SAT","ACTIVE",
AQ1435="SPARE-ISSUE","SPARE-ISSUE",
AQ1435="Fiber CAmtel","ACTIVE",
AQ1435="Fiber AOF","ACTIVE",
AQ1435="Projet OCM (HUAWEI)","PLANNED WORKS",
AQ1435="Projet OCM (NOKIA)","PLANNED WORKS",
AQ1435="ACCESS-ISSUE","ACCESS-ISSUE",
AQ1435="Projet OCM (ZTE, NOKIA, autres projets)","PLANNED WORKS",
AQ1435="No root CAuse","No root cause",
AQ1435="ODU HS","ACTIVE",
AQ1435="IP &amp; VLAN","ACTIVE",
AQ1435="Warehouse HUAWEI","SPARE-ISSUE",
AQ1435="SPARE-HS","SPARE-ISSUE",
AQ1435="Power Telco","ACTIVE", AQ1435="no impacts","no impacts"
),"")</f>
        <v>No root cause</v>
      </c>
      <c r="AS1435" s="92" t="s">
        <v>5537</v>
      </c>
      <c r="AT1435" s="98" t="s">
        <v>3776</v>
      </c>
      <c r="AV1435" s="17" t="s">
        <v>5537</v>
      </c>
      <c r="AW1435" s="7" t="s">
        <v>5537</v>
      </c>
      <c r="AX1435" s="6" t="s">
        <v>5537</v>
      </c>
      <c r="AY1435" s="7"/>
      <c r="AZ1435" s="3" t="s">
        <v>5537</v>
      </c>
      <c r="BA1435" s="18" t="s">
        <v>5537</v>
      </c>
      <c r="BB1435" s="18" t="s">
        <v>5537</v>
      </c>
      <c r="BC1435" s="18" t="s">
        <v>5537</v>
      </c>
      <c r="BD1435" s="18" t="s">
        <v>5537</v>
      </c>
      <c r="BE1435" s="18" t="s">
        <v>5537</v>
      </c>
      <c r="BF1435" s="18" t="s">
        <v>5537</v>
      </c>
      <c r="BG1435" s="18" t="s">
        <v>5537</v>
      </c>
      <c r="BH1435" s="18" t="s">
        <v>5537</v>
      </c>
      <c r="BI1435" s="18" t="s">
        <v>5537</v>
      </c>
      <c r="BJ1435" s="18" t="s">
        <v>5537</v>
      </c>
      <c r="BK1435" s="18" t="s">
        <v>5537</v>
      </c>
      <c r="BL1435" s="9" t="s">
        <v>5537</v>
      </c>
      <c r="BM1435" s="14" t="s">
        <v>5537</v>
      </c>
      <c r="BN1435" s="14" t="s">
        <v>5537</v>
      </c>
      <c r="BO1435" s="14" t="str">
        <f>_xlfn.XLOOKUP(B1435,'[4]cell downs 18042026 17h'!$B:$B,'[4]cell downs 18042026 17h'!$B:$B,"")</f>
        <v/>
      </c>
      <c r="BP1435" s="14" t="str">
        <f>_xlfn.XLOOKUP(B1435,'[5]Cells Huawei 19042026 15h'!$B:$B,'[5]Cells Huawei 19042026 15h'!$B:$B,"")</f>
        <v/>
      </c>
      <c r="BQ1435" s="9" t="str">
        <f>_xlfn.XLOOKUP(B1435,'[6]cells down 19042026 9H40'!$B:$B,'[6]cells down 19042026 9H40'!$B:$B,"")</f>
        <v/>
      </c>
      <c r="BR1435" s="9" t="s">
        <v>3776</v>
      </c>
      <c r="BS1435" s="9" t="s">
        <v>5577</v>
      </c>
      <c r="BT1435" s="108"/>
    </row>
    <row r="1436" spans="1:72" s="9" customFormat="1" x14ac:dyDescent="0.35">
      <c r="A1436" s="1" t="s">
        <v>4263</v>
      </c>
      <c r="B1436" s="8" t="s">
        <v>4264</v>
      </c>
      <c r="C1436" s="3" t="str">
        <f>_xlfn.XLOOKUP(B1436,'[1]daily break down'!$D:$D,'[1]daily break down'!$E:$E,"")</f>
        <v>ADAMAOUA</v>
      </c>
      <c r="D1436" s="1" t="s">
        <v>21</v>
      </c>
      <c r="E1436" s="1" t="s">
        <v>80</v>
      </c>
      <c r="F1436" s="3" t="s">
        <v>90</v>
      </c>
      <c r="G1436" s="1" t="s">
        <v>4263</v>
      </c>
      <c r="H1436" s="32" t="str">
        <f>_xlfn.XLOOKUP(B1436,[2]CALCULATION!$B:$B,[2]CALCULATION!$H:$H,"")</f>
        <v>HUAWEI</v>
      </c>
      <c r="I1436" s="28">
        <v>0</v>
      </c>
      <c r="J1436" s="28">
        <v>0</v>
      </c>
      <c r="K1436" s="28">
        <v>0</v>
      </c>
      <c r="L1436" s="28">
        <v>0</v>
      </c>
      <c r="M1436" s="28">
        <v>0</v>
      </c>
      <c r="N1436" s="28">
        <v>0</v>
      </c>
      <c r="O1436" s="28">
        <v>0</v>
      </c>
      <c r="P1436" s="28">
        <v>0</v>
      </c>
      <c r="Q1436" s="28">
        <v>0</v>
      </c>
      <c r="R1436" s="28">
        <v>0</v>
      </c>
      <c r="S1436" s="93">
        <v>0</v>
      </c>
      <c r="T1436" s="93">
        <f>_xlfn.XLOOKUP(B1436,'[3]Nur des jours'!$B:$B,'[3]Nur des jours'!$U:$U,"")</f>
        <v>0</v>
      </c>
      <c r="U1436" s="93">
        <v>0</v>
      </c>
      <c r="V1436" s="93">
        <v>0</v>
      </c>
      <c r="W1436" s="93">
        <v>0</v>
      </c>
      <c r="X1436" s="93">
        <v>7.3123821101323226E-3</v>
      </c>
      <c r="Y1436" s="93">
        <v>0</v>
      </c>
      <c r="Z1436" s="93">
        <v>0</v>
      </c>
      <c r="AA1436" s="93">
        <v>0</v>
      </c>
      <c r="AB1436" s="93">
        <v>0</v>
      </c>
      <c r="AC1436" s="93">
        <f>_xlfn.XLOOKUP(B1436,'[3]Nur des jours'!$B:$B,'[3]Nur des jours'!$N:$N,"")</f>
        <v>0</v>
      </c>
      <c r="AD1436" s="93">
        <v>0</v>
      </c>
      <c r="AE1436" s="93">
        <v>0</v>
      </c>
      <c r="AF1436" s="93">
        <v>0</v>
      </c>
      <c r="AG1436" s="93"/>
      <c r="AH1436" s="93">
        <v>0</v>
      </c>
      <c r="AI1436" s="93">
        <v>0</v>
      </c>
      <c r="AJ1436" s="93">
        <v>0</v>
      </c>
      <c r="AK1436" s="93">
        <v>0</v>
      </c>
      <c r="AL1436" s="93">
        <v>0</v>
      </c>
      <c r="AM1436" s="49" t="s">
        <v>5559</v>
      </c>
      <c r="AN1436" s="49"/>
      <c r="AO1436" s="48" t="str" cm="1">
        <f t="array" ref="AO1436">IFERROR(_xlfn.IFS(
AQ1436="MPR ISSUE","PDH",
AQ1436="BSS Hardware Issue","BSS",
AQ1436="Sites strategiques, MLL, Pylone, etc.","ENVTECH",
AQ1436="AKTIVCO DEFAUT GE &amp; POWER Cabinet","AKTIVCO",
AQ1436="AKTIVCO Coupure ENEO &amp; Baisse de tension","AKTIVCO GRID ONLY",
AQ1436="Coupure ENEO &amp; Baisse de tension","IHS GRID ONLY",
AQ1436="Defaut GE &amp; POWER Cabinet","IHS",
AQ1436="Sharing","Partners",
AQ1436="Sites strategiques &amp; DataCenter","SST &amp; DC",
AQ1436="Exclu","Exclu",
AQ1436="SAT","SAT",
AQ1436="SPARE-ISSUE","SPARE-ISSUE",
AQ1436="Fiber CAmtel","TRANS_FO_CAMTEL",
AQ1436="Fiber AOF","Fiber AOF",
AQ1436="Projet OCM (HUAWEI)","TRAVAUX-HUAWEI",
AQ1436="Projet OCM (NOKIA)","TRAVAUX-NOKIA",
AQ1436="ACCESS-ISSUE","ACCESS-ISSUE",
AQ1436="Projet OCM (ZTE, NOKIA, autres projets)","TRAVAUX OCM",
AQ1436="No root CAuse","No root cause",
AQ1436="ODU HS","PDH",
AQ1436="IP &amp; VLAN","PDH",
AQ1436="Warehouse HUAWEI","SPARE-ISSUE",
AQ1436="SPARE-HS","SPARE-ISSUE",
AQ1436="Power Telco","BSS",AQ1436="no impacts","no impacts"
),"")</f>
        <v>No root cause</v>
      </c>
      <c r="AP1436" s="48" t="str" cm="1">
        <f t="array" ref="AP1436">IFERROR(_xlfn.IFS(
AQ1436="MPR ISSUE","TX ISSUE",
AQ1436="BSS Hardware Issue","RAN ISSUE",
AQ1436="Sites strategiques, MLL, Pylone, etc.","ENVTECH",
AQ1436="AKTIVCO DEFAUT GE &amp; POWER Cabinet","POWER ISSUE",
AQ1436="AKTIVCO Coupure ENEO &amp; Baisse de tension","POWER ISSUE",
AQ1436="Coupure ENEO &amp; Baisse de tension","POWER ISSUE",
AQ1436="Defaut GE &amp; POWER Cabinet","POWER ISSUE",
AQ1436="Sharing","POWER ISSUE",
AQ1436="Sites strategiques &amp; DataCenter","POWER ISSUE",
AQ1436="Exclu","Exclu",
AQ1436="SAT","TX ISSUE",
AQ1436="SPARE-ISSUE","SPARE-ISSUE",
AQ1436="Fiber CAmtel","TX ISSUE",
AQ1436="Fiber AOF","TX ISSUE",
AQ1436="Projet OCM (HUAWEI)","TRAVAUX-HUAWEI",
AQ1436="Projet OCM (NOKIA)","TRAVAUX -NOKIA",
AQ1436="ACCESS-ISSUE","ACCESS-ISSUE",
AQ1436="Projet OCM (ZTE, NOKIA, autres projets)","TRAVAUX OCM",
AQ1436="No root CAuse","No root cause",
AQ1436="ODU HS","TX ISSUE",
AQ1436="IP &amp; VLAN","TX ISSUE",
AQ1436="Warehouse HUAWEI","SPARE-ISSUE",
AQ1436="SPARE-HS","SPARE-ISSUE",
AQ1436="Power Telco","RAN ISSUE",AQ1436="no impacts","no impacts"
),"")</f>
        <v>No root cause</v>
      </c>
      <c r="AQ1436" s="67" t="s">
        <v>5344</v>
      </c>
      <c r="AR1436" s="48" t="str" cm="1">
        <f t="array" ref="AR1436">IFERROR(_xlfn.IFS(
AQ1436="MPR ISSUE","ACTIVE",
AQ1436="BSS Hardware Issue","ACTIVE",
AQ1436="Sites strategiques, MLL, Pylone, etc.","PASSIVE",
AQ1436="AKTIVCO DEFAUT GE &amp; POWER Cabinet","PASSIVE",
AQ1436="AKTIVCO Coupure ENEO &amp; Baisse de tension","PASSIVE",
AQ1436="Coupure ENEO &amp; Baisse de tension","PASSIVE",
AQ1436="Defaut GE &amp; POWER Cabinet","PASSIVE",
AQ1436="Sharing","PASSIVE",
AQ1436="Sites strategiques &amp; DataCenter","PASSIVE",
AQ1436="Exclu","Exclu",
AQ1436="SAT","ACTIVE",
AQ1436="SPARE-ISSUE","SPARE-ISSUE",
AQ1436="Fiber CAmtel","ACTIVE",
AQ1436="Fiber AOF","ACTIVE",
AQ1436="Projet OCM (HUAWEI)","PLANNED WORKS",
AQ1436="Projet OCM (NOKIA)","PLANNED WORKS",
AQ1436="ACCESS-ISSUE","ACCESS-ISSUE",
AQ1436="Projet OCM (ZTE, NOKIA, autres projets)","PLANNED WORKS",
AQ1436="No root CAuse","No root cause",
AQ1436="ODU HS","ACTIVE",
AQ1436="IP &amp; VLAN","ACTIVE",
AQ1436="Warehouse HUAWEI","SPARE-ISSUE",
AQ1436="SPARE-HS","SPARE-ISSUE",
AQ1436="Power Telco","ACTIVE", AQ1436="no impacts","no impacts"
),"")</f>
        <v>No root cause</v>
      </c>
      <c r="AS1436" s="92" t="s">
        <v>5537</v>
      </c>
      <c r="AT1436" s="98" t="s">
        <v>4264</v>
      </c>
      <c r="AV1436" s="17" t="s">
        <v>5537</v>
      </c>
      <c r="AW1436" s="7" t="s">
        <v>5537</v>
      </c>
      <c r="AX1436" s="6" t="s">
        <v>5537</v>
      </c>
      <c r="AY1436" s="7"/>
      <c r="AZ1436" s="3" t="s">
        <v>5537</v>
      </c>
      <c r="BA1436" s="18" t="s">
        <v>5537</v>
      </c>
      <c r="BB1436" s="18" t="s">
        <v>5537</v>
      </c>
      <c r="BC1436" s="18" t="s">
        <v>5537</v>
      </c>
      <c r="BD1436" s="18" t="s">
        <v>5537</v>
      </c>
      <c r="BE1436" s="18" t="s">
        <v>5537</v>
      </c>
      <c r="BF1436" s="18" t="s">
        <v>5537</v>
      </c>
      <c r="BG1436" s="18" t="s">
        <v>5537</v>
      </c>
      <c r="BH1436" s="18" t="s">
        <v>5537</v>
      </c>
      <c r="BI1436" s="18" t="s">
        <v>5537</v>
      </c>
      <c r="BJ1436" s="18" t="s">
        <v>5537</v>
      </c>
      <c r="BK1436" s="18" t="s">
        <v>5537</v>
      </c>
      <c r="BL1436" s="9" t="s">
        <v>5537</v>
      </c>
      <c r="BM1436" s="14" t="s">
        <v>5537</v>
      </c>
      <c r="BN1436" s="14" t="s">
        <v>5537</v>
      </c>
      <c r="BO1436" s="14" t="str">
        <f>_xlfn.XLOOKUP(B1436,'[4]cell downs 18042026 17h'!$B:$B,'[4]cell downs 18042026 17h'!$B:$B,"")</f>
        <v/>
      </c>
      <c r="BP1436" s="14" t="str">
        <f>_xlfn.XLOOKUP(B1436,'[5]Cells Huawei 19042026 15h'!$B:$B,'[5]Cells Huawei 19042026 15h'!$B:$B,"")</f>
        <v/>
      </c>
      <c r="BQ1436" s="9" t="str">
        <f>_xlfn.XLOOKUP(B1436,'[6]cells down 19042026 9H40'!$B:$B,'[6]cells down 19042026 9H40'!$B:$B,"")</f>
        <v/>
      </c>
      <c r="BR1436" s="9" t="s">
        <v>5537</v>
      </c>
      <c r="BS1436" s="9" t="s">
        <v>5537</v>
      </c>
      <c r="BT1436" s="108"/>
    </row>
    <row r="1437" spans="1:72" s="9" customFormat="1" x14ac:dyDescent="0.35">
      <c r="A1437" s="1" t="s">
        <v>2852</v>
      </c>
      <c r="B1437" s="8" t="s">
        <v>2853</v>
      </c>
      <c r="C1437" s="3" t="str">
        <f>_xlfn.XLOOKUP(B1437,'[1]daily break down'!$D:$D,'[1]daily break down'!$E:$E,"")</f>
        <v>OUEST</v>
      </c>
      <c r="D1437" s="1" t="s">
        <v>11</v>
      </c>
      <c r="E1437" s="1" t="s">
        <v>12</v>
      </c>
      <c r="F1437" s="3" t="s">
        <v>102</v>
      </c>
      <c r="G1437" s="1" t="s">
        <v>2854</v>
      </c>
      <c r="H1437" s="32" t="str">
        <f>_xlfn.XLOOKUP(B1437,[2]CALCULATION!$B:$B,[2]CALCULATION!$H:$H,"")</f>
        <v>HUAWEI</v>
      </c>
      <c r="I1437" s="28">
        <v>0</v>
      </c>
      <c r="J1437" s="28">
        <v>0</v>
      </c>
      <c r="K1437" s="28">
        <v>0</v>
      </c>
      <c r="L1437" s="28">
        <v>0</v>
      </c>
      <c r="M1437" s="28">
        <v>0</v>
      </c>
      <c r="N1437" s="28">
        <v>0</v>
      </c>
      <c r="O1437" s="28">
        <v>0</v>
      </c>
      <c r="P1437" s="28">
        <v>0</v>
      </c>
      <c r="Q1437" s="28">
        <v>0</v>
      </c>
      <c r="R1437" s="28">
        <v>0</v>
      </c>
      <c r="S1437" s="93">
        <v>0</v>
      </c>
      <c r="T1437" s="93">
        <f>_xlfn.XLOOKUP(B1437,'[3]Nur des jours'!$B:$B,'[3]Nur des jours'!$U:$U,"")</f>
        <v>0</v>
      </c>
      <c r="U1437" s="93">
        <v>0</v>
      </c>
      <c r="V1437" s="93">
        <v>0</v>
      </c>
      <c r="W1437" s="93">
        <v>0</v>
      </c>
      <c r="X1437" s="93">
        <v>6.9378454654670059E-3</v>
      </c>
      <c r="Y1437" s="93">
        <v>0</v>
      </c>
      <c r="Z1437" s="93">
        <v>0</v>
      </c>
      <c r="AA1437" s="93">
        <v>0</v>
      </c>
      <c r="AB1437" s="93">
        <v>0</v>
      </c>
      <c r="AC1437" s="93">
        <f>_xlfn.XLOOKUP(B1437,'[3]Nur des jours'!$B:$B,'[3]Nur des jours'!$N:$N,"")</f>
        <v>0</v>
      </c>
      <c r="AD1437" s="93">
        <v>0</v>
      </c>
      <c r="AE1437" s="93">
        <v>0</v>
      </c>
      <c r="AF1437" s="93">
        <v>0</v>
      </c>
      <c r="AG1437" s="93"/>
      <c r="AH1437" s="93">
        <v>0</v>
      </c>
      <c r="AI1437" s="93">
        <v>0</v>
      </c>
      <c r="AJ1437" s="93">
        <v>0</v>
      </c>
      <c r="AK1437" s="93">
        <v>0</v>
      </c>
      <c r="AL1437" s="93">
        <v>0</v>
      </c>
      <c r="AM1437" s="49" t="s">
        <v>5559</v>
      </c>
      <c r="AN1437" s="49"/>
      <c r="AO1437" s="48" t="str" cm="1">
        <f t="array" ref="AO1437">IFERROR(_xlfn.IFS(
AQ1437="MPR ISSUE","PDH",
AQ1437="BSS Hardware Issue","BSS",
AQ1437="Sites strategiques, MLL, Pylone, etc.","ENVTECH",
AQ1437="AKTIVCO DEFAUT GE &amp; POWER Cabinet","AKTIVCO",
AQ1437="AKTIVCO Coupure ENEO &amp; Baisse de tension","AKTIVCO GRID ONLY",
AQ1437="Coupure ENEO &amp; Baisse de tension","IHS GRID ONLY",
AQ1437="Defaut GE &amp; POWER Cabinet","IHS",
AQ1437="Sharing","Partners",
AQ1437="Sites strategiques &amp; DataCenter","SST &amp; DC",
AQ1437="Exclu","Exclu",
AQ1437="SAT","SAT",
AQ1437="SPARE-ISSUE","SPARE-ISSUE",
AQ1437="Fiber CAmtel","TRANS_FO_CAMTEL",
AQ1437="Fiber AOF","Fiber AOF",
AQ1437="Projet OCM (HUAWEI)","TRAVAUX-HUAWEI",
AQ1437="Projet OCM (NOKIA)","TRAVAUX-NOKIA",
AQ1437="ACCESS-ISSUE","ACCESS-ISSUE",
AQ1437="Projet OCM (ZTE, NOKIA, autres projets)","TRAVAUX OCM",
AQ1437="No root CAuse","No root cause",
AQ1437="ODU HS","PDH",
AQ1437="IP &amp; VLAN","PDH",
AQ1437="Warehouse HUAWEI","SPARE-ISSUE",
AQ1437="SPARE-HS","SPARE-ISSUE",
AQ1437="Power Telco","BSS",AQ1437="no impacts","no impacts"
),"")</f>
        <v>No root cause</v>
      </c>
      <c r="AP1437" s="48" t="str" cm="1">
        <f t="array" ref="AP1437">IFERROR(_xlfn.IFS(
AQ1437="MPR ISSUE","TX ISSUE",
AQ1437="BSS Hardware Issue","RAN ISSUE",
AQ1437="Sites strategiques, MLL, Pylone, etc.","ENVTECH",
AQ1437="AKTIVCO DEFAUT GE &amp; POWER Cabinet","POWER ISSUE",
AQ1437="AKTIVCO Coupure ENEO &amp; Baisse de tension","POWER ISSUE",
AQ1437="Coupure ENEO &amp; Baisse de tension","POWER ISSUE",
AQ1437="Defaut GE &amp; POWER Cabinet","POWER ISSUE",
AQ1437="Sharing","POWER ISSUE",
AQ1437="Sites strategiques &amp; DataCenter","POWER ISSUE",
AQ1437="Exclu","Exclu",
AQ1437="SAT","TX ISSUE",
AQ1437="SPARE-ISSUE","SPARE-ISSUE",
AQ1437="Fiber CAmtel","TX ISSUE",
AQ1437="Fiber AOF","TX ISSUE",
AQ1437="Projet OCM (HUAWEI)","TRAVAUX-HUAWEI",
AQ1437="Projet OCM (NOKIA)","TRAVAUX -NOKIA",
AQ1437="ACCESS-ISSUE","ACCESS-ISSUE",
AQ1437="Projet OCM (ZTE, NOKIA, autres projets)","TRAVAUX OCM",
AQ1437="No root CAuse","No root cause",
AQ1437="ODU HS","TX ISSUE",
AQ1437="IP &amp; VLAN","TX ISSUE",
AQ1437="Warehouse HUAWEI","SPARE-ISSUE",
AQ1437="SPARE-HS","SPARE-ISSUE",
AQ1437="Power Telco","RAN ISSUE",AQ1437="no impacts","no impacts"
),"")</f>
        <v>No root cause</v>
      </c>
      <c r="AQ1437" s="127" t="s">
        <v>5344</v>
      </c>
      <c r="AR1437" s="48" t="str" cm="1">
        <f t="array" ref="AR1437">IFERROR(_xlfn.IFS(
AQ1437="MPR ISSUE","ACTIVE",
AQ1437="BSS Hardware Issue","ACTIVE",
AQ1437="Sites strategiques, MLL, Pylone, etc.","PASSIVE",
AQ1437="AKTIVCO DEFAUT GE &amp; POWER Cabinet","PASSIVE",
AQ1437="AKTIVCO Coupure ENEO &amp; Baisse de tension","PASSIVE",
AQ1437="Coupure ENEO &amp; Baisse de tension","PASSIVE",
AQ1437="Defaut GE &amp; POWER Cabinet","PASSIVE",
AQ1437="Sharing","PASSIVE",
AQ1437="Sites strategiques &amp; DataCenter","PASSIVE",
AQ1437="Exclu","Exclu",
AQ1437="SAT","ACTIVE",
AQ1437="SPARE-ISSUE","SPARE-ISSUE",
AQ1437="Fiber CAmtel","ACTIVE",
AQ1437="Fiber AOF","ACTIVE",
AQ1437="Projet OCM (HUAWEI)","PLANNED WORKS",
AQ1437="Projet OCM (NOKIA)","PLANNED WORKS",
AQ1437="ACCESS-ISSUE","ACCESS-ISSUE",
AQ1437="Projet OCM (ZTE, NOKIA, autres projets)","PLANNED WORKS",
AQ1437="No root CAuse","No root cause",
AQ1437="ODU HS","ACTIVE",
AQ1437="IP &amp; VLAN","ACTIVE",
AQ1437="Warehouse HUAWEI","SPARE-ISSUE",
AQ1437="SPARE-HS","SPARE-ISSUE",
AQ1437="Power Telco","ACTIVE", AQ1437="no impacts","no impacts"
),"")</f>
        <v>No root cause</v>
      </c>
      <c r="AS1437" s="92" t="s">
        <v>5537</v>
      </c>
      <c r="AT1437" s="98" t="s">
        <v>2853</v>
      </c>
      <c r="AV1437" s="17" t="s">
        <v>5537</v>
      </c>
      <c r="AW1437" s="7" t="s">
        <v>5537</v>
      </c>
      <c r="AX1437" s="6" t="s">
        <v>5537</v>
      </c>
      <c r="AY1437" s="7"/>
      <c r="AZ1437" s="3" t="s">
        <v>5537</v>
      </c>
      <c r="BA1437" s="18" t="s">
        <v>5537</v>
      </c>
      <c r="BB1437" s="18" t="s">
        <v>5537</v>
      </c>
      <c r="BC1437" s="18" t="s">
        <v>5537</v>
      </c>
      <c r="BD1437" s="18" t="s">
        <v>5537</v>
      </c>
      <c r="BE1437" s="18" t="s">
        <v>5537</v>
      </c>
      <c r="BF1437" s="18" t="s">
        <v>5537</v>
      </c>
      <c r="BG1437" s="18" t="s">
        <v>5537</v>
      </c>
      <c r="BH1437" s="18" t="s">
        <v>5537</v>
      </c>
      <c r="BI1437" s="18" t="s">
        <v>5537</v>
      </c>
      <c r="BJ1437" s="18" t="s">
        <v>5537</v>
      </c>
      <c r="BK1437" s="18" t="s">
        <v>5537</v>
      </c>
      <c r="BL1437" s="9" t="s">
        <v>5537</v>
      </c>
      <c r="BM1437" s="14" t="s">
        <v>5537</v>
      </c>
      <c r="BN1437" s="14" t="s">
        <v>5537</v>
      </c>
      <c r="BO1437" s="14" t="str">
        <f>_xlfn.XLOOKUP(B1437,'[4]cell downs 18042026 17h'!$B:$B,'[4]cell downs 18042026 17h'!$B:$B,"")</f>
        <v/>
      </c>
      <c r="BP1437" s="14" t="str">
        <f>_xlfn.XLOOKUP(B1437,'[5]Cells Huawei 19042026 15h'!$B:$B,'[5]Cells Huawei 19042026 15h'!$B:$B,"")</f>
        <v/>
      </c>
      <c r="BQ1437" s="9" t="str">
        <f>_xlfn.XLOOKUP(B1437,'[6]cells down 19042026 9H40'!$B:$B,'[6]cells down 19042026 9H40'!$B:$B,"")</f>
        <v/>
      </c>
      <c r="BR1437" s="9" t="s">
        <v>2853</v>
      </c>
      <c r="BS1437" s="9" t="s">
        <v>5537</v>
      </c>
      <c r="BT1437" s="108"/>
    </row>
    <row r="1438" spans="1:72" s="9" customFormat="1" x14ac:dyDescent="0.35">
      <c r="A1438" s="1" t="s">
        <v>1729</v>
      </c>
      <c r="B1438" s="8" t="s">
        <v>1730</v>
      </c>
      <c r="C1438" s="3" t="str">
        <f>_xlfn.XLOOKUP(B1438,'[1]daily break down'!$D:$D,'[1]daily break down'!$E:$E,"")</f>
        <v>Douala</v>
      </c>
      <c r="D1438" s="1" t="s">
        <v>11</v>
      </c>
      <c r="E1438" s="1" t="s">
        <v>12</v>
      </c>
      <c r="F1438" s="3" t="s">
        <v>31</v>
      </c>
      <c r="G1438" s="1" t="s">
        <v>32</v>
      </c>
      <c r="H1438" s="34" t="str">
        <f>_xlfn.XLOOKUP(B1438,[2]CALCULATION!$B:$B,[2]CALCULATION!$H:$H,"")</f>
        <v>ZTE</v>
      </c>
      <c r="I1438" s="28">
        <v>0</v>
      </c>
      <c r="J1438" s="28">
        <v>0</v>
      </c>
      <c r="K1438" s="28">
        <v>0</v>
      </c>
      <c r="L1438" s="28">
        <v>0</v>
      </c>
      <c r="M1438" s="28">
        <v>0</v>
      </c>
      <c r="N1438" s="28">
        <v>0</v>
      </c>
      <c r="O1438" s="28">
        <v>0</v>
      </c>
      <c r="P1438" s="28">
        <v>0</v>
      </c>
      <c r="Q1438" s="28">
        <v>0</v>
      </c>
      <c r="R1438" s="28">
        <v>0</v>
      </c>
      <c r="S1438" s="93">
        <v>0</v>
      </c>
      <c r="T1438" s="93">
        <f>_xlfn.XLOOKUP(B1438,'[3]Nur des jours'!$B:$B,'[3]Nur des jours'!$U:$U,"")</f>
        <v>0</v>
      </c>
      <c r="U1438" s="93">
        <v>0</v>
      </c>
      <c r="V1438" s="93">
        <v>0</v>
      </c>
      <c r="W1438" s="93">
        <v>0</v>
      </c>
      <c r="X1438" s="93">
        <v>3.3529947236703274E-3</v>
      </c>
      <c r="Y1438" s="93">
        <v>0</v>
      </c>
      <c r="Z1438" s="93">
        <v>0</v>
      </c>
      <c r="AA1438" s="93">
        <v>0</v>
      </c>
      <c r="AB1438" s="93">
        <v>0</v>
      </c>
      <c r="AC1438" s="93">
        <f>_xlfn.XLOOKUP(B1438,'[3]Nur des jours'!$B:$B,'[3]Nur des jours'!$N:$N,"")</f>
        <v>0</v>
      </c>
      <c r="AD1438" s="93">
        <v>0</v>
      </c>
      <c r="AE1438" s="93">
        <v>0</v>
      </c>
      <c r="AF1438" s="93">
        <v>0</v>
      </c>
      <c r="AG1438" s="93"/>
      <c r="AH1438" s="93">
        <v>0</v>
      </c>
      <c r="AI1438" s="93">
        <v>0</v>
      </c>
      <c r="AJ1438" s="93">
        <v>0</v>
      </c>
      <c r="AK1438" s="93">
        <v>0</v>
      </c>
      <c r="AL1438" s="93">
        <v>0</v>
      </c>
      <c r="AM1438" s="49" t="s">
        <v>5559</v>
      </c>
      <c r="AN1438" s="49"/>
      <c r="AO1438" s="48" t="str" cm="1">
        <f t="array" ref="AO1438">IFERROR(_xlfn.IFS(
AQ1438="MPR ISSUE","PDH",
AQ1438="BSS Hardware Issue","BSS",
AQ1438="Sites strategiques, MLL, Pylone, etc.","ENVTECH",
AQ1438="AKTIVCO DEFAUT GE &amp; POWER Cabinet","AKTIVCO",
AQ1438="AKTIVCO Coupure ENEO &amp; Baisse de tension","AKTIVCO GRID ONLY",
AQ1438="Coupure ENEO &amp; Baisse de tension","IHS GRID ONLY",
AQ1438="Defaut GE &amp; POWER Cabinet","IHS",
AQ1438="Sharing","Partners",
AQ1438="Sites strategiques &amp; DataCenter","SST &amp; DC",
AQ1438="Exclu","Exclu",
AQ1438="SAT","SAT",
AQ1438="SPARE-ISSUE","SPARE-ISSUE",
AQ1438="Fiber CAmtel","TRANS_FO_CAMTEL",
AQ1438="Fiber AOF","Fiber AOF",
AQ1438="Projet OCM (HUAWEI)","TRAVAUX-HUAWEI",
AQ1438="Projet OCM (NOKIA)","TRAVAUX-NOKIA",
AQ1438="ACCESS-ISSUE","ACCESS-ISSUE",
AQ1438="Projet OCM (ZTE, NOKIA, autres projets)","TRAVAUX OCM",
AQ1438="No root CAuse","No root cause",
AQ1438="ODU HS","PDH",
AQ1438="IP &amp; VLAN","PDH",
AQ1438="Warehouse HUAWEI","SPARE-ISSUE",
AQ1438="SPARE-HS","SPARE-ISSUE",
AQ1438="Power Telco","BSS",AQ1438="no impacts","no impacts"
),"")</f>
        <v>No root cause</v>
      </c>
      <c r="AP1438" s="48" t="str" cm="1">
        <f t="array" ref="AP1438">IFERROR(_xlfn.IFS(
AQ1438="MPR ISSUE","TX ISSUE",
AQ1438="BSS Hardware Issue","RAN ISSUE",
AQ1438="Sites strategiques, MLL, Pylone, etc.","ENVTECH",
AQ1438="AKTIVCO DEFAUT GE &amp; POWER Cabinet","POWER ISSUE",
AQ1438="AKTIVCO Coupure ENEO &amp; Baisse de tension","POWER ISSUE",
AQ1438="Coupure ENEO &amp; Baisse de tension","POWER ISSUE",
AQ1438="Defaut GE &amp; POWER Cabinet","POWER ISSUE",
AQ1438="Sharing","POWER ISSUE",
AQ1438="Sites strategiques &amp; DataCenter","POWER ISSUE",
AQ1438="Exclu","Exclu",
AQ1438="SAT","TX ISSUE",
AQ1438="SPARE-ISSUE","SPARE-ISSUE",
AQ1438="Fiber CAmtel","TX ISSUE",
AQ1438="Fiber AOF","TX ISSUE",
AQ1438="Projet OCM (HUAWEI)","TRAVAUX-HUAWEI",
AQ1438="Projet OCM (NOKIA)","TRAVAUX -NOKIA",
AQ1438="ACCESS-ISSUE","ACCESS-ISSUE",
AQ1438="Projet OCM (ZTE, NOKIA, autres projets)","TRAVAUX OCM",
AQ1438="No root CAuse","No root cause",
AQ1438="ODU HS","TX ISSUE",
AQ1438="IP &amp; VLAN","TX ISSUE",
AQ1438="Warehouse HUAWEI","SPARE-ISSUE",
AQ1438="SPARE-HS","SPARE-ISSUE",
AQ1438="Power Telco","RAN ISSUE",AQ1438="no impacts","no impacts"
),"")</f>
        <v>No root cause</v>
      </c>
      <c r="AQ1438" s="127" t="s">
        <v>5344</v>
      </c>
      <c r="AR1438" s="48" t="str" cm="1">
        <f t="array" ref="AR1438">IFERROR(_xlfn.IFS(
AQ1438="MPR ISSUE","ACTIVE",
AQ1438="BSS Hardware Issue","ACTIVE",
AQ1438="Sites strategiques, MLL, Pylone, etc.","PASSIVE",
AQ1438="AKTIVCO DEFAUT GE &amp; POWER Cabinet","PASSIVE",
AQ1438="AKTIVCO Coupure ENEO &amp; Baisse de tension","PASSIVE",
AQ1438="Coupure ENEO &amp; Baisse de tension","PASSIVE",
AQ1438="Defaut GE &amp; POWER Cabinet","PASSIVE",
AQ1438="Sharing","PASSIVE",
AQ1438="Sites strategiques &amp; DataCenter","PASSIVE",
AQ1438="Exclu","Exclu",
AQ1438="SAT","ACTIVE",
AQ1438="SPARE-ISSUE","SPARE-ISSUE",
AQ1438="Fiber CAmtel","ACTIVE",
AQ1438="Fiber AOF","ACTIVE",
AQ1438="Projet OCM (HUAWEI)","PLANNED WORKS",
AQ1438="Projet OCM (NOKIA)","PLANNED WORKS",
AQ1438="ACCESS-ISSUE","ACCESS-ISSUE",
AQ1438="Projet OCM (ZTE, NOKIA, autres projets)","PLANNED WORKS",
AQ1438="No root CAuse","No root cause",
AQ1438="ODU HS","ACTIVE",
AQ1438="IP &amp; VLAN","ACTIVE",
AQ1438="Warehouse HUAWEI","SPARE-ISSUE",
AQ1438="SPARE-HS","SPARE-ISSUE",
AQ1438="Power Telco","ACTIVE", AQ1438="no impacts","no impacts"
),"")</f>
        <v>No root cause</v>
      </c>
      <c r="AS1438" s="92" t="s">
        <v>5537</v>
      </c>
      <c r="AT1438" s="98" t="s">
        <v>1730</v>
      </c>
      <c r="AV1438" s="17" t="s">
        <v>5537</v>
      </c>
      <c r="AW1438" s="7" t="s">
        <v>5537</v>
      </c>
      <c r="AX1438" s="6" t="s">
        <v>5537</v>
      </c>
      <c r="AY1438" s="7"/>
      <c r="AZ1438" s="3" t="s">
        <v>5537</v>
      </c>
      <c r="BA1438" s="18" t="s">
        <v>5537</v>
      </c>
      <c r="BB1438" s="18" t="s">
        <v>5537</v>
      </c>
      <c r="BC1438" s="18" t="s">
        <v>5537</v>
      </c>
      <c r="BD1438" s="18" t="s">
        <v>5537</v>
      </c>
      <c r="BE1438" s="18" t="s">
        <v>5537</v>
      </c>
      <c r="BF1438" s="18" t="s">
        <v>5537</v>
      </c>
      <c r="BG1438" s="18" t="s">
        <v>5537</v>
      </c>
      <c r="BH1438" s="18" t="s">
        <v>5537</v>
      </c>
      <c r="BI1438" s="18" t="s">
        <v>5537</v>
      </c>
      <c r="BJ1438" s="18" t="s">
        <v>5537</v>
      </c>
      <c r="BK1438" s="18" t="s">
        <v>5537</v>
      </c>
      <c r="BL1438" s="9" t="s">
        <v>5537</v>
      </c>
      <c r="BM1438" s="14" t="s">
        <v>5537</v>
      </c>
      <c r="BN1438" s="14" t="s">
        <v>5537</v>
      </c>
      <c r="BO1438" s="14" t="str">
        <f>_xlfn.XLOOKUP(B1438,'[4]cell downs 18042026 17h'!$B:$B,'[4]cell downs 18042026 17h'!$B:$B,"")</f>
        <v/>
      </c>
      <c r="BP1438" s="14" t="str">
        <f>_xlfn.XLOOKUP(B1438,'[5]Cells Huawei 19042026 15h'!$B:$B,'[5]Cells Huawei 19042026 15h'!$B:$B,"")</f>
        <v/>
      </c>
      <c r="BQ1438" s="9" t="str">
        <f>_xlfn.XLOOKUP(B1438,'[6]cells down 19042026 9H40'!$B:$B,'[6]cells down 19042026 9H40'!$B:$B,"")</f>
        <v/>
      </c>
      <c r="BR1438" s="9" t="s">
        <v>1730</v>
      </c>
      <c r="BS1438" s="9" t="s">
        <v>12</v>
      </c>
      <c r="BT1438" s="108"/>
    </row>
    <row r="1439" spans="1:72" s="9" customFormat="1" x14ac:dyDescent="0.35">
      <c r="A1439" s="1" t="s">
        <v>2732</v>
      </c>
      <c r="B1439" s="8" t="s">
        <v>2733</v>
      </c>
      <c r="C1439" s="3" t="str">
        <f>_xlfn.XLOOKUP(B1439,'[1]daily break down'!$D:$D,'[1]daily break down'!$E:$E,"")</f>
        <v>Yaounde</v>
      </c>
      <c r="D1439" s="1" t="s">
        <v>11</v>
      </c>
      <c r="E1439" s="1" t="s">
        <v>12</v>
      </c>
      <c r="F1439" s="3" t="s">
        <v>37</v>
      </c>
      <c r="G1439" s="1" t="s">
        <v>38</v>
      </c>
      <c r="H1439" s="34" t="str">
        <f>_xlfn.XLOOKUP(B1439,[2]CALCULATION!$B:$B,[2]CALCULATION!$H:$H,"")</f>
        <v>ZTE</v>
      </c>
      <c r="I1439" s="28">
        <v>0</v>
      </c>
      <c r="J1439" s="28">
        <v>0</v>
      </c>
      <c r="K1439" s="28">
        <v>0</v>
      </c>
      <c r="L1439" s="28">
        <v>0</v>
      </c>
      <c r="M1439" s="28">
        <v>0</v>
      </c>
      <c r="N1439" s="28">
        <v>0</v>
      </c>
      <c r="O1439" s="28">
        <v>0</v>
      </c>
      <c r="P1439" s="28">
        <v>0</v>
      </c>
      <c r="Q1439" s="28">
        <v>0</v>
      </c>
      <c r="R1439" s="28">
        <v>0</v>
      </c>
      <c r="S1439" s="93">
        <v>0</v>
      </c>
      <c r="T1439" s="93">
        <f>_xlfn.XLOOKUP(B1439,'[3]Nur des jours'!$B:$B,'[3]Nur des jours'!$U:$U,"")</f>
        <v>20.569909226585398</v>
      </c>
      <c r="U1439" s="93">
        <v>10.968412649493624</v>
      </c>
      <c r="V1439" s="93">
        <v>13.868556899607057</v>
      </c>
      <c r="W1439" s="93">
        <v>20.569909226585398</v>
      </c>
      <c r="X1439" s="93">
        <v>0</v>
      </c>
      <c r="Y1439" s="93">
        <v>0</v>
      </c>
      <c r="Z1439" s="93">
        <v>0</v>
      </c>
      <c r="AA1439" s="93">
        <v>0</v>
      </c>
      <c r="AB1439" s="93">
        <v>0</v>
      </c>
      <c r="AC1439" s="93">
        <f>_xlfn.XLOOKUP(B1439,'[3]Nur des jours'!$B:$B,'[3]Nur des jours'!$N:$N,"")</f>
        <v>0</v>
      </c>
      <c r="AD1439" s="93">
        <v>0</v>
      </c>
      <c r="AE1439" s="93">
        <v>0</v>
      </c>
      <c r="AF1439" s="93">
        <v>0</v>
      </c>
      <c r="AG1439" s="93"/>
      <c r="AH1439" s="93">
        <v>0</v>
      </c>
      <c r="AI1439" s="93">
        <v>0</v>
      </c>
      <c r="AJ1439" s="93">
        <v>0</v>
      </c>
      <c r="AK1439" s="93">
        <v>0</v>
      </c>
      <c r="AL1439" s="93">
        <v>0</v>
      </c>
      <c r="AM1439" s="49" t="s">
        <v>5559</v>
      </c>
      <c r="AN1439" s="49"/>
      <c r="AO1439" s="48" t="str" cm="1">
        <f t="array" ref="AO1439">IFERROR(_xlfn.IFS(
AQ1439="MPR ISSUE","PDH",
AQ1439="BSS Hardware Issue","BSS",
AQ1439="Sites strategiques, MLL, Pylone, etc.","ENVTECH",
AQ1439="AKTIVCO DEFAUT GE &amp; POWER Cabinet","AKTIVCO",
AQ1439="AKTIVCO Coupure ENEO &amp; Baisse de tension","AKTIVCO GRID ONLY",
AQ1439="Coupure ENEO &amp; Baisse de tension","IHS GRID ONLY",
AQ1439="Defaut GE &amp; POWER Cabinet","IHS",
AQ1439="Sharing","Partners",
AQ1439="Sites strategiques &amp; DataCenter","SST &amp; DC",
AQ1439="Exclu","Exclu",
AQ1439="SAT","SAT",
AQ1439="SPARE-ISSUE","SPARE-ISSUE",
AQ1439="Fiber CAmtel","TRANS_FO_CAMTEL",
AQ1439="Fiber AOF","Fiber AOF",
AQ1439="Projet OCM (HUAWEI)","TRAVAUX-HUAWEI",
AQ1439="Projet OCM (NOKIA)","TRAVAUX-NOKIA",
AQ1439="ACCESS-ISSUE","ACCESS-ISSUE",
AQ1439="Projet OCM (ZTE, NOKIA, autres projets)","TRAVAUX OCM",
AQ1439="No root CAuse","No root cause",
AQ1439="ODU HS","PDH",
AQ1439="IP &amp; VLAN","PDH",
AQ1439="Warehouse HUAWEI","SPARE-ISSUE",
AQ1439="SPARE-HS","SPARE-ISSUE",
AQ1439="Power Telco","BSS",AQ1439="no impacts","no impacts"
),"")</f>
        <v>No root cause</v>
      </c>
      <c r="AP1439" s="48" t="str" cm="1">
        <f t="array" ref="AP1439">IFERROR(_xlfn.IFS(
AQ1439="MPR ISSUE","TX ISSUE",
AQ1439="BSS Hardware Issue","RAN ISSUE",
AQ1439="Sites strategiques, MLL, Pylone, etc.","ENVTECH",
AQ1439="AKTIVCO DEFAUT GE &amp; POWER Cabinet","POWER ISSUE",
AQ1439="AKTIVCO Coupure ENEO &amp; Baisse de tension","POWER ISSUE",
AQ1439="Coupure ENEO &amp; Baisse de tension","POWER ISSUE",
AQ1439="Defaut GE &amp; POWER Cabinet","POWER ISSUE",
AQ1439="Sharing","POWER ISSUE",
AQ1439="Sites strategiques &amp; DataCenter","POWER ISSUE",
AQ1439="Exclu","Exclu",
AQ1439="SAT","TX ISSUE",
AQ1439="SPARE-ISSUE","SPARE-ISSUE",
AQ1439="Fiber CAmtel","TX ISSUE",
AQ1439="Fiber AOF","TX ISSUE",
AQ1439="Projet OCM (HUAWEI)","TRAVAUX-HUAWEI",
AQ1439="Projet OCM (NOKIA)","TRAVAUX -NOKIA",
AQ1439="ACCESS-ISSUE","ACCESS-ISSUE",
AQ1439="Projet OCM (ZTE, NOKIA, autres projets)","TRAVAUX OCM",
AQ1439="No root CAuse","No root cause",
AQ1439="ODU HS","TX ISSUE",
AQ1439="IP &amp; VLAN","TX ISSUE",
AQ1439="Warehouse HUAWEI","SPARE-ISSUE",
AQ1439="SPARE-HS","SPARE-ISSUE",
AQ1439="Power Telco","RAN ISSUE",AQ1439="no impacts","no impacts"
),"")</f>
        <v>No root cause</v>
      </c>
      <c r="AQ1439" s="127" t="s">
        <v>5344</v>
      </c>
      <c r="AR1439" s="48" t="str" cm="1">
        <f t="array" ref="AR1439">IFERROR(_xlfn.IFS(
AQ1439="MPR ISSUE","ACTIVE",
AQ1439="BSS Hardware Issue","ACTIVE",
AQ1439="Sites strategiques, MLL, Pylone, etc.","PASSIVE",
AQ1439="AKTIVCO DEFAUT GE &amp; POWER Cabinet","PASSIVE",
AQ1439="AKTIVCO Coupure ENEO &amp; Baisse de tension","PASSIVE",
AQ1439="Coupure ENEO &amp; Baisse de tension","PASSIVE",
AQ1439="Defaut GE &amp; POWER Cabinet","PASSIVE",
AQ1439="Sharing","PASSIVE",
AQ1439="Sites strategiques &amp; DataCenter","PASSIVE",
AQ1439="Exclu","Exclu",
AQ1439="SAT","ACTIVE",
AQ1439="SPARE-ISSUE","SPARE-ISSUE",
AQ1439="Fiber CAmtel","ACTIVE",
AQ1439="Fiber AOF","ACTIVE",
AQ1439="Projet OCM (HUAWEI)","PLANNED WORKS",
AQ1439="Projet OCM (NOKIA)","PLANNED WORKS",
AQ1439="ACCESS-ISSUE","ACCESS-ISSUE",
AQ1439="Projet OCM (ZTE, NOKIA, autres projets)","PLANNED WORKS",
AQ1439="No root CAuse","No root cause",
AQ1439="ODU HS","ACTIVE",
AQ1439="IP &amp; VLAN","ACTIVE",
AQ1439="Warehouse HUAWEI","SPARE-ISSUE",
AQ1439="SPARE-HS","SPARE-ISSUE",
AQ1439="Power Telco","ACTIVE", AQ1439="no impacts","no impacts"
),"")</f>
        <v>No root cause</v>
      </c>
      <c r="AS1439" s="92" t="s">
        <v>5537</v>
      </c>
      <c r="AT1439" s="98" t="s">
        <v>2733</v>
      </c>
      <c r="AV1439" s="17" t="s">
        <v>5537</v>
      </c>
      <c r="AW1439" s="7" t="s">
        <v>5537</v>
      </c>
      <c r="AX1439" s="6" t="s">
        <v>5537</v>
      </c>
      <c r="AY1439" s="7"/>
      <c r="AZ1439" s="3" t="s">
        <v>5537</v>
      </c>
      <c r="BA1439" s="18" t="s">
        <v>5537</v>
      </c>
      <c r="BB1439" s="18" t="s">
        <v>5537</v>
      </c>
      <c r="BC1439" s="18" t="s">
        <v>5537</v>
      </c>
      <c r="BD1439" s="18" t="s">
        <v>5537</v>
      </c>
      <c r="BE1439" s="18" t="s">
        <v>5537</v>
      </c>
      <c r="BF1439" s="18" t="s">
        <v>5537</v>
      </c>
      <c r="BG1439" s="18" t="s">
        <v>5537</v>
      </c>
      <c r="BH1439" s="18" t="s">
        <v>5537</v>
      </c>
      <c r="BI1439" s="18" t="s">
        <v>5537</v>
      </c>
      <c r="BJ1439" s="18" t="s">
        <v>5537</v>
      </c>
      <c r="BK1439" s="18" t="s">
        <v>5537</v>
      </c>
      <c r="BL1439" s="9" t="s">
        <v>5537</v>
      </c>
      <c r="BM1439" s="14" t="s">
        <v>5537</v>
      </c>
      <c r="BN1439" s="14" t="s">
        <v>5537</v>
      </c>
      <c r="BO1439" s="14" t="str">
        <f>_xlfn.XLOOKUP(B1439,'[4]cell downs 18042026 17h'!$B:$B,'[4]cell downs 18042026 17h'!$B:$B,"")</f>
        <v/>
      </c>
      <c r="BP1439" s="14" t="str">
        <f>_xlfn.XLOOKUP(B1439,'[5]Cells Huawei 19042026 15h'!$B:$B,'[5]Cells Huawei 19042026 15h'!$B:$B,"")</f>
        <v/>
      </c>
      <c r="BQ1439" s="9" t="str">
        <f>_xlfn.XLOOKUP(B1439,'[6]cells down 19042026 9H40'!$B:$B,'[6]cells down 19042026 9H40'!$B:$B,"")</f>
        <v/>
      </c>
      <c r="BR1439" s="9" t="s">
        <v>2733</v>
      </c>
      <c r="BS1439" s="9" t="s">
        <v>5579</v>
      </c>
      <c r="BT1439" s="108"/>
    </row>
    <row r="1440" spans="1:72" s="9" customFormat="1" x14ac:dyDescent="0.35">
      <c r="A1440" s="1" t="s">
        <v>1907</v>
      </c>
      <c r="B1440" s="8" t="s">
        <v>1908</v>
      </c>
      <c r="C1440" s="3" t="str">
        <f>_xlfn.XLOOKUP(B1440,'[1]daily break down'!$D:$D,'[1]daily break down'!$E:$E,"")</f>
        <v>Douala</v>
      </c>
      <c r="D1440" s="1" t="s">
        <v>11</v>
      </c>
      <c r="E1440" s="1" t="s">
        <v>145</v>
      </c>
      <c r="F1440" s="3" t="s">
        <v>31</v>
      </c>
      <c r="G1440" s="1" t="s">
        <v>32</v>
      </c>
      <c r="H1440" s="34" t="str">
        <f>_xlfn.XLOOKUP(B1440,[2]CALCULATION!$B:$B,[2]CALCULATION!$H:$H,"")</f>
        <v>ZTE</v>
      </c>
      <c r="I1440" s="28">
        <v>0</v>
      </c>
      <c r="J1440" s="28">
        <v>4.2096492054115924</v>
      </c>
      <c r="K1440" s="28">
        <v>4.2464429719803798</v>
      </c>
      <c r="L1440" s="28">
        <v>0</v>
      </c>
      <c r="M1440" s="28">
        <v>0</v>
      </c>
      <c r="N1440" s="28">
        <v>4.44093450103159E-3</v>
      </c>
      <c r="O1440" s="28">
        <v>27.146255489637099</v>
      </c>
      <c r="P1440" s="28">
        <v>18.560466622721034</v>
      </c>
      <c r="Q1440" s="28">
        <v>23.18105386764374</v>
      </c>
      <c r="R1440" s="28">
        <v>7.86960346200273</v>
      </c>
      <c r="S1440" s="93">
        <v>60.072021613261327</v>
      </c>
      <c r="T1440" s="93">
        <f>_xlfn.XLOOKUP(B1440,'[3]Nur des jours'!$B:$B,'[3]Nur des jours'!$U:$U,"")</f>
        <v>19.157995251588744</v>
      </c>
      <c r="U1440" s="93">
        <v>0</v>
      </c>
      <c r="V1440" s="93">
        <v>0</v>
      </c>
      <c r="W1440" s="93">
        <v>19.157995251588744</v>
      </c>
      <c r="X1440" s="93">
        <v>0</v>
      </c>
      <c r="Y1440" s="93">
        <v>0</v>
      </c>
      <c r="Z1440" s="93">
        <v>0</v>
      </c>
      <c r="AA1440" s="93">
        <v>0</v>
      </c>
      <c r="AB1440" s="93">
        <v>0</v>
      </c>
      <c r="AC1440" s="93">
        <f>_xlfn.XLOOKUP(B1440,'[3]Nur des jours'!$B:$B,'[3]Nur des jours'!$N:$N,"")</f>
        <v>0</v>
      </c>
      <c r="AD1440" s="93">
        <v>0</v>
      </c>
      <c r="AE1440" s="93">
        <v>0</v>
      </c>
      <c r="AF1440" s="93">
        <v>0</v>
      </c>
      <c r="AG1440" s="93"/>
      <c r="AH1440" s="93">
        <v>0</v>
      </c>
      <c r="AI1440" s="93">
        <v>0</v>
      </c>
      <c r="AJ1440" s="93">
        <v>0</v>
      </c>
      <c r="AK1440" s="93">
        <v>0</v>
      </c>
      <c r="AL1440" s="93">
        <v>0</v>
      </c>
      <c r="AM1440" s="49" t="s">
        <v>5559</v>
      </c>
      <c r="AN1440" s="49"/>
      <c r="AO1440" s="48" t="str" cm="1">
        <f t="array" ref="AO1440">IFERROR(_xlfn.IFS(
AQ1440="MPR ISSUE","PDH",
AQ1440="BSS Hardware Issue","BSS",
AQ1440="Sites strategiques, MLL, Pylone, etc.","ENVTECH",
AQ1440="AKTIVCO DEFAUT GE &amp; POWER Cabinet","AKTIVCO",
AQ1440="AKTIVCO Coupure ENEO &amp; Baisse de tension","AKTIVCO GRID ONLY",
AQ1440="Coupure ENEO &amp; Baisse de tension","IHS GRID ONLY",
AQ1440="Defaut GE &amp; POWER Cabinet","IHS",
AQ1440="Sharing","Partners",
AQ1440="Sites strategiques &amp; DataCenter","SST &amp; DC",
AQ1440="Exclu","Exclu",
AQ1440="SAT","SAT",
AQ1440="SPARE-ISSUE","SPARE-ISSUE",
AQ1440="Fiber CAmtel","TRANS_FO_CAMTEL",
AQ1440="Fiber AOF","Fiber AOF",
AQ1440="Projet OCM (HUAWEI)","TRAVAUX-HUAWEI",
AQ1440="Projet OCM (NOKIA)","TRAVAUX-NOKIA",
AQ1440="ACCESS-ISSUE","ACCESS-ISSUE",
AQ1440="Projet OCM (ZTE, NOKIA, autres projets)","TRAVAUX OCM",
AQ1440="No root CAuse","No root cause",
AQ1440="ODU HS","PDH",
AQ1440="IP &amp; VLAN","PDH",
AQ1440="Warehouse HUAWEI","SPARE-ISSUE",
AQ1440="SPARE-HS","SPARE-ISSUE",
AQ1440="Power Telco","BSS",AQ1440="no impacts","no impacts"
),"")</f>
        <v>No root cause</v>
      </c>
      <c r="AP1440" s="48" t="str" cm="1">
        <f t="array" ref="AP1440">IFERROR(_xlfn.IFS(
AQ1440="MPR ISSUE","TX ISSUE",
AQ1440="BSS Hardware Issue","RAN ISSUE",
AQ1440="Sites strategiques, MLL, Pylone, etc.","ENVTECH",
AQ1440="AKTIVCO DEFAUT GE &amp; POWER Cabinet","POWER ISSUE",
AQ1440="AKTIVCO Coupure ENEO &amp; Baisse de tension","POWER ISSUE",
AQ1440="Coupure ENEO &amp; Baisse de tension","POWER ISSUE",
AQ1440="Defaut GE &amp; POWER Cabinet","POWER ISSUE",
AQ1440="Sharing","POWER ISSUE",
AQ1440="Sites strategiques &amp; DataCenter","POWER ISSUE",
AQ1440="Exclu","Exclu",
AQ1440="SAT","TX ISSUE",
AQ1440="SPARE-ISSUE","SPARE-ISSUE",
AQ1440="Fiber CAmtel","TX ISSUE",
AQ1440="Fiber AOF","TX ISSUE",
AQ1440="Projet OCM (HUAWEI)","TRAVAUX-HUAWEI",
AQ1440="Projet OCM (NOKIA)","TRAVAUX -NOKIA",
AQ1440="ACCESS-ISSUE","ACCESS-ISSUE",
AQ1440="Projet OCM (ZTE, NOKIA, autres projets)","TRAVAUX OCM",
AQ1440="No root CAuse","No root cause",
AQ1440="ODU HS","TX ISSUE",
AQ1440="IP &amp; VLAN","TX ISSUE",
AQ1440="Warehouse HUAWEI","SPARE-ISSUE",
AQ1440="SPARE-HS","SPARE-ISSUE",
AQ1440="Power Telco","RAN ISSUE",AQ1440="no impacts","no impacts"
),"")</f>
        <v>No root cause</v>
      </c>
      <c r="AQ1440" s="127" t="s">
        <v>5344</v>
      </c>
      <c r="AR1440" s="48" t="str" cm="1">
        <f t="array" ref="AR1440">IFERROR(_xlfn.IFS(
AQ1440="MPR ISSUE","ACTIVE",
AQ1440="BSS Hardware Issue","ACTIVE",
AQ1440="Sites strategiques, MLL, Pylone, etc.","PASSIVE",
AQ1440="AKTIVCO DEFAUT GE &amp; POWER Cabinet","PASSIVE",
AQ1440="AKTIVCO Coupure ENEO &amp; Baisse de tension","PASSIVE",
AQ1440="Coupure ENEO &amp; Baisse de tension","PASSIVE",
AQ1440="Defaut GE &amp; POWER Cabinet","PASSIVE",
AQ1440="Sharing","PASSIVE",
AQ1440="Sites strategiques &amp; DataCenter","PASSIVE",
AQ1440="Exclu","Exclu",
AQ1440="SAT","ACTIVE",
AQ1440="SPARE-ISSUE","SPARE-ISSUE",
AQ1440="Fiber CAmtel","ACTIVE",
AQ1440="Fiber AOF","ACTIVE",
AQ1440="Projet OCM (HUAWEI)","PLANNED WORKS",
AQ1440="Projet OCM (NOKIA)","PLANNED WORKS",
AQ1440="ACCESS-ISSUE","ACCESS-ISSUE",
AQ1440="Projet OCM (ZTE, NOKIA, autres projets)","PLANNED WORKS",
AQ1440="No root CAuse","No root cause",
AQ1440="ODU HS","ACTIVE",
AQ1440="IP &amp; VLAN","ACTIVE",
AQ1440="Warehouse HUAWEI","SPARE-ISSUE",
AQ1440="SPARE-HS","SPARE-ISSUE",
AQ1440="Power Telco","ACTIVE", AQ1440="no impacts","no impacts"
),"")</f>
        <v>No root cause</v>
      </c>
      <c r="AS1440" s="92" t="s">
        <v>5537</v>
      </c>
      <c r="AT1440" s="98" t="s">
        <v>1908</v>
      </c>
      <c r="AV1440" s="17" t="s">
        <v>5537</v>
      </c>
      <c r="AW1440" s="7" t="s">
        <v>5537</v>
      </c>
      <c r="AX1440" s="6" t="s">
        <v>5537</v>
      </c>
      <c r="AY1440" s="7"/>
      <c r="AZ1440" s="3" t="s">
        <v>5537</v>
      </c>
      <c r="BA1440" s="18" t="s">
        <v>5537</v>
      </c>
      <c r="BB1440" s="18" t="s">
        <v>5537</v>
      </c>
      <c r="BC1440" s="18" t="s">
        <v>5537</v>
      </c>
      <c r="BD1440" s="18" t="s">
        <v>5537</v>
      </c>
      <c r="BE1440" s="18" t="s">
        <v>5537</v>
      </c>
      <c r="BF1440" s="18" t="s">
        <v>5537</v>
      </c>
      <c r="BG1440" s="18" t="s">
        <v>5537</v>
      </c>
      <c r="BH1440" s="18" t="s">
        <v>5537</v>
      </c>
      <c r="BI1440" s="18" t="s">
        <v>5537</v>
      </c>
      <c r="BJ1440" s="18" t="s">
        <v>5537</v>
      </c>
      <c r="BK1440" s="18" t="s">
        <v>5537</v>
      </c>
      <c r="BL1440" s="9" t="s">
        <v>5537</v>
      </c>
      <c r="BM1440" s="14" t="s">
        <v>5537</v>
      </c>
      <c r="BN1440" s="14" t="s">
        <v>5537</v>
      </c>
      <c r="BO1440" s="14" t="str">
        <f>_xlfn.XLOOKUP(B1440,'[4]cell downs 18042026 17h'!$B:$B,'[4]cell downs 18042026 17h'!$B:$B,"")</f>
        <v/>
      </c>
      <c r="BP1440" s="14" t="str">
        <f>_xlfn.XLOOKUP(B1440,'[5]Cells Huawei 19042026 15h'!$B:$B,'[5]Cells Huawei 19042026 15h'!$B:$B,"")</f>
        <v/>
      </c>
      <c r="BQ1440" s="9" t="str">
        <f>_xlfn.XLOOKUP(B1440,'[6]cells down 19042026 9H40'!$B:$B,'[6]cells down 19042026 9H40'!$B:$B,"")</f>
        <v/>
      </c>
      <c r="BR1440" s="9" t="s">
        <v>1908</v>
      </c>
      <c r="BS1440" s="9" t="s">
        <v>12</v>
      </c>
      <c r="BT1440" s="108"/>
    </row>
    <row r="1441" spans="1:72" s="9" customFormat="1" x14ac:dyDescent="0.35">
      <c r="A1441" s="1" t="s">
        <v>1284</v>
      </c>
      <c r="B1441" s="8" t="s">
        <v>1285</v>
      </c>
      <c r="C1441" s="3" t="str">
        <f>_xlfn.XLOOKUP(B1441,'[1]daily break down'!$D:$D,'[1]daily break down'!$E:$E,"")</f>
        <v>NORD</v>
      </c>
      <c r="D1441" s="1" t="s">
        <v>11</v>
      </c>
      <c r="E1441" s="1" t="s">
        <v>96</v>
      </c>
      <c r="F1441" s="3" t="s">
        <v>23</v>
      </c>
      <c r="G1441" s="1" t="s">
        <v>1286</v>
      </c>
      <c r="H1441" s="33" t="str">
        <f>_xlfn.XLOOKUP(B1441,[2]CALCULATION!$B:$B,[2]CALCULATION!$H:$H,"")</f>
        <v>NOKIA</v>
      </c>
      <c r="I1441" s="28">
        <v>0.11132655885718525</v>
      </c>
      <c r="J1441" s="28">
        <v>0.14555207414826801</v>
      </c>
      <c r="K1441" s="28">
        <v>0.15846467085006266</v>
      </c>
      <c r="L1441" s="28">
        <v>6.3171847400216294E-2</v>
      </c>
      <c r="M1441" s="28">
        <v>4.977770358385198E-2</v>
      </c>
      <c r="N1441" s="28">
        <v>7.3266501727862393E-2</v>
      </c>
      <c r="O1441" s="28">
        <v>9.9626747480973527E-2</v>
      </c>
      <c r="P1441" s="28">
        <v>0.10472757987974879</v>
      </c>
      <c r="Q1441" s="28">
        <v>9.9733757950877897E-2</v>
      </c>
      <c r="R1441" s="28">
        <v>9.2528386310649968E-2</v>
      </c>
      <c r="S1441" s="93">
        <v>0.13012473140372055</v>
      </c>
      <c r="T1441" s="93">
        <f>_xlfn.XLOOKUP(B1441,'[3]Nur des jours'!$B:$B,'[3]Nur des jours'!$U:$U,"")</f>
        <v>4.6213541532903575</v>
      </c>
      <c r="U1441" s="93">
        <v>4.6214076585253103</v>
      </c>
      <c r="V1441" s="93">
        <v>4.6214611637602614</v>
      </c>
      <c r="W1441" s="93">
        <v>4.6213541532903575</v>
      </c>
      <c r="X1441" s="93">
        <v>0</v>
      </c>
      <c r="Y1441" s="93">
        <v>0</v>
      </c>
      <c r="Z1441" s="93">
        <v>0</v>
      </c>
      <c r="AA1441" s="93">
        <v>0</v>
      </c>
      <c r="AB1441" s="93">
        <v>0</v>
      </c>
      <c r="AC1441" s="93">
        <f>_xlfn.XLOOKUP(B1441,'[3]Nur des jours'!$B:$B,'[3]Nur des jours'!$N:$N,"")</f>
        <v>0</v>
      </c>
      <c r="AD1441" s="93">
        <v>0</v>
      </c>
      <c r="AE1441" s="93">
        <v>0</v>
      </c>
      <c r="AF1441" s="93">
        <v>0</v>
      </c>
      <c r="AG1441" s="93"/>
      <c r="AH1441" s="93">
        <v>0</v>
      </c>
      <c r="AI1441" s="93">
        <v>0</v>
      </c>
      <c r="AJ1441" s="93">
        <v>0</v>
      </c>
      <c r="AK1441" s="93">
        <v>0</v>
      </c>
      <c r="AL1441" s="93">
        <v>0</v>
      </c>
      <c r="AM1441" s="49" t="s">
        <v>5559</v>
      </c>
      <c r="AN1441" s="49"/>
      <c r="AO1441" s="48" t="str" cm="1">
        <f t="array" ref="AO1441">IFERROR(_xlfn.IFS(
AQ1441="MPR ISSUE","PDH",
AQ1441="BSS Hardware Issue","BSS",
AQ1441="Sites strategiques, MLL, Pylone, etc.","ENVTECH",
AQ1441="AKTIVCO DEFAUT GE &amp; POWER Cabinet","AKTIVCO",
AQ1441="AKTIVCO Coupure ENEO &amp; Baisse de tension","AKTIVCO GRID ONLY",
AQ1441="Coupure ENEO &amp; Baisse de tension","IHS GRID ONLY",
AQ1441="Defaut GE &amp; POWER Cabinet","IHS",
AQ1441="Sharing","Partners",
AQ1441="Sites strategiques &amp; DataCenter","SST &amp; DC",
AQ1441="Exclu","Exclu",
AQ1441="SAT","SAT",
AQ1441="SPARE-ISSUE","SPARE-ISSUE",
AQ1441="Fiber CAmtel","TRANS_FO_CAMTEL",
AQ1441="Fiber AOF","Fiber AOF",
AQ1441="Projet OCM (HUAWEI)","TRAVAUX-HUAWEI",
AQ1441="Projet OCM (NOKIA)","TRAVAUX-NOKIA",
AQ1441="ACCESS-ISSUE","ACCESS-ISSUE",
AQ1441="Projet OCM (ZTE, NOKIA, autres projets)","TRAVAUX OCM",
AQ1441="No root CAuse","No root cause",
AQ1441="ODU HS","PDH",
AQ1441="IP &amp; VLAN","PDH",
AQ1441="Warehouse HUAWEI","SPARE-ISSUE",
AQ1441="SPARE-HS","SPARE-ISSUE",
AQ1441="Power Telco","BSS",AQ1441="no impacts","no impacts"
),"")</f>
        <v>No root cause</v>
      </c>
      <c r="AP1441" s="48" t="str" cm="1">
        <f t="array" ref="AP1441">IFERROR(_xlfn.IFS(
AQ1441="MPR ISSUE","TX ISSUE",
AQ1441="BSS Hardware Issue","RAN ISSUE",
AQ1441="Sites strategiques, MLL, Pylone, etc.","ENVTECH",
AQ1441="AKTIVCO DEFAUT GE &amp; POWER Cabinet","POWER ISSUE",
AQ1441="AKTIVCO Coupure ENEO &amp; Baisse de tension","POWER ISSUE",
AQ1441="Coupure ENEO &amp; Baisse de tension","POWER ISSUE",
AQ1441="Defaut GE &amp; POWER Cabinet","POWER ISSUE",
AQ1441="Sharing","POWER ISSUE",
AQ1441="Sites strategiques &amp; DataCenter","POWER ISSUE",
AQ1441="Exclu","Exclu",
AQ1441="SAT","TX ISSUE",
AQ1441="SPARE-ISSUE","SPARE-ISSUE",
AQ1441="Fiber CAmtel","TX ISSUE",
AQ1441="Fiber AOF","TX ISSUE",
AQ1441="Projet OCM (HUAWEI)","TRAVAUX-HUAWEI",
AQ1441="Projet OCM (NOKIA)","TRAVAUX -NOKIA",
AQ1441="ACCESS-ISSUE","ACCESS-ISSUE",
AQ1441="Projet OCM (ZTE, NOKIA, autres projets)","TRAVAUX OCM",
AQ1441="No root CAuse","No root cause",
AQ1441="ODU HS","TX ISSUE",
AQ1441="IP &amp; VLAN","TX ISSUE",
AQ1441="Warehouse HUAWEI","SPARE-ISSUE",
AQ1441="SPARE-HS","SPARE-ISSUE",
AQ1441="Power Telco","RAN ISSUE",AQ1441="no impacts","no impacts"
),"")</f>
        <v>No root cause</v>
      </c>
      <c r="AQ1441" s="127" t="s">
        <v>5344</v>
      </c>
      <c r="AR1441" s="48" t="str" cm="1">
        <f t="array" ref="AR1441">IFERROR(_xlfn.IFS(
AQ1441="MPR ISSUE","ACTIVE",
AQ1441="BSS Hardware Issue","ACTIVE",
AQ1441="Sites strategiques, MLL, Pylone, etc.","PASSIVE",
AQ1441="AKTIVCO DEFAUT GE &amp; POWER Cabinet","PASSIVE",
AQ1441="AKTIVCO Coupure ENEO &amp; Baisse de tension","PASSIVE",
AQ1441="Coupure ENEO &amp; Baisse de tension","PASSIVE",
AQ1441="Defaut GE &amp; POWER Cabinet","PASSIVE",
AQ1441="Sharing","PASSIVE",
AQ1441="Sites strategiques &amp; DataCenter","PASSIVE",
AQ1441="Exclu","Exclu",
AQ1441="SAT","ACTIVE",
AQ1441="SPARE-ISSUE","SPARE-ISSUE",
AQ1441="Fiber CAmtel","ACTIVE",
AQ1441="Fiber AOF","ACTIVE",
AQ1441="Projet OCM (HUAWEI)","PLANNED WORKS",
AQ1441="Projet OCM (NOKIA)","PLANNED WORKS",
AQ1441="ACCESS-ISSUE","ACCESS-ISSUE",
AQ1441="Projet OCM (ZTE, NOKIA, autres projets)","PLANNED WORKS",
AQ1441="No root CAuse","No root cause",
AQ1441="ODU HS","ACTIVE",
AQ1441="IP &amp; VLAN","ACTIVE",
AQ1441="Warehouse HUAWEI","SPARE-ISSUE",
AQ1441="SPARE-HS","SPARE-ISSUE",
AQ1441="Power Telco","ACTIVE", AQ1441="no impacts","no impacts"
),"")</f>
        <v>No root cause</v>
      </c>
      <c r="AS1441" s="92" t="s">
        <v>5537</v>
      </c>
      <c r="AT1441" s="98" t="s">
        <v>1285</v>
      </c>
      <c r="AV1441" s="17" t="s">
        <v>5537</v>
      </c>
      <c r="AW1441" s="7" t="s">
        <v>5537</v>
      </c>
      <c r="AX1441" s="6" t="s">
        <v>5537</v>
      </c>
      <c r="AY1441" s="7"/>
      <c r="AZ1441" s="3" t="s">
        <v>5537</v>
      </c>
      <c r="BA1441" s="18" t="s">
        <v>5537</v>
      </c>
      <c r="BB1441" s="18" t="s">
        <v>5537</v>
      </c>
      <c r="BC1441" s="18" t="s">
        <v>5537</v>
      </c>
      <c r="BD1441" s="18" t="s">
        <v>5537</v>
      </c>
      <c r="BE1441" s="18" t="s">
        <v>5537</v>
      </c>
      <c r="BF1441" s="18" t="s">
        <v>5537</v>
      </c>
      <c r="BG1441" s="18" t="s">
        <v>5537</v>
      </c>
      <c r="BH1441" s="18" t="s">
        <v>5537</v>
      </c>
      <c r="BI1441" s="18" t="s">
        <v>5537</v>
      </c>
      <c r="BJ1441" s="18" t="s">
        <v>5537</v>
      </c>
      <c r="BK1441" s="18" t="s">
        <v>5537</v>
      </c>
      <c r="BL1441" s="9" t="s">
        <v>5537</v>
      </c>
      <c r="BM1441" s="14" t="s">
        <v>5537</v>
      </c>
      <c r="BN1441" s="14" t="s">
        <v>5537</v>
      </c>
      <c r="BO1441" s="14" t="str">
        <f>_xlfn.XLOOKUP(B1441,'[4]cell downs 18042026 17h'!$B:$B,'[4]cell downs 18042026 17h'!$B:$B,"")</f>
        <v/>
      </c>
      <c r="BP1441" s="14" t="str">
        <f>_xlfn.XLOOKUP(B1441,'[5]Cells Huawei 19042026 15h'!$B:$B,'[5]Cells Huawei 19042026 15h'!$B:$B,"")</f>
        <v/>
      </c>
      <c r="BQ1441" s="9" t="str">
        <f>_xlfn.XLOOKUP(B1441,'[6]cells down 19042026 9H40'!$B:$B,'[6]cells down 19042026 9H40'!$B:$B,"")</f>
        <v/>
      </c>
      <c r="BR1441" s="9" t="s">
        <v>1285</v>
      </c>
      <c r="BS1441" s="9" t="s">
        <v>154</v>
      </c>
      <c r="BT1441" s="108"/>
    </row>
    <row r="1442" spans="1:72" s="9" customFormat="1" x14ac:dyDescent="0.35">
      <c r="A1442" s="1" t="s">
        <v>3339</v>
      </c>
      <c r="B1442" s="8" t="s">
        <v>3340</v>
      </c>
      <c r="C1442" s="3" t="str">
        <f>_xlfn.XLOOKUP(B1442,'[1]daily break down'!$D:$D,'[1]daily break down'!$E:$E,"")</f>
        <v>Yaounde</v>
      </c>
      <c r="D1442" s="1" t="s">
        <v>11</v>
      </c>
      <c r="E1442" s="1" t="s">
        <v>12</v>
      </c>
      <c r="F1442" s="3" t="s">
        <v>37</v>
      </c>
      <c r="G1442" s="1" t="s">
        <v>38</v>
      </c>
      <c r="H1442" s="34" t="str">
        <f>_xlfn.XLOOKUP(B1442,[2]CALCULATION!$B:$B,[2]CALCULATION!$H:$H,"")</f>
        <v>ZTE</v>
      </c>
      <c r="I1442" s="28">
        <v>1.2698575761985931E-2</v>
      </c>
      <c r="J1442" s="28">
        <v>0</v>
      </c>
      <c r="K1442" s="28">
        <v>0</v>
      </c>
      <c r="L1442" s="28">
        <v>0.20241030382412623</v>
      </c>
      <c r="M1442" s="28">
        <v>0.72057283417942941</v>
      </c>
      <c r="N1442" s="28">
        <v>0</v>
      </c>
      <c r="O1442" s="28">
        <v>0</v>
      </c>
      <c r="P1442" s="28">
        <v>0</v>
      </c>
      <c r="Q1442" s="28">
        <v>4.2804187961750177E-4</v>
      </c>
      <c r="R1442" s="28">
        <v>0</v>
      </c>
      <c r="S1442" s="93">
        <v>0</v>
      </c>
      <c r="T1442" s="93">
        <f>_xlfn.XLOOKUP(B1442,'[3]Nur des jours'!$B:$B,'[3]Nur des jours'!$U:$U,"")</f>
        <v>3.8613301258728487</v>
      </c>
      <c r="U1442" s="93">
        <v>3.8723165341163654</v>
      </c>
      <c r="V1442" s="93">
        <v>3.8862635653605794E-2</v>
      </c>
      <c r="W1442" s="93">
        <v>3.8613301258728487</v>
      </c>
      <c r="X1442" s="93">
        <v>0</v>
      </c>
      <c r="Y1442" s="93">
        <v>0</v>
      </c>
      <c r="Z1442" s="93">
        <v>0</v>
      </c>
      <c r="AA1442" s="93">
        <v>0</v>
      </c>
      <c r="AB1442" s="93">
        <v>0</v>
      </c>
      <c r="AC1442" s="93">
        <f>_xlfn.XLOOKUP(B1442,'[3]Nur des jours'!$B:$B,'[3]Nur des jours'!$N:$N,"")</f>
        <v>0</v>
      </c>
      <c r="AD1442" s="93">
        <v>0</v>
      </c>
      <c r="AE1442" s="93">
        <v>0</v>
      </c>
      <c r="AF1442" s="93">
        <v>0</v>
      </c>
      <c r="AG1442" s="93"/>
      <c r="AH1442" s="93">
        <v>0</v>
      </c>
      <c r="AI1442" s="93">
        <v>0</v>
      </c>
      <c r="AJ1442" s="93">
        <v>0</v>
      </c>
      <c r="AK1442" s="93">
        <v>0</v>
      </c>
      <c r="AL1442" s="93">
        <v>0</v>
      </c>
      <c r="AM1442" s="49" t="s">
        <v>5559</v>
      </c>
      <c r="AN1442" s="49"/>
      <c r="AO1442" s="48" t="str" cm="1">
        <f t="array" ref="AO1442">IFERROR(_xlfn.IFS(
AQ1442="MPR ISSUE","PDH",
AQ1442="BSS Hardware Issue","BSS",
AQ1442="Sites strategiques, MLL, Pylone, etc.","ENVTECH",
AQ1442="AKTIVCO DEFAUT GE &amp; POWER Cabinet","AKTIVCO",
AQ1442="AKTIVCO Coupure ENEO &amp; Baisse de tension","AKTIVCO GRID ONLY",
AQ1442="Coupure ENEO &amp; Baisse de tension","IHS GRID ONLY",
AQ1442="Defaut GE &amp; POWER Cabinet","IHS",
AQ1442="Sharing","Partners",
AQ1442="Sites strategiques &amp; DataCenter","SST &amp; DC",
AQ1442="Exclu","Exclu",
AQ1442="SAT","SAT",
AQ1442="SPARE-ISSUE","SPARE-ISSUE",
AQ1442="Fiber CAmtel","TRANS_FO_CAMTEL",
AQ1442="Fiber AOF","Fiber AOF",
AQ1442="Projet OCM (HUAWEI)","TRAVAUX-HUAWEI",
AQ1442="Projet OCM (NOKIA)","TRAVAUX-NOKIA",
AQ1442="ACCESS-ISSUE","ACCESS-ISSUE",
AQ1442="Projet OCM (ZTE, NOKIA, autres projets)","TRAVAUX OCM",
AQ1442="No root CAuse","No root cause",
AQ1442="ODU HS","PDH",
AQ1442="IP &amp; VLAN","PDH",
AQ1442="Warehouse HUAWEI","SPARE-ISSUE",
AQ1442="SPARE-HS","SPARE-ISSUE",
AQ1442="Power Telco","BSS",AQ1442="no impacts","no impacts"
),"")</f>
        <v>No root cause</v>
      </c>
      <c r="AP1442" s="48" t="str" cm="1">
        <f t="array" ref="AP1442">IFERROR(_xlfn.IFS(
AQ1442="MPR ISSUE","TX ISSUE",
AQ1442="BSS Hardware Issue","RAN ISSUE",
AQ1442="Sites strategiques, MLL, Pylone, etc.","ENVTECH",
AQ1442="AKTIVCO DEFAUT GE &amp; POWER Cabinet","POWER ISSUE",
AQ1442="AKTIVCO Coupure ENEO &amp; Baisse de tension","POWER ISSUE",
AQ1442="Coupure ENEO &amp; Baisse de tension","POWER ISSUE",
AQ1442="Defaut GE &amp; POWER Cabinet","POWER ISSUE",
AQ1442="Sharing","POWER ISSUE",
AQ1442="Sites strategiques &amp; DataCenter","POWER ISSUE",
AQ1442="Exclu","Exclu",
AQ1442="SAT","TX ISSUE",
AQ1442="SPARE-ISSUE","SPARE-ISSUE",
AQ1442="Fiber CAmtel","TX ISSUE",
AQ1442="Fiber AOF","TX ISSUE",
AQ1442="Projet OCM (HUAWEI)","TRAVAUX-HUAWEI",
AQ1442="Projet OCM (NOKIA)","TRAVAUX -NOKIA",
AQ1442="ACCESS-ISSUE","ACCESS-ISSUE",
AQ1442="Projet OCM (ZTE, NOKIA, autres projets)","TRAVAUX OCM",
AQ1442="No root CAuse","No root cause",
AQ1442="ODU HS","TX ISSUE",
AQ1442="IP &amp; VLAN","TX ISSUE",
AQ1442="Warehouse HUAWEI","SPARE-ISSUE",
AQ1442="SPARE-HS","SPARE-ISSUE",
AQ1442="Power Telco","RAN ISSUE",AQ1442="no impacts","no impacts"
),"")</f>
        <v>No root cause</v>
      </c>
      <c r="AQ1442" s="127" t="s">
        <v>5344</v>
      </c>
      <c r="AR1442" s="48" t="str" cm="1">
        <f t="array" ref="AR1442">IFERROR(_xlfn.IFS(
AQ1442="MPR ISSUE","ACTIVE",
AQ1442="BSS Hardware Issue","ACTIVE",
AQ1442="Sites strategiques, MLL, Pylone, etc.","PASSIVE",
AQ1442="AKTIVCO DEFAUT GE &amp; POWER Cabinet","PASSIVE",
AQ1442="AKTIVCO Coupure ENEO &amp; Baisse de tension","PASSIVE",
AQ1442="Coupure ENEO &amp; Baisse de tension","PASSIVE",
AQ1442="Defaut GE &amp; POWER Cabinet","PASSIVE",
AQ1442="Sharing","PASSIVE",
AQ1442="Sites strategiques &amp; DataCenter","PASSIVE",
AQ1442="Exclu","Exclu",
AQ1442="SAT","ACTIVE",
AQ1442="SPARE-ISSUE","SPARE-ISSUE",
AQ1442="Fiber CAmtel","ACTIVE",
AQ1442="Fiber AOF","ACTIVE",
AQ1442="Projet OCM (HUAWEI)","PLANNED WORKS",
AQ1442="Projet OCM (NOKIA)","PLANNED WORKS",
AQ1442="ACCESS-ISSUE","ACCESS-ISSUE",
AQ1442="Projet OCM (ZTE, NOKIA, autres projets)","PLANNED WORKS",
AQ1442="No root CAuse","No root cause",
AQ1442="ODU HS","ACTIVE",
AQ1442="IP &amp; VLAN","ACTIVE",
AQ1442="Warehouse HUAWEI","SPARE-ISSUE",
AQ1442="SPARE-HS","SPARE-ISSUE",
AQ1442="Power Telco","ACTIVE", AQ1442="no impacts","no impacts"
),"")</f>
        <v>No root cause</v>
      </c>
      <c r="AS1442" s="92" t="s">
        <v>5537</v>
      </c>
      <c r="AT1442" s="98" t="s">
        <v>3340</v>
      </c>
      <c r="AV1442" s="17" t="s">
        <v>5537</v>
      </c>
      <c r="AW1442" s="7" t="s">
        <v>5537</v>
      </c>
      <c r="AX1442" s="6" t="s">
        <v>5537</v>
      </c>
      <c r="AY1442" s="7"/>
      <c r="AZ1442" s="3" t="s">
        <v>5537</v>
      </c>
      <c r="BA1442" s="18" t="s">
        <v>5537</v>
      </c>
      <c r="BB1442" s="18" t="s">
        <v>5537</v>
      </c>
      <c r="BC1442" s="18" t="s">
        <v>5537</v>
      </c>
      <c r="BD1442" s="18" t="s">
        <v>5537</v>
      </c>
      <c r="BE1442" s="18" t="s">
        <v>5537</v>
      </c>
      <c r="BF1442" s="18" t="s">
        <v>5537</v>
      </c>
      <c r="BG1442" s="18" t="s">
        <v>5537</v>
      </c>
      <c r="BH1442" s="18" t="s">
        <v>5537</v>
      </c>
      <c r="BI1442" s="18" t="s">
        <v>5537</v>
      </c>
      <c r="BJ1442" s="18" t="s">
        <v>5537</v>
      </c>
      <c r="BK1442" s="18" t="s">
        <v>5537</v>
      </c>
      <c r="BL1442" s="9" t="s">
        <v>5537</v>
      </c>
      <c r="BM1442" s="14" t="s">
        <v>5537</v>
      </c>
      <c r="BN1442" s="14" t="s">
        <v>5537</v>
      </c>
      <c r="BO1442" s="14" t="str">
        <f>_xlfn.XLOOKUP(B1442,'[4]cell downs 18042026 17h'!$B:$B,'[4]cell downs 18042026 17h'!$B:$B,"")</f>
        <v/>
      </c>
      <c r="BP1442" s="14" t="str">
        <f>_xlfn.XLOOKUP(B1442,'[5]Cells Huawei 19042026 15h'!$B:$B,'[5]Cells Huawei 19042026 15h'!$B:$B,"")</f>
        <v/>
      </c>
      <c r="BQ1442" s="9" t="str">
        <f>_xlfn.XLOOKUP(B1442,'[6]cells down 19042026 9H40'!$B:$B,'[6]cells down 19042026 9H40'!$B:$B,"")</f>
        <v/>
      </c>
      <c r="BR1442" s="9" t="s">
        <v>3340</v>
      </c>
      <c r="BS1442" s="9" t="s">
        <v>12</v>
      </c>
      <c r="BT1442" s="108"/>
    </row>
    <row r="1443" spans="1:72" s="9" customFormat="1" x14ac:dyDescent="0.35">
      <c r="A1443" s="1" t="s">
        <v>4464</v>
      </c>
      <c r="B1443" s="8" t="s">
        <v>4465</v>
      </c>
      <c r="C1443" s="3" t="str">
        <f>_xlfn.XLOOKUP(B1443,'[1]daily break down'!$D:$D,'[1]daily break down'!$E:$E,"")</f>
        <v>OUEST</v>
      </c>
      <c r="D1443" s="1" t="s">
        <v>21</v>
      </c>
      <c r="E1443" s="1" t="s">
        <v>122</v>
      </c>
      <c r="F1443" s="3" t="s">
        <v>102</v>
      </c>
      <c r="G1443" s="1" t="s">
        <v>4466</v>
      </c>
      <c r="H1443" s="32" t="str">
        <f>_xlfn.XLOOKUP(B1443,[2]CALCULATION!$B:$B,[2]CALCULATION!$H:$H,"")</f>
        <v>HUAWEI</v>
      </c>
      <c r="I1443" s="28">
        <v>0</v>
      </c>
      <c r="J1443" s="28">
        <v>0</v>
      </c>
      <c r="K1443" s="28">
        <v>0</v>
      </c>
      <c r="L1443" s="28">
        <v>0</v>
      </c>
      <c r="M1443" s="28">
        <v>0</v>
      </c>
      <c r="N1443" s="28">
        <v>0</v>
      </c>
      <c r="O1443" s="28">
        <v>0</v>
      </c>
      <c r="P1443" s="28">
        <v>0</v>
      </c>
      <c r="Q1443" s="28">
        <v>0</v>
      </c>
      <c r="R1443" s="28">
        <v>0</v>
      </c>
      <c r="S1443" s="93">
        <v>0</v>
      </c>
      <c r="T1443" s="93">
        <f>_xlfn.XLOOKUP(B1443,'[3]Nur des jours'!$B:$B,'[3]Nur des jours'!$U:$U,"")</f>
        <v>0</v>
      </c>
      <c r="U1443" s="93">
        <v>0</v>
      </c>
      <c r="V1443" s="93">
        <v>0</v>
      </c>
      <c r="W1443" s="93">
        <v>3.2897515359569449</v>
      </c>
      <c r="X1443" s="93">
        <v>0</v>
      </c>
      <c r="Y1443" s="93">
        <v>0</v>
      </c>
      <c r="Z1443" s="93">
        <v>0</v>
      </c>
      <c r="AA1443" s="93">
        <v>0</v>
      </c>
      <c r="AB1443" s="93">
        <v>0</v>
      </c>
      <c r="AC1443" s="93">
        <f>_xlfn.XLOOKUP(B1443,'[3]Nur des jours'!$B:$B,'[3]Nur des jours'!$N:$N,"")</f>
        <v>0</v>
      </c>
      <c r="AD1443" s="93">
        <v>0</v>
      </c>
      <c r="AE1443" s="93">
        <v>0</v>
      </c>
      <c r="AF1443" s="93">
        <v>0</v>
      </c>
      <c r="AG1443" s="93"/>
      <c r="AH1443" s="93">
        <v>0</v>
      </c>
      <c r="AI1443" s="93">
        <v>0</v>
      </c>
      <c r="AJ1443" s="93">
        <v>0</v>
      </c>
      <c r="AK1443" s="93">
        <v>0</v>
      </c>
      <c r="AL1443" s="93">
        <v>0</v>
      </c>
      <c r="AM1443" s="49" t="s">
        <v>5559</v>
      </c>
      <c r="AN1443" s="49"/>
      <c r="AO1443" s="48" t="str" cm="1">
        <f t="array" ref="AO1443">IFERROR(_xlfn.IFS(
AQ1443="MPR ISSUE","PDH",
AQ1443="BSS Hardware Issue","BSS",
AQ1443="Sites strategiques, MLL, Pylone, etc.","ENVTECH",
AQ1443="AKTIVCO DEFAUT GE &amp; POWER Cabinet","AKTIVCO",
AQ1443="AKTIVCO Coupure ENEO &amp; Baisse de tension","AKTIVCO GRID ONLY",
AQ1443="Coupure ENEO &amp; Baisse de tension","IHS GRID ONLY",
AQ1443="Defaut GE &amp; POWER Cabinet","IHS",
AQ1443="Sharing","Partners",
AQ1443="Sites strategiques &amp; DataCenter","SST &amp; DC",
AQ1443="Exclu","Exclu",
AQ1443="SAT","SAT",
AQ1443="SPARE-ISSUE","SPARE-ISSUE",
AQ1443="Fiber CAmtel","TRANS_FO_CAMTEL",
AQ1443="Fiber AOF","Fiber AOF",
AQ1443="Projet OCM (HUAWEI)","TRAVAUX-HUAWEI",
AQ1443="Projet OCM (NOKIA)","TRAVAUX-NOKIA",
AQ1443="ACCESS-ISSUE","ACCESS-ISSUE",
AQ1443="Projet OCM (ZTE, NOKIA, autres projets)","TRAVAUX OCM",
AQ1443="No root CAuse","No root cause",
AQ1443="ODU HS","PDH",
AQ1443="IP &amp; VLAN","PDH",
AQ1443="Warehouse HUAWEI","SPARE-ISSUE",
AQ1443="SPARE-HS","SPARE-ISSUE",
AQ1443="Power Telco","BSS",AQ1443="no impacts","no impacts"
),"")</f>
        <v>No root cause</v>
      </c>
      <c r="AP1443" s="48" t="str" cm="1">
        <f t="array" ref="AP1443">IFERROR(_xlfn.IFS(
AQ1443="MPR ISSUE","TX ISSUE",
AQ1443="BSS Hardware Issue","RAN ISSUE",
AQ1443="Sites strategiques, MLL, Pylone, etc.","ENVTECH",
AQ1443="AKTIVCO DEFAUT GE &amp; POWER Cabinet","POWER ISSUE",
AQ1443="AKTIVCO Coupure ENEO &amp; Baisse de tension","POWER ISSUE",
AQ1443="Coupure ENEO &amp; Baisse de tension","POWER ISSUE",
AQ1443="Defaut GE &amp; POWER Cabinet","POWER ISSUE",
AQ1443="Sharing","POWER ISSUE",
AQ1443="Sites strategiques &amp; DataCenter","POWER ISSUE",
AQ1443="Exclu","Exclu",
AQ1443="SAT","TX ISSUE",
AQ1443="SPARE-ISSUE","SPARE-ISSUE",
AQ1443="Fiber CAmtel","TX ISSUE",
AQ1443="Fiber AOF","TX ISSUE",
AQ1443="Projet OCM (HUAWEI)","TRAVAUX-HUAWEI",
AQ1443="Projet OCM (NOKIA)","TRAVAUX -NOKIA",
AQ1443="ACCESS-ISSUE","ACCESS-ISSUE",
AQ1443="Projet OCM (ZTE, NOKIA, autres projets)","TRAVAUX OCM",
AQ1443="No root CAuse","No root cause",
AQ1443="ODU HS","TX ISSUE",
AQ1443="IP &amp; VLAN","TX ISSUE",
AQ1443="Warehouse HUAWEI","SPARE-ISSUE",
AQ1443="SPARE-HS","SPARE-ISSUE",
AQ1443="Power Telco","RAN ISSUE",AQ1443="no impacts","no impacts"
),"")</f>
        <v>No root cause</v>
      </c>
      <c r="AQ1443" s="67" t="s">
        <v>5344</v>
      </c>
      <c r="AR1443" s="48" t="str" cm="1">
        <f t="array" ref="AR1443">IFERROR(_xlfn.IFS(
AQ1443="MPR ISSUE","ACTIVE",
AQ1443="BSS Hardware Issue","ACTIVE",
AQ1443="Sites strategiques, MLL, Pylone, etc.","PASSIVE",
AQ1443="AKTIVCO DEFAUT GE &amp; POWER Cabinet","PASSIVE",
AQ1443="AKTIVCO Coupure ENEO &amp; Baisse de tension","PASSIVE",
AQ1443="Coupure ENEO &amp; Baisse de tension","PASSIVE",
AQ1443="Defaut GE &amp; POWER Cabinet","PASSIVE",
AQ1443="Sharing","PASSIVE",
AQ1443="Sites strategiques &amp; DataCenter","PASSIVE",
AQ1443="Exclu","Exclu",
AQ1443="SAT","ACTIVE",
AQ1443="SPARE-ISSUE","SPARE-ISSUE",
AQ1443="Fiber CAmtel","ACTIVE",
AQ1443="Fiber AOF","ACTIVE",
AQ1443="Projet OCM (HUAWEI)","PLANNED WORKS",
AQ1443="Projet OCM (NOKIA)","PLANNED WORKS",
AQ1443="ACCESS-ISSUE","ACCESS-ISSUE",
AQ1443="Projet OCM (ZTE, NOKIA, autres projets)","PLANNED WORKS",
AQ1443="No root CAuse","No root cause",
AQ1443="ODU HS","ACTIVE",
AQ1443="IP &amp; VLAN","ACTIVE",
AQ1443="Warehouse HUAWEI","SPARE-ISSUE",
AQ1443="SPARE-HS","SPARE-ISSUE",
AQ1443="Power Telco","ACTIVE", AQ1443="no impacts","no impacts"
),"")</f>
        <v>No root cause</v>
      </c>
      <c r="AS1443" s="92" t="s">
        <v>5537</v>
      </c>
      <c r="AT1443" s="98" t="s">
        <v>4465</v>
      </c>
      <c r="AV1443" s="17" t="s">
        <v>5537</v>
      </c>
      <c r="AW1443" s="7" t="s">
        <v>5537</v>
      </c>
      <c r="AX1443" s="6" t="s">
        <v>5537</v>
      </c>
      <c r="AY1443" s="7"/>
      <c r="AZ1443" s="3" t="s">
        <v>5537</v>
      </c>
      <c r="BA1443" s="18" t="s">
        <v>5537</v>
      </c>
      <c r="BB1443" s="18" t="s">
        <v>5537</v>
      </c>
      <c r="BC1443" s="18" t="s">
        <v>5537</v>
      </c>
      <c r="BD1443" s="18" t="s">
        <v>5537</v>
      </c>
      <c r="BE1443" s="18" t="s">
        <v>5537</v>
      </c>
      <c r="BF1443" s="18" t="s">
        <v>5537</v>
      </c>
      <c r="BG1443" s="18" t="s">
        <v>5537</v>
      </c>
      <c r="BH1443" s="18" t="s">
        <v>5537</v>
      </c>
      <c r="BI1443" s="18" t="s">
        <v>5537</v>
      </c>
      <c r="BJ1443" s="18" t="s">
        <v>5537</v>
      </c>
      <c r="BK1443" s="18" t="s">
        <v>5537</v>
      </c>
      <c r="BL1443" s="9" t="s">
        <v>5537</v>
      </c>
      <c r="BM1443" s="14" t="s">
        <v>5537</v>
      </c>
      <c r="BN1443" s="14" t="s">
        <v>5537</v>
      </c>
      <c r="BO1443" s="14" t="str">
        <f>_xlfn.XLOOKUP(B1443,'[4]cell downs 18042026 17h'!$B:$B,'[4]cell downs 18042026 17h'!$B:$B,"")</f>
        <v/>
      </c>
      <c r="BP1443" s="14" t="str">
        <f>_xlfn.XLOOKUP(B1443,'[5]Cells Huawei 19042026 15h'!$B:$B,'[5]Cells Huawei 19042026 15h'!$B:$B,"")</f>
        <v/>
      </c>
      <c r="BQ1443" s="9" t="str">
        <f>_xlfn.XLOOKUP(B1443,'[6]cells down 19042026 9H40'!$B:$B,'[6]cells down 19042026 9H40'!$B:$B,"")</f>
        <v/>
      </c>
      <c r="BR1443" s="9" t="s">
        <v>5537</v>
      </c>
      <c r="BS1443" s="9" t="s">
        <v>12</v>
      </c>
      <c r="BT1443" s="108"/>
    </row>
    <row r="1444" spans="1:72" s="9" customFormat="1" x14ac:dyDescent="0.35">
      <c r="A1444" s="1" t="s">
        <v>3199</v>
      </c>
      <c r="B1444" s="1" t="s">
        <v>3200</v>
      </c>
      <c r="C1444" s="3" t="str">
        <f>_xlfn.XLOOKUP(B1444,'[1]daily break down'!$D:$D,'[1]daily break down'!$E:$E,"")</f>
        <v>Douala</v>
      </c>
      <c r="D1444" s="1" t="s">
        <v>21</v>
      </c>
      <c r="E1444" s="1" t="s">
        <v>30</v>
      </c>
      <c r="F1444" s="3" t="s">
        <v>31</v>
      </c>
      <c r="G1444" s="1" t="s">
        <v>32</v>
      </c>
      <c r="H1444" s="34" t="str">
        <f>_xlfn.XLOOKUP(B1444,[2]CALCULATION!$B:$B,[2]CALCULATION!$H:$H,"")</f>
        <v>ZTE</v>
      </c>
      <c r="I1444" s="28">
        <v>0</v>
      </c>
      <c r="J1444" s="28">
        <v>12.118418499399315</v>
      </c>
      <c r="K1444" s="28">
        <v>0</v>
      </c>
      <c r="L1444" s="28">
        <v>0</v>
      </c>
      <c r="M1444" s="28">
        <v>0</v>
      </c>
      <c r="N1444" s="28">
        <v>0</v>
      </c>
      <c r="O1444" s="28">
        <v>0</v>
      </c>
      <c r="P1444" s="28">
        <v>0</v>
      </c>
      <c r="Q1444" s="28">
        <v>0</v>
      </c>
      <c r="R1444" s="28">
        <v>0</v>
      </c>
      <c r="S1444" s="93">
        <v>0</v>
      </c>
      <c r="T1444" s="93">
        <f>_xlfn.XLOOKUP(B1444,'[3]Nur des jours'!$B:$B,'[3]Nur des jours'!$U:$U,"")</f>
        <v>2.875442666643838</v>
      </c>
      <c r="U1444" s="93">
        <v>0</v>
      </c>
      <c r="V1444" s="93">
        <v>2.051034006500451E-3</v>
      </c>
      <c r="W1444" s="93">
        <v>2.875442666643838</v>
      </c>
      <c r="X1444" s="93">
        <v>0</v>
      </c>
      <c r="Y1444" s="93">
        <v>0</v>
      </c>
      <c r="Z1444" s="93">
        <v>0</v>
      </c>
      <c r="AA1444" s="93">
        <v>0</v>
      </c>
      <c r="AB1444" s="93">
        <v>0</v>
      </c>
      <c r="AC1444" s="93">
        <f>_xlfn.XLOOKUP(B1444,'[3]Nur des jours'!$B:$B,'[3]Nur des jours'!$N:$N,"")</f>
        <v>0</v>
      </c>
      <c r="AD1444" s="93">
        <v>0</v>
      </c>
      <c r="AE1444" s="93">
        <v>0</v>
      </c>
      <c r="AF1444" s="93">
        <v>0</v>
      </c>
      <c r="AG1444" s="93"/>
      <c r="AH1444" s="93">
        <v>0</v>
      </c>
      <c r="AI1444" s="93">
        <v>0</v>
      </c>
      <c r="AJ1444" s="93">
        <v>0</v>
      </c>
      <c r="AK1444" s="93">
        <v>0</v>
      </c>
      <c r="AL1444" s="93">
        <v>0</v>
      </c>
      <c r="AM1444" s="49" t="s">
        <v>5559</v>
      </c>
      <c r="AN1444" s="49"/>
      <c r="AO1444" s="48" t="str" cm="1">
        <f t="array" ref="AO1444">IFERROR(_xlfn.IFS(
AQ1444="MPR ISSUE","PDH",
AQ1444="BSS Hardware Issue","BSS",
AQ1444="Sites strategiques, MLL, Pylone, etc.","ENVTECH",
AQ1444="AKTIVCO DEFAUT GE &amp; POWER Cabinet","AKTIVCO",
AQ1444="AKTIVCO Coupure ENEO &amp; Baisse de tension","AKTIVCO GRID ONLY",
AQ1444="Coupure ENEO &amp; Baisse de tension","IHS GRID ONLY",
AQ1444="Defaut GE &amp; POWER Cabinet","IHS",
AQ1444="Sharing","Partners",
AQ1444="Sites strategiques &amp; DataCenter","SST &amp; DC",
AQ1444="Exclu","Exclu",
AQ1444="SAT","SAT",
AQ1444="SPARE-ISSUE","SPARE-ISSUE",
AQ1444="Fiber CAmtel","TRANS_FO_CAMTEL",
AQ1444="Fiber AOF","Fiber AOF",
AQ1444="Projet OCM (HUAWEI)","TRAVAUX-HUAWEI",
AQ1444="Projet OCM (NOKIA)","TRAVAUX-NOKIA",
AQ1444="ACCESS-ISSUE","ACCESS-ISSUE",
AQ1444="Projet OCM (ZTE, NOKIA, autres projets)","TRAVAUX OCM",
AQ1444="No root CAuse","No root cause",
AQ1444="ODU HS","PDH",
AQ1444="IP &amp; VLAN","PDH",
AQ1444="Warehouse HUAWEI","SPARE-ISSUE",
AQ1444="SPARE-HS","SPARE-ISSUE",
AQ1444="Power Telco","BSS",AQ1444="no impacts","no impacts"
),"")</f>
        <v>No root cause</v>
      </c>
      <c r="AP1444" s="48" t="str" cm="1">
        <f t="array" ref="AP1444">IFERROR(_xlfn.IFS(
AQ1444="MPR ISSUE","TX ISSUE",
AQ1444="BSS Hardware Issue","RAN ISSUE",
AQ1444="Sites strategiques, MLL, Pylone, etc.","ENVTECH",
AQ1444="AKTIVCO DEFAUT GE &amp; POWER Cabinet","POWER ISSUE",
AQ1444="AKTIVCO Coupure ENEO &amp; Baisse de tension","POWER ISSUE",
AQ1444="Coupure ENEO &amp; Baisse de tension","POWER ISSUE",
AQ1444="Defaut GE &amp; POWER Cabinet","POWER ISSUE",
AQ1444="Sharing","POWER ISSUE",
AQ1444="Sites strategiques &amp; DataCenter","POWER ISSUE",
AQ1444="Exclu","Exclu",
AQ1444="SAT","TX ISSUE",
AQ1444="SPARE-ISSUE","SPARE-ISSUE",
AQ1444="Fiber CAmtel","TX ISSUE",
AQ1444="Fiber AOF","TX ISSUE",
AQ1444="Projet OCM (HUAWEI)","TRAVAUX-HUAWEI",
AQ1444="Projet OCM (NOKIA)","TRAVAUX -NOKIA",
AQ1444="ACCESS-ISSUE","ACCESS-ISSUE",
AQ1444="Projet OCM (ZTE, NOKIA, autres projets)","TRAVAUX OCM",
AQ1444="No root CAuse","No root cause",
AQ1444="ODU HS","TX ISSUE",
AQ1444="IP &amp; VLAN","TX ISSUE",
AQ1444="Warehouse HUAWEI","SPARE-ISSUE",
AQ1444="SPARE-HS","SPARE-ISSUE",
AQ1444="Power Telco","RAN ISSUE",AQ1444="no impacts","no impacts"
),"")</f>
        <v>No root cause</v>
      </c>
      <c r="AQ1444" s="67" t="s">
        <v>5344</v>
      </c>
      <c r="AR1444" s="48" t="str" cm="1">
        <f t="array" ref="AR1444">IFERROR(_xlfn.IFS(
AQ1444="MPR ISSUE","ACTIVE",
AQ1444="BSS Hardware Issue","ACTIVE",
AQ1444="Sites strategiques, MLL, Pylone, etc.","PASSIVE",
AQ1444="AKTIVCO DEFAUT GE &amp; POWER Cabinet","PASSIVE",
AQ1444="AKTIVCO Coupure ENEO &amp; Baisse de tension","PASSIVE",
AQ1444="Coupure ENEO &amp; Baisse de tension","PASSIVE",
AQ1444="Defaut GE &amp; POWER Cabinet","PASSIVE",
AQ1444="Sharing","PASSIVE",
AQ1444="Sites strategiques &amp; DataCenter","PASSIVE",
AQ1444="Exclu","Exclu",
AQ1444="SAT","ACTIVE",
AQ1444="SPARE-ISSUE","SPARE-ISSUE",
AQ1444="Fiber CAmtel","ACTIVE",
AQ1444="Fiber AOF","ACTIVE",
AQ1444="Projet OCM (HUAWEI)","PLANNED WORKS",
AQ1444="Projet OCM (NOKIA)","PLANNED WORKS",
AQ1444="ACCESS-ISSUE","ACCESS-ISSUE",
AQ1444="Projet OCM (ZTE, NOKIA, autres projets)","PLANNED WORKS",
AQ1444="No root CAuse","No root cause",
AQ1444="ODU HS","ACTIVE",
AQ1444="IP &amp; VLAN","ACTIVE",
AQ1444="Warehouse HUAWEI","SPARE-ISSUE",
AQ1444="SPARE-HS","SPARE-ISSUE",
AQ1444="Power Telco","ACTIVE", AQ1444="no impacts","no impacts"
),"")</f>
        <v>No root cause</v>
      </c>
      <c r="AS1444" s="92" t="s">
        <v>5537</v>
      </c>
      <c r="AT1444" s="98" t="s">
        <v>3200</v>
      </c>
      <c r="AV1444" s="17" t="s">
        <v>5537</v>
      </c>
      <c r="AW1444" s="7" t="s">
        <v>5537</v>
      </c>
      <c r="AX1444" s="6" t="s">
        <v>5537</v>
      </c>
      <c r="AY1444" s="7"/>
      <c r="AZ1444" s="3" t="s">
        <v>5537</v>
      </c>
      <c r="BA1444" s="18" t="s">
        <v>5537</v>
      </c>
      <c r="BB1444" s="18" t="s">
        <v>5537</v>
      </c>
      <c r="BC1444" s="18" t="s">
        <v>5537</v>
      </c>
      <c r="BD1444" s="18" t="s">
        <v>5537</v>
      </c>
      <c r="BE1444" s="18" t="s">
        <v>5537</v>
      </c>
      <c r="BF1444" s="18" t="s">
        <v>5537</v>
      </c>
      <c r="BG1444" s="18" t="s">
        <v>5537</v>
      </c>
      <c r="BH1444" s="18" t="s">
        <v>5537</v>
      </c>
      <c r="BI1444" s="18" t="s">
        <v>5537</v>
      </c>
      <c r="BJ1444" s="18" t="s">
        <v>5537</v>
      </c>
      <c r="BK1444" s="18" t="s">
        <v>5537</v>
      </c>
      <c r="BL1444" s="9" t="s">
        <v>5537</v>
      </c>
      <c r="BM1444" s="14" t="s">
        <v>5537</v>
      </c>
      <c r="BN1444" s="14" t="s">
        <v>5537</v>
      </c>
      <c r="BO1444" s="14" t="str">
        <f>_xlfn.XLOOKUP(B1444,'[4]cell downs 18042026 17h'!$B:$B,'[4]cell downs 18042026 17h'!$B:$B,"")</f>
        <v/>
      </c>
      <c r="BP1444" s="14" t="str">
        <f>_xlfn.XLOOKUP(B1444,'[5]Cells Huawei 19042026 15h'!$B:$B,'[5]Cells Huawei 19042026 15h'!$B:$B,"")</f>
        <v/>
      </c>
      <c r="BQ1444" s="9" t="str">
        <f>_xlfn.XLOOKUP(B1444,'[6]cells down 19042026 9H40'!$B:$B,'[6]cells down 19042026 9H40'!$B:$B,"")</f>
        <v/>
      </c>
      <c r="BR1444" s="9" t="s">
        <v>5537</v>
      </c>
      <c r="BS1444" s="9" t="s">
        <v>5537</v>
      </c>
      <c r="BT1444" s="108"/>
    </row>
    <row r="1445" spans="1:72" s="9" customFormat="1" x14ac:dyDescent="0.35">
      <c r="A1445" s="1" t="s">
        <v>3185</v>
      </c>
      <c r="B1445" s="8" t="s">
        <v>3186</v>
      </c>
      <c r="C1445" s="3" t="str">
        <f>_xlfn.XLOOKUP(B1445,'[1]daily break down'!$D:$D,'[1]daily break down'!$E:$E,"")</f>
        <v>LITTORAL</v>
      </c>
      <c r="D1445" s="1" t="s">
        <v>11</v>
      </c>
      <c r="E1445" s="1" t="s">
        <v>12</v>
      </c>
      <c r="F1445" s="3" t="s">
        <v>31</v>
      </c>
      <c r="G1445" s="1" t="s">
        <v>484</v>
      </c>
      <c r="H1445" s="34" t="str">
        <f>_xlfn.XLOOKUP(B1445,[2]CALCULATION!$B:$B,[2]CALCULATION!$H:$H,"")</f>
        <v>ZTE</v>
      </c>
      <c r="I1445" s="28">
        <v>0</v>
      </c>
      <c r="J1445" s="28">
        <v>0</v>
      </c>
      <c r="K1445" s="28">
        <v>0</v>
      </c>
      <c r="L1445" s="28">
        <v>0</v>
      </c>
      <c r="M1445" s="28">
        <v>0</v>
      </c>
      <c r="N1445" s="28">
        <v>0.89715794459996578</v>
      </c>
      <c r="O1445" s="28">
        <v>1.0080207914208992</v>
      </c>
      <c r="P1445" s="28">
        <v>1.8178046873439433</v>
      </c>
      <c r="Q1445" s="28">
        <v>0</v>
      </c>
      <c r="R1445" s="28">
        <v>0</v>
      </c>
      <c r="S1445" s="93">
        <v>0</v>
      </c>
      <c r="T1445" s="93">
        <f>_xlfn.XLOOKUP(B1445,'[3]Nur des jours'!$B:$B,'[3]Nur des jours'!$U:$U,"")</f>
        <v>1.1816274437624303</v>
      </c>
      <c r="U1445" s="93">
        <v>1.1446553264104691</v>
      </c>
      <c r="V1445" s="93">
        <v>10.453121566747425</v>
      </c>
      <c r="W1445" s="93">
        <v>2.7107178833043681</v>
      </c>
      <c r="X1445" s="93">
        <v>0</v>
      </c>
      <c r="Y1445" s="93">
        <v>0</v>
      </c>
      <c r="Z1445" s="93">
        <v>0</v>
      </c>
      <c r="AA1445" s="93">
        <v>0</v>
      </c>
      <c r="AB1445" s="93">
        <v>0</v>
      </c>
      <c r="AC1445" s="93">
        <f>_xlfn.XLOOKUP(B1445,'[3]Nur des jours'!$B:$B,'[3]Nur des jours'!$N:$N,"")</f>
        <v>0</v>
      </c>
      <c r="AD1445" s="93">
        <v>0</v>
      </c>
      <c r="AE1445" s="93">
        <v>0</v>
      </c>
      <c r="AF1445" s="93">
        <v>0</v>
      </c>
      <c r="AG1445" s="93"/>
      <c r="AH1445" s="93">
        <v>0</v>
      </c>
      <c r="AI1445" s="93">
        <v>0</v>
      </c>
      <c r="AJ1445" s="93">
        <v>0</v>
      </c>
      <c r="AK1445" s="93">
        <v>0</v>
      </c>
      <c r="AL1445" s="93">
        <v>0</v>
      </c>
      <c r="AM1445" s="49" t="s">
        <v>5559</v>
      </c>
      <c r="AN1445" s="49"/>
      <c r="AO1445" s="48" t="str" cm="1">
        <f t="array" ref="AO1445">IFERROR(_xlfn.IFS(
AQ1445="MPR ISSUE","PDH",
AQ1445="BSS Hardware Issue","BSS",
AQ1445="Sites strategiques, MLL, Pylone, etc.","ENVTECH",
AQ1445="AKTIVCO DEFAUT GE &amp; POWER Cabinet","AKTIVCO",
AQ1445="AKTIVCO Coupure ENEO &amp; Baisse de tension","AKTIVCO GRID ONLY",
AQ1445="Coupure ENEO &amp; Baisse de tension","IHS GRID ONLY",
AQ1445="Defaut GE &amp; POWER Cabinet","IHS",
AQ1445="Sharing","Partners",
AQ1445="Sites strategiques &amp; DataCenter","SST &amp; DC",
AQ1445="Exclu","Exclu",
AQ1445="SAT","SAT",
AQ1445="SPARE-ISSUE","SPARE-ISSUE",
AQ1445="Fiber CAmtel","TRANS_FO_CAMTEL",
AQ1445="Fiber AOF","Fiber AOF",
AQ1445="Projet OCM (HUAWEI)","TRAVAUX-HUAWEI",
AQ1445="Projet OCM (NOKIA)","TRAVAUX-NOKIA",
AQ1445="ACCESS-ISSUE","ACCESS-ISSUE",
AQ1445="Projet OCM (ZTE, NOKIA, autres projets)","TRAVAUX OCM",
AQ1445="No root CAuse","No root cause",
AQ1445="ODU HS","PDH",
AQ1445="IP &amp; VLAN","PDH",
AQ1445="Warehouse HUAWEI","SPARE-ISSUE",
AQ1445="SPARE-HS","SPARE-ISSUE",
AQ1445="Power Telco","BSS",AQ1445="no impacts","no impacts"
),"")</f>
        <v>No root cause</v>
      </c>
      <c r="AP1445" s="48" t="str" cm="1">
        <f t="array" ref="AP1445">IFERROR(_xlfn.IFS(
AQ1445="MPR ISSUE","TX ISSUE",
AQ1445="BSS Hardware Issue","RAN ISSUE",
AQ1445="Sites strategiques, MLL, Pylone, etc.","ENVTECH",
AQ1445="AKTIVCO DEFAUT GE &amp; POWER Cabinet","POWER ISSUE",
AQ1445="AKTIVCO Coupure ENEO &amp; Baisse de tension","POWER ISSUE",
AQ1445="Coupure ENEO &amp; Baisse de tension","POWER ISSUE",
AQ1445="Defaut GE &amp; POWER Cabinet","POWER ISSUE",
AQ1445="Sharing","POWER ISSUE",
AQ1445="Sites strategiques &amp; DataCenter","POWER ISSUE",
AQ1445="Exclu","Exclu",
AQ1445="SAT","TX ISSUE",
AQ1445="SPARE-ISSUE","SPARE-ISSUE",
AQ1445="Fiber CAmtel","TX ISSUE",
AQ1445="Fiber AOF","TX ISSUE",
AQ1445="Projet OCM (HUAWEI)","TRAVAUX-HUAWEI",
AQ1445="Projet OCM (NOKIA)","TRAVAUX -NOKIA",
AQ1445="ACCESS-ISSUE","ACCESS-ISSUE",
AQ1445="Projet OCM (ZTE, NOKIA, autres projets)","TRAVAUX OCM",
AQ1445="No root CAuse","No root cause",
AQ1445="ODU HS","TX ISSUE",
AQ1445="IP &amp; VLAN","TX ISSUE",
AQ1445="Warehouse HUAWEI","SPARE-ISSUE",
AQ1445="SPARE-HS","SPARE-ISSUE",
AQ1445="Power Telco","RAN ISSUE",AQ1445="no impacts","no impacts"
),"")</f>
        <v>No root cause</v>
      </c>
      <c r="AQ1445" s="127" t="s">
        <v>5344</v>
      </c>
      <c r="AR1445" s="48" t="str" cm="1">
        <f t="array" ref="AR1445">IFERROR(_xlfn.IFS(
AQ1445="MPR ISSUE","ACTIVE",
AQ1445="BSS Hardware Issue","ACTIVE",
AQ1445="Sites strategiques, MLL, Pylone, etc.","PASSIVE",
AQ1445="AKTIVCO DEFAUT GE &amp; POWER Cabinet","PASSIVE",
AQ1445="AKTIVCO Coupure ENEO &amp; Baisse de tension","PASSIVE",
AQ1445="Coupure ENEO &amp; Baisse de tension","PASSIVE",
AQ1445="Defaut GE &amp; POWER Cabinet","PASSIVE",
AQ1445="Sharing","PASSIVE",
AQ1445="Sites strategiques &amp; DataCenter","PASSIVE",
AQ1445="Exclu","Exclu",
AQ1445="SAT","ACTIVE",
AQ1445="SPARE-ISSUE","SPARE-ISSUE",
AQ1445="Fiber CAmtel","ACTIVE",
AQ1445="Fiber AOF","ACTIVE",
AQ1445="Projet OCM (HUAWEI)","PLANNED WORKS",
AQ1445="Projet OCM (NOKIA)","PLANNED WORKS",
AQ1445="ACCESS-ISSUE","ACCESS-ISSUE",
AQ1445="Projet OCM (ZTE, NOKIA, autres projets)","PLANNED WORKS",
AQ1445="No root CAuse","No root cause",
AQ1445="ODU HS","ACTIVE",
AQ1445="IP &amp; VLAN","ACTIVE",
AQ1445="Warehouse HUAWEI","SPARE-ISSUE",
AQ1445="SPARE-HS","SPARE-ISSUE",
AQ1445="Power Telco","ACTIVE", AQ1445="no impacts","no impacts"
),"")</f>
        <v>No root cause</v>
      </c>
      <c r="AS1445" s="92" t="s">
        <v>5537</v>
      </c>
      <c r="AT1445" s="98" t="s">
        <v>3186</v>
      </c>
      <c r="AV1445" s="17" t="s">
        <v>5537</v>
      </c>
      <c r="AW1445" s="7" t="s">
        <v>5537</v>
      </c>
      <c r="AX1445" s="6" t="s">
        <v>5537</v>
      </c>
      <c r="AY1445" s="7"/>
      <c r="AZ1445" s="3" t="s">
        <v>5537</v>
      </c>
      <c r="BA1445" s="18" t="s">
        <v>5537</v>
      </c>
      <c r="BB1445" s="18" t="s">
        <v>5537</v>
      </c>
      <c r="BC1445" s="18" t="s">
        <v>5537</v>
      </c>
      <c r="BD1445" s="18" t="s">
        <v>5537</v>
      </c>
      <c r="BE1445" s="18" t="s">
        <v>5537</v>
      </c>
      <c r="BF1445" s="18" t="s">
        <v>5537</v>
      </c>
      <c r="BG1445" s="18" t="s">
        <v>5537</v>
      </c>
      <c r="BH1445" s="18" t="s">
        <v>5537</v>
      </c>
      <c r="BI1445" s="18" t="s">
        <v>5537</v>
      </c>
      <c r="BJ1445" s="18" t="s">
        <v>5537</v>
      </c>
      <c r="BK1445" s="18" t="s">
        <v>5537</v>
      </c>
      <c r="BL1445" s="9" t="s">
        <v>5537</v>
      </c>
      <c r="BM1445" s="14" t="s">
        <v>5537</v>
      </c>
      <c r="BN1445" s="14" t="s">
        <v>5537</v>
      </c>
      <c r="BO1445" s="14" t="str">
        <f>_xlfn.XLOOKUP(B1445,'[4]cell downs 18042026 17h'!$B:$B,'[4]cell downs 18042026 17h'!$B:$B,"")</f>
        <v/>
      </c>
      <c r="BP1445" s="14" t="str">
        <f>_xlfn.XLOOKUP(B1445,'[5]Cells Huawei 19042026 15h'!$B:$B,'[5]Cells Huawei 19042026 15h'!$B:$B,"")</f>
        <v/>
      </c>
      <c r="BQ1445" s="9" t="str">
        <f>_xlfn.XLOOKUP(B1445,'[6]cells down 19042026 9H40'!$B:$B,'[6]cells down 19042026 9H40'!$B:$B,"")</f>
        <v/>
      </c>
      <c r="BR1445" s="9" t="s">
        <v>3186</v>
      </c>
      <c r="BS1445" s="9" t="s">
        <v>12</v>
      </c>
      <c r="BT1445" s="108"/>
    </row>
    <row r="1446" spans="1:72" s="9" customFormat="1" x14ac:dyDescent="0.35">
      <c r="A1446" s="1" t="s">
        <v>5173</v>
      </c>
      <c r="B1446" s="8" t="s">
        <v>5174</v>
      </c>
      <c r="C1446" s="3" t="str">
        <f>_xlfn.XLOOKUP(B1446,'[1]daily break down'!$D:$D,'[1]daily break down'!$E:$E,"")</f>
        <v>OUEST</v>
      </c>
      <c r="D1446" s="1" t="s">
        <v>11</v>
      </c>
      <c r="E1446" s="1" t="s">
        <v>12</v>
      </c>
      <c r="F1446" s="3" t="s">
        <v>102</v>
      </c>
      <c r="G1446" s="1" t="s">
        <v>4466</v>
      </c>
      <c r="H1446" s="32" t="str">
        <f>_xlfn.XLOOKUP(B1446,[2]CALCULATION!$B:$B,[2]CALCULATION!$H:$H,"")</f>
        <v>HUAWEI</v>
      </c>
      <c r="I1446" s="28">
        <v>0</v>
      </c>
      <c r="J1446" s="28">
        <v>0</v>
      </c>
      <c r="K1446" s="28">
        <v>0</v>
      </c>
      <c r="L1446" s="28">
        <v>0</v>
      </c>
      <c r="M1446" s="28">
        <v>0</v>
      </c>
      <c r="N1446" s="28">
        <v>0</v>
      </c>
      <c r="O1446" s="28">
        <v>0</v>
      </c>
      <c r="P1446" s="28">
        <v>0</v>
      </c>
      <c r="Q1446" s="28">
        <v>0</v>
      </c>
      <c r="R1446" s="28">
        <v>0</v>
      </c>
      <c r="S1446" s="93">
        <v>0</v>
      </c>
      <c r="T1446" s="93">
        <f>_xlfn.XLOOKUP(B1446,'[3]Nur des jours'!$B:$B,'[3]Nur des jours'!$U:$U,"")</f>
        <v>0</v>
      </c>
      <c r="U1446" s="93">
        <v>0</v>
      </c>
      <c r="V1446" s="93">
        <v>0</v>
      </c>
      <c r="W1446" s="93">
        <v>2.5522353773759896</v>
      </c>
      <c r="X1446" s="93">
        <v>0</v>
      </c>
      <c r="Y1446" s="93">
        <v>0</v>
      </c>
      <c r="Z1446" s="93">
        <v>0</v>
      </c>
      <c r="AA1446" s="93">
        <v>0</v>
      </c>
      <c r="AB1446" s="93">
        <v>0</v>
      </c>
      <c r="AC1446" s="93">
        <f>_xlfn.XLOOKUP(B1446,'[3]Nur des jours'!$B:$B,'[3]Nur des jours'!$N:$N,"")</f>
        <v>0</v>
      </c>
      <c r="AD1446" s="93">
        <v>0</v>
      </c>
      <c r="AE1446" s="93">
        <v>0</v>
      </c>
      <c r="AF1446" s="93">
        <v>0</v>
      </c>
      <c r="AG1446" s="93"/>
      <c r="AH1446" s="93">
        <v>0</v>
      </c>
      <c r="AI1446" s="93">
        <v>0</v>
      </c>
      <c r="AJ1446" s="93">
        <v>0</v>
      </c>
      <c r="AK1446" s="93">
        <v>0</v>
      </c>
      <c r="AL1446" s="93">
        <v>0</v>
      </c>
      <c r="AM1446" s="49" t="s">
        <v>5559</v>
      </c>
      <c r="AN1446" s="49"/>
      <c r="AO1446" s="48" t="str" cm="1">
        <f t="array" ref="AO1446">IFERROR(_xlfn.IFS(
AQ1446="MPR ISSUE","PDH",
AQ1446="BSS Hardware Issue","BSS",
AQ1446="Sites strategiques, MLL, Pylone, etc.","ENVTECH",
AQ1446="AKTIVCO DEFAUT GE &amp; POWER Cabinet","AKTIVCO",
AQ1446="AKTIVCO Coupure ENEO &amp; Baisse de tension","AKTIVCO GRID ONLY",
AQ1446="Coupure ENEO &amp; Baisse de tension","IHS GRID ONLY",
AQ1446="Defaut GE &amp; POWER Cabinet","IHS",
AQ1446="Sharing","Partners",
AQ1446="Sites strategiques &amp; DataCenter","SST &amp; DC",
AQ1446="Exclu","Exclu",
AQ1446="SAT","SAT",
AQ1446="SPARE-ISSUE","SPARE-ISSUE",
AQ1446="Fiber CAmtel","TRANS_FO_CAMTEL",
AQ1446="Fiber AOF","Fiber AOF",
AQ1446="Projet OCM (HUAWEI)","TRAVAUX-HUAWEI",
AQ1446="Projet OCM (NOKIA)","TRAVAUX-NOKIA",
AQ1446="ACCESS-ISSUE","ACCESS-ISSUE",
AQ1446="Projet OCM (ZTE, NOKIA, autres projets)","TRAVAUX OCM",
AQ1446="No root CAuse","No root cause",
AQ1446="ODU HS","PDH",
AQ1446="IP &amp; VLAN","PDH",
AQ1446="Warehouse HUAWEI","SPARE-ISSUE",
AQ1446="SPARE-HS","SPARE-ISSUE",
AQ1446="Power Telco","BSS",AQ1446="no impacts","no impacts"
),"")</f>
        <v>No root cause</v>
      </c>
      <c r="AP1446" s="48" t="str" cm="1">
        <f t="array" ref="AP1446">IFERROR(_xlfn.IFS(
AQ1446="MPR ISSUE","TX ISSUE",
AQ1446="BSS Hardware Issue","RAN ISSUE",
AQ1446="Sites strategiques, MLL, Pylone, etc.","ENVTECH",
AQ1446="AKTIVCO DEFAUT GE &amp; POWER Cabinet","POWER ISSUE",
AQ1446="AKTIVCO Coupure ENEO &amp; Baisse de tension","POWER ISSUE",
AQ1446="Coupure ENEO &amp; Baisse de tension","POWER ISSUE",
AQ1446="Defaut GE &amp; POWER Cabinet","POWER ISSUE",
AQ1446="Sharing","POWER ISSUE",
AQ1446="Sites strategiques &amp; DataCenter","POWER ISSUE",
AQ1446="Exclu","Exclu",
AQ1446="SAT","TX ISSUE",
AQ1446="SPARE-ISSUE","SPARE-ISSUE",
AQ1446="Fiber CAmtel","TX ISSUE",
AQ1446="Fiber AOF","TX ISSUE",
AQ1446="Projet OCM (HUAWEI)","TRAVAUX-HUAWEI",
AQ1446="Projet OCM (NOKIA)","TRAVAUX -NOKIA",
AQ1446="ACCESS-ISSUE","ACCESS-ISSUE",
AQ1446="Projet OCM (ZTE, NOKIA, autres projets)","TRAVAUX OCM",
AQ1446="No root CAuse","No root cause",
AQ1446="ODU HS","TX ISSUE",
AQ1446="IP &amp; VLAN","TX ISSUE",
AQ1446="Warehouse HUAWEI","SPARE-ISSUE",
AQ1446="SPARE-HS","SPARE-ISSUE",
AQ1446="Power Telco","RAN ISSUE",AQ1446="no impacts","no impacts"
),"")</f>
        <v>No root cause</v>
      </c>
      <c r="AQ1446" s="127" t="s">
        <v>5344</v>
      </c>
      <c r="AR1446" s="48" t="str" cm="1">
        <f t="array" ref="AR1446">IFERROR(_xlfn.IFS(
AQ1446="MPR ISSUE","ACTIVE",
AQ1446="BSS Hardware Issue","ACTIVE",
AQ1446="Sites strategiques, MLL, Pylone, etc.","PASSIVE",
AQ1446="AKTIVCO DEFAUT GE &amp; POWER Cabinet","PASSIVE",
AQ1446="AKTIVCO Coupure ENEO &amp; Baisse de tension","PASSIVE",
AQ1446="Coupure ENEO &amp; Baisse de tension","PASSIVE",
AQ1446="Defaut GE &amp; POWER Cabinet","PASSIVE",
AQ1446="Sharing","PASSIVE",
AQ1446="Sites strategiques &amp; DataCenter","PASSIVE",
AQ1446="Exclu","Exclu",
AQ1446="SAT","ACTIVE",
AQ1446="SPARE-ISSUE","SPARE-ISSUE",
AQ1446="Fiber CAmtel","ACTIVE",
AQ1446="Fiber AOF","ACTIVE",
AQ1446="Projet OCM (HUAWEI)","PLANNED WORKS",
AQ1446="Projet OCM (NOKIA)","PLANNED WORKS",
AQ1446="ACCESS-ISSUE","ACCESS-ISSUE",
AQ1446="Projet OCM (ZTE, NOKIA, autres projets)","PLANNED WORKS",
AQ1446="No root CAuse","No root cause",
AQ1446="ODU HS","ACTIVE",
AQ1446="IP &amp; VLAN","ACTIVE",
AQ1446="Warehouse HUAWEI","SPARE-ISSUE",
AQ1446="SPARE-HS","SPARE-ISSUE",
AQ1446="Power Telco","ACTIVE", AQ1446="no impacts","no impacts"
),"")</f>
        <v>No root cause</v>
      </c>
      <c r="AS1446" s="92" t="s">
        <v>5537</v>
      </c>
      <c r="AT1446" s="98" t="s">
        <v>5174</v>
      </c>
      <c r="AV1446" s="17" t="s">
        <v>5537</v>
      </c>
      <c r="AW1446" s="7" t="s">
        <v>5537</v>
      </c>
      <c r="AX1446" s="6" t="s">
        <v>5537</v>
      </c>
      <c r="AY1446" s="7"/>
      <c r="AZ1446" s="3" t="s">
        <v>5537</v>
      </c>
      <c r="BA1446" s="18" t="s">
        <v>5537</v>
      </c>
      <c r="BB1446" s="18" t="s">
        <v>5537</v>
      </c>
      <c r="BC1446" s="18" t="s">
        <v>5537</v>
      </c>
      <c r="BD1446" s="18" t="s">
        <v>5537</v>
      </c>
      <c r="BE1446" s="18" t="s">
        <v>5537</v>
      </c>
      <c r="BF1446" s="18" t="s">
        <v>5537</v>
      </c>
      <c r="BG1446" s="18" t="s">
        <v>5537</v>
      </c>
      <c r="BH1446" s="18" t="s">
        <v>5537</v>
      </c>
      <c r="BI1446" s="18" t="s">
        <v>5537</v>
      </c>
      <c r="BJ1446" s="18" t="s">
        <v>5537</v>
      </c>
      <c r="BK1446" s="18" t="s">
        <v>5537</v>
      </c>
      <c r="BL1446" s="9" t="s">
        <v>5537</v>
      </c>
      <c r="BM1446" s="14" t="s">
        <v>5537</v>
      </c>
      <c r="BN1446" s="14" t="s">
        <v>5537</v>
      </c>
      <c r="BO1446" s="14" t="str">
        <f>_xlfn.XLOOKUP(B1446,'[4]cell downs 18042026 17h'!$B:$B,'[4]cell downs 18042026 17h'!$B:$B,"")</f>
        <v/>
      </c>
      <c r="BP1446" s="14" t="str">
        <f>_xlfn.XLOOKUP(B1446,'[5]Cells Huawei 19042026 15h'!$B:$B,'[5]Cells Huawei 19042026 15h'!$B:$B,"")</f>
        <v/>
      </c>
      <c r="BQ1446" s="9" t="str">
        <f>_xlfn.XLOOKUP(B1446,'[6]cells down 19042026 9H40'!$B:$B,'[6]cells down 19042026 9H40'!$B:$B,"")</f>
        <v/>
      </c>
      <c r="BR1446" s="9" t="s">
        <v>5174</v>
      </c>
      <c r="BS1446" s="9" t="s">
        <v>12</v>
      </c>
      <c r="BT1446" s="108"/>
    </row>
    <row r="1447" spans="1:72" s="9" customFormat="1" x14ac:dyDescent="0.35">
      <c r="A1447" s="1" t="s">
        <v>4976</v>
      </c>
      <c r="B1447" s="8" t="s">
        <v>4977</v>
      </c>
      <c r="C1447" s="3" t="str">
        <f>_xlfn.XLOOKUP(B1447,'[1]daily break down'!$D:$D,'[1]daily break down'!$E:$E,"")</f>
        <v>Yaounde</v>
      </c>
      <c r="D1447" s="1" t="s">
        <v>11</v>
      </c>
      <c r="E1447" s="1" t="s">
        <v>12</v>
      </c>
      <c r="F1447" s="3" t="s">
        <v>37</v>
      </c>
      <c r="G1447" s="1" t="s">
        <v>38</v>
      </c>
      <c r="H1447" s="34" t="str">
        <f>_xlfn.XLOOKUP(B1447,[2]CALCULATION!$B:$B,[2]CALCULATION!$H:$H,"")</f>
        <v>ZTE</v>
      </c>
      <c r="I1447" s="28">
        <v>3.5170239389555191</v>
      </c>
      <c r="J1447" s="28">
        <v>8.2978415274817134</v>
      </c>
      <c r="K1447" s="28">
        <v>0</v>
      </c>
      <c r="L1447" s="28">
        <v>0.78208601929612642</v>
      </c>
      <c r="M1447" s="28">
        <v>2.0640714487505472</v>
      </c>
      <c r="N1447" s="28">
        <v>3.0569324236016691E-2</v>
      </c>
      <c r="O1447" s="28">
        <v>0</v>
      </c>
      <c r="P1447" s="28">
        <v>0</v>
      </c>
      <c r="Q1447" s="28">
        <v>0</v>
      </c>
      <c r="R1447" s="28">
        <v>0</v>
      </c>
      <c r="S1447" s="93">
        <v>0</v>
      </c>
      <c r="T1447" s="93">
        <f>_xlfn.XLOOKUP(B1447,'[3]Nur des jours'!$B:$B,'[3]Nur des jours'!$U:$U,"")</f>
        <v>1.1410348055120376</v>
      </c>
      <c r="U1447" s="93">
        <v>0</v>
      </c>
      <c r="V1447" s="93">
        <v>0</v>
      </c>
      <c r="W1447" s="93">
        <v>1.1410348055120381</v>
      </c>
      <c r="X1447" s="93">
        <v>0</v>
      </c>
      <c r="Y1447" s="93">
        <v>0</v>
      </c>
      <c r="Z1447" s="93">
        <v>0</v>
      </c>
      <c r="AA1447" s="93">
        <v>0</v>
      </c>
      <c r="AB1447" s="93">
        <v>0</v>
      </c>
      <c r="AC1447" s="93">
        <f>_xlfn.XLOOKUP(B1447,'[3]Nur des jours'!$B:$B,'[3]Nur des jours'!$N:$N,"")</f>
        <v>0</v>
      </c>
      <c r="AD1447" s="93">
        <v>0</v>
      </c>
      <c r="AE1447" s="93">
        <v>0</v>
      </c>
      <c r="AF1447" s="93">
        <v>0</v>
      </c>
      <c r="AG1447" s="93"/>
      <c r="AH1447" s="93">
        <v>0</v>
      </c>
      <c r="AI1447" s="93">
        <v>0</v>
      </c>
      <c r="AJ1447" s="93">
        <v>0</v>
      </c>
      <c r="AK1447" s="93">
        <v>0</v>
      </c>
      <c r="AL1447" s="93">
        <v>0</v>
      </c>
      <c r="AM1447" s="49" t="s">
        <v>5559</v>
      </c>
      <c r="AN1447" s="49"/>
      <c r="AO1447" s="48" t="str" cm="1">
        <f t="array" ref="AO1447">IFERROR(_xlfn.IFS(
AQ1447="MPR ISSUE","PDH",
AQ1447="BSS Hardware Issue","BSS",
AQ1447="Sites strategiques, MLL, Pylone, etc.","ENVTECH",
AQ1447="AKTIVCO DEFAUT GE &amp; POWER Cabinet","AKTIVCO",
AQ1447="AKTIVCO Coupure ENEO &amp; Baisse de tension","AKTIVCO GRID ONLY",
AQ1447="Coupure ENEO &amp; Baisse de tension","IHS GRID ONLY",
AQ1447="Defaut GE &amp; POWER Cabinet","IHS",
AQ1447="Sharing","Partners",
AQ1447="Sites strategiques &amp; DataCenter","SST &amp; DC",
AQ1447="Exclu","Exclu",
AQ1447="SAT","SAT",
AQ1447="SPARE-ISSUE","SPARE-ISSUE",
AQ1447="Fiber CAmtel","TRANS_FO_CAMTEL",
AQ1447="Fiber AOF","Fiber AOF",
AQ1447="Projet OCM (HUAWEI)","TRAVAUX-HUAWEI",
AQ1447="Projet OCM (NOKIA)","TRAVAUX-NOKIA",
AQ1447="ACCESS-ISSUE","ACCESS-ISSUE",
AQ1447="Projet OCM (ZTE, NOKIA, autres projets)","TRAVAUX OCM",
AQ1447="No root CAuse","No root cause",
AQ1447="ODU HS","PDH",
AQ1447="IP &amp; VLAN","PDH",
AQ1447="Warehouse HUAWEI","SPARE-ISSUE",
AQ1447="SPARE-HS","SPARE-ISSUE",
AQ1447="Power Telco","BSS",AQ1447="no impacts","no impacts"
),"")</f>
        <v>No root cause</v>
      </c>
      <c r="AP1447" s="48" t="str" cm="1">
        <f t="array" ref="AP1447">IFERROR(_xlfn.IFS(
AQ1447="MPR ISSUE","TX ISSUE",
AQ1447="BSS Hardware Issue","RAN ISSUE",
AQ1447="Sites strategiques, MLL, Pylone, etc.","ENVTECH",
AQ1447="AKTIVCO DEFAUT GE &amp; POWER Cabinet","POWER ISSUE",
AQ1447="AKTIVCO Coupure ENEO &amp; Baisse de tension","POWER ISSUE",
AQ1447="Coupure ENEO &amp; Baisse de tension","POWER ISSUE",
AQ1447="Defaut GE &amp; POWER Cabinet","POWER ISSUE",
AQ1447="Sharing","POWER ISSUE",
AQ1447="Sites strategiques &amp; DataCenter","POWER ISSUE",
AQ1447="Exclu","Exclu",
AQ1447="SAT","TX ISSUE",
AQ1447="SPARE-ISSUE","SPARE-ISSUE",
AQ1447="Fiber CAmtel","TX ISSUE",
AQ1447="Fiber AOF","TX ISSUE",
AQ1447="Projet OCM (HUAWEI)","TRAVAUX-HUAWEI",
AQ1447="Projet OCM (NOKIA)","TRAVAUX -NOKIA",
AQ1447="ACCESS-ISSUE","ACCESS-ISSUE",
AQ1447="Projet OCM (ZTE, NOKIA, autres projets)","TRAVAUX OCM",
AQ1447="No root CAuse","No root cause",
AQ1447="ODU HS","TX ISSUE",
AQ1447="IP &amp; VLAN","TX ISSUE",
AQ1447="Warehouse HUAWEI","SPARE-ISSUE",
AQ1447="SPARE-HS","SPARE-ISSUE",
AQ1447="Power Telco","RAN ISSUE",AQ1447="no impacts","no impacts"
),"")</f>
        <v>No root cause</v>
      </c>
      <c r="AQ1447" s="127" t="s">
        <v>5344</v>
      </c>
      <c r="AR1447" s="48" t="str" cm="1">
        <f t="array" ref="AR1447">IFERROR(_xlfn.IFS(
AQ1447="MPR ISSUE","ACTIVE",
AQ1447="BSS Hardware Issue","ACTIVE",
AQ1447="Sites strategiques, MLL, Pylone, etc.","PASSIVE",
AQ1447="AKTIVCO DEFAUT GE &amp; POWER Cabinet","PASSIVE",
AQ1447="AKTIVCO Coupure ENEO &amp; Baisse de tension","PASSIVE",
AQ1447="Coupure ENEO &amp; Baisse de tension","PASSIVE",
AQ1447="Defaut GE &amp; POWER Cabinet","PASSIVE",
AQ1447="Sharing","PASSIVE",
AQ1447="Sites strategiques &amp; DataCenter","PASSIVE",
AQ1447="Exclu","Exclu",
AQ1447="SAT","ACTIVE",
AQ1447="SPARE-ISSUE","SPARE-ISSUE",
AQ1447="Fiber CAmtel","ACTIVE",
AQ1447="Fiber AOF","ACTIVE",
AQ1447="Projet OCM (HUAWEI)","PLANNED WORKS",
AQ1447="Projet OCM (NOKIA)","PLANNED WORKS",
AQ1447="ACCESS-ISSUE","ACCESS-ISSUE",
AQ1447="Projet OCM (ZTE, NOKIA, autres projets)","PLANNED WORKS",
AQ1447="No root CAuse","No root cause",
AQ1447="ODU HS","ACTIVE",
AQ1447="IP &amp; VLAN","ACTIVE",
AQ1447="Warehouse HUAWEI","SPARE-ISSUE",
AQ1447="SPARE-HS","SPARE-ISSUE",
AQ1447="Power Telco","ACTIVE", AQ1447="no impacts","no impacts"
),"")</f>
        <v>No root cause</v>
      </c>
      <c r="AS1447" s="92" t="s">
        <v>5537</v>
      </c>
      <c r="AT1447" s="98" t="s">
        <v>4977</v>
      </c>
      <c r="AV1447" s="17" t="s">
        <v>5537</v>
      </c>
      <c r="AW1447" s="7" t="s">
        <v>5537</v>
      </c>
      <c r="AX1447" s="6" t="s">
        <v>5537</v>
      </c>
      <c r="AY1447" s="7"/>
      <c r="AZ1447" s="3" t="s">
        <v>5537</v>
      </c>
      <c r="BA1447" s="18" t="s">
        <v>5537</v>
      </c>
      <c r="BB1447" s="18" t="s">
        <v>5537</v>
      </c>
      <c r="BC1447" s="18" t="s">
        <v>5537</v>
      </c>
      <c r="BD1447" s="18" t="s">
        <v>5537</v>
      </c>
      <c r="BE1447" s="18" t="s">
        <v>5537</v>
      </c>
      <c r="BF1447" s="18" t="s">
        <v>5537</v>
      </c>
      <c r="BG1447" s="18" t="s">
        <v>5537</v>
      </c>
      <c r="BH1447" s="18" t="s">
        <v>5537</v>
      </c>
      <c r="BI1447" s="18" t="s">
        <v>5537</v>
      </c>
      <c r="BJ1447" s="18" t="s">
        <v>5537</v>
      </c>
      <c r="BK1447" s="18" t="s">
        <v>5537</v>
      </c>
      <c r="BL1447" s="9" t="s">
        <v>5537</v>
      </c>
      <c r="BM1447" s="14" t="s">
        <v>5537</v>
      </c>
      <c r="BN1447" s="14" t="s">
        <v>5537</v>
      </c>
      <c r="BO1447" s="14" t="str">
        <f>_xlfn.XLOOKUP(B1447,'[4]cell downs 18042026 17h'!$B:$B,'[4]cell downs 18042026 17h'!$B:$B,"")</f>
        <v/>
      </c>
      <c r="BP1447" s="14" t="str">
        <f>_xlfn.XLOOKUP(B1447,'[5]Cells Huawei 19042026 15h'!$B:$B,'[5]Cells Huawei 19042026 15h'!$B:$B,"")</f>
        <v/>
      </c>
      <c r="BQ1447" s="9" t="str">
        <f>_xlfn.XLOOKUP(B1447,'[6]cells down 19042026 9H40'!$B:$B,'[6]cells down 19042026 9H40'!$B:$B,"")</f>
        <v/>
      </c>
      <c r="BR1447" s="9" t="s">
        <v>4977</v>
      </c>
      <c r="BS1447" s="9" t="s">
        <v>318</v>
      </c>
      <c r="BT1447" s="108"/>
    </row>
    <row r="1448" spans="1:72" s="9" customFormat="1" x14ac:dyDescent="0.35">
      <c r="A1448" s="1" t="s">
        <v>1032</v>
      </c>
      <c r="B1448" s="8" t="s">
        <v>1033</v>
      </c>
      <c r="C1448" s="3" t="str">
        <f>_xlfn.XLOOKUP(B1448,'[1]daily break down'!$D:$D,'[1]daily break down'!$E:$E,"")</f>
        <v>Garoua</v>
      </c>
      <c r="D1448" s="1" t="s">
        <v>11</v>
      </c>
      <c r="E1448" s="1" t="s">
        <v>12</v>
      </c>
      <c r="F1448" s="3" t="s">
        <v>23</v>
      </c>
      <c r="G1448" s="1" t="s">
        <v>24</v>
      </c>
      <c r="H1448" s="32" t="str">
        <f>_xlfn.XLOOKUP(B1448,[2]CALCULATION!$B:$B,[2]CALCULATION!$H:$H,"")</f>
        <v>Huawei</v>
      </c>
      <c r="I1448" s="28">
        <v>0</v>
      </c>
      <c r="J1448" s="28">
        <v>0</v>
      </c>
      <c r="K1448" s="28">
        <v>0</v>
      </c>
      <c r="L1448" s="28">
        <v>0</v>
      </c>
      <c r="M1448" s="28">
        <v>0</v>
      </c>
      <c r="N1448" s="28">
        <v>0</v>
      </c>
      <c r="O1448" s="28">
        <v>0</v>
      </c>
      <c r="P1448" s="28">
        <v>0</v>
      </c>
      <c r="Q1448" s="28">
        <v>0</v>
      </c>
      <c r="R1448" s="28">
        <v>2.2788771320052623</v>
      </c>
      <c r="S1448" s="93">
        <v>0</v>
      </c>
      <c r="T1448" s="93">
        <f>_xlfn.XLOOKUP(B1448,'[3]Nur des jours'!$B:$B,'[3]Nur des jours'!$U:$U,"")</f>
        <v>1.0555691102150768</v>
      </c>
      <c r="U1448" s="93">
        <v>0</v>
      </c>
      <c r="V1448" s="93">
        <v>0.98146435980629665</v>
      </c>
      <c r="W1448" s="93">
        <v>1.0555691102150768</v>
      </c>
      <c r="X1448" s="93">
        <v>0</v>
      </c>
      <c r="Y1448" s="93">
        <v>0</v>
      </c>
      <c r="Z1448" s="93">
        <v>0</v>
      </c>
      <c r="AA1448" s="93">
        <v>0</v>
      </c>
      <c r="AB1448" s="93">
        <v>0</v>
      </c>
      <c r="AC1448" s="93">
        <f>_xlfn.XLOOKUP(B1448,'[3]Nur des jours'!$B:$B,'[3]Nur des jours'!$N:$N,"")</f>
        <v>0</v>
      </c>
      <c r="AD1448" s="93">
        <v>0</v>
      </c>
      <c r="AE1448" s="93">
        <v>0</v>
      </c>
      <c r="AF1448" s="93">
        <v>0</v>
      </c>
      <c r="AG1448" s="93"/>
      <c r="AH1448" s="93">
        <v>0</v>
      </c>
      <c r="AI1448" s="93">
        <v>0</v>
      </c>
      <c r="AJ1448" s="93">
        <v>0</v>
      </c>
      <c r="AK1448" s="93">
        <v>0</v>
      </c>
      <c r="AL1448" s="93">
        <v>0</v>
      </c>
      <c r="AM1448" s="49" t="s">
        <v>5559</v>
      </c>
      <c r="AN1448" s="49"/>
      <c r="AO1448" s="48" t="str" cm="1">
        <f t="array" ref="AO1448">IFERROR(_xlfn.IFS(
AQ1448="MPR ISSUE","PDH",
AQ1448="BSS Hardware Issue","BSS",
AQ1448="Sites strategiques, MLL, Pylone, etc.","ENVTECH",
AQ1448="AKTIVCO DEFAUT GE &amp; POWER Cabinet","AKTIVCO",
AQ1448="AKTIVCO Coupure ENEO &amp; Baisse de tension","AKTIVCO GRID ONLY",
AQ1448="Coupure ENEO &amp; Baisse de tension","IHS GRID ONLY",
AQ1448="Defaut GE &amp; POWER Cabinet","IHS",
AQ1448="Sharing","Partners",
AQ1448="Sites strategiques &amp; DataCenter","SST &amp; DC",
AQ1448="Exclu","Exclu",
AQ1448="SAT","SAT",
AQ1448="SPARE-ISSUE","SPARE-ISSUE",
AQ1448="Fiber CAmtel","TRANS_FO_CAMTEL",
AQ1448="Fiber AOF","Fiber AOF",
AQ1448="Projet OCM (HUAWEI)","TRAVAUX-HUAWEI",
AQ1448="Projet OCM (NOKIA)","TRAVAUX-NOKIA",
AQ1448="ACCESS-ISSUE","ACCESS-ISSUE",
AQ1448="Projet OCM (ZTE, NOKIA, autres projets)","TRAVAUX OCM",
AQ1448="No root CAuse","No root cause",
AQ1448="ODU HS","PDH",
AQ1448="IP &amp; VLAN","PDH",
AQ1448="Warehouse HUAWEI","SPARE-ISSUE",
AQ1448="SPARE-HS","SPARE-ISSUE",
AQ1448="Power Telco","BSS",AQ1448="no impacts","no impacts"
),"")</f>
        <v>No root cause</v>
      </c>
      <c r="AP1448" s="48" t="str" cm="1">
        <f t="array" ref="AP1448">IFERROR(_xlfn.IFS(
AQ1448="MPR ISSUE","TX ISSUE",
AQ1448="BSS Hardware Issue","RAN ISSUE",
AQ1448="Sites strategiques, MLL, Pylone, etc.","ENVTECH",
AQ1448="AKTIVCO DEFAUT GE &amp; POWER Cabinet","POWER ISSUE",
AQ1448="AKTIVCO Coupure ENEO &amp; Baisse de tension","POWER ISSUE",
AQ1448="Coupure ENEO &amp; Baisse de tension","POWER ISSUE",
AQ1448="Defaut GE &amp; POWER Cabinet","POWER ISSUE",
AQ1448="Sharing","POWER ISSUE",
AQ1448="Sites strategiques &amp; DataCenter","POWER ISSUE",
AQ1448="Exclu","Exclu",
AQ1448="SAT","TX ISSUE",
AQ1448="SPARE-ISSUE","SPARE-ISSUE",
AQ1448="Fiber CAmtel","TX ISSUE",
AQ1448="Fiber AOF","TX ISSUE",
AQ1448="Projet OCM (HUAWEI)","TRAVAUX-HUAWEI",
AQ1448="Projet OCM (NOKIA)","TRAVAUX -NOKIA",
AQ1448="ACCESS-ISSUE","ACCESS-ISSUE",
AQ1448="Projet OCM (ZTE, NOKIA, autres projets)","TRAVAUX OCM",
AQ1448="No root CAuse","No root cause",
AQ1448="ODU HS","TX ISSUE",
AQ1448="IP &amp; VLAN","TX ISSUE",
AQ1448="Warehouse HUAWEI","SPARE-ISSUE",
AQ1448="SPARE-HS","SPARE-ISSUE",
AQ1448="Power Telco","RAN ISSUE",AQ1448="no impacts","no impacts"
),"")</f>
        <v>No root cause</v>
      </c>
      <c r="AQ1448" s="127" t="s">
        <v>5344</v>
      </c>
      <c r="AR1448" s="48" t="str" cm="1">
        <f t="array" ref="AR1448">IFERROR(_xlfn.IFS(
AQ1448="MPR ISSUE","ACTIVE",
AQ1448="BSS Hardware Issue","ACTIVE",
AQ1448="Sites strategiques, MLL, Pylone, etc.","PASSIVE",
AQ1448="AKTIVCO DEFAUT GE &amp; POWER Cabinet","PASSIVE",
AQ1448="AKTIVCO Coupure ENEO &amp; Baisse de tension","PASSIVE",
AQ1448="Coupure ENEO &amp; Baisse de tension","PASSIVE",
AQ1448="Defaut GE &amp; POWER Cabinet","PASSIVE",
AQ1448="Sharing","PASSIVE",
AQ1448="Sites strategiques &amp; DataCenter","PASSIVE",
AQ1448="Exclu","Exclu",
AQ1448="SAT","ACTIVE",
AQ1448="SPARE-ISSUE","SPARE-ISSUE",
AQ1448="Fiber CAmtel","ACTIVE",
AQ1448="Fiber AOF","ACTIVE",
AQ1448="Projet OCM (HUAWEI)","PLANNED WORKS",
AQ1448="Projet OCM (NOKIA)","PLANNED WORKS",
AQ1448="ACCESS-ISSUE","ACCESS-ISSUE",
AQ1448="Projet OCM (ZTE, NOKIA, autres projets)","PLANNED WORKS",
AQ1448="No root CAuse","No root cause",
AQ1448="ODU HS","ACTIVE",
AQ1448="IP &amp; VLAN","ACTIVE",
AQ1448="Warehouse HUAWEI","SPARE-ISSUE",
AQ1448="SPARE-HS","SPARE-ISSUE",
AQ1448="Power Telco","ACTIVE", AQ1448="no impacts","no impacts"
),"")</f>
        <v>No root cause</v>
      </c>
      <c r="AS1448" s="92" t="s">
        <v>5537</v>
      </c>
      <c r="AT1448" s="98" t="s">
        <v>1033</v>
      </c>
      <c r="AV1448" s="17" t="s">
        <v>5537</v>
      </c>
      <c r="AW1448" s="7" t="s">
        <v>5537</v>
      </c>
      <c r="AX1448" s="6" t="s">
        <v>5537</v>
      </c>
      <c r="AY1448" s="7"/>
      <c r="AZ1448" s="3" t="s">
        <v>5537</v>
      </c>
      <c r="BA1448" s="18" t="s">
        <v>5537</v>
      </c>
      <c r="BB1448" s="18" t="s">
        <v>5537</v>
      </c>
      <c r="BC1448" s="18" t="s">
        <v>5537</v>
      </c>
      <c r="BD1448" s="18" t="s">
        <v>5537</v>
      </c>
      <c r="BE1448" s="18" t="s">
        <v>5537</v>
      </c>
      <c r="BF1448" s="18" t="s">
        <v>5537</v>
      </c>
      <c r="BG1448" s="18" t="s">
        <v>5537</v>
      </c>
      <c r="BH1448" s="18" t="s">
        <v>5537</v>
      </c>
      <c r="BI1448" s="18" t="s">
        <v>5537</v>
      </c>
      <c r="BJ1448" s="18" t="s">
        <v>5537</v>
      </c>
      <c r="BK1448" s="18" t="s">
        <v>5537</v>
      </c>
      <c r="BL1448" s="9" t="s">
        <v>5537</v>
      </c>
      <c r="BM1448" s="14" t="s">
        <v>5537</v>
      </c>
      <c r="BN1448" s="14" t="s">
        <v>5537</v>
      </c>
      <c r="BO1448" s="14" t="str">
        <f>_xlfn.XLOOKUP(B1448,'[4]cell downs 18042026 17h'!$B:$B,'[4]cell downs 18042026 17h'!$B:$B,"")</f>
        <v/>
      </c>
      <c r="BP1448" s="14" t="str">
        <f>_xlfn.XLOOKUP(B1448,'[5]Cells Huawei 19042026 15h'!$B:$B,'[5]Cells Huawei 19042026 15h'!$B:$B,"")</f>
        <v/>
      </c>
      <c r="BQ1448" s="9" t="str">
        <f>_xlfn.XLOOKUP(B1448,'[6]cells down 19042026 9H40'!$B:$B,'[6]cells down 19042026 9H40'!$B:$B,"")</f>
        <v/>
      </c>
      <c r="BR1448" s="9" t="s">
        <v>1033</v>
      </c>
      <c r="BS1448" s="9" t="s">
        <v>12</v>
      </c>
      <c r="BT1448" s="108"/>
    </row>
    <row r="1449" spans="1:72" s="9" customFormat="1" x14ac:dyDescent="0.35">
      <c r="A1449" s="1" t="s">
        <v>5555</v>
      </c>
      <c r="B1449" s="8" t="s">
        <v>2330</v>
      </c>
      <c r="C1449" s="3" t="str">
        <f>_xlfn.XLOOKUP(B1449,'[1]daily break down'!$D:$D,'[1]daily break down'!$E:$E,"")</f>
        <v>Yaounde</v>
      </c>
      <c r="D1449" s="1" t="s">
        <v>11</v>
      </c>
      <c r="E1449" s="1" t="s">
        <v>12</v>
      </c>
      <c r="F1449" s="3" t="s">
        <v>37</v>
      </c>
      <c r="G1449" s="1" t="s">
        <v>38</v>
      </c>
      <c r="H1449" s="34" t="str">
        <f>_xlfn.XLOOKUP(B1449,[2]CALCULATION!$B:$B,[2]CALCULATION!$H:$H,"")</f>
        <v>ZTE</v>
      </c>
      <c r="I1449" s="28">
        <v>0</v>
      </c>
      <c r="J1449" s="28">
        <v>0</v>
      </c>
      <c r="K1449" s="28">
        <v>0</v>
      </c>
      <c r="L1449" s="28">
        <v>0</v>
      </c>
      <c r="M1449" s="28">
        <v>0</v>
      </c>
      <c r="N1449" s="28">
        <v>0</v>
      </c>
      <c r="O1449" s="28">
        <v>0</v>
      </c>
      <c r="P1449" s="28">
        <v>0</v>
      </c>
      <c r="Q1449" s="28">
        <v>5.2906868074639135</v>
      </c>
      <c r="R1449" s="28">
        <v>0</v>
      </c>
      <c r="S1449" s="93">
        <v>7.785011685543311E-2</v>
      </c>
      <c r="T1449" s="93">
        <f>_xlfn.XLOOKUP(B1449,'[3]Nur des jours'!$B:$B,'[3]Nur des jours'!$U:$U,"")</f>
        <v>1.0123368803737094</v>
      </c>
      <c r="U1449" s="93">
        <v>0</v>
      </c>
      <c r="V1449" s="93">
        <v>0</v>
      </c>
      <c r="W1449" s="93">
        <v>1.0123368803737094</v>
      </c>
      <c r="X1449" s="93">
        <v>0</v>
      </c>
      <c r="Y1449" s="93">
        <v>0</v>
      </c>
      <c r="Z1449" s="93">
        <v>0</v>
      </c>
      <c r="AA1449" s="93">
        <v>0</v>
      </c>
      <c r="AB1449" s="93">
        <v>0</v>
      </c>
      <c r="AC1449" s="93">
        <f>_xlfn.XLOOKUP(B1449,'[3]Nur des jours'!$B:$B,'[3]Nur des jours'!$N:$N,"")</f>
        <v>0</v>
      </c>
      <c r="AD1449" s="93">
        <v>0</v>
      </c>
      <c r="AE1449" s="93">
        <v>0</v>
      </c>
      <c r="AF1449" s="93">
        <v>0</v>
      </c>
      <c r="AG1449" s="93"/>
      <c r="AH1449" s="93">
        <v>0</v>
      </c>
      <c r="AI1449" s="93">
        <v>0</v>
      </c>
      <c r="AJ1449" s="93">
        <v>0</v>
      </c>
      <c r="AK1449" s="93">
        <v>0</v>
      </c>
      <c r="AL1449" s="93">
        <v>0</v>
      </c>
      <c r="AM1449" s="49" t="s">
        <v>5559</v>
      </c>
      <c r="AN1449" s="49"/>
      <c r="AO1449" s="48" t="str" cm="1">
        <f t="array" ref="AO1449">IFERROR(_xlfn.IFS(
AQ1449="MPR ISSUE","PDH",
AQ1449="BSS Hardware Issue","BSS",
AQ1449="Sites strategiques, MLL, Pylone, etc.","ENVTECH",
AQ1449="AKTIVCO DEFAUT GE &amp; POWER Cabinet","AKTIVCO",
AQ1449="AKTIVCO Coupure ENEO &amp; Baisse de tension","AKTIVCO GRID ONLY",
AQ1449="Coupure ENEO &amp; Baisse de tension","IHS GRID ONLY",
AQ1449="Defaut GE &amp; POWER Cabinet","IHS",
AQ1449="Sharing","Partners",
AQ1449="Sites strategiques &amp; DataCenter","SST &amp; DC",
AQ1449="Exclu","Exclu",
AQ1449="SAT","SAT",
AQ1449="SPARE-ISSUE","SPARE-ISSUE",
AQ1449="Fiber CAmtel","TRANS_FO_CAMTEL",
AQ1449="Fiber AOF","Fiber AOF",
AQ1449="Projet OCM (HUAWEI)","TRAVAUX-HUAWEI",
AQ1449="Projet OCM (NOKIA)","TRAVAUX-NOKIA",
AQ1449="ACCESS-ISSUE","ACCESS-ISSUE",
AQ1449="Projet OCM (ZTE, NOKIA, autres projets)","TRAVAUX OCM",
AQ1449="No root CAuse","No root cause",
AQ1449="ODU HS","PDH",
AQ1449="IP &amp; VLAN","PDH",
AQ1449="Warehouse HUAWEI","SPARE-ISSUE",
AQ1449="SPARE-HS","SPARE-ISSUE",
AQ1449="Power Telco","BSS",AQ1449="no impacts","no impacts"
),"")</f>
        <v>No root cause</v>
      </c>
      <c r="AP1449" s="48" t="str" cm="1">
        <f t="array" ref="AP1449">IFERROR(_xlfn.IFS(
AQ1449="MPR ISSUE","TX ISSUE",
AQ1449="BSS Hardware Issue","RAN ISSUE",
AQ1449="Sites strategiques, MLL, Pylone, etc.","ENVTECH",
AQ1449="AKTIVCO DEFAUT GE &amp; POWER Cabinet","POWER ISSUE",
AQ1449="AKTIVCO Coupure ENEO &amp; Baisse de tension","POWER ISSUE",
AQ1449="Coupure ENEO &amp; Baisse de tension","POWER ISSUE",
AQ1449="Defaut GE &amp; POWER Cabinet","POWER ISSUE",
AQ1449="Sharing","POWER ISSUE",
AQ1449="Sites strategiques &amp; DataCenter","POWER ISSUE",
AQ1449="Exclu","Exclu",
AQ1449="SAT","TX ISSUE",
AQ1449="SPARE-ISSUE","SPARE-ISSUE",
AQ1449="Fiber CAmtel","TX ISSUE",
AQ1449="Fiber AOF","TX ISSUE",
AQ1449="Projet OCM (HUAWEI)","TRAVAUX-HUAWEI",
AQ1449="Projet OCM (NOKIA)","TRAVAUX -NOKIA",
AQ1449="ACCESS-ISSUE","ACCESS-ISSUE",
AQ1449="Projet OCM (ZTE, NOKIA, autres projets)","TRAVAUX OCM",
AQ1449="No root CAuse","No root cause",
AQ1449="ODU HS","TX ISSUE",
AQ1449="IP &amp; VLAN","TX ISSUE",
AQ1449="Warehouse HUAWEI","SPARE-ISSUE",
AQ1449="SPARE-HS","SPARE-ISSUE",
AQ1449="Power Telco","RAN ISSUE",AQ1449="no impacts","no impacts"
),"")</f>
        <v>No root cause</v>
      </c>
      <c r="AQ1449" s="127" t="s">
        <v>5344</v>
      </c>
      <c r="AR1449" s="48" t="str" cm="1">
        <f t="array" ref="AR1449">IFERROR(_xlfn.IFS(
AQ1449="MPR ISSUE","ACTIVE",
AQ1449="BSS Hardware Issue","ACTIVE",
AQ1449="Sites strategiques, MLL, Pylone, etc.","PASSIVE",
AQ1449="AKTIVCO DEFAUT GE &amp; POWER Cabinet","PASSIVE",
AQ1449="AKTIVCO Coupure ENEO &amp; Baisse de tension","PASSIVE",
AQ1449="Coupure ENEO &amp; Baisse de tension","PASSIVE",
AQ1449="Defaut GE &amp; POWER Cabinet","PASSIVE",
AQ1449="Sharing","PASSIVE",
AQ1449="Sites strategiques &amp; DataCenter","PASSIVE",
AQ1449="Exclu","Exclu",
AQ1449="SAT","ACTIVE",
AQ1449="SPARE-ISSUE","SPARE-ISSUE",
AQ1449="Fiber CAmtel","ACTIVE",
AQ1449="Fiber AOF","ACTIVE",
AQ1449="Projet OCM (HUAWEI)","PLANNED WORKS",
AQ1449="Projet OCM (NOKIA)","PLANNED WORKS",
AQ1449="ACCESS-ISSUE","ACCESS-ISSUE",
AQ1449="Projet OCM (ZTE, NOKIA, autres projets)","PLANNED WORKS",
AQ1449="No root CAuse","No root cause",
AQ1449="ODU HS","ACTIVE",
AQ1449="IP &amp; VLAN","ACTIVE",
AQ1449="Warehouse HUAWEI","SPARE-ISSUE",
AQ1449="SPARE-HS","SPARE-ISSUE",
AQ1449="Power Telco","ACTIVE", AQ1449="no impacts","no impacts"
),"")</f>
        <v>No root cause</v>
      </c>
      <c r="AS1449" s="92" t="s">
        <v>5537</v>
      </c>
      <c r="AT1449" s="98" t="s">
        <v>2330</v>
      </c>
      <c r="AV1449" s="17" t="s">
        <v>5537</v>
      </c>
      <c r="AW1449" s="7" t="s">
        <v>5537</v>
      </c>
      <c r="AX1449" s="6" t="s">
        <v>5537</v>
      </c>
      <c r="AY1449" s="7"/>
      <c r="AZ1449" s="3" t="s">
        <v>5537</v>
      </c>
      <c r="BA1449" s="18" t="s">
        <v>5537</v>
      </c>
      <c r="BB1449" s="18" t="s">
        <v>5537</v>
      </c>
      <c r="BC1449" s="18" t="s">
        <v>5537</v>
      </c>
      <c r="BD1449" s="18" t="s">
        <v>5537</v>
      </c>
      <c r="BE1449" s="18" t="s">
        <v>5537</v>
      </c>
      <c r="BF1449" s="18" t="s">
        <v>5537</v>
      </c>
      <c r="BG1449" s="18" t="s">
        <v>5537</v>
      </c>
      <c r="BH1449" s="18" t="s">
        <v>5537</v>
      </c>
      <c r="BI1449" s="18" t="s">
        <v>5537</v>
      </c>
      <c r="BJ1449" s="18" t="s">
        <v>5537</v>
      </c>
      <c r="BK1449" s="18" t="s">
        <v>5537</v>
      </c>
      <c r="BL1449" s="9" t="s">
        <v>5537</v>
      </c>
      <c r="BM1449" s="14" t="s">
        <v>5537</v>
      </c>
      <c r="BN1449" s="14" t="s">
        <v>5537</v>
      </c>
      <c r="BO1449" s="14" t="str">
        <f>_xlfn.XLOOKUP(B1449,'[4]cell downs 18042026 17h'!$B:$B,'[4]cell downs 18042026 17h'!$B:$B,"")</f>
        <v/>
      </c>
      <c r="BP1449" s="14" t="str">
        <f>_xlfn.XLOOKUP(B1449,'[5]Cells Huawei 19042026 15h'!$B:$B,'[5]Cells Huawei 19042026 15h'!$B:$B,"")</f>
        <v/>
      </c>
      <c r="BQ1449" s="9" t="str">
        <f>_xlfn.XLOOKUP(B1449,'[6]cells down 19042026 9H40'!$B:$B,'[6]cells down 19042026 9H40'!$B:$B,"")</f>
        <v/>
      </c>
      <c r="BR1449" s="9" t="s">
        <v>2330</v>
      </c>
      <c r="BS1449" s="9" t="s">
        <v>318</v>
      </c>
      <c r="BT1449" s="108"/>
    </row>
    <row r="1450" spans="1:72" s="9" customFormat="1" x14ac:dyDescent="0.35">
      <c r="A1450" s="1" t="s">
        <v>2599</v>
      </c>
      <c r="B1450" s="8" t="s">
        <v>2600</v>
      </c>
      <c r="C1450" s="3" t="str">
        <f>_xlfn.XLOOKUP(B1450,'[1]daily break down'!$D:$D,'[1]daily break down'!$E:$E,"")</f>
        <v>Yaounde</v>
      </c>
      <c r="D1450" s="1" t="s">
        <v>11</v>
      </c>
      <c r="E1450" s="1" t="s">
        <v>145</v>
      </c>
      <c r="F1450" s="3" t="s">
        <v>37</v>
      </c>
      <c r="G1450" s="1" t="s">
        <v>38</v>
      </c>
      <c r="H1450" s="34" t="str">
        <f>_xlfn.XLOOKUP(B1450,[2]CALCULATION!$B:$B,[2]CALCULATION!$H:$H,"")</f>
        <v>ZTE</v>
      </c>
      <c r="I1450" s="28">
        <v>0</v>
      </c>
      <c r="J1450" s="28">
        <v>0</v>
      </c>
      <c r="K1450" s="28">
        <v>0</v>
      </c>
      <c r="L1450" s="28">
        <v>0</v>
      </c>
      <c r="M1450" s="28">
        <v>0</v>
      </c>
      <c r="N1450" s="28">
        <v>0</v>
      </c>
      <c r="O1450" s="28">
        <v>0</v>
      </c>
      <c r="P1450" s="28">
        <v>0</v>
      </c>
      <c r="Q1450" s="28">
        <v>0</v>
      </c>
      <c r="R1450" s="28">
        <v>0</v>
      </c>
      <c r="S1450" s="93">
        <v>0</v>
      </c>
      <c r="T1450" s="93">
        <f>_xlfn.XLOOKUP(B1450,'[3]Nur des jours'!$B:$B,'[3]Nur des jours'!$U:$U,"")</f>
        <v>0.31364768728972425</v>
      </c>
      <c r="U1450" s="93">
        <v>0</v>
      </c>
      <c r="V1450" s="93">
        <v>0</v>
      </c>
      <c r="W1450" s="93">
        <v>0.84003218874934726</v>
      </c>
      <c r="X1450" s="93">
        <v>0</v>
      </c>
      <c r="Y1450" s="93">
        <v>0</v>
      </c>
      <c r="Z1450" s="93">
        <v>0</v>
      </c>
      <c r="AA1450" s="93">
        <v>0</v>
      </c>
      <c r="AB1450" s="93">
        <v>0</v>
      </c>
      <c r="AC1450" s="93">
        <f>_xlfn.XLOOKUP(B1450,'[3]Nur des jours'!$B:$B,'[3]Nur des jours'!$N:$N,"")</f>
        <v>0</v>
      </c>
      <c r="AD1450" s="93">
        <v>0</v>
      </c>
      <c r="AE1450" s="93">
        <v>0</v>
      </c>
      <c r="AF1450" s="93">
        <v>0</v>
      </c>
      <c r="AG1450" s="93"/>
      <c r="AH1450" s="93">
        <v>0</v>
      </c>
      <c r="AI1450" s="93">
        <v>0</v>
      </c>
      <c r="AJ1450" s="93">
        <v>0</v>
      </c>
      <c r="AK1450" s="93">
        <v>0</v>
      </c>
      <c r="AL1450" s="93">
        <v>0</v>
      </c>
      <c r="AM1450" s="49" t="s">
        <v>5559</v>
      </c>
      <c r="AN1450" s="49"/>
      <c r="AO1450" s="48" t="str" cm="1">
        <f t="array" ref="AO1450">IFERROR(_xlfn.IFS(
AQ1450="MPR ISSUE","PDH",
AQ1450="BSS Hardware Issue","BSS",
AQ1450="Sites strategiques, MLL, Pylone, etc.","ENVTECH",
AQ1450="AKTIVCO DEFAUT GE &amp; POWER Cabinet","AKTIVCO",
AQ1450="AKTIVCO Coupure ENEO &amp; Baisse de tension","AKTIVCO GRID ONLY",
AQ1450="Coupure ENEO &amp; Baisse de tension","IHS GRID ONLY",
AQ1450="Defaut GE &amp; POWER Cabinet","IHS",
AQ1450="Sharing","Partners",
AQ1450="Sites strategiques &amp; DataCenter","SST &amp; DC",
AQ1450="Exclu","Exclu",
AQ1450="SAT","SAT",
AQ1450="SPARE-ISSUE","SPARE-ISSUE",
AQ1450="Fiber CAmtel","TRANS_FO_CAMTEL",
AQ1450="Fiber AOF","Fiber AOF",
AQ1450="Projet OCM (HUAWEI)","TRAVAUX-HUAWEI",
AQ1450="Projet OCM (NOKIA)","TRAVAUX-NOKIA",
AQ1450="ACCESS-ISSUE","ACCESS-ISSUE",
AQ1450="Projet OCM (ZTE, NOKIA, autres projets)","TRAVAUX OCM",
AQ1450="No root CAuse","No root cause",
AQ1450="ODU HS","PDH",
AQ1450="IP &amp; VLAN","PDH",
AQ1450="Warehouse HUAWEI","SPARE-ISSUE",
AQ1450="SPARE-HS","SPARE-ISSUE",
AQ1450="Power Telco","BSS",AQ1450="no impacts","no impacts"
),"")</f>
        <v>No root cause</v>
      </c>
      <c r="AP1450" s="48" t="str" cm="1">
        <f t="array" ref="AP1450">IFERROR(_xlfn.IFS(
AQ1450="MPR ISSUE","TX ISSUE",
AQ1450="BSS Hardware Issue","RAN ISSUE",
AQ1450="Sites strategiques, MLL, Pylone, etc.","ENVTECH",
AQ1450="AKTIVCO DEFAUT GE &amp; POWER Cabinet","POWER ISSUE",
AQ1450="AKTIVCO Coupure ENEO &amp; Baisse de tension","POWER ISSUE",
AQ1450="Coupure ENEO &amp; Baisse de tension","POWER ISSUE",
AQ1450="Defaut GE &amp; POWER Cabinet","POWER ISSUE",
AQ1450="Sharing","POWER ISSUE",
AQ1450="Sites strategiques &amp; DataCenter","POWER ISSUE",
AQ1450="Exclu","Exclu",
AQ1450="SAT","TX ISSUE",
AQ1450="SPARE-ISSUE","SPARE-ISSUE",
AQ1450="Fiber CAmtel","TX ISSUE",
AQ1450="Fiber AOF","TX ISSUE",
AQ1450="Projet OCM (HUAWEI)","TRAVAUX-HUAWEI",
AQ1450="Projet OCM (NOKIA)","TRAVAUX -NOKIA",
AQ1450="ACCESS-ISSUE","ACCESS-ISSUE",
AQ1450="Projet OCM (ZTE, NOKIA, autres projets)","TRAVAUX OCM",
AQ1450="No root CAuse","No root cause",
AQ1450="ODU HS","TX ISSUE",
AQ1450="IP &amp; VLAN","TX ISSUE",
AQ1450="Warehouse HUAWEI","SPARE-ISSUE",
AQ1450="SPARE-HS","SPARE-ISSUE",
AQ1450="Power Telco","RAN ISSUE",AQ1450="no impacts","no impacts"
),"")</f>
        <v>No root cause</v>
      </c>
      <c r="AQ1450" s="127" t="s">
        <v>5344</v>
      </c>
      <c r="AR1450" s="48" t="str" cm="1">
        <f t="array" ref="AR1450">IFERROR(_xlfn.IFS(
AQ1450="MPR ISSUE","ACTIVE",
AQ1450="BSS Hardware Issue","ACTIVE",
AQ1450="Sites strategiques, MLL, Pylone, etc.","PASSIVE",
AQ1450="AKTIVCO DEFAUT GE &amp; POWER Cabinet","PASSIVE",
AQ1450="AKTIVCO Coupure ENEO &amp; Baisse de tension","PASSIVE",
AQ1450="Coupure ENEO &amp; Baisse de tension","PASSIVE",
AQ1450="Defaut GE &amp; POWER Cabinet","PASSIVE",
AQ1450="Sharing","PASSIVE",
AQ1450="Sites strategiques &amp; DataCenter","PASSIVE",
AQ1450="Exclu","Exclu",
AQ1450="SAT","ACTIVE",
AQ1450="SPARE-ISSUE","SPARE-ISSUE",
AQ1450="Fiber CAmtel","ACTIVE",
AQ1450="Fiber AOF","ACTIVE",
AQ1450="Projet OCM (HUAWEI)","PLANNED WORKS",
AQ1450="Projet OCM (NOKIA)","PLANNED WORKS",
AQ1450="ACCESS-ISSUE","ACCESS-ISSUE",
AQ1450="Projet OCM (ZTE, NOKIA, autres projets)","PLANNED WORKS",
AQ1450="No root CAuse","No root cause",
AQ1450="ODU HS","ACTIVE",
AQ1450="IP &amp; VLAN","ACTIVE",
AQ1450="Warehouse HUAWEI","SPARE-ISSUE",
AQ1450="SPARE-HS","SPARE-ISSUE",
AQ1450="Power Telco","ACTIVE", AQ1450="no impacts","no impacts"
),"")</f>
        <v>No root cause</v>
      </c>
      <c r="AS1450" s="92" t="s">
        <v>5537</v>
      </c>
      <c r="AT1450" s="98" t="s">
        <v>2600</v>
      </c>
      <c r="AV1450" s="17" t="s">
        <v>5537</v>
      </c>
      <c r="AW1450" s="7" t="s">
        <v>5537</v>
      </c>
      <c r="AX1450" s="6" t="s">
        <v>5537</v>
      </c>
      <c r="AY1450" s="7"/>
      <c r="AZ1450" s="3" t="s">
        <v>5537</v>
      </c>
      <c r="BA1450" s="18" t="s">
        <v>5537</v>
      </c>
      <c r="BB1450" s="18" t="s">
        <v>5537</v>
      </c>
      <c r="BC1450" s="18" t="s">
        <v>5537</v>
      </c>
      <c r="BD1450" s="18" t="s">
        <v>5537</v>
      </c>
      <c r="BE1450" s="18" t="s">
        <v>5537</v>
      </c>
      <c r="BF1450" s="18" t="s">
        <v>5537</v>
      </c>
      <c r="BG1450" s="18" t="s">
        <v>5537</v>
      </c>
      <c r="BH1450" s="18" t="s">
        <v>5537</v>
      </c>
      <c r="BI1450" s="18" t="s">
        <v>5537</v>
      </c>
      <c r="BJ1450" s="18" t="s">
        <v>5537</v>
      </c>
      <c r="BK1450" s="18" t="s">
        <v>5537</v>
      </c>
      <c r="BL1450" s="9" t="s">
        <v>5537</v>
      </c>
      <c r="BM1450" s="14" t="s">
        <v>5537</v>
      </c>
      <c r="BN1450" s="14" t="s">
        <v>5537</v>
      </c>
      <c r="BO1450" s="14" t="str">
        <f>_xlfn.XLOOKUP(B1450,'[4]cell downs 18042026 17h'!$B:$B,'[4]cell downs 18042026 17h'!$B:$B,"")</f>
        <v/>
      </c>
      <c r="BP1450" s="14" t="str">
        <f>_xlfn.XLOOKUP(B1450,'[5]Cells Huawei 19042026 15h'!$B:$B,'[5]Cells Huawei 19042026 15h'!$B:$B,"")</f>
        <v/>
      </c>
      <c r="BQ1450" s="9" t="str">
        <f>_xlfn.XLOOKUP(B1450,'[6]cells down 19042026 9H40'!$B:$B,'[6]cells down 19042026 9H40'!$B:$B,"")</f>
        <v/>
      </c>
      <c r="BR1450" s="9" t="s">
        <v>2600</v>
      </c>
      <c r="BS1450" s="9" t="s">
        <v>5537</v>
      </c>
      <c r="BT1450" s="108"/>
    </row>
    <row r="1451" spans="1:72" s="9" customFormat="1" x14ac:dyDescent="0.35">
      <c r="A1451" s="1" t="s">
        <v>2603</v>
      </c>
      <c r="B1451" s="8" t="s">
        <v>2604</v>
      </c>
      <c r="C1451" s="3" t="str">
        <f>_xlfn.XLOOKUP(B1451,'[1]daily break down'!$D:$D,'[1]daily break down'!$E:$E,"")</f>
        <v>Yaounde</v>
      </c>
      <c r="D1451" s="1" t="s">
        <v>11</v>
      </c>
      <c r="E1451" s="1" t="s">
        <v>12</v>
      </c>
      <c r="F1451" s="3" t="s">
        <v>37</v>
      </c>
      <c r="G1451" s="1" t="s">
        <v>38</v>
      </c>
      <c r="H1451" s="34" t="str">
        <f>_xlfn.XLOOKUP(B1451,[2]CALCULATION!$B:$B,[2]CALCULATION!$H:$H,"")</f>
        <v>ZTE</v>
      </c>
      <c r="I1451" s="28">
        <v>0</v>
      </c>
      <c r="J1451" s="28">
        <v>0</v>
      </c>
      <c r="K1451" s="28">
        <v>0</v>
      </c>
      <c r="L1451" s="28">
        <v>0</v>
      </c>
      <c r="M1451" s="28">
        <v>1.5262189919328377</v>
      </c>
      <c r="N1451" s="28">
        <v>0</v>
      </c>
      <c r="O1451" s="28">
        <v>0</v>
      </c>
      <c r="P1451" s="28">
        <v>0</v>
      </c>
      <c r="Q1451" s="28">
        <v>0</v>
      </c>
      <c r="R1451" s="28">
        <v>0</v>
      </c>
      <c r="S1451" s="93">
        <v>0</v>
      </c>
      <c r="T1451" s="93">
        <f>_xlfn.XLOOKUP(B1451,'[3]Nur des jours'!$B:$B,'[3]Nur des jours'!$U:$U,"")</f>
        <v>0.73485873191166351</v>
      </c>
      <c r="U1451" s="93">
        <v>0</v>
      </c>
      <c r="V1451" s="93">
        <v>0</v>
      </c>
      <c r="W1451" s="93">
        <v>0.73485873191166351</v>
      </c>
      <c r="X1451" s="93">
        <v>0</v>
      </c>
      <c r="Y1451" s="93">
        <v>0</v>
      </c>
      <c r="Z1451" s="93">
        <v>0</v>
      </c>
      <c r="AA1451" s="93">
        <v>0</v>
      </c>
      <c r="AB1451" s="93">
        <v>0</v>
      </c>
      <c r="AC1451" s="93">
        <f>_xlfn.XLOOKUP(B1451,'[3]Nur des jours'!$B:$B,'[3]Nur des jours'!$N:$N,"")</f>
        <v>0</v>
      </c>
      <c r="AD1451" s="93">
        <v>0</v>
      </c>
      <c r="AE1451" s="93">
        <v>0</v>
      </c>
      <c r="AF1451" s="93">
        <v>0</v>
      </c>
      <c r="AG1451" s="93"/>
      <c r="AH1451" s="93">
        <v>0</v>
      </c>
      <c r="AI1451" s="93">
        <v>0</v>
      </c>
      <c r="AJ1451" s="93">
        <v>0</v>
      </c>
      <c r="AK1451" s="93">
        <v>0</v>
      </c>
      <c r="AL1451" s="93">
        <v>0</v>
      </c>
      <c r="AM1451" s="49" t="s">
        <v>5559</v>
      </c>
      <c r="AN1451" s="49"/>
      <c r="AO1451" s="48" t="str" cm="1">
        <f t="array" ref="AO1451">IFERROR(_xlfn.IFS(
AQ1451="MPR ISSUE","PDH",
AQ1451="BSS Hardware Issue","BSS",
AQ1451="Sites strategiques, MLL, Pylone, etc.","ENVTECH",
AQ1451="AKTIVCO DEFAUT GE &amp; POWER Cabinet","AKTIVCO",
AQ1451="AKTIVCO Coupure ENEO &amp; Baisse de tension","AKTIVCO GRID ONLY",
AQ1451="Coupure ENEO &amp; Baisse de tension","IHS GRID ONLY",
AQ1451="Defaut GE &amp; POWER Cabinet","IHS",
AQ1451="Sharing","Partners",
AQ1451="Sites strategiques &amp; DataCenter","SST &amp; DC",
AQ1451="Exclu","Exclu",
AQ1451="SAT","SAT",
AQ1451="SPARE-ISSUE","SPARE-ISSUE",
AQ1451="Fiber CAmtel","TRANS_FO_CAMTEL",
AQ1451="Fiber AOF","Fiber AOF",
AQ1451="Projet OCM (HUAWEI)","TRAVAUX-HUAWEI",
AQ1451="Projet OCM (NOKIA)","TRAVAUX-NOKIA",
AQ1451="ACCESS-ISSUE","ACCESS-ISSUE",
AQ1451="Projet OCM (ZTE, NOKIA, autres projets)","TRAVAUX OCM",
AQ1451="No root CAuse","No root cause",
AQ1451="ODU HS","PDH",
AQ1451="IP &amp; VLAN","PDH",
AQ1451="Warehouse HUAWEI","SPARE-ISSUE",
AQ1451="SPARE-HS","SPARE-ISSUE",
AQ1451="Power Telco","BSS",AQ1451="no impacts","no impacts"
),"")</f>
        <v>No root cause</v>
      </c>
      <c r="AP1451" s="48" t="str" cm="1">
        <f t="array" ref="AP1451">IFERROR(_xlfn.IFS(
AQ1451="MPR ISSUE","TX ISSUE",
AQ1451="BSS Hardware Issue","RAN ISSUE",
AQ1451="Sites strategiques, MLL, Pylone, etc.","ENVTECH",
AQ1451="AKTIVCO DEFAUT GE &amp; POWER Cabinet","POWER ISSUE",
AQ1451="AKTIVCO Coupure ENEO &amp; Baisse de tension","POWER ISSUE",
AQ1451="Coupure ENEO &amp; Baisse de tension","POWER ISSUE",
AQ1451="Defaut GE &amp; POWER Cabinet","POWER ISSUE",
AQ1451="Sharing","POWER ISSUE",
AQ1451="Sites strategiques &amp; DataCenter","POWER ISSUE",
AQ1451="Exclu","Exclu",
AQ1451="SAT","TX ISSUE",
AQ1451="SPARE-ISSUE","SPARE-ISSUE",
AQ1451="Fiber CAmtel","TX ISSUE",
AQ1451="Fiber AOF","TX ISSUE",
AQ1451="Projet OCM (HUAWEI)","TRAVAUX-HUAWEI",
AQ1451="Projet OCM (NOKIA)","TRAVAUX -NOKIA",
AQ1451="ACCESS-ISSUE","ACCESS-ISSUE",
AQ1451="Projet OCM (ZTE, NOKIA, autres projets)","TRAVAUX OCM",
AQ1451="No root CAuse","No root cause",
AQ1451="ODU HS","TX ISSUE",
AQ1451="IP &amp; VLAN","TX ISSUE",
AQ1451="Warehouse HUAWEI","SPARE-ISSUE",
AQ1451="SPARE-HS","SPARE-ISSUE",
AQ1451="Power Telco","RAN ISSUE",AQ1451="no impacts","no impacts"
),"")</f>
        <v>No root cause</v>
      </c>
      <c r="AQ1451" s="127" t="s">
        <v>5344</v>
      </c>
      <c r="AR1451" s="48" t="str" cm="1">
        <f t="array" ref="AR1451">IFERROR(_xlfn.IFS(
AQ1451="MPR ISSUE","ACTIVE",
AQ1451="BSS Hardware Issue","ACTIVE",
AQ1451="Sites strategiques, MLL, Pylone, etc.","PASSIVE",
AQ1451="AKTIVCO DEFAUT GE &amp; POWER Cabinet","PASSIVE",
AQ1451="AKTIVCO Coupure ENEO &amp; Baisse de tension","PASSIVE",
AQ1451="Coupure ENEO &amp; Baisse de tension","PASSIVE",
AQ1451="Defaut GE &amp; POWER Cabinet","PASSIVE",
AQ1451="Sharing","PASSIVE",
AQ1451="Sites strategiques &amp; DataCenter","PASSIVE",
AQ1451="Exclu","Exclu",
AQ1451="SAT","ACTIVE",
AQ1451="SPARE-ISSUE","SPARE-ISSUE",
AQ1451="Fiber CAmtel","ACTIVE",
AQ1451="Fiber AOF","ACTIVE",
AQ1451="Projet OCM (HUAWEI)","PLANNED WORKS",
AQ1451="Projet OCM (NOKIA)","PLANNED WORKS",
AQ1451="ACCESS-ISSUE","ACCESS-ISSUE",
AQ1451="Projet OCM (ZTE, NOKIA, autres projets)","PLANNED WORKS",
AQ1451="No root CAuse","No root cause",
AQ1451="ODU HS","ACTIVE",
AQ1451="IP &amp; VLAN","ACTIVE",
AQ1451="Warehouse HUAWEI","SPARE-ISSUE",
AQ1451="SPARE-HS","SPARE-ISSUE",
AQ1451="Power Telco","ACTIVE", AQ1451="no impacts","no impacts"
),"")</f>
        <v>No root cause</v>
      </c>
      <c r="AS1451" s="92" t="s">
        <v>5537</v>
      </c>
      <c r="AT1451" s="98" t="s">
        <v>2604</v>
      </c>
      <c r="AV1451" s="17" t="s">
        <v>5537</v>
      </c>
      <c r="AW1451" s="7" t="s">
        <v>5537</v>
      </c>
      <c r="AX1451" s="6" t="s">
        <v>5537</v>
      </c>
      <c r="AY1451" s="7"/>
      <c r="AZ1451" s="3" t="s">
        <v>5537</v>
      </c>
      <c r="BA1451" s="18" t="s">
        <v>5537</v>
      </c>
      <c r="BB1451" s="18" t="s">
        <v>5537</v>
      </c>
      <c r="BC1451" s="18" t="s">
        <v>5537</v>
      </c>
      <c r="BD1451" s="18" t="s">
        <v>5537</v>
      </c>
      <c r="BE1451" s="18" t="s">
        <v>5537</v>
      </c>
      <c r="BF1451" s="18" t="s">
        <v>5537</v>
      </c>
      <c r="BG1451" s="18" t="s">
        <v>5537</v>
      </c>
      <c r="BH1451" s="18" t="s">
        <v>5537</v>
      </c>
      <c r="BI1451" s="18" t="s">
        <v>5537</v>
      </c>
      <c r="BJ1451" s="18" t="s">
        <v>5537</v>
      </c>
      <c r="BK1451" s="18" t="s">
        <v>5537</v>
      </c>
      <c r="BL1451" s="9" t="s">
        <v>5537</v>
      </c>
      <c r="BM1451" s="14" t="s">
        <v>5537</v>
      </c>
      <c r="BN1451" s="14" t="s">
        <v>5537</v>
      </c>
      <c r="BO1451" s="14" t="str">
        <f>_xlfn.XLOOKUP(B1451,'[4]cell downs 18042026 17h'!$B:$B,'[4]cell downs 18042026 17h'!$B:$B,"")</f>
        <v/>
      </c>
      <c r="BP1451" s="14" t="str">
        <f>_xlfn.XLOOKUP(B1451,'[5]Cells Huawei 19042026 15h'!$B:$B,'[5]Cells Huawei 19042026 15h'!$B:$B,"")</f>
        <v/>
      </c>
      <c r="BQ1451" s="9" t="str">
        <f>_xlfn.XLOOKUP(B1451,'[6]cells down 19042026 9H40'!$B:$B,'[6]cells down 19042026 9H40'!$B:$B,"")</f>
        <v/>
      </c>
      <c r="BR1451" s="9" t="s">
        <v>2604</v>
      </c>
      <c r="BS1451" s="9" t="s">
        <v>594</v>
      </c>
      <c r="BT1451" s="108"/>
    </row>
    <row r="1452" spans="1:72" s="9" customFormat="1" x14ac:dyDescent="0.35">
      <c r="A1452" s="1" t="s">
        <v>2309</v>
      </c>
      <c r="B1452" s="8" t="s">
        <v>2310</v>
      </c>
      <c r="C1452" s="3" t="str">
        <f>_xlfn.XLOOKUP(B1452,'[1]daily break down'!$D:$D,'[1]daily break down'!$E:$E,"")</f>
        <v>Yaounde</v>
      </c>
      <c r="D1452" s="1" t="s">
        <v>11</v>
      </c>
      <c r="E1452" s="1" t="s">
        <v>12</v>
      </c>
      <c r="F1452" s="3" t="s">
        <v>37</v>
      </c>
      <c r="G1452" s="1" t="s">
        <v>38</v>
      </c>
      <c r="H1452" s="34" t="str">
        <f>_xlfn.XLOOKUP(B1452,[2]CALCULATION!$B:$B,[2]CALCULATION!$H:$H,"")</f>
        <v>ZTE</v>
      </c>
      <c r="I1452" s="28">
        <v>0</v>
      </c>
      <c r="J1452" s="28">
        <v>0</v>
      </c>
      <c r="K1452" s="28">
        <v>0</v>
      </c>
      <c r="L1452" s="28">
        <v>0</v>
      </c>
      <c r="M1452" s="28">
        <v>0</v>
      </c>
      <c r="N1452" s="28">
        <v>0</v>
      </c>
      <c r="O1452" s="28">
        <v>0</v>
      </c>
      <c r="P1452" s="28">
        <v>0</v>
      </c>
      <c r="Q1452" s="28">
        <v>0</v>
      </c>
      <c r="R1452" s="28">
        <v>0</v>
      </c>
      <c r="S1452" s="93">
        <v>0</v>
      </c>
      <c r="T1452" s="93">
        <f>_xlfn.XLOOKUP(B1452,'[3]Nur des jours'!$B:$B,'[3]Nur des jours'!$U:$U,"")</f>
        <v>0.44107932186751786</v>
      </c>
      <c r="U1452" s="93">
        <v>0</v>
      </c>
      <c r="V1452" s="93">
        <v>0</v>
      </c>
      <c r="W1452" s="93">
        <v>0.44107932186751786</v>
      </c>
      <c r="X1452" s="93">
        <v>0</v>
      </c>
      <c r="Y1452" s="93">
        <v>0</v>
      </c>
      <c r="Z1452" s="93">
        <v>0</v>
      </c>
      <c r="AA1452" s="93">
        <v>0</v>
      </c>
      <c r="AB1452" s="93">
        <v>0</v>
      </c>
      <c r="AC1452" s="93">
        <f>_xlfn.XLOOKUP(B1452,'[3]Nur des jours'!$B:$B,'[3]Nur des jours'!$N:$N,"")</f>
        <v>0</v>
      </c>
      <c r="AD1452" s="93">
        <v>0</v>
      </c>
      <c r="AE1452" s="93">
        <v>0</v>
      </c>
      <c r="AF1452" s="93">
        <v>0</v>
      </c>
      <c r="AG1452" s="93"/>
      <c r="AH1452" s="93">
        <v>0</v>
      </c>
      <c r="AI1452" s="93">
        <v>0</v>
      </c>
      <c r="AJ1452" s="93">
        <v>0</v>
      </c>
      <c r="AK1452" s="93">
        <v>0</v>
      </c>
      <c r="AL1452" s="93">
        <v>0</v>
      </c>
      <c r="AM1452" s="49" t="s">
        <v>5559</v>
      </c>
      <c r="AN1452" s="49"/>
      <c r="AO1452" s="48" t="str" cm="1">
        <f t="array" ref="AO1452">IFERROR(_xlfn.IFS(
AQ1452="MPR ISSUE","PDH",
AQ1452="BSS Hardware Issue","BSS",
AQ1452="Sites strategiques, MLL, Pylone, etc.","ENVTECH",
AQ1452="AKTIVCO DEFAUT GE &amp; POWER Cabinet","AKTIVCO",
AQ1452="AKTIVCO Coupure ENEO &amp; Baisse de tension","AKTIVCO GRID ONLY",
AQ1452="Coupure ENEO &amp; Baisse de tension","IHS GRID ONLY",
AQ1452="Defaut GE &amp; POWER Cabinet","IHS",
AQ1452="Sharing","Partners",
AQ1452="Sites strategiques &amp; DataCenter","SST &amp; DC",
AQ1452="Exclu","Exclu",
AQ1452="SAT","SAT",
AQ1452="SPARE-ISSUE","SPARE-ISSUE",
AQ1452="Fiber CAmtel","TRANS_FO_CAMTEL",
AQ1452="Fiber AOF","Fiber AOF",
AQ1452="Projet OCM (HUAWEI)","TRAVAUX-HUAWEI",
AQ1452="Projet OCM (NOKIA)","TRAVAUX-NOKIA",
AQ1452="ACCESS-ISSUE","ACCESS-ISSUE",
AQ1452="Projet OCM (ZTE, NOKIA, autres projets)","TRAVAUX OCM",
AQ1452="No root CAuse","No root cause",
AQ1452="ODU HS","PDH",
AQ1452="IP &amp; VLAN","PDH",
AQ1452="Warehouse HUAWEI","SPARE-ISSUE",
AQ1452="SPARE-HS","SPARE-ISSUE",
AQ1452="Power Telco","BSS",AQ1452="no impacts","no impacts"
),"")</f>
        <v>No root cause</v>
      </c>
      <c r="AP1452" s="48" t="str" cm="1">
        <f t="array" ref="AP1452">IFERROR(_xlfn.IFS(
AQ1452="MPR ISSUE","TX ISSUE",
AQ1452="BSS Hardware Issue","RAN ISSUE",
AQ1452="Sites strategiques, MLL, Pylone, etc.","ENVTECH",
AQ1452="AKTIVCO DEFAUT GE &amp; POWER Cabinet","POWER ISSUE",
AQ1452="AKTIVCO Coupure ENEO &amp; Baisse de tension","POWER ISSUE",
AQ1452="Coupure ENEO &amp; Baisse de tension","POWER ISSUE",
AQ1452="Defaut GE &amp; POWER Cabinet","POWER ISSUE",
AQ1452="Sharing","POWER ISSUE",
AQ1452="Sites strategiques &amp; DataCenter","POWER ISSUE",
AQ1452="Exclu","Exclu",
AQ1452="SAT","TX ISSUE",
AQ1452="SPARE-ISSUE","SPARE-ISSUE",
AQ1452="Fiber CAmtel","TX ISSUE",
AQ1452="Fiber AOF","TX ISSUE",
AQ1452="Projet OCM (HUAWEI)","TRAVAUX-HUAWEI",
AQ1452="Projet OCM (NOKIA)","TRAVAUX -NOKIA",
AQ1452="ACCESS-ISSUE","ACCESS-ISSUE",
AQ1452="Projet OCM (ZTE, NOKIA, autres projets)","TRAVAUX OCM",
AQ1452="No root CAuse","No root cause",
AQ1452="ODU HS","TX ISSUE",
AQ1452="IP &amp; VLAN","TX ISSUE",
AQ1452="Warehouse HUAWEI","SPARE-ISSUE",
AQ1452="SPARE-HS","SPARE-ISSUE",
AQ1452="Power Telco","RAN ISSUE",AQ1452="no impacts","no impacts"
),"")</f>
        <v>No root cause</v>
      </c>
      <c r="AQ1452" s="127" t="s">
        <v>5344</v>
      </c>
      <c r="AR1452" s="48" t="str" cm="1">
        <f t="array" ref="AR1452">IFERROR(_xlfn.IFS(
AQ1452="MPR ISSUE","ACTIVE",
AQ1452="BSS Hardware Issue","ACTIVE",
AQ1452="Sites strategiques, MLL, Pylone, etc.","PASSIVE",
AQ1452="AKTIVCO DEFAUT GE &amp; POWER Cabinet","PASSIVE",
AQ1452="AKTIVCO Coupure ENEO &amp; Baisse de tension","PASSIVE",
AQ1452="Coupure ENEO &amp; Baisse de tension","PASSIVE",
AQ1452="Defaut GE &amp; POWER Cabinet","PASSIVE",
AQ1452="Sharing","PASSIVE",
AQ1452="Sites strategiques &amp; DataCenter","PASSIVE",
AQ1452="Exclu","Exclu",
AQ1452="SAT","ACTIVE",
AQ1452="SPARE-ISSUE","SPARE-ISSUE",
AQ1452="Fiber CAmtel","ACTIVE",
AQ1452="Fiber AOF","ACTIVE",
AQ1452="Projet OCM (HUAWEI)","PLANNED WORKS",
AQ1452="Projet OCM (NOKIA)","PLANNED WORKS",
AQ1452="ACCESS-ISSUE","ACCESS-ISSUE",
AQ1452="Projet OCM (ZTE, NOKIA, autres projets)","PLANNED WORKS",
AQ1452="No root CAuse","No root cause",
AQ1452="ODU HS","ACTIVE",
AQ1452="IP &amp; VLAN","ACTIVE",
AQ1452="Warehouse HUAWEI","SPARE-ISSUE",
AQ1452="SPARE-HS","SPARE-ISSUE",
AQ1452="Power Telco","ACTIVE", AQ1452="no impacts","no impacts"
),"")</f>
        <v>No root cause</v>
      </c>
      <c r="AS1452" s="92" t="s">
        <v>5537</v>
      </c>
      <c r="AT1452" s="98" t="s">
        <v>2310</v>
      </c>
      <c r="AV1452" s="17" t="s">
        <v>5537</v>
      </c>
      <c r="AW1452" s="7" t="s">
        <v>5537</v>
      </c>
      <c r="AX1452" s="6" t="s">
        <v>5537</v>
      </c>
      <c r="AY1452" s="7"/>
      <c r="AZ1452" s="3" t="s">
        <v>5537</v>
      </c>
      <c r="BA1452" s="18" t="s">
        <v>5537</v>
      </c>
      <c r="BB1452" s="18" t="s">
        <v>5537</v>
      </c>
      <c r="BC1452" s="18" t="s">
        <v>5537</v>
      </c>
      <c r="BD1452" s="18" t="s">
        <v>5537</v>
      </c>
      <c r="BE1452" s="18" t="s">
        <v>5537</v>
      </c>
      <c r="BF1452" s="18" t="s">
        <v>5537</v>
      </c>
      <c r="BG1452" s="18" t="s">
        <v>5537</v>
      </c>
      <c r="BH1452" s="18" t="s">
        <v>5537</v>
      </c>
      <c r="BI1452" s="18" t="s">
        <v>5537</v>
      </c>
      <c r="BJ1452" s="18" t="s">
        <v>5537</v>
      </c>
      <c r="BK1452" s="18" t="s">
        <v>5537</v>
      </c>
      <c r="BL1452" s="9" t="s">
        <v>5537</v>
      </c>
      <c r="BM1452" s="14" t="s">
        <v>5537</v>
      </c>
      <c r="BN1452" s="14" t="s">
        <v>5537</v>
      </c>
      <c r="BO1452" s="14" t="str">
        <f>_xlfn.XLOOKUP(B1452,'[4]cell downs 18042026 17h'!$B:$B,'[4]cell downs 18042026 17h'!$B:$B,"")</f>
        <v/>
      </c>
      <c r="BP1452" s="14" t="str">
        <f>_xlfn.XLOOKUP(B1452,'[5]Cells Huawei 19042026 15h'!$B:$B,'[5]Cells Huawei 19042026 15h'!$B:$B,"")</f>
        <v/>
      </c>
      <c r="BQ1452" s="9" t="str">
        <f>_xlfn.XLOOKUP(B1452,'[6]cells down 19042026 9H40'!$B:$B,'[6]cells down 19042026 9H40'!$B:$B,"")</f>
        <v/>
      </c>
      <c r="BR1452" s="9" t="s">
        <v>2310</v>
      </c>
      <c r="BS1452" s="9" t="s">
        <v>1713</v>
      </c>
      <c r="BT1452" s="108"/>
    </row>
    <row r="1453" spans="1:72" s="9" customFormat="1" x14ac:dyDescent="0.35">
      <c r="A1453" s="1" t="s">
        <v>2831</v>
      </c>
      <c r="B1453" s="8" t="s">
        <v>2832</v>
      </c>
      <c r="C1453" s="3" t="str">
        <f>_xlfn.XLOOKUP(B1453,'[1]daily break down'!$D:$D,'[1]daily break down'!$E:$E,"")</f>
        <v>Ngaoundere</v>
      </c>
      <c r="D1453" s="1" t="s">
        <v>18</v>
      </c>
      <c r="E1453" s="1"/>
      <c r="F1453" s="3" t="s">
        <v>90</v>
      </c>
      <c r="G1453" s="1" t="s">
        <v>91</v>
      </c>
      <c r="H1453" s="32" t="str">
        <f>_xlfn.XLOOKUP(B1453,[2]CALCULATION!$B:$B,[2]CALCULATION!$H:$H,"")</f>
        <v>Huawei</v>
      </c>
      <c r="I1453" s="28">
        <v>0</v>
      </c>
      <c r="J1453" s="28">
        <v>0</v>
      </c>
      <c r="K1453" s="28">
        <v>0</v>
      </c>
      <c r="L1453" s="28">
        <v>0</v>
      </c>
      <c r="M1453" s="28">
        <v>0</v>
      </c>
      <c r="N1453" s="28">
        <v>0</v>
      </c>
      <c r="O1453" s="28">
        <v>0</v>
      </c>
      <c r="P1453" s="28">
        <v>0</v>
      </c>
      <c r="Q1453" s="28">
        <v>0</v>
      </c>
      <c r="R1453" s="28">
        <v>0</v>
      </c>
      <c r="S1453" s="93">
        <v>0</v>
      </c>
      <c r="T1453" s="93">
        <f>_xlfn.XLOOKUP(B1453,'[3]Nur des jours'!$B:$B,'[3]Nur des jours'!$U:$U,"")</f>
        <v>0.40803092174538352</v>
      </c>
      <c r="U1453" s="93">
        <v>2.242778933490853</v>
      </c>
      <c r="V1453" s="93">
        <v>0.72246335248107341</v>
      </c>
      <c r="W1453" s="93">
        <v>0.40803092174538352</v>
      </c>
      <c r="X1453" s="93">
        <v>0</v>
      </c>
      <c r="Y1453" s="93">
        <v>0</v>
      </c>
      <c r="Z1453" s="93">
        <v>0</v>
      </c>
      <c r="AA1453" s="93">
        <v>0</v>
      </c>
      <c r="AB1453" s="93">
        <v>0</v>
      </c>
      <c r="AC1453" s="93">
        <f>_xlfn.XLOOKUP(B1453,'[3]Nur des jours'!$B:$B,'[3]Nur des jours'!$N:$N,"")</f>
        <v>0</v>
      </c>
      <c r="AD1453" s="93">
        <v>0</v>
      </c>
      <c r="AE1453" s="93">
        <v>0</v>
      </c>
      <c r="AF1453" s="93">
        <v>0</v>
      </c>
      <c r="AG1453" s="93"/>
      <c r="AH1453" s="93">
        <v>0</v>
      </c>
      <c r="AI1453" s="93">
        <v>0</v>
      </c>
      <c r="AJ1453" s="93">
        <v>0</v>
      </c>
      <c r="AK1453" s="93">
        <v>0</v>
      </c>
      <c r="AL1453" s="93">
        <v>0</v>
      </c>
      <c r="AM1453" s="49" t="s">
        <v>5559</v>
      </c>
      <c r="AN1453" s="49"/>
      <c r="AO1453" s="48" t="str" cm="1">
        <f t="array" ref="AO1453">IFERROR(_xlfn.IFS(
AQ1453="MPR ISSUE","PDH",
AQ1453="BSS Hardware Issue","BSS",
AQ1453="Sites strategiques, MLL, Pylone, etc.","ENVTECH",
AQ1453="AKTIVCO DEFAUT GE &amp; POWER Cabinet","AKTIVCO",
AQ1453="AKTIVCO Coupure ENEO &amp; Baisse de tension","AKTIVCO GRID ONLY",
AQ1453="Coupure ENEO &amp; Baisse de tension","IHS GRID ONLY",
AQ1453="Defaut GE &amp; POWER Cabinet","IHS",
AQ1453="Sharing","Partners",
AQ1453="Sites strategiques &amp; DataCenter","SST &amp; DC",
AQ1453="Exclu","Exclu",
AQ1453="SAT","SAT",
AQ1453="SPARE-ISSUE","SPARE-ISSUE",
AQ1453="Fiber CAmtel","TRANS_FO_CAMTEL",
AQ1453="Fiber AOF","Fiber AOF",
AQ1453="Projet OCM (HUAWEI)","TRAVAUX-HUAWEI",
AQ1453="Projet OCM (NOKIA)","TRAVAUX-NOKIA",
AQ1453="ACCESS-ISSUE","ACCESS-ISSUE",
AQ1453="Projet OCM (ZTE, NOKIA, autres projets)","TRAVAUX OCM",
AQ1453="No root CAuse","No root cause",
AQ1453="ODU HS","PDH",
AQ1453="IP &amp; VLAN","PDH",
AQ1453="Warehouse HUAWEI","SPARE-ISSUE",
AQ1453="SPARE-HS","SPARE-ISSUE",
AQ1453="Power Telco","BSS",AQ1453="no impacts","no impacts"
),"")</f>
        <v>No root cause</v>
      </c>
      <c r="AP1453" s="48" t="str" cm="1">
        <f t="array" ref="AP1453">IFERROR(_xlfn.IFS(
AQ1453="MPR ISSUE","TX ISSUE",
AQ1453="BSS Hardware Issue","RAN ISSUE",
AQ1453="Sites strategiques, MLL, Pylone, etc.","ENVTECH",
AQ1453="AKTIVCO DEFAUT GE &amp; POWER Cabinet","POWER ISSUE",
AQ1453="AKTIVCO Coupure ENEO &amp; Baisse de tension","POWER ISSUE",
AQ1453="Coupure ENEO &amp; Baisse de tension","POWER ISSUE",
AQ1453="Defaut GE &amp; POWER Cabinet","POWER ISSUE",
AQ1453="Sharing","POWER ISSUE",
AQ1453="Sites strategiques &amp; DataCenter","POWER ISSUE",
AQ1453="Exclu","Exclu",
AQ1453="SAT","TX ISSUE",
AQ1453="SPARE-ISSUE","SPARE-ISSUE",
AQ1453="Fiber CAmtel","TX ISSUE",
AQ1453="Fiber AOF","TX ISSUE",
AQ1453="Projet OCM (HUAWEI)","TRAVAUX-HUAWEI",
AQ1453="Projet OCM (NOKIA)","TRAVAUX -NOKIA",
AQ1453="ACCESS-ISSUE","ACCESS-ISSUE",
AQ1453="Projet OCM (ZTE, NOKIA, autres projets)","TRAVAUX OCM",
AQ1453="No root CAuse","No root cause",
AQ1453="ODU HS","TX ISSUE",
AQ1453="IP &amp; VLAN","TX ISSUE",
AQ1453="Warehouse HUAWEI","SPARE-ISSUE",
AQ1453="SPARE-HS","SPARE-ISSUE",
AQ1453="Power Telco","RAN ISSUE",AQ1453="no impacts","no impacts"
),"")</f>
        <v>No root cause</v>
      </c>
      <c r="AQ1453" s="67" t="s">
        <v>5344</v>
      </c>
      <c r="AR1453" s="48" t="str" cm="1">
        <f t="array" ref="AR1453">IFERROR(_xlfn.IFS(
AQ1453="MPR ISSUE","ACTIVE",
AQ1453="BSS Hardware Issue","ACTIVE",
AQ1453="Sites strategiques, MLL, Pylone, etc.","PASSIVE",
AQ1453="AKTIVCO DEFAUT GE &amp; POWER Cabinet","PASSIVE",
AQ1453="AKTIVCO Coupure ENEO &amp; Baisse de tension","PASSIVE",
AQ1453="Coupure ENEO &amp; Baisse de tension","PASSIVE",
AQ1453="Defaut GE &amp; POWER Cabinet","PASSIVE",
AQ1453="Sharing","PASSIVE",
AQ1453="Sites strategiques &amp; DataCenter","PASSIVE",
AQ1453="Exclu","Exclu",
AQ1453="SAT","ACTIVE",
AQ1453="SPARE-ISSUE","SPARE-ISSUE",
AQ1453="Fiber CAmtel","ACTIVE",
AQ1453="Fiber AOF","ACTIVE",
AQ1453="Projet OCM (HUAWEI)","PLANNED WORKS",
AQ1453="Projet OCM (NOKIA)","PLANNED WORKS",
AQ1453="ACCESS-ISSUE","ACCESS-ISSUE",
AQ1453="Projet OCM (ZTE, NOKIA, autres projets)","PLANNED WORKS",
AQ1453="No root CAuse","No root cause",
AQ1453="ODU HS","ACTIVE",
AQ1453="IP &amp; VLAN","ACTIVE",
AQ1453="Warehouse HUAWEI","SPARE-ISSUE",
AQ1453="SPARE-HS","SPARE-ISSUE",
AQ1453="Power Telco","ACTIVE", AQ1453="no impacts","no impacts"
),"")</f>
        <v>No root cause</v>
      </c>
      <c r="AS1453" s="92" t="s">
        <v>5537</v>
      </c>
      <c r="AT1453" s="98" t="s">
        <v>2832</v>
      </c>
      <c r="AV1453" s="17" t="s">
        <v>5537</v>
      </c>
      <c r="AW1453" s="7" t="s">
        <v>5537</v>
      </c>
      <c r="AX1453" s="6" t="s">
        <v>5537</v>
      </c>
      <c r="AY1453" s="7"/>
      <c r="AZ1453" s="3" t="s">
        <v>5537</v>
      </c>
      <c r="BA1453" s="18" t="s">
        <v>5537</v>
      </c>
      <c r="BB1453" s="18" t="s">
        <v>5537</v>
      </c>
      <c r="BC1453" s="18" t="s">
        <v>5537</v>
      </c>
      <c r="BD1453" s="18" t="s">
        <v>5537</v>
      </c>
      <c r="BE1453" s="18" t="s">
        <v>5537</v>
      </c>
      <c r="BF1453" s="18" t="s">
        <v>5537</v>
      </c>
      <c r="BG1453" s="18" t="s">
        <v>5537</v>
      </c>
      <c r="BH1453" s="18" t="s">
        <v>5537</v>
      </c>
      <c r="BI1453" s="18" t="s">
        <v>5537</v>
      </c>
      <c r="BJ1453" s="18" t="s">
        <v>5537</v>
      </c>
      <c r="BK1453" s="18" t="s">
        <v>5537</v>
      </c>
      <c r="BL1453" s="9" t="s">
        <v>5537</v>
      </c>
      <c r="BM1453" s="14" t="s">
        <v>5537</v>
      </c>
      <c r="BN1453" s="14" t="s">
        <v>5537</v>
      </c>
      <c r="BO1453" s="14" t="str">
        <f>_xlfn.XLOOKUP(B1453,'[4]cell downs 18042026 17h'!$B:$B,'[4]cell downs 18042026 17h'!$B:$B,"")</f>
        <v/>
      </c>
      <c r="BP1453" s="14" t="str">
        <f>_xlfn.XLOOKUP(B1453,'[5]Cells Huawei 19042026 15h'!$B:$B,'[5]Cells Huawei 19042026 15h'!$B:$B,"")</f>
        <v/>
      </c>
      <c r="BQ1453" s="9" t="str">
        <f>_xlfn.XLOOKUP(B1453,'[6]cells down 19042026 9H40'!$B:$B,'[6]cells down 19042026 9H40'!$B:$B,"")</f>
        <v/>
      </c>
      <c r="BR1453" s="9" t="s">
        <v>5537</v>
      </c>
      <c r="BS1453" s="9" t="s">
        <v>318</v>
      </c>
      <c r="BT1453" s="108"/>
    </row>
    <row r="1454" spans="1:72" s="9" customFormat="1" x14ac:dyDescent="0.35">
      <c r="A1454" s="1" t="s">
        <v>1082</v>
      </c>
      <c r="B1454" s="8" t="s">
        <v>1083</v>
      </c>
      <c r="C1454" s="3" t="str">
        <f>_xlfn.XLOOKUP(B1454,'[1]daily break down'!$D:$D,'[1]daily break down'!$E:$E,"")</f>
        <v>NORD</v>
      </c>
      <c r="D1454" s="1" t="s">
        <v>11</v>
      </c>
      <c r="E1454" s="1" t="s">
        <v>66</v>
      </c>
      <c r="F1454" s="3" t="s">
        <v>23</v>
      </c>
      <c r="G1454" s="1" t="s">
        <v>1082</v>
      </c>
      <c r="H1454" s="33" t="str">
        <f>_xlfn.XLOOKUP(B1454,[2]CALCULATION!$B:$B,[2]CALCULATION!$H:$H,"")</f>
        <v>NOKIA</v>
      </c>
      <c r="I1454" s="28">
        <v>0</v>
      </c>
      <c r="J1454" s="28">
        <v>0</v>
      </c>
      <c r="K1454" s="28">
        <v>0.46621302258272607</v>
      </c>
      <c r="L1454" s="28">
        <v>0</v>
      </c>
      <c r="M1454" s="28">
        <v>0</v>
      </c>
      <c r="N1454" s="28">
        <v>0</v>
      </c>
      <c r="O1454" s="28">
        <v>0</v>
      </c>
      <c r="P1454" s="28">
        <v>0</v>
      </c>
      <c r="Q1454" s="28">
        <v>0</v>
      </c>
      <c r="R1454" s="28">
        <v>0</v>
      </c>
      <c r="S1454" s="93">
        <v>0</v>
      </c>
      <c r="T1454" s="93">
        <f>_xlfn.XLOOKUP(B1454,'[3]Nur des jours'!$B:$B,'[3]Nur des jours'!$U:$U,"")</f>
        <v>0.39311835192284178</v>
      </c>
      <c r="U1454" s="93">
        <v>0</v>
      </c>
      <c r="V1454" s="93">
        <v>0</v>
      </c>
      <c r="W1454" s="93">
        <v>0.39311835192284178</v>
      </c>
      <c r="X1454" s="93">
        <v>0</v>
      </c>
      <c r="Y1454" s="93">
        <v>0</v>
      </c>
      <c r="Z1454" s="93">
        <v>0</v>
      </c>
      <c r="AA1454" s="93">
        <v>0</v>
      </c>
      <c r="AB1454" s="93">
        <v>0</v>
      </c>
      <c r="AC1454" s="93">
        <f>_xlfn.XLOOKUP(B1454,'[3]Nur des jours'!$B:$B,'[3]Nur des jours'!$N:$N,"")</f>
        <v>0</v>
      </c>
      <c r="AD1454" s="93">
        <v>0</v>
      </c>
      <c r="AE1454" s="93">
        <v>0</v>
      </c>
      <c r="AF1454" s="93">
        <v>0</v>
      </c>
      <c r="AG1454" s="93"/>
      <c r="AH1454" s="93">
        <v>0</v>
      </c>
      <c r="AI1454" s="93">
        <v>0</v>
      </c>
      <c r="AJ1454" s="93">
        <v>0</v>
      </c>
      <c r="AK1454" s="93">
        <v>0</v>
      </c>
      <c r="AL1454" s="93">
        <v>0</v>
      </c>
      <c r="AM1454" s="49" t="s">
        <v>5559</v>
      </c>
      <c r="AN1454" s="49"/>
      <c r="AO1454" s="48" t="str" cm="1">
        <f t="array" ref="AO1454">IFERROR(_xlfn.IFS(
AQ1454="MPR ISSUE","PDH",
AQ1454="BSS Hardware Issue","BSS",
AQ1454="Sites strategiques, MLL, Pylone, etc.","ENVTECH",
AQ1454="AKTIVCO DEFAUT GE &amp; POWER Cabinet","AKTIVCO",
AQ1454="AKTIVCO Coupure ENEO &amp; Baisse de tension","AKTIVCO GRID ONLY",
AQ1454="Coupure ENEO &amp; Baisse de tension","IHS GRID ONLY",
AQ1454="Defaut GE &amp; POWER Cabinet","IHS",
AQ1454="Sharing","Partners",
AQ1454="Sites strategiques &amp; DataCenter","SST &amp; DC",
AQ1454="Exclu","Exclu",
AQ1454="SAT","SAT",
AQ1454="SPARE-ISSUE","SPARE-ISSUE",
AQ1454="Fiber CAmtel","TRANS_FO_CAMTEL",
AQ1454="Fiber AOF","Fiber AOF",
AQ1454="Projet OCM (HUAWEI)","TRAVAUX-HUAWEI",
AQ1454="Projet OCM (NOKIA)","TRAVAUX-NOKIA",
AQ1454="ACCESS-ISSUE","ACCESS-ISSUE",
AQ1454="Projet OCM (ZTE, NOKIA, autres projets)","TRAVAUX OCM",
AQ1454="No root CAuse","No root cause",
AQ1454="ODU HS","PDH",
AQ1454="IP &amp; VLAN","PDH",
AQ1454="Warehouse HUAWEI","SPARE-ISSUE",
AQ1454="SPARE-HS","SPARE-ISSUE",
AQ1454="Power Telco","BSS",AQ1454="no impacts","no impacts"
),"")</f>
        <v>IHS</v>
      </c>
      <c r="AP1454" s="48" t="str" cm="1">
        <f t="array" ref="AP1454">IFERROR(_xlfn.IFS(
AQ1454="MPR ISSUE","TX ISSUE",
AQ1454="BSS Hardware Issue","RAN ISSUE",
AQ1454="Sites strategiques, MLL, Pylone, etc.","ENVTECH",
AQ1454="AKTIVCO DEFAUT GE &amp; POWER Cabinet","POWER ISSUE",
AQ1454="AKTIVCO Coupure ENEO &amp; Baisse de tension","POWER ISSUE",
AQ1454="Coupure ENEO &amp; Baisse de tension","POWER ISSUE",
AQ1454="Defaut GE &amp; POWER Cabinet","POWER ISSUE",
AQ1454="Sharing","POWER ISSUE",
AQ1454="Sites strategiques &amp; DataCenter","POWER ISSUE",
AQ1454="Exclu","Exclu",
AQ1454="SAT","TX ISSUE",
AQ1454="SPARE-ISSUE","SPARE-ISSUE",
AQ1454="Fiber CAmtel","TX ISSUE",
AQ1454="Fiber AOF","TX ISSUE",
AQ1454="Projet OCM (HUAWEI)","TRAVAUX-HUAWEI",
AQ1454="Projet OCM (NOKIA)","TRAVAUX -NOKIA",
AQ1454="ACCESS-ISSUE","ACCESS-ISSUE",
AQ1454="Projet OCM (ZTE, NOKIA, autres projets)","TRAVAUX OCM",
AQ1454="No root CAuse","No root cause",
AQ1454="ODU HS","TX ISSUE",
AQ1454="IP &amp; VLAN","TX ISSUE",
AQ1454="Warehouse HUAWEI","SPARE-ISSUE",
AQ1454="SPARE-HS","SPARE-ISSUE",
AQ1454="Power Telco","RAN ISSUE",AQ1454="no impacts","no impacts"
),"")</f>
        <v>POWER ISSUE</v>
      </c>
      <c r="AQ1454" s="67" t="s">
        <v>5330</v>
      </c>
      <c r="AR1454" s="48" t="str" cm="1">
        <f t="array" ref="AR1454">IFERROR(_xlfn.IFS(
AQ1454="MPR ISSUE","ACTIVE",
AQ1454="BSS Hardware Issue","ACTIVE",
AQ1454="Sites strategiques, MLL, Pylone, etc.","PASSIVE",
AQ1454="AKTIVCO DEFAUT GE &amp; POWER Cabinet","PASSIVE",
AQ1454="AKTIVCO Coupure ENEO &amp; Baisse de tension","PASSIVE",
AQ1454="Coupure ENEO &amp; Baisse de tension","PASSIVE",
AQ1454="Defaut GE &amp; POWER Cabinet","PASSIVE",
AQ1454="Sharing","PASSIVE",
AQ1454="Sites strategiques &amp; DataCenter","PASSIVE",
AQ1454="Exclu","Exclu",
AQ1454="SAT","ACTIVE",
AQ1454="SPARE-ISSUE","SPARE-ISSUE",
AQ1454="Fiber CAmtel","ACTIVE",
AQ1454="Fiber AOF","ACTIVE",
AQ1454="Projet OCM (HUAWEI)","PLANNED WORKS",
AQ1454="Projet OCM (NOKIA)","PLANNED WORKS",
AQ1454="ACCESS-ISSUE","ACCESS-ISSUE",
AQ1454="Projet OCM (ZTE, NOKIA, autres projets)","PLANNED WORKS",
AQ1454="No root CAuse","No root cause",
AQ1454="ODU HS","ACTIVE",
AQ1454="IP &amp; VLAN","ACTIVE",
AQ1454="Warehouse HUAWEI","SPARE-ISSUE",
AQ1454="SPARE-HS","SPARE-ISSUE",
AQ1454="Power Telco","ACTIVE", AQ1454="no impacts","no impacts"
),"")</f>
        <v>PASSIVE</v>
      </c>
      <c r="AS1454" s="92" t="s">
        <v>5906</v>
      </c>
      <c r="AT1454" s="98" t="s">
        <v>1083</v>
      </c>
      <c r="AV1454" s="17" t="s">
        <v>5537</v>
      </c>
      <c r="AW1454" s="7" t="s">
        <v>5537</v>
      </c>
      <c r="AX1454" s="6" t="s">
        <v>5537</v>
      </c>
      <c r="AY1454" s="7"/>
      <c r="AZ1454" s="3" t="s">
        <v>5537</v>
      </c>
      <c r="BA1454" s="18" t="s">
        <v>5537</v>
      </c>
      <c r="BB1454" s="18" t="s">
        <v>5537</v>
      </c>
      <c r="BC1454" s="18" t="s">
        <v>5537</v>
      </c>
      <c r="BD1454" s="18" t="s">
        <v>5537</v>
      </c>
      <c r="BE1454" s="18" t="s">
        <v>5537</v>
      </c>
      <c r="BF1454" s="18" t="s">
        <v>5537</v>
      </c>
      <c r="BG1454" s="18" t="s">
        <v>5537</v>
      </c>
      <c r="BH1454" s="18" t="s">
        <v>5537</v>
      </c>
      <c r="BI1454" s="18" t="s">
        <v>5537</v>
      </c>
      <c r="BJ1454" s="18" t="s">
        <v>5537</v>
      </c>
      <c r="BK1454" s="18" t="s">
        <v>5537</v>
      </c>
      <c r="BL1454" s="9" t="s">
        <v>5906</v>
      </c>
      <c r="BM1454" s="14" t="s">
        <v>5537</v>
      </c>
      <c r="BN1454" s="14" t="s">
        <v>5537</v>
      </c>
      <c r="BO1454" s="14" t="str">
        <f>_xlfn.XLOOKUP(B1454,'[4]cell downs 18042026 17h'!$B:$B,'[4]cell downs 18042026 17h'!$B:$B,"")</f>
        <v/>
      </c>
      <c r="BP1454" s="14" t="str">
        <f>_xlfn.XLOOKUP(B1454,'[5]Cells Huawei 19042026 15h'!$B:$B,'[5]Cells Huawei 19042026 15h'!$B:$B,"")</f>
        <v/>
      </c>
      <c r="BQ1454" s="9" t="str">
        <f>_xlfn.XLOOKUP(B1454,'[6]cells down 19042026 9H40'!$B:$B,'[6]cells down 19042026 9H40'!$B:$B,"")</f>
        <v/>
      </c>
      <c r="BR1454" s="9" t="s">
        <v>1083</v>
      </c>
      <c r="BS1454" s="9" t="s">
        <v>12</v>
      </c>
      <c r="BT1454" s="108"/>
    </row>
    <row r="1455" spans="1:72" s="9" customFormat="1" x14ac:dyDescent="0.35">
      <c r="A1455" s="1" t="s">
        <v>4543</v>
      </c>
      <c r="B1455" s="8" t="s">
        <v>4544</v>
      </c>
      <c r="C1455" s="3" t="str">
        <f>_xlfn.XLOOKUP(B1455,'[1]daily break down'!$D:$D,'[1]daily break down'!$E:$E,"")</f>
        <v>Yaounde</v>
      </c>
      <c r="D1455" s="1" t="s">
        <v>11</v>
      </c>
      <c r="E1455" s="1" t="s">
        <v>12</v>
      </c>
      <c r="F1455" s="3" t="s">
        <v>37</v>
      </c>
      <c r="G1455" s="1" t="s">
        <v>38</v>
      </c>
      <c r="H1455" s="34" t="str">
        <f>_xlfn.XLOOKUP(B1455,[2]CALCULATION!$B:$B,[2]CALCULATION!$H:$H,"")</f>
        <v>ZTE</v>
      </c>
      <c r="I1455" s="28">
        <v>0</v>
      </c>
      <c r="J1455" s="28">
        <v>0</v>
      </c>
      <c r="K1455" s="28">
        <v>0</v>
      </c>
      <c r="L1455" s="28">
        <v>0</v>
      </c>
      <c r="M1455" s="28">
        <v>0</v>
      </c>
      <c r="N1455" s="28">
        <v>0</v>
      </c>
      <c r="O1455" s="28">
        <v>0</v>
      </c>
      <c r="P1455" s="28">
        <v>0</v>
      </c>
      <c r="Q1455" s="28">
        <v>0</v>
      </c>
      <c r="R1455" s="28">
        <v>0</v>
      </c>
      <c r="S1455" s="93">
        <v>0</v>
      </c>
      <c r="T1455" s="93">
        <f>_xlfn.XLOOKUP(B1455,'[3]Nur des jours'!$B:$B,'[3]Nur des jours'!$U:$U,"")</f>
        <v>0.36046476787288878</v>
      </c>
      <c r="U1455" s="93">
        <v>0</v>
      </c>
      <c r="V1455" s="93">
        <v>0</v>
      </c>
      <c r="W1455" s="93">
        <v>0.36046476787288878</v>
      </c>
      <c r="X1455" s="93">
        <v>0</v>
      </c>
      <c r="Y1455" s="93">
        <v>0</v>
      </c>
      <c r="Z1455" s="93">
        <v>0</v>
      </c>
      <c r="AA1455" s="93">
        <v>0</v>
      </c>
      <c r="AB1455" s="93">
        <v>0</v>
      </c>
      <c r="AC1455" s="93">
        <f>_xlfn.XLOOKUP(B1455,'[3]Nur des jours'!$B:$B,'[3]Nur des jours'!$N:$N,"")</f>
        <v>0</v>
      </c>
      <c r="AD1455" s="93">
        <v>0</v>
      </c>
      <c r="AE1455" s="93">
        <v>0</v>
      </c>
      <c r="AF1455" s="93">
        <v>0</v>
      </c>
      <c r="AG1455" s="93"/>
      <c r="AH1455" s="93">
        <v>0</v>
      </c>
      <c r="AI1455" s="93">
        <v>0</v>
      </c>
      <c r="AJ1455" s="93">
        <v>0</v>
      </c>
      <c r="AK1455" s="93">
        <v>0</v>
      </c>
      <c r="AL1455" s="93">
        <v>0</v>
      </c>
      <c r="AM1455" s="49" t="s">
        <v>5559</v>
      </c>
      <c r="AN1455" s="49"/>
      <c r="AO1455" s="48" t="str" cm="1">
        <f t="array" ref="AO1455">IFERROR(_xlfn.IFS(
AQ1455="MPR ISSUE","PDH",
AQ1455="BSS Hardware Issue","BSS",
AQ1455="Sites strategiques, MLL, Pylone, etc.","ENVTECH",
AQ1455="AKTIVCO DEFAUT GE &amp; POWER Cabinet","AKTIVCO",
AQ1455="AKTIVCO Coupure ENEO &amp; Baisse de tension","AKTIVCO GRID ONLY",
AQ1455="Coupure ENEO &amp; Baisse de tension","IHS GRID ONLY",
AQ1455="Defaut GE &amp; POWER Cabinet","IHS",
AQ1455="Sharing","Partners",
AQ1455="Sites strategiques &amp; DataCenter","SST &amp; DC",
AQ1455="Exclu","Exclu",
AQ1455="SAT","SAT",
AQ1455="SPARE-ISSUE","SPARE-ISSUE",
AQ1455="Fiber CAmtel","TRANS_FO_CAMTEL",
AQ1455="Fiber AOF","Fiber AOF",
AQ1455="Projet OCM (HUAWEI)","TRAVAUX-HUAWEI",
AQ1455="Projet OCM (NOKIA)","TRAVAUX-NOKIA",
AQ1455="ACCESS-ISSUE","ACCESS-ISSUE",
AQ1455="Projet OCM (ZTE, NOKIA, autres projets)","TRAVAUX OCM",
AQ1455="No root CAuse","No root cause",
AQ1455="ODU HS","PDH",
AQ1455="IP &amp; VLAN","PDH",
AQ1455="Warehouse HUAWEI","SPARE-ISSUE",
AQ1455="SPARE-HS","SPARE-ISSUE",
AQ1455="Power Telco","BSS",AQ1455="no impacts","no impacts"
),"")</f>
        <v>No root cause</v>
      </c>
      <c r="AP1455" s="48" t="str" cm="1">
        <f t="array" ref="AP1455">IFERROR(_xlfn.IFS(
AQ1455="MPR ISSUE","TX ISSUE",
AQ1455="BSS Hardware Issue","RAN ISSUE",
AQ1455="Sites strategiques, MLL, Pylone, etc.","ENVTECH",
AQ1455="AKTIVCO DEFAUT GE &amp; POWER Cabinet","POWER ISSUE",
AQ1455="AKTIVCO Coupure ENEO &amp; Baisse de tension","POWER ISSUE",
AQ1455="Coupure ENEO &amp; Baisse de tension","POWER ISSUE",
AQ1455="Defaut GE &amp; POWER Cabinet","POWER ISSUE",
AQ1455="Sharing","POWER ISSUE",
AQ1455="Sites strategiques &amp; DataCenter","POWER ISSUE",
AQ1455="Exclu","Exclu",
AQ1455="SAT","TX ISSUE",
AQ1455="SPARE-ISSUE","SPARE-ISSUE",
AQ1455="Fiber CAmtel","TX ISSUE",
AQ1455="Fiber AOF","TX ISSUE",
AQ1455="Projet OCM (HUAWEI)","TRAVAUX-HUAWEI",
AQ1455="Projet OCM (NOKIA)","TRAVAUX -NOKIA",
AQ1455="ACCESS-ISSUE","ACCESS-ISSUE",
AQ1455="Projet OCM (ZTE, NOKIA, autres projets)","TRAVAUX OCM",
AQ1455="No root CAuse","No root cause",
AQ1455="ODU HS","TX ISSUE",
AQ1455="IP &amp; VLAN","TX ISSUE",
AQ1455="Warehouse HUAWEI","SPARE-ISSUE",
AQ1455="SPARE-HS","SPARE-ISSUE",
AQ1455="Power Telco","RAN ISSUE",AQ1455="no impacts","no impacts"
),"")</f>
        <v>No root cause</v>
      </c>
      <c r="AQ1455" s="127" t="s">
        <v>5344</v>
      </c>
      <c r="AR1455" s="48" t="str" cm="1">
        <f t="array" ref="AR1455">IFERROR(_xlfn.IFS(
AQ1455="MPR ISSUE","ACTIVE",
AQ1455="BSS Hardware Issue","ACTIVE",
AQ1455="Sites strategiques, MLL, Pylone, etc.","PASSIVE",
AQ1455="AKTIVCO DEFAUT GE &amp; POWER Cabinet","PASSIVE",
AQ1455="AKTIVCO Coupure ENEO &amp; Baisse de tension","PASSIVE",
AQ1455="Coupure ENEO &amp; Baisse de tension","PASSIVE",
AQ1455="Defaut GE &amp; POWER Cabinet","PASSIVE",
AQ1455="Sharing","PASSIVE",
AQ1455="Sites strategiques &amp; DataCenter","PASSIVE",
AQ1455="Exclu","Exclu",
AQ1455="SAT","ACTIVE",
AQ1455="SPARE-ISSUE","SPARE-ISSUE",
AQ1455="Fiber CAmtel","ACTIVE",
AQ1455="Fiber AOF","ACTIVE",
AQ1455="Projet OCM (HUAWEI)","PLANNED WORKS",
AQ1455="Projet OCM (NOKIA)","PLANNED WORKS",
AQ1455="ACCESS-ISSUE","ACCESS-ISSUE",
AQ1455="Projet OCM (ZTE, NOKIA, autres projets)","PLANNED WORKS",
AQ1455="No root CAuse","No root cause",
AQ1455="ODU HS","ACTIVE",
AQ1455="IP &amp; VLAN","ACTIVE",
AQ1455="Warehouse HUAWEI","SPARE-ISSUE",
AQ1455="SPARE-HS","SPARE-ISSUE",
AQ1455="Power Telco","ACTIVE", AQ1455="no impacts","no impacts"
),"")</f>
        <v>No root cause</v>
      </c>
      <c r="AS1455" s="92" t="s">
        <v>5537</v>
      </c>
      <c r="AT1455" s="98" t="s">
        <v>4544</v>
      </c>
      <c r="AV1455" s="17" t="s">
        <v>5537</v>
      </c>
      <c r="AW1455" s="7" t="s">
        <v>5537</v>
      </c>
      <c r="AX1455" s="6" t="s">
        <v>5537</v>
      </c>
      <c r="AY1455" s="7"/>
      <c r="AZ1455" s="3" t="s">
        <v>5537</v>
      </c>
      <c r="BA1455" s="18" t="s">
        <v>5537</v>
      </c>
      <c r="BB1455" s="18" t="s">
        <v>5537</v>
      </c>
      <c r="BC1455" s="18" t="s">
        <v>5537</v>
      </c>
      <c r="BD1455" s="18" t="s">
        <v>5537</v>
      </c>
      <c r="BE1455" s="18" t="s">
        <v>5537</v>
      </c>
      <c r="BF1455" s="18" t="s">
        <v>5537</v>
      </c>
      <c r="BG1455" s="18" t="s">
        <v>5537</v>
      </c>
      <c r="BH1455" s="18" t="s">
        <v>5537</v>
      </c>
      <c r="BI1455" s="18" t="s">
        <v>5537</v>
      </c>
      <c r="BJ1455" s="18" t="s">
        <v>5537</v>
      </c>
      <c r="BK1455" s="18" t="s">
        <v>5537</v>
      </c>
      <c r="BL1455" s="9" t="s">
        <v>5537</v>
      </c>
      <c r="BM1455" s="14" t="s">
        <v>5537</v>
      </c>
      <c r="BN1455" s="14" t="s">
        <v>5537</v>
      </c>
      <c r="BO1455" s="14" t="str">
        <f>_xlfn.XLOOKUP(B1455,'[4]cell downs 18042026 17h'!$B:$B,'[4]cell downs 18042026 17h'!$B:$B,"")</f>
        <v/>
      </c>
      <c r="BP1455" s="14" t="str">
        <f>_xlfn.XLOOKUP(B1455,'[5]Cells Huawei 19042026 15h'!$B:$B,'[5]Cells Huawei 19042026 15h'!$B:$B,"")</f>
        <v/>
      </c>
      <c r="BQ1455" s="9" t="str">
        <f>_xlfn.XLOOKUP(B1455,'[6]cells down 19042026 9H40'!$B:$B,'[6]cells down 19042026 9H40'!$B:$B,"")</f>
        <v/>
      </c>
      <c r="BR1455" s="9" t="s">
        <v>4544</v>
      </c>
      <c r="BS1455" s="9" t="s">
        <v>12</v>
      </c>
      <c r="BT1455" s="108"/>
    </row>
    <row r="1456" spans="1:72" s="9" customFormat="1" x14ac:dyDescent="0.35">
      <c r="A1456" s="1" t="s">
        <v>3493</v>
      </c>
      <c r="B1456" s="8" t="s">
        <v>3494</v>
      </c>
      <c r="C1456" s="3" t="str">
        <f>_xlfn.XLOOKUP(B1456,'[1]daily break down'!$D:$D,'[1]daily break down'!$E:$E,"")</f>
        <v>Yaounde</v>
      </c>
      <c r="D1456" s="1" t="s">
        <v>357</v>
      </c>
      <c r="E1456" s="1" t="s">
        <v>30</v>
      </c>
      <c r="F1456" s="3" t="s">
        <v>37</v>
      </c>
      <c r="G1456" s="1" t="s">
        <v>38</v>
      </c>
      <c r="H1456" s="34" t="str">
        <f>_xlfn.XLOOKUP(B1456,[2]CALCULATION!$B:$B,[2]CALCULATION!$H:$H,"")</f>
        <v>ZTE</v>
      </c>
      <c r="I1456" s="28">
        <v>0</v>
      </c>
      <c r="J1456" s="28">
        <v>0</v>
      </c>
      <c r="K1456" s="28">
        <v>0</v>
      </c>
      <c r="L1456" s="28">
        <v>0</v>
      </c>
      <c r="M1456" s="28">
        <v>0</v>
      </c>
      <c r="N1456" s="28">
        <v>0</v>
      </c>
      <c r="O1456" s="28">
        <v>0</v>
      </c>
      <c r="P1456" s="28">
        <v>0</v>
      </c>
      <c r="Q1456" s="28">
        <v>0</v>
      </c>
      <c r="R1456" s="28">
        <v>0</v>
      </c>
      <c r="S1456" s="93">
        <v>0</v>
      </c>
      <c r="T1456" s="93">
        <f>_xlfn.XLOOKUP(B1456,'[3]Nur des jours'!$B:$B,'[3]Nur des jours'!$U:$U,"")</f>
        <v>0.35117269206952567</v>
      </c>
      <c r="U1456" s="93">
        <v>0</v>
      </c>
      <c r="V1456" s="93">
        <v>0</v>
      </c>
      <c r="W1456" s="93">
        <v>0.35117269206952567</v>
      </c>
      <c r="X1456" s="93">
        <v>0</v>
      </c>
      <c r="Y1456" s="93">
        <v>0</v>
      </c>
      <c r="Z1456" s="93">
        <v>0</v>
      </c>
      <c r="AA1456" s="93">
        <v>0</v>
      </c>
      <c r="AB1456" s="93">
        <v>0</v>
      </c>
      <c r="AC1456" s="93">
        <f>_xlfn.XLOOKUP(B1456,'[3]Nur des jours'!$B:$B,'[3]Nur des jours'!$N:$N,"")</f>
        <v>0</v>
      </c>
      <c r="AD1456" s="93">
        <v>0</v>
      </c>
      <c r="AE1456" s="93">
        <v>0</v>
      </c>
      <c r="AF1456" s="93">
        <v>0</v>
      </c>
      <c r="AG1456" s="93"/>
      <c r="AH1456" s="93">
        <v>0</v>
      </c>
      <c r="AI1456" s="93">
        <v>0</v>
      </c>
      <c r="AJ1456" s="93">
        <v>0</v>
      </c>
      <c r="AK1456" s="93">
        <v>0</v>
      </c>
      <c r="AL1456" s="93">
        <v>0</v>
      </c>
      <c r="AM1456" s="49" t="s">
        <v>5559</v>
      </c>
      <c r="AN1456" s="49"/>
      <c r="AO1456" s="48" t="str" cm="1">
        <f t="array" ref="AO1456">IFERROR(_xlfn.IFS(
AQ1456="MPR ISSUE","PDH",
AQ1456="BSS Hardware Issue","BSS",
AQ1456="Sites strategiques, MLL, Pylone, etc.","ENVTECH",
AQ1456="AKTIVCO DEFAUT GE &amp; POWER Cabinet","AKTIVCO",
AQ1456="AKTIVCO Coupure ENEO &amp; Baisse de tension","AKTIVCO GRID ONLY",
AQ1456="Coupure ENEO &amp; Baisse de tension","IHS GRID ONLY",
AQ1456="Defaut GE &amp; POWER Cabinet","IHS",
AQ1456="Sharing","Partners",
AQ1456="Sites strategiques &amp; DataCenter","SST &amp; DC",
AQ1456="Exclu","Exclu",
AQ1456="SAT","SAT",
AQ1456="SPARE-ISSUE","SPARE-ISSUE",
AQ1456="Fiber CAmtel","TRANS_FO_CAMTEL",
AQ1456="Fiber AOF","Fiber AOF",
AQ1456="Projet OCM (HUAWEI)","TRAVAUX-HUAWEI",
AQ1456="Projet OCM (NOKIA)","TRAVAUX-NOKIA",
AQ1456="ACCESS-ISSUE","ACCESS-ISSUE",
AQ1456="Projet OCM (ZTE, NOKIA, autres projets)","TRAVAUX OCM",
AQ1456="No root CAuse","No root cause",
AQ1456="ODU HS","PDH",
AQ1456="IP &amp; VLAN","PDH",
AQ1456="Warehouse HUAWEI","SPARE-ISSUE",
AQ1456="SPARE-HS","SPARE-ISSUE",
AQ1456="Power Telco","BSS",AQ1456="no impacts","no impacts"
),"")</f>
        <v>No root cause</v>
      </c>
      <c r="AP1456" s="48" t="str" cm="1">
        <f t="array" ref="AP1456">IFERROR(_xlfn.IFS(
AQ1456="MPR ISSUE","TX ISSUE",
AQ1456="BSS Hardware Issue","RAN ISSUE",
AQ1456="Sites strategiques, MLL, Pylone, etc.","ENVTECH",
AQ1456="AKTIVCO DEFAUT GE &amp; POWER Cabinet","POWER ISSUE",
AQ1456="AKTIVCO Coupure ENEO &amp; Baisse de tension","POWER ISSUE",
AQ1456="Coupure ENEO &amp; Baisse de tension","POWER ISSUE",
AQ1456="Defaut GE &amp; POWER Cabinet","POWER ISSUE",
AQ1456="Sharing","POWER ISSUE",
AQ1456="Sites strategiques &amp; DataCenter","POWER ISSUE",
AQ1456="Exclu","Exclu",
AQ1456="SAT","TX ISSUE",
AQ1456="SPARE-ISSUE","SPARE-ISSUE",
AQ1456="Fiber CAmtel","TX ISSUE",
AQ1456="Fiber AOF","TX ISSUE",
AQ1456="Projet OCM (HUAWEI)","TRAVAUX-HUAWEI",
AQ1456="Projet OCM (NOKIA)","TRAVAUX -NOKIA",
AQ1456="ACCESS-ISSUE","ACCESS-ISSUE",
AQ1456="Projet OCM (ZTE, NOKIA, autres projets)","TRAVAUX OCM",
AQ1456="No root CAuse","No root cause",
AQ1456="ODU HS","TX ISSUE",
AQ1456="IP &amp; VLAN","TX ISSUE",
AQ1456="Warehouse HUAWEI","SPARE-ISSUE",
AQ1456="SPARE-HS","SPARE-ISSUE",
AQ1456="Power Telco","RAN ISSUE",AQ1456="no impacts","no impacts"
),"")</f>
        <v>No root cause</v>
      </c>
      <c r="AQ1456" s="67" t="s">
        <v>5344</v>
      </c>
      <c r="AR1456" s="48" t="str" cm="1">
        <f t="array" ref="AR1456">IFERROR(_xlfn.IFS(
AQ1456="MPR ISSUE","ACTIVE",
AQ1456="BSS Hardware Issue","ACTIVE",
AQ1456="Sites strategiques, MLL, Pylone, etc.","PASSIVE",
AQ1456="AKTIVCO DEFAUT GE &amp; POWER Cabinet","PASSIVE",
AQ1456="AKTIVCO Coupure ENEO &amp; Baisse de tension","PASSIVE",
AQ1456="Coupure ENEO &amp; Baisse de tension","PASSIVE",
AQ1456="Defaut GE &amp; POWER Cabinet","PASSIVE",
AQ1456="Sharing","PASSIVE",
AQ1456="Sites strategiques &amp; DataCenter","PASSIVE",
AQ1456="Exclu","Exclu",
AQ1456="SAT","ACTIVE",
AQ1456="SPARE-ISSUE","SPARE-ISSUE",
AQ1456="Fiber CAmtel","ACTIVE",
AQ1456="Fiber AOF","ACTIVE",
AQ1456="Projet OCM (HUAWEI)","PLANNED WORKS",
AQ1456="Projet OCM (NOKIA)","PLANNED WORKS",
AQ1456="ACCESS-ISSUE","ACCESS-ISSUE",
AQ1456="Projet OCM (ZTE, NOKIA, autres projets)","PLANNED WORKS",
AQ1456="No root CAuse","No root cause",
AQ1456="ODU HS","ACTIVE",
AQ1456="IP &amp; VLAN","ACTIVE",
AQ1456="Warehouse HUAWEI","SPARE-ISSUE",
AQ1456="SPARE-HS","SPARE-ISSUE",
AQ1456="Power Telco","ACTIVE", AQ1456="no impacts","no impacts"
),"")</f>
        <v>No root cause</v>
      </c>
      <c r="AS1456" s="92" t="s">
        <v>5537</v>
      </c>
      <c r="AT1456" s="98" t="s">
        <v>3494</v>
      </c>
      <c r="AV1456" s="17" t="s">
        <v>5537</v>
      </c>
      <c r="AW1456" s="7" t="s">
        <v>5537</v>
      </c>
      <c r="AX1456" s="6" t="s">
        <v>5537</v>
      </c>
      <c r="AY1456" s="7"/>
      <c r="AZ1456" s="3" t="s">
        <v>5537</v>
      </c>
      <c r="BA1456" s="18" t="s">
        <v>5537</v>
      </c>
      <c r="BB1456" s="18" t="s">
        <v>5537</v>
      </c>
      <c r="BC1456" s="18" t="s">
        <v>5537</v>
      </c>
      <c r="BD1456" s="18" t="s">
        <v>5537</v>
      </c>
      <c r="BE1456" s="18" t="s">
        <v>5537</v>
      </c>
      <c r="BF1456" s="18" t="s">
        <v>5537</v>
      </c>
      <c r="BG1456" s="18" t="s">
        <v>5537</v>
      </c>
      <c r="BH1456" s="18" t="s">
        <v>5537</v>
      </c>
      <c r="BI1456" s="18" t="s">
        <v>5537</v>
      </c>
      <c r="BJ1456" s="18" t="s">
        <v>5537</v>
      </c>
      <c r="BK1456" s="18" t="s">
        <v>5537</v>
      </c>
      <c r="BL1456" s="9" t="s">
        <v>5537</v>
      </c>
      <c r="BM1456" s="14" t="s">
        <v>5537</v>
      </c>
      <c r="BN1456" s="14" t="s">
        <v>5537</v>
      </c>
      <c r="BO1456" s="14" t="str">
        <f>_xlfn.XLOOKUP(B1456,'[4]cell downs 18042026 17h'!$B:$B,'[4]cell downs 18042026 17h'!$B:$B,"")</f>
        <v/>
      </c>
      <c r="BP1456" s="14" t="str">
        <f>_xlfn.XLOOKUP(B1456,'[5]Cells Huawei 19042026 15h'!$B:$B,'[5]Cells Huawei 19042026 15h'!$B:$B,"")</f>
        <v/>
      </c>
      <c r="BQ1456" s="9" t="str">
        <f>_xlfn.XLOOKUP(B1456,'[6]cells down 19042026 9H40'!$B:$B,'[6]cells down 19042026 9H40'!$B:$B,"")</f>
        <v/>
      </c>
      <c r="BR1456" s="9" t="s">
        <v>5537</v>
      </c>
      <c r="BS1456" s="9" t="s">
        <v>5537</v>
      </c>
      <c r="BT1456" s="108"/>
    </row>
    <row r="1457" spans="1:72" s="9" customFormat="1" x14ac:dyDescent="0.35">
      <c r="A1457" s="2" t="s">
        <v>3704</v>
      </c>
      <c r="B1457" s="8" t="s">
        <v>3705</v>
      </c>
      <c r="C1457" s="3" t="str">
        <f>_xlfn.XLOOKUP(B1457,'[1]daily break down'!$D:$D,'[1]daily break down'!$E:$E,"")</f>
        <v>NORD</v>
      </c>
      <c r="D1457" s="1" t="s">
        <v>11</v>
      </c>
      <c r="E1457" s="1" t="s">
        <v>66</v>
      </c>
      <c r="F1457" s="3" t="s">
        <v>23</v>
      </c>
      <c r="G1457" s="1" t="s">
        <v>3706</v>
      </c>
      <c r="H1457" s="33" t="str">
        <f>_xlfn.XLOOKUP(B1457,[2]CALCULATION!$B:$B,[2]CALCULATION!$H:$H,"")</f>
        <v>NOKIA</v>
      </c>
      <c r="I1457" s="28">
        <v>0</v>
      </c>
      <c r="J1457" s="28">
        <v>9.8098607748450719E-4</v>
      </c>
      <c r="K1457" s="28">
        <v>2.5483726777558637E-2</v>
      </c>
      <c r="L1457" s="28">
        <v>0</v>
      </c>
      <c r="M1457" s="28">
        <v>0</v>
      </c>
      <c r="N1457" s="28">
        <v>0</v>
      </c>
      <c r="O1457" s="28">
        <v>0</v>
      </c>
      <c r="P1457" s="28">
        <v>0.10843379050572668</v>
      </c>
      <c r="Q1457" s="28">
        <v>0</v>
      </c>
      <c r="R1457" s="28">
        <v>0</v>
      </c>
      <c r="S1457" s="93">
        <v>0</v>
      </c>
      <c r="T1457" s="93">
        <f>_xlfn.XLOOKUP(B1457,'[3]Nur des jours'!$B:$B,'[3]Nur des jours'!$U:$U,"")</f>
        <v>0.30135324048778761</v>
      </c>
      <c r="U1457" s="93">
        <v>0.11792436547633295</v>
      </c>
      <c r="V1457" s="93">
        <v>1.5784864895840522E-2</v>
      </c>
      <c r="W1457" s="93">
        <v>0.30135324048778761</v>
      </c>
      <c r="X1457" s="93">
        <v>0</v>
      </c>
      <c r="Y1457" s="93">
        <v>0</v>
      </c>
      <c r="Z1457" s="93">
        <v>0</v>
      </c>
      <c r="AA1457" s="93">
        <v>0</v>
      </c>
      <c r="AB1457" s="93">
        <v>0</v>
      </c>
      <c r="AC1457" s="93">
        <f>_xlfn.XLOOKUP(B1457,'[3]Nur des jours'!$B:$B,'[3]Nur des jours'!$N:$N,"")</f>
        <v>0</v>
      </c>
      <c r="AD1457" s="93">
        <v>0</v>
      </c>
      <c r="AE1457" s="93">
        <v>0</v>
      </c>
      <c r="AF1457" s="93">
        <v>0</v>
      </c>
      <c r="AG1457" s="93"/>
      <c r="AH1457" s="93">
        <v>0</v>
      </c>
      <c r="AI1457" s="93">
        <v>0</v>
      </c>
      <c r="AJ1457" s="93">
        <v>0</v>
      </c>
      <c r="AK1457" s="93">
        <v>0</v>
      </c>
      <c r="AL1457" s="93">
        <v>0</v>
      </c>
      <c r="AM1457" s="49" t="s">
        <v>5559</v>
      </c>
      <c r="AN1457" s="49"/>
      <c r="AO1457" s="48" t="str" cm="1">
        <f t="array" ref="AO1457">IFERROR(_xlfn.IFS(
AQ1457="MPR ISSUE","PDH",
AQ1457="BSS Hardware Issue","BSS",
AQ1457="Sites strategiques, MLL, Pylone, etc.","ENVTECH",
AQ1457="AKTIVCO DEFAUT GE &amp; POWER Cabinet","AKTIVCO",
AQ1457="AKTIVCO Coupure ENEO &amp; Baisse de tension","AKTIVCO GRID ONLY",
AQ1457="Coupure ENEO &amp; Baisse de tension","IHS GRID ONLY",
AQ1457="Defaut GE &amp; POWER Cabinet","IHS",
AQ1457="Sharing","Partners",
AQ1457="Sites strategiques &amp; DataCenter","SST &amp; DC",
AQ1457="Exclu","Exclu",
AQ1457="SAT","SAT",
AQ1457="SPARE-ISSUE","SPARE-ISSUE",
AQ1457="Fiber CAmtel","TRANS_FO_CAMTEL",
AQ1457="Fiber AOF","Fiber AOF",
AQ1457="Projet OCM (HUAWEI)","TRAVAUX-HUAWEI",
AQ1457="Projet OCM (NOKIA)","TRAVAUX-NOKIA",
AQ1457="ACCESS-ISSUE","ACCESS-ISSUE",
AQ1457="Projet OCM (ZTE, NOKIA, autres projets)","TRAVAUX OCM",
AQ1457="No root CAuse","No root cause",
AQ1457="ODU HS","PDH",
AQ1457="IP &amp; VLAN","PDH",
AQ1457="Warehouse HUAWEI","SPARE-ISSUE",
AQ1457="SPARE-HS","SPARE-ISSUE",
AQ1457="Power Telco","BSS",AQ1457="no impacts","no impacts"
),"")</f>
        <v>No root cause</v>
      </c>
      <c r="AP1457" s="48" t="str" cm="1">
        <f t="array" ref="AP1457">IFERROR(_xlfn.IFS(
AQ1457="MPR ISSUE","TX ISSUE",
AQ1457="BSS Hardware Issue","RAN ISSUE",
AQ1457="Sites strategiques, MLL, Pylone, etc.","ENVTECH",
AQ1457="AKTIVCO DEFAUT GE &amp; POWER Cabinet","POWER ISSUE",
AQ1457="AKTIVCO Coupure ENEO &amp; Baisse de tension","POWER ISSUE",
AQ1457="Coupure ENEO &amp; Baisse de tension","POWER ISSUE",
AQ1457="Defaut GE &amp; POWER Cabinet","POWER ISSUE",
AQ1457="Sharing","POWER ISSUE",
AQ1457="Sites strategiques &amp; DataCenter","POWER ISSUE",
AQ1457="Exclu","Exclu",
AQ1457="SAT","TX ISSUE",
AQ1457="SPARE-ISSUE","SPARE-ISSUE",
AQ1457="Fiber CAmtel","TX ISSUE",
AQ1457="Fiber AOF","TX ISSUE",
AQ1457="Projet OCM (HUAWEI)","TRAVAUX-HUAWEI",
AQ1457="Projet OCM (NOKIA)","TRAVAUX -NOKIA",
AQ1457="ACCESS-ISSUE","ACCESS-ISSUE",
AQ1457="Projet OCM (ZTE, NOKIA, autres projets)","TRAVAUX OCM",
AQ1457="No root CAuse","No root cause",
AQ1457="ODU HS","TX ISSUE",
AQ1457="IP &amp; VLAN","TX ISSUE",
AQ1457="Warehouse HUAWEI","SPARE-ISSUE",
AQ1457="SPARE-HS","SPARE-ISSUE",
AQ1457="Power Telco","RAN ISSUE",AQ1457="no impacts","no impacts"
),"")</f>
        <v>No root cause</v>
      </c>
      <c r="AQ1457" s="67" t="s">
        <v>5344</v>
      </c>
      <c r="AR1457" s="48" t="str" cm="1">
        <f t="array" ref="AR1457">IFERROR(_xlfn.IFS(
AQ1457="MPR ISSUE","ACTIVE",
AQ1457="BSS Hardware Issue","ACTIVE",
AQ1457="Sites strategiques, MLL, Pylone, etc.","PASSIVE",
AQ1457="AKTIVCO DEFAUT GE &amp; POWER Cabinet","PASSIVE",
AQ1457="AKTIVCO Coupure ENEO &amp; Baisse de tension","PASSIVE",
AQ1457="Coupure ENEO &amp; Baisse de tension","PASSIVE",
AQ1457="Defaut GE &amp; POWER Cabinet","PASSIVE",
AQ1457="Sharing","PASSIVE",
AQ1457="Sites strategiques &amp; DataCenter","PASSIVE",
AQ1457="Exclu","Exclu",
AQ1457="SAT","ACTIVE",
AQ1457="SPARE-ISSUE","SPARE-ISSUE",
AQ1457="Fiber CAmtel","ACTIVE",
AQ1457="Fiber AOF","ACTIVE",
AQ1457="Projet OCM (HUAWEI)","PLANNED WORKS",
AQ1457="Projet OCM (NOKIA)","PLANNED WORKS",
AQ1457="ACCESS-ISSUE","ACCESS-ISSUE",
AQ1457="Projet OCM (ZTE, NOKIA, autres projets)","PLANNED WORKS",
AQ1457="No root CAuse","No root cause",
AQ1457="ODU HS","ACTIVE",
AQ1457="IP &amp; VLAN","ACTIVE",
AQ1457="Warehouse HUAWEI","SPARE-ISSUE",
AQ1457="SPARE-HS","SPARE-ISSUE",
AQ1457="Power Telco","ACTIVE", AQ1457="no impacts","no impacts"
),"")</f>
        <v>No root cause</v>
      </c>
      <c r="AS1457" s="92" t="s">
        <v>5907</v>
      </c>
      <c r="AT1457" s="98" t="s">
        <v>3705</v>
      </c>
      <c r="AV1457" s="17" t="s">
        <v>5537</v>
      </c>
      <c r="AW1457" s="7" t="s">
        <v>5537</v>
      </c>
      <c r="AX1457" s="6" t="s">
        <v>5537</v>
      </c>
      <c r="AY1457" s="7"/>
      <c r="AZ1457" s="3" t="s">
        <v>5537</v>
      </c>
      <c r="BA1457" s="18" t="s">
        <v>5537</v>
      </c>
      <c r="BB1457" s="18" t="s">
        <v>5537</v>
      </c>
      <c r="BC1457" s="18" t="s">
        <v>5537</v>
      </c>
      <c r="BD1457" s="18" t="s">
        <v>5537</v>
      </c>
      <c r="BE1457" s="18" t="s">
        <v>5537</v>
      </c>
      <c r="BF1457" s="18" t="s">
        <v>5537</v>
      </c>
      <c r="BG1457" s="18" t="s">
        <v>5537</v>
      </c>
      <c r="BH1457" s="18" t="s">
        <v>5537</v>
      </c>
      <c r="BI1457" s="18" t="s">
        <v>5537</v>
      </c>
      <c r="BJ1457" s="18" t="s">
        <v>5537</v>
      </c>
      <c r="BK1457" s="18" t="s">
        <v>5537</v>
      </c>
      <c r="BL1457" s="9" t="s">
        <v>5907</v>
      </c>
      <c r="BM1457" s="14" t="s">
        <v>5537</v>
      </c>
      <c r="BN1457" s="14" t="s">
        <v>5537</v>
      </c>
      <c r="BO1457" s="14" t="str">
        <f>_xlfn.XLOOKUP(B1457,'[4]cell downs 18042026 17h'!$B:$B,'[4]cell downs 18042026 17h'!$B:$B,"")</f>
        <v/>
      </c>
      <c r="BP1457" s="14" t="str">
        <f>_xlfn.XLOOKUP(B1457,'[5]Cells Huawei 19042026 15h'!$B:$B,'[5]Cells Huawei 19042026 15h'!$B:$B,"")</f>
        <v/>
      </c>
      <c r="BQ1457" s="9" t="str">
        <f>_xlfn.XLOOKUP(B1457,'[6]cells down 19042026 9H40'!$B:$B,'[6]cells down 19042026 9H40'!$B:$B,"")</f>
        <v/>
      </c>
      <c r="BR1457" s="9" t="s">
        <v>3705</v>
      </c>
      <c r="BS1457" s="9" t="s">
        <v>12</v>
      </c>
      <c r="BT1457" s="108"/>
    </row>
    <row r="1458" spans="1:72" s="9" customFormat="1" x14ac:dyDescent="0.35">
      <c r="A1458" s="1" t="s">
        <v>1317</v>
      </c>
      <c r="B1458" s="8" t="s">
        <v>1318</v>
      </c>
      <c r="C1458" s="3" t="str">
        <f>_xlfn.XLOOKUP(B1458,'[1]daily break down'!$D:$D,'[1]daily break down'!$E:$E,"")</f>
        <v>Maroua</v>
      </c>
      <c r="D1458" s="1" t="s">
        <v>11</v>
      </c>
      <c r="E1458" s="1" t="s">
        <v>12</v>
      </c>
      <c r="F1458" s="3" t="s">
        <v>55</v>
      </c>
      <c r="G1458" s="1" t="s">
        <v>84</v>
      </c>
      <c r="H1458" s="32" t="str">
        <f>_xlfn.XLOOKUP(B1458,[2]CALCULATION!$B:$B,[2]CALCULATION!$H:$H,"")</f>
        <v>Huawei</v>
      </c>
      <c r="I1458" s="28">
        <v>0</v>
      </c>
      <c r="J1458" s="28">
        <v>0</v>
      </c>
      <c r="K1458" s="28">
        <v>0</v>
      </c>
      <c r="L1458" s="28">
        <v>0</v>
      </c>
      <c r="M1458" s="28">
        <v>0</v>
      </c>
      <c r="N1458" s="28">
        <v>0</v>
      </c>
      <c r="O1458" s="28">
        <v>0</v>
      </c>
      <c r="P1458" s="28">
        <v>0</v>
      </c>
      <c r="Q1458" s="28">
        <v>0</v>
      </c>
      <c r="R1458" s="28">
        <v>0</v>
      </c>
      <c r="S1458" s="93">
        <v>0</v>
      </c>
      <c r="T1458" s="93">
        <f>_xlfn.XLOOKUP(B1458,'[3]Nur des jours'!$B:$B,'[3]Nur des jours'!$U:$U,"")</f>
        <v>0.26217565126571984</v>
      </c>
      <c r="U1458" s="93">
        <v>0</v>
      </c>
      <c r="V1458" s="93">
        <v>0</v>
      </c>
      <c r="W1458" s="93">
        <v>0.26217565126571984</v>
      </c>
      <c r="X1458" s="93">
        <v>0</v>
      </c>
      <c r="Y1458" s="93">
        <v>0</v>
      </c>
      <c r="Z1458" s="93">
        <v>0</v>
      </c>
      <c r="AA1458" s="93">
        <v>0</v>
      </c>
      <c r="AB1458" s="93">
        <v>0</v>
      </c>
      <c r="AC1458" s="93">
        <f>_xlfn.XLOOKUP(B1458,'[3]Nur des jours'!$B:$B,'[3]Nur des jours'!$N:$N,"")</f>
        <v>0</v>
      </c>
      <c r="AD1458" s="93">
        <v>0</v>
      </c>
      <c r="AE1458" s="93">
        <v>0</v>
      </c>
      <c r="AF1458" s="93">
        <v>0</v>
      </c>
      <c r="AG1458" s="93"/>
      <c r="AH1458" s="93">
        <v>0</v>
      </c>
      <c r="AI1458" s="93">
        <v>0</v>
      </c>
      <c r="AJ1458" s="93">
        <v>0</v>
      </c>
      <c r="AK1458" s="93">
        <v>0</v>
      </c>
      <c r="AL1458" s="93">
        <v>0</v>
      </c>
      <c r="AM1458" s="49" t="s">
        <v>5559</v>
      </c>
      <c r="AN1458" s="49"/>
      <c r="AO1458" s="48" t="str" cm="1">
        <f t="array" ref="AO1458">IFERROR(_xlfn.IFS(
AQ1458="MPR ISSUE","PDH",
AQ1458="BSS Hardware Issue","BSS",
AQ1458="Sites strategiques, MLL, Pylone, etc.","ENVTECH",
AQ1458="AKTIVCO DEFAUT GE &amp; POWER Cabinet","AKTIVCO",
AQ1458="AKTIVCO Coupure ENEO &amp; Baisse de tension","AKTIVCO GRID ONLY",
AQ1458="Coupure ENEO &amp; Baisse de tension","IHS GRID ONLY",
AQ1458="Defaut GE &amp; POWER Cabinet","IHS",
AQ1458="Sharing","Partners",
AQ1458="Sites strategiques &amp; DataCenter","SST &amp; DC",
AQ1458="Exclu","Exclu",
AQ1458="SAT","SAT",
AQ1458="SPARE-ISSUE","SPARE-ISSUE",
AQ1458="Fiber CAmtel","TRANS_FO_CAMTEL",
AQ1458="Fiber AOF","Fiber AOF",
AQ1458="Projet OCM (HUAWEI)","TRAVAUX-HUAWEI",
AQ1458="Projet OCM (NOKIA)","TRAVAUX-NOKIA",
AQ1458="ACCESS-ISSUE","ACCESS-ISSUE",
AQ1458="Projet OCM (ZTE, NOKIA, autres projets)","TRAVAUX OCM",
AQ1458="No root CAuse","No root cause",
AQ1458="ODU HS","PDH",
AQ1458="IP &amp; VLAN","PDH",
AQ1458="Warehouse HUAWEI","SPARE-ISSUE",
AQ1458="SPARE-HS","SPARE-ISSUE",
AQ1458="Power Telco","BSS",AQ1458="no impacts","no impacts"
),"")</f>
        <v>No root cause</v>
      </c>
      <c r="AP1458" s="48" t="str" cm="1">
        <f t="array" ref="AP1458">IFERROR(_xlfn.IFS(
AQ1458="MPR ISSUE","TX ISSUE",
AQ1458="BSS Hardware Issue","RAN ISSUE",
AQ1458="Sites strategiques, MLL, Pylone, etc.","ENVTECH",
AQ1458="AKTIVCO DEFAUT GE &amp; POWER Cabinet","POWER ISSUE",
AQ1458="AKTIVCO Coupure ENEO &amp; Baisse de tension","POWER ISSUE",
AQ1458="Coupure ENEO &amp; Baisse de tension","POWER ISSUE",
AQ1458="Defaut GE &amp; POWER Cabinet","POWER ISSUE",
AQ1458="Sharing","POWER ISSUE",
AQ1458="Sites strategiques &amp; DataCenter","POWER ISSUE",
AQ1458="Exclu","Exclu",
AQ1458="SAT","TX ISSUE",
AQ1458="SPARE-ISSUE","SPARE-ISSUE",
AQ1458="Fiber CAmtel","TX ISSUE",
AQ1458="Fiber AOF","TX ISSUE",
AQ1458="Projet OCM (HUAWEI)","TRAVAUX-HUAWEI",
AQ1458="Projet OCM (NOKIA)","TRAVAUX -NOKIA",
AQ1458="ACCESS-ISSUE","ACCESS-ISSUE",
AQ1458="Projet OCM (ZTE, NOKIA, autres projets)","TRAVAUX OCM",
AQ1458="No root CAuse","No root cause",
AQ1458="ODU HS","TX ISSUE",
AQ1458="IP &amp; VLAN","TX ISSUE",
AQ1458="Warehouse HUAWEI","SPARE-ISSUE",
AQ1458="SPARE-HS","SPARE-ISSUE",
AQ1458="Power Telco","RAN ISSUE",AQ1458="no impacts","no impacts"
),"")</f>
        <v>No root cause</v>
      </c>
      <c r="AQ1458" s="127" t="s">
        <v>5344</v>
      </c>
      <c r="AR1458" s="48" t="str" cm="1">
        <f t="array" ref="AR1458">IFERROR(_xlfn.IFS(
AQ1458="MPR ISSUE","ACTIVE",
AQ1458="BSS Hardware Issue","ACTIVE",
AQ1458="Sites strategiques, MLL, Pylone, etc.","PASSIVE",
AQ1458="AKTIVCO DEFAUT GE &amp; POWER Cabinet","PASSIVE",
AQ1458="AKTIVCO Coupure ENEO &amp; Baisse de tension","PASSIVE",
AQ1458="Coupure ENEO &amp; Baisse de tension","PASSIVE",
AQ1458="Defaut GE &amp; POWER Cabinet","PASSIVE",
AQ1458="Sharing","PASSIVE",
AQ1458="Sites strategiques &amp; DataCenter","PASSIVE",
AQ1458="Exclu","Exclu",
AQ1458="SAT","ACTIVE",
AQ1458="SPARE-ISSUE","SPARE-ISSUE",
AQ1458="Fiber CAmtel","ACTIVE",
AQ1458="Fiber AOF","ACTIVE",
AQ1458="Projet OCM (HUAWEI)","PLANNED WORKS",
AQ1458="Projet OCM (NOKIA)","PLANNED WORKS",
AQ1458="ACCESS-ISSUE","ACCESS-ISSUE",
AQ1458="Projet OCM (ZTE, NOKIA, autres projets)","PLANNED WORKS",
AQ1458="No root CAuse","No root cause",
AQ1458="ODU HS","ACTIVE",
AQ1458="IP &amp; VLAN","ACTIVE",
AQ1458="Warehouse HUAWEI","SPARE-ISSUE",
AQ1458="SPARE-HS","SPARE-ISSUE",
AQ1458="Power Telco","ACTIVE", AQ1458="no impacts","no impacts"
),"")</f>
        <v>No root cause</v>
      </c>
      <c r="AS1458" s="92" t="s">
        <v>5537</v>
      </c>
      <c r="AT1458" s="98" t="s">
        <v>1318</v>
      </c>
      <c r="AV1458" s="17" t="s">
        <v>5537</v>
      </c>
      <c r="AW1458" s="7" t="s">
        <v>5537</v>
      </c>
      <c r="AX1458" s="6" t="s">
        <v>5537</v>
      </c>
      <c r="AY1458" s="7"/>
      <c r="AZ1458" s="3" t="s">
        <v>5537</v>
      </c>
      <c r="BA1458" s="18" t="s">
        <v>5537</v>
      </c>
      <c r="BB1458" s="18" t="s">
        <v>5537</v>
      </c>
      <c r="BC1458" s="18" t="s">
        <v>5537</v>
      </c>
      <c r="BD1458" s="18" t="s">
        <v>5537</v>
      </c>
      <c r="BE1458" s="18" t="s">
        <v>5537</v>
      </c>
      <c r="BF1458" s="18" t="s">
        <v>5537</v>
      </c>
      <c r="BG1458" s="18" t="s">
        <v>5537</v>
      </c>
      <c r="BH1458" s="18" t="s">
        <v>5537</v>
      </c>
      <c r="BI1458" s="18" t="s">
        <v>5537</v>
      </c>
      <c r="BJ1458" s="18" t="s">
        <v>5537</v>
      </c>
      <c r="BK1458" s="18" t="s">
        <v>5537</v>
      </c>
      <c r="BL1458" s="9" t="s">
        <v>5537</v>
      </c>
      <c r="BM1458" s="14" t="s">
        <v>5537</v>
      </c>
      <c r="BN1458" s="14" t="s">
        <v>5537</v>
      </c>
      <c r="BO1458" s="14" t="str">
        <f>_xlfn.XLOOKUP(B1458,'[4]cell downs 18042026 17h'!$B:$B,'[4]cell downs 18042026 17h'!$B:$B,"")</f>
        <v/>
      </c>
      <c r="BP1458" s="14" t="str">
        <f>_xlfn.XLOOKUP(B1458,'[5]Cells Huawei 19042026 15h'!$B:$B,'[5]Cells Huawei 19042026 15h'!$B:$B,"")</f>
        <v/>
      </c>
      <c r="BQ1458" s="9" t="str">
        <f>_xlfn.XLOOKUP(B1458,'[6]cells down 19042026 9H40'!$B:$B,'[6]cells down 19042026 9H40'!$B:$B,"")</f>
        <v/>
      </c>
      <c r="BR1458" s="9" t="s">
        <v>1318</v>
      </c>
      <c r="BS1458" s="9" t="s">
        <v>318</v>
      </c>
      <c r="BT1458" s="108"/>
    </row>
    <row r="1459" spans="1:72" s="9" customFormat="1" x14ac:dyDescent="0.35">
      <c r="A1459" s="1" t="s">
        <v>2921</v>
      </c>
      <c r="B1459" s="8" t="s">
        <v>2922</v>
      </c>
      <c r="C1459" s="3" t="str">
        <f>_xlfn.XLOOKUP(B1459,'[1]daily break down'!$D:$D,'[1]daily break down'!$E:$E,"")</f>
        <v>Maroua</v>
      </c>
      <c r="D1459" s="1" t="s">
        <v>11</v>
      </c>
      <c r="E1459" s="1" t="s">
        <v>12</v>
      </c>
      <c r="F1459" s="3" t="s">
        <v>55</v>
      </c>
      <c r="G1459" s="1" t="s">
        <v>84</v>
      </c>
      <c r="H1459" s="32" t="str">
        <f>_xlfn.XLOOKUP(B1459,[2]CALCULATION!$B:$B,[2]CALCULATION!$H:$H,"")</f>
        <v>Huawei</v>
      </c>
      <c r="I1459" s="28">
        <v>0.27136071659917876</v>
      </c>
      <c r="J1459" s="28">
        <v>0.69431959889622274</v>
      </c>
      <c r="K1459" s="28">
        <v>0</v>
      </c>
      <c r="L1459" s="28">
        <v>0</v>
      </c>
      <c r="M1459" s="28">
        <v>0</v>
      </c>
      <c r="N1459" s="28">
        <v>0</v>
      </c>
      <c r="O1459" s="28">
        <v>0</v>
      </c>
      <c r="P1459" s="28">
        <v>0</v>
      </c>
      <c r="Q1459" s="28">
        <v>0</v>
      </c>
      <c r="R1459" s="28">
        <v>0</v>
      </c>
      <c r="S1459" s="93">
        <v>0</v>
      </c>
      <c r="T1459" s="93">
        <f>_xlfn.XLOOKUP(B1459,'[3]Nur des jours'!$B:$B,'[3]Nur des jours'!$U:$U,"")</f>
        <v>0.18646574380837422</v>
      </c>
      <c r="U1459" s="93">
        <v>0</v>
      </c>
      <c r="V1459" s="93">
        <v>0</v>
      </c>
      <c r="W1459" s="93">
        <v>0.18646574380837422</v>
      </c>
      <c r="X1459" s="93">
        <v>0</v>
      </c>
      <c r="Y1459" s="93">
        <v>0</v>
      </c>
      <c r="Z1459" s="93">
        <v>0</v>
      </c>
      <c r="AA1459" s="93">
        <v>0</v>
      </c>
      <c r="AB1459" s="93">
        <v>0</v>
      </c>
      <c r="AC1459" s="93">
        <f>_xlfn.XLOOKUP(B1459,'[3]Nur des jours'!$B:$B,'[3]Nur des jours'!$N:$N,"")</f>
        <v>0</v>
      </c>
      <c r="AD1459" s="93">
        <v>0</v>
      </c>
      <c r="AE1459" s="93">
        <v>0</v>
      </c>
      <c r="AF1459" s="93">
        <v>0</v>
      </c>
      <c r="AG1459" s="93"/>
      <c r="AH1459" s="93">
        <v>0</v>
      </c>
      <c r="AI1459" s="93">
        <v>0</v>
      </c>
      <c r="AJ1459" s="93">
        <v>0</v>
      </c>
      <c r="AK1459" s="93">
        <v>0</v>
      </c>
      <c r="AL1459" s="93">
        <v>0</v>
      </c>
      <c r="AM1459" s="49" t="s">
        <v>5559</v>
      </c>
      <c r="AN1459" s="49"/>
      <c r="AO1459" s="48" t="str" cm="1">
        <f t="array" ref="AO1459">IFERROR(_xlfn.IFS(
AQ1459="MPR ISSUE","PDH",
AQ1459="BSS Hardware Issue","BSS",
AQ1459="Sites strategiques, MLL, Pylone, etc.","ENVTECH",
AQ1459="AKTIVCO DEFAUT GE &amp; POWER Cabinet","AKTIVCO",
AQ1459="AKTIVCO Coupure ENEO &amp; Baisse de tension","AKTIVCO GRID ONLY",
AQ1459="Coupure ENEO &amp; Baisse de tension","IHS GRID ONLY",
AQ1459="Defaut GE &amp; POWER Cabinet","IHS",
AQ1459="Sharing","Partners",
AQ1459="Sites strategiques &amp; DataCenter","SST &amp; DC",
AQ1459="Exclu","Exclu",
AQ1459="SAT","SAT",
AQ1459="SPARE-ISSUE","SPARE-ISSUE",
AQ1459="Fiber CAmtel","TRANS_FO_CAMTEL",
AQ1459="Fiber AOF","Fiber AOF",
AQ1459="Projet OCM (HUAWEI)","TRAVAUX-HUAWEI",
AQ1459="Projet OCM (NOKIA)","TRAVAUX-NOKIA",
AQ1459="ACCESS-ISSUE","ACCESS-ISSUE",
AQ1459="Projet OCM (ZTE, NOKIA, autres projets)","TRAVAUX OCM",
AQ1459="No root CAuse","No root cause",
AQ1459="ODU HS","PDH",
AQ1459="IP &amp; VLAN","PDH",
AQ1459="Warehouse HUAWEI","SPARE-ISSUE",
AQ1459="SPARE-HS","SPARE-ISSUE",
AQ1459="Power Telco","BSS",AQ1459="no impacts","no impacts"
),"")</f>
        <v>No root cause</v>
      </c>
      <c r="AP1459" s="48" t="str" cm="1">
        <f t="array" ref="AP1459">IFERROR(_xlfn.IFS(
AQ1459="MPR ISSUE","TX ISSUE",
AQ1459="BSS Hardware Issue","RAN ISSUE",
AQ1459="Sites strategiques, MLL, Pylone, etc.","ENVTECH",
AQ1459="AKTIVCO DEFAUT GE &amp; POWER Cabinet","POWER ISSUE",
AQ1459="AKTIVCO Coupure ENEO &amp; Baisse de tension","POWER ISSUE",
AQ1459="Coupure ENEO &amp; Baisse de tension","POWER ISSUE",
AQ1459="Defaut GE &amp; POWER Cabinet","POWER ISSUE",
AQ1459="Sharing","POWER ISSUE",
AQ1459="Sites strategiques &amp; DataCenter","POWER ISSUE",
AQ1459="Exclu","Exclu",
AQ1459="SAT","TX ISSUE",
AQ1459="SPARE-ISSUE","SPARE-ISSUE",
AQ1459="Fiber CAmtel","TX ISSUE",
AQ1459="Fiber AOF","TX ISSUE",
AQ1459="Projet OCM (HUAWEI)","TRAVAUX-HUAWEI",
AQ1459="Projet OCM (NOKIA)","TRAVAUX -NOKIA",
AQ1459="ACCESS-ISSUE","ACCESS-ISSUE",
AQ1459="Projet OCM (ZTE, NOKIA, autres projets)","TRAVAUX OCM",
AQ1459="No root CAuse","No root cause",
AQ1459="ODU HS","TX ISSUE",
AQ1459="IP &amp; VLAN","TX ISSUE",
AQ1459="Warehouse HUAWEI","SPARE-ISSUE",
AQ1459="SPARE-HS","SPARE-ISSUE",
AQ1459="Power Telco","RAN ISSUE",AQ1459="no impacts","no impacts"
),"")</f>
        <v>No root cause</v>
      </c>
      <c r="AQ1459" s="127" t="s">
        <v>5344</v>
      </c>
      <c r="AR1459" s="48" t="str" cm="1">
        <f t="array" ref="AR1459">IFERROR(_xlfn.IFS(
AQ1459="MPR ISSUE","ACTIVE",
AQ1459="BSS Hardware Issue","ACTIVE",
AQ1459="Sites strategiques, MLL, Pylone, etc.","PASSIVE",
AQ1459="AKTIVCO DEFAUT GE &amp; POWER Cabinet","PASSIVE",
AQ1459="AKTIVCO Coupure ENEO &amp; Baisse de tension","PASSIVE",
AQ1459="Coupure ENEO &amp; Baisse de tension","PASSIVE",
AQ1459="Defaut GE &amp; POWER Cabinet","PASSIVE",
AQ1459="Sharing","PASSIVE",
AQ1459="Sites strategiques &amp; DataCenter","PASSIVE",
AQ1459="Exclu","Exclu",
AQ1459="SAT","ACTIVE",
AQ1459="SPARE-ISSUE","SPARE-ISSUE",
AQ1459="Fiber CAmtel","ACTIVE",
AQ1459="Fiber AOF","ACTIVE",
AQ1459="Projet OCM (HUAWEI)","PLANNED WORKS",
AQ1459="Projet OCM (NOKIA)","PLANNED WORKS",
AQ1459="ACCESS-ISSUE","ACCESS-ISSUE",
AQ1459="Projet OCM (ZTE, NOKIA, autres projets)","PLANNED WORKS",
AQ1459="No root CAuse","No root cause",
AQ1459="ODU HS","ACTIVE",
AQ1459="IP &amp; VLAN","ACTIVE",
AQ1459="Warehouse HUAWEI","SPARE-ISSUE",
AQ1459="SPARE-HS","SPARE-ISSUE",
AQ1459="Power Telco","ACTIVE", AQ1459="no impacts","no impacts"
),"")</f>
        <v>No root cause</v>
      </c>
      <c r="AS1459" s="92" t="s">
        <v>5537</v>
      </c>
      <c r="AT1459" s="98" t="s">
        <v>2922</v>
      </c>
      <c r="AV1459" s="17" t="s">
        <v>5537</v>
      </c>
      <c r="AW1459" s="7" t="s">
        <v>5537</v>
      </c>
      <c r="AX1459" s="6" t="s">
        <v>5537</v>
      </c>
      <c r="AY1459" s="7"/>
      <c r="AZ1459" s="3" t="s">
        <v>5537</v>
      </c>
      <c r="BA1459" s="18" t="s">
        <v>5537</v>
      </c>
      <c r="BB1459" s="18" t="s">
        <v>5537</v>
      </c>
      <c r="BC1459" s="18" t="s">
        <v>5537</v>
      </c>
      <c r="BD1459" s="18" t="s">
        <v>5537</v>
      </c>
      <c r="BE1459" s="18" t="s">
        <v>5537</v>
      </c>
      <c r="BF1459" s="18" t="s">
        <v>5537</v>
      </c>
      <c r="BG1459" s="18" t="s">
        <v>5537</v>
      </c>
      <c r="BH1459" s="18" t="s">
        <v>5537</v>
      </c>
      <c r="BI1459" s="18" t="s">
        <v>5537</v>
      </c>
      <c r="BJ1459" s="18" t="s">
        <v>5537</v>
      </c>
      <c r="BK1459" s="18" t="s">
        <v>5537</v>
      </c>
      <c r="BL1459" s="9" t="s">
        <v>5537</v>
      </c>
      <c r="BM1459" s="14" t="s">
        <v>5537</v>
      </c>
      <c r="BN1459" s="14" t="s">
        <v>5537</v>
      </c>
      <c r="BO1459" s="14" t="str">
        <f>_xlfn.XLOOKUP(B1459,'[4]cell downs 18042026 17h'!$B:$B,'[4]cell downs 18042026 17h'!$B:$B,"")</f>
        <v/>
      </c>
      <c r="BP1459" s="14" t="str">
        <f>_xlfn.XLOOKUP(B1459,'[5]Cells Huawei 19042026 15h'!$B:$B,'[5]Cells Huawei 19042026 15h'!$B:$B,"")</f>
        <v/>
      </c>
      <c r="BQ1459" s="9" t="str">
        <f>_xlfn.XLOOKUP(B1459,'[6]cells down 19042026 9H40'!$B:$B,'[6]cells down 19042026 9H40'!$B:$B,"")</f>
        <v/>
      </c>
      <c r="BR1459" s="9" t="s">
        <v>2922</v>
      </c>
      <c r="BS1459" s="9" t="s">
        <v>5537</v>
      </c>
      <c r="BT1459" s="108"/>
    </row>
    <row r="1460" spans="1:72" s="9" customFormat="1" x14ac:dyDescent="0.35">
      <c r="A1460" s="1" t="s">
        <v>3753</v>
      </c>
      <c r="B1460" s="8" t="s">
        <v>3754</v>
      </c>
      <c r="C1460" s="3" t="str">
        <f>_xlfn.XLOOKUP(B1460,'[1]daily break down'!$D:$D,'[1]daily break down'!$E:$E,"")</f>
        <v>Maroua</v>
      </c>
      <c r="D1460" s="1" t="s">
        <v>11</v>
      </c>
      <c r="E1460" s="1" t="s">
        <v>12</v>
      </c>
      <c r="F1460" s="3" t="s">
        <v>55</v>
      </c>
      <c r="G1460" s="1" t="s">
        <v>84</v>
      </c>
      <c r="H1460" s="32" t="str">
        <f>_xlfn.XLOOKUP(B1460,[2]CALCULATION!$B:$B,[2]CALCULATION!$H:$H,"")</f>
        <v>Huawei</v>
      </c>
      <c r="I1460" s="28">
        <v>0</v>
      </c>
      <c r="J1460" s="28">
        <v>0</v>
      </c>
      <c r="K1460" s="28">
        <v>1.0317236105047183</v>
      </c>
      <c r="L1460" s="28">
        <v>0</v>
      </c>
      <c r="M1460" s="28">
        <v>0</v>
      </c>
      <c r="N1460" s="28">
        <v>0</v>
      </c>
      <c r="O1460" s="28">
        <v>4.8154711456968955E-3</v>
      </c>
      <c r="P1460" s="28">
        <v>0</v>
      </c>
      <c r="Q1460" s="28">
        <v>0</v>
      </c>
      <c r="R1460" s="28">
        <v>0</v>
      </c>
      <c r="S1460" s="93">
        <v>0</v>
      </c>
      <c r="T1460" s="93">
        <f>_xlfn.XLOOKUP(B1460,'[3]Nur des jours'!$B:$B,'[3]Nur des jours'!$U:$U,"")</f>
        <v>0.14357238045503706</v>
      </c>
      <c r="U1460" s="93">
        <v>0</v>
      </c>
      <c r="V1460" s="93">
        <v>0</v>
      </c>
      <c r="W1460" s="93">
        <v>0.14357238045503706</v>
      </c>
      <c r="X1460" s="93">
        <v>0</v>
      </c>
      <c r="Y1460" s="93">
        <v>0</v>
      </c>
      <c r="Z1460" s="93">
        <v>3.7329353970659156</v>
      </c>
      <c r="AA1460" s="93">
        <v>0</v>
      </c>
      <c r="AB1460" s="93">
        <v>0</v>
      </c>
      <c r="AC1460" s="93">
        <f>_xlfn.XLOOKUP(B1460,'[3]Nur des jours'!$B:$B,'[3]Nur des jours'!$N:$N,"")</f>
        <v>0</v>
      </c>
      <c r="AD1460" s="93">
        <v>0</v>
      </c>
      <c r="AE1460" s="93">
        <v>0</v>
      </c>
      <c r="AF1460" s="93">
        <v>0</v>
      </c>
      <c r="AG1460" s="93"/>
      <c r="AH1460" s="93">
        <v>0</v>
      </c>
      <c r="AI1460" s="93">
        <v>0</v>
      </c>
      <c r="AJ1460" s="93">
        <v>0</v>
      </c>
      <c r="AK1460" s="93">
        <v>0</v>
      </c>
      <c r="AL1460" s="93">
        <v>0</v>
      </c>
      <c r="AM1460" s="49" t="s">
        <v>5559</v>
      </c>
      <c r="AN1460" s="49"/>
      <c r="AO1460" s="48" t="str" cm="1">
        <f t="array" ref="AO1460">IFERROR(_xlfn.IFS(
AQ1460="MPR ISSUE","PDH",
AQ1460="BSS Hardware Issue","BSS",
AQ1460="Sites strategiques, MLL, Pylone, etc.","ENVTECH",
AQ1460="AKTIVCO DEFAUT GE &amp; POWER Cabinet","AKTIVCO",
AQ1460="AKTIVCO Coupure ENEO &amp; Baisse de tension","AKTIVCO GRID ONLY",
AQ1460="Coupure ENEO &amp; Baisse de tension","IHS GRID ONLY",
AQ1460="Defaut GE &amp; POWER Cabinet","IHS",
AQ1460="Sharing","Partners",
AQ1460="Sites strategiques &amp; DataCenter","SST &amp; DC",
AQ1460="Exclu","Exclu",
AQ1460="SAT","SAT",
AQ1460="SPARE-ISSUE","SPARE-ISSUE",
AQ1460="Fiber CAmtel","TRANS_FO_CAMTEL",
AQ1460="Fiber AOF","Fiber AOF",
AQ1460="Projet OCM (HUAWEI)","TRAVAUX-HUAWEI",
AQ1460="Projet OCM (NOKIA)","TRAVAUX-NOKIA",
AQ1460="ACCESS-ISSUE","ACCESS-ISSUE",
AQ1460="Projet OCM (ZTE, NOKIA, autres projets)","TRAVAUX OCM",
AQ1460="No root CAuse","No root cause",
AQ1460="ODU HS","PDH",
AQ1460="IP &amp; VLAN","PDH",
AQ1460="Warehouse HUAWEI","SPARE-ISSUE",
AQ1460="SPARE-HS","SPARE-ISSUE",
AQ1460="Power Telco","BSS",AQ1460="no impacts","no impacts"
),"")</f>
        <v>No root cause</v>
      </c>
      <c r="AP1460" s="48" t="str" cm="1">
        <f t="array" ref="AP1460">IFERROR(_xlfn.IFS(
AQ1460="MPR ISSUE","TX ISSUE",
AQ1460="BSS Hardware Issue","RAN ISSUE",
AQ1460="Sites strategiques, MLL, Pylone, etc.","ENVTECH",
AQ1460="AKTIVCO DEFAUT GE &amp; POWER Cabinet","POWER ISSUE",
AQ1460="AKTIVCO Coupure ENEO &amp; Baisse de tension","POWER ISSUE",
AQ1460="Coupure ENEO &amp; Baisse de tension","POWER ISSUE",
AQ1460="Defaut GE &amp; POWER Cabinet","POWER ISSUE",
AQ1460="Sharing","POWER ISSUE",
AQ1460="Sites strategiques &amp; DataCenter","POWER ISSUE",
AQ1460="Exclu","Exclu",
AQ1460="SAT","TX ISSUE",
AQ1460="SPARE-ISSUE","SPARE-ISSUE",
AQ1460="Fiber CAmtel","TX ISSUE",
AQ1460="Fiber AOF","TX ISSUE",
AQ1460="Projet OCM (HUAWEI)","TRAVAUX-HUAWEI",
AQ1460="Projet OCM (NOKIA)","TRAVAUX -NOKIA",
AQ1460="ACCESS-ISSUE","ACCESS-ISSUE",
AQ1460="Projet OCM (ZTE, NOKIA, autres projets)","TRAVAUX OCM",
AQ1460="No root CAuse","No root cause",
AQ1460="ODU HS","TX ISSUE",
AQ1460="IP &amp; VLAN","TX ISSUE",
AQ1460="Warehouse HUAWEI","SPARE-ISSUE",
AQ1460="SPARE-HS","SPARE-ISSUE",
AQ1460="Power Telco","RAN ISSUE",AQ1460="no impacts","no impacts"
),"")</f>
        <v>No root cause</v>
      </c>
      <c r="AQ1460" s="127" t="s">
        <v>5344</v>
      </c>
      <c r="AR1460" s="48" t="str" cm="1">
        <f t="array" ref="AR1460">IFERROR(_xlfn.IFS(
AQ1460="MPR ISSUE","ACTIVE",
AQ1460="BSS Hardware Issue","ACTIVE",
AQ1460="Sites strategiques, MLL, Pylone, etc.","PASSIVE",
AQ1460="AKTIVCO DEFAUT GE &amp; POWER Cabinet","PASSIVE",
AQ1460="AKTIVCO Coupure ENEO &amp; Baisse de tension","PASSIVE",
AQ1460="Coupure ENEO &amp; Baisse de tension","PASSIVE",
AQ1460="Defaut GE &amp; POWER Cabinet","PASSIVE",
AQ1460="Sharing","PASSIVE",
AQ1460="Sites strategiques &amp; DataCenter","PASSIVE",
AQ1460="Exclu","Exclu",
AQ1460="SAT","ACTIVE",
AQ1460="SPARE-ISSUE","SPARE-ISSUE",
AQ1460="Fiber CAmtel","ACTIVE",
AQ1460="Fiber AOF","ACTIVE",
AQ1460="Projet OCM (HUAWEI)","PLANNED WORKS",
AQ1460="Projet OCM (NOKIA)","PLANNED WORKS",
AQ1460="ACCESS-ISSUE","ACCESS-ISSUE",
AQ1460="Projet OCM (ZTE, NOKIA, autres projets)","PLANNED WORKS",
AQ1460="No root CAuse","No root cause",
AQ1460="ODU HS","ACTIVE",
AQ1460="IP &amp; VLAN","ACTIVE",
AQ1460="Warehouse HUAWEI","SPARE-ISSUE",
AQ1460="SPARE-HS","SPARE-ISSUE",
AQ1460="Power Telco","ACTIVE", AQ1460="no impacts","no impacts"
),"")</f>
        <v>No root cause</v>
      </c>
      <c r="AS1460" s="92" t="s">
        <v>5537</v>
      </c>
      <c r="AT1460" s="98" t="s">
        <v>3754</v>
      </c>
      <c r="AV1460" s="17" t="s">
        <v>5537</v>
      </c>
      <c r="AW1460" s="7" t="s">
        <v>5537</v>
      </c>
      <c r="AX1460" s="6" t="s">
        <v>5537</v>
      </c>
      <c r="AY1460" s="7"/>
      <c r="AZ1460" s="3" t="s">
        <v>5537</v>
      </c>
      <c r="BA1460" s="18" t="s">
        <v>5537</v>
      </c>
      <c r="BB1460" s="18" t="s">
        <v>5537</v>
      </c>
      <c r="BC1460" s="18" t="s">
        <v>5537</v>
      </c>
      <c r="BD1460" s="18" t="s">
        <v>5537</v>
      </c>
      <c r="BE1460" s="18" t="s">
        <v>5537</v>
      </c>
      <c r="BF1460" s="18" t="s">
        <v>5537</v>
      </c>
      <c r="BG1460" s="18" t="s">
        <v>5537</v>
      </c>
      <c r="BH1460" s="18" t="s">
        <v>5537</v>
      </c>
      <c r="BI1460" s="18" t="s">
        <v>5537</v>
      </c>
      <c r="BJ1460" s="18" t="s">
        <v>5537</v>
      </c>
      <c r="BK1460" s="18" t="s">
        <v>5537</v>
      </c>
      <c r="BL1460" s="9" t="s">
        <v>5537</v>
      </c>
      <c r="BM1460" s="14" t="s">
        <v>5537</v>
      </c>
      <c r="BN1460" s="14" t="s">
        <v>5537</v>
      </c>
      <c r="BO1460" s="14" t="str">
        <f>_xlfn.XLOOKUP(B1460,'[4]cell downs 18042026 17h'!$B:$B,'[4]cell downs 18042026 17h'!$B:$B,"")</f>
        <v/>
      </c>
      <c r="BP1460" s="14" t="str">
        <f>_xlfn.XLOOKUP(B1460,'[5]Cells Huawei 19042026 15h'!$B:$B,'[5]Cells Huawei 19042026 15h'!$B:$B,"")</f>
        <v/>
      </c>
      <c r="BQ1460" s="9" t="str">
        <f>_xlfn.XLOOKUP(B1460,'[6]cells down 19042026 9H40'!$B:$B,'[6]cells down 19042026 9H40'!$B:$B,"")</f>
        <v/>
      </c>
      <c r="BR1460" s="9" t="s">
        <v>3754</v>
      </c>
      <c r="BS1460" s="9" t="s">
        <v>12</v>
      </c>
      <c r="BT1460" s="108"/>
    </row>
    <row r="1461" spans="1:72" s="9" customFormat="1" x14ac:dyDescent="0.35">
      <c r="A1461" s="1" t="s">
        <v>2990</v>
      </c>
      <c r="B1461" s="8" t="s">
        <v>2991</v>
      </c>
      <c r="C1461" s="3" t="str">
        <f>_xlfn.XLOOKUP(B1461,'[1]daily break down'!$D:$D,'[1]daily break down'!$E:$E,"")</f>
        <v>ADAMAOUA</v>
      </c>
      <c r="D1461" s="1" t="s">
        <v>21</v>
      </c>
      <c r="E1461" s="1" t="s">
        <v>122</v>
      </c>
      <c r="F1461" s="3" t="s">
        <v>90</v>
      </c>
      <c r="G1461" s="1" t="s">
        <v>2990</v>
      </c>
      <c r="H1461" s="32" t="str">
        <f>_xlfn.XLOOKUP(B1461,[2]CALCULATION!$B:$B,[2]CALCULATION!$H:$H,"")</f>
        <v>HUAWEI</v>
      </c>
      <c r="I1461" s="28">
        <v>0</v>
      </c>
      <c r="J1461" s="28">
        <v>0</v>
      </c>
      <c r="K1461" s="28">
        <v>0</v>
      </c>
      <c r="L1461" s="28">
        <v>0</v>
      </c>
      <c r="M1461" s="28">
        <v>0</v>
      </c>
      <c r="N1461" s="28">
        <v>0</v>
      </c>
      <c r="O1461" s="28">
        <v>0</v>
      </c>
      <c r="P1461" s="28">
        <v>0</v>
      </c>
      <c r="Q1461" s="28">
        <v>0</v>
      </c>
      <c r="R1461" s="28">
        <v>0</v>
      </c>
      <c r="S1461" s="93">
        <v>0</v>
      </c>
      <c r="T1461" s="93">
        <f>_xlfn.XLOOKUP(B1461,'[3]Nur des jours'!$B:$B,'[3]Nur des jours'!$U:$U,"")</f>
        <v>0</v>
      </c>
      <c r="U1461" s="93">
        <v>0</v>
      </c>
      <c r="V1461" s="93">
        <v>0</v>
      </c>
      <c r="W1461" s="93">
        <v>0.13365607691056491</v>
      </c>
      <c r="X1461" s="93">
        <v>0</v>
      </c>
      <c r="Y1461" s="93">
        <v>0</v>
      </c>
      <c r="Z1461" s="93">
        <v>0</v>
      </c>
      <c r="AA1461" s="93">
        <v>0</v>
      </c>
      <c r="AB1461" s="93">
        <v>0</v>
      </c>
      <c r="AC1461" s="93">
        <f>_xlfn.XLOOKUP(B1461,'[3]Nur des jours'!$B:$B,'[3]Nur des jours'!$N:$N,"")</f>
        <v>0</v>
      </c>
      <c r="AD1461" s="93">
        <v>0</v>
      </c>
      <c r="AE1461" s="93">
        <v>0</v>
      </c>
      <c r="AF1461" s="93">
        <v>0</v>
      </c>
      <c r="AG1461" s="93"/>
      <c r="AH1461" s="93">
        <v>0</v>
      </c>
      <c r="AI1461" s="93">
        <v>0</v>
      </c>
      <c r="AJ1461" s="93">
        <v>0</v>
      </c>
      <c r="AK1461" s="93">
        <v>0</v>
      </c>
      <c r="AL1461" s="93">
        <v>0</v>
      </c>
      <c r="AM1461" s="49" t="s">
        <v>5559</v>
      </c>
      <c r="AN1461" s="49"/>
      <c r="AO1461" s="48" t="str" cm="1">
        <f t="array" ref="AO1461">IFERROR(_xlfn.IFS(
AQ1461="MPR ISSUE","PDH",
AQ1461="BSS Hardware Issue","BSS",
AQ1461="Sites strategiques, MLL, Pylone, etc.","ENVTECH",
AQ1461="AKTIVCO DEFAUT GE &amp; POWER Cabinet","AKTIVCO",
AQ1461="AKTIVCO Coupure ENEO &amp; Baisse de tension","AKTIVCO GRID ONLY",
AQ1461="Coupure ENEO &amp; Baisse de tension","IHS GRID ONLY",
AQ1461="Defaut GE &amp; POWER Cabinet","IHS",
AQ1461="Sharing","Partners",
AQ1461="Sites strategiques &amp; DataCenter","SST &amp; DC",
AQ1461="Exclu","Exclu",
AQ1461="SAT","SAT",
AQ1461="SPARE-ISSUE","SPARE-ISSUE",
AQ1461="Fiber CAmtel","TRANS_FO_CAMTEL",
AQ1461="Fiber AOF","Fiber AOF",
AQ1461="Projet OCM (HUAWEI)","TRAVAUX-HUAWEI",
AQ1461="Projet OCM (NOKIA)","TRAVAUX-NOKIA",
AQ1461="ACCESS-ISSUE","ACCESS-ISSUE",
AQ1461="Projet OCM (ZTE, NOKIA, autres projets)","TRAVAUX OCM",
AQ1461="No root CAuse","No root cause",
AQ1461="ODU HS","PDH",
AQ1461="IP &amp; VLAN","PDH",
AQ1461="Warehouse HUAWEI","SPARE-ISSUE",
AQ1461="SPARE-HS","SPARE-ISSUE",
AQ1461="Power Telco","BSS",AQ1461="no impacts","no impacts"
),"")</f>
        <v>No root cause</v>
      </c>
      <c r="AP1461" s="48" t="str" cm="1">
        <f t="array" ref="AP1461">IFERROR(_xlfn.IFS(
AQ1461="MPR ISSUE","TX ISSUE",
AQ1461="BSS Hardware Issue","RAN ISSUE",
AQ1461="Sites strategiques, MLL, Pylone, etc.","ENVTECH",
AQ1461="AKTIVCO DEFAUT GE &amp; POWER Cabinet","POWER ISSUE",
AQ1461="AKTIVCO Coupure ENEO &amp; Baisse de tension","POWER ISSUE",
AQ1461="Coupure ENEO &amp; Baisse de tension","POWER ISSUE",
AQ1461="Defaut GE &amp; POWER Cabinet","POWER ISSUE",
AQ1461="Sharing","POWER ISSUE",
AQ1461="Sites strategiques &amp; DataCenter","POWER ISSUE",
AQ1461="Exclu","Exclu",
AQ1461="SAT","TX ISSUE",
AQ1461="SPARE-ISSUE","SPARE-ISSUE",
AQ1461="Fiber CAmtel","TX ISSUE",
AQ1461="Fiber AOF","TX ISSUE",
AQ1461="Projet OCM (HUAWEI)","TRAVAUX-HUAWEI",
AQ1461="Projet OCM (NOKIA)","TRAVAUX -NOKIA",
AQ1461="ACCESS-ISSUE","ACCESS-ISSUE",
AQ1461="Projet OCM (ZTE, NOKIA, autres projets)","TRAVAUX OCM",
AQ1461="No root CAuse","No root cause",
AQ1461="ODU HS","TX ISSUE",
AQ1461="IP &amp; VLAN","TX ISSUE",
AQ1461="Warehouse HUAWEI","SPARE-ISSUE",
AQ1461="SPARE-HS","SPARE-ISSUE",
AQ1461="Power Telco","RAN ISSUE",AQ1461="no impacts","no impacts"
),"")</f>
        <v>No root cause</v>
      </c>
      <c r="AQ1461" s="67" t="s">
        <v>5344</v>
      </c>
      <c r="AR1461" s="48" t="str" cm="1">
        <f t="array" ref="AR1461">IFERROR(_xlfn.IFS(
AQ1461="MPR ISSUE","ACTIVE",
AQ1461="BSS Hardware Issue","ACTIVE",
AQ1461="Sites strategiques, MLL, Pylone, etc.","PASSIVE",
AQ1461="AKTIVCO DEFAUT GE &amp; POWER Cabinet","PASSIVE",
AQ1461="AKTIVCO Coupure ENEO &amp; Baisse de tension","PASSIVE",
AQ1461="Coupure ENEO &amp; Baisse de tension","PASSIVE",
AQ1461="Defaut GE &amp; POWER Cabinet","PASSIVE",
AQ1461="Sharing","PASSIVE",
AQ1461="Sites strategiques &amp; DataCenter","PASSIVE",
AQ1461="Exclu","Exclu",
AQ1461="SAT","ACTIVE",
AQ1461="SPARE-ISSUE","SPARE-ISSUE",
AQ1461="Fiber CAmtel","ACTIVE",
AQ1461="Fiber AOF","ACTIVE",
AQ1461="Projet OCM (HUAWEI)","PLANNED WORKS",
AQ1461="Projet OCM (NOKIA)","PLANNED WORKS",
AQ1461="ACCESS-ISSUE","ACCESS-ISSUE",
AQ1461="Projet OCM (ZTE, NOKIA, autres projets)","PLANNED WORKS",
AQ1461="No root CAuse","No root cause",
AQ1461="ODU HS","ACTIVE",
AQ1461="IP &amp; VLAN","ACTIVE",
AQ1461="Warehouse HUAWEI","SPARE-ISSUE",
AQ1461="SPARE-HS","SPARE-ISSUE",
AQ1461="Power Telco","ACTIVE", AQ1461="no impacts","no impacts"
),"")</f>
        <v>No root cause</v>
      </c>
      <c r="AS1461" s="92" t="s">
        <v>5537</v>
      </c>
      <c r="AT1461" s="98" t="s">
        <v>2991</v>
      </c>
      <c r="AV1461" s="17" t="s">
        <v>5537</v>
      </c>
      <c r="AW1461" s="7" t="s">
        <v>5537</v>
      </c>
      <c r="AX1461" s="6" t="s">
        <v>5537</v>
      </c>
      <c r="AY1461" s="7"/>
      <c r="AZ1461" s="3" t="s">
        <v>5537</v>
      </c>
      <c r="BA1461" s="18" t="s">
        <v>5537</v>
      </c>
      <c r="BB1461" s="18" t="s">
        <v>5537</v>
      </c>
      <c r="BC1461" s="18" t="s">
        <v>5537</v>
      </c>
      <c r="BD1461" s="18" t="s">
        <v>5537</v>
      </c>
      <c r="BE1461" s="18" t="s">
        <v>5537</v>
      </c>
      <c r="BF1461" s="18" t="s">
        <v>5537</v>
      </c>
      <c r="BG1461" s="18" t="s">
        <v>5537</v>
      </c>
      <c r="BH1461" s="18" t="s">
        <v>5537</v>
      </c>
      <c r="BI1461" s="18" t="s">
        <v>5537</v>
      </c>
      <c r="BJ1461" s="18" t="s">
        <v>5537</v>
      </c>
      <c r="BK1461" s="18" t="s">
        <v>5537</v>
      </c>
      <c r="BL1461" s="9" t="s">
        <v>5537</v>
      </c>
      <c r="BM1461" s="14" t="s">
        <v>5537</v>
      </c>
      <c r="BN1461" s="14" t="s">
        <v>5537</v>
      </c>
      <c r="BO1461" s="14" t="str">
        <f>_xlfn.XLOOKUP(B1461,'[4]cell downs 18042026 17h'!$B:$B,'[4]cell downs 18042026 17h'!$B:$B,"")</f>
        <v/>
      </c>
      <c r="BP1461" s="14" t="str">
        <f>_xlfn.XLOOKUP(B1461,'[5]Cells Huawei 19042026 15h'!$B:$B,'[5]Cells Huawei 19042026 15h'!$B:$B,"")</f>
        <v/>
      </c>
      <c r="BQ1461" s="9" t="str">
        <f>_xlfn.XLOOKUP(B1461,'[6]cells down 19042026 9H40'!$B:$B,'[6]cells down 19042026 9H40'!$B:$B,"")</f>
        <v/>
      </c>
      <c r="BR1461" s="9" t="s">
        <v>5537</v>
      </c>
      <c r="BS1461" s="9" t="s">
        <v>12</v>
      </c>
      <c r="BT1461" s="108"/>
    </row>
    <row r="1462" spans="1:72" s="9" customFormat="1" x14ac:dyDescent="0.35">
      <c r="A1462" s="1" t="s">
        <v>2480</v>
      </c>
      <c r="B1462" s="8" t="s">
        <v>2481</v>
      </c>
      <c r="C1462" s="3" t="str">
        <f>_xlfn.XLOOKUP(B1462,'[1]daily break down'!$D:$D,'[1]daily break down'!$E:$E,"")</f>
        <v>NORD-OUEST</v>
      </c>
      <c r="D1462" s="1" t="s">
        <v>11</v>
      </c>
      <c r="E1462" s="1" t="s">
        <v>12</v>
      </c>
      <c r="F1462" s="3" t="s">
        <v>51</v>
      </c>
      <c r="G1462" s="1" t="s">
        <v>52</v>
      </c>
      <c r="H1462" s="32" t="str">
        <f>_xlfn.XLOOKUP(B1462,[2]CALCULATION!$B:$B,[2]CALCULATION!$H:$H,"")</f>
        <v>Huawei</v>
      </c>
      <c r="I1462" s="28">
        <v>7.6643573807261305</v>
      </c>
      <c r="J1462" s="28">
        <v>4.0899401597452298</v>
      </c>
      <c r="K1462" s="28">
        <v>7.936609851241179E-3</v>
      </c>
      <c r="L1462" s="28">
        <v>0</v>
      </c>
      <c r="M1462" s="28">
        <v>6.5819286425650567</v>
      </c>
      <c r="N1462" s="28">
        <v>0</v>
      </c>
      <c r="O1462" s="28">
        <v>0</v>
      </c>
      <c r="P1462" s="28">
        <v>1.7078692645955151</v>
      </c>
      <c r="Q1462" s="28">
        <v>15.006827267979901</v>
      </c>
      <c r="R1462" s="28">
        <v>0.87418636372716041</v>
      </c>
      <c r="S1462" s="93">
        <v>0.91943395741839384</v>
      </c>
      <c r="T1462" s="93">
        <f>_xlfn.XLOOKUP(B1462,'[3]Nur des jours'!$B:$B,'[3]Nur des jours'!$U:$U,"")</f>
        <v>4.0182431449092976E-2</v>
      </c>
      <c r="U1462" s="93">
        <v>23.114261499345094</v>
      </c>
      <c r="V1462" s="93">
        <v>21.026665582293905</v>
      </c>
      <c r="W1462" s="93">
        <v>4.0182431449092976E-2</v>
      </c>
      <c r="X1462" s="93">
        <v>0</v>
      </c>
      <c r="Y1462" s="93">
        <v>0</v>
      </c>
      <c r="Z1462" s="93">
        <v>2.0499460667231681</v>
      </c>
      <c r="AA1462" s="93">
        <v>0</v>
      </c>
      <c r="AB1462" s="93">
        <v>0</v>
      </c>
      <c r="AC1462" s="93">
        <f>_xlfn.XLOOKUP(B1462,'[3]Nur des jours'!$B:$B,'[3]Nur des jours'!$N:$N,"")</f>
        <v>0</v>
      </c>
      <c r="AD1462" s="93">
        <v>0</v>
      </c>
      <c r="AE1462" s="93">
        <v>0</v>
      </c>
      <c r="AF1462" s="93">
        <v>0</v>
      </c>
      <c r="AG1462" s="93"/>
      <c r="AH1462" s="93">
        <v>0</v>
      </c>
      <c r="AI1462" s="93">
        <v>0</v>
      </c>
      <c r="AJ1462" s="93">
        <v>0</v>
      </c>
      <c r="AK1462" s="93">
        <v>0</v>
      </c>
      <c r="AL1462" s="93">
        <v>0</v>
      </c>
      <c r="AM1462" s="49" t="s">
        <v>5559</v>
      </c>
      <c r="AN1462" s="49"/>
      <c r="AO1462" s="48" t="str" cm="1">
        <f t="array" ref="AO1462">IFERROR(_xlfn.IFS(
AQ1462="MPR ISSUE","PDH",
AQ1462="BSS Hardware Issue","BSS",
AQ1462="Sites strategiques, MLL, Pylone, etc.","ENVTECH",
AQ1462="AKTIVCO DEFAUT GE &amp; POWER Cabinet","AKTIVCO",
AQ1462="AKTIVCO Coupure ENEO &amp; Baisse de tension","AKTIVCO GRID ONLY",
AQ1462="Coupure ENEO &amp; Baisse de tension","IHS GRID ONLY",
AQ1462="Defaut GE &amp; POWER Cabinet","IHS",
AQ1462="Sharing","Partners",
AQ1462="Sites strategiques &amp; DataCenter","SST &amp; DC",
AQ1462="Exclu","Exclu",
AQ1462="SAT","SAT",
AQ1462="SPARE-ISSUE","SPARE-ISSUE",
AQ1462="Fiber CAmtel","TRANS_FO_CAMTEL",
AQ1462="Fiber AOF","Fiber AOF",
AQ1462="Projet OCM (HUAWEI)","TRAVAUX-HUAWEI",
AQ1462="Projet OCM (NOKIA)","TRAVAUX-NOKIA",
AQ1462="ACCESS-ISSUE","ACCESS-ISSUE",
AQ1462="Projet OCM (ZTE, NOKIA, autres projets)","TRAVAUX OCM",
AQ1462="No root CAuse","No root cause",
AQ1462="ODU HS","PDH",
AQ1462="IP &amp; VLAN","PDH",
AQ1462="Warehouse HUAWEI","SPARE-ISSUE",
AQ1462="SPARE-HS","SPARE-ISSUE",
AQ1462="Power Telco","BSS",AQ1462="no impacts","no impacts"
),"")</f>
        <v>No root cause</v>
      </c>
      <c r="AP1462" s="48" t="str" cm="1">
        <f t="array" ref="AP1462">IFERROR(_xlfn.IFS(
AQ1462="MPR ISSUE","TX ISSUE",
AQ1462="BSS Hardware Issue","RAN ISSUE",
AQ1462="Sites strategiques, MLL, Pylone, etc.","ENVTECH",
AQ1462="AKTIVCO DEFAUT GE &amp; POWER Cabinet","POWER ISSUE",
AQ1462="AKTIVCO Coupure ENEO &amp; Baisse de tension","POWER ISSUE",
AQ1462="Coupure ENEO &amp; Baisse de tension","POWER ISSUE",
AQ1462="Defaut GE &amp; POWER Cabinet","POWER ISSUE",
AQ1462="Sharing","POWER ISSUE",
AQ1462="Sites strategiques &amp; DataCenter","POWER ISSUE",
AQ1462="Exclu","Exclu",
AQ1462="SAT","TX ISSUE",
AQ1462="SPARE-ISSUE","SPARE-ISSUE",
AQ1462="Fiber CAmtel","TX ISSUE",
AQ1462="Fiber AOF","TX ISSUE",
AQ1462="Projet OCM (HUAWEI)","TRAVAUX-HUAWEI",
AQ1462="Projet OCM (NOKIA)","TRAVAUX -NOKIA",
AQ1462="ACCESS-ISSUE","ACCESS-ISSUE",
AQ1462="Projet OCM (ZTE, NOKIA, autres projets)","TRAVAUX OCM",
AQ1462="No root CAuse","No root cause",
AQ1462="ODU HS","TX ISSUE",
AQ1462="IP &amp; VLAN","TX ISSUE",
AQ1462="Warehouse HUAWEI","SPARE-ISSUE",
AQ1462="SPARE-HS","SPARE-ISSUE",
AQ1462="Power Telco","RAN ISSUE",AQ1462="no impacts","no impacts"
),"")</f>
        <v>No root cause</v>
      </c>
      <c r="AQ1462" s="127" t="s">
        <v>5344</v>
      </c>
      <c r="AR1462" s="48" t="str" cm="1">
        <f t="array" ref="AR1462">IFERROR(_xlfn.IFS(
AQ1462="MPR ISSUE","ACTIVE",
AQ1462="BSS Hardware Issue","ACTIVE",
AQ1462="Sites strategiques, MLL, Pylone, etc.","PASSIVE",
AQ1462="AKTIVCO DEFAUT GE &amp; POWER Cabinet","PASSIVE",
AQ1462="AKTIVCO Coupure ENEO &amp; Baisse de tension","PASSIVE",
AQ1462="Coupure ENEO &amp; Baisse de tension","PASSIVE",
AQ1462="Defaut GE &amp; POWER Cabinet","PASSIVE",
AQ1462="Sharing","PASSIVE",
AQ1462="Sites strategiques &amp; DataCenter","PASSIVE",
AQ1462="Exclu","Exclu",
AQ1462="SAT","ACTIVE",
AQ1462="SPARE-ISSUE","SPARE-ISSUE",
AQ1462="Fiber CAmtel","ACTIVE",
AQ1462="Fiber AOF","ACTIVE",
AQ1462="Projet OCM (HUAWEI)","PLANNED WORKS",
AQ1462="Projet OCM (NOKIA)","PLANNED WORKS",
AQ1462="ACCESS-ISSUE","ACCESS-ISSUE",
AQ1462="Projet OCM (ZTE, NOKIA, autres projets)","PLANNED WORKS",
AQ1462="No root CAuse","No root cause",
AQ1462="ODU HS","ACTIVE",
AQ1462="IP &amp; VLAN","ACTIVE",
AQ1462="Warehouse HUAWEI","SPARE-ISSUE",
AQ1462="SPARE-HS","SPARE-ISSUE",
AQ1462="Power Telco","ACTIVE", AQ1462="no impacts","no impacts"
),"")</f>
        <v>No root cause</v>
      </c>
      <c r="AS1462" s="92" t="s">
        <v>5537</v>
      </c>
      <c r="AT1462" s="98" t="s">
        <v>2481</v>
      </c>
      <c r="AV1462" s="17" t="s">
        <v>5537</v>
      </c>
      <c r="AW1462" s="7" t="s">
        <v>5537</v>
      </c>
      <c r="AX1462" s="6" t="s">
        <v>5537</v>
      </c>
      <c r="AY1462" s="7"/>
      <c r="AZ1462" s="3" t="s">
        <v>5537</v>
      </c>
      <c r="BA1462" s="18" t="s">
        <v>5537</v>
      </c>
      <c r="BB1462" s="18" t="s">
        <v>5537</v>
      </c>
      <c r="BC1462" s="18" t="s">
        <v>5537</v>
      </c>
      <c r="BD1462" s="18" t="s">
        <v>5537</v>
      </c>
      <c r="BE1462" s="18" t="s">
        <v>5537</v>
      </c>
      <c r="BF1462" s="18" t="s">
        <v>5537</v>
      </c>
      <c r="BG1462" s="18" t="s">
        <v>5537</v>
      </c>
      <c r="BH1462" s="18" t="s">
        <v>5537</v>
      </c>
      <c r="BI1462" s="18" t="s">
        <v>5537</v>
      </c>
      <c r="BJ1462" s="18" t="s">
        <v>5537</v>
      </c>
      <c r="BK1462" s="18" t="s">
        <v>5537</v>
      </c>
      <c r="BL1462" s="9" t="s">
        <v>5537</v>
      </c>
      <c r="BM1462" s="14" t="s">
        <v>5537</v>
      </c>
      <c r="BN1462" s="14" t="s">
        <v>5537</v>
      </c>
      <c r="BO1462" s="14" t="str">
        <f>_xlfn.XLOOKUP(B1462,'[4]cell downs 18042026 17h'!$B:$B,'[4]cell downs 18042026 17h'!$B:$B,"")</f>
        <v/>
      </c>
      <c r="BP1462" s="14" t="str">
        <f>_xlfn.XLOOKUP(B1462,'[5]Cells Huawei 19042026 15h'!$B:$B,'[5]Cells Huawei 19042026 15h'!$B:$B,"")</f>
        <v/>
      </c>
      <c r="BQ1462" s="9" t="str">
        <f>_xlfn.XLOOKUP(B1462,'[6]cells down 19042026 9H40'!$B:$B,'[6]cells down 19042026 9H40'!$B:$B,"")</f>
        <v/>
      </c>
      <c r="BR1462" s="9" t="s">
        <v>2481</v>
      </c>
      <c r="BS1462" s="9" t="s">
        <v>12</v>
      </c>
      <c r="BT1462" s="108"/>
    </row>
    <row r="1463" spans="1:72" s="9" customFormat="1" x14ac:dyDescent="0.35">
      <c r="A1463" s="1" t="s">
        <v>1515</v>
      </c>
      <c r="B1463" s="8" t="s">
        <v>4702</v>
      </c>
      <c r="C1463" s="3" t="str">
        <f>_xlfn.XLOOKUP(B1463,'[1]daily break down'!$D:$D,'[1]daily break down'!$E:$E,"")</f>
        <v>CENTRE</v>
      </c>
      <c r="D1463" s="1" t="s">
        <v>11</v>
      </c>
      <c r="E1463" s="1" t="s">
        <v>12</v>
      </c>
      <c r="F1463" s="3" t="s">
        <v>37</v>
      </c>
      <c r="G1463" s="1" t="s">
        <v>1515</v>
      </c>
      <c r="H1463" s="34" t="str">
        <f>_xlfn.XLOOKUP(B1463,[2]CALCULATION!$B:$B,[2]CALCULATION!$H:$H,"")</f>
        <v>ZTE</v>
      </c>
      <c r="I1463" s="28">
        <v>0</v>
      </c>
      <c r="J1463" s="28">
        <v>0</v>
      </c>
      <c r="K1463" s="28">
        <v>0</v>
      </c>
      <c r="L1463" s="28">
        <v>0</v>
      </c>
      <c r="M1463" s="28">
        <v>0.25056501528109515</v>
      </c>
      <c r="N1463" s="28">
        <v>5.1418530789052404E-2</v>
      </c>
      <c r="O1463" s="28">
        <v>0</v>
      </c>
      <c r="P1463" s="28">
        <v>0</v>
      </c>
      <c r="Q1463" s="28">
        <v>0</v>
      </c>
      <c r="R1463" s="28">
        <v>0</v>
      </c>
      <c r="S1463" s="93">
        <v>0</v>
      </c>
      <c r="T1463" s="93">
        <f>_xlfn.XLOOKUP(B1463,'[3]Nur des jours'!$B:$B,'[3]Nur des jours'!$U:$U,"")</f>
        <v>3.8131397442592439E-2</v>
      </c>
      <c r="U1463" s="93">
        <v>0.58181592487008926</v>
      </c>
      <c r="V1463" s="93">
        <v>0</v>
      </c>
      <c r="W1463" s="93">
        <v>3.8131397442592446E-2</v>
      </c>
      <c r="X1463" s="93">
        <v>0</v>
      </c>
      <c r="Y1463" s="93">
        <v>0</v>
      </c>
      <c r="Z1463" s="93">
        <v>0</v>
      </c>
      <c r="AA1463" s="93">
        <v>0</v>
      </c>
      <c r="AB1463" s="93">
        <v>0</v>
      </c>
      <c r="AC1463" s="93">
        <f>_xlfn.XLOOKUP(B1463,'[3]Nur des jours'!$B:$B,'[3]Nur des jours'!$N:$N,"")</f>
        <v>0</v>
      </c>
      <c r="AD1463" s="93">
        <v>0</v>
      </c>
      <c r="AE1463" s="93">
        <v>0</v>
      </c>
      <c r="AF1463" s="93">
        <v>0</v>
      </c>
      <c r="AG1463" s="93"/>
      <c r="AH1463" s="93">
        <v>0</v>
      </c>
      <c r="AI1463" s="93">
        <v>0</v>
      </c>
      <c r="AJ1463" s="93">
        <v>0</v>
      </c>
      <c r="AK1463" s="93">
        <v>0</v>
      </c>
      <c r="AL1463" s="93">
        <v>0</v>
      </c>
      <c r="AM1463" s="49" t="s">
        <v>5559</v>
      </c>
      <c r="AN1463" s="49"/>
      <c r="AO1463" s="48" t="str" cm="1">
        <f t="array" ref="AO1463">IFERROR(_xlfn.IFS(
AQ1463="MPR ISSUE","PDH",
AQ1463="BSS Hardware Issue","BSS",
AQ1463="Sites strategiques, MLL, Pylone, etc.","ENVTECH",
AQ1463="AKTIVCO DEFAUT GE &amp; POWER Cabinet","AKTIVCO",
AQ1463="AKTIVCO Coupure ENEO &amp; Baisse de tension","AKTIVCO GRID ONLY",
AQ1463="Coupure ENEO &amp; Baisse de tension","IHS GRID ONLY",
AQ1463="Defaut GE &amp; POWER Cabinet","IHS",
AQ1463="Sharing","Partners",
AQ1463="Sites strategiques &amp; DataCenter","SST &amp; DC",
AQ1463="Exclu","Exclu",
AQ1463="SAT","SAT",
AQ1463="SPARE-ISSUE","SPARE-ISSUE",
AQ1463="Fiber CAmtel","TRANS_FO_CAMTEL",
AQ1463="Fiber AOF","Fiber AOF",
AQ1463="Projet OCM (HUAWEI)","TRAVAUX-HUAWEI",
AQ1463="Projet OCM (NOKIA)","TRAVAUX-NOKIA",
AQ1463="ACCESS-ISSUE","ACCESS-ISSUE",
AQ1463="Projet OCM (ZTE, NOKIA, autres projets)","TRAVAUX OCM",
AQ1463="No root CAuse","No root cause",
AQ1463="ODU HS","PDH",
AQ1463="IP &amp; VLAN","PDH",
AQ1463="Warehouse HUAWEI","SPARE-ISSUE",
AQ1463="SPARE-HS","SPARE-ISSUE",
AQ1463="Power Telco","BSS",AQ1463="no impacts","no impacts"
),"")</f>
        <v>No root cause</v>
      </c>
      <c r="AP1463" s="48" t="str" cm="1">
        <f t="array" ref="AP1463">IFERROR(_xlfn.IFS(
AQ1463="MPR ISSUE","TX ISSUE",
AQ1463="BSS Hardware Issue","RAN ISSUE",
AQ1463="Sites strategiques, MLL, Pylone, etc.","ENVTECH",
AQ1463="AKTIVCO DEFAUT GE &amp; POWER Cabinet","POWER ISSUE",
AQ1463="AKTIVCO Coupure ENEO &amp; Baisse de tension","POWER ISSUE",
AQ1463="Coupure ENEO &amp; Baisse de tension","POWER ISSUE",
AQ1463="Defaut GE &amp; POWER Cabinet","POWER ISSUE",
AQ1463="Sharing","POWER ISSUE",
AQ1463="Sites strategiques &amp; DataCenter","POWER ISSUE",
AQ1463="Exclu","Exclu",
AQ1463="SAT","TX ISSUE",
AQ1463="SPARE-ISSUE","SPARE-ISSUE",
AQ1463="Fiber CAmtel","TX ISSUE",
AQ1463="Fiber AOF","TX ISSUE",
AQ1463="Projet OCM (HUAWEI)","TRAVAUX-HUAWEI",
AQ1463="Projet OCM (NOKIA)","TRAVAUX -NOKIA",
AQ1463="ACCESS-ISSUE","ACCESS-ISSUE",
AQ1463="Projet OCM (ZTE, NOKIA, autres projets)","TRAVAUX OCM",
AQ1463="No root CAuse","No root cause",
AQ1463="ODU HS","TX ISSUE",
AQ1463="IP &amp; VLAN","TX ISSUE",
AQ1463="Warehouse HUAWEI","SPARE-ISSUE",
AQ1463="SPARE-HS","SPARE-ISSUE",
AQ1463="Power Telco","RAN ISSUE",AQ1463="no impacts","no impacts"
),"")</f>
        <v>No root cause</v>
      </c>
      <c r="AQ1463" s="127" t="s">
        <v>5344</v>
      </c>
      <c r="AR1463" s="48" t="str" cm="1">
        <f t="array" ref="AR1463">IFERROR(_xlfn.IFS(
AQ1463="MPR ISSUE","ACTIVE",
AQ1463="BSS Hardware Issue","ACTIVE",
AQ1463="Sites strategiques, MLL, Pylone, etc.","PASSIVE",
AQ1463="AKTIVCO DEFAUT GE &amp; POWER Cabinet","PASSIVE",
AQ1463="AKTIVCO Coupure ENEO &amp; Baisse de tension","PASSIVE",
AQ1463="Coupure ENEO &amp; Baisse de tension","PASSIVE",
AQ1463="Defaut GE &amp; POWER Cabinet","PASSIVE",
AQ1463="Sharing","PASSIVE",
AQ1463="Sites strategiques &amp; DataCenter","PASSIVE",
AQ1463="Exclu","Exclu",
AQ1463="SAT","ACTIVE",
AQ1463="SPARE-ISSUE","SPARE-ISSUE",
AQ1463="Fiber CAmtel","ACTIVE",
AQ1463="Fiber AOF","ACTIVE",
AQ1463="Projet OCM (HUAWEI)","PLANNED WORKS",
AQ1463="Projet OCM (NOKIA)","PLANNED WORKS",
AQ1463="ACCESS-ISSUE","ACCESS-ISSUE",
AQ1463="Projet OCM (ZTE, NOKIA, autres projets)","PLANNED WORKS",
AQ1463="No root CAuse","No root cause",
AQ1463="ODU HS","ACTIVE",
AQ1463="IP &amp; VLAN","ACTIVE",
AQ1463="Warehouse HUAWEI","SPARE-ISSUE",
AQ1463="SPARE-HS","SPARE-ISSUE",
AQ1463="Power Telco","ACTIVE", AQ1463="no impacts","no impacts"
),"")</f>
        <v>No root cause</v>
      </c>
      <c r="AS1463" s="92" t="s">
        <v>5537</v>
      </c>
      <c r="AT1463" s="98" t="s">
        <v>4702</v>
      </c>
      <c r="AV1463" s="17" t="s">
        <v>5537</v>
      </c>
      <c r="AW1463" s="7" t="s">
        <v>5537</v>
      </c>
      <c r="AX1463" s="6" t="s">
        <v>5537</v>
      </c>
      <c r="AY1463" s="7"/>
      <c r="AZ1463" s="3" t="s">
        <v>5537</v>
      </c>
      <c r="BA1463" s="18" t="s">
        <v>5537</v>
      </c>
      <c r="BB1463" s="18" t="s">
        <v>5537</v>
      </c>
      <c r="BC1463" s="18" t="s">
        <v>5537</v>
      </c>
      <c r="BD1463" s="18" t="s">
        <v>5537</v>
      </c>
      <c r="BE1463" s="18" t="s">
        <v>5537</v>
      </c>
      <c r="BF1463" s="18" t="s">
        <v>5537</v>
      </c>
      <c r="BG1463" s="18" t="s">
        <v>5537</v>
      </c>
      <c r="BH1463" s="18" t="s">
        <v>5537</v>
      </c>
      <c r="BI1463" s="18" t="s">
        <v>5537</v>
      </c>
      <c r="BJ1463" s="18" t="s">
        <v>5537</v>
      </c>
      <c r="BK1463" s="18" t="s">
        <v>5537</v>
      </c>
      <c r="BL1463" s="9" t="s">
        <v>5537</v>
      </c>
      <c r="BM1463" s="14" t="s">
        <v>5537</v>
      </c>
      <c r="BN1463" s="14" t="s">
        <v>5537</v>
      </c>
      <c r="BO1463" s="14" t="str">
        <f>_xlfn.XLOOKUP(B1463,'[4]cell downs 18042026 17h'!$B:$B,'[4]cell downs 18042026 17h'!$B:$B,"")</f>
        <v/>
      </c>
      <c r="BP1463" s="14" t="str">
        <f>_xlfn.XLOOKUP(B1463,'[5]Cells Huawei 19042026 15h'!$B:$B,'[5]Cells Huawei 19042026 15h'!$B:$B,"")</f>
        <v/>
      </c>
      <c r="BQ1463" s="9" t="str">
        <f>_xlfn.XLOOKUP(B1463,'[6]cells down 19042026 9H40'!$B:$B,'[6]cells down 19042026 9H40'!$B:$B,"")</f>
        <v/>
      </c>
      <c r="BR1463" s="9" t="s">
        <v>4702</v>
      </c>
      <c r="BS1463" s="9" t="s">
        <v>12</v>
      </c>
      <c r="BT1463" s="108"/>
    </row>
    <row r="1464" spans="1:72" s="9" customFormat="1" x14ac:dyDescent="0.35">
      <c r="A1464" s="1" t="s">
        <v>5153</v>
      </c>
      <c r="B1464" s="8" t="s">
        <v>5154</v>
      </c>
      <c r="C1464" s="3" t="str">
        <f>_xlfn.XLOOKUP(B1464,'[1]daily break down'!$D:$D,'[1]daily break down'!$E:$E,"")</f>
        <v>OUEST</v>
      </c>
      <c r="D1464" s="1" t="s">
        <v>11</v>
      </c>
      <c r="E1464" s="1" t="s">
        <v>12</v>
      </c>
      <c r="F1464" s="3" t="s">
        <v>102</v>
      </c>
      <c r="G1464" s="1" t="s">
        <v>3711</v>
      </c>
      <c r="H1464" s="32" t="str">
        <f>_xlfn.XLOOKUP(B1464,[2]CALCULATION!$B:$B,[2]CALCULATION!$H:$H,"")</f>
        <v>HUAWEI</v>
      </c>
      <c r="I1464" s="28">
        <v>0</v>
      </c>
      <c r="J1464" s="28">
        <v>0</v>
      </c>
      <c r="K1464" s="28">
        <v>0</v>
      </c>
      <c r="L1464" s="28">
        <v>0</v>
      </c>
      <c r="M1464" s="28">
        <v>0</v>
      </c>
      <c r="N1464" s="28">
        <v>0</v>
      </c>
      <c r="O1464" s="28">
        <v>0</v>
      </c>
      <c r="P1464" s="28">
        <v>0</v>
      </c>
      <c r="Q1464" s="28">
        <v>0</v>
      </c>
      <c r="R1464" s="28">
        <v>0</v>
      </c>
      <c r="S1464" s="93">
        <v>0</v>
      </c>
      <c r="T1464" s="93">
        <f>_xlfn.XLOOKUP(B1464,'[3]Nur des jours'!$B:$B,'[3]Nur des jours'!$U:$U,"")</f>
        <v>0</v>
      </c>
      <c r="U1464" s="93">
        <v>0</v>
      </c>
      <c r="V1464" s="93">
        <v>0</v>
      </c>
      <c r="W1464" s="93">
        <v>2.5646842620415309E-2</v>
      </c>
      <c r="X1464" s="93">
        <v>0</v>
      </c>
      <c r="Y1464" s="93">
        <v>0</v>
      </c>
      <c r="Z1464" s="93">
        <v>0</v>
      </c>
      <c r="AA1464" s="93">
        <v>0</v>
      </c>
      <c r="AB1464" s="93">
        <v>0</v>
      </c>
      <c r="AC1464" s="93">
        <f>_xlfn.XLOOKUP(B1464,'[3]Nur des jours'!$B:$B,'[3]Nur des jours'!$N:$N,"")</f>
        <v>0</v>
      </c>
      <c r="AD1464" s="93">
        <v>0</v>
      </c>
      <c r="AE1464" s="93">
        <v>0</v>
      </c>
      <c r="AF1464" s="93">
        <v>0</v>
      </c>
      <c r="AG1464" s="93"/>
      <c r="AH1464" s="93">
        <v>0</v>
      </c>
      <c r="AI1464" s="93">
        <v>0</v>
      </c>
      <c r="AJ1464" s="93">
        <v>0</v>
      </c>
      <c r="AK1464" s="93">
        <v>0</v>
      </c>
      <c r="AL1464" s="93">
        <v>0</v>
      </c>
      <c r="AM1464" s="49" t="s">
        <v>5559</v>
      </c>
      <c r="AN1464" s="49"/>
      <c r="AO1464" s="48" t="str" cm="1">
        <f t="array" ref="AO1464">IFERROR(_xlfn.IFS(
AQ1464="MPR ISSUE","PDH",
AQ1464="BSS Hardware Issue","BSS",
AQ1464="Sites strategiques, MLL, Pylone, etc.","ENVTECH",
AQ1464="AKTIVCO DEFAUT GE &amp; POWER Cabinet","AKTIVCO",
AQ1464="AKTIVCO Coupure ENEO &amp; Baisse de tension","AKTIVCO GRID ONLY",
AQ1464="Coupure ENEO &amp; Baisse de tension","IHS GRID ONLY",
AQ1464="Defaut GE &amp; POWER Cabinet","IHS",
AQ1464="Sharing","Partners",
AQ1464="Sites strategiques &amp; DataCenter","SST &amp; DC",
AQ1464="Exclu","Exclu",
AQ1464="SAT","SAT",
AQ1464="SPARE-ISSUE","SPARE-ISSUE",
AQ1464="Fiber CAmtel","TRANS_FO_CAMTEL",
AQ1464="Fiber AOF","Fiber AOF",
AQ1464="Projet OCM (HUAWEI)","TRAVAUX-HUAWEI",
AQ1464="Projet OCM (NOKIA)","TRAVAUX-NOKIA",
AQ1464="ACCESS-ISSUE","ACCESS-ISSUE",
AQ1464="Projet OCM (ZTE, NOKIA, autres projets)","TRAVAUX OCM",
AQ1464="No root CAuse","No root cause",
AQ1464="ODU HS","PDH",
AQ1464="IP &amp; VLAN","PDH",
AQ1464="Warehouse HUAWEI","SPARE-ISSUE",
AQ1464="SPARE-HS","SPARE-ISSUE",
AQ1464="Power Telco","BSS",AQ1464="no impacts","no impacts"
),"")</f>
        <v>No root cause</v>
      </c>
      <c r="AP1464" s="48" t="str" cm="1">
        <f t="array" ref="AP1464">IFERROR(_xlfn.IFS(
AQ1464="MPR ISSUE","TX ISSUE",
AQ1464="BSS Hardware Issue","RAN ISSUE",
AQ1464="Sites strategiques, MLL, Pylone, etc.","ENVTECH",
AQ1464="AKTIVCO DEFAUT GE &amp; POWER Cabinet","POWER ISSUE",
AQ1464="AKTIVCO Coupure ENEO &amp; Baisse de tension","POWER ISSUE",
AQ1464="Coupure ENEO &amp; Baisse de tension","POWER ISSUE",
AQ1464="Defaut GE &amp; POWER Cabinet","POWER ISSUE",
AQ1464="Sharing","POWER ISSUE",
AQ1464="Sites strategiques &amp; DataCenter","POWER ISSUE",
AQ1464="Exclu","Exclu",
AQ1464="SAT","TX ISSUE",
AQ1464="SPARE-ISSUE","SPARE-ISSUE",
AQ1464="Fiber CAmtel","TX ISSUE",
AQ1464="Fiber AOF","TX ISSUE",
AQ1464="Projet OCM (HUAWEI)","TRAVAUX-HUAWEI",
AQ1464="Projet OCM (NOKIA)","TRAVAUX -NOKIA",
AQ1464="ACCESS-ISSUE","ACCESS-ISSUE",
AQ1464="Projet OCM (ZTE, NOKIA, autres projets)","TRAVAUX OCM",
AQ1464="No root CAuse","No root cause",
AQ1464="ODU HS","TX ISSUE",
AQ1464="IP &amp; VLAN","TX ISSUE",
AQ1464="Warehouse HUAWEI","SPARE-ISSUE",
AQ1464="SPARE-HS","SPARE-ISSUE",
AQ1464="Power Telco","RAN ISSUE",AQ1464="no impacts","no impacts"
),"")</f>
        <v>No root cause</v>
      </c>
      <c r="AQ1464" s="127" t="s">
        <v>5344</v>
      </c>
      <c r="AR1464" s="48" t="str" cm="1">
        <f t="array" ref="AR1464">IFERROR(_xlfn.IFS(
AQ1464="MPR ISSUE","ACTIVE",
AQ1464="BSS Hardware Issue","ACTIVE",
AQ1464="Sites strategiques, MLL, Pylone, etc.","PASSIVE",
AQ1464="AKTIVCO DEFAUT GE &amp; POWER Cabinet","PASSIVE",
AQ1464="AKTIVCO Coupure ENEO &amp; Baisse de tension","PASSIVE",
AQ1464="Coupure ENEO &amp; Baisse de tension","PASSIVE",
AQ1464="Defaut GE &amp; POWER Cabinet","PASSIVE",
AQ1464="Sharing","PASSIVE",
AQ1464="Sites strategiques &amp; DataCenter","PASSIVE",
AQ1464="Exclu","Exclu",
AQ1464="SAT","ACTIVE",
AQ1464="SPARE-ISSUE","SPARE-ISSUE",
AQ1464="Fiber CAmtel","ACTIVE",
AQ1464="Fiber AOF","ACTIVE",
AQ1464="Projet OCM (HUAWEI)","PLANNED WORKS",
AQ1464="Projet OCM (NOKIA)","PLANNED WORKS",
AQ1464="ACCESS-ISSUE","ACCESS-ISSUE",
AQ1464="Projet OCM (ZTE, NOKIA, autres projets)","PLANNED WORKS",
AQ1464="No root CAuse","No root cause",
AQ1464="ODU HS","ACTIVE",
AQ1464="IP &amp; VLAN","ACTIVE",
AQ1464="Warehouse HUAWEI","SPARE-ISSUE",
AQ1464="SPARE-HS","SPARE-ISSUE",
AQ1464="Power Telco","ACTIVE", AQ1464="no impacts","no impacts"
),"")</f>
        <v>No root cause</v>
      </c>
      <c r="AS1464" s="92" t="s">
        <v>5537</v>
      </c>
      <c r="AT1464" s="98" t="s">
        <v>5154</v>
      </c>
      <c r="AV1464" s="17" t="s">
        <v>5537</v>
      </c>
      <c r="AW1464" s="7" t="s">
        <v>5537</v>
      </c>
      <c r="AX1464" s="6" t="s">
        <v>5537</v>
      </c>
      <c r="AY1464" s="7"/>
      <c r="AZ1464" s="3" t="s">
        <v>5537</v>
      </c>
      <c r="BA1464" s="18" t="s">
        <v>5537</v>
      </c>
      <c r="BB1464" s="18" t="s">
        <v>5537</v>
      </c>
      <c r="BC1464" s="18" t="s">
        <v>5537</v>
      </c>
      <c r="BD1464" s="18" t="s">
        <v>5537</v>
      </c>
      <c r="BE1464" s="18" t="s">
        <v>5537</v>
      </c>
      <c r="BF1464" s="18" t="s">
        <v>5537</v>
      </c>
      <c r="BG1464" s="18" t="s">
        <v>5537</v>
      </c>
      <c r="BH1464" s="18" t="s">
        <v>5537</v>
      </c>
      <c r="BI1464" s="18" t="s">
        <v>5537</v>
      </c>
      <c r="BJ1464" s="18" t="s">
        <v>5537</v>
      </c>
      <c r="BK1464" s="18" t="s">
        <v>5537</v>
      </c>
      <c r="BL1464" s="9" t="s">
        <v>5537</v>
      </c>
      <c r="BM1464" s="14" t="s">
        <v>5537</v>
      </c>
      <c r="BN1464" s="14" t="s">
        <v>5537</v>
      </c>
      <c r="BO1464" s="14" t="str">
        <f>_xlfn.XLOOKUP(B1464,'[4]cell downs 18042026 17h'!$B:$B,'[4]cell downs 18042026 17h'!$B:$B,"")</f>
        <v/>
      </c>
      <c r="BP1464" s="14" t="str">
        <f>_xlfn.XLOOKUP(B1464,'[5]Cells Huawei 19042026 15h'!$B:$B,'[5]Cells Huawei 19042026 15h'!$B:$B,"")</f>
        <v/>
      </c>
      <c r="BQ1464" s="9" t="str">
        <f>_xlfn.XLOOKUP(B1464,'[6]cells down 19042026 9H40'!$B:$B,'[6]cells down 19042026 9H40'!$B:$B,"")</f>
        <v/>
      </c>
      <c r="BR1464" s="9" t="s">
        <v>5154</v>
      </c>
      <c r="BS1464" s="9" t="s">
        <v>12</v>
      </c>
      <c r="BT1464" s="108"/>
    </row>
    <row r="1465" spans="1:72" s="9" customFormat="1" x14ac:dyDescent="0.35">
      <c r="A1465" s="1" t="s">
        <v>3417</v>
      </c>
      <c r="B1465" s="8" t="s">
        <v>3418</v>
      </c>
      <c r="C1465" s="3" t="str">
        <f>_xlfn.XLOOKUP(B1465,'[1]daily break down'!$D:$D,'[1]daily break down'!$E:$E,"")</f>
        <v>CENTRE</v>
      </c>
      <c r="D1465" s="1" t="s">
        <v>11</v>
      </c>
      <c r="E1465" s="1" t="s">
        <v>12</v>
      </c>
      <c r="F1465" s="3" t="s">
        <v>69</v>
      </c>
      <c r="G1465" s="1" t="s">
        <v>502</v>
      </c>
      <c r="H1465" s="34" t="str">
        <f>_xlfn.XLOOKUP(B1465,[2]CALCULATION!$B:$B,[2]CALCULATION!$H:$H,"")</f>
        <v>ZTE</v>
      </c>
      <c r="I1465" s="28">
        <v>0</v>
      </c>
      <c r="J1465" s="28">
        <v>0</v>
      </c>
      <c r="K1465" s="28">
        <v>0</v>
      </c>
      <c r="L1465" s="28">
        <v>0</v>
      </c>
      <c r="M1465" s="28">
        <v>0</v>
      </c>
      <c r="N1465" s="28">
        <v>0</v>
      </c>
      <c r="O1465" s="28">
        <v>0</v>
      </c>
      <c r="P1465" s="28">
        <v>0</v>
      </c>
      <c r="Q1465" s="28">
        <v>0</v>
      </c>
      <c r="R1465" s="28">
        <v>0</v>
      </c>
      <c r="S1465" s="93">
        <v>0</v>
      </c>
      <c r="T1465" s="93">
        <f>_xlfn.XLOOKUP(B1465,'[3]Nur des jours'!$B:$B,'[3]Nur des jours'!$U:$U,"")</f>
        <v>1.4696104533534354E-2</v>
      </c>
      <c r="U1465" s="93">
        <v>0</v>
      </c>
      <c r="V1465" s="93">
        <v>0</v>
      </c>
      <c r="W1465" s="93">
        <v>1.4696104533534354E-2</v>
      </c>
      <c r="X1465" s="93">
        <v>0</v>
      </c>
      <c r="Y1465" s="93">
        <v>0</v>
      </c>
      <c r="Z1465" s="93">
        <v>0</v>
      </c>
      <c r="AA1465" s="93">
        <v>0</v>
      </c>
      <c r="AB1465" s="93">
        <v>0</v>
      </c>
      <c r="AC1465" s="93">
        <f>_xlfn.XLOOKUP(B1465,'[3]Nur des jours'!$B:$B,'[3]Nur des jours'!$N:$N,"")</f>
        <v>0</v>
      </c>
      <c r="AD1465" s="93">
        <v>0</v>
      </c>
      <c r="AE1465" s="93">
        <v>0</v>
      </c>
      <c r="AF1465" s="93">
        <v>0</v>
      </c>
      <c r="AG1465" s="93"/>
      <c r="AH1465" s="93">
        <v>0</v>
      </c>
      <c r="AI1465" s="93">
        <v>0</v>
      </c>
      <c r="AJ1465" s="93">
        <v>0</v>
      </c>
      <c r="AK1465" s="93">
        <v>0</v>
      </c>
      <c r="AL1465" s="93">
        <v>0</v>
      </c>
      <c r="AM1465" s="49" t="s">
        <v>5559</v>
      </c>
      <c r="AN1465" s="49"/>
      <c r="AO1465" s="48" t="str" cm="1">
        <f t="array" ref="AO1465">IFERROR(_xlfn.IFS(
AQ1465="MPR ISSUE","PDH",
AQ1465="BSS Hardware Issue","BSS",
AQ1465="Sites strategiques, MLL, Pylone, etc.","ENVTECH",
AQ1465="AKTIVCO DEFAUT GE &amp; POWER Cabinet","AKTIVCO",
AQ1465="AKTIVCO Coupure ENEO &amp; Baisse de tension","AKTIVCO GRID ONLY",
AQ1465="Coupure ENEO &amp; Baisse de tension","IHS GRID ONLY",
AQ1465="Defaut GE &amp; POWER Cabinet","IHS",
AQ1465="Sharing","Partners",
AQ1465="Sites strategiques &amp; DataCenter","SST &amp; DC",
AQ1465="Exclu","Exclu",
AQ1465="SAT","SAT",
AQ1465="SPARE-ISSUE","SPARE-ISSUE",
AQ1465="Fiber CAmtel","TRANS_FO_CAMTEL",
AQ1465="Fiber AOF","Fiber AOF",
AQ1465="Projet OCM (HUAWEI)","TRAVAUX-HUAWEI",
AQ1465="Projet OCM (NOKIA)","TRAVAUX-NOKIA",
AQ1465="ACCESS-ISSUE","ACCESS-ISSUE",
AQ1465="Projet OCM (ZTE, NOKIA, autres projets)","TRAVAUX OCM",
AQ1465="No root CAuse","No root cause",
AQ1465="ODU HS","PDH",
AQ1465="IP &amp; VLAN","PDH",
AQ1465="Warehouse HUAWEI","SPARE-ISSUE",
AQ1465="SPARE-HS","SPARE-ISSUE",
AQ1465="Power Telco","BSS",AQ1465="no impacts","no impacts"
),"")</f>
        <v>No root cause</v>
      </c>
      <c r="AP1465" s="48" t="str" cm="1">
        <f t="array" ref="AP1465">IFERROR(_xlfn.IFS(
AQ1465="MPR ISSUE","TX ISSUE",
AQ1465="BSS Hardware Issue","RAN ISSUE",
AQ1465="Sites strategiques, MLL, Pylone, etc.","ENVTECH",
AQ1465="AKTIVCO DEFAUT GE &amp; POWER Cabinet","POWER ISSUE",
AQ1465="AKTIVCO Coupure ENEO &amp; Baisse de tension","POWER ISSUE",
AQ1465="Coupure ENEO &amp; Baisse de tension","POWER ISSUE",
AQ1465="Defaut GE &amp; POWER Cabinet","POWER ISSUE",
AQ1465="Sharing","POWER ISSUE",
AQ1465="Sites strategiques &amp; DataCenter","POWER ISSUE",
AQ1465="Exclu","Exclu",
AQ1465="SAT","TX ISSUE",
AQ1465="SPARE-ISSUE","SPARE-ISSUE",
AQ1465="Fiber CAmtel","TX ISSUE",
AQ1465="Fiber AOF","TX ISSUE",
AQ1465="Projet OCM (HUAWEI)","TRAVAUX-HUAWEI",
AQ1465="Projet OCM (NOKIA)","TRAVAUX -NOKIA",
AQ1465="ACCESS-ISSUE","ACCESS-ISSUE",
AQ1465="Projet OCM (ZTE, NOKIA, autres projets)","TRAVAUX OCM",
AQ1465="No root CAuse","No root cause",
AQ1465="ODU HS","TX ISSUE",
AQ1465="IP &amp; VLAN","TX ISSUE",
AQ1465="Warehouse HUAWEI","SPARE-ISSUE",
AQ1465="SPARE-HS","SPARE-ISSUE",
AQ1465="Power Telco","RAN ISSUE",AQ1465="no impacts","no impacts"
),"")</f>
        <v>No root cause</v>
      </c>
      <c r="AQ1465" s="127" t="s">
        <v>5344</v>
      </c>
      <c r="AR1465" s="48" t="str" cm="1">
        <f t="array" ref="AR1465">IFERROR(_xlfn.IFS(
AQ1465="MPR ISSUE","ACTIVE",
AQ1465="BSS Hardware Issue","ACTIVE",
AQ1465="Sites strategiques, MLL, Pylone, etc.","PASSIVE",
AQ1465="AKTIVCO DEFAUT GE &amp; POWER Cabinet","PASSIVE",
AQ1465="AKTIVCO Coupure ENEO &amp; Baisse de tension","PASSIVE",
AQ1465="Coupure ENEO &amp; Baisse de tension","PASSIVE",
AQ1465="Defaut GE &amp; POWER Cabinet","PASSIVE",
AQ1465="Sharing","PASSIVE",
AQ1465="Sites strategiques &amp; DataCenter","PASSIVE",
AQ1465="Exclu","Exclu",
AQ1465="SAT","ACTIVE",
AQ1465="SPARE-ISSUE","SPARE-ISSUE",
AQ1465="Fiber CAmtel","ACTIVE",
AQ1465="Fiber AOF","ACTIVE",
AQ1465="Projet OCM (HUAWEI)","PLANNED WORKS",
AQ1465="Projet OCM (NOKIA)","PLANNED WORKS",
AQ1465="ACCESS-ISSUE","ACCESS-ISSUE",
AQ1465="Projet OCM (ZTE, NOKIA, autres projets)","PLANNED WORKS",
AQ1465="No root CAuse","No root cause",
AQ1465="ODU HS","ACTIVE",
AQ1465="IP &amp; VLAN","ACTIVE",
AQ1465="Warehouse HUAWEI","SPARE-ISSUE",
AQ1465="SPARE-HS","SPARE-ISSUE",
AQ1465="Power Telco","ACTIVE", AQ1465="no impacts","no impacts"
),"")</f>
        <v>No root cause</v>
      </c>
      <c r="AS1465" s="92" t="s">
        <v>5537</v>
      </c>
      <c r="AT1465" s="98" t="s">
        <v>3418</v>
      </c>
      <c r="AV1465" s="17" t="s">
        <v>5537</v>
      </c>
      <c r="AW1465" s="7" t="s">
        <v>5537</v>
      </c>
      <c r="AX1465" s="6" t="s">
        <v>5537</v>
      </c>
      <c r="AY1465" s="7"/>
      <c r="AZ1465" s="3" t="s">
        <v>5537</v>
      </c>
      <c r="BA1465" s="18" t="s">
        <v>5537</v>
      </c>
      <c r="BB1465" s="18" t="s">
        <v>5537</v>
      </c>
      <c r="BC1465" s="18" t="s">
        <v>5537</v>
      </c>
      <c r="BD1465" s="18" t="s">
        <v>5537</v>
      </c>
      <c r="BE1465" s="18" t="s">
        <v>5537</v>
      </c>
      <c r="BF1465" s="18" t="s">
        <v>5537</v>
      </c>
      <c r="BG1465" s="18" t="s">
        <v>5537</v>
      </c>
      <c r="BH1465" s="18" t="s">
        <v>5537</v>
      </c>
      <c r="BI1465" s="18" t="s">
        <v>5537</v>
      </c>
      <c r="BJ1465" s="18" t="s">
        <v>5537</v>
      </c>
      <c r="BK1465" s="18" t="s">
        <v>5537</v>
      </c>
      <c r="BL1465" s="9" t="s">
        <v>5537</v>
      </c>
      <c r="BM1465" s="14" t="s">
        <v>5537</v>
      </c>
      <c r="BN1465" s="14" t="s">
        <v>5537</v>
      </c>
      <c r="BO1465" s="14" t="str">
        <f>_xlfn.XLOOKUP(B1465,'[4]cell downs 18042026 17h'!$B:$B,'[4]cell downs 18042026 17h'!$B:$B,"")</f>
        <v/>
      </c>
      <c r="BP1465" s="14" t="str">
        <f>_xlfn.XLOOKUP(B1465,'[5]Cells Huawei 19042026 15h'!$B:$B,'[5]Cells Huawei 19042026 15h'!$B:$B,"")</f>
        <v/>
      </c>
      <c r="BQ1465" s="9" t="str">
        <f>_xlfn.XLOOKUP(B1465,'[6]cells down 19042026 9H40'!$B:$B,'[6]cells down 19042026 9H40'!$B:$B,"")</f>
        <v/>
      </c>
      <c r="BR1465" s="9" t="s">
        <v>3418</v>
      </c>
      <c r="BS1465" s="9" t="s">
        <v>12</v>
      </c>
      <c r="BT1465" s="108"/>
    </row>
    <row r="1466" spans="1:72" s="9" customFormat="1" x14ac:dyDescent="0.35">
      <c r="A1466" s="1" t="s">
        <v>1782</v>
      </c>
      <c r="B1466" s="8" t="s">
        <v>1783</v>
      </c>
      <c r="C1466" s="3" t="str">
        <f>_xlfn.XLOOKUP(B1466,'[1]daily break down'!$D:$D,'[1]daily break down'!$E:$E,"")</f>
        <v>CENTRE</v>
      </c>
      <c r="D1466" s="1" t="s">
        <v>11</v>
      </c>
      <c r="E1466" s="1" t="s">
        <v>12</v>
      </c>
      <c r="F1466" s="3" t="s">
        <v>69</v>
      </c>
      <c r="G1466" s="1" t="s">
        <v>502</v>
      </c>
      <c r="H1466" s="34" t="str">
        <f>_xlfn.XLOOKUP(B1466,[2]CALCULATION!$B:$B,[2]CALCULATION!$H:$H,"")</f>
        <v>ZTE</v>
      </c>
      <c r="I1466" s="28">
        <v>0</v>
      </c>
      <c r="J1466" s="28">
        <v>0</v>
      </c>
      <c r="K1466" s="28">
        <v>0</v>
      </c>
      <c r="L1466" s="28">
        <v>0</v>
      </c>
      <c r="M1466" s="28">
        <v>0</v>
      </c>
      <c r="N1466" s="28">
        <v>0</v>
      </c>
      <c r="O1466" s="28">
        <v>0</v>
      </c>
      <c r="P1466" s="28">
        <v>0</v>
      </c>
      <c r="Q1466" s="28">
        <v>0</v>
      </c>
      <c r="R1466" s="28">
        <v>0</v>
      </c>
      <c r="S1466" s="93">
        <v>0</v>
      </c>
      <c r="T1466" s="93">
        <f>_xlfn.XLOOKUP(B1466,'[3]Nur des jours'!$B:$B,'[3]Nur des jours'!$U:$U,"")</f>
        <v>1.2431049587225291E-2</v>
      </c>
      <c r="U1466" s="93">
        <v>0</v>
      </c>
      <c r="V1466" s="93">
        <v>0</v>
      </c>
      <c r="W1466" s="93">
        <v>1.2431049587225294E-2</v>
      </c>
      <c r="X1466" s="93">
        <v>0</v>
      </c>
      <c r="Y1466" s="93">
        <v>0</v>
      </c>
      <c r="Z1466" s="93">
        <v>0</v>
      </c>
      <c r="AA1466" s="93">
        <v>0</v>
      </c>
      <c r="AB1466" s="93">
        <v>0</v>
      </c>
      <c r="AC1466" s="93">
        <f>_xlfn.XLOOKUP(B1466,'[3]Nur des jours'!$B:$B,'[3]Nur des jours'!$N:$N,"")</f>
        <v>0</v>
      </c>
      <c r="AD1466" s="93">
        <v>0</v>
      </c>
      <c r="AE1466" s="93">
        <v>0</v>
      </c>
      <c r="AF1466" s="93">
        <v>0</v>
      </c>
      <c r="AG1466" s="93"/>
      <c r="AH1466" s="93">
        <v>0</v>
      </c>
      <c r="AI1466" s="93">
        <v>0</v>
      </c>
      <c r="AJ1466" s="93">
        <v>0</v>
      </c>
      <c r="AK1466" s="93">
        <v>0</v>
      </c>
      <c r="AL1466" s="93">
        <v>0</v>
      </c>
      <c r="AM1466" s="49" t="s">
        <v>5559</v>
      </c>
      <c r="AN1466" s="49"/>
      <c r="AO1466" s="48" t="str" cm="1">
        <f t="array" ref="AO1466">IFERROR(_xlfn.IFS(
AQ1466="MPR ISSUE","PDH",
AQ1466="BSS Hardware Issue","BSS",
AQ1466="Sites strategiques, MLL, Pylone, etc.","ENVTECH",
AQ1466="AKTIVCO DEFAUT GE &amp; POWER Cabinet","AKTIVCO",
AQ1466="AKTIVCO Coupure ENEO &amp; Baisse de tension","AKTIVCO GRID ONLY",
AQ1466="Coupure ENEO &amp; Baisse de tension","IHS GRID ONLY",
AQ1466="Defaut GE &amp; POWER Cabinet","IHS",
AQ1466="Sharing","Partners",
AQ1466="Sites strategiques &amp; DataCenter","SST &amp; DC",
AQ1466="Exclu","Exclu",
AQ1466="SAT","SAT",
AQ1466="SPARE-ISSUE","SPARE-ISSUE",
AQ1466="Fiber CAmtel","TRANS_FO_CAMTEL",
AQ1466="Fiber AOF","Fiber AOF",
AQ1466="Projet OCM (HUAWEI)","TRAVAUX-HUAWEI",
AQ1466="Projet OCM (NOKIA)","TRAVAUX-NOKIA",
AQ1466="ACCESS-ISSUE","ACCESS-ISSUE",
AQ1466="Projet OCM (ZTE, NOKIA, autres projets)","TRAVAUX OCM",
AQ1466="No root CAuse","No root cause",
AQ1466="ODU HS","PDH",
AQ1466="IP &amp; VLAN","PDH",
AQ1466="Warehouse HUAWEI","SPARE-ISSUE",
AQ1466="SPARE-HS","SPARE-ISSUE",
AQ1466="Power Telco","BSS",AQ1466="no impacts","no impacts"
),"")</f>
        <v>No root cause</v>
      </c>
      <c r="AP1466" s="48" t="str" cm="1">
        <f t="array" ref="AP1466">IFERROR(_xlfn.IFS(
AQ1466="MPR ISSUE","TX ISSUE",
AQ1466="BSS Hardware Issue","RAN ISSUE",
AQ1466="Sites strategiques, MLL, Pylone, etc.","ENVTECH",
AQ1466="AKTIVCO DEFAUT GE &amp; POWER Cabinet","POWER ISSUE",
AQ1466="AKTIVCO Coupure ENEO &amp; Baisse de tension","POWER ISSUE",
AQ1466="Coupure ENEO &amp; Baisse de tension","POWER ISSUE",
AQ1466="Defaut GE &amp; POWER Cabinet","POWER ISSUE",
AQ1466="Sharing","POWER ISSUE",
AQ1466="Sites strategiques &amp; DataCenter","POWER ISSUE",
AQ1466="Exclu","Exclu",
AQ1466="SAT","TX ISSUE",
AQ1466="SPARE-ISSUE","SPARE-ISSUE",
AQ1466="Fiber CAmtel","TX ISSUE",
AQ1466="Fiber AOF","TX ISSUE",
AQ1466="Projet OCM (HUAWEI)","TRAVAUX-HUAWEI",
AQ1466="Projet OCM (NOKIA)","TRAVAUX -NOKIA",
AQ1466="ACCESS-ISSUE","ACCESS-ISSUE",
AQ1466="Projet OCM (ZTE, NOKIA, autres projets)","TRAVAUX OCM",
AQ1466="No root CAuse","No root cause",
AQ1466="ODU HS","TX ISSUE",
AQ1466="IP &amp; VLAN","TX ISSUE",
AQ1466="Warehouse HUAWEI","SPARE-ISSUE",
AQ1466="SPARE-HS","SPARE-ISSUE",
AQ1466="Power Telco","RAN ISSUE",AQ1466="no impacts","no impacts"
),"")</f>
        <v>No root cause</v>
      </c>
      <c r="AQ1466" s="127" t="s">
        <v>5344</v>
      </c>
      <c r="AR1466" s="48" t="str" cm="1">
        <f t="array" ref="AR1466">IFERROR(_xlfn.IFS(
AQ1466="MPR ISSUE","ACTIVE",
AQ1466="BSS Hardware Issue","ACTIVE",
AQ1466="Sites strategiques, MLL, Pylone, etc.","PASSIVE",
AQ1466="AKTIVCO DEFAUT GE &amp; POWER Cabinet","PASSIVE",
AQ1466="AKTIVCO Coupure ENEO &amp; Baisse de tension","PASSIVE",
AQ1466="Coupure ENEO &amp; Baisse de tension","PASSIVE",
AQ1466="Defaut GE &amp; POWER Cabinet","PASSIVE",
AQ1466="Sharing","PASSIVE",
AQ1466="Sites strategiques &amp; DataCenter","PASSIVE",
AQ1466="Exclu","Exclu",
AQ1466="SAT","ACTIVE",
AQ1466="SPARE-ISSUE","SPARE-ISSUE",
AQ1466="Fiber CAmtel","ACTIVE",
AQ1466="Fiber AOF","ACTIVE",
AQ1466="Projet OCM (HUAWEI)","PLANNED WORKS",
AQ1466="Projet OCM (NOKIA)","PLANNED WORKS",
AQ1466="ACCESS-ISSUE","ACCESS-ISSUE",
AQ1466="Projet OCM (ZTE, NOKIA, autres projets)","PLANNED WORKS",
AQ1466="No root CAuse","No root cause",
AQ1466="ODU HS","ACTIVE",
AQ1466="IP &amp; VLAN","ACTIVE",
AQ1466="Warehouse HUAWEI","SPARE-ISSUE",
AQ1466="SPARE-HS","SPARE-ISSUE",
AQ1466="Power Telco","ACTIVE", AQ1466="no impacts","no impacts"
),"")</f>
        <v>No root cause</v>
      </c>
      <c r="AS1466" s="92" t="s">
        <v>5537</v>
      </c>
      <c r="AT1466" s="98" t="s">
        <v>1783</v>
      </c>
      <c r="AV1466" s="17" t="s">
        <v>5537</v>
      </c>
      <c r="AW1466" s="7" t="s">
        <v>5537</v>
      </c>
      <c r="AX1466" s="6" t="s">
        <v>5537</v>
      </c>
      <c r="AY1466" s="7"/>
      <c r="AZ1466" s="3" t="s">
        <v>5537</v>
      </c>
      <c r="BA1466" s="18" t="s">
        <v>5537</v>
      </c>
      <c r="BB1466" s="18" t="s">
        <v>5537</v>
      </c>
      <c r="BC1466" s="18" t="s">
        <v>5537</v>
      </c>
      <c r="BD1466" s="18" t="s">
        <v>5537</v>
      </c>
      <c r="BE1466" s="18" t="s">
        <v>5537</v>
      </c>
      <c r="BF1466" s="18" t="s">
        <v>5537</v>
      </c>
      <c r="BG1466" s="18" t="s">
        <v>5537</v>
      </c>
      <c r="BH1466" s="18" t="s">
        <v>5537</v>
      </c>
      <c r="BI1466" s="18" t="s">
        <v>5537</v>
      </c>
      <c r="BJ1466" s="18" t="s">
        <v>5537</v>
      </c>
      <c r="BK1466" s="18" t="s">
        <v>5537</v>
      </c>
      <c r="BL1466" s="9" t="s">
        <v>5537</v>
      </c>
      <c r="BM1466" s="14" t="s">
        <v>5537</v>
      </c>
      <c r="BN1466" s="14" t="s">
        <v>5537</v>
      </c>
      <c r="BO1466" s="14" t="str">
        <f>_xlfn.XLOOKUP(B1466,'[4]cell downs 18042026 17h'!$B:$B,'[4]cell downs 18042026 17h'!$B:$B,"")</f>
        <v/>
      </c>
      <c r="BP1466" s="14" t="str">
        <f>_xlfn.XLOOKUP(B1466,'[5]Cells Huawei 19042026 15h'!$B:$B,'[5]Cells Huawei 19042026 15h'!$B:$B,"")</f>
        <v/>
      </c>
      <c r="BQ1466" s="9" t="str">
        <f>_xlfn.XLOOKUP(B1466,'[6]cells down 19042026 9H40'!$B:$B,'[6]cells down 19042026 9H40'!$B:$B,"")</f>
        <v/>
      </c>
      <c r="BR1466" s="9" t="s">
        <v>1783</v>
      </c>
      <c r="BS1466" s="9" t="s">
        <v>1129</v>
      </c>
      <c r="BT1466" s="108"/>
    </row>
    <row r="1467" spans="1:72" s="9" customFormat="1" x14ac:dyDescent="0.35">
      <c r="A1467" s="1" t="s">
        <v>4221</v>
      </c>
      <c r="B1467" s="8" t="s">
        <v>4222</v>
      </c>
      <c r="C1467" s="3" t="str">
        <f>_xlfn.XLOOKUP(B1467,'[1]daily break down'!$D:$D,'[1]daily break down'!$E:$E,"")</f>
        <v>LITTORAL</v>
      </c>
      <c r="D1467" s="1" t="s">
        <v>11</v>
      </c>
      <c r="E1467" s="1" t="s">
        <v>318</v>
      </c>
      <c r="F1467" s="3" t="s">
        <v>69</v>
      </c>
      <c r="G1467" s="1" t="s">
        <v>502</v>
      </c>
      <c r="H1467" s="34" t="str">
        <f>_xlfn.XLOOKUP(B1467,[2]CALCULATION!$B:$B,[2]CALCULATION!$H:$H,"")</f>
        <v>ZTE</v>
      </c>
      <c r="I1467" s="28">
        <v>0</v>
      </c>
      <c r="J1467" s="28">
        <v>3.2031800658042973E-2</v>
      </c>
      <c r="K1467" s="28">
        <v>1.3911361087569274E-3</v>
      </c>
      <c r="L1467" s="28">
        <v>0</v>
      </c>
      <c r="M1467" s="28">
        <v>0</v>
      </c>
      <c r="N1467" s="28">
        <v>0</v>
      </c>
      <c r="O1467" s="28">
        <v>0</v>
      </c>
      <c r="P1467" s="28">
        <v>0</v>
      </c>
      <c r="Q1467" s="28">
        <v>0</v>
      </c>
      <c r="R1467" s="28">
        <v>0</v>
      </c>
      <c r="S1467" s="93">
        <v>16.943253061212843</v>
      </c>
      <c r="T1467" s="93">
        <f>_xlfn.XLOOKUP(B1467,'[3]Nur des jours'!$B:$B,'[3]Nur des jours'!$U:$U,"")</f>
        <v>1.2038677864242234E-2</v>
      </c>
      <c r="U1467" s="93">
        <v>0</v>
      </c>
      <c r="V1467" s="93">
        <v>0</v>
      </c>
      <c r="W1467" s="93">
        <v>1.2038677864242234E-2</v>
      </c>
      <c r="X1467" s="93">
        <v>0</v>
      </c>
      <c r="Y1467" s="93">
        <v>0</v>
      </c>
      <c r="Z1467" s="93">
        <v>0</v>
      </c>
      <c r="AA1467" s="93">
        <v>0</v>
      </c>
      <c r="AB1467" s="93">
        <v>0</v>
      </c>
      <c r="AC1467" s="93">
        <f>_xlfn.XLOOKUP(B1467,'[3]Nur des jours'!$B:$B,'[3]Nur des jours'!$N:$N,"")</f>
        <v>0</v>
      </c>
      <c r="AD1467" s="93">
        <v>0</v>
      </c>
      <c r="AE1467" s="93">
        <v>0</v>
      </c>
      <c r="AF1467" s="93">
        <v>0</v>
      </c>
      <c r="AG1467" s="93"/>
      <c r="AH1467" s="93">
        <v>0</v>
      </c>
      <c r="AI1467" s="93">
        <v>0</v>
      </c>
      <c r="AJ1467" s="93">
        <v>0</v>
      </c>
      <c r="AK1467" s="93">
        <v>0</v>
      </c>
      <c r="AL1467" s="93">
        <v>0</v>
      </c>
      <c r="AM1467" s="49" t="s">
        <v>5559</v>
      </c>
      <c r="AN1467" s="49"/>
      <c r="AO1467" s="48" t="str" cm="1">
        <f t="array" ref="AO1467">IFERROR(_xlfn.IFS(
AQ1467="MPR ISSUE","PDH",
AQ1467="BSS Hardware Issue","BSS",
AQ1467="Sites strategiques, MLL, Pylone, etc.","ENVTECH",
AQ1467="AKTIVCO DEFAUT GE &amp; POWER Cabinet","AKTIVCO",
AQ1467="AKTIVCO Coupure ENEO &amp; Baisse de tension","AKTIVCO GRID ONLY",
AQ1467="Coupure ENEO &amp; Baisse de tension","IHS GRID ONLY",
AQ1467="Defaut GE &amp; POWER Cabinet","IHS",
AQ1467="Sharing","Partners",
AQ1467="Sites strategiques &amp; DataCenter","SST &amp; DC",
AQ1467="Exclu","Exclu",
AQ1467="SAT","SAT",
AQ1467="SPARE-ISSUE","SPARE-ISSUE",
AQ1467="Fiber CAmtel","TRANS_FO_CAMTEL",
AQ1467="Fiber AOF","Fiber AOF",
AQ1467="Projet OCM (HUAWEI)","TRAVAUX-HUAWEI",
AQ1467="Projet OCM (NOKIA)","TRAVAUX-NOKIA",
AQ1467="ACCESS-ISSUE","ACCESS-ISSUE",
AQ1467="Projet OCM (ZTE, NOKIA, autres projets)","TRAVAUX OCM",
AQ1467="No root CAuse","No root cause",
AQ1467="ODU HS","PDH",
AQ1467="IP &amp; VLAN","PDH",
AQ1467="Warehouse HUAWEI","SPARE-ISSUE",
AQ1467="SPARE-HS","SPARE-ISSUE",
AQ1467="Power Telco","BSS",AQ1467="no impacts","no impacts"
),"")</f>
        <v>No root cause</v>
      </c>
      <c r="AP1467" s="48" t="str" cm="1">
        <f t="array" ref="AP1467">IFERROR(_xlfn.IFS(
AQ1467="MPR ISSUE","TX ISSUE",
AQ1467="BSS Hardware Issue","RAN ISSUE",
AQ1467="Sites strategiques, MLL, Pylone, etc.","ENVTECH",
AQ1467="AKTIVCO DEFAUT GE &amp; POWER Cabinet","POWER ISSUE",
AQ1467="AKTIVCO Coupure ENEO &amp; Baisse de tension","POWER ISSUE",
AQ1467="Coupure ENEO &amp; Baisse de tension","POWER ISSUE",
AQ1467="Defaut GE &amp; POWER Cabinet","POWER ISSUE",
AQ1467="Sharing","POWER ISSUE",
AQ1467="Sites strategiques &amp; DataCenter","POWER ISSUE",
AQ1467="Exclu","Exclu",
AQ1467="SAT","TX ISSUE",
AQ1467="SPARE-ISSUE","SPARE-ISSUE",
AQ1467="Fiber CAmtel","TX ISSUE",
AQ1467="Fiber AOF","TX ISSUE",
AQ1467="Projet OCM (HUAWEI)","TRAVAUX-HUAWEI",
AQ1467="Projet OCM (NOKIA)","TRAVAUX -NOKIA",
AQ1467="ACCESS-ISSUE","ACCESS-ISSUE",
AQ1467="Projet OCM (ZTE, NOKIA, autres projets)","TRAVAUX OCM",
AQ1467="No root CAuse","No root cause",
AQ1467="ODU HS","TX ISSUE",
AQ1467="IP &amp; VLAN","TX ISSUE",
AQ1467="Warehouse HUAWEI","SPARE-ISSUE",
AQ1467="SPARE-HS","SPARE-ISSUE",
AQ1467="Power Telco","RAN ISSUE",AQ1467="no impacts","no impacts"
),"")</f>
        <v>No root cause</v>
      </c>
      <c r="AQ1467" s="127" t="s">
        <v>5344</v>
      </c>
      <c r="AR1467" s="48" t="str" cm="1">
        <f t="array" ref="AR1467">IFERROR(_xlfn.IFS(
AQ1467="MPR ISSUE","ACTIVE",
AQ1467="BSS Hardware Issue","ACTIVE",
AQ1467="Sites strategiques, MLL, Pylone, etc.","PASSIVE",
AQ1467="AKTIVCO DEFAUT GE &amp; POWER Cabinet","PASSIVE",
AQ1467="AKTIVCO Coupure ENEO &amp; Baisse de tension","PASSIVE",
AQ1467="Coupure ENEO &amp; Baisse de tension","PASSIVE",
AQ1467="Defaut GE &amp; POWER Cabinet","PASSIVE",
AQ1467="Sharing","PASSIVE",
AQ1467="Sites strategiques &amp; DataCenter","PASSIVE",
AQ1467="Exclu","Exclu",
AQ1467="SAT","ACTIVE",
AQ1467="SPARE-ISSUE","SPARE-ISSUE",
AQ1467="Fiber CAmtel","ACTIVE",
AQ1467="Fiber AOF","ACTIVE",
AQ1467="Projet OCM (HUAWEI)","PLANNED WORKS",
AQ1467="Projet OCM (NOKIA)","PLANNED WORKS",
AQ1467="ACCESS-ISSUE","ACCESS-ISSUE",
AQ1467="Projet OCM (ZTE, NOKIA, autres projets)","PLANNED WORKS",
AQ1467="No root CAuse","No root cause",
AQ1467="ODU HS","ACTIVE",
AQ1467="IP &amp; VLAN","ACTIVE",
AQ1467="Warehouse HUAWEI","SPARE-ISSUE",
AQ1467="SPARE-HS","SPARE-ISSUE",
AQ1467="Power Telco","ACTIVE", AQ1467="no impacts","no impacts"
),"")</f>
        <v>No root cause</v>
      </c>
      <c r="AS1467" s="92" t="s">
        <v>5537</v>
      </c>
      <c r="AT1467" s="98" t="s">
        <v>4222</v>
      </c>
      <c r="AV1467" s="17" t="s">
        <v>5537</v>
      </c>
      <c r="AW1467" s="7" t="s">
        <v>5537</v>
      </c>
      <c r="AX1467" s="6" t="s">
        <v>5537</v>
      </c>
      <c r="AY1467" s="7"/>
      <c r="AZ1467" s="3" t="s">
        <v>5537</v>
      </c>
      <c r="BA1467" s="18" t="s">
        <v>5537</v>
      </c>
      <c r="BB1467" s="18" t="s">
        <v>5537</v>
      </c>
      <c r="BC1467" s="18" t="s">
        <v>5537</v>
      </c>
      <c r="BD1467" s="18" t="s">
        <v>5537</v>
      </c>
      <c r="BE1467" s="18" t="s">
        <v>5537</v>
      </c>
      <c r="BF1467" s="18" t="s">
        <v>5537</v>
      </c>
      <c r="BG1467" s="18" t="s">
        <v>5537</v>
      </c>
      <c r="BH1467" s="18" t="s">
        <v>5537</v>
      </c>
      <c r="BI1467" s="18" t="s">
        <v>5537</v>
      </c>
      <c r="BJ1467" s="18" t="s">
        <v>5537</v>
      </c>
      <c r="BK1467" s="18" t="s">
        <v>5537</v>
      </c>
      <c r="BL1467" s="9" t="s">
        <v>5537</v>
      </c>
      <c r="BM1467" s="14" t="s">
        <v>5537</v>
      </c>
      <c r="BN1467" s="14" t="s">
        <v>5537</v>
      </c>
      <c r="BO1467" s="14" t="str">
        <f>_xlfn.XLOOKUP(B1467,'[4]cell downs 18042026 17h'!$B:$B,'[4]cell downs 18042026 17h'!$B:$B,"")</f>
        <v/>
      </c>
      <c r="BP1467" s="14" t="str">
        <f>_xlfn.XLOOKUP(B1467,'[5]Cells Huawei 19042026 15h'!$B:$B,'[5]Cells Huawei 19042026 15h'!$B:$B,"")</f>
        <v/>
      </c>
      <c r="BQ1467" s="9" t="str">
        <f>_xlfn.XLOOKUP(B1467,'[6]cells down 19042026 9H40'!$B:$B,'[6]cells down 19042026 9H40'!$B:$B,"")</f>
        <v/>
      </c>
      <c r="BR1467" s="9" t="s">
        <v>4222</v>
      </c>
      <c r="BS1467" s="9" t="s">
        <v>5537</v>
      </c>
      <c r="BT1467" s="108"/>
    </row>
    <row r="1468" spans="1:72" s="9" customFormat="1" x14ac:dyDescent="0.35">
      <c r="A1468" s="1" t="s">
        <v>4324</v>
      </c>
      <c r="B1468" s="8" t="s">
        <v>4325</v>
      </c>
      <c r="C1468" s="3" t="str">
        <f>_xlfn.XLOOKUP(B1468,'[1]daily break down'!$D:$D,'[1]daily break down'!$E:$E,"")</f>
        <v>CENTRE</v>
      </c>
      <c r="D1468" s="1" t="s">
        <v>11</v>
      </c>
      <c r="E1468" s="1" t="s">
        <v>12</v>
      </c>
      <c r="F1468" s="3" t="s">
        <v>69</v>
      </c>
      <c r="G1468" s="1" t="s">
        <v>1216</v>
      </c>
      <c r="H1468" s="34" t="str">
        <f>_xlfn.XLOOKUP(B1468,[2]CALCULATION!$B:$B,[2]CALCULATION!$H:$H,"")</f>
        <v>ZTE</v>
      </c>
      <c r="I1468" s="28">
        <v>0</v>
      </c>
      <c r="J1468" s="28">
        <v>0.13228277588012607</v>
      </c>
      <c r="K1468" s="28">
        <v>0</v>
      </c>
      <c r="L1468" s="28">
        <v>0</v>
      </c>
      <c r="M1468" s="28">
        <v>0</v>
      </c>
      <c r="N1468" s="28">
        <v>0</v>
      </c>
      <c r="O1468" s="28">
        <v>0</v>
      </c>
      <c r="P1468" s="28">
        <v>0</v>
      </c>
      <c r="Q1468" s="28">
        <v>0</v>
      </c>
      <c r="R1468" s="28">
        <v>0</v>
      </c>
      <c r="S1468" s="93">
        <v>0</v>
      </c>
      <c r="T1468" s="93">
        <f>_xlfn.XLOOKUP(B1468,'[3]Nur des jours'!$B:$B,'[3]Nur des jours'!$U:$U,"")</f>
        <v>0</v>
      </c>
      <c r="U1468" s="93">
        <v>0</v>
      </c>
      <c r="V1468" s="93">
        <v>0</v>
      </c>
      <c r="W1468" s="93">
        <v>1.2020842785924555E-2</v>
      </c>
      <c r="X1468" s="93">
        <v>0</v>
      </c>
      <c r="Y1468" s="93">
        <v>0</v>
      </c>
      <c r="Z1468" s="93">
        <v>0</v>
      </c>
      <c r="AA1468" s="93">
        <v>0</v>
      </c>
      <c r="AB1468" s="93">
        <v>0</v>
      </c>
      <c r="AC1468" s="93">
        <f>_xlfn.XLOOKUP(B1468,'[3]Nur des jours'!$B:$B,'[3]Nur des jours'!$N:$N,"")</f>
        <v>0</v>
      </c>
      <c r="AD1468" s="93">
        <v>0</v>
      </c>
      <c r="AE1468" s="93">
        <v>0</v>
      </c>
      <c r="AF1468" s="93">
        <v>0</v>
      </c>
      <c r="AG1468" s="93"/>
      <c r="AH1468" s="93">
        <v>0</v>
      </c>
      <c r="AI1468" s="93">
        <v>0</v>
      </c>
      <c r="AJ1468" s="93">
        <v>0</v>
      </c>
      <c r="AK1468" s="93">
        <v>0</v>
      </c>
      <c r="AL1468" s="93">
        <v>0</v>
      </c>
      <c r="AM1468" s="49" t="s">
        <v>5559</v>
      </c>
      <c r="AN1468" s="49"/>
      <c r="AO1468" s="48" t="str" cm="1">
        <f t="array" ref="AO1468">IFERROR(_xlfn.IFS(
AQ1468="MPR ISSUE","PDH",
AQ1468="BSS Hardware Issue","BSS",
AQ1468="Sites strategiques, MLL, Pylone, etc.","ENVTECH",
AQ1468="AKTIVCO DEFAUT GE &amp; POWER Cabinet","AKTIVCO",
AQ1468="AKTIVCO Coupure ENEO &amp; Baisse de tension","AKTIVCO GRID ONLY",
AQ1468="Coupure ENEO &amp; Baisse de tension","IHS GRID ONLY",
AQ1468="Defaut GE &amp; POWER Cabinet","IHS",
AQ1468="Sharing","Partners",
AQ1468="Sites strategiques &amp; DataCenter","SST &amp; DC",
AQ1468="Exclu","Exclu",
AQ1468="SAT","SAT",
AQ1468="SPARE-ISSUE","SPARE-ISSUE",
AQ1468="Fiber CAmtel","TRANS_FO_CAMTEL",
AQ1468="Fiber AOF","Fiber AOF",
AQ1468="Projet OCM (HUAWEI)","TRAVAUX-HUAWEI",
AQ1468="Projet OCM (NOKIA)","TRAVAUX-NOKIA",
AQ1468="ACCESS-ISSUE","ACCESS-ISSUE",
AQ1468="Projet OCM (ZTE, NOKIA, autres projets)","TRAVAUX OCM",
AQ1468="No root CAuse","No root cause",
AQ1468="ODU HS","PDH",
AQ1468="IP &amp; VLAN","PDH",
AQ1468="Warehouse HUAWEI","SPARE-ISSUE",
AQ1468="SPARE-HS","SPARE-ISSUE",
AQ1468="Power Telco","BSS",AQ1468="no impacts","no impacts"
),"")</f>
        <v>No root cause</v>
      </c>
      <c r="AP1468" s="48" t="str" cm="1">
        <f t="array" ref="AP1468">IFERROR(_xlfn.IFS(
AQ1468="MPR ISSUE","TX ISSUE",
AQ1468="BSS Hardware Issue","RAN ISSUE",
AQ1468="Sites strategiques, MLL, Pylone, etc.","ENVTECH",
AQ1468="AKTIVCO DEFAUT GE &amp; POWER Cabinet","POWER ISSUE",
AQ1468="AKTIVCO Coupure ENEO &amp; Baisse de tension","POWER ISSUE",
AQ1468="Coupure ENEO &amp; Baisse de tension","POWER ISSUE",
AQ1468="Defaut GE &amp; POWER Cabinet","POWER ISSUE",
AQ1468="Sharing","POWER ISSUE",
AQ1468="Sites strategiques &amp; DataCenter","POWER ISSUE",
AQ1468="Exclu","Exclu",
AQ1468="SAT","TX ISSUE",
AQ1468="SPARE-ISSUE","SPARE-ISSUE",
AQ1468="Fiber CAmtel","TX ISSUE",
AQ1468="Fiber AOF","TX ISSUE",
AQ1468="Projet OCM (HUAWEI)","TRAVAUX-HUAWEI",
AQ1468="Projet OCM (NOKIA)","TRAVAUX -NOKIA",
AQ1468="ACCESS-ISSUE","ACCESS-ISSUE",
AQ1468="Projet OCM (ZTE, NOKIA, autres projets)","TRAVAUX OCM",
AQ1468="No root CAuse","No root cause",
AQ1468="ODU HS","TX ISSUE",
AQ1468="IP &amp; VLAN","TX ISSUE",
AQ1468="Warehouse HUAWEI","SPARE-ISSUE",
AQ1468="SPARE-HS","SPARE-ISSUE",
AQ1468="Power Telco","RAN ISSUE",AQ1468="no impacts","no impacts"
),"")</f>
        <v>No root cause</v>
      </c>
      <c r="AQ1468" s="127" t="s">
        <v>5344</v>
      </c>
      <c r="AR1468" s="48" t="str" cm="1">
        <f t="array" ref="AR1468">IFERROR(_xlfn.IFS(
AQ1468="MPR ISSUE","ACTIVE",
AQ1468="BSS Hardware Issue","ACTIVE",
AQ1468="Sites strategiques, MLL, Pylone, etc.","PASSIVE",
AQ1468="AKTIVCO DEFAUT GE &amp; POWER Cabinet","PASSIVE",
AQ1468="AKTIVCO Coupure ENEO &amp; Baisse de tension","PASSIVE",
AQ1468="Coupure ENEO &amp; Baisse de tension","PASSIVE",
AQ1468="Defaut GE &amp; POWER Cabinet","PASSIVE",
AQ1468="Sharing","PASSIVE",
AQ1468="Sites strategiques &amp; DataCenter","PASSIVE",
AQ1468="Exclu","Exclu",
AQ1468="SAT","ACTIVE",
AQ1468="SPARE-ISSUE","SPARE-ISSUE",
AQ1468="Fiber CAmtel","ACTIVE",
AQ1468="Fiber AOF","ACTIVE",
AQ1468="Projet OCM (HUAWEI)","PLANNED WORKS",
AQ1468="Projet OCM (NOKIA)","PLANNED WORKS",
AQ1468="ACCESS-ISSUE","ACCESS-ISSUE",
AQ1468="Projet OCM (ZTE, NOKIA, autres projets)","PLANNED WORKS",
AQ1468="No root CAuse","No root cause",
AQ1468="ODU HS","ACTIVE",
AQ1468="IP &amp; VLAN","ACTIVE",
AQ1468="Warehouse HUAWEI","SPARE-ISSUE",
AQ1468="SPARE-HS","SPARE-ISSUE",
AQ1468="Power Telco","ACTIVE", AQ1468="no impacts","no impacts"
),"")</f>
        <v>No root cause</v>
      </c>
      <c r="AS1468" s="92" t="s">
        <v>5537</v>
      </c>
      <c r="AT1468" s="98" t="s">
        <v>4325</v>
      </c>
      <c r="AV1468" s="17" t="s">
        <v>5537</v>
      </c>
      <c r="AW1468" s="7" t="s">
        <v>5537</v>
      </c>
      <c r="AX1468" s="6" t="s">
        <v>5537</v>
      </c>
      <c r="AY1468" s="7"/>
      <c r="AZ1468" s="3" t="s">
        <v>5537</v>
      </c>
      <c r="BA1468" s="18" t="s">
        <v>5537</v>
      </c>
      <c r="BB1468" s="18" t="s">
        <v>5537</v>
      </c>
      <c r="BC1468" s="18" t="s">
        <v>5537</v>
      </c>
      <c r="BD1468" s="18" t="s">
        <v>5537</v>
      </c>
      <c r="BE1468" s="18" t="s">
        <v>5537</v>
      </c>
      <c r="BF1468" s="18" t="s">
        <v>5537</v>
      </c>
      <c r="BG1468" s="18" t="s">
        <v>5537</v>
      </c>
      <c r="BH1468" s="18" t="s">
        <v>5537</v>
      </c>
      <c r="BI1468" s="18" t="s">
        <v>5537</v>
      </c>
      <c r="BJ1468" s="18" t="s">
        <v>5537</v>
      </c>
      <c r="BK1468" s="18" t="s">
        <v>5537</v>
      </c>
      <c r="BL1468" s="9" t="s">
        <v>5537</v>
      </c>
      <c r="BM1468" s="14" t="s">
        <v>5537</v>
      </c>
      <c r="BN1468" s="14" t="s">
        <v>5537</v>
      </c>
      <c r="BO1468" s="14" t="str">
        <f>_xlfn.XLOOKUP(B1468,'[4]cell downs 18042026 17h'!$B:$B,'[4]cell downs 18042026 17h'!$B:$B,"")</f>
        <v/>
      </c>
      <c r="BP1468" s="14" t="str">
        <f>_xlfn.XLOOKUP(B1468,'[5]Cells Huawei 19042026 15h'!$B:$B,'[5]Cells Huawei 19042026 15h'!$B:$B,"")</f>
        <v/>
      </c>
      <c r="BQ1468" s="9" t="str">
        <f>_xlfn.XLOOKUP(B1468,'[6]cells down 19042026 9H40'!$B:$B,'[6]cells down 19042026 9H40'!$B:$B,"")</f>
        <v/>
      </c>
      <c r="BR1468" s="9" t="s">
        <v>4325</v>
      </c>
      <c r="BS1468" s="9" t="s">
        <v>12</v>
      </c>
      <c r="BT1468" s="108"/>
    </row>
    <row r="1469" spans="1:72" s="9" customFormat="1" x14ac:dyDescent="0.35">
      <c r="A1469" s="1" t="s">
        <v>4685</v>
      </c>
      <c r="B1469" s="8" t="s">
        <v>4686</v>
      </c>
      <c r="C1469" s="3" t="str">
        <f>_xlfn.XLOOKUP(B1469,'[1]daily break down'!$D:$D,'[1]daily break down'!$E:$E,"")</f>
        <v>LITTORAL</v>
      </c>
      <c r="D1469" s="1"/>
      <c r="E1469" s="1"/>
      <c r="F1469" s="3" t="s">
        <v>69</v>
      </c>
      <c r="G1469" s="1" t="s">
        <v>502</v>
      </c>
      <c r="H1469" s="34" t="str">
        <f>_xlfn.XLOOKUP(B1469,[2]CALCULATION!$B:$B,[2]CALCULATION!$H:$H,"")</f>
        <v>ZTE</v>
      </c>
      <c r="I1469" s="28">
        <v>0</v>
      </c>
      <c r="J1469" s="28">
        <v>0</v>
      </c>
      <c r="K1469" s="28">
        <v>0</v>
      </c>
      <c r="L1469" s="28">
        <v>0</v>
      </c>
      <c r="M1469" s="28">
        <v>0</v>
      </c>
      <c r="N1469" s="28">
        <v>0</v>
      </c>
      <c r="O1469" s="28">
        <v>0</v>
      </c>
      <c r="P1469" s="28">
        <v>0</v>
      </c>
      <c r="Q1469" s="28">
        <v>0</v>
      </c>
      <c r="R1469" s="28">
        <v>0</v>
      </c>
      <c r="S1469" s="93">
        <v>0</v>
      </c>
      <c r="T1469" s="93">
        <f>_xlfn.XLOOKUP(B1469,'[3]Nur des jours'!$B:$B,'[3]Nur des jours'!$U:$U,"")</f>
        <v>1.1878162159385646E-2</v>
      </c>
      <c r="U1469" s="93">
        <v>0</v>
      </c>
      <c r="V1469" s="93">
        <v>0</v>
      </c>
      <c r="W1469" s="93">
        <v>1.187816215938565E-2</v>
      </c>
      <c r="X1469" s="93">
        <v>0</v>
      </c>
      <c r="Y1469" s="93">
        <v>0</v>
      </c>
      <c r="Z1469" s="93">
        <v>0</v>
      </c>
      <c r="AA1469" s="93">
        <v>0</v>
      </c>
      <c r="AB1469" s="93">
        <v>0</v>
      </c>
      <c r="AC1469" s="93">
        <f>_xlfn.XLOOKUP(B1469,'[3]Nur des jours'!$B:$B,'[3]Nur des jours'!$N:$N,"")</f>
        <v>0</v>
      </c>
      <c r="AD1469" s="93">
        <v>0</v>
      </c>
      <c r="AE1469" s="93">
        <v>0</v>
      </c>
      <c r="AF1469" s="93">
        <v>0</v>
      </c>
      <c r="AG1469" s="93"/>
      <c r="AH1469" s="93">
        <v>0</v>
      </c>
      <c r="AI1469" s="93">
        <v>0</v>
      </c>
      <c r="AJ1469" s="93">
        <v>0</v>
      </c>
      <c r="AK1469" s="93">
        <v>0</v>
      </c>
      <c r="AL1469" s="93">
        <v>0</v>
      </c>
      <c r="AM1469" s="49" t="s">
        <v>5559</v>
      </c>
      <c r="AN1469" s="49"/>
      <c r="AO1469" s="48" t="str" cm="1">
        <f t="array" ref="AO1469">IFERROR(_xlfn.IFS(
AQ1469="MPR ISSUE","PDH",
AQ1469="BSS Hardware Issue","BSS",
AQ1469="Sites strategiques, MLL, Pylone, etc.","ENVTECH",
AQ1469="AKTIVCO DEFAUT GE &amp; POWER Cabinet","AKTIVCO",
AQ1469="AKTIVCO Coupure ENEO &amp; Baisse de tension","AKTIVCO GRID ONLY",
AQ1469="Coupure ENEO &amp; Baisse de tension","IHS GRID ONLY",
AQ1469="Defaut GE &amp; POWER Cabinet","IHS",
AQ1469="Sharing","Partners",
AQ1469="Sites strategiques &amp; DataCenter","SST &amp; DC",
AQ1469="Exclu","Exclu",
AQ1469="SAT","SAT",
AQ1469="SPARE-ISSUE","SPARE-ISSUE",
AQ1469="Fiber CAmtel","TRANS_FO_CAMTEL",
AQ1469="Fiber AOF","Fiber AOF",
AQ1469="Projet OCM (HUAWEI)","TRAVAUX-HUAWEI",
AQ1469="Projet OCM (NOKIA)","TRAVAUX-NOKIA",
AQ1469="ACCESS-ISSUE","ACCESS-ISSUE",
AQ1469="Projet OCM (ZTE, NOKIA, autres projets)","TRAVAUX OCM",
AQ1469="No root CAuse","No root cause",
AQ1469="ODU HS","PDH",
AQ1469="IP &amp; VLAN","PDH",
AQ1469="Warehouse HUAWEI","SPARE-ISSUE",
AQ1469="SPARE-HS","SPARE-ISSUE",
AQ1469="Power Telco","BSS",AQ1469="no impacts","no impacts"
),"")</f>
        <v>No root cause</v>
      </c>
      <c r="AP1469" s="48" t="str" cm="1">
        <f t="array" ref="AP1469">IFERROR(_xlfn.IFS(
AQ1469="MPR ISSUE","TX ISSUE",
AQ1469="BSS Hardware Issue","RAN ISSUE",
AQ1469="Sites strategiques, MLL, Pylone, etc.","ENVTECH",
AQ1469="AKTIVCO DEFAUT GE &amp; POWER Cabinet","POWER ISSUE",
AQ1469="AKTIVCO Coupure ENEO &amp; Baisse de tension","POWER ISSUE",
AQ1469="Coupure ENEO &amp; Baisse de tension","POWER ISSUE",
AQ1469="Defaut GE &amp; POWER Cabinet","POWER ISSUE",
AQ1469="Sharing","POWER ISSUE",
AQ1469="Sites strategiques &amp; DataCenter","POWER ISSUE",
AQ1469="Exclu","Exclu",
AQ1469="SAT","TX ISSUE",
AQ1469="SPARE-ISSUE","SPARE-ISSUE",
AQ1469="Fiber CAmtel","TX ISSUE",
AQ1469="Fiber AOF","TX ISSUE",
AQ1469="Projet OCM (HUAWEI)","TRAVAUX-HUAWEI",
AQ1469="Projet OCM (NOKIA)","TRAVAUX -NOKIA",
AQ1469="ACCESS-ISSUE","ACCESS-ISSUE",
AQ1469="Projet OCM (ZTE, NOKIA, autres projets)","TRAVAUX OCM",
AQ1469="No root CAuse","No root cause",
AQ1469="ODU HS","TX ISSUE",
AQ1469="IP &amp; VLAN","TX ISSUE",
AQ1469="Warehouse HUAWEI","SPARE-ISSUE",
AQ1469="SPARE-HS","SPARE-ISSUE",
AQ1469="Power Telco","RAN ISSUE",AQ1469="no impacts","no impacts"
),"")</f>
        <v>No root cause</v>
      </c>
      <c r="AQ1469" s="67" t="s">
        <v>5344</v>
      </c>
      <c r="AR1469" s="48" t="str" cm="1">
        <f t="array" ref="AR1469">IFERROR(_xlfn.IFS(
AQ1469="MPR ISSUE","ACTIVE",
AQ1469="BSS Hardware Issue","ACTIVE",
AQ1469="Sites strategiques, MLL, Pylone, etc.","PASSIVE",
AQ1469="AKTIVCO DEFAUT GE &amp; POWER Cabinet","PASSIVE",
AQ1469="AKTIVCO Coupure ENEO &amp; Baisse de tension","PASSIVE",
AQ1469="Coupure ENEO &amp; Baisse de tension","PASSIVE",
AQ1469="Defaut GE &amp; POWER Cabinet","PASSIVE",
AQ1469="Sharing","PASSIVE",
AQ1469="Sites strategiques &amp; DataCenter","PASSIVE",
AQ1469="Exclu","Exclu",
AQ1469="SAT","ACTIVE",
AQ1469="SPARE-ISSUE","SPARE-ISSUE",
AQ1469="Fiber CAmtel","ACTIVE",
AQ1469="Fiber AOF","ACTIVE",
AQ1469="Projet OCM (HUAWEI)","PLANNED WORKS",
AQ1469="Projet OCM (NOKIA)","PLANNED WORKS",
AQ1469="ACCESS-ISSUE","ACCESS-ISSUE",
AQ1469="Projet OCM (ZTE, NOKIA, autres projets)","PLANNED WORKS",
AQ1469="No root CAuse","No root cause",
AQ1469="ODU HS","ACTIVE",
AQ1469="IP &amp; VLAN","ACTIVE",
AQ1469="Warehouse HUAWEI","SPARE-ISSUE",
AQ1469="SPARE-HS","SPARE-ISSUE",
AQ1469="Power Telco","ACTIVE", AQ1469="no impacts","no impacts"
),"")</f>
        <v>No root cause</v>
      </c>
      <c r="AS1469" s="92" t="s">
        <v>5537</v>
      </c>
      <c r="AT1469" s="98" t="s">
        <v>4686</v>
      </c>
      <c r="AV1469" s="17" t="s">
        <v>5537</v>
      </c>
      <c r="AW1469" s="7" t="s">
        <v>5537</v>
      </c>
      <c r="AX1469" s="6" t="s">
        <v>5537</v>
      </c>
      <c r="AY1469" s="7"/>
      <c r="AZ1469" s="3" t="s">
        <v>5537</v>
      </c>
      <c r="BA1469" s="18" t="s">
        <v>5537</v>
      </c>
      <c r="BB1469" s="18" t="s">
        <v>5537</v>
      </c>
      <c r="BC1469" s="18" t="s">
        <v>5537</v>
      </c>
      <c r="BD1469" s="18" t="s">
        <v>5537</v>
      </c>
      <c r="BE1469" s="18" t="s">
        <v>5537</v>
      </c>
      <c r="BF1469" s="18" t="s">
        <v>5537</v>
      </c>
      <c r="BG1469" s="18" t="s">
        <v>5537</v>
      </c>
      <c r="BH1469" s="18" t="s">
        <v>5537</v>
      </c>
      <c r="BI1469" s="18" t="s">
        <v>5537</v>
      </c>
      <c r="BJ1469" s="18" t="s">
        <v>5537</v>
      </c>
      <c r="BK1469" s="18" t="s">
        <v>5537</v>
      </c>
      <c r="BL1469" s="9" t="s">
        <v>5537</v>
      </c>
      <c r="BM1469" s="14" t="s">
        <v>5537</v>
      </c>
      <c r="BN1469" s="14" t="s">
        <v>5537</v>
      </c>
      <c r="BO1469" s="14" t="str">
        <f>_xlfn.XLOOKUP(B1469,'[4]cell downs 18042026 17h'!$B:$B,'[4]cell downs 18042026 17h'!$B:$B,"")</f>
        <v/>
      </c>
      <c r="BP1469" s="14" t="str">
        <f>_xlfn.XLOOKUP(B1469,'[5]Cells Huawei 19042026 15h'!$B:$B,'[5]Cells Huawei 19042026 15h'!$B:$B,"")</f>
        <v/>
      </c>
      <c r="BQ1469" s="9" t="str">
        <f>_xlfn.XLOOKUP(B1469,'[6]cells down 19042026 9H40'!$B:$B,'[6]cells down 19042026 9H40'!$B:$B,"")</f>
        <v/>
      </c>
      <c r="BR1469" s="9" t="s">
        <v>5537</v>
      </c>
      <c r="BS1469" s="9" t="s">
        <v>5537</v>
      </c>
      <c r="BT1469" s="108"/>
    </row>
    <row r="1470" spans="1:72" s="9" customFormat="1" x14ac:dyDescent="0.35">
      <c r="A1470" s="1" t="s">
        <v>75</v>
      </c>
      <c r="B1470" s="8" t="s">
        <v>76</v>
      </c>
      <c r="C1470" s="3" t="str">
        <f>_xlfn.XLOOKUP(B1470,'[1]daily break down'!$D:$D,'[1]daily break down'!$E:$E,"")</f>
        <v>CENTRE</v>
      </c>
      <c r="D1470" s="1" t="s">
        <v>11</v>
      </c>
      <c r="E1470" s="1" t="s">
        <v>12</v>
      </c>
      <c r="F1470" s="3" t="s">
        <v>69</v>
      </c>
      <c r="G1470" s="1" t="s">
        <v>77</v>
      </c>
      <c r="H1470" s="34" t="str">
        <f>_xlfn.XLOOKUP(B1470,[2]CALCULATION!$B:$B,[2]CALCULATION!$H:$H,"")</f>
        <v>ZTE</v>
      </c>
      <c r="I1470" s="28">
        <v>0</v>
      </c>
      <c r="J1470" s="28">
        <v>0</v>
      </c>
      <c r="K1470" s="28">
        <v>0</v>
      </c>
      <c r="L1470" s="28">
        <v>0</v>
      </c>
      <c r="M1470" s="28">
        <v>0</v>
      </c>
      <c r="N1470" s="28">
        <v>0</v>
      </c>
      <c r="O1470" s="28">
        <v>0</v>
      </c>
      <c r="P1470" s="28">
        <v>0</v>
      </c>
      <c r="Q1470" s="28">
        <v>0</v>
      </c>
      <c r="R1470" s="28">
        <v>0</v>
      </c>
      <c r="S1470" s="93">
        <v>0</v>
      </c>
      <c r="T1470" s="93">
        <f>_xlfn.XLOOKUP(B1470,'[3]Nur des jours'!$B:$B,'[3]Nur des jours'!$U:$U,"")</f>
        <v>1.166414121957669E-2</v>
      </c>
      <c r="U1470" s="93">
        <v>0</v>
      </c>
      <c r="V1470" s="93">
        <v>0</v>
      </c>
      <c r="W1470" s="93">
        <v>1.1664141219576691E-2</v>
      </c>
      <c r="X1470" s="93">
        <v>0</v>
      </c>
      <c r="Y1470" s="93">
        <v>0</v>
      </c>
      <c r="Z1470" s="93">
        <v>0</v>
      </c>
      <c r="AA1470" s="93">
        <v>0</v>
      </c>
      <c r="AB1470" s="93">
        <v>0</v>
      </c>
      <c r="AC1470" s="93">
        <f>_xlfn.XLOOKUP(B1470,'[3]Nur des jours'!$B:$B,'[3]Nur des jours'!$N:$N,"")</f>
        <v>0</v>
      </c>
      <c r="AD1470" s="93">
        <v>0</v>
      </c>
      <c r="AE1470" s="93">
        <v>0</v>
      </c>
      <c r="AF1470" s="93">
        <v>0</v>
      </c>
      <c r="AG1470" s="93"/>
      <c r="AH1470" s="93">
        <v>0</v>
      </c>
      <c r="AI1470" s="93">
        <v>0</v>
      </c>
      <c r="AJ1470" s="93">
        <v>0</v>
      </c>
      <c r="AK1470" s="93">
        <v>0</v>
      </c>
      <c r="AL1470" s="93">
        <v>0</v>
      </c>
      <c r="AM1470" s="49" t="s">
        <v>5559</v>
      </c>
      <c r="AN1470" s="49"/>
      <c r="AO1470" s="48" t="str" cm="1">
        <f t="array" ref="AO1470">IFERROR(_xlfn.IFS(
AQ1470="MPR ISSUE","PDH",
AQ1470="BSS Hardware Issue","BSS",
AQ1470="Sites strategiques, MLL, Pylone, etc.","ENVTECH",
AQ1470="AKTIVCO DEFAUT GE &amp; POWER Cabinet","AKTIVCO",
AQ1470="AKTIVCO Coupure ENEO &amp; Baisse de tension","AKTIVCO GRID ONLY",
AQ1470="Coupure ENEO &amp; Baisse de tension","IHS GRID ONLY",
AQ1470="Defaut GE &amp; POWER Cabinet","IHS",
AQ1470="Sharing","Partners",
AQ1470="Sites strategiques &amp; DataCenter","SST &amp; DC",
AQ1470="Exclu","Exclu",
AQ1470="SAT","SAT",
AQ1470="SPARE-ISSUE","SPARE-ISSUE",
AQ1470="Fiber CAmtel","TRANS_FO_CAMTEL",
AQ1470="Fiber AOF","Fiber AOF",
AQ1470="Projet OCM (HUAWEI)","TRAVAUX-HUAWEI",
AQ1470="Projet OCM (NOKIA)","TRAVAUX-NOKIA",
AQ1470="ACCESS-ISSUE","ACCESS-ISSUE",
AQ1470="Projet OCM (ZTE, NOKIA, autres projets)","TRAVAUX OCM",
AQ1470="No root CAuse","No root cause",
AQ1470="ODU HS","PDH",
AQ1470="IP &amp; VLAN","PDH",
AQ1470="Warehouse HUAWEI","SPARE-ISSUE",
AQ1470="SPARE-HS","SPARE-ISSUE",
AQ1470="Power Telco","BSS",AQ1470="no impacts","no impacts"
),"")</f>
        <v>No root cause</v>
      </c>
      <c r="AP1470" s="48" t="str" cm="1">
        <f t="array" ref="AP1470">IFERROR(_xlfn.IFS(
AQ1470="MPR ISSUE","TX ISSUE",
AQ1470="BSS Hardware Issue","RAN ISSUE",
AQ1470="Sites strategiques, MLL, Pylone, etc.","ENVTECH",
AQ1470="AKTIVCO DEFAUT GE &amp; POWER Cabinet","POWER ISSUE",
AQ1470="AKTIVCO Coupure ENEO &amp; Baisse de tension","POWER ISSUE",
AQ1470="Coupure ENEO &amp; Baisse de tension","POWER ISSUE",
AQ1470="Defaut GE &amp; POWER Cabinet","POWER ISSUE",
AQ1470="Sharing","POWER ISSUE",
AQ1470="Sites strategiques &amp; DataCenter","POWER ISSUE",
AQ1470="Exclu","Exclu",
AQ1470="SAT","TX ISSUE",
AQ1470="SPARE-ISSUE","SPARE-ISSUE",
AQ1470="Fiber CAmtel","TX ISSUE",
AQ1470="Fiber AOF","TX ISSUE",
AQ1470="Projet OCM (HUAWEI)","TRAVAUX-HUAWEI",
AQ1470="Projet OCM (NOKIA)","TRAVAUX -NOKIA",
AQ1470="ACCESS-ISSUE","ACCESS-ISSUE",
AQ1470="Projet OCM (ZTE, NOKIA, autres projets)","TRAVAUX OCM",
AQ1470="No root CAuse","No root cause",
AQ1470="ODU HS","TX ISSUE",
AQ1470="IP &amp; VLAN","TX ISSUE",
AQ1470="Warehouse HUAWEI","SPARE-ISSUE",
AQ1470="SPARE-HS","SPARE-ISSUE",
AQ1470="Power Telco","RAN ISSUE",AQ1470="no impacts","no impacts"
),"")</f>
        <v>No root cause</v>
      </c>
      <c r="AQ1470" s="127" t="s">
        <v>5344</v>
      </c>
      <c r="AR1470" s="48" t="str" cm="1">
        <f t="array" ref="AR1470">IFERROR(_xlfn.IFS(
AQ1470="MPR ISSUE","ACTIVE",
AQ1470="BSS Hardware Issue","ACTIVE",
AQ1470="Sites strategiques, MLL, Pylone, etc.","PASSIVE",
AQ1470="AKTIVCO DEFAUT GE &amp; POWER Cabinet","PASSIVE",
AQ1470="AKTIVCO Coupure ENEO &amp; Baisse de tension","PASSIVE",
AQ1470="Coupure ENEO &amp; Baisse de tension","PASSIVE",
AQ1470="Defaut GE &amp; POWER Cabinet","PASSIVE",
AQ1470="Sharing","PASSIVE",
AQ1470="Sites strategiques &amp; DataCenter","PASSIVE",
AQ1470="Exclu","Exclu",
AQ1470="SAT","ACTIVE",
AQ1470="SPARE-ISSUE","SPARE-ISSUE",
AQ1470="Fiber CAmtel","ACTIVE",
AQ1470="Fiber AOF","ACTIVE",
AQ1470="Projet OCM (HUAWEI)","PLANNED WORKS",
AQ1470="Projet OCM (NOKIA)","PLANNED WORKS",
AQ1470="ACCESS-ISSUE","ACCESS-ISSUE",
AQ1470="Projet OCM (ZTE, NOKIA, autres projets)","PLANNED WORKS",
AQ1470="No root CAuse","No root cause",
AQ1470="ODU HS","ACTIVE",
AQ1470="IP &amp; VLAN","ACTIVE",
AQ1470="Warehouse HUAWEI","SPARE-ISSUE",
AQ1470="SPARE-HS","SPARE-ISSUE",
AQ1470="Power Telco","ACTIVE", AQ1470="no impacts","no impacts"
),"")</f>
        <v>No root cause</v>
      </c>
      <c r="AS1470" s="92" t="s">
        <v>5537</v>
      </c>
      <c r="AT1470" s="98" t="s">
        <v>76</v>
      </c>
      <c r="AV1470" s="17" t="s">
        <v>5537</v>
      </c>
      <c r="AW1470" s="7" t="s">
        <v>5537</v>
      </c>
      <c r="AX1470" s="6" t="s">
        <v>5537</v>
      </c>
      <c r="AY1470" s="7"/>
      <c r="AZ1470" s="3" t="s">
        <v>5537</v>
      </c>
      <c r="BA1470" s="18" t="s">
        <v>5537</v>
      </c>
      <c r="BB1470" s="18" t="s">
        <v>5537</v>
      </c>
      <c r="BC1470" s="18" t="s">
        <v>5537</v>
      </c>
      <c r="BD1470" s="18" t="s">
        <v>5537</v>
      </c>
      <c r="BE1470" s="18" t="s">
        <v>5537</v>
      </c>
      <c r="BF1470" s="18" t="s">
        <v>5537</v>
      </c>
      <c r="BG1470" s="18" t="s">
        <v>5537</v>
      </c>
      <c r="BH1470" s="18" t="s">
        <v>5537</v>
      </c>
      <c r="BI1470" s="18" t="s">
        <v>5537</v>
      </c>
      <c r="BJ1470" s="18" t="s">
        <v>5537</v>
      </c>
      <c r="BK1470" s="18" t="s">
        <v>5537</v>
      </c>
      <c r="BL1470" s="9" t="s">
        <v>5537</v>
      </c>
      <c r="BM1470" s="14" t="s">
        <v>5537</v>
      </c>
      <c r="BN1470" s="14" t="s">
        <v>5537</v>
      </c>
      <c r="BO1470" s="14" t="str">
        <f>_xlfn.XLOOKUP(B1470,'[4]cell downs 18042026 17h'!$B:$B,'[4]cell downs 18042026 17h'!$B:$B,"")</f>
        <v/>
      </c>
      <c r="BP1470" s="14" t="str">
        <f>_xlfn.XLOOKUP(B1470,'[5]Cells Huawei 19042026 15h'!$B:$B,'[5]Cells Huawei 19042026 15h'!$B:$B,"")</f>
        <v/>
      </c>
      <c r="BQ1470" s="9" t="str">
        <f>_xlfn.XLOOKUP(B1470,'[6]cells down 19042026 9H40'!$B:$B,'[6]cells down 19042026 9H40'!$B:$B,"")</f>
        <v/>
      </c>
      <c r="BR1470" s="9" t="s">
        <v>76</v>
      </c>
      <c r="BS1470" s="9" t="s">
        <v>5537</v>
      </c>
      <c r="BT1470" s="108"/>
    </row>
    <row r="1471" spans="1:72" s="9" customFormat="1" x14ac:dyDescent="0.35">
      <c r="A1471" s="1" t="s">
        <v>2749</v>
      </c>
      <c r="B1471" s="8" t="s">
        <v>2750</v>
      </c>
      <c r="C1471" s="3" t="str">
        <f>_xlfn.XLOOKUP(B1471,'[1]daily break down'!$D:$D,'[1]daily break down'!$E:$E,"")</f>
        <v>CENTRE</v>
      </c>
      <c r="D1471" s="1" t="s">
        <v>21</v>
      </c>
      <c r="E1471" s="1" t="s">
        <v>188</v>
      </c>
      <c r="F1471" s="3" t="s">
        <v>69</v>
      </c>
      <c r="G1471" s="1" t="s">
        <v>1216</v>
      </c>
      <c r="H1471" s="34" t="str">
        <f>_xlfn.XLOOKUP(B1471,[2]CALCULATION!$B:$B,[2]CALCULATION!$H:$H,"")</f>
        <v>ZTE</v>
      </c>
      <c r="I1471" s="28">
        <v>0</v>
      </c>
      <c r="J1471" s="28">
        <v>0</v>
      </c>
      <c r="K1471" s="28">
        <v>0</v>
      </c>
      <c r="L1471" s="28">
        <v>0</v>
      </c>
      <c r="M1471" s="28">
        <v>0</v>
      </c>
      <c r="N1471" s="28">
        <v>0</v>
      </c>
      <c r="O1471" s="28">
        <v>0</v>
      </c>
      <c r="P1471" s="28">
        <v>0</v>
      </c>
      <c r="Q1471" s="28">
        <v>0</v>
      </c>
      <c r="R1471" s="28">
        <v>0</v>
      </c>
      <c r="S1471" s="93">
        <v>0</v>
      </c>
      <c r="T1471" s="93">
        <f>_xlfn.XLOOKUP(B1471,'[3]Nur des jours'!$B:$B,'[3]Nur des jours'!$U:$U,"")</f>
        <v>1.1057748556785537E-2</v>
      </c>
      <c r="U1471" s="93">
        <v>0</v>
      </c>
      <c r="V1471" s="93">
        <v>0</v>
      </c>
      <c r="W1471" s="93">
        <v>1.1057748556785537E-2</v>
      </c>
      <c r="X1471" s="93">
        <v>0</v>
      </c>
      <c r="Y1471" s="93">
        <v>0</v>
      </c>
      <c r="Z1471" s="93">
        <v>0</v>
      </c>
      <c r="AA1471" s="93">
        <v>0</v>
      </c>
      <c r="AB1471" s="93">
        <v>0</v>
      </c>
      <c r="AC1471" s="93">
        <f>_xlfn.XLOOKUP(B1471,'[3]Nur des jours'!$B:$B,'[3]Nur des jours'!$N:$N,"")</f>
        <v>0</v>
      </c>
      <c r="AD1471" s="93">
        <v>0</v>
      </c>
      <c r="AE1471" s="93">
        <v>0</v>
      </c>
      <c r="AF1471" s="93">
        <v>0</v>
      </c>
      <c r="AG1471" s="93"/>
      <c r="AH1471" s="93">
        <v>0</v>
      </c>
      <c r="AI1471" s="93">
        <v>0</v>
      </c>
      <c r="AJ1471" s="93">
        <v>0</v>
      </c>
      <c r="AK1471" s="93">
        <v>0</v>
      </c>
      <c r="AL1471" s="93">
        <v>0</v>
      </c>
      <c r="AM1471" s="49" t="s">
        <v>5559</v>
      </c>
      <c r="AN1471" s="49"/>
      <c r="AO1471" s="48" t="str" cm="1">
        <f t="array" ref="AO1471">IFERROR(_xlfn.IFS(
AQ1471="MPR ISSUE","PDH",
AQ1471="BSS Hardware Issue","BSS",
AQ1471="Sites strategiques, MLL, Pylone, etc.","ENVTECH",
AQ1471="AKTIVCO DEFAUT GE &amp; POWER Cabinet","AKTIVCO",
AQ1471="AKTIVCO Coupure ENEO &amp; Baisse de tension","AKTIVCO GRID ONLY",
AQ1471="Coupure ENEO &amp; Baisse de tension","IHS GRID ONLY",
AQ1471="Defaut GE &amp; POWER Cabinet","IHS",
AQ1471="Sharing","Partners",
AQ1471="Sites strategiques &amp; DataCenter","SST &amp; DC",
AQ1471="Exclu","Exclu",
AQ1471="SAT","SAT",
AQ1471="SPARE-ISSUE","SPARE-ISSUE",
AQ1471="Fiber CAmtel","TRANS_FO_CAMTEL",
AQ1471="Fiber AOF","Fiber AOF",
AQ1471="Projet OCM (HUAWEI)","TRAVAUX-HUAWEI",
AQ1471="Projet OCM (NOKIA)","TRAVAUX-NOKIA",
AQ1471="ACCESS-ISSUE","ACCESS-ISSUE",
AQ1471="Projet OCM (ZTE, NOKIA, autres projets)","TRAVAUX OCM",
AQ1471="No root CAuse","No root cause",
AQ1471="ODU HS","PDH",
AQ1471="IP &amp; VLAN","PDH",
AQ1471="Warehouse HUAWEI","SPARE-ISSUE",
AQ1471="SPARE-HS","SPARE-ISSUE",
AQ1471="Power Telco","BSS",AQ1471="no impacts","no impacts"
),"")</f>
        <v>No root cause</v>
      </c>
      <c r="AP1471" s="48" t="str" cm="1">
        <f t="array" ref="AP1471">IFERROR(_xlfn.IFS(
AQ1471="MPR ISSUE","TX ISSUE",
AQ1471="BSS Hardware Issue","RAN ISSUE",
AQ1471="Sites strategiques, MLL, Pylone, etc.","ENVTECH",
AQ1471="AKTIVCO DEFAUT GE &amp; POWER Cabinet","POWER ISSUE",
AQ1471="AKTIVCO Coupure ENEO &amp; Baisse de tension","POWER ISSUE",
AQ1471="Coupure ENEO &amp; Baisse de tension","POWER ISSUE",
AQ1471="Defaut GE &amp; POWER Cabinet","POWER ISSUE",
AQ1471="Sharing","POWER ISSUE",
AQ1471="Sites strategiques &amp; DataCenter","POWER ISSUE",
AQ1471="Exclu","Exclu",
AQ1471="SAT","TX ISSUE",
AQ1471="SPARE-ISSUE","SPARE-ISSUE",
AQ1471="Fiber CAmtel","TX ISSUE",
AQ1471="Fiber AOF","TX ISSUE",
AQ1471="Projet OCM (HUAWEI)","TRAVAUX-HUAWEI",
AQ1471="Projet OCM (NOKIA)","TRAVAUX -NOKIA",
AQ1471="ACCESS-ISSUE","ACCESS-ISSUE",
AQ1471="Projet OCM (ZTE, NOKIA, autres projets)","TRAVAUX OCM",
AQ1471="No root CAuse","No root cause",
AQ1471="ODU HS","TX ISSUE",
AQ1471="IP &amp; VLAN","TX ISSUE",
AQ1471="Warehouse HUAWEI","SPARE-ISSUE",
AQ1471="SPARE-HS","SPARE-ISSUE",
AQ1471="Power Telco","RAN ISSUE",AQ1471="no impacts","no impacts"
),"")</f>
        <v>No root cause</v>
      </c>
      <c r="AQ1471" s="67" t="s">
        <v>5344</v>
      </c>
      <c r="AR1471" s="48" t="str" cm="1">
        <f t="array" ref="AR1471">IFERROR(_xlfn.IFS(
AQ1471="MPR ISSUE","ACTIVE",
AQ1471="BSS Hardware Issue","ACTIVE",
AQ1471="Sites strategiques, MLL, Pylone, etc.","PASSIVE",
AQ1471="AKTIVCO DEFAUT GE &amp; POWER Cabinet","PASSIVE",
AQ1471="AKTIVCO Coupure ENEO &amp; Baisse de tension","PASSIVE",
AQ1471="Coupure ENEO &amp; Baisse de tension","PASSIVE",
AQ1471="Defaut GE &amp; POWER Cabinet","PASSIVE",
AQ1471="Sharing","PASSIVE",
AQ1471="Sites strategiques &amp; DataCenter","PASSIVE",
AQ1471="Exclu","Exclu",
AQ1471="SAT","ACTIVE",
AQ1471="SPARE-ISSUE","SPARE-ISSUE",
AQ1471="Fiber CAmtel","ACTIVE",
AQ1471="Fiber AOF","ACTIVE",
AQ1471="Projet OCM (HUAWEI)","PLANNED WORKS",
AQ1471="Projet OCM (NOKIA)","PLANNED WORKS",
AQ1471="ACCESS-ISSUE","ACCESS-ISSUE",
AQ1471="Projet OCM (ZTE, NOKIA, autres projets)","PLANNED WORKS",
AQ1471="No root CAuse","No root cause",
AQ1471="ODU HS","ACTIVE",
AQ1471="IP &amp; VLAN","ACTIVE",
AQ1471="Warehouse HUAWEI","SPARE-ISSUE",
AQ1471="SPARE-HS","SPARE-ISSUE",
AQ1471="Power Telco","ACTIVE", AQ1471="no impacts","no impacts"
),"")</f>
        <v>No root cause</v>
      </c>
      <c r="AS1471" s="92" t="s">
        <v>5537</v>
      </c>
      <c r="AT1471" s="98" t="s">
        <v>2750</v>
      </c>
      <c r="AV1471" s="17" t="s">
        <v>5537</v>
      </c>
      <c r="AW1471" s="7" t="s">
        <v>5537</v>
      </c>
      <c r="AX1471" s="6" t="s">
        <v>5537</v>
      </c>
      <c r="AY1471" s="7"/>
      <c r="AZ1471" s="3" t="s">
        <v>5537</v>
      </c>
      <c r="BA1471" s="18" t="s">
        <v>5537</v>
      </c>
      <c r="BB1471" s="18" t="s">
        <v>5537</v>
      </c>
      <c r="BC1471" s="18" t="s">
        <v>5537</v>
      </c>
      <c r="BD1471" s="18" t="s">
        <v>5537</v>
      </c>
      <c r="BE1471" s="18" t="s">
        <v>5537</v>
      </c>
      <c r="BF1471" s="18" t="s">
        <v>5537</v>
      </c>
      <c r="BG1471" s="18" t="s">
        <v>5537</v>
      </c>
      <c r="BH1471" s="18" t="s">
        <v>5537</v>
      </c>
      <c r="BI1471" s="18" t="s">
        <v>5537</v>
      </c>
      <c r="BJ1471" s="18" t="s">
        <v>5537</v>
      </c>
      <c r="BK1471" s="18" t="s">
        <v>5537</v>
      </c>
      <c r="BL1471" s="9" t="s">
        <v>5537</v>
      </c>
      <c r="BM1471" s="14" t="s">
        <v>5537</v>
      </c>
      <c r="BN1471" s="14" t="s">
        <v>5537</v>
      </c>
      <c r="BO1471" s="14" t="str">
        <f>_xlfn.XLOOKUP(B1471,'[4]cell downs 18042026 17h'!$B:$B,'[4]cell downs 18042026 17h'!$B:$B,"")</f>
        <v/>
      </c>
      <c r="BP1471" s="14" t="str">
        <f>_xlfn.XLOOKUP(B1471,'[5]Cells Huawei 19042026 15h'!$B:$B,'[5]Cells Huawei 19042026 15h'!$B:$B,"")</f>
        <v/>
      </c>
      <c r="BQ1471" s="9" t="str">
        <f>_xlfn.XLOOKUP(B1471,'[6]cells down 19042026 9H40'!$B:$B,'[6]cells down 19042026 9H40'!$B:$B,"")</f>
        <v/>
      </c>
      <c r="BR1471" s="9" t="s">
        <v>5537</v>
      </c>
      <c r="BS1471" s="9" t="s">
        <v>12</v>
      </c>
      <c r="BT1471" s="108"/>
    </row>
    <row r="1472" spans="1:72" s="9" customFormat="1" x14ac:dyDescent="0.35">
      <c r="A1472" s="1" t="s">
        <v>1563</v>
      </c>
      <c r="B1472" s="8" t="s">
        <v>1564</v>
      </c>
      <c r="C1472" s="3" t="str">
        <f>_xlfn.XLOOKUP(B1472,'[1]daily break down'!$D:$D,'[1]daily break down'!$E:$E,"")</f>
        <v>CENTRE</v>
      </c>
      <c r="D1472" s="1" t="s">
        <v>11</v>
      </c>
      <c r="E1472" s="1" t="s">
        <v>12</v>
      </c>
      <c r="F1472" s="3" t="s">
        <v>69</v>
      </c>
      <c r="G1472" s="1" t="s">
        <v>502</v>
      </c>
      <c r="H1472" s="34" t="str">
        <f>_xlfn.XLOOKUP(B1472,[2]CALCULATION!$B:$B,[2]CALCULATION!$H:$H,"")</f>
        <v>ZTE</v>
      </c>
      <c r="I1472" s="28">
        <v>0</v>
      </c>
      <c r="J1472" s="28">
        <v>0.87898399979454001</v>
      </c>
      <c r="K1472" s="28">
        <v>0</v>
      </c>
      <c r="L1472" s="28">
        <v>0</v>
      </c>
      <c r="M1472" s="28">
        <v>0</v>
      </c>
      <c r="N1472" s="28">
        <v>0</v>
      </c>
      <c r="O1472" s="28">
        <v>0</v>
      </c>
      <c r="P1472" s="28">
        <v>0</v>
      </c>
      <c r="Q1472" s="28">
        <v>0</v>
      </c>
      <c r="R1472" s="28">
        <v>0</v>
      </c>
      <c r="S1472" s="93">
        <v>0</v>
      </c>
      <c r="T1472" s="93">
        <f>_xlfn.XLOOKUP(B1472,'[3]Nur des jours'!$B:$B,'[3]Nur des jours'!$U:$U,"")</f>
        <v>1.036218050240687E-2</v>
      </c>
      <c r="U1472" s="93">
        <v>0</v>
      </c>
      <c r="V1472" s="93">
        <v>0</v>
      </c>
      <c r="W1472" s="93">
        <v>1.0362180502406842E-2</v>
      </c>
      <c r="X1472" s="93">
        <v>0</v>
      </c>
      <c r="Y1472" s="93">
        <v>0</v>
      </c>
      <c r="Z1472" s="93">
        <v>0</v>
      </c>
      <c r="AA1472" s="93">
        <v>0</v>
      </c>
      <c r="AB1472" s="93">
        <v>0</v>
      </c>
      <c r="AC1472" s="93">
        <f>_xlfn.XLOOKUP(B1472,'[3]Nur des jours'!$B:$B,'[3]Nur des jours'!$N:$N,"")</f>
        <v>0</v>
      </c>
      <c r="AD1472" s="93">
        <v>0</v>
      </c>
      <c r="AE1472" s="93">
        <v>0</v>
      </c>
      <c r="AF1472" s="93">
        <v>0</v>
      </c>
      <c r="AG1472" s="93"/>
      <c r="AH1472" s="93">
        <v>0</v>
      </c>
      <c r="AI1472" s="93">
        <v>0</v>
      </c>
      <c r="AJ1472" s="93">
        <v>0</v>
      </c>
      <c r="AK1472" s="93">
        <v>0</v>
      </c>
      <c r="AL1472" s="93">
        <v>0</v>
      </c>
      <c r="AM1472" s="49" t="s">
        <v>5559</v>
      </c>
      <c r="AN1472" s="49"/>
      <c r="AO1472" s="48" t="str" cm="1">
        <f t="array" ref="AO1472">IFERROR(_xlfn.IFS(
AQ1472="MPR ISSUE","PDH",
AQ1472="BSS Hardware Issue","BSS",
AQ1472="Sites strategiques, MLL, Pylone, etc.","ENVTECH",
AQ1472="AKTIVCO DEFAUT GE &amp; POWER Cabinet","AKTIVCO",
AQ1472="AKTIVCO Coupure ENEO &amp; Baisse de tension","AKTIVCO GRID ONLY",
AQ1472="Coupure ENEO &amp; Baisse de tension","IHS GRID ONLY",
AQ1472="Defaut GE &amp; POWER Cabinet","IHS",
AQ1472="Sharing","Partners",
AQ1472="Sites strategiques &amp; DataCenter","SST &amp; DC",
AQ1472="Exclu","Exclu",
AQ1472="SAT","SAT",
AQ1472="SPARE-ISSUE","SPARE-ISSUE",
AQ1472="Fiber CAmtel","TRANS_FO_CAMTEL",
AQ1472="Fiber AOF","Fiber AOF",
AQ1472="Projet OCM (HUAWEI)","TRAVAUX-HUAWEI",
AQ1472="Projet OCM (NOKIA)","TRAVAUX-NOKIA",
AQ1472="ACCESS-ISSUE","ACCESS-ISSUE",
AQ1472="Projet OCM (ZTE, NOKIA, autres projets)","TRAVAUX OCM",
AQ1472="No root CAuse","No root cause",
AQ1472="ODU HS","PDH",
AQ1472="IP &amp; VLAN","PDH",
AQ1472="Warehouse HUAWEI","SPARE-ISSUE",
AQ1472="SPARE-HS","SPARE-ISSUE",
AQ1472="Power Telco","BSS",AQ1472="no impacts","no impacts"
),"")</f>
        <v>No root cause</v>
      </c>
      <c r="AP1472" s="48" t="str" cm="1">
        <f t="array" ref="AP1472">IFERROR(_xlfn.IFS(
AQ1472="MPR ISSUE","TX ISSUE",
AQ1472="BSS Hardware Issue","RAN ISSUE",
AQ1472="Sites strategiques, MLL, Pylone, etc.","ENVTECH",
AQ1472="AKTIVCO DEFAUT GE &amp; POWER Cabinet","POWER ISSUE",
AQ1472="AKTIVCO Coupure ENEO &amp; Baisse de tension","POWER ISSUE",
AQ1472="Coupure ENEO &amp; Baisse de tension","POWER ISSUE",
AQ1472="Defaut GE &amp; POWER Cabinet","POWER ISSUE",
AQ1472="Sharing","POWER ISSUE",
AQ1472="Sites strategiques &amp; DataCenter","POWER ISSUE",
AQ1472="Exclu","Exclu",
AQ1472="SAT","TX ISSUE",
AQ1472="SPARE-ISSUE","SPARE-ISSUE",
AQ1472="Fiber CAmtel","TX ISSUE",
AQ1472="Fiber AOF","TX ISSUE",
AQ1472="Projet OCM (HUAWEI)","TRAVAUX-HUAWEI",
AQ1472="Projet OCM (NOKIA)","TRAVAUX -NOKIA",
AQ1472="ACCESS-ISSUE","ACCESS-ISSUE",
AQ1472="Projet OCM (ZTE, NOKIA, autres projets)","TRAVAUX OCM",
AQ1472="No root CAuse","No root cause",
AQ1472="ODU HS","TX ISSUE",
AQ1472="IP &amp; VLAN","TX ISSUE",
AQ1472="Warehouse HUAWEI","SPARE-ISSUE",
AQ1472="SPARE-HS","SPARE-ISSUE",
AQ1472="Power Telco","RAN ISSUE",AQ1472="no impacts","no impacts"
),"")</f>
        <v>No root cause</v>
      </c>
      <c r="AQ1472" s="127" t="s">
        <v>5344</v>
      </c>
      <c r="AR1472" s="48" t="str" cm="1">
        <f t="array" ref="AR1472">IFERROR(_xlfn.IFS(
AQ1472="MPR ISSUE","ACTIVE",
AQ1472="BSS Hardware Issue","ACTIVE",
AQ1472="Sites strategiques, MLL, Pylone, etc.","PASSIVE",
AQ1472="AKTIVCO DEFAUT GE &amp; POWER Cabinet","PASSIVE",
AQ1472="AKTIVCO Coupure ENEO &amp; Baisse de tension","PASSIVE",
AQ1472="Coupure ENEO &amp; Baisse de tension","PASSIVE",
AQ1472="Defaut GE &amp; POWER Cabinet","PASSIVE",
AQ1472="Sharing","PASSIVE",
AQ1472="Sites strategiques &amp; DataCenter","PASSIVE",
AQ1472="Exclu","Exclu",
AQ1472="SAT","ACTIVE",
AQ1472="SPARE-ISSUE","SPARE-ISSUE",
AQ1472="Fiber CAmtel","ACTIVE",
AQ1472="Fiber AOF","ACTIVE",
AQ1472="Projet OCM (HUAWEI)","PLANNED WORKS",
AQ1472="Projet OCM (NOKIA)","PLANNED WORKS",
AQ1472="ACCESS-ISSUE","ACCESS-ISSUE",
AQ1472="Projet OCM (ZTE, NOKIA, autres projets)","PLANNED WORKS",
AQ1472="No root CAuse","No root cause",
AQ1472="ODU HS","ACTIVE",
AQ1472="IP &amp; VLAN","ACTIVE",
AQ1472="Warehouse HUAWEI","SPARE-ISSUE",
AQ1472="SPARE-HS","SPARE-ISSUE",
AQ1472="Power Telco","ACTIVE", AQ1472="no impacts","no impacts"
),"")</f>
        <v>No root cause</v>
      </c>
      <c r="AS1472" s="92" t="s">
        <v>5537</v>
      </c>
      <c r="AT1472" s="98" t="s">
        <v>1564</v>
      </c>
      <c r="AV1472" s="17" t="s">
        <v>5537</v>
      </c>
      <c r="AW1472" s="7" t="s">
        <v>5537</v>
      </c>
      <c r="AX1472" s="6" t="s">
        <v>5537</v>
      </c>
      <c r="AY1472" s="7"/>
      <c r="AZ1472" s="3" t="s">
        <v>5537</v>
      </c>
      <c r="BA1472" s="18" t="s">
        <v>5537</v>
      </c>
      <c r="BB1472" s="18" t="s">
        <v>5537</v>
      </c>
      <c r="BC1472" s="18" t="s">
        <v>5537</v>
      </c>
      <c r="BD1472" s="18" t="s">
        <v>5537</v>
      </c>
      <c r="BE1472" s="18" t="s">
        <v>5537</v>
      </c>
      <c r="BF1472" s="18" t="s">
        <v>5537</v>
      </c>
      <c r="BG1472" s="18" t="s">
        <v>5537</v>
      </c>
      <c r="BH1472" s="18" t="s">
        <v>5537</v>
      </c>
      <c r="BI1472" s="18" t="s">
        <v>5537</v>
      </c>
      <c r="BJ1472" s="18" t="s">
        <v>5537</v>
      </c>
      <c r="BK1472" s="18" t="s">
        <v>5537</v>
      </c>
      <c r="BL1472" s="9" t="s">
        <v>5537</v>
      </c>
      <c r="BM1472" s="14" t="s">
        <v>5537</v>
      </c>
      <c r="BN1472" s="14" t="s">
        <v>5537</v>
      </c>
      <c r="BO1472" s="14" t="str">
        <f>_xlfn.XLOOKUP(B1472,'[4]cell downs 18042026 17h'!$B:$B,'[4]cell downs 18042026 17h'!$B:$B,"")</f>
        <v/>
      </c>
      <c r="BP1472" s="14" t="str">
        <f>_xlfn.XLOOKUP(B1472,'[5]Cells Huawei 19042026 15h'!$B:$B,'[5]Cells Huawei 19042026 15h'!$B:$B,"")</f>
        <v/>
      </c>
      <c r="BQ1472" s="9" t="str">
        <f>_xlfn.XLOOKUP(B1472,'[6]cells down 19042026 9H40'!$B:$B,'[6]cells down 19042026 9H40'!$B:$B,"")</f>
        <v/>
      </c>
      <c r="BR1472" s="9" t="s">
        <v>1564</v>
      </c>
      <c r="BS1472" s="9" t="s">
        <v>318</v>
      </c>
      <c r="BT1472" s="108"/>
    </row>
    <row r="1473" spans="1:72" s="9" customFormat="1" x14ac:dyDescent="0.35">
      <c r="A1473" s="1" t="s">
        <v>2736</v>
      </c>
      <c r="B1473" s="8" t="s">
        <v>2737</v>
      </c>
      <c r="C1473" s="3" t="str">
        <f>_xlfn.XLOOKUP(B1473,'[1]daily break down'!$D:$D,'[1]daily break down'!$E:$E,"")</f>
        <v>CENTRE</v>
      </c>
      <c r="D1473" s="1" t="s">
        <v>21</v>
      </c>
      <c r="E1473" s="1" t="s">
        <v>36</v>
      </c>
      <c r="F1473" s="3" t="s">
        <v>69</v>
      </c>
      <c r="G1473" s="1" t="s">
        <v>502</v>
      </c>
      <c r="H1473" s="34" t="str">
        <f>_xlfn.XLOOKUP(B1473,[2]CALCULATION!$B:$B,[2]CALCULATION!$H:$H,"")</f>
        <v>ZTE</v>
      </c>
      <c r="I1473" s="28">
        <v>0.6507485025668247</v>
      </c>
      <c r="J1473" s="28">
        <v>0</v>
      </c>
      <c r="K1473" s="28">
        <v>0</v>
      </c>
      <c r="L1473" s="28">
        <v>0</v>
      </c>
      <c r="M1473" s="28">
        <v>0</v>
      </c>
      <c r="N1473" s="28">
        <v>0</v>
      </c>
      <c r="O1473" s="28">
        <v>0</v>
      </c>
      <c r="P1473" s="28">
        <v>0</v>
      </c>
      <c r="Q1473" s="28">
        <v>0</v>
      </c>
      <c r="R1473" s="28">
        <v>0</v>
      </c>
      <c r="S1473" s="93">
        <v>0</v>
      </c>
      <c r="T1473" s="93">
        <f>_xlfn.XLOOKUP(B1473,'[3]Nur des jours'!$B:$B,'[3]Nur des jours'!$U:$U,"")</f>
        <v>9.9519737011067588E-3</v>
      </c>
      <c r="U1473" s="93">
        <v>0</v>
      </c>
      <c r="V1473" s="93">
        <v>0</v>
      </c>
      <c r="W1473" s="93">
        <v>9.9519737011067588E-3</v>
      </c>
      <c r="X1473" s="93">
        <v>0</v>
      </c>
      <c r="Y1473" s="93">
        <v>0</v>
      </c>
      <c r="Z1473" s="93">
        <v>0</v>
      </c>
      <c r="AA1473" s="93">
        <v>0</v>
      </c>
      <c r="AB1473" s="93">
        <v>0</v>
      </c>
      <c r="AC1473" s="93">
        <f>_xlfn.XLOOKUP(B1473,'[3]Nur des jours'!$B:$B,'[3]Nur des jours'!$N:$N,"")</f>
        <v>0</v>
      </c>
      <c r="AD1473" s="93">
        <v>0</v>
      </c>
      <c r="AE1473" s="93">
        <v>0</v>
      </c>
      <c r="AF1473" s="93">
        <v>0</v>
      </c>
      <c r="AG1473" s="93"/>
      <c r="AH1473" s="93">
        <v>0</v>
      </c>
      <c r="AI1473" s="93">
        <v>0</v>
      </c>
      <c r="AJ1473" s="93">
        <v>0</v>
      </c>
      <c r="AK1473" s="93">
        <v>0</v>
      </c>
      <c r="AL1473" s="93">
        <v>0</v>
      </c>
      <c r="AM1473" s="49" t="s">
        <v>5559</v>
      </c>
      <c r="AN1473" s="49"/>
      <c r="AO1473" s="48" t="str" cm="1">
        <f t="array" ref="AO1473">IFERROR(_xlfn.IFS(
AQ1473="MPR ISSUE","PDH",
AQ1473="BSS Hardware Issue","BSS",
AQ1473="Sites strategiques, MLL, Pylone, etc.","ENVTECH",
AQ1473="AKTIVCO DEFAUT GE &amp; POWER Cabinet","AKTIVCO",
AQ1473="AKTIVCO Coupure ENEO &amp; Baisse de tension","AKTIVCO GRID ONLY",
AQ1473="Coupure ENEO &amp; Baisse de tension","IHS GRID ONLY",
AQ1473="Defaut GE &amp; POWER Cabinet","IHS",
AQ1473="Sharing","Partners",
AQ1473="Sites strategiques &amp; DataCenter","SST &amp; DC",
AQ1473="Exclu","Exclu",
AQ1473="SAT","SAT",
AQ1473="SPARE-ISSUE","SPARE-ISSUE",
AQ1473="Fiber CAmtel","TRANS_FO_CAMTEL",
AQ1473="Fiber AOF","Fiber AOF",
AQ1473="Projet OCM (HUAWEI)","TRAVAUX-HUAWEI",
AQ1473="Projet OCM (NOKIA)","TRAVAUX-NOKIA",
AQ1473="ACCESS-ISSUE","ACCESS-ISSUE",
AQ1473="Projet OCM (ZTE, NOKIA, autres projets)","TRAVAUX OCM",
AQ1473="No root CAuse","No root cause",
AQ1473="ODU HS","PDH",
AQ1473="IP &amp; VLAN","PDH",
AQ1473="Warehouse HUAWEI","SPARE-ISSUE",
AQ1473="SPARE-HS","SPARE-ISSUE",
AQ1473="Power Telco","BSS",AQ1473="no impacts","no impacts"
),"")</f>
        <v>No root cause</v>
      </c>
      <c r="AP1473" s="48" t="str" cm="1">
        <f t="array" ref="AP1473">IFERROR(_xlfn.IFS(
AQ1473="MPR ISSUE","TX ISSUE",
AQ1473="BSS Hardware Issue","RAN ISSUE",
AQ1473="Sites strategiques, MLL, Pylone, etc.","ENVTECH",
AQ1473="AKTIVCO DEFAUT GE &amp; POWER Cabinet","POWER ISSUE",
AQ1473="AKTIVCO Coupure ENEO &amp; Baisse de tension","POWER ISSUE",
AQ1473="Coupure ENEO &amp; Baisse de tension","POWER ISSUE",
AQ1473="Defaut GE &amp; POWER Cabinet","POWER ISSUE",
AQ1473="Sharing","POWER ISSUE",
AQ1473="Sites strategiques &amp; DataCenter","POWER ISSUE",
AQ1473="Exclu","Exclu",
AQ1473="SAT","TX ISSUE",
AQ1473="SPARE-ISSUE","SPARE-ISSUE",
AQ1473="Fiber CAmtel","TX ISSUE",
AQ1473="Fiber AOF","TX ISSUE",
AQ1473="Projet OCM (HUAWEI)","TRAVAUX-HUAWEI",
AQ1473="Projet OCM (NOKIA)","TRAVAUX -NOKIA",
AQ1473="ACCESS-ISSUE","ACCESS-ISSUE",
AQ1473="Projet OCM (ZTE, NOKIA, autres projets)","TRAVAUX OCM",
AQ1473="No root CAuse","No root cause",
AQ1473="ODU HS","TX ISSUE",
AQ1473="IP &amp; VLAN","TX ISSUE",
AQ1473="Warehouse HUAWEI","SPARE-ISSUE",
AQ1473="SPARE-HS","SPARE-ISSUE",
AQ1473="Power Telco","RAN ISSUE",AQ1473="no impacts","no impacts"
),"")</f>
        <v>No root cause</v>
      </c>
      <c r="AQ1473" s="67" t="s">
        <v>5344</v>
      </c>
      <c r="AR1473" s="48" t="str" cm="1">
        <f t="array" ref="AR1473">IFERROR(_xlfn.IFS(
AQ1473="MPR ISSUE","ACTIVE",
AQ1473="BSS Hardware Issue","ACTIVE",
AQ1473="Sites strategiques, MLL, Pylone, etc.","PASSIVE",
AQ1473="AKTIVCO DEFAUT GE &amp; POWER Cabinet","PASSIVE",
AQ1473="AKTIVCO Coupure ENEO &amp; Baisse de tension","PASSIVE",
AQ1473="Coupure ENEO &amp; Baisse de tension","PASSIVE",
AQ1473="Defaut GE &amp; POWER Cabinet","PASSIVE",
AQ1473="Sharing","PASSIVE",
AQ1473="Sites strategiques &amp; DataCenter","PASSIVE",
AQ1473="Exclu","Exclu",
AQ1473="SAT","ACTIVE",
AQ1473="SPARE-ISSUE","SPARE-ISSUE",
AQ1473="Fiber CAmtel","ACTIVE",
AQ1473="Fiber AOF","ACTIVE",
AQ1473="Projet OCM (HUAWEI)","PLANNED WORKS",
AQ1473="Projet OCM (NOKIA)","PLANNED WORKS",
AQ1473="ACCESS-ISSUE","ACCESS-ISSUE",
AQ1473="Projet OCM (ZTE, NOKIA, autres projets)","PLANNED WORKS",
AQ1473="No root CAuse","No root cause",
AQ1473="ODU HS","ACTIVE",
AQ1473="IP &amp; VLAN","ACTIVE",
AQ1473="Warehouse HUAWEI","SPARE-ISSUE",
AQ1473="SPARE-HS","SPARE-ISSUE",
AQ1473="Power Telco","ACTIVE", AQ1473="no impacts","no impacts"
),"")</f>
        <v>No root cause</v>
      </c>
      <c r="AS1473" s="92" t="s">
        <v>5537</v>
      </c>
      <c r="AT1473" s="98" t="s">
        <v>2737</v>
      </c>
      <c r="AV1473" s="17" t="s">
        <v>5537</v>
      </c>
      <c r="AW1473" s="7" t="s">
        <v>5537</v>
      </c>
      <c r="AX1473" s="6" t="s">
        <v>5537</v>
      </c>
      <c r="AY1473" s="7"/>
      <c r="AZ1473" s="3" t="s">
        <v>5537</v>
      </c>
      <c r="BA1473" s="18" t="s">
        <v>5537</v>
      </c>
      <c r="BB1473" s="18" t="s">
        <v>5537</v>
      </c>
      <c r="BC1473" s="18" t="s">
        <v>5537</v>
      </c>
      <c r="BD1473" s="18" t="s">
        <v>5537</v>
      </c>
      <c r="BE1473" s="18" t="s">
        <v>5537</v>
      </c>
      <c r="BF1473" s="18" t="s">
        <v>5537</v>
      </c>
      <c r="BG1473" s="18" t="s">
        <v>5537</v>
      </c>
      <c r="BH1473" s="18" t="s">
        <v>5537</v>
      </c>
      <c r="BI1473" s="18" t="s">
        <v>5537</v>
      </c>
      <c r="BJ1473" s="18" t="s">
        <v>5537</v>
      </c>
      <c r="BK1473" s="18" t="s">
        <v>5537</v>
      </c>
      <c r="BL1473" s="9" t="s">
        <v>5537</v>
      </c>
      <c r="BM1473" s="14" t="s">
        <v>5537</v>
      </c>
      <c r="BN1473" s="14" t="s">
        <v>5537</v>
      </c>
      <c r="BO1473" s="14" t="str">
        <f>_xlfn.XLOOKUP(B1473,'[4]cell downs 18042026 17h'!$B:$B,'[4]cell downs 18042026 17h'!$B:$B,"")</f>
        <v/>
      </c>
      <c r="BP1473" s="14" t="str">
        <f>_xlfn.XLOOKUP(B1473,'[5]Cells Huawei 19042026 15h'!$B:$B,'[5]Cells Huawei 19042026 15h'!$B:$B,"")</f>
        <v/>
      </c>
      <c r="BQ1473" s="9" t="str">
        <f>_xlfn.XLOOKUP(B1473,'[6]cells down 19042026 9H40'!$B:$B,'[6]cells down 19042026 9H40'!$B:$B,"")</f>
        <v/>
      </c>
      <c r="BR1473" s="9" t="s">
        <v>5537</v>
      </c>
      <c r="BS1473" s="9" t="s">
        <v>12</v>
      </c>
      <c r="BT1473" s="108"/>
    </row>
    <row r="1474" spans="1:72" s="9" customFormat="1" x14ac:dyDescent="0.35">
      <c r="A1474" s="1" t="s">
        <v>2422</v>
      </c>
      <c r="B1474" s="8" t="s">
        <v>2423</v>
      </c>
      <c r="C1474" s="3" t="str">
        <f>_xlfn.XLOOKUP(B1474,'[1]daily break down'!$D:$D,'[1]daily break down'!$E:$E,"")</f>
        <v>CENTRE</v>
      </c>
      <c r="D1474" s="1" t="s">
        <v>21</v>
      </c>
      <c r="E1474" s="1" t="s">
        <v>30</v>
      </c>
      <c r="F1474" s="3" t="s">
        <v>69</v>
      </c>
      <c r="G1474" s="1" t="s">
        <v>502</v>
      </c>
      <c r="H1474" s="34" t="str">
        <f>_xlfn.XLOOKUP(B1474,[2]CALCULATION!$B:$B,[2]CALCULATION!$H:$H,"")</f>
        <v>ZTE</v>
      </c>
      <c r="I1474" s="28">
        <v>0</v>
      </c>
      <c r="J1474" s="28">
        <v>0</v>
      </c>
      <c r="K1474" s="28">
        <v>0</v>
      </c>
      <c r="L1474" s="28">
        <v>0</v>
      </c>
      <c r="M1474" s="28">
        <v>0</v>
      </c>
      <c r="N1474" s="28">
        <v>0</v>
      </c>
      <c r="O1474" s="28">
        <v>0</v>
      </c>
      <c r="P1474" s="28">
        <v>0</v>
      </c>
      <c r="Q1474" s="28">
        <v>0</v>
      </c>
      <c r="R1474" s="28">
        <v>0</v>
      </c>
      <c r="S1474" s="93">
        <v>0</v>
      </c>
      <c r="T1474" s="93">
        <f>_xlfn.XLOOKUP(B1474,'[3]Nur des jours'!$B:$B,'[3]Nur des jours'!$U:$U,"")</f>
        <v>9.8092930745678555E-3</v>
      </c>
      <c r="U1474" s="93">
        <v>0</v>
      </c>
      <c r="V1474" s="93">
        <v>0</v>
      </c>
      <c r="W1474" s="93">
        <v>9.8092930745678555E-3</v>
      </c>
      <c r="X1474" s="93">
        <v>0</v>
      </c>
      <c r="Y1474" s="93">
        <v>0</v>
      </c>
      <c r="Z1474" s="93">
        <v>0</v>
      </c>
      <c r="AA1474" s="93">
        <v>0</v>
      </c>
      <c r="AB1474" s="93">
        <v>0</v>
      </c>
      <c r="AC1474" s="93">
        <f>_xlfn.XLOOKUP(B1474,'[3]Nur des jours'!$B:$B,'[3]Nur des jours'!$N:$N,"")</f>
        <v>0</v>
      </c>
      <c r="AD1474" s="93">
        <v>0</v>
      </c>
      <c r="AE1474" s="93">
        <v>0</v>
      </c>
      <c r="AF1474" s="93">
        <v>0</v>
      </c>
      <c r="AG1474" s="93"/>
      <c r="AH1474" s="93">
        <v>0</v>
      </c>
      <c r="AI1474" s="93">
        <v>0</v>
      </c>
      <c r="AJ1474" s="93">
        <v>0</v>
      </c>
      <c r="AK1474" s="93">
        <v>0</v>
      </c>
      <c r="AL1474" s="93">
        <v>0</v>
      </c>
      <c r="AM1474" s="49" t="s">
        <v>5559</v>
      </c>
      <c r="AN1474" s="49"/>
      <c r="AO1474" s="48" t="str" cm="1">
        <f t="array" ref="AO1474">IFERROR(_xlfn.IFS(
AQ1474="MPR ISSUE","PDH",
AQ1474="BSS Hardware Issue","BSS",
AQ1474="Sites strategiques, MLL, Pylone, etc.","ENVTECH",
AQ1474="AKTIVCO DEFAUT GE &amp; POWER Cabinet","AKTIVCO",
AQ1474="AKTIVCO Coupure ENEO &amp; Baisse de tension","AKTIVCO GRID ONLY",
AQ1474="Coupure ENEO &amp; Baisse de tension","IHS GRID ONLY",
AQ1474="Defaut GE &amp; POWER Cabinet","IHS",
AQ1474="Sharing","Partners",
AQ1474="Sites strategiques &amp; DataCenter","SST &amp; DC",
AQ1474="Exclu","Exclu",
AQ1474="SAT","SAT",
AQ1474="SPARE-ISSUE","SPARE-ISSUE",
AQ1474="Fiber CAmtel","TRANS_FO_CAMTEL",
AQ1474="Fiber AOF","Fiber AOF",
AQ1474="Projet OCM (HUAWEI)","TRAVAUX-HUAWEI",
AQ1474="Projet OCM (NOKIA)","TRAVAUX-NOKIA",
AQ1474="ACCESS-ISSUE","ACCESS-ISSUE",
AQ1474="Projet OCM (ZTE, NOKIA, autres projets)","TRAVAUX OCM",
AQ1474="No root CAuse","No root cause",
AQ1474="ODU HS","PDH",
AQ1474="IP &amp; VLAN","PDH",
AQ1474="Warehouse HUAWEI","SPARE-ISSUE",
AQ1474="SPARE-HS","SPARE-ISSUE",
AQ1474="Power Telco","BSS",AQ1474="no impacts","no impacts"
),"")</f>
        <v>No root cause</v>
      </c>
      <c r="AP1474" s="48" t="str" cm="1">
        <f t="array" ref="AP1474">IFERROR(_xlfn.IFS(
AQ1474="MPR ISSUE","TX ISSUE",
AQ1474="BSS Hardware Issue","RAN ISSUE",
AQ1474="Sites strategiques, MLL, Pylone, etc.","ENVTECH",
AQ1474="AKTIVCO DEFAUT GE &amp; POWER Cabinet","POWER ISSUE",
AQ1474="AKTIVCO Coupure ENEO &amp; Baisse de tension","POWER ISSUE",
AQ1474="Coupure ENEO &amp; Baisse de tension","POWER ISSUE",
AQ1474="Defaut GE &amp; POWER Cabinet","POWER ISSUE",
AQ1474="Sharing","POWER ISSUE",
AQ1474="Sites strategiques &amp; DataCenter","POWER ISSUE",
AQ1474="Exclu","Exclu",
AQ1474="SAT","TX ISSUE",
AQ1474="SPARE-ISSUE","SPARE-ISSUE",
AQ1474="Fiber CAmtel","TX ISSUE",
AQ1474="Fiber AOF","TX ISSUE",
AQ1474="Projet OCM (HUAWEI)","TRAVAUX-HUAWEI",
AQ1474="Projet OCM (NOKIA)","TRAVAUX -NOKIA",
AQ1474="ACCESS-ISSUE","ACCESS-ISSUE",
AQ1474="Projet OCM (ZTE, NOKIA, autres projets)","TRAVAUX OCM",
AQ1474="No root CAuse","No root cause",
AQ1474="ODU HS","TX ISSUE",
AQ1474="IP &amp; VLAN","TX ISSUE",
AQ1474="Warehouse HUAWEI","SPARE-ISSUE",
AQ1474="SPARE-HS","SPARE-ISSUE",
AQ1474="Power Telco","RAN ISSUE",AQ1474="no impacts","no impacts"
),"")</f>
        <v>No root cause</v>
      </c>
      <c r="AQ1474" s="67" t="s">
        <v>5344</v>
      </c>
      <c r="AR1474" s="48" t="str" cm="1">
        <f t="array" ref="AR1474">IFERROR(_xlfn.IFS(
AQ1474="MPR ISSUE","ACTIVE",
AQ1474="BSS Hardware Issue","ACTIVE",
AQ1474="Sites strategiques, MLL, Pylone, etc.","PASSIVE",
AQ1474="AKTIVCO DEFAUT GE &amp; POWER Cabinet","PASSIVE",
AQ1474="AKTIVCO Coupure ENEO &amp; Baisse de tension","PASSIVE",
AQ1474="Coupure ENEO &amp; Baisse de tension","PASSIVE",
AQ1474="Defaut GE &amp; POWER Cabinet","PASSIVE",
AQ1474="Sharing","PASSIVE",
AQ1474="Sites strategiques &amp; DataCenter","PASSIVE",
AQ1474="Exclu","Exclu",
AQ1474="SAT","ACTIVE",
AQ1474="SPARE-ISSUE","SPARE-ISSUE",
AQ1474="Fiber CAmtel","ACTIVE",
AQ1474="Fiber AOF","ACTIVE",
AQ1474="Projet OCM (HUAWEI)","PLANNED WORKS",
AQ1474="Projet OCM (NOKIA)","PLANNED WORKS",
AQ1474="ACCESS-ISSUE","ACCESS-ISSUE",
AQ1474="Projet OCM (ZTE, NOKIA, autres projets)","PLANNED WORKS",
AQ1474="No root CAuse","No root cause",
AQ1474="ODU HS","ACTIVE",
AQ1474="IP &amp; VLAN","ACTIVE",
AQ1474="Warehouse HUAWEI","SPARE-ISSUE",
AQ1474="SPARE-HS","SPARE-ISSUE",
AQ1474="Power Telco","ACTIVE", AQ1474="no impacts","no impacts"
),"")</f>
        <v>No root cause</v>
      </c>
      <c r="AS1474" s="92" t="s">
        <v>5537</v>
      </c>
      <c r="AT1474" s="98" t="s">
        <v>2423</v>
      </c>
      <c r="AV1474" s="17" t="s">
        <v>5537</v>
      </c>
      <c r="AW1474" s="7" t="s">
        <v>5537</v>
      </c>
      <c r="AX1474" s="6" t="s">
        <v>5537</v>
      </c>
      <c r="AY1474" s="7"/>
      <c r="AZ1474" s="3" t="s">
        <v>5537</v>
      </c>
      <c r="BA1474" s="18" t="s">
        <v>5537</v>
      </c>
      <c r="BB1474" s="18" t="s">
        <v>5537</v>
      </c>
      <c r="BC1474" s="18" t="s">
        <v>5537</v>
      </c>
      <c r="BD1474" s="18" t="s">
        <v>5537</v>
      </c>
      <c r="BE1474" s="18" t="s">
        <v>5537</v>
      </c>
      <c r="BF1474" s="18" t="s">
        <v>5537</v>
      </c>
      <c r="BG1474" s="18" t="s">
        <v>5537</v>
      </c>
      <c r="BH1474" s="18" t="s">
        <v>5537</v>
      </c>
      <c r="BI1474" s="18" t="s">
        <v>5537</v>
      </c>
      <c r="BJ1474" s="18" t="s">
        <v>5537</v>
      </c>
      <c r="BK1474" s="18" t="s">
        <v>5537</v>
      </c>
      <c r="BL1474" s="9" t="s">
        <v>5537</v>
      </c>
      <c r="BM1474" s="14" t="s">
        <v>5537</v>
      </c>
      <c r="BN1474" s="14" t="s">
        <v>5537</v>
      </c>
      <c r="BO1474" s="14" t="str">
        <f>_xlfn.XLOOKUP(B1474,'[4]cell downs 18042026 17h'!$B:$B,'[4]cell downs 18042026 17h'!$B:$B,"")</f>
        <v/>
      </c>
      <c r="BP1474" s="14" t="str">
        <f>_xlfn.XLOOKUP(B1474,'[5]Cells Huawei 19042026 15h'!$B:$B,'[5]Cells Huawei 19042026 15h'!$B:$B,"")</f>
        <v/>
      </c>
      <c r="BQ1474" s="9" t="str">
        <f>_xlfn.XLOOKUP(B1474,'[6]cells down 19042026 9H40'!$B:$B,'[6]cells down 19042026 9H40'!$B:$B,"")</f>
        <v/>
      </c>
      <c r="BR1474" s="9" t="s">
        <v>5537</v>
      </c>
      <c r="BS1474" s="9" t="s">
        <v>12</v>
      </c>
      <c r="BT1474" s="108"/>
    </row>
    <row r="1475" spans="1:72" s="9" customFormat="1" x14ac:dyDescent="0.35">
      <c r="A1475" s="1" t="s">
        <v>1698</v>
      </c>
      <c r="B1475" s="8" t="s">
        <v>1712</v>
      </c>
      <c r="C1475" s="3" t="str">
        <f>_xlfn.XLOOKUP(B1475,'[1]daily break down'!$D:$D,'[1]daily break down'!$E:$E,"")</f>
        <v>CENTRE</v>
      </c>
      <c r="D1475" s="1" t="s">
        <v>11</v>
      </c>
      <c r="E1475" s="1" t="s">
        <v>1713</v>
      </c>
      <c r="F1475" s="3" t="s">
        <v>69</v>
      </c>
      <c r="G1475" s="1" t="s">
        <v>1698</v>
      </c>
      <c r="H1475" s="34" t="str">
        <f>_xlfn.XLOOKUP(B1475,[2]CALCULATION!$B:$B,[2]CALCULATION!$H:$H,"")</f>
        <v>ZTE</v>
      </c>
      <c r="I1475" s="28">
        <v>0.55970042775651829</v>
      </c>
      <c r="J1475" s="28">
        <v>0</v>
      </c>
      <c r="K1475" s="28">
        <v>0</v>
      </c>
      <c r="L1475" s="28">
        <v>5.7896860465928885E-17</v>
      </c>
      <c r="M1475" s="28">
        <v>0</v>
      </c>
      <c r="N1475" s="28">
        <v>0</v>
      </c>
      <c r="O1475" s="28">
        <v>0</v>
      </c>
      <c r="P1475" s="28">
        <v>0</v>
      </c>
      <c r="Q1475" s="28">
        <v>0</v>
      </c>
      <c r="R1475" s="28">
        <v>0</v>
      </c>
      <c r="S1475" s="93">
        <v>0</v>
      </c>
      <c r="T1475" s="93">
        <f>_xlfn.XLOOKUP(B1475,'[3]Nur des jours'!$B:$B,'[3]Nur des jours'!$U:$U,"")</f>
        <v>8.5608375923502886E-3</v>
      </c>
      <c r="U1475" s="93">
        <v>0</v>
      </c>
      <c r="V1475" s="93">
        <v>0</v>
      </c>
      <c r="W1475" s="93">
        <v>8.5608375923501741E-3</v>
      </c>
      <c r="X1475" s="93">
        <v>0</v>
      </c>
      <c r="Y1475" s="93">
        <v>0</v>
      </c>
      <c r="Z1475" s="93">
        <v>0</v>
      </c>
      <c r="AA1475" s="93">
        <v>0</v>
      </c>
      <c r="AB1475" s="93">
        <v>0</v>
      </c>
      <c r="AC1475" s="93">
        <f>_xlfn.XLOOKUP(B1475,'[3]Nur des jours'!$B:$B,'[3]Nur des jours'!$N:$N,"")</f>
        <v>0</v>
      </c>
      <c r="AD1475" s="93">
        <v>0</v>
      </c>
      <c r="AE1475" s="93">
        <v>0</v>
      </c>
      <c r="AF1475" s="93">
        <v>0</v>
      </c>
      <c r="AG1475" s="93"/>
      <c r="AH1475" s="93">
        <v>0</v>
      </c>
      <c r="AI1475" s="93">
        <v>0</v>
      </c>
      <c r="AJ1475" s="93">
        <v>0</v>
      </c>
      <c r="AK1475" s="93">
        <v>0</v>
      </c>
      <c r="AL1475" s="93">
        <v>0</v>
      </c>
      <c r="AM1475" s="49" t="s">
        <v>5559</v>
      </c>
      <c r="AN1475" s="49"/>
      <c r="AO1475" s="48" t="str" cm="1">
        <f t="array" ref="AO1475">IFERROR(_xlfn.IFS(
AQ1475="MPR ISSUE","PDH",
AQ1475="BSS Hardware Issue","BSS",
AQ1475="Sites strategiques, MLL, Pylone, etc.","ENVTECH",
AQ1475="AKTIVCO DEFAUT GE &amp; POWER Cabinet","AKTIVCO",
AQ1475="AKTIVCO Coupure ENEO &amp; Baisse de tension","AKTIVCO GRID ONLY",
AQ1475="Coupure ENEO &amp; Baisse de tension","IHS GRID ONLY",
AQ1475="Defaut GE &amp; POWER Cabinet","IHS",
AQ1475="Sharing","Partners",
AQ1475="Sites strategiques &amp; DataCenter","SST &amp; DC",
AQ1475="Exclu","Exclu",
AQ1475="SAT","SAT",
AQ1475="SPARE-ISSUE","SPARE-ISSUE",
AQ1475="Fiber CAmtel","TRANS_FO_CAMTEL",
AQ1475="Fiber AOF","Fiber AOF",
AQ1475="Projet OCM (HUAWEI)","TRAVAUX-HUAWEI",
AQ1475="Projet OCM (NOKIA)","TRAVAUX-NOKIA",
AQ1475="ACCESS-ISSUE","ACCESS-ISSUE",
AQ1475="Projet OCM (ZTE, NOKIA, autres projets)","TRAVAUX OCM",
AQ1475="No root CAuse","No root cause",
AQ1475="ODU HS","PDH",
AQ1475="IP &amp; VLAN","PDH",
AQ1475="Warehouse HUAWEI","SPARE-ISSUE",
AQ1475="SPARE-HS","SPARE-ISSUE",
AQ1475="Power Telco","BSS",AQ1475="no impacts","no impacts"
),"")</f>
        <v>No root cause</v>
      </c>
      <c r="AP1475" s="48" t="str" cm="1">
        <f t="array" ref="AP1475">IFERROR(_xlfn.IFS(
AQ1475="MPR ISSUE","TX ISSUE",
AQ1475="BSS Hardware Issue","RAN ISSUE",
AQ1475="Sites strategiques, MLL, Pylone, etc.","ENVTECH",
AQ1475="AKTIVCO DEFAUT GE &amp; POWER Cabinet","POWER ISSUE",
AQ1475="AKTIVCO Coupure ENEO &amp; Baisse de tension","POWER ISSUE",
AQ1475="Coupure ENEO &amp; Baisse de tension","POWER ISSUE",
AQ1475="Defaut GE &amp; POWER Cabinet","POWER ISSUE",
AQ1475="Sharing","POWER ISSUE",
AQ1475="Sites strategiques &amp; DataCenter","POWER ISSUE",
AQ1475="Exclu","Exclu",
AQ1475="SAT","TX ISSUE",
AQ1475="SPARE-ISSUE","SPARE-ISSUE",
AQ1475="Fiber CAmtel","TX ISSUE",
AQ1475="Fiber AOF","TX ISSUE",
AQ1475="Projet OCM (HUAWEI)","TRAVAUX-HUAWEI",
AQ1475="Projet OCM (NOKIA)","TRAVAUX -NOKIA",
AQ1475="ACCESS-ISSUE","ACCESS-ISSUE",
AQ1475="Projet OCM (ZTE, NOKIA, autres projets)","TRAVAUX OCM",
AQ1475="No root CAuse","No root cause",
AQ1475="ODU HS","TX ISSUE",
AQ1475="IP &amp; VLAN","TX ISSUE",
AQ1475="Warehouse HUAWEI","SPARE-ISSUE",
AQ1475="SPARE-HS","SPARE-ISSUE",
AQ1475="Power Telco","RAN ISSUE",AQ1475="no impacts","no impacts"
),"")</f>
        <v>No root cause</v>
      </c>
      <c r="AQ1475" s="127" t="s">
        <v>5344</v>
      </c>
      <c r="AR1475" s="48" t="str" cm="1">
        <f t="array" ref="AR1475">IFERROR(_xlfn.IFS(
AQ1475="MPR ISSUE","ACTIVE",
AQ1475="BSS Hardware Issue","ACTIVE",
AQ1475="Sites strategiques, MLL, Pylone, etc.","PASSIVE",
AQ1475="AKTIVCO DEFAUT GE &amp; POWER Cabinet","PASSIVE",
AQ1475="AKTIVCO Coupure ENEO &amp; Baisse de tension","PASSIVE",
AQ1475="Coupure ENEO &amp; Baisse de tension","PASSIVE",
AQ1475="Defaut GE &amp; POWER Cabinet","PASSIVE",
AQ1475="Sharing","PASSIVE",
AQ1475="Sites strategiques &amp; DataCenter","PASSIVE",
AQ1475="Exclu","Exclu",
AQ1475="SAT","ACTIVE",
AQ1475="SPARE-ISSUE","SPARE-ISSUE",
AQ1475="Fiber CAmtel","ACTIVE",
AQ1475="Fiber AOF","ACTIVE",
AQ1475="Projet OCM (HUAWEI)","PLANNED WORKS",
AQ1475="Projet OCM (NOKIA)","PLANNED WORKS",
AQ1475="ACCESS-ISSUE","ACCESS-ISSUE",
AQ1475="Projet OCM (ZTE, NOKIA, autres projets)","PLANNED WORKS",
AQ1475="No root CAuse","No root cause",
AQ1475="ODU HS","ACTIVE",
AQ1475="IP &amp; VLAN","ACTIVE",
AQ1475="Warehouse HUAWEI","SPARE-ISSUE",
AQ1475="SPARE-HS","SPARE-ISSUE",
AQ1475="Power Telco","ACTIVE", AQ1475="no impacts","no impacts"
),"")</f>
        <v>No root cause</v>
      </c>
      <c r="AS1475" s="92" t="s">
        <v>5537</v>
      </c>
      <c r="AT1475" s="98" t="s">
        <v>1712</v>
      </c>
      <c r="AV1475" s="17" t="s">
        <v>5537</v>
      </c>
      <c r="AW1475" s="7" t="s">
        <v>5537</v>
      </c>
      <c r="AX1475" s="6" t="s">
        <v>5537</v>
      </c>
      <c r="AY1475" s="7"/>
      <c r="AZ1475" s="3" t="s">
        <v>5537</v>
      </c>
      <c r="BA1475" s="18" t="s">
        <v>5537</v>
      </c>
      <c r="BB1475" s="18" t="s">
        <v>5537</v>
      </c>
      <c r="BC1475" s="18" t="s">
        <v>5537</v>
      </c>
      <c r="BD1475" s="18" t="s">
        <v>5537</v>
      </c>
      <c r="BE1475" s="18" t="s">
        <v>5537</v>
      </c>
      <c r="BF1475" s="18" t="s">
        <v>5537</v>
      </c>
      <c r="BG1475" s="18" t="s">
        <v>5537</v>
      </c>
      <c r="BH1475" s="18" t="s">
        <v>5537</v>
      </c>
      <c r="BI1475" s="18" t="s">
        <v>5537</v>
      </c>
      <c r="BJ1475" s="18" t="s">
        <v>5537</v>
      </c>
      <c r="BK1475" s="18" t="s">
        <v>5537</v>
      </c>
      <c r="BL1475" s="9" t="s">
        <v>5537</v>
      </c>
      <c r="BM1475" s="14" t="s">
        <v>5537</v>
      </c>
      <c r="BN1475" s="14" t="s">
        <v>5537</v>
      </c>
      <c r="BO1475" s="14" t="str">
        <f>_xlfn.XLOOKUP(B1475,'[4]cell downs 18042026 17h'!$B:$B,'[4]cell downs 18042026 17h'!$B:$B,"")</f>
        <v/>
      </c>
      <c r="BP1475" s="14" t="str">
        <f>_xlfn.XLOOKUP(B1475,'[5]Cells Huawei 19042026 15h'!$B:$B,'[5]Cells Huawei 19042026 15h'!$B:$B,"")</f>
        <v/>
      </c>
      <c r="BQ1475" s="9" t="str">
        <f>_xlfn.XLOOKUP(B1475,'[6]cells down 19042026 9H40'!$B:$B,'[6]cells down 19042026 9H40'!$B:$B,"")</f>
        <v/>
      </c>
      <c r="BR1475" s="9" t="s">
        <v>1712</v>
      </c>
      <c r="BS1475" s="9" t="s">
        <v>12</v>
      </c>
      <c r="BT1475" s="108"/>
    </row>
    <row r="1476" spans="1:72" s="9" customFormat="1" x14ac:dyDescent="0.35">
      <c r="A1476" s="1" t="s">
        <v>2095</v>
      </c>
      <c r="B1476" s="8" t="s">
        <v>2096</v>
      </c>
      <c r="C1476" s="3" t="str">
        <f>_xlfn.XLOOKUP(B1476,'[1]daily break down'!$D:$D,'[1]daily break down'!$E:$E,"")</f>
        <v>LITTORAL</v>
      </c>
      <c r="D1476" s="1" t="s">
        <v>21</v>
      </c>
      <c r="E1476" s="1" t="s">
        <v>89</v>
      </c>
      <c r="F1476" s="3" t="s">
        <v>69</v>
      </c>
      <c r="G1476" s="1" t="s">
        <v>502</v>
      </c>
      <c r="H1476" s="34" t="str">
        <f>_xlfn.XLOOKUP(B1476,[2]CALCULATION!$B:$B,[2]CALCULATION!$H:$H,"")</f>
        <v>ZTE</v>
      </c>
      <c r="I1476" s="28">
        <v>0</v>
      </c>
      <c r="J1476" s="28">
        <v>0</v>
      </c>
      <c r="K1476" s="28">
        <v>0</v>
      </c>
      <c r="L1476" s="28">
        <v>0</v>
      </c>
      <c r="M1476" s="28">
        <v>0</v>
      </c>
      <c r="N1476" s="28">
        <v>8.6845290698893322E-17</v>
      </c>
      <c r="O1476" s="28">
        <v>0</v>
      </c>
      <c r="P1476" s="28">
        <v>0</v>
      </c>
      <c r="Q1476" s="28">
        <v>0</v>
      </c>
      <c r="R1476" s="28">
        <v>5.7896860465928885E-17</v>
      </c>
      <c r="S1476" s="93">
        <v>8.6845290698893322E-17</v>
      </c>
      <c r="T1476" s="93">
        <f>_xlfn.XLOOKUP(B1476,'[3]Nur des jours'!$B:$B,'[3]Nur des jours'!$U:$U,"")</f>
        <v>7.9722800078760574E-3</v>
      </c>
      <c r="U1476" s="93">
        <v>5.7896860465928885E-17</v>
      </c>
      <c r="V1476" s="93">
        <v>0</v>
      </c>
      <c r="W1476" s="93">
        <v>7.9722800078760418E-3</v>
      </c>
      <c r="X1476" s="93">
        <v>0</v>
      </c>
      <c r="Y1476" s="93">
        <v>0</v>
      </c>
      <c r="Z1476" s="93">
        <v>0</v>
      </c>
      <c r="AA1476" s="93">
        <v>0</v>
      </c>
      <c r="AB1476" s="93">
        <v>0</v>
      </c>
      <c r="AC1476" s="93">
        <f>_xlfn.XLOOKUP(B1476,'[3]Nur des jours'!$B:$B,'[3]Nur des jours'!$N:$N,"")</f>
        <v>0</v>
      </c>
      <c r="AD1476" s="93">
        <v>0</v>
      </c>
      <c r="AE1476" s="93">
        <v>0</v>
      </c>
      <c r="AF1476" s="93">
        <v>0</v>
      </c>
      <c r="AG1476" s="93"/>
      <c r="AH1476" s="93">
        <v>0</v>
      </c>
      <c r="AI1476" s="93">
        <v>0</v>
      </c>
      <c r="AJ1476" s="93">
        <v>0</v>
      </c>
      <c r="AK1476" s="93">
        <v>0</v>
      </c>
      <c r="AL1476" s="93">
        <v>0</v>
      </c>
      <c r="AM1476" s="49" t="s">
        <v>5559</v>
      </c>
      <c r="AN1476" s="49"/>
      <c r="AO1476" s="48" t="str" cm="1">
        <f t="array" ref="AO1476">IFERROR(_xlfn.IFS(
AQ1476="MPR ISSUE","PDH",
AQ1476="BSS Hardware Issue","BSS",
AQ1476="Sites strategiques, MLL, Pylone, etc.","ENVTECH",
AQ1476="AKTIVCO DEFAUT GE &amp; POWER Cabinet","AKTIVCO",
AQ1476="AKTIVCO Coupure ENEO &amp; Baisse de tension","AKTIVCO GRID ONLY",
AQ1476="Coupure ENEO &amp; Baisse de tension","IHS GRID ONLY",
AQ1476="Defaut GE &amp; POWER Cabinet","IHS",
AQ1476="Sharing","Partners",
AQ1476="Sites strategiques &amp; DataCenter","SST &amp; DC",
AQ1476="Exclu","Exclu",
AQ1476="SAT","SAT",
AQ1476="SPARE-ISSUE","SPARE-ISSUE",
AQ1476="Fiber CAmtel","TRANS_FO_CAMTEL",
AQ1476="Fiber AOF","Fiber AOF",
AQ1476="Projet OCM (HUAWEI)","TRAVAUX-HUAWEI",
AQ1476="Projet OCM (NOKIA)","TRAVAUX-NOKIA",
AQ1476="ACCESS-ISSUE","ACCESS-ISSUE",
AQ1476="Projet OCM (ZTE, NOKIA, autres projets)","TRAVAUX OCM",
AQ1476="No root CAuse","No root cause",
AQ1476="ODU HS","PDH",
AQ1476="IP &amp; VLAN","PDH",
AQ1476="Warehouse HUAWEI","SPARE-ISSUE",
AQ1476="SPARE-HS","SPARE-ISSUE",
AQ1476="Power Telco","BSS",AQ1476="no impacts","no impacts"
),"")</f>
        <v>No root cause</v>
      </c>
      <c r="AP1476" s="48" t="str" cm="1">
        <f t="array" ref="AP1476">IFERROR(_xlfn.IFS(
AQ1476="MPR ISSUE","TX ISSUE",
AQ1476="BSS Hardware Issue","RAN ISSUE",
AQ1476="Sites strategiques, MLL, Pylone, etc.","ENVTECH",
AQ1476="AKTIVCO DEFAUT GE &amp; POWER Cabinet","POWER ISSUE",
AQ1476="AKTIVCO Coupure ENEO &amp; Baisse de tension","POWER ISSUE",
AQ1476="Coupure ENEO &amp; Baisse de tension","POWER ISSUE",
AQ1476="Defaut GE &amp; POWER Cabinet","POWER ISSUE",
AQ1476="Sharing","POWER ISSUE",
AQ1476="Sites strategiques &amp; DataCenter","POWER ISSUE",
AQ1476="Exclu","Exclu",
AQ1476="SAT","TX ISSUE",
AQ1476="SPARE-ISSUE","SPARE-ISSUE",
AQ1476="Fiber CAmtel","TX ISSUE",
AQ1476="Fiber AOF","TX ISSUE",
AQ1476="Projet OCM (HUAWEI)","TRAVAUX-HUAWEI",
AQ1476="Projet OCM (NOKIA)","TRAVAUX -NOKIA",
AQ1476="ACCESS-ISSUE","ACCESS-ISSUE",
AQ1476="Projet OCM (ZTE, NOKIA, autres projets)","TRAVAUX OCM",
AQ1476="No root CAuse","No root cause",
AQ1476="ODU HS","TX ISSUE",
AQ1476="IP &amp; VLAN","TX ISSUE",
AQ1476="Warehouse HUAWEI","SPARE-ISSUE",
AQ1476="SPARE-HS","SPARE-ISSUE",
AQ1476="Power Telco","RAN ISSUE",AQ1476="no impacts","no impacts"
),"")</f>
        <v>No root cause</v>
      </c>
      <c r="AQ1476" s="67" t="s">
        <v>5344</v>
      </c>
      <c r="AR1476" s="48" t="str" cm="1">
        <f t="array" ref="AR1476">IFERROR(_xlfn.IFS(
AQ1476="MPR ISSUE","ACTIVE",
AQ1476="BSS Hardware Issue","ACTIVE",
AQ1476="Sites strategiques, MLL, Pylone, etc.","PASSIVE",
AQ1476="AKTIVCO DEFAUT GE &amp; POWER Cabinet","PASSIVE",
AQ1476="AKTIVCO Coupure ENEO &amp; Baisse de tension","PASSIVE",
AQ1476="Coupure ENEO &amp; Baisse de tension","PASSIVE",
AQ1476="Defaut GE &amp; POWER Cabinet","PASSIVE",
AQ1476="Sharing","PASSIVE",
AQ1476="Sites strategiques &amp; DataCenter","PASSIVE",
AQ1476="Exclu","Exclu",
AQ1476="SAT","ACTIVE",
AQ1476="SPARE-ISSUE","SPARE-ISSUE",
AQ1476="Fiber CAmtel","ACTIVE",
AQ1476="Fiber AOF","ACTIVE",
AQ1476="Projet OCM (HUAWEI)","PLANNED WORKS",
AQ1476="Projet OCM (NOKIA)","PLANNED WORKS",
AQ1476="ACCESS-ISSUE","ACCESS-ISSUE",
AQ1476="Projet OCM (ZTE, NOKIA, autres projets)","PLANNED WORKS",
AQ1476="No root CAuse","No root cause",
AQ1476="ODU HS","ACTIVE",
AQ1476="IP &amp; VLAN","ACTIVE",
AQ1476="Warehouse HUAWEI","SPARE-ISSUE",
AQ1476="SPARE-HS","SPARE-ISSUE",
AQ1476="Power Telco","ACTIVE", AQ1476="no impacts","no impacts"
),"")</f>
        <v>No root cause</v>
      </c>
      <c r="AS1476" s="92" t="s">
        <v>5537</v>
      </c>
      <c r="AT1476" s="98" t="s">
        <v>2096</v>
      </c>
      <c r="AV1476" s="17" t="s">
        <v>5537</v>
      </c>
      <c r="AW1476" s="7" t="s">
        <v>5537</v>
      </c>
      <c r="AX1476" s="6" t="s">
        <v>5537</v>
      </c>
      <c r="AY1476" s="7"/>
      <c r="AZ1476" s="3" t="s">
        <v>5537</v>
      </c>
      <c r="BA1476" s="18" t="s">
        <v>5537</v>
      </c>
      <c r="BB1476" s="18" t="s">
        <v>5537</v>
      </c>
      <c r="BC1476" s="18" t="s">
        <v>5537</v>
      </c>
      <c r="BD1476" s="18" t="s">
        <v>5537</v>
      </c>
      <c r="BE1476" s="18" t="s">
        <v>5537</v>
      </c>
      <c r="BF1476" s="18" t="s">
        <v>5537</v>
      </c>
      <c r="BG1476" s="18" t="s">
        <v>5537</v>
      </c>
      <c r="BH1476" s="18" t="s">
        <v>5537</v>
      </c>
      <c r="BI1476" s="18" t="s">
        <v>5537</v>
      </c>
      <c r="BJ1476" s="18" t="s">
        <v>5537</v>
      </c>
      <c r="BK1476" s="18" t="s">
        <v>5537</v>
      </c>
      <c r="BL1476" s="9" t="s">
        <v>5537</v>
      </c>
      <c r="BM1476" s="14" t="s">
        <v>5537</v>
      </c>
      <c r="BN1476" s="14" t="s">
        <v>5537</v>
      </c>
      <c r="BO1476" s="14" t="str">
        <f>_xlfn.XLOOKUP(B1476,'[4]cell downs 18042026 17h'!$B:$B,'[4]cell downs 18042026 17h'!$B:$B,"")</f>
        <v/>
      </c>
      <c r="BP1476" s="14" t="str">
        <f>_xlfn.XLOOKUP(B1476,'[5]Cells Huawei 19042026 15h'!$B:$B,'[5]Cells Huawei 19042026 15h'!$B:$B,"")</f>
        <v/>
      </c>
      <c r="BQ1476" s="9" t="str">
        <f>_xlfn.XLOOKUP(B1476,'[6]cells down 19042026 9H40'!$B:$B,'[6]cells down 19042026 9H40'!$B:$B,"")</f>
        <v/>
      </c>
      <c r="BR1476" s="9" t="s">
        <v>5537</v>
      </c>
      <c r="BS1476" s="9" t="s">
        <v>12</v>
      </c>
      <c r="BT1476" s="108"/>
    </row>
    <row r="1477" spans="1:72" s="9" customFormat="1" x14ac:dyDescent="0.35">
      <c r="A1477" s="1" t="s">
        <v>500</v>
      </c>
      <c r="B1477" s="8" t="s">
        <v>501</v>
      </c>
      <c r="C1477" s="3" t="str">
        <f>_xlfn.XLOOKUP(B1477,'[1]daily break down'!$D:$D,'[1]daily break down'!$E:$E,"")</f>
        <v>LITTORAL</v>
      </c>
      <c r="D1477" s="1" t="s">
        <v>11</v>
      </c>
      <c r="E1477" s="1" t="s">
        <v>12</v>
      </c>
      <c r="F1477" s="3" t="s">
        <v>69</v>
      </c>
      <c r="G1477" s="1" t="s">
        <v>502</v>
      </c>
      <c r="H1477" s="34" t="str">
        <f>_xlfn.XLOOKUP(B1477,[2]CALCULATION!$B:$B,[2]CALCULATION!$H:$H,"")</f>
        <v>ZTE</v>
      </c>
      <c r="I1477" s="28">
        <v>0</v>
      </c>
      <c r="J1477" s="28">
        <v>0</v>
      </c>
      <c r="K1477" s="28">
        <v>0</v>
      </c>
      <c r="L1477" s="28">
        <v>0</v>
      </c>
      <c r="M1477" s="28">
        <v>0</v>
      </c>
      <c r="N1477" s="28">
        <v>0</v>
      </c>
      <c r="O1477" s="28">
        <v>0</v>
      </c>
      <c r="P1477" s="28">
        <v>0</v>
      </c>
      <c r="Q1477" s="28">
        <v>0</v>
      </c>
      <c r="R1477" s="28">
        <v>0</v>
      </c>
      <c r="S1477" s="93">
        <v>0</v>
      </c>
      <c r="T1477" s="93">
        <f>_xlfn.XLOOKUP(B1477,'[3]Nur des jours'!$B:$B,'[3]Nur des jours'!$U:$U,"")</f>
        <v>7.9009396946064809E-3</v>
      </c>
      <c r="U1477" s="93">
        <v>0</v>
      </c>
      <c r="V1477" s="93">
        <v>0</v>
      </c>
      <c r="W1477" s="93">
        <v>7.9009396946064809E-3</v>
      </c>
      <c r="X1477" s="93">
        <v>0</v>
      </c>
      <c r="Y1477" s="93">
        <v>0</v>
      </c>
      <c r="Z1477" s="93">
        <v>0</v>
      </c>
      <c r="AA1477" s="93">
        <v>0</v>
      </c>
      <c r="AB1477" s="93">
        <v>0</v>
      </c>
      <c r="AC1477" s="93">
        <f>_xlfn.XLOOKUP(B1477,'[3]Nur des jours'!$B:$B,'[3]Nur des jours'!$N:$N,"")</f>
        <v>0</v>
      </c>
      <c r="AD1477" s="93">
        <v>0</v>
      </c>
      <c r="AE1477" s="93">
        <v>0</v>
      </c>
      <c r="AF1477" s="93">
        <v>0</v>
      </c>
      <c r="AG1477" s="93"/>
      <c r="AH1477" s="93">
        <v>0</v>
      </c>
      <c r="AI1477" s="93">
        <v>0</v>
      </c>
      <c r="AJ1477" s="93">
        <v>0</v>
      </c>
      <c r="AK1477" s="93">
        <v>0</v>
      </c>
      <c r="AL1477" s="93">
        <v>0</v>
      </c>
      <c r="AM1477" s="49" t="s">
        <v>5559</v>
      </c>
      <c r="AN1477" s="49"/>
      <c r="AO1477" s="48" t="str" cm="1">
        <f t="array" ref="AO1477">IFERROR(_xlfn.IFS(
AQ1477="MPR ISSUE","PDH",
AQ1477="BSS Hardware Issue","BSS",
AQ1477="Sites strategiques, MLL, Pylone, etc.","ENVTECH",
AQ1477="AKTIVCO DEFAUT GE &amp; POWER Cabinet","AKTIVCO",
AQ1477="AKTIVCO Coupure ENEO &amp; Baisse de tension","AKTIVCO GRID ONLY",
AQ1477="Coupure ENEO &amp; Baisse de tension","IHS GRID ONLY",
AQ1477="Defaut GE &amp; POWER Cabinet","IHS",
AQ1477="Sharing","Partners",
AQ1477="Sites strategiques &amp; DataCenter","SST &amp; DC",
AQ1477="Exclu","Exclu",
AQ1477="SAT","SAT",
AQ1477="SPARE-ISSUE","SPARE-ISSUE",
AQ1477="Fiber CAmtel","TRANS_FO_CAMTEL",
AQ1477="Fiber AOF","Fiber AOF",
AQ1477="Projet OCM (HUAWEI)","TRAVAUX-HUAWEI",
AQ1477="Projet OCM (NOKIA)","TRAVAUX-NOKIA",
AQ1477="ACCESS-ISSUE","ACCESS-ISSUE",
AQ1477="Projet OCM (ZTE, NOKIA, autres projets)","TRAVAUX OCM",
AQ1477="No root CAuse","No root cause",
AQ1477="ODU HS","PDH",
AQ1477="IP &amp; VLAN","PDH",
AQ1477="Warehouse HUAWEI","SPARE-ISSUE",
AQ1477="SPARE-HS","SPARE-ISSUE",
AQ1477="Power Telco","BSS",AQ1477="no impacts","no impacts"
),"")</f>
        <v>No root cause</v>
      </c>
      <c r="AP1477" s="48" t="str" cm="1">
        <f t="array" ref="AP1477">IFERROR(_xlfn.IFS(
AQ1477="MPR ISSUE","TX ISSUE",
AQ1477="BSS Hardware Issue","RAN ISSUE",
AQ1477="Sites strategiques, MLL, Pylone, etc.","ENVTECH",
AQ1477="AKTIVCO DEFAUT GE &amp; POWER Cabinet","POWER ISSUE",
AQ1477="AKTIVCO Coupure ENEO &amp; Baisse de tension","POWER ISSUE",
AQ1477="Coupure ENEO &amp; Baisse de tension","POWER ISSUE",
AQ1477="Defaut GE &amp; POWER Cabinet","POWER ISSUE",
AQ1477="Sharing","POWER ISSUE",
AQ1477="Sites strategiques &amp; DataCenter","POWER ISSUE",
AQ1477="Exclu","Exclu",
AQ1477="SAT","TX ISSUE",
AQ1477="SPARE-ISSUE","SPARE-ISSUE",
AQ1477="Fiber CAmtel","TX ISSUE",
AQ1477="Fiber AOF","TX ISSUE",
AQ1477="Projet OCM (HUAWEI)","TRAVAUX-HUAWEI",
AQ1477="Projet OCM (NOKIA)","TRAVAUX -NOKIA",
AQ1477="ACCESS-ISSUE","ACCESS-ISSUE",
AQ1477="Projet OCM (ZTE, NOKIA, autres projets)","TRAVAUX OCM",
AQ1477="No root CAuse","No root cause",
AQ1477="ODU HS","TX ISSUE",
AQ1477="IP &amp; VLAN","TX ISSUE",
AQ1477="Warehouse HUAWEI","SPARE-ISSUE",
AQ1477="SPARE-HS","SPARE-ISSUE",
AQ1477="Power Telco","RAN ISSUE",AQ1477="no impacts","no impacts"
),"")</f>
        <v>No root cause</v>
      </c>
      <c r="AQ1477" s="127" t="s">
        <v>5344</v>
      </c>
      <c r="AR1477" s="48" t="str" cm="1">
        <f t="array" ref="AR1477">IFERROR(_xlfn.IFS(
AQ1477="MPR ISSUE","ACTIVE",
AQ1477="BSS Hardware Issue","ACTIVE",
AQ1477="Sites strategiques, MLL, Pylone, etc.","PASSIVE",
AQ1477="AKTIVCO DEFAUT GE &amp; POWER Cabinet","PASSIVE",
AQ1477="AKTIVCO Coupure ENEO &amp; Baisse de tension","PASSIVE",
AQ1477="Coupure ENEO &amp; Baisse de tension","PASSIVE",
AQ1477="Defaut GE &amp; POWER Cabinet","PASSIVE",
AQ1477="Sharing","PASSIVE",
AQ1477="Sites strategiques &amp; DataCenter","PASSIVE",
AQ1477="Exclu","Exclu",
AQ1477="SAT","ACTIVE",
AQ1477="SPARE-ISSUE","SPARE-ISSUE",
AQ1477="Fiber CAmtel","ACTIVE",
AQ1477="Fiber AOF","ACTIVE",
AQ1477="Projet OCM (HUAWEI)","PLANNED WORKS",
AQ1477="Projet OCM (NOKIA)","PLANNED WORKS",
AQ1477="ACCESS-ISSUE","ACCESS-ISSUE",
AQ1477="Projet OCM (ZTE, NOKIA, autres projets)","PLANNED WORKS",
AQ1477="No root CAuse","No root cause",
AQ1477="ODU HS","ACTIVE",
AQ1477="IP &amp; VLAN","ACTIVE",
AQ1477="Warehouse HUAWEI","SPARE-ISSUE",
AQ1477="SPARE-HS","SPARE-ISSUE",
AQ1477="Power Telco","ACTIVE", AQ1477="no impacts","no impacts"
),"")</f>
        <v>No root cause</v>
      </c>
      <c r="AS1477" s="92" t="s">
        <v>5537</v>
      </c>
      <c r="AT1477" s="98" t="s">
        <v>501</v>
      </c>
      <c r="AV1477" s="17" t="s">
        <v>5537</v>
      </c>
      <c r="AW1477" s="7" t="s">
        <v>5537</v>
      </c>
      <c r="AX1477" s="6" t="s">
        <v>5537</v>
      </c>
      <c r="AY1477" s="7"/>
      <c r="AZ1477" s="3" t="s">
        <v>5537</v>
      </c>
      <c r="BA1477" s="18" t="s">
        <v>5537</v>
      </c>
      <c r="BB1477" s="18" t="s">
        <v>5537</v>
      </c>
      <c r="BC1477" s="18" t="s">
        <v>5537</v>
      </c>
      <c r="BD1477" s="18" t="s">
        <v>5537</v>
      </c>
      <c r="BE1477" s="18" t="s">
        <v>5537</v>
      </c>
      <c r="BF1477" s="18" t="s">
        <v>5537</v>
      </c>
      <c r="BG1477" s="18" t="s">
        <v>5537</v>
      </c>
      <c r="BH1477" s="18" t="s">
        <v>5537</v>
      </c>
      <c r="BI1477" s="18" t="s">
        <v>5537</v>
      </c>
      <c r="BJ1477" s="18" t="s">
        <v>5537</v>
      </c>
      <c r="BK1477" s="18" t="s">
        <v>5537</v>
      </c>
      <c r="BL1477" s="9" t="s">
        <v>5537</v>
      </c>
      <c r="BM1477" s="14" t="s">
        <v>5537</v>
      </c>
      <c r="BN1477" s="14" t="s">
        <v>5537</v>
      </c>
      <c r="BO1477" s="14" t="str">
        <f>_xlfn.XLOOKUP(B1477,'[4]cell downs 18042026 17h'!$B:$B,'[4]cell downs 18042026 17h'!$B:$B,"")</f>
        <v/>
      </c>
      <c r="BP1477" s="14" t="str">
        <f>_xlfn.XLOOKUP(B1477,'[5]Cells Huawei 19042026 15h'!$B:$B,'[5]Cells Huawei 19042026 15h'!$B:$B,"")</f>
        <v/>
      </c>
      <c r="BQ1477" s="9" t="str">
        <f>_xlfn.XLOOKUP(B1477,'[6]cells down 19042026 9H40'!$B:$B,'[6]cells down 19042026 9H40'!$B:$B,"")</f>
        <v/>
      </c>
      <c r="BR1477" s="9" t="s">
        <v>501</v>
      </c>
      <c r="BS1477" s="9" t="s">
        <v>12</v>
      </c>
      <c r="BT1477" s="108"/>
    </row>
    <row r="1478" spans="1:72" s="9" customFormat="1" x14ac:dyDescent="0.35">
      <c r="A1478" s="1" t="s">
        <v>3981</v>
      </c>
      <c r="B1478" s="8" t="s">
        <v>3982</v>
      </c>
      <c r="C1478" s="3" t="str">
        <f>_xlfn.XLOOKUP(B1478,'[1]daily break down'!$D:$D,'[1]daily break down'!$E:$E,"")</f>
        <v>LITTORAL</v>
      </c>
      <c r="D1478" s="1" t="s">
        <v>11</v>
      </c>
      <c r="E1478" s="1" t="s">
        <v>12</v>
      </c>
      <c r="F1478" s="3" t="s">
        <v>69</v>
      </c>
      <c r="G1478" s="1" t="s">
        <v>502</v>
      </c>
      <c r="H1478" s="34" t="str">
        <f>_xlfn.XLOOKUP(B1478,[2]CALCULATION!$B:$B,[2]CALCULATION!$H:$H,"")</f>
        <v>ZTE</v>
      </c>
      <c r="I1478" s="28">
        <v>0</v>
      </c>
      <c r="J1478" s="28">
        <v>0</v>
      </c>
      <c r="K1478" s="28">
        <v>0</v>
      </c>
      <c r="L1478" s="28">
        <v>0</v>
      </c>
      <c r="M1478" s="28">
        <v>0</v>
      </c>
      <c r="N1478" s="28">
        <v>0</v>
      </c>
      <c r="O1478" s="28">
        <v>0</v>
      </c>
      <c r="P1478" s="28">
        <v>0</v>
      </c>
      <c r="Q1478" s="28">
        <v>0</v>
      </c>
      <c r="R1478" s="28">
        <v>0</v>
      </c>
      <c r="S1478" s="93">
        <v>0</v>
      </c>
      <c r="T1478" s="93">
        <f>_xlfn.XLOOKUP(B1478,'[3]Nur des jours'!$B:$B,'[3]Nur des jours'!$U:$U,"")</f>
        <v>7.2945470318146414E-3</v>
      </c>
      <c r="U1478" s="93">
        <v>0</v>
      </c>
      <c r="V1478" s="93">
        <v>0</v>
      </c>
      <c r="W1478" s="93">
        <v>7.2945470318146405E-3</v>
      </c>
      <c r="X1478" s="93">
        <v>0</v>
      </c>
      <c r="Y1478" s="93">
        <v>0</v>
      </c>
      <c r="Z1478" s="93">
        <v>0</v>
      </c>
      <c r="AA1478" s="93">
        <v>0</v>
      </c>
      <c r="AB1478" s="93">
        <v>0</v>
      </c>
      <c r="AC1478" s="93">
        <f>_xlfn.XLOOKUP(B1478,'[3]Nur des jours'!$B:$B,'[3]Nur des jours'!$N:$N,"")</f>
        <v>0</v>
      </c>
      <c r="AD1478" s="93">
        <v>0</v>
      </c>
      <c r="AE1478" s="93">
        <v>0</v>
      </c>
      <c r="AF1478" s="93">
        <v>0</v>
      </c>
      <c r="AG1478" s="93"/>
      <c r="AH1478" s="93">
        <v>0</v>
      </c>
      <c r="AI1478" s="93">
        <v>0</v>
      </c>
      <c r="AJ1478" s="93">
        <v>0</v>
      </c>
      <c r="AK1478" s="93">
        <v>0</v>
      </c>
      <c r="AL1478" s="93">
        <v>0</v>
      </c>
      <c r="AM1478" s="49" t="s">
        <v>5559</v>
      </c>
      <c r="AN1478" s="49"/>
      <c r="AO1478" s="48" t="str" cm="1">
        <f t="array" ref="AO1478">IFERROR(_xlfn.IFS(
AQ1478="MPR ISSUE","PDH",
AQ1478="BSS Hardware Issue","BSS",
AQ1478="Sites strategiques, MLL, Pylone, etc.","ENVTECH",
AQ1478="AKTIVCO DEFAUT GE &amp; POWER Cabinet","AKTIVCO",
AQ1478="AKTIVCO Coupure ENEO &amp; Baisse de tension","AKTIVCO GRID ONLY",
AQ1478="Coupure ENEO &amp; Baisse de tension","IHS GRID ONLY",
AQ1478="Defaut GE &amp; POWER Cabinet","IHS",
AQ1478="Sharing","Partners",
AQ1478="Sites strategiques &amp; DataCenter","SST &amp; DC",
AQ1478="Exclu","Exclu",
AQ1478="SAT","SAT",
AQ1478="SPARE-ISSUE","SPARE-ISSUE",
AQ1478="Fiber CAmtel","TRANS_FO_CAMTEL",
AQ1478="Fiber AOF","Fiber AOF",
AQ1478="Projet OCM (HUAWEI)","TRAVAUX-HUAWEI",
AQ1478="Projet OCM (NOKIA)","TRAVAUX-NOKIA",
AQ1478="ACCESS-ISSUE","ACCESS-ISSUE",
AQ1478="Projet OCM (ZTE, NOKIA, autres projets)","TRAVAUX OCM",
AQ1478="No root CAuse","No root cause",
AQ1478="ODU HS","PDH",
AQ1478="IP &amp; VLAN","PDH",
AQ1478="Warehouse HUAWEI","SPARE-ISSUE",
AQ1478="SPARE-HS","SPARE-ISSUE",
AQ1478="Power Telco","BSS",AQ1478="no impacts","no impacts"
),"")</f>
        <v>No root cause</v>
      </c>
      <c r="AP1478" s="48" t="str" cm="1">
        <f t="array" ref="AP1478">IFERROR(_xlfn.IFS(
AQ1478="MPR ISSUE","TX ISSUE",
AQ1478="BSS Hardware Issue","RAN ISSUE",
AQ1478="Sites strategiques, MLL, Pylone, etc.","ENVTECH",
AQ1478="AKTIVCO DEFAUT GE &amp; POWER Cabinet","POWER ISSUE",
AQ1478="AKTIVCO Coupure ENEO &amp; Baisse de tension","POWER ISSUE",
AQ1478="Coupure ENEO &amp; Baisse de tension","POWER ISSUE",
AQ1478="Defaut GE &amp; POWER Cabinet","POWER ISSUE",
AQ1478="Sharing","POWER ISSUE",
AQ1478="Sites strategiques &amp; DataCenter","POWER ISSUE",
AQ1478="Exclu","Exclu",
AQ1478="SAT","TX ISSUE",
AQ1478="SPARE-ISSUE","SPARE-ISSUE",
AQ1478="Fiber CAmtel","TX ISSUE",
AQ1478="Fiber AOF","TX ISSUE",
AQ1478="Projet OCM (HUAWEI)","TRAVAUX-HUAWEI",
AQ1478="Projet OCM (NOKIA)","TRAVAUX -NOKIA",
AQ1478="ACCESS-ISSUE","ACCESS-ISSUE",
AQ1478="Projet OCM (ZTE, NOKIA, autres projets)","TRAVAUX OCM",
AQ1478="No root CAuse","No root cause",
AQ1478="ODU HS","TX ISSUE",
AQ1478="IP &amp; VLAN","TX ISSUE",
AQ1478="Warehouse HUAWEI","SPARE-ISSUE",
AQ1478="SPARE-HS","SPARE-ISSUE",
AQ1478="Power Telco","RAN ISSUE",AQ1478="no impacts","no impacts"
),"")</f>
        <v>No root cause</v>
      </c>
      <c r="AQ1478" s="127" t="s">
        <v>5344</v>
      </c>
      <c r="AR1478" s="48" t="str" cm="1">
        <f t="array" ref="AR1478">IFERROR(_xlfn.IFS(
AQ1478="MPR ISSUE","ACTIVE",
AQ1478="BSS Hardware Issue","ACTIVE",
AQ1478="Sites strategiques, MLL, Pylone, etc.","PASSIVE",
AQ1478="AKTIVCO DEFAUT GE &amp; POWER Cabinet","PASSIVE",
AQ1478="AKTIVCO Coupure ENEO &amp; Baisse de tension","PASSIVE",
AQ1478="Coupure ENEO &amp; Baisse de tension","PASSIVE",
AQ1478="Defaut GE &amp; POWER Cabinet","PASSIVE",
AQ1478="Sharing","PASSIVE",
AQ1478="Sites strategiques &amp; DataCenter","PASSIVE",
AQ1478="Exclu","Exclu",
AQ1478="SAT","ACTIVE",
AQ1478="SPARE-ISSUE","SPARE-ISSUE",
AQ1478="Fiber CAmtel","ACTIVE",
AQ1478="Fiber AOF","ACTIVE",
AQ1478="Projet OCM (HUAWEI)","PLANNED WORKS",
AQ1478="Projet OCM (NOKIA)","PLANNED WORKS",
AQ1478="ACCESS-ISSUE","ACCESS-ISSUE",
AQ1478="Projet OCM (ZTE, NOKIA, autres projets)","PLANNED WORKS",
AQ1478="No root CAuse","No root cause",
AQ1478="ODU HS","ACTIVE",
AQ1478="IP &amp; VLAN","ACTIVE",
AQ1478="Warehouse HUAWEI","SPARE-ISSUE",
AQ1478="SPARE-HS","SPARE-ISSUE",
AQ1478="Power Telco","ACTIVE", AQ1478="no impacts","no impacts"
),"")</f>
        <v>No root cause</v>
      </c>
      <c r="AS1478" s="92" t="s">
        <v>5537</v>
      </c>
      <c r="AT1478" s="98" t="s">
        <v>3982</v>
      </c>
      <c r="AV1478" s="17" t="s">
        <v>5537</v>
      </c>
      <c r="AW1478" s="7" t="s">
        <v>5537</v>
      </c>
      <c r="AX1478" s="6" t="s">
        <v>5537</v>
      </c>
      <c r="AY1478" s="7"/>
      <c r="AZ1478" s="3" t="s">
        <v>5537</v>
      </c>
      <c r="BA1478" s="18" t="s">
        <v>5537</v>
      </c>
      <c r="BB1478" s="18" t="s">
        <v>5537</v>
      </c>
      <c r="BC1478" s="18" t="s">
        <v>5537</v>
      </c>
      <c r="BD1478" s="18" t="s">
        <v>5537</v>
      </c>
      <c r="BE1478" s="18" t="s">
        <v>5537</v>
      </c>
      <c r="BF1478" s="18" t="s">
        <v>5537</v>
      </c>
      <c r="BG1478" s="18" t="s">
        <v>5537</v>
      </c>
      <c r="BH1478" s="18" t="s">
        <v>5537</v>
      </c>
      <c r="BI1478" s="18" t="s">
        <v>5537</v>
      </c>
      <c r="BJ1478" s="18" t="s">
        <v>5537</v>
      </c>
      <c r="BK1478" s="18" t="s">
        <v>5537</v>
      </c>
      <c r="BL1478" s="9" t="s">
        <v>5537</v>
      </c>
      <c r="BM1478" s="14" t="s">
        <v>5537</v>
      </c>
      <c r="BN1478" s="14" t="s">
        <v>5537</v>
      </c>
      <c r="BO1478" s="14" t="str">
        <f>_xlfn.XLOOKUP(B1478,'[4]cell downs 18042026 17h'!$B:$B,'[4]cell downs 18042026 17h'!$B:$B,"")</f>
        <v/>
      </c>
      <c r="BP1478" s="14" t="str">
        <f>_xlfn.XLOOKUP(B1478,'[5]Cells Huawei 19042026 15h'!$B:$B,'[5]Cells Huawei 19042026 15h'!$B:$B,"")</f>
        <v/>
      </c>
      <c r="BQ1478" s="9" t="str">
        <f>_xlfn.XLOOKUP(B1478,'[6]cells down 19042026 9H40'!$B:$B,'[6]cells down 19042026 9H40'!$B:$B,"")</f>
        <v/>
      </c>
      <c r="BR1478" s="9" t="s">
        <v>3982</v>
      </c>
      <c r="BS1478" s="9" t="s">
        <v>12</v>
      </c>
      <c r="BT1478" s="108"/>
    </row>
    <row r="1479" spans="1:72" s="9" customFormat="1" x14ac:dyDescent="0.35">
      <c r="A1479" s="1" t="s">
        <v>1701</v>
      </c>
      <c r="B1479" s="8" t="s">
        <v>1702</v>
      </c>
      <c r="C1479" s="3" t="str">
        <f>_xlfn.XLOOKUP(B1479,'[1]daily break down'!$D:$D,'[1]daily break down'!$E:$E,"")</f>
        <v>LITTORAL</v>
      </c>
      <c r="D1479" s="1" t="s">
        <v>11</v>
      </c>
      <c r="E1479" s="1" t="s">
        <v>12</v>
      </c>
      <c r="F1479" s="3" t="s">
        <v>69</v>
      </c>
      <c r="G1479" s="1" t="s">
        <v>502</v>
      </c>
      <c r="H1479" s="34" t="str">
        <f>_xlfn.XLOOKUP(B1479,[2]CALCULATION!$B:$B,[2]CALCULATION!$H:$H,"")</f>
        <v>ZTE</v>
      </c>
      <c r="I1479" s="28">
        <v>0</v>
      </c>
      <c r="J1479" s="28">
        <v>0</v>
      </c>
      <c r="K1479" s="28">
        <v>0</v>
      </c>
      <c r="L1479" s="28">
        <v>0</v>
      </c>
      <c r="M1479" s="28">
        <v>0</v>
      </c>
      <c r="N1479" s="28">
        <v>0</v>
      </c>
      <c r="O1479" s="28">
        <v>0</v>
      </c>
      <c r="P1479" s="28">
        <v>0</v>
      </c>
      <c r="Q1479" s="28">
        <v>0</v>
      </c>
      <c r="R1479" s="28">
        <v>0</v>
      </c>
      <c r="S1479" s="93">
        <v>0</v>
      </c>
      <c r="T1479" s="93">
        <f>_xlfn.XLOOKUP(B1479,'[3]Nur des jours'!$B:$B,'[3]Nur des jours'!$U:$U,"")</f>
        <v>7.0091857787370022E-3</v>
      </c>
      <c r="U1479" s="93">
        <v>0</v>
      </c>
      <c r="V1479" s="93">
        <v>0</v>
      </c>
      <c r="W1479" s="93">
        <v>7.0091857787370022E-3</v>
      </c>
      <c r="X1479" s="93">
        <v>0</v>
      </c>
      <c r="Y1479" s="93">
        <v>0</v>
      </c>
      <c r="Z1479" s="93">
        <v>0</v>
      </c>
      <c r="AA1479" s="93">
        <v>0</v>
      </c>
      <c r="AB1479" s="93">
        <v>0</v>
      </c>
      <c r="AC1479" s="93">
        <f>_xlfn.XLOOKUP(B1479,'[3]Nur des jours'!$B:$B,'[3]Nur des jours'!$N:$N,"")</f>
        <v>0</v>
      </c>
      <c r="AD1479" s="93">
        <v>0</v>
      </c>
      <c r="AE1479" s="93">
        <v>0</v>
      </c>
      <c r="AF1479" s="93">
        <v>0</v>
      </c>
      <c r="AG1479" s="93"/>
      <c r="AH1479" s="93">
        <v>0</v>
      </c>
      <c r="AI1479" s="93">
        <v>0</v>
      </c>
      <c r="AJ1479" s="93">
        <v>0</v>
      </c>
      <c r="AK1479" s="93">
        <v>0</v>
      </c>
      <c r="AL1479" s="93">
        <v>0</v>
      </c>
      <c r="AM1479" s="49" t="s">
        <v>5559</v>
      </c>
      <c r="AN1479" s="49"/>
      <c r="AO1479" s="48" t="str" cm="1">
        <f t="array" ref="AO1479">IFERROR(_xlfn.IFS(
AQ1479="MPR ISSUE","PDH",
AQ1479="BSS Hardware Issue","BSS",
AQ1479="Sites strategiques, MLL, Pylone, etc.","ENVTECH",
AQ1479="AKTIVCO DEFAUT GE &amp; POWER Cabinet","AKTIVCO",
AQ1479="AKTIVCO Coupure ENEO &amp; Baisse de tension","AKTIVCO GRID ONLY",
AQ1479="Coupure ENEO &amp; Baisse de tension","IHS GRID ONLY",
AQ1479="Defaut GE &amp; POWER Cabinet","IHS",
AQ1479="Sharing","Partners",
AQ1479="Sites strategiques &amp; DataCenter","SST &amp; DC",
AQ1479="Exclu","Exclu",
AQ1479="SAT","SAT",
AQ1479="SPARE-ISSUE","SPARE-ISSUE",
AQ1479="Fiber CAmtel","TRANS_FO_CAMTEL",
AQ1479="Fiber AOF","Fiber AOF",
AQ1479="Projet OCM (HUAWEI)","TRAVAUX-HUAWEI",
AQ1479="Projet OCM (NOKIA)","TRAVAUX-NOKIA",
AQ1479="ACCESS-ISSUE","ACCESS-ISSUE",
AQ1479="Projet OCM (ZTE, NOKIA, autres projets)","TRAVAUX OCM",
AQ1479="No root CAuse","No root cause",
AQ1479="ODU HS","PDH",
AQ1479="IP &amp; VLAN","PDH",
AQ1479="Warehouse HUAWEI","SPARE-ISSUE",
AQ1479="SPARE-HS","SPARE-ISSUE",
AQ1479="Power Telco","BSS",AQ1479="no impacts","no impacts"
),"")</f>
        <v>No root cause</v>
      </c>
      <c r="AP1479" s="48" t="str" cm="1">
        <f t="array" ref="AP1479">IFERROR(_xlfn.IFS(
AQ1479="MPR ISSUE","TX ISSUE",
AQ1479="BSS Hardware Issue","RAN ISSUE",
AQ1479="Sites strategiques, MLL, Pylone, etc.","ENVTECH",
AQ1479="AKTIVCO DEFAUT GE &amp; POWER Cabinet","POWER ISSUE",
AQ1479="AKTIVCO Coupure ENEO &amp; Baisse de tension","POWER ISSUE",
AQ1479="Coupure ENEO &amp; Baisse de tension","POWER ISSUE",
AQ1479="Defaut GE &amp; POWER Cabinet","POWER ISSUE",
AQ1479="Sharing","POWER ISSUE",
AQ1479="Sites strategiques &amp; DataCenter","POWER ISSUE",
AQ1479="Exclu","Exclu",
AQ1479="SAT","TX ISSUE",
AQ1479="SPARE-ISSUE","SPARE-ISSUE",
AQ1479="Fiber CAmtel","TX ISSUE",
AQ1479="Fiber AOF","TX ISSUE",
AQ1479="Projet OCM (HUAWEI)","TRAVAUX-HUAWEI",
AQ1479="Projet OCM (NOKIA)","TRAVAUX -NOKIA",
AQ1479="ACCESS-ISSUE","ACCESS-ISSUE",
AQ1479="Projet OCM (ZTE, NOKIA, autres projets)","TRAVAUX OCM",
AQ1479="No root CAuse","No root cause",
AQ1479="ODU HS","TX ISSUE",
AQ1479="IP &amp; VLAN","TX ISSUE",
AQ1479="Warehouse HUAWEI","SPARE-ISSUE",
AQ1479="SPARE-HS","SPARE-ISSUE",
AQ1479="Power Telco","RAN ISSUE",AQ1479="no impacts","no impacts"
),"")</f>
        <v>No root cause</v>
      </c>
      <c r="AQ1479" s="127" t="s">
        <v>5344</v>
      </c>
      <c r="AR1479" s="48" t="str" cm="1">
        <f t="array" ref="AR1479">IFERROR(_xlfn.IFS(
AQ1479="MPR ISSUE","ACTIVE",
AQ1479="BSS Hardware Issue","ACTIVE",
AQ1479="Sites strategiques, MLL, Pylone, etc.","PASSIVE",
AQ1479="AKTIVCO DEFAUT GE &amp; POWER Cabinet","PASSIVE",
AQ1479="AKTIVCO Coupure ENEO &amp; Baisse de tension","PASSIVE",
AQ1479="Coupure ENEO &amp; Baisse de tension","PASSIVE",
AQ1479="Defaut GE &amp; POWER Cabinet","PASSIVE",
AQ1479="Sharing","PASSIVE",
AQ1479="Sites strategiques &amp; DataCenter","PASSIVE",
AQ1479="Exclu","Exclu",
AQ1479="SAT","ACTIVE",
AQ1479="SPARE-ISSUE","SPARE-ISSUE",
AQ1479="Fiber CAmtel","ACTIVE",
AQ1479="Fiber AOF","ACTIVE",
AQ1479="Projet OCM (HUAWEI)","PLANNED WORKS",
AQ1479="Projet OCM (NOKIA)","PLANNED WORKS",
AQ1479="ACCESS-ISSUE","ACCESS-ISSUE",
AQ1479="Projet OCM (ZTE, NOKIA, autres projets)","PLANNED WORKS",
AQ1479="No root CAuse","No root cause",
AQ1479="ODU HS","ACTIVE",
AQ1479="IP &amp; VLAN","ACTIVE",
AQ1479="Warehouse HUAWEI","SPARE-ISSUE",
AQ1479="SPARE-HS","SPARE-ISSUE",
AQ1479="Power Telco","ACTIVE", AQ1479="no impacts","no impacts"
),"")</f>
        <v>No root cause</v>
      </c>
      <c r="AS1479" s="92" t="s">
        <v>5537</v>
      </c>
      <c r="AT1479" s="98" t="s">
        <v>1702</v>
      </c>
      <c r="AV1479" s="17" t="s">
        <v>5537</v>
      </c>
      <c r="AW1479" s="7" t="s">
        <v>5537</v>
      </c>
      <c r="AX1479" s="6" t="s">
        <v>5537</v>
      </c>
      <c r="AY1479" s="7"/>
      <c r="AZ1479" s="3" t="s">
        <v>5537</v>
      </c>
      <c r="BA1479" s="18" t="s">
        <v>5537</v>
      </c>
      <c r="BB1479" s="18" t="s">
        <v>5537</v>
      </c>
      <c r="BC1479" s="18" t="s">
        <v>5537</v>
      </c>
      <c r="BD1479" s="18" t="s">
        <v>5537</v>
      </c>
      <c r="BE1479" s="18" t="s">
        <v>5537</v>
      </c>
      <c r="BF1479" s="18" t="s">
        <v>5537</v>
      </c>
      <c r="BG1479" s="18" t="s">
        <v>5537</v>
      </c>
      <c r="BH1479" s="18" t="s">
        <v>5537</v>
      </c>
      <c r="BI1479" s="18" t="s">
        <v>5537</v>
      </c>
      <c r="BJ1479" s="18" t="s">
        <v>5537</v>
      </c>
      <c r="BK1479" s="18" t="s">
        <v>5537</v>
      </c>
      <c r="BL1479" s="9" t="s">
        <v>5537</v>
      </c>
      <c r="BM1479" s="14" t="s">
        <v>5537</v>
      </c>
      <c r="BN1479" s="14" t="s">
        <v>5537</v>
      </c>
      <c r="BO1479" s="14" t="str">
        <f>_xlfn.XLOOKUP(B1479,'[4]cell downs 18042026 17h'!$B:$B,'[4]cell downs 18042026 17h'!$B:$B,"")</f>
        <v/>
      </c>
      <c r="BP1479" s="14" t="str">
        <f>_xlfn.XLOOKUP(B1479,'[5]Cells Huawei 19042026 15h'!$B:$B,'[5]Cells Huawei 19042026 15h'!$B:$B,"")</f>
        <v/>
      </c>
      <c r="BQ1479" s="9" t="str">
        <f>_xlfn.XLOOKUP(B1479,'[6]cells down 19042026 9H40'!$B:$B,'[6]cells down 19042026 9H40'!$B:$B,"")</f>
        <v/>
      </c>
      <c r="BR1479" s="9" t="s">
        <v>1702</v>
      </c>
      <c r="BS1479" s="9" t="s">
        <v>318</v>
      </c>
      <c r="BT1479" s="108"/>
    </row>
    <row r="1480" spans="1:72" s="9" customFormat="1" x14ac:dyDescent="0.35">
      <c r="A1480" s="1" t="s">
        <v>3941</v>
      </c>
      <c r="B1480" s="8" t="s">
        <v>3942</v>
      </c>
      <c r="C1480" s="3" t="str">
        <f>_xlfn.XLOOKUP(B1480,'[1]daily break down'!$D:$D,'[1]daily break down'!$E:$E,"")</f>
        <v>ADAMAOUA</v>
      </c>
      <c r="D1480" s="1" t="s">
        <v>11</v>
      </c>
      <c r="E1480" s="1" t="s">
        <v>66</v>
      </c>
      <c r="F1480" s="3" t="s">
        <v>90</v>
      </c>
      <c r="G1480" s="1" t="s">
        <v>3943</v>
      </c>
      <c r="H1480" s="32" t="str">
        <f>_xlfn.XLOOKUP(B1480,[2]CALCULATION!$B:$B,[2]CALCULATION!$H:$H,"")</f>
        <v>HUAWEI</v>
      </c>
      <c r="I1480" s="28">
        <v>0</v>
      </c>
      <c r="J1480" s="28">
        <v>0</v>
      </c>
      <c r="K1480" s="28">
        <v>0</v>
      </c>
      <c r="L1480" s="28">
        <v>0</v>
      </c>
      <c r="M1480" s="28">
        <v>0</v>
      </c>
      <c r="N1480" s="28">
        <v>0</v>
      </c>
      <c r="O1480" s="28">
        <v>0</v>
      </c>
      <c r="P1480" s="28">
        <v>0</v>
      </c>
      <c r="Q1480" s="28">
        <v>0</v>
      </c>
      <c r="R1480" s="28">
        <v>0</v>
      </c>
      <c r="S1480" s="93">
        <v>0</v>
      </c>
      <c r="T1480" s="93">
        <f>_xlfn.XLOOKUP(B1480,'[3]Nur des jours'!$B:$B,'[3]Nur des jours'!$U:$U,"")</f>
        <v>0</v>
      </c>
      <c r="U1480" s="93">
        <v>0</v>
      </c>
      <c r="V1480" s="93">
        <v>0</v>
      </c>
      <c r="W1480" s="93">
        <v>6.4206281942625247E-3</v>
      </c>
      <c r="X1480" s="93">
        <v>0</v>
      </c>
      <c r="Y1480" s="93">
        <v>0</v>
      </c>
      <c r="Z1480" s="93">
        <v>0</v>
      </c>
      <c r="AA1480" s="93">
        <v>0</v>
      </c>
      <c r="AB1480" s="93">
        <v>0</v>
      </c>
      <c r="AC1480" s="93">
        <f>_xlfn.XLOOKUP(B1480,'[3]Nur des jours'!$B:$B,'[3]Nur des jours'!$N:$N,"")</f>
        <v>0</v>
      </c>
      <c r="AD1480" s="93">
        <v>0</v>
      </c>
      <c r="AE1480" s="93">
        <v>0</v>
      </c>
      <c r="AF1480" s="93">
        <v>0</v>
      </c>
      <c r="AG1480" s="93"/>
      <c r="AH1480" s="93">
        <v>0</v>
      </c>
      <c r="AI1480" s="93">
        <v>0</v>
      </c>
      <c r="AJ1480" s="93">
        <v>0</v>
      </c>
      <c r="AK1480" s="93">
        <v>0</v>
      </c>
      <c r="AL1480" s="93">
        <v>0</v>
      </c>
      <c r="AM1480" s="49" t="s">
        <v>5559</v>
      </c>
      <c r="AN1480" s="49"/>
      <c r="AO1480" s="48" t="str" cm="1">
        <f t="array" ref="AO1480">IFERROR(_xlfn.IFS(
AQ1480="MPR ISSUE","PDH",
AQ1480="BSS Hardware Issue","BSS",
AQ1480="Sites strategiques, MLL, Pylone, etc.","ENVTECH",
AQ1480="AKTIVCO DEFAUT GE &amp; POWER Cabinet","AKTIVCO",
AQ1480="AKTIVCO Coupure ENEO &amp; Baisse de tension","AKTIVCO GRID ONLY",
AQ1480="Coupure ENEO &amp; Baisse de tension","IHS GRID ONLY",
AQ1480="Defaut GE &amp; POWER Cabinet","IHS",
AQ1480="Sharing","Partners",
AQ1480="Sites strategiques &amp; DataCenter","SST &amp; DC",
AQ1480="Exclu","Exclu",
AQ1480="SAT","SAT",
AQ1480="SPARE-ISSUE","SPARE-ISSUE",
AQ1480="Fiber CAmtel","TRANS_FO_CAMTEL",
AQ1480="Fiber AOF","Fiber AOF",
AQ1480="Projet OCM (HUAWEI)","TRAVAUX-HUAWEI",
AQ1480="Projet OCM (NOKIA)","TRAVAUX-NOKIA",
AQ1480="ACCESS-ISSUE","ACCESS-ISSUE",
AQ1480="Projet OCM (ZTE, NOKIA, autres projets)","TRAVAUX OCM",
AQ1480="No root CAuse","No root cause",
AQ1480="ODU HS","PDH",
AQ1480="IP &amp; VLAN","PDH",
AQ1480="Warehouse HUAWEI","SPARE-ISSUE",
AQ1480="SPARE-HS","SPARE-ISSUE",
AQ1480="Power Telco","BSS",AQ1480="no impacts","no impacts"
),"")</f>
        <v>No root cause</v>
      </c>
      <c r="AP1480" s="48" t="str" cm="1">
        <f t="array" ref="AP1480">IFERROR(_xlfn.IFS(
AQ1480="MPR ISSUE","TX ISSUE",
AQ1480="BSS Hardware Issue","RAN ISSUE",
AQ1480="Sites strategiques, MLL, Pylone, etc.","ENVTECH",
AQ1480="AKTIVCO DEFAUT GE &amp; POWER Cabinet","POWER ISSUE",
AQ1480="AKTIVCO Coupure ENEO &amp; Baisse de tension","POWER ISSUE",
AQ1480="Coupure ENEO &amp; Baisse de tension","POWER ISSUE",
AQ1480="Defaut GE &amp; POWER Cabinet","POWER ISSUE",
AQ1480="Sharing","POWER ISSUE",
AQ1480="Sites strategiques &amp; DataCenter","POWER ISSUE",
AQ1480="Exclu","Exclu",
AQ1480="SAT","TX ISSUE",
AQ1480="SPARE-ISSUE","SPARE-ISSUE",
AQ1480="Fiber CAmtel","TX ISSUE",
AQ1480="Fiber AOF","TX ISSUE",
AQ1480="Projet OCM (HUAWEI)","TRAVAUX-HUAWEI",
AQ1480="Projet OCM (NOKIA)","TRAVAUX -NOKIA",
AQ1480="ACCESS-ISSUE","ACCESS-ISSUE",
AQ1480="Projet OCM (ZTE, NOKIA, autres projets)","TRAVAUX OCM",
AQ1480="No root CAuse","No root cause",
AQ1480="ODU HS","TX ISSUE",
AQ1480="IP &amp; VLAN","TX ISSUE",
AQ1480="Warehouse HUAWEI","SPARE-ISSUE",
AQ1480="SPARE-HS","SPARE-ISSUE",
AQ1480="Power Telco","RAN ISSUE",AQ1480="no impacts","no impacts"
),"")</f>
        <v>No root cause</v>
      </c>
      <c r="AQ1480" s="127" t="s">
        <v>5344</v>
      </c>
      <c r="AR1480" s="48" t="str" cm="1">
        <f t="array" ref="AR1480">IFERROR(_xlfn.IFS(
AQ1480="MPR ISSUE","ACTIVE",
AQ1480="BSS Hardware Issue","ACTIVE",
AQ1480="Sites strategiques, MLL, Pylone, etc.","PASSIVE",
AQ1480="AKTIVCO DEFAUT GE &amp; POWER Cabinet","PASSIVE",
AQ1480="AKTIVCO Coupure ENEO &amp; Baisse de tension","PASSIVE",
AQ1480="Coupure ENEO &amp; Baisse de tension","PASSIVE",
AQ1480="Defaut GE &amp; POWER Cabinet","PASSIVE",
AQ1480="Sharing","PASSIVE",
AQ1480="Sites strategiques &amp; DataCenter","PASSIVE",
AQ1480="Exclu","Exclu",
AQ1480="SAT","ACTIVE",
AQ1480="SPARE-ISSUE","SPARE-ISSUE",
AQ1480="Fiber CAmtel","ACTIVE",
AQ1480="Fiber AOF","ACTIVE",
AQ1480="Projet OCM (HUAWEI)","PLANNED WORKS",
AQ1480="Projet OCM (NOKIA)","PLANNED WORKS",
AQ1480="ACCESS-ISSUE","ACCESS-ISSUE",
AQ1480="Projet OCM (ZTE, NOKIA, autres projets)","PLANNED WORKS",
AQ1480="No root CAuse","No root cause",
AQ1480="ODU HS","ACTIVE",
AQ1480="IP &amp; VLAN","ACTIVE",
AQ1480="Warehouse HUAWEI","SPARE-ISSUE",
AQ1480="SPARE-HS","SPARE-ISSUE",
AQ1480="Power Telco","ACTIVE", AQ1480="no impacts","no impacts"
),"")</f>
        <v>No root cause</v>
      </c>
      <c r="AS1480" s="92" t="s">
        <v>5537</v>
      </c>
      <c r="AT1480" s="98" t="s">
        <v>3942</v>
      </c>
      <c r="AV1480" s="17" t="s">
        <v>5537</v>
      </c>
      <c r="AW1480" s="7" t="s">
        <v>5537</v>
      </c>
      <c r="AX1480" s="6" t="s">
        <v>5537</v>
      </c>
      <c r="AY1480" s="7"/>
      <c r="AZ1480" s="3" t="s">
        <v>5537</v>
      </c>
      <c r="BA1480" s="18" t="s">
        <v>5537</v>
      </c>
      <c r="BB1480" s="18" t="s">
        <v>5537</v>
      </c>
      <c r="BC1480" s="18" t="s">
        <v>5537</v>
      </c>
      <c r="BD1480" s="18" t="s">
        <v>5537</v>
      </c>
      <c r="BE1480" s="18" t="s">
        <v>5537</v>
      </c>
      <c r="BF1480" s="18" t="s">
        <v>5537</v>
      </c>
      <c r="BG1480" s="18" t="s">
        <v>5537</v>
      </c>
      <c r="BH1480" s="18" t="s">
        <v>5537</v>
      </c>
      <c r="BI1480" s="18" t="s">
        <v>5537</v>
      </c>
      <c r="BJ1480" s="18" t="s">
        <v>5537</v>
      </c>
      <c r="BK1480" s="18" t="s">
        <v>5537</v>
      </c>
      <c r="BL1480" s="9" t="s">
        <v>5537</v>
      </c>
      <c r="BM1480" s="14" t="s">
        <v>5537</v>
      </c>
      <c r="BN1480" s="14" t="s">
        <v>5537</v>
      </c>
      <c r="BO1480" s="14" t="str">
        <f>_xlfn.XLOOKUP(B1480,'[4]cell downs 18042026 17h'!$B:$B,'[4]cell downs 18042026 17h'!$B:$B,"")</f>
        <v/>
      </c>
      <c r="BP1480" s="14" t="str">
        <f>_xlfn.XLOOKUP(B1480,'[5]Cells Huawei 19042026 15h'!$B:$B,'[5]Cells Huawei 19042026 15h'!$B:$B,"")</f>
        <v/>
      </c>
      <c r="BQ1480" s="9" t="str">
        <f>_xlfn.XLOOKUP(B1480,'[6]cells down 19042026 9H40'!$B:$B,'[6]cells down 19042026 9H40'!$B:$B,"")</f>
        <v/>
      </c>
      <c r="BR1480" s="9" t="s">
        <v>3942</v>
      </c>
      <c r="BS1480" s="9" t="s">
        <v>12</v>
      </c>
      <c r="BT1480" s="108"/>
    </row>
    <row r="1481" spans="1:72" s="9" customFormat="1" x14ac:dyDescent="0.35">
      <c r="A1481" s="1" t="s">
        <v>1091</v>
      </c>
      <c r="B1481" s="8" t="s">
        <v>1092</v>
      </c>
      <c r="C1481" s="3" t="str">
        <f>_xlfn.XLOOKUP(B1481,'[1]daily break down'!$D:$D,'[1]daily break down'!$E:$E,"")</f>
        <v>NORD</v>
      </c>
      <c r="D1481" s="1" t="s">
        <v>21</v>
      </c>
      <c r="E1481" s="1" t="s">
        <v>122</v>
      </c>
      <c r="F1481" s="3" t="s">
        <v>23</v>
      </c>
      <c r="G1481" s="1" t="s">
        <v>1093</v>
      </c>
      <c r="H1481" s="33" t="str">
        <f>_xlfn.XLOOKUP(B1481,[2]CALCULATION!$B:$B,[2]CALCULATION!$H:$H,"")</f>
        <v>NOKIA</v>
      </c>
      <c r="I1481" s="28">
        <v>1.2485277349802194E-3</v>
      </c>
      <c r="J1481" s="28">
        <v>0</v>
      </c>
      <c r="K1481" s="28">
        <v>0</v>
      </c>
      <c r="L1481" s="28">
        <v>4.8157498349233373E-3</v>
      </c>
      <c r="M1481" s="28">
        <v>0</v>
      </c>
      <c r="N1481" s="28">
        <v>0</v>
      </c>
      <c r="O1481" s="28">
        <v>0</v>
      </c>
      <c r="P1481" s="28">
        <v>0</v>
      </c>
      <c r="Q1481" s="28">
        <v>0</v>
      </c>
      <c r="R1481" s="28">
        <v>0</v>
      </c>
      <c r="S1481" s="93">
        <v>0</v>
      </c>
      <c r="T1481" s="93">
        <f>_xlfn.XLOOKUP(B1481,'[3]Nur des jours'!$B:$B,'[3]Nur des jours'!$U:$U,"")</f>
        <v>5.6186999824777671E-3</v>
      </c>
      <c r="U1481" s="93">
        <v>0</v>
      </c>
      <c r="V1481" s="93">
        <v>0</v>
      </c>
      <c r="W1481" s="93">
        <v>5.6186999824777671E-3</v>
      </c>
      <c r="X1481" s="93">
        <v>0</v>
      </c>
      <c r="Y1481" s="93">
        <v>0</v>
      </c>
      <c r="Z1481" s="93">
        <v>0</v>
      </c>
      <c r="AA1481" s="93">
        <v>0</v>
      </c>
      <c r="AB1481" s="93">
        <v>0</v>
      </c>
      <c r="AC1481" s="93">
        <f>_xlfn.XLOOKUP(B1481,'[3]Nur des jours'!$B:$B,'[3]Nur des jours'!$N:$N,"")</f>
        <v>0</v>
      </c>
      <c r="AD1481" s="93">
        <v>0</v>
      </c>
      <c r="AE1481" s="93">
        <v>0</v>
      </c>
      <c r="AF1481" s="93">
        <v>0</v>
      </c>
      <c r="AG1481" s="93"/>
      <c r="AH1481" s="93">
        <v>0</v>
      </c>
      <c r="AI1481" s="93">
        <v>0</v>
      </c>
      <c r="AJ1481" s="93">
        <v>0</v>
      </c>
      <c r="AK1481" s="93">
        <v>0</v>
      </c>
      <c r="AL1481" s="93">
        <v>0</v>
      </c>
      <c r="AM1481" s="49" t="s">
        <v>5559</v>
      </c>
      <c r="AN1481" s="49"/>
      <c r="AO1481" s="48" t="str" cm="1">
        <f t="array" ref="AO1481">IFERROR(_xlfn.IFS(
AQ1481="MPR ISSUE","PDH",
AQ1481="BSS Hardware Issue","BSS",
AQ1481="Sites strategiques, MLL, Pylone, etc.","ENVTECH",
AQ1481="AKTIVCO DEFAUT GE &amp; POWER Cabinet","AKTIVCO",
AQ1481="AKTIVCO Coupure ENEO &amp; Baisse de tension","AKTIVCO GRID ONLY",
AQ1481="Coupure ENEO &amp; Baisse de tension","IHS GRID ONLY",
AQ1481="Defaut GE &amp; POWER Cabinet","IHS",
AQ1481="Sharing","Partners",
AQ1481="Sites strategiques &amp; DataCenter","SST &amp; DC",
AQ1481="Exclu","Exclu",
AQ1481="SAT","SAT",
AQ1481="SPARE-ISSUE","SPARE-ISSUE",
AQ1481="Fiber CAmtel","TRANS_FO_CAMTEL",
AQ1481="Fiber AOF","Fiber AOF",
AQ1481="Projet OCM (HUAWEI)","TRAVAUX-HUAWEI",
AQ1481="Projet OCM (NOKIA)","TRAVAUX-NOKIA",
AQ1481="ACCESS-ISSUE","ACCESS-ISSUE",
AQ1481="Projet OCM (ZTE, NOKIA, autres projets)","TRAVAUX OCM",
AQ1481="No root CAuse","No root cause",
AQ1481="ODU HS","PDH",
AQ1481="IP &amp; VLAN","PDH",
AQ1481="Warehouse HUAWEI","SPARE-ISSUE",
AQ1481="SPARE-HS","SPARE-ISSUE",
AQ1481="Power Telco","BSS",AQ1481="no impacts","no impacts"
),"")</f>
        <v>AKTIVCO</v>
      </c>
      <c r="AP1481" s="48" t="str" cm="1">
        <f t="array" ref="AP1481">IFERROR(_xlfn.IFS(
AQ1481="MPR ISSUE","TX ISSUE",
AQ1481="BSS Hardware Issue","RAN ISSUE",
AQ1481="Sites strategiques, MLL, Pylone, etc.","ENVTECH",
AQ1481="AKTIVCO DEFAUT GE &amp; POWER Cabinet","POWER ISSUE",
AQ1481="AKTIVCO Coupure ENEO &amp; Baisse de tension","POWER ISSUE",
AQ1481="Coupure ENEO &amp; Baisse de tension","POWER ISSUE",
AQ1481="Defaut GE &amp; POWER Cabinet","POWER ISSUE",
AQ1481="Sharing","POWER ISSUE",
AQ1481="Sites strategiques &amp; DataCenter","POWER ISSUE",
AQ1481="Exclu","Exclu",
AQ1481="SAT","TX ISSUE",
AQ1481="SPARE-ISSUE","SPARE-ISSUE",
AQ1481="Fiber CAmtel","TX ISSUE",
AQ1481="Fiber AOF","TX ISSUE",
AQ1481="Projet OCM (HUAWEI)","TRAVAUX-HUAWEI",
AQ1481="Projet OCM (NOKIA)","TRAVAUX -NOKIA",
AQ1481="ACCESS-ISSUE","ACCESS-ISSUE",
AQ1481="Projet OCM (ZTE, NOKIA, autres projets)","TRAVAUX OCM",
AQ1481="No root CAuse","No root cause",
AQ1481="ODU HS","TX ISSUE",
AQ1481="IP &amp; VLAN","TX ISSUE",
AQ1481="Warehouse HUAWEI","SPARE-ISSUE",
AQ1481="SPARE-HS","SPARE-ISSUE",
AQ1481="Power Telco","RAN ISSUE",AQ1481="no impacts","no impacts"
),"")</f>
        <v>POWER ISSUE</v>
      </c>
      <c r="AQ1481" s="67" t="s">
        <v>5325</v>
      </c>
      <c r="AR1481" s="48" t="str" cm="1">
        <f t="array" ref="AR1481">IFERROR(_xlfn.IFS(
AQ1481="MPR ISSUE","ACTIVE",
AQ1481="BSS Hardware Issue","ACTIVE",
AQ1481="Sites strategiques, MLL, Pylone, etc.","PASSIVE",
AQ1481="AKTIVCO DEFAUT GE &amp; POWER Cabinet","PASSIVE",
AQ1481="AKTIVCO Coupure ENEO &amp; Baisse de tension","PASSIVE",
AQ1481="Coupure ENEO &amp; Baisse de tension","PASSIVE",
AQ1481="Defaut GE &amp; POWER Cabinet","PASSIVE",
AQ1481="Sharing","PASSIVE",
AQ1481="Sites strategiques &amp; DataCenter","PASSIVE",
AQ1481="Exclu","Exclu",
AQ1481="SAT","ACTIVE",
AQ1481="SPARE-ISSUE","SPARE-ISSUE",
AQ1481="Fiber CAmtel","ACTIVE",
AQ1481="Fiber AOF","ACTIVE",
AQ1481="Projet OCM (HUAWEI)","PLANNED WORKS",
AQ1481="Projet OCM (NOKIA)","PLANNED WORKS",
AQ1481="ACCESS-ISSUE","ACCESS-ISSUE",
AQ1481="Projet OCM (ZTE, NOKIA, autres projets)","PLANNED WORKS",
AQ1481="No root CAuse","No root cause",
AQ1481="ODU HS","ACTIVE",
AQ1481="IP &amp; VLAN","ACTIVE",
AQ1481="Warehouse HUAWEI","SPARE-ISSUE",
AQ1481="SPARE-HS","SPARE-ISSUE",
AQ1481="Power Telco","ACTIVE", AQ1481="no impacts","no impacts"
),"")</f>
        <v>PASSIVE</v>
      </c>
      <c r="AS1481" s="92" t="s">
        <v>5908</v>
      </c>
      <c r="AT1481" s="98" t="s">
        <v>1092</v>
      </c>
      <c r="AV1481" s="17" t="s">
        <v>5537</v>
      </c>
      <c r="AW1481" s="7" t="s">
        <v>5537</v>
      </c>
      <c r="AX1481" s="6" t="s">
        <v>5537</v>
      </c>
      <c r="AY1481" s="7"/>
      <c r="AZ1481" s="3" t="s">
        <v>5537</v>
      </c>
      <c r="BA1481" s="18" t="s">
        <v>5537</v>
      </c>
      <c r="BB1481" s="18" t="s">
        <v>5537</v>
      </c>
      <c r="BC1481" s="18" t="s">
        <v>5537</v>
      </c>
      <c r="BD1481" s="18" t="s">
        <v>5537</v>
      </c>
      <c r="BE1481" s="18" t="s">
        <v>5537</v>
      </c>
      <c r="BF1481" s="18" t="s">
        <v>5537</v>
      </c>
      <c r="BG1481" s="18" t="s">
        <v>5537</v>
      </c>
      <c r="BH1481" s="18" t="s">
        <v>5537</v>
      </c>
      <c r="BI1481" s="18" t="s">
        <v>5537</v>
      </c>
      <c r="BJ1481" s="18" t="s">
        <v>5537</v>
      </c>
      <c r="BK1481" s="18" t="s">
        <v>5537</v>
      </c>
      <c r="BL1481" s="9" t="s">
        <v>5908</v>
      </c>
      <c r="BM1481" s="14" t="s">
        <v>5537</v>
      </c>
      <c r="BN1481" s="14" t="s">
        <v>5537</v>
      </c>
      <c r="BO1481" s="14" t="str">
        <f>_xlfn.XLOOKUP(B1481,'[4]cell downs 18042026 17h'!$B:$B,'[4]cell downs 18042026 17h'!$B:$B,"")</f>
        <v/>
      </c>
      <c r="BP1481" s="14" t="str">
        <f>_xlfn.XLOOKUP(B1481,'[5]Cells Huawei 19042026 15h'!$B:$B,'[5]Cells Huawei 19042026 15h'!$B:$B,"")</f>
        <v/>
      </c>
      <c r="BQ1481" s="9" t="str">
        <f>_xlfn.XLOOKUP(B1481,'[6]cells down 19042026 9H40'!$B:$B,'[6]cells down 19042026 9H40'!$B:$B,"")</f>
        <v/>
      </c>
      <c r="BR1481" s="9" t="s">
        <v>5537</v>
      </c>
      <c r="BS1481" s="9" t="s">
        <v>66</v>
      </c>
      <c r="BT1481" s="108"/>
    </row>
    <row r="1482" spans="1:72" s="9" customFormat="1" x14ac:dyDescent="0.35">
      <c r="A1482" s="1" t="s">
        <v>3489</v>
      </c>
      <c r="B1482" s="8" t="s">
        <v>3490</v>
      </c>
      <c r="C1482" s="3" t="str">
        <f>_xlfn.XLOOKUP(B1482,'[1]daily break down'!$D:$D,'[1]daily break down'!$E:$E,"")</f>
        <v>CENTRE</v>
      </c>
      <c r="D1482" s="1" t="s">
        <v>11</v>
      </c>
      <c r="E1482" s="1" t="s">
        <v>12</v>
      </c>
      <c r="F1482" s="3" t="s">
        <v>69</v>
      </c>
      <c r="G1482" s="1" t="s">
        <v>70</v>
      </c>
      <c r="H1482" s="34" t="str">
        <f>_xlfn.XLOOKUP(B1482,[2]CALCULATION!$B:$B,[2]CALCULATION!$H:$H,"")</f>
        <v>ZTE</v>
      </c>
      <c r="I1482" s="28">
        <v>0</v>
      </c>
      <c r="J1482" s="28">
        <v>0</v>
      </c>
      <c r="K1482" s="28">
        <v>0</v>
      </c>
      <c r="L1482" s="28">
        <v>0</v>
      </c>
      <c r="M1482" s="28">
        <v>0</v>
      </c>
      <c r="N1482" s="28">
        <v>0</v>
      </c>
      <c r="O1482" s="28">
        <v>0</v>
      </c>
      <c r="P1482" s="28">
        <v>0</v>
      </c>
      <c r="Q1482" s="28">
        <v>0</v>
      </c>
      <c r="R1482" s="28">
        <v>0</v>
      </c>
      <c r="S1482" s="93">
        <v>0</v>
      </c>
      <c r="T1482" s="93">
        <f>_xlfn.XLOOKUP(B1482,'[3]Nur des jours'!$B:$B,'[3]Nur des jours'!$U:$U,"")</f>
        <v>5.4218638084884618E-3</v>
      </c>
      <c r="U1482" s="93">
        <v>0</v>
      </c>
      <c r="V1482" s="93">
        <v>0</v>
      </c>
      <c r="W1482" s="93">
        <v>5.4218638084884618E-3</v>
      </c>
      <c r="X1482" s="93">
        <v>0</v>
      </c>
      <c r="Y1482" s="93">
        <v>0</v>
      </c>
      <c r="Z1482" s="93">
        <v>0</v>
      </c>
      <c r="AA1482" s="93">
        <v>0</v>
      </c>
      <c r="AB1482" s="93">
        <v>0</v>
      </c>
      <c r="AC1482" s="93">
        <f>_xlfn.XLOOKUP(B1482,'[3]Nur des jours'!$B:$B,'[3]Nur des jours'!$N:$N,"")</f>
        <v>0</v>
      </c>
      <c r="AD1482" s="93">
        <v>0</v>
      </c>
      <c r="AE1482" s="93">
        <v>0</v>
      </c>
      <c r="AF1482" s="93">
        <v>0</v>
      </c>
      <c r="AG1482" s="93"/>
      <c r="AH1482" s="93">
        <v>0</v>
      </c>
      <c r="AI1482" s="93">
        <v>0</v>
      </c>
      <c r="AJ1482" s="93">
        <v>0</v>
      </c>
      <c r="AK1482" s="93">
        <v>0</v>
      </c>
      <c r="AL1482" s="93">
        <v>0</v>
      </c>
      <c r="AM1482" s="49" t="s">
        <v>5559</v>
      </c>
      <c r="AN1482" s="49"/>
      <c r="AO1482" s="48" t="str" cm="1">
        <f t="array" ref="AO1482">IFERROR(_xlfn.IFS(
AQ1482="MPR ISSUE","PDH",
AQ1482="BSS Hardware Issue","BSS",
AQ1482="Sites strategiques, MLL, Pylone, etc.","ENVTECH",
AQ1482="AKTIVCO DEFAUT GE &amp; POWER Cabinet","AKTIVCO",
AQ1482="AKTIVCO Coupure ENEO &amp; Baisse de tension","AKTIVCO GRID ONLY",
AQ1482="Coupure ENEO &amp; Baisse de tension","IHS GRID ONLY",
AQ1482="Defaut GE &amp; POWER Cabinet","IHS",
AQ1482="Sharing","Partners",
AQ1482="Sites strategiques &amp; DataCenter","SST &amp; DC",
AQ1482="Exclu","Exclu",
AQ1482="SAT","SAT",
AQ1482="SPARE-ISSUE","SPARE-ISSUE",
AQ1482="Fiber CAmtel","TRANS_FO_CAMTEL",
AQ1482="Fiber AOF","Fiber AOF",
AQ1482="Projet OCM (HUAWEI)","TRAVAUX-HUAWEI",
AQ1482="Projet OCM (NOKIA)","TRAVAUX-NOKIA",
AQ1482="ACCESS-ISSUE","ACCESS-ISSUE",
AQ1482="Projet OCM (ZTE, NOKIA, autres projets)","TRAVAUX OCM",
AQ1482="No root CAuse","No root cause",
AQ1482="ODU HS","PDH",
AQ1482="IP &amp; VLAN","PDH",
AQ1482="Warehouse HUAWEI","SPARE-ISSUE",
AQ1482="SPARE-HS","SPARE-ISSUE",
AQ1482="Power Telco","BSS",AQ1482="no impacts","no impacts"
),"")</f>
        <v>No root cause</v>
      </c>
      <c r="AP1482" s="48" t="str" cm="1">
        <f t="array" ref="AP1482">IFERROR(_xlfn.IFS(
AQ1482="MPR ISSUE","TX ISSUE",
AQ1482="BSS Hardware Issue","RAN ISSUE",
AQ1482="Sites strategiques, MLL, Pylone, etc.","ENVTECH",
AQ1482="AKTIVCO DEFAUT GE &amp; POWER Cabinet","POWER ISSUE",
AQ1482="AKTIVCO Coupure ENEO &amp; Baisse de tension","POWER ISSUE",
AQ1482="Coupure ENEO &amp; Baisse de tension","POWER ISSUE",
AQ1482="Defaut GE &amp; POWER Cabinet","POWER ISSUE",
AQ1482="Sharing","POWER ISSUE",
AQ1482="Sites strategiques &amp; DataCenter","POWER ISSUE",
AQ1482="Exclu","Exclu",
AQ1482="SAT","TX ISSUE",
AQ1482="SPARE-ISSUE","SPARE-ISSUE",
AQ1482="Fiber CAmtel","TX ISSUE",
AQ1482="Fiber AOF","TX ISSUE",
AQ1482="Projet OCM (HUAWEI)","TRAVAUX-HUAWEI",
AQ1482="Projet OCM (NOKIA)","TRAVAUX -NOKIA",
AQ1482="ACCESS-ISSUE","ACCESS-ISSUE",
AQ1482="Projet OCM (ZTE, NOKIA, autres projets)","TRAVAUX OCM",
AQ1482="No root CAuse","No root cause",
AQ1482="ODU HS","TX ISSUE",
AQ1482="IP &amp; VLAN","TX ISSUE",
AQ1482="Warehouse HUAWEI","SPARE-ISSUE",
AQ1482="SPARE-HS","SPARE-ISSUE",
AQ1482="Power Telco","RAN ISSUE",AQ1482="no impacts","no impacts"
),"")</f>
        <v>No root cause</v>
      </c>
      <c r="AQ1482" s="127" t="s">
        <v>5344</v>
      </c>
      <c r="AR1482" s="48" t="str" cm="1">
        <f t="array" ref="AR1482">IFERROR(_xlfn.IFS(
AQ1482="MPR ISSUE","ACTIVE",
AQ1482="BSS Hardware Issue","ACTIVE",
AQ1482="Sites strategiques, MLL, Pylone, etc.","PASSIVE",
AQ1482="AKTIVCO DEFAUT GE &amp; POWER Cabinet","PASSIVE",
AQ1482="AKTIVCO Coupure ENEO &amp; Baisse de tension","PASSIVE",
AQ1482="Coupure ENEO &amp; Baisse de tension","PASSIVE",
AQ1482="Defaut GE &amp; POWER Cabinet","PASSIVE",
AQ1482="Sharing","PASSIVE",
AQ1482="Sites strategiques &amp; DataCenter","PASSIVE",
AQ1482="Exclu","Exclu",
AQ1482="SAT","ACTIVE",
AQ1482="SPARE-ISSUE","SPARE-ISSUE",
AQ1482="Fiber CAmtel","ACTIVE",
AQ1482="Fiber AOF","ACTIVE",
AQ1482="Projet OCM (HUAWEI)","PLANNED WORKS",
AQ1482="Projet OCM (NOKIA)","PLANNED WORKS",
AQ1482="ACCESS-ISSUE","ACCESS-ISSUE",
AQ1482="Projet OCM (ZTE, NOKIA, autres projets)","PLANNED WORKS",
AQ1482="No root CAuse","No root cause",
AQ1482="ODU HS","ACTIVE",
AQ1482="IP &amp; VLAN","ACTIVE",
AQ1482="Warehouse HUAWEI","SPARE-ISSUE",
AQ1482="SPARE-HS","SPARE-ISSUE",
AQ1482="Power Telco","ACTIVE", AQ1482="no impacts","no impacts"
),"")</f>
        <v>No root cause</v>
      </c>
      <c r="AS1482" s="92" t="s">
        <v>5537</v>
      </c>
      <c r="AT1482" s="98" t="s">
        <v>3490</v>
      </c>
      <c r="AV1482" s="17" t="s">
        <v>5537</v>
      </c>
      <c r="AW1482" s="7" t="s">
        <v>5537</v>
      </c>
      <c r="AX1482" s="6" t="s">
        <v>5537</v>
      </c>
      <c r="AY1482" s="7"/>
      <c r="AZ1482" s="3" t="s">
        <v>5537</v>
      </c>
      <c r="BA1482" s="18" t="s">
        <v>5537</v>
      </c>
      <c r="BB1482" s="18" t="s">
        <v>5537</v>
      </c>
      <c r="BC1482" s="18" t="s">
        <v>5537</v>
      </c>
      <c r="BD1482" s="18" t="s">
        <v>5537</v>
      </c>
      <c r="BE1482" s="18" t="s">
        <v>5537</v>
      </c>
      <c r="BF1482" s="18" t="s">
        <v>5537</v>
      </c>
      <c r="BG1482" s="18" t="s">
        <v>5537</v>
      </c>
      <c r="BH1482" s="18" t="s">
        <v>5537</v>
      </c>
      <c r="BI1482" s="18" t="s">
        <v>5537</v>
      </c>
      <c r="BJ1482" s="18" t="s">
        <v>5537</v>
      </c>
      <c r="BK1482" s="18" t="s">
        <v>5537</v>
      </c>
      <c r="BL1482" s="9" t="s">
        <v>5537</v>
      </c>
      <c r="BM1482" s="14" t="s">
        <v>5537</v>
      </c>
      <c r="BN1482" s="14" t="s">
        <v>5537</v>
      </c>
      <c r="BO1482" s="14" t="str">
        <f>_xlfn.XLOOKUP(B1482,'[4]cell downs 18042026 17h'!$B:$B,'[4]cell downs 18042026 17h'!$B:$B,"")</f>
        <v/>
      </c>
      <c r="BP1482" s="14" t="str">
        <f>_xlfn.XLOOKUP(B1482,'[5]Cells Huawei 19042026 15h'!$B:$B,'[5]Cells Huawei 19042026 15h'!$B:$B,"")</f>
        <v/>
      </c>
      <c r="BQ1482" s="9" t="str">
        <f>_xlfn.XLOOKUP(B1482,'[6]cells down 19042026 9H40'!$B:$B,'[6]cells down 19042026 9H40'!$B:$B,"")</f>
        <v/>
      </c>
      <c r="BR1482" s="9" t="s">
        <v>3490</v>
      </c>
      <c r="BS1482" s="9" t="s">
        <v>5537</v>
      </c>
      <c r="BT1482" s="108"/>
    </row>
    <row r="1483" spans="1:72" s="9" customFormat="1" x14ac:dyDescent="0.35">
      <c r="A1483" s="1" t="s">
        <v>1895</v>
      </c>
      <c r="B1483" s="8" t="s">
        <v>1896</v>
      </c>
      <c r="C1483" s="3" t="str">
        <f>_xlfn.XLOOKUP(B1483,'[1]daily break down'!$D:$D,'[1]daily break down'!$E:$E,"")</f>
        <v>CENTRE</v>
      </c>
      <c r="D1483" s="1" t="s">
        <v>11</v>
      </c>
      <c r="E1483" s="1" t="s">
        <v>12</v>
      </c>
      <c r="F1483" s="3" t="s">
        <v>69</v>
      </c>
      <c r="G1483" s="1" t="s">
        <v>70</v>
      </c>
      <c r="H1483" s="34" t="str">
        <f>_xlfn.XLOOKUP(B1483,[2]CALCULATION!$B:$B,[2]CALCULATION!$H:$H,"")</f>
        <v>ZTE</v>
      </c>
      <c r="I1483" s="28">
        <v>0</v>
      </c>
      <c r="J1483" s="28">
        <v>0</v>
      </c>
      <c r="K1483" s="28">
        <v>0</v>
      </c>
      <c r="L1483" s="28">
        <v>0</v>
      </c>
      <c r="M1483" s="28">
        <v>0</v>
      </c>
      <c r="N1483" s="28">
        <v>0</v>
      </c>
      <c r="O1483" s="28">
        <v>0</v>
      </c>
      <c r="P1483" s="28">
        <v>0</v>
      </c>
      <c r="Q1483" s="28">
        <v>0</v>
      </c>
      <c r="R1483" s="28">
        <v>0</v>
      </c>
      <c r="S1483" s="93">
        <v>0</v>
      </c>
      <c r="T1483" s="93">
        <f>_xlfn.XLOOKUP(B1483,'[3]Nur des jours'!$B:$B,'[3]Nur des jours'!$U:$U,"")</f>
        <v>2.9606230006877844E-3</v>
      </c>
      <c r="U1483" s="93">
        <v>0</v>
      </c>
      <c r="V1483" s="93">
        <v>0</v>
      </c>
      <c r="W1483" s="93">
        <v>2.9606230006877844E-3</v>
      </c>
      <c r="X1483" s="93">
        <v>0</v>
      </c>
      <c r="Y1483" s="93">
        <v>0</v>
      </c>
      <c r="Z1483" s="93">
        <v>0</v>
      </c>
      <c r="AA1483" s="93">
        <v>0</v>
      </c>
      <c r="AB1483" s="93">
        <v>0</v>
      </c>
      <c r="AC1483" s="93">
        <f>_xlfn.XLOOKUP(B1483,'[3]Nur des jours'!$B:$B,'[3]Nur des jours'!$N:$N,"")</f>
        <v>0</v>
      </c>
      <c r="AD1483" s="93">
        <v>0</v>
      </c>
      <c r="AE1483" s="93">
        <v>0</v>
      </c>
      <c r="AF1483" s="93">
        <v>0</v>
      </c>
      <c r="AG1483" s="93"/>
      <c r="AH1483" s="93">
        <v>0</v>
      </c>
      <c r="AI1483" s="93">
        <v>0</v>
      </c>
      <c r="AJ1483" s="93">
        <v>0</v>
      </c>
      <c r="AK1483" s="93">
        <v>0</v>
      </c>
      <c r="AL1483" s="93">
        <v>0</v>
      </c>
      <c r="AM1483" s="49" t="s">
        <v>5559</v>
      </c>
      <c r="AN1483" s="49"/>
      <c r="AO1483" s="48" t="str" cm="1">
        <f t="array" ref="AO1483">IFERROR(_xlfn.IFS(
AQ1483="MPR ISSUE","PDH",
AQ1483="BSS Hardware Issue","BSS",
AQ1483="Sites strategiques, MLL, Pylone, etc.","ENVTECH",
AQ1483="AKTIVCO DEFAUT GE &amp; POWER Cabinet","AKTIVCO",
AQ1483="AKTIVCO Coupure ENEO &amp; Baisse de tension","AKTIVCO GRID ONLY",
AQ1483="Coupure ENEO &amp; Baisse de tension","IHS GRID ONLY",
AQ1483="Defaut GE &amp; POWER Cabinet","IHS",
AQ1483="Sharing","Partners",
AQ1483="Sites strategiques &amp; DataCenter","SST &amp; DC",
AQ1483="Exclu","Exclu",
AQ1483="SAT","SAT",
AQ1483="SPARE-ISSUE","SPARE-ISSUE",
AQ1483="Fiber CAmtel","TRANS_FO_CAMTEL",
AQ1483="Fiber AOF","Fiber AOF",
AQ1483="Projet OCM (HUAWEI)","TRAVAUX-HUAWEI",
AQ1483="Projet OCM (NOKIA)","TRAVAUX-NOKIA",
AQ1483="ACCESS-ISSUE","ACCESS-ISSUE",
AQ1483="Projet OCM (ZTE, NOKIA, autres projets)","TRAVAUX OCM",
AQ1483="No root CAuse","No root cause",
AQ1483="ODU HS","PDH",
AQ1483="IP &amp; VLAN","PDH",
AQ1483="Warehouse HUAWEI","SPARE-ISSUE",
AQ1483="SPARE-HS","SPARE-ISSUE",
AQ1483="Power Telco","BSS",AQ1483="no impacts","no impacts"
),"")</f>
        <v>No root cause</v>
      </c>
      <c r="AP1483" s="48" t="str" cm="1">
        <f t="array" ref="AP1483">IFERROR(_xlfn.IFS(
AQ1483="MPR ISSUE","TX ISSUE",
AQ1483="BSS Hardware Issue","RAN ISSUE",
AQ1483="Sites strategiques, MLL, Pylone, etc.","ENVTECH",
AQ1483="AKTIVCO DEFAUT GE &amp; POWER Cabinet","POWER ISSUE",
AQ1483="AKTIVCO Coupure ENEO &amp; Baisse de tension","POWER ISSUE",
AQ1483="Coupure ENEO &amp; Baisse de tension","POWER ISSUE",
AQ1483="Defaut GE &amp; POWER Cabinet","POWER ISSUE",
AQ1483="Sharing","POWER ISSUE",
AQ1483="Sites strategiques &amp; DataCenter","POWER ISSUE",
AQ1483="Exclu","Exclu",
AQ1483="SAT","TX ISSUE",
AQ1483="SPARE-ISSUE","SPARE-ISSUE",
AQ1483="Fiber CAmtel","TX ISSUE",
AQ1483="Fiber AOF","TX ISSUE",
AQ1483="Projet OCM (HUAWEI)","TRAVAUX-HUAWEI",
AQ1483="Projet OCM (NOKIA)","TRAVAUX -NOKIA",
AQ1483="ACCESS-ISSUE","ACCESS-ISSUE",
AQ1483="Projet OCM (ZTE, NOKIA, autres projets)","TRAVAUX OCM",
AQ1483="No root CAuse","No root cause",
AQ1483="ODU HS","TX ISSUE",
AQ1483="IP &amp; VLAN","TX ISSUE",
AQ1483="Warehouse HUAWEI","SPARE-ISSUE",
AQ1483="SPARE-HS","SPARE-ISSUE",
AQ1483="Power Telco","RAN ISSUE",AQ1483="no impacts","no impacts"
),"")</f>
        <v>No root cause</v>
      </c>
      <c r="AQ1483" s="127" t="s">
        <v>5344</v>
      </c>
      <c r="AR1483" s="48" t="str" cm="1">
        <f t="array" ref="AR1483">IFERROR(_xlfn.IFS(
AQ1483="MPR ISSUE","ACTIVE",
AQ1483="BSS Hardware Issue","ACTIVE",
AQ1483="Sites strategiques, MLL, Pylone, etc.","PASSIVE",
AQ1483="AKTIVCO DEFAUT GE &amp; POWER Cabinet","PASSIVE",
AQ1483="AKTIVCO Coupure ENEO &amp; Baisse de tension","PASSIVE",
AQ1483="Coupure ENEO &amp; Baisse de tension","PASSIVE",
AQ1483="Defaut GE &amp; POWER Cabinet","PASSIVE",
AQ1483="Sharing","PASSIVE",
AQ1483="Sites strategiques &amp; DataCenter","PASSIVE",
AQ1483="Exclu","Exclu",
AQ1483="SAT","ACTIVE",
AQ1483="SPARE-ISSUE","SPARE-ISSUE",
AQ1483="Fiber CAmtel","ACTIVE",
AQ1483="Fiber AOF","ACTIVE",
AQ1483="Projet OCM (HUAWEI)","PLANNED WORKS",
AQ1483="Projet OCM (NOKIA)","PLANNED WORKS",
AQ1483="ACCESS-ISSUE","ACCESS-ISSUE",
AQ1483="Projet OCM (ZTE, NOKIA, autres projets)","PLANNED WORKS",
AQ1483="No root CAuse","No root cause",
AQ1483="ODU HS","ACTIVE",
AQ1483="IP &amp; VLAN","ACTIVE",
AQ1483="Warehouse HUAWEI","SPARE-ISSUE",
AQ1483="SPARE-HS","SPARE-ISSUE",
AQ1483="Power Telco","ACTIVE", AQ1483="no impacts","no impacts"
),"")</f>
        <v>No root cause</v>
      </c>
      <c r="AS1483" s="92" t="s">
        <v>5537</v>
      </c>
      <c r="AT1483" s="98" t="s">
        <v>1896</v>
      </c>
      <c r="AV1483" s="17" t="s">
        <v>5537</v>
      </c>
      <c r="AW1483" s="7" t="s">
        <v>5537</v>
      </c>
      <c r="AX1483" s="6" t="s">
        <v>5537</v>
      </c>
      <c r="AY1483" s="7"/>
      <c r="AZ1483" s="3" t="s">
        <v>5537</v>
      </c>
      <c r="BA1483" s="18" t="s">
        <v>5537</v>
      </c>
      <c r="BB1483" s="18" t="s">
        <v>5537</v>
      </c>
      <c r="BC1483" s="18" t="s">
        <v>5537</v>
      </c>
      <c r="BD1483" s="18" t="s">
        <v>5537</v>
      </c>
      <c r="BE1483" s="18" t="s">
        <v>5537</v>
      </c>
      <c r="BF1483" s="18" t="s">
        <v>5537</v>
      </c>
      <c r="BG1483" s="18" t="s">
        <v>5537</v>
      </c>
      <c r="BH1483" s="18" t="s">
        <v>5537</v>
      </c>
      <c r="BI1483" s="18" t="s">
        <v>5537</v>
      </c>
      <c r="BJ1483" s="18" t="s">
        <v>5537</v>
      </c>
      <c r="BK1483" s="18" t="s">
        <v>5537</v>
      </c>
      <c r="BL1483" s="9" t="s">
        <v>5537</v>
      </c>
      <c r="BM1483" s="14" t="s">
        <v>5537</v>
      </c>
      <c r="BN1483" s="14" t="s">
        <v>5537</v>
      </c>
      <c r="BO1483" s="14" t="str">
        <f>_xlfn.XLOOKUP(B1483,'[4]cell downs 18042026 17h'!$B:$B,'[4]cell downs 18042026 17h'!$B:$B,"")</f>
        <v/>
      </c>
      <c r="BP1483" s="14" t="str">
        <f>_xlfn.XLOOKUP(B1483,'[5]Cells Huawei 19042026 15h'!$B:$B,'[5]Cells Huawei 19042026 15h'!$B:$B,"")</f>
        <v/>
      </c>
      <c r="BQ1483" s="9" t="str">
        <f>_xlfn.XLOOKUP(B1483,'[6]cells down 19042026 9H40'!$B:$B,'[6]cells down 19042026 9H40'!$B:$B,"")</f>
        <v/>
      </c>
      <c r="BR1483" s="9" t="s">
        <v>1896</v>
      </c>
      <c r="BS1483" s="9" t="s">
        <v>1129</v>
      </c>
      <c r="BT1483" s="108"/>
    </row>
    <row r="1484" spans="1:72" s="9" customFormat="1" x14ac:dyDescent="0.35">
      <c r="A1484" s="1" t="s">
        <v>3748</v>
      </c>
      <c r="B1484" s="8" t="s">
        <v>3749</v>
      </c>
      <c r="C1484" s="3" t="str">
        <f>_xlfn.XLOOKUP(B1484,'[1]daily break down'!$D:$D,'[1]daily break down'!$E:$E,"")</f>
        <v>Maroua</v>
      </c>
      <c r="D1484" s="1" t="s">
        <v>11</v>
      </c>
      <c r="E1484" s="1" t="s">
        <v>83</v>
      </c>
      <c r="F1484" s="3" t="s">
        <v>55</v>
      </c>
      <c r="G1484" s="1" t="s">
        <v>84</v>
      </c>
      <c r="H1484" s="32" t="str">
        <f>_xlfn.XLOOKUP(B1484,[2]CALCULATION!$B:$B,[2]CALCULATION!$H:$H,"")</f>
        <v>Huawei</v>
      </c>
      <c r="I1484" s="28">
        <v>0</v>
      </c>
      <c r="J1484" s="28">
        <v>0</v>
      </c>
      <c r="K1484" s="28">
        <v>0</v>
      </c>
      <c r="L1484" s="28">
        <v>0</v>
      </c>
      <c r="M1484" s="28">
        <v>0</v>
      </c>
      <c r="N1484" s="28">
        <v>0</v>
      </c>
      <c r="O1484" s="28">
        <v>3.2103140971312641E-3</v>
      </c>
      <c r="P1484" s="28">
        <v>0</v>
      </c>
      <c r="Q1484" s="28">
        <v>0</v>
      </c>
      <c r="R1484" s="28">
        <v>0</v>
      </c>
      <c r="S1484" s="93">
        <v>0</v>
      </c>
      <c r="T1484" s="93">
        <f>_xlfn.XLOOKUP(B1484,'[3]Nur des jours'!$B:$B,'[3]Nur des jours'!$U:$U,"")</f>
        <v>1.159280090630734E-3</v>
      </c>
      <c r="U1484" s="93">
        <v>0</v>
      </c>
      <c r="V1484" s="93">
        <v>0</v>
      </c>
      <c r="W1484" s="93">
        <v>1.159280090630734E-3</v>
      </c>
      <c r="X1484" s="93">
        <v>0</v>
      </c>
      <c r="Y1484" s="93">
        <v>0</v>
      </c>
      <c r="Z1484" s="93">
        <v>0.41197247405352799</v>
      </c>
      <c r="AA1484" s="93">
        <v>0</v>
      </c>
      <c r="AB1484" s="93">
        <v>0</v>
      </c>
      <c r="AC1484" s="93">
        <f>_xlfn.XLOOKUP(B1484,'[3]Nur des jours'!$B:$B,'[3]Nur des jours'!$N:$N,"")</f>
        <v>0</v>
      </c>
      <c r="AD1484" s="93">
        <v>0</v>
      </c>
      <c r="AE1484" s="93">
        <v>0</v>
      </c>
      <c r="AF1484" s="93">
        <v>0</v>
      </c>
      <c r="AG1484" s="93"/>
      <c r="AH1484" s="93">
        <v>0</v>
      </c>
      <c r="AI1484" s="93">
        <v>0</v>
      </c>
      <c r="AJ1484" s="93">
        <v>0</v>
      </c>
      <c r="AK1484" s="93">
        <v>0</v>
      </c>
      <c r="AL1484" s="93">
        <v>0</v>
      </c>
      <c r="AM1484" s="49" t="s">
        <v>5559</v>
      </c>
      <c r="AN1484" s="49"/>
      <c r="AO1484" s="48" t="str" cm="1">
        <f t="array" ref="AO1484">IFERROR(_xlfn.IFS(
AQ1484="MPR ISSUE","PDH",
AQ1484="BSS Hardware Issue","BSS",
AQ1484="Sites strategiques, MLL, Pylone, etc.","ENVTECH",
AQ1484="AKTIVCO DEFAUT GE &amp; POWER Cabinet","AKTIVCO",
AQ1484="AKTIVCO Coupure ENEO &amp; Baisse de tension","AKTIVCO GRID ONLY",
AQ1484="Coupure ENEO &amp; Baisse de tension","IHS GRID ONLY",
AQ1484="Defaut GE &amp; POWER Cabinet","IHS",
AQ1484="Sharing","Partners",
AQ1484="Sites strategiques &amp; DataCenter","SST &amp; DC",
AQ1484="Exclu","Exclu",
AQ1484="SAT","SAT",
AQ1484="SPARE-ISSUE","SPARE-ISSUE",
AQ1484="Fiber CAmtel","TRANS_FO_CAMTEL",
AQ1484="Fiber AOF","Fiber AOF",
AQ1484="Projet OCM (HUAWEI)","TRAVAUX-HUAWEI",
AQ1484="Projet OCM (NOKIA)","TRAVAUX-NOKIA",
AQ1484="ACCESS-ISSUE","ACCESS-ISSUE",
AQ1484="Projet OCM (ZTE, NOKIA, autres projets)","TRAVAUX OCM",
AQ1484="No root CAuse","No root cause",
AQ1484="ODU HS","PDH",
AQ1484="IP &amp; VLAN","PDH",
AQ1484="Warehouse HUAWEI","SPARE-ISSUE",
AQ1484="SPARE-HS","SPARE-ISSUE",
AQ1484="Power Telco","BSS",AQ1484="no impacts","no impacts"
),"")</f>
        <v>No root cause</v>
      </c>
      <c r="AP1484" s="48" t="str" cm="1">
        <f t="array" ref="AP1484">IFERROR(_xlfn.IFS(
AQ1484="MPR ISSUE","TX ISSUE",
AQ1484="BSS Hardware Issue","RAN ISSUE",
AQ1484="Sites strategiques, MLL, Pylone, etc.","ENVTECH",
AQ1484="AKTIVCO DEFAUT GE &amp; POWER Cabinet","POWER ISSUE",
AQ1484="AKTIVCO Coupure ENEO &amp; Baisse de tension","POWER ISSUE",
AQ1484="Coupure ENEO &amp; Baisse de tension","POWER ISSUE",
AQ1484="Defaut GE &amp; POWER Cabinet","POWER ISSUE",
AQ1484="Sharing","POWER ISSUE",
AQ1484="Sites strategiques &amp; DataCenter","POWER ISSUE",
AQ1484="Exclu","Exclu",
AQ1484="SAT","TX ISSUE",
AQ1484="SPARE-ISSUE","SPARE-ISSUE",
AQ1484="Fiber CAmtel","TX ISSUE",
AQ1484="Fiber AOF","TX ISSUE",
AQ1484="Projet OCM (HUAWEI)","TRAVAUX-HUAWEI",
AQ1484="Projet OCM (NOKIA)","TRAVAUX -NOKIA",
AQ1484="ACCESS-ISSUE","ACCESS-ISSUE",
AQ1484="Projet OCM (ZTE, NOKIA, autres projets)","TRAVAUX OCM",
AQ1484="No root CAuse","No root cause",
AQ1484="ODU HS","TX ISSUE",
AQ1484="IP &amp; VLAN","TX ISSUE",
AQ1484="Warehouse HUAWEI","SPARE-ISSUE",
AQ1484="SPARE-HS","SPARE-ISSUE",
AQ1484="Power Telco","RAN ISSUE",AQ1484="no impacts","no impacts"
),"")</f>
        <v>No root cause</v>
      </c>
      <c r="AQ1484" s="127" t="s">
        <v>5344</v>
      </c>
      <c r="AR1484" s="48" t="str" cm="1">
        <f t="array" ref="AR1484">IFERROR(_xlfn.IFS(
AQ1484="MPR ISSUE","ACTIVE",
AQ1484="BSS Hardware Issue","ACTIVE",
AQ1484="Sites strategiques, MLL, Pylone, etc.","PASSIVE",
AQ1484="AKTIVCO DEFAUT GE &amp; POWER Cabinet","PASSIVE",
AQ1484="AKTIVCO Coupure ENEO &amp; Baisse de tension","PASSIVE",
AQ1484="Coupure ENEO &amp; Baisse de tension","PASSIVE",
AQ1484="Defaut GE &amp; POWER Cabinet","PASSIVE",
AQ1484="Sharing","PASSIVE",
AQ1484="Sites strategiques &amp; DataCenter","PASSIVE",
AQ1484="Exclu","Exclu",
AQ1484="SAT","ACTIVE",
AQ1484="SPARE-ISSUE","SPARE-ISSUE",
AQ1484="Fiber CAmtel","ACTIVE",
AQ1484="Fiber AOF","ACTIVE",
AQ1484="Projet OCM (HUAWEI)","PLANNED WORKS",
AQ1484="Projet OCM (NOKIA)","PLANNED WORKS",
AQ1484="ACCESS-ISSUE","ACCESS-ISSUE",
AQ1484="Projet OCM (ZTE, NOKIA, autres projets)","PLANNED WORKS",
AQ1484="No root CAuse","No root cause",
AQ1484="ODU HS","ACTIVE",
AQ1484="IP &amp; VLAN","ACTIVE",
AQ1484="Warehouse HUAWEI","SPARE-ISSUE",
AQ1484="SPARE-HS","SPARE-ISSUE",
AQ1484="Power Telco","ACTIVE", AQ1484="no impacts","no impacts"
),"")</f>
        <v>No root cause</v>
      </c>
      <c r="AS1484" s="92" t="s">
        <v>5537</v>
      </c>
      <c r="AT1484" s="98" t="s">
        <v>3749</v>
      </c>
      <c r="AV1484" s="17" t="s">
        <v>5537</v>
      </c>
      <c r="AW1484" s="7" t="s">
        <v>5537</v>
      </c>
      <c r="AX1484" s="6" t="s">
        <v>5537</v>
      </c>
      <c r="AY1484" s="7"/>
      <c r="AZ1484" s="3" t="s">
        <v>5537</v>
      </c>
      <c r="BA1484" s="18" t="s">
        <v>5537</v>
      </c>
      <c r="BB1484" s="18" t="s">
        <v>5537</v>
      </c>
      <c r="BC1484" s="18" t="s">
        <v>5537</v>
      </c>
      <c r="BD1484" s="18" t="s">
        <v>5537</v>
      </c>
      <c r="BE1484" s="18" t="s">
        <v>5537</v>
      </c>
      <c r="BF1484" s="18" t="s">
        <v>5537</v>
      </c>
      <c r="BG1484" s="18" t="s">
        <v>5537</v>
      </c>
      <c r="BH1484" s="18" t="s">
        <v>5537</v>
      </c>
      <c r="BI1484" s="18" t="s">
        <v>5537</v>
      </c>
      <c r="BJ1484" s="18" t="s">
        <v>5537</v>
      </c>
      <c r="BK1484" s="18" t="s">
        <v>5537</v>
      </c>
      <c r="BL1484" s="9" t="s">
        <v>5537</v>
      </c>
      <c r="BM1484" s="14" t="s">
        <v>5537</v>
      </c>
      <c r="BN1484" s="14" t="s">
        <v>5537</v>
      </c>
      <c r="BO1484" s="14" t="str">
        <f>_xlfn.XLOOKUP(B1484,'[4]cell downs 18042026 17h'!$B:$B,'[4]cell downs 18042026 17h'!$B:$B,"")</f>
        <v/>
      </c>
      <c r="BP1484" s="14" t="str">
        <f>_xlfn.XLOOKUP(B1484,'[5]Cells Huawei 19042026 15h'!$B:$B,'[5]Cells Huawei 19042026 15h'!$B:$B,"")</f>
        <v/>
      </c>
      <c r="BQ1484" s="9" t="str">
        <f>_xlfn.XLOOKUP(B1484,'[6]cells down 19042026 9H40'!$B:$B,'[6]cells down 19042026 9H40'!$B:$B,"")</f>
        <v/>
      </c>
      <c r="BR1484" s="9" t="s">
        <v>3749</v>
      </c>
      <c r="BS1484" s="9" t="s">
        <v>12</v>
      </c>
      <c r="BT1484" s="108"/>
    </row>
    <row r="1485" spans="1:72" s="9" customFormat="1" x14ac:dyDescent="0.35">
      <c r="A1485" s="1" t="s">
        <v>3755</v>
      </c>
      <c r="B1485" s="8" t="s">
        <v>3756</v>
      </c>
      <c r="C1485" s="3" t="str">
        <f>_xlfn.XLOOKUP(B1485,'[1]daily break down'!$D:$D,'[1]daily break down'!$E:$E,"")</f>
        <v>Maroua</v>
      </c>
      <c r="D1485" s="1" t="s">
        <v>11</v>
      </c>
      <c r="E1485" s="1" t="s">
        <v>12</v>
      </c>
      <c r="F1485" s="3" t="s">
        <v>55</v>
      </c>
      <c r="G1485" s="1" t="s">
        <v>84</v>
      </c>
      <c r="H1485" s="32" t="str">
        <f>_xlfn.XLOOKUP(B1485,[2]CALCULATION!$B:$B,[2]CALCULATION!$H:$H,"")</f>
        <v>Huawei</v>
      </c>
      <c r="I1485" s="28">
        <v>0</v>
      </c>
      <c r="J1485" s="28">
        <v>0</v>
      </c>
      <c r="K1485" s="28">
        <v>0</v>
      </c>
      <c r="L1485" s="28">
        <v>0</v>
      </c>
      <c r="M1485" s="28">
        <v>0</v>
      </c>
      <c r="N1485" s="28">
        <v>0</v>
      </c>
      <c r="O1485" s="28">
        <v>4.8154711456968955E-3</v>
      </c>
      <c r="P1485" s="28">
        <v>0</v>
      </c>
      <c r="Q1485" s="28">
        <v>0</v>
      </c>
      <c r="R1485" s="28">
        <v>0</v>
      </c>
      <c r="S1485" s="93">
        <v>0</v>
      </c>
      <c r="T1485" s="93">
        <f>_xlfn.XLOOKUP(B1485,'[3]Nur des jours'!$B:$B,'[3]Nur des jours'!$U:$U,"")</f>
        <v>8.0257852428281603E-4</v>
      </c>
      <c r="U1485" s="93">
        <v>0</v>
      </c>
      <c r="V1485" s="93">
        <v>0</v>
      </c>
      <c r="W1485" s="93">
        <v>8.0257852428281581E-4</v>
      </c>
      <c r="X1485" s="93">
        <v>0</v>
      </c>
      <c r="Y1485" s="93">
        <v>0</v>
      </c>
      <c r="Z1485" s="93">
        <v>0</v>
      </c>
      <c r="AA1485" s="93">
        <v>0</v>
      </c>
      <c r="AB1485" s="93">
        <v>0</v>
      </c>
      <c r="AC1485" s="93">
        <f>_xlfn.XLOOKUP(B1485,'[3]Nur des jours'!$B:$B,'[3]Nur des jours'!$N:$N,"")</f>
        <v>0</v>
      </c>
      <c r="AD1485" s="93">
        <v>0</v>
      </c>
      <c r="AE1485" s="93">
        <v>0</v>
      </c>
      <c r="AF1485" s="93">
        <v>0</v>
      </c>
      <c r="AG1485" s="93"/>
      <c r="AH1485" s="93">
        <v>0</v>
      </c>
      <c r="AI1485" s="93">
        <v>0</v>
      </c>
      <c r="AJ1485" s="93">
        <v>0</v>
      </c>
      <c r="AK1485" s="93">
        <v>0</v>
      </c>
      <c r="AL1485" s="93">
        <v>0</v>
      </c>
      <c r="AM1485" s="49" t="s">
        <v>5559</v>
      </c>
      <c r="AN1485" s="49"/>
      <c r="AO1485" s="48" t="str" cm="1">
        <f t="array" ref="AO1485">IFERROR(_xlfn.IFS(
AQ1485="MPR ISSUE","PDH",
AQ1485="BSS Hardware Issue","BSS",
AQ1485="Sites strategiques, MLL, Pylone, etc.","ENVTECH",
AQ1485="AKTIVCO DEFAUT GE &amp; POWER Cabinet","AKTIVCO",
AQ1485="AKTIVCO Coupure ENEO &amp; Baisse de tension","AKTIVCO GRID ONLY",
AQ1485="Coupure ENEO &amp; Baisse de tension","IHS GRID ONLY",
AQ1485="Defaut GE &amp; POWER Cabinet","IHS",
AQ1485="Sharing","Partners",
AQ1485="Sites strategiques &amp; DataCenter","SST &amp; DC",
AQ1485="Exclu","Exclu",
AQ1485="SAT","SAT",
AQ1485="SPARE-ISSUE","SPARE-ISSUE",
AQ1485="Fiber CAmtel","TRANS_FO_CAMTEL",
AQ1485="Fiber AOF","Fiber AOF",
AQ1485="Projet OCM (HUAWEI)","TRAVAUX-HUAWEI",
AQ1485="Projet OCM (NOKIA)","TRAVAUX-NOKIA",
AQ1485="ACCESS-ISSUE","ACCESS-ISSUE",
AQ1485="Projet OCM (ZTE, NOKIA, autres projets)","TRAVAUX OCM",
AQ1485="No root CAuse","No root cause",
AQ1485="ODU HS","PDH",
AQ1485="IP &amp; VLAN","PDH",
AQ1485="Warehouse HUAWEI","SPARE-ISSUE",
AQ1485="SPARE-HS","SPARE-ISSUE",
AQ1485="Power Telco","BSS",AQ1485="no impacts","no impacts"
),"")</f>
        <v>No root cause</v>
      </c>
      <c r="AP1485" s="48" t="str" cm="1">
        <f t="array" ref="AP1485">IFERROR(_xlfn.IFS(
AQ1485="MPR ISSUE","TX ISSUE",
AQ1485="BSS Hardware Issue","RAN ISSUE",
AQ1485="Sites strategiques, MLL, Pylone, etc.","ENVTECH",
AQ1485="AKTIVCO DEFAUT GE &amp; POWER Cabinet","POWER ISSUE",
AQ1485="AKTIVCO Coupure ENEO &amp; Baisse de tension","POWER ISSUE",
AQ1485="Coupure ENEO &amp; Baisse de tension","POWER ISSUE",
AQ1485="Defaut GE &amp; POWER Cabinet","POWER ISSUE",
AQ1485="Sharing","POWER ISSUE",
AQ1485="Sites strategiques &amp; DataCenter","POWER ISSUE",
AQ1485="Exclu","Exclu",
AQ1485="SAT","TX ISSUE",
AQ1485="SPARE-ISSUE","SPARE-ISSUE",
AQ1485="Fiber CAmtel","TX ISSUE",
AQ1485="Fiber AOF","TX ISSUE",
AQ1485="Projet OCM (HUAWEI)","TRAVAUX-HUAWEI",
AQ1485="Projet OCM (NOKIA)","TRAVAUX -NOKIA",
AQ1485="ACCESS-ISSUE","ACCESS-ISSUE",
AQ1485="Projet OCM (ZTE, NOKIA, autres projets)","TRAVAUX OCM",
AQ1485="No root CAuse","No root cause",
AQ1485="ODU HS","TX ISSUE",
AQ1485="IP &amp; VLAN","TX ISSUE",
AQ1485="Warehouse HUAWEI","SPARE-ISSUE",
AQ1485="SPARE-HS","SPARE-ISSUE",
AQ1485="Power Telco","RAN ISSUE",AQ1485="no impacts","no impacts"
),"")</f>
        <v>No root cause</v>
      </c>
      <c r="AQ1485" s="127" t="s">
        <v>5344</v>
      </c>
      <c r="AR1485" s="48" t="str" cm="1">
        <f t="array" ref="AR1485">IFERROR(_xlfn.IFS(
AQ1485="MPR ISSUE","ACTIVE",
AQ1485="BSS Hardware Issue","ACTIVE",
AQ1485="Sites strategiques, MLL, Pylone, etc.","PASSIVE",
AQ1485="AKTIVCO DEFAUT GE &amp; POWER Cabinet","PASSIVE",
AQ1485="AKTIVCO Coupure ENEO &amp; Baisse de tension","PASSIVE",
AQ1485="Coupure ENEO &amp; Baisse de tension","PASSIVE",
AQ1485="Defaut GE &amp; POWER Cabinet","PASSIVE",
AQ1485="Sharing","PASSIVE",
AQ1485="Sites strategiques &amp; DataCenter","PASSIVE",
AQ1485="Exclu","Exclu",
AQ1485="SAT","ACTIVE",
AQ1485="SPARE-ISSUE","SPARE-ISSUE",
AQ1485="Fiber CAmtel","ACTIVE",
AQ1485="Fiber AOF","ACTIVE",
AQ1485="Projet OCM (HUAWEI)","PLANNED WORKS",
AQ1485="Projet OCM (NOKIA)","PLANNED WORKS",
AQ1485="ACCESS-ISSUE","ACCESS-ISSUE",
AQ1485="Projet OCM (ZTE, NOKIA, autres projets)","PLANNED WORKS",
AQ1485="No root CAuse","No root cause",
AQ1485="ODU HS","ACTIVE",
AQ1485="IP &amp; VLAN","ACTIVE",
AQ1485="Warehouse HUAWEI","SPARE-ISSUE",
AQ1485="SPARE-HS","SPARE-ISSUE",
AQ1485="Power Telco","ACTIVE", AQ1485="no impacts","no impacts"
),"")</f>
        <v>No root cause</v>
      </c>
      <c r="AS1485" s="92" t="s">
        <v>5537</v>
      </c>
      <c r="AT1485" s="98" t="s">
        <v>3756</v>
      </c>
      <c r="AV1485" s="17" t="s">
        <v>5537</v>
      </c>
      <c r="AW1485" s="7" t="s">
        <v>5537</v>
      </c>
      <c r="AX1485" s="6" t="s">
        <v>5537</v>
      </c>
      <c r="AY1485" s="7"/>
      <c r="AZ1485" s="3" t="s">
        <v>5537</v>
      </c>
      <c r="BA1485" s="18" t="s">
        <v>5537</v>
      </c>
      <c r="BB1485" s="18" t="s">
        <v>5537</v>
      </c>
      <c r="BC1485" s="18" t="s">
        <v>5537</v>
      </c>
      <c r="BD1485" s="18" t="s">
        <v>5537</v>
      </c>
      <c r="BE1485" s="18" t="s">
        <v>5537</v>
      </c>
      <c r="BF1485" s="18" t="s">
        <v>5537</v>
      </c>
      <c r="BG1485" s="18" t="s">
        <v>5537</v>
      </c>
      <c r="BH1485" s="18" t="s">
        <v>5537</v>
      </c>
      <c r="BI1485" s="18" t="s">
        <v>5537</v>
      </c>
      <c r="BJ1485" s="18" t="s">
        <v>5537</v>
      </c>
      <c r="BK1485" s="18" t="s">
        <v>5537</v>
      </c>
      <c r="BL1485" s="9" t="s">
        <v>5537</v>
      </c>
      <c r="BM1485" s="14" t="s">
        <v>5537</v>
      </c>
      <c r="BN1485" s="14" t="s">
        <v>5537</v>
      </c>
      <c r="BO1485" s="14" t="str">
        <f>_xlfn.XLOOKUP(B1485,'[4]cell downs 18042026 17h'!$B:$B,'[4]cell downs 18042026 17h'!$B:$B,"")</f>
        <v/>
      </c>
      <c r="BP1485" s="14" t="str">
        <f>_xlfn.XLOOKUP(B1485,'[5]Cells Huawei 19042026 15h'!$B:$B,'[5]Cells Huawei 19042026 15h'!$B:$B,"")</f>
        <v/>
      </c>
      <c r="BQ1485" s="9" t="str">
        <f>_xlfn.XLOOKUP(B1485,'[6]cells down 19042026 9H40'!$B:$B,'[6]cells down 19042026 9H40'!$B:$B,"")</f>
        <v/>
      </c>
      <c r="BR1485" s="9" t="s">
        <v>3756</v>
      </c>
      <c r="BS1485" s="9" t="s">
        <v>1713</v>
      </c>
      <c r="BT1485" s="108"/>
    </row>
    <row r="1486" spans="1:72" s="9" customFormat="1" x14ac:dyDescent="0.35">
      <c r="A1486" s="1" t="s">
        <v>3782</v>
      </c>
      <c r="B1486" s="8" t="s">
        <v>3783</v>
      </c>
      <c r="C1486" s="3" t="str">
        <f>_xlfn.XLOOKUP(B1486,'[1]daily break down'!$D:$D,'[1]daily break down'!$E:$E,"")</f>
        <v>Maroua</v>
      </c>
      <c r="D1486" s="1" t="s">
        <v>21</v>
      </c>
      <c r="E1486" s="1" t="s">
        <v>80</v>
      </c>
      <c r="F1486" s="3" t="s">
        <v>55</v>
      </c>
      <c r="G1486" s="1" t="s">
        <v>84</v>
      </c>
      <c r="H1486" s="32" t="str">
        <f>_xlfn.XLOOKUP(B1486,[2]CALCULATION!$B:$B,[2]CALCULATION!$H:$H,"")</f>
        <v>Huawei</v>
      </c>
      <c r="I1486" s="28">
        <v>0</v>
      </c>
      <c r="J1486" s="28">
        <v>0</v>
      </c>
      <c r="K1486" s="28">
        <v>0</v>
      </c>
      <c r="L1486" s="28">
        <v>0</v>
      </c>
      <c r="M1486" s="28">
        <v>0</v>
      </c>
      <c r="N1486" s="28">
        <v>0</v>
      </c>
      <c r="O1486" s="28">
        <v>4.8154711456968955E-3</v>
      </c>
      <c r="P1486" s="28">
        <v>0</v>
      </c>
      <c r="Q1486" s="28">
        <v>0</v>
      </c>
      <c r="R1486" s="28">
        <v>0</v>
      </c>
      <c r="S1486" s="93">
        <v>0</v>
      </c>
      <c r="T1486" s="93">
        <f>_xlfn.XLOOKUP(B1486,'[3]Nur des jours'!$B:$B,'[3]Nur des jours'!$U:$U,"")</f>
        <v>5.3505234952187721E-4</v>
      </c>
      <c r="U1486" s="93">
        <v>0</v>
      </c>
      <c r="V1486" s="93">
        <v>0</v>
      </c>
      <c r="W1486" s="93">
        <v>5.3505234952187721E-4</v>
      </c>
      <c r="X1486" s="93">
        <v>0</v>
      </c>
      <c r="Y1486" s="93">
        <v>0</v>
      </c>
      <c r="Z1486" s="93">
        <v>0</v>
      </c>
      <c r="AA1486" s="93">
        <v>0</v>
      </c>
      <c r="AB1486" s="93">
        <v>0</v>
      </c>
      <c r="AC1486" s="93">
        <f>_xlfn.XLOOKUP(B1486,'[3]Nur des jours'!$B:$B,'[3]Nur des jours'!$N:$N,"")</f>
        <v>0</v>
      </c>
      <c r="AD1486" s="93">
        <v>0</v>
      </c>
      <c r="AE1486" s="93">
        <v>0</v>
      </c>
      <c r="AF1486" s="93">
        <v>0</v>
      </c>
      <c r="AG1486" s="93"/>
      <c r="AH1486" s="93">
        <v>0</v>
      </c>
      <c r="AI1486" s="93">
        <v>0</v>
      </c>
      <c r="AJ1486" s="93">
        <v>0</v>
      </c>
      <c r="AK1486" s="93">
        <v>0</v>
      </c>
      <c r="AL1486" s="93">
        <v>0</v>
      </c>
      <c r="AM1486" s="49" t="s">
        <v>5559</v>
      </c>
      <c r="AN1486" s="49"/>
      <c r="AO1486" s="48" t="str" cm="1">
        <f t="array" ref="AO1486">IFERROR(_xlfn.IFS(
AQ1486="MPR ISSUE","PDH",
AQ1486="BSS Hardware Issue","BSS",
AQ1486="Sites strategiques, MLL, Pylone, etc.","ENVTECH",
AQ1486="AKTIVCO DEFAUT GE &amp; POWER Cabinet","AKTIVCO",
AQ1486="AKTIVCO Coupure ENEO &amp; Baisse de tension","AKTIVCO GRID ONLY",
AQ1486="Coupure ENEO &amp; Baisse de tension","IHS GRID ONLY",
AQ1486="Defaut GE &amp; POWER Cabinet","IHS",
AQ1486="Sharing","Partners",
AQ1486="Sites strategiques &amp; DataCenter","SST &amp; DC",
AQ1486="Exclu","Exclu",
AQ1486="SAT","SAT",
AQ1486="SPARE-ISSUE","SPARE-ISSUE",
AQ1486="Fiber CAmtel","TRANS_FO_CAMTEL",
AQ1486="Fiber AOF","Fiber AOF",
AQ1486="Projet OCM (HUAWEI)","TRAVAUX-HUAWEI",
AQ1486="Projet OCM (NOKIA)","TRAVAUX-NOKIA",
AQ1486="ACCESS-ISSUE","ACCESS-ISSUE",
AQ1486="Projet OCM (ZTE, NOKIA, autres projets)","TRAVAUX OCM",
AQ1486="No root CAuse","No root cause",
AQ1486="ODU HS","PDH",
AQ1486="IP &amp; VLAN","PDH",
AQ1486="Warehouse HUAWEI","SPARE-ISSUE",
AQ1486="SPARE-HS","SPARE-ISSUE",
AQ1486="Power Telco","BSS",AQ1486="no impacts","no impacts"
),"")</f>
        <v>No root cause</v>
      </c>
      <c r="AP1486" s="48" t="str" cm="1">
        <f t="array" ref="AP1486">IFERROR(_xlfn.IFS(
AQ1486="MPR ISSUE","TX ISSUE",
AQ1486="BSS Hardware Issue","RAN ISSUE",
AQ1486="Sites strategiques, MLL, Pylone, etc.","ENVTECH",
AQ1486="AKTIVCO DEFAUT GE &amp; POWER Cabinet","POWER ISSUE",
AQ1486="AKTIVCO Coupure ENEO &amp; Baisse de tension","POWER ISSUE",
AQ1486="Coupure ENEO &amp; Baisse de tension","POWER ISSUE",
AQ1486="Defaut GE &amp; POWER Cabinet","POWER ISSUE",
AQ1486="Sharing","POWER ISSUE",
AQ1486="Sites strategiques &amp; DataCenter","POWER ISSUE",
AQ1486="Exclu","Exclu",
AQ1486="SAT","TX ISSUE",
AQ1486="SPARE-ISSUE","SPARE-ISSUE",
AQ1486="Fiber CAmtel","TX ISSUE",
AQ1486="Fiber AOF","TX ISSUE",
AQ1486="Projet OCM (HUAWEI)","TRAVAUX-HUAWEI",
AQ1486="Projet OCM (NOKIA)","TRAVAUX -NOKIA",
AQ1486="ACCESS-ISSUE","ACCESS-ISSUE",
AQ1486="Projet OCM (ZTE, NOKIA, autres projets)","TRAVAUX OCM",
AQ1486="No root CAuse","No root cause",
AQ1486="ODU HS","TX ISSUE",
AQ1486="IP &amp; VLAN","TX ISSUE",
AQ1486="Warehouse HUAWEI","SPARE-ISSUE",
AQ1486="SPARE-HS","SPARE-ISSUE",
AQ1486="Power Telco","RAN ISSUE",AQ1486="no impacts","no impacts"
),"")</f>
        <v>No root cause</v>
      </c>
      <c r="AQ1486" s="67" t="s">
        <v>5344</v>
      </c>
      <c r="AR1486" s="48" t="str" cm="1">
        <f t="array" ref="AR1486">IFERROR(_xlfn.IFS(
AQ1486="MPR ISSUE","ACTIVE",
AQ1486="BSS Hardware Issue","ACTIVE",
AQ1486="Sites strategiques, MLL, Pylone, etc.","PASSIVE",
AQ1486="AKTIVCO DEFAUT GE &amp; POWER Cabinet","PASSIVE",
AQ1486="AKTIVCO Coupure ENEO &amp; Baisse de tension","PASSIVE",
AQ1486="Coupure ENEO &amp; Baisse de tension","PASSIVE",
AQ1486="Defaut GE &amp; POWER Cabinet","PASSIVE",
AQ1486="Sharing","PASSIVE",
AQ1486="Sites strategiques &amp; DataCenter","PASSIVE",
AQ1486="Exclu","Exclu",
AQ1486="SAT","ACTIVE",
AQ1486="SPARE-ISSUE","SPARE-ISSUE",
AQ1486="Fiber CAmtel","ACTIVE",
AQ1486="Fiber AOF","ACTIVE",
AQ1486="Projet OCM (HUAWEI)","PLANNED WORKS",
AQ1486="Projet OCM (NOKIA)","PLANNED WORKS",
AQ1486="ACCESS-ISSUE","ACCESS-ISSUE",
AQ1486="Projet OCM (ZTE, NOKIA, autres projets)","PLANNED WORKS",
AQ1486="No root CAuse","No root cause",
AQ1486="ODU HS","ACTIVE",
AQ1486="IP &amp; VLAN","ACTIVE",
AQ1486="Warehouse HUAWEI","SPARE-ISSUE",
AQ1486="SPARE-HS","SPARE-ISSUE",
AQ1486="Power Telco","ACTIVE", AQ1486="no impacts","no impacts"
),"")</f>
        <v>No root cause</v>
      </c>
      <c r="AS1486" s="92" t="s">
        <v>5537</v>
      </c>
      <c r="AT1486" s="98" t="s">
        <v>3783</v>
      </c>
      <c r="AV1486" s="17" t="s">
        <v>5537</v>
      </c>
      <c r="AW1486" s="7" t="s">
        <v>5537</v>
      </c>
      <c r="AX1486" s="6" t="s">
        <v>5537</v>
      </c>
      <c r="AY1486" s="7"/>
      <c r="AZ1486" s="3" t="s">
        <v>5537</v>
      </c>
      <c r="BA1486" s="18" t="s">
        <v>5537</v>
      </c>
      <c r="BB1486" s="18" t="s">
        <v>5537</v>
      </c>
      <c r="BC1486" s="18" t="s">
        <v>5537</v>
      </c>
      <c r="BD1486" s="18" t="s">
        <v>5537</v>
      </c>
      <c r="BE1486" s="18" t="s">
        <v>5537</v>
      </c>
      <c r="BF1486" s="18" t="s">
        <v>5537</v>
      </c>
      <c r="BG1486" s="18" t="s">
        <v>5537</v>
      </c>
      <c r="BH1486" s="18" t="s">
        <v>5537</v>
      </c>
      <c r="BI1486" s="18" t="s">
        <v>5537</v>
      </c>
      <c r="BJ1486" s="18" t="s">
        <v>5537</v>
      </c>
      <c r="BK1486" s="18" t="s">
        <v>5537</v>
      </c>
      <c r="BL1486" s="9" t="s">
        <v>5537</v>
      </c>
      <c r="BM1486" s="14" t="s">
        <v>5537</v>
      </c>
      <c r="BN1486" s="14" t="s">
        <v>5537</v>
      </c>
      <c r="BO1486" s="14" t="str">
        <f>_xlfn.XLOOKUP(B1486,'[4]cell downs 18042026 17h'!$B:$B,'[4]cell downs 18042026 17h'!$B:$B,"")</f>
        <v/>
      </c>
      <c r="BP1486" s="14" t="str">
        <f>_xlfn.XLOOKUP(B1486,'[5]Cells Huawei 19042026 15h'!$B:$B,'[5]Cells Huawei 19042026 15h'!$B:$B,"")</f>
        <v/>
      </c>
      <c r="BQ1486" s="9" t="str">
        <f>_xlfn.XLOOKUP(B1486,'[6]cells down 19042026 9H40'!$B:$B,'[6]cells down 19042026 9H40'!$B:$B,"")</f>
        <v/>
      </c>
      <c r="BR1486" s="9" t="s">
        <v>5537</v>
      </c>
      <c r="BS1486" s="9" t="s">
        <v>5537</v>
      </c>
      <c r="BT1486" s="108"/>
    </row>
    <row r="1487" spans="1:72" s="9" customFormat="1" x14ac:dyDescent="0.35">
      <c r="A1487" s="1" t="s">
        <v>1205</v>
      </c>
      <c r="B1487" s="8" t="s">
        <v>4893</v>
      </c>
      <c r="C1487" s="3" t="str">
        <f>_xlfn.XLOOKUP(B1487,'[1]daily break down'!$D:$D,'[1]daily break down'!$E:$E,"")</f>
        <v>OUEST</v>
      </c>
      <c r="D1487" s="1" t="s">
        <v>11</v>
      </c>
      <c r="E1487" s="1" t="s">
        <v>12</v>
      </c>
      <c r="F1487" s="3" t="s">
        <v>102</v>
      </c>
      <c r="G1487" s="1" t="s">
        <v>1205</v>
      </c>
      <c r="H1487" s="32" t="str">
        <f>_xlfn.XLOOKUP(B1487,[2]CALCULATION!$B:$B,[2]CALCULATION!$H:$H,"")</f>
        <v>HUAWEI</v>
      </c>
      <c r="I1487" s="28">
        <v>0</v>
      </c>
      <c r="J1487" s="28">
        <v>0</v>
      </c>
      <c r="K1487" s="28">
        <v>0</v>
      </c>
      <c r="L1487" s="28">
        <v>0</v>
      </c>
      <c r="M1487" s="28">
        <v>0</v>
      </c>
      <c r="N1487" s="28">
        <v>0</v>
      </c>
      <c r="O1487" s="28">
        <v>0</v>
      </c>
      <c r="P1487" s="28">
        <v>0</v>
      </c>
      <c r="Q1487" s="28">
        <v>0</v>
      </c>
      <c r="R1487" s="28">
        <v>0</v>
      </c>
      <c r="S1487" s="93">
        <v>0</v>
      </c>
      <c r="T1487" s="93">
        <f>_xlfn.XLOOKUP(B1487,'[3]Nur des jours'!$B:$B,'[3]Nur des jours'!$U:$U,"")</f>
        <v>0</v>
      </c>
      <c r="U1487" s="93">
        <v>0</v>
      </c>
      <c r="V1487" s="93">
        <v>0</v>
      </c>
      <c r="W1487" s="93">
        <v>8.9175391586979543E-5</v>
      </c>
      <c r="X1487" s="93">
        <v>0</v>
      </c>
      <c r="Y1487" s="93">
        <v>0</v>
      </c>
      <c r="Z1487" s="93">
        <v>0</v>
      </c>
      <c r="AA1487" s="93">
        <v>0</v>
      </c>
      <c r="AB1487" s="93">
        <v>0</v>
      </c>
      <c r="AC1487" s="93">
        <f>_xlfn.XLOOKUP(B1487,'[3]Nur des jours'!$B:$B,'[3]Nur des jours'!$N:$N,"")</f>
        <v>0</v>
      </c>
      <c r="AD1487" s="93">
        <v>0</v>
      </c>
      <c r="AE1487" s="93">
        <v>0</v>
      </c>
      <c r="AF1487" s="93">
        <v>0</v>
      </c>
      <c r="AG1487" s="93"/>
      <c r="AH1487" s="93">
        <v>0</v>
      </c>
      <c r="AI1487" s="93">
        <v>0</v>
      </c>
      <c r="AJ1487" s="93">
        <v>0</v>
      </c>
      <c r="AK1487" s="93">
        <v>0</v>
      </c>
      <c r="AL1487" s="93">
        <v>0</v>
      </c>
      <c r="AM1487" s="49" t="s">
        <v>5559</v>
      </c>
      <c r="AN1487" s="49"/>
      <c r="AO1487" s="48" t="str" cm="1">
        <f t="array" ref="AO1487">IFERROR(_xlfn.IFS(
AQ1487="MPR ISSUE","PDH",
AQ1487="BSS Hardware Issue","BSS",
AQ1487="Sites strategiques, MLL, Pylone, etc.","ENVTECH",
AQ1487="AKTIVCO DEFAUT GE &amp; POWER Cabinet","AKTIVCO",
AQ1487="AKTIVCO Coupure ENEO &amp; Baisse de tension","AKTIVCO GRID ONLY",
AQ1487="Coupure ENEO &amp; Baisse de tension","IHS GRID ONLY",
AQ1487="Defaut GE &amp; POWER Cabinet","IHS",
AQ1487="Sharing","Partners",
AQ1487="Sites strategiques &amp; DataCenter","SST &amp; DC",
AQ1487="Exclu","Exclu",
AQ1487="SAT","SAT",
AQ1487="SPARE-ISSUE","SPARE-ISSUE",
AQ1487="Fiber CAmtel","TRANS_FO_CAMTEL",
AQ1487="Fiber AOF","Fiber AOF",
AQ1487="Projet OCM (HUAWEI)","TRAVAUX-HUAWEI",
AQ1487="Projet OCM (NOKIA)","TRAVAUX-NOKIA",
AQ1487="ACCESS-ISSUE","ACCESS-ISSUE",
AQ1487="Projet OCM (ZTE, NOKIA, autres projets)","TRAVAUX OCM",
AQ1487="No root CAuse","No root cause",
AQ1487="ODU HS","PDH",
AQ1487="IP &amp; VLAN","PDH",
AQ1487="Warehouse HUAWEI","SPARE-ISSUE",
AQ1487="SPARE-HS","SPARE-ISSUE",
AQ1487="Power Telco","BSS",AQ1487="no impacts","no impacts"
),"")</f>
        <v>No root cause</v>
      </c>
      <c r="AP1487" s="48" t="str" cm="1">
        <f t="array" ref="AP1487">IFERROR(_xlfn.IFS(
AQ1487="MPR ISSUE","TX ISSUE",
AQ1487="BSS Hardware Issue","RAN ISSUE",
AQ1487="Sites strategiques, MLL, Pylone, etc.","ENVTECH",
AQ1487="AKTIVCO DEFAUT GE &amp; POWER Cabinet","POWER ISSUE",
AQ1487="AKTIVCO Coupure ENEO &amp; Baisse de tension","POWER ISSUE",
AQ1487="Coupure ENEO &amp; Baisse de tension","POWER ISSUE",
AQ1487="Defaut GE &amp; POWER Cabinet","POWER ISSUE",
AQ1487="Sharing","POWER ISSUE",
AQ1487="Sites strategiques &amp; DataCenter","POWER ISSUE",
AQ1487="Exclu","Exclu",
AQ1487="SAT","TX ISSUE",
AQ1487="SPARE-ISSUE","SPARE-ISSUE",
AQ1487="Fiber CAmtel","TX ISSUE",
AQ1487="Fiber AOF","TX ISSUE",
AQ1487="Projet OCM (HUAWEI)","TRAVAUX-HUAWEI",
AQ1487="Projet OCM (NOKIA)","TRAVAUX -NOKIA",
AQ1487="ACCESS-ISSUE","ACCESS-ISSUE",
AQ1487="Projet OCM (ZTE, NOKIA, autres projets)","TRAVAUX OCM",
AQ1487="No root CAuse","No root cause",
AQ1487="ODU HS","TX ISSUE",
AQ1487="IP &amp; VLAN","TX ISSUE",
AQ1487="Warehouse HUAWEI","SPARE-ISSUE",
AQ1487="SPARE-HS","SPARE-ISSUE",
AQ1487="Power Telco","RAN ISSUE",AQ1487="no impacts","no impacts"
),"")</f>
        <v>No root cause</v>
      </c>
      <c r="AQ1487" s="127" t="s">
        <v>5344</v>
      </c>
      <c r="AR1487" s="48" t="str" cm="1">
        <f t="array" ref="AR1487">IFERROR(_xlfn.IFS(
AQ1487="MPR ISSUE","ACTIVE",
AQ1487="BSS Hardware Issue","ACTIVE",
AQ1487="Sites strategiques, MLL, Pylone, etc.","PASSIVE",
AQ1487="AKTIVCO DEFAUT GE &amp; POWER Cabinet","PASSIVE",
AQ1487="AKTIVCO Coupure ENEO &amp; Baisse de tension","PASSIVE",
AQ1487="Coupure ENEO &amp; Baisse de tension","PASSIVE",
AQ1487="Defaut GE &amp; POWER Cabinet","PASSIVE",
AQ1487="Sharing","PASSIVE",
AQ1487="Sites strategiques &amp; DataCenter","PASSIVE",
AQ1487="Exclu","Exclu",
AQ1487="SAT","ACTIVE",
AQ1487="SPARE-ISSUE","SPARE-ISSUE",
AQ1487="Fiber CAmtel","ACTIVE",
AQ1487="Fiber AOF","ACTIVE",
AQ1487="Projet OCM (HUAWEI)","PLANNED WORKS",
AQ1487="Projet OCM (NOKIA)","PLANNED WORKS",
AQ1487="ACCESS-ISSUE","ACCESS-ISSUE",
AQ1487="Projet OCM (ZTE, NOKIA, autres projets)","PLANNED WORKS",
AQ1487="No root CAuse","No root cause",
AQ1487="ODU HS","ACTIVE",
AQ1487="IP &amp; VLAN","ACTIVE",
AQ1487="Warehouse HUAWEI","SPARE-ISSUE",
AQ1487="SPARE-HS","SPARE-ISSUE",
AQ1487="Power Telco","ACTIVE", AQ1487="no impacts","no impacts"
),"")</f>
        <v>No root cause</v>
      </c>
      <c r="AS1487" s="92" t="s">
        <v>5537</v>
      </c>
      <c r="AT1487" s="98" t="s">
        <v>4893</v>
      </c>
      <c r="AV1487" s="17" t="s">
        <v>5537</v>
      </c>
      <c r="AW1487" s="7" t="s">
        <v>5537</v>
      </c>
      <c r="AX1487" s="6" t="s">
        <v>5537</v>
      </c>
      <c r="AY1487" s="7"/>
      <c r="AZ1487" s="3" t="s">
        <v>5537</v>
      </c>
      <c r="BA1487" s="18" t="s">
        <v>5537</v>
      </c>
      <c r="BB1487" s="18" t="s">
        <v>5537</v>
      </c>
      <c r="BC1487" s="18" t="s">
        <v>5537</v>
      </c>
      <c r="BD1487" s="18" t="s">
        <v>5537</v>
      </c>
      <c r="BE1487" s="18" t="s">
        <v>5537</v>
      </c>
      <c r="BF1487" s="18" t="s">
        <v>5537</v>
      </c>
      <c r="BG1487" s="18" t="s">
        <v>5537</v>
      </c>
      <c r="BH1487" s="18" t="s">
        <v>5537</v>
      </c>
      <c r="BI1487" s="18" t="s">
        <v>5537</v>
      </c>
      <c r="BJ1487" s="18" t="s">
        <v>5537</v>
      </c>
      <c r="BK1487" s="18" t="s">
        <v>5537</v>
      </c>
      <c r="BL1487" s="9" t="s">
        <v>5537</v>
      </c>
      <c r="BM1487" s="14" t="s">
        <v>5537</v>
      </c>
      <c r="BN1487" s="14" t="s">
        <v>5537</v>
      </c>
      <c r="BO1487" s="14" t="str">
        <f>_xlfn.XLOOKUP(B1487,'[4]cell downs 18042026 17h'!$B:$B,'[4]cell downs 18042026 17h'!$B:$B,"")</f>
        <v/>
      </c>
      <c r="BP1487" s="14" t="str">
        <f>_xlfn.XLOOKUP(B1487,'[5]Cells Huawei 19042026 15h'!$B:$B,'[5]Cells Huawei 19042026 15h'!$B:$B,"")</f>
        <v/>
      </c>
      <c r="BQ1487" s="9" t="str">
        <f>_xlfn.XLOOKUP(B1487,'[6]cells down 19042026 9H40'!$B:$B,'[6]cells down 19042026 9H40'!$B:$B,"")</f>
        <v/>
      </c>
      <c r="BR1487" s="9" t="s">
        <v>4893</v>
      </c>
      <c r="BS1487" s="9" t="s">
        <v>5537</v>
      </c>
      <c r="BT1487" s="108"/>
    </row>
    <row r="1488" spans="1:72" s="9" customFormat="1" x14ac:dyDescent="0.35">
      <c r="A1488" s="19" t="s">
        <v>5465</v>
      </c>
      <c r="B1488" s="26" t="s">
        <v>5466</v>
      </c>
      <c r="C1488" s="3" t="str">
        <f>_xlfn.XLOOKUP(B1488,'[1]daily break down'!$D:$D,'[1]daily break down'!$E:$E,"")</f>
        <v>CENTRE</v>
      </c>
      <c r="D1488" s="19" t="s">
        <v>357</v>
      </c>
      <c r="E1488" s="19" t="s">
        <v>987</v>
      </c>
      <c r="F1488" s="19" t="s">
        <v>5388</v>
      </c>
      <c r="G1488" s="19" t="s">
        <v>2612</v>
      </c>
      <c r="H1488" s="34" t="str">
        <f>_xlfn.XLOOKUP(B1488,[2]CALCULATION!$B:$B,[2]CALCULATION!$H:$H,"")</f>
        <v>ZTE</v>
      </c>
      <c r="I1488" s="28">
        <v>0</v>
      </c>
      <c r="J1488" s="28">
        <v>0</v>
      </c>
      <c r="K1488" s="28">
        <v>0</v>
      </c>
      <c r="L1488" s="28">
        <v>0</v>
      </c>
      <c r="M1488" s="28">
        <v>0</v>
      </c>
      <c r="N1488" s="28">
        <v>0</v>
      </c>
      <c r="O1488" s="28">
        <v>0</v>
      </c>
      <c r="P1488" s="28">
        <v>0</v>
      </c>
      <c r="Q1488" s="28">
        <v>0</v>
      </c>
      <c r="R1488" s="28">
        <v>0</v>
      </c>
      <c r="S1488" s="93">
        <v>0</v>
      </c>
      <c r="T1488" s="93">
        <f>_xlfn.XLOOKUP(B1488,'[3]Nur des jours'!$B:$B,'[3]Nur des jours'!$U:$U,"")</f>
        <v>0</v>
      </c>
      <c r="U1488" s="93">
        <v>0</v>
      </c>
      <c r="V1488" s="93" t="s">
        <v>5537</v>
      </c>
      <c r="W1488" s="93">
        <v>0</v>
      </c>
      <c r="X1488" s="93">
        <v>0</v>
      </c>
      <c r="Y1488" s="93">
        <v>0</v>
      </c>
      <c r="Z1488" s="93">
        <v>0</v>
      </c>
      <c r="AA1488" s="93">
        <v>0</v>
      </c>
      <c r="AB1488" s="93">
        <v>0</v>
      </c>
      <c r="AC1488" s="93">
        <f>_xlfn.XLOOKUP(B1488,'[3]Nur des jours'!$B:$B,'[3]Nur des jours'!$N:$N,"")</f>
        <v>0</v>
      </c>
      <c r="AD1488" s="93">
        <v>0</v>
      </c>
      <c r="AE1488" s="93">
        <v>0</v>
      </c>
      <c r="AF1488" s="93">
        <v>0</v>
      </c>
      <c r="AG1488" s="93"/>
      <c r="AH1488" s="93">
        <v>0</v>
      </c>
      <c r="AI1488" s="93">
        <v>0</v>
      </c>
      <c r="AJ1488" s="93">
        <v>0</v>
      </c>
      <c r="AK1488" s="93">
        <v>0</v>
      </c>
      <c r="AL1488" s="93">
        <v>0</v>
      </c>
      <c r="AM1488" s="49" t="s">
        <v>5559</v>
      </c>
      <c r="AN1488" s="49"/>
      <c r="AO1488" s="48" t="str" cm="1">
        <f t="array" ref="AO1488">IFERROR(_xlfn.IFS(
AQ1488="MPR ISSUE","PDH",
AQ1488="BSS Hardware Issue","BSS",
AQ1488="Sites strategiques, MLL, Pylone, etc.","ENVTECH",
AQ1488="AKTIVCO DEFAUT GE &amp; POWER Cabinet","AKTIVCO",
AQ1488="AKTIVCO Coupure ENEO &amp; Baisse de tension","AKTIVCO GRID ONLY",
AQ1488="Coupure ENEO &amp; Baisse de tension","IHS GRID ONLY",
AQ1488="Defaut GE &amp; POWER Cabinet","IHS",
AQ1488="Sharing","Partners",
AQ1488="Sites strategiques &amp; DataCenter","SST &amp; DC",
AQ1488="Exclu","Exclu",
AQ1488="SAT","SAT",
AQ1488="SPARE-ISSUE","SPARE-ISSUE",
AQ1488="Fiber CAmtel","TRANS_FO_CAMTEL",
AQ1488="Fiber AOF","Fiber AOF",
AQ1488="Projet OCM (HUAWEI)","TRAVAUX-HUAWEI",
AQ1488="Projet OCM (NOKIA)","TRAVAUX-NOKIA",
AQ1488="ACCESS-ISSUE","ACCESS-ISSUE",
AQ1488="Projet OCM (ZTE, NOKIA, autres projets)","TRAVAUX OCM",
AQ1488="No root CAuse","No root cause",
AQ1488="ODU HS","PDH",
AQ1488="IP &amp; VLAN","PDH",
AQ1488="Warehouse HUAWEI","SPARE-ISSUE",
AQ1488="SPARE-HS","SPARE-ISSUE",
AQ1488="Power Telco","BSS",AQ1488="no impacts","no impacts"
),"")</f>
        <v>No root cause</v>
      </c>
      <c r="AP1488" s="48" t="str" cm="1">
        <f t="array" ref="AP1488">IFERROR(_xlfn.IFS(
AQ1488="MPR ISSUE","TX ISSUE",
AQ1488="BSS Hardware Issue","RAN ISSUE",
AQ1488="Sites strategiques, MLL, Pylone, etc.","ENVTECH",
AQ1488="AKTIVCO DEFAUT GE &amp; POWER Cabinet","POWER ISSUE",
AQ1488="AKTIVCO Coupure ENEO &amp; Baisse de tension","POWER ISSUE",
AQ1488="Coupure ENEO &amp; Baisse de tension","POWER ISSUE",
AQ1488="Defaut GE &amp; POWER Cabinet","POWER ISSUE",
AQ1488="Sharing","POWER ISSUE",
AQ1488="Sites strategiques &amp; DataCenter","POWER ISSUE",
AQ1488="Exclu","Exclu",
AQ1488="SAT","TX ISSUE",
AQ1488="SPARE-ISSUE","SPARE-ISSUE",
AQ1488="Fiber CAmtel","TX ISSUE",
AQ1488="Fiber AOF","TX ISSUE",
AQ1488="Projet OCM (HUAWEI)","TRAVAUX-HUAWEI",
AQ1488="Projet OCM (NOKIA)","TRAVAUX -NOKIA",
AQ1488="ACCESS-ISSUE","ACCESS-ISSUE",
AQ1488="Projet OCM (ZTE, NOKIA, autres projets)","TRAVAUX OCM",
AQ1488="No root CAuse","No root cause",
AQ1488="ODU HS","TX ISSUE",
AQ1488="IP &amp; VLAN","TX ISSUE",
AQ1488="Warehouse HUAWEI","SPARE-ISSUE",
AQ1488="SPARE-HS","SPARE-ISSUE",
AQ1488="Power Telco","RAN ISSUE",AQ1488="no impacts","no impacts"
),"")</f>
        <v>No root cause</v>
      </c>
      <c r="AQ1488" s="67" t="s">
        <v>5344</v>
      </c>
      <c r="AR1488" s="48" t="str" cm="1">
        <f t="array" ref="AR1488">IFERROR(_xlfn.IFS(
AQ1488="MPR ISSUE","ACTIVE",
AQ1488="BSS Hardware Issue","ACTIVE",
AQ1488="Sites strategiques, MLL, Pylone, etc.","PASSIVE",
AQ1488="AKTIVCO DEFAUT GE &amp; POWER Cabinet","PASSIVE",
AQ1488="AKTIVCO Coupure ENEO &amp; Baisse de tension","PASSIVE",
AQ1488="Coupure ENEO &amp; Baisse de tension","PASSIVE",
AQ1488="Defaut GE &amp; POWER Cabinet","PASSIVE",
AQ1488="Sharing","PASSIVE",
AQ1488="Sites strategiques &amp; DataCenter","PASSIVE",
AQ1488="Exclu","Exclu",
AQ1488="SAT","ACTIVE",
AQ1488="SPARE-ISSUE","SPARE-ISSUE",
AQ1488="Fiber CAmtel","ACTIVE",
AQ1488="Fiber AOF","ACTIVE",
AQ1488="Projet OCM (HUAWEI)","PLANNED WORKS",
AQ1488="Projet OCM (NOKIA)","PLANNED WORKS",
AQ1488="ACCESS-ISSUE","ACCESS-ISSUE",
AQ1488="Projet OCM (ZTE, NOKIA, autres projets)","PLANNED WORKS",
AQ1488="No root CAuse","No root cause",
AQ1488="ODU HS","ACTIVE",
AQ1488="IP &amp; VLAN","ACTIVE",
AQ1488="Warehouse HUAWEI","SPARE-ISSUE",
AQ1488="SPARE-HS","SPARE-ISSUE",
AQ1488="Power Telco","ACTIVE", AQ1488="no impacts","no impacts"
),"")</f>
        <v>No root cause</v>
      </c>
      <c r="AS1488" s="92" t="s">
        <v>5537</v>
      </c>
      <c r="AT1488" s="98" t="s">
        <v>5466</v>
      </c>
      <c r="AV1488" s="17" t="s">
        <v>5537</v>
      </c>
      <c r="AW1488" s="7" t="s">
        <v>5537</v>
      </c>
      <c r="AX1488" s="6" t="s">
        <v>5537</v>
      </c>
      <c r="AY1488" s="7"/>
      <c r="AZ1488" s="3" t="s">
        <v>5537</v>
      </c>
      <c r="BA1488" s="18" t="s">
        <v>5537</v>
      </c>
      <c r="BB1488" s="18" t="s">
        <v>5537</v>
      </c>
      <c r="BC1488" s="18" t="s">
        <v>5537</v>
      </c>
      <c r="BD1488" s="18" t="s">
        <v>5537</v>
      </c>
      <c r="BE1488" s="18" t="s">
        <v>5537</v>
      </c>
      <c r="BF1488" s="18" t="s">
        <v>5537</v>
      </c>
      <c r="BG1488" s="18" t="s">
        <v>5537</v>
      </c>
      <c r="BH1488" s="18" t="s">
        <v>5537</v>
      </c>
      <c r="BI1488" s="18" t="s">
        <v>5537</v>
      </c>
      <c r="BJ1488" s="18" t="s">
        <v>5537</v>
      </c>
      <c r="BK1488" s="18" t="s">
        <v>5537</v>
      </c>
      <c r="BL1488" s="9" t="s">
        <v>5537</v>
      </c>
      <c r="BM1488" s="14" t="s">
        <v>5537</v>
      </c>
      <c r="BN1488" s="14" t="s">
        <v>5537</v>
      </c>
      <c r="BO1488" s="14" t="str">
        <f>_xlfn.XLOOKUP(B1488,'[4]cell downs 18042026 17h'!$B:$B,'[4]cell downs 18042026 17h'!$B:$B,"")</f>
        <v/>
      </c>
      <c r="BP1488" s="14" t="str">
        <f>_xlfn.XLOOKUP(B1488,'[5]Cells Huawei 19042026 15h'!$B:$B,'[5]Cells Huawei 19042026 15h'!$B:$B,"")</f>
        <v/>
      </c>
      <c r="BQ1488" s="9" t="str">
        <f>_xlfn.XLOOKUP(B1488,'[6]cells down 19042026 9H40'!$B:$B,'[6]cells down 19042026 9H40'!$B:$B,"")</f>
        <v/>
      </c>
      <c r="BR1488" s="9" t="s">
        <v>5537</v>
      </c>
      <c r="BS1488" s="9" t="s">
        <v>594</v>
      </c>
      <c r="BT1488" s="108"/>
    </row>
    <row r="1489" spans="1:72" s="9" customFormat="1" x14ac:dyDescent="0.35">
      <c r="A1489" s="19" t="s">
        <v>4858</v>
      </c>
      <c r="B1489" s="26" t="s">
        <v>5383</v>
      </c>
      <c r="C1489" s="3" t="str">
        <f>_xlfn.XLOOKUP(B1489,'[1]daily break down'!$D:$D,'[1]daily break down'!$E:$E,"")</f>
        <v/>
      </c>
      <c r="D1489" s="19" t="s">
        <v>11</v>
      </c>
      <c r="E1489" s="19" t="s">
        <v>5504</v>
      </c>
      <c r="F1489" s="19" t="s">
        <v>69</v>
      </c>
      <c r="G1489" s="19" t="s">
        <v>4858</v>
      </c>
      <c r="H1489" s="34" t="str">
        <f>_xlfn.XLOOKUP(B1489,[2]CALCULATION!$B:$B,[2]CALCULATION!$H:$H,"")</f>
        <v>ZTE</v>
      </c>
      <c r="I1489" s="28">
        <v>18.491409199476074</v>
      </c>
      <c r="J1489" s="28">
        <v>18.491409199476074</v>
      </c>
      <c r="K1489" s="28">
        <v>18.491409199476074</v>
      </c>
      <c r="L1489" s="28">
        <v>18.491409199476074</v>
      </c>
      <c r="M1489" s="28">
        <v>0</v>
      </c>
      <c r="N1489" s="28">
        <v>0</v>
      </c>
      <c r="O1489" s="28">
        <v>0</v>
      </c>
      <c r="P1489" s="28">
        <v>0</v>
      </c>
      <c r="Q1489" s="28">
        <v>0</v>
      </c>
      <c r="R1489" s="28">
        <v>0</v>
      </c>
      <c r="S1489" s="93">
        <v>0</v>
      </c>
      <c r="T1489" s="93">
        <f>_xlfn.XLOOKUP(B1489,'[3]Nur des jours'!$B:$B,'[3]Nur des jours'!$U:$U,"")</f>
        <v>0</v>
      </c>
      <c r="U1489" s="93">
        <v>0</v>
      </c>
      <c r="V1489" s="93" t="s">
        <v>5537</v>
      </c>
      <c r="W1489" s="93">
        <v>0</v>
      </c>
      <c r="X1489" s="93">
        <v>0</v>
      </c>
      <c r="Y1489" s="93">
        <v>0</v>
      </c>
      <c r="Z1489" s="93">
        <v>0</v>
      </c>
      <c r="AA1489" s="93">
        <v>0</v>
      </c>
      <c r="AB1489" s="93">
        <v>0</v>
      </c>
      <c r="AC1489" s="93">
        <f>_xlfn.XLOOKUP(B1489,'[3]Nur des jours'!$B:$B,'[3]Nur des jours'!$N:$N,"")</f>
        <v>0</v>
      </c>
      <c r="AD1489" s="93">
        <v>0</v>
      </c>
      <c r="AE1489" s="93">
        <v>0</v>
      </c>
      <c r="AF1489" s="93">
        <v>0</v>
      </c>
      <c r="AG1489" s="93"/>
      <c r="AH1489" s="93">
        <v>0</v>
      </c>
      <c r="AI1489" s="93">
        <v>0</v>
      </c>
      <c r="AJ1489" s="93">
        <v>0</v>
      </c>
      <c r="AK1489" s="93">
        <v>0</v>
      </c>
      <c r="AL1489" s="93">
        <v>0</v>
      </c>
      <c r="AM1489" s="49" t="s">
        <v>5559</v>
      </c>
      <c r="AN1489" s="49"/>
      <c r="AO1489" s="48" t="str" cm="1">
        <f t="array" ref="AO1489">IFERROR(_xlfn.IFS(
AQ1489="MPR ISSUE","PDH",
AQ1489="BSS Hardware Issue","BSS",
AQ1489="Sites strategiques, MLL, Pylone, etc.","ENVTECH",
AQ1489="AKTIVCO DEFAUT GE &amp; POWER Cabinet","AKTIVCO",
AQ1489="AKTIVCO Coupure ENEO &amp; Baisse de tension","AKTIVCO GRID ONLY",
AQ1489="Coupure ENEO &amp; Baisse de tension","IHS GRID ONLY",
AQ1489="Defaut GE &amp; POWER Cabinet","IHS",
AQ1489="Sharing","Partners",
AQ1489="Sites strategiques &amp; DataCenter","SST &amp; DC",
AQ1489="Exclu","Exclu",
AQ1489="SAT","SAT",
AQ1489="SPARE-ISSUE","SPARE-ISSUE",
AQ1489="Fiber CAmtel","TRANS_FO_CAMTEL",
AQ1489="Fiber AOF","Fiber AOF",
AQ1489="Projet OCM (HUAWEI)","TRAVAUX-HUAWEI",
AQ1489="Projet OCM (NOKIA)","TRAVAUX-NOKIA",
AQ1489="ACCESS-ISSUE","ACCESS-ISSUE",
AQ1489="Projet OCM (ZTE, NOKIA, autres projets)","TRAVAUX OCM",
AQ1489="No root CAuse","No root cause",
AQ1489="ODU HS","PDH",
AQ1489="IP &amp; VLAN","PDH",
AQ1489="Warehouse HUAWEI","SPARE-ISSUE",
AQ1489="SPARE-HS","SPARE-ISSUE",
AQ1489="Power Telco","BSS",AQ1489="no impacts","no impacts"
),"")</f>
        <v>No root cause</v>
      </c>
      <c r="AP1489" s="48" t="str" cm="1">
        <f t="array" ref="AP1489">IFERROR(_xlfn.IFS(
AQ1489="MPR ISSUE","TX ISSUE",
AQ1489="BSS Hardware Issue","RAN ISSUE",
AQ1489="Sites strategiques, MLL, Pylone, etc.","ENVTECH",
AQ1489="AKTIVCO DEFAUT GE &amp; POWER Cabinet","POWER ISSUE",
AQ1489="AKTIVCO Coupure ENEO &amp; Baisse de tension","POWER ISSUE",
AQ1489="Coupure ENEO &amp; Baisse de tension","POWER ISSUE",
AQ1489="Defaut GE &amp; POWER Cabinet","POWER ISSUE",
AQ1489="Sharing","POWER ISSUE",
AQ1489="Sites strategiques &amp; DataCenter","POWER ISSUE",
AQ1489="Exclu","Exclu",
AQ1489="SAT","TX ISSUE",
AQ1489="SPARE-ISSUE","SPARE-ISSUE",
AQ1489="Fiber CAmtel","TX ISSUE",
AQ1489="Fiber AOF","TX ISSUE",
AQ1489="Projet OCM (HUAWEI)","TRAVAUX-HUAWEI",
AQ1489="Projet OCM (NOKIA)","TRAVAUX -NOKIA",
AQ1489="ACCESS-ISSUE","ACCESS-ISSUE",
AQ1489="Projet OCM (ZTE, NOKIA, autres projets)","TRAVAUX OCM",
AQ1489="No root CAuse","No root cause",
AQ1489="ODU HS","TX ISSUE",
AQ1489="IP &amp; VLAN","TX ISSUE",
AQ1489="Warehouse HUAWEI","SPARE-ISSUE",
AQ1489="SPARE-HS","SPARE-ISSUE",
AQ1489="Power Telco","RAN ISSUE",AQ1489="no impacts","no impacts"
),"")</f>
        <v>No root cause</v>
      </c>
      <c r="AQ1489" s="127" t="s">
        <v>5344</v>
      </c>
      <c r="AR1489" s="48" t="str" cm="1">
        <f t="array" ref="AR1489">IFERROR(_xlfn.IFS(
AQ1489="MPR ISSUE","ACTIVE",
AQ1489="BSS Hardware Issue","ACTIVE",
AQ1489="Sites strategiques, MLL, Pylone, etc.","PASSIVE",
AQ1489="AKTIVCO DEFAUT GE &amp; POWER Cabinet","PASSIVE",
AQ1489="AKTIVCO Coupure ENEO &amp; Baisse de tension","PASSIVE",
AQ1489="Coupure ENEO &amp; Baisse de tension","PASSIVE",
AQ1489="Defaut GE &amp; POWER Cabinet","PASSIVE",
AQ1489="Sharing","PASSIVE",
AQ1489="Sites strategiques &amp; DataCenter","PASSIVE",
AQ1489="Exclu","Exclu",
AQ1489="SAT","ACTIVE",
AQ1489="SPARE-ISSUE","SPARE-ISSUE",
AQ1489="Fiber CAmtel","ACTIVE",
AQ1489="Fiber AOF","ACTIVE",
AQ1489="Projet OCM (HUAWEI)","PLANNED WORKS",
AQ1489="Projet OCM (NOKIA)","PLANNED WORKS",
AQ1489="ACCESS-ISSUE","ACCESS-ISSUE",
AQ1489="Projet OCM (ZTE, NOKIA, autres projets)","PLANNED WORKS",
AQ1489="No root CAuse","No root cause",
AQ1489="ODU HS","ACTIVE",
AQ1489="IP &amp; VLAN","ACTIVE",
AQ1489="Warehouse HUAWEI","SPARE-ISSUE",
AQ1489="SPARE-HS","SPARE-ISSUE",
AQ1489="Power Telco","ACTIVE", AQ1489="no impacts","no impacts"
),"")</f>
        <v>No root cause</v>
      </c>
      <c r="AS1489" s="92" t="s">
        <v>5537</v>
      </c>
      <c r="AT1489" s="98" t="s">
        <v>5383</v>
      </c>
      <c r="AV1489" s="17" t="s">
        <v>5537</v>
      </c>
      <c r="AW1489" s="7" t="s">
        <v>5537</v>
      </c>
      <c r="AX1489" s="6" t="s">
        <v>5537</v>
      </c>
      <c r="AY1489" s="7"/>
      <c r="AZ1489" s="3" t="s">
        <v>5537</v>
      </c>
      <c r="BA1489" s="18" t="s">
        <v>5537</v>
      </c>
      <c r="BB1489" s="18" t="s">
        <v>5537</v>
      </c>
      <c r="BC1489" s="18" t="s">
        <v>5537</v>
      </c>
      <c r="BD1489" s="18" t="s">
        <v>5537</v>
      </c>
      <c r="BE1489" s="18" t="s">
        <v>5537</v>
      </c>
      <c r="BF1489" s="18" t="s">
        <v>5537</v>
      </c>
      <c r="BG1489" s="18" t="s">
        <v>5537</v>
      </c>
      <c r="BH1489" s="18" t="s">
        <v>5537</v>
      </c>
      <c r="BI1489" s="18" t="s">
        <v>5537</v>
      </c>
      <c r="BJ1489" s="18" t="s">
        <v>5537</v>
      </c>
      <c r="BK1489" s="18" t="s">
        <v>5537</v>
      </c>
      <c r="BL1489" s="9" t="s">
        <v>5537</v>
      </c>
      <c r="BM1489" s="14" t="s">
        <v>5537</v>
      </c>
      <c r="BN1489" s="14" t="s">
        <v>5537</v>
      </c>
      <c r="BO1489" s="14" t="str">
        <f>_xlfn.XLOOKUP(B1489,'[4]cell downs 18042026 17h'!$B:$B,'[4]cell downs 18042026 17h'!$B:$B,"")</f>
        <v/>
      </c>
      <c r="BP1489" s="14" t="str">
        <f>_xlfn.XLOOKUP(B1489,'[5]Cells Huawei 19042026 15h'!$B:$B,'[5]Cells Huawei 19042026 15h'!$B:$B,"")</f>
        <v/>
      </c>
      <c r="BQ1489" s="9" t="str">
        <f>_xlfn.XLOOKUP(B1489,'[6]cells down 19042026 9H40'!$B:$B,'[6]cells down 19042026 9H40'!$B:$B,"")</f>
        <v/>
      </c>
      <c r="BR1489" s="9" t="s">
        <v>5537</v>
      </c>
      <c r="BS1489" s="9" t="s">
        <v>12</v>
      </c>
      <c r="BT1489" s="108"/>
    </row>
    <row r="1490" spans="1:72" s="9" customFormat="1" x14ac:dyDescent="0.35">
      <c r="A1490" s="19" t="s">
        <v>5369</v>
      </c>
      <c r="B1490" s="26" t="s">
        <v>5370</v>
      </c>
      <c r="C1490" s="3" t="str">
        <f>_xlfn.XLOOKUP(B1490,'[1]daily break down'!$D:$D,'[1]daily break down'!$E:$E,"")</f>
        <v/>
      </c>
      <c r="D1490" s="19" t="s">
        <v>11</v>
      </c>
      <c r="E1490" s="19" t="e">
        <v>#REF!</v>
      </c>
      <c r="F1490" s="19" t="s">
        <v>5371</v>
      </c>
      <c r="G1490" s="19" t="s">
        <v>3505</v>
      </c>
      <c r="H1490" s="34" t="str">
        <f>_xlfn.XLOOKUP(B1490,[2]CALCULATION!$B:$B,[2]CALCULATION!$H:$H,"")</f>
        <v>ZTE</v>
      </c>
      <c r="I1490" s="28">
        <v>0</v>
      </c>
      <c r="J1490" s="28">
        <v>0</v>
      </c>
      <c r="K1490" s="28">
        <v>0</v>
      </c>
      <c r="L1490" s="28">
        <v>0</v>
      </c>
      <c r="M1490" s="28">
        <v>0</v>
      </c>
      <c r="N1490" s="28">
        <v>0</v>
      </c>
      <c r="O1490" s="28">
        <v>0</v>
      </c>
      <c r="P1490" s="28">
        <v>0</v>
      </c>
      <c r="Q1490" s="28">
        <v>0</v>
      </c>
      <c r="R1490" s="28">
        <v>0</v>
      </c>
      <c r="S1490" s="93">
        <v>0</v>
      </c>
      <c r="T1490" s="93">
        <f>_xlfn.XLOOKUP(B1490,'[3]Nur des jours'!$B:$B,'[3]Nur des jours'!$U:$U,"")</f>
        <v>0</v>
      </c>
      <c r="U1490" s="93">
        <v>0</v>
      </c>
      <c r="V1490" s="93" t="s">
        <v>5537</v>
      </c>
      <c r="W1490" s="93">
        <v>0</v>
      </c>
      <c r="X1490" s="93">
        <v>0</v>
      </c>
      <c r="Y1490" s="93">
        <v>0</v>
      </c>
      <c r="Z1490" s="93">
        <v>0</v>
      </c>
      <c r="AA1490" s="93">
        <v>0</v>
      </c>
      <c r="AB1490" s="93">
        <v>0</v>
      </c>
      <c r="AC1490" s="93">
        <f>_xlfn.XLOOKUP(B1490,'[3]Nur des jours'!$B:$B,'[3]Nur des jours'!$N:$N,"")</f>
        <v>0</v>
      </c>
      <c r="AD1490" s="93">
        <v>0</v>
      </c>
      <c r="AE1490" s="93">
        <v>0</v>
      </c>
      <c r="AF1490" s="93">
        <v>0</v>
      </c>
      <c r="AG1490" s="93"/>
      <c r="AH1490" s="93">
        <v>0</v>
      </c>
      <c r="AI1490" s="93">
        <v>0</v>
      </c>
      <c r="AJ1490" s="93">
        <v>0</v>
      </c>
      <c r="AK1490" s="93">
        <v>0</v>
      </c>
      <c r="AL1490" s="93">
        <v>0</v>
      </c>
      <c r="AM1490" s="49" t="s">
        <v>5559</v>
      </c>
      <c r="AN1490" s="49"/>
      <c r="AO1490" s="48" t="str" cm="1">
        <f t="array" ref="AO1490">IFERROR(_xlfn.IFS(
AQ1490="MPR ISSUE","PDH",
AQ1490="BSS Hardware Issue","BSS",
AQ1490="Sites strategiques, MLL, Pylone, etc.","ENVTECH",
AQ1490="AKTIVCO DEFAUT GE &amp; POWER Cabinet","AKTIVCO",
AQ1490="AKTIVCO Coupure ENEO &amp; Baisse de tension","AKTIVCO GRID ONLY",
AQ1490="Coupure ENEO &amp; Baisse de tension","IHS GRID ONLY",
AQ1490="Defaut GE &amp; POWER Cabinet","IHS",
AQ1490="Sharing","Partners",
AQ1490="Sites strategiques &amp; DataCenter","SST &amp; DC",
AQ1490="Exclu","Exclu",
AQ1490="SAT","SAT",
AQ1490="SPARE-ISSUE","SPARE-ISSUE",
AQ1490="Fiber CAmtel","TRANS_FO_CAMTEL",
AQ1490="Fiber AOF","Fiber AOF",
AQ1490="Projet OCM (HUAWEI)","TRAVAUX-HUAWEI",
AQ1490="Projet OCM (NOKIA)","TRAVAUX-NOKIA",
AQ1490="ACCESS-ISSUE","ACCESS-ISSUE",
AQ1490="Projet OCM (ZTE, NOKIA, autres projets)","TRAVAUX OCM",
AQ1490="No root CAuse","No root cause",
AQ1490="ODU HS","PDH",
AQ1490="IP &amp; VLAN","PDH",
AQ1490="Warehouse HUAWEI","SPARE-ISSUE",
AQ1490="SPARE-HS","SPARE-ISSUE",
AQ1490="Power Telco","BSS",AQ1490="no impacts","no impacts"
),"")</f>
        <v>No root cause</v>
      </c>
      <c r="AP1490" s="48" t="str" cm="1">
        <f t="array" ref="AP1490">IFERROR(_xlfn.IFS(
AQ1490="MPR ISSUE","TX ISSUE",
AQ1490="BSS Hardware Issue","RAN ISSUE",
AQ1490="Sites strategiques, MLL, Pylone, etc.","ENVTECH",
AQ1490="AKTIVCO DEFAUT GE &amp; POWER Cabinet","POWER ISSUE",
AQ1490="AKTIVCO Coupure ENEO &amp; Baisse de tension","POWER ISSUE",
AQ1490="Coupure ENEO &amp; Baisse de tension","POWER ISSUE",
AQ1490="Defaut GE &amp; POWER Cabinet","POWER ISSUE",
AQ1490="Sharing","POWER ISSUE",
AQ1490="Sites strategiques &amp; DataCenter","POWER ISSUE",
AQ1490="Exclu","Exclu",
AQ1490="SAT","TX ISSUE",
AQ1490="SPARE-ISSUE","SPARE-ISSUE",
AQ1490="Fiber CAmtel","TX ISSUE",
AQ1490="Fiber AOF","TX ISSUE",
AQ1490="Projet OCM (HUAWEI)","TRAVAUX-HUAWEI",
AQ1490="Projet OCM (NOKIA)","TRAVAUX -NOKIA",
AQ1490="ACCESS-ISSUE","ACCESS-ISSUE",
AQ1490="Projet OCM (ZTE, NOKIA, autres projets)","TRAVAUX OCM",
AQ1490="No root CAuse","No root cause",
AQ1490="ODU HS","TX ISSUE",
AQ1490="IP &amp; VLAN","TX ISSUE",
AQ1490="Warehouse HUAWEI","SPARE-ISSUE",
AQ1490="SPARE-HS","SPARE-ISSUE",
AQ1490="Power Telco","RAN ISSUE",AQ1490="no impacts","no impacts"
),"")</f>
        <v>No root cause</v>
      </c>
      <c r="AQ1490" s="127" t="s">
        <v>5344</v>
      </c>
      <c r="AR1490" s="48" t="str" cm="1">
        <f t="array" ref="AR1490">IFERROR(_xlfn.IFS(
AQ1490="MPR ISSUE","ACTIVE",
AQ1490="BSS Hardware Issue","ACTIVE",
AQ1490="Sites strategiques, MLL, Pylone, etc.","PASSIVE",
AQ1490="AKTIVCO DEFAUT GE &amp; POWER Cabinet","PASSIVE",
AQ1490="AKTIVCO Coupure ENEO &amp; Baisse de tension","PASSIVE",
AQ1490="Coupure ENEO &amp; Baisse de tension","PASSIVE",
AQ1490="Defaut GE &amp; POWER Cabinet","PASSIVE",
AQ1490="Sharing","PASSIVE",
AQ1490="Sites strategiques &amp; DataCenter","PASSIVE",
AQ1490="Exclu","Exclu",
AQ1490="SAT","ACTIVE",
AQ1490="SPARE-ISSUE","SPARE-ISSUE",
AQ1490="Fiber CAmtel","ACTIVE",
AQ1490="Fiber AOF","ACTIVE",
AQ1490="Projet OCM (HUAWEI)","PLANNED WORKS",
AQ1490="Projet OCM (NOKIA)","PLANNED WORKS",
AQ1490="ACCESS-ISSUE","ACCESS-ISSUE",
AQ1490="Projet OCM (ZTE, NOKIA, autres projets)","PLANNED WORKS",
AQ1490="No root CAuse","No root cause",
AQ1490="ODU HS","ACTIVE",
AQ1490="IP &amp; VLAN","ACTIVE",
AQ1490="Warehouse HUAWEI","SPARE-ISSUE",
AQ1490="SPARE-HS","SPARE-ISSUE",
AQ1490="Power Telco","ACTIVE", AQ1490="no impacts","no impacts"
),"")</f>
        <v>No root cause</v>
      </c>
      <c r="AS1490" s="92" t="s">
        <v>5537</v>
      </c>
      <c r="AT1490" s="98" t="s">
        <v>5370</v>
      </c>
      <c r="AV1490" s="17" t="s">
        <v>5537</v>
      </c>
      <c r="AW1490" s="7" t="s">
        <v>5537</v>
      </c>
      <c r="AX1490" s="6" t="s">
        <v>5537</v>
      </c>
      <c r="AY1490" s="7"/>
      <c r="AZ1490" s="3" t="s">
        <v>5537</v>
      </c>
      <c r="BA1490" s="18" t="s">
        <v>5537</v>
      </c>
      <c r="BB1490" s="18" t="s">
        <v>5537</v>
      </c>
      <c r="BC1490" s="18" t="s">
        <v>5537</v>
      </c>
      <c r="BD1490" s="18" t="s">
        <v>5537</v>
      </c>
      <c r="BE1490" s="18" t="s">
        <v>5537</v>
      </c>
      <c r="BF1490" s="18" t="s">
        <v>5537</v>
      </c>
      <c r="BG1490" s="18" t="s">
        <v>5537</v>
      </c>
      <c r="BH1490" s="18" t="s">
        <v>5537</v>
      </c>
      <c r="BI1490" s="18" t="s">
        <v>5537</v>
      </c>
      <c r="BJ1490" s="18" t="s">
        <v>5537</v>
      </c>
      <c r="BK1490" s="18" t="s">
        <v>5537</v>
      </c>
      <c r="BL1490" s="9" t="s">
        <v>5537</v>
      </c>
      <c r="BM1490" s="14" t="s">
        <v>5537</v>
      </c>
      <c r="BN1490" s="14" t="s">
        <v>5537</v>
      </c>
      <c r="BO1490" s="14" t="str">
        <f>_xlfn.XLOOKUP(B1490,'[4]cell downs 18042026 17h'!$B:$B,'[4]cell downs 18042026 17h'!$B:$B,"")</f>
        <v/>
      </c>
      <c r="BP1490" s="14" t="str">
        <f>_xlfn.XLOOKUP(B1490,'[5]Cells Huawei 19042026 15h'!$B:$B,'[5]Cells Huawei 19042026 15h'!$B:$B,"")</f>
        <v/>
      </c>
      <c r="BQ1490" s="9" t="str">
        <f>_xlfn.XLOOKUP(B1490,'[6]cells down 19042026 9H40'!$B:$B,'[6]cells down 19042026 9H40'!$B:$B,"")</f>
        <v/>
      </c>
      <c r="BR1490" s="9" t="s">
        <v>5370</v>
      </c>
      <c r="BS1490" s="9" t="s">
        <v>12</v>
      </c>
      <c r="BT1490" s="108"/>
    </row>
    <row r="1491" spans="1:72" s="9" customFormat="1" x14ac:dyDescent="0.35">
      <c r="A1491" s="19" t="s">
        <v>4933</v>
      </c>
      <c r="B1491" s="26" t="s">
        <v>5378</v>
      </c>
      <c r="C1491" s="3" t="str">
        <f>_xlfn.XLOOKUP(B1491,'[1]daily break down'!$D:$D,'[1]daily break down'!$E:$E,"")</f>
        <v>LITTORAL</v>
      </c>
      <c r="D1491" s="19" t="s">
        <v>11</v>
      </c>
      <c r="E1491" s="19" t="s">
        <v>5505</v>
      </c>
      <c r="F1491" s="19" t="s">
        <v>5371</v>
      </c>
      <c r="G1491" s="19" t="s">
        <v>5379</v>
      </c>
      <c r="H1491" s="34" t="str">
        <f>_xlfn.XLOOKUP(B1491,[2]CALCULATION!$B:$B,[2]CALCULATION!$H:$H,"")</f>
        <v>ZTE</v>
      </c>
      <c r="I1491" s="28">
        <v>0</v>
      </c>
      <c r="J1491" s="28">
        <v>0</v>
      </c>
      <c r="K1491" s="28">
        <v>0</v>
      </c>
      <c r="L1491" s="28">
        <v>0</v>
      </c>
      <c r="M1491" s="28">
        <v>0</v>
      </c>
      <c r="N1491" s="28">
        <v>0</v>
      </c>
      <c r="O1491" s="28">
        <v>0</v>
      </c>
      <c r="P1491" s="28">
        <v>0</v>
      </c>
      <c r="Q1491" s="28">
        <v>0</v>
      </c>
      <c r="R1491" s="28">
        <v>0</v>
      </c>
      <c r="S1491" s="93">
        <v>0</v>
      </c>
      <c r="T1491" s="93">
        <f>_xlfn.XLOOKUP(B1491,'[3]Nur des jours'!$B:$B,'[3]Nur des jours'!$U:$U,"")</f>
        <v>0</v>
      </c>
      <c r="U1491" s="93">
        <v>0</v>
      </c>
      <c r="V1491" s="93" t="s">
        <v>5537</v>
      </c>
      <c r="W1491" s="93">
        <v>0</v>
      </c>
      <c r="X1491" s="93">
        <v>0</v>
      </c>
      <c r="Y1491" s="93">
        <v>0</v>
      </c>
      <c r="Z1491" s="93">
        <v>0</v>
      </c>
      <c r="AA1491" s="93">
        <v>0</v>
      </c>
      <c r="AB1491" s="93">
        <v>0</v>
      </c>
      <c r="AC1491" s="93">
        <f>_xlfn.XLOOKUP(B1491,'[3]Nur des jours'!$B:$B,'[3]Nur des jours'!$N:$N,"")</f>
        <v>0</v>
      </c>
      <c r="AD1491" s="93">
        <v>0</v>
      </c>
      <c r="AE1491" s="93">
        <v>0</v>
      </c>
      <c r="AF1491" s="93">
        <v>0</v>
      </c>
      <c r="AG1491" s="93"/>
      <c r="AH1491" s="93">
        <v>0</v>
      </c>
      <c r="AI1491" s="93">
        <v>0</v>
      </c>
      <c r="AJ1491" s="93">
        <v>0</v>
      </c>
      <c r="AK1491" s="93">
        <v>0</v>
      </c>
      <c r="AL1491" s="93">
        <v>0</v>
      </c>
      <c r="AM1491" s="49" t="s">
        <v>5559</v>
      </c>
      <c r="AN1491" s="49"/>
      <c r="AO1491" s="48" t="str" cm="1">
        <f t="array" ref="AO1491">IFERROR(_xlfn.IFS(
AQ1491="MPR ISSUE","PDH",
AQ1491="BSS Hardware Issue","BSS",
AQ1491="Sites strategiques, MLL, Pylone, etc.","ENVTECH",
AQ1491="AKTIVCO DEFAUT GE &amp; POWER Cabinet","AKTIVCO",
AQ1491="AKTIVCO Coupure ENEO &amp; Baisse de tension","AKTIVCO GRID ONLY",
AQ1491="Coupure ENEO &amp; Baisse de tension","IHS GRID ONLY",
AQ1491="Defaut GE &amp; POWER Cabinet","IHS",
AQ1491="Sharing","Partners",
AQ1491="Sites strategiques &amp; DataCenter","SST &amp; DC",
AQ1491="Exclu","Exclu",
AQ1491="SAT","SAT",
AQ1491="SPARE-ISSUE","SPARE-ISSUE",
AQ1491="Fiber CAmtel","TRANS_FO_CAMTEL",
AQ1491="Fiber AOF","Fiber AOF",
AQ1491="Projet OCM (HUAWEI)","TRAVAUX-HUAWEI",
AQ1491="Projet OCM (NOKIA)","TRAVAUX-NOKIA",
AQ1491="ACCESS-ISSUE","ACCESS-ISSUE",
AQ1491="Projet OCM (ZTE, NOKIA, autres projets)","TRAVAUX OCM",
AQ1491="No root CAuse","No root cause",
AQ1491="ODU HS","PDH",
AQ1491="IP &amp; VLAN","PDH",
AQ1491="Warehouse HUAWEI","SPARE-ISSUE",
AQ1491="SPARE-HS","SPARE-ISSUE",
AQ1491="Power Telco","BSS",AQ1491="no impacts","no impacts"
),"")</f>
        <v>No root cause</v>
      </c>
      <c r="AP1491" s="48" t="str" cm="1">
        <f t="array" ref="AP1491">IFERROR(_xlfn.IFS(
AQ1491="MPR ISSUE","TX ISSUE",
AQ1491="BSS Hardware Issue","RAN ISSUE",
AQ1491="Sites strategiques, MLL, Pylone, etc.","ENVTECH",
AQ1491="AKTIVCO DEFAUT GE &amp; POWER Cabinet","POWER ISSUE",
AQ1491="AKTIVCO Coupure ENEO &amp; Baisse de tension","POWER ISSUE",
AQ1491="Coupure ENEO &amp; Baisse de tension","POWER ISSUE",
AQ1491="Defaut GE &amp; POWER Cabinet","POWER ISSUE",
AQ1491="Sharing","POWER ISSUE",
AQ1491="Sites strategiques &amp; DataCenter","POWER ISSUE",
AQ1491="Exclu","Exclu",
AQ1491="SAT","TX ISSUE",
AQ1491="SPARE-ISSUE","SPARE-ISSUE",
AQ1491="Fiber CAmtel","TX ISSUE",
AQ1491="Fiber AOF","TX ISSUE",
AQ1491="Projet OCM (HUAWEI)","TRAVAUX-HUAWEI",
AQ1491="Projet OCM (NOKIA)","TRAVAUX -NOKIA",
AQ1491="ACCESS-ISSUE","ACCESS-ISSUE",
AQ1491="Projet OCM (ZTE, NOKIA, autres projets)","TRAVAUX OCM",
AQ1491="No root CAuse","No root cause",
AQ1491="ODU HS","TX ISSUE",
AQ1491="IP &amp; VLAN","TX ISSUE",
AQ1491="Warehouse HUAWEI","SPARE-ISSUE",
AQ1491="SPARE-HS","SPARE-ISSUE",
AQ1491="Power Telco","RAN ISSUE",AQ1491="no impacts","no impacts"
),"")</f>
        <v>No root cause</v>
      </c>
      <c r="AQ1491" s="127" t="s">
        <v>5344</v>
      </c>
      <c r="AR1491" s="48" t="str" cm="1">
        <f t="array" ref="AR1491">IFERROR(_xlfn.IFS(
AQ1491="MPR ISSUE","ACTIVE",
AQ1491="BSS Hardware Issue","ACTIVE",
AQ1491="Sites strategiques, MLL, Pylone, etc.","PASSIVE",
AQ1491="AKTIVCO DEFAUT GE &amp; POWER Cabinet","PASSIVE",
AQ1491="AKTIVCO Coupure ENEO &amp; Baisse de tension","PASSIVE",
AQ1491="Coupure ENEO &amp; Baisse de tension","PASSIVE",
AQ1491="Defaut GE &amp; POWER Cabinet","PASSIVE",
AQ1491="Sharing","PASSIVE",
AQ1491="Sites strategiques &amp; DataCenter","PASSIVE",
AQ1491="Exclu","Exclu",
AQ1491="SAT","ACTIVE",
AQ1491="SPARE-ISSUE","SPARE-ISSUE",
AQ1491="Fiber CAmtel","ACTIVE",
AQ1491="Fiber AOF","ACTIVE",
AQ1491="Projet OCM (HUAWEI)","PLANNED WORKS",
AQ1491="Projet OCM (NOKIA)","PLANNED WORKS",
AQ1491="ACCESS-ISSUE","ACCESS-ISSUE",
AQ1491="Projet OCM (ZTE, NOKIA, autres projets)","PLANNED WORKS",
AQ1491="No root CAuse","No root cause",
AQ1491="ODU HS","ACTIVE",
AQ1491="IP &amp; VLAN","ACTIVE",
AQ1491="Warehouse HUAWEI","SPARE-ISSUE",
AQ1491="SPARE-HS","SPARE-ISSUE",
AQ1491="Power Telco","ACTIVE", AQ1491="no impacts","no impacts"
),"")</f>
        <v>No root cause</v>
      </c>
      <c r="AS1491" s="92" t="s">
        <v>5537</v>
      </c>
      <c r="AT1491" s="98" t="s">
        <v>5378</v>
      </c>
      <c r="AV1491" s="17" t="s">
        <v>5537</v>
      </c>
      <c r="AW1491" s="7" t="s">
        <v>5537</v>
      </c>
      <c r="AX1491" s="6" t="s">
        <v>5537</v>
      </c>
      <c r="AY1491" s="7"/>
      <c r="AZ1491" s="3" t="s">
        <v>5537</v>
      </c>
      <c r="BA1491" s="18" t="s">
        <v>5537</v>
      </c>
      <c r="BB1491" s="18" t="s">
        <v>5537</v>
      </c>
      <c r="BC1491" s="18" t="s">
        <v>5537</v>
      </c>
      <c r="BD1491" s="18" t="s">
        <v>5537</v>
      </c>
      <c r="BE1491" s="18" t="s">
        <v>5537</v>
      </c>
      <c r="BF1491" s="18" t="s">
        <v>5537</v>
      </c>
      <c r="BG1491" s="18" t="s">
        <v>5537</v>
      </c>
      <c r="BH1491" s="18" t="s">
        <v>5537</v>
      </c>
      <c r="BI1491" s="18" t="s">
        <v>5537</v>
      </c>
      <c r="BJ1491" s="18" t="s">
        <v>5537</v>
      </c>
      <c r="BK1491" s="18" t="s">
        <v>5537</v>
      </c>
      <c r="BL1491" s="9" t="s">
        <v>5537</v>
      </c>
      <c r="BM1491" s="14" t="s">
        <v>5537</v>
      </c>
      <c r="BN1491" s="14" t="s">
        <v>5537</v>
      </c>
      <c r="BO1491" s="14" t="str">
        <f>_xlfn.XLOOKUP(B1491,'[4]cell downs 18042026 17h'!$B:$B,'[4]cell downs 18042026 17h'!$B:$B,"")</f>
        <v/>
      </c>
      <c r="BP1491" s="14" t="str">
        <f>_xlfn.XLOOKUP(B1491,'[5]Cells Huawei 19042026 15h'!$B:$B,'[5]Cells Huawei 19042026 15h'!$B:$B,"")</f>
        <v/>
      </c>
      <c r="BQ1491" s="9" t="str">
        <f>_xlfn.XLOOKUP(B1491,'[6]cells down 19042026 9H40'!$B:$B,'[6]cells down 19042026 9H40'!$B:$B,"")</f>
        <v/>
      </c>
      <c r="BR1491" s="9" t="s">
        <v>5378</v>
      </c>
      <c r="BS1491" s="9" t="s">
        <v>5537</v>
      </c>
      <c r="BT1491" s="108"/>
    </row>
    <row r="1492" spans="1:72" s="9" customFormat="1" x14ac:dyDescent="0.35">
      <c r="A1492" s="1" t="s">
        <v>5229</v>
      </c>
      <c r="B1492" s="8" t="s">
        <v>5230</v>
      </c>
      <c r="C1492" s="3" t="str">
        <f>_xlfn.XLOOKUP(B1492,'[1]daily break down'!$D:$D,'[1]daily break down'!$E:$E,"")</f>
        <v/>
      </c>
      <c r="D1492" s="1" t="s">
        <v>11</v>
      </c>
      <c r="E1492" s="1" t="e">
        <v>#N/A</v>
      </c>
      <c r="F1492" s="3" t="s">
        <v>13</v>
      </c>
      <c r="G1492" s="1" t="s">
        <v>14</v>
      </c>
      <c r="H1492" s="34" t="str">
        <f>_xlfn.XLOOKUP(B1492,[2]CALCULATION!$B:$B,[2]CALCULATION!$H:$H,"")</f>
        <v>ZTE</v>
      </c>
      <c r="I1492" s="28">
        <v>0</v>
      </c>
      <c r="J1492" s="28">
        <v>0</v>
      </c>
      <c r="K1492" s="28">
        <v>0</v>
      </c>
      <c r="L1492" s="28">
        <v>0</v>
      </c>
      <c r="M1492" s="28">
        <v>0</v>
      </c>
      <c r="N1492" s="28">
        <v>0</v>
      </c>
      <c r="O1492" s="28">
        <v>0</v>
      </c>
      <c r="P1492" s="28">
        <v>0</v>
      </c>
      <c r="Q1492" s="28">
        <v>0</v>
      </c>
      <c r="R1492" s="28">
        <v>0</v>
      </c>
      <c r="S1492" s="93">
        <v>0</v>
      </c>
      <c r="T1492" s="93">
        <f>_xlfn.XLOOKUP(B1492,'[3]Nur des jours'!$B:$B,'[3]Nur des jours'!$U:$U,"")</f>
        <v>0</v>
      </c>
      <c r="U1492" s="93">
        <v>0</v>
      </c>
      <c r="V1492" s="93" t="s">
        <v>5537</v>
      </c>
      <c r="W1492" s="93">
        <v>0</v>
      </c>
      <c r="X1492" s="93">
        <v>0</v>
      </c>
      <c r="Y1492" s="93">
        <v>0</v>
      </c>
      <c r="Z1492" s="93">
        <v>0</v>
      </c>
      <c r="AA1492" s="93">
        <v>0</v>
      </c>
      <c r="AB1492" s="93">
        <v>0</v>
      </c>
      <c r="AC1492" s="93">
        <f>_xlfn.XLOOKUP(B1492,'[3]Nur des jours'!$B:$B,'[3]Nur des jours'!$N:$N,"")</f>
        <v>0</v>
      </c>
      <c r="AD1492" s="93">
        <v>0</v>
      </c>
      <c r="AE1492" s="93">
        <v>0</v>
      </c>
      <c r="AF1492" s="93">
        <v>0</v>
      </c>
      <c r="AG1492" s="93"/>
      <c r="AH1492" s="93">
        <v>0</v>
      </c>
      <c r="AI1492" s="93">
        <v>0</v>
      </c>
      <c r="AJ1492" s="93">
        <v>0</v>
      </c>
      <c r="AK1492" s="93">
        <v>0</v>
      </c>
      <c r="AL1492" s="93">
        <v>0</v>
      </c>
      <c r="AM1492" s="49" t="s">
        <v>5559</v>
      </c>
      <c r="AN1492" s="49"/>
      <c r="AO1492" s="48" t="str" cm="1">
        <f t="array" ref="AO1492">IFERROR(_xlfn.IFS(
AQ1492="MPR ISSUE","PDH",
AQ1492="BSS Hardware Issue","BSS",
AQ1492="Sites strategiques, MLL, Pylone, etc.","ENVTECH",
AQ1492="AKTIVCO DEFAUT GE &amp; POWER Cabinet","AKTIVCO",
AQ1492="AKTIVCO Coupure ENEO &amp; Baisse de tension","AKTIVCO GRID ONLY",
AQ1492="Coupure ENEO &amp; Baisse de tension","IHS GRID ONLY",
AQ1492="Defaut GE &amp; POWER Cabinet","IHS",
AQ1492="Sharing","Partners",
AQ1492="Sites strategiques &amp; DataCenter","SST &amp; DC",
AQ1492="Exclu","Exclu",
AQ1492="SAT","SAT",
AQ1492="SPARE-ISSUE","SPARE-ISSUE",
AQ1492="Fiber CAmtel","TRANS_FO_CAMTEL",
AQ1492="Fiber AOF","Fiber AOF",
AQ1492="Projet OCM (HUAWEI)","TRAVAUX-HUAWEI",
AQ1492="Projet OCM (NOKIA)","TRAVAUX-NOKIA",
AQ1492="ACCESS-ISSUE","ACCESS-ISSUE",
AQ1492="Projet OCM (ZTE, NOKIA, autres projets)","TRAVAUX OCM",
AQ1492="No root CAuse","No root cause",
AQ1492="ODU HS","PDH",
AQ1492="IP &amp; VLAN","PDH",
AQ1492="Warehouse HUAWEI","SPARE-ISSUE",
AQ1492="SPARE-HS","SPARE-ISSUE",
AQ1492="Power Telco","BSS",AQ1492="no impacts","no impacts"
),"")</f>
        <v>No root cause</v>
      </c>
      <c r="AP1492" s="48" t="str" cm="1">
        <f t="array" ref="AP1492">IFERROR(_xlfn.IFS(
AQ1492="MPR ISSUE","TX ISSUE",
AQ1492="BSS Hardware Issue","RAN ISSUE",
AQ1492="Sites strategiques, MLL, Pylone, etc.","ENVTECH",
AQ1492="AKTIVCO DEFAUT GE &amp; POWER Cabinet","POWER ISSUE",
AQ1492="AKTIVCO Coupure ENEO &amp; Baisse de tension","POWER ISSUE",
AQ1492="Coupure ENEO &amp; Baisse de tension","POWER ISSUE",
AQ1492="Defaut GE &amp; POWER Cabinet","POWER ISSUE",
AQ1492="Sharing","POWER ISSUE",
AQ1492="Sites strategiques &amp; DataCenter","POWER ISSUE",
AQ1492="Exclu","Exclu",
AQ1492="SAT","TX ISSUE",
AQ1492="SPARE-ISSUE","SPARE-ISSUE",
AQ1492="Fiber CAmtel","TX ISSUE",
AQ1492="Fiber AOF","TX ISSUE",
AQ1492="Projet OCM (HUAWEI)","TRAVAUX-HUAWEI",
AQ1492="Projet OCM (NOKIA)","TRAVAUX -NOKIA",
AQ1492="ACCESS-ISSUE","ACCESS-ISSUE",
AQ1492="Projet OCM (ZTE, NOKIA, autres projets)","TRAVAUX OCM",
AQ1492="No root CAuse","No root cause",
AQ1492="ODU HS","TX ISSUE",
AQ1492="IP &amp; VLAN","TX ISSUE",
AQ1492="Warehouse HUAWEI","SPARE-ISSUE",
AQ1492="SPARE-HS","SPARE-ISSUE",
AQ1492="Power Telco","RAN ISSUE",AQ1492="no impacts","no impacts"
),"")</f>
        <v>No root cause</v>
      </c>
      <c r="AQ1492" s="127" t="s">
        <v>5344</v>
      </c>
      <c r="AR1492" s="48" t="str" cm="1">
        <f t="array" ref="AR1492">IFERROR(_xlfn.IFS(
AQ1492="MPR ISSUE","ACTIVE",
AQ1492="BSS Hardware Issue","ACTIVE",
AQ1492="Sites strategiques, MLL, Pylone, etc.","PASSIVE",
AQ1492="AKTIVCO DEFAUT GE &amp; POWER Cabinet","PASSIVE",
AQ1492="AKTIVCO Coupure ENEO &amp; Baisse de tension","PASSIVE",
AQ1492="Coupure ENEO &amp; Baisse de tension","PASSIVE",
AQ1492="Defaut GE &amp; POWER Cabinet","PASSIVE",
AQ1492="Sharing","PASSIVE",
AQ1492="Sites strategiques &amp; DataCenter","PASSIVE",
AQ1492="Exclu","Exclu",
AQ1492="SAT","ACTIVE",
AQ1492="SPARE-ISSUE","SPARE-ISSUE",
AQ1492="Fiber CAmtel","ACTIVE",
AQ1492="Fiber AOF","ACTIVE",
AQ1492="Projet OCM (HUAWEI)","PLANNED WORKS",
AQ1492="Projet OCM (NOKIA)","PLANNED WORKS",
AQ1492="ACCESS-ISSUE","ACCESS-ISSUE",
AQ1492="Projet OCM (ZTE, NOKIA, autres projets)","PLANNED WORKS",
AQ1492="No root CAuse","No root cause",
AQ1492="ODU HS","ACTIVE",
AQ1492="IP &amp; VLAN","ACTIVE",
AQ1492="Warehouse HUAWEI","SPARE-ISSUE",
AQ1492="SPARE-HS","SPARE-ISSUE",
AQ1492="Power Telco","ACTIVE", AQ1492="no impacts","no impacts"
),"")</f>
        <v>No root cause</v>
      </c>
      <c r="AS1492" s="92" t="s">
        <v>5537</v>
      </c>
      <c r="AT1492" s="98" t="s">
        <v>5230</v>
      </c>
      <c r="AV1492" s="17" t="s">
        <v>5537</v>
      </c>
      <c r="AW1492" s="7" t="s">
        <v>5537</v>
      </c>
      <c r="AX1492" s="6" t="s">
        <v>5537</v>
      </c>
      <c r="AY1492" s="7"/>
      <c r="AZ1492" s="3" t="s">
        <v>5537</v>
      </c>
      <c r="BA1492" s="18" t="s">
        <v>5537</v>
      </c>
      <c r="BB1492" s="18" t="s">
        <v>5537</v>
      </c>
      <c r="BC1492" s="18" t="s">
        <v>5537</v>
      </c>
      <c r="BD1492" s="18" t="s">
        <v>5537</v>
      </c>
      <c r="BE1492" s="18" t="s">
        <v>5537</v>
      </c>
      <c r="BF1492" s="18" t="s">
        <v>5537</v>
      </c>
      <c r="BG1492" s="18" t="s">
        <v>5537</v>
      </c>
      <c r="BH1492" s="18" t="s">
        <v>5537</v>
      </c>
      <c r="BI1492" s="18" t="s">
        <v>5537</v>
      </c>
      <c r="BJ1492" s="18" t="s">
        <v>5537</v>
      </c>
      <c r="BK1492" s="18" t="s">
        <v>5537</v>
      </c>
      <c r="BL1492" s="9" t="s">
        <v>5537</v>
      </c>
      <c r="BM1492" s="14" t="s">
        <v>5537</v>
      </c>
      <c r="BN1492" s="14" t="s">
        <v>5537</v>
      </c>
      <c r="BO1492" s="14" t="str">
        <f>_xlfn.XLOOKUP(B1492,'[4]cell downs 18042026 17h'!$B:$B,'[4]cell downs 18042026 17h'!$B:$B,"")</f>
        <v/>
      </c>
      <c r="BP1492" s="14" t="str">
        <f>_xlfn.XLOOKUP(B1492,'[5]Cells Huawei 19042026 15h'!$B:$B,'[5]Cells Huawei 19042026 15h'!$B:$B,"")</f>
        <v/>
      </c>
      <c r="BQ1492" s="9" t="str">
        <f>_xlfn.XLOOKUP(B1492,'[6]cells down 19042026 9H40'!$B:$B,'[6]cells down 19042026 9H40'!$B:$B,"")</f>
        <v/>
      </c>
      <c r="BR1492" s="9" t="s">
        <v>5537</v>
      </c>
      <c r="BS1492" s="9" t="s">
        <v>5537</v>
      </c>
      <c r="BT1492" s="108"/>
    </row>
    <row r="1493" spans="1:72" s="9" customFormat="1" x14ac:dyDescent="0.35">
      <c r="A1493" s="19" t="s">
        <v>5476</v>
      </c>
      <c r="B1493" s="26" t="s">
        <v>5477</v>
      </c>
      <c r="C1493" s="3" t="str">
        <f>_xlfn.XLOOKUP(B1493,'[1]daily break down'!$D:$D,'[1]daily break down'!$E:$E,"")</f>
        <v/>
      </c>
      <c r="D1493" s="19" t="s">
        <v>357</v>
      </c>
      <c r="E1493" s="19" t="s">
        <v>987</v>
      </c>
      <c r="F1493" s="19" t="s">
        <v>5376</v>
      </c>
      <c r="G1493" s="19" t="s">
        <v>299</v>
      </c>
      <c r="H1493" s="32" t="str">
        <f>_xlfn.XLOOKUP(B1493,[2]CALCULATION!$B:$B,[2]CALCULATION!$H:$H,"")</f>
        <v>Huawei</v>
      </c>
      <c r="I1493" s="28">
        <v>0</v>
      </c>
      <c r="J1493" s="28">
        <v>0</v>
      </c>
      <c r="K1493" s="28">
        <v>0</v>
      </c>
      <c r="L1493" s="28">
        <v>0</v>
      </c>
      <c r="M1493" s="28">
        <v>0</v>
      </c>
      <c r="N1493" s="28">
        <v>0</v>
      </c>
      <c r="O1493" s="28">
        <v>0</v>
      </c>
      <c r="P1493" s="28">
        <v>0</v>
      </c>
      <c r="Q1493" s="28">
        <v>0</v>
      </c>
      <c r="R1493" s="28">
        <v>0</v>
      </c>
      <c r="S1493" s="93">
        <v>0</v>
      </c>
      <c r="T1493" s="93">
        <f>_xlfn.XLOOKUP(B1493,'[3]Nur des jours'!$B:$B,'[3]Nur des jours'!$U:$U,"")</f>
        <v>0</v>
      </c>
      <c r="U1493" s="93">
        <v>0</v>
      </c>
      <c r="V1493" s="93" t="s">
        <v>5537</v>
      </c>
      <c r="W1493" s="93">
        <v>0</v>
      </c>
      <c r="X1493" s="93">
        <v>0</v>
      </c>
      <c r="Y1493" s="93">
        <v>0</v>
      </c>
      <c r="Z1493" s="93">
        <v>0</v>
      </c>
      <c r="AA1493" s="93">
        <v>0</v>
      </c>
      <c r="AB1493" s="93">
        <v>0</v>
      </c>
      <c r="AC1493" s="93">
        <f>_xlfn.XLOOKUP(B1493,'[3]Nur des jours'!$B:$B,'[3]Nur des jours'!$N:$N,"")</f>
        <v>0</v>
      </c>
      <c r="AD1493" s="93">
        <v>0</v>
      </c>
      <c r="AE1493" s="93">
        <v>0</v>
      </c>
      <c r="AF1493" s="93">
        <v>0</v>
      </c>
      <c r="AG1493" s="93"/>
      <c r="AH1493" s="93">
        <v>0</v>
      </c>
      <c r="AI1493" s="93">
        <v>0</v>
      </c>
      <c r="AJ1493" s="93">
        <v>0</v>
      </c>
      <c r="AK1493" s="93">
        <v>0</v>
      </c>
      <c r="AL1493" s="93">
        <v>0</v>
      </c>
      <c r="AM1493" s="49" t="s">
        <v>5559</v>
      </c>
      <c r="AN1493" s="49"/>
      <c r="AO1493" s="48" t="str" cm="1">
        <f t="array" ref="AO1493">IFERROR(_xlfn.IFS(
AQ1493="MPR ISSUE","PDH",
AQ1493="BSS Hardware Issue","BSS",
AQ1493="Sites strategiques, MLL, Pylone, etc.","ENVTECH",
AQ1493="AKTIVCO DEFAUT GE &amp; POWER Cabinet","AKTIVCO",
AQ1493="AKTIVCO Coupure ENEO &amp; Baisse de tension","AKTIVCO GRID ONLY",
AQ1493="Coupure ENEO &amp; Baisse de tension","IHS GRID ONLY",
AQ1493="Defaut GE &amp; POWER Cabinet","IHS",
AQ1493="Sharing","Partners",
AQ1493="Sites strategiques &amp; DataCenter","SST &amp; DC",
AQ1493="Exclu","Exclu",
AQ1493="SAT","SAT",
AQ1493="SPARE-ISSUE","SPARE-ISSUE",
AQ1493="Fiber CAmtel","TRANS_FO_CAMTEL",
AQ1493="Fiber AOF","Fiber AOF",
AQ1493="Projet OCM (HUAWEI)","TRAVAUX-HUAWEI",
AQ1493="Projet OCM (NOKIA)","TRAVAUX-NOKIA",
AQ1493="ACCESS-ISSUE","ACCESS-ISSUE",
AQ1493="Projet OCM (ZTE, NOKIA, autres projets)","TRAVAUX OCM",
AQ1493="No root CAuse","No root cause",
AQ1493="ODU HS","PDH",
AQ1493="IP &amp; VLAN","PDH",
AQ1493="Warehouse HUAWEI","SPARE-ISSUE",
AQ1493="SPARE-HS","SPARE-ISSUE",
AQ1493="Power Telco","BSS",AQ1493="no impacts","no impacts"
),"")</f>
        <v>No root cause</v>
      </c>
      <c r="AP1493" s="48" t="str" cm="1">
        <f t="array" ref="AP1493">IFERROR(_xlfn.IFS(
AQ1493="MPR ISSUE","TX ISSUE",
AQ1493="BSS Hardware Issue","RAN ISSUE",
AQ1493="Sites strategiques, MLL, Pylone, etc.","ENVTECH",
AQ1493="AKTIVCO DEFAUT GE &amp; POWER Cabinet","POWER ISSUE",
AQ1493="AKTIVCO Coupure ENEO &amp; Baisse de tension","POWER ISSUE",
AQ1493="Coupure ENEO &amp; Baisse de tension","POWER ISSUE",
AQ1493="Defaut GE &amp; POWER Cabinet","POWER ISSUE",
AQ1493="Sharing","POWER ISSUE",
AQ1493="Sites strategiques &amp; DataCenter","POWER ISSUE",
AQ1493="Exclu","Exclu",
AQ1493="SAT","TX ISSUE",
AQ1493="SPARE-ISSUE","SPARE-ISSUE",
AQ1493="Fiber CAmtel","TX ISSUE",
AQ1493="Fiber AOF","TX ISSUE",
AQ1493="Projet OCM (HUAWEI)","TRAVAUX-HUAWEI",
AQ1493="Projet OCM (NOKIA)","TRAVAUX -NOKIA",
AQ1493="ACCESS-ISSUE","ACCESS-ISSUE",
AQ1493="Projet OCM (ZTE, NOKIA, autres projets)","TRAVAUX OCM",
AQ1493="No root CAuse","No root cause",
AQ1493="ODU HS","TX ISSUE",
AQ1493="IP &amp; VLAN","TX ISSUE",
AQ1493="Warehouse HUAWEI","SPARE-ISSUE",
AQ1493="SPARE-HS","SPARE-ISSUE",
AQ1493="Power Telco","RAN ISSUE",AQ1493="no impacts","no impacts"
),"")</f>
        <v>No root cause</v>
      </c>
      <c r="AQ1493" s="67" t="s">
        <v>5344</v>
      </c>
      <c r="AR1493" s="48" t="str" cm="1">
        <f t="array" ref="AR1493">IFERROR(_xlfn.IFS(
AQ1493="MPR ISSUE","ACTIVE",
AQ1493="BSS Hardware Issue","ACTIVE",
AQ1493="Sites strategiques, MLL, Pylone, etc.","PASSIVE",
AQ1493="AKTIVCO DEFAUT GE &amp; POWER Cabinet","PASSIVE",
AQ1493="AKTIVCO Coupure ENEO &amp; Baisse de tension","PASSIVE",
AQ1493="Coupure ENEO &amp; Baisse de tension","PASSIVE",
AQ1493="Defaut GE &amp; POWER Cabinet","PASSIVE",
AQ1493="Sharing","PASSIVE",
AQ1493="Sites strategiques &amp; DataCenter","PASSIVE",
AQ1493="Exclu","Exclu",
AQ1493="SAT","ACTIVE",
AQ1493="SPARE-ISSUE","SPARE-ISSUE",
AQ1493="Fiber CAmtel","ACTIVE",
AQ1493="Fiber AOF","ACTIVE",
AQ1493="Projet OCM (HUAWEI)","PLANNED WORKS",
AQ1493="Projet OCM (NOKIA)","PLANNED WORKS",
AQ1493="ACCESS-ISSUE","ACCESS-ISSUE",
AQ1493="Projet OCM (ZTE, NOKIA, autres projets)","PLANNED WORKS",
AQ1493="No root CAuse","No root cause",
AQ1493="ODU HS","ACTIVE",
AQ1493="IP &amp; VLAN","ACTIVE",
AQ1493="Warehouse HUAWEI","SPARE-ISSUE",
AQ1493="SPARE-HS","SPARE-ISSUE",
AQ1493="Power Telco","ACTIVE", AQ1493="no impacts","no impacts"
),"")</f>
        <v>No root cause</v>
      </c>
      <c r="AS1493" s="92" t="s">
        <v>5537</v>
      </c>
      <c r="AT1493" s="98" t="s">
        <v>5477</v>
      </c>
      <c r="AV1493" s="17" t="s">
        <v>5537</v>
      </c>
      <c r="AW1493" s="7" t="s">
        <v>5537</v>
      </c>
      <c r="AX1493" s="6" t="s">
        <v>5537</v>
      </c>
      <c r="AY1493" s="7"/>
      <c r="AZ1493" s="3" t="s">
        <v>5537</v>
      </c>
      <c r="BA1493" s="18" t="s">
        <v>5537</v>
      </c>
      <c r="BB1493" s="18" t="s">
        <v>5537</v>
      </c>
      <c r="BC1493" s="18" t="s">
        <v>5537</v>
      </c>
      <c r="BD1493" s="18" t="s">
        <v>5537</v>
      </c>
      <c r="BE1493" s="18" t="s">
        <v>5537</v>
      </c>
      <c r="BF1493" s="18" t="s">
        <v>5537</v>
      </c>
      <c r="BG1493" s="18" t="s">
        <v>5537</v>
      </c>
      <c r="BH1493" s="18" t="s">
        <v>5537</v>
      </c>
      <c r="BI1493" s="18" t="s">
        <v>5537</v>
      </c>
      <c r="BJ1493" s="18" t="s">
        <v>5537</v>
      </c>
      <c r="BK1493" s="18" t="s">
        <v>5537</v>
      </c>
      <c r="BL1493" s="9" t="s">
        <v>5537</v>
      </c>
      <c r="BM1493" s="14" t="s">
        <v>5537</v>
      </c>
      <c r="BN1493" s="14" t="s">
        <v>5537</v>
      </c>
      <c r="BO1493" s="14" t="str">
        <f>_xlfn.XLOOKUP(B1493,'[4]cell downs 18042026 17h'!$B:$B,'[4]cell downs 18042026 17h'!$B:$B,"")</f>
        <v/>
      </c>
      <c r="BP1493" s="14" t="str">
        <f>_xlfn.XLOOKUP(B1493,'[5]Cells Huawei 19042026 15h'!$B:$B,'[5]Cells Huawei 19042026 15h'!$B:$B,"")</f>
        <v/>
      </c>
      <c r="BQ1493" s="9" t="str">
        <f>_xlfn.XLOOKUP(B1493,'[6]cells down 19042026 9H40'!$B:$B,'[6]cells down 19042026 9H40'!$B:$B,"")</f>
        <v/>
      </c>
      <c r="BR1493" s="9" t="s">
        <v>5537</v>
      </c>
      <c r="BS1493" s="9" t="s">
        <v>5537</v>
      </c>
      <c r="BT1493" s="108"/>
    </row>
    <row r="1494" spans="1:72" s="9" customFormat="1" x14ac:dyDescent="0.35">
      <c r="A1494" s="19" t="s">
        <v>5478</v>
      </c>
      <c r="B1494" s="26" t="s">
        <v>5479</v>
      </c>
      <c r="C1494" s="3" t="str">
        <f>_xlfn.XLOOKUP(B1494,'[1]daily break down'!$D:$D,'[1]daily break down'!$E:$E,"")</f>
        <v/>
      </c>
      <c r="D1494" s="19" t="s">
        <v>357</v>
      </c>
      <c r="E1494" s="19" t="s">
        <v>987</v>
      </c>
      <c r="F1494" s="19" t="s">
        <v>5376</v>
      </c>
      <c r="G1494" s="19" t="s">
        <v>103</v>
      </c>
      <c r="H1494" s="32" t="str">
        <f>_xlfn.XLOOKUP(B1494,[2]CALCULATION!$B:$B,[2]CALCULATION!$H:$H,"")</f>
        <v>Huawei</v>
      </c>
      <c r="I1494" s="28">
        <v>0</v>
      </c>
      <c r="J1494" s="28">
        <v>0</v>
      </c>
      <c r="K1494" s="28">
        <v>0</v>
      </c>
      <c r="L1494" s="28">
        <v>0</v>
      </c>
      <c r="M1494" s="28">
        <v>0</v>
      </c>
      <c r="N1494" s="28">
        <v>0</v>
      </c>
      <c r="O1494" s="28">
        <v>0</v>
      </c>
      <c r="P1494" s="28">
        <v>0</v>
      </c>
      <c r="Q1494" s="28">
        <v>0</v>
      </c>
      <c r="R1494" s="28">
        <v>0</v>
      </c>
      <c r="S1494" s="93">
        <v>0</v>
      </c>
      <c r="T1494" s="93">
        <f>_xlfn.XLOOKUP(B1494,'[3]Nur des jours'!$B:$B,'[3]Nur des jours'!$U:$U,"")</f>
        <v>0</v>
      </c>
      <c r="U1494" s="93">
        <v>0</v>
      </c>
      <c r="V1494" s="93" t="s">
        <v>5537</v>
      </c>
      <c r="W1494" s="93">
        <v>0</v>
      </c>
      <c r="X1494" s="93">
        <v>0</v>
      </c>
      <c r="Y1494" s="93">
        <v>0</v>
      </c>
      <c r="Z1494" s="93">
        <v>0</v>
      </c>
      <c r="AA1494" s="93">
        <v>0</v>
      </c>
      <c r="AB1494" s="93">
        <v>0</v>
      </c>
      <c r="AC1494" s="93">
        <f>_xlfn.XLOOKUP(B1494,'[3]Nur des jours'!$B:$B,'[3]Nur des jours'!$N:$N,"")</f>
        <v>0</v>
      </c>
      <c r="AD1494" s="93">
        <v>0</v>
      </c>
      <c r="AE1494" s="93">
        <v>0</v>
      </c>
      <c r="AF1494" s="93">
        <v>0</v>
      </c>
      <c r="AG1494" s="93"/>
      <c r="AH1494" s="93">
        <v>0</v>
      </c>
      <c r="AI1494" s="93">
        <v>0</v>
      </c>
      <c r="AJ1494" s="93">
        <v>0</v>
      </c>
      <c r="AK1494" s="93">
        <v>0</v>
      </c>
      <c r="AL1494" s="93">
        <v>0</v>
      </c>
      <c r="AM1494" s="49" t="s">
        <v>5559</v>
      </c>
      <c r="AN1494" s="49"/>
      <c r="AO1494" s="48" t="str" cm="1">
        <f t="array" ref="AO1494">IFERROR(_xlfn.IFS(
AQ1494="MPR ISSUE","PDH",
AQ1494="BSS Hardware Issue","BSS",
AQ1494="Sites strategiques, MLL, Pylone, etc.","ENVTECH",
AQ1494="AKTIVCO DEFAUT GE &amp; POWER Cabinet","AKTIVCO",
AQ1494="AKTIVCO Coupure ENEO &amp; Baisse de tension","AKTIVCO GRID ONLY",
AQ1494="Coupure ENEO &amp; Baisse de tension","IHS GRID ONLY",
AQ1494="Defaut GE &amp; POWER Cabinet","IHS",
AQ1494="Sharing","Partners",
AQ1494="Sites strategiques &amp; DataCenter","SST &amp; DC",
AQ1494="Exclu","Exclu",
AQ1494="SAT","SAT",
AQ1494="SPARE-ISSUE","SPARE-ISSUE",
AQ1494="Fiber CAmtel","TRANS_FO_CAMTEL",
AQ1494="Fiber AOF","Fiber AOF",
AQ1494="Projet OCM (HUAWEI)","TRAVAUX-HUAWEI",
AQ1494="Projet OCM (NOKIA)","TRAVAUX-NOKIA",
AQ1494="ACCESS-ISSUE","ACCESS-ISSUE",
AQ1494="Projet OCM (ZTE, NOKIA, autres projets)","TRAVAUX OCM",
AQ1494="No root CAuse","No root cause",
AQ1494="ODU HS","PDH",
AQ1494="IP &amp; VLAN","PDH",
AQ1494="Warehouse HUAWEI","SPARE-ISSUE",
AQ1494="SPARE-HS","SPARE-ISSUE",
AQ1494="Power Telco","BSS",AQ1494="no impacts","no impacts"
),"")</f>
        <v>No root cause</v>
      </c>
      <c r="AP1494" s="48" t="str" cm="1">
        <f t="array" ref="AP1494">IFERROR(_xlfn.IFS(
AQ1494="MPR ISSUE","TX ISSUE",
AQ1494="BSS Hardware Issue","RAN ISSUE",
AQ1494="Sites strategiques, MLL, Pylone, etc.","ENVTECH",
AQ1494="AKTIVCO DEFAUT GE &amp; POWER Cabinet","POWER ISSUE",
AQ1494="AKTIVCO Coupure ENEO &amp; Baisse de tension","POWER ISSUE",
AQ1494="Coupure ENEO &amp; Baisse de tension","POWER ISSUE",
AQ1494="Defaut GE &amp; POWER Cabinet","POWER ISSUE",
AQ1494="Sharing","POWER ISSUE",
AQ1494="Sites strategiques &amp; DataCenter","POWER ISSUE",
AQ1494="Exclu","Exclu",
AQ1494="SAT","TX ISSUE",
AQ1494="SPARE-ISSUE","SPARE-ISSUE",
AQ1494="Fiber CAmtel","TX ISSUE",
AQ1494="Fiber AOF","TX ISSUE",
AQ1494="Projet OCM (HUAWEI)","TRAVAUX-HUAWEI",
AQ1494="Projet OCM (NOKIA)","TRAVAUX -NOKIA",
AQ1494="ACCESS-ISSUE","ACCESS-ISSUE",
AQ1494="Projet OCM (ZTE, NOKIA, autres projets)","TRAVAUX OCM",
AQ1494="No root CAuse","No root cause",
AQ1494="ODU HS","TX ISSUE",
AQ1494="IP &amp; VLAN","TX ISSUE",
AQ1494="Warehouse HUAWEI","SPARE-ISSUE",
AQ1494="SPARE-HS","SPARE-ISSUE",
AQ1494="Power Telco","RAN ISSUE",AQ1494="no impacts","no impacts"
),"")</f>
        <v>No root cause</v>
      </c>
      <c r="AQ1494" s="67" t="s">
        <v>5344</v>
      </c>
      <c r="AR1494" s="48" t="str" cm="1">
        <f t="array" ref="AR1494">IFERROR(_xlfn.IFS(
AQ1494="MPR ISSUE","ACTIVE",
AQ1494="BSS Hardware Issue","ACTIVE",
AQ1494="Sites strategiques, MLL, Pylone, etc.","PASSIVE",
AQ1494="AKTIVCO DEFAUT GE &amp; POWER Cabinet","PASSIVE",
AQ1494="AKTIVCO Coupure ENEO &amp; Baisse de tension","PASSIVE",
AQ1494="Coupure ENEO &amp; Baisse de tension","PASSIVE",
AQ1494="Defaut GE &amp; POWER Cabinet","PASSIVE",
AQ1494="Sharing","PASSIVE",
AQ1494="Sites strategiques &amp; DataCenter","PASSIVE",
AQ1494="Exclu","Exclu",
AQ1494="SAT","ACTIVE",
AQ1494="SPARE-ISSUE","SPARE-ISSUE",
AQ1494="Fiber CAmtel","ACTIVE",
AQ1494="Fiber AOF","ACTIVE",
AQ1494="Projet OCM (HUAWEI)","PLANNED WORKS",
AQ1494="Projet OCM (NOKIA)","PLANNED WORKS",
AQ1494="ACCESS-ISSUE","ACCESS-ISSUE",
AQ1494="Projet OCM (ZTE, NOKIA, autres projets)","PLANNED WORKS",
AQ1494="No root CAuse","No root cause",
AQ1494="ODU HS","ACTIVE",
AQ1494="IP &amp; VLAN","ACTIVE",
AQ1494="Warehouse HUAWEI","SPARE-ISSUE",
AQ1494="SPARE-HS","SPARE-ISSUE",
AQ1494="Power Telco","ACTIVE", AQ1494="no impacts","no impacts"
),"")</f>
        <v>No root cause</v>
      </c>
      <c r="AS1494" s="92" t="s">
        <v>5537</v>
      </c>
      <c r="AT1494" s="98" t="s">
        <v>5479</v>
      </c>
      <c r="AV1494" s="17" t="s">
        <v>5537</v>
      </c>
      <c r="AW1494" s="7" t="s">
        <v>5537</v>
      </c>
      <c r="AX1494" s="6" t="s">
        <v>5537</v>
      </c>
      <c r="AY1494" s="7"/>
      <c r="AZ1494" s="3" t="s">
        <v>5537</v>
      </c>
      <c r="BA1494" s="18" t="s">
        <v>5537</v>
      </c>
      <c r="BB1494" s="18" t="s">
        <v>5537</v>
      </c>
      <c r="BC1494" s="18" t="s">
        <v>5537</v>
      </c>
      <c r="BD1494" s="18" t="s">
        <v>5537</v>
      </c>
      <c r="BE1494" s="18" t="s">
        <v>5537</v>
      </c>
      <c r="BF1494" s="18" t="s">
        <v>5537</v>
      </c>
      <c r="BG1494" s="18" t="s">
        <v>5537</v>
      </c>
      <c r="BH1494" s="18" t="s">
        <v>5537</v>
      </c>
      <c r="BI1494" s="18" t="s">
        <v>5537</v>
      </c>
      <c r="BJ1494" s="18" t="s">
        <v>5537</v>
      </c>
      <c r="BK1494" s="18" t="s">
        <v>5537</v>
      </c>
      <c r="BL1494" s="9" t="s">
        <v>5537</v>
      </c>
      <c r="BM1494" s="14" t="s">
        <v>5537</v>
      </c>
      <c r="BN1494" s="14" t="s">
        <v>5537</v>
      </c>
      <c r="BO1494" s="14" t="str">
        <f>_xlfn.XLOOKUP(B1494,'[4]cell downs 18042026 17h'!$B:$B,'[4]cell downs 18042026 17h'!$B:$B,"")</f>
        <v/>
      </c>
      <c r="BP1494" s="14" t="str">
        <f>_xlfn.XLOOKUP(B1494,'[5]Cells Huawei 19042026 15h'!$B:$B,'[5]Cells Huawei 19042026 15h'!$B:$B,"")</f>
        <v/>
      </c>
      <c r="BQ1494" s="9" t="str">
        <f>_xlfn.XLOOKUP(B1494,'[6]cells down 19042026 9H40'!$B:$B,'[6]cells down 19042026 9H40'!$B:$B,"")</f>
        <v/>
      </c>
      <c r="BR1494" s="9" t="s">
        <v>5537</v>
      </c>
      <c r="BS1494" s="9" t="s">
        <v>302</v>
      </c>
      <c r="BT1494" s="108"/>
    </row>
    <row r="1495" spans="1:72" s="9" customFormat="1" x14ac:dyDescent="0.35">
      <c r="A1495" s="1" t="s">
        <v>4933</v>
      </c>
      <c r="B1495" s="8" t="s">
        <v>4934</v>
      </c>
      <c r="C1495" s="3" t="str">
        <f>_xlfn.XLOOKUP(B1495,'[1]daily break down'!$D:$D,'[1]daily break down'!$E:$E,"")</f>
        <v/>
      </c>
      <c r="D1495" s="1"/>
      <c r="E1495" s="1"/>
      <c r="F1495" s="3" t="s">
        <v>31</v>
      </c>
      <c r="G1495" s="1"/>
      <c r="H1495" s="34" t="str">
        <f>_xlfn.XLOOKUP(B1495,[2]CALCULATION!$B:$B,[2]CALCULATION!$H:$H,"")</f>
        <v>ZTE</v>
      </c>
      <c r="I1495" s="28">
        <v>0</v>
      </c>
      <c r="J1495" s="28">
        <v>0</v>
      </c>
      <c r="K1495" s="28">
        <v>0</v>
      </c>
      <c r="L1495" s="28">
        <v>0</v>
      </c>
      <c r="M1495" s="28">
        <v>0</v>
      </c>
      <c r="N1495" s="28">
        <v>0</v>
      </c>
      <c r="O1495" s="28">
        <v>0</v>
      </c>
      <c r="P1495" s="28">
        <v>0</v>
      </c>
      <c r="Q1495" s="28">
        <v>0</v>
      </c>
      <c r="R1495" s="28">
        <v>0</v>
      </c>
      <c r="S1495" s="93">
        <v>0</v>
      </c>
      <c r="T1495" s="93">
        <f>_xlfn.XLOOKUP(B1495,'[3]Nur des jours'!$B:$B,'[3]Nur des jours'!$U:$U,"")</f>
        <v>0</v>
      </c>
      <c r="U1495" s="93">
        <v>0</v>
      </c>
      <c r="V1495" s="93" t="s">
        <v>5537</v>
      </c>
      <c r="W1495" s="93">
        <v>0</v>
      </c>
      <c r="X1495" s="93">
        <v>0</v>
      </c>
      <c r="Y1495" s="93">
        <v>0</v>
      </c>
      <c r="Z1495" s="93">
        <v>0</v>
      </c>
      <c r="AA1495" s="93">
        <v>0</v>
      </c>
      <c r="AB1495" s="93">
        <v>0</v>
      </c>
      <c r="AC1495" s="93">
        <f>_xlfn.XLOOKUP(B1495,'[3]Nur des jours'!$B:$B,'[3]Nur des jours'!$N:$N,"")</f>
        <v>0</v>
      </c>
      <c r="AD1495" s="93">
        <v>0</v>
      </c>
      <c r="AE1495" s="93">
        <v>0</v>
      </c>
      <c r="AF1495" s="93">
        <v>0</v>
      </c>
      <c r="AG1495" s="93"/>
      <c r="AH1495" s="93">
        <v>0</v>
      </c>
      <c r="AI1495" s="93">
        <v>0</v>
      </c>
      <c r="AJ1495" s="93">
        <v>0</v>
      </c>
      <c r="AK1495" s="93">
        <v>0</v>
      </c>
      <c r="AL1495" s="93">
        <v>0</v>
      </c>
      <c r="AM1495" s="49" t="s">
        <v>5559</v>
      </c>
      <c r="AN1495" s="49"/>
      <c r="AO1495" s="48" t="str" cm="1">
        <f t="array" ref="AO1495">IFERROR(_xlfn.IFS(
AQ1495="MPR ISSUE","PDH",
AQ1495="BSS Hardware Issue","BSS",
AQ1495="Sites strategiques, MLL, Pylone, etc.","ENVTECH",
AQ1495="AKTIVCO DEFAUT GE &amp; POWER Cabinet","AKTIVCO",
AQ1495="AKTIVCO Coupure ENEO &amp; Baisse de tension","AKTIVCO GRID ONLY",
AQ1495="Coupure ENEO &amp; Baisse de tension","IHS GRID ONLY",
AQ1495="Defaut GE &amp; POWER Cabinet","IHS",
AQ1495="Sharing","Partners",
AQ1495="Sites strategiques &amp; DataCenter","SST &amp; DC",
AQ1495="Exclu","Exclu",
AQ1495="SAT","SAT",
AQ1495="SPARE-ISSUE","SPARE-ISSUE",
AQ1495="Fiber CAmtel","TRANS_FO_CAMTEL",
AQ1495="Fiber AOF","Fiber AOF",
AQ1495="Projet OCM (HUAWEI)","TRAVAUX-HUAWEI",
AQ1495="Projet OCM (NOKIA)","TRAVAUX-NOKIA",
AQ1495="ACCESS-ISSUE","ACCESS-ISSUE",
AQ1495="Projet OCM (ZTE, NOKIA, autres projets)","TRAVAUX OCM",
AQ1495="No root CAuse","No root cause",
AQ1495="ODU HS","PDH",
AQ1495="IP &amp; VLAN","PDH",
AQ1495="Warehouse HUAWEI","SPARE-ISSUE",
AQ1495="SPARE-HS","SPARE-ISSUE",
AQ1495="Power Telco","BSS",AQ1495="no impacts","no impacts"
),"")</f>
        <v>No root cause</v>
      </c>
      <c r="AP1495" s="48" t="str" cm="1">
        <f t="array" ref="AP1495">IFERROR(_xlfn.IFS(
AQ1495="MPR ISSUE","TX ISSUE",
AQ1495="BSS Hardware Issue","RAN ISSUE",
AQ1495="Sites strategiques, MLL, Pylone, etc.","ENVTECH",
AQ1495="AKTIVCO DEFAUT GE &amp; POWER Cabinet","POWER ISSUE",
AQ1495="AKTIVCO Coupure ENEO &amp; Baisse de tension","POWER ISSUE",
AQ1495="Coupure ENEO &amp; Baisse de tension","POWER ISSUE",
AQ1495="Defaut GE &amp; POWER Cabinet","POWER ISSUE",
AQ1495="Sharing","POWER ISSUE",
AQ1495="Sites strategiques &amp; DataCenter","POWER ISSUE",
AQ1495="Exclu","Exclu",
AQ1495="SAT","TX ISSUE",
AQ1495="SPARE-ISSUE","SPARE-ISSUE",
AQ1495="Fiber CAmtel","TX ISSUE",
AQ1495="Fiber AOF","TX ISSUE",
AQ1495="Projet OCM (HUAWEI)","TRAVAUX-HUAWEI",
AQ1495="Projet OCM (NOKIA)","TRAVAUX -NOKIA",
AQ1495="ACCESS-ISSUE","ACCESS-ISSUE",
AQ1495="Projet OCM (ZTE, NOKIA, autres projets)","TRAVAUX OCM",
AQ1495="No root CAuse","No root cause",
AQ1495="ODU HS","TX ISSUE",
AQ1495="IP &amp; VLAN","TX ISSUE",
AQ1495="Warehouse HUAWEI","SPARE-ISSUE",
AQ1495="SPARE-HS","SPARE-ISSUE",
AQ1495="Power Telco","RAN ISSUE",AQ1495="no impacts","no impacts"
),"")</f>
        <v>No root cause</v>
      </c>
      <c r="AQ1495" s="67" t="s">
        <v>5344</v>
      </c>
      <c r="AR1495" s="48" t="str" cm="1">
        <f t="array" ref="AR1495">IFERROR(_xlfn.IFS(
AQ1495="MPR ISSUE","ACTIVE",
AQ1495="BSS Hardware Issue","ACTIVE",
AQ1495="Sites strategiques, MLL, Pylone, etc.","PASSIVE",
AQ1495="AKTIVCO DEFAUT GE &amp; POWER Cabinet","PASSIVE",
AQ1495="AKTIVCO Coupure ENEO &amp; Baisse de tension","PASSIVE",
AQ1495="Coupure ENEO &amp; Baisse de tension","PASSIVE",
AQ1495="Defaut GE &amp; POWER Cabinet","PASSIVE",
AQ1495="Sharing","PASSIVE",
AQ1495="Sites strategiques &amp; DataCenter","PASSIVE",
AQ1495="Exclu","Exclu",
AQ1495="SAT","ACTIVE",
AQ1495="SPARE-ISSUE","SPARE-ISSUE",
AQ1495="Fiber CAmtel","ACTIVE",
AQ1495="Fiber AOF","ACTIVE",
AQ1495="Projet OCM (HUAWEI)","PLANNED WORKS",
AQ1495="Projet OCM (NOKIA)","PLANNED WORKS",
AQ1495="ACCESS-ISSUE","ACCESS-ISSUE",
AQ1495="Projet OCM (ZTE, NOKIA, autres projets)","PLANNED WORKS",
AQ1495="No root CAuse","No root cause",
AQ1495="ODU HS","ACTIVE",
AQ1495="IP &amp; VLAN","ACTIVE",
AQ1495="Warehouse HUAWEI","SPARE-ISSUE",
AQ1495="SPARE-HS","SPARE-ISSUE",
AQ1495="Power Telco","ACTIVE", AQ1495="no impacts","no impacts"
),"")</f>
        <v>No root cause</v>
      </c>
      <c r="AS1495" s="92" t="s">
        <v>5537</v>
      </c>
      <c r="AT1495" s="98" t="s">
        <v>4934</v>
      </c>
      <c r="AV1495" s="17" t="s">
        <v>5537</v>
      </c>
      <c r="AW1495" s="7" t="s">
        <v>5537</v>
      </c>
      <c r="AX1495" s="6" t="s">
        <v>5537</v>
      </c>
      <c r="AY1495" s="7"/>
      <c r="AZ1495" s="3" t="s">
        <v>5537</v>
      </c>
      <c r="BA1495" s="18" t="s">
        <v>5537</v>
      </c>
      <c r="BB1495" s="18" t="s">
        <v>5537</v>
      </c>
      <c r="BC1495" s="18" t="s">
        <v>5537</v>
      </c>
      <c r="BD1495" s="18" t="s">
        <v>5537</v>
      </c>
      <c r="BE1495" s="18" t="s">
        <v>5537</v>
      </c>
      <c r="BF1495" s="18" t="s">
        <v>5537</v>
      </c>
      <c r="BG1495" s="18" t="s">
        <v>5537</v>
      </c>
      <c r="BH1495" s="18" t="s">
        <v>5537</v>
      </c>
      <c r="BI1495" s="18" t="s">
        <v>5537</v>
      </c>
      <c r="BJ1495" s="18" t="s">
        <v>5537</v>
      </c>
      <c r="BK1495" s="18" t="s">
        <v>5537</v>
      </c>
      <c r="BL1495" s="9" t="s">
        <v>5537</v>
      </c>
      <c r="BM1495" s="14" t="s">
        <v>5537</v>
      </c>
      <c r="BN1495" s="14" t="s">
        <v>5537</v>
      </c>
      <c r="BO1495" s="14" t="str">
        <f>_xlfn.XLOOKUP(B1495,'[4]cell downs 18042026 17h'!$B:$B,'[4]cell downs 18042026 17h'!$B:$B,"")</f>
        <v/>
      </c>
      <c r="BP1495" s="14" t="str">
        <f>_xlfn.XLOOKUP(B1495,'[5]Cells Huawei 19042026 15h'!$B:$B,'[5]Cells Huawei 19042026 15h'!$B:$B,"")</f>
        <v/>
      </c>
      <c r="BQ1495" s="9" t="str">
        <f>_xlfn.XLOOKUP(B1495,'[6]cells down 19042026 9H40'!$B:$B,'[6]cells down 19042026 9H40'!$B:$B,"")</f>
        <v/>
      </c>
      <c r="BR1495" s="9" t="s">
        <v>5537</v>
      </c>
      <c r="BS1495" s="9" t="s">
        <v>5537</v>
      </c>
      <c r="BT1495" s="108"/>
    </row>
    <row r="1496" spans="1:72" s="9" customFormat="1" x14ac:dyDescent="0.35">
      <c r="A1496" s="19" t="s">
        <v>5438</v>
      </c>
      <c r="B1496" s="19" t="s">
        <v>5439</v>
      </c>
      <c r="C1496" s="3" t="str">
        <f>_xlfn.XLOOKUP(B1496,'[1]daily break down'!$D:$D,'[1]daily break down'!$E:$E,"")</f>
        <v>Yaounde</v>
      </c>
      <c r="D1496" s="19" t="s">
        <v>357</v>
      </c>
      <c r="E1496" s="19" t="s">
        <v>36</v>
      </c>
      <c r="F1496" s="19" t="s">
        <v>5388</v>
      </c>
      <c r="G1496" s="19" t="s">
        <v>38</v>
      </c>
      <c r="H1496" s="34" t="str">
        <f>_xlfn.XLOOKUP(B1496,[2]CALCULATION!$B:$B,[2]CALCULATION!$H:$H,"")</f>
        <v>ZTE</v>
      </c>
      <c r="I1496" s="28">
        <v>0</v>
      </c>
      <c r="J1496" s="28">
        <v>6.8272679798991511</v>
      </c>
      <c r="K1496" s="28">
        <v>0</v>
      </c>
      <c r="L1496" s="28">
        <v>0</v>
      </c>
      <c r="M1496" s="28">
        <v>0</v>
      </c>
      <c r="N1496" s="28">
        <v>0</v>
      </c>
      <c r="O1496" s="28">
        <v>0</v>
      </c>
      <c r="P1496" s="28">
        <v>13.02151552507897</v>
      </c>
      <c r="Q1496" s="28">
        <v>0</v>
      </c>
      <c r="R1496" s="28">
        <v>0</v>
      </c>
      <c r="S1496" s="93">
        <v>0</v>
      </c>
      <c r="T1496" s="93">
        <f>_xlfn.XLOOKUP(B1496,'[3]Nur des jours'!$B:$B,'[3]Nur des jours'!$U:$U,"")</f>
        <v>0</v>
      </c>
      <c r="U1496" s="93">
        <v>0</v>
      </c>
      <c r="V1496" s="93">
        <v>19.987326393347651</v>
      </c>
      <c r="W1496" s="93">
        <v>0</v>
      </c>
      <c r="X1496" s="93">
        <v>0</v>
      </c>
      <c r="Y1496" s="93">
        <v>0</v>
      </c>
      <c r="Z1496" s="93">
        <v>0</v>
      </c>
      <c r="AA1496" s="93">
        <v>0</v>
      </c>
      <c r="AB1496" s="93">
        <v>0</v>
      </c>
      <c r="AC1496" s="93">
        <f>_xlfn.XLOOKUP(B1496,'[3]Nur des jours'!$B:$B,'[3]Nur des jours'!$N:$N,"")</f>
        <v>0</v>
      </c>
      <c r="AD1496" s="93">
        <v>0</v>
      </c>
      <c r="AE1496" s="93">
        <v>0</v>
      </c>
      <c r="AF1496" s="93">
        <v>0</v>
      </c>
      <c r="AG1496" s="93"/>
      <c r="AH1496" s="93">
        <v>0</v>
      </c>
      <c r="AI1496" s="93">
        <v>0</v>
      </c>
      <c r="AJ1496" s="93">
        <v>0</v>
      </c>
      <c r="AK1496" s="93">
        <v>0</v>
      </c>
      <c r="AL1496" s="93">
        <v>0</v>
      </c>
      <c r="AM1496" s="49" t="s">
        <v>5559</v>
      </c>
      <c r="AN1496" s="49"/>
      <c r="AO1496" s="48" t="str" cm="1">
        <f t="array" ref="AO1496">IFERROR(_xlfn.IFS(
AQ1496="MPR ISSUE","PDH",
AQ1496="BSS Hardware Issue","BSS",
AQ1496="Sites strategiques, MLL, Pylone, etc.","ENVTECH",
AQ1496="AKTIVCO DEFAUT GE &amp; POWER Cabinet","AKTIVCO",
AQ1496="AKTIVCO Coupure ENEO &amp; Baisse de tension","AKTIVCO GRID ONLY",
AQ1496="Coupure ENEO &amp; Baisse de tension","IHS GRID ONLY",
AQ1496="Defaut GE &amp; POWER Cabinet","IHS",
AQ1496="Sharing","Partners",
AQ1496="Sites strategiques &amp; DataCenter","SST &amp; DC",
AQ1496="Exclu","Exclu",
AQ1496="SAT","SAT",
AQ1496="SPARE-ISSUE","SPARE-ISSUE",
AQ1496="Fiber CAmtel","TRANS_FO_CAMTEL",
AQ1496="Fiber AOF","Fiber AOF",
AQ1496="Projet OCM (HUAWEI)","TRAVAUX-HUAWEI",
AQ1496="Projet OCM (NOKIA)","TRAVAUX-NOKIA",
AQ1496="ACCESS-ISSUE","ACCESS-ISSUE",
AQ1496="Projet OCM (ZTE, NOKIA, autres projets)","TRAVAUX OCM",
AQ1496="No root CAuse","No root cause",
AQ1496="ODU HS","PDH",
AQ1496="IP &amp; VLAN","PDH",
AQ1496="Warehouse HUAWEI","SPARE-ISSUE",
AQ1496="SPARE-HS","SPARE-ISSUE",
AQ1496="Power Telco","BSS",AQ1496="no impacts","no impacts"
),"")</f>
        <v>No root cause</v>
      </c>
      <c r="AP1496" s="48" t="str" cm="1">
        <f t="array" ref="AP1496">IFERROR(_xlfn.IFS(
AQ1496="MPR ISSUE","TX ISSUE",
AQ1496="BSS Hardware Issue","RAN ISSUE",
AQ1496="Sites strategiques, MLL, Pylone, etc.","ENVTECH",
AQ1496="AKTIVCO DEFAUT GE &amp; POWER Cabinet","POWER ISSUE",
AQ1496="AKTIVCO Coupure ENEO &amp; Baisse de tension","POWER ISSUE",
AQ1496="Coupure ENEO &amp; Baisse de tension","POWER ISSUE",
AQ1496="Defaut GE &amp; POWER Cabinet","POWER ISSUE",
AQ1496="Sharing","POWER ISSUE",
AQ1496="Sites strategiques &amp; DataCenter","POWER ISSUE",
AQ1496="Exclu","Exclu",
AQ1496="SAT","TX ISSUE",
AQ1496="SPARE-ISSUE","SPARE-ISSUE",
AQ1496="Fiber CAmtel","TX ISSUE",
AQ1496="Fiber AOF","TX ISSUE",
AQ1496="Projet OCM (HUAWEI)","TRAVAUX-HUAWEI",
AQ1496="Projet OCM (NOKIA)","TRAVAUX -NOKIA",
AQ1496="ACCESS-ISSUE","ACCESS-ISSUE",
AQ1496="Projet OCM (ZTE, NOKIA, autres projets)","TRAVAUX OCM",
AQ1496="No root CAuse","No root cause",
AQ1496="ODU HS","TX ISSUE",
AQ1496="IP &amp; VLAN","TX ISSUE",
AQ1496="Warehouse HUAWEI","SPARE-ISSUE",
AQ1496="SPARE-HS","SPARE-ISSUE",
AQ1496="Power Telco","RAN ISSUE",AQ1496="no impacts","no impacts"
),"")</f>
        <v>No root cause</v>
      </c>
      <c r="AQ1496" s="67" t="s">
        <v>5344</v>
      </c>
      <c r="AR1496" s="48" t="str" cm="1">
        <f t="array" ref="AR1496">IFERROR(_xlfn.IFS(
AQ1496="MPR ISSUE","ACTIVE",
AQ1496="BSS Hardware Issue","ACTIVE",
AQ1496="Sites strategiques, MLL, Pylone, etc.","PASSIVE",
AQ1496="AKTIVCO DEFAUT GE &amp; POWER Cabinet","PASSIVE",
AQ1496="AKTIVCO Coupure ENEO &amp; Baisse de tension","PASSIVE",
AQ1496="Coupure ENEO &amp; Baisse de tension","PASSIVE",
AQ1496="Defaut GE &amp; POWER Cabinet","PASSIVE",
AQ1496="Sharing","PASSIVE",
AQ1496="Sites strategiques &amp; DataCenter","PASSIVE",
AQ1496="Exclu","Exclu",
AQ1496="SAT","ACTIVE",
AQ1496="SPARE-ISSUE","SPARE-ISSUE",
AQ1496="Fiber CAmtel","ACTIVE",
AQ1496="Fiber AOF","ACTIVE",
AQ1496="Projet OCM (HUAWEI)","PLANNED WORKS",
AQ1496="Projet OCM (NOKIA)","PLANNED WORKS",
AQ1496="ACCESS-ISSUE","ACCESS-ISSUE",
AQ1496="Projet OCM (ZTE, NOKIA, autres projets)","PLANNED WORKS",
AQ1496="No root CAuse","No root cause",
AQ1496="ODU HS","ACTIVE",
AQ1496="IP &amp; VLAN","ACTIVE",
AQ1496="Warehouse HUAWEI","SPARE-ISSUE",
AQ1496="SPARE-HS","SPARE-ISSUE",
AQ1496="Power Telco","ACTIVE", AQ1496="no impacts","no impacts"
),"")</f>
        <v>No root cause</v>
      </c>
      <c r="AS1496" s="92" t="s">
        <v>5537</v>
      </c>
      <c r="AT1496" s="98" t="s">
        <v>5439</v>
      </c>
      <c r="AV1496" s="17" t="s">
        <v>5537</v>
      </c>
      <c r="AW1496" s="7" t="s">
        <v>5537</v>
      </c>
      <c r="AX1496" s="6" t="s">
        <v>5537</v>
      </c>
      <c r="AY1496" s="7"/>
      <c r="AZ1496" s="3" t="s">
        <v>5537</v>
      </c>
      <c r="BA1496" s="18" t="s">
        <v>5537</v>
      </c>
      <c r="BB1496" s="18" t="s">
        <v>5537</v>
      </c>
      <c r="BC1496" s="18" t="s">
        <v>5537</v>
      </c>
      <c r="BD1496" s="18" t="s">
        <v>5537</v>
      </c>
      <c r="BE1496" s="18" t="s">
        <v>5537</v>
      </c>
      <c r="BF1496" s="18" t="s">
        <v>5537</v>
      </c>
      <c r="BG1496" s="18" t="s">
        <v>5537</v>
      </c>
      <c r="BH1496" s="18" t="s">
        <v>5537</v>
      </c>
      <c r="BI1496" s="18" t="s">
        <v>5537</v>
      </c>
      <c r="BJ1496" s="18" t="s">
        <v>5537</v>
      </c>
      <c r="BK1496" s="18" t="s">
        <v>5537</v>
      </c>
      <c r="BL1496" s="9" t="s">
        <v>5537</v>
      </c>
      <c r="BM1496" s="14" t="s">
        <v>5537</v>
      </c>
      <c r="BN1496" s="14" t="s">
        <v>5537</v>
      </c>
      <c r="BO1496" s="14" t="str">
        <f>_xlfn.XLOOKUP(B1496,'[4]cell downs 18042026 17h'!$B:$B,'[4]cell downs 18042026 17h'!$B:$B,"")</f>
        <v/>
      </c>
      <c r="BP1496" s="14" t="str">
        <f>_xlfn.XLOOKUP(B1496,'[5]Cells Huawei 19042026 15h'!$B:$B,'[5]Cells Huawei 19042026 15h'!$B:$B,"")</f>
        <v/>
      </c>
      <c r="BQ1496" s="9" t="str">
        <f>_xlfn.XLOOKUP(B1496,'[6]cells down 19042026 9H40'!$B:$B,'[6]cells down 19042026 9H40'!$B:$B,"")</f>
        <v/>
      </c>
      <c r="BR1496" s="9" t="s">
        <v>5537</v>
      </c>
      <c r="BS1496" s="9" t="s">
        <v>302</v>
      </c>
      <c r="BT1496" s="108"/>
    </row>
    <row r="1497" spans="1:72" s="9" customFormat="1" x14ac:dyDescent="0.35">
      <c r="A1497" s="1" t="s">
        <v>1573</v>
      </c>
      <c r="B1497" s="8" t="s">
        <v>1574</v>
      </c>
      <c r="C1497" s="3" t="str">
        <f>_xlfn.XLOOKUP(B1497,'[1]daily break down'!$D:$D,'[1]daily break down'!$E:$E,"")</f>
        <v>Yaounde</v>
      </c>
      <c r="D1497" s="1" t="s">
        <v>21</v>
      </c>
      <c r="E1497" s="1" t="s">
        <v>36</v>
      </c>
      <c r="F1497" s="3" t="s">
        <v>37</v>
      </c>
      <c r="G1497" s="1" t="s">
        <v>38</v>
      </c>
      <c r="H1497" s="34" t="str">
        <f>_xlfn.XLOOKUP(B1497,[2]CALCULATION!$B:$B,[2]CALCULATION!$H:$H,"")</f>
        <v>ZTE</v>
      </c>
      <c r="I1497" s="28">
        <v>13.444884614177317</v>
      </c>
      <c r="J1497" s="28">
        <v>0</v>
      </c>
      <c r="K1497" s="28">
        <v>0</v>
      </c>
      <c r="L1497" s="28">
        <v>0</v>
      </c>
      <c r="M1497" s="28">
        <v>0</v>
      </c>
      <c r="N1497" s="28">
        <v>0</v>
      </c>
      <c r="O1497" s="28">
        <v>0</v>
      </c>
      <c r="P1497" s="28">
        <v>0</v>
      </c>
      <c r="Q1497" s="28">
        <v>0</v>
      </c>
      <c r="R1497" s="28">
        <v>0</v>
      </c>
      <c r="S1497" s="93">
        <v>1.6586622835179196E-3</v>
      </c>
      <c r="T1497" s="93">
        <f>_xlfn.XLOOKUP(B1497,'[3]Nur des jours'!$B:$B,'[3]Nur des jours'!$U:$U,"")</f>
        <v>0</v>
      </c>
      <c r="U1497" s="93">
        <v>15.12154249171739</v>
      </c>
      <c r="V1497" s="93">
        <v>14.511029925834613</v>
      </c>
      <c r="W1497" s="93">
        <v>0</v>
      </c>
      <c r="X1497" s="93">
        <v>0</v>
      </c>
      <c r="Y1497" s="93">
        <v>0</v>
      </c>
      <c r="Z1497" s="93">
        <v>0</v>
      </c>
      <c r="AA1497" s="93">
        <v>0</v>
      </c>
      <c r="AB1497" s="93">
        <v>0</v>
      </c>
      <c r="AC1497" s="93">
        <f>_xlfn.XLOOKUP(B1497,'[3]Nur des jours'!$B:$B,'[3]Nur des jours'!$N:$N,"")</f>
        <v>0</v>
      </c>
      <c r="AD1497" s="93">
        <v>0</v>
      </c>
      <c r="AE1497" s="93">
        <v>0</v>
      </c>
      <c r="AF1497" s="93">
        <v>0</v>
      </c>
      <c r="AG1497" s="93"/>
      <c r="AH1497" s="93">
        <v>0</v>
      </c>
      <c r="AI1497" s="93">
        <v>0</v>
      </c>
      <c r="AJ1497" s="93">
        <v>0</v>
      </c>
      <c r="AK1497" s="93">
        <v>0</v>
      </c>
      <c r="AL1497" s="93">
        <v>0</v>
      </c>
      <c r="AM1497" s="49" t="s">
        <v>5559</v>
      </c>
      <c r="AN1497" s="49"/>
      <c r="AO1497" s="48" t="str" cm="1">
        <f t="array" ref="AO1497">IFERROR(_xlfn.IFS(
AQ1497="MPR ISSUE","PDH",
AQ1497="BSS Hardware Issue","BSS",
AQ1497="Sites strategiques, MLL, Pylone, etc.","ENVTECH",
AQ1497="AKTIVCO DEFAUT GE &amp; POWER Cabinet","AKTIVCO",
AQ1497="AKTIVCO Coupure ENEO &amp; Baisse de tension","AKTIVCO GRID ONLY",
AQ1497="Coupure ENEO &amp; Baisse de tension","IHS GRID ONLY",
AQ1497="Defaut GE &amp; POWER Cabinet","IHS",
AQ1497="Sharing","Partners",
AQ1497="Sites strategiques &amp; DataCenter","SST &amp; DC",
AQ1497="Exclu","Exclu",
AQ1497="SAT","SAT",
AQ1497="SPARE-ISSUE","SPARE-ISSUE",
AQ1497="Fiber CAmtel","TRANS_FO_CAMTEL",
AQ1497="Fiber AOF","Fiber AOF",
AQ1497="Projet OCM (HUAWEI)","TRAVAUX-HUAWEI",
AQ1497="Projet OCM (NOKIA)","TRAVAUX-NOKIA",
AQ1497="ACCESS-ISSUE","ACCESS-ISSUE",
AQ1497="Projet OCM (ZTE, NOKIA, autres projets)","TRAVAUX OCM",
AQ1497="No root CAuse","No root cause",
AQ1497="ODU HS","PDH",
AQ1497="IP &amp; VLAN","PDH",
AQ1497="Warehouse HUAWEI","SPARE-ISSUE",
AQ1497="SPARE-HS","SPARE-ISSUE",
AQ1497="Power Telco","BSS",AQ1497="no impacts","no impacts"
),"")</f>
        <v>No root cause</v>
      </c>
      <c r="AP1497" s="48" t="str" cm="1">
        <f t="array" ref="AP1497">IFERROR(_xlfn.IFS(
AQ1497="MPR ISSUE","TX ISSUE",
AQ1497="BSS Hardware Issue","RAN ISSUE",
AQ1497="Sites strategiques, MLL, Pylone, etc.","ENVTECH",
AQ1497="AKTIVCO DEFAUT GE &amp; POWER Cabinet","POWER ISSUE",
AQ1497="AKTIVCO Coupure ENEO &amp; Baisse de tension","POWER ISSUE",
AQ1497="Coupure ENEO &amp; Baisse de tension","POWER ISSUE",
AQ1497="Defaut GE &amp; POWER Cabinet","POWER ISSUE",
AQ1497="Sharing","POWER ISSUE",
AQ1497="Sites strategiques &amp; DataCenter","POWER ISSUE",
AQ1497="Exclu","Exclu",
AQ1497="SAT","TX ISSUE",
AQ1497="SPARE-ISSUE","SPARE-ISSUE",
AQ1497="Fiber CAmtel","TX ISSUE",
AQ1497="Fiber AOF","TX ISSUE",
AQ1497="Projet OCM (HUAWEI)","TRAVAUX-HUAWEI",
AQ1497="Projet OCM (NOKIA)","TRAVAUX -NOKIA",
AQ1497="ACCESS-ISSUE","ACCESS-ISSUE",
AQ1497="Projet OCM (ZTE, NOKIA, autres projets)","TRAVAUX OCM",
AQ1497="No root CAuse","No root cause",
AQ1497="ODU HS","TX ISSUE",
AQ1497="IP &amp; VLAN","TX ISSUE",
AQ1497="Warehouse HUAWEI","SPARE-ISSUE",
AQ1497="SPARE-HS","SPARE-ISSUE",
AQ1497="Power Telco","RAN ISSUE",AQ1497="no impacts","no impacts"
),"")</f>
        <v>No root cause</v>
      </c>
      <c r="AQ1497" s="67" t="s">
        <v>5344</v>
      </c>
      <c r="AR1497" s="48" t="str" cm="1">
        <f t="array" ref="AR1497">IFERROR(_xlfn.IFS(
AQ1497="MPR ISSUE","ACTIVE",
AQ1497="BSS Hardware Issue","ACTIVE",
AQ1497="Sites strategiques, MLL, Pylone, etc.","PASSIVE",
AQ1497="AKTIVCO DEFAUT GE &amp; POWER Cabinet","PASSIVE",
AQ1497="AKTIVCO Coupure ENEO &amp; Baisse de tension","PASSIVE",
AQ1497="Coupure ENEO &amp; Baisse de tension","PASSIVE",
AQ1497="Defaut GE &amp; POWER Cabinet","PASSIVE",
AQ1497="Sharing","PASSIVE",
AQ1497="Sites strategiques &amp; DataCenter","PASSIVE",
AQ1497="Exclu","Exclu",
AQ1497="SAT","ACTIVE",
AQ1497="SPARE-ISSUE","SPARE-ISSUE",
AQ1497="Fiber CAmtel","ACTIVE",
AQ1497="Fiber AOF","ACTIVE",
AQ1497="Projet OCM (HUAWEI)","PLANNED WORKS",
AQ1497="Projet OCM (NOKIA)","PLANNED WORKS",
AQ1497="ACCESS-ISSUE","ACCESS-ISSUE",
AQ1497="Projet OCM (ZTE, NOKIA, autres projets)","PLANNED WORKS",
AQ1497="No root CAuse","No root cause",
AQ1497="ODU HS","ACTIVE",
AQ1497="IP &amp; VLAN","ACTIVE",
AQ1497="Warehouse HUAWEI","SPARE-ISSUE",
AQ1497="SPARE-HS","SPARE-ISSUE",
AQ1497="Power Telco","ACTIVE", AQ1497="no impacts","no impacts"
),"")</f>
        <v>No root cause</v>
      </c>
      <c r="AS1497" s="92" t="s">
        <v>5537</v>
      </c>
      <c r="AT1497" s="98" t="s">
        <v>1574</v>
      </c>
      <c r="AV1497" s="17" t="s">
        <v>5537</v>
      </c>
      <c r="AW1497" s="7" t="s">
        <v>5537</v>
      </c>
      <c r="AX1497" s="6" t="s">
        <v>5537</v>
      </c>
      <c r="AY1497" s="7"/>
      <c r="AZ1497" s="3" t="s">
        <v>5537</v>
      </c>
      <c r="BA1497" s="18" t="s">
        <v>5537</v>
      </c>
      <c r="BB1497" s="18" t="s">
        <v>5537</v>
      </c>
      <c r="BC1497" s="18" t="s">
        <v>5537</v>
      </c>
      <c r="BD1497" s="18" t="s">
        <v>5537</v>
      </c>
      <c r="BE1497" s="18" t="s">
        <v>5537</v>
      </c>
      <c r="BF1497" s="18" t="s">
        <v>5537</v>
      </c>
      <c r="BG1497" s="18" t="s">
        <v>5537</v>
      </c>
      <c r="BH1497" s="18" t="s">
        <v>5537</v>
      </c>
      <c r="BI1497" s="18" t="s">
        <v>5537</v>
      </c>
      <c r="BJ1497" s="18" t="s">
        <v>5537</v>
      </c>
      <c r="BK1497" s="18" t="s">
        <v>5537</v>
      </c>
      <c r="BL1497" s="9" t="s">
        <v>5537</v>
      </c>
      <c r="BM1497" s="14" t="s">
        <v>5537</v>
      </c>
      <c r="BN1497" s="14" t="s">
        <v>5537</v>
      </c>
      <c r="BO1497" s="14" t="str">
        <f>_xlfn.XLOOKUP(B1497,'[4]cell downs 18042026 17h'!$B:$B,'[4]cell downs 18042026 17h'!$B:$B,"")</f>
        <v/>
      </c>
      <c r="BP1497" s="14" t="str">
        <f>_xlfn.XLOOKUP(B1497,'[5]Cells Huawei 19042026 15h'!$B:$B,'[5]Cells Huawei 19042026 15h'!$B:$B,"")</f>
        <v/>
      </c>
      <c r="BQ1497" s="9" t="str">
        <f>_xlfn.XLOOKUP(B1497,'[6]cells down 19042026 9H40'!$B:$B,'[6]cells down 19042026 9H40'!$B:$B,"")</f>
        <v/>
      </c>
      <c r="BR1497" s="9" t="s">
        <v>5537</v>
      </c>
      <c r="BS1497" s="9" t="s">
        <v>5537</v>
      </c>
      <c r="BT1497" s="108"/>
    </row>
    <row r="1498" spans="1:72" s="9" customFormat="1" x14ac:dyDescent="0.35">
      <c r="A1498" s="91" t="s">
        <v>2151</v>
      </c>
      <c r="B1498" s="1" t="s">
        <v>2152</v>
      </c>
      <c r="C1498" s="3" t="str">
        <f>_xlfn.XLOOKUP(B1498,'[1]daily break down'!$D:$D,'[1]daily break down'!$E:$E,"")</f>
        <v>Yaounde</v>
      </c>
      <c r="D1498" s="1" t="s">
        <v>11</v>
      </c>
      <c r="E1498" s="1" t="s">
        <v>12</v>
      </c>
      <c r="F1498" s="3" t="s">
        <v>37</v>
      </c>
      <c r="G1498" s="1" t="s">
        <v>38</v>
      </c>
      <c r="H1498" s="34" t="str">
        <f>_xlfn.XLOOKUP(B1498,[2]CALCULATION!$B:$B,[2]CALCULATION!$H:$H,"")</f>
        <v>ZTE</v>
      </c>
      <c r="I1498" s="28">
        <v>4.4709509378397581</v>
      </c>
      <c r="J1498" s="28">
        <v>10.516097228286149</v>
      </c>
      <c r="K1498" s="28">
        <v>0</v>
      </c>
      <c r="L1498" s="28">
        <v>0</v>
      </c>
      <c r="M1498" s="28">
        <v>1.048738275219514</v>
      </c>
      <c r="N1498" s="28">
        <v>2.09622809495681</v>
      </c>
      <c r="O1498" s="28">
        <v>5.7526866761977322</v>
      </c>
      <c r="P1498" s="28">
        <v>12.041691992477876</v>
      </c>
      <c r="Q1498" s="28">
        <v>0</v>
      </c>
      <c r="R1498" s="28">
        <v>0</v>
      </c>
      <c r="S1498" s="93">
        <v>0</v>
      </c>
      <c r="T1498" s="93">
        <f>_xlfn.XLOOKUP(B1498,'[3]Nur des jours'!$B:$B,'[3]Nur des jours'!$U:$U,"")</f>
        <v>0</v>
      </c>
      <c r="U1498" s="93">
        <v>0</v>
      </c>
      <c r="V1498" s="93">
        <v>10.223815964820666</v>
      </c>
      <c r="W1498" s="93">
        <v>0</v>
      </c>
      <c r="X1498" s="93">
        <v>0</v>
      </c>
      <c r="Y1498" s="93">
        <v>0</v>
      </c>
      <c r="Z1498" s="93">
        <v>0</v>
      </c>
      <c r="AA1498" s="93">
        <v>0</v>
      </c>
      <c r="AB1498" s="93">
        <v>0</v>
      </c>
      <c r="AC1498" s="93">
        <f>_xlfn.XLOOKUP(B1498,'[3]Nur des jours'!$B:$B,'[3]Nur des jours'!$N:$N,"")</f>
        <v>0</v>
      </c>
      <c r="AD1498" s="93">
        <v>0</v>
      </c>
      <c r="AE1498" s="93">
        <v>0</v>
      </c>
      <c r="AF1498" s="93">
        <v>0</v>
      </c>
      <c r="AG1498" s="93"/>
      <c r="AH1498" s="93">
        <v>0</v>
      </c>
      <c r="AI1498" s="93">
        <v>0</v>
      </c>
      <c r="AJ1498" s="93">
        <v>0</v>
      </c>
      <c r="AK1498" s="93">
        <v>0</v>
      </c>
      <c r="AL1498" s="93">
        <v>0</v>
      </c>
      <c r="AM1498" s="49" t="s">
        <v>5559</v>
      </c>
      <c r="AN1498" s="49"/>
      <c r="AO1498" s="48" t="str" cm="1">
        <f t="array" ref="AO1498">IFERROR(_xlfn.IFS(
AQ1498="MPR ISSUE","PDH",
AQ1498="BSS Hardware Issue","BSS",
AQ1498="Sites strategiques, MLL, Pylone, etc.","ENVTECH",
AQ1498="AKTIVCO DEFAUT GE &amp; POWER Cabinet","AKTIVCO",
AQ1498="AKTIVCO Coupure ENEO &amp; Baisse de tension","AKTIVCO GRID ONLY",
AQ1498="Coupure ENEO &amp; Baisse de tension","IHS GRID ONLY",
AQ1498="Defaut GE &amp; POWER Cabinet","IHS",
AQ1498="Sharing","Partners",
AQ1498="Sites strategiques &amp; DataCenter","SST &amp; DC",
AQ1498="Exclu","Exclu",
AQ1498="SAT","SAT",
AQ1498="SPARE-ISSUE","SPARE-ISSUE",
AQ1498="Fiber CAmtel","TRANS_FO_CAMTEL",
AQ1498="Fiber AOF","Fiber AOF",
AQ1498="Projet OCM (HUAWEI)","TRAVAUX-HUAWEI",
AQ1498="Projet OCM (NOKIA)","TRAVAUX-NOKIA",
AQ1498="ACCESS-ISSUE","ACCESS-ISSUE",
AQ1498="Projet OCM (ZTE, NOKIA, autres projets)","TRAVAUX OCM",
AQ1498="No root CAuse","No root cause",
AQ1498="ODU HS","PDH",
AQ1498="IP &amp; VLAN","PDH",
AQ1498="Warehouse HUAWEI","SPARE-ISSUE",
AQ1498="SPARE-HS","SPARE-ISSUE",
AQ1498="Power Telco","BSS",AQ1498="no impacts","no impacts"
),"")</f>
        <v>BSS</v>
      </c>
      <c r="AP1498" s="48" t="str" cm="1">
        <f t="array" ref="AP1498">IFERROR(_xlfn.IFS(
AQ1498="MPR ISSUE","TX ISSUE",
AQ1498="BSS Hardware Issue","RAN ISSUE",
AQ1498="Sites strategiques, MLL, Pylone, etc.","ENVTECH",
AQ1498="AKTIVCO DEFAUT GE &amp; POWER Cabinet","POWER ISSUE",
AQ1498="AKTIVCO Coupure ENEO &amp; Baisse de tension","POWER ISSUE",
AQ1498="Coupure ENEO &amp; Baisse de tension","POWER ISSUE",
AQ1498="Defaut GE &amp; POWER Cabinet","POWER ISSUE",
AQ1498="Sharing","POWER ISSUE",
AQ1498="Sites strategiques &amp; DataCenter","POWER ISSUE",
AQ1498="Exclu","Exclu",
AQ1498="SAT","TX ISSUE",
AQ1498="SPARE-ISSUE","SPARE-ISSUE",
AQ1498="Fiber CAmtel","TX ISSUE",
AQ1498="Fiber AOF","TX ISSUE",
AQ1498="Projet OCM (HUAWEI)","TRAVAUX-HUAWEI",
AQ1498="Projet OCM (NOKIA)","TRAVAUX -NOKIA",
AQ1498="ACCESS-ISSUE","ACCESS-ISSUE",
AQ1498="Projet OCM (ZTE, NOKIA, autres projets)","TRAVAUX OCM",
AQ1498="No root CAuse","No root cause",
AQ1498="ODU HS","TX ISSUE",
AQ1498="IP &amp; VLAN","TX ISSUE",
AQ1498="Warehouse HUAWEI","SPARE-ISSUE",
AQ1498="SPARE-HS","SPARE-ISSUE",
AQ1498="Power Telco","RAN ISSUE",AQ1498="no impacts","no impacts"
),"")</f>
        <v>RAN ISSUE</v>
      </c>
      <c r="AQ1498" s="67" t="s">
        <v>5320</v>
      </c>
      <c r="AR1498" s="48" t="str" cm="1">
        <f t="array" ref="AR1498">IFERROR(_xlfn.IFS(
AQ1498="MPR ISSUE","ACTIVE",
AQ1498="BSS Hardware Issue","ACTIVE",
AQ1498="Sites strategiques, MLL, Pylone, etc.","PASSIVE",
AQ1498="AKTIVCO DEFAUT GE &amp; POWER Cabinet","PASSIVE",
AQ1498="AKTIVCO Coupure ENEO &amp; Baisse de tension","PASSIVE",
AQ1498="Coupure ENEO &amp; Baisse de tension","PASSIVE",
AQ1498="Defaut GE &amp; POWER Cabinet","PASSIVE",
AQ1498="Sharing","PASSIVE",
AQ1498="Sites strategiques &amp; DataCenter","PASSIVE",
AQ1498="Exclu","Exclu",
AQ1498="SAT","ACTIVE",
AQ1498="SPARE-ISSUE","SPARE-ISSUE",
AQ1498="Fiber CAmtel","ACTIVE",
AQ1498="Fiber AOF","ACTIVE",
AQ1498="Projet OCM (HUAWEI)","PLANNED WORKS",
AQ1498="Projet OCM (NOKIA)","PLANNED WORKS",
AQ1498="ACCESS-ISSUE","ACCESS-ISSUE",
AQ1498="Projet OCM (ZTE, NOKIA, autres projets)","PLANNED WORKS",
AQ1498="No root CAuse","No root cause",
AQ1498="ODU HS","ACTIVE",
AQ1498="IP &amp; VLAN","ACTIVE",
AQ1498="Warehouse HUAWEI","SPARE-ISSUE",
AQ1498="SPARE-HS","SPARE-ISSUE",
AQ1498="Power Telco","ACTIVE", AQ1498="no impacts","no impacts"
),"")</f>
        <v>ACTIVE</v>
      </c>
      <c r="AS1498" s="92" t="s">
        <v>6072</v>
      </c>
      <c r="AT1498" s="98" t="s">
        <v>2152</v>
      </c>
      <c r="AV1498" s="17" t="s">
        <v>5537</v>
      </c>
      <c r="AW1498" s="7" t="s">
        <v>5537</v>
      </c>
      <c r="AX1498" s="6" t="s">
        <v>5537</v>
      </c>
      <c r="AY1498" s="7"/>
      <c r="AZ1498" s="3" t="s">
        <v>5537</v>
      </c>
      <c r="BA1498" s="18" t="s">
        <v>5537</v>
      </c>
      <c r="BB1498" s="18" t="s">
        <v>5537</v>
      </c>
      <c r="BC1498" s="18" t="s">
        <v>5537</v>
      </c>
      <c r="BD1498" s="18" t="s">
        <v>5537</v>
      </c>
      <c r="BE1498" s="18" t="s">
        <v>5537</v>
      </c>
      <c r="BF1498" s="18" t="s">
        <v>5537</v>
      </c>
      <c r="BG1498" s="18" t="s">
        <v>5537</v>
      </c>
      <c r="BH1498" s="18" t="s">
        <v>5537</v>
      </c>
      <c r="BI1498" s="18" t="s">
        <v>5537</v>
      </c>
      <c r="BJ1498" s="18" t="s">
        <v>5537</v>
      </c>
      <c r="BK1498" s="18" t="s">
        <v>5537</v>
      </c>
      <c r="BL1498" s="9" t="s">
        <v>5537</v>
      </c>
      <c r="BM1498" s="14" t="s">
        <v>5537</v>
      </c>
      <c r="BN1498" s="14" t="s">
        <v>2152</v>
      </c>
      <c r="BO1498" s="14" t="str">
        <f>_xlfn.XLOOKUP(B1498,'[4]cell downs 18042026 17h'!$B:$B,'[4]cell downs 18042026 17h'!$B:$B,"")</f>
        <v/>
      </c>
      <c r="BP1498" s="14" t="str">
        <f>_xlfn.XLOOKUP(B1498,'[5]Cells Huawei 19042026 15h'!$B:$B,'[5]Cells Huawei 19042026 15h'!$B:$B,"")</f>
        <v/>
      </c>
      <c r="BQ1498" s="9" t="str">
        <f>_xlfn.XLOOKUP(B1498,'[6]cells down 19042026 9H40'!$B:$B,'[6]cells down 19042026 9H40'!$B:$B,"")</f>
        <v>CTR_478</v>
      </c>
      <c r="BR1498" s="9" t="s">
        <v>2152</v>
      </c>
      <c r="BS1498" s="9" t="s">
        <v>302</v>
      </c>
      <c r="BT1498" s="108"/>
    </row>
    <row r="1499" spans="1:72" s="9" customFormat="1" x14ac:dyDescent="0.35">
      <c r="A1499" s="1" t="s">
        <v>1988</v>
      </c>
      <c r="B1499" s="8" t="s">
        <v>1989</v>
      </c>
      <c r="C1499" s="3" t="str">
        <f>_xlfn.XLOOKUP(B1499,'[1]daily break down'!$D:$D,'[1]daily break down'!$E:$E,"")</f>
        <v>Douala</v>
      </c>
      <c r="D1499" s="1" t="s">
        <v>11</v>
      </c>
      <c r="E1499" s="1" t="s">
        <v>12</v>
      </c>
      <c r="F1499" s="3" t="s">
        <v>31</v>
      </c>
      <c r="G1499" s="1" t="s">
        <v>32</v>
      </c>
      <c r="H1499" s="34" t="str">
        <f>_xlfn.XLOOKUP(B1499,[2]CALCULATION!$B:$B,[2]CALCULATION!$H:$H,"")</f>
        <v>ZTE</v>
      </c>
      <c r="I1499" s="28">
        <v>0</v>
      </c>
      <c r="J1499" s="28">
        <v>0</v>
      </c>
      <c r="K1499" s="28">
        <v>0</v>
      </c>
      <c r="L1499" s="28">
        <v>0</v>
      </c>
      <c r="M1499" s="28">
        <v>2.1432948666364182</v>
      </c>
      <c r="N1499" s="28">
        <v>0</v>
      </c>
      <c r="O1499" s="28">
        <v>0</v>
      </c>
      <c r="P1499" s="28">
        <v>0.8292419663673225</v>
      </c>
      <c r="Q1499" s="28">
        <v>0</v>
      </c>
      <c r="R1499" s="28">
        <v>0</v>
      </c>
      <c r="S1499" s="93">
        <v>0</v>
      </c>
      <c r="T1499" s="93">
        <f>_xlfn.XLOOKUP(B1499,'[3]Nur des jours'!$B:$B,'[3]Nur des jours'!$U:$U,"")</f>
        <v>0</v>
      </c>
      <c r="U1499" s="93">
        <v>0</v>
      </c>
      <c r="V1499" s="93">
        <v>7.8664109829839113</v>
      </c>
      <c r="W1499" s="93">
        <v>0</v>
      </c>
      <c r="X1499" s="93">
        <v>0</v>
      </c>
      <c r="Y1499" s="93">
        <v>0</v>
      </c>
      <c r="Z1499" s="93">
        <v>0</v>
      </c>
      <c r="AA1499" s="93">
        <v>0</v>
      </c>
      <c r="AB1499" s="93">
        <v>0</v>
      </c>
      <c r="AC1499" s="93">
        <f>_xlfn.XLOOKUP(B1499,'[3]Nur des jours'!$B:$B,'[3]Nur des jours'!$N:$N,"")</f>
        <v>0</v>
      </c>
      <c r="AD1499" s="93">
        <v>0</v>
      </c>
      <c r="AE1499" s="93">
        <v>0</v>
      </c>
      <c r="AF1499" s="93">
        <v>0</v>
      </c>
      <c r="AG1499" s="93"/>
      <c r="AH1499" s="93">
        <v>0</v>
      </c>
      <c r="AI1499" s="93">
        <v>0</v>
      </c>
      <c r="AJ1499" s="93">
        <v>0</v>
      </c>
      <c r="AK1499" s="93">
        <v>0</v>
      </c>
      <c r="AL1499" s="93">
        <v>0</v>
      </c>
      <c r="AM1499" s="49" t="s">
        <v>5559</v>
      </c>
      <c r="AN1499" s="49"/>
      <c r="AO1499" s="48" t="str" cm="1">
        <f t="array" ref="AO1499">IFERROR(_xlfn.IFS(
AQ1499="MPR ISSUE","PDH",
AQ1499="BSS Hardware Issue","BSS",
AQ1499="Sites strategiques, MLL, Pylone, etc.","ENVTECH",
AQ1499="AKTIVCO DEFAUT GE &amp; POWER Cabinet","AKTIVCO",
AQ1499="AKTIVCO Coupure ENEO &amp; Baisse de tension","AKTIVCO GRID ONLY",
AQ1499="Coupure ENEO &amp; Baisse de tension","IHS GRID ONLY",
AQ1499="Defaut GE &amp; POWER Cabinet","IHS",
AQ1499="Sharing","Partners",
AQ1499="Sites strategiques &amp; DataCenter","SST &amp; DC",
AQ1499="Exclu","Exclu",
AQ1499="SAT","SAT",
AQ1499="SPARE-ISSUE","SPARE-ISSUE",
AQ1499="Fiber CAmtel","TRANS_FO_CAMTEL",
AQ1499="Fiber AOF","Fiber AOF",
AQ1499="Projet OCM (HUAWEI)","TRAVAUX-HUAWEI",
AQ1499="Projet OCM (NOKIA)","TRAVAUX-NOKIA",
AQ1499="ACCESS-ISSUE","ACCESS-ISSUE",
AQ1499="Projet OCM (ZTE, NOKIA, autres projets)","TRAVAUX OCM",
AQ1499="No root CAuse","No root cause",
AQ1499="ODU HS","PDH",
AQ1499="IP &amp; VLAN","PDH",
AQ1499="Warehouse HUAWEI","SPARE-ISSUE",
AQ1499="SPARE-HS","SPARE-ISSUE",
AQ1499="Power Telco","BSS",AQ1499="no impacts","no impacts"
),"")</f>
        <v>No root cause</v>
      </c>
      <c r="AP1499" s="48" t="str" cm="1">
        <f t="array" ref="AP1499">IFERROR(_xlfn.IFS(
AQ1499="MPR ISSUE","TX ISSUE",
AQ1499="BSS Hardware Issue","RAN ISSUE",
AQ1499="Sites strategiques, MLL, Pylone, etc.","ENVTECH",
AQ1499="AKTIVCO DEFAUT GE &amp; POWER Cabinet","POWER ISSUE",
AQ1499="AKTIVCO Coupure ENEO &amp; Baisse de tension","POWER ISSUE",
AQ1499="Coupure ENEO &amp; Baisse de tension","POWER ISSUE",
AQ1499="Defaut GE &amp; POWER Cabinet","POWER ISSUE",
AQ1499="Sharing","POWER ISSUE",
AQ1499="Sites strategiques &amp; DataCenter","POWER ISSUE",
AQ1499="Exclu","Exclu",
AQ1499="SAT","TX ISSUE",
AQ1499="SPARE-ISSUE","SPARE-ISSUE",
AQ1499="Fiber CAmtel","TX ISSUE",
AQ1499="Fiber AOF","TX ISSUE",
AQ1499="Projet OCM (HUAWEI)","TRAVAUX-HUAWEI",
AQ1499="Projet OCM (NOKIA)","TRAVAUX -NOKIA",
AQ1499="ACCESS-ISSUE","ACCESS-ISSUE",
AQ1499="Projet OCM (ZTE, NOKIA, autres projets)","TRAVAUX OCM",
AQ1499="No root CAuse","No root cause",
AQ1499="ODU HS","TX ISSUE",
AQ1499="IP &amp; VLAN","TX ISSUE",
AQ1499="Warehouse HUAWEI","SPARE-ISSUE",
AQ1499="SPARE-HS","SPARE-ISSUE",
AQ1499="Power Telco","RAN ISSUE",AQ1499="no impacts","no impacts"
),"")</f>
        <v>No root cause</v>
      </c>
      <c r="AQ1499" s="127" t="s">
        <v>5344</v>
      </c>
      <c r="AR1499" s="48" t="str" cm="1">
        <f t="array" ref="AR1499">IFERROR(_xlfn.IFS(
AQ1499="MPR ISSUE","ACTIVE",
AQ1499="BSS Hardware Issue","ACTIVE",
AQ1499="Sites strategiques, MLL, Pylone, etc.","PASSIVE",
AQ1499="AKTIVCO DEFAUT GE &amp; POWER Cabinet","PASSIVE",
AQ1499="AKTIVCO Coupure ENEO &amp; Baisse de tension","PASSIVE",
AQ1499="Coupure ENEO &amp; Baisse de tension","PASSIVE",
AQ1499="Defaut GE &amp; POWER Cabinet","PASSIVE",
AQ1499="Sharing","PASSIVE",
AQ1499="Sites strategiques &amp; DataCenter","PASSIVE",
AQ1499="Exclu","Exclu",
AQ1499="SAT","ACTIVE",
AQ1499="SPARE-ISSUE","SPARE-ISSUE",
AQ1499="Fiber CAmtel","ACTIVE",
AQ1499="Fiber AOF","ACTIVE",
AQ1499="Projet OCM (HUAWEI)","PLANNED WORKS",
AQ1499="Projet OCM (NOKIA)","PLANNED WORKS",
AQ1499="ACCESS-ISSUE","ACCESS-ISSUE",
AQ1499="Projet OCM (ZTE, NOKIA, autres projets)","PLANNED WORKS",
AQ1499="No root CAuse","No root cause",
AQ1499="ODU HS","ACTIVE",
AQ1499="IP &amp; VLAN","ACTIVE",
AQ1499="Warehouse HUAWEI","SPARE-ISSUE",
AQ1499="SPARE-HS","SPARE-ISSUE",
AQ1499="Power Telco","ACTIVE", AQ1499="no impacts","no impacts"
),"")</f>
        <v>No root cause</v>
      </c>
      <c r="AS1499" s="92" t="s">
        <v>5537</v>
      </c>
      <c r="AT1499" s="98" t="s">
        <v>1989</v>
      </c>
      <c r="AV1499" s="17" t="s">
        <v>5537</v>
      </c>
      <c r="AW1499" s="7" t="s">
        <v>5537</v>
      </c>
      <c r="AX1499" s="6" t="s">
        <v>5537</v>
      </c>
      <c r="AY1499" s="7"/>
      <c r="AZ1499" s="3" t="s">
        <v>5537</v>
      </c>
      <c r="BA1499" s="18" t="s">
        <v>5537</v>
      </c>
      <c r="BB1499" s="18" t="s">
        <v>5537</v>
      </c>
      <c r="BC1499" s="18" t="s">
        <v>5537</v>
      </c>
      <c r="BD1499" s="18" t="s">
        <v>5537</v>
      </c>
      <c r="BE1499" s="18" t="s">
        <v>5537</v>
      </c>
      <c r="BF1499" s="18" t="s">
        <v>5537</v>
      </c>
      <c r="BG1499" s="18" t="s">
        <v>5537</v>
      </c>
      <c r="BH1499" s="18" t="s">
        <v>5537</v>
      </c>
      <c r="BI1499" s="18" t="s">
        <v>5537</v>
      </c>
      <c r="BJ1499" s="18" t="s">
        <v>5537</v>
      </c>
      <c r="BK1499" s="18" t="s">
        <v>5537</v>
      </c>
      <c r="BL1499" s="9" t="s">
        <v>5537</v>
      </c>
      <c r="BM1499" s="14" t="s">
        <v>5537</v>
      </c>
      <c r="BN1499" s="14" t="s">
        <v>5537</v>
      </c>
      <c r="BO1499" s="14" t="str">
        <f>_xlfn.XLOOKUP(B1499,'[4]cell downs 18042026 17h'!$B:$B,'[4]cell downs 18042026 17h'!$B:$B,"")</f>
        <v/>
      </c>
      <c r="BP1499" s="14" t="str">
        <f>_xlfn.XLOOKUP(B1499,'[5]Cells Huawei 19042026 15h'!$B:$B,'[5]Cells Huawei 19042026 15h'!$B:$B,"")</f>
        <v/>
      </c>
      <c r="BQ1499" s="9" t="str">
        <f>_xlfn.XLOOKUP(B1499,'[6]cells down 19042026 9H40'!$B:$B,'[6]cells down 19042026 9H40'!$B:$B,"")</f>
        <v/>
      </c>
      <c r="BR1499" s="9" t="s">
        <v>1989</v>
      </c>
      <c r="BS1499" s="9" t="s">
        <v>12</v>
      </c>
      <c r="BT1499" s="108"/>
    </row>
    <row r="1500" spans="1:72" s="9" customFormat="1" x14ac:dyDescent="0.35">
      <c r="A1500" s="1" t="s">
        <v>3750</v>
      </c>
      <c r="B1500" s="8" t="s">
        <v>3751</v>
      </c>
      <c r="C1500" s="3" t="str">
        <f>_xlfn.XLOOKUP(B1500,'[1]daily break down'!$D:$D,'[1]daily break down'!$E:$E,"")</f>
        <v>NORD</v>
      </c>
      <c r="D1500" s="1" t="s">
        <v>11</v>
      </c>
      <c r="E1500" s="1" t="s">
        <v>12</v>
      </c>
      <c r="F1500" s="3" t="s">
        <v>23</v>
      </c>
      <c r="G1500" s="1" t="s">
        <v>3752</v>
      </c>
      <c r="H1500" s="32" t="str">
        <f>_xlfn.XLOOKUP(B1500,[2]CALCULATION!$B:$B,[2]CALCULATION!$H:$H,"")</f>
        <v>HUAWEI</v>
      </c>
      <c r="I1500" s="28">
        <v>0</v>
      </c>
      <c r="J1500" s="28">
        <v>0</v>
      </c>
      <c r="K1500" s="28">
        <v>0</v>
      </c>
      <c r="L1500" s="28">
        <v>0</v>
      </c>
      <c r="M1500" s="28">
        <v>0</v>
      </c>
      <c r="N1500" s="28">
        <v>0</v>
      </c>
      <c r="O1500" s="28">
        <v>0</v>
      </c>
      <c r="P1500" s="28">
        <v>0</v>
      </c>
      <c r="Q1500" s="28">
        <v>0</v>
      </c>
      <c r="R1500" s="28">
        <v>0</v>
      </c>
      <c r="S1500" s="93">
        <v>0</v>
      </c>
      <c r="T1500" s="93">
        <f>_xlfn.XLOOKUP(B1500,'[3]Nur des jours'!$B:$B,'[3]Nur des jours'!$U:$U,"")</f>
        <v>0</v>
      </c>
      <c r="U1500" s="93">
        <v>0</v>
      </c>
      <c r="V1500" s="93">
        <v>6.3994757913780944</v>
      </c>
      <c r="W1500" s="93">
        <v>0</v>
      </c>
      <c r="X1500" s="93">
        <v>0</v>
      </c>
      <c r="Y1500" s="93">
        <v>0</v>
      </c>
      <c r="Z1500" s="93">
        <v>0</v>
      </c>
      <c r="AA1500" s="93">
        <v>0</v>
      </c>
      <c r="AB1500" s="93">
        <v>0</v>
      </c>
      <c r="AC1500" s="93">
        <f>_xlfn.XLOOKUP(B1500,'[3]Nur des jours'!$B:$B,'[3]Nur des jours'!$N:$N,"")</f>
        <v>0</v>
      </c>
      <c r="AD1500" s="93">
        <v>0</v>
      </c>
      <c r="AE1500" s="93">
        <v>0</v>
      </c>
      <c r="AF1500" s="93">
        <v>0</v>
      </c>
      <c r="AG1500" s="93"/>
      <c r="AH1500" s="93">
        <v>0</v>
      </c>
      <c r="AI1500" s="93">
        <v>0</v>
      </c>
      <c r="AJ1500" s="93">
        <v>0</v>
      </c>
      <c r="AK1500" s="93">
        <v>0</v>
      </c>
      <c r="AL1500" s="93">
        <v>0</v>
      </c>
      <c r="AM1500" s="49" t="s">
        <v>5559</v>
      </c>
      <c r="AN1500" s="49"/>
      <c r="AO1500" s="48" t="str" cm="1">
        <f t="array" ref="AO1500">IFERROR(_xlfn.IFS(
AQ1500="MPR ISSUE","PDH",
AQ1500="BSS Hardware Issue","BSS",
AQ1500="Sites strategiques, MLL, Pylone, etc.","ENVTECH",
AQ1500="AKTIVCO DEFAUT GE &amp; POWER Cabinet","AKTIVCO",
AQ1500="AKTIVCO Coupure ENEO &amp; Baisse de tension","AKTIVCO GRID ONLY",
AQ1500="Coupure ENEO &amp; Baisse de tension","IHS GRID ONLY",
AQ1500="Defaut GE &amp; POWER Cabinet","IHS",
AQ1500="Sharing","Partners",
AQ1500="Sites strategiques &amp; DataCenter","SST &amp; DC",
AQ1500="Exclu","Exclu",
AQ1500="SAT","SAT",
AQ1500="SPARE-ISSUE","SPARE-ISSUE",
AQ1500="Fiber CAmtel","TRANS_FO_CAMTEL",
AQ1500="Fiber AOF","Fiber AOF",
AQ1500="Projet OCM (HUAWEI)","TRAVAUX-HUAWEI",
AQ1500="Projet OCM (NOKIA)","TRAVAUX-NOKIA",
AQ1500="ACCESS-ISSUE","ACCESS-ISSUE",
AQ1500="Projet OCM (ZTE, NOKIA, autres projets)","TRAVAUX OCM",
AQ1500="No root CAuse","No root cause",
AQ1500="ODU HS","PDH",
AQ1500="IP &amp; VLAN","PDH",
AQ1500="Warehouse HUAWEI","SPARE-ISSUE",
AQ1500="SPARE-HS","SPARE-ISSUE",
AQ1500="Power Telco","BSS",AQ1500="no impacts","no impacts"
),"")</f>
        <v>No root cause</v>
      </c>
      <c r="AP1500" s="48" t="str" cm="1">
        <f t="array" ref="AP1500">IFERROR(_xlfn.IFS(
AQ1500="MPR ISSUE","TX ISSUE",
AQ1500="BSS Hardware Issue","RAN ISSUE",
AQ1500="Sites strategiques, MLL, Pylone, etc.","ENVTECH",
AQ1500="AKTIVCO DEFAUT GE &amp; POWER Cabinet","POWER ISSUE",
AQ1500="AKTIVCO Coupure ENEO &amp; Baisse de tension","POWER ISSUE",
AQ1500="Coupure ENEO &amp; Baisse de tension","POWER ISSUE",
AQ1500="Defaut GE &amp; POWER Cabinet","POWER ISSUE",
AQ1500="Sharing","POWER ISSUE",
AQ1500="Sites strategiques &amp; DataCenter","POWER ISSUE",
AQ1500="Exclu","Exclu",
AQ1500="SAT","TX ISSUE",
AQ1500="SPARE-ISSUE","SPARE-ISSUE",
AQ1500="Fiber CAmtel","TX ISSUE",
AQ1500="Fiber AOF","TX ISSUE",
AQ1500="Projet OCM (HUAWEI)","TRAVAUX-HUAWEI",
AQ1500="Projet OCM (NOKIA)","TRAVAUX -NOKIA",
AQ1500="ACCESS-ISSUE","ACCESS-ISSUE",
AQ1500="Projet OCM (ZTE, NOKIA, autres projets)","TRAVAUX OCM",
AQ1500="No root CAuse","No root cause",
AQ1500="ODU HS","TX ISSUE",
AQ1500="IP &amp; VLAN","TX ISSUE",
AQ1500="Warehouse HUAWEI","SPARE-ISSUE",
AQ1500="SPARE-HS","SPARE-ISSUE",
AQ1500="Power Telco","RAN ISSUE",AQ1500="no impacts","no impacts"
),"")</f>
        <v>No root cause</v>
      </c>
      <c r="AQ1500" s="127" t="s">
        <v>5344</v>
      </c>
      <c r="AR1500" s="48" t="str" cm="1">
        <f t="array" ref="AR1500">IFERROR(_xlfn.IFS(
AQ1500="MPR ISSUE","ACTIVE",
AQ1500="BSS Hardware Issue","ACTIVE",
AQ1500="Sites strategiques, MLL, Pylone, etc.","PASSIVE",
AQ1500="AKTIVCO DEFAUT GE &amp; POWER Cabinet","PASSIVE",
AQ1500="AKTIVCO Coupure ENEO &amp; Baisse de tension","PASSIVE",
AQ1500="Coupure ENEO &amp; Baisse de tension","PASSIVE",
AQ1500="Defaut GE &amp; POWER Cabinet","PASSIVE",
AQ1500="Sharing","PASSIVE",
AQ1500="Sites strategiques &amp; DataCenter","PASSIVE",
AQ1500="Exclu","Exclu",
AQ1500="SAT","ACTIVE",
AQ1500="SPARE-ISSUE","SPARE-ISSUE",
AQ1500="Fiber CAmtel","ACTIVE",
AQ1500="Fiber AOF","ACTIVE",
AQ1500="Projet OCM (HUAWEI)","PLANNED WORKS",
AQ1500="Projet OCM (NOKIA)","PLANNED WORKS",
AQ1500="ACCESS-ISSUE","ACCESS-ISSUE",
AQ1500="Projet OCM (ZTE, NOKIA, autres projets)","PLANNED WORKS",
AQ1500="No root CAuse","No root cause",
AQ1500="ODU HS","ACTIVE",
AQ1500="IP &amp; VLAN","ACTIVE",
AQ1500="Warehouse HUAWEI","SPARE-ISSUE",
AQ1500="SPARE-HS","SPARE-ISSUE",
AQ1500="Power Telco","ACTIVE", AQ1500="no impacts","no impacts"
),"")</f>
        <v>No root cause</v>
      </c>
      <c r="AS1500" s="92" t="s">
        <v>5537</v>
      </c>
      <c r="AT1500" s="98" t="s">
        <v>3751</v>
      </c>
      <c r="AV1500" s="17" t="s">
        <v>5537</v>
      </c>
      <c r="AW1500" s="7" t="s">
        <v>5537</v>
      </c>
      <c r="AX1500" s="6" t="s">
        <v>5537</v>
      </c>
      <c r="AY1500" s="7"/>
      <c r="AZ1500" s="3" t="s">
        <v>5537</v>
      </c>
      <c r="BA1500" s="18" t="s">
        <v>5537</v>
      </c>
      <c r="BB1500" s="18" t="s">
        <v>5537</v>
      </c>
      <c r="BC1500" s="18" t="s">
        <v>5537</v>
      </c>
      <c r="BD1500" s="18" t="s">
        <v>5537</v>
      </c>
      <c r="BE1500" s="18" t="s">
        <v>5537</v>
      </c>
      <c r="BF1500" s="18" t="s">
        <v>5537</v>
      </c>
      <c r="BG1500" s="18" t="s">
        <v>5537</v>
      </c>
      <c r="BH1500" s="18" t="s">
        <v>5537</v>
      </c>
      <c r="BI1500" s="18" t="s">
        <v>5537</v>
      </c>
      <c r="BJ1500" s="18" t="s">
        <v>5537</v>
      </c>
      <c r="BK1500" s="18" t="s">
        <v>5537</v>
      </c>
      <c r="BL1500" s="9" t="s">
        <v>5537</v>
      </c>
      <c r="BM1500" s="14" t="s">
        <v>5537</v>
      </c>
      <c r="BN1500" s="14" t="s">
        <v>5537</v>
      </c>
      <c r="BO1500" s="14" t="str">
        <f>_xlfn.XLOOKUP(B1500,'[4]cell downs 18042026 17h'!$B:$B,'[4]cell downs 18042026 17h'!$B:$B,"")</f>
        <v/>
      </c>
      <c r="BP1500" s="14" t="str">
        <f>_xlfn.XLOOKUP(B1500,'[5]Cells Huawei 19042026 15h'!$B:$B,'[5]Cells Huawei 19042026 15h'!$B:$B,"")</f>
        <v/>
      </c>
      <c r="BQ1500" s="9" t="str">
        <f>_xlfn.XLOOKUP(B1500,'[6]cells down 19042026 9H40'!$B:$B,'[6]cells down 19042026 9H40'!$B:$B,"")</f>
        <v/>
      </c>
      <c r="BR1500" s="9" t="s">
        <v>3751</v>
      </c>
      <c r="BS1500" s="9" t="s">
        <v>5537</v>
      </c>
      <c r="BT1500" s="108"/>
    </row>
    <row r="1501" spans="1:72" s="9" customFormat="1" x14ac:dyDescent="0.35">
      <c r="A1501" s="1" t="s">
        <v>885</v>
      </c>
      <c r="B1501" s="8" t="s">
        <v>886</v>
      </c>
      <c r="C1501" s="3" t="str">
        <f>_xlfn.XLOOKUP(B1501,'[1]daily break down'!$D:$D,'[1]daily break down'!$E:$E,"")</f>
        <v>Yaounde</v>
      </c>
      <c r="D1501" s="1" t="s">
        <v>11</v>
      </c>
      <c r="E1501" s="1" t="s">
        <v>12</v>
      </c>
      <c r="F1501" s="3" t="s">
        <v>37</v>
      </c>
      <c r="G1501" s="1" t="s">
        <v>38</v>
      </c>
      <c r="H1501" s="34" t="str">
        <f>_xlfn.XLOOKUP(B1501,[2]CALCULATION!$B:$B,[2]CALCULATION!$H:$H,"")</f>
        <v>ZTE</v>
      </c>
      <c r="I1501" s="28">
        <v>0</v>
      </c>
      <c r="J1501" s="28">
        <v>0</v>
      </c>
      <c r="K1501" s="28">
        <v>0</v>
      </c>
      <c r="L1501" s="28">
        <v>0</v>
      </c>
      <c r="M1501" s="28">
        <v>0</v>
      </c>
      <c r="N1501" s="28">
        <v>0</v>
      </c>
      <c r="O1501" s="28">
        <v>0</v>
      </c>
      <c r="P1501" s="28">
        <v>0</v>
      </c>
      <c r="Q1501" s="28">
        <v>0</v>
      </c>
      <c r="R1501" s="28">
        <v>0</v>
      </c>
      <c r="S1501" s="93">
        <v>0</v>
      </c>
      <c r="T1501" s="93">
        <f>_xlfn.XLOOKUP(B1501,'[3]Nur des jours'!$B:$B,'[3]Nur des jours'!$U:$U,"")</f>
        <v>0</v>
      </c>
      <c r="U1501" s="93">
        <v>0</v>
      </c>
      <c r="V1501" s="93">
        <v>2.7791689138865312</v>
      </c>
      <c r="W1501" s="93">
        <v>0</v>
      </c>
      <c r="X1501" s="93">
        <v>0</v>
      </c>
      <c r="Y1501" s="93">
        <v>0</v>
      </c>
      <c r="Z1501" s="93">
        <v>0</v>
      </c>
      <c r="AA1501" s="93">
        <v>0</v>
      </c>
      <c r="AB1501" s="93">
        <v>0</v>
      </c>
      <c r="AC1501" s="93">
        <f>_xlfn.XLOOKUP(B1501,'[3]Nur des jours'!$B:$B,'[3]Nur des jours'!$N:$N,"")</f>
        <v>0</v>
      </c>
      <c r="AD1501" s="93">
        <v>0</v>
      </c>
      <c r="AE1501" s="93">
        <v>0</v>
      </c>
      <c r="AF1501" s="93">
        <v>0</v>
      </c>
      <c r="AG1501" s="93"/>
      <c r="AH1501" s="93">
        <v>0</v>
      </c>
      <c r="AI1501" s="93">
        <v>0</v>
      </c>
      <c r="AJ1501" s="93">
        <v>0</v>
      </c>
      <c r="AK1501" s="93">
        <v>0</v>
      </c>
      <c r="AL1501" s="93">
        <v>0</v>
      </c>
      <c r="AM1501" s="49" t="s">
        <v>5559</v>
      </c>
      <c r="AN1501" s="49"/>
      <c r="AO1501" s="48" t="str" cm="1">
        <f t="array" ref="AO1501">IFERROR(_xlfn.IFS(
AQ1501="MPR ISSUE","PDH",
AQ1501="BSS Hardware Issue","BSS",
AQ1501="Sites strategiques, MLL, Pylone, etc.","ENVTECH",
AQ1501="AKTIVCO DEFAUT GE &amp; POWER Cabinet","AKTIVCO",
AQ1501="AKTIVCO Coupure ENEO &amp; Baisse de tension","AKTIVCO GRID ONLY",
AQ1501="Coupure ENEO &amp; Baisse de tension","IHS GRID ONLY",
AQ1501="Defaut GE &amp; POWER Cabinet","IHS",
AQ1501="Sharing","Partners",
AQ1501="Sites strategiques &amp; DataCenter","SST &amp; DC",
AQ1501="Exclu","Exclu",
AQ1501="SAT","SAT",
AQ1501="SPARE-ISSUE","SPARE-ISSUE",
AQ1501="Fiber CAmtel","TRANS_FO_CAMTEL",
AQ1501="Fiber AOF","Fiber AOF",
AQ1501="Projet OCM (HUAWEI)","TRAVAUX-HUAWEI",
AQ1501="Projet OCM (NOKIA)","TRAVAUX-NOKIA",
AQ1501="ACCESS-ISSUE","ACCESS-ISSUE",
AQ1501="Projet OCM (ZTE, NOKIA, autres projets)","TRAVAUX OCM",
AQ1501="No root CAuse","No root cause",
AQ1501="ODU HS","PDH",
AQ1501="IP &amp; VLAN","PDH",
AQ1501="Warehouse HUAWEI","SPARE-ISSUE",
AQ1501="SPARE-HS","SPARE-ISSUE",
AQ1501="Power Telco","BSS",AQ1501="no impacts","no impacts"
),"")</f>
        <v>No root cause</v>
      </c>
      <c r="AP1501" s="48" t="str" cm="1">
        <f t="array" ref="AP1501">IFERROR(_xlfn.IFS(
AQ1501="MPR ISSUE","TX ISSUE",
AQ1501="BSS Hardware Issue","RAN ISSUE",
AQ1501="Sites strategiques, MLL, Pylone, etc.","ENVTECH",
AQ1501="AKTIVCO DEFAUT GE &amp; POWER Cabinet","POWER ISSUE",
AQ1501="AKTIVCO Coupure ENEO &amp; Baisse de tension","POWER ISSUE",
AQ1501="Coupure ENEO &amp; Baisse de tension","POWER ISSUE",
AQ1501="Defaut GE &amp; POWER Cabinet","POWER ISSUE",
AQ1501="Sharing","POWER ISSUE",
AQ1501="Sites strategiques &amp; DataCenter","POWER ISSUE",
AQ1501="Exclu","Exclu",
AQ1501="SAT","TX ISSUE",
AQ1501="SPARE-ISSUE","SPARE-ISSUE",
AQ1501="Fiber CAmtel","TX ISSUE",
AQ1501="Fiber AOF","TX ISSUE",
AQ1501="Projet OCM (HUAWEI)","TRAVAUX-HUAWEI",
AQ1501="Projet OCM (NOKIA)","TRAVAUX -NOKIA",
AQ1501="ACCESS-ISSUE","ACCESS-ISSUE",
AQ1501="Projet OCM (ZTE, NOKIA, autres projets)","TRAVAUX OCM",
AQ1501="No root CAuse","No root cause",
AQ1501="ODU HS","TX ISSUE",
AQ1501="IP &amp; VLAN","TX ISSUE",
AQ1501="Warehouse HUAWEI","SPARE-ISSUE",
AQ1501="SPARE-HS","SPARE-ISSUE",
AQ1501="Power Telco","RAN ISSUE",AQ1501="no impacts","no impacts"
),"")</f>
        <v>No root cause</v>
      </c>
      <c r="AQ1501" s="127" t="s">
        <v>5344</v>
      </c>
      <c r="AR1501" s="48" t="str" cm="1">
        <f t="array" ref="AR1501">IFERROR(_xlfn.IFS(
AQ1501="MPR ISSUE","ACTIVE",
AQ1501="BSS Hardware Issue","ACTIVE",
AQ1501="Sites strategiques, MLL, Pylone, etc.","PASSIVE",
AQ1501="AKTIVCO DEFAUT GE &amp; POWER Cabinet","PASSIVE",
AQ1501="AKTIVCO Coupure ENEO &amp; Baisse de tension","PASSIVE",
AQ1501="Coupure ENEO &amp; Baisse de tension","PASSIVE",
AQ1501="Defaut GE &amp; POWER Cabinet","PASSIVE",
AQ1501="Sharing","PASSIVE",
AQ1501="Sites strategiques &amp; DataCenter","PASSIVE",
AQ1501="Exclu","Exclu",
AQ1501="SAT","ACTIVE",
AQ1501="SPARE-ISSUE","SPARE-ISSUE",
AQ1501="Fiber CAmtel","ACTIVE",
AQ1501="Fiber AOF","ACTIVE",
AQ1501="Projet OCM (HUAWEI)","PLANNED WORKS",
AQ1501="Projet OCM (NOKIA)","PLANNED WORKS",
AQ1501="ACCESS-ISSUE","ACCESS-ISSUE",
AQ1501="Projet OCM (ZTE, NOKIA, autres projets)","PLANNED WORKS",
AQ1501="No root CAuse","No root cause",
AQ1501="ODU HS","ACTIVE",
AQ1501="IP &amp; VLAN","ACTIVE",
AQ1501="Warehouse HUAWEI","SPARE-ISSUE",
AQ1501="SPARE-HS","SPARE-ISSUE",
AQ1501="Power Telco","ACTIVE", AQ1501="no impacts","no impacts"
),"")</f>
        <v>No root cause</v>
      </c>
      <c r="AS1501" s="92" t="s">
        <v>5537</v>
      </c>
      <c r="AT1501" s="98" t="s">
        <v>886</v>
      </c>
      <c r="AV1501" s="17" t="s">
        <v>5537</v>
      </c>
      <c r="AW1501" s="7" t="s">
        <v>5537</v>
      </c>
      <c r="AX1501" s="6" t="s">
        <v>5537</v>
      </c>
      <c r="AY1501" s="7"/>
      <c r="AZ1501" s="3" t="s">
        <v>5537</v>
      </c>
      <c r="BA1501" s="18" t="s">
        <v>5537</v>
      </c>
      <c r="BB1501" s="18" t="s">
        <v>5537</v>
      </c>
      <c r="BC1501" s="18" t="s">
        <v>5537</v>
      </c>
      <c r="BD1501" s="18" t="s">
        <v>5537</v>
      </c>
      <c r="BE1501" s="18" t="s">
        <v>5537</v>
      </c>
      <c r="BF1501" s="18" t="s">
        <v>5537</v>
      </c>
      <c r="BG1501" s="18" t="s">
        <v>5537</v>
      </c>
      <c r="BH1501" s="18" t="s">
        <v>5537</v>
      </c>
      <c r="BI1501" s="18" t="s">
        <v>5537</v>
      </c>
      <c r="BJ1501" s="18" t="s">
        <v>5537</v>
      </c>
      <c r="BK1501" s="18" t="s">
        <v>5537</v>
      </c>
      <c r="BL1501" s="9" t="s">
        <v>5537</v>
      </c>
      <c r="BM1501" s="14" t="s">
        <v>5537</v>
      </c>
      <c r="BN1501" s="14" t="s">
        <v>5537</v>
      </c>
      <c r="BO1501" s="14" t="str">
        <f>_xlfn.XLOOKUP(B1501,'[4]cell downs 18042026 17h'!$B:$B,'[4]cell downs 18042026 17h'!$B:$B,"")</f>
        <v/>
      </c>
      <c r="BP1501" s="14" t="str">
        <f>_xlfn.XLOOKUP(B1501,'[5]Cells Huawei 19042026 15h'!$B:$B,'[5]Cells Huawei 19042026 15h'!$B:$B,"")</f>
        <v/>
      </c>
      <c r="BQ1501" s="9" t="str">
        <f>_xlfn.XLOOKUP(B1501,'[6]cells down 19042026 9H40'!$B:$B,'[6]cells down 19042026 9H40'!$B:$B,"")</f>
        <v/>
      </c>
      <c r="BR1501" s="9" t="s">
        <v>886</v>
      </c>
      <c r="BS1501" s="9" t="s">
        <v>1129</v>
      </c>
      <c r="BT1501" s="108"/>
    </row>
    <row r="1502" spans="1:72" s="9" customFormat="1" x14ac:dyDescent="0.35">
      <c r="A1502" s="1" t="s">
        <v>778</v>
      </c>
      <c r="B1502" s="8" t="s">
        <v>779</v>
      </c>
      <c r="C1502" s="3" t="str">
        <f>_xlfn.XLOOKUP(B1502,'[1]daily break down'!$D:$D,'[1]daily break down'!$E:$E,"")</f>
        <v>Garoua</v>
      </c>
      <c r="D1502" s="1" t="s">
        <v>11</v>
      </c>
      <c r="E1502" s="1" t="s">
        <v>12</v>
      </c>
      <c r="F1502" s="3" t="s">
        <v>23</v>
      </c>
      <c r="G1502" s="1" t="s">
        <v>24</v>
      </c>
      <c r="H1502" s="32" t="str">
        <f>_xlfn.XLOOKUP(B1502,[2]CALCULATION!$B:$B,[2]CALCULATION!$H:$H,"")</f>
        <v>Huawei</v>
      </c>
      <c r="I1502" s="28">
        <v>0</v>
      </c>
      <c r="J1502" s="28">
        <v>0</v>
      </c>
      <c r="K1502" s="28">
        <v>0</v>
      </c>
      <c r="L1502" s="28">
        <v>2.595949154331926</v>
      </c>
      <c r="M1502" s="28">
        <v>3.287450810854001</v>
      </c>
      <c r="N1502" s="28">
        <v>0</v>
      </c>
      <c r="O1502" s="28">
        <v>0</v>
      </c>
      <c r="P1502" s="28">
        <v>0</v>
      </c>
      <c r="Q1502" s="28">
        <v>0</v>
      </c>
      <c r="R1502" s="28">
        <v>0</v>
      </c>
      <c r="S1502" s="93">
        <v>0</v>
      </c>
      <c r="T1502" s="93">
        <f>_xlfn.XLOOKUP(B1502,'[3]Nur des jours'!$B:$B,'[3]Nur des jours'!$U:$U,"")</f>
        <v>0</v>
      </c>
      <c r="U1502" s="93">
        <v>0</v>
      </c>
      <c r="V1502" s="93">
        <v>2.2288497373249667</v>
      </c>
      <c r="W1502" s="93">
        <v>0</v>
      </c>
      <c r="X1502" s="93">
        <v>0</v>
      </c>
      <c r="Y1502" s="93">
        <v>0</v>
      </c>
      <c r="Z1502" s="93">
        <v>8.586698455910259</v>
      </c>
      <c r="AA1502" s="93">
        <v>0</v>
      </c>
      <c r="AB1502" s="93">
        <v>0</v>
      </c>
      <c r="AC1502" s="93">
        <f>_xlfn.XLOOKUP(B1502,'[3]Nur des jours'!$B:$B,'[3]Nur des jours'!$N:$N,"")</f>
        <v>0</v>
      </c>
      <c r="AD1502" s="93">
        <v>0</v>
      </c>
      <c r="AE1502" s="93">
        <v>0</v>
      </c>
      <c r="AF1502" s="93">
        <v>0</v>
      </c>
      <c r="AG1502" s="93"/>
      <c r="AH1502" s="93">
        <v>0</v>
      </c>
      <c r="AI1502" s="93">
        <v>0</v>
      </c>
      <c r="AJ1502" s="93">
        <v>0</v>
      </c>
      <c r="AK1502" s="93">
        <v>0</v>
      </c>
      <c r="AL1502" s="93">
        <v>0</v>
      </c>
      <c r="AM1502" s="49" t="s">
        <v>5559</v>
      </c>
      <c r="AN1502" s="49"/>
      <c r="AO1502" s="48" t="str" cm="1">
        <f t="array" ref="AO1502">IFERROR(_xlfn.IFS(
AQ1502="MPR ISSUE","PDH",
AQ1502="BSS Hardware Issue","BSS",
AQ1502="Sites strategiques, MLL, Pylone, etc.","ENVTECH",
AQ1502="AKTIVCO DEFAUT GE &amp; POWER Cabinet","AKTIVCO",
AQ1502="AKTIVCO Coupure ENEO &amp; Baisse de tension","AKTIVCO GRID ONLY",
AQ1502="Coupure ENEO &amp; Baisse de tension","IHS GRID ONLY",
AQ1502="Defaut GE &amp; POWER Cabinet","IHS",
AQ1502="Sharing","Partners",
AQ1502="Sites strategiques &amp; DataCenter","SST &amp; DC",
AQ1502="Exclu","Exclu",
AQ1502="SAT","SAT",
AQ1502="SPARE-ISSUE","SPARE-ISSUE",
AQ1502="Fiber CAmtel","TRANS_FO_CAMTEL",
AQ1502="Fiber AOF","Fiber AOF",
AQ1502="Projet OCM (HUAWEI)","TRAVAUX-HUAWEI",
AQ1502="Projet OCM (NOKIA)","TRAVAUX-NOKIA",
AQ1502="ACCESS-ISSUE","ACCESS-ISSUE",
AQ1502="Projet OCM (ZTE, NOKIA, autres projets)","TRAVAUX OCM",
AQ1502="No root CAuse","No root cause",
AQ1502="ODU HS","PDH",
AQ1502="IP &amp; VLAN","PDH",
AQ1502="Warehouse HUAWEI","SPARE-ISSUE",
AQ1502="SPARE-HS","SPARE-ISSUE",
AQ1502="Power Telco","BSS",AQ1502="no impacts","no impacts"
),"")</f>
        <v>No root cause</v>
      </c>
      <c r="AP1502" s="48" t="str" cm="1">
        <f t="array" ref="AP1502">IFERROR(_xlfn.IFS(
AQ1502="MPR ISSUE","TX ISSUE",
AQ1502="BSS Hardware Issue","RAN ISSUE",
AQ1502="Sites strategiques, MLL, Pylone, etc.","ENVTECH",
AQ1502="AKTIVCO DEFAUT GE &amp; POWER Cabinet","POWER ISSUE",
AQ1502="AKTIVCO Coupure ENEO &amp; Baisse de tension","POWER ISSUE",
AQ1502="Coupure ENEO &amp; Baisse de tension","POWER ISSUE",
AQ1502="Defaut GE &amp; POWER Cabinet","POWER ISSUE",
AQ1502="Sharing","POWER ISSUE",
AQ1502="Sites strategiques &amp; DataCenter","POWER ISSUE",
AQ1502="Exclu","Exclu",
AQ1502="SAT","TX ISSUE",
AQ1502="SPARE-ISSUE","SPARE-ISSUE",
AQ1502="Fiber CAmtel","TX ISSUE",
AQ1502="Fiber AOF","TX ISSUE",
AQ1502="Projet OCM (HUAWEI)","TRAVAUX-HUAWEI",
AQ1502="Projet OCM (NOKIA)","TRAVAUX -NOKIA",
AQ1502="ACCESS-ISSUE","ACCESS-ISSUE",
AQ1502="Projet OCM (ZTE, NOKIA, autres projets)","TRAVAUX OCM",
AQ1502="No root CAuse","No root cause",
AQ1502="ODU HS","TX ISSUE",
AQ1502="IP &amp; VLAN","TX ISSUE",
AQ1502="Warehouse HUAWEI","SPARE-ISSUE",
AQ1502="SPARE-HS","SPARE-ISSUE",
AQ1502="Power Telco","RAN ISSUE",AQ1502="no impacts","no impacts"
),"")</f>
        <v>No root cause</v>
      </c>
      <c r="AQ1502" s="127" t="s">
        <v>5344</v>
      </c>
      <c r="AR1502" s="48" t="str" cm="1">
        <f t="array" ref="AR1502">IFERROR(_xlfn.IFS(
AQ1502="MPR ISSUE","ACTIVE",
AQ1502="BSS Hardware Issue","ACTIVE",
AQ1502="Sites strategiques, MLL, Pylone, etc.","PASSIVE",
AQ1502="AKTIVCO DEFAUT GE &amp; POWER Cabinet","PASSIVE",
AQ1502="AKTIVCO Coupure ENEO &amp; Baisse de tension","PASSIVE",
AQ1502="Coupure ENEO &amp; Baisse de tension","PASSIVE",
AQ1502="Defaut GE &amp; POWER Cabinet","PASSIVE",
AQ1502="Sharing","PASSIVE",
AQ1502="Sites strategiques &amp; DataCenter","PASSIVE",
AQ1502="Exclu","Exclu",
AQ1502="SAT","ACTIVE",
AQ1502="SPARE-ISSUE","SPARE-ISSUE",
AQ1502="Fiber CAmtel","ACTIVE",
AQ1502="Fiber AOF","ACTIVE",
AQ1502="Projet OCM (HUAWEI)","PLANNED WORKS",
AQ1502="Projet OCM (NOKIA)","PLANNED WORKS",
AQ1502="ACCESS-ISSUE","ACCESS-ISSUE",
AQ1502="Projet OCM (ZTE, NOKIA, autres projets)","PLANNED WORKS",
AQ1502="No root CAuse","No root cause",
AQ1502="ODU HS","ACTIVE",
AQ1502="IP &amp; VLAN","ACTIVE",
AQ1502="Warehouse HUAWEI","SPARE-ISSUE",
AQ1502="SPARE-HS","SPARE-ISSUE",
AQ1502="Power Telco","ACTIVE", AQ1502="no impacts","no impacts"
),"")</f>
        <v>No root cause</v>
      </c>
      <c r="AS1502" s="92" t="s">
        <v>5537</v>
      </c>
      <c r="AT1502" s="98" t="s">
        <v>779</v>
      </c>
      <c r="AV1502" s="17" t="s">
        <v>5537</v>
      </c>
      <c r="AW1502" s="7" t="s">
        <v>5537</v>
      </c>
      <c r="AX1502" s="6" t="s">
        <v>5537</v>
      </c>
      <c r="AY1502" s="7"/>
      <c r="AZ1502" s="3" t="s">
        <v>5537</v>
      </c>
      <c r="BA1502" s="18" t="s">
        <v>5537</v>
      </c>
      <c r="BB1502" s="18" t="s">
        <v>5537</v>
      </c>
      <c r="BC1502" s="18" t="s">
        <v>5537</v>
      </c>
      <c r="BD1502" s="18" t="s">
        <v>5537</v>
      </c>
      <c r="BE1502" s="18" t="s">
        <v>5537</v>
      </c>
      <c r="BF1502" s="18" t="s">
        <v>5537</v>
      </c>
      <c r="BG1502" s="18" t="s">
        <v>5537</v>
      </c>
      <c r="BH1502" s="18" t="s">
        <v>5537</v>
      </c>
      <c r="BI1502" s="18" t="s">
        <v>5537</v>
      </c>
      <c r="BJ1502" s="18" t="s">
        <v>5537</v>
      </c>
      <c r="BK1502" s="18" t="s">
        <v>5537</v>
      </c>
      <c r="BL1502" s="9" t="s">
        <v>5537</v>
      </c>
      <c r="BM1502" s="14" t="s">
        <v>5537</v>
      </c>
      <c r="BN1502" s="14" t="s">
        <v>5537</v>
      </c>
      <c r="BO1502" s="14" t="str">
        <f>_xlfn.XLOOKUP(B1502,'[4]cell downs 18042026 17h'!$B:$B,'[4]cell downs 18042026 17h'!$B:$B,"")</f>
        <v/>
      </c>
      <c r="BP1502" s="14" t="str">
        <f>_xlfn.XLOOKUP(B1502,'[5]Cells Huawei 19042026 15h'!$B:$B,'[5]Cells Huawei 19042026 15h'!$B:$B,"")</f>
        <v/>
      </c>
      <c r="BQ1502" s="9" t="str">
        <f>_xlfn.XLOOKUP(B1502,'[6]cells down 19042026 9H40'!$B:$B,'[6]cells down 19042026 9H40'!$B:$B,"")</f>
        <v/>
      </c>
      <c r="BR1502" s="9" t="s">
        <v>779</v>
      </c>
      <c r="BS1502" s="9" t="s">
        <v>5537</v>
      </c>
      <c r="BT1502" s="108"/>
    </row>
    <row r="1503" spans="1:72" s="9" customFormat="1" x14ac:dyDescent="0.35">
      <c r="A1503" s="1" t="s">
        <v>3831</v>
      </c>
      <c r="B1503" s="8" t="s">
        <v>3832</v>
      </c>
      <c r="C1503" s="3" t="str">
        <f>_xlfn.XLOOKUP(B1503,'[1]daily break down'!$D:$D,'[1]daily break down'!$E:$E,"")</f>
        <v>NORD</v>
      </c>
      <c r="D1503" s="1" t="s">
        <v>11</v>
      </c>
      <c r="E1503" s="1" t="s">
        <v>66</v>
      </c>
      <c r="F1503" s="3" t="s">
        <v>23</v>
      </c>
      <c r="G1503" s="1" t="s">
        <v>3833</v>
      </c>
      <c r="H1503" s="32" t="str">
        <f>_xlfn.XLOOKUP(B1503,[2]CALCULATION!$B:$B,[2]CALCULATION!$H:$H,"")</f>
        <v>HUAWEI</v>
      </c>
      <c r="I1503" s="28">
        <v>0</v>
      </c>
      <c r="J1503" s="28">
        <v>0</v>
      </c>
      <c r="K1503" s="28">
        <v>0</v>
      </c>
      <c r="L1503" s="28">
        <v>0</v>
      </c>
      <c r="M1503" s="28">
        <v>0</v>
      </c>
      <c r="N1503" s="28">
        <v>0</v>
      </c>
      <c r="O1503" s="28">
        <v>0</v>
      </c>
      <c r="P1503" s="28">
        <v>0</v>
      </c>
      <c r="Q1503" s="28">
        <v>0</v>
      </c>
      <c r="R1503" s="28">
        <v>0</v>
      </c>
      <c r="S1503" s="93">
        <v>0</v>
      </c>
      <c r="T1503" s="93">
        <f>_xlfn.XLOOKUP(B1503,'[3]Nur des jours'!$B:$B,'[3]Nur des jours'!$U:$U,"")</f>
        <v>0</v>
      </c>
      <c r="U1503" s="93">
        <v>0</v>
      </c>
      <c r="V1503" s="93">
        <v>1.2446209403794732</v>
      </c>
      <c r="W1503" s="93">
        <v>0</v>
      </c>
      <c r="X1503" s="93">
        <v>0</v>
      </c>
      <c r="Y1503" s="93">
        <v>0</v>
      </c>
      <c r="Z1503" s="93">
        <v>0</v>
      </c>
      <c r="AA1503" s="93">
        <v>0</v>
      </c>
      <c r="AB1503" s="93">
        <v>0</v>
      </c>
      <c r="AC1503" s="93">
        <f>_xlfn.XLOOKUP(B1503,'[3]Nur des jours'!$B:$B,'[3]Nur des jours'!$N:$N,"")</f>
        <v>0</v>
      </c>
      <c r="AD1503" s="93">
        <v>0</v>
      </c>
      <c r="AE1503" s="93">
        <v>0</v>
      </c>
      <c r="AF1503" s="93">
        <v>0</v>
      </c>
      <c r="AG1503" s="93"/>
      <c r="AH1503" s="93">
        <v>0</v>
      </c>
      <c r="AI1503" s="93">
        <v>0</v>
      </c>
      <c r="AJ1503" s="93">
        <v>0</v>
      </c>
      <c r="AK1503" s="93">
        <v>0</v>
      </c>
      <c r="AL1503" s="93">
        <v>0</v>
      </c>
      <c r="AM1503" s="49" t="s">
        <v>5559</v>
      </c>
      <c r="AN1503" s="49"/>
      <c r="AO1503" s="48" t="str" cm="1">
        <f t="array" ref="AO1503">IFERROR(_xlfn.IFS(
AQ1503="MPR ISSUE","PDH",
AQ1503="BSS Hardware Issue","BSS",
AQ1503="Sites strategiques, MLL, Pylone, etc.","ENVTECH",
AQ1503="AKTIVCO DEFAUT GE &amp; POWER Cabinet","AKTIVCO",
AQ1503="AKTIVCO Coupure ENEO &amp; Baisse de tension","AKTIVCO GRID ONLY",
AQ1503="Coupure ENEO &amp; Baisse de tension","IHS GRID ONLY",
AQ1503="Defaut GE &amp; POWER Cabinet","IHS",
AQ1503="Sharing","Partners",
AQ1503="Sites strategiques &amp; DataCenter","SST &amp; DC",
AQ1503="Exclu","Exclu",
AQ1503="SAT","SAT",
AQ1503="SPARE-ISSUE","SPARE-ISSUE",
AQ1503="Fiber CAmtel","TRANS_FO_CAMTEL",
AQ1503="Fiber AOF","Fiber AOF",
AQ1503="Projet OCM (HUAWEI)","TRAVAUX-HUAWEI",
AQ1503="Projet OCM (NOKIA)","TRAVAUX-NOKIA",
AQ1503="ACCESS-ISSUE","ACCESS-ISSUE",
AQ1503="Projet OCM (ZTE, NOKIA, autres projets)","TRAVAUX OCM",
AQ1503="No root CAuse","No root cause",
AQ1503="ODU HS","PDH",
AQ1503="IP &amp; VLAN","PDH",
AQ1503="Warehouse HUAWEI","SPARE-ISSUE",
AQ1503="SPARE-HS","SPARE-ISSUE",
AQ1503="Power Telco","BSS",AQ1503="no impacts","no impacts"
),"")</f>
        <v>No root cause</v>
      </c>
      <c r="AP1503" s="48" t="str" cm="1">
        <f t="array" ref="AP1503">IFERROR(_xlfn.IFS(
AQ1503="MPR ISSUE","TX ISSUE",
AQ1503="BSS Hardware Issue","RAN ISSUE",
AQ1503="Sites strategiques, MLL, Pylone, etc.","ENVTECH",
AQ1503="AKTIVCO DEFAUT GE &amp; POWER Cabinet","POWER ISSUE",
AQ1503="AKTIVCO Coupure ENEO &amp; Baisse de tension","POWER ISSUE",
AQ1503="Coupure ENEO &amp; Baisse de tension","POWER ISSUE",
AQ1503="Defaut GE &amp; POWER Cabinet","POWER ISSUE",
AQ1503="Sharing","POWER ISSUE",
AQ1503="Sites strategiques &amp; DataCenter","POWER ISSUE",
AQ1503="Exclu","Exclu",
AQ1503="SAT","TX ISSUE",
AQ1503="SPARE-ISSUE","SPARE-ISSUE",
AQ1503="Fiber CAmtel","TX ISSUE",
AQ1503="Fiber AOF","TX ISSUE",
AQ1503="Projet OCM (HUAWEI)","TRAVAUX-HUAWEI",
AQ1503="Projet OCM (NOKIA)","TRAVAUX -NOKIA",
AQ1503="ACCESS-ISSUE","ACCESS-ISSUE",
AQ1503="Projet OCM (ZTE, NOKIA, autres projets)","TRAVAUX OCM",
AQ1503="No root CAuse","No root cause",
AQ1503="ODU HS","TX ISSUE",
AQ1503="IP &amp; VLAN","TX ISSUE",
AQ1503="Warehouse HUAWEI","SPARE-ISSUE",
AQ1503="SPARE-HS","SPARE-ISSUE",
AQ1503="Power Telco","RAN ISSUE",AQ1503="no impacts","no impacts"
),"")</f>
        <v>No root cause</v>
      </c>
      <c r="AQ1503" s="127" t="s">
        <v>5344</v>
      </c>
      <c r="AR1503" s="48" t="str" cm="1">
        <f t="array" ref="AR1503">IFERROR(_xlfn.IFS(
AQ1503="MPR ISSUE","ACTIVE",
AQ1503="BSS Hardware Issue","ACTIVE",
AQ1503="Sites strategiques, MLL, Pylone, etc.","PASSIVE",
AQ1503="AKTIVCO DEFAUT GE &amp; POWER Cabinet","PASSIVE",
AQ1503="AKTIVCO Coupure ENEO &amp; Baisse de tension","PASSIVE",
AQ1503="Coupure ENEO &amp; Baisse de tension","PASSIVE",
AQ1503="Defaut GE &amp; POWER Cabinet","PASSIVE",
AQ1503="Sharing","PASSIVE",
AQ1503="Sites strategiques &amp; DataCenter","PASSIVE",
AQ1503="Exclu","Exclu",
AQ1503="SAT","ACTIVE",
AQ1503="SPARE-ISSUE","SPARE-ISSUE",
AQ1503="Fiber CAmtel","ACTIVE",
AQ1503="Fiber AOF","ACTIVE",
AQ1503="Projet OCM (HUAWEI)","PLANNED WORKS",
AQ1503="Projet OCM (NOKIA)","PLANNED WORKS",
AQ1503="ACCESS-ISSUE","ACCESS-ISSUE",
AQ1503="Projet OCM (ZTE, NOKIA, autres projets)","PLANNED WORKS",
AQ1503="No root CAuse","No root cause",
AQ1503="ODU HS","ACTIVE",
AQ1503="IP &amp; VLAN","ACTIVE",
AQ1503="Warehouse HUAWEI","SPARE-ISSUE",
AQ1503="SPARE-HS","SPARE-ISSUE",
AQ1503="Power Telco","ACTIVE", AQ1503="no impacts","no impacts"
),"")</f>
        <v>No root cause</v>
      </c>
      <c r="AS1503" s="92" t="s">
        <v>5537</v>
      </c>
      <c r="AT1503" s="98" t="s">
        <v>3832</v>
      </c>
      <c r="AV1503" s="17" t="s">
        <v>5537</v>
      </c>
      <c r="AW1503" s="7" t="s">
        <v>5537</v>
      </c>
      <c r="AX1503" s="6" t="s">
        <v>5537</v>
      </c>
      <c r="AY1503" s="7"/>
      <c r="AZ1503" s="3" t="s">
        <v>5537</v>
      </c>
      <c r="BA1503" s="18" t="s">
        <v>5537</v>
      </c>
      <c r="BB1503" s="18" t="s">
        <v>5537</v>
      </c>
      <c r="BC1503" s="18" t="s">
        <v>5537</v>
      </c>
      <c r="BD1503" s="18" t="s">
        <v>5537</v>
      </c>
      <c r="BE1503" s="18" t="s">
        <v>5537</v>
      </c>
      <c r="BF1503" s="18" t="s">
        <v>5537</v>
      </c>
      <c r="BG1503" s="18" t="s">
        <v>5537</v>
      </c>
      <c r="BH1503" s="18" t="s">
        <v>5537</v>
      </c>
      <c r="BI1503" s="18" t="s">
        <v>5537</v>
      </c>
      <c r="BJ1503" s="18" t="s">
        <v>5537</v>
      </c>
      <c r="BK1503" s="18" t="s">
        <v>5537</v>
      </c>
      <c r="BL1503" s="9" t="s">
        <v>5537</v>
      </c>
      <c r="BM1503" s="14" t="s">
        <v>5537</v>
      </c>
      <c r="BN1503" s="14" t="s">
        <v>5537</v>
      </c>
      <c r="BO1503" s="14" t="str">
        <f>_xlfn.XLOOKUP(B1503,'[4]cell downs 18042026 17h'!$B:$B,'[4]cell downs 18042026 17h'!$B:$B,"")</f>
        <v/>
      </c>
      <c r="BP1503" s="14" t="str">
        <f>_xlfn.XLOOKUP(B1503,'[5]Cells Huawei 19042026 15h'!$B:$B,'[5]Cells Huawei 19042026 15h'!$B:$B,"")</f>
        <v>NRD_069</v>
      </c>
      <c r="BQ1503" s="9" t="str">
        <f>_xlfn.XLOOKUP(B1503,'[6]cells down 19042026 9H40'!$B:$B,'[6]cells down 19042026 9H40'!$B:$B,"")</f>
        <v/>
      </c>
      <c r="BR1503" s="9" t="s">
        <v>3832</v>
      </c>
      <c r="BS1503" s="9" t="s">
        <v>12</v>
      </c>
      <c r="BT1503" s="108"/>
    </row>
    <row r="1504" spans="1:72" s="9" customFormat="1" ht="19" customHeight="1" x14ac:dyDescent="0.35">
      <c r="A1504" s="1" t="s">
        <v>2669</v>
      </c>
      <c r="B1504" s="8" t="s">
        <v>2670</v>
      </c>
      <c r="C1504" s="3" t="str">
        <f>_xlfn.XLOOKUP(B1504,'[1]daily break down'!$D:$D,'[1]daily break down'!$E:$E,"")</f>
        <v>NORD-OUEST</v>
      </c>
      <c r="D1504" s="1" t="s">
        <v>11</v>
      </c>
      <c r="E1504" s="1" t="s">
        <v>12</v>
      </c>
      <c r="F1504" s="3" t="s">
        <v>102</v>
      </c>
      <c r="G1504" s="1" t="s">
        <v>52</v>
      </c>
      <c r="H1504" s="32" t="str">
        <f>_xlfn.XLOOKUP(B1504,[2]CALCULATION!$B:$B,[2]CALCULATION!$H:$H,"")</f>
        <v>Huawei</v>
      </c>
      <c r="I1504" s="28">
        <v>0</v>
      </c>
      <c r="J1504" s="28">
        <v>0</v>
      </c>
      <c r="K1504" s="28">
        <v>0</v>
      </c>
      <c r="L1504" s="28">
        <v>0</v>
      </c>
      <c r="M1504" s="28">
        <v>0.56287507169701478</v>
      </c>
      <c r="N1504" s="28">
        <v>0</v>
      </c>
      <c r="O1504" s="28">
        <v>0</v>
      </c>
      <c r="P1504" s="28">
        <v>0</v>
      </c>
      <c r="Q1504" s="28">
        <v>0</v>
      </c>
      <c r="R1504" s="28">
        <v>0</v>
      </c>
      <c r="S1504" s="93">
        <v>1.0384474350303767</v>
      </c>
      <c r="T1504" s="93">
        <f>_xlfn.XLOOKUP(B1504,'[3]Nur des jours'!$B:$B,'[3]Nur des jours'!$U:$U,"")</f>
        <v>0</v>
      </c>
      <c r="U1504" s="93">
        <v>0</v>
      </c>
      <c r="V1504" s="93">
        <v>1.0907042145003467</v>
      </c>
      <c r="W1504" s="93">
        <v>0</v>
      </c>
      <c r="X1504" s="93">
        <v>0</v>
      </c>
      <c r="Y1504" s="93">
        <v>0</v>
      </c>
      <c r="Z1504" s="93">
        <v>3.5271899335964356</v>
      </c>
      <c r="AA1504" s="93">
        <v>0</v>
      </c>
      <c r="AB1504" s="93">
        <v>0</v>
      </c>
      <c r="AC1504" s="93">
        <f>_xlfn.XLOOKUP(B1504,'[3]Nur des jours'!$B:$B,'[3]Nur des jours'!$N:$N,"")</f>
        <v>0</v>
      </c>
      <c r="AD1504" s="93">
        <v>0</v>
      </c>
      <c r="AE1504" s="93">
        <v>0</v>
      </c>
      <c r="AF1504" s="93">
        <v>0</v>
      </c>
      <c r="AG1504" s="93"/>
      <c r="AH1504" s="93">
        <v>0</v>
      </c>
      <c r="AI1504" s="93">
        <v>0</v>
      </c>
      <c r="AJ1504" s="93">
        <v>0</v>
      </c>
      <c r="AK1504" s="93">
        <v>0</v>
      </c>
      <c r="AL1504" s="93">
        <v>0</v>
      </c>
      <c r="AM1504" s="49" t="s">
        <v>5559</v>
      </c>
      <c r="AN1504" s="49"/>
      <c r="AO1504" s="48" t="str" cm="1">
        <f t="array" ref="AO1504">IFERROR(_xlfn.IFS(
AQ1504="MPR ISSUE","PDH",
AQ1504="BSS Hardware Issue","BSS",
AQ1504="Sites strategiques, MLL, Pylone, etc.","ENVTECH",
AQ1504="AKTIVCO DEFAUT GE &amp; POWER Cabinet","AKTIVCO",
AQ1504="AKTIVCO Coupure ENEO &amp; Baisse de tension","AKTIVCO GRID ONLY",
AQ1504="Coupure ENEO &amp; Baisse de tension","IHS GRID ONLY",
AQ1504="Defaut GE &amp; POWER Cabinet","IHS",
AQ1504="Sharing","Partners",
AQ1504="Sites strategiques &amp; DataCenter","SST &amp; DC",
AQ1504="Exclu","Exclu",
AQ1504="SAT","SAT",
AQ1504="SPARE-ISSUE","SPARE-ISSUE",
AQ1504="Fiber CAmtel","TRANS_FO_CAMTEL",
AQ1504="Fiber AOF","Fiber AOF",
AQ1504="Projet OCM (HUAWEI)","TRAVAUX-HUAWEI",
AQ1504="Projet OCM (NOKIA)","TRAVAUX-NOKIA",
AQ1504="ACCESS-ISSUE","ACCESS-ISSUE",
AQ1504="Projet OCM (ZTE, NOKIA, autres projets)","TRAVAUX OCM",
AQ1504="No root CAuse","No root cause",
AQ1504="ODU HS","PDH",
AQ1504="IP &amp; VLAN","PDH",
AQ1504="Warehouse HUAWEI","SPARE-ISSUE",
AQ1504="SPARE-HS","SPARE-ISSUE",
AQ1504="Power Telco","BSS",AQ1504="no impacts","no impacts"
),"")</f>
        <v>No root cause</v>
      </c>
      <c r="AP1504" s="48" t="str" cm="1">
        <f t="array" ref="AP1504">IFERROR(_xlfn.IFS(
AQ1504="MPR ISSUE","TX ISSUE",
AQ1504="BSS Hardware Issue","RAN ISSUE",
AQ1504="Sites strategiques, MLL, Pylone, etc.","ENVTECH",
AQ1504="AKTIVCO DEFAUT GE &amp; POWER Cabinet","POWER ISSUE",
AQ1504="AKTIVCO Coupure ENEO &amp; Baisse de tension","POWER ISSUE",
AQ1504="Coupure ENEO &amp; Baisse de tension","POWER ISSUE",
AQ1504="Defaut GE &amp; POWER Cabinet","POWER ISSUE",
AQ1504="Sharing","POWER ISSUE",
AQ1504="Sites strategiques &amp; DataCenter","POWER ISSUE",
AQ1504="Exclu","Exclu",
AQ1504="SAT","TX ISSUE",
AQ1504="SPARE-ISSUE","SPARE-ISSUE",
AQ1504="Fiber CAmtel","TX ISSUE",
AQ1504="Fiber AOF","TX ISSUE",
AQ1504="Projet OCM (HUAWEI)","TRAVAUX-HUAWEI",
AQ1504="Projet OCM (NOKIA)","TRAVAUX -NOKIA",
AQ1504="ACCESS-ISSUE","ACCESS-ISSUE",
AQ1504="Projet OCM (ZTE, NOKIA, autres projets)","TRAVAUX OCM",
AQ1504="No root CAuse","No root cause",
AQ1504="ODU HS","TX ISSUE",
AQ1504="IP &amp; VLAN","TX ISSUE",
AQ1504="Warehouse HUAWEI","SPARE-ISSUE",
AQ1504="SPARE-HS","SPARE-ISSUE",
AQ1504="Power Telco","RAN ISSUE",AQ1504="no impacts","no impacts"
),"")</f>
        <v>No root cause</v>
      </c>
      <c r="AQ1504" s="127" t="s">
        <v>5344</v>
      </c>
      <c r="AR1504" s="48" t="str" cm="1">
        <f t="array" ref="AR1504">IFERROR(_xlfn.IFS(
AQ1504="MPR ISSUE","ACTIVE",
AQ1504="BSS Hardware Issue","ACTIVE",
AQ1504="Sites strategiques, MLL, Pylone, etc.","PASSIVE",
AQ1504="AKTIVCO DEFAUT GE &amp; POWER Cabinet","PASSIVE",
AQ1504="AKTIVCO Coupure ENEO &amp; Baisse de tension","PASSIVE",
AQ1504="Coupure ENEO &amp; Baisse de tension","PASSIVE",
AQ1504="Defaut GE &amp; POWER Cabinet","PASSIVE",
AQ1504="Sharing","PASSIVE",
AQ1504="Sites strategiques &amp; DataCenter","PASSIVE",
AQ1504="Exclu","Exclu",
AQ1504="SAT","ACTIVE",
AQ1504="SPARE-ISSUE","SPARE-ISSUE",
AQ1504="Fiber CAmtel","ACTIVE",
AQ1504="Fiber AOF","ACTIVE",
AQ1504="Projet OCM (HUAWEI)","PLANNED WORKS",
AQ1504="Projet OCM (NOKIA)","PLANNED WORKS",
AQ1504="ACCESS-ISSUE","ACCESS-ISSUE",
AQ1504="Projet OCM (ZTE, NOKIA, autres projets)","PLANNED WORKS",
AQ1504="No root CAuse","No root cause",
AQ1504="ODU HS","ACTIVE",
AQ1504="IP &amp; VLAN","ACTIVE",
AQ1504="Warehouse HUAWEI","SPARE-ISSUE",
AQ1504="SPARE-HS","SPARE-ISSUE",
AQ1504="Power Telco","ACTIVE", AQ1504="no impacts","no impacts"
),"")</f>
        <v>No root cause</v>
      </c>
      <c r="AS1504" s="92" t="s">
        <v>5537</v>
      </c>
      <c r="AT1504" s="98" t="s">
        <v>2670</v>
      </c>
      <c r="AV1504" s="17" t="s">
        <v>5537</v>
      </c>
      <c r="AW1504" s="7" t="s">
        <v>5537</v>
      </c>
      <c r="AX1504" s="6" t="s">
        <v>5537</v>
      </c>
      <c r="AY1504" s="7"/>
      <c r="AZ1504" s="3" t="s">
        <v>5537</v>
      </c>
      <c r="BA1504" s="18" t="s">
        <v>5537</v>
      </c>
      <c r="BB1504" s="18" t="s">
        <v>5537</v>
      </c>
      <c r="BC1504" s="18" t="s">
        <v>5537</v>
      </c>
      <c r="BD1504" s="18" t="s">
        <v>5537</v>
      </c>
      <c r="BE1504" s="18" t="s">
        <v>5537</v>
      </c>
      <c r="BF1504" s="18" t="s">
        <v>5537</v>
      </c>
      <c r="BG1504" s="18" t="s">
        <v>5537</v>
      </c>
      <c r="BH1504" s="18" t="s">
        <v>5537</v>
      </c>
      <c r="BI1504" s="18" t="s">
        <v>5537</v>
      </c>
      <c r="BJ1504" s="18" t="s">
        <v>5537</v>
      </c>
      <c r="BK1504" s="18" t="s">
        <v>5537</v>
      </c>
      <c r="BL1504" s="9" t="s">
        <v>5537</v>
      </c>
      <c r="BM1504" s="14" t="s">
        <v>5537</v>
      </c>
      <c r="BN1504" s="14" t="s">
        <v>5537</v>
      </c>
      <c r="BO1504" s="14" t="str">
        <f>_xlfn.XLOOKUP(B1504,'[4]cell downs 18042026 17h'!$B:$B,'[4]cell downs 18042026 17h'!$B:$B,"")</f>
        <v/>
      </c>
      <c r="BP1504" s="14" t="str">
        <f>_xlfn.XLOOKUP(B1504,'[5]Cells Huawei 19042026 15h'!$B:$B,'[5]Cells Huawei 19042026 15h'!$B:$B,"")</f>
        <v/>
      </c>
      <c r="BQ1504" s="9" t="str">
        <f>_xlfn.XLOOKUP(B1504,'[6]cells down 19042026 9H40'!$B:$B,'[6]cells down 19042026 9H40'!$B:$B,"")</f>
        <v/>
      </c>
      <c r="BR1504" s="9" t="s">
        <v>2670</v>
      </c>
      <c r="BS1504" s="9" t="s">
        <v>12</v>
      </c>
      <c r="BT1504" s="108"/>
    </row>
    <row r="1505" spans="1:72" s="9" customFormat="1" ht="22" customHeight="1" x14ac:dyDescent="0.35">
      <c r="A1505" s="1" t="s">
        <v>1672</v>
      </c>
      <c r="B1505" s="8" t="s">
        <v>1673</v>
      </c>
      <c r="C1505" s="3" t="str">
        <f>_xlfn.XLOOKUP(B1505,'[1]daily break down'!$D:$D,'[1]daily break down'!$E:$E,"")</f>
        <v>CENTRE</v>
      </c>
      <c r="D1505" s="1" t="s">
        <v>18</v>
      </c>
      <c r="E1505" s="1"/>
      <c r="F1505" s="3" t="s">
        <v>37</v>
      </c>
      <c r="G1505" s="1" t="s">
        <v>1618</v>
      </c>
      <c r="H1505" s="34" t="str">
        <f>_xlfn.XLOOKUP(B1505,[2]CALCULATION!$B:$B,[2]CALCULATION!$H:$H,"")</f>
        <v>ZTE</v>
      </c>
      <c r="I1505" s="28">
        <v>1.5248991961373319E-2</v>
      </c>
      <c r="J1505" s="28">
        <v>0.19985988762473889</v>
      </c>
      <c r="K1505" s="28">
        <v>2.773176327571889</v>
      </c>
      <c r="L1505" s="28">
        <v>0</v>
      </c>
      <c r="M1505" s="28">
        <v>6.1901633122451365</v>
      </c>
      <c r="N1505" s="28">
        <v>5.8409881489472029E-2</v>
      </c>
      <c r="O1505" s="28">
        <v>1.5945451769667809</v>
      </c>
      <c r="P1505" s="28">
        <v>0</v>
      </c>
      <c r="Q1505" s="28">
        <v>6.1743792679342411</v>
      </c>
      <c r="R1505" s="28">
        <v>4.2660437230511965</v>
      </c>
      <c r="S1505" s="93">
        <v>2.2073763030308222</v>
      </c>
      <c r="T1505" s="93">
        <f>_xlfn.XLOOKUP(B1505,'[3]Nur des jours'!$B:$B,'[3]Nur des jours'!$U:$U,"")</f>
        <v>0</v>
      </c>
      <c r="U1505" s="93">
        <v>0.39784709202615121</v>
      </c>
      <c r="V1505" s="93">
        <v>0.88945319076685136</v>
      </c>
      <c r="W1505" s="93">
        <v>0</v>
      </c>
      <c r="X1505" s="93">
        <v>0</v>
      </c>
      <c r="Y1505" s="93">
        <v>0</v>
      </c>
      <c r="Z1505" s="93">
        <v>0</v>
      </c>
      <c r="AA1505" s="93">
        <v>0</v>
      </c>
      <c r="AB1505" s="93">
        <v>0</v>
      </c>
      <c r="AC1505" s="93">
        <f>_xlfn.XLOOKUP(B1505,'[3]Nur des jours'!$B:$B,'[3]Nur des jours'!$N:$N,"")</f>
        <v>0</v>
      </c>
      <c r="AD1505" s="93">
        <v>0</v>
      </c>
      <c r="AE1505" s="93">
        <v>0</v>
      </c>
      <c r="AF1505" s="93">
        <v>0</v>
      </c>
      <c r="AG1505" s="93"/>
      <c r="AH1505" s="93">
        <v>0</v>
      </c>
      <c r="AI1505" s="93">
        <v>0</v>
      </c>
      <c r="AJ1505" s="93">
        <v>0</v>
      </c>
      <c r="AK1505" s="93">
        <v>0</v>
      </c>
      <c r="AL1505" s="93">
        <v>0</v>
      </c>
      <c r="AM1505" s="49" t="s">
        <v>5559</v>
      </c>
      <c r="AN1505" s="49"/>
      <c r="AO1505" s="48" t="str" cm="1">
        <f t="array" ref="AO1505">IFERROR(_xlfn.IFS(
AQ1505="MPR ISSUE","PDH",
AQ1505="BSS Hardware Issue","BSS",
AQ1505="Sites strategiques, MLL, Pylone, etc.","ENVTECH",
AQ1505="AKTIVCO DEFAUT GE &amp; POWER Cabinet","AKTIVCO",
AQ1505="AKTIVCO Coupure ENEO &amp; Baisse de tension","AKTIVCO GRID ONLY",
AQ1505="Coupure ENEO &amp; Baisse de tension","IHS GRID ONLY",
AQ1505="Defaut GE &amp; POWER Cabinet","IHS",
AQ1505="Sharing","Partners",
AQ1505="Sites strategiques &amp; DataCenter","SST &amp; DC",
AQ1505="Exclu","Exclu",
AQ1505="SAT","SAT",
AQ1505="SPARE-ISSUE","SPARE-ISSUE",
AQ1505="Fiber CAmtel","TRANS_FO_CAMTEL",
AQ1505="Fiber AOF","Fiber AOF",
AQ1505="Projet OCM (HUAWEI)","TRAVAUX-HUAWEI",
AQ1505="Projet OCM (NOKIA)","TRAVAUX-NOKIA",
AQ1505="ACCESS-ISSUE","ACCESS-ISSUE",
AQ1505="Projet OCM (ZTE, NOKIA, autres projets)","TRAVAUX OCM",
AQ1505="No root CAuse","No root cause",
AQ1505="ODU HS","PDH",
AQ1505="IP &amp; VLAN","PDH",
AQ1505="Warehouse HUAWEI","SPARE-ISSUE",
AQ1505="SPARE-HS","SPARE-ISSUE",
AQ1505="Power Telco","BSS",AQ1505="no impacts","no impacts"
),"")</f>
        <v>No root cause</v>
      </c>
      <c r="AP1505" s="48" t="str" cm="1">
        <f t="array" ref="AP1505">IFERROR(_xlfn.IFS(
AQ1505="MPR ISSUE","TX ISSUE",
AQ1505="BSS Hardware Issue","RAN ISSUE",
AQ1505="Sites strategiques, MLL, Pylone, etc.","ENVTECH",
AQ1505="AKTIVCO DEFAUT GE &amp; POWER Cabinet","POWER ISSUE",
AQ1505="AKTIVCO Coupure ENEO &amp; Baisse de tension","POWER ISSUE",
AQ1505="Coupure ENEO &amp; Baisse de tension","POWER ISSUE",
AQ1505="Defaut GE &amp; POWER Cabinet","POWER ISSUE",
AQ1505="Sharing","POWER ISSUE",
AQ1505="Sites strategiques &amp; DataCenter","POWER ISSUE",
AQ1505="Exclu","Exclu",
AQ1505="SAT","TX ISSUE",
AQ1505="SPARE-ISSUE","SPARE-ISSUE",
AQ1505="Fiber CAmtel","TX ISSUE",
AQ1505="Fiber AOF","TX ISSUE",
AQ1505="Projet OCM (HUAWEI)","TRAVAUX-HUAWEI",
AQ1505="Projet OCM (NOKIA)","TRAVAUX -NOKIA",
AQ1505="ACCESS-ISSUE","ACCESS-ISSUE",
AQ1505="Projet OCM (ZTE, NOKIA, autres projets)","TRAVAUX OCM",
AQ1505="No root CAuse","No root cause",
AQ1505="ODU HS","TX ISSUE",
AQ1505="IP &amp; VLAN","TX ISSUE",
AQ1505="Warehouse HUAWEI","SPARE-ISSUE",
AQ1505="SPARE-HS","SPARE-ISSUE",
AQ1505="Power Telco","RAN ISSUE",AQ1505="no impacts","no impacts"
),"")</f>
        <v>No root cause</v>
      </c>
      <c r="AQ1505" s="67" t="s">
        <v>5344</v>
      </c>
      <c r="AR1505" s="48" t="str" cm="1">
        <f t="array" ref="AR1505">IFERROR(_xlfn.IFS(
AQ1505="MPR ISSUE","ACTIVE",
AQ1505="BSS Hardware Issue","ACTIVE",
AQ1505="Sites strategiques, MLL, Pylone, etc.","PASSIVE",
AQ1505="AKTIVCO DEFAUT GE &amp; POWER Cabinet","PASSIVE",
AQ1505="AKTIVCO Coupure ENEO &amp; Baisse de tension","PASSIVE",
AQ1505="Coupure ENEO &amp; Baisse de tension","PASSIVE",
AQ1505="Defaut GE &amp; POWER Cabinet","PASSIVE",
AQ1505="Sharing","PASSIVE",
AQ1505="Sites strategiques &amp; DataCenter","PASSIVE",
AQ1505="Exclu","Exclu",
AQ1505="SAT","ACTIVE",
AQ1505="SPARE-ISSUE","SPARE-ISSUE",
AQ1505="Fiber CAmtel","ACTIVE",
AQ1505="Fiber AOF","ACTIVE",
AQ1505="Projet OCM (HUAWEI)","PLANNED WORKS",
AQ1505="Projet OCM (NOKIA)","PLANNED WORKS",
AQ1505="ACCESS-ISSUE","ACCESS-ISSUE",
AQ1505="Projet OCM (ZTE, NOKIA, autres projets)","PLANNED WORKS",
AQ1505="No root CAuse","No root cause",
AQ1505="ODU HS","ACTIVE",
AQ1505="IP &amp; VLAN","ACTIVE",
AQ1505="Warehouse HUAWEI","SPARE-ISSUE",
AQ1505="SPARE-HS","SPARE-ISSUE",
AQ1505="Power Telco","ACTIVE", AQ1505="no impacts","no impacts"
),"")</f>
        <v>No root cause</v>
      </c>
      <c r="AS1505" s="92" t="s">
        <v>5537</v>
      </c>
      <c r="AT1505" s="98" t="s">
        <v>1673</v>
      </c>
      <c r="AV1505" s="17" t="s">
        <v>5537</v>
      </c>
      <c r="AW1505" s="7" t="s">
        <v>5537</v>
      </c>
      <c r="AX1505" s="6" t="s">
        <v>5537</v>
      </c>
      <c r="AY1505" s="7"/>
      <c r="AZ1505" s="3" t="s">
        <v>5537</v>
      </c>
      <c r="BA1505" s="18" t="s">
        <v>5537</v>
      </c>
      <c r="BB1505" s="18" t="s">
        <v>5537</v>
      </c>
      <c r="BC1505" s="18" t="s">
        <v>5537</v>
      </c>
      <c r="BD1505" s="18" t="s">
        <v>5537</v>
      </c>
      <c r="BE1505" s="18" t="s">
        <v>5537</v>
      </c>
      <c r="BF1505" s="18" t="s">
        <v>5537</v>
      </c>
      <c r="BG1505" s="18" t="s">
        <v>5537</v>
      </c>
      <c r="BH1505" s="18" t="s">
        <v>5537</v>
      </c>
      <c r="BI1505" s="18" t="s">
        <v>5537</v>
      </c>
      <c r="BJ1505" s="18" t="s">
        <v>5537</v>
      </c>
      <c r="BK1505" s="18" t="s">
        <v>5537</v>
      </c>
      <c r="BL1505" s="9" t="s">
        <v>5537</v>
      </c>
      <c r="BM1505" s="14" t="s">
        <v>5537</v>
      </c>
      <c r="BN1505" s="14" t="s">
        <v>5537</v>
      </c>
      <c r="BO1505" s="14" t="str">
        <f>_xlfn.XLOOKUP(B1505,'[4]cell downs 18042026 17h'!$B:$B,'[4]cell downs 18042026 17h'!$B:$B,"")</f>
        <v/>
      </c>
      <c r="BP1505" s="14" t="str">
        <f>_xlfn.XLOOKUP(B1505,'[5]Cells Huawei 19042026 15h'!$B:$B,'[5]Cells Huawei 19042026 15h'!$B:$B,"")</f>
        <v/>
      </c>
      <c r="BQ1505" s="9" t="str">
        <f>_xlfn.XLOOKUP(B1505,'[6]cells down 19042026 9H40'!$B:$B,'[6]cells down 19042026 9H40'!$B:$B,"")</f>
        <v/>
      </c>
      <c r="BR1505" s="9" t="s">
        <v>5537</v>
      </c>
      <c r="BS1505" s="9" t="s">
        <v>12</v>
      </c>
      <c r="BT1505" s="108"/>
    </row>
    <row r="1506" spans="1:72" s="9" customFormat="1" x14ac:dyDescent="0.35">
      <c r="A1506" s="1" t="s">
        <v>2181</v>
      </c>
      <c r="B1506" s="8" t="s">
        <v>2182</v>
      </c>
      <c r="C1506" s="3" t="str">
        <f>_xlfn.XLOOKUP(B1506,'[1]daily break down'!$D:$D,'[1]daily break down'!$E:$E,"")</f>
        <v>CENTRE</v>
      </c>
      <c r="D1506" s="1" t="s">
        <v>11</v>
      </c>
      <c r="E1506" s="1" t="s">
        <v>12</v>
      </c>
      <c r="F1506" s="3" t="s">
        <v>37</v>
      </c>
      <c r="G1506" s="1" t="s">
        <v>1618</v>
      </c>
      <c r="H1506" s="34" t="str">
        <f>_xlfn.XLOOKUP(B1506,[2]CALCULATION!$B:$B,[2]CALCULATION!$H:$H,"")</f>
        <v>ZTE</v>
      </c>
      <c r="I1506" s="28">
        <v>0</v>
      </c>
      <c r="J1506" s="28">
        <v>0</v>
      </c>
      <c r="K1506" s="28">
        <v>0</v>
      </c>
      <c r="L1506" s="28">
        <v>0</v>
      </c>
      <c r="M1506" s="28">
        <v>0</v>
      </c>
      <c r="N1506" s="28">
        <v>0</v>
      </c>
      <c r="O1506" s="28">
        <v>0.21651785077318528</v>
      </c>
      <c r="P1506" s="28">
        <v>0</v>
      </c>
      <c r="Q1506" s="28">
        <v>3.5804276423738632</v>
      </c>
      <c r="R1506" s="28">
        <v>0</v>
      </c>
      <c r="S1506" s="93">
        <v>1.9547959238998613</v>
      </c>
      <c r="T1506" s="93">
        <f>_xlfn.XLOOKUP(B1506,'[3]Nur des jours'!$B:$B,'[3]Nur des jours'!$U:$U,"")</f>
        <v>0</v>
      </c>
      <c r="U1506" s="93">
        <v>0</v>
      </c>
      <c r="V1506" s="93">
        <v>0.87152893705786816</v>
      </c>
      <c r="W1506" s="93">
        <v>0</v>
      </c>
      <c r="X1506" s="93">
        <v>0</v>
      </c>
      <c r="Y1506" s="93">
        <v>0</v>
      </c>
      <c r="Z1506" s="93">
        <v>0</v>
      </c>
      <c r="AA1506" s="93">
        <v>0</v>
      </c>
      <c r="AB1506" s="93">
        <v>0</v>
      </c>
      <c r="AC1506" s="93">
        <f>_xlfn.XLOOKUP(B1506,'[3]Nur des jours'!$B:$B,'[3]Nur des jours'!$N:$N,"")</f>
        <v>0</v>
      </c>
      <c r="AD1506" s="93">
        <v>0</v>
      </c>
      <c r="AE1506" s="93">
        <v>0</v>
      </c>
      <c r="AF1506" s="93">
        <v>0</v>
      </c>
      <c r="AG1506" s="93"/>
      <c r="AH1506" s="93">
        <v>0</v>
      </c>
      <c r="AI1506" s="93">
        <v>0</v>
      </c>
      <c r="AJ1506" s="93">
        <v>0</v>
      </c>
      <c r="AK1506" s="93">
        <v>0</v>
      </c>
      <c r="AL1506" s="93">
        <v>0</v>
      </c>
      <c r="AM1506" s="49" t="s">
        <v>5559</v>
      </c>
      <c r="AN1506" s="49"/>
      <c r="AO1506" s="48" t="str" cm="1">
        <f t="array" ref="AO1506">IFERROR(_xlfn.IFS(
AQ1506="MPR ISSUE","PDH",
AQ1506="BSS Hardware Issue","BSS",
AQ1506="Sites strategiques, MLL, Pylone, etc.","ENVTECH",
AQ1506="AKTIVCO DEFAUT GE &amp; POWER Cabinet","AKTIVCO",
AQ1506="AKTIVCO Coupure ENEO &amp; Baisse de tension","AKTIVCO GRID ONLY",
AQ1506="Coupure ENEO &amp; Baisse de tension","IHS GRID ONLY",
AQ1506="Defaut GE &amp; POWER Cabinet","IHS",
AQ1506="Sharing","Partners",
AQ1506="Sites strategiques &amp; DataCenter","SST &amp; DC",
AQ1506="Exclu","Exclu",
AQ1506="SAT","SAT",
AQ1506="SPARE-ISSUE","SPARE-ISSUE",
AQ1506="Fiber CAmtel","TRANS_FO_CAMTEL",
AQ1506="Fiber AOF","Fiber AOF",
AQ1506="Projet OCM (HUAWEI)","TRAVAUX-HUAWEI",
AQ1506="Projet OCM (NOKIA)","TRAVAUX-NOKIA",
AQ1506="ACCESS-ISSUE","ACCESS-ISSUE",
AQ1506="Projet OCM (ZTE, NOKIA, autres projets)","TRAVAUX OCM",
AQ1506="No root CAuse","No root cause",
AQ1506="ODU HS","PDH",
AQ1506="IP &amp; VLAN","PDH",
AQ1506="Warehouse HUAWEI","SPARE-ISSUE",
AQ1506="SPARE-HS","SPARE-ISSUE",
AQ1506="Power Telco","BSS",AQ1506="no impacts","no impacts"
),"")</f>
        <v>No root cause</v>
      </c>
      <c r="AP1506" s="48" t="str" cm="1">
        <f t="array" ref="AP1506">IFERROR(_xlfn.IFS(
AQ1506="MPR ISSUE","TX ISSUE",
AQ1506="BSS Hardware Issue","RAN ISSUE",
AQ1506="Sites strategiques, MLL, Pylone, etc.","ENVTECH",
AQ1506="AKTIVCO DEFAUT GE &amp; POWER Cabinet","POWER ISSUE",
AQ1506="AKTIVCO Coupure ENEO &amp; Baisse de tension","POWER ISSUE",
AQ1506="Coupure ENEO &amp; Baisse de tension","POWER ISSUE",
AQ1506="Defaut GE &amp; POWER Cabinet","POWER ISSUE",
AQ1506="Sharing","POWER ISSUE",
AQ1506="Sites strategiques &amp; DataCenter","POWER ISSUE",
AQ1506="Exclu","Exclu",
AQ1506="SAT","TX ISSUE",
AQ1506="SPARE-ISSUE","SPARE-ISSUE",
AQ1506="Fiber CAmtel","TX ISSUE",
AQ1506="Fiber AOF","TX ISSUE",
AQ1506="Projet OCM (HUAWEI)","TRAVAUX-HUAWEI",
AQ1506="Projet OCM (NOKIA)","TRAVAUX -NOKIA",
AQ1506="ACCESS-ISSUE","ACCESS-ISSUE",
AQ1506="Projet OCM (ZTE, NOKIA, autres projets)","TRAVAUX OCM",
AQ1506="No root CAuse","No root cause",
AQ1506="ODU HS","TX ISSUE",
AQ1506="IP &amp; VLAN","TX ISSUE",
AQ1506="Warehouse HUAWEI","SPARE-ISSUE",
AQ1506="SPARE-HS","SPARE-ISSUE",
AQ1506="Power Telco","RAN ISSUE",AQ1506="no impacts","no impacts"
),"")</f>
        <v>No root cause</v>
      </c>
      <c r="AQ1506" s="127" t="s">
        <v>5344</v>
      </c>
      <c r="AR1506" s="48" t="str" cm="1">
        <f t="array" ref="AR1506">IFERROR(_xlfn.IFS(
AQ1506="MPR ISSUE","ACTIVE",
AQ1506="BSS Hardware Issue","ACTIVE",
AQ1506="Sites strategiques, MLL, Pylone, etc.","PASSIVE",
AQ1506="AKTIVCO DEFAUT GE &amp; POWER Cabinet","PASSIVE",
AQ1506="AKTIVCO Coupure ENEO &amp; Baisse de tension","PASSIVE",
AQ1506="Coupure ENEO &amp; Baisse de tension","PASSIVE",
AQ1506="Defaut GE &amp; POWER Cabinet","PASSIVE",
AQ1506="Sharing","PASSIVE",
AQ1506="Sites strategiques &amp; DataCenter","PASSIVE",
AQ1506="Exclu","Exclu",
AQ1506="SAT","ACTIVE",
AQ1506="SPARE-ISSUE","SPARE-ISSUE",
AQ1506="Fiber CAmtel","ACTIVE",
AQ1506="Fiber AOF","ACTIVE",
AQ1506="Projet OCM (HUAWEI)","PLANNED WORKS",
AQ1506="Projet OCM (NOKIA)","PLANNED WORKS",
AQ1506="ACCESS-ISSUE","ACCESS-ISSUE",
AQ1506="Projet OCM (ZTE, NOKIA, autres projets)","PLANNED WORKS",
AQ1506="No root CAuse","No root cause",
AQ1506="ODU HS","ACTIVE",
AQ1506="IP &amp; VLAN","ACTIVE",
AQ1506="Warehouse HUAWEI","SPARE-ISSUE",
AQ1506="SPARE-HS","SPARE-ISSUE",
AQ1506="Power Telco","ACTIVE", AQ1506="no impacts","no impacts"
),"")</f>
        <v>No root cause</v>
      </c>
      <c r="AS1506" s="92" t="s">
        <v>5537</v>
      </c>
      <c r="AT1506" s="98" t="s">
        <v>2182</v>
      </c>
      <c r="AV1506" s="17" t="s">
        <v>5537</v>
      </c>
      <c r="AW1506" s="7" t="s">
        <v>5537</v>
      </c>
      <c r="AX1506" s="6" t="s">
        <v>5537</v>
      </c>
      <c r="AY1506" s="7"/>
      <c r="AZ1506" s="3" t="s">
        <v>5537</v>
      </c>
      <c r="BA1506" s="18" t="s">
        <v>5537</v>
      </c>
      <c r="BB1506" s="18" t="s">
        <v>5537</v>
      </c>
      <c r="BC1506" s="18" t="s">
        <v>5537</v>
      </c>
      <c r="BD1506" s="18" t="s">
        <v>5537</v>
      </c>
      <c r="BE1506" s="18" t="s">
        <v>5537</v>
      </c>
      <c r="BF1506" s="18" t="s">
        <v>5537</v>
      </c>
      <c r="BG1506" s="18" t="s">
        <v>5537</v>
      </c>
      <c r="BH1506" s="18" t="s">
        <v>5537</v>
      </c>
      <c r="BI1506" s="18" t="s">
        <v>5537</v>
      </c>
      <c r="BJ1506" s="18" t="s">
        <v>5537</v>
      </c>
      <c r="BK1506" s="18" t="s">
        <v>5537</v>
      </c>
      <c r="BL1506" s="9" t="s">
        <v>5537</v>
      </c>
      <c r="BM1506" s="14" t="s">
        <v>5537</v>
      </c>
      <c r="BN1506" s="14" t="s">
        <v>5537</v>
      </c>
      <c r="BO1506" s="14" t="str">
        <f>_xlfn.XLOOKUP(B1506,'[4]cell downs 18042026 17h'!$B:$B,'[4]cell downs 18042026 17h'!$B:$B,"")</f>
        <v/>
      </c>
      <c r="BP1506" s="14" t="str">
        <f>_xlfn.XLOOKUP(B1506,'[5]Cells Huawei 19042026 15h'!$B:$B,'[5]Cells Huawei 19042026 15h'!$B:$B,"")</f>
        <v/>
      </c>
      <c r="BQ1506" s="9" t="str">
        <f>_xlfn.XLOOKUP(B1506,'[6]cells down 19042026 9H40'!$B:$B,'[6]cells down 19042026 9H40'!$B:$B,"")</f>
        <v/>
      </c>
      <c r="BR1506" s="9" t="s">
        <v>2182</v>
      </c>
      <c r="BS1506" s="9" t="s">
        <v>12</v>
      </c>
      <c r="BT1506" s="108"/>
    </row>
    <row r="1507" spans="1:72" s="9" customFormat="1" x14ac:dyDescent="0.35">
      <c r="A1507" s="1" t="s">
        <v>2956</v>
      </c>
      <c r="B1507" s="8" t="s">
        <v>2957</v>
      </c>
      <c r="C1507" s="3" t="str">
        <f>_xlfn.XLOOKUP(B1507,'[1]daily break down'!$D:$D,'[1]daily break down'!$E:$E,"")</f>
        <v>NORD</v>
      </c>
      <c r="D1507" s="1" t="s">
        <v>11</v>
      </c>
      <c r="E1507" s="1" t="s">
        <v>96</v>
      </c>
      <c r="F1507" s="3" t="s">
        <v>23</v>
      </c>
      <c r="G1507" s="1" t="s">
        <v>2958</v>
      </c>
      <c r="H1507" s="32" t="str">
        <f>_xlfn.XLOOKUP(B1507,[2]CALCULATION!$B:$B,[2]CALCULATION!$H:$H,"")</f>
        <v>HUAWEI</v>
      </c>
      <c r="I1507" s="28">
        <v>0</v>
      </c>
      <c r="J1507" s="28">
        <v>0</v>
      </c>
      <c r="K1507" s="28">
        <v>0</v>
      </c>
      <c r="L1507" s="28">
        <v>0</v>
      </c>
      <c r="M1507" s="28">
        <v>0</v>
      </c>
      <c r="N1507" s="28">
        <v>0</v>
      </c>
      <c r="O1507" s="28">
        <v>0</v>
      </c>
      <c r="P1507" s="28">
        <v>0</v>
      </c>
      <c r="Q1507" s="28">
        <v>0</v>
      </c>
      <c r="R1507" s="28">
        <v>0</v>
      </c>
      <c r="S1507" s="93">
        <v>0</v>
      </c>
      <c r="T1507" s="93">
        <f>_xlfn.XLOOKUP(B1507,'[3]Nur des jours'!$B:$B,'[3]Nur des jours'!$U:$U,"")</f>
        <v>0</v>
      </c>
      <c r="U1507" s="93">
        <v>0</v>
      </c>
      <c r="V1507" s="93">
        <v>0.40214534590064288</v>
      </c>
      <c r="W1507" s="93">
        <v>0</v>
      </c>
      <c r="X1507" s="93">
        <v>0</v>
      </c>
      <c r="Y1507" s="93">
        <v>0</v>
      </c>
      <c r="Z1507" s="93">
        <v>0</v>
      </c>
      <c r="AA1507" s="93">
        <v>0</v>
      </c>
      <c r="AB1507" s="93">
        <v>0</v>
      </c>
      <c r="AC1507" s="93">
        <f>_xlfn.XLOOKUP(B1507,'[3]Nur des jours'!$B:$B,'[3]Nur des jours'!$N:$N,"")</f>
        <v>0</v>
      </c>
      <c r="AD1507" s="93">
        <v>0</v>
      </c>
      <c r="AE1507" s="93">
        <v>0</v>
      </c>
      <c r="AF1507" s="93">
        <v>0</v>
      </c>
      <c r="AG1507" s="93"/>
      <c r="AH1507" s="93">
        <v>0</v>
      </c>
      <c r="AI1507" s="93">
        <v>0</v>
      </c>
      <c r="AJ1507" s="93">
        <v>0</v>
      </c>
      <c r="AK1507" s="93">
        <v>0</v>
      </c>
      <c r="AL1507" s="93">
        <v>0</v>
      </c>
      <c r="AM1507" s="49" t="s">
        <v>5559</v>
      </c>
      <c r="AN1507" s="49"/>
      <c r="AO1507" s="48" t="str" cm="1">
        <f t="array" ref="AO1507">IFERROR(_xlfn.IFS(
AQ1507="MPR ISSUE","PDH",
AQ1507="BSS Hardware Issue","BSS",
AQ1507="Sites strategiques, MLL, Pylone, etc.","ENVTECH",
AQ1507="AKTIVCO DEFAUT GE &amp; POWER Cabinet","AKTIVCO",
AQ1507="AKTIVCO Coupure ENEO &amp; Baisse de tension","AKTIVCO GRID ONLY",
AQ1507="Coupure ENEO &amp; Baisse de tension","IHS GRID ONLY",
AQ1507="Defaut GE &amp; POWER Cabinet","IHS",
AQ1507="Sharing","Partners",
AQ1507="Sites strategiques &amp; DataCenter","SST &amp; DC",
AQ1507="Exclu","Exclu",
AQ1507="SAT","SAT",
AQ1507="SPARE-ISSUE","SPARE-ISSUE",
AQ1507="Fiber CAmtel","TRANS_FO_CAMTEL",
AQ1507="Fiber AOF","Fiber AOF",
AQ1507="Projet OCM (HUAWEI)","TRAVAUX-HUAWEI",
AQ1507="Projet OCM (NOKIA)","TRAVAUX-NOKIA",
AQ1507="ACCESS-ISSUE","ACCESS-ISSUE",
AQ1507="Projet OCM (ZTE, NOKIA, autres projets)","TRAVAUX OCM",
AQ1507="No root CAuse","No root cause",
AQ1507="ODU HS","PDH",
AQ1507="IP &amp; VLAN","PDH",
AQ1507="Warehouse HUAWEI","SPARE-ISSUE",
AQ1507="SPARE-HS","SPARE-ISSUE",
AQ1507="Power Telco","BSS",AQ1507="no impacts","no impacts"
),"")</f>
        <v>No root cause</v>
      </c>
      <c r="AP1507" s="48" t="str" cm="1">
        <f t="array" ref="AP1507">IFERROR(_xlfn.IFS(
AQ1507="MPR ISSUE","TX ISSUE",
AQ1507="BSS Hardware Issue","RAN ISSUE",
AQ1507="Sites strategiques, MLL, Pylone, etc.","ENVTECH",
AQ1507="AKTIVCO DEFAUT GE &amp; POWER Cabinet","POWER ISSUE",
AQ1507="AKTIVCO Coupure ENEO &amp; Baisse de tension","POWER ISSUE",
AQ1507="Coupure ENEO &amp; Baisse de tension","POWER ISSUE",
AQ1507="Defaut GE &amp; POWER Cabinet","POWER ISSUE",
AQ1507="Sharing","POWER ISSUE",
AQ1507="Sites strategiques &amp; DataCenter","POWER ISSUE",
AQ1507="Exclu","Exclu",
AQ1507="SAT","TX ISSUE",
AQ1507="SPARE-ISSUE","SPARE-ISSUE",
AQ1507="Fiber CAmtel","TX ISSUE",
AQ1507="Fiber AOF","TX ISSUE",
AQ1507="Projet OCM (HUAWEI)","TRAVAUX-HUAWEI",
AQ1507="Projet OCM (NOKIA)","TRAVAUX -NOKIA",
AQ1507="ACCESS-ISSUE","ACCESS-ISSUE",
AQ1507="Projet OCM (ZTE, NOKIA, autres projets)","TRAVAUX OCM",
AQ1507="No root CAuse","No root cause",
AQ1507="ODU HS","TX ISSUE",
AQ1507="IP &amp; VLAN","TX ISSUE",
AQ1507="Warehouse HUAWEI","SPARE-ISSUE",
AQ1507="SPARE-HS","SPARE-ISSUE",
AQ1507="Power Telco","RAN ISSUE",AQ1507="no impacts","no impacts"
),"")</f>
        <v>No root cause</v>
      </c>
      <c r="AQ1507" s="127" t="s">
        <v>5344</v>
      </c>
      <c r="AR1507" s="48" t="str" cm="1">
        <f t="array" ref="AR1507">IFERROR(_xlfn.IFS(
AQ1507="MPR ISSUE","ACTIVE",
AQ1507="BSS Hardware Issue","ACTIVE",
AQ1507="Sites strategiques, MLL, Pylone, etc.","PASSIVE",
AQ1507="AKTIVCO DEFAUT GE &amp; POWER Cabinet","PASSIVE",
AQ1507="AKTIVCO Coupure ENEO &amp; Baisse de tension","PASSIVE",
AQ1507="Coupure ENEO &amp; Baisse de tension","PASSIVE",
AQ1507="Defaut GE &amp; POWER Cabinet","PASSIVE",
AQ1507="Sharing","PASSIVE",
AQ1507="Sites strategiques &amp; DataCenter","PASSIVE",
AQ1507="Exclu","Exclu",
AQ1507="SAT","ACTIVE",
AQ1507="SPARE-ISSUE","SPARE-ISSUE",
AQ1507="Fiber CAmtel","ACTIVE",
AQ1507="Fiber AOF","ACTIVE",
AQ1507="Projet OCM (HUAWEI)","PLANNED WORKS",
AQ1507="Projet OCM (NOKIA)","PLANNED WORKS",
AQ1507="ACCESS-ISSUE","ACCESS-ISSUE",
AQ1507="Projet OCM (ZTE, NOKIA, autres projets)","PLANNED WORKS",
AQ1507="No root CAuse","No root cause",
AQ1507="ODU HS","ACTIVE",
AQ1507="IP &amp; VLAN","ACTIVE",
AQ1507="Warehouse HUAWEI","SPARE-ISSUE",
AQ1507="SPARE-HS","SPARE-ISSUE",
AQ1507="Power Telco","ACTIVE", AQ1507="no impacts","no impacts"
),"")</f>
        <v>No root cause</v>
      </c>
      <c r="AS1507" s="92" t="s">
        <v>5537</v>
      </c>
      <c r="AT1507" s="98" t="s">
        <v>2957</v>
      </c>
      <c r="AV1507" s="17" t="s">
        <v>5537</v>
      </c>
      <c r="AW1507" s="7" t="s">
        <v>5537</v>
      </c>
      <c r="AX1507" s="6" t="s">
        <v>5537</v>
      </c>
      <c r="AY1507" s="7"/>
      <c r="AZ1507" s="3" t="s">
        <v>5537</v>
      </c>
      <c r="BA1507" s="18" t="s">
        <v>5537</v>
      </c>
      <c r="BB1507" s="18" t="s">
        <v>5537</v>
      </c>
      <c r="BC1507" s="18" t="s">
        <v>5537</v>
      </c>
      <c r="BD1507" s="18" t="s">
        <v>5537</v>
      </c>
      <c r="BE1507" s="18" t="s">
        <v>5537</v>
      </c>
      <c r="BF1507" s="18" t="s">
        <v>5537</v>
      </c>
      <c r="BG1507" s="18" t="s">
        <v>5537</v>
      </c>
      <c r="BH1507" s="18" t="s">
        <v>5537</v>
      </c>
      <c r="BI1507" s="18" t="s">
        <v>5537</v>
      </c>
      <c r="BJ1507" s="18" t="s">
        <v>5537</v>
      </c>
      <c r="BK1507" s="18" t="s">
        <v>5537</v>
      </c>
      <c r="BL1507" s="9" t="s">
        <v>5537</v>
      </c>
      <c r="BM1507" s="14" t="s">
        <v>5537</v>
      </c>
      <c r="BN1507" s="14" t="s">
        <v>5537</v>
      </c>
      <c r="BO1507" s="14" t="str">
        <f>_xlfn.XLOOKUP(B1507,'[4]cell downs 18042026 17h'!$B:$B,'[4]cell downs 18042026 17h'!$B:$B,"")</f>
        <v/>
      </c>
      <c r="BP1507" s="14" t="str">
        <f>_xlfn.XLOOKUP(B1507,'[5]Cells Huawei 19042026 15h'!$B:$B,'[5]Cells Huawei 19042026 15h'!$B:$B,"")</f>
        <v/>
      </c>
      <c r="BQ1507" s="9" t="str">
        <f>_xlfn.XLOOKUP(B1507,'[6]cells down 19042026 9H40'!$B:$B,'[6]cells down 19042026 9H40'!$B:$B,"")</f>
        <v/>
      </c>
      <c r="BR1507" s="9" t="s">
        <v>2957</v>
      </c>
      <c r="BS1507" s="9" t="s">
        <v>12</v>
      </c>
      <c r="BT1507" s="108"/>
    </row>
    <row r="1508" spans="1:72" s="9" customFormat="1" x14ac:dyDescent="0.35">
      <c r="A1508" s="1" t="s">
        <v>3740</v>
      </c>
      <c r="B1508" s="8" t="s">
        <v>3741</v>
      </c>
      <c r="C1508" s="3" t="str">
        <f>_xlfn.XLOOKUP(B1508,'[1]daily break down'!$D:$D,'[1]daily break down'!$E:$E,"")</f>
        <v>Maroua</v>
      </c>
      <c r="D1508" s="1" t="s">
        <v>11</v>
      </c>
      <c r="E1508" s="1" t="s">
        <v>12</v>
      </c>
      <c r="F1508" s="3" t="s">
        <v>55</v>
      </c>
      <c r="G1508" s="1" t="s">
        <v>84</v>
      </c>
      <c r="H1508" s="32" t="str">
        <f>_xlfn.XLOOKUP(B1508,[2]CALCULATION!$B:$B,[2]CALCULATION!$H:$H,"")</f>
        <v>Huawei</v>
      </c>
      <c r="I1508" s="28">
        <v>0</v>
      </c>
      <c r="J1508" s="28">
        <v>0</v>
      </c>
      <c r="K1508" s="28">
        <v>0</v>
      </c>
      <c r="L1508" s="28">
        <v>0</v>
      </c>
      <c r="M1508" s="28">
        <v>0</v>
      </c>
      <c r="N1508" s="28">
        <v>0</v>
      </c>
      <c r="O1508" s="28">
        <v>0</v>
      </c>
      <c r="P1508" s="28">
        <v>0</v>
      </c>
      <c r="Q1508" s="28">
        <v>0</v>
      </c>
      <c r="R1508" s="28">
        <v>0</v>
      </c>
      <c r="S1508" s="93">
        <v>0</v>
      </c>
      <c r="T1508" s="93">
        <f>_xlfn.XLOOKUP(B1508,'[3]Nur des jours'!$B:$B,'[3]Nur des jours'!$U:$U,"")</f>
        <v>0</v>
      </c>
      <c r="U1508" s="93">
        <v>0</v>
      </c>
      <c r="V1508" s="93">
        <v>0.23611860184400438</v>
      </c>
      <c r="W1508" s="93">
        <v>0</v>
      </c>
      <c r="X1508" s="93">
        <v>0</v>
      </c>
      <c r="Y1508" s="93">
        <v>0</v>
      </c>
      <c r="Z1508" s="93">
        <v>0</v>
      </c>
      <c r="AA1508" s="93">
        <v>0</v>
      </c>
      <c r="AB1508" s="93">
        <v>0</v>
      </c>
      <c r="AC1508" s="93">
        <f>_xlfn.XLOOKUP(B1508,'[3]Nur des jours'!$B:$B,'[3]Nur des jours'!$N:$N,"")</f>
        <v>0</v>
      </c>
      <c r="AD1508" s="93">
        <v>0</v>
      </c>
      <c r="AE1508" s="93">
        <v>0</v>
      </c>
      <c r="AF1508" s="93">
        <v>0</v>
      </c>
      <c r="AG1508" s="93"/>
      <c r="AH1508" s="93">
        <v>0</v>
      </c>
      <c r="AI1508" s="93">
        <v>0</v>
      </c>
      <c r="AJ1508" s="93">
        <v>0</v>
      </c>
      <c r="AK1508" s="93">
        <v>0</v>
      </c>
      <c r="AL1508" s="93">
        <v>0</v>
      </c>
      <c r="AM1508" s="49" t="s">
        <v>5559</v>
      </c>
      <c r="AN1508" s="49"/>
      <c r="AO1508" s="48" t="str" cm="1">
        <f t="array" ref="AO1508">IFERROR(_xlfn.IFS(
AQ1508="MPR ISSUE","PDH",
AQ1508="BSS Hardware Issue","BSS",
AQ1508="Sites strategiques, MLL, Pylone, etc.","ENVTECH",
AQ1508="AKTIVCO DEFAUT GE &amp; POWER Cabinet","AKTIVCO",
AQ1508="AKTIVCO Coupure ENEO &amp; Baisse de tension","AKTIVCO GRID ONLY",
AQ1508="Coupure ENEO &amp; Baisse de tension","IHS GRID ONLY",
AQ1508="Defaut GE &amp; POWER Cabinet","IHS",
AQ1508="Sharing","Partners",
AQ1508="Sites strategiques &amp; DataCenter","SST &amp; DC",
AQ1508="Exclu","Exclu",
AQ1508="SAT","SAT",
AQ1508="SPARE-ISSUE","SPARE-ISSUE",
AQ1508="Fiber CAmtel","TRANS_FO_CAMTEL",
AQ1508="Fiber AOF","Fiber AOF",
AQ1508="Projet OCM (HUAWEI)","TRAVAUX-HUAWEI",
AQ1508="Projet OCM (NOKIA)","TRAVAUX-NOKIA",
AQ1508="ACCESS-ISSUE","ACCESS-ISSUE",
AQ1508="Projet OCM (ZTE, NOKIA, autres projets)","TRAVAUX OCM",
AQ1508="No root CAuse","No root cause",
AQ1508="ODU HS","PDH",
AQ1508="IP &amp; VLAN","PDH",
AQ1508="Warehouse HUAWEI","SPARE-ISSUE",
AQ1508="SPARE-HS","SPARE-ISSUE",
AQ1508="Power Telco","BSS",AQ1508="no impacts","no impacts"
),"")</f>
        <v>No root cause</v>
      </c>
      <c r="AP1508" s="48" t="str" cm="1">
        <f t="array" ref="AP1508">IFERROR(_xlfn.IFS(
AQ1508="MPR ISSUE","TX ISSUE",
AQ1508="BSS Hardware Issue","RAN ISSUE",
AQ1508="Sites strategiques, MLL, Pylone, etc.","ENVTECH",
AQ1508="AKTIVCO DEFAUT GE &amp; POWER Cabinet","POWER ISSUE",
AQ1508="AKTIVCO Coupure ENEO &amp; Baisse de tension","POWER ISSUE",
AQ1508="Coupure ENEO &amp; Baisse de tension","POWER ISSUE",
AQ1508="Defaut GE &amp; POWER Cabinet","POWER ISSUE",
AQ1508="Sharing","POWER ISSUE",
AQ1508="Sites strategiques &amp; DataCenter","POWER ISSUE",
AQ1508="Exclu","Exclu",
AQ1508="SAT","TX ISSUE",
AQ1508="SPARE-ISSUE","SPARE-ISSUE",
AQ1508="Fiber CAmtel","TX ISSUE",
AQ1508="Fiber AOF","TX ISSUE",
AQ1508="Projet OCM (HUAWEI)","TRAVAUX-HUAWEI",
AQ1508="Projet OCM (NOKIA)","TRAVAUX -NOKIA",
AQ1508="ACCESS-ISSUE","ACCESS-ISSUE",
AQ1508="Projet OCM (ZTE, NOKIA, autres projets)","TRAVAUX OCM",
AQ1508="No root CAuse","No root cause",
AQ1508="ODU HS","TX ISSUE",
AQ1508="IP &amp; VLAN","TX ISSUE",
AQ1508="Warehouse HUAWEI","SPARE-ISSUE",
AQ1508="SPARE-HS","SPARE-ISSUE",
AQ1508="Power Telco","RAN ISSUE",AQ1508="no impacts","no impacts"
),"")</f>
        <v>No root cause</v>
      </c>
      <c r="AQ1508" s="127" t="s">
        <v>5344</v>
      </c>
      <c r="AR1508" s="48" t="str" cm="1">
        <f t="array" ref="AR1508">IFERROR(_xlfn.IFS(
AQ1508="MPR ISSUE","ACTIVE",
AQ1508="BSS Hardware Issue","ACTIVE",
AQ1508="Sites strategiques, MLL, Pylone, etc.","PASSIVE",
AQ1508="AKTIVCO DEFAUT GE &amp; POWER Cabinet","PASSIVE",
AQ1508="AKTIVCO Coupure ENEO &amp; Baisse de tension","PASSIVE",
AQ1508="Coupure ENEO &amp; Baisse de tension","PASSIVE",
AQ1508="Defaut GE &amp; POWER Cabinet","PASSIVE",
AQ1508="Sharing","PASSIVE",
AQ1508="Sites strategiques &amp; DataCenter","PASSIVE",
AQ1508="Exclu","Exclu",
AQ1508="SAT","ACTIVE",
AQ1508="SPARE-ISSUE","SPARE-ISSUE",
AQ1508="Fiber CAmtel","ACTIVE",
AQ1508="Fiber AOF","ACTIVE",
AQ1508="Projet OCM (HUAWEI)","PLANNED WORKS",
AQ1508="Projet OCM (NOKIA)","PLANNED WORKS",
AQ1508="ACCESS-ISSUE","ACCESS-ISSUE",
AQ1508="Projet OCM (ZTE, NOKIA, autres projets)","PLANNED WORKS",
AQ1508="No root CAuse","No root cause",
AQ1508="ODU HS","ACTIVE",
AQ1508="IP &amp; VLAN","ACTIVE",
AQ1508="Warehouse HUAWEI","SPARE-ISSUE",
AQ1508="SPARE-HS","SPARE-ISSUE",
AQ1508="Power Telco","ACTIVE", AQ1508="no impacts","no impacts"
),"")</f>
        <v>No root cause</v>
      </c>
      <c r="AS1508" s="92" t="s">
        <v>5537</v>
      </c>
      <c r="AT1508" s="98" t="s">
        <v>3741</v>
      </c>
      <c r="AV1508" s="17" t="s">
        <v>5537</v>
      </c>
      <c r="AW1508" s="7" t="s">
        <v>5537</v>
      </c>
      <c r="AX1508" s="6" t="s">
        <v>5537</v>
      </c>
      <c r="AY1508" s="7"/>
      <c r="AZ1508" s="3" t="s">
        <v>5537</v>
      </c>
      <c r="BA1508" s="18" t="s">
        <v>5537</v>
      </c>
      <c r="BB1508" s="18" t="s">
        <v>5537</v>
      </c>
      <c r="BC1508" s="18" t="s">
        <v>5537</v>
      </c>
      <c r="BD1508" s="18" t="s">
        <v>5537</v>
      </c>
      <c r="BE1508" s="18" t="s">
        <v>5537</v>
      </c>
      <c r="BF1508" s="18" t="s">
        <v>5537</v>
      </c>
      <c r="BG1508" s="18" t="s">
        <v>5537</v>
      </c>
      <c r="BH1508" s="18" t="s">
        <v>5537</v>
      </c>
      <c r="BI1508" s="18" t="s">
        <v>5537</v>
      </c>
      <c r="BJ1508" s="18" t="s">
        <v>5537</v>
      </c>
      <c r="BK1508" s="18" t="s">
        <v>5537</v>
      </c>
      <c r="BL1508" s="9" t="s">
        <v>5537</v>
      </c>
      <c r="BM1508" s="14" t="s">
        <v>5537</v>
      </c>
      <c r="BN1508" s="14" t="s">
        <v>5537</v>
      </c>
      <c r="BO1508" s="14" t="str">
        <f>_xlfn.XLOOKUP(B1508,'[4]cell downs 18042026 17h'!$B:$B,'[4]cell downs 18042026 17h'!$B:$B,"")</f>
        <v/>
      </c>
      <c r="BP1508" s="14" t="str">
        <f>_xlfn.XLOOKUP(B1508,'[5]Cells Huawei 19042026 15h'!$B:$B,'[5]Cells Huawei 19042026 15h'!$B:$B,"")</f>
        <v/>
      </c>
      <c r="BQ1508" s="9" t="str">
        <f>_xlfn.XLOOKUP(B1508,'[6]cells down 19042026 9H40'!$B:$B,'[6]cells down 19042026 9H40'!$B:$B,"")</f>
        <v/>
      </c>
      <c r="BR1508" s="9" t="s">
        <v>3741</v>
      </c>
      <c r="BS1508" s="9" t="s">
        <v>594</v>
      </c>
      <c r="BT1508" s="108"/>
    </row>
    <row r="1509" spans="1:72" s="9" customFormat="1" x14ac:dyDescent="0.35">
      <c r="A1509" s="1" t="s">
        <v>4696</v>
      </c>
      <c r="B1509" s="8" t="s">
        <v>4697</v>
      </c>
      <c r="C1509" s="3" t="str">
        <f>_xlfn.XLOOKUP(B1509,'[1]daily break down'!$D:$D,'[1]daily break down'!$E:$E,"")</f>
        <v>ADAMAOUA</v>
      </c>
      <c r="D1509" s="1" t="s">
        <v>11</v>
      </c>
      <c r="E1509" s="1" t="s">
        <v>66</v>
      </c>
      <c r="F1509" s="3" t="s">
        <v>90</v>
      </c>
      <c r="G1509" s="1" t="s">
        <v>4698</v>
      </c>
      <c r="H1509" s="33" t="str">
        <f>_xlfn.XLOOKUP(B1509,[2]CALCULATION!$B:$B,[2]CALCULATION!$H:$H,"")</f>
        <v>NOKIA</v>
      </c>
      <c r="I1509" s="28">
        <v>0</v>
      </c>
      <c r="J1509" s="28">
        <v>0</v>
      </c>
      <c r="K1509" s="28">
        <v>0</v>
      </c>
      <c r="L1509" s="28">
        <v>0</v>
      </c>
      <c r="M1509" s="28">
        <v>0</v>
      </c>
      <c r="N1509" s="28">
        <v>0</v>
      </c>
      <c r="O1509" s="28">
        <v>0</v>
      </c>
      <c r="P1509" s="28">
        <v>0</v>
      </c>
      <c r="Q1509" s="28">
        <v>1.8728999941590844E-3</v>
      </c>
      <c r="R1509" s="28">
        <v>0</v>
      </c>
      <c r="S1509" s="93">
        <v>0</v>
      </c>
      <c r="T1509" s="93">
        <f>_xlfn.XLOOKUP(B1509,'[3]Nur des jours'!$B:$B,'[3]Nur des jours'!$U:$U,"")</f>
        <v>0</v>
      </c>
      <c r="U1509" s="93">
        <v>0</v>
      </c>
      <c r="V1509" s="93">
        <v>0.12829903972362774</v>
      </c>
      <c r="W1509" s="93">
        <v>0</v>
      </c>
      <c r="X1509" s="93">
        <v>0</v>
      </c>
      <c r="Y1509" s="93">
        <v>0</v>
      </c>
      <c r="Z1509" s="93">
        <v>0</v>
      </c>
      <c r="AA1509" s="93">
        <v>0</v>
      </c>
      <c r="AB1509" s="93">
        <v>0</v>
      </c>
      <c r="AC1509" s="93">
        <f>_xlfn.XLOOKUP(B1509,'[3]Nur des jours'!$B:$B,'[3]Nur des jours'!$N:$N,"")</f>
        <v>0</v>
      </c>
      <c r="AD1509" s="93">
        <v>0</v>
      </c>
      <c r="AE1509" s="93">
        <v>0</v>
      </c>
      <c r="AF1509" s="93">
        <v>0</v>
      </c>
      <c r="AG1509" s="93"/>
      <c r="AH1509" s="93">
        <v>0</v>
      </c>
      <c r="AI1509" s="93">
        <v>0</v>
      </c>
      <c r="AJ1509" s="93">
        <v>0</v>
      </c>
      <c r="AK1509" s="93">
        <v>0</v>
      </c>
      <c r="AL1509" s="93">
        <v>0</v>
      </c>
      <c r="AM1509" s="49" t="s">
        <v>5559</v>
      </c>
      <c r="AN1509" s="49"/>
      <c r="AO1509" s="48" t="str" cm="1">
        <f t="array" ref="AO1509">IFERROR(_xlfn.IFS(
AQ1509="MPR ISSUE","PDH",
AQ1509="BSS Hardware Issue","BSS",
AQ1509="Sites strategiques, MLL, Pylone, etc.","ENVTECH",
AQ1509="AKTIVCO DEFAUT GE &amp; POWER Cabinet","AKTIVCO",
AQ1509="AKTIVCO Coupure ENEO &amp; Baisse de tension","AKTIVCO GRID ONLY",
AQ1509="Coupure ENEO &amp; Baisse de tension","IHS GRID ONLY",
AQ1509="Defaut GE &amp; POWER Cabinet","IHS",
AQ1509="Sharing","Partners",
AQ1509="Sites strategiques &amp; DataCenter","SST &amp; DC",
AQ1509="Exclu","Exclu",
AQ1509="SAT","SAT",
AQ1509="SPARE-ISSUE","SPARE-ISSUE",
AQ1509="Fiber CAmtel","TRANS_FO_CAMTEL",
AQ1509="Fiber AOF","Fiber AOF",
AQ1509="Projet OCM (HUAWEI)","TRAVAUX-HUAWEI",
AQ1509="Projet OCM (NOKIA)","TRAVAUX-NOKIA",
AQ1509="ACCESS-ISSUE","ACCESS-ISSUE",
AQ1509="Projet OCM (ZTE, NOKIA, autres projets)","TRAVAUX OCM",
AQ1509="No root CAuse","No root cause",
AQ1509="ODU HS","PDH",
AQ1509="IP &amp; VLAN","PDH",
AQ1509="Warehouse HUAWEI","SPARE-ISSUE",
AQ1509="SPARE-HS","SPARE-ISSUE",
AQ1509="Power Telco","BSS",AQ1509="no impacts","no impacts"
),"")</f>
        <v>IHS</v>
      </c>
      <c r="AP1509" s="48" t="str" cm="1">
        <f t="array" ref="AP1509">IFERROR(_xlfn.IFS(
AQ1509="MPR ISSUE","TX ISSUE",
AQ1509="BSS Hardware Issue","RAN ISSUE",
AQ1509="Sites strategiques, MLL, Pylone, etc.","ENVTECH",
AQ1509="AKTIVCO DEFAUT GE &amp; POWER Cabinet","POWER ISSUE",
AQ1509="AKTIVCO Coupure ENEO &amp; Baisse de tension","POWER ISSUE",
AQ1509="Coupure ENEO &amp; Baisse de tension","POWER ISSUE",
AQ1509="Defaut GE &amp; POWER Cabinet","POWER ISSUE",
AQ1509="Sharing","POWER ISSUE",
AQ1509="Sites strategiques &amp; DataCenter","POWER ISSUE",
AQ1509="Exclu","Exclu",
AQ1509="SAT","TX ISSUE",
AQ1509="SPARE-ISSUE","SPARE-ISSUE",
AQ1509="Fiber CAmtel","TX ISSUE",
AQ1509="Fiber AOF","TX ISSUE",
AQ1509="Projet OCM (HUAWEI)","TRAVAUX-HUAWEI",
AQ1509="Projet OCM (NOKIA)","TRAVAUX -NOKIA",
AQ1509="ACCESS-ISSUE","ACCESS-ISSUE",
AQ1509="Projet OCM (ZTE, NOKIA, autres projets)","TRAVAUX OCM",
AQ1509="No root CAuse","No root cause",
AQ1509="ODU HS","TX ISSUE",
AQ1509="IP &amp; VLAN","TX ISSUE",
AQ1509="Warehouse HUAWEI","SPARE-ISSUE",
AQ1509="SPARE-HS","SPARE-ISSUE",
AQ1509="Power Telco","RAN ISSUE",AQ1509="no impacts","no impacts"
),"")</f>
        <v>POWER ISSUE</v>
      </c>
      <c r="AQ1509" s="67" t="s">
        <v>5330</v>
      </c>
      <c r="AR1509" s="48" t="str" cm="1">
        <f t="array" ref="AR1509">IFERROR(_xlfn.IFS(
AQ1509="MPR ISSUE","ACTIVE",
AQ1509="BSS Hardware Issue","ACTIVE",
AQ1509="Sites strategiques, MLL, Pylone, etc.","PASSIVE",
AQ1509="AKTIVCO DEFAUT GE &amp; POWER Cabinet","PASSIVE",
AQ1509="AKTIVCO Coupure ENEO &amp; Baisse de tension","PASSIVE",
AQ1509="Coupure ENEO &amp; Baisse de tension","PASSIVE",
AQ1509="Defaut GE &amp; POWER Cabinet","PASSIVE",
AQ1509="Sharing","PASSIVE",
AQ1509="Sites strategiques &amp; DataCenter","PASSIVE",
AQ1509="Exclu","Exclu",
AQ1509="SAT","ACTIVE",
AQ1509="SPARE-ISSUE","SPARE-ISSUE",
AQ1509="Fiber CAmtel","ACTIVE",
AQ1509="Fiber AOF","ACTIVE",
AQ1509="Projet OCM (HUAWEI)","PLANNED WORKS",
AQ1509="Projet OCM (NOKIA)","PLANNED WORKS",
AQ1509="ACCESS-ISSUE","ACCESS-ISSUE",
AQ1509="Projet OCM (ZTE, NOKIA, autres projets)","PLANNED WORKS",
AQ1509="No root CAuse","No root cause",
AQ1509="ODU HS","ACTIVE",
AQ1509="IP &amp; VLAN","ACTIVE",
AQ1509="Warehouse HUAWEI","SPARE-ISSUE",
AQ1509="SPARE-HS","SPARE-ISSUE",
AQ1509="Power Telco","ACTIVE", AQ1509="no impacts","no impacts"
),"")</f>
        <v>PASSIVE</v>
      </c>
      <c r="AS1509" s="92" t="s">
        <v>5909</v>
      </c>
      <c r="AT1509" s="98" t="s">
        <v>4697</v>
      </c>
      <c r="AV1509" s="17" t="s">
        <v>5537</v>
      </c>
      <c r="AW1509" s="7" t="s">
        <v>5537</v>
      </c>
      <c r="AX1509" s="6" t="s">
        <v>5537</v>
      </c>
      <c r="AY1509" s="7"/>
      <c r="AZ1509" s="3" t="s">
        <v>5537</v>
      </c>
      <c r="BA1509" s="18" t="s">
        <v>5537</v>
      </c>
      <c r="BB1509" s="18" t="s">
        <v>5537</v>
      </c>
      <c r="BC1509" s="18" t="s">
        <v>5537</v>
      </c>
      <c r="BD1509" s="18" t="s">
        <v>5537</v>
      </c>
      <c r="BE1509" s="18" t="s">
        <v>5537</v>
      </c>
      <c r="BF1509" s="18" t="s">
        <v>5537</v>
      </c>
      <c r="BG1509" s="18" t="s">
        <v>5537</v>
      </c>
      <c r="BH1509" s="18" t="s">
        <v>5537</v>
      </c>
      <c r="BI1509" s="18" t="s">
        <v>5537</v>
      </c>
      <c r="BJ1509" s="18" t="s">
        <v>5537</v>
      </c>
      <c r="BK1509" s="18" t="s">
        <v>5537</v>
      </c>
      <c r="BL1509" s="9" t="s">
        <v>5909</v>
      </c>
      <c r="BM1509" s="14" t="s">
        <v>5537</v>
      </c>
      <c r="BN1509" s="14" t="s">
        <v>5537</v>
      </c>
      <c r="BO1509" s="14" t="str">
        <f>_xlfn.XLOOKUP(B1509,'[4]cell downs 18042026 17h'!$B:$B,'[4]cell downs 18042026 17h'!$B:$B,"")</f>
        <v/>
      </c>
      <c r="BP1509" s="14" t="str">
        <f>_xlfn.XLOOKUP(B1509,'[5]Cells Huawei 19042026 15h'!$B:$B,'[5]Cells Huawei 19042026 15h'!$B:$B,"")</f>
        <v/>
      </c>
      <c r="BQ1509" s="9" t="str">
        <f>_xlfn.XLOOKUP(B1509,'[6]cells down 19042026 9H40'!$B:$B,'[6]cells down 19042026 9H40'!$B:$B,"")</f>
        <v/>
      </c>
      <c r="BR1509" s="9" t="s">
        <v>4697</v>
      </c>
      <c r="BS1509" s="9" t="s">
        <v>1129</v>
      </c>
      <c r="BT1509" s="108"/>
    </row>
    <row r="1510" spans="1:72" s="9" customFormat="1" x14ac:dyDescent="0.35">
      <c r="A1510" s="1" t="s">
        <v>1133</v>
      </c>
      <c r="B1510" s="8" t="s">
        <v>1134</v>
      </c>
      <c r="C1510" s="3" t="str">
        <f>_xlfn.XLOOKUP(B1510,'[1]daily break down'!$D:$D,'[1]daily break down'!$E:$E,"")</f>
        <v>Douala</v>
      </c>
      <c r="D1510" s="1" t="s">
        <v>11</v>
      </c>
      <c r="E1510" s="1" t="s">
        <v>12</v>
      </c>
      <c r="F1510" s="3" t="s">
        <v>31</v>
      </c>
      <c r="G1510" s="1" t="s">
        <v>32</v>
      </c>
      <c r="H1510" s="34" t="str">
        <f>_xlfn.XLOOKUP(B1510,[2]CALCULATION!$B:$B,[2]CALCULATION!$H:$H,"")</f>
        <v>ZTE</v>
      </c>
      <c r="I1510" s="28">
        <v>0.16599107390000439</v>
      </c>
      <c r="J1510" s="28">
        <v>1.5409507666230247E-2</v>
      </c>
      <c r="K1510" s="28">
        <v>0.34776619211090265</v>
      </c>
      <c r="L1510" s="28">
        <v>0.96630454323651027</v>
      </c>
      <c r="M1510" s="28">
        <v>1.8801382860632423</v>
      </c>
      <c r="N1510" s="28">
        <v>1.0613655106682309</v>
      </c>
      <c r="O1510" s="28">
        <v>0</v>
      </c>
      <c r="P1510" s="28">
        <v>3.7150468135135548E-2</v>
      </c>
      <c r="Q1510" s="28">
        <v>6.4545148430655411E-2</v>
      </c>
      <c r="R1510" s="28">
        <v>1.9903947402214038E-2</v>
      </c>
      <c r="S1510" s="93">
        <v>0</v>
      </c>
      <c r="T1510" s="93">
        <f>_xlfn.XLOOKUP(B1510,'[3]Nur des jours'!$B:$B,'[3]Nur des jours'!$U:$U,"")</f>
        <v>0</v>
      </c>
      <c r="U1510" s="93">
        <v>0</v>
      </c>
      <c r="V1510" s="93">
        <v>0.11751533103332193</v>
      </c>
      <c r="W1510" s="93">
        <v>0</v>
      </c>
      <c r="X1510" s="93">
        <v>0</v>
      </c>
      <c r="Y1510" s="93">
        <v>0</v>
      </c>
      <c r="Z1510" s="93">
        <v>0</v>
      </c>
      <c r="AA1510" s="93">
        <v>0</v>
      </c>
      <c r="AB1510" s="93">
        <v>0</v>
      </c>
      <c r="AC1510" s="93">
        <f>_xlfn.XLOOKUP(B1510,'[3]Nur des jours'!$B:$B,'[3]Nur des jours'!$N:$N,"")</f>
        <v>0</v>
      </c>
      <c r="AD1510" s="93">
        <v>0</v>
      </c>
      <c r="AE1510" s="93">
        <v>0</v>
      </c>
      <c r="AF1510" s="93">
        <v>0</v>
      </c>
      <c r="AG1510" s="93"/>
      <c r="AH1510" s="93">
        <v>0</v>
      </c>
      <c r="AI1510" s="93">
        <v>0</v>
      </c>
      <c r="AJ1510" s="93">
        <v>0</v>
      </c>
      <c r="AK1510" s="93">
        <v>0</v>
      </c>
      <c r="AL1510" s="93">
        <v>0</v>
      </c>
      <c r="AM1510" s="49" t="s">
        <v>5559</v>
      </c>
      <c r="AN1510" s="49"/>
      <c r="AO1510" s="48" t="str" cm="1">
        <f t="array" ref="AO1510">IFERROR(_xlfn.IFS(
AQ1510="MPR ISSUE","PDH",
AQ1510="BSS Hardware Issue","BSS",
AQ1510="Sites strategiques, MLL, Pylone, etc.","ENVTECH",
AQ1510="AKTIVCO DEFAUT GE &amp; POWER Cabinet","AKTIVCO",
AQ1510="AKTIVCO Coupure ENEO &amp; Baisse de tension","AKTIVCO GRID ONLY",
AQ1510="Coupure ENEO &amp; Baisse de tension","IHS GRID ONLY",
AQ1510="Defaut GE &amp; POWER Cabinet","IHS",
AQ1510="Sharing","Partners",
AQ1510="Sites strategiques &amp; DataCenter","SST &amp; DC",
AQ1510="Exclu","Exclu",
AQ1510="SAT","SAT",
AQ1510="SPARE-ISSUE","SPARE-ISSUE",
AQ1510="Fiber CAmtel","TRANS_FO_CAMTEL",
AQ1510="Fiber AOF","Fiber AOF",
AQ1510="Projet OCM (HUAWEI)","TRAVAUX-HUAWEI",
AQ1510="Projet OCM (NOKIA)","TRAVAUX-NOKIA",
AQ1510="ACCESS-ISSUE","ACCESS-ISSUE",
AQ1510="Projet OCM (ZTE, NOKIA, autres projets)","TRAVAUX OCM",
AQ1510="No root CAuse","No root cause",
AQ1510="ODU HS","PDH",
AQ1510="IP &amp; VLAN","PDH",
AQ1510="Warehouse HUAWEI","SPARE-ISSUE",
AQ1510="SPARE-HS","SPARE-ISSUE",
AQ1510="Power Telco","BSS",AQ1510="no impacts","no impacts"
),"")</f>
        <v>No root cause</v>
      </c>
      <c r="AP1510" s="48" t="str" cm="1">
        <f t="array" ref="AP1510">IFERROR(_xlfn.IFS(
AQ1510="MPR ISSUE","TX ISSUE",
AQ1510="BSS Hardware Issue","RAN ISSUE",
AQ1510="Sites strategiques, MLL, Pylone, etc.","ENVTECH",
AQ1510="AKTIVCO DEFAUT GE &amp; POWER Cabinet","POWER ISSUE",
AQ1510="AKTIVCO Coupure ENEO &amp; Baisse de tension","POWER ISSUE",
AQ1510="Coupure ENEO &amp; Baisse de tension","POWER ISSUE",
AQ1510="Defaut GE &amp; POWER Cabinet","POWER ISSUE",
AQ1510="Sharing","POWER ISSUE",
AQ1510="Sites strategiques &amp; DataCenter","POWER ISSUE",
AQ1510="Exclu","Exclu",
AQ1510="SAT","TX ISSUE",
AQ1510="SPARE-ISSUE","SPARE-ISSUE",
AQ1510="Fiber CAmtel","TX ISSUE",
AQ1510="Fiber AOF","TX ISSUE",
AQ1510="Projet OCM (HUAWEI)","TRAVAUX-HUAWEI",
AQ1510="Projet OCM (NOKIA)","TRAVAUX -NOKIA",
AQ1510="ACCESS-ISSUE","ACCESS-ISSUE",
AQ1510="Projet OCM (ZTE, NOKIA, autres projets)","TRAVAUX OCM",
AQ1510="No root CAuse","No root cause",
AQ1510="ODU HS","TX ISSUE",
AQ1510="IP &amp; VLAN","TX ISSUE",
AQ1510="Warehouse HUAWEI","SPARE-ISSUE",
AQ1510="SPARE-HS","SPARE-ISSUE",
AQ1510="Power Telco","RAN ISSUE",AQ1510="no impacts","no impacts"
),"")</f>
        <v>No root cause</v>
      </c>
      <c r="AQ1510" s="127" t="s">
        <v>5344</v>
      </c>
      <c r="AR1510" s="48" t="str" cm="1">
        <f t="array" ref="AR1510">IFERROR(_xlfn.IFS(
AQ1510="MPR ISSUE","ACTIVE",
AQ1510="BSS Hardware Issue","ACTIVE",
AQ1510="Sites strategiques, MLL, Pylone, etc.","PASSIVE",
AQ1510="AKTIVCO DEFAUT GE &amp; POWER Cabinet","PASSIVE",
AQ1510="AKTIVCO Coupure ENEO &amp; Baisse de tension","PASSIVE",
AQ1510="Coupure ENEO &amp; Baisse de tension","PASSIVE",
AQ1510="Defaut GE &amp; POWER Cabinet","PASSIVE",
AQ1510="Sharing","PASSIVE",
AQ1510="Sites strategiques &amp; DataCenter","PASSIVE",
AQ1510="Exclu","Exclu",
AQ1510="SAT","ACTIVE",
AQ1510="SPARE-ISSUE","SPARE-ISSUE",
AQ1510="Fiber CAmtel","ACTIVE",
AQ1510="Fiber AOF","ACTIVE",
AQ1510="Projet OCM (HUAWEI)","PLANNED WORKS",
AQ1510="Projet OCM (NOKIA)","PLANNED WORKS",
AQ1510="ACCESS-ISSUE","ACCESS-ISSUE",
AQ1510="Projet OCM (ZTE, NOKIA, autres projets)","PLANNED WORKS",
AQ1510="No root CAuse","No root cause",
AQ1510="ODU HS","ACTIVE",
AQ1510="IP &amp; VLAN","ACTIVE",
AQ1510="Warehouse HUAWEI","SPARE-ISSUE",
AQ1510="SPARE-HS","SPARE-ISSUE",
AQ1510="Power Telco","ACTIVE", AQ1510="no impacts","no impacts"
),"")</f>
        <v>No root cause</v>
      </c>
      <c r="AS1510" s="92" t="s">
        <v>5537</v>
      </c>
      <c r="AT1510" s="98" t="s">
        <v>1134</v>
      </c>
      <c r="AV1510" s="17" t="s">
        <v>5537</v>
      </c>
      <c r="AW1510" s="7" t="s">
        <v>5537</v>
      </c>
      <c r="AX1510" s="6" t="s">
        <v>5537</v>
      </c>
      <c r="AY1510" s="7"/>
      <c r="AZ1510" s="3" t="s">
        <v>5537</v>
      </c>
      <c r="BA1510" s="18" t="s">
        <v>5537</v>
      </c>
      <c r="BB1510" s="18" t="s">
        <v>5537</v>
      </c>
      <c r="BC1510" s="18" t="s">
        <v>5537</v>
      </c>
      <c r="BD1510" s="18" t="s">
        <v>5537</v>
      </c>
      <c r="BE1510" s="18" t="s">
        <v>5537</v>
      </c>
      <c r="BF1510" s="18" t="s">
        <v>5537</v>
      </c>
      <c r="BG1510" s="18" t="s">
        <v>5537</v>
      </c>
      <c r="BH1510" s="18" t="s">
        <v>5537</v>
      </c>
      <c r="BI1510" s="18" t="s">
        <v>5537</v>
      </c>
      <c r="BJ1510" s="18" t="s">
        <v>5537</v>
      </c>
      <c r="BK1510" s="18" t="s">
        <v>5537</v>
      </c>
      <c r="BL1510" s="9" t="s">
        <v>5537</v>
      </c>
      <c r="BM1510" s="14" t="s">
        <v>5537</v>
      </c>
      <c r="BN1510" s="14" t="s">
        <v>5537</v>
      </c>
      <c r="BO1510" s="14" t="str">
        <f>_xlfn.XLOOKUP(B1510,'[4]cell downs 18042026 17h'!$B:$B,'[4]cell downs 18042026 17h'!$B:$B,"")</f>
        <v/>
      </c>
      <c r="BP1510" s="14" t="str">
        <f>_xlfn.XLOOKUP(B1510,'[5]Cells Huawei 19042026 15h'!$B:$B,'[5]Cells Huawei 19042026 15h'!$B:$B,"")</f>
        <v/>
      </c>
      <c r="BQ1510" s="9" t="str">
        <f>_xlfn.XLOOKUP(B1510,'[6]cells down 19042026 9H40'!$B:$B,'[6]cells down 19042026 9H40'!$B:$B,"")</f>
        <v/>
      </c>
      <c r="BR1510" s="9" t="s">
        <v>1134</v>
      </c>
      <c r="BS1510" s="9" t="s">
        <v>12</v>
      </c>
      <c r="BT1510" s="108"/>
    </row>
    <row r="1511" spans="1:72" s="9" customFormat="1" x14ac:dyDescent="0.35">
      <c r="A1511" s="1" t="s">
        <v>2675</v>
      </c>
      <c r="B1511" s="8" t="s">
        <v>2676</v>
      </c>
      <c r="C1511" s="3" t="str">
        <f>_xlfn.XLOOKUP(B1511,'[1]daily break down'!$D:$D,'[1]daily break down'!$E:$E,"")</f>
        <v>NORD-OUEST</v>
      </c>
      <c r="D1511" s="1" t="s">
        <v>11</v>
      </c>
      <c r="E1511" s="1" t="s">
        <v>12</v>
      </c>
      <c r="F1511" s="3" t="s">
        <v>51</v>
      </c>
      <c r="G1511" s="1" t="s">
        <v>52</v>
      </c>
      <c r="H1511" s="32" t="str">
        <f>_xlfn.XLOOKUP(B1511,[2]CALCULATION!$B:$B,[2]CALCULATION!$H:$H,"")</f>
        <v>Huawei</v>
      </c>
      <c r="I1511" s="28">
        <v>8.550671597709119</v>
      </c>
      <c r="J1511" s="28">
        <v>4.5593594210590886</v>
      </c>
      <c r="K1511" s="28">
        <v>0</v>
      </c>
      <c r="L1511" s="28">
        <v>0</v>
      </c>
      <c r="M1511" s="28">
        <v>7.3854702610770122</v>
      </c>
      <c r="N1511" s="28">
        <v>0</v>
      </c>
      <c r="O1511" s="28">
        <v>0</v>
      </c>
      <c r="P1511" s="28">
        <v>1.7037671965825134</v>
      </c>
      <c r="Q1511" s="28">
        <v>14.999586226183036</v>
      </c>
      <c r="R1511" s="28">
        <v>0.86946006797305042</v>
      </c>
      <c r="S1511" s="93">
        <v>1.0492019872557665</v>
      </c>
      <c r="T1511" s="93">
        <f>_xlfn.XLOOKUP(B1511,'[3]Nur des jours'!$B:$B,'[3]Nur des jours'!$U:$U,"")</f>
        <v>0</v>
      </c>
      <c r="U1511" s="93">
        <v>0.34988856643067295</v>
      </c>
      <c r="V1511" s="93">
        <v>4.6157182685420607E-2</v>
      </c>
      <c r="W1511" s="93">
        <v>0</v>
      </c>
      <c r="X1511" s="93">
        <v>0</v>
      </c>
      <c r="Y1511" s="93">
        <v>0</v>
      </c>
      <c r="Z1511" s="93">
        <v>2.5902062591137249</v>
      </c>
      <c r="AA1511" s="93">
        <v>0</v>
      </c>
      <c r="AB1511" s="93">
        <v>0</v>
      </c>
      <c r="AC1511" s="93">
        <f>_xlfn.XLOOKUP(B1511,'[3]Nur des jours'!$B:$B,'[3]Nur des jours'!$N:$N,"")</f>
        <v>0</v>
      </c>
      <c r="AD1511" s="93">
        <v>0</v>
      </c>
      <c r="AE1511" s="93">
        <v>0</v>
      </c>
      <c r="AF1511" s="93">
        <v>0</v>
      </c>
      <c r="AG1511" s="93"/>
      <c r="AH1511" s="93">
        <v>0</v>
      </c>
      <c r="AI1511" s="93">
        <v>0</v>
      </c>
      <c r="AJ1511" s="93">
        <v>0</v>
      </c>
      <c r="AK1511" s="93">
        <v>0</v>
      </c>
      <c r="AL1511" s="93">
        <v>0</v>
      </c>
      <c r="AM1511" s="49" t="s">
        <v>5559</v>
      </c>
      <c r="AN1511" s="49"/>
      <c r="AO1511" s="48" t="str" cm="1">
        <f t="array" ref="AO1511">IFERROR(_xlfn.IFS(
AQ1511="MPR ISSUE","PDH",
AQ1511="BSS Hardware Issue","BSS",
AQ1511="Sites strategiques, MLL, Pylone, etc.","ENVTECH",
AQ1511="AKTIVCO DEFAUT GE &amp; POWER Cabinet","AKTIVCO",
AQ1511="AKTIVCO Coupure ENEO &amp; Baisse de tension","AKTIVCO GRID ONLY",
AQ1511="Coupure ENEO &amp; Baisse de tension","IHS GRID ONLY",
AQ1511="Defaut GE &amp; POWER Cabinet","IHS",
AQ1511="Sharing","Partners",
AQ1511="Sites strategiques &amp; DataCenter","SST &amp; DC",
AQ1511="Exclu","Exclu",
AQ1511="SAT","SAT",
AQ1511="SPARE-ISSUE","SPARE-ISSUE",
AQ1511="Fiber CAmtel","TRANS_FO_CAMTEL",
AQ1511="Fiber AOF","Fiber AOF",
AQ1511="Projet OCM (HUAWEI)","TRAVAUX-HUAWEI",
AQ1511="Projet OCM (NOKIA)","TRAVAUX-NOKIA",
AQ1511="ACCESS-ISSUE","ACCESS-ISSUE",
AQ1511="Projet OCM (ZTE, NOKIA, autres projets)","TRAVAUX OCM",
AQ1511="No root CAuse","No root cause",
AQ1511="ODU HS","PDH",
AQ1511="IP &amp; VLAN","PDH",
AQ1511="Warehouse HUAWEI","SPARE-ISSUE",
AQ1511="SPARE-HS","SPARE-ISSUE",
AQ1511="Power Telco","BSS",AQ1511="no impacts","no impacts"
),"")</f>
        <v>No root cause</v>
      </c>
      <c r="AP1511" s="48" t="str" cm="1">
        <f t="array" ref="AP1511">IFERROR(_xlfn.IFS(
AQ1511="MPR ISSUE","TX ISSUE",
AQ1511="BSS Hardware Issue","RAN ISSUE",
AQ1511="Sites strategiques, MLL, Pylone, etc.","ENVTECH",
AQ1511="AKTIVCO DEFAUT GE &amp; POWER Cabinet","POWER ISSUE",
AQ1511="AKTIVCO Coupure ENEO &amp; Baisse de tension","POWER ISSUE",
AQ1511="Coupure ENEO &amp; Baisse de tension","POWER ISSUE",
AQ1511="Defaut GE &amp; POWER Cabinet","POWER ISSUE",
AQ1511="Sharing","POWER ISSUE",
AQ1511="Sites strategiques &amp; DataCenter","POWER ISSUE",
AQ1511="Exclu","Exclu",
AQ1511="SAT","TX ISSUE",
AQ1511="SPARE-ISSUE","SPARE-ISSUE",
AQ1511="Fiber CAmtel","TX ISSUE",
AQ1511="Fiber AOF","TX ISSUE",
AQ1511="Projet OCM (HUAWEI)","TRAVAUX-HUAWEI",
AQ1511="Projet OCM (NOKIA)","TRAVAUX -NOKIA",
AQ1511="ACCESS-ISSUE","ACCESS-ISSUE",
AQ1511="Projet OCM (ZTE, NOKIA, autres projets)","TRAVAUX OCM",
AQ1511="No root CAuse","No root cause",
AQ1511="ODU HS","TX ISSUE",
AQ1511="IP &amp; VLAN","TX ISSUE",
AQ1511="Warehouse HUAWEI","SPARE-ISSUE",
AQ1511="SPARE-HS","SPARE-ISSUE",
AQ1511="Power Telco","RAN ISSUE",AQ1511="no impacts","no impacts"
),"")</f>
        <v>No root cause</v>
      </c>
      <c r="AQ1511" s="127" t="s">
        <v>5344</v>
      </c>
      <c r="AR1511" s="48" t="str" cm="1">
        <f t="array" ref="AR1511">IFERROR(_xlfn.IFS(
AQ1511="MPR ISSUE","ACTIVE",
AQ1511="BSS Hardware Issue","ACTIVE",
AQ1511="Sites strategiques, MLL, Pylone, etc.","PASSIVE",
AQ1511="AKTIVCO DEFAUT GE &amp; POWER Cabinet","PASSIVE",
AQ1511="AKTIVCO Coupure ENEO &amp; Baisse de tension","PASSIVE",
AQ1511="Coupure ENEO &amp; Baisse de tension","PASSIVE",
AQ1511="Defaut GE &amp; POWER Cabinet","PASSIVE",
AQ1511="Sharing","PASSIVE",
AQ1511="Sites strategiques &amp; DataCenter","PASSIVE",
AQ1511="Exclu","Exclu",
AQ1511="SAT","ACTIVE",
AQ1511="SPARE-ISSUE","SPARE-ISSUE",
AQ1511="Fiber CAmtel","ACTIVE",
AQ1511="Fiber AOF","ACTIVE",
AQ1511="Projet OCM (HUAWEI)","PLANNED WORKS",
AQ1511="Projet OCM (NOKIA)","PLANNED WORKS",
AQ1511="ACCESS-ISSUE","ACCESS-ISSUE",
AQ1511="Projet OCM (ZTE, NOKIA, autres projets)","PLANNED WORKS",
AQ1511="No root CAuse","No root cause",
AQ1511="ODU HS","ACTIVE",
AQ1511="IP &amp; VLAN","ACTIVE",
AQ1511="Warehouse HUAWEI","SPARE-ISSUE",
AQ1511="SPARE-HS","SPARE-ISSUE",
AQ1511="Power Telco","ACTIVE", AQ1511="no impacts","no impacts"
),"")</f>
        <v>No root cause</v>
      </c>
      <c r="AS1511" s="92" t="s">
        <v>5537</v>
      </c>
      <c r="AT1511" s="98" t="s">
        <v>2676</v>
      </c>
      <c r="AV1511" s="17" t="s">
        <v>5537</v>
      </c>
      <c r="AW1511" s="7" t="s">
        <v>5537</v>
      </c>
      <c r="AX1511" s="6" t="s">
        <v>5537</v>
      </c>
      <c r="AY1511" s="7"/>
      <c r="AZ1511" s="3" t="s">
        <v>5537</v>
      </c>
      <c r="BA1511" s="18" t="s">
        <v>5537</v>
      </c>
      <c r="BB1511" s="18" t="s">
        <v>5537</v>
      </c>
      <c r="BC1511" s="18" t="s">
        <v>5537</v>
      </c>
      <c r="BD1511" s="18" t="s">
        <v>5537</v>
      </c>
      <c r="BE1511" s="18" t="s">
        <v>5537</v>
      </c>
      <c r="BF1511" s="18" t="s">
        <v>5537</v>
      </c>
      <c r="BG1511" s="18" t="s">
        <v>5537</v>
      </c>
      <c r="BH1511" s="18" t="s">
        <v>5537</v>
      </c>
      <c r="BI1511" s="18" t="s">
        <v>5537</v>
      </c>
      <c r="BJ1511" s="18" t="s">
        <v>5537</v>
      </c>
      <c r="BK1511" s="18" t="s">
        <v>5537</v>
      </c>
      <c r="BL1511" s="9" t="s">
        <v>5537</v>
      </c>
      <c r="BM1511" s="14" t="s">
        <v>5537</v>
      </c>
      <c r="BN1511" s="14" t="s">
        <v>5537</v>
      </c>
      <c r="BO1511" s="14" t="str">
        <f>_xlfn.XLOOKUP(B1511,'[4]cell downs 18042026 17h'!$B:$B,'[4]cell downs 18042026 17h'!$B:$B,"")</f>
        <v/>
      </c>
      <c r="BP1511" s="14" t="str">
        <f>_xlfn.XLOOKUP(B1511,'[5]Cells Huawei 19042026 15h'!$B:$B,'[5]Cells Huawei 19042026 15h'!$B:$B,"")</f>
        <v/>
      </c>
      <c r="BQ1511" s="9" t="str">
        <f>_xlfn.XLOOKUP(B1511,'[6]cells down 19042026 9H40'!$B:$B,'[6]cells down 19042026 9H40'!$B:$B,"")</f>
        <v/>
      </c>
      <c r="BR1511" s="9" t="s">
        <v>2676</v>
      </c>
      <c r="BS1511" s="9" t="s">
        <v>154</v>
      </c>
      <c r="BT1511" s="108"/>
    </row>
    <row r="1512" spans="1:72" s="9" customFormat="1" x14ac:dyDescent="0.35">
      <c r="A1512" s="1" t="s">
        <v>1849</v>
      </c>
      <c r="B1512" s="8" t="s">
        <v>1850</v>
      </c>
      <c r="C1512" s="3" t="str">
        <f>_xlfn.XLOOKUP(B1512,'[1]daily break down'!$D:$D,'[1]daily break down'!$E:$E,"")</f>
        <v>NORD-OUEST</v>
      </c>
      <c r="D1512" s="1" t="s">
        <v>11</v>
      </c>
      <c r="E1512" s="1" t="s">
        <v>12</v>
      </c>
      <c r="F1512" s="3" t="s">
        <v>51</v>
      </c>
      <c r="G1512" s="1" t="s">
        <v>52</v>
      </c>
      <c r="H1512" s="32" t="str">
        <f>_xlfn.XLOOKUP(B1512,[2]CALCULATION!$B:$B,[2]CALCULATION!$H:$H,"")</f>
        <v>Huawei</v>
      </c>
      <c r="I1512" s="28">
        <v>8.5479963359615088</v>
      </c>
      <c r="J1512" s="28">
        <v>4.5545439499133913</v>
      </c>
      <c r="K1512" s="28">
        <v>0</v>
      </c>
      <c r="L1512" s="28">
        <v>0</v>
      </c>
      <c r="M1512" s="28">
        <v>10.455368786615416</v>
      </c>
      <c r="N1512" s="28">
        <v>23.113993973170334</v>
      </c>
      <c r="O1512" s="28">
        <v>0</v>
      </c>
      <c r="P1512" s="28">
        <v>1.6995759531779253</v>
      </c>
      <c r="Q1512" s="28">
        <v>15.000442309942274</v>
      </c>
      <c r="R1512" s="28">
        <v>0.8597756204467043</v>
      </c>
      <c r="S1512" s="93">
        <v>1.0441903302485782</v>
      </c>
      <c r="T1512" s="93">
        <f>_xlfn.XLOOKUP(B1512,'[3]Nur des jours'!$B:$B,'[3]Nur des jours'!$U:$U,"")</f>
        <v>0</v>
      </c>
      <c r="U1512" s="93">
        <v>0.29597312467718512</v>
      </c>
      <c r="V1512" s="93">
        <v>3.977222464779287E-2</v>
      </c>
      <c r="W1512" s="93">
        <v>0</v>
      </c>
      <c r="X1512" s="93">
        <v>0</v>
      </c>
      <c r="Y1512" s="93">
        <v>0</v>
      </c>
      <c r="Z1512" s="93">
        <v>2.4605274046679395</v>
      </c>
      <c r="AA1512" s="93">
        <v>0</v>
      </c>
      <c r="AB1512" s="93">
        <v>0</v>
      </c>
      <c r="AC1512" s="93">
        <f>_xlfn.XLOOKUP(B1512,'[3]Nur des jours'!$B:$B,'[3]Nur des jours'!$N:$N,"")</f>
        <v>0</v>
      </c>
      <c r="AD1512" s="93">
        <v>0</v>
      </c>
      <c r="AE1512" s="93">
        <v>0</v>
      </c>
      <c r="AF1512" s="93">
        <v>0</v>
      </c>
      <c r="AG1512" s="93"/>
      <c r="AH1512" s="93">
        <v>0</v>
      </c>
      <c r="AI1512" s="93">
        <v>0</v>
      </c>
      <c r="AJ1512" s="93">
        <v>0</v>
      </c>
      <c r="AK1512" s="93">
        <v>0</v>
      </c>
      <c r="AL1512" s="93">
        <v>0</v>
      </c>
      <c r="AM1512" s="49" t="s">
        <v>5559</v>
      </c>
      <c r="AN1512" s="49"/>
      <c r="AO1512" s="48" t="str" cm="1">
        <f t="array" ref="AO1512">IFERROR(_xlfn.IFS(
AQ1512="MPR ISSUE","PDH",
AQ1512="BSS Hardware Issue","BSS",
AQ1512="Sites strategiques, MLL, Pylone, etc.","ENVTECH",
AQ1512="AKTIVCO DEFAUT GE &amp; POWER Cabinet","AKTIVCO",
AQ1512="AKTIVCO Coupure ENEO &amp; Baisse de tension","AKTIVCO GRID ONLY",
AQ1512="Coupure ENEO &amp; Baisse de tension","IHS GRID ONLY",
AQ1512="Defaut GE &amp; POWER Cabinet","IHS",
AQ1512="Sharing","Partners",
AQ1512="Sites strategiques &amp; DataCenter","SST &amp; DC",
AQ1512="Exclu","Exclu",
AQ1512="SAT","SAT",
AQ1512="SPARE-ISSUE","SPARE-ISSUE",
AQ1512="Fiber CAmtel","TRANS_FO_CAMTEL",
AQ1512="Fiber AOF","Fiber AOF",
AQ1512="Projet OCM (HUAWEI)","TRAVAUX-HUAWEI",
AQ1512="Projet OCM (NOKIA)","TRAVAUX-NOKIA",
AQ1512="ACCESS-ISSUE","ACCESS-ISSUE",
AQ1512="Projet OCM (ZTE, NOKIA, autres projets)","TRAVAUX OCM",
AQ1512="No root CAuse","No root cause",
AQ1512="ODU HS","PDH",
AQ1512="IP &amp; VLAN","PDH",
AQ1512="Warehouse HUAWEI","SPARE-ISSUE",
AQ1512="SPARE-HS","SPARE-ISSUE",
AQ1512="Power Telco","BSS",AQ1512="no impacts","no impacts"
),"")</f>
        <v>No root cause</v>
      </c>
      <c r="AP1512" s="48" t="str" cm="1">
        <f t="array" ref="AP1512">IFERROR(_xlfn.IFS(
AQ1512="MPR ISSUE","TX ISSUE",
AQ1512="BSS Hardware Issue","RAN ISSUE",
AQ1512="Sites strategiques, MLL, Pylone, etc.","ENVTECH",
AQ1512="AKTIVCO DEFAUT GE &amp; POWER Cabinet","POWER ISSUE",
AQ1512="AKTIVCO Coupure ENEO &amp; Baisse de tension","POWER ISSUE",
AQ1512="Coupure ENEO &amp; Baisse de tension","POWER ISSUE",
AQ1512="Defaut GE &amp; POWER Cabinet","POWER ISSUE",
AQ1512="Sharing","POWER ISSUE",
AQ1512="Sites strategiques &amp; DataCenter","POWER ISSUE",
AQ1512="Exclu","Exclu",
AQ1512="SAT","TX ISSUE",
AQ1512="SPARE-ISSUE","SPARE-ISSUE",
AQ1512="Fiber CAmtel","TX ISSUE",
AQ1512="Fiber AOF","TX ISSUE",
AQ1512="Projet OCM (HUAWEI)","TRAVAUX-HUAWEI",
AQ1512="Projet OCM (NOKIA)","TRAVAUX -NOKIA",
AQ1512="ACCESS-ISSUE","ACCESS-ISSUE",
AQ1512="Projet OCM (ZTE, NOKIA, autres projets)","TRAVAUX OCM",
AQ1512="No root CAuse","No root cause",
AQ1512="ODU HS","TX ISSUE",
AQ1512="IP &amp; VLAN","TX ISSUE",
AQ1512="Warehouse HUAWEI","SPARE-ISSUE",
AQ1512="SPARE-HS","SPARE-ISSUE",
AQ1512="Power Telco","RAN ISSUE",AQ1512="no impacts","no impacts"
),"")</f>
        <v>No root cause</v>
      </c>
      <c r="AQ1512" s="127" t="s">
        <v>5344</v>
      </c>
      <c r="AR1512" s="48" t="str" cm="1">
        <f t="array" ref="AR1512">IFERROR(_xlfn.IFS(
AQ1512="MPR ISSUE","ACTIVE",
AQ1512="BSS Hardware Issue","ACTIVE",
AQ1512="Sites strategiques, MLL, Pylone, etc.","PASSIVE",
AQ1512="AKTIVCO DEFAUT GE &amp; POWER Cabinet","PASSIVE",
AQ1512="AKTIVCO Coupure ENEO &amp; Baisse de tension","PASSIVE",
AQ1512="Coupure ENEO &amp; Baisse de tension","PASSIVE",
AQ1512="Defaut GE &amp; POWER Cabinet","PASSIVE",
AQ1512="Sharing","PASSIVE",
AQ1512="Sites strategiques &amp; DataCenter","PASSIVE",
AQ1512="Exclu","Exclu",
AQ1512="SAT","ACTIVE",
AQ1512="SPARE-ISSUE","SPARE-ISSUE",
AQ1512="Fiber CAmtel","ACTIVE",
AQ1512="Fiber AOF","ACTIVE",
AQ1512="Projet OCM (HUAWEI)","PLANNED WORKS",
AQ1512="Projet OCM (NOKIA)","PLANNED WORKS",
AQ1512="ACCESS-ISSUE","ACCESS-ISSUE",
AQ1512="Projet OCM (ZTE, NOKIA, autres projets)","PLANNED WORKS",
AQ1512="No root CAuse","No root cause",
AQ1512="ODU HS","ACTIVE",
AQ1512="IP &amp; VLAN","ACTIVE",
AQ1512="Warehouse HUAWEI","SPARE-ISSUE",
AQ1512="SPARE-HS","SPARE-ISSUE",
AQ1512="Power Telco","ACTIVE", AQ1512="no impacts","no impacts"
),"")</f>
        <v>No root cause</v>
      </c>
      <c r="AS1512" s="92" t="s">
        <v>5537</v>
      </c>
      <c r="AT1512" s="98" t="s">
        <v>1850</v>
      </c>
      <c r="AV1512" s="17" t="s">
        <v>5537</v>
      </c>
      <c r="AW1512" s="7" t="s">
        <v>5537</v>
      </c>
      <c r="AX1512" s="6" t="s">
        <v>5537</v>
      </c>
      <c r="AY1512" s="7"/>
      <c r="AZ1512" s="3" t="s">
        <v>5537</v>
      </c>
      <c r="BA1512" s="18" t="s">
        <v>5537</v>
      </c>
      <c r="BB1512" s="18" t="s">
        <v>5537</v>
      </c>
      <c r="BC1512" s="18" t="s">
        <v>5537</v>
      </c>
      <c r="BD1512" s="18" t="s">
        <v>5537</v>
      </c>
      <c r="BE1512" s="18" t="s">
        <v>5537</v>
      </c>
      <c r="BF1512" s="18" t="s">
        <v>5537</v>
      </c>
      <c r="BG1512" s="18" t="s">
        <v>5537</v>
      </c>
      <c r="BH1512" s="18" t="s">
        <v>5537</v>
      </c>
      <c r="BI1512" s="18" t="s">
        <v>5537</v>
      </c>
      <c r="BJ1512" s="18" t="s">
        <v>5537</v>
      </c>
      <c r="BK1512" s="18" t="s">
        <v>5537</v>
      </c>
      <c r="BL1512" s="9" t="s">
        <v>5537</v>
      </c>
      <c r="BM1512" s="14" t="s">
        <v>5537</v>
      </c>
      <c r="BN1512" s="14" t="s">
        <v>5537</v>
      </c>
      <c r="BO1512" s="14" t="str">
        <f>_xlfn.XLOOKUP(B1512,'[4]cell downs 18042026 17h'!$B:$B,'[4]cell downs 18042026 17h'!$B:$B,"")</f>
        <v/>
      </c>
      <c r="BP1512" s="14" t="str">
        <f>_xlfn.XLOOKUP(B1512,'[5]Cells Huawei 19042026 15h'!$B:$B,'[5]Cells Huawei 19042026 15h'!$B:$B,"")</f>
        <v/>
      </c>
      <c r="BQ1512" s="9" t="str">
        <f>_xlfn.XLOOKUP(B1512,'[6]cells down 19042026 9H40'!$B:$B,'[6]cells down 19042026 9H40'!$B:$B,"")</f>
        <v/>
      </c>
      <c r="BR1512" s="9" t="s">
        <v>1850</v>
      </c>
      <c r="BS1512" s="9" t="s">
        <v>12</v>
      </c>
      <c r="BT1512" s="108"/>
    </row>
    <row r="1513" spans="1:72" s="9" customFormat="1" x14ac:dyDescent="0.35">
      <c r="A1513" s="1" t="s">
        <v>4259</v>
      </c>
      <c r="B1513" s="8" t="s">
        <v>4260</v>
      </c>
      <c r="C1513" s="3" t="str">
        <f>_xlfn.XLOOKUP(B1513,'[1]daily break down'!$D:$D,'[1]daily break down'!$E:$E,"")</f>
        <v>CENTRE</v>
      </c>
      <c r="D1513" s="1" t="s">
        <v>21</v>
      </c>
      <c r="E1513" s="1" t="s">
        <v>30</v>
      </c>
      <c r="F1513" s="3" t="s">
        <v>69</v>
      </c>
      <c r="G1513" s="1" t="s">
        <v>502</v>
      </c>
      <c r="H1513" s="34" t="str">
        <f>_xlfn.XLOOKUP(B1513,[2]CALCULATION!$B:$B,[2]CALCULATION!$H:$H,"")</f>
        <v>ZTE</v>
      </c>
      <c r="I1513" s="28">
        <v>0</v>
      </c>
      <c r="J1513" s="28">
        <v>2.6752617476098045E-4</v>
      </c>
      <c r="K1513" s="28">
        <v>0</v>
      </c>
      <c r="L1513" s="28">
        <v>9.4169213515849729E-3</v>
      </c>
      <c r="M1513" s="28">
        <v>0</v>
      </c>
      <c r="N1513" s="28">
        <v>0</v>
      </c>
      <c r="O1513" s="28">
        <v>0</v>
      </c>
      <c r="P1513" s="28">
        <v>0</v>
      </c>
      <c r="Q1513" s="28">
        <v>0</v>
      </c>
      <c r="R1513" s="28">
        <v>0</v>
      </c>
      <c r="S1513" s="93">
        <v>1.4106655195144295</v>
      </c>
      <c r="T1513" s="93">
        <f>_xlfn.XLOOKUP(B1513,'[3]Nur des jours'!$B:$B,'[3]Nur des jours'!$U:$U,"")</f>
        <v>0</v>
      </c>
      <c r="U1513" s="93">
        <v>4.7298627697734158E-2</v>
      </c>
      <c r="V1513" s="93">
        <v>9.5239318214895355E-3</v>
      </c>
      <c r="W1513" s="93">
        <v>0</v>
      </c>
      <c r="X1513" s="93">
        <v>0</v>
      </c>
      <c r="Y1513" s="93">
        <v>0</v>
      </c>
      <c r="Z1513" s="93">
        <v>0</v>
      </c>
      <c r="AA1513" s="93">
        <v>0</v>
      </c>
      <c r="AB1513" s="93">
        <v>0</v>
      </c>
      <c r="AC1513" s="93">
        <f>_xlfn.XLOOKUP(B1513,'[3]Nur des jours'!$B:$B,'[3]Nur des jours'!$N:$N,"")</f>
        <v>0</v>
      </c>
      <c r="AD1513" s="93">
        <v>0</v>
      </c>
      <c r="AE1513" s="93">
        <v>0</v>
      </c>
      <c r="AF1513" s="93">
        <v>0</v>
      </c>
      <c r="AG1513" s="93"/>
      <c r="AH1513" s="93">
        <v>0</v>
      </c>
      <c r="AI1513" s="93">
        <v>0</v>
      </c>
      <c r="AJ1513" s="93">
        <v>0</v>
      </c>
      <c r="AK1513" s="93">
        <v>0</v>
      </c>
      <c r="AL1513" s="93">
        <v>0</v>
      </c>
      <c r="AM1513" s="49" t="s">
        <v>5559</v>
      </c>
      <c r="AN1513" s="49"/>
      <c r="AO1513" s="48" t="str" cm="1">
        <f t="array" ref="AO1513">IFERROR(_xlfn.IFS(
AQ1513="MPR ISSUE","PDH",
AQ1513="BSS Hardware Issue","BSS",
AQ1513="Sites strategiques, MLL, Pylone, etc.","ENVTECH",
AQ1513="AKTIVCO DEFAUT GE &amp; POWER Cabinet","AKTIVCO",
AQ1513="AKTIVCO Coupure ENEO &amp; Baisse de tension","AKTIVCO GRID ONLY",
AQ1513="Coupure ENEO &amp; Baisse de tension","IHS GRID ONLY",
AQ1513="Defaut GE &amp; POWER Cabinet","IHS",
AQ1513="Sharing","Partners",
AQ1513="Sites strategiques &amp; DataCenter","SST &amp; DC",
AQ1513="Exclu","Exclu",
AQ1513="SAT","SAT",
AQ1513="SPARE-ISSUE","SPARE-ISSUE",
AQ1513="Fiber CAmtel","TRANS_FO_CAMTEL",
AQ1513="Fiber AOF","Fiber AOF",
AQ1513="Projet OCM (HUAWEI)","TRAVAUX-HUAWEI",
AQ1513="Projet OCM (NOKIA)","TRAVAUX-NOKIA",
AQ1513="ACCESS-ISSUE","ACCESS-ISSUE",
AQ1513="Projet OCM (ZTE, NOKIA, autres projets)","TRAVAUX OCM",
AQ1513="No root CAuse","No root cause",
AQ1513="ODU HS","PDH",
AQ1513="IP &amp; VLAN","PDH",
AQ1513="Warehouse HUAWEI","SPARE-ISSUE",
AQ1513="SPARE-HS","SPARE-ISSUE",
AQ1513="Power Telco","BSS",AQ1513="no impacts","no impacts"
),"")</f>
        <v>No root cause</v>
      </c>
      <c r="AP1513" s="48" t="str" cm="1">
        <f t="array" ref="AP1513">IFERROR(_xlfn.IFS(
AQ1513="MPR ISSUE","TX ISSUE",
AQ1513="BSS Hardware Issue","RAN ISSUE",
AQ1513="Sites strategiques, MLL, Pylone, etc.","ENVTECH",
AQ1513="AKTIVCO DEFAUT GE &amp; POWER Cabinet","POWER ISSUE",
AQ1513="AKTIVCO Coupure ENEO &amp; Baisse de tension","POWER ISSUE",
AQ1513="Coupure ENEO &amp; Baisse de tension","POWER ISSUE",
AQ1513="Defaut GE &amp; POWER Cabinet","POWER ISSUE",
AQ1513="Sharing","POWER ISSUE",
AQ1513="Sites strategiques &amp; DataCenter","POWER ISSUE",
AQ1513="Exclu","Exclu",
AQ1513="SAT","TX ISSUE",
AQ1513="SPARE-ISSUE","SPARE-ISSUE",
AQ1513="Fiber CAmtel","TX ISSUE",
AQ1513="Fiber AOF","TX ISSUE",
AQ1513="Projet OCM (HUAWEI)","TRAVAUX-HUAWEI",
AQ1513="Projet OCM (NOKIA)","TRAVAUX -NOKIA",
AQ1513="ACCESS-ISSUE","ACCESS-ISSUE",
AQ1513="Projet OCM (ZTE, NOKIA, autres projets)","TRAVAUX OCM",
AQ1513="No root CAuse","No root cause",
AQ1513="ODU HS","TX ISSUE",
AQ1513="IP &amp; VLAN","TX ISSUE",
AQ1513="Warehouse HUAWEI","SPARE-ISSUE",
AQ1513="SPARE-HS","SPARE-ISSUE",
AQ1513="Power Telco","RAN ISSUE",AQ1513="no impacts","no impacts"
),"")</f>
        <v>No root cause</v>
      </c>
      <c r="AQ1513" s="67" t="s">
        <v>5344</v>
      </c>
      <c r="AR1513" s="48" t="str" cm="1">
        <f t="array" ref="AR1513">IFERROR(_xlfn.IFS(
AQ1513="MPR ISSUE","ACTIVE",
AQ1513="BSS Hardware Issue","ACTIVE",
AQ1513="Sites strategiques, MLL, Pylone, etc.","PASSIVE",
AQ1513="AKTIVCO DEFAUT GE &amp; POWER Cabinet","PASSIVE",
AQ1513="AKTIVCO Coupure ENEO &amp; Baisse de tension","PASSIVE",
AQ1513="Coupure ENEO &amp; Baisse de tension","PASSIVE",
AQ1513="Defaut GE &amp; POWER Cabinet","PASSIVE",
AQ1513="Sharing","PASSIVE",
AQ1513="Sites strategiques &amp; DataCenter","PASSIVE",
AQ1513="Exclu","Exclu",
AQ1513="SAT","ACTIVE",
AQ1513="SPARE-ISSUE","SPARE-ISSUE",
AQ1513="Fiber CAmtel","ACTIVE",
AQ1513="Fiber AOF","ACTIVE",
AQ1513="Projet OCM (HUAWEI)","PLANNED WORKS",
AQ1513="Projet OCM (NOKIA)","PLANNED WORKS",
AQ1513="ACCESS-ISSUE","ACCESS-ISSUE",
AQ1513="Projet OCM (ZTE, NOKIA, autres projets)","PLANNED WORKS",
AQ1513="No root CAuse","No root cause",
AQ1513="ODU HS","ACTIVE",
AQ1513="IP &amp; VLAN","ACTIVE",
AQ1513="Warehouse HUAWEI","SPARE-ISSUE",
AQ1513="SPARE-HS","SPARE-ISSUE",
AQ1513="Power Telco","ACTIVE", AQ1513="no impacts","no impacts"
),"")</f>
        <v>No root cause</v>
      </c>
      <c r="AS1513" s="92" t="s">
        <v>5537</v>
      </c>
      <c r="AT1513" s="98" t="s">
        <v>4260</v>
      </c>
      <c r="AV1513" s="17" t="s">
        <v>5537</v>
      </c>
      <c r="AW1513" s="7" t="s">
        <v>5537</v>
      </c>
      <c r="AX1513" s="6" t="s">
        <v>5537</v>
      </c>
      <c r="AY1513" s="7"/>
      <c r="AZ1513" s="3" t="s">
        <v>5537</v>
      </c>
      <c r="BA1513" s="18" t="s">
        <v>5537</v>
      </c>
      <c r="BB1513" s="18" t="s">
        <v>5537</v>
      </c>
      <c r="BC1513" s="18" t="s">
        <v>5537</v>
      </c>
      <c r="BD1513" s="18" t="s">
        <v>5537</v>
      </c>
      <c r="BE1513" s="18" t="s">
        <v>5537</v>
      </c>
      <c r="BF1513" s="18" t="s">
        <v>5537</v>
      </c>
      <c r="BG1513" s="18" t="s">
        <v>5537</v>
      </c>
      <c r="BH1513" s="18" t="s">
        <v>5537</v>
      </c>
      <c r="BI1513" s="18" t="s">
        <v>5537</v>
      </c>
      <c r="BJ1513" s="18" t="s">
        <v>5537</v>
      </c>
      <c r="BK1513" s="18" t="s">
        <v>5537</v>
      </c>
      <c r="BL1513" s="9" t="s">
        <v>5537</v>
      </c>
      <c r="BM1513" s="14" t="s">
        <v>5537</v>
      </c>
      <c r="BN1513" s="14" t="s">
        <v>5537</v>
      </c>
      <c r="BO1513" s="14" t="str">
        <f>_xlfn.XLOOKUP(B1513,'[4]cell downs 18042026 17h'!$B:$B,'[4]cell downs 18042026 17h'!$B:$B,"")</f>
        <v/>
      </c>
      <c r="BP1513" s="14" t="str">
        <f>_xlfn.XLOOKUP(B1513,'[5]Cells Huawei 19042026 15h'!$B:$B,'[5]Cells Huawei 19042026 15h'!$B:$B,"")</f>
        <v/>
      </c>
      <c r="BQ1513" s="9" t="str">
        <f>_xlfn.XLOOKUP(B1513,'[6]cells down 19042026 9H40'!$B:$B,'[6]cells down 19042026 9H40'!$B:$B,"")</f>
        <v/>
      </c>
      <c r="BR1513" s="9" t="s">
        <v>5537</v>
      </c>
      <c r="BS1513" s="9" t="s">
        <v>12</v>
      </c>
      <c r="BT1513" s="108"/>
    </row>
    <row r="1514" spans="1:72" s="9" customFormat="1" x14ac:dyDescent="0.35">
      <c r="A1514" s="1" t="s">
        <v>4332</v>
      </c>
      <c r="B1514" s="8" t="s">
        <v>4333</v>
      </c>
      <c r="C1514" s="3" t="str">
        <f>_xlfn.XLOOKUP(B1514,'[1]daily break down'!$D:$D,'[1]daily break down'!$E:$E,"")</f>
        <v>NORD-OUEST</v>
      </c>
      <c r="D1514" s="1"/>
      <c r="E1514" s="1"/>
      <c r="F1514" s="3" t="s">
        <v>13</v>
      </c>
      <c r="G1514" s="1" t="s">
        <v>52</v>
      </c>
      <c r="H1514" s="32" t="str">
        <f>_xlfn.XLOOKUP(B1514,[2]CALCULATION!$B:$B,[2]CALCULATION!$H:$H,"")</f>
        <v>HUAWEI</v>
      </c>
      <c r="I1514" s="28">
        <v>0</v>
      </c>
      <c r="J1514" s="28">
        <v>0</v>
      </c>
      <c r="K1514" s="28">
        <v>0</v>
      </c>
      <c r="L1514" s="28">
        <v>0</v>
      </c>
      <c r="M1514" s="28">
        <v>0</v>
      </c>
      <c r="N1514" s="28">
        <v>0</v>
      </c>
      <c r="O1514" s="28">
        <v>0</v>
      </c>
      <c r="P1514" s="28">
        <v>0</v>
      </c>
      <c r="Q1514" s="28">
        <v>0</v>
      </c>
      <c r="R1514" s="28">
        <v>0</v>
      </c>
      <c r="S1514" s="93">
        <v>0</v>
      </c>
      <c r="T1514" s="93">
        <f>_xlfn.XLOOKUP(B1514,'[3]Nur des jours'!$B:$B,'[3]Nur des jours'!$U:$U,"")</f>
        <v>0</v>
      </c>
      <c r="U1514" s="93">
        <v>0</v>
      </c>
      <c r="V1514" s="93">
        <v>4.0128926214140796E-3</v>
      </c>
      <c r="W1514" s="93">
        <v>0</v>
      </c>
      <c r="X1514" s="93">
        <v>0</v>
      </c>
      <c r="Y1514" s="93">
        <v>0</v>
      </c>
      <c r="Z1514" s="93">
        <v>0</v>
      </c>
      <c r="AA1514" s="93">
        <v>0</v>
      </c>
      <c r="AB1514" s="93">
        <v>0</v>
      </c>
      <c r="AC1514" s="93">
        <f>_xlfn.XLOOKUP(B1514,'[3]Nur des jours'!$B:$B,'[3]Nur des jours'!$N:$N,"")</f>
        <v>0</v>
      </c>
      <c r="AD1514" s="93">
        <v>0</v>
      </c>
      <c r="AE1514" s="93">
        <v>0</v>
      </c>
      <c r="AF1514" s="93">
        <v>0</v>
      </c>
      <c r="AG1514" s="93"/>
      <c r="AH1514" s="93">
        <v>0</v>
      </c>
      <c r="AI1514" s="93">
        <v>0</v>
      </c>
      <c r="AJ1514" s="93">
        <v>0</v>
      </c>
      <c r="AK1514" s="93">
        <v>0</v>
      </c>
      <c r="AL1514" s="93">
        <v>0</v>
      </c>
      <c r="AM1514" s="49" t="s">
        <v>5559</v>
      </c>
      <c r="AN1514" s="49"/>
      <c r="AO1514" s="48" t="str" cm="1">
        <f t="array" ref="AO1514">IFERROR(_xlfn.IFS(
AQ1514="MPR ISSUE","PDH",
AQ1514="BSS Hardware Issue","BSS",
AQ1514="Sites strategiques, MLL, Pylone, etc.","ENVTECH",
AQ1514="AKTIVCO DEFAUT GE &amp; POWER Cabinet","AKTIVCO",
AQ1514="AKTIVCO Coupure ENEO &amp; Baisse de tension","AKTIVCO GRID ONLY",
AQ1514="Coupure ENEO &amp; Baisse de tension","IHS GRID ONLY",
AQ1514="Defaut GE &amp; POWER Cabinet","IHS",
AQ1514="Sharing","Partners",
AQ1514="Sites strategiques &amp; DataCenter","SST &amp; DC",
AQ1514="Exclu","Exclu",
AQ1514="SAT","SAT",
AQ1514="SPARE-ISSUE","SPARE-ISSUE",
AQ1514="Fiber CAmtel","TRANS_FO_CAMTEL",
AQ1514="Fiber AOF","Fiber AOF",
AQ1514="Projet OCM (HUAWEI)","TRAVAUX-HUAWEI",
AQ1514="Projet OCM (NOKIA)","TRAVAUX-NOKIA",
AQ1514="ACCESS-ISSUE","ACCESS-ISSUE",
AQ1514="Projet OCM (ZTE, NOKIA, autres projets)","TRAVAUX OCM",
AQ1514="No root CAuse","No root cause",
AQ1514="ODU HS","PDH",
AQ1514="IP &amp; VLAN","PDH",
AQ1514="Warehouse HUAWEI","SPARE-ISSUE",
AQ1514="SPARE-HS","SPARE-ISSUE",
AQ1514="Power Telco","BSS",AQ1514="no impacts","no impacts"
),"")</f>
        <v>No root cause</v>
      </c>
      <c r="AP1514" s="48" t="str" cm="1">
        <f t="array" ref="AP1514">IFERROR(_xlfn.IFS(
AQ1514="MPR ISSUE","TX ISSUE",
AQ1514="BSS Hardware Issue","RAN ISSUE",
AQ1514="Sites strategiques, MLL, Pylone, etc.","ENVTECH",
AQ1514="AKTIVCO DEFAUT GE &amp; POWER Cabinet","POWER ISSUE",
AQ1514="AKTIVCO Coupure ENEO &amp; Baisse de tension","POWER ISSUE",
AQ1514="Coupure ENEO &amp; Baisse de tension","POWER ISSUE",
AQ1514="Defaut GE &amp; POWER Cabinet","POWER ISSUE",
AQ1514="Sharing","POWER ISSUE",
AQ1514="Sites strategiques &amp; DataCenter","POWER ISSUE",
AQ1514="Exclu","Exclu",
AQ1514="SAT","TX ISSUE",
AQ1514="SPARE-ISSUE","SPARE-ISSUE",
AQ1514="Fiber CAmtel","TX ISSUE",
AQ1514="Fiber AOF","TX ISSUE",
AQ1514="Projet OCM (HUAWEI)","TRAVAUX-HUAWEI",
AQ1514="Projet OCM (NOKIA)","TRAVAUX -NOKIA",
AQ1514="ACCESS-ISSUE","ACCESS-ISSUE",
AQ1514="Projet OCM (ZTE, NOKIA, autres projets)","TRAVAUX OCM",
AQ1514="No root CAuse","No root cause",
AQ1514="ODU HS","TX ISSUE",
AQ1514="IP &amp; VLAN","TX ISSUE",
AQ1514="Warehouse HUAWEI","SPARE-ISSUE",
AQ1514="SPARE-HS","SPARE-ISSUE",
AQ1514="Power Telco","RAN ISSUE",AQ1514="no impacts","no impacts"
),"")</f>
        <v>No root cause</v>
      </c>
      <c r="AQ1514" s="67" t="s">
        <v>5344</v>
      </c>
      <c r="AR1514" s="48" t="str" cm="1">
        <f t="array" ref="AR1514">IFERROR(_xlfn.IFS(
AQ1514="MPR ISSUE","ACTIVE",
AQ1514="BSS Hardware Issue","ACTIVE",
AQ1514="Sites strategiques, MLL, Pylone, etc.","PASSIVE",
AQ1514="AKTIVCO DEFAUT GE &amp; POWER Cabinet","PASSIVE",
AQ1514="AKTIVCO Coupure ENEO &amp; Baisse de tension","PASSIVE",
AQ1514="Coupure ENEO &amp; Baisse de tension","PASSIVE",
AQ1514="Defaut GE &amp; POWER Cabinet","PASSIVE",
AQ1514="Sharing","PASSIVE",
AQ1514="Sites strategiques &amp; DataCenter","PASSIVE",
AQ1514="Exclu","Exclu",
AQ1514="SAT","ACTIVE",
AQ1514="SPARE-ISSUE","SPARE-ISSUE",
AQ1514="Fiber CAmtel","ACTIVE",
AQ1514="Fiber AOF","ACTIVE",
AQ1514="Projet OCM (HUAWEI)","PLANNED WORKS",
AQ1514="Projet OCM (NOKIA)","PLANNED WORKS",
AQ1514="ACCESS-ISSUE","ACCESS-ISSUE",
AQ1514="Projet OCM (ZTE, NOKIA, autres projets)","PLANNED WORKS",
AQ1514="No root CAuse","No root cause",
AQ1514="ODU HS","ACTIVE",
AQ1514="IP &amp; VLAN","ACTIVE",
AQ1514="Warehouse HUAWEI","SPARE-ISSUE",
AQ1514="SPARE-HS","SPARE-ISSUE",
AQ1514="Power Telco","ACTIVE", AQ1514="no impacts","no impacts"
),"")</f>
        <v>No root cause</v>
      </c>
      <c r="AS1514" s="92" t="s">
        <v>5537</v>
      </c>
      <c r="AT1514" s="98" t="s">
        <v>4333</v>
      </c>
      <c r="AV1514" s="17" t="s">
        <v>5537</v>
      </c>
      <c r="AW1514" s="7" t="s">
        <v>5537</v>
      </c>
      <c r="AX1514" s="6" t="s">
        <v>5537</v>
      </c>
      <c r="AY1514" s="7"/>
      <c r="AZ1514" s="3" t="s">
        <v>5537</v>
      </c>
      <c r="BA1514" s="18" t="s">
        <v>5537</v>
      </c>
      <c r="BB1514" s="18" t="s">
        <v>5537</v>
      </c>
      <c r="BC1514" s="18" t="s">
        <v>5537</v>
      </c>
      <c r="BD1514" s="18" t="s">
        <v>5537</v>
      </c>
      <c r="BE1514" s="18" t="s">
        <v>5537</v>
      </c>
      <c r="BF1514" s="18" t="s">
        <v>5537</v>
      </c>
      <c r="BG1514" s="18" t="s">
        <v>5537</v>
      </c>
      <c r="BH1514" s="18" t="s">
        <v>5537</v>
      </c>
      <c r="BI1514" s="18" t="s">
        <v>5537</v>
      </c>
      <c r="BJ1514" s="18" t="s">
        <v>5537</v>
      </c>
      <c r="BK1514" s="18" t="s">
        <v>5537</v>
      </c>
      <c r="BL1514" s="9" t="s">
        <v>5537</v>
      </c>
      <c r="BM1514" s="14" t="s">
        <v>5537</v>
      </c>
      <c r="BN1514" s="14" t="s">
        <v>5537</v>
      </c>
      <c r="BO1514" s="14" t="str">
        <f>_xlfn.XLOOKUP(B1514,'[4]cell downs 18042026 17h'!$B:$B,'[4]cell downs 18042026 17h'!$B:$B,"")</f>
        <v/>
      </c>
      <c r="BP1514" s="14" t="str">
        <f>_xlfn.XLOOKUP(B1514,'[5]Cells Huawei 19042026 15h'!$B:$B,'[5]Cells Huawei 19042026 15h'!$B:$B,"")</f>
        <v/>
      </c>
      <c r="BQ1514" s="9" t="str">
        <f>_xlfn.XLOOKUP(B1514,'[6]cells down 19042026 9H40'!$B:$B,'[6]cells down 19042026 9H40'!$B:$B,"")</f>
        <v/>
      </c>
      <c r="BR1514" s="9" t="s">
        <v>5537</v>
      </c>
      <c r="BS1514" s="9" t="s">
        <v>5537</v>
      </c>
      <c r="BT1514" s="108"/>
    </row>
    <row r="1515" spans="1:72" s="9" customFormat="1" x14ac:dyDescent="0.35">
      <c r="A1515" s="1" t="s">
        <v>4750</v>
      </c>
      <c r="B1515" s="8" t="s">
        <v>4751</v>
      </c>
      <c r="C1515" s="3" t="str">
        <f>_xlfn.XLOOKUP(B1515,'[1]daily break down'!$D:$D,'[1]daily break down'!$E:$E,"")</f>
        <v>Douala</v>
      </c>
      <c r="D1515" s="1"/>
      <c r="E1515" s="1"/>
      <c r="F1515" s="3" t="s">
        <v>31</v>
      </c>
      <c r="G1515" s="1" t="s">
        <v>32</v>
      </c>
      <c r="H1515" s="34" t="str">
        <f>_xlfn.XLOOKUP(B1515,[2]CALCULATION!$B:$B,[2]CALCULATION!$H:$H,"")</f>
        <v>ZTE</v>
      </c>
      <c r="I1515" s="28">
        <v>0</v>
      </c>
      <c r="J1515" s="28">
        <v>0</v>
      </c>
      <c r="K1515" s="28">
        <v>0</v>
      </c>
      <c r="L1515" s="28">
        <v>0</v>
      </c>
      <c r="M1515" s="28">
        <v>0</v>
      </c>
      <c r="N1515" s="28">
        <v>0</v>
      </c>
      <c r="O1515" s="28">
        <v>0</v>
      </c>
      <c r="P1515" s="28">
        <v>0</v>
      </c>
      <c r="Q1515" s="28">
        <v>0</v>
      </c>
      <c r="R1515" s="28">
        <v>0</v>
      </c>
      <c r="S1515" s="93">
        <v>0</v>
      </c>
      <c r="T1515" s="93">
        <f>_xlfn.XLOOKUP(B1515,'[3]Nur des jours'!$B:$B,'[3]Nur des jours'!$U:$U,"")</f>
        <v>0</v>
      </c>
      <c r="U1515" s="93">
        <v>0</v>
      </c>
      <c r="V1515" s="93">
        <v>2.56825127770507E-3</v>
      </c>
      <c r="W1515" s="93">
        <v>0</v>
      </c>
      <c r="X1515" s="93">
        <v>0</v>
      </c>
      <c r="Y1515" s="93">
        <v>0</v>
      </c>
      <c r="Z1515" s="93">
        <v>0</v>
      </c>
      <c r="AA1515" s="93">
        <v>0</v>
      </c>
      <c r="AB1515" s="93">
        <v>0</v>
      </c>
      <c r="AC1515" s="93">
        <f>_xlfn.XLOOKUP(B1515,'[3]Nur des jours'!$B:$B,'[3]Nur des jours'!$N:$N,"")</f>
        <v>0</v>
      </c>
      <c r="AD1515" s="93">
        <v>0</v>
      </c>
      <c r="AE1515" s="93">
        <v>0</v>
      </c>
      <c r="AF1515" s="93">
        <v>0</v>
      </c>
      <c r="AG1515" s="93"/>
      <c r="AH1515" s="93">
        <v>0</v>
      </c>
      <c r="AI1515" s="93">
        <v>0</v>
      </c>
      <c r="AJ1515" s="93">
        <v>0</v>
      </c>
      <c r="AK1515" s="93">
        <v>0</v>
      </c>
      <c r="AL1515" s="93">
        <v>0</v>
      </c>
      <c r="AM1515" s="49" t="s">
        <v>5559</v>
      </c>
      <c r="AN1515" s="49"/>
      <c r="AO1515" s="48" t="str" cm="1">
        <f t="array" ref="AO1515">IFERROR(_xlfn.IFS(
AQ1515="MPR ISSUE","PDH",
AQ1515="BSS Hardware Issue","BSS",
AQ1515="Sites strategiques, MLL, Pylone, etc.","ENVTECH",
AQ1515="AKTIVCO DEFAUT GE &amp; POWER Cabinet","AKTIVCO",
AQ1515="AKTIVCO Coupure ENEO &amp; Baisse de tension","AKTIVCO GRID ONLY",
AQ1515="Coupure ENEO &amp; Baisse de tension","IHS GRID ONLY",
AQ1515="Defaut GE &amp; POWER Cabinet","IHS",
AQ1515="Sharing","Partners",
AQ1515="Sites strategiques &amp; DataCenter","SST &amp; DC",
AQ1515="Exclu","Exclu",
AQ1515="SAT","SAT",
AQ1515="SPARE-ISSUE","SPARE-ISSUE",
AQ1515="Fiber CAmtel","TRANS_FO_CAMTEL",
AQ1515="Fiber AOF","Fiber AOF",
AQ1515="Projet OCM (HUAWEI)","TRAVAUX-HUAWEI",
AQ1515="Projet OCM (NOKIA)","TRAVAUX-NOKIA",
AQ1515="ACCESS-ISSUE","ACCESS-ISSUE",
AQ1515="Projet OCM (ZTE, NOKIA, autres projets)","TRAVAUX OCM",
AQ1515="No root CAuse","No root cause",
AQ1515="ODU HS","PDH",
AQ1515="IP &amp; VLAN","PDH",
AQ1515="Warehouse HUAWEI","SPARE-ISSUE",
AQ1515="SPARE-HS","SPARE-ISSUE",
AQ1515="Power Telco","BSS",AQ1515="no impacts","no impacts"
),"")</f>
        <v>No root cause</v>
      </c>
      <c r="AP1515" s="48" t="str" cm="1">
        <f t="array" ref="AP1515">IFERROR(_xlfn.IFS(
AQ1515="MPR ISSUE","TX ISSUE",
AQ1515="BSS Hardware Issue","RAN ISSUE",
AQ1515="Sites strategiques, MLL, Pylone, etc.","ENVTECH",
AQ1515="AKTIVCO DEFAUT GE &amp; POWER Cabinet","POWER ISSUE",
AQ1515="AKTIVCO Coupure ENEO &amp; Baisse de tension","POWER ISSUE",
AQ1515="Coupure ENEO &amp; Baisse de tension","POWER ISSUE",
AQ1515="Defaut GE &amp; POWER Cabinet","POWER ISSUE",
AQ1515="Sharing","POWER ISSUE",
AQ1515="Sites strategiques &amp; DataCenter","POWER ISSUE",
AQ1515="Exclu","Exclu",
AQ1515="SAT","TX ISSUE",
AQ1515="SPARE-ISSUE","SPARE-ISSUE",
AQ1515="Fiber CAmtel","TX ISSUE",
AQ1515="Fiber AOF","TX ISSUE",
AQ1515="Projet OCM (HUAWEI)","TRAVAUX-HUAWEI",
AQ1515="Projet OCM (NOKIA)","TRAVAUX -NOKIA",
AQ1515="ACCESS-ISSUE","ACCESS-ISSUE",
AQ1515="Projet OCM (ZTE, NOKIA, autres projets)","TRAVAUX OCM",
AQ1515="No root CAuse","No root cause",
AQ1515="ODU HS","TX ISSUE",
AQ1515="IP &amp; VLAN","TX ISSUE",
AQ1515="Warehouse HUAWEI","SPARE-ISSUE",
AQ1515="SPARE-HS","SPARE-ISSUE",
AQ1515="Power Telco","RAN ISSUE",AQ1515="no impacts","no impacts"
),"")</f>
        <v>No root cause</v>
      </c>
      <c r="AQ1515" s="67" t="s">
        <v>5344</v>
      </c>
      <c r="AR1515" s="48" t="str" cm="1">
        <f t="array" ref="AR1515">IFERROR(_xlfn.IFS(
AQ1515="MPR ISSUE","ACTIVE",
AQ1515="BSS Hardware Issue","ACTIVE",
AQ1515="Sites strategiques, MLL, Pylone, etc.","PASSIVE",
AQ1515="AKTIVCO DEFAUT GE &amp; POWER Cabinet","PASSIVE",
AQ1515="AKTIVCO Coupure ENEO &amp; Baisse de tension","PASSIVE",
AQ1515="Coupure ENEO &amp; Baisse de tension","PASSIVE",
AQ1515="Defaut GE &amp; POWER Cabinet","PASSIVE",
AQ1515="Sharing","PASSIVE",
AQ1515="Sites strategiques &amp; DataCenter","PASSIVE",
AQ1515="Exclu","Exclu",
AQ1515="SAT","ACTIVE",
AQ1515="SPARE-ISSUE","SPARE-ISSUE",
AQ1515="Fiber CAmtel","ACTIVE",
AQ1515="Fiber AOF","ACTIVE",
AQ1515="Projet OCM (HUAWEI)","PLANNED WORKS",
AQ1515="Projet OCM (NOKIA)","PLANNED WORKS",
AQ1515="ACCESS-ISSUE","ACCESS-ISSUE",
AQ1515="Projet OCM (ZTE, NOKIA, autres projets)","PLANNED WORKS",
AQ1515="No root CAuse","No root cause",
AQ1515="ODU HS","ACTIVE",
AQ1515="IP &amp; VLAN","ACTIVE",
AQ1515="Warehouse HUAWEI","SPARE-ISSUE",
AQ1515="SPARE-HS","SPARE-ISSUE",
AQ1515="Power Telco","ACTIVE", AQ1515="no impacts","no impacts"
),"")</f>
        <v>No root cause</v>
      </c>
      <c r="AS1515" s="92" t="s">
        <v>5537</v>
      </c>
      <c r="AT1515" s="98" t="s">
        <v>4751</v>
      </c>
      <c r="AV1515" s="17" t="s">
        <v>5537</v>
      </c>
      <c r="AW1515" s="7" t="s">
        <v>5537</v>
      </c>
      <c r="AX1515" s="6" t="s">
        <v>5537</v>
      </c>
      <c r="AY1515" s="7"/>
      <c r="AZ1515" s="3" t="s">
        <v>5537</v>
      </c>
      <c r="BA1515" s="18" t="s">
        <v>5537</v>
      </c>
      <c r="BB1515" s="18" t="s">
        <v>5537</v>
      </c>
      <c r="BC1515" s="18" t="s">
        <v>5537</v>
      </c>
      <c r="BD1515" s="18" t="s">
        <v>5537</v>
      </c>
      <c r="BE1515" s="18" t="s">
        <v>5537</v>
      </c>
      <c r="BF1515" s="18" t="s">
        <v>5537</v>
      </c>
      <c r="BG1515" s="18" t="s">
        <v>5537</v>
      </c>
      <c r="BH1515" s="18" t="s">
        <v>5537</v>
      </c>
      <c r="BI1515" s="18" t="s">
        <v>5537</v>
      </c>
      <c r="BJ1515" s="18" t="s">
        <v>5537</v>
      </c>
      <c r="BK1515" s="18" t="s">
        <v>5537</v>
      </c>
      <c r="BL1515" s="9" t="s">
        <v>5537</v>
      </c>
      <c r="BM1515" s="14" t="s">
        <v>5537</v>
      </c>
      <c r="BN1515" s="14" t="s">
        <v>5537</v>
      </c>
      <c r="BO1515" s="14" t="str">
        <f>_xlfn.XLOOKUP(B1515,'[4]cell downs 18042026 17h'!$B:$B,'[4]cell downs 18042026 17h'!$B:$B,"")</f>
        <v/>
      </c>
      <c r="BP1515" s="14" t="str">
        <f>_xlfn.XLOOKUP(B1515,'[5]Cells Huawei 19042026 15h'!$B:$B,'[5]Cells Huawei 19042026 15h'!$B:$B,"")</f>
        <v/>
      </c>
      <c r="BQ1515" s="9" t="str">
        <f>_xlfn.XLOOKUP(B1515,'[6]cells down 19042026 9H40'!$B:$B,'[6]cells down 19042026 9H40'!$B:$B,"")</f>
        <v/>
      </c>
      <c r="BR1515" s="9" t="s">
        <v>5537</v>
      </c>
      <c r="BS1515" s="9" t="s">
        <v>5537</v>
      </c>
      <c r="BT1515" s="108"/>
    </row>
    <row r="1516" spans="1:72" s="9" customFormat="1" x14ac:dyDescent="0.35">
      <c r="A1516" s="1" t="s">
        <v>3313</v>
      </c>
      <c r="B1516" s="8" t="s">
        <v>3314</v>
      </c>
      <c r="C1516" s="3" t="str">
        <f>_xlfn.XLOOKUP(B1516,'[1]daily break down'!$D:$D,'[1]daily break down'!$E:$E,"")</f>
        <v>Douala</v>
      </c>
      <c r="D1516" s="1" t="s">
        <v>11</v>
      </c>
      <c r="E1516" s="1" t="s">
        <v>12</v>
      </c>
      <c r="F1516" s="3" t="s">
        <v>31</v>
      </c>
      <c r="G1516" s="1" t="s">
        <v>32</v>
      </c>
      <c r="H1516" s="34" t="str">
        <f>_xlfn.XLOOKUP(B1516,[2]CALCULATION!$B:$B,[2]CALCULATION!$H:$H,"")</f>
        <v>ZTE</v>
      </c>
      <c r="I1516" s="28">
        <v>0</v>
      </c>
      <c r="J1516" s="28">
        <v>0</v>
      </c>
      <c r="K1516" s="28">
        <v>0.35877043543273729</v>
      </c>
      <c r="L1516" s="28">
        <v>0</v>
      </c>
      <c r="M1516" s="28">
        <v>0</v>
      </c>
      <c r="N1516" s="28">
        <v>0</v>
      </c>
      <c r="O1516" s="28">
        <v>0</v>
      </c>
      <c r="P1516" s="28">
        <v>0</v>
      </c>
      <c r="Q1516" s="28">
        <v>0</v>
      </c>
      <c r="R1516" s="28">
        <v>0</v>
      </c>
      <c r="S1516" s="93">
        <v>0.77719920783716157</v>
      </c>
      <c r="T1516" s="93">
        <f>_xlfn.XLOOKUP(B1516,'[3]Nur des jours'!$B:$B,'[3]Nur des jours'!$U:$U,"")</f>
        <v>0</v>
      </c>
      <c r="U1516" s="93">
        <v>0</v>
      </c>
      <c r="V1516" s="93">
        <v>2.3720654162136274E-3</v>
      </c>
      <c r="W1516" s="93">
        <v>0</v>
      </c>
      <c r="X1516" s="93">
        <v>0</v>
      </c>
      <c r="Y1516" s="93">
        <v>0</v>
      </c>
      <c r="Z1516" s="93">
        <v>0</v>
      </c>
      <c r="AA1516" s="93">
        <v>0</v>
      </c>
      <c r="AB1516" s="93">
        <v>0</v>
      </c>
      <c r="AC1516" s="93">
        <f>_xlfn.XLOOKUP(B1516,'[3]Nur des jours'!$B:$B,'[3]Nur des jours'!$N:$N,"")</f>
        <v>0</v>
      </c>
      <c r="AD1516" s="93">
        <v>0</v>
      </c>
      <c r="AE1516" s="93">
        <v>0</v>
      </c>
      <c r="AF1516" s="93">
        <v>0</v>
      </c>
      <c r="AG1516" s="93"/>
      <c r="AH1516" s="93">
        <v>0</v>
      </c>
      <c r="AI1516" s="93">
        <v>0</v>
      </c>
      <c r="AJ1516" s="93">
        <v>0</v>
      </c>
      <c r="AK1516" s="93">
        <v>0</v>
      </c>
      <c r="AL1516" s="93">
        <v>0</v>
      </c>
      <c r="AM1516" s="49" t="s">
        <v>5559</v>
      </c>
      <c r="AN1516" s="49"/>
      <c r="AO1516" s="48" t="str" cm="1">
        <f t="array" ref="AO1516">IFERROR(_xlfn.IFS(
AQ1516="MPR ISSUE","PDH",
AQ1516="BSS Hardware Issue","BSS",
AQ1516="Sites strategiques, MLL, Pylone, etc.","ENVTECH",
AQ1516="AKTIVCO DEFAUT GE &amp; POWER Cabinet","AKTIVCO",
AQ1516="AKTIVCO Coupure ENEO &amp; Baisse de tension","AKTIVCO GRID ONLY",
AQ1516="Coupure ENEO &amp; Baisse de tension","IHS GRID ONLY",
AQ1516="Defaut GE &amp; POWER Cabinet","IHS",
AQ1516="Sharing","Partners",
AQ1516="Sites strategiques &amp; DataCenter","SST &amp; DC",
AQ1516="Exclu","Exclu",
AQ1516="SAT","SAT",
AQ1516="SPARE-ISSUE","SPARE-ISSUE",
AQ1516="Fiber CAmtel","TRANS_FO_CAMTEL",
AQ1516="Fiber AOF","Fiber AOF",
AQ1516="Projet OCM (HUAWEI)","TRAVAUX-HUAWEI",
AQ1516="Projet OCM (NOKIA)","TRAVAUX-NOKIA",
AQ1516="ACCESS-ISSUE","ACCESS-ISSUE",
AQ1516="Projet OCM (ZTE, NOKIA, autres projets)","TRAVAUX OCM",
AQ1516="No root CAuse","No root cause",
AQ1516="ODU HS","PDH",
AQ1516="IP &amp; VLAN","PDH",
AQ1516="Warehouse HUAWEI","SPARE-ISSUE",
AQ1516="SPARE-HS","SPARE-ISSUE",
AQ1516="Power Telco","BSS",AQ1516="no impacts","no impacts"
),"")</f>
        <v>No root cause</v>
      </c>
      <c r="AP1516" s="48" t="str" cm="1">
        <f t="array" ref="AP1516">IFERROR(_xlfn.IFS(
AQ1516="MPR ISSUE","TX ISSUE",
AQ1516="BSS Hardware Issue","RAN ISSUE",
AQ1516="Sites strategiques, MLL, Pylone, etc.","ENVTECH",
AQ1516="AKTIVCO DEFAUT GE &amp; POWER Cabinet","POWER ISSUE",
AQ1516="AKTIVCO Coupure ENEO &amp; Baisse de tension","POWER ISSUE",
AQ1516="Coupure ENEO &amp; Baisse de tension","POWER ISSUE",
AQ1516="Defaut GE &amp; POWER Cabinet","POWER ISSUE",
AQ1516="Sharing","POWER ISSUE",
AQ1516="Sites strategiques &amp; DataCenter","POWER ISSUE",
AQ1516="Exclu","Exclu",
AQ1516="SAT","TX ISSUE",
AQ1516="SPARE-ISSUE","SPARE-ISSUE",
AQ1516="Fiber CAmtel","TX ISSUE",
AQ1516="Fiber AOF","TX ISSUE",
AQ1516="Projet OCM (HUAWEI)","TRAVAUX-HUAWEI",
AQ1516="Projet OCM (NOKIA)","TRAVAUX -NOKIA",
AQ1516="ACCESS-ISSUE","ACCESS-ISSUE",
AQ1516="Projet OCM (ZTE, NOKIA, autres projets)","TRAVAUX OCM",
AQ1516="No root CAuse","No root cause",
AQ1516="ODU HS","TX ISSUE",
AQ1516="IP &amp; VLAN","TX ISSUE",
AQ1516="Warehouse HUAWEI","SPARE-ISSUE",
AQ1516="SPARE-HS","SPARE-ISSUE",
AQ1516="Power Telco","RAN ISSUE",AQ1516="no impacts","no impacts"
),"")</f>
        <v>No root cause</v>
      </c>
      <c r="AQ1516" s="127" t="s">
        <v>5344</v>
      </c>
      <c r="AR1516" s="48" t="str" cm="1">
        <f t="array" ref="AR1516">IFERROR(_xlfn.IFS(
AQ1516="MPR ISSUE","ACTIVE",
AQ1516="BSS Hardware Issue","ACTIVE",
AQ1516="Sites strategiques, MLL, Pylone, etc.","PASSIVE",
AQ1516="AKTIVCO DEFAUT GE &amp; POWER Cabinet","PASSIVE",
AQ1516="AKTIVCO Coupure ENEO &amp; Baisse de tension","PASSIVE",
AQ1516="Coupure ENEO &amp; Baisse de tension","PASSIVE",
AQ1516="Defaut GE &amp; POWER Cabinet","PASSIVE",
AQ1516="Sharing","PASSIVE",
AQ1516="Sites strategiques &amp; DataCenter","PASSIVE",
AQ1516="Exclu","Exclu",
AQ1516="SAT","ACTIVE",
AQ1516="SPARE-ISSUE","SPARE-ISSUE",
AQ1516="Fiber CAmtel","ACTIVE",
AQ1516="Fiber AOF","ACTIVE",
AQ1516="Projet OCM (HUAWEI)","PLANNED WORKS",
AQ1516="Projet OCM (NOKIA)","PLANNED WORKS",
AQ1516="ACCESS-ISSUE","ACCESS-ISSUE",
AQ1516="Projet OCM (ZTE, NOKIA, autres projets)","PLANNED WORKS",
AQ1516="No root CAuse","No root cause",
AQ1516="ODU HS","ACTIVE",
AQ1516="IP &amp; VLAN","ACTIVE",
AQ1516="Warehouse HUAWEI","SPARE-ISSUE",
AQ1516="SPARE-HS","SPARE-ISSUE",
AQ1516="Power Telco","ACTIVE", AQ1516="no impacts","no impacts"
),"")</f>
        <v>No root cause</v>
      </c>
      <c r="AS1516" s="92" t="s">
        <v>5537</v>
      </c>
      <c r="AT1516" s="98" t="s">
        <v>3314</v>
      </c>
      <c r="AV1516" s="17" t="s">
        <v>5537</v>
      </c>
      <c r="AW1516" s="7" t="s">
        <v>5537</v>
      </c>
      <c r="AX1516" s="6" t="s">
        <v>5537</v>
      </c>
      <c r="AY1516" s="7"/>
      <c r="AZ1516" s="3" t="s">
        <v>5537</v>
      </c>
      <c r="BA1516" s="18" t="s">
        <v>5537</v>
      </c>
      <c r="BB1516" s="18" t="s">
        <v>5537</v>
      </c>
      <c r="BC1516" s="18" t="s">
        <v>5537</v>
      </c>
      <c r="BD1516" s="18" t="s">
        <v>5537</v>
      </c>
      <c r="BE1516" s="18" t="s">
        <v>5537</v>
      </c>
      <c r="BF1516" s="18" t="s">
        <v>5537</v>
      </c>
      <c r="BG1516" s="18" t="s">
        <v>5537</v>
      </c>
      <c r="BH1516" s="18" t="s">
        <v>5537</v>
      </c>
      <c r="BI1516" s="18" t="s">
        <v>5537</v>
      </c>
      <c r="BJ1516" s="18" t="s">
        <v>5537</v>
      </c>
      <c r="BK1516" s="18" t="s">
        <v>5537</v>
      </c>
      <c r="BL1516" s="9" t="s">
        <v>5537</v>
      </c>
      <c r="BM1516" s="14" t="s">
        <v>5537</v>
      </c>
      <c r="BN1516" s="14" t="s">
        <v>5537</v>
      </c>
      <c r="BO1516" s="14" t="str">
        <f>_xlfn.XLOOKUP(B1516,'[4]cell downs 18042026 17h'!$B:$B,'[4]cell downs 18042026 17h'!$B:$B,"")</f>
        <v/>
      </c>
      <c r="BP1516" s="14" t="str">
        <f>_xlfn.XLOOKUP(B1516,'[5]Cells Huawei 19042026 15h'!$B:$B,'[5]Cells Huawei 19042026 15h'!$B:$B,"")</f>
        <v/>
      </c>
      <c r="BQ1516" s="9" t="str">
        <f>_xlfn.XLOOKUP(B1516,'[6]cells down 19042026 9H40'!$B:$B,'[6]cells down 19042026 9H40'!$B:$B,"")</f>
        <v/>
      </c>
      <c r="BR1516" s="9" t="s">
        <v>3314</v>
      </c>
      <c r="BS1516" s="9" t="s">
        <v>594</v>
      </c>
      <c r="BT1516" s="108"/>
    </row>
    <row r="1517" spans="1:72" s="9" customFormat="1" x14ac:dyDescent="0.35">
      <c r="A1517" s="1" t="s">
        <v>4752</v>
      </c>
      <c r="B1517" s="1" t="s">
        <v>4753</v>
      </c>
      <c r="C1517" s="3" t="str">
        <f>_xlfn.XLOOKUP(B1517,'[1]daily break down'!$D:$D,'[1]daily break down'!$E:$E,"")</f>
        <v>Douala</v>
      </c>
      <c r="D1517" s="1" t="s">
        <v>11</v>
      </c>
      <c r="E1517" s="1" t="s">
        <v>12</v>
      </c>
      <c r="F1517" s="3" t="s">
        <v>31</v>
      </c>
      <c r="G1517" s="1" t="s">
        <v>32</v>
      </c>
      <c r="H1517" s="34" t="str">
        <f>_xlfn.XLOOKUP(B1517,[2]CALCULATION!$B:$B,[2]CALCULATION!$H:$H,"")</f>
        <v>ZTE</v>
      </c>
      <c r="I1517" s="28">
        <v>0</v>
      </c>
      <c r="J1517" s="28">
        <v>1.7554532535463276</v>
      </c>
      <c r="K1517" s="28">
        <v>0</v>
      </c>
      <c r="L1517" s="28">
        <v>0</v>
      </c>
      <c r="M1517" s="28">
        <v>0</v>
      </c>
      <c r="N1517" s="28">
        <v>0</v>
      </c>
      <c r="O1517" s="28">
        <v>0</v>
      </c>
      <c r="P1517" s="28">
        <v>0</v>
      </c>
      <c r="Q1517" s="28">
        <v>0</v>
      </c>
      <c r="R1517" s="28">
        <v>0</v>
      </c>
      <c r="S1517" s="93">
        <v>0</v>
      </c>
      <c r="T1517" s="93">
        <f>_xlfn.XLOOKUP(B1517,'[3]Nur des jours'!$B:$B,'[3]Nur des jours'!$U:$U,"")</f>
        <v>0</v>
      </c>
      <c r="U1517" s="93">
        <v>0</v>
      </c>
      <c r="V1517" s="93">
        <v>2.1045392414528177E-3</v>
      </c>
      <c r="W1517" s="93">
        <v>0</v>
      </c>
      <c r="X1517" s="93">
        <v>0</v>
      </c>
      <c r="Y1517" s="93">
        <v>0</v>
      </c>
      <c r="Z1517" s="93">
        <v>0</v>
      </c>
      <c r="AA1517" s="93">
        <v>0</v>
      </c>
      <c r="AB1517" s="93">
        <v>0</v>
      </c>
      <c r="AC1517" s="93">
        <f>_xlfn.XLOOKUP(B1517,'[3]Nur des jours'!$B:$B,'[3]Nur des jours'!$N:$N,"")</f>
        <v>0</v>
      </c>
      <c r="AD1517" s="93">
        <v>0</v>
      </c>
      <c r="AE1517" s="93">
        <v>0</v>
      </c>
      <c r="AF1517" s="93">
        <v>0</v>
      </c>
      <c r="AG1517" s="93"/>
      <c r="AH1517" s="93">
        <v>0</v>
      </c>
      <c r="AI1517" s="93">
        <v>0</v>
      </c>
      <c r="AJ1517" s="93">
        <v>0</v>
      </c>
      <c r="AK1517" s="93">
        <v>0</v>
      </c>
      <c r="AL1517" s="93">
        <v>0</v>
      </c>
      <c r="AM1517" s="49" t="s">
        <v>5559</v>
      </c>
      <c r="AN1517" s="49"/>
      <c r="AO1517" s="48" t="str" cm="1">
        <f t="array" ref="AO1517">IFERROR(_xlfn.IFS(
AQ1517="MPR ISSUE","PDH",
AQ1517="BSS Hardware Issue","BSS",
AQ1517="Sites strategiques, MLL, Pylone, etc.","ENVTECH",
AQ1517="AKTIVCO DEFAUT GE &amp; POWER Cabinet","AKTIVCO",
AQ1517="AKTIVCO Coupure ENEO &amp; Baisse de tension","AKTIVCO GRID ONLY",
AQ1517="Coupure ENEO &amp; Baisse de tension","IHS GRID ONLY",
AQ1517="Defaut GE &amp; POWER Cabinet","IHS",
AQ1517="Sharing","Partners",
AQ1517="Sites strategiques &amp; DataCenter","SST &amp; DC",
AQ1517="Exclu","Exclu",
AQ1517="SAT","SAT",
AQ1517="SPARE-ISSUE","SPARE-ISSUE",
AQ1517="Fiber CAmtel","TRANS_FO_CAMTEL",
AQ1517="Fiber AOF","Fiber AOF",
AQ1517="Projet OCM (HUAWEI)","TRAVAUX-HUAWEI",
AQ1517="Projet OCM (NOKIA)","TRAVAUX-NOKIA",
AQ1517="ACCESS-ISSUE","ACCESS-ISSUE",
AQ1517="Projet OCM (ZTE, NOKIA, autres projets)","TRAVAUX OCM",
AQ1517="No root CAuse","No root cause",
AQ1517="ODU HS","PDH",
AQ1517="IP &amp; VLAN","PDH",
AQ1517="Warehouse HUAWEI","SPARE-ISSUE",
AQ1517="SPARE-HS","SPARE-ISSUE",
AQ1517="Power Telco","BSS",AQ1517="no impacts","no impacts"
),"")</f>
        <v>No root cause</v>
      </c>
      <c r="AP1517" s="48" t="str" cm="1">
        <f t="array" ref="AP1517">IFERROR(_xlfn.IFS(
AQ1517="MPR ISSUE","TX ISSUE",
AQ1517="BSS Hardware Issue","RAN ISSUE",
AQ1517="Sites strategiques, MLL, Pylone, etc.","ENVTECH",
AQ1517="AKTIVCO DEFAUT GE &amp; POWER Cabinet","POWER ISSUE",
AQ1517="AKTIVCO Coupure ENEO &amp; Baisse de tension","POWER ISSUE",
AQ1517="Coupure ENEO &amp; Baisse de tension","POWER ISSUE",
AQ1517="Defaut GE &amp; POWER Cabinet","POWER ISSUE",
AQ1517="Sharing","POWER ISSUE",
AQ1517="Sites strategiques &amp; DataCenter","POWER ISSUE",
AQ1517="Exclu","Exclu",
AQ1517="SAT","TX ISSUE",
AQ1517="SPARE-ISSUE","SPARE-ISSUE",
AQ1517="Fiber CAmtel","TX ISSUE",
AQ1517="Fiber AOF","TX ISSUE",
AQ1517="Projet OCM (HUAWEI)","TRAVAUX-HUAWEI",
AQ1517="Projet OCM (NOKIA)","TRAVAUX -NOKIA",
AQ1517="ACCESS-ISSUE","ACCESS-ISSUE",
AQ1517="Projet OCM (ZTE, NOKIA, autres projets)","TRAVAUX OCM",
AQ1517="No root CAuse","No root cause",
AQ1517="ODU HS","TX ISSUE",
AQ1517="IP &amp; VLAN","TX ISSUE",
AQ1517="Warehouse HUAWEI","SPARE-ISSUE",
AQ1517="SPARE-HS","SPARE-ISSUE",
AQ1517="Power Telco","RAN ISSUE",AQ1517="no impacts","no impacts"
),"")</f>
        <v>No root cause</v>
      </c>
      <c r="AQ1517" s="127" t="s">
        <v>5344</v>
      </c>
      <c r="AR1517" s="48" t="str" cm="1">
        <f t="array" ref="AR1517">IFERROR(_xlfn.IFS(
AQ1517="MPR ISSUE","ACTIVE",
AQ1517="BSS Hardware Issue","ACTIVE",
AQ1517="Sites strategiques, MLL, Pylone, etc.","PASSIVE",
AQ1517="AKTIVCO DEFAUT GE &amp; POWER Cabinet","PASSIVE",
AQ1517="AKTIVCO Coupure ENEO &amp; Baisse de tension","PASSIVE",
AQ1517="Coupure ENEO &amp; Baisse de tension","PASSIVE",
AQ1517="Defaut GE &amp; POWER Cabinet","PASSIVE",
AQ1517="Sharing","PASSIVE",
AQ1517="Sites strategiques &amp; DataCenter","PASSIVE",
AQ1517="Exclu","Exclu",
AQ1517="SAT","ACTIVE",
AQ1517="SPARE-ISSUE","SPARE-ISSUE",
AQ1517="Fiber CAmtel","ACTIVE",
AQ1517="Fiber AOF","ACTIVE",
AQ1517="Projet OCM (HUAWEI)","PLANNED WORKS",
AQ1517="Projet OCM (NOKIA)","PLANNED WORKS",
AQ1517="ACCESS-ISSUE","ACCESS-ISSUE",
AQ1517="Projet OCM (ZTE, NOKIA, autres projets)","PLANNED WORKS",
AQ1517="No root CAuse","No root cause",
AQ1517="ODU HS","ACTIVE",
AQ1517="IP &amp; VLAN","ACTIVE",
AQ1517="Warehouse HUAWEI","SPARE-ISSUE",
AQ1517="SPARE-HS","SPARE-ISSUE",
AQ1517="Power Telco","ACTIVE", AQ1517="no impacts","no impacts"
),"")</f>
        <v>No root cause</v>
      </c>
      <c r="AS1517" s="92" t="s">
        <v>5537</v>
      </c>
      <c r="AT1517" s="98" t="s">
        <v>4753</v>
      </c>
      <c r="AV1517" s="17" t="s">
        <v>5537</v>
      </c>
      <c r="AW1517" s="7" t="s">
        <v>5537</v>
      </c>
      <c r="AX1517" s="6" t="s">
        <v>5537</v>
      </c>
      <c r="AY1517" s="7"/>
      <c r="AZ1517" s="3" t="s">
        <v>5537</v>
      </c>
      <c r="BA1517" s="18" t="s">
        <v>5537</v>
      </c>
      <c r="BB1517" s="18" t="s">
        <v>5537</v>
      </c>
      <c r="BC1517" s="18" t="s">
        <v>5537</v>
      </c>
      <c r="BD1517" s="18" t="s">
        <v>5537</v>
      </c>
      <c r="BE1517" s="18" t="s">
        <v>5537</v>
      </c>
      <c r="BF1517" s="18" t="s">
        <v>5537</v>
      </c>
      <c r="BG1517" s="18" t="s">
        <v>5537</v>
      </c>
      <c r="BH1517" s="18" t="s">
        <v>5537</v>
      </c>
      <c r="BI1517" s="18" t="s">
        <v>5537</v>
      </c>
      <c r="BJ1517" s="18" t="s">
        <v>5537</v>
      </c>
      <c r="BK1517" s="18" t="s">
        <v>5537</v>
      </c>
      <c r="BL1517" s="9" t="s">
        <v>5537</v>
      </c>
      <c r="BM1517" s="14" t="s">
        <v>5537</v>
      </c>
      <c r="BN1517" s="14" t="s">
        <v>5537</v>
      </c>
      <c r="BO1517" s="14" t="str">
        <f>_xlfn.XLOOKUP(B1517,'[4]cell downs 18042026 17h'!$B:$B,'[4]cell downs 18042026 17h'!$B:$B,"")</f>
        <v/>
      </c>
      <c r="BP1517" s="14" t="str">
        <f>_xlfn.XLOOKUP(B1517,'[5]Cells Huawei 19042026 15h'!$B:$B,'[5]Cells Huawei 19042026 15h'!$B:$B,"")</f>
        <v/>
      </c>
      <c r="BQ1517" s="9" t="str">
        <f>_xlfn.XLOOKUP(B1517,'[6]cells down 19042026 9H40'!$B:$B,'[6]cells down 19042026 9H40'!$B:$B,"")</f>
        <v/>
      </c>
      <c r="BR1517" s="9" t="s">
        <v>4753</v>
      </c>
      <c r="BS1517" s="9" t="s">
        <v>12</v>
      </c>
      <c r="BT1517" s="108"/>
    </row>
    <row r="1518" spans="1:72" s="9" customFormat="1" x14ac:dyDescent="0.35">
      <c r="A1518" s="1" t="s">
        <v>4155</v>
      </c>
      <c r="B1518" s="8" t="s">
        <v>4156</v>
      </c>
      <c r="C1518" s="3" t="str">
        <f>_xlfn.XLOOKUP(B1518,'[1]daily break down'!$D:$D,'[1]daily break down'!$E:$E,"")</f>
        <v>Douala</v>
      </c>
      <c r="D1518" s="1" t="s">
        <v>11</v>
      </c>
      <c r="E1518" s="1" t="s">
        <v>12</v>
      </c>
      <c r="F1518" s="3" t="s">
        <v>31</v>
      </c>
      <c r="G1518" s="1" t="s">
        <v>32</v>
      </c>
      <c r="H1518" s="34" t="str">
        <f>_xlfn.XLOOKUP(B1518,[2]CALCULATION!$B:$B,[2]CALCULATION!$H:$H,"")</f>
        <v>ZTE</v>
      </c>
      <c r="I1518" s="28">
        <v>0</v>
      </c>
      <c r="J1518" s="28">
        <v>0</v>
      </c>
      <c r="K1518" s="28">
        <v>0</v>
      </c>
      <c r="L1518" s="28">
        <v>0</v>
      </c>
      <c r="M1518" s="28">
        <v>0</v>
      </c>
      <c r="N1518" s="28">
        <v>8.4071705575673512</v>
      </c>
      <c r="O1518" s="28">
        <v>0</v>
      </c>
      <c r="P1518" s="28">
        <v>0</v>
      </c>
      <c r="Q1518" s="28">
        <v>0</v>
      </c>
      <c r="R1518" s="28">
        <v>0</v>
      </c>
      <c r="S1518" s="93">
        <v>0</v>
      </c>
      <c r="T1518" s="93">
        <f>_xlfn.XLOOKUP(B1518,'[3]Nur des jours'!$B:$B,'[3]Nur des jours'!$U:$U,"")</f>
        <v>0</v>
      </c>
      <c r="U1518" s="93">
        <v>0</v>
      </c>
      <c r="V1518" s="93">
        <v>2.0867041631353052E-3</v>
      </c>
      <c r="W1518" s="93">
        <v>0</v>
      </c>
      <c r="X1518" s="93">
        <v>0</v>
      </c>
      <c r="Y1518" s="93">
        <v>0</v>
      </c>
      <c r="Z1518" s="93">
        <v>0</v>
      </c>
      <c r="AA1518" s="93">
        <v>0</v>
      </c>
      <c r="AB1518" s="93">
        <v>0</v>
      </c>
      <c r="AC1518" s="93">
        <f>_xlfn.XLOOKUP(B1518,'[3]Nur des jours'!$B:$B,'[3]Nur des jours'!$N:$N,"")</f>
        <v>0</v>
      </c>
      <c r="AD1518" s="93">
        <v>0</v>
      </c>
      <c r="AE1518" s="93">
        <v>0</v>
      </c>
      <c r="AF1518" s="93">
        <v>0</v>
      </c>
      <c r="AG1518" s="93"/>
      <c r="AH1518" s="93">
        <v>0</v>
      </c>
      <c r="AI1518" s="93">
        <v>0</v>
      </c>
      <c r="AJ1518" s="93">
        <v>0</v>
      </c>
      <c r="AK1518" s="93">
        <v>0</v>
      </c>
      <c r="AL1518" s="93">
        <v>0</v>
      </c>
      <c r="AM1518" s="49" t="s">
        <v>5559</v>
      </c>
      <c r="AN1518" s="49"/>
      <c r="AO1518" s="48" t="str" cm="1">
        <f t="array" ref="AO1518">IFERROR(_xlfn.IFS(
AQ1518="MPR ISSUE","PDH",
AQ1518="BSS Hardware Issue","BSS",
AQ1518="Sites strategiques, MLL, Pylone, etc.","ENVTECH",
AQ1518="AKTIVCO DEFAUT GE &amp; POWER Cabinet","AKTIVCO",
AQ1518="AKTIVCO Coupure ENEO &amp; Baisse de tension","AKTIVCO GRID ONLY",
AQ1518="Coupure ENEO &amp; Baisse de tension","IHS GRID ONLY",
AQ1518="Defaut GE &amp; POWER Cabinet","IHS",
AQ1518="Sharing","Partners",
AQ1518="Sites strategiques &amp; DataCenter","SST &amp; DC",
AQ1518="Exclu","Exclu",
AQ1518="SAT","SAT",
AQ1518="SPARE-ISSUE","SPARE-ISSUE",
AQ1518="Fiber CAmtel","TRANS_FO_CAMTEL",
AQ1518="Fiber AOF","Fiber AOF",
AQ1518="Projet OCM (HUAWEI)","TRAVAUX-HUAWEI",
AQ1518="Projet OCM (NOKIA)","TRAVAUX-NOKIA",
AQ1518="ACCESS-ISSUE","ACCESS-ISSUE",
AQ1518="Projet OCM (ZTE, NOKIA, autres projets)","TRAVAUX OCM",
AQ1518="No root CAuse","No root cause",
AQ1518="ODU HS","PDH",
AQ1518="IP &amp; VLAN","PDH",
AQ1518="Warehouse HUAWEI","SPARE-ISSUE",
AQ1518="SPARE-HS","SPARE-ISSUE",
AQ1518="Power Telco","BSS",AQ1518="no impacts","no impacts"
),"")</f>
        <v>No root cause</v>
      </c>
      <c r="AP1518" s="48" t="str" cm="1">
        <f t="array" ref="AP1518">IFERROR(_xlfn.IFS(
AQ1518="MPR ISSUE","TX ISSUE",
AQ1518="BSS Hardware Issue","RAN ISSUE",
AQ1518="Sites strategiques, MLL, Pylone, etc.","ENVTECH",
AQ1518="AKTIVCO DEFAUT GE &amp; POWER Cabinet","POWER ISSUE",
AQ1518="AKTIVCO Coupure ENEO &amp; Baisse de tension","POWER ISSUE",
AQ1518="Coupure ENEO &amp; Baisse de tension","POWER ISSUE",
AQ1518="Defaut GE &amp; POWER Cabinet","POWER ISSUE",
AQ1518="Sharing","POWER ISSUE",
AQ1518="Sites strategiques &amp; DataCenter","POWER ISSUE",
AQ1518="Exclu","Exclu",
AQ1518="SAT","TX ISSUE",
AQ1518="SPARE-ISSUE","SPARE-ISSUE",
AQ1518="Fiber CAmtel","TX ISSUE",
AQ1518="Fiber AOF","TX ISSUE",
AQ1518="Projet OCM (HUAWEI)","TRAVAUX-HUAWEI",
AQ1518="Projet OCM (NOKIA)","TRAVAUX -NOKIA",
AQ1518="ACCESS-ISSUE","ACCESS-ISSUE",
AQ1518="Projet OCM (ZTE, NOKIA, autres projets)","TRAVAUX OCM",
AQ1518="No root CAuse","No root cause",
AQ1518="ODU HS","TX ISSUE",
AQ1518="IP &amp; VLAN","TX ISSUE",
AQ1518="Warehouse HUAWEI","SPARE-ISSUE",
AQ1518="SPARE-HS","SPARE-ISSUE",
AQ1518="Power Telco","RAN ISSUE",AQ1518="no impacts","no impacts"
),"")</f>
        <v>No root cause</v>
      </c>
      <c r="AQ1518" s="127" t="s">
        <v>5344</v>
      </c>
      <c r="AR1518" s="48" t="str" cm="1">
        <f t="array" ref="AR1518">IFERROR(_xlfn.IFS(
AQ1518="MPR ISSUE","ACTIVE",
AQ1518="BSS Hardware Issue","ACTIVE",
AQ1518="Sites strategiques, MLL, Pylone, etc.","PASSIVE",
AQ1518="AKTIVCO DEFAUT GE &amp; POWER Cabinet","PASSIVE",
AQ1518="AKTIVCO Coupure ENEO &amp; Baisse de tension","PASSIVE",
AQ1518="Coupure ENEO &amp; Baisse de tension","PASSIVE",
AQ1518="Defaut GE &amp; POWER Cabinet","PASSIVE",
AQ1518="Sharing","PASSIVE",
AQ1518="Sites strategiques &amp; DataCenter","PASSIVE",
AQ1518="Exclu","Exclu",
AQ1518="SAT","ACTIVE",
AQ1518="SPARE-ISSUE","SPARE-ISSUE",
AQ1518="Fiber CAmtel","ACTIVE",
AQ1518="Fiber AOF","ACTIVE",
AQ1518="Projet OCM (HUAWEI)","PLANNED WORKS",
AQ1518="Projet OCM (NOKIA)","PLANNED WORKS",
AQ1518="ACCESS-ISSUE","ACCESS-ISSUE",
AQ1518="Projet OCM (ZTE, NOKIA, autres projets)","PLANNED WORKS",
AQ1518="No root CAuse","No root cause",
AQ1518="ODU HS","ACTIVE",
AQ1518="IP &amp; VLAN","ACTIVE",
AQ1518="Warehouse HUAWEI","SPARE-ISSUE",
AQ1518="SPARE-HS","SPARE-ISSUE",
AQ1518="Power Telco","ACTIVE", AQ1518="no impacts","no impacts"
),"")</f>
        <v>No root cause</v>
      </c>
      <c r="AS1518" s="92" t="s">
        <v>5537</v>
      </c>
      <c r="AT1518" s="98" t="s">
        <v>4156</v>
      </c>
      <c r="AV1518" s="17" t="s">
        <v>5537</v>
      </c>
      <c r="AW1518" s="7" t="s">
        <v>5537</v>
      </c>
      <c r="AX1518" s="6" t="s">
        <v>5537</v>
      </c>
      <c r="AY1518" s="7"/>
      <c r="AZ1518" s="3" t="s">
        <v>5537</v>
      </c>
      <c r="BA1518" s="18" t="s">
        <v>5537</v>
      </c>
      <c r="BB1518" s="18" t="s">
        <v>5537</v>
      </c>
      <c r="BC1518" s="18" t="s">
        <v>5537</v>
      </c>
      <c r="BD1518" s="18" t="s">
        <v>5537</v>
      </c>
      <c r="BE1518" s="18" t="s">
        <v>5537</v>
      </c>
      <c r="BF1518" s="18" t="s">
        <v>5537</v>
      </c>
      <c r="BG1518" s="18" t="s">
        <v>5537</v>
      </c>
      <c r="BH1518" s="18" t="s">
        <v>5537</v>
      </c>
      <c r="BI1518" s="18" t="s">
        <v>5537</v>
      </c>
      <c r="BJ1518" s="18" t="s">
        <v>5537</v>
      </c>
      <c r="BK1518" s="18" t="s">
        <v>5537</v>
      </c>
      <c r="BL1518" s="9" t="s">
        <v>5537</v>
      </c>
      <c r="BM1518" s="14" t="s">
        <v>5537</v>
      </c>
      <c r="BN1518" s="14" t="s">
        <v>5537</v>
      </c>
      <c r="BO1518" s="14" t="str">
        <f>_xlfn.XLOOKUP(B1518,'[4]cell downs 18042026 17h'!$B:$B,'[4]cell downs 18042026 17h'!$B:$B,"")</f>
        <v/>
      </c>
      <c r="BP1518" s="14" t="str">
        <f>_xlfn.XLOOKUP(B1518,'[5]Cells Huawei 19042026 15h'!$B:$B,'[5]Cells Huawei 19042026 15h'!$B:$B,"")</f>
        <v/>
      </c>
      <c r="BQ1518" s="9" t="str">
        <f>_xlfn.XLOOKUP(B1518,'[6]cells down 19042026 9H40'!$B:$B,'[6]cells down 19042026 9H40'!$B:$B,"")</f>
        <v/>
      </c>
      <c r="BR1518" s="9" t="s">
        <v>4156</v>
      </c>
      <c r="BS1518" s="9" t="s">
        <v>5537</v>
      </c>
      <c r="BT1518" s="108"/>
    </row>
    <row r="1519" spans="1:72" s="9" customFormat="1" x14ac:dyDescent="0.35">
      <c r="A1519" s="1" t="s">
        <v>2412</v>
      </c>
      <c r="B1519" s="1" t="s">
        <v>2413</v>
      </c>
      <c r="C1519" s="3" t="str">
        <f>_xlfn.XLOOKUP(B1519,'[1]daily break down'!$D:$D,'[1]daily break down'!$E:$E,"")</f>
        <v>Douala</v>
      </c>
      <c r="D1519" s="1" t="s">
        <v>11</v>
      </c>
      <c r="E1519" s="1" t="s">
        <v>12</v>
      </c>
      <c r="F1519" s="3" t="s">
        <v>31</v>
      </c>
      <c r="G1519" s="1" t="s">
        <v>32</v>
      </c>
      <c r="H1519" s="34" t="str">
        <f>_xlfn.XLOOKUP(B1519,[2]CALCULATION!$B:$B,[2]CALCULATION!$H:$H,"")</f>
        <v>ZTE</v>
      </c>
      <c r="I1519" s="28">
        <v>0</v>
      </c>
      <c r="J1519" s="28">
        <v>57.767140937069307</v>
      </c>
      <c r="K1519" s="28">
        <v>13.868556899607057</v>
      </c>
      <c r="L1519" s="28">
        <v>13.868556899607057</v>
      </c>
      <c r="M1519" s="28">
        <v>43.079383220187594</v>
      </c>
      <c r="N1519" s="28">
        <v>0</v>
      </c>
      <c r="O1519" s="28">
        <v>0</v>
      </c>
      <c r="P1519" s="28">
        <v>0</v>
      </c>
      <c r="Q1519" s="28">
        <v>0</v>
      </c>
      <c r="R1519" s="28">
        <v>0</v>
      </c>
      <c r="S1519" s="93">
        <v>0</v>
      </c>
      <c r="T1519" s="93">
        <f>_xlfn.XLOOKUP(B1519,'[3]Nur des jours'!$B:$B,'[3]Nur des jours'!$U:$U,"")</f>
        <v>0</v>
      </c>
      <c r="U1519" s="93">
        <v>0</v>
      </c>
      <c r="V1519" s="93">
        <v>2.0331989281831093E-3</v>
      </c>
      <c r="W1519" s="93">
        <v>0</v>
      </c>
      <c r="X1519" s="93">
        <v>0</v>
      </c>
      <c r="Y1519" s="93">
        <v>0</v>
      </c>
      <c r="Z1519" s="93">
        <v>0</v>
      </c>
      <c r="AA1519" s="93">
        <v>0</v>
      </c>
      <c r="AB1519" s="93">
        <v>0</v>
      </c>
      <c r="AC1519" s="93">
        <f>_xlfn.XLOOKUP(B1519,'[3]Nur des jours'!$B:$B,'[3]Nur des jours'!$N:$N,"")</f>
        <v>0</v>
      </c>
      <c r="AD1519" s="93">
        <v>0</v>
      </c>
      <c r="AE1519" s="93">
        <v>0</v>
      </c>
      <c r="AF1519" s="93">
        <v>0</v>
      </c>
      <c r="AG1519" s="93"/>
      <c r="AH1519" s="93">
        <v>0</v>
      </c>
      <c r="AI1519" s="93">
        <v>0</v>
      </c>
      <c r="AJ1519" s="93">
        <v>0</v>
      </c>
      <c r="AK1519" s="93">
        <v>0</v>
      </c>
      <c r="AL1519" s="93">
        <v>0</v>
      </c>
      <c r="AM1519" s="49" t="s">
        <v>5559</v>
      </c>
      <c r="AN1519" s="49"/>
      <c r="AO1519" s="48" t="str" cm="1">
        <f t="array" ref="AO1519">IFERROR(_xlfn.IFS(
AQ1519="MPR ISSUE","PDH",
AQ1519="BSS Hardware Issue","BSS",
AQ1519="Sites strategiques, MLL, Pylone, etc.","ENVTECH",
AQ1519="AKTIVCO DEFAUT GE &amp; POWER Cabinet","AKTIVCO",
AQ1519="AKTIVCO Coupure ENEO &amp; Baisse de tension","AKTIVCO GRID ONLY",
AQ1519="Coupure ENEO &amp; Baisse de tension","IHS GRID ONLY",
AQ1519="Defaut GE &amp; POWER Cabinet","IHS",
AQ1519="Sharing","Partners",
AQ1519="Sites strategiques &amp; DataCenter","SST &amp; DC",
AQ1519="Exclu","Exclu",
AQ1519="SAT","SAT",
AQ1519="SPARE-ISSUE","SPARE-ISSUE",
AQ1519="Fiber CAmtel","TRANS_FO_CAMTEL",
AQ1519="Fiber AOF","Fiber AOF",
AQ1519="Projet OCM (HUAWEI)","TRAVAUX-HUAWEI",
AQ1519="Projet OCM (NOKIA)","TRAVAUX-NOKIA",
AQ1519="ACCESS-ISSUE","ACCESS-ISSUE",
AQ1519="Projet OCM (ZTE, NOKIA, autres projets)","TRAVAUX OCM",
AQ1519="No root CAuse","No root cause",
AQ1519="ODU HS","PDH",
AQ1519="IP &amp; VLAN","PDH",
AQ1519="Warehouse HUAWEI","SPARE-ISSUE",
AQ1519="SPARE-HS","SPARE-ISSUE",
AQ1519="Power Telco","BSS",AQ1519="no impacts","no impacts"
),"")</f>
        <v>No root cause</v>
      </c>
      <c r="AP1519" s="48" t="str" cm="1">
        <f t="array" ref="AP1519">IFERROR(_xlfn.IFS(
AQ1519="MPR ISSUE","TX ISSUE",
AQ1519="BSS Hardware Issue","RAN ISSUE",
AQ1519="Sites strategiques, MLL, Pylone, etc.","ENVTECH",
AQ1519="AKTIVCO DEFAUT GE &amp; POWER Cabinet","POWER ISSUE",
AQ1519="AKTIVCO Coupure ENEO &amp; Baisse de tension","POWER ISSUE",
AQ1519="Coupure ENEO &amp; Baisse de tension","POWER ISSUE",
AQ1519="Defaut GE &amp; POWER Cabinet","POWER ISSUE",
AQ1519="Sharing","POWER ISSUE",
AQ1519="Sites strategiques &amp; DataCenter","POWER ISSUE",
AQ1519="Exclu","Exclu",
AQ1519="SAT","TX ISSUE",
AQ1519="SPARE-ISSUE","SPARE-ISSUE",
AQ1519="Fiber CAmtel","TX ISSUE",
AQ1519="Fiber AOF","TX ISSUE",
AQ1519="Projet OCM (HUAWEI)","TRAVAUX-HUAWEI",
AQ1519="Projet OCM (NOKIA)","TRAVAUX -NOKIA",
AQ1519="ACCESS-ISSUE","ACCESS-ISSUE",
AQ1519="Projet OCM (ZTE, NOKIA, autres projets)","TRAVAUX OCM",
AQ1519="No root CAuse","No root cause",
AQ1519="ODU HS","TX ISSUE",
AQ1519="IP &amp; VLAN","TX ISSUE",
AQ1519="Warehouse HUAWEI","SPARE-ISSUE",
AQ1519="SPARE-HS","SPARE-ISSUE",
AQ1519="Power Telco","RAN ISSUE",AQ1519="no impacts","no impacts"
),"")</f>
        <v>No root cause</v>
      </c>
      <c r="AQ1519" s="127" t="s">
        <v>5344</v>
      </c>
      <c r="AR1519" s="48" t="str" cm="1">
        <f t="array" ref="AR1519">IFERROR(_xlfn.IFS(
AQ1519="MPR ISSUE","ACTIVE",
AQ1519="BSS Hardware Issue","ACTIVE",
AQ1519="Sites strategiques, MLL, Pylone, etc.","PASSIVE",
AQ1519="AKTIVCO DEFAUT GE &amp; POWER Cabinet","PASSIVE",
AQ1519="AKTIVCO Coupure ENEO &amp; Baisse de tension","PASSIVE",
AQ1519="Coupure ENEO &amp; Baisse de tension","PASSIVE",
AQ1519="Defaut GE &amp; POWER Cabinet","PASSIVE",
AQ1519="Sharing","PASSIVE",
AQ1519="Sites strategiques &amp; DataCenter","PASSIVE",
AQ1519="Exclu","Exclu",
AQ1519="SAT","ACTIVE",
AQ1519="SPARE-ISSUE","SPARE-ISSUE",
AQ1519="Fiber CAmtel","ACTIVE",
AQ1519="Fiber AOF","ACTIVE",
AQ1519="Projet OCM (HUAWEI)","PLANNED WORKS",
AQ1519="Projet OCM (NOKIA)","PLANNED WORKS",
AQ1519="ACCESS-ISSUE","ACCESS-ISSUE",
AQ1519="Projet OCM (ZTE, NOKIA, autres projets)","PLANNED WORKS",
AQ1519="No root CAuse","No root cause",
AQ1519="ODU HS","ACTIVE",
AQ1519="IP &amp; VLAN","ACTIVE",
AQ1519="Warehouse HUAWEI","SPARE-ISSUE",
AQ1519="SPARE-HS","SPARE-ISSUE",
AQ1519="Power Telco","ACTIVE", AQ1519="no impacts","no impacts"
),"")</f>
        <v>No root cause</v>
      </c>
      <c r="AS1519" s="92" t="s">
        <v>5537</v>
      </c>
      <c r="AT1519" s="98" t="s">
        <v>2413</v>
      </c>
      <c r="AV1519" s="17" t="s">
        <v>5537</v>
      </c>
      <c r="AW1519" s="7" t="s">
        <v>5537</v>
      </c>
      <c r="AX1519" s="6" t="s">
        <v>5537</v>
      </c>
      <c r="AY1519" s="7"/>
      <c r="AZ1519" s="3" t="s">
        <v>5537</v>
      </c>
      <c r="BA1519" s="18" t="s">
        <v>5537</v>
      </c>
      <c r="BB1519" s="18" t="s">
        <v>5537</v>
      </c>
      <c r="BC1519" s="18" t="s">
        <v>5537</v>
      </c>
      <c r="BD1519" s="18" t="s">
        <v>5537</v>
      </c>
      <c r="BE1519" s="18" t="s">
        <v>5537</v>
      </c>
      <c r="BF1519" s="18" t="s">
        <v>5537</v>
      </c>
      <c r="BG1519" s="18" t="s">
        <v>5537</v>
      </c>
      <c r="BH1519" s="18" t="s">
        <v>5537</v>
      </c>
      <c r="BI1519" s="18" t="s">
        <v>5537</v>
      </c>
      <c r="BJ1519" s="18" t="s">
        <v>5537</v>
      </c>
      <c r="BK1519" s="18" t="s">
        <v>5537</v>
      </c>
      <c r="BL1519" s="9" t="s">
        <v>5537</v>
      </c>
      <c r="BM1519" s="14" t="s">
        <v>5537</v>
      </c>
      <c r="BN1519" s="14" t="s">
        <v>5537</v>
      </c>
      <c r="BO1519" s="14" t="str">
        <f>_xlfn.XLOOKUP(B1519,'[4]cell downs 18042026 17h'!$B:$B,'[4]cell downs 18042026 17h'!$B:$B,"")</f>
        <v/>
      </c>
      <c r="BP1519" s="14" t="str">
        <f>_xlfn.XLOOKUP(B1519,'[5]Cells Huawei 19042026 15h'!$B:$B,'[5]Cells Huawei 19042026 15h'!$B:$B,"")</f>
        <v/>
      </c>
      <c r="BQ1519" s="9" t="str">
        <f>_xlfn.XLOOKUP(B1519,'[6]cells down 19042026 9H40'!$B:$B,'[6]cells down 19042026 9H40'!$B:$B,"")</f>
        <v/>
      </c>
      <c r="BR1519" s="9" t="s">
        <v>2413</v>
      </c>
      <c r="BS1519" s="9" t="s">
        <v>5537</v>
      </c>
      <c r="BT1519" s="108"/>
    </row>
    <row r="1520" spans="1:72" s="9" customFormat="1" x14ac:dyDescent="0.35">
      <c r="A1520" s="1" t="s">
        <v>4401</v>
      </c>
      <c r="B1520" s="8" t="s">
        <v>4402</v>
      </c>
      <c r="C1520" s="3" t="str">
        <f>_xlfn.XLOOKUP(B1520,'[1]daily break down'!$D:$D,'[1]daily break down'!$E:$E,"")</f>
        <v>OUEST</v>
      </c>
      <c r="D1520" s="1" t="s">
        <v>11</v>
      </c>
      <c r="E1520" s="1" t="s">
        <v>12</v>
      </c>
      <c r="F1520" s="3" t="s">
        <v>102</v>
      </c>
      <c r="G1520" s="1" t="s">
        <v>1099</v>
      </c>
      <c r="H1520" s="32" t="str">
        <f>_xlfn.XLOOKUP(B1520,[2]CALCULATION!$B:$B,[2]CALCULATION!$H:$H,"")</f>
        <v>HUAWEI</v>
      </c>
      <c r="I1520" s="28">
        <v>0</v>
      </c>
      <c r="J1520" s="28">
        <v>0</v>
      </c>
      <c r="K1520" s="28">
        <v>0</v>
      </c>
      <c r="L1520" s="28">
        <v>0</v>
      </c>
      <c r="M1520" s="28">
        <v>0</v>
      </c>
      <c r="N1520" s="28">
        <v>0</v>
      </c>
      <c r="O1520" s="28">
        <v>0</v>
      </c>
      <c r="P1520" s="28">
        <v>0</v>
      </c>
      <c r="Q1520" s="28">
        <v>0</v>
      </c>
      <c r="R1520" s="28">
        <v>0</v>
      </c>
      <c r="S1520" s="93">
        <v>0</v>
      </c>
      <c r="T1520" s="93">
        <f>_xlfn.XLOOKUP(B1520,'[3]Nur des jours'!$B:$B,'[3]Nur des jours'!$U:$U,"")</f>
        <v>0</v>
      </c>
      <c r="U1520" s="93">
        <v>0</v>
      </c>
      <c r="V1520" s="93">
        <v>1.8726832233265697E-3</v>
      </c>
      <c r="W1520" s="93">
        <v>0</v>
      </c>
      <c r="X1520" s="93">
        <v>0</v>
      </c>
      <c r="Y1520" s="93">
        <v>0</v>
      </c>
      <c r="Z1520" s="93">
        <v>0</v>
      </c>
      <c r="AA1520" s="93">
        <v>0</v>
      </c>
      <c r="AB1520" s="93">
        <v>0</v>
      </c>
      <c r="AC1520" s="93">
        <f>_xlfn.XLOOKUP(B1520,'[3]Nur des jours'!$B:$B,'[3]Nur des jours'!$N:$N,"")</f>
        <v>0</v>
      </c>
      <c r="AD1520" s="93">
        <v>0</v>
      </c>
      <c r="AE1520" s="93">
        <v>0</v>
      </c>
      <c r="AF1520" s="93">
        <v>0</v>
      </c>
      <c r="AG1520" s="93"/>
      <c r="AH1520" s="93">
        <v>0</v>
      </c>
      <c r="AI1520" s="93">
        <v>0</v>
      </c>
      <c r="AJ1520" s="93">
        <v>0</v>
      </c>
      <c r="AK1520" s="93">
        <v>0</v>
      </c>
      <c r="AL1520" s="93">
        <v>0</v>
      </c>
      <c r="AM1520" s="49" t="s">
        <v>5559</v>
      </c>
      <c r="AN1520" s="49"/>
      <c r="AO1520" s="48" t="str" cm="1">
        <f t="array" ref="AO1520">IFERROR(_xlfn.IFS(
AQ1520="MPR ISSUE","PDH",
AQ1520="BSS Hardware Issue","BSS",
AQ1520="Sites strategiques, MLL, Pylone, etc.","ENVTECH",
AQ1520="AKTIVCO DEFAUT GE &amp; POWER Cabinet","AKTIVCO",
AQ1520="AKTIVCO Coupure ENEO &amp; Baisse de tension","AKTIVCO GRID ONLY",
AQ1520="Coupure ENEO &amp; Baisse de tension","IHS GRID ONLY",
AQ1520="Defaut GE &amp; POWER Cabinet","IHS",
AQ1520="Sharing","Partners",
AQ1520="Sites strategiques &amp; DataCenter","SST &amp; DC",
AQ1520="Exclu","Exclu",
AQ1520="SAT","SAT",
AQ1520="SPARE-ISSUE","SPARE-ISSUE",
AQ1520="Fiber CAmtel","TRANS_FO_CAMTEL",
AQ1520="Fiber AOF","Fiber AOF",
AQ1520="Projet OCM (HUAWEI)","TRAVAUX-HUAWEI",
AQ1520="Projet OCM (NOKIA)","TRAVAUX-NOKIA",
AQ1520="ACCESS-ISSUE","ACCESS-ISSUE",
AQ1520="Projet OCM (ZTE, NOKIA, autres projets)","TRAVAUX OCM",
AQ1520="No root CAuse","No root cause",
AQ1520="ODU HS","PDH",
AQ1520="IP &amp; VLAN","PDH",
AQ1520="Warehouse HUAWEI","SPARE-ISSUE",
AQ1520="SPARE-HS","SPARE-ISSUE",
AQ1520="Power Telco","BSS",AQ1520="no impacts","no impacts"
),"")</f>
        <v>No root cause</v>
      </c>
      <c r="AP1520" s="48" t="str" cm="1">
        <f t="array" ref="AP1520">IFERROR(_xlfn.IFS(
AQ1520="MPR ISSUE","TX ISSUE",
AQ1520="BSS Hardware Issue","RAN ISSUE",
AQ1520="Sites strategiques, MLL, Pylone, etc.","ENVTECH",
AQ1520="AKTIVCO DEFAUT GE &amp; POWER Cabinet","POWER ISSUE",
AQ1520="AKTIVCO Coupure ENEO &amp; Baisse de tension","POWER ISSUE",
AQ1520="Coupure ENEO &amp; Baisse de tension","POWER ISSUE",
AQ1520="Defaut GE &amp; POWER Cabinet","POWER ISSUE",
AQ1520="Sharing","POWER ISSUE",
AQ1520="Sites strategiques &amp; DataCenter","POWER ISSUE",
AQ1520="Exclu","Exclu",
AQ1520="SAT","TX ISSUE",
AQ1520="SPARE-ISSUE","SPARE-ISSUE",
AQ1520="Fiber CAmtel","TX ISSUE",
AQ1520="Fiber AOF","TX ISSUE",
AQ1520="Projet OCM (HUAWEI)","TRAVAUX-HUAWEI",
AQ1520="Projet OCM (NOKIA)","TRAVAUX -NOKIA",
AQ1520="ACCESS-ISSUE","ACCESS-ISSUE",
AQ1520="Projet OCM (ZTE, NOKIA, autres projets)","TRAVAUX OCM",
AQ1520="No root CAuse","No root cause",
AQ1520="ODU HS","TX ISSUE",
AQ1520="IP &amp; VLAN","TX ISSUE",
AQ1520="Warehouse HUAWEI","SPARE-ISSUE",
AQ1520="SPARE-HS","SPARE-ISSUE",
AQ1520="Power Telco","RAN ISSUE",AQ1520="no impacts","no impacts"
),"")</f>
        <v>No root cause</v>
      </c>
      <c r="AQ1520" s="127" t="s">
        <v>5344</v>
      </c>
      <c r="AR1520" s="48" t="str" cm="1">
        <f t="array" ref="AR1520">IFERROR(_xlfn.IFS(
AQ1520="MPR ISSUE","ACTIVE",
AQ1520="BSS Hardware Issue","ACTIVE",
AQ1520="Sites strategiques, MLL, Pylone, etc.","PASSIVE",
AQ1520="AKTIVCO DEFAUT GE &amp; POWER Cabinet","PASSIVE",
AQ1520="AKTIVCO Coupure ENEO &amp; Baisse de tension","PASSIVE",
AQ1520="Coupure ENEO &amp; Baisse de tension","PASSIVE",
AQ1520="Defaut GE &amp; POWER Cabinet","PASSIVE",
AQ1520="Sharing","PASSIVE",
AQ1520="Sites strategiques &amp; DataCenter","PASSIVE",
AQ1520="Exclu","Exclu",
AQ1520="SAT","ACTIVE",
AQ1520="SPARE-ISSUE","SPARE-ISSUE",
AQ1520="Fiber CAmtel","ACTIVE",
AQ1520="Fiber AOF","ACTIVE",
AQ1520="Projet OCM (HUAWEI)","PLANNED WORKS",
AQ1520="Projet OCM (NOKIA)","PLANNED WORKS",
AQ1520="ACCESS-ISSUE","ACCESS-ISSUE",
AQ1520="Projet OCM (ZTE, NOKIA, autres projets)","PLANNED WORKS",
AQ1520="No root CAuse","No root cause",
AQ1520="ODU HS","ACTIVE",
AQ1520="IP &amp; VLAN","ACTIVE",
AQ1520="Warehouse HUAWEI","SPARE-ISSUE",
AQ1520="SPARE-HS","SPARE-ISSUE",
AQ1520="Power Telco","ACTIVE", AQ1520="no impacts","no impacts"
),"")</f>
        <v>No root cause</v>
      </c>
      <c r="AS1520" s="92" t="s">
        <v>5537</v>
      </c>
      <c r="AT1520" s="98" t="s">
        <v>4402</v>
      </c>
      <c r="AV1520" s="17" t="s">
        <v>5537</v>
      </c>
      <c r="AW1520" s="7" t="s">
        <v>5537</v>
      </c>
      <c r="AX1520" s="6" t="s">
        <v>5537</v>
      </c>
      <c r="AY1520" s="7"/>
      <c r="AZ1520" s="3" t="s">
        <v>5537</v>
      </c>
      <c r="BA1520" s="18" t="s">
        <v>5537</v>
      </c>
      <c r="BB1520" s="18" t="s">
        <v>5537</v>
      </c>
      <c r="BC1520" s="18" t="s">
        <v>5537</v>
      </c>
      <c r="BD1520" s="18" t="s">
        <v>5537</v>
      </c>
      <c r="BE1520" s="18" t="s">
        <v>5537</v>
      </c>
      <c r="BF1520" s="18" t="s">
        <v>5537</v>
      </c>
      <c r="BG1520" s="18" t="s">
        <v>5537</v>
      </c>
      <c r="BH1520" s="18" t="s">
        <v>5537</v>
      </c>
      <c r="BI1520" s="18" t="s">
        <v>5537</v>
      </c>
      <c r="BJ1520" s="18" t="s">
        <v>5537</v>
      </c>
      <c r="BK1520" s="18" t="s">
        <v>5537</v>
      </c>
      <c r="BL1520" s="9" t="s">
        <v>5537</v>
      </c>
      <c r="BM1520" s="14" t="s">
        <v>5537</v>
      </c>
      <c r="BN1520" s="14" t="s">
        <v>5537</v>
      </c>
      <c r="BO1520" s="14" t="str">
        <f>_xlfn.XLOOKUP(B1520,'[4]cell downs 18042026 17h'!$B:$B,'[4]cell downs 18042026 17h'!$B:$B,"")</f>
        <v/>
      </c>
      <c r="BP1520" s="14" t="str">
        <f>_xlfn.XLOOKUP(B1520,'[5]Cells Huawei 19042026 15h'!$B:$B,'[5]Cells Huawei 19042026 15h'!$B:$B,"")</f>
        <v/>
      </c>
      <c r="BQ1520" s="9" t="str">
        <f>_xlfn.XLOOKUP(B1520,'[6]cells down 19042026 9H40'!$B:$B,'[6]cells down 19042026 9H40'!$B:$B,"")</f>
        <v/>
      </c>
      <c r="BR1520" s="9" t="s">
        <v>4402</v>
      </c>
      <c r="BS1520" s="9" t="s">
        <v>5537</v>
      </c>
      <c r="BT1520" s="108"/>
    </row>
    <row r="1521" spans="1:72" s="9" customFormat="1" x14ac:dyDescent="0.35">
      <c r="A1521" s="1" t="s">
        <v>2517</v>
      </c>
      <c r="B1521" s="8" t="s">
        <v>2518</v>
      </c>
      <c r="C1521" s="3" t="str">
        <f>_xlfn.XLOOKUP(B1521,'[1]daily break down'!$D:$D,'[1]daily break down'!$E:$E,"")</f>
        <v>Douala</v>
      </c>
      <c r="D1521" s="1" t="s">
        <v>11</v>
      </c>
      <c r="E1521" s="1" t="s">
        <v>12</v>
      </c>
      <c r="F1521" s="3" t="s">
        <v>31</v>
      </c>
      <c r="G1521" s="1" t="s">
        <v>32</v>
      </c>
      <c r="H1521" s="34" t="str">
        <f>_xlfn.XLOOKUP(B1521,[2]CALCULATION!$B:$B,[2]CALCULATION!$H:$H,"")</f>
        <v>ZTE</v>
      </c>
      <c r="I1521" s="28">
        <v>0</v>
      </c>
      <c r="J1521" s="28">
        <v>0</v>
      </c>
      <c r="K1521" s="28">
        <v>0</v>
      </c>
      <c r="L1521" s="28">
        <v>0</v>
      </c>
      <c r="M1521" s="28">
        <v>0</v>
      </c>
      <c r="N1521" s="28">
        <v>0</v>
      </c>
      <c r="O1521" s="28">
        <v>0</v>
      </c>
      <c r="P1521" s="28">
        <v>0</v>
      </c>
      <c r="Q1521" s="28">
        <v>5.4676999597640661</v>
      </c>
      <c r="R1521" s="28">
        <v>1.9723456409641797</v>
      </c>
      <c r="S1521" s="93">
        <v>1.7559704708175321</v>
      </c>
      <c r="T1521" s="93">
        <f>_xlfn.XLOOKUP(B1521,'[3]Nur des jours'!$B:$B,'[3]Nur des jours'!$U:$U,"")</f>
        <v>0</v>
      </c>
      <c r="U1521" s="93">
        <v>2.3293860738001273</v>
      </c>
      <c r="V1521" s="93">
        <v>1.8370130666916665E-3</v>
      </c>
      <c r="W1521" s="93">
        <v>0</v>
      </c>
      <c r="X1521" s="93">
        <v>0</v>
      </c>
      <c r="Y1521" s="93">
        <v>0</v>
      </c>
      <c r="Z1521" s="93">
        <v>15.099248643820651</v>
      </c>
      <c r="AA1521" s="93">
        <v>0</v>
      </c>
      <c r="AB1521" s="93">
        <v>0</v>
      </c>
      <c r="AC1521" s="93">
        <f>_xlfn.XLOOKUP(B1521,'[3]Nur des jours'!$B:$B,'[3]Nur des jours'!$N:$N,"")</f>
        <v>0</v>
      </c>
      <c r="AD1521" s="93">
        <v>0</v>
      </c>
      <c r="AE1521" s="93">
        <v>0</v>
      </c>
      <c r="AF1521" s="93">
        <v>0</v>
      </c>
      <c r="AG1521" s="93"/>
      <c r="AH1521" s="93">
        <v>0</v>
      </c>
      <c r="AI1521" s="93">
        <v>0</v>
      </c>
      <c r="AJ1521" s="93">
        <v>0</v>
      </c>
      <c r="AK1521" s="93">
        <v>0</v>
      </c>
      <c r="AL1521" s="93">
        <v>0</v>
      </c>
      <c r="AM1521" s="49" t="s">
        <v>5559</v>
      </c>
      <c r="AN1521" s="49"/>
      <c r="AO1521" s="48" t="str" cm="1">
        <f t="array" ref="AO1521">IFERROR(_xlfn.IFS(
AQ1521="MPR ISSUE","PDH",
AQ1521="BSS Hardware Issue","BSS",
AQ1521="Sites strategiques, MLL, Pylone, etc.","ENVTECH",
AQ1521="AKTIVCO DEFAUT GE &amp; POWER Cabinet","AKTIVCO",
AQ1521="AKTIVCO Coupure ENEO &amp; Baisse de tension","AKTIVCO GRID ONLY",
AQ1521="Coupure ENEO &amp; Baisse de tension","IHS GRID ONLY",
AQ1521="Defaut GE &amp; POWER Cabinet","IHS",
AQ1521="Sharing","Partners",
AQ1521="Sites strategiques &amp; DataCenter","SST &amp; DC",
AQ1521="Exclu","Exclu",
AQ1521="SAT","SAT",
AQ1521="SPARE-ISSUE","SPARE-ISSUE",
AQ1521="Fiber CAmtel","TRANS_FO_CAMTEL",
AQ1521="Fiber AOF","Fiber AOF",
AQ1521="Projet OCM (HUAWEI)","TRAVAUX-HUAWEI",
AQ1521="Projet OCM (NOKIA)","TRAVAUX-NOKIA",
AQ1521="ACCESS-ISSUE","ACCESS-ISSUE",
AQ1521="Projet OCM (ZTE, NOKIA, autres projets)","TRAVAUX OCM",
AQ1521="No root CAuse","No root cause",
AQ1521="ODU HS","PDH",
AQ1521="IP &amp; VLAN","PDH",
AQ1521="Warehouse HUAWEI","SPARE-ISSUE",
AQ1521="SPARE-HS","SPARE-ISSUE",
AQ1521="Power Telco","BSS",AQ1521="no impacts","no impacts"
),"")</f>
        <v>No root cause</v>
      </c>
      <c r="AP1521" s="48" t="str" cm="1">
        <f t="array" ref="AP1521">IFERROR(_xlfn.IFS(
AQ1521="MPR ISSUE","TX ISSUE",
AQ1521="BSS Hardware Issue","RAN ISSUE",
AQ1521="Sites strategiques, MLL, Pylone, etc.","ENVTECH",
AQ1521="AKTIVCO DEFAUT GE &amp; POWER Cabinet","POWER ISSUE",
AQ1521="AKTIVCO Coupure ENEO &amp; Baisse de tension","POWER ISSUE",
AQ1521="Coupure ENEO &amp; Baisse de tension","POWER ISSUE",
AQ1521="Defaut GE &amp; POWER Cabinet","POWER ISSUE",
AQ1521="Sharing","POWER ISSUE",
AQ1521="Sites strategiques &amp; DataCenter","POWER ISSUE",
AQ1521="Exclu","Exclu",
AQ1521="SAT","TX ISSUE",
AQ1521="SPARE-ISSUE","SPARE-ISSUE",
AQ1521="Fiber CAmtel","TX ISSUE",
AQ1521="Fiber AOF","TX ISSUE",
AQ1521="Projet OCM (HUAWEI)","TRAVAUX-HUAWEI",
AQ1521="Projet OCM (NOKIA)","TRAVAUX -NOKIA",
AQ1521="ACCESS-ISSUE","ACCESS-ISSUE",
AQ1521="Projet OCM (ZTE, NOKIA, autres projets)","TRAVAUX OCM",
AQ1521="No root CAuse","No root cause",
AQ1521="ODU HS","TX ISSUE",
AQ1521="IP &amp; VLAN","TX ISSUE",
AQ1521="Warehouse HUAWEI","SPARE-ISSUE",
AQ1521="SPARE-HS","SPARE-ISSUE",
AQ1521="Power Telco","RAN ISSUE",AQ1521="no impacts","no impacts"
),"")</f>
        <v>No root cause</v>
      </c>
      <c r="AQ1521" s="127" t="s">
        <v>5344</v>
      </c>
      <c r="AR1521" s="48" t="str" cm="1">
        <f t="array" ref="AR1521">IFERROR(_xlfn.IFS(
AQ1521="MPR ISSUE","ACTIVE",
AQ1521="BSS Hardware Issue","ACTIVE",
AQ1521="Sites strategiques, MLL, Pylone, etc.","PASSIVE",
AQ1521="AKTIVCO DEFAUT GE &amp; POWER Cabinet","PASSIVE",
AQ1521="AKTIVCO Coupure ENEO &amp; Baisse de tension","PASSIVE",
AQ1521="Coupure ENEO &amp; Baisse de tension","PASSIVE",
AQ1521="Defaut GE &amp; POWER Cabinet","PASSIVE",
AQ1521="Sharing","PASSIVE",
AQ1521="Sites strategiques &amp; DataCenter","PASSIVE",
AQ1521="Exclu","Exclu",
AQ1521="SAT","ACTIVE",
AQ1521="SPARE-ISSUE","SPARE-ISSUE",
AQ1521="Fiber CAmtel","ACTIVE",
AQ1521="Fiber AOF","ACTIVE",
AQ1521="Projet OCM (HUAWEI)","PLANNED WORKS",
AQ1521="Projet OCM (NOKIA)","PLANNED WORKS",
AQ1521="ACCESS-ISSUE","ACCESS-ISSUE",
AQ1521="Projet OCM (ZTE, NOKIA, autres projets)","PLANNED WORKS",
AQ1521="No root CAuse","No root cause",
AQ1521="ODU HS","ACTIVE",
AQ1521="IP &amp; VLAN","ACTIVE",
AQ1521="Warehouse HUAWEI","SPARE-ISSUE",
AQ1521="SPARE-HS","SPARE-ISSUE",
AQ1521="Power Telco","ACTIVE", AQ1521="no impacts","no impacts"
),"")</f>
        <v>No root cause</v>
      </c>
      <c r="AS1521" s="92" t="s">
        <v>5537</v>
      </c>
      <c r="AT1521" s="98" t="s">
        <v>2518</v>
      </c>
      <c r="AV1521" s="17" t="s">
        <v>5537</v>
      </c>
      <c r="AW1521" s="7" t="s">
        <v>5537</v>
      </c>
      <c r="AX1521" s="6" t="s">
        <v>5537</v>
      </c>
      <c r="AY1521" s="7"/>
      <c r="AZ1521" s="3" t="s">
        <v>5537</v>
      </c>
      <c r="BA1521" s="18" t="s">
        <v>5537</v>
      </c>
      <c r="BB1521" s="18" t="s">
        <v>5537</v>
      </c>
      <c r="BC1521" s="18" t="s">
        <v>5537</v>
      </c>
      <c r="BD1521" s="18" t="s">
        <v>5537</v>
      </c>
      <c r="BE1521" s="18" t="s">
        <v>5537</v>
      </c>
      <c r="BF1521" s="18" t="s">
        <v>5537</v>
      </c>
      <c r="BG1521" s="18" t="s">
        <v>5537</v>
      </c>
      <c r="BH1521" s="18" t="s">
        <v>5537</v>
      </c>
      <c r="BI1521" s="18" t="s">
        <v>5537</v>
      </c>
      <c r="BJ1521" s="18" t="s">
        <v>5537</v>
      </c>
      <c r="BK1521" s="18" t="s">
        <v>5537</v>
      </c>
      <c r="BL1521" s="9" t="s">
        <v>5537</v>
      </c>
      <c r="BM1521" s="14" t="s">
        <v>5537</v>
      </c>
      <c r="BN1521" s="14" t="s">
        <v>5537</v>
      </c>
      <c r="BO1521" s="14" t="str">
        <f>_xlfn.XLOOKUP(B1521,'[4]cell downs 18042026 17h'!$B:$B,'[4]cell downs 18042026 17h'!$B:$B,"")</f>
        <v/>
      </c>
      <c r="BP1521" s="14" t="str">
        <f>_xlfn.XLOOKUP(B1521,'[5]Cells Huawei 19042026 15h'!$B:$B,'[5]Cells Huawei 19042026 15h'!$B:$B,"")</f>
        <v/>
      </c>
      <c r="BQ1521" s="9" t="str">
        <f>_xlfn.XLOOKUP(B1521,'[6]cells down 19042026 9H40'!$B:$B,'[6]cells down 19042026 9H40'!$B:$B,"")</f>
        <v/>
      </c>
      <c r="BR1521" s="9" t="s">
        <v>2518</v>
      </c>
      <c r="BS1521" s="9" t="s">
        <v>12</v>
      </c>
      <c r="BT1521" s="108"/>
    </row>
    <row r="1522" spans="1:72" s="9" customFormat="1" x14ac:dyDescent="0.35">
      <c r="A1522" s="1" t="s">
        <v>3249</v>
      </c>
      <c r="B1522" s="8" t="s">
        <v>3250</v>
      </c>
      <c r="C1522" s="3" t="str">
        <f>_xlfn.XLOOKUP(B1522,'[1]daily break down'!$D:$D,'[1]daily break down'!$E:$E,"")</f>
        <v>Douala</v>
      </c>
      <c r="D1522" s="1" t="s">
        <v>11</v>
      </c>
      <c r="E1522" s="1" t="s">
        <v>12</v>
      </c>
      <c r="F1522" s="3" t="s">
        <v>31</v>
      </c>
      <c r="G1522" s="1" t="s">
        <v>32</v>
      </c>
      <c r="H1522" s="34" t="str">
        <f>_xlfn.XLOOKUP(B1522,[2]CALCULATION!$B:$B,[2]CALCULATION!$H:$H,"")</f>
        <v>ZTE</v>
      </c>
      <c r="I1522" s="28">
        <v>0</v>
      </c>
      <c r="J1522" s="28">
        <v>0</v>
      </c>
      <c r="K1522" s="28">
        <v>0</v>
      </c>
      <c r="L1522" s="28">
        <v>0</v>
      </c>
      <c r="M1522" s="28">
        <v>0</v>
      </c>
      <c r="N1522" s="28">
        <v>0</v>
      </c>
      <c r="O1522" s="28">
        <v>0</v>
      </c>
      <c r="P1522" s="28">
        <v>0</v>
      </c>
      <c r="Q1522" s="28">
        <v>0</v>
      </c>
      <c r="R1522" s="28">
        <v>0</v>
      </c>
      <c r="S1522" s="93">
        <v>0</v>
      </c>
      <c r="T1522" s="93">
        <f>_xlfn.XLOOKUP(B1522,'[3]Nur des jours'!$B:$B,'[3]Nur des jours'!$U:$U,"")</f>
        <v>0</v>
      </c>
      <c r="U1522" s="93">
        <v>0</v>
      </c>
      <c r="V1522" s="93">
        <v>1.7835078317394704E-3</v>
      </c>
      <c r="W1522" s="93">
        <v>0</v>
      </c>
      <c r="X1522" s="93">
        <v>0</v>
      </c>
      <c r="Y1522" s="93">
        <v>0</v>
      </c>
      <c r="Z1522" s="93">
        <v>0</v>
      </c>
      <c r="AA1522" s="93">
        <v>0</v>
      </c>
      <c r="AB1522" s="93">
        <v>0</v>
      </c>
      <c r="AC1522" s="93">
        <f>_xlfn.XLOOKUP(B1522,'[3]Nur des jours'!$B:$B,'[3]Nur des jours'!$N:$N,"")</f>
        <v>0</v>
      </c>
      <c r="AD1522" s="93">
        <v>0</v>
      </c>
      <c r="AE1522" s="93">
        <v>0</v>
      </c>
      <c r="AF1522" s="93">
        <v>0</v>
      </c>
      <c r="AG1522" s="93"/>
      <c r="AH1522" s="93">
        <v>0</v>
      </c>
      <c r="AI1522" s="93">
        <v>0</v>
      </c>
      <c r="AJ1522" s="93">
        <v>0</v>
      </c>
      <c r="AK1522" s="93">
        <v>0</v>
      </c>
      <c r="AL1522" s="93">
        <v>0</v>
      </c>
      <c r="AM1522" s="49" t="s">
        <v>5559</v>
      </c>
      <c r="AN1522" s="49"/>
      <c r="AO1522" s="48" t="str" cm="1">
        <f t="array" ref="AO1522">IFERROR(_xlfn.IFS(
AQ1522="MPR ISSUE","PDH",
AQ1522="BSS Hardware Issue","BSS",
AQ1522="Sites strategiques, MLL, Pylone, etc.","ENVTECH",
AQ1522="AKTIVCO DEFAUT GE &amp; POWER Cabinet","AKTIVCO",
AQ1522="AKTIVCO Coupure ENEO &amp; Baisse de tension","AKTIVCO GRID ONLY",
AQ1522="Coupure ENEO &amp; Baisse de tension","IHS GRID ONLY",
AQ1522="Defaut GE &amp; POWER Cabinet","IHS",
AQ1522="Sharing","Partners",
AQ1522="Sites strategiques &amp; DataCenter","SST &amp; DC",
AQ1522="Exclu","Exclu",
AQ1522="SAT","SAT",
AQ1522="SPARE-ISSUE","SPARE-ISSUE",
AQ1522="Fiber CAmtel","TRANS_FO_CAMTEL",
AQ1522="Fiber AOF","Fiber AOF",
AQ1522="Projet OCM (HUAWEI)","TRAVAUX-HUAWEI",
AQ1522="Projet OCM (NOKIA)","TRAVAUX-NOKIA",
AQ1522="ACCESS-ISSUE","ACCESS-ISSUE",
AQ1522="Projet OCM (ZTE, NOKIA, autres projets)","TRAVAUX OCM",
AQ1522="No root CAuse","No root cause",
AQ1522="ODU HS","PDH",
AQ1522="IP &amp; VLAN","PDH",
AQ1522="Warehouse HUAWEI","SPARE-ISSUE",
AQ1522="SPARE-HS","SPARE-ISSUE",
AQ1522="Power Telco","BSS",AQ1522="no impacts","no impacts"
),"")</f>
        <v>No root cause</v>
      </c>
      <c r="AP1522" s="48" t="str" cm="1">
        <f t="array" ref="AP1522">IFERROR(_xlfn.IFS(
AQ1522="MPR ISSUE","TX ISSUE",
AQ1522="BSS Hardware Issue","RAN ISSUE",
AQ1522="Sites strategiques, MLL, Pylone, etc.","ENVTECH",
AQ1522="AKTIVCO DEFAUT GE &amp; POWER Cabinet","POWER ISSUE",
AQ1522="AKTIVCO Coupure ENEO &amp; Baisse de tension","POWER ISSUE",
AQ1522="Coupure ENEO &amp; Baisse de tension","POWER ISSUE",
AQ1522="Defaut GE &amp; POWER Cabinet","POWER ISSUE",
AQ1522="Sharing","POWER ISSUE",
AQ1522="Sites strategiques &amp; DataCenter","POWER ISSUE",
AQ1522="Exclu","Exclu",
AQ1522="SAT","TX ISSUE",
AQ1522="SPARE-ISSUE","SPARE-ISSUE",
AQ1522="Fiber CAmtel","TX ISSUE",
AQ1522="Fiber AOF","TX ISSUE",
AQ1522="Projet OCM (HUAWEI)","TRAVAUX-HUAWEI",
AQ1522="Projet OCM (NOKIA)","TRAVAUX -NOKIA",
AQ1522="ACCESS-ISSUE","ACCESS-ISSUE",
AQ1522="Projet OCM (ZTE, NOKIA, autres projets)","TRAVAUX OCM",
AQ1522="No root CAuse","No root cause",
AQ1522="ODU HS","TX ISSUE",
AQ1522="IP &amp; VLAN","TX ISSUE",
AQ1522="Warehouse HUAWEI","SPARE-ISSUE",
AQ1522="SPARE-HS","SPARE-ISSUE",
AQ1522="Power Telco","RAN ISSUE",AQ1522="no impacts","no impacts"
),"")</f>
        <v>No root cause</v>
      </c>
      <c r="AQ1522" s="127" t="s">
        <v>5344</v>
      </c>
      <c r="AR1522" s="48" t="str" cm="1">
        <f t="array" ref="AR1522">IFERROR(_xlfn.IFS(
AQ1522="MPR ISSUE","ACTIVE",
AQ1522="BSS Hardware Issue","ACTIVE",
AQ1522="Sites strategiques, MLL, Pylone, etc.","PASSIVE",
AQ1522="AKTIVCO DEFAUT GE &amp; POWER Cabinet","PASSIVE",
AQ1522="AKTIVCO Coupure ENEO &amp; Baisse de tension","PASSIVE",
AQ1522="Coupure ENEO &amp; Baisse de tension","PASSIVE",
AQ1522="Defaut GE &amp; POWER Cabinet","PASSIVE",
AQ1522="Sharing","PASSIVE",
AQ1522="Sites strategiques &amp; DataCenter","PASSIVE",
AQ1522="Exclu","Exclu",
AQ1522="SAT","ACTIVE",
AQ1522="SPARE-ISSUE","SPARE-ISSUE",
AQ1522="Fiber CAmtel","ACTIVE",
AQ1522="Fiber AOF","ACTIVE",
AQ1522="Projet OCM (HUAWEI)","PLANNED WORKS",
AQ1522="Projet OCM (NOKIA)","PLANNED WORKS",
AQ1522="ACCESS-ISSUE","ACCESS-ISSUE",
AQ1522="Projet OCM (ZTE, NOKIA, autres projets)","PLANNED WORKS",
AQ1522="No root CAuse","No root cause",
AQ1522="ODU HS","ACTIVE",
AQ1522="IP &amp; VLAN","ACTIVE",
AQ1522="Warehouse HUAWEI","SPARE-ISSUE",
AQ1522="SPARE-HS","SPARE-ISSUE",
AQ1522="Power Telco","ACTIVE", AQ1522="no impacts","no impacts"
),"")</f>
        <v>No root cause</v>
      </c>
      <c r="AS1522" s="92" t="s">
        <v>5537</v>
      </c>
      <c r="AT1522" s="98" t="s">
        <v>3250</v>
      </c>
      <c r="AV1522" s="17" t="s">
        <v>5537</v>
      </c>
      <c r="AW1522" s="7" t="s">
        <v>5537</v>
      </c>
      <c r="AX1522" s="6" t="s">
        <v>5537</v>
      </c>
      <c r="AY1522" s="7"/>
      <c r="AZ1522" s="3" t="s">
        <v>5537</v>
      </c>
      <c r="BA1522" s="18" t="s">
        <v>5537</v>
      </c>
      <c r="BB1522" s="18" t="s">
        <v>5537</v>
      </c>
      <c r="BC1522" s="18" t="s">
        <v>5537</v>
      </c>
      <c r="BD1522" s="18" t="s">
        <v>5537</v>
      </c>
      <c r="BE1522" s="18" t="s">
        <v>5537</v>
      </c>
      <c r="BF1522" s="18" t="s">
        <v>5537</v>
      </c>
      <c r="BG1522" s="18" t="s">
        <v>5537</v>
      </c>
      <c r="BH1522" s="18" t="s">
        <v>5537</v>
      </c>
      <c r="BI1522" s="18" t="s">
        <v>5537</v>
      </c>
      <c r="BJ1522" s="18" t="s">
        <v>5537</v>
      </c>
      <c r="BK1522" s="18" t="s">
        <v>5537</v>
      </c>
      <c r="BL1522" s="9" t="s">
        <v>5537</v>
      </c>
      <c r="BM1522" s="14" t="s">
        <v>5537</v>
      </c>
      <c r="BN1522" s="14" t="s">
        <v>5537</v>
      </c>
      <c r="BO1522" s="14" t="str">
        <f>_xlfn.XLOOKUP(B1522,'[4]cell downs 18042026 17h'!$B:$B,'[4]cell downs 18042026 17h'!$B:$B,"")</f>
        <v/>
      </c>
      <c r="BP1522" s="14" t="str">
        <f>_xlfn.XLOOKUP(B1522,'[5]Cells Huawei 19042026 15h'!$B:$B,'[5]Cells Huawei 19042026 15h'!$B:$B,"")</f>
        <v/>
      </c>
      <c r="BQ1522" s="9" t="str">
        <f>_xlfn.XLOOKUP(B1522,'[6]cells down 19042026 9H40'!$B:$B,'[6]cells down 19042026 9H40'!$B:$B,"")</f>
        <v/>
      </c>
      <c r="BR1522" s="9" t="s">
        <v>3250</v>
      </c>
      <c r="BS1522" s="9" t="s">
        <v>594</v>
      </c>
      <c r="BT1522" s="108"/>
    </row>
    <row r="1523" spans="1:72" s="9" customFormat="1" x14ac:dyDescent="0.35">
      <c r="A1523" s="1" t="s">
        <v>2723</v>
      </c>
      <c r="B1523" s="8" t="s">
        <v>2724</v>
      </c>
      <c r="C1523" s="3" t="str">
        <f>_xlfn.XLOOKUP(B1523,'[1]daily break down'!$D:$D,'[1]daily break down'!$E:$E,"")</f>
        <v>Douala</v>
      </c>
      <c r="D1523" s="1" t="s">
        <v>21</v>
      </c>
      <c r="E1523" s="1" t="s">
        <v>36</v>
      </c>
      <c r="F1523" s="3" t="s">
        <v>31</v>
      </c>
      <c r="G1523" s="1" t="s">
        <v>32</v>
      </c>
      <c r="H1523" s="34" t="str">
        <f>_xlfn.XLOOKUP(B1523,[2]CALCULATION!$B:$B,[2]CALCULATION!$H:$H,"")</f>
        <v>ZTE</v>
      </c>
      <c r="I1523" s="28">
        <v>0</v>
      </c>
      <c r="J1523" s="28">
        <v>0</v>
      </c>
      <c r="K1523" s="28">
        <v>0</v>
      </c>
      <c r="L1523" s="28">
        <v>0</v>
      </c>
      <c r="M1523" s="28">
        <v>0</v>
      </c>
      <c r="N1523" s="28">
        <v>0</v>
      </c>
      <c r="O1523" s="28">
        <v>0</v>
      </c>
      <c r="P1523" s="28">
        <v>0</v>
      </c>
      <c r="Q1523" s="28">
        <v>0</v>
      </c>
      <c r="R1523" s="28">
        <v>0</v>
      </c>
      <c r="S1523" s="93">
        <v>0</v>
      </c>
      <c r="T1523" s="93">
        <f>_xlfn.XLOOKUP(B1523,'[3]Nur des jours'!$B:$B,'[3]Nur des jours'!$U:$U,"")</f>
        <v>0</v>
      </c>
      <c r="U1523" s="93">
        <v>0</v>
      </c>
      <c r="V1523" s="93">
        <v>1.6408272052002239E-3</v>
      </c>
      <c r="W1523" s="93">
        <v>0</v>
      </c>
      <c r="X1523" s="93">
        <v>0</v>
      </c>
      <c r="Y1523" s="93">
        <v>0</v>
      </c>
      <c r="Z1523" s="93">
        <v>0</v>
      </c>
      <c r="AA1523" s="93">
        <v>0</v>
      </c>
      <c r="AB1523" s="93">
        <v>0</v>
      </c>
      <c r="AC1523" s="93">
        <f>_xlfn.XLOOKUP(B1523,'[3]Nur des jours'!$B:$B,'[3]Nur des jours'!$N:$N,"")</f>
        <v>0</v>
      </c>
      <c r="AD1523" s="93">
        <v>0</v>
      </c>
      <c r="AE1523" s="93">
        <v>0</v>
      </c>
      <c r="AF1523" s="93">
        <v>0</v>
      </c>
      <c r="AG1523" s="93"/>
      <c r="AH1523" s="93">
        <v>0</v>
      </c>
      <c r="AI1523" s="93">
        <v>0</v>
      </c>
      <c r="AJ1523" s="93">
        <v>0</v>
      </c>
      <c r="AK1523" s="93">
        <v>0</v>
      </c>
      <c r="AL1523" s="93">
        <v>0</v>
      </c>
      <c r="AM1523" s="49" t="s">
        <v>5559</v>
      </c>
      <c r="AN1523" s="49"/>
      <c r="AO1523" s="48" t="str" cm="1">
        <f t="array" ref="AO1523">IFERROR(_xlfn.IFS(
AQ1523="MPR ISSUE","PDH",
AQ1523="BSS Hardware Issue","BSS",
AQ1523="Sites strategiques, MLL, Pylone, etc.","ENVTECH",
AQ1523="AKTIVCO DEFAUT GE &amp; POWER Cabinet","AKTIVCO",
AQ1523="AKTIVCO Coupure ENEO &amp; Baisse de tension","AKTIVCO GRID ONLY",
AQ1523="Coupure ENEO &amp; Baisse de tension","IHS GRID ONLY",
AQ1523="Defaut GE &amp; POWER Cabinet","IHS",
AQ1523="Sharing","Partners",
AQ1523="Sites strategiques &amp; DataCenter","SST &amp; DC",
AQ1523="Exclu","Exclu",
AQ1523="SAT","SAT",
AQ1523="SPARE-ISSUE","SPARE-ISSUE",
AQ1523="Fiber CAmtel","TRANS_FO_CAMTEL",
AQ1523="Fiber AOF","Fiber AOF",
AQ1523="Projet OCM (HUAWEI)","TRAVAUX-HUAWEI",
AQ1523="Projet OCM (NOKIA)","TRAVAUX-NOKIA",
AQ1523="ACCESS-ISSUE","ACCESS-ISSUE",
AQ1523="Projet OCM (ZTE, NOKIA, autres projets)","TRAVAUX OCM",
AQ1523="No root CAuse","No root cause",
AQ1523="ODU HS","PDH",
AQ1523="IP &amp; VLAN","PDH",
AQ1523="Warehouse HUAWEI","SPARE-ISSUE",
AQ1523="SPARE-HS","SPARE-ISSUE",
AQ1523="Power Telco","BSS",AQ1523="no impacts","no impacts"
),"")</f>
        <v>No root cause</v>
      </c>
      <c r="AP1523" s="48" t="str" cm="1">
        <f t="array" ref="AP1523">IFERROR(_xlfn.IFS(
AQ1523="MPR ISSUE","TX ISSUE",
AQ1523="BSS Hardware Issue","RAN ISSUE",
AQ1523="Sites strategiques, MLL, Pylone, etc.","ENVTECH",
AQ1523="AKTIVCO DEFAUT GE &amp; POWER Cabinet","POWER ISSUE",
AQ1523="AKTIVCO Coupure ENEO &amp; Baisse de tension","POWER ISSUE",
AQ1523="Coupure ENEO &amp; Baisse de tension","POWER ISSUE",
AQ1523="Defaut GE &amp; POWER Cabinet","POWER ISSUE",
AQ1523="Sharing","POWER ISSUE",
AQ1523="Sites strategiques &amp; DataCenter","POWER ISSUE",
AQ1523="Exclu","Exclu",
AQ1523="SAT","TX ISSUE",
AQ1523="SPARE-ISSUE","SPARE-ISSUE",
AQ1523="Fiber CAmtel","TX ISSUE",
AQ1523="Fiber AOF","TX ISSUE",
AQ1523="Projet OCM (HUAWEI)","TRAVAUX-HUAWEI",
AQ1523="Projet OCM (NOKIA)","TRAVAUX -NOKIA",
AQ1523="ACCESS-ISSUE","ACCESS-ISSUE",
AQ1523="Projet OCM (ZTE, NOKIA, autres projets)","TRAVAUX OCM",
AQ1523="No root CAuse","No root cause",
AQ1523="ODU HS","TX ISSUE",
AQ1523="IP &amp; VLAN","TX ISSUE",
AQ1523="Warehouse HUAWEI","SPARE-ISSUE",
AQ1523="SPARE-HS","SPARE-ISSUE",
AQ1523="Power Telco","RAN ISSUE",AQ1523="no impacts","no impacts"
),"")</f>
        <v>No root cause</v>
      </c>
      <c r="AQ1523" s="67" t="s">
        <v>5344</v>
      </c>
      <c r="AR1523" s="48" t="str" cm="1">
        <f t="array" ref="AR1523">IFERROR(_xlfn.IFS(
AQ1523="MPR ISSUE","ACTIVE",
AQ1523="BSS Hardware Issue","ACTIVE",
AQ1523="Sites strategiques, MLL, Pylone, etc.","PASSIVE",
AQ1523="AKTIVCO DEFAUT GE &amp; POWER Cabinet","PASSIVE",
AQ1523="AKTIVCO Coupure ENEO &amp; Baisse de tension","PASSIVE",
AQ1523="Coupure ENEO &amp; Baisse de tension","PASSIVE",
AQ1523="Defaut GE &amp; POWER Cabinet","PASSIVE",
AQ1523="Sharing","PASSIVE",
AQ1523="Sites strategiques &amp; DataCenter","PASSIVE",
AQ1523="Exclu","Exclu",
AQ1523="SAT","ACTIVE",
AQ1523="SPARE-ISSUE","SPARE-ISSUE",
AQ1523="Fiber CAmtel","ACTIVE",
AQ1523="Fiber AOF","ACTIVE",
AQ1523="Projet OCM (HUAWEI)","PLANNED WORKS",
AQ1523="Projet OCM (NOKIA)","PLANNED WORKS",
AQ1523="ACCESS-ISSUE","ACCESS-ISSUE",
AQ1523="Projet OCM (ZTE, NOKIA, autres projets)","PLANNED WORKS",
AQ1523="No root CAuse","No root cause",
AQ1523="ODU HS","ACTIVE",
AQ1523="IP &amp; VLAN","ACTIVE",
AQ1523="Warehouse HUAWEI","SPARE-ISSUE",
AQ1523="SPARE-HS","SPARE-ISSUE",
AQ1523="Power Telco","ACTIVE", AQ1523="no impacts","no impacts"
),"")</f>
        <v>No root cause</v>
      </c>
      <c r="AS1523" s="92" t="s">
        <v>5537</v>
      </c>
      <c r="AT1523" s="98" t="s">
        <v>2724</v>
      </c>
      <c r="AV1523" s="17" t="s">
        <v>5537</v>
      </c>
      <c r="AW1523" s="7" t="s">
        <v>5537</v>
      </c>
      <c r="AX1523" s="6" t="s">
        <v>5537</v>
      </c>
      <c r="AY1523" s="7"/>
      <c r="AZ1523" s="3" t="s">
        <v>5537</v>
      </c>
      <c r="BA1523" s="18" t="s">
        <v>5537</v>
      </c>
      <c r="BB1523" s="18" t="s">
        <v>5537</v>
      </c>
      <c r="BC1523" s="18" t="s">
        <v>5537</v>
      </c>
      <c r="BD1523" s="18" t="s">
        <v>5537</v>
      </c>
      <c r="BE1523" s="18" t="s">
        <v>5537</v>
      </c>
      <c r="BF1523" s="18" t="s">
        <v>5537</v>
      </c>
      <c r="BG1523" s="18" t="s">
        <v>5537</v>
      </c>
      <c r="BH1523" s="18" t="s">
        <v>5537</v>
      </c>
      <c r="BI1523" s="18" t="s">
        <v>5537</v>
      </c>
      <c r="BJ1523" s="18" t="s">
        <v>5537</v>
      </c>
      <c r="BK1523" s="18" t="s">
        <v>5537</v>
      </c>
      <c r="BL1523" s="9" t="s">
        <v>5537</v>
      </c>
      <c r="BM1523" s="14" t="s">
        <v>5537</v>
      </c>
      <c r="BN1523" s="14" t="s">
        <v>5537</v>
      </c>
      <c r="BO1523" s="14" t="str">
        <f>_xlfn.XLOOKUP(B1523,'[4]cell downs 18042026 17h'!$B:$B,'[4]cell downs 18042026 17h'!$B:$B,"")</f>
        <v/>
      </c>
      <c r="BP1523" s="14" t="str">
        <f>_xlfn.XLOOKUP(B1523,'[5]Cells Huawei 19042026 15h'!$B:$B,'[5]Cells Huawei 19042026 15h'!$B:$B,"")</f>
        <v/>
      </c>
      <c r="BQ1523" s="9" t="str">
        <f>_xlfn.XLOOKUP(B1523,'[6]cells down 19042026 9H40'!$B:$B,'[6]cells down 19042026 9H40'!$B:$B,"")</f>
        <v/>
      </c>
      <c r="BR1523" s="9" t="s">
        <v>5537</v>
      </c>
      <c r="BS1523" s="9" t="s">
        <v>12</v>
      </c>
      <c r="BT1523" s="108"/>
    </row>
    <row r="1524" spans="1:72" s="9" customFormat="1" x14ac:dyDescent="0.35">
      <c r="A1524" s="1" t="s">
        <v>5020</v>
      </c>
      <c r="B1524" s="8" t="s">
        <v>5021</v>
      </c>
      <c r="C1524" s="3" t="str">
        <f>_xlfn.XLOOKUP(B1524,'[1]daily break down'!$D:$D,'[1]daily break down'!$E:$E,"")</f>
        <v>Douala</v>
      </c>
      <c r="D1524" s="1" t="s">
        <v>21</v>
      </c>
      <c r="E1524" s="1" t="s">
        <v>36</v>
      </c>
      <c r="F1524" s="3" t="s">
        <v>31</v>
      </c>
      <c r="G1524" s="1" t="s">
        <v>32</v>
      </c>
      <c r="H1524" s="34" t="str">
        <f>_xlfn.XLOOKUP(B1524,[2]CALCULATION!$B:$B,[2]CALCULATION!$H:$H,"")</f>
        <v>ZTE</v>
      </c>
      <c r="I1524" s="28">
        <v>0</v>
      </c>
      <c r="J1524" s="28">
        <v>0</v>
      </c>
      <c r="K1524" s="28">
        <v>0</v>
      </c>
      <c r="L1524" s="28">
        <v>0</v>
      </c>
      <c r="M1524" s="28">
        <v>15.181700210881967</v>
      </c>
      <c r="N1524" s="28">
        <v>0</v>
      </c>
      <c r="O1524" s="28">
        <v>0</v>
      </c>
      <c r="P1524" s="28">
        <v>0</v>
      </c>
      <c r="Q1524" s="28">
        <v>7.1749271615401522</v>
      </c>
      <c r="R1524" s="28">
        <v>0</v>
      </c>
      <c r="S1524" s="93">
        <v>0</v>
      </c>
      <c r="T1524" s="93">
        <f>_xlfn.XLOOKUP(B1524,'[3]Nur des jours'!$B:$B,'[3]Nur des jours'!$U:$U,"")</f>
        <v>0</v>
      </c>
      <c r="U1524" s="93">
        <v>0</v>
      </c>
      <c r="V1524" s="93">
        <v>1.391136108756585E-3</v>
      </c>
      <c r="W1524" s="93">
        <v>0</v>
      </c>
      <c r="X1524" s="93">
        <v>0</v>
      </c>
      <c r="Y1524" s="93">
        <v>0</v>
      </c>
      <c r="Z1524" s="93">
        <v>0</v>
      </c>
      <c r="AA1524" s="93">
        <v>0</v>
      </c>
      <c r="AB1524" s="93">
        <v>0</v>
      </c>
      <c r="AC1524" s="93">
        <f>_xlfn.XLOOKUP(B1524,'[3]Nur des jours'!$B:$B,'[3]Nur des jours'!$N:$N,"")</f>
        <v>0</v>
      </c>
      <c r="AD1524" s="93">
        <v>0</v>
      </c>
      <c r="AE1524" s="93">
        <v>0</v>
      </c>
      <c r="AF1524" s="93">
        <v>0</v>
      </c>
      <c r="AG1524" s="93"/>
      <c r="AH1524" s="93">
        <v>0</v>
      </c>
      <c r="AI1524" s="93">
        <v>0</v>
      </c>
      <c r="AJ1524" s="93">
        <v>0</v>
      </c>
      <c r="AK1524" s="93">
        <v>0</v>
      </c>
      <c r="AL1524" s="93">
        <v>0</v>
      </c>
      <c r="AM1524" s="49" t="s">
        <v>5559</v>
      </c>
      <c r="AN1524" s="49"/>
      <c r="AO1524" s="48" t="str" cm="1">
        <f t="array" ref="AO1524">IFERROR(_xlfn.IFS(
AQ1524="MPR ISSUE","PDH",
AQ1524="BSS Hardware Issue","BSS",
AQ1524="Sites strategiques, MLL, Pylone, etc.","ENVTECH",
AQ1524="AKTIVCO DEFAUT GE &amp; POWER Cabinet","AKTIVCO",
AQ1524="AKTIVCO Coupure ENEO &amp; Baisse de tension","AKTIVCO GRID ONLY",
AQ1524="Coupure ENEO &amp; Baisse de tension","IHS GRID ONLY",
AQ1524="Defaut GE &amp; POWER Cabinet","IHS",
AQ1524="Sharing","Partners",
AQ1524="Sites strategiques &amp; DataCenter","SST &amp; DC",
AQ1524="Exclu","Exclu",
AQ1524="SAT","SAT",
AQ1524="SPARE-ISSUE","SPARE-ISSUE",
AQ1524="Fiber CAmtel","TRANS_FO_CAMTEL",
AQ1524="Fiber AOF","Fiber AOF",
AQ1524="Projet OCM (HUAWEI)","TRAVAUX-HUAWEI",
AQ1524="Projet OCM (NOKIA)","TRAVAUX-NOKIA",
AQ1524="ACCESS-ISSUE","ACCESS-ISSUE",
AQ1524="Projet OCM (ZTE, NOKIA, autres projets)","TRAVAUX OCM",
AQ1524="No root CAuse","No root cause",
AQ1524="ODU HS","PDH",
AQ1524="IP &amp; VLAN","PDH",
AQ1524="Warehouse HUAWEI","SPARE-ISSUE",
AQ1524="SPARE-HS","SPARE-ISSUE",
AQ1524="Power Telco","BSS",AQ1524="no impacts","no impacts"
),"")</f>
        <v>No root cause</v>
      </c>
      <c r="AP1524" s="48" t="str" cm="1">
        <f t="array" ref="AP1524">IFERROR(_xlfn.IFS(
AQ1524="MPR ISSUE","TX ISSUE",
AQ1524="BSS Hardware Issue","RAN ISSUE",
AQ1524="Sites strategiques, MLL, Pylone, etc.","ENVTECH",
AQ1524="AKTIVCO DEFAUT GE &amp; POWER Cabinet","POWER ISSUE",
AQ1524="AKTIVCO Coupure ENEO &amp; Baisse de tension","POWER ISSUE",
AQ1524="Coupure ENEO &amp; Baisse de tension","POWER ISSUE",
AQ1524="Defaut GE &amp; POWER Cabinet","POWER ISSUE",
AQ1524="Sharing","POWER ISSUE",
AQ1524="Sites strategiques &amp; DataCenter","POWER ISSUE",
AQ1524="Exclu","Exclu",
AQ1524="SAT","TX ISSUE",
AQ1524="SPARE-ISSUE","SPARE-ISSUE",
AQ1524="Fiber CAmtel","TX ISSUE",
AQ1524="Fiber AOF","TX ISSUE",
AQ1524="Projet OCM (HUAWEI)","TRAVAUX-HUAWEI",
AQ1524="Projet OCM (NOKIA)","TRAVAUX -NOKIA",
AQ1524="ACCESS-ISSUE","ACCESS-ISSUE",
AQ1524="Projet OCM (ZTE, NOKIA, autres projets)","TRAVAUX OCM",
AQ1524="No root CAuse","No root cause",
AQ1524="ODU HS","TX ISSUE",
AQ1524="IP &amp; VLAN","TX ISSUE",
AQ1524="Warehouse HUAWEI","SPARE-ISSUE",
AQ1524="SPARE-HS","SPARE-ISSUE",
AQ1524="Power Telco","RAN ISSUE",AQ1524="no impacts","no impacts"
),"")</f>
        <v>No root cause</v>
      </c>
      <c r="AQ1524" s="67" t="s">
        <v>5344</v>
      </c>
      <c r="AR1524" s="48" t="str" cm="1">
        <f t="array" ref="AR1524">IFERROR(_xlfn.IFS(
AQ1524="MPR ISSUE","ACTIVE",
AQ1524="BSS Hardware Issue","ACTIVE",
AQ1524="Sites strategiques, MLL, Pylone, etc.","PASSIVE",
AQ1524="AKTIVCO DEFAUT GE &amp; POWER Cabinet","PASSIVE",
AQ1524="AKTIVCO Coupure ENEO &amp; Baisse de tension","PASSIVE",
AQ1524="Coupure ENEO &amp; Baisse de tension","PASSIVE",
AQ1524="Defaut GE &amp; POWER Cabinet","PASSIVE",
AQ1524="Sharing","PASSIVE",
AQ1524="Sites strategiques &amp; DataCenter","PASSIVE",
AQ1524="Exclu","Exclu",
AQ1524="SAT","ACTIVE",
AQ1524="SPARE-ISSUE","SPARE-ISSUE",
AQ1524="Fiber CAmtel","ACTIVE",
AQ1524="Fiber AOF","ACTIVE",
AQ1524="Projet OCM (HUAWEI)","PLANNED WORKS",
AQ1524="Projet OCM (NOKIA)","PLANNED WORKS",
AQ1524="ACCESS-ISSUE","ACCESS-ISSUE",
AQ1524="Projet OCM (ZTE, NOKIA, autres projets)","PLANNED WORKS",
AQ1524="No root CAuse","No root cause",
AQ1524="ODU HS","ACTIVE",
AQ1524="IP &amp; VLAN","ACTIVE",
AQ1524="Warehouse HUAWEI","SPARE-ISSUE",
AQ1524="SPARE-HS","SPARE-ISSUE",
AQ1524="Power Telco","ACTIVE", AQ1524="no impacts","no impacts"
),"")</f>
        <v>No root cause</v>
      </c>
      <c r="AS1524" s="92" t="s">
        <v>5537</v>
      </c>
      <c r="AT1524" s="98" t="s">
        <v>5021</v>
      </c>
      <c r="AV1524" s="17" t="s">
        <v>5537</v>
      </c>
      <c r="AW1524" s="7" t="s">
        <v>5537</v>
      </c>
      <c r="AX1524" s="6" t="s">
        <v>5537</v>
      </c>
      <c r="AY1524" s="7"/>
      <c r="AZ1524" s="3" t="s">
        <v>5537</v>
      </c>
      <c r="BA1524" s="18" t="s">
        <v>5537</v>
      </c>
      <c r="BB1524" s="18" t="s">
        <v>5537</v>
      </c>
      <c r="BC1524" s="18" t="s">
        <v>5537</v>
      </c>
      <c r="BD1524" s="18" t="s">
        <v>5537</v>
      </c>
      <c r="BE1524" s="18" t="s">
        <v>5537</v>
      </c>
      <c r="BF1524" s="18" t="s">
        <v>5537</v>
      </c>
      <c r="BG1524" s="18" t="s">
        <v>5537</v>
      </c>
      <c r="BH1524" s="18" t="s">
        <v>5537</v>
      </c>
      <c r="BI1524" s="18" t="s">
        <v>5537</v>
      </c>
      <c r="BJ1524" s="18" t="s">
        <v>5537</v>
      </c>
      <c r="BK1524" s="18" t="s">
        <v>5537</v>
      </c>
      <c r="BL1524" s="9" t="s">
        <v>5537</v>
      </c>
      <c r="BM1524" s="14" t="s">
        <v>5537</v>
      </c>
      <c r="BN1524" s="14" t="s">
        <v>5537</v>
      </c>
      <c r="BO1524" s="14" t="str">
        <f>_xlfn.XLOOKUP(B1524,'[4]cell downs 18042026 17h'!$B:$B,'[4]cell downs 18042026 17h'!$B:$B,"")</f>
        <v/>
      </c>
      <c r="BP1524" s="14" t="str">
        <f>_xlfn.XLOOKUP(B1524,'[5]Cells Huawei 19042026 15h'!$B:$B,'[5]Cells Huawei 19042026 15h'!$B:$B,"")</f>
        <v/>
      </c>
      <c r="BQ1524" s="9" t="str">
        <f>_xlfn.XLOOKUP(B1524,'[6]cells down 19042026 9H40'!$B:$B,'[6]cells down 19042026 9H40'!$B:$B,"")</f>
        <v/>
      </c>
      <c r="BR1524" s="9" t="s">
        <v>5537</v>
      </c>
      <c r="BS1524" s="9" t="s">
        <v>5537</v>
      </c>
      <c r="BT1524" s="108"/>
    </row>
    <row r="1525" spans="1:72" s="9" customFormat="1" x14ac:dyDescent="0.35">
      <c r="A1525" s="1" t="s">
        <v>2729</v>
      </c>
      <c r="B1525" s="8" t="s">
        <v>2730</v>
      </c>
      <c r="C1525" s="3" t="str">
        <f>_xlfn.XLOOKUP(B1525,'[1]daily break down'!$D:$D,'[1]daily break down'!$E:$E,"")</f>
        <v>LITTORAL</v>
      </c>
      <c r="D1525" s="1" t="s">
        <v>11</v>
      </c>
      <c r="E1525" s="1" t="s">
        <v>12</v>
      </c>
      <c r="F1525" s="3" t="s">
        <v>31</v>
      </c>
      <c r="G1525" s="1" t="s">
        <v>2731</v>
      </c>
      <c r="H1525" s="34" t="str">
        <f>_xlfn.XLOOKUP(B1525,[2]CALCULATION!$B:$B,[2]CALCULATION!$H:$H,"")</f>
        <v>ZTE</v>
      </c>
      <c r="I1525" s="28">
        <v>0</v>
      </c>
      <c r="J1525" s="28">
        <v>0</v>
      </c>
      <c r="K1525" s="28">
        <v>0</v>
      </c>
      <c r="L1525" s="28">
        <v>0</v>
      </c>
      <c r="M1525" s="28">
        <v>2.2071622820910135</v>
      </c>
      <c r="N1525" s="28">
        <v>0</v>
      </c>
      <c r="O1525" s="28">
        <v>0</v>
      </c>
      <c r="P1525" s="28">
        <v>0</v>
      </c>
      <c r="Q1525" s="28">
        <v>0</v>
      </c>
      <c r="R1525" s="28">
        <v>0</v>
      </c>
      <c r="S1525" s="93">
        <v>0</v>
      </c>
      <c r="T1525" s="93">
        <f>_xlfn.XLOOKUP(B1525,'[3]Nur des jours'!$B:$B,'[3]Nur des jours'!$U:$U,"")</f>
        <v>0</v>
      </c>
      <c r="U1525" s="93">
        <v>0</v>
      </c>
      <c r="V1525" s="93">
        <v>1.3554659521219016E-3</v>
      </c>
      <c r="W1525" s="93">
        <v>0</v>
      </c>
      <c r="X1525" s="93">
        <v>0</v>
      </c>
      <c r="Y1525" s="93">
        <v>0</v>
      </c>
      <c r="Z1525" s="93">
        <v>0</v>
      </c>
      <c r="AA1525" s="93">
        <v>0</v>
      </c>
      <c r="AB1525" s="93">
        <v>0</v>
      </c>
      <c r="AC1525" s="93">
        <f>_xlfn.XLOOKUP(B1525,'[3]Nur des jours'!$B:$B,'[3]Nur des jours'!$N:$N,"")</f>
        <v>0</v>
      </c>
      <c r="AD1525" s="93">
        <v>0</v>
      </c>
      <c r="AE1525" s="93">
        <v>0</v>
      </c>
      <c r="AF1525" s="93">
        <v>0</v>
      </c>
      <c r="AG1525" s="93"/>
      <c r="AH1525" s="93">
        <v>0</v>
      </c>
      <c r="AI1525" s="93">
        <v>0</v>
      </c>
      <c r="AJ1525" s="93">
        <v>0</v>
      </c>
      <c r="AK1525" s="93">
        <v>0</v>
      </c>
      <c r="AL1525" s="93">
        <v>0</v>
      </c>
      <c r="AM1525" s="49" t="s">
        <v>5559</v>
      </c>
      <c r="AN1525" s="49"/>
      <c r="AO1525" s="48" t="str" cm="1">
        <f t="array" ref="AO1525">IFERROR(_xlfn.IFS(
AQ1525="MPR ISSUE","PDH",
AQ1525="BSS Hardware Issue","BSS",
AQ1525="Sites strategiques, MLL, Pylone, etc.","ENVTECH",
AQ1525="AKTIVCO DEFAUT GE &amp; POWER Cabinet","AKTIVCO",
AQ1525="AKTIVCO Coupure ENEO &amp; Baisse de tension","AKTIVCO GRID ONLY",
AQ1525="Coupure ENEO &amp; Baisse de tension","IHS GRID ONLY",
AQ1525="Defaut GE &amp; POWER Cabinet","IHS",
AQ1525="Sharing","Partners",
AQ1525="Sites strategiques &amp; DataCenter","SST &amp; DC",
AQ1525="Exclu","Exclu",
AQ1525="SAT","SAT",
AQ1525="SPARE-ISSUE","SPARE-ISSUE",
AQ1525="Fiber CAmtel","TRANS_FO_CAMTEL",
AQ1525="Fiber AOF","Fiber AOF",
AQ1525="Projet OCM (HUAWEI)","TRAVAUX-HUAWEI",
AQ1525="Projet OCM (NOKIA)","TRAVAUX-NOKIA",
AQ1525="ACCESS-ISSUE","ACCESS-ISSUE",
AQ1525="Projet OCM (ZTE, NOKIA, autres projets)","TRAVAUX OCM",
AQ1525="No root CAuse","No root cause",
AQ1525="ODU HS","PDH",
AQ1525="IP &amp; VLAN","PDH",
AQ1525="Warehouse HUAWEI","SPARE-ISSUE",
AQ1525="SPARE-HS","SPARE-ISSUE",
AQ1525="Power Telco","BSS",AQ1525="no impacts","no impacts"
),"")</f>
        <v>No root cause</v>
      </c>
      <c r="AP1525" s="48" t="str" cm="1">
        <f t="array" ref="AP1525">IFERROR(_xlfn.IFS(
AQ1525="MPR ISSUE","TX ISSUE",
AQ1525="BSS Hardware Issue","RAN ISSUE",
AQ1525="Sites strategiques, MLL, Pylone, etc.","ENVTECH",
AQ1525="AKTIVCO DEFAUT GE &amp; POWER Cabinet","POWER ISSUE",
AQ1525="AKTIVCO Coupure ENEO &amp; Baisse de tension","POWER ISSUE",
AQ1525="Coupure ENEO &amp; Baisse de tension","POWER ISSUE",
AQ1525="Defaut GE &amp; POWER Cabinet","POWER ISSUE",
AQ1525="Sharing","POWER ISSUE",
AQ1525="Sites strategiques &amp; DataCenter","POWER ISSUE",
AQ1525="Exclu","Exclu",
AQ1525="SAT","TX ISSUE",
AQ1525="SPARE-ISSUE","SPARE-ISSUE",
AQ1525="Fiber CAmtel","TX ISSUE",
AQ1525="Fiber AOF","TX ISSUE",
AQ1525="Projet OCM (HUAWEI)","TRAVAUX-HUAWEI",
AQ1525="Projet OCM (NOKIA)","TRAVAUX -NOKIA",
AQ1525="ACCESS-ISSUE","ACCESS-ISSUE",
AQ1525="Projet OCM (ZTE, NOKIA, autres projets)","TRAVAUX OCM",
AQ1525="No root CAuse","No root cause",
AQ1525="ODU HS","TX ISSUE",
AQ1525="IP &amp; VLAN","TX ISSUE",
AQ1525="Warehouse HUAWEI","SPARE-ISSUE",
AQ1525="SPARE-HS","SPARE-ISSUE",
AQ1525="Power Telco","RAN ISSUE",AQ1525="no impacts","no impacts"
),"")</f>
        <v>No root cause</v>
      </c>
      <c r="AQ1525" s="127" t="s">
        <v>5344</v>
      </c>
      <c r="AR1525" s="48" t="str" cm="1">
        <f t="array" ref="AR1525">IFERROR(_xlfn.IFS(
AQ1525="MPR ISSUE","ACTIVE",
AQ1525="BSS Hardware Issue","ACTIVE",
AQ1525="Sites strategiques, MLL, Pylone, etc.","PASSIVE",
AQ1525="AKTIVCO DEFAUT GE &amp; POWER Cabinet","PASSIVE",
AQ1525="AKTIVCO Coupure ENEO &amp; Baisse de tension","PASSIVE",
AQ1525="Coupure ENEO &amp; Baisse de tension","PASSIVE",
AQ1525="Defaut GE &amp; POWER Cabinet","PASSIVE",
AQ1525="Sharing","PASSIVE",
AQ1525="Sites strategiques &amp; DataCenter","PASSIVE",
AQ1525="Exclu","Exclu",
AQ1525="SAT","ACTIVE",
AQ1525="SPARE-ISSUE","SPARE-ISSUE",
AQ1525="Fiber CAmtel","ACTIVE",
AQ1525="Fiber AOF","ACTIVE",
AQ1525="Projet OCM (HUAWEI)","PLANNED WORKS",
AQ1525="Projet OCM (NOKIA)","PLANNED WORKS",
AQ1525="ACCESS-ISSUE","ACCESS-ISSUE",
AQ1525="Projet OCM (ZTE, NOKIA, autres projets)","PLANNED WORKS",
AQ1525="No root CAuse","No root cause",
AQ1525="ODU HS","ACTIVE",
AQ1525="IP &amp; VLAN","ACTIVE",
AQ1525="Warehouse HUAWEI","SPARE-ISSUE",
AQ1525="SPARE-HS","SPARE-ISSUE",
AQ1525="Power Telco","ACTIVE", AQ1525="no impacts","no impacts"
),"")</f>
        <v>No root cause</v>
      </c>
      <c r="AS1525" s="92" t="s">
        <v>5537</v>
      </c>
      <c r="AT1525" s="98" t="s">
        <v>2730</v>
      </c>
      <c r="AV1525" s="17" t="s">
        <v>5537</v>
      </c>
      <c r="AW1525" s="7" t="s">
        <v>5537</v>
      </c>
      <c r="AX1525" s="6" t="s">
        <v>5537</v>
      </c>
      <c r="AY1525" s="7"/>
      <c r="AZ1525" s="3" t="s">
        <v>5537</v>
      </c>
      <c r="BA1525" s="18" t="s">
        <v>5537</v>
      </c>
      <c r="BB1525" s="18" t="s">
        <v>5537</v>
      </c>
      <c r="BC1525" s="18" t="s">
        <v>5537</v>
      </c>
      <c r="BD1525" s="18" t="s">
        <v>5537</v>
      </c>
      <c r="BE1525" s="18" t="s">
        <v>5537</v>
      </c>
      <c r="BF1525" s="18" t="s">
        <v>5537</v>
      </c>
      <c r="BG1525" s="18" t="s">
        <v>5537</v>
      </c>
      <c r="BH1525" s="18" t="s">
        <v>5537</v>
      </c>
      <c r="BI1525" s="18" t="s">
        <v>5537</v>
      </c>
      <c r="BJ1525" s="18" t="s">
        <v>5537</v>
      </c>
      <c r="BK1525" s="18" t="s">
        <v>5537</v>
      </c>
      <c r="BL1525" s="9" t="s">
        <v>5537</v>
      </c>
      <c r="BM1525" s="14" t="s">
        <v>5537</v>
      </c>
      <c r="BN1525" s="14" t="s">
        <v>5537</v>
      </c>
      <c r="BO1525" s="14" t="str">
        <f>_xlfn.XLOOKUP(B1525,'[4]cell downs 18042026 17h'!$B:$B,'[4]cell downs 18042026 17h'!$B:$B,"")</f>
        <v/>
      </c>
      <c r="BP1525" s="14" t="str">
        <f>_xlfn.XLOOKUP(B1525,'[5]Cells Huawei 19042026 15h'!$B:$B,'[5]Cells Huawei 19042026 15h'!$B:$B,"")</f>
        <v/>
      </c>
      <c r="BQ1525" s="9" t="str">
        <f>_xlfn.XLOOKUP(B1525,'[6]cells down 19042026 9H40'!$B:$B,'[6]cells down 19042026 9H40'!$B:$B,"")</f>
        <v/>
      </c>
      <c r="BR1525" s="9" t="s">
        <v>2730</v>
      </c>
      <c r="BS1525" s="9" t="s">
        <v>5578</v>
      </c>
      <c r="BT1525" s="108"/>
    </row>
    <row r="1526" spans="1:72" s="9" customFormat="1" x14ac:dyDescent="0.35">
      <c r="A1526" s="1" t="s">
        <v>4299</v>
      </c>
      <c r="B1526" s="8" t="s">
        <v>4300</v>
      </c>
      <c r="C1526" s="3" t="str">
        <f>_xlfn.XLOOKUP(B1526,'[1]daily break down'!$D:$D,'[1]daily break down'!$E:$E,"")</f>
        <v>OUEST</v>
      </c>
      <c r="D1526" s="1" t="s">
        <v>11</v>
      </c>
      <c r="E1526" s="1" t="str">
        <f>BS1526</f>
        <v>Solar-Grid-Gen-Lithium</v>
      </c>
      <c r="F1526" s="3" t="s">
        <v>102</v>
      </c>
      <c r="G1526" s="1" t="s">
        <v>1799</v>
      </c>
      <c r="H1526" s="32" t="str">
        <f>_xlfn.XLOOKUP(B1526,[2]CALCULATION!$B:$B,[2]CALCULATION!$H:$H,"")</f>
        <v>HUAWEI</v>
      </c>
      <c r="I1526" s="28">
        <v>0</v>
      </c>
      <c r="J1526" s="28">
        <v>0</v>
      </c>
      <c r="K1526" s="28">
        <v>0</v>
      </c>
      <c r="L1526" s="28">
        <v>0</v>
      </c>
      <c r="M1526" s="28">
        <v>0</v>
      </c>
      <c r="N1526" s="28">
        <v>0</v>
      </c>
      <c r="O1526" s="28">
        <v>0</v>
      </c>
      <c r="P1526" s="28">
        <v>0</v>
      </c>
      <c r="Q1526" s="28">
        <v>0</v>
      </c>
      <c r="R1526" s="28">
        <v>0</v>
      </c>
      <c r="S1526" s="93">
        <v>0</v>
      </c>
      <c r="T1526" s="93">
        <f>_xlfn.XLOOKUP(B1526,'[3]Nur des jours'!$B:$B,'[3]Nur des jours'!$U:$U,"")</f>
        <v>0</v>
      </c>
      <c r="U1526" s="93">
        <v>0</v>
      </c>
      <c r="V1526" s="93">
        <v>5.3505234952187721E-4</v>
      </c>
      <c r="W1526" s="93">
        <v>0</v>
      </c>
      <c r="X1526" s="93">
        <v>0</v>
      </c>
      <c r="Y1526" s="93">
        <v>0</v>
      </c>
      <c r="Z1526" s="93">
        <v>0</v>
      </c>
      <c r="AA1526" s="93">
        <v>0</v>
      </c>
      <c r="AB1526" s="93">
        <v>0</v>
      </c>
      <c r="AC1526" s="93">
        <f>_xlfn.XLOOKUP(B1526,'[3]Nur des jours'!$B:$B,'[3]Nur des jours'!$N:$N,"")</f>
        <v>0</v>
      </c>
      <c r="AD1526" s="93">
        <v>0</v>
      </c>
      <c r="AE1526" s="93">
        <v>0</v>
      </c>
      <c r="AF1526" s="93">
        <v>0</v>
      </c>
      <c r="AG1526" s="93"/>
      <c r="AH1526" s="93">
        <v>0</v>
      </c>
      <c r="AI1526" s="93">
        <v>0</v>
      </c>
      <c r="AJ1526" s="93">
        <v>0</v>
      </c>
      <c r="AK1526" s="93">
        <v>0</v>
      </c>
      <c r="AL1526" s="93">
        <v>0</v>
      </c>
      <c r="AM1526" s="49" t="s">
        <v>5559</v>
      </c>
      <c r="AN1526" s="49"/>
      <c r="AO1526" s="48" t="str" cm="1">
        <f t="array" ref="AO1526">IFERROR(_xlfn.IFS(
AQ1526="MPR ISSUE","PDH",
AQ1526="BSS Hardware Issue","BSS",
AQ1526="Sites strategiques, MLL, Pylone, etc.","ENVTECH",
AQ1526="AKTIVCO DEFAUT GE &amp; POWER Cabinet","AKTIVCO",
AQ1526="AKTIVCO Coupure ENEO &amp; Baisse de tension","AKTIVCO GRID ONLY",
AQ1526="Coupure ENEO &amp; Baisse de tension","IHS GRID ONLY",
AQ1526="Defaut GE &amp; POWER Cabinet","IHS",
AQ1526="Sharing","Partners",
AQ1526="Sites strategiques &amp; DataCenter","SST &amp; DC",
AQ1526="Exclu","Exclu",
AQ1526="SAT","SAT",
AQ1526="SPARE-ISSUE","SPARE-ISSUE",
AQ1526="Fiber CAmtel","TRANS_FO_CAMTEL",
AQ1526="Fiber AOF","Fiber AOF",
AQ1526="Projet OCM (HUAWEI)","TRAVAUX-HUAWEI",
AQ1526="Projet OCM (NOKIA)","TRAVAUX-NOKIA",
AQ1526="ACCESS-ISSUE","ACCESS-ISSUE",
AQ1526="Projet OCM (ZTE, NOKIA, autres projets)","TRAVAUX OCM",
AQ1526="No root CAuse","No root cause",
AQ1526="ODU HS","PDH",
AQ1526="IP &amp; VLAN","PDH",
AQ1526="Warehouse HUAWEI","SPARE-ISSUE",
AQ1526="SPARE-HS","SPARE-ISSUE",
AQ1526="Power Telco","BSS",AQ1526="no impacts","no impacts"
),"")</f>
        <v>No root cause</v>
      </c>
      <c r="AP1526" s="48" t="str" cm="1">
        <f t="array" ref="AP1526">IFERROR(_xlfn.IFS(
AQ1526="MPR ISSUE","TX ISSUE",
AQ1526="BSS Hardware Issue","RAN ISSUE",
AQ1526="Sites strategiques, MLL, Pylone, etc.","ENVTECH",
AQ1526="AKTIVCO DEFAUT GE &amp; POWER Cabinet","POWER ISSUE",
AQ1526="AKTIVCO Coupure ENEO &amp; Baisse de tension","POWER ISSUE",
AQ1526="Coupure ENEO &amp; Baisse de tension","POWER ISSUE",
AQ1526="Defaut GE &amp; POWER Cabinet","POWER ISSUE",
AQ1526="Sharing","POWER ISSUE",
AQ1526="Sites strategiques &amp; DataCenter","POWER ISSUE",
AQ1526="Exclu","Exclu",
AQ1526="SAT","TX ISSUE",
AQ1526="SPARE-ISSUE","SPARE-ISSUE",
AQ1526="Fiber CAmtel","TX ISSUE",
AQ1526="Fiber AOF","TX ISSUE",
AQ1526="Projet OCM (HUAWEI)","TRAVAUX-HUAWEI",
AQ1526="Projet OCM (NOKIA)","TRAVAUX -NOKIA",
AQ1526="ACCESS-ISSUE","ACCESS-ISSUE",
AQ1526="Projet OCM (ZTE, NOKIA, autres projets)","TRAVAUX OCM",
AQ1526="No root CAuse","No root cause",
AQ1526="ODU HS","TX ISSUE",
AQ1526="IP &amp; VLAN","TX ISSUE",
AQ1526="Warehouse HUAWEI","SPARE-ISSUE",
AQ1526="SPARE-HS","SPARE-ISSUE",
AQ1526="Power Telco","RAN ISSUE",AQ1526="no impacts","no impacts"
),"")</f>
        <v>No root cause</v>
      </c>
      <c r="AQ1526" s="127" t="s">
        <v>5344</v>
      </c>
      <c r="AR1526" s="48" t="str" cm="1">
        <f t="array" ref="AR1526">IFERROR(_xlfn.IFS(
AQ1526="MPR ISSUE","ACTIVE",
AQ1526="BSS Hardware Issue","ACTIVE",
AQ1526="Sites strategiques, MLL, Pylone, etc.","PASSIVE",
AQ1526="AKTIVCO DEFAUT GE &amp; POWER Cabinet","PASSIVE",
AQ1526="AKTIVCO Coupure ENEO &amp; Baisse de tension","PASSIVE",
AQ1526="Coupure ENEO &amp; Baisse de tension","PASSIVE",
AQ1526="Defaut GE &amp; POWER Cabinet","PASSIVE",
AQ1526="Sharing","PASSIVE",
AQ1526="Sites strategiques &amp; DataCenter","PASSIVE",
AQ1526="Exclu","Exclu",
AQ1526="SAT","ACTIVE",
AQ1526="SPARE-ISSUE","SPARE-ISSUE",
AQ1526="Fiber CAmtel","ACTIVE",
AQ1526="Fiber AOF","ACTIVE",
AQ1526="Projet OCM (HUAWEI)","PLANNED WORKS",
AQ1526="Projet OCM (NOKIA)","PLANNED WORKS",
AQ1526="ACCESS-ISSUE","ACCESS-ISSUE",
AQ1526="Projet OCM (ZTE, NOKIA, autres projets)","PLANNED WORKS",
AQ1526="No root CAuse","No root cause",
AQ1526="ODU HS","ACTIVE",
AQ1526="IP &amp; VLAN","ACTIVE",
AQ1526="Warehouse HUAWEI","SPARE-ISSUE",
AQ1526="SPARE-HS","SPARE-ISSUE",
AQ1526="Power Telco","ACTIVE", AQ1526="no impacts","no impacts"
),"")</f>
        <v>No root cause</v>
      </c>
      <c r="AS1526" s="92" t="s">
        <v>5537</v>
      </c>
      <c r="AT1526" s="98" t="s">
        <v>4300</v>
      </c>
      <c r="AV1526" s="17" t="s">
        <v>5537</v>
      </c>
      <c r="AW1526" s="7" t="s">
        <v>5537</v>
      </c>
      <c r="AX1526" s="6" t="s">
        <v>5537</v>
      </c>
      <c r="AY1526" s="7"/>
      <c r="AZ1526" s="3" t="s">
        <v>5537</v>
      </c>
      <c r="BA1526" s="18" t="s">
        <v>5537</v>
      </c>
      <c r="BB1526" s="18" t="s">
        <v>5537</v>
      </c>
      <c r="BC1526" s="18" t="s">
        <v>5537</v>
      </c>
      <c r="BD1526" s="18" t="s">
        <v>5537</v>
      </c>
      <c r="BE1526" s="18" t="s">
        <v>5537</v>
      </c>
      <c r="BF1526" s="18" t="s">
        <v>5537</v>
      </c>
      <c r="BG1526" s="18" t="s">
        <v>5537</v>
      </c>
      <c r="BH1526" s="18" t="s">
        <v>5537</v>
      </c>
      <c r="BI1526" s="18" t="s">
        <v>5537</v>
      </c>
      <c r="BJ1526" s="18" t="s">
        <v>5537</v>
      </c>
      <c r="BK1526" s="18" t="s">
        <v>5537</v>
      </c>
      <c r="BL1526" s="9" t="s">
        <v>5537</v>
      </c>
      <c r="BM1526" s="14" t="s">
        <v>5537</v>
      </c>
      <c r="BN1526" s="14" t="s">
        <v>5537</v>
      </c>
      <c r="BO1526" s="14" t="str">
        <f>_xlfn.XLOOKUP(B1526,'[4]cell downs 18042026 17h'!$B:$B,'[4]cell downs 18042026 17h'!$B:$B,"")</f>
        <v/>
      </c>
      <c r="BP1526" s="14" t="str">
        <f>_xlfn.XLOOKUP(B1526,'[5]Cells Huawei 19042026 15h'!$B:$B,'[5]Cells Huawei 19042026 15h'!$B:$B,"")</f>
        <v/>
      </c>
      <c r="BQ1526" s="9" t="str">
        <f>_xlfn.XLOOKUP(B1526,'[6]cells down 19042026 9H40'!$B:$B,'[6]cells down 19042026 9H40'!$B:$B,"")</f>
        <v/>
      </c>
      <c r="BR1526" s="9" t="s">
        <v>4300</v>
      </c>
      <c r="BS1526" s="9" t="s">
        <v>1713</v>
      </c>
      <c r="BT1526" s="108"/>
    </row>
    <row r="1527" spans="1:72" s="9" customFormat="1" x14ac:dyDescent="0.35">
      <c r="A1527" s="1" t="s">
        <v>1799</v>
      </c>
      <c r="B1527" s="8" t="s">
        <v>2090</v>
      </c>
      <c r="C1527" s="3" t="str">
        <f>_xlfn.XLOOKUP(B1527,'[1]daily break down'!$D:$D,'[1]daily break down'!$E:$E,"")</f>
        <v>OUEST</v>
      </c>
      <c r="D1527" s="1" t="s">
        <v>11</v>
      </c>
      <c r="E1527" s="1" t="s">
        <v>12</v>
      </c>
      <c r="F1527" s="3" t="s">
        <v>102</v>
      </c>
      <c r="G1527" s="1" t="s">
        <v>1799</v>
      </c>
      <c r="H1527" s="32" t="str">
        <f>_xlfn.XLOOKUP(B1527,[2]CALCULATION!$B:$B,[2]CALCULATION!$H:$H,"")</f>
        <v>Huawei</v>
      </c>
      <c r="I1527" s="28">
        <v>4.6228522998690194</v>
      </c>
      <c r="J1527" s="28">
        <v>4.6228522998690194</v>
      </c>
      <c r="K1527" s="28">
        <v>4.6228522998690194</v>
      </c>
      <c r="L1527" s="28">
        <v>4.6228522998690194</v>
      </c>
      <c r="M1527" s="28">
        <v>4.6228522998690194</v>
      </c>
      <c r="N1527" s="28">
        <v>4.6228522998690194</v>
      </c>
      <c r="O1527" s="28">
        <v>4.6228522998690194</v>
      </c>
      <c r="P1527" s="28">
        <v>4.6233873522185416</v>
      </c>
      <c r="Q1527" s="28">
        <v>4.6228522998690194</v>
      </c>
      <c r="R1527" s="28">
        <v>0</v>
      </c>
      <c r="S1527" s="93">
        <v>0</v>
      </c>
      <c r="T1527" s="93">
        <f>_xlfn.XLOOKUP(B1527,'[3]Nur des jours'!$B:$B,'[3]Nur des jours'!$U:$U,"")</f>
        <v>0</v>
      </c>
      <c r="U1527" s="93">
        <v>0</v>
      </c>
      <c r="V1527" s="93">
        <v>2.675261747609386E-4</v>
      </c>
      <c r="W1527" s="93">
        <v>0</v>
      </c>
      <c r="X1527" s="93">
        <v>0</v>
      </c>
      <c r="Y1527" s="93">
        <v>0</v>
      </c>
      <c r="Z1527" s="93">
        <v>0</v>
      </c>
      <c r="AA1527" s="93">
        <v>0</v>
      </c>
      <c r="AB1527" s="93">
        <v>0</v>
      </c>
      <c r="AC1527" s="93">
        <f>_xlfn.XLOOKUP(B1527,'[3]Nur des jours'!$B:$B,'[3]Nur des jours'!$N:$N,"")</f>
        <v>0</v>
      </c>
      <c r="AD1527" s="93">
        <v>0</v>
      </c>
      <c r="AE1527" s="93">
        <v>0</v>
      </c>
      <c r="AF1527" s="93">
        <v>0</v>
      </c>
      <c r="AG1527" s="93"/>
      <c r="AH1527" s="93">
        <v>0</v>
      </c>
      <c r="AI1527" s="93">
        <v>0</v>
      </c>
      <c r="AJ1527" s="93">
        <v>0</v>
      </c>
      <c r="AK1527" s="93">
        <v>0</v>
      </c>
      <c r="AL1527" s="93">
        <v>0</v>
      </c>
      <c r="AM1527" s="49" t="s">
        <v>5559</v>
      </c>
      <c r="AN1527" s="49"/>
      <c r="AO1527" s="48" t="str" cm="1">
        <f t="array" ref="AO1527">IFERROR(_xlfn.IFS(
AQ1527="MPR ISSUE","PDH",
AQ1527="BSS Hardware Issue","BSS",
AQ1527="Sites strategiques, MLL, Pylone, etc.","ENVTECH",
AQ1527="AKTIVCO DEFAUT GE &amp; POWER Cabinet","AKTIVCO",
AQ1527="AKTIVCO Coupure ENEO &amp; Baisse de tension","AKTIVCO GRID ONLY",
AQ1527="Coupure ENEO &amp; Baisse de tension","IHS GRID ONLY",
AQ1527="Defaut GE &amp; POWER Cabinet","IHS",
AQ1527="Sharing","Partners",
AQ1527="Sites strategiques &amp; DataCenter","SST &amp; DC",
AQ1527="Exclu","Exclu",
AQ1527="SAT","SAT",
AQ1527="SPARE-ISSUE","SPARE-ISSUE",
AQ1527="Fiber CAmtel","TRANS_FO_CAMTEL",
AQ1527="Fiber AOF","Fiber AOF",
AQ1527="Projet OCM (HUAWEI)","TRAVAUX-HUAWEI",
AQ1527="Projet OCM (NOKIA)","TRAVAUX-NOKIA",
AQ1527="ACCESS-ISSUE","ACCESS-ISSUE",
AQ1527="Projet OCM (ZTE, NOKIA, autres projets)","TRAVAUX OCM",
AQ1527="No root CAuse","No root cause",
AQ1527="ODU HS","PDH",
AQ1527="IP &amp; VLAN","PDH",
AQ1527="Warehouse HUAWEI","SPARE-ISSUE",
AQ1527="SPARE-HS","SPARE-ISSUE",
AQ1527="Power Telco","BSS",AQ1527="no impacts","no impacts"
),"")</f>
        <v>No root cause</v>
      </c>
      <c r="AP1527" s="48" t="str" cm="1">
        <f t="array" ref="AP1527">IFERROR(_xlfn.IFS(
AQ1527="MPR ISSUE","TX ISSUE",
AQ1527="BSS Hardware Issue","RAN ISSUE",
AQ1527="Sites strategiques, MLL, Pylone, etc.","ENVTECH",
AQ1527="AKTIVCO DEFAUT GE &amp; POWER Cabinet","POWER ISSUE",
AQ1527="AKTIVCO Coupure ENEO &amp; Baisse de tension","POWER ISSUE",
AQ1527="Coupure ENEO &amp; Baisse de tension","POWER ISSUE",
AQ1527="Defaut GE &amp; POWER Cabinet","POWER ISSUE",
AQ1527="Sharing","POWER ISSUE",
AQ1527="Sites strategiques &amp; DataCenter","POWER ISSUE",
AQ1527="Exclu","Exclu",
AQ1527="SAT","TX ISSUE",
AQ1527="SPARE-ISSUE","SPARE-ISSUE",
AQ1527="Fiber CAmtel","TX ISSUE",
AQ1527="Fiber AOF","TX ISSUE",
AQ1527="Projet OCM (HUAWEI)","TRAVAUX-HUAWEI",
AQ1527="Projet OCM (NOKIA)","TRAVAUX -NOKIA",
AQ1527="ACCESS-ISSUE","ACCESS-ISSUE",
AQ1527="Projet OCM (ZTE, NOKIA, autres projets)","TRAVAUX OCM",
AQ1527="No root CAuse","No root cause",
AQ1527="ODU HS","TX ISSUE",
AQ1527="IP &amp; VLAN","TX ISSUE",
AQ1527="Warehouse HUAWEI","SPARE-ISSUE",
AQ1527="SPARE-HS","SPARE-ISSUE",
AQ1527="Power Telco","RAN ISSUE",AQ1527="no impacts","no impacts"
),"")</f>
        <v>No root cause</v>
      </c>
      <c r="AQ1527" s="127" t="s">
        <v>5344</v>
      </c>
      <c r="AR1527" s="48" t="str" cm="1">
        <f t="array" ref="AR1527">IFERROR(_xlfn.IFS(
AQ1527="MPR ISSUE","ACTIVE",
AQ1527="BSS Hardware Issue","ACTIVE",
AQ1527="Sites strategiques, MLL, Pylone, etc.","PASSIVE",
AQ1527="AKTIVCO DEFAUT GE &amp; POWER Cabinet","PASSIVE",
AQ1527="AKTIVCO Coupure ENEO &amp; Baisse de tension","PASSIVE",
AQ1527="Coupure ENEO &amp; Baisse de tension","PASSIVE",
AQ1527="Defaut GE &amp; POWER Cabinet","PASSIVE",
AQ1527="Sharing","PASSIVE",
AQ1527="Sites strategiques &amp; DataCenter","PASSIVE",
AQ1527="Exclu","Exclu",
AQ1527="SAT","ACTIVE",
AQ1527="SPARE-ISSUE","SPARE-ISSUE",
AQ1527="Fiber CAmtel","ACTIVE",
AQ1527="Fiber AOF","ACTIVE",
AQ1527="Projet OCM (HUAWEI)","PLANNED WORKS",
AQ1527="Projet OCM (NOKIA)","PLANNED WORKS",
AQ1527="ACCESS-ISSUE","ACCESS-ISSUE",
AQ1527="Projet OCM (ZTE, NOKIA, autres projets)","PLANNED WORKS",
AQ1527="No root CAuse","No root cause",
AQ1527="ODU HS","ACTIVE",
AQ1527="IP &amp; VLAN","ACTIVE",
AQ1527="Warehouse HUAWEI","SPARE-ISSUE",
AQ1527="SPARE-HS","SPARE-ISSUE",
AQ1527="Power Telco","ACTIVE", AQ1527="no impacts","no impacts"
),"")</f>
        <v>No root cause</v>
      </c>
      <c r="AS1527" s="92" t="s">
        <v>5537</v>
      </c>
      <c r="AT1527" s="98" t="s">
        <v>2090</v>
      </c>
      <c r="AV1527" s="17" t="s">
        <v>5537</v>
      </c>
      <c r="AW1527" s="7" t="s">
        <v>5537</v>
      </c>
      <c r="AX1527" s="6" t="s">
        <v>5537</v>
      </c>
      <c r="AY1527" s="7"/>
      <c r="AZ1527" s="3" t="s">
        <v>5537</v>
      </c>
      <c r="BA1527" s="18" t="s">
        <v>5537</v>
      </c>
      <c r="BB1527" s="18" t="s">
        <v>5537</v>
      </c>
      <c r="BC1527" s="18" t="s">
        <v>5537</v>
      </c>
      <c r="BD1527" s="18" t="s">
        <v>5537</v>
      </c>
      <c r="BE1527" s="18" t="s">
        <v>5537</v>
      </c>
      <c r="BF1527" s="18" t="s">
        <v>5537</v>
      </c>
      <c r="BG1527" s="18" t="s">
        <v>5537</v>
      </c>
      <c r="BH1527" s="18" t="s">
        <v>5537</v>
      </c>
      <c r="BI1527" s="18" t="s">
        <v>5537</v>
      </c>
      <c r="BJ1527" s="18" t="s">
        <v>5537</v>
      </c>
      <c r="BK1527" s="18" t="s">
        <v>5537</v>
      </c>
      <c r="BL1527" s="9" t="s">
        <v>5537</v>
      </c>
      <c r="BM1527" s="14" t="s">
        <v>5537</v>
      </c>
      <c r="BN1527" s="14" t="s">
        <v>5537</v>
      </c>
      <c r="BO1527" s="14" t="str">
        <f>_xlfn.XLOOKUP(B1527,'[4]cell downs 18042026 17h'!$B:$B,'[4]cell downs 18042026 17h'!$B:$B,"")</f>
        <v/>
      </c>
      <c r="BP1527" s="14" t="str">
        <f>_xlfn.XLOOKUP(B1527,'[5]Cells Huawei 19042026 15h'!$B:$B,'[5]Cells Huawei 19042026 15h'!$B:$B,"")</f>
        <v/>
      </c>
      <c r="BQ1527" s="9" t="str">
        <f>_xlfn.XLOOKUP(B1527,'[6]cells down 19042026 9H40'!$B:$B,'[6]cells down 19042026 9H40'!$B:$B,"")</f>
        <v/>
      </c>
      <c r="BR1527" s="9" t="s">
        <v>2090</v>
      </c>
      <c r="BS1527" s="9" t="s">
        <v>5537</v>
      </c>
      <c r="BT1527" s="108"/>
    </row>
    <row r="1528" spans="1:72" s="9" customFormat="1" x14ac:dyDescent="0.35">
      <c r="A1528" s="1" t="s">
        <v>4581</v>
      </c>
      <c r="B1528" s="8" t="s">
        <v>4582</v>
      </c>
      <c r="C1528" s="3" t="str">
        <f>_xlfn.XLOOKUP(B1528,'[1]daily break down'!$D:$D,'[1]daily break down'!$E:$E,"")</f>
        <v>Yaounde</v>
      </c>
      <c r="D1528" s="1" t="s">
        <v>11</v>
      </c>
      <c r="E1528" s="1" t="s">
        <v>12</v>
      </c>
      <c r="F1528" s="3" t="s">
        <v>37</v>
      </c>
      <c r="G1528" s="1" t="s">
        <v>38</v>
      </c>
      <c r="H1528" s="34" t="str">
        <f>_xlfn.XLOOKUP(B1528,[2]CALCULATION!$B:$B,[2]CALCULATION!$H:$H,"")</f>
        <v>ZTE</v>
      </c>
      <c r="I1528" s="28">
        <v>0</v>
      </c>
      <c r="J1528" s="28">
        <v>0</v>
      </c>
      <c r="K1528" s="28">
        <v>0</v>
      </c>
      <c r="L1528" s="28">
        <v>0</v>
      </c>
      <c r="M1528" s="28">
        <v>0</v>
      </c>
      <c r="N1528" s="28">
        <v>0</v>
      </c>
      <c r="O1528" s="28">
        <v>0</v>
      </c>
      <c r="P1528" s="28">
        <v>0</v>
      </c>
      <c r="Q1528" s="28">
        <v>12.20406254547945</v>
      </c>
      <c r="R1528" s="28">
        <v>0</v>
      </c>
      <c r="S1528" s="93">
        <v>4.6602167889439627</v>
      </c>
      <c r="T1528" s="93">
        <f>_xlfn.XLOOKUP(B1528,'[3]Nur des jours'!$B:$B,'[3]Nur des jours'!$U:$U,"")</f>
        <v>0</v>
      </c>
      <c r="U1528" s="93">
        <v>0</v>
      </c>
      <c r="V1528" s="93">
        <v>0</v>
      </c>
      <c r="W1528" s="93">
        <v>0</v>
      </c>
      <c r="X1528" s="93">
        <v>0</v>
      </c>
      <c r="Y1528" s="93">
        <v>0</v>
      </c>
      <c r="Z1528" s="93">
        <v>0</v>
      </c>
      <c r="AA1528" s="93">
        <v>0</v>
      </c>
      <c r="AB1528" s="93">
        <v>0</v>
      </c>
      <c r="AC1528" s="93">
        <f>_xlfn.XLOOKUP(B1528,'[3]Nur des jours'!$B:$B,'[3]Nur des jours'!$N:$N,"")</f>
        <v>0</v>
      </c>
      <c r="AD1528" s="93">
        <v>0</v>
      </c>
      <c r="AE1528" s="93">
        <v>0</v>
      </c>
      <c r="AF1528" s="93">
        <v>0</v>
      </c>
      <c r="AG1528" s="93"/>
      <c r="AH1528" s="93">
        <v>0</v>
      </c>
      <c r="AI1528" s="93">
        <v>0</v>
      </c>
      <c r="AJ1528" s="93">
        <v>0</v>
      </c>
      <c r="AK1528" s="93">
        <v>0</v>
      </c>
      <c r="AL1528" s="93">
        <v>0</v>
      </c>
      <c r="AM1528" s="49" t="s">
        <v>5559</v>
      </c>
      <c r="AN1528" s="49"/>
      <c r="AO1528" s="48" t="str" cm="1">
        <f t="array" ref="AO1528">IFERROR(_xlfn.IFS(
AQ1528="MPR ISSUE","PDH",
AQ1528="BSS Hardware Issue","BSS",
AQ1528="Sites strategiques, MLL, Pylone, etc.","ENVTECH",
AQ1528="AKTIVCO DEFAUT GE &amp; POWER Cabinet","AKTIVCO",
AQ1528="AKTIVCO Coupure ENEO &amp; Baisse de tension","AKTIVCO GRID ONLY",
AQ1528="Coupure ENEO &amp; Baisse de tension","IHS GRID ONLY",
AQ1528="Defaut GE &amp; POWER Cabinet","IHS",
AQ1528="Sharing","Partners",
AQ1528="Sites strategiques &amp; DataCenter","SST &amp; DC",
AQ1528="Exclu","Exclu",
AQ1528="SAT","SAT",
AQ1528="SPARE-ISSUE","SPARE-ISSUE",
AQ1528="Fiber CAmtel","TRANS_FO_CAMTEL",
AQ1528="Fiber AOF","Fiber AOF",
AQ1528="Projet OCM (HUAWEI)","TRAVAUX-HUAWEI",
AQ1528="Projet OCM (NOKIA)","TRAVAUX-NOKIA",
AQ1528="ACCESS-ISSUE","ACCESS-ISSUE",
AQ1528="Projet OCM (ZTE, NOKIA, autres projets)","TRAVAUX OCM",
AQ1528="No root CAuse","No root cause",
AQ1528="ODU HS","PDH",
AQ1528="IP &amp; VLAN","PDH",
AQ1528="Warehouse HUAWEI","SPARE-ISSUE",
AQ1528="SPARE-HS","SPARE-ISSUE",
AQ1528="Power Telco","BSS",AQ1528="no impacts","no impacts"
),"")</f>
        <v>No root cause</v>
      </c>
      <c r="AP1528" s="48" t="str" cm="1">
        <f t="array" ref="AP1528">IFERROR(_xlfn.IFS(
AQ1528="MPR ISSUE","TX ISSUE",
AQ1528="BSS Hardware Issue","RAN ISSUE",
AQ1528="Sites strategiques, MLL, Pylone, etc.","ENVTECH",
AQ1528="AKTIVCO DEFAUT GE &amp; POWER Cabinet","POWER ISSUE",
AQ1528="AKTIVCO Coupure ENEO &amp; Baisse de tension","POWER ISSUE",
AQ1528="Coupure ENEO &amp; Baisse de tension","POWER ISSUE",
AQ1528="Defaut GE &amp; POWER Cabinet","POWER ISSUE",
AQ1528="Sharing","POWER ISSUE",
AQ1528="Sites strategiques &amp; DataCenter","POWER ISSUE",
AQ1528="Exclu","Exclu",
AQ1528="SAT","TX ISSUE",
AQ1528="SPARE-ISSUE","SPARE-ISSUE",
AQ1528="Fiber CAmtel","TX ISSUE",
AQ1528="Fiber AOF","TX ISSUE",
AQ1528="Projet OCM (HUAWEI)","TRAVAUX-HUAWEI",
AQ1528="Projet OCM (NOKIA)","TRAVAUX -NOKIA",
AQ1528="ACCESS-ISSUE","ACCESS-ISSUE",
AQ1528="Projet OCM (ZTE, NOKIA, autres projets)","TRAVAUX OCM",
AQ1528="No root CAuse","No root cause",
AQ1528="ODU HS","TX ISSUE",
AQ1528="IP &amp; VLAN","TX ISSUE",
AQ1528="Warehouse HUAWEI","SPARE-ISSUE",
AQ1528="SPARE-HS","SPARE-ISSUE",
AQ1528="Power Telco","RAN ISSUE",AQ1528="no impacts","no impacts"
),"")</f>
        <v>No root cause</v>
      </c>
      <c r="AQ1528" s="127" t="s">
        <v>5344</v>
      </c>
      <c r="AR1528" s="48" t="str" cm="1">
        <f t="array" ref="AR1528">IFERROR(_xlfn.IFS(
AQ1528="MPR ISSUE","ACTIVE",
AQ1528="BSS Hardware Issue","ACTIVE",
AQ1528="Sites strategiques, MLL, Pylone, etc.","PASSIVE",
AQ1528="AKTIVCO DEFAUT GE &amp; POWER Cabinet","PASSIVE",
AQ1528="AKTIVCO Coupure ENEO &amp; Baisse de tension","PASSIVE",
AQ1528="Coupure ENEO &amp; Baisse de tension","PASSIVE",
AQ1528="Defaut GE &amp; POWER Cabinet","PASSIVE",
AQ1528="Sharing","PASSIVE",
AQ1528="Sites strategiques &amp; DataCenter","PASSIVE",
AQ1528="Exclu","Exclu",
AQ1528="SAT","ACTIVE",
AQ1528="SPARE-ISSUE","SPARE-ISSUE",
AQ1528="Fiber CAmtel","ACTIVE",
AQ1528="Fiber AOF","ACTIVE",
AQ1528="Projet OCM (HUAWEI)","PLANNED WORKS",
AQ1528="Projet OCM (NOKIA)","PLANNED WORKS",
AQ1528="ACCESS-ISSUE","ACCESS-ISSUE",
AQ1528="Projet OCM (ZTE, NOKIA, autres projets)","PLANNED WORKS",
AQ1528="No root CAuse","No root cause",
AQ1528="ODU HS","ACTIVE",
AQ1528="IP &amp; VLAN","ACTIVE",
AQ1528="Warehouse HUAWEI","SPARE-ISSUE",
AQ1528="SPARE-HS","SPARE-ISSUE",
AQ1528="Power Telco","ACTIVE", AQ1528="no impacts","no impacts"
),"")</f>
        <v>No root cause</v>
      </c>
      <c r="AS1528" s="92" t="s">
        <v>5537</v>
      </c>
      <c r="AT1528" s="98" t="s">
        <v>4582</v>
      </c>
      <c r="AV1528" s="17" t="s">
        <v>5537</v>
      </c>
      <c r="AW1528" s="7" t="s">
        <v>5537</v>
      </c>
      <c r="AX1528" s="6" t="s">
        <v>5537</v>
      </c>
      <c r="AY1528" s="7"/>
      <c r="AZ1528" s="3" t="s">
        <v>5537</v>
      </c>
      <c r="BA1528" s="18" t="s">
        <v>5537</v>
      </c>
      <c r="BB1528" s="18" t="s">
        <v>5537</v>
      </c>
      <c r="BC1528" s="18" t="s">
        <v>5537</v>
      </c>
      <c r="BD1528" s="18" t="s">
        <v>5537</v>
      </c>
      <c r="BE1528" s="18" t="s">
        <v>5537</v>
      </c>
      <c r="BF1528" s="18" t="s">
        <v>5537</v>
      </c>
      <c r="BG1528" s="18" t="s">
        <v>5537</v>
      </c>
      <c r="BH1528" s="18" t="s">
        <v>5537</v>
      </c>
      <c r="BI1528" s="18" t="s">
        <v>5537</v>
      </c>
      <c r="BJ1528" s="18" t="s">
        <v>5537</v>
      </c>
      <c r="BK1528" s="18" t="s">
        <v>5537</v>
      </c>
      <c r="BL1528" s="9" t="s">
        <v>5537</v>
      </c>
      <c r="BM1528" s="14" t="s">
        <v>5537</v>
      </c>
      <c r="BN1528" s="14" t="s">
        <v>5537</v>
      </c>
      <c r="BO1528" s="14" t="str">
        <f>_xlfn.XLOOKUP(B1528,'[4]cell downs 18042026 17h'!$B:$B,'[4]cell downs 18042026 17h'!$B:$B,"")</f>
        <v/>
      </c>
      <c r="BP1528" s="14" t="str">
        <f>_xlfn.XLOOKUP(B1528,'[5]Cells Huawei 19042026 15h'!$B:$B,'[5]Cells Huawei 19042026 15h'!$B:$B,"")</f>
        <v/>
      </c>
      <c r="BQ1528" s="9" t="str">
        <f>_xlfn.XLOOKUP(B1528,'[6]cells down 19042026 9H40'!$B:$B,'[6]cells down 19042026 9H40'!$B:$B,"")</f>
        <v/>
      </c>
      <c r="BR1528" s="9" t="s">
        <v>4582</v>
      </c>
      <c r="BS1528" s="9" t="s">
        <v>5537</v>
      </c>
      <c r="BT1528" s="108"/>
    </row>
    <row r="1529" spans="1:72" s="9" customFormat="1" x14ac:dyDescent="0.35">
      <c r="A1529" s="1" t="s">
        <v>2195</v>
      </c>
      <c r="B1529" s="8" t="s">
        <v>2196</v>
      </c>
      <c r="C1529" s="3" t="str">
        <f>_xlfn.XLOOKUP(B1529,'[1]daily break down'!$D:$D,'[1]daily break down'!$E:$E,"")</f>
        <v>Yaounde</v>
      </c>
      <c r="D1529" s="1" t="s">
        <v>21</v>
      </c>
      <c r="E1529" s="1" t="s">
        <v>30</v>
      </c>
      <c r="F1529" s="3" t="s">
        <v>37</v>
      </c>
      <c r="G1529" s="1" t="s">
        <v>38</v>
      </c>
      <c r="H1529" s="34" t="str">
        <f>_xlfn.XLOOKUP(B1529,[2]CALCULATION!$B:$B,[2]CALCULATION!$H:$H,"")</f>
        <v>ZTE</v>
      </c>
      <c r="I1529" s="28">
        <v>0</v>
      </c>
      <c r="J1529" s="28">
        <v>0</v>
      </c>
      <c r="K1529" s="28">
        <v>0</v>
      </c>
      <c r="L1529" s="28">
        <v>0</v>
      </c>
      <c r="M1529" s="28">
        <v>0</v>
      </c>
      <c r="N1529" s="28">
        <v>0</v>
      </c>
      <c r="O1529" s="28">
        <v>0</v>
      </c>
      <c r="P1529" s="28">
        <v>0</v>
      </c>
      <c r="Q1529" s="28">
        <v>0</v>
      </c>
      <c r="R1529" s="28">
        <v>0</v>
      </c>
      <c r="S1529" s="93">
        <v>2.4465982085020532</v>
      </c>
      <c r="T1529" s="93">
        <f>_xlfn.XLOOKUP(B1529,'[3]Nur des jours'!$B:$B,'[3]Nur des jours'!$U:$U,"")</f>
        <v>0</v>
      </c>
      <c r="U1529" s="93">
        <v>0</v>
      </c>
      <c r="V1529" s="93">
        <v>0</v>
      </c>
      <c r="W1529" s="93">
        <v>0</v>
      </c>
      <c r="X1529" s="93">
        <v>0</v>
      </c>
      <c r="Y1529" s="93">
        <v>0</v>
      </c>
      <c r="Z1529" s="93">
        <v>0</v>
      </c>
      <c r="AA1529" s="93">
        <v>0</v>
      </c>
      <c r="AB1529" s="93">
        <v>0</v>
      </c>
      <c r="AC1529" s="93">
        <f>_xlfn.XLOOKUP(B1529,'[3]Nur des jours'!$B:$B,'[3]Nur des jours'!$N:$N,"")</f>
        <v>0</v>
      </c>
      <c r="AD1529" s="93">
        <v>0</v>
      </c>
      <c r="AE1529" s="93">
        <v>0</v>
      </c>
      <c r="AF1529" s="93">
        <v>0</v>
      </c>
      <c r="AG1529" s="93"/>
      <c r="AH1529" s="93">
        <v>0</v>
      </c>
      <c r="AI1529" s="93">
        <v>0</v>
      </c>
      <c r="AJ1529" s="93">
        <v>0</v>
      </c>
      <c r="AK1529" s="93">
        <v>0</v>
      </c>
      <c r="AL1529" s="93">
        <v>0</v>
      </c>
      <c r="AM1529" s="49" t="s">
        <v>5559</v>
      </c>
      <c r="AN1529" s="49"/>
      <c r="AO1529" s="48" t="str" cm="1">
        <f t="array" ref="AO1529">IFERROR(_xlfn.IFS(
AQ1529="MPR ISSUE","PDH",
AQ1529="BSS Hardware Issue","BSS",
AQ1529="Sites strategiques, MLL, Pylone, etc.","ENVTECH",
AQ1529="AKTIVCO DEFAUT GE &amp; POWER Cabinet","AKTIVCO",
AQ1529="AKTIVCO Coupure ENEO &amp; Baisse de tension","AKTIVCO GRID ONLY",
AQ1529="Coupure ENEO &amp; Baisse de tension","IHS GRID ONLY",
AQ1529="Defaut GE &amp; POWER Cabinet","IHS",
AQ1529="Sharing","Partners",
AQ1529="Sites strategiques &amp; DataCenter","SST &amp; DC",
AQ1529="Exclu","Exclu",
AQ1529="SAT","SAT",
AQ1529="SPARE-ISSUE","SPARE-ISSUE",
AQ1529="Fiber CAmtel","TRANS_FO_CAMTEL",
AQ1529="Fiber AOF","Fiber AOF",
AQ1529="Projet OCM (HUAWEI)","TRAVAUX-HUAWEI",
AQ1529="Projet OCM (NOKIA)","TRAVAUX-NOKIA",
AQ1529="ACCESS-ISSUE","ACCESS-ISSUE",
AQ1529="Projet OCM (ZTE, NOKIA, autres projets)","TRAVAUX OCM",
AQ1529="No root CAuse","No root cause",
AQ1529="ODU HS","PDH",
AQ1529="IP &amp; VLAN","PDH",
AQ1529="Warehouse HUAWEI","SPARE-ISSUE",
AQ1529="SPARE-HS","SPARE-ISSUE",
AQ1529="Power Telco","BSS",AQ1529="no impacts","no impacts"
),"")</f>
        <v>No root cause</v>
      </c>
      <c r="AP1529" s="48" t="str" cm="1">
        <f t="array" ref="AP1529">IFERROR(_xlfn.IFS(
AQ1529="MPR ISSUE","TX ISSUE",
AQ1529="BSS Hardware Issue","RAN ISSUE",
AQ1529="Sites strategiques, MLL, Pylone, etc.","ENVTECH",
AQ1529="AKTIVCO DEFAUT GE &amp; POWER Cabinet","POWER ISSUE",
AQ1529="AKTIVCO Coupure ENEO &amp; Baisse de tension","POWER ISSUE",
AQ1529="Coupure ENEO &amp; Baisse de tension","POWER ISSUE",
AQ1529="Defaut GE &amp; POWER Cabinet","POWER ISSUE",
AQ1529="Sharing","POWER ISSUE",
AQ1529="Sites strategiques &amp; DataCenter","POWER ISSUE",
AQ1529="Exclu","Exclu",
AQ1529="SAT","TX ISSUE",
AQ1529="SPARE-ISSUE","SPARE-ISSUE",
AQ1529="Fiber CAmtel","TX ISSUE",
AQ1529="Fiber AOF","TX ISSUE",
AQ1529="Projet OCM (HUAWEI)","TRAVAUX-HUAWEI",
AQ1529="Projet OCM (NOKIA)","TRAVAUX -NOKIA",
AQ1529="ACCESS-ISSUE","ACCESS-ISSUE",
AQ1529="Projet OCM (ZTE, NOKIA, autres projets)","TRAVAUX OCM",
AQ1529="No root CAuse","No root cause",
AQ1529="ODU HS","TX ISSUE",
AQ1529="IP &amp; VLAN","TX ISSUE",
AQ1529="Warehouse HUAWEI","SPARE-ISSUE",
AQ1529="SPARE-HS","SPARE-ISSUE",
AQ1529="Power Telco","RAN ISSUE",AQ1529="no impacts","no impacts"
),"")</f>
        <v>No root cause</v>
      </c>
      <c r="AQ1529" s="67" t="s">
        <v>5344</v>
      </c>
      <c r="AR1529" s="48" t="str" cm="1">
        <f t="array" ref="AR1529">IFERROR(_xlfn.IFS(
AQ1529="MPR ISSUE","ACTIVE",
AQ1529="BSS Hardware Issue","ACTIVE",
AQ1529="Sites strategiques, MLL, Pylone, etc.","PASSIVE",
AQ1529="AKTIVCO DEFAUT GE &amp; POWER Cabinet","PASSIVE",
AQ1529="AKTIVCO Coupure ENEO &amp; Baisse de tension","PASSIVE",
AQ1529="Coupure ENEO &amp; Baisse de tension","PASSIVE",
AQ1529="Defaut GE &amp; POWER Cabinet","PASSIVE",
AQ1529="Sharing","PASSIVE",
AQ1529="Sites strategiques &amp; DataCenter","PASSIVE",
AQ1529="Exclu","Exclu",
AQ1529="SAT","ACTIVE",
AQ1529="SPARE-ISSUE","SPARE-ISSUE",
AQ1529="Fiber CAmtel","ACTIVE",
AQ1529="Fiber AOF","ACTIVE",
AQ1529="Projet OCM (HUAWEI)","PLANNED WORKS",
AQ1529="Projet OCM (NOKIA)","PLANNED WORKS",
AQ1529="ACCESS-ISSUE","ACCESS-ISSUE",
AQ1529="Projet OCM (ZTE, NOKIA, autres projets)","PLANNED WORKS",
AQ1529="No root CAuse","No root cause",
AQ1529="ODU HS","ACTIVE",
AQ1529="IP &amp; VLAN","ACTIVE",
AQ1529="Warehouse HUAWEI","SPARE-ISSUE",
AQ1529="SPARE-HS","SPARE-ISSUE",
AQ1529="Power Telco","ACTIVE", AQ1529="no impacts","no impacts"
),"")</f>
        <v>No root cause</v>
      </c>
      <c r="AS1529" s="92" t="s">
        <v>5537</v>
      </c>
      <c r="AT1529" s="98" t="s">
        <v>2196</v>
      </c>
      <c r="AV1529" s="17" t="s">
        <v>5537</v>
      </c>
      <c r="AW1529" s="7" t="s">
        <v>5537</v>
      </c>
      <c r="AX1529" s="6" t="s">
        <v>5537</v>
      </c>
      <c r="AY1529" s="7"/>
      <c r="AZ1529" s="3" t="s">
        <v>5537</v>
      </c>
      <c r="BA1529" s="18" t="s">
        <v>5537</v>
      </c>
      <c r="BB1529" s="18" t="s">
        <v>5537</v>
      </c>
      <c r="BC1529" s="18" t="s">
        <v>5537</v>
      </c>
      <c r="BD1529" s="18" t="s">
        <v>5537</v>
      </c>
      <c r="BE1529" s="18" t="s">
        <v>5537</v>
      </c>
      <c r="BF1529" s="18" t="s">
        <v>5537</v>
      </c>
      <c r="BG1529" s="18" t="s">
        <v>5537</v>
      </c>
      <c r="BH1529" s="18" t="s">
        <v>5537</v>
      </c>
      <c r="BI1529" s="18" t="s">
        <v>5537</v>
      </c>
      <c r="BJ1529" s="18" t="s">
        <v>5537</v>
      </c>
      <c r="BK1529" s="18" t="s">
        <v>5537</v>
      </c>
      <c r="BL1529" s="9" t="s">
        <v>5537</v>
      </c>
      <c r="BM1529" s="14" t="s">
        <v>5537</v>
      </c>
      <c r="BN1529" s="14" t="s">
        <v>5537</v>
      </c>
      <c r="BO1529" s="14" t="str">
        <f>_xlfn.XLOOKUP(B1529,'[4]cell downs 18042026 17h'!$B:$B,'[4]cell downs 18042026 17h'!$B:$B,"")</f>
        <v/>
      </c>
      <c r="BP1529" s="14" t="str">
        <f>_xlfn.XLOOKUP(B1529,'[5]Cells Huawei 19042026 15h'!$B:$B,'[5]Cells Huawei 19042026 15h'!$B:$B,"")</f>
        <v/>
      </c>
      <c r="BQ1529" s="9" t="str">
        <f>_xlfn.XLOOKUP(B1529,'[6]cells down 19042026 9H40'!$B:$B,'[6]cells down 19042026 9H40'!$B:$B,"")</f>
        <v/>
      </c>
      <c r="BR1529" s="9" t="s">
        <v>5537</v>
      </c>
      <c r="BS1529" s="9" t="s">
        <v>12</v>
      </c>
      <c r="BT1529" s="108"/>
    </row>
    <row r="1530" spans="1:72" s="9" customFormat="1" ht="27" customHeight="1" x14ac:dyDescent="0.35">
      <c r="A1530" s="1" t="s">
        <v>100</v>
      </c>
      <c r="B1530" s="8" t="s">
        <v>101</v>
      </c>
      <c r="C1530" s="3" t="str">
        <f>_xlfn.XLOOKUP(B1530,'[1]daily break down'!$D:$D,'[1]daily break down'!$E:$E,"")</f>
        <v>OUEST</v>
      </c>
      <c r="D1530" s="1" t="s">
        <v>11</v>
      </c>
      <c r="E1530" s="1" t="s">
        <v>12</v>
      </c>
      <c r="F1530" s="3" t="s">
        <v>102</v>
      </c>
      <c r="G1530" s="1" t="s">
        <v>103</v>
      </c>
      <c r="H1530" s="32" t="str">
        <f>_xlfn.XLOOKUP(B1530,[2]CALCULATION!$B:$B,[2]CALCULATION!$H:$H,"")</f>
        <v>Huawei</v>
      </c>
      <c r="I1530" s="28">
        <v>0</v>
      </c>
      <c r="J1530" s="28">
        <v>0</v>
      </c>
      <c r="K1530" s="28">
        <v>0</v>
      </c>
      <c r="L1530" s="28">
        <v>0</v>
      </c>
      <c r="M1530" s="28">
        <v>0</v>
      </c>
      <c r="N1530" s="28">
        <v>0</v>
      </c>
      <c r="O1530" s="28">
        <v>0</v>
      </c>
      <c r="P1530" s="28">
        <v>0</v>
      </c>
      <c r="Q1530" s="28">
        <v>0</v>
      </c>
      <c r="R1530" s="28">
        <v>0</v>
      </c>
      <c r="S1530" s="93">
        <v>5.8839706876920843</v>
      </c>
      <c r="T1530" s="93">
        <f>_xlfn.XLOOKUP(B1530,'[3]Nur des jours'!$B:$B,'[3]Nur des jours'!$U:$U,"")</f>
        <v>0</v>
      </c>
      <c r="U1530" s="93">
        <v>0</v>
      </c>
      <c r="V1530" s="93">
        <v>0</v>
      </c>
      <c r="W1530" s="93">
        <v>0</v>
      </c>
      <c r="X1530" s="93">
        <v>0</v>
      </c>
      <c r="Y1530" s="93">
        <v>0</v>
      </c>
      <c r="Z1530" s="93">
        <v>0</v>
      </c>
      <c r="AA1530" s="93">
        <v>0</v>
      </c>
      <c r="AB1530" s="93">
        <v>0</v>
      </c>
      <c r="AC1530" s="93">
        <f>_xlfn.XLOOKUP(B1530,'[3]Nur des jours'!$B:$B,'[3]Nur des jours'!$N:$N,"")</f>
        <v>0</v>
      </c>
      <c r="AD1530" s="93">
        <v>0</v>
      </c>
      <c r="AE1530" s="93">
        <v>0</v>
      </c>
      <c r="AF1530" s="93">
        <v>0</v>
      </c>
      <c r="AG1530" s="93"/>
      <c r="AH1530" s="93">
        <v>0</v>
      </c>
      <c r="AI1530" s="93">
        <v>0</v>
      </c>
      <c r="AJ1530" s="93">
        <v>0</v>
      </c>
      <c r="AK1530" s="93">
        <v>0</v>
      </c>
      <c r="AL1530" s="93">
        <v>0</v>
      </c>
      <c r="AM1530" s="49" t="s">
        <v>5559</v>
      </c>
      <c r="AN1530" s="49"/>
      <c r="AO1530" s="48" t="str" cm="1">
        <f t="array" ref="AO1530">IFERROR(_xlfn.IFS(
AQ1530="MPR ISSUE","PDH",
AQ1530="BSS Hardware Issue","BSS",
AQ1530="Sites strategiques, MLL, Pylone, etc.","ENVTECH",
AQ1530="AKTIVCO DEFAUT GE &amp; POWER Cabinet","AKTIVCO",
AQ1530="AKTIVCO Coupure ENEO &amp; Baisse de tension","AKTIVCO GRID ONLY",
AQ1530="Coupure ENEO &amp; Baisse de tension","IHS GRID ONLY",
AQ1530="Defaut GE &amp; POWER Cabinet","IHS",
AQ1530="Sharing","Partners",
AQ1530="Sites strategiques &amp; DataCenter","SST &amp; DC",
AQ1530="Exclu","Exclu",
AQ1530="SAT","SAT",
AQ1530="SPARE-ISSUE","SPARE-ISSUE",
AQ1530="Fiber CAmtel","TRANS_FO_CAMTEL",
AQ1530="Fiber AOF","Fiber AOF",
AQ1530="Projet OCM (HUAWEI)","TRAVAUX-HUAWEI",
AQ1530="Projet OCM (NOKIA)","TRAVAUX-NOKIA",
AQ1530="ACCESS-ISSUE","ACCESS-ISSUE",
AQ1530="Projet OCM (ZTE, NOKIA, autres projets)","TRAVAUX OCM",
AQ1530="No root CAuse","No root cause",
AQ1530="ODU HS","PDH",
AQ1530="IP &amp; VLAN","PDH",
AQ1530="Warehouse HUAWEI","SPARE-ISSUE",
AQ1530="SPARE-HS","SPARE-ISSUE",
AQ1530="Power Telco","BSS",AQ1530="no impacts","no impacts"
),"")</f>
        <v>No root cause</v>
      </c>
      <c r="AP1530" s="48" t="str" cm="1">
        <f t="array" ref="AP1530">IFERROR(_xlfn.IFS(
AQ1530="MPR ISSUE","TX ISSUE",
AQ1530="BSS Hardware Issue","RAN ISSUE",
AQ1530="Sites strategiques, MLL, Pylone, etc.","ENVTECH",
AQ1530="AKTIVCO DEFAUT GE &amp; POWER Cabinet","POWER ISSUE",
AQ1530="AKTIVCO Coupure ENEO &amp; Baisse de tension","POWER ISSUE",
AQ1530="Coupure ENEO &amp; Baisse de tension","POWER ISSUE",
AQ1530="Defaut GE &amp; POWER Cabinet","POWER ISSUE",
AQ1530="Sharing","POWER ISSUE",
AQ1530="Sites strategiques &amp; DataCenter","POWER ISSUE",
AQ1530="Exclu","Exclu",
AQ1530="SAT","TX ISSUE",
AQ1530="SPARE-ISSUE","SPARE-ISSUE",
AQ1530="Fiber CAmtel","TX ISSUE",
AQ1530="Fiber AOF","TX ISSUE",
AQ1530="Projet OCM (HUAWEI)","TRAVAUX-HUAWEI",
AQ1530="Projet OCM (NOKIA)","TRAVAUX -NOKIA",
AQ1530="ACCESS-ISSUE","ACCESS-ISSUE",
AQ1530="Projet OCM (ZTE, NOKIA, autres projets)","TRAVAUX OCM",
AQ1530="No root CAuse","No root cause",
AQ1530="ODU HS","TX ISSUE",
AQ1530="IP &amp; VLAN","TX ISSUE",
AQ1530="Warehouse HUAWEI","SPARE-ISSUE",
AQ1530="SPARE-HS","SPARE-ISSUE",
AQ1530="Power Telco","RAN ISSUE",AQ1530="no impacts","no impacts"
),"")</f>
        <v>No root cause</v>
      </c>
      <c r="AQ1530" s="127" t="s">
        <v>5344</v>
      </c>
      <c r="AR1530" s="48" t="str" cm="1">
        <f t="array" ref="AR1530">IFERROR(_xlfn.IFS(
AQ1530="MPR ISSUE","ACTIVE",
AQ1530="BSS Hardware Issue","ACTIVE",
AQ1530="Sites strategiques, MLL, Pylone, etc.","PASSIVE",
AQ1530="AKTIVCO DEFAUT GE &amp; POWER Cabinet","PASSIVE",
AQ1530="AKTIVCO Coupure ENEO &amp; Baisse de tension","PASSIVE",
AQ1530="Coupure ENEO &amp; Baisse de tension","PASSIVE",
AQ1530="Defaut GE &amp; POWER Cabinet","PASSIVE",
AQ1530="Sharing","PASSIVE",
AQ1530="Sites strategiques &amp; DataCenter","PASSIVE",
AQ1530="Exclu","Exclu",
AQ1530="SAT","ACTIVE",
AQ1530="SPARE-ISSUE","SPARE-ISSUE",
AQ1530="Fiber CAmtel","ACTIVE",
AQ1530="Fiber AOF","ACTIVE",
AQ1530="Projet OCM (HUAWEI)","PLANNED WORKS",
AQ1530="Projet OCM (NOKIA)","PLANNED WORKS",
AQ1530="ACCESS-ISSUE","ACCESS-ISSUE",
AQ1530="Projet OCM (ZTE, NOKIA, autres projets)","PLANNED WORKS",
AQ1530="No root CAuse","No root cause",
AQ1530="ODU HS","ACTIVE",
AQ1530="IP &amp; VLAN","ACTIVE",
AQ1530="Warehouse HUAWEI","SPARE-ISSUE",
AQ1530="SPARE-HS","SPARE-ISSUE",
AQ1530="Power Telco","ACTIVE", AQ1530="no impacts","no impacts"
),"")</f>
        <v>No root cause</v>
      </c>
      <c r="AS1530" s="92" t="s">
        <v>5537</v>
      </c>
      <c r="AT1530" s="98" t="s">
        <v>101</v>
      </c>
      <c r="AV1530" s="17" t="s">
        <v>5537</v>
      </c>
      <c r="AW1530" s="7" t="s">
        <v>5537</v>
      </c>
      <c r="AX1530" s="6" t="s">
        <v>5537</v>
      </c>
      <c r="AY1530" s="7"/>
      <c r="AZ1530" s="3" t="s">
        <v>5537</v>
      </c>
      <c r="BA1530" s="18" t="s">
        <v>5537</v>
      </c>
      <c r="BB1530" s="18" t="s">
        <v>5537</v>
      </c>
      <c r="BC1530" s="18" t="s">
        <v>5537</v>
      </c>
      <c r="BD1530" s="18" t="s">
        <v>5537</v>
      </c>
      <c r="BE1530" s="18" t="s">
        <v>5537</v>
      </c>
      <c r="BF1530" s="18" t="s">
        <v>5537</v>
      </c>
      <c r="BG1530" s="18" t="s">
        <v>5537</v>
      </c>
      <c r="BH1530" s="18" t="s">
        <v>5537</v>
      </c>
      <c r="BI1530" s="18" t="s">
        <v>5537</v>
      </c>
      <c r="BJ1530" s="18" t="s">
        <v>5537</v>
      </c>
      <c r="BK1530" s="18" t="s">
        <v>5537</v>
      </c>
      <c r="BL1530" s="9" t="s">
        <v>5537</v>
      </c>
      <c r="BM1530" s="14" t="s">
        <v>5537</v>
      </c>
      <c r="BN1530" s="14" t="s">
        <v>5537</v>
      </c>
      <c r="BO1530" s="14" t="str">
        <f>_xlfn.XLOOKUP(B1530,'[4]cell downs 18042026 17h'!$B:$B,'[4]cell downs 18042026 17h'!$B:$B,"")</f>
        <v/>
      </c>
      <c r="BP1530" s="14" t="str">
        <f>_xlfn.XLOOKUP(B1530,'[5]Cells Huawei 19042026 15h'!$B:$B,'[5]Cells Huawei 19042026 15h'!$B:$B,"")</f>
        <v/>
      </c>
      <c r="BQ1530" s="9" t="str">
        <f>_xlfn.XLOOKUP(B1530,'[6]cells down 19042026 9H40'!$B:$B,'[6]cells down 19042026 9H40'!$B:$B,"")</f>
        <v/>
      </c>
      <c r="BR1530" s="9" t="s">
        <v>101</v>
      </c>
      <c r="BS1530" s="9" t="s">
        <v>594</v>
      </c>
      <c r="BT1530" s="108"/>
    </row>
    <row r="1531" spans="1:72" s="9" customFormat="1" x14ac:dyDescent="0.35">
      <c r="A1531" s="1" t="s">
        <v>2145</v>
      </c>
      <c r="B1531" s="8" t="s">
        <v>2146</v>
      </c>
      <c r="C1531" s="3" t="str">
        <f>_xlfn.XLOOKUP(B1531,'[1]daily break down'!$D:$D,'[1]daily break down'!$E:$E,"")</f>
        <v>Yaounde</v>
      </c>
      <c r="D1531" s="1" t="s">
        <v>21</v>
      </c>
      <c r="E1531" s="1" t="s">
        <v>36</v>
      </c>
      <c r="F1531" s="3" t="s">
        <v>37</v>
      </c>
      <c r="G1531" s="1" t="s">
        <v>38</v>
      </c>
      <c r="H1531" s="34" t="str">
        <f>_xlfn.XLOOKUP(B1531,[2]CALCULATION!$B:$B,[2]CALCULATION!$H:$H,"")</f>
        <v>ZTE</v>
      </c>
      <c r="I1531" s="28">
        <v>0</v>
      </c>
      <c r="J1531" s="28">
        <v>0</v>
      </c>
      <c r="K1531" s="28">
        <v>0</v>
      </c>
      <c r="L1531" s="28">
        <v>0</v>
      </c>
      <c r="M1531" s="28">
        <v>0</v>
      </c>
      <c r="N1531" s="28">
        <v>0</v>
      </c>
      <c r="O1531" s="28">
        <v>0</v>
      </c>
      <c r="P1531" s="28">
        <v>0</v>
      </c>
      <c r="Q1531" s="28">
        <v>0</v>
      </c>
      <c r="R1531" s="28">
        <v>0</v>
      </c>
      <c r="S1531" s="93">
        <v>1.2217742050548894</v>
      </c>
      <c r="T1531" s="93">
        <f>_xlfn.XLOOKUP(B1531,'[3]Nur des jours'!$B:$B,'[3]Nur des jours'!$U:$U,"")</f>
        <v>0</v>
      </c>
      <c r="U1531" s="93">
        <v>0</v>
      </c>
      <c r="V1531" s="93">
        <v>0</v>
      </c>
      <c r="W1531" s="93">
        <v>0</v>
      </c>
      <c r="X1531" s="93">
        <v>0</v>
      </c>
      <c r="Y1531" s="93">
        <v>0</v>
      </c>
      <c r="Z1531" s="93">
        <v>0</v>
      </c>
      <c r="AA1531" s="93">
        <v>0</v>
      </c>
      <c r="AB1531" s="93">
        <v>0</v>
      </c>
      <c r="AC1531" s="93">
        <f>_xlfn.XLOOKUP(B1531,'[3]Nur des jours'!$B:$B,'[3]Nur des jours'!$N:$N,"")</f>
        <v>0</v>
      </c>
      <c r="AD1531" s="93">
        <v>0</v>
      </c>
      <c r="AE1531" s="93">
        <v>0</v>
      </c>
      <c r="AF1531" s="93">
        <v>0</v>
      </c>
      <c r="AG1531" s="93"/>
      <c r="AH1531" s="93">
        <v>0</v>
      </c>
      <c r="AI1531" s="93">
        <v>0</v>
      </c>
      <c r="AJ1531" s="93">
        <v>0</v>
      </c>
      <c r="AK1531" s="93">
        <v>0</v>
      </c>
      <c r="AL1531" s="93">
        <v>0</v>
      </c>
      <c r="AM1531" s="49" t="s">
        <v>5559</v>
      </c>
      <c r="AN1531" s="49"/>
      <c r="AO1531" s="48" t="str" cm="1">
        <f t="array" ref="AO1531">IFERROR(_xlfn.IFS(
AQ1531="MPR ISSUE","PDH",
AQ1531="BSS Hardware Issue","BSS",
AQ1531="Sites strategiques, MLL, Pylone, etc.","ENVTECH",
AQ1531="AKTIVCO DEFAUT GE &amp; POWER Cabinet","AKTIVCO",
AQ1531="AKTIVCO Coupure ENEO &amp; Baisse de tension","AKTIVCO GRID ONLY",
AQ1531="Coupure ENEO &amp; Baisse de tension","IHS GRID ONLY",
AQ1531="Defaut GE &amp; POWER Cabinet","IHS",
AQ1531="Sharing","Partners",
AQ1531="Sites strategiques &amp; DataCenter","SST &amp; DC",
AQ1531="Exclu","Exclu",
AQ1531="SAT","SAT",
AQ1531="SPARE-ISSUE","SPARE-ISSUE",
AQ1531="Fiber CAmtel","TRANS_FO_CAMTEL",
AQ1531="Fiber AOF","Fiber AOF",
AQ1531="Projet OCM (HUAWEI)","TRAVAUX-HUAWEI",
AQ1531="Projet OCM (NOKIA)","TRAVAUX-NOKIA",
AQ1531="ACCESS-ISSUE","ACCESS-ISSUE",
AQ1531="Projet OCM (ZTE, NOKIA, autres projets)","TRAVAUX OCM",
AQ1531="No root CAuse","No root cause",
AQ1531="ODU HS","PDH",
AQ1531="IP &amp; VLAN","PDH",
AQ1531="Warehouse HUAWEI","SPARE-ISSUE",
AQ1531="SPARE-HS","SPARE-ISSUE",
AQ1531="Power Telco","BSS",AQ1531="no impacts","no impacts"
),"")</f>
        <v>No root cause</v>
      </c>
      <c r="AP1531" s="48" t="str" cm="1">
        <f t="array" ref="AP1531">IFERROR(_xlfn.IFS(
AQ1531="MPR ISSUE","TX ISSUE",
AQ1531="BSS Hardware Issue","RAN ISSUE",
AQ1531="Sites strategiques, MLL, Pylone, etc.","ENVTECH",
AQ1531="AKTIVCO DEFAUT GE &amp; POWER Cabinet","POWER ISSUE",
AQ1531="AKTIVCO Coupure ENEO &amp; Baisse de tension","POWER ISSUE",
AQ1531="Coupure ENEO &amp; Baisse de tension","POWER ISSUE",
AQ1531="Defaut GE &amp; POWER Cabinet","POWER ISSUE",
AQ1531="Sharing","POWER ISSUE",
AQ1531="Sites strategiques &amp; DataCenter","POWER ISSUE",
AQ1531="Exclu","Exclu",
AQ1531="SAT","TX ISSUE",
AQ1531="SPARE-ISSUE","SPARE-ISSUE",
AQ1531="Fiber CAmtel","TX ISSUE",
AQ1531="Fiber AOF","TX ISSUE",
AQ1531="Projet OCM (HUAWEI)","TRAVAUX-HUAWEI",
AQ1531="Projet OCM (NOKIA)","TRAVAUX -NOKIA",
AQ1531="ACCESS-ISSUE","ACCESS-ISSUE",
AQ1531="Projet OCM (ZTE, NOKIA, autres projets)","TRAVAUX OCM",
AQ1531="No root CAuse","No root cause",
AQ1531="ODU HS","TX ISSUE",
AQ1531="IP &amp; VLAN","TX ISSUE",
AQ1531="Warehouse HUAWEI","SPARE-ISSUE",
AQ1531="SPARE-HS","SPARE-ISSUE",
AQ1531="Power Telco","RAN ISSUE",AQ1531="no impacts","no impacts"
),"")</f>
        <v>No root cause</v>
      </c>
      <c r="AQ1531" s="67" t="s">
        <v>5344</v>
      </c>
      <c r="AR1531" s="48" t="str" cm="1">
        <f t="array" ref="AR1531">IFERROR(_xlfn.IFS(
AQ1531="MPR ISSUE","ACTIVE",
AQ1531="BSS Hardware Issue","ACTIVE",
AQ1531="Sites strategiques, MLL, Pylone, etc.","PASSIVE",
AQ1531="AKTIVCO DEFAUT GE &amp; POWER Cabinet","PASSIVE",
AQ1531="AKTIVCO Coupure ENEO &amp; Baisse de tension","PASSIVE",
AQ1531="Coupure ENEO &amp; Baisse de tension","PASSIVE",
AQ1531="Defaut GE &amp; POWER Cabinet","PASSIVE",
AQ1531="Sharing","PASSIVE",
AQ1531="Sites strategiques &amp; DataCenter","PASSIVE",
AQ1531="Exclu","Exclu",
AQ1531="SAT","ACTIVE",
AQ1531="SPARE-ISSUE","SPARE-ISSUE",
AQ1531="Fiber CAmtel","ACTIVE",
AQ1531="Fiber AOF","ACTIVE",
AQ1531="Projet OCM (HUAWEI)","PLANNED WORKS",
AQ1531="Projet OCM (NOKIA)","PLANNED WORKS",
AQ1531="ACCESS-ISSUE","ACCESS-ISSUE",
AQ1531="Projet OCM (ZTE, NOKIA, autres projets)","PLANNED WORKS",
AQ1531="No root CAuse","No root cause",
AQ1531="ODU HS","ACTIVE",
AQ1531="IP &amp; VLAN","ACTIVE",
AQ1531="Warehouse HUAWEI","SPARE-ISSUE",
AQ1531="SPARE-HS","SPARE-ISSUE",
AQ1531="Power Telco","ACTIVE", AQ1531="no impacts","no impacts"
),"")</f>
        <v>No root cause</v>
      </c>
      <c r="AS1531" s="92" t="s">
        <v>5537</v>
      </c>
      <c r="AT1531" s="98" t="s">
        <v>2146</v>
      </c>
      <c r="AV1531" s="17" t="s">
        <v>5537</v>
      </c>
      <c r="AW1531" s="7" t="s">
        <v>5537</v>
      </c>
      <c r="AX1531" s="6" t="s">
        <v>5537</v>
      </c>
      <c r="AY1531" s="7"/>
      <c r="AZ1531" s="3" t="s">
        <v>5537</v>
      </c>
      <c r="BA1531" s="18" t="s">
        <v>5537</v>
      </c>
      <c r="BB1531" s="18" t="s">
        <v>5537</v>
      </c>
      <c r="BC1531" s="18" t="s">
        <v>5537</v>
      </c>
      <c r="BD1531" s="18" t="s">
        <v>5537</v>
      </c>
      <c r="BE1531" s="18" t="s">
        <v>5537</v>
      </c>
      <c r="BF1531" s="18" t="s">
        <v>5537</v>
      </c>
      <c r="BG1531" s="18" t="s">
        <v>5537</v>
      </c>
      <c r="BH1531" s="18" t="s">
        <v>5537</v>
      </c>
      <c r="BI1531" s="18" t="s">
        <v>5537</v>
      </c>
      <c r="BJ1531" s="18" t="s">
        <v>5537</v>
      </c>
      <c r="BK1531" s="18" t="s">
        <v>5537</v>
      </c>
      <c r="BL1531" s="9" t="s">
        <v>5537</v>
      </c>
      <c r="BM1531" s="14" t="s">
        <v>5537</v>
      </c>
      <c r="BN1531" s="14" t="s">
        <v>5537</v>
      </c>
      <c r="BO1531" s="14" t="str">
        <f>_xlfn.XLOOKUP(B1531,'[4]cell downs 18042026 17h'!$B:$B,'[4]cell downs 18042026 17h'!$B:$B,"")</f>
        <v/>
      </c>
      <c r="BP1531" s="14" t="str">
        <f>_xlfn.XLOOKUP(B1531,'[5]Cells Huawei 19042026 15h'!$B:$B,'[5]Cells Huawei 19042026 15h'!$B:$B,"")</f>
        <v/>
      </c>
      <c r="BQ1531" s="9" t="str">
        <f>_xlfn.XLOOKUP(B1531,'[6]cells down 19042026 9H40'!$B:$B,'[6]cells down 19042026 9H40'!$B:$B,"")</f>
        <v/>
      </c>
      <c r="BR1531" s="9" t="s">
        <v>5537</v>
      </c>
      <c r="BS1531" s="9" t="s">
        <v>12</v>
      </c>
      <c r="BT1531" s="108"/>
    </row>
    <row r="1532" spans="1:72" s="9" customFormat="1" x14ac:dyDescent="0.35">
      <c r="A1532" s="1" t="s">
        <v>3337</v>
      </c>
      <c r="B1532" s="8" t="s">
        <v>3338</v>
      </c>
      <c r="C1532" s="3" t="str">
        <f>_xlfn.XLOOKUP(B1532,'[1]daily break down'!$D:$D,'[1]daily break down'!$E:$E,"")</f>
        <v>Yaounde</v>
      </c>
      <c r="D1532" s="1" t="s">
        <v>11</v>
      </c>
      <c r="E1532" s="1" t="s">
        <v>12</v>
      </c>
      <c r="F1532" s="3" t="s">
        <v>37</v>
      </c>
      <c r="G1532" s="1" t="s">
        <v>38</v>
      </c>
      <c r="H1532" s="34" t="str">
        <f>_xlfn.XLOOKUP(B1532,[2]CALCULATION!$B:$B,[2]CALCULATION!$H:$H,"")</f>
        <v>ZTE</v>
      </c>
      <c r="I1532" s="28">
        <v>0</v>
      </c>
      <c r="J1532" s="28">
        <v>0</v>
      </c>
      <c r="K1532" s="28">
        <v>0</v>
      </c>
      <c r="L1532" s="28">
        <v>0</v>
      </c>
      <c r="M1532" s="28">
        <v>0</v>
      </c>
      <c r="N1532" s="28">
        <v>0</v>
      </c>
      <c r="O1532" s="28">
        <v>0</v>
      </c>
      <c r="P1532" s="28">
        <v>0</v>
      </c>
      <c r="Q1532" s="28">
        <v>0</v>
      </c>
      <c r="R1532" s="28">
        <v>0</v>
      </c>
      <c r="S1532" s="93">
        <v>0</v>
      </c>
      <c r="T1532" s="93">
        <f>_xlfn.XLOOKUP(B1532,'[3]Nur des jours'!$B:$B,'[3]Nur des jours'!$U:$U,"")</f>
        <v>0</v>
      </c>
      <c r="U1532" s="93">
        <v>0</v>
      </c>
      <c r="V1532" s="93">
        <v>0</v>
      </c>
      <c r="W1532" s="93">
        <v>0</v>
      </c>
      <c r="X1532" s="93">
        <v>0</v>
      </c>
      <c r="Y1532" s="93">
        <v>0</v>
      </c>
      <c r="Z1532" s="93">
        <v>0</v>
      </c>
      <c r="AA1532" s="93">
        <v>0</v>
      </c>
      <c r="AB1532" s="93">
        <v>0</v>
      </c>
      <c r="AC1532" s="93">
        <f>_xlfn.XLOOKUP(B1532,'[3]Nur des jours'!$B:$B,'[3]Nur des jours'!$N:$N,"")</f>
        <v>0</v>
      </c>
      <c r="AD1532" s="93">
        <v>0</v>
      </c>
      <c r="AE1532" s="93">
        <v>0</v>
      </c>
      <c r="AF1532" s="93">
        <v>0</v>
      </c>
      <c r="AG1532" s="93"/>
      <c r="AH1532" s="93">
        <v>0</v>
      </c>
      <c r="AI1532" s="93">
        <v>0</v>
      </c>
      <c r="AJ1532" s="93">
        <v>0</v>
      </c>
      <c r="AK1532" s="93">
        <v>0</v>
      </c>
      <c r="AL1532" s="93">
        <v>0</v>
      </c>
      <c r="AM1532" s="49" t="s">
        <v>5559</v>
      </c>
      <c r="AN1532" s="49"/>
      <c r="AO1532" s="48" t="str" cm="1">
        <f t="array" ref="AO1532">IFERROR(_xlfn.IFS(
AQ1532="MPR ISSUE","PDH",
AQ1532="BSS Hardware Issue","BSS",
AQ1532="Sites strategiques, MLL, Pylone, etc.","ENVTECH",
AQ1532="AKTIVCO DEFAUT GE &amp; POWER Cabinet","AKTIVCO",
AQ1532="AKTIVCO Coupure ENEO &amp; Baisse de tension","AKTIVCO GRID ONLY",
AQ1532="Coupure ENEO &amp; Baisse de tension","IHS GRID ONLY",
AQ1532="Defaut GE &amp; POWER Cabinet","IHS",
AQ1532="Sharing","Partners",
AQ1532="Sites strategiques &amp; DataCenter","SST &amp; DC",
AQ1532="Exclu","Exclu",
AQ1532="SAT","SAT",
AQ1532="SPARE-ISSUE","SPARE-ISSUE",
AQ1532="Fiber CAmtel","TRANS_FO_CAMTEL",
AQ1532="Fiber AOF","Fiber AOF",
AQ1532="Projet OCM (HUAWEI)","TRAVAUX-HUAWEI",
AQ1532="Projet OCM (NOKIA)","TRAVAUX-NOKIA",
AQ1532="ACCESS-ISSUE","ACCESS-ISSUE",
AQ1532="Projet OCM (ZTE, NOKIA, autres projets)","TRAVAUX OCM",
AQ1532="No root CAuse","No root cause",
AQ1532="ODU HS","PDH",
AQ1532="IP &amp; VLAN","PDH",
AQ1532="Warehouse HUAWEI","SPARE-ISSUE",
AQ1532="SPARE-HS","SPARE-ISSUE",
AQ1532="Power Telco","BSS",AQ1532="no impacts","no impacts"
),"")</f>
        <v>No root cause</v>
      </c>
      <c r="AP1532" s="48" t="str" cm="1">
        <f t="array" ref="AP1532">IFERROR(_xlfn.IFS(
AQ1532="MPR ISSUE","TX ISSUE",
AQ1532="BSS Hardware Issue","RAN ISSUE",
AQ1532="Sites strategiques, MLL, Pylone, etc.","ENVTECH",
AQ1532="AKTIVCO DEFAUT GE &amp; POWER Cabinet","POWER ISSUE",
AQ1532="AKTIVCO Coupure ENEO &amp; Baisse de tension","POWER ISSUE",
AQ1532="Coupure ENEO &amp; Baisse de tension","POWER ISSUE",
AQ1532="Defaut GE &amp; POWER Cabinet","POWER ISSUE",
AQ1532="Sharing","POWER ISSUE",
AQ1532="Sites strategiques &amp; DataCenter","POWER ISSUE",
AQ1532="Exclu","Exclu",
AQ1532="SAT","TX ISSUE",
AQ1532="SPARE-ISSUE","SPARE-ISSUE",
AQ1532="Fiber CAmtel","TX ISSUE",
AQ1532="Fiber AOF","TX ISSUE",
AQ1532="Projet OCM (HUAWEI)","TRAVAUX-HUAWEI",
AQ1532="Projet OCM (NOKIA)","TRAVAUX -NOKIA",
AQ1532="ACCESS-ISSUE","ACCESS-ISSUE",
AQ1532="Projet OCM (ZTE, NOKIA, autres projets)","TRAVAUX OCM",
AQ1532="No root CAuse","No root cause",
AQ1532="ODU HS","TX ISSUE",
AQ1532="IP &amp; VLAN","TX ISSUE",
AQ1532="Warehouse HUAWEI","SPARE-ISSUE",
AQ1532="SPARE-HS","SPARE-ISSUE",
AQ1532="Power Telco","RAN ISSUE",AQ1532="no impacts","no impacts"
),"")</f>
        <v>No root cause</v>
      </c>
      <c r="AQ1532" s="127" t="s">
        <v>5344</v>
      </c>
      <c r="AR1532" s="48" t="str" cm="1">
        <f t="array" ref="AR1532">IFERROR(_xlfn.IFS(
AQ1532="MPR ISSUE","ACTIVE",
AQ1532="BSS Hardware Issue","ACTIVE",
AQ1532="Sites strategiques, MLL, Pylone, etc.","PASSIVE",
AQ1532="AKTIVCO DEFAUT GE &amp; POWER Cabinet","PASSIVE",
AQ1532="AKTIVCO Coupure ENEO &amp; Baisse de tension","PASSIVE",
AQ1532="Coupure ENEO &amp; Baisse de tension","PASSIVE",
AQ1532="Defaut GE &amp; POWER Cabinet","PASSIVE",
AQ1532="Sharing","PASSIVE",
AQ1532="Sites strategiques &amp; DataCenter","PASSIVE",
AQ1532="Exclu","Exclu",
AQ1532="SAT","ACTIVE",
AQ1532="SPARE-ISSUE","SPARE-ISSUE",
AQ1532="Fiber CAmtel","ACTIVE",
AQ1532="Fiber AOF","ACTIVE",
AQ1532="Projet OCM (HUAWEI)","PLANNED WORKS",
AQ1532="Projet OCM (NOKIA)","PLANNED WORKS",
AQ1532="ACCESS-ISSUE","ACCESS-ISSUE",
AQ1532="Projet OCM (ZTE, NOKIA, autres projets)","PLANNED WORKS",
AQ1532="No root CAuse","No root cause",
AQ1532="ODU HS","ACTIVE",
AQ1532="IP &amp; VLAN","ACTIVE",
AQ1532="Warehouse HUAWEI","SPARE-ISSUE",
AQ1532="SPARE-HS","SPARE-ISSUE",
AQ1532="Power Telco","ACTIVE", AQ1532="no impacts","no impacts"
),"")</f>
        <v>No root cause</v>
      </c>
      <c r="AS1532" s="92" t="s">
        <v>5537</v>
      </c>
      <c r="AT1532" s="98" t="s">
        <v>3338</v>
      </c>
      <c r="AV1532" s="17" t="s">
        <v>5537</v>
      </c>
      <c r="AW1532" s="7" t="s">
        <v>5537</v>
      </c>
      <c r="AX1532" s="6" t="s">
        <v>5537</v>
      </c>
      <c r="AY1532" s="7"/>
      <c r="AZ1532" s="3" t="s">
        <v>5537</v>
      </c>
      <c r="BA1532" s="18" t="s">
        <v>5537</v>
      </c>
      <c r="BB1532" s="18" t="s">
        <v>5537</v>
      </c>
      <c r="BC1532" s="18" t="s">
        <v>5537</v>
      </c>
      <c r="BD1532" s="18" t="s">
        <v>5537</v>
      </c>
      <c r="BE1532" s="18" t="s">
        <v>5537</v>
      </c>
      <c r="BF1532" s="18" t="s">
        <v>5537</v>
      </c>
      <c r="BG1532" s="18" t="s">
        <v>5537</v>
      </c>
      <c r="BH1532" s="18" t="s">
        <v>5537</v>
      </c>
      <c r="BI1532" s="18" t="s">
        <v>5537</v>
      </c>
      <c r="BJ1532" s="18" t="s">
        <v>5537</v>
      </c>
      <c r="BK1532" s="18" t="s">
        <v>5537</v>
      </c>
      <c r="BL1532" s="9" t="s">
        <v>5537</v>
      </c>
      <c r="BM1532" s="14" t="s">
        <v>5537</v>
      </c>
      <c r="BN1532" s="14" t="s">
        <v>5537</v>
      </c>
      <c r="BO1532" s="14" t="str">
        <f>_xlfn.XLOOKUP(B1532,'[4]cell downs 18042026 17h'!$B:$B,'[4]cell downs 18042026 17h'!$B:$B,"")</f>
        <v/>
      </c>
      <c r="BP1532" s="14" t="str">
        <f>_xlfn.XLOOKUP(B1532,'[5]Cells Huawei 19042026 15h'!$B:$B,'[5]Cells Huawei 19042026 15h'!$B:$B,"")</f>
        <v/>
      </c>
      <c r="BQ1532" s="9" t="str">
        <f>_xlfn.XLOOKUP(B1532,'[6]cells down 19042026 9H40'!$B:$B,'[6]cells down 19042026 9H40'!$B:$B,"")</f>
        <v/>
      </c>
      <c r="BR1532" s="9" t="s">
        <v>3338</v>
      </c>
      <c r="BS1532" s="9" t="s">
        <v>5537</v>
      </c>
      <c r="BT1532" s="108"/>
    </row>
    <row r="1533" spans="1:72" s="9" customFormat="1" x14ac:dyDescent="0.35">
      <c r="A1533" s="1" t="s">
        <v>1918</v>
      </c>
      <c r="B1533" s="8" t="s">
        <v>1919</v>
      </c>
      <c r="C1533" s="3" t="str">
        <f>_xlfn.XLOOKUP(B1533,'[1]daily break down'!$D:$D,'[1]daily break down'!$E:$E,"")</f>
        <v>CENTRE</v>
      </c>
      <c r="D1533" s="1" t="s">
        <v>21</v>
      </c>
      <c r="E1533" s="1" t="s">
        <v>36</v>
      </c>
      <c r="F1533" s="3" t="s">
        <v>69</v>
      </c>
      <c r="G1533" s="1" t="s">
        <v>70</v>
      </c>
      <c r="H1533" s="34" t="str">
        <f>_xlfn.XLOOKUP(B1533,[2]CALCULATION!$B:$B,[2]CALCULATION!$H:$H,"")</f>
        <v>ZTE</v>
      </c>
      <c r="I1533" s="28">
        <v>0</v>
      </c>
      <c r="J1533" s="28">
        <v>0</v>
      </c>
      <c r="K1533" s="28">
        <v>0</v>
      </c>
      <c r="L1533" s="28">
        <v>0</v>
      </c>
      <c r="M1533" s="28">
        <v>0</v>
      </c>
      <c r="N1533" s="28">
        <v>0</v>
      </c>
      <c r="O1533" s="28">
        <v>0</v>
      </c>
      <c r="P1533" s="28">
        <v>0</v>
      </c>
      <c r="Q1533" s="28">
        <v>0</v>
      </c>
      <c r="R1533" s="28">
        <v>0</v>
      </c>
      <c r="S1533" s="93">
        <v>0</v>
      </c>
      <c r="T1533" s="93">
        <f>_xlfn.XLOOKUP(B1533,'[3]Nur des jours'!$B:$B,'[3]Nur des jours'!$U:$U,"")</f>
        <v>0</v>
      </c>
      <c r="U1533" s="93">
        <v>0</v>
      </c>
      <c r="V1533" s="93">
        <v>0</v>
      </c>
      <c r="W1533" s="93">
        <v>0</v>
      </c>
      <c r="X1533" s="93">
        <v>0</v>
      </c>
      <c r="Y1533" s="93">
        <v>0</v>
      </c>
      <c r="Z1533" s="93">
        <v>0</v>
      </c>
      <c r="AA1533" s="93">
        <v>0</v>
      </c>
      <c r="AB1533" s="93">
        <v>0</v>
      </c>
      <c r="AC1533" s="93">
        <f>_xlfn.XLOOKUP(B1533,'[3]Nur des jours'!$B:$B,'[3]Nur des jours'!$N:$N,"")</f>
        <v>0</v>
      </c>
      <c r="AD1533" s="93">
        <v>0</v>
      </c>
      <c r="AE1533" s="93">
        <v>0</v>
      </c>
      <c r="AF1533" s="93">
        <v>0</v>
      </c>
      <c r="AG1533" s="93"/>
      <c r="AH1533" s="93">
        <v>0</v>
      </c>
      <c r="AI1533" s="93">
        <v>0</v>
      </c>
      <c r="AJ1533" s="93">
        <v>0</v>
      </c>
      <c r="AK1533" s="93">
        <v>0</v>
      </c>
      <c r="AL1533" s="93">
        <v>0</v>
      </c>
      <c r="AM1533" s="49" t="s">
        <v>5559</v>
      </c>
      <c r="AN1533" s="49"/>
      <c r="AO1533" s="48" t="str" cm="1">
        <f t="array" ref="AO1533">IFERROR(_xlfn.IFS(
AQ1533="MPR ISSUE","PDH",
AQ1533="BSS Hardware Issue","BSS",
AQ1533="Sites strategiques, MLL, Pylone, etc.","ENVTECH",
AQ1533="AKTIVCO DEFAUT GE &amp; POWER Cabinet","AKTIVCO",
AQ1533="AKTIVCO Coupure ENEO &amp; Baisse de tension","AKTIVCO GRID ONLY",
AQ1533="Coupure ENEO &amp; Baisse de tension","IHS GRID ONLY",
AQ1533="Defaut GE &amp; POWER Cabinet","IHS",
AQ1533="Sharing","Partners",
AQ1533="Sites strategiques &amp; DataCenter","SST &amp; DC",
AQ1533="Exclu","Exclu",
AQ1533="SAT","SAT",
AQ1533="SPARE-ISSUE","SPARE-ISSUE",
AQ1533="Fiber CAmtel","TRANS_FO_CAMTEL",
AQ1533="Fiber AOF","Fiber AOF",
AQ1533="Projet OCM (HUAWEI)","TRAVAUX-HUAWEI",
AQ1533="Projet OCM (NOKIA)","TRAVAUX-NOKIA",
AQ1533="ACCESS-ISSUE","ACCESS-ISSUE",
AQ1533="Projet OCM (ZTE, NOKIA, autres projets)","TRAVAUX OCM",
AQ1533="No root CAuse","No root cause",
AQ1533="ODU HS","PDH",
AQ1533="IP &amp; VLAN","PDH",
AQ1533="Warehouse HUAWEI","SPARE-ISSUE",
AQ1533="SPARE-HS","SPARE-ISSUE",
AQ1533="Power Telco","BSS",AQ1533="no impacts","no impacts"
),"")</f>
        <v>No root cause</v>
      </c>
      <c r="AP1533" s="48" t="str" cm="1">
        <f t="array" ref="AP1533">IFERROR(_xlfn.IFS(
AQ1533="MPR ISSUE","TX ISSUE",
AQ1533="BSS Hardware Issue","RAN ISSUE",
AQ1533="Sites strategiques, MLL, Pylone, etc.","ENVTECH",
AQ1533="AKTIVCO DEFAUT GE &amp; POWER Cabinet","POWER ISSUE",
AQ1533="AKTIVCO Coupure ENEO &amp; Baisse de tension","POWER ISSUE",
AQ1533="Coupure ENEO &amp; Baisse de tension","POWER ISSUE",
AQ1533="Defaut GE &amp; POWER Cabinet","POWER ISSUE",
AQ1533="Sharing","POWER ISSUE",
AQ1533="Sites strategiques &amp; DataCenter","POWER ISSUE",
AQ1533="Exclu","Exclu",
AQ1533="SAT","TX ISSUE",
AQ1533="SPARE-ISSUE","SPARE-ISSUE",
AQ1533="Fiber CAmtel","TX ISSUE",
AQ1533="Fiber AOF","TX ISSUE",
AQ1533="Projet OCM (HUAWEI)","TRAVAUX-HUAWEI",
AQ1533="Projet OCM (NOKIA)","TRAVAUX -NOKIA",
AQ1533="ACCESS-ISSUE","ACCESS-ISSUE",
AQ1533="Projet OCM (ZTE, NOKIA, autres projets)","TRAVAUX OCM",
AQ1533="No root CAuse","No root cause",
AQ1533="ODU HS","TX ISSUE",
AQ1533="IP &amp; VLAN","TX ISSUE",
AQ1533="Warehouse HUAWEI","SPARE-ISSUE",
AQ1533="SPARE-HS","SPARE-ISSUE",
AQ1533="Power Telco","RAN ISSUE",AQ1533="no impacts","no impacts"
),"")</f>
        <v>No root cause</v>
      </c>
      <c r="AQ1533" s="67" t="s">
        <v>5344</v>
      </c>
      <c r="AR1533" s="48" t="str" cm="1">
        <f t="array" ref="AR1533">IFERROR(_xlfn.IFS(
AQ1533="MPR ISSUE","ACTIVE",
AQ1533="BSS Hardware Issue","ACTIVE",
AQ1533="Sites strategiques, MLL, Pylone, etc.","PASSIVE",
AQ1533="AKTIVCO DEFAUT GE &amp; POWER Cabinet","PASSIVE",
AQ1533="AKTIVCO Coupure ENEO &amp; Baisse de tension","PASSIVE",
AQ1533="Coupure ENEO &amp; Baisse de tension","PASSIVE",
AQ1533="Defaut GE &amp; POWER Cabinet","PASSIVE",
AQ1533="Sharing","PASSIVE",
AQ1533="Sites strategiques &amp; DataCenter","PASSIVE",
AQ1533="Exclu","Exclu",
AQ1533="SAT","ACTIVE",
AQ1533="SPARE-ISSUE","SPARE-ISSUE",
AQ1533="Fiber CAmtel","ACTIVE",
AQ1533="Fiber AOF","ACTIVE",
AQ1533="Projet OCM (HUAWEI)","PLANNED WORKS",
AQ1533="Projet OCM (NOKIA)","PLANNED WORKS",
AQ1533="ACCESS-ISSUE","ACCESS-ISSUE",
AQ1533="Projet OCM (ZTE, NOKIA, autres projets)","PLANNED WORKS",
AQ1533="No root CAuse","No root cause",
AQ1533="ODU HS","ACTIVE",
AQ1533="IP &amp; VLAN","ACTIVE",
AQ1533="Warehouse HUAWEI","SPARE-ISSUE",
AQ1533="SPARE-HS","SPARE-ISSUE",
AQ1533="Power Telco","ACTIVE", AQ1533="no impacts","no impacts"
),"")</f>
        <v>No root cause</v>
      </c>
      <c r="AS1533" s="92" t="s">
        <v>5537</v>
      </c>
      <c r="AT1533" s="98" t="s">
        <v>1919</v>
      </c>
      <c r="AV1533" s="17" t="s">
        <v>5537</v>
      </c>
      <c r="AW1533" s="7" t="s">
        <v>5537</v>
      </c>
      <c r="AX1533" s="6" t="s">
        <v>5537</v>
      </c>
      <c r="AY1533" s="7"/>
      <c r="AZ1533" s="3" t="s">
        <v>5537</v>
      </c>
      <c r="BA1533" s="18" t="s">
        <v>5537</v>
      </c>
      <c r="BB1533" s="18" t="s">
        <v>5537</v>
      </c>
      <c r="BC1533" s="18" t="s">
        <v>5537</v>
      </c>
      <c r="BD1533" s="18" t="s">
        <v>5537</v>
      </c>
      <c r="BE1533" s="18" t="s">
        <v>5537</v>
      </c>
      <c r="BF1533" s="18" t="s">
        <v>5537</v>
      </c>
      <c r="BG1533" s="18" t="s">
        <v>5537</v>
      </c>
      <c r="BH1533" s="18" t="s">
        <v>5537</v>
      </c>
      <c r="BI1533" s="18" t="s">
        <v>5537</v>
      </c>
      <c r="BJ1533" s="18" t="s">
        <v>5537</v>
      </c>
      <c r="BK1533" s="18" t="s">
        <v>5537</v>
      </c>
      <c r="BL1533" s="9" t="s">
        <v>5537</v>
      </c>
      <c r="BM1533" s="14" t="s">
        <v>5537</v>
      </c>
      <c r="BN1533" s="14" t="s">
        <v>5537</v>
      </c>
      <c r="BO1533" s="14" t="str">
        <f>_xlfn.XLOOKUP(B1533,'[4]cell downs 18042026 17h'!$B:$B,'[4]cell downs 18042026 17h'!$B:$B,"")</f>
        <v/>
      </c>
      <c r="BP1533" s="14" t="str">
        <f>_xlfn.XLOOKUP(B1533,'[5]Cells Huawei 19042026 15h'!$B:$B,'[5]Cells Huawei 19042026 15h'!$B:$B,"")</f>
        <v/>
      </c>
      <c r="BQ1533" s="9" t="str">
        <f>_xlfn.XLOOKUP(B1533,'[6]cells down 19042026 9H40'!$B:$B,'[6]cells down 19042026 9H40'!$B:$B,"")</f>
        <v/>
      </c>
      <c r="BR1533" s="9" t="s">
        <v>5537</v>
      </c>
      <c r="BS1533" s="9" t="s">
        <v>12</v>
      </c>
      <c r="BT1533" s="108"/>
    </row>
    <row r="1534" spans="1:72" s="9" customFormat="1" x14ac:dyDescent="0.35">
      <c r="A1534" s="1" t="s">
        <v>132</v>
      </c>
      <c r="B1534" s="8" t="s">
        <v>133</v>
      </c>
      <c r="C1534" s="3" t="str">
        <f>_xlfn.XLOOKUP(B1534,'[1]daily break down'!$D:$D,'[1]daily break down'!$E:$E,"")</f>
        <v>Douala</v>
      </c>
      <c r="D1534" s="1" t="s">
        <v>11</v>
      </c>
      <c r="E1534" s="1" t="s">
        <v>12</v>
      </c>
      <c r="F1534" s="3" t="s">
        <v>31</v>
      </c>
      <c r="G1534" s="1" t="s">
        <v>32</v>
      </c>
      <c r="H1534" s="34" t="str">
        <f>_xlfn.XLOOKUP(B1534,[2]CALCULATION!$B:$B,[2]CALCULATION!$H:$H,"")</f>
        <v>ZTE</v>
      </c>
      <c r="I1534" s="28">
        <v>0</v>
      </c>
      <c r="J1534" s="28">
        <v>0</v>
      </c>
      <c r="K1534" s="28">
        <v>0</v>
      </c>
      <c r="L1534" s="28">
        <v>0</v>
      </c>
      <c r="M1534" s="28">
        <v>0</v>
      </c>
      <c r="N1534" s="28">
        <v>0</v>
      </c>
      <c r="O1534" s="28">
        <v>0</v>
      </c>
      <c r="P1534" s="28">
        <v>0</v>
      </c>
      <c r="Q1534" s="28">
        <v>0</v>
      </c>
      <c r="R1534" s="28">
        <v>0</v>
      </c>
      <c r="S1534" s="93">
        <v>0</v>
      </c>
      <c r="T1534" s="93">
        <f>_xlfn.XLOOKUP(B1534,'[3]Nur des jours'!$B:$B,'[3]Nur des jours'!$U:$U,"")</f>
        <v>0</v>
      </c>
      <c r="U1534" s="93">
        <v>0</v>
      </c>
      <c r="V1534" s="93">
        <v>0</v>
      </c>
      <c r="W1534" s="93">
        <v>0</v>
      </c>
      <c r="X1534" s="93">
        <v>0</v>
      </c>
      <c r="Y1534" s="93">
        <v>0</v>
      </c>
      <c r="Z1534" s="93">
        <v>0</v>
      </c>
      <c r="AA1534" s="93">
        <v>0</v>
      </c>
      <c r="AB1534" s="93">
        <v>0</v>
      </c>
      <c r="AC1534" s="93">
        <f>_xlfn.XLOOKUP(B1534,'[3]Nur des jours'!$B:$B,'[3]Nur des jours'!$N:$N,"")</f>
        <v>0</v>
      </c>
      <c r="AD1534" s="93">
        <v>0</v>
      </c>
      <c r="AE1534" s="93">
        <v>0</v>
      </c>
      <c r="AF1534" s="93">
        <v>0</v>
      </c>
      <c r="AG1534" s="93"/>
      <c r="AH1534" s="93">
        <v>0</v>
      </c>
      <c r="AI1534" s="93">
        <v>0</v>
      </c>
      <c r="AJ1534" s="93">
        <v>0</v>
      </c>
      <c r="AK1534" s="93">
        <v>0</v>
      </c>
      <c r="AL1534" s="93">
        <v>0</v>
      </c>
      <c r="AM1534" s="49" t="s">
        <v>5559</v>
      </c>
      <c r="AN1534" s="49"/>
      <c r="AO1534" s="48" t="str" cm="1">
        <f t="array" ref="AO1534">IFERROR(_xlfn.IFS(
AQ1534="MPR ISSUE","PDH",
AQ1534="BSS Hardware Issue","BSS",
AQ1534="Sites strategiques, MLL, Pylone, etc.","ENVTECH",
AQ1534="AKTIVCO DEFAUT GE &amp; POWER Cabinet","AKTIVCO",
AQ1534="AKTIVCO Coupure ENEO &amp; Baisse de tension","AKTIVCO GRID ONLY",
AQ1534="Coupure ENEO &amp; Baisse de tension","IHS GRID ONLY",
AQ1534="Defaut GE &amp; POWER Cabinet","IHS",
AQ1534="Sharing","Partners",
AQ1534="Sites strategiques &amp; DataCenter","SST &amp; DC",
AQ1534="Exclu","Exclu",
AQ1534="SAT","SAT",
AQ1534="SPARE-ISSUE","SPARE-ISSUE",
AQ1534="Fiber CAmtel","TRANS_FO_CAMTEL",
AQ1534="Fiber AOF","Fiber AOF",
AQ1534="Projet OCM (HUAWEI)","TRAVAUX-HUAWEI",
AQ1534="Projet OCM (NOKIA)","TRAVAUX-NOKIA",
AQ1534="ACCESS-ISSUE","ACCESS-ISSUE",
AQ1534="Projet OCM (ZTE, NOKIA, autres projets)","TRAVAUX OCM",
AQ1534="No root CAuse","No root cause",
AQ1534="ODU HS","PDH",
AQ1534="IP &amp; VLAN","PDH",
AQ1534="Warehouse HUAWEI","SPARE-ISSUE",
AQ1534="SPARE-HS","SPARE-ISSUE",
AQ1534="Power Telco","BSS",AQ1534="no impacts","no impacts"
),"")</f>
        <v>No root cause</v>
      </c>
      <c r="AP1534" s="48" t="str" cm="1">
        <f t="array" ref="AP1534">IFERROR(_xlfn.IFS(
AQ1534="MPR ISSUE","TX ISSUE",
AQ1534="BSS Hardware Issue","RAN ISSUE",
AQ1534="Sites strategiques, MLL, Pylone, etc.","ENVTECH",
AQ1534="AKTIVCO DEFAUT GE &amp; POWER Cabinet","POWER ISSUE",
AQ1534="AKTIVCO Coupure ENEO &amp; Baisse de tension","POWER ISSUE",
AQ1534="Coupure ENEO &amp; Baisse de tension","POWER ISSUE",
AQ1534="Defaut GE &amp; POWER Cabinet","POWER ISSUE",
AQ1534="Sharing","POWER ISSUE",
AQ1534="Sites strategiques &amp; DataCenter","POWER ISSUE",
AQ1534="Exclu","Exclu",
AQ1534="SAT","TX ISSUE",
AQ1534="SPARE-ISSUE","SPARE-ISSUE",
AQ1534="Fiber CAmtel","TX ISSUE",
AQ1534="Fiber AOF","TX ISSUE",
AQ1534="Projet OCM (HUAWEI)","TRAVAUX-HUAWEI",
AQ1534="Projet OCM (NOKIA)","TRAVAUX -NOKIA",
AQ1534="ACCESS-ISSUE","ACCESS-ISSUE",
AQ1534="Projet OCM (ZTE, NOKIA, autres projets)","TRAVAUX OCM",
AQ1534="No root CAuse","No root cause",
AQ1534="ODU HS","TX ISSUE",
AQ1534="IP &amp; VLAN","TX ISSUE",
AQ1534="Warehouse HUAWEI","SPARE-ISSUE",
AQ1534="SPARE-HS","SPARE-ISSUE",
AQ1534="Power Telco","RAN ISSUE",AQ1534="no impacts","no impacts"
),"")</f>
        <v>No root cause</v>
      </c>
      <c r="AQ1534" s="127" t="s">
        <v>5344</v>
      </c>
      <c r="AR1534" s="48" t="str" cm="1">
        <f t="array" ref="AR1534">IFERROR(_xlfn.IFS(
AQ1534="MPR ISSUE","ACTIVE",
AQ1534="BSS Hardware Issue","ACTIVE",
AQ1534="Sites strategiques, MLL, Pylone, etc.","PASSIVE",
AQ1534="AKTIVCO DEFAUT GE &amp; POWER Cabinet","PASSIVE",
AQ1534="AKTIVCO Coupure ENEO &amp; Baisse de tension","PASSIVE",
AQ1534="Coupure ENEO &amp; Baisse de tension","PASSIVE",
AQ1534="Defaut GE &amp; POWER Cabinet","PASSIVE",
AQ1534="Sharing","PASSIVE",
AQ1534="Sites strategiques &amp; DataCenter","PASSIVE",
AQ1534="Exclu","Exclu",
AQ1534="SAT","ACTIVE",
AQ1534="SPARE-ISSUE","SPARE-ISSUE",
AQ1534="Fiber CAmtel","ACTIVE",
AQ1534="Fiber AOF","ACTIVE",
AQ1534="Projet OCM (HUAWEI)","PLANNED WORKS",
AQ1534="Projet OCM (NOKIA)","PLANNED WORKS",
AQ1534="ACCESS-ISSUE","ACCESS-ISSUE",
AQ1534="Projet OCM (ZTE, NOKIA, autres projets)","PLANNED WORKS",
AQ1534="No root CAuse","No root cause",
AQ1534="ODU HS","ACTIVE",
AQ1534="IP &amp; VLAN","ACTIVE",
AQ1534="Warehouse HUAWEI","SPARE-ISSUE",
AQ1534="SPARE-HS","SPARE-ISSUE",
AQ1534="Power Telco","ACTIVE", AQ1534="no impacts","no impacts"
),"")</f>
        <v>No root cause</v>
      </c>
      <c r="AS1534" s="92" t="s">
        <v>5537</v>
      </c>
      <c r="AT1534" s="98" t="s">
        <v>133</v>
      </c>
      <c r="AV1534" s="17" t="s">
        <v>5537</v>
      </c>
      <c r="AW1534" s="7" t="s">
        <v>5537</v>
      </c>
      <c r="AX1534" s="6" t="s">
        <v>5537</v>
      </c>
      <c r="AY1534" s="7"/>
      <c r="AZ1534" s="3" t="s">
        <v>5537</v>
      </c>
      <c r="BA1534" s="18" t="s">
        <v>5537</v>
      </c>
      <c r="BB1534" s="18" t="s">
        <v>5537</v>
      </c>
      <c r="BC1534" s="18" t="s">
        <v>5537</v>
      </c>
      <c r="BD1534" s="18" t="s">
        <v>5537</v>
      </c>
      <c r="BE1534" s="18" t="s">
        <v>5537</v>
      </c>
      <c r="BF1534" s="18" t="s">
        <v>5537</v>
      </c>
      <c r="BG1534" s="18" t="s">
        <v>5537</v>
      </c>
      <c r="BH1534" s="18" t="s">
        <v>5537</v>
      </c>
      <c r="BI1534" s="18" t="s">
        <v>5537</v>
      </c>
      <c r="BJ1534" s="18" t="s">
        <v>5537</v>
      </c>
      <c r="BK1534" s="18" t="s">
        <v>5537</v>
      </c>
      <c r="BL1534" s="9" t="s">
        <v>5537</v>
      </c>
      <c r="BM1534" s="14" t="s">
        <v>5537</v>
      </c>
      <c r="BN1534" s="14" t="s">
        <v>5537</v>
      </c>
      <c r="BO1534" s="14" t="str">
        <f>_xlfn.XLOOKUP(B1534,'[4]cell downs 18042026 17h'!$B:$B,'[4]cell downs 18042026 17h'!$B:$B,"")</f>
        <v/>
      </c>
      <c r="BP1534" s="14" t="str">
        <f>_xlfn.XLOOKUP(B1534,'[5]Cells Huawei 19042026 15h'!$B:$B,'[5]Cells Huawei 19042026 15h'!$B:$B,"")</f>
        <v/>
      </c>
      <c r="BQ1534" s="9" t="str">
        <f>_xlfn.XLOOKUP(B1534,'[6]cells down 19042026 9H40'!$B:$B,'[6]cells down 19042026 9H40'!$B:$B,"")</f>
        <v/>
      </c>
      <c r="BR1534" s="9" t="s">
        <v>133</v>
      </c>
      <c r="BS1534" s="9" t="s">
        <v>594</v>
      </c>
      <c r="BT1534" s="108"/>
    </row>
    <row r="1535" spans="1:72" s="9" customFormat="1" x14ac:dyDescent="0.35">
      <c r="A1535" s="1" t="s">
        <v>1941</v>
      </c>
      <c r="B1535" s="8" t="s">
        <v>1942</v>
      </c>
      <c r="C1535" s="3" t="str">
        <f>_xlfn.XLOOKUP(B1535,'[1]daily break down'!$D:$D,'[1]daily break down'!$E:$E,"")</f>
        <v>Douala</v>
      </c>
      <c r="D1535" s="1" t="s">
        <v>11</v>
      </c>
      <c r="E1535" s="1" t="s">
        <v>5516</v>
      </c>
      <c r="F1535" s="3" t="s">
        <v>31</v>
      </c>
      <c r="G1535" s="1" t="s">
        <v>32</v>
      </c>
      <c r="H1535" s="34" t="str">
        <f>_xlfn.XLOOKUP(B1535,[2]CALCULATION!$B:$B,[2]CALCULATION!$H:$H,"")</f>
        <v>ZTE</v>
      </c>
      <c r="I1535" s="28">
        <v>0</v>
      </c>
      <c r="J1535" s="28">
        <v>0.72301623990891328</v>
      </c>
      <c r="K1535" s="28">
        <v>0</v>
      </c>
      <c r="L1535" s="28">
        <v>5.7412900611529185</v>
      </c>
      <c r="M1535" s="28">
        <v>0</v>
      </c>
      <c r="N1535" s="28">
        <v>0</v>
      </c>
      <c r="O1535" s="28">
        <v>0.72323026084872188</v>
      </c>
      <c r="P1535" s="28">
        <v>1.3597107007616307</v>
      </c>
      <c r="Q1535" s="28">
        <v>3.7495755251360459</v>
      </c>
      <c r="R1535" s="28">
        <v>0</v>
      </c>
      <c r="S1535" s="93">
        <v>5.0546930511681261</v>
      </c>
      <c r="T1535" s="93">
        <f>_xlfn.XLOOKUP(B1535,'[3]Nur des jours'!$B:$B,'[3]Nur des jours'!$U:$U,"")</f>
        <v>0</v>
      </c>
      <c r="U1535" s="93">
        <v>2.1617363376166052</v>
      </c>
      <c r="V1535" s="93">
        <v>0</v>
      </c>
      <c r="W1535" s="93">
        <v>0</v>
      </c>
      <c r="X1535" s="93">
        <v>0</v>
      </c>
      <c r="Y1535" s="93">
        <v>0</v>
      </c>
      <c r="Z1535" s="93">
        <v>9.3796103677450464</v>
      </c>
      <c r="AA1535" s="93">
        <v>0</v>
      </c>
      <c r="AB1535" s="93">
        <v>0</v>
      </c>
      <c r="AC1535" s="93">
        <f>_xlfn.XLOOKUP(B1535,'[3]Nur des jours'!$B:$B,'[3]Nur des jours'!$N:$N,"")</f>
        <v>0</v>
      </c>
      <c r="AD1535" s="93">
        <v>0</v>
      </c>
      <c r="AE1535" s="93">
        <v>0</v>
      </c>
      <c r="AF1535" s="93">
        <v>0</v>
      </c>
      <c r="AG1535" s="93"/>
      <c r="AH1535" s="93">
        <v>0</v>
      </c>
      <c r="AI1535" s="93">
        <v>0</v>
      </c>
      <c r="AJ1535" s="93">
        <v>0</v>
      </c>
      <c r="AK1535" s="93">
        <v>0</v>
      </c>
      <c r="AL1535" s="93">
        <v>0</v>
      </c>
      <c r="AM1535" s="49" t="s">
        <v>5559</v>
      </c>
      <c r="AN1535" s="49"/>
      <c r="AO1535" s="48" t="str" cm="1">
        <f t="array" ref="AO1535">IFERROR(_xlfn.IFS(
AQ1535="MPR ISSUE","PDH",
AQ1535="BSS Hardware Issue","BSS",
AQ1535="Sites strategiques, MLL, Pylone, etc.","ENVTECH",
AQ1535="AKTIVCO DEFAUT GE &amp; POWER Cabinet","AKTIVCO",
AQ1535="AKTIVCO Coupure ENEO &amp; Baisse de tension","AKTIVCO GRID ONLY",
AQ1535="Coupure ENEO &amp; Baisse de tension","IHS GRID ONLY",
AQ1535="Defaut GE &amp; POWER Cabinet","IHS",
AQ1535="Sharing","Partners",
AQ1535="Sites strategiques &amp; DataCenter","SST &amp; DC",
AQ1535="Exclu","Exclu",
AQ1535="SAT","SAT",
AQ1535="SPARE-ISSUE","SPARE-ISSUE",
AQ1535="Fiber CAmtel","TRANS_FO_CAMTEL",
AQ1535="Fiber AOF","Fiber AOF",
AQ1535="Projet OCM (HUAWEI)","TRAVAUX-HUAWEI",
AQ1535="Projet OCM (NOKIA)","TRAVAUX-NOKIA",
AQ1535="ACCESS-ISSUE","ACCESS-ISSUE",
AQ1535="Projet OCM (ZTE, NOKIA, autres projets)","TRAVAUX OCM",
AQ1535="No root CAuse","No root cause",
AQ1535="ODU HS","PDH",
AQ1535="IP &amp; VLAN","PDH",
AQ1535="Warehouse HUAWEI","SPARE-ISSUE",
AQ1535="SPARE-HS","SPARE-ISSUE",
AQ1535="Power Telco","BSS",AQ1535="no impacts","no impacts"
),"")</f>
        <v>No root cause</v>
      </c>
      <c r="AP1535" s="48" t="str" cm="1">
        <f t="array" ref="AP1535">IFERROR(_xlfn.IFS(
AQ1535="MPR ISSUE","TX ISSUE",
AQ1535="BSS Hardware Issue","RAN ISSUE",
AQ1535="Sites strategiques, MLL, Pylone, etc.","ENVTECH",
AQ1535="AKTIVCO DEFAUT GE &amp; POWER Cabinet","POWER ISSUE",
AQ1535="AKTIVCO Coupure ENEO &amp; Baisse de tension","POWER ISSUE",
AQ1535="Coupure ENEO &amp; Baisse de tension","POWER ISSUE",
AQ1535="Defaut GE &amp; POWER Cabinet","POWER ISSUE",
AQ1535="Sharing","POWER ISSUE",
AQ1535="Sites strategiques &amp; DataCenter","POWER ISSUE",
AQ1535="Exclu","Exclu",
AQ1535="SAT","TX ISSUE",
AQ1535="SPARE-ISSUE","SPARE-ISSUE",
AQ1535="Fiber CAmtel","TX ISSUE",
AQ1535="Fiber AOF","TX ISSUE",
AQ1535="Projet OCM (HUAWEI)","TRAVAUX-HUAWEI",
AQ1535="Projet OCM (NOKIA)","TRAVAUX -NOKIA",
AQ1535="ACCESS-ISSUE","ACCESS-ISSUE",
AQ1535="Projet OCM (ZTE, NOKIA, autres projets)","TRAVAUX OCM",
AQ1535="No root CAuse","No root cause",
AQ1535="ODU HS","TX ISSUE",
AQ1535="IP &amp; VLAN","TX ISSUE",
AQ1535="Warehouse HUAWEI","SPARE-ISSUE",
AQ1535="SPARE-HS","SPARE-ISSUE",
AQ1535="Power Telco","RAN ISSUE",AQ1535="no impacts","no impacts"
),"")</f>
        <v>No root cause</v>
      </c>
      <c r="AQ1535" s="127" t="s">
        <v>5344</v>
      </c>
      <c r="AR1535" s="48" t="str" cm="1">
        <f t="array" ref="AR1535">IFERROR(_xlfn.IFS(
AQ1535="MPR ISSUE","ACTIVE",
AQ1535="BSS Hardware Issue","ACTIVE",
AQ1535="Sites strategiques, MLL, Pylone, etc.","PASSIVE",
AQ1535="AKTIVCO DEFAUT GE &amp; POWER Cabinet","PASSIVE",
AQ1535="AKTIVCO Coupure ENEO &amp; Baisse de tension","PASSIVE",
AQ1535="Coupure ENEO &amp; Baisse de tension","PASSIVE",
AQ1535="Defaut GE &amp; POWER Cabinet","PASSIVE",
AQ1535="Sharing","PASSIVE",
AQ1535="Sites strategiques &amp; DataCenter","PASSIVE",
AQ1535="Exclu","Exclu",
AQ1535="SAT","ACTIVE",
AQ1535="SPARE-ISSUE","SPARE-ISSUE",
AQ1535="Fiber CAmtel","ACTIVE",
AQ1535="Fiber AOF","ACTIVE",
AQ1535="Projet OCM (HUAWEI)","PLANNED WORKS",
AQ1535="Projet OCM (NOKIA)","PLANNED WORKS",
AQ1535="ACCESS-ISSUE","ACCESS-ISSUE",
AQ1535="Projet OCM (ZTE, NOKIA, autres projets)","PLANNED WORKS",
AQ1535="No root CAuse","No root cause",
AQ1535="ODU HS","ACTIVE",
AQ1535="IP &amp; VLAN","ACTIVE",
AQ1535="Warehouse HUAWEI","SPARE-ISSUE",
AQ1535="SPARE-HS","SPARE-ISSUE",
AQ1535="Power Telco","ACTIVE", AQ1535="no impacts","no impacts"
),"")</f>
        <v>No root cause</v>
      </c>
      <c r="AS1535" s="92" t="s">
        <v>5537</v>
      </c>
      <c r="AT1535" s="98" t="s">
        <v>1942</v>
      </c>
      <c r="AV1535" s="17" t="s">
        <v>5537</v>
      </c>
      <c r="AW1535" s="7" t="s">
        <v>5537</v>
      </c>
      <c r="AX1535" s="6" t="s">
        <v>5537</v>
      </c>
      <c r="AY1535" s="7"/>
      <c r="AZ1535" s="3" t="s">
        <v>5537</v>
      </c>
      <c r="BA1535" s="18" t="s">
        <v>5537</v>
      </c>
      <c r="BB1535" s="18" t="s">
        <v>5537</v>
      </c>
      <c r="BC1535" s="18" t="s">
        <v>5537</v>
      </c>
      <c r="BD1535" s="18" t="s">
        <v>5537</v>
      </c>
      <c r="BE1535" s="18" t="s">
        <v>5537</v>
      </c>
      <c r="BF1535" s="18" t="s">
        <v>5537</v>
      </c>
      <c r="BG1535" s="18" t="s">
        <v>5537</v>
      </c>
      <c r="BH1535" s="18" t="s">
        <v>5537</v>
      </c>
      <c r="BI1535" s="18" t="s">
        <v>5537</v>
      </c>
      <c r="BJ1535" s="18" t="s">
        <v>5537</v>
      </c>
      <c r="BK1535" s="18" t="s">
        <v>5537</v>
      </c>
      <c r="BL1535" s="9" t="s">
        <v>5537</v>
      </c>
      <c r="BM1535" s="14" t="s">
        <v>5537</v>
      </c>
      <c r="BN1535" s="14" t="s">
        <v>5537</v>
      </c>
      <c r="BO1535" s="14" t="str">
        <f>_xlfn.XLOOKUP(B1535,'[4]cell downs 18042026 17h'!$B:$B,'[4]cell downs 18042026 17h'!$B:$B,"")</f>
        <v/>
      </c>
      <c r="BP1535" s="14" t="str">
        <f>_xlfn.XLOOKUP(B1535,'[5]Cells Huawei 19042026 15h'!$B:$B,'[5]Cells Huawei 19042026 15h'!$B:$B,"")</f>
        <v/>
      </c>
      <c r="BQ1535" s="9" t="str">
        <f>_xlfn.XLOOKUP(B1535,'[6]cells down 19042026 9H40'!$B:$B,'[6]cells down 19042026 9H40'!$B:$B,"")</f>
        <v/>
      </c>
      <c r="BR1535" s="9" t="s">
        <v>5537</v>
      </c>
      <c r="BS1535" s="9" t="s">
        <v>12</v>
      </c>
      <c r="BT1535" s="108"/>
    </row>
    <row r="1536" spans="1:72" s="9" customFormat="1" x14ac:dyDescent="0.35">
      <c r="A1536" s="1" t="s">
        <v>2445</v>
      </c>
      <c r="B1536" s="1" t="s">
        <v>2446</v>
      </c>
      <c r="C1536" s="3" t="str">
        <f>_xlfn.XLOOKUP(B1536,'[1]daily break down'!$D:$D,'[1]daily break down'!$E:$E,"")</f>
        <v>Douala</v>
      </c>
      <c r="D1536" s="1" t="s">
        <v>11</v>
      </c>
      <c r="E1536" s="1" t="s">
        <v>12</v>
      </c>
      <c r="F1536" s="3" t="s">
        <v>31</v>
      </c>
      <c r="G1536" s="1" t="s">
        <v>32</v>
      </c>
      <c r="H1536" s="34" t="str">
        <f>_xlfn.XLOOKUP(B1536,[2]CALCULATION!$B:$B,[2]CALCULATION!$H:$H,"")</f>
        <v>ZTE</v>
      </c>
      <c r="I1536" s="28">
        <v>11.697885187753437</v>
      </c>
      <c r="J1536" s="28">
        <v>22.335813836025714</v>
      </c>
      <c r="K1536" s="28">
        <v>9.3552833209201189</v>
      </c>
      <c r="L1536" s="28">
        <v>1.2422845451198943</v>
      </c>
      <c r="M1536" s="28">
        <v>17.856801442786495</v>
      </c>
      <c r="N1536" s="28">
        <v>0</v>
      </c>
      <c r="O1536" s="28">
        <v>0</v>
      </c>
      <c r="P1536" s="28">
        <v>0</v>
      </c>
      <c r="Q1536" s="28">
        <v>0</v>
      </c>
      <c r="R1536" s="28">
        <v>0</v>
      </c>
      <c r="S1536" s="93">
        <v>0</v>
      </c>
      <c r="T1536" s="93">
        <f>_xlfn.XLOOKUP(B1536,'[3]Nur des jours'!$B:$B,'[3]Nur des jours'!$U:$U,"")</f>
        <v>0</v>
      </c>
      <c r="U1536" s="93">
        <v>0</v>
      </c>
      <c r="V1536" s="93">
        <v>0</v>
      </c>
      <c r="W1536" s="93">
        <v>0</v>
      </c>
      <c r="X1536" s="93">
        <v>0</v>
      </c>
      <c r="Y1536" s="93">
        <v>0</v>
      </c>
      <c r="Z1536" s="93">
        <v>0</v>
      </c>
      <c r="AA1536" s="93">
        <v>0</v>
      </c>
      <c r="AB1536" s="93">
        <v>0</v>
      </c>
      <c r="AC1536" s="93">
        <f>_xlfn.XLOOKUP(B1536,'[3]Nur des jours'!$B:$B,'[3]Nur des jours'!$N:$N,"")</f>
        <v>0</v>
      </c>
      <c r="AD1536" s="93">
        <v>0</v>
      </c>
      <c r="AE1536" s="93">
        <v>0</v>
      </c>
      <c r="AF1536" s="93">
        <v>0</v>
      </c>
      <c r="AG1536" s="93"/>
      <c r="AH1536" s="93">
        <v>0</v>
      </c>
      <c r="AI1536" s="93">
        <v>0</v>
      </c>
      <c r="AJ1536" s="93">
        <v>0</v>
      </c>
      <c r="AK1536" s="93">
        <v>0</v>
      </c>
      <c r="AL1536" s="93">
        <v>0</v>
      </c>
      <c r="AM1536" s="49" t="s">
        <v>5559</v>
      </c>
      <c r="AN1536" s="49"/>
      <c r="AO1536" s="48" t="str" cm="1">
        <f t="array" ref="AO1536">IFERROR(_xlfn.IFS(
AQ1536="MPR ISSUE","PDH",
AQ1536="BSS Hardware Issue","BSS",
AQ1536="Sites strategiques, MLL, Pylone, etc.","ENVTECH",
AQ1536="AKTIVCO DEFAUT GE &amp; POWER Cabinet","AKTIVCO",
AQ1536="AKTIVCO Coupure ENEO &amp; Baisse de tension","AKTIVCO GRID ONLY",
AQ1536="Coupure ENEO &amp; Baisse de tension","IHS GRID ONLY",
AQ1536="Defaut GE &amp; POWER Cabinet","IHS",
AQ1536="Sharing","Partners",
AQ1536="Sites strategiques &amp; DataCenter","SST &amp; DC",
AQ1536="Exclu","Exclu",
AQ1536="SAT","SAT",
AQ1536="SPARE-ISSUE","SPARE-ISSUE",
AQ1536="Fiber CAmtel","TRANS_FO_CAMTEL",
AQ1536="Fiber AOF","Fiber AOF",
AQ1536="Projet OCM (HUAWEI)","TRAVAUX-HUAWEI",
AQ1536="Projet OCM (NOKIA)","TRAVAUX-NOKIA",
AQ1536="ACCESS-ISSUE","ACCESS-ISSUE",
AQ1536="Projet OCM (ZTE, NOKIA, autres projets)","TRAVAUX OCM",
AQ1536="No root CAuse","No root cause",
AQ1536="ODU HS","PDH",
AQ1536="IP &amp; VLAN","PDH",
AQ1536="Warehouse HUAWEI","SPARE-ISSUE",
AQ1536="SPARE-HS","SPARE-ISSUE",
AQ1536="Power Telco","BSS",AQ1536="no impacts","no impacts"
),"")</f>
        <v>No root cause</v>
      </c>
      <c r="AP1536" s="48" t="str" cm="1">
        <f t="array" ref="AP1536">IFERROR(_xlfn.IFS(
AQ1536="MPR ISSUE","TX ISSUE",
AQ1536="BSS Hardware Issue","RAN ISSUE",
AQ1536="Sites strategiques, MLL, Pylone, etc.","ENVTECH",
AQ1536="AKTIVCO DEFAUT GE &amp; POWER Cabinet","POWER ISSUE",
AQ1536="AKTIVCO Coupure ENEO &amp; Baisse de tension","POWER ISSUE",
AQ1536="Coupure ENEO &amp; Baisse de tension","POWER ISSUE",
AQ1536="Defaut GE &amp; POWER Cabinet","POWER ISSUE",
AQ1536="Sharing","POWER ISSUE",
AQ1536="Sites strategiques &amp; DataCenter","POWER ISSUE",
AQ1536="Exclu","Exclu",
AQ1536="SAT","TX ISSUE",
AQ1536="SPARE-ISSUE","SPARE-ISSUE",
AQ1536="Fiber CAmtel","TX ISSUE",
AQ1536="Fiber AOF","TX ISSUE",
AQ1536="Projet OCM (HUAWEI)","TRAVAUX-HUAWEI",
AQ1536="Projet OCM (NOKIA)","TRAVAUX -NOKIA",
AQ1536="ACCESS-ISSUE","ACCESS-ISSUE",
AQ1536="Projet OCM (ZTE, NOKIA, autres projets)","TRAVAUX OCM",
AQ1536="No root CAuse","No root cause",
AQ1536="ODU HS","TX ISSUE",
AQ1536="IP &amp; VLAN","TX ISSUE",
AQ1536="Warehouse HUAWEI","SPARE-ISSUE",
AQ1536="SPARE-HS","SPARE-ISSUE",
AQ1536="Power Telco","RAN ISSUE",AQ1536="no impacts","no impacts"
),"")</f>
        <v>No root cause</v>
      </c>
      <c r="AQ1536" s="127" t="s">
        <v>5344</v>
      </c>
      <c r="AR1536" s="48" t="str" cm="1">
        <f t="array" ref="AR1536">IFERROR(_xlfn.IFS(
AQ1536="MPR ISSUE","ACTIVE",
AQ1536="BSS Hardware Issue","ACTIVE",
AQ1536="Sites strategiques, MLL, Pylone, etc.","PASSIVE",
AQ1536="AKTIVCO DEFAUT GE &amp; POWER Cabinet","PASSIVE",
AQ1536="AKTIVCO Coupure ENEO &amp; Baisse de tension","PASSIVE",
AQ1536="Coupure ENEO &amp; Baisse de tension","PASSIVE",
AQ1536="Defaut GE &amp; POWER Cabinet","PASSIVE",
AQ1536="Sharing","PASSIVE",
AQ1536="Sites strategiques &amp; DataCenter","PASSIVE",
AQ1536="Exclu","Exclu",
AQ1536="SAT","ACTIVE",
AQ1536="SPARE-ISSUE","SPARE-ISSUE",
AQ1536="Fiber CAmtel","ACTIVE",
AQ1536="Fiber AOF","ACTIVE",
AQ1536="Projet OCM (HUAWEI)","PLANNED WORKS",
AQ1536="Projet OCM (NOKIA)","PLANNED WORKS",
AQ1536="ACCESS-ISSUE","ACCESS-ISSUE",
AQ1536="Projet OCM (ZTE, NOKIA, autres projets)","PLANNED WORKS",
AQ1536="No root CAuse","No root cause",
AQ1536="ODU HS","ACTIVE",
AQ1536="IP &amp; VLAN","ACTIVE",
AQ1536="Warehouse HUAWEI","SPARE-ISSUE",
AQ1536="SPARE-HS","SPARE-ISSUE",
AQ1536="Power Telco","ACTIVE", AQ1536="no impacts","no impacts"
),"")</f>
        <v>No root cause</v>
      </c>
      <c r="AS1536" s="92" t="s">
        <v>5537</v>
      </c>
      <c r="AT1536" s="98" t="s">
        <v>2446</v>
      </c>
      <c r="AV1536" s="17" t="s">
        <v>5537</v>
      </c>
      <c r="AW1536" s="7" t="s">
        <v>5537</v>
      </c>
      <c r="AX1536" s="6" t="s">
        <v>5537</v>
      </c>
      <c r="AY1536" s="7"/>
      <c r="AZ1536" s="3" t="s">
        <v>5537</v>
      </c>
      <c r="BA1536" s="18" t="s">
        <v>5537</v>
      </c>
      <c r="BB1536" s="18" t="s">
        <v>5537</v>
      </c>
      <c r="BC1536" s="18" t="s">
        <v>5537</v>
      </c>
      <c r="BD1536" s="18" t="s">
        <v>5537</v>
      </c>
      <c r="BE1536" s="18" t="s">
        <v>5537</v>
      </c>
      <c r="BF1536" s="18" t="s">
        <v>5537</v>
      </c>
      <c r="BG1536" s="18" t="s">
        <v>5537</v>
      </c>
      <c r="BH1536" s="18" t="s">
        <v>5537</v>
      </c>
      <c r="BI1536" s="18" t="s">
        <v>5537</v>
      </c>
      <c r="BJ1536" s="18" t="s">
        <v>5537</v>
      </c>
      <c r="BK1536" s="18" t="s">
        <v>5537</v>
      </c>
      <c r="BL1536" s="9" t="s">
        <v>5537</v>
      </c>
      <c r="BM1536" s="14" t="s">
        <v>5537</v>
      </c>
      <c r="BN1536" s="14" t="s">
        <v>5537</v>
      </c>
      <c r="BO1536" s="14" t="str">
        <f>_xlfn.XLOOKUP(B1536,'[4]cell downs 18042026 17h'!$B:$B,'[4]cell downs 18042026 17h'!$B:$B,"")</f>
        <v/>
      </c>
      <c r="BP1536" s="14" t="str">
        <f>_xlfn.XLOOKUP(B1536,'[5]Cells Huawei 19042026 15h'!$B:$B,'[5]Cells Huawei 19042026 15h'!$B:$B,"")</f>
        <v/>
      </c>
      <c r="BQ1536" s="9" t="str">
        <f>_xlfn.XLOOKUP(B1536,'[6]cells down 19042026 9H40'!$B:$B,'[6]cells down 19042026 9H40'!$B:$B,"")</f>
        <v/>
      </c>
      <c r="BR1536" s="9" t="s">
        <v>2446</v>
      </c>
      <c r="BS1536" s="9" t="s">
        <v>594</v>
      </c>
      <c r="BT1536" s="108"/>
    </row>
    <row r="1537" spans="1:72" s="9" customFormat="1" x14ac:dyDescent="0.35">
      <c r="A1537" s="1" t="s">
        <v>1036</v>
      </c>
      <c r="B1537" s="1" t="s">
        <v>1037</v>
      </c>
      <c r="C1537" s="3" t="str">
        <f>_xlfn.XLOOKUP(B1537,'[1]daily break down'!$D:$D,'[1]daily break down'!$E:$E,"")</f>
        <v>NGAOUNDERE</v>
      </c>
      <c r="D1537" s="1" t="s">
        <v>21</v>
      </c>
      <c r="E1537" s="1" t="s">
        <v>122</v>
      </c>
      <c r="F1537" s="3" t="s">
        <v>90</v>
      </c>
      <c r="G1537" s="1" t="s">
        <v>1038</v>
      </c>
      <c r="H1537" s="33" t="str">
        <f>_xlfn.XLOOKUP(B1537,[2]CALCULATION!$B:$B,[2]CALCULATION!$H:$H,"")</f>
        <v>NOKIA</v>
      </c>
      <c r="I1537" s="28">
        <v>4.621675184700071</v>
      </c>
      <c r="J1537" s="28">
        <v>4.6215681742301671</v>
      </c>
      <c r="K1537" s="28">
        <v>4.6214611637602614</v>
      </c>
      <c r="L1537" s="28">
        <v>4.621621679465119</v>
      </c>
      <c r="M1537" s="28">
        <v>4.6215146689952142</v>
      </c>
      <c r="N1537" s="28">
        <v>4.6218892056398797</v>
      </c>
      <c r="O1537" s="28">
        <v>4.6218357004049269</v>
      </c>
      <c r="P1537" s="28">
        <v>4.6217821951699758</v>
      </c>
      <c r="Q1537" s="28">
        <v>4.6213541532903575</v>
      </c>
      <c r="R1537" s="28">
        <v>4.6217286899350229</v>
      </c>
      <c r="S1537" s="93">
        <v>4.6218357004049269</v>
      </c>
      <c r="T1537" s="93">
        <f>_xlfn.XLOOKUP(B1537,'[3]Nur des jours'!$B:$B,'[3]Nur des jours'!$U:$U,"")</f>
        <v>0</v>
      </c>
      <c r="U1537" s="93">
        <v>0</v>
      </c>
      <c r="V1537" s="93">
        <v>0</v>
      </c>
      <c r="W1537" s="93">
        <v>0</v>
      </c>
      <c r="X1537" s="93">
        <v>0</v>
      </c>
      <c r="Y1537" s="93">
        <v>0</v>
      </c>
      <c r="Z1537" s="93">
        <v>0</v>
      </c>
      <c r="AA1537" s="93">
        <v>0</v>
      </c>
      <c r="AB1537" s="93">
        <v>0</v>
      </c>
      <c r="AC1537" s="93">
        <f>_xlfn.XLOOKUP(B1537,'[3]Nur des jours'!$B:$B,'[3]Nur des jours'!$N:$N,"")</f>
        <v>0</v>
      </c>
      <c r="AD1537" s="93">
        <v>0</v>
      </c>
      <c r="AE1537" s="93">
        <v>0</v>
      </c>
      <c r="AF1537" s="93">
        <v>0</v>
      </c>
      <c r="AG1537" s="93"/>
      <c r="AH1537" s="93">
        <v>0</v>
      </c>
      <c r="AI1537" s="93">
        <v>0</v>
      </c>
      <c r="AJ1537" s="93">
        <v>0</v>
      </c>
      <c r="AK1537" s="93">
        <v>0</v>
      </c>
      <c r="AL1537" s="93">
        <v>0</v>
      </c>
      <c r="AM1537" s="49" t="s">
        <v>5559</v>
      </c>
      <c r="AN1537" s="49"/>
      <c r="AO1537" s="48" t="str" cm="1">
        <f t="array" ref="AO1537">IFERROR(_xlfn.IFS(
AQ1537="MPR ISSUE","PDH",
AQ1537="BSS Hardware Issue","BSS",
AQ1537="Sites strategiques, MLL, Pylone, etc.","ENVTECH",
AQ1537="AKTIVCO DEFAUT GE &amp; POWER Cabinet","AKTIVCO",
AQ1537="AKTIVCO Coupure ENEO &amp; Baisse de tension","AKTIVCO GRID ONLY",
AQ1537="Coupure ENEO &amp; Baisse de tension","IHS GRID ONLY",
AQ1537="Defaut GE &amp; POWER Cabinet","IHS",
AQ1537="Sharing","Partners",
AQ1537="Sites strategiques &amp; DataCenter","SST &amp; DC",
AQ1537="Exclu","Exclu",
AQ1537="SAT","SAT",
AQ1537="SPARE-ISSUE","SPARE-ISSUE",
AQ1537="Fiber CAmtel","TRANS_FO_CAMTEL",
AQ1537="Fiber AOF","Fiber AOF",
AQ1537="Projet OCM (HUAWEI)","TRAVAUX-HUAWEI",
AQ1537="Projet OCM (NOKIA)","TRAVAUX-NOKIA",
AQ1537="ACCESS-ISSUE","ACCESS-ISSUE",
AQ1537="Projet OCM (ZTE, NOKIA, autres projets)","TRAVAUX OCM",
AQ1537="No root CAuse","No root cause",
AQ1537="ODU HS","PDH",
AQ1537="IP &amp; VLAN","PDH",
AQ1537="Warehouse HUAWEI","SPARE-ISSUE",
AQ1537="SPARE-HS","SPARE-ISSUE",
AQ1537="Power Telco","BSS",AQ1537="no impacts","no impacts"
),"")</f>
        <v>PDH</v>
      </c>
      <c r="AP1537" s="48" t="str" cm="1">
        <f t="array" ref="AP1537">IFERROR(_xlfn.IFS(
AQ1537="MPR ISSUE","TX ISSUE",
AQ1537="BSS Hardware Issue","RAN ISSUE",
AQ1537="Sites strategiques, MLL, Pylone, etc.","ENVTECH",
AQ1537="AKTIVCO DEFAUT GE &amp; POWER Cabinet","POWER ISSUE",
AQ1537="AKTIVCO Coupure ENEO &amp; Baisse de tension","POWER ISSUE",
AQ1537="Coupure ENEO &amp; Baisse de tension","POWER ISSUE",
AQ1537="Defaut GE &amp; POWER Cabinet","POWER ISSUE",
AQ1537="Sharing","POWER ISSUE",
AQ1537="Sites strategiques &amp; DataCenter","POWER ISSUE",
AQ1537="Exclu","Exclu",
AQ1537="SAT","TX ISSUE",
AQ1537="SPARE-ISSUE","SPARE-ISSUE",
AQ1537="Fiber CAmtel","TX ISSUE",
AQ1537="Fiber AOF","TX ISSUE",
AQ1537="Projet OCM (HUAWEI)","TRAVAUX-HUAWEI",
AQ1537="Projet OCM (NOKIA)","TRAVAUX -NOKIA",
AQ1537="ACCESS-ISSUE","ACCESS-ISSUE",
AQ1537="Projet OCM (ZTE, NOKIA, autres projets)","TRAVAUX OCM",
AQ1537="No root CAuse","No root cause",
AQ1537="ODU HS","TX ISSUE",
AQ1537="IP &amp; VLAN","TX ISSUE",
AQ1537="Warehouse HUAWEI","SPARE-ISSUE",
AQ1537="SPARE-HS","SPARE-ISSUE",
AQ1537="Power Telco","RAN ISSUE",AQ1537="no impacts","no impacts"
),"")</f>
        <v>TX ISSUE</v>
      </c>
      <c r="AQ1537" s="67" t="s">
        <v>5352</v>
      </c>
      <c r="AR1537" s="48" t="str" cm="1">
        <f t="array" ref="AR1537">IFERROR(_xlfn.IFS(
AQ1537="MPR ISSUE","ACTIVE",
AQ1537="BSS Hardware Issue","ACTIVE",
AQ1537="Sites strategiques, MLL, Pylone, etc.","PASSIVE",
AQ1537="AKTIVCO DEFAUT GE &amp; POWER Cabinet","PASSIVE",
AQ1537="AKTIVCO Coupure ENEO &amp; Baisse de tension","PASSIVE",
AQ1537="Coupure ENEO &amp; Baisse de tension","PASSIVE",
AQ1537="Defaut GE &amp; POWER Cabinet","PASSIVE",
AQ1537="Sharing","PASSIVE",
AQ1537="Sites strategiques &amp; DataCenter","PASSIVE",
AQ1537="Exclu","Exclu",
AQ1537="SAT","ACTIVE",
AQ1537="SPARE-ISSUE","SPARE-ISSUE",
AQ1537="Fiber CAmtel","ACTIVE",
AQ1537="Fiber AOF","ACTIVE",
AQ1537="Projet OCM (HUAWEI)","PLANNED WORKS",
AQ1537="Projet OCM (NOKIA)","PLANNED WORKS",
AQ1537="ACCESS-ISSUE","ACCESS-ISSUE",
AQ1537="Projet OCM (ZTE, NOKIA, autres projets)","PLANNED WORKS",
AQ1537="No root CAuse","No root cause",
AQ1537="ODU HS","ACTIVE",
AQ1537="IP &amp; VLAN","ACTIVE",
AQ1537="Warehouse HUAWEI","SPARE-ISSUE",
AQ1537="SPARE-HS","SPARE-ISSUE",
AQ1537="Power Telco","ACTIVE", AQ1537="no impacts","no impacts"
),"")</f>
        <v>ACTIVE</v>
      </c>
      <c r="AS1537" s="92" t="s">
        <v>5910</v>
      </c>
      <c r="AT1537" s="98" t="s">
        <v>1037</v>
      </c>
      <c r="AV1537" s="17" t="s">
        <v>5537</v>
      </c>
      <c r="AW1537" s="7" t="s">
        <v>5537</v>
      </c>
      <c r="AX1537" s="6" t="s">
        <v>5537</v>
      </c>
      <c r="AY1537" s="7"/>
      <c r="AZ1537" s="3" t="s">
        <v>5537</v>
      </c>
      <c r="BA1537" s="18" t="s">
        <v>5537</v>
      </c>
      <c r="BB1537" s="18" t="s">
        <v>5537</v>
      </c>
      <c r="BC1537" s="18" t="s">
        <v>5537</v>
      </c>
      <c r="BD1537" s="18" t="s">
        <v>5537</v>
      </c>
      <c r="BE1537" s="18" t="s">
        <v>5537</v>
      </c>
      <c r="BF1537" s="18" t="s">
        <v>5537</v>
      </c>
      <c r="BG1537" s="18" t="s">
        <v>5537</v>
      </c>
      <c r="BH1537" s="18" t="s">
        <v>5537</v>
      </c>
      <c r="BI1537" s="18" t="s">
        <v>5537</v>
      </c>
      <c r="BJ1537" s="18" t="s">
        <v>6341</v>
      </c>
      <c r="BK1537" s="18" t="s">
        <v>6342</v>
      </c>
      <c r="BL1537" s="9" t="s">
        <v>5537</v>
      </c>
      <c r="BM1537" s="14" t="s">
        <v>5537</v>
      </c>
      <c r="BN1537" s="14" t="s">
        <v>5537</v>
      </c>
      <c r="BO1537" s="14" t="str">
        <f>_xlfn.XLOOKUP(B1537,'[4]cell downs 18042026 17h'!$B:$B,'[4]cell downs 18042026 17h'!$B:$B,"")</f>
        <v/>
      </c>
      <c r="BP1537" s="14" t="str">
        <f>_xlfn.XLOOKUP(B1537,'[5]Cells Huawei 19042026 15h'!$B:$B,'[5]Cells Huawei 19042026 15h'!$B:$B,"")</f>
        <v/>
      </c>
      <c r="BQ1537" s="9" t="str">
        <f>_xlfn.XLOOKUP(B1537,'[6]cells down 19042026 9H40'!$B:$B,'[6]cells down 19042026 9H40'!$B:$B,"")</f>
        <v/>
      </c>
      <c r="BR1537" s="9" t="s">
        <v>5537</v>
      </c>
      <c r="BS1537" s="9" t="s">
        <v>12</v>
      </c>
      <c r="BT1537" s="108"/>
    </row>
    <row r="1538" spans="1:72" s="9" customFormat="1" x14ac:dyDescent="0.35">
      <c r="A1538" s="1" t="s">
        <v>2857</v>
      </c>
      <c r="B1538" s="1" t="s">
        <v>2858</v>
      </c>
      <c r="C1538" s="3" t="str">
        <f>_xlfn.XLOOKUP(B1538,'[1]daily break down'!$D:$D,'[1]daily break down'!$E:$E,"")</f>
        <v>Douala</v>
      </c>
      <c r="D1538" s="1" t="s">
        <v>11</v>
      </c>
      <c r="E1538" s="1" t="s">
        <v>12</v>
      </c>
      <c r="F1538" s="3" t="s">
        <v>31</v>
      </c>
      <c r="G1538" s="1" t="s">
        <v>32</v>
      </c>
      <c r="H1538" s="34" t="str">
        <f>_xlfn.XLOOKUP(B1538,[2]CALCULATION!$B:$B,[2]CALCULATION!$H:$H,"")</f>
        <v>ZTE</v>
      </c>
      <c r="I1538" s="28">
        <v>1.5409507666230065</v>
      </c>
      <c r="J1538" s="28">
        <v>1.5409507666230065</v>
      </c>
      <c r="K1538" s="28">
        <v>1.5409507666230065</v>
      </c>
      <c r="L1538" s="28">
        <v>1.5409507666230065</v>
      </c>
      <c r="M1538" s="28">
        <v>1.5409507666230065</v>
      </c>
      <c r="N1538" s="28">
        <v>1.5409507666230065</v>
      </c>
      <c r="O1538" s="28">
        <v>1.5409507666230065</v>
      </c>
      <c r="P1538" s="28">
        <v>1.5409507666230065</v>
      </c>
      <c r="Q1538" s="28">
        <v>1.5409507666230065</v>
      </c>
      <c r="R1538" s="28">
        <v>2.0150071482993903</v>
      </c>
      <c r="S1538" s="93">
        <v>1.5409507666230065</v>
      </c>
      <c r="T1538" s="93">
        <f>_xlfn.XLOOKUP(B1538,'[3]Nur des jours'!$B:$B,'[3]Nur des jours'!$U:$U,"")</f>
        <v>0</v>
      </c>
      <c r="U1538" s="93">
        <v>0</v>
      </c>
      <c r="V1538" s="93">
        <v>0</v>
      </c>
      <c r="W1538" s="93">
        <v>0</v>
      </c>
      <c r="X1538" s="93">
        <v>0</v>
      </c>
      <c r="Y1538" s="93">
        <v>0</v>
      </c>
      <c r="Z1538" s="93">
        <v>0</v>
      </c>
      <c r="AA1538" s="93">
        <v>0</v>
      </c>
      <c r="AB1538" s="93">
        <v>0</v>
      </c>
      <c r="AC1538" s="93">
        <f>_xlfn.XLOOKUP(B1538,'[3]Nur des jours'!$B:$B,'[3]Nur des jours'!$N:$N,"")</f>
        <v>0</v>
      </c>
      <c r="AD1538" s="93">
        <v>0</v>
      </c>
      <c r="AE1538" s="93">
        <v>0</v>
      </c>
      <c r="AF1538" s="93">
        <v>0</v>
      </c>
      <c r="AG1538" s="93"/>
      <c r="AH1538" s="93">
        <v>0</v>
      </c>
      <c r="AI1538" s="93">
        <v>0</v>
      </c>
      <c r="AJ1538" s="93">
        <v>0</v>
      </c>
      <c r="AK1538" s="93">
        <v>0</v>
      </c>
      <c r="AL1538" s="93">
        <v>0</v>
      </c>
      <c r="AM1538" s="49" t="s">
        <v>5559</v>
      </c>
      <c r="AN1538" s="49"/>
      <c r="AO1538" s="48" t="str" cm="1">
        <f t="array" ref="AO1538">IFERROR(_xlfn.IFS(
AQ1538="MPR ISSUE","PDH",
AQ1538="BSS Hardware Issue","BSS",
AQ1538="Sites strategiques, MLL, Pylone, etc.","ENVTECH",
AQ1538="AKTIVCO DEFAUT GE &amp; POWER Cabinet","AKTIVCO",
AQ1538="AKTIVCO Coupure ENEO &amp; Baisse de tension","AKTIVCO GRID ONLY",
AQ1538="Coupure ENEO &amp; Baisse de tension","IHS GRID ONLY",
AQ1538="Defaut GE &amp; POWER Cabinet","IHS",
AQ1538="Sharing","Partners",
AQ1538="Sites strategiques &amp; DataCenter","SST &amp; DC",
AQ1538="Exclu","Exclu",
AQ1538="SAT","SAT",
AQ1538="SPARE-ISSUE","SPARE-ISSUE",
AQ1538="Fiber CAmtel","TRANS_FO_CAMTEL",
AQ1538="Fiber AOF","Fiber AOF",
AQ1538="Projet OCM (HUAWEI)","TRAVAUX-HUAWEI",
AQ1538="Projet OCM (NOKIA)","TRAVAUX-NOKIA",
AQ1538="ACCESS-ISSUE","ACCESS-ISSUE",
AQ1538="Projet OCM (ZTE, NOKIA, autres projets)","TRAVAUX OCM",
AQ1538="No root CAuse","No root cause",
AQ1538="ODU HS","PDH",
AQ1538="IP &amp; VLAN","PDH",
AQ1538="Warehouse HUAWEI","SPARE-ISSUE",
AQ1538="SPARE-HS","SPARE-ISSUE",
AQ1538="Power Telco","BSS",AQ1538="no impacts","no impacts"
),"")</f>
        <v>No root cause</v>
      </c>
      <c r="AP1538" s="48" t="str" cm="1">
        <f t="array" ref="AP1538">IFERROR(_xlfn.IFS(
AQ1538="MPR ISSUE","TX ISSUE",
AQ1538="BSS Hardware Issue","RAN ISSUE",
AQ1538="Sites strategiques, MLL, Pylone, etc.","ENVTECH",
AQ1538="AKTIVCO DEFAUT GE &amp; POWER Cabinet","POWER ISSUE",
AQ1538="AKTIVCO Coupure ENEO &amp; Baisse de tension","POWER ISSUE",
AQ1538="Coupure ENEO &amp; Baisse de tension","POWER ISSUE",
AQ1538="Defaut GE &amp; POWER Cabinet","POWER ISSUE",
AQ1538="Sharing","POWER ISSUE",
AQ1538="Sites strategiques &amp; DataCenter","POWER ISSUE",
AQ1538="Exclu","Exclu",
AQ1538="SAT","TX ISSUE",
AQ1538="SPARE-ISSUE","SPARE-ISSUE",
AQ1538="Fiber CAmtel","TX ISSUE",
AQ1538="Fiber AOF","TX ISSUE",
AQ1538="Projet OCM (HUAWEI)","TRAVAUX-HUAWEI",
AQ1538="Projet OCM (NOKIA)","TRAVAUX -NOKIA",
AQ1538="ACCESS-ISSUE","ACCESS-ISSUE",
AQ1538="Projet OCM (ZTE, NOKIA, autres projets)","TRAVAUX OCM",
AQ1538="No root CAuse","No root cause",
AQ1538="ODU HS","TX ISSUE",
AQ1538="IP &amp; VLAN","TX ISSUE",
AQ1538="Warehouse HUAWEI","SPARE-ISSUE",
AQ1538="SPARE-HS","SPARE-ISSUE",
AQ1538="Power Telco","RAN ISSUE",AQ1538="no impacts","no impacts"
),"")</f>
        <v>No root cause</v>
      </c>
      <c r="AQ1538" s="127" t="s">
        <v>5344</v>
      </c>
      <c r="AR1538" s="48" t="str" cm="1">
        <f t="array" ref="AR1538">IFERROR(_xlfn.IFS(
AQ1538="MPR ISSUE","ACTIVE",
AQ1538="BSS Hardware Issue","ACTIVE",
AQ1538="Sites strategiques, MLL, Pylone, etc.","PASSIVE",
AQ1538="AKTIVCO DEFAUT GE &amp; POWER Cabinet","PASSIVE",
AQ1538="AKTIVCO Coupure ENEO &amp; Baisse de tension","PASSIVE",
AQ1538="Coupure ENEO &amp; Baisse de tension","PASSIVE",
AQ1538="Defaut GE &amp; POWER Cabinet","PASSIVE",
AQ1538="Sharing","PASSIVE",
AQ1538="Sites strategiques &amp; DataCenter","PASSIVE",
AQ1538="Exclu","Exclu",
AQ1538="SAT","ACTIVE",
AQ1538="SPARE-ISSUE","SPARE-ISSUE",
AQ1538="Fiber CAmtel","ACTIVE",
AQ1538="Fiber AOF","ACTIVE",
AQ1538="Projet OCM (HUAWEI)","PLANNED WORKS",
AQ1538="Projet OCM (NOKIA)","PLANNED WORKS",
AQ1538="ACCESS-ISSUE","ACCESS-ISSUE",
AQ1538="Projet OCM (ZTE, NOKIA, autres projets)","PLANNED WORKS",
AQ1538="No root CAuse","No root cause",
AQ1538="ODU HS","ACTIVE",
AQ1538="IP &amp; VLAN","ACTIVE",
AQ1538="Warehouse HUAWEI","SPARE-ISSUE",
AQ1538="SPARE-HS","SPARE-ISSUE",
AQ1538="Power Telco","ACTIVE", AQ1538="no impacts","no impacts"
),"")</f>
        <v>No root cause</v>
      </c>
      <c r="AS1538" s="92" t="s">
        <v>5537</v>
      </c>
      <c r="AT1538" s="98" t="s">
        <v>2858</v>
      </c>
      <c r="AV1538" s="17" t="s">
        <v>5537</v>
      </c>
      <c r="AW1538" s="7" t="s">
        <v>5537</v>
      </c>
      <c r="AX1538" s="6" t="s">
        <v>5537</v>
      </c>
      <c r="AY1538" s="7"/>
      <c r="AZ1538" s="3" t="s">
        <v>5537</v>
      </c>
      <c r="BA1538" s="18" t="s">
        <v>5537</v>
      </c>
      <c r="BB1538" s="18" t="s">
        <v>5537</v>
      </c>
      <c r="BC1538" s="18" t="s">
        <v>5537</v>
      </c>
      <c r="BD1538" s="18" t="s">
        <v>5537</v>
      </c>
      <c r="BE1538" s="18" t="s">
        <v>5537</v>
      </c>
      <c r="BF1538" s="18" t="s">
        <v>5537</v>
      </c>
      <c r="BG1538" s="18" t="s">
        <v>5537</v>
      </c>
      <c r="BH1538" s="18" t="s">
        <v>5537</v>
      </c>
      <c r="BI1538" s="18" t="s">
        <v>5537</v>
      </c>
      <c r="BJ1538" s="18" t="s">
        <v>5537</v>
      </c>
      <c r="BK1538" s="18" t="s">
        <v>5537</v>
      </c>
      <c r="BL1538" s="9" t="s">
        <v>5537</v>
      </c>
      <c r="BM1538" s="14" t="s">
        <v>5537</v>
      </c>
      <c r="BN1538" s="14" t="s">
        <v>5537</v>
      </c>
      <c r="BO1538" s="14" t="str">
        <f>_xlfn.XLOOKUP(B1538,'[4]cell downs 18042026 17h'!$B:$B,'[4]cell downs 18042026 17h'!$B:$B,"")</f>
        <v/>
      </c>
      <c r="BP1538" s="14" t="str">
        <f>_xlfn.XLOOKUP(B1538,'[5]Cells Huawei 19042026 15h'!$B:$B,'[5]Cells Huawei 19042026 15h'!$B:$B,"")</f>
        <v/>
      </c>
      <c r="BQ1538" s="9" t="str">
        <f>_xlfn.XLOOKUP(B1538,'[6]cells down 19042026 9H40'!$B:$B,'[6]cells down 19042026 9H40'!$B:$B,"")</f>
        <v>LIT_377</v>
      </c>
      <c r="BR1538" s="9" t="s">
        <v>2858</v>
      </c>
      <c r="BS1538" s="9" t="s">
        <v>12</v>
      </c>
      <c r="BT1538" s="108"/>
    </row>
    <row r="1539" spans="1:72" s="9" customFormat="1" x14ac:dyDescent="0.35">
      <c r="A1539" s="1" t="s">
        <v>4564</v>
      </c>
      <c r="B1539" s="8" t="s">
        <v>4565</v>
      </c>
      <c r="C1539" s="3" t="str">
        <f>_xlfn.XLOOKUP(B1539,'[1]daily break down'!$D:$D,'[1]daily break down'!$E:$E,"")</f>
        <v>Yaounde</v>
      </c>
      <c r="D1539" s="1" t="s">
        <v>2748</v>
      </c>
      <c r="E1539" s="1" t="s">
        <v>12</v>
      </c>
      <c r="F1539" s="3" t="s">
        <v>37</v>
      </c>
      <c r="G1539" s="1" t="s">
        <v>38</v>
      </c>
      <c r="H1539" s="34" t="str">
        <f>_xlfn.XLOOKUP(B1539,[2]CALCULATION!$B:$B,[2]CALCULATION!$H:$H,"")</f>
        <v>ZTE</v>
      </c>
      <c r="I1539" s="28">
        <v>0</v>
      </c>
      <c r="J1539" s="28">
        <v>0</v>
      </c>
      <c r="K1539" s="28">
        <v>0</v>
      </c>
      <c r="L1539" s="28">
        <v>0</v>
      </c>
      <c r="M1539" s="28">
        <v>0</v>
      </c>
      <c r="N1539" s="28">
        <v>0</v>
      </c>
      <c r="O1539" s="28">
        <v>0</v>
      </c>
      <c r="P1539" s="28">
        <v>0</v>
      </c>
      <c r="Q1539" s="28">
        <v>0</v>
      </c>
      <c r="R1539" s="28">
        <v>0</v>
      </c>
      <c r="S1539" s="93">
        <v>0</v>
      </c>
      <c r="T1539" s="93">
        <f>_xlfn.XLOOKUP(B1539,'[3]Nur des jours'!$B:$B,'[3]Nur des jours'!$U:$U,"")</f>
        <v>0</v>
      </c>
      <c r="U1539" s="93">
        <v>0</v>
      </c>
      <c r="V1539" s="93">
        <v>0</v>
      </c>
      <c r="W1539" s="93">
        <v>0</v>
      </c>
      <c r="X1539" s="93">
        <v>0</v>
      </c>
      <c r="Y1539" s="93">
        <v>0</v>
      </c>
      <c r="Z1539" s="93">
        <v>2.6146759865651923</v>
      </c>
      <c r="AA1539" s="93">
        <v>0</v>
      </c>
      <c r="AB1539" s="93">
        <v>0</v>
      </c>
      <c r="AC1539" s="93">
        <f>_xlfn.XLOOKUP(B1539,'[3]Nur des jours'!$B:$B,'[3]Nur des jours'!$N:$N,"")</f>
        <v>0</v>
      </c>
      <c r="AD1539" s="93">
        <v>0</v>
      </c>
      <c r="AE1539" s="93">
        <v>0</v>
      </c>
      <c r="AF1539" s="93">
        <v>0</v>
      </c>
      <c r="AG1539" s="93"/>
      <c r="AH1539" s="93">
        <v>0</v>
      </c>
      <c r="AI1539" s="93">
        <v>0</v>
      </c>
      <c r="AJ1539" s="93">
        <v>0</v>
      </c>
      <c r="AK1539" s="93">
        <v>0</v>
      </c>
      <c r="AL1539" s="93">
        <v>0</v>
      </c>
      <c r="AM1539" s="49" t="s">
        <v>5559</v>
      </c>
      <c r="AN1539" s="49"/>
      <c r="AO1539" s="48" t="str" cm="1">
        <f t="array" ref="AO1539">IFERROR(_xlfn.IFS(
AQ1539="MPR ISSUE","PDH",
AQ1539="BSS Hardware Issue","BSS",
AQ1539="Sites strategiques, MLL, Pylone, etc.","ENVTECH",
AQ1539="AKTIVCO DEFAUT GE &amp; POWER Cabinet","AKTIVCO",
AQ1539="AKTIVCO Coupure ENEO &amp; Baisse de tension","AKTIVCO GRID ONLY",
AQ1539="Coupure ENEO &amp; Baisse de tension","IHS GRID ONLY",
AQ1539="Defaut GE &amp; POWER Cabinet","IHS",
AQ1539="Sharing","Partners",
AQ1539="Sites strategiques &amp; DataCenter","SST &amp; DC",
AQ1539="Exclu","Exclu",
AQ1539="SAT","SAT",
AQ1539="SPARE-ISSUE","SPARE-ISSUE",
AQ1539="Fiber CAmtel","TRANS_FO_CAMTEL",
AQ1539="Fiber AOF","Fiber AOF",
AQ1539="Projet OCM (HUAWEI)","TRAVAUX-HUAWEI",
AQ1539="Projet OCM (NOKIA)","TRAVAUX-NOKIA",
AQ1539="ACCESS-ISSUE","ACCESS-ISSUE",
AQ1539="Projet OCM (ZTE, NOKIA, autres projets)","TRAVAUX OCM",
AQ1539="No root CAuse","No root cause",
AQ1539="ODU HS","PDH",
AQ1539="IP &amp; VLAN","PDH",
AQ1539="Warehouse HUAWEI","SPARE-ISSUE",
AQ1539="SPARE-HS","SPARE-ISSUE",
AQ1539="Power Telco","BSS",AQ1539="no impacts","no impacts"
),"")</f>
        <v>No root cause</v>
      </c>
      <c r="AP1539" s="48" t="str" cm="1">
        <f t="array" ref="AP1539">IFERROR(_xlfn.IFS(
AQ1539="MPR ISSUE","TX ISSUE",
AQ1539="BSS Hardware Issue","RAN ISSUE",
AQ1539="Sites strategiques, MLL, Pylone, etc.","ENVTECH",
AQ1539="AKTIVCO DEFAUT GE &amp; POWER Cabinet","POWER ISSUE",
AQ1539="AKTIVCO Coupure ENEO &amp; Baisse de tension","POWER ISSUE",
AQ1539="Coupure ENEO &amp; Baisse de tension","POWER ISSUE",
AQ1539="Defaut GE &amp; POWER Cabinet","POWER ISSUE",
AQ1539="Sharing","POWER ISSUE",
AQ1539="Sites strategiques &amp; DataCenter","POWER ISSUE",
AQ1539="Exclu","Exclu",
AQ1539="SAT","TX ISSUE",
AQ1539="SPARE-ISSUE","SPARE-ISSUE",
AQ1539="Fiber CAmtel","TX ISSUE",
AQ1539="Fiber AOF","TX ISSUE",
AQ1539="Projet OCM (HUAWEI)","TRAVAUX-HUAWEI",
AQ1539="Projet OCM (NOKIA)","TRAVAUX -NOKIA",
AQ1539="ACCESS-ISSUE","ACCESS-ISSUE",
AQ1539="Projet OCM (ZTE, NOKIA, autres projets)","TRAVAUX OCM",
AQ1539="No root CAuse","No root cause",
AQ1539="ODU HS","TX ISSUE",
AQ1539="IP &amp; VLAN","TX ISSUE",
AQ1539="Warehouse HUAWEI","SPARE-ISSUE",
AQ1539="SPARE-HS","SPARE-ISSUE",
AQ1539="Power Telco","RAN ISSUE",AQ1539="no impacts","no impacts"
),"")</f>
        <v>No root cause</v>
      </c>
      <c r="AQ1539" s="127" t="s">
        <v>5344</v>
      </c>
      <c r="AR1539" s="48" t="str" cm="1">
        <f t="array" ref="AR1539">IFERROR(_xlfn.IFS(
AQ1539="MPR ISSUE","ACTIVE",
AQ1539="BSS Hardware Issue","ACTIVE",
AQ1539="Sites strategiques, MLL, Pylone, etc.","PASSIVE",
AQ1539="AKTIVCO DEFAUT GE &amp; POWER Cabinet","PASSIVE",
AQ1539="AKTIVCO Coupure ENEO &amp; Baisse de tension","PASSIVE",
AQ1539="Coupure ENEO &amp; Baisse de tension","PASSIVE",
AQ1539="Defaut GE &amp; POWER Cabinet","PASSIVE",
AQ1539="Sharing","PASSIVE",
AQ1539="Sites strategiques &amp; DataCenter","PASSIVE",
AQ1539="Exclu","Exclu",
AQ1539="SAT","ACTIVE",
AQ1539="SPARE-ISSUE","SPARE-ISSUE",
AQ1539="Fiber CAmtel","ACTIVE",
AQ1539="Fiber AOF","ACTIVE",
AQ1539="Projet OCM (HUAWEI)","PLANNED WORKS",
AQ1539="Projet OCM (NOKIA)","PLANNED WORKS",
AQ1539="ACCESS-ISSUE","ACCESS-ISSUE",
AQ1539="Projet OCM (ZTE, NOKIA, autres projets)","PLANNED WORKS",
AQ1539="No root CAuse","No root cause",
AQ1539="ODU HS","ACTIVE",
AQ1539="IP &amp; VLAN","ACTIVE",
AQ1539="Warehouse HUAWEI","SPARE-ISSUE",
AQ1539="SPARE-HS","SPARE-ISSUE",
AQ1539="Power Telco","ACTIVE", AQ1539="no impacts","no impacts"
),"")</f>
        <v>No root cause</v>
      </c>
      <c r="AS1539" s="92" t="s">
        <v>5537</v>
      </c>
      <c r="AT1539" s="98" t="s">
        <v>4565</v>
      </c>
      <c r="AV1539" s="17" t="s">
        <v>5537</v>
      </c>
      <c r="AW1539" s="7" t="s">
        <v>5537</v>
      </c>
      <c r="AX1539" s="6" t="s">
        <v>5537</v>
      </c>
      <c r="AY1539" s="7"/>
      <c r="AZ1539" s="3" t="s">
        <v>5537</v>
      </c>
      <c r="BA1539" s="18" t="s">
        <v>5537</v>
      </c>
      <c r="BB1539" s="18" t="s">
        <v>5537</v>
      </c>
      <c r="BC1539" s="18" t="s">
        <v>5537</v>
      </c>
      <c r="BD1539" s="18" t="s">
        <v>5537</v>
      </c>
      <c r="BE1539" s="18" t="s">
        <v>5537</v>
      </c>
      <c r="BF1539" s="18" t="s">
        <v>5537</v>
      </c>
      <c r="BG1539" s="18" t="s">
        <v>5537</v>
      </c>
      <c r="BH1539" s="18" t="s">
        <v>5537</v>
      </c>
      <c r="BI1539" s="18" t="s">
        <v>5537</v>
      </c>
      <c r="BJ1539" s="18" t="s">
        <v>5537</v>
      </c>
      <c r="BK1539" s="18" t="s">
        <v>5537</v>
      </c>
      <c r="BL1539" s="9" t="s">
        <v>5537</v>
      </c>
      <c r="BM1539" s="14" t="s">
        <v>5537</v>
      </c>
      <c r="BN1539" s="14" t="s">
        <v>5537</v>
      </c>
      <c r="BO1539" s="14" t="str">
        <f>_xlfn.XLOOKUP(B1539,'[4]cell downs 18042026 17h'!$B:$B,'[4]cell downs 18042026 17h'!$B:$B,"")</f>
        <v/>
      </c>
      <c r="BP1539" s="14" t="str">
        <f>_xlfn.XLOOKUP(B1539,'[5]Cells Huawei 19042026 15h'!$B:$B,'[5]Cells Huawei 19042026 15h'!$B:$B,"")</f>
        <v/>
      </c>
      <c r="BQ1539" s="9" t="str">
        <f>_xlfn.XLOOKUP(B1539,'[6]cells down 19042026 9H40'!$B:$B,'[6]cells down 19042026 9H40'!$B:$B,"")</f>
        <v/>
      </c>
      <c r="BR1539" s="9" t="s">
        <v>5537</v>
      </c>
      <c r="BS1539" s="9" t="s">
        <v>5537</v>
      </c>
      <c r="BT1539" s="108"/>
    </row>
    <row r="1540" spans="1:72" s="9" customFormat="1" x14ac:dyDescent="0.35">
      <c r="A1540" s="1" t="s">
        <v>1619</v>
      </c>
      <c r="B1540" s="8" t="s">
        <v>1620</v>
      </c>
      <c r="C1540" s="3" t="str">
        <f>_xlfn.XLOOKUP(B1540,'[1]daily break down'!$D:$D,'[1]daily break down'!$E:$E,"")</f>
        <v>Yaounde</v>
      </c>
      <c r="D1540" s="1" t="s">
        <v>11</v>
      </c>
      <c r="E1540" s="1" t="s">
        <v>12</v>
      </c>
      <c r="F1540" s="3" t="s">
        <v>37</v>
      </c>
      <c r="G1540" s="1" t="s">
        <v>38</v>
      </c>
      <c r="H1540" s="34" t="str">
        <f>_xlfn.XLOOKUP(B1540,[2]CALCULATION!$B:$B,[2]CALCULATION!$H:$H,"")</f>
        <v>ZTE</v>
      </c>
      <c r="I1540" s="28">
        <v>0</v>
      </c>
      <c r="J1540" s="28">
        <v>50.465709565023836</v>
      </c>
      <c r="K1540" s="28">
        <v>24.766503154668658</v>
      </c>
      <c r="L1540" s="28">
        <v>0</v>
      </c>
      <c r="M1540" s="28">
        <v>3.6696030339608434</v>
      </c>
      <c r="N1540" s="28">
        <v>0.62986362585715361</v>
      </c>
      <c r="O1540" s="28">
        <v>0</v>
      </c>
      <c r="P1540" s="28">
        <v>0</v>
      </c>
      <c r="Q1540" s="28">
        <v>4.1849832920986323</v>
      </c>
      <c r="R1540" s="28">
        <v>0</v>
      </c>
      <c r="S1540" s="93">
        <v>0.18464656582000016</v>
      </c>
      <c r="T1540" s="93">
        <f>_xlfn.XLOOKUP(B1540,'[3]Nur des jours'!$B:$B,'[3]Nur des jours'!$U:$U,"")</f>
        <v>0</v>
      </c>
      <c r="U1540" s="93">
        <v>0</v>
      </c>
      <c r="V1540" s="93">
        <v>0</v>
      </c>
      <c r="W1540" s="93">
        <v>0</v>
      </c>
      <c r="X1540" s="93">
        <v>0</v>
      </c>
      <c r="Y1540" s="93">
        <v>0</v>
      </c>
      <c r="Z1540" s="93">
        <v>0</v>
      </c>
      <c r="AA1540" s="93">
        <v>0</v>
      </c>
      <c r="AB1540" s="93">
        <v>0</v>
      </c>
      <c r="AC1540" s="93">
        <f>_xlfn.XLOOKUP(B1540,'[3]Nur des jours'!$B:$B,'[3]Nur des jours'!$N:$N,"")</f>
        <v>0</v>
      </c>
      <c r="AD1540" s="93">
        <v>0</v>
      </c>
      <c r="AE1540" s="93">
        <v>0</v>
      </c>
      <c r="AF1540" s="93">
        <v>0</v>
      </c>
      <c r="AG1540" s="93"/>
      <c r="AH1540" s="93">
        <v>0</v>
      </c>
      <c r="AI1540" s="93">
        <v>0</v>
      </c>
      <c r="AJ1540" s="93">
        <v>0</v>
      </c>
      <c r="AK1540" s="93">
        <v>0</v>
      </c>
      <c r="AL1540" s="93">
        <v>0</v>
      </c>
      <c r="AM1540" s="49" t="s">
        <v>5559</v>
      </c>
      <c r="AN1540" s="49"/>
      <c r="AO1540" s="48" t="str" cm="1">
        <f t="array" ref="AO1540">IFERROR(_xlfn.IFS(
AQ1540="MPR ISSUE","PDH",
AQ1540="BSS Hardware Issue","BSS",
AQ1540="Sites strategiques, MLL, Pylone, etc.","ENVTECH",
AQ1540="AKTIVCO DEFAUT GE &amp; POWER Cabinet","AKTIVCO",
AQ1540="AKTIVCO Coupure ENEO &amp; Baisse de tension","AKTIVCO GRID ONLY",
AQ1540="Coupure ENEO &amp; Baisse de tension","IHS GRID ONLY",
AQ1540="Defaut GE &amp; POWER Cabinet","IHS",
AQ1540="Sharing","Partners",
AQ1540="Sites strategiques &amp; DataCenter","SST &amp; DC",
AQ1540="Exclu","Exclu",
AQ1540="SAT","SAT",
AQ1540="SPARE-ISSUE","SPARE-ISSUE",
AQ1540="Fiber CAmtel","TRANS_FO_CAMTEL",
AQ1540="Fiber AOF","Fiber AOF",
AQ1540="Projet OCM (HUAWEI)","TRAVAUX-HUAWEI",
AQ1540="Projet OCM (NOKIA)","TRAVAUX-NOKIA",
AQ1540="ACCESS-ISSUE","ACCESS-ISSUE",
AQ1540="Projet OCM (ZTE, NOKIA, autres projets)","TRAVAUX OCM",
AQ1540="No root CAuse","No root cause",
AQ1540="ODU HS","PDH",
AQ1540="IP &amp; VLAN","PDH",
AQ1540="Warehouse HUAWEI","SPARE-ISSUE",
AQ1540="SPARE-HS","SPARE-ISSUE",
AQ1540="Power Telco","BSS",AQ1540="no impacts","no impacts"
),"")</f>
        <v>No root cause</v>
      </c>
      <c r="AP1540" s="48" t="str" cm="1">
        <f t="array" ref="AP1540">IFERROR(_xlfn.IFS(
AQ1540="MPR ISSUE","TX ISSUE",
AQ1540="BSS Hardware Issue","RAN ISSUE",
AQ1540="Sites strategiques, MLL, Pylone, etc.","ENVTECH",
AQ1540="AKTIVCO DEFAUT GE &amp; POWER Cabinet","POWER ISSUE",
AQ1540="AKTIVCO Coupure ENEO &amp; Baisse de tension","POWER ISSUE",
AQ1540="Coupure ENEO &amp; Baisse de tension","POWER ISSUE",
AQ1540="Defaut GE &amp; POWER Cabinet","POWER ISSUE",
AQ1540="Sharing","POWER ISSUE",
AQ1540="Sites strategiques &amp; DataCenter","POWER ISSUE",
AQ1540="Exclu","Exclu",
AQ1540="SAT","TX ISSUE",
AQ1540="SPARE-ISSUE","SPARE-ISSUE",
AQ1540="Fiber CAmtel","TX ISSUE",
AQ1540="Fiber AOF","TX ISSUE",
AQ1540="Projet OCM (HUAWEI)","TRAVAUX-HUAWEI",
AQ1540="Projet OCM (NOKIA)","TRAVAUX -NOKIA",
AQ1540="ACCESS-ISSUE","ACCESS-ISSUE",
AQ1540="Projet OCM (ZTE, NOKIA, autres projets)","TRAVAUX OCM",
AQ1540="No root CAuse","No root cause",
AQ1540="ODU HS","TX ISSUE",
AQ1540="IP &amp; VLAN","TX ISSUE",
AQ1540="Warehouse HUAWEI","SPARE-ISSUE",
AQ1540="SPARE-HS","SPARE-ISSUE",
AQ1540="Power Telco","RAN ISSUE",AQ1540="no impacts","no impacts"
),"")</f>
        <v>No root cause</v>
      </c>
      <c r="AQ1540" s="127" t="s">
        <v>5344</v>
      </c>
      <c r="AR1540" s="48" t="str" cm="1">
        <f t="array" ref="AR1540">IFERROR(_xlfn.IFS(
AQ1540="MPR ISSUE","ACTIVE",
AQ1540="BSS Hardware Issue","ACTIVE",
AQ1540="Sites strategiques, MLL, Pylone, etc.","PASSIVE",
AQ1540="AKTIVCO DEFAUT GE &amp; POWER Cabinet","PASSIVE",
AQ1540="AKTIVCO Coupure ENEO &amp; Baisse de tension","PASSIVE",
AQ1540="Coupure ENEO &amp; Baisse de tension","PASSIVE",
AQ1540="Defaut GE &amp; POWER Cabinet","PASSIVE",
AQ1540="Sharing","PASSIVE",
AQ1540="Sites strategiques &amp; DataCenter","PASSIVE",
AQ1540="Exclu","Exclu",
AQ1540="SAT","ACTIVE",
AQ1540="SPARE-ISSUE","SPARE-ISSUE",
AQ1540="Fiber CAmtel","ACTIVE",
AQ1540="Fiber AOF","ACTIVE",
AQ1540="Projet OCM (HUAWEI)","PLANNED WORKS",
AQ1540="Projet OCM (NOKIA)","PLANNED WORKS",
AQ1540="ACCESS-ISSUE","ACCESS-ISSUE",
AQ1540="Projet OCM (ZTE, NOKIA, autres projets)","PLANNED WORKS",
AQ1540="No root CAuse","No root cause",
AQ1540="ODU HS","ACTIVE",
AQ1540="IP &amp; VLAN","ACTIVE",
AQ1540="Warehouse HUAWEI","SPARE-ISSUE",
AQ1540="SPARE-HS","SPARE-ISSUE",
AQ1540="Power Telco","ACTIVE", AQ1540="no impacts","no impacts"
),"")</f>
        <v>No root cause</v>
      </c>
      <c r="AS1540" s="92" t="s">
        <v>5537</v>
      </c>
      <c r="AT1540" s="98" t="s">
        <v>1620</v>
      </c>
      <c r="AV1540" s="17" t="s">
        <v>5537</v>
      </c>
      <c r="AW1540" s="7" t="s">
        <v>5537</v>
      </c>
      <c r="AX1540" s="6" t="s">
        <v>5537</v>
      </c>
      <c r="AY1540" s="7"/>
      <c r="AZ1540" s="3" t="s">
        <v>5537</v>
      </c>
      <c r="BA1540" s="18" t="s">
        <v>5537</v>
      </c>
      <c r="BB1540" s="18" t="s">
        <v>5537</v>
      </c>
      <c r="BC1540" s="18" t="s">
        <v>5537</v>
      </c>
      <c r="BD1540" s="18" t="s">
        <v>5537</v>
      </c>
      <c r="BE1540" s="18" t="s">
        <v>5537</v>
      </c>
      <c r="BF1540" s="18" t="s">
        <v>5537</v>
      </c>
      <c r="BG1540" s="18" t="s">
        <v>5537</v>
      </c>
      <c r="BH1540" s="18" t="s">
        <v>5537</v>
      </c>
      <c r="BI1540" s="18" t="s">
        <v>5537</v>
      </c>
      <c r="BJ1540" s="18" t="s">
        <v>5537</v>
      </c>
      <c r="BK1540" s="18" t="s">
        <v>5537</v>
      </c>
      <c r="BL1540" s="9" t="s">
        <v>5537</v>
      </c>
      <c r="BM1540" s="14" t="s">
        <v>5537</v>
      </c>
      <c r="BN1540" s="14" t="s">
        <v>5537</v>
      </c>
      <c r="BO1540" s="14" t="str">
        <f>_xlfn.XLOOKUP(B1540,'[4]cell downs 18042026 17h'!$B:$B,'[4]cell downs 18042026 17h'!$B:$B,"")</f>
        <v/>
      </c>
      <c r="BP1540" s="14" t="str">
        <f>_xlfn.XLOOKUP(B1540,'[5]Cells Huawei 19042026 15h'!$B:$B,'[5]Cells Huawei 19042026 15h'!$B:$B,"")</f>
        <v/>
      </c>
      <c r="BQ1540" s="9" t="str">
        <f>_xlfn.XLOOKUP(B1540,'[6]cells down 19042026 9H40'!$B:$B,'[6]cells down 19042026 9H40'!$B:$B,"")</f>
        <v/>
      </c>
      <c r="BR1540" s="9" t="s">
        <v>1620</v>
      </c>
      <c r="BS1540" s="9" t="s">
        <v>12</v>
      </c>
      <c r="BT1540" s="108"/>
    </row>
    <row r="1541" spans="1:72" s="9" customFormat="1" x14ac:dyDescent="0.35">
      <c r="A1541" s="1" t="s">
        <v>2048</v>
      </c>
      <c r="B1541" s="8" t="s">
        <v>2049</v>
      </c>
      <c r="C1541" s="3" t="str">
        <f>_xlfn.XLOOKUP(B1541,'[1]daily break down'!$D:$D,'[1]daily break down'!$E:$E,"")</f>
        <v>ADAMAOUA</v>
      </c>
      <c r="D1541" s="1" t="s">
        <v>11</v>
      </c>
      <c r="E1541" s="1" t="s">
        <v>12</v>
      </c>
      <c r="F1541" s="3" t="s">
        <v>90</v>
      </c>
      <c r="G1541" s="1" t="s">
        <v>2050</v>
      </c>
      <c r="H1541" s="33" t="str">
        <f>_xlfn.XLOOKUP(B1541,[2]CALCULATION!$B:$B,[2]CALCULATION!$H:$H,"")</f>
        <v>NOKIA</v>
      </c>
      <c r="I1541" s="28">
        <v>0</v>
      </c>
      <c r="J1541" s="28">
        <v>0</v>
      </c>
      <c r="K1541" s="28">
        <v>0</v>
      </c>
      <c r="L1541" s="28">
        <v>0</v>
      </c>
      <c r="M1541" s="28">
        <v>0</v>
      </c>
      <c r="N1541" s="28">
        <v>0</v>
      </c>
      <c r="O1541" s="28">
        <v>0</v>
      </c>
      <c r="P1541" s="28">
        <v>0</v>
      </c>
      <c r="Q1541" s="28">
        <v>0</v>
      </c>
      <c r="R1541" s="28">
        <v>0</v>
      </c>
      <c r="S1541" s="93">
        <v>0</v>
      </c>
      <c r="T1541" s="93">
        <f>_xlfn.XLOOKUP(B1541,'[3]Nur des jours'!$B:$B,'[3]Nur des jours'!$U:$U,"")</f>
        <v>0</v>
      </c>
      <c r="U1541" s="93">
        <v>0</v>
      </c>
      <c r="V1541" s="93">
        <v>0</v>
      </c>
      <c r="W1541" s="93">
        <v>0</v>
      </c>
      <c r="X1541" s="93">
        <v>0</v>
      </c>
      <c r="Y1541" s="93">
        <v>0</v>
      </c>
      <c r="Z1541" s="93">
        <v>0</v>
      </c>
      <c r="AA1541" s="93">
        <v>0</v>
      </c>
      <c r="AB1541" s="93">
        <v>0</v>
      </c>
      <c r="AC1541" s="93">
        <f>_xlfn.XLOOKUP(B1541,'[3]Nur des jours'!$B:$B,'[3]Nur des jours'!$N:$N,"")</f>
        <v>0</v>
      </c>
      <c r="AD1541" s="93">
        <v>0</v>
      </c>
      <c r="AE1541" s="93">
        <v>0</v>
      </c>
      <c r="AF1541" s="93">
        <v>0</v>
      </c>
      <c r="AG1541" s="93"/>
      <c r="AH1541" s="93">
        <v>0</v>
      </c>
      <c r="AI1541" s="93">
        <v>0</v>
      </c>
      <c r="AJ1541" s="93">
        <v>0</v>
      </c>
      <c r="AK1541" s="93">
        <v>0</v>
      </c>
      <c r="AL1541" s="93">
        <v>0</v>
      </c>
      <c r="AM1541" s="49" t="s">
        <v>5559</v>
      </c>
      <c r="AN1541" s="49"/>
      <c r="AO1541" s="48" t="str" cm="1">
        <f t="array" ref="AO1541">IFERROR(_xlfn.IFS(
AQ1541="MPR ISSUE","PDH",
AQ1541="BSS Hardware Issue","BSS",
AQ1541="Sites strategiques, MLL, Pylone, etc.","ENVTECH",
AQ1541="AKTIVCO DEFAUT GE &amp; POWER Cabinet","AKTIVCO",
AQ1541="AKTIVCO Coupure ENEO &amp; Baisse de tension","AKTIVCO GRID ONLY",
AQ1541="Coupure ENEO &amp; Baisse de tension","IHS GRID ONLY",
AQ1541="Defaut GE &amp; POWER Cabinet","IHS",
AQ1541="Sharing","Partners",
AQ1541="Sites strategiques &amp; DataCenter","SST &amp; DC",
AQ1541="Exclu","Exclu",
AQ1541="SAT","SAT",
AQ1541="SPARE-ISSUE","SPARE-ISSUE",
AQ1541="Fiber CAmtel","TRANS_FO_CAMTEL",
AQ1541="Fiber AOF","Fiber AOF",
AQ1541="Projet OCM (HUAWEI)","TRAVAUX-HUAWEI",
AQ1541="Projet OCM (NOKIA)","TRAVAUX-NOKIA",
AQ1541="ACCESS-ISSUE","ACCESS-ISSUE",
AQ1541="Projet OCM (ZTE, NOKIA, autres projets)","TRAVAUX OCM",
AQ1541="No root CAuse","No root cause",
AQ1541="ODU HS","PDH",
AQ1541="IP &amp; VLAN","PDH",
AQ1541="Warehouse HUAWEI","SPARE-ISSUE",
AQ1541="SPARE-HS","SPARE-ISSUE",
AQ1541="Power Telco","BSS",AQ1541="no impacts","no impacts"
),"")</f>
        <v>No root cause</v>
      </c>
      <c r="AP1541" s="48" t="str" cm="1">
        <f t="array" ref="AP1541">IFERROR(_xlfn.IFS(
AQ1541="MPR ISSUE","TX ISSUE",
AQ1541="BSS Hardware Issue","RAN ISSUE",
AQ1541="Sites strategiques, MLL, Pylone, etc.","ENVTECH",
AQ1541="AKTIVCO DEFAUT GE &amp; POWER Cabinet","POWER ISSUE",
AQ1541="AKTIVCO Coupure ENEO &amp; Baisse de tension","POWER ISSUE",
AQ1541="Coupure ENEO &amp; Baisse de tension","POWER ISSUE",
AQ1541="Defaut GE &amp; POWER Cabinet","POWER ISSUE",
AQ1541="Sharing","POWER ISSUE",
AQ1541="Sites strategiques &amp; DataCenter","POWER ISSUE",
AQ1541="Exclu","Exclu",
AQ1541="SAT","TX ISSUE",
AQ1541="SPARE-ISSUE","SPARE-ISSUE",
AQ1541="Fiber CAmtel","TX ISSUE",
AQ1541="Fiber AOF","TX ISSUE",
AQ1541="Projet OCM (HUAWEI)","TRAVAUX-HUAWEI",
AQ1541="Projet OCM (NOKIA)","TRAVAUX -NOKIA",
AQ1541="ACCESS-ISSUE","ACCESS-ISSUE",
AQ1541="Projet OCM (ZTE, NOKIA, autres projets)","TRAVAUX OCM",
AQ1541="No root CAuse","No root cause",
AQ1541="ODU HS","TX ISSUE",
AQ1541="IP &amp; VLAN","TX ISSUE",
AQ1541="Warehouse HUAWEI","SPARE-ISSUE",
AQ1541="SPARE-HS","SPARE-ISSUE",
AQ1541="Power Telco","RAN ISSUE",AQ1541="no impacts","no impacts"
),"")</f>
        <v>No root cause</v>
      </c>
      <c r="AQ1541" s="127" t="s">
        <v>5344</v>
      </c>
      <c r="AR1541" s="48" t="str" cm="1">
        <f t="array" ref="AR1541">IFERROR(_xlfn.IFS(
AQ1541="MPR ISSUE","ACTIVE",
AQ1541="BSS Hardware Issue","ACTIVE",
AQ1541="Sites strategiques, MLL, Pylone, etc.","PASSIVE",
AQ1541="AKTIVCO DEFAUT GE &amp; POWER Cabinet","PASSIVE",
AQ1541="AKTIVCO Coupure ENEO &amp; Baisse de tension","PASSIVE",
AQ1541="Coupure ENEO &amp; Baisse de tension","PASSIVE",
AQ1541="Defaut GE &amp; POWER Cabinet","PASSIVE",
AQ1541="Sharing","PASSIVE",
AQ1541="Sites strategiques &amp; DataCenter","PASSIVE",
AQ1541="Exclu","Exclu",
AQ1541="SAT","ACTIVE",
AQ1541="SPARE-ISSUE","SPARE-ISSUE",
AQ1541="Fiber CAmtel","ACTIVE",
AQ1541="Fiber AOF","ACTIVE",
AQ1541="Projet OCM (HUAWEI)","PLANNED WORKS",
AQ1541="Projet OCM (NOKIA)","PLANNED WORKS",
AQ1541="ACCESS-ISSUE","ACCESS-ISSUE",
AQ1541="Projet OCM (ZTE, NOKIA, autres projets)","PLANNED WORKS",
AQ1541="No root CAuse","No root cause",
AQ1541="ODU HS","ACTIVE",
AQ1541="IP &amp; VLAN","ACTIVE",
AQ1541="Warehouse HUAWEI","SPARE-ISSUE",
AQ1541="SPARE-HS","SPARE-ISSUE",
AQ1541="Power Telco","ACTIVE", AQ1541="no impacts","no impacts"
),"")</f>
        <v>No root cause</v>
      </c>
      <c r="AS1541" s="92" t="s">
        <v>5537</v>
      </c>
      <c r="AT1541" s="98" t="s">
        <v>2049</v>
      </c>
      <c r="AV1541" s="17" t="s">
        <v>5537</v>
      </c>
      <c r="AW1541" s="7" t="s">
        <v>5537</v>
      </c>
      <c r="AX1541" s="6" t="s">
        <v>5537</v>
      </c>
      <c r="AY1541" s="7"/>
      <c r="AZ1541" s="3" t="s">
        <v>5537</v>
      </c>
      <c r="BA1541" s="18" t="s">
        <v>5537</v>
      </c>
      <c r="BB1541" s="18" t="s">
        <v>5537</v>
      </c>
      <c r="BC1541" s="18" t="s">
        <v>5537</v>
      </c>
      <c r="BD1541" s="18" t="s">
        <v>5537</v>
      </c>
      <c r="BE1541" s="18" t="s">
        <v>5537</v>
      </c>
      <c r="BF1541" s="18" t="s">
        <v>5537</v>
      </c>
      <c r="BG1541" s="18" t="s">
        <v>5537</v>
      </c>
      <c r="BH1541" s="18" t="s">
        <v>5537</v>
      </c>
      <c r="BI1541" s="18" t="s">
        <v>5537</v>
      </c>
      <c r="BJ1541" s="18" t="s">
        <v>5537</v>
      </c>
      <c r="BK1541" s="18" t="s">
        <v>5537</v>
      </c>
      <c r="BL1541" s="9" t="s">
        <v>5537</v>
      </c>
      <c r="BM1541" s="14" t="s">
        <v>5537</v>
      </c>
      <c r="BN1541" s="14" t="s">
        <v>5537</v>
      </c>
      <c r="BO1541" s="14" t="str">
        <f>_xlfn.XLOOKUP(B1541,'[4]cell downs 18042026 17h'!$B:$B,'[4]cell downs 18042026 17h'!$B:$B,"")</f>
        <v/>
      </c>
      <c r="BP1541" s="14" t="str">
        <f>_xlfn.XLOOKUP(B1541,'[5]Cells Huawei 19042026 15h'!$B:$B,'[5]Cells Huawei 19042026 15h'!$B:$B,"")</f>
        <v/>
      </c>
      <c r="BQ1541" s="9" t="str">
        <f>_xlfn.XLOOKUP(B1541,'[6]cells down 19042026 9H40'!$B:$B,'[6]cells down 19042026 9H40'!$B:$B,"")</f>
        <v/>
      </c>
      <c r="BR1541" s="9" t="s">
        <v>2049</v>
      </c>
      <c r="BS1541" s="9" t="s">
        <v>5537</v>
      </c>
      <c r="BT1541" s="108"/>
    </row>
    <row r="1542" spans="1:72" s="9" customFormat="1" x14ac:dyDescent="0.35">
      <c r="A1542" s="1" t="s">
        <v>4639</v>
      </c>
      <c r="B1542" s="8" t="s">
        <v>4640</v>
      </c>
      <c r="C1542" s="3" t="str">
        <f>_xlfn.XLOOKUP(B1542,'[1]daily break down'!$D:$D,'[1]daily break down'!$E:$E,"")</f>
        <v>Yaounde</v>
      </c>
      <c r="D1542" s="1"/>
      <c r="E1542" s="1"/>
      <c r="F1542" s="3" t="s">
        <v>37</v>
      </c>
      <c r="G1542" s="1" t="s">
        <v>38</v>
      </c>
      <c r="H1542" s="34" t="str">
        <f>_xlfn.XLOOKUP(B1542,[2]CALCULATION!$B:$B,[2]CALCULATION!$H:$H,"")</f>
        <v>ZTE</v>
      </c>
      <c r="I1542" s="28">
        <v>0</v>
      </c>
      <c r="J1542" s="28">
        <v>0</v>
      </c>
      <c r="K1542" s="28">
        <v>0</v>
      </c>
      <c r="L1542" s="28">
        <v>0</v>
      </c>
      <c r="M1542" s="28">
        <v>0</v>
      </c>
      <c r="N1542" s="28">
        <v>0</v>
      </c>
      <c r="O1542" s="28">
        <v>0</v>
      </c>
      <c r="P1542" s="28">
        <v>0</v>
      </c>
      <c r="Q1542" s="28">
        <v>0</v>
      </c>
      <c r="R1542" s="28">
        <v>0</v>
      </c>
      <c r="S1542" s="93">
        <v>0</v>
      </c>
      <c r="T1542" s="93">
        <f>_xlfn.XLOOKUP(B1542,'[3]Nur des jours'!$B:$B,'[3]Nur des jours'!$U:$U,"")</f>
        <v>0</v>
      </c>
      <c r="U1542" s="93">
        <v>0</v>
      </c>
      <c r="V1542" s="93">
        <v>0</v>
      </c>
      <c r="W1542" s="93">
        <v>0</v>
      </c>
      <c r="X1542" s="93">
        <v>0</v>
      </c>
      <c r="Y1542" s="93">
        <v>0</v>
      </c>
      <c r="Z1542" s="93">
        <v>0</v>
      </c>
      <c r="AA1542" s="93">
        <v>0</v>
      </c>
      <c r="AB1542" s="93">
        <v>0</v>
      </c>
      <c r="AC1542" s="93">
        <f>_xlfn.XLOOKUP(B1542,'[3]Nur des jours'!$B:$B,'[3]Nur des jours'!$N:$N,"")</f>
        <v>0</v>
      </c>
      <c r="AD1542" s="93">
        <v>0</v>
      </c>
      <c r="AE1542" s="93">
        <v>0</v>
      </c>
      <c r="AF1542" s="93">
        <v>0</v>
      </c>
      <c r="AG1542" s="93"/>
      <c r="AH1542" s="93">
        <v>0</v>
      </c>
      <c r="AI1542" s="93">
        <v>0</v>
      </c>
      <c r="AJ1542" s="93">
        <v>0</v>
      </c>
      <c r="AK1542" s="93">
        <v>0</v>
      </c>
      <c r="AL1542" s="93">
        <v>0</v>
      </c>
      <c r="AM1542" s="49" t="s">
        <v>5559</v>
      </c>
      <c r="AN1542" s="49"/>
      <c r="AO1542" s="48" t="str" cm="1">
        <f t="array" ref="AO1542">IFERROR(_xlfn.IFS(
AQ1542="MPR ISSUE","PDH",
AQ1542="BSS Hardware Issue","BSS",
AQ1542="Sites strategiques, MLL, Pylone, etc.","ENVTECH",
AQ1542="AKTIVCO DEFAUT GE &amp; POWER Cabinet","AKTIVCO",
AQ1542="AKTIVCO Coupure ENEO &amp; Baisse de tension","AKTIVCO GRID ONLY",
AQ1542="Coupure ENEO &amp; Baisse de tension","IHS GRID ONLY",
AQ1542="Defaut GE &amp; POWER Cabinet","IHS",
AQ1542="Sharing","Partners",
AQ1542="Sites strategiques &amp; DataCenter","SST &amp; DC",
AQ1542="Exclu","Exclu",
AQ1542="SAT","SAT",
AQ1542="SPARE-ISSUE","SPARE-ISSUE",
AQ1542="Fiber CAmtel","TRANS_FO_CAMTEL",
AQ1542="Fiber AOF","Fiber AOF",
AQ1542="Projet OCM (HUAWEI)","TRAVAUX-HUAWEI",
AQ1542="Projet OCM (NOKIA)","TRAVAUX-NOKIA",
AQ1542="ACCESS-ISSUE","ACCESS-ISSUE",
AQ1542="Projet OCM (ZTE, NOKIA, autres projets)","TRAVAUX OCM",
AQ1542="No root CAuse","No root cause",
AQ1542="ODU HS","PDH",
AQ1542="IP &amp; VLAN","PDH",
AQ1542="Warehouse HUAWEI","SPARE-ISSUE",
AQ1542="SPARE-HS","SPARE-ISSUE",
AQ1542="Power Telco","BSS",AQ1542="no impacts","no impacts"
),"")</f>
        <v>No root cause</v>
      </c>
      <c r="AP1542" s="48" t="str" cm="1">
        <f t="array" ref="AP1542">IFERROR(_xlfn.IFS(
AQ1542="MPR ISSUE","TX ISSUE",
AQ1542="BSS Hardware Issue","RAN ISSUE",
AQ1542="Sites strategiques, MLL, Pylone, etc.","ENVTECH",
AQ1542="AKTIVCO DEFAUT GE &amp; POWER Cabinet","POWER ISSUE",
AQ1542="AKTIVCO Coupure ENEO &amp; Baisse de tension","POWER ISSUE",
AQ1542="Coupure ENEO &amp; Baisse de tension","POWER ISSUE",
AQ1542="Defaut GE &amp; POWER Cabinet","POWER ISSUE",
AQ1542="Sharing","POWER ISSUE",
AQ1542="Sites strategiques &amp; DataCenter","POWER ISSUE",
AQ1542="Exclu","Exclu",
AQ1542="SAT","TX ISSUE",
AQ1542="SPARE-ISSUE","SPARE-ISSUE",
AQ1542="Fiber CAmtel","TX ISSUE",
AQ1542="Fiber AOF","TX ISSUE",
AQ1542="Projet OCM (HUAWEI)","TRAVAUX-HUAWEI",
AQ1542="Projet OCM (NOKIA)","TRAVAUX -NOKIA",
AQ1542="ACCESS-ISSUE","ACCESS-ISSUE",
AQ1542="Projet OCM (ZTE, NOKIA, autres projets)","TRAVAUX OCM",
AQ1542="No root CAuse","No root cause",
AQ1542="ODU HS","TX ISSUE",
AQ1542="IP &amp; VLAN","TX ISSUE",
AQ1542="Warehouse HUAWEI","SPARE-ISSUE",
AQ1542="SPARE-HS","SPARE-ISSUE",
AQ1542="Power Telco","RAN ISSUE",AQ1542="no impacts","no impacts"
),"")</f>
        <v>No root cause</v>
      </c>
      <c r="AQ1542" s="67" t="s">
        <v>5344</v>
      </c>
      <c r="AR1542" s="48" t="str" cm="1">
        <f t="array" ref="AR1542">IFERROR(_xlfn.IFS(
AQ1542="MPR ISSUE","ACTIVE",
AQ1542="BSS Hardware Issue","ACTIVE",
AQ1542="Sites strategiques, MLL, Pylone, etc.","PASSIVE",
AQ1542="AKTIVCO DEFAUT GE &amp; POWER Cabinet","PASSIVE",
AQ1542="AKTIVCO Coupure ENEO &amp; Baisse de tension","PASSIVE",
AQ1542="Coupure ENEO &amp; Baisse de tension","PASSIVE",
AQ1542="Defaut GE &amp; POWER Cabinet","PASSIVE",
AQ1542="Sharing","PASSIVE",
AQ1542="Sites strategiques &amp; DataCenter","PASSIVE",
AQ1542="Exclu","Exclu",
AQ1542="SAT","ACTIVE",
AQ1542="SPARE-ISSUE","SPARE-ISSUE",
AQ1542="Fiber CAmtel","ACTIVE",
AQ1542="Fiber AOF","ACTIVE",
AQ1542="Projet OCM (HUAWEI)","PLANNED WORKS",
AQ1542="Projet OCM (NOKIA)","PLANNED WORKS",
AQ1542="ACCESS-ISSUE","ACCESS-ISSUE",
AQ1542="Projet OCM (ZTE, NOKIA, autres projets)","PLANNED WORKS",
AQ1542="No root CAuse","No root cause",
AQ1542="ODU HS","ACTIVE",
AQ1542="IP &amp; VLAN","ACTIVE",
AQ1542="Warehouse HUAWEI","SPARE-ISSUE",
AQ1542="SPARE-HS","SPARE-ISSUE",
AQ1542="Power Telco","ACTIVE", AQ1542="no impacts","no impacts"
),"")</f>
        <v>No root cause</v>
      </c>
      <c r="AS1542" s="92" t="s">
        <v>5537</v>
      </c>
      <c r="AT1542" s="98" t="s">
        <v>4640</v>
      </c>
      <c r="AV1542" s="17" t="s">
        <v>5537</v>
      </c>
      <c r="AW1542" s="7" t="s">
        <v>5537</v>
      </c>
      <c r="AX1542" s="6" t="s">
        <v>5537</v>
      </c>
      <c r="AY1542" s="7"/>
      <c r="AZ1542" s="3" t="s">
        <v>5537</v>
      </c>
      <c r="BA1542" s="18" t="s">
        <v>5537</v>
      </c>
      <c r="BB1542" s="18" t="s">
        <v>5537</v>
      </c>
      <c r="BC1542" s="18" t="s">
        <v>5537</v>
      </c>
      <c r="BD1542" s="18" t="s">
        <v>5537</v>
      </c>
      <c r="BE1542" s="18" t="s">
        <v>5537</v>
      </c>
      <c r="BF1542" s="18" t="s">
        <v>5537</v>
      </c>
      <c r="BG1542" s="18" t="s">
        <v>5537</v>
      </c>
      <c r="BH1542" s="18" t="s">
        <v>5537</v>
      </c>
      <c r="BI1542" s="18" t="s">
        <v>5537</v>
      </c>
      <c r="BJ1542" s="18" t="s">
        <v>5537</v>
      </c>
      <c r="BK1542" s="18" t="s">
        <v>5537</v>
      </c>
      <c r="BL1542" s="9" t="s">
        <v>5537</v>
      </c>
      <c r="BM1542" s="14" t="s">
        <v>5537</v>
      </c>
      <c r="BN1542" s="14" t="s">
        <v>5537</v>
      </c>
      <c r="BO1542" s="14" t="str">
        <f>_xlfn.XLOOKUP(B1542,'[4]cell downs 18042026 17h'!$B:$B,'[4]cell downs 18042026 17h'!$B:$B,"")</f>
        <v/>
      </c>
      <c r="BP1542" s="14" t="str">
        <f>_xlfn.XLOOKUP(B1542,'[5]Cells Huawei 19042026 15h'!$B:$B,'[5]Cells Huawei 19042026 15h'!$B:$B,"")</f>
        <v/>
      </c>
      <c r="BQ1542" s="9" t="str">
        <f>_xlfn.XLOOKUP(B1542,'[6]cells down 19042026 9H40'!$B:$B,'[6]cells down 19042026 9H40'!$B:$B,"")</f>
        <v/>
      </c>
      <c r="BR1542" s="9" t="s">
        <v>5537</v>
      </c>
      <c r="BS1542" s="9" t="s">
        <v>594</v>
      </c>
      <c r="BT1542" s="108"/>
    </row>
    <row r="1543" spans="1:72" s="9" customFormat="1" x14ac:dyDescent="0.35">
      <c r="A1543" s="1" t="s">
        <v>1540</v>
      </c>
      <c r="B1543" s="8" t="s">
        <v>1541</v>
      </c>
      <c r="C1543" s="3" t="str">
        <f>_xlfn.XLOOKUP(B1543,'[1]daily break down'!$D:$D,'[1]daily break down'!$E:$E,"")</f>
        <v>Bafoussam</v>
      </c>
      <c r="D1543" s="1" t="s">
        <v>11</v>
      </c>
      <c r="E1543" s="1" t="s">
        <v>145</v>
      </c>
      <c r="F1543" s="3" t="s">
        <v>102</v>
      </c>
      <c r="G1543" s="1" t="s">
        <v>299</v>
      </c>
      <c r="H1543" s="32" t="str">
        <f>_xlfn.XLOOKUP(B1543,[2]CALCULATION!$B:$B,[2]CALCULATION!$H:$H,"")</f>
        <v>Huawei</v>
      </c>
      <c r="I1543" s="28">
        <v>0</v>
      </c>
      <c r="J1543" s="28">
        <v>0</v>
      </c>
      <c r="K1543" s="28">
        <v>0</v>
      </c>
      <c r="L1543" s="28">
        <v>0</v>
      </c>
      <c r="M1543" s="28">
        <v>4.6192852842055409E-3</v>
      </c>
      <c r="N1543" s="28">
        <v>0</v>
      </c>
      <c r="O1543" s="28">
        <v>0</v>
      </c>
      <c r="P1543" s="28">
        <v>0</v>
      </c>
      <c r="Q1543" s="28">
        <v>0</v>
      </c>
      <c r="R1543" s="28">
        <v>0</v>
      </c>
      <c r="S1543" s="93">
        <v>0</v>
      </c>
      <c r="T1543" s="93">
        <f>_xlfn.XLOOKUP(B1543,'[3]Nur des jours'!$B:$B,'[3]Nur des jours'!$U:$U,"")</f>
        <v>0</v>
      </c>
      <c r="U1543" s="93">
        <v>8.9175391586979543E-5</v>
      </c>
      <c r="V1543" s="93">
        <v>0</v>
      </c>
      <c r="W1543" s="93">
        <v>0</v>
      </c>
      <c r="X1543" s="93">
        <v>0</v>
      </c>
      <c r="Y1543" s="93">
        <v>0</v>
      </c>
      <c r="Z1543" s="93">
        <v>0</v>
      </c>
      <c r="AA1543" s="93">
        <v>0</v>
      </c>
      <c r="AB1543" s="93">
        <v>0</v>
      </c>
      <c r="AC1543" s="93">
        <f>_xlfn.XLOOKUP(B1543,'[3]Nur des jours'!$B:$B,'[3]Nur des jours'!$N:$N,"")</f>
        <v>0</v>
      </c>
      <c r="AD1543" s="93">
        <v>0</v>
      </c>
      <c r="AE1543" s="93">
        <v>0</v>
      </c>
      <c r="AF1543" s="93">
        <v>0</v>
      </c>
      <c r="AG1543" s="93"/>
      <c r="AH1543" s="93">
        <v>0</v>
      </c>
      <c r="AI1543" s="93">
        <v>0</v>
      </c>
      <c r="AJ1543" s="93">
        <v>0</v>
      </c>
      <c r="AK1543" s="93">
        <v>0</v>
      </c>
      <c r="AL1543" s="93">
        <v>0</v>
      </c>
      <c r="AM1543" s="49" t="s">
        <v>5559</v>
      </c>
      <c r="AN1543" s="49"/>
      <c r="AO1543" s="48" t="str" cm="1">
        <f t="array" ref="AO1543">IFERROR(_xlfn.IFS(
AQ1543="MPR ISSUE","PDH",
AQ1543="BSS Hardware Issue","BSS",
AQ1543="Sites strategiques, MLL, Pylone, etc.","ENVTECH",
AQ1543="AKTIVCO DEFAUT GE &amp; POWER Cabinet","AKTIVCO",
AQ1543="AKTIVCO Coupure ENEO &amp; Baisse de tension","AKTIVCO GRID ONLY",
AQ1543="Coupure ENEO &amp; Baisse de tension","IHS GRID ONLY",
AQ1543="Defaut GE &amp; POWER Cabinet","IHS",
AQ1543="Sharing","Partners",
AQ1543="Sites strategiques &amp; DataCenter","SST &amp; DC",
AQ1543="Exclu","Exclu",
AQ1543="SAT","SAT",
AQ1543="SPARE-ISSUE","SPARE-ISSUE",
AQ1543="Fiber CAmtel","TRANS_FO_CAMTEL",
AQ1543="Fiber AOF","Fiber AOF",
AQ1543="Projet OCM (HUAWEI)","TRAVAUX-HUAWEI",
AQ1543="Projet OCM (NOKIA)","TRAVAUX-NOKIA",
AQ1543="ACCESS-ISSUE","ACCESS-ISSUE",
AQ1543="Projet OCM (ZTE, NOKIA, autres projets)","TRAVAUX OCM",
AQ1543="No root CAuse","No root cause",
AQ1543="ODU HS","PDH",
AQ1543="IP &amp; VLAN","PDH",
AQ1543="Warehouse HUAWEI","SPARE-ISSUE",
AQ1543="SPARE-HS","SPARE-ISSUE",
AQ1543="Power Telco","BSS",AQ1543="no impacts","no impacts"
),"")</f>
        <v>No root cause</v>
      </c>
      <c r="AP1543" s="48" t="str" cm="1">
        <f t="array" ref="AP1543">IFERROR(_xlfn.IFS(
AQ1543="MPR ISSUE","TX ISSUE",
AQ1543="BSS Hardware Issue","RAN ISSUE",
AQ1543="Sites strategiques, MLL, Pylone, etc.","ENVTECH",
AQ1543="AKTIVCO DEFAUT GE &amp; POWER Cabinet","POWER ISSUE",
AQ1543="AKTIVCO Coupure ENEO &amp; Baisse de tension","POWER ISSUE",
AQ1543="Coupure ENEO &amp; Baisse de tension","POWER ISSUE",
AQ1543="Defaut GE &amp; POWER Cabinet","POWER ISSUE",
AQ1543="Sharing","POWER ISSUE",
AQ1543="Sites strategiques &amp; DataCenter","POWER ISSUE",
AQ1543="Exclu","Exclu",
AQ1543="SAT","TX ISSUE",
AQ1543="SPARE-ISSUE","SPARE-ISSUE",
AQ1543="Fiber CAmtel","TX ISSUE",
AQ1543="Fiber AOF","TX ISSUE",
AQ1543="Projet OCM (HUAWEI)","TRAVAUX-HUAWEI",
AQ1543="Projet OCM (NOKIA)","TRAVAUX -NOKIA",
AQ1543="ACCESS-ISSUE","ACCESS-ISSUE",
AQ1543="Projet OCM (ZTE, NOKIA, autres projets)","TRAVAUX OCM",
AQ1543="No root CAuse","No root cause",
AQ1543="ODU HS","TX ISSUE",
AQ1543="IP &amp; VLAN","TX ISSUE",
AQ1543="Warehouse HUAWEI","SPARE-ISSUE",
AQ1543="SPARE-HS","SPARE-ISSUE",
AQ1543="Power Telco","RAN ISSUE",AQ1543="no impacts","no impacts"
),"")</f>
        <v>No root cause</v>
      </c>
      <c r="AQ1543" s="127" t="s">
        <v>5344</v>
      </c>
      <c r="AR1543" s="48" t="str" cm="1">
        <f t="array" ref="AR1543">IFERROR(_xlfn.IFS(
AQ1543="MPR ISSUE","ACTIVE",
AQ1543="BSS Hardware Issue","ACTIVE",
AQ1543="Sites strategiques, MLL, Pylone, etc.","PASSIVE",
AQ1543="AKTIVCO DEFAUT GE &amp; POWER Cabinet","PASSIVE",
AQ1543="AKTIVCO Coupure ENEO &amp; Baisse de tension","PASSIVE",
AQ1543="Coupure ENEO &amp; Baisse de tension","PASSIVE",
AQ1543="Defaut GE &amp; POWER Cabinet","PASSIVE",
AQ1543="Sharing","PASSIVE",
AQ1543="Sites strategiques &amp; DataCenter","PASSIVE",
AQ1543="Exclu","Exclu",
AQ1543="SAT","ACTIVE",
AQ1543="SPARE-ISSUE","SPARE-ISSUE",
AQ1543="Fiber CAmtel","ACTIVE",
AQ1543="Fiber AOF","ACTIVE",
AQ1543="Projet OCM (HUAWEI)","PLANNED WORKS",
AQ1543="Projet OCM (NOKIA)","PLANNED WORKS",
AQ1543="ACCESS-ISSUE","ACCESS-ISSUE",
AQ1543="Projet OCM (ZTE, NOKIA, autres projets)","PLANNED WORKS",
AQ1543="No root CAuse","No root cause",
AQ1543="ODU HS","ACTIVE",
AQ1543="IP &amp; VLAN","ACTIVE",
AQ1543="Warehouse HUAWEI","SPARE-ISSUE",
AQ1543="SPARE-HS","SPARE-ISSUE",
AQ1543="Power Telco","ACTIVE", AQ1543="no impacts","no impacts"
),"")</f>
        <v>No root cause</v>
      </c>
      <c r="AS1543" s="92" t="s">
        <v>5537</v>
      </c>
      <c r="AT1543" s="98" t="s">
        <v>1541</v>
      </c>
      <c r="AV1543" s="17" t="s">
        <v>5537</v>
      </c>
      <c r="AW1543" s="7" t="s">
        <v>5537</v>
      </c>
      <c r="AX1543" s="6" t="s">
        <v>5537</v>
      </c>
      <c r="AY1543" s="7"/>
      <c r="AZ1543" s="3" t="s">
        <v>5537</v>
      </c>
      <c r="BA1543" s="18" t="s">
        <v>5537</v>
      </c>
      <c r="BB1543" s="18" t="s">
        <v>5537</v>
      </c>
      <c r="BC1543" s="18" t="s">
        <v>5537</v>
      </c>
      <c r="BD1543" s="18" t="s">
        <v>5537</v>
      </c>
      <c r="BE1543" s="18" t="s">
        <v>5537</v>
      </c>
      <c r="BF1543" s="18" t="s">
        <v>5537</v>
      </c>
      <c r="BG1543" s="18" t="s">
        <v>5537</v>
      </c>
      <c r="BH1543" s="18" t="s">
        <v>5537</v>
      </c>
      <c r="BI1543" s="18" t="s">
        <v>5537</v>
      </c>
      <c r="BJ1543" s="18" t="s">
        <v>5537</v>
      </c>
      <c r="BK1543" s="18" t="s">
        <v>5537</v>
      </c>
      <c r="BL1543" s="9" t="s">
        <v>5537</v>
      </c>
      <c r="BM1543" s="14" t="s">
        <v>5537</v>
      </c>
      <c r="BN1543" s="14" t="s">
        <v>5537</v>
      </c>
      <c r="BO1543" s="14" t="str">
        <f>_xlfn.XLOOKUP(B1543,'[4]cell downs 18042026 17h'!$B:$B,'[4]cell downs 18042026 17h'!$B:$B,"")</f>
        <v/>
      </c>
      <c r="BP1543" s="14" t="str">
        <f>_xlfn.XLOOKUP(B1543,'[5]Cells Huawei 19042026 15h'!$B:$B,'[5]Cells Huawei 19042026 15h'!$B:$B,"")</f>
        <v/>
      </c>
      <c r="BQ1543" s="9" t="str">
        <f>_xlfn.XLOOKUP(B1543,'[6]cells down 19042026 9H40'!$B:$B,'[6]cells down 19042026 9H40'!$B:$B,"")</f>
        <v/>
      </c>
      <c r="BR1543" s="9" t="s">
        <v>1541</v>
      </c>
      <c r="BS1543" s="9" t="s">
        <v>12</v>
      </c>
      <c r="BT1543" s="108"/>
    </row>
    <row r="1544" spans="1:72" s="9" customFormat="1" x14ac:dyDescent="0.35">
      <c r="A1544" s="1" t="s">
        <v>470</v>
      </c>
      <c r="B1544" s="8" t="s">
        <v>471</v>
      </c>
      <c r="C1544" s="3" t="str">
        <f>_xlfn.XLOOKUP(B1544,'[1]daily break down'!$D:$D,'[1]daily break down'!$E:$E,"")</f>
        <v>Yaounde</v>
      </c>
      <c r="D1544" s="1" t="s">
        <v>11</v>
      </c>
      <c r="E1544" s="1" t="s">
        <v>12</v>
      </c>
      <c r="F1544" s="3" t="s">
        <v>37</v>
      </c>
      <c r="G1544" s="1" t="s">
        <v>38</v>
      </c>
      <c r="H1544" s="34" t="str">
        <f>_xlfn.XLOOKUP(B1544,[2]CALCULATION!$B:$B,[2]CALCULATION!$H:$H,"")</f>
        <v>ZTE</v>
      </c>
      <c r="I1544" s="28">
        <v>0</v>
      </c>
      <c r="J1544" s="28">
        <v>0</v>
      </c>
      <c r="K1544" s="28">
        <v>0</v>
      </c>
      <c r="L1544" s="28">
        <v>0</v>
      </c>
      <c r="M1544" s="28">
        <v>0</v>
      </c>
      <c r="N1544" s="28">
        <v>0</v>
      </c>
      <c r="O1544" s="28">
        <v>0</v>
      </c>
      <c r="P1544" s="28">
        <v>4.2462467861188884</v>
      </c>
      <c r="Q1544" s="28">
        <v>1.2934177146558701</v>
      </c>
      <c r="R1544" s="28">
        <v>0</v>
      </c>
      <c r="S1544" s="93">
        <v>0</v>
      </c>
      <c r="T1544" s="93">
        <f>_xlfn.XLOOKUP(B1544,'[3]Nur des jours'!$B:$B,'[3]Nur des jours'!$U:$U,"")</f>
        <v>0</v>
      </c>
      <c r="U1544" s="93">
        <v>0</v>
      </c>
      <c r="V1544" s="93">
        <v>0</v>
      </c>
      <c r="W1544" s="93">
        <v>0</v>
      </c>
      <c r="X1544" s="93">
        <v>0</v>
      </c>
      <c r="Y1544" s="93">
        <v>0</v>
      </c>
      <c r="Z1544" s="93">
        <v>0</v>
      </c>
      <c r="AA1544" s="93">
        <v>0</v>
      </c>
      <c r="AB1544" s="93">
        <v>0</v>
      </c>
      <c r="AC1544" s="93">
        <f>_xlfn.XLOOKUP(B1544,'[3]Nur des jours'!$B:$B,'[3]Nur des jours'!$N:$N,"")</f>
        <v>0</v>
      </c>
      <c r="AD1544" s="93">
        <v>0</v>
      </c>
      <c r="AE1544" s="93">
        <v>0</v>
      </c>
      <c r="AF1544" s="93">
        <v>0</v>
      </c>
      <c r="AG1544" s="93"/>
      <c r="AH1544" s="93">
        <v>0</v>
      </c>
      <c r="AI1544" s="93">
        <v>0</v>
      </c>
      <c r="AJ1544" s="93">
        <v>0</v>
      </c>
      <c r="AK1544" s="93">
        <v>0</v>
      </c>
      <c r="AL1544" s="93">
        <v>0</v>
      </c>
      <c r="AM1544" s="49" t="s">
        <v>5559</v>
      </c>
      <c r="AN1544" s="49"/>
      <c r="AO1544" s="48" t="str" cm="1">
        <f t="array" ref="AO1544">IFERROR(_xlfn.IFS(
AQ1544="MPR ISSUE","PDH",
AQ1544="BSS Hardware Issue","BSS",
AQ1544="Sites strategiques, MLL, Pylone, etc.","ENVTECH",
AQ1544="AKTIVCO DEFAUT GE &amp; POWER Cabinet","AKTIVCO",
AQ1544="AKTIVCO Coupure ENEO &amp; Baisse de tension","AKTIVCO GRID ONLY",
AQ1544="Coupure ENEO &amp; Baisse de tension","IHS GRID ONLY",
AQ1544="Defaut GE &amp; POWER Cabinet","IHS",
AQ1544="Sharing","Partners",
AQ1544="Sites strategiques &amp; DataCenter","SST &amp; DC",
AQ1544="Exclu","Exclu",
AQ1544="SAT","SAT",
AQ1544="SPARE-ISSUE","SPARE-ISSUE",
AQ1544="Fiber CAmtel","TRANS_FO_CAMTEL",
AQ1544="Fiber AOF","Fiber AOF",
AQ1544="Projet OCM (HUAWEI)","TRAVAUX-HUAWEI",
AQ1544="Projet OCM (NOKIA)","TRAVAUX-NOKIA",
AQ1544="ACCESS-ISSUE","ACCESS-ISSUE",
AQ1544="Projet OCM (ZTE, NOKIA, autres projets)","TRAVAUX OCM",
AQ1544="No root CAuse","No root cause",
AQ1544="ODU HS","PDH",
AQ1544="IP &amp; VLAN","PDH",
AQ1544="Warehouse HUAWEI","SPARE-ISSUE",
AQ1544="SPARE-HS","SPARE-ISSUE",
AQ1544="Power Telco","BSS",AQ1544="no impacts","no impacts"
),"")</f>
        <v>No root cause</v>
      </c>
      <c r="AP1544" s="48" t="str" cm="1">
        <f t="array" ref="AP1544">IFERROR(_xlfn.IFS(
AQ1544="MPR ISSUE","TX ISSUE",
AQ1544="BSS Hardware Issue","RAN ISSUE",
AQ1544="Sites strategiques, MLL, Pylone, etc.","ENVTECH",
AQ1544="AKTIVCO DEFAUT GE &amp; POWER Cabinet","POWER ISSUE",
AQ1544="AKTIVCO Coupure ENEO &amp; Baisse de tension","POWER ISSUE",
AQ1544="Coupure ENEO &amp; Baisse de tension","POWER ISSUE",
AQ1544="Defaut GE &amp; POWER Cabinet","POWER ISSUE",
AQ1544="Sharing","POWER ISSUE",
AQ1544="Sites strategiques &amp; DataCenter","POWER ISSUE",
AQ1544="Exclu","Exclu",
AQ1544="SAT","TX ISSUE",
AQ1544="SPARE-ISSUE","SPARE-ISSUE",
AQ1544="Fiber CAmtel","TX ISSUE",
AQ1544="Fiber AOF","TX ISSUE",
AQ1544="Projet OCM (HUAWEI)","TRAVAUX-HUAWEI",
AQ1544="Projet OCM (NOKIA)","TRAVAUX -NOKIA",
AQ1544="ACCESS-ISSUE","ACCESS-ISSUE",
AQ1544="Projet OCM (ZTE, NOKIA, autres projets)","TRAVAUX OCM",
AQ1544="No root CAuse","No root cause",
AQ1544="ODU HS","TX ISSUE",
AQ1544="IP &amp; VLAN","TX ISSUE",
AQ1544="Warehouse HUAWEI","SPARE-ISSUE",
AQ1544="SPARE-HS","SPARE-ISSUE",
AQ1544="Power Telco","RAN ISSUE",AQ1544="no impacts","no impacts"
),"")</f>
        <v>No root cause</v>
      </c>
      <c r="AQ1544" s="127" t="s">
        <v>5344</v>
      </c>
      <c r="AR1544" s="48" t="str" cm="1">
        <f t="array" ref="AR1544">IFERROR(_xlfn.IFS(
AQ1544="MPR ISSUE","ACTIVE",
AQ1544="BSS Hardware Issue","ACTIVE",
AQ1544="Sites strategiques, MLL, Pylone, etc.","PASSIVE",
AQ1544="AKTIVCO DEFAUT GE &amp; POWER Cabinet","PASSIVE",
AQ1544="AKTIVCO Coupure ENEO &amp; Baisse de tension","PASSIVE",
AQ1544="Coupure ENEO &amp; Baisse de tension","PASSIVE",
AQ1544="Defaut GE &amp; POWER Cabinet","PASSIVE",
AQ1544="Sharing","PASSIVE",
AQ1544="Sites strategiques &amp; DataCenter","PASSIVE",
AQ1544="Exclu","Exclu",
AQ1544="SAT","ACTIVE",
AQ1544="SPARE-ISSUE","SPARE-ISSUE",
AQ1544="Fiber CAmtel","ACTIVE",
AQ1544="Fiber AOF","ACTIVE",
AQ1544="Projet OCM (HUAWEI)","PLANNED WORKS",
AQ1544="Projet OCM (NOKIA)","PLANNED WORKS",
AQ1544="ACCESS-ISSUE","ACCESS-ISSUE",
AQ1544="Projet OCM (ZTE, NOKIA, autres projets)","PLANNED WORKS",
AQ1544="No root CAuse","No root cause",
AQ1544="ODU HS","ACTIVE",
AQ1544="IP &amp; VLAN","ACTIVE",
AQ1544="Warehouse HUAWEI","SPARE-ISSUE",
AQ1544="SPARE-HS","SPARE-ISSUE",
AQ1544="Power Telco","ACTIVE", AQ1544="no impacts","no impacts"
),"")</f>
        <v>No root cause</v>
      </c>
      <c r="AS1544" s="92" t="s">
        <v>5537</v>
      </c>
      <c r="AT1544" s="98" t="s">
        <v>471</v>
      </c>
      <c r="AV1544" s="17" t="s">
        <v>5537</v>
      </c>
      <c r="AW1544" s="7" t="s">
        <v>5537</v>
      </c>
      <c r="AX1544" s="6" t="s">
        <v>5537</v>
      </c>
      <c r="AY1544" s="7"/>
      <c r="AZ1544" s="3" t="s">
        <v>5537</v>
      </c>
      <c r="BA1544" s="18" t="s">
        <v>5537</v>
      </c>
      <c r="BB1544" s="18" t="s">
        <v>5537</v>
      </c>
      <c r="BC1544" s="18" t="s">
        <v>5537</v>
      </c>
      <c r="BD1544" s="18" t="s">
        <v>5537</v>
      </c>
      <c r="BE1544" s="18" t="s">
        <v>5537</v>
      </c>
      <c r="BF1544" s="18" t="s">
        <v>5537</v>
      </c>
      <c r="BG1544" s="18" t="s">
        <v>5537</v>
      </c>
      <c r="BH1544" s="18" t="s">
        <v>5537</v>
      </c>
      <c r="BI1544" s="18" t="s">
        <v>5537</v>
      </c>
      <c r="BJ1544" s="18" t="s">
        <v>5537</v>
      </c>
      <c r="BK1544" s="18" t="s">
        <v>5537</v>
      </c>
      <c r="BL1544" s="9" t="s">
        <v>5537</v>
      </c>
      <c r="BM1544" s="14" t="s">
        <v>5537</v>
      </c>
      <c r="BN1544" s="14" t="s">
        <v>5537</v>
      </c>
      <c r="BO1544" s="14" t="str">
        <f>_xlfn.XLOOKUP(B1544,'[4]cell downs 18042026 17h'!$B:$B,'[4]cell downs 18042026 17h'!$B:$B,"")</f>
        <v/>
      </c>
      <c r="BP1544" s="14" t="str">
        <f>_xlfn.XLOOKUP(B1544,'[5]Cells Huawei 19042026 15h'!$B:$B,'[5]Cells Huawei 19042026 15h'!$B:$B,"")</f>
        <v/>
      </c>
      <c r="BQ1544" s="9" t="str">
        <f>_xlfn.XLOOKUP(B1544,'[6]cells down 19042026 9H40'!$B:$B,'[6]cells down 19042026 9H40'!$B:$B,"")</f>
        <v/>
      </c>
      <c r="BR1544" s="9" t="s">
        <v>471</v>
      </c>
      <c r="BS1544" s="9" t="s">
        <v>12</v>
      </c>
      <c r="BT1544" s="108"/>
    </row>
    <row r="1545" spans="1:72" s="9" customFormat="1" x14ac:dyDescent="0.35">
      <c r="A1545" s="1" t="s">
        <v>3147</v>
      </c>
      <c r="B1545" s="8" t="s">
        <v>3148</v>
      </c>
      <c r="C1545" s="3" t="str">
        <f>_xlfn.XLOOKUP(B1545,'[1]daily break down'!$D:$D,'[1]daily break down'!$E:$E,"")</f>
        <v>Yaounde</v>
      </c>
      <c r="D1545" s="1" t="s">
        <v>11</v>
      </c>
      <c r="E1545" s="1" t="s">
        <v>12</v>
      </c>
      <c r="F1545" s="3" t="s">
        <v>37</v>
      </c>
      <c r="G1545" s="1" t="s">
        <v>38</v>
      </c>
      <c r="H1545" s="34" t="str">
        <f>_xlfn.XLOOKUP(B1545,[2]CALCULATION!$B:$B,[2]CALCULATION!$H:$H,"")</f>
        <v>ZTE</v>
      </c>
      <c r="I1545" s="28">
        <v>0</v>
      </c>
      <c r="J1545" s="28">
        <v>0</v>
      </c>
      <c r="K1545" s="28">
        <v>0</v>
      </c>
      <c r="L1545" s="28">
        <v>0</v>
      </c>
      <c r="M1545" s="28">
        <v>0</v>
      </c>
      <c r="N1545" s="28">
        <v>0</v>
      </c>
      <c r="O1545" s="28">
        <v>0</v>
      </c>
      <c r="P1545" s="28">
        <v>0</v>
      </c>
      <c r="Q1545" s="28">
        <v>0</v>
      </c>
      <c r="R1545" s="28">
        <v>0</v>
      </c>
      <c r="S1545" s="93">
        <v>0</v>
      </c>
      <c r="T1545" s="93">
        <f>_xlfn.XLOOKUP(B1545,'[3]Nur des jours'!$B:$B,'[3]Nur des jours'!$U:$U,"")</f>
        <v>0</v>
      </c>
      <c r="U1545" s="93">
        <v>0</v>
      </c>
      <c r="V1545" s="93">
        <v>0</v>
      </c>
      <c r="W1545" s="93">
        <v>0</v>
      </c>
      <c r="X1545" s="93">
        <v>0</v>
      </c>
      <c r="Y1545" s="93">
        <v>0</v>
      </c>
      <c r="Z1545" s="93">
        <v>0</v>
      </c>
      <c r="AA1545" s="93">
        <v>0</v>
      </c>
      <c r="AB1545" s="93">
        <v>0</v>
      </c>
      <c r="AC1545" s="93">
        <f>_xlfn.XLOOKUP(B1545,'[3]Nur des jours'!$B:$B,'[3]Nur des jours'!$N:$N,"")</f>
        <v>0</v>
      </c>
      <c r="AD1545" s="93">
        <v>0</v>
      </c>
      <c r="AE1545" s="93">
        <v>0</v>
      </c>
      <c r="AF1545" s="93">
        <v>0</v>
      </c>
      <c r="AG1545" s="93"/>
      <c r="AH1545" s="93">
        <v>0</v>
      </c>
      <c r="AI1545" s="93">
        <v>0</v>
      </c>
      <c r="AJ1545" s="93">
        <v>0</v>
      </c>
      <c r="AK1545" s="93">
        <v>0</v>
      </c>
      <c r="AL1545" s="93">
        <v>0</v>
      </c>
      <c r="AM1545" s="49" t="s">
        <v>5559</v>
      </c>
      <c r="AN1545" s="49"/>
      <c r="AO1545" s="48" t="str" cm="1">
        <f t="array" ref="AO1545">IFERROR(_xlfn.IFS(
AQ1545="MPR ISSUE","PDH",
AQ1545="BSS Hardware Issue","BSS",
AQ1545="Sites strategiques, MLL, Pylone, etc.","ENVTECH",
AQ1545="AKTIVCO DEFAUT GE &amp; POWER Cabinet","AKTIVCO",
AQ1545="AKTIVCO Coupure ENEO &amp; Baisse de tension","AKTIVCO GRID ONLY",
AQ1545="Coupure ENEO &amp; Baisse de tension","IHS GRID ONLY",
AQ1545="Defaut GE &amp; POWER Cabinet","IHS",
AQ1545="Sharing","Partners",
AQ1545="Sites strategiques &amp; DataCenter","SST &amp; DC",
AQ1545="Exclu","Exclu",
AQ1545="SAT","SAT",
AQ1545="SPARE-ISSUE","SPARE-ISSUE",
AQ1545="Fiber CAmtel","TRANS_FO_CAMTEL",
AQ1545="Fiber AOF","Fiber AOF",
AQ1545="Projet OCM (HUAWEI)","TRAVAUX-HUAWEI",
AQ1545="Projet OCM (NOKIA)","TRAVAUX-NOKIA",
AQ1545="ACCESS-ISSUE","ACCESS-ISSUE",
AQ1545="Projet OCM (ZTE, NOKIA, autres projets)","TRAVAUX OCM",
AQ1545="No root CAuse","No root cause",
AQ1545="ODU HS","PDH",
AQ1545="IP &amp; VLAN","PDH",
AQ1545="Warehouse HUAWEI","SPARE-ISSUE",
AQ1545="SPARE-HS","SPARE-ISSUE",
AQ1545="Power Telco","BSS",AQ1545="no impacts","no impacts"
),"")</f>
        <v>No root cause</v>
      </c>
      <c r="AP1545" s="48" t="str" cm="1">
        <f t="array" ref="AP1545">IFERROR(_xlfn.IFS(
AQ1545="MPR ISSUE","TX ISSUE",
AQ1545="BSS Hardware Issue","RAN ISSUE",
AQ1545="Sites strategiques, MLL, Pylone, etc.","ENVTECH",
AQ1545="AKTIVCO DEFAUT GE &amp; POWER Cabinet","POWER ISSUE",
AQ1545="AKTIVCO Coupure ENEO &amp; Baisse de tension","POWER ISSUE",
AQ1545="Coupure ENEO &amp; Baisse de tension","POWER ISSUE",
AQ1545="Defaut GE &amp; POWER Cabinet","POWER ISSUE",
AQ1545="Sharing","POWER ISSUE",
AQ1545="Sites strategiques &amp; DataCenter","POWER ISSUE",
AQ1545="Exclu","Exclu",
AQ1545="SAT","TX ISSUE",
AQ1545="SPARE-ISSUE","SPARE-ISSUE",
AQ1545="Fiber CAmtel","TX ISSUE",
AQ1545="Fiber AOF","TX ISSUE",
AQ1545="Projet OCM (HUAWEI)","TRAVAUX-HUAWEI",
AQ1545="Projet OCM (NOKIA)","TRAVAUX -NOKIA",
AQ1545="ACCESS-ISSUE","ACCESS-ISSUE",
AQ1545="Projet OCM (ZTE, NOKIA, autres projets)","TRAVAUX OCM",
AQ1545="No root CAuse","No root cause",
AQ1545="ODU HS","TX ISSUE",
AQ1545="IP &amp; VLAN","TX ISSUE",
AQ1545="Warehouse HUAWEI","SPARE-ISSUE",
AQ1545="SPARE-HS","SPARE-ISSUE",
AQ1545="Power Telco","RAN ISSUE",AQ1545="no impacts","no impacts"
),"")</f>
        <v>No root cause</v>
      </c>
      <c r="AQ1545" s="127" t="s">
        <v>5344</v>
      </c>
      <c r="AR1545" s="48" t="str" cm="1">
        <f t="array" ref="AR1545">IFERROR(_xlfn.IFS(
AQ1545="MPR ISSUE","ACTIVE",
AQ1545="BSS Hardware Issue","ACTIVE",
AQ1545="Sites strategiques, MLL, Pylone, etc.","PASSIVE",
AQ1545="AKTIVCO DEFAUT GE &amp; POWER Cabinet","PASSIVE",
AQ1545="AKTIVCO Coupure ENEO &amp; Baisse de tension","PASSIVE",
AQ1545="Coupure ENEO &amp; Baisse de tension","PASSIVE",
AQ1545="Defaut GE &amp; POWER Cabinet","PASSIVE",
AQ1545="Sharing","PASSIVE",
AQ1545="Sites strategiques &amp; DataCenter","PASSIVE",
AQ1545="Exclu","Exclu",
AQ1545="SAT","ACTIVE",
AQ1545="SPARE-ISSUE","SPARE-ISSUE",
AQ1545="Fiber CAmtel","ACTIVE",
AQ1545="Fiber AOF","ACTIVE",
AQ1545="Projet OCM (HUAWEI)","PLANNED WORKS",
AQ1545="Projet OCM (NOKIA)","PLANNED WORKS",
AQ1545="ACCESS-ISSUE","ACCESS-ISSUE",
AQ1545="Projet OCM (ZTE, NOKIA, autres projets)","PLANNED WORKS",
AQ1545="No root CAuse","No root cause",
AQ1545="ODU HS","ACTIVE",
AQ1545="IP &amp; VLAN","ACTIVE",
AQ1545="Warehouse HUAWEI","SPARE-ISSUE",
AQ1545="SPARE-HS","SPARE-ISSUE",
AQ1545="Power Telco","ACTIVE", AQ1545="no impacts","no impacts"
),"")</f>
        <v>No root cause</v>
      </c>
      <c r="AS1545" s="92" t="s">
        <v>5537</v>
      </c>
      <c r="AT1545" s="98" t="s">
        <v>3148</v>
      </c>
      <c r="AV1545" s="17" t="s">
        <v>5537</v>
      </c>
      <c r="AW1545" s="7" t="s">
        <v>5537</v>
      </c>
      <c r="AX1545" s="6" t="s">
        <v>5537</v>
      </c>
      <c r="AY1545" s="7"/>
      <c r="AZ1545" s="3" t="s">
        <v>5537</v>
      </c>
      <c r="BA1545" s="18" t="s">
        <v>5537</v>
      </c>
      <c r="BB1545" s="18" t="s">
        <v>5537</v>
      </c>
      <c r="BC1545" s="18" t="s">
        <v>5537</v>
      </c>
      <c r="BD1545" s="18" t="s">
        <v>5537</v>
      </c>
      <c r="BE1545" s="18" t="s">
        <v>5537</v>
      </c>
      <c r="BF1545" s="18" t="s">
        <v>5537</v>
      </c>
      <c r="BG1545" s="18" t="s">
        <v>5537</v>
      </c>
      <c r="BH1545" s="18" t="s">
        <v>5537</v>
      </c>
      <c r="BI1545" s="18" t="s">
        <v>5537</v>
      </c>
      <c r="BJ1545" s="18" t="s">
        <v>5537</v>
      </c>
      <c r="BK1545" s="18" t="s">
        <v>5537</v>
      </c>
      <c r="BL1545" s="9" t="s">
        <v>5537</v>
      </c>
      <c r="BM1545" s="14" t="s">
        <v>5537</v>
      </c>
      <c r="BN1545" s="14" t="s">
        <v>5537</v>
      </c>
      <c r="BO1545" s="14" t="str">
        <f>_xlfn.XLOOKUP(B1545,'[4]cell downs 18042026 17h'!$B:$B,'[4]cell downs 18042026 17h'!$B:$B,"")</f>
        <v/>
      </c>
      <c r="BP1545" s="14" t="str">
        <f>_xlfn.XLOOKUP(B1545,'[5]Cells Huawei 19042026 15h'!$B:$B,'[5]Cells Huawei 19042026 15h'!$B:$B,"")</f>
        <v/>
      </c>
      <c r="BQ1545" s="9" t="str">
        <f>_xlfn.XLOOKUP(B1545,'[6]cells down 19042026 9H40'!$B:$B,'[6]cells down 19042026 9H40'!$B:$B,"")</f>
        <v/>
      </c>
      <c r="BR1545" s="9" t="s">
        <v>3148</v>
      </c>
      <c r="BS1545" s="9" t="s">
        <v>12</v>
      </c>
      <c r="BT1545" s="108"/>
    </row>
    <row r="1546" spans="1:72" s="9" customFormat="1" ht="18.5" customHeight="1" x14ac:dyDescent="0.35">
      <c r="A1546" s="1" t="s">
        <v>3391</v>
      </c>
      <c r="B1546" s="8" t="s">
        <v>3392</v>
      </c>
      <c r="C1546" s="3" t="str">
        <f>_xlfn.XLOOKUP(B1546,'[1]daily break down'!$D:$D,'[1]daily break down'!$E:$E,"")</f>
        <v>Yaounde</v>
      </c>
      <c r="D1546" s="1" t="s">
        <v>11</v>
      </c>
      <c r="E1546" s="1" t="s">
        <v>12</v>
      </c>
      <c r="F1546" s="3" t="s">
        <v>37</v>
      </c>
      <c r="G1546" s="1" t="s">
        <v>38</v>
      </c>
      <c r="H1546" s="34" t="str">
        <f>_xlfn.XLOOKUP(B1546,[2]CALCULATION!$B:$B,[2]CALCULATION!$H:$H,"")</f>
        <v>ZTE</v>
      </c>
      <c r="I1546" s="28">
        <v>0</v>
      </c>
      <c r="J1546" s="28">
        <v>0</v>
      </c>
      <c r="K1546" s="28">
        <v>0</v>
      </c>
      <c r="L1546" s="28">
        <v>0</v>
      </c>
      <c r="M1546" s="28">
        <v>0</v>
      </c>
      <c r="N1546" s="28">
        <v>0</v>
      </c>
      <c r="O1546" s="28">
        <v>0</v>
      </c>
      <c r="P1546" s="28">
        <v>0</v>
      </c>
      <c r="Q1546" s="28">
        <v>0</v>
      </c>
      <c r="R1546" s="28">
        <v>0</v>
      </c>
      <c r="S1546" s="93">
        <v>0</v>
      </c>
      <c r="T1546" s="93">
        <f>_xlfn.XLOOKUP(B1546,'[3]Nur des jours'!$B:$B,'[3]Nur des jours'!$U:$U,"")</f>
        <v>0</v>
      </c>
      <c r="U1546" s="93">
        <v>0</v>
      </c>
      <c r="V1546" s="93">
        <v>0</v>
      </c>
      <c r="W1546" s="93">
        <v>0</v>
      </c>
      <c r="X1546" s="93">
        <v>0</v>
      </c>
      <c r="Y1546" s="93">
        <v>0</v>
      </c>
      <c r="Z1546" s="93">
        <v>0</v>
      </c>
      <c r="AA1546" s="93">
        <v>0</v>
      </c>
      <c r="AB1546" s="93">
        <v>0</v>
      </c>
      <c r="AC1546" s="93">
        <f>_xlfn.XLOOKUP(B1546,'[3]Nur des jours'!$B:$B,'[3]Nur des jours'!$N:$N,"")</f>
        <v>0</v>
      </c>
      <c r="AD1546" s="93">
        <v>0</v>
      </c>
      <c r="AE1546" s="93">
        <v>0</v>
      </c>
      <c r="AF1546" s="93">
        <v>0</v>
      </c>
      <c r="AG1546" s="93"/>
      <c r="AH1546" s="93">
        <v>0</v>
      </c>
      <c r="AI1546" s="93">
        <v>0</v>
      </c>
      <c r="AJ1546" s="93">
        <v>0</v>
      </c>
      <c r="AK1546" s="93">
        <v>0</v>
      </c>
      <c r="AL1546" s="93">
        <v>0</v>
      </c>
      <c r="AM1546" s="49" t="s">
        <v>5559</v>
      </c>
      <c r="AN1546" s="49"/>
      <c r="AO1546" s="48" t="str" cm="1">
        <f t="array" ref="AO1546">IFERROR(_xlfn.IFS(
AQ1546="MPR ISSUE","PDH",
AQ1546="BSS Hardware Issue","BSS",
AQ1546="Sites strategiques, MLL, Pylone, etc.","ENVTECH",
AQ1546="AKTIVCO DEFAUT GE &amp; POWER Cabinet","AKTIVCO",
AQ1546="AKTIVCO Coupure ENEO &amp; Baisse de tension","AKTIVCO GRID ONLY",
AQ1546="Coupure ENEO &amp; Baisse de tension","IHS GRID ONLY",
AQ1546="Defaut GE &amp; POWER Cabinet","IHS",
AQ1546="Sharing","Partners",
AQ1546="Sites strategiques &amp; DataCenter","SST &amp; DC",
AQ1546="Exclu","Exclu",
AQ1546="SAT","SAT",
AQ1546="SPARE-ISSUE","SPARE-ISSUE",
AQ1546="Fiber CAmtel","TRANS_FO_CAMTEL",
AQ1546="Fiber AOF","Fiber AOF",
AQ1546="Projet OCM (HUAWEI)","TRAVAUX-HUAWEI",
AQ1546="Projet OCM (NOKIA)","TRAVAUX-NOKIA",
AQ1546="ACCESS-ISSUE","ACCESS-ISSUE",
AQ1546="Projet OCM (ZTE, NOKIA, autres projets)","TRAVAUX OCM",
AQ1546="No root CAuse","No root cause",
AQ1546="ODU HS","PDH",
AQ1546="IP &amp; VLAN","PDH",
AQ1546="Warehouse HUAWEI","SPARE-ISSUE",
AQ1546="SPARE-HS","SPARE-ISSUE",
AQ1546="Power Telco","BSS",AQ1546="no impacts","no impacts"
),"")</f>
        <v>No root cause</v>
      </c>
      <c r="AP1546" s="48" t="str" cm="1">
        <f t="array" ref="AP1546">IFERROR(_xlfn.IFS(
AQ1546="MPR ISSUE","TX ISSUE",
AQ1546="BSS Hardware Issue","RAN ISSUE",
AQ1546="Sites strategiques, MLL, Pylone, etc.","ENVTECH",
AQ1546="AKTIVCO DEFAUT GE &amp; POWER Cabinet","POWER ISSUE",
AQ1546="AKTIVCO Coupure ENEO &amp; Baisse de tension","POWER ISSUE",
AQ1546="Coupure ENEO &amp; Baisse de tension","POWER ISSUE",
AQ1546="Defaut GE &amp; POWER Cabinet","POWER ISSUE",
AQ1546="Sharing","POWER ISSUE",
AQ1546="Sites strategiques &amp; DataCenter","POWER ISSUE",
AQ1546="Exclu","Exclu",
AQ1546="SAT","TX ISSUE",
AQ1546="SPARE-ISSUE","SPARE-ISSUE",
AQ1546="Fiber CAmtel","TX ISSUE",
AQ1546="Fiber AOF","TX ISSUE",
AQ1546="Projet OCM (HUAWEI)","TRAVAUX-HUAWEI",
AQ1546="Projet OCM (NOKIA)","TRAVAUX -NOKIA",
AQ1546="ACCESS-ISSUE","ACCESS-ISSUE",
AQ1546="Projet OCM (ZTE, NOKIA, autres projets)","TRAVAUX OCM",
AQ1546="No root CAuse","No root cause",
AQ1546="ODU HS","TX ISSUE",
AQ1546="IP &amp; VLAN","TX ISSUE",
AQ1546="Warehouse HUAWEI","SPARE-ISSUE",
AQ1546="SPARE-HS","SPARE-ISSUE",
AQ1546="Power Telco","RAN ISSUE",AQ1546="no impacts","no impacts"
),"")</f>
        <v>No root cause</v>
      </c>
      <c r="AQ1546" s="127" t="s">
        <v>5344</v>
      </c>
      <c r="AR1546" s="48" t="str" cm="1">
        <f t="array" ref="AR1546">IFERROR(_xlfn.IFS(
AQ1546="MPR ISSUE","ACTIVE",
AQ1546="BSS Hardware Issue","ACTIVE",
AQ1546="Sites strategiques, MLL, Pylone, etc.","PASSIVE",
AQ1546="AKTIVCO DEFAUT GE &amp; POWER Cabinet","PASSIVE",
AQ1546="AKTIVCO Coupure ENEO &amp; Baisse de tension","PASSIVE",
AQ1546="Coupure ENEO &amp; Baisse de tension","PASSIVE",
AQ1546="Defaut GE &amp; POWER Cabinet","PASSIVE",
AQ1546="Sharing","PASSIVE",
AQ1546="Sites strategiques &amp; DataCenter","PASSIVE",
AQ1546="Exclu","Exclu",
AQ1546="SAT","ACTIVE",
AQ1546="SPARE-ISSUE","SPARE-ISSUE",
AQ1546="Fiber CAmtel","ACTIVE",
AQ1546="Fiber AOF","ACTIVE",
AQ1546="Projet OCM (HUAWEI)","PLANNED WORKS",
AQ1546="Projet OCM (NOKIA)","PLANNED WORKS",
AQ1546="ACCESS-ISSUE","ACCESS-ISSUE",
AQ1546="Projet OCM (ZTE, NOKIA, autres projets)","PLANNED WORKS",
AQ1546="No root CAuse","No root cause",
AQ1546="ODU HS","ACTIVE",
AQ1546="IP &amp; VLAN","ACTIVE",
AQ1546="Warehouse HUAWEI","SPARE-ISSUE",
AQ1546="SPARE-HS","SPARE-ISSUE",
AQ1546="Power Telco","ACTIVE", AQ1546="no impacts","no impacts"
),"")</f>
        <v>No root cause</v>
      </c>
      <c r="AS1546" s="92" t="s">
        <v>5537</v>
      </c>
      <c r="AT1546" s="98" t="s">
        <v>3392</v>
      </c>
      <c r="AV1546" s="17" t="s">
        <v>5537</v>
      </c>
      <c r="AW1546" s="7" t="s">
        <v>5537</v>
      </c>
      <c r="AX1546" s="6" t="s">
        <v>5537</v>
      </c>
      <c r="AY1546" s="7"/>
      <c r="AZ1546" s="3" t="s">
        <v>5537</v>
      </c>
      <c r="BA1546" s="18" t="s">
        <v>5537</v>
      </c>
      <c r="BB1546" s="18" t="s">
        <v>5537</v>
      </c>
      <c r="BC1546" s="18" t="s">
        <v>5537</v>
      </c>
      <c r="BD1546" s="18" t="s">
        <v>5537</v>
      </c>
      <c r="BE1546" s="18" t="s">
        <v>5537</v>
      </c>
      <c r="BF1546" s="18" t="s">
        <v>5537</v>
      </c>
      <c r="BG1546" s="18" t="s">
        <v>5537</v>
      </c>
      <c r="BH1546" s="18" t="s">
        <v>5537</v>
      </c>
      <c r="BI1546" s="18" t="s">
        <v>5537</v>
      </c>
      <c r="BJ1546" s="18" t="s">
        <v>5537</v>
      </c>
      <c r="BK1546" s="18" t="s">
        <v>5537</v>
      </c>
      <c r="BL1546" s="9" t="s">
        <v>5537</v>
      </c>
      <c r="BM1546" s="14" t="s">
        <v>5537</v>
      </c>
      <c r="BN1546" s="14" t="s">
        <v>5537</v>
      </c>
      <c r="BO1546" s="14" t="str">
        <f>_xlfn.XLOOKUP(B1546,'[4]cell downs 18042026 17h'!$B:$B,'[4]cell downs 18042026 17h'!$B:$B,"")</f>
        <v/>
      </c>
      <c r="BP1546" s="14" t="str">
        <f>_xlfn.XLOOKUP(B1546,'[5]Cells Huawei 19042026 15h'!$B:$B,'[5]Cells Huawei 19042026 15h'!$B:$B,"")</f>
        <v/>
      </c>
      <c r="BQ1546" s="9" t="str">
        <f>_xlfn.XLOOKUP(B1546,'[6]cells down 19042026 9H40'!$B:$B,'[6]cells down 19042026 9H40'!$B:$B,"")</f>
        <v/>
      </c>
      <c r="BR1546" s="9" t="s">
        <v>3392</v>
      </c>
      <c r="BS1546" s="9" t="s">
        <v>12</v>
      </c>
      <c r="BT1546" s="108"/>
    </row>
    <row r="1547" spans="1:72" s="9" customFormat="1" x14ac:dyDescent="0.35">
      <c r="A1547" s="1" t="s">
        <v>4874</v>
      </c>
      <c r="B1547" s="1" t="s">
        <v>4875</v>
      </c>
      <c r="C1547" s="3" t="str">
        <f>_xlfn.XLOOKUP(B1547,'[1]daily break down'!$D:$D,'[1]daily break down'!$E:$E,"")</f>
        <v>Yaounde</v>
      </c>
      <c r="D1547" s="1" t="s">
        <v>11</v>
      </c>
      <c r="E1547" s="1" t="s">
        <v>594</v>
      </c>
      <c r="F1547" s="3" t="s">
        <v>37</v>
      </c>
      <c r="G1547" s="1" t="s">
        <v>38</v>
      </c>
      <c r="H1547" s="34" t="str">
        <f>_xlfn.XLOOKUP(B1547,[2]CALCULATION!$B:$B,[2]CALCULATION!$H:$H,"")</f>
        <v>ZTE</v>
      </c>
      <c r="I1547" s="28">
        <v>0</v>
      </c>
      <c r="J1547" s="28">
        <v>4.2423944092023307</v>
      </c>
      <c r="K1547" s="28">
        <v>0</v>
      </c>
      <c r="L1547" s="28">
        <v>0</v>
      </c>
      <c r="M1547" s="28">
        <v>0</v>
      </c>
      <c r="N1547" s="28">
        <v>0</v>
      </c>
      <c r="O1547" s="28">
        <v>4.0342947153949517E-2</v>
      </c>
      <c r="P1547" s="28">
        <v>0</v>
      </c>
      <c r="Q1547" s="28">
        <v>0</v>
      </c>
      <c r="R1547" s="28">
        <v>0</v>
      </c>
      <c r="S1547" s="93">
        <v>1.0165994640915666E-3</v>
      </c>
      <c r="T1547" s="93">
        <f>_xlfn.XLOOKUP(B1547,'[3]Nur des jours'!$B:$B,'[3]Nur des jours'!$U:$U,"")</f>
        <v>0</v>
      </c>
      <c r="U1547" s="93">
        <v>0</v>
      </c>
      <c r="V1547" s="93">
        <v>0</v>
      </c>
      <c r="W1547" s="93">
        <v>0</v>
      </c>
      <c r="X1547" s="93">
        <v>0</v>
      </c>
      <c r="Y1547" s="93">
        <v>0</v>
      </c>
      <c r="Z1547" s="93">
        <v>0</v>
      </c>
      <c r="AA1547" s="93">
        <v>0</v>
      </c>
      <c r="AB1547" s="93">
        <v>0</v>
      </c>
      <c r="AC1547" s="93">
        <f>_xlfn.XLOOKUP(B1547,'[3]Nur des jours'!$B:$B,'[3]Nur des jours'!$N:$N,"")</f>
        <v>0</v>
      </c>
      <c r="AD1547" s="93">
        <v>0</v>
      </c>
      <c r="AE1547" s="93">
        <v>0</v>
      </c>
      <c r="AF1547" s="93">
        <v>0</v>
      </c>
      <c r="AG1547" s="93"/>
      <c r="AH1547" s="93">
        <v>0</v>
      </c>
      <c r="AI1547" s="93">
        <v>0</v>
      </c>
      <c r="AJ1547" s="93">
        <v>0</v>
      </c>
      <c r="AK1547" s="93">
        <v>0</v>
      </c>
      <c r="AL1547" s="93">
        <v>0</v>
      </c>
      <c r="AM1547" s="49" t="s">
        <v>5559</v>
      </c>
      <c r="AN1547" s="49"/>
      <c r="AO1547" s="48" t="str" cm="1">
        <f t="array" ref="AO1547">IFERROR(_xlfn.IFS(
AQ1547="MPR ISSUE","PDH",
AQ1547="BSS Hardware Issue","BSS",
AQ1547="Sites strategiques, MLL, Pylone, etc.","ENVTECH",
AQ1547="AKTIVCO DEFAUT GE &amp; POWER Cabinet","AKTIVCO",
AQ1547="AKTIVCO Coupure ENEO &amp; Baisse de tension","AKTIVCO GRID ONLY",
AQ1547="Coupure ENEO &amp; Baisse de tension","IHS GRID ONLY",
AQ1547="Defaut GE &amp; POWER Cabinet","IHS",
AQ1547="Sharing","Partners",
AQ1547="Sites strategiques &amp; DataCenter","SST &amp; DC",
AQ1547="Exclu","Exclu",
AQ1547="SAT","SAT",
AQ1547="SPARE-ISSUE","SPARE-ISSUE",
AQ1547="Fiber CAmtel","TRANS_FO_CAMTEL",
AQ1547="Fiber AOF","Fiber AOF",
AQ1547="Projet OCM (HUAWEI)","TRAVAUX-HUAWEI",
AQ1547="Projet OCM (NOKIA)","TRAVAUX-NOKIA",
AQ1547="ACCESS-ISSUE","ACCESS-ISSUE",
AQ1547="Projet OCM (ZTE, NOKIA, autres projets)","TRAVAUX OCM",
AQ1547="No root CAuse","No root cause",
AQ1547="ODU HS","PDH",
AQ1547="IP &amp; VLAN","PDH",
AQ1547="Warehouse HUAWEI","SPARE-ISSUE",
AQ1547="SPARE-HS","SPARE-ISSUE",
AQ1547="Power Telco","BSS",AQ1547="no impacts","no impacts"
),"")</f>
        <v>No root cause</v>
      </c>
      <c r="AP1547" s="48" t="str" cm="1">
        <f t="array" ref="AP1547">IFERROR(_xlfn.IFS(
AQ1547="MPR ISSUE","TX ISSUE",
AQ1547="BSS Hardware Issue","RAN ISSUE",
AQ1547="Sites strategiques, MLL, Pylone, etc.","ENVTECH",
AQ1547="AKTIVCO DEFAUT GE &amp; POWER Cabinet","POWER ISSUE",
AQ1547="AKTIVCO Coupure ENEO &amp; Baisse de tension","POWER ISSUE",
AQ1547="Coupure ENEO &amp; Baisse de tension","POWER ISSUE",
AQ1547="Defaut GE &amp; POWER Cabinet","POWER ISSUE",
AQ1547="Sharing","POWER ISSUE",
AQ1547="Sites strategiques &amp; DataCenter","POWER ISSUE",
AQ1547="Exclu","Exclu",
AQ1547="SAT","TX ISSUE",
AQ1547="SPARE-ISSUE","SPARE-ISSUE",
AQ1547="Fiber CAmtel","TX ISSUE",
AQ1547="Fiber AOF","TX ISSUE",
AQ1547="Projet OCM (HUAWEI)","TRAVAUX-HUAWEI",
AQ1547="Projet OCM (NOKIA)","TRAVAUX -NOKIA",
AQ1547="ACCESS-ISSUE","ACCESS-ISSUE",
AQ1547="Projet OCM (ZTE, NOKIA, autres projets)","TRAVAUX OCM",
AQ1547="No root CAuse","No root cause",
AQ1547="ODU HS","TX ISSUE",
AQ1547="IP &amp; VLAN","TX ISSUE",
AQ1547="Warehouse HUAWEI","SPARE-ISSUE",
AQ1547="SPARE-HS","SPARE-ISSUE",
AQ1547="Power Telco","RAN ISSUE",AQ1547="no impacts","no impacts"
),"")</f>
        <v>No root cause</v>
      </c>
      <c r="AQ1547" s="127" t="s">
        <v>5344</v>
      </c>
      <c r="AR1547" s="48" t="str" cm="1">
        <f t="array" ref="AR1547">IFERROR(_xlfn.IFS(
AQ1547="MPR ISSUE","ACTIVE",
AQ1547="BSS Hardware Issue","ACTIVE",
AQ1547="Sites strategiques, MLL, Pylone, etc.","PASSIVE",
AQ1547="AKTIVCO DEFAUT GE &amp; POWER Cabinet","PASSIVE",
AQ1547="AKTIVCO Coupure ENEO &amp; Baisse de tension","PASSIVE",
AQ1547="Coupure ENEO &amp; Baisse de tension","PASSIVE",
AQ1547="Defaut GE &amp; POWER Cabinet","PASSIVE",
AQ1547="Sharing","PASSIVE",
AQ1547="Sites strategiques &amp; DataCenter","PASSIVE",
AQ1547="Exclu","Exclu",
AQ1547="SAT","ACTIVE",
AQ1547="SPARE-ISSUE","SPARE-ISSUE",
AQ1547="Fiber CAmtel","ACTIVE",
AQ1547="Fiber AOF","ACTIVE",
AQ1547="Projet OCM (HUAWEI)","PLANNED WORKS",
AQ1547="Projet OCM (NOKIA)","PLANNED WORKS",
AQ1547="ACCESS-ISSUE","ACCESS-ISSUE",
AQ1547="Projet OCM (ZTE, NOKIA, autres projets)","PLANNED WORKS",
AQ1547="No root CAuse","No root cause",
AQ1547="ODU HS","ACTIVE",
AQ1547="IP &amp; VLAN","ACTIVE",
AQ1547="Warehouse HUAWEI","SPARE-ISSUE",
AQ1547="SPARE-HS","SPARE-ISSUE",
AQ1547="Power Telco","ACTIVE", AQ1547="no impacts","no impacts"
),"")</f>
        <v>No root cause</v>
      </c>
      <c r="AS1547" s="92" t="s">
        <v>5537</v>
      </c>
      <c r="AT1547" s="98" t="s">
        <v>4875</v>
      </c>
      <c r="AV1547" s="17" t="s">
        <v>5537</v>
      </c>
      <c r="AW1547" s="7" t="s">
        <v>5537</v>
      </c>
      <c r="AX1547" s="6" t="s">
        <v>5537</v>
      </c>
      <c r="AY1547" s="7"/>
      <c r="AZ1547" s="3" t="s">
        <v>5537</v>
      </c>
      <c r="BA1547" s="18" t="s">
        <v>5537</v>
      </c>
      <c r="BB1547" s="18" t="s">
        <v>5537</v>
      </c>
      <c r="BC1547" s="18" t="s">
        <v>5537</v>
      </c>
      <c r="BD1547" s="18" t="s">
        <v>5537</v>
      </c>
      <c r="BE1547" s="18" t="s">
        <v>5537</v>
      </c>
      <c r="BF1547" s="18" t="s">
        <v>5537</v>
      </c>
      <c r="BG1547" s="18" t="s">
        <v>5537</v>
      </c>
      <c r="BH1547" s="18" t="s">
        <v>5537</v>
      </c>
      <c r="BI1547" s="18" t="s">
        <v>5537</v>
      </c>
      <c r="BJ1547" s="18" t="s">
        <v>5537</v>
      </c>
      <c r="BK1547" s="18" t="s">
        <v>5537</v>
      </c>
      <c r="BL1547" s="9" t="s">
        <v>5537</v>
      </c>
      <c r="BM1547" s="14" t="s">
        <v>5537</v>
      </c>
      <c r="BN1547" s="14" t="s">
        <v>5537</v>
      </c>
      <c r="BO1547" s="14" t="str">
        <f>_xlfn.XLOOKUP(B1547,'[4]cell downs 18042026 17h'!$B:$B,'[4]cell downs 18042026 17h'!$B:$B,"")</f>
        <v/>
      </c>
      <c r="BP1547" s="14" t="str">
        <f>_xlfn.XLOOKUP(B1547,'[5]Cells Huawei 19042026 15h'!$B:$B,'[5]Cells Huawei 19042026 15h'!$B:$B,"")</f>
        <v/>
      </c>
      <c r="BQ1547" s="9" t="str">
        <f>_xlfn.XLOOKUP(B1547,'[6]cells down 19042026 9H40'!$B:$B,'[6]cells down 19042026 9H40'!$B:$B,"")</f>
        <v/>
      </c>
      <c r="BR1547" s="9" t="s">
        <v>4875</v>
      </c>
      <c r="BS1547" s="9" t="s">
        <v>12</v>
      </c>
      <c r="BT1547" s="108"/>
    </row>
    <row r="1548" spans="1:72" s="9" customFormat="1" ht="37" customHeight="1" x14ac:dyDescent="0.35">
      <c r="A1548" s="1" t="s">
        <v>4575</v>
      </c>
      <c r="B1548" s="8" t="s">
        <v>4576</v>
      </c>
      <c r="C1548" s="3" t="str">
        <f>_xlfn.XLOOKUP(B1548,'[1]daily break down'!$D:$D,'[1]daily break down'!$E:$E,"")</f>
        <v>Yaounde</v>
      </c>
      <c r="D1548" s="1" t="s">
        <v>11</v>
      </c>
      <c r="E1548" s="1" t="s">
        <v>12</v>
      </c>
      <c r="F1548" s="3" t="s">
        <v>37</v>
      </c>
      <c r="G1548" s="1" t="s">
        <v>38</v>
      </c>
      <c r="H1548" s="34" t="str">
        <f>_xlfn.XLOOKUP(B1548,[2]CALCULATION!$B:$B,[2]CALCULATION!$H:$H,"")</f>
        <v>ZTE</v>
      </c>
      <c r="I1548" s="28">
        <v>0</v>
      </c>
      <c r="J1548" s="28">
        <v>0</v>
      </c>
      <c r="K1548" s="28">
        <v>0</v>
      </c>
      <c r="L1548" s="28">
        <v>0</v>
      </c>
      <c r="M1548" s="28">
        <v>0</v>
      </c>
      <c r="N1548" s="28">
        <v>1.2549296156469283</v>
      </c>
      <c r="O1548" s="28">
        <v>4.1591402636167125E-2</v>
      </c>
      <c r="P1548" s="28">
        <v>0</v>
      </c>
      <c r="Q1548" s="28">
        <v>0.7294903733381275</v>
      </c>
      <c r="R1548" s="28">
        <v>0</v>
      </c>
      <c r="S1548" s="93">
        <v>0</v>
      </c>
      <c r="T1548" s="93">
        <f>_xlfn.XLOOKUP(B1548,'[3]Nur des jours'!$B:$B,'[3]Nur des jours'!$U:$U,"")</f>
        <v>0</v>
      </c>
      <c r="U1548" s="93">
        <v>0</v>
      </c>
      <c r="V1548" s="93">
        <v>0</v>
      </c>
      <c r="W1548" s="93">
        <v>0</v>
      </c>
      <c r="X1548" s="93">
        <v>0</v>
      </c>
      <c r="Y1548" s="93">
        <v>0</v>
      </c>
      <c r="Z1548" s="93">
        <v>0</v>
      </c>
      <c r="AA1548" s="93">
        <v>0</v>
      </c>
      <c r="AB1548" s="93">
        <v>0</v>
      </c>
      <c r="AC1548" s="93">
        <f>_xlfn.XLOOKUP(B1548,'[3]Nur des jours'!$B:$B,'[3]Nur des jours'!$N:$N,"")</f>
        <v>0</v>
      </c>
      <c r="AD1548" s="93">
        <v>0</v>
      </c>
      <c r="AE1548" s="93">
        <v>0</v>
      </c>
      <c r="AF1548" s="93">
        <v>0</v>
      </c>
      <c r="AG1548" s="93"/>
      <c r="AH1548" s="93">
        <v>0</v>
      </c>
      <c r="AI1548" s="93">
        <v>0</v>
      </c>
      <c r="AJ1548" s="93">
        <v>0</v>
      </c>
      <c r="AK1548" s="93">
        <v>0</v>
      </c>
      <c r="AL1548" s="93">
        <v>0</v>
      </c>
      <c r="AM1548" s="49" t="s">
        <v>5559</v>
      </c>
      <c r="AN1548" s="49"/>
      <c r="AO1548" s="48" t="str" cm="1">
        <f t="array" ref="AO1548">IFERROR(_xlfn.IFS(
AQ1548="MPR ISSUE","PDH",
AQ1548="BSS Hardware Issue","BSS",
AQ1548="Sites strategiques, MLL, Pylone, etc.","ENVTECH",
AQ1548="AKTIVCO DEFAUT GE &amp; POWER Cabinet","AKTIVCO",
AQ1548="AKTIVCO Coupure ENEO &amp; Baisse de tension","AKTIVCO GRID ONLY",
AQ1548="Coupure ENEO &amp; Baisse de tension","IHS GRID ONLY",
AQ1548="Defaut GE &amp; POWER Cabinet","IHS",
AQ1548="Sharing","Partners",
AQ1548="Sites strategiques &amp; DataCenter","SST &amp; DC",
AQ1548="Exclu","Exclu",
AQ1548="SAT","SAT",
AQ1548="SPARE-ISSUE","SPARE-ISSUE",
AQ1548="Fiber CAmtel","TRANS_FO_CAMTEL",
AQ1548="Fiber AOF","Fiber AOF",
AQ1548="Projet OCM (HUAWEI)","TRAVAUX-HUAWEI",
AQ1548="Projet OCM (NOKIA)","TRAVAUX-NOKIA",
AQ1548="ACCESS-ISSUE","ACCESS-ISSUE",
AQ1548="Projet OCM (ZTE, NOKIA, autres projets)","TRAVAUX OCM",
AQ1548="No root CAuse","No root cause",
AQ1548="ODU HS","PDH",
AQ1548="IP &amp; VLAN","PDH",
AQ1548="Warehouse HUAWEI","SPARE-ISSUE",
AQ1548="SPARE-HS","SPARE-ISSUE",
AQ1548="Power Telco","BSS",AQ1548="no impacts","no impacts"
),"")</f>
        <v>No root cause</v>
      </c>
      <c r="AP1548" s="48" t="str" cm="1">
        <f t="array" ref="AP1548">IFERROR(_xlfn.IFS(
AQ1548="MPR ISSUE","TX ISSUE",
AQ1548="BSS Hardware Issue","RAN ISSUE",
AQ1548="Sites strategiques, MLL, Pylone, etc.","ENVTECH",
AQ1548="AKTIVCO DEFAUT GE &amp; POWER Cabinet","POWER ISSUE",
AQ1548="AKTIVCO Coupure ENEO &amp; Baisse de tension","POWER ISSUE",
AQ1548="Coupure ENEO &amp; Baisse de tension","POWER ISSUE",
AQ1548="Defaut GE &amp; POWER Cabinet","POWER ISSUE",
AQ1548="Sharing","POWER ISSUE",
AQ1548="Sites strategiques &amp; DataCenter","POWER ISSUE",
AQ1548="Exclu","Exclu",
AQ1548="SAT","TX ISSUE",
AQ1548="SPARE-ISSUE","SPARE-ISSUE",
AQ1548="Fiber CAmtel","TX ISSUE",
AQ1548="Fiber AOF","TX ISSUE",
AQ1548="Projet OCM (HUAWEI)","TRAVAUX-HUAWEI",
AQ1548="Projet OCM (NOKIA)","TRAVAUX -NOKIA",
AQ1548="ACCESS-ISSUE","ACCESS-ISSUE",
AQ1548="Projet OCM (ZTE, NOKIA, autres projets)","TRAVAUX OCM",
AQ1548="No root CAuse","No root cause",
AQ1548="ODU HS","TX ISSUE",
AQ1548="IP &amp; VLAN","TX ISSUE",
AQ1548="Warehouse HUAWEI","SPARE-ISSUE",
AQ1548="SPARE-HS","SPARE-ISSUE",
AQ1548="Power Telco","RAN ISSUE",AQ1548="no impacts","no impacts"
),"")</f>
        <v>No root cause</v>
      </c>
      <c r="AQ1548" s="127" t="s">
        <v>5344</v>
      </c>
      <c r="AR1548" s="48" t="str" cm="1">
        <f t="array" ref="AR1548">IFERROR(_xlfn.IFS(
AQ1548="MPR ISSUE","ACTIVE",
AQ1548="BSS Hardware Issue","ACTIVE",
AQ1548="Sites strategiques, MLL, Pylone, etc.","PASSIVE",
AQ1548="AKTIVCO DEFAUT GE &amp; POWER Cabinet","PASSIVE",
AQ1548="AKTIVCO Coupure ENEO &amp; Baisse de tension","PASSIVE",
AQ1548="Coupure ENEO &amp; Baisse de tension","PASSIVE",
AQ1548="Defaut GE &amp; POWER Cabinet","PASSIVE",
AQ1548="Sharing","PASSIVE",
AQ1548="Sites strategiques &amp; DataCenter","PASSIVE",
AQ1548="Exclu","Exclu",
AQ1548="SAT","ACTIVE",
AQ1548="SPARE-ISSUE","SPARE-ISSUE",
AQ1548="Fiber CAmtel","ACTIVE",
AQ1548="Fiber AOF","ACTIVE",
AQ1548="Projet OCM (HUAWEI)","PLANNED WORKS",
AQ1548="Projet OCM (NOKIA)","PLANNED WORKS",
AQ1548="ACCESS-ISSUE","ACCESS-ISSUE",
AQ1548="Projet OCM (ZTE, NOKIA, autres projets)","PLANNED WORKS",
AQ1548="No root CAuse","No root cause",
AQ1548="ODU HS","ACTIVE",
AQ1548="IP &amp; VLAN","ACTIVE",
AQ1548="Warehouse HUAWEI","SPARE-ISSUE",
AQ1548="SPARE-HS","SPARE-ISSUE",
AQ1548="Power Telco","ACTIVE", AQ1548="no impacts","no impacts"
),"")</f>
        <v>No root cause</v>
      </c>
      <c r="AS1548" s="92" t="s">
        <v>5537</v>
      </c>
      <c r="AT1548" s="98" t="s">
        <v>4576</v>
      </c>
      <c r="AV1548" s="17" t="s">
        <v>5537</v>
      </c>
      <c r="AW1548" s="7" t="s">
        <v>5537</v>
      </c>
      <c r="AX1548" s="6" t="s">
        <v>5537</v>
      </c>
      <c r="AY1548" s="7"/>
      <c r="AZ1548" s="3" t="s">
        <v>5537</v>
      </c>
      <c r="BA1548" s="18" t="s">
        <v>5537</v>
      </c>
      <c r="BB1548" s="18" t="s">
        <v>5537</v>
      </c>
      <c r="BC1548" s="18" t="s">
        <v>5537</v>
      </c>
      <c r="BD1548" s="18" t="s">
        <v>5537</v>
      </c>
      <c r="BE1548" s="18" t="s">
        <v>5537</v>
      </c>
      <c r="BF1548" s="18" t="s">
        <v>5537</v>
      </c>
      <c r="BG1548" s="18" t="s">
        <v>5537</v>
      </c>
      <c r="BH1548" s="18" t="s">
        <v>5537</v>
      </c>
      <c r="BI1548" s="18" t="s">
        <v>5537</v>
      </c>
      <c r="BJ1548" s="18" t="s">
        <v>5537</v>
      </c>
      <c r="BK1548" s="18" t="s">
        <v>5537</v>
      </c>
      <c r="BL1548" s="9" t="s">
        <v>5537</v>
      </c>
      <c r="BM1548" s="14" t="s">
        <v>5537</v>
      </c>
      <c r="BN1548" s="14" t="s">
        <v>5537</v>
      </c>
      <c r="BO1548" s="14" t="str">
        <f>_xlfn.XLOOKUP(B1548,'[4]cell downs 18042026 17h'!$B:$B,'[4]cell downs 18042026 17h'!$B:$B,"")</f>
        <v/>
      </c>
      <c r="BP1548" s="14" t="str">
        <f>_xlfn.XLOOKUP(B1548,'[5]Cells Huawei 19042026 15h'!$B:$B,'[5]Cells Huawei 19042026 15h'!$B:$B,"")</f>
        <v/>
      </c>
      <c r="BQ1548" s="9" t="str">
        <f>_xlfn.XLOOKUP(B1548,'[6]cells down 19042026 9H40'!$B:$B,'[6]cells down 19042026 9H40'!$B:$B,"")</f>
        <v/>
      </c>
      <c r="BR1548" s="9" t="s">
        <v>4576</v>
      </c>
      <c r="BS1548" s="9" t="s">
        <v>318</v>
      </c>
      <c r="BT1548" s="108"/>
    </row>
    <row r="1549" spans="1:72" s="9" customFormat="1" x14ac:dyDescent="0.35">
      <c r="A1549" s="1" t="s">
        <v>5067</v>
      </c>
      <c r="B1549" s="8" t="s">
        <v>5068</v>
      </c>
      <c r="C1549" s="3" t="str">
        <f>_xlfn.XLOOKUP(B1549,'[1]daily break down'!$D:$D,'[1]daily break down'!$E:$E,"")</f>
        <v>CENTRE</v>
      </c>
      <c r="D1549" s="1" t="s">
        <v>11</v>
      </c>
      <c r="E1549" s="1" t="s">
        <v>594</v>
      </c>
      <c r="F1549" s="3" t="s">
        <v>37</v>
      </c>
      <c r="G1549" s="1" t="s">
        <v>4805</v>
      </c>
      <c r="H1549" s="33" t="str">
        <f>_xlfn.XLOOKUP(B1549,[2]CALCULATION!$B:$B,[2]CALCULATION!$H:$H,"")</f>
        <v>NOKIA</v>
      </c>
      <c r="I1549" s="28">
        <v>0</v>
      </c>
      <c r="J1549" s="28">
        <v>0</v>
      </c>
      <c r="K1549" s="28">
        <v>0</v>
      </c>
      <c r="L1549" s="28">
        <v>0</v>
      </c>
      <c r="M1549" s="28">
        <v>0</v>
      </c>
      <c r="N1549" s="28">
        <v>0</v>
      </c>
      <c r="O1549" s="28">
        <v>0</v>
      </c>
      <c r="P1549" s="28">
        <v>0</v>
      </c>
      <c r="Q1549" s="28">
        <v>0</v>
      </c>
      <c r="R1549" s="28">
        <v>1.2045578683424085</v>
      </c>
      <c r="S1549" s="93">
        <v>0</v>
      </c>
      <c r="T1549" s="93">
        <f>_xlfn.XLOOKUP(B1549,'[3]Nur des jours'!$B:$B,'[3]Nur des jours'!$U:$U,"")</f>
        <v>0</v>
      </c>
      <c r="U1549" s="93">
        <v>0</v>
      </c>
      <c r="V1549" s="93">
        <v>0</v>
      </c>
      <c r="W1549" s="93">
        <v>0</v>
      </c>
      <c r="X1549" s="93">
        <v>0</v>
      </c>
      <c r="Y1549" s="93">
        <v>0</v>
      </c>
      <c r="Z1549" s="93">
        <v>0</v>
      </c>
      <c r="AA1549" s="93">
        <v>0</v>
      </c>
      <c r="AB1549" s="93">
        <v>0</v>
      </c>
      <c r="AC1549" s="93">
        <f>_xlfn.XLOOKUP(B1549,'[3]Nur des jours'!$B:$B,'[3]Nur des jours'!$N:$N,"")</f>
        <v>0</v>
      </c>
      <c r="AD1549" s="93">
        <v>0</v>
      </c>
      <c r="AE1549" s="93">
        <v>0</v>
      </c>
      <c r="AF1549" s="93">
        <v>0</v>
      </c>
      <c r="AG1549" s="93"/>
      <c r="AH1549" s="93">
        <v>0</v>
      </c>
      <c r="AI1549" s="93">
        <v>0</v>
      </c>
      <c r="AJ1549" s="93">
        <v>0</v>
      </c>
      <c r="AK1549" s="93">
        <v>0</v>
      </c>
      <c r="AL1549" s="93">
        <v>0</v>
      </c>
      <c r="AM1549" s="49" t="s">
        <v>5559</v>
      </c>
      <c r="AN1549" s="49"/>
      <c r="AO1549" s="48" t="str" cm="1">
        <f t="array" ref="AO1549">IFERROR(_xlfn.IFS(
AQ1549="MPR ISSUE","PDH",
AQ1549="BSS Hardware Issue","BSS",
AQ1549="Sites strategiques, MLL, Pylone, etc.","ENVTECH",
AQ1549="AKTIVCO DEFAUT GE &amp; POWER Cabinet","AKTIVCO",
AQ1549="AKTIVCO Coupure ENEO &amp; Baisse de tension","AKTIVCO GRID ONLY",
AQ1549="Coupure ENEO &amp; Baisse de tension","IHS GRID ONLY",
AQ1549="Defaut GE &amp; POWER Cabinet","IHS",
AQ1549="Sharing","Partners",
AQ1549="Sites strategiques &amp; DataCenter","SST &amp; DC",
AQ1549="Exclu","Exclu",
AQ1549="SAT","SAT",
AQ1549="SPARE-ISSUE","SPARE-ISSUE",
AQ1549="Fiber CAmtel","TRANS_FO_CAMTEL",
AQ1549="Fiber AOF","Fiber AOF",
AQ1549="Projet OCM (HUAWEI)","TRAVAUX-HUAWEI",
AQ1549="Projet OCM (NOKIA)","TRAVAUX-NOKIA",
AQ1549="ACCESS-ISSUE","ACCESS-ISSUE",
AQ1549="Projet OCM (ZTE, NOKIA, autres projets)","TRAVAUX OCM",
AQ1549="No root CAuse","No root cause",
AQ1549="ODU HS","PDH",
AQ1549="IP &amp; VLAN","PDH",
AQ1549="Warehouse HUAWEI","SPARE-ISSUE",
AQ1549="SPARE-HS","SPARE-ISSUE",
AQ1549="Power Telco","BSS",AQ1549="no impacts","no impacts"
),"")</f>
        <v>No root cause</v>
      </c>
      <c r="AP1549" s="48" t="str" cm="1">
        <f t="array" ref="AP1549">IFERROR(_xlfn.IFS(
AQ1549="MPR ISSUE","TX ISSUE",
AQ1549="BSS Hardware Issue","RAN ISSUE",
AQ1549="Sites strategiques, MLL, Pylone, etc.","ENVTECH",
AQ1549="AKTIVCO DEFAUT GE &amp; POWER Cabinet","POWER ISSUE",
AQ1549="AKTIVCO Coupure ENEO &amp; Baisse de tension","POWER ISSUE",
AQ1549="Coupure ENEO &amp; Baisse de tension","POWER ISSUE",
AQ1549="Defaut GE &amp; POWER Cabinet","POWER ISSUE",
AQ1549="Sharing","POWER ISSUE",
AQ1549="Sites strategiques &amp; DataCenter","POWER ISSUE",
AQ1549="Exclu","Exclu",
AQ1549="SAT","TX ISSUE",
AQ1549="SPARE-ISSUE","SPARE-ISSUE",
AQ1549="Fiber CAmtel","TX ISSUE",
AQ1549="Fiber AOF","TX ISSUE",
AQ1549="Projet OCM (HUAWEI)","TRAVAUX-HUAWEI",
AQ1549="Projet OCM (NOKIA)","TRAVAUX -NOKIA",
AQ1549="ACCESS-ISSUE","ACCESS-ISSUE",
AQ1549="Projet OCM (ZTE, NOKIA, autres projets)","TRAVAUX OCM",
AQ1549="No root CAuse","No root cause",
AQ1549="ODU HS","TX ISSUE",
AQ1549="IP &amp; VLAN","TX ISSUE",
AQ1549="Warehouse HUAWEI","SPARE-ISSUE",
AQ1549="SPARE-HS","SPARE-ISSUE",
AQ1549="Power Telco","RAN ISSUE",AQ1549="no impacts","no impacts"
),"")</f>
        <v>No root cause</v>
      </c>
      <c r="AQ1549" s="127" t="s">
        <v>5344</v>
      </c>
      <c r="AR1549" s="48" t="str" cm="1">
        <f t="array" ref="AR1549">IFERROR(_xlfn.IFS(
AQ1549="MPR ISSUE","ACTIVE",
AQ1549="BSS Hardware Issue","ACTIVE",
AQ1549="Sites strategiques, MLL, Pylone, etc.","PASSIVE",
AQ1549="AKTIVCO DEFAUT GE &amp; POWER Cabinet","PASSIVE",
AQ1549="AKTIVCO Coupure ENEO &amp; Baisse de tension","PASSIVE",
AQ1549="Coupure ENEO &amp; Baisse de tension","PASSIVE",
AQ1549="Defaut GE &amp; POWER Cabinet","PASSIVE",
AQ1549="Sharing","PASSIVE",
AQ1549="Sites strategiques &amp; DataCenter","PASSIVE",
AQ1549="Exclu","Exclu",
AQ1549="SAT","ACTIVE",
AQ1549="SPARE-ISSUE","SPARE-ISSUE",
AQ1549="Fiber CAmtel","ACTIVE",
AQ1549="Fiber AOF","ACTIVE",
AQ1549="Projet OCM (HUAWEI)","PLANNED WORKS",
AQ1549="Projet OCM (NOKIA)","PLANNED WORKS",
AQ1549="ACCESS-ISSUE","ACCESS-ISSUE",
AQ1549="Projet OCM (ZTE, NOKIA, autres projets)","PLANNED WORKS",
AQ1549="No root CAuse","No root cause",
AQ1549="ODU HS","ACTIVE",
AQ1549="IP &amp; VLAN","ACTIVE",
AQ1549="Warehouse HUAWEI","SPARE-ISSUE",
AQ1549="SPARE-HS","SPARE-ISSUE",
AQ1549="Power Telco","ACTIVE", AQ1549="no impacts","no impacts"
),"")</f>
        <v>No root cause</v>
      </c>
      <c r="AS1549" s="92" t="s">
        <v>5537</v>
      </c>
      <c r="AT1549" s="98" t="s">
        <v>5068</v>
      </c>
      <c r="AV1549" s="17" t="s">
        <v>5537</v>
      </c>
      <c r="AW1549" s="7" t="s">
        <v>5537</v>
      </c>
      <c r="AX1549" s="6" t="s">
        <v>5537</v>
      </c>
      <c r="AY1549" s="7"/>
      <c r="AZ1549" s="3" t="s">
        <v>5537</v>
      </c>
      <c r="BA1549" s="18" t="s">
        <v>5537</v>
      </c>
      <c r="BB1549" s="18" t="s">
        <v>5537</v>
      </c>
      <c r="BC1549" s="18" t="s">
        <v>5537</v>
      </c>
      <c r="BD1549" s="18" t="s">
        <v>5537</v>
      </c>
      <c r="BE1549" s="18" t="s">
        <v>5537</v>
      </c>
      <c r="BF1549" s="18" t="s">
        <v>5537</v>
      </c>
      <c r="BG1549" s="18" t="s">
        <v>5537</v>
      </c>
      <c r="BH1549" s="18" t="s">
        <v>5537</v>
      </c>
      <c r="BI1549" s="18" t="s">
        <v>5537</v>
      </c>
      <c r="BJ1549" s="18" t="s">
        <v>5537</v>
      </c>
      <c r="BK1549" s="18" t="s">
        <v>5537</v>
      </c>
      <c r="BL1549" s="9" t="s">
        <v>5537</v>
      </c>
      <c r="BM1549" s="14" t="s">
        <v>5537</v>
      </c>
      <c r="BN1549" s="14" t="s">
        <v>5537</v>
      </c>
      <c r="BO1549" s="14" t="str">
        <f>_xlfn.XLOOKUP(B1549,'[4]cell downs 18042026 17h'!$B:$B,'[4]cell downs 18042026 17h'!$B:$B,"")</f>
        <v/>
      </c>
      <c r="BP1549" s="14" t="str">
        <f>_xlfn.XLOOKUP(B1549,'[5]Cells Huawei 19042026 15h'!$B:$B,'[5]Cells Huawei 19042026 15h'!$B:$B,"")</f>
        <v/>
      </c>
      <c r="BQ1549" s="9" t="str">
        <f>_xlfn.XLOOKUP(B1549,'[6]cells down 19042026 9H40'!$B:$B,'[6]cells down 19042026 9H40'!$B:$B,"")</f>
        <v/>
      </c>
      <c r="BR1549" s="9" t="s">
        <v>5068</v>
      </c>
      <c r="BS1549" s="9" t="s">
        <v>12</v>
      </c>
      <c r="BT1549" s="108"/>
    </row>
    <row r="1550" spans="1:72" s="9" customFormat="1" x14ac:dyDescent="0.35">
      <c r="A1550" s="1" t="s">
        <v>5200</v>
      </c>
      <c r="B1550" s="8" t="s">
        <v>5201</v>
      </c>
      <c r="C1550" s="3" t="str">
        <f>_xlfn.XLOOKUP(B1550,'[1]daily break down'!$D:$D,'[1]daily break down'!$E:$E,"")</f>
        <v>Yaounde</v>
      </c>
      <c r="D1550" s="1" t="s">
        <v>11</v>
      </c>
      <c r="E1550" s="1" t="s">
        <v>145</v>
      </c>
      <c r="F1550" s="3" t="s">
        <v>37</v>
      </c>
      <c r="G1550" s="1" t="s">
        <v>38</v>
      </c>
      <c r="H1550" s="34" t="str">
        <f>_xlfn.XLOOKUP(B1550,[2]CALCULATION!$B:$B,[2]CALCULATION!$H:$H,"")</f>
        <v>ZTE</v>
      </c>
      <c r="I1550" s="28">
        <v>0</v>
      </c>
      <c r="J1550" s="28">
        <v>0</v>
      </c>
      <c r="K1550" s="28">
        <v>0</v>
      </c>
      <c r="L1550" s="28">
        <v>0</v>
      </c>
      <c r="M1550" s="28">
        <v>0</v>
      </c>
      <c r="N1550" s="28">
        <v>0</v>
      </c>
      <c r="O1550" s="28">
        <v>0</v>
      </c>
      <c r="P1550" s="28">
        <v>0</v>
      </c>
      <c r="Q1550" s="28">
        <v>0</v>
      </c>
      <c r="R1550" s="28">
        <v>0</v>
      </c>
      <c r="S1550" s="93">
        <v>0</v>
      </c>
      <c r="T1550" s="93">
        <f>_xlfn.XLOOKUP(B1550,'[3]Nur des jours'!$B:$B,'[3]Nur des jours'!$U:$U,"")</f>
        <v>0</v>
      </c>
      <c r="U1550" s="93">
        <v>0</v>
      </c>
      <c r="V1550" s="93">
        <v>0</v>
      </c>
      <c r="W1550" s="93">
        <v>0</v>
      </c>
      <c r="X1550" s="93">
        <v>0</v>
      </c>
      <c r="Y1550" s="93">
        <v>0</v>
      </c>
      <c r="Z1550" s="93">
        <v>0</v>
      </c>
      <c r="AA1550" s="93">
        <v>0</v>
      </c>
      <c r="AB1550" s="93">
        <v>0</v>
      </c>
      <c r="AC1550" s="93">
        <f>_xlfn.XLOOKUP(B1550,'[3]Nur des jours'!$B:$B,'[3]Nur des jours'!$N:$N,"")</f>
        <v>0</v>
      </c>
      <c r="AD1550" s="93">
        <v>0</v>
      </c>
      <c r="AE1550" s="93">
        <v>0</v>
      </c>
      <c r="AF1550" s="93">
        <v>0</v>
      </c>
      <c r="AG1550" s="93"/>
      <c r="AH1550" s="93">
        <v>0</v>
      </c>
      <c r="AI1550" s="93">
        <v>0</v>
      </c>
      <c r="AJ1550" s="93">
        <v>0</v>
      </c>
      <c r="AK1550" s="93">
        <v>0</v>
      </c>
      <c r="AL1550" s="93">
        <v>0</v>
      </c>
      <c r="AM1550" s="49" t="s">
        <v>5559</v>
      </c>
      <c r="AN1550" s="49"/>
      <c r="AO1550" s="48" t="str" cm="1">
        <f t="array" ref="AO1550">IFERROR(_xlfn.IFS(
AQ1550="MPR ISSUE","PDH",
AQ1550="BSS Hardware Issue","BSS",
AQ1550="Sites strategiques, MLL, Pylone, etc.","ENVTECH",
AQ1550="AKTIVCO DEFAUT GE &amp; POWER Cabinet","AKTIVCO",
AQ1550="AKTIVCO Coupure ENEO &amp; Baisse de tension","AKTIVCO GRID ONLY",
AQ1550="Coupure ENEO &amp; Baisse de tension","IHS GRID ONLY",
AQ1550="Defaut GE &amp; POWER Cabinet","IHS",
AQ1550="Sharing","Partners",
AQ1550="Sites strategiques &amp; DataCenter","SST &amp; DC",
AQ1550="Exclu","Exclu",
AQ1550="SAT","SAT",
AQ1550="SPARE-ISSUE","SPARE-ISSUE",
AQ1550="Fiber CAmtel","TRANS_FO_CAMTEL",
AQ1550="Fiber AOF","Fiber AOF",
AQ1550="Projet OCM (HUAWEI)","TRAVAUX-HUAWEI",
AQ1550="Projet OCM (NOKIA)","TRAVAUX-NOKIA",
AQ1550="ACCESS-ISSUE","ACCESS-ISSUE",
AQ1550="Projet OCM (ZTE, NOKIA, autres projets)","TRAVAUX OCM",
AQ1550="No root CAuse","No root cause",
AQ1550="ODU HS","PDH",
AQ1550="IP &amp; VLAN","PDH",
AQ1550="Warehouse HUAWEI","SPARE-ISSUE",
AQ1550="SPARE-HS","SPARE-ISSUE",
AQ1550="Power Telco","BSS",AQ1550="no impacts","no impacts"
),"")</f>
        <v>No root cause</v>
      </c>
      <c r="AP1550" s="48" t="str" cm="1">
        <f t="array" ref="AP1550">IFERROR(_xlfn.IFS(
AQ1550="MPR ISSUE","TX ISSUE",
AQ1550="BSS Hardware Issue","RAN ISSUE",
AQ1550="Sites strategiques, MLL, Pylone, etc.","ENVTECH",
AQ1550="AKTIVCO DEFAUT GE &amp; POWER Cabinet","POWER ISSUE",
AQ1550="AKTIVCO Coupure ENEO &amp; Baisse de tension","POWER ISSUE",
AQ1550="Coupure ENEO &amp; Baisse de tension","POWER ISSUE",
AQ1550="Defaut GE &amp; POWER Cabinet","POWER ISSUE",
AQ1550="Sharing","POWER ISSUE",
AQ1550="Sites strategiques &amp; DataCenter","POWER ISSUE",
AQ1550="Exclu","Exclu",
AQ1550="SAT","TX ISSUE",
AQ1550="SPARE-ISSUE","SPARE-ISSUE",
AQ1550="Fiber CAmtel","TX ISSUE",
AQ1550="Fiber AOF","TX ISSUE",
AQ1550="Projet OCM (HUAWEI)","TRAVAUX-HUAWEI",
AQ1550="Projet OCM (NOKIA)","TRAVAUX -NOKIA",
AQ1550="ACCESS-ISSUE","ACCESS-ISSUE",
AQ1550="Projet OCM (ZTE, NOKIA, autres projets)","TRAVAUX OCM",
AQ1550="No root CAuse","No root cause",
AQ1550="ODU HS","TX ISSUE",
AQ1550="IP &amp; VLAN","TX ISSUE",
AQ1550="Warehouse HUAWEI","SPARE-ISSUE",
AQ1550="SPARE-HS","SPARE-ISSUE",
AQ1550="Power Telco","RAN ISSUE",AQ1550="no impacts","no impacts"
),"")</f>
        <v>No root cause</v>
      </c>
      <c r="AQ1550" s="127" t="s">
        <v>5344</v>
      </c>
      <c r="AR1550" s="48" t="str" cm="1">
        <f t="array" ref="AR1550">IFERROR(_xlfn.IFS(
AQ1550="MPR ISSUE","ACTIVE",
AQ1550="BSS Hardware Issue","ACTIVE",
AQ1550="Sites strategiques, MLL, Pylone, etc.","PASSIVE",
AQ1550="AKTIVCO DEFAUT GE &amp; POWER Cabinet","PASSIVE",
AQ1550="AKTIVCO Coupure ENEO &amp; Baisse de tension","PASSIVE",
AQ1550="Coupure ENEO &amp; Baisse de tension","PASSIVE",
AQ1550="Defaut GE &amp; POWER Cabinet","PASSIVE",
AQ1550="Sharing","PASSIVE",
AQ1550="Sites strategiques &amp; DataCenter","PASSIVE",
AQ1550="Exclu","Exclu",
AQ1550="SAT","ACTIVE",
AQ1550="SPARE-ISSUE","SPARE-ISSUE",
AQ1550="Fiber CAmtel","ACTIVE",
AQ1550="Fiber AOF","ACTIVE",
AQ1550="Projet OCM (HUAWEI)","PLANNED WORKS",
AQ1550="Projet OCM (NOKIA)","PLANNED WORKS",
AQ1550="ACCESS-ISSUE","ACCESS-ISSUE",
AQ1550="Projet OCM (ZTE, NOKIA, autres projets)","PLANNED WORKS",
AQ1550="No root CAuse","No root cause",
AQ1550="ODU HS","ACTIVE",
AQ1550="IP &amp; VLAN","ACTIVE",
AQ1550="Warehouse HUAWEI","SPARE-ISSUE",
AQ1550="SPARE-HS","SPARE-ISSUE",
AQ1550="Power Telco","ACTIVE", AQ1550="no impacts","no impacts"
),"")</f>
        <v>No root cause</v>
      </c>
      <c r="AS1550" s="92" t="s">
        <v>5537</v>
      </c>
      <c r="AT1550" s="98" t="s">
        <v>5201</v>
      </c>
      <c r="AV1550" s="17" t="s">
        <v>5537</v>
      </c>
      <c r="AW1550" s="7" t="s">
        <v>5537</v>
      </c>
      <c r="AX1550" s="6" t="s">
        <v>5537</v>
      </c>
      <c r="AY1550" s="7"/>
      <c r="AZ1550" s="3" t="s">
        <v>5537</v>
      </c>
      <c r="BA1550" s="18" t="s">
        <v>5537</v>
      </c>
      <c r="BB1550" s="18" t="s">
        <v>5537</v>
      </c>
      <c r="BC1550" s="18" t="s">
        <v>5537</v>
      </c>
      <c r="BD1550" s="18" t="s">
        <v>5537</v>
      </c>
      <c r="BE1550" s="18" t="s">
        <v>5537</v>
      </c>
      <c r="BF1550" s="18" t="s">
        <v>5537</v>
      </c>
      <c r="BG1550" s="18" t="s">
        <v>5537</v>
      </c>
      <c r="BH1550" s="18" t="s">
        <v>5537</v>
      </c>
      <c r="BI1550" s="18" t="s">
        <v>5537</v>
      </c>
      <c r="BJ1550" s="18" t="s">
        <v>5537</v>
      </c>
      <c r="BK1550" s="18" t="s">
        <v>5537</v>
      </c>
      <c r="BL1550" s="9" t="s">
        <v>5537</v>
      </c>
      <c r="BM1550" s="14" t="s">
        <v>5537</v>
      </c>
      <c r="BN1550" s="14" t="s">
        <v>5537</v>
      </c>
      <c r="BO1550" s="14" t="str">
        <f>_xlfn.XLOOKUP(B1550,'[4]cell downs 18042026 17h'!$B:$B,'[4]cell downs 18042026 17h'!$B:$B,"")</f>
        <v/>
      </c>
      <c r="BP1550" s="14" t="str">
        <f>_xlfn.XLOOKUP(B1550,'[5]Cells Huawei 19042026 15h'!$B:$B,'[5]Cells Huawei 19042026 15h'!$B:$B,"")</f>
        <v/>
      </c>
      <c r="BQ1550" s="9" t="str">
        <f>_xlfn.XLOOKUP(B1550,'[6]cells down 19042026 9H40'!$B:$B,'[6]cells down 19042026 9H40'!$B:$B,"")</f>
        <v/>
      </c>
      <c r="BR1550" s="9" t="s">
        <v>5201</v>
      </c>
      <c r="BS1550" s="9" t="s">
        <v>12</v>
      </c>
      <c r="BT1550" s="108"/>
    </row>
    <row r="1551" spans="1:72" s="9" customFormat="1" x14ac:dyDescent="0.35">
      <c r="A1551" s="1" t="s">
        <v>4825</v>
      </c>
      <c r="B1551" s="8" t="s">
        <v>4826</v>
      </c>
      <c r="C1551" s="3" t="str">
        <f>_xlfn.XLOOKUP(B1551,'[1]daily break down'!$D:$D,'[1]daily break down'!$E:$E,"")</f>
        <v>Yaounde</v>
      </c>
      <c r="D1551" s="1" t="s">
        <v>21</v>
      </c>
      <c r="E1551" s="1" t="s">
        <v>30</v>
      </c>
      <c r="F1551" s="3" t="s">
        <v>37</v>
      </c>
      <c r="G1551" s="1" t="s">
        <v>38</v>
      </c>
      <c r="H1551" s="34" t="str">
        <f>_xlfn.XLOOKUP(B1551,[2]CALCULATION!$B:$B,[2]CALCULATION!$H:$H,"")</f>
        <v>ZTE</v>
      </c>
      <c r="I1551" s="28">
        <v>0</v>
      </c>
      <c r="J1551" s="28">
        <v>0</v>
      </c>
      <c r="K1551" s="28">
        <v>0</v>
      </c>
      <c r="L1551" s="28">
        <v>0</v>
      </c>
      <c r="M1551" s="28">
        <v>0</v>
      </c>
      <c r="N1551" s="28">
        <v>0</v>
      </c>
      <c r="O1551" s="28">
        <v>0</v>
      </c>
      <c r="P1551" s="28">
        <v>0</v>
      </c>
      <c r="Q1551" s="28">
        <v>0</v>
      </c>
      <c r="R1551" s="28">
        <v>0</v>
      </c>
      <c r="S1551" s="93">
        <v>0</v>
      </c>
      <c r="T1551" s="93">
        <f>_xlfn.XLOOKUP(B1551,'[3]Nur des jours'!$B:$B,'[3]Nur des jours'!$U:$U,"")</f>
        <v>0</v>
      </c>
      <c r="U1551" s="93">
        <v>8.6818664338118872</v>
      </c>
      <c r="V1551" s="93">
        <v>0</v>
      </c>
      <c r="W1551" s="93">
        <v>0</v>
      </c>
      <c r="X1551" s="93">
        <v>0</v>
      </c>
      <c r="Y1551" s="93">
        <v>0</v>
      </c>
      <c r="Z1551" s="93">
        <v>0</v>
      </c>
      <c r="AA1551" s="93">
        <v>0</v>
      </c>
      <c r="AB1551" s="93">
        <v>0</v>
      </c>
      <c r="AC1551" s="93">
        <f>_xlfn.XLOOKUP(B1551,'[3]Nur des jours'!$B:$B,'[3]Nur des jours'!$N:$N,"")</f>
        <v>0</v>
      </c>
      <c r="AD1551" s="93">
        <v>0</v>
      </c>
      <c r="AE1551" s="93">
        <v>0</v>
      </c>
      <c r="AF1551" s="93">
        <v>0</v>
      </c>
      <c r="AG1551" s="93"/>
      <c r="AH1551" s="93">
        <v>0</v>
      </c>
      <c r="AI1551" s="93">
        <v>0</v>
      </c>
      <c r="AJ1551" s="93">
        <v>0</v>
      </c>
      <c r="AK1551" s="93">
        <v>0</v>
      </c>
      <c r="AL1551" s="93">
        <v>0</v>
      </c>
      <c r="AM1551" s="49" t="s">
        <v>5559</v>
      </c>
      <c r="AN1551" s="49"/>
      <c r="AO1551" s="48" t="str" cm="1">
        <f t="array" ref="AO1551">IFERROR(_xlfn.IFS(
AQ1551="MPR ISSUE","PDH",
AQ1551="BSS Hardware Issue","BSS",
AQ1551="Sites strategiques, MLL, Pylone, etc.","ENVTECH",
AQ1551="AKTIVCO DEFAUT GE &amp; POWER Cabinet","AKTIVCO",
AQ1551="AKTIVCO Coupure ENEO &amp; Baisse de tension","AKTIVCO GRID ONLY",
AQ1551="Coupure ENEO &amp; Baisse de tension","IHS GRID ONLY",
AQ1551="Defaut GE &amp; POWER Cabinet","IHS",
AQ1551="Sharing","Partners",
AQ1551="Sites strategiques &amp; DataCenter","SST &amp; DC",
AQ1551="Exclu","Exclu",
AQ1551="SAT","SAT",
AQ1551="SPARE-ISSUE","SPARE-ISSUE",
AQ1551="Fiber CAmtel","TRANS_FO_CAMTEL",
AQ1551="Fiber AOF","Fiber AOF",
AQ1551="Projet OCM (HUAWEI)","TRAVAUX-HUAWEI",
AQ1551="Projet OCM (NOKIA)","TRAVAUX-NOKIA",
AQ1551="ACCESS-ISSUE","ACCESS-ISSUE",
AQ1551="Projet OCM (ZTE, NOKIA, autres projets)","TRAVAUX OCM",
AQ1551="No root CAuse","No root cause",
AQ1551="ODU HS","PDH",
AQ1551="IP &amp; VLAN","PDH",
AQ1551="Warehouse HUAWEI","SPARE-ISSUE",
AQ1551="SPARE-HS","SPARE-ISSUE",
AQ1551="Power Telco","BSS",AQ1551="no impacts","no impacts"
),"")</f>
        <v>No root cause</v>
      </c>
      <c r="AP1551" s="48" t="str" cm="1">
        <f t="array" ref="AP1551">IFERROR(_xlfn.IFS(
AQ1551="MPR ISSUE","TX ISSUE",
AQ1551="BSS Hardware Issue","RAN ISSUE",
AQ1551="Sites strategiques, MLL, Pylone, etc.","ENVTECH",
AQ1551="AKTIVCO DEFAUT GE &amp; POWER Cabinet","POWER ISSUE",
AQ1551="AKTIVCO Coupure ENEO &amp; Baisse de tension","POWER ISSUE",
AQ1551="Coupure ENEO &amp; Baisse de tension","POWER ISSUE",
AQ1551="Defaut GE &amp; POWER Cabinet","POWER ISSUE",
AQ1551="Sharing","POWER ISSUE",
AQ1551="Sites strategiques &amp; DataCenter","POWER ISSUE",
AQ1551="Exclu","Exclu",
AQ1551="SAT","TX ISSUE",
AQ1551="SPARE-ISSUE","SPARE-ISSUE",
AQ1551="Fiber CAmtel","TX ISSUE",
AQ1551="Fiber AOF","TX ISSUE",
AQ1551="Projet OCM (HUAWEI)","TRAVAUX-HUAWEI",
AQ1551="Projet OCM (NOKIA)","TRAVAUX -NOKIA",
AQ1551="ACCESS-ISSUE","ACCESS-ISSUE",
AQ1551="Projet OCM (ZTE, NOKIA, autres projets)","TRAVAUX OCM",
AQ1551="No root CAuse","No root cause",
AQ1551="ODU HS","TX ISSUE",
AQ1551="IP &amp; VLAN","TX ISSUE",
AQ1551="Warehouse HUAWEI","SPARE-ISSUE",
AQ1551="SPARE-HS","SPARE-ISSUE",
AQ1551="Power Telco","RAN ISSUE",AQ1551="no impacts","no impacts"
),"")</f>
        <v>No root cause</v>
      </c>
      <c r="AQ1551" s="67" t="s">
        <v>5344</v>
      </c>
      <c r="AR1551" s="48" t="str" cm="1">
        <f t="array" ref="AR1551">IFERROR(_xlfn.IFS(
AQ1551="MPR ISSUE","ACTIVE",
AQ1551="BSS Hardware Issue","ACTIVE",
AQ1551="Sites strategiques, MLL, Pylone, etc.","PASSIVE",
AQ1551="AKTIVCO DEFAUT GE &amp; POWER Cabinet","PASSIVE",
AQ1551="AKTIVCO Coupure ENEO &amp; Baisse de tension","PASSIVE",
AQ1551="Coupure ENEO &amp; Baisse de tension","PASSIVE",
AQ1551="Defaut GE &amp; POWER Cabinet","PASSIVE",
AQ1551="Sharing","PASSIVE",
AQ1551="Sites strategiques &amp; DataCenter","PASSIVE",
AQ1551="Exclu","Exclu",
AQ1551="SAT","ACTIVE",
AQ1551="SPARE-ISSUE","SPARE-ISSUE",
AQ1551="Fiber CAmtel","ACTIVE",
AQ1551="Fiber AOF","ACTIVE",
AQ1551="Projet OCM (HUAWEI)","PLANNED WORKS",
AQ1551="Projet OCM (NOKIA)","PLANNED WORKS",
AQ1551="ACCESS-ISSUE","ACCESS-ISSUE",
AQ1551="Projet OCM (ZTE, NOKIA, autres projets)","PLANNED WORKS",
AQ1551="No root CAuse","No root cause",
AQ1551="ODU HS","ACTIVE",
AQ1551="IP &amp; VLAN","ACTIVE",
AQ1551="Warehouse HUAWEI","SPARE-ISSUE",
AQ1551="SPARE-HS","SPARE-ISSUE",
AQ1551="Power Telco","ACTIVE", AQ1551="no impacts","no impacts"
),"")</f>
        <v>No root cause</v>
      </c>
      <c r="AS1551" s="92" t="s">
        <v>5537</v>
      </c>
      <c r="AT1551" s="98" t="s">
        <v>4826</v>
      </c>
      <c r="AV1551" s="17" t="s">
        <v>5537</v>
      </c>
      <c r="AW1551" s="7" t="s">
        <v>5537</v>
      </c>
      <c r="AX1551" s="6" t="s">
        <v>5537</v>
      </c>
      <c r="AY1551" s="7"/>
      <c r="AZ1551" s="3" t="s">
        <v>5537</v>
      </c>
      <c r="BA1551" s="18" t="s">
        <v>5537</v>
      </c>
      <c r="BB1551" s="18" t="s">
        <v>5537</v>
      </c>
      <c r="BC1551" s="18" t="s">
        <v>5537</v>
      </c>
      <c r="BD1551" s="18" t="s">
        <v>5537</v>
      </c>
      <c r="BE1551" s="18" t="s">
        <v>5537</v>
      </c>
      <c r="BF1551" s="18" t="s">
        <v>5537</v>
      </c>
      <c r="BG1551" s="18" t="s">
        <v>5537</v>
      </c>
      <c r="BH1551" s="18" t="s">
        <v>5537</v>
      </c>
      <c r="BI1551" s="18" t="s">
        <v>5537</v>
      </c>
      <c r="BJ1551" s="18" t="s">
        <v>5537</v>
      </c>
      <c r="BK1551" s="18" t="s">
        <v>5537</v>
      </c>
      <c r="BL1551" s="9" t="s">
        <v>5537</v>
      </c>
      <c r="BM1551" s="14" t="s">
        <v>5537</v>
      </c>
      <c r="BN1551" s="14" t="s">
        <v>5537</v>
      </c>
      <c r="BO1551" s="14" t="str">
        <f>_xlfn.XLOOKUP(B1551,'[4]cell downs 18042026 17h'!$B:$B,'[4]cell downs 18042026 17h'!$B:$B,"")</f>
        <v/>
      </c>
      <c r="BP1551" s="14" t="str">
        <f>_xlfn.XLOOKUP(B1551,'[5]Cells Huawei 19042026 15h'!$B:$B,'[5]Cells Huawei 19042026 15h'!$B:$B,"")</f>
        <v/>
      </c>
      <c r="BQ1551" s="9" t="str">
        <f>_xlfn.XLOOKUP(B1551,'[6]cells down 19042026 9H40'!$B:$B,'[6]cells down 19042026 9H40'!$B:$B,"")</f>
        <v/>
      </c>
      <c r="BR1551" s="9" t="s">
        <v>5537</v>
      </c>
      <c r="BS1551" s="9" t="s">
        <v>12</v>
      </c>
      <c r="BT1551" s="108"/>
    </row>
    <row r="1552" spans="1:72" s="9" customFormat="1" x14ac:dyDescent="0.35">
      <c r="A1552" s="1" t="s">
        <v>2354</v>
      </c>
      <c r="B1552" s="8" t="s">
        <v>2355</v>
      </c>
      <c r="C1552" s="3" t="str">
        <f>_xlfn.XLOOKUP(B1552,'[1]daily break down'!$D:$D,'[1]daily break down'!$E:$E,"")</f>
        <v>Yaounde</v>
      </c>
      <c r="D1552" s="1" t="s">
        <v>11</v>
      </c>
      <c r="E1552" s="1" t="s">
        <v>12</v>
      </c>
      <c r="F1552" s="3" t="s">
        <v>37</v>
      </c>
      <c r="G1552" s="1" t="s">
        <v>38</v>
      </c>
      <c r="H1552" s="34" t="str">
        <f>_xlfn.XLOOKUP(B1552,[2]CALCULATION!$B:$B,[2]CALCULATION!$H:$H,"")</f>
        <v>ZTE</v>
      </c>
      <c r="I1552" s="28">
        <v>0</v>
      </c>
      <c r="J1552" s="28">
        <v>0</v>
      </c>
      <c r="K1552" s="28">
        <v>0</v>
      </c>
      <c r="L1552" s="28">
        <v>0</v>
      </c>
      <c r="M1552" s="28">
        <v>0.87261687683522893</v>
      </c>
      <c r="N1552" s="28">
        <v>0</v>
      </c>
      <c r="O1552" s="28">
        <v>0</v>
      </c>
      <c r="P1552" s="28">
        <v>0</v>
      </c>
      <c r="Q1552" s="28">
        <v>0</v>
      </c>
      <c r="R1552" s="28">
        <v>0</v>
      </c>
      <c r="S1552" s="93">
        <v>0.23146364640316447</v>
      </c>
      <c r="T1552" s="93">
        <f>_xlfn.XLOOKUP(B1552,'[3]Nur des jours'!$B:$B,'[3]Nur des jours'!$U:$U,"")</f>
        <v>0</v>
      </c>
      <c r="U1552" s="93">
        <v>0</v>
      </c>
      <c r="V1552" s="93">
        <v>0</v>
      </c>
      <c r="W1552" s="93">
        <v>0</v>
      </c>
      <c r="X1552" s="93">
        <v>0</v>
      </c>
      <c r="Y1552" s="93">
        <v>0</v>
      </c>
      <c r="Z1552" s="93">
        <v>0</v>
      </c>
      <c r="AA1552" s="93">
        <v>0</v>
      </c>
      <c r="AB1552" s="93">
        <v>0</v>
      </c>
      <c r="AC1552" s="93">
        <f>_xlfn.XLOOKUP(B1552,'[3]Nur des jours'!$B:$B,'[3]Nur des jours'!$N:$N,"")</f>
        <v>0</v>
      </c>
      <c r="AD1552" s="93">
        <v>0</v>
      </c>
      <c r="AE1552" s="93">
        <v>0</v>
      </c>
      <c r="AF1552" s="93">
        <v>0</v>
      </c>
      <c r="AG1552" s="93"/>
      <c r="AH1552" s="93">
        <v>0</v>
      </c>
      <c r="AI1552" s="93">
        <v>0</v>
      </c>
      <c r="AJ1552" s="93">
        <v>0</v>
      </c>
      <c r="AK1552" s="93">
        <v>0</v>
      </c>
      <c r="AL1552" s="93">
        <v>0</v>
      </c>
      <c r="AM1552" s="49" t="s">
        <v>5559</v>
      </c>
      <c r="AN1552" s="49"/>
      <c r="AO1552" s="48" t="str" cm="1">
        <f t="array" ref="AO1552">IFERROR(_xlfn.IFS(
AQ1552="MPR ISSUE","PDH",
AQ1552="BSS Hardware Issue","BSS",
AQ1552="Sites strategiques, MLL, Pylone, etc.","ENVTECH",
AQ1552="AKTIVCO DEFAUT GE &amp; POWER Cabinet","AKTIVCO",
AQ1552="AKTIVCO Coupure ENEO &amp; Baisse de tension","AKTIVCO GRID ONLY",
AQ1552="Coupure ENEO &amp; Baisse de tension","IHS GRID ONLY",
AQ1552="Defaut GE &amp; POWER Cabinet","IHS",
AQ1552="Sharing","Partners",
AQ1552="Sites strategiques &amp; DataCenter","SST &amp; DC",
AQ1552="Exclu","Exclu",
AQ1552="SAT","SAT",
AQ1552="SPARE-ISSUE","SPARE-ISSUE",
AQ1552="Fiber CAmtel","TRANS_FO_CAMTEL",
AQ1552="Fiber AOF","Fiber AOF",
AQ1552="Projet OCM (HUAWEI)","TRAVAUX-HUAWEI",
AQ1552="Projet OCM (NOKIA)","TRAVAUX-NOKIA",
AQ1552="ACCESS-ISSUE","ACCESS-ISSUE",
AQ1552="Projet OCM (ZTE, NOKIA, autres projets)","TRAVAUX OCM",
AQ1552="No root CAuse","No root cause",
AQ1552="ODU HS","PDH",
AQ1552="IP &amp; VLAN","PDH",
AQ1552="Warehouse HUAWEI","SPARE-ISSUE",
AQ1552="SPARE-HS","SPARE-ISSUE",
AQ1552="Power Telco","BSS",AQ1552="no impacts","no impacts"
),"")</f>
        <v>No root cause</v>
      </c>
      <c r="AP1552" s="48" t="str" cm="1">
        <f t="array" ref="AP1552">IFERROR(_xlfn.IFS(
AQ1552="MPR ISSUE","TX ISSUE",
AQ1552="BSS Hardware Issue","RAN ISSUE",
AQ1552="Sites strategiques, MLL, Pylone, etc.","ENVTECH",
AQ1552="AKTIVCO DEFAUT GE &amp; POWER Cabinet","POWER ISSUE",
AQ1552="AKTIVCO Coupure ENEO &amp; Baisse de tension","POWER ISSUE",
AQ1552="Coupure ENEO &amp; Baisse de tension","POWER ISSUE",
AQ1552="Defaut GE &amp; POWER Cabinet","POWER ISSUE",
AQ1552="Sharing","POWER ISSUE",
AQ1552="Sites strategiques &amp; DataCenter","POWER ISSUE",
AQ1552="Exclu","Exclu",
AQ1552="SAT","TX ISSUE",
AQ1552="SPARE-ISSUE","SPARE-ISSUE",
AQ1552="Fiber CAmtel","TX ISSUE",
AQ1552="Fiber AOF","TX ISSUE",
AQ1552="Projet OCM (HUAWEI)","TRAVAUX-HUAWEI",
AQ1552="Projet OCM (NOKIA)","TRAVAUX -NOKIA",
AQ1552="ACCESS-ISSUE","ACCESS-ISSUE",
AQ1552="Projet OCM (ZTE, NOKIA, autres projets)","TRAVAUX OCM",
AQ1552="No root CAuse","No root cause",
AQ1552="ODU HS","TX ISSUE",
AQ1552="IP &amp; VLAN","TX ISSUE",
AQ1552="Warehouse HUAWEI","SPARE-ISSUE",
AQ1552="SPARE-HS","SPARE-ISSUE",
AQ1552="Power Telco","RAN ISSUE",AQ1552="no impacts","no impacts"
),"")</f>
        <v>No root cause</v>
      </c>
      <c r="AQ1552" s="127" t="s">
        <v>5344</v>
      </c>
      <c r="AR1552" s="48" t="str" cm="1">
        <f t="array" ref="AR1552">IFERROR(_xlfn.IFS(
AQ1552="MPR ISSUE","ACTIVE",
AQ1552="BSS Hardware Issue","ACTIVE",
AQ1552="Sites strategiques, MLL, Pylone, etc.","PASSIVE",
AQ1552="AKTIVCO DEFAUT GE &amp; POWER Cabinet","PASSIVE",
AQ1552="AKTIVCO Coupure ENEO &amp; Baisse de tension","PASSIVE",
AQ1552="Coupure ENEO &amp; Baisse de tension","PASSIVE",
AQ1552="Defaut GE &amp; POWER Cabinet","PASSIVE",
AQ1552="Sharing","PASSIVE",
AQ1552="Sites strategiques &amp; DataCenter","PASSIVE",
AQ1552="Exclu","Exclu",
AQ1552="SAT","ACTIVE",
AQ1552="SPARE-ISSUE","SPARE-ISSUE",
AQ1552="Fiber CAmtel","ACTIVE",
AQ1552="Fiber AOF","ACTIVE",
AQ1552="Projet OCM (HUAWEI)","PLANNED WORKS",
AQ1552="Projet OCM (NOKIA)","PLANNED WORKS",
AQ1552="ACCESS-ISSUE","ACCESS-ISSUE",
AQ1552="Projet OCM (ZTE, NOKIA, autres projets)","PLANNED WORKS",
AQ1552="No root CAuse","No root cause",
AQ1552="ODU HS","ACTIVE",
AQ1552="IP &amp; VLAN","ACTIVE",
AQ1552="Warehouse HUAWEI","SPARE-ISSUE",
AQ1552="SPARE-HS","SPARE-ISSUE",
AQ1552="Power Telco","ACTIVE", AQ1552="no impacts","no impacts"
),"")</f>
        <v>No root cause</v>
      </c>
      <c r="AS1552" s="92" t="s">
        <v>5537</v>
      </c>
      <c r="AT1552" s="98" t="s">
        <v>2355</v>
      </c>
      <c r="AV1552" s="17" t="s">
        <v>5537</v>
      </c>
      <c r="AW1552" s="7" t="s">
        <v>5537</v>
      </c>
      <c r="AX1552" s="6" t="s">
        <v>5537</v>
      </c>
      <c r="AY1552" s="7"/>
      <c r="AZ1552" s="3" t="s">
        <v>5537</v>
      </c>
      <c r="BA1552" s="18" t="s">
        <v>5537</v>
      </c>
      <c r="BB1552" s="18" t="s">
        <v>5537</v>
      </c>
      <c r="BC1552" s="18" t="s">
        <v>5537</v>
      </c>
      <c r="BD1552" s="18" t="s">
        <v>5537</v>
      </c>
      <c r="BE1552" s="18" t="s">
        <v>5537</v>
      </c>
      <c r="BF1552" s="18" t="s">
        <v>5537</v>
      </c>
      <c r="BG1552" s="18" t="s">
        <v>5537</v>
      </c>
      <c r="BH1552" s="18" t="s">
        <v>5537</v>
      </c>
      <c r="BI1552" s="18" t="s">
        <v>5537</v>
      </c>
      <c r="BJ1552" s="18" t="s">
        <v>5537</v>
      </c>
      <c r="BK1552" s="18" t="s">
        <v>5537</v>
      </c>
      <c r="BL1552" s="9" t="s">
        <v>5537</v>
      </c>
      <c r="BM1552" s="14" t="s">
        <v>5537</v>
      </c>
      <c r="BN1552" s="14" t="s">
        <v>5537</v>
      </c>
      <c r="BO1552" s="14" t="str">
        <f>_xlfn.XLOOKUP(B1552,'[4]cell downs 18042026 17h'!$B:$B,'[4]cell downs 18042026 17h'!$B:$B,"")</f>
        <v/>
      </c>
      <c r="BP1552" s="14" t="str">
        <f>_xlfn.XLOOKUP(B1552,'[5]Cells Huawei 19042026 15h'!$B:$B,'[5]Cells Huawei 19042026 15h'!$B:$B,"")</f>
        <v/>
      </c>
      <c r="BQ1552" s="9" t="str">
        <f>_xlfn.XLOOKUP(B1552,'[6]cells down 19042026 9H40'!$B:$B,'[6]cells down 19042026 9H40'!$B:$B,"")</f>
        <v/>
      </c>
      <c r="BR1552" s="9" t="s">
        <v>2355</v>
      </c>
      <c r="BS1552" s="9" t="s">
        <v>5537</v>
      </c>
      <c r="BT1552" s="108"/>
    </row>
    <row r="1553" spans="1:72" s="9" customFormat="1" ht="27" customHeight="1" x14ac:dyDescent="0.35">
      <c r="A1553" s="1" t="s">
        <v>3448</v>
      </c>
      <c r="B1553" s="8" t="s">
        <v>3449</v>
      </c>
      <c r="C1553" s="3" t="str">
        <f>_xlfn.XLOOKUP(B1553,'[1]daily break down'!$D:$D,'[1]daily break down'!$E:$E,"")</f>
        <v>Yaounde</v>
      </c>
      <c r="D1553" s="1" t="s">
        <v>11</v>
      </c>
      <c r="E1553" s="1" t="s">
        <v>12</v>
      </c>
      <c r="F1553" s="3" t="s">
        <v>37</v>
      </c>
      <c r="G1553" s="1" t="s">
        <v>38</v>
      </c>
      <c r="H1553" s="34" t="str">
        <f>_xlfn.XLOOKUP(B1553,[2]CALCULATION!$B:$B,[2]CALCULATION!$H:$H,"")</f>
        <v>ZTE</v>
      </c>
      <c r="I1553" s="28">
        <v>0</v>
      </c>
      <c r="J1553" s="28">
        <v>0</v>
      </c>
      <c r="K1553" s="28">
        <v>0</v>
      </c>
      <c r="L1553" s="28">
        <v>0</v>
      </c>
      <c r="M1553" s="28">
        <v>0</v>
      </c>
      <c r="N1553" s="28">
        <v>0</v>
      </c>
      <c r="O1553" s="28">
        <v>0</v>
      </c>
      <c r="P1553" s="28">
        <v>0</v>
      </c>
      <c r="Q1553" s="28">
        <v>0</v>
      </c>
      <c r="R1553" s="28">
        <v>0</v>
      </c>
      <c r="S1553" s="93">
        <v>0</v>
      </c>
      <c r="T1553" s="93">
        <f>_xlfn.XLOOKUP(B1553,'[3]Nur des jours'!$B:$B,'[3]Nur des jours'!$U:$U,"")</f>
        <v>0</v>
      </c>
      <c r="U1553" s="93">
        <v>0</v>
      </c>
      <c r="V1553" s="93">
        <v>0</v>
      </c>
      <c r="W1553" s="93">
        <v>0</v>
      </c>
      <c r="X1553" s="93">
        <v>0</v>
      </c>
      <c r="Y1553" s="93">
        <v>0</v>
      </c>
      <c r="Z1553" s="93">
        <v>0</v>
      </c>
      <c r="AA1553" s="93">
        <v>0</v>
      </c>
      <c r="AB1553" s="93">
        <v>0</v>
      </c>
      <c r="AC1553" s="93">
        <f>_xlfn.XLOOKUP(B1553,'[3]Nur des jours'!$B:$B,'[3]Nur des jours'!$N:$N,"")</f>
        <v>0</v>
      </c>
      <c r="AD1553" s="93">
        <v>0</v>
      </c>
      <c r="AE1553" s="93">
        <v>0</v>
      </c>
      <c r="AF1553" s="93">
        <v>0</v>
      </c>
      <c r="AG1553" s="93"/>
      <c r="AH1553" s="93">
        <v>0</v>
      </c>
      <c r="AI1553" s="93">
        <v>0</v>
      </c>
      <c r="AJ1553" s="93">
        <v>0</v>
      </c>
      <c r="AK1553" s="93">
        <v>0</v>
      </c>
      <c r="AL1553" s="93">
        <v>0</v>
      </c>
      <c r="AM1553" s="49" t="s">
        <v>5559</v>
      </c>
      <c r="AN1553" s="49"/>
      <c r="AO1553" s="48" t="str" cm="1">
        <f t="array" ref="AO1553">IFERROR(_xlfn.IFS(
AQ1553="MPR ISSUE","PDH",
AQ1553="BSS Hardware Issue","BSS",
AQ1553="Sites strategiques, MLL, Pylone, etc.","ENVTECH",
AQ1553="AKTIVCO DEFAUT GE &amp; POWER Cabinet","AKTIVCO",
AQ1553="AKTIVCO Coupure ENEO &amp; Baisse de tension","AKTIVCO GRID ONLY",
AQ1553="Coupure ENEO &amp; Baisse de tension","IHS GRID ONLY",
AQ1553="Defaut GE &amp; POWER Cabinet","IHS",
AQ1553="Sharing","Partners",
AQ1553="Sites strategiques &amp; DataCenter","SST &amp; DC",
AQ1553="Exclu","Exclu",
AQ1553="SAT","SAT",
AQ1553="SPARE-ISSUE","SPARE-ISSUE",
AQ1553="Fiber CAmtel","TRANS_FO_CAMTEL",
AQ1553="Fiber AOF","Fiber AOF",
AQ1553="Projet OCM (HUAWEI)","TRAVAUX-HUAWEI",
AQ1553="Projet OCM (NOKIA)","TRAVAUX-NOKIA",
AQ1553="ACCESS-ISSUE","ACCESS-ISSUE",
AQ1553="Projet OCM (ZTE, NOKIA, autres projets)","TRAVAUX OCM",
AQ1553="No root CAuse","No root cause",
AQ1553="ODU HS","PDH",
AQ1553="IP &amp; VLAN","PDH",
AQ1553="Warehouse HUAWEI","SPARE-ISSUE",
AQ1553="SPARE-HS","SPARE-ISSUE",
AQ1553="Power Telco","BSS",AQ1553="no impacts","no impacts"
),"")</f>
        <v>No root cause</v>
      </c>
      <c r="AP1553" s="48" t="str" cm="1">
        <f t="array" ref="AP1553">IFERROR(_xlfn.IFS(
AQ1553="MPR ISSUE","TX ISSUE",
AQ1553="BSS Hardware Issue","RAN ISSUE",
AQ1553="Sites strategiques, MLL, Pylone, etc.","ENVTECH",
AQ1553="AKTIVCO DEFAUT GE &amp; POWER Cabinet","POWER ISSUE",
AQ1553="AKTIVCO Coupure ENEO &amp; Baisse de tension","POWER ISSUE",
AQ1553="Coupure ENEO &amp; Baisse de tension","POWER ISSUE",
AQ1553="Defaut GE &amp; POWER Cabinet","POWER ISSUE",
AQ1553="Sharing","POWER ISSUE",
AQ1553="Sites strategiques &amp; DataCenter","POWER ISSUE",
AQ1553="Exclu","Exclu",
AQ1553="SAT","TX ISSUE",
AQ1553="SPARE-ISSUE","SPARE-ISSUE",
AQ1553="Fiber CAmtel","TX ISSUE",
AQ1553="Fiber AOF","TX ISSUE",
AQ1553="Projet OCM (HUAWEI)","TRAVAUX-HUAWEI",
AQ1553="Projet OCM (NOKIA)","TRAVAUX -NOKIA",
AQ1553="ACCESS-ISSUE","ACCESS-ISSUE",
AQ1553="Projet OCM (ZTE, NOKIA, autres projets)","TRAVAUX OCM",
AQ1553="No root CAuse","No root cause",
AQ1553="ODU HS","TX ISSUE",
AQ1553="IP &amp; VLAN","TX ISSUE",
AQ1553="Warehouse HUAWEI","SPARE-ISSUE",
AQ1553="SPARE-HS","SPARE-ISSUE",
AQ1553="Power Telco","RAN ISSUE",AQ1553="no impacts","no impacts"
),"")</f>
        <v>No root cause</v>
      </c>
      <c r="AQ1553" s="127" t="s">
        <v>5344</v>
      </c>
      <c r="AR1553" s="48" t="str" cm="1">
        <f t="array" ref="AR1553">IFERROR(_xlfn.IFS(
AQ1553="MPR ISSUE","ACTIVE",
AQ1553="BSS Hardware Issue","ACTIVE",
AQ1553="Sites strategiques, MLL, Pylone, etc.","PASSIVE",
AQ1553="AKTIVCO DEFAUT GE &amp; POWER Cabinet","PASSIVE",
AQ1553="AKTIVCO Coupure ENEO &amp; Baisse de tension","PASSIVE",
AQ1553="Coupure ENEO &amp; Baisse de tension","PASSIVE",
AQ1553="Defaut GE &amp; POWER Cabinet","PASSIVE",
AQ1553="Sharing","PASSIVE",
AQ1553="Sites strategiques &amp; DataCenter","PASSIVE",
AQ1553="Exclu","Exclu",
AQ1553="SAT","ACTIVE",
AQ1553="SPARE-ISSUE","SPARE-ISSUE",
AQ1553="Fiber CAmtel","ACTIVE",
AQ1553="Fiber AOF","ACTIVE",
AQ1553="Projet OCM (HUAWEI)","PLANNED WORKS",
AQ1553="Projet OCM (NOKIA)","PLANNED WORKS",
AQ1553="ACCESS-ISSUE","ACCESS-ISSUE",
AQ1553="Projet OCM (ZTE, NOKIA, autres projets)","PLANNED WORKS",
AQ1553="No root CAuse","No root cause",
AQ1553="ODU HS","ACTIVE",
AQ1553="IP &amp; VLAN","ACTIVE",
AQ1553="Warehouse HUAWEI","SPARE-ISSUE",
AQ1553="SPARE-HS","SPARE-ISSUE",
AQ1553="Power Telco","ACTIVE", AQ1553="no impacts","no impacts"
),"")</f>
        <v>No root cause</v>
      </c>
      <c r="AS1553" s="92" t="s">
        <v>5537</v>
      </c>
      <c r="AT1553" s="98" t="s">
        <v>3449</v>
      </c>
      <c r="AV1553" s="17" t="s">
        <v>5537</v>
      </c>
      <c r="AW1553" s="7" t="s">
        <v>5537</v>
      </c>
      <c r="AX1553" s="6" t="s">
        <v>5537</v>
      </c>
      <c r="AY1553" s="7"/>
      <c r="AZ1553" s="3" t="s">
        <v>5537</v>
      </c>
      <c r="BA1553" s="18" t="s">
        <v>5537</v>
      </c>
      <c r="BB1553" s="18" t="s">
        <v>5537</v>
      </c>
      <c r="BC1553" s="18" t="s">
        <v>5537</v>
      </c>
      <c r="BD1553" s="18" t="s">
        <v>5537</v>
      </c>
      <c r="BE1553" s="18" t="s">
        <v>5537</v>
      </c>
      <c r="BF1553" s="18" t="s">
        <v>5537</v>
      </c>
      <c r="BG1553" s="18" t="s">
        <v>5537</v>
      </c>
      <c r="BH1553" s="18" t="s">
        <v>5537</v>
      </c>
      <c r="BI1553" s="18" t="s">
        <v>5537</v>
      </c>
      <c r="BJ1553" s="18" t="s">
        <v>5537</v>
      </c>
      <c r="BK1553" s="18" t="s">
        <v>5537</v>
      </c>
      <c r="BL1553" s="9" t="s">
        <v>5537</v>
      </c>
      <c r="BM1553" s="14" t="s">
        <v>5537</v>
      </c>
      <c r="BN1553" s="14" t="s">
        <v>5537</v>
      </c>
      <c r="BO1553" s="14" t="str">
        <f>_xlfn.XLOOKUP(B1553,'[4]cell downs 18042026 17h'!$B:$B,'[4]cell downs 18042026 17h'!$B:$B,"")</f>
        <v/>
      </c>
      <c r="BP1553" s="14" t="str">
        <f>_xlfn.XLOOKUP(B1553,'[5]Cells Huawei 19042026 15h'!$B:$B,'[5]Cells Huawei 19042026 15h'!$B:$B,"")</f>
        <v/>
      </c>
      <c r="BQ1553" s="9" t="str">
        <f>_xlfn.XLOOKUP(B1553,'[6]cells down 19042026 9H40'!$B:$B,'[6]cells down 19042026 9H40'!$B:$B,"")</f>
        <v/>
      </c>
      <c r="BR1553" s="9" t="s">
        <v>3449</v>
      </c>
      <c r="BS1553" s="9" t="s">
        <v>12</v>
      </c>
      <c r="BT1553" s="108"/>
    </row>
    <row r="1554" spans="1:72" s="9" customFormat="1" x14ac:dyDescent="0.35">
      <c r="A1554" s="1" t="s">
        <v>3461</v>
      </c>
      <c r="B1554" s="8" t="s">
        <v>3462</v>
      </c>
      <c r="C1554" s="3" t="str">
        <f>_xlfn.XLOOKUP(B1554,'[1]daily break down'!$D:$D,'[1]daily break down'!$E:$E,"")</f>
        <v>Yaounde</v>
      </c>
      <c r="D1554" s="1"/>
      <c r="E1554" s="1"/>
      <c r="F1554" s="3" t="s">
        <v>37</v>
      </c>
      <c r="G1554" s="1" t="s">
        <v>38</v>
      </c>
      <c r="H1554" s="34" t="str">
        <f>_xlfn.XLOOKUP(B1554,[2]CALCULATION!$B:$B,[2]CALCULATION!$H:$H,"")</f>
        <v>ZTE</v>
      </c>
      <c r="I1554" s="28">
        <v>0</v>
      </c>
      <c r="J1554" s="28">
        <v>0</v>
      </c>
      <c r="K1554" s="28">
        <v>0</v>
      </c>
      <c r="L1554" s="28">
        <v>0</v>
      </c>
      <c r="M1554" s="28">
        <v>0</v>
      </c>
      <c r="N1554" s="28">
        <v>0</v>
      </c>
      <c r="O1554" s="28">
        <v>0</v>
      </c>
      <c r="P1554" s="28">
        <v>0</v>
      </c>
      <c r="Q1554" s="28">
        <v>0</v>
      </c>
      <c r="R1554" s="28">
        <v>0</v>
      </c>
      <c r="S1554" s="93">
        <v>0</v>
      </c>
      <c r="T1554" s="93">
        <f>_xlfn.XLOOKUP(B1554,'[3]Nur des jours'!$B:$B,'[3]Nur des jours'!$U:$U,"")</f>
        <v>0</v>
      </c>
      <c r="U1554" s="93">
        <v>0</v>
      </c>
      <c r="V1554" s="93">
        <v>0</v>
      </c>
      <c r="W1554" s="93">
        <v>0</v>
      </c>
      <c r="X1554" s="93">
        <v>0</v>
      </c>
      <c r="Y1554" s="93">
        <v>0</v>
      </c>
      <c r="Z1554" s="93">
        <v>0</v>
      </c>
      <c r="AA1554" s="93">
        <v>0</v>
      </c>
      <c r="AB1554" s="93">
        <v>0</v>
      </c>
      <c r="AC1554" s="93">
        <f>_xlfn.XLOOKUP(B1554,'[3]Nur des jours'!$B:$B,'[3]Nur des jours'!$N:$N,"")</f>
        <v>0</v>
      </c>
      <c r="AD1554" s="93">
        <v>0</v>
      </c>
      <c r="AE1554" s="93">
        <v>0</v>
      </c>
      <c r="AF1554" s="93">
        <v>0</v>
      </c>
      <c r="AG1554" s="93"/>
      <c r="AH1554" s="93">
        <v>0</v>
      </c>
      <c r="AI1554" s="93">
        <v>0</v>
      </c>
      <c r="AJ1554" s="93">
        <v>0</v>
      </c>
      <c r="AK1554" s="93">
        <v>0</v>
      </c>
      <c r="AL1554" s="93">
        <v>0</v>
      </c>
      <c r="AM1554" s="49" t="s">
        <v>5559</v>
      </c>
      <c r="AN1554" s="49"/>
      <c r="AO1554" s="48" t="str" cm="1">
        <f t="array" ref="AO1554">IFERROR(_xlfn.IFS(
AQ1554="MPR ISSUE","PDH",
AQ1554="BSS Hardware Issue","BSS",
AQ1554="Sites strategiques, MLL, Pylone, etc.","ENVTECH",
AQ1554="AKTIVCO DEFAUT GE &amp; POWER Cabinet","AKTIVCO",
AQ1554="AKTIVCO Coupure ENEO &amp; Baisse de tension","AKTIVCO GRID ONLY",
AQ1554="Coupure ENEO &amp; Baisse de tension","IHS GRID ONLY",
AQ1554="Defaut GE &amp; POWER Cabinet","IHS",
AQ1554="Sharing","Partners",
AQ1554="Sites strategiques &amp; DataCenter","SST &amp; DC",
AQ1554="Exclu","Exclu",
AQ1554="SAT","SAT",
AQ1554="SPARE-ISSUE","SPARE-ISSUE",
AQ1554="Fiber CAmtel","TRANS_FO_CAMTEL",
AQ1554="Fiber AOF","Fiber AOF",
AQ1554="Projet OCM (HUAWEI)","TRAVAUX-HUAWEI",
AQ1554="Projet OCM (NOKIA)","TRAVAUX-NOKIA",
AQ1554="ACCESS-ISSUE","ACCESS-ISSUE",
AQ1554="Projet OCM (ZTE, NOKIA, autres projets)","TRAVAUX OCM",
AQ1554="No root CAuse","No root cause",
AQ1554="ODU HS","PDH",
AQ1554="IP &amp; VLAN","PDH",
AQ1554="Warehouse HUAWEI","SPARE-ISSUE",
AQ1554="SPARE-HS","SPARE-ISSUE",
AQ1554="Power Telco","BSS",AQ1554="no impacts","no impacts"
),"")</f>
        <v>No root cause</v>
      </c>
      <c r="AP1554" s="48" t="str" cm="1">
        <f t="array" ref="AP1554">IFERROR(_xlfn.IFS(
AQ1554="MPR ISSUE","TX ISSUE",
AQ1554="BSS Hardware Issue","RAN ISSUE",
AQ1554="Sites strategiques, MLL, Pylone, etc.","ENVTECH",
AQ1554="AKTIVCO DEFAUT GE &amp; POWER Cabinet","POWER ISSUE",
AQ1554="AKTIVCO Coupure ENEO &amp; Baisse de tension","POWER ISSUE",
AQ1554="Coupure ENEO &amp; Baisse de tension","POWER ISSUE",
AQ1554="Defaut GE &amp; POWER Cabinet","POWER ISSUE",
AQ1554="Sharing","POWER ISSUE",
AQ1554="Sites strategiques &amp; DataCenter","POWER ISSUE",
AQ1554="Exclu","Exclu",
AQ1554="SAT","TX ISSUE",
AQ1554="SPARE-ISSUE","SPARE-ISSUE",
AQ1554="Fiber CAmtel","TX ISSUE",
AQ1554="Fiber AOF","TX ISSUE",
AQ1554="Projet OCM (HUAWEI)","TRAVAUX-HUAWEI",
AQ1554="Projet OCM (NOKIA)","TRAVAUX -NOKIA",
AQ1554="ACCESS-ISSUE","ACCESS-ISSUE",
AQ1554="Projet OCM (ZTE, NOKIA, autres projets)","TRAVAUX OCM",
AQ1554="No root CAuse","No root cause",
AQ1554="ODU HS","TX ISSUE",
AQ1554="IP &amp; VLAN","TX ISSUE",
AQ1554="Warehouse HUAWEI","SPARE-ISSUE",
AQ1554="SPARE-HS","SPARE-ISSUE",
AQ1554="Power Telco","RAN ISSUE",AQ1554="no impacts","no impacts"
),"")</f>
        <v>No root cause</v>
      </c>
      <c r="AQ1554" s="67" t="s">
        <v>5344</v>
      </c>
      <c r="AR1554" s="48" t="str" cm="1">
        <f t="array" ref="AR1554">IFERROR(_xlfn.IFS(
AQ1554="MPR ISSUE","ACTIVE",
AQ1554="BSS Hardware Issue","ACTIVE",
AQ1554="Sites strategiques, MLL, Pylone, etc.","PASSIVE",
AQ1554="AKTIVCO DEFAUT GE &amp; POWER Cabinet","PASSIVE",
AQ1554="AKTIVCO Coupure ENEO &amp; Baisse de tension","PASSIVE",
AQ1554="Coupure ENEO &amp; Baisse de tension","PASSIVE",
AQ1554="Defaut GE &amp; POWER Cabinet","PASSIVE",
AQ1554="Sharing","PASSIVE",
AQ1554="Sites strategiques &amp; DataCenter","PASSIVE",
AQ1554="Exclu","Exclu",
AQ1554="SAT","ACTIVE",
AQ1554="SPARE-ISSUE","SPARE-ISSUE",
AQ1554="Fiber CAmtel","ACTIVE",
AQ1554="Fiber AOF","ACTIVE",
AQ1554="Projet OCM (HUAWEI)","PLANNED WORKS",
AQ1554="Projet OCM (NOKIA)","PLANNED WORKS",
AQ1554="ACCESS-ISSUE","ACCESS-ISSUE",
AQ1554="Projet OCM (ZTE, NOKIA, autres projets)","PLANNED WORKS",
AQ1554="No root CAuse","No root cause",
AQ1554="ODU HS","ACTIVE",
AQ1554="IP &amp; VLAN","ACTIVE",
AQ1554="Warehouse HUAWEI","SPARE-ISSUE",
AQ1554="SPARE-HS","SPARE-ISSUE",
AQ1554="Power Telco","ACTIVE", AQ1554="no impacts","no impacts"
),"")</f>
        <v>No root cause</v>
      </c>
      <c r="AS1554" s="92" t="s">
        <v>5537</v>
      </c>
      <c r="AT1554" s="98" t="s">
        <v>3462</v>
      </c>
      <c r="AV1554" s="17" t="s">
        <v>5537</v>
      </c>
      <c r="AW1554" s="7" t="s">
        <v>5537</v>
      </c>
      <c r="AX1554" s="6" t="s">
        <v>5537</v>
      </c>
      <c r="AY1554" s="7"/>
      <c r="AZ1554" s="3" t="s">
        <v>5537</v>
      </c>
      <c r="BA1554" s="18" t="s">
        <v>5537</v>
      </c>
      <c r="BB1554" s="18" t="s">
        <v>5537</v>
      </c>
      <c r="BC1554" s="18" t="s">
        <v>5537</v>
      </c>
      <c r="BD1554" s="18" t="s">
        <v>5537</v>
      </c>
      <c r="BE1554" s="18" t="s">
        <v>5537</v>
      </c>
      <c r="BF1554" s="18" t="s">
        <v>5537</v>
      </c>
      <c r="BG1554" s="18" t="s">
        <v>5537</v>
      </c>
      <c r="BH1554" s="18" t="s">
        <v>5537</v>
      </c>
      <c r="BI1554" s="18" t="s">
        <v>5537</v>
      </c>
      <c r="BJ1554" s="18" t="s">
        <v>5537</v>
      </c>
      <c r="BK1554" s="18" t="s">
        <v>5537</v>
      </c>
      <c r="BL1554" s="9" t="s">
        <v>5537</v>
      </c>
      <c r="BM1554" s="14" t="s">
        <v>5537</v>
      </c>
      <c r="BN1554" s="14" t="s">
        <v>5537</v>
      </c>
      <c r="BO1554" s="14" t="str">
        <f>_xlfn.XLOOKUP(B1554,'[4]cell downs 18042026 17h'!$B:$B,'[4]cell downs 18042026 17h'!$B:$B,"")</f>
        <v/>
      </c>
      <c r="BP1554" s="14" t="str">
        <f>_xlfn.XLOOKUP(B1554,'[5]Cells Huawei 19042026 15h'!$B:$B,'[5]Cells Huawei 19042026 15h'!$B:$B,"")</f>
        <v/>
      </c>
      <c r="BQ1554" s="9" t="str">
        <f>_xlfn.XLOOKUP(B1554,'[6]cells down 19042026 9H40'!$B:$B,'[6]cells down 19042026 9H40'!$B:$B,"")</f>
        <v/>
      </c>
      <c r="BR1554" s="9" t="s">
        <v>5537</v>
      </c>
      <c r="BS1554" s="9" t="s">
        <v>12</v>
      </c>
      <c r="BT1554" s="108"/>
    </row>
    <row r="1555" spans="1:72" s="9" customFormat="1" x14ac:dyDescent="0.35">
      <c r="A1555" s="1" t="s">
        <v>2746</v>
      </c>
      <c r="B1555" s="8" t="s">
        <v>2747</v>
      </c>
      <c r="C1555" s="3" t="str">
        <f>_xlfn.XLOOKUP(B1555,'[1]daily break down'!$D:$D,'[1]daily break down'!$E:$E,"")</f>
        <v>Yaounde</v>
      </c>
      <c r="D1555" s="1" t="s">
        <v>2748</v>
      </c>
      <c r="E1555" s="1" t="s">
        <v>12</v>
      </c>
      <c r="F1555" s="3" t="s">
        <v>37</v>
      </c>
      <c r="G1555" s="1" t="s">
        <v>38</v>
      </c>
      <c r="H1555" s="34" t="str">
        <f>_xlfn.XLOOKUP(B1555,[2]CALCULATION!$B:$B,[2]CALCULATION!$H:$H,"")</f>
        <v>ZTE</v>
      </c>
      <c r="I1555" s="28">
        <v>0</v>
      </c>
      <c r="J1555" s="28">
        <v>0</v>
      </c>
      <c r="K1555" s="28">
        <v>0</v>
      </c>
      <c r="L1555" s="28">
        <v>0</v>
      </c>
      <c r="M1555" s="28">
        <v>0</v>
      </c>
      <c r="N1555" s="28">
        <v>0</v>
      </c>
      <c r="O1555" s="28">
        <v>0</v>
      </c>
      <c r="P1555" s="28">
        <v>0</v>
      </c>
      <c r="Q1555" s="28">
        <v>0</v>
      </c>
      <c r="R1555" s="28">
        <v>4.3714668709853255</v>
      </c>
      <c r="S1555" s="93">
        <v>0</v>
      </c>
      <c r="T1555" s="93">
        <f>_xlfn.XLOOKUP(B1555,'[3]Nur des jours'!$B:$B,'[3]Nur des jours'!$U:$U,"")</f>
        <v>0</v>
      </c>
      <c r="U1555" s="93">
        <v>0</v>
      </c>
      <c r="V1555" s="93">
        <v>0</v>
      </c>
      <c r="W1555" s="93">
        <v>0</v>
      </c>
      <c r="X1555" s="93">
        <v>0</v>
      </c>
      <c r="Y1555" s="93">
        <v>0</v>
      </c>
      <c r="Z1555" s="93">
        <v>0</v>
      </c>
      <c r="AA1555" s="93">
        <v>0</v>
      </c>
      <c r="AB1555" s="93">
        <v>0</v>
      </c>
      <c r="AC1555" s="93">
        <f>_xlfn.XLOOKUP(B1555,'[3]Nur des jours'!$B:$B,'[3]Nur des jours'!$N:$N,"")</f>
        <v>0</v>
      </c>
      <c r="AD1555" s="93">
        <v>0</v>
      </c>
      <c r="AE1555" s="93">
        <v>0</v>
      </c>
      <c r="AF1555" s="93">
        <v>0</v>
      </c>
      <c r="AG1555" s="93"/>
      <c r="AH1555" s="93">
        <v>0</v>
      </c>
      <c r="AI1555" s="93">
        <v>0</v>
      </c>
      <c r="AJ1555" s="93">
        <v>0</v>
      </c>
      <c r="AK1555" s="93">
        <v>0</v>
      </c>
      <c r="AL1555" s="93">
        <v>0</v>
      </c>
      <c r="AM1555" s="49" t="s">
        <v>5559</v>
      </c>
      <c r="AN1555" s="49"/>
      <c r="AO1555" s="48" t="str" cm="1">
        <f t="array" ref="AO1555">IFERROR(_xlfn.IFS(
AQ1555="MPR ISSUE","PDH",
AQ1555="BSS Hardware Issue","BSS",
AQ1555="Sites strategiques, MLL, Pylone, etc.","ENVTECH",
AQ1555="AKTIVCO DEFAUT GE &amp; POWER Cabinet","AKTIVCO",
AQ1555="AKTIVCO Coupure ENEO &amp; Baisse de tension","AKTIVCO GRID ONLY",
AQ1555="Coupure ENEO &amp; Baisse de tension","IHS GRID ONLY",
AQ1555="Defaut GE &amp; POWER Cabinet","IHS",
AQ1555="Sharing","Partners",
AQ1555="Sites strategiques &amp; DataCenter","SST &amp; DC",
AQ1555="Exclu","Exclu",
AQ1555="SAT","SAT",
AQ1555="SPARE-ISSUE","SPARE-ISSUE",
AQ1555="Fiber CAmtel","TRANS_FO_CAMTEL",
AQ1555="Fiber AOF","Fiber AOF",
AQ1555="Projet OCM (HUAWEI)","TRAVAUX-HUAWEI",
AQ1555="Projet OCM (NOKIA)","TRAVAUX-NOKIA",
AQ1555="ACCESS-ISSUE","ACCESS-ISSUE",
AQ1555="Projet OCM (ZTE, NOKIA, autres projets)","TRAVAUX OCM",
AQ1555="No root CAuse","No root cause",
AQ1555="ODU HS","PDH",
AQ1555="IP &amp; VLAN","PDH",
AQ1555="Warehouse HUAWEI","SPARE-ISSUE",
AQ1555="SPARE-HS","SPARE-ISSUE",
AQ1555="Power Telco","BSS",AQ1555="no impacts","no impacts"
),"")</f>
        <v>No root cause</v>
      </c>
      <c r="AP1555" s="48" t="str" cm="1">
        <f t="array" ref="AP1555">IFERROR(_xlfn.IFS(
AQ1555="MPR ISSUE","TX ISSUE",
AQ1555="BSS Hardware Issue","RAN ISSUE",
AQ1555="Sites strategiques, MLL, Pylone, etc.","ENVTECH",
AQ1555="AKTIVCO DEFAUT GE &amp; POWER Cabinet","POWER ISSUE",
AQ1555="AKTIVCO Coupure ENEO &amp; Baisse de tension","POWER ISSUE",
AQ1555="Coupure ENEO &amp; Baisse de tension","POWER ISSUE",
AQ1555="Defaut GE &amp; POWER Cabinet","POWER ISSUE",
AQ1555="Sharing","POWER ISSUE",
AQ1555="Sites strategiques &amp; DataCenter","POWER ISSUE",
AQ1555="Exclu","Exclu",
AQ1555="SAT","TX ISSUE",
AQ1555="SPARE-ISSUE","SPARE-ISSUE",
AQ1555="Fiber CAmtel","TX ISSUE",
AQ1555="Fiber AOF","TX ISSUE",
AQ1555="Projet OCM (HUAWEI)","TRAVAUX-HUAWEI",
AQ1555="Projet OCM (NOKIA)","TRAVAUX -NOKIA",
AQ1555="ACCESS-ISSUE","ACCESS-ISSUE",
AQ1555="Projet OCM (ZTE, NOKIA, autres projets)","TRAVAUX OCM",
AQ1555="No root CAuse","No root cause",
AQ1555="ODU HS","TX ISSUE",
AQ1555="IP &amp; VLAN","TX ISSUE",
AQ1555="Warehouse HUAWEI","SPARE-ISSUE",
AQ1555="SPARE-HS","SPARE-ISSUE",
AQ1555="Power Telco","RAN ISSUE",AQ1555="no impacts","no impacts"
),"")</f>
        <v>No root cause</v>
      </c>
      <c r="AQ1555" s="127" t="s">
        <v>5344</v>
      </c>
      <c r="AR1555" s="48" t="str" cm="1">
        <f t="array" ref="AR1555">IFERROR(_xlfn.IFS(
AQ1555="MPR ISSUE","ACTIVE",
AQ1555="BSS Hardware Issue","ACTIVE",
AQ1555="Sites strategiques, MLL, Pylone, etc.","PASSIVE",
AQ1555="AKTIVCO DEFAUT GE &amp; POWER Cabinet","PASSIVE",
AQ1555="AKTIVCO Coupure ENEO &amp; Baisse de tension","PASSIVE",
AQ1555="Coupure ENEO &amp; Baisse de tension","PASSIVE",
AQ1555="Defaut GE &amp; POWER Cabinet","PASSIVE",
AQ1555="Sharing","PASSIVE",
AQ1555="Sites strategiques &amp; DataCenter","PASSIVE",
AQ1555="Exclu","Exclu",
AQ1555="SAT","ACTIVE",
AQ1555="SPARE-ISSUE","SPARE-ISSUE",
AQ1555="Fiber CAmtel","ACTIVE",
AQ1555="Fiber AOF","ACTIVE",
AQ1555="Projet OCM (HUAWEI)","PLANNED WORKS",
AQ1555="Projet OCM (NOKIA)","PLANNED WORKS",
AQ1555="ACCESS-ISSUE","ACCESS-ISSUE",
AQ1555="Projet OCM (ZTE, NOKIA, autres projets)","PLANNED WORKS",
AQ1555="No root CAuse","No root cause",
AQ1555="ODU HS","ACTIVE",
AQ1555="IP &amp; VLAN","ACTIVE",
AQ1555="Warehouse HUAWEI","SPARE-ISSUE",
AQ1555="SPARE-HS","SPARE-ISSUE",
AQ1555="Power Telco","ACTIVE", AQ1555="no impacts","no impacts"
),"")</f>
        <v>No root cause</v>
      </c>
      <c r="AS1555" s="92" t="s">
        <v>5537</v>
      </c>
      <c r="AT1555" s="98" t="s">
        <v>2747</v>
      </c>
      <c r="AV1555" s="17" t="s">
        <v>5537</v>
      </c>
      <c r="AW1555" s="7" t="s">
        <v>5537</v>
      </c>
      <c r="AX1555" s="6" t="s">
        <v>5537</v>
      </c>
      <c r="AY1555" s="7"/>
      <c r="AZ1555" s="3" t="s">
        <v>5537</v>
      </c>
      <c r="BA1555" s="18" t="s">
        <v>5537</v>
      </c>
      <c r="BB1555" s="18" t="s">
        <v>5537</v>
      </c>
      <c r="BC1555" s="18" t="s">
        <v>5537</v>
      </c>
      <c r="BD1555" s="18" t="s">
        <v>5537</v>
      </c>
      <c r="BE1555" s="18" t="s">
        <v>5537</v>
      </c>
      <c r="BF1555" s="18" t="s">
        <v>5537</v>
      </c>
      <c r="BG1555" s="18" t="s">
        <v>5537</v>
      </c>
      <c r="BH1555" s="18" t="s">
        <v>5537</v>
      </c>
      <c r="BI1555" s="18" t="s">
        <v>5537</v>
      </c>
      <c r="BJ1555" s="18" t="s">
        <v>5537</v>
      </c>
      <c r="BK1555" s="18" t="s">
        <v>5537</v>
      </c>
      <c r="BL1555" s="9" t="s">
        <v>5537</v>
      </c>
      <c r="BM1555" s="14" t="s">
        <v>5537</v>
      </c>
      <c r="BN1555" s="14" t="s">
        <v>5537</v>
      </c>
      <c r="BO1555" s="14" t="str">
        <f>_xlfn.XLOOKUP(B1555,'[4]cell downs 18042026 17h'!$B:$B,'[4]cell downs 18042026 17h'!$B:$B,"")</f>
        <v/>
      </c>
      <c r="BP1555" s="14" t="str">
        <f>_xlfn.XLOOKUP(B1555,'[5]Cells Huawei 19042026 15h'!$B:$B,'[5]Cells Huawei 19042026 15h'!$B:$B,"")</f>
        <v/>
      </c>
      <c r="BQ1555" s="9" t="str">
        <f>_xlfn.XLOOKUP(B1555,'[6]cells down 19042026 9H40'!$B:$B,'[6]cells down 19042026 9H40'!$B:$B,"")</f>
        <v/>
      </c>
      <c r="BR1555" s="9" t="s">
        <v>2747</v>
      </c>
      <c r="BS1555" s="9" t="s">
        <v>12</v>
      </c>
      <c r="BT1555" s="108"/>
    </row>
    <row r="1556" spans="1:72" s="9" customFormat="1" x14ac:dyDescent="0.35">
      <c r="A1556" s="1" t="s">
        <v>4735</v>
      </c>
      <c r="B1556" s="8" t="s">
        <v>4736</v>
      </c>
      <c r="C1556" s="3" t="str">
        <f>_xlfn.XLOOKUP(B1556,'[1]daily break down'!$D:$D,'[1]daily break down'!$E:$E,"")</f>
        <v>Yaounde</v>
      </c>
      <c r="D1556" s="1" t="s">
        <v>11</v>
      </c>
      <c r="E1556" s="1" t="s">
        <v>12</v>
      </c>
      <c r="F1556" s="3" t="s">
        <v>37</v>
      </c>
      <c r="G1556" s="1" t="s">
        <v>38</v>
      </c>
      <c r="H1556" s="34" t="str">
        <f>_xlfn.XLOOKUP(B1556,[2]CALCULATION!$B:$B,[2]CALCULATION!$H:$H,"")</f>
        <v>ZTE</v>
      </c>
      <c r="I1556" s="28">
        <v>0</v>
      </c>
      <c r="J1556" s="28">
        <v>0</v>
      </c>
      <c r="K1556" s="28">
        <v>0</v>
      </c>
      <c r="L1556" s="28">
        <v>0</v>
      </c>
      <c r="M1556" s="28">
        <v>0</v>
      </c>
      <c r="N1556" s="28">
        <v>0</v>
      </c>
      <c r="O1556" s="28">
        <v>0</v>
      </c>
      <c r="P1556" s="28">
        <v>0</v>
      </c>
      <c r="Q1556" s="28">
        <v>0</v>
      </c>
      <c r="R1556" s="28">
        <v>0</v>
      </c>
      <c r="S1556" s="93">
        <v>0.41468340595777187</v>
      </c>
      <c r="T1556" s="93">
        <f>_xlfn.XLOOKUP(B1556,'[3]Nur des jours'!$B:$B,'[3]Nur des jours'!$U:$U,"")</f>
        <v>0</v>
      </c>
      <c r="U1556" s="93">
        <v>0.49206981077695305</v>
      </c>
      <c r="V1556" s="93">
        <v>0</v>
      </c>
      <c r="W1556" s="93">
        <v>0</v>
      </c>
      <c r="X1556" s="93">
        <v>0</v>
      </c>
      <c r="Y1556" s="93">
        <v>0</v>
      </c>
      <c r="Z1556" s="93">
        <v>0</v>
      </c>
      <c r="AA1556" s="93">
        <v>0</v>
      </c>
      <c r="AB1556" s="93">
        <v>0</v>
      </c>
      <c r="AC1556" s="93">
        <f>_xlfn.XLOOKUP(B1556,'[3]Nur des jours'!$B:$B,'[3]Nur des jours'!$N:$N,"")</f>
        <v>0</v>
      </c>
      <c r="AD1556" s="93">
        <v>0</v>
      </c>
      <c r="AE1556" s="93">
        <v>0</v>
      </c>
      <c r="AF1556" s="93">
        <v>0</v>
      </c>
      <c r="AG1556" s="93"/>
      <c r="AH1556" s="93">
        <v>0</v>
      </c>
      <c r="AI1556" s="93">
        <v>0</v>
      </c>
      <c r="AJ1556" s="93">
        <v>0</v>
      </c>
      <c r="AK1556" s="93">
        <v>0</v>
      </c>
      <c r="AL1556" s="93">
        <v>0</v>
      </c>
      <c r="AM1556" s="49" t="s">
        <v>5559</v>
      </c>
      <c r="AN1556" s="49"/>
      <c r="AO1556" s="48" t="str" cm="1">
        <f t="array" ref="AO1556">IFERROR(_xlfn.IFS(
AQ1556="MPR ISSUE","PDH",
AQ1556="BSS Hardware Issue","BSS",
AQ1556="Sites strategiques, MLL, Pylone, etc.","ENVTECH",
AQ1556="AKTIVCO DEFAUT GE &amp; POWER Cabinet","AKTIVCO",
AQ1556="AKTIVCO Coupure ENEO &amp; Baisse de tension","AKTIVCO GRID ONLY",
AQ1556="Coupure ENEO &amp; Baisse de tension","IHS GRID ONLY",
AQ1556="Defaut GE &amp; POWER Cabinet","IHS",
AQ1556="Sharing","Partners",
AQ1556="Sites strategiques &amp; DataCenter","SST &amp; DC",
AQ1556="Exclu","Exclu",
AQ1556="SAT","SAT",
AQ1556="SPARE-ISSUE","SPARE-ISSUE",
AQ1556="Fiber CAmtel","TRANS_FO_CAMTEL",
AQ1556="Fiber AOF","Fiber AOF",
AQ1556="Projet OCM (HUAWEI)","TRAVAUX-HUAWEI",
AQ1556="Projet OCM (NOKIA)","TRAVAUX-NOKIA",
AQ1556="ACCESS-ISSUE","ACCESS-ISSUE",
AQ1556="Projet OCM (ZTE, NOKIA, autres projets)","TRAVAUX OCM",
AQ1556="No root CAuse","No root cause",
AQ1556="ODU HS","PDH",
AQ1556="IP &amp; VLAN","PDH",
AQ1556="Warehouse HUAWEI","SPARE-ISSUE",
AQ1556="SPARE-HS","SPARE-ISSUE",
AQ1556="Power Telco","BSS",AQ1556="no impacts","no impacts"
),"")</f>
        <v>No root cause</v>
      </c>
      <c r="AP1556" s="48" t="str" cm="1">
        <f t="array" ref="AP1556">IFERROR(_xlfn.IFS(
AQ1556="MPR ISSUE","TX ISSUE",
AQ1556="BSS Hardware Issue","RAN ISSUE",
AQ1556="Sites strategiques, MLL, Pylone, etc.","ENVTECH",
AQ1556="AKTIVCO DEFAUT GE &amp; POWER Cabinet","POWER ISSUE",
AQ1556="AKTIVCO Coupure ENEO &amp; Baisse de tension","POWER ISSUE",
AQ1556="Coupure ENEO &amp; Baisse de tension","POWER ISSUE",
AQ1556="Defaut GE &amp; POWER Cabinet","POWER ISSUE",
AQ1556="Sharing","POWER ISSUE",
AQ1556="Sites strategiques &amp; DataCenter","POWER ISSUE",
AQ1556="Exclu","Exclu",
AQ1556="SAT","TX ISSUE",
AQ1556="SPARE-ISSUE","SPARE-ISSUE",
AQ1556="Fiber CAmtel","TX ISSUE",
AQ1556="Fiber AOF","TX ISSUE",
AQ1556="Projet OCM (HUAWEI)","TRAVAUX-HUAWEI",
AQ1556="Projet OCM (NOKIA)","TRAVAUX -NOKIA",
AQ1556="ACCESS-ISSUE","ACCESS-ISSUE",
AQ1556="Projet OCM (ZTE, NOKIA, autres projets)","TRAVAUX OCM",
AQ1556="No root CAuse","No root cause",
AQ1556="ODU HS","TX ISSUE",
AQ1556="IP &amp; VLAN","TX ISSUE",
AQ1556="Warehouse HUAWEI","SPARE-ISSUE",
AQ1556="SPARE-HS","SPARE-ISSUE",
AQ1556="Power Telco","RAN ISSUE",AQ1556="no impacts","no impacts"
),"")</f>
        <v>No root cause</v>
      </c>
      <c r="AQ1556" s="127" t="s">
        <v>5344</v>
      </c>
      <c r="AR1556" s="48" t="str" cm="1">
        <f t="array" ref="AR1556">IFERROR(_xlfn.IFS(
AQ1556="MPR ISSUE","ACTIVE",
AQ1556="BSS Hardware Issue","ACTIVE",
AQ1556="Sites strategiques, MLL, Pylone, etc.","PASSIVE",
AQ1556="AKTIVCO DEFAUT GE &amp; POWER Cabinet","PASSIVE",
AQ1556="AKTIVCO Coupure ENEO &amp; Baisse de tension","PASSIVE",
AQ1556="Coupure ENEO &amp; Baisse de tension","PASSIVE",
AQ1556="Defaut GE &amp; POWER Cabinet","PASSIVE",
AQ1556="Sharing","PASSIVE",
AQ1556="Sites strategiques &amp; DataCenter","PASSIVE",
AQ1556="Exclu","Exclu",
AQ1556="SAT","ACTIVE",
AQ1556="SPARE-ISSUE","SPARE-ISSUE",
AQ1556="Fiber CAmtel","ACTIVE",
AQ1556="Fiber AOF","ACTIVE",
AQ1556="Projet OCM (HUAWEI)","PLANNED WORKS",
AQ1556="Projet OCM (NOKIA)","PLANNED WORKS",
AQ1556="ACCESS-ISSUE","ACCESS-ISSUE",
AQ1556="Projet OCM (ZTE, NOKIA, autres projets)","PLANNED WORKS",
AQ1556="No root CAuse","No root cause",
AQ1556="ODU HS","ACTIVE",
AQ1556="IP &amp; VLAN","ACTIVE",
AQ1556="Warehouse HUAWEI","SPARE-ISSUE",
AQ1556="SPARE-HS","SPARE-ISSUE",
AQ1556="Power Telco","ACTIVE", AQ1556="no impacts","no impacts"
),"")</f>
        <v>No root cause</v>
      </c>
      <c r="AS1556" s="92" t="s">
        <v>5537</v>
      </c>
      <c r="AT1556" s="98" t="s">
        <v>4736</v>
      </c>
      <c r="AV1556" s="17" t="s">
        <v>5537</v>
      </c>
      <c r="AW1556" s="7" t="s">
        <v>5537</v>
      </c>
      <c r="AX1556" s="6" t="s">
        <v>5537</v>
      </c>
      <c r="AY1556" s="7"/>
      <c r="AZ1556" s="3" t="s">
        <v>5537</v>
      </c>
      <c r="BA1556" s="18" t="s">
        <v>5537</v>
      </c>
      <c r="BB1556" s="18" t="s">
        <v>5537</v>
      </c>
      <c r="BC1556" s="18" t="s">
        <v>5537</v>
      </c>
      <c r="BD1556" s="18" t="s">
        <v>5537</v>
      </c>
      <c r="BE1556" s="18" t="s">
        <v>5537</v>
      </c>
      <c r="BF1556" s="18" t="s">
        <v>5537</v>
      </c>
      <c r="BG1556" s="18" t="s">
        <v>5537</v>
      </c>
      <c r="BH1556" s="18" t="s">
        <v>5537</v>
      </c>
      <c r="BI1556" s="18" t="s">
        <v>5537</v>
      </c>
      <c r="BJ1556" s="18" t="s">
        <v>5537</v>
      </c>
      <c r="BK1556" s="18" t="s">
        <v>5537</v>
      </c>
      <c r="BL1556" s="9" t="s">
        <v>5537</v>
      </c>
      <c r="BM1556" s="14" t="s">
        <v>5537</v>
      </c>
      <c r="BN1556" s="14" t="s">
        <v>5537</v>
      </c>
      <c r="BO1556" s="14" t="str">
        <f>_xlfn.XLOOKUP(B1556,'[4]cell downs 18042026 17h'!$B:$B,'[4]cell downs 18042026 17h'!$B:$B,"")</f>
        <v/>
      </c>
      <c r="BP1556" s="14" t="str">
        <f>_xlfn.XLOOKUP(B1556,'[5]Cells Huawei 19042026 15h'!$B:$B,'[5]Cells Huawei 19042026 15h'!$B:$B,"")</f>
        <v/>
      </c>
      <c r="BQ1556" s="9" t="str">
        <f>_xlfn.XLOOKUP(B1556,'[6]cells down 19042026 9H40'!$B:$B,'[6]cells down 19042026 9H40'!$B:$B,"")</f>
        <v/>
      </c>
      <c r="BR1556" s="9" t="s">
        <v>4736</v>
      </c>
      <c r="BS1556" s="9" t="s">
        <v>5537</v>
      </c>
      <c r="BT1556" s="108"/>
    </row>
    <row r="1557" spans="1:72" s="9" customFormat="1" x14ac:dyDescent="0.35">
      <c r="A1557" s="1" t="s">
        <v>2925</v>
      </c>
      <c r="B1557" s="8" t="s">
        <v>2926</v>
      </c>
      <c r="C1557" s="3" t="str">
        <f>_xlfn.XLOOKUP(B1557,'[1]daily break down'!$D:$D,'[1]daily break down'!$E:$E,"")</f>
        <v>Yaounde</v>
      </c>
      <c r="D1557" s="1" t="s">
        <v>11</v>
      </c>
      <c r="E1557" s="1" t="s">
        <v>12</v>
      </c>
      <c r="F1557" s="3" t="s">
        <v>37</v>
      </c>
      <c r="G1557" s="1" t="s">
        <v>38</v>
      </c>
      <c r="H1557" s="34" t="str">
        <f>_xlfn.XLOOKUP(B1557,[2]CALCULATION!$B:$B,[2]CALCULATION!$H:$H,"")</f>
        <v>ZTE</v>
      </c>
      <c r="I1557" s="28">
        <v>0</v>
      </c>
      <c r="J1557" s="28">
        <v>0</v>
      </c>
      <c r="K1557" s="28">
        <v>0</v>
      </c>
      <c r="L1557" s="28">
        <v>0</v>
      </c>
      <c r="M1557" s="28">
        <v>0</v>
      </c>
      <c r="N1557" s="28">
        <v>0</v>
      </c>
      <c r="O1557" s="28">
        <v>0</v>
      </c>
      <c r="P1557" s="28">
        <v>0</v>
      </c>
      <c r="Q1557" s="28">
        <v>0.66414264638318832</v>
      </c>
      <c r="R1557" s="28">
        <v>0</v>
      </c>
      <c r="S1557" s="93">
        <v>5.7944207594604427</v>
      </c>
      <c r="T1557" s="93">
        <f>_xlfn.XLOOKUP(B1557,'[3]Nur des jours'!$B:$B,'[3]Nur des jours'!$U:$U,"")</f>
        <v>0</v>
      </c>
      <c r="U1557" s="93">
        <v>0</v>
      </c>
      <c r="V1557" s="93">
        <v>0</v>
      </c>
      <c r="W1557" s="93">
        <v>0</v>
      </c>
      <c r="X1557" s="93">
        <v>0</v>
      </c>
      <c r="Y1557" s="93">
        <v>0</v>
      </c>
      <c r="Z1557" s="93">
        <v>0</v>
      </c>
      <c r="AA1557" s="93">
        <v>0</v>
      </c>
      <c r="AB1557" s="93">
        <v>0</v>
      </c>
      <c r="AC1557" s="93">
        <f>_xlfn.XLOOKUP(B1557,'[3]Nur des jours'!$B:$B,'[3]Nur des jours'!$N:$N,"")</f>
        <v>0</v>
      </c>
      <c r="AD1557" s="93">
        <v>0</v>
      </c>
      <c r="AE1557" s="93">
        <v>0</v>
      </c>
      <c r="AF1557" s="93">
        <v>0</v>
      </c>
      <c r="AG1557" s="93"/>
      <c r="AH1557" s="93">
        <v>0</v>
      </c>
      <c r="AI1557" s="93">
        <v>0</v>
      </c>
      <c r="AJ1557" s="93">
        <v>0</v>
      </c>
      <c r="AK1557" s="93">
        <v>0</v>
      </c>
      <c r="AL1557" s="93">
        <v>0</v>
      </c>
      <c r="AM1557" s="49" t="s">
        <v>5559</v>
      </c>
      <c r="AN1557" s="49"/>
      <c r="AO1557" s="48" t="str" cm="1">
        <f t="array" ref="AO1557">IFERROR(_xlfn.IFS(
AQ1557="MPR ISSUE","PDH",
AQ1557="BSS Hardware Issue","BSS",
AQ1557="Sites strategiques, MLL, Pylone, etc.","ENVTECH",
AQ1557="AKTIVCO DEFAUT GE &amp; POWER Cabinet","AKTIVCO",
AQ1557="AKTIVCO Coupure ENEO &amp; Baisse de tension","AKTIVCO GRID ONLY",
AQ1557="Coupure ENEO &amp; Baisse de tension","IHS GRID ONLY",
AQ1557="Defaut GE &amp; POWER Cabinet","IHS",
AQ1557="Sharing","Partners",
AQ1557="Sites strategiques &amp; DataCenter","SST &amp; DC",
AQ1557="Exclu","Exclu",
AQ1557="SAT","SAT",
AQ1557="SPARE-ISSUE","SPARE-ISSUE",
AQ1557="Fiber CAmtel","TRANS_FO_CAMTEL",
AQ1557="Fiber AOF","Fiber AOF",
AQ1557="Projet OCM (HUAWEI)","TRAVAUX-HUAWEI",
AQ1557="Projet OCM (NOKIA)","TRAVAUX-NOKIA",
AQ1557="ACCESS-ISSUE","ACCESS-ISSUE",
AQ1557="Projet OCM (ZTE, NOKIA, autres projets)","TRAVAUX OCM",
AQ1557="No root CAuse","No root cause",
AQ1557="ODU HS","PDH",
AQ1557="IP &amp; VLAN","PDH",
AQ1557="Warehouse HUAWEI","SPARE-ISSUE",
AQ1557="SPARE-HS","SPARE-ISSUE",
AQ1557="Power Telco","BSS",AQ1557="no impacts","no impacts"
),"")</f>
        <v>No root cause</v>
      </c>
      <c r="AP1557" s="48" t="str" cm="1">
        <f t="array" ref="AP1557">IFERROR(_xlfn.IFS(
AQ1557="MPR ISSUE","TX ISSUE",
AQ1557="BSS Hardware Issue","RAN ISSUE",
AQ1557="Sites strategiques, MLL, Pylone, etc.","ENVTECH",
AQ1557="AKTIVCO DEFAUT GE &amp; POWER Cabinet","POWER ISSUE",
AQ1557="AKTIVCO Coupure ENEO &amp; Baisse de tension","POWER ISSUE",
AQ1557="Coupure ENEO &amp; Baisse de tension","POWER ISSUE",
AQ1557="Defaut GE &amp; POWER Cabinet","POWER ISSUE",
AQ1557="Sharing","POWER ISSUE",
AQ1557="Sites strategiques &amp; DataCenter","POWER ISSUE",
AQ1557="Exclu","Exclu",
AQ1557="SAT","TX ISSUE",
AQ1557="SPARE-ISSUE","SPARE-ISSUE",
AQ1557="Fiber CAmtel","TX ISSUE",
AQ1557="Fiber AOF","TX ISSUE",
AQ1557="Projet OCM (HUAWEI)","TRAVAUX-HUAWEI",
AQ1557="Projet OCM (NOKIA)","TRAVAUX -NOKIA",
AQ1557="ACCESS-ISSUE","ACCESS-ISSUE",
AQ1557="Projet OCM (ZTE, NOKIA, autres projets)","TRAVAUX OCM",
AQ1557="No root CAuse","No root cause",
AQ1557="ODU HS","TX ISSUE",
AQ1557="IP &amp; VLAN","TX ISSUE",
AQ1557="Warehouse HUAWEI","SPARE-ISSUE",
AQ1557="SPARE-HS","SPARE-ISSUE",
AQ1557="Power Telco","RAN ISSUE",AQ1557="no impacts","no impacts"
),"")</f>
        <v>No root cause</v>
      </c>
      <c r="AQ1557" s="127" t="s">
        <v>5344</v>
      </c>
      <c r="AR1557" s="48" t="str" cm="1">
        <f t="array" ref="AR1557">IFERROR(_xlfn.IFS(
AQ1557="MPR ISSUE","ACTIVE",
AQ1557="BSS Hardware Issue","ACTIVE",
AQ1557="Sites strategiques, MLL, Pylone, etc.","PASSIVE",
AQ1557="AKTIVCO DEFAUT GE &amp; POWER Cabinet","PASSIVE",
AQ1557="AKTIVCO Coupure ENEO &amp; Baisse de tension","PASSIVE",
AQ1557="Coupure ENEO &amp; Baisse de tension","PASSIVE",
AQ1557="Defaut GE &amp; POWER Cabinet","PASSIVE",
AQ1557="Sharing","PASSIVE",
AQ1557="Sites strategiques &amp; DataCenter","PASSIVE",
AQ1557="Exclu","Exclu",
AQ1557="SAT","ACTIVE",
AQ1557="SPARE-ISSUE","SPARE-ISSUE",
AQ1557="Fiber CAmtel","ACTIVE",
AQ1557="Fiber AOF","ACTIVE",
AQ1557="Projet OCM (HUAWEI)","PLANNED WORKS",
AQ1557="Projet OCM (NOKIA)","PLANNED WORKS",
AQ1557="ACCESS-ISSUE","ACCESS-ISSUE",
AQ1557="Projet OCM (ZTE, NOKIA, autres projets)","PLANNED WORKS",
AQ1557="No root CAuse","No root cause",
AQ1557="ODU HS","ACTIVE",
AQ1557="IP &amp; VLAN","ACTIVE",
AQ1557="Warehouse HUAWEI","SPARE-ISSUE",
AQ1557="SPARE-HS","SPARE-ISSUE",
AQ1557="Power Telco","ACTIVE", AQ1557="no impacts","no impacts"
),"")</f>
        <v>No root cause</v>
      </c>
      <c r="AS1557" s="92" t="s">
        <v>5537</v>
      </c>
      <c r="AT1557" s="98" t="s">
        <v>2926</v>
      </c>
      <c r="AV1557" s="17" t="s">
        <v>5537</v>
      </c>
      <c r="AW1557" s="7" t="s">
        <v>5537</v>
      </c>
      <c r="AX1557" s="6" t="s">
        <v>5537</v>
      </c>
      <c r="AY1557" s="7"/>
      <c r="AZ1557" s="3" t="s">
        <v>5537</v>
      </c>
      <c r="BA1557" s="18" t="s">
        <v>5537</v>
      </c>
      <c r="BB1557" s="18" t="s">
        <v>5537</v>
      </c>
      <c r="BC1557" s="18" t="s">
        <v>5537</v>
      </c>
      <c r="BD1557" s="18" t="s">
        <v>5537</v>
      </c>
      <c r="BE1557" s="18" t="s">
        <v>5537</v>
      </c>
      <c r="BF1557" s="18" t="s">
        <v>5537</v>
      </c>
      <c r="BG1557" s="18" t="s">
        <v>5537</v>
      </c>
      <c r="BH1557" s="18" t="s">
        <v>5537</v>
      </c>
      <c r="BI1557" s="18" t="s">
        <v>5537</v>
      </c>
      <c r="BJ1557" s="18" t="s">
        <v>5537</v>
      </c>
      <c r="BK1557" s="18" t="s">
        <v>5537</v>
      </c>
      <c r="BL1557" s="9" t="s">
        <v>5537</v>
      </c>
      <c r="BM1557" s="14" t="s">
        <v>5537</v>
      </c>
      <c r="BN1557" s="14" t="s">
        <v>5537</v>
      </c>
      <c r="BO1557" s="14" t="str">
        <f>_xlfn.XLOOKUP(B1557,'[4]cell downs 18042026 17h'!$B:$B,'[4]cell downs 18042026 17h'!$B:$B,"")</f>
        <v/>
      </c>
      <c r="BP1557" s="14" t="str">
        <f>_xlfn.XLOOKUP(B1557,'[5]Cells Huawei 19042026 15h'!$B:$B,'[5]Cells Huawei 19042026 15h'!$B:$B,"")</f>
        <v/>
      </c>
      <c r="BQ1557" s="9" t="str">
        <f>_xlfn.XLOOKUP(B1557,'[6]cells down 19042026 9H40'!$B:$B,'[6]cells down 19042026 9H40'!$B:$B,"")</f>
        <v/>
      </c>
      <c r="BR1557" s="9" t="s">
        <v>2926</v>
      </c>
      <c r="BS1557" s="9" t="s">
        <v>12</v>
      </c>
      <c r="BT1557" s="108"/>
    </row>
    <row r="1558" spans="1:72" s="9" customFormat="1" x14ac:dyDescent="0.35">
      <c r="A1558" s="3" t="s">
        <v>1936</v>
      </c>
      <c r="B1558" s="25" t="s">
        <v>1937</v>
      </c>
      <c r="C1558" s="3" t="str">
        <f>_xlfn.XLOOKUP(B1558,'[1]daily break down'!$D:$D,'[1]daily break down'!$E:$E,"")</f>
        <v>CENTRE</v>
      </c>
      <c r="D1558" s="3" t="s">
        <v>11</v>
      </c>
      <c r="E1558" s="3" t="s">
        <v>12</v>
      </c>
      <c r="F1558" s="3" t="s">
        <v>69</v>
      </c>
      <c r="G1558" s="3" t="s">
        <v>1936</v>
      </c>
      <c r="H1558" s="33" t="str">
        <f>_xlfn.XLOOKUP(B1558,[2]CALCULATION!$B:$B,[2]CALCULATION!$H:$H,"")</f>
        <v>NOKIA</v>
      </c>
      <c r="I1558" s="28">
        <v>9.7201176829808059E-3</v>
      </c>
      <c r="J1558" s="28">
        <v>3.8345418382400923E-3</v>
      </c>
      <c r="K1558" s="28">
        <v>0</v>
      </c>
      <c r="L1558" s="28">
        <v>0</v>
      </c>
      <c r="M1558" s="28">
        <v>2.4077355728483103E-3</v>
      </c>
      <c r="N1558" s="28">
        <v>0</v>
      </c>
      <c r="O1558" s="28">
        <v>0</v>
      </c>
      <c r="P1558" s="28">
        <v>0</v>
      </c>
      <c r="Q1558" s="28">
        <v>3.1505322438735179</v>
      </c>
      <c r="R1558" s="28">
        <v>7.1233332771329856</v>
      </c>
      <c r="S1558" s="93">
        <v>0</v>
      </c>
      <c r="T1558" s="93">
        <f>_xlfn.XLOOKUP(B1558,'[3]Nur des jours'!$B:$B,'[3]Nur des jours'!$U:$U,"")</f>
        <v>0</v>
      </c>
      <c r="U1558" s="93">
        <v>0</v>
      </c>
      <c r="V1558" s="93">
        <v>0</v>
      </c>
      <c r="W1558" s="93">
        <v>0</v>
      </c>
      <c r="X1558" s="93">
        <v>0</v>
      </c>
      <c r="Y1558" s="93">
        <v>0</v>
      </c>
      <c r="Z1558" s="93">
        <v>1.8405800823552466E-2</v>
      </c>
      <c r="AA1558" s="93">
        <v>0</v>
      </c>
      <c r="AB1558" s="93">
        <v>0</v>
      </c>
      <c r="AC1558" s="93">
        <f>_xlfn.XLOOKUP(B1558,'[3]Nur des jours'!$B:$B,'[3]Nur des jours'!$N:$N,"")</f>
        <v>0</v>
      </c>
      <c r="AD1558" s="93">
        <v>0</v>
      </c>
      <c r="AE1558" s="93">
        <v>0</v>
      </c>
      <c r="AF1558" s="93">
        <v>0</v>
      </c>
      <c r="AG1558" s="93"/>
      <c r="AH1558" s="93">
        <v>0</v>
      </c>
      <c r="AI1558" s="93">
        <v>0</v>
      </c>
      <c r="AJ1558" s="93">
        <v>0</v>
      </c>
      <c r="AK1558" s="93">
        <v>0</v>
      </c>
      <c r="AL1558" s="93">
        <v>0</v>
      </c>
      <c r="AM1558" s="49" t="s">
        <v>5559</v>
      </c>
      <c r="AN1558" s="49"/>
      <c r="AO1558" s="48" t="str" cm="1">
        <f t="array" ref="AO1558">IFERROR(_xlfn.IFS(
AQ1558="MPR ISSUE","PDH",
AQ1558="BSS Hardware Issue","BSS",
AQ1558="Sites strategiques, MLL, Pylone, etc.","ENVTECH",
AQ1558="AKTIVCO DEFAUT GE &amp; POWER Cabinet","AKTIVCO",
AQ1558="AKTIVCO Coupure ENEO &amp; Baisse de tension","AKTIVCO GRID ONLY",
AQ1558="Coupure ENEO &amp; Baisse de tension","IHS GRID ONLY",
AQ1558="Defaut GE &amp; POWER Cabinet","IHS",
AQ1558="Sharing","Partners",
AQ1558="Sites strategiques &amp; DataCenter","SST &amp; DC",
AQ1558="Exclu","Exclu",
AQ1558="SAT","SAT",
AQ1558="SPARE-ISSUE","SPARE-ISSUE",
AQ1558="Fiber CAmtel","TRANS_FO_CAMTEL",
AQ1558="Fiber AOF","Fiber AOF",
AQ1558="Projet OCM (HUAWEI)","TRAVAUX-HUAWEI",
AQ1558="Projet OCM (NOKIA)","TRAVAUX-NOKIA",
AQ1558="ACCESS-ISSUE","ACCESS-ISSUE",
AQ1558="Projet OCM (ZTE, NOKIA, autres projets)","TRAVAUX OCM",
AQ1558="No root CAuse","No root cause",
AQ1558="ODU HS","PDH",
AQ1558="IP &amp; VLAN","PDH",
AQ1558="Warehouse HUAWEI","SPARE-ISSUE",
AQ1558="SPARE-HS","SPARE-ISSUE",
AQ1558="Power Telco","BSS",AQ1558="no impacts","no impacts"
),"")</f>
        <v>No root cause</v>
      </c>
      <c r="AP1558" s="48" t="str" cm="1">
        <f t="array" ref="AP1558">IFERROR(_xlfn.IFS(
AQ1558="MPR ISSUE","TX ISSUE",
AQ1558="BSS Hardware Issue","RAN ISSUE",
AQ1558="Sites strategiques, MLL, Pylone, etc.","ENVTECH",
AQ1558="AKTIVCO DEFAUT GE &amp; POWER Cabinet","POWER ISSUE",
AQ1558="AKTIVCO Coupure ENEO &amp; Baisse de tension","POWER ISSUE",
AQ1558="Coupure ENEO &amp; Baisse de tension","POWER ISSUE",
AQ1558="Defaut GE &amp; POWER Cabinet","POWER ISSUE",
AQ1558="Sharing","POWER ISSUE",
AQ1558="Sites strategiques &amp; DataCenter","POWER ISSUE",
AQ1558="Exclu","Exclu",
AQ1558="SAT","TX ISSUE",
AQ1558="SPARE-ISSUE","SPARE-ISSUE",
AQ1558="Fiber CAmtel","TX ISSUE",
AQ1558="Fiber AOF","TX ISSUE",
AQ1558="Projet OCM (HUAWEI)","TRAVAUX-HUAWEI",
AQ1558="Projet OCM (NOKIA)","TRAVAUX -NOKIA",
AQ1558="ACCESS-ISSUE","ACCESS-ISSUE",
AQ1558="Projet OCM (ZTE, NOKIA, autres projets)","TRAVAUX OCM",
AQ1558="No root CAuse","No root cause",
AQ1558="ODU HS","TX ISSUE",
AQ1558="IP &amp; VLAN","TX ISSUE",
AQ1558="Warehouse HUAWEI","SPARE-ISSUE",
AQ1558="SPARE-HS","SPARE-ISSUE",
AQ1558="Power Telco","RAN ISSUE",AQ1558="no impacts","no impacts"
),"")</f>
        <v>No root cause</v>
      </c>
      <c r="AQ1558" s="127" t="s">
        <v>5344</v>
      </c>
      <c r="AR1558" s="48" t="str" cm="1">
        <f t="array" ref="AR1558">IFERROR(_xlfn.IFS(
AQ1558="MPR ISSUE","ACTIVE",
AQ1558="BSS Hardware Issue","ACTIVE",
AQ1558="Sites strategiques, MLL, Pylone, etc.","PASSIVE",
AQ1558="AKTIVCO DEFAUT GE &amp; POWER Cabinet","PASSIVE",
AQ1558="AKTIVCO Coupure ENEO &amp; Baisse de tension","PASSIVE",
AQ1558="Coupure ENEO &amp; Baisse de tension","PASSIVE",
AQ1558="Defaut GE &amp; POWER Cabinet","PASSIVE",
AQ1558="Sharing","PASSIVE",
AQ1558="Sites strategiques &amp; DataCenter","PASSIVE",
AQ1558="Exclu","Exclu",
AQ1558="SAT","ACTIVE",
AQ1558="SPARE-ISSUE","SPARE-ISSUE",
AQ1558="Fiber CAmtel","ACTIVE",
AQ1558="Fiber AOF","ACTIVE",
AQ1558="Projet OCM (HUAWEI)","PLANNED WORKS",
AQ1558="Projet OCM (NOKIA)","PLANNED WORKS",
AQ1558="ACCESS-ISSUE","ACCESS-ISSUE",
AQ1558="Projet OCM (ZTE, NOKIA, autres projets)","PLANNED WORKS",
AQ1558="No root CAuse","No root cause",
AQ1558="ODU HS","ACTIVE",
AQ1558="IP &amp; VLAN","ACTIVE",
AQ1558="Warehouse HUAWEI","SPARE-ISSUE",
AQ1558="SPARE-HS","SPARE-ISSUE",
AQ1558="Power Telco","ACTIVE", AQ1558="no impacts","no impacts"
),"")</f>
        <v>No root cause</v>
      </c>
      <c r="AS1558" s="92" t="s">
        <v>5537</v>
      </c>
      <c r="AT1558" s="98" t="s">
        <v>1937</v>
      </c>
      <c r="AV1558" s="17" t="s">
        <v>5537</v>
      </c>
      <c r="AW1558" s="7" t="s">
        <v>5537</v>
      </c>
      <c r="AX1558" s="6" t="s">
        <v>5537</v>
      </c>
      <c r="AY1558" s="7"/>
      <c r="AZ1558" s="3" t="s">
        <v>5537</v>
      </c>
      <c r="BA1558" s="18" t="s">
        <v>5537</v>
      </c>
      <c r="BB1558" s="18" t="s">
        <v>5537</v>
      </c>
      <c r="BC1558" s="18" t="s">
        <v>5537</v>
      </c>
      <c r="BD1558" s="18" t="s">
        <v>5537</v>
      </c>
      <c r="BE1558" s="18" t="s">
        <v>5537</v>
      </c>
      <c r="BF1558" s="18" t="s">
        <v>5537</v>
      </c>
      <c r="BG1558" s="18" t="s">
        <v>5537</v>
      </c>
      <c r="BH1558" s="18" t="s">
        <v>5537</v>
      </c>
      <c r="BI1558" s="18" t="s">
        <v>5537</v>
      </c>
      <c r="BJ1558" s="18" t="s">
        <v>5537</v>
      </c>
      <c r="BK1558" s="18" t="s">
        <v>5537</v>
      </c>
      <c r="BL1558" s="9" t="s">
        <v>5537</v>
      </c>
      <c r="BM1558" s="14" t="s">
        <v>5537</v>
      </c>
      <c r="BN1558" s="14" t="s">
        <v>5537</v>
      </c>
      <c r="BO1558" s="14" t="str">
        <f>_xlfn.XLOOKUP(B1558,'[4]cell downs 18042026 17h'!$B:$B,'[4]cell downs 18042026 17h'!$B:$B,"")</f>
        <v/>
      </c>
      <c r="BP1558" s="14" t="str">
        <f>_xlfn.XLOOKUP(B1558,'[5]Cells Huawei 19042026 15h'!$B:$B,'[5]Cells Huawei 19042026 15h'!$B:$B,"")</f>
        <v/>
      </c>
      <c r="BQ1558" s="9" t="str">
        <f>_xlfn.XLOOKUP(B1558,'[6]cells down 19042026 9H40'!$B:$B,'[6]cells down 19042026 9H40'!$B:$B,"")</f>
        <v/>
      </c>
      <c r="BR1558" s="9" t="s">
        <v>1937</v>
      </c>
      <c r="BS1558" s="9" t="s">
        <v>318</v>
      </c>
      <c r="BT1558" s="108"/>
    </row>
    <row r="1559" spans="1:72" s="9" customFormat="1" x14ac:dyDescent="0.35">
      <c r="A1559" s="1" t="s">
        <v>3485</v>
      </c>
      <c r="B1559" s="8" t="s">
        <v>3486</v>
      </c>
      <c r="C1559" s="3" t="str">
        <f>_xlfn.XLOOKUP(B1559,'[1]daily break down'!$D:$D,'[1]daily break down'!$E:$E,"")</f>
        <v>Yaounde</v>
      </c>
      <c r="D1559" s="1" t="s">
        <v>11</v>
      </c>
      <c r="E1559" s="1" t="s">
        <v>12</v>
      </c>
      <c r="F1559" s="3" t="s">
        <v>37</v>
      </c>
      <c r="G1559" s="1" t="s">
        <v>38</v>
      </c>
      <c r="H1559" s="34" t="str">
        <f>_xlfn.XLOOKUP(B1559,[2]CALCULATION!$B:$B,[2]CALCULATION!$H:$H,"")</f>
        <v>ZTE</v>
      </c>
      <c r="I1559" s="28">
        <v>0</v>
      </c>
      <c r="J1559" s="28">
        <v>0</v>
      </c>
      <c r="K1559" s="28">
        <v>0</v>
      </c>
      <c r="L1559" s="28">
        <v>0</v>
      </c>
      <c r="M1559" s="28">
        <v>0</v>
      </c>
      <c r="N1559" s="28">
        <v>0</v>
      </c>
      <c r="O1559" s="28">
        <v>9.2742407250458962E-3</v>
      </c>
      <c r="P1559" s="28">
        <v>0</v>
      </c>
      <c r="Q1559" s="28">
        <v>3.4859552325266199</v>
      </c>
      <c r="R1559" s="28">
        <v>0</v>
      </c>
      <c r="S1559" s="93">
        <v>0</v>
      </c>
      <c r="T1559" s="93">
        <f>_xlfn.XLOOKUP(B1559,'[3]Nur des jours'!$B:$B,'[3]Nur des jours'!$U:$U,"")</f>
        <v>0</v>
      </c>
      <c r="U1559" s="93">
        <v>0</v>
      </c>
      <c r="V1559" s="93">
        <v>0</v>
      </c>
      <c r="W1559" s="93">
        <v>0</v>
      </c>
      <c r="X1559" s="93">
        <v>0</v>
      </c>
      <c r="Y1559" s="93">
        <v>0</v>
      </c>
      <c r="Z1559" s="93">
        <v>0</v>
      </c>
      <c r="AA1559" s="93">
        <v>0</v>
      </c>
      <c r="AB1559" s="93">
        <v>0</v>
      </c>
      <c r="AC1559" s="93">
        <f>_xlfn.XLOOKUP(B1559,'[3]Nur des jours'!$B:$B,'[3]Nur des jours'!$N:$N,"")</f>
        <v>0</v>
      </c>
      <c r="AD1559" s="93">
        <v>0</v>
      </c>
      <c r="AE1559" s="93">
        <v>0</v>
      </c>
      <c r="AF1559" s="93">
        <v>0</v>
      </c>
      <c r="AG1559" s="93"/>
      <c r="AH1559" s="93">
        <v>0</v>
      </c>
      <c r="AI1559" s="93">
        <v>0</v>
      </c>
      <c r="AJ1559" s="93">
        <v>0</v>
      </c>
      <c r="AK1559" s="93">
        <v>0</v>
      </c>
      <c r="AL1559" s="93">
        <v>0</v>
      </c>
      <c r="AM1559" s="49" t="s">
        <v>5559</v>
      </c>
      <c r="AN1559" s="49"/>
      <c r="AO1559" s="48" t="str" cm="1">
        <f t="array" ref="AO1559">IFERROR(_xlfn.IFS(
AQ1559="MPR ISSUE","PDH",
AQ1559="BSS Hardware Issue","BSS",
AQ1559="Sites strategiques, MLL, Pylone, etc.","ENVTECH",
AQ1559="AKTIVCO DEFAUT GE &amp; POWER Cabinet","AKTIVCO",
AQ1559="AKTIVCO Coupure ENEO &amp; Baisse de tension","AKTIVCO GRID ONLY",
AQ1559="Coupure ENEO &amp; Baisse de tension","IHS GRID ONLY",
AQ1559="Defaut GE &amp; POWER Cabinet","IHS",
AQ1559="Sharing","Partners",
AQ1559="Sites strategiques &amp; DataCenter","SST &amp; DC",
AQ1559="Exclu","Exclu",
AQ1559="SAT","SAT",
AQ1559="SPARE-ISSUE","SPARE-ISSUE",
AQ1559="Fiber CAmtel","TRANS_FO_CAMTEL",
AQ1559="Fiber AOF","Fiber AOF",
AQ1559="Projet OCM (HUAWEI)","TRAVAUX-HUAWEI",
AQ1559="Projet OCM (NOKIA)","TRAVAUX-NOKIA",
AQ1559="ACCESS-ISSUE","ACCESS-ISSUE",
AQ1559="Projet OCM (ZTE, NOKIA, autres projets)","TRAVAUX OCM",
AQ1559="No root CAuse","No root cause",
AQ1559="ODU HS","PDH",
AQ1559="IP &amp; VLAN","PDH",
AQ1559="Warehouse HUAWEI","SPARE-ISSUE",
AQ1559="SPARE-HS","SPARE-ISSUE",
AQ1559="Power Telco","BSS",AQ1559="no impacts","no impacts"
),"")</f>
        <v>No root cause</v>
      </c>
      <c r="AP1559" s="48" t="str" cm="1">
        <f t="array" ref="AP1559">IFERROR(_xlfn.IFS(
AQ1559="MPR ISSUE","TX ISSUE",
AQ1559="BSS Hardware Issue","RAN ISSUE",
AQ1559="Sites strategiques, MLL, Pylone, etc.","ENVTECH",
AQ1559="AKTIVCO DEFAUT GE &amp; POWER Cabinet","POWER ISSUE",
AQ1559="AKTIVCO Coupure ENEO &amp; Baisse de tension","POWER ISSUE",
AQ1559="Coupure ENEO &amp; Baisse de tension","POWER ISSUE",
AQ1559="Defaut GE &amp; POWER Cabinet","POWER ISSUE",
AQ1559="Sharing","POWER ISSUE",
AQ1559="Sites strategiques &amp; DataCenter","POWER ISSUE",
AQ1559="Exclu","Exclu",
AQ1559="SAT","TX ISSUE",
AQ1559="SPARE-ISSUE","SPARE-ISSUE",
AQ1559="Fiber CAmtel","TX ISSUE",
AQ1559="Fiber AOF","TX ISSUE",
AQ1559="Projet OCM (HUAWEI)","TRAVAUX-HUAWEI",
AQ1559="Projet OCM (NOKIA)","TRAVAUX -NOKIA",
AQ1559="ACCESS-ISSUE","ACCESS-ISSUE",
AQ1559="Projet OCM (ZTE, NOKIA, autres projets)","TRAVAUX OCM",
AQ1559="No root CAuse","No root cause",
AQ1559="ODU HS","TX ISSUE",
AQ1559="IP &amp; VLAN","TX ISSUE",
AQ1559="Warehouse HUAWEI","SPARE-ISSUE",
AQ1559="SPARE-HS","SPARE-ISSUE",
AQ1559="Power Telco","RAN ISSUE",AQ1559="no impacts","no impacts"
),"")</f>
        <v>No root cause</v>
      </c>
      <c r="AQ1559" s="127" t="s">
        <v>5344</v>
      </c>
      <c r="AR1559" s="48" t="str" cm="1">
        <f t="array" ref="AR1559">IFERROR(_xlfn.IFS(
AQ1559="MPR ISSUE","ACTIVE",
AQ1559="BSS Hardware Issue","ACTIVE",
AQ1559="Sites strategiques, MLL, Pylone, etc.","PASSIVE",
AQ1559="AKTIVCO DEFAUT GE &amp; POWER Cabinet","PASSIVE",
AQ1559="AKTIVCO Coupure ENEO &amp; Baisse de tension","PASSIVE",
AQ1559="Coupure ENEO &amp; Baisse de tension","PASSIVE",
AQ1559="Defaut GE &amp; POWER Cabinet","PASSIVE",
AQ1559="Sharing","PASSIVE",
AQ1559="Sites strategiques &amp; DataCenter","PASSIVE",
AQ1559="Exclu","Exclu",
AQ1559="SAT","ACTIVE",
AQ1559="SPARE-ISSUE","SPARE-ISSUE",
AQ1559="Fiber CAmtel","ACTIVE",
AQ1559="Fiber AOF","ACTIVE",
AQ1559="Projet OCM (HUAWEI)","PLANNED WORKS",
AQ1559="Projet OCM (NOKIA)","PLANNED WORKS",
AQ1559="ACCESS-ISSUE","ACCESS-ISSUE",
AQ1559="Projet OCM (ZTE, NOKIA, autres projets)","PLANNED WORKS",
AQ1559="No root CAuse","No root cause",
AQ1559="ODU HS","ACTIVE",
AQ1559="IP &amp; VLAN","ACTIVE",
AQ1559="Warehouse HUAWEI","SPARE-ISSUE",
AQ1559="SPARE-HS","SPARE-ISSUE",
AQ1559="Power Telco","ACTIVE", AQ1559="no impacts","no impacts"
),"")</f>
        <v>No root cause</v>
      </c>
      <c r="AS1559" s="92" t="s">
        <v>5537</v>
      </c>
      <c r="AT1559" s="98" t="s">
        <v>3486</v>
      </c>
      <c r="AV1559" s="17" t="s">
        <v>5537</v>
      </c>
      <c r="AW1559" s="7" t="s">
        <v>5537</v>
      </c>
      <c r="AX1559" s="6" t="s">
        <v>5537</v>
      </c>
      <c r="AY1559" s="7"/>
      <c r="AZ1559" s="3" t="s">
        <v>5537</v>
      </c>
      <c r="BA1559" s="18" t="s">
        <v>5537</v>
      </c>
      <c r="BB1559" s="18" t="s">
        <v>5537</v>
      </c>
      <c r="BC1559" s="18" t="s">
        <v>5537</v>
      </c>
      <c r="BD1559" s="18" t="s">
        <v>5537</v>
      </c>
      <c r="BE1559" s="18" t="s">
        <v>5537</v>
      </c>
      <c r="BF1559" s="18" t="s">
        <v>5537</v>
      </c>
      <c r="BG1559" s="18" t="s">
        <v>5537</v>
      </c>
      <c r="BH1559" s="18" t="s">
        <v>5537</v>
      </c>
      <c r="BI1559" s="18" t="s">
        <v>5537</v>
      </c>
      <c r="BJ1559" s="18" t="s">
        <v>5537</v>
      </c>
      <c r="BK1559" s="18" t="s">
        <v>5537</v>
      </c>
      <c r="BL1559" s="9" t="s">
        <v>5537</v>
      </c>
      <c r="BM1559" s="14" t="s">
        <v>5537</v>
      </c>
      <c r="BN1559" s="14" t="s">
        <v>5537</v>
      </c>
      <c r="BO1559" s="14" t="str">
        <f>_xlfn.XLOOKUP(B1559,'[4]cell downs 18042026 17h'!$B:$B,'[4]cell downs 18042026 17h'!$B:$B,"")</f>
        <v/>
      </c>
      <c r="BP1559" s="14" t="str">
        <f>_xlfn.XLOOKUP(B1559,'[5]Cells Huawei 19042026 15h'!$B:$B,'[5]Cells Huawei 19042026 15h'!$B:$B,"")</f>
        <v/>
      </c>
      <c r="BQ1559" s="9" t="str">
        <f>_xlfn.XLOOKUP(B1559,'[6]cells down 19042026 9H40'!$B:$B,'[6]cells down 19042026 9H40'!$B:$B,"")</f>
        <v/>
      </c>
      <c r="BR1559" s="9" t="s">
        <v>3486</v>
      </c>
      <c r="BS1559" s="9" t="s">
        <v>12</v>
      </c>
      <c r="BT1559" s="108"/>
    </row>
    <row r="1560" spans="1:72" s="9" customFormat="1" x14ac:dyDescent="0.35">
      <c r="A1560" s="1" t="s">
        <v>4167</v>
      </c>
      <c r="B1560" s="8" t="s">
        <v>4168</v>
      </c>
      <c r="C1560" s="3" t="str">
        <f>_xlfn.XLOOKUP(B1560,'[1]daily break down'!$D:$D,'[1]daily break down'!$E:$E,"")</f>
        <v>Yaounde</v>
      </c>
      <c r="D1560" s="1" t="s">
        <v>11</v>
      </c>
      <c r="E1560" s="1" t="s">
        <v>12</v>
      </c>
      <c r="F1560" s="3" t="s">
        <v>37</v>
      </c>
      <c r="G1560" s="1" t="s">
        <v>38</v>
      </c>
      <c r="H1560" s="34" t="str">
        <f>_xlfn.XLOOKUP(B1560,[2]CALCULATION!$B:$B,[2]CALCULATION!$H:$H,"")</f>
        <v>ZTE</v>
      </c>
      <c r="I1560" s="28">
        <v>0</v>
      </c>
      <c r="J1560" s="28">
        <v>0</v>
      </c>
      <c r="K1560" s="28">
        <v>0</v>
      </c>
      <c r="L1560" s="28">
        <v>0</v>
      </c>
      <c r="M1560" s="28">
        <v>0</v>
      </c>
      <c r="N1560" s="28">
        <v>0</v>
      </c>
      <c r="O1560" s="28">
        <v>0</v>
      </c>
      <c r="P1560" s="28">
        <v>0</v>
      </c>
      <c r="Q1560" s="28">
        <v>0</v>
      </c>
      <c r="R1560" s="28">
        <v>0</v>
      </c>
      <c r="S1560" s="93">
        <v>0.65065932717523789</v>
      </c>
      <c r="T1560" s="93">
        <f>_xlfn.XLOOKUP(B1560,'[3]Nur des jours'!$B:$B,'[3]Nur des jours'!$U:$U,"")</f>
        <v>0</v>
      </c>
      <c r="U1560" s="93">
        <v>0</v>
      </c>
      <c r="V1560" s="93">
        <v>0</v>
      </c>
      <c r="W1560" s="93">
        <v>0</v>
      </c>
      <c r="X1560" s="93">
        <v>0</v>
      </c>
      <c r="Y1560" s="93">
        <v>0</v>
      </c>
      <c r="Z1560" s="93">
        <v>0</v>
      </c>
      <c r="AA1560" s="93">
        <v>0</v>
      </c>
      <c r="AB1560" s="93">
        <v>0</v>
      </c>
      <c r="AC1560" s="93">
        <f>_xlfn.XLOOKUP(B1560,'[3]Nur des jours'!$B:$B,'[3]Nur des jours'!$N:$N,"")</f>
        <v>0</v>
      </c>
      <c r="AD1560" s="93">
        <v>0</v>
      </c>
      <c r="AE1560" s="93">
        <v>0</v>
      </c>
      <c r="AF1560" s="93">
        <v>0</v>
      </c>
      <c r="AG1560" s="93"/>
      <c r="AH1560" s="93">
        <v>0</v>
      </c>
      <c r="AI1560" s="93">
        <v>0</v>
      </c>
      <c r="AJ1560" s="93">
        <v>0</v>
      </c>
      <c r="AK1560" s="93">
        <v>0</v>
      </c>
      <c r="AL1560" s="93">
        <v>0</v>
      </c>
      <c r="AM1560" s="49" t="s">
        <v>5559</v>
      </c>
      <c r="AN1560" s="49"/>
      <c r="AO1560" s="48" t="str" cm="1">
        <f t="array" ref="AO1560">IFERROR(_xlfn.IFS(
AQ1560="MPR ISSUE","PDH",
AQ1560="BSS Hardware Issue","BSS",
AQ1560="Sites strategiques, MLL, Pylone, etc.","ENVTECH",
AQ1560="AKTIVCO DEFAUT GE &amp; POWER Cabinet","AKTIVCO",
AQ1560="AKTIVCO Coupure ENEO &amp; Baisse de tension","AKTIVCO GRID ONLY",
AQ1560="Coupure ENEO &amp; Baisse de tension","IHS GRID ONLY",
AQ1560="Defaut GE &amp; POWER Cabinet","IHS",
AQ1560="Sharing","Partners",
AQ1560="Sites strategiques &amp; DataCenter","SST &amp; DC",
AQ1560="Exclu","Exclu",
AQ1560="SAT","SAT",
AQ1560="SPARE-ISSUE","SPARE-ISSUE",
AQ1560="Fiber CAmtel","TRANS_FO_CAMTEL",
AQ1560="Fiber AOF","Fiber AOF",
AQ1560="Projet OCM (HUAWEI)","TRAVAUX-HUAWEI",
AQ1560="Projet OCM (NOKIA)","TRAVAUX-NOKIA",
AQ1560="ACCESS-ISSUE","ACCESS-ISSUE",
AQ1560="Projet OCM (ZTE, NOKIA, autres projets)","TRAVAUX OCM",
AQ1560="No root CAuse","No root cause",
AQ1560="ODU HS","PDH",
AQ1560="IP &amp; VLAN","PDH",
AQ1560="Warehouse HUAWEI","SPARE-ISSUE",
AQ1560="SPARE-HS","SPARE-ISSUE",
AQ1560="Power Telco","BSS",AQ1560="no impacts","no impacts"
),"")</f>
        <v>No root cause</v>
      </c>
      <c r="AP1560" s="48" t="str" cm="1">
        <f t="array" ref="AP1560">IFERROR(_xlfn.IFS(
AQ1560="MPR ISSUE","TX ISSUE",
AQ1560="BSS Hardware Issue","RAN ISSUE",
AQ1560="Sites strategiques, MLL, Pylone, etc.","ENVTECH",
AQ1560="AKTIVCO DEFAUT GE &amp; POWER Cabinet","POWER ISSUE",
AQ1560="AKTIVCO Coupure ENEO &amp; Baisse de tension","POWER ISSUE",
AQ1560="Coupure ENEO &amp; Baisse de tension","POWER ISSUE",
AQ1560="Defaut GE &amp; POWER Cabinet","POWER ISSUE",
AQ1560="Sharing","POWER ISSUE",
AQ1560="Sites strategiques &amp; DataCenter","POWER ISSUE",
AQ1560="Exclu","Exclu",
AQ1560="SAT","TX ISSUE",
AQ1560="SPARE-ISSUE","SPARE-ISSUE",
AQ1560="Fiber CAmtel","TX ISSUE",
AQ1560="Fiber AOF","TX ISSUE",
AQ1560="Projet OCM (HUAWEI)","TRAVAUX-HUAWEI",
AQ1560="Projet OCM (NOKIA)","TRAVAUX -NOKIA",
AQ1560="ACCESS-ISSUE","ACCESS-ISSUE",
AQ1560="Projet OCM (ZTE, NOKIA, autres projets)","TRAVAUX OCM",
AQ1560="No root CAuse","No root cause",
AQ1560="ODU HS","TX ISSUE",
AQ1560="IP &amp; VLAN","TX ISSUE",
AQ1560="Warehouse HUAWEI","SPARE-ISSUE",
AQ1560="SPARE-HS","SPARE-ISSUE",
AQ1560="Power Telco","RAN ISSUE",AQ1560="no impacts","no impacts"
),"")</f>
        <v>No root cause</v>
      </c>
      <c r="AQ1560" s="127" t="s">
        <v>5344</v>
      </c>
      <c r="AR1560" s="48" t="str" cm="1">
        <f t="array" ref="AR1560">IFERROR(_xlfn.IFS(
AQ1560="MPR ISSUE","ACTIVE",
AQ1560="BSS Hardware Issue","ACTIVE",
AQ1560="Sites strategiques, MLL, Pylone, etc.","PASSIVE",
AQ1560="AKTIVCO DEFAUT GE &amp; POWER Cabinet","PASSIVE",
AQ1560="AKTIVCO Coupure ENEO &amp; Baisse de tension","PASSIVE",
AQ1560="Coupure ENEO &amp; Baisse de tension","PASSIVE",
AQ1560="Defaut GE &amp; POWER Cabinet","PASSIVE",
AQ1560="Sharing","PASSIVE",
AQ1560="Sites strategiques &amp; DataCenter","PASSIVE",
AQ1560="Exclu","Exclu",
AQ1560="SAT","ACTIVE",
AQ1560="SPARE-ISSUE","SPARE-ISSUE",
AQ1560="Fiber CAmtel","ACTIVE",
AQ1560="Fiber AOF","ACTIVE",
AQ1560="Projet OCM (HUAWEI)","PLANNED WORKS",
AQ1560="Projet OCM (NOKIA)","PLANNED WORKS",
AQ1560="ACCESS-ISSUE","ACCESS-ISSUE",
AQ1560="Projet OCM (ZTE, NOKIA, autres projets)","PLANNED WORKS",
AQ1560="No root CAuse","No root cause",
AQ1560="ODU HS","ACTIVE",
AQ1560="IP &amp; VLAN","ACTIVE",
AQ1560="Warehouse HUAWEI","SPARE-ISSUE",
AQ1560="SPARE-HS","SPARE-ISSUE",
AQ1560="Power Telco","ACTIVE", AQ1560="no impacts","no impacts"
),"")</f>
        <v>No root cause</v>
      </c>
      <c r="AS1560" s="92" t="s">
        <v>5537</v>
      </c>
      <c r="AT1560" s="98" t="s">
        <v>4168</v>
      </c>
      <c r="AV1560" s="17" t="s">
        <v>5537</v>
      </c>
      <c r="AW1560" s="7" t="s">
        <v>5537</v>
      </c>
      <c r="AX1560" s="6" t="s">
        <v>5537</v>
      </c>
      <c r="AY1560" s="7"/>
      <c r="AZ1560" s="3" t="s">
        <v>5537</v>
      </c>
      <c r="BA1560" s="18" t="s">
        <v>5537</v>
      </c>
      <c r="BB1560" s="18" t="s">
        <v>5537</v>
      </c>
      <c r="BC1560" s="18" t="s">
        <v>5537</v>
      </c>
      <c r="BD1560" s="18" t="s">
        <v>5537</v>
      </c>
      <c r="BE1560" s="18" t="s">
        <v>5537</v>
      </c>
      <c r="BF1560" s="18" t="s">
        <v>5537</v>
      </c>
      <c r="BG1560" s="18" t="s">
        <v>5537</v>
      </c>
      <c r="BH1560" s="18" t="s">
        <v>5537</v>
      </c>
      <c r="BI1560" s="18" t="s">
        <v>5537</v>
      </c>
      <c r="BJ1560" s="18" t="s">
        <v>5537</v>
      </c>
      <c r="BK1560" s="18" t="s">
        <v>5537</v>
      </c>
      <c r="BL1560" s="9" t="s">
        <v>5537</v>
      </c>
      <c r="BM1560" s="14" t="s">
        <v>5537</v>
      </c>
      <c r="BN1560" s="14" t="s">
        <v>5537</v>
      </c>
      <c r="BO1560" s="14" t="str">
        <f>_xlfn.XLOOKUP(B1560,'[4]cell downs 18042026 17h'!$B:$B,'[4]cell downs 18042026 17h'!$B:$B,"")</f>
        <v/>
      </c>
      <c r="BP1560" s="14" t="str">
        <f>_xlfn.XLOOKUP(B1560,'[5]Cells Huawei 19042026 15h'!$B:$B,'[5]Cells Huawei 19042026 15h'!$B:$B,"")</f>
        <v/>
      </c>
      <c r="BQ1560" s="9" t="str">
        <f>_xlfn.XLOOKUP(B1560,'[6]cells down 19042026 9H40'!$B:$B,'[6]cells down 19042026 9H40'!$B:$B,"")</f>
        <v/>
      </c>
      <c r="BR1560" s="9" t="s">
        <v>4168</v>
      </c>
      <c r="BS1560" s="9" t="s">
        <v>5537</v>
      </c>
      <c r="BT1560" s="108"/>
    </row>
    <row r="1561" spans="1:72" s="9" customFormat="1" x14ac:dyDescent="0.35">
      <c r="A1561" s="1" t="s">
        <v>1192</v>
      </c>
      <c r="B1561" s="8" t="s">
        <v>1193</v>
      </c>
      <c r="C1561" s="3" t="str">
        <f>_xlfn.XLOOKUP(B1561,'[1]daily break down'!$D:$D,'[1]daily break down'!$E:$E,"")</f>
        <v>Yaounde</v>
      </c>
      <c r="D1561" s="1" t="s">
        <v>11</v>
      </c>
      <c r="E1561" s="1" t="s">
        <v>12</v>
      </c>
      <c r="F1561" s="3" t="s">
        <v>37</v>
      </c>
      <c r="G1561" s="1" t="s">
        <v>38</v>
      </c>
      <c r="H1561" s="34" t="str">
        <f>_xlfn.XLOOKUP(B1561,[2]CALCULATION!$B:$B,[2]CALCULATION!$H:$H,"")</f>
        <v>ZTE</v>
      </c>
      <c r="I1561" s="28">
        <v>0</v>
      </c>
      <c r="J1561" s="28">
        <v>0</v>
      </c>
      <c r="K1561" s="28">
        <v>0</v>
      </c>
      <c r="L1561" s="28">
        <v>0</v>
      </c>
      <c r="M1561" s="28">
        <v>0</v>
      </c>
      <c r="N1561" s="28">
        <v>0</v>
      </c>
      <c r="O1561" s="28">
        <v>0</v>
      </c>
      <c r="P1561" s="28">
        <v>0</v>
      </c>
      <c r="Q1561" s="28">
        <v>0</v>
      </c>
      <c r="R1561" s="28">
        <v>0</v>
      </c>
      <c r="S1561" s="93">
        <v>0</v>
      </c>
      <c r="T1561" s="93">
        <f>_xlfn.XLOOKUP(B1561,'[3]Nur des jours'!$B:$B,'[3]Nur des jours'!$U:$U,"")</f>
        <v>0</v>
      </c>
      <c r="U1561" s="93">
        <v>0</v>
      </c>
      <c r="V1561" s="93">
        <v>0</v>
      </c>
      <c r="W1561" s="93">
        <v>0</v>
      </c>
      <c r="X1561" s="93">
        <v>0</v>
      </c>
      <c r="Y1561" s="93">
        <v>0</v>
      </c>
      <c r="Z1561" s="93">
        <v>0</v>
      </c>
      <c r="AA1561" s="93">
        <v>0</v>
      </c>
      <c r="AB1561" s="93">
        <v>0</v>
      </c>
      <c r="AC1561" s="93">
        <f>_xlfn.XLOOKUP(B1561,'[3]Nur des jours'!$B:$B,'[3]Nur des jours'!$N:$N,"")</f>
        <v>0</v>
      </c>
      <c r="AD1561" s="93">
        <v>0</v>
      </c>
      <c r="AE1561" s="93">
        <v>0</v>
      </c>
      <c r="AF1561" s="93">
        <v>0</v>
      </c>
      <c r="AG1561" s="93"/>
      <c r="AH1561" s="93">
        <v>0</v>
      </c>
      <c r="AI1561" s="93">
        <v>0</v>
      </c>
      <c r="AJ1561" s="93">
        <v>0</v>
      </c>
      <c r="AK1561" s="93">
        <v>0</v>
      </c>
      <c r="AL1561" s="93">
        <v>0</v>
      </c>
      <c r="AM1561" s="49" t="s">
        <v>5559</v>
      </c>
      <c r="AN1561" s="49"/>
      <c r="AO1561" s="48" t="str" cm="1">
        <f t="array" ref="AO1561">IFERROR(_xlfn.IFS(
AQ1561="MPR ISSUE","PDH",
AQ1561="BSS Hardware Issue","BSS",
AQ1561="Sites strategiques, MLL, Pylone, etc.","ENVTECH",
AQ1561="AKTIVCO DEFAUT GE &amp; POWER Cabinet","AKTIVCO",
AQ1561="AKTIVCO Coupure ENEO &amp; Baisse de tension","AKTIVCO GRID ONLY",
AQ1561="Coupure ENEO &amp; Baisse de tension","IHS GRID ONLY",
AQ1561="Defaut GE &amp; POWER Cabinet","IHS",
AQ1561="Sharing","Partners",
AQ1561="Sites strategiques &amp; DataCenter","SST &amp; DC",
AQ1561="Exclu","Exclu",
AQ1561="SAT","SAT",
AQ1561="SPARE-ISSUE","SPARE-ISSUE",
AQ1561="Fiber CAmtel","TRANS_FO_CAMTEL",
AQ1561="Fiber AOF","Fiber AOF",
AQ1561="Projet OCM (HUAWEI)","TRAVAUX-HUAWEI",
AQ1561="Projet OCM (NOKIA)","TRAVAUX-NOKIA",
AQ1561="ACCESS-ISSUE","ACCESS-ISSUE",
AQ1561="Projet OCM (ZTE, NOKIA, autres projets)","TRAVAUX OCM",
AQ1561="No root CAuse","No root cause",
AQ1561="ODU HS","PDH",
AQ1561="IP &amp; VLAN","PDH",
AQ1561="Warehouse HUAWEI","SPARE-ISSUE",
AQ1561="SPARE-HS","SPARE-ISSUE",
AQ1561="Power Telco","BSS",AQ1561="no impacts","no impacts"
),"")</f>
        <v>No root cause</v>
      </c>
      <c r="AP1561" s="48" t="str" cm="1">
        <f t="array" ref="AP1561">IFERROR(_xlfn.IFS(
AQ1561="MPR ISSUE","TX ISSUE",
AQ1561="BSS Hardware Issue","RAN ISSUE",
AQ1561="Sites strategiques, MLL, Pylone, etc.","ENVTECH",
AQ1561="AKTIVCO DEFAUT GE &amp; POWER Cabinet","POWER ISSUE",
AQ1561="AKTIVCO Coupure ENEO &amp; Baisse de tension","POWER ISSUE",
AQ1561="Coupure ENEO &amp; Baisse de tension","POWER ISSUE",
AQ1561="Defaut GE &amp; POWER Cabinet","POWER ISSUE",
AQ1561="Sharing","POWER ISSUE",
AQ1561="Sites strategiques &amp; DataCenter","POWER ISSUE",
AQ1561="Exclu","Exclu",
AQ1561="SAT","TX ISSUE",
AQ1561="SPARE-ISSUE","SPARE-ISSUE",
AQ1561="Fiber CAmtel","TX ISSUE",
AQ1561="Fiber AOF","TX ISSUE",
AQ1561="Projet OCM (HUAWEI)","TRAVAUX-HUAWEI",
AQ1561="Projet OCM (NOKIA)","TRAVAUX -NOKIA",
AQ1561="ACCESS-ISSUE","ACCESS-ISSUE",
AQ1561="Projet OCM (ZTE, NOKIA, autres projets)","TRAVAUX OCM",
AQ1561="No root CAuse","No root cause",
AQ1561="ODU HS","TX ISSUE",
AQ1561="IP &amp; VLAN","TX ISSUE",
AQ1561="Warehouse HUAWEI","SPARE-ISSUE",
AQ1561="SPARE-HS","SPARE-ISSUE",
AQ1561="Power Telco","RAN ISSUE",AQ1561="no impacts","no impacts"
),"")</f>
        <v>No root cause</v>
      </c>
      <c r="AQ1561" s="127" t="s">
        <v>5344</v>
      </c>
      <c r="AR1561" s="48" t="str" cm="1">
        <f t="array" ref="AR1561">IFERROR(_xlfn.IFS(
AQ1561="MPR ISSUE","ACTIVE",
AQ1561="BSS Hardware Issue","ACTIVE",
AQ1561="Sites strategiques, MLL, Pylone, etc.","PASSIVE",
AQ1561="AKTIVCO DEFAUT GE &amp; POWER Cabinet","PASSIVE",
AQ1561="AKTIVCO Coupure ENEO &amp; Baisse de tension","PASSIVE",
AQ1561="Coupure ENEO &amp; Baisse de tension","PASSIVE",
AQ1561="Defaut GE &amp; POWER Cabinet","PASSIVE",
AQ1561="Sharing","PASSIVE",
AQ1561="Sites strategiques &amp; DataCenter","PASSIVE",
AQ1561="Exclu","Exclu",
AQ1561="SAT","ACTIVE",
AQ1561="SPARE-ISSUE","SPARE-ISSUE",
AQ1561="Fiber CAmtel","ACTIVE",
AQ1561="Fiber AOF","ACTIVE",
AQ1561="Projet OCM (HUAWEI)","PLANNED WORKS",
AQ1561="Projet OCM (NOKIA)","PLANNED WORKS",
AQ1561="ACCESS-ISSUE","ACCESS-ISSUE",
AQ1561="Projet OCM (ZTE, NOKIA, autres projets)","PLANNED WORKS",
AQ1561="No root CAuse","No root cause",
AQ1561="ODU HS","ACTIVE",
AQ1561="IP &amp; VLAN","ACTIVE",
AQ1561="Warehouse HUAWEI","SPARE-ISSUE",
AQ1561="SPARE-HS","SPARE-ISSUE",
AQ1561="Power Telco","ACTIVE", AQ1561="no impacts","no impacts"
),"")</f>
        <v>No root cause</v>
      </c>
      <c r="AS1561" s="92" t="s">
        <v>5537</v>
      </c>
      <c r="AT1561" s="98" t="s">
        <v>1193</v>
      </c>
      <c r="AV1561" s="17" t="s">
        <v>5537</v>
      </c>
      <c r="AW1561" s="7" t="s">
        <v>5537</v>
      </c>
      <c r="AX1561" s="6" t="s">
        <v>5537</v>
      </c>
      <c r="AY1561" s="7"/>
      <c r="AZ1561" s="3" t="s">
        <v>5537</v>
      </c>
      <c r="BA1561" s="18" t="s">
        <v>5537</v>
      </c>
      <c r="BB1561" s="18" t="s">
        <v>5537</v>
      </c>
      <c r="BC1561" s="18" t="s">
        <v>5537</v>
      </c>
      <c r="BD1561" s="18" t="s">
        <v>5537</v>
      </c>
      <c r="BE1561" s="18" t="s">
        <v>5537</v>
      </c>
      <c r="BF1561" s="18" t="s">
        <v>5537</v>
      </c>
      <c r="BG1561" s="18" t="s">
        <v>5537</v>
      </c>
      <c r="BH1561" s="18" t="s">
        <v>5537</v>
      </c>
      <c r="BI1561" s="18" t="s">
        <v>5537</v>
      </c>
      <c r="BJ1561" s="18" t="s">
        <v>5537</v>
      </c>
      <c r="BK1561" s="18" t="s">
        <v>5537</v>
      </c>
      <c r="BL1561" s="9" t="s">
        <v>5537</v>
      </c>
      <c r="BM1561" s="14" t="s">
        <v>5537</v>
      </c>
      <c r="BN1561" s="14" t="s">
        <v>5537</v>
      </c>
      <c r="BO1561" s="14" t="str">
        <f>_xlfn.XLOOKUP(B1561,'[4]cell downs 18042026 17h'!$B:$B,'[4]cell downs 18042026 17h'!$B:$B,"")</f>
        <v/>
      </c>
      <c r="BP1561" s="14" t="str">
        <f>_xlfn.XLOOKUP(B1561,'[5]Cells Huawei 19042026 15h'!$B:$B,'[5]Cells Huawei 19042026 15h'!$B:$B,"")</f>
        <v/>
      </c>
      <c r="BQ1561" s="9" t="str">
        <f>_xlfn.XLOOKUP(B1561,'[6]cells down 19042026 9H40'!$B:$B,'[6]cells down 19042026 9H40'!$B:$B,"")</f>
        <v/>
      </c>
      <c r="BR1561" s="9" t="s">
        <v>1193</v>
      </c>
      <c r="BS1561" s="9" t="s">
        <v>12</v>
      </c>
      <c r="BT1561" s="108"/>
    </row>
    <row r="1562" spans="1:72" s="9" customFormat="1" x14ac:dyDescent="0.35">
      <c r="A1562" s="19" t="s">
        <v>5418</v>
      </c>
      <c r="B1562" s="26" t="s">
        <v>5419</v>
      </c>
      <c r="C1562" s="3" t="str">
        <f>_xlfn.XLOOKUP(B1562,'[1]daily break down'!$D:$D,'[1]daily break down'!$E:$E,"")</f>
        <v>Yaounde</v>
      </c>
      <c r="D1562" s="19" t="s">
        <v>357</v>
      </c>
      <c r="E1562" s="19" t="s">
        <v>80</v>
      </c>
      <c r="F1562" s="19" t="s">
        <v>5388</v>
      </c>
      <c r="G1562" s="19" t="s">
        <v>115</v>
      </c>
      <c r="H1562" s="34" t="str">
        <f>_xlfn.XLOOKUP(B1562,[2]CALCULATION!$B:$B,[2]CALCULATION!$H:$H,"")</f>
        <v>ZTE</v>
      </c>
      <c r="I1562" s="28">
        <v>0</v>
      </c>
      <c r="J1562" s="28">
        <v>0</v>
      </c>
      <c r="K1562" s="28">
        <v>0</v>
      </c>
      <c r="L1562" s="28">
        <v>0</v>
      </c>
      <c r="M1562" s="28">
        <v>0</v>
      </c>
      <c r="N1562" s="28">
        <v>0</v>
      </c>
      <c r="O1562" s="28">
        <v>0</v>
      </c>
      <c r="P1562" s="28">
        <v>0</v>
      </c>
      <c r="Q1562" s="28">
        <v>0</v>
      </c>
      <c r="R1562" s="28">
        <v>0</v>
      </c>
      <c r="S1562" s="93">
        <v>0</v>
      </c>
      <c r="T1562" s="93">
        <f>_xlfn.XLOOKUP(B1562,'[3]Nur des jours'!$B:$B,'[3]Nur des jours'!$U:$U,"")</f>
        <v>0</v>
      </c>
      <c r="U1562" s="93">
        <v>0</v>
      </c>
      <c r="V1562" s="93">
        <v>0</v>
      </c>
      <c r="W1562" s="93">
        <v>0</v>
      </c>
      <c r="X1562" s="93">
        <v>0</v>
      </c>
      <c r="Y1562" s="93">
        <v>0</v>
      </c>
      <c r="Z1562" s="93">
        <v>0</v>
      </c>
      <c r="AA1562" s="93">
        <v>0</v>
      </c>
      <c r="AB1562" s="93">
        <v>0</v>
      </c>
      <c r="AC1562" s="93">
        <f>_xlfn.XLOOKUP(B1562,'[3]Nur des jours'!$B:$B,'[3]Nur des jours'!$N:$N,"")</f>
        <v>0</v>
      </c>
      <c r="AD1562" s="93">
        <v>0</v>
      </c>
      <c r="AE1562" s="93">
        <v>0</v>
      </c>
      <c r="AF1562" s="93">
        <v>0</v>
      </c>
      <c r="AG1562" s="93"/>
      <c r="AH1562" s="93">
        <v>0</v>
      </c>
      <c r="AI1562" s="93">
        <v>0</v>
      </c>
      <c r="AJ1562" s="93">
        <v>0</v>
      </c>
      <c r="AK1562" s="93">
        <v>0</v>
      </c>
      <c r="AL1562" s="93">
        <v>0</v>
      </c>
      <c r="AM1562" s="49" t="s">
        <v>5559</v>
      </c>
      <c r="AN1562" s="49"/>
      <c r="AO1562" s="48" t="str" cm="1">
        <f t="array" ref="AO1562">IFERROR(_xlfn.IFS(
AQ1562="MPR ISSUE","PDH",
AQ1562="BSS Hardware Issue","BSS",
AQ1562="Sites strategiques, MLL, Pylone, etc.","ENVTECH",
AQ1562="AKTIVCO DEFAUT GE &amp; POWER Cabinet","AKTIVCO",
AQ1562="AKTIVCO Coupure ENEO &amp; Baisse de tension","AKTIVCO GRID ONLY",
AQ1562="Coupure ENEO &amp; Baisse de tension","IHS GRID ONLY",
AQ1562="Defaut GE &amp; POWER Cabinet","IHS",
AQ1562="Sharing","Partners",
AQ1562="Sites strategiques &amp; DataCenter","SST &amp; DC",
AQ1562="Exclu","Exclu",
AQ1562="SAT","SAT",
AQ1562="SPARE-ISSUE","SPARE-ISSUE",
AQ1562="Fiber CAmtel","TRANS_FO_CAMTEL",
AQ1562="Fiber AOF","Fiber AOF",
AQ1562="Projet OCM (HUAWEI)","TRAVAUX-HUAWEI",
AQ1562="Projet OCM (NOKIA)","TRAVAUX-NOKIA",
AQ1562="ACCESS-ISSUE","ACCESS-ISSUE",
AQ1562="Projet OCM (ZTE, NOKIA, autres projets)","TRAVAUX OCM",
AQ1562="No root CAuse","No root cause",
AQ1562="ODU HS","PDH",
AQ1562="IP &amp; VLAN","PDH",
AQ1562="Warehouse HUAWEI","SPARE-ISSUE",
AQ1562="SPARE-HS","SPARE-ISSUE",
AQ1562="Power Telco","BSS",AQ1562="no impacts","no impacts"
),"")</f>
        <v>No root cause</v>
      </c>
      <c r="AP1562" s="48" t="str" cm="1">
        <f t="array" ref="AP1562">IFERROR(_xlfn.IFS(
AQ1562="MPR ISSUE","TX ISSUE",
AQ1562="BSS Hardware Issue","RAN ISSUE",
AQ1562="Sites strategiques, MLL, Pylone, etc.","ENVTECH",
AQ1562="AKTIVCO DEFAUT GE &amp; POWER Cabinet","POWER ISSUE",
AQ1562="AKTIVCO Coupure ENEO &amp; Baisse de tension","POWER ISSUE",
AQ1562="Coupure ENEO &amp; Baisse de tension","POWER ISSUE",
AQ1562="Defaut GE &amp; POWER Cabinet","POWER ISSUE",
AQ1562="Sharing","POWER ISSUE",
AQ1562="Sites strategiques &amp; DataCenter","POWER ISSUE",
AQ1562="Exclu","Exclu",
AQ1562="SAT","TX ISSUE",
AQ1562="SPARE-ISSUE","SPARE-ISSUE",
AQ1562="Fiber CAmtel","TX ISSUE",
AQ1562="Fiber AOF","TX ISSUE",
AQ1562="Projet OCM (HUAWEI)","TRAVAUX-HUAWEI",
AQ1562="Projet OCM (NOKIA)","TRAVAUX -NOKIA",
AQ1562="ACCESS-ISSUE","ACCESS-ISSUE",
AQ1562="Projet OCM (ZTE, NOKIA, autres projets)","TRAVAUX OCM",
AQ1562="No root CAuse","No root cause",
AQ1562="ODU HS","TX ISSUE",
AQ1562="IP &amp; VLAN","TX ISSUE",
AQ1562="Warehouse HUAWEI","SPARE-ISSUE",
AQ1562="SPARE-HS","SPARE-ISSUE",
AQ1562="Power Telco","RAN ISSUE",AQ1562="no impacts","no impacts"
),"")</f>
        <v>No root cause</v>
      </c>
      <c r="AQ1562" s="67" t="s">
        <v>5344</v>
      </c>
      <c r="AR1562" s="48" t="str" cm="1">
        <f t="array" ref="AR1562">IFERROR(_xlfn.IFS(
AQ1562="MPR ISSUE","ACTIVE",
AQ1562="BSS Hardware Issue","ACTIVE",
AQ1562="Sites strategiques, MLL, Pylone, etc.","PASSIVE",
AQ1562="AKTIVCO DEFAUT GE &amp; POWER Cabinet","PASSIVE",
AQ1562="AKTIVCO Coupure ENEO &amp; Baisse de tension","PASSIVE",
AQ1562="Coupure ENEO &amp; Baisse de tension","PASSIVE",
AQ1562="Defaut GE &amp; POWER Cabinet","PASSIVE",
AQ1562="Sharing","PASSIVE",
AQ1562="Sites strategiques &amp; DataCenter","PASSIVE",
AQ1562="Exclu","Exclu",
AQ1562="SAT","ACTIVE",
AQ1562="SPARE-ISSUE","SPARE-ISSUE",
AQ1562="Fiber CAmtel","ACTIVE",
AQ1562="Fiber AOF","ACTIVE",
AQ1562="Projet OCM (HUAWEI)","PLANNED WORKS",
AQ1562="Projet OCM (NOKIA)","PLANNED WORKS",
AQ1562="ACCESS-ISSUE","ACCESS-ISSUE",
AQ1562="Projet OCM (ZTE, NOKIA, autres projets)","PLANNED WORKS",
AQ1562="No root CAuse","No root cause",
AQ1562="ODU HS","ACTIVE",
AQ1562="IP &amp; VLAN","ACTIVE",
AQ1562="Warehouse HUAWEI","SPARE-ISSUE",
AQ1562="SPARE-HS","SPARE-ISSUE",
AQ1562="Power Telco","ACTIVE", AQ1562="no impacts","no impacts"
),"")</f>
        <v>No root cause</v>
      </c>
      <c r="AS1562" s="92" t="s">
        <v>5537</v>
      </c>
      <c r="AT1562" s="98" t="s">
        <v>5419</v>
      </c>
      <c r="AV1562" s="17" t="s">
        <v>5537</v>
      </c>
      <c r="AW1562" s="7" t="s">
        <v>5537</v>
      </c>
      <c r="AX1562" s="6" t="s">
        <v>5537</v>
      </c>
      <c r="AY1562" s="7"/>
      <c r="AZ1562" s="3" t="s">
        <v>5537</v>
      </c>
      <c r="BA1562" s="18" t="s">
        <v>5537</v>
      </c>
      <c r="BB1562" s="18" t="s">
        <v>5537</v>
      </c>
      <c r="BC1562" s="18" t="s">
        <v>5537</v>
      </c>
      <c r="BD1562" s="18" t="s">
        <v>5537</v>
      </c>
      <c r="BE1562" s="18" t="s">
        <v>5537</v>
      </c>
      <c r="BF1562" s="18" t="s">
        <v>5537</v>
      </c>
      <c r="BG1562" s="18" t="s">
        <v>5537</v>
      </c>
      <c r="BH1562" s="18" t="s">
        <v>5537</v>
      </c>
      <c r="BI1562" s="18" t="s">
        <v>5537</v>
      </c>
      <c r="BJ1562" s="18" t="s">
        <v>5537</v>
      </c>
      <c r="BK1562" s="18" t="s">
        <v>5537</v>
      </c>
      <c r="BL1562" s="9" t="s">
        <v>5537</v>
      </c>
      <c r="BM1562" s="14" t="s">
        <v>5537</v>
      </c>
      <c r="BN1562" s="14" t="s">
        <v>5537</v>
      </c>
      <c r="BO1562" s="14" t="str">
        <f>_xlfn.XLOOKUP(B1562,'[4]cell downs 18042026 17h'!$B:$B,'[4]cell downs 18042026 17h'!$B:$B,"")</f>
        <v/>
      </c>
      <c r="BP1562" s="14" t="str">
        <f>_xlfn.XLOOKUP(B1562,'[5]Cells Huawei 19042026 15h'!$B:$B,'[5]Cells Huawei 19042026 15h'!$B:$B,"")</f>
        <v/>
      </c>
      <c r="BQ1562" s="9" t="str">
        <f>_xlfn.XLOOKUP(B1562,'[6]cells down 19042026 9H40'!$B:$B,'[6]cells down 19042026 9H40'!$B:$B,"")</f>
        <v/>
      </c>
      <c r="BR1562" s="9" t="s">
        <v>5537</v>
      </c>
      <c r="BS1562" s="9" t="s">
        <v>594</v>
      </c>
      <c r="BT1562" s="108"/>
    </row>
    <row r="1563" spans="1:72" s="9" customFormat="1" x14ac:dyDescent="0.35">
      <c r="A1563" s="1" t="s">
        <v>4643</v>
      </c>
      <c r="B1563" s="8" t="s">
        <v>4644</v>
      </c>
      <c r="C1563" s="3" t="str">
        <f>_xlfn.XLOOKUP(B1563,'[1]daily break down'!$D:$D,'[1]daily break down'!$E:$E,"")</f>
        <v>Yaounde</v>
      </c>
      <c r="D1563" s="1"/>
      <c r="E1563" s="1"/>
      <c r="F1563" s="3" t="s">
        <v>37</v>
      </c>
      <c r="G1563" s="1" t="s">
        <v>38</v>
      </c>
      <c r="H1563" s="34" t="str">
        <f>_xlfn.XLOOKUP(B1563,[2]CALCULATION!$B:$B,[2]CALCULATION!$H:$H,"")</f>
        <v>ZTE</v>
      </c>
      <c r="I1563" s="28">
        <v>0</v>
      </c>
      <c r="J1563" s="28">
        <v>0</v>
      </c>
      <c r="K1563" s="28">
        <v>0</v>
      </c>
      <c r="L1563" s="28">
        <v>0</v>
      </c>
      <c r="M1563" s="28">
        <v>0</v>
      </c>
      <c r="N1563" s="28">
        <v>0</v>
      </c>
      <c r="O1563" s="28">
        <v>0</v>
      </c>
      <c r="P1563" s="28">
        <v>0</v>
      </c>
      <c r="Q1563" s="28">
        <v>0</v>
      </c>
      <c r="R1563" s="28">
        <v>0</v>
      </c>
      <c r="S1563" s="93">
        <v>0</v>
      </c>
      <c r="T1563" s="93">
        <f>_xlfn.XLOOKUP(B1563,'[3]Nur des jours'!$B:$B,'[3]Nur des jours'!$U:$U,"")</f>
        <v>0</v>
      </c>
      <c r="U1563" s="93">
        <v>0</v>
      </c>
      <c r="V1563" s="93">
        <v>0</v>
      </c>
      <c r="W1563" s="93">
        <v>0</v>
      </c>
      <c r="X1563" s="93">
        <v>0</v>
      </c>
      <c r="Y1563" s="93">
        <v>0</v>
      </c>
      <c r="Z1563" s="93">
        <v>0</v>
      </c>
      <c r="AA1563" s="93">
        <v>0</v>
      </c>
      <c r="AB1563" s="93">
        <v>0</v>
      </c>
      <c r="AC1563" s="93">
        <f>_xlfn.XLOOKUP(B1563,'[3]Nur des jours'!$B:$B,'[3]Nur des jours'!$N:$N,"")</f>
        <v>0</v>
      </c>
      <c r="AD1563" s="93">
        <v>0</v>
      </c>
      <c r="AE1563" s="93">
        <v>0</v>
      </c>
      <c r="AF1563" s="93">
        <v>0</v>
      </c>
      <c r="AG1563" s="93"/>
      <c r="AH1563" s="93">
        <v>0</v>
      </c>
      <c r="AI1563" s="93">
        <v>0</v>
      </c>
      <c r="AJ1563" s="93">
        <v>0</v>
      </c>
      <c r="AK1563" s="93">
        <v>0</v>
      </c>
      <c r="AL1563" s="93">
        <v>0</v>
      </c>
      <c r="AM1563" s="49" t="s">
        <v>5559</v>
      </c>
      <c r="AN1563" s="49"/>
      <c r="AO1563" s="48" t="str" cm="1">
        <f t="array" ref="AO1563">IFERROR(_xlfn.IFS(
AQ1563="MPR ISSUE","PDH",
AQ1563="BSS Hardware Issue","BSS",
AQ1563="Sites strategiques, MLL, Pylone, etc.","ENVTECH",
AQ1563="AKTIVCO DEFAUT GE &amp; POWER Cabinet","AKTIVCO",
AQ1563="AKTIVCO Coupure ENEO &amp; Baisse de tension","AKTIVCO GRID ONLY",
AQ1563="Coupure ENEO &amp; Baisse de tension","IHS GRID ONLY",
AQ1563="Defaut GE &amp; POWER Cabinet","IHS",
AQ1563="Sharing","Partners",
AQ1563="Sites strategiques &amp; DataCenter","SST &amp; DC",
AQ1563="Exclu","Exclu",
AQ1563="SAT","SAT",
AQ1563="SPARE-ISSUE","SPARE-ISSUE",
AQ1563="Fiber CAmtel","TRANS_FO_CAMTEL",
AQ1563="Fiber AOF","Fiber AOF",
AQ1563="Projet OCM (HUAWEI)","TRAVAUX-HUAWEI",
AQ1563="Projet OCM (NOKIA)","TRAVAUX-NOKIA",
AQ1563="ACCESS-ISSUE","ACCESS-ISSUE",
AQ1563="Projet OCM (ZTE, NOKIA, autres projets)","TRAVAUX OCM",
AQ1563="No root CAuse","No root cause",
AQ1563="ODU HS","PDH",
AQ1563="IP &amp; VLAN","PDH",
AQ1563="Warehouse HUAWEI","SPARE-ISSUE",
AQ1563="SPARE-HS","SPARE-ISSUE",
AQ1563="Power Telco","BSS",AQ1563="no impacts","no impacts"
),"")</f>
        <v>No root cause</v>
      </c>
      <c r="AP1563" s="48" t="str" cm="1">
        <f t="array" ref="AP1563">IFERROR(_xlfn.IFS(
AQ1563="MPR ISSUE","TX ISSUE",
AQ1563="BSS Hardware Issue","RAN ISSUE",
AQ1563="Sites strategiques, MLL, Pylone, etc.","ENVTECH",
AQ1563="AKTIVCO DEFAUT GE &amp; POWER Cabinet","POWER ISSUE",
AQ1563="AKTIVCO Coupure ENEO &amp; Baisse de tension","POWER ISSUE",
AQ1563="Coupure ENEO &amp; Baisse de tension","POWER ISSUE",
AQ1563="Defaut GE &amp; POWER Cabinet","POWER ISSUE",
AQ1563="Sharing","POWER ISSUE",
AQ1563="Sites strategiques &amp; DataCenter","POWER ISSUE",
AQ1563="Exclu","Exclu",
AQ1563="SAT","TX ISSUE",
AQ1563="SPARE-ISSUE","SPARE-ISSUE",
AQ1563="Fiber CAmtel","TX ISSUE",
AQ1563="Fiber AOF","TX ISSUE",
AQ1563="Projet OCM (HUAWEI)","TRAVAUX-HUAWEI",
AQ1563="Projet OCM (NOKIA)","TRAVAUX -NOKIA",
AQ1563="ACCESS-ISSUE","ACCESS-ISSUE",
AQ1563="Projet OCM (ZTE, NOKIA, autres projets)","TRAVAUX OCM",
AQ1563="No root CAuse","No root cause",
AQ1563="ODU HS","TX ISSUE",
AQ1563="IP &amp; VLAN","TX ISSUE",
AQ1563="Warehouse HUAWEI","SPARE-ISSUE",
AQ1563="SPARE-HS","SPARE-ISSUE",
AQ1563="Power Telco","RAN ISSUE",AQ1563="no impacts","no impacts"
),"")</f>
        <v>No root cause</v>
      </c>
      <c r="AQ1563" s="67" t="s">
        <v>5344</v>
      </c>
      <c r="AR1563" s="48" t="str" cm="1">
        <f t="array" ref="AR1563">IFERROR(_xlfn.IFS(
AQ1563="MPR ISSUE","ACTIVE",
AQ1563="BSS Hardware Issue","ACTIVE",
AQ1563="Sites strategiques, MLL, Pylone, etc.","PASSIVE",
AQ1563="AKTIVCO DEFAUT GE &amp; POWER Cabinet","PASSIVE",
AQ1563="AKTIVCO Coupure ENEO &amp; Baisse de tension","PASSIVE",
AQ1563="Coupure ENEO &amp; Baisse de tension","PASSIVE",
AQ1563="Defaut GE &amp; POWER Cabinet","PASSIVE",
AQ1563="Sharing","PASSIVE",
AQ1563="Sites strategiques &amp; DataCenter","PASSIVE",
AQ1563="Exclu","Exclu",
AQ1563="SAT","ACTIVE",
AQ1563="SPARE-ISSUE","SPARE-ISSUE",
AQ1563="Fiber CAmtel","ACTIVE",
AQ1563="Fiber AOF","ACTIVE",
AQ1563="Projet OCM (HUAWEI)","PLANNED WORKS",
AQ1563="Projet OCM (NOKIA)","PLANNED WORKS",
AQ1563="ACCESS-ISSUE","ACCESS-ISSUE",
AQ1563="Projet OCM (ZTE, NOKIA, autres projets)","PLANNED WORKS",
AQ1563="No root CAuse","No root cause",
AQ1563="ODU HS","ACTIVE",
AQ1563="IP &amp; VLAN","ACTIVE",
AQ1563="Warehouse HUAWEI","SPARE-ISSUE",
AQ1563="SPARE-HS","SPARE-ISSUE",
AQ1563="Power Telco","ACTIVE", AQ1563="no impacts","no impacts"
),"")</f>
        <v>No root cause</v>
      </c>
      <c r="AS1563" s="92" t="s">
        <v>5537</v>
      </c>
      <c r="AT1563" s="98" t="s">
        <v>4644</v>
      </c>
      <c r="AV1563" s="17" t="s">
        <v>5537</v>
      </c>
      <c r="AW1563" s="7" t="s">
        <v>5537</v>
      </c>
      <c r="AX1563" s="6" t="s">
        <v>5537</v>
      </c>
      <c r="AY1563" s="7"/>
      <c r="AZ1563" s="3" t="s">
        <v>5537</v>
      </c>
      <c r="BA1563" s="18" t="s">
        <v>5537</v>
      </c>
      <c r="BB1563" s="18" t="s">
        <v>5537</v>
      </c>
      <c r="BC1563" s="18" t="s">
        <v>5537</v>
      </c>
      <c r="BD1563" s="18" t="s">
        <v>5537</v>
      </c>
      <c r="BE1563" s="18" t="s">
        <v>5537</v>
      </c>
      <c r="BF1563" s="18" t="s">
        <v>5537</v>
      </c>
      <c r="BG1563" s="18" t="s">
        <v>5537</v>
      </c>
      <c r="BH1563" s="18" t="s">
        <v>5537</v>
      </c>
      <c r="BI1563" s="18" t="s">
        <v>5537</v>
      </c>
      <c r="BJ1563" s="18" t="s">
        <v>5537</v>
      </c>
      <c r="BK1563" s="18" t="s">
        <v>5537</v>
      </c>
      <c r="BL1563" s="9" t="s">
        <v>5537</v>
      </c>
      <c r="BM1563" s="14" t="s">
        <v>5537</v>
      </c>
      <c r="BN1563" s="14" t="s">
        <v>5537</v>
      </c>
      <c r="BO1563" s="14" t="str">
        <f>_xlfn.XLOOKUP(B1563,'[4]cell downs 18042026 17h'!$B:$B,'[4]cell downs 18042026 17h'!$B:$B,"")</f>
        <v/>
      </c>
      <c r="BP1563" s="14" t="str">
        <f>_xlfn.XLOOKUP(B1563,'[5]Cells Huawei 19042026 15h'!$B:$B,'[5]Cells Huawei 19042026 15h'!$B:$B,"")</f>
        <v/>
      </c>
      <c r="BQ1563" s="9" t="str">
        <f>_xlfn.XLOOKUP(B1563,'[6]cells down 19042026 9H40'!$B:$B,'[6]cells down 19042026 9H40'!$B:$B,"")</f>
        <v/>
      </c>
      <c r="BR1563" s="9" t="s">
        <v>5537</v>
      </c>
      <c r="BS1563" s="9" t="s">
        <v>12</v>
      </c>
      <c r="BT1563" s="108"/>
    </row>
    <row r="1564" spans="1:72" s="9" customFormat="1" x14ac:dyDescent="0.35">
      <c r="A1564" s="1" t="s">
        <v>4811</v>
      </c>
      <c r="B1564" s="8" t="s">
        <v>4812</v>
      </c>
      <c r="C1564" s="3" t="str">
        <f>_xlfn.XLOOKUP(B1564,'[1]daily break down'!$D:$D,'[1]daily break down'!$E:$E,"")</f>
        <v>Yaounde</v>
      </c>
      <c r="D1564" s="1" t="s">
        <v>11</v>
      </c>
      <c r="E1564" s="1" t="s">
        <v>12</v>
      </c>
      <c r="F1564" s="3" t="s">
        <v>37</v>
      </c>
      <c r="G1564" s="1" t="s">
        <v>38</v>
      </c>
      <c r="H1564" s="34" t="str">
        <f>_xlfn.XLOOKUP(B1564,[2]CALCULATION!$B:$B,[2]CALCULATION!$H:$H,"")</f>
        <v>ZTE</v>
      </c>
      <c r="I1564" s="28">
        <v>0</v>
      </c>
      <c r="J1564" s="28">
        <v>0</v>
      </c>
      <c r="K1564" s="28">
        <v>0</v>
      </c>
      <c r="L1564" s="28">
        <v>0</v>
      </c>
      <c r="M1564" s="28">
        <v>0</v>
      </c>
      <c r="N1564" s="28">
        <v>0</v>
      </c>
      <c r="O1564" s="28">
        <v>0</v>
      </c>
      <c r="P1564" s="28">
        <v>13.140457662377692</v>
      </c>
      <c r="Q1564" s="28">
        <v>24.400937554396993</v>
      </c>
      <c r="R1564" s="28">
        <v>0</v>
      </c>
      <c r="S1564" s="93">
        <v>0</v>
      </c>
      <c r="T1564" s="93">
        <f>_xlfn.XLOOKUP(B1564,'[3]Nur des jours'!$B:$B,'[3]Nur des jours'!$U:$U,"")</f>
        <v>0</v>
      </c>
      <c r="U1564" s="93">
        <v>0</v>
      </c>
      <c r="V1564" s="93">
        <v>0</v>
      </c>
      <c r="W1564" s="93">
        <v>0</v>
      </c>
      <c r="X1564" s="93">
        <v>0</v>
      </c>
      <c r="Y1564" s="93">
        <v>0</v>
      </c>
      <c r="Z1564" s="93">
        <v>0</v>
      </c>
      <c r="AA1564" s="93">
        <v>0</v>
      </c>
      <c r="AB1564" s="93">
        <v>0</v>
      </c>
      <c r="AC1564" s="93">
        <f>_xlfn.XLOOKUP(B1564,'[3]Nur des jours'!$B:$B,'[3]Nur des jours'!$N:$N,"")</f>
        <v>0</v>
      </c>
      <c r="AD1564" s="93">
        <v>0</v>
      </c>
      <c r="AE1564" s="93">
        <v>0</v>
      </c>
      <c r="AF1564" s="93">
        <v>0</v>
      </c>
      <c r="AG1564" s="93"/>
      <c r="AH1564" s="93">
        <v>0</v>
      </c>
      <c r="AI1564" s="93">
        <v>0</v>
      </c>
      <c r="AJ1564" s="93">
        <v>0</v>
      </c>
      <c r="AK1564" s="93">
        <v>0</v>
      </c>
      <c r="AL1564" s="93">
        <v>0</v>
      </c>
      <c r="AM1564" s="49" t="s">
        <v>5559</v>
      </c>
      <c r="AN1564" s="49"/>
      <c r="AO1564" s="48" t="str" cm="1">
        <f t="array" ref="AO1564">IFERROR(_xlfn.IFS(
AQ1564="MPR ISSUE","PDH",
AQ1564="BSS Hardware Issue","BSS",
AQ1564="Sites strategiques, MLL, Pylone, etc.","ENVTECH",
AQ1564="AKTIVCO DEFAUT GE &amp; POWER Cabinet","AKTIVCO",
AQ1564="AKTIVCO Coupure ENEO &amp; Baisse de tension","AKTIVCO GRID ONLY",
AQ1564="Coupure ENEO &amp; Baisse de tension","IHS GRID ONLY",
AQ1564="Defaut GE &amp; POWER Cabinet","IHS",
AQ1564="Sharing","Partners",
AQ1564="Sites strategiques &amp; DataCenter","SST &amp; DC",
AQ1564="Exclu","Exclu",
AQ1564="SAT","SAT",
AQ1564="SPARE-ISSUE","SPARE-ISSUE",
AQ1564="Fiber CAmtel","TRANS_FO_CAMTEL",
AQ1564="Fiber AOF","Fiber AOF",
AQ1564="Projet OCM (HUAWEI)","TRAVAUX-HUAWEI",
AQ1564="Projet OCM (NOKIA)","TRAVAUX-NOKIA",
AQ1564="ACCESS-ISSUE","ACCESS-ISSUE",
AQ1564="Projet OCM (ZTE, NOKIA, autres projets)","TRAVAUX OCM",
AQ1564="No root CAuse","No root cause",
AQ1564="ODU HS","PDH",
AQ1564="IP &amp; VLAN","PDH",
AQ1564="Warehouse HUAWEI","SPARE-ISSUE",
AQ1564="SPARE-HS","SPARE-ISSUE",
AQ1564="Power Telco","BSS",AQ1564="no impacts","no impacts"
),"")</f>
        <v>No root cause</v>
      </c>
      <c r="AP1564" s="48" t="str" cm="1">
        <f t="array" ref="AP1564">IFERROR(_xlfn.IFS(
AQ1564="MPR ISSUE","TX ISSUE",
AQ1564="BSS Hardware Issue","RAN ISSUE",
AQ1564="Sites strategiques, MLL, Pylone, etc.","ENVTECH",
AQ1564="AKTIVCO DEFAUT GE &amp; POWER Cabinet","POWER ISSUE",
AQ1564="AKTIVCO Coupure ENEO &amp; Baisse de tension","POWER ISSUE",
AQ1564="Coupure ENEO &amp; Baisse de tension","POWER ISSUE",
AQ1564="Defaut GE &amp; POWER Cabinet","POWER ISSUE",
AQ1564="Sharing","POWER ISSUE",
AQ1564="Sites strategiques &amp; DataCenter","POWER ISSUE",
AQ1564="Exclu","Exclu",
AQ1564="SAT","TX ISSUE",
AQ1564="SPARE-ISSUE","SPARE-ISSUE",
AQ1564="Fiber CAmtel","TX ISSUE",
AQ1564="Fiber AOF","TX ISSUE",
AQ1564="Projet OCM (HUAWEI)","TRAVAUX-HUAWEI",
AQ1564="Projet OCM (NOKIA)","TRAVAUX -NOKIA",
AQ1564="ACCESS-ISSUE","ACCESS-ISSUE",
AQ1564="Projet OCM (ZTE, NOKIA, autres projets)","TRAVAUX OCM",
AQ1564="No root CAuse","No root cause",
AQ1564="ODU HS","TX ISSUE",
AQ1564="IP &amp; VLAN","TX ISSUE",
AQ1564="Warehouse HUAWEI","SPARE-ISSUE",
AQ1564="SPARE-HS","SPARE-ISSUE",
AQ1564="Power Telco","RAN ISSUE",AQ1564="no impacts","no impacts"
),"")</f>
        <v>No root cause</v>
      </c>
      <c r="AQ1564" s="127" t="s">
        <v>5344</v>
      </c>
      <c r="AR1564" s="48" t="str" cm="1">
        <f t="array" ref="AR1564">IFERROR(_xlfn.IFS(
AQ1564="MPR ISSUE","ACTIVE",
AQ1564="BSS Hardware Issue","ACTIVE",
AQ1564="Sites strategiques, MLL, Pylone, etc.","PASSIVE",
AQ1564="AKTIVCO DEFAUT GE &amp; POWER Cabinet","PASSIVE",
AQ1564="AKTIVCO Coupure ENEO &amp; Baisse de tension","PASSIVE",
AQ1564="Coupure ENEO &amp; Baisse de tension","PASSIVE",
AQ1564="Defaut GE &amp; POWER Cabinet","PASSIVE",
AQ1564="Sharing","PASSIVE",
AQ1564="Sites strategiques &amp; DataCenter","PASSIVE",
AQ1564="Exclu","Exclu",
AQ1564="SAT","ACTIVE",
AQ1564="SPARE-ISSUE","SPARE-ISSUE",
AQ1564="Fiber CAmtel","ACTIVE",
AQ1564="Fiber AOF","ACTIVE",
AQ1564="Projet OCM (HUAWEI)","PLANNED WORKS",
AQ1564="Projet OCM (NOKIA)","PLANNED WORKS",
AQ1564="ACCESS-ISSUE","ACCESS-ISSUE",
AQ1564="Projet OCM (ZTE, NOKIA, autres projets)","PLANNED WORKS",
AQ1564="No root CAuse","No root cause",
AQ1564="ODU HS","ACTIVE",
AQ1564="IP &amp; VLAN","ACTIVE",
AQ1564="Warehouse HUAWEI","SPARE-ISSUE",
AQ1564="SPARE-HS","SPARE-ISSUE",
AQ1564="Power Telco","ACTIVE", AQ1564="no impacts","no impacts"
),"")</f>
        <v>No root cause</v>
      </c>
      <c r="AS1564" s="92" t="s">
        <v>5537</v>
      </c>
      <c r="AT1564" s="98" t="s">
        <v>4812</v>
      </c>
      <c r="AV1564" s="17" t="s">
        <v>5537</v>
      </c>
      <c r="AW1564" s="7" t="s">
        <v>5537</v>
      </c>
      <c r="AX1564" s="6" t="s">
        <v>5537</v>
      </c>
      <c r="AY1564" s="7"/>
      <c r="AZ1564" s="3" t="s">
        <v>5537</v>
      </c>
      <c r="BA1564" s="18" t="s">
        <v>5537</v>
      </c>
      <c r="BB1564" s="18" t="s">
        <v>5537</v>
      </c>
      <c r="BC1564" s="18" t="s">
        <v>5537</v>
      </c>
      <c r="BD1564" s="18" t="s">
        <v>5537</v>
      </c>
      <c r="BE1564" s="18" t="s">
        <v>5537</v>
      </c>
      <c r="BF1564" s="18" t="s">
        <v>5537</v>
      </c>
      <c r="BG1564" s="18" t="s">
        <v>5537</v>
      </c>
      <c r="BH1564" s="18" t="s">
        <v>5537</v>
      </c>
      <c r="BI1564" s="18" t="s">
        <v>5537</v>
      </c>
      <c r="BJ1564" s="18" t="s">
        <v>5537</v>
      </c>
      <c r="BK1564" s="18" t="s">
        <v>5537</v>
      </c>
      <c r="BL1564" s="9" t="s">
        <v>5537</v>
      </c>
      <c r="BM1564" s="14" t="s">
        <v>5537</v>
      </c>
      <c r="BN1564" s="14" t="s">
        <v>5537</v>
      </c>
      <c r="BO1564" s="14" t="str">
        <f>_xlfn.XLOOKUP(B1564,'[4]cell downs 18042026 17h'!$B:$B,'[4]cell downs 18042026 17h'!$B:$B,"")</f>
        <v/>
      </c>
      <c r="BP1564" s="14" t="str">
        <f>_xlfn.XLOOKUP(B1564,'[5]Cells Huawei 19042026 15h'!$B:$B,'[5]Cells Huawei 19042026 15h'!$B:$B,"")</f>
        <v/>
      </c>
      <c r="BQ1564" s="9" t="str">
        <f>_xlfn.XLOOKUP(B1564,'[6]cells down 19042026 9H40'!$B:$B,'[6]cells down 19042026 9H40'!$B:$B,"")</f>
        <v/>
      </c>
      <c r="BR1564" s="9" t="s">
        <v>4812</v>
      </c>
      <c r="BS1564" s="9" t="s">
        <v>5537</v>
      </c>
      <c r="BT1564" s="108"/>
    </row>
    <row r="1565" spans="1:72" s="9" customFormat="1" x14ac:dyDescent="0.35">
      <c r="A1565" s="1" t="s">
        <v>3225</v>
      </c>
      <c r="B1565" s="8" t="s">
        <v>3226</v>
      </c>
      <c r="C1565" s="3" t="str">
        <f>_xlfn.XLOOKUP(B1565,'[1]daily break down'!$D:$D,'[1]daily break down'!$E:$E,"")</f>
        <v>Yaounde</v>
      </c>
      <c r="D1565" s="1" t="s">
        <v>11</v>
      </c>
      <c r="E1565" s="1" t="s">
        <v>12</v>
      </c>
      <c r="F1565" s="3" t="s">
        <v>37</v>
      </c>
      <c r="G1565" s="1" t="s">
        <v>38</v>
      </c>
      <c r="H1565" s="34" t="str">
        <f>_xlfn.XLOOKUP(B1565,[2]CALCULATION!$B:$B,[2]CALCULATION!$H:$H,"")</f>
        <v>ZTE</v>
      </c>
      <c r="I1565" s="28">
        <v>0</v>
      </c>
      <c r="J1565" s="28">
        <v>0</v>
      </c>
      <c r="K1565" s="28">
        <v>0.24598140015352477</v>
      </c>
      <c r="L1565" s="28">
        <v>0</v>
      </c>
      <c r="M1565" s="28">
        <v>0</v>
      </c>
      <c r="N1565" s="28">
        <v>0</v>
      </c>
      <c r="O1565" s="28">
        <v>62.058367790704629</v>
      </c>
      <c r="P1565" s="28">
        <v>0</v>
      </c>
      <c r="Q1565" s="28">
        <v>0</v>
      </c>
      <c r="R1565" s="28">
        <v>0</v>
      </c>
      <c r="S1565" s="93">
        <v>2.2278153027825578</v>
      </c>
      <c r="T1565" s="93">
        <f>_xlfn.XLOOKUP(B1565,'[3]Nur des jours'!$B:$B,'[3]Nur des jours'!$U:$U,"")</f>
        <v>0</v>
      </c>
      <c r="U1565" s="93">
        <v>0</v>
      </c>
      <c r="V1565" s="93">
        <v>0</v>
      </c>
      <c r="W1565" s="93">
        <v>0</v>
      </c>
      <c r="X1565" s="93">
        <v>0</v>
      </c>
      <c r="Y1565" s="93">
        <v>0</v>
      </c>
      <c r="Z1565" s="93">
        <v>0</v>
      </c>
      <c r="AA1565" s="93">
        <v>0</v>
      </c>
      <c r="AB1565" s="93">
        <v>0</v>
      </c>
      <c r="AC1565" s="93">
        <f>_xlfn.XLOOKUP(B1565,'[3]Nur des jours'!$B:$B,'[3]Nur des jours'!$N:$N,"")</f>
        <v>0</v>
      </c>
      <c r="AD1565" s="93">
        <v>0</v>
      </c>
      <c r="AE1565" s="93">
        <v>0</v>
      </c>
      <c r="AF1565" s="93">
        <v>0</v>
      </c>
      <c r="AG1565" s="93"/>
      <c r="AH1565" s="93">
        <v>0</v>
      </c>
      <c r="AI1565" s="93">
        <v>0</v>
      </c>
      <c r="AJ1565" s="93">
        <v>0</v>
      </c>
      <c r="AK1565" s="93">
        <v>0</v>
      </c>
      <c r="AL1565" s="93">
        <v>0</v>
      </c>
      <c r="AM1565" s="49" t="s">
        <v>5559</v>
      </c>
      <c r="AN1565" s="49"/>
      <c r="AO1565" s="48" t="str" cm="1">
        <f t="array" ref="AO1565">IFERROR(_xlfn.IFS(
AQ1565="MPR ISSUE","PDH",
AQ1565="BSS Hardware Issue","BSS",
AQ1565="Sites strategiques, MLL, Pylone, etc.","ENVTECH",
AQ1565="AKTIVCO DEFAUT GE &amp; POWER Cabinet","AKTIVCO",
AQ1565="AKTIVCO Coupure ENEO &amp; Baisse de tension","AKTIVCO GRID ONLY",
AQ1565="Coupure ENEO &amp; Baisse de tension","IHS GRID ONLY",
AQ1565="Defaut GE &amp; POWER Cabinet","IHS",
AQ1565="Sharing","Partners",
AQ1565="Sites strategiques &amp; DataCenter","SST &amp; DC",
AQ1565="Exclu","Exclu",
AQ1565="SAT","SAT",
AQ1565="SPARE-ISSUE","SPARE-ISSUE",
AQ1565="Fiber CAmtel","TRANS_FO_CAMTEL",
AQ1565="Fiber AOF","Fiber AOF",
AQ1565="Projet OCM (HUAWEI)","TRAVAUX-HUAWEI",
AQ1565="Projet OCM (NOKIA)","TRAVAUX-NOKIA",
AQ1565="ACCESS-ISSUE","ACCESS-ISSUE",
AQ1565="Projet OCM (ZTE, NOKIA, autres projets)","TRAVAUX OCM",
AQ1565="No root CAuse","No root cause",
AQ1565="ODU HS","PDH",
AQ1565="IP &amp; VLAN","PDH",
AQ1565="Warehouse HUAWEI","SPARE-ISSUE",
AQ1565="SPARE-HS","SPARE-ISSUE",
AQ1565="Power Telco","BSS",AQ1565="no impacts","no impacts"
),"")</f>
        <v>No root cause</v>
      </c>
      <c r="AP1565" s="48" t="str" cm="1">
        <f t="array" ref="AP1565">IFERROR(_xlfn.IFS(
AQ1565="MPR ISSUE","TX ISSUE",
AQ1565="BSS Hardware Issue","RAN ISSUE",
AQ1565="Sites strategiques, MLL, Pylone, etc.","ENVTECH",
AQ1565="AKTIVCO DEFAUT GE &amp; POWER Cabinet","POWER ISSUE",
AQ1565="AKTIVCO Coupure ENEO &amp; Baisse de tension","POWER ISSUE",
AQ1565="Coupure ENEO &amp; Baisse de tension","POWER ISSUE",
AQ1565="Defaut GE &amp; POWER Cabinet","POWER ISSUE",
AQ1565="Sharing","POWER ISSUE",
AQ1565="Sites strategiques &amp; DataCenter","POWER ISSUE",
AQ1565="Exclu","Exclu",
AQ1565="SAT","TX ISSUE",
AQ1565="SPARE-ISSUE","SPARE-ISSUE",
AQ1565="Fiber CAmtel","TX ISSUE",
AQ1565="Fiber AOF","TX ISSUE",
AQ1565="Projet OCM (HUAWEI)","TRAVAUX-HUAWEI",
AQ1565="Projet OCM (NOKIA)","TRAVAUX -NOKIA",
AQ1565="ACCESS-ISSUE","ACCESS-ISSUE",
AQ1565="Projet OCM (ZTE, NOKIA, autres projets)","TRAVAUX OCM",
AQ1565="No root CAuse","No root cause",
AQ1565="ODU HS","TX ISSUE",
AQ1565="IP &amp; VLAN","TX ISSUE",
AQ1565="Warehouse HUAWEI","SPARE-ISSUE",
AQ1565="SPARE-HS","SPARE-ISSUE",
AQ1565="Power Telco","RAN ISSUE",AQ1565="no impacts","no impacts"
),"")</f>
        <v>No root cause</v>
      </c>
      <c r="AQ1565" s="127" t="s">
        <v>5344</v>
      </c>
      <c r="AR1565" s="48" t="str" cm="1">
        <f t="array" ref="AR1565">IFERROR(_xlfn.IFS(
AQ1565="MPR ISSUE","ACTIVE",
AQ1565="BSS Hardware Issue","ACTIVE",
AQ1565="Sites strategiques, MLL, Pylone, etc.","PASSIVE",
AQ1565="AKTIVCO DEFAUT GE &amp; POWER Cabinet","PASSIVE",
AQ1565="AKTIVCO Coupure ENEO &amp; Baisse de tension","PASSIVE",
AQ1565="Coupure ENEO &amp; Baisse de tension","PASSIVE",
AQ1565="Defaut GE &amp; POWER Cabinet","PASSIVE",
AQ1565="Sharing","PASSIVE",
AQ1565="Sites strategiques &amp; DataCenter","PASSIVE",
AQ1565="Exclu","Exclu",
AQ1565="SAT","ACTIVE",
AQ1565="SPARE-ISSUE","SPARE-ISSUE",
AQ1565="Fiber CAmtel","ACTIVE",
AQ1565="Fiber AOF","ACTIVE",
AQ1565="Projet OCM (HUAWEI)","PLANNED WORKS",
AQ1565="Projet OCM (NOKIA)","PLANNED WORKS",
AQ1565="ACCESS-ISSUE","ACCESS-ISSUE",
AQ1565="Projet OCM (ZTE, NOKIA, autres projets)","PLANNED WORKS",
AQ1565="No root CAuse","No root cause",
AQ1565="ODU HS","ACTIVE",
AQ1565="IP &amp; VLAN","ACTIVE",
AQ1565="Warehouse HUAWEI","SPARE-ISSUE",
AQ1565="SPARE-HS","SPARE-ISSUE",
AQ1565="Power Telco","ACTIVE", AQ1565="no impacts","no impacts"
),"")</f>
        <v>No root cause</v>
      </c>
      <c r="AS1565" s="92" t="s">
        <v>5537</v>
      </c>
      <c r="AT1565" s="98" t="s">
        <v>3226</v>
      </c>
      <c r="AV1565" s="17" t="s">
        <v>5537</v>
      </c>
      <c r="AW1565" s="7" t="s">
        <v>5537</v>
      </c>
      <c r="AX1565" s="6" t="s">
        <v>5537</v>
      </c>
      <c r="AY1565" s="7"/>
      <c r="AZ1565" s="3" t="s">
        <v>5537</v>
      </c>
      <c r="BA1565" s="18" t="s">
        <v>5537</v>
      </c>
      <c r="BB1565" s="18" t="s">
        <v>5537</v>
      </c>
      <c r="BC1565" s="18" t="s">
        <v>5537</v>
      </c>
      <c r="BD1565" s="18" t="s">
        <v>5537</v>
      </c>
      <c r="BE1565" s="18" t="s">
        <v>5537</v>
      </c>
      <c r="BF1565" s="18" t="s">
        <v>5537</v>
      </c>
      <c r="BG1565" s="18" t="s">
        <v>5537</v>
      </c>
      <c r="BH1565" s="18" t="s">
        <v>5537</v>
      </c>
      <c r="BI1565" s="18" t="s">
        <v>5537</v>
      </c>
      <c r="BJ1565" s="18" t="s">
        <v>5537</v>
      </c>
      <c r="BK1565" s="18" t="s">
        <v>5537</v>
      </c>
      <c r="BL1565" s="9" t="s">
        <v>5537</v>
      </c>
      <c r="BM1565" s="14" t="s">
        <v>5537</v>
      </c>
      <c r="BN1565" s="14" t="s">
        <v>5537</v>
      </c>
      <c r="BO1565" s="14" t="str">
        <f>_xlfn.XLOOKUP(B1565,'[4]cell downs 18042026 17h'!$B:$B,'[4]cell downs 18042026 17h'!$B:$B,"")</f>
        <v/>
      </c>
      <c r="BP1565" s="14" t="str">
        <f>_xlfn.XLOOKUP(B1565,'[5]Cells Huawei 19042026 15h'!$B:$B,'[5]Cells Huawei 19042026 15h'!$B:$B,"")</f>
        <v/>
      </c>
      <c r="BQ1565" s="9" t="str">
        <f>_xlfn.XLOOKUP(B1565,'[6]cells down 19042026 9H40'!$B:$B,'[6]cells down 19042026 9H40'!$B:$B,"")</f>
        <v/>
      </c>
      <c r="BR1565" s="9" t="s">
        <v>3226</v>
      </c>
      <c r="BS1565" s="9" t="s">
        <v>594</v>
      </c>
      <c r="BT1565" s="108"/>
    </row>
    <row r="1566" spans="1:72" s="9" customFormat="1" x14ac:dyDescent="0.35">
      <c r="A1566" s="1" t="s">
        <v>4316</v>
      </c>
      <c r="B1566" s="8" t="s">
        <v>4317</v>
      </c>
      <c r="C1566" s="3" t="str">
        <f>_xlfn.XLOOKUP(B1566,'[1]daily break down'!$D:$D,'[1]daily break down'!$E:$E,"")</f>
        <v>Yaounde</v>
      </c>
      <c r="D1566" s="1" t="s">
        <v>11</v>
      </c>
      <c r="E1566" s="1" t="s">
        <v>12</v>
      </c>
      <c r="F1566" s="3" t="s">
        <v>37</v>
      </c>
      <c r="G1566" s="1" t="s">
        <v>38</v>
      </c>
      <c r="H1566" s="34" t="str">
        <f>_xlfn.XLOOKUP(B1566,[2]CALCULATION!$B:$B,[2]CALCULATION!$H:$H,"")</f>
        <v>ZTE</v>
      </c>
      <c r="I1566" s="28">
        <v>0.35479321296795668</v>
      </c>
      <c r="J1566" s="28">
        <v>0.1385963936044835</v>
      </c>
      <c r="K1566" s="28">
        <v>0</v>
      </c>
      <c r="L1566" s="28">
        <v>0</v>
      </c>
      <c r="M1566" s="28">
        <v>0</v>
      </c>
      <c r="N1566" s="28">
        <v>0</v>
      </c>
      <c r="O1566" s="28">
        <v>0</v>
      </c>
      <c r="P1566" s="28">
        <v>0</v>
      </c>
      <c r="Q1566" s="28">
        <v>3.2071216181124482</v>
      </c>
      <c r="R1566" s="28">
        <v>0</v>
      </c>
      <c r="S1566" s="93">
        <v>0.80268553475272031</v>
      </c>
      <c r="T1566" s="93">
        <f>_xlfn.XLOOKUP(B1566,'[3]Nur des jours'!$B:$B,'[3]Nur des jours'!$U:$U,"")</f>
        <v>0</v>
      </c>
      <c r="U1566" s="93">
        <v>0.35687991713109229</v>
      </c>
      <c r="V1566" s="93">
        <v>0</v>
      </c>
      <c r="W1566" s="93">
        <v>0</v>
      </c>
      <c r="X1566" s="93">
        <v>0</v>
      </c>
      <c r="Y1566" s="93">
        <v>0</v>
      </c>
      <c r="Z1566" s="93">
        <v>0</v>
      </c>
      <c r="AA1566" s="93">
        <v>0</v>
      </c>
      <c r="AB1566" s="93">
        <v>0</v>
      </c>
      <c r="AC1566" s="93">
        <f>_xlfn.XLOOKUP(B1566,'[3]Nur des jours'!$B:$B,'[3]Nur des jours'!$N:$N,"")</f>
        <v>0</v>
      </c>
      <c r="AD1566" s="93">
        <v>0</v>
      </c>
      <c r="AE1566" s="93">
        <v>0</v>
      </c>
      <c r="AF1566" s="93">
        <v>0</v>
      </c>
      <c r="AG1566" s="93"/>
      <c r="AH1566" s="93">
        <v>0</v>
      </c>
      <c r="AI1566" s="93">
        <v>0</v>
      </c>
      <c r="AJ1566" s="93">
        <v>0</v>
      </c>
      <c r="AK1566" s="93">
        <v>0</v>
      </c>
      <c r="AL1566" s="93">
        <v>0</v>
      </c>
      <c r="AM1566" s="49" t="s">
        <v>5559</v>
      </c>
      <c r="AN1566" s="49"/>
      <c r="AO1566" s="48" t="str" cm="1">
        <f t="array" ref="AO1566">IFERROR(_xlfn.IFS(
AQ1566="MPR ISSUE","PDH",
AQ1566="BSS Hardware Issue","BSS",
AQ1566="Sites strategiques, MLL, Pylone, etc.","ENVTECH",
AQ1566="AKTIVCO DEFAUT GE &amp; POWER Cabinet","AKTIVCO",
AQ1566="AKTIVCO Coupure ENEO &amp; Baisse de tension","AKTIVCO GRID ONLY",
AQ1566="Coupure ENEO &amp; Baisse de tension","IHS GRID ONLY",
AQ1566="Defaut GE &amp; POWER Cabinet","IHS",
AQ1566="Sharing","Partners",
AQ1566="Sites strategiques &amp; DataCenter","SST &amp; DC",
AQ1566="Exclu","Exclu",
AQ1566="SAT","SAT",
AQ1566="SPARE-ISSUE","SPARE-ISSUE",
AQ1566="Fiber CAmtel","TRANS_FO_CAMTEL",
AQ1566="Fiber AOF","Fiber AOF",
AQ1566="Projet OCM (HUAWEI)","TRAVAUX-HUAWEI",
AQ1566="Projet OCM (NOKIA)","TRAVAUX-NOKIA",
AQ1566="ACCESS-ISSUE","ACCESS-ISSUE",
AQ1566="Projet OCM (ZTE, NOKIA, autres projets)","TRAVAUX OCM",
AQ1566="No root CAuse","No root cause",
AQ1566="ODU HS","PDH",
AQ1566="IP &amp; VLAN","PDH",
AQ1566="Warehouse HUAWEI","SPARE-ISSUE",
AQ1566="SPARE-HS","SPARE-ISSUE",
AQ1566="Power Telco","BSS",AQ1566="no impacts","no impacts"
),"")</f>
        <v>No root cause</v>
      </c>
      <c r="AP1566" s="48" t="str" cm="1">
        <f t="array" ref="AP1566">IFERROR(_xlfn.IFS(
AQ1566="MPR ISSUE","TX ISSUE",
AQ1566="BSS Hardware Issue","RAN ISSUE",
AQ1566="Sites strategiques, MLL, Pylone, etc.","ENVTECH",
AQ1566="AKTIVCO DEFAUT GE &amp; POWER Cabinet","POWER ISSUE",
AQ1566="AKTIVCO Coupure ENEO &amp; Baisse de tension","POWER ISSUE",
AQ1566="Coupure ENEO &amp; Baisse de tension","POWER ISSUE",
AQ1566="Defaut GE &amp; POWER Cabinet","POWER ISSUE",
AQ1566="Sharing","POWER ISSUE",
AQ1566="Sites strategiques &amp; DataCenter","POWER ISSUE",
AQ1566="Exclu","Exclu",
AQ1566="SAT","TX ISSUE",
AQ1566="SPARE-ISSUE","SPARE-ISSUE",
AQ1566="Fiber CAmtel","TX ISSUE",
AQ1566="Fiber AOF","TX ISSUE",
AQ1566="Projet OCM (HUAWEI)","TRAVAUX-HUAWEI",
AQ1566="Projet OCM (NOKIA)","TRAVAUX -NOKIA",
AQ1566="ACCESS-ISSUE","ACCESS-ISSUE",
AQ1566="Projet OCM (ZTE, NOKIA, autres projets)","TRAVAUX OCM",
AQ1566="No root CAuse","No root cause",
AQ1566="ODU HS","TX ISSUE",
AQ1566="IP &amp; VLAN","TX ISSUE",
AQ1566="Warehouse HUAWEI","SPARE-ISSUE",
AQ1566="SPARE-HS","SPARE-ISSUE",
AQ1566="Power Telco","RAN ISSUE",AQ1566="no impacts","no impacts"
),"")</f>
        <v>No root cause</v>
      </c>
      <c r="AQ1566" s="127" t="s">
        <v>5344</v>
      </c>
      <c r="AR1566" s="48" t="str" cm="1">
        <f t="array" ref="AR1566">IFERROR(_xlfn.IFS(
AQ1566="MPR ISSUE","ACTIVE",
AQ1566="BSS Hardware Issue","ACTIVE",
AQ1566="Sites strategiques, MLL, Pylone, etc.","PASSIVE",
AQ1566="AKTIVCO DEFAUT GE &amp; POWER Cabinet","PASSIVE",
AQ1566="AKTIVCO Coupure ENEO &amp; Baisse de tension","PASSIVE",
AQ1566="Coupure ENEO &amp; Baisse de tension","PASSIVE",
AQ1566="Defaut GE &amp; POWER Cabinet","PASSIVE",
AQ1566="Sharing","PASSIVE",
AQ1566="Sites strategiques &amp; DataCenter","PASSIVE",
AQ1566="Exclu","Exclu",
AQ1566="SAT","ACTIVE",
AQ1566="SPARE-ISSUE","SPARE-ISSUE",
AQ1566="Fiber CAmtel","ACTIVE",
AQ1566="Fiber AOF","ACTIVE",
AQ1566="Projet OCM (HUAWEI)","PLANNED WORKS",
AQ1566="Projet OCM (NOKIA)","PLANNED WORKS",
AQ1566="ACCESS-ISSUE","ACCESS-ISSUE",
AQ1566="Projet OCM (ZTE, NOKIA, autres projets)","PLANNED WORKS",
AQ1566="No root CAuse","No root cause",
AQ1566="ODU HS","ACTIVE",
AQ1566="IP &amp; VLAN","ACTIVE",
AQ1566="Warehouse HUAWEI","SPARE-ISSUE",
AQ1566="SPARE-HS","SPARE-ISSUE",
AQ1566="Power Telco","ACTIVE", AQ1566="no impacts","no impacts"
),"")</f>
        <v>No root cause</v>
      </c>
      <c r="AS1566" s="92" t="s">
        <v>5537</v>
      </c>
      <c r="AT1566" s="98" t="s">
        <v>4317</v>
      </c>
      <c r="AV1566" s="17" t="s">
        <v>5537</v>
      </c>
      <c r="AW1566" s="7" t="s">
        <v>5537</v>
      </c>
      <c r="AX1566" s="6" t="s">
        <v>5537</v>
      </c>
      <c r="AY1566" s="7"/>
      <c r="AZ1566" s="3" t="s">
        <v>5537</v>
      </c>
      <c r="BA1566" s="18" t="s">
        <v>5537</v>
      </c>
      <c r="BB1566" s="18" t="s">
        <v>5537</v>
      </c>
      <c r="BC1566" s="18" t="s">
        <v>5537</v>
      </c>
      <c r="BD1566" s="18" t="s">
        <v>5537</v>
      </c>
      <c r="BE1566" s="18" t="s">
        <v>5537</v>
      </c>
      <c r="BF1566" s="18" t="s">
        <v>5537</v>
      </c>
      <c r="BG1566" s="18" t="s">
        <v>5537</v>
      </c>
      <c r="BH1566" s="18" t="s">
        <v>5537</v>
      </c>
      <c r="BI1566" s="18" t="s">
        <v>5537</v>
      </c>
      <c r="BJ1566" s="18" t="s">
        <v>5537</v>
      </c>
      <c r="BK1566" s="18" t="s">
        <v>5537</v>
      </c>
      <c r="BL1566" s="9" t="s">
        <v>5537</v>
      </c>
      <c r="BM1566" s="14" t="s">
        <v>5537</v>
      </c>
      <c r="BN1566" s="14" t="s">
        <v>5537</v>
      </c>
      <c r="BO1566" s="14" t="str">
        <f>_xlfn.XLOOKUP(B1566,'[4]cell downs 18042026 17h'!$B:$B,'[4]cell downs 18042026 17h'!$B:$B,"")</f>
        <v/>
      </c>
      <c r="BP1566" s="14" t="str">
        <f>_xlfn.XLOOKUP(B1566,'[5]Cells Huawei 19042026 15h'!$B:$B,'[5]Cells Huawei 19042026 15h'!$B:$B,"")</f>
        <v/>
      </c>
      <c r="BQ1566" s="9" t="str">
        <f>_xlfn.XLOOKUP(B1566,'[6]cells down 19042026 9H40'!$B:$B,'[6]cells down 19042026 9H40'!$B:$B,"")</f>
        <v/>
      </c>
      <c r="BR1566" s="9" t="s">
        <v>4317</v>
      </c>
      <c r="BS1566" s="9" t="s">
        <v>594</v>
      </c>
      <c r="BT1566" s="108"/>
    </row>
    <row r="1567" spans="1:72" s="9" customFormat="1" x14ac:dyDescent="0.35">
      <c r="A1567" s="1" t="s">
        <v>3181</v>
      </c>
      <c r="B1567" s="8" t="s">
        <v>3182</v>
      </c>
      <c r="C1567" s="3" t="str">
        <f>_xlfn.XLOOKUP(B1567,'[1]daily break down'!$D:$D,'[1]daily break down'!$E:$E,"")</f>
        <v>Yaounde</v>
      </c>
      <c r="D1567" s="1" t="s">
        <v>11</v>
      </c>
      <c r="E1567" s="1" t="s">
        <v>12</v>
      </c>
      <c r="F1567" s="3" t="s">
        <v>37</v>
      </c>
      <c r="G1567" s="1" t="s">
        <v>38</v>
      </c>
      <c r="H1567" s="34" t="str">
        <f>_xlfn.XLOOKUP(B1567,[2]CALCULATION!$B:$B,[2]CALCULATION!$H:$H,"")</f>
        <v>ZTE</v>
      </c>
      <c r="I1567" s="28">
        <v>0</v>
      </c>
      <c r="J1567" s="28">
        <v>0</v>
      </c>
      <c r="K1567" s="28">
        <v>0</v>
      </c>
      <c r="L1567" s="28">
        <v>0</v>
      </c>
      <c r="M1567" s="28">
        <v>0</v>
      </c>
      <c r="N1567" s="28">
        <v>0</v>
      </c>
      <c r="O1567" s="28">
        <v>0</v>
      </c>
      <c r="P1567" s="28">
        <v>0</v>
      </c>
      <c r="Q1567" s="28">
        <v>0</v>
      </c>
      <c r="R1567" s="28">
        <v>0</v>
      </c>
      <c r="S1567" s="93">
        <v>0</v>
      </c>
      <c r="T1567" s="93">
        <f>_xlfn.XLOOKUP(B1567,'[3]Nur des jours'!$B:$B,'[3]Nur des jours'!$U:$U,"")</f>
        <v>0</v>
      </c>
      <c r="U1567" s="93">
        <v>0</v>
      </c>
      <c r="V1567" s="93">
        <v>0</v>
      </c>
      <c r="W1567" s="93">
        <v>0</v>
      </c>
      <c r="X1567" s="93">
        <v>0</v>
      </c>
      <c r="Y1567" s="93">
        <v>0</v>
      </c>
      <c r="Z1567" s="93">
        <v>0</v>
      </c>
      <c r="AA1567" s="93">
        <v>0</v>
      </c>
      <c r="AB1567" s="93">
        <v>0</v>
      </c>
      <c r="AC1567" s="93">
        <f>_xlfn.XLOOKUP(B1567,'[3]Nur des jours'!$B:$B,'[3]Nur des jours'!$N:$N,"")</f>
        <v>0</v>
      </c>
      <c r="AD1567" s="93">
        <v>0</v>
      </c>
      <c r="AE1567" s="93">
        <v>0</v>
      </c>
      <c r="AF1567" s="93">
        <v>0</v>
      </c>
      <c r="AG1567" s="93"/>
      <c r="AH1567" s="93">
        <v>0</v>
      </c>
      <c r="AI1567" s="93">
        <v>0</v>
      </c>
      <c r="AJ1567" s="93">
        <v>0</v>
      </c>
      <c r="AK1567" s="93">
        <v>0</v>
      </c>
      <c r="AL1567" s="93">
        <v>0</v>
      </c>
      <c r="AM1567" s="49" t="s">
        <v>5559</v>
      </c>
      <c r="AN1567" s="49"/>
      <c r="AO1567" s="48" t="str" cm="1">
        <f t="array" ref="AO1567">IFERROR(_xlfn.IFS(
AQ1567="MPR ISSUE","PDH",
AQ1567="BSS Hardware Issue","BSS",
AQ1567="Sites strategiques, MLL, Pylone, etc.","ENVTECH",
AQ1567="AKTIVCO DEFAUT GE &amp; POWER Cabinet","AKTIVCO",
AQ1567="AKTIVCO Coupure ENEO &amp; Baisse de tension","AKTIVCO GRID ONLY",
AQ1567="Coupure ENEO &amp; Baisse de tension","IHS GRID ONLY",
AQ1567="Defaut GE &amp; POWER Cabinet","IHS",
AQ1567="Sharing","Partners",
AQ1567="Sites strategiques &amp; DataCenter","SST &amp; DC",
AQ1567="Exclu","Exclu",
AQ1567="SAT","SAT",
AQ1567="SPARE-ISSUE","SPARE-ISSUE",
AQ1567="Fiber CAmtel","TRANS_FO_CAMTEL",
AQ1567="Fiber AOF","Fiber AOF",
AQ1567="Projet OCM (HUAWEI)","TRAVAUX-HUAWEI",
AQ1567="Projet OCM (NOKIA)","TRAVAUX-NOKIA",
AQ1567="ACCESS-ISSUE","ACCESS-ISSUE",
AQ1567="Projet OCM (ZTE, NOKIA, autres projets)","TRAVAUX OCM",
AQ1567="No root CAuse","No root cause",
AQ1567="ODU HS","PDH",
AQ1567="IP &amp; VLAN","PDH",
AQ1567="Warehouse HUAWEI","SPARE-ISSUE",
AQ1567="SPARE-HS","SPARE-ISSUE",
AQ1567="Power Telco","BSS",AQ1567="no impacts","no impacts"
),"")</f>
        <v>No root cause</v>
      </c>
      <c r="AP1567" s="48" t="str" cm="1">
        <f t="array" ref="AP1567">IFERROR(_xlfn.IFS(
AQ1567="MPR ISSUE","TX ISSUE",
AQ1567="BSS Hardware Issue","RAN ISSUE",
AQ1567="Sites strategiques, MLL, Pylone, etc.","ENVTECH",
AQ1567="AKTIVCO DEFAUT GE &amp; POWER Cabinet","POWER ISSUE",
AQ1567="AKTIVCO Coupure ENEO &amp; Baisse de tension","POWER ISSUE",
AQ1567="Coupure ENEO &amp; Baisse de tension","POWER ISSUE",
AQ1567="Defaut GE &amp; POWER Cabinet","POWER ISSUE",
AQ1567="Sharing","POWER ISSUE",
AQ1567="Sites strategiques &amp; DataCenter","POWER ISSUE",
AQ1567="Exclu","Exclu",
AQ1567="SAT","TX ISSUE",
AQ1567="SPARE-ISSUE","SPARE-ISSUE",
AQ1567="Fiber CAmtel","TX ISSUE",
AQ1567="Fiber AOF","TX ISSUE",
AQ1567="Projet OCM (HUAWEI)","TRAVAUX-HUAWEI",
AQ1567="Projet OCM (NOKIA)","TRAVAUX -NOKIA",
AQ1567="ACCESS-ISSUE","ACCESS-ISSUE",
AQ1567="Projet OCM (ZTE, NOKIA, autres projets)","TRAVAUX OCM",
AQ1567="No root CAuse","No root cause",
AQ1567="ODU HS","TX ISSUE",
AQ1567="IP &amp; VLAN","TX ISSUE",
AQ1567="Warehouse HUAWEI","SPARE-ISSUE",
AQ1567="SPARE-HS","SPARE-ISSUE",
AQ1567="Power Telco","RAN ISSUE",AQ1567="no impacts","no impacts"
),"")</f>
        <v>No root cause</v>
      </c>
      <c r="AQ1567" s="127" t="s">
        <v>5344</v>
      </c>
      <c r="AR1567" s="48" t="str" cm="1">
        <f t="array" ref="AR1567">IFERROR(_xlfn.IFS(
AQ1567="MPR ISSUE","ACTIVE",
AQ1567="BSS Hardware Issue","ACTIVE",
AQ1567="Sites strategiques, MLL, Pylone, etc.","PASSIVE",
AQ1567="AKTIVCO DEFAUT GE &amp; POWER Cabinet","PASSIVE",
AQ1567="AKTIVCO Coupure ENEO &amp; Baisse de tension","PASSIVE",
AQ1567="Coupure ENEO &amp; Baisse de tension","PASSIVE",
AQ1567="Defaut GE &amp; POWER Cabinet","PASSIVE",
AQ1567="Sharing","PASSIVE",
AQ1567="Sites strategiques &amp; DataCenter","PASSIVE",
AQ1567="Exclu","Exclu",
AQ1567="SAT","ACTIVE",
AQ1567="SPARE-ISSUE","SPARE-ISSUE",
AQ1567="Fiber CAmtel","ACTIVE",
AQ1567="Fiber AOF","ACTIVE",
AQ1567="Projet OCM (HUAWEI)","PLANNED WORKS",
AQ1567="Projet OCM (NOKIA)","PLANNED WORKS",
AQ1567="ACCESS-ISSUE","ACCESS-ISSUE",
AQ1567="Projet OCM (ZTE, NOKIA, autres projets)","PLANNED WORKS",
AQ1567="No root CAuse","No root cause",
AQ1567="ODU HS","ACTIVE",
AQ1567="IP &amp; VLAN","ACTIVE",
AQ1567="Warehouse HUAWEI","SPARE-ISSUE",
AQ1567="SPARE-HS","SPARE-ISSUE",
AQ1567="Power Telco","ACTIVE", AQ1567="no impacts","no impacts"
),"")</f>
        <v>No root cause</v>
      </c>
      <c r="AS1567" s="92" t="s">
        <v>5537</v>
      </c>
      <c r="AT1567" s="98" t="s">
        <v>3182</v>
      </c>
      <c r="AV1567" s="17" t="s">
        <v>5537</v>
      </c>
      <c r="AW1567" s="7" t="s">
        <v>5537</v>
      </c>
      <c r="AX1567" s="6" t="s">
        <v>5537</v>
      </c>
      <c r="AY1567" s="7"/>
      <c r="AZ1567" s="3" t="s">
        <v>5537</v>
      </c>
      <c r="BA1567" s="18" t="s">
        <v>5537</v>
      </c>
      <c r="BB1567" s="18" t="s">
        <v>5537</v>
      </c>
      <c r="BC1567" s="18" t="s">
        <v>5537</v>
      </c>
      <c r="BD1567" s="18" t="s">
        <v>5537</v>
      </c>
      <c r="BE1567" s="18" t="s">
        <v>5537</v>
      </c>
      <c r="BF1567" s="18" t="s">
        <v>5537</v>
      </c>
      <c r="BG1567" s="18" t="s">
        <v>5537</v>
      </c>
      <c r="BH1567" s="18" t="s">
        <v>5537</v>
      </c>
      <c r="BI1567" s="18" t="s">
        <v>5537</v>
      </c>
      <c r="BJ1567" s="18" t="s">
        <v>5537</v>
      </c>
      <c r="BK1567" s="18" t="s">
        <v>5537</v>
      </c>
      <c r="BL1567" s="9" t="s">
        <v>5537</v>
      </c>
      <c r="BM1567" s="14" t="s">
        <v>5537</v>
      </c>
      <c r="BN1567" s="14" t="s">
        <v>5537</v>
      </c>
      <c r="BO1567" s="14" t="str">
        <f>_xlfn.XLOOKUP(B1567,'[4]cell downs 18042026 17h'!$B:$B,'[4]cell downs 18042026 17h'!$B:$B,"")</f>
        <v/>
      </c>
      <c r="BP1567" s="14" t="str">
        <f>_xlfn.XLOOKUP(B1567,'[5]Cells Huawei 19042026 15h'!$B:$B,'[5]Cells Huawei 19042026 15h'!$B:$B,"")</f>
        <v/>
      </c>
      <c r="BQ1567" s="9" t="str">
        <f>_xlfn.XLOOKUP(B1567,'[6]cells down 19042026 9H40'!$B:$B,'[6]cells down 19042026 9H40'!$B:$B,"")</f>
        <v/>
      </c>
      <c r="BR1567" s="9" t="s">
        <v>3182</v>
      </c>
      <c r="BS1567" s="9" t="s">
        <v>5459</v>
      </c>
      <c r="BT1567" s="108"/>
    </row>
    <row r="1568" spans="1:72" s="9" customFormat="1" x14ac:dyDescent="0.35">
      <c r="A1568" s="1" t="s">
        <v>4815</v>
      </c>
      <c r="B1568" s="1" t="s">
        <v>4816</v>
      </c>
      <c r="C1568" s="3" t="str">
        <f>_xlfn.XLOOKUP(B1568,'[1]daily break down'!$D:$D,'[1]daily break down'!$E:$E,"")</f>
        <v>Yaounde</v>
      </c>
      <c r="D1568" s="1" t="s">
        <v>11</v>
      </c>
      <c r="E1568" s="1" t="s">
        <v>12</v>
      </c>
      <c r="F1568" s="3" t="s">
        <v>37</v>
      </c>
      <c r="G1568" s="1" t="s">
        <v>38</v>
      </c>
      <c r="H1568" s="34" t="str">
        <f>_xlfn.XLOOKUP(B1568,[2]CALCULATION!$B:$B,[2]CALCULATION!$H:$H,"")</f>
        <v>ZTE</v>
      </c>
      <c r="I1568" s="28">
        <v>2.5783994372676076</v>
      </c>
      <c r="J1568" s="28">
        <v>5.0194866065695862</v>
      </c>
      <c r="K1568" s="28">
        <v>0</v>
      </c>
      <c r="L1568" s="28">
        <v>0</v>
      </c>
      <c r="M1568" s="28">
        <v>0</v>
      </c>
      <c r="N1568" s="28">
        <v>0</v>
      </c>
      <c r="O1568" s="28">
        <v>0</v>
      </c>
      <c r="P1568" s="28">
        <v>6.0937647139396116</v>
      </c>
      <c r="Q1568" s="28">
        <v>0</v>
      </c>
      <c r="R1568" s="28">
        <v>0</v>
      </c>
      <c r="S1568" s="93">
        <v>0</v>
      </c>
      <c r="T1568" s="93">
        <f>_xlfn.XLOOKUP(B1568,'[3]Nur des jours'!$B:$B,'[3]Nur des jours'!$U:$U,"")</f>
        <v>0</v>
      </c>
      <c r="U1568" s="93">
        <v>0</v>
      </c>
      <c r="V1568" s="93">
        <v>0</v>
      </c>
      <c r="W1568" s="93">
        <v>0</v>
      </c>
      <c r="X1568" s="93">
        <v>0</v>
      </c>
      <c r="Y1568" s="93">
        <v>0</v>
      </c>
      <c r="Z1568" s="93">
        <v>0</v>
      </c>
      <c r="AA1568" s="93">
        <v>0</v>
      </c>
      <c r="AB1568" s="93">
        <v>0</v>
      </c>
      <c r="AC1568" s="93">
        <f>_xlfn.XLOOKUP(B1568,'[3]Nur des jours'!$B:$B,'[3]Nur des jours'!$N:$N,"")</f>
        <v>0</v>
      </c>
      <c r="AD1568" s="93">
        <v>0</v>
      </c>
      <c r="AE1568" s="93">
        <v>0</v>
      </c>
      <c r="AF1568" s="93">
        <v>0</v>
      </c>
      <c r="AG1568" s="93"/>
      <c r="AH1568" s="93">
        <v>0</v>
      </c>
      <c r="AI1568" s="93">
        <v>0</v>
      </c>
      <c r="AJ1568" s="93">
        <v>0</v>
      </c>
      <c r="AK1568" s="93">
        <v>0</v>
      </c>
      <c r="AL1568" s="93">
        <v>0</v>
      </c>
      <c r="AM1568" s="49" t="s">
        <v>5559</v>
      </c>
      <c r="AN1568" s="49"/>
      <c r="AO1568" s="48" t="str" cm="1">
        <f t="array" ref="AO1568">IFERROR(_xlfn.IFS(
AQ1568="MPR ISSUE","PDH",
AQ1568="BSS Hardware Issue","BSS",
AQ1568="Sites strategiques, MLL, Pylone, etc.","ENVTECH",
AQ1568="AKTIVCO DEFAUT GE &amp; POWER Cabinet","AKTIVCO",
AQ1568="AKTIVCO Coupure ENEO &amp; Baisse de tension","AKTIVCO GRID ONLY",
AQ1568="Coupure ENEO &amp; Baisse de tension","IHS GRID ONLY",
AQ1568="Defaut GE &amp; POWER Cabinet","IHS",
AQ1568="Sharing","Partners",
AQ1568="Sites strategiques &amp; DataCenter","SST &amp; DC",
AQ1568="Exclu","Exclu",
AQ1568="SAT","SAT",
AQ1568="SPARE-ISSUE","SPARE-ISSUE",
AQ1568="Fiber CAmtel","TRANS_FO_CAMTEL",
AQ1568="Fiber AOF","Fiber AOF",
AQ1568="Projet OCM (HUAWEI)","TRAVAUX-HUAWEI",
AQ1568="Projet OCM (NOKIA)","TRAVAUX-NOKIA",
AQ1568="ACCESS-ISSUE","ACCESS-ISSUE",
AQ1568="Projet OCM (ZTE, NOKIA, autres projets)","TRAVAUX OCM",
AQ1568="No root CAuse","No root cause",
AQ1568="ODU HS","PDH",
AQ1568="IP &amp; VLAN","PDH",
AQ1568="Warehouse HUAWEI","SPARE-ISSUE",
AQ1568="SPARE-HS","SPARE-ISSUE",
AQ1568="Power Telco","BSS",AQ1568="no impacts","no impacts"
),"")</f>
        <v>No root cause</v>
      </c>
      <c r="AP1568" s="48" t="str" cm="1">
        <f t="array" ref="AP1568">IFERROR(_xlfn.IFS(
AQ1568="MPR ISSUE","TX ISSUE",
AQ1568="BSS Hardware Issue","RAN ISSUE",
AQ1568="Sites strategiques, MLL, Pylone, etc.","ENVTECH",
AQ1568="AKTIVCO DEFAUT GE &amp; POWER Cabinet","POWER ISSUE",
AQ1568="AKTIVCO Coupure ENEO &amp; Baisse de tension","POWER ISSUE",
AQ1568="Coupure ENEO &amp; Baisse de tension","POWER ISSUE",
AQ1568="Defaut GE &amp; POWER Cabinet","POWER ISSUE",
AQ1568="Sharing","POWER ISSUE",
AQ1568="Sites strategiques &amp; DataCenter","POWER ISSUE",
AQ1568="Exclu","Exclu",
AQ1568="SAT","TX ISSUE",
AQ1568="SPARE-ISSUE","SPARE-ISSUE",
AQ1568="Fiber CAmtel","TX ISSUE",
AQ1568="Fiber AOF","TX ISSUE",
AQ1568="Projet OCM (HUAWEI)","TRAVAUX-HUAWEI",
AQ1568="Projet OCM (NOKIA)","TRAVAUX -NOKIA",
AQ1568="ACCESS-ISSUE","ACCESS-ISSUE",
AQ1568="Projet OCM (ZTE, NOKIA, autres projets)","TRAVAUX OCM",
AQ1568="No root CAuse","No root cause",
AQ1568="ODU HS","TX ISSUE",
AQ1568="IP &amp; VLAN","TX ISSUE",
AQ1568="Warehouse HUAWEI","SPARE-ISSUE",
AQ1568="SPARE-HS","SPARE-ISSUE",
AQ1568="Power Telco","RAN ISSUE",AQ1568="no impacts","no impacts"
),"")</f>
        <v>No root cause</v>
      </c>
      <c r="AQ1568" s="127" t="s">
        <v>5344</v>
      </c>
      <c r="AR1568" s="48" t="str" cm="1">
        <f t="array" ref="AR1568">IFERROR(_xlfn.IFS(
AQ1568="MPR ISSUE","ACTIVE",
AQ1568="BSS Hardware Issue","ACTIVE",
AQ1568="Sites strategiques, MLL, Pylone, etc.","PASSIVE",
AQ1568="AKTIVCO DEFAUT GE &amp; POWER Cabinet","PASSIVE",
AQ1568="AKTIVCO Coupure ENEO &amp; Baisse de tension","PASSIVE",
AQ1568="Coupure ENEO &amp; Baisse de tension","PASSIVE",
AQ1568="Defaut GE &amp; POWER Cabinet","PASSIVE",
AQ1568="Sharing","PASSIVE",
AQ1568="Sites strategiques &amp; DataCenter","PASSIVE",
AQ1568="Exclu","Exclu",
AQ1568="SAT","ACTIVE",
AQ1568="SPARE-ISSUE","SPARE-ISSUE",
AQ1568="Fiber CAmtel","ACTIVE",
AQ1568="Fiber AOF","ACTIVE",
AQ1568="Projet OCM (HUAWEI)","PLANNED WORKS",
AQ1568="Projet OCM (NOKIA)","PLANNED WORKS",
AQ1568="ACCESS-ISSUE","ACCESS-ISSUE",
AQ1568="Projet OCM (ZTE, NOKIA, autres projets)","PLANNED WORKS",
AQ1568="No root CAuse","No root cause",
AQ1568="ODU HS","ACTIVE",
AQ1568="IP &amp; VLAN","ACTIVE",
AQ1568="Warehouse HUAWEI","SPARE-ISSUE",
AQ1568="SPARE-HS","SPARE-ISSUE",
AQ1568="Power Telco","ACTIVE", AQ1568="no impacts","no impacts"
),"")</f>
        <v>No root cause</v>
      </c>
      <c r="AS1568" s="92" t="s">
        <v>5537</v>
      </c>
      <c r="AT1568" s="98" t="s">
        <v>4816</v>
      </c>
      <c r="AV1568" s="17" t="s">
        <v>5537</v>
      </c>
      <c r="AW1568" s="7" t="s">
        <v>5537</v>
      </c>
      <c r="AX1568" s="6" t="s">
        <v>5537</v>
      </c>
      <c r="AY1568" s="7"/>
      <c r="AZ1568" s="3" t="s">
        <v>5537</v>
      </c>
      <c r="BA1568" s="18" t="s">
        <v>5537</v>
      </c>
      <c r="BB1568" s="18" t="s">
        <v>5537</v>
      </c>
      <c r="BC1568" s="18" t="s">
        <v>5537</v>
      </c>
      <c r="BD1568" s="18" t="s">
        <v>5537</v>
      </c>
      <c r="BE1568" s="18" t="s">
        <v>5537</v>
      </c>
      <c r="BF1568" s="18" t="s">
        <v>5537</v>
      </c>
      <c r="BG1568" s="18" t="s">
        <v>5537</v>
      </c>
      <c r="BH1568" s="18" t="s">
        <v>5537</v>
      </c>
      <c r="BI1568" s="18" t="s">
        <v>5537</v>
      </c>
      <c r="BJ1568" s="18" t="s">
        <v>5537</v>
      </c>
      <c r="BK1568" s="18" t="s">
        <v>5537</v>
      </c>
      <c r="BL1568" s="9" t="s">
        <v>5537</v>
      </c>
      <c r="BM1568" s="14" t="s">
        <v>5537</v>
      </c>
      <c r="BN1568" s="14" t="s">
        <v>5537</v>
      </c>
      <c r="BO1568" s="14" t="str">
        <f>_xlfn.XLOOKUP(B1568,'[4]cell downs 18042026 17h'!$B:$B,'[4]cell downs 18042026 17h'!$B:$B,"")</f>
        <v/>
      </c>
      <c r="BP1568" s="14" t="str">
        <f>_xlfn.XLOOKUP(B1568,'[5]Cells Huawei 19042026 15h'!$B:$B,'[5]Cells Huawei 19042026 15h'!$B:$B,"")</f>
        <v/>
      </c>
      <c r="BQ1568" s="9" t="str">
        <f>_xlfn.XLOOKUP(B1568,'[6]cells down 19042026 9H40'!$B:$B,'[6]cells down 19042026 9H40'!$B:$B,"")</f>
        <v/>
      </c>
      <c r="BR1568" s="9" t="s">
        <v>4816</v>
      </c>
      <c r="BS1568" s="9" t="s">
        <v>12</v>
      </c>
      <c r="BT1568" s="108"/>
    </row>
    <row r="1569" spans="1:72" s="9" customFormat="1" x14ac:dyDescent="0.35">
      <c r="A1569" s="1" t="s">
        <v>2774</v>
      </c>
      <c r="B1569" s="8" t="s">
        <v>2775</v>
      </c>
      <c r="C1569" s="3" t="str">
        <f>_xlfn.XLOOKUP(B1569,'[1]daily break down'!$D:$D,'[1]daily break down'!$E:$E,"")</f>
        <v>Yaounde</v>
      </c>
      <c r="D1569" s="1" t="s">
        <v>11</v>
      </c>
      <c r="E1569" s="1" t="s">
        <v>12</v>
      </c>
      <c r="F1569" s="3" t="s">
        <v>37</v>
      </c>
      <c r="G1569" s="1" t="s">
        <v>38</v>
      </c>
      <c r="H1569" s="34" t="str">
        <f>_xlfn.XLOOKUP(B1569,[2]CALCULATION!$B:$B,[2]CALCULATION!$H:$H,"")</f>
        <v>ZTE</v>
      </c>
      <c r="I1569" s="28">
        <v>0</v>
      </c>
      <c r="J1569" s="28">
        <v>0</v>
      </c>
      <c r="K1569" s="28">
        <v>0</v>
      </c>
      <c r="L1569" s="28">
        <v>1.0041149092693984E-2</v>
      </c>
      <c r="M1569" s="28">
        <v>0</v>
      </c>
      <c r="N1569" s="28">
        <v>0</v>
      </c>
      <c r="O1569" s="28">
        <v>1.1146923948372248E-2</v>
      </c>
      <c r="P1569" s="28">
        <v>0</v>
      </c>
      <c r="Q1569" s="28">
        <v>0</v>
      </c>
      <c r="R1569" s="28">
        <v>7.8726532603949959</v>
      </c>
      <c r="S1569" s="93">
        <v>0</v>
      </c>
      <c r="T1569" s="93">
        <f>_xlfn.XLOOKUP(B1569,'[3]Nur des jours'!$B:$B,'[3]Nur des jours'!$U:$U,"")</f>
        <v>0</v>
      </c>
      <c r="U1569" s="93">
        <v>0</v>
      </c>
      <c r="V1569" s="93">
        <v>0</v>
      </c>
      <c r="W1569" s="93">
        <v>0</v>
      </c>
      <c r="X1569" s="93">
        <v>0</v>
      </c>
      <c r="Y1569" s="93">
        <v>0</v>
      </c>
      <c r="Z1569" s="93">
        <v>0</v>
      </c>
      <c r="AA1569" s="93">
        <v>0</v>
      </c>
      <c r="AB1569" s="93">
        <v>0</v>
      </c>
      <c r="AC1569" s="93">
        <f>_xlfn.XLOOKUP(B1569,'[3]Nur des jours'!$B:$B,'[3]Nur des jours'!$N:$N,"")</f>
        <v>0</v>
      </c>
      <c r="AD1569" s="93">
        <v>0</v>
      </c>
      <c r="AE1569" s="93">
        <v>0</v>
      </c>
      <c r="AF1569" s="93">
        <v>0</v>
      </c>
      <c r="AG1569" s="93"/>
      <c r="AH1569" s="93">
        <v>0</v>
      </c>
      <c r="AI1569" s="93">
        <v>0</v>
      </c>
      <c r="AJ1569" s="93">
        <v>0</v>
      </c>
      <c r="AK1569" s="93">
        <v>0</v>
      </c>
      <c r="AL1569" s="93">
        <v>0</v>
      </c>
      <c r="AM1569" s="49" t="s">
        <v>5559</v>
      </c>
      <c r="AN1569" s="49"/>
      <c r="AO1569" s="48" t="str" cm="1">
        <f t="array" ref="AO1569">IFERROR(_xlfn.IFS(
AQ1569="MPR ISSUE","PDH",
AQ1569="BSS Hardware Issue","BSS",
AQ1569="Sites strategiques, MLL, Pylone, etc.","ENVTECH",
AQ1569="AKTIVCO DEFAUT GE &amp; POWER Cabinet","AKTIVCO",
AQ1569="AKTIVCO Coupure ENEO &amp; Baisse de tension","AKTIVCO GRID ONLY",
AQ1569="Coupure ENEO &amp; Baisse de tension","IHS GRID ONLY",
AQ1569="Defaut GE &amp; POWER Cabinet","IHS",
AQ1569="Sharing","Partners",
AQ1569="Sites strategiques &amp; DataCenter","SST &amp; DC",
AQ1569="Exclu","Exclu",
AQ1569="SAT","SAT",
AQ1569="SPARE-ISSUE","SPARE-ISSUE",
AQ1569="Fiber CAmtel","TRANS_FO_CAMTEL",
AQ1569="Fiber AOF","Fiber AOF",
AQ1569="Projet OCM (HUAWEI)","TRAVAUX-HUAWEI",
AQ1569="Projet OCM (NOKIA)","TRAVAUX-NOKIA",
AQ1569="ACCESS-ISSUE","ACCESS-ISSUE",
AQ1569="Projet OCM (ZTE, NOKIA, autres projets)","TRAVAUX OCM",
AQ1569="No root CAuse","No root cause",
AQ1569="ODU HS","PDH",
AQ1569="IP &amp; VLAN","PDH",
AQ1569="Warehouse HUAWEI","SPARE-ISSUE",
AQ1569="SPARE-HS","SPARE-ISSUE",
AQ1569="Power Telco","BSS",AQ1569="no impacts","no impacts"
),"")</f>
        <v>No root cause</v>
      </c>
      <c r="AP1569" s="48" t="str" cm="1">
        <f t="array" ref="AP1569">IFERROR(_xlfn.IFS(
AQ1569="MPR ISSUE","TX ISSUE",
AQ1569="BSS Hardware Issue","RAN ISSUE",
AQ1569="Sites strategiques, MLL, Pylone, etc.","ENVTECH",
AQ1569="AKTIVCO DEFAUT GE &amp; POWER Cabinet","POWER ISSUE",
AQ1569="AKTIVCO Coupure ENEO &amp; Baisse de tension","POWER ISSUE",
AQ1569="Coupure ENEO &amp; Baisse de tension","POWER ISSUE",
AQ1569="Defaut GE &amp; POWER Cabinet","POWER ISSUE",
AQ1569="Sharing","POWER ISSUE",
AQ1569="Sites strategiques &amp; DataCenter","POWER ISSUE",
AQ1569="Exclu","Exclu",
AQ1569="SAT","TX ISSUE",
AQ1569="SPARE-ISSUE","SPARE-ISSUE",
AQ1569="Fiber CAmtel","TX ISSUE",
AQ1569="Fiber AOF","TX ISSUE",
AQ1569="Projet OCM (HUAWEI)","TRAVAUX-HUAWEI",
AQ1569="Projet OCM (NOKIA)","TRAVAUX -NOKIA",
AQ1569="ACCESS-ISSUE","ACCESS-ISSUE",
AQ1569="Projet OCM (ZTE, NOKIA, autres projets)","TRAVAUX OCM",
AQ1569="No root CAuse","No root cause",
AQ1569="ODU HS","TX ISSUE",
AQ1569="IP &amp; VLAN","TX ISSUE",
AQ1569="Warehouse HUAWEI","SPARE-ISSUE",
AQ1569="SPARE-HS","SPARE-ISSUE",
AQ1569="Power Telco","RAN ISSUE",AQ1569="no impacts","no impacts"
),"")</f>
        <v>No root cause</v>
      </c>
      <c r="AQ1569" s="127" t="s">
        <v>5344</v>
      </c>
      <c r="AR1569" s="48" t="str" cm="1">
        <f t="array" ref="AR1569">IFERROR(_xlfn.IFS(
AQ1569="MPR ISSUE","ACTIVE",
AQ1569="BSS Hardware Issue","ACTIVE",
AQ1569="Sites strategiques, MLL, Pylone, etc.","PASSIVE",
AQ1569="AKTIVCO DEFAUT GE &amp; POWER Cabinet","PASSIVE",
AQ1569="AKTIVCO Coupure ENEO &amp; Baisse de tension","PASSIVE",
AQ1569="Coupure ENEO &amp; Baisse de tension","PASSIVE",
AQ1569="Defaut GE &amp; POWER Cabinet","PASSIVE",
AQ1569="Sharing","PASSIVE",
AQ1569="Sites strategiques &amp; DataCenter","PASSIVE",
AQ1569="Exclu","Exclu",
AQ1569="SAT","ACTIVE",
AQ1569="SPARE-ISSUE","SPARE-ISSUE",
AQ1569="Fiber CAmtel","ACTIVE",
AQ1569="Fiber AOF","ACTIVE",
AQ1569="Projet OCM (HUAWEI)","PLANNED WORKS",
AQ1569="Projet OCM (NOKIA)","PLANNED WORKS",
AQ1569="ACCESS-ISSUE","ACCESS-ISSUE",
AQ1569="Projet OCM (ZTE, NOKIA, autres projets)","PLANNED WORKS",
AQ1569="No root CAuse","No root cause",
AQ1569="ODU HS","ACTIVE",
AQ1569="IP &amp; VLAN","ACTIVE",
AQ1569="Warehouse HUAWEI","SPARE-ISSUE",
AQ1569="SPARE-HS","SPARE-ISSUE",
AQ1569="Power Telco","ACTIVE", AQ1569="no impacts","no impacts"
),"")</f>
        <v>No root cause</v>
      </c>
      <c r="AS1569" s="92" t="s">
        <v>5537</v>
      </c>
      <c r="AT1569" s="98" t="s">
        <v>2775</v>
      </c>
      <c r="AV1569" s="17" t="s">
        <v>5537</v>
      </c>
      <c r="AW1569" s="7" t="s">
        <v>5537</v>
      </c>
      <c r="AX1569" s="6" t="s">
        <v>5537</v>
      </c>
      <c r="AY1569" s="7"/>
      <c r="AZ1569" s="3" t="s">
        <v>5537</v>
      </c>
      <c r="BA1569" s="18" t="s">
        <v>5537</v>
      </c>
      <c r="BB1569" s="18" t="s">
        <v>5537</v>
      </c>
      <c r="BC1569" s="18" t="s">
        <v>5537</v>
      </c>
      <c r="BD1569" s="18" t="s">
        <v>5537</v>
      </c>
      <c r="BE1569" s="18" t="s">
        <v>5537</v>
      </c>
      <c r="BF1569" s="18" t="s">
        <v>5537</v>
      </c>
      <c r="BG1569" s="18" t="s">
        <v>5537</v>
      </c>
      <c r="BH1569" s="18" t="s">
        <v>5537</v>
      </c>
      <c r="BI1569" s="18" t="s">
        <v>5537</v>
      </c>
      <c r="BJ1569" s="18" t="s">
        <v>5537</v>
      </c>
      <c r="BK1569" s="18" t="s">
        <v>5537</v>
      </c>
      <c r="BL1569" s="9" t="s">
        <v>5537</v>
      </c>
      <c r="BM1569" s="14" t="s">
        <v>5537</v>
      </c>
      <c r="BN1569" s="14" t="s">
        <v>5537</v>
      </c>
      <c r="BO1569" s="14" t="str">
        <f>_xlfn.XLOOKUP(B1569,'[4]cell downs 18042026 17h'!$B:$B,'[4]cell downs 18042026 17h'!$B:$B,"")</f>
        <v/>
      </c>
      <c r="BP1569" s="14" t="str">
        <f>_xlfn.XLOOKUP(B1569,'[5]Cells Huawei 19042026 15h'!$B:$B,'[5]Cells Huawei 19042026 15h'!$B:$B,"")</f>
        <v/>
      </c>
      <c r="BQ1569" s="9" t="str">
        <f>_xlfn.XLOOKUP(B1569,'[6]cells down 19042026 9H40'!$B:$B,'[6]cells down 19042026 9H40'!$B:$B,"")</f>
        <v/>
      </c>
      <c r="BR1569" s="9" t="s">
        <v>2775</v>
      </c>
      <c r="BS1569" s="9" t="s">
        <v>12</v>
      </c>
      <c r="BT1569" s="108"/>
    </row>
    <row r="1570" spans="1:72" s="9" customFormat="1" x14ac:dyDescent="0.35">
      <c r="A1570" s="2" t="s">
        <v>1390</v>
      </c>
      <c r="B1570" s="8" t="s">
        <v>1391</v>
      </c>
      <c r="C1570" s="3" t="str">
        <f>_xlfn.XLOOKUP(B1570,'[1]daily break down'!$D:$D,'[1]daily break down'!$E:$E,"")</f>
        <v>CENTRE</v>
      </c>
      <c r="D1570" s="1"/>
      <c r="E1570" s="1"/>
      <c r="F1570" s="3" t="s">
        <v>69</v>
      </c>
      <c r="G1570" s="1" t="s">
        <v>1392</v>
      </c>
      <c r="H1570" s="33" t="str">
        <f>_xlfn.XLOOKUP(B1570,[2]CALCULATION!$B:$B,[2]CALCULATION!$H:$H,"")</f>
        <v>NOKIA</v>
      </c>
      <c r="I1570" s="28">
        <v>0.20976555317945933</v>
      </c>
      <c r="J1570" s="28">
        <v>0</v>
      </c>
      <c r="K1570" s="28">
        <v>0</v>
      </c>
      <c r="L1570" s="28">
        <v>0</v>
      </c>
      <c r="M1570" s="28">
        <v>0</v>
      </c>
      <c r="N1570" s="28">
        <v>0</v>
      </c>
      <c r="O1570" s="28">
        <v>0</v>
      </c>
      <c r="P1570" s="28">
        <v>0</v>
      </c>
      <c r="Q1570" s="28">
        <v>0</v>
      </c>
      <c r="R1570" s="28">
        <v>0</v>
      </c>
      <c r="S1570" s="93">
        <v>0</v>
      </c>
      <c r="T1570" s="93">
        <f>_xlfn.XLOOKUP(B1570,'[3]Nur des jours'!$B:$B,'[3]Nur des jours'!$U:$U,"")</f>
        <v>0</v>
      </c>
      <c r="U1570" s="93">
        <v>0</v>
      </c>
      <c r="V1570" s="93">
        <v>0</v>
      </c>
      <c r="W1570" s="93">
        <v>0</v>
      </c>
      <c r="X1570" s="93">
        <v>0</v>
      </c>
      <c r="Y1570" s="93">
        <v>0</v>
      </c>
      <c r="Z1570" s="93">
        <v>0</v>
      </c>
      <c r="AA1570" s="93">
        <v>0</v>
      </c>
      <c r="AB1570" s="93">
        <v>0</v>
      </c>
      <c r="AC1570" s="93">
        <f>_xlfn.XLOOKUP(B1570,'[3]Nur des jours'!$B:$B,'[3]Nur des jours'!$N:$N,"")</f>
        <v>0</v>
      </c>
      <c r="AD1570" s="93">
        <v>0</v>
      </c>
      <c r="AE1570" s="93">
        <v>0</v>
      </c>
      <c r="AF1570" s="93">
        <v>0</v>
      </c>
      <c r="AG1570" s="93"/>
      <c r="AH1570" s="93">
        <v>0</v>
      </c>
      <c r="AI1570" s="93">
        <v>0</v>
      </c>
      <c r="AJ1570" s="93">
        <v>0</v>
      </c>
      <c r="AK1570" s="93">
        <v>0</v>
      </c>
      <c r="AL1570" s="93">
        <v>0</v>
      </c>
      <c r="AM1570" s="49" t="s">
        <v>5559</v>
      </c>
      <c r="AN1570" s="49"/>
      <c r="AO1570" s="48" t="str" cm="1">
        <f t="array" ref="AO1570">IFERROR(_xlfn.IFS(
AQ1570="MPR ISSUE","PDH",
AQ1570="BSS Hardware Issue","BSS",
AQ1570="Sites strategiques, MLL, Pylone, etc.","ENVTECH",
AQ1570="AKTIVCO DEFAUT GE &amp; POWER Cabinet","AKTIVCO",
AQ1570="AKTIVCO Coupure ENEO &amp; Baisse de tension","AKTIVCO GRID ONLY",
AQ1570="Coupure ENEO &amp; Baisse de tension","IHS GRID ONLY",
AQ1570="Defaut GE &amp; POWER Cabinet","IHS",
AQ1570="Sharing","Partners",
AQ1570="Sites strategiques &amp; DataCenter","SST &amp; DC",
AQ1570="Exclu","Exclu",
AQ1570="SAT","SAT",
AQ1570="SPARE-ISSUE","SPARE-ISSUE",
AQ1570="Fiber CAmtel","TRANS_FO_CAMTEL",
AQ1570="Fiber AOF","Fiber AOF",
AQ1570="Projet OCM (HUAWEI)","TRAVAUX-HUAWEI",
AQ1570="Projet OCM (NOKIA)","TRAVAUX-NOKIA",
AQ1570="ACCESS-ISSUE","ACCESS-ISSUE",
AQ1570="Projet OCM (ZTE, NOKIA, autres projets)","TRAVAUX OCM",
AQ1570="No root CAuse","No root cause",
AQ1570="ODU HS","PDH",
AQ1570="IP &amp; VLAN","PDH",
AQ1570="Warehouse HUAWEI","SPARE-ISSUE",
AQ1570="SPARE-HS","SPARE-ISSUE",
AQ1570="Power Telco","BSS",AQ1570="no impacts","no impacts"
),"")</f>
        <v>No root cause</v>
      </c>
      <c r="AP1570" s="48" t="str" cm="1">
        <f t="array" ref="AP1570">IFERROR(_xlfn.IFS(
AQ1570="MPR ISSUE","TX ISSUE",
AQ1570="BSS Hardware Issue","RAN ISSUE",
AQ1570="Sites strategiques, MLL, Pylone, etc.","ENVTECH",
AQ1570="AKTIVCO DEFAUT GE &amp; POWER Cabinet","POWER ISSUE",
AQ1570="AKTIVCO Coupure ENEO &amp; Baisse de tension","POWER ISSUE",
AQ1570="Coupure ENEO &amp; Baisse de tension","POWER ISSUE",
AQ1570="Defaut GE &amp; POWER Cabinet","POWER ISSUE",
AQ1570="Sharing","POWER ISSUE",
AQ1570="Sites strategiques &amp; DataCenter","POWER ISSUE",
AQ1570="Exclu","Exclu",
AQ1570="SAT","TX ISSUE",
AQ1570="SPARE-ISSUE","SPARE-ISSUE",
AQ1570="Fiber CAmtel","TX ISSUE",
AQ1570="Fiber AOF","TX ISSUE",
AQ1570="Projet OCM (HUAWEI)","TRAVAUX-HUAWEI",
AQ1570="Projet OCM (NOKIA)","TRAVAUX -NOKIA",
AQ1570="ACCESS-ISSUE","ACCESS-ISSUE",
AQ1570="Projet OCM (ZTE, NOKIA, autres projets)","TRAVAUX OCM",
AQ1570="No root CAuse","No root cause",
AQ1570="ODU HS","TX ISSUE",
AQ1570="IP &amp; VLAN","TX ISSUE",
AQ1570="Warehouse HUAWEI","SPARE-ISSUE",
AQ1570="SPARE-HS","SPARE-ISSUE",
AQ1570="Power Telco","RAN ISSUE",AQ1570="no impacts","no impacts"
),"")</f>
        <v>No root cause</v>
      </c>
      <c r="AQ1570" s="67" t="s">
        <v>5344</v>
      </c>
      <c r="AR1570" s="48" t="str" cm="1">
        <f t="array" ref="AR1570">IFERROR(_xlfn.IFS(
AQ1570="MPR ISSUE","ACTIVE",
AQ1570="BSS Hardware Issue","ACTIVE",
AQ1570="Sites strategiques, MLL, Pylone, etc.","PASSIVE",
AQ1570="AKTIVCO DEFAUT GE &amp; POWER Cabinet","PASSIVE",
AQ1570="AKTIVCO Coupure ENEO &amp; Baisse de tension","PASSIVE",
AQ1570="Coupure ENEO &amp; Baisse de tension","PASSIVE",
AQ1570="Defaut GE &amp; POWER Cabinet","PASSIVE",
AQ1570="Sharing","PASSIVE",
AQ1570="Sites strategiques &amp; DataCenter","PASSIVE",
AQ1570="Exclu","Exclu",
AQ1570="SAT","ACTIVE",
AQ1570="SPARE-ISSUE","SPARE-ISSUE",
AQ1570="Fiber CAmtel","ACTIVE",
AQ1570="Fiber AOF","ACTIVE",
AQ1570="Projet OCM (HUAWEI)","PLANNED WORKS",
AQ1570="Projet OCM (NOKIA)","PLANNED WORKS",
AQ1570="ACCESS-ISSUE","ACCESS-ISSUE",
AQ1570="Projet OCM (ZTE, NOKIA, autres projets)","PLANNED WORKS",
AQ1570="No root CAuse","No root cause",
AQ1570="ODU HS","ACTIVE",
AQ1570="IP &amp; VLAN","ACTIVE",
AQ1570="Warehouse HUAWEI","SPARE-ISSUE",
AQ1570="SPARE-HS","SPARE-ISSUE",
AQ1570="Power Telco","ACTIVE", AQ1570="no impacts","no impacts"
),"")</f>
        <v>No root cause</v>
      </c>
      <c r="AS1570" s="92" t="s">
        <v>5537</v>
      </c>
      <c r="AT1570" s="98" t="s">
        <v>1391</v>
      </c>
      <c r="AV1570" s="17" t="s">
        <v>5537</v>
      </c>
      <c r="AW1570" s="7" t="s">
        <v>5537</v>
      </c>
      <c r="AX1570" s="6" t="s">
        <v>5537</v>
      </c>
      <c r="AY1570" s="7"/>
      <c r="AZ1570" s="3" t="s">
        <v>5537</v>
      </c>
      <c r="BA1570" s="18" t="s">
        <v>5537</v>
      </c>
      <c r="BB1570" s="18" t="s">
        <v>5537</v>
      </c>
      <c r="BC1570" s="18" t="s">
        <v>5537</v>
      </c>
      <c r="BD1570" s="18" t="s">
        <v>5537</v>
      </c>
      <c r="BE1570" s="18" t="s">
        <v>5537</v>
      </c>
      <c r="BF1570" s="18" t="s">
        <v>5537</v>
      </c>
      <c r="BG1570" s="18" t="s">
        <v>5537</v>
      </c>
      <c r="BH1570" s="18" t="s">
        <v>5537</v>
      </c>
      <c r="BI1570" s="18" t="s">
        <v>5537</v>
      </c>
      <c r="BJ1570" s="18" t="s">
        <v>5537</v>
      </c>
      <c r="BK1570" s="18" t="s">
        <v>5537</v>
      </c>
      <c r="BL1570" s="9" t="s">
        <v>5537</v>
      </c>
      <c r="BM1570" s="14" t="s">
        <v>5537</v>
      </c>
      <c r="BN1570" s="14" t="s">
        <v>5537</v>
      </c>
      <c r="BO1570" s="14" t="str">
        <f>_xlfn.XLOOKUP(B1570,'[4]cell downs 18042026 17h'!$B:$B,'[4]cell downs 18042026 17h'!$B:$B,"")</f>
        <v/>
      </c>
      <c r="BP1570" s="14" t="str">
        <f>_xlfn.XLOOKUP(B1570,'[5]Cells Huawei 19042026 15h'!$B:$B,'[5]Cells Huawei 19042026 15h'!$B:$B,"")</f>
        <v/>
      </c>
      <c r="BQ1570" s="9" t="str">
        <f>_xlfn.XLOOKUP(B1570,'[6]cells down 19042026 9H40'!$B:$B,'[6]cells down 19042026 9H40'!$B:$B,"")</f>
        <v/>
      </c>
      <c r="BR1570" s="9" t="s">
        <v>5537</v>
      </c>
      <c r="BS1570" s="9" t="s">
        <v>5459</v>
      </c>
      <c r="BT1570" s="108"/>
    </row>
    <row r="1571" spans="1:72" s="9" customFormat="1" x14ac:dyDescent="0.35">
      <c r="A1571" s="1" t="s">
        <v>4535</v>
      </c>
      <c r="B1571" s="8" t="s">
        <v>4536</v>
      </c>
      <c r="C1571" s="3" t="str">
        <f>_xlfn.XLOOKUP(B1571,'[1]daily break down'!$D:$D,'[1]daily break down'!$E:$E,"")</f>
        <v>Yaounde</v>
      </c>
      <c r="D1571" s="1" t="s">
        <v>11</v>
      </c>
      <c r="E1571" s="1" t="s">
        <v>12</v>
      </c>
      <c r="F1571" s="3" t="s">
        <v>37</v>
      </c>
      <c r="G1571" s="1" t="s">
        <v>38</v>
      </c>
      <c r="H1571" s="34" t="str">
        <f>_xlfn.XLOOKUP(B1571,[2]CALCULATION!$B:$B,[2]CALCULATION!$H:$H,"")</f>
        <v>ZTE</v>
      </c>
      <c r="I1571" s="28">
        <v>0</v>
      </c>
      <c r="J1571" s="28">
        <v>0</v>
      </c>
      <c r="K1571" s="28">
        <v>0</v>
      </c>
      <c r="L1571" s="28">
        <v>0</v>
      </c>
      <c r="M1571" s="28">
        <v>0</v>
      </c>
      <c r="N1571" s="28">
        <v>0</v>
      </c>
      <c r="O1571" s="28">
        <v>0</v>
      </c>
      <c r="P1571" s="28">
        <v>0</v>
      </c>
      <c r="Q1571" s="28">
        <v>0</v>
      </c>
      <c r="R1571" s="28">
        <v>0</v>
      </c>
      <c r="S1571" s="93">
        <v>0</v>
      </c>
      <c r="T1571" s="93">
        <f>_xlfn.XLOOKUP(B1571,'[3]Nur des jours'!$B:$B,'[3]Nur des jours'!$U:$U,"")</f>
        <v>0</v>
      </c>
      <c r="U1571" s="93">
        <v>0</v>
      </c>
      <c r="V1571" s="93">
        <v>0</v>
      </c>
      <c r="W1571" s="93">
        <v>0</v>
      </c>
      <c r="X1571" s="93">
        <v>0</v>
      </c>
      <c r="Y1571" s="93">
        <v>0</v>
      </c>
      <c r="Z1571" s="93">
        <v>0</v>
      </c>
      <c r="AA1571" s="93">
        <v>0</v>
      </c>
      <c r="AB1571" s="93">
        <v>0</v>
      </c>
      <c r="AC1571" s="93">
        <f>_xlfn.XLOOKUP(B1571,'[3]Nur des jours'!$B:$B,'[3]Nur des jours'!$N:$N,"")</f>
        <v>0</v>
      </c>
      <c r="AD1571" s="93">
        <v>0</v>
      </c>
      <c r="AE1571" s="93">
        <v>0</v>
      </c>
      <c r="AF1571" s="93">
        <v>0</v>
      </c>
      <c r="AG1571" s="93"/>
      <c r="AH1571" s="93">
        <v>0</v>
      </c>
      <c r="AI1571" s="93">
        <v>0</v>
      </c>
      <c r="AJ1571" s="93">
        <v>0</v>
      </c>
      <c r="AK1571" s="93">
        <v>0</v>
      </c>
      <c r="AL1571" s="93">
        <v>0</v>
      </c>
      <c r="AM1571" s="49" t="s">
        <v>5559</v>
      </c>
      <c r="AN1571" s="49"/>
      <c r="AO1571" s="48" t="str" cm="1">
        <f t="array" ref="AO1571">IFERROR(_xlfn.IFS(
AQ1571="MPR ISSUE","PDH",
AQ1571="BSS Hardware Issue","BSS",
AQ1571="Sites strategiques, MLL, Pylone, etc.","ENVTECH",
AQ1571="AKTIVCO DEFAUT GE &amp; POWER Cabinet","AKTIVCO",
AQ1571="AKTIVCO Coupure ENEO &amp; Baisse de tension","AKTIVCO GRID ONLY",
AQ1571="Coupure ENEO &amp; Baisse de tension","IHS GRID ONLY",
AQ1571="Defaut GE &amp; POWER Cabinet","IHS",
AQ1571="Sharing","Partners",
AQ1571="Sites strategiques &amp; DataCenter","SST &amp; DC",
AQ1571="Exclu","Exclu",
AQ1571="SAT","SAT",
AQ1571="SPARE-ISSUE","SPARE-ISSUE",
AQ1571="Fiber CAmtel","TRANS_FO_CAMTEL",
AQ1571="Fiber AOF","Fiber AOF",
AQ1571="Projet OCM (HUAWEI)","TRAVAUX-HUAWEI",
AQ1571="Projet OCM (NOKIA)","TRAVAUX-NOKIA",
AQ1571="ACCESS-ISSUE","ACCESS-ISSUE",
AQ1571="Projet OCM (ZTE, NOKIA, autres projets)","TRAVAUX OCM",
AQ1571="No root CAuse","No root cause",
AQ1571="ODU HS","PDH",
AQ1571="IP &amp; VLAN","PDH",
AQ1571="Warehouse HUAWEI","SPARE-ISSUE",
AQ1571="SPARE-HS","SPARE-ISSUE",
AQ1571="Power Telco","BSS",AQ1571="no impacts","no impacts"
),"")</f>
        <v>No root cause</v>
      </c>
      <c r="AP1571" s="48" t="str" cm="1">
        <f t="array" ref="AP1571">IFERROR(_xlfn.IFS(
AQ1571="MPR ISSUE","TX ISSUE",
AQ1571="BSS Hardware Issue","RAN ISSUE",
AQ1571="Sites strategiques, MLL, Pylone, etc.","ENVTECH",
AQ1571="AKTIVCO DEFAUT GE &amp; POWER Cabinet","POWER ISSUE",
AQ1571="AKTIVCO Coupure ENEO &amp; Baisse de tension","POWER ISSUE",
AQ1571="Coupure ENEO &amp; Baisse de tension","POWER ISSUE",
AQ1571="Defaut GE &amp; POWER Cabinet","POWER ISSUE",
AQ1571="Sharing","POWER ISSUE",
AQ1571="Sites strategiques &amp; DataCenter","POWER ISSUE",
AQ1571="Exclu","Exclu",
AQ1571="SAT","TX ISSUE",
AQ1571="SPARE-ISSUE","SPARE-ISSUE",
AQ1571="Fiber CAmtel","TX ISSUE",
AQ1571="Fiber AOF","TX ISSUE",
AQ1571="Projet OCM (HUAWEI)","TRAVAUX-HUAWEI",
AQ1571="Projet OCM (NOKIA)","TRAVAUX -NOKIA",
AQ1571="ACCESS-ISSUE","ACCESS-ISSUE",
AQ1571="Projet OCM (ZTE, NOKIA, autres projets)","TRAVAUX OCM",
AQ1571="No root CAuse","No root cause",
AQ1571="ODU HS","TX ISSUE",
AQ1571="IP &amp; VLAN","TX ISSUE",
AQ1571="Warehouse HUAWEI","SPARE-ISSUE",
AQ1571="SPARE-HS","SPARE-ISSUE",
AQ1571="Power Telco","RAN ISSUE",AQ1571="no impacts","no impacts"
),"")</f>
        <v>No root cause</v>
      </c>
      <c r="AQ1571" s="127" t="s">
        <v>5344</v>
      </c>
      <c r="AR1571" s="48" t="str" cm="1">
        <f t="array" ref="AR1571">IFERROR(_xlfn.IFS(
AQ1571="MPR ISSUE","ACTIVE",
AQ1571="BSS Hardware Issue","ACTIVE",
AQ1571="Sites strategiques, MLL, Pylone, etc.","PASSIVE",
AQ1571="AKTIVCO DEFAUT GE &amp; POWER Cabinet","PASSIVE",
AQ1571="AKTIVCO Coupure ENEO &amp; Baisse de tension","PASSIVE",
AQ1571="Coupure ENEO &amp; Baisse de tension","PASSIVE",
AQ1571="Defaut GE &amp; POWER Cabinet","PASSIVE",
AQ1571="Sharing","PASSIVE",
AQ1571="Sites strategiques &amp; DataCenter","PASSIVE",
AQ1571="Exclu","Exclu",
AQ1571="SAT","ACTIVE",
AQ1571="SPARE-ISSUE","SPARE-ISSUE",
AQ1571="Fiber CAmtel","ACTIVE",
AQ1571="Fiber AOF","ACTIVE",
AQ1571="Projet OCM (HUAWEI)","PLANNED WORKS",
AQ1571="Projet OCM (NOKIA)","PLANNED WORKS",
AQ1571="ACCESS-ISSUE","ACCESS-ISSUE",
AQ1571="Projet OCM (ZTE, NOKIA, autres projets)","PLANNED WORKS",
AQ1571="No root CAuse","No root cause",
AQ1571="ODU HS","ACTIVE",
AQ1571="IP &amp; VLAN","ACTIVE",
AQ1571="Warehouse HUAWEI","SPARE-ISSUE",
AQ1571="SPARE-HS","SPARE-ISSUE",
AQ1571="Power Telco","ACTIVE", AQ1571="no impacts","no impacts"
),"")</f>
        <v>No root cause</v>
      </c>
      <c r="AS1571" s="92" t="s">
        <v>5537</v>
      </c>
      <c r="AT1571" s="98" t="s">
        <v>4536</v>
      </c>
      <c r="AV1571" s="17" t="s">
        <v>5537</v>
      </c>
      <c r="AW1571" s="7" t="s">
        <v>5537</v>
      </c>
      <c r="AX1571" s="6" t="s">
        <v>5537</v>
      </c>
      <c r="AY1571" s="7"/>
      <c r="AZ1571" s="3" t="s">
        <v>5537</v>
      </c>
      <c r="BA1571" s="18" t="s">
        <v>5537</v>
      </c>
      <c r="BB1571" s="18" t="s">
        <v>5537</v>
      </c>
      <c r="BC1571" s="18" t="s">
        <v>5537</v>
      </c>
      <c r="BD1571" s="18" t="s">
        <v>5537</v>
      </c>
      <c r="BE1571" s="18" t="s">
        <v>5537</v>
      </c>
      <c r="BF1571" s="18" t="s">
        <v>5537</v>
      </c>
      <c r="BG1571" s="18" t="s">
        <v>5537</v>
      </c>
      <c r="BH1571" s="18" t="s">
        <v>5537</v>
      </c>
      <c r="BI1571" s="18" t="s">
        <v>5537</v>
      </c>
      <c r="BJ1571" s="18" t="s">
        <v>5537</v>
      </c>
      <c r="BK1571" s="18" t="s">
        <v>5537</v>
      </c>
      <c r="BL1571" s="9" t="s">
        <v>5537</v>
      </c>
      <c r="BM1571" s="14" t="s">
        <v>5537</v>
      </c>
      <c r="BN1571" s="14" t="s">
        <v>5537</v>
      </c>
      <c r="BO1571" s="14" t="str">
        <f>_xlfn.XLOOKUP(B1571,'[4]cell downs 18042026 17h'!$B:$B,'[4]cell downs 18042026 17h'!$B:$B,"")</f>
        <v/>
      </c>
      <c r="BP1571" s="14" t="str">
        <f>_xlfn.XLOOKUP(B1571,'[5]Cells Huawei 19042026 15h'!$B:$B,'[5]Cells Huawei 19042026 15h'!$B:$B,"")</f>
        <v/>
      </c>
      <c r="BQ1571" s="9" t="str">
        <f>_xlfn.XLOOKUP(B1571,'[6]cells down 19042026 9H40'!$B:$B,'[6]cells down 19042026 9H40'!$B:$B,"")</f>
        <v/>
      </c>
      <c r="BR1571" s="9" t="s">
        <v>4536</v>
      </c>
      <c r="BS1571" s="9" t="s">
        <v>5537</v>
      </c>
      <c r="BT1571" s="108"/>
    </row>
    <row r="1572" spans="1:72" s="9" customFormat="1" x14ac:dyDescent="0.35">
      <c r="A1572" s="1" t="s">
        <v>4618</v>
      </c>
      <c r="B1572" s="8" t="s">
        <v>4619</v>
      </c>
      <c r="C1572" s="3" t="str">
        <f>_xlfn.XLOOKUP(B1572,'[1]daily break down'!$D:$D,'[1]daily break down'!$E:$E,"")</f>
        <v>Yaounde</v>
      </c>
      <c r="D1572" s="1" t="s">
        <v>11</v>
      </c>
      <c r="E1572" s="1" t="s">
        <v>145</v>
      </c>
      <c r="F1572" s="3" t="s">
        <v>37</v>
      </c>
      <c r="G1572" s="1" t="s">
        <v>38</v>
      </c>
      <c r="H1572" s="34" t="str">
        <f>_xlfn.XLOOKUP(B1572,[2]CALCULATION!$B:$B,[2]CALCULATION!$H:$H,"")</f>
        <v>ZTE</v>
      </c>
      <c r="I1572" s="28">
        <v>0</v>
      </c>
      <c r="J1572" s="28">
        <v>0</v>
      </c>
      <c r="K1572" s="28">
        <v>0</v>
      </c>
      <c r="L1572" s="28">
        <v>0</v>
      </c>
      <c r="M1572" s="28">
        <v>0</v>
      </c>
      <c r="N1572" s="28">
        <v>0</v>
      </c>
      <c r="O1572" s="28">
        <v>0</v>
      </c>
      <c r="P1572" s="28">
        <v>0</v>
      </c>
      <c r="Q1572" s="28">
        <v>0</v>
      </c>
      <c r="R1572" s="28">
        <v>0</v>
      </c>
      <c r="S1572" s="93">
        <v>0</v>
      </c>
      <c r="T1572" s="93">
        <f>_xlfn.XLOOKUP(B1572,'[3]Nur des jours'!$B:$B,'[3]Nur des jours'!$U:$U,"")</f>
        <v>0</v>
      </c>
      <c r="U1572" s="93">
        <v>0</v>
      </c>
      <c r="V1572" s="93">
        <v>0</v>
      </c>
      <c r="W1572" s="93">
        <v>0</v>
      </c>
      <c r="X1572" s="93">
        <v>0</v>
      </c>
      <c r="Y1572" s="93">
        <v>0</v>
      </c>
      <c r="Z1572" s="93">
        <v>0</v>
      </c>
      <c r="AA1572" s="93">
        <v>0</v>
      </c>
      <c r="AB1572" s="93">
        <v>0</v>
      </c>
      <c r="AC1572" s="93">
        <f>_xlfn.XLOOKUP(B1572,'[3]Nur des jours'!$B:$B,'[3]Nur des jours'!$N:$N,"")</f>
        <v>0</v>
      </c>
      <c r="AD1572" s="93">
        <v>0</v>
      </c>
      <c r="AE1572" s="93">
        <v>0</v>
      </c>
      <c r="AF1572" s="93">
        <v>0</v>
      </c>
      <c r="AG1572" s="93"/>
      <c r="AH1572" s="93">
        <v>0</v>
      </c>
      <c r="AI1572" s="93">
        <v>0</v>
      </c>
      <c r="AJ1572" s="93">
        <v>0</v>
      </c>
      <c r="AK1572" s="93">
        <v>0</v>
      </c>
      <c r="AL1572" s="93">
        <v>0</v>
      </c>
      <c r="AM1572" s="49" t="s">
        <v>5559</v>
      </c>
      <c r="AN1572" s="49"/>
      <c r="AO1572" s="48" t="str" cm="1">
        <f t="array" ref="AO1572">IFERROR(_xlfn.IFS(
AQ1572="MPR ISSUE","PDH",
AQ1572="BSS Hardware Issue","BSS",
AQ1572="Sites strategiques, MLL, Pylone, etc.","ENVTECH",
AQ1572="AKTIVCO DEFAUT GE &amp; POWER Cabinet","AKTIVCO",
AQ1572="AKTIVCO Coupure ENEO &amp; Baisse de tension","AKTIVCO GRID ONLY",
AQ1572="Coupure ENEO &amp; Baisse de tension","IHS GRID ONLY",
AQ1572="Defaut GE &amp; POWER Cabinet","IHS",
AQ1572="Sharing","Partners",
AQ1572="Sites strategiques &amp; DataCenter","SST &amp; DC",
AQ1572="Exclu","Exclu",
AQ1572="SAT","SAT",
AQ1572="SPARE-ISSUE","SPARE-ISSUE",
AQ1572="Fiber CAmtel","TRANS_FO_CAMTEL",
AQ1572="Fiber AOF","Fiber AOF",
AQ1572="Projet OCM (HUAWEI)","TRAVAUX-HUAWEI",
AQ1572="Projet OCM (NOKIA)","TRAVAUX-NOKIA",
AQ1572="ACCESS-ISSUE","ACCESS-ISSUE",
AQ1572="Projet OCM (ZTE, NOKIA, autres projets)","TRAVAUX OCM",
AQ1572="No root CAuse","No root cause",
AQ1572="ODU HS","PDH",
AQ1572="IP &amp; VLAN","PDH",
AQ1572="Warehouse HUAWEI","SPARE-ISSUE",
AQ1572="SPARE-HS","SPARE-ISSUE",
AQ1572="Power Telco","BSS",AQ1572="no impacts","no impacts"
),"")</f>
        <v>No root cause</v>
      </c>
      <c r="AP1572" s="48" t="str" cm="1">
        <f t="array" ref="AP1572">IFERROR(_xlfn.IFS(
AQ1572="MPR ISSUE","TX ISSUE",
AQ1572="BSS Hardware Issue","RAN ISSUE",
AQ1572="Sites strategiques, MLL, Pylone, etc.","ENVTECH",
AQ1572="AKTIVCO DEFAUT GE &amp; POWER Cabinet","POWER ISSUE",
AQ1572="AKTIVCO Coupure ENEO &amp; Baisse de tension","POWER ISSUE",
AQ1572="Coupure ENEO &amp; Baisse de tension","POWER ISSUE",
AQ1572="Defaut GE &amp; POWER Cabinet","POWER ISSUE",
AQ1572="Sharing","POWER ISSUE",
AQ1572="Sites strategiques &amp; DataCenter","POWER ISSUE",
AQ1572="Exclu","Exclu",
AQ1572="SAT","TX ISSUE",
AQ1572="SPARE-ISSUE","SPARE-ISSUE",
AQ1572="Fiber CAmtel","TX ISSUE",
AQ1572="Fiber AOF","TX ISSUE",
AQ1572="Projet OCM (HUAWEI)","TRAVAUX-HUAWEI",
AQ1572="Projet OCM (NOKIA)","TRAVAUX -NOKIA",
AQ1572="ACCESS-ISSUE","ACCESS-ISSUE",
AQ1572="Projet OCM (ZTE, NOKIA, autres projets)","TRAVAUX OCM",
AQ1572="No root CAuse","No root cause",
AQ1572="ODU HS","TX ISSUE",
AQ1572="IP &amp; VLAN","TX ISSUE",
AQ1572="Warehouse HUAWEI","SPARE-ISSUE",
AQ1572="SPARE-HS","SPARE-ISSUE",
AQ1572="Power Telco","RAN ISSUE",AQ1572="no impacts","no impacts"
),"")</f>
        <v>No root cause</v>
      </c>
      <c r="AQ1572" s="127" t="s">
        <v>5344</v>
      </c>
      <c r="AR1572" s="48" t="str" cm="1">
        <f t="array" ref="AR1572">IFERROR(_xlfn.IFS(
AQ1572="MPR ISSUE","ACTIVE",
AQ1572="BSS Hardware Issue","ACTIVE",
AQ1572="Sites strategiques, MLL, Pylone, etc.","PASSIVE",
AQ1572="AKTIVCO DEFAUT GE &amp; POWER Cabinet","PASSIVE",
AQ1572="AKTIVCO Coupure ENEO &amp; Baisse de tension","PASSIVE",
AQ1572="Coupure ENEO &amp; Baisse de tension","PASSIVE",
AQ1572="Defaut GE &amp; POWER Cabinet","PASSIVE",
AQ1572="Sharing","PASSIVE",
AQ1572="Sites strategiques &amp; DataCenter","PASSIVE",
AQ1572="Exclu","Exclu",
AQ1572="SAT","ACTIVE",
AQ1572="SPARE-ISSUE","SPARE-ISSUE",
AQ1572="Fiber CAmtel","ACTIVE",
AQ1572="Fiber AOF","ACTIVE",
AQ1572="Projet OCM (HUAWEI)","PLANNED WORKS",
AQ1572="Projet OCM (NOKIA)","PLANNED WORKS",
AQ1572="ACCESS-ISSUE","ACCESS-ISSUE",
AQ1572="Projet OCM (ZTE, NOKIA, autres projets)","PLANNED WORKS",
AQ1572="No root CAuse","No root cause",
AQ1572="ODU HS","ACTIVE",
AQ1572="IP &amp; VLAN","ACTIVE",
AQ1572="Warehouse HUAWEI","SPARE-ISSUE",
AQ1572="SPARE-HS","SPARE-ISSUE",
AQ1572="Power Telco","ACTIVE", AQ1572="no impacts","no impacts"
),"")</f>
        <v>No root cause</v>
      </c>
      <c r="AS1572" s="92" t="s">
        <v>5537</v>
      </c>
      <c r="AT1572" s="98" t="s">
        <v>4619</v>
      </c>
      <c r="AV1572" s="17" t="s">
        <v>5537</v>
      </c>
      <c r="AW1572" s="7" t="s">
        <v>5537</v>
      </c>
      <c r="AX1572" s="6" t="s">
        <v>5537</v>
      </c>
      <c r="AY1572" s="7"/>
      <c r="AZ1572" s="3" t="s">
        <v>5537</v>
      </c>
      <c r="BA1572" s="18" t="s">
        <v>5537</v>
      </c>
      <c r="BB1572" s="18" t="s">
        <v>5537</v>
      </c>
      <c r="BC1572" s="18" t="s">
        <v>5537</v>
      </c>
      <c r="BD1572" s="18" t="s">
        <v>5537</v>
      </c>
      <c r="BE1572" s="18" t="s">
        <v>5537</v>
      </c>
      <c r="BF1572" s="18" t="s">
        <v>5537</v>
      </c>
      <c r="BG1572" s="18" t="s">
        <v>5537</v>
      </c>
      <c r="BH1572" s="18" t="s">
        <v>5537</v>
      </c>
      <c r="BI1572" s="18" t="s">
        <v>5537</v>
      </c>
      <c r="BJ1572" s="18" t="s">
        <v>5537</v>
      </c>
      <c r="BK1572" s="18" t="s">
        <v>5537</v>
      </c>
      <c r="BL1572" s="9" t="s">
        <v>5537</v>
      </c>
      <c r="BM1572" s="14" t="s">
        <v>5537</v>
      </c>
      <c r="BN1572" s="14" t="s">
        <v>5537</v>
      </c>
      <c r="BO1572" s="14" t="str">
        <f>_xlfn.XLOOKUP(B1572,'[4]cell downs 18042026 17h'!$B:$B,'[4]cell downs 18042026 17h'!$B:$B,"")</f>
        <v/>
      </c>
      <c r="BP1572" s="14" t="str">
        <f>_xlfn.XLOOKUP(B1572,'[5]Cells Huawei 19042026 15h'!$B:$B,'[5]Cells Huawei 19042026 15h'!$B:$B,"")</f>
        <v/>
      </c>
      <c r="BQ1572" s="9" t="str">
        <f>_xlfn.XLOOKUP(B1572,'[6]cells down 19042026 9H40'!$B:$B,'[6]cells down 19042026 9H40'!$B:$B,"")</f>
        <v/>
      </c>
      <c r="BR1572" s="9" t="s">
        <v>5537</v>
      </c>
      <c r="BS1572" s="9" t="s">
        <v>1129</v>
      </c>
      <c r="BT1572" s="108"/>
    </row>
    <row r="1573" spans="1:72" s="9" customFormat="1" ht="24" customHeight="1" x14ac:dyDescent="0.35">
      <c r="A1573" s="1" t="s">
        <v>3197</v>
      </c>
      <c r="B1573" s="8" t="s">
        <v>3198</v>
      </c>
      <c r="C1573" s="3" t="str">
        <f>_xlfn.XLOOKUP(B1573,'[1]daily break down'!$D:$D,'[1]daily break down'!$E:$E,"")</f>
        <v>Yaounde</v>
      </c>
      <c r="D1573" s="1" t="s">
        <v>11</v>
      </c>
      <c r="E1573" s="1" t="s">
        <v>12</v>
      </c>
      <c r="F1573" s="3" t="s">
        <v>37</v>
      </c>
      <c r="G1573" s="1" t="s">
        <v>38</v>
      </c>
      <c r="H1573" s="34" t="str">
        <f>_xlfn.XLOOKUP(B1573,[2]CALCULATION!$B:$B,[2]CALCULATION!$H:$H,"")</f>
        <v>ZTE</v>
      </c>
      <c r="I1573" s="28">
        <v>0</v>
      </c>
      <c r="J1573" s="28">
        <v>0</v>
      </c>
      <c r="K1573" s="28">
        <v>0</v>
      </c>
      <c r="L1573" s="28">
        <v>0</v>
      </c>
      <c r="M1573" s="28">
        <v>1.1664141219576867E-2</v>
      </c>
      <c r="N1573" s="28">
        <v>0</v>
      </c>
      <c r="O1573" s="28">
        <v>0</v>
      </c>
      <c r="P1573" s="28">
        <v>0</v>
      </c>
      <c r="Q1573" s="28">
        <v>0</v>
      </c>
      <c r="R1573" s="28">
        <v>0</v>
      </c>
      <c r="S1573" s="93">
        <v>0</v>
      </c>
      <c r="T1573" s="93">
        <f>_xlfn.XLOOKUP(B1573,'[3]Nur des jours'!$B:$B,'[3]Nur des jours'!$U:$U,"")</f>
        <v>0</v>
      </c>
      <c r="U1573" s="93">
        <v>0</v>
      </c>
      <c r="V1573" s="93">
        <v>0</v>
      </c>
      <c r="W1573" s="93">
        <v>0</v>
      </c>
      <c r="X1573" s="93">
        <v>0</v>
      </c>
      <c r="Y1573" s="93">
        <v>0</v>
      </c>
      <c r="Z1573" s="93">
        <v>0</v>
      </c>
      <c r="AA1573" s="93">
        <v>0</v>
      </c>
      <c r="AB1573" s="93">
        <v>0</v>
      </c>
      <c r="AC1573" s="93">
        <f>_xlfn.XLOOKUP(B1573,'[3]Nur des jours'!$B:$B,'[3]Nur des jours'!$N:$N,"")</f>
        <v>0</v>
      </c>
      <c r="AD1573" s="93">
        <v>0</v>
      </c>
      <c r="AE1573" s="93">
        <v>0</v>
      </c>
      <c r="AF1573" s="93">
        <v>0</v>
      </c>
      <c r="AG1573" s="93"/>
      <c r="AH1573" s="93">
        <v>0</v>
      </c>
      <c r="AI1573" s="93">
        <v>0</v>
      </c>
      <c r="AJ1573" s="93">
        <v>0</v>
      </c>
      <c r="AK1573" s="93">
        <v>0</v>
      </c>
      <c r="AL1573" s="93">
        <v>0</v>
      </c>
      <c r="AM1573" s="49" t="s">
        <v>5559</v>
      </c>
      <c r="AN1573" s="49"/>
      <c r="AO1573" s="48" t="str" cm="1">
        <f t="array" ref="AO1573">IFERROR(_xlfn.IFS(
AQ1573="MPR ISSUE","PDH",
AQ1573="BSS Hardware Issue","BSS",
AQ1573="Sites strategiques, MLL, Pylone, etc.","ENVTECH",
AQ1573="AKTIVCO DEFAUT GE &amp; POWER Cabinet","AKTIVCO",
AQ1573="AKTIVCO Coupure ENEO &amp; Baisse de tension","AKTIVCO GRID ONLY",
AQ1573="Coupure ENEO &amp; Baisse de tension","IHS GRID ONLY",
AQ1573="Defaut GE &amp; POWER Cabinet","IHS",
AQ1573="Sharing","Partners",
AQ1573="Sites strategiques &amp; DataCenter","SST &amp; DC",
AQ1573="Exclu","Exclu",
AQ1573="SAT","SAT",
AQ1573="SPARE-ISSUE","SPARE-ISSUE",
AQ1573="Fiber CAmtel","TRANS_FO_CAMTEL",
AQ1573="Fiber AOF","Fiber AOF",
AQ1573="Projet OCM (HUAWEI)","TRAVAUX-HUAWEI",
AQ1573="Projet OCM (NOKIA)","TRAVAUX-NOKIA",
AQ1573="ACCESS-ISSUE","ACCESS-ISSUE",
AQ1573="Projet OCM (ZTE, NOKIA, autres projets)","TRAVAUX OCM",
AQ1573="No root CAuse","No root cause",
AQ1573="ODU HS","PDH",
AQ1573="IP &amp; VLAN","PDH",
AQ1573="Warehouse HUAWEI","SPARE-ISSUE",
AQ1573="SPARE-HS","SPARE-ISSUE",
AQ1573="Power Telco","BSS",AQ1573="no impacts","no impacts"
),"")</f>
        <v>No root cause</v>
      </c>
      <c r="AP1573" s="48" t="str" cm="1">
        <f t="array" ref="AP1573">IFERROR(_xlfn.IFS(
AQ1573="MPR ISSUE","TX ISSUE",
AQ1573="BSS Hardware Issue","RAN ISSUE",
AQ1573="Sites strategiques, MLL, Pylone, etc.","ENVTECH",
AQ1573="AKTIVCO DEFAUT GE &amp; POWER Cabinet","POWER ISSUE",
AQ1573="AKTIVCO Coupure ENEO &amp; Baisse de tension","POWER ISSUE",
AQ1573="Coupure ENEO &amp; Baisse de tension","POWER ISSUE",
AQ1573="Defaut GE &amp; POWER Cabinet","POWER ISSUE",
AQ1573="Sharing","POWER ISSUE",
AQ1573="Sites strategiques &amp; DataCenter","POWER ISSUE",
AQ1573="Exclu","Exclu",
AQ1573="SAT","TX ISSUE",
AQ1573="SPARE-ISSUE","SPARE-ISSUE",
AQ1573="Fiber CAmtel","TX ISSUE",
AQ1573="Fiber AOF","TX ISSUE",
AQ1573="Projet OCM (HUAWEI)","TRAVAUX-HUAWEI",
AQ1573="Projet OCM (NOKIA)","TRAVAUX -NOKIA",
AQ1573="ACCESS-ISSUE","ACCESS-ISSUE",
AQ1573="Projet OCM (ZTE, NOKIA, autres projets)","TRAVAUX OCM",
AQ1573="No root CAuse","No root cause",
AQ1573="ODU HS","TX ISSUE",
AQ1573="IP &amp; VLAN","TX ISSUE",
AQ1573="Warehouse HUAWEI","SPARE-ISSUE",
AQ1573="SPARE-HS","SPARE-ISSUE",
AQ1573="Power Telco","RAN ISSUE",AQ1573="no impacts","no impacts"
),"")</f>
        <v>No root cause</v>
      </c>
      <c r="AQ1573" s="127" t="s">
        <v>5344</v>
      </c>
      <c r="AR1573" s="48" t="str" cm="1">
        <f t="array" ref="AR1573">IFERROR(_xlfn.IFS(
AQ1573="MPR ISSUE","ACTIVE",
AQ1573="BSS Hardware Issue","ACTIVE",
AQ1573="Sites strategiques, MLL, Pylone, etc.","PASSIVE",
AQ1573="AKTIVCO DEFAUT GE &amp; POWER Cabinet","PASSIVE",
AQ1573="AKTIVCO Coupure ENEO &amp; Baisse de tension","PASSIVE",
AQ1573="Coupure ENEO &amp; Baisse de tension","PASSIVE",
AQ1573="Defaut GE &amp; POWER Cabinet","PASSIVE",
AQ1573="Sharing","PASSIVE",
AQ1573="Sites strategiques &amp; DataCenter","PASSIVE",
AQ1573="Exclu","Exclu",
AQ1573="SAT","ACTIVE",
AQ1573="SPARE-ISSUE","SPARE-ISSUE",
AQ1573="Fiber CAmtel","ACTIVE",
AQ1573="Fiber AOF","ACTIVE",
AQ1573="Projet OCM (HUAWEI)","PLANNED WORKS",
AQ1573="Projet OCM (NOKIA)","PLANNED WORKS",
AQ1573="ACCESS-ISSUE","ACCESS-ISSUE",
AQ1573="Projet OCM (ZTE, NOKIA, autres projets)","PLANNED WORKS",
AQ1573="No root CAuse","No root cause",
AQ1573="ODU HS","ACTIVE",
AQ1573="IP &amp; VLAN","ACTIVE",
AQ1573="Warehouse HUAWEI","SPARE-ISSUE",
AQ1573="SPARE-HS","SPARE-ISSUE",
AQ1573="Power Telco","ACTIVE", AQ1573="no impacts","no impacts"
),"")</f>
        <v>No root cause</v>
      </c>
      <c r="AS1573" s="92" t="s">
        <v>5537</v>
      </c>
      <c r="AT1573" s="98" t="s">
        <v>3198</v>
      </c>
      <c r="AV1573" s="17" t="s">
        <v>5537</v>
      </c>
      <c r="AW1573" s="7" t="s">
        <v>5537</v>
      </c>
      <c r="AX1573" s="6" t="s">
        <v>5537</v>
      </c>
      <c r="AY1573" s="7"/>
      <c r="AZ1573" s="3" t="s">
        <v>5537</v>
      </c>
      <c r="BA1573" s="18" t="s">
        <v>5537</v>
      </c>
      <c r="BB1573" s="18" t="s">
        <v>5537</v>
      </c>
      <c r="BC1573" s="18" t="s">
        <v>5537</v>
      </c>
      <c r="BD1573" s="18" t="s">
        <v>5537</v>
      </c>
      <c r="BE1573" s="18" t="s">
        <v>5537</v>
      </c>
      <c r="BF1573" s="18" t="s">
        <v>5537</v>
      </c>
      <c r="BG1573" s="18" t="s">
        <v>5537</v>
      </c>
      <c r="BH1573" s="18" t="s">
        <v>5537</v>
      </c>
      <c r="BI1573" s="18" t="s">
        <v>5537</v>
      </c>
      <c r="BJ1573" s="18" t="s">
        <v>5537</v>
      </c>
      <c r="BK1573" s="18" t="s">
        <v>5537</v>
      </c>
      <c r="BL1573" s="9" t="s">
        <v>5537</v>
      </c>
      <c r="BM1573" s="14" t="s">
        <v>5537</v>
      </c>
      <c r="BN1573" s="14" t="s">
        <v>5537</v>
      </c>
      <c r="BO1573" s="14" t="str">
        <f>_xlfn.XLOOKUP(B1573,'[4]cell downs 18042026 17h'!$B:$B,'[4]cell downs 18042026 17h'!$B:$B,"")</f>
        <v/>
      </c>
      <c r="BP1573" s="14" t="str">
        <f>_xlfn.XLOOKUP(B1573,'[5]Cells Huawei 19042026 15h'!$B:$B,'[5]Cells Huawei 19042026 15h'!$B:$B,"")</f>
        <v/>
      </c>
      <c r="BQ1573" s="9" t="str">
        <f>_xlfn.XLOOKUP(B1573,'[6]cells down 19042026 9H40'!$B:$B,'[6]cells down 19042026 9H40'!$B:$B,"")</f>
        <v/>
      </c>
      <c r="BR1573" s="9" t="s">
        <v>3198</v>
      </c>
      <c r="BS1573" s="9" t="s">
        <v>5537</v>
      </c>
      <c r="BT1573" s="108"/>
    </row>
    <row r="1574" spans="1:72" s="9" customFormat="1" ht="15.5" customHeight="1" x14ac:dyDescent="0.35">
      <c r="A1574" s="1" t="s">
        <v>4809</v>
      </c>
      <c r="B1574" s="8" t="s">
        <v>4810</v>
      </c>
      <c r="C1574" s="3" t="str">
        <f>_xlfn.XLOOKUP(B1574,'[1]daily break down'!$D:$D,'[1]daily break down'!$E:$E,"")</f>
        <v>Yaounde</v>
      </c>
      <c r="D1574" s="1" t="s">
        <v>11</v>
      </c>
      <c r="E1574" s="1" t="s">
        <v>145</v>
      </c>
      <c r="F1574" s="3" t="s">
        <v>37</v>
      </c>
      <c r="G1574" s="1" t="s">
        <v>38</v>
      </c>
      <c r="H1574" s="34" t="str">
        <f>_xlfn.XLOOKUP(B1574,[2]CALCULATION!$B:$B,[2]CALCULATION!$H:$H,"")</f>
        <v>ZTE</v>
      </c>
      <c r="I1574" s="28">
        <v>0</v>
      </c>
      <c r="J1574" s="28">
        <v>0</v>
      </c>
      <c r="K1574" s="28">
        <v>0</v>
      </c>
      <c r="L1574" s="28">
        <v>0</v>
      </c>
      <c r="M1574" s="28">
        <v>0</v>
      </c>
      <c r="N1574" s="28">
        <v>0</v>
      </c>
      <c r="O1574" s="28">
        <v>0</v>
      </c>
      <c r="P1574" s="28">
        <v>12.351398127459456</v>
      </c>
      <c r="Q1574" s="28">
        <v>3.5285989047835122</v>
      </c>
      <c r="R1574" s="28">
        <v>0</v>
      </c>
      <c r="S1574" s="93">
        <v>0</v>
      </c>
      <c r="T1574" s="93">
        <f>_xlfn.XLOOKUP(B1574,'[3]Nur des jours'!$B:$B,'[3]Nur des jours'!$U:$U,"")</f>
        <v>0</v>
      </c>
      <c r="U1574" s="93">
        <v>0</v>
      </c>
      <c r="V1574" s="93">
        <v>0</v>
      </c>
      <c r="W1574" s="93">
        <v>0</v>
      </c>
      <c r="X1574" s="93">
        <v>0</v>
      </c>
      <c r="Y1574" s="93">
        <v>0</v>
      </c>
      <c r="Z1574" s="93">
        <v>0</v>
      </c>
      <c r="AA1574" s="93">
        <v>0</v>
      </c>
      <c r="AB1574" s="93">
        <v>0</v>
      </c>
      <c r="AC1574" s="93">
        <f>_xlfn.XLOOKUP(B1574,'[3]Nur des jours'!$B:$B,'[3]Nur des jours'!$N:$N,"")</f>
        <v>0</v>
      </c>
      <c r="AD1574" s="93">
        <v>0</v>
      </c>
      <c r="AE1574" s="93">
        <v>0</v>
      </c>
      <c r="AF1574" s="93">
        <v>0</v>
      </c>
      <c r="AG1574" s="93"/>
      <c r="AH1574" s="93">
        <v>0</v>
      </c>
      <c r="AI1574" s="93">
        <v>0</v>
      </c>
      <c r="AJ1574" s="93">
        <v>0</v>
      </c>
      <c r="AK1574" s="93">
        <v>0</v>
      </c>
      <c r="AL1574" s="93">
        <v>0</v>
      </c>
      <c r="AM1574" s="49" t="s">
        <v>5559</v>
      </c>
      <c r="AN1574" s="49"/>
      <c r="AO1574" s="48" t="str" cm="1">
        <f t="array" ref="AO1574">IFERROR(_xlfn.IFS(
AQ1574="MPR ISSUE","PDH",
AQ1574="BSS Hardware Issue","BSS",
AQ1574="Sites strategiques, MLL, Pylone, etc.","ENVTECH",
AQ1574="AKTIVCO DEFAUT GE &amp; POWER Cabinet","AKTIVCO",
AQ1574="AKTIVCO Coupure ENEO &amp; Baisse de tension","AKTIVCO GRID ONLY",
AQ1574="Coupure ENEO &amp; Baisse de tension","IHS GRID ONLY",
AQ1574="Defaut GE &amp; POWER Cabinet","IHS",
AQ1574="Sharing","Partners",
AQ1574="Sites strategiques &amp; DataCenter","SST &amp; DC",
AQ1574="Exclu","Exclu",
AQ1574="SAT","SAT",
AQ1574="SPARE-ISSUE","SPARE-ISSUE",
AQ1574="Fiber CAmtel","TRANS_FO_CAMTEL",
AQ1574="Fiber AOF","Fiber AOF",
AQ1574="Projet OCM (HUAWEI)","TRAVAUX-HUAWEI",
AQ1574="Projet OCM (NOKIA)","TRAVAUX-NOKIA",
AQ1574="ACCESS-ISSUE","ACCESS-ISSUE",
AQ1574="Projet OCM (ZTE, NOKIA, autres projets)","TRAVAUX OCM",
AQ1574="No root CAuse","No root cause",
AQ1574="ODU HS","PDH",
AQ1574="IP &amp; VLAN","PDH",
AQ1574="Warehouse HUAWEI","SPARE-ISSUE",
AQ1574="SPARE-HS","SPARE-ISSUE",
AQ1574="Power Telco","BSS",AQ1574="no impacts","no impacts"
),"")</f>
        <v>No root cause</v>
      </c>
      <c r="AP1574" s="48" t="str" cm="1">
        <f t="array" ref="AP1574">IFERROR(_xlfn.IFS(
AQ1574="MPR ISSUE","TX ISSUE",
AQ1574="BSS Hardware Issue","RAN ISSUE",
AQ1574="Sites strategiques, MLL, Pylone, etc.","ENVTECH",
AQ1574="AKTIVCO DEFAUT GE &amp; POWER Cabinet","POWER ISSUE",
AQ1574="AKTIVCO Coupure ENEO &amp; Baisse de tension","POWER ISSUE",
AQ1574="Coupure ENEO &amp; Baisse de tension","POWER ISSUE",
AQ1574="Defaut GE &amp; POWER Cabinet","POWER ISSUE",
AQ1574="Sharing","POWER ISSUE",
AQ1574="Sites strategiques &amp; DataCenter","POWER ISSUE",
AQ1574="Exclu","Exclu",
AQ1574="SAT","TX ISSUE",
AQ1574="SPARE-ISSUE","SPARE-ISSUE",
AQ1574="Fiber CAmtel","TX ISSUE",
AQ1574="Fiber AOF","TX ISSUE",
AQ1574="Projet OCM (HUAWEI)","TRAVAUX-HUAWEI",
AQ1574="Projet OCM (NOKIA)","TRAVAUX -NOKIA",
AQ1574="ACCESS-ISSUE","ACCESS-ISSUE",
AQ1574="Projet OCM (ZTE, NOKIA, autres projets)","TRAVAUX OCM",
AQ1574="No root CAuse","No root cause",
AQ1574="ODU HS","TX ISSUE",
AQ1574="IP &amp; VLAN","TX ISSUE",
AQ1574="Warehouse HUAWEI","SPARE-ISSUE",
AQ1574="SPARE-HS","SPARE-ISSUE",
AQ1574="Power Telco","RAN ISSUE",AQ1574="no impacts","no impacts"
),"")</f>
        <v>No root cause</v>
      </c>
      <c r="AQ1574" s="127" t="s">
        <v>5344</v>
      </c>
      <c r="AR1574" s="48" t="str" cm="1">
        <f t="array" ref="AR1574">IFERROR(_xlfn.IFS(
AQ1574="MPR ISSUE","ACTIVE",
AQ1574="BSS Hardware Issue","ACTIVE",
AQ1574="Sites strategiques, MLL, Pylone, etc.","PASSIVE",
AQ1574="AKTIVCO DEFAUT GE &amp; POWER Cabinet","PASSIVE",
AQ1574="AKTIVCO Coupure ENEO &amp; Baisse de tension","PASSIVE",
AQ1574="Coupure ENEO &amp; Baisse de tension","PASSIVE",
AQ1574="Defaut GE &amp; POWER Cabinet","PASSIVE",
AQ1574="Sharing","PASSIVE",
AQ1574="Sites strategiques &amp; DataCenter","PASSIVE",
AQ1574="Exclu","Exclu",
AQ1574="SAT","ACTIVE",
AQ1574="SPARE-ISSUE","SPARE-ISSUE",
AQ1574="Fiber CAmtel","ACTIVE",
AQ1574="Fiber AOF","ACTIVE",
AQ1574="Projet OCM (HUAWEI)","PLANNED WORKS",
AQ1574="Projet OCM (NOKIA)","PLANNED WORKS",
AQ1574="ACCESS-ISSUE","ACCESS-ISSUE",
AQ1574="Projet OCM (ZTE, NOKIA, autres projets)","PLANNED WORKS",
AQ1574="No root CAuse","No root cause",
AQ1574="ODU HS","ACTIVE",
AQ1574="IP &amp; VLAN","ACTIVE",
AQ1574="Warehouse HUAWEI","SPARE-ISSUE",
AQ1574="SPARE-HS","SPARE-ISSUE",
AQ1574="Power Telco","ACTIVE", AQ1574="no impacts","no impacts"
),"")</f>
        <v>No root cause</v>
      </c>
      <c r="AS1574" s="92" t="s">
        <v>5537</v>
      </c>
      <c r="AT1574" s="98" t="s">
        <v>4810</v>
      </c>
      <c r="AV1574" s="17" t="s">
        <v>5537</v>
      </c>
      <c r="AW1574" s="7" t="s">
        <v>5537</v>
      </c>
      <c r="AX1574" s="6" t="s">
        <v>5537</v>
      </c>
      <c r="AY1574" s="7"/>
      <c r="AZ1574" s="3" t="s">
        <v>5537</v>
      </c>
      <c r="BA1574" s="18" t="s">
        <v>5537</v>
      </c>
      <c r="BB1574" s="18" t="s">
        <v>5537</v>
      </c>
      <c r="BC1574" s="18" t="s">
        <v>5537</v>
      </c>
      <c r="BD1574" s="18" t="s">
        <v>5537</v>
      </c>
      <c r="BE1574" s="18" t="s">
        <v>5537</v>
      </c>
      <c r="BF1574" s="18" t="s">
        <v>5537</v>
      </c>
      <c r="BG1574" s="18" t="s">
        <v>5537</v>
      </c>
      <c r="BH1574" s="18" t="s">
        <v>5537</v>
      </c>
      <c r="BI1574" s="18" t="s">
        <v>5537</v>
      </c>
      <c r="BJ1574" s="18" t="s">
        <v>5537</v>
      </c>
      <c r="BK1574" s="18" t="s">
        <v>5537</v>
      </c>
      <c r="BL1574" s="9" t="s">
        <v>5537</v>
      </c>
      <c r="BM1574" s="14" t="s">
        <v>5537</v>
      </c>
      <c r="BN1574" s="14" t="s">
        <v>5537</v>
      </c>
      <c r="BO1574" s="14" t="str">
        <f>_xlfn.XLOOKUP(B1574,'[4]cell downs 18042026 17h'!$B:$B,'[4]cell downs 18042026 17h'!$B:$B,"")</f>
        <v/>
      </c>
      <c r="BP1574" s="14" t="str">
        <f>_xlfn.XLOOKUP(B1574,'[5]Cells Huawei 19042026 15h'!$B:$B,'[5]Cells Huawei 19042026 15h'!$B:$B,"")</f>
        <v/>
      </c>
      <c r="BQ1574" s="9" t="str">
        <f>_xlfn.XLOOKUP(B1574,'[6]cells down 19042026 9H40'!$B:$B,'[6]cells down 19042026 9H40'!$B:$B,"")</f>
        <v/>
      </c>
      <c r="BR1574" s="9" t="s">
        <v>5537</v>
      </c>
      <c r="BS1574" s="9" t="s">
        <v>1129</v>
      </c>
      <c r="BT1574" s="108"/>
    </row>
    <row r="1575" spans="1:72" s="9" customFormat="1" x14ac:dyDescent="0.35">
      <c r="A1575" s="1" t="s">
        <v>1246</v>
      </c>
      <c r="B1575" s="8" t="s">
        <v>1247</v>
      </c>
      <c r="C1575" s="3" t="str">
        <f>_xlfn.XLOOKUP(B1575,'[1]daily break down'!$D:$D,'[1]daily break down'!$E:$E,"")</f>
        <v>Yaounde</v>
      </c>
      <c r="D1575" s="1" t="s">
        <v>11</v>
      </c>
      <c r="E1575" s="1" t="s">
        <v>12</v>
      </c>
      <c r="F1575" s="3" t="s">
        <v>37</v>
      </c>
      <c r="G1575" s="1" t="s">
        <v>38</v>
      </c>
      <c r="H1575" s="34" t="str">
        <f>_xlfn.XLOOKUP(B1575,[2]CALCULATION!$B:$B,[2]CALCULATION!$H:$H,"")</f>
        <v>ZTE</v>
      </c>
      <c r="I1575" s="28">
        <v>0</v>
      </c>
      <c r="J1575" s="28">
        <v>0</v>
      </c>
      <c r="K1575" s="28">
        <v>0</v>
      </c>
      <c r="L1575" s="28">
        <v>0.58590015780477378</v>
      </c>
      <c r="M1575" s="28">
        <v>0</v>
      </c>
      <c r="N1575" s="28">
        <v>0</v>
      </c>
      <c r="O1575" s="28">
        <v>0</v>
      </c>
      <c r="P1575" s="28">
        <v>0</v>
      </c>
      <c r="Q1575" s="28">
        <v>0</v>
      </c>
      <c r="R1575" s="28">
        <v>0</v>
      </c>
      <c r="S1575" s="93">
        <v>0</v>
      </c>
      <c r="T1575" s="93">
        <f>_xlfn.XLOOKUP(B1575,'[3]Nur des jours'!$B:$B,'[3]Nur des jours'!$U:$U,"")</f>
        <v>0</v>
      </c>
      <c r="U1575" s="93">
        <v>0</v>
      </c>
      <c r="V1575" s="93">
        <v>0</v>
      </c>
      <c r="W1575" s="93">
        <v>0</v>
      </c>
      <c r="X1575" s="93">
        <v>0</v>
      </c>
      <c r="Y1575" s="93">
        <v>0</v>
      </c>
      <c r="Z1575" s="93">
        <v>0</v>
      </c>
      <c r="AA1575" s="93">
        <v>0</v>
      </c>
      <c r="AB1575" s="93">
        <v>0</v>
      </c>
      <c r="AC1575" s="93">
        <f>_xlfn.XLOOKUP(B1575,'[3]Nur des jours'!$B:$B,'[3]Nur des jours'!$N:$N,"")</f>
        <v>0</v>
      </c>
      <c r="AD1575" s="93">
        <v>0</v>
      </c>
      <c r="AE1575" s="93">
        <v>0</v>
      </c>
      <c r="AF1575" s="93">
        <v>0</v>
      </c>
      <c r="AG1575" s="93"/>
      <c r="AH1575" s="93">
        <v>0</v>
      </c>
      <c r="AI1575" s="93">
        <v>0</v>
      </c>
      <c r="AJ1575" s="93">
        <v>0</v>
      </c>
      <c r="AK1575" s="93">
        <v>0</v>
      </c>
      <c r="AL1575" s="93">
        <v>0</v>
      </c>
      <c r="AM1575" s="49" t="s">
        <v>5559</v>
      </c>
      <c r="AN1575" s="49"/>
      <c r="AO1575" s="48" t="str" cm="1">
        <f t="array" ref="AO1575">IFERROR(_xlfn.IFS(
AQ1575="MPR ISSUE","PDH",
AQ1575="BSS Hardware Issue","BSS",
AQ1575="Sites strategiques, MLL, Pylone, etc.","ENVTECH",
AQ1575="AKTIVCO DEFAUT GE &amp; POWER Cabinet","AKTIVCO",
AQ1575="AKTIVCO Coupure ENEO &amp; Baisse de tension","AKTIVCO GRID ONLY",
AQ1575="Coupure ENEO &amp; Baisse de tension","IHS GRID ONLY",
AQ1575="Defaut GE &amp; POWER Cabinet","IHS",
AQ1575="Sharing","Partners",
AQ1575="Sites strategiques &amp; DataCenter","SST &amp; DC",
AQ1575="Exclu","Exclu",
AQ1575="SAT","SAT",
AQ1575="SPARE-ISSUE","SPARE-ISSUE",
AQ1575="Fiber CAmtel","TRANS_FO_CAMTEL",
AQ1575="Fiber AOF","Fiber AOF",
AQ1575="Projet OCM (HUAWEI)","TRAVAUX-HUAWEI",
AQ1575="Projet OCM (NOKIA)","TRAVAUX-NOKIA",
AQ1575="ACCESS-ISSUE","ACCESS-ISSUE",
AQ1575="Projet OCM (ZTE, NOKIA, autres projets)","TRAVAUX OCM",
AQ1575="No root CAuse","No root cause",
AQ1575="ODU HS","PDH",
AQ1575="IP &amp; VLAN","PDH",
AQ1575="Warehouse HUAWEI","SPARE-ISSUE",
AQ1575="SPARE-HS","SPARE-ISSUE",
AQ1575="Power Telco","BSS",AQ1575="no impacts","no impacts"
),"")</f>
        <v>No root cause</v>
      </c>
      <c r="AP1575" s="48" t="str" cm="1">
        <f t="array" ref="AP1575">IFERROR(_xlfn.IFS(
AQ1575="MPR ISSUE","TX ISSUE",
AQ1575="BSS Hardware Issue","RAN ISSUE",
AQ1575="Sites strategiques, MLL, Pylone, etc.","ENVTECH",
AQ1575="AKTIVCO DEFAUT GE &amp; POWER Cabinet","POWER ISSUE",
AQ1575="AKTIVCO Coupure ENEO &amp; Baisse de tension","POWER ISSUE",
AQ1575="Coupure ENEO &amp; Baisse de tension","POWER ISSUE",
AQ1575="Defaut GE &amp; POWER Cabinet","POWER ISSUE",
AQ1575="Sharing","POWER ISSUE",
AQ1575="Sites strategiques &amp; DataCenter","POWER ISSUE",
AQ1575="Exclu","Exclu",
AQ1575="SAT","TX ISSUE",
AQ1575="SPARE-ISSUE","SPARE-ISSUE",
AQ1575="Fiber CAmtel","TX ISSUE",
AQ1575="Fiber AOF","TX ISSUE",
AQ1575="Projet OCM (HUAWEI)","TRAVAUX-HUAWEI",
AQ1575="Projet OCM (NOKIA)","TRAVAUX -NOKIA",
AQ1575="ACCESS-ISSUE","ACCESS-ISSUE",
AQ1575="Projet OCM (ZTE, NOKIA, autres projets)","TRAVAUX OCM",
AQ1575="No root CAuse","No root cause",
AQ1575="ODU HS","TX ISSUE",
AQ1575="IP &amp; VLAN","TX ISSUE",
AQ1575="Warehouse HUAWEI","SPARE-ISSUE",
AQ1575="SPARE-HS","SPARE-ISSUE",
AQ1575="Power Telco","RAN ISSUE",AQ1575="no impacts","no impacts"
),"")</f>
        <v>No root cause</v>
      </c>
      <c r="AQ1575" s="127" t="s">
        <v>5344</v>
      </c>
      <c r="AR1575" s="48" t="str" cm="1">
        <f t="array" ref="AR1575">IFERROR(_xlfn.IFS(
AQ1575="MPR ISSUE","ACTIVE",
AQ1575="BSS Hardware Issue","ACTIVE",
AQ1575="Sites strategiques, MLL, Pylone, etc.","PASSIVE",
AQ1575="AKTIVCO DEFAUT GE &amp; POWER Cabinet","PASSIVE",
AQ1575="AKTIVCO Coupure ENEO &amp; Baisse de tension","PASSIVE",
AQ1575="Coupure ENEO &amp; Baisse de tension","PASSIVE",
AQ1575="Defaut GE &amp; POWER Cabinet","PASSIVE",
AQ1575="Sharing","PASSIVE",
AQ1575="Sites strategiques &amp; DataCenter","PASSIVE",
AQ1575="Exclu","Exclu",
AQ1575="SAT","ACTIVE",
AQ1575="SPARE-ISSUE","SPARE-ISSUE",
AQ1575="Fiber CAmtel","ACTIVE",
AQ1575="Fiber AOF","ACTIVE",
AQ1575="Projet OCM (HUAWEI)","PLANNED WORKS",
AQ1575="Projet OCM (NOKIA)","PLANNED WORKS",
AQ1575="ACCESS-ISSUE","ACCESS-ISSUE",
AQ1575="Projet OCM (ZTE, NOKIA, autres projets)","PLANNED WORKS",
AQ1575="No root CAuse","No root cause",
AQ1575="ODU HS","ACTIVE",
AQ1575="IP &amp; VLAN","ACTIVE",
AQ1575="Warehouse HUAWEI","SPARE-ISSUE",
AQ1575="SPARE-HS","SPARE-ISSUE",
AQ1575="Power Telco","ACTIVE", AQ1575="no impacts","no impacts"
),"")</f>
        <v>No root cause</v>
      </c>
      <c r="AS1575" s="92" t="s">
        <v>5537</v>
      </c>
      <c r="AT1575" s="98" t="s">
        <v>1247</v>
      </c>
      <c r="AV1575" s="17" t="s">
        <v>5537</v>
      </c>
      <c r="AW1575" s="7" t="s">
        <v>5537</v>
      </c>
      <c r="AX1575" s="6" t="s">
        <v>5537</v>
      </c>
      <c r="AY1575" s="7"/>
      <c r="AZ1575" s="3" t="s">
        <v>5537</v>
      </c>
      <c r="BA1575" s="18" t="s">
        <v>5537</v>
      </c>
      <c r="BB1575" s="18" t="s">
        <v>5537</v>
      </c>
      <c r="BC1575" s="18" t="s">
        <v>5537</v>
      </c>
      <c r="BD1575" s="18" t="s">
        <v>5537</v>
      </c>
      <c r="BE1575" s="18" t="s">
        <v>5537</v>
      </c>
      <c r="BF1575" s="18" t="s">
        <v>5537</v>
      </c>
      <c r="BG1575" s="18" t="s">
        <v>5537</v>
      </c>
      <c r="BH1575" s="18" t="s">
        <v>5537</v>
      </c>
      <c r="BI1575" s="18" t="s">
        <v>5537</v>
      </c>
      <c r="BJ1575" s="18" t="s">
        <v>5537</v>
      </c>
      <c r="BK1575" s="18" t="s">
        <v>5537</v>
      </c>
      <c r="BL1575" s="9" t="s">
        <v>5537</v>
      </c>
      <c r="BM1575" s="14" t="s">
        <v>5537</v>
      </c>
      <c r="BN1575" s="14" t="s">
        <v>5537</v>
      </c>
      <c r="BO1575" s="14" t="str">
        <f>_xlfn.XLOOKUP(B1575,'[4]cell downs 18042026 17h'!$B:$B,'[4]cell downs 18042026 17h'!$B:$B,"")</f>
        <v/>
      </c>
      <c r="BP1575" s="14" t="str">
        <f>_xlfn.XLOOKUP(B1575,'[5]Cells Huawei 19042026 15h'!$B:$B,'[5]Cells Huawei 19042026 15h'!$B:$B,"")</f>
        <v/>
      </c>
      <c r="BQ1575" s="9" t="str">
        <f>_xlfn.XLOOKUP(B1575,'[6]cells down 19042026 9H40'!$B:$B,'[6]cells down 19042026 9H40'!$B:$B,"")</f>
        <v/>
      </c>
      <c r="BR1575" s="9" t="s">
        <v>1247</v>
      </c>
      <c r="BS1575" s="9" t="s">
        <v>12</v>
      </c>
      <c r="BT1575" s="108"/>
    </row>
    <row r="1576" spans="1:72" s="9" customFormat="1" ht="24" customHeight="1" x14ac:dyDescent="0.35">
      <c r="A1576" s="91" t="s">
        <v>498</v>
      </c>
      <c r="B1576" s="8" t="s">
        <v>499</v>
      </c>
      <c r="C1576" s="3" t="str">
        <f>_xlfn.XLOOKUP(B1576,'[1]daily break down'!$D:$D,'[1]daily break down'!$E:$E,"")</f>
        <v>Yaounde</v>
      </c>
      <c r="D1576" s="1" t="s">
        <v>21</v>
      </c>
      <c r="E1576" s="1" t="s">
        <v>188</v>
      </c>
      <c r="F1576" s="3" t="s">
        <v>37</v>
      </c>
      <c r="G1576" s="1" t="s">
        <v>38</v>
      </c>
      <c r="H1576" s="34" t="str">
        <f>_xlfn.XLOOKUP(B1576,[2]CALCULATION!$B:$B,[2]CALCULATION!$H:$H,"")</f>
        <v>ZTE</v>
      </c>
      <c r="I1576" s="28">
        <v>46.22852299869021</v>
      </c>
      <c r="J1576" s="28">
        <v>46.22852299869021</v>
      </c>
      <c r="K1576" s="28">
        <v>46.22852299869021</v>
      </c>
      <c r="L1576" s="28">
        <v>31.777008729200727</v>
      </c>
      <c r="M1576" s="28">
        <v>0</v>
      </c>
      <c r="N1576" s="28">
        <v>0</v>
      </c>
      <c r="O1576" s="28">
        <v>0</v>
      </c>
      <c r="P1576" s="28">
        <v>0</v>
      </c>
      <c r="Q1576" s="28">
        <v>0</v>
      </c>
      <c r="R1576" s="28">
        <v>0</v>
      </c>
      <c r="S1576" s="93">
        <v>1.7524569603890046</v>
      </c>
      <c r="T1576" s="93">
        <f>_xlfn.XLOOKUP(B1576,'[3]Nur des jours'!$B:$B,'[3]Nur des jours'!$U:$U,"")</f>
        <v>0</v>
      </c>
      <c r="U1576" s="93">
        <v>0</v>
      </c>
      <c r="V1576" s="93">
        <v>0</v>
      </c>
      <c r="W1576" s="93">
        <v>0</v>
      </c>
      <c r="X1576" s="93">
        <v>0</v>
      </c>
      <c r="Y1576" s="93">
        <v>0</v>
      </c>
      <c r="Z1576" s="93">
        <v>0</v>
      </c>
      <c r="AA1576" s="93">
        <v>0</v>
      </c>
      <c r="AB1576" s="93">
        <v>0</v>
      </c>
      <c r="AC1576" s="93">
        <f>_xlfn.XLOOKUP(B1576,'[3]Nur des jours'!$B:$B,'[3]Nur des jours'!$N:$N,"")</f>
        <v>0</v>
      </c>
      <c r="AD1576" s="93">
        <v>0</v>
      </c>
      <c r="AE1576" s="93">
        <v>0</v>
      </c>
      <c r="AF1576" s="93">
        <v>0</v>
      </c>
      <c r="AG1576" s="93"/>
      <c r="AH1576" s="93">
        <v>0</v>
      </c>
      <c r="AI1576" s="93">
        <v>0</v>
      </c>
      <c r="AJ1576" s="93">
        <v>0</v>
      </c>
      <c r="AK1576" s="93">
        <v>0</v>
      </c>
      <c r="AL1576" s="93">
        <v>0</v>
      </c>
      <c r="AM1576" s="49" t="s">
        <v>5559</v>
      </c>
      <c r="AN1576" s="49"/>
      <c r="AO1576" s="48" t="str" cm="1">
        <f t="array" ref="AO1576">IFERROR(_xlfn.IFS(
AQ1576="MPR ISSUE","PDH",
AQ1576="BSS Hardware Issue","BSS",
AQ1576="Sites strategiques, MLL, Pylone, etc.","ENVTECH",
AQ1576="AKTIVCO DEFAUT GE &amp; POWER Cabinet","AKTIVCO",
AQ1576="AKTIVCO Coupure ENEO &amp; Baisse de tension","AKTIVCO GRID ONLY",
AQ1576="Coupure ENEO &amp; Baisse de tension","IHS GRID ONLY",
AQ1576="Defaut GE &amp; POWER Cabinet","IHS",
AQ1576="Sharing","Partners",
AQ1576="Sites strategiques &amp; DataCenter","SST &amp; DC",
AQ1576="Exclu","Exclu",
AQ1576="SAT","SAT",
AQ1576="SPARE-ISSUE","SPARE-ISSUE",
AQ1576="Fiber CAmtel","TRANS_FO_CAMTEL",
AQ1576="Fiber AOF","Fiber AOF",
AQ1576="Projet OCM (HUAWEI)","TRAVAUX-HUAWEI",
AQ1576="Projet OCM (NOKIA)","TRAVAUX-NOKIA",
AQ1576="ACCESS-ISSUE","ACCESS-ISSUE",
AQ1576="Projet OCM (ZTE, NOKIA, autres projets)","TRAVAUX OCM",
AQ1576="No root CAuse","No root cause",
AQ1576="ODU HS","PDH",
AQ1576="IP &amp; VLAN","PDH",
AQ1576="Warehouse HUAWEI","SPARE-ISSUE",
AQ1576="SPARE-HS","SPARE-ISSUE",
AQ1576="Power Telco","BSS",AQ1576="no impacts","no impacts"
),"")</f>
        <v>BSS</v>
      </c>
      <c r="AP1576" s="48" t="str" cm="1">
        <f t="array" ref="AP1576">IFERROR(_xlfn.IFS(
AQ1576="MPR ISSUE","TX ISSUE",
AQ1576="BSS Hardware Issue","RAN ISSUE",
AQ1576="Sites strategiques, MLL, Pylone, etc.","ENVTECH",
AQ1576="AKTIVCO DEFAUT GE &amp; POWER Cabinet","POWER ISSUE",
AQ1576="AKTIVCO Coupure ENEO &amp; Baisse de tension","POWER ISSUE",
AQ1576="Coupure ENEO &amp; Baisse de tension","POWER ISSUE",
AQ1576="Defaut GE &amp; POWER Cabinet","POWER ISSUE",
AQ1576="Sharing","POWER ISSUE",
AQ1576="Sites strategiques &amp; DataCenter","POWER ISSUE",
AQ1576="Exclu","Exclu",
AQ1576="SAT","TX ISSUE",
AQ1576="SPARE-ISSUE","SPARE-ISSUE",
AQ1576="Fiber CAmtel","TX ISSUE",
AQ1576="Fiber AOF","TX ISSUE",
AQ1576="Projet OCM (HUAWEI)","TRAVAUX-HUAWEI",
AQ1576="Projet OCM (NOKIA)","TRAVAUX -NOKIA",
AQ1576="ACCESS-ISSUE","ACCESS-ISSUE",
AQ1576="Projet OCM (ZTE, NOKIA, autres projets)","TRAVAUX OCM",
AQ1576="No root CAuse","No root cause",
AQ1576="ODU HS","TX ISSUE",
AQ1576="IP &amp; VLAN","TX ISSUE",
AQ1576="Warehouse HUAWEI","SPARE-ISSUE",
AQ1576="SPARE-HS","SPARE-ISSUE",
AQ1576="Power Telco","RAN ISSUE",AQ1576="no impacts","no impacts"
),"")</f>
        <v>RAN ISSUE</v>
      </c>
      <c r="AQ1576" s="67" t="s">
        <v>5320</v>
      </c>
      <c r="AR1576" s="48" t="str" cm="1">
        <f t="array" ref="AR1576">IFERROR(_xlfn.IFS(
AQ1576="MPR ISSUE","ACTIVE",
AQ1576="BSS Hardware Issue","ACTIVE",
AQ1576="Sites strategiques, MLL, Pylone, etc.","PASSIVE",
AQ1576="AKTIVCO DEFAUT GE &amp; POWER Cabinet","PASSIVE",
AQ1576="AKTIVCO Coupure ENEO &amp; Baisse de tension","PASSIVE",
AQ1576="Coupure ENEO &amp; Baisse de tension","PASSIVE",
AQ1576="Defaut GE &amp; POWER Cabinet","PASSIVE",
AQ1576="Sharing","PASSIVE",
AQ1576="Sites strategiques &amp; DataCenter","PASSIVE",
AQ1576="Exclu","Exclu",
AQ1576="SAT","ACTIVE",
AQ1576="SPARE-ISSUE","SPARE-ISSUE",
AQ1576="Fiber CAmtel","ACTIVE",
AQ1576="Fiber AOF","ACTIVE",
AQ1576="Projet OCM (HUAWEI)","PLANNED WORKS",
AQ1576="Projet OCM (NOKIA)","PLANNED WORKS",
AQ1576="ACCESS-ISSUE","ACCESS-ISSUE",
AQ1576="Projet OCM (ZTE, NOKIA, autres projets)","PLANNED WORKS",
AQ1576="No root CAuse","No root cause",
AQ1576="ODU HS","ACTIVE",
AQ1576="IP &amp; VLAN","ACTIVE",
AQ1576="Warehouse HUAWEI","SPARE-ISSUE",
AQ1576="SPARE-HS","SPARE-ISSUE",
AQ1576="Power Telco","ACTIVE", AQ1576="no impacts","no impacts"
),"")</f>
        <v>ACTIVE</v>
      </c>
      <c r="AS1576" s="92" t="s">
        <v>6072</v>
      </c>
      <c r="AT1576" s="98" t="s">
        <v>499</v>
      </c>
      <c r="AV1576" s="17" t="s">
        <v>5537</v>
      </c>
      <c r="AW1576" s="7" t="s">
        <v>5537</v>
      </c>
      <c r="AX1576" s="6" t="s">
        <v>5537</v>
      </c>
      <c r="AY1576" s="7"/>
      <c r="AZ1576" s="3" t="s">
        <v>5537</v>
      </c>
      <c r="BA1576" s="18" t="s">
        <v>5537</v>
      </c>
      <c r="BB1576" s="18" t="s">
        <v>5537</v>
      </c>
      <c r="BC1576" s="18" t="s">
        <v>5537</v>
      </c>
      <c r="BD1576" s="18" t="s">
        <v>5537</v>
      </c>
      <c r="BE1576" s="18" t="s">
        <v>5537</v>
      </c>
      <c r="BF1576" s="18" t="s">
        <v>5537</v>
      </c>
      <c r="BG1576" s="18" t="s">
        <v>5537</v>
      </c>
      <c r="BH1576" s="18" t="s">
        <v>5537</v>
      </c>
      <c r="BI1576" s="18" t="s">
        <v>5537</v>
      </c>
      <c r="BJ1576" s="18" t="s">
        <v>5537</v>
      </c>
      <c r="BK1576" s="18" t="s">
        <v>5537</v>
      </c>
      <c r="BL1576" s="9" t="s">
        <v>5537</v>
      </c>
      <c r="BM1576" s="14" t="s">
        <v>5537</v>
      </c>
      <c r="BN1576" s="14" t="s">
        <v>499</v>
      </c>
      <c r="BO1576" s="14" t="str">
        <f>_xlfn.XLOOKUP(B1576,'[4]cell downs 18042026 17h'!$B:$B,'[4]cell downs 18042026 17h'!$B:$B,"")</f>
        <v/>
      </c>
      <c r="BP1576" s="14" t="str">
        <f>_xlfn.XLOOKUP(B1576,'[5]Cells Huawei 19042026 15h'!$B:$B,'[5]Cells Huawei 19042026 15h'!$B:$B,"")</f>
        <v/>
      </c>
      <c r="BQ1576" s="9" t="str">
        <f>_xlfn.XLOOKUP(B1576,'[6]cells down 19042026 9H40'!$B:$B,'[6]cells down 19042026 9H40'!$B:$B,"")</f>
        <v/>
      </c>
      <c r="BR1576" s="9" t="s">
        <v>5537</v>
      </c>
      <c r="BS1576" s="9" t="s">
        <v>5537</v>
      </c>
      <c r="BT1576" s="108"/>
    </row>
    <row r="1577" spans="1:72" s="9" customFormat="1" x14ac:dyDescent="0.35">
      <c r="A1577" s="1" t="s">
        <v>2569</v>
      </c>
      <c r="B1577" s="8" t="s">
        <v>2570</v>
      </c>
      <c r="C1577" s="3" t="str">
        <f>_xlfn.XLOOKUP(B1577,'[1]daily break down'!$D:$D,'[1]daily break down'!$E:$E,"")</f>
        <v>Yaounde</v>
      </c>
      <c r="D1577" s="1" t="s">
        <v>11</v>
      </c>
      <c r="E1577" s="1" t="s">
        <v>12</v>
      </c>
      <c r="F1577" s="3" t="s">
        <v>37</v>
      </c>
      <c r="G1577" s="1" t="s">
        <v>38</v>
      </c>
      <c r="H1577" s="34" t="str">
        <f>_xlfn.XLOOKUP(B1577,[2]CALCULATION!$B:$B,[2]CALCULATION!$H:$H,"")</f>
        <v>ZTE</v>
      </c>
      <c r="I1577" s="28">
        <v>0</v>
      </c>
      <c r="J1577" s="28">
        <v>0</v>
      </c>
      <c r="K1577" s="28">
        <v>0</v>
      </c>
      <c r="L1577" s="28">
        <v>0</v>
      </c>
      <c r="M1577" s="28">
        <v>0</v>
      </c>
      <c r="N1577" s="28">
        <v>0</v>
      </c>
      <c r="O1577" s="28">
        <v>0</v>
      </c>
      <c r="P1577" s="28">
        <v>0</v>
      </c>
      <c r="Q1577" s="28">
        <v>0</v>
      </c>
      <c r="R1577" s="28">
        <v>0</v>
      </c>
      <c r="S1577" s="93">
        <v>0</v>
      </c>
      <c r="T1577" s="93">
        <f>_xlfn.XLOOKUP(B1577,'[3]Nur des jours'!$B:$B,'[3]Nur des jours'!$U:$U,"")</f>
        <v>0</v>
      </c>
      <c r="U1577" s="93">
        <v>0</v>
      </c>
      <c r="V1577" s="93">
        <v>0</v>
      </c>
      <c r="W1577" s="93">
        <v>0</v>
      </c>
      <c r="X1577" s="93">
        <v>0</v>
      </c>
      <c r="Y1577" s="93">
        <v>0</v>
      </c>
      <c r="Z1577" s="93">
        <v>0</v>
      </c>
      <c r="AA1577" s="93">
        <v>0</v>
      </c>
      <c r="AB1577" s="93">
        <v>0</v>
      </c>
      <c r="AC1577" s="93">
        <f>_xlfn.XLOOKUP(B1577,'[3]Nur des jours'!$B:$B,'[3]Nur des jours'!$N:$N,"")</f>
        <v>0</v>
      </c>
      <c r="AD1577" s="93">
        <v>0</v>
      </c>
      <c r="AE1577" s="93">
        <v>0</v>
      </c>
      <c r="AF1577" s="93">
        <v>0</v>
      </c>
      <c r="AG1577" s="93"/>
      <c r="AH1577" s="93">
        <v>0</v>
      </c>
      <c r="AI1577" s="93">
        <v>0</v>
      </c>
      <c r="AJ1577" s="93">
        <v>0</v>
      </c>
      <c r="AK1577" s="93">
        <v>0</v>
      </c>
      <c r="AL1577" s="93">
        <v>0</v>
      </c>
      <c r="AM1577" s="49" t="s">
        <v>5559</v>
      </c>
      <c r="AN1577" s="49"/>
      <c r="AO1577" s="48" t="str" cm="1">
        <f t="array" ref="AO1577">IFERROR(_xlfn.IFS(
AQ1577="MPR ISSUE","PDH",
AQ1577="BSS Hardware Issue","BSS",
AQ1577="Sites strategiques, MLL, Pylone, etc.","ENVTECH",
AQ1577="AKTIVCO DEFAUT GE &amp; POWER Cabinet","AKTIVCO",
AQ1577="AKTIVCO Coupure ENEO &amp; Baisse de tension","AKTIVCO GRID ONLY",
AQ1577="Coupure ENEO &amp; Baisse de tension","IHS GRID ONLY",
AQ1577="Defaut GE &amp; POWER Cabinet","IHS",
AQ1577="Sharing","Partners",
AQ1577="Sites strategiques &amp; DataCenter","SST &amp; DC",
AQ1577="Exclu","Exclu",
AQ1577="SAT","SAT",
AQ1577="SPARE-ISSUE","SPARE-ISSUE",
AQ1577="Fiber CAmtel","TRANS_FO_CAMTEL",
AQ1577="Fiber AOF","Fiber AOF",
AQ1577="Projet OCM (HUAWEI)","TRAVAUX-HUAWEI",
AQ1577="Projet OCM (NOKIA)","TRAVAUX-NOKIA",
AQ1577="ACCESS-ISSUE","ACCESS-ISSUE",
AQ1577="Projet OCM (ZTE, NOKIA, autres projets)","TRAVAUX OCM",
AQ1577="No root CAuse","No root cause",
AQ1577="ODU HS","PDH",
AQ1577="IP &amp; VLAN","PDH",
AQ1577="Warehouse HUAWEI","SPARE-ISSUE",
AQ1577="SPARE-HS","SPARE-ISSUE",
AQ1577="Power Telco","BSS",AQ1577="no impacts","no impacts"
),"")</f>
        <v>No root cause</v>
      </c>
      <c r="AP1577" s="48" t="str" cm="1">
        <f t="array" ref="AP1577">IFERROR(_xlfn.IFS(
AQ1577="MPR ISSUE","TX ISSUE",
AQ1577="BSS Hardware Issue","RAN ISSUE",
AQ1577="Sites strategiques, MLL, Pylone, etc.","ENVTECH",
AQ1577="AKTIVCO DEFAUT GE &amp; POWER Cabinet","POWER ISSUE",
AQ1577="AKTIVCO Coupure ENEO &amp; Baisse de tension","POWER ISSUE",
AQ1577="Coupure ENEO &amp; Baisse de tension","POWER ISSUE",
AQ1577="Defaut GE &amp; POWER Cabinet","POWER ISSUE",
AQ1577="Sharing","POWER ISSUE",
AQ1577="Sites strategiques &amp; DataCenter","POWER ISSUE",
AQ1577="Exclu","Exclu",
AQ1577="SAT","TX ISSUE",
AQ1577="SPARE-ISSUE","SPARE-ISSUE",
AQ1577="Fiber CAmtel","TX ISSUE",
AQ1577="Fiber AOF","TX ISSUE",
AQ1577="Projet OCM (HUAWEI)","TRAVAUX-HUAWEI",
AQ1577="Projet OCM (NOKIA)","TRAVAUX -NOKIA",
AQ1577="ACCESS-ISSUE","ACCESS-ISSUE",
AQ1577="Projet OCM (ZTE, NOKIA, autres projets)","TRAVAUX OCM",
AQ1577="No root CAuse","No root cause",
AQ1577="ODU HS","TX ISSUE",
AQ1577="IP &amp; VLAN","TX ISSUE",
AQ1577="Warehouse HUAWEI","SPARE-ISSUE",
AQ1577="SPARE-HS","SPARE-ISSUE",
AQ1577="Power Telco","RAN ISSUE",AQ1577="no impacts","no impacts"
),"")</f>
        <v>No root cause</v>
      </c>
      <c r="AQ1577" s="127" t="s">
        <v>5344</v>
      </c>
      <c r="AR1577" s="48" t="str" cm="1">
        <f t="array" ref="AR1577">IFERROR(_xlfn.IFS(
AQ1577="MPR ISSUE","ACTIVE",
AQ1577="BSS Hardware Issue","ACTIVE",
AQ1577="Sites strategiques, MLL, Pylone, etc.","PASSIVE",
AQ1577="AKTIVCO DEFAUT GE &amp; POWER Cabinet","PASSIVE",
AQ1577="AKTIVCO Coupure ENEO &amp; Baisse de tension","PASSIVE",
AQ1577="Coupure ENEO &amp; Baisse de tension","PASSIVE",
AQ1577="Defaut GE &amp; POWER Cabinet","PASSIVE",
AQ1577="Sharing","PASSIVE",
AQ1577="Sites strategiques &amp; DataCenter","PASSIVE",
AQ1577="Exclu","Exclu",
AQ1577="SAT","ACTIVE",
AQ1577="SPARE-ISSUE","SPARE-ISSUE",
AQ1577="Fiber CAmtel","ACTIVE",
AQ1577="Fiber AOF","ACTIVE",
AQ1577="Projet OCM (HUAWEI)","PLANNED WORKS",
AQ1577="Projet OCM (NOKIA)","PLANNED WORKS",
AQ1577="ACCESS-ISSUE","ACCESS-ISSUE",
AQ1577="Projet OCM (ZTE, NOKIA, autres projets)","PLANNED WORKS",
AQ1577="No root CAuse","No root cause",
AQ1577="ODU HS","ACTIVE",
AQ1577="IP &amp; VLAN","ACTIVE",
AQ1577="Warehouse HUAWEI","SPARE-ISSUE",
AQ1577="SPARE-HS","SPARE-ISSUE",
AQ1577="Power Telco","ACTIVE", AQ1577="no impacts","no impacts"
),"")</f>
        <v>No root cause</v>
      </c>
      <c r="AS1577" s="92" t="s">
        <v>5537</v>
      </c>
      <c r="AT1577" s="98" t="s">
        <v>2570</v>
      </c>
      <c r="AV1577" s="17" t="s">
        <v>5537</v>
      </c>
      <c r="AW1577" s="7" t="s">
        <v>5537</v>
      </c>
      <c r="AX1577" s="6" t="s">
        <v>5537</v>
      </c>
      <c r="AY1577" s="7"/>
      <c r="AZ1577" s="3" t="s">
        <v>5537</v>
      </c>
      <c r="BA1577" s="18" t="s">
        <v>5537</v>
      </c>
      <c r="BB1577" s="18" t="s">
        <v>5537</v>
      </c>
      <c r="BC1577" s="18" t="s">
        <v>5537</v>
      </c>
      <c r="BD1577" s="18" t="s">
        <v>5537</v>
      </c>
      <c r="BE1577" s="18" t="s">
        <v>5537</v>
      </c>
      <c r="BF1577" s="18" t="s">
        <v>5537</v>
      </c>
      <c r="BG1577" s="18" t="s">
        <v>5537</v>
      </c>
      <c r="BH1577" s="18" t="s">
        <v>5537</v>
      </c>
      <c r="BI1577" s="18" t="s">
        <v>5537</v>
      </c>
      <c r="BJ1577" s="18" t="s">
        <v>5537</v>
      </c>
      <c r="BK1577" s="18" t="s">
        <v>5537</v>
      </c>
      <c r="BL1577" s="9" t="s">
        <v>5537</v>
      </c>
      <c r="BM1577" s="14" t="s">
        <v>5537</v>
      </c>
      <c r="BN1577" s="14" t="s">
        <v>5537</v>
      </c>
      <c r="BO1577" s="14" t="str">
        <f>_xlfn.XLOOKUP(B1577,'[4]cell downs 18042026 17h'!$B:$B,'[4]cell downs 18042026 17h'!$B:$B,"")</f>
        <v/>
      </c>
      <c r="BP1577" s="14" t="str">
        <f>_xlfn.XLOOKUP(B1577,'[5]Cells Huawei 19042026 15h'!$B:$B,'[5]Cells Huawei 19042026 15h'!$B:$B,"")</f>
        <v/>
      </c>
      <c r="BQ1577" s="9" t="str">
        <f>_xlfn.XLOOKUP(B1577,'[6]cells down 19042026 9H40'!$B:$B,'[6]cells down 19042026 9H40'!$B:$B,"")</f>
        <v/>
      </c>
      <c r="BR1577" s="9" t="s">
        <v>2570</v>
      </c>
      <c r="BS1577" s="9" t="s">
        <v>12</v>
      </c>
      <c r="BT1577" s="108"/>
    </row>
    <row r="1578" spans="1:72" s="9" customFormat="1" x14ac:dyDescent="0.35">
      <c r="A1578" s="1" t="s">
        <v>3255</v>
      </c>
      <c r="B1578" s="8" t="s">
        <v>3256</v>
      </c>
      <c r="C1578" s="3" t="str">
        <f>_xlfn.XLOOKUP(B1578,'[1]daily break down'!$D:$D,'[1]daily break down'!$E:$E,"")</f>
        <v>Yaounde</v>
      </c>
      <c r="D1578" s="1" t="s">
        <v>21</v>
      </c>
      <c r="E1578" s="1" t="s">
        <v>30</v>
      </c>
      <c r="F1578" s="3" t="s">
        <v>37</v>
      </c>
      <c r="G1578" s="1" t="s">
        <v>38</v>
      </c>
      <c r="H1578" s="34" t="str">
        <f>_xlfn.XLOOKUP(B1578,[2]CALCULATION!$B:$B,[2]CALCULATION!$H:$H,"")</f>
        <v>ZTE</v>
      </c>
      <c r="I1578" s="28">
        <v>0</v>
      </c>
      <c r="J1578" s="28">
        <v>0</v>
      </c>
      <c r="K1578" s="28">
        <v>0</v>
      </c>
      <c r="L1578" s="28">
        <v>0.26349544706120653</v>
      </c>
      <c r="M1578" s="28">
        <v>0</v>
      </c>
      <c r="N1578" s="28">
        <v>0</v>
      </c>
      <c r="O1578" s="28">
        <v>1.7153421624105036</v>
      </c>
      <c r="P1578" s="28">
        <v>0</v>
      </c>
      <c r="Q1578" s="28">
        <v>0</v>
      </c>
      <c r="R1578" s="28">
        <v>0</v>
      </c>
      <c r="S1578" s="93">
        <v>0</v>
      </c>
      <c r="T1578" s="93">
        <f>_xlfn.XLOOKUP(B1578,'[3]Nur des jours'!$B:$B,'[3]Nur des jours'!$U:$U,"")</f>
        <v>0</v>
      </c>
      <c r="U1578" s="93">
        <v>0.15775126771736708</v>
      </c>
      <c r="V1578" s="93">
        <v>0</v>
      </c>
      <c r="W1578" s="93">
        <v>0</v>
      </c>
      <c r="X1578" s="93">
        <v>0</v>
      </c>
      <c r="Y1578" s="93">
        <v>0</v>
      </c>
      <c r="Z1578" s="93">
        <v>0</v>
      </c>
      <c r="AA1578" s="93">
        <v>0</v>
      </c>
      <c r="AB1578" s="93">
        <v>0</v>
      </c>
      <c r="AC1578" s="93">
        <f>_xlfn.XLOOKUP(B1578,'[3]Nur des jours'!$B:$B,'[3]Nur des jours'!$N:$N,"")</f>
        <v>0</v>
      </c>
      <c r="AD1578" s="93">
        <v>0</v>
      </c>
      <c r="AE1578" s="93">
        <v>0</v>
      </c>
      <c r="AF1578" s="93">
        <v>0</v>
      </c>
      <c r="AG1578" s="93"/>
      <c r="AH1578" s="93">
        <v>0</v>
      </c>
      <c r="AI1578" s="93">
        <v>0</v>
      </c>
      <c r="AJ1578" s="93">
        <v>0</v>
      </c>
      <c r="AK1578" s="93">
        <v>0</v>
      </c>
      <c r="AL1578" s="93">
        <v>0</v>
      </c>
      <c r="AM1578" s="49" t="s">
        <v>5559</v>
      </c>
      <c r="AN1578" s="49"/>
      <c r="AO1578" s="48" t="str" cm="1">
        <f t="array" ref="AO1578">IFERROR(_xlfn.IFS(
AQ1578="MPR ISSUE","PDH",
AQ1578="BSS Hardware Issue","BSS",
AQ1578="Sites strategiques, MLL, Pylone, etc.","ENVTECH",
AQ1578="AKTIVCO DEFAUT GE &amp; POWER Cabinet","AKTIVCO",
AQ1578="AKTIVCO Coupure ENEO &amp; Baisse de tension","AKTIVCO GRID ONLY",
AQ1578="Coupure ENEO &amp; Baisse de tension","IHS GRID ONLY",
AQ1578="Defaut GE &amp; POWER Cabinet","IHS",
AQ1578="Sharing","Partners",
AQ1578="Sites strategiques &amp; DataCenter","SST &amp; DC",
AQ1578="Exclu","Exclu",
AQ1578="SAT","SAT",
AQ1578="SPARE-ISSUE","SPARE-ISSUE",
AQ1578="Fiber CAmtel","TRANS_FO_CAMTEL",
AQ1578="Fiber AOF","Fiber AOF",
AQ1578="Projet OCM (HUAWEI)","TRAVAUX-HUAWEI",
AQ1578="Projet OCM (NOKIA)","TRAVAUX-NOKIA",
AQ1578="ACCESS-ISSUE","ACCESS-ISSUE",
AQ1578="Projet OCM (ZTE, NOKIA, autres projets)","TRAVAUX OCM",
AQ1578="No root CAuse","No root cause",
AQ1578="ODU HS","PDH",
AQ1578="IP &amp; VLAN","PDH",
AQ1578="Warehouse HUAWEI","SPARE-ISSUE",
AQ1578="SPARE-HS","SPARE-ISSUE",
AQ1578="Power Telco","BSS",AQ1578="no impacts","no impacts"
),"")</f>
        <v>No root cause</v>
      </c>
      <c r="AP1578" s="48" t="str" cm="1">
        <f t="array" ref="AP1578">IFERROR(_xlfn.IFS(
AQ1578="MPR ISSUE","TX ISSUE",
AQ1578="BSS Hardware Issue","RAN ISSUE",
AQ1578="Sites strategiques, MLL, Pylone, etc.","ENVTECH",
AQ1578="AKTIVCO DEFAUT GE &amp; POWER Cabinet","POWER ISSUE",
AQ1578="AKTIVCO Coupure ENEO &amp; Baisse de tension","POWER ISSUE",
AQ1578="Coupure ENEO &amp; Baisse de tension","POWER ISSUE",
AQ1578="Defaut GE &amp; POWER Cabinet","POWER ISSUE",
AQ1578="Sharing","POWER ISSUE",
AQ1578="Sites strategiques &amp; DataCenter","POWER ISSUE",
AQ1578="Exclu","Exclu",
AQ1578="SAT","TX ISSUE",
AQ1578="SPARE-ISSUE","SPARE-ISSUE",
AQ1578="Fiber CAmtel","TX ISSUE",
AQ1578="Fiber AOF","TX ISSUE",
AQ1578="Projet OCM (HUAWEI)","TRAVAUX-HUAWEI",
AQ1578="Projet OCM (NOKIA)","TRAVAUX -NOKIA",
AQ1578="ACCESS-ISSUE","ACCESS-ISSUE",
AQ1578="Projet OCM (ZTE, NOKIA, autres projets)","TRAVAUX OCM",
AQ1578="No root CAuse","No root cause",
AQ1578="ODU HS","TX ISSUE",
AQ1578="IP &amp; VLAN","TX ISSUE",
AQ1578="Warehouse HUAWEI","SPARE-ISSUE",
AQ1578="SPARE-HS","SPARE-ISSUE",
AQ1578="Power Telco","RAN ISSUE",AQ1578="no impacts","no impacts"
),"")</f>
        <v>No root cause</v>
      </c>
      <c r="AQ1578" s="67" t="s">
        <v>5344</v>
      </c>
      <c r="AR1578" s="48" t="str" cm="1">
        <f t="array" ref="AR1578">IFERROR(_xlfn.IFS(
AQ1578="MPR ISSUE","ACTIVE",
AQ1578="BSS Hardware Issue","ACTIVE",
AQ1578="Sites strategiques, MLL, Pylone, etc.","PASSIVE",
AQ1578="AKTIVCO DEFAUT GE &amp; POWER Cabinet","PASSIVE",
AQ1578="AKTIVCO Coupure ENEO &amp; Baisse de tension","PASSIVE",
AQ1578="Coupure ENEO &amp; Baisse de tension","PASSIVE",
AQ1578="Defaut GE &amp; POWER Cabinet","PASSIVE",
AQ1578="Sharing","PASSIVE",
AQ1578="Sites strategiques &amp; DataCenter","PASSIVE",
AQ1578="Exclu","Exclu",
AQ1578="SAT","ACTIVE",
AQ1578="SPARE-ISSUE","SPARE-ISSUE",
AQ1578="Fiber CAmtel","ACTIVE",
AQ1578="Fiber AOF","ACTIVE",
AQ1578="Projet OCM (HUAWEI)","PLANNED WORKS",
AQ1578="Projet OCM (NOKIA)","PLANNED WORKS",
AQ1578="ACCESS-ISSUE","ACCESS-ISSUE",
AQ1578="Projet OCM (ZTE, NOKIA, autres projets)","PLANNED WORKS",
AQ1578="No root CAuse","No root cause",
AQ1578="ODU HS","ACTIVE",
AQ1578="IP &amp; VLAN","ACTIVE",
AQ1578="Warehouse HUAWEI","SPARE-ISSUE",
AQ1578="SPARE-HS","SPARE-ISSUE",
AQ1578="Power Telco","ACTIVE", AQ1578="no impacts","no impacts"
),"")</f>
        <v>No root cause</v>
      </c>
      <c r="AS1578" s="92" t="s">
        <v>5537</v>
      </c>
      <c r="AT1578" s="98" t="s">
        <v>3256</v>
      </c>
      <c r="AV1578" s="17" t="s">
        <v>5537</v>
      </c>
      <c r="AW1578" s="7" t="s">
        <v>5537</v>
      </c>
      <c r="AX1578" s="6" t="s">
        <v>5537</v>
      </c>
      <c r="AY1578" s="7"/>
      <c r="AZ1578" s="3" t="s">
        <v>5537</v>
      </c>
      <c r="BA1578" s="18" t="s">
        <v>5537</v>
      </c>
      <c r="BB1578" s="18" t="s">
        <v>5537</v>
      </c>
      <c r="BC1578" s="18" t="s">
        <v>5537</v>
      </c>
      <c r="BD1578" s="18" t="s">
        <v>5537</v>
      </c>
      <c r="BE1578" s="18" t="s">
        <v>5537</v>
      </c>
      <c r="BF1578" s="18" t="s">
        <v>5537</v>
      </c>
      <c r="BG1578" s="18" t="s">
        <v>5537</v>
      </c>
      <c r="BH1578" s="18" t="s">
        <v>5537</v>
      </c>
      <c r="BI1578" s="18" t="s">
        <v>5537</v>
      </c>
      <c r="BJ1578" s="18" t="s">
        <v>5537</v>
      </c>
      <c r="BK1578" s="18" t="s">
        <v>5537</v>
      </c>
      <c r="BL1578" s="9" t="s">
        <v>5537</v>
      </c>
      <c r="BM1578" s="14" t="s">
        <v>5537</v>
      </c>
      <c r="BN1578" s="14" t="s">
        <v>5537</v>
      </c>
      <c r="BO1578" s="14" t="str">
        <f>_xlfn.XLOOKUP(B1578,'[4]cell downs 18042026 17h'!$B:$B,'[4]cell downs 18042026 17h'!$B:$B,"")</f>
        <v/>
      </c>
      <c r="BP1578" s="14" t="str">
        <f>_xlfn.XLOOKUP(B1578,'[5]Cells Huawei 19042026 15h'!$B:$B,'[5]Cells Huawei 19042026 15h'!$B:$B,"")</f>
        <v/>
      </c>
      <c r="BQ1578" s="9" t="str">
        <f>_xlfn.XLOOKUP(B1578,'[6]cells down 19042026 9H40'!$B:$B,'[6]cells down 19042026 9H40'!$B:$B,"")</f>
        <v/>
      </c>
      <c r="BR1578" s="9" t="s">
        <v>5537</v>
      </c>
      <c r="BS1578" s="9" t="s">
        <v>594</v>
      </c>
      <c r="BT1578" s="108"/>
    </row>
    <row r="1579" spans="1:72" s="9" customFormat="1" x14ac:dyDescent="0.35">
      <c r="A1579" s="1" t="s">
        <v>896</v>
      </c>
      <c r="B1579" s="8" t="s">
        <v>897</v>
      </c>
      <c r="C1579" s="3" t="str">
        <f>_xlfn.XLOOKUP(B1579,'[1]daily break down'!$D:$D,'[1]daily break down'!$E:$E,"")</f>
        <v>Yaounde</v>
      </c>
      <c r="D1579" s="1" t="s">
        <v>11</v>
      </c>
      <c r="E1579" s="1" t="s">
        <v>12</v>
      </c>
      <c r="F1579" s="3" t="s">
        <v>37</v>
      </c>
      <c r="G1579" s="1" t="s">
        <v>38</v>
      </c>
      <c r="H1579" s="34" t="str">
        <f>_xlfn.XLOOKUP(B1579,[2]CALCULATION!$B:$B,[2]CALCULATION!$H:$H,"")</f>
        <v>ZTE</v>
      </c>
      <c r="I1579" s="28">
        <v>0</v>
      </c>
      <c r="J1579" s="28">
        <v>0</v>
      </c>
      <c r="K1579" s="28">
        <v>0</v>
      </c>
      <c r="L1579" s="28">
        <v>0</v>
      </c>
      <c r="M1579" s="28">
        <v>0</v>
      </c>
      <c r="N1579" s="28">
        <v>0</v>
      </c>
      <c r="O1579" s="28">
        <v>0</v>
      </c>
      <c r="P1579" s="28">
        <v>4.4780314639317673</v>
      </c>
      <c r="Q1579" s="28">
        <v>0</v>
      </c>
      <c r="R1579" s="28">
        <v>21.040041891031947</v>
      </c>
      <c r="S1579" s="93">
        <v>0</v>
      </c>
      <c r="T1579" s="93">
        <f>_xlfn.XLOOKUP(B1579,'[3]Nur des jours'!$B:$B,'[3]Nur des jours'!$U:$U,"")</f>
        <v>0</v>
      </c>
      <c r="U1579" s="93">
        <v>0</v>
      </c>
      <c r="V1579" s="93">
        <v>0</v>
      </c>
      <c r="W1579" s="93">
        <v>0</v>
      </c>
      <c r="X1579" s="93">
        <v>0</v>
      </c>
      <c r="Y1579" s="93">
        <v>0</v>
      </c>
      <c r="Z1579" s="93">
        <v>0</v>
      </c>
      <c r="AA1579" s="93">
        <v>0</v>
      </c>
      <c r="AB1579" s="93">
        <v>0</v>
      </c>
      <c r="AC1579" s="93">
        <f>_xlfn.XLOOKUP(B1579,'[3]Nur des jours'!$B:$B,'[3]Nur des jours'!$N:$N,"")</f>
        <v>0</v>
      </c>
      <c r="AD1579" s="93">
        <v>0</v>
      </c>
      <c r="AE1579" s="93">
        <v>0</v>
      </c>
      <c r="AF1579" s="93">
        <v>0</v>
      </c>
      <c r="AG1579" s="93"/>
      <c r="AH1579" s="93">
        <v>0</v>
      </c>
      <c r="AI1579" s="93">
        <v>0</v>
      </c>
      <c r="AJ1579" s="93">
        <v>0</v>
      </c>
      <c r="AK1579" s="93">
        <v>0</v>
      </c>
      <c r="AL1579" s="93">
        <v>0</v>
      </c>
      <c r="AM1579" s="49" t="s">
        <v>5559</v>
      </c>
      <c r="AN1579" s="49"/>
      <c r="AO1579" s="48" t="str" cm="1">
        <f t="array" ref="AO1579">IFERROR(_xlfn.IFS(
AQ1579="MPR ISSUE","PDH",
AQ1579="BSS Hardware Issue","BSS",
AQ1579="Sites strategiques, MLL, Pylone, etc.","ENVTECH",
AQ1579="AKTIVCO DEFAUT GE &amp; POWER Cabinet","AKTIVCO",
AQ1579="AKTIVCO Coupure ENEO &amp; Baisse de tension","AKTIVCO GRID ONLY",
AQ1579="Coupure ENEO &amp; Baisse de tension","IHS GRID ONLY",
AQ1579="Defaut GE &amp; POWER Cabinet","IHS",
AQ1579="Sharing","Partners",
AQ1579="Sites strategiques &amp; DataCenter","SST &amp; DC",
AQ1579="Exclu","Exclu",
AQ1579="SAT","SAT",
AQ1579="SPARE-ISSUE","SPARE-ISSUE",
AQ1579="Fiber CAmtel","TRANS_FO_CAMTEL",
AQ1579="Fiber AOF","Fiber AOF",
AQ1579="Projet OCM (HUAWEI)","TRAVAUX-HUAWEI",
AQ1579="Projet OCM (NOKIA)","TRAVAUX-NOKIA",
AQ1579="ACCESS-ISSUE","ACCESS-ISSUE",
AQ1579="Projet OCM (ZTE, NOKIA, autres projets)","TRAVAUX OCM",
AQ1579="No root CAuse","No root cause",
AQ1579="ODU HS","PDH",
AQ1579="IP &amp; VLAN","PDH",
AQ1579="Warehouse HUAWEI","SPARE-ISSUE",
AQ1579="SPARE-HS","SPARE-ISSUE",
AQ1579="Power Telco","BSS",AQ1579="no impacts","no impacts"
),"")</f>
        <v>No root cause</v>
      </c>
      <c r="AP1579" s="48" t="str" cm="1">
        <f t="array" ref="AP1579">IFERROR(_xlfn.IFS(
AQ1579="MPR ISSUE","TX ISSUE",
AQ1579="BSS Hardware Issue","RAN ISSUE",
AQ1579="Sites strategiques, MLL, Pylone, etc.","ENVTECH",
AQ1579="AKTIVCO DEFAUT GE &amp; POWER Cabinet","POWER ISSUE",
AQ1579="AKTIVCO Coupure ENEO &amp; Baisse de tension","POWER ISSUE",
AQ1579="Coupure ENEO &amp; Baisse de tension","POWER ISSUE",
AQ1579="Defaut GE &amp; POWER Cabinet","POWER ISSUE",
AQ1579="Sharing","POWER ISSUE",
AQ1579="Sites strategiques &amp; DataCenter","POWER ISSUE",
AQ1579="Exclu","Exclu",
AQ1579="SAT","TX ISSUE",
AQ1579="SPARE-ISSUE","SPARE-ISSUE",
AQ1579="Fiber CAmtel","TX ISSUE",
AQ1579="Fiber AOF","TX ISSUE",
AQ1579="Projet OCM (HUAWEI)","TRAVAUX-HUAWEI",
AQ1579="Projet OCM (NOKIA)","TRAVAUX -NOKIA",
AQ1579="ACCESS-ISSUE","ACCESS-ISSUE",
AQ1579="Projet OCM (ZTE, NOKIA, autres projets)","TRAVAUX OCM",
AQ1579="No root CAuse","No root cause",
AQ1579="ODU HS","TX ISSUE",
AQ1579="IP &amp; VLAN","TX ISSUE",
AQ1579="Warehouse HUAWEI","SPARE-ISSUE",
AQ1579="SPARE-HS","SPARE-ISSUE",
AQ1579="Power Telco","RAN ISSUE",AQ1579="no impacts","no impacts"
),"")</f>
        <v>No root cause</v>
      </c>
      <c r="AQ1579" s="127" t="s">
        <v>5344</v>
      </c>
      <c r="AR1579" s="48" t="str" cm="1">
        <f t="array" ref="AR1579">IFERROR(_xlfn.IFS(
AQ1579="MPR ISSUE","ACTIVE",
AQ1579="BSS Hardware Issue","ACTIVE",
AQ1579="Sites strategiques, MLL, Pylone, etc.","PASSIVE",
AQ1579="AKTIVCO DEFAUT GE &amp; POWER Cabinet","PASSIVE",
AQ1579="AKTIVCO Coupure ENEO &amp; Baisse de tension","PASSIVE",
AQ1579="Coupure ENEO &amp; Baisse de tension","PASSIVE",
AQ1579="Defaut GE &amp; POWER Cabinet","PASSIVE",
AQ1579="Sharing","PASSIVE",
AQ1579="Sites strategiques &amp; DataCenter","PASSIVE",
AQ1579="Exclu","Exclu",
AQ1579="SAT","ACTIVE",
AQ1579="SPARE-ISSUE","SPARE-ISSUE",
AQ1579="Fiber CAmtel","ACTIVE",
AQ1579="Fiber AOF","ACTIVE",
AQ1579="Projet OCM (HUAWEI)","PLANNED WORKS",
AQ1579="Projet OCM (NOKIA)","PLANNED WORKS",
AQ1579="ACCESS-ISSUE","ACCESS-ISSUE",
AQ1579="Projet OCM (ZTE, NOKIA, autres projets)","PLANNED WORKS",
AQ1579="No root CAuse","No root cause",
AQ1579="ODU HS","ACTIVE",
AQ1579="IP &amp; VLAN","ACTIVE",
AQ1579="Warehouse HUAWEI","SPARE-ISSUE",
AQ1579="SPARE-HS","SPARE-ISSUE",
AQ1579="Power Telco","ACTIVE", AQ1579="no impacts","no impacts"
),"")</f>
        <v>No root cause</v>
      </c>
      <c r="AS1579" s="92" t="s">
        <v>5537</v>
      </c>
      <c r="AT1579" s="98" t="s">
        <v>897</v>
      </c>
      <c r="AV1579" s="17" t="s">
        <v>5537</v>
      </c>
      <c r="AW1579" s="7" t="s">
        <v>5537</v>
      </c>
      <c r="AX1579" s="6" t="s">
        <v>5537</v>
      </c>
      <c r="AY1579" s="7"/>
      <c r="AZ1579" s="3" t="s">
        <v>5537</v>
      </c>
      <c r="BA1579" s="18" t="s">
        <v>5537</v>
      </c>
      <c r="BB1579" s="18" t="s">
        <v>5537</v>
      </c>
      <c r="BC1579" s="18" t="s">
        <v>5537</v>
      </c>
      <c r="BD1579" s="18" t="s">
        <v>5537</v>
      </c>
      <c r="BE1579" s="18" t="s">
        <v>5537</v>
      </c>
      <c r="BF1579" s="18" t="s">
        <v>5537</v>
      </c>
      <c r="BG1579" s="18" t="s">
        <v>5537</v>
      </c>
      <c r="BH1579" s="18" t="s">
        <v>5537</v>
      </c>
      <c r="BI1579" s="18" t="s">
        <v>5537</v>
      </c>
      <c r="BJ1579" s="18" t="s">
        <v>5537</v>
      </c>
      <c r="BK1579" s="18" t="s">
        <v>5537</v>
      </c>
      <c r="BL1579" s="9" t="s">
        <v>5537</v>
      </c>
      <c r="BM1579" s="14" t="s">
        <v>5537</v>
      </c>
      <c r="BN1579" s="14" t="s">
        <v>5537</v>
      </c>
      <c r="BO1579" s="14" t="str">
        <f>_xlfn.XLOOKUP(B1579,'[4]cell downs 18042026 17h'!$B:$B,'[4]cell downs 18042026 17h'!$B:$B,"")</f>
        <v/>
      </c>
      <c r="BP1579" s="14" t="str">
        <f>_xlfn.XLOOKUP(B1579,'[5]Cells Huawei 19042026 15h'!$B:$B,'[5]Cells Huawei 19042026 15h'!$B:$B,"")</f>
        <v/>
      </c>
      <c r="BQ1579" s="9" t="str">
        <f>_xlfn.XLOOKUP(B1579,'[6]cells down 19042026 9H40'!$B:$B,'[6]cells down 19042026 9H40'!$B:$B,"")</f>
        <v/>
      </c>
      <c r="BR1579" s="9" t="s">
        <v>897</v>
      </c>
      <c r="BS1579" s="9" t="s">
        <v>12</v>
      </c>
      <c r="BT1579" s="108"/>
    </row>
    <row r="1580" spans="1:72" s="9" customFormat="1" x14ac:dyDescent="0.35">
      <c r="A1580" s="1" t="s">
        <v>43</v>
      </c>
      <c r="B1580" s="8" t="s">
        <v>44</v>
      </c>
      <c r="C1580" s="3" t="str">
        <f>_xlfn.XLOOKUP(B1580,'[1]daily break down'!$D:$D,'[1]daily break down'!$E:$E,"")</f>
        <v>Yaounde</v>
      </c>
      <c r="D1580" s="1" t="s">
        <v>11</v>
      </c>
      <c r="E1580" s="1" t="s">
        <v>12</v>
      </c>
      <c r="F1580" s="3" t="s">
        <v>37</v>
      </c>
      <c r="G1580" s="1" t="s">
        <v>38</v>
      </c>
      <c r="H1580" s="34" t="str">
        <f>_xlfn.XLOOKUP(B1580,[2]CALCULATION!$B:$B,[2]CALCULATION!$H:$H,"")</f>
        <v>ZTE</v>
      </c>
      <c r="I1580" s="28">
        <v>0</v>
      </c>
      <c r="J1580" s="28">
        <v>0</v>
      </c>
      <c r="K1580" s="28">
        <v>0</v>
      </c>
      <c r="L1580" s="28">
        <v>0</v>
      </c>
      <c r="M1580" s="28">
        <v>0</v>
      </c>
      <c r="N1580" s="28">
        <v>0</v>
      </c>
      <c r="O1580" s="28">
        <v>0</v>
      </c>
      <c r="P1580" s="28">
        <v>0</v>
      </c>
      <c r="Q1580" s="28">
        <v>0</v>
      </c>
      <c r="R1580" s="28">
        <v>0</v>
      </c>
      <c r="S1580" s="93">
        <v>0</v>
      </c>
      <c r="T1580" s="93">
        <f>_xlfn.XLOOKUP(B1580,'[3]Nur des jours'!$B:$B,'[3]Nur des jours'!$U:$U,"")</f>
        <v>0</v>
      </c>
      <c r="U1580" s="93">
        <v>0</v>
      </c>
      <c r="V1580" s="93">
        <v>0</v>
      </c>
      <c r="W1580" s="93">
        <v>0</v>
      </c>
      <c r="X1580" s="93">
        <v>0</v>
      </c>
      <c r="Y1580" s="93">
        <v>0</v>
      </c>
      <c r="Z1580" s="93">
        <v>0</v>
      </c>
      <c r="AA1580" s="93">
        <v>0</v>
      </c>
      <c r="AB1580" s="93">
        <v>0</v>
      </c>
      <c r="AC1580" s="93">
        <f>_xlfn.XLOOKUP(B1580,'[3]Nur des jours'!$B:$B,'[3]Nur des jours'!$N:$N,"")</f>
        <v>0</v>
      </c>
      <c r="AD1580" s="93">
        <v>0</v>
      </c>
      <c r="AE1580" s="93">
        <v>0</v>
      </c>
      <c r="AF1580" s="93">
        <v>0</v>
      </c>
      <c r="AG1580" s="93"/>
      <c r="AH1580" s="93">
        <v>0</v>
      </c>
      <c r="AI1580" s="93">
        <v>0</v>
      </c>
      <c r="AJ1580" s="93">
        <v>0</v>
      </c>
      <c r="AK1580" s="93">
        <v>0</v>
      </c>
      <c r="AL1580" s="93">
        <v>0</v>
      </c>
      <c r="AM1580" s="49" t="s">
        <v>5559</v>
      </c>
      <c r="AN1580" s="49"/>
      <c r="AO1580" s="48" t="str" cm="1">
        <f t="array" ref="AO1580">IFERROR(_xlfn.IFS(
AQ1580="MPR ISSUE","PDH",
AQ1580="BSS Hardware Issue","BSS",
AQ1580="Sites strategiques, MLL, Pylone, etc.","ENVTECH",
AQ1580="AKTIVCO DEFAUT GE &amp; POWER Cabinet","AKTIVCO",
AQ1580="AKTIVCO Coupure ENEO &amp; Baisse de tension","AKTIVCO GRID ONLY",
AQ1580="Coupure ENEO &amp; Baisse de tension","IHS GRID ONLY",
AQ1580="Defaut GE &amp; POWER Cabinet","IHS",
AQ1580="Sharing","Partners",
AQ1580="Sites strategiques &amp; DataCenter","SST &amp; DC",
AQ1580="Exclu","Exclu",
AQ1580="SAT","SAT",
AQ1580="SPARE-ISSUE","SPARE-ISSUE",
AQ1580="Fiber CAmtel","TRANS_FO_CAMTEL",
AQ1580="Fiber AOF","Fiber AOF",
AQ1580="Projet OCM (HUAWEI)","TRAVAUX-HUAWEI",
AQ1580="Projet OCM (NOKIA)","TRAVAUX-NOKIA",
AQ1580="ACCESS-ISSUE","ACCESS-ISSUE",
AQ1580="Projet OCM (ZTE, NOKIA, autres projets)","TRAVAUX OCM",
AQ1580="No root CAuse","No root cause",
AQ1580="ODU HS","PDH",
AQ1580="IP &amp; VLAN","PDH",
AQ1580="Warehouse HUAWEI","SPARE-ISSUE",
AQ1580="SPARE-HS","SPARE-ISSUE",
AQ1580="Power Telco","BSS",AQ1580="no impacts","no impacts"
),"")</f>
        <v>No root cause</v>
      </c>
      <c r="AP1580" s="48" t="str" cm="1">
        <f t="array" ref="AP1580">IFERROR(_xlfn.IFS(
AQ1580="MPR ISSUE","TX ISSUE",
AQ1580="BSS Hardware Issue","RAN ISSUE",
AQ1580="Sites strategiques, MLL, Pylone, etc.","ENVTECH",
AQ1580="AKTIVCO DEFAUT GE &amp; POWER Cabinet","POWER ISSUE",
AQ1580="AKTIVCO Coupure ENEO &amp; Baisse de tension","POWER ISSUE",
AQ1580="Coupure ENEO &amp; Baisse de tension","POWER ISSUE",
AQ1580="Defaut GE &amp; POWER Cabinet","POWER ISSUE",
AQ1580="Sharing","POWER ISSUE",
AQ1580="Sites strategiques &amp; DataCenter","POWER ISSUE",
AQ1580="Exclu","Exclu",
AQ1580="SAT","TX ISSUE",
AQ1580="SPARE-ISSUE","SPARE-ISSUE",
AQ1580="Fiber CAmtel","TX ISSUE",
AQ1580="Fiber AOF","TX ISSUE",
AQ1580="Projet OCM (HUAWEI)","TRAVAUX-HUAWEI",
AQ1580="Projet OCM (NOKIA)","TRAVAUX -NOKIA",
AQ1580="ACCESS-ISSUE","ACCESS-ISSUE",
AQ1580="Projet OCM (ZTE, NOKIA, autres projets)","TRAVAUX OCM",
AQ1580="No root CAuse","No root cause",
AQ1580="ODU HS","TX ISSUE",
AQ1580="IP &amp; VLAN","TX ISSUE",
AQ1580="Warehouse HUAWEI","SPARE-ISSUE",
AQ1580="SPARE-HS","SPARE-ISSUE",
AQ1580="Power Telco","RAN ISSUE",AQ1580="no impacts","no impacts"
),"")</f>
        <v>No root cause</v>
      </c>
      <c r="AQ1580" s="127" t="s">
        <v>5344</v>
      </c>
      <c r="AR1580" s="48" t="str" cm="1">
        <f t="array" ref="AR1580">IFERROR(_xlfn.IFS(
AQ1580="MPR ISSUE","ACTIVE",
AQ1580="BSS Hardware Issue","ACTIVE",
AQ1580="Sites strategiques, MLL, Pylone, etc.","PASSIVE",
AQ1580="AKTIVCO DEFAUT GE &amp; POWER Cabinet","PASSIVE",
AQ1580="AKTIVCO Coupure ENEO &amp; Baisse de tension","PASSIVE",
AQ1580="Coupure ENEO &amp; Baisse de tension","PASSIVE",
AQ1580="Defaut GE &amp; POWER Cabinet","PASSIVE",
AQ1580="Sharing","PASSIVE",
AQ1580="Sites strategiques &amp; DataCenter","PASSIVE",
AQ1580="Exclu","Exclu",
AQ1580="SAT","ACTIVE",
AQ1580="SPARE-ISSUE","SPARE-ISSUE",
AQ1580="Fiber CAmtel","ACTIVE",
AQ1580="Fiber AOF","ACTIVE",
AQ1580="Projet OCM (HUAWEI)","PLANNED WORKS",
AQ1580="Projet OCM (NOKIA)","PLANNED WORKS",
AQ1580="ACCESS-ISSUE","ACCESS-ISSUE",
AQ1580="Projet OCM (ZTE, NOKIA, autres projets)","PLANNED WORKS",
AQ1580="No root CAuse","No root cause",
AQ1580="ODU HS","ACTIVE",
AQ1580="IP &amp; VLAN","ACTIVE",
AQ1580="Warehouse HUAWEI","SPARE-ISSUE",
AQ1580="SPARE-HS","SPARE-ISSUE",
AQ1580="Power Telco","ACTIVE", AQ1580="no impacts","no impacts"
),"")</f>
        <v>No root cause</v>
      </c>
      <c r="AS1580" s="92" t="s">
        <v>5537</v>
      </c>
      <c r="AT1580" s="98" t="s">
        <v>44</v>
      </c>
      <c r="AV1580" s="17" t="s">
        <v>5537</v>
      </c>
      <c r="AW1580" s="7" t="s">
        <v>5537</v>
      </c>
      <c r="AX1580" s="6" t="s">
        <v>5537</v>
      </c>
      <c r="AY1580" s="7"/>
      <c r="AZ1580" s="3" t="s">
        <v>5537</v>
      </c>
      <c r="BA1580" s="18" t="s">
        <v>5537</v>
      </c>
      <c r="BB1580" s="18" t="s">
        <v>5537</v>
      </c>
      <c r="BC1580" s="18" t="s">
        <v>5537</v>
      </c>
      <c r="BD1580" s="18" t="s">
        <v>5537</v>
      </c>
      <c r="BE1580" s="18" t="s">
        <v>5537</v>
      </c>
      <c r="BF1580" s="18" t="s">
        <v>5537</v>
      </c>
      <c r="BG1580" s="18" t="s">
        <v>5537</v>
      </c>
      <c r="BH1580" s="18" t="s">
        <v>5537</v>
      </c>
      <c r="BI1580" s="18" t="s">
        <v>5537</v>
      </c>
      <c r="BJ1580" s="18" t="s">
        <v>5537</v>
      </c>
      <c r="BK1580" s="18" t="s">
        <v>5537</v>
      </c>
      <c r="BL1580" s="9" t="s">
        <v>5537</v>
      </c>
      <c r="BM1580" s="14" t="s">
        <v>5537</v>
      </c>
      <c r="BN1580" s="14" t="s">
        <v>5537</v>
      </c>
      <c r="BO1580" s="14" t="str">
        <f>_xlfn.XLOOKUP(B1580,'[4]cell downs 18042026 17h'!$B:$B,'[4]cell downs 18042026 17h'!$B:$B,"")</f>
        <v/>
      </c>
      <c r="BP1580" s="14" t="str">
        <f>_xlfn.XLOOKUP(B1580,'[5]Cells Huawei 19042026 15h'!$B:$B,'[5]Cells Huawei 19042026 15h'!$B:$B,"")</f>
        <v/>
      </c>
      <c r="BQ1580" s="9" t="str">
        <f>_xlfn.XLOOKUP(B1580,'[6]cells down 19042026 9H40'!$B:$B,'[6]cells down 19042026 9H40'!$B:$B,"")</f>
        <v/>
      </c>
      <c r="BR1580" s="9" t="s">
        <v>44</v>
      </c>
      <c r="BS1580" s="9" t="s">
        <v>12</v>
      </c>
      <c r="BT1580" s="108"/>
    </row>
    <row r="1581" spans="1:72" s="9" customFormat="1" x14ac:dyDescent="0.35">
      <c r="A1581" s="1" t="s">
        <v>4560</v>
      </c>
      <c r="B1581" s="8" t="s">
        <v>4561</v>
      </c>
      <c r="C1581" s="3" t="str">
        <f>_xlfn.XLOOKUP(B1581,'[1]daily break down'!$D:$D,'[1]daily break down'!$E:$E,"")</f>
        <v>Yaounde</v>
      </c>
      <c r="D1581" s="1" t="s">
        <v>11</v>
      </c>
      <c r="E1581" s="1" t="s">
        <v>12</v>
      </c>
      <c r="F1581" s="3" t="s">
        <v>37</v>
      </c>
      <c r="G1581" s="1" t="s">
        <v>38</v>
      </c>
      <c r="H1581" s="34" t="str">
        <f>_xlfn.XLOOKUP(B1581,[2]CALCULATION!$B:$B,[2]CALCULATION!$H:$H,"")</f>
        <v>ZTE</v>
      </c>
      <c r="I1581" s="28">
        <v>0</v>
      </c>
      <c r="J1581" s="28">
        <v>0</v>
      </c>
      <c r="K1581" s="28">
        <v>0</v>
      </c>
      <c r="L1581" s="28">
        <v>1.7728067847491338E-2</v>
      </c>
      <c r="M1581" s="28">
        <v>0</v>
      </c>
      <c r="N1581" s="28">
        <v>0</v>
      </c>
      <c r="O1581" s="28">
        <v>1.8976523329709189E-2</v>
      </c>
      <c r="P1581" s="28">
        <v>0</v>
      </c>
      <c r="Q1581" s="28">
        <v>0</v>
      </c>
      <c r="R1581" s="28">
        <v>7.8339868106028838</v>
      </c>
      <c r="S1581" s="93">
        <v>0</v>
      </c>
      <c r="T1581" s="93">
        <f>_xlfn.XLOOKUP(B1581,'[3]Nur des jours'!$B:$B,'[3]Nur des jours'!$U:$U,"")</f>
        <v>0</v>
      </c>
      <c r="U1581" s="93">
        <v>0</v>
      </c>
      <c r="V1581" s="93">
        <v>0</v>
      </c>
      <c r="W1581" s="93">
        <v>0</v>
      </c>
      <c r="X1581" s="93">
        <v>0</v>
      </c>
      <c r="Y1581" s="93">
        <v>0</v>
      </c>
      <c r="Z1581" s="93">
        <v>0</v>
      </c>
      <c r="AA1581" s="93">
        <v>0</v>
      </c>
      <c r="AB1581" s="93">
        <v>0</v>
      </c>
      <c r="AC1581" s="93">
        <f>_xlfn.XLOOKUP(B1581,'[3]Nur des jours'!$B:$B,'[3]Nur des jours'!$N:$N,"")</f>
        <v>0</v>
      </c>
      <c r="AD1581" s="93">
        <v>0</v>
      </c>
      <c r="AE1581" s="93">
        <v>0</v>
      </c>
      <c r="AF1581" s="93">
        <v>0</v>
      </c>
      <c r="AG1581" s="93"/>
      <c r="AH1581" s="93">
        <v>0</v>
      </c>
      <c r="AI1581" s="93">
        <v>0</v>
      </c>
      <c r="AJ1581" s="93">
        <v>0</v>
      </c>
      <c r="AK1581" s="93">
        <v>0</v>
      </c>
      <c r="AL1581" s="93">
        <v>0</v>
      </c>
      <c r="AM1581" s="49" t="s">
        <v>5559</v>
      </c>
      <c r="AN1581" s="49"/>
      <c r="AO1581" s="48" t="str" cm="1">
        <f t="array" ref="AO1581">IFERROR(_xlfn.IFS(
AQ1581="MPR ISSUE","PDH",
AQ1581="BSS Hardware Issue","BSS",
AQ1581="Sites strategiques, MLL, Pylone, etc.","ENVTECH",
AQ1581="AKTIVCO DEFAUT GE &amp; POWER Cabinet","AKTIVCO",
AQ1581="AKTIVCO Coupure ENEO &amp; Baisse de tension","AKTIVCO GRID ONLY",
AQ1581="Coupure ENEO &amp; Baisse de tension","IHS GRID ONLY",
AQ1581="Defaut GE &amp; POWER Cabinet","IHS",
AQ1581="Sharing","Partners",
AQ1581="Sites strategiques &amp; DataCenter","SST &amp; DC",
AQ1581="Exclu","Exclu",
AQ1581="SAT","SAT",
AQ1581="SPARE-ISSUE","SPARE-ISSUE",
AQ1581="Fiber CAmtel","TRANS_FO_CAMTEL",
AQ1581="Fiber AOF","Fiber AOF",
AQ1581="Projet OCM (HUAWEI)","TRAVAUX-HUAWEI",
AQ1581="Projet OCM (NOKIA)","TRAVAUX-NOKIA",
AQ1581="ACCESS-ISSUE","ACCESS-ISSUE",
AQ1581="Projet OCM (ZTE, NOKIA, autres projets)","TRAVAUX OCM",
AQ1581="No root CAuse","No root cause",
AQ1581="ODU HS","PDH",
AQ1581="IP &amp; VLAN","PDH",
AQ1581="Warehouse HUAWEI","SPARE-ISSUE",
AQ1581="SPARE-HS","SPARE-ISSUE",
AQ1581="Power Telco","BSS",AQ1581="no impacts","no impacts"
),"")</f>
        <v>No root cause</v>
      </c>
      <c r="AP1581" s="48" t="str" cm="1">
        <f t="array" ref="AP1581">IFERROR(_xlfn.IFS(
AQ1581="MPR ISSUE","TX ISSUE",
AQ1581="BSS Hardware Issue","RAN ISSUE",
AQ1581="Sites strategiques, MLL, Pylone, etc.","ENVTECH",
AQ1581="AKTIVCO DEFAUT GE &amp; POWER Cabinet","POWER ISSUE",
AQ1581="AKTIVCO Coupure ENEO &amp; Baisse de tension","POWER ISSUE",
AQ1581="Coupure ENEO &amp; Baisse de tension","POWER ISSUE",
AQ1581="Defaut GE &amp; POWER Cabinet","POWER ISSUE",
AQ1581="Sharing","POWER ISSUE",
AQ1581="Sites strategiques &amp; DataCenter","POWER ISSUE",
AQ1581="Exclu","Exclu",
AQ1581="SAT","TX ISSUE",
AQ1581="SPARE-ISSUE","SPARE-ISSUE",
AQ1581="Fiber CAmtel","TX ISSUE",
AQ1581="Fiber AOF","TX ISSUE",
AQ1581="Projet OCM (HUAWEI)","TRAVAUX-HUAWEI",
AQ1581="Projet OCM (NOKIA)","TRAVAUX -NOKIA",
AQ1581="ACCESS-ISSUE","ACCESS-ISSUE",
AQ1581="Projet OCM (ZTE, NOKIA, autres projets)","TRAVAUX OCM",
AQ1581="No root CAuse","No root cause",
AQ1581="ODU HS","TX ISSUE",
AQ1581="IP &amp; VLAN","TX ISSUE",
AQ1581="Warehouse HUAWEI","SPARE-ISSUE",
AQ1581="SPARE-HS","SPARE-ISSUE",
AQ1581="Power Telco","RAN ISSUE",AQ1581="no impacts","no impacts"
),"")</f>
        <v>No root cause</v>
      </c>
      <c r="AQ1581" s="127" t="s">
        <v>5344</v>
      </c>
      <c r="AR1581" s="48" t="str" cm="1">
        <f t="array" ref="AR1581">IFERROR(_xlfn.IFS(
AQ1581="MPR ISSUE","ACTIVE",
AQ1581="BSS Hardware Issue","ACTIVE",
AQ1581="Sites strategiques, MLL, Pylone, etc.","PASSIVE",
AQ1581="AKTIVCO DEFAUT GE &amp; POWER Cabinet","PASSIVE",
AQ1581="AKTIVCO Coupure ENEO &amp; Baisse de tension","PASSIVE",
AQ1581="Coupure ENEO &amp; Baisse de tension","PASSIVE",
AQ1581="Defaut GE &amp; POWER Cabinet","PASSIVE",
AQ1581="Sharing","PASSIVE",
AQ1581="Sites strategiques &amp; DataCenter","PASSIVE",
AQ1581="Exclu","Exclu",
AQ1581="SAT","ACTIVE",
AQ1581="SPARE-ISSUE","SPARE-ISSUE",
AQ1581="Fiber CAmtel","ACTIVE",
AQ1581="Fiber AOF","ACTIVE",
AQ1581="Projet OCM (HUAWEI)","PLANNED WORKS",
AQ1581="Projet OCM (NOKIA)","PLANNED WORKS",
AQ1581="ACCESS-ISSUE","ACCESS-ISSUE",
AQ1581="Projet OCM (ZTE, NOKIA, autres projets)","PLANNED WORKS",
AQ1581="No root CAuse","No root cause",
AQ1581="ODU HS","ACTIVE",
AQ1581="IP &amp; VLAN","ACTIVE",
AQ1581="Warehouse HUAWEI","SPARE-ISSUE",
AQ1581="SPARE-HS","SPARE-ISSUE",
AQ1581="Power Telco","ACTIVE", AQ1581="no impacts","no impacts"
),"")</f>
        <v>No root cause</v>
      </c>
      <c r="AS1581" s="92" t="s">
        <v>5537</v>
      </c>
      <c r="AT1581" s="98" t="s">
        <v>4561</v>
      </c>
      <c r="AV1581" s="17" t="s">
        <v>5537</v>
      </c>
      <c r="AW1581" s="7" t="s">
        <v>5537</v>
      </c>
      <c r="AX1581" s="6" t="s">
        <v>5537</v>
      </c>
      <c r="AY1581" s="7"/>
      <c r="AZ1581" s="3" t="s">
        <v>5537</v>
      </c>
      <c r="BA1581" s="18" t="s">
        <v>5537</v>
      </c>
      <c r="BB1581" s="18" t="s">
        <v>5537</v>
      </c>
      <c r="BC1581" s="18" t="s">
        <v>5537</v>
      </c>
      <c r="BD1581" s="18" t="s">
        <v>5537</v>
      </c>
      <c r="BE1581" s="18" t="s">
        <v>5537</v>
      </c>
      <c r="BF1581" s="18" t="s">
        <v>5537</v>
      </c>
      <c r="BG1581" s="18" t="s">
        <v>5537</v>
      </c>
      <c r="BH1581" s="18" t="s">
        <v>5537</v>
      </c>
      <c r="BI1581" s="18" t="s">
        <v>5537</v>
      </c>
      <c r="BJ1581" s="18" t="s">
        <v>5537</v>
      </c>
      <c r="BK1581" s="18" t="s">
        <v>5537</v>
      </c>
      <c r="BL1581" s="9" t="s">
        <v>5537</v>
      </c>
      <c r="BM1581" s="14" t="s">
        <v>5537</v>
      </c>
      <c r="BN1581" s="14" t="s">
        <v>5537</v>
      </c>
      <c r="BO1581" s="14" t="str">
        <f>_xlfn.XLOOKUP(B1581,'[4]cell downs 18042026 17h'!$B:$B,'[4]cell downs 18042026 17h'!$B:$B,"")</f>
        <v/>
      </c>
      <c r="BP1581" s="14" t="str">
        <f>_xlfn.XLOOKUP(B1581,'[5]Cells Huawei 19042026 15h'!$B:$B,'[5]Cells Huawei 19042026 15h'!$B:$B,"")</f>
        <v/>
      </c>
      <c r="BQ1581" s="9" t="str">
        <f>_xlfn.XLOOKUP(B1581,'[6]cells down 19042026 9H40'!$B:$B,'[6]cells down 19042026 9H40'!$B:$B,"")</f>
        <v/>
      </c>
      <c r="BR1581" s="9" t="s">
        <v>4561</v>
      </c>
      <c r="BS1581" s="9" t="s">
        <v>154</v>
      </c>
      <c r="BT1581" s="108"/>
    </row>
    <row r="1582" spans="1:72" s="9" customFormat="1" x14ac:dyDescent="0.35">
      <c r="A1582" s="1" t="s">
        <v>3179</v>
      </c>
      <c r="B1582" s="8" t="s">
        <v>3180</v>
      </c>
      <c r="C1582" s="3" t="str">
        <f>_xlfn.XLOOKUP(B1582,'[1]daily break down'!$D:$D,'[1]daily break down'!$E:$E,"")</f>
        <v>Yaounde</v>
      </c>
      <c r="D1582" s="1" t="s">
        <v>11</v>
      </c>
      <c r="E1582" s="1" t="s">
        <v>12</v>
      </c>
      <c r="F1582" s="3" t="s">
        <v>37</v>
      </c>
      <c r="G1582" s="1" t="s">
        <v>38</v>
      </c>
      <c r="H1582" s="34" t="str">
        <f>_xlfn.XLOOKUP(B1582,[2]CALCULATION!$B:$B,[2]CALCULATION!$H:$H,"")</f>
        <v>ZTE</v>
      </c>
      <c r="I1582" s="28">
        <v>0</v>
      </c>
      <c r="J1582" s="28">
        <v>0</v>
      </c>
      <c r="K1582" s="28">
        <v>1.6099903547896446</v>
      </c>
      <c r="L1582" s="28">
        <v>0.23544086886794377</v>
      </c>
      <c r="M1582" s="28">
        <v>0</v>
      </c>
      <c r="N1582" s="28">
        <v>0</v>
      </c>
      <c r="O1582" s="28">
        <v>0</v>
      </c>
      <c r="P1582" s="28">
        <v>0</v>
      </c>
      <c r="Q1582" s="28">
        <v>0</v>
      </c>
      <c r="R1582" s="28">
        <v>0</v>
      </c>
      <c r="S1582" s="93">
        <v>0</v>
      </c>
      <c r="T1582" s="93">
        <f>_xlfn.XLOOKUP(B1582,'[3]Nur des jours'!$B:$B,'[3]Nur des jours'!$U:$U,"")</f>
        <v>0</v>
      </c>
      <c r="U1582" s="93">
        <v>0.13618865803163549</v>
      </c>
      <c r="V1582" s="93">
        <v>0</v>
      </c>
      <c r="W1582" s="93">
        <v>0</v>
      </c>
      <c r="X1582" s="93">
        <v>0</v>
      </c>
      <c r="Y1582" s="93">
        <v>0</v>
      </c>
      <c r="Z1582" s="93">
        <v>0</v>
      </c>
      <c r="AA1582" s="93">
        <v>0</v>
      </c>
      <c r="AB1582" s="93">
        <v>0</v>
      </c>
      <c r="AC1582" s="93">
        <f>_xlfn.XLOOKUP(B1582,'[3]Nur des jours'!$B:$B,'[3]Nur des jours'!$N:$N,"")</f>
        <v>0</v>
      </c>
      <c r="AD1582" s="93">
        <v>0</v>
      </c>
      <c r="AE1582" s="93">
        <v>0</v>
      </c>
      <c r="AF1582" s="93">
        <v>0</v>
      </c>
      <c r="AG1582" s="93"/>
      <c r="AH1582" s="93">
        <v>0</v>
      </c>
      <c r="AI1582" s="93">
        <v>0</v>
      </c>
      <c r="AJ1582" s="93">
        <v>0</v>
      </c>
      <c r="AK1582" s="93">
        <v>0</v>
      </c>
      <c r="AL1582" s="93">
        <v>0</v>
      </c>
      <c r="AM1582" s="49" t="s">
        <v>5559</v>
      </c>
      <c r="AN1582" s="49"/>
      <c r="AO1582" s="48" t="str" cm="1">
        <f t="array" ref="AO1582">IFERROR(_xlfn.IFS(
AQ1582="MPR ISSUE","PDH",
AQ1582="BSS Hardware Issue","BSS",
AQ1582="Sites strategiques, MLL, Pylone, etc.","ENVTECH",
AQ1582="AKTIVCO DEFAUT GE &amp; POWER Cabinet","AKTIVCO",
AQ1582="AKTIVCO Coupure ENEO &amp; Baisse de tension","AKTIVCO GRID ONLY",
AQ1582="Coupure ENEO &amp; Baisse de tension","IHS GRID ONLY",
AQ1582="Defaut GE &amp; POWER Cabinet","IHS",
AQ1582="Sharing","Partners",
AQ1582="Sites strategiques &amp; DataCenter","SST &amp; DC",
AQ1582="Exclu","Exclu",
AQ1582="SAT","SAT",
AQ1582="SPARE-ISSUE","SPARE-ISSUE",
AQ1582="Fiber CAmtel","TRANS_FO_CAMTEL",
AQ1582="Fiber AOF","Fiber AOF",
AQ1582="Projet OCM (HUAWEI)","TRAVAUX-HUAWEI",
AQ1582="Projet OCM (NOKIA)","TRAVAUX-NOKIA",
AQ1582="ACCESS-ISSUE","ACCESS-ISSUE",
AQ1582="Projet OCM (ZTE, NOKIA, autres projets)","TRAVAUX OCM",
AQ1582="No root CAuse","No root cause",
AQ1582="ODU HS","PDH",
AQ1582="IP &amp; VLAN","PDH",
AQ1582="Warehouse HUAWEI","SPARE-ISSUE",
AQ1582="SPARE-HS","SPARE-ISSUE",
AQ1582="Power Telco","BSS",AQ1582="no impacts","no impacts"
),"")</f>
        <v>No root cause</v>
      </c>
      <c r="AP1582" s="48" t="str" cm="1">
        <f t="array" ref="AP1582">IFERROR(_xlfn.IFS(
AQ1582="MPR ISSUE","TX ISSUE",
AQ1582="BSS Hardware Issue","RAN ISSUE",
AQ1582="Sites strategiques, MLL, Pylone, etc.","ENVTECH",
AQ1582="AKTIVCO DEFAUT GE &amp; POWER Cabinet","POWER ISSUE",
AQ1582="AKTIVCO Coupure ENEO &amp; Baisse de tension","POWER ISSUE",
AQ1582="Coupure ENEO &amp; Baisse de tension","POWER ISSUE",
AQ1582="Defaut GE &amp; POWER Cabinet","POWER ISSUE",
AQ1582="Sharing","POWER ISSUE",
AQ1582="Sites strategiques &amp; DataCenter","POWER ISSUE",
AQ1582="Exclu","Exclu",
AQ1582="SAT","TX ISSUE",
AQ1582="SPARE-ISSUE","SPARE-ISSUE",
AQ1582="Fiber CAmtel","TX ISSUE",
AQ1582="Fiber AOF","TX ISSUE",
AQ1582="Projet OCM (HUAWEI)","TRAVAUX-HUAWEI",
AQ1582="Projet OCM (NOKIA)","TRAVAUX -NOKIA",
AQ1582="ACCESS-ISSUE","ACCESS-ISSUE",
AQ1582="Projet OCM (ZTE, NOKIA, autres projets)","TRAVAUX OCM",
AQ1582="No root CAuse","No root cause",
AQ1582="ODU HS","TX ISSUE",
AQ1582="IP &amp; VLAN","TX ISSUE",
AQ1582="Warehouse HUAWEI","SPARE-ISSUE",
AQ1582="SPARE-HS","SPARE-ISSUE",
AQ1582="Power Telco","RAN ISSUE",AQ1582="no impacts","no impacts"
),"")</f>
        <v>No root cause</v>
      </c>
      <c r="AQ1582" s="127" t="s">
        <v>5344</v>
      </c>
      <c r="AR1582" s="48" t="str" cm="1">
        <f t="array" ref="AR1582">IFERROR(_xlfn.IFS(
AQ1582="MPR ISSUE","ACTIVE",
AQ1582="BSS Hardware Issue","ACTIVE",
AQ1582="Sites strategiques, MLL, Pylone, etc.","PASSIVE",
AQ1582="AKTIVCO DEFAUT GE &amp; POWER Cabinet","PASSIVE",
AQ1582="AKTIVCO Coupure ENEO &amp; Baisse de tension","PASSIVE",
AQ1582="Coupure ENEO &amp; Baisse de tension","PASSIVE",
AQ1582="Defaut GE &amp; POWER Cabinet","PASSIVE",
AQ1582="Sharing","PASSIVE",
AQ1582="Sites strategiques &amp; DataCenter","PASSIVE",
AQ1582="Exclu","Exclu",
AQ1582="SAT","ACTIVE",
AQ1582="SPARE-ISSUE","SPARE-ISSUE",
AQ1582="Fiber CAmtel","ACTIVE",
AQ1582="Fiber AOF","ACTIVE",
AQ1582="Projet OCM (HUAWEI)","PLANNED WORKS",
AQ1582="Projet OCM (NOKIA)","PLANNED WORKS",
AQ1582="ACCESS-ISSUE","ACCESS-ISSUE",
AQ1582="Projet OCM (ZTE, NOKIA, autres projets)","PLANNED WORKS",
AQ1582="No root CAuse","No root cause",
AQ1582="ODU HS","ACTIVE",
AQ1582="IP &amp; VLAN","ACTIVE",
AQ1582="Warehouse HUAWEI","SPARE-ISSUE",
AQ1582="SPARE-HS","SPARE-ISSUE",
AQ1582="Power Telco","ACTIVE", AQ1582="no impacts","no impacts"
),"")</f>
        <v>No root cause</v>
      </c>
      <c r="AS1582" s="92" t="s">
        <v>5537</v>
      </c>
      <c r="AT1582" s="98" t="s">
        <v>3180</v>
      </c>
      <c r="AV1582" s="17" t="s">
        <v>5537</v>
      </c>
      <c r="AW1582" s="7" t="s">
        <v>5537</v>
      </c>
      <c r="AX1582" s="6" t="s">
        <v>5537</v>
      </c>
      <c r="AY1582" s="7"/>
      <c r="AZ1582" s="3" t="s">
        <v>5537</v>
      </c>
      <c r="BA1582" s="18" t="s">
        <v>5537</v>
      </c>
      <c r="BB1582" s="18" t="s">
        <v>5537</v>
      </c>
      <c r="BC1582" s="18" t="s">
        <v>5537</v>
      </c>
      <c r="BD1582" s="18" t="s">
        <v>5537</v>
      </c>
      <c r="BE1582" s="18" t="s">
        <v>5537</v>
      </c>
      <c r="BF1582" s="18" t="s">
        <v>5537</v>
      </c>
      <c r="BG1582" s="18" t="s">
        <v>5537</v>
      </c>
      <c r="BH1582" s="18" t="s">
        <v>5537</v>
      </c>
      <c r="BI1582" s="18" t="s">
        <v>5537</v>
      </c>
      <c r="BJ1582" s="18" t="s">
        <v>5537</v>
      </c>
      <c r="BK1582" s="18" t="s">
        <v>5537</v>
      </c>
      <c r="BL1582" s="9" t="s">
        <v>5537</v>
      </c>
      <c r="BM1582" s="14" t="s">
        <v>5537</v>
      </c>
      <c r="BN1582" s="14" t="s">
        <v>5537</v>
      </c>
      <c r="BO1582" s="14" t="str">
        <f>_xlfn.XLOOKUP(B1582,'[4]cell downs 18042026 17h'!$B:$B,'[4]cell downs 18042026 17h'!$B:$B,"")</f>
        <v/>
      </c>
      <c r="BP1582" s="14" t="str">
        <f>_xlfn.XLOOKUP(B1582,'[5]Cells Huawei 19042026 15h'!$B:$B,'[5]Cells Huawei 19042026 15h'!$B:$B,"")</f>
        <v/>
      </c>
      <c r="BQ1582" s="9" t="str">
        <f>_xlfn.XLOOKUP(B1582,'[6]cells down 19042026 9H40'!$B:$B,'[6]cells down 19042026 9H40'!$B:$B,"")</f>
        <v/>
      </c>
      <c r="BR1582" s="9" t="s">
        <v>5537</v>
      </c>
      <c r="BS1582" s="9" t="s">
        <v>5537</v>
      </c>
      <c r="BT1582" s="108"/>
    </row>
    <row r="1583" spans="1:72" s="9" customFormat="1" x14ac:dyDescent="0.35">
      <c r="A1583" s="1" t="s">
        <v>2866</v>
      </c>
      <c r="B1583" s="8" t="s">
        <v>2867</v>
      </c>
      <c r="C1583" s="3" t="str">
        <f>_xlfn.XLOOKUP(B1583,'[1]daily break down'!$D:$D,'[1]daily break down'!$E:$E,"")</f>
        <v>Yaounde</v>
      </c>
      <c r="D1583" s="1" t="s">
        <v>11</v>
      </c>
      <c r="E1583" s="1" t="s">
        <v>12</v>
      </c>
      <c r="F1583" s="3" t="s">
        <v>37</v>
      </c>
      <c r="G1583" s="1" t="s">
        <v>38</v>
      </c>
      <c r="H1583" s="34" t="str">
        <f>_xlfn.XLOOKUP(B1583,[2]CALCULATION!$B:$B,[2]CALCULATION!$H:$H,"")</f>
        <v>ZTE</v>
      </c>
      <c r="I1583" s="28">
        <v>0</v>
      </c>
      <c r="J1583" s="28">
        <v>0</v>
      </c>
      <c r="K1583" s="28">
        <v>0</v>
      </c>
      <c r="L1583" s="28">
        <v>0</v>
      </c>
      <c r="M1583" s="28">
        <v>0.94524131574366665</v>
      </c>
      <c r="N1583" s="28">
        <v>0</v>
      </c>
      <c r="O1583" s="28">
        <v>0</v>
      </c>
      <c r="P1583" s="28">
        <v>0</v>
      </c>
      <c r="Q1583" s="28">
        <v>0</v>
      </c>
      <c r="R1583" s="28">
        <v>0</v>
      </c>
      <c r="S1583" s="93">
        <v>2.1830135860492372E-2</v>
      </c>
      <c r="T1583" s="93">
        <f>_xlfn.XLOOKUP(B1583,'[3]Nur des jours'!$B:$B,'[3]Nur des jours'!$U:$U,"")</f>
        <v>0</v>
      </c>
      <c r="U1583" s="93">
        <v>0</v>
      </c>
      <c r="V1583" s="93">
        <v>0</v>
      </c>
      <c r="W1583" s="93">
        <v>0</v>
      </c>
      <c r="X1583" s="93">
        <v>0</v>
      </c>
      <c r="Y1583" s="93">
        <v>0</v>
      </c>
      <c r="Z1583" s="93">
        <v>0</v>
      </c>
      <c r="AA1583" s="93">
        <v>0</v>
      </c>
      <c r="AB1583" s="93">
        <v>0</v>
      </c>
      <c r="AC1583" s="93">
        <f>_xlfn.XLOOKUP(B1583,'[3]Nur des jours'!$B:$B,'[3]Nur des jours'!$N:$N,"")</f>
        <v>0</v>
      </c>
      <c r="AD1583" s="93">
        <v>0</v>
      </c>
      <c r="AE1583" s="93">
        <v>0</v>
      </c>
      <c r="AF1583" s="93">
        <v>0</v>
      </c>
      <c r="AG1583" s="93"/>
      <c r="AH1583" s="93">
        <v>0</v>
      </c>
      <c r="AI1583" s="93">
        <v>0</v>
      </c>
      <c r="AJ1583" s="93">
        <v>0</v>
      </c>
      <c r="AK1583" s="93">
        <v>0</v>
      </c>
      <c r="AL1583" s="93">
        <v>0</v>
      </c>
      <c r="AM1583" s="49" t="s">
        <v>5559</v>
      </c>
      <c r="AN1583" s="49"/>
      <c r="AO1583" s="48" t="str" cm="1">
        <f t="array" ref="AO1583">IFERROR(_xlfn.IFS(
AQ1583="MPR ISSUE","PDH",
AQ1583="BSS Hardware Issue","BSS",
AQ1583="Sites strategiques, MLL, Pylone, etc.","ENVTECH",
AQ1583="AKTIVCO DEFAUT GE &amp; POWER Cabinet","AKTIVCO",
AQ1583="AKTIVCO Coupure ENEO &amp; Baisse de tension","AKTIVCO GRID ONLY",
AQ1583="Coupure ENEO &amp; Baisse de tension","IHS GRID ONLY",
AQ1583="Defaut GE &amp; POWER Cabinet","IHS",
AQ1583="Sharing","Partners",
AQ1583="Sites strategiques &amp; DataCenter","SST &amp; DC",
AQ1583="Exclu","Exclu",
AQ1583="SAT","SAT",
AQ1583="SPARE-ISSUE","SPARE-ISSUE",
AQ1583="Fiber CAmtel","TRANS_FO_CAMTEL",
AQ1583="Fiber AOF","Fiber AOF",
AQ1583="Projet OCM (HUAWEI)","TRAVAUX-HUAWEI",
AQ1583="Projet OCM (NOKIA)","TRAVAUX-NOKIA",
AQ1583="ACCESS-ISSUE","ACCESS-ISSUE",
AQ1583="Projet OCM (ZTE, NOKIA, autres projets)","TRAVAUX OCM",
AQ1583="No root CAuse","No root cause",
AQ1583="ODU HS","PDH",
AQ1583="IP &amp; VLAN","PDH",
AQ1583="Warehouse HUAWEI","SPARE-ISSUE",
AQ1583="SPARE-HS","SPARE-ISSUE",
AQ1583="Power Telco","BSS",AQ1583="no impacts","no impacts"
),"")</f>
        <v>No root cause</v>
      </c>
      <c r="AP1583" s="48" t="str" cm="1">
        <f t="array" ref="AP1583">IFERROR(_xlfn.IFS(
AQ1583="MPR ISSUE","TX ISSUE",
AQ1583="BSS Hardware Issue","RAN ISSUE",
AQ1583="Sites strategiques, MLL, Pylone, etc.","ENVTECH",
AQ1583="AKTIVCO DEFAUT GE &amp; POWER Cabinet","POWER ISSUE",
AQ1583="AKTIVCO Coupure ENEO &amp; Baisse de tension","POWER ISSUE",
AQ1583="Coupure ENEO &amp; Baisse de tension","POWER ISSUE",
AQ1583="Defaut GE &amp; POWER Cabinet","POWER ISSUE",
AQ1583="Sharing","POWER ISSUE",
AQ1583="Sites strategiques &amp; DataCenter","POWER ISSUE",
AQ1583="Exclu","Exclu",
AQ1583="SAT","TX ISSUE",
AQ1583="SPARE-ISSUE","SPARE-ISSUE",
AQ1583="Fiber CAmtel","TX ISSUE",
AQ1583="Fiber AOF","TX ISSUE",
AQ1583="Projet OCM (HUAWEI)","TRAVAUX-HUAWEI",
AQ1583="Projet OCM (NOKIA)","TRAVAUX -NOKIA",
AQ1583="ACCESS-ISSUE","ACCESS-ISSUE",
AQ1583="Projet OCM (ZTE, NOKIA, autres projets)","TRAVAUX OCM",
AQ1583="No root CAuse","No root cause",
AQ1583="ODU HS","TX ISSUE",
AQ1583="IP &amp; VLAN","TX ISSUE",
AQ1583="Warehouse HUAWEI","SPARE-ISSUE",
AQ1583="SPARE-HS","SPARE-ISSUE",
AQ1583="Power Telco","RAN ISSUE",AQ1583="no impacts","no impacts"
),"")</f>
        <v>No root cause</v>
      </c>
      <c r="AQ1583" s="127" t="s">
        <v>5344</v>
      </c>
      <c r="AR1583" s="48" t="str" cm="1">
        <f t="array" ref="AR1583">IFERROR(_xlfn.IFS(
AQ1583="MPR ISSUE","ACTIVE",
AQ1583="BSS Hardware Issue","ACTIVE",
AQ1583="Sites strategiques, MLL, Pylone, etc.","PASSIVE",
AQ1583="AKTIVCO DEFAUT GE &amp; POWER Cabinet","PASSIVE",
AQ1583="AKTIVCO Coupure ENEO &amp; Baisse de tension","PASSIVE",
AQ1583="Coupure ENEO &amp; Baisse de tension","PASSIVE",
AQ1583="Defaut GE &amp; POWER Cabinet","PASSIVE",
AQ1583="Sharing","PASSIVE",
AQ1583="Sites strategiques &amp; DataCenter","PASSIVE",
AQ1583="Exclu","Exclu",
AQ1583="SAT","ACTIVE",
AQ1583="SPARE-ISSUE","SPARE-ISSUE",
AQ1583="Fiber CAmtel","ACTIVE",
AQ1583="Fiber AOF","ACTIVE",
AQ1583="Projet OCM (HUAWEI)","PLANNED WORKS",
AQ1583="Projet OCM (NOKIA)","PLANNED WORKS",
AQ1583="ACCESS-ISSUE","ACCESS-ISSUE",
AQ1583="Projet OCM (ZTE, NOKIA, autres projets)","PLANNED WORKS",
AQ1583="No root CAuse","No root cause",
AQ1583="ODU HS","ACTIVE",
AQ1583="IP &amp; VLAN","ACTIVE",
AQ1583="Warehouse HUAWEI","SPARE-ISSUE",
AQ1583="SPARE-HS","SPARE-ISSUE",
AQ1583="Power Telco","ACTIVE", AQ1583="no impacts","no impacts"
),"")</f>
        <v>No root cause</v>
      </c>
      <c r="AS1583" s="92" t="s">
        <v>5537</v>
      </c>
      <c r="AT1583" s="98" t="s">
        <v>2867</v>
      </c>
      <c r="AV1583" s="17" t="s">
        <v>5537</v>
      </c>
      <c r="AW1583" s="7" t="s">
        <v>5537</v>
      </c>
      <c r="AX1583" s="6" t="s">
        <v>5537</v>
      </c>
      <c r="AY1583" s="7"/>
      <c r="AZ1583" s="3" t="s">
        <v>5537</v>
      </c>
      <c r="BA1583" s="18" t="s">
        <v>5537</v>
      </c>
      <c r="BB1583" s="18" t="s">
        <v>5537</v>
      </c>
      <c r="BC1583" s="18" t="s">
        <v>5537</v>
      </c>
      <c r="BD1583" s="18" t="s">
        <v>5537</v>
      </c>
      <c r="BE1583" s="18" t="s">
        <v>5537</v>
      </c>
      <c r="BF1583" s="18" t="s">
        <v>5537</v>
      </c>
      <c r="BG1583" s="18" t="s">
        <v>5537</v>
      </c>
      <c r="BH1583" s="18" t="s">
        <v>5537</v>
      </c>
      <c r="BI1583" s="18" t="s">
        <v>5537</v>
      </c>
      <c r="BJ1583" s="18" t="s">
        <v>5537</v>
      </c>
      <c r="BK1583" s="18" t="s">
        <v>5537</v>
      </c>
      <c r="BL1583" s="9" t="s">
        <v>5537</v>
      </c>
      <c r="BM1583" s="14" t="s">
        <v>5537</v>
      </c>
      <c r="BN1583" s="14" t="s">
        <v>5537</v>
      </c>
      <c r="BO1583" s="14" t="str">
        <f>_xlfn.XLOOKUP(B1583,'[4]cell downs 18042026 17h'!$B:$B,'[4]cell downs 18042026 17h'!$B:$B,"")</f>
        <v/>
      </c>
      <c r="BP1583" s="14" t="str">
        <f>_xlfn.XLOOKUP(B1583,'[5]Cells Huawei 19042026 15h'!$B:$B,'[5]Cells Huawei 19042026 15h'!$B:$B,"")</f>
        <v/>
      </c>
      <c r="BQ1583" s="9" t="str">
        <f>_xlfn.XLOOKUP(B1583,'[6]cells down 19042026 9H40'!$B:$B,'[6]cells down 19042026 9H40'!$B:$B,"")</f>
        <v/>
      </c>
      <c r="BR1583" s="9" t="s">
        <v>2867</v>
      </c>
      <c r="BS1583" s="9" t="s">
        <v>12</v>
      </c>
      <c r="BT1583" s="108"/>
    </row>
    <row r="1584" spans="1:72" s="9" customFormat="1" x14ac:dyDescent="0.35">
      <c r="A1584" s="1" t="s">
        <v>1934</v>
      </c>
      <c r="B1584" s="8" t="s">
        <v>1935</v>
      </c>
      <c r="C1584" s="3" t="str">
        <f>_xlfn.XLOOKUP(B1584,'[1]daily break down'!$D:$D,'[1]daily break down'!$E:$E,"")</f>
        <v>Yaounde</v>
      </c>
      <c r="D1584" s="1"/>
      <c r="E1584" s="1"/>
      <c r="F1584" s="3" t="s">
        <v>37</v>
      </c>
      <c r="G1584" s="1" t="s">
        <v>38</v>
      </c>
      <c r="H1584" s="34" t="str">
        <f>_xlfn.XLOOKUP(B1584,[2]CALCULATION!$B:$B,[2]CALCULATION!$H:$H,"")</f>
        <v>ZTE</v>
      </c>
      <c r="I1584" s="28">
        <v>0</v>
      </c>
      <c r="J1584" s="28">
        <v>0</v>
      </c>
      <c r="K1584" s="28">
        <v>0</v>
      </c>
      <c r="L1584" s="28">
        <v>0</v>
      </c>
      <c r="M1584" s="28">
        <v>0</v>
      </c>
      <c r="N1584" s="28">
        <v>0</v>
      </c>
      <c r="O1584" s="28">
        <v>0</v>
      </c>
      <c r="P1584" s="28">
        <v>0</v>
      </c>
      <c r="Q1584" s="28">
        <v>0</v>
      </c>
      <c r="R1584" s="28">
        <v>0</v>
      </c>
      <c r="S1584" s="93">
        <v>0</v>
      </c>
      <c r="T1584" s="93">
        <f>_xlfn.XLOOKUP(B1584,'[3]Nur des jours'!$B:$B,'[3]Nur des jours'!$U:$U,"")</f>
        <v>0</v>
      </c>
      <c r="U1584" s="93">
        <v>0.22573858626328039</v>
      </c>
      <c r="V1584" s="93">
        <v>0</v>
      </c>
      <c r="W1584" s="93">
        <v>0</v>
      </c>
      <c r="X1584" s="93">
        <v>0</v>
      </c>
      <c r="Y1584" s="93">
        <v>0</v>
      </c>
      <c r="Z1584" s="93">
        <v>0</v>
      </c>
      <c r="AA1584" s="93">
        <v>0</v>
      </c>
      <c r="AB1584" s="93">
        <v>0</v>
      </c>
      <c r="AC1584" s="93">
        <f>_xlfn.XLOOKUP(B1584,'[3]Nur des jours'!$B:$B,'[3]Nur des jours'!$N:$N,"")</f>
        <v>0</v>
      </c>
      <c r="AD1584" s="93">
        <v>0</v>
      </c>
      <c r="AE1584" s="93">
        <v>0</v>
      </c>
      <c r="AF1584" s="93">
        <v>0</v>
      </c>
      <c r="AG1584" s="93"/>
      <c r="AH1584" s="93">
        <v>0</v>
      </c>
      <c r="AI1584" s="93">
        <v>0</v>
      </c>
      <c r="AJ1584" s="93">
        <v>0</v>
      </c>
      <c r="AK1584" s="93">
        <v>0</v>
      </c>
      <c r="AL1584" s="93">
        <v>0</v>
      </c>
      <c r="AM1584" s="49" t="s">
        <v>5559</v>
      </c>
      <c r="AN1584" s="49"/>
      <c r="AO1584" s="48" t="str" cm="1">
        <f t="array" ref="AO1584">IFERROR(_xlfn.IFS(
AQ1584="MPR ISSUE","PDH",
AQ1584="BSS Hardware Issue","BSS",
AQ1584="Sites strategiques, MLL, Pylone, etc.","ENVTECH",
AQ1584="AKTIVCO DEFAUT GE &amp; POWER Cabinet","AKTIVCO",
AQ1584="AKTIVCO Coupure ENEO &amp; Baisse de tension","AKTIVCO GRID ONLY",
AQ1584="Coupure ENEO &amp; Baisse de tension","IHS GRID ONLY",
AQ1584="Defaut GE &amp; POWER Cabinet","IHS",
AQ1584="Sharing","Partners",
AQ1584="Sites strategiques &amp; DataCenter","SST &amp; DC",
AQ1584="Exclu","Exclu",
AQ1584="SAT","SAT",
AQ1584="SPARE-ISSUE","SPARE-ISSUE",
AQ1584="Fiber CAmtel","TRANS_FO_CAMTEL",
AQ1584="Fiber AOF","Fiber AOF",
AQ1584="Projet OCM (HUAWEI)","TRAVAUX-HUAWEI",
AQ1584="Projet OCM (NOKIA)","TRAVAUX-NOKIA",
AQ1584="ACCESS-ISSUE","ACCESS-ISSUE",
AQ1584="Projet OCM (ZTE, NOKIA, autres projets)","TRAVAUX OCM",
AQ1584="No root CAuse","No root cause",
AQ1584="ODU HS","PDH",
AQ1584="IP &amp; VLAN","PDH",
AQ1584="Warehouse HUAWEI","SPARE-ISSUE",
AQ1584="SPARE-HS","SPARE-ISSUE",
AQ1584="Power Telco","BSS",AQ1584="no impacts","no impacts"
),"")</f>
        <v>No root cause</v>
      </c>
      <c r="AP1584" s="48" t="str" cm="1">
        <f t="array" ref="AP1584">IFERROR(_xlfn.IFS(
AQ1584="MPR ISSUE","TX ISSUE",
AQ1584="BSS Hardware Issue","RAN ISSUE",
AQ1584="Sites strategiques, MLL, Pylone, etc.","ENVTECH",
AQ1584="AKTIVCO DEFAUT GE &amp; POWER Cabinet","POWER ISSUE",
AQ1584="AKTIVCO Coupure ENEO &amp; Baisse de tension","POWER ISSUE",
AQ1584="Coupure ENEO &amp; Baisse de tension","POWER ISSUE",
AQ1584="Defaut GE &amp; POWER Cabinet","POWER ISSUE",
AQ1584="Sharing","POWER ISSUE",
AQ1584="Sites strategiques &amp; DataCenter","POWER ISSUE",
AQ1584="Exclu","Exclu",
AQ1584="SAT","TX ISSUE",
AQ1584="SPARE-ISSUE","SPARE-ISSUE",
AQ1584="Fiber CAmtel","TX ISSUE",
AQ1584="Fiber AOF","TX ISSUE",
AQ1584="Projet OCM (HUAWEI)","TRAVAUX-HUAWEI",
AQ1584="Projet OCM (NOKIA)","TRAVAUX -NOKIA",
AQ1584="ACCESS-ISSUE","ACCESS-ISSUE",
AQ1584="Projet OCM (ZTE, NOKIA, autres projets)","TRAVAUX OCM",
AQ1584="No root CAuse","No root cause",
AQ1584="ODU HS","TX ISSUE",
AQ1584="IP &amp; VLAN","TX ISSUE",
AQ1584="Warehouse HUAWEI","SPARE-ISSUE",
AQ1584="SPARE-HS","SPARE-ISSUE",
AQ1584="Power Telco","RAN ISSUE",AQ1584="no impacts","no impacts"
),"")</f>
        <v>No root cause</v>
      </c>
      <c r="AQ1584" s="67" t="s">
        <v>5344</v>
      </c>
      <c r="AR1584" s="48" t="str" cm="1">
        <f t="array" ref="AR1584">IFERROR(_xlfn.IFS(
AQ1584="MPR ISSUE","ACTIVE",
AQ1584="BSS Hardware Issue","ACTIVE",
AQ1584="Sites strategiques, MLL, Pylone, etc.","PASSIVE",
AQ1584="AKTIVCO DEFAUT GE &amp; POWER Cabinet","PASSIVE",
AQ1584="AKTIVCO Coupure ENEO &amp; Baisse de tension","PASSIVE",
AQ1584="Coupure ENEO &amp; Baisse de tension","PASSIVE",
AQ1584="Defaut GE &amp; POWER Cabinet","PASSIVE",
AQ1584="Sharing","PASSIVE",
AQ1584="Sites strategiques &amp; DataCenter","PASSIVE",
AQ1584="Exclu","Exclu",
AQ1584="SAT","ACTIVE",
AQ1584="SPARE-ISSUE","SPARE-ISSUE",
AQ1584="Fiber CAmtel","ACTIVE",
AQ1584="Fiber AOF","ACTIVE",
AQ1584="Projet OCM (HUAWEI)","PLANNED WORKS",
AQ1584="Projet OCM (NOKIA)","PLANNED WORKS",
AQ1584="ACCESS-ISSUE","ACCESS-ISSUE",
AQ1584="Projet OCM (ZTE, NOKIA, autres projets)","PLANNED WORKS",
AQ1584="No root CAuse","No root cause",
AQ1584="ODU HS","ACTIVE",
AQ1584="IP &amp; VLAN","ACTIVE",
AQ1584="Warehouse HUAWEI","SPARE-ISSUE",
AQ1584="SPARE-HS","SPARE-ISSUE",
AQ1584="Power Telco","ACTIVE", AQ1584="no impacts","no impacts"
),"")</f>
        <v>No root cause</v>
      </c>
      <c r="AS1584" s="92" t="s">
        <v>5537</v>
      </c>
      <c r="AT1584" s="98" t="s">
        <v>1935</v>
      </c>
      <c r="AV1584" s="17" t="s">
        <v>5537</v>
      </c>
      <c r="AW1584" s="7" t="s">
        <v>5537</v>
      </c>
      <c r="AX1584" s="6" t="s">
        <v>5537</v>
      </c>
      <c r="AY1584" s="7"/>
      <c r="AZ1584" s="3" t="s">
        <v>5537</v>
      </c>
      <c r="BA1584" s="18" t="s">
        <v>5537</v>
      </c>
      <c r="BB1584" s="18" t="s">
        <v>5537</v>
      </c>
      <c r="BC1584" s="18" t="s">
        <v>5537</v>
      </c>
      <c r="BD1584" s="18" t="s">
        <v>5537</v>
      </c>
      <c r="BE1584" s="18" t="s">
        <v>5537</v>
      </c>
      <c r="BF1584" s="18" t="s">
        <v>5537</v>
      </c>
      <c r="BG1584" s="18" t="s">
        <v>5537</v>
      </c>
      <c r="BH1584" s="18" t="s">
        <v>5537</v>
      </c>
      <c r="BI1584" s="18" t="s">
        <v>5537</v>
      </c>
      <c r="BJ1584" s="18" t="s">
        <v>5537</v>
      </c>
      <c r="BK1584" s="18" t="s">
        <v>5537</v>
      </c>
      <c r="BL1584" s="9" t="s">
        <v>5537</v>
      </c>
      <c r="BM1584" s="14" t="s">
        <v>5537</v>
      </c>
      <c r="BN1584" s="14" t="s">
        <v>5537</v>
      </c>
      <c r="BO1584" s="14" t="str">
        <f>_xlfn.XLOOKUP(B1584,'[4]cell downs 18042026 17h'!$B:$B,'[4]cell downs 18042026 17h'!$B:$B,"")</f>
        <v/>
      </c>
      <c r="BP1584" s="14" t="str">
        <f>_xlfn.XLOOKUP(B1584,'[5]Cells Huawei 19042026 15h'!$B:$B,'[5]Cells Huawei 19042026 15h'!$B:$B,"")</f>
        <v/>
      </c>
      <c r="BQ1584" s="9" t="str">
        <f>_xlfn.XLOOKUP(B1584,'[6]cells down 19042026 9H40'!$B:$B,'[6]cells down 19042026 9H40'!$B:$B,"")</f>
        <v/>
      </c>
      <c r="BR1584" s="9" t="s">
        <v>5537</v>
      </c>
      <c r="BS1584" s="9" t="s">
        <v>5537</v>
      </c>
      <c r="BT1584" s="108"/>
    </row>
    <row r="1585" spans="1:72" s="9" customFormat="1" x14ac:dyDescent="0.35">
      <c r="A1585" s="1" t="s">
        <v>4579</v>
      </c>
      <c r="B1585" s="8" t="s">
        <v>4580</v>
      </c>
      <c r="C1585" s="3" t="str">
        <f>_xlfn.XLOOKUP(B1585,'[1]daily break down'!$D:$D,'[1]daily break down'!$E:$E,"")</f>
        <v>Yaounde</v>
      </c>
      <c r="D1585" s="1" t="s">
        <v>11</v>
      </c>
      <c r="E1585" s="1" t="s">
        <v>12</v>
      </c>
      <c r="F1585" s="3" t="s">
        <v>37</v>
      </c>
      <c r="G1585" s="1" t="s">
        <v>38</v>
      </c>
      <c r="H1585" s="34" t="str">
        <f>_xlfn.XLOOKUP(B1585,[2]CALCULATION!$B:$B,[2]CALCULATION!$H:$H,"")</f>
        <v>ZTE</v>
      </c>
      <c r="I1585" s="28">
        <v>0</v>
      </c>
      <c r="J1585" s="28">
        <v>0</v>
      </c>
      <c r="K1585" s="28">
        <v>0</v>
      </c>
      <c r="L1585" s="28">
        <v>1.6283426503782214E-2</v>
      </c>
      <c r="M1585" s="28">
        <v>0</v>
      </c>
      <c r="N1585" s="28">
        <v>0</v>
      </c>
      <c r="O1585" s="28">
        <v>1.8887347938122478E-2</v>
      </c>
      <c r="P1585" s="28">
        <v>0</v>
      </c>
      <c r="Q1585" s="28">
        <v>0</v>
      </c>
      <c r="R1585" s="28">
        <v>0</v>
      </c>
      <c r="S1585" s="93">
        <v>0</v>
      </c>
      <c r="T1585" s="93">
        <f>_xlfn.XLOOKUP(B1585,'[3]Nur des jours'!$B:$B,'[3]Nur des jours'!$U:$U,"")</f>
        <v>0</v>
      </c>
      <c r="U1585" s="93">
        <v>0</v>
      </c>
      <c r="V1585" s="93">
        <v>0</v>
      </c>
      <c r="W1585" s="93">
        <v>0</v>
      </c>
      <c r="X1585" s="93">
        <v>0</v>
      </c>
      <c r="Y1585" s="93">
        <v>0</v>
      </c>
      <c r="Z1585" s="93">
        <v>0</v>
      </c>
      <c r="AA1585" s="93">
        <v>0</v>
      </c>
      <c r="AB1585" s="93">
        <v>0</v>
      </c>
      <c r="AC1585" s="93">
        <f>_xlfn.XLOOKUP(B1585,'[3]Nur des jours'!$B:$B,'[3]Nur des jours'!$N:$N,"")</f>
        <v>0</v>
      </c>
      <c r="AD1585" s="93">
        <v>0</v>
      </c>
      <c r="AE1585" s="93">
        <v>0</v>
      </c>
      <c r="AF1585" s="93">
        <v>0</v>
      </c>
      <c r="AG1585" s="93"/>
      <c r="AH1585" s="93">
        <v>0</v>
      </c>
      <c r="AI1585" s="93">
        <v>0</v>
      </c>
      <c r="AJ1585" s="93">
        <v>0</v>
      </c>
      <c r="AK1585" s="93">
        <v>0</v>
      </c>
      <c r="AL1585" s="93">
        <v>0</v>
      </c>
      <c r="AM1585" s="49" t="s">
        <v>5559</v>
      </c>
      <c r="AN1585" s="49"/>
      <c r="AO1585" s="48" t="str" cm="1">
        <f t="array" ref="AO1585">IFERROR(_xlfn.IFS(
AQ1585="MPR ISSUE","PDH",
AQ1585="BSS Hardware Issue","BSS",
AQ1585="Sites strategiques, MLL, Pylone, etc.","ENVTECH",
AQ1585="AKTIVCO DEFAUT GE &amp; POWER Cabinet","AKTIVCO",
AQ1585="AKTIVCO Coupure ENEO &amp; Baisse de tension","AKTIVCO GRID ONLY",
AQ1585="Coupure ENEO &amp; Baisse de tension","IHS GRID ONLY",
AQ1585="Defaut GE &amp; POWER Cabinet","IHS",
AQ1585="Sharing","Partners",
AQ1585="Sites strategiques &amp; DataCenter","SST &amp; DC",
AQ1585="Exclu","Exclu",
AQ1585="SAT","SAT",
AQ1585="SPARE-ISSUE","SPARE-ISSUE",
AQ1585="Fiber CAmtel","TRANS_FO_CAMTEL",
AQ1585="Fiber AOF","Fiber AOF",
AQ1585="Projet OCM (HUAWEI)","TRAVAUX-HUAWEI",
AQ1585="Projet OCM (NOKIA)","TRAVAUX-NOKIA",
AQ1585="ACCESS-ISSUE","ACCESS-ISSUE",
AQ1585="Projet OCM (ZTE, NOKIA, autres projets)","TRAVAUX OCM",
AQ1585="No root CAuse","No root cause",
AQ1585="ODU HS","PDH",
AQ1585="IP &amp; VLAN","PDH",
AQ1585="Warehouse HUAWEI","SPARE-ISSUE",
AQ1585="SPARE-HS","SPARE-ISSUE",
AQ1585="Power Telco","BSS",AQ1585="no impacts","no impacts"
),"")</f>
        <v>No root cause</v>
      </c>
      <c r="AP1585" s="48" t="str" cm="1">
        <f t="array" ref="AP1585">IFERROR(_xlfn.IFS(
AQ1585="MPR ISSUE","TX ISSUE",
AQ1585="BSS Hardware Issue","RAN ISSUE",
AQ1585="Sites strategiques, MLL, Pylone, etc.","ENVTECH",
AQ1585="AKTIVCO DEFAUT GE &amp; POWER Cabinet","POWER ISSUE",
AQ1585="AKTIVCO Coupure ENEO &amp; Baisse de tension","POWER ISSUE",
AQ1585="Coupure ENEO &amp; Baisse de tension","POWER ISSUE",
AQ1585="Defaut GE &amp; POWER Cabinet","POWER ISSUE",
AQ1585="Sharing","POWER ISSUE",
AQ1585="Sites strategiques &amp; DataCenter","POWER ISSUE",
AQ1585="Exclu","Exclu",
AQ1585="SAT","TX ISSUE",
AQ1585="SPARE-ISSUE","SPARE-ISSUE",
AQ1585="Fiber CAmtel","TX ISSUE",
AQ1585="Fiber AOF","TX ISSUE",
AQ1585="Projet OCM (HUAWEI)","TRAVAUX-HUAWEI",
AQ1585="Projet OCM (NOKIA)","TRAVAUX -NOKIA",
AQ1585="ACCESS-ISSUE","ACCESS-ISSUE",
AQ1585="Projet OCM (ZTE, NOKIA, autres projets)","TRAVAUX OCM",
AQ1585="No root CAuse","No root cause",
AQ1585="ODU HS","TX ISSUE",
AQ1585="IP &amp; VLAN","TX ISSUE",
AQ1585="Warehouse HUAWEI","SPARE-ISSUE",
AQ1585="SPARE-HS","SPARE-ISSUE",
AQ1585="Power Telco","RAN ISSUE",AQ1585="no impacts","no impacts"
),"")</f>
        <v>No root cause</v>
      </c>
      <c r="AQ1585" s="127" t="s">
        <v>5344</v>
      </c>
      <c r="AR1585" s="48" t="str" cm="1">
        <f t="array" ref="AR1585">IFERROR(_xlfn.IFS(
AQ1585="MPR ISSUE","ACTIVE",
AQ1585="BSS Hardware Issue","ACTIVE",
AQ1585="Sites strategiques, MLL, Pylone, etc.","PASSIVE",
AQ1585="AKTIVCO DEFAUT GE &amp; POWER Cabinet","PASSIVE",
AQ1585="AKTIVCO Coupure ENEO &amp; Baisse de tension","PASSIVE",
AQ1585="Coupure ENEO &amp; Baisse de tension","PASSIVE",
AQ1585="Defaut GE &amp; POWER Cabinet","PASSIVE",
AQ1585="Sharing","PASSIVE",
AQ1585="Sites strategiques &amp; DataCenter","PASSIVE",
AQ1585="Exclu","Exclu",
AQ1585="SAT","ACTIVE",
AQ1585="SPARE-ISSUE","SPARE-ISSUE",
AQ1585="Fiber CAmtel","ACTIVE",
AQ1585="Fiber AOF","ACTIVE",
AQ1585="Projet OCM (HUAWEI)","PLANNED WORKS",
AQ1585="Projet OCM (NOKIA)","PLANNED WORKS",
AQ1585="ACCESS-ISSUE","ACCESS-ISSUE",
AQ1585="Projet OCM (ZTE, NOKIA, autres projets)","PLANNED WORKS",
AQ1585="No root CAuse","No root cause",
AQ1585="ODU HS","ACTIVE",
AQ1585="IP &amp; VLAN","ACTIVE",
AQ1585="Warehouse HUAWEI","SPARE-ISSUE",
AQ1585="SPARE-HS","SPARE-ISSUE",
AQ1585="Power Telco","ACTIVE", AQ1585="no impacts","no impacts"
),"")</f>
        <v>No root cause</v>
      </c>
      <c r="AS1585" s="92" t="s">
        <v>5537</v>
      </c>
      <c r="AT1585" s="98" t="s">
        <v>4580</v>
      </c>
      <c r="AV1585" s="17" t="s">
        <v>5537</v>
      </c>
      <c r="AW1585" s="7" t="s">
        <v>5537</v>
      </c>
      <c r="AX1585" s="6" t="s">
        <v>5537</v>
      </c>
      <c r="AY1585" s="7"/>
      <c r="AZ1585" s="3" t="s">
        <v>5537</v>
      </c>
      <c r="BA1585" s="18" t="s">
        <v>5537</v>
      </c>
      <c r="BB1585" s="18" t="s">
        <v>5537</v>
      </c>
      <c r="BC1585" s="18" t="s">
        <v>5537</v>
      </c>
      <c r="BD1585" s="18" t="s">
        <v>5537</v>
      </c>
      <c r="BE1585" s="18" t="s">
        <v>5537</v>
      </c>
      <c r="BF1585" s="18" t="s">
        <v>5537</v>
      </c>
      <c r="BG1585" s="18" t="s">
        <v>5537</v>
      </c>
      <c r="BH1585" s="18" t="s">
        <v>5537</v>
      </c>
      <c r="BI1585" s="18" t="s">
        <v>5537</v>
      </c>
      <c r="BJ1585" s="18" t="s">
        <v>5537</v>
      </c>
      <c r="BK1585" s="18" t="s">
        <v>5537</v>
      </c>
      <c r="BL1585" s="9" t="s">
        <v>5537</v>
      </c>
      <c r="BM1585" s="14" t="s">
        <v>5537</v>
      </c>
      <c r="BN1585" s="14" t="s">
        <v>5537</v>
      </c>
      <c r="BO1585" s="14" t="str">
        <f>_xlfn.XLOOKUP(B1585,'[4]cell downs 18042026 17h'!$B:$B,'[4]cell downs 18042026 17h'!$B:$B,"")</f>
        <v/>
      </c>
      <c r="BP1585" s="14" t="str">
        <f>_xlfn.XLOOKUP(B1585,'[5]Cells Huawei 19042026 15h'!$B:$B,'[5]Cells Huawei 19042026 15h'!$B:$B,"")</f>
        <v/>
      </c>
      <c r="BQ1585" s="9" t="str">
        <f>_xlfn.XLOOKUP(B1585,'[6]cells down 19042026 9H40'!$B:$B,'[6]cells down 19042026 9H40'!$B:$B,"")</f>
        <v/>
      </c>
      <c r="BR1585" s="9" t="s">
        <v>4580</v>
      </c>
      <c r="BS1585" s="9" t="s">
        <v>5537</v>
      </c>
      <c r="BT1585" s="108"/>
    </row>
    <row r="1586" spans="1:72" s="9" customFormat="1" x14ac:dyDescent="0.35">
      <c r="A1586" s="1" t="s">
        <v>4633</v>
      </c>
      <c r="B1586" s="8" t="s">
        <v>4634</v>
      </c>
      <c r="C1586" s="3" t="str">
        <f>_xlfn.XLOOKUP(B1586,'[1]daily break down'!$D:$D,'[1]daily break down'!$E:$E,"")</f>
        <v>Yaounde</v>
      </c>
      <c r="D1586" s="1" t="s">
        <v>11</v>
      </c>
      <c r="E1586" s="1" t="s">
        <v>12</v>
      </c>
      <c r="F1586" s="3" t="s">
        <v>37</v>
      </c>
      <c r="G1586" s="1" t="s">
        <v>38</v>
      </c>
      <c r="H1586" s="34" t="str">
        <f>_xlfn.XLOOKUP(B1586,[2]CALCULATION!$B:$B,[2]CALCULATION!$H:$H,"")</f>
        <v>ZTE</v>
      </c>
      <c r="I1586" s="28">
        <v>0</v>
      </c>
      <c r="J1586" s="28">
        <v>0</v>
      </c>
      <c r="K1586" s="28">
        <v>0</v>
      </c>
      <c r="L1586" s="28">
        <v>0</v>
      </c>
      <c r="M1586" s="28">
        <v>0</v>
      </c>
      <c r="N1586" s="28">
        <v>0</v>
      </c>
      <c r="O1586" s="28">
        <v>0</v>
      </c>
      <c r="P1586" s="28">
        <v>0</v>
      </c>
      <c r="Q1586" s="28">
        <v>0</v>
      </c>
      <c r="R1586" s="28">
        <v>1.3371849968467582</v>
      </c>
      <c r="S1586" s="93">
        <v>0</v>
      </c>
      <c r="T1586" s="93">
        <f>_xlfn.XLOOKUP(B1586,'[3]Nur des jours'!$B:$B,'[3]Nur des jours'!$U:$U,"")</f>
        <v>0</v>
      </c>
      <c r="U1586" s="93">
        <v>0</v>
      </c>
      <c r="V1586" s="93">
        <v>0</v>
      </c>
      <c r="W1586" s="93">
        <v>0</v>
      </c>
      <c r="X1586" s="93">
        <v>0</v>
      </c>
      <c r="Y1586" s="93">
        <v>0</v>
      </c>
      <c r="Z1586" s="93">
        <v>0</v>
      </c>
      <c r="AA1586" s="93">
        <v>0</v>
      </c>
      <c r="AB1586" s="93">
        <v>0</v>
      </c>
      <c r="AC1586" s="93">
        <f>_xlfn.XLOOKUP(B1586,'[3]Nur des jours'!$B:$B,'[3]Nur des jours'!$N:$N,"")</f>
        <v>0</v>
      </c>
      <c r="AD1586" s="93">
        <v>0</v>
      </c>
      <c r="AE1586" s="93">
        <v>0</v>
      </c>
      <c r="AF1586" s="93">
        <v>0</v>
      </c>
      <c r="AG1586" s="93"/>
      <c r="AH1586" s="93">
        <v>0</v>
      </c>
      <c r="AI1586" s="93">
        <v>0</v>
      </c>
      <c r="AJ1586" s="93">
        <v>0</v>
      </c>
      <c r="AK1586" s="93">
        <v>0</v>
      </c>
      <c r="AL1586" s="93">
        <v>0</v>
      </c>
      <c r="AM1586" s="49" t="s">
        <v>5559</v>
      </c>
      <c r="AN1586" s="49"/>
      <c r="AO1586" s="48" t="str" cm="1">
        <f t="array" ref="AO1586">IFERROR(_xlfn.IFS(
AQ1586="MPR ISSUE","PDH",
AQ1586="BSS Hardware Issue","BSS",
AQ1586="Sites strategiques, MLL, Pylone, etc.","ENVTECH",
AQ1586="AKTIVCO DEFAUT GE &amp; POWER Cabinet","AKTIVCO",
AQ1586="AKTIVCO Coupure ENEO &amp; Baisse de tension","AKTIVCO GRID ONLY",
AQ1586="Coupure ENEO &amp; Baisse de tension","IHS GRID ONLY",
AQ1586="Defaut GE &amp; POWER Cabinet","IHS",
AQ1586="Sharing","Partners",
AQ1586="Sites strategiques &amp; DataCenter","SST &amp; DC",
AQ1586="Exclu","Exclu",
AQ1586="SAT","SAT",
AQ1586="SPARE-ISSUE","SPARE-ISSUE",
AQ1586="Fiber CAmtel","TRANS_FO_CAMTEL",
AQ1586="Fiber AOF","Fiber AOF",
AQ1586="Projet OCM (HUAWEI)","TRAVAUX-HUAWEI",
AQ1586="Projet OCM (NOKIA)","TRAVAUX-NOKIA",
AQ1586="ACCESS-ISSUE","ACCESS-ISSUE",
AQ1586="Projet OCM (ZTE, NOKIA, autres projets)","TRAVAUX OCM",
AQ1586="No root CAuse","No root cause",
AQ1586="ODU HS","PDH",
AQ1586="IP &amp; VLAN","PDH",
AQ1586="Warehouse HUAWEI","SPARE-ISSUE",
AQ1586="SPARE-HS","SPARE-ISSUE",
AQ1586="Power Telco","BSS",AQ1586="no impacts","no impacts"
),"")</f>
        <v>No root cause</v>
      </c>
      <c r="AP1586" s="48" t="str" cm="1">
        <f t="array" ref="AP1586">IFERROR(_xlfn.IFS(
AQ1586="MPR ISSUE","TX ISSUE",
AQ1586="BSS Hardware Issue","RAN ISSUE",
AQ1586="Sites strategiques, MLL, Pylone, etc.","ENVTECH",
AQ1586="AKTIVCO DEFAUT GE &amp; POWER Cabinet","POWER ISSUE",
AQ1586="AKTIVCO Coupure ENEO &amp; Baisse de tension","POWER ISSUE",
AQ1586="Coupure ENEO &amp; Baisse de tension","POWER ISSUE",
AQ1586="Defaut GE &amp; POWER Cabinet","POWER ISSUE",
AQ1586="Sharing","POWER ISSUE",
AQ1586="Sites strategiques &amp; DataCenter","POWER ISSUE",
AQ1586="Exclu","Exclu",
AQ1586="SAT","TX ISSUE",
AQ1586="SPARE-ISSUE","SPARE-ISSUE",
AQ1586="Fiber CAmtel","TX ISSUE",
AQ1586="Fiber AOF","TX ISSUE",
AQ1586="Projet OCM (HUAWEI)","TRAVAUX-HUAWEI",
AQ1586="Projet OCM (NOKIA)","TRAVAUX -NOKIA",
AQ1586="ACCESS-ISSUE","ACCESS-ISSUE",
AQ1586="Projet OCM (ZTE, NOKIA, autres projets)","TRAVAUX OCM",
AQ1586="No root CAuse","No root cause",
AQ1586="ODU HS","TX ISSUE",
AQ1586="IP &amp; VLAN","TX ISSUE",
AQ1586="Warehouse HUAWEI","SPARE-ISSUE",
AQ1586="SPARE-HS","SPARE-ISSUE",
AQ1586="Power Telco","RAN ISSUE",AQ1586="no impacts","no impacts"
),"")</f>
        <v>No root cause</v>
      </c>
      <c r="AQ1586" s="127" t="s">
        <v>5344</v>
      </c>
      <c r="AR1586" s="48" t="str" cm="1">
        <f t="array" ref="AR1586">IFERROR(_xlfn.IFS(
AQ1586="MPR ISSUE","ACTIVE",
AQ1586="BSS Hardware Issue","ACTIVE",
AQ1586="Sites strategiques, MLL, Pylone, etc.","PASSIVE",
AQ1586="AKTIVCO DEFAUT GE &amp; POWER Cabinet","PASSIVE",
AQ1586="AKTIVCO Coupure ENEO &amp; Baisse de tension","PASSIVE",
AQ1586="Coupure ENEO &amp; Baisse de tension","PASSIVE",
AQ1586="Defaut GE &amp; POWER Cabinet","PASSIVE",
AQ1586="Sharing","PASSIVE",
AQ1586="Sites strategiques &amp; DataCenter","PASSIVE",
AQ1586="Exclu","Exclu",
AQ1586="SAT","ACTIVE",
AQ1586="SPARE-ISSUE","SPARE-ISSUE",
AQ1586="Fiber CAmtel","ACTIVE",
AQ1586="Fiber AOF","ACTIVE",
AQ1586="Projet OCM (HUAWEI)","PLANNED WORKS",
AQ1586="Projet OCM (NOKIA)","PLANNED WORKS",
AQ1586="ACCESS-ISSUE","ACCESS-ISSUE",
AQ1586="Projet OCM (ZTE, NOKIA, autres projets)","PLANNED WORKS",
AQ1586="No root CAuse","No root cause",
AQ1586="ODU HS","ACTIVE",
AQ1586="IP &amp; VLAN","ACTIVE",
AQ1586="Warehouse HUAWEI","SPARE-ISSUE",
AQ1586="SPARE-HS","SPARE-ISSUE",
AQ1586="Power Telco","ACTIVE", AQ1586="no impacts","no impacts"
),"")</f>
        <v>No root cause</v>
      </c>
      <c r="AS1586" s="92" t="s">
        <v>5537</v>
      </c>
      <c r="AT1586" s="98" t="s">
        <v>4634</v>
      </c>
      <c r="AV1586" s="17" t="s">
        <v>5537</v>
      </c>
      <c r="AW1586" s="7" t="s">
        <v>5537</v>
      </c>
      <c r="AX1586" s="6" t="s">
        <v>5537</v>
      </c>
      <c r="AY1586" s="7"/>
      <c r="AZ1586" s="3" t="s">
        <v>5537</v>
      </c>
      <c r="BA1586" s="18" t="s">
        <v>5537</v>
      </c>
      <c r="BB1586" s="18" t="s">
        <v>5537</v>
      </c>
      <c r="BC1586" s="18" t="s">
        <v>5537</v>
      </c>
      <c r="BD1586" s="18" t="s">
        <v>5537</v>
      </c>
      <c r="BE1586" s="18" t="s">
        <v>5537</v>
      </c>
      <c r="BF1586" s="18" t="s">
        <v>5537</v>
      </c>
      <c r="BG1586" s="18" t="s">
        <v>5537</v>
      </c>
      <c r="BH1586" s="18" t="s">
        <v>5537</v>
      </c>
      <c r="BI1586" s="18" t="s">
        <v>5537</v>
      </c>
      <c r="BJ1586" s="18" t="s">
        <v>5537</v>
      </c>
      <c r="BK1586" s="18" t="s">
        <v>5537</v>
      </c>
      <c r="BL1586" s="9" t="s">
        <v>5537</v>
      </c>
      <c r="BM1586" s="14" t="s">
        <v>5537</v>
      </c>
      <c r="BN1586" s="14" t="s">
        <v>5537</v>
      </c>
      <c r="BO1586" s="14" t="str">
        <f>_xlfn.XLOOKUP(B1586,'[4]cell downs 18042026 17h'!$B:$B,'[4]cell downs 18042026 17h'!$B:$B,"")</f>
        <v/>
      </c>
      <c r="BP1586" s="14" t="str">
        <f>_xlfn.XLOOKUP(B1586,'[5]Cells Huawei 19042026 15h'!$B:$B,'[5]Cells Huawei 19042026 15h'!$B:$B,"")</f>
        <v/>
      </c>
      <c r="BQ1586" s="9" t="str">
        <f>_xlfn.XLOOKUP(B1586,'[6]cells down 19042026 9H40'!$B:$B,'[6]cells down 19042026 9H40'!$B:$B,"")</f>
        <v/>
      </c>
      <c r="BR1586" s="9" t="s">
        <v>4634</v>
      </c>
      <c r="BS1586" s="9" t="s">
        <v>5537</v>
      </c>
      <c r="BT1586" s="108"/>
    </row>
    <row r="1587" spans="1:72" s="9" customFormat="1" x14ac:dyDescent="0.35">
      <c r="A1587" s="1" t="s">
        <v>1135</v>
      </c>
      <c r="B1587" s="8" t="s">
        <v>1136</v>
      </c>
      <c r="C1587" s="3" t="str">
        <f>_xlfn.XLOOKUP(B1587,'[1]daily break down'!$D:$D,'[1]daily break down'!$E:$E,"")</f>
        <v>Yaounde</v>
      </c>
      <c r="D1587" s="1" t="s">
        <v>11</v>
      </c>
      <c r="E1587" s="1" t="s">
        <v>12</v>
      </c>
      <c r="F1587" s="3" t="s">
        <v>37</v>
      </c>
      <c r="G1587" s="1" t="s">
        <v>38</v>
      </c>
      <c r="H1587" s="34" t="str">
        <f>_xlfn.XLOOKUP(B1587,[2]CALCULATION!$B:$B,[2]CALCULATION!$H:$H,"")</f>
        <v>ZTE</v>
      </c>
      <c r="I1587" s="28">
        <v>0</v>
      </c>
      <c r="J1587" s="28">
        <v>0</v>
      </c>
      <c r="K1587" s="28">
        <v>0</v>
      </c>
      <c r="L1587" s="28">
        <v>0</v>
      </c>
      <c r="M1587" s="28">
        <v>0</v>
      </c>
      <c r="N1587" s="28">
        <v>0</v>
      </c>
      <c r="O1587" s="28">
        <v>0</v>
      </c>
      <c r="P1587" s="28">
        <v>3.7293862164807545</v>
      </c>
      <c r="Q1587" s="28">
        <v>0</v>
      </c>
      <c r="R1587" s="28">
        <v>0</v>
      </c>
      <c r="S1587" s="93">
        <v>0</v>
      </c>
      <c r="T1587" s="93">
        <f>_xlfn.XLOOKUP(B1587,'[3]Nur des jours'!$B:$B,'[3]Nur des jours'!$U:$U,"")</f>
        <v>0</v>
      </c>
      <c r="U1587" s="93">
        <v>0</v>
      </c>
      <c r="V1587" s="93">
        <v>0</v>
      </c>
      <c r="W1587" s="93">
        <v>0</v>
      </c>
      <c r="X1587" s="93">
        <v>0</v>
      </c>
      <c r="Y1587" s="93">
        <v>0</v>
      </c>
      <c r="Z1587" s="93">
        <v>0</v>
      </c>
      <c r="AA1587" s="93">
        <v>0</v>
      </c>
      <c r="AB1587" s="93">
        <v>0</v>
      </c>
      <c r="AC1587" s="93">
        <f>_xlfn.XLOOKUP(B1587,'[3]Nur des jours'!$B:$B,'[3]Nur des jours'!$N:$N,"")</f>
        <v>0</v>
      </c>
      <c r="AD1587" s="93">
        <v>0</v>
      </c>
      <c r="AE1587" s="93">
        <v>0</v>
      </c>
      <c r="AF1587" s="93">
        <v>0</v>
      </c>
      <c r="AG1587" s="93"/>
      <c r="AH1587" s="93">
        <v>0</v>
      </c>
      <c r="AI1587" s="93">
        <v>0</v>
      </c>
      <c r="AJ1587" s="93">
        <v>0</v>
      </c>
      <c r="AK1587" s="93">
        <v>0</v>
      </c>
      <c r="AL1587" s="93">
        <v>0</v>
      </c>
      <c r="AM1587" s="49" t="s">
        <v>5559</v>
      </c>
      <c r="AN1587" s="49"/>
      <c r="AO1587" s="48" t="str" cm="1">
        <f t="array" ref="AO1587">IFERROR(_xlfn.IFS(
AQ1587="MPR ISSUE","PDH",
AQ1587="BSS Hardware Issue","BSS",
AQ1587="Sites strategiques, MLL, Pylone, etc.","ENVTECH",
AQ1587="AKTIVCO DEFAUT GE &amp; POWER Cabinet","AKTIVCO",
AQ1587="AKTIVCO Coupure ENEO &amp; Baisse de tension","AKTIVCO GRID ONLY",
AQ1587="Coupure ENEO &amp; Baisse de tension","IHS GRID ONLY",
AQ1587="Defaut GE &amp; POWER Cabinet","IHS",
AQ1587="Sharing","Partners",
AQ1587="Sites strategiques &amp; DataCenter","SST &amp; DC",
AQ1587="Exclu","Exclu",
AQ1587="SAT","SAT",
AQ1587="SPARE-ISSUE","SPARE-ISSUE",
AQ1587="Fiber CAmtel","TRANS_FO_CAMTEL",
AQ1587="Fiber AOF","Fiber AOF",
AQ1587="Projet OCM (HUAWEI)","TRAVAUX-HUAWEI",
AQ1587="Projet OCM (NOKIA)","TRAVAUX-NOKIA",
AQ1587="ACCESS-ISSUE","ACCESS-ISSUE",
AQ1587="Projet OCM (ZTE, NOKIA, autres projets)","TRAVAUX OCM",
AQ1587="No root CAuse","No root cause",
AQ1587="ODU HS","PDH",
AQ1587="IP &amp; VLAN","PDH",
AQ1587="Warehouse HUAWEI","SPARE-ISSUE",
AQ1587="SPARE-HS","SPARE-ISSUE",
AQ1587="Power Telco","BSS",AQ1587="no impacts","no impacts"
),"")</f>
        <v>No root cause</v>
      </c>
      <c r="AP1587" s="48" t="str" cm="1">
        <f t="array" ref="AP1587">IFERROR(_xlfn.IFS(
AQ1587="MPR ISSUE","TX ISSUE",
AQ1587="BSS Hardware Issue","RAN ISSUE",
AQ1587="Sites strategiques, MLL, Pylone, etc.","ENVTECH",
AQ1587="AKTIVCO DEFAUT GE &amp; POWER Cabinet","POWER ISSUE",
AQ1587="AKTIVCO Coupure ENEO &amp; Baisse de tension","POWER ISSUE",
AQ1587="Coupure ENEO &amp; Baisse de tension","POWER ISSUE",
AQ1587="Defaut GE &amp; POWER Cabinet","POWER ISSUE",
AQ1587="Sharing","POWER ISSUE",
AQ1587="Sites strategiques &amp; DataCenter","POWER ISSUE",
AQ1587="Exclu","Exclu",
AQ1587="SAT","TX ISSUE",
AQ1587="SPARE-ISSUE","SPARE-ISSUE",
AQ1587="Fiber CAmtel","TX ISSUE",
AQ1587="Fiber AOF","TX ISSUE",
AQ1587="Projet OCM (HUAWEI)","TRAVAUX-HUAWEI",
AQ1587="Projet OCM (NOKIA)","TRAVAUX -NOKIA",
AQ1587="ACCESS-ISSUE","ACCESS-ISSUE",
AQ1587="Projet OCM (ZTE, NOKIA, autres projets)","TRAVAUX OCM",
AQ1587="No root CAuse","No root cause",
AQ1587="ODU HS","TX ISSUE",
AQ1587="IP &amp; VLAN","TX ISSUE",
AQ1587="Warehouse HUAWEI","SPARE-ISSUE",
AQ1587="SPARE-HS","SPARE-ISSUE",
AQ1587="Power Telco","RAN ISSUE",AQ1587="no impacts","no impacts"
),"")</f>
        <v>No root cause</v>
      </c>
      <c r="AQ1587" s="127" t="s">
        <v>5344</v>
      </c>
      <c r="AR1587" s="48" t="str" cm="1">
        <f t="array" ref="AR1587">IFERROR(_xlfn.IFS(
AQ1587="MPR ISSUE","ACTIVE",
AQ1587="BSS Hardware Issue","ACTIVE",
AQ1587="Sites strategiques, MLL, Pylone, etc.","PASSIVE",
AQ1587="AKTIVCO DEFAUT GE &amp; POWER Cabinet","PASSIVE",
AQ1587="AKTIVCO Coupure ENEO &amp; Baisse de tension","PASSIVE",
AQ1587="Coupure ENEO &amp; Baisse de tension","PASSIVE",
AQ1587="Defaut GE &amp; POWER Cabinet","PASSIVE",
AQ1587="Sharing","PASSIVE",
AQ1587="Sites strategiques &amp; DataCenter","PASSIVE",
AQ1587="Exclu","Exclu",
AQ1587="SAT","ACTIVE",
AQ1587="SPARE-ISSUE","SPARE-ISSUE",
AQ1587="Fiber CAmtel","ACTIVE",
AQ1587="Fiber AOF","ACTIVE",
AQ1587="Projet OCM (HUAWEI)","PLANNED WORKS",
AQ1587="Projet OCM (NOKIA)","PLANNED WORKS",
AQ1587="ACCESS-ISSUE","ACCESS-ISSUE",
AQ1587="Projet OCM (ZTE, NOKIA, autres projets)","PLANNED WORKS",
AQ1587="No root CAuse","No root cause",
AQ1587="ODU HS","ACTIVE",
AQ1587="IP &amp; VLAN","ACTIVE",
AQ1587="Warehouse HUAWEI","SPARE-ISSUE",
AQ1587="SPARE-HS","SPARE-ISSUE",
AQ1587="Power Telco","ACTIVE", AQ1587="no impacts","no impacts"
),"")</f>
        <v>No root cause</v>
      </c>
      <c r="AS1587" s="92" t="s">
        <v>5537</v>
      </c>
      <c r="AT1587" s="98" t="s">
        <v>1136</v>
      </c>
      <c r="AV1587" s="17" t="s">
        <v>5537</v>
      </c>
      <c r="AW1587" s="7" t="s">
        <v>5537</v>
      </c>
      <c r="AX1587" s="6" t="s">
        <v>5537</v>
      </c>
      <c r="AY1587" s="7"/>
      <c r="AZ1587" s="3" t="s">
        <v>5537</v>
      </c>
      <c r="BA1587" s="18" t="s">
        <v>5537</v>
      </c>
      <c r="BB1587" s="18" t="s">
        <v>5537</v>
      </c>
      <c r="BC1587" s="18" t="s">
        <v>5537</v>
      </c>
      <c r="BD1587" s="18" t="s">
        <v>5537</v>
      </c>
      <c r="BE1587" s="18" t="s">
        <v>5537</v>
      </c>
      <c r="BF1587" s="18" t="s">
        <v>5537</v>
      </c>
      <c r="BG1587" s="18" t="s">
        <v>5537</v>
      </c>
      <c r="BH1587" s="18" t="s">
        <v>5537</v>
      </c>
      <c r="BI1587" s="18" t="s">
        <v>5537</v>
      </c>
      <c r="BJ1587" s="18" t="s">
        <v>5537</v>
      </c>
      <c r="BK1587" s="18" t="s">
        <v>5537</v>
      </c>
      <c r="BL1587" s="9" t="s">
        <v>5537</v>
      </c>
      <c r="BM1587" s="14" t="s">
        <v>5537</v>
      </c>
      <c r="BN1587" s="14" t="s">
        <v>5537</v>
      </c>
      <c r="BO1587" s="14" t="str">
        <f>_xlfn.XLOOKUP(B1587,'[4]cell downs 18042026 17h'!$B:$B,'[4]cell downs 18042026 17h'!$B:$B,"")</f>
        <v/>
      </c>
      <c r="BP1587" s="14" t="str">
        <f>_xlfn.XLOOKUP(B1587,'[5]Cells Huawei 19042026 15h'!$B:$B,'[5]Cells Huawei 19042026 15h'!$B:$B,"")</f>
        <v/>
      </c>
      <c r="BQ1587" s="9" t="str">
        <f>_xlfn.XLOOKUP(B1587,'[6]cells down 19042026 9H40'!$B:$B,'[6]cells down 19042026 9H40'!$B:$B,"")</f>
        <v/>
      </c>
      <c r="BR1587" s="9" t="s">
        <v>1136</v>
      </c>
      <c r="BS1587" s="9" t="s">
        <v>12</v>
      </c>
      <c r="BT1587" s="108"/>
    </row>
    <row r="1588" spans="1:72" s="9" customFormat="1" x14ac:dyDescent="0.35">
      <c r="A1588" s="1" t="s">
        <v>2252</v>
      </c>
      <c r="B1588" s="8" t="s">
        <v>2253</v>
      </c>
      <c r="C1588" s="3" t="str">
        <f>_xlfn.XLOOKUP(B1588,'[1]daily break down'!$D:$D,'[1]daily break down'!$E:$E,"")</f>
        <v>Yaounde</v>
      </c>
      <c r="D1588" s="1" t="s">
        <v>21</v>
      </c>
      <c r="E1588" s="1" t="s">
        <v>36</v>
      </c>
      <c r="F1588" s="3" t="s">
        <v>37</v>
      </c>
      <c r="G1588" s="1" t="s">
        <v>38</v>
      </c>
      <c r="H1588" s="34" t="str">
        <f>_xlfn.XLOOKUP(B1588,[2]CALCULATION!$B:$B,[2]CALCULATION!$H:$H,"")</f>
        <v>ZTE</v>
      </c>
      <c r="I1588" s="28">
        <v>0</v>
      </c>
      <c r="J1588" s="28">
        <v>0</v>
      </c>
      <c r="K1588" s="28">
        <v>0</v>
      </c>
      <c r="L1588" s="28">
        <v>0</v>
      </c>
      <c r="M1588" s="28">
        <v>0</v>
      </c>
      <c r="N1588" s="28">
        <v>0</v>
      </c>
      <c r="O1588" s="28">
        <v>0</v>
      </c>
      <c r="P1588" s="28">
        <v>0</v>
      </c>
      <c r="Q1588" s="28">
        <v>0</v>
      </c>
      <c r="R1588" s="28">
        <v>0</v>
      </c>
      <c r="S1588" s="93">
        <v>0</v>
      </c>
      <c r="T1588" s="93">
        <f>_xlfn.XLOOKUP(B1588,'[3]Nur des jours'!$B:$B,'[3]Nur des jours'!$U:$U,"")</f>
        <v>0</v>
      </c>
      <c r="U1588" s="93">
        <v>3.3071942425513581</v>
      </c>
      <c r="V1588" s="93">
        <v>0</v>
      </c>
      <c r="W1588" s="93">
        <v>0</v>
      </c>
      <c r="X1588" s="93">
        <v>0</v>
      </c>
      <c r="Y1588" s="93">
        <v>0</v>
      </c>
      <c r="Z1588" s="93">
        <v>0</v>
      </c>
      <c r="AA1588" s="93">
        <v>0</v>
      </c>
      <c r="AB1588" s="93">
        <v>0</v>
      </c>
      <c r="AC1588" s="93">
        <f>_xlfn.XLOOKUP(B1588,'[3]Nur des jours'!$B:$B,'[3]Nur des jours'!$N:$N,"")</f>
        <v>0</v>
      </c>
      <c r="AD1588" s="93">
        <v>0</v>
      </c>
      <c r="AE1588" s="93">
        <v>0</v>
      </c>
      <c r="AF1588" s="93">
        <v>0</v>
      </c>
      <c r="AG1588" s="93"/>
      <c r="AH1588" s="93">
        <v>0</v>
      </c>
      <c r="AI1588" s="93">
        <v>0</v>
      </c>
      <c r="AJ1588" s="93">
        <v>0</v>
      </c>
      <c r="AK1588" s="93">
        <v>0</v>
      </c>
      <c r="AL1588" s="93">
        <v>0</v>
      </c>
      <c r="AM1588" s="49" t="s">
        <v>5559</v>
      </c>
      <c r="AN1588" s="49"/>
      <c r="AO1588" s="48" t="str" cm="1">
        <f t="array" ref="AO1588">IFERROR(_xlfn.IFS(
AQ1588="MPR ISSUE","PDH",
AQ1588="BSS Hardware Issue","BSS",
AQ1588="Sites strategiques, MLL, Pylone, etc.","ENVTECH",
AQ1588="AKTIVCO DEFAUT GE &amp; POWER Cabinet","AKTIVCO",
AQ1588="AKTIVCO Coupure ENEO &amp; Baisse de tension","AKTIVCO GRID ONLY",
AQ1588="Coupure ENEO &amp; Baisse de tension","IHS GRID ONLY",
AQ1588="Defaut GE &amp; POWER Cabinet","IHS",
AQ1588="Sharing","Partners",
AQ1588="Sites strategiques &amp; DataCenter","SST &amp; DC",
AQ1588="Exclu","Exclu",
AQ1588="SAT","SAT",
AQ1588="SPARE-ISSUE","SPARE-ISSUE",
AQ1588="Fiber CAmtel","TRANS_FO_CAMTEL",
AQ1588="Fiber AOF","Fiber AOF",
AQ1588="Projet OCM (HUAWEI)","TRAVAUX-HUAWEI",
AQ1588="Projet OCM (NOKIA)","TRAVAUX-NOKIA",
AQ1588="ACCESS-ISSUE","ACCESS-ISSUE",
AQ1588="Projet OCM (ZTE, NOKIA, autres projets)","TRAVAUX OCM",
AQ1588="No root CAuse","No root cause",
AQ1588="ODU HS","PDH",
AQ1588="IP &amp; VLAN","PDH",
AQ1588="Warehouse HUAWEI","SPARE-ISSUE",
AQ1588="SPARE-HS","SPARE-ISSUE",
AQ1588="Power Telco","BSS",AQ1588="no impacts","no impacts"
),"")</f>
        <v>No root cause</v>
      </c>
      <c r="AP1588" s="48" t="str" cm="1">
        <f t="array" ref="AP1588">IFERROR(_xlfn.IFS(
AQ1588="MPR ISSUE","TX ISSUE",
AQ1588="BSS Hardware Issue","RAN ISSUE",
AQ1588="Sites strategiques, MLL, Pylone, etc.","ENVTECH",
AQ1588="AKTIVCO DEFAUT GE &amp; POWER Cabinet","POWER ISSUE",
AQ1588="AKTIVCO Coupure ENEO &amp; Baisse de tension","POWER ISSUE",
AQ1588="Coupure ENEO &amp; Baisse de tension","POWER ISSUE",
AQ1588="Defaut GE &amp; POWER Cabinet","POWER ISSUE",
AQ1588="Sharing","POWER ISSUE",
AQ1588="Sites strategiques &amp; DataCenter","POWER ISSUE",
AQ1588="Exclu","Exclu",
AQ1588="SAT","TX ISSUE",
AQ1588="SPARE-ISSUE","SPARE-ISSUE",
AQ1588="Fiber CAmtel","TX ISSUE",
AQ1588="Fiber AOF","TX ISSUE",
AQ1588="Projet OCM (HUAWEI)","TRAVAUX-HUAWEI",
AQ1588="Projet OCM (NOKIA)","TRAVAUX -NOKIA",
AQ1588="ACCESS-ISSUE","ACCESS-ISSUE",
AQ1588="Projet OCM (ZTE, NOKIA, autres projets)","TRAVAUX OCM",
AQ1588="No root CAuse","No root cause",
AQ1588="ODU HS","TX ISSUE",
AQ1588="IP &amp; VLAN","TX ISSUE",
AQ1588="Warehouse HUAWEI","SPARE-ISSUE",
AQ1588="SPARE-HS","SPARE-ISSUE",
AQ1588="Power Telco","RAN ISSUE",AQ1588="no impacts","no impacts"
),"")</f>
        <v>No root cause</v>
      </c>
      <c r="AQ1588" s="67" t="s">
        <v>5344</v>
      </c>
      <c r="AR1588" s="48" t="str" cm="1">
        <f t="array" ref="AR1588">IFERROR(_xlfn.IFS(
AQ1588="MPR ISSUE","ACTIVE",
AQ1588="BSS Hardware Issue","ACTIVE",
AQ1588="Sites strategiques, MLL, Pylone, etc.","PASSIVE",
AQ1588="AKTIVCO DEFAUT GE &amp; POWER Cabinet","PASSIVE",
AQ1588="AKTIVCO Coupure ENEO &amp; Baisse de tension","PASSIVE",
AQ1588="Coupure ENEO &amp; Baisse de tension","PASSIVE",
AQ1588="Defaut GE &amp; POWER Cabinet","PASSIVE",
AQ1588="Sharing","PASSIVE",
AQ1588="Sites strategiques &amp; DataCenter","PASSIVE",
AQ1588="Exclu","Exclu",
AQ1588="SAT","ACTIVE",
AQ1588="SPARE-ISSUE","SPARE-ISSUE",
AQ1588="Fiber CAmtel","ACTIVE",
AQ1588="Fiber AOF","ACTIVE",
AQ1588="Projet OCM (HUAWEI)","PLANNED WORKS",
AQ1588="Projet OCM (NOKIA)","PLANNED WORKS",
AQ1588="ACCESS-ISSUE","ACCESS-ISSUE",
AQ1588="Projet OCM (ZTE, NOKIA, autres projets)","PLANNED WORKS",
AQ1588="No root CAuse","No root cause",
AQ1588="ODU HS","ACTIVE",
AQ1588="IP &amp; VLAN","ACTIVE",
AQ1588="Warehouse HUAWEI","SPARE-ISSUE",
AQ1588="SPARE-HS","SPARE-ISSUE",
AQ1588="Power Telco","ACTIVE", AQ1588="no impacts","no impacts"
),"")</f>
        <v>No root cause</v>
      </c>
      <c r="AS1588" s="92" t="s">
        <v>5537</v>
      </c>
      <c r="AT1588" s="98" t="s">
        <v>2253</v>
      </c>
      <c r="AV1588" s="17" t="s">
        <v>5537</v>
      </c>
      <c r="AW1588" s="7" t="s">
        <v>5537</v>
      </c>
      <c r="AX1588" s="6" t="s">
        <v>5537</v>
      </c>
      <c r="AY1588" s="7"/>
      <c r="AZ1588" s="3" t="s">
        <v>5537</v>
      </c>
      <c r="BA1588" s="18" t="s">
        <v>5537</v>
      </c>
      <c r="BB1588" s="18" t="s">
        <v>5537</v>
      </c>
      <c r="BC1588" s="18" t="s">
        <v>5537</v>
      </c>
      <c r="BD1588" s="18" t="s">
        <v>5537</v>
      </c>
      <c r="BE1588" s="18" t="s">
        <v>5537</v>
      </c>
      <c r="BF1588" s="18" t="s">
        <v>5537</v>
      </c>
      <c r="BG1588" s="18" t="s">
        <v>5537</v>
      </c>
      <c r="BH1588" s="18" t="s">
        <v>5537</v>
      </c>
      <c r="BI1588" s="18" t="s">
        <v>5537</v>
      </c>
      <c r="BJ1588" s="18" t="s">
        <v>5537</v>
      </c>
      <c r="BK1588" s="18" t="s">
        <v>5537</v>
      </c>
      <c r="BL1588" s="9" t="s">
        <v>5537</v>
      </c>
      <c r="BM1588" s="14" t="s">
        <v>5537</v>
      </c>
      <c r="BN1588" s="14" t="s">
        <v>5537</v>
      </c>
      <c r="BO1588" s="14" t="str">
        <f>_xlfn.XLOOKUP(B1588,'[4]cell downs 18042026 17h'!$B:$B,'[4]cell downs 18042026 17h'!$B:$B,"")</f>
        <v/>
      </c>
      <c r="BP1588" s="14" t="str">
        <f>_xlfn.XLOOKUP(B1588,'[5]Cells Huawei 19042026 15h'!$B:$B,'[5]Cells Huawei 19042026 15h'!$B:$B,"")</f>
        <v/>
      </c>
      <c r="BQ1588" s="9" t="str">
        <f>_xlfn.XLOOKUP(B1588,'[6]cells down 19042026 9H40'!$B:$B,'[6]cells down 19042026 9H40'!$B:$B,"")</f>
        <v/>
      </c>
      <c r="BR1588" s="9" t="s">
        <v>5537</v>
      </c>
      <c r="BS1588" s="9" t="s">
        <v>12</v>
      </c>
      <c r="BT1588" s="108"/>
    </row>
    <row r="1589" spans="1:72" s="9" customFormat="1" x14ac:dyDescent="0.35">
      <c r="A1589" s="1" t="s">
        <v>4261</v>
      </c>
      <c r="B1589" s="8" t="s">
        <v>4262</v>
      </c>
      <c r="C1589" s="3" t="str">
        <f>_xlfn.XLOOKUP(B1589,'[1]daily break down'!$D:$D,'[1]daily break down'!$E:$E,"")</f>
        <v>Yaounde</v>
      </c>
      <c r="D1589" s="1" t="s">
        <v>11</v>
      </c>
      <c r="E1589" s="1" t="s">
        <v>12</v>
      </c>
      <c r="F1589" s="3" t="s">
        <v>37</v>
      </c>
      <c r="G1589" s="1" t="s">
        <v>38</v>
      </c>
      <c r="H1589" s="34" t="str">
        <f>_xlfn.XLOOKUP(B1589,[2]CALCULATION!$B:$B,[2]CALCULATION!$H:$H,"")</f>
        <v>ZTE</v>
      </c>
      <c r="I1589" s="28">
        <v>0.5850262389672215</v>
      </c>
      <c r="J1589" s="28">
        <v>0</v>
      </c>
      <c r="K1589" s="28">
        <v>0</v>
      </c>
      <c r="L1589" s="28">
        <v>0</v>
      </c>
      <c r="M1589" s="28">
        <v>0</v>
      </c>
      <c r="N1589" s="28">
        <v>0</v>
      </c>
      <c r="O1589" s="28">
        <v>0.70329064328987367</v>
      </c>
      <c r="P1589" s="28">
        <v>0</v>
      </c>
      <c r="Q1589" s="28">
        <v>0</v>
      </c>
      <c r="R1589" s="28">
        <v>0</v>
      </c>
      <c r="S1589" s="93">
        <v>0</v>
      </c>
      <c r="T1589" s="93">
        <f>_xlfn.XLOOKUP(B1589,'[3]Nur des jours'!$B:$B,'[3]Nur des jours'!$U:$U,"")</f>
        <v>0</v>
      </c>
      <c r="U1589" s="93">
        <v>0</v>
      </c>
      <c r="V1589" s="93">
        <v>0</v>
      </c>
      <c r="W1589" s="93">
        <v>0</v>
      </c>
      <c r="X1589" s="93">
        <v>0</v>
      </c>
      <c r="Y1589" s="93">
        <v>0</v>
      </c>
      <c r="Z1589" s="93">
        <v>0</v>
      </c>
      <c r="AA1589" s="93">
        <v>0</v>
      </c>
      <c r="AB1589" s="93">
        <v>0</v>
      </c>
      <c r="AC1589" s="93">
        <f>_xlfn.XLOOKUP(B1589,'[3]Nur des jours'!$B:$B,'[3]Nur des jours'!$N:$N,"")</f>
        <v>0</v>
      </c>
      <c r="AD1589" s="93">
        <v>0</v>
      </c>
      <c r="AE1589" s="93">
        <v>0</v>
      </c>
      <c r="AF1589" s="93">
        <v>0</v>
      </c>
      <c r="AG1589" s="93"/>
      <c r="AH1589" s="93">
        <v>0</v>
      </c>
      <c r="AI1589" s="93">
        <v>0</v>
      </c>
      <c r="AJ1589" s="93">
        <v>0</v>
      </c>
      <c r="AK1589" s="93">
        <v>0</v>
      </c>
      <c r="AL1589" s="93">
        <v>0</v>
      </c>
      <c r="AM1589" s="49" t="s">
        <v>5559</v>
      </c>
      <c r="AN1589" s="49"/>
      <c r="AO1589" s="48" t="str" cm="1">
        <f t="array" ref="AO1589">IFERROR(_xlfn.IFS(
AQ1589="MPR ISSUE","PDH",
AQ1589="BSS Hardware Issue","BSS",
AQ1589="Sites strategiques, MLL, Pylone, etc.","ENVTECH",
AQ1589="AKTIVCO DEFAUT GE &amp; POWER Cabinet","AKTIVCO",
AQ1589="AKTIVCO Coupure ENEO &amp; Baisse de tension","AKTIVCO GRID ONLY",
AQ1589="Coupure ENEO &amp; Baisse de tension","IHS GRID ONLY",
AQ1589="Defaut GE &amp; POWER Cabinet","IHS",
AQ1589="Sharing","Partners",
AQ1589="Sites strategiques &amp; DataCenter","SST &amp; DC",
AQ1589="Exclu","Exclu",
AQ1589="SAT","SAT",
AQ1589="SPARE-ISSUE","SPARE-ISSUE",
AQ1589="Fiber CAmtel","TRANS_FO_CAMTEL",
AQ1589="Fiber AOF","Fiber AOF",
AQ1589="Projet OCM (HUAWEI)","TRAVAUX-HUAWEI",
AQ1589="Projet OCM (NOKIA)","TRAVAUX-NOKIA",
AQ1589="ACCESS-ISSUE","ACCESS-ISSUE",
AQ1589="Projet OCM (ZTE, NOKIA, autres projets)","TRAVAUX OCM",
AQ1589="No root CAuse","No root cause",
AQ1589="ODU HS","PDH",
AQ1589="IP &amp; VLAN","PDH",
AQ1589="Warehouse HUAWEI","SPARE-ISSUE",
AQ1589="SPARE-HS","SPARE-ISSUE",
AQ1589="Power Telco","BSS",AQ1589="no impacts","no impacts"
),"")</f>
        <v>No root cause</v>
      </c>
      <c r="AP1589" s="48" t="str" cm="1">
        <f t="array" ref="AP1589">IFERROR(_xlfn.IFS(
AQ1589="MPR ISSUE","TX ISSUE",
AQ1589="BSS Hardware Issue","RAN ISSUE",
AQ1589="Sites strategiques, MLL, Pylone, etc.","ENVTECH",
AQ1589="AKTIVCO DEFAUT GE &amp; POWER Cabinet","POWER ISSUE",
AQ1589="AKTIVCO Coupure ENEO &amp; Baisse de tension","POWER ISSUE",
AQ1589="Coupure ENEO &amp; Baisse de tension","POWER ISSUE",
AQ1589="Defaut GE &amp; POWER Cabinet","POWER ISSUE",
AQ1589="Sharing","POWER ISSUE",
AQ1589="Sites strategiques &amp; DataCenter","POWER ISSUE",
AQ1589="Exclu","Exclu",
AQ1589="SAT","TX ISSUE",
AQ1589="SPARE-ISSUE","SPARE-ISSUE",
AQ1589="Fiber CAmtel","TX ISSUE",
AQ1589="Fiber AOF","TX ISSUE",
AQ1589="Projet OCM (HUAWEI)","TRAVAUX-HUAWEI",
AQ1589="Projet OCM (NOKIA)","TRAVAUX -NOKIA",
AQ1589="ACCESS-ISSUE","ACCESS-ISSUE",
AQ1589="Projet OCM (ZTE, NOKIA, autres projets)","TRAVAUX OCM",
AQ1589="No root CAuse","No root cause",
AQ1589="ODU HS","TX ISSUE",
AQ1589="IP &amp; VLAN","TX ISSUE",
AQ1589="Warehouse HUAWEI","SPARE-ISSUE",
AQ1589="SPARE-HS","SPARE-ISSUE",
AQ1589="Power Telco","RAN ISSUE",AQ1589="no impacts","no impacts"
),"")</f>
        <v>No root cause</v>
      </c>
      <c r="AQ1589" s="127" t="s">
        <v>5344</v>
      </c>
      <c r="AR1589" s="48" t="str" cm="1">
        <f t="array" ref="AR1589">IFERROR(_xlfn.IFS(
AQ1589="MPR ISSUE","ACTIVE",
AQ1589="BSS Hardware Issue","ACTIVE",
AQ1589="Sites strategiques, MLL, Pylone, etc.","PASSIVE",
AQ1589="AKTIVCO DEFAUT GE &amp; POWER Cabinet","PASSIVE",
AQ1589="AKTIVCO Coupure ENEO &amp; Baisse de tension","PASSIVE",
AQ1589="Coupure ENEO &amp; Baisse de tension","PASSIVE",
AQ1589="Defaut GE &amp; POWER Cabinet","PASSIVE",
AQ1589="Sharing","PASSIVE",
AQ1589="Sites strategiques &amp; DataCenter","PASSIVE",
AQ1589="Exclu","Exclu",
AQ1589="SAT","ACTIVE",
AQ1589="SPARE-ISSUE","SPARE-ISSUE",
AQ1589="Fiber CAmtel","ACTIVE",
AQ1589="Fiber AOF","ACTIVE",
AQ1589="Projet OCM (HUAWEI)","PLANNED WORKS",
AQ1589="Projet OCM (NOKIA)","PLANNED WORKS",
AQ1589="ACCESS-ISSUE","ACCESS-ISSUE",
AQ1589="Projet OCM (ZTE, NOKIA, autres projets)","PLANNED WORKS",
AQ1589="No root CAuse","No root cause",
AQ1589="ODU HS","ACTIVE",
AQ1589="IP &amp; VLAN","ACTIVE",
AQ1589="Warehouse HUAWEI","SPARE-ISSUE",
AQ1589="SPARE-HS","SPARE-ISSUE",
AQ1589="Power Telco","ACTIVE", AQ1589="no impacts","no impacts"
),"")</f>
        <v>No root cause</v>
      </c>
      <c r="AS1589" s="92" t="s">
        <v>5537</v>
      </c>
      <c r="AT1589" s="98" t="s">
        <v>4262</v>
      </c>
      <c r="AV1589" s="17" t="s">
        <v>5537</v>
      </c>
      <c r="AW1589" s="7" t="s">
        <v>5537</v>
      </c>
      <c r="AX1589" s="6" t="s">
        <v>5537</v>
      </c>
      <c r="AY1589" s="7"/>
      <c r="AZ1589" s="3" t="s">
        <v>5537</v>
      </c>
      <c r="BA1589" s="18" t="s">
        <v>5537</v>
      </c>
      <c r="BB1589" s="18" t="s">
        <v>5537</v>
      </c>
      <c r="BC1589" s="18" t="s">
        <v>5537</v>
      </c>
      <c r="BD1589" s="18" t="s">
        <v>5537</v>
      </c>
      <c r="BE1589" s="18" t="s">
        <v>5537</v>
      </c>
      <c r="BF1589" s="18" t="s">
        <v>5537</v>
      </c>
      <c r="BG1589" s="18" t="s">
        <v>5537</v>
      </c>
      <c r="BH1589" s="18" t="s">
        <v>5537</v>
      </c>
      <c r="BI1589" s="18" t="s">
        <v>5537</v>
      </c>
      <c r="BJ1589" s="18" t="s">
        <v>5537</v>
      </c>
      <c r="BK1589" s="18" t="s">
        <v>5537</v>
      </c>
      <c r="BL1589" s="9" t="s">
        <v>5537</v>
      </c>
      <c r="BM1589" s="14" t="s">
        <v>5537</v>
      </c>
      <c r="BN1589" s="14" t="s">
        <v>5537</v>
      </c>
      <c r="BO1589" s="14" t="str">
        <f>_xlfn.XLOOKUP(B1589,'[4]cell downs 18042026 17h'!$B:$B,'[4]cell downs 18042026 17h'!$B:$B,"")</f>
        <v/>
      </c>
      <c r="BP1589" s="14" t="str">
        <f>_xlfn.XLOOKUP(B1589,'[5]Cells Huawei 19042026 15h'!$B:$B,'[5]Cells Huawei 19042026 15h'!$B:$B,"")</f>
        <v/>
      </c>
      <c r="BQ1589" s="9" t="str">
        <f>_xlfn.XLOOKUP(B1589,'[6]cells down 19042026 9H40'!$B:$B,'[6]cells down 19042026 9H40'!$B:$B,"")</f>
        <v/>
      </c>
      <c r="BR1589" s="9" t="s">
        <v>4262</v>
      </c>
      <c r="BS1589" s="9" t="s">
        <v>5537</v>
      </c>
      <c r="BT1589" s="108"/>
    </row>
    <row r="1590" spans="1:72" s="9" customFormat="1" x14ac:dyDescent="0.35">
      <c r="A1590" s="1" t="s">
        <v>4840</v>
      </c>
      <c r="B1590" s="8" t="s">
        <v>4841</v>
      </c>
      <c r="C1590" s="3" t="str">
        <f>_xlfn.XLOOKUP(B1590,'[1]daily break down'!$D:$D,'[1]daily break down'!$E:$E,"")</f>
        <v>Yaounde</v>
      </c>
      <c r="D1590" s="1" t="s">
        <v>11</v>
      </c>
      <c r="E1590" s="1" t="s">
        <v>12</v>
      </c>
      <c r="F1590" s="3" t="s">
        <v>37</v>
      </c>
      <c r="G1590" s="1" t="s">
        <v>38</v>
      </c>
      <c r="H1590" s="34" t="str">
        <f>_xlfn.XLOOKUP(B1590,[2]CALCULATION!$B:$B,[2]CALCULATION!$H:$H,"")</f>
        <v>ZTE</v>
      </c>
      <c r="I1590" s="28">
        <v>0</v>
      </c>
      <c r="J1590" s="28">
        <v>0</v>
      </c>
      <c r="K1590" s="28">
        <v>0</v>
      </c>
      <c r="L1590" s="28">
        <v>0</v>
      </c>
      <c r="M1590" s="28">
        <v>0</v>
      </c>
      <c r="N1590" s="28">
        <v>0</v>
      </c>
      <c r="O1590" s="28">
        <v>0</v>
      </c>
      <c r="P1590" s="28">
        <v>0</v>
      </c>
      <c r="Q1590" s="28">
        <v>0</v>
      </c>
      <c r="R1590" s="28">
        <v>0</v>
      </c>
      <c r="S1590" s="93">
        <v>0</v>
      </c>
      <c r="T1590" s="93">
        <f>_xlfn.XLOOKUP(B1590,'[3]Nur des jours'!$B:$B,'[3]Nur des jours'!$U:$U,"")</f>
        <v>0</v>
      </c>
      <c r="U1590" s="93">
        <v>0</v>
      </c>
      <c r="V1590" s="93">
        <v>0</v>
      </c>
      <c r="W1590" s="93">
        <v>0</v>
      </c>
      <c r="X1590" s="93">
        <v>0</v>
      </c>
      <c r="Y1590" s="93">
        <v>0</v>
      </c>
      <c r="Z1590" s="93">
        <v>0</v>
      </c>
      <c r="AA1590" s="93">
        <v>0</v>
      </c>
      <c r="AB1590" s="93">
        <v>0</v>
      </c>
      <c r="AC1590" s="93">
        <f>_xlfn.XLOOKUP(B1590,'[3]Nur des jours'!$B:$B,'[3]Nur des jours'!$N:$N,"")</f>
        <v>0</v>
      </c>
      <c r="AD1590" s="93">
        <v>0</v>
      </c>
      <c r="AE1590" s="93">
        <v>0</v>
      </c>
      <c r="AF1590" s="93">
        <v>0</v>
      </c>
      <c r="AG1590" s="93"/>
      <c r="AH1590" s="93">
        <v>0</v>
      </c>
      <c r="AI1590" s="93">
        <v>0</v>
      </c>
      <c r="AJ1590" s="93">
        <v>0</v>
      </c>
      <c r="AK1590" s="93">
        <v>0</v>
      </c>
      <c r="AL1590" s="93">
        <v>0</v>
      </c>
      <c r="AM1590" s="49" t="s">
        <v>5559</v>
      </c>
      <c r="AN1590" s="49"/>
      <c r="AO1590" s="48" t="str" cm="1">
        <f t="array" ref="AO1590">IFERROR(_xlfn.IFS(
AQ1590="MPR ISSUE","PDH",
AQ1590="BSS Hardware Issue","BSS",
AQ1590="Sites strategiques, MLL, Pylone, etc.","ENVTECH",
AQ1590="AKTIVCO DEFAUT GE &amp; POWER Cabinet","AKTIVCO",
AQ1590="AKTIVCO Coupure ENEO &amp; Baisse de tension","AKTIVCO GRID ONLY",
AQ1590="Coupure ENEO &amp; Baisse de tension","IHS GRID ONLY",
AQ1590="Defaut GE &amp; POWER Cabinet","IHS",
AQ1590="Sharing","Partners",
AQ1590="Sites strategiques &amp; DataCenter","SST &amp; DC",
AQ1590="Exclu","Exclu",
AQ1590="SAT","SAT",
AQ1590="SPARE-ISSUE","SPARE-ISSUE",
AQ1590="Fiber CAmtel","TRANS_FO_CAMTEL",
AQ1590="Fiber AOF","Fiber AOF",
AQ1590="Projet OCM (HUAWEI)","TRAVAUX-HUAWEI",
AQ1590="Projet OCM (NOKIA)","TRAVAUX-NOKIA",
AQ1590="ACCESS-ISSUE","ACCESS-ISSUE",
AQ1590="Projet OCM (ZTE, NOKIA, autres projets)","TRAVAUX OCM",
AQ1590="No root CAuse","No root cause",
AQ1590="ODU HS","PDH",
AQ1590="IP &amp; VLAN","PDH",
AQ1590="Warehouse HUAWEI","SPARE-ISSUE",
AQ1590="SPARE-HS","SPARE-ISSUE",
AQ1590="Power Telco","BSS",AQ1590="no impacts","no impacts"
),"")</f>
        <v>No root cause</v>
      </c>
      <c r="AP1590" s="48" t="str" cm="1">
        <f t="array" ref="AP1590">IFERROR(_xlfn.IFS(
AQ1590="MPR ISSUE","TX ISSUE",
AQ1590="BSS Hardware Issue","RAN ISSUE",
AQ1590="Sites strategiques, MLL, Pylone, etc.","ENVTECH",
AQ1590="AKTIVCO DEFAUT GE &amp; POWER Cabinet","POWER ISSUE",
AQ1590="AKTIVCO Coupure ENEO &amp; Baisse de tension","POWER ISSUE",
AQ1590="Coupure ENEO &amp; Baisse de tension","POWER ISSUE",
AQ1590="Defaut GE &amp; POWER Cabinet","POWER ISSUE",
AQ1590="Sharing","POWER ISSUE",
AQ1590="Sites strategiques &amp; DataCenter","POWER ISSUE",
AQ1590="Exclu","Exclu",
AQ1590="SAT","TX ISSUE",
AQ1590="SPARE-ISSUE","SPARE-ISSUE",
AQ1590="Fiber CAmtel","TX ISSUE",
AQ1590="Fiber AOF","TX ISSUE",
AQ1590="Projet OCM (HUAWEI)","TRAVAUX-HUAWEI",
AQ1590="Projet OCM (NOKIA)","TRAVAUX -NOKIA",
AQ1590="ACCESS-ISSUE","ACCESS-ISSUE",
AQ1590="Projet OCM (ZTE, NOKIA, autres projets)","TRAVAUX OCM",
AQ1590="No root CAuse","No root cause",
AQ1590="ODU HS","TX ISSUE",
AQ1590="IP &amp; VLAN","TX ISSUE",
AQ1590="Warehouse HUAWEI","SPARE-ISSUE",
AQ1590="SPARE-HS","SPARE-ISSUE",
AQ1590="Power Telco","RAN ISSUE",AQ1590="no impacts","no impacts"
),"")</f>
        <v>No root cause</v>
      </c>
      <c r="AQ1590" s="127" t="s">
        <v>5344</v>
      </c>
      <c r="AR1590" s="48" t="str" cm="1">
        <f t="array" ref="AR1590">IFERROR(_xlfn.IFS(
AQ1590="MPR ISSUE","ACTIVE",
AQ1590="BSS Hardware Issue","ACTIVE",
AQ1590="Sites strategiques, MLL, Pylone, etc.","PASSIVE",
AQ1590="AKTIVCO DEFAUT GE &amp; POWER Cabinet","PASSIVE",
AQ1590="AKTIVCO Coupure ENEO &amp; Baisse de tension","PASSIVE",
AQ1590="Coupure ENEO &amp; Baisse de tension","PASSIVE",
AQ1590="Defaut GE &amp; POWER Cabinet","PASSIVE",
AQ1590="Sharing","PASSIVE",
AQ1590="Sites strategiques &amp; DataCenter","PASSIVE",
AQ1590="Exclu","Exclu",
AQ1590="SAT","ACTIVE",
AQ1590="SPARE-ISSUE","SPARE-ISSUE",
AQ1590="Fiber CAmtel","ACTIVE",
AQ1590="Fiber AOF","ACTIVE",
AQ1590="Projet OCM (HUAWEI)","PLANNED WORKS",
AQ1590="Projet OCM (NOKIA)","PLANNED WORKS",
AQ1590="ACCESS-ISSUE","ACCESS-ISSUE",
AQ1590="Projet OCM (ZTE, NOKIA, autres projets)","PLANNED WORKS",
AQ1590="No root CAuse","No root cause",
AQ1590="ODU HS","ACTIVE",
AQ1590="IP &amp; VLAN","ACTIVE",
AQ1590="Warehouse HUAWEI","SPARE-ISSUE",
AQ1590="SPARE-HS","SPARE-ISSUE",
AQ1590="Power Telco","ACTIVE", AQ1590="no impacts","no impacts"
),"")</f>
        <v>No root cause</v>
      </c>
      <c r="AS1590" s="92" t="s">
        <v>5537</v>
      </c>
      <c r="AT1590" s="98" t="s">
        <v>4841</v>
      </c>
      <c r="AV1590" s="17" t="s">
        <v>5537</v>
      </c>
      <c r="AW1590" s="7" t="s">
        <v>5537</v>
      </c>
      <c r="AX1590" s="6" t="s">
        <v>5537</v>
      </c>
      <c r="AY1590" s="7"/>
      <c r="AZ1590" s="3" t="s">
        <v>5537</v>
      </c>
      <c r="BA1590" s="18" t="s">
        <v>5537</v>
      </c>
      <c r="BB1590" s="18" t="s">
        <v>5537</v>
      </c>
      <c r="BC1590" s="18" t="s">
        <v>5537</v>
      </c>
      <c r="BD1590" s="18" t="s">
        <v>5537</v>
      </c>
      <c r="BE1590" s="18" t="s">
        <v>5537</v>
      </c>
      <c r="BF1590" s="18" t="s">
        <v>5537</v>
      </c>
      <c r="BG1590" s="18" t="s">
        <v>5537</v>
      </c>
      <c r="BH1590" s="18" t="s">
        <v>5537</v>
      </c>
      <c r="BI1590" s="18" t="s">
        <v>5537</v>
      </c>
      <c r="BJ1590" s="18" t="s">
        <v>5537</v>
      </c>
      <c r="BK1590" s="18" t="s">
        <v>5537</v>
      </c>
      <c r="BL1590" s="9" t="s">
        <v>5537</v>
      </c>
      <c r="BM1590" s="14" t="s">
        <v>5537</v>
      </c>
      <c r="BN1590" s="14" t="s">
        <v>5537</v>
      </c>
      <c r="BO1590" s="14" t="str">
        <f>_xlfn.XLOOKUP(B1590,'[4]cell downs 18042026 17h'!$B:$B,'[4]cell downs 18042026 17h'!$B:$B,"")</f>
        <v/>
      </c>
      <c r="BP1590" s="14" t="str">
        <f>_xlfn.XLOOKUP(B1590,'[5]Cells Huawei 19042026 15h'!$B:$B,'[5]Cells Huawei 19042026 15h'!$B:$B,"")</f>
        <v/>
      </c>
      <c r="BQ1590" s="9" t="str">
        <f>_xlfn.XLOOKUP(B1590,'[6]cells down 19042026 9H40'!$B:$B,'[6]cells down 19042026 9H40'!$B:$B,"")</f>
        <v/>
      </c>
      <c r="BR1590" s="9" t="s">
        <v>4841</v>
      </c>
      <c r="BS1590" s="9" t="s">
        <v>5537</v>
      </c>
      <c r="BT1590" s="108"/>
    </row>
    <row r="1591" spans="1:72" s="9" customFormat="1" ht="18" customHeight="1" x14ac:dyDescent="0.35">
      <c r="A1591" s="1" t="s">
        <v>4161</v>
      </c>
      <c r="B1591" s="8" t="s">
        <v>4162</v>
      </c>
      <c r="C1591" s="3" t="str">
        <f>_xlfn.XLOOKUP(B1591,'[1]daily break down'!$D:$D,'[1]daily break down'!$E:$E,"")</f>
        <v>Yaounde</v>
      </c>
      <c r="D1591" s="1" t="s">
        <v>21</v>
      </c>
      <c r="E1591" s="1" t="s">
        <v>36</v>
      </c>
      <c r="F1591" s="3" t="s">
        <v>37</v>
      </c>
      <c r="G1591" s="1" t="s">
        <v>2778</v>
      </c>
      <c r="H1591" s="34" t="str">
        <f>_xlfn.XLOOKUP(B1591,[2]CALCULATION!$B:$B,[2]CALCULATION!$H:$H,"")</f>
        <v>ZTE</v>
      </c>
      <c r="I1591" s="28">
        <v>0</v>
      </c>
      <c r="J1591" s="28">
        <v>0</v>
      </c>
      <c r="K1591" s="28">
        <v>0</v>
      </c>
      <c r="L1591" s="28">
        <v>0</v>
      </c>
      <c r="M1591" s="28">
        <v>0</v>
      </c>
      <c r="N1591" s="28">
        <v>0</v>
      </c>
      <c r="O1591" s="28">
        <v>0</v>
      </c>
      <c r="P1591" s="28">
        <v>0</v>
      </c>
      <c r="Q1591" s="28">
        <v>0</v>
      </c>
      <c r="R1591" s="28">
        <v>0</v>
      </c>
      <c r="S1591" s="93">
        <v>0</v>
      </c>
      <c r="T1591" s="93">
        <f>_xlfn.XLOOKUP(B1591,'[3]Nur des jours'!$B:$B,'[3]Nur des jours'!$U:$U,"")</f>
        <v>0</v>
      </c>
      <c r="U1591" s="93">
        <v>0</v>
      </c>
      <c r="V1591" s="93">
        <v>0</v>
      </c>
      <c r="W1591" s="93">
        <v>0</v>
      </c>
      <c r="X1591" s="93">
        <v>0</v>
      </c>
      <c r="Y1591" s="93">
        <v>0</v>
      </c>
      <c r="Z1591" s="93">
        <v>0</v>
      </c>
      <c r="AA1591" s="93">
        <v>0</v>
      </c>
      <c r="AB1591" s="93">
        <v>0</v>
      </c>
      <c r="AC1591" s="93">
        <f>_xlfn.XLOOKUP(B1591,'[3]Nur des jours'!$B:$B,'[3]Nur des jours'!$N:$N,"")</f>
        <v>0</v>
      </c>
      <c r="AD1591" s="93">
        <v>0</v>
      </c>
      <c r="AE1591" s="93">
        <v>0</v>
      </c>
      <c r="AF1591" s="93">
        <v>0</v>
      </c>
      <c r="AG1591" s="93"/>
      <c r="AH1591" s="93">
        <v>0</v>
      </c>
      <c r="AI1591" s="93">
        <v>0</v>
      </c>
      <c r="AJ1591" s="93">
        <v>0</v>
      </c>
      <c r="AK1591" s="93">
        <v>0</v>
      </c>
      <c r="AL1591" s="93">
        <v>0</v>
      </c>
      <c r="AM1591" s="49" t="s">
        <v>5559</v>
      </c>
      <c r="AN1591" s="49"/>
      <c r="AO1591" s="48" t="str" cm="1">
        <f t="array" ref="AO1591">IFERROR(_xlfn.IFS(
AQ1591="MPR ISSUE","PDH",
AQ1591="BSS Hardware Issue","BSS",
AQ1591="Sites strategiques, MLL, Pylone, etc.","ENVTECH",
AQ1591="AKTIVCO DEFAUT GE &amp; POWER Cabinet","AKTIVCO",
AQ1591="AKTIVCO Coupure ENEO &amp; Baisse de tension","AKTIVCO GRID ONLY",
AQ1591="Coupure ENEO &amp; Baisse de tension","IHS GRID ONLY",
AQ1591="Defaut GE &amp; POWER Cabinet","IHS",
AQ1591="Sharing","Partners",
AQ1591="Sites strategiques &amp; DataCenter","SST &amp; DC",
AQ1591="Exclu","Exclu",
AQ1591="SAT","SAT",
AQ1591="SPARE-ISSUE","SPARE-ISSUE",
AQ1591="Fiber CAmtel","TRANS_FO_CAMTEL",
AQ1591="Fiber AOF","Fiber AOF",
AQ1591="Projet OCM (HUAWEI)","TRAVAUX-HUAWEI",
AQ1591="Projet OCM (NOKIA)","TRAVAUX-NOKIA",
AQ1591="ACCESS-ISSUE","ACCESS-ISSUE",
AQ1591="Projet OCM (ZTE, NOKIA, autres projets)","TRAVAUX OCM",
AQ1591="No root CAuse","No root cause",
AQ1591="ODU HS","PDH",
AQ1591="IP &amp; VLAN","PDH",
AQ1591="Warehouse HUAWEI","SPARE-ISSUE",
AQ1591="SPARE-HS","SPARE-ISSUE",
AQ1591="Power Telco","BSS",AQ1591="no impacts","no impacts"
),"")</f>
        <v>No root cause</v>
      </c>
      <c r="AP1591" s="48" t="str" cm="1">
        <f t="array" ref="AP1591">IFERROR(_xlfn.IFS(
AQ1591="MPR ISSUE","TX ISSUE",
AQ1591="BSS Hardware Issue","RAN ISSUE",
AQ1591="Sites strategiques, MLL, Pylone, etc.","ENVTECH",
AQ1591="AKTIVCO DEFAUT GE &amp; POWER Cabinet","POWER ISSUE",
AQ1591="AKTIVCO Coupure ENEO &amp; Baisse de tension","POWER ISSUE",
AQ1591="Coupure ENEO &amp; Baisse de tension","POWER ISSUE",
AQ1591="Defaut GE &amp; POWER Cabinet","POWER ISSUE",
AQ1591="Sharing","POWER ISSUE",
AQ1591="Sites strategiques &amp; DataCenter","POWER ISSUE",
AQ1591="Exclu","Exclu",
AQ1591="SAT","TX ISSUE",
AQ1591="SPARE-ISSUE","SPARE-ISSUE",
AQ1591="Fiber CAmtel","TX ISSUE",
AQ1591="Fiber AOF","TX ISSUE",
AQ1591="Projet OCM (HUAWEI)","TRAVAUX-HUAWEI",
AQ1591="Projet OCM (NOKIA)","TRAVAUX -NOKIA",
AQ1591="ACCESS-ISSUE","ACCESS-ISSUE",
AQ1591="Projet OCM (ZTE, NOKIA, autres projets)","TRAVAUX OCM",
AQ1591="No root CAuse","No root cause",
AQ1591="ODU HS","TX ISSUE",
AQ1591="IP &amp; VLAN","TX ISSUE",
AQ1591="Warehouse HUAWEI","SPARE-ISSUE",
AQ1591="SPARE-HS","SPARE-ISSUE",
AQ1591="Power Telco","RAN ISSUE",AQ1591="no impacts","no impacts"
),"")</f>
        <v>No root cause</v>
      </c>
      <c r="AQ1591" s="67" t="s">
        <v>5344</v>
      </c>
      <c r="AR1591" s="48" t="str" cm="1">
        <f t="array" ref="AR1591">IFERROR(_xlfn.IFS(
AQ1591="MPR ISSUE","ACTIVE",
AQ1591="BSS Hardware Issue","ACTIVE",
AQ1591="Sites strategiques, MLL, Pylone, etc.","PASSIVE",
AQ1591="AKTIVCO DEFAUT GE &amp; POWER Cabinet","PASSIVE",
AQ1591="AKTIVCO Coupure ENEO &amp; Baisse de tension","PASSIVE",
AQ1591="Coupure ENEO &amp; Baisse de tension","PASSIVE",
AQ1591="Defaut GE &amp; POWER Cabinet","PASSIVE",
AQ1591="Sharing","PASSIVE",
AQ1591="Sites strategiques &amp; DataCenter","PASSIVE",
AQ1591="Exclu","Exclu",
AQ1591="SAT","ACTIVE",
AQ1591="SPARE-ISSUE","SPARE-ISSUE",
AQ1591="Fiber CAmtel","ACTIVE",
AQ1591="Fiber AOF","ACTIVE",
AQ1591="Projet OCM (HUAWEI)","PLANNED WORKS",
AQ1591="Projet OCM (NOKIA)","PLANNED WORKS",
AQ1591="ACCESS-ISSUE","ACCESS-ISSUE",
AQ1591="Projet OCM (ZTE, NOKIA, autres projets)","PLANNED WORKS",
AQ1591="No root CAuse","No root cause",
AQ1591="ODU HS","ACTIVE",
AQ1591="IP &amp; VLAN","ACTIVE",
AQ1591="Warehouse HUAWEI","SPARE-ISSUE",
AQ1591="SPARE-HS","SPARE-ISSUE",
AQ1591="Power Telco","ACTIVE", AQ1591="no impacts","no impacts"
),"")</f>
        <v>No root cause</v>
      </c>
      <c r="AS1591" s="92" t="s">
        <v>5537</v>
      </c>
      <c r="AT1591" s="98" t="s">
        <v>4162</v>
      </c>
      <c r="AV1591" s="17" t="s">
        <v>5537</v>
      </c>
      <c r="AW1591" s="7" t="s">
        <v>5537</v>
      </c>
      <c r="AX1591" s="6" t="s">
        <v>5537</v>
      </c>
      <c r="AY1591" s="7"/>
      <c r="AZ1591" s="3" t="s">
        <v>5537</v>
      </c>
      <c r="BA1591" s="18" t="s">
        <v>5537</v>
      </c>
      <c r="BB1591" s="18" t="s">
        <v>5537</v>
      </c>
      <c r="BC1591" s="18" t="s">
        <v>5537</v>
      </c>
      <c r="BD1591" s="18" t="s">
        <v>5537</v>
      </c>
      <c r="BE1591" s="18" t="s">
        <v>5537</v>
      </c>
      <c r="BF1591" s="18" t="s">
        <v>5537</v>
      </c>
      <c r="BG1591" s="18" t="s">
        <v>5537</v>
      </c>
      <c r="BH1591" s="18" t="s">
        <v>5537</v>
      </c>
      <c r="BI1591" s="18" t="s">
        <v>5537</v>
      </c>
      <c r="BJ1591" s="18" t="s">
        <v>5537</v>
      </c>
      <c r="BK1591" s="18" t="s">
        <v>5537</v>
      </c>
      <c r="BL1591" s="9" t="s">
        <v>5537</v>
      </c>
      <c r="BM1591" s="14" t="s">
        <v>5537</v>
      </c>
      <c r="BN1591" s="14" t="s">
        <v>5537</v>
      </c>
      <c r="BO1591" s="14" t="str">
        <f>_xlfn.XLOOKUP(B1591,'[4]cell downs 18042026 17h'!$B:$B,'[4]cell downs 18042026 17h'!$B:$B,"")</f>
        <v/>
      </c>
      <c r="BP1591" s="14" t="str">
        <f>_xlfn.XLOOKUP(B1591,'[5]Cells Huawei 19042026 15h'!$B:$B,'[5]Cells Huawei 19042026 15h'!$B:$B,"")</f>
        <v/>
      </c>
      <c r="BQ1591" s="9" t="str">
        <f>_xlfn.XLOOKUP(B1591,'[6]cells down 19042026 9H40'!$B:$B,'[6]cells down 19042026 9H40'!$B:$B,"")</f>
        <v/>
      </c>
      <c r="BR1591" s="9" t="s">
        <v>5537</v>
      </c>
      <c r="BS1591" s="9" t="s">
        <v>12</v>
      </c>
      <c r="BT1591" s="108"/>
    </row>
    <row r="1592" spans="1:72" s="9" customFormat="1" x14ac:dyDescent="0.35">
      <c r="A1592" s="1" t="s">
        <v>2699</v>
      </c>
      <c r="B1592" s="8" t="s">
        <v>2700</v>
      </c>
      <c r="C1592" s="3" t="str">
        <f>_xlfn.XLOOKUP(B1592,'[1]daily break down'!$D:$D,'[1]daily break down'!$E:$E,"")</f>
        <v>Yaounde</v>
      </c>
      <c r="D1592" s="1" t="s">
        <v>11</v>
      </c>
      <c r="E1592" s="1" t="s">
        <v>12</v>
      </c>
      <c r="F1592" s="3" t="s">
        <v>37</v>
      </c>
      <c r="G1592" s="1" t="s">
        <v>38</v>
      </c>
      <c r="H1592" s="34" t="str">
        <f>_xlfn.XLOOKUP(B1592,[2]CALCULATION!$B:$B,[2]CALCULATION!$H:$H,"")</f>
        <v>ZTE</v>
      </c>
      <c r="I1592" s="28">
        <v>0</v>
      </c>
      <c r="J1592" s="28">
        <v>0</v>
      </c>
      <c r="K1592" s="28">
        <v>0</v>
      </c>
      <c r="L1592" s="28">
        <v>0.20280267554710912</v>
      </c>
      <c r="M1592" s="28">
        <v>0</v>
      </c>
      <c r="N1592" s="28">
        <v>0</v>
      </c>
      <c r="O1592" s="28">
        <v>0</v>
      </c>
      <c r="P1592" s="28">
        <v>0</v>
      </c>
      <c r="Q1592" s="28">
        <v>0</v>
      </c>
      <c r="R1592" s="28">
        <v>0</v>
      </c>
      <c r="S1592" s="93">
        <v>0</v>
      </c>
      <c r="T1592" s="93">
        <f>_xlfn.XLOOKUP(B1592,'[3]Nur des jours'!$B:$B,'[3]Nur des jours'!$U:$U,"")</f>
        <v>0</v>
      </c>
      <c r="U1592" s="93">
        <v>0.11913832316020478</v>
      </c>
      <c r="V1592" s="93">
        <v>0</v>
      </c>
      <c r="W1592" s="93">
        <v>0</v>
      </c>
      <c r="X1592" s="93">
        <v>0</v>
      </c>
      <c r="Y1592" s="93">
        <v>0</v>
      </c>
      <c r="Z1592" s="93">
        <v>0</v>
      </c>
      <c r="AA1592" s="93">
        <v>0</v>
      </c>
      <c r="AB1592" s="93">
        <v>0</v>
      </c>
      <c r="AC1592" s="93">
        <f>_xlfn.XLOOKUP(B1592,'[3]Nur des jours'!$B:$B,'[3]Nur des jours'!$N:$N,"")</f>
        <v>0</v>
      </c>
      <c r="AD1592" s="93">
        <v>0</v>
      </c>
      <c r="AE1592" s="93">
        <v>0</v>
      </c>
      <c r="AF1592" s="93">
        <v>0</v>
      </c>
      <c r="AG1592" s="93"/>
      <c r="AH1592" s="93">
        <v>0</v>
      </c>
      <c r="AI1592" s="93">
        <v>0</v>
      </c>
      <c r="AJ1592" s="93">
        <v>0</v>
      </c>
      <c r="AK1592" s="93">
        <v>0</v>
      </c>
      <c r="AL1592" s="93">
        <v>0</v>
      </c>
      <c r="AM1592" s="49" t="s">
        <v>5559</v>
      </c>
      <c r="AN1592" s="49"/>
      <c r="AO1592" s="48" t="str" cm="1">
        <f t="array" ref="AO1592">IFERROR(_xlfn.IFS(
AQ1592="MPR ISSUE","PDH",
AQ1592="BSS Hardware Issue","BSS",
AQ1592="Sites strategiques, MLL, Pylone, etc.","ENVTECH",
AQ1592="AKTIVCO DEFAUT GE &amp; POWER Cabinet","AKTIVCO",
AQ1592="AKTIVCO Coupure ENEO &amp; Baisse de tension","AKTIVCO GRID ONLY",
AQ1592="Coupure ENEO &amp; Baisse de tension","IHS GRID ONLY",
AQ1592="Defaut GE &amp; POWER Cabinet","IHS",
AQ1592="Sharing","Partners",
AQ1592="Sites strategiques &amp; DataCenter","SST &amp; DC",
AQ1592="Exclu","Exclu",
AQ1592="SAT","SAT",
AQ1592="SPARE-ISSUE","SPARE-ISSUE",
AQ1592="Fiber CAmtel","TRANS_FO_CAMTEL",
AQ1592="Fiber AOF","Fiber AOF",
AQ1592="Projet OCM (HUAWEI)","TRAVAUX-HUAWEI",
AQ1592="Projet OCM (NOKIA)","TRAVAUX-NOKIA",
AQ1592="ACCESS-ISSUE","ACCESS-ISSUE",
AQ1592="Projet OCM (ZTE, NOKIA, autres projets)","TRAVAUX OCM",
AQ1592="No root CAuse","No root cause",
AQ1592="ODU HS","PDH",
AQ1592="IP &amp; VLAN","PDH",
AQ1592="Warehouse HUAWEI","SPARE-ISSUE",
AQ1592="SPARE-HS","SPARE-ISSUE",
AQ1592="Power Telco","BSS",AQ1592="no impacts","no impacts"
),"")</f>
        <v>No root cause</v>
      </c>
      <c r="AP1592" s="48" t="str" cm="1">
        <f t="array" ref="AP1592">IFERROR(_xlfn.IFS(
AQ1592="MPR ISSUE","TX ISSUE",
AQ1592="BSS Hardware Issue","RAN ISSUE",
AQ1592="Sites strategiques, MLL, Pylone, etc.","ENVTECH",
AQ1592="AKTIVCO DEFAUT GE &amp; POWER Cabinet","POWER ISSUE",
AQ1592="AKTIVCO Coupure ENEO &amp; Baisse de tension","POWER ISSUE",
AQ1592="Coupure ENEO &amp; Baisse de tension","POWER ISSUE",
AQ1592="Defaut GE &amp; POWER Cabinet","POWER ISSUE",
AQ1592="Sharing","POWER ISSUE",
AQ1592="Sites strategiques &amp; DataCenter","POWER ISSUE",
AQ1592="Exclu","Exclu",
AQ1592="SAT","TX ISSUE",
AQ1592="SPARE-ISSUE","SPARE-ISSUE",
AQ1592="Fiber CAmtel","TX ISSUE",
AQ1592="Fiber AOF","TX ISSUE",
AQ1592="Projet OCM (HUAWEI)","TRAVAUX-HUAWEI",
AQ1592="Projet OCM (NOKIA)","TRAVAUX -NOKIA",
AQ1592="ACCESS-ISSUE","ACCESS-ISSUE",
AQ1592="Projet OCM (ZTE, NOKIA, autres projets)","TRAVAUX OCM",
AQ1592="No root CAuse","No root cause",
AQ1592="ODU HS","TX ISSUE",
AQ1592="IP &amp; VLAN","TX ISSUE",
AQ1592="Warehouse HUAWEI","SPARE-ISSUE",
AQ1592="SPARE-HS","SPARE-ISSUE",
AQ1592="Power Telco","RAN ISSUE",AQ1592="no impacts","no impacts"
),"")</f>
        <v>No root cause</v>
      </c>
      <c r="AQ1592" s="127" t="s">
        <v>5344</v>
      </c>
      <c r="AR1592" s="48" t="str" cm="1">
        <f t="array" ref="AR1592">IFERROR(_xlfn.IFS(
AQ1592="MPR ISSUE","ACTIVE",
AQ1592="BSS Hardware Issue","ACTIVE",
AQ1592="Sites strategiques, MLL, Pylone, etc.","PASSIVE",
AQ1592="AKTIVCO DEFAUT GE &amp; POWER Cabinet","PASSIVE",
AQ1592="AKTIVCO Coupure ENEO &amp; Baisse de tension","PASSIVE",
AQ1592="Coupure ENEO &amp; Baisse de tension","PASSIVE",
AQ1592="Defaut GE &amp; POWER Cabinet","PASSIVE",
AQ1592="Sharing","PASSIVE",
AQ1592="Sites strategiques &amp; DataCenter","PASSIVE",
AQ1592="Exclu","Exclu",
AQ1592="SAT","ACTIVE",
AQ1592="SPARE-ISSUE","SPARE-ISSUE",
AQ1592="Fiber CAmtel","ACTIVE",
AQ1592="Fiber AOF","ACTIVE",
AQ1592="Projet OCM (HUAWEI)","PLANNED WORKS",
AQ1592="Projet OCM (NOKIA)","PLANNED WORKS",
AQ1592="ACCESS-ISSUE","ACCESS-ISSUE",
AQ1592="Projet OCM (ZTE, NOKIA, autres projets)","PLANNED WORKS",
AQ1592="No root CAuse","No root cause",
AQ1592="ODU HS","ACTIVE",
AQ1592="IP &amp; VLAN","ACTIVE",
AQ1592="Warehouse HUAWEI","SPARE-ISSUE",
AQ1592="SPARE-HS","SPARE-ISSUE",
AQ1592="Power Telco","ACTIVE", AQ1592="no impacts","no impacts"
),"")</f>
        <v>No root cause</v>
      </c>
      <c r="AS1592" s="92" t="s">
        <v>5537</v>
      </c>
      <c r="AT1592" s="98" t="s">
        <v>2700</v>
      </c>
      <c r="AV1592" s="17" t="s">
        <v>5537</v>
      </c>
      <c r="AW1592" s="7" t="s">
        <v>5537</v>
      </c>
      <c r="AX1592" s="6" t="s">
        <v>5537</v>
      </c>
      <c r="AY1592" s="7"/>
      <c r="AZ1592" s="3" t="s">
        <v>5537</v>
      </c>
      <c r="BA1592" s="18" t="s">
        <v>5537</v>
      </c>
      <c r="BB1592" s="18" t="s">
        <v>5537</v>
      </c>
      <c r="BC1592" s="18" t="s">
        <v>5537</v>
      </c>
      <c r="BD1592" s="18" t="s">
        <v>5537</v>
      </c>
      <c r="BE1592" s="18" t="s">
        <v>5537</v>
      </c>
      <c r="BF1592" s="18" t="s">
        <v>5537</v>
      </c>
      <c r="BG1592" s="18" t="s">
        <v>5537</v>
      </c>
      <c r="BH1592" s="18" t="s">
        <v>5537</v>
      </c>
      <c r="BI1592" s="18" t="s">
        <v>5537</v>
      </c>
      <c r="BJ1592" s="18" t="s">
        <v>5537</v>
      </c>
      <c r="BK1592" s="18" t="s">
        <v>5537</v>
      </c>
      <c r="BL1592" s="9" t="s">
        <v>5537</v>
      </c>
      <c r="BM1592" s="14" t="s">
        <v>5537</v>
      </c>
      <c r="BN1592" s="14" t="s">
        <v>5537</v>
      </c>
      <c r="BO1592" s="14" t="str">
        <f>_xlfn.XLOOKUP(B1592,'[4]cell downs 18042026 17h'!$B:$B,'[4]cell downs 18042026 17h'!$B:$B,"")</f>
        <v/>
      </c>
      <c r="BP1592" s="14" t="str">
        <f>_xlfn.XLOOKUP(B1592,'[5]Cells Huawei 19042026 15h'!$B:$B,'[5]Cells Huawei 19042026 15h'!$B:$B,"")</f>
        <v/>
      </c>
      <c r="BQ1592" s="9" t="str">
        <f>_xlfn.XLOOKUP(B1592,'[6]cells down 19042026 9H40'!$B:$B,'[6]cells down 19042026 9H40'!$B:$B,"")</f>
        <v/>
      </c>
      <c r="BR1592" s="9" t="s">
        <v>2700</v>
      </c>
      <c r="BS1592" s="9" t="s">
        <v>318</v>
      </c>
      <c r="BT1592" s="108"/>
    </row>
    <row r="1593" spans="1:72" s="9" customFormat="1" x14ac:dyDescent="0.35">
      <c r="A1593" s="1" t="s">
        <v>1626</v>
      </c>
      <c r="B1593" s="8" t="s">
        <v>1627</v>
      </c>
      <c r="C1593" s="3" t="str">
        <f>_xlfn.XLOOKUP(B1593,'[1]daily break down'!$D:$D,'[1]daily break down'!$E:$E,"")</f>
        <v>Yaounde</v>
      </c>
      <c r="D1593" s="1" t="s">
        <v>21</v>
      </c>
      <c r="E1593" s="1" t="s">
        <v>36</v>
      </c>
      <c r="F1593" s="3" t="s">
        <v>37</v>
      </c>
      <c r="G1593" s="1" t="s">
        <v>38</v>
      </c>
      <c r="H1593" s="34" t="str">
        <f>_xlfn.XLOOKUP(B1593,[2]CALCULATION!$B:$B,[2]CALCULATION!$H:$H,"")</f>
        <v>ZTE</v>
      </c>
      <c r="I1593" s="28">
        <v>0</v>
      </c>
      <c r="J1593" s="28">
        <v>0</v>
      </c>
      <c r="K1593" s="28">
        <v>0</v>
      </c>
      <c r="L1593" s="28">
        <v>0</v>
      </c>
      <c r="M1593" s="28">
        <v>0</v>
      </c>
      <c r="N1593" s="28">
        <v>0</v>
      </c>
      <c r="O1593" s="28">
        <v>0</v>
      </c>
      <c r="P1593" s="28">
        <v>0</v>
      </c>
      <c r="Q1593" s="28">
        <v>0</v>
      </c>
      <c r="R1593" s="28">
        <v>0</v>
      </c>
      <c r="S1593" s="93">
        <v>0</v>
      </c>
      <c r="T1593" s="93">
        <f>_xlfn.XLOOKUP(B1593,'[3]Nur des jours'!$B:$B,'[3]Nur des jours'!$U:$U,"")</f>
        <v>0</v>
      </c>
      <c r="U1593" s="93">
        <v>0</v>
      </c>
      <c r="V1593" s="93">
        <v>0</v>
      </c>
      <c r="W1593" s="93">
        <v>0</v>
      </c>
      <c r="X1593" s="93">
        <v>0</v>
      </c>
      <c r="Y1593" s="93">
        <v>0</v>
      </c>
      <c r="Z1593" s="93">
        <v>0</v>
      </c>
      <c r="AA1593" s="93">
        <v>0</v>
      </c>
      <c r="AB1593" s="93">
        <v>0</v>
      </c>
      <c r="AC1593" s="93">
        <f>_xlfn.XLOOKUP(B1593,'[3]Nur des jours'!$B:$B,'[3]Nur des jours'!$N:$N,"")</f>
        <v>0</v>
      </c>
      <c r="AD1593" s="93">
        <v>0</v>
      </c>
      <c r="AE1593" s="93">
        <v>0</v>
      </c>
      <c r="AF1593" s="93">
        <v>0</v>
      </c>
      <c r="AG1593" s="93"/>
      <c r="AH1593" s="93">
        <v>0</v>
      </c>
      <c r="AI1593" s="93">
        <v>0</v>
      </c>
      <c r="AJ1593" s="93">
        <v>0</v>
      </c>
      <c r="AK1593" s="93">
        <v>0</v>
      </c>
      <c r="AL1593" s="93">
        <v>0</v>
      </c>
      <c r="AM1593" s="49" t="s">
        <v>5559</v>
      </c>
      <c r="AN1593" s="49"/>
      <c r="AO1593" s="48" t="str" cm="1">
        <f t="array" ref="AO1593">IFERROR(_xlfn.IFS(
AQ1593="MPR ISSUE","PDH",
AQ1593="BSS Hardware Issue","BSS",
AQ1593="Sites strategiques, MLL, Pylone, etc.","ENVTECH",
AQ1593="AKTIVCO DEFAUT GE &amp; POWER Cabinet","AKTIVCO",
AQ1593="AKTIVCO Coupure ENEO &amp; Baisse de tension","AKTIVCO GRID ONLY",
AQ1593="Coupure ENEO &amp; Baisse de tension","IHS GRID ONLY",
AQ1593="Defaut GE &amp; POWER Cabinet","IHS",
AQ1593="Sharing","Partners",
AQ1593="Sites strategiques &amp; DataCenter","SST &amp; DC",
AQ1593="Exclu","Exclu",
AQ1593="SAT","SAT",
AQ1593="SPARE-ISSUE","SPARE-ISSUE",
AQ1593="Fiber CAmtel","TRANS_FO_CAMTEL",
AQ1593="Fiber AOF","Fiber AOF",
AQ1593="Projet OCM (HUAWEI)","TRAVAUX-HUAWEI",
AQ1593="Projet OCM (NOKIA)","TRAVAUX-NOKIA",
AQ1593="ACCESS-ISSUE","ACCESS-ISSUE",
AQ1593="Projet OCM (ZTE, NOKIA, autres projets)","TRAVAUX OCM",
AQ1593="No root CAuse","No root cause",
AQ1593="ODU HS","PDH",
AQ1593="IP &amp; VLAN","PDH",
AQ1593="Warehouse HUAWEI","SPARE-ISSUE",
AQ1593="SPARE-HS","SPARE-ISSUE",
AQ1593="Power Telco","BSS",AQ1593="no impacts","no impacts"
),"")</f>
        <v>No root cause</v>
      </c>
      <c r="AP1593" s="48" t="str" cm="1">
        <f t="array" ref="AP1593">IFERROR(_xlfn.IFS(
AQ1593="MPR ISSUE","TX ISSUE",
AQ1593="BSS Hardware Issue","RAN ISSUE",
AQ1593="Sites strategiques, MLL, Pylone, etc.","ENVTECH",
AQ1593="AKTIVCO DEFAUT GE &amp; POWER Cabinet","POWER ISSUE",
AQ1593="AKTIVCO Coupure ENEO &amp; Baisse de tension","POWER ISSUE",
AQ1593="Coupure ENEO &amp; Baisse de tension","POWER ISSUE",
AQ1593="Defaut GE &amp; POWER Cabinet","POWER ISSUE",
AQ1593="Sharing","POWER ISSUE",
AQ1593="Sites strategiques &amp; DataCenter","POWER ISSUE",
AQ1593="Exclu","Exclu",
AQ1593="SAT","TX ISSUE",
AQ1593="SPARE-ISSUE","SPARE-ISSUE",
AQ1593="Fiber CAmtel","TX ISSUE",
AQ1593="Fiber AOF","TX ISSUE",
AQ1593="Projet OCM (HUAWEI)","TRAVAUX-HUAWEI",
AQ1593="Projet OCM (NOKIA)","TRAVAUX -NOKIA",
AQ1593="ACCESS-ISSUE","ACCESS-ISSUE",
AQ1593="Projet OCM (ZTE, NOKIA, autres projets)","TRAVAUX OCM",
AQ1593="No root CAuse","No root cause",
AQ1593="ODU HS","TX ISSUE",
AQ1593="IP &amp; VLAN","TX ISSUE",
AQ1593="Warehouse HUAWEI","SPARE-ISSUE",
AQ1593="SPARE-HS","SPARE-ISSUE",
AQ1593="Power Telco","RAN ISSUE",AQ1593="no impacts","no impacts"
),"")</f>
        <v>No root cause</v>
      </c>
      <c r="AQ1593" s="67" t="s">
        <v>5344</v>
      </c>
      <c r="AR1593" s="48" t="str" cm="1">
        <f t="array" ref="AR1593">IFERROR(_xlfn.IFS(
AQ1593="MPR ISSUE","ACTIVE",
AQ1593="BSS Hardware Issue","ACTIVE",
AQ1593="Sites strategiques, MLL, Pylone, etc.","PASSIVE",
AQ1593="AKTIVCO DEFAUT GE &amp; POWER Cabinet","PASSIVE",
AQ1593="AKTIVCO Coupure ENEO &amp; Baisse de tension","PASSIVE",
AQ1593="Coupure ENEO &amp; Baisse de tension","PASSIVE",
AQ1593="Defaut GE &amp; POWER Cabinet","PASSIVE",
AQ1593="Sharing","PASSIVE",
AQ1593="Sites strategiques &amp; DataCenter","PASSIVE",
AQ1593="Exclu","Exclu",
AQ1593="SAT","ACTIVE",
AQ1593="SPARE-ISSUE","SPARE-ISSUE",
AQ1593="Fiber CAmtel","ACTIVE",
AQ1593="Fiber AOF","ACTIVE",
AQ1593="Projet OCM (HUAWEI)","PLANNED WORKS",
AQ1593="Projet OCM (NOKIA)","PLANNED WORKS",
AQ1593="ACCESS-ISSUE","ACCESS-ISSUE",
AQ1593="Projet OCM (ZTE, NOKIA, autres projets)","PLANNED WORKS",
AQ1593="No root CAuse","No root cause",
AQ1593="ODU HS","ACTIVE",
AQ1593="IP &amp; VLAN","ACTIVE",
AQ1593="Warehouse HUAWEI","SPARE-ISSUE",
AQ1593="SPARE-HS","SPARE-ISSUE",
AQ1593="Power Telco","ACTIVE", AQ1593="no impacts","no impacts"
),"")</f>
        <v>No root cause</v>
      </c>
      <c r="AS1593" s="92" t="s">
        <v>5537</v>
      </c>
      <c r="AT1593" s="98" t="s">
        <v>1627</v>
      </c>
      <c r="AV1593" s="17" t="s">
        <v>5537</v>
      </c>
      <c r="AW1593" s="7" t="s">
        <v>5537</v>
      </c>
      <c r="AX1593" s="6" t="s">
        <v>5537</v>
      </c>
      <c r="AY1593" s="7"/>
      <c r="AZ1593" s="3" t="s">
        <v>5537</v>
      </c>
      <c r="BA1593" s="18" t="s">
        <v>5537</v>
      </c>
      <c r="BB1593" s="18" t="s">
        <v>5537</v>
      </c>
      <c r="BC1593" s="18" t="s">
        <v>5537</v>
      </c>
      <c r="BD1593" s="18" t="s">
        <v>5537</v>
      </c>
      <c r="BE1593" s="18" t="s">
        <v>5537</v>
      </c>
      <c r="BF1593" s="18" t="s">
        <v>5537</v>
      </c>
      <c r="BG1593" s="18" t="s">
        <v>5537</v>
      </c>
      <c r="BH1593" s="18" t="s">
        <v>5537</v>
      </c>
      <c r="BI1593" s="18" t="s">
        <v>5537</v>
      </c>
      <c r="BJ1593" s="18" t="s">
        <v>5537</v>
      </c>
      <c r="BK1593" s="18" t="s">
        <v>5537</v>
      </c>
      <c r="BL1593" s="9" t="s">
        <v>5537</v>
      </c>
      <c r="BM1593" s="14" t="s">
        <v>5537</v>
      </c>
      <c r="BN1593" s="14" t="s">
        <v>5537</v>
      </c>
      <c r="BO1593" s="14" t="str">
        <f>_xlfn.XLOOKUP(B1593,'[4]cell downs 18042026 17h'!$B:$B,'[4]cell downs 18042026 17h'!$B:$B,"")</f>
        <v/>
      </c>
      <c r="BP1593" s="14" t="str">
        <f>_xlfn.XLOOKUP(B1593,'[5]Cells Huawei 19042026 15h'!$B:$B,'[5]Cells Huawei 19042026 15h'!$B:$B,"")</f>
        <v/>
      </c>
      <c r="BQ1593" s="9" t="str">
        <f>_xlfn.XLOOKUP(B1593,'[6]cells down 19042026 9H40'!$B:$B,'[6]cells down 19042026 9H40'!$B:$B,"")</f>
        <v/>
      </c>
      <c r="BR1593" s="9" t="s">
        <v>5537</v>
      </c>
      <c r="BS1593" s="9" t="s">
        <v>5537</v>
      </c>
      <c r="BT1593" s="108"/>
    </row>
    <row r="1594" spans="1:72" s="9" customFormat="1" x14ac:dyDescent="0.35">
      <c r="A1594" s="1" t="s">
        <v>4590</v>
      </c>
      <c r="B1594" s="8" t="s">
        <v>4591</v>
      </c>
      <c r="C1594" s="3" t="str">
        <f>_xlfn.XLOOKUP(B1594,'[1]daily break down'!$D:$D,'[1]daily break down'!$E:$E,"")</f>
        <v>Yaounde</v>
      </c>
      <c r="D1594" s="1" t="s">
        <v>21</v>
      </c>
      <c r="E1594" s="1" t="s">
        <v>36</v>
      </c>
      <c r="F1594" s="3" t="s">
        <v>37</v>
      </c>
      <c r="G1594" s="1" t="s">
        <v>38</v>
      </c>
      <c r="H1594" s="34" t="str">
        <f>_xlfn.XLOOKUP(B1594,[2]CALCULATION!$B:$B,[2]CALCULATION!$H:$H,"")</f>
        <v>ZTE</v>
      </c>
      <c r="I1594" s="28">
        <v>0</v>
      </c>
      <c r="J1594" s="28">
        <v>0</v>
      </c>
      <c r="K1594" s="28">
        <v>0</v>
      </c>
      <c r="L1594" s="28">
        <v>0</v>
      </c>
      <c r="M1594" s="28">
        <v>0</v>
      </c>
      <c r="N1594" s="28">
        <v>0</v>
      </c>
      <c r="O1594" s="28">
        <v>0</v>
      </c>
      <c r="P1594" s="28">
        <v>9.8754612151252896</v>
      </c>
      <c r="Q1594" s="28">
        <v>12.299765575730596</v>
      </c>
      <c r="R1594" s="28">
        <v>1.9944433029994322</v>
      </c>
      <c r="S1594" s="93">
        <v>0</v>
      </c>
      <c r="T1594" s="93">
        <f>_xlfn.XLOOKUP(B1594,'[3]Nur des jours'!$B:$B,'[3]Nur des jours'!$U:$U,"")</f>
        <v>0</v>
      </c>
      <c r="U1594" s="93">
        <v>0</v>
      </c>
      <c r="V1594" s="93">
        <v>0</v>
      </c>
      <c r="W1594" s="93">
        <v>0</v>
      </c>
      <c r="X1594" s="93">
        <v>0</v>
      </c>
      <c r="Y1594" s="93">
        <v>0</v>
      </c>
      <c r="Z1594" s="93">
        <v>0</v>
      </c>
      <c r="AA1594" s="93">
        <v>0</v>
      </c>
      <c r="AB1594" s="93">
        <v>0</v>
      </c>
      <c r="AC1594" s="93">
        <f>_xlfn.XLOOKUP(B1594,'[3]Nur des jours'!$B:$B,'[3]Nur des jours'!$N:$N,"")</f>
        <v>0</v>
      </c>
      <c r="AD1594" s="93">
        <v>0</v>
      </c>
      <c r="AE1594" s="93">
        <v>0</v>
      </c>
      <c r="AF1594" s="93">
        <v>0</v>
      </c>
      <c r="AG1594" s="93"/>
      <c r="AH1594" s="93">
        <v>0</v>
      </c>
      <c r="AI1594" s="93">
        <v>0</v>
      </c>
      <c r="AJ1594" s="93">
        <v>0</v>
      </c>
      <c r="AK1594" s="93">
        <v>0</v>
      </c>
      <c r="AL1594" s="93">
        <v>0</v>
      </c>
      <c r="AM1594" s="49" t="s">
        <v>5559</v>
      </c>
      <c r="AN1594" s="49"/>
      <c r="AO1594" s="48" t="str" cm="1">
        <f t="array" ref="AO1594">IFERROR(_xlfn.IFS(
AQ1594="MPR ISSUE","PDH",
AQ1594="BSS Hardware Issue","BSS",
AQ1594="Sites strategiques, MLL, Pylone, etc.","ENVTECH",
AQ1594="AKTIVCO DEFAUT GE &amp; POWER Cabinet","AKTIVCO",
AQ1594="AKTIVCO Coupure ENEO &amp; Baisse de tension","AKTIVCO GRID ONLY",
AQ1594="Coupure ENEO &amp; Baisse de tension","IHS GRID ONLY",
AQ1594="Defaut GE &amp; POWER Cabinet","IHS",
AQ1594="Sharing","Partners",
AQ1594="Sites strategiques &amp; DataCenter","SST &amp; DC",
AQ1594="Exclu","Exclu",
AQ1594="SAT","SAT",
AQ1594="SPARE-ISSUE","SPARE-ISSUE",
AQ1594="Fiber CAmtel","TRANS_FO_CAMTEL",
AQ1594="Fiber AOF","Fiber AOF",
AQ1594="Projet OCM (HUAWEI)","TRAVAUX-HUAWEI",
AQ1594="Projet OCM (NOKIA)","TRAVAUX-NOKIA",
AQ1594="ACCESS-ISSUE","ACCESS-ISSUE",
AQ1594="Projet OCM (ZTE, NOKIA, autres projets)","TRAVAUX OCM",
AQ1594="No root CAuse","No root cause",
AQ1594="ODU HS","PDH",
AQ1594="IP &amp; VLAN","PDH",
AQ1594="Warehouse HUAWEI","SPARE-ISSUE",
AQ1594="SPARE-HS","SPARE-ISSUE",
AQ1594="Power Telco","BSS",AQ1594="no impacts","no impacts"
),"")</f>
        <v>No root cause</v>
      </c>
      <c r="AP1594" s="48" t="str" cm="1">
        <f t="array" ref="AP1594">IFERROR(_xlfn.IFS(
AQ1594="MPR ISSUE","TX ISSUE",
AQ1594="BSS Hardware Issue","RAN ISSUE",
AQ1594="Sites strategiques, MLL, Pylone, etc.","ENVTECH",
AQ1594="AKTIVCO DEFAUT GE &amp; POWER Cabinet","POWER ISSUE",
AQ1594="AKTIVCO Coupure ENEO &amp; Baisse de tension","POWER ISSUE",
AQ1594="Coupure ENEO &amp; Baisse de tension","POWER ISSUE",
AQ1594="Defaut GE &amp; POWER Cabinet","POWER ISSUE",
AQ1594="Sharing","POWER ISSUE",
AQ1594="Sites strategiques &amp; DataCenter","POWER ISSUE",
AQ1594="Exclu","Exclu",
AQ1594="SAT","TX ISSUE",
AQ1594="SPARE-ISSUE","SPARE-ISSUE",
AQ1594="Fiber CAmtel","TX ISSUE",
AQ1594="Fiber AOF","TX ISSUE",
AQ1594="Projet OCM (HUAWEI)","TRAVAUX-HUAWEI",
AQ1594="Projet OCM (NOKIA)","TRAVAUX -NOKIA",
AQ1594="ACCESS-ISSUE","ACCESS-ISSUE",
AQ1594="Projet OCM (ZTE, NOKIA, autres projets)","TRAVAUX OCM",
AQ1594="No root CAuse","No root cause",
AQ1594="ODU HS","TX ISSUE",
AQ1594="IP &amp; VLAN","TX ISSUE",
AQ1594="Warehouse HUAWEI","SPARE-ISSUE",
AQ1594="SPARE-HS","SPARE-ISSUE",
AQ1594="Power Telco","RAN ISSUE",AQ1594="no impacts","no impacts"
),"")</f>
        <v>No root cause</v>
      </c>
      <c r="AQ1594" s="67" t="s">
        <v>5344</v>
      </c>
      <c r="AR1594" s="48" t="str" cm="1">
        <f t="array" ref="AR1594">IFERROR(_xlfn.IFS(
AQ1594="MPR ISSUE","ACTIVE",
AQ1594="BSS Hardware Issue","ACTIVE",
AQ1594="Sites strategiques, MLL, Pylone, etc.","PASSIVE",
AQ1594="AKTIVCO DEFAUT GE &amp; POWER Cabinet","PASSIVE",
AQ1594="AKTIVCO Coupure ENEO &amp; Baisse de tension","PASSIVE",
AQ1594="Coupure ENEO &amp; Baisse de tension","PASSIVE",
AQ1594="Defaut GE &amp; POWER Cabinet","PASSIVE",
AQ1594="Sharing","PASSIVE",
AQ1594="Sites strategiques &amp; DataCenter","PASSIVE",
AQ1594="Exclu","Exclu",
AQ1594="SAT","ACTIVE",
AQ1594="SPARE-ISSUE","SPARE-ISSUE",
AQ1594="Fiber CAmtel","ACTIVE",
AQ1594="Fiber AOF","ACTIVE",
AQ1594="Projet OCM (HUAWEI)","PLANNED WORKS",
AQ1594="Projet OCM (NOKIA)","PLANNED WORKS",
AQ1594="ACCESS-ISSUE","ACCESS-ISSUE",
AQ1594="Projet OCM (ZTE, NOKIA, autres projets)","PLANNED WORKS",
AQ1594="No root CAuse","No root cause",
AQ1594="ODU HS","ACTIVE",
AQ1594="IP &amp; VLAN","ACTIVE",
AQ1594="Warehouse HUAWEI","SPARE-ISSUE",
AQ1594="SPARE-HS","SPARE-ISSUE",
AQ1594="Power Telco","ACTIVE", AQ1594="no impacts","no impacts"
),"")</f>
        <v>No root cause</v>
      </c>
      <c r="AS1594" s="92" t="s">
        <v>5537</v>
      </c>
      <c r="AT1594" s="98" t="s">
        <v>4591</v>
      </c>
      <c r="AV1594" s="17" t="s">
        <v>5537</v>
      </c>
      <c r="AW1594" s="7" t="s">
        <v>5537</v>
      </c>
      <c r="AX1594" s="6" t="s">
        <v>5537</v>
      </c>
      <c r="AY1594" s="7"/>
      <c r="AZ1594" s="3" t="s">
        <v>5537</v>
      </c>
      <c r="BA1594" s="18" t="s">
        <v>5537</v>
      </c>
      <c r="BB1594" s="18" t="s">
        <v>5537</v>
      </c>
      <c r="BC1594" s="18" t="s">
        <v>5537</v>
      </c>
      <c r="BD1594" s="18" t="s">
        <v>5537</v>
      </c>
      <c r="BE1594" s="18" t="s">
        <v>5537</v>
      </c>
      <c r="BF1594" s="18" t="s">
        <v>5537</v>
      </c>
      <c r="BG1594" s="18" t="s">
        <v>5537</v>
      </c>
      <c r="BH1594" s="18" t="s">
        <v>5537</v>
      </c>
      <c r="BI1594" s="18" t="s">
        <v>5537</v>
      </c>
      <c r="BJ1594" s="18" t="s">
        <v>5537</v>
      </c>
      <c r="BK1594" s="18" t="s">
        <v>5537</v>
      </c>
      <c r="BL1594" s="9" t="s">
        <v>5537</v>
      </c>
      <c r="BM1594" s="14" t="s">
        <v>5537</v>
      </c>
      <c r="BN1594" s="14" t="s">
        <v>5537</v>
      </c>
      <c r="BO1594" s="14" t="str">
        <f>_xlfn.XLOOKUP(B1594,'[4]cell downs 18042026 17h'!$B:$B,'[4]cell downs 18042026 17h'!$B:$B,"")</f>
        <v/>
      </c>
      <c r="BP1594" s="14" t="str">
        <f>_xlfn.XLOOKUP(B1594,'[5]Cells Huawei 19042026 15h'!$B:$B,'[5]Cells Huawei 19042026 15h'!$B:$B,"")</f>
        <v/>
      </c>
      <c r="BQ1594" s="9" t="str">
        <f>_xlfn.XLOOKUP(B1594,'[6]cells down 19042026 9H40'!$B:$B,'[6]cells down 19042026 9H40'!$B:$B,"")</f>
        <v/>
      </c>
      <c r="BR1594" s="9" t="s">
        <v>5537</v>
      </c>
      <c r="BS1594" s="9" t="s">
        <v>5537</v>
      </c>
      <c r="BT1594" s="108"/>
    </row>
    <row r="1595" spans="1:72" s="9" customFormat="1" ht="21" customHeight="1" x14ac:dyDescent="0.35">
      <c r="A1595" s="1" t="s">
        <v>123</v>
      </c>
      <c r="B1595" s="8" t="s">
        <v>124</v>
      </c>
      <c r="C1595" s="3" t="str">
        <f>_xlfn.XLOOKUP(B1595,'[1]daily break down'!$D:$D,'[1]daily break down'!$E:$E,"")</f>
        <v>Yaounde</v>
      </c>
      <c r="D1595" s="1" t="s">
        <v>21</v>
      </c>
      <c r="E1595" s="1" t="s">
        <v>125</v>
      </c>
      <c r="F1595" s="3" t="s">
        <v>37</v>
      </c>
      <c r="G1595" s="1" t="s">
        <v>38</v>
      </c>
      <c r="H1595" s="34" t="str">
        <f>_xlfn.XLOOKUP(B1595,[2]CALCULATION!$B:$B,[2]CALCULATION!$H:$H,"")</f>
        <v>ZTE</v>
      </c>
      <c r="I1595" s="28">
        <v>0</v>
      </c>
      <c r="J1595" s="28">
        <v>0</v>
      </c>
      <c r="K1595" s="28">
        <v>0</v>
      </c>
      <c r="L1595" s="28">
        <v>0</v>
      </c>
      <c r="M1595" s="28">
        <v>0</v>
      </c>
      <c r="N1595" s="28">
        <v>0</v>
      </c>
      <c r="O1595" s="28">
        <v>0</v>
      </c>
      <c r="P1595" s="28">
        <v>0</v>
      </c>
      <c r="Q1595" s="28">
        <v>0</v>
      </c>
      <c r="R1595" s="28">
        <v>0</v>
      </c>
      <c r="S1595" s="93">
        <v>0</v>
      </c>
      <c r="T1595" s="93">
        <f>_xlfn.XLOOKUP(B1595,'[3]Nur des jours'!$B:$B,'[3]Nur des jours'!$U:$U,"")</f>
        <v>0</v>
      </c>
      <c r="U1595" s="93">
        <v>0</v>
      </c>
      <c r="V1595" s="93">
        <v>0</v>
      </c>
      <c r="W1595" s="93">
        <v>0</v>
      </c>
      <c r="X1595" s="93">
        <v>0</v>
      </c>
      <c r="Y1595" s="93">
        <v>0</v>
      </c>
      <c r="Z1595" s="93">
        <v>0</v>
      </c>
      <c r="AA1595" s="93">
        <v>0</v>
      </c>
      <c r="AB1595" s="93">
        <v>0</v>
      </c>
      <c r="AC1595" s="93">
        <f>_xlfn.XLOOKUP(B1595,'[3]Nur des jours'!$B:$B,'[3]Nur des jours'!$N:$N,"")</f>
        <v>0</v>
      </c>
      <c r="AD1595" s="93">
        <v>0</v>
      </c>
      <c r="AE1595" s="93">
        <v>0</v>
      </c>
      <c r="AF1595" s="93">
        <v>0</v>
      </c>
      <c r="AG1595" s="93"/>
      <c r="AH1595" s="93">
        <v>0</v>
      </c>
      <c r="AI1595" s="93">
        <v>0</v>
      </c>
      <c r="AJ1595" s="93">
        <v>0</v>
      </c>
      <c r="AK1595" s="93">
        <v>0</v>
      </c>
      <c r="AL1595" s="93">
        <v>0</v>
      </c>
      <c r="AM1595" s="49" t="s">
        <v>5559</v>
      </c>
      <c r="AN1595" s="49"/>
      <c r="AO1595" s="48" t="str" cm="1">
        <f t="array" ref="AO1595">IFERROR(_xlfn.IFS(
AQ1595="MPR ISSUE","PDH",
AQ1595="BSS Hardware Issue","BSS",
AQ1595="Sites strategiques, MLL, Pylone, etc.","ENVTECH",
AQ1595="AKTIVCO DEFAUT GE &amp; POWER Cabinet","AKTIVCO",
AQ1595="AKTIVCO Coupure ENEO &amp; Baisse de tension","AKTIVCO GRID ONLY",
AQ1595="Coupure ENEO &amp; Baisse de tension","IHS GRID ONLY",
AQ1595="Defaut GE &amp; POWER Cabinet","IHS",
AQ1595="Sharing","Partners",
AQ1595="Sites strategiques &amp; DataCenter","SST &amp; DC",
AQ1595="Exclu","Exclu",
AQ1595="SAT","SAT",
AQ1595="SPARE-ISSUE","SPARE-ISSUE",
AQ1595="Fiber CAmtel","TRANS_FO_CAMTEL",
AQ1595="Fiber AOF","Fiber AOF",
AQ1595="Projet OCM (HUAWEI)","TRAVAUX-HUAWEI",
AQ1595="Projet OCM (NOKIA)","TRAVAUX-NOKIA",
AQ1595="ACCESS-ISSUE","ACCESS-ISSUE",
AQ1595="Projet OCM (ZTE, NOKIA, autres projets)","TRAVAUX OCM",
AQ1595="No root CAuse","No root cause",
AQ1595="ODU HS","PDH",
AQ1595="IP &amp; VLAN","PDH",
AQ1595="Warehouse HUAWEI","SPARE-ISSUE",
AQ1595="SPARE-HS","SPARE-ISSUE",
AQ1595="Power Telco","BSS",AQ1595="no impacts","no impacts"
),"")</f>
        <v>No root cause</v>
      </c>
      <c r="AP1595" s="48" t="str" cm="1">
        <f t="array" ref="AP1595">IFERROR(_xlfn.IFS(
AQ1595="MPR ISSUE","TX ISSUE",
AQ1595="BSS Hardware Issue","RAN ISSUE",
AQ1595="Sites strategiques, MLL, Pylone, etc.","ENVTECH",
AQ1595="AKTIVCO DEFAUT GE &amp; POWER Cabinet","POWER ISSUE",
AQ1595="AKTIVCO Coupure ENEO &amp; Baisse de tension","POWER ISSUE",
AQ1595="Coupure ENEO &amp; Baisse de tension","POWER ISSUE",
AQ1595="Defaut GE &amp; POWER Cabinet","POWER ISSUE",
AQ1595="Sharing","POWER ISSUE",
AQ1595="Sites strategiques &amp; DataCenter","POWER ISSUE",
AQ1595="Exclu","Exclu",
AQ1595="SAT","TX ISSUE",
AQ1595="SPARE-ISSUE","SPARE-ISSUE",
AQ1595="Fiber CAmtel","TX ISSUE",
AQ1595="Fiber AOF","TX ISSUE",
AQ1595="Projet OCM (HUAWEI)","TRAVAUX-HUAWEI",
AQ1595="Projet OCM (NOKIA)","TRAVAUX -NOKIA",
AQ1595="ACCESS-ISSUE","ACCESS-ISSUE",
AQ1595="Projet OCM (ZTE, NOKIA, autres projets)","TRAVAUX OCM",
AQ1595="No root CAuse","No root cause",
AQ1595="ODU HS","TX ISSUE",
AQ1595="IP &amp; VLAN","TX ISSUE",
AQ1595="Warehouse HUAWEI","SPARE-ISSUE",
AQ1595="SPARE-HS","SPARE-ISSUE",
AQ1595="Power Telco","RAN ISSUE",AQ1595="no impacts","no impacts"
),"")</f>
        <v>No root cause</v>
      </c>
      <c r="AQ1595" s="67" t="s">
        <v>5344</v>
      </c>
      <c r="AR1595" s="48" t="str" cm="1">
        <f t="array" ref="AR1595">IFERROR(_xlfn.IFS(
AQ1595="MPR ISSUE","ACTIVE",
AQ1595="BSS Hardware Issue","ACTIVE",
AQ1595="Sites strategiques, MLL, Pylone, etc.","PASSIVE",
AQ1595="AKTIVCO DEFAUT GE &amp; POWER Cabinet","PASSIVE",
AQ1595="AKTIVCO Coupure ENEO &amp; Baisse de tension","PASSIVE",
AQ1595="Coupure ENEO &amp; Baisse de tension","PASSIVE",
AQ1595="Defaut GE &amp; POWER Cabinet","PASSIVE",
AQ1595="Sharing","PASSIVE",
AQ1595="Sites strategiques &amp; DataCenter","PASSIVE",
AQ1595="Exclu","Exclu",
AQ1595="SAT","ACTIVE",
AQ1595="SPARE-ISSUE","SPARE-ISSUE",
AQ1595="Fiber CAmtel","ACTIVE",
AQ1595="Fiber AOF","ACTIVE",
AQ1595="Projet OCM (HUAWEI)","PLANNED WORKS",
AQ1595="Projet OCM (NOKIA)","PLANNED WORKS",
AQ1595="ACCESS-ISSUE","ACCESS-ISSUE",
AQ1595="Projet OCM (ZTE, NOKIA, autres projets)","PLANNED WORKS",
AQ1595="No root CAuse","No root cause",
AQ1595="ODU HS","ACTIVE",
AQ1595="IP &amp; VLAN","ACTIVE",
AQ1595="Warehouse HUAWEI","SPARE-ISSUE",
AQ1595="SPARE-HS","SPARE-ISSUE",
AQ1595="Power Telco","ACTIVE", AQ1595="no impacts","no impacts"
),"")</f>
        <v>No root cause</v>
      </c>
      <c r="AS1595" s="92" t="s">
        <v>5537</v>
      </c>
      <c r="AT1595" s="98" t="s">
        <v>124</v>
      </c>
      <c r="AV1595" s="17" t="s">
        <v>5537</v>
      </c>
      <c r="AW1595" s="7" t="s">
        <v>5537</v>
      </c>
      <c r="AX1595" s="6" t="s">
        <v>5537</v>
      </c>
      <c r="AY1595" s="7"/>
      <c r="AZ1595" s="3" t="s">
        <v>5537</v>
      </c>
      <c r="BA1595" s="18" t="s">
        <v>5537</v>
      </c>
      <c r="BB1595" s="18" t="s">
        <v>5537</v>
      </c>
      <c r="BC1595" s="18" t="s">
        <v>5537</v>
      </c>
      <c r="BD1595" s="18" t="s">
        <v>5537</v>
      </c>
      <c r="BE1595" s="18" t="s">
        <v>5537</v>
      </c>
      <c r="BF1595" s="18" t="s">
        <v>5537</v>
      </c>
      <c r="BG1595" s="18" t="s">
        <v>5537</v>
      </c>
      <c r="BH1595" s="18" t="s">
        <v>5537</v>
      </c>
      <c r="BI1595" s="18" t="s">
        <v>5537</v>
      </c>
      <c r="BJ1595" s="18" t="s">
        <v>5537</v>
      </c>
      <c r="BK1595" s="18" t="s">
        <v>5537</v>
      </c>
      <c r="BL1595" s="9" t="s">
        <v>5537</v>
      </c>
      <c r="BM1595" s="14" t="s">
        <v>5537</v>
      </c>
      <c r="BN1595" s="14" t="s">
        <v>5537</v>
      </c>
      <c r="BO1595" s="14" t="str">
        <f>_xlfn.XLOOKUP(B1595,'[4]cell downs 18042026 17h'!$B:$B,'[4]cell downs 18042026 17h'!$B:$B,"")</f>
        <v/>
      </c>
      <c r="BP1595" s="14" t="str">
        <f>_xlfn.XLOOKUP(B1595,'[5]Cells Huawei 19042026 15h'!$B:$B,'[5]Cells Huawei 19042026 15h'!$B:$B,"")</f>
        <v/>
      </c>
      <c r="BQ1595" s="9" t="str">
        <f>_xlfn.XLOOKUP(B1595,'[6]cells down 19042026 9H40'!$B:$B,'[6]cells down 19042026 9H40'!$B:$B,"")</f>
        <v/>
      </c>
      <c r="BR1595" s="9" t="s">
        <v>5537</v>
      </c>
      <c r="BS1595" s="9" t="s">
        <v>318</v>
      </c>
      <c r="BT1595" s="108"/>
    </row>
    <row r="1596" spans="1:72" s="9" customFormat="1" ht="17" customHeight="1" x14ac:dyDescent="0.35">
      <c r="A1596" s="1" t="s">
        <v>613</v>
      </c>
      <c r="B1596" s="8" t="s">
        <v>614</v>
      </c>
      <c r="C1596" s="3" t="str">
        <f>_xlfn.XLOOKUP(B1596,'[1]daily break down'!$D:$D,'[1]daily break down'!$E:$E,"")</f>
        <v>Yaounde</v>
      </c>
      <c r="D1596" s="1" t="s">
        <v>21</v>
      </c>
      <c r="E1596" s="1" t="s">
        <v>122</v>
      </c>
      <c r="F1596" s="3" t="s">
        <v>37</v>
      </c>
      <c r="G1596" s="1" t="s">
        <v>38</v>
      </c>
      <c r="H1596" s="34" t="str">
        <f>_xlfn.XLOOKUP(B1596,[2]CALCULATION!$B:$B,[2]CALCULATION!$H:$H,"")</f>
        <v>ZTE</v>
      </c>
      <c r="I1596" s="28">
        <v>0</v>
      </c>
      <c r="J1596" s="28">
        <v>0</v>
      </c>
      <c r="K1596" s="28">
        <v>0</v>
      </c>
      <c r="L1596" s="28">
        <v>0</v>
      </c>
      <c r="M1596" s="28">
        <v>5.500338153084932E-2</v>
      </c>
      <c r="N1596" s="28">
        <v>1.9064985318163523</v>
      </c>
      <c r="O1596" s="28">
        <v>4.8868114589664786E-2</v>
      </c>
      <c r="P1596" s="28">
        <v>0</v>
      </c>
      <c r="Q1596" s="28">
        <v>0</v>
      </c>
      <c r="R1596" s="28">
        <v>0</v>
      </c>
      <c r="S1596" s="93">
        <v>0</v>
      </c>
      <c r="T1596" s="93">
        <f>_xlfn.XLOOKUP(B1596,'[3]Nur des jours'!$B:$B,'[3]Nur des jours'!$U:$U,"")</f>
        <v>0</v>
      </c>
      <c r="U1596" s="93">
        <v>0</v>
      </c>
      <c r="V1596" s="93">
        <v>0</v>
      </c>
      <c r="W1596" s="93">
        <v>0</v>
      </c>
      <c r="X1596" s="93">
        <v>0</v>
      </c>
      <c r="Y1596" s="93">
        <v>0</v>
      </c>
      <c r="Z1596" s="93">
        <v>0</v>
      </c>
      <c r="AA1596" s="93">
        <v>0</v>
      </c>
      <c r="AB1596" s="93">
        <v>0</v>
      </c>
      <c r="AC1596" s="93">
        <f>_xlfn.XLOOKUP(B1596,'[3]Nur des jours'!$B:$B,'[3]Nur des jours'!$N:$N,"")</f>
        <v>0</v>
      </c>
      <c r="AD1596" s="93">
        <v>0</v>
      </c>
      <c r="AE1596" s="93">
        <v>0</v>
      </c>
      <c r="AF1596" s="93">
        <v>0</v>
      </c>
      <c r="AG1596" s="93"/>
      <c r="AH1596" s="93">
        <v>0</v>
      </c>
      <c r="AI1596" s="93">
        <v>0</v>
      </c>
      <c r="AJ1596" s="93">
        <v>0</v>
      </c>
      <c r="AK1596" s="93">
        <v>0</v>
      </c>
      <c r="AL1596" s="93">
        <v>0</v>
      </c>
      <c r="AM1596" s="49" t="s">
        <v>5559</v>
      </c>
      <c r="AN1596" s="49"/>
      <c r="AO1596" s="48" t="str" cm="1">
        <f t="array" ref="AO1596">IFERROR(_xlfn.IFS(
AQ1596="MPR ISSUE","PDH",
AQ1596="BSS Hardware Issue","BSS",
AQ1596="Sites strategiques, MLL, Pylone, etc.","ENVTECH",
AQ1596="AKTIVCO DEFAUT GE &amp; POWER Cabinet","AKTIVCO",
AQ1596="AKTIVCO Coupure ENEO &amp; Baisse de tension","AKTIVCO GRID ONLY",
AQ1596="Coupure ENEO &amp; Baisse de tension","IHS GRID ONLY",
AQ1596="Defaut GE &amp; POWER Cabinet","IHS",
AQ1596="Sharing","Partners",
AQ1596="Sites strategiques &amp; DataCenter","SST &amp; DC",
AQ1596="Exclu","Exclu",
AQ1596="SAT","SAT",
AQ1596="SPARE-ISSUE","SPARE-ISSUE",
AQ1596="Fiber CAmtel","TRANS_FO_CAMTEL",
AQ1596="Fiber AOF","Fiber AOF",
AQ1596="Projet OCM (HUAWEI)","TRAVAUX-HUAWEI",
AQ1596="Projet OCM (NOKIA)","TRAVAUX-NOKIA",
AQ1596="ACCESS-ISSUE","ACCESS-ISSUE",
AQ1596="Projet OCM (ZTE, NOKIA, autres projets)","TRAVAUX OCM",
AQ1596="No root CAuse","No root cause",
AQ1596="ODU HS","PDH",
AQ1596="IP &amp; VLAN","PDH",
AQ1596="Warehouse HUAWEI","SPARE-ISSUE",
AQ1596="SPARE-HS","SPARE-ISSUE",
AQ1596="Power Telco","BSS",AQ1596="no impacts","no impacts"
),"")</f>
        <v>No root cause</v>
      </c>
      <c r="AP1596" s="48" t="str" cm="1">
        <f t="array" ref="AP1596">IFERROR(_xlfn.IFS(
AQ1596="MPR ISSUE","TX ISSUE",
AQ1596="BSS Hardware Issue","RAN ISSUE",
AQ1596="Sites strategiques, MLL, Pylone, etc.","ENVTECH",
AQ1596="AKTIVCO DEFAUT GE &amp; POWER Cabinet","POWER ISSUE",
AQ1596="AKTIVCO Coupure ENEO &amp; Baisse de tension","POWER ISSUE",
AQ1596="Coupure ENEO &amp; Baisse de tension","POWER ISSUE",
AQ1596="Defaut GE &amp; POWER Cabinet","POWER ISSUE",
AQ1596="Sharing","POWER ISSUE",
AQ1596="Sites strategiques &amp; DataCenter","POWER ISSUE",
AQ1596="Exclu","Exclu",
AQ1596="SAT","TX ISSUE",
AQ1596="SPARE-ISSUE","SPARE-ISSUE",
AQ1596="Fiber CAmtel","TX ISSUE",
AQ1596="Fiber AOF","TX ISSUE",
AQ1596="Projet OCM (HUAWEI)","TRAVAUX-HUAWEI",
AQ1596="Projet OCM (NOKIA)","TRAVAUX -NOKIA",
AQ1596="ACCESS-ISSUE","ACCESS-ISSUE",
AQ1596="Projet OCM (ZTE, NOKIA, autres projets)","TRAVAUX OCM",
AQ1596="No root CAuse","No root cause",
AQ1596="ODU HS","TX ISSUE",
AQ1596="IP &amp; VLAN","TX ISSUE",
AQ1596="Warehouse HUAWEI","SPARE-ISSUE",
AQ1596="SPARE-HS","SPARE-ISSUE",
AQ1596="Power Telco","RAN ISSUE",AQ1596="no impacts","no impacts"
),"")</f>
        <v>No root cause</v>
      </c>
      <c r="AQ1596" s="67" t="s">
        <v>5344</v>
      </c>
      <c r="AR1596" s="48" t="str" cm="1">
        <f t="array" ref="AR1596">IFERROR(_xlfn.IFS(
AQ1596="MPR ISSUE","ACTIVE",
AQ1596="BSS Hardware Issue","ACTIVE",
AQ1596="Sites strategiques, MLL, Pylone, etc.","PASSIVE",
AQ1596="AKTIVCO DEFAUT GE &amp; POWER Cabinet","PASSIVE",
AQ1596="AKTIVCO Coupure ENEO &amp; Baisse de tension","PASSIVE",
AQ1596="Coupure ENEO &amp; Baisse de tension","PASSIVE",
AQ1596="Defaut GE &amp; POWER Cabinet","PASSIVE",
AQ1596="Sharing","PASSIVE",
AQ1596="Sites strategiques &amp; DataCenter","PASSIVE",
AQ1596="Exclu","Exclu",
AQ1596="SAT","ACTIVE",
AQ1596="SPARE-ISSUE","SPARE-ISSUE",
AQ1596="Fiber CAmtel","ACTIVE",
AQ1596="Fiber AOF","ACTIVE",
AQ1596="Projet OCM (HUAWEI)","PLANNED WORKS",
AQ1596="Projet OCM (NOKIA)","PLANNED WORKS",
AQ1596="ACCESS-ISSUE","ACCESS-ISSUE",
AQ1596="Projet OCM (ZTE, NOKIA, autres projets)","PLANNED WORKS",
AQ1596="No root CAuse","No root cause",
AQ1596="ODU HS","ACTIVE",
AQ1596="IP &amp; VLAN","ACTIVE",
AQ1596="Warehouse HUAWEI","SPARE-ISSUE",
AQ1596="SPARE-HS","SPARE-ISSUE",
AQ1596="Power Telco","ACTIVE", AQ1596="no impacts","no impacts"
),"")</f>
        <v>No root cause</v>
      </c>
      <c r="AS1596" s="92" t="s">
        <v>5537</v>
      </c>
      <c r="AT1596" s="98" t="s">
        <v>614</v>
      </c>
      <c r="AV1596" s="17" t="s">
        <v>5537</v>
      </c>
      <c r="AW1596" s="7" t="s">
        <v>5537</v>
      </c>
      <c r="AX1596" s="6" t="s">
        <v>5537</v>
      </c>
      <c r="AY1596" s="7"/>
      <c r="AZ1596" s="3" t="s">
        <v>5537</v>
      </c>
      <c r="BA1596" s="18" t="s">
        <v>5537</v>
      </c>
      <c r="BB1596" s="18" t="s">
        <v>5537</v>
      </c>
      <c r="BC1596" s="18" t="s">
        <v>5537</v>
      </c>
      <c r="BD1596" s="18" t="s">
        <v>5537</v>
      </c>
      <c r="BE1596" s="18" t="s">
        <v>5537</v>
      </c>
      <c r="BF1596" s="18" t="s">
        <v>5537</v>
      </c>
      <c r="BG1596" s="18" t="s">
        <v>5537</v>
      </c>
      <c r="BH1596" s="18" t="s">
        <v>5537</v>
      </c>
      <c r="BI1596" s="18" t="s">
        <v>5537</v>
      </c>
      <c r="BJ1596" s="18" t="s">
        <v>5537</v>
      </c>
      <c r="BK1596" s="18" t="s">
        <v>5537</v>
      </c>
      <c r="BL1596" s="9" t="s">
        <v>5537</v>
      </c>
      <c r="BM1596" s="14" t="s">
        <v>5537</v>
      </c>
      <c r="BN1596" s="14" t="s">
        <v>5537</v>
      </c>
      <c r="BO1596" s="14" t="str">
        <f>_xlfn.XLOOKUP(B1596,'[4]cell downs 18042026 17h'!$B:$B,'[4]cell downs 18042026 17h'!$B:$B,"")</f>
        <v/>
      </c>
      <c r="BP1596" s="14" t="str">
        <f>_xlfn.XLOOKUP(B1596,'[5]Cells Huawei 19042026 15h'!$B:$B,'[5]Cells Huawei 19042026 15h'!$B:$B,"")</f>
        <v/>
      </c>
      <c r="BQ1596" s="9" t="str">
        <f>_xlfn.XLOOKUP(B1596,'[6]cells down 19042026 9H40'!$B:$B,'[6]cells down 19042026 9H40'!$B:$B,"")</f>
        <v/>
      </c>
      <c r="BR1596" s="9" t="s">
        <v>5537</v>
      </c>
      <c r="BS1596" s="9" t="s">
        <v>302</v>
      </c>
      <c r="BT1596" s="108"/>
    </row>
    <row r="1597" spans="1:72" s="9" customFormat="1" x14ac:dyDescent="0.35">
      <c r="A1597" s="3" t="s">
        <v>2296</v>
      </c>
      <c r="B1597" s="25" t="s">
        <v>2297</v>
      </c>
      <c r="C1597" s="3" t="str">
        <f>_xlfn.XLOOKUP(B1597,'[1]daily break down'!$D:$D,'[1]daily break down'!$E:$E,"")</f>
        <v>Yaounde</v>
      </c>
      <c r="D1597" s="1"/>
      <c r="E1597" s="3" t="e">
        <v>#N/A</v>
      </c>
      <c r="F1597" s="3" t="s">
        <v>37</v>
      </c>
      <c r="G1597" s="3" t="s">
        <v>38</v>
      </c>
      <c r="H1597" s="34" t="str">
        <f>_xlfn.XLOOKUP(B1597,[2]CALCULATION!$B:$B,[2]CALCULATION!$H:$H,"")</f>
        <v>ZTE</v>
      </c>
      <c r="I1597" s="28">
        <v>0</v>
      </c>
      <c r="J1597" s="28">
        <v>0</v>
      </c>
      <c r="K1597" s="28">
        <v>0</v>
      </c>
      <c r="L1597" s="28">
        <v>0</v>
      </c>
      <c r="M1597" s="28">
        <v>0</v>
      </c>
      <c r="N1597" s="28">
        <v>0</v>
      </c>
      <c r="O1597" s="28">
        <v>0</v>
      </c>
      <c r="P1597" s="28">
        <v>0</v>
      </c>
      <c r="Q1597" s="28">
        <v>0.62499464947650485</v>
      </c>
      <c r="R1597" s="28">
        <v>0</v>
      </c>
      <c r="S1597" s="93">
        <v>0</v>
      </c>
      <c r="T1597" s="93">
        <f>_xlfn.XLOOKUP(B1597,'[3]Nur des jours'!$B:$B,'[3]Nur des jours'!$U:$U,"")</f>
        <v>0</v>
      </c>
      <c r="U1597" s="93">
        <v>0</v>
      </c>
      <c r="V1597" s="93">
        <v>0</v>
      </c>
      <c r="W1597" s="93">
        <v>0</v>
      </c>
      <c r="X1597" s="93">
        <v>0</v>
      </c>
      <c r="Y1597" s="93">
        <v>0</v>
      </c>
      <c r="Z1597" s="93">
        <v>0</v>
      </c>
      <c r="AA1597" s="93">
        <v>0</v>
      </c>
      <c r="AB1597" s="93">
        <v>0</v>
      </c>
      <c r="AC1597" s="93">
        <f>_xlfn.XLOOKUP(B1597,'[3]Nur des jours'!$B:$B,'[3]Nur des jours'!$N:$N,"")</f>
        <v>0</v>
      </c>
      <c r="AD1597" s="93">
        <v>0</v>
      </c>
      <c r="AE1597" s="93">
        <v>0</v>
      </c>
      <c r="AF1597" s="93">
        <v>0</v>
      </c>
      <c r="AG1597" s="93"/>
      <c r="AH1597" s="93">
        <v>0</v>
      </c>
      <c r="AI1597" s="93">
        <v>0</v>
      </c>
      <c r="AJ1597" s="93">
        <v>0</v>
      </c>
      <c r="AK1597" s="93">
        <v>0</v>
      </c>
      <c r="AL1597" s="93">
        <v>0</v>
      </c>
      <c r="AM1597" s="49" t="s">
        <v>5559</v>
      </c>
      <c r="AN1597" s="49"/>
      <c r="AO1597" s="48" t="str" cm="1">
        <f t="array" ref="AO1597">IFERROR(_xlfn.IFS(
AQ1597="MPR ISSUE","PDH",
AQ1597="BSS Hardware Issue","BSS",
AQ1597="Sites strategiques, MLL, Pylone, etc.","ENVTECH",
AQ1597="AKTIVCO DEFAUT GE &amp; POWER Cabinet","AKTIVCO",
AQ1597="AKTIVCO Coupure ENEO &amp; Baisse de tension","AKTIVCO GRID ONLY",
AQ1597="Coupure ENEO &amp; Baisse de tension","IHS GRID ONLY",
AQ1597="Defaut GE &amp; POWER Cabinet","IHS",
AQ1597="Sharing","Partners",
AQ1597="Sites strategiques &amp; DataCenter","SST &amp; DC",
AQ1597="Exclu","Exclu",
AQ1597="SAT","SAT",
AQ1597="SPARE-ISSUE","SPARE-ISSUE",
AQ1597="Fiber CAmtel","TRANS_FO_CAMTEL",
AQ1597="Fiber AOF","Fiber AOF",
AQ1597="Projet OCM (HUAWEI)","TRAVAUX-HUAWEI",
AQ1597="Projet OCM (NOKIA)","TRAVAUX-NOKIA",
AQ1597="ACCESS-ISSUE","ACCESS-ISSUE",
AQ1597="Projet OCM (ZTE, NOKIA, autres projets)","TRAVAUX OCM",
AQ1597="No root CAuse","No root cause",
AQ1597="ODU HS","PDH",
AQ1597="IP &amp; VLAN","PDH",
AQ1597="Warehouse HUAWEI","SPARE-ISSUE",
AQ1597="SPARE-HS","SPARE-ISSUE",
AQ1597="Power Telco","BSS",AQ1597="no impacts","no impacts"
),"")</f>
        <v>No root cause</v>
      </c>
      <c r="AP1597" s="48" t="str" cm="1">
        <f t="array" ref="AP1597">IFERROR(_xlfn.IFS(
AQ1597="MPR ISSUE","TX ISSUE",
AQ1597="BSS Hardware Issue","RAN ISSUE",
AQ1597="Sites strategiques, MLL, Pylone, etc.","ENVTECH",
AQ1597="AKTIVCO DEFAUT GE &amp; POWER Cabinet","POWER ISSUE",
AQ1597="AKTIVCO Coupure ENEO &amp; Baisse de tension","POWER ISSUE",
AQ1597="Coupure ENEO &amp; Baisse de tension","POWER ISSUE",
AQ1597="Defaut GE &amp; POWER Cabinet","POWER ISSUE",
AQ1597="Sharing","POWER ISSUE",
AQ1597="Sites strategiques &amp; DataCenter","POWER ISSUE",
AQ1597="Exclu","Exclu",
AQ1597="SAT","TX ISSUE",
AQ1597="SPARE-ISSUE","SPARE-ISSUE",
AQ1597="Fiber CAmtel","TX ISSUE",
AQ1597="Fiber AOF","TX ISSUE",
AQ1597="Projet OCM (HUAWEI)","TRAVAUX-HUAWEI",
AQ1597="Projet OCM (NOKIA)","TRAVAUX -NOKIA",
AQ1597="ACCESS-ISSUE","ACCESS-ISSUE",
AQ1597="Projet OCM (ZTE, NOKIA, autres projets)","TRAVAUX OCM",
AQ1597="No root CAuse","No root cause",
AQ1597="ODU HS","TX ISSUE",
AQ1597="IP &amp; VLAN","TX ISSUE",
AQ1597="Warehouse HUAWEI","SPARE-ISSUE",
AQ1597="SPARE-HS","SPARE-ISSUE",
AQ1597="Power Telco","RAN ISSUE",AQ1597="no impacts","no impacts"
),"")</f>
        <v>No root cause</v>
      </c>
      <c r="AQ1597" s="67" t="s">
        <v>5344</v>
      </c>
      <c r="AR1597" s="48" t="str" cm="1">
        <f t="array" ref="AR1597">IFERROR(_xlfn.IFS(
AQ1597="MPR ISSUE","ACTIVE",
AQ1597="BSS Hardware Issue","ACTIVE",
AQ1597="Sites strategiques, MLL, Pylone, etc.","PASSIVE",
AQ1597="AKTIVCO DEFAUT GE &amp; POWER Cabinet","PASSIVE",
AQ1597="AKTIVCO Coupure ENEO &amp; Baisse de tension","PASSIVE",
AQ1597="Coupure ENEO &amp; Baisse de tension","PASSIVE",
AQ1597="Defaut GE &amp; POWER Cabinet","PASSIVE",
AQ1597="Sharing","PASSIVE",
AQ1597="Sites strategiques &amp; DataCenter","PASSIVE",
AQ1597="Exclu","Exclu",
AQ1597="SAT","ACTIVE",
AQ1597="SPARE-ISSUE","SPARE-ISSUE",
AQ1597="Fiber CAmtel","ACTIVE",
AQ1597="Fiber AOF","ACTIVE",
AQ1597="Projet OCM (HUAWEI)","PLANNED WORKS",
AQ1597="Projet OCM (NOKIA)","PLANNED WORKS",
AQ1597="ACCESS-ISSUE","ACCESS-ISSUE",
AQ1597="Projet OCM (ZTE, NOKIA, autres projets)","PLANNED WORKS",
AQ1597="No root CAuse","No root cause",
AQ1597="ODU HS","ACTIVE",
AQ1597="IP &amp; VLAN","ACTIVE",
AQ1597="Warehouse HUAWEI","SPARE-ISSUE",
AQ1597="SPARE-HS","SPARE-ISSUE",
AQ1597="Power Telco","ACTIVE", AQ1597="no impacts","no impacts"
),"")</f>
        <v>No root cause</v>
      </c>
      <c r="AS1597" s="92" t="s">
        <v>5537</v>
      </c>
      <c r="AT1597" s="98" t="s">
        <v>2297</v>
      </c>
      <c r="AV1597" s="17" t="s">
        <v>5537</v>
      </c>
      <c r="AW1597" s="7" t="s">
        <v>5537</v>
      </c>
      <c r="AX1597" s="6" t="s">
        <v>5537</v>
      </c>
      <c r="AY1597" s="7"/>
      <c r="AZ1597" s="3" t="s">
        <v>5537</v>
      </c>
      <c r="BA1597" s="18" t="s">
        <v>5537</v>
      </c>
      <c r="BB1597" s="18" t="s">
        <v>5537</v>
      </c>
      <c r="BC1597" s="18" t="s">
        <v>5537</v>
      </c>
      <c r="BD1597" s="18" t="s">
        <v>5537</v>
      </c>
      <c r="BE1597" s="18" t="s">
        <v>5537</v>
      </c>
      <c r="BF1597" s="18" t="s">
        <v>5537</v>
      </c>
      <c r="BG1597" s="18" t="s">
        <v>5537</v>
      </c>
      <c r="BH1597" s="18" t="s">
        <v>5537</v>
      </c>
      <c r="BI1597" s="18" t="s">
        <v>5537</v>
      </c>
      <c r="BJ1597" s="18" t="s">
        <v>5537</v>
      </c>
      <c r="BK1597" s="18" t="s">
        <v>5537</v>
      </c>
      <c r="BL1597" s="9" t="s">
        <v>5537</v>
      </c>
      <c r="BM1597" s="14" t="s">
        <v>5537</v>
      </c>
      <c r="BN1597" s="14" t="s">
        <v>5537</v>
      </c>
      <c r="BO1597" s="14" t="str">
        <f>_xlfn.XLOOKUP(B1597,'[4]cell downs 18042026 17h'!$B:$B,'[4]cell downs 18042026 17h'!$B:$B,"")</f>
        <v/>
      </c>
      <c r="BP1597" s="14" t="str">
        <f>_xlfn.XLOOKUP(B1597,'[5]Cells Huawei 19042026 15h'!$B:$B,'[5]Cells Huawei 19042026 15h'!$B:$B,"")</f>
        <v/>
      </c>
      <c r="BQ1597" s="9" t="str">
        <f>_xlfn.XLOOKUP(B1597,'[6]cells down 19042026 9H40'!$B:$B,'[6]cells down 19042026 9H40'!$B:$B,"")</f>
        <v/>
      </c>
      <c r="BR1597" s="9" t="s">
        <v>5537</v>
      </c>
      <c r="BS1597" s="9" t="s">
        <v>5537</v>
      </c>
      <c r="BT1597" s="108"/>
    </row>
    <row r="1598" spans="1:72" s="9" customFormat="1" x14ac:dyDescent="0.35">
      <c r="A1598" s="1" t="s">
        <v>1949</v>
      </c>
      <c r="B1598" s="8" t="s">
        <v>1950</v>
      </c>
      <c r="C1598" s="3" t="str">
        <f>_xlfn.XLOOKUP(B1598,'[1]daily break down'!$D:$D,'[1]daily break down'!$E:$E,"")</f>
        <v>Yaounde</v>
      </c>
      <c r="D1598" s="1" t="s">
        <v>11</v>
      </c>
      <c r="E1598" s="1" t="s">
        <v>12</v>
      </c>
      <c r="F1598" s="3" t="s">
        <v>37</v>
      </c>
      <c r="G1598" s="1" t="s">
        <v>38</v>
      </c>
      <c r="H1598" s="34" t="str">
        <f>_xlfn.XLOOKUP(B1598,[2]CALCULATION!$B:$B,[2]CALCULATION!$H:$H,"")</f>
        <v>ZTE</v>
      </c>
      <c r="I1598" s="28">
        <v>0</v>
      </c>
      <c r="J1598" s="28">
        <v>0</v>
      </c>
      <c r="K1598" s="28">
        <v>0</v>
      </c>
      <c r="L1598" s="28">
        <v>0</v>
      </c>
      <c r="M1598" s="28">
        <v>0</v>
      </c>
      <c r="N1598" s="28">
        <v>0</v>
      </c>
      <c r="O1598" s="28">
        <v>0</v>
      </c>
      <c r="P1598" s="28">
        <v>0</v>
      </c>
      <c r="Q1598" s="28">
        <v>0</v>
      </c>
      <c r="R1598" s="28">
        <v>0</v>
      </c>
      <c r="S1598" s="93">
        <v>0</v>
      </c>
      <c r="T1598" s="93">
        <f>_xlfn.XLOOKUP(B1598,'[3]Nur des jours'!$B:$B,'[3]Nur des jours'!$U:$U,"")</f>
        <v>0</v>
      </c>
      <c r="U1598" s="93">
        <v>0.20471102892707058</v>
      </c>
      <c r="V1598" s="93">
        <v>0</v>
      </c>
      <c r="W1598" s="93">
        <v>0</v>
      </c>
      <c r="X1598" s="93">
        <v>0</v>
      </c>
      <c r="Y1598" s="93">
        <v>0</v>
      </c>
      <c r="Z1598" s="93">
        <v>0</v>
      </c>
      <c r="AA1598" s="93">
        <v>0</v>
      </c>
      <c r="AB1598" s="93">
        <v>0</v>
      </c>
      <c r="AC1598" s="93">
        <f>_xlfn.XLOOKUP(B1598,'[3]Nur des jours'!$B:$B,'[3]Nur des jours'!$N:$N,"")</f>
        <v>0</v>
      </c>
      <c r="AD1598" s="93">
        <v>0</v>
      </c>
      <c r="AE1598" s="93">
        <v>0</v>
      </c>
      <c r="AF1598" s="93">
        <v>0</v>
      </c>
      <c r="AG1598" s="93"/>
      <c r="AH1598" s="93">
        <v>0</v>
      </c>
      <c r="AI1598" s="93">
        <v>0</v>
      </c>
      <c r="AJ1598" s="93">
        <v>0</v>
      </c>
      <c r="AK1598" s="93">
        <v>0</v>
      </c>
      <c r="AL1598" s="93">
        <v>0</v>
      </c>
      <c r="AM1598" s="49" t="s">
        <v>5559</v>
      </c>
      <c r="AN1598" s="49"/>
      <c r="AO1598" s="48" t="str" cm="1">
        <f t="array" ref="AO1598">IFERROR(_xlfn.IFS(
AQ1598="MPR ISSUE","PDH",
AQ1598="BSS Hardware Issue","BSS",
AQ1598="Sites strategiques, MLL, Pylone, etc.","ENVTECH",
AQ1598="AKTIVCO DEFAUT GE &amp; POWER Cabinet","AKTIVCO",
AQ1598="AKTIVCO Coupure ENEO &amp; Baisse de tension","AKTIVCO GRID ONLY",
AQ1598="Coupure ENEO &amp; Baisse de tension","IHS GRID ONLY",
AQ1598="Defaut GE &amp; POWER Cabinet","IHS",
AQ1598="Sharing","Partners",
AQ1598="Sites strategiques &amp; DataCenter","SST &amp; DC",
AQ1598="Exclu","Exclu",
AQ1598="SAT","SAT",
AQ1598="SPARE-ISSUE","SPARE-ISSUE",
AQ1598="Fiber CAmtel","TRANS_FO_CAMTEL",
AQ1598="Fiber AOF","Fiber AOF",
AQ1598="Projet OCM (HUAWEI)","TRAVAUX-HUAWEI",
AQ1598="Projet OCM (NOKIA)","TRAVAUX-NOKIA",
AQ1598="ACCESS-ISSUE","ACCESS-ISSUE",
AQ1598="Projet OCM (ZTE, NOKIA, autres projets)","TRAVAUX OCM",
AQ1598="No root CAuse","No root cause",
AQ1598="ODU HS","PDH",
AQ1598="IP &amp; VLAN","PDH",
AQ1598="Warehouse HUAWEI","SPARE-ISSUE",
AQ1598="SPARE-HS","SPARE-ISSUE",
AQ1598="Power Telco","BSS",AQ1598="no impacts","no impacts"
),"")</f>
        <v>No root cause</v>
      </c>
      <c r="AP1598" s="48" t="str" cm="1">
        <f t="array" ref="AP1598">IFERROR(_xlfn.IFS(
AQ1598="MPR ISSUE","TX ISSUE",
AQ1598="BSS Hardware Issue","RAN ISSUE",
AQ1598="Sites strategiques, MLL, Pylone, etc.","ENVTECH",
AQ1598="AKTIVCO DEFAUT GE &amp; POWER Cabinet","POWER ISSUE",
AQ1598="AKTIVCO Coupure ENEO &amp; Baisse de tension","POWER ISSUE",
AQ1598="Coupure ENEO &amp; Baisse de tension","POWER ISSUE",
AQ1598="Defaut GE &amp; POWER Cabinet","POWER ISSUE",
AQ1598="Sharing","POWER ISSUE",
AQ1598="Sites strategiques &amp; DataCenter","POWER ISSUE",
AQ1598="Exclu","Exclu",
AQ1598="SAT","TX ISSUE",
AQ1598="SPARE-ISSUE","SPARE-ISSUE",
AQ1598="Fiber CAmtel","TX ISSUE",
AQ1598="Fiber AOF","TX ISSUE",
AQ1598="Projet OCM (HUAWEI)","TRAVAUX-HUAWEI",
AQ1598="Projet OCM (NOKIA)","TRAVAUX -NOKIA",
AQ1598="ACCESS-ISSUE","ACCESS-ISSUE",
AQ1598="Projet OCM (ZTE, NOKIA, autres projets)","TRAVAUX OCM",
AQ1598="No root CAuse","No root cause",
AQ1598="ODU HS","TX ISSUE",
AQ1598="IP &amp; VLAN","TX ISSUE",
AQ1598="Warehouse HUAWEI","SPARE-ISSUE",
AQ1598="SPARE-HS","SPARE-ISSUE",
AQ1598="Power Telco","RAN ISSUE",AQ1598="no impacts","no impacts"
),"")</f>
        <v>No root cause</v>
      </c>
      <c r="AQ1598" s="127" t="s">
        <v>5344</v>
      </c>
      <c r="AR1598" s="48" t="str" cm="1">
        <f t="array" ref="AR1598">IFERROR(_xlfn.IFS(
AQ1598="MPR ISSUE","ACTIVE",
AQ1598="BSS Hardware Issue","ACTIVE",
AQ1598="Sites strategiques, MLL, Pylone, etc.","PASSIVE",
AQ1598="AKTIVCO DEFAUT GE &amp; POWER Cabinet","PASSIVE",
AQ1598="AKTIVCO Coupure ENEO &amp; Baisse de tension","PASSIVE",
AQ1598="Coupure ENEO &amp; Baisse de tension","PASSIVE",
AQ1598="Defaut GE &amp; POWER Cabinet","PASSIVE",
AQ1598="Sharing","PASSIVE",
AQ1598="Sites strategiques &amp; DataCenter","PASSIVE",
AQ1598="Exclu","Exclu",
AQ1598="SAT","ACTIVE",
AQ1598="SPARE-ISSUE","SPARE-ISSUE",
AQ1598="Fiber CAmtel","ACTIVE",
AQ1598="Fiber AOF","ACTIVE",
AQ1598="Projet OCM (HUAWEI)","PLANNED WORKS",
AQ1598="Projet OCM (NOKIA)","PLANNED WORKS",
AQ1598="ACCESS-ISSUE","ACCESS-ISSUE",
AQ1598="Projet OCM (ZTE, NOKIA, autres projets)","PLANNED WORKS",
AQ1598="No root CAuse","No root cause",
AQ1598="ODU HS","ACTIVE",
AQ1598="IP &amp; VLAN","ACTIVE",
AQ1598="Warehouse HUAWEI","SPARE-ISSUE",
AQ1598="SPARE-HS","SPARE-ISSUE",
AQ1598="Power Telco","ACTIVE", AQ1598="no impacts","no impacts"
),"")</f>
        <v>No root cause</v>
      </c>
      <c r="AS1598" s="92" t="s">
        <v>5537</v>
      </c>
      <c r="AT1598" s="98" t="s">
        <v>1950</v>
      </c>
      <c r="AV1598" s="17" t="s">
        <v>5537</v>
      </c>
      <c r="AW1598" s="7" t="s">
        <v>5537</v>
      </c>
      <c r="AX1598" s="6" t="s">
        <v>5537</v>
      </c>
      <c r="AY1598" s="7"/>
      <c r="AZ1598" s="3" t="s">
        <v>5537</v>
      </c>
      <c r="BA1598" s="18" t="s">
        <v>5537</v>
      </c>
      <c r="BB1598" s="18" t="s">
        <v>5537</v>
      </c>
      <c r="BC1598" s="18" t="s">
        <v>5537</v>
      </c>
      <c r="BD1598" s="18" t="s">
        <v>5537</v>
      </c>
      <c r="BE1598" s="18" t="s">
        <v>5537</v>
      </c>
      <c r="BF1598" s="18" t="s">
        <v>5537</v>
      </c>
      <c r="BG1598" s="18" t="s">
        <v>5537</v>
      </c>
      <c r="BH1598" s="18" t="s">
        <v>5537</v>
      </c>
      <c r="BI1598" s="18" t="s">
        <v>5537</v>
      </c>
      <c r="BJ1598" s="18" t="s">
        <v>5537</v>
      </c>
      <c r="BK1598" s="18" t="s">
        <v>5537</v>
      </c>
      <c r="BL1598" s="9" t="s">
        <v>5537</v>
      </c>
      <c r="BM1598" s="14" t="s">
        <v>5537</v>
      </c>
      <c r="BN1598" s="14" t="s">
        <v>5537</v>
      </c>
      <c r="BO1598" s="14" t="str">
        <f>_xlfn.XLOOKUP(B1598,'[4]cell downs 18042026 17h'!$B:$B,'[4]cell downs 18042026 17h'!$B:$B,"")</f>
        <v/>
      </c>
      <c r="BP1598" s="14" t="str">
        <f>_xlfn.XLOOKUP(B1598,'[5]Cells Huawei 19042026 15h'!$B:$B,'[5]Cells Huawei 19042026 15h'!$B:$B,"")</f>
        <v/>
      </c>
      <c r="BQ1598" s="9" t="str">
        <f>_xlfn.XLOOKUP(B1598,'[6]cells down 19042026 9H40'!$B:$B,'[6]cells down 19042026 9H40'!$B:$B,"")</f>
        <v/>
      </c>
      <c r="BR1598" s="9" t="s">
        <v>1950</v>
      </c>
      <c r="BS1598" s="9" t="s">
        <v>154</v>
      </c>
      <c r="BT1598" s="108"/>
    </row>
    <row r="1599" spans="1:72" s="9" customFormat="1" x14ac:dyDescent="0.35">
      <c r="A1599" s="1" t="s">
        <v>3483</v>
      </c>
      <c r="B1599" s="8" t="s">
        <v>3484</v>
      </c>
      <c r="C1599" s="3" t="str">
        <f>_xlfn.XLOOKUP(B1599,'[1]daily break down'!$D:$D,'[1]daily break down'!$E:$E,"")</f>
        <v>Yaounde</v>
      </c>
      <c r="D1599" s="1" t="s">
        <v>11</v>
      </c>
      <c r="E1599" s="1" t="s">
        <v>12</v>
      </c>
      <c r="F1599" s="3" t="s">
        <v>37</v>
      </c>
      <c r="G1599" s="1" t="s">
        <v>38</v>
      </c>
      <c r="H1599" s="34" t="str">
        <f>_xlfn.XLOOKUP(B1599,[2]CALCULATION!$B:$B,[2]CALCULATION!$H:$H,"")</f>
        <v>ZTE</v>
      </c>
      <c r="I1599" s="28">
        <v>0</v>
      </c>
      <c r="J1599" s="28">
        <v>0</v>
      </c>
      <c r="K1599" s="28">
        <v>0</v>
      </c>
      <c r="L1599" s="28">
        <v>0</v>
      </c>
      <c r="M1599" s="28">
        <v>0</v>
      </c>
      <c r="N1599" s="28">
        <v>0</v>
      </c>
      <c r="O1599" s="28">
        <v>0</v>
      </c>
      <c r="P1599" s="28">
        <v>0</v>
      </c>
      <c r="Q1599" s="28">
        <v>0</v>
      </c>
      <c r="R1599" s="28">
        <v>0</v>
      </c>
      <c r="S1599" s="93">
        <v>0</v>
      </c>
      <c r="T1599" s="93">
        <f>_xlfn.XLOOKUP(B1599,'[3]Nur des jours'!$B:$B,'[3]Nur des jours'!$U:$U,"")</f>
        <v>0</v>
      </c>
      <c r="U1599" s="93">
        <v>0</v>
      </c>
      <c r="V1599" s="93">
        <v>0</v>
      </c>
      <c r="W1599" s="93">
        <v>0</v>
      </c>
      <c r="X1599" s="93">
        <v>0</v>
      </c>
      <c r="Y1599" s="93">
        <v>0</v>
      </c>
      <c r="Z1599" s="93">
        <v>0</v>
      </c>
      <c r="AA1599" s="93">
        <v>0</v>
      </c>
      <c r="AB1599" s="93">
        <v>0</v>
      </c>
      <c r="AC1599" s="93">
        <f>_xlfn.XLOOKUP(B1599,'[3]Nur des jours'!$B:$B,'[3]Nur des jours'!$N:$N,"")</f>
        <v>0</v>
      </c>
      <c r="AD1599" s="93">
        <v>0</v>
      </c>
      <c r="AE1599" s="93">
        <v>0</v>
      </c>
      <c r="AF1599" s="93">
        <v>0</v>
      </c>
      <c r="AG1599" s="93"/>
      <c r="AH1599" s="93">
        <v>0</v>
      </c>
      <c r="AI1599" s="93">
        <v>0</v>
      </c>
      <c r="AJ1599" s="93">
        <v>0</v>
      </c>
      <c r="AK1599" s="93">
        <v>0</v>
      </c>
      <c r="AL1599" s="93">
        <v>0</v>
      </c>
      <c r="AM1599" s="49" t="s">
        <v>5559</v>
      </c>
      <c r="AN1599" s="49"/>
      <c r="AO1599" s="48" t="str" cm="1">
        <f t="array" ref="AO1599">IFERROR(_xlfn.IFS(
AQ1599="MPR ISSUE","PDH",
AQ1599="BSS Hardware Issue","BSS",
AQ1599="Sites strategiques, MLL, Pylone, etc.","ENVTECH",
AQ1599="AKTIVCO DEFAUT GE &amp; POWER Cabinet","AKTIVCO",
AQ1599="AKTIVCO Coupure ENEO &amp; Baisse de tension","AKTIVCO GRID ONLY",
AQ1599="Coupure ENEO &amp; Baisse de tension","IHS GRID ONLY",
AQ1599="Defaut GE &amp; POWER Cabinet","IHS",
AQ1599="Sharing","Partners",
AQ1599="Sites strategiques &amp; DataCenter","SST &amp; DC",
AQ1599="Exclu","Exclu",
AQ1599="SAT","SAT",
AQ1599="SPARE-ISSUE","SPARE-ISSUE",
AQ1599="Fiber CAmtel","TRANS_FO_CAMTEL",
AQ1599="Fiber AOF","Fiber AOF",
AQ1599="Projet OCM (HUAWEI)","TRAVAUX-HUAWEI",
AQ1599="Projet OCM (NOKIA)","TRAVAUX-NOKIA",
AQ1599="ACCESS-ISSUE","ACCESS-ISSUE",
AQ1599="Projet OCM (ZTE, NOKIA, autres projets)","TRAVAUX OCM",
AQ1599="No root CAuse","No root cause",
AQ1599="ODU HS","PDH",
AQ1599="IP &amp; VLAN","PDH",
AQ1599="Warehouse HUAWEI","SPARE-ISSUE",
AQ1599="SPARE-HS","SPARE-ISSUE",
AQ1599="Power Telco","BSS",AQ1599="no impacts","no impacts"
),"")</f>
        <v>No root cause</v>
      </c>
      <c r="AP1599" s="48" t="str" cm="1">
        <f t="array" ref="AP1599">IFERROR(_xlfn.IFS(
AQ1599="MPR ISSUE","TX ISSUE",
AQ1599="BSS Hardware Issue","RAN ISSUE",
AQ1599="Sites strategiques, MLL, Pylone, etc.","ENVTECH",
AQ1599="AKTIVCO DEFAUT GE &amp; POWER Cabinet","POWER ISSUE",
AQ1599="AKTIVCO Coupure ENEO &amp; Baisse de tension","POWER ISSUE",
AQ1599="Coupure ENEO &amp; Baisse de tension","POWER ISSUE",
AQ1599="Defaut GE &amp; POWER Cabinet","POWER ISSUE",
AQ1599="Sharing","POWER ISSUE",
AQ1599="Sites strategiques &amp; DataCenter","POWER ISSUE",
AQ1599="Exclu","Exclu",
AQ1599="SAT","TX ISSUE",
AQ1599="SPARE-ISSUE","SPARE-ISSUE",
AQ1599="Fiber CAmtel","TX ISSUE",
AQ1599="Fiber AOF","TX ISSUE",
AQ1599="Projet OCM (HUAWEI)","TRAVAUX-HUAWEI",
AQ1599="Projet OCM (NOKIA)","TRAVAUX -NOKIA",
AQ1599="ACCESS-ISSUE","ACCESS-ISSUE",
AQ1599="Projet OCM (ZTE, NOKIA, autres projets)","TRAVAUX OCM",
AQ1599="No root CAuse","No root cause",
AQ1599="ODU HS","TX ISSUE",
AQ1599="IP &amp; VLAN","TX ISSUE",
AQ1599="Warehouse HUAWEI","SPARE-ISSUE",
AQ1599="SPARE-HS","SPARE-ISSUE",
AQ1599="Power Telco","RAN ISSUE",AQ1599="no impacts","no impacts"
),"")</f>
        <v>No root cause</v>
      </c>
      <c r="AQ1599" s="127" t="s">
        <v>5344</v>
      </c>
      <c r="AR1599" s="48" t="str" cm="1">
        <f t="array" ref="AR1599">IFERROR(_xlfn.IFS(
AQ1599="MPR ISSUE","ACTIVE",
AQ1599="BSS Hardware Issue","ACTIVE",
AQ1599="Sites strategiques, MLL, Pylone, etc.","PASSIVE",
AQ1599="AKTIVCO DEFAUT GE &amp; POWER Cabinet","PASSIVE",
AQ1599="AKTIVCO Coupure ENEO &amp; Baisse de tension","PASSIVE",
AQ1599="Coupure ENEO &amp; Baisse de tension","PASSIVE",
AQ1599="Defaut GE &amp; POWER Cabinet","PASSIVE",
AQ1599="Sharing","PASSIVE",
AQ1599="Sites strategiques &amp; DataCenter","PASSIVE",
AQ1599="Exclu","Exclu",
AQ1599="SAT","ACTIVE",
AQ1599="SPARE-ISSUE","SPARE-ISSUE",
AQ1599="Fiber CAmtel","ACTIVE",
AQ1599="Fiber AOF","ACTIVE",
AQ1599="Projet OCM (HUAWEI)","PLANNED WORKS",
AQ1599="Projet OCM (NOKIA)","PLANNED WORKS",
AQ1599="ACCESS-ISSUE","ACCESS-ISSUE",
AQ1599="Projet OCM (ZTE, NOKIA, autres projets)","PLANNED WORKS",
AQ1599="No root CAuse","No root cause",
AQ1599="ODU HS","ACTIVE",
AQ1599="IP &amp; VLAN","ACTIVE",
AQ1599="Warehouse HUAWEI","SPARE-ISSUE",
AQ1599="SPARE-HS","SPARE-ISSUE",
AQ1599="Power Telco","ACTIVE", AQ1599="no impacts","no impacts"
),"")</f>
        <v>No root cause</v>
      </c>
      <c r="AS1599" s="92" t="s">
        <v>5537</v>
      </c>
      <c r="AT1599" s="98" t="s">
        <v>3484</v>
      </c>
      <c r="AV1599" s="17" t="s">
        <v>5537</v>
      </c>
      <c r="AW1599" s="7" t="s">
        <v>5537</v>
      </c>
      <c r="AX1599" s="6" t="s">
        <v>5537</v>
      </c>
      <c r="AY1599" s="7"/>
      <c r="AZ1599" s="3" t="s">
        <v>5537</v>
      </c>
      <c r="BA1599" s="18" t="s">
        <v>5537</v>
      </c>
      <c r="BB1599" s="18" t="s">
        <v>5537</v>
      </c>
      <c r="BC1599" s="18" t="s">
        <v>5537</v>
      </c>
      <c r="BD1599" s="18" t="s">
        <v>5537</v>
      </c>
      <c r="BE1599" s="18" t="s">
        <v>5537</v>
      </c>
      <c r="BF1599" s="18" t="s">
        <v>5537</v>
      </c>
      <c r="BG1599" s="18" t="s">
        <v>5537</v>
      </c>
      <c r="BH1599" s="18" t="s">
        <v>5537</v>
      </c>
      <c r="BI1599" s="18" t="s">
        <v>5537</v>
      </c>
      <c r="BJ1599" s="18" t="s">
        <v>5537</v>
      </c>
      <c r="BK1599" s="18" t="s">
        <v>5537</v>
      </c>
      <c r="BL1599" s="9" t="s">
        <v>5537</v>
      </c>
      <c r="BM1599" s="14" t="s">
        <v>5537</v>
      </c>
      <c r="BN1599" s="14" t="s">
        <v>5537</v>
      </c>
      <c r="BO1599" s="14" t="str">
        <f>_xlfn.XLOOKUP(B1599,'[4]cell downs 18042026 17h'!$B:$B,'[4]cell downs 18042026 17h'!$B:$B,"")</f>
        <v/>
      </c>
      <c r="BP1599" s="14" t="str">
        <f>_xlfn.XLOOKUP(B1599,'[5]Cells Huawei 19042026 15h'!$B:$B,'[5]Cells Huawei 19042026 15h'!$B:$B,"")</f>
        <v/>
      </c>
      <c r="BQ1599" s="9" t="str">
        <f>_xlfn.XLOOKUP(B1599,'[6]cells down 19042026 9H40'!$B:$B,'[6]cells down 19042026 9H40'!$B:$B,"")</f>
        <v/>
      </c>
      <c r="BR1599" s="9" t="s">
        <v>3484</v>
      </c>
      <c r="BS1599" s="9" t="s">
        <v>12</v>
      </c>
      <c r="BT1599" s="108"/>
    </row>
    <row r="1600" spans="1:72" s="9" customFormat="1" x14ac:dyDescent="0.35">
      <c r="A1600" s="1" t="s">
        <v>2705</v>
      </c>
      <c r="B1600" s="8" t="s">
        <v>2706</v>
      </c>
      <c r="C1600" s="3" t="str">
        <f>_xlfn.XLOOKUP(B1600,'[1]daily break down'!$D:$D,'[1]daily break down'!$E:$E,"")</f>
        <v>Yaounde</v>
      </c>
      <c r="D1600" s="1" t="s">
        <v>21</v>
      </c>
      <c r="E1600" s="1" t="s">
        <v>80</v>
      </c>
      <c r="F1600" s="3" t="s">
        <v>37</v>
      </c>
      <c r="G1600" s="1" t="s">
        <v>38</v>
      </c>
      <c r="H1600" s="34" t="str">
        <f>_xlfn.XLOOKUP(B1600,[2]CALCULATION!$B:$B,[2]CALCULATION!$H:$H,"")</f>
        <v>ZTE</v>
      </c>
      <c r="I1600" s="28">
        <v>5.5391651185818702</v>
      </c>
      <c r="J1600" s="28">
        <v>0</v>
      </c>
      <c r="K1600" s="28">
        <v>0</v>
      </c>
      <c r="L1600" s="28">
        <v>0</v>
      </c>
      <c r="M1600" s="28">
        <v>0</v>
      </c>
      <c r="N1600" s="28">
        <v>0</v>
      </c>
      <c r="O1600" s="28">
        <v>0</v>
      </c>
      <c r="P1600" s="28">
        <v>0</v>
      </c>
      <c r="Q1600" s="28">
        <v>0</v>
      </c>
      <c r="R1600" s="28">
        <v>0</v>
      </c>
      <c r="S1600" s="93">
        <v>0</v>
      </c>
      <c r="T1600" s="93">
        <f>_xlfn.XLOOKUP(B1600,'[3]Nur des jours'!$B:$B,'[3]Nur des jours'!$U:$U,"")</f>
        <v>0</v>
      </c>
      <c r="U1600" s="93">
        <v>0</v>
      </c>
      <c r="V1600" s="93">
        <v>0</v>
      </c>
      <c r="W1600" s="93">
        <v>0</v>
      </c>
      <c r="X1600" s="93">
        <v>0</v>
      </c>
      <c r="Y1600" s="93">
        <v>0</v>
      </c>
      <c r="Z1600" s="93">
        <v>0</v>
      </c>
      <c r="AA1600" s="93">
        <v>0</v>
      </c>
      <c r="AB1600" s="93">
        <v>0</v>
      </c>
      <c r="AC1600" s="93">
        <f>_xlfn.XLOOKUP(B1600,'[3]Nur des jours'!$B:$B,'[3]Nur des jours'!$N:$N,"")</f>
        <v>0</v>
      </c>
      <c r="AD1600" s="93">
        <v>0</v>
      </c>
      <c r="AE1600" s="93">
        <v>0</v>
      </c>
      <c r="AF1600" s="93">
        <v>0</v>
      </c>
      <c r="AG1600" s="93"/>
      <c r="AH1600" s="93">
        <v>0</v>
      </c>
      <c r="AI1600" s="93">
        <v>0</v>
      </c>
      <c r="AJ1600" s="93">
        <v>0</v>
      </c>
      <c r="AK1600" s="93">
        <v>0</v>
      </c>
      <c r="AL1600" s="93">
        <v>0</v>
      </c>
      <c r="AM1600" s="49" t="s">
        <v>5559</v>
      </c>
      <c r="AN1600" s="49"/>
      <c r="AO1600" s="48" t="str" cm="1">
        <f t="array" ref="AO1600">IFERROR(_xlfn.IFS(
AQ1600="MPR ISSUE","PDH",
AQ1600="BSS Hardware Issue","BSS",
AQ1600="Sites strategiques, MLL, Pylone, etc.","ENVTECH",
AQ1600="AKTIVCO DEFAUT GE &amp; POWER Cabinet","AKTIVCO",
AQ1600="AKTIVCO Coupure ENEO &amp; Baisse de tension","AKTIVCO GRID ONLY",
AQ1600="Coupure ENEO &amp; Baisse de tension","IHS GRID ONLY",
AQ1600="Defaut GE &amp; POWER Cabinet","IHS",
AQ1600="Sharing","Partners",
AQ1600="Sites strategiques &amp; DataCenter","SST &amp; DC",
AQ1600="Exclu","Exclu",
AQ1600="SAT","SAT",
AQ1600="SPARE-ISSUE","SPARE-ISSUE",
AQ1600="Fiber CAmtel","TRANS_FO_CAMTEL",
AQ1600="Fiber AOF","Fiber AOF",
AQ1600="Projet OCM (HUAWEI)","TRAVAUX-HUAWEI",
AQ1600="Projet OCM (NOKIA)","TRAVAUX-NOKIA",
AQ1600="ACCESS-ISSUE","ACCESS-ISSUE",
AQ1600="Projet OCM (ZTE, NOKIA, autres projets)","TRAVAUX OCM",
AQ1600="No root CAuse","No root cause",
AQ1600="ODU HS","PDH",
AQ1600="IP &amp; VLAN","PDH",
AQ1600="Warehouse HUAWEI","SPARE-ISSUE",
AQ1600="SPARE-HS","SPARE-ISSUE",
AQ1600="Power Telco","BSS",AQ1600="no impacts","no impacts"
),"")</f>
        <v>No root cause</v>
      </c>
      <c r="AP1600" s="48" t="str" cm="1">
        <f t="array" ref="AP1600">IFERROR(_xlfn.IFS(
AQ1600="MPR ISSUE","TX ISSUE",
AQ1600="BSS Hardware Issue","RAN ISSUE",
AQ1600="Sites strategiques, MLL, Pylone, etc.","ENVTECH",
AQ1600="AKTIVCO DEFAUT GE &amp; POWER Cabinet","POWER ISSUE",
AQ1600="AKTIVCO Coupure ENEO &amp; Baisse de tension","POWER ISSUE",
AQ1600="Coupure ENEO &amp; Baisse de tension","POWER ISSUE",
AQ1600="Defaut GE &amp; POWER Cabinet","POWER ISSUE",
AQ1600="Sharing","POWER ISSUE",
AQ1600="Sites strategiques &amp; DataCenter","POWER ISSUE",
AQ1600="Exclu","Exclu",
AQ1600="SAT","TX ISSUE",
AQ1600="SPARE-ISSUE","SPARE-ISSUE",
AQ1600="Fiber CAmtel","TX ISSUE",
AQ1600="Fiber AOF","TX ISSUE",
AQ1600="Projet OCM (HUAWEI)","TRAVAUX-HUAWEI",
AQ1600="Projet OCM (NOKIA)","TRAVAUX -NOKIA",
AQ1600="ACCESS-ISSUE","ACCESS-ISSUE",
AQ1600="Projet OCM (ZTE, NOKIA, autres projets)","TRAVAUX OCM",
AQ1600="No root CAuse","No root cause",
AQ1600="ODU HS","TX ISSUE",
AQ1600="IP &amp; VLAN","TX ISSUE",
AQ1600="Warehouse HUAWEI","SPARE-ISSUE",
AQ1600="SPARE-HS","SPARE-ISSUE",
AQ1600="Power Telco","RAN ISSUE",AQ1600="no impacts","no impacts"
),"")</f>
        <v>No root cause</v>
      </c>
      <c r="AQ1600" s="67" t="s">
        <v>5344</v>
      </c>
      <c r="AR1600" s="48" t="str" cm="1">
        <f t="array" ref="AR1600">IFERROR(_xlfn.IFS(
AQ1600="MPR ISSUE","ACTIVE",
AQ1600="BSS Hardware Issue","ACTIVE",
AQ1600="Sites strategiques, MLL, Pylone, etc.","PASSIVE",
AQ1600="AKTIVCO DEFAUT GE &amp; POWER Cabinet","PASSIVE",
AQ1600="AKTIVCO Coupure ENEO &amp; Baisse de tension","PASSIVE",
AQ1600="Coupure ENEO &amp; Baisse de tension","PASSIVE",
AQ1600="Defaut GE &amp; POWER Cabinet","PASSIVE",
AQ1600="Sharing","PASSIVE",
AQ1600="Sites strategiques &amp; DataCenter","PASSIVE",
AQ1600="Exclu","Exclu",
AQ1600="SAT","ACTIVE",
AQ1600="SPARE-ISSUE","SPARE-ISSUE",
AQ1600="Fiber CAmtel","ACTIVE",
AQ1600="Fiber AOF","ACTIVE",
AQ1600="Projet OCM (HUAWEI)","PLANNED WORKS",
AQ1600="Projet OCM (NOKIA)","PLANNED WORKS",
AQ1600="ACCESS-ISSUE","ACCESS-ISSUE",
AQ1600="Projet OCM (ZTE, NOKIA, autres projets)","PLANNED WORKS",
AQ1600="No root CAuse","No root cause",
AQ1600="ODU HS","ACTIVE",
AQ1600="IP &amp; VLAN","ACTIVE",
AQ1600="Warehouse HUAWEI","SPARE-ISSUE",
AQ1600="SPARE-HS","SPARE-ISSUE",
AQ1600="Power Telco","ACTIVE", AQ1600="no impacts","no impacts"
),"")</f>
        <v>No root cause</v>
      </c>
      <c r="AS1600" s="92" t="s">
        <v>5537</v>
      </c>
      <c r="AT1600" s="98" t="s">
        <v>2706</v>
      </c>
      <c r="AV1600" s="17" t="s">
        <v>5537</v>
      </c>
      <c r="AW1600" s="7" t="s">
        <v>5537</v>
      </c>
      <c r="AX1600" s="6" t="s">
        <v>5537</v>
      </c>
      <c r="AY1600" s="7"/>
      <c r="AZ1600" s="3" t="s">
        <v>5537</v>
      </c>
      <c r="BA1600" s="18" t="s">
        <v>5537</v>
      </c>
      <c r="BB1600" s="18" t="s">
        <v>5537</v>
      </c>
      <c r="BC1600" s="18" t="s">
        <v>5537</v>
      </c>
      <c r="BD1600" s="18" t="s">
        <v>5537</v>
      </c>
      <c r="BE1600" s="18" t="s">
        <v>5537</v>
      </c>
      <c r="BF1600" s="18" t="s">
        <v>5537</v>
      </c>
      <c r="BG1600" s="18" t="s">
        <v>5537</v>
      </c>
      <c r="BH1600" s="18" t="s">
        <v>5537</v>
      </c>
      <c r="BI1600" s="18" t="s">
        <v>5537</v>
      </c>
      <c r="BJ1600" s="18" t="s">
        <v>5537</v>
      </c>
      <c r="BK1600" s="18" t="s">
        <v>5537</v>
      </c>
      <c r="BL1600" s="9" t="s">
        <v>5537</v>
      </c>
      <c r="BM1600" s="14" t="s">
        <v>5537</v>
      </c>
      <c r="BN1600" s="14" t="s">
        <v>5537</v>
      </c>
      <c r="BO1600" s="14" t="str">
        <f>_xlfn.XLOOKUP(B1600,'[4]cell downs 18042026 17h'!$B:$B,'[4]cell downs 18042026 17h'!$B:$B,"")</f>
        <v/>
      </c>
      <c r="BP1600" s="14" t="str">
        <f>_xlfn.XLOOKUP(B1600,'[5]Cells Huawei 19042026 15h'!$B:$B,'[5]Cells Huawei 19042026 15h'!$B:$B,"")</f>
        <v/>
      </c>
      <c r="BQ1600" s="9" t="str">
        <f>_xlfn.XLOOKUP(B1600,'[6]cells down 19042026 9H40'!$B:$B,'[6]cells down 19042026 9H40'!$B:$B,"")</f>
        <v/>
      </c>
      <c r="BR1600" s="9" t="s">
        <v>5537</v>
      </c>
      <c r="BS1600" s="9" t="s">
        <v>594</v>
      </c>
      <c r="BT1600" s="108"/>
    </row>
    <row r="1601" spans="1:72" s="9" customFormat="1" x14ac:dyDescent="0.35">
      <c r="A1601" s="1" t="s">
        <v>2742</v>
      </c>
      <c r="B1601" s="8" t="s">
        <v>2743</v>
      </c>
      <c r="C1601" s="3" t="str">
        <f>_xlfn.XLOOKUP(B1601,'[1]daily break down'!$D:$D,'[1]daily break down'!$E:$E,"")</f>
        <v>Yaounde</v>
      </c>
      <c r="D1601" s="1" t="s">
        <v>5519</v>
      </c>
      <c r="E1601" s="1" t="s">
        <v>12</v>
      </c>
      <c r="F1601" s="3" t="s">
        <v>37</v>
      </c>
      <c r="G1601" s="1" t="s">
        <v>38</v>
      </c>
      <c r="H1601" s="34" t="str">
        <f>_xlfn.XLOOKUP(B1601,[2]CALCULATION!$B:$B,[2]CALCULATION!$H:$H,"")</f>
        <v>ZTE</v>
      </c>
      <c r="I1601" s="28">
        <v>0</v>
      </c>
      <c r="J1601" s="28">
        <v>0</v>
      </c>
      <c r="K1601" s="28">
        <v>0</v>
      </c>
      <c r="L1601" s="28">
        <v>0</v>
      </c>
      <c r="M1601" s="28">
        <v>0</v>
      </c>
      <c r="N1601" s="28">
        <v>0</v>
      </c>
      <c r="O1601" s="28">
        <v>0</v>
      </c>
      <c r="P1601" s="28">
        <v>0</v>
      </c>
      <c r="Q1601" s="28">
        <v>0</v>
      </c>
      <c r="R1601" s="28">
        <v>0</v>
      </c>
      <c r="S1601" s="93">
        <v>0</v>
      </c>
      <c r="T1601" s="93">
        <f>_xlfn.XLOOKUP(B1601,'[3]Nur des jours'!$B:$B,'[3]Nur des jours'!$U:$U,"")</f>
        <v>0</v>
      </c>
      <c r="U1601" s="93">
        <v>0</v>
      </c>
      <c r="V1601" s="93">
        <v>0</v>
      </c>
      <c r="W1601" s="93">
        <v>0</v>
      </c>
      <c r="X1601" s="93">
        <v>0</v>
      </c>
      <c r="Y1601" s="93">
        <v>0</v>
      </c>
      <c r="Z1601" s="93">
        <v>0</v>
      </c>
      <c r="AA1601" s="93">
        <v>0</v>
      </c>
      <c r="AB1601" s="93">
        <v>0</v>
      </c>
      <c r="AC1601" s="93">
        <f>_xlfn.XLOOKUP(B1601,'[3]Nur des jours'!$B:$B,'[3]Nur des jours'!$N:$N,"")</f>
        <v>0</v>
      </c>
      <c r="AD1601" s="93">
        <v>0</v>
      </c>
      <c r="AE1601" s="93">
        <v>0</v>
      </c>
      <c r="AF1601" s="93">
        <v>0</v>
      </c>
      <c r="AG1601" s="93"/>
      <c r="AH1601" s="93">
        <v>0</v>
      </c>
      <c r="AI1601" s="93">
        <v>0</v>
      </c>
      <c r="AJ1601" s="93">
        <v>0</v>
      </c>
      <c r="AK1601" s="93">
        <v>0</v>
      </c>
      <c r="AL1601" s="93">
        <v>0</v>
      </c>
      <c r="AM1601" s="49" t="s">
        <v>5559</v>
      </c>
      <c r="AN1601" s="49"/>
      <c r="AO1601" s="48" t="str" cm="1">
        <f t="array" ref="AO1601">IFERROR(_xlfn.IFS(
AQ1601="MPR ISSUE","PDH",
AQ1601="BSS Hardware Issue","BSS",
AQ1601="Sites strategiques, MLL, Pylone, etc.","ENVTECH",
AQ1601="AKTIVCO DEFAUT GE &amp; POWER Cabinet","AKTIVCO",
AQ1601="AKTIVCO Coupure ENEO &amp; Baisse de tension","AKTIVCO GRID ONLY",
AQ1601="Coupure ENEO &amp; Baisse de tension","IHS GRID ONLY",
AQ1601="Defaut GE &amp; POWER Cabinet","IHS",
AQ1601="Sharing","Partners",
AQ1601="Sites strategiques &amp; DataCenter","SST &amp; DC",
AQ1601="Exclu","Exclu",
AQ1601="SAT","SAT",
AQ1601="SPARE-ISSUE","SPARE-ISSUE",
AQ1601="Fiber CAmtel","TRANS_FO_CAMTEL",
AQ1601="Fiber AOF","Fiber AOF",
AQ1601="Projet OCM (HUAWEI)","TRAVAUX-HUAWEI",
AQ1601="Projet OCM (NOKIA)","TRAVAUX-NOKIA",
AQ1601="ACCESS-ISSUE","ACCESS-ISSUE",
AQ1601="Projet OCM (ZTE, NOKIA, autres projets)","TRAVAUX OCM",
AQ1601="No root CAuse","No root cause",
AQ1601="ODU HS","PDH",
AQ1601="IP &amp; VLAN","PDH",
AQ1601="Warehouse HUAWEI","SPARE-ISSUE",
AQ1601="SPARE-HS","SPARE-ISSUE",
AQ1601="Power Telco","BSS",AQ1601="no impacts","no impacts"
),"")</f>
        <v>No root cause</v>
      </c>
      <c r="AP1601" s="48" t="str" cm="1">
        <f t="array" ref="AP1601">IFERROR(_xlfn.IFS(
AQ1601="MPR ISSUE","TX ISSUE",
AQ1601="BSS Hardware Issue","RAN ISSUE",
AQ1601="Sites strategiques, MLL, Pylone, etc.","ENVTECH",
AQ1601="AKTIVCO DEFAUT GE &amp; POWER Cabinet","POWER ISSUE",
AQ1601="AKTIVCO Coupure ENEO &amp; Baisse de tension","POWER ISSUE",
AQ1601="Coupure ENEO &amp; Baisse de tension","POWER ISSUE",
AQ1601="Defaut GE &amp; POWER Cabinet","POWER ISSUE",
AQ1601="Sharing","POWER ISSUE",
AQ1601="Sites strategiques &amp; DataCenter","POWER ISSUE",
AQ1601="Exclu","Exclu",
AQ1601="SAT","TX ISSUE",
AQ1601="SPARE-ISSUE","SPARE-ISSUE",
AQ1601="Fiber CAmtel","TX ISSUE",
AQ1601="Fiber AOF","TX ISSUE",
AQ1601="Projet OCM (HUAWEI)","TRAVAUX-HUAWEI",
AQ1601="Projet OCM (NOKIA)","TRAVAUX -NOKIA",
AQ1601="ACCESS-ISSUE","ACCESS-ISSUE",
AQ1601="Projet OCM (ZTE, NOKIA, autres projets)","TRAVAUX OCM",
AQ1601="No root CAuse","No root cause",
AQ1601="ODU HS","TX ISSUE",
AQ1601="IP &amp; VLAN","TX ISSUE",
AQ1601="Warehouse HUAWEI","SPARE-ISSUE",
AQ1601="SPARE-HS","SPARE-ISSUE",
AQ1601="Power Telco","RAN ISSUE",AQ1601="no impacts","no impacts"
),"")</f>
        <v>No root cause</v>
      </c>
      <c r="AQ1601" s="67" t="s">
        <v>5344</v>
      </c>
      <c r="AR1601" s="48" t="str" cm="1">
        <f t="array" ref="AR1601">IFERROR(_xlfn.IFS(
AQ1601="MPR ISSUE","ACTIVE",
AQ1601="BSS Hardware Issue","ACTIVE",
AQ1601="Sites strategiques, MLL, Pylone, etc.","PASSIVE",
AQ1601="AKTIVCO DEFAUT GE &amp; POWER Cabinet","PASSIVE",
AQ1601="AKTIVCO Coupure ENEO &amp; Baisse de tension","PASSIVE",
AQ1601="Coupure ENEO &amp; Baisse de tension","PASSIVE",
AQ1601="Defaut GE &amp; POWER Cabinet","PASSIVE",
AQ1601="Sharing","PASSIVE",
AQ1601="Sites strategiques &amp; DataCenter","PASSIVE",
AQ1601="Exclu","Exclu",
AQ1601="SAT","ACTIVE",
AQ1601="SPARE-ISSUE","SPARE-ISSUE",
AQ1601="Fiber CAmtel","ACTIVE",
AQ1601="Fiber AOF","ACTIVE",
AQ1601="Projet OCM (HUAWEI)","PLANNED WORKS",
AQ1601="Projet OCM (NOKIA)","PLANNED WORKS",
AQ1601="ACCESS-ISSUE","ACCESS-ISSUE",
AQ1601="Projet OCM (ZTE, NOKIA, autres projets)","PLANNED WORKS",
AQ1601="No root CAuse","No root cause",
AQ1601="ODU HS","ACTIVE",
AQ1601="IP &amp; VLAN","ACTIVE",
AQ1601="Warehouse HUAWEI","SPARE-ISSUE",
AQ1601="SPARE-HS","SPARE-ISSUE",
AQ1601="Power Telco","ACTIVE", AQ1601="no impacts","no impacts"
),"")</f>
        <v>No root cause</v>
      </c>
      <c r="AS1601" s="92" t="s">
        <v>5537</v>
      </c>
      <c r="AT1601" s="98" t="s">
        <v>2743</v>
      </c>
      <c r="AV1601" s="17" t="s">
        <v>5537</v>
      </c>
      <c r="AW1601" s="7" t="s">
        <v>5537</v>
      </c>
      <c r="AX1601" s="6" t="s">
        <v>5537</v>
      </c>
      <c r="AY1601" s="7"/>
      <c r="AZ1601" s="3" t="s">
        <v>5537</v>
      </c>
      <c r="BA1601" s="18" t="s">
        <v>5537</v>
      </c>
      <c r="BB1601" s="18" t="s">
        <v>5537</v>
      </c>
      <c r="BC1601" s="18" t="s">
        <v>5537</v>
      </c>
      <c r="BD1601" s="18" t="s">
        <v>5537</v>
      </c>
      <c r="BE1601" s="18" t="s">
        <v>5537</v>
      </c>
      <c r="BF1601" s="18" t="s">
        <v>5537</v>
      </c>
      <c r="BG1601" s="18" t="s">
        <v>5537</v>
      </c>
      <c r="BH1601" s="18" t="s">
        <v>5537</v>
      </c>
      <c r="BI1601" s="18" t="s">
        <v>5537</v>
      </c>
      <c r="BJ1601" s="18" t="s">
        <v>5537</v>
      </c>
      <c r="BK1601" s="18" t="s">
        <v>5537</v>
      </c>
      <c r="BL1601" s="9" t="s">
        <v>5537</v>
      </c>
      <c r="BM1601" s="14" t="s">
        <v>5537</v>
      </c>
      <c r="BN1601" s="14" t="s">
        <v>5537</v>
      </c>
      <c r="BO1601" s="14" t="str">
        <f>_xlfn.XLOOKUP(B1601,'[4]cell downs 18042026 17h'!$B:$B,'[4]cell downs 18042026 17h'!$B:$B,"")</f>
        <v/>
      </c>
      <c r="BP1601" s="14" t="str">
        <f>_xlfn.XLOOKUP(B1601,'[5]Cells Huawei 19042026 15h'!$B:$B,'[5]Cells Huawei 19042026 15h'!$B:$B,"")</f>
        <v/>
      </c>
      <c r="BQ1601" s="9" t="str">
        <f>_xlfn.XLOOKUP(B1601,'[6]cells down 19042026 9H40'!$B:$B,'[6]cells down 19042026 9H40'!$B:$B,"")</f>
        <v/>
      </c>
      <c r="BR1601" s="9" t="s">
        <v>5537</v>
      </c>
      <c r="BS1601" s="9" t="s">
        <v>12</v>
      </c>
      <c r="BT1601" s="108"/>
    </row>
    <row r="1602" spans="1:72" s="9" customFormat="1" x14ac:dyDescent="0.35">
      <c r="A1602" s="1" t="s">
        <v>2281</v>
      </c>
      <c r="B1602" s="8" t="s">
        <v>2282</v>
      </c>
      <c r="C1602" s="3" t="str">
        <f>_xlfn.XLOOKUP(B1602,'[1]daily break down'!$D:$D,'[1]daily break down'!$E:$E,"")</f>
        <v>Yaounde</v>
      </c>
      <c r="D1602" s="1" t="s">
        <v>11</v>
      </c>
      <c r="E1602" s="1" t="s">
        <v>12</v>
      </c>
      <c r="F1602" s="3" t="s">
        <v>37</v>
      </c>
      <c r="G1602" s="1" t="s">
        <v>38</v>
      </c>
      <c r="H1602" s="34" t="str">
        <f>_xlfn.XLOOKUP(B1602,[2]CALCULATION!$B:$B,[2]CALCULATION!$H:$H,"")</f>
        <v>ZTE</v>
      </c>
      <c r="I1602" s="28">
        <v>0</v>
      </c>
      <c r="J1602" s="28">
        <v>0</v>
      </c>
      <c r="K1602" s="28">
        <v>0</v>
      </c>
      <c r="L1602" s="28">
        <v>0</v>
      </c>
      <c r="M1602" s="28">
        <v>0</v>
      </c>
      <c r="N1602" s="28">
        <v>0</v>
      </c>
      <c r="O1602" s="28">
        <v>0</v>
      </c>
      <c r="P1602" s="28">
        <v>0</v>
      </c>
      <c r="Q1602" s="28">
        <v>0</v>
      </c>
      <c r="R1602" s="28">
        <v>0</v>
      </c>
      <c r="S1602" s="93">
        <v>0</v>
      </c>
      <c r="T1602" s="93">
        <f>_xlfn.XLOOKUP(B1602,'[3]Nur des jours'!$B:$B,'[3]Nur des jours'!$U:$U,"")</f>
        <v>0</v>
      </c>
      <c r="U1602" s="93">
        <v>0</v>
      </c>
      <c r="V1602" s="93">
        <v>0</v>
      </c>
      <c r="W1602" s="93">
        <v>0</v>
      </c>
      <c r="X1602" s="93">
        <v>0</v>
      </c>
      <c r="Y1602" s="93">
        <v>0</v>
      </c>
      <c r="Z1602" s="93">
        <v>0</v>
      </c>
      <c r="AA1602" s="93">
        <v>0</v>
      </c>
      <c r="AB1602" s="93">
        <v>0</v>
      </c>
      <c r="AC1602" s="93">
        <f>_xlfn.XLOOKUP(B1602,'[3]Nur des jours'!$B:$B,'[3]Nur des jours'!$N:$N,"")</f>
        <v>0</v>
      </c>
      <c r="AD1602" s="93">
        <v>0</v>
      </c>
      <c r="AE1602" s="93">
        <v>0</v>
      </c>
      <c r="AF1602" s="93">
        <v>0</v>
      </c>
      <c r="AG1602" s="93"/>
      <c r="AH1602" s="93">
        <v>0</v>
      </c>
      <c r="AI1602" s="93">
        <v>0</v>
      </c>
      <c r="AJ1602" s="93">
        <v>0</v>
      </c>
      <c r="AK1602" s="93">
        <v>0</v>
      </c>
      <c r="AL1602" s="93">
        <v>0</v>
      </c>
      <c r="AM1602" s="49" t="s">
        <v>5559</v>
      </c>
      <c r="AN1602" s="49"/>
      <c r="AO1602" s="48" t="str" cm="1">
        <f t="array" ref="AO1602">IFERROR(_xlfn.IFS(
AQ1602="MPR ISSUE","PDH",
AQ1602="BSS Hardware Issue","BSS",
AQ1602="Sites strategiques, MLL, Pylone, etc.","ENVTECH",
AQ1602="AKTIVCO DEFAUT GE &amp; POWER Cabinet","AKTIVCO",
AQ1602="AKTIVCO Coupure ENEO &amp; Baisse de tension","AKTIVCO GRID ONLY",
AQ1602="Coupure ENEO &amp; Baisse de tension","IHS GRID ONLY",
AQ1602="Defaut GE &amp; POWER Cabinet","IHS",
AQ1602="Sharing","Partners",
AQ1602="Sites strategiques &amp; DataCenter","SST &amp; DC",
AQ1602="Exclu","Exclu",
AQ1602="SAT","SAT",
AQ1602="SPARE-ISSUE","SPARE-ISSUE",
AQ1602="Fiber CAmtel","TRANS_FO_CAMTEL",
AQ1602="Fiber AOF","Fiber AOF",
AQ1602="Projet OCM (HUAWEI)","TRAVAUX-HUAWEI",
AQ1602="Projet OCM (NOKIA)","TRAVAUX-NOKIA",
AQ1602="ACCESS-ISSUE","ACCESS-ISSUE",
AQ1602="Projet OCM (ZTE, NOKIA, autres projets)","TRAVAUX OCM",
AQ1602="No root CAuse","No root cause",
AQ1602="ODU HS","PDH",
AQ1602="IP &amp; VLAN","PDH",
AQ1602="Warehouse HUAWEI","SPARE-ISSUE",
AQ1602="SPARE-HS","SPARE-ISSUE",
AQ1602="Power Telco","BSS",AQ1602="no impacts","no impacts"
),"")</f>
        <v>No root cause</v>
      </c>
      <c r="AP1602" s="48" t="str" cm="1">
        <f t="array" ref="AP1602">IFERROR(_xlfn.IFS(
AQ1602="MPR ISSUE","TX ISSUE",
AQ1602="BSS Hardware Issue","RAN ISSUE",
AQ1602="Sites strategiques, MLL, Pylone, etc.","ENVTECH",
AQ1602="AKTIVCO DEFAUT GE &amp; POWER Cabinet","POWER ISSUE",
AQ1602="AKTIVCO Coupure ENEO &amp; Baisse de tension","POWER ISSUE",
AQ1602="Coupure ENEO &amp; Baisse de tension","POWER ISSUE",
AQ1602="Defaut GE &amp; POWER Cabinet","POWER ISSUE",
AQ1602="Sharing","POWER ISSUE",
AQ1602="Sites strategiques &amp; DataCenter","POWER ISSUE",
AQ1602="Exclu","Exclu",
AQ1602="SAT","TX ISSUE",
AQ1602="SPARE-ISSUE","SPARE-ISSUE",
AQ1602="Fiber CAmtel","TX ISSUE",
AQ1602="Fiber AOF","TX ISSUE",
AQ1602="Projet OCM (HUAWEI)","TRAVAUX-HUAWEI",
AQ1602="Projet OCM (NOKIA)","TRAVAUX -NOKIA",
AQ1602="ACCESS-ISSUE","ACCESS-ISSUE",
AQ1602="Projet OCM (ZTE, NOKIA, autres projets)","TRAVAUX OCM",
AQ1602="No root CAuse","No root cause",
AQ1602="ODU HS","TX ISSUE",
AQ1602="IP &amp; VLAN","TX ISSUE",
AQ1602="Warehouse HUAWEI","SPARE-ISSUE",
AQ1602="SPARE-HS","SPARE-ISSUE",
AQ1602="Power Telco","RAN ISSUE",AQ1602="no impacts","no impacts"
),"")</f>
        <v>No root cause</v>
      </c>
      <c r="AQ1602" s="127" t="s">
        <v>5344</v>
      </c>
      <c r="AR1602" s="48" t="str" cm="1">
        <f t="array" ref="AR1602">IFERROR(_xlfn.IFS(
AQ1602="MPR ISSUE","ACTIVE",
AQ1602="BSS Hardware Issue","ACTIVE",
AQ1602="Sites strategiques, MLL, Pylone, etc.","PASSIVE",
AQ1602="AKTIVCO DEFAUT GE &amp; POWER Cabinet","PASSIVE",
AQ1602="AKTIVCO Coupure ENEO &amp; Baisse de tension","PASSIVE",
AQ1602="Coupure ENEO &amp; Baisse de tension","PASSIVE",
AQ1602="Defaut GE &amp; POWER Cabinet","PASSIVE",
AQ1602="Sharing","PASSIVE",
AQ1602="Sites strategiques &amp; DataCenter","PASSIVE",
AQ1602="Exclu","Exclu",
AQ1602="SAT","ACTIVE",
AQ1602="SPARE-ISSUE","SPARE-ISSUE",
AQ1602="Fiber CAmtel","ACTIVE",
AQ1602="Fiber AOF","ACTIVE",
AQ1602="Projet OCM (HUAWEI)","PLANNED WORKS",
AQ1602="Projet OCM (NOKIA)","PLANNED WORKS",
AQ1602="ACCESS-ISSUE","ACCESS-ISSUE",
AQ1602="Projet OCM (ZTE, NOKIA, autres projets)","PLANNED WORKS",
AQ1602="No root CAuse","No root cause",
AQ1602="ODU HS","ACTIVE",
AQ1602="IP &amp; VLAN","ACTIVE",
AQ1602="Warehouse HUAWEI","SPARE-ISSUE",
AQ1602="SPARE-HS","SPARE-ISSUE",
AQ1602="Power Telco","ACTIVE", AQ1602="no impacts","no impacts"
),"")</f>
        <v>No root cause</v>
      </c>
      <c r="AS1602" s="92" t="s">
        <v>5537</v>
      </c>
      <c r="AT1602" s="98" t="s">
        <v>2282</v>
      </c>
      <c r="AV1602" s="17" t="s">
        <v>5537</v>
      </c>
      <c r="AW1602" s="7" t="s">
        <v>5537</v>
      </c>
      <c r="AX1602" s="6" t="s">
        <v>5537</v>
      </c>
      <c r="AY1602" s="7"/>
      <c r="AZ1602" s="3" t="s">
        <v>5537</v>
      </c>
      <c r="BA1602" s="18" t="s">
        <v>5537</v>
      </c>
      <c r="BB1602" s="18" t="s">
        <v>5537</v>
      </c>
      <c r="BC1602" s="18" t="s">
        <v>5537</v>
      </c>
      <c r="BD1602" s="18" t="s">
        <v>5537</v>
      </c>
      <c r="BE1602" s="18" t="s">
        <v>5537</v>
      </c>
      <c r="BF1602" s="18" t="s">
        <v>5537</v>
      </c>
      <c r="BG1602" s="18" t="s">
        <v>5537</v>
      </c>
      <c r="BH1602" s="18" t="s">
        <v>5537</v>
      </c>
      <c r="BI1602" s="18" t="s">
        <v>5537</v>
      </c>
      <c r="BJ1602" s="18" t="s">
        <v>5537</v>
      </c>
      <c r="BK1602" s="18" t="s">
        <v>5537</v>
      </c>
      <c r="BL1602" s="9" t="s">
        <v>5537</v>
      </c>
      <c r="BM1602" s="14" t="s">
        <v>5537</v>
      </c>
      <c r="BN1602" s="14" t="s">
        <v>5537</v>
      </c>
      <c r="BO1602" s="14" t="str">
        <f>_xlfn.XLOOKUP(B1602,'[4]cell downs 18042026 17h'!$B:$B,'[4]cell downs 18042026 17h'!$B:$B,"")</f>
        <v/>
      </c>
      <c r="BP1602" s="14" t="str">
        <f>_xlfn.XLOOKUP(B1602,'[5]Cells Huawei 19042026 15h'!$B:$B,'[5]Cells Huawei 19042026 15h'!$B:$B,"")</f>
        <v/>
      </c>
      <c r="BQ1602" s="9" t="str">
        <f>_xlfn.XLOOKUP(B1602,'[6]cells down 19042026 9H40'!$B:$B,'[6]cells down 19042026 9H40'!$B:$B,"")</f>
        <v/>
      </c>
      <c r="BR1602" s="9" t="s">
        <v>2282</v>
      </c>
      <c r="BS1602" s="9" t="s">
        <v>5537</v>
      </c>
      <c r="BT1602" s="108"/>
    </row>
    <row r="1603" spans="1:72" s="9" customFormat="1" x14ac:dyDescent="0.35">
      <c r="A1603" s="1" t="s">
        <v>3157</v>
      </c>
      <c r="B1603" s="8" t="s">
        <v>3158</v>
      </c>
      <c r="C1603" s="3" t="str">
        <f>_xlfn.XLOOKUP(B1603,'[1]daily break down'!$D:$D,'[1]daily break down'!$E:$E,"")</f>
        <v>Yaounde</v>
      </c>
      <c r="D1603" s="1" t="s">
        <v>21</v>
      </c>
      <c r="E1603" s="1" t="s">
        <v>125</v>
      </c>
      <c r="F1603" s="3" t="s">
        <v>37</v>
      </c>
      <c r="G1603" s="1" t="s">
        <v>38</v>
      </c>
      <c r="H1603" s="34" t="str">
        <f>_xlfn.XLOOKUP(B1603,[2]CALCULATION!$B:$B,[2]CALCULATION!$H:$H,"")</f>
        <v>ZTE</v>
      </c>
      <c r="I1603" s="28">
        <v>0</v>
      </c>
      <c r="J1603" s="28">
        <v>0</v>
      </c>
      <c r="K1603" s="28">
        <v>0</v>
      </c>
      <c r="L1603" s="28">
        <v>0</v>
      </c>
      <c r="M1603" s="28">
        <v>0.38074325191976849</v>
      </c>
      <c r="N1603" s="28">
        <v>0</v>
      </c>
      <c r="O1603" s="28">
        <v>0</v>
      </c>
      <c r="P1603" s="28">
        <v>0</v>
      </c>
      <c r="Q1603" s="28">
        <v>0</v>
      </c>
      <c r="R1603" s="28">
        <v>0</v>
      </c>
      <c r="S1603" s="93">
        <v>0</v>
      </c>
      <c r="T1603" s="93">
        <f>_xlfn.XLOOKUP(B1603,'[3]Nur des jours'!$B:$B,'[3]Nur des jours'!$U:$U,"")</f>
        <v>0</v>
      </c>
      <c r="U1603" s="93">
        <v>9.4887075418125573</v>
      </c>
      <c r="V1603" s="93">
        <v>0</v>
      </c>
      <c r="W1603" s="93">
        <v>0</v>
      </c>
      <c r="X1603" s="93">
        <v>0</v>
      </c>
      <c r="Y1603" s="93">
        <v>0</v>
      </c>
      <c r="Z1603" s="93">
        <v>0</v>
      </c>
      <c r="AA1603" s="93">
        <v>0</v>
      </c>
      <c r="AB1603" s="93">
        <v>0</v>
      </c>
      <c r="AC1603" s="93">
        <f>_xlfn.XLOOKUP(B1603,'[3]Nur des jours'!$B:$B,'[3]Nur des jours'!$N:$N,"")</f>
        <v>0</v>
      </c>
      <c r="AD1603" s="93">
        <v>0</v>
      </c>
      <c r="AE1603" s="93">
        <v>0</v>
      </c>
      <c r="AF1603" s="93">
        <v>0</v>
      </c>
      <c r="AG1603" s="93"/>
      <c r="AH1603" s="93">
        <v>0</v>
      </c>
      <c r="AI1603" s="93">
        <v>0</v>
      </c>
      <c r="AJ1603" s="93">
        <v>0</v>
      </c>
      <c r="AK1603" s="93">
        <v>0</v>
      </c>
      <c r="AL1603" s="93">
        <v>0</v>
      </c>
      <c r="AM1603" s="49" t="s">
        <v>5559</v>
      </c>
      <c r="AN1603" s="49"/>
      <c r="AO1603" s="48" t="str" cm="1">
        <f t="array" ref="AO1603">IFERROR(_xlfn.IFS(
AQ1603="MPR ISSUE","PDH",
AQ1603="BSS Hardware Issue","BSS",
AQ1603="Sites strategiques, MLL, Pylone, etc.","ENVTECH",
AQ1603="AKTIVCO DEFAUT GE &amp; POWER Cabinet","AKTIVCO",
AQ1603="AKTIVCO Coupure ENEO &amp; Baisse de tension","AKTIVCO GRID ONLY",
AQ1603="Coupure ENEO &amp; Baisse de tension","IHS GRID ONLY",
AQ1603="Defaut GE &amp; POWER Cabinet","IHS",
AQ1603="Sharing","Partners",
AQ1603="Sites strategiques &amp; DataCenter","SST &amp; DC",
AQ1603="Exclu","Exclu",
AQ1603="SAT","SAT",
AQ1603="SPARE-ISSUE","SPARE-ISSUE",
AQ1603="Fiber CAmtel","TRANS_FO_CAMTEL",
AQ1603="Fiber AOF","Fiber AOF",
AQ1603="Projet OCM (HUAWEI)","TRAVAUX-HUAWEI",
AQ1603="Projet OCM (NOKIA)","TRAVAUX-NOKIA",
AQ1603="ACCESS-ISSUE","ACCESS-ISSUE",
AQ1603="Projet OCM (ZTE, NOKIA, autres projets)","TRAVAUX OCM",
AQ1603="No root CAuse","No root cause",
AQ1603="ODU HS","PDH",
AQ1603="IP &amp; VLAN","PDH",
AQ1603="Warehouse HUAWEI","SPARE-ISSUE",
AQ1603="SPARE-HS","SPARE-ISSUE",
AQ1603="Power Telco","BSS",AQ1603="no impacts","no impacts"
),"")</f>
        <v>No root cause</v>
      </c>
      <c r="AP1603" s="48" t="str" cm="1">
        <f t="array" ref="AP1603">IFERROR(_xlfn.IFS(
AQ1603="MPR ISSUE","TX ISSUE",
AQ1603="BSS Hardware Issue","RAN ISSUE",
AQ1603="Sites strategiques, MLL, Pylone, etc.","ENVTECH",
AQ1603="AKTIVCO DEFAUT GE &amp; POWER Cabinet","POWER ISSUE",
AQ1603="AKTIVCO Coupure ENEO &amp; Baisse de tension","POWER ISSUE",
AQ1603="Coupure ENEO &amp; Baisse de tension","POWER ISSUE",
AQ1603="Defaut GE &amp; POWER Cabinet","POWER ISSUE",
AQ1603="Sharing","POWER ISSUE",
AQ1603="Sites strategiques &amp; DataCenter","POWER ISSUE",
AQ1603="Exclu","Exclu",
AQ1603="SAT","TX ISSUE",
AQ1603="SPARE-ISSUE","SPARE-ISSUE",
AQ1603="Fiber CAmtel","TX ISSUE",
AQ1603="Fiber AOF","TX ISSUE",
AQ1603="Projet OCM (HUAWEI)","TRAVAUX-HUAWEI",
AQ1603="Projet OCM (NOKIA)","TRAVAUX -NOKIA",
AQ1603="ACCESS-ISSUE","ACCESS-ISSUE",
AQ1603="Projet OCM (ZTE, NOKIA, autres projets)","TRAVAUX OCM",
AQ1603="No root CAuse","No root cause",
AQ1603="ODU HS","TX ISSUE",
AQ1603="IP &amp; VLAN","TX ISSUE",
AQ1603="Warehouse HUAWEI","SPARE-ISSUE",
AQ1603="SPARE-HS","SPARE-ISSUE",
AQ1603="Power Telco","RAN ISSUE",AQ1603="no impacts","no impacts"
),"")</f>
        <v>No root cause</v>
      </c>
      <c r="AQ1603" s="67" t="s">
        <v>5344</v>
      </c>
      <c r="AR1603" s="48" t="str" cm="1">
        <f t="array" ref="AR1603">IFERROR(_xlfn.IFS(
AQ1603="MPR ISSUE","ACTIVE",
AQ1603="BSS Hardware Issue","ACTIVE",
AQ1603="Sites strategiques, MLL, Pylone, etc.","PASSIVE",
AQ1603="AKTIVCO DEFAUT GE &amp; POWER Cabinet","PASSIVE",
AQ1603="AKTIVCO Coupure ENEO &amp; Baisse de tension","PASSIVE",
AQ1603="Coupure ENEO &amp; Baisse de tension","PASSIVE",
AQ1603="Defaut GE &amp; POWER Cabinet","PASSIVE",
AQ1603="Sharing","PASSIVE",
AQ1603="Sites strategiques &amp; DataCenter","PASSIVE",
AQ1603="Exclu","Exclu",
AQ1603="SAT","ACTIVE",
AQ1603="SPARE-ISSUE","SPARE-ISSUE",
AQ1603="Fiber CAmtel","ACTIVE",
AQ1603="Fiber AOF","ACTIVE",
AQ1603="Projet OCM (HUAWEI)","PLANNED WORKS",
AQ1603="Projet OCM (NOKIA)","PLANNED WORKS",
AQ1603="ACCESS-ISSUE","ACCESS-ISSUE",
AQ1603="Projet OCM (ZTE, NOKIA, autres projets)","PLANNED WORKS",
AQ1603="No root CAuse","No root cause",
AQ1603="ODU HS","ACTIVE",
AQ1603="IP &amp; VLAN","ACTIVE",
AQ1603="Warehouse HUAWEI","SPARE-ISSUE",
AQ1603="SPARE-HS","SPARE-ISSUE",
AQ1603="Power Telco","ACTIVE", AQ1603="no impacts","no impacts"
),"")</f>
        <v>No root cause</v>
      </c>
      <c r="AS1603" s="92" t="s">
        <v>5537</v>
      </c>
      <c r="AT1603" s="98" t="s">
        <v>3158</v>
      </c>
      <c r="AV1603" s="17" t="s">
        <v>5537</v>
      </c>
      <c r="AW1603" s="7" t="s">
        <v>5537</v>
      </c>
      <c r="AX1603" s="6" t="s">
        <v>5537</v>
      </c>
      <c r="AY1603" s="7"/>
      <c r="AZ1603" s="3" t="s">
        <v>5537</v>
      </c>
      <c r="BA1603" s="18" t="s">
        <v>5537</v>
      </c>
      <c r="BB1603" s="18" t="s">
        <v>5537</v>
      </c>
      <c r="BC1603" s="18" t="s">
        <v>5537</v>
      </c>
      <c r="BD1603" s="18" t="s">
        <v>5537</v>
      </c>
      <c r="BE1603" s="18" t="s">
        <v>5537</v>
      </c>
      <c r="BF1603" s="18" t="s">
        <v>5537</v>
      </c>
      <c r="BG1603" s="18" t="s">
        <v>5537</v>
      </c>
      <c r="BH1603" s="18" t="s">
        <v>5537</v>
      </c>
      <c r="BI1603" s="18" t="s">
        <v>5537</v>
      </c>
      <c r="BJ1603" s="18" t="s">
        <v>5537</v>
      </c>
      <c r="BK1603" s="18" t="s">
        <v>5537</v>
      </c>
      <c r="BL1603" s="9" t="s">
        <v>5537</v>
      </c>
      <c r="BM1603" s="14" t="s">
        <v>5537</v>
      </c>
      <c r="BN1603" s="14" t="s">
        <v>5537</v>
      </c>
      <c r="BO1603" s="14" t="str">
        <f>_xlfn.XLOOKUP(B1603,'[4]cell downs 18042026 17h'!$B:$B,'[4]cell downs 18042026 17h'!$B:$B,"")</f>
        <v/>
      </c>
      <c r="BP1603" s="14" t="str">
        <f>_xlfn.XLOOKUP(B1603,'[5]Cells Huawei 19042026 15h'!$B:$B,'[5]Cells Huawei 19042026 15h'!$B:$B,"")</f>
        <v/>
      </c>
      <c r="BQ1603" s="9" t="str">
        <f>_xlfn.XLOOKUP(B1603,'[6]cells down 19042026 9H40'!$B:$B,'[6]cells down 19042026 9H40'!$B:$B,"")</f>
        <v/>
      </c>
      <c r="BR1603" s="9" t="s">
        <v>5537</v>
      </c>
      <c r="BS1603" s="9" t="s">
        <v>12</v>
      </c>
      <c r="BT1603" s="108"/>
    </row>
    <row r="1604" spans="1:72" s="9" customFormat="1" x14ac:dyDescent="0.35">
      <c r="A1604" s="1" t="s">
        <v>2929</v>
      </c>
      <c r="B1604" s="8" t="s">
        <v>2930</v>
      </c>
      <c r="C1604" s="3" t="str">
        <f>_xlfn.XLOOKUP(B1604,'[1]daily break down'!$D:$D,'[1]daily break down'!$E:$E,"")</f>
        <v>Yaounde</v>
      </c>
      <c r="D1604" s="1" t="s">
        <v>21</v>
      </c>
      <c r="E1604" s="1" t="s">
        <v>30</v>
      </c>
      <c r="F1604" s="3" t="s">
        <v>37</v>
      </c>
      <c r="G1604" s="1" t="s">
        <v>38</v>
      </c>
      <c r="H1604" s="34" t="str">
        <f>_xlfn.XLOOKUP(B1604,[2]CALCULATION!$B:$B,[2]CALCULATION!$H:$H,"")</f>
        <v>ZTE</v>
      </c>
      <c r="I1604" s="28">
        <v>0</v>
      </c>
      <c r="J1604" s="28">
        <v>0</v>
      </c>
      <c r="K1604" s="28">
        <v>0</v>
      </c>
      <c r="L1604" s="28">
        <v>0</v>
      </c>
      <c r="M1604" s="28">
        <v>16.809151107344341</v>
      </c>
      <c r="N1604" s="28">
        <v>0</v>
      </c>
      <c r="O1604" s="28">
        <v>0</v>
      </c>
      <c r="P1604" s="28">
        <v>0</v>
      </c>
      <c r="Q1604" s="28">
        <v>0</v>
      </c>
      <c r="R1604" s="28">
        <v>0</v>
      </c>
      <c r="S1604" s="93">
        <v>0</v>
      </c>
      <c r="T1604" s="93">
        <f>_xlfn.XLOOKUP(B1604,'[3]Nur des jours'!$B:$B,'[3]Nur des jours'!$U:$U,"")</f>
        <v>0</v>
      </c>
      <c r="U1604" s="93">
        <v>0</v>
      </c>
      <c r="V1604" s="93">
        <v>0</v>
      </c>
      <c r="W1604" s="93">
        <v>0</v>
      </c>
      <c r="X1604" s="93">
        <v>0</v>
      </c>
      <c r="Y1604" s="93">
        <v>0</v>
      </c>
      <c r="Z1604" s="93">
        <v>0</v>
      </c>
      <c r="AA1604" s="93">
        <v>0</v>
      </c>
      <c r="AB1604" s="93">
        <v>0</v>
      </c>
      <c r="AC1604" s="93">
        <f>_xlfn.XLOOKUP(B1604,'[3]Nur des jours'!$B:$B,'[3]Nur des jours'!$N:$N,"")</f>
        <v>0</v>
      </c>
      <c r="AD1604" s="93">
        <v>0</v>
      </c>
      <c r="AE1604" s="93">
        <v>0</v>
      </c>
      <c r="AF1604" s="93">
        <v>0</v>
      </c>
      <c r="AG1604" s="93"/>
      <c r="AH1604" s="93">
        <v>0</v>
      </c>
      <c r="AI1604" s="93">
        <v>0</v>
      </c>
      <c r="AJ1604" s="93">
        <v>0</v>
      </c>
      <c r="AK1604" s="93">
        <v>0</v>
      </c>
      <c r="AL1604" s="93">
        <v>0</v>
      </c>
      <c r="AM1604" s="49" t="s">
        <v>5559</v>
      </c>
      <c r="AN1604" s="49"/>
      <c r="AO1604" s="48" t="str" cm="1">
        <f t="array" ref="AO1604">IFERROR(_xlfn.IFS(
AQ1604="MPR ISSUE","PDH",
AQ1604="BSS Hardware Issue","BSS",
AQ1604="Sites strategiques, MLL, Pylone, etc.","ENVTECH",
AQ1604="AKTIVCO DEFAUT GE &amp; POWER Cabinet","AKTIVCO",
AQ1604="AKTIVCO Coupure ENEO &amp; Baisse de tension","AKTIVCO GRID ONLY",
AQ1604="Coupure ENEO &amp; Baisse de tension","IHS GRID ONLY",
AQ1604="Defaut GE &amp; POWER Cabinet","IHS",
AQ1604="Sharing","Partners",
AQ1604="Sites strategiques &amp; DataCenter","SST &amp; DC",
AQ1604="Exclu","Exclu",
AQ1604="SAT","SAT",
AQ1604="SPARE-ISSUE","SPARE-ISSUE",
AQ1604="Fiber CAmtel","TRANS_FO_CAMTEL",
AQ1604="Fiber AOF","Fiber AOF",
AQ1604="Projet OCM (HUAWEI)","TRAVAUX-HUAWEI",
AQ1604="Projet OCM (NOKIA)","TRAVAUX-NOKIA",
AQ1604="ACCESS-ISSUE","ACCESS-ISSUE",
AQ1604="Projet OCM (ZTE, NOKIA, autres projets)","TRAVAUX OCM",
AQ1604="No root CAuse","No root cause",
AQ1604="ODU HS","PDH",
AQ1604="IP &amp; VLAN","PDH",
AQ1604="Warehouse HUAWEI","SPARE-ISSUE",
AQ1604="SPARE-HS","SPARE-ISSUE",
AQ1604="Power Telco","BSS",AQ1604="no impacts","no impacts"
),"")</f>
        <v>No root cause</v>
      </c>
      <c r="AP1604" s="48" t="str" cm="1">
        <f t="array" ref="AP1604">IFERROR(_xlfn.IFS(
AQ1604="MPR ISSUE","TX ISSUE",
AQ1604="BSS Hardware Issue","RAN ISSUE",
AQ1604="Sites strategiques, MLL, Pylone, etc.","ENVTECH",
AQ1604="AKTIVCO DEFAUT GE &amp; POWER Cabinet","POWER ISSUE",
AQ1604="AKTIVCO Coupure ENEO &amp; Baisse de tension","POWER ISSUE",
AQ1604="Coupure ENEO &amp; Baisse de tension","POWER ISSUE",
AQ1604="Defaut GE &amp; POWER Cabinet","POWER ISSUE",
AQ1604="Sharing","POWER ISSUE",
AQ1604="Sites strategiques &amp; DataCenter","POWER ISSUE",
AQ1604="Exclu","Exclu",
AQ1604="SAT","TX ISSUE",
AQ1604="SPARE-ISSUE","SPARE-ISSUE",
AQ1604="Fiber CAmtel","TX ISSUE",
AQ1604="Fiber AOF","TX ISSUE",
AQ1604="Projet OCM (HUAWEI)","TRAVAUX-HUAWEI",
AQ1604="Projet OCM (NOKIA)","TRAVAUX -NOKIA",
AQ1604="ACCESS-ISSUE","ACCESS-ISSUE",
AQ1604="Projet OCM (ZTE, NOKIA, autres projets)","TRAVAUX OCM",
AQ1604="No root CAuse","No root cause",
AQ1604="ODU HS","TX ISSUE",
AQ1604="IP &amp; VLAN","TX ISSUE",
AQ1604="Warehouse HUAWEI","SPARE-ISSUE",
AQ1604="SPARE-HS","SPARE-ISSUE",
AQ1604="Power Telco","RAN ISSUE",AQ1604="no impacts","no impacts"
),"")</f>
        <v>No root cause</v>
      </c>
      <c r="AQ1604" s="67" t="s">
        <v>5344</v>
      </c>
      <c r="AR1604" s="48" t="str" cm="1">
        <f t="array" ref="AR1604">IFERROR(_xlfn.IFS(
AQ1604="MPR ISSUE","ACTIVE",
AQ1604="BSS Hardware Issue","ACTIVE",
AQ1604="Sites strategiques, MLL, Pylone, etc.","PASSIVE",
AQ1604="AKTIVCO DEFAUT GE &amp; POWER Cabinet","PASSIVE",
AQ1604="AKTIVCO Coupure ENEO &amp; Baisse de tension","PASSIVE",
AQ1604="Coupure ENEO &amp; Baisse de tension","PASSIVE",
AQ1604="Defaut GE &amp; POWER Cabinet","PASSIVE",
AQ1604="Sharing","PASSIVE",
AQ1604="Sites strategiques &amp; DataCenter","PASSIVE",
AQ1604="Exclu","Exclu",
AQ1604="SAT","ACTIVE",
AQ1604="SPARE-ISSUE","SPARE-ISSUE",
AQ1604="Fiber CAmtel","ACTIVE",
AQ1604="Fiber AOF","ACTIVE",
AQ1604="Projet OCM (HUAWEI)","PLANNED WORKS",
AQ1604="Projet OCM (NOKIA)","PLANNED WORKS",
AQ1604="ACCESS-ISSUE","ACCESS-ISSUE",
AQ1604="Projet OCM (ZTE, NOKIA, autres projets)","PLANNED WORKS",
AQ1604="No root CAuse","No root cause",
AQ1604="ODU HS","ACTIVE",
AQ1604="IP &amp; VLAN","ACTIVE",
AQ1604="Warehouse HUAWEI","SPARE-ISSUE",
AQ1604="SPARE-HS","SPARE-ISSUE",
AQ1604="Power Telco","ACTIVE", AQ1604="no impacts","no impacts"
),"")</f>
        <v>No root cause</v>
      </c>
      <c r="AS1604" s="92" t="s">
        <v>5537</v>
      </c>
      <c r="AT1604" s="98" t="s">
        <v>2930</v>
      </c>
      <c r="AV1604" s="17" t="s">
        <v>5537</v>
      </c>
      <c r="AW1604" s="7" t="s">
        <v>5537</v>
      </c>
      <c r="AX1604" s="6" t="s">
        <v>5537</v>
      </c>
      <c r="AY1604" s="7"/>
      <c r="AZ1604" s="3" t="s">
        <v>5537</v>
      </c>
      <c r="BA1604" s="18" t="s">
        <v>5537</v>
      </c>
      <c r="BB1604" s="18" t="s">
        <v>5537</v>
      </c>
      <c r="BC1604" s="18" t="s">
        <v>5537</v>
      </c>
      <c r="BD1604" s="18" t="s">
        <v>5537</v>
      </c>
      <c r="BE1604" s="18" t="s">
        <v>5537</v>
      </c>
      <c r="BF1604" s="18" t="s">
        <v>5537</v>
      </c>
      <c r="BG1604" s="18" t="s">
        <v>5537</v>
      </c>
      <c r="BH1604" s="18" t="s">
        <v>5537</v>
      </c>
      <c r="BI1604" s="18" t="s">
        <v>5537</v>
      </c>
      <c r="BJ1604" s="18" t="s">
        <v>5537</v>
      </c>
      <c r="BK1604" s="18" t="s">
        <v>5537</v>
      </c>
      <c r="BL1604" s="9" t="s">
        <v>5537</v>
      </c>
      <c r="BM1604" s="14" t="s">
        <v>5537</v>
      </c>
      <c r="BN1604" s="14" t="s">
        <v>5537</v>
      </c>
      <c r="BO1604" s="14" t="str">
        <f>_xlfn.XLOOKUP(B1604,'[4]cell downs 18042026 17h'!$B:$B,'[4]cell downs 18042026 17h'!$B:$B,"")</f>
        <v/>
      </c>
      <c r="BP1604" s="14" t="str">
        <f>_xlfn.XLOOKUP(B1604,'[5]Cells Huawei 19042026 15h'!$B:$B,'[5]Cells Huawei 19042026 15h'!$B:$B,"")</f>
        <v/>
      </c>
      <c r="BQ1604" s="9" t="str">
        <f>_xlfn.XLOOKUP(B1604,'[6]cells down 19042026 9H40'!$B:$B,'[6]cells down 19042026 9H40'!$B:$B,"")</f>
        <v/>
      </c>
      <c r="BR1604" s="9" t="s">
        <v>5537</v>
      </c>
      <c r="BS1604" s="9" t="s">
        <v>5537</v>
      </c>
      <c r="BT1604" s="108"/>
    </row>
    <row r="1605" spans="1:72" s="9" customFormat="1" x14ac:dyDescent="0.35">
      <c r="A1605" s="1" t="s">
        <v>2391</v>
      </c>
      <c r="B1605" s="8" t="s">
        <v>2392</v>
      </c>
      <c r="C1605" s="3" t="str">
        <f>_xlfn.XLOOKUP(B1605,'[1]daily break down'!$D:$D,'[1]daily break down'!$E:$E,"")</f>
        <v>Yaounde</v>
      </c>
      <c r="D1605" s="1" t="s">
        <v>11</v>
      </c>
      <c r="E1605" s="1" t="s">
        <v>12</v>
      </c>
      <c r="F1605" s="3" t="s">
        <v>37</v>
      </c>
      <c r="G1605" s="1" t="s">
        <v>38</v>
      </c>
      <c r="H1605" s="34" t="str">
        <f>_xlfn.XLOOKUP(B1605,[2]CALCULATION!$B:$B,[2]CALCULATION!$H:$H,"")</f>
        <v>ZTE</v>
      </c>
      <c r="I1605" s="28">
        <v>0</v>
      </c>
      <c r="J1605" s="28">
        <v>0</v>
      </c>
      <c r="K1605" s="28">
        <v>0</v>
      </c>
      <c r="L1605" s="28">
        <v>0</v>
      </c>
      <c r="M1605" s="28">
        <v>0</v>
      </c>
      <c r="N1605" s="28">
        <v>0</v>
      </c>
      <c r="O1605" s="28">
        <v>0</v>
      </c>
      <c r="P1605" s="28">
        <v>0</v>
      </c>
      <c r="Q1605" s="28">
        <v>0</v>
      </c>
      <c r="R1605" s="28">
        <v>0</v>
      </c>
      <c r="S1605" s="93">
        <v>0</v>
      </c>
      <c r="T1605" s="93">
        <f>_xlfn.XLOOKUP(B1605,'[3]Nur des jours'!$B:$B,'[3]Nur des jours'!$U:$U,"")</f>
        <v>0</v>
      </c>
      <c r="U1605" s="93">
        <v>0</v>
      </c>
      <c r="V1605" s="93">
        <v>0</v>
      </c>
      <c r="W1605" s="93">
        <v>0</v>
      </c>
      <c r="X1605" s="93">
        <v>0</v>
      </c>
      <c r="Y1605" s="93">
        <v>0</v>
      </c>
      <c r="Z1605" s="93">
        <v>0</v>
      </c>
      <c r="AA1605" s="93">
        <v>0</v>
      </c>
      <c r="AB1605" s="93">
        <v>0</v>
      </c>
      <c r="AC1605" s="93">
        <f>_xlfn.XLOOKUP(B1605,'[3]Nur des jours'!$B:$B,'[3]Nur des jours'!$N:$N,"")</f>
        <v>0</v>
      </c>
      <c r="AD1605" s="93">
        <v>0</v>
      </c>
      <c r="AE1605" s="93">
        <v>0</v>
      </c>
      <c r="AF1605" s="93">
        <v>0</v>
      </c>
      <c r="AG1605" s="93"/>
      <c r="AH1605" s="93">
        <v>0</v>
      </c>
      <c r="AI1605" s="93">
        <v>0</v>
      </c>
      <c r="AJ1605" s="93">
        <v>0</v>
      </c>
      <c r="AK1605" s="93">
        <v>0</v>
      </c>
      <c r="AL1605" s="93">
        <v>0</v>
      </c>
      <c r="AM1605" s="49" t="s">
        <v>5559</v>
      </c>
      <c r="AN1605" s="49"/>
      <c r="AO1605" s="48" t="str" cm="1">
        <f t="array" ref="AO1605">IFERROR(_xlfn.IFS(
AQ1605="MPR ISSUE","PDH",
AQ1605="BSS Hardware Issue","BSS",
AQ1605="Sites strategiques, MLL, Pylone, etc.","ENVTECH",
AQ1605="AKTIVCO DEFAUT GE &amp; POWER Cabinet","AKTIVCO",
AQ1605="AKTIVCO Coupure ENEO &amp; Baisse de tension","AKTIVCO GRID ONLY",
AQ1605="Coupure ENEO &amp; Baisse de tension","IHS GRID ONLY",
AQ1605="Defaut GE &amp; POWER Cabinet","IHS",
AQ1605="Sharing","Partners",
AQ1605="Sites strategiques &amp; DataCenter","SST &amp; DC",
AQ1605="Exclu","Exclu",
AQ1605="SAT","SAT",
AQ1605="SPARE-ISSUE","SPARE-ISSUE",
AQ1605="Fiber CAmtel","TRANS_FO_CAMTEL",
AQ1605="Fiber AOF","Fiber AOF",
AQ1605="Projet OCM (HUAWEI)","TRAVAUX-HUAWEI",
AQ1605="Projet OCM (NOKIA)","TRAVAUX-NOKIA",
AQ1605="ACCESS-ISSUE","ACCESS-ISSUE",
AQ1605="Projet OCM (ZTE, NOKIA, autres projets)","TRAVAUX OCM",
AQ1605="No root CAuse","No root cause",
AQ1605="ODU HS","PDH",
AQ1605="IP &amp; VLAN","PDH",
AQ1605="Warehouse HUAWEI","SPARE-ISSUE",
AQ1605="SPARE-HS","SPARE-ISSUE",
AQ1605="Power Telco","BSS",AQ1605="no impacts","no impacts"
),"")</f>
        <v>No root cause</v>
      </c>
      <c r="AP1605" s="48" t="str" cm="1">
        <f t="array" ref="AP1605">IFERROR(_xlfn.IFS(
AQ1605="MPR ISSUE","TX ISSUE",
AQ1605="BSS Hardware Issue","RAN ISSUE",
AQ1605="Sites strategiques, MLL, Pylone, etc.","ENVTECH",
AQ1605="AKTIVCO DEFAUT GE &amp; POWER Cabinet","POWER ISSUE",
AQ1605="AKTIVCO Coupure ENEO &amp; Baisse de tension","POWER ISSUE",
AQ1605="Coupure ENEO &amp; Baisse de tension","POWER ISSUE",
AQ1605="Defaut GE &amp; POWER Cabinet","POWER ISSUE",
AQ1605="Sharing","POWER ISSUE",
AQ1605="Sites strategiques &amp; DataCenter","POWER ISSUE",
AQ1605="Exclu","Exclu",
AQ1605="SAT","TX ISSUE",
AQ1605="SPARE-ISSUE","SPARE-ISSUE",
AQ1605="Fiber CAmtel","TX ISSUE",
AQ1605="Fiber AOF","TX ISSUE",
AQ1605="Projet OCM (HUAWEI)","TRAVAUX-HUAWEI",
AQ1605="Projet OCM (NOKIA)","TRAVAUX -NOKIA",
AQ1605="ACCESS-ISSUE","ACCESS-ISSUE",
AQ1605="Projet OCM (ZTE, NOKIA, autres projets)","TRAVAUX OCM",
AQ1605="No root CAuse","No root cause",
AQ1605="ODU HS","TX ISSUE",
AQ1605="IP &amp; VLAN","TX ISSUE",
AQ1605="Warehouse HUAWEI","SPARE-ISSUE",
AQ1605="SPARE-HS","SPARE-ISSUE",
AQ1605="Power Telco","RAN ISSUE",AQ1605="no impacts","no impacts"
),"")</f>
        <v>No root cause</v>
      </c>
      <c r="AQ1605" s="127" t="s">
        <v>5344</v>
      </c>
      <c r="AR1605" s="48" t="str" cm="1">
        <f t="array" ref="AR1605">IFERROR(_xlfn.IFS(
AQ1605="MPR ISSUE","ACTIVE",
AQ1605="BSS Hardware Issue","ACTIVE",
AQ1605="Sites strategiques, MLL, Pylone, etc.","PASSIVE",
AQ1605="AKTIVCO DEFAUT GE &amp; POWER Cabinet","PASSIVE",
AQ1605="AKTIVCO Coupure ENEO &amp; Baisse de tension","PASSIVE",
AQ1605="Coupure ENEO &amp; Baisse de tension","PASSIVE",
AQ1605="Defaut GE &amp; POWER Cabinet","PASSIVE",
AQ1605="Sharing","PASSIVE",
AQ1605="Sites strategiques &amp; DataCenter","PASSIVE",
AQ1605="Exclu","Exclu",
AQ1605="SAT","ACTIVE",
AQ1605="SPARE-ISSUE","SPARE-ISSUE",
AQ1605="Fiber CAmtel","ACTIVE",
AQ1605="Fiber AOF","ACTIVE",
AQ1605="Projet OCM (HUAWEI)","PLANNED WORKS",
AQ1605="Projet OCM (NOKIA)","PLANNED WORKS",
AQ1605="ACCESS-ISSUE","ACCESS-ISSUE",
AQ1605="Projet OCM (ZTE, NOKIA, autres projets)","PLANNED WORKS",
AQ1605="No root CAuse","No root cause",
AQ1605="ODU HS","ACTIVE",
AQ1605="IP &amp; VLAN","ACTIVE",
AQ1605="Warehouse HUAWEI","SPARE-ISSUE",
AQ1605="SPARE-HS","SPARE-ISSUE",
AQ1605="Power Telco","ACTIVE", AQ1605="no impacts","no impacts"
),"")</f>
        <v>No root cause</v>
      </c>
      <c r="AS1605" s="92" t="s">
        <v>5537</v>
      </c>
      <c r="AT1605" s="98" t="s">
        <v>2392</v>
      </c>
      <c r="AV1605" s="17" t="s">
        <v>5537</v>
      </c>
      <c r="AW1605" s="7" t="s">
        <v>5537</v>
      </c>
      <c r="AX1605" s="6" t="s">
        <v>5537</v>
      </c>
      <c r="AY1605" s="7"/>
      <c r="AZ1605" s="3" t="s">
        <v>5537</v>
      </c>
      <c r="BA1605" s="18" t="s">
        <v>5537</v>
      </c>
      <c r="BB1605" s="18" t="s">
        <v>5537</v>
      </c>
      <c r="BC1605" s="18" t="s">
        <v>5537</v>
      </c>
      <c r="BD1605" s="18" t="s">
        <v>5537</v>
      </c>
      <c r="BE1605" s="18" t="s">
        <v>5537</v>
      </c>
      <c r="BF1605" s="18" t="s">
        <v>5537</v>
      </c>
      <c r="BG1605" s="18" t="s">
        <v>5537</v>
      </c>
      <c r="BH1605" s="18" t="s">
        <v>5537</v>
      </c>
      <c r="BI1605" s="18" t="s">
        <v>5537</v>
      </c>
      <c r="BJ1605" s="18" t="s">
        <v>5537</v>
      </c>
      <c r="BK1605" s="18" t="s">
        <v>5537</v>
      </c>
      <c r="BL1605" s="9" t="s">
        <v>5537</v>
      </c>
      <c r="BM1605" s="14" t="s">
        <v>5537</v>
      </c>
      <c r="BN1605" s="14" t="s">
        <v>5537</v>
      </c>
      <c r="BO1605" s="14" t="str">
        <f>_xlfn.XLOOKUP(B1605,'[4]cell downs 18042026 17h'!$B:$B,'[4]cell downs 18042026 17h'!$B:$B,"")</f>
        <v/>
      </c>
      <c r="BP1605" s="14" t="str">
        <f>_xlfn.XLOOKUP(B1605,'[5]Cells Huawei 19042026 15h'!$B:$B,'[5]Cells Huawei 19042026 15h'!$B:$B,"")</f>
        <v/>
      </c>
      <c r="BQ1605" s="9" t="str">
        <f>_xlfn.XLOOKUP(B1605,'[6]cells down 19042026 9H40'!$B:$B,'[6]cells down 19042026 9H40'!$B:$B,"")</f>
        <v/>
      </c>
      <c r="BR1605" s="9" t="s">
        <v>2392</v>
      </c>
      <c r="BS1605" s="9" t="s">
        <v>154</v>
      </c>
      <c r="BT1605" s="108"/>
    </row>
    <row r="1606" spans="1:72" s="9" customFormat="1" x14ac:dyDescent="0.35">
      <c r="A1606" s="1" t="s">
        <v>715</v>
      </c>
      <c r="B1606" s="8" t="s">
        <v>716</v>
      </c>
      <c r="C1606" s="3" t="str">
        <f>_xlfn.XLOOKUP(B1606,'[1]daily break down'!$D:$D,'[1]daily break down'!$E:$E,"")</f>
        <v>Maroua</v>
      </c>
      <c r="D1606" s="1" t="s">
        <v>11</v>
      </c>
      <c r="E1606" s="1" t="s">
        <v>12</v>
      </c>
      <c r="F1606" s="3" t="s">
        <v>55</v>
      </c>
      <c r="G1606" s="1" t="s">
        <v>84</v>
      </c>
      <c r="H1606" s="32" t="str">
        <f>_xlfn.XLOOKUP(B1606,[2]CALCULATION!$B:$B,[2]CALCULATION!$H:$H,"")</f>
        <v>Huawei</v>
      </c>
      <c r="I1606" s="28">
        <v>0</v>
      </c>
      <c r="J1606" s="28">
        <v>2.0510340065005295E-3</v>
      </c>
      <c r="K1606" s="28">
        <v>0</v>
      </c>
      <c r="L1606" s="28">
        <v>0</v>
      </c>
      <c r="M1606" s="28">
        <v>5.439698886805751E-3</v>
      </c>
      <c r="N1606" s="28">
        <v>0</v>
      </c>
      <c r="O1606" s="28">
        <v>0</v>
      </c>
      <c r="P1606" s="28">
        <v>0</v>
      </c>
      <c r="Q1606" s="28">
        <v>0</v>
      </c>
      <c r="R1606" s="28">
        <v>0</v>
      </c>
      <c r="S1606" s="93">
        <v>5.5288742783927312E-3</v>
      </c>
      <c r="T1606" s="93">
        <f>_xlfn.XLOOKUP(B1606,'[3]Nur des jours'!$B:$B,'[3]Nur des jours'!$U:$U,"")</f>
        <v>0</v>
      </c>
      <c r="U1606" s="93">
        <v>0</v>
      </c>
      <c r="V1606" s="93">
        <v>0</v>
      </c>
      <c r="W1606" s="93">
        <v>0</v>
      </c>
      <c r="X1606" s="93">
        <v>0</v>
      </c>
      <c r="Y1606" s="93">
        <v>0</v>
      </c>
      <c r="Z1606" s="93">
        <v>0</v>
      </c>
      <c r="AA1606" s="93">
        <v>0</v>
      </c>
      <c r="AB1606" s="93">
        <v>0</v>
      </c>
      <c r="AC1606" s="93">
        <f>_xlfn.XLOOKUP(B1606,'[3]Nur des jours'!$B:$B,'[3]Nur des jours'!$N:$N,"")</f>
        <v>0</v>
      </c>
      <c r="AD1606" s="93">
        <v>0</v>
      </c>
      <c r="AE1606" s="93">
        <v>0</v>
      </c>
      <c r="AF1606" s="93">
        <v>0</v>
      </c>
      <c r="AG1606" s="93"/>
      <c r="AH1606" s="93">
        <v>0</v>
      </c>
      <c r="AI1606" s="93">
        <v>0</v>
      </c>
      <c r="AJ1606" s="93">
        <v>0</v>
      </c>
      <c r="AK1606" s="93">
        <v>0</v>
      </c>
      <c r="AL1606" s="93">
        <v>0</v>
      </c>
      <c r="AM1606" s="49" t="s">
        <v>5559</v>
      </c>
      <c r="AN1606" s="49"/>
      <c r="AO1606" s="48" t="str" cm="1">
        <f t="array" ref="AO1606">IFERROR(_xlfn.IFS(
AQ1606="MPR ISSUE","PDH",
AQ1606="BSS Hardware Issue","BSS",
AQ1606="Sites strategiques, MLL, Pylone, etc.","ENVTECH",
AQ1606="AKTIVCO DEFAUT GE &amp; POWER Cabinet","AKTIVCO",
AQ1606="AKTIVCO Coupure ENEO &amp; Baisse de tension","AKTIVCO GRID ONLY",
AQ1606="Coupure ENEO &amp; Baisse de tension","IHS GRID ONLY",
AQ1606="Defaut GE &amp; POWER Cabinet","IHS",
AQ1606="Sharing","Partners",
AQ1606="Sites strategiques &amp; DataCenter","SST &amp; DC",
AQ1606="Exclu","Exclu",
AQ1606="SAT","SAT",
AQ1606="SPARE-ISSUE","SPARE-ISSUE",
AQ1606="Fiber CAmtel","TRANS_FO_CAMTEL",
AQ1606="Fiber AOF","Fiber AOF",
AQ1606="Projet OCM (HUAWEI)","TRAVAUX-HUAWEI",
AQ1606="Projet OCM (NOKIA)","TRAVAUX-NOKIA",
AQ1606="ACCESS-ISSUE","ACCESS-ISSUE",
AQ1606="Projet OCM (ZTE, NOKIA, autres projets)","TRAVAUX OCM",
AQ1606="No root CAuse","No root cause",
AQ1606="ODU HS","PDH",
AQ1606="IP &amp; VLAN","PDH",
AQ1606="Warehouse HUAWEI","SPARE-ISSUE",
AQ1606="SPARE-HS","SPARE-ISSUE",
AQ1606="Power Telco","BSS",AQ1606="no impacts","no impacts"
),"")</f>
        <v>No root cause</v>
      </c>
      <c r="AP1606" s="48" t="str" cm="1">
        <f t="array" ref="AP1606">IFERROR(_xlfn.IFS(
AQ1606="MPR ISSUE","TX ISSUE",
AQ1606="BSS Hardware Issue","RAN ISSUE",
AQ1606="Sites strategiques, MLL, Pylone, etc.","ENVTECH",
AQ1606="AKTIVCO DEFAUT GE &amp; POWER Cabinet","POWER ISSUE",
AQ1606="AKTIVCO Coupure ENEO &amp; Baisse de tension","POWER ISSUE",
AQ1606="Coupure ENEO &amp; Baisse de tension","POWER ISSUE",
AQ1606="Defaut GE &amp; POWER Cabinet","POWER ISSUE",
AQ1606="Sharing","POWER ISSUE",
AQ1606="Sites strategiques &amp; DataCenter","POWER ISSUE",
AQ1606="Exclu","Exclu",
AQ1606="SAT","TX ISSUE",
AQ1606="SPARE-ISSUE","SPARE-ISSUE",
AQ1606="Fiber CAmtel","TX ISSUE",
AQ1606="Fiber AOF","TX ISSUE",
AQ1606="Projet OCM (HUAWEI)","TRAVAUX-HUAWEI",
AQ1606="Projet OCM (NOKIA)","TRAVAUX -NOKIA",
AQ1606="ACCESS-ISSUE","ACCESS-ISSUE",
AQ1606="Projet OCM (ZTE, NOKIA, autres projets)","TRAVAUX OCM",
AQ1606="No root CAuse","No root cause",
AQ1606="ODU HS","TX ISSUE",
AQ1606="IP &amp; VLAN","TX ISSUE",
AQ1606="Warehouse HUAWEI","SPARE-ISSUE",
AQ1606="SPARE-HS","SPARE-ISSUE",
AQ1606="Power Telco","RAN ISSUE",AQ1606="no impacts","no impacts"
),"")</f>
        <v>No root cause</v>
      </c>
      <c r="AQ1606" s="127" t="s">
        <v>5344</v>
      </c>
      <c r="AR1606" s="48" t="str" cm="1">
        <f t="array" ref="AR1606">IFERROR(_xlfn.IFS(
AQ1606="MPR ISSUE","ACTIVE",
AQ1606="BSS Hardware Issue","ACTIVE",
AQ1606="Sites strategiques, MLL, Pylone, etc.","PASSIVE",
AQ1606="AKTIVCO DEFAUT GE &amp; POWER Cabinet","PASSIVE",
AQ1606="AKTIVCO Coupure ENEO &amp; Baisse de tension","PASSIVE",
AQ1606="Coupure ENEO &amp; Baisse de tension","PASSIVE",
AQ1606="Defaut GE &amp; POWER Cabinet","PASSIVE",
AQ1606="Sharing","PASSIVE",
AQ1606="Sites strategiques &amp; DataCenter","PASSIVE",
AQ1606="Exclu","Exclu",
AQ1606="SAT","ACTIVE",
AQ1606="SPARE-ISSUE","SPARE-ISSUE",
AQ1606="Fiber CAmtel","ACTIVE",
AQ1606="Fiber AOF","ACTIVE",
AQ1606="Projet OCM (HUAWEI)","PLANNED WORKS",
AQ1606="Projet OCM (NOKIA)","PLANNED WORKS",
AQ1606="ACCESS-ISSUE","ACCESS-ISSUE",
AQ1606="Projet OCM (ZTE, NOKIA, autres projets)","PLANNED WORKS",
AQ1606="No root CAuse","No root cause",
AQ1606="ODU HS","ACTIVE",
AQ1606="IP &amp; VLAN","ACTIVE",
AQ1606="Warehouse HUAWEI","SPARE-ISSUE",
AQ1606="SPARE-HS","SPARE-ISSUE",
AQ1606="Power Telco","ACTIVE", AQ1606="no impacts","no impacts"
),"")</f>
        <v>No root cause</v>
      </c>
      <c r="AS1606" s="92" t="s">
        <v>5537</v>
      </c>
      <c r="AT1606" s="98" t="s">
        <v>716</v>
      </c>
      <c r="AV1606" s="17" t="s">
        <v>5537</v>
      </c>
      <c r="AW1606" s="7" t="s">
        <v>5537</v>
      </c>
      <c r="AX1606" s="6" t="s">
        <v>5537</v>
      </c>
      <c r="AY1606" s="7"/>
      <c r="AZ1606" s="3" t="s">
        <v>5537</v>
      </c>
      <c r="BA1606" s="18" t="s">
        <v>5537</v>
      </c>
      <c r="BB1606" s="18" t="s">
        <v>5537</v>
      </c>
      <c r="BC1606" s="18" t="s">
        <v>5537</v>
      </c>
      <c r="BD1606" s="18" t="s">
        <v>5537</v>
      </c>
      <c r="BE1606" s="18" t="s">
        <v>5537</v>
      </c>
      <c r="BF1606" s="18" t="s">
        <v>5537</v>
      </c>
      <c r="BG1606" s="18" t="s">
        <v>5537</v>
      </c>
      <c r="BH1606" s="18" t="s">
        <v>5537</v>
      </c>
      <c r="BI1606" s="18" t="s">
        <v>5537</v>
      </c>
      <c r="BJ1606" s="18" t="s">
        <v>5537</v>
      </c>
      <c r="BK1606" s="18" t="s">
        <v>5537</v>
      </c>
      <c r="BL1606" s="9" t="s">
        <v>5537</v>
      </c>
      <c r="BM1606" s="14" t="s">
        <v>5537</v>
      </c>
      <c r="BN1606" s="14" t="s">
        <v>5537</v>
      </c>
      <c r="BO1606" s="14" t="str">
        <f>_xlfn.XLOOKUP(B1606,'[4]cell downs 18042026 17h'!$B:$B,'[4]cell downs 18042026 17h'!$B:$B,"")</f>
        <v/>
      </c>
      <c r="BP1606" s="14" t="str">
        <f>_xlfn.XLOOKUP(B1606,'[5]Cells Huawei 19042026 15h'!$B:$B,'[5]Cells Huawei 19042026 15h'!$B:$B,"")</f>
        <v/>
      </c>
      <c r="BQ1606" s="9" t="str">
        <f>_xlfn.XLOOKUP(B1606,'[6]cells down 19042026 9H40'!$B:$B,'[6]cells down 19042026 9H40'!$B:$B,"")</f>
        <v/>
      </c>
      <c r="BR1606" s="9" t="s">
        <v>716</v>
      </c>
      <c r="BS1606" s="9" t="s">
        <v>5537</v>
      </c>
      <c r="BT1606" s="108"/>
    </row>
    <row r="1607" spans="1:72" s="9" customFormat="1" x14ac:dyDescent="0.35">
      <c r="A1607" s="1" t="s">
        <v>4529</v>
      </c>
      <c r="B1607" s="8" t="s">
        <v>4530</v>
      </c>
      <c r="C1607" s="3" t="str">
        <f>_xlfn.XLOOKUP(B1607,'[1]daily break down'!$D:$D,'[1]daily break down'!$E:$E,"")</f>
        <v>Douala</v>
      </c>
      <c r="D1607" s="1" t="s">
        <v>11</v>
      </c>
      <c r="E1607" s="1" t="s">
        <v>12</v>
      </c>
      <c r="F1607" s="3" t="s">
        <v>31</v>
      </c>
      <c r="G1607" s="1" t="s">
        <v>32</v>
      </c>
      <c r="H1607" s="34" t="str">
        <f>_xlfn.XLOOKUP(B1607,[2]CALCULATION!$B:$B,[2]CALCULATION!$H:$H,"")</f>
        <v>ZTE</v>
      </c>
      <c r="I1607" s="28">
        <v>0</v>
      </c>
      <c r="J1607" s="28">
        <v>0</v>
      </c>
      <c r="K1607" s="28">
        <v>0</v>
      </c>
      <c r="L1607" s="28">
        <v>0</v>
      </c>
      <c r="M1607" s="28">
        <v>0</v>
      </c>
      <c r="N1607" s="28">
        <v>0</v>
      </c>
      <c r="O1607" s="28">
        <v>0</v>
      </c>
      <c r="P1607" s="28">
        <v>0</v>
      </c>
      <c r="Q1607" s="28">
        <v>0</v>
      </c>
      <c r="R1607" s="28">
        <v>0</v>
      </c>
      <c r="S1607" s="93">
        <v>0</v>
      </c>
      <c r="T1607" s="93">
        <f>_xlfn.XLOOKUP(B1607,'[3]Nur des jours'!$B:$B,'[3]Nur des jours'!$U:$U,"")</f>
        <v>0</v>
      </c>
      <c r="U1607" s="93">
        <v>0</v>
      </c>
      <c r="V1607" s="93">
        <v>0</v>
      </c>
      <c r="W1607" s="93">
        <v>0</v>
      </c>
      <c r="X1607" s="93">
        <v>0</v>
      </c>
      <c r="Y1607" s="93">
        <v>0</v>
      </c>
      <c r="Z1607" s="93">
        <v>0</v>
      </c>
      <c r="AA1607" s="93">
        <v>0</v>
      </c>
      <c r="AB1607" s="93">
        <v>0</v>
      </c>
      <c r="AC1607" s="93">
        <f>_xlfn.XLOOKUP(B1607,'[3]Nur des jours'!$B:$B,'[3]Nur des jours'!$N:$N,"")</f>
        <v>0</v>
      </c>
      <c r="AD1607" s="93">
        <v>0</v>
      </c>
      <c r="AE1607" s="93">
        <v>0</v>
      </c>
      <c r="AF1607" s="93">
        <v>0</v>
      </c>
      <c r="AG1607" s="93"/>
      <c r="AH1607" s="93">
        <v>0</v>
      </c>
      <c r="AI1607" s="93">
        <v>0</v>
      </c>
      <c r="AJ1607" s="93">
        <v>0</v>
      </c>
      <c r="AK1607" s="93">
        <v>0</v>
      </c>
      <c r="AL1607" s="93">
        <v>0</v>
      </c>
      <c r="AM1607" s="49" t="s">
        <v>5559</v>
      </c>
      <c r="AN1607" s="49"/>
      <c r="AO1607" s="48" t="str" cm="1">
        <f t="array" ref="AO1607">IFERROR(_xlfn.IFS(
AQ1607="MPR ISSUE","PDH",
AQ1607="BSS Hardware Issue","BSS",
AQ1607="Sites strategiques, MLL, Pylone, etc.","ENVTECH",
AQ1607="AKTIVCO DEFAUT GE &amp; POWER Cabinet","AKTIVCO",
AQ1607="AKTIVCO Coupure ENEO &amp; Baisse de tension","AKTIVCO GRID ONLY",
AQ1607="Coupure ENEO &amp; Baisse de tension","IHS GRID ONLY",
AQ1607="Defaut GE &amp; POWER Cabinet","IHS",
AQ1607="Sharing","Partners",
AQ1607="Sites strategiques &amp; DataCenter","SST &amp; DC",
AQ1607="Exclu","Exclu",
AQ1607="SAT","SAT",
AQ1607="SPARE-ISSUE","SPARE-ISSUE",
AQ1607="Fiber CAmtel","TRANS_FO_CAMTEL",
AQ1607="Fiber AOF","Fiber AOF",
AQ1607="Projet OCM (HUAWEI)","TRAVAUX-HUAWEI",
AQ1607="Projet OCM (NOKIA)","TRAVAUX-NOKIA",
AQ1607="ACCESS-ISSUE","ACCESS-ISSUE",
AQ1607="Projet OCM (ZTE, NOKIA, autres projets)","TRAVAUX OCM",
AQ1607="No root CAuse","No root cause",
AQ1607="ODU HS","PDH",
AQ1607="IP &amp; VLAN","PDH",
AQ1607="Warehouse HUAWEI","SPARE-ISSUE",
AQ1607="SPARE-HS","SPARE-ISSUE",
AQ1607="Power Telco","BSS",AQ1607="no impacts","no impacts"
),"")</f>
        <v>No root cause</v>
      </c>
      <c r="AP1607" s="48" t="str" cm="1">
        <f t="array" ref="AP1607">IFERROR(_xlfn.IFS(
AQ1607="MPR ISSUE","TX ISSUE",
AQ1607="BSS Hardware Issue","RAN ISSUE",
AQ1607="Sites strategiques, MLL, Pylone, etc.","ENVTECH",
AQ1607="AKTIVCO DEFAUT GE &amp; POWER Cabinet","POWER ISSUE",
AQ1607="AKTIVCO Coupure ENEO &amp; Baisse de tension","POWER ISSUE",
AQ1607="Coupure ENEO &amp; Baisse de tension","POWER ISSUE",
AQ1607="Defaut GE &amp; POWER Cabinet","POWER ISSUE",
AQ1607="Sharing","POWER ISSUE",
AQ1607="Sites strategiques &amp; DataCenter","POWER ISSUE",
AQ1607="Exclu","Exclu",
AQ1607="SAT","TX ISSUE",
AQ1607="SPARE-ISSUE","SPARE-ISSUE",
AQ1607="Fiber CAmtel","TX ISSUE",
AQ1607="Fiber AOF","TX ISSUE",
AQ1607="Projet OCM (HUAWEI)","TRAVAUX-HUAWEI",
AQ1607="Projet OCM (NOKIA)","TRAVAUX -NOKIA",
AQ1607="ACCESS-ISSUE","ACCESS-ISSUE",
AQ1607="Projet OCM (ZTE, NOKIA, autres projets)","TRAVAUX OCM",
AQ1607="No root CAuse","No root cause",
AQ1607="ODU HS","TX ISSUE",
AQ1607="IP &amp; VLAN","TX ISSUE",
AQ1607="Warehouse HUAWEI","SPARE-ISSUE",
AQ1607="SPARE-HS","SPARE-ISSUE",
AQ1607="Power Telco","RAN ISSUE",AQ1607="no impacts","no impacts"
),"")</f>
        <v>No root cause</v>
      </c>
      <c r="AQ1607" s="127" t="s">
        <v>5344</v>
      </c>
      <c r="AR1607" s="48" t="str" cm="1">
        <f t="array" ref="AR1607">IFERROR(_xlfn.IFS(
AQ1607="MPR ISSUE","ACTIVE",
AQ1607="BSS Hardware Issue","ACTIVE",
AQ1607="Sites strategiques, MLL, Pylone, etc.","PASSIVE",
AQ1607="AKTIVCO DEFAUT GE &amp; POWER Cabinet","PASSIVE",
AQ1607="AKTIVCO Coupure ENEO &amp; Baisse de tension","PASSIVE",
AQ1607="Coupure ENEO &amp; Baisse de tension","PASSIVE",
AQ1607="Defaut GE &amp; POWER Cabinet","PASSIVE",
AQ1607="Sharing","PASSIVE",
AQ1607="Sites strategiques &amp; DataCenter","PASSIVE",
AQ1607="Exclu","Exclu",
AQ1607="SAT","ACTIVE",
AQ1607="SPARE-ISSUE","SPARE-ISSUE",
AQ1607="Fiber CAmtel","ACTIVE",
AQ1607="Fiber AOF","ACTIVE",
AQ1607="Projet OCM (HUAWEI)","PLANNED WORKS",
AQ1607="Projet OCM (NOKIA)","PLANNED WORKS",
AQ1607="ACCESS-ISSUE","ACCESS-ISSUE",
AQ1607="Projet OCM (ZTE, NOKIA, autres projets)","PLANNED WORKS",
AQ1607="No root CAuse","No root cause",
AQ1607="ODU HS","ACTIVE",
AQ1607="IP &amp; VLAN","ACTIVE",
AQ1607="Warehouse HUAWEI","SPARE-ISSUE",
AQ1607="SPARE-HS","SPARE-ISSUE",
AQ1607="Power Telco","ACTIVE", AQ1607="no impacts","no impacts"
),"")</f>
        <v>No root cause</v>
      </c>
      <c r="AS1607" s="92" t="s">
        <v>5537</v>
      </c>
      <c r="AT1607" s="98" t="s">
        <v>4530</v>
      </c>
      <c r="AV1607" s="17" t="s">
        <v>5537</v>
      </c>
      <c r="AW1607" s="7" t="s">
        <v>5537</v>
      </c>
      <c r="AX1607" s="6" t="s">
        <v>5537</v>
      </c>
      <c r="AY1607" s="7"/>
      <c r="AZ1607" s="3" t="s">
        <v>5537</v>
      </c>
      <c r="BA1607" s="18" t="s">
        <v>5537</v>
      </c>
      <c r="BB1607" s="18" t="s">
        <v>5537</v>
      </c>
      <c r="BC1607" s="18" t="s">
        <v>5537</v>
      </c>
      <c r="BD1607" s="18" t="s">
        <v>5537</v>
      </c>
      <c r="BE1607" s="18" t="s">
        <v>5537</v>
      </c>
      <c r="BF1607" s="18" t="s">
        <v>5537</v>
      </c>
      <c r="BG1607" s="18" t="s">
        <v>5537</v>
      </c>
      <c r="BH1607" s="18" t="s">
        <v>5537</v>
      </c>
      <c r="BI1607" s="18" t="s">
        <v>5537</v>
      </c>
      <c r="BJ1607" s="18" t="s">
        <v>5537</v>
      </c>
      <c r="BK1607" s="18" t="s">
        <v>5537</v>
      </c>
      <c r="BL1607" s="9" t="s">
        <v>5537</v>
      </c>
      <c r="BM1607" s="14" t="s">
        <v>5537</v>
      </c>
      <c r="BN1607" s="14" t="s">
        <v>5537</v>
      </c>
      <c r="BO1607" s="14" t="str">
        <f>_xlfn.XLOOKUP(B1607,'[4]cell downs 18042026 17h'!$B:$B,'[4]cell downs 18042026 17h'!$B:$B,"")</f>
        <v/>
      </c>
      <c r="BP1607" s="14" t="str">
        <f>_xlfn.XLOOKUP(B1607,'[5]Cells Huawei 19042026 15h'!$B:$B,'[5]Cells Huawei 19042026 15h'!$B:$B,"")</f>
        <v/>
      </c>
      <c r="BQ1607" s="9" t="str">
        <f>_xlfn.XLOOKUP(B1607,'[6]cells down 19042026 9H40'!$B:$B,'[6]cells down 19042026 9H40'!$B:$B,"")</f>
        <v/>
      </c>
      <c r="BR1607" s="9" t="s">
        <v>4530</v>
      </c>
      <c r="BS1607" s="9" t="s">
        <v>12</v>
      </c>
      <c r="BT1607" s="108"/>
    </row>
    <row r="1608" spans="1:72" s="9" customFormat="1" x14ac:dyDescent="0.35">
      <c r="A1608" s="1" t="s">
        <v>1666</v>
      </c>
      <c r="B1608" s="8" t="s">
        <v>1667</v>
      </c>
      <c r="C1608" s="3" t="str">
        <f>_xlfn.XLOOKUP(B1608,'[1]daily break down'!$D:$D,'[1]daily break down'!$E:$E,"")</f>
        <v>Douala</v>
      </c>
      <c r="D1608" s="1" t="s">
        <v>11</v>
      </c>
      <c r="E1608" s="1" t="s">
        <v>12</v>
      </c>
      <c r="F1608" s="3" t="s">
        <v>31</v>
      </c>
      <c r="G1608" s="1" t="s">
        <v>32</v>
      </c>
      <c r="H1608" s="34" t="str">
        <f>_xlfn.XLOOKUP(B1608,[2]CALCULATION!$B:$B,[2]CALCULATION!$H:$H,"")</f>
        <v>ZTE</v>
      </c>
      <c r="I1608" s="28">
        <v>0</v>
      </c>
      <c r="J1608" s="28">
        <v>0</v>
      </c>
      <c r="K1608" s="28">
        <v>0</v>
      </c>
      <c r="L1608" s="28">
        <v>0</v>
      </c>
      <c r="M1608" s="28">
        <v>4.7405638167637855E-2</v>
      </c>
      <c r="N1608" s="28">
        <v>0</v>
      </c>
      <c r="O1608" s="28">
        <v>0</v>
      </c>
      <c r="P1608" s="28">
        <v>1.6498874249856603</v>
      </c>
      <c r="Q1608" s="28">
        <v>0</v>
      </c>
      <c r="R1608" s="28">
        <v>0</v>
      </c>
      <c r="S1608" s="93">
        <v>0</v>
      </c>
      <c r="T1608" s="93">
        <f>_xlfn.XLOOKUP(B1608,'[3]Nur des jours'!$B:$B,'[3]Nur des jours'!$U:$U,"")</f>
        <v>0</v>
      </c>
      <c r="U1608" s="93">
        <v>0</v>
      </c>
      <c r="V1608" s="93">
        <v>0</v>
      </c>
      <c r="W1608" s="93">
        <v>0</v>
      </c>
      <c r="X1608" s="93">
        <v>0</v>
      </c>
      <c r="Y1608" s="93">
        <v>0</v>
      </c>
      <c r="Z1608" s="93">
        <v>0</v>
      </c>
      <c r="AA1608" s="93">
        <v>0</v>
      </c>
      <c r="AB1608" s="93">
        <v>0</v>
      </c>
      <c r="AC1608" s="93">
        <f>_xlfn.XLOOKUP(B1608,'[3]Nur des jours'!$B:$B,'[3]Nur des jours'!$N:$N,"")</f>
        <v>0</v>
      </c>
      <c r="AD1608" s="93">
        <v>0</v>
      </c>
      <c r="AE1608" s="93">
        <v>0</v>
      </c>
      <c r="AF1608" s="93">
        <v>0</v>
      </c>
      <c r="AG1608" s="93"/>
      <c r="AH1608" s="93">
        <v>0</v>
      </c>
      <c r="AI1608" s="93">
        <v>0</v>
      </c>
      <c r="AJ1608" s="93">
        <v>0</v>
      </c>
      <c r="AK1608" s="93">
        <v>0</v>
      </c>
      <c r="AL1608" s="93">
        <v>0</v>
      </c>
      <c r="AM1608" s="49" t="s">
        <v>5559</v>
      </c>
      <c r="AN1608" s="49"/>
      <c r="AO1608" s="48" t="str" cm="1">
        <f t="array" ref="AO1608">IFERROR(_xlfn.IFS(
AQ1608="MPR ISSUE","PDH",
AQ1608="BSS Hardware Issue","BSS",
AQ1608="Sites strategiques, MLL, Pylone, etc.","ENVTECH",
AQ1608="AKTIVCO DEFAUT GE &amp; POWER Cabinet","AKTIVCO",
AQ1608="AKTIVCO Coupure ENEO &amp; Baisse de tension","AKTIVCO GRID ONLY",
AQ1608="Coupure ENEO &amp; Baisse de tension","IHS GRID ONLY",
AQ1608="Defaut GE &amp; POWER Cabinet","IHS",
AQ1608="Sharing","Partners",
AQ1608="Sites strategiques &amp; DataCenter","SST &amp; DC",
AQ1608="Exclu","Exclu",
AQ1608="SAT","SAT",
AQ1608="SPARE-ISSUE","SPARE-ISSUE",
AQ1608="Fiber CAmtel","TRANS_FO_CAMTEL",
AQ1608="Fiber AOF","Fiber AOF",
AQ1608="Projet OCM (HUAWEI)","TRAVAUX-HUAWEI",
AQ1608="Projet OCM (NOKIA)","TRAVAUX-NOKIA",
AQ1608="ACCESS-ISSUE","ACCESS-ISSUE",
AQ1608="Projet OCM (ZTE, NOKIA, autres projets)","TRAVAUX OCM",
AQ1608="No root CAuse","No root cause",
AQ1608="ODU HS","PDH",
AQ1608="IP &amp; VLAN","PDH",
AQ1608="Warehouse HUAWEI","SPARE-ISSUE",
AQ1608="SPARE-HS","SPARE-ISSUE",
AQ1608="Power Telco","BSS",AQ1608="no impacts","no impacts"
),"")</f>
        <v>No root cause</v>
      </c>
      <c r="AP1608" s="48" t="str" cm="1">
        <f t="array" ref="AP1608">IFERROR(_xlfn.IFS(
AQ1608="MPR ISSUE","TX ISSUE",
AQ1608="BSS Hardware Issue","RAN ISSUE",
AQ1608="Sites strategiques, MLL, Pylone, etc.","ENVTECH",
AQ1608="AKTIVCO DEFAUT GE &amp; POWER Cabinet","POWER ISSUE",
AQ1608="AKTIVCO Coupure ENEO &amp; Baisse de tension","POWER ISSUE",
AQ1608="Coupure ENEO &amp; Baisse de tension","POWER ISSUE",
AQ1608="Defaut GE &amp; POWER Cabinet","POWER ISSUE",
AQ1608="Sharing","POWER ISSUE",
AQ1608="Sites strategiques &amp; DataCenter","POWER ISSUE",
AQ1608="Exclu","Exclu",
AQ1608="SAT","TX ISSUE",
AQ1608="SPARE-ISSUE","SPARE-ISSUE",
AQ1608="Fiber CAmtel","TX ISSUE",
AQ1608="Fiber AOF","TX ISSUE",
AQ1608="Projet OCM (HUAWEI)","TRAVAUX-HUAWEI",
AQ1608="Projet OCM (NOKIA)","TRAVAUX -NOKIA",
AQ1608="ACCESS-ISSUE","ACCESS-ISSUE",
AQ1608="Projet OCM (ZTE, NOKIA, autres projets)","TRAVAUX OCM",
AQ1608="No root CAuse","No root cause",
AQ1608="ODU HS","TX ISSUE",
AQ1608="IP &amp; VLAN","TX ISSUE",
AQ1608="Warehouse HUAWEI","SPARE-ISSUE",
AQ1608="SPARE-HS","SPARE-ISSUE",
AQ1608="Power Telco","RAN ISSUE",AQ1608="no impacts","no impacts"
),"")</f>
        <v>No root cause</v>
      </c>
      <c r="AQ1608" s="127" t="s">
        <v>5344</v>
      </c>
      <c r="AR1608" s="48" t="str" cm="1">
        <f t="array" ref="AR1608">IFERROR(_xlfn.IFS(
AQ1608="MPR ISSUE","ACTIVE",
AQ1608="BSS Hardware Issue","ACTIVE",
AQ1608="Sites strategiques, MLL, Pylone, etc.","PASSIVE",
AQ1608="AKTIVCO DEFAUT GE &amp; POWER Cabinet","PASSIVE",
AQ1608="AKTIVCO Coupure ENEO &amp; Baisse de tension","PASSIVE",
AQ1608="Coupure ENEO &amp; Baisse de tension","PASSIVE",
AQ1608="Defaut GE &amp; POWER Cabinet","PASSIVE",
AQ1608="Sharing","PASSIVE",
AQ1608="Sites strategiques &amp; DataCenter","PASSIVE",
AQ1608="Exclu","Exclu",
AQ1608="SAT","ACTIVE",
AQ1608="SPARE-ISSUE","SPARE-ISSUE",
AQ1608="Fiber CAmtel","ACTIVE",
AQ1608="Fiber AOF","ACTIVE",
AQ1608="Projet OCM (HUAWEI)","PLANNED WORKS",
AQ1608="Projet OCM (NOKIA)","PLANNED WORKS",
AQ1608="ACCESS-ISSUE","ACCESS-ISSUE",
AQ1608="Projet OCM (ZTE, NOKIA, autres projets)","PLANNED WORKS",
AQ1608="No root CAuse","No root cause",
AQ1608="ODU HS","ACTIVE",
AQ1608="IP &amp; VLAN","ACTIVE",
AQ1608="Warehouse HUAWEI","SPARE-ISSUE",
AQ1608="SPARE-HS","SPARE-ISSUE",
AQ1608="Power Telco","ACTIVE", AQ1608="no impacts","no impacts"
),"")</f>
        <v>No root cause</v>
      </c>
      <c r="AS1608" s="92" t="s">
        <v>5537</v>
      </c>
      <c r="AT1608" s="98" t="s">
        <v>1667</v>
      </c>
      <c r="AV1608" s="17" t="s">
        <v>5537</v>
      </c>
      <c r="AW1608" s="7" t="s">
        <v>5537</v>
      </c>
      <c r="AX1608" s="6" t="s">
        <v>5537</v>
      </c>
      <c r="AY1608" s="7"/>
      <c r="AZ1608" s="3" t="s">
        <v>5537</v>
      </c>
      <c r="BA1608" s="18" t="s">
        <v>5537</v>
      </c>
      <c r="BB1608" s="18" t="s">
        <v>5537</v>
      </c>
      <c r="BC1608" s="18" t="s">
        <v>5537</v>
      </c>
      <c r="BD1608" s="18" t="s">
        <v>5537</v>
      </c>
      <c r="BE1608" s="18" t="s">
        <v>5537</v>
      </c>
      <c r="BF1608" s="18" t="s">
        <v>5537</v>
      </c>
      <c r="BG1608" s="18" t="s">
        <v>5537</v>
      </c>
      <c r="BH1608" s="18" t="s">
        <v>5537</v>
      </c>
      <c r="BI1608" s="18" t="s">
        <v>5537</v>
      </c>
      <c r="BJ1608" s="18" t="s">
        <v>5537</v>
      </c>
      <c r="BK1608" s="18" t="s">
        <v>5537</v>
      </c>
      <c r="BL1608" s="9" t="s">
        <v>5537</v>
      </c>
      <c r="BM1608" s="14" t="s">
        <v>5537</v>
      </c>
      <c r="BN1608" s="14" t="s">
        <v>5537</v>
      </c>
      <c r="BO1608" s="14" t="str">
        <f>_xlfn.XLOOKUP(B1608,'[4]cell downs 18042026 17h'!$B:$B,'[4]cell downs 18042026 17h'!$B:$B,"")</f>
        <v/>
      </c>
      <c r="BP1608" s="14" t="str">
        <f>_xlfn.XLOOKUP(B1608,'[5]Cells Huawei 19042026 15h'!$B:$B,'[5]Cells Huawei 19042026 15h'!$B:$B,"")</f>
        <v/>
      </c>
      <c r="BQ1608" s="9" t="str">
        <f>_xlfn.XLOOKUP(B1608,'[6]cells down 19042026 9H40'!$B:$B,'[6]cells down 19042026 9H40'!$B:$B,"")</f>
        <v/>
      </c>
      <c r="BR1608" s="9" t="s">
        <v>1667</v>
      </c>
      <c r="BS1608" s="9" t="s">
        <v>594</v>
      </c>
      <c r="BT1608" s="108"/>
    </row>
    <row r="1609" spans="1:72" s="9" customFormat="1" x14ac:dyDescent="0.35">
      <c r="A1609" s="1" t="s">
        <v>2612</v>
      </c>
      <c r="B1609" s="8" t="s">
        <v>4502</v>
      </c>
      <c r="C1609" s="3" t="str">
        <f>_xlfn.XLOOKUP(B1609,'[1]daily break down'!$D:$D,'[1]daily break down'!$E:$E,"")</f>
        <v>CENTRE</v>
      </c>
      <c r="D1609" s="1"/>
      <c r="E1609" s="1"/>
      <c r="F1609" s="3" t="s">
        <v>37</v>
      </c>
      <c r="G1609" s="1" t="s">
        <v>2612</v>
      </c>
      <c r="H1609" s="34" t="str">
        <f>_xlfn.XLOOKUP(B1609,[2]CALCULATION!$B:$B,[2]CALCULATION!$H:$H,"")</f>
        <v>ZTE</v>
      </c>
      <c r="I1609" s="28">
        <v>0</v>
      </c>
      <c r="J1609" s="28">
        <v>0</v>
      </c>
      <c r="K1609" s="28">
        <v>0</v>
      </c>
      <c r="L1609" s="28">
        <v>0</v>
      </c>
      <c r="M1609" s="28">
        <v>0</v>
      </c>
      <c r="N1609" s="28">
        <v>0</v>
      </c>
      <c r="O1609" s="28">
        <v>0</v>
      </c>
      <c r="P1609" s="28">
        <v>0</v>
      </c>
      <c r="Q1609" s="28">
        <v>0</v>
      </c>
      <c r="R1609" s="28">
        <v>0</v>
      </c>
      <c r="S1609" s="93">
        <v>0</v>
      </c>
      <c r="T1609" s="93">
        <f>_xlfn.XLOOKUP(B1609,'[3]Nur des jours'!$B:$B,'[3]Nur des jours'!$U:$U,"")</f>
        <v>0</v>
      </c>
      <c r="U1609" s="93">
        <v>0</v>
      </c>
      <c r="V1609" s="93">
        <v>0</v>
      </c>
      <c r="W1609" s="93">
        <v>0</v>
      </c>
      <c r="X1609" s="93">
        <v>0</v>
      </c>
      <c r="Y1609" s="93">
        <v>0</v>
      </c>
      <c r="Z1609" s="93">
        <v>0</v>
      </c>
      <c r="AA1609" s="93">
        <v>0</v>
      </c>
      <c r="AB1609" s="93">
        <v>0</v>
      </c>
      <c r="AC1609" s="93">
        <f>_xlfn.XLOOKUP(B1609,'[3]Nur des jours'!$B:$B,'[3]Nur des jours'!$N:$N,"")</f>
        <v>0</v>
      </c>
      <c r="AD1609" s="93">
        <v>0</v>
      </c>
      <c r="AE1609" s="93">
        <v>0</v>
      </c>
      <c r="AF1609" s="93">
        <v>0</v>
      </c>
      <c r="AG1609" s="93"/>
      <c r="AH1609" s="93">
        <v>0</v>
      </c>
      <c r="AI1609" s="93">
        <v>0</v>
      </c>
      <c r="AJ1609" s="93">
        <v>0</v>
      </c>
      <c r="AK1609" s="93">
        <v>0</v>
      </c>
      <c r="AL1609" s="93">
        <v>0</v>
      </c>
      <c r="AM1609" s="49" t="s">
        <v>5559</v>
      </c>
      <c r="AN1609" s="49"/>
      <c r="AO1609" s="48" t="str" cm="1">
        <f t="array" ref="AO1609">IFERROR(_xlfn.IFS(
AQ1609="MPR ISSUE","PDH",
AQ1609="BSS Hardware Issue","BSS",
AQ1609="Sites strategiques, MLL, Pylone, etc.","ENVTECH",
AQ1609="AKTIVCO DEFAUT GE &amp; POWER Cabinet","AKTIVCO",
AQ1609="AKTIVCO Coupure ENEO &amp; Baisse de tension","AKTIVCO GRID ONLY",
AQ1609="Coupure ENEO &amp; Baisse de tension","IHS GRID ONLY",
AQ1609="Defaut GE &amp; POWER Cabinet","IHS",
AQ1609="Sharing","Partners",
AQ1609="Sites strategiques &amp; DataCenter","SST &amp; DC",
AQ1609="Exclu","Exclu",
AQ1609="SAT","SAT",
AQ1609="SPARE-ISSUE","SPARE-ISSUE",
AQ1609="Fiber CAmtel","TRANS_FO_CAMTEL",
AQ1609="Fiber AOF","Fiber AOF",
AQ1609="Projet OCM (HUAWEI)","TRAVAUX-HUAWEI",
AQ1609="Projet OCM (NOKIA)","TRAVAUX-NOKIA",
AQ1609="ACCESS-ISSUE","ACCESS-ISSUE",
AQ1609="Projet OCM (ZTE, NOKIA, autres projets)","TRAVAUX OCM",
AQ1609="No root CAuse","No root cause",
AQ1609="ODU HS","PDH",
AQ1609="IP &amp; VLAN","PDH",
AQ1609="Warehouse HUAWEI","SPARE-ISSUE",
AQ1609="SPARE-HS","SPARE-ISSUE",
AQ1609="Power Telco","BSS",AQ1609="no impacts","no impacts"
),"")</f>
        <v>No root cause</v>
      </c>
      <c r="AP1609" s="48" t="str" cm="1">
        <f t="array" ref="AP1609">IFERROR(_xlfn.IFS(
AQ1609="MPR ISSUE","TX ISSUE",
AQ1609="BSS Hardware Issue","RAN ISSUE",
AQ1609="Sites strategiques, MLL, Pylone, etc.","ENVTECH",
AQ1609="AKTIVCO DEFAUT GE &amp; POWER Cabinet","POWER ISSUE",
AQ1609="AKTIVCO Coupure ENEO &amp; Baisse de tension","POWER ISSUE",
AQ1609="Coupure ENEO &amp; Baisse de tension","POWER ISSUE",
AQ1609="Defaut GE &amp; POWER Cabinet","POWER ISSUE",
AQ1609="Sharing","POWER ISSUE",
AQ1609="Sites strategiques &amp; DataCenter","POWER ISSUE",
AQ1609="Exclu","Exclu",
AQ1609="SAT","TX ISSUE",
AQ1609="SPARE-ISSUE","SPARE-ISSUE",
AQ1609="Fiber CAmtel","TX ISSUE",
AQ1609="Fiber AOF","TX ISSUE",
AQ1609="Projet OCM (HUAWEI)","TRAVAUX-HUAWEI",
AQ1609="Projet OCM (NOKIA)","TRAVAUX -NOKIA",
AQ1609="ACCESS-ISSUE","ACCESS-ISSUE",
AQ1609="Projet OCM (ZTE, NOKIA, autres projets)","TRAVAUX OCM",
AQ1609="No root CAuse","No root cause",
AQ1609="ODU HS","TX ISSUE",
AQ1609="IP &amp; VLAN","TX ISSUE",
AQ1609="Warehouse HUAWEI","SPARE-ISSUE",
AQ1609="SPARE-HS","SPARE-ISSUE",
AQ1609="Power Telco","RAN ISSUE",AQ1609="no impacts","no impacts"
),"")</f>
        <v>No root cause</v>
      </c>
      <c r="AQ1609" s="67" t="s">
        <v>5344</v>
      </c>
      <c r="AR1609" s="48" t="str" cm="1">
        <f t="array" ref="AR1609">IFERROR(_xlfn.IFS(
AQ1609="MPR ISSUE","ACTIVE",
AQ1609="BSS Hardware Issue","ACTIVE",
AQ1609="Sites strategiques, MLL, Pylone, etc.","PASSIVE",
AQ1609="AKTIVCO DEFAUT GE &amp; POWER Cabinet","PASSIVE",
AQ1609="AKTIVCO Coupure ENEO &amp; Baisse de tension","PASSIVE",
AQ1609="Coupure ENEO &amp; Baisse de tension","PASSIVE",
AQ1609="Defaut GE &amp; POWER Cabinet","PASSIVE",
AQ1609="Sharing","PASSIVE",
AQ1609="Sites strategiques &amp; DataCenter","PASSIVE",
AQ1609="Exclu","Exclu",
AQ1609="SAT","ACTIVE",
AQ1609="SPARE-ISSUE","SPARE-ISSUE",
AQ1609="Fiber CAmtel","ACTIVE",
AQ1609="Fiber AOF","ACTIVE",
AQ1609="Projet OCM (HUAWEI)","PLANNED WORKS",
AQ1609="Projet OCM (NOKIA)","PLANNED WORKS",
AQ1609="ACCESS-ISSUE","ACCESS-ISSUE",
AQ1609="Projet OCM (ZTE, NOKIA, autres projets)","PLANNED WORKS",
AQ1609="No root CAuse","No root cause",
AQ1609="ODU HS","ACTIVE",
AQ1609="IP &amp; VLAN","ACTIVE",
AQ1609="Warehouse HUAWEI","SPARE-ISSUE",
AQ1609="SPARE-HS","SPARE-ISSUE",
AQ1609="Power Telco","ACTIVE", AQ1609="no impacts","no impacts"
),"")</f>
        <v>No root cause</v>
      </c>
      <c r="AS1609" s="92" t="s">
        <v>5537</v>
      </c>
      <c r="AT1609" s="98" t="s">
        <v>4502</v>
      </c>
      <c r="AV1609" s="17" t="s">
        <v>5537</v>
      </c>
      <c r="AW1609" s="7" t="s">
        <v>5537</v>
      </c>
      <c r="AX1609" s="6" t="s">
        <v>5537</v>
      </c>
      <c r="AY1609" s="7"/>
      <c r="AZ1609" s="3" t="s">
        <v>5537</v>
      </c>
      <c r="BA1609" s="18" t="s">
        <v>5537</v>
      </c>
      <c r="BB1609" s="18" t="s">
        <v>5537</v>
      </c>
      <c r="BC1609" s="18" t="s">
        <v>5537</v>
      </c>
      <c r="BD1609" s="18" t="s">
        <v>5537</v>
      </c>
      <c r="BE1609" s="18" t="s">
        <v>5537</v>
      </c>
      <c r="BF1609" s="18" t="s">
        <v>5537</v>
      </c>
      <c r="BG1609" s="18" t="s">
        <v>5537</v>
      </c>
      <c r="BH1609" s="18" t="s">
        <v>5537</v>
      </c>
      <c r="BI1609" s="18" t="s">
        <v>5537</v>
      </c>
      <c r="BJ1609" s="18" t="s">
        <v>5537</v>
      </c>
      <c r="BK1609" s="18" t="s">
        <v>5537</v>
      </c>
      <c r="BL1609" s="9" t="s">
        <v>5537</v>
      </c>
      <c r="BM1609" s="14" t="s">
        <v>5537</v>
      </c>
      <c r="BN1609" s="14" t="s">
        <v>5537</v>
      </c>
      <c r="BO1609" s="14" t="str">
        <f>_xlfn.XLOOKUP(B1609,'[4]cell downs 18042026 17h'!$B:$B,'[4]cell downs 18042026 17h'!$B:$B,"")</f>
        <v/>
      </c>
      <c r="BP1609" s="14" t="str">
        <f>_xlfn.XLOOKUP(B1609,'[5]Cells Huawei 19042026 15h'!$B:$B,'[5]Cells Huawei 19042026 15h'!$B:$B,"")</f>
        <v/>
      </c>
      <c r="BQ1609" s="9" t="str">
        <f>_xlfn.XLOOKUP(B1609,'[6]cells down 19042026 9H40'!$B:$B,'[6]cells down 19042026 9H40'!$B:$B,"")</f>
        <v/>
      </c>
      <c r="BR1609" s="9" t="s">
        <v>5537</v>
      </c>
      <c r="BS1609" s="9" t="s">
        <v>5537</v>
      </c>
      <c r="BT1609" s="108"/>
    </row>
    <row r="1610" spans="1:72" s="9" customFormat="1" x14ac:dyDescent="0.35">
      <c r="A1610" s="1" t="s">
        <v>1676</v>
      </c>
      <c r="B1610" s="8" t="s">
        <v>1677</v>
      </c>
      <c r="C1610" s="3" t="str">
        <f>_xlfn.XLOOKUP(B1610,'[1]daily break down'!$D:$D,'[1]daily break down'!$E:$E,"")</f>
        <v>Douala</v>
      </c>
      <c r="D1610" s="1" t="s">
        <v>11</v>
      </c>
      <c r="E1610" s="1" t="s">
        <v>12</v>
      </c>
      <c r="F1610" s="3" t="s">
        <v>31</v>
      </c>
      <c r="G1610" s="1" t="s">
        <v>32</v>
      </c>
      <c r="H1610" s="34" t="str">
        <f>_xlfn.XLOOKUP(B1610,[2]CALCULATION!$B:$B,[2]CALCULATION!$H:$H,"")</f>
        <v>ZTE</v>
      </c>
      <c r="I1610" s="28">
        <v>0</v>
      </c>
      <c r="J1610" s="28">
        <v>0</v>
      </c>
      <c r="K1610" s="28">
        <v>0</v>
      </c>
      <c r="L1610" s="28">
        <v>0</v>
      </c>
      <c r="M1610" s="28">
        <v>4.8689763806490573E-2</v>
      </c>
      <c r="N1610" s="28">
        <v>0</v>
      </c>
      <c r="O1610" s="28">
        <v>0</v>
      </c>
      <c r="P1610" s="28">
        <v>1.443250207600312</v>
      </c>
      <c r="Q1610" s="28">
        <v>0</v>
      </c>
      <c r="R1610" s="28">
        <v>0</v>
      </c>
      <c r="S1610" s="93">
        <v>0</v>
      </c>
      <c r="T1610" s="93">
        <f>_xlfn.XLOOKUP(B1610,'[3]Nur des jours'!$B:$B,'[3]Nur des jours'!$U:$U,"")</f>
        <v>0</v>
      </c>
      <c r="U1610" s="93">
        <v>0</v>
      </c>
      <c r="V1610" s="93">
        <v>0</v>
      </c>
      <c r="W1610" s="93">
        <v>0</v>
      </c>
      <c r="X1610" s="93">
        <v>0</v>
      </c>
      <c r="Y1610" s="93">
        <v>0</v>
      </c>
      <c r="Z1610" s="93">
        <v>0</v>
      </c>
      <c r="AA1610" s="93">
        <v>0</v>
      </c>
      <c r="AB1610" s="93">
        <v>0</v>
      </c>
      <c r="AC1610" s="93">
        <f>_xlfn.XLOOKUP(B1610,'[3]Nur des jours'!$B:$B,'[3]Nur des jours'!$N:$N,"")</f>
        <v>0</v>
      </c>
      <c r="AD1610" s="93">
        <v>0</v>
      </c>
      <c r="AE1610" s="93">
        <v>0</v>
      </c>
      <c r="AF1610" s="93">
        <v>0</v>
      </c>
      <c r="AG1610" s="93"/>
      <c r="AH1610" s="93">
        <v>0</v>
      </c>
      <c r="AI1610" s="93">
        <v>0</v>
      </c>
      <c r="AJ1610" s="93">
        <v>0</v>
      </c>
      <c r="AK1610" s="93">
        <v>0</v>
      </c>
      <c r="AL1610" s="93">
        <v>0</v>
      </c>
      <c r="AM1610" s="49" t="s">
        <v>5559</v>
      </c>
      <c r="AN1610" s="49"/>
      <c r="AO1610" s="48" t="str" cm="1">
        <f t="array" ref="AO1610">IFERROR(_xlfn.IFS(
AQ1610="MPR ISSUE","PDH",
AQ1610="BSS Hardware Issue","BSS",
AQ1610="Sites strategiques, MLL, Pylone, etc.","ENVTECH",
AQ1610="AKTIVCO DEFAUT GE &amp; POWER Cabinet","AKTIVCO",
AQ1610="AKTIVCO Coupure ENEO &amp; Baisse de tension","AKTIVCO GRID ONLY",
AQ1610="Coupure ENEO &amp; Baisse de tension","IHS GRID ONLY",
AQ1610="Defaut GE &amp; POWER Cabinet","IHS",
AQ1610="Sharing","Partners",
AQ1610="Sites strategiques &amp; DataCenter","SST &amp; DC",
AQ1610="Exclu","Exclu",
AQ1610="SAT","SAT",
AQ1610="SPARE-ISSUE","SPARE-ISSUE",
AQ1610="Fiber CAmtel","TRANS_FO_CAMTEL",
AQ1610="Fiber AOF","Fiber AOF",
AQ1610="Projet OCM (HUAWEI)","TRAVAUX-HUAWEI",
AQ1610="Projet OCM (NOKIA)","TRAVAUX-NOKIA",
AQ1610="ACCESS-ISSUE","ACCESS-ISSUE",
AQ1610="Projet OCM (ZTE, NOKIA, autres projets)","TRAVAUX OCM",
AQ1610="No root CAuse","No root cause",
AQ1610="ODU HS","PDH",
AQ1610="IP &amp; VLAN","PDH",
AQ1610="Warehouse HUAWEI","SPARE-ISSUE",
AQ1610="SPARE-HS","SPARE-ISSUE",
AQ1610="Power Telco","BSS",AQ1610="no impacts","no impacts"
),"")</f>
        <v>No root cause</v>
      </c>
      <c r="AP1610" s="48" t="str" cm="1">
        <f t="array" ref="AP1610">IFERROR(_xlfn.IFS(
AQ1610="MPR ISSUE","TX ISSUE",
AQ1610="BSS Hardware Issue","RAN ISSUE",
AQ1610="Sites strategiques, MLL, Pylone, etc.","ENVTECH",
AQ1610="AKTIVCO DEFAUT GE &amp; POWER Cabinet","POWER ISSUE",
AQ1610="AKTIVCO Coupure ENEO &amp; Baisse de tension","POWER ISSUE",
AQ1610="Coupure ENEO &amp; Baisse de tension","POWER ISSUE",
AQ1610="Defaut GE &amp; POWER Cabinet","POWER ISSUE",
AQ1610="Sharing","POWER ISSUE",
AQ1610="Sites strategiques &amp; DataCenter","POWER ISSUE",
AQ1610="Exclu","Exclu",
AQ1610="SAT","TX ISSUE",
AQ1610="SPARE-ISSUE","SPARE-ISSUE",
AQ1610="Fiber CAmtel","TX ISSUE",
AQ1610="Fiber AOF","TX ISSUE",
AQ1610="Projet OCM (HUAWEI)","TRAVAUX-HUAWEI",
AQ1610="Projet OCM (NOKIA)","TRAVAUX -NOKIA",
AQ1610="ACCESS-ISSUE","ACCESS-ISSUE",
AQ1610="Projet OCM (ZTE, NOKIA, autres projets)","TRAVAUX OCM",
AQ1610="No root CAuse","No root cause",
AQ1610="ODU HS","TX ISSUE",
AQ1610="IP &amp; VLAN","TX ISSUE",
AQ1610="Warehouse HUAWEI","SPARE-ISSUE",
AQ1610="SPARE-HS","SPARE-ISSUE",
AQ1610="Power Telco","RAN ISSUE",AQ1610="no impacts","no impacts"
),"")</f>
        <v>No root cause</v>
      </c>
      <c r="AQ1610" s="127" t="s">
        <v>5344</v>
      </c>
      <c r="AR1610" s="48" t="str" cm="1">
        <f t="array" ref="AR1610">IFERROR(_xlfn.IFS(
AQ1610="MPR ISSUE","ACTIVE",
AQ1610="BSS Hardware Issue","ACTIVE",
AQ1610="Sites strategiques, MLL, Pylone, etc.","PASSIVE",
AQ1610="AKTIVCO DEFAUT GE &amp; POWER Cabinet","PASSIVE",
AQ1610="AKTIVCO Coupure ENEO &amp; Baisse de tension","PASSIVE",
AQ1610="Coupure ENEO &amp; Baisse de tension","PASSIVE",
AQ1610="Defaut GE &amp; POWER Cabinet","PASSIVE",
AQ1610="Sharing","PASSIVE",
AQ1610="Sites strategiques &amp; DataCenter","PASSIVE",
AQ1610="Exclu","Exclu",
AQ1610="SAT","ACTIVE",
AQ1610="SPARE-ISSUE","SPARE-ISSUE",
AQ1610="Fiber CAmtel","ACTIVE",
AQ1610="Fiber AOF","ACTIVE",
AQ1610="Projet OCM (HUAWEI)","PLANNED WORKS",
AQ1610="Projet OCM (NOKIA)","PLANNED WORKS",
AQ1610="ACCESS-ISSUE","ACCESS-ISSUE",
AQ1610="Projet OCM (ZTE, NOKIA, autres projets)","PLANNED WORKS",
AQ1610="No root CAuse","No root cause",
AQ1610="ODU HS","ACTIVE",
AQ1610="IP &amp; VLAN","ACTIVE",
AQ1610="Warehouse HUAWEI","SPARE-ISSUE",
AQ1610="SPARE-HS","SPARE-ISSUE",
AQ1610="Power Telco","ACTIVE", AQ1610="no impacts","no impacts"
),"")</f>
        <v>No root cause</v>
      </c>
      <c r="AS1610" s="92" t="s">
        <v>5537</v>
      </c>
      <c r="AT1610" s="98" t="s">
        <v>1677</v>
      </c>
      <c r="AV1610" s="17" t="s">
        <v>5537</v>
      </c>
      <c r="AW1610" s="7" t="s">
        <v>5537</v>
      </c>
      <c r="AX1610" s="6" t="s">
        <v>5537</v>
      </c>
      <c r="AY1610" s="7"/>
      <c r="AZ1610" s="3" t="s">
        <v>5537</v>
      </c>
      <c r="BA1610" s="18" t="s">
        <v>5537</v>
      </c>
      <c r="BB1610" s="18" t="s">
        <v>5537</v>
      </c>
      <c r="BC1610" s="18" t="s">
        <v>5537</v>
      </c>
      <c r="BD1610" s="18" t="s">
        <v>5537</v>
      </c>
      <c r="BE1610" s="18" t="s">
        <v>5537</v>
      </c>
      <c r="BF1610" s="18" t="s">
        <v>5537</v>
      </c>
      <c r="BG1610" s="18" t="s">
        <v>5537</v>
      </c>
      <c r="BH1610" s="18" t="s">
        <v>5537</v>
      </c>
      <c r="BI1610" s="18" t="s">
        <v>5537</v>
      </c>
      <c r="BJ1610" s="18" t="s">
        <v>5537</v>
      </c>
      <c r="BK1610" s="18" t="s">
        <v>5537</v>
      </c>
      <c r="BL1610" s="9" t="s">
        <v>5537</v>
      </c>
      <c r="BM1610" s="14" t="s">
        <v>5537</v>
      </c>
      <c r="BN1610" s="14" t="s">
        <v>5537</v>
      </c>
      <c r="BO1610" s="14" t="str">
        <f>_xlfn.XLOOKUP(B1610,'[4]cell downs 18042026 17h'!$B:$B,'[4]cell downs 18042026 17h'!$B:$B,"")</f>
        <v/>
      </c>
      <c r="BP1610" s="14" t="str">
        <f>_xlfn.XLOOKUP(B1610,'[5]Cells Huawei 19042026 15h'!$B:$B,'[5]Cells Huawei 19042026 15h'!$B:$B,"")</f>
        <v/>
      </c>
      <c r="BQ1610" s="9" t="str">
        <f>_xlfn.XLOOKUP(B1610,'[6]cells down 19042026 9H40'!$B:$B,'[6]cells down 19042026 9H40'!$B:$B,"")</f>
        <v/>
      </c>
      <c r="BR1610" s="9" t="s">
        <v>1677</v>
      </c>
      <c r="BS1610" s="9" t="s">
        <v>5537</v>
      </c>
      <c r="BT1610" s="108"/>
    </row>
    <row r="1611" spans="1:72" s="9" customFormat="1" x14ac:dyDescent="0.35">
      <c r="A1611" s="1" t="s">
        <v>3335</v>
      </c>
      <c r="B1611" s="8" t="s">
        <v>3336</v>
      </c>
      <c r="C1611" s="3" t="str">
        <f>_xlfn.XLOOKUP(B1611,'[1]daily break down'!$D:$D,'[1]daily break down'!$E:$E,"")</f>
        <v>Douala</v>
      </c>
      <c r="D1611" s="1" t="s">
        <v>11</v>
      </c>
      <c r="E1611" s="1" t="s">
        <v>12</v>
      </c>
      <c r="F1611" s="3" t="s">
        <v>31</v>
      </c>
      <c r="G1611" s="1" t="s">
        <v>32</v>
      </c>
      <c r="H1611" s="34" t="str">
        <f>_xlfn.XLOOKUP(B1611,[2]CALCULATION!$B:$B,[2]CALCULATION!$H:$H,"")</f>
        <v>ZTE</v>
      </c>
      <c r="I1611" s="28">
        <v>0</v>
      </c>
      <c r="J1611" s="28">
        <v>0</v>
      </c>
      <c r="K1611" s="28">
        <v>0.36747395365162511</v>
      </c>
      <c r="L1611" s="28">
        <v>0</v>
      </c>
      <c r="M1611" s="28">
        <v>0</v>
      </c>
      <c r="N1611" s="28">
        <v>0</v>
      </c>
      <c r="O1611" s="28">
        <v>0</v>
      </c>
      <c r="P1611" s="28">
        <v>0</v>
      </c>
      <c r="Q1611" s="28">
        <v>0</v>
      </c>
      <c r="R1611" s="28">
        <v>0</v>
      </c>
      <c r="S1611" s="93">
        <v>0</v>
      </c>
      <c r="T1611" s="93">
        <f>_xlfn.XLOOKUP(B1611,'[3]Nur des jours'!$B:$B,'[3]Nur des jours'!$U:$U,"")</f>
        <v>0</v>
      </c>
      <c r="U1611" s="93">
        <v>0</v>
      </c>
      <c r="V1611" s="93">
        <v>0</v>
      </c>
      <c r="W1611" s="93">
        <v>0</v>
      </c>
      <c r="X1611" s="93">
        <v>0</v>
      </c>
      <c r="Y1611" s="93">
        <v>0</v>
      </c>
      <c r="Z1611" s="93">
        <v>0</v>
      </c>
      <c r="AA1611" s="93">
        <v>0</v>
      </c>
      <c r="AB1611" s="93">
        <v>0</v>
      </c>
      <c r="AC1611" s="93">
        <f>_xlfn.XLOOKUP(B1611,'[3]Nur des jours'!$B:$B,'[3]Nur des jours'!$N:$N,"")</f>
        <v>0</v>
      </c>
      <c r="AD1611" s="93">
        <v>0</v>
      </c>
      <c r="AE1611" s="93">
        <v>0</v>
      </c>
      <c r="AF1611" s="93">
        <v>0</v>
      </c>
      <c r="AG1611" s="93"/>
      <c r="AH1611" s="93">
        <v>0</v>
      </c>
      <c r="AI1611" s="93">
        <v>0</v>
      </c>
      <c r="AJ1611" s="93">
        <v>0</v>
      </c>
      <c r="AK1611" s="93">
        <v>0</v>
      </c>
      <c r="AL1611" s="93">
        <v>0</v>
      </c>
      <c r="AM1611" s="49" t="s">
        <v>5559</v>
      </c>
      <c r="AN1611" s="49"/>
      <c r="AO1611" s="48" t="str" cm="1">
        <f t="array" ref="AO1611">IFERROR(_xlfn.IFS(
AQ1611="MPR ISSUE","PDH",
AQ1611="BSS Hardware Issue","BSS",
AQ1611="Sites strategiques, MLL, Pylone, etc.","ENVTECH",
AQ1611="AKTIVCO DEFAUT GE &amp; POWER Cabinet","AKTIVCO",
AQ1611="AKTIVCO Coupure ENEO &amp; Baisse de tension","AKTIVCO GRID ONLY",
AQ1611="Coupure ENEO &amp; Baisse de tension","IHS GRID ONLY",
AQ1611="Defaut GE &amp; POWER Cabinet","IHS",
AQ1611="Sharing","Partners",
AQ1611="Sites strategiques &amp; DataCenter","SST &amp; DC",
AQ1611="Exclu","Exclu",
AQ1611="SAT","SAT",
AQ1611="SPARE-ISSUE","SPARE-ISSUE",
AQ1611="Fiber CAmtel","TRANS_FO_CAMTEL",
AQ1611="Fiber AOF","Fiber AOF",
AQ1611="Projet OCM (HUAWEI)","TRAVAUX-HUAWEI",
AQ1611="Projet OCM (NOKIA)","TRAVAUX-NOKIA",
AQ1611="ACCESS-ISSUE","ACCESS-ISSUE",
AQ1611="Projet OCM (ZTE, NOKIA, autres projets)","TRAVAUX OCM",
AQ1611="No root CAuse","No root cause",
AQ1611="ODU HS","PDH",
AQ1611="IP &amp; VLAN","PDH",
AQ1611="Warehouse HUAWEI","SPARE-ISSUE",
AQ1611="SPARE-HS","SPARE-ISSUE",
AQ1611="Power Telco","BSS",AQ1611="no impacts","no impacts"
),"")</f>
        <v>No root cause</v>
      </c>
      <c r="AP1611" s="48" t="str" cm="1">
        <f t="array" ref="AP1611">IFERROR(_xlfn.IFS(
AQ1611="MPR ISSUE","TX ISSUE",
AQ1611="BSS Hardware Issue","RAN ISSUE",
AQ1611="Sites strategiques, MLL, Pylone, etc.","ENVTECH",
AQ1611="AKTIVCO DEFAUT GE &amp; POWER Cabinet","POWER ISSUE",
AQ1611="AKTIVCO Coupure ENEO &amp; Baisse de tension","POWER ISSUE",
AQ1611="Coupure ENEO &amp; Baisse de tension","POWER ISSUE",
AQ1611="Defaut GE &amp; POWER Cabinet","POWER ISSUE",
AQ1611="Sharing","POWER ISSUE",
AQ1611="Sites strategiques &amp; DataCenter","POWER ISSUE",
AQ1611="Exclu","Exclu",
AQ1611="SAT","TX ISSUE",
AQ1611="SPARE-ISSUE","SPARE-ISSUE",
AQ1611="Fiber CAmtel","TX ISSUE",
AQ1611="Fiber AOF","TX ISSUE",
AQ1611="Projet OCM (HUAWEI)","TRAVAUX-HUAWEI",
AQ1611="Projet OCM (NOKIA)","TRAVAUX -NOKIA",
AQ1611="ACCESS-ISSUE","ACCESS-ISSUE",
AQ1611="Projet OCM (ZTE, NOKIA, autres projets)","TRAVAUX OCM",
AQ1611="No root CAuse","No root cause",
AQ1611="ODU HS","TX ISSUE",
AQ1611="IP &amp; VLAN","TX ISSUE",
AQ1611="Warehouse HUAWEI","SPARE-ISSUE",
AQ1611="SPARE-HS","SPARE-ISSUE",
AQ1611="Power Telco","RAN ISSUE",AQ1611="no impacts","no impacts"
),"")</f>
        <v>No root cause</v>
      </c>
      <c r="AQ1611" s="127" t="s">
        <v>5344</v>
      </c>
      <c r="AR1611" s="48" t="str" cm="1">
        <f t="array" ref="AR1611">IFERROR(_xlfn.IFS(
AQ1611="MPR ISSUE","ACTIVE",
AQ1611="BSS Hardware Issue","ACTIVE",
AQ1611="Sites strategiques, MLL, Pylone, etc.","PASSIVE",
AQ1611="AKTIVCO DEFAUT GE &amp; POWER Cabinet","PASSIVE",
AQ1611="AKTIVCO Coupure ENEO &amp; Baisse de tension","PASSIVE",
AQ1611="Coupure ENEO &amp; Baisse de tension","PASSIVE",
AQ1611="Defaut GE &amp; POWER Cabinet","PASSIVE",
AQ1611="Sharing","PASSIVE",
AQ1611="Sites strategiques &amp; DataCenter","PASSIVE",
AQ1611="Exclu","Exclu",
AQ1611="SAT","ACTIVE",
AQ1611="SPARE-ISSUE","SPARE-ISSUE",
AQ1611="Fiber CAmtel","ACTIVE",
AQ1611="Fiber AOF","ACTIVE",
AQ1611="Projet OCM (HUAWEI)","PLANNED WORKS",
AQ1611="Projet OCM (NOKIA)","PLANNED WORKS",
AQ1611="ACCESS-ISSUE","ACCESS-ISSUE",
AQ1611="Projet OCM (ZTE, NOKIA, autres projets)","PLANNED WORKS",
AQ1611="No root CAuse","No root cause",
AQ1611="ODU HS","ACTIVE",
AQ1611="IP &amp; VLAN","ACTIVE",
AQ1611="Warehouse HUAWEI","SPARE-ISSUE",
AQ1611="SPARE-HS","SPARE-ISSUE",
AQ1611="Power Telco","ACTIVE", AQ1611="no impacts","no impacts"
),"")</f>
        <v>No root cause</v>
      </c>
      <c r="AS1611" s="92" t="s">
        <v>5537</v>
      </c>
      <c r="AT1611" s="98" t="s">
        <v>3336</v>
      </c>
      <c r="AV1611" s="17" t="s">
        <v>5537</v>
      </c>
      <c r="AW1611" s="7" t="s">
        <v>5537</v>
      </c>
      <c r="AX1611" s="6" t="s">
        <v>5537</v>
      </c>
      <c r="AY1611" s="7"/>
      <c r="AZ1611" s="3" t="s">
        <v>5537</v>
      </c>
      <c r="BA1611" s="18" t="s">
        <v>5537</v>
      </c>
      <c r="BB1611" s="18" t="s">
        <v>5537</v>
      </c>
      <c r="BC1611" s="18" t="s">
        <v>5537</v>
      </c>
      <c r="BD1611" s="18" t="s">
        <v>5537</v>
      </c>
      <c r="BE1611" s="18" t="s">
        <v>5537</v>
      </c>
      <c r="BF1611" s="18" t="s">
        <v>5537</v>
      </c>
      <c r="BG1611" s="18" t="s">
        <v>5537</v>
      </c>
      <c r="BH1611" s="18" t="s">
        <v>5537</v>
      </c>
      <c r="BI1611" s="18" t="s">
        <v>5537</v>
      </c>
      <c r="BJ1611" s="18" t="s">
        <v>5537</v>
      </c>
      <c r="BK1611" s="18" t="s">
        <v>5537</v>
      </c>
      <c r="BL1611" s="9" t="s">
        <v>5537</v>
      </c>
      <c r="BM1611" s="14" t="s">
        <v>5537</v>
      </c>
      <c r="BN1611" s="14" t="s">
        <v>5537</v>
      </c>
      <c r="BO1611" s="14" t="str">
        <f>_xlfn.XLOOKUP(B1611,'[4]cell downs 18042026 17h'!$B:$B,'[4]cell downs 18042026 17h'!$B:$B,"")</f>
        <v/>
      </c>
      <c r="BP1611" s="14" t="str">
        <f>_xlfn.XLOOKUP(B1611,'[5]Cells Huawei 19042026 15h'!$B:$B,'[5]Cells Huawei 19042026 15h'!$B:$B,"")</f>
        <v/>
      </c>
      <c r="BQ1611" s="9" t="str">
        <f>_xlfn.XLOOKUP(B1611,'[6]cells down 19042026 9H40'!$B:$B,'[6]cells down 19042026 9H40'!$B:$B,"")</f>
        <v/>
      </c>
      <c r="BR1611" s="9" t="s">
        <v>3336</v>
      </c>
      <c r="BS1611" s="9" t="s">
        <v>302</v>
      </c>
      <c r="BT1611" s="108"/>
    </row>
    <row r="1612" spans="1:72" s="9" customFormat="1" x14ac:dyDescent="0.35">
      <c r="A1612" s="1" t="s">
        <v>1662</v>
      </c>
      <c r="B1612" s="8" t="s">
        <v>1663</v>
      </c>
      <c r="C1612" s="3" t="str">
        <f>_xlfn.XLOOKUP(B1612,'[1]daily break down'!$D:$D,'[1]daily break down'!$E:$E,"")</f>
        <v>Douala</v>
      </c>
      <c r="D1612" s="1" t="s">
        <v>11</v>
      </c>
      <c r="E1612" s="1" t="s">
        <v>12</v>
      </c>
      <c r="F1612" s="3" t="s">
        <v>31</v>
      </c>
      <c r="G1612" s="1" t="s">
        <v>32</v>
      </c>
      <c r="H1612" s="34" t="str">
        <f>_xlfn.XLOOKUP(B1612,[2]CALCULATION!$B:$B,[2]CALCULATION!$H:$H,"")</f>
        <v>ZTE</v>
      </c>
      <c r="I1612" s="28">
        <v>0</v>
      </c>
      <c r="J1612" s="28">
        <v>0</v>
      </c>
      <c r="K1612" s="28">
        <v>0</v>
      </c>
      <c r="L1612" s="28">
        <v>0</v>
      </c>
      <c r="M1612" s="28">
        <v>1.5944560015751692E-2</v>
      </c>
      <c r="N1612" s="28">
        <v>0</v>
      </c>
      <c r="O1612" s="28">
        <v>0</v>
      </c>
      <c r="P1612" s="28">
        <v>3.1680271264407174</v>
      </c>
      <c r="Q1612" s="28">
        <v>0</v>
      </c>
      <c r="R1612" s="28">
        <v>0</v>
      </c>
      <c r="S1612" s="93">
        <v>0</v>
      </c>
      <c r="T1612" s="93">
        <f>_xlfn.XLOOKUP(B1612,'[3]Nur des jours'!$B:$B,'[3]Nur des jours'!$U:$U,"")</f>
        <v>0</v>
      </c>
      <c r="U1612" s="93">
        <v>0</v>
      </c>
      <c r="V1612" s="93">
        <v>0</v>
      </c>
      <c r="W1612" s="93">
        <v>0</v>
      </c>
      <c r="X1612" s="93">
        <v>0</v>
      </c>
      <c r="Y1612" s="93">
        <v>0</v>
      </c>
      <c r="Z1612" s="93">
        <v>0</v>
      </c>
      <c r="AA1612" s="93">
        <v>0</v>
      </c>
      <c r="AB1612" s="93">
        <v>0</v>
      </c>
      <c r="AC1612" s="93">
        <f>_xlfn.XLOOKUP(B1612,'[3]Nur des jours'!$B:$B,'[3]Nur des jours'!$N:$N,"")</f>
        <v>0</v>
      </c>
      <c r="AD1612" s="93">
        <v>0</v>
      </c>
      <c r="AE1612" s="93">
        <v>0</v>
      </c>
      <c r="AF1612" s="93">
        <v>0</v>
      </c>
      <c r="AG1612" s="93"/>
      <c r="AH1612" s="93">
        <v>0</v>
      </c>
      <c r="AI1612" s="93">
        <v>0</v>
      </c>
      <c r="AJ1612" s="93">
        <v>0</v>
      </c>
      <c r="AK1612" s="93">
        <v>0</v>
      </c>
      <c r="AL1612" s="93">
        <v>0</v>
      </c>
      <c r="AM1612" s="49" t="s">
        <v>5559</v>
      </c>
      <c r="AN1612" s="49"/>
      <c r="AO1612" s="48" t="str" cm="1">
        <f t="array" ref="AO1612">IFERROR(_xlfn.IFS(
AQ1612="MPR ISSUE","PDH",
AQ1612="BSS Hardware Issue","BSS",
AQ1612="Sites strategiques, MLL, Pylone, etc.","ENVTECH",
AQ1612="AKTIVCO DEFAUT GE &amp; POWER Cabinet","AKTIVCO",
AQ1612="AKTIVCO Coupure ENEO &amp; Baisse de tension","AKTIVCO GRID ONLY",
AQ1612="Coupure ENEO &amp; Baisse de tension","IHS GRID ONLY",
AQ1612="Defaut GE &amp; POWER Cabinet","IHS",
AQ1612="Sharing","Partners",
AQ1612="Sites strategiques &amp; DataCenter","SST &amp; DC",
AQ1612="Exclu","Exclu",
AQ1612="SAT","SAT",
AQ1612="SPARE-ISSUE","SPARE-ISSUE",
AQ1612="Fiber CAmtel","TRANS_FO_CAMTEL",
AQ1612="Fiber AOF","Fiber AOF",
AQ1612="Projet OCM (HUAWEI)","TRAVAUX-HUAWEI",
AQ1612="Projet OCM (NOKIA)","TRAVAUX-NOKIA",
AQ1612="ACCESS-ISSUE","ACCESS-ISSUE",
AQ1612="Projet OCM (ZTE, NOKIA, autres projets)","TRAVAUX OCM",
AQ1612="No root CAuse","No root cause",
AQ1612="ODU HS","PDH",
AQ1612="IP &amp; VLAN","PDH",
AQ1612="Warehouse HUAWEI","SPARE-ISSUE",
AQ1612="SPARE-HS","SPARE-ISSUE",
AQ1612="Power Telco","BSS",AQ1612="no impacts","no impacts"
),"")</f>
        <v>No root cause</v>
      </c>
      <c r="AP1612" s="48" t="str" cm="1">
        <f t="array" ref="AP1612">IFERROR(_xlfn.IFS(
AQ1612="MPR ISSUE","TX ISSUE",
AQ1612="BSS Hardware Issue","RAN ISSUE",
AQ1612="Sites strategiques, MLL, Pylone, etc.","ENVTECH",
AQ1612="AKTIVCO DEFAUT GE &amp; POWER Cabinet","POWER ISSUE",
AQ1612="AKTIVCO Coupure ENEO &amp; Baisse de tension","POWER ISSUE",
AQ1612="Coupure ENEO &amp; Baisse de tension","POWER ISSUE",
AQ1612="Defaut GE &amp; POWER Cabinet","POWER ISSUE",
AQ1612="Sharing","POWER ISSUE",
AQ1612="Sites strategiques &amp; DataCenter","POWER ISSUE",
AQ1612="Exclu","Exclu",
AQ1612="SAT","TX ISSUE",
AQ1612="SPARE-ISSUE","SPARE-ISSUE",
AQ1612="Fiber CAmtel","TX ISSUE",
AQ1612="Fiber AOF","TX ISSUE",
AQ1612="Projet OCM (HUAWEI)","TRAVAUX-HUAWEI",
AQ1612="Projet OCM (NOKIA)","TRAVAUX -NOKIA",
AQ1612="ACCESS-ISSUE","ACCESS-ISSUE",
AQ1612="Projet OCM (ZTE, NOKIA, autres projets)","TRAVAUX OCM",
AQ1612="No root CAuse","No root cause",
AQ1612="ODU HS","TX ISSUE",
AQ1612="IP &amp; VLAN","TX ISSUE",
AQ1612="Warehouse HUAWEI","SPARE-ISSUE",
AQ1612="SPARE-HS","SPARE-ISSUE",
AQ1612="Power Telco","RAN ISSUE",AQ1612="no impacts","no impacts"
),"")</f>
        <v>No root cause</v>
      </c>
      <c r="AQ1612" s="127" t="s">
        <v>5344</v>
      </c>
      <c r="AR1612" s="48" t="str" cm="1">
        <f t="array" ref="AR1612">IFERROR(_xlfn.IFS(
AQ1612="MPR ISSUE","ACTIVE",
AQ1612="BSS Hardware Issue","ACTIVE",
AQ1612="Sites strategiques, MLL, Pylone, etc.","PASSIVE",
AQ1612="AKTIVCO DEFAUT GE &amp; POWER Cabinet","PASSIVE",
AQ1612="AKTIVCO Coupure ENEO &amp; Baisse de tension","PASSIVE",
AQ1612="Coupure ENEO &amp; Baisse de tension","PASSIVE",
AQ1612="Defaut GE &amp; POWER Cabinet","PASSIVE",
AQ1612="Sharing","PASSIVE",
AQ1612="Sites strategiques &amp; DataCenter","PASSIVE",
AQ1612="Exclu","Exclu",
AQ1612="SAT","ACTIVE",
AQ1612="SPARE-ISSUE","SPARE-ISSUE",
AQ1612="Fiber CAmtel","ACTIVE",
AQ1612="Fiber AOF","ACTIVE",
AQ1612="Projet OCM (HUAWEI)","PLANNED WORKS",
AQ1612="Projet OCM (NOKIA)","PLANNED WORKS",
AQ1612="ACCESS-ISSUE","ACCESS-ISSUE",
AQ1612="Projet OCM (ZTE, NOKIA, autres projets)","PLANNED WORKS",
AQ1612="No root CAuse","No root cause",
AQ1612="ODU HS","ACTIVE",
AQ1612="IP &amp; VLAN","ACTIVE",
AQ1612="Warehouse HUAWEI","SPARE-ISSUE",
AQ1612="SPARE-HS","SPARE-ISSUE",
AQ1612="Power Telco","ACTIVE", AQ1612="no impacts","no impacts"
),"")</f>
        <v>No root cause</v>
      </c>
      <c r="AS1612" s="92" t="s">
        <v>5537</v>
      </c>
      <c r="AT1612" s="98" t="s">
        <v>1663</v>
      </c>
      <c r="AV1612" s="17" t="s">
        <v>5537</v>
      </c>
      <c r="AW1612" s="7" t="s">
        <v>5537</v>
      </c>
      <c r="AX1612" s="6" t="s">
        <v>5537</v>
      </c>
      <c r="AY1612" s="7"/>
      <c r="AZ1612" s="3" t="s">
        <v>5537</v>
      </c>
      <c r="BA1612" s="18" t="s">
        <v>5537</v>
      </c>
      <c r="BB1612" s="18" t="s">
        <v>5537</v>
      </c>
      <c r="BC1612" s="18" t="s">
        <v>5537</v>
      </c>
      <c r="BD1612" s="18" t="s">
        <v>5537</v>
      </c>
      <c r="BE1612" s="18" t="s">
        <v>5537</v>
      </c>
      <c r="BF1612" s="18" t="s">
        <v>5537</v>
      </c>
      <c r="BG1612" s="18" t="s">
        <v>5537</v>
      </c>
      <c r="BH1612" s="18" t="s">
        <v>5537</v>
      </c>
      <c r="BI1612" s="18" t="s">
        <v>5537</v>
      </c>
      <c r="BJ1612" s="18" t="s">
        <v>5537</v>
      </c>
      <c r="BK1612" s="18" t="s">
        <v>5537</v>
      </c>
      <c r="BL1612" s="9" t="s">
        <v>5537</v>
      </c>
      <c r="BM1612" s="14" t="s">
        <v>5537</v>
      </c>
      <c r="BN1612" s="14" t="s">
        <v>5537</v>
      </c>
      <c r="BO1612" s="14" t="str">
        <f>_xlfn.XLOOKUP(B1612,'[4]cell downs 18042026 17h'!$B:$B,'[4]cell downs 18042026 17h'!$B:$B,"")</f>
        <v/>
      </c>
      <c r="BP1612" s="14" t="str">
        <f>_xlfn.XLOOKUP(B1612,'[5]Cells Huawei 19042026 15h'!$B:$B,'[5]Cells Huawei 19042026 15h'!$B:$B,"")</f>
        <v/>
      </c>
      <c r="BQ1612" s="9" t="str">
        <f>_xlfn.XLOOKUP(B1612,'[6]cells down 19042026 9H40'!$B:$B,'[6]cells down 19042026 9H40'!$B:$B,"")</f>
        <v/>
      </c>
      <c r="BR1612" s="9" t="s">
        <v>1663</v>
      </c>
      <c r="BS1612" s="9" t="s">
        <v>5537</v>
      </c>
      <c r="BT1612" s="108"/>
    </row>
    <row r="1613" spans="1:72" s="9" customFormat="1" x14ac:dyDescent="0.35">
      <c r="A1613" s="1" t="s">
        <v>3189</v>
      </c>
      <c r="B1613" s="8" t="s">
        <v>3190</v>
      </c>
      <c r="C1613" s="3" t="str">
        <f>_xlfn.XLOOKUP(B1613,'[1]daily break down'!$D:$D,'[1]daily break down'!$E:$E,"")</f>
        <v>CENTRE</v>
      </c>
      <c r="D1613" s="1" t="s">
        <v>11</v>
      </c>
      <c r="E1613" s="1" t="s">
        <v>12</v>
      </c>
      <c r="F1613" s="3" t="s">
        <v>37</v>
      </c>
      <c r="G1613" s="1" t="s">
        <v>2612</v>
      </c>
      <c r="H1613" s="34" t="str">
        <f>_xlfn.XLOOKUP(B1613,[2]CALCULATION!$B:$B,[2]CALCULATION!$H:$H,"")</f>
        <v>ZTE</v>
      </c>
      <c r="I1613" s="28">
        <v>0</v>
      </c>
      <c r="J1613" s="28">
        <v>0</v>
      </c>
      <c r="K1613" s="28">
        <v>0</v>
      </c>
      <c r="L1613" s="28">
        <v>0</v>
      </c>
      <c r="M1613" s="28">
        <v>0</v>
      </c>
      <c r="N1613" s="28">
        <v>0</v>
      </c>
      <c r="O1613" s="28">
        <v>0</v>
      </c>
      <c r="P1613" s="28">
        <v>0</v>
      </c>
      <c r="Q1613" s="28">
        <v>0</v>
      </c>
      <c r="R1613" s="28">
        <v>0</v>
      </c>
      <c r="S1613" s="93">
        <v>0</v>
      </c>
      <c r="T1613" s="93">
        <f>_xlfn.XLOOKUP(B1613,'[3]Nur des jours'!$B:$B,'[3]Nur des jours'!$U:$U,"")</f>
        <v>0</v>
      </c>
      <c r="U1613" s="93">
        <v>0</v>
      </c>
      <c r="V1613" s="93">
        <v>0</v>
      </c>
      <c r="W1613" s="93">
        <v>0</v>
      </c>
      <c r="X1613" s="93">
        <v>0</v>
      </c>
      <c r="Y1613" s="93">
        <v>0</v>
      </c>
      <c r="Z1613" s="93">
        <v>0</v>
      </c>
      <c r="AA1613" s="93">
        <v>0</v>
      </c>
      <c r="AB1613" s="93">
        <v>0</v>
      </c>
      <c r="AC1613" s="93">
        <f>_xlfn.XLOOKUP(B1613,'[3]Nur des jours'!$B:$B,'[3]Nur des jours'!$N:$N,"")</f>
        <v>0</v>
      </c>
      <c r="AD1613" s="93">
        <v>0</v>
      </c>
      <c r="AE1613" s="93">
        <v>0</v>
      </c>
      <c r="AF1613" s="93">
        <v>0</v>
      </c>
      <c r="AG1613" s="93"/>
      <c r="AH1613" s="93">
        <v>0</v>
      </c>
      <c r="AI1613" s="93">
        <v>0</v>
      </c>
      <c r="AJ1613" s="93">
        <v>0</v>
      </c>
      <c r="AK1613" s="93">
        <v>0</v>
      </c>
      <c r="AL1613" s="93">
        <v>0</v>
      </c>
      <c r="AM1613" s="49" t="s">
        <v>5559</v>
      </c>
      <c r="AN1613" s="49"/>
      <c r="AO1613" s="48" t="str" cm="1">
        <f t="array" ref="AO1613">IFERROR(_xlfn.IFS(
AQ1613="MPR ISSUE","PDH",
AQ1613="BSS Hardware Issue","BSS",
AQ1613="Sites strategiques, MLL, Pylone, etc.","ENVTECH",
AQ1613="AKTIVCO DEFAUT GE &amp; POWER Cabinet","AKTIVCO",
AQ1613="AKTIVCO Coupure ENEO &amp; Baisse de tension","AKTIVCO GRID ONLY",
AQ1613="Coupure ENEO &amp; Baisse de tension","IHS GRID ONLY",
AQ1613="Defaut GE &amp; POWER Cabinet","IHS",
AQ1613="Sharing","Partners",
AQ1613="Sites strategiques &amp; DataCenter","SST &amp; DC",
AQ1613="Exclu","Exclu",
AQ1613="SAT","SAT",
AQ1613="SPARE-ISSUE","SPARE-ISSUE",
AQ1613="Fiber CAmtel","TRANS_FO_CAMTEL",
AQ1613="Fiber AOF","Fiber AOF",
AQ1613="Projet OCM (HUAWEI)","TRAVAUX-HUAWEI",
AQ1613="Projet OCM (NOKIA)","TRAVAUX-NOKIA",
AQ1613="ACCESS-ISSUE","ACCESS-ISSUE",
AQ1613="Projet OCM (ZTE, NOKIA, autres projets)","TRAVAUX OCM",
AQ1613="No root CAuse","No root cause",
AQ1613="ODU HS","PDH",
AQ1613="IP &amp; VLAN","PDH",
AQ1613="Warehouse HUAWEI","SPARE-ISSUE",
AQ1613="SPARE-HS","SPARE-ISSUE",
AQ1613="Power Telco","BSS",AQ1613="no impacts","no impacts"
),"")</f>
        <v>No root cause</v>
      </c>
      <c r="AP1613" s="48" t="str" cm="1">
        <f t="array" ref="AP1613">IFERROR(_xlfn.IFS(
AQ1613="MPR ISSUE","TX ISSUE",
AQ1613="BSS Hardware Issue","RAN ISSUE",
AQ1613="Sites strategiques, MLL, Pylone, etc.","ENVTECH",
AQ1613="AKTIVCO DEFAUT GE &amp; POWER Cabinet","POWER ISSUE",
AQ1613="AKTIVCO Coupure ENEO &amp; Baisse de tension","POWER ISSUE",
AQ1613="Coupure ENEO &amp; Baisse de tension","POWER ISSUE",
AQ1613="Defaut GE &amp; POWER Cabinet","POWER ISSUE",
AQ1613="Sharing","POWER ISSUE",
AQ1613="Sites strategiques &amp; DataCenter","POWER ISSUE",
AQ1613="Exclu","Exclu",
AQ1613="SAT","TX ISSUE",
AQ1613="SPARE-ISSUE","SPARE-ISSUE",
AQ1613="Fiber CAmtel","TX ISSUE",
AQ1613="Fiber AOF","TX ISSUE",
AQ1613="Projet OCM (HUAWEI)","TRAVAUX-HUAWEI",
AQ1613="Projet OCM (NOKIA)","TRAVAUX -NOKIA",
AQ1613="ACCESS-ISSUE","ACCESS-ISSUE",
AQ1613="Projet OCM (ZTE, NOKIA, autres projets)","TRAVAUX OCM",
AQ1613="No root CAuse","No root cause",
AQ1613="ODU HS","TX ISSUE",
AQ1613="IP &amp; VLAN","TX ISSUE",
AQ1613="Warehouse HUAWEI","SPARE-ISSUE",
AQ1613="SPARE-HS","SPARE-ISSUE",
AQ1613="Power Telco","RAN ISSUE",AQ1613="no impacts","no impacts"
),"")</f>
        <v>No root cause</v>
      </c>
      <c r="AQ1613" s="127" t="s">
        <v>5344</v>
      </c>
      <c r="AR1613" s="48" t="str" cm="1">
        <f t="array" ref="AR1613">IFERROR(_xlfn.IFS(
AQ1613="MPR ISSUE","ACTIVE",
AQ1613="BSS Hardware Issue","ACTIVE",
AQ1613="Sites strategiques, MLL, Pylone, etc.","PASSIVE",
AQ1613="AKTIVCO DEFAUT GE &amp; POWER Cabinet","PASSIVE",
AQ1613="AKTIVCO Coupure ENEO &amp; Baisse de tension","PASSIVE",
AQ1613="Coupure ENEO &amp; Baisse de tension","PASSIVE",
AQ1613="Defaut GE &amp; POWER Cabinet","PASSIVE",
AQ1613="Sharing","PASSIVE",
AQ1613="Sites strategiques &amp; DataCenter","PASSIVE",
AQ1613="Exclu","Exclu",
AQ1613="SAT","ACTIVE",
AQ1613="SPARE-ISSUE","SPARE-ISSUE",
AQ1613="Fiber CAmtel","ACTIVE",
AQ1613="Fiber AOF","ACTIVE",
AQ1613="Projet OCM (HUAWEI)","PLANNED WORKS",
AQ1613="Projet OCM (NOKIA)","PLANNED WORKS",
AQ1613="ACCESS-ISSUE","ACCESS-ISSUE",
AQ1613="Projet OCM (ZTE, NOKIA, autres projets)","PLANNED WORKS",
AQ1613="No root CAuse","No root cause",
AQ1613="ODU HS","ACTIVE",
AQ1613="IP &amp; VLAN","ACTIVE",
AQ1613="Warehouse HUAWEI","SPARE-ISSUE",
AQ1613="SPARE-HS","SPARE-ISSUE",
AQ1613="Power Telco","ACTIVE", AQ1613="no impacts","no impacts"
),"")</f>
        <v>No root cause</v>
      </c>
      <c r="AS1613" s="92" t="s">
        <v>5537</v>
      </c>
      <c r="AT1613" s="98" t="s">
        <v>3190</v>
      </c>
      <c r="AV1613" s="17" t="s">
        <v>5537</v>
      </c>
      <c r="AW1613" s="7" t="s">
        <v>5537</v>
      </c>
      <c r="AX1613" s="6" t="s">
        <v>5537</v>
      </c>
      <c r="AY1613" s="7"/>
      <c r="AZ1613" s="3" t="s">
        <v>5537</v>
      </c>
      <c r="BA1613" s="18" t="s">
        <v>5537</v>
      </c>
      <c r="BB1613" s="18" t="s">
        <v>5537</v>
      </c>
      <c r="BC1613" s="18" t="s">
        <v>5537</v>
      </c>
      <c r="BD1613" s="18" t="s">
        <v>5537</v>
      </c>
      <c r="BE1613" s="18" t="s">
        <v>5537</v>
      </c>
      <c r="BF1613" s="18" t="s">
        <v>5537</v>
      </c>
      <c r="BG1613" s="18" t="s">
        <v>5537</v>
      </c>
      <c r="BH1613" s="18" t="s">
        <v>5537</v>
      </c>
      <c r="BI1613" s="18" t="s">
        <v>5537</v>
      </c>
      <c r="BJ1613" s="18" t="s">
        <v>5537</v>
      </c>
      <c r="BK1613" s="18" t="s">
        <v>5537</v>
      </c>
      <c r="BL1613" s="9" t="s">
        <v>5537</v>
      </c>
      <c r="BM1613" s="14" t="s">
        <v>5537</v>
      </c>
      <c r="BN1613" s="14" t="s">
        <v>5537</v>
      </c>
      <c r="BO1613" s="14" t="str">
        <f>_xlfn.XLOOKUP(B1613,'[4]cell downs 18042026 17h'!$B:$B,'[4]cell downs 18042026 17h'!$B:$B,"")</f>
        <v/>
      </c>
      <c r="BP1613" s="14" t="str">
        <f>_xlfn.XLOOKUP(B1613,'[5]Cells Huawei 19042026 15h'!$B:$B,'[5]Cells Huawei 19042026 15h'!$B:$B,"")</f>
        <v/>
      </c>
      <c r="BQ1613" s="9" t="str">
        <f>_xlfn.XLOOKUP(B1613,'[6]cells down 19042026 9H40'!$B:$B,'[6]cells down 19042026 9H40'!$B:$B,"")</f>
        <v/>
      </c>
      <c r="BR1613" s="9" t="s">
        <v>3190</v>
      </c>
      <c r="BS1613" s="9" t="s">
        <v>12</v>
      </c>
      <c r="BT1613" s="108"/>
    </row>
    <row r="1614" spans="1:72" s="9" customFormat="1" x14ac:dyDescent="0.35">
      <c r="A1614" s="1" t="s">
        <v>4694</v>
      </c>
      <c r="B1614" s="8" t="s">
        <v>4695</v>
      </c>
      <c r="C1614" s="3" t="str">
        <f>_xlfn.XLOOKUP(B1614,'[1]daily break down'!$D:$D,'[1]daily break down'!$E:$E,"")</f>
        <v>ADAMAOUA</v>
      </c>
      <c r="D1614" s="1" t="s">
        <v>11</v>
      </c>
      <c r="E1614" s="1" t="s">
        <v>12</v>
      </c>
      <c r="F1614" s="3" t="s">
        <v>90</v>
      </c>
      <c r="G1614" s="1" t="s">
        <v>4694</v>
      </c>
      <c r="H1614" s="33" t="str">
        <f>_xlfn.XLOOKUP(B1614,[2]CALCULATION!$B:$B,[2]CALCULATION!$H:$H,"")</f>
        <v>NOKIA</v>
      </c>
      <c r="I1614" s="28">
        <v>0</v>
      </c>
      <c r="J1614" s="28">
        <v>0</v>
      </c>
      <c r="K1614" s="28">
        <v>0</v>
      </c>
      <c r="L1614" s="28">
        <v>0</v>
      </c>
      <c r="M1614" s="28">
        <v>0</v>
      </c>
      <c r="N1614" s="28">
        <v>0</v>
      </c>
      <c r="O1614" s="28">
        <v>0</v>
      </c>
      <c r="P1614" s="28">
        <v>0</v>
      </c>
      <c r="Q1614" s="28">
        <v>2.3188285641970513E-3</v>
      </c>
      <c r="R1614" s="28">
        <v>0</v>
      </c>
      <c r="S1614" s="93">
        <v>0</v>
      </c>
      <c r="T1614" s="93">
        <f>_xlfn.XLOOKUP(B1614,'[3]Nur des jours'!$B:$B,'[3]Nur des jours'!$U:$U,"")</f>
        <v>0</v>
      </c>
      <c r="U1614" s="93">
        <v>0</v>
      </c>
      <c r="V1614" s="93">
        <v>0</v>
      </c>
      <c r="W1614" s="93">
        <v>0</v>
      </c>
      <c r="X1614" s="93">
        <v>0</v>
      </c>
      <c r="Y1614" s="93">
        <v>0</v>
      </c>
      <c r="Z1614" s="93">
        <v>0</v>
      </c>
      <c r="AA1614" s="93">
        <v>0</v>
      </c>
      <c r="AB1614" s="93">
        <v>0</v>
      </c>
      <c r="AC1614" s="93">
        <f>_xlfn.XLOOKUP(B1614,'[3]Nur des jours'!$B:$B,'[3]Nur des jours'!$N:$N,"")</f>
        <v>0</v>
      </c>
      <c r="AD1614" s="93">
        <v>0</v>
      </c>
      <c r="AE1614" s="93">
        <v>0</v>
      </c>
      <c r="AF1614" s="93">
        <v>0</v>
      </c>
      <c r="AG1614" s="93"/>
      <c r="AH1614" s="93">
        <v>0</v>
      </c>
      <c r="AI1614" s="93">
        <v>0</v>
      </c>
      <c r="AJ1614" s="93">
        <v>0</v>
      </c>
      <c r="AK1614" s="93">
        <v>0</v>
      </c>
      <c r="AL1614" s="93">
        <v>0</v>
      </c>
      <c r="AM1614" s="49" t="s">
        <v>5559</v>
      </c>
      <c r="AN1614" s="49"/>
      <c r="AO1614" s="48" t="str" cm="1">
        <f t="array" ref="AO1614">IFERROR(_xlfn.IFS(
AQ1614="MPR ISSUE","PDH",
AQ1614="BSS Hardware Issue","BSS",
AQ1614="Sites strategiques, MLL, Pylone, etc.","ENVTECH",
AQ1614="AKTIVCO DEFAUT GE &amp; POWER Cabinet","AKTIVCO",
AQ1614="AKTIVCO Coupure ENEO &amp; Baisse de tension","AKTIVCO GRID ONLY",
AQ1614="Coupure ENEO &amp; Baisse de tension","IHS GRID ONLY",
AQ1614="Defaut GE &amp; POWER Cabinet","IHS",
AQ1614="Sharing","Partners",
AQ1614="Sites strategiques &amp; DataCenter","SST &amp; DC",
AQ1614="Exclu","Exclu",
AQ1614="SAT","SAT",
AQ1614="SPARE-ISSUE","SPARE-ISSUE",
AQ1614="Fiber CAmtel","TRANS_FO_CAMTEL",
AQ1614="Fiber AOF","Fiber AOF",
AQ1614="Projet OCM (HUAWEI)","TRAVAUX-HUAWEI",
AQ1614="Projet OCM (NOKIA)","TRAVAUX-NOKIA",
AQ1614="ACCESS-ISSUE","ACCESS-ISSUE",
AQ1614="Projet OCM (ZTE, NOKIA, autres projets)","TRAVAUX OCM",
AQ1614="No root CAuse","No root cause",
AQ1614="ODU HS","PDH",
AQ1614="IP &amp; VLAN","PDH",
AQ1614="Warehouse HUAWEI","SPARE-ISSUE",
AQ1614="SPARE-HS","SPARE-ISSUE",
AQ1614="Power Telco","BSS",AQ1614="no impacts","no impacts"
),"")</f>
        <v>No root cause</v>
      </c>
      <c r="AP1614" s="48" t="str" cm="1">
        <f t="array" ref="AP1614">IFERROR(_xlfn.IFS(
AQ1614="MPR ISSUE","TX ISSUE",
AQ1614="BSS Hardware Issue","RAN ISSUE",
AQ1614="Sites strategiques, MLL, Pylone, etc.","ENVTECH",
AQ1614="AKTIVCO DEFAUT GE &amp; POWER Cabinet","POWER ISSUE",
AQ1614="AKTIVCO Coupure ENEO &amp; Baisse de tension","POWER ISSUE",
AQ1614="Coupure ENEO &amp; Baisse de tension","POWER ISSUE",
AQ1614="Defaut GE &amp; POWER Cabinet","POWER ISSUE",
AQ1614="Sharing","POWER ISSUE",
AQ1614="Sites strategiques &amp; DataCenter","POWER ISSUE",
AQ1614="Exclu","Exclu",
AQ1614="SAT","TX ISSUE",
AQ1614="SPARE-ISSUE","SPARE-ISSUE",
AQ1614="Fiber CAmtel","TX ISSUE",
AQ1614="Fiber AOF","TX ISSUE",
AQ1614="Projet OCM (HUAWEI)","TRAVAUX-HUAWEI",
AQ1614="Projet OCM (NOKIA)","TRAVAUX -NOKIA",
AQ1614="ACCESS-ISSUE","ACCESS-ISSUE",
AQ1614="Projet OCM (ZTE, NOKIA, autres projets)","TRAVAUX OCM",
AQ1614="No root CAuse","No root cause",
AQ1614="ODU HS","TX ISSUE",
AQ1614="IP &amp; VLAN","TX ISSUE",
AQ1614="Warehouse HUAWEI","SPARE-ISSUE",
AQ1614="SPARE-HS","SPARE-ISSUE",
AQ1614="Power Telco","RAN ISSUE",AQ1614="no impacts","no impacts"
),"")</f>
        <v>No root cause</v>
      </c>
      <c r="AQ1614" s="127" t="s">
        <v>5344</v>
      </c>
      <c r="AR1614" s="48" t="str" cm="1">
        <f t="array" ref="AR1614">IFERROR(_xlfn.IFS(
AQ1614="MPR ISSUE","ACTIVE",
AQ1614="BSS Hardware Issue","ACTIVE",
AQ1614="Sites strategiques, MLL, Pylone, etc.","PASSIVE",
AQ1614="AKTIVCO DEFAUT GE &amp; POWER Cabinet","PASSIVE",
AQ1614="AKTIVCO Coupure ENEO &amp; Baisse de tension","PASSIVE",
AQ1614="Coupure ENEO &amp; Baisse de tension","PASSIVE",
AQ1614="Defaut GE &amp; POWER Cabinet","PASSIVE",
AQ1614="Sharing","PASSIVE",
AQ1614="Sites strategiques &amp; DataCenter","PASSIVE",
AQ1614="Exclu","Exclu",
AQ1614="SAT","ACTIVE",
AQ1614="SPARE-ISSUE","SPARE-ISSUE",
AQ1614="Fiber CAmtel","ACTIVE",
AQ1614="Fiber AOF","ACTIVE",
AQ1614="Projet OCM (HUAWEI)","PLANNED WORKS",
AQ1614="Projet OCM (NOKIA)","PLANNED WORKS",
AQ1614="ACCESS-ISSUE","ACCESS-ISSUE",
AQ1614="Projet OCM (ZTE, NOKIA, autres projets)","PLANNED WORKS",
AQ1614="No root CAuse","No root cause",
AQ1614="ODU HS","ACTIVE",
AQ1614="IP &amp; VLAN","ACTIVE",
AQ1614="Warehouse HUAWEI","SPARE-ISSUE",
AQ1614="SPARE-HS","SPARE-ISSUE",
AQ1614="Power Telco","ACTIVE", AQ1614="no impacts","no impacts"
),"")</f>
        <v>No root cause</v>
      </c>
      <c r="AS1614" s="92" t="s">
        <v>5537</v>
      </c>
      <c r="AT1614" s="98" t="s">
        <v>4695</v>
      </c>
      <c r="AV1614" s="17" t="s">
        <v>5537</v>
      </c>
      <c r="AW1614" s="7" t="s">
        <v>5537</v>
      </c>
      <c r="AX1614" s="6" t="s">
        <v>5537</v>
      </c>
      <c r="AY1614" s="7"/>
      <c r="AZ1614" s="3" t="s">
        <v>5537</v>
      </c>
      <c r="BA1614" s="18" t="s">
        <v>5537</v>
      </c>
      <c r="BB1614" s="18" t="s">
        <v>5537</v>
      </c>
      <c r="BC1614" s="18" t="s">
        <v>5537</v>
      </c>
      <c r="BD1614" s="18" t="s">
        <v>5537</v>
      </c>
      <c r="BE1614" s="18" t="s">
        <v>5537</v>
      </c>
      <c r="BF1614" s="18" t="s">
        <v>5537</v>
      </c>
      <c r="BG1614" s="18" t="s">
        <v>5537</v>
      </c>
      <c r="BH1614" s="18" t="s">
        <v>5537</v>
      </c>
      <c r="BI1614" s="18" t="s">
        <v>5537</v>
      </c>
      <c r="BJ1614" s="18" t="s">
        <v>5537</v>
      </c>
      <c r="BK1614" s="18" t="s">
        <v>5537</v>
      </c>
      <c r="BL1614" s="9" t="s">
        <v>5537</v>
      </c>
      <c r="BM1614" s="14" t="s">
        <v>5537</v>
      </c>
      <c r="BN1614" s="14" t="s">
        <v>5537</v>
      </c>
      <c r="BO1614" s="14" t="str">
        <f>_xlfn.XLOOKUP(B1614,'[4]cell downs 18042026 17h'!$B:$B,'[4]cell downs 18042026 17h'!$B:$B,"")</f>
        <v/>
      </c>
      <c r="BP1614" s="14" t="str">
        <f>_xlfn.XLOOKUP(B1614,'[5]Cells Huawei 19042026 15h'!$B:$B,'[5]Cells Huawei 19042026 15h'!$B:$B,"")</f>
        <v/>
      </c>
      <c r="BQ1614" s="9" t="str">
        <f>_xlfn.XLOOKUP(B1614,'[6]cells down 19042026 9H40'!$B:$B,'[6]cells down 19042026 9H40'!$B:$B,"")</f>
        <v/>
      </c>
      <c r="BR1614" s="9" t="s">
        <v>4695</v>
      </c>
      <c r="BS1614" s="9" t="s">
        <v>5537</v>
      </c>
      <c r="BT1614" s="108"/>
    </row>
    <row r="1615" spans="1:72" s="9" customFormat="1" x14ac:dyDescent="0.35">
      <c r="A1615" s="1" t="s">
        <v>2610</v>
      </c>
      <c r="B1615" s="8" t="s">
        <v>2611</v>
      </c>
      <c r="C1615" s="3" t="str">
        <f>_xlfn.XLOOKUP(B1615,'[1]daily break down'!$D:$D,'[1]daily break down'!$E:$E,"")</f>
        <v>CENTRE</v>
      </c>
      <c r="D1615" s="1" t="s">
        <v>11</v>
      </c>
      <c r="E1615" s="1" t="s">
        <v>12</v>
      </c>
      <c r="F1615" s="3" t="s">
        <v>37</v>
      </c>
      <c r="G1615" s="1" t="s">
        <v>2612</v>
      </c>
      <c r="H1615" s="34" t="str">
        <f>_xlfn.XLOOKUP(B1615,[2]CALCULATION!$B:$B,[2]CALCULATION!$H:$H,"")</f>
        <v>ZTE</v>
      </c>
      <c r="I1615" s="28">
        <v>0</v>
      </c>
      <c r="J1615" s="28">
        <v>0</v>
      </c>
      <c r="K1615" s="28">
        <v>0</v>
      </c>
      <c r="L1615" s="28">
        <v>0</v>
      </c>
      <c r="M1615" s="28">
        <v>0</v>
      </c>
      <c r="N1615" s="28">
        <v>0</v>
      </c>
      <c r="O1615" s="28">
        <v>0</v>
      </c>
      <c r="P1615" s="28">
        <v>0</v>
      </c>
      <c r="Q1615" s="28">
        <v>0</v>
      </c>
      <c r="R1615" s="28">
        <v>0</v>
      </c>
      <c r="S1615" s="93">
        <v>0</v>
      </c>
      <c r="T1615" s="93">
        <f>_xlfn.XLOOKUP(B1615,'[3]Nur des jours'!$B:$B,'[3]Nur des jours'!$U:$U,"")</f>
        <v>0</v>
      </c>
      <c r="U1615" s="93">
        <v>0</v>
      </c>
      <c r="V1615" s="93">
        <v>0</v>
      </c>
      <c r="W1615" s="93">
        <v>0</v>
      </c>
      <c r="X1615" s="93">
        <v>0</v>
      </c>
      <c r="Y1615" s="93">
        <v>0</v>
      </c>
      <c r="Z1615" s="93">
        <v>0</v>
      </c>
      <c r="AA1615" s="93">
        <v>0</v>
      </c>
      <c r="AB1615" s="93">
        <v>0</v>
      </c>
      <c r="AC1615" s="93">
        <f>_xlfn.XLOOKUP(B1615,'[3]Nur des jours'!$B:$B,'[3]Nur des jours'!$N:$N,"")</f>
        <v>0</v>
      </c>
      <c r="AD1615" s="93">
        <v>0</v>
      </c>
      <c r="AE1615" s="93">
        <v>0</v>
      </c>
      <c r="AF1615" s="93">
        <v>0</v>
      </c>
      <c r="AG1615" s="93"/>
      <c r="AH1615" s="93">
        <v>0</v>
      </c>
      <c r="AI1615" s="93">
        <v>0</v>
      </c>
      <c r="AJ1615" s="93">
        <v>0</v>
      </c>
      <c r="AK1615" s="93">
        <v>0</v>
      </c>
      <c r="AL1615" s="93">
        <v>0</v>
      </c>
      <c r="AM1615" s="49" t="s">
        <v>5559</v>
      </c>
      <c r="AN1615" s="49"/>
      <c r="AO1615" s="48" t="str" cm="1">
        <f t="array" ref="AO1615">IFERROR(_xlfn.IFS(
AQ1615="MPR ISSUE","PDH",
AQ1615="BSS Hardware Issue","BSS",
AQ1615="Sites strategiques, MLL, Pylone, etc.","ENVTECH",
AQ1615="AKTIVCO DEFAUT GE &amp; POWER Cabinet","AKTIVCO",
AQ1615="AKTIVCO Coupure ENEO &amp; Baisse de tension","AKTIVCO GRID ONLY",
AQ1615="Coupure ENEO &amp; Baisse de tension","IHS GRID ONLY",
AQ1615="Defaut GE &amp; POWER Cabinet","IHS",
AQ1615="Sharing","Partners",
AQ1615="Sites strategiques &amp; DataCenter","SST &amp; DC",
AQ1615="Exclu","Exclu",
AQ1615="SAT","SAT",
AQ1615="SPARE-ISSUE","SPARE-ISSUE",
AQ1615="Fiber CAmtel","TRANS_FO_CAMTEL",
AQ1615="Fiber AOF","Fiber AOF",
AQ1615="Projet OCM (HUAWEI)","TRAVAUX-HUAWEI",
AQ1615="Projet OCM (NOKIA)","TRAVAUX-NOKIA",
AQ1615="ACCESS-ISSUE","ACCESS-ISSUE",
AQ1615="Projet OCM (ZTE, NOKIA, autres projets)","TRAVAUX OCM",
AQ1615="No root CAuse","No root cause",
AQ1615="ODU HS","PDH",
AQ1615="IP &amp; VLAN","PDH",
AQ1615="Warehouse HUAWEI","SPARE-ISSUE",
AQ1615="SPARE-HS","SPARE-ISSUE",
AQ1615="Power Telco","BSS",AQ1615="no impacts","no impacts"
),"")</f>
        <v>No root cause</v>
      </c>
      <c r="AP1615" s="48" t="str" cm="1">
        <f t="array" ref="AP1615">IFERROR(_xlfn.IFS(
AQ1615="MPR ISSUE","TX ISSUE",
AQ1615="BSS Hardware Issue","RAN ISSUE",
AQ1615="Sites strategiques, MLL, Pylone, etc.","ENVTECH",
AQ1615="AKTIVCO DEFAUT GE &amp; POWER Cabinet","POWER ISSUE",
AQ1615="AKTIVCO Coupure ENEO &amp; Baisse de tension","POWER ISSUE",
AQ1615="Coupure ENEO &amp; Baisse de tension","POWER ISSUE",
AQ1615="Defaut GE &amp; POWER Cabinet","POWER ISSUE",
AQ1615="Sharing","POWER ISSUE",
AQ1615="Sites strategiques &amp; DataCenter","POWER ISSUE",
AQ1615="Exclu","Exclu",
AQ1615="SAT","TX ISSUE",
AQ1615="SPARE-ISSUE","SPARE-ISSUE",
AQ1615="Fiber CAmtel","TX ISSUE",
AQ1615="Fiber AOF","TX ISSUE",
AQ1615="Projet OCM (HUAWEI)","TRAVAUX-HUAWEI",
AQ1615="Projet OCM (NOKIA)","TRAVAUX -NOKIA",
AQ1615="ACCESS-ISSUE","ACCESS-ISSUE",
AQ1615="Projet OCM (ZTE, NOKIA, autres projets)","TRAVAUX OCM",
AQ1615="No root CAuse","No root cause",
AQ1615="ODU HS","TX ISSUE",
AQ1615="IP &amp; VLAN","TX ISSUE",
AQ1615="Warehouse HUAWEI","SPARE-ISSUE",
AQ1615="SPARE-HS","SPARE-ISSUE",
AQ1615="Power Telco","RAN ISSUE",AQ1615="no impacts","no impacts"
),"")</f>
        <v>No root cause</v>
      </c>
      <c r="AQ1615" s="127" t="s">
        <v>5344</v>
      </c>
      <c r="AR1615" s="48" t="str" cm="1">
        <f t="array" ref="AR1615">IFERROR(_xlfn.IFS(
AQ1615="MPR ISSUE","ACTIVE",
AQ1615="BSS Hardware Issue","ACTIVE",
AQ1615="Sites strategiques, MLL, Pylone, etc.","PASSIVE",
AQ1615="AKTIVCO DEFAUT GE &amp; POWER Cabinet","PASSIVE",
AQ1615="AKTIVCO Coupure ENEO &amp; Baisse de tension","PASSIVE",
AQ1615="Coupure ENEO &amp; Baisse de tension","PASSIVE",
AQ1615="Defaut GE &amp; POWER Cabinet","PASSIVE",
AQ1615="Sharing","PASSIVE",
AQ1615="Sites strategiques &amp; DataCenter","PASSIVE",
AQ1615="Exclu","Exclu",
AQ1615="SAT","ACTIVE",
AQ1615="SPARE-ISSUE","SPARE-ISSUE",
AQ1615="Fiber CAmtel","ACTIVE",
AQ1615="Fiber AOF","ACTIVE",
AQ1615="Projet OCM (HUAWEI)","PLANNED WORKS",
AQ1615="Projet OCM (NOKIA)","PLANNED WORKS",
AQ1615="ACCESS-ISSUE","ACCESS-ISSUE",
AQ1615="Projet OCM (ZTE, NOKIA, autres projets)","PLANNED WORKS",
AQ1615="No root CAuse","No root cause",
AQ1615="ODU HS","ACTIVE",
AQ1615="IP &amp; VLAN","ACTIVE",
AQ1615="Warehouse HUAWEI","SPARE-ISSUE",
AQ1615="SPARE-HS","SPARE-ISSUE",
AQ1615="Power Telco","ACTIVE", AQ1615="no impacts","no impacts"
),"")</f>
        <v>No root cause</v>
      </c>
      <c r="AS1615" s="92" t="s">
        <v>5537</v>
      </c>
      <c r="AT1615" s="98" t="s">
        <v>2611</v>
      </c>
      <c r="AV1615" s="17" t="s">
        <v>5537</v>
      </c>
      <c r="AW1615" s="7" t="s">
        <v>5537</v>
      </c>
      <c r="AX1615" s="6" t="s">
        <v>5537</v>
      </c>
      <c r="AY1615" s="7"/>
      <c r="AZ1615" s="3" t="s">
        <v>5537</v>
      </c>
      <c r="BA1615" s="18" t="s">
        <v>5537</v>
      </c>
      <c r="BB1615" s="18" t="s">
        <v>5537</v>
      </c>
      <c r="BC1615" s="18" t="s">
        <v>5537</v>
      </c>
      <c r="BD1615" s="18" t="s">
        <v>5537</v>
      </c>
      <c r="BE1615" s="18" t="s">
        <v>5537</v>
      </c>
      <c r="BF1615" s="18" t="s">
        <v>5537</v>
      </c>
      <c r="BG1615" s="18" t="s">
        <v>5537</v>
      </c>
      <c r="BH1615" s="18" t="s">
        <v>5537</v>
      </c>
      <c r="BI1615" s="18" t="s">
        <v>5537</v>
      </c>
      <c r="BJ1615" s="18" t="s">
        <v>5537</v>
      </c>
      <c r="BK1615" s="18" t="s">
        <v>5537</v>
      </c>
      <c r="BL1615" s="9" t="s">
        <v>5537</v>
      </c>
      <c r="BM1615" s="14" t="s">
        <v>5537</v>
      </c>
      <c r="BN1615" s="14" t="s">
        <v>5537</v>
      </c>
      <c r="BO1615" s="14" t="str">
        <f>_xlfn.XLOOKUP(B1615,'[4]cell downs 18042026 17h'!$B:$B,'[4]cell downs 18042026 17h'!$B:$B,"")</f>
        <v/>
      </c>
      <c r="BP1615" s="14" t="str">
        <f>_xlfn.XLOOKUP(B1615,'[5]Cells Huawei 19042026 15h'!$B:$B,'[5]Cells Huawei 19042026 15h'!$B:$B,"")</f>
        <v/>
      </c>
      <c r="BQ1615" s="9" t="str">
        <f>_xlfn.XLOOKUP(B1615,'[6]cells down 19042026 9H40'!$B:$B,'[6]cells down 19042026 9H40'!$B:$B,"")</f>
        <v/>
      </c>
      <c r="BR1615" s="9" t="s">
        <v>2611</v>
      </c>
      <c r="BS1615" s="9" t="s">
        <v>594</v>
      </c>
      <c r="BT1615" s="108"/>
    </row>
    <row r="1616" spans="1:72" s="9" customFormat="1" x14ac:dyDescent="0.35">
      <c r="A1616" s="1" t="s">
        <v>4876</v>
      </c>
      <c r="B1616" s="1" t="s">
        <v>4877</v>
      </c>
      <c r="C1616" s="3" t="str">
        <f>_xlfn.XLOOKUP(B1616,'[1]daily break down'!$D:$D,'[1]daily break down'!$E:$E,"")</f>
        <v>Douala</v>
      </c>
      <c r="D1616" s="1" t="s">
        <v>11</v>
      </c>
      <c r="E1616" s="1" t="s">
        <v>12</v>
      </c>
      <c r="F1616" s="3" t="s">
        <v>31</v>
      </c>
      <c r="G1616" s="1" t="s">
        <v>32</v>
      </c>
      <c r="H1616" s="34" t="str">
        <f>_xlfn.XLOOKUP(B1616,[2]CALCULATION!$B:$B,[2]CALCULATION!$H:$H,"")</f>
        <v>ZTE</v>
      </c>
      <c r="I1616" s="28">
        <v>0</v>
      </c>
      <c r="J1616" s="28">
        <v>3.7257478605040033</v>
      </c>
      <c r="K1616" s="28">
        <v>3.3257605590797668</v>
      </c>
      <c r="L1616" s="28">
        <v>0</v>
      </c>
      <c r="M1616" s="28">
        <v>0</v>
      </c>
      <c r="N1616" s="28">
        <v>0</v>
      </c>
      <c r="O1616" s="28">
        <v>13.516028741585416</v>
      </c>
      <c r="P1616" s="28">
        <v>0</v>
      </c>
      <c r="Q1616" s="28">
        <v>0</v>
      </c>
      <c r="R1616" s="28">
        <v>0</v>
      </c>
      <c r="S1616" s="93">
        <v>0</v>
      </c>
      <c r="T1616" s="93">
        <f>_xlfn.XLOOKUP(B1616,'[3]Nur des jours'!$B:$B,'[3]Nur des jours'!$U:$U,"")</f>
        <v>0</v>
      </c>
      <c r="U1616" s="93">
        <v>0</v>
      </c>
      <c r="V1616" s="93">
        <v>0</v>
      </c>
      <c r="W1616" s="93">
        <v>0</v>
      </c>
      <c r="X1616" s="93">
        <v>0</v>
      </c>
      <c r="Y1616" s="93">
        <v>0</v>
      </c>
      <c r="Z1616" s="93">
        <v>0</v>
      </c>
      <c r="AA1616" s="93">
        <v>0</v>
      </c>
      <c r="AB1616" s="93">
        <v>0</v>
      </c>
      <c r="AC1616" s="93">
        <f>_xlfn.XLOOKUP(B1616,'[3]Nur des jours'!$B:$B,'[3]Nur des jours'!$N:$N,"")</f>
        <v>0</v>
      </c>
      <c r="AD1616" s="93">
        <v>0</v>
      </c>
      <c r="AE1616" s="93">
        <v>0</v>
      </c>
      <c r="AF1616" s="93">
        <v>0</v>
      </c>
      <c r="AG1616" s="93"/>
      <c r="AH1616" s="93">
        <v>0</v>
      </c>
      <c r="AI1616" s="93">
        <v>0</v>
      </c>
      <c r="AJ1616" s="93">
        <v>0</v>
      </c>
      <c r="AK1616" s="93">
        <v>0</v>
      </c>
      <c r="AL1616" s="93">
        <v>0</v>
      </c>
      <c r="AM1616" s="49" t="s">
        <v>5559</v>
      </c>
      <c r="AN1616" s="49"/>
      <c r="AO1616" s="48" t="str" cm="1">
        <f t="array" ref="AO1616">IFERROR(_xlfn.IFS(
AQ1616="MPR ISSUE","PDH",
AQ1616="BSS Hardware Issue","BSS",
AQ1616="Sites strategiques, MLL, Pylone, etc.","ENVTECH",
AQ1616="AKTIVCO DEFAUT GE &amp; POWER Cabinet","AKTIVCO",
AQ1616="AKTIVCO Coupure ENEO &amp; Baisse de tension","AKTIVCO GRID ONLY",
AQ1616="Coupure ENEO &amp; Baisse de tension","IHS GRID ONLY",
AQ1616="Defaut GE &amp; POWER Cabinet","IHS",
AQ1616="Sharing","Partners",
AQ1616="Sites strategiques &amp; DataCenter","SST &amp; DC",
AQ1616="Exclu","Exclu",
AQ1616="SAT","SAT",
AQ1616="SPARE-ISSUE","SPARE-ISSUE",
AQ1616="Fiber CAmtel","TRANS_FO_CAMTEL",
AQ1616="Fiber AOF","Fiber AOF",
AQ1616="Projet OCM (HUAWEI)","TRAVAUX-HUAWEI",
AQ1616="Projet OCM (NOKIA)","TRAVAUX-NOKIA",
AQ1616="ACCESS-ISSUE","ACCESS-ISSUE",
AQ1616="Projet OCM (ZTE, NOKIA, autres projets)","TRAVAUX OCM",
AQ1616="No root CAuse","No root cause",
AQ1616="ODU HS","PDH",
AQ1616="IP &amp; VLAN","PDH",
AQ1616="Warehouse HUAWEI","SPARE-ISSUE",
AQ1616="SPARE-HS","SPARE-ISSUE",
AQ1616="Power Telco","BSS",AQ1616="no impacts","no impacts"
),"")</f>
        <v>No root cause</v>
      </c>
      <c r="AP1616" s="48" t="str" cm="1">
        <f t="array" ref="AP1616">IFERROR(_xlfn.IFS(
AQ1616="MPR ISSUE","TX ISSUE",
AQ1616="BSS Hardware Issue","RAN ISSUE",
AQ1616="Sites strategiques, MLL, Pylone, etc.","ENVTECH",
AQ1616="AKTIVCO DEFAUT GE &amp; POWER Cabinet","POWER ISSUE",
AQ1616="AKTIVCO Coupure ENEO &amp; Baisse de tension","POWER ISSUE",
AQ1616="Coupure ENEO &amp; Baisse de tension","POWER ISSUE",
AQ1616="Defaut GE &amp; POWER Cabinet","POWER ISSUE",
AQ1616="Sharing","POWER ISSUE",
AQ1616="Sites strategiques &amp; DataCenter","POWER ISSUE",
AQ1616="Exclu","Exclu",
AQ1616="SAT","TX ISSUE",
AQ1616="SPARE-ISSUE","SPARE-ISSUE",
AQ1616="Fiber CAmtel","TX ISSUE",
AQ1616="Fiber AOF","TX ISSUE",
AQ1616="Projet OCM (HUAWEI)","TRAVAUX-HUAWEI",
AQ1616="Projet OCM (NOKIA)","TRAVAUX -NOKIA",
AQ1616="ACCESS-ISSUE","ACCESS-ISSUE",
AQ1616="Projet OCM (ZTE, NOKIA, autres projets)","TRAVAUX OCM",
AQ1616="No root CAuse","No root cause",
AQ1616="ODU HS","TX ISSUE",
AQ1616="IP &amp; VLAN","TX ISSUE",
AQ1616="Warehouse HUAWEI","SPARE-ISSUE",
AQ1616="SPARE-HS","SPARE-ISSUE",
AQ1616="Power Telco","RAN ISSUE",AQ1616="no impacts","no impacts"
),"")</f>
        <v>No root cause</v>
      </c>
      <c r="AQ1616" s="127" t="s">
        <v>5344</v>
      </c>
      <c r="AR1616" s="48" t="str" cm="1">
        <f t="array" ref="AR1616">IFERROR(_xlfn.IFS(
AQ1616="MPR ISSUE","ACTIVE",
AQ1616="BSS Hardware Issue","ACTIVE",
AQ1616="Sites strategiques, MLL, Pylone, etc.","PASSIVE",
AQ1616="AKTIVCO DEFAUT GE &amp; POWER Cabinet","PASSIVE",
AQ1616="AKTIVCO Coupure ENEO &amp; Baisse de tension","PASSIVE",
AQ1616="Coupure ENEO &amp; Baisse de tension","PASSIVE",
AQ1616="Defaut GE &amp; POWER Cabinet","PASSIVE",
AQ1616="Sharing","PASSIVE",
AQ1616="Sites strategiques &amp; DataCenter","PASSIVE",
AQ1616="Exclu","Exclu",
AQ1616="SAT","ACTIVE",
AQ1616="SPARE-ISSUE","SPARE-ISSUE",
AQ1616="Fiber CAmtel","ACTIVE",
AQ1616="Fiber AOF","ACTIVE",
AQ1616="Projet OCM (HUAWEI)","PLANNED WORKS",
AQ1616="Projet OCM (NOKIA)","PLANNED WORKS",
AQ1616="ACCESS-ISSUE","ACCESS-ISSUE",
AQ1616="Projet OCM (ZTE, NOKIA, autres projets)","PLANNED WORKS",
AQ1616="No root CAuse","No root cause",
AQ1616="ODU HS","ACTIVE",
AQ1616="IP &amp; VLAN","ACTIVE",
AQ1616="Warehouse HUAWEI","SPARE-ISSUE",
AQ1616="SPARE-HS","SPARE-ISSUE",
AQ1616="Power Telco","ACTIVE", AQ1616="no impacts","no impacts"
),"")</f>
        <v>No root cause</v>
      </c>
      <c r="AS1616" s="92" t="s">
        <v>5537</v>
      </c>
      <c r="AT1616" s="98" t="s">
        <v>4877</v>
      </c>
      <c r="AV1616" s="17" t="s">
        <v>5537</v>
      </c>
      <c r="AW1616" s="7" t="s">
        <v>5537</v>
      </c>
      <c r="AX1616" s="6" t="s">
        <v>5537</v>
      </c>
      <c r="AY1616" s="7"/>
      <c r="AZ1616" s="3" t="s">
        <v>5537</v>
      </c>
      <c r="BA1616" s="18" t="s">
        <v>5537</v>
      </c>
      <c r="BB1616" s="18" t="s">
        <v>5537</v>
      </c>
      <c r="BC1616" s="18" t="s">
        <v>5537</v>
      </c>
      <c r="BD1616" s="18" t="s">
        <v>5537</v>
      </c>
      <c r="BE1616" s="18" t="s">
        <v>5537</v>
      </c>
      <c r="BF1616" s="18" t="s">
        <v>5537</v>
      </c>
      <c r="BG1616" s="18" t="s">
        <v>5537</v>
      </c>
      <c r="BH1616" s="18" t="s">
        <v>5537</v>
      </c>
      <c r="BI1616" s="18" t="s">
        <v>5537</v>
      </c>
      <c r="BJ1616" s="18" t="s">
        <v>5537</v>
      </c>
      <c r="BK1616" s="18" t="s">
        <v>5537</v>
      </c>
      <c r="BL1616" s="9" t="s">
        <v>5537</v>
      </c>
      <c r="BM1616" s="14" t="s">
        <v>5537</v>
      </c>
      <c r="BN1616" s="14" t="s">
        <v>5537</v>
      </c>
      <c r="BO1616" s="14" t="str">
        <f>_xlfn.XLOOKUP(B1616,'[4]cell downs 18042026 17h'!$B:$B,'[4]cell downs 18042026 17h'!$B:$B,"")</f>
        <v/>
      </c>
      <c r="BP1616" s="14" t="str">
        <f>_xlfn.XLOOKUP(B1616,'[5]Cells Huawei 19042026 15h'!$B:$B,'[5]Cells Huawei 19042026 15h'!$B:$B,"")</f>
        <v/>
      </c>
      <c r="BQ1616" s="9" t="str">
        <f>_xlfn.XLOOKUP(B1616,'[6]cells down 19042026 9H40'!$B:$B,'[6]cells down 19042026 9H40'!$B:$B,"")</f>
        <v/>
      </c>
      <c r="BR1616" s="9" t="s">
        <v>4877</v>
      </c>
      <c r="BS1616" s="9" t="s">
        <v>66</v>
      </c>
      <c r="BT1616" s="108"/>
    </row>
    <row r="1617" spans="1:72" s="9" customFormat="1" x14ac:dyDescent="0.35">
      <c r="A1617" s="1" t="s">
        <v>4577</v>
      </c>
      <c r="B1617" s="8" t="s">
        <v>4578</v>
      </c>
      <c r="C1617" s="3" t="str">
        <f>_xlfn.XLOOKUP(B1617,'[1]daily break down'!$D:$D,'[1]daily break down'!$E:$E,"")</f>
        <v>CENTRE</v>
      </c>
      <c r="D1617" s="1" t="s">
        <v>11</v>
      </c>
      <c r="E1617" s="1" t="s">
        <v>12</v>
      </c>
      <c r="F1617" s="3" t="s">
        <v>37</v>
      </c>
      <c r="G1617" s="1" t="s">
        <v>2612</v>
      </c>
      <c r="H1617" s="34" t="str">
        <f>_xlfn.XLOOKUP(B1617,[2]CALCULATION!$B:$B,[2]CALCULATION!$H:$H,"")</f>
        <v>ZTE</v>
      </c>
      <c r="I1617" s="28">
        <v>0</v>
      </c>
      <c r="J1617" s="28">
        <v>0</v>
      </c>
      <c r="K1617" s="28">
        <v>6.7523606509661188E-2</v>
      </c>
      <c r="L1617" s="28">
        <v>0</v>
      </c>
      <c r="M1617" s="28">
        <v>0</v>
      </c>
      <c r="N1617" s="28">
        <v>0</v>
      </c>
      <c r="O1617" s="28">
        <v>0</v>
      </c>
      <c r="P1617" s="28">
        <v>0</v>
      </c>
      <c r="Q1617" s="28">
        <v>0</v>
      </c>
      <c r="R1617" s="28">
        <v>0</v>
      </c>
      <c r="S1617" s="93">
        <v>0</v>
      </c>
      <c r="T1617" s="93">
        <f>_xlfn.XLOOKUP(B1617,'[3]Nur des jours'!$B:$B,'[3]Nur des jours'!$U:$U,"")</f>
        <v>0</v>
      </c>
      <c r="U1617" s="93">
        <v>0</v>
      </c>
      <c r="V1617" s="93">
        <v>0</v>
      </c>
      <c r="W1617" s="93">
        <v>0</v>
      </c>
      <c r="X1617" s="93">
        <v>0</v>
      </c>
      <c r="Y1617" s="93">
        <v>0</v>
      </c>
      <c r="Z1617" s="93">
        <v>0</v>
      </c>
      <c r="AA1617" s="93">
        <v>0</v>
      </c>
      <c r="AB1617" s="93">
        <v>0</v>
      </c>
      <c r="AC1617" s="93">
        <f>_xlfn.XLOOKUP(B1617,'[3]Nur des jours'!$B:$B,'[3]Nur des jours'!$N:$N,"")</f>
        <v>0</v>
      </c>
      <c r="AD1617" s="93">
        <v>0</v>
      </c>
      <c r="AE1617" s="93">
        <v>0</v>
      </c>
      <c r="AF1617" s="93">
        <v>0</v>
      </c>
      <c r="AG1617" s="93"/>
      <c r="AH1617" s="93">
        <v>0</v>
      </c>
      <c r="AI1617" s="93">
        <v>0</v>
      </c>
      <c r="AJ1617" s="93">
        <v>0</v>
      </c>
      <c r="AK1617" s="93">
        <v>0</v>
      </c>
      <c r="AL1617" s="93">
        <v>0</v>
      </c>
      <c r="AM1617" s="49" t="s">
        <v>5559</v>
      </c>
      <c r="AN1617" s="49"/>
      <c r="AO1617" s="48" t="str" cm="1">
        <f t="array" ref="AO1617">IFERROR(_xlfn.IFS(
AQ1617="MPR ISSUE","PDH",
AQ1617="BSS Hardware Issue","BSS",
AQ1617="Sites strategiques, MLL, Pylone, etc.","ENVTECH",
AQ1617="AKTIVCO DEFAUT GE &amp; POWER Cabinet","AKTIVCO",
AQ1617="AKTIVCO Coupure ENEO &amp; Baisse de tension","AKTIVCO GRID ONLY",
AQ1617="Coupure ENEO &amp; Baisse de tension","IHS GRID ONLY",
AQ1617="Defaut GE &amp; POWER Cabinet","IHS",
AQ1617="Sharing","Partners",
AQ1617="Sites strategiques &amp; DataCenter","SST &amp; DC",
AQ1617="Exclu","Exclu",
AQ1617="SAT","SAT",
AQ1617="SPARE-ISSUE","SPARE-ISSUE",
AQ1617="Fiber CAmtel","TRANS_FO_CAMTEL",
AQ1617="Fiber AOF","Fiber AOF",
AQ1617="Projet OCM (HUAWEI)","TRAVAUX-HUAWEI",
AQ1617="Projet OCM (NOKIA)","TRAVAUX-NOKIA",
AQ1617="ACCESS-ISSUE","ACCESS-ISSUE",
AQ1617="Projet OCM (ZTE, NOKIA, autres projets)","TRAVAUX OCM",
AQ1617="No root CAuse","No root cause",
AQ1617="ODU HS","PDH",
AQ1617="IP &amp; VLAN","PDH",
AQ1617="Warehouse HUAWEI","SPARE-ISSUE",
AQ1617="SPARE-HS","SPARE-ISSUE",
AQ1617="Power Telco","BSS",AQ1617="no impacts","no impacts"
),"")</f>
        <v>No root cause</v>
      </c>
      <c r="AP1617" s="48" t="str" cm="1">
        <f t="array" ref="AP1617">IFERROR(_xlfn.IFS(
AQ1617="MPR ISSUE","TX ISSUE",
AQ1617="BSS Hardware Issue","RAN ISSUE",
AQ1617="Sites strategiques, MLL, Pylone, etc.","ENVTECH",
AQ1617="AKTIVCO DEFAUT GE &amp; POWER Cabinet","POWER ISSUE",
AQ1617="AKTIVCO Coupure ENEO &amp; Baisse de tension","POWER ISSUE",
AQ1617="Coupure ENEO &amp; Baisse de tension","POWER ISSUE",
AQ1617="Defaut GE &amp; POWER Cabinet","POWER ISSUE",
AQ1617="Sharing","POWER ISSUE",
AQ1617="Sites strategiques &amp; DataCenter","POWER ISSUE",
AQ1617="Exclu","Exclu",
AQ1617="SAT","TX ISSUE",
AQ1617="SPARE-ISSUE","SPARE-ISSUE",
AQ1617="Fiber CAmtel","TX ISSUE",
AQ1617="Fiber AOF","TX ISSUE",
AQ1617="Projet OCM (HUAWEI)","TRAVAUX-HUAWEI",
AQ1617="Projet OCM (NOKIA)","TRAVAUX -NOKIA",
AQ1617="ACCESS-ISSUE","ACCESS-ISSUE",
AQ1617="Projet OCM (ZTE, NOKIA, autres projets)","TRAVAUX OCM",
AQ1617="No root CAuse","No root cause",
AQ1617="ODU HS","TX ISSUE",
AQ1617="IP &amp; VLAN","TX ISSUE",
AQ1617="Warehouse HUAWEI","SPARE-ISSUE",
AQ1617="SPARE-HS","SPARE-ISSUE",
AQ1617="Power Telco","RAN ISSUE",AQ1617="no impacts","no impacts"
),"")</f>
        <v>No root cause</v>
      </c>
      <c r="AQ1617" s="127" t="s">
        <v>5344</v>
      </c>
      <c r="AR1617" s="48" t="str" cm="1">
        <f t="array" ref="AR1617">IFERROR(_xlfn.IFS(
AQ1617="MPR ISSUE","ACTIVE",
AQ1617="BSS Hardware Issue","ACTIVE",
AQ1617="Sites strategiques, MLL, Pylone, etc.","PASSIVE",
AQ1617="AKTIVCO DEFAUT GE &amp; POWER Cabinet","PASSIVE",
AQ1617="AKTIVCO Coupure ENEO &amp; Baisse de tension","PASSIVE",
AQ1617="Coupure ENEO &amp; Baisse de tension","PASSIVE",
AQ1617="Defaut GE &amp; POWER Cabinet","PASSIVE",
AQ1617="Sharing","PASSIVE",
AQ1617="Sites strategiques &amp; DataCenter","PASSIVE",
AQ1617="Exclu","Exclu",
AQ1617="SAT","ACTIVE",
AQ1617="SPARE-ISSUE","SPARE-ISSUE",
AQ1617="Fiber CAmtel","ACTIVE",
AQ1617="Fiber AOF","ACTIVE",
AQ1617="Projet OCM (HUAWEI)","PLANNED WORKS",
AQ1617="Projet OCM (NOKIA)","PLANNED WORKS",
AQ1617="ACCESS-ISSUE","ACCESS-ISSUE",
AQ1617="Projet OCM (ZTE, NOKIA, autres projets)","PLANNED WORKS",
AQ1617="No root CAuse","No root cause",
AQ1617="ODU HS","ACTIVE",
AQ1617="IP &amp; VLAN","ACTIVE",
AQ1617="Warehouse HUAWEI","SPARE-ISSUE",
AQ1617="SPARE-HS","SPARE-ISSUE",
AQ1617="Power Telco","ACTIVE", AQ1617="no impacts","no impacts"
),"")</f>
        <v>No root cause</v>
      </c>
      <c r="AS1617" s="92" t="s">
        <v>5537</v>
      </c>
      <c r="AT1617" s="98" t="s">
        <v>4578</v>
      </c>
      <c r="AV1617" s="17" t="s">
        <v>5537</v>
      </c>
      <c r="AW1617" s="7" t="s">
        <v>5537</v>
      </c>
      <c r="AX1617" s="6" t="s">
        <v>5537</v>
      </c>
      <c r="AY1617" s="7"/>
      <c r="AZ1617" s="3" t="s">
        <v>5537</v>
      </c>
      <c r="BA1617" s="18" t="s">
        <v>5537</v>
      </c>
      <c r="BB1617" s="18" t="s">
        <v>5537</v>
      </c>
      <c r="BC1617" s="18" t="s">
        <v>5537</v>
      </c>
      <c r="BD1617" s="18" t="s">
        <v>5537</v>
      </c>
      <c r="BE1617" s="18" t="s">
        <v>5537</v>
      </c>
      <c r="BF1617" s="18" t="s">
        <v>5537</v>
      </c>
      <c r="BG1617" s="18" t="s">
        <v>5537</v>
      </c>
      <c r="BH1617" s="18" t="s">
        <v>5537</v>
      </c>
      <c r="BI1617" s="18" t="s">
        <v>5537</v>
      </c>
      <c r="BJ1617" s="18" t="s">
        <v>5537</v>
      </c>
      <c r="BK1617" s="18" t="s">
        <v>5537</v>
      </c>
      <c r="BL1617" s="9" t="s">
        <v>5537</v>
      </c>
      <c r="BM1617" s="14" t="s">
        <v>5537</v>
      </c>
      <c r="BN1617" s="14" t="s">
        <v>5537</v>
      </c>
      <c r="BO1617" s="14" t="str">
        <f>_xlfn.XLOOKUP(B1617,'[4]cell downs 18042026 17h'!$B:$B,'[4]cell downs 18042026 17h'!$B:$B,"")</f>
        <v/>
      </c>
      <c r="BP1617" s="14" t="str">
        <f>_xlfn.XLOOKUP(B1617,'[5]Cells Huawei 19042026 15h'!$B:$B,'[5]Cells Huawei 19042026 15h'!$B:$B,"")</f>
        <v/>
      </c>
      <c r="BQ1617" s="9" t="str">
        <f>_xlfn.XLOOKUP(B1617,'[6]cells down 19042026 9H40'!$B:$B,'[6]cells down 19042026 9H40'!$B:$B,"")</f>
        <v/>
      </c>
      <c r="BR1617" s="9" t="s">
        <v>4578</v>
      </c>
      <c r="BS1617" s="9" t="s">
        <v>12</v>
      </c>
      <c r="BT1617" s="108"/>
    </row>
    <row r="1618" spans="1:72" s="9" customFormat="1" x14ac:dyDescent="0.35">
      <c r="A1618" s="1" t="s">
        <v>3456</v>
      </c>
      <c r="B1618" s="8" t="s">
        <v>3457</v>
      </c>
      <c r="C1618" s="3" t="str">
        <f>_xlfn.XLOOKUP(B1618,'[1]daily break down'!$D:$D,'[1]daily break down'!$E:$E,"")</f>
        <v>ADAMAOUA</v>
      </c>
      <c r="D1618" s="1" t="s">
        <v>11</v>
      </c>
      <c r="E1618" s="1" t="s">
        <v>12</v>
      </c>
      <c r="F1618" s="3" t="s">
        <v>90</v>
      </c>
      <c r="G1618" s="1" t="s">
        <v>3458</v>
      </c>
      <c r="H1618" s="33" t="str">
        <f>_xlfn.XLOOKUP(B1618,[2]CALCULATION!$B:$B,[2]CALCULATION!$H:$H,"")</f>
        <v>NOKIA</v>
      </c>
      <c r="I1618" s="28">
        <v>0</v>
      </c>
      <c r="J1618" s="28">
        <v>0</v>
      </c>
      <c r="K1618" s="28">
        <v>0</v>
      </c>
      <c r="L1618" s="28">
        <v>0</v>
      </c>
      <c r="M1618" s="28">
        <v>0</v>
      </c>
      <c r="N1618" s="28">
        <v>0</v>
      </c>
      <c r="O1618" s="28">
        <v>0</v>
      </c>
      <c r="P1618" s="28">
        <v>0</v>
      </c>
      <c r="Q1618" s="28">
        <v>1.7837142801515253E-3</v>
      </c>
      <c r="R1618" s="28">
        <v>0</v>
      </c>
      <c r="S1618" s="93">
        <v>0</v>
      </c>
      <c r="T1618" s="93">
        <f>_xlfn.XLOOKUP(B1618,'[3]Nur des jours'!$B:$B,'[3]Nur des jours'!$U:$U,"")</f>
        <v>0</v>
      </c>
      <c r="U1618" s="93">
        <v>0</v>
      </c>
      <c r="V1618" s="93">
        <v>0</v>
      </c>
      <c r="W1618" s="93">
        <v>0</v>
      </c>
      <c r="X1618" s="93">
        <v>0</v>
      </c>
      <c r="Y1618" s="93">
        <v>0</v>
      </c>
      <c r="Z1618" s="93">
        <v>0</v>
      </c>
      <c r="AA1618" s="93">
        <v>0</v>
      </c>
      <c r="AB1618" s="93">
        <v>0</v>
      </c>
      <c r="AC1618" s="93">
        <f>_xlfn.XLOOKUP(B1618,'[3]Nur des jours'!$B:$B,'[3]Nur des jours'!$N:$N,"")</f>
        <v>0</v>
      </c>
      <c r="AD1618" s="93">
        <v>0</v>
      </c>
      <c r="AE1618" s="93">
        <v>0</v>
      </c>
      <c r="AF1618" s="93">
        <v>0</v>
      </c>
      <c r="AG1618" s="93"/>
      <c r="AH1618" s="93">
        <v>0</v>
      </c>
      <c r="AI1618" s="93">
        <v>0</v>
      </c>
      <c r="AJ1618" s="93">
        <v>0</v>
      </c>
      <c r="AK1618" s="93">
        <v>0</v>
      </c>
      <c r="AL1618" s="93">
        <v>0</v>
      </c>
      <c r="AM1618" s="49" t="s">
        <v>5559</v>
      </c>
      <c r="AN1618" s="49"/>
      <c r="AO1618" s="48" t="str" cm="1">
        <f t="array" ref="AO1618">IFERROR(_xlfn.IFS(
AQ1618="MPR ISSUE","PDH",
AQ1618="BSS Hardware Issue","BSS",
AQ1618="Sites strategiques, MLL, Pylone, etc.","ENVTECH",
AQ1618="AKTIVCO DEFAUT GE &amp; POWER Cabinet","AKTIVCO",
AQ1618="AKTIVCO Coupure ENEO &amp; Baisse de tension","AKTIVCO GRID ONLY",
AQ1618="Coupure ENEO &amp; Baisse de tension","IHS GRID ONLY",
AQ1618="Defaut GE &amp; POWER Cabinet","IHS",
AQ1618="Sharing","Partners",
AQ1618="Sites strategiques &amp; DataCenter","SST &amp; DC",
AQ1618="Exclu","Exclu",
AQ1618="SAT","SAT",
AQ1618="SPARE-ISSUE","SPARE-ISSUE",
AQ1618="Fiber CAmtel","TRANS_FO_CAMTEL",
AQ1618="Fiber AOF","Fiber AOF",
AQ1618="Projet OCM (HUAWEI)","TRAVAUX-HUAWEI",
AQ1618="Projet OCM (NOKIA)","TRAVAUX-NOKIA",
AQ1618="ACCESS-ISSUE","ACCESS-ISSUE",
AQ1618="Projet OCM (ZTE, NOKIA, autres projets)","TRAVAUX OCM",
AQ1618="No root CAuse","No root cause",
AQ1618="ODU HS","PDH",
AQ1618="IP &amp; VLAN","PDH",
AQ1618="Warehouse HUAWEI","SPARE-ISSUE",
AQ1618="SPARE-HS","SPARE-ISSUE",
AQ1618="Power Telco","BSS",AQ1618="no impacts","no impacts"
),"")</f>
        <v>No root cause</v>
      </c>
      <c r="AP1618" s="48" t="str" cm="1">
        <f t="array" ref="AP1618">IFERROR(_xlfn.IFS(
AQ1618="MPR ISSUE","TX ISSUE",
AQ1618="BSS Hardware Issue","RAN ISSUE",
AQ1618="Sites strategiques, MLL, Pylone, etc.","ENVTECH",
AQ1618="AKTIVCO DEFAUT GE &amp; POWER Cabinet","POWER ISSUE",
AQ1618="AKTIVCO Coupure ENEO &amp; Baisse de tension","POWER ISSUE",
AQ1618="Coupure ENEO &amp; Baisse de tension","POWER ISSUE",
AQ1618="Defaut GE &amp; POWER Cabinet","POWER ISSUE",
AQ1618="Sharing","POWER ISSUE",
AQ1618="Sites strategiques &amp; DataCenter","POWER ISSUE",
AQ1618="Exclu","Exclu",
AQ1618="SAT","TX ISSUE",
AQ1618="SPARE-ISSUE","SPARE-ISSUE",
AQ1618="Fiber CAmtel","TX ISSUE",
AQ1618="Fiber AOF","TX ISSUE",
AQ1618="Projet OCM (HUAWEI)","TRAVAUX-HUAWEI",
AQ1618="Projet OCM (NOKIA)","TRAVAUX -NOKIA",
AQ1618="ACCESS-ISSUE","ACCESS-ISSUE",
AQ1618="Projet OCM (ZTE, NOKIA, autres projets)","TRAVAUX OCM",
AQ1618="No root CAuse","No root cause",
AQ1618="ODU HS","TX ISSUE",
AQ1618="IP &amp; VLAN","TX ISSUE",
AQ1618="Warehouse HUAWEI","SPARE-ISSUE",
AQ1618="SPARE-HS","SPARE-ISSUE",
AQ1618="Power Telco","RAN ISSUE",AQ1618="no impacts","no impacts"
),"")</f>
        <v>No root cause</v>
      </c>
      <c r="AQ1618" s="127" t="s">
        <v>5344</v>
      </c>
      <c r="AR1618" s="48" t="str" cm="1">
        <f t="array" ref="AR1618">IFERROR(_xlfn.IFS(
AQ1618="MPR ISSUE","ACTIVE",
AQ1618="BSS Hardware Issue","ACTIVE",
AQ1618="Sites strategiques, MLL, Pylone, etc.","PASSIVE",
AQ1618="AKTIVCO DEFAUT GE &amp; POWER Cabinet","PASSIVE",
AQ1618="AKTIVCO Coupure ENEO &amp; Baisse de tension","PASSIVE",
AQ1618="Coupure ENEO &amp; Baisse de tension","PASSIVE",
AQ1618="Defaut GE &amp; POWER Cabinet","PASSIVE",
AQ1618="Sharing","PASSIVE",
AQ1618="Sites strategiques &amp; DataCenter","PASSIVE",
AQ1618="Exclu","Exclu",
AQ1618="SAT","ACTIVE",
AQ1618="SPARE-ISSUE","SPARE-ISSUE",
AQ1618="Fiber CAmtel","ACTIVE",
AQ1618="Fiber AOF","ACTIVE",
AQ1618="Projet OCM (HUAWEI)","PLANNED WORKS",
AQ1618="Projet OCM (NOKIA)","PLANNED WORKS",
AQ1618="ACCESS-ISSUE","ACCESS-ISSUE",
AQ1618="Projet OCM (ZTE, NOKIA, autres projets)","PLANNED WORKS",
AQ1618="No root CAuse","No root cause",
AQ1618="ODU HS","ACTIVE",
AQ1618="IP &amp; VLAN","ACTIVE",
AQ1618="Warehouse HUAWEI","SPARE-ISSUE",
AQ1618="SPARE-HS","SPARE-ISSUE",
AQ1618="Power Telco","ACTIVE", AQ1618="no impacts","no impacts"
),"")</f>
        <v>No root cause</v>
      </c>
      <c r="AS1618" s="92" t="s">
        <v>5537</v>
      </c>
      <c r="AT1618" s="98" t="s">
        <v>3457</v>
      </c>
      <c r="AV1618" s="17" t="s">
        <v>5537</v>
      </c>
      <c r="AW1618" s="7" t="s">
        <v>5537</v>
      </c>
      <c r="AX1618" s="6" t="s">
        <v>5537</v>
      </c>
      <c r="AY1618" s="7"/>
      <c r="AZ1618" s="3" t="s">
        <v>5537</v>
      </c>
      <c r="BA1618" s="18" t="s">
        <v>5537</v>
      </c>
      <c r="BB1618" s="18" t="s">
        <v>5537</v>
      </c>
      <c r="BC1618" s="18" t="s">
        <v>5537</v>
      </c>
      <c r="BD1618" s="18" t="s">
        <v>5537</v>
      </c>
      <c r="BE1618" s="18" t="s">
        <v>5537</v>
      </c>
      <c r="BF1618" s="18" t="s">
        <v>5537</v>
      </c>
      <c r="BG1618" s="18" t="s">
        <v>5537</v>
      </c>
      <c r="BH1618" s="18" t="s">
        <v>5537</v>
      </c>
      <c r="BI1618" s="18" t="s">
        <v>5537</v>
      </c>
      <c r="BJ1618" s="18" t="s">
        <v>5537</v>
      </c>
      <c r="BK1618" s="18" t="s">
        <v>5537</v>
      </c>
      <c r="BL1618" s="9" t="s">
        <v>5537</v>
      </c>
      <c r="BM1618" s="14" t="s">
        <v>5537</v>
      </c>
      <c r="BN1618" s="14" t="s">
        <v>5537</v>
      </c>
      <c r="BO1618" s="14" t="str">
        <f>_xlfn.XLOOKUP(B1618,'[4]cell downs 18042026 17h'!$B:$B,'[4]cell downs 18042026 17h'!$B:$B,"")</f>
        <v/>
      </c>
      <c r="BP1618" s="14" t="str">
        <f>_xlfn.XLOOKUP(B1618,'[5]Cells Huawei 19042026 15h'!$B:$B,'[5]Cells Huawei 19042026 15h'!$B:$B,"")</f>
        <v/>
      </c>
      <c r="BQ1618" s="9" t="str">
        <f>_xlfn.XLOOKUP(B1618,'[6]cells down 19042026 9H40'!$B:$B,'[6]cells down 19042026 9H40'!$B:$B,"")</f>
        <v/>
      </c>
      <c r="BR1618" s="9" t="s">
        <v>3457</v>
      </c>
      <c r="BS1618" s="9" t="s">
        <v>12</v>
      </c>
      <c r="BT1618" s="108"/>
    </row>
    <row r="1619" spans="1:72" s="9" customFormat="1" x14ac:dyDescent="0.35">
      <c r="A1619" s="1" t="s">
        <v>3894</v>
      </c>
      <c r="B1619" s="8" t="s">
        <v>3895</v>
      </c>
      <c r="C1619" s="3" t="str">
        <f>_xlfn.XLOOKUP(B1619,'[1]daily break down'!$D:$D,'[1]daily break down'!$E:$E,"")</f>
        <v>NORD</v>
      </c>
      <c r="D1619" s="1" t="s">
        <v>11</v>
      </c>
      <c r="E1619" s="1" t="s">
        <v>154</v>
      </c>
      <c r="F1619" s="3" t="s">
        <v>23</v>
      </c>
      <c r="G1619" s="1" t="s">
        <v>3896</v>
      </c>
      <c r="H1619" s="33" t="str">
        <f>_xlfn.XLOOKUP(B1619,[2]CALCULATION!$B:$B,[2]CALCULATION!$H:$H,"")</f>
        <v>NOKIA</v>
      </c>
      <c r="I1619" s="28">
        <v>0</v>
      </c>
      <c r="J1619" s="28">
        <v>0</v>
      </c>
      <c r="K1619" s="28">
        <v>0</v>
      </c>
      <c r="L1619" s="28">
        <v>0</v>
      </c>
      <c r="M1619" s="28">
        <v>0</v>
      </c>
      <c r="N1619" s="28">
        <v>0</v>
      </c>
      <c r="O1619" s="28">
        <v>0</v>
      </c>
      <c r="P1619" s="28">
        <v>0</v>
      </c>
      <c r="Q1619" s="28">
        <v>0</v>
      </c>
      <c r="R1619" s="28">
        <v>0</v>
      </c>
      <c r="S1619" s="93">
        <v>0</v>
      </c>
      <c r="T1619" s="93">
        <f>_xlfn.XLOOKUP(B1619,'[3]Nur des jours'!$B:$B,'[3]Nur des jours'!$U:$U,"")</f>
        <v>0</v>
      </c>
      <c r="U1619" s="93">
        <v>0</v>
      </c>
      <c r="V1619" s="93">
        <v>0</v>
      </c>
      <c r="W1619" s="93">
        <v>0</v>
      </c>
      <c r="X1619" s="93">
        <v>0</v>
      </c>
      <c r="Y1619" s="93">
        <v>0</v>
      </c>
      <c r="Z1619" s="93">
        <v>0</v>
      </c>
      <c r="AA1619" s="93">
        <v>0</v>
      </c>
      <c r="AB1619" s="93">
        <v>0</v>
      </c>
      <c r="AC1619" s="93">
        <f>_xlfn.XLOOKUP(B1619,'[3]Nur des jours'!$B:$B,'[3]Nur des jours'!$N:$N,"")</f>
        <v>0</v>
      </c>
      <c r="AD1619" s="93">
        <v>0</v>
      </c>
      <c r="AE1619" s="93">
        <v>0</v>
      </c>
      <c r="AF1619" s="93">
        <v>0</v>
      </c>
      <c r="AG1619" s="93"/>
      <c r="AH1619" s="93">
        <v>0</v>
      </c>
      <c r="AI1619" s="93">
        <v>0</v>
      </c>
      <c r="AJ1619" s="93">
        <v>0</v>
      </c>
      <c r="AK1619" s="93">
        <v>0</v>
      </c>
      <c r="AL1619" s="93">
        <v>0</v>
      </c>
      <c r="AM1619" s="49" t="s">
        <v>5559</v>
      </c>
      <c r="AN1619" s="49"/>
      <c r="AO1619" s="48" t="str" cm="1">
        <f t="array" ref="AO1619">IFERROR(_xlfn.IFS(
AQ1619="MPR ISSUE","PDH",
AQ1619="BSS Hardware Issue","BSS",
AQ1619="Sites strategiques, MLL, Pylone, etc.","ENVTECH",
AQ1619="AKTIVCO DEFAUT GE &amp; POWER Cabinet","AKTIVCO",
AQ1619="AKTIVCO Coupure ENEO &amp; Baisse de tension","AKTIVCO GRID ONLY",
AQ1619="Coupure ENEO &amp; Baisse de tension","IHS GRID ONLY",
AQ1619="Defaut GE &amp; POWER Cabinet","IHS",
AQ1619="Sharing","Partners",
AQ1619="Sites strategiques &amp; DataCenter","SST &amp; DC",
AQ1619="Exclu","Exclu",
AQ1619="SAT","SAT",
AQ1619="SPARE-ISSUE","SPARE-ISSUE",
AQ1619="Fiber CAmtel","TRANS_FO_CAMTEL",
AQ1619="Fiber AOF","Fiber AOF",
AQ1619="Projet OCM (HUAWEI)","TRAVAUX-HUAWEI",
AQ1619="Projet OCM (NOKIA)","TRAVAUX-NOKIA",
AQ1619="ACCESS-ISSUE","ACCESS-ISSUE",
AQ1619="Projet OCM (ZTE, NOKIA, autres projets)","TRAVAUX OCM",
AQ1619="No root CAuse","No root cause",
AQ1619="ODU HS","PDH",
AQ1619="IP &amp; VLAN","PDH",
AQ1619="Warehouse HUAWEI","SPARE-ISSUE",
AQ1619="SPARE-HS","SPARE-ISSUE",
AQ1619="Power Telco","BSS",AQ1619="no impacts","no impacts"
),"")</f>
        <v>No root cause</v>
      </c>
      <c r="AP1619" s="48" t="str" cm="1">
        <f t="array" ref="AP1619">IFERROR(_xlfn.IFS(
AQ1619="MPR ISSUE","TX ISSUE",
AQ1619="BSS Hardware Issue","RAN ISSUE",
AQ1619="Sites strategiques, MLL, Pylone, etc.","ENVTECH",
AQ1619="AKTIVCO DEFAUT GE &amp; POWER Cabinet","POWER ISSUE",
AQ1619="AKTIVCO Coupure ENEO &amp; Baisse de tension","POWER ISSUE",
AQ1619="Coupure ENEO &amp; Baisse de tension","POWER ISSUE",
AQ1619="Defaut GE &amp; POWER Cabinet","POWER ISSUE",
AQ1619="Sharing","POWER ISSUE",
AQ1619="Sites strategiques &amp; DataCenter","POWER ISSUE",
AQ1619="Exclu","Exclu",
AQ1619="SAT","TX ISSUE",
AQ1619="SPARE-ISSUE","SPARE-ISSUE",
AQ1619="Fiber CAmtel","TX ISSUE",
AQ1619="Fiber AOF","TX ISSUE",
AQ1619="Projet OCM (HUAWEI)","TRAVAUX-HUAWEI",
AQ1619="Projet OCM (NOKIA)","TRAVAUX -NOKIA",
AQ1619="ACCESS-ISSUE","ACCESS-ISSUE",
AQ1619="Projet OCM (ZTE, NOKIA, autres projets)","TRAVAUX OCM",
AQ1619="No root CAuse","No root cause",
AQ1619="ODU HS","TX ISSUE",
AQ1619="IP &amp; VLAN","TX ISSUE",
AQ1619="Warehouse HUAWEI","SPARE-ISSUE",
AQ1619="SPARE-HS","SPARE-ISSUE",
AQ1619="Power Telco","RAN ISSUE",AQ1619="no impacts","no impacts"
),"")</f>
        <v>No root cause</v>
      </c>
      <c r="AQ1619" s="67" t="s">
        <v>5344</v>
      </c>
      <c r="AR1619" s="48" t="str" cm="1">
        <f t="array" ref="AR1619">IFERROR(_xlfn.IFS(
AQ1619="MPR ISSUE","ACTIVE",
AQ1619="BSS Hardware Issue","ACTIVE",
AQ1619="Sites strategiques, MLL, Pylone, etc.","PASSIVE",
AQ1619="AKTIVCO DEFAUT GE &amp; POWER Cabinet","PASSIVE",
AQ1619="AKTIVCO Coupure ENEO &amp; Baisse de tension","PASSIVE",
AQ1619="Coupure ENEO &amp; Baisse de tension","PASSIVE",
AQ1619="Defaut GE &amp; POWER Cabinet","PASSIVE",
AQ1619="Sharing","PASSIVE",
AQ1619="Sites strategiques &amp; DataCenter","PASSIVE",
AQ1619="Exclu","Exclu",
AQ1619="SAT","ACTIVE",
AQ1619="SPARE-ISSUE","SPARE-ISSUE",
AQ1619="Fiber CAmtel","ACTIVE",
AQ1619="Fiber AOF","ACTIVE",
AQ1619="Projet OCM (HUAWEI)","PLANNED WORKS",
AQ1619="Projet OCM (NOKIA)","PLANNED WORKS",
AQ1619="ACCESS-ISSUE","ACCESS-ISSUE",
AQ1619="Projet OCM (ZTE, NOKIA, autres projets)","PLANNED WORKS",
AQ1619="No root CAuse","No root cause",
AQ1619="ODU HS","ACTIVE",
AQ1619="IP &amp; VLAN","ACTIVE",
AQ1619="Warehouse HUAWEI","SPARE-ISSUE",
AQ1619="SPARE-HS","SPARE-ISSUE",
AQ1619="Power Telco","ACTIVE", AQ1619="no impacts","no impacts"
),"")</f>
        <v>No root cause</v>
      </c>
      <c r="AS1619" s="92" t="s">
        <v>5915</v>
      </c>
      <c r="AT1619" s="98" t="s">
        <v>3895</v>
      </c>
      <c r="AV1619" s="17" t="s">
        <v>5537</v>
      </c>
      <c r="AW1619" s="7" t="s">
        <v>5537</v>
      </c>
      <c r="AX1619" s="6" t="s">
        <v>5537</v>
      </c>
      <c r="AY1619" s="7"/>
      <c r="AZ1619" s="3" t="s">
        <v>5537</v>
      </c>
      <c r="BA1619" s="18" t="s">
        <v>5537</v>
      </c>
      <c r="BB1619" s="18" t="s">
        <v>5537</v>
      </c>
      <c r="BC1619" s="18" t="s">
        <v>5537</v>
      </c>
      <c r="BD1619" s="18" t="s">
        <v>5537</v>
      </c>
      <c r="BE1619" s="18" t="s">
        <v>5537</v>
      </c>
      <c r="BF1619" s="18" t="s">
        <v>5537</v>
      </c>
      <c r="BG1619" s="18" t="s">
        <v>5537</v>
      </c>
      <c r="BH1619" s="18" t="s">
        <v>5537</v>
      </c>
      <c r="BI1619" s="18" t="s">
        <v>5537</v>
      </c>
      <c r="BJ1619" s="18" t="s">
        <v>5537</v>
      </c>
      <c r="BK1619" s="18" t="s">
        <v>5537</v>
      </c>
      <c r="BL1619" s="9" t="s">
        <v>5915</v>
      </c>
      <c r="BM1619" s="14" t="s">
        <v>5537</v>
      </c>
      <c r="BN1619" s="14" t="s">
        <v>5537</v>
      </c>
      <c r="BO1619" s="14" t="str">
        <f>_xlfn.XLOOKUP(B1619,'[4]cell downs 18042026 17h'!$B:$B,'[4]cell downs 18042026 17h'!$B:$B,"")</f>
        <v/>
      </c>
      <c r="BP1619" s="14" t="str">
        <f>_xlfn.XLOOKUP(B1619,'[5]Cells Huawei 19042026 15h'!$B:$B,'[5]Cells Huawei 19042026 15h'!$B:$B,"")</f>
        <v/>
      </c>
      <c r="BQ1619" s="9" t="str">
        <f>_xlfn.XLOOKUP(B1619,'[6]cells down 19042026 9H40'!$B:$B,'[6]cells down 19042026 9H40'!$B:$B,"")</f>
        <v/>
      </c>
      <c r="BR1619" s="9" t="s">
        <v>3895</v>
      </c>
      <c r="BS1619" s="9" t="s">
        <v>5537</v>
      </c>
      <c r="BT1619" s="108"/>
    </row>
    <row r="1620" spans="1:72" s="9" customFormat="1" x14ac:dyDescent="0.35">
      <c r="A1620" s="1" t="s">
        <v>891</v>
      </c>
      <c r="B1620" s="8" t="s">
        <v>892</v>
      </c>
      <c r="C1620" s="3" t="str">
        <f>_xlfn.XLOOKUP(B1620,'[1]daily break down'!$D:$D,'[1]daily break down'!$E:$E,"")</f>
        <v>CENTRE</v>
      </c>
      <c r="D1620" s="1" t="s">
        <v>11</v>
      </c>
      <c r="E1620" s="1" t="str">
        <f>BS1620</f>
        <v>Grid-Gen</v>
      </c>
      <c r="F1620" s="3" t="s">
        <v>226</v>
      </c>
      <c r="G1620" s="1" t="s">
        <v>893</v>
      </c>
      <c r="H1620" s="33" t="str">
        <f>_xlfn.XLOOKUP(B1620,[2]CALCULATION!$B:$B,[2]CALCULATION!$H:$H,"")</f>
        <v>NOKIA</v>
      </c>
      <c r="I1620" s="28">
        <v>0</v>
      </c>
      <c r="J1620" s="28">
        <v>0</v>
      </c>
      <c r="K1620" s="28">
        <v>0</v>
      </c>
      <c r="L1620" s="28">
        <v>0</v>
      </c>
      <c r="M1620" s="28">
        <v>0</v>
      </c>
      <c r="N1620" s="28">
        <v>0</v>
      </c>
      <c r="O1620" s="28">
        <v>0</v>
      </c>
      <c r="P1620" s="28">
        <v>0</v>
      </c>
      <c r="Q1620" s="28">
        <v>0</v>
      </c>
      <c r="R1620" s="28">
        <v>0</v>
      </c>
      <c r="S1620" s="93">
        <v>0</v>
      </c>
      <c r="T1620" s="93">
        <f>_xlfn.XLOOKUP(B1620,'[3]Nur des jours'!$B:$B,'[3]Nur des jours'!$U:$U,"")</f>
        <v>0</v>
      </c>
      <c r="U1620" s="93">
        <v>0</v>
      </c>
      <c r="V1620" s="93">
        <v>0</v>
      </c>
      <c r="W1620" s="93">
        <v>0</v>
      </c>
      <c r="X1620" s="93">
        <v>0</v>
      </c>
      <c r="Y1620" s="93">
        <v>0</v>
      </c>
      <c r="Z1620" s="93">
        <v>0</v>
      </c>
      <c r="AA1620" s="93">
        <v>0</v>
      </c>
      <c r="AB1620" s="93">
        <v>0</v>
      </c>
      <c r="AC1620" s="93">
        <f>_xlfn.XLOOKUP(B1620,'[3]Nur des jours'!$B:$B,'[3]Nur des jours'!$N:$N,"")</f>
        <v>0</v>
      </c>
      <c r="AD1620" s="93">
        <v>0</v>
      </c>
      <c r="AE1620" s="93">
        <v>0</v>
      </c>
      <c r="AF1620" s="93">
        <v>0</v>
      </c>
      <c r="AG1620" s="93"/>
      <c r="AH1620" s="93">
        <v>0</v>
      </c>
      <c r="AI1620" s="93">
        <v>0</v>
      </c>
      <c r="AJ1620" s="93">
        <v>0</v>
      </c>
      <c r="AK1620" s="93">
        <v>0</v>
      </c>
      <c r="AL1620" s="93">
        <v>0</v>
      </c>
      <c r="AM1620" s="49" t="s">
        <v>5559</v>
      </c>
      <c r="AN1620" s="49"/>
      <c r="AO1620" s="48" t="str" cm="1">
        <f t="array" ref="AO1620">IFERROR(_xlfn.IFS(
AQ1620="MPR ISSUE","PDH",
AQ1620="BSS Hardware Issue","BSS",
AQ1620="Sites strategiques, MLL, Pylone, etc.","ENVTECH",
AQ1620="AKTIVCO DEFAUT GE &amp; POWER Cabinet","AKTIVCO",
AQ1620="AKTIVCO Coupure ENEO &amp; Baisse de tension","AKTIVCO GRID ONLY",
AQ1620="Coupure ENEO &amp; Baisse de tension","IHS GRID ONLY",
AQ1620="Defaut GE &amp; POWER Cabinet","IHS",
AQ1620="Sharing","Partners",
AQ1620="Sites strategiques &amp; DataCenter","SST &amp; DC",
AQ1620="Exclu","Exclu",
AQ1620="SAT","SAT",
AQ1620="SPARE-ISSUE","SPARE-ISSUE",
AQ1620="Fiber CAmtel","TRANS_FO_CAMTEL",
AQ1620="Fiber AOF","Fiber AOF",
AQ1620="Projet OCM (HUAWEI)","TRAVAUX-HUAWEI",
AQ1620="Projet OCM (NOKIA)","TRAVAUX-NOKIA",
AQ1620="ACCESS-ISSUE","ACCESS-ISSUE",
AQ1620="Projet OCM (ZTE, NOKIA, autres projets)","TRAVAUX OCM",
AQ1620="No root CAuse","No root cause",
AQ1620="ODU HS","PDH",
AQ1620="IP &amp; VLAN","PDH",
AQ1620="Warehouse HUAWEI","SPARE-ISSUE",
AQ1620="SPARE-HS","SPARE-ISSUE",
AQ1620="Power Telco","BSS",AQ1620="no impacts","no impacts"
),"")</f>
        <v>No root cause</v>
      </c>
      <c r="AP1620" s="48" t="str" cm="1">
        <f t="array" ref="AP1620">IFERROR(_xlfn.IFS(
AQ1620="MPR ISSUE","TX ISSUE",
AQ1620="BSS Hardware Issue","RAN ISSUE",
AQ1620="Sites strategiques, MLL, Pylone, etc.","ENVTECH",
AQ1620="AKTIVCO DEFAUT GE &amp; POWER Cabinet","POWER ISSUE",
AQ1620="AKTIVCO Coupure ENEO &amp; Baisse de tension","POWER ISSUE",
AQ1620="Coupure ENEO &amp; Baisse de tension","POWER ISSUE",
AQ1620="Defaut GE &amp; POWER Cabinet","POWER ISSUE",
AQ1620="Sharing","POWER ISSUE",
AQ1620="Sites strategiques &amp; DataCenter","POWER ISSUE",
AQ1620="Exclu","Exclu",
AQ1620="SAT","TX ISSUE",
AQ1620="SPARE-ISSUE","SPARE-ISSUE",
AQ1620="Fiber CAmtel","TX ISSUE",
AQ1620="Fiber AOF","TX ISSUE",
AQ1620="Projet OCM (HUAWEI)","TRAVAUX-HUAWEI",
AQ1620="Projet OCM (NOKIA)","TRAVAUX -NOKIA",
AQ1620="ACCESS-ISSUE","ACCESS-ISSUE",
AQ1620="Projet OCM (ZTE, NOKIA, autres projets)","TRAVAUX OCM",
AQ1620="No root CAuse","No root cause",
AQ1620="ODU HS","TX ISSUE",
AQ1620="IP &amp; VLAN","TX ISSUE",
AQ1620="Warehouse HUAWEI","SPARE-ISSUE",
AQ1620="SPARE-HS","SPARE-ISSUE",
AQ1620="Power Telco","RAN ISSUE",AQ1620="no impacts","no impacts"
),"")</f>
        <v>No root cause</v>
      </c>
      <c r="AQ1620" s="127" t="s">
        <v>5344</v>
      </c>
      <c r="AR1620" s="48" t="str" cm="1">
        <f t="array" ref="AR1620">IFERROR(_xlfn.IFS(
AQ1620="MPR ISSUE","ACTIVE",
AQ1620="BSS Hardware Issue","ACTIVE",
AQ1620="Sites strategiques, MLL, Pylone, etc.","PASSIVE",
AQ1620="AKTIVCO DEFAUT GE &amp; POWER Cabinet","PASSIVE",
AQ1620="AKTIVCO Coupure ENEO &amp; Baisse de tension","PASSIVE",
AQ1620="Coupure ENEO &amp; Baisse de tension","PASSIVE",
AQ1620="Defaut GE &amp; POWER Cabinet","PASSIVE",
AQ1620="Sharing","PASSIVE",
AQ1620="Sites strategiques &amp; DataCenter","PASSIVE",
AQ1620="Exclu","Exclu",
AQ1620="SAT","ACTIVE",
AQ1620="SPARE-ISSUE","SPARE-ISSUE",
AQ1620="Fiber CAmtel","ACTIVE",
AQ1620="Fiber AOF","ACTIVE",
AQ1620="Projet OCM (HUAWEI)","PLANNED WORKS",
AQ1620="Projet OCM (NOKIA)","PLANNED WORKS",
AQ1620="ACCESS-ISSUE","ACCESS-ISSUE",
AQ1620="Projet OCM (ZTE, NOKIA, autres projets)","PLANNED WORKS",
AQ1620="No root CAuse","No root cause",
AQ1620="ODU HS","ACTIVE",
AQ1620="IP &amp; VLAN","ACTIVE",
AQ1620="Warehouse HUAWEI","SPARE-ISSUE",
AQ1620="SPARE-HS","SPARE-ISSUE",
AQ1620="Power Telco","ACTIVE", AQ1620="no impacts","no impacts"
),"")</f>
        <v>No root cause</v>
      </c>
      <c r="AS1620" s="92" t="s">
        <v>5537</v>
      </c>
      <c r="AT1620" s="98" t="s">
        <v>892</v>
      </c>
      <c r="AV1620" s="17" t="s">
        <v>5537</v>
      </c>
      <c r="AW1620" s="7" t="s">
        <v>5537</v>
      </c>
      <c r="AX1620" s="6" t="s">
        <v>5537</v>
      </c>
      <c r="AY1620" s="7"/>
      <c r="AZ1620" s="3" t="s">
        <v>5537</v>
      </c>
      <c r="BA1620" s="18" t="s">
        <v>5537</v>
      </c>
      <c r="BB1620" s="18" t="s">
        <v>5537</v>
      </c>
      <c r="BC1620" s="18" t="s">
        <v>5537</v>
      </c>
      <c r="BD1620" s="18" t="s">
        <v>5537</v>
      </c>
      <c r="BE1620" s="18" t="s">
        <v>5537</v>
      </c>
      <c r="BF1620" s="18" t="s">
        <v>5537</v>
      </c>
      <c r="BG1620" s="18" t="s">
        <v>5537</v>
      </c>
      <c r="BH1620" s="18" t="s">
        <v>5537</v>
      </c>
      <c r="BI1620" s="18" t="s">
        <v>5537</v>
      </c>
      <c r="BJ1620" s="18" t="s">
        <v>5537</v>
      </c>
      <c r="BK1620" s="18" t="s">
        <v>5537</v>
      </c>
      <c r="BL1620" s="9" t="s">
        <v>5537</v>
      </c>
      <c r="BM1620" s="14" t="s">
        <v>5537</v>
      </c>
      <c r="BN1620" s="14" t="s">
        <v>5537</v>
      </c>
      <c r="BO1620" s="14" t="str">
        <f>_xlfn.XLOOKUP(B1620,'[4]cell downs 18042026 17h'!$B:$B,'[4]cell downs 18042026 17h'!$B:$B,"")</f>
        <v/>
      </c>
      <c r="BP1620" s="14" t="str">
        <f>_xlfn.XLOOKUP(B1620,'[5]Cells Huawei 19042026 15h'!$B:$B,'[5]Cells Huawei 19042026 15h'!$B:$B,"")</f>
        <v/>
      </c>
      <c r="BQ1620" s="9" t="str">
        <f>_xlfn.XLOOKUP(B1620,'[6]cells down 19042026 9H40'!$B:$B,'[6]cells down 19042026 9H40'!$B:$B,"")</f>
        <v/>
      </c>
      <c r="BR1620" s="9" t="s">
        <v>892</v>
      </c>
      <c r="BS1620" s="9" t="s">
        <v>12</v>
      </c>
      <c r="BT1620" s="108"/>
    </row>
    <row r="1621" spans="1:72" s="9" customFormat="1" x14ac:dyDescent="0.35">
      <c r="A1621" s="1" t="s">
        <v>3026</v>
      </c>
      <c r="B1621" s="8" t="s">
        <v>3027</v>
      </c>
      <c r="C1621" s="3" t="str">
        <f>_xlfn.XLOOKUP(B1621,'[1]daily break down'!$D:$D,'[1]daily break down'!$E:$E,"")</f>
        <v>NORD</v>
      </c>
      <c r="D1621" s="1" t="s">
        <v>11</v>
      </c>
      <c r="E1621" s="1" t="s">
        <v>237</v>
      </c>
      <c r="F1621" s="3" t="s">
        <v>23</v>
      </c>
      <c r="G1621" s="1" t="s">
        <v>2918</v>
      </c>
      <c r="H1621" s="33" t="str">
        <f>_xlfn.XLOOKUP(B1621,[2]CALCULATION!$B:$B,[2]CALCULATION!$H:$H,"")</f>
        <v>NOKIA</v>
      </c>
      <c r="I1621" s="28">
        <v>0</v>
      </c>
      <c r="J1621" s="28">
        <v>0</v>
      </c>
      <c r="K1621" s="28">
        <v>0</v>
      </c>
      <c r="L1621" s="28">
        <v>0.15395771234068034</v>
      </c>
      <c r="M1621" s="28">
        <v>0</v>
      </c>
      <c r="N1621" s="28">
        <v>0</v>
      </c>
      <c r="O1621" s="28">
        <v>0</v>
      </c>
      <c r="P1621" s="28">
        <v>0</v>
      </c>
      <c r="Q1621" s="28">
        <v>0</v>
      </c>
      <c r="R1621" s="28">
        <v>0</v>
      </c>
      <c r="S1621" s="93">
        <v>0</v>
      </c>
      <c r="T1621" s="93">
        <f>_xlfn.XLOOKUP(B1621,'[3]Nur des jours'!$B:$B,'[3]Nur des jours'!$U:$U,"")</f>
        <v>0</v>
      </c>
      <c r="U1621" s="93">
        <v>6.4938767910017337</v>
      </c>
      <c r="V1621" s="93">
        <v>0</v>
      </c>
      <c r="W1621" s="93">
        <v>0</v>
      </c>
      <c r="X1621" s="93">
        <v>0</v>
      </c>
      <c r="Y1621" s="93">
        <v>0</v>
      </c>
      <c r="Z1621" s="93">
        <v>0</v>
      </c>
      <c r="AA1621" s="93">
        <v>0</v>
      </c>
      <c r="AB1621" s="93">
        <v>0</v>
      </c>
      <c r="AC1621" s="93">
        <f>_xlfn.XLOOKUP(B1621,'[3]Nur des jours'!$B:$B,'[3]Nur des jours'!$N:$N,"")</f>
        <v>0</v>
      </c>
      <c r="AD1621" s="93">
        <v>0</v>
      </c>
      <c r="AE1621" s="93">
        <v>0</v>
      </c>
      <c r="AF1621" s="93">
        <v>0</v>
      </c>
      <c r="AG1621" s="93"/>
      <c r="AH1621" s="93">
        <v>0</v>
      </c>
      <c r="AI1621" s="93">
        <v>0</v>
      </c>
      <c r="AJ1621" s="93">
        <v>0</v>
      </c>
      <c r="AK1621" s="93">
        <v>0</v>
      </c>
      <c r="AL1621" s="93">
        <v>0</v>
      </c>
      <c r="AM1621" s="49" t="s">
        <v>5559</v>
      </c>
      <c r="AN1621" s="49"/>
      <c r="AO1621" s="48" t="str" cm="1">
        <f t="array" ref="AO1621">IFERROR(_xlfn.IFS(
AQ1621="MPR ISSUE","PDH",
AQ1621="BSS Hardware Issue","BSS",
AQ1621="Sites strategiques, MLL, Pylone, etc.","ENVTECH",
AQ1621="AKTIVCO DEFAUT GE &amp; POWER Cabinet","AKTIVCO",
AQ1621="AKTIVCO Coupure ENEO &amp; Baisse de tension","AKTIVCO GRID ONLY",
AQ1621="Coupure ENEO &amp; Baisse de tension","IHS GRID ONLY",
AQ1621="Defaut GE &amp; POWER Cabinet","IHS",
AQ1621="Sharing","Partners",
AQ1621="Sites strategiques &amp; DataCenter","SST &amp; DC",
AQ1621="Exclu","Exclu",
AQ1621="SAT","SAT",
AQ1621="SPARE-ISSUE","SPARE-ISSUE",
AQ1621="Fiber CAmtel","TRANS_FO_CAMTEL",
AQ1621="Fiber AOF","Fiber AOF",
AQ1621="Projet OCM (HUAWEI)","TRAVAUX-HUAWEI",
AQ1621="Projet OCM (NOKIA)","TRAVAUX-NOKIA",
AQ1621="ACCESS-ISSUE","ACCESS-ISSUE",
AQ1621="Projet OCM (ZTE, NOKIA, autres projets)","TRAVAUX OCM",
AQ1621="No root CAuse","No root cause",
AQ1621="ODU HS","PDH",
AQ1621="IP &amp; VLAN","PDH",
AQ1621="Warehouse HUAWEI","SPARE-ISSUE",
AQ1621="SPARE-HS","SPARE-ISSUE",
AQ1621="Power Telco","BSS",AQ1621="no impacts","no impacts"
),"")</f>
        <v>No root cause</v>
      </c>
      <c r="AP1621" s="48" t="str" cm="1">
        <f t="array" ref="AP1621">IFERROR(_xlfn.IFS(
AQ1621="MPR ISSUE","TX ISSUE",
AQ1621="BSS Hardware Issue","RAN ISSUE",
AQ1621="Sites strategiques, MLL, Pylone, etc.","ENVTECH",
AQ1621="AKTIVCO DEFAUT GE &amp; POWER Cabinet","POWER ISSUE",
AQ1621="AKTIVCO Coupure ENEO &amp; Baisse de tension","POWER ISSUE",
AQ1621="Coupure ENEO &amp; Baisse de tension","POWER ISSUE",
AQ1621="Defaut GE &amp; POWER Cabinet","POWER ISSUE",
AQ1621="Sharing","POWER ISSUE",
AQ1621="Sites strategiques &amp; DataCenter","POWER ISSUE",
AQ1621="Exclu","Exclu",
AQ1621="SAT","TX ISSUE",
AQ1621="SPARE-ISSUE","SPARE-ISSUE",
AQ1621="Fiber CAmtel","TX ISSUE",
AQ1621="Fiber AOF","TX ISSUE",
AQ1621="Projet OCM (HUAWEI)","TRAVAUX-HUAWEI",
AQ1621="Projet OCM (NOKIA)","TRAVAUX -NOKIA",
AQ1621="ACCESS-ISSUE","ACCESS-ISSUE",
AQ1621="Projet OCM (ZTE, NOKIA, autres projets)","TRAVAUX OCM",
AQ1621="No root CAuse","No root cause",
AQ1621="ODU HS","TX ISSUE",
AQ1621="IP &amp; VLAN","TX ISSUE",
AQ1621="Warehouse HUAWEI","SPARE-ISSUE",
AQ1621="SPARE-HS","SPARE-ISSUE",
AQ1621="Power Telco","RAN ISSUE",AQ1621="no impacts","no impacts"
),"")</f>
        <v>No root cause</v>
      </c>
      <c r="AQ1621" s="67" t="s">
        <v>5344</v>
      </c>
      <c r="AR1621" s="48" t="str" cm="1">
        <f t="array" ref="AR1621">IFERROR(_xlfn.IFS(
AQ1621="MPR ISSUE","ACTIVE",
AQ1621="BSS Hardware Issue","ACTIVE",
AQ1621="Sites strategiques, MLL, Pylone, etc.","PASSIVE",
AQ1621="AKTIVCO DEFAUT GE &amp; POWER Cabinet","PASSIVE",
AQ1621="AKTIVCO Coupure ENEO &amp; Baisse de tension","PASSIVE",
AQ1621="Coupure ENEO &amp; Baisse de tension","PASSIVE",
AQ1621="Defaut GE &amp; POWER Cabinet","PASSIVE",
AQ1621="Sharing","PASSIVE",
AQ1621="Sites strategiques &amp; DataCenter","PASSIVE",
AQ1621="Exclu","Exclu",
AQ1621="SAT","ACTIVE",
AQ1621="SPARE-ISSUE","SPARE-ISSUE",
AQ1621="Fiber CAmtel","ACTIVE",
AQ1621="Fiber AOF","ACTIVE",
AQ1621="Projet OCM (HUAWEI)","PLANNED WORKS",
AQ1621="Projet OCM (NOKIA)","PLANNED WORKS",
AQ1621="ACCESS-ISSUE","ACCESS-ISSUE",
AQ1621="Projet OCM (ZTE, NOKIA, autres projets)","PLANNED WORKS",
AQ1621="No root CAuse","No root cause",
AQ1621="ODU HS","ACTIVE",
AQ1621="IP &amp; VLAN","ACTIVE",
AQ1621="Warehouse HUAWEI","SPARE-ISSUE",
AQ1621="SPARE-HS","SPARE-ISSUE",
AQ1621="Power Telco","ACTIVE", AQ1621="no impacts","no impacts"
),"")</f>
        <v>No root cause</v>
      </c>
      <c r="AS1621" s="92" t="s">
        <v>5916</v>
      </c>
      <c r="AT1621" s="98" t="s">
        <v>3027</v>
      </c>
      <c r="AV1621" s="17" t="s">
        <v>5537</v>
      </c>
      <c r="AW1621" s="7" t="s">
        <v>5537</v>
      </c>
      <c r="AX1621" s="6" t="s">
        <v>5537</v>
      </c>
      <c r="AY1621" s="7"/>
      <c r="AZ1621" s="3" t="s">
        <v>5537</v>
      </c>
      <c r="BA1621" s="18" t="s">
        <v>5537</v>
      </c>
      <c r="BB1621" s="18" t="s">
        <v>5537</v>
      </c>
      <c r="BC1621" s="18" t="s">
        <v>5537</v>
      </c>
      <c r="BD1621" s="18" t="s">
        <v>5537</v>
      </c>
      <c r="BE1621" s="18" t="s">
        <v>5537</v>
      </c>
      <c r="BF1621" s="18" t="s">
        <v>5537</v>
      </c>
      <c r="BG1621" s="18" t="s">
        <v>5537</v>
      </c>
      <c r="BH1621" s="18" t="s">
        <v>5537</v>
      </c>
      <c r="BI1621" s="18" t="s">
        <v>5537</v>
      </c>
      <c r="BJ1621" s="18" t="s">
        <v>5537</v>
      </c>
      <c r="BK1621" s="18" t="s">
        <v>5537</v>
      </c>
      <c r="BL1621" s="9" t="s">
        <v>5916</v>
      </c>
      <c r="BM1621" s="14" t="s">
        <v>5537</v>
      </c>
      <c r="BN1621" s="14" t="s">
        <v>5537</v>
      </c>
      <c r="BO1621" s="14" t="str">
        <f>_xlfn.XLOOKUP(B1621,'[4]cell downs 18042026 17h'!$B:$B,'[4]cell downs 18042026 17h'!$B:$B,"")</f>
        <v/>
      </c>
      <c r="BP1621" s="14" t="str">
        <f>_xlfn.XLOOKUP(B1621,'[5]Cells Huawei 19042026 15h'!$B:$B,'[5]Cells Huawei 19042026 15h'!$B:$B,"")</f>
        <v/>
      </c>
      <c r="BQ1621" s="9" t="str">
        <f>_xlfn.XLOOKUP(B1621,'[6]cells down 19042026 9H40'!$B:$B,'[6]cells down 19042026 9H40'!$B:$B,"")</f>
        <v/>
      </c>
      <c r="BR1621" s="9" t="s">
        <v>3027</v>
      </c>
      <c r="BS1621" s="9" t="s">
        <v>5459</v>
      </c>
      <c r="BT1621" s="108"/>
    </row>
    <row r="1622" spans="1:72" s="9" customFormat="1" x14ac:dyDescent="0.35">
      <c r="A1622" s="1" t="s">
        <v>2496</v>
      </c>
      <c r="B1622" s="8" t="s">
        <v>2497</v>
      </c>
      <c r="C1622" s="3" t="str">
        <f>_xlfn.XLOOKUP(B1622,'[1]daily break down'!$D:$D,'[1]daily break down'!$E:$E,"")</f>
        <v>Bafoussam</v>
      </c>
      <c r="D1622" s="1" t="s">
        <v>11</v>
      </c>
      <c r="E1622" s="1" t="s">
        <v>12</v>
      </c>
      <c r="F1622" s="3" t="s">
        <v>102</v>
      </c>
      <c r="G1622" s="1" t="s">
        <v>299</v>
      </c>
      <c r="H1622" s="32" t="str">
        <f>_xlfn.XLOOKUP(B1622,[2]CALCULATION!$B:$B,[2]CALCULATION!$H:$H,"")</f>
        <v>Huawei</v>
      </c>
      <c r="I1622" s="28">
        <v>0</v>
      </c>
      <c r="J1622" s="28">
        <v>0</v>
      </c>
      <c r="K1622" s="28">
        <v>0</v>
      </c>
      <c r="L1622" s="28">
        <v>0</v>
      </c>
      <c r="M1622" s="28">
        <v>0</v>
      </c>
      <c r="N1622" s="28">
        <v>0</v>
      </c>
      <c r="O1622" s="28">
        <v>7.4409551897224295</v>
      </c>
      <c r="P1622" s="28">
        <v>18.431108799684964</v>
      </c>
      <c r="Q1622" s="28">
        <v>18.478478767695965</v>
      </c>
      <c r="R1622" s="28">
        <v>18.491409199476077</v>
      </c>
      <c r="S1622" s="93">
        <v>29.694959521506256</v>
      </c>
      <c r="T1622" s="93">
        <f>_xlfn.XLOOKUP(B1622,'[3]Nur des jours'!$B:$B,'[3]Nur des jours'!$U:$U,"")</f>
        <v>0</v>
      </c>
      <c r="U1622" s="93">
        <v>0</v>
      </c>
      <c r="V1622" s="93">
        <v>0</v>
      </c>
      <c r="W1622" s="93">
        <v>0</v>
      </c>
      <c r="X1622" s="93">
        <v>0</v>
      </c>
      <c r="Y1622" s="93">
        <v>0</v>
      </c>
      <c r="Z1622" s="93">
        <v>0</v>
      </c>
      <c r="AA1622" s="93">
        <v>0</v>
      </c>
      <c r="AB1622" s="93">
        <v>0</v>
      </c>
      <c r="AC1622" s="93">
        <f>_xlfn.XLOOKUP(B1622,'[3]Nur des jours'!$B:$B,'[3]Nur des jours'!$N:$N,"")</f>
        <v>0</v>
      </c>
      <c r="AD1622" s="93">
        <v>0</v>
      </c>
      <c r="AE1622" s="93">
        <v>0</v>
      </c>
      <c r="AF1622" s="93">
        <v>0</v>
      </c>
      <c r="AG1622" s="93"/>
      <c r="AH1622" s="93">
        <v>0</v>
      </c>
      <c r="AI1622" s="93">
        <v>0</v>
      </c>
      <c r="AJ1622" s="93">
        <v>0</v>
      </c>
      <c r="AK1622" s="93">
        <v>0</v>
      </c>
      <c r="AL1622" s="93">
        <v>0</v>
      </c>
      <c r="AM1622" s="49" t="s">
        <v>5559</v>
      </c>
      <c r="AN1622" s="49"/>
      <c r="AO1622" s="48" t="str" cm="1">
        <f t="array" ref="AO1622">IFERROR(_xlfn.IFS(
AQ1622="MPR ISSUE","PDH",
AQ1622="BSS Hardware Issue","BSS",
AQ1622="Sites strategiques, MLL, Pylone, etc.","ENVTECH",
AQ1622="AKTIVCO DEFAUT GE &amp; POWER Cabinet","AKTIVCO",
AQ1622="AKTIVCO Coupure ENEO &amp; Baisse de tension","AKTIVCO GRID ONLY",
AQ1622="Coupure ENEO &amp; Baisse de tension","IHS GRID ONLY",
AQ1622="Defaut GE &amp; POWER Cabinet","IHS",
AQ1622="Sharing","Partners",
AQ1622="Sites strategiques &amp; DataCenter","SST &amp; DC",
AQ1622="Exclu","Exclu",
AQ1622="SAT","SAT",
AQ1622="SPARE-ISSUE","SPARE-ISSUE",
AQ1622="Fiber CAmtel","TRANS_FO_CAMTEL",
AQ1622="Fiber AOF","Fiber AOF",
AQ1622="Projet OCM (HUAWEI)","TRAVAUX-HUAWEI",
AQ1622="Projet OCM (NOKIA)","TRAVAUX-NOKIA",
AQ1622="ACCESS-ISSUE","ACCESS-ISSUE",
AQ1622="Projet OCM (ZTE, NOKIA, autres projets)","TRAVAUX OCM",
AQ1622="No root CAuse","No root cause",
AQ1622="ODU HS","PDH",
AQ1622="IP &amp; VLAN","PDH",
AQ1622="Warehouse HUAWEI","SPARE-ISSUE",
AQ1622="SPARE-HS","SPARE-ISSUE",
AQ1622="Power Telco","BSS",AQ1622="no impacts","no impacts"
),"")</f>
        <v>No root cause</v>
      </c>
      <c r="AP1622" s="48" t="str" cm="1">
        <f t="array" ref="AP1622">IFERROR(_xlfn.IFS(
AQ1622="MPR ISSUE","TX ISSUE",
AQ1622="BSS Hardware Issue","RAN ISSUE",
AQ1622="Sites strategiques, MLL, Pylone, etc.","ENVTECH",
AQ1622="AKTIVCO DEFAUT GE &amp; POWER Cabinet","POWER ISSUE",
AQ1622="AKTIVCO Coupure ENEO &amp; Baisse de tension","POWER ISSUE",
AQ1622="Coupure ENEO &amp; Baisse de tension","POWER ISSUE",
AQ1622="Defaut GE &amp; POWER Cabinet","POWER ISSUE",
AQ1622="Sharing","POWER ISSUE",
AQ1622="Sites strategiques &amp; DataCenter","POWER ISSUE",
AQ1622="Exclu","Exclu",
AQ1622="SAT","TX ISSUE",
AQ1622="SPARE-ISSUE","SPARE-ISSUE",
AQ1622="Fiber CAmtel","TX ISSUE",
AQ1622="Fiber AOF","TX ISSUE",
AQ1622="Projet OCM (HUAWEI)","TRAVAUX-HUAWEI",
AQ1622="Projet OCM (NOKIA)","TRAVAUX -NOKIA",
AQ1622="ACCESS-ISSUE","ACCESS-ISSUE",
AQ1622="Projet OCM (ZTE, NOKIA, autres projets)","TRAVAUX OCM",
AQ1622="No root CAuse","No root cause",
AQ1622="ODU HS","TX ISSUE",
AQ1622="IP &amp; VLAN","TX ISSUE",
AQ1622="Warehouse HUAWEI","SPARE-ISSUE",
AQ1622="SPARE-HS","SPARE-ISSUE",
AQ1622="Power Telco","RAN ISSUE",AQ1622="no impacts","no impacts"
),"")</f>
        <v>No root cause</v>
      </c>
      <c r="AQ1622" s="127" t="s">
        <v>5344</v>
      </c>
      <c r="AR1622" s="48" t="str" cm="1">
        <f t="array" ref="AR1622">IFERROR(_xlfn.IFS(
AQ1622="MPR ISSUE","ACTIVE",
AQ1622="BSS Hardware Issue","ACTIVE",
AQ1622="Sites strategiques, MLL, Pylone, etc.","PASSIVE",
AQ1622="AKTIVCO DEFAUT GE &amp; POWER Cabinet","PASSIVE",
AQ1622="AKTIVCO Coupure ENEO &amp; Baisse de tension","PASSIVE",
AQ1622="Coupure ENEO &amp; Baisse de tension","PASSIVE",
AQ1622="Defaut GE &amp; POWER Cabinet","PASSIVE",
AQ1622="Sharing","PASSIVE",
AQ1622="Sites strategiques &amp; DataCenter","PASSIVE",
AQ1622="Exclu","Exclu",
AQ1622="SAT","ACTIVE",
AQ1622="SPARE-ISSUE","SPARE-ISSUE",
AQ1622="Fiber CAmtel","ACTIVE",
AQ1622="Fiber AOF","ACTIVE",
AQ1622="Projet OCM (HUAWEI)","PLANNED WORKS",
AQ1622="Projet OCM (NOKIA)","PLANNED WORKS",
AQ1622="ACCESS-ISSUE","ACCESS-ISSUE",
AQ1622="Projet OCM (ZTE, NOKIA, autres projets)","PLANNED WORKS",
AQ1622="No root CAuse","No root cause",
AQ1622="ODU HS","ACTIVE",
AQ1622="IP &amp; VLAN","ACTIVE",
AQ1622="Warehouse HUAWEI","SPARE-ISSUE",
AQ1622="SPARE-HS","SPARE-ISSUE",
AQ1622="Power Telco","ACTIVE", AQ1622="no impacts","no impacts"
),"")</f>
        <v>No root cause</v>
      </c>
      <c r="AS1622" s="92" t="s">
        <v>5537</v>
      </c>
      <c r="AT1622" s="98" t="s">
        <v>2497</v>
      </c>
      <c r="AV1622" s="17" t="s">
        <v>5537</v>
      </c>
      <c r="AW1622" s="7" t="s">
        <v>5537</v>
      </c>
      <c r="AX1622" s="6" t="s">
        <v>5537</v>
      </c>
      <c r="AY1622" s="7"/>
      <c r="AZ1622" s="3" t="s">
        <v>5537</v>
      </c>
      <c r="BA1622" s="18" t="s">
        <v>5537</v>
      </c>
      <c r="BB1622" s="18" t="s">
        <v>5537</v>
      </c>
      <c r="BC1622" s="18" t="s">
        <v>5537</v>
      </c>
      <c r="BD1622" s="18" t="s">
        <v>5537</v>
      </c>
      <c r="BE1622" s="18" t="s">
        <v>5537</v>
      </c>
      <c r="BF1622" s="18" t="s">
        <v>5537</v>
      </c>
      <c r="BG1622" s="18" t="s">
        <v>5537</v>
      </c>
      <c r="BH1622" s="18" t="s">
        <v>5537</v>
      </c>
      <c r="BI1622" s="18" t="s">
        <v>5537</v>
      </c>
      <c r="BJ1622" s="18" t="s">
        <v>5537</v>
      </c>
      <c r="BK1622" s="18" t="s">
        <v>5537</v>
      </c>
      <c r="BL1622" s="9" t="s">
        <v>5537</v>
      </c>
      <c r="BM1622" s="14" t="s">
        <v>5537</v>
      </c>
      <c r="BN1622" s="14" t="s">
        <v>5537</v>
      </c>
      <c r="BO1622" s="14" t="str">
        <f>_xlfn.XLOOKUP(B1622,'[4]cell downs 18042026 17h'!$B:$B,'[4]cell downs 18042026 17h'!$B:$B,"")</f>
        <v/>
      </c>
      <c r="BP1622" s="14" t="str">
        <f>_xlfn.XLOOKUP(B1622,'[5]Cells Huawei 19042026 15h'!$B:$B,'[5]Cells Huawei 19042026 15h'!$B:$B,"")</f>
        <v/>
      </c>
      <c r="BQ1622" s="9" t="str">
        <f>_xlfn.XLOOKUP(B1622,'[6]cells down 19042026 9H40'!$B:$B,'[6]cells down 19042026 9H40'!$B:$B,"")</f>
        <v/>
      </c>
      <c r="BR1622" s="9" t="s">
        <v>2497</v>
      </c>
      <c r="BS1622" s="9" t="s">
        <v>594</v>
      </c>
      <c r="BT1622" s="108"/>
    </row>
    <row r="1623" spans="1:72" s="9" customFormat="1" x14ac:dyDescent="0.35">
      <c r="A1623" s="1" t="s">
        <v>1111</v>
      </c>
      <c r="B1623" s="8" t="s">
        <v>1112</v>
      </c>
      <c r="C1623" s="3" t="str">
        <f>_xlfn.XLOOKUP(B1623,'[1]daily break down'!$D:$D,'[1]daily break down'!$E:$E,"")</f>
        <v>Bafoussam</v>
      </c>
      <c r="D1623" s="1" t="s">
        <v>21</v>
      </c>
      <c r="E1623" s="1" t="s">
        <v>22</v>
      </c>
      <c r="F1623" s="3" t="s">
        <v>102</v>
      </c>
      <c r="G1623" s="1" t="s">
        <v>299</v>
      </c>
      <c r="H1623" s="33" t="str">
        <f>_xlfn.XLOOKUP(B1623,[2]CALCULATION!$B:$B,[2]CALCULATION!$H:$H,"")</f>
        <v>NOKIA</v>
      </c>
      <c r="I1623" s="28">
        <v>0</v>
      </c>
      <c r="J1623" s="28">
        <v>0</v>
      </c>
      <c r="K1623" s="28">
        <v>0</v>
      </c>
      <c r="L1623" s="28">
        <v>0</v>
      </c>
      <c r="M1623" s="28">
        <v>0</v>
      </c>
      <c r="N1623" s="28">
        <v>1.082132283504853E-3</v>
      </c>
      <c r="O1623" s="28">
        <v>7.2541455387393317</v>
      </c>
      <c r="P1623" s="28">
        <v>27.735584468495354</v>
      </c>
      <c r="Q1623" s="28">
        <v>23.164597465791779</v>
      </c>
      <c r="R1623" s="28">
        <v>23.165463171618583</v>
      </c>
      <c r="S1623" s="93">
        <v>19.561856515356606</v>
      </c>
      <c r="T1623" s="93">
        <f>_xlfn.XLOOKUP(B1623,'[3]Nur des jours'!$B:$B,'[3]Nur des jours'!$U:$U,"")</f>
        <v>0</v>
      </c>
      <c r="U1623" s="93">
        <v>0</v>
      </c>
      <c r="V1623" s="93">
        <v>0</v>
      </c>
      <c r="W1623" s="93">
        <v>0</v>
      </c>
      <c r="X1623" s="93">
        <v>0</v>
      </c>
      <c r="Y1623" s="93">
        <v>0</v>
      </c>
      <c r="Z1623" s="93">
        <v>0</v>
      </c>
      <c r="AA1623" s="93">
        <v>0</v>
      </c>
      <c r="AB1623" s="93">
        <v>0</v>
      </c>
      <c r="AC1623" s="93">
        <f>_xlfn.XLOOKUP(B1623,'[3]Nur des jours'!$B:$B,'[3]Nur des jours'!$N:$N,"")</f>
        <v>0</v>
      </c>
      <c r="AD1623" s="93">
        <v>0</v>
      </c>
      <c r="AE1623" s="93">
        <v>0</v>
      </c>
      <c r="AF1623" s="93">
        <v>0</v>
      </c>
      <c r="AG1623" s="93"/>
      <c r="AH1623" s="93">
        <v>0</v>
      </c>
      <c r="AI1623" s="93">
        <v>0</v>
      </c>
      <c r="AJ1623" s="93">
        <v>0</v>
      </c>
      <c r="AK1623" s="93">
        <v>0</v>
      </c>
      <c r="AL1623" s="93">
        <v>0</v>
      </c>
      <c r="AM1623" s="49" t="s">
        <v>5559</v>
      </c>
      <c r="AN1623" s="49"/>
      <c r="AO1623" s="48" t="str" cm="1">
        <f t="array" ref="AO1623">IFERROR(_xlfn.IFS(
AQ1623="MPR ISSUE","PDH",
AQ1623="BSS Hardware Issue","BSS",
AQ1623="Sites strategiques, MLL, Pylone, etc.","ENVTECH",
AQ1623="AKTIVCO DEFAUT GE &amp; POWER Cabinet","AKTIVCO",
AQ1623="AKTIVCO Coupure ENEO &amp; Baisse de tension","AKTIVCO GRID ONLY",
AQ1623="Coupure ENEO &amp; Baisse de tension","IHS GRID ONLY",
AQ1623="Defaut GE &amp; POWER Cabinet","IHS",
AQ1623="Sharing","Partners",
AQ1623="Sites strategiques &amp; DataCenter","SST &amp; DC",
AQ1623="Exclu","Exclu",
AQ1623="SAT","SAT",
AQ1623="SPARE-ISSUE","SPARE-ISSUE",
AQ1623="Fiber CAmtel","TRANS_FO_CAMTEL",
AQ1623="Fiber AOF","Fiber AOF",
AQ1623="Projet OCM (HUAWEI)","TRAVAUX-HUAWEI",
AQ1623="Projet OCM (NOKIA)","TRAVAUX-NOKIA",
AQ1623="ACCESS-ISSUE","ACCESS-ISSUE",
AQ1623="Projet OCM (ZTE, NOKIA, autres projets)","TRAVAUX OCM",
AQ1623="No root CAuse","No root cause",
AQ1623="ODU HS","PDH",
AQ1623="IP &amp; VLAN","PDH",
AQ1623="Warehouse HUAWEI","SPARE-ISSUE",
AQ1623="SPARE-HS","SPARE-ISSUE",
AQ1623="Power Telco","BSS",AQ1623="no impacts","no impacts"
),"")</f>
        <v>No root cause</v>
      </c>
      <c r="AP1623" s="48" t="str" cm="1">
        <f t="array" ref="AP1623">IFERROR(_xlfn.IFS(
AQ1623="MPR ISSUE","TX ISSUE",
AQ1623="BSS Hardware Issue","RAN ISSUE",
AQ1623="Sites strategiques, MLL, Pylone, etc.","ENVTECH",
AQ1623="AKTIVCO DEFAUT GE &amp; POWER Cabinet","POWER ISSUE",
AQ1623="AKTIVCO Coupure ENEO &amp; Baisse de tension","POWER ISSUE",
AQ1623="Coupure ENEO &amp; Baisse de tension","POWER ISSUE",
AQ1623="Defaut GE &amp; POWER Cabinet","POWER ISSUE",
AQ1623="Sharing","POWER ISSUE",
AQ1623="Sites strategiques &amp; DataCenter","POWER ISSUE",
AQ1623="Exclu","Exclu",
AQ1623="SAT","TX ISSUE",
AQ1623="SPARE-ISSUE","SPARE-ISSUE",
AQ1623="Fiber CAmtel","TX ISSUE",
AQ1623="Fiber AOF","TX ISSUE",
AQ1623="Projet OCM (HUAWEI)","TRAVAUX-HUAWEI",
AQ1623="Projet OCM (NOKIA)","TRAVAUX -NOKIA",
AQ1623="ACCESS-ISSUE","ACCESS-ISSUE",
AQ1623="Projet OCM (ZTE, NOKIA, autres projets)","TRAVAUX OCM",
AQ1623="No root CAuse","No root cause",
AQ1623="ODU HS","TX ISSUE",
AQ1623="IP &amp; VLAN","TX ISSUE",
AQ1623="Warehouse HUAWEI","SPARE-ISSUE",
AQ1623="SPARE-HS","SPARE-ISSUE",
AQ1623="Power Telco","RAN ISSUE",AQ1623="no impacts","no impacts"
),"")</f>
        <v>No root cause</v>
      </c>
      <c r="AQ1623" s="67" t="s">
        <v>5344</v>
      </c>
      <c r="AR1623" s="48" t="str" cm="1">
        <f t="array" ref="AR1623">IFERROR(_xlfn.IFS(
AQ1623="MPR ISSUE","ACTIVE",
AQ1623="BSS Hardware Issue","ACTIVE",
AQ1623="Sites strategiques, MLL, Pylone, etc.","PASSIVE",
AQ1623="AKTIVCO DEFAUT GE &amp; POWER Cabinet","PASSIVE",
AQ1623="AKTIVCO Coupure ENEO &amp; Baisse de tension","PASSIVE",
AQ1623="Coupure ENEO &amp; Baisse de tension","PASSIVE",
AQ1623="Defaut GE &amp; POWER Cabinet","PASSIVE",
AQ1623="Sharing","PASSIVE",
AQ1623="Sites strategiques &amp; DataCenter","PASSIVE",
AQ1623="Exclu","Exclu",
AQ1623="SAT","ACTIVE",
AQ1623="SPARE-ISSUE","SPARE-ISSUE",
AQ1623="Fiber CAmtel","ACTIVE",
AQ1623="Fiber AOF","ACTIVE",
AQ1623="Projet OCM (HUAWEI)","PLANNED WORKS",
AQ1623="Projet OCM (NOKIA)","PLANNED WORKS",
AQ1623="ACCESS-ISSUE","ACCESS-ISSUE",
AQ1623="Projet OCM (ZTE, NOKIA, autres projets)","PLANNED WORKS",
AQ1623="No root CAuse","No root cause",
AQ1623="ODU HS","ACTIVE",
AQ1623="IP &amp; VLAN","ACTIVE",
AQ1623="Warehouse HUAWEI","SPARE-ISSUE",
AQ1623="SPARE-HS","SPARE-ISSUE",
AQ1623="Power Telco","ACTIVE", AQ1623="no impacts","no impacts"
),"")</f>
        <v>No root cause</v>
      </c>
      <c r="AS1623" s="92" t="s">
        <v>5537</v>
      </c>
      <c r="AT1623" s="98" t="s">
        <v>1112</v>
      </c>
      <c r="AV1623" s="17" t="s">
        <v>5537</v>
      </c>
      <c r="AW1623" s="7" t="s">
        <v>5537</v>
      </c>
      <c r="AX1623" s="6" t="s">
        <v>5537</v>
      </c>
      <c r="AY1623" s="7"/>
      <c r="AZ1623" s="3" t="s">
        <v>5537</v>
      </c>
      <c r="BA1623" s="18" t="s">
        <v>5537</v>
      </c>
      <c r="BB1623" s="18" t="s">
        <v>5537</v>
      </c>
      <c r="BC1623" s="18" t="s">
        <v>5537</v>
      </c>
      <c r="BD1623" s="18" t="s">
        <v>5537</v>
      </c>
      <c r="BE1623" s="18" t="s">
        <v>5537</v>
      </c>
      <c r="BF1623" s="18" t="s">
        <v>5537</v>
      </c>
      <c r="BG1623" s="18" t="s">
        <v>5537</v>
      </c>
      <c r="BH1623" s="18" t="s">
        <v>5537</v>
      </c>
      <c r="BI1623" s="18" t="s">
        <v>5537</v>
      </c>
      <c r="BJ1623" s="18" t="s">
        <v>5537</v>
      </c>
      <c r="BK1623" s="18" t="s">
        <v>5537</v>
      </c>
      <c r="BL1623" s="9" t="s">
        <v>5537</v>
      </c>
      <c r="BM1623" s="14" t="s">
        <v>5537</v>
      </c>
      <c r="BN1623" s="14" t="s">
        <v>5537</v>
      </c>
      <c r="BO1623" s="14" t="str">
        <f>_xlfn.XLOOKUP(B1623,'[4]cell downs 18042026 17h'!$B:$B,'[4]cell downs 18042026 17h'!$B:$B,"")</f>
        <v/>
      </c>
      <c r="BP1623" s="14" t="str">
        <f>_xlfn.XLOOKUP(B1623,'[5]Cells Huawei 19042026 15h'!$B:$B,'[5]Cells Huawei 19042026 15h'!$B:$B,"")</f>
        <v/>
      </c>
      <c r="BQ1623" s="9" t="str">
        <f>_xlfn.XLOOKUP(B1623,'[6]cells down 19042026 9H40'!$B:$B,'[6]cells down 19042026 9H40'!$B:$B,"")</f>
        <v/>
      </c>
      <c r="BR1623" s="9" t="s">
        <v>5537</v>
      </c>
      <c r="BS1623" s="9" t="s">
        <v>12</v>
      </c>
      <c r="BT1623" s="108"/>
    </row>
    <row r="1624" spans="1:72" s="9" customFormat="1" x14ac:dyDescent="0.35">
      <c r="A1624" s="1" t="s">
        <v>1684</v>
      </c>
      <c r="B1624" s="8" t="s">
        <v>1685</v>
      </c>
      <c r="C1624" s="3" t="str">
        <f>_xlfn.XLOOKUP(B1624,'[1]daily break down'!$D:$D,'[1]daily break down'!$E:$E,"")</f>
        <v>Douala</v>
      </c>
      <c r="D1624" s="1" t="s">
        <v>21</v>
      </c>
      <c r="E1624" s="1" t="s">
        <v>30</v>
      </c>
      <c r="F1624" s="3" t="s">
        <v>31</v>
      </c>
      <c r="G1624" s="1" t="s">
        <v>32</v>
      </c>
      <c r="H1624" s="34" t="str">
        <f>_xlfn.XLOOKUP(B1624,[2]CALCULATION!$B:$B,[2]CALCULATION!$H:$H,"")</f>
        <v>ZTE</v>
      </c>
      <c r="I1624" s="28">
        <v>0</v>
      </c>
      <c r="J1624" s="28">
        <v>0</v>
      </c>
      <c r="K1624" s="28">
        <v>0</v>
      </c>
      <c r="L1624" s="28">
        <v>0</v>
      </c>
      <c r="M1624" s="28">
        <v>0</v>
      </c>
      <c r="N1624" s="28">
        <v>2.2925209669180697</v>
      </c>
      <c r="O1624" s="28">
        <v>0</v>
      </c>
      <c r="P1624" s="28">
        <v>0</v>
      </c>
      <c r="Q1624" s="28">
        <v>1.3378092245878672</v>
      </c>
      <c r="R1624" s="28">
        <v>14.355151341340568</v>
      </c>
      <c r="S1624" s="93">
        <v>17.936987954901511</v>
      </c>
      <c r="T1624" s="93">
        <f>_xlfn.XLOOKUP(B1624,'[3]Nur des jours'!$B:$B,'[3]Nur des jours'!$U:$U,"")</f>
        <v>0</v>
      </c>
      <c r="U1624" s="93">
        <v>0</v>
      </c>
      <c r="V1624" s="93">
        <v>0</v>
      </c>
      <c r="W1624" s="93">
        <v>0</v>
      </c>
      <c r="X1624" s="93">
        <v>0</v>
      </c>
      <c r="Y1624" s="93">
        <v>0</v>
      </c>
      <c r="Z1624" s="93">
        <v>0</v>
      </c>
      <c r="AA1624" s="93">
        <v>0</v>
      </c>
      <c r="AB1624" s="93">
        <v>0</v>
      </c>
      <c r="AC1624" s="93">
        <f>_xlfn.XLOOKUP(B1624,'[3]Nur des jours'!$B:$B,'[3]Nur des jours'!$N:$N,"")</f>
        <v>0</v>
      </c>
      <c r="AD1624" s="93">
        <v>0</v>
      </c>
      <c r="AE1624" s="93">
        <v>0</v>
      </c>
      <c r="AF1624" s="93">
        <v>0</v>
      </c>
      <c r="AG1624" s="93"/>
      <c r="AH1624" s="93">
        <v>0</v>
      </c>
      <c r="AI1624" s="93">
        <v>0</v>
      </c>
      <c r="AJ1624" s="93">
        <v>0</v>
      </c>
      <c r="AK1624" s="93">
        <v>0</v>
      </c>
      <c r="AL1624" s="93">
        <v>0</v>
      </c>
      <c r="AM1624" s="49" t="s">
        <v>5559</v>
      </c>
      <c r="AN1624" s="49"/>
      <c r="AO1624" s="48" t="str" cm="1">
        <f t="array" ref="AO1624">IFERROR(_xlfn.IFS(
AQ1624="MPR ISSUE","PDH",
AQ1624="BSS Hardware Issue","BSS",
AQ1624="Sites strategiques, MLL, Pylone, etc.","ENVTECH",
AQ1624="AKTIVCO DEFAUT GE &amp; POWER Cabinet","AKTIVCO",
AQ1624="AKTIVCO Coupure ENEO &amp; Baisse de tension","AKTIVCO GRID ONLY",
AQ1624="Coupure ENEO &amp; Baisse de tension","IHS GRID ONLY",
AQ1624="Defaut GE &amp; POWER Cabinet","IHS",
AQ1624="Sharing","Partners",
AQ1624="Sites strategiques &amp; DataCenter","SST &amp; DC",
AQ1624="Exclu","Exclu",
AQ1624="SAT","SAT",
AQ1624="SPARE-ISSUE","SPARE-ISSUE",
AQ1624="Fiber CAmtel","TRANS_FO_CAMTEL",
AQ1624="Fiber AOF","Fiber AOF",
AQ1624="Projet OCM (HUAWEI)","TRAVAUX-HUAWEI",
AQ1624="Projet OCM (NOKIA)","TRAVAUX-NOKIA",
AQ1624="ACCESS-ISSUE","ACCESS-ISSUE",
AQ1624="Projet OCM (ZTE, NOKIA, autres projets)","TRAVAUX OCM",
AQ1624="No root CAuse","No root cause",
AQ1624="ODU HS","PDH",
AQ1624="IP &amp; VLAN","PDH",
AQ1624="Warehouse HUAWEI","SPARE-ISSUE",
AQ1624="SPARE-HS","SPARE-ISSUE",
AQ1624="Power Telco","BSS",AQ1624="no impacts","no impacts"
),"")</f>
        <v>No root cause</v>
      </c>
      <c r="AP1624" s="48" t="str" cm="1">
        <f t="array" ref="AP1624">IFERROR(_xlfn.IFS(
AQ1624="MPR ISSUE","TX ISSUE",
AQ1624="BSS Hardware Issue","RAN ISSUE",
AQ1624="Sites strategiques, MLL, Pylone, etc.","ENVTECH",
AQ1624="AKTIVCO DEFAUT GE &amp; POWER Cabinet","POWER ISSUE",
AQ1624="AKTIVCO Coupure ENEO &amp; Baisse de tension","POWER ISSUE",
AQ1624="Coupure ENEO &amp; Baisse de tension","POWER ISSUE",
AQ1624="Defaut GE &amp; POWER Cabinet","POWER ISSUE",
AQ1624="Sharing","POWER ISSUE",
AQ1624="Sites strategiques &amp; DataCenter","POWER ISSUE",
AQ1624="Exclu","Exclu",
AQ1624="SAT","TX ISSUE",
AQ1624="SPARE-ISSUE","SPARE-ISSUE",
AQ1624="Fiber CAmtel","TX ISSUE",
AQ1624="Fiber AOF","TX ISSUE",
AQ1624="Projet OCM (HUAWEI)","TRAVAUX-HUAWEI",
AQ1624="Projet OCM (NOKIA)","TRAVAUX -NOKIA",
AQ1624="ACCESS-ISSUE","ACCESS-ISSUE",
AQ1624="Projet OCM (ZTE, NOKIA, autres projets)","TRAVAUX OCM",
AQ1624="No root CAuse","No root cause",
AQ1624="ODU HS","TX ISSUE",
AQ1624="IP &amp; VLAN","TX ISSUE",
AQ1624="Warehouse HUAWEI","SPARE-ISSUE",
AQ1624="SPARE-HS","SPARE-ISSUE",
AQ1624="Power Telco","RAN ISSUE",AQ1624="no impacts","no impacts"
),"")</f>
        <v>No root cause</v>
      </c>
      <c r="AQ1624" s="67" t="s">
        <v>5344</v>
      </c>
      <c r="AR1624" s="48" t="str" cm="1">
        <f t="array" ref="AR1624">IFERROR(_xlfn.IFS(
AQ1624="MPR ISSUE","ACTIVE",
AQ1624="BSS Hardware Issue","ACTIVE",
AQ1624="Sites strategiques, MLL, Pylone, etc.","PASSIVE",
AQ1624="AKTIVCO DEFAUT GE &amp; POWER Cabinet","PASSIVE",
AQ1624="AKTIVCO Coupure ENEO &amp; Baisse de tension","PASSIVE",
AQ1624="Coupure ENEO &amp; Baisse de tension","PASSIVE",
AQ1624="Defaut GE &amp; POWER Cabinet","PASSIVE",
AQ1624="Sharing","PASSIVE",
AQ1624="Sites strategiques &amp; DataCenter","PASSIVE",
AQ1624="Exclu","Exclu",
AQ1624="SAT","ACTIVE",
AQ1624="SPARE-ISSUE","SPARE-ISSUE",
AQ1624="Fiber CAmtel","ACTIVE",
AQ1624="Fiber AOF","ACTIVE",
AQ1624="Projet OCM (HUAWEI)","PLANNED WORKS",
AQ1624="Projet OCM (NOKIA)","PLANNED WORKS",
AQ1624="ACCESS-ISSUE","ACCESS-ISSUE",
AQ1624="Projet OCM (ZTE, NOKIA, autres projets)","PLANNED WORKS",
AQ1624="No root CAuse","No root cause",
AQ1624="ODU HS","ACTIVE",
AQ1624="IP &amp; VLAN","ACTIVE",
AQ1624="Warehouse HUAWEI","SPARE-ISSUE",
AQ1624="SPARE-HS","SPARE-ISSUE",
AQ1624="Power Telco","ACTIVE", AQ1624="no impacts","no impacts"
),"")</f>
        <v>No root cause</v>
      </c>
      <c r="AS1624" s="92" t="s">
        <v>5537</v>
      </c>
      <c r="AT1624" s="98" t="s">
        <v>1685</v>
      </c>
      <c r="AV1624" s="17" t="s">
        <v>5537</v>
      </c>
      <c r="AW1624" s="7" t="s">
        <v>5537</v>
      </c>
      <c r="AX1624" s="6" t="s">
        <v>5537</v>
      </c>
      <c r="AY1624" s="7"/>
      <c r="AZ1624" s="3" t="s">
        <v>5537</v>
      </c>
      <c r="BA1624" s="18" t="s">
        <v>5537</v>
      </c>
      <c r="BB1624" s="18" t="s">
        <v>5537</v>
      </c>
      <c r="BC1624" s="18" t="s">
        <v>5537</v>
      </c>
      <c r="BD1624" s="18" t="s">
        <v>5537</v>
      </c>
      <c r="BE1624" s="18" t="s">
        <v>5537</v>
      </c>
      <c r="BF1624" s="18" t="s">
        <v>5537</v>
      </c>
      <c r="BG1624" s="18" t="s">
        <v>5537</v>
      </c>
      <c r="BH1624" s="18" t="s">
        <v>5537</v>
      </c>
      <c r="BI1624" s="18" t="s">
        <v>5537</v>
      </c>
      <c r="BJ1624" s="18" t="s">
        <v>5537</v>
      </c>
      <c r="BK1624" s="18" t="s">
        <v>5537</v>
      </c>
      <c r="BL1624" s="9" t="s">
        <v>5537</v>
      </c>
      <c r="BM1624" s="14" t="s">
        <v>5537</v>
      </c>
      <c r="BN1624" s="14" t="s">
        <v>5537</v>
      </c>
      <c r="BO1624" s="14" t="str">
        <f>_xlfn.XLOOKUP(B1624,'[4]cell downs 18042026 17h'!$B:$B,'[4]cell downs 18042026 17h'!$B:$B,"")</f>
        <v/>
      </c>
      <c r="BP1624" s="14" t="str">
        <f>_xlfn.XLOOKUP(B1624,'[5]Cells Huawei 19042026 15h'!$B:$B,'[5]Cells Huawei 19042026 15h'!$B:$B,"")</f>
        <v/>
      </c>
      <c r="BQ1624" s="9" t="str">
        <f>_xlfn.XLOOKUP(B1624,'[6]cells down 19042026 9H40'!$B:$B,'[6]cells down 19042026 9H40'!$B:$B,"")</f>
        <v/>
      </c>
      <c r="BR1624" s="9" t="s">
        <v>5537</v>
      </c>
      <c r="BS1624" s="9" t="s">
        <v>114</v>
      </c>
      <c r="BT1624" s="108"/>
    </row>
    <row r="1625" spans="1:72" s="9" customFormat="1" x14ac:dyDescent="0.35">
      <c r="A1625" s="1" t="s">
        <v>2288</v>
      </c>
      <c r="B1625" s="8" t="s">
        <v>2289</v>
      </c>
      <c r="C1625" s="3" t="str">
        <f>_xlfn.XLOOKUP(B1625,'[1]daily break down'!$D:$D,'[1]daily break down'!$E:$E,"")</f>
        <v>Douala</v>
      </c>
      <c r="D1625" s="1" t="s">
        <v>11</v>
      </c>
      <c r="E1625" s="1" t="s">
        <v>12</v>
      </c>
      <c r="F1625" s="3" t="s">
        <v>31</v>
      </c>
      <c r="G1625" s="1" t="s">
        <v>32</v>
      </c>
      <c r="H1625" s="34" t="str">
        <f>_xlfn.XLOOKUP(B1625,[2]CALCULATION!$B:$B,[2]CALCULATION!$H:$H,"")</f>
        <v>ZTE</v>
      </c>
      <c r="I1625" s="28">
        <v>0</v>
      </c>
      <c r="J1625" s="28">
        <v>0</v>
      </c>
      <c r="K1625" s="28">
        <v>0</v>
      </c>
      <c r="L1625" s="28">
        <v>2.1223743197701598E-3</v>
      </c>
      <c r="M1625" s="28">
        <v>0</v>
      </c>
      <c r="N1625" s="28">
        <v>0</v>
      </c>
      <c r="O1625" s="28">
        <v>0</v>
      </c>
      <c r="P1625" s="28">
        <v>0</v>
      </c>
      <c r="Q1625" s="28">
        <v>0</v>
      </c>
      <c r="R1625" s="28">
        <v>0</v>
      </c>
      <c r="S1625" s="93">
        <v>16.420257224633534</v>
      </c>
      <c r="T1625" s="93">
        <f>_xlfn.XLOOKUP(B1625,'[3]Nur des jours'!$B:$B,'[3]Nur des jours'!$U:$U,"")</f>
        <v>0</v>
      </c>
      <c r="U1625" s="93">
        <v>0</v>
      </c>
      <c r="V1625" s="93">
        <v>0</v>
      </c>
      <c r="W1625" s="93">
        <v>0</v>
      </c>
      <c r="X1625" s="93">
        <v>0</v>
      </c>
      <c r="Y1625" s="93">
        <v>0</v>
      </c>
      <c r="Z1625" s="93">
        <v>0</v>
      </c>
      <c r="AA1625" s="93">
        <v>0</v>
      </c>
      <c r="AB1625" s="93">
        <v>0</v>
      </c>
      <c r="AC1625" s="93">
        <f>_xlfn.XLOOKUP(B1625,'[3]Nur des jours'!$B:$B,'[3]Nur des jours'!$N:$N,"")</f>
        <v>0</v>
      </c>
      <c r="AD1625" s="93">
        <v>0</v>
      </c>
      <c r="AE1625" s="93">
        <v>0</v>
      </c>
      <c r="AF1625" s="93">
        <v>0</v>
      </c>
      <c r="AG1625" s="93"/>
      <c r="AH1625" s="93">
        <v>0</v>
      </c>
      <c r="AI1625" s="93">
        <v>0</v>
      </c>
      <c r="AJ1625" s="93">
        <v>0</v>
      </c>
      <c r="AK1625" s="93">
        <v>0</v>
      </c>
      <c r="AL1625" s="93">
        <v>0</v>
      </c>
      <c r="AM1625" s="49" t="s">
        <v>5559</v>
      </c>
      <c r="AN1625" s="49"/>
      <c r="AO1625" s="48" t="str" cm="1">
        <f t="array" ref="AO1625">IFERROR(_xlfn.IFS(
AQ1625="MPR ISSUE","PDH",
AQ1625="BSS Hardware Issue","BSS",
AQ1625="Sites strategiques, MLL, Pylone, etc.","ENVTECH",
AQ1625="AKTIVCO DEFAUT GE &amp; POWER Cabinet","AKTIVCO",
AQ1625="AKTIVCO Coupure ENEO &amp; Baisse de tension","AKTIVCO GRID ONLY",
AQ1625="Coupure ENEO &amp; Baisse de tension","IHS GRID ONLY",
AQ1625="Defaut GE &amp; POWER Cabinet","IHS",
AQ1625="Sharing","Partners",
AQ1625="Sites strategiques &amp; DataCenter","SST &amp; DC",
AQ1625="Exclu","Exclu",
AQ1625="SAT","SAT",
AQ1625="SPARE-ISSUE","SPARE-ISSUE",
AQ1625="Fiber CAmtel","TRANS_FO_CAMTEL",
AQ1625="Fiber AOF","Fiber AOF",
AQ1625="Projet OCM (HUAWEI)","TRAVAUX-HUAWEI",
AQ1625="Projet OCM (NOKIA)","TRAVAUX-NOKIA",
AQ1625="ACCESS-ISSUE","ACCESS-ISSUE",
AQ1625="Projet OCM (ZTE, NOKIA, autres projets)","TRAVAUX OCM",
AQ1625="No root CAuse","No root cause",
AQ1625="ODU HS","PDH",
AQ1625="IP &amp; VLAN","PDH",
AQ1625="Warehouse HUAWEI","SPARE-ISSUE",
AQ1625="SPARE-HS","SPARE-ISSUE",
AQ1625="Power Telco","BSS",AQ1625="no impacts","no impacts"
),"")</f>
        <v>No root cause</v>
      </c>
      <c r="AP1625" s="48" t="str" cm="1">
        <f t="array" ref="AP1625">IFERROR(_xlfn.IFS(
AQ1625="MPR ISSUE","TX ISSUE",
AQ1625="BSS Hardware Issue","RAN ISSUE",
AQ1625="Sites strategiques, MLL, Pylone, etc.","ENVTECH",
AQ1625="AKTIVCO DEFAUT GE &amp; POWER Cabinet","POWER ISSUE",
AQ1625="AKTIVCO Coupure ENEO &amp; Baisse de tension","POWER ISSUE",
AQ1625="Coupure ENEO &amp; Baisse de tension","POWER ISSUE",
AQ1625="Defaut GE &amp; POWER Cabinet","POWER ISSUE",
AQ1625="Sharing","POWER ISSUE",
AQ1625="Sites strategiques &amp; DataCenter","POWER ISSUE",
AQ1625="Exclu","Exclu",
AQ1625="SAT","TX ISSUE",
AQ1625="SPARE-ISSUE","SPARE-ISSUE",
AQ1625="Fiber CAmtel","TX ISSUE",
AQ1625="Fiber AOF","TX ISSUE",
AQ1625="Projet OCM (HUAWEI)","TRAVAUX-HUAWEI",
AQ1625="Projet OCM (NOKIA)","TRAVAUX -NOKIA",
AQ1625="ACCESS-ISSUE","ACCESS-ISSUE",
AQ1625="Projet OCM (ZTE, NOKIA, autres projets)","TRAVAUX OCM",
AQ1625="No root CAuse","No root cause",
AQ1625="ODU HS","TX ISSUE",
AQ1625="IP &amp; VLAN","TX ISSUE",
AQ1625="Warehouse HUAWEI","SPARE-ISSUE",
AQ1625="SPARE-HS","SPARE-ISSUE",
AQ1625="Power Telco","RAN ISSUE",AQ1625="no impacts","no impacts"
),"")</f>
        <v>No root cause</v>
      </c>
      <c r="AQ1625" s="127" t="s">
        <v>5344</v>
      </c>
      <c r="AR1625" s="48" t="str" cm="1">
        <f t="array" ref="AR1625">IFERROR(_xlfn.IFS(
AQ1625="MPR ISSUE","ACTIVE",
AQ1625="BSS Hardware Issue","ACTIVE",
AQ1625="Sites strategiques, MLL, Pylone, etc.","PASSIVE",
AQ1625="AKTIVCO DEFAUT GE &amp; POWER Cabinet","PASSIVE",
AQ1625="AKTIVCO Coupure ENEO &amp; Baisse de tension","PASSIVE",
AQ1625="Coupure ENEO &amp; Baisse de tension","PASSIVE",
AQ1625="Defaut GE &amp; POWER Cabinet","PASSIVE",
AQ1625="Sharing","PASSIVE",
AQ1625="Sites strategiques &amp; DataCenter","PASSIVE",
AQ1625="Exclu","Exclu",
AQ1625="SAT","ACTIVE",
AQ1625="SPARE-ISSUE","SPARE-ISSUE",
AQ1625="Fiber CAmtel","ACTIVE",
AQ1625="Fiber AOF","ACTIVE",
AQ1625="Projet OCM (HUAWEI)","PLANNED WORKS",
AQ1625="Projet OCM (NOKIA)","PLANNED WORKS",
AQ1625="ACCESS-ISSUE","ACCESS-ISSUE",
AQ1625="Projet OCM (ZTE, NOKIA, autres projets)","PLANNED WORKS",
AQ1625="No root CAuse","No root cause",
AQ1625="ODU HS","ACTIVE",
AQ1625="IP &amp; VLAN","ACTIVE",
AQ1625="Warehouse HUAWEI","SPARE-ISSUE",
AQ1625="SPARE-HS","SPARE-ISSUE",
AQ1625="Power Telco","ACTIVE", AQ1625="no impacts","no impacts"
),"")</f>
        <v>No root cause</v>
      </c>
      <c r="AS1625" s="92" t="s">
        <v>5537</v>
      </c>
      <c r="AT1625" s="98" t="s">
        <v>2289</v>
      </c>
      <c r="AV1625" s="17" t="s">
        <v>5537</v>
      </c>
      <c r="AW1625" s="7" t="s">
        <v>5537</v>
      </c>
      <c r="AX1625" s="6" t="s">
        <v>5537</v>
      </c>
      <c r="AY1625" s="7"/>
      <c r="AZ1625" s="3" t="s">
        <v>5537</v>
      </c>
      <c r="BA1625" s="18" t="s">
        <v>5537</v>
      </c>
      <c r="BB1625" s="18" t="s">
        <v>5537</v>
      </c>
      <c r="BC1625" s="18" t="s">
        <v>5537</v>
      </c>
      <c r="BD1625" s="18" t="s">
        <v>5537</v>
      </c>
      <c r="BE1625" s="18" t="s">
        <v>5537</v>
      </c>
      <c r="BF1625" s="18" t="s">
        <v>5537</v>
      </c>
      <c r="BG1625" s="18" t="s">
        <v>5537</v>
      </c>
      <c r="BH1625" s="18" t="s">
        <v>5537</v>
      </c>
      <c r="BI1625" s="18" t="s">
        <v>5537</v>
      </c>
      <c r="BJ1625" s="18" t="s">
        <v>5537</v>
      </c>
      <c r="BK1625" s="18" t="s">
        <v>5537</v>
      </c>
      <c r="BL1625" s="9" t="s">
        <v>5537</v>
      </c>
      <c r="BM1625" s="14" t="s">
        <v>5537</v>
      </c>
      <c r="BN1625" s="14" t="s">
        <v>5537</v>
      </c>
      <c r="BO1625" s="14" t="str">
        <f>_xlfn.XLOOKUP(B1625,'[4]cell downs 18042026 17h'!$B:$B,'[4]cell downs 18042026 17h'!$B:$B,"")</f>
        <v/>
      </c>
      <c r="BP1625" s="14" t="str">
        <f>_xlfn.XLOOKUP(B1625,'[5]Cells Huawei 19042026 15h'!$B:$B,'[5]Cells Huawei 19042026 15h'!$B:$B,"")</f>
        <v/>
      </c>
      <c r="BQ1625" s="9" t="str">
        <f>_xlfn.XLOOKUP(B1625,'[6]cells down 19042026 9H40'!$B:$B,'[6]cells down 19042026 9H40'!$B:$B,"")</f>
        <v/>
      </c>
      <c r="BR1625" s="9" t="s">
        <v>5537</v>
      </c>
      <c r="BS1625" s="9" t="s">
        <v>12</v>
      </c>
      <c r="BT1625" s="108"/>
    </row>
    <row r="1626" spans="1:72" s="121" customFormat="1" ht="22" customHeight="1" x14ac:dyDescent="0.35">
      <c r="A1626" s="1" t="s">
        <v>2111</v>
      </c>
      <c r="B1626" s="8" t="s">
        <v>2112</v>
      </c>
      <c r="C1626" s="3" t="str">
        <f>_xlfn.XLOOKUP(B1626,'[1]daily break down'!$D:$D,'[1]daily break down'!$E:$E,"")</f>
        <v>Douala</v>
      </c>
      <c r="D1626" s="1" t="s">
        <v>11</v>
      </c>
      <c r="E1626" s="1" t="s">
        <v>145</v>
      </c>
      <c r="F1626" s="3" t="s">
        <v>31</v>
      </c>
      <c r="G1626" s="1" t="s">
        <v>32</v>
      </c>
      <c r="H1626" s="34" t="str">
        <f>_xlfn.XLOOKUP(B1626,[2]CALCULATION!$B:$B,[2]CALCULATION!$H:$H,"")</f>
        <v>ZTE</v>
      </c>
      <c r="I1626" s="28">
        <v>0</v>
      </c>
      <c r="J1626" s="28">
        <v>0</v>
      </c>
      <c r="K1626" s="28">
        <v>0</v>
      </c>
      <c r="L1626" s="28">
        <v>4.9634666255746458</v>
      </c>
      <c r="M1626" s="28">
        <v>0</v>
      </c>
      <c r="N1626" s="28">
        <v>0</v>
      </c>
      <c r="O1626" s="28">
        <v>0</v>
      </c>
      <c r="P1626" s="28">
        <v>0</v>
      </c>
      <c r="Q1626" s="28">
        <v>0</v>
      </c>
      <c r="R1626" s="28">
        <v>0</v>
      </c>
      <c r="S1626" s="93">
        <v>6.7972515430909812</v>
      </c>
      <c r="T1626" s="93">
        <f>_xlfn.XLOOKUP(B1626,'[3]Nur des jours'!$B:$B,'[3]Nur des jours'!$U:$U,"")</f>
        <v>0</v>
      </c>
      <c r="U1626" s="93">
        <v>0</v>
      </c>
      <c r="V1626" s="93">
        <v>0</v>
      </c>
      <c r="W1626" s="93">
        <v>0</v>
      </c>
      <c r="X1626" s="93">
        <v>0</v>
      </c>
      <c r="Y1626" s="93">
        <v>0</v>
      </c>
      <c r="Z1626" s="93">
        <v>0</v>
      </c>
      <c r="AA1626" s="93">
        <v>0</v>
      </c>
      <c r="AB1626" s="93">
        <v>0</v>
      </c>
      <c r="AC1626" s="93">
        <f>_xlfn.XLOOKUP(B1626,'[3]Nur des jours'!$B:$B,'[3]Nur des jours'!$N:$N,"")</f>
        <v>0</v>
      </c>
      <c r="AD1626" s="93">
        <v>0</v>
      </c>
      <c r="AE1626" s="93">
        <v>0</v>
      </c>
      <c r="AF1626" s="93">
        <v>0</v>
      </c>
      <c r="AG1626" s="93"/>
      <c r="AH1626" s="93">
        <v>0</v>
      </c>
      <c r="AI1626" s="93">
        <v>0</v>
      </c>
      <c r="AJ1626" s="93">
        <v>0</v>
      </c>
      <c r="AK1626" s="93">
        <v>0</v>
      </c>
      <c r="AL1626" s="93">
        <v>0</v>
      </c>
      <c r="AM1626" s="49" t="s">
        <v>5559</v>
      </c>
      <c r="AN1626" s="49"/>
      <c r="AO1626" s="48" t="str" cm="1">
        <f t="array" ref="AO1626">IFERROR(_xlfn.IFS(
AQ1626="MPR ISSUE","PDH",
AQ1626="BSS Hardware Issue","BSS",
AQ1626="Sites strategiques, MLL, Pylone, etc.","ENVTECH",
AQ1626="AKTIVCO DEFAUT GE &amp; POWER Cabinet","AKTIVCO",
AQ1626="AKTIVCO Coupure ENEO &amp; Baisse de tension","AKTIVCO GRID ONLY",
AQ1626="Coupure ENEO &amp; Baisse de tension","IHS GRID ONLY",
AQ1626="Defaut GE &amp; POWER Cabinet","IHS",
AQ1626="Sharing","Partners",
AQ1626="Sites strategiques &amp; DataCenter","SST &amp; DC",
AQ1626="Exclu","Exclu",
AQ1626="SAT","SAT",
AQ1626="SPARE-ISSUE","SPARE-ISSUE",
AQ1626="Fiber CAmtel","TRANS_FO_CAMTEL",
AQ1626="Fiber AOF","Fiber AOF",
AQ1626="Projet OCM (HUAWEI)","TRAVAUX-HUAWEI",
AQ1626="Projet OCM (NOKIA)","TRAVAUX-NOKIA",
AQ1626="ACCESS-ISSUE","ACCESS-ISSUE",
AQ1626="Projet OCM (ZTE, NOKIA, autres projets)","TRAVAUX OCM",
AQ1626="No root CAuse","No root cause",
AQ1626="ODU HS","PDH",
AQ1626="IP &amp; VLAN","PDH",
AQ1626="Warehouse HUAWEI","SPARE-ISSUE",
AQ1626="SPARE-HS","SPARE-ISSUE",
AQ1626="Power Telco","BSS",AQ1626="no impacts","no impacts"
),"")</f>
        <v>No root cause</v>
      </c>
      <c r="AP1626" s="48" t="str" cm="1">
        <f t="array" ref="AP1626">IFERROR(_xlfn.IFS(
AQ1626="MPR ISSUE","TX ISSUE",
AQ1626="BSS Hardware Issue","RAN ISSUE",
AQ1626="Sites strategiques, MLL, Pylone, etc.","ENVTECH",
AQ1626="AKTIVCO DEFAUT GE &amp; POWER Cabinet","POWER ISSUE",
AQ1626="AKTIVCO Coupure ENEO &amp; Baisse de tension","POWER ISSUE",
AQ1626="Coupure ENEO &amp; Baisse de tension","POWER ISSUE",
AQ1626="Defaut GE &amp; POWER Cabinet","POWER ISSUE",
AQ1626="Sharing","POWER ISSUE",
AQ1626="Sites strategiques &amp; DataCenter","POWER ISSUE",
AQ1626="Exclu","Exclu",
AQ1626="SAT","TX ISSUE",
AQ1626="SPARE-ISSUE","SPARE-ISSUE",
AQ1626="Fiber CAmtel","TX ISSUE",
AQ1626="Fiber AOF","TX ISSUE",
AQ1626="Projet OCM (HUAWEI)","TRAVAUX-HUAWEI",
AQ1626="Projet OCM (NOKIA)","TRAVAUX -NOKIA",
AQ1626="ACCESS-ISSUE","ACCESS-ISSUE",
AQ1626="Projet OCM (ZTE, NOKIA, autres projets)","TRAVAUX OCM",
AQ1626="No root CAuse","No root cause",
AQ1626="ODU HS","TX ISSUE",
AQ1626="IP &amp; VLAN","TX ISSUE",
AQ1626="Warehouse HUAWEI","SPARE-ISSUE",
AQ1626="SPARE-HS","SPARE-ISSUE",
AQ1626="Power Telco","RAN ISSUE",AQ1626="no impacts","no impacts"
),"")</f>
        <v>No root cause</v>
      </c>
      <c r="AQ1626" s="127" t="s">
        <v>5344</v>
      </c>
      <c r="AR1626" s="48" t="str" cm="1">
        <f t="array" ref="AR1626">IFERROR(_xlfn.IFS(
AQ1626="MPR ISSUE","ACTIVE",
AQ1626="BSS Hardware Issue","ACTIVE",
AQ1626="Sites strategiques, MLL, Pylone, etc.","PASSIVE",
AQ1626="AKTIVCO DEFAUT GE &amp; POWER Cabinet","PASSIVE",
AQ1626="AKTIVCO Coupure ENEO &amp; Baisse de tension","PASSIVE",
AQ1626="Coupure ENEO &amp; Baisse de tension","PASSIVE",
AQ1626="Defaut GE &amp; POWER Cabinet","PASSIVE",
AQ1626="Sharing","PASSIVE",
AQ1626="Sites strategiques &amp; DataCenter","PASSIVE",
AQ1626="Exclu","Exclu",
AQ1626="SAT","ACTIVE",
AQ1626="SPARE-ISSUE","SPARE-ISSUE",
AQ1626="Fiber CAmtel","ACTIVE",
AQ1626="Fiber AOF","ACTIVE",
AQ1626="Projet OCM (HUAWEI)","PLANNED WORKS",
AQ1626="Projet OCM (NOKIA)","PLANNED WORKS",
AQ1626="ACCESS-ISSUE","ACCESS-ISSUE",
AQ1626="Projet OCM (ZTE, NOKIA, autres projets)","PLANNED WORKS",
AQ1626="No root CAuse","No root cause",
AQ1626="ODU HS","ACTIVE",
AQ1626="IP &amp; VLAN","ACTIVE",
AQ1626="Warehouse HUAWEI","SPARE-ISSUE",
AQ1626="SPARE-HS","SPARE-ISSUE",
AQ1626="Power Telco","ACTIVE", AQ1626="no impacts","no impacts"
),"")</f>
        <v>No root cause</v>
      </c>
      <c r="AS1626" s="92" t="s">
        <v>5537</v>
      </c>
      <c r="AT1626" s="98" t="s">
        <v>2112</v>
      </c>
      <c r="AU1626" s="9"/>
      <c r="AV1626" s="17" t="s">
        <v>5537</v>
      </c>
      <c r="AW1626" s="7" t="s">
        <v>5537</v>
      </c>
      <c r="AX1626" s="6" t="s">
        <v>5537</v>
      </c>
      <c r="AY1626" s="7"/>
      <c r="AZ1626" s="3" t="s">
        <v>5537</v>
      </c>
      <c r="BA1626" s="18" t="s">
        <v>5537</v>
      </c>
      <c r="BB1626" s="18" t="s">
        <v>5537</v>
      </c>
      <c r="BC1626" s="18" t="s">
        <v>5537</v>
      </c>
      <c r="BD1626" s="18" t="s">
        <v>5537</v>
      </c>
      <c r="BE1626" s="18" t="s">
        <v>5537</v>
      </c>
      <c r="BF1626" s="18" t="s">
        <v>5537</v>
      </c>
      <c r="BG1626" s="18" t="s">
        <v>5537</v>
      </c>
      <c r="BH1626" s="18" t="s">
        <v>5537</v>
      </c>
      <c r="BI1626" s="18" t="s">
        <v>5537</v>
      </c>
      <c r="BJ1626" s="18" t="s">
        <v>5537</v>
      </c>
      <c r="BK1626" s="18" t="s">
        <v>5537</v>
      </c>
      <c r="BL1626" s="9" t="s">
        <v>5537</v>
      </c>
      <c r="BM1626" s="14" t="s">
        <v>5537</v>
      </c>
      <c r="BN1626" s="14" t="s">
        <v>5537</v>
      </c>
      <c r="BO1626" s="14" t="str">
        <f>_xlfn.XLOOKUP(B1626,'[4]cell downs 18042026 17h'!$B:$B,'[4]cell downs 18042026 17h'!$B:$B,"")</f>
        <v/>
      </c>
      <c r="BP1626" s="14" t="str">
        <f>_xlfn.XLOOKUP(B1626,'[5]Cells Huawei 19042026 15h'!$B:$B,'[5]Cells Huawei 19042026 15h'!$B:$B,"")</f>
        <v/>
      </c>
      <c r="BQ1626" s="9" t="str">
        <f>_xlfn.XLOOKUP(B1626,'[6]cells down 19042026 9H40'!$B:$B,'[6]cells down 19042026 9H40'!$B:$B,"")</f>
        <v/>
      </c>
      <c r="BR1626" s="9" t="s">
        <v>2112</v>
      </c>
      <c r="BS1626" s="121" t="s">
        <v>318</v>
      </c>
      <c r="BT1626" s="124"/>
    </row>
    <row r="1627" spans="1:72" s="9" customFormat="1" x14ac:dyDescent="0.35">
      <c r="A1627" s="1" t="s">
        <v>2695</v>
      </c>
      <c r="B1627" s="8" t="s">
        <v>2696</v>
      </c>
      <c r="C1627" s="3" t="str">
        <f>_xlfn.XLOOKUP(B1627,'[1]daily break down'!$D:$D,'[1]daily break down'!$E:$E,"")</f>
        <v>Douala</v>
      </c>
      <c r="D1627" s="1" t="s">
        <v>11</v>
      </c>
      <c r="E1627" s="1" t="s">
        <v>12</v>
      </c>
      <c r="F1627" s="3" t="s">
        <v>31</v>
      </c>
      <c r="G1627" s="1" t="s">
        <v>32</v>
      </c>
      <c r="H1627" s="34" t="str">
        <f>_xlfn.XLOOKUP(B1627,[2]CALCULATION!$B:$B,[2]CALCULATION!$H:$H,"")</f>
        <v>ZTE</v>
      </c>
      <c r="I1627" s="28">
        <v>3.0819015332460129</v>
      </c>
      <c r="J1627" s="28">
        <v>3.0819015332460129</v>
      </c>
      <c r="K1627" s="28">
        <v>3.0819015332460129</v>
      </c>
      <c r="L1627" s="28">
        <v>3.0819015332460129</v>
      </c>
      <c r="M1627" s="28">
        <v>3.0819015332460129</v>
      </c>
      <c r="N1627" s="28">
        <v>3.0819015332460129</v>
      </c>
      <c r="O1627" s="28">
        <v>3.0819015332460129</v>
      </c>
      <c r="P1627" s="28">
        <v>3.0819015332460129</v>
      </c>
      <c r="Q1627" s="28">
        <v>2.4736005170745905</v>
      </c>
      <c r="R1627" s="28">
        <v>0</v>
      </c>
      <c r="S1627" s="93">
        <v>6.5100711120242662</v>
      </c>
      <c r="T1627" s="93">
        <f>_xlfn.XLOOKUP(B1627,'[3]Nur des jours'!$B:$B,'[3]Nur des jours'!$U:$U,"")</f>
        <v>0</v>
      </c>
      <c r="U1627" s="93">
        <v>0</v>
      </c>
      <c r="V1627" s="93">
        <v>0</v>
      </c>
      <c r="W1627" s="93">
        <v>0</v>
      </c>
      <c r="X1627" s="93">
        <v>0</v>
      </c>
      <c r="Y1627" s="93">
        <v>0</v>
      </c>
      <c r="Z1627" s="93">
        <v>0</v>
      </c>
      <c r="AA1627" s="93">
        <v>0</v>
      </c>
      <c r="AB1627" s="93">
        <v>0</v>
      </c>
      <c r="AC1627" s="93">
        <f>_xlfn.XLOOKUP(B1627,'[3]Nur des jours'!$B:$B,'[3]Nur des jours'!$N:$N,"")</f>
        <v>0</v>
      </c>
      <c r="AD1627" s="93">
        <v>0</v>
      </c>
      <c r="AE1627" s="93">
        <v>0</v>
      </c>
      <c r="AF1627" s="93">
        <v>0</v>
      </c>
      <c r="AG1627" s="93"/>
      <c r="AH1627" s="93">
        <v>0</v>
      </c>
      <c r="AI1627" s="93">
        <v>0</v>
      </c>
      <c r="AJ1627" s="93">
        <v>0</v>
      </c>
      <c r="AK1627" s="93">
        <v>0</v>
      </c>
      <c r="AL1627" s="93">
        <v>0</v>
      </c>
      <c r="AM1627" s="49" t="s">
        <v>5559</v>
      </c>
      <c r="AN1627" s="49"/>
      <c r="AO1627" s="48" t="str" cm="1">
        <f t="array" ref="AO1627">IFERROR(_xlfn.IFS(
AQ1627="MPR ISSUE","PDH",
AQ1627="BSS Hardware Issue","BSS",
AQ1627="Sites strategiques, MLL, Pylone, etc.","ENVTECH",
AQ1627="AKTIVCO DEFAUT GE &amp; POWER Cabinet","AKTIVCO",
AQ1627="AKTIVCO Coupure ENEO &amp; Baisse de tension","AKTIVCO GRID ONLY",
AQ1627="Coupure ENEO &amp; Baisse de tension","IHS GRID ONLY",
AQ1627="Defaut GE &amp; POWER Cabinet","IHS",
AQ1627="Sharing","Partners",
AQ1627="Sites strategiques &amp; DataCenter","SST &amp; DC",
AQ1627="Exclu","Exclu",
AQ1627="SAT","SAT",
AQ1627="SPARE-ISSUE","SPARE-ISSUE",
AQ1627="Fiber CAmtel","TRANS_FO_CAMTEL",
AQ1627="Fiber AOF","Fiber AOF",
AQ1627="Projet OCM (HUAWEI)","TRAVAUX-HUAWEI",
AQ1627="Projet OCM (NOKIA)","TRAVAUX-NOKIA",
AQ1627="ACCESS-ISSUE","ACCESS-ISSUE",
AQ1627="Projet OCM (ZTE, NOKIA, autres projets)","TRAVAUX OCM",
AQ1627="No root CAuse","No root cause",
AQ1627="ODU HS","PDH",
AQ1627="IP &amp; VLAN","PDH",
AQ1627="Warehouse HUAWEI","SPARE-ISSUE",
AQ1627="SPARE-HS","SPARE-ISSUE",
AQ1627="Power Telco","BSS",AQ1627="no impacts","no impacts"
),"")</f>
        <v>No root cause</v>
      </c>
      <c r="AP1627" s="48" t="str" cm="1">
        <f t="array" ref="AP1627">IFERROR(_xlfn.IFS(
AQ1627="MPR ISSUE","TX ISSUE",
AQ1627="BSS Hardware Issue","RAN ISSUE",
AQ1627="Sites strategiques, MLL, Pylone, etc.","ENVTECH",
AQ1627="AKTIVCO DEFAUT GE &amp; POWER Cabinet","POWER ISSUE",
AQ1627="AKTIVCO Coupure ENEO &amp; Baisse de tension","POWER ISSUE",
AQ1627="Coupure ENEO &amp; Baisse de tension","POWER ISSUE",
AQ1627="Defaut GE &amp; POWER Cabinet","POWER ISSUE",
AQ1627="Sharing","POWER ISSUE",
AQ1627="Sites strategiques &amp; DataCenter","POWER ISSUE",
AQ1627="Exclu","Exclu",
AQ1627="SAT","TX ISSUE",
AQ1627="SPARE-ISSUE","SPARE-ISSUE",
AQ1627="Fiber CAmtel","TX ISSUE",
AQ1627="Fiber AOF","TX ISSUE",
AQ1627="Projet OCM (HUAWEI)","TRAVAUX-HUAWEI",
AQ1627="Projet OCM (NOKIA)","TRAVAUX -NOKIA",
AQ1627="ACCESS-ISSUE","ACCESS-ISSUE",
AQ1627="Projet OCM (ZTE, NOKIA, autres projets)","TRAVAUX OCM",
AQ1627="No root CAuse","No root cause",
AQ1627="ODU HS","TX ISSUE",
AQ1627="IP &amp; VLAN","TX ISSUE",
AQ1627="Warehouse HUAWEI","SPARE-ISSUE",
AQ1627="SPARE-HS","SPARE-ISSUE",
AQ1627="Power Telco","RAN ISSUE",AQ1627="no impacts","no impacts"
),"")</f>
        <v>No root cause</v>
      </c>
      <c r="AQ1627" s="127" t="s">
        <v>5344</v>
      </c>
      <c r="AR1627" s="48" t="str" cm="1">
        <f t="array" ref="AR1627">IFERROR(_xlfn.IFS(
AQ1627="MPR ISSUE","ACTIVE",
AQ1627="BSS Hardware Issue","ACTIVE",
AQ1627="Sites strategiques, MLL, Pylone, etc.","PASSIVE",
AQ1627="AKTIVCO DEFAUT GE &amp; POWER Cabinet","PASSIVE",
AQ1627="AKTIVCO Coupure ENEO &amp; Baisse de tension","PASSIVE",
AQ1627="Coupure ENEO &amp; Baisse de tension","PASSIVE",
AQ1627="Defaut GE &amp; POWER Cabinet","PASSIVE",
AQ1627="Sharing","PASSIVE",
AQ1627="Sites strategiques &amp; DataCenter","PASSIVE",
AQ1627="Exclu","Exclu",
AQ1627="SAT","ACTIVE",
AQ1627="SPARE-ISSUE","SPARE-ISSUE",
AQ1627="Fiber CAmtel","ACTIVE",
AQ1627="Fiber AOF","ACTIVE",
AQ1627="Projet OCM (HUAWEI)","PLANNED WORKS",
AQ1627="Projet OCM (NOKIA)","PLANNED WORKS",
AQ1627="ACCESS-ISSUE","ACCESS-ISSUE",
AQ1627="Projet OCM (ZTE, NOKIA, autres projets)","PLANNED WORKS",
AQ1627="No root CAuse","No root cause",
AQ1627="ODU HS","ACTIVE",
AQ1627="IP &amp; VLAN","ACTIVE",
AQ1627="Warehouse HUAWEI","SPARE-ISSUE",
AQ1627="SPARE-HS","SPARE-ISSUE",
AQ1627="Power Telco","ACTIVE", AQ1627="no impacts","no impacts"
),"")</f>
        <v>No root cause</v>
      </c>
      <c r="AS1627" s="92" t="s">
        <v>5537</v>
      </c>
      <c r="AT1627" s="98" t="s">
        <v>2696</v>
      </c>
      <c r="AV1627" s="17" t="s">
        <v>5537</v>
      </c>
      <c r="AW1627" s="7" t="s">
        <v>5537</v>
      </c>
      <c r="AX1627" s="6" t="s">
        <v>5537</v>
      </c>
      <c r="AY1627" s="7"/>
      <c r="AZ1627" s="3" t="s">
        <v>5537</v>
      </c>
      <c r="BA1627" s="18" t="s">
        <v>5537</v>
      </c>
      <c r="BB1627" s="18" t="s">
        <v>5537</v>
      </c>
      <c r="BC1627" s="18" t="s">
        <v>5537</v>
      </c>
      <c r="BD1627" s="18" t="s">
        <v>5537</v>
      </c>
      <c r="BE1627" s="18" t="s">
        <v>5537</v>
      </c>
      <c r="BF1627" s="18" t="s">
        <v>5537</v>
      </c>
      <c r="BG1627" s="18" t="s">
        <v>5537</v>
      </c>
      <c r="BH1627" s="18" t="s">
        <v>5537</v>
      </c>
      <c r="BI1627" s="18" t="s">
        <v>5537</v>
      </c>
      <c r="BJ1627" s="18" t="s">
        <v>5537</v>
      </c>
      <c r="BK1627" s="18" t="s">
        <v>5537</v>
      </c>
      <c r="BL1627" s="9" t="s">
        <v>5537</v>
      </c>
      <c r="BM1627" s="14" t="s">
        <v>5537</v>
      </c>
      <c r="BN1627" s="14" t="s">
        <v>5537</v>
      </c>
      <c r="BO1627" s="14" t="str">
        <f>_xlfn.XLOOKUP(B1627,'[4]cell downs 18042026 17h'!$B:$B,'[4]cell downs 18042026 17h'!$B:$B,"")</f>
        <v/>
      </c>
      <c r="BP1627" s="14" t="str">
        <f>_xlfn.XLOOKUP(B1627,'[5]Cells Huawei 19042026 15h'!$B:$B,'[5]Cells Huawei 19042026 15h'!$B:$B,"")</f>
        <v/>
      </c>
      <c r="BQ1627" s="9" t="str">
        <f>_xlfn.XLOOKUP(B1627,'[6]cells down 19042026 9H40'!$B:$B,'[6]cells down 19042026 9H40'!$B:$B,"")</f>
        <v>LIT_139</v>
      </c>
      <c r="BR1627" s="9" t="s">
        <v>5537</v>
      </c>
      <c r="BS1627" s="9" t="s">
        <v>594</v>
      </c>
      <c r="BT1627" s="108"/>
    </row>
    <row r="1628" spans="1:72" s="9" customFormat="1" x14ac:dyDescent="0.35">
      <c r="A1628" s="1" t="s">
        <v>1614</v>
      </c>
      <c r="B1628" s="8" t="s">
        <v>1615</v>
      </c>
      <c r="C1628" s="3" t="str">
        <f>_xlfn.XLOOKUP(B1628,'[1]daily break down'!$D:$D,'[1]daily break down'!$E:$E,"")</f>
        <v>NORD-OUEST</v>
      </c>
      <c r="D1628" s="1" t="s">
        <v>11</v>
      </c>
      <c r="E1628" s="1" t="s">
        <v>12</v>
      </c>
      <c r="F1628" s="3" t="s">
        <v>51</v>
      </c>
      <c r="G1628" s="1" t="s">
        <v>52</v>
      </c>
      <c r="H1628" s="32" t="str">
        <f>_xlfn.XLOOKUP(B1628,[2]CALCULATION!$B:$B,[2]CALCULATION!$H:$H,"")</f>
        <v>Huawei</v>
      </c>
      <c r="I1628" s="28">
        <v>4.5670998450488396</v>
      </c>
      <c r="J1628" s="28">
        <v>2.3213246184006642</v>
      </c>
      <c r="K1628" s="28">
        <v>0.16452859747797724</v>
      </c>
      <c r="L1628" s="28">
        <v>0</v>
      </c>
      <c r="M1628" s="28">
        <v>0</v>
      </c>
      <c r="N1628" s="28">
        <v>7.3837224234019052E-3</v>
      </c>
      <c r="O1628" s="28">
        <v>0</v>
      </c>
      <c r="P1628" s="28">
        <v>0</v>
      </c>
      <c r="Q1628" s="28">
        <v>0</v>
      </c>
      <c r="R1628" s="28">
        <v>0</v>
      </c>
      <c r="S1628" s="93">
        <v>4.9592932172483764</v>
      </c>
      <c r="T1628" s="93">
        <f>_xlfn.XLOOKUP(B1628,'[3]Nur des jours'!$B:$B,'[3]Nur des jours'!$U:$U,"")</f>
        <v>0</v>
      </c>
      <c r="U1628" s="93">
        <v>0</v>
      </c>
      <c r="V1628" s="93">
        <v>0</v>
      </c>
      <c r="W1628" s="93">
        <v>0</v>
      </c>
      <c r="X1628" s="93">
        <v>0</v>
      </c>
      <c r="Y1628" s="93">
        <v>0</v>
      </c>
      <c r="Z1628" s="93">
        <v>0.2626215282236547</v>
      </c>
      <c r="AA1628" s="93">
        <v>0</v>
      </c>
      <c r="AB1628" s="93">
        <v>0</v>
      </c>
      <c r="AC1628" s="93">
        <f>_xlfn.XLOOKUP(B1628,'[3]Nur des jours'!$B:$B,'[3]Nur des jours'!$N:$N,"")</f>
        <v>0</v>
      </c>
      <c r="AD1628" s="93">
        <v>0</v>
      </c>
      <c r="AE1628" s="93">
        <v>0</v>
      </c>
      <c r="AF1628" s="93">
        <v>0</v>
      </c>
      <c r="AG1628" s="93"/>
      <c r="AH1628" s="93">
        <v>0</v>
      </c>
      <c r="AI1628" s="93">
        <v>0</v>
      </c>
      <c r="AJ1628" s="93">
        <v>0</v>
      </c>
      <c r="AK1628" s="93">
        <v>0</v>
      </c>
      <c r="AL1628" s="93">
        <v>0</v>
      </c>
      <c r="AM1628" s="49" t="s">
        <v>5559</v>
      </c>
      <c r="AN1628" s="49"/>
      <c r="AO1628" s="48" t="str" cm="1">
        <f t="array" ref="AO1628">IFERROR(_xlfn.IFS(
AQ1628="MPR ISSUE","PDH",
AQ1628="BSS Hardware Issue","BSS",
AQ1628="Sites strategiques, MLL, Pylone, etc.","ENVTECH",
AQ1628="AKTIVCO DEFAUT GE &amp; POWER Cabinet","AKTIVCO",
AQ1628="AKTIVCO Coupure ENEO &amp; Baisse de tension","AKTIVCO GRID ONLY",
AQ1628="Coupure ENEO &amp; Baisse de tension","IHS GRID ONLY",
AQ1628="Defaut GE &amp; POWER Cabinet","IHS",
AQ1628="Sharing","Partners",
AQ1628="Sites strategiques &amp; DataCenter","SST &amp; DC",
AQ1628="Exclu","Exclu",
AQ1628="SAT","SAT",
AQ1628="SPARE-ISSUE","SPARE-ISSUE",
AQ1628="Fiber CAmtel","TRANS_FO_CAMTEL",
AQ1628="Fiber AOF","Fiber AOF",
AQ1628="Projet OCM (HUAWEI)","TRAVAUX-HUAWEI",
AQ1628="Projet OCM (NOKIA)","TRAVAUX-NOKIA",
AQ1628="ACCESS-ISSUE","ACCESS-ISSUE",
AQ1628="Projet OCM (ZTE, NOKIA, autres projets)","TRAVAUX OCM",
AQ1628="No root CAuse","No root cause",
AQ1628="ODU HS","PDH",
AQ1628="IP &amp; VLAN","PDH",
AQ1628="Warehouse HUAWEI","SPARE-ISSUE",
AQ1628="SPARE-HS","SPARE-ISSUE",
AQ1628="Power Telco","BSS",AQ1628="no impacts","no impacts"
),"")</f>
        <v>No root cause</v>
      </c>
      <c r="AP1628" s="48" t="str" cm="1">
        <f t="array" ref="AP1628">IFERROR(_xlfn.IFS(
AQ1628="MPR ISSUE","TX ISSUE",
AQ1628="BSS Hardware Issue","RAN ISSUE",
AQ1628="Sites strategiques, MLL, Pylone, etc.","ENVTECH",
AQ1628="AKTIVCO DEFAUT GE &amp; POWER Cabinet","POWER ISSUE",
AQ1628="AKTIVCO Coupure ENEO &amp; Baisse de tension","POWER ISSUE",
AQ1628="Coupure ENEO &amp; Baisse de tension","POWER ISSUE",
AQ1628="Defaut GE &amp; POWER Cabinet","POWER ISSUE",
AQ1628="Sharing","POWER ISSUE",
AQ1628="Sites strategiques &amp; DataCenter","POWER ISSUE",
AQ1628="Exclu","Exclu",
AQ1628="SAT","TX ISSUE",
AQ1628="SPARE-ISSUE","SPARE-ISSUE",
AQ1628="Fiber CAmtel","TX ISSUE",
AQ1628="Fiber AOF","TX ISSUE",
AQ1628="Projet OCM (HUAWEI)","TRAVAUX-HUAWEI",
AQ1628="Projet OCM (NOKIA)","TRAVAUX -NOKIA",
AQ1628="ACCESS-ISSUE","ACCESS-ISSUE",
AQ1628="Projet OCM (ZTE, NOKIA, autres projets)","TRAVAUX OCM",
AQ1628="No root CAuse","No root cause",
AQ1628="ODU HS","TX ISSUE",
AQ1628="IP &amp; VLAN","TX ISSUE",
AQ1628="Warehouse HUAWEI","SPARE-ISSUE",
AQ1628="SPARE-HS","SPARE-ISSUE",
AQ1628="Power Telco","RAN ISSUE",AQ1628="no impacts","no impacts"
),"")</f>
        <v>No root cause</v>
      </c>
      <c r="AQ1628" s="127" t="s">
        <v>5344</v>
      </c>
      <c r="AR1628" s="48" t="str" cm="1">
        <f t="array" ref="AR1628">IFERROR(_xlfn.IFS(
AQ1628="MPR ISSUE","ACTIVE",
AQ1628="BSS Hardware Issue","ACTIVE",
AQ1628="Sites strategiques, MLL, Pylone, etc.","PASSIVE",
AQ1628="AKTIVCO DEFAUT GE &amp; POWER Cabinet","PASSIVE",
AQ1628="AKTIVCO Coupure ENEO &amp; Baisse de tension","PASSIVE",
AQ1628="Coupure ENEO &amp; Baisse de tension","PASSIVE",
AQ1628="Defaut GE &amp; POWER Cabinet","PASSIVE",
AQ1628="Sharing","PASSIVE",
AQ1628="Sites strategiques &amp; DataCenter","PASSIVE",
AQ1628="Exclu","Exclu",
AQ1628="SAT","ACTIVE",
AQ1628="SPARE-ISSUE","SPARE-ISSUE",
AQ1628="Fiber CAmtel","ACTIVE",
AQ1628="Fiber AOF","ACTIVE",
AQ1628="Projet OCM (HUAWEI)","PLANNED WORKS",
AQ1628="Projet OCM (NOKIA)","PLANNED WORKS",
AQ1628="ACCESS-ISSUE","ACCESS-ISSUE",
AQ1628="Projet OCM (ZTE, NOKIA, autres projets)","PLANNED WORKS",
AQ1628="No root CAuse","No root cause",
AQ1628="ODU HS","ACTIVE",
AQ1628="IP &amp; VLAN","ACTIVE",
AQ1628="Warehouse HUAWEI","SPARE-ISSUE",
AQ1628="SPARE-HS","SPARE-ISSUE",
AQ1628="Power Telco","ACTIVE", AQ1628="no impacts","no impacts"
),"")</f>
        <v>No root cause</v>
      </c>
      <c r="AS1628" s="92" t="s">
        <v>5537</v>
      </c>
      <c r="AT1628" s="98" t="s">
        <v>1615</v>
      </c>
      <c r="AV1628" s="17" t="s">
        <v>5537</v>
      </c>
      <c r="AW1628" s="7" t="s">
        <v>5537</v>
      </c>
      <c r="AX1628" s="6" t="s">
        <v>5537</v>
      </c>
      <c r="AY1628" s="7"/>
      <c r="AZ1628" s="3" t="s">
        <v>5537</v>
      </c>
      <c r="BA1628" s="18" t="s">
        <v>5537</v>
      </c>
      <c r="BB1628" s="18" t="s">
        <v>5537</v>
      </c>
      <c r="BC1628" s="18" t="s">
        <v>5537</v>
      </c>
      <c r="BD1628" s="18" t="s">
        <v>5537</v>
      </c>
      <c r="BE1628" s="18" t="s">
        <v>5537</v>
      </c>
      <c r="BF1628" s="18" t="s">
        <v>5537</v>
      </c>
      <c r="BG1628" s="18" t="s">
        <v>5537</v>
      </c>
      <c r="BH1628" s="18" t="s">
        <v>5537</v>
      </c>
      <c r="BI1628" s="18" t="s">
        <v>5537</v>
      </c>
      <c r="BJ1628" s="18" t="s">
        <v>5537</v>
      </c>
      <c r="BK1628" s="18" t="s">
        <v>5537</v>
      </c>
      <c r="BL1628" s="9" t="s">
        <v>5537</v>
      </c>
      <c r="BM1628" s="14" t="s">
        <v>5537</v>
      </c>
      <c r="BN1628" s="14" t="s">
        <v>5537</v>
      </c>
      <c r="BO1628" s="14" t="str">
        <f>_xlfn.XLOOKUP(B1628,'[4]cell downs 18042026 17h'!$B:$B,'[4]cell downs 18042026 17h'!$B:$B,"")</f>
        <v/>
      </c>
      <c r="BP1628" s="14" t="str">
        <f>_xlfn.XLOOKUP(B1628,'[5]Cells Huawei 19042026 15h'!$B:$B,'[5]Cells Huawei 19042026 15h'!$B:$B,"")</f>
        <v/>
      </c>
      <c r="BQ1628" s="9" t="str">
        <f>_xlfn.XLOOKUP(B1628,'[6]cells down 19042026 9H40'!$B:$B,'[6]cells down 19042026 9H40'!$B:$B,"")</f>
        <v/>
      </c>
      <c r="BR1628" s="9" t="s">
        <v>1615</v>
      </c>
      <c r="BS1628" s="9" t="s">
        <v>594</v>
      </c>
      <c r="BT1628" s="108"/>
    </row>
    <row r="1629" spans="1:72" s="9" customFormat="1" x14ac:dyDescent="0.35">
      <c r="A1629" s="1" t="s">
        <v>2855</v>
      </c>
      <c r="B1629" s="8" t="s">
        <v>2856</v>
      </c>
      <c r="C1629" s="3" t="str">
        <f>_xlfn.XLOOKUP(B1629,'[1]daily break down'!$D:$D,'[1]daily break down'!$E:$E,"")</f>
        <v>Douala</v>
      </c>
      <c r="D1629" s="1" t="s">
        <v>11</v>
      </c>
      <c r="E1629" s="1" t="s">
        <v>12</v>
      </c>
      <c r="F1629" s="3" t="s">
        <v>31</v>
      </c>
      <c r="G1629" s="1" t="s">
        <v>32</v>
      </c>
      <c r="H1629" s="34" t="str">
        <f>_xlfn.XLOOKUP(B1629,[2]CALCULATION!$B:$B,[2]CALCULATION!$H:$H,"")</f>
        <v>ZTE</v>
      </c>
      <c r="I1629" s="28">
        <v>0</v>
      </c>
      <c r="J1629" s="28">
        <v>0</v>
      </c>
      <c r="K1629" s="28">
        <v>0</v>
      </c>
      <c r="L1629" s="28">
        <v>2.1937146330396977E-3</v>
      </c>
      <c r="M1629" s="28">
        <v>0</v>
      </c>
      <c r="N1629" s="28">
        <v>0</v>
      </c>
      <c r="O1629" s="28">
        <v>0</v>
      </c>
      <c r="P1629" s="28">
        <v>0</v>
      </c>
      <c r="Q1629" s="28">
        <v>0.51728861151774996</v>
      </c>
      <c r="R1629" s="28">
        <v>26.773502352803554</v>
      </c>
      <c r="S1629" s="93">
        <v>4.0995354318799864</v>
      </c>
      <c r="T1629" s="93">
        <f>_xlfn.XLOOKUP(B1629,'[3]Nur des jours'!$B:$B,'[3]Nur des jours'!$U:$U,"")</f>
        <v>0</v>
      </c>
      <c r="U1629" s="93">
        <v>0</v>
      </c>
      <c r="V1629" s="93">
        <v>0</v>
      </c>
      <c r="W1629" s="93">
        <v>0</v>
      </c>
      <c r="X1629" s="93">
        <v>0</v>
      </c>
      <c r="Y1629" s="93">
        <v>0</v>
      </c>
      <c r="Z1629" s="93">
        <v>0</v>
      </c>
      <c r="AA1629" s="93">
        <v>0</v>
      </c>
      <c r="AB1629" s="93">
        <v>0</v>
      </c>
      <c r="AC1629" s="93">
        <f>_xlfn.XLOOKUP(B1629,'[3]Nur des jours'!$B:$B,'[3]Nur des jours'!$N:$N,"")</f>
        <v>0</v>
      </c>
      <c r="AD1629" s="93">
        <v>0</v>
      </c>
      <c r="AE1629" s="93">
        <v>0</v>
      </c>
      <c r="AF1629" s="93">
        <v>0</v>
      </c>
      <c r="AG1629" s="93"/>
      <c r="AH1629" s="93">
        <v>0</v>
      </c>
      <c r="AI1629" s="93">
        <v>0</v>
      </c>
      <c r="AJ1629" s="93">
        <v>0</v>
      </c>
      <c r="AK1629" s="93">
        <v>0</v>
      </c>
      <c r="AL1629" s="93">
        <v>0</v>
      </c>
      <c r="AM1629" s="49" t="s">
        <v>5559</v>
      </c>
      <c r="AN1629" s="49"/>
      <c r="AO1629" s="48" t="str" cm="1">
        <f t="array" ref="AO1629">IFERROR(_xlfn.IFS(
AQ1629="MPR ISSUE","PDH",
AQ1629="BSS Hardware Issue","BSS",
AQ1629="Sites strategiques, MLL, Pylone, etc.","ENVTECH",
AQ1629="AKTIVCO DEFAUT GE &amp; POWER Cabinet","AKTIVCO",
AQ1629="AKTIVCO Coupure ENEO &amp; Baisse de tension","AKTIVCO GRID ONLY",
AQ1629="Coupure ENEO &amp; Baisse de tension","IHS GRID ONLY",
AQ1629="Defaut GE &amp; POWER Cabinet","IHS",
AQ1629="Sharing","Partners",
AQ1629="Sites strategiques &amp; DataCenter","SST &amp; DC",
AQ1629="Exclu","Exclu",
AQ1629="SAT","SAT",
AQ1629="SPARE-ISSUE","SPARE-ISSUE",
AQ1629="Fiber CAmtel","TRANS_FO_CAMTEL",
AQ1629="Fiber AOF","Fiber AOF",
AQ1629="Projet OCM (HUAWEI)","TRAVAUX-HUAWEI",
AQ1629="Projet OCM (NOKIA)","TRAVAUX-NOKIA",
AQ1629="ACCESS-ISSUE","ACCESS-ISSUE",
AQ1629="Projet OCM (ZTE, NOKIA, autres projets)","TRAVAUX OCM",
AQ1629="No root CAuse","No root cause",
AQ1629="ODU HS","PDH",
AQ1629="IP &amp; VLAN","PDH",
AQ1629="Warehouse HUAWEI","SPARE-ISSUE",
AQ1629="SPARE-HS","SPARE-ISSUE",
AQ1629="Power Telco","BSS",AQ1629="no impacts","no impacts"
),"")</f>
        <v>No root cause</v>
      </c>
      <c r="AP1629" s="48" t="str" cm="1">
        <f t="array" ref="AP1629">IFERROR(_xlfn.IFS(
AQ1629="MPR ISSUE","TX ISSUE",
AQ1629="BSS Hardware Issue","RAN ISSUE",
AQ1629="Sites strategiques, MLL, Pylone, etc.","ENVTECH",
AQ1629="AKTIVCO DEFAUT GE &amp; POWER Cabinet","POWER ISSUE",
AQ1629="AKTIVCO Coupure ENEO &amp; Baisse de tension","POWER ISSUE",
AQ1629="Coupure ENEO &amp; Baisse de tension","POWER ISSUE",
AQ1629="Defaut GE &amp; POWER Cabinet","POWER ISSUE",
AQ1629="Sharing","POWER ISSUE",
AQ1629="Sites strategiques &amp; DataCenter","POWER ISSUE",
AQ1629="Exclu","Exclu",
AQ1629="SAT","TX ISSUE",
AQ1629="SPARE-ISSUE","SPARE-ISSUE",
AQ1629="Fiber CAmtel","TX ISSUE",
AQ1629="Fiber AOF","TX ISSUE",
AQ1629="Projet OCM (HUAWEI)","TRAVAUX-HUAWEI",
AQ1629="Projet OCM (NOKIA)","TRAVAUX -NOKIA",
AQ1629="ACCESS-ISSUE","ACCESS-ISSUE",
AQ1629="Projet OCM (ZTE, NOKIA, autres projets)","TRAVAUX OCM",
AQ1629="No root CAuse","No root cause",
AQ1629="ODU HS","TX ISSUE",
AQ1629="IP &amp; VLAN","TX ISSUE",
AQ1629="Warehouse HUAWEI","SPARE-ISSUE",
AQ1629="SPARE-HS","SPARE-ISSUE",
AQ1629="Power Telco","RAN ISSUE",AQ1629="no impacts","no impacts"
),"")</f>
        <v>No root cause</v>
      </c>
      <c r="AQ1629" s="127" t="s">
        <v>5344</v>
      </c>
      <c r="AR1629" s="48" t="str" cm="1">
        <f t="array" ref="AR1629">IFERROR(_xlfn.IFS(
AQ1629="MPR ISSUE","ACTIVE",
AQ1629="BSS Hardware Issue","ACTIVE",
AQ1629="Sites strategiques, MLL, Pylone, etc.","PASSIVE",
AQ1629="AKTIVCO DEFAUT GE &amp; POWER Cabinet","PASSIVE",
AQ1629="AKTIVCO Coupure ENEO &amp; Baisse de tension","PASSIVE",
AQ1629="Coupure ENEO &amp; Baisse de tension","PASSIVE",
AQ1629="Defaut GE &amp; POWER Cabinet","PASSIVE",
AQ1629="Sharing","PASSIVE",
AQ1629="Sites strategiques &amp; DataCenter","PASSIVE",
AQ1629="Exclu","Exclu",
AQ1629="SAT","ACTIVE",
AQ1629="SPARE-ISSUE","SPARE-ISSUE",
AQ1629="Fiber CAmtel","ACTIVE",
AQ1629="Fiber AOF","ACTIVE",
AQ1629="Projet OCM (HUAWEI)","PLANNED WORKS",
AQ1629="Projet OCM (NOKIA)","PLANNED WORKS",
AQ1629="ACCESS-ISSUE","ACCESS-ISSUE",
AQ1629="Projet OCM (ZTE, NOKIA, autres projets)","PLANNED WORKS",
AQ1629="No root CAuse","No root cause",
AQ1629="ODU HS","ACTIVE",
AQ1629="IP &amp; VLAN","ACTIVE",
AQ1629="Warehouse HUAWEI","SPARE-ISSUE",
AQ1629="SPARE-HS","SPARE-ISSUE",
AQ1629="Power Telco","ACTIVE", AQ1629="no impacts","no impacts"
),"")</f>
        <v>No root cause</v>
      </c>
      <c r="AS1629" s="92" t="s">
        <v>5537</v>
      </c>
      <c r="AT1629" s="98" t="s">
        <v>2856</v>
      </c>
      <c r="AV1629" s="17" t="s">
        <v>5537</v>
      </c>
      <c r="AW1629" s="7" t="s">
        <v>5537</v>
      </c>
      <c r="AX1629" s="6" t="s">
        <v>5537</v>
      </c>
      <c r="AY1629" s="7"/>
      <c r="AZ1629" s="3" t="s">
        <v>5537</v>
      </c>
      <c r="BA1629" s="18" t="s">
        <v>5537</v>
      </c>
      <c r="BB1629" s="18" t="s">
        <v>5537</v>
      </c>
      <c r="BC1629" s="18" t="s">
        <v>5537</v>
      </c>
      <c r="BD1629" s="18" t="s">
        <v>5537</v>
      </c>
      <c r="BE1629" s="18" t="s">
        <v>5537</v>
      </c>
      <c r="BF1629" s="18" t="s">
        <v>5537</v>
      </c>
      <c r="BG1629" s="18" t="s">
        <v>5537</v>
      </c>
      <c r="BH1629" s="18" t="s">
        <v>5537</v>
      </c>
      <c r="BI1629" s="18" t="s">
        <v>5537</v>
      </c>
      <c r="BJ1629" s="18" t="s">
        <v>5537</v>
      </c>
      <c r="BK1629" s="18" t="s">
        <v>5537</v>
      </c>
      <c r="BL1629" s="9" t="s">
        <v>5537</v>
      </c>
      <c r="BM1629" s="14" t="s">
        <v>5537</v>
      </c>
      <c r="BN1629" s="14" t="s">
        <v>5537</v>
      </c>
      <c r="BO1629" s="14" t="str">
        <f>_xlfn.XLOOKUP(B1629,'[4]cell downs 18042026 17h'!$B:$B,'[4]cell downs 18042026 17h'!$B:$B,"")</f>
        <v/>
      </c>
      <c r="BP1629" s="14" t="str">
        <f>_xlfn.XLOOKUP(B1629,'[5]Cells Huawei 19042026 15h'!$B:$B,'[5]Cells Huawei 19042026 15h'!$B:$B,"")</f>
        <v/>
      </c>
      <c r="BQ1629" s="9" t="str">
        <f>_xlfn.XLOOKUP(B1629,'[6]cells down 19042026 9H40'!$B:$B,'[6]cells down 19042026 9H40'!$B:$B,"")</f>
        <v/>
      </c>
      <c r="BR1629" s="9" t="s">
        <v>2856</v>
      </c>
      <c r="BS1629" s="9" t="s">
        <v>12</v>
      </c>
      <c r="BT1629" s="108"/>
    </row>
    <row r="1630" spans="1:72" s="9" customFormat="1" x14ac:dyDescent="0.35">
      <c r="A1630" s="1" t="s">
        <v>1014</v>
      </c>
      <c r="B1630" s="8" t="s">
        <v>1015</v>
      </c>
      <c r="C1630" s="3" t="str">
        <f>_xlfn.XLOOKUP(B1630,'[1]daily break down'!$D:$D,'[1]daily break down'!$E:$E,"")</f>
        <v>Garoua</v>
      </c>
      <c r="D1630" s="1" t="s">
        <v>11</v>
      </c>
      <c r="E1630" s="1" t="s">
        <v>12</v>
      </c>
      <c r="F1630" s="3" t="s">
        <v>23</v>
      </c>
      <c r="G1630" s="1" t="s">
        <v>24</v>
      </c>
      <c r="H1630" s="32" t="str">
        <f>_xlfn.XLOOKUP(B1630,[2]CALCULATION!$B:$B,[2]CALCULATION!$H:$H,"")</f>
        <v>Huawei</v>
      </c>
      <c r="I1630" s="28">
        <v>0</v>
      </c>
      <c r="J1630" s="28">
        <v>0</v>
      </c>
      <c r="K1630" s="28">
        <v>0</v>
      </c>
      <c r="L1630" s="28">
        <v>0</v>
      </c>
      <c r="M1630" s="28">
        <v>0</v>
      </c>
      <c r="N1630" s="28">
        <v>0</v>
      </c>
      <c r="O1630" s="28">
        <v>0</v>
      </c>
      <c r="P1630" s="28">
        <v>0</v>
      </c>
      <c r="Q1630" s="28">
        <v>0</v>
      </c>
      <c r="R1630" s="28">
        <v>0</v>
      </c>
      <c r="S1630" s="93">
        <v>2.6528073840077848</v>
      </c>
      <c r="T1630" s="93">
        <f>_xlfn.XLOOKUP(B1630,'[3]Nur des jours'!$B:$B,'[3]Nur des jours'!$U:$U,"")</f>
        <v>0</v>
      </c>
      <c r="U1630" s="93">
        <v>0</v>
      </c>
      <c r="V1630" s="93">
        <v>0</v>
      </c>
      <c r="W1630" s="93">
        <v>0</v>
      </c>
      <c r="X1630" s="93">
        <v>0</v>
      </c>
      <c r="Y1630" s="93">
        <v>0</v>
      </c>
      <c r="Z1630" s="93">
        <v>0</v>
      </c>
      <c r="AA1630" s="93">
        <v>0</v>
      </c>
      <c r="AB1630" s="93">
        <v>0</v>
      </c>
      <c r="AC1630" s="93">
        <f>_xlfn.XLOOKUP(B1630,'[3]Nur des jours'!$B:$B,'[3]Nur des jours'!$N:$N,"")</f>
        <v>0</v>
      </c>
      <c r="AD1630" s="93">
        <v>0</v>
      </c>
      <c r="AE1630" s="93">
        <v>0</v>
      </c>
      <c r="AF1630" s="93">
        <v>0</v>
      </c>
      <c r="AG1630" s="93"/>
      <c r="AH1630" s="93">
        <v>0</v>
      </c>
      <c r="AI1630" s="93">
        <v>0</v>
      </c>
      <c r="AJ1630" s="93">
        <v>0</v>
      </c>
      <c r="AK1630" s="93">
        <v>0</v>
      </c>
      <c r="AL1630" s="93">
        <v>0</v>
      </c>
      <c r="AM1630" s="49" t="s">
        <v>5559</v>
      </c>
      <c r="AN1630" s="49"/>
      <c r="AO1630" s="48" t="str" cm="1">
        <f t="array" ref="AO1630">IFERROR(_xlfn.IFS(
AQ1630="MPR ISSUE","PDH",
AQ1630="BSS Hardware Issue","BSS",
AQ1630="Sites strategiques, MLL, Pylone, etc.","ENVTECH",
AQ1630="AKTIVCO DEFAUT GE &amp; POWER Cabinet","AKTIVCO",
AQ1630="AKTIVCO Coupure ENEO &amp; Baisse de tension","AKTIVCO GRID ONLY",
AQ1630="Coupure ENEO &amp; Baisse de tension","IHS GRID ONLY",
AQ1630="Defaut GE &amp; POWER Cabinet","IHS",
AQ1630="Sharing","Partners",
AQ1630="Sites strategiques &amp; DataCenter","SST &amp; DC",
AQ1630="Exclu","Exclu",
AQ1630="SAT","SAT",
AQ1630="SPARE-ISSUE","SPARE-ISSUE",
AQ1630="Fiber CAmtel","TRANS_FO_CAMTEL",
AQ1630="Fiber AOF","Fiber AOF",
AQ1630="Projet OCM (HUAWEI)","TRAVAUX-HUAWEI",
AQ1630="Projet OCM (NOKIA)","TRAVAUX-NOKIA",
AQ1630="ACCESS-ISSUE","ACCESS-ISSUE",
AQ1630="Projet OCM (ZTE, NOKIA, autres projets)","TRAVAUX OCM",
AQ1630="No root CAuse","No root cause",
AQ1630="ODU HS","PDH",
AQ1630="IP &amp; VLAN","PDH",
AQ1630="Warehouse HUAWEI","SPARE-ISSUE",
AQ1630="SPARE-HS","SPARE-ISSUE",
AQ1630="Power Telco","BSS",AQ1630="no impacts","no impacts"
),"")</f>
        <v>No root cause</v>
      </c>
      <c r="AP1630" s="48" t="str" cm="1">
        <f t="array" ref="AP1630">IFERROR(_xlfn.IFS(
AQ1630="MPR ISSUE","TX ISSUE",
AQ1630="BSS Hardware Issue","RAN ISSUE",
AQ1630="Sites strategiques, MLL, Pylone, etc.","ENVTECH",
AQ1630="AKTIVCO DEFAUT GE &amp; POWER Cabinet","POWER ISSUE",
AQ1630="AKTIVCO Coupure ENEO &amp; Baisse de tension","POWER ISSUE",
AQ1630="Coupure ENEO &amp; Baisse de tension","POWER ISSUE",
AQ1630="Defaut GE &amp; POWER Cabinet","POWER ISSUE",
AQ1630="Sharing","POWER ISSUE",
AQ1630="Sites strategiques &amp; DataCenter","POWER ISSUE",
AQ1630="Exclu","Exclu",
AQ1630="SAT","TX ISSUE",
AQ1630="SPARE-ISSUE","SPARE-ISSUE",
AQ1630="Fiber CAmtel","TX ISSUE",
AQ1630="Fiber AOF","TX ISSUE",
AQ1630="Projet OCM (HUAWEI)","TRAVAUX-HUAWEI",
AQ1630="Projet OCM (NOKIA)","TRAVAUX -NOKIA",
AQ1630="ACCESS-ISSUE","ACCESS-ISSUE",
AQ1630="Projet OCM (ZTE, NOKIA, autres projets)","TRAVAUX OCM",
AQ1630="No root CAuse","No root cause",
AQ1630="ODU HS","TX ISSUE",
AQ1630="IP &amp; VLAN","TX ISSUE",
AQ1630="Warehouse HUAWEI","SPARE-ISSUE",
AQ1630="SPARE-HS","SPARE-ISSUE",
AQ1630="Power Telco","RAN ISSUE",AQ1630="no impacts","no impacts"
),"")</f>
        <v>No root cause</v>
      </c>
      <c r="AQ1630" s="127" t="s">
        <v>5344</v>
      </c>
      <c r="AR1630" s="48" t="str" cm="1">
        <f t="array" ref="AR1630">IFERROR(_xlfn.IFS(
AQ1630="MPR ISSUE","ACTIVE",
AQ1630="BSS Hardware Issue","ACTIVE",
AQ1630="Sites strategiques, MLL, Pylone, etc.","PASSIVE",
AQ1630="AKTIVCO DEFAUT GE &amp; POWER Cabinet","PASSIVE",
AQ1630="AKTIVCO Coupure ENEO &amp; Baisse de tension","PASSIVE",
AQ1630="Coupure ENEO &amp; Baisse de tension","PASSIVE",
AQ1630="Defaut GE &amp; POWER Cabinet","PASSIVE",
AQ1630="Sharing","PASSIVE",
AQ1630="Sites strategiques &amp; DataCenter","PASSIVE",
AQ1630="Exclu","Exclu",
AQ1630="SAT","ACTIVE",
AQ1630="SPARE-ISSUE","SPARE-ISSUE",
AQ1630="Fiber CAmtel","ACTIVE",
AQ1630="Fiber AOF","ACTIVE",
AQ1630="Projet OCM (HUAWEI)","PLANNED WORKS",
AQ1630="Projet OCM (NOKIA)","PLANNED WORKS",
AQ1630="ACCESS-ISSUE","ACCESS-ISSUE",
AQ1630="Projet OCM (ZTE, NOKIA, autres projets)","PLANNED WORKS",
AQ1630="No root CAuse","No root cause",
AQ1630="ODU HS","ACTIVE",
AQ1630="IP &amp; VLAN","ACTIVE",
AQ1630="Warehouse HUAWEI","SPARE-ISSUE",
AQ1630="SPARE-HS","SPARE-ISSUE",
AQ1630="Power Telco","ACTIVE", AQ1630="no impacts","no impacts"
),"")</f>
        <v>No root cause</v>
      </c>
      <c r="AS1630" s="92" t="s">
        <v>5537</v>
      </c>
      <c r="AT1630" s="98" t="s">
        <v>1015</v>
      </c>
      <c r="AV1630" s="17" t="s">
        <v>5537</v>
      </c>
      <c r="AW1630" s="7" t="s">
        <v>5537</v>
      </c>
      <c r="AX1630" s="6" t="s">
        <v>5537</v>
      </c>
      <c r="AY1630" s="7"/>
      <c r="AZ1630" s="3" t="s">
        <v>5537</v>
      </c>
      <c r="BA1630" s="18" t="s">
        <v>5537</v>
      </c>
      <c r="BB1630" s="18" t="s">
        <v>5537</v>
      </c>
      <c r="BC1630" s="18" t="s">
        <v>5537</v>
      </c>
      <c r="BD1630" s="18" t="s">
        <v>5537</v>
      </c>
      <c r="BE1630" s="18" t="s">
        <v>5537</v>
      </c>
      <c r="BF1630" s="18" t="s">
        <v>5537</v>
      </c>
      <c r="BG1630" s="18" t="s">
        <v>5537</v>
      </c>
      <c r="BH1630" s="18" t="s">
        <v>5537</v>
      </c>
      <c r="BI1630" s="18" t="s">
        <v>5537</v>
      </c>
      <c r="BJ1630" s="18" t="s">
        <v>5537</v>
      </c>
      <c r="BK1630" s="18" t="s">
        <v>5537</v>
      </c>
      <c r="BL1630" s="9" t="s">
        <v>5537</v>
      </c>
      <c r="BM1630" s="14" t="s">
        <v>5537</v>
      </c>
      <c r="BN1630" s="14" t="s">
        <v>5537</v>
      </c>
      <c r="BO1630" s="14" t="str">
        <f>_xlfn.XLOOKUP(B1630,'[4]cell downs 18042026 17h'!$B:$B,'[4]cell downs 18042026 17h'!$B:$B,"")</f>
        <v/>
      </c>
      <c r="BP1630" s="14" t="str">
        <f>_xlfn.XLOOKUP(B1630,'[5]Cells Huawei 19042026 15h'!$B:$B,'[5]Cells Huawei 19042026 15h'!$B:$B,"")</f>
        <v/>
      </c>
      <c r="BQ1630" s="9" t="str">
        <f>_xlfn.XLOOKUP(B1630,'[6]cells down 19042026 9H40'!$B:$B,'[6]cells down 19042026 9H40'!$B:$B,"")</f>
        <v/>
      </c>
      <c r="BR1630" s="9" t="s">
        <v>1015</v>
      </c>
      <c r="BS1630" s="9" t="s">
        <v>12</v>
      </c>
      <c r="BT1630" s="108"/>
    </row>
    <row r="1631" spans="1:72" s="9" customFormat="1" x14ac:dyDescent="0.35">
      <c r="A1631" s="1" t="s">
        <v>1688</v>
      </c>
      <c r="B1631" s="8" t="s">
        <v>1689</v>
      </c>
      <c r="C1631" s="3" t="str">
        <f>_xlfn.XLOOKUP(B1631,'[1]daily break down'!$D:$D,'[1]daily break down'!$E:$E,"")</f>
        <v>NORD-OUEST</v>
      </c>
      <c r="D1631" s="1" t="s">
        <v>11</v>
      </c>
      <c r="E1631" s="1" t="s">
        <v>12</v>
      </c>
      <c r="F1631" s="3" t="s">
        <v>51</v>
      </c>
      <c r="G1631" s="1" t="s">
        <v>52</v>
      </c>
      <c r="H1631" s="32" t="str">
        <f>_xlfn.XLOOKUP(B1631,[2]CALCULATION!$B:$B,[2]CALCULATION!$H:$H,"")</f>
        <v>Huawei</v>
      </c>
      <c r="I1631" s="28">
        <v>0</v>
      </c>
      <c r="J1631" s="28">
        <v>0</v>
      </c>
      <c r="K1631" s="28">
        <v>0</v>
      </c>
      <c r="L1631" s="28">
        <v>1.3401277847691289</v>
      </c>
      <c r="M1631" s="28">
        <v>0</v>
      </c>
      <c r="N1631" s="28">
        <v>0</v>
      </c>
      <c r="O1631" s="28">
        <v>0</v>
      </c>
      <c r="P1631" s="28">
        <v>0</v>
      </c>
      <c r="Q1631" s="28">
        <v>0</v>
      </c>
      <c r="R1631" s="28">
        <v>0</v>
      </c>
      <c r="S1631" s="93">
        <v>2.3148861551280842</v>
      </c>
      <c r="T1631" s="93">
        <f>_xlfn.XLOOKUP(B1631,'[3]Nur des jours'!$B:$B,'[3]Nur des jours'!$U:$U,"")</f>
        <v>0</v>
      </c>
      <c r="U1631" s="93">
        <v>0</v>
      </c>
      <c r="V1631" s="93">
        <v>0</v>
      </c>
      <c r="W1631" s="93">
        <v>0</v>
      </c>
      <c r="X1631" s="93">
        <v>0</v>
      </c>
      <c r="Y1631" s="93">
        <v>0</v>
      </c>
      <c r="Z1631" s="93">
        <v>13.788816264449983</v>
      </c>
      <c r="AA1631" s="93">
        <v>0</v>
      </c>
      <c r="AB1631" s="93">
        <v>0</v>
      </c>
      <c r="AC1631" s="93">
        <f>_xlfn.XLOOKUP(B1631,'[3]Nur des jours'!$B:$B,'[3]Nur des jours'!$N:$N,"")</f>
        <v>0</v>
      </c>
      <c r="AD1631" s="93">
        <v>0</v>
      </c>
      <c r="AE1631" s="93">
        <v>0</v>
      </c>
      <c r="AF1631" s="93">
        <v>0</v>
      </c>
      <c r="AG1631" s="93"/>
      <c r="AH1631" s="93">
        <v>0</v>
      </c>
      <c r="AI1631" s="93">
        <v>0</v>
      </c>
      <c r="AJ1631" s="93">
        <v>0</v>
      </c>
      <c r="AK1631" s="93">
        <v>0</v>
      </c>
      <c r="AL1631" s="93">
        <v>0</v>
      </c>
      <c r="AM1631" s="49" t="s">
        <v>5559</v>
      </c>
      <c r="AN1631" s="49"/>
      <c r="AO1631" s="48" t="str" cm="1">
        <f t="array" ref="AO1631">IFERROR(_xlfn.IFS(
AQ1631="MPR ISSUE","PDH",
AQ1631="BSS Hardware Issue","BSS",
AQ1631="Sites strategiques, MLL, Pylone, etc.","ENVTECH",
AQ1631="AKTIVCO DEFAUT GE &amp; POWER Cabinet","AKTIVCO",
AQ1631="AKTIVCO Coupure ENEO &amp; Baisse de tension","AKTIVCO GRID ONLY",
AQ1631="Coupure ENEO &amp; Baisse de tension","IHS GRID ONLY",
AQ1631="Defaut GE &amp; POWER Cabinet","IHS",
AQ1631="Sharing","Partners",
AQ1631="Sites strategiques &amp; DataCenter","SST &amp; DC",
AQ1631="Exclu","Exclu",
AQ1631="SAT","SAT",
AQ1631="SPARE-ISSUE","SPARE-ISSUE",
AQ1631="Fiber CAmtel","TRANS_FO_CAMTEL",
AQ1631="Fiber AOF","Fiber AOF",
AQ1631="Projet OCM (HUAWEI)","TRAVAUX-HUAWEI",
AQ1631="Projet OCM (NOKIA)","TRAVAUX-NOKIA",
AQ1631="ACCESS-ISSUE","ACCESS-ISSUE",
AQ1631="Projet OCM (ZTE, NOKIA, autres projets)","TRAVAUX OCM",
AQ1631="No root CAuse","No root cause",
AQ1631="ODU HS","PDH",
AQ1631="IP &amp; VLAN","PDH",
AQ1631="Warehouse HUAWEI","SPARE-ISSUE",
AQ1631="SPARE-HS","SPARE-ISSUE",
AQ1631="Power Telco","BSS",AQ1631="no impacts","no impacts"
),"")</f>
        <v>No root cause</v>
      </c>
      <c r="AP1631" s="48" t="str" cm="1">
        <f t="array" ref="AP1631">IFERROR(_xlfn.IFS(
AQ1631="MPR ISSUE","TX ISSUE",
AQ1631="BSS Hardware Issue","RAN ISSUE",
AQ1631="Sites strategiques, MLL, Pylone, etc.","ENVTECH",
AQ1631="AKTIVCO DEFAUT GE &amp; POWER Cabinet","POWER ISSUE",
AQ1631="AKTIVCO Coupure ENEO &amp; Baisse de tension","POWER ISSUE",
AQ1631="Coupure ENEO &amp; Baisse de tension","POWER ISSUE",
AQ1631="Defaut GE &amp; POWER Cabinet","POWER ISSUE",
AQ1631="Sharing","POWER ISSUE",
AQ1631="Sites strategiques &amp; DataCenter","POWER ISSUE",
AQ1631="Exclu","Exclu",
AQ1631="SAT","TX ISSUE",
AQ1631="SPARE-ISSUE","SPARE-ISSUE",
AQ1631="Fiber CAmtel","TX ISSUE",
AQ1631="Fiber AOF","TX ISSUE",
AQ1631="Projet OCM (HUAWEI)","TRAVAUX-HUAWEI",
AQ1631="Projet OCM (NOKIA)","TRAVAUX -NOKIA",
AQ1631="ACCESS-ISSUE","ACCESS-ISSUE",
AQ1631="Projet OCM (ZTE, NOKIA, autres projets)","TRAVAUX OCM",
AQ1631="No root CAuse","No root cause",
AQ1631="ODU HS","TX ISSUE",
AQ1631="IP &amp; VLAN","TX ISSUE",
AQ1631="Warehouse HUAWEI","SPARE-ISSUE",
AQ1631="SPARE-HS","SPARE-ISSUE",
AQ1631="Power Telco","RAN ISSUE",AQ1631="no impacts","no impacts"
),"")</f>
        <v>No root cause</v>
      </c>
      <c r="AQ1631" s="127" t="s">
        <v>5344</v>
      </c>
      <c r="AR1631" s="48" t="str" cm="1">
        <f t="array" ref="AR1631">IFERROR(_xlfn.IFS(
AQ1631="MPR ISSUE","ACTIVE",
AQ1631="BSS Hardware Issue","ACTIVE",
AQ1631="Sites strategiques, MLL, Pylone, etc.","PASSIVE",
AQ1631="AKTIVCO DEFAUT GE &amp; POWER Cabinet","PASSIVE",
AQ1631="AKTIVCO Coupure ENEO &amp; Baisse de tension","PASSIVE",
AQ1631="Coupure ENEO &amp; Baisse de tension","PASSIVE",
AQ1631="Defaut GE &amp; POWER Cabinet","PASSIVE",
AQ1631="Sharing","PASSIVE",
AQ1631="Sites strategiques &amp; DataCenter","PASSIVE",
AQ1631="Exclu","Exclu",
AQ1631="SAT","ACTIVE",
AQ1631="SPARE-ISSUE","SPARE-ISSUE",
AQ1631="Fiber CAmtel","ACTIVE",
AQ1631="Fiber AOF","ACTIVE",
AQ1631="Projet OCM (HUAWEI)","PLANNED WORKS",
AQ1631="Projet OCM (NOKIA)","PLANNED WORKS",
AQ1631="ACCESS-ISSUE","ACCESS-ISSUE",
AQ1631="Projet OCM (ZTE, NOKIA, autres projets)","PLANNED WORKS",
AQ1631="No root CAuse","No root cause",
AQ1631="ODU HS","ACTIVE",
AQ1631="IP &amp; VLAN","ACTIVE",
AQ1631="Warehouse HUAWEI","SPARE-ISSUE",
AQ1631="SPARE-HS","SPARE-ISSUE",
AQ1631="Power Telco","ACTIVE", AQ1631="no impacts","no impacts"
),"")</f>
        <v>No root cause</v>
      </c>
      <c r="AS1631" s="92" t="s">
        <v>5537</v>
      </c>
      <c r="AT1631" s="98" t="s">
        <v>1689</v>
      </c>
      <c r="AV1631" s="17" t="s">
        <v>5537</v>
      </c>
      <c r="AW1631" s="7" t="s">
        <v>5537</v>
      </c>
      <c r="AX1631" s="6" t="s">
        <v>5537</v>
      </c>
      <c r="AY1631" s="7"/>
      <c r="AZ1631" s="3" t="s">
        <v>5537</v>
      </c>
      <c r="BA1631" s="18" t="s">
        <v>5537</v>
      </c>
      <c r="BB1631" s="18" t="s">
        <v>5537</v>
      </c>
      <c r="BC1631" s="18" t="s">
        <v>5537</v>
      </c>
      <c r="BD1631" s="18" t="s">
        <v>5537</v>
      </c>
      <c r="BE1631" s="18" t="s">
        <v>5537</v>
      </c>
      <c r="BF1631" s="18" t="s">
        <v>5537</v>
      </c>
      <c r="BG1631" s="18" t="s">
        <v>5537</v>
      </c>
      <c r="BH1631" s="18" t="s">
        <v>5537</v>
      </c>
      <c r="BI1631" s="18" t="s">
        <v>5537</v>
      </c>
      <c r="BJ1631" s="18" t="s">
        <v>5537</v>
      </c>
      <c r="BK1631" s="18" t="s">
        <v>5537</v>
      </c>
      <c r="BL1631" s="9" t="s">
        <v>5537</v>
      </c>
      <c r="BM1631" s="14" t="s">
        <v>5537</v>
      </c>
      <c r="BN1631" s="14" t="s">
        <v>5537</v>
      </c>
      <c r="BO1631" s="14" t="str">
        <f>_xlfn.XLOOKUP(B1631,'[4]cell downs 18042026 17h'!$B:$B,'[4]cell downs 18042026 17h'!$B:$B,"")</f>
        <v/>
      </c>
      <c r="BP1631" s="14" t="str">
        <f>_xlfn.XLOOKUP(B1631,'[5]Cells Huawei 19042026 15h'!$B:$B,'[5]Cells Huawei 19042026 15h'!$B:$B,"")</f>
        <v/>
      </c>
      <c r="BQ1631" s="9" t="str">
        <f>_xlfn.XLOOKUP(B1631,'[6]cells down 19042026 9H40'!$B:$B,'[6]cells down 19042026 9H40'!$B:$B,"")</f>
        <v/>
      </c>
      <c r="BR1631" s="9" t="s">
        <v>1689</v>
      </c>
      <c r="BS1631" s="9" t="s">
        <v>12</v>
      </c>
      <c r="BT1631" s="108"/>
    </row>
    <row r="1632" spans="1:72" s="9" customFormat="1" x14ac:dyDescent="0.35">
      <c r="A1632" s="1" t="s">
        <v>2617</v>
      </c>
      <c r="B1632" s="8" t="s">
        <v>2618</v>
      </c>
      <c r="C1632" s="3" t="str">
        <f>_xlfn.XLOOKUP(B1632,'[1]daily break down'!$D:$D,'[1]daily break down'!$E:$E,"")</f>
        <v>LITTORAL</v>
      </c>
      <c r="D1632" s="1" t="s">
        <v>11</v>
      </c>
      <c r="E1632" s="1" t="s">
        <v>12</v>
      </c>
      <c r="F1632" s="3" t="s">
        <v>31</v>
      </c>
      <c r="G1632" s="1" t="s">
        <v>484</v>
      </c>
      <c r="H1632" s="34" t="str">
        <f>_xlfn.XLOOKUP(B1632,[2]CALCULATION!$B:$B,[2]CALCULATION!$H:$H,"")</f>
        <v>ZTE</v>
      </c>
      <c r="I1632" s="28">
        <v>0</v>
      </c>
      <c r="J1632" s="28">
        <v>0</v>
      </c>
      <c r="K1632" s="28">
        <v>0</v>
      </c>
      <c r="L1632" s="28">
        <v>0</v>
      </c>
      <c r="M1632" s="28">
        <v>0.4110807201376574</v>
      </c>
      <c r="N1632" s="28">
        <v>4.1577134573513339</v>
      </c>
      <c r="O1632" s="28">
        <v>0</v>
      </c>
      <c r="P1632" s="28">
        <v>2.4190965177366279</v>
      </c>
      <c r="Q1632" s="28">
        <v>3.1977403669174982</v>
      </c>
      <c r="R1632" s="28">
        <v>4.4890357072535991</v>
      </c>
      <c r="S1632" s="93">
        <v>2.2382488235982341</v>
      </c>
      <c r="T1632" s="93">
        <f>_xlfn.XLOOKUP(B1632,'[3]Nur des jours'!$B:$B,'[3]Nur des jours'!$U:$U,"")</f>
        <v>0</v>
      </c>
      <c r="U1632" s="93">
        <v>0</v>
      </c>
      <c r="V1632" s="93">
        <v>0</v>
      </c>
      <c r="W1632" s="93">
        <v>0</v>
      </c>
      <c r="X1632" s="93">
        <v>0</v>
      </c>
      <c r="Y1632" s="93">
        <v>0</v>
      </c>
      <c r="Z1632" s="93">
        <v>0</v>
      </c>
      <c r="AA1632" s="93">
        <v>0</v>
      </c>
      <c r="AB1632" s="93">
        <v>0</v>
      </c>
      <c r="AC1632" s="93">
        <f>_xlfn.XLOOKUP(B1632,'[3]Nur des jours'!$B:$B,'[3]Nur des jours'!$N:$N,"")</f>
        <v>0</v>
      </c>
      <c r="AD1632" s="93">
        <v>0</v>
      </c>
      <c r="AE1632" s="93">
        <v>0</v>
      </c>
      <c r="AF1632" s="93">
        <v>0</v>
      </c>
      <c r="AG1632" s="93"/>
      <c r="AH1632" s="93">
        <v>0</v>
      </c>
      <c r="AI1632" s="93">
        <v>0</v>
      </c>
      <c r="AJ1632" s="93">
        <v>0</v>
      </c>
      <c r="AK1632" s="93">
        <v>0</v>
      </c>
      <c r="AL1632" s="93">
        <v>0</v>
      </c>
      <c r="AM1632" s="49" t="s">
        <v>5559</v>
      </c>
      <c r="AN1632" s="49"/>
      <c r="AO1632" s="48" t="str" cm="1">
        <f t="array" ref="AO1632">IFERROR(_xlfn.IFS(
AQ1632="MPR ISSUE","PDH",
AQ1632="BSS Hardware Issue","BSS",
AQ1632="Sites strategiques, MLL, Pylone, etc.","ENVTECH",
AQ1632="AKTIVCO DEFAUT GE &amp; POWER Cabinet","AKTIVCO",
AQ1632="AKTIVCO Coupure ENEO &amp; Baisse de tension","AKTIVCO GRID ONLY",
AQ1632="Coupure ENEO &amp; Baisse de tension","IHS GRID ONLY",
AQ1632="Defaut GE &amp; POWER Cabinet","IHS",
AQ1632="Sharing","Partners",
AQ1632="Sites strategiques &amp; DataCenter","SST &amp; DC",
AQ1632="Exclu","Exclu",
AQ1632="SAT","SAT",
AQ1632="SPARE-ISSUE","SPARE-ISSUE",
AQ1632="Fiber CAmtel","TRANS_FO_CAMTEL",
AQ1632="Fiber AOF","Fiber AOF",
AQ1632="Projet OCM (HUAWEI)","TRAVAUX-HUAWEI",
AQ1632="Projet OCM (NOKIA)","TRAVAUX-NOKIA",
AQ1632="ACCESS-ISSUE","ACCESS-ISSUE",
AQ1632="Projet OCM (ZTE, NOKIA, autres projets)","TRAVAUX OCM",
AQ1632="No root CAuse","No root cause",
AQ1632="ODU HS","PDH",
AQ1632="IP &amp; VLAN","PDH",
AQ1632="Warehouse HUAWEI","SPARE-ISSUE",
AQ1632="SPARE-HS","SPARE-ISSUE",
AQ1632="Power Telco","BSS",AQ1632="no impacts","no impacts"
),"")</f>
        <v>No root cause</v>
      </c>
      <c r="AP1632" s="48" t="str" cm="1">
        <f t="array" ref="AP1632">IFERROR(_xlfn.IFS(
AQ1632="MPR ISSUE","TX ISSUE",
AQ1632="BSS Hardware Issue","RAN ISSUE",
AQ1632="Sites strategiques, MLL, Pylone, etc.","ENVTECH",
AQ1632="AKTIVCO DEFAUT GE &amp; POWER Cabinet","POWER ISSUE",
AQ1632="AKTIVCO Coupure ENEO &amp; Baisse de tension","POWER ISSUE",
AQ1632="Coupure ENEO &amp; Baisse de tension","POWER ISSUE",
AQ1632="Defaut GE &amp; POWER Cabinet","POWER ISSUE",
AQ1632="Sharing","POWER ISSUE",
AQ1632="Sites strategiques &amp; DataCenter","POWER ISSUE",
AQ1632="Exclu","Exclu",
AQ1632="SAT","TX ISSUE",
AQ1632="SPARE-ISSUE","SPARE-ISSUE",
AQ1632="Fiber CAmtel","TX ISSUE",
AQ1632="Fiber AOF","TX ISSUE",
AQ1632="Projet OCM (HUAWEI)","TRAVAUX-HUAWEI",
AQ1632="Projet OCM (NOKIA)","TRAVAUX -NOKIA",
AQ1632="ACCESS-ISSUE","ACCESS-ISSUE",
AQ1632="Projet OCM (ZTE, NOKIA, autres projets)","TRAVAUX OCM",
AQ1632="No root CAuse","No root cause",
AQ1632="ODU HS","TX ISSUE",
AQ1632="IP &amp; VLAN","TX ISSUE",
AQ1632="Warehouse HUAWEI","SPARE-ISSUE",
AQ1632="SPARE-HS","SPARE-ISSUE",
AQ1632="Power Telco","RAN ISSUE",AQ1632="no impacts","no impacts"
),"")</f>
        <v>No root cause</v>
      </c>
      <c r="AQ1632" s="127" t="s">
        <v>5344</v>
      </c>
      <c r="AR1632" s="48" t="str" cm="1">
        <f t="array" ref="AR1632">IFERROR(_xlfn.IFS(
AQ1632="MPR ISSUE","ACTIVE",
AQ1632="BSS Hardware Issue","ACTIVE",
AQ1632="Sites strategiques, MLL, Pylone, etc.","PASSIVE",
AQ1632="AKTIVCO DEFAUT GE &amp; POWER Cabinet","PASSIVE",
AQ1632="AKTIVCO Coupure ENEO &amp; Baisse de tension","PASSIVE",
AQ1632="Coupure ENEO &amp; Baisse de tension","PASSIVE",
AQ1632="Defaut GE &amp; POWER Cabinet","PASSIVE",
AQ1632="Sharing","PASSIVE",
AQ1632="Sites strategiques &amp; DataCenter","PASSIVE",
AQ1632="Exclu","Exclu",
AQ1632="SAT","ACTIVE",
AQ1632="SPARE-ISSUE","SPARE-ISSUE",
AQ1632="Fiber CAmtel","ACTIVE",
AQ1632="Fiber AOF","ACTIVE",
AQ1632="Projet OCM (HUAWEI)","PLANNED WORKS",
AQ1632="Projet OCM (NOKIA)","PLANNED WORKS",
AQ1632="ACCESS-ISSUE","ACCESS-ISSUE",
AQ1632="Projet OCM (ZTE, NOKIA, autres projets)","PLANNED WORKS",
AQ1632="No root CAuse","No root cause",
AQ1632="ODU HS","ACTIVE",
AQ1632="IP &amp; VLAN","ACTIVE",
AQ1632="Warehouse HUAWEI","SPARE-ISSUE",
AQ1632="SPARE-HS","SPARE-ISSUE",
AQ1632="Power Telco","ACTIVE", AQ1632="no impacts","no impacts"
),"")</f>
        <v>No root cause</v>
      </c>
      <c r="AS1632" s="92" t="s">
        <v>5537</v>
      </c>
      <c r="AT1632" s="98" t="s">
        <v>2618</v>
      </c>
      <c r="AV1632" s="17" t="s">
        <v>5537</v>
      </c>
      <c r="AW1632" s="7" t="s">
        <v>5537</v>
      </c>
      <c r="AX1632" s="6" t="s">
        <v>5537</v>
      </c>
      <c r="AY1632" s="7"/>
      <c r="AZ1632" s="3" t="s">
        <v>5537</v>
      </c>
      <c r="BA1632" s="18" t="s">
        <v>5537</v>
      </c>
      <c r="BB1632" s="18" t="s">
        <v>5537</v>
      </c>
      <c r="BC1632" s="18" t="s">
        <v>5537</v>
      </c>
      <c r="BD1632" s="18" t="s">
        <v>5537</v>
      </c>
      <c r="BE1632" s="18" t="s">
        <v>5537</v>
      </c>
      <c r="BF1632" s="18" t="s">
        <v>5537</v>
      </c>
      <c r="BG1632" s="18" t="s">
        <v>5537</v>
      </c>
      <c r="BH1632" s="18" t="s">
        <v>5537</v>
      </c>
      <c r="BI1632" s="18" t="s">
        <v>5537</v>
      </c>
      <c r="BJ1632" s="18" t="s">
        <v>5537</v>
      </c>
      <c r="BK1632" s="18" t="s">
        <v>5537</v>
      </c>
      <c r="BL1632" s="9" t="s">
        <v>5537</v>
      </c>
      <c r="BM1632" s="14" t="s">
        <v>5537</v>
      </c>
      <c r="BN1632" s="14" t="s">
        <v>5537</v>
      </c>
      <c r="BO1632" s="14" t="str">
        <f>_xlfn.XLOOKUP(B1632,'[4]cell downs 18042026 17h'!$B:$B,'[4]cell downs 18042026 17h'!$B:$B,"")</f>
        <v/>
      </c>
      <c r="BP1632" s="14" t="str">
        <f>_xlfn.XLOOKUP(B1632,'[5]Cells Huawei 19042026 15h'!$B:$B,'[5]Cells Huawei 19042026 15h'!$B:$B,"")</f>
        <v/>
      </c>
      <c r="BQ1632" s="9" t="str">
        <f>_xlfn.XLOOKUP(B1632,'[6]cells down 19042026 9H40'!$B:$B,'[6]cells down 19042026 9H40'!$B:$B,"")</f>
        <v/>
      </c>
      <c r="BR1632" s="9" t="s">
        <v>2618</v>
      </c>
      <c r="BS1632" s="9" t="s">
        <v>594</v>
      </c>
      <c r="BT1632" s="108"/>
    </row>
    <row r="1633" spans="1:72" s="9" customFormat="1" x14ac:dyDescent="0.35">
      <c r="A1633" s="1" t="s">
        <v>1584</v>
      </c>
      <c r="B1633" s="8" t="s">
        <v>1585</v>
      </c>
      <c r="C1633" s="3" t="str">
        <f>_xlfn.XLOOKUP(B1633,'[1]daily break down'!$D:$D,'[1]daily break down'!$E:$E,"")</f>
        <v>Douala</v>
      </c>
      <c r="D1633" s="1" t="s">
        <v>21</v>
      </c>
      <c r="E1633" s="1" t="s">
        <v>30</v>
      </c>
      <c r="F1633" s="3" t="s">
        <v>31</v>
      </c>
      <c r="G1633" s="1" t="s">
        <v>32</v>
      </c>
      <c r="H1633" s="34" t="str">
        <f>_xlfn.XLOOKUP(B1633,[2]CALCULATION!$B:$B,[2]CALCULATION!$H:$H,"")</f>
        <v>ZTE</v>
      </c>
      <c r="I1633" s="28">
        <v>0</v>
      </c>
      <c r="J1633" s="28">
        <v>0</v>
      </c>
      <c r="K1633" s="28">
        <v>0</v>
      </c>
      <c r="L1633" s="28">
        <v>0</v>
      </c>
      <c r="M1633" s="28">
        <v>0</v>
      </c>
      <c r="N1633" s="28">
        <v>2.2985492233893474</v>
      </c>
      <c r="O1633" s="28">
        <v>0</v>
      </c>
      <c r="P1633" s="28">
        <v>5.0158125804362053</v>
      </c>
      <c r="Q1633" s="28">
        <v>0</v>
      </c>
      <c r="R1633" s="28">
        <v>0</v>
      </c>
      <c r="S1633" s="93">
        <v>2.1714029500646324</v>
      </c>
      <c r="T1633" s="93">
        <f>_xlfn.XLOOKUP(B1633,'[3]Nur des jours'!$B:$B,'[3]Nur des jours'!$U:$U,"")</f>
        <v>0</v>
      </c>
      <c r="U1633" s="93">
        <v>0</v>
      </c>
      <c r="V1633" s="93">
        <v>0</v>
      </c>
      <c r="W1633" s="93">
        <v>0</v>
      </c>
      <c r="X1633" s="93">
        <v>0</v>
      </c>
      <c r="Y1633" s="93">
        <v>0</v>
      </c>
      <c r="Z1633" s="93">
        <v>0</v>
      </c>
      <c r="AA1633" s="93">
        <v>0</v>
      </c>
      <c r="AB1633" s="93">
        <v>0</v>
      </c>
      <c r="AC1633" s="93">
        <f>_xlfn.XLOOKUP(B1633,'[3]Nur des jours'!$B:$B,'[3]Nur des jours'!$N:$N,"")</f>
        <v>0</v>
      </c>
      <c r="AD1633" s="93">
        <v>0</v>
      </c>
      <c r="AE1633" s="93">
        <v>0</v>
      </c>
      <c r="AF1633" s="93">
        <v>0</v>
      </c>
      <c r="AG1633" s="93"/>
      <c r="AH1633" s="93">
        <v>0</v>
      </c>
      <c r="AI1633" s="93">
        <v>0</v>
      </c>
      <c r="AJ1633" s="93">
        <v>0</v>
      </c>
      <c r="AK1633" s="93">
        <v>0</v>
      </c>
      <c r="AL1633" s="93">
        <v>0</v>
      </c>
      <c r="AM1633" s="49" t="s">
        <v>5559</v>
      </c>
      <c r="AN1633" s="49"/>
      <c r="AO1633" s="48" t="str" cm="1">
        <f t="array" ref="AO1633">IFERROR(_xlfn.IFS(
AQ1633="MPR ISSUE","PDH",
AQ1633="BSS Hardware Issue","BSS",
AQ1633="Sites strategiques, MLL, Pylone, etc.","ENVTECH",
AQ1633="AKTIVCO DEFAUT GE &amp; POWER Cabinet","AKTIVCO",
AQ1633="AKTIVCO Coupure ENEO &amp; Baisse de tension","AKTIVCO GRID ONLY",
AQ1633="Coupure ENEO &amp; Baisse de tension","IHS GRID ONLY",
AQ1633="Defaut GE &amp; POWER Cabinet","IHS",
AQ1633="Sharing","Partners",
AQ1633="Sites strategiques &amp; DataCenter","SST &amp; DC",
AQ1633="Exclu","Exclu",
AQ1633="SAT","SAT",
AQ1633="SPARE-ISSUE","SPARE-ISSUE",
AQ1633="Fiber CAmtel","TRANS_FO_CAMTEL",
AQ1633="Fiber AOF","Fiber AOF",
AQ1633="Projet OCM (HUAWEI)","TRAVAUX-HUAWEI",
AQ1633="Projet OCM (NOKIA)","TRAVAUX-NOKIA",
AQ1633="ACCESS-ISSUE","ACCESS-ISSUE",
AQ1633="Projet OCM (ZTE, NOKIA, autres projets)","TRAVAUX OCM",
AQ1633="No root CAuse","No root cause",
AQ1633="ODU HS","PDH",
AQ1633="IP &amp; VLAN","PDH",
AQ1633="Warehouse HUAWEI","SPARE-ISSUE",
AQ1633="SPARE-HS","SPARE-ISSUE",
AQ1633="Power Telco","BSS",AQ1633="no impacts","no impacts"
),"")</f>
        <v>No root cause</v>
      </c>
      <c r="AP1633" s="48" t="str" cm="1">
        <f t="array" ref="AP1633">IFERROR(_xlfn.IFS(
AQ1633="MPR ISSUE","TX ISSUE",
AQ1633="BSS Hardware Issue","RAN ISSUE",
AQ1633="Sites strategiques, MLL, Pylone, etc.","ENVTECH",
AQ1633="AKTIVCO DEFAUT GE &amp; POWER Cabinet","POWER ISSUE",
AQ1633="AKTIVCO Coupure ENEO &amp; Baisse de tension","POWER ISSUE",
AQ1633="Coupure ENEO &amp; Baisse de tension","POWER ISSUE",
AQ1633="Defaut GE &amp; POWER Cabinet","POWER ISSUE",
AQ1633="Sharing","POWER ISSUE",
AQ1633="Sites strategiques &amp; DataCenter","POWER ISSUE",
AQ1633="Exclu","Exclu",
AQ1633="SAT","TX ISSUE",
AQ1633="SPARE-ISSUE","SPARE-ISSUE",
AQ1633="Fiber CAmtel","TX ISSUE",
AQ1633="Fiber AOF","TX ISSUE",
AQ1633="Projet OCM (HUAWEI)","TRAVAUX-HUAWEI",
AQ1633="Projet OCM (NOKIA)","TRAVAUX -NOKIA",
AQ1633="ACCESS-ISSUE","ACCESS-ISSUE",
AQ1633="Projet OCM (ZTE, NOKIA, autres projets)","TRAVAUX OCM",
AQ1633="No root CAuse","No root cause",
AQ1633="ODU HS","TX ISSUE",
AQ1633="IP &amp; VLAN","TX ISSUE",
AQ1633="Warehouse HUAWEI","SPARE-ISSUE",
AQ1633="SPARE-HS","SPARE-ISSUE",
AQ1633="Power Telco","RAN ISSUE",AQ1633="no impacts","no impacts"
),"")</f>
        <v>No root cause</v>
      </c>
      <c r="AQ1633" s="67" t="s">
        <v>5344</v>
      </c>
      <c r="AR1633" s="48" t="str" cm="1">
        <f t="array" ref="AR1633">IFERROR(_xlfn.IFS(
AQ1633="MPR ISSUE","ACTIVE",
AQ1633="BSS Hardware Issue","ACTIVE",
AQ1633="Sites strategiques, MLL, Pylone, etc.","PASSIVE",
AQ1633="AKTIVCO DEFAUT GE &amp; POWER Cabinet","PASSIVE",
AQ1633="AKTIVCO Coupure ENEO &amp; Baisse de tension","PASSIVE",
AQ1633="Coupure ENEO &amp; Baisse de tension","PASSIVE",
AQ1633="Defaut GE &amp; POWER Cabinet","PASSIVE",
AQ1633="Sharing","PASSIVE",
AQ1633="Sites strategiques &amp; DataCenter","PASSIVE",
AQ1633="Exclu","Exclu",
AQ1633="SAT","ACTIVE",
AQ1633="SPARE-ISSUE","SPARE-ISSUE",
AQ1633="Fiber CAmtel","ACTIVE",
AQ1633="Fiber AOF","ACTIVE",
AQ1633="Projet OCM (HUAWEI)","PLANNED WORKS",
AQ1633="Projet OCM (NOKIA)","PLANNED WORKS",
AQ1633="ACCESS-ISSUE","ACCESS-ISSUE",
AQ1633="Projet OCM (ZTE, NOKIA, autres projets)","PLANNED WORKS",
AQ1633="No root CAuse","No root cause",
AQ1633="ODU HS","ACTIVE",
AQ1633="IP &amp; VLAN","ACTIVE",
AQ1633="Warehouse HUAWEI","SPARE-ISSUE",
AQ1633="SPARE-HS","SPARE-ISSUE",
AQ1633="Power Telco","ACTIVE", AQ1633="no impacts","no impacts"
),"")</f>
        <v>No root cause</v>
      </c>
      <c r="AS1633" s="92" t="s">
        <v>5537</v>
      </c>
      <c r="AT1633" s="98" t="s">
        <v>1585</v>
      </c>
      <c r="AV1633" s="17" t="s">
        <v>5537</v>
      </c>
      <c r="AW1633" s="7" t="s">
        <v>5537</v>
      </c>
      <c r="AX1633" s="6" t="s">
        <v>5537</v>
      </c>
      <c r="AY1633" s="7"/>
      <c r="AZ1633" s="3" t="s">
        <v>5537</v>
      </c>
      <c r="BA1633" s="18" t="s">
        <v>5537</v>
      </c>
      <c r="BB1633" s="18" t="s">
        <v>5537</v>
      </c>
      <c r="BC1633" s="18" t="s">
        <v>5537</v>
      </c>
      <c r="BD1633" s="18" t="s">
        <v>5537</v>
      </c>
      <c r="BE1633" s="18" t="s">
        <v>5537</v>
      </c>
      <c r="BF1633" s="18" t="s">
        <v>5537</v>
      </c>
      <c r="BG1633" s="18" t="s">
        <v>5537</v>
      </c>
      <c r="BH1633" s="18" t="s">
        <v>5537</v>
      </c>
      <c r="BI1633" s="18" t="s">
        <v>5537</v>
      </c>
      <c r="BJ1633" s="18" t="s">
        <v>5537</v>
      </c>
      <c r="BK1633" s="18" t="s">
        <v>5537</v>
      </c>
      <c r="BL1633" s="9" t="s">
        <v>5537</v>
      </c>
      <c r="BM1633" s="14" t="s">
        <v>5537</v>
      </c>
      <c r="BN1633" s="14" t="s">
        <v>5537</v>
      </c>
      <c r="BO1633" s="14" t="str">
        <f>_xlfn.XLOOKUP(B1633,'[4]cell downs 18042026 17h'!$B:$B,'[4]cell downs 18042026 17h'!$B:$B,"")</f>
        <v/>
      </c>
      <c r="BP1633" s="14" t="str">
        <f>_xlfn.XLOOKUP(B1633,'[5]Cells Huawei 19042026 15h'!$B:$B,'[5]Cells Huawei 19042026 15h'!$B:$B,"")</f>
        <v/>
      </c>
      <c r="BQ1633" s="9" t="str">
        <f>_xlfn.XLOOKUP(B1633,'[6]cells down 19042026 9H40'!$B:$B,'[6]cells down 19042026 9H40'!$B:$B,"")</f>
        <v/>
      </c>
      <c r="BR1633" s="9" t="s">
        <v>5537</v>
      </c>
      <c r="BS1633" s="9" t="s">
        <v>5537</v>
      </c>
      <c r="BT1633" s="108"/>
    </row>
    <row r="1634" spans="1:72" s="9" customFormat="1" x14ac:dyDescent="0.35">
      <c r="A1634" s="1" t="s">
        <v>1176</v>
      </c>
      <c r="B1634" s="8" t="s">
        <v>2055</v>
      </c>
      <c r="C1634" s="3" t="str">
        <f>_xlfn.XLOOKUP(B1634,'[1]daily break down'!$D:$D,'[1]daily break down'!$E:$E,"")</f>
        <v>OUEST</v>
      </c>
      <c r="D1634" s="1" t="s">
        <v>11</v>
      </c>
      <c r="E1634" s="1" t="s">
        <v>12</v>
      </c>
      <c r="F1634" s="3" t="s">
        <v>102</v>
      </c>
      <c r="G1634" s="1" t="s">
        <v>1176</v>
      </c>
      <c r="H1634" s="32" t="str">
        <f>_xlfn.XLOOKUP(B1634,[2]CALCULATION!$B:$B,[2]CALCULATION!$H:$H,"")</f>
        <v>Huawei</v>
      </c>
      <c r="I1634" s="28">
        <v>2.1472007487879283</v>
      </c>
      <c r="J1634" s="28">
        <v>1.1485790436402967</v>
      </c>
      <c r="K1634" s="28">
        <v>0</v>
      </c>
      <c r="L1634" s="28">
        <v>0</v>
      </c>
      <c r="M1634" s="28">
        <v>0</v>
      </c>
      <c r="N1634" s="28">
        <v>3.5247465278669532</v>
      </c>
      <c r="O1634" s="28">
        <v>0</v>
      </c>
      <c r="P1634" s="28">
        <v>0</v>
      </c>
      <c r="Q1634" s="28">
        <v>0</v>
      </c>
      <c r="R1634" s="28">
        <v>0</v>
      </c>
      <c r="S1634" s="93">
        <v>1.7052118379262231</v>
      </c>
      <c r="T1634" s="93">
        <f>_xlfn.XLOOKUP(B1634,'[3]Nur des jours'!$B:$B,'[3]Nur des jours'!$U:$U,"")</f>
        <v>0</v>
      </c>
      <c r="U1634" s="93">
        <v>0</v>
      </c>
      <c r="V1634" s="93">
        <v>0</v>
      </c>
      <c r="W1634" s="93">
        <v>0</v>
      </c>
      <c r="X1634" s="93">
        <v>0</v>
      </c>
      <c r="Y1634" s="93">
        <v>0</v>
      </c>
      <c r="Z1634" s="93">
        <v>3.4716871698727001</v>
      </c>
      <c r="AA1634" s="93">
        <v>0</v>
      </c>
      <c r="AB1634" s="93">
        <v>0</v>
      </c>
      <c r="AC1634" s="93">
        <f>_xlfn.XLOOKUP(B1634,'[3]Nur des jours'!$B:$B,'[3]Nur des jours'!$N:$N,"")</f>
        <v>0</v>
      </c>
      <c r="AD1634" s="93">
        <v>0</v>
      </c>
      <c r="AE1634" s="93">
        <v>0</v>
      </c>
      <c r="AF1634" s="93">
        <v>0</v>
      </c>
      <c r="AG1634" s="93"/>
      <c r="AH1634" s="93">
        <v>0</v>
      </c>
      <c r="AI1634" s="93">
        <v>0</v>
      </c>
      <c r="AJ1634" s="93">
        <v>0</v>
      </c>
      <c r="AK1634" s="93">
        <v>0</v>
      </c>
      <c r="AL1634" s="93">
        <v>0</v>
      </c>
      <c r="AM1634" s="49" t="s">
        <v>5559</v>
      </c>
      <c r="AN1634" s="49"/>
      <c r="AO1634" s="48" t="str" cm="1">
        <f t="array" ref="AO1634">IFERROR(_xlfn.IFS(
AQ1634="MPR ISSUE","PDH",
AQ1634="BSS Hardware Issue","BSS",
AQ1634="Sites strategiques, MLL, Pylone, etc.","ENVTECH",
AQ1634="AKTIVCO DEFAUT GE &amp; POWER Cabinet","AKTIVCO",
AQ1634="AKTIVCO Coupure ENEO &amp; Baisse de tension","AKTIVCO GRID ONLY",
AQ1634="Coupure ENEO &amp; Baisse de tension","IHS GRID ONLY",
AQ1634="Defaut GE &amp; POWER Cabinet","IHS",
AQ1634="Sharing","Partners",
AQ1634="Sites strategiques &amp; DataCenter","SST &amp; DC",
AQ1634="Exclu","Exclu",
AQ1634="SAT","SAT",
AQ1634="SPARE-ISSUE","SPARE-ISSUE",
AQ1634="Fiber CAmtel","TRANS_FO_CAMTEL",
AQ1634="Fiber AOF","Fiber AOF",
AQ1634="Projet OCM (HUAWEI)","TRAVAUX-HUAWEI",
AQ1634="Projet OCM (NOKIA)","TRAVAUX-NOKIA",
AQ1634="ACCESS-ISSUE","ACCESS-ISSUE",
AQ1634="Projet OCM (ZTE, NOKIA, autres projets)","TRAVAUX OCM",
AQ1634="No root CAuse","No root cause",
AQ1634="ODU HS","PDH",
AQ1634="IP &amp; VLAN","PDH",
AQ1634="Warehouse HUAWEI","SPARE-ISSUE",
AQ1634="SPARE-HS","SPARE-ISSUE",
AQ1634="Power Telco","BSS",AQ1634="no impacts","no impacts"
),"")</f>
        <v>No root cause</v>
      </c>
      <c r="AP1634" s="48" t="str" cm="1">
        <f t="array" ref="AP1634">IFERROR(_xlfn.IFS(
AQ1634="MPR ISSUE","TX ISSUE",
AQ1634="BSS Hardware Issue","RAN ISSUE",
AQ1634="Sites strategiques, MLL, Pylone, etc.","ENVTECH",
AQ1634="AKTIVCO DEFAUT GE &amp; POWER Cabinet","POWER ISSUE",
AQ1634="AKTIVCO Coupure ENEO &amp; Baisse de tension","POWER ISSUE",
AQ1634="Coupure ENEO &amp; Baisse de tension","POWER ISSUE",
AQ1634="Defaut GE &amp; POWER Cabinet","POWER ISSUE",
AQ1634="Sharing","POWER ISSUE",
AQ1634="Sites strategiques &amp; DataCenter","POWER ISSUE",
AQ1634="Exclu","Exclu",
AQ1634="SAT","TX ISSUE",
AQ1634="SPARE-ISSUE","SPARE-ISSUE",
AQ1634="Fiber CAmtel","TX ISSUE",
AQ1634="Fiber AOF","TX ISSUE",
AQ1634="Projet OCM (HUAWEI)","TRAVAUX-HUAWEI",
AQ1634="Projet OCM (NOKIA)","TRAVAUX -NOKIA",
AQ1634="ACCESS-ISSUE","ACCESS-ISSUE",
AQ1634="Projet OCM (ZTE, NOKIA, autres projets)","TRAVAUX OCM",
AQ1634="No root CAuse","No root cause",
AQ1634="ODU HS","TX ISSUE",
AQ1634="IP &amp; VLAN","TX ISSUE",
AQ1634="Warehouse HUAWEI","SPARE-ISSUE",
AQ1634="SPARE-HS","SPARE-ISSUE",
AQ1634="Power Telco","RAN ISSUE",AQ1634="no impacts","no impacts"
),"")</f>
        <v>No root cause</v>
      </c>
      <c r="AQ1634" s="127" t="s">
        <v>5344</v>
      </c>
      <c r="AR1634" s="48" t="str" cm="1">
        <f t="array" ref="AR1634">IFERROR(_xlfn.IFS(
AQ1634="MPR ISSUE","ACTIVE",
AQ1634="BSS Hardware Issue","ACTIVE",
AQ1634="Sites strategiques, MLL, Pylone, etc.","PASSIVE",
AQ1634="AKTIVCO DEFAUT GE &amp; POWER Cabinet","PASSIVE",
AQ1634="AKTIVCO Coupure ENEO &amp; Baisse de tension","PASSIVE",
AQ1634="Coupure ENEO &amp; Baisse de tension","PASSIVE",
AQ1634="Defaut GE &amp; POWER Cabinet","PASSIVE",
AQ1634="Sharing","PASSIVE",
AQ1634="Sites strategiques &amp; DataCenter","PASSIVE",
AQ1634="Exclu","Exclu",
AQ1634="SAT","ACTIVE",
AQ1634="SPARE-ISSUE","SPARE-ISSUE",
AQ1634="Fiber CAmtel","ACTIVE",
AQ1634="Fiber AOF","ACTIVE",
AQ1634="Projet OCM (HUAWEI)","PLANNED WORKS",
AQ1634="Projet OCM (NOKIA)","PLANNED WORKS",
AQ1634="ACCESS-ISSUE","ACCESS-ISSUE",
AQ1634="Projet OCM (ZTE, NOKIA, autres projets)","PLANNED WORKS",
AQ1634="No root CAuse","No root cause",
AQ1634="ODU HS","ACTIVE",
AQ1634="IP &amp; VLAN","ACTIVE",
AQ1634="Warehouse HUAWEI","SPARE-ISSUE",
AQ1634="SPARE-HS","SPARE-ISSUE",
AQ1634="Power Telco","ACTIVE", AQ1634="no impacts","no impacts"
),"")</f>
        <v>No root cause</v>
      </c>
      <c r="AS1634" s="92" t="s">
        <v>5537</v>
      </c>
      <c r="AT1634" s="98" t="s">
        <v>2055</v>
      </c>
      <c r="AV1634" s="17" t="s">
        <v>5537</v>
      </c>
      <c r="AW1634" s="7" t="s">
        <v>5537</v>
      </c>
      <c r="AX1634" s="6" t="s">
        <v>5537</v>
      </c>
      <c r="AY1634" s="7"/>
      <c r="AZ1634" s="3" t="s">
        <v>5537</v>
      </c>
      <c r="BA1634" s="18" t="s">
        <v>5537</v>
      </c>
      <c r="BB1634" s="18" t="s">
        <v>5537</v>
      </c>
      <c r="BC1634" s="18" t="s">
        <v>5537</v>
      </c>
      <c r="BD1634" s="18" t="s">
        <v>5537</v>
      </c>
      <c r="BE1634" s="18" t="s">
        <v>5537</v>
      </c>
      <c r="BF1634" s="18" t="s">
        <v>5537</v>
      </c>
      <c r="BG1634" s="18" t="s">
        <v>5537</v>
      </c>
      <c r="BH1634" s="18" t="s">
        <v>5537</v>
      </c>
      <c r="BI1634" s="18" t="s">
        <v>5537</v>
      </c>
      <c r="BJ1634" s="18" t="s">
        <v>5537</v>
      </c>
      <c r="BK1634" s="18" t="s">
        <v>5537</v>
      </c>
      <c r="BL1634" s="9" t="s">
        <v>5537</v>
      </c>
      <c r="BM1634" s="14" t="s">
        <v>5537</v>
      </c>
      <c r="BN1634" s="14" t="s">
        <v>5537</v>
      </c>
      <c r="BO1634" s="14" t="str">
        <f>_xlfn.XLOOKUP(B1634,'[4]cell downs 18042026 17h'!$B:$B,'[4]cell downs 18042026 17h'!$B:$B,"")</f>
        <v/>
      </c>
      <c r="BP1634" s="14" t="str">
        <f>_xlfn.XLOOKUP(B1634,'[5]Cells Huawei 19042026 15h'!$B:$B,'[5]Cells Huawei 19042026 15h'!$B:$B,"")</f>
        <v/>
      </c>
      <c r="BQ1634" s="9" t="str">
        <f>_xlfn.XLOOKUP(B1634,'[6]cells down 19042026 9H40'!$B:$B,'[6]cells down 19042026 9H40'!$B:$B,"")</f>
        <v/>
      </c>
      <c r="BR1634" s="9" t="s">
        <v>2055</v>
      </c>
      <c r="BS1634" s="9" t="s">
        <v>12</v>
      </c>
      <c r="BT1634" s="108"/>
    </row>
    <row r="1635" spans="1:72" s="9" customFormat="1" x14ac:dyDescent="0.35">
      <c r="A1635" s="1" t="s">
        <v>1995</v>
      </c>
      <c r="B1635" s="8" t="s">
        <v>1996</v>
      </c>
      <c r="C1635" s="3" t="str">
        <f>_xlfn.XLOOKUP(B1635,'[1]daily break down'!$D:$D,'[1]daily break down'!$E:$E,"")</f>
        <v>OUEST</v>
      </c>
      <c r="D1635" s="1" t="s">
        <v>21</v>
      </c>
      <c r="E1635" s="1" t="s">
        <v>987</v>
      </c>
      <c r="F1635" s="3" t="s">
        <v>102</v>
      </c>
      <c r="G1635" s="1" t="s">
        <v>1176</v>
      </c>
      <c r="H1635" s="32" t="str">
        <f>_xlfn.XLOOKUP(B1635,[2]CALCULATION!$B:$B,[2]CALCULATION!$H:$H,"")</f>
        <v>Huawei</v>
      </c>
      <c r="I1635" s="28">
        <v>2.0504989541510077</v>
      </c>
      <c r="J1635" s="28">
        <v>1.049951060545097</v>
      </c>
      <c r="K1635" s="28">
        <v>1.2405367074447897</v>
      </c>
      <c r="L1635" s="28">
        <v>9.9994150094311909</v>
      </c>
      <c r="M1635" s="28">
        <v>0</v>
      </c>
      <c r="N1635" s="28">
        <v>3.0777102898414248</v>
      </c>
      <c r="O1635" s="28">
        <v>0</v>
      </c>
      <c r="P1635" s="28">
        <v>0</v>
      </c>
      <c r="Q1635" s="28">
        <v>0</v>
      </c>
      <c r="R1635" s="28">
        <v>0</v>
      </c>
      <c r="S1635" s="93">
        <v>1.572964732202732</v>
      </c>
      <c r="T1635" s="93">
        <f>_xlfn.XLOOKUP(B1635,'[3]Nur des jours'!$B:$B,'[3]Nur des jours'!$U:$U,"")</f>
        <v>0</v>
      </c>
      <c r="U1635" s="93">
        <v>0</v>
      </c>
      <c r="V1635" s="93">
        <v>0</v>
      </c>
      <c r="W1635" s="93">
        <v>0</v>
      </c>
      <c r="X1635" s="93">
        <v>0</v>
      </c>
      <c r="Y1635" s="93">
        <v>0</v>
      </c>
      <c r="Z1635" s="93">
        <v>3.1887871576021665</v>
      </c>
      <c r="AA1635" s="93">
        <v>0</v>
      </c>
      <c r="AB1635" s="93">
        <v>0</v>
      </c>
      <c r="AC1635" s="93">
        <f>_xlfn.XLOOKUP(B1635,'[3]Nur des jours'!$B:$B,'[3]Nur des jours'!$N:$N,"")</f>
        <v>0</v>
      </c>
      <c r="AD1635" s="93">
        <v>0</v>
      </c>
      <c r="AE1635" s="93">
        <v>0</v>
      </c>
      <c r="AF1635" s="93">
        <v>0</v>
      </c>
      <c r="AG1635" s="93"/>
      <c r="AH1635" s="93">
        <v>0</v>
      </c>
      <c r="AI1635" s="93">
        <v>0</v>
      </c>
      <c r="AJ1635" s="93">
        <v>0</v>
      </c>
      <c r="AK1635" s="93">
        <v>0</v>
      </c>
      <c r="AL1635" s="93">
        <v>0</v>
      </c>
      <c r="AM1635" s="49" t="s">
        <v>5559</v>
      </c>
      <c r="AN1635" s="49"/>
      <c r="AO1635" s="48" t="str" cm="1">
        <f t="array" ref="AO1635">IFERROR(_xlfn.IFS(
AQ1635="MPR ISSUE","PDH",
AQ1635="BSS Hardware Issue","BSS",
AQ1635="Sites strategiques, MLL, Pylone, etc.","ENVTECH",
AQ1635="AKTIVCO DEFAUT GE &amp; POWER Cabinet","AKTIVCO",
AQ1635="AKTIVCO Coupure ENEO &amp; Baisse de tension","AKTIVCO GRID ONLY",
AQ1635="Coupure ENEO &amp; Baisse de tension","IHS GRID ONLY",
AQ1635="Defaut GE &amp; POWER Cabinet","IHS",
AQ1635="Sharing","Partners",
AQ1635="Sites strategiques &amp; DataCenter","SST &amp; DC",
AQ1635="Exclu","Exclu",
AQ1635="SAT","SAT",
AQ1635="SPARE-ISSUE","SPARE-ISSUE",
AQ1635="Fiber CAmtel","TRANS_FO_CAMTEL",
AQ1635="Fiber AOF","Fiber AOF",
AQ1635="Projet OCM (HUAWEI)","TRAVAUX-HUAWEI",
AQ1635="Projet OCM (NOKIA)","TRAVAUX-NOKIA",
AQ1635="ACCESS-ISSUE","ACCESS-ISSUE",
AQ1635="Projet OCM (ZTE, NOKIA, autres projets)","TRAVAUX OCM",
AQ1635="No root CAuse","No root cause",
AQ1635="ODU HS","PDH",
AQ1635="IP &amp; VLAN","PDH",
AQ1635="Warehouse HUAWEI","SPARE-ISSUE",
AQ1635="SPARE-HS","SPARE-ISSUE",
AQ1635="Power Telco","BSS",AQ1635="no impacts","no impacts"
),"")</f>
        <v>No root cause</v>
      </c>
      <c r="AP1635" s="48" t="str" cm="1">
        <f t="array" ref="AP1635">IFERROR(_xlfn.IFS(
AQ1635="MPR ISSUE","TX ISSUE",
AQ1635="BSS Hardware Issue","RAN ISSUE",
AQ1635="Sites strategiques, MLL, Pylone, etc.","ENVTECH",
AQ1635="AKTIVCO DEFAUT GE &amp; POWER Cabinet","POWER ISSUE",
AQ1635="AKTIVCO Coupure ENEO &amp; Baisse de tension","POWER ISSUE",
AQ1635="Coupure ENEO &amp; Baisse de tension","POWER ISSUE",
AQ1635="Defaut GE &amp; POWER Cabinet","POWER ISSUE",
AQ1635="Sharing","POWER ISSUE",
AQ1635="Sites strategiques &amp; DataCenter","POWER ISSUE",
AQ1635="Exclu","Exclu",
AQ1635="SAT","TX ISSUE",
AQ1635="SPARE-ISSUE","SPARE-ISSUE",
AQ1635="Fiber CAmtel","TX ISSUE",
AQ1635="Fiber AOF","TX ISSUE",
AQ1635="Projet OCM (HUAWEI)","TRAVAUX-HUAWEI",
AQ1635="Projet OCM (NOKIA)","TRAVAUX -NOKIA",
AQ1635="ACCESS-ISSUE","ACCESS-ISSUE",
AQ1635="Projet OCM (ZTE, NOKIA, autres projets)","TRAVAUX OCM",
AQ1635="No root CAuse","No root cause",
AQ1635="ODU HS","TX ISSUE",
AQ1635="IP &amp; VLAN","TX ISSUE",
AQ1635="Warehouse HUAWEI","SPARE-ISSUE",
AQ1635="SPARE-HS","SPARE-ISSUE",
AQ1635="Power Telco","RAN ISSUE",AQ1635="no impacts","no impacts"
),"")</f>
        <v>No root cause</v>
      </c>
      <c r="AQ1635" s="67" t="s">
        <v>5344</v>
      </c>
      <c r="AR1635" s="48" t="str" cm="1">
        <f t="array" ref="AR1635">IFERROR(_xlfn.IFS(
AQ1635="MPR ISSUE","ACTIVE",
AQ1635="BSS Hardware Issue","ACTIVE",
AQ1635="Sites strategiques, MLL, Pylone, etc.","PASSIVE",
AQ1635="AKTIVCO DEFAUT GE &amp; POWER Cabinet","PASSIVE",
AQ1635="AKTIVCO Coupure ENEO &amp; Baisse de tension","PASSIVE",
AQ1635="Coupure ENEO &amp; Baisse de tension","PASSIVE",
AQ1635="Defaut GE &amp; POWER Cabinet","PASSIVE",
AQ1635="Sharing","PASSIVE",
AQ1635="Sites strategiques &amp; DataCenter","PASSIVE",
AQ1635="Exclu","Exclu",
AQ1635="SAT","ACTIVE",
AQ1635="SPARE-ISSUE","SPARE-ISSUE",
AQ1635="Fiber CAmtel","ACTIVE",
AQ1635="Fiber AOF","ACTIVE",
AQ1635="Projet OCM (HUAWEI)","PLANNED WORKS",
AQ1635="Projet OCM (NOKIA)","PLANNED WORKS",
AQ1635="ACCESS-ISSUE","ACCESS-ISSUE",
AQ1635="Projet OCM (ZTE, NOKIA, autres projets)","PLANNED WORKS",
AQ1635="No root CAuse","No root cause",
AQ1635="ODU HS","ACTIVE",
AQ1635="IP &amp; VLAN","ACTIVE",
AQ1635="Warehouse HUAWEI","SPARE-ISSUE",
AQ1635="SPARE-HS","SPARE-ISSUE",
AQ1635="Power Telco","ACTIVE", AQ1635="no impacts","no impacts"
),"")</f>
        <v>No root cause</v>
      </c>
      <c r="AS1635" s="92" t="s">
        <v>5537</v>
      </c>
      <c r="AT1635" s="98" t="s">
        <v>1996</v>
      </c>
      <c r="AV1635" s="17" t="s">
        <v>5537</v>
      </c>
      <c r="AW1635" s="7" t="s">
        <v>5537</v>
      </c>
      <c r="AX1635" s="6" t="s">
        <v>5537</v>
      </c>
      <c r="AY1635" s="7"/>
      <c r="AZ1635" s="3" t="s">
        <v>5537</v>
      </c>
      <c r="BA1635" s="18" t="s">
        <v>5537</v>
      </c>
      <c r="BB1635" s="18" t="s">
        <v>5537</v>
      </c>
      <c r="BC1635" s="18" t="s">
        <v>5537</v>
      </c>
      <c r="BD1635" s="18" t="s">
        <v>5537</v>
      </c>
      <c r="BE1635" s="18" t="s">
        <v>5537</v>
      </c>
      <c r="BF1635" s="18" t="s">
        <v>5537</v>
      </c>
      <c r="BG1635" s="18" t="s">
        <v>5537</v>
      </c>
      <c r="BH1635" s="18" t="s">
        <v>5537</v>
      </c>
      <c r="BI1635" s="18" t="s">
        <v>5537</v>
      </c>
      <c r="BJ1635" s="18" t="s">
        <v>5537</v>
      </c>
      <c r="BK1635" s="18" t="s">
        <v>5537</v>
      </c>
      <c r="BL1635" s="9" t="s">
        <v>5537</v>
      </c>
      <c r="BM1635" s="14" t="s">
        <v>5537</v>
      </c>
      <c r="BN1635" s="14" t="s">
        <v>5537</v>
      </c>
      <c r="BO1635" s="14" t="str">
        <f>_xlfn.XLOOKUP(B1635,'[4]cell downs 18042026 17h'!$B:$B,'[4]cell downs 18042026 17h'!$B:$B,"")</f>
        <v/>
      </c>
      <c r="BP1635" s="14" t="str">
        <f>_xlfn.XLOOKUP(B1635,'[5]Cells Huawei 19042026 15h'!$B:$B,'[5]Cells Huawei 19042026 15h'!$B:$B,"")</f>
        <v/>
      </c>
      <c r="BQ1635" s="9" t="str">
        <f>_xlfn.XLOOKUP(B1635,'[6]cells down 19042026 9H40'!$B:$B,'[6]cells down 19042026 9H40'!$B:$B,"")</f>
        <v/>
      </c>
      <c r="BR1635" s="9" t="s">
        <v>5537</v>
      </c>
      <c r="BS1635" s="9" t="s">
        <v>237</v>
      </c>
      <c r="BT1635" s="108"/>
    </row>
    <row r="1636" spans="1:72" s="9" customFormat="1" x14ac:dyDescent="0.35">
      <c r="A1636" s="1" t="s">
        <v>1596</v>
      </c>
      <c r="B1636" s="8" t="s">
        <v>1597</v>
      </c>
      <c r="C1636" s="3" t="str">
        <f>_xlfn.XLOOKUP(B1636,'[1]daily break down'!$D:$D,'[1]daily break down'!$E:$E,"")</f>
        <v>NORD-OUEST</v>
      </c>
      <c r="D1636" s="1" t="s">
        <v>11</v>
      </c>
      <c r="E1636" s="1" t="s">
        <v>12</v>
      </c>
      <c r="F1636" s="3" t="s">
        <v>51</v>
      </c>
      <c r="G1636" s="1" t="s">
        <v>52</v>
      </c>
      <c r="H1636" s="32" t="str">
        <f>_xlfn.XLOOKUP(B1636,[2]CALCULATION!$B:$B,[2]CALCULATION!$H:$H,"")</f>
        <v>Huawei</v>
      </c>
      <c r="I1636" s="28">
        <v>7.9385717098560917</v>
      </c>
      <c r="J1636" s="28">
        <v>4.2600868068931863</v>
      </c>
      <c r="K1636" s="28">
        <v>10.327045398121752</v>
      </c>
      <c r="L1636" s="28">
        <v>24.11382846364355</v>
      </c>
      <c r="M1636" s="28">
        <v>9.7040661124951146</v>
      </c>
      <c r="N1636" s="28">
        <v>0</v>
      </c>
      <c r="O1636" s="28">
        <v>0</v>
      </c>
      <c r="P1636" s="28">
        <v>1.7002536861539868</v>
      </c>
      <c r="Q1636" s="28">
        <v>15.129746627743394</v>
      </c>
      <c r="R1636" s="28">
        <v>0.90992786067522169</v>
      </c>
      <c r="S1636" s="93">
        <v>1.0469726024660919</v>
      </c>
      <c r="T1636" s="93">
        <f>_xlfn.XLOOKUP(B1636,'[3]Nur des jours'!$B:$B,'[3]Nur des jours'!$U:$U,"")</f>
        <v>0</v>
      </c>
      <c r="U1636" s="93">
        <v>0</v>
      </c>
      <c r="V1636" s="93">
        <v>0</v>
      </c>
      <c r="W1636" s="93">
        <v>0</v>
      </c>
      <c r="X1636" s="93">
        <v>0</v>
      </c>
      <c r="Y1636" s="93">
        <v>0</v>
      </c>
      <c r="Z1636" s="93">
        <v>2.1061087283446476</v>
      </c>
      <c r="AA1636" s="93">
        <v>0</v>
      </c>
      <c r="AB1636" s="93">
        <v>0</v>
      </c>
      <c r="AC1636" s="93">
        <f>_xlfn.XLOOKUP(B1636,'[3]Nur des jours'!$B:$B,'[3]Nur des jours'!$N:$N,"")</f>
        <v>0</v>
      </c>
      <c r="AD1636" s="93">
        <v>0</v>
      </c>
      <c r="AE1636" s="93">
        <v>0</v>
      </c>
      <c r="AF1636" s="93">
        <v>0</v>
      </c>
      <c r="AG1636" s="93"/>
      <c r="AH1636" s="93">
        <v>0</v>
      </c>
      <c r="AI1636" s="93">
        <v>0</v>
      </c>
      <c r="AJ1636" s="93">
        <v>0</v>
      </c>
      <c r="AK1636" s="93">
        <v>0</v>
      </c>
      <c r="AL1636" s="93">
        <v>0</v>
      </c>
      <c r="AM1636" s="49" t="s">
        <v>5559</v>
      </c>
      <c r="AN1636" s="49"/>
      <c r="AO1636" s="48" t="str" cm="1">
        <f t="array" ref="AO1636">IFERROR(_xlfn.IFS(
AQ1636="MPR ISSUE","PDH",
AQ1636="BSS Hardware Issue","BSS",
AQ1636="Sites strategiques, MLL, Pylone, etc.","ENVTECH",
AQ1636="AKTIVCO DEFAUT GE &amp; POWER Cabinet","AKTIVCO",
AQ1636="AKTIVCO Coupure ENEO &amp; Baisse de tension","AKTIVCO GRID ONLY",
AQ1636="Coupure ENEO &amp; Baisse de tension","IHS GRID ONLY",
AQ1636="Defaut GE &amp; POWER Cabinet","IHS",
AQ1636="Sharing","Partners",
AQ1636="Sites strategiques &amp; DataCenter","SST &amp; DC",
AQ1636="Exclu","Exclu",
AQ1636="SAT","SAT",
AQ1636="SPARE-ISSUE","SPARE-ISSUE",
AQ1636="Fiber CAmtel","TRANS_FO_CAMTEL",
AQ1636="Fiber AOF","Fiber AOF",
AQ1636="Projet OCM (HUAWEI)","TRAVAUX-HUAWEI",
AQ1636="Projet OCM (NOKIA)","TRAVAUX-NOKIA",
AQ1636="ACCESS-ISSUE","ACCESS-ISSUE",
AQ1636="Projet OCM (ZTE, NOKIA, autres projets)","TRAVAUX OCM",
AQ1636="No root CAuse","No root cause",
AQ1636="ODU HS","PDH",
AQ1636="IP &amp; VLAN","PDH",
AQ1636="Warehouse HUAWEI","SPARE-ISSUE",
AQ1636="SPARE-HS","SPARE-ISSUE",
AQ1636="Power Telco","BSS",AQ1636="no impacts","no impacts"
),"")</f>
        <v>No root cause</v>
      </c>
      <c r="AP1636" s="48" t="str" cm="1">
        <f t="array" ref="AP1636">IFERROR(_xlfn.IFS(
AQ1636="MPR ISSUE","TX ISSUE",
AQ1636="BSS Hardware Issue","RAN ISSUE",
AQ1636="Sites strategiques, MLL, Pylone, etc.","ENVTECH",
AQ1636="AKTIVCO DEFAUT GE &amp; POWER Cabinet","POWER ISSUE",
AQ1636="AKTIVCO Coupure ENEO &amp; Baisse de tension","POWER ISSUE",
AQ1636="Coupure ENEO &amp; Baisse de tension","POWER ISSUE",
AQ1636="Defaut GE &amp; POWER Cabinet","POWER ISSUE",
AQ1636="Sharing","POWER ISSUE",
AQ1636="Sites strategiques &amp; DataCenter","POWER ISSUE",
AQ1636="Exclu","Exclu",
AQ1636="SAT","TX ISSUE",
AQ1636="SPARE-ISSUE","SPARE-ISSUE",
AQ1636="Fiber CAmtel","TX ISSUE",
AQ1636="Fiber AOF","TX ISSUE",
AQ1636="Projet OCM (HUAWEI)","TRAVAUX-HUAWEI",
AQ1636="Projet OCM (NOKIA)","TRAVAUX -NOKIA",
AQ1636="ACCESS-ISSUE","ACCESS-ISSUE",
AQ1636="Projet OCM (ZTE, NOKIA, autres projets)","TRAVAUX OCM",
AQ1636="No root CAuse","No root cause",
AQ1636="ODU HS","TX ISSUE",
AQ1636="IP &amp; VLAN","TX ISSUE",
AQ1636="Warehouse HUAWEI","SPARE-ISSUE",
AQ1636="SPARE-HS","SPARE-ISSUE",
AQ1636="Power Telco","RAN ISSUE",AQ1636="no impacts","no impacts"
),"")</f>
        <v>No root cause</v>
      </c>
      <c r="AQ1636" s="127" t="s">
        <v>5344</v>
      </c>
      <c r="AR1636" s="48" t="str" cm="1">
        <f t="array" ref="AR1636">IFERROR(_xlfn.IFS(
AQ1636="MPR ISSUE","ACTIVE",
AQ1636="BSS Hardware Issue","ACTIVE",
AQ1636="Sites strategiques, MLL, Pylone, etc.","PASSIVE",
AQ1636="AKTIVCO DEFAUT GE &amp; POWER Cabinet","PASSIVE",
AQ1636="AKTIVCO Coupure ENEO &amp; Baisse de tension","PASSIVE",
AQ1636="Coupure ENEO &amp; Baisse de tension","PASSIVE",
AQ1636="Defaut GE &amp; POWER Cabinet","PASSIVE",
AQ1636="Sharing","PASSIVE",
AQ1636="Sites strategiques &amp; DataCenter","PASSIVE",
AQ1636="Exclu","Exclu",
AQ1636="SAT","ACTIVE",
AQ1636="SPARE-ISSUE","SPARE-ISSUE",
AQ1636="Fiber CAmtel","ACTIVE",
AQ1636="Fiber AOF","ACTIVE",
AQ1636="Projet OCM (HUAWEI)","PLANNED WORKS",
AQ1636="Projet OCM (NOKIA)","PLANNED WORKS",
AQ1636="ACCESS-ISSUE","ACCESS-ISSUE",
AQ1636="Projet OCM (ZTE, NOKIA, autres projets)","PLANNED WORKS",
AQ1636="No root CAuse","No root cause",
AQ1636="ODU HS","ACTIVE",
AQ1636="IP &amp; VLAN","ACTIVE",
AQ1636="Warehouse HUAWEI","SPARE-ISSUE",
AQ1636="SPARE-HS","SPARE-ISSUE",
AQ1636="Power Telco","ACTIVE", AQ1636="no impacts","no impacts"
),"")</f>
        <v>No root cause</v>
      </c>
      <c r="AS1636" s="92" t="s">
        <v>5537</v>
      </c>
      <c r="AT1636" s="98" t="s">
        <v>1597</v>
      </c>
      <c r="AV1636" s="17" t="s">
        <v>5537</v>
      </c>
      <c r="AW1636" s="7" t="s">
        <v>5537</v>
      </c>
      <c r="AX1636" s="6" t="s">
        <v>5537</v>
      </c>
      <c r="AY1636" s="7"/>
      <c r="AZ1636" s="3" t="s">
        <v>5537</v>
      </c>
      <c r="BA1636" s="18" t="s">
        <v>5537</v>
      </c>
      <c r="BB1636" s="18" t="s">
        <v>5537</v>
      </c>
      <c r="BC1636" s="18" t="s">
        <v>5537</v>
      </c>
      <c r="BD1636" s="18" t="s">
        <v>5537</v>
      </c>
      <c r="BE1636" s="18" t="s">
        <v>5537</v>
      </c>
      <c r="BF1636" s="18" t="s">
        <v>5537</v>
      </c>
      <c r="BG1636" s="18" t="s">
        <v>5537</v>
      </c>
      <c r="BH1636" s="18" t="s">
        <v>5537</v>
      </c>
      <c r="BI1636" s="18" t="s">
        <v>5537</v>
      </c>
      <c r="BJ1636" s="18" t="s">
        <v>5537</v>
      </c>
      <c r="BK1636" s="18" t="s">
        <v>5537</v>
      </c>
      <c r="BL1636" s="9" t="s">
        <v>5537</v>
      </c>
      <c r="BM1636" s="14" t="s">
        <v>5537</v>
      </c>
      <c r="BN1636" s="14" t="s">
        <v>5537</v>
      </c>
      <c r="BO1636" s="14" t="str">
        <f>_xlfn.XLOOKUP(B1636,'[4]cell downs 18042026 17h'!$B:$B,'[4]cell downs 18042026 17h'!$B:$B,"")</f>
        <v/>
      </c>
      <c r="BP1636" s="14" t="str">
        <f>_xlfn.XLOOKUP(B1636,'[5]Cells Huawei 19042026 15h'!$B:$B,'[5]Cells Huawei 19042026 15h'!$B:$B,"")</f>
        <v/>
      </c>
      <c r="BQ1636" s="9" t="str">
        <f>_xlfn.XLOOKUP(B1636,'[6]cells down 19042026 9H40'!$B:$B,'[6]cells down 19042026 9H40'!$B:$B,"")</f>
        <v/>
      </c>
      <c r="BR1636" s="9" t="s">
        <v>1597</v>
      </c>
      <c r="BS1636" s="9" t="s">
        <v>318</v>
      </c>
      <c r="BT1636" s="108"/>
    </row>
    <row r="1637" spans="1:72" s="9" customFormat="1" x14ac:dyDescent="0.35">
      <c r="A1637" s="1" t="s">
        <v>2681</v>
      </c>
      <c r="B1637" s="8" t="s">
        <v>2682</v>
      </c>
      <c r="C1637" s="3" t="str">
        <f>_xlfn.XLOOKUP(B1637,'[1]daily break down'!$D:$D,'[1]daily break down'!$E:$E,"")</f>
        <v>NORD-OUEST</v>
      </c>
      <c r="D1637" s="1" t="s">
        <v>21</v>
      </c>
      <c r="E1637" s="1" t="s">
        <v>22</v>
      </c>
      <c r="F1637" s="3" t="s">
        <v>51</v>
      </c>
      <c r="G1637" s="1" t="s">
        <v>52</v>
      </c>
      <c r="H1637" s="32" t="str">
        <f>_xlfn.XLOOKUP(B1637,[2]CALCULATION!$B:$B,[2]CALCULATION!$H:$H,"")</f>
        <v>Huawei</v>
      </c>
      <c r="I1637" s="28">
        <v>5.6033714005244946</v>
      </c>
      <c r="J1637" s="28">
        <v>2.7837881991707407</v>
      </c>
      <c r="K1637" s="28">
        <v>0</v>
      </c>
      <c r="L1637" s="28">
        <v>0</v>
      </c>
      <c r="M1637" s="28">
        <v>5.8344070050480408</v>
      </c>
      <c r="N1637" s="28">
        <v>0</v>
      </c>
      <c r="O1637" s="28">
        <v>0</v>
      </c>
      <c r="P1637" s="28">
        <v>1.3676829807695052</v>
      </c>
      <c r="Q1637" s="28">
        <v>6.1208383628254186</v>
      </c>
      <c r="R1637" s="28">
        <v>0.48163628996127639</v>
      </c>
      <c r="S1637" s="93">
        <v>0.83591228565802889</v>
      </c>
      <c r="T1637" s="93">
        <f>_xlfn.XLOOKUP(B1637,'[3]Nur des jours'!$B:$B,'[3]Nur des jours'!$U:$U,"")</f>
        <v>0</v>
      </c>
      <c r="U1637" s="93">
        <v>0</v>
      </c>
      <c r="V1637" s="93">
        <v>0</v>
      </c>
      <c r="W1637" s="93">
        <v>0</v>
      </c>
      <c r="X1637" s="93">
        <v>0</v>
      </c>
      <c r="Y1637" s="93">
        <v>0</v>
      </c>
      <c r="Z1637" s="93">
        <v>2.3668754084232937</v>
      </c>
      <c r="AA1637" s="93">
        <v>0</v>
      </c>
      <c r="AB1637" s="93">
        <v>0</v>
      </c>
      <c r="AC1637" s="93">
        <f>_xlfn.XLOOKUP(B1637,'[3]Nur des jours'!$B:$B,'[3]Nur des jours'!$N:$N,"")</f>
        <v>0</v>
      </c>
      <c r="AD1637" s="93">
        <v>0</v>
      </c>
      <c r="AE1637" s="93">
        <v>0</v>
      </c>
      <c r="AF1637" s="93">
        <v>0</v>
      </c>
      <c r="AG1637" s="93"/>
      <c r="AH1637" s="93">
        <v>0</v>
      </c>
      <c r="AI1637" s="93">
        <v>0</v>
      </c>
      <c r="AJ1637" s="93">
        <v>0</v>
      </c>
      <c r="AK1637" s="93">
        <v>0</v>
      </c>
      <c r="AL1637" s="93">
        <v>0</v>
      </c>
      <c r="AM1637" s="49" t="s">
        <v>5559</v>
      </c>
      <c r="AN1637" s="49"/>
      <c r="AO1637" s="48" t="str" cm="1">
        <f t="array" ref="AO1637">IFERROR(_xlfn.IFS(
AQ1637="MPR ISSUE","PDH",
AQ1637="BSS Hardware Issue","BSS",
AQ1637="Sites strategiques, MLL, Pylone, etc.","ENVTECH",
AQ1637="AKTIVCO DEFAUT GE &amp; POWER Cabinet","AKTIVCO",
AQ1637="AKTIVCO Coupure ENEO &amp; Baisse de tension","AKTIVCO GRID ONLY",
AQ1637="Coupure ENEO &amp; Baisse de tension","IHS GRID ONLY",
AQ1637="Defaut GE &amp; POWER Cabinet","IHS",
AQ1637="Sharing","Partners",
AQ1637="Sites strategiques &amp; DataCenter","SST &amp; DC",
AQ1637="Exclu","Exclu",
AQ1637="SAT","SAT",
AQ1637="SPARE-ISSUE","SPARE-ISSUE",
AQ1637="Fiber CAmtel","TRANS_FO_CAMTEL",
AQ1637="Fiber AOF","Fiber AOF",
AQ1637="Projet OCM (HUAWEI)","TRAVAUX-HUAWEI",
AQ1637="Projet OCM (NOKIA)","TRAVAUX-NOKIA",
AQ1637="ACCESS-ISSUE","ACCESS-ISSUE",
AQ1637="Projet OCM (ZTE, NOKIA, autres projets)","TRAVAUX OCM",
AQ1637="No root CAuse","No root cause",
AQ1637="ODU HS","PDH",
AQ1637="IP &amp; VLAN","PDH",
AQ1637="Warehouse HUAWEI","SPARE-ISSUE",
AQ1637="SPARE-HS","SPARE-ISSUE",
AQ1637="Power Telco","BSS",AQ1637="no impacts","no impacts"
),"")</f>
        <v>No root cause</v>
      </c>
      <c r="AP1637" s="48" t="str" cm="1">
        <f t="array" ref="AP1637">IFERROR(_xlfn.IFS(
AQ1637="MPR ISSUE","TX ISSUE",
AQ1637="BSS Hardware Issue","RAN ISSUE",
AQ1637="Sites strategiques, MLL, Pylone, etc.","ENVTECH",
AQ1637="AKTIVCO DEFAUT GE &amp; POWER Cabinet","POWER ISSUE",
AQ1637="AKTIVCO Coupure ENEO &amp; Baisse de tension","POWER ISSUE",
AQ1637="Coupure ENEO &amp; Baisse de tension","POWER ISSUE",
AQ1637="Defaut GE &amp; POWER Cabinet","POWER ISSUE",
AQ1637="Sharing","POWER ISSUE",
AQ1637="Sites strategiques &amp; DataCenter","POWER ISSUE",
AQ1637="Exclu","Exclu",
AQ1637="SAT","TX ISSUE",
AQ1637="SPARE-ISSUE","SPARE-ISSUE",
AQ1637="Fiber CAmtel","TX ISSUE",
AQ1637="Fiber AOF","TX ISSUE",
AQ1637="Projet OCM (HUAWEI)","TRAVAUX-HUAWEI",
AQ1637="Projet OCM (NOKIA)","TRAVAUX -NOKIA",
AQ1637="ACCESS-ISSUE","ACCESS-ISSUE",
AQ1637="Projet OCM (ZTE, NOKIA, autres projets)","TRAVAUX OCM",
AQ1637="No root CAuse","No root cause",
AQ1637="ODU HS","TX ISSUE",
AQ1637="IP &amp; VLAN","TX ISSUE",
AQ1637="Warehouse HUAWEI","SPARE-ISSUE",
AQ1637="SPARE-HS","SPARE-ISSUE",
AQ1637="Power Telco","RAN ISSUE",AQ1637="no impacts","no impacts"
),"")</f>
        <v>No root cause</v>
      </c>
      <c r="AQ1637" s="67" t="s">
        <v>5344</v>
      </c>
      <c r="AR1637" s="48" t="str" cm="1">
        <f t="array" ref="AR1637">IFERROR(_xlfn.IFS(
AQ1637="MPR ISSUE","ACTIVE",
AQ1637="BSS Hardware Issue","ACTIVE",
AQ1637="Sites strategiques, MLL, Pylone, etc.","PASSIVE",
AQ1637="AKTIVCO DEFAUT GE &amp; POWER Cabinet","PASSIVE",
AQ1637="AKTIVCO Coupure ENEO &amp; Baisse de tension","PASSIVE",
AQ1637="Coupure ENEO &amp; Baisse de tension","PASSIVE",
AQ1637="Defaut GE &amp; POWER Cabinet","PASSIVE",
AQ1637="Sharing","PASSIVE",
AQ1637="Sites strategiques &amp; DataCenter","PASSIVE",
AQ1637="Exclu","Exclu",
AQ1637="SAT","ACTIVE",
AQ1637="SPARE-ISSUE","SPARE-ISSUE",
AQ1637="Fiber CAmtel","ACTIVE",
AQ1637="Fiber AOF","ACTIVE",
AQ1637="Projet OCM (HUAWEI)","PLANNED WORKS",
AQ1637="Projet OCM (NOKIA)","PLANNED WORKS",
AQ1637="ACCESS-ISSUE","ACCESS-ISSUE",
AQ1637="Projet OCM (ZTE, NOKIA, autres projets)","PLANNED WORKS",
AQ1637="No root CAuse","No root cause",
AQ1637="ODU HS","ACTIVE",
AQ1637="IP &amp; VLAN","ACTIVE",
AQ1637="Warehouse HUAWEI","SPARE-ISSUE",
AQ1637="SPARE-HS","SPARE-ISSUE",
AQ1637="Power Telco","ACTIVE", AQ1637="no impacts","no impacts"
),"")</f>
        <v>No root cause</v>
      </c>
      <c r="AS1637" s="92" t="s">
        <v>5537</v>
      </c>
      <c r="AT1637" s="98" t="s">
        <v>2682</v>
      </c>
      <c r="AV1637" s="17" t="s">
        <v>5537</v>
      </c>
      <c r="AW1637" s="7" t="s">
        <v>5537</v>
      </c>
      <c r="AX1637" s="6" t="s">
        <v>5537</v>
      </c>
      <c r="AY1637" s="7"/>
      <c r="AZ1637" s="3" t="s">
        <v>5537</v>
      </c>
      <c r="BA1637" s="18" t="s">
        <v>5537</v>
      </c>
      <c r="BB1637" s="18" t="s">
        <v>5537</v>
      </c>
      <c r="BC1637" s="18" t="s">
        <v>5537</v>
      </c>
      <c r="BD1637" s="18" t="s">
        <v>5537</v>
      </c>
      <c r="BE1637" s="18" t="s">
        <v>5537</v>
      </c>
      <c r="BF1637" s="18" t="s">
        <v>5537</v>
      </c>
      <c r="BG1637" s="18" t="s">
        <v>5537</v>
      </c>
      <c r="BH1637" s="18" t="s">
        <v>5537</v>
      </c>
      <c r="BI1637" s="18" t="s">
        <v>5537</v>
      </c>
      <c r="BJ1637" s="18" t="s">
        <v>5537</v>
      </c>
      <c r="BK1637" s="18" t="s">
        <v>5537</v>
      </c>
      <c r="BL1637" s="9" t="s">
        <v>5537</v>
      </c>
      <c r="BM1637" s="14" t="s">
        <v>5537</v>
      </c>
      <c r="BN1637" s="14" t="s">
        <v>5537</v>
      </c>
      <c r="BO1637" s="14" t="str">
        <f>_xlfn.XLOOKUP(B1637,'[4]cell downs 18042026 17h'!$B:$B,'[4]cell downs 18042026 17h'!$B:$B,"")</f>
        <v/>
      </c>
      <c r="BP1637" s="14" t="str">
        <f>_xlfn.XLOOKUP(B1637,'[5]Cells Huawei 19042026 15h'!$B:$B,'[5]Cells Huawei 19042026 15h'!$B:$B,"")</f>
        <v/>
      </c>
      <c r="BQ1637" s="9" t="str">
        <f>_xlfn.XLOOKUP(B1637,'[6]cells down 19042026 9H40'!$B:$B,'[6]cells down 19042026 9H40'!$B:$B,"")</f>
        <v/>
      </c>
      <c r="BR1637" s="9" t="s">
        <v>5537</v>
      </c>
      <c r="BS1637" s="9" t="s">
        <v>1129</v>
      </c>
      <c r="BT1637" s="108"/>
    </row>
    <row r="1638" spans="1:72" s="9" customFormat="1" x14ac:dyDescent="0.35">
      <c r="A1638" s="1" t="s">
        <v>4328</v>
      </c>
      <c r="B1638" s="8" t="s">
        <v>4329</v>
      </c>
      <c r="C1638" s="3" t="str">
        <f>_xlfn.XLOOKUP(B1638,'[1]daily break down'!$D:$D,'[1]daily break down'!$E:$E,"")</f>
        <v>Douala</v>
      </c>
      <c r="D1638" s="1" t="s">
        <v>11</v>
      </c>
      <c r="E1638" s="1" t="s">
        <v>12</v>
      </c>
      <c r="F1638" s="3" t="s">
        <v>31</v>
      </c>
      <c r="G1638" s="1" t="s">
        <v>32</v>
      </c>
      <c r="H1638" s="34" t="str">
        <f>_xlfn.XLOOKUP(B1638,[2]CALCULATION!$B:$B,[2]CALCULATION!$H:$H,"")</f>
        <v>ZTE</v>
      </c>
      <c r="I1638" s="28">
        <v>0</v>
      </c>
      <c r="J1638" s="28">
        <v>0</v>
      </c>
      <c r="K1638" s="28">
        <v>0</v>
      </c>
      <c r="L1638" s="28">
        <v>0</v>
      </c>
      <c r="M1638" s="28">
        <v>0</v>
      </c>
      <c r="N1638" s="28">
        <v>0</v>
      </c>
      <c r="O1638" s="28">
        <v>0</v>
      </c>
      <c r="P1638" s="28">
        <v>0</v>
      </c>
      <c r="Q1638" s="28">
        <v>0</v>
      </c>
      <c r="R1638" s="28">
        <v>0</v>
      </c>
      <c r="S1638" s="93">
        <v>0.38882254239754799</v>
      </c>
      <c r="T1638" s="93">
        <f>_xlfn.XLOOKUP(B1638,'[3]Nur des jours'!$B:$B,'[3]Nur des jours'!$U:$U,"")</f>
        <v>0</v>
      </c>
      <c r="U1638" s="93">
        <v>0</v>
      </c>
      <c r="V1638" s="93">
        <v>0</v>
      </c>
      <c r="W1638" s="93">
        <v>0</v>
      </c>
      <c r="X1638" s="93">
        <v>0</v>
      </c>
      <c r="Y1638" s="93">
        <v>0</v>
      </c>
      <c r="Z1638" s="93">
        <v>0</v>
      </c>
      <c r="AA1638" s="93">
        <v>0</v>
      </c>
      <c r="AB1638" s="93">
        <v>0</v>
      </c>
      <c r="AC1638" s="93">
        <f>_xlfn.XLOOKUP(B1638,'[3]Nur des jours'!$B:$B,'[3]Nur des jours'!$N:$N,"")</f>
        <v>0</v>
      </c>
      <c r="AD1638" s="93">
        <v>0</v>
      </c>
      <c r="AE1638" s="93">
        <v>0</v>
      </c>
      <c r="AF1638" s="93">
        <v>0</v>
      </c>
      <c r="AG1638" s="93"/>
      <c r="AH1638" s="93">
        <v>0</v>
      </c>
      <c r="AI1638" s="93">
        <v>0</v>
      </c>
      <c r="AJ1638" s="93">
        <v>0</v>
      </c>
      <c r="AK1638" s="93">
        <v>0</v>
      </c>
      <c r="AL1638" s="93">
        <v>0</v>
      </c>
      <c r="AM1638" s="49" t="s">
        <v>5559</v>
      </c>
      <c r="AN1638" s="49"/>
      <c r="AO1638" s="48" t="str" cm="1">
        <f t="array" ref="AO1638">IFERROR(_xlfn.IFS(
AQ1638="MPR ISSUE","PDH",
AQ1638="BSS Hardware Issue","BSS",
AQ1638="Sites strategiques, MLL, Pylone, etc.","ENVTECH",
AQ1638="AKTIVCO DEFAUT GE &amp; POWER Cabinet","AKTIVCO",
AQ1638="AKTIVCO Coupure ENEO &amp; Baisse de tension","AKTIVCO GRID ONLY",
AQ1638="Coupure ENEO &amp; Baisse de tension","IHS GRID ONLY",
AQ1638="Defaut GE &amp; POWER Cabinet","IHS",
AQ1638="Sharing","Partners",
AQ1638="Sites strategiques &amp; DataCenter","SST &amp; DC",
AQ1638="Exclu","Exclu",
AQ1638="SAT","SAT",
AQ1638="SPARE-ISSUE","SPARE-ISSUE",
AQ1638="Fiber CAmtel","TRANS_FO_CAMTEL",
AQ1638="Fiber AOF","Fiber AOF",
AQ1638="Projet OCM (HUAWEI)","TRAVAUX-HUAWEI",
AQ1638="Projet OCM (NOKIA)","TRAVAUX-NOKIA",
AQ1638="ACCESS-ISSUE","ACCESS-ISSUE",
AQ1638="Projet OCM (ZTE, NOKIA, autres projets)","TRAVAUX OCM",
AQ1638="No root CAuse","No root cause",
AQ1638="ODU HS","PDH",
AQ1638="IP &amp; VLAN","PDH",
AQ1638="Warehouse HUAWEI","SPARE-ISSUE",
AQ1638="SPARE-HS","SPARE-ISSUE",
AQ1638="Power Telco","BSS",AQ1638="no impacts","no impacts"
),"")</f>
        <v>No root cause</v>
      </c>
      <c r="AP1638" s="48" t="str" cm="1">
        <f t="array" ref="AP1638">IFERROR(_xlfn.IFS(
AQ1638="MPR ISSUE","TX ISSUE",
AQ1638="BSS Hardware Issue","RAN ISSUE",
AQ1638="Sites strategiques, MLL, Pylone, etc.","ENVTECH",
AQ1638="AKTIVCO DEFAUT GE &amp; POWER Cabinet","POWER ISSUE",
AQ1638="AKTIVCO Coupure ENEO &amp; Baisse de tension","POWER ISSUE",
AQ1638="Coupure ENEO &amp; Baisse de tension","POWER ISSUE",
AQ1638="Defaut GE &amp; POWER Cabinet","POWER ISSUE",
AQ1638="Sharing","POWER ISSUE",
AQ1638="Sites strategiques &amp; DataCenter","POWER ISSUE",
AQ1638="Exclu","Exclu",
AQ1638="SAT","TX ISSUE",
AQ1638="SPARE-ISSUE","SPARE-ISSUE",
AQ1638="Fiber CAmtel","TX ISSUE",
AQ1638="Fiber AOF","TX ISSUE",
AQ1638="Projet OCM (HUAWEI)","TRAVAUX-HUAWEI",
AQ1638="Projet OCM (NOKIA)","TRAVAUX -NOKIA",
AQ1638="ACCESS-ISSUE","ACCESS-ISSUE",
AQ1638="Projet OCM (ZTE, NOKIA, autres projets)","TRAVAUX OCM",
AQ1638="No root CAuse","No root cause",
AQ1638="ODU HS","TX ISSUE",
AQ1638="IP &amp; VLAN","TX ISSUE",
AQ1638="Warehouse HUAWEI","SPARE-ISSUE",
AQ1638="SPARE-HS","SPARE-ISSUE",
AQ1638="Power Telco","RAN ISSUE",AQ1638="no impacts","no impacts"
),"")</f>
        <v>No root cause</v>
      </c>
      <c r="AQ1638" s="127" t="s">
        <v>5344</v>
      </c>
      <c r="AR1638" s="48" t="str" cm="1">
        <f t="array" ref="AR1638">IFERROR(_xlfn.IFS(
AQ1638="MPR ISSUE","ACTIVE",
AQ1638="BSS Hardware Issue","ACTIVE",
AQ1638="Sites strategiques, MLL, Pylone, etc.","PASSIVE",
AQ1638="AKTIVCO DEFAUT GE &amp; POWER Cabinet","PASSIVE",
AQ1638="AKTIVCO Coupure ENEO &amp; Baisse de tension","PASSIVE",
AQ1638="Coupure ENEO &amp; Baisse de tension","PASSIVE",
AQ1638="Defaut GE &amp; POWER Cabinet","PASSIVE",
AQ1638="Sharing","PASSIVE",
AQ1638="Sites strategiques &amp; DataCenter","PASSIVE",
AQ1638="Exclu","Exclu",
AQ1638="SAT","ACTIVE",
AQ1638="SPARE-ISSUE","SPARE-ISSUE",
AQ1638="Fiber CAmtel","ACTIVE",
AQ1638="Fiber AOF","ACTIVE",
AQ1638="Projet OCM (HUAWEI)","PLANNED WORKS",
AQ1638="Projet OCM (NOKIA)","PLANNED WORKS",
AQ1638="ACCESS-ISSUE","ACCESS-ISSUE",
AQ1638="Projet OCM (ZTE, NOKIA, autres projets)","PLANNED WORKS",
AQ1638="No root CAuse","No root cause",
AQ1638="ODU HS","ACTIVE",
AQ1638="IP &amp; VLAN","ACTIVE",
AQ1638="Warehouse HUAWEI","SPARE-ISSUE",
AQ1638="SPARE-HS","SPARE-ISSUE",
AQ1638="Power Telco","ACTIVE", AQ1638="no impacts","no impacts"
),"")</f>
        <v>No root cause</v>
      </c>
      <c r="AS1638" s="92" t="s">
        <v>5537</v>
      </c>
      <c r="AT1638" s="98" t="s">
        <v>4329</v>
      </c>
      <c r="AV1638" s="17" t="s">
        <v>5537</v>
      </c>
      <c r="AW1638" s="7" t="s">
        <v>5537</v>
      </c>
      <c r="AX1638" s="6" t="s">
        <v>5537</v>
      </c>
      <c r="AY1638" s="7"/>
      <c r="AZ1638" s="3" t="s">
        <v>5537</v>
      </c>
      <c r="BA1638" s="18" t="s">
        <v>5537</v>
      </c>
      <c r="BB1638" s="18" t="s">
        <v>5537</v>
      </c>
      <c r="BC1638" s="18" t="s">
        <v>5537</v>
      </c>
      <c r="BD1638" s="18" t="s">
        <v>5537</v>
      </c>
      <c r="BE1638" s="18" t="s">
        <v>5537</v>
      </c>
      <c r="BF1638" s="18" t="s">
        <v>5537</v>
      </c>
      <c r="BG1638" s="18" t="s">
        <v>5537</v>
      </c>
      <c r="BH1638" s="18" t="s">
        <v>5537</v>
      </c>
      <c r="BI1638" s="18" t="s">
        <v>5537</v>
      </c>
      <c r="BJ1638" s="18" t="s">
        <v>5537</v>
      </c>
      <c r="BK1638" s="18" t="s">
        <v>5537</v>
      </c>
      <c r="BL1638" s="9" t="s">
        <v>5537</v>
      </c>
      <c r="BM1638" s="14" t="s">
        <v>5537</v>
      </c>
      <c r="BN1638" s="14" t="s">
        <v>5537</v>
      </c>
      <c r="BO1638" s="14" t="str">
        <f>_xlfn.XLOOKUP(B1638,'[4]cell downs 18042026 17h'!$B:$B,'[4]cell downs 18042026 17h'!$B:$B,"")</f>
        <v/>
      </c>
      <c r="BP1638" s="14" t="str">
        <f>_xlfn.XLOOKUP(B1638,'[5]Cells Huawei 19042026 15h'!$B:$B,'[5]Cells Huawei 19042026 15h'!$B:$B,"")</f>
        <v/>
      </c>
      <c r="BQ1638" s="9" t="str">
        <f>_xlfn.XLOOKUP(B1638,'[6]cells down 19042026 9H40'!$B:$B,'[6]cells down 19042026 9H40'!$B:$B,"")</f>
        <v/>
      </c>
      <c r="BR1638" s="9" t="s">
        <v>4329</v>
      </c>
      <c r="BS1638" s="9" t="s">
        <v>594</v>
      </c>
      <c r="BT1638" s="108"/>
    </row>
    <row r="1639" spans="1:72" s="9" customFormat="1" x14ac:dyDescent="0.35">
      <c r="A1639" s="1" t="s">
        <v>2829</v>
      </c>
      <c r="B1639" s="8" t="s">
        <v>2830</v>
      </c>
      <c r="C1639" s="3" t="str">
        <f>_xlfn.XLOOKUP(B1639,'[1]daily break down'!$D:$D,'[1]daily break down'!$E:$E,"")</f>
        <v>CENTRE</v>
      </c>
      <c r="D1639" s="1" t="s">
        <v>11</v>
      </c>
      <c r="E1639" s="1" t="s">
        <v>12</v>
      </c>
      <c r="F1639" s="3" t="s">
        <v>37</v>
      </c>
      <c r="G1639" s="1" t="s">
        <v>1618</v>
      </c>
      <c r="H1639" s="34" t="str">
        <f>_xlfn.XLOOKUP(B1639,[2]CALCULATION!$B:$B,[2]CALCULATION!$H:$H,"")</f>
        <v>ZTE</v>
      </c>
      <c r="I1639" s="28">
        <v>0</v>
      </c>
      <c r="J1639" s="28">
        <v>0</v>
      </c>
      <c r="K1639" s="28">
        <v>0</v>
      </c>
      <c r="L1639" s="28">
        <v>0</v>
      </c>
      <c r="M1639" s="28">
        <v>3.5634486478157215E-2</v>
      </c>
      <c r="N1639" s="28">
        <v>0</v>
      </c>
      <c r="O1639" s="28">
        <v>0</v>
      </c>
      <c r="P1639" s="28">
        <v>0</v>
      </c>
      <c r="Q1639" s="28">
        <v>0.98437147757203203</v>
      </c>
      <c r="R1639" s="28">
        <v>0</v>
      </c>
      <c r="S1639" s="93">
        <v>0.34444886754386711</v>
      </c>
      <c r="T1639" s="93">
        <f>_xlfn.XLOOKUP(B1639,'[3]Nur des jours'!$B:$B,'[3]Nur des jours'!$U:$U,"")</f>
        <v>0</v>
      </c>
      <c r="U1639" s="93">
        <v>0</v>
      </c>
      <c r="V1639" s="93">
        <v>0</v>
      </c>
      <c r="W1639" s="93">
        <v>0</v>
      </c>
      <c r="X1639" s="93">
        <v>0</v>
      </c>
      <c r="Y1639" s="93">
        <v>0</v>
      </c>
      <c r="Z1639" s="93">
        <v>0</v>
      </c>
      <c r="AA1639" s="93">
        <v>0</v>
      </c>
      <c r="AB1639" s="93">
        <v>0</v>
      </c>
      <c r="AC1639" s="93">
        <f>_xlfn.XLOOKUP(B1639,'[3]Nur des jours'!$B:$B,'[3]Nur des jours'!$N:$N,"")</f>
        <v>0</v>
      </c>
      <c r="AD1639" s="93">
        <v>0</v>
      </c>
      <c r="AE1639" s="93">
        <v>0</v>
      </c>
      <c r="AF1639" s="93">
        <v>0</v>
      </c>
      <c r="AG1639" s="93"/>
      <c r="AH1639" s="93">
        <v>0</v>
      </c>
      <c r="AI1639" s="93">
        <v>0</v>
      </c>
      <c r="AJ1639" s="93">
        <v>0</v>
      </c>
      <c r="AK1639" s="93">
        <v>0</v>
      </c>
      <c r="AL1639" s="93">
        <v>0</v>
      </c>
      <c r="AM1639" s="49" t="s">
        <v>5559</v>
      </c>
      <c r="AN1639" s="49"/>
      <c r="AO1639" s="48" t="str" cm="1">
        <f t="array" ref="AO1639">IFERROR(_xlfn.IFS(
AQ1639="MPR ISSUE","PDH",
AQ1639="BSS Hardware Issue","BSS",
AQ1639="Sites strategiques, MLL, Pylone, etc.","ENVTECH",
AQ1639="AKTIVCO DEFAUT GE &amp; POWER Cabinet","AKTIVCO",
AQ1639="AKTIVCO Coupure ENEO &amp; Baisse de tension","AKTIVCO GRID ONLY",
AQ1639="Coupure ENEO &amp; Baisse de tension","IHS GRID ONLY",
AQ1639="Defaut GE &amp; POWER Cabinet","IHS",
AQ1639="Sharing","Partners",
AQ1639="Sites strategiques &amp; DataCenter","SST &amp; DC",
AQ1639="Exclu","Exclu",
AQ1639="SAT","SAT",
AQ1639="SPARE-ISSUE","SPARE-ISSUE",
AQ1639="Fiber CAmtel","TRANS_FO_CAMTEL",
AQ1639="Fiber AOF","Fiber AOF",
AQ1639="Projet OCM (HUAWEI)","TRAVAUX-HUAWEI",
AQ1639="Projet OCM (NOKIA)","TRAVAUX-NOKIA",
AQ1639="ACCESS-ISSUE","ACCESS-ISSUE",
AQ1639="Projet OCM (ZTE, NOKIA, autres projets)","TRAVAUX OCM",
AQ1639="No root CAuse","No root cause",
AQ1639="ODU HS","PDH",
AQ1639="IP &amp; VLAN","PDH",
AQ1639="Warehouse HUAWEI","SPARE-ISSUE",
AQ1639="SPARE-HS","SPARE-ISSUE",
AQ1639="Power Telco","BSS",AQ1639="no impacts","no impacts"
),"")</f>
        <v>No root cause</v>
      </c>
      <c r="AP1639" s="48" t="str" cm="1">
        <f t="array" ref="AP1639">IFERROR(_xlfn.IFS(
AQ1639="MPR ISSUE","TX ISSUE",
AQ1639="BSS Hardware Issue","RAN ISSUE",
AQ1639="Sites strategiques, MLL, Pylone, etc.","ENVTECH",
AQ1639="AKTIVCO DEFAUT GE &amp; POWER Cabinet","POWER ISSUE",
AQ1639="AKTIVCO Coupure ENEO &amp; Baisse de tension","POWER ISSUE",
AQ1639="Coupure ENEO &amp; Baisse de tension","POWER ISSUE",
AQ1639="Defaut GE &amp; POWER Cabinet","POWER ISSUE",
AQ1639="Sharing","POWER ISSUE",
AQ1639="Sites strategiques &amp; DataCenter","POWER ISSUE",
AQ1639="Exclu","Exclu",
AQ1639="SAT","TX ISSUE",
AQ1639="SPARE-ISSUE","SPARE-ISSUE",
AQ1639="Fiber CAmtel","TX ISSUE",
AQ1639="Fiber AOF","TX ISSUE",
AQ1639="Projet OCM (HUAWEI)","TRAVAUX-HUAWEI",
AQ1639="Projet OCM (NOKIA)","TRAVAUX -NOKIA",
AQ1639="ACCESS-ISSUE","ACCESS-ISSUE",
AQ1639="Projet OCM (ZTE, NOKIA, autres projets)","TRAVAUX OCM",
AQ1639="No root CAuse","No root cause",
AQ1639="ODU HS","TX ISSUE",
AQ1639="IP &amp; VLAN","TX ISSUE",
AQ1639="Warehouse HUAWEI","SPARE-ISSUE",
AQ1639="SPARE-HS","SPARE-ISSUE",
AQ1639="Power Telco","RAN ISSUE",AQ1639="no impacts","no impacts"
),"")</f>
        <v>No root cause</v>
      </c>
      <c r="AQ1639" s="127" t="s">
        <v>5344</v>
      </c>
      <c r="AR1639" s="48" t="str" cm="1">
        <f t="array" ref="AR1639">IFERROR(_xlfn.IFS(
AQ1639="MPR ISSUE","ACTIVE",
AQ1639="BSS Hardware Issue","ACTIVE",
AQ1639="Sites strategiques, MLL, Pylone, etc.","PASSIVE",
AQ1639="AKTIVCO DEFAUT GE &amp; POWER Cabinet","PASSIVE",
AQ1639="AKTIVCO Coupure ENEO &amp; Baisse de tension","PASSIVE",
AQ1639="Coupure ENEO &amp; Baisse de tension","PASSIVE",
AQ1639="Defaut GE &amp; POWER Cabinet","PASSIVE",
AQ1639="Sharing","PASSIVE",
AQ1639="Sites strategiques &amp; DataCenter","PASSIVE",
AQ1639="Exclu","Exclu",
AQ1639="SAT","ACTIVE",
AQ1639="SPARE-ISSUE","SPARE-ISSUE",
AQ1639="Fiber CAmtel","ACTIVE",
AQ1639="Fiber AOF","ACTIVE",
AQ1639="Projet OCM (HUAWEI)","PLANNED WORKS",
AQ1639="Projet OCM (NOKIA)","PLANNED WORKS",
AQ1639="ACCESS-ISSUE","ACCESS-ISSUE",
AQ1639="Projet OCM (ZTE, NOKIA, autres projets)","PLANNED WORKS",
AQ1639="No root CAuse","No root cause",
AQ1639="ODU HS","ACTIVE",
AQ1639="IP &amp; VLAN","ACTIVE",
AQ1639="Warehouse HUAWEI","SPARE-ISSUE",
AQ1639="SPARE-HS","SPARE-ISSUE",
AQ1639="Power Telco","ACTIVE", AQ1639="no impacts","no impacts"
),"")</f>
        <v>No root cause</v>
      </c>
      <c r="AS1639" s="92" t="s">
        <v>5537</v>
      </c>
      <c r="AT1639" s="98" t="s">
        <v>2830</v>
      </c>
      <c r="AV1639" s="17" t="s">
        <v>5537</v>
      </c>
      <c r="AW1639" s="7" t="s">
        <v>5537</v>
      </c>
      <c r="AX1639" s="6" t="s">
        <v>5537</v>
      </c>
      <c r="AY1639" s="7"/>
      <c r="AZ1639" s="3" t="s">
        <v>5537</v>
      </c>
      <c r="BA1639" s="18" t="s">
        <v>5537</v>
      </c>
      <c r="BB1639" s="18" t="s">
        <v>5537</v>
      </c>
      <c r="BC1639" s="18" t="s">
        <v>5537</v>
      </c>
      <c r="BD1639" s="18" t="s">
        <v>5537</v>
      </c>
      <c r="BE1639" s="18" t="s">
        <v>5537</v>
      </c>
      <c r="BF1639" s="18" t="s">
        <v>5537</v>
      </c>
      <c r="BG1639" s="18" t="s">
        <v>5537</v>
      </c>
      <c r="BH1639" s="18" t="s">
        <v>5537</v>
      </c>
      <c r="BI1639" s="18" t="s">
        <v>5537</v>
      </c>
      <c r="BJ1639" s="18" t="s">
        <v>5537</v>
      </c>
      <c r="BK1639" s="18" t="s">
        <v>5537</v>
      </c>
      <c r="BL1639" s="9" t="s">
        <v>5537</v>
      </c>
      <c r="BM1639" s="14" t="s">
        <v>5537</v>
      </c>
      <c r="BN1639" s="14" t="s">
        <v>5537</v>
      </c>
      <c r="BO1639" s="14" t="str">
        <f>_xlfn.XLOOKUP(B1639,'[4]cell downs 18042026 17h'!$B:$B,'[4]cell downs 18042026 17h'!$B:$B,"")</f>
        <v/>
      </c>
      <c r="BP1639" s="14" t="str">
        <f>_xlfn.XLOOKUP(B1639,'[5]Cells Huawei 19042026 15h'!$B:$B,'[5]Cells Huawei 19042026 15h'!$B:$B,"")</f>
        <v/>
      </c>
      <c r="BQ1639" s="9" t="str">
        <f>_xlfn.XLOOKUP(B1639,'[6]cells down 19042026 9H40'!$B:$B,'[6]cells down 19042026 9H40'!$B:$B,"")</f>
        <v/>
      </c>
      <c r="BR1639" s="9" t="s">
        <v>2830</v>
      </c>
      <c r="BS1639" s="9" t="s">
        <v>12</v>
      </c>
      <c r="BT1639" s="108"/>
    </row>
    <row r="1640" spans="1:72" s="9" customFormat="1" x14ac:dyDescent="0.35">
      <c r="A1640" s="1" t="s">
        <v>3132</v>
      </c>
      <c r="B1640" s="8" t="s">
        <v>3133</v>
      </c>
      <c r="C1640" s="3" t="str">
        <f>_xlfn.XLOOKUP(B1640,'[1]daily break down'!$D:$D,'[1]daily break down'!$E:$E,"")</f>
        <v>Douala</v>
      </c>
      <c r="D1640" s="1" t="s">
        <v>11</v>
      </c>
      <c r="E1640" s="1" t="s">
        <v>12</v>
      </c>
      <c r="F1640" s="3" t="s">
        <v>31</v>
      </c>
      <c r="G1640" s="1" t="s">
        <v>32</v>
      </c>
      <c r="H1640" s="34" t="str">
        <f>_xlfn.XLOOKUP(B1640,[2]CALCULATION!$B:$B,[2]CALCULATION!$H:$H,"")</f>
        <v>ZTE</v>
      </c>
      <c r="I1640" s="28">
        <v>0</v>
      </c>
      <c r="J1640" s="28">
        <v>0</v>
      </c>
      <c r="K1640" s="28">
        <v>0.13376308738046944</v>
      </c>
      <c r="L1640" s="28">
        <v>0</v>
      </c>
      <c r="M1640" s="28">
        <v>0</v>
      </c>
      <c r="N1640" s="28">
        <v>0</v>
      </c>
      <c r="O1640" s="28">
        <v>0</v>
      </c>
      <c r="P1640" s="28">
        <v>0</v>
      </c>
      <c r="Q1640" s="28">
        <v>0</v>
      </c>
      <c r="R1640" s="28">
        <v>0</v>
      </c>
      <c r="S1640" s="93">
        <v>0.20314154203513884</v>
      </c>
      <c r="T1640" s="93">
        <f>_xlfn.XLOOKUP(B1640,'[3]Nur des jours'!$B:$B,'[3]Nur des jours'!$U:$U,"")</f>
        <v>0</v>
      </c>
      <c r="U1640" s="93">
        <v>0</v>
      </c>
      <c r="V1640" s="93">
        <v>0</v>
      </c>
      <c r="W1640" s="93">
        <v>0</v>
      </c>
      <c r="X1640" s="93">
        <v>0</v>
      </c>
      <c r="Y1640" s="93">
        <v>0</v>
      </c>
      <c r="Z1640" s="93">
        <v>0</v>
      </c>
      <c r="AA1640" s="93">
        <v>0</v>
      </c>
      <c r="AB1640" s="93">
        <v>0</v>
      </c>
      <c r="AC1640" s="93">
        <f>_xlfn.XLOOKUP(B1640,'[3]Nur des jours'!$B:$B,'[3]Nur des jours'!$N:$N,"")</f>
        <v>0</v>
      </c>
      <c r="AD1640" s="93">
        <v>0</v>
      </c>
      <c r="AE1640" s="93">
        <v>0</v>
      </c>
      <c r="AF1640" s="93">
        <v>0</v>
      </c>
      <c r="AG1640" s="93"/>
      <c r="AH1640" s="93">
        <v>0</v>
      </c>
      <c r="AI1640" s="93">
        <v>0</v>
      </c>
      <c r="AJ1640" s="93">
        <v>0</v>
      </c>
      <c r="AK1640" s="93">
        <v>0</v>
      </c>
      <c r="AL1640" s="93">
        <v>0</v>
      </c>
      <c r="AM1640" s="49" t="s">
        <v>5559</v>
      </c>
      <c r="AN1640" s="49"/>
      <c r="AO1640" s="48" t="str" cm="1">
        <f t="array" ref="AO1640">IFERROR(_xlfn.IFS(
AQ1640="MPR ISSUE","PDH",
AQ1640="BSS Hardware Issue","BSS",
AQ1640="Sites strategiques, MLL, Pylone, etc.","ENVTECH",
AQ1640="AKTIVCO DEFAUT GE &amp; POWER Cabinet","AKTIVCO",
AQ1640="AKTIVCO Coupure ENEO &amp; Baisse de tension","AKTIVCO GRID ONLY",
AQ1640="Coupure ENEO &amp; Baisse de tension","IHS GRID ONLY",
AQ1640="Defaut GE &amp; POWER Cabinet","IHS",
AQ1640="Sharing","Partners",
AQ1640="Sites strategiques &amp; DataCenter","SST &amp; DC",
AQ1640="Exclu","Exclu",
AQ1640="SAT","SAT",
AQ1640="SPARE-ISSUE","SPARE-ISSUE",
AQ1640="Fiber CAmtel","TRANS_FO_CAMTEL",
AQ1640="Fiber AOF","Fiber AOF",
AQ1640="Projet OCM (HUAWEI)","TRAVAUX-HUAWEI",
AQ1640="Projet OCM (NOKIA)","TRAVAUX-NOKIA",
AQ1640="ACCESS-ISSUE","ACCESS-ISSUE",
AQ1640="Projet OCM (ZTE, NOKIA, autres projets)","TRAVAUX OCM",
AQ1640="No root CAuse","No root cause",
AQ1640="ODU HS","PDH",
AQ1640="IP &amp; VLAN","PDH",
AQ1640="Warehouse HUAWEI","SPARE-ISSUE",
AQ1640="SPARE-HS","SPARE-ISSUE",
AQ1640="Power Telco","BSS",AQ1640="no impacts","no impacts"
),"")</f>
        <v>No root cause</v>
      </c>
      <c r="AP1640" s="48" t="str" cm="1">
        <f t="array" ref="AP1640">IFERROR(_xlfn.IFS(
AQ1640="MPR ISSUE","TX ISSUE",
AQ1640="BSS Hardware Issue","RAN ISSUE",
AQ1640="Sites strategiques, MLL, Pylone, etc.","ENVTECH",
AQ1640="AKTIVCO DEFAUT GE &amp; POWER Cabinet","POWER ISSUE",
AQ1640="AKTIVCO Coupure ENEO &amp; Baisse de tension","POWER ISSUE",
AQ1640="Coupure ENEO &amp; Baisse de tension","POWER ISSUE",
AQ1640="Defaut GE &amp; POWER Cabinet","POWER ISSUE",
AQ1640="Sharing","POWER ISSUE",
AQ1640="Sites strategiques &amp; DataCenter","POWER ISSUE",
AQ1640="Exclu","Exclu",
AQ1640="SAT","TX ISSUE",
AQ1640="SPARE-ISSUE","SPARE-ISSUE",
AQ1640="Fiber CAmtel","TX ISSUE",
AQ1640="Fiber AOF","TX ISSUE",
AQ1640="Projet OCM (HUAWEI)","TRAVAUX-HUAWEI",
AQ1640="Projet OCM (NOKIA)","TRAVAUX -NOKIA",
AQ1640="ACCESS-ISSUE","ACCESS-ISSUE",
AQ1640="Projet OCM (ZTE, NOKIA, autres projets)","TRAVAUX OCM",
AQ1640="No root CAuse","No root cause",
AQ1640="ODU HS","TX ISSUE",
AQ1640="IP &amp; VLAN","TX ISSUE",
AQ1640="Warehouse HUAWEI","SPARE-ISSUE",
AQ1640="SPARE-HS","SPARE-ISSUE",
AQ1640="Power Telco","RAN ISSUE",AQ1640="no impacts","no impacts"
),"")</f>
        <v>No root cause</v>
      </c>
      <c r="AQ1640" s="127" t="s">
        <v>5344</v>
      </c>
      <c r="AR1640" s="48" t="str" cm="1">
        <f t="array" ref="AR1640">IFERROR(_xlfn.IFS(
AQ1640="MPR ISSUE","ACTIVE",
AQ1640="BSS Hardware Issue","ACTIVE",
AQ1640="Sites strategiques, MLL, Pylone, etc.","PASSIVE",
AQ1640="AKTIVCO DEFAUT GE &amp; POWER Cabinet","PASSIVE",
AQ1640="AKTIVCO Coupure ENEO &amp; Baisse de tension","PASSIVE",
AQ1640="Coupure ENEO &amp; Baisse de tension","PASSIVE",
AQ1640="Defaut GE &amp; POWER Cabinet","PASSIVE",
AQ1640="Sharing","PASSIVE",
AQ1640="Sites strategiques &amp; DataCenter","PASSIVE",
AQ1640="Exclu","Exclu",
AQ1640="SAT","ACTIVE",
AQ1640="SPARE-ISSUE","SPARE-ISSUE",
AQ1640="Fiber CAmtel","ACTIVE",
AQ1640="Fiber AOF","ACTIVE",
AQ1640="Projet OCM (HUAWEI)","PLANNED WORKS",
AQ1640="Projet OCM (NOKIA)","PLANNED WORKS",
AQ1640="ACCESS-ISSUE","ACCESS-ISSUE",
AQ1640="Projet OCM (ZTE, NOKIA, autres projets)","PLANNED WORKS",
AQ1640="No root CAuse","No root cause",
AQ1640="ODU HS","ACTIVE",
AQ1640="IP &amp; VLAN","ACTIVE",
AQ1640="Warehouse HUAWEI","SPARE-ISSUE",
AQ1640="SPARE-HS","SPARE-ISSUE",
AQ1640="Power Telco","ACTIVE", AQ1640="no impacts","no impacts"
),"")</f>
        <v>No root cause</v>
      </c>
      <c r="AS1640" s="92" t="s">
        <v>5537</v>
      </c>
      <c r="AT1640" s="98" t="s">
        <v>3133</v>
      </c>
      <c r="AV1640" s="17" t="s">
        <v>5537</v>
      </c>
      <c r="AW1640" s="7" t="s">
        <v>5537</v>
      </c>
      <c r="AX1640" s="6" t="s">
        <v>5537</v>
      </c>
      <c r="AY1640" s="7"/>
      <c r="AZ1640" s="3" t="s">
        <v>5537</v>
      </c>
      <c r="BA1640" s="18" t="s">
        <v>5537</v>
      </c>
      <c r="BB1640" s="18" t="s">
        <v>5537</v>
      </c>
      <c r="BC1640" s="18" t="s">
        <v>5537</v>
      </c>
      <c r="BD1640" s="18" t="s">
        <v>5537</v>
      </c>
      <c r="BE1640" s="18" t="s">
        <v>5537</v>
      </c>
      <c r="BF1640" s="18" t="s">
        <v>5537</v>
      </c>
      <c r="BG1640" s="18" t="s">
        <v>5537</v>
      </c>
      <c r="BH1640" s="18" t="s">
        <v>5537</v>
      </c>
      <c r="BI1640" s="18" t="s">
        <v>5537</v>
      </c>
      <c r="BJ1640" s="18" t="s">
        <v>5537</v>
      </c>
      <c r="BK1640" s="18" t="s">
        <v>5537</v>
      </c>
      <c r="BL1640" s="9" t="s">
        <v>5537</v>
      </c>
      <c r="BM1640" s="14" t="s">
        <v>5537</v>
      </c>
      <c r="BN1640" s="14" t="s">
        <v>5537</v>
      </c>
      <c r="BO1640" s="14" t="str">
        <f>_xlfn.XLOOKUP(B1640,'[4]cell downs 18042026 17h'!$B:$B,'[4]cell downs 18042026 17h'!$B:$B,"")</f>
        <v/>
      </c>
      <c r="BP1640" s="14" t="str">
        <f>_xlfn.XLOOKUP(B1640,'[5]Cells Huawei 19042026 15h'!$B:$B,'[5]Cells Huawei 19042026 15h'!$B:$B,"")</f>
        <v/>
      </c>
      <c r="BQ1640" s="9" t="str">
        <f>_xlfn.XLOOKUP(B1640,'[6]cells down 19042026 9H40'!$B:$B,'[6]cells down 19042026 9H40'!$B:$B,"")</f>
        <v/>
      </c>
      <c r="BR1640" s="9" t="s">
        <v>3133</v>
      </c>
      <c r="BS1640" s="9" t="s">
        <v>12</v>
      </c>
      <c r="BT1640" s="108"/>
    </row>
    <row r="1641" spans="1:72" s="9" customFormat="1" x14ac:dyDescent="0.35">
      <c r="A1641" s="1" t="s">
        <v>3452</v>
      </c>
      <c r="B1641" s="8" t="s">
        <v>3453</v>
      </c>
      <c r="C1641" s="3" t="str">
        <f>_xlfn.XLOOKUP(B1641,'[1]daily break down'!$D:$D,'[1]daily break down'!$E:$E,"")</f>
        <v>Douala</v>
      </c>
      <c r="D1641" s="1" t="s">
        <v>11</v>
      </c>
      <c r="E1641" s="1" t="s">
        <v>12</v>
      </c>
      <c r="F1641" s="3" t="s">
        <v>31</v>
      </c>
      <c r="G1641" s="1" t="s">
        <v>32</v>
      </c>
      <c r="H1641" s="34" t="str">
        <f>_xlfn.XLOOKUP(B1641,[2]CALCULATION!$B:$B,[2]CALCULATION!$H:$H,"")</f>
        <v>ZTE</v>
      </c>
      <c r="I1641" s="28">
        <v>0</v>
      </c>
      <c r="J1641" s="28">
        <v>0</v>
      </c>
      <c r="K1641" s="28">
        <v>0</v>
      </c>
      <c r="L1641" s="28">
        <v>0</v>
      </c>
      <c r="M1641" s="28">
        <v>0</v>
      </c>
      <c r="N1641" s="28">
        <v>0</v>
      </c>
      <c r="O1641" s="28">
        <v>0</v>
      </c>
      <c r="P1641" s="28">
        <v>0</v>
      </c>
      <c r="Q1641" s="28">
        <v>0.11514326561710836</v>
      </c>
      <c r="R1641" s="28">
        <v>0.39217553712121872</v>
      </c>
      <c r="S1641" s="93">
        <v>1.6996829636478101E-2</v>
      </c>
      <c r="T1641" s="93">
        <f>_xlfn.XLOOKUP(B1641,'[3]Nur des jours'!$B:$B,'[3]Nur des jours'!$U:$U,"")</f>
        <v>0</v>
      </c>
      <c r="U1641" s="93">
        <v>0</v>
      </c>
      <c r="V1641" s="93">
        <v>0</v>
      </c>
      <c r="W1641" s="93">
        <v>0</v>
      </c>
      <c r="X1641" s="93">
        <v>0</v>
      </c>
      <c r="Y1641" s="93">
        <v>0</v>
      </c>
      <c r="Z1641" s="93">
        <v>0</v>
      </c>
      <c r="AA1641" s="93">
        <v>0</v>
      </c>
      <c r="AB1641" s="93">
        <v>0</v>
      </c>
      <c r="AC1641" s="93">
        <f>_xlfn.XLOOKUP(B1641,'[3]Nur des jours'!$B:$B,'[3]Nur des jours'!$N:$N,"")</f>
        <v>0</v>
      </c>
      <c r="AD1641" s="93">
        <v>0</v>
      </c>
      <c r="AE1641" s="93">
        <v>0</v>
      </c>
      <c r="AF1641" s="93">
        <v>0</v>
      </c>
      <c r="AG1641" s="93"/>
      <c r="AH1641" s="93">
        <v>0</v>
      </c>
      <c r="AI1641" s="93">
        <v>0</v>
      </c>
      <c r="AJ1641" s="93">
        <v>0</v>
      </c>
      <c r="AK1641" s="93">
        <v>0</v>
      </c>
      <c r="AL1641" s="93">
        <v>0</v>
      </c>
      <c r="AM1641" s="49" t="s">
        <v>5559</v>
      </c>
      <c r="AN1641" s="49"/>
      <c r="AO1641" s="48" t="str" cm="1">
        <f t="array" ref="AO1641">IFERROR(_xlfn.IFS(
AQ1641="MPR ISSUE","PDH",
AQ1641="BSS Hardware Issue","BSS",
AQ1641="Sites strategiques, MLL, Pylone, etc.","ENVTECH",
AQ1641="AKTIVCO DEFAUT GE &amp; POWER Cabinet","AKTIVCO",
AQ1641="AKTIVCO Coupure ENEO &amp; Baisse de tension","AKTIVCO GRID ONLY",
AQ1641="Coupure ENEO &amp; Baisse de tension","IHS GRID ONLY",
AQ1641="Defaut GE &amp; POWER Cabinet","IHS",
AQ1641="Sharing","Partners",
AQ1641="Sites strategiques &amp; DataCenter","SST &amp; DC",
AQ1641="Exclu","Exclu",
AQ1641="SAT","SAT",
AQ1641="SPARE-ISSUE","SPARE-ISSUE",
AQ1641="Fiber CAmtel","TRANS_FO_CAMTEL",
AQ1641="Fiber AOF","Fiber AOF",
AQ1641="Projet OCM (HUAWEI)","TRAVAUX-HUAWEI",
AQ1641="Projet OCM (NOKIA)","TRAVAUX-NOKIA",
AQ1641="ACCESS-ISSUE","ACCESS-ISSUE",
AQ1641="Projet OCM (ZTE, NOKIA, autres projets)","TRAVAUX OCM",
AQ1641="No root CAuse","No root cause",
AQ1641="ODU HS","PDH",
AQ1641="IP &amp; VLAN","PDH",
AQ1641="Warehouse HUAWEI","SPARE-ISSUE",
AQ1641="SPARE-HS","SPARE-ISSUE",
AQ1641="Power Telco","BSS",AQ1641="no impacts","no impacts"
),"")</f>
        <v>No root cause</v>
      </c>
      <c r="AP1641" s="48" t="str" cm="1">
        <f t="array" ref="AP1641">IFERROR(_xlfn.IFS(
AQ1641="MPR ISSUE","TX ISSUE",
AQ1641="BSS Hardware Issue","RAN ISSUE",
AQ1641="Sites strategiques, MLL, Pylone, etc.","ENVTECH",
AQ1641="AKTIVCO DEFAUT GE &amp; POWER Cabinet","POWER ISSUE",
AQ1641="AKTIVCO Coupure ENEO &amp; Baisse de tension","POWER ISSUE",
AQ1641="Coupure ENEO &amp; Baisse de tension","POWER ISSUE",
AQ1641="Defaut GE &amp; POWER Cabinet","POWER ISSUE",
AQ1641="Sharing","POWER ISSUE",
AQ1641="Sites strategiques &amp; DataCenter","POWER ISSUE",
AQ1641="Exclu","Exclu",
AQ1641="SAT","TX ISSUE",
AQ1641="SPARE-ISSUE","SPARE-ISSUE",
AQ1641="Fiber CAmtel","TX ISSUE",
AQ1641="Fiber AOF","TX ISSUE",
AQ1641="Projet OCM (HUAWEI)","TRAVAUX-HUAWEI",
AQ1641="Projet OCM (NOKIA)","TRAVAUX -NOKIA",
AQ1641="ACCESS-ISSUE","ACCESS-ISSUE",
AQ1641="Projet OCM (ZTE, NOKIA, autres projets)","TRAVAUX OCM",
AQ1641="No root CAuse","No root cause",
AQ1641="ODU HS","TX ISSUE",
AQ1641="IP &amp; VLAN","TX ISSUE",
AQ1641="Warehouse HUAWEI","SPARE-ISSUE",
AQ1641="SPARE-HS","SPARE-ISSUE",
AQ1641="Power Telco","RAN ISSUE",AQ1641="no impacts","no impacts"
),"")</f>
        <v>No root cause</v>
      </c>
      <c r="AQ1641" s="127" t="s">
        <v>5344</v>
      </c>
      <c r="AR1641" s="48" t="str" cm="1">
        <f t="array" ref="AR1641">IFERROR(_xlfn.IFS(
AQ1641="MPR ISSUE","ACTIVE",
AQ1641="BSS Hardware Issue","ACTIVE",
AQ1641="Sites strategiques, MLL, Pylone, etc.","PASSIVE",
AQ1641="AKTIVCO DEFAUT GE &amp; POWER Cabinet","PASSIVE",
AQ1641="AKTIVCO Coupure ENEO &amp; Baisse de tension","PASSIVE",
AQ1641="Coupure ENEO &amp; Baisse de tension","PASSIVE",
AQ1641="Defaut GE &amp; POWER Cabinet","PASSIVE",
AQ1641="Sharing","PASSIVE",
AQ1641="Sites strategiques &amp; DataCenter","PASSIVE",
AQ1641="Exclu","Exclu",
AQ1641="SAT","ACTIVE",
AQ1641="SPARE-ISSUE","SPARE-ISSUE",
AQ1641="Fiber CAmtel","ACTIVE",
AQ1641="Fiber AOF","ACTIVE",
AQ1641="Projet OCM (HUAWEI)","PLANNED WORKS",
AQ1641="Projet OCM (NOKIA)","PLANNED WORKS",
AQ1641="ACCESS-ISSUE","ACCESS-ISSUE",
AQ1641="Projet OCM (ZTE, NOKIA, autres projets)","PLANNED WORKS",
AQ1641="No root CAuse","No root cause",
AQ1641="ODU HS","ACTIVE",
AQ1641="IP &amp; VLAN","ACTIVE",
AQ1641="Warehouse HUAWEI","SPARE-ISSUE",
AQ1641="SPARE-HS","SPARE-ISSUE",
AQ1641="Power Telco","ACTIVE", AQ1641="no impacts","no impacts"
),"")</f>
        <v>No root cause</v>
      </c>
      <c r="AS1641" s="92" t="s">
        <v>5537</v>
      </c>
      <c r="AT1641" s="98" t="s">
        <v>3453</v>
      </c>
      <c r="AV1641" s="17" t="s">
        <v>5537</v>
      </c>
      <c r="AW1641" s="7" t="s">
        <v>5537</v>
      </c>
      <c r="AX1641" s="6" t="s">
        <v>5537</v>
      </c>
      <c r="AY1641" s="7"/>
      <c r="AZ1641" s="3" t="s">
        <v>5537</v>
      </c>
      <c r="BA1641" s="18" t="s">
        <v>5537</v>
      </c>
      <c r="BB1641" s="18" t="s">
        <v>5537</v>
      </c>
      <c r="BC1641" s="18" t="s">
        <v>5537</v>
      </c>
      <c r="BD1641" s="18" t="s">
        <v>5537</v>
      </c>
      <c r="BE1641" s="18" t="s">
        <v>5537</v>
      </c>
      <c r="BF1641" s="18" t="s">
        <v>5537</v>
      </c>
      <c r="BG1641" s="18" t="s">
        <v>5537</v>
      </c>
      <c r="BH1641" s="18" t="s">
        <v>5537</v>
      </c>
      <c r="BI1641" s="18" t="s">
        <v>5537</v>
      </c>
      <c r="BJ1641" s="18" t="s">
        <v>5537</v>
      </c>
      <c r="BK1641" s="18" t="s">
        <v>5537</v>
      </c>
      <c r="BL1641" s="9" t="s">
        <v>5537</v>
      </c>
      <c r="BM1641" s="14" t="s">
        <v>5537</v>
      </c>
      <c r="BN1641" s="14" t="s">
        <v>5537</v>
      </c>
      <c r="BO1641" s="14" t="str">
        <f>_xlfn.XLOOKUP(B1641,'[4]cell downs 18042026 17h'!$B:$B,'[4]cell downs 18042026 17h'!$B:$B,"")</f>
        <v/>
      </c>
      <c r="BP1641" s="14" t="str">
        <f>_xlfn.XLOOKUP(B1641,'[5]Cells Huawei 19042026 15h'!$B:$B,'[5]Cells Huawei 19042026 15h'!$B:$B,"")</f>
        <v/>
      </c>
      <c r="BQ1641" s="9" t="str">
        <f>_xlfn.XLOOKUP(B1641,'[6]cells down 19042026 9H40'!$B:$B,'[6]cells down 19042026 9H40'!$B:$B,"")</f>
        <v/>
      </c>
      <c r="BR1641" s="9" t="s">
        <v>3453</v>
      </c>
      <c r="BS1641" s="9" t="s">
        <v>12</v>
      </c>
      <c r="BT1641" s="108"/>
    </row>
    <row r="1642" spans="1:72" s="9" customFormat="1" x14ac:dyDescent="0.35">
      <c r="A1642" s="1" t="s">
        <v>1293</v>
      </c>
      <c r="B1642" s="8" t="s">
        <v>1294</v>
      </c>
      <c r="C1642" s="3" t="str">
        <f>_xlfn.XLOOKUP(B1642,'[1]daily break down'!$D:$D,'[1]daily break down'!$E:$E,"")</f>
        <v>OUEST</v>
      </c>
      <c r="D1642" s="1" t="s">
        <v>11</v>
      </c>
      <c r="E1642" s="1" t="s">
        <v>96</v>
      </c>
      <c r="F1642" s="3" t="s">
        <v>102</v>
      </c>
      <c r="G1642" s="1" t="s">
        <v>1293</v>
      </c>
      <c r="H1642" s="33" t="str">
        <f>_xlfn.XLOOKUP(B1642,[2]CALCULATION!$B:$B,[2]CALCULATION!$H:$H,"")</f>
        <v>NOKIA</v>
      </c>
      <c r="I1642" s="28">
        <v>0</v>
      </c>
      <c r="J1642" s="28">
        <v>0</v>
      </c>
      <c r="K1642" s="28">
        <v>0</v>
      </c>
      <c r="L1642" s="28">
        <v>0</v>
      </c>
      <c r="M1642" s="28">
        <v>0</v>
      </c>
      <c r="N1642" s="28">
        <v>1.005600833642482</v>
      </c>
      <c r="O1642" s="28">
        <v>0</v>
      </c>
      <c r="P1642" s="28">
        <v>0</v>
      </c>
      <c r="Q1642" s="28">
        <v>0</v>
      </c>
      <c r="R1642" s="28">
        <v>0</v>
      </c>
      <c r="S1642" s="93">
        <v>1.3810175627420408E-2</v>
      </c>
      <c r="T1642" s="93">
        <f>_xlfn.XLOOKUP(B1642,'[3]Nur des jours'!$B:$B,'[3]Nur des jours'!$U:$U,"")</f>
        <v>0</v>
      </c>
      <c r="U1642" s="93">
        <v>0</v>
      </c>
      <c r="V1642" s="93">
        <v>0</v>
      </c>
      <c r="W1642" s="93">
        <v>0</v>
      </c>
      <c r="X1642" s="93">
        <v>0</v>
      </c>
      <c r="Y1642" s="93">
        <v>0</v>
      </c>
      <c r="Z1642" s="93">
        <v>0</v>
      </c>
      <c r="AA1642" s="93">
        <v>0</v>
      </c>
      <c r="AB1642" s="93">
        <v>0</v>
      </c>
      <c r="AC1642" s="93">
        <f>_xlfn.XLOOKUP(B1642,'[3]Nur des jours'!$B:$B,'[3]Nur des jours'!$N:$N,"")</f>
        <v>0</v>
      </c>
      <c r="AD1642" s="93">
        <v>0</v>
      </c>
      <c r="AE1642" s="93">
        <v>0</v>
      </c>
      <c r="AF1642" s="93">
        <v>0</v>
      </c>
      <c r="AG1642" s="93"/>
      <c r="AH1642" s="93">
        <v>0</v>
      </c>
      <c r="AI1642" s="93">
        <v>0</v>
      </c>
      <c r="AJ1642" s="93">
        <v>0</v>
      </c>
      <c r="AK1642" s="93">
        <v>0</v>
      </c>
      <c r="AL1642" s="93">
        <v>0</v>
      </c>
      <c r="AM1642" s="49" t="s">
        <v>5559</v>
      </c>
      <c r="AN1642" s="49"/>
      <c r="AO1642" s="48" t="str" cm="1">
        <f t="array" ref="AO1642">IFERROR(_xlfn.IFS(
AQ1642="MPR ISSUE","PDH",
AQ1642="BSS Hardware Issue","BSS",
AQ1642="Sites strategiques, MLL, Pylone, etc.","ENVTECH",
AQ1642="AKTIVCO DEFAUT GE &amp; POWER Cabinet","AKTIVCO",
AQ1642="AKTIVCO Coupure ENEO &amp; Baisse de tension","AKTIVCO GRID ONLY",
AQ1642="Coupure ENEO &amp; Baisse de tension","IHS GRID ONLY",
AQ1642="Defaut GE &amp; POWER Cabinet","IHS",
AQ1642="Sharing","Partners",
AQ1642="Sites strategiques &amp; DataCenter","SST &amp; DC",
AQ1642="Exclu","Exclu",
AQ1642="SAT","SAT",
AQ1642="SPARE-ISSUE","SPARE-ISSUE",
AQ1642="Fiber CAmtel","TRANS_FO_CAMTEL",
AQ1642="Fiber AOF","Fiber AOF",
AQ1642="Projet OCM (HUAWEI)","TRAVAUX-HUAWEI",
AQ1642="Projet OCM (NOKIA)","TRAVAUX-NOKIA",
AQ1642="ACCESS-ISSUE","ACCESS-ISSUE",
AQ1642="Projet OCM (ZTE, NOKIA, autres projets)","TRAVAUX OCM",
AQ1642="No root CAuse","No root cause",
AQ1642="ODU HS","PDH",
AQ1642="IP &amp; VLAN","PDH",
AQ1642="Warehouse HUAWEI","SPARE-ISSUE",
AQ1642="SPARE-HS","SPARE-ISSUE",
AQ1642="Power Telco","BSS",AQ1642="no impacts","no impacts"
),"")</f>
        <v>No root cause</v>
      </c>
      <c r="AP1642" s="48" t="str" cm="1">
        <f t="array" ref="AP1642">IFERROR(_xlfn.IFS(
AQ1642="MPR ISSUE","TX ISSUE",
AQ1642="BSS Hardware Issue","RAN ISSUE",
AQ1642="Sites strategiques, MLL, Pylone, etc.","ENVTECH",
AQ1642="AKTIVCO DEFAUT GE &amp; POWER Cabinet","POWER ISSUE",
AQ1642="AKTIVCO Coupure ENEO &amp; Baisse de tension","POWER ISSUE",
AQ1642="Coupure ENEO &amp; Baisse de tension","POWER ISSUE",
AQ1642="Defaut GE &amp; POWER Cabinet","POWER ISSUE",
AQ1642="Sharing","POWER ISSUE",
AQ1642="Sites strategiques &amp; DataCenter","POWER ISSUE",
AQ1642="Exclu","Exclu",
AQ1642="SAT","TX ISSUE",
AQ1642="SPARE-ISSUE","SPARE-ISSUE",
AQ1642="Fiber CAmtel","TX ISSUE",
AQ1642="Fiber AOF","TX ISSUE",
AQ1642="Projet OCM (HUAWEI)","TRAVAUX-HUAWEI",
AQ1642="Projet OCM (NOKIA)","TRAVAUX -NOKIA",
AQ1642="ACCESS-ISSUE","ACCESS-ISSUE",
AQ1642="Projet OCM (ZTE, NOKIA, autres projets)","TRAVAUX OCM",
AQ1642="No root CAuse","No root cause",
AQ1642="ODU HS","TX ISSUE",
AQ1642="IP &amp; VLAN","TX ISSUE",
AQ1642="Warehouse HUAWEI","SPARE-ISSUE",
AQ1642="SPARE-HS","SPARE-ISSUE",
AQ1642="Power Telco","RAN ISSUE",AQ1642="no impacts","no impacts"
),"")</f>
        <v>No root cause</v>
      </c>
      <c r="AQ1642" s="127" t="s">
        <v>5344</v>
      </c>
      <c r="AR1642" s="48" t="str" cm="1">
        <f t="array" ref="AR1642">IFERROR(_xlfn.IFS(
AQ1642="MPR ISSUE","ACTIVE",
AQ1642="BSS Hardware Issue","ACTIVE",
AQ1642="Sites strategiques, MLL, Pylone, etc.","PASSIVE",
AQ1642="AKTIVCO DEFAUT GE &amp; POWER Cabinet","PASSIVE",
AQ1642="AKTIVCO Coupure ENEO &amp; Baisse de tension","PASSIVE",
AQ1642="Coupure ENEO &amp; Baisse de tension","PASSIVE",
AQ1642="Defaut GE &amp; POWER Cabinet","PASSIVE",
AQ1642="Sharing","PASSIVE",
AQ1642="Sites strategiques &amp; DataCenter","PASSIVE",
AQ1642="Exclu","Exclu",
AQ1642="SAT","ACTIVE",
AQ1642="SPARE-ISSUE","SPARE-ISSUE",
AQ1642="Fiber CAmtel","ACTIVE",
AQ1642="Fiber AOF","ACTIVE",
AQ1642="Projet OCM (HUAWEI)","PLANNED WORKS",
AQ1642="Projet OCM (NOKIA)","PLANNED WORKS",
AQ1642="ACCESS-ISSUE","ACCESS-ISSUE",
AQ1642="Projet OCM (ZTE, NOKIA, autres projets)","PLANNED WORKS",
AQ1642="No root CAuse","No root cause",
AQ1642="ODU HS","ACTIVE",
AQ1642="IP &amp; VLAN","ACTIVE",
AQ1642="Warehouse HUAWEI","SPARE-ISSUE",
AQ1642="SPARE-HS","SPARE-ISSUE",
AQ1642="Power Telco","ACTIVE", AQ1642="no impacts","no impacts"
),"")</f>
        <v>No root cause</v>
      </c>
      <c r="AS1642" s="92" t="s">
        <v>5537</v>
      </c>
      <c r="AT1642" s="98" t="s">
        <v>1294</v>
      </c>
      <c r="AV1642" s="17" t="s">
        <v>5537</v>
      </c>
      <c r="AW1642" s="7" t="s">
        <v>5537</v>
      </c>
      <c r="AX1642" s="6" t="s">
        <v>5537</v>
      </c>
      <c r="AY1642" s="7"/>
      <c r="AZ1642" s="3" t="s">
        <v>5537</v>
      </c>
      <c r="BA1642" s="18" t="s">
        <v>5537</v>
      </c>
      <c r="BB1642" s="18" t="s">
        <v>5537</v>
      </c>
      <c r="BC1642" s="18" t="s">
        <v>5537</v>
      </c>
      <c r="BD1642" s="18" t="s">
        <v>5537</v>
      </c>
      <c r="BE1642" s="18" t="s">
        <v>5537</v>
      </c>
      <c r="BF1642" s="18" t="s">
        <v>5537</v>
      </c>
      <c r="BG1642" s="18" t="s">
        <v>5537</v>
      </c>
      <c r="BH1642" s="18" t="s">
        <v>5537</v>
      </c>
      <c r="BI1642" s="18" t="s">
        <v>5537</v>
      </c>
      <c r="BJ1642" s="18" t="s">
        <v>5537</v>
      </c>
      <c r="BK1642" s="18" t="s">
        <v>5537</v>
      </c>
      <c r="BL1642" s="9" t="s">
        <v>5537</v>
      </c>
      <c r="BM1642" s="14" t="s">
        <v>5537</v>
      </c>
      <c r="BN1642" s="14" t="s">
        <v>5537</v>
      </c>
      <c r="BO1642" s="14" t="str">
        <f>_xlfn.XLOOKUP(B1642,'[4]cell downs 18042026 17h'!$B:$B,'[4]cell downs 18042026 17h'!$B:$B,"")</f>
        <v/>
      </c>
      <c r="BP1642" s="14" t="str">
        <f>_xlfn.XLOOKUP(B1642,'[5]Cells Huawei 19042026 15h'!$B:$B,'[5]Cells Huawei 19042026 15h'!$B:$B,"")</f>
        <v/>
      </c>
      <c r="BQ1642" s="9" t="str">
        <f>_xlfn.XLOOKUP(B1642,'[6]cells down 19042026 9H40'!$B:$B,'[6]cells down 19042026 9H40'!$B:$B,"")</f>
        <v/>
      </c>
      <c r="BR1642" s="9" t="s">
        <v>1294</v>
      </c>
      <c r="BS1642" s="9" t="s">
        <v>12</v>
      </c>
      <c r="BT1642" s="108"/>
    </row>
    <row r="1643" spans="1:72" s="9" customFormat="1" x14ac:dyDescent="0.35">
      <c r="A1643" s="1" t="s">
        <v>4647</v>
      </c>
      <c r="B1643" s="8" t="s">
        <v>4648</v>
      </c>
      <c r="C1643" s="3" t="str">
        <f>_xlfn.XLOOKUP(B1643,'[1]daily break down'!$D:$D,'[1]daily break down'!$E:$E,"")</f>
        <v>Yaounde</v>
      </c>
      <c r="D1643" s="1" t="s">
        <v>11</v>
      </c>
      <c r="E1643" s="1" t="s">
        <v>12</v>
      </c>
      <c r="F1643" s="3" t="s">
        <v>37</v>
      </c>
      <c r="G1643" s="1" t="s">
        <v>38</v>
      </c>
      <c r="H1643" s="34" t="str">
        <f>_xlfn.XLOOKUP(B1643,[2]CALCULATION!$B:$B,[2]CALCULATION!$H:$H,"")</f>
        <v>ZTE</v>
      </c>
      <c r="I1643" s="28">
        <v>0</v>
      </c>
      <c r="J1643" s="28">
        <v>0</v>
      </c>
      <c r="K1643" s="28">
        <v>0</v>
      </c>
      <c r="L1643" s="28">
        <v>0.6183421652641149</v>
      </c>
      <c r="M1643" s="28">
        <v>1.1377353160233199</v>
      </c>
      <c r="N1643" s="28">
        <v>0</v>
      </c>
      <c r="O1643" s="28">
        <v>0</v>
      </c>
      <c r="P1643" s="28">
        <v>3.21744812845818E-2</v>
      </c>
      <c r="Q1643" s="28">
        <v>0</v>
      </c>
      <c r="R1643" s="28">
        <v>0</v>
      </c>
      <c r="S1643" s="93">
        <v>1.0968573165198661E-2</v>
      </c>
      <c r="T1643" s="93">
        <f>_xlfn.XLOOKUP(B1643,'[3]Nur des jours'!$B:$B,'[3]Nur des jours'!$U:$U,"")</f>
        <v>0</v>
      </c>
      <c r="U1643" s="93">
        <v>0</v>
      </c>
      <c r="V1643" s="93">
        <v>0</v>
      </c>
      <c r="W1643" s="93">
        <v>0</v>
      </c>
      <c r="X1643" s="93">
        <v>0</v>
      </c>
      <c r="Y1643" s="93">
        <v>0</v>
      </c>
      <c r="Z1643" s="93">
        <v>0</v>
      </c>
      <c r="AA1643" s="93">
        <v>0</v>
      </c>
      <c r="AB1643" s="93">
        <v>0</v>
      </c>
      <c r="AC1643" s="93">
        <f>_xlfn.XLOOKUP(B1643,'[3]Nur des jours'!$B:$B,'[3]Nur des jours'!$N:$N,"")</f>
        <v>0</v>
      </c>
      <c r="AD1643" s="93">
        <v>0</v>
      </c>
      <c r="AE1643" s="93">
        <v>0</v>
      </c>
      <c r="AF1643" s="93">
        <v>0</v>
      </c>
      <c r="AG1643" s="93"/>
      <c r="AH1643" s="93">
        <v>0</v>
      </c>
      <c r="AI1643" s="93">
        <v>0</v>
      </c>
      <c r="AJ1643" s="93">
        <v>0</v>
      </c>
      <c r="AK1643" s="93">
        <v>0</v>
      </c>
      <c r="AL1643" s="93">
        <v>0</v>
      </c>
      <c r="AM1643" s="49" t="s">
        <v>5559</v>
      </c>
      <c r="AN1643" s="49"/>
      <c r="AO1643" s="48" t="str" cm="1">
        <f t="array" ref="AO1643">IFERROR(_xlfn.IFS(
AQ1643="MPR ISSUE","PDH",
AQ1643="BSS Hardware Issue","BSS",
AQ1643="Sites strategiques, MLL, Pylone, etc.","ENVTECH",
AQ1643="AKTIVCO DEFAUT GE &amp; POWER Cabinet","AKTIVCO",
AQ1643="AKTIVCO Coupure ENEO &amp; Baisse de tension","AKTIVCO GRID ONLY",
AQ1643="Coupure ENEO &amp; Baisse de tension","IHS GRID ONLY",
AQ1643="Defaut GE &amp; POWER Cabinet","IHS",
AQ1643="Sharing","Partners",
AQ1643="Sites strategiques &amp; DataCenter","SST &amp; DC",
AQ1643="Exclu","Exclu",
AQ1643="SAT","SAT",
AQ1643="SPARE-ISSUE","SPARE-ISSUE",
AQ1643="Fiber CAmtel","TRANS_FO_CAMTEL",
AQ1643="Fiber AOF","Fiber AOF",
AQ1643="Projet OCM (HUAWEI)","TRAVAUX-HUAWEI",
AQ1643="Projet OCM (NOKIA)","TRAVAUX-NOKIA",
AQ1643="ACCESS-ISSUE","ACCESS-ISSUE",
AQ1643="Projet OCM (ZTE, NOKIA, autres projets)","TRAVAUX OCM",
AQ1643="No root CAuse","No root cause",
AQ1643="ODU HS","PDH",
AQ1643="IP &amp; VLAN","PDH",
AQ1643="Warehouse HUAWEI","SPARE-ISSUE",
AQ1643="SPARE-HS","SPARE-ISSUE",
AQ1643="Power Telco","BSS",AQ1643="no impacts","no impacts"
),"")</f>
        <v>No root cause</v>
      </c>
      <c r="AP1643" s="48" t="str" cm="1">
        <f t="array" ref="AP1643">IFERROR(_xlfn.IFS(
AQ1643="MPR ISSUE","TX ISSUE",
AQ1643="BSS Hardware Issue","RAN ISSUE",
AQ1643="Sites strategiques, MLL, Pylone, etc.","ENVTECH",
AQ1643="AKTIVCO DEFAUT GE &amp; POWER Cabinet","POWER ISSUE",
AQ1643="AKTIVCO Coupure ENEO &amp; Baisse de tension","POWER ISSUE",
AQ1643="Coupure ENEO &amp; Baisse de tension","POWER ISSUE",
AQ1643="Defaut GE &amp; POWER Cabinet","POWER ISSUE",
AQ1643="Sharing","POWER ISSUE",
AQ1643="Sites strategiques &amp; DataCenter","POWER ISSUE",
AQ1643="Exclu","Exclu",
AQ1643="SAT","TX ISSUE",
AQ1643="SPARE-ISSUE","SPARE-ISSUE",
AQ1643="Fiber CAmtel","TX ISSUE",
AQ1643="Fiber AOF","TX ISSUE",
AQ1643="Projet OCM (HUAWEI)","TRAVAUX-HUAWEI",
AQ1643="Projet OCM (NOKIA)","TRAVAUX -NOKIA",
AQ1643="ACCESS-ISSUE","ACCESS-ISSUE",
AQ1643="Projet OCM (ZTE, NOKIA, autres projets)","TRAVAUX OCM",
AQ1643="No root CAuse","No root cause",
AQ1643="ODU HS","TX ISSUE",
AQ1643="IP &amp; VLAN","TX ISSUE",
AQ1643="Warehouse HUAWEI","SPARE-ISSUE",
AQ1643="SPARE-HS","SPARE-ISSUE",
AQ1643="Power Telco","RAN ISSUE",AQ1643="no impacts","no impacts"
),"")</f>
        <v>No root cause</v>
      </c>
      <c r="AQ1643" s="127" t="s">
        <v>5344</v>
      </c>
      <c r="AR1643" s="48" t="str" cm="1">
        <f t="array" ref="AR1643">IFERROR(_xlfn.IFS(
AQ1643="MPR ISSUE","ACTIVE",
AQ1643="BSS Hardware Issue","ACTIVE",
AQ1643="Sites strategiques, MLL, Pylone, etc.","PASSIVE",
AQ1643="AKTIVCO DEFAUT GE &amp; POWER Cabinet","PASSIVE",
AQ1643="AKTIVCO Coupure ENEO &amp; Baisse de tension","PASSIVE",
AQ1643="Coupure ENEO &amp; Baisse de tension","PASSIVE",
AQ1643="Defaut GE &amp; POWER Cabinet","PASSIVE",
AQ1643="Sharing","PASSIVE",
AQ1643="Sites strategiques &amp; DataCenter","PASSIVE",
AQ1643="Exclu","Exclu",
AQ1643="SAT","ACTIVE",
AQ1643="SPARE-ISSUE","SPARE-ISSUE",
AQ1643="Fiber CAmtel","ACTIVE",
AQ1643="Fiber AOF","ACTIVE",
AQ1643="Projet OCM (HUAWEI)","PLANNED WORKS",
AQ1643="Projet OCM (NOKIA)","PLANNED WORKS",
AQ1643="ACCESS-ISSUE","ACCESS-ISSUE",
AQ1643="Projet OCM (ZTE, NOKIA, autres projets)","PLANNED WORKS",
AQ1643="No root CAuse","No root cause",
AQ1643="ODU HS","ACTIVE",
AQ1643="IP &amp; VLAN","ACTIVE",
AQ1643="Warehouse HUAWEI","SPARE-ISSUE",
AQ1643="SPARE-HS","SPARE-ISSUE",
AQ1643="Power Telco","ACTIVE", AQ1643="no impacts","no impacts"
),"")</f>
        <v>No root cause</v>
      </c>
      <c r="AS1643" s="92" t="s">
        <v>5537</v>
      </c>
      <c r="AT1643" s="98" t="s">
        <v>4648</v>
      </c>
      <c r="AV1643" s="17" t="s">
        <v>5537</v>
      </c>
      <c r="AW1643" s="7" t="s">
        <v>5537</v>
      </c>
      <c r="AX1643" s="6" t="s">
        <v>5537</v>
      </c>
      <c r="AY1643" s="7"/>
      <c r="AZ1643" s="3" t="s">
        <v>5537</v>
      </c>
      <c r="BA1643" s="18" t="s">
        <v>5537</v>
      </c>
      <c r="BB1643" s="18" t="s">
        <v>5537</v>
      </c>
      <c r="BC1643" s="18" t="s">
        <v>5537</v>
      </c>
      <c r="BD1643" s="18" t="s">
        <v>5537</v>
      </c>
      <c r="BE1643" s="18" t="s">
        <v>5537</v>
      </c>
      <c r="BF1643" s="18" t="s">
        <v>5537</v>
      </c>
      <c r="BG1643" s="18" t="s">
        <v>5537</v>
      </c>
      <c r="BH1643" s="18" t="s">
        <v>5537</v>
      </c>
      <c r="BI1643" s="18" t="s">
        <v>5537</v>
      </c>
      <c r="BJ1643" s="18" t="s">
        <v>5537</v>
      </c>
      <c r="BK1643" s="18" t="s">
        <v>5537</v>
      </c>
      <c r="BL1643" s="9" t="s">
        <v>5537</v>
      </c>
      <c r="BM1643" s="14" t="s">
        <v>5537</v>
      </c>
      <c r="BN1643" s="14" t="s">
        <v>5537</v>
      </c>
      <c r="BO1643" s="14" t="str">
        <f>_xlfn.XLOOKUP(B1643,'[4]cell downs 18042026 17h'!$B:$B,'[4]cell downs 18042026 17h'!$B:$B,"")</f>
        <v/>
      </c>
      <c r="BP1643" s="14" t="str">
        <f>_xlfn.XLOOKUP(B1643,'[5]Cells Huawei 19042026 15h'!$B:$B,'[5]Cells Huawei 19042026 15h'!$B:$B,"")</f>
        <v/>
      </c>
      <c r="BQ1643" s="9" t="str">
        <f>_xlfn.XLOOKUP(B1643,'[6]cells down 19042026 9H40'!$B:$B,'[6]cells down 19042026 9H40'!$B:$B,"")</f>
        <v/>
      </c>
      <c r="BR1643" s="9" t="s">
        <v>4648</v>
      </c>
      <c r="BS1643" s="9" t="s">
        <v>12</v>
      </c>
      <c r="BT1643" s="108"/>
    </row>
    <row r="1644" spans="1:72" s="9" customFormat="1" x14ac:dyDescent="0.35">
      <c r="A1644" s="1" t="s">
        <v>2660</v>
      </c>
      <c r="B1644" s="8" t="s">
        <v>2661</v>
      </c>
      <c r="C1644" s="3" t="str">
        <f>_xlfn.XLOOKUP(B1644,'[1]daily break down'!$D:$D,'[1]daily break down'!$E:$E,"")</f>
        <v>NORD-OUEST</v>
      </c>
      <c r="D1644" s="1" t="s">
        <v>11</v>
      </c>
      <c r="E1644" s="1" t="s">
        <v>12</v>
      </c>
      <c r="F1644" s="3" t="s">
        <v>51</v>
      </c>
      <c r="G1644" s="1" t="s">
        <v>52</v>
      </c>
      <c r="H1644" s="32" t="str">
        <f>_xlfn.XLOOKUP(B1644,[2]CALCULATION!$B:$B,[2]CALCULATION!$H:$H,"")</f>
        <v>Huawei</v>
      </c>
      <c r="I1644" s="28">
        <v>0</v>
      </c>
      <c r="J1644" s="28">
        <v>0</v>
      </c>
      <c r="K1644" s="28">
        <v>0</v>
      </c>
      <c r="L1644" s="28">
        <v>0</v>
      </c>
      <c r="M1644" s="28">
        <v>0</v>
      </c>
      <c r="N1644" s="28">
        <v>0</v>
      </c>
      <c r="O1644" s="28">
        <v>0</v>
      </c>
      <c r="P1644" s="28">
        <v>0</v>
      </c>
      <c r="Q1644" s="28">
        <v>0</v>
      </c>
      <c r="R1644" s="28">
        <v>0</v>
      </c>
      <c r="S1644" s="93">
        <v>3.299489488718243E-3</v>
      </c>
      <c r="T1644" s="93">
        <f>_xlfn.XLOOKUP(B1644,'[3]Nur des jours'!$B:$B,'[3]Nur des jours'!$U:$U,"")</f>
        <v>0</v>
      </c>
      <c r="U1644" s="93">
        <v>0</v>
      </c>
      <c r="V1644" s="93">
        <v>0</v>
      </c>
      <c r="W1644" s="93">
        <v>0</v>
      </c>
      <c r="X1644" s="93">
        <v>0</v>
      </c>
      <c r="Y1644" s="93">
        <v>0</v>
      </c>
      <c r="Z1644" s="93">
        <v>0.23727788193463517</v>
      </c>
      <c r="AA1644" s="93">
        <v>0</v>
      </c>
      <c r="AB1644" s="93">
        <v>0</v>
      </c>
      <c r="AC1644" s="93">
        <f>_xlfn.XLOOKUP(B1644,'[3]Nur des jours'!$B:$B,'[3]Nur des jours'!$N:$N,"")</f>
        <v>0</v>
      </c>
      <c r="AD1644" s="93">
        <v>0</v>
      </c>
      <c r="AE1644" s="93">
        <v>0</v>
      </c>
      <c r="AF1644" s="93">
        <v>0</v>
      </c>
      <c r="AG1644" s="93"/>
      <c r="AH1644" s="93">
        <v>0</v>
      </c>
      <c r="AI1644" s="93">
        <v>0</v>
      </c>
      <c r="AJ1644" s="93">
        <v>0</v>
      </c>
      <c r="AK1644" s="93">
        <v>0</v>
      </c>
      <c r="AL1644" s="93">
        <v>0</v>
      </c>
      <c r="AM1644" s="49" t="s">
        <v>5559</v>
      </c>
      <c r="AN1644" s="49"/>
      <c r="AO1644" s="48" t="str" cm="1">
        <f t="array" ref="AO1644">IFERROR(_xlfn.IFS(
AQ1644="MPR ISSUE","PDH",
AQ1644="BSS Hardware Issue","BSS",
AQ1644="Sites strategiques, MLL, Pylone, etc.","ENVTECH",
AQ1644="AKTIVCO DEFAUT GE &amp; POWER Cabinet","AKTIVCO",
AQ1644="AKTIVCO Coupure ENEO &amp; Baisse de tension","AKTIVCO GRID ONLY",
AQ1644="Coupure ENEO &amp; Baisse de tension","IHS GRID ONLY",
AQ1644="Defaut GE &amp; POWER Cabinet","IHS",
AQ1644="Sharing","Partners",
AQ1644="Sites strategiques &amp; DataCenter","SST &amp; DC",
AQ1644="Exclu","Exclu",
AQ1644="SAT","SAT",
AQ1644="SPARE-ISSUE","SPARE-ISSUE",
AQ1644="Fiber CAmtel","TRANS_FO_CAMTEL",
AQ1644="Fiber AOF","Fiber AOF",
AQ1644="Projet OCM (HUAWEI)","TRAVAUX-HUAWEI",
AQ1644="Projet OCM (NOKIA)","TRAVAUX-NOKIA",
AQ1644="ACCESS-ISSUE","ACCESS-ISSUE",
AQ1644="Projet OCM (ZTE, NOKIA, autres projets)","TRAVAUX OCM",
AQ1644="No root CAuse","No root cause",
AQ1644="ODU HS","PDH",
AQ1644="IP &amp; VLAN","PDH",
AQ1644="Warehouse HUAWEI","SPARE-ISSUE",
AQ1644="SPARE-HS","SPARE-ISSUE",
AQ1644="Power Telco","BSS",AQ1644="no impacts","no impacts"
),"")</f>
        <v>No root cause</v>
      </c>
      <c r="AP1644" s="48" t="str" cm="1">
        <f t="array" ref="AP1644">IFERROR(_xlfn.IFS(
AQ1644="MPR ISSUE","TX ISSUE",
AQ1644="BSS Hardware Issue","RAN ISSUE",
AQ1644="Sites strategiques, MLL, Pylone, etc.","ENVTECH",
AQ1644="AKTIVCO DEFAUT GE &amp; POWER Cabinet","POWER ISSUE",
AQ1644="AKTIVCO Coupure ENEO &amp; Baisse de tension","POWER ISSUE",
AQ1644="Coupure ENEO &amp; Baisse de tension","POWER ISSUE",
AQ1644="Defaut GE &amp; POWER Cabinet","POWER ISSUE",
AQ1644="Sharing","POWER ISSUE",
AQ1644="Sites strategiques &amp; DataCenter","POWER ISSUE",
AQ1644="Exclu","Exclu",
AQ1644="SAT","TX ISSUE",
AQ1644="SPARE-ISSUE","SPARE-ISSUE",
AQ1644="Fiber CAmtel","TX ISSUE",
AQ1644="Fiber AOF","TX ISSUE",
AQ1644="Projet OCM (HUAWEI)","TRAVAUX-HUAWEI",
AQ1644="Projet OCM (NOKIA)","TRAVAUX -NOKIA",
AQ1644="ACCESS-ISSUE","ACCESS-ISSUE",
AQ1644="Projet OCM (ZTE, NOKIA, autres projets)","TRAVAUX OCM",
AQ1644="No root CAuse","No root cause",
AQ1644="ODU HS","TX ISSUE",
AQ1644="IP &amp; VLAN","TX ISSUE",
AQ1644="Warehouse HUAWEI","SPARE-ISSUE",
AQ1644="SPARE-HS","SPARE-ISSUE",
AQ1644="Power Telco","RAN ISSUE",AQ1644="no impacts","no impacts"
),"")</f>
        <v>No root cause</v>
      </c>
      <c r="AQ1644" s="127" t="s">
        <v>5344</v>
      </c>
      <c r="AR1644" s="48" t="str" cm="1">
        <f t="array" ref="AR1644">IFERROR(_xlfn.IFS(
AQ1644="MPR ISSUE","ACTIVE",
AQ1644="BSS Hardware Issue","ACTIVE",
AQ1644="Sites strategiques, MLL, Pylone, etc.","PASSIVE",
AQ1644="AKTIVCO DEFAUT GE &amp; POWER Cabinet","PASSIVE",
AQ1644="AKTIVCO Coupure ENEO &amp; Baisse de tension","PASSIVE",
AQ1644="Coupure ENEO &amp; Baisse de tension","PASSIVE",
AQ1644="Defaut GE &amp; POWER Cabinet","PASSIVE",
AQ1644="Sharing","PASSIVE",
AQ1644="Sites strategiques &amp; DataCenter","PASSIVE",
AQ1644="Exclu","Exclu",
AQ1644="SAT","ACTIVE",
AQ1644="SPARE-ISSUE","SPARE-ISSUE",
AQ1644="Fiber CAmtel","ACTIVE",
AQ1644="Fiber AOF","ACTIVE",
AQ1644="Projet OCM (HUAWEI)","PLANNED WORKS",
AQ1644="Projet OCM (NOKIA)","PLANNED WORKS",
AQ1644="ACCESS-ISSUE","ACCESS-ISSUE",
AQ1644="Projet OCM (ZTE, NOKIA, autres projets)","PLANNED WORKS",
AQ1644="No root CAuse","No root cause",
AQ1644="ODU HS","ACTIVE",
AQ1644="IP &amp; VLAN","ACTIVE",
AQ1644="Warehouse HUAWEI","SPARE-ISSUE",
AQ1644="SPARE-HS","SPARE-ISSUE",
AQ1644="Power Telco","ACTIVE", AQ1644="no impacts","no impacts"
),"")</f>
        <v>No root cause</v>
      </c>
      <c r="AS1644" s="92" t="s">
        <v>5537</v>
      </c>
      <c r="AT1644" s="98" t="s">
        <v>2661</v>
      </c>
      <c r="AV1644" s="17" t="s">
        <v>5537</v>
      </c>
      <c r="AW1644" s="7" t="s">
        <v>5537</v>
      </c>
      <c r="AX1644" s="6" t="s">
        <v>5537</v>
      </c>
      <c r="AY1644" s="7"/>
      <c r="AZ1644" s="3" t="s">
        <v>5537</v>
      </c>
      <c r="BA1644" s="18" t="s">
        <v>5537</v>
      </c>
      <c r="BB1644" s="18" t="s">
        <v>5537</v>
      </c>
      <c r="BC1644" s="18" t="s">
        <v>5537</v>
      </c>
      <c r="BD1644" s="18" t="s">
        <v>5537</v>
      </c>
      <c r="BE1644" s="18" t="s">
        <v>5537</v>
      </c>
      <c r="BF1644" s="18" t="s">
        <v>5537</v>
      </c>
      <c r="BG1644" s="18" t="s">
        <v>5537</v>
      </c>
      <c r="BH1644" s="18" t="s">
        <v>5537</v>
      </c>
      <c r="BI1644" s="18" t="s">
        <v>5537</v>
      </c>
      <c r="BJ1644" s="18" t="s">
        <v>5537</v>
      </c>
      <c r="BK1644" s="18" t="s">
        <v>5537</v>
      </c>
      <c r="BL1644" s="9" t="s">
        <v>5537</v>
      </c>
      <c r="BM1644" s="14" t="s">
        <v>5537</v>
      </c>
      <c r="BN1644" s="14" t="s">
        <v>5537</v>
      </c>
      <c r="BO1644" s="14" t="str">
        <f>_xlfn.XLOOKUP(B1644,'[4]cell downs 18042026 17h'!$B:$B,'[4]cell downs 18042026 17h'!$B:$B,"")</f>
        <v/>
      </c>
      <c r="BP1644" s="14" t="str">
        <f>_xlfn.XLOOKUP(B1644,'[5]Cells Huawei 19042026 15h'!$B:$B,'[5]Cells Huawei 19042026 15h'!$B:$B,"")</f>
        <v/>
      </c>
      <c r="BQ1644" s="9" t="str">
        <f>_xlfn.XLOOKUP(B1644,'[6]cells down 19042026 9H40'!$B:$B,'[6]cells down 19042026 9H40'!$B:$B,"")</f>
        <v/>
      </c>
      <c r="BR1644" s="9" t="s">
        <v>2661</v>
      </c>
      <c r="BS1644" s="9" t="s">
        <v>5537</v>
      </c>
      <c r="BT1644" s="108"/>
    </row>
    <row r="1645" spans="1:72" s="9" customFormat="1" x14ac:dyDescent="0.35">
      <c r="A1645" s="1" t="s">
        <v>2992</v>
      </c>
      <c r="B1645" s="8" t="s">
        <v>2993</v>
      </c>
      <c r="C1645" s="3" t="str">
        <f>_xlfn.XLOOKUP(B1645,'[1]daily break down'!$D:$D,'[1]daily break down'!$E:$E,"")</f>
        <v>NORD</v>
      </c>
      <c r="D1645" s="1" t="s">
        <v>11</v>
      </c>
      <c r="E1645" s="1" t="s">
        <v>66</v>
      </c>
      <c r="F1645" s="3" t="s">
        <v>23</v>
      </c>
      <c r="G1645" s="1" t="s">
        <v>2992</v>
      </c>
      <c r="H1645" s="33" t="str">
        <f>_xlfn.XLOOKUP(B1645,[2]CALCULATION!$B:$B,[2]CALCULATION!$H:$H,"")</f>
        <v>NOKIA</v>
      </c>
      <c r="I1645" s="28">
        <v>0</v>
      </c>
      <c r="J1645" s="28">
        <v>0</v>
      </c>
      <c r="K1645" s="28">
        <v>0</v>
      </c>
      <c r="L1645" s="28">
        <v>0</v>
      </c>
      <c r="M1645" s="28">
        <v>0</v>
      </c>
      <c r="N1645" s="28">
        <v>0</v>
      </c>
      <c r="O1645" s="28">
        <v>0</v>
      </c>
      <c r="P1645" s="28">
        <v>0.44536765914319032</v>
      </c>
      <c r="Q1645" s="28">
        <v>0</v>
      </c>
      <c r="R1645" s="28">
        <v>0</v>
      </c>
      <c r="S1645" s="93">
        <v>1.3376308738047311E-3</v>
      </c>
      <c r="T1645" s="93">
        <f>_xlfn.XLOOKUP(B1645,'[3]Nur des jours'!$B:$B,'[3]Nur des jours'!$U:$U,"")</f>
        <v>0</v>
      </c>
      <c r="U1645" s="93">
        <v>0</v>
      </c>
      <c r="V1645" s="93">
        <v>0</v>
      </c>
      <c r="W1645" s="93">
        <v>0</v>
      </c>
      <c r="X1645" s="93">
        <v>0</v>
      </c>
      <c r="Y1645" s="93">
        <v>0</v>
      </c>
      <c r="Z1645" s="93">
        <v>0</v>
      </c>
      <c r="AA1645" s="93">
        <v>0</v>
      </c>
      <c r="AB1645" s="93">
        <v>0</v>
      </c>
      <c r="AC1645" s="93">
        <f>_xlfn.XLOOKUP(B1645,'[3]Nur des jours'!$B:$B,'[3]Nur des jours'!$N:$N,"")</f>
        <v>0</v>
      </c>
      <c r="AD1645" s="93">
        <v>0</v>
      </c>
      <c r="AE1645" s="93">
        <v>0</v>
      </c>
      <c r="AF1645" s="93">
        <v>0</v>
      </c>
      <c r="AG1645" s="93"/>
      <c r="AH1645" s="93">
        <v>0</v>
      </c>
      <c r="AI1645" s="93">
        <v>0</v>
      </c>
      <c r="AJ1645" s="93">
        <v>0</v>
      </c>
      <c r="AK1645" s="93">
        <v>0</v>
      </c>
      <c r="AL1645" s="93">
        <v>0</v>
      </c>
      <c r="AM1645" s="49" t="s">
        <v>5559</v>
      </c>
      <c r="AN1645" s="49"/>
      <c r="AO1645" s="48" t="str" cm="1">
        <f t="array" ref="AO1645">IFERROR(_xlfn.IFS(
AQ1645="MPR ISSUE","PDH",
AQ1645="BSS Hardware Issue","BSS",
AQ1645="Sites strategiques, MLL, Pylone, etc.","ENVTECH",
AQ1645="AKTIVCO DEFAUT GE &amp; POWER Cabinet","AKTIVCO",
AQ1645="AKTIVCO Coupure ENEO &amp; Baisse de tension","AKTIVCO GRID ONLY",
AQ1645="Coupure ENEO &amp; Baisse de tension","IHS GRID ONLY",
AQ1645="Defaut GE &amp; POWER Cabinet","IHS",
AQ1645="Sharing","Partners",
AQ1645="Sites strategiques &amp; DataCenter","SST &amp; DC",
AQ1645="Exclu","Exclu",
AQ1645="SAT","SAT",
AQ1645="SPARE-ISSUE","SPARE-ISSUE",
AQ1645="Fiber CAmtel","TRANS_FO_CAMTEL",
AQ1645="Fiber AOF","Fiber AOF",
AQ1645="Projet OCM (HUAWEI)","TRAVAUX-HUAWEI",
AQ1645="Projet OCM (NOKIA)","TRAVAUX-NOKIA",
AQ1645="ACCESS-ISSUE","ACCESS-ISSUE",
AQ1645="Projet OCM (ZTE, NOKIA, autres projets)","TRAVAUX OCM",
AQ1645="No root CAuse","No root cause",
AQ1645="ODU HS","PDH",
AQ1645="IP &amp; VLAN","PDH",
AQ1645="Warehouse HUAWEI","SPARE-ISSUE",
AQ1645="SPARE-HS","SPARE-ISSUE",
AQ1645="Power Telco","BSS",AQ1645="no impacts","no impacts"
),"")</f>
        <v>IHS</v>
      </c>
      <c r="AP1645" s="48" t="str" cm="1">
        <f t="array" ref="AP1645">IFERROR(_xlfn.IFS(
AQ1645="MPR ISSUE","TX ISSUE",
AQ1645="BSS Hardware Issue","RAN ISSUE",
AQ1645="Sites strategiques, MLL, Pylone, etc.","ENVTECH",
AQ1645="AKTIVCO DEFAUT GE &amp; POWER Cabinet","POWER ISSUE",
AQ1645="AKTIVCO Coupure ENEO &amp; Baisse de tension","POWER ISSUE",
AQ1645="Coupure ENEO &amp; Baisse de tension","POWER ISSUE",
AQ1645="Defaut GE &amp; POWER Cabinet","POWER ISSUE",
AQ1645="Sharing","POWER ISSUE",
AQ1645="Sites strategiques &amp; DataCenter","POWER ISSUE",
AQ1645="Exclu","Exclu",
AQ1645="SAT","TX ISSUE",
AQ1645="SPARE-ISSUE","SPARE-ISSUE",
AQ1645="Fiber CAmtel","TX ISSUE",
AQ1645="Fiber AOF","TX ISSUE",
AQ1645="Projet OCM (HUAWEI)","TRAVAUX-HUAWEI",
AQ1645="Projet OCM (NOKIA)","TRAVAUX -NOKIA",
AQ1645="ACCESS-ISSUE","ACCESS-ISSUE",
AQ1645="Projet OCM (ZTE, NOKIA, autres projets)","TRAVAUX OCM",
AQ1645="No root CAuse","No root cause",
AQ1645="ODU HS","TX ISSUE",
AQ1645="IP &amp; VLAN","TX ISSUE",
AQ1645="Warehouse HUAWEI","SPARE-ISSUE",
AQ1645="SPARE-HS","SPARE-ISSUE",
AQ1645="Power Telco","RAN ISSUE",AQ1645="no impacts","no impacts"
),"")</f>
        <v>POWER ISSUE</v>
      </c>
      <c r="AQ1645" s="67" t="s">
        <v>5330</v>
      </c>
      <c r="AR1645" s="48" t="str" cm="1">
        <f t="array" ref="AR1645">IFERROR(_xlfn.IFS(
AQ1645="MPR ISSUE","ACTIVE",
AQ1645="BSS Hardware Issue","ACTIVE",
AQ1645="Sites strategiques, MLL, Pylone, etc.","PASSIVE",
AQ1645="AKTIVCO DEFAUT GE &amp; POWER Cabinet","PASSIVE",
AQ1645="AKTIVCO Coupure ENEO &amp; Baisse de tension","PASSIVE",
AQ1645="Coupure ENEO &amp; Baisse de tension","PASSIVE",
AQ1645="Defaut GE &amp; POWER Cabinet","PASSIVE",
AQ1645="Sharing","PASSIVE",
AQ1645="Sites strategiques &amp; DataCenter","PASSIVE",
AQ1645="Exclu","Exclu",
AQ1645="SAT","ACTIVE",
AQ1645="SPARE-ISSUE","SPARE-ISSUE",
AQ1645="Fiber CAmtel","ACTIVE",
AQ1645="Fiber AOF","ACTIVE",
AQ1645="Projet OCM (HUAWEI)","PLANNED WORKS",
AQ1645="Projet OCM (NOKIA)","PLANNED WORKS",
AQ1645="ACCESS-ISSUE","ACCESS-ISSUE",
AQ1645="Projet OCM (ZTE, NOKIA, autres projets)","PLANNED WORKS",
AQ1645="No root CAuse","No root cause",
AQ1645="ODU HS","ACTIVE",
AQ1645="IP &amp; VLAN","ACTIVE",
AQ1645="Warehouse HUAWEI","SPARE-ISSUE",
AQ1645="SPARE-HS","SPARE-ISSUE",
AQ1645="Power Telco","ACTIVE", AQ1645="no impacts","no impacts"
),"")</f>
        <v>PASSIVE</v>
      </c>
      <c r="AS1645" s="92" t="s">
        <v>5917</v>
      </c>
      <c r="AT1645" s="98" t="s">
        <v>2993</v>
      </c>
      <c r="AV1645" s="17" t="s">
        <v>5537</v>
      </c>
      <c r="AW1645" s="7" t="s">
        <v>5537</v>
      </c>
      <c r="AX1645" s="6" t="s">
        <v>5537</v>
      </c>
      <c r="AY1645" s="7"/>
      <c r="AZ1645" s="3" t="s">
        <v>5537</v>
      </c>
      <c r="BA1645" s="18" t="s">
        <v>5537</v>
      </c>
      <c r="BB1645" s="18" t="s">
        <v>5537</v>
      </c>
      <c r="BC1645" s="18" t="s">
        <v>5537</v>
      </c>
      <c r="BD1645" s="18" t="s">
        <v>5537</v>
      </c>
      <c r="BE1645" s="18" t="s">
        <v>5537</v>
      </c>
      <c r="BF1645" s="18" t="s">
        <v>5537</v>
      </c>
      <c r="BG1645" s="18" t="s">
        <v>5537</v>
      </c>
      <c r="BH1645" s="18" t="s">
        <v>5537</v>
      </c>
      <c r="BI1645" s="18" t="s">
        <v>5537</v>
      </c>
      <c r="BJ1645" s="18" t="s">
        <v>5537</v>
      </c>
      <c r="BK1645" s="18" t="s">
        <v>5537</v>
      </c>
      <c r="BL1645" s="9" t="s">
        <v>5917</v>
      </c>
      <c r="BM1645" s="14" t="s">
        <v>5537</v>
      </c>
      <c r="BN1645" s="14" t="s">
        <v>5537</v>
      </c>
      <c r="BO1645" s="14" t="str">
        <f>_xlfn.XLOOKUP(B1645,'[4]cell downs 18042026 17h'!$B:$B,'[4]cell downs 18042026 17h'!$B:$B,"")</f>
        <v/>
      </c>
      <c r="BP1645" s="14" t="str">
        <f>_xlfn.XLOOKUP(B1645,'[5]Cells Huawei 19042026 15h'!$B:$B,'[5]Cells Huawei 19042026 15h'!$B:$B,"")</f>
        <v/>
      </c>
      <c r="BQ1645" s="9" t="str">
        <f>_xlfn.XLOOKUP(B1645,'[6]cells down 19042026 9H40'!$B:$B,'[6]cells down 19042026 9H40'!$B:$B,"")</f>
        <v/>
      </c>
      <c r="BR1645" s="9" t="s">
        <v>2993</v>
      </c>
      <c r="BS1645" s="9" t="s">
        <v>12</v>
      </c>
      <c r="BT1645" s="108"/>
    </row>
    <row r="1646" spans="1:72" s="9" customFormat="1" x14ac:dyDescent="0.35">
      <c r="A1646" s="59" t="s">
        <v>841</v>
      </c>
      <c r="B1646" s="60" t="s">
        <v>842</v>
      </c>
      <c r="C1646" s="61" t="str">
        <f>_xlfn.XLOOKUP(B1646,'[1]daily break down'!$D:$D,'[1]daily break down'!$E:$E,"")</f>
        <v>NORD</v>
      </c>
      <c r="D1646" s="59" t="s">
        <v>11</v>
      </c>
      <c r="E1646" s="59" t="s">
        <v>66</v>
      </c>
      <c r="F1646" s="61" t="s">
        <v>23</v>
      </c>
      <c r="G1646" s="59" t="s">
        <v>841</v>
      </c>
      <c r="H1646" s="66" t="str">
        <f>_xlfn.XLOOKUP(B1646,[2]CALCULATION!$B:$B,[2]CALCULATION!$H:$H,"")</f>
        <v>NOKIA</v>
      </c>
      <c r="I1646" s="63">
        <v>1.118062274587154</v>
      </c>
      <c r="J1646" s="63">
        <v>0</v>
      </c>
      <c r="K1646" s="63">
        <v>1.4204673877937353</v>
      </c>
      <c r="L1646" s="63">
        <v>1.6082854203479202</v>
      </c>
      <c r="M1646" s="63">
        <v>0</v>
      </c>
      <c r="N1646" s="63">
        <v>0</v>
      </c>
      <c r="O1646" s="63">
        <v>4.2425189959044776</v>
      </c>
      <c r="P1646" s="63">
        <v>9.2961487794130768</v>
      </c>
      <c r="Q1646" s="63">
        <v>9.2962028860272525</v>
      </c>
      <c r="R1646" s="63">
        <v>4.1896352632314127</v>
      </c>
      <c r="S1646" s="94">
        <v>1.2484554822176806E-3</v>
      </c>
      <c r="T1646" s="93">
        <f>_xlfn.XLOOKUP(B1646,'[3]Nur des jours'!$B:$B,'[3]Nur des jours'!$U:$U,"")</f>
        <v>0</v>
      </c>
      <c r="U1646" s="93">
        <v>0</v>
      </c>
      <c r="V1646" s="93">
        <v>0</v>
      </c>
      <c r="W1646" s="93">
        <v>0</v>
      </c>
      <c r="X1646" s="93">
        <v>0</v>
      </c>
      <c r="Y1646" s="93">
        <v>0</v>
      </c>
      <c r="Z1646" s="93">
        <v>0</v>
      </c>
      <c r="AA1646" s="93">
        <v>0</v>
      </c>
      <c r="AB1646" s="93">
        <v>0</v>
      </c>
      <c r="AC1646" s="93">
        <f>_xlfn.XLOOKUP(B1646,'[3]Nur des jours'!$B:$B,'[3]Nur des jours'!$N:$N,"")</f>
        <v>0</v>
      </c>
      <c r="AD1646" s="93">
        <v>0</v>
      </c>
      <c r="AE1646" s="93">
        <v>0</v>
      </c>
      <c r="AF1646" s="93">
        <v>0</v>
      </c>
      <c r="AG1646" s="93"/>
      <c r="AH1646" s="93">
        <v>0</v>
      </c>
      <c r="AI1646" s="93">
        <v>0</v>
      </c>
      <c r="AJ1646" s="93">
        <v>0</v>
      </c>
      <c r="AK1646" s="93">
        <v>0</v>
      </c>
      <c r="AL1646" s="93">
        <v>0</v>
      </c>
      <c r="AM1646" s="49" t="s">
        <v>5559</v>
      </c>
      <c r="AN1646" s="63"/>
      <c r="AO1646" s="48" t="str" cm="1">
        <f t="array" ref="AO1646">IFERROR(_xlfn.IFS(
AQ1646="MPR ISSUE","PDH",
AQ1646="BSS Hardware Issue","BSS",
AQ1646="Sites strategiques, MLL, Pylone, etc.","ENVTECH",
AQ1646="AKTIVCO DEFAUT GE &amp; POWER Cabinet","AKTIVCO",
AQ1646="AKTIVCO Coupure ENEO &amp; Baisse de tension","AKTIVCO GRID ONLY",
AQ1646="Coupure ENEO &amp; Baisse de tension","IHS GRID ONLY",
AQ1646="Defaut GE &amp; POWER Cabinet","IHS",
AQ1646="Sharing","Partners",
AQ1646="Sites strategiques &amp; DataCenter","SST &amp; DC",
AQ1646="Exclu","Exclu",
AQ1646="SAT","SAT",
AQ1646="SPARE-ISSUE","SPARE-ISSUE",
AQ1646="Fiber CAmtel","TRANS_FO_CAMTEL",
AQ1646="Fiber AOF","Fiber AOF",
AQ1646="Projet OCM (HUAWEI)","TRAVAUX-HUAWEI",
AQ1646="Projet OCM (NOKIA)","TRAVAUX-NOKIA",
AQ1646="ACCESS-ISSUE","ACCESS-ISSUE",
AQ1646="Projet OCM (ZTE, NOKIA, autres projets)","TRAVAUX OCM",
AQ1646="No root CAuse","No root cause",
AQ1646="ODU HS","PDH",
AQ1646="IP &amp; VLAN","PDH",
AQ1646="Warehouse HUAWEI","SPARE-ISSUE",
AQ1646="SPARE-HS","SPARE-ISSUE",
AQ1646="Power Telco","BSS",AQ1646="no impacts","no impacts"
),"")</f>
        <v>TRAVAUX OCM</v>
      </c>
      <c r="AP1646" s="48" t="str" cm="1">
        <f t="array" ref="AP1646">IFERROR(_xlfn.IFS(
AQ1646="MPR ISSUE","TX ISSUE",
AQ1646="BSS Hardware Issue","RAN ISSUE",
AQ1646="Sites strategiques, MLL, Pylone, etc.","ENVTECH",
AQ1646="AKTIVCO DEFAUT GE &amp; POWER Cabinet","POWER ISSUE",
AQ1646="AKTIVCO Coupure ENEO &amp; Baisse de tension","POWER ISSUE",
AQ1646="Coupure ENEO &amp; Baisse de tension","POWER ISSUE",
AQ1646="Defaut GE &amp; POWER Cabinet","POWER ISSUE",
AQ1646="Sharing","POWER ISSUE",
AQ1646="Sites strategiques &amp; DataCenter","POWER ISSUE",
AQ1646="Exclu","Exclu",
AQ1646="SAT","TX ISSUE",
AQ1646="SPARE-ISSUE","SPARE-ISSUE",
AQ1646="Fiber CAmtel","TX ISSUE",
AQ1646="Fiber AOF","TX ISSUE",
AQ1646="Projet OCM (HUAWEI)","TRAVAUX-HUAWEI",
AQ1646="Projet OCM (NOKIA)","TRAVAUX -NOKIA",
AQ1646="ACCESS-ISSUE","ACCESS-ISSUE",
AQ1646="Projet OCM (ZTE, NOKIA, autres projets)","TRAVAUX OCM",
AQ1646="No root CAuse","No root cause",
AQ1646="ODU HS","TX ISSUE",
AQ1646="IP &amp; VLAN","TX ISSUE",
AQ1646="Warehouse HUAWEI","SPARE-ISSUE",
AQ1646="SPARE-HS","SPARE-ISSUE",
AQ1646="Power Telco","RAN ISSUE",AQ1646="no impacts","no impacts"
),"")</f>
        <v>TRAVAUX OCM</v>
      </c>
      <c r="AQ1646" s="67" t="s">
        <v>5341</v>
      </c>
      <c r="AR1646" s="48" t="str" cm="1">
        <f t="array" ref="AR1646">IFERROR(_xlfn.IFS(
AQ1646="MPR ISSUE","ACTIVE",
AQ1646="BSS Hardware Issue","ACTIVE",
AQ1646="Sites strategiques, MLL, Pylone, etc.","PASSIVE",
AQ1646="AKTIVCO DEFAUT GE &amp; POWER Cabinet","PASSIVE",
AQ1646="AKTIVCO Coupure ENEO &amp; Baisse de tension","PASSIVE",
AQ1646="Coupure ENEO &amp; Baisse de tension","PASSIVE",
AQ1646="Defaut GE &amp; POWER Cabinet","PASSIVE",
AQ1646="Sharing","PASSIVE",
AQ1646="Sites strategiques &amp; DataCenter","PASSIVE",
AQ1646="Exclu","Exclu",
AQ1646="SAT","ACTIVE",
AQ1646="SPARE-ISSUE","SPARE-ISSUE",
AQ1646="Fiber CAmtel","ACTIVE",
AQ1646="Fiber AOF","ACTIVE",
AQ1646="Projet OCM (HUAWEI)","PLANNED WORKS",
AQ1646="Projet OCM (NOKIA)","PLANNED WORKS",
AQ1646="ACCESS-ISSUE","ACCESS-ISSUE",
AQ1646="Projet OCM (ZTE, NOKIA, autres projets)","PLANNED WORKS",
AQ1646="No root CAuse","No root cause",
AQ1646="ODU HS","ACTIVE",
AQ1646="IP &amp; VLAN","ACTIVE",
AQ1646="Warehouse HUAWEI","SPARE-ISSUE",
AQ1646="SPARE-HS","SPARE-ISSUE",
AQ1646="Power Telco","ACTIVE", AQ1646="no impacts","no impacts"
),"")</f>
        <v>PLANNED WORKS</v>
      </c>
      <c r="AS1646" s="92" t="s">
        <v>5918</v>
      </c>
      <c r="AT1646" s="98" t="s">
        <v>842</v>
      </c>
      <c r="AV1646" s="17" t="s">
        <v>5537</v>
      </c>
      <c r="AW1646" s="7" t="s">
        <v>5537</v>
      </c>
      <c r="AX1646" s="6" t="s">
        <v>5537</v>
      </c>
      <c r="AY1646" s="7"/>
      <c r="AZ1646" s="3" t="s">
        <v>5537</v>
      </c>
      <c r="BA1646" s="18" t="s">
        <v>5537</v>
      </c>
      <c r="BB1646" s="18" t="s">
        <v>5537</v>
      </c>
      <c r="BC1646" s="18" t="s">
        <v>5537</v>
      </c>
      <c r="BD1646" s="18" t="s">
        <v>5537</v>
      </c>
      <c r="BE1646" s="18" t="s">
        <v>5537</v>
      </c>
      <c r="BF1646" s="18" t="s">
        <v>5537</v>
      </c>
      <c r="BG1646" s="18" t="s">
        <v>5537</v>
      </c>
      <c r="BH1646" s="18" t="s">
        <v>5537</v>
      </c>
      <c r="BI1646" s="18" t="s">
        <v>5537</v>
      </c>
      <c r="BJ1646" s="18" t="s">
        <v>6343</v>
      </c>
      <c r="BK1646" s="18" t="s">
        <v>6344</v>
      </c>
      <c r="BL1646" s="9" t="s">
        <v>5537</v>
      </c>
      <c r="BM1646" s="14" t="s">
        <v>5537</v>
      </c>
      <c r="BN1646" s="65" t="s">
        <v>5537</v>
      </c>
      <c r="BO1646" s="65" t="str">
        <f>_xlfn.XLOOKUP(B1646,'[4]cell downs 18042026 17h'!$B:$B,'[4]cell downs 18042026 17h'!$B:$B,"")</f>
        <v/>
      </c>
      <c r="BP1646" s="65" t="str">
        <f>_xlfn.XLOOKUP(B1646,'[5]Cells Huawei 19042026 15h'!$B:$B,'[5]Cells Huawei 19042026 15h'!$B:$B,"")</f>
        <v/>
      </c>
      <c r="BQ1646" s="64" t="str">
        <f>_xlfn.XLOOKUP(B1646,'[6]cells down 19042026 9H40'!$B:$B,'[6]cells down 19042026 9H40'!$B:$B,"")</f>
        <v/>
      </c>
      <c r="BR1646" s="9" t="s">
        <v>842</v>
      </c>
      <c r="BS1646" s="9" t="s">
        <v>5537</v>
      </c>
      <c r="BT1646" s="108"/>
    </row>
    <row r="1647" spans="1:72" s="9" customFormat="1" x14ac:dyDescent="0.35">
      <c r="A1647" s="1" t="s">
        <v>699</v>
      </c>
      <c r="B1647" s="8" t="s">
        <v>700</v>
      </c>
      <c r="C1647" s="3" t="str">
        <f>_xlfn.XLOOKUP(B1647,'[1]daily break down'!$D:$D,'[1]daily break down'!$E:$E,"")</f>
        <v>Bafoussam</v>
      </c>
      <c r="D1647" s="1" t="s">
        <v>21</v>
      </c>
      <c r="E1647" s="1" t="s">
        <v>36</v>
      </c>
      <c r="F1647" s="3" t="s">
        <v>102</v>
      </c>
      <c r="G1647" s="1" t="s">
        <v>299</v>
      </c>
      <c r="H1647" s="32" t="str">
        <f>_xlfn.XLOOKUP(B1647,[2]CALCULATION!$B:$B,[2]CALCULATION!$H:$H,"")</f>
        <v>Huawei</v>
      </c>
      <c r="I1647" s="28">
        <v>0</v>
      </c>
      <c r="J1647" s="28">
        <v>0</v>
      </c>
      <c r="K1647" s="28">
        <v>0</v>
      </c>
      <c r="L1647" s="28">
        <v>0</v>
      </c>
      <c r="M1647" s="28">
        <v>0</v>
      </c>
      <c r="N1647" s="28">
        <v>0</v>
      </c>
      <c r="O1647" s="28">
        <v>0</v>
      </c>
      <c r="P1647" s="28">
        <v>0</v>
      </c>
      <c r="Q1647" s="28">
        <v>0</v>
      </c>
      <c r="R1647" s="28">
        <v>0</v>
      </c>
      <c r="S1647" s="93">
        <v>2.675261747609386E-4</v>
      </c>
      <c r="T1647" s="93">
        <f>_xlfn.XLOOKUP(B1647,'[3]Nur des jours'!$B:$B,'[3]Nur des jours'!$U:$U,"")</f>
        <v>0</v>
      </c>
      <c r="U1647" s="93">
        <v>0</v>
      </c>
      <c r="V1647" s="93">
        <v>0</v>
      </c>
      <c r="W1647" s="93">
        <v>0</v>
      </c>
      <c r="X1647" s="93">
        <v>0</v>
      </c>
      <c r="Y1647" s="93">
        <v>0</v>
      </c>
      <c r="Z1647" s="93">
        <v>0</v>
      </c>
      <c r="AA1647" s="93">
        <v>0</v>
      </c>
      <c r="AB1647" s="93">
        <v>0</v>
      </c>
      <c r="AC1647" s="93">
        <f>_xlfn.XLOOKUP(B1647,'[3]Nur des jours'!$B:$B,'[3]Nur des jours'!$N:$N,"")</f>
        <v>0</v>
      </c>
      <c r="AD1647" s="93">
        <v>0</v>
      </c>
      <c r="AE1647" s="93">
        <v>0</v>
      </c>
      <c r="AF1647" s="93">
        <v>0</v>
      </c>
      <c r="AG1647" s="93"/>
      <c r="AH1647" s="93">
        <v>0</v>
      </c>
      <c r="AI1647" s="93">
        <v>0</v>
      </c>
      <c r="AJ1647" s="93">
        <v>0</v>
      </c>
      <c r="AK1647" s="93">
        <v>0</v>
      </c>
      <c r="AL1647" s="93">
        <v>0</v>
      </c>
      <c r="AM1647" s="49" t="s">
        <v>5559</v>
      </c>
      <c r="AN1647" s="49"/>
      <c r="AO1647" s="48" t="str" cm="1">
        <f t="array" ref="AO1647">IFERROR(_xlfn.IFS(
AQ1647="MPR ISSUE","PDH",
AQ1647="BSS Hardware Issue","BSS",
AQ1647="Sites strategiques, MLL, Pylone, etc.","ENVTECH",
AQ1647="AKTIVCO DEFAUT GE &amp; POWER Cabinet","AKTIVCO",
AQ1647="AKTIVCO Coupure ENEO &amp; Baisse de tension","AKTIVCO GRID ONLY",
AQ1647="Coupure ENEO &amp; Baisse de tension","IHS GRID ONLY",
AQ1647="Defaut GE &amp; POWER Cabinet","IHS",
AQ1647="Sharing","Partners",
AQ1647="Sites strategiques &amp; DataCenter","SST &amp; DC",
AQ1647="Exclu","Exclu",
AQ1647="SAT","SAT",
AQ1647="SPARE-ISSUE","SPARE-ISSUE",
AQ1647="Fiber CAmtel","TRANS_FO_CAMTEL",
AQ1647="Fiber AOF","Fiber AOF",
AQ1647="Projet OCM (HUAWEI)","TRAVAUX-HUAWEI",
AQ1647="Projet OCM (NOKIA)","TRAVAUX-NOKIA",
AQ1647="ACCESS-ISSUE","ACCESS-ISSUE",
AQ1647="Projet OCM (ZTE, NOKIA, autres projets)","TRAVAUX OCM",
AQ1647="No root CAuse","No root cause",
AQ1647="ODU HS","PDH",
AQ1647="IP &amp; VLAN","PDH",
AQ1647="Warehouse HUAWEI","SPARE-ISSUE",
AQ1647="SPARE-HS","SPARE-ISSUE",
AQ1647="Power Telco","BSS",AQ1647="no impacts","no impacts"
),"")</f>
        <v>No root cause</v>
      </c>
      <c r="AP1647" s="48" t="str" cm="1">
        <f t="array" ref="AP1647">IFERROR(_xlfn.IFS(
AQ1647="MPR ISSUE","TX ISSUE",
AQ1647="BSS Hardware Issue","RAN ISSUE",
AQ1647="Sites strategiques, MLL, Pylone, etc.","ENVTECH",
AQ1647="AKTIVCO DEFAUT GE &amp; POWER Cabinet","POWER ISSUE",
AQ1647="AKTIVCO Coupure ENEO &amp; Baisse de tension","POWER ISSUE",
AQ1647="Coupure ENEO &amp; Baisse de tension","POWER ISSUE",
AQ1647="Defaut GE &amp; POWER Cabinet","POWER ISSUE",
AQ1647="Sharing","POWER ISSUE",
AQ1647="Sites strategiques &amp; DataCenter","POWER ISSUE",
AQ1647="Exclu","Exclu",
AQ1647="SAT","TX ISSUE",
AQ1647="SPARE-ISSUE","SPARE-ISSUE",
AQ1647="Fiber CAmtel","TX ISSUE",
AQ1647="Fiber AOF","TX ISSUE",
AQ1647="Projet OCM (HUAWEI)","TRAVAUX-HUAWEI",
AQ1647="Projet OCM (NOKIA)","TRAVAUX -NOKIA",
AQ1647="ACCESS-ISSUE","ACCESS-ISSUE",
AQ1647="Projet OCM (ZTE, NOKIA, autres projets)","TRAVAUX OCM",
AQ1647="No root CAuse","No root cause",
AQ1647="ODU HS","TX ISSUE",
AQ1647="IP &amp; VLAN","TX ISSUE",
AQ1647="Warehouse HUAWEI","SPARE-ISSUE",
AQ1647="SPARE-HS","SPARE-ISSUE",
AQ1647="Power Telco","RAN ISSUE",AQ1647="no impacts","no impacts"
),"")</f>
        <v>No root cause</v>
      </c>
      <c r="AQ1647" s="67" t="s">
        <v>5344</v>
      </c>
      <c r="AR1647" s="48" t="str" cm="1">
        <f t="array" ref="AR1647">IFERROR(_xlfn.IFS(
AQ1647="MPR ISSUE","ACTIVE",
AQ1647="BSS Hardware Issue","ACTIVE",
AQ1647="Sites strategiques, MLL, Pylone, etc.","PASSIVE",
AQ1647="AKTIVCO DEFAUT GE &amp; POWER Cabinet","PASSIVE",
AQ1647="AKTIVCO Coupure ENEO &amp; Baisse de tension","PASSIVE",
AQ1647="Coupure ENEO &amp; Baisse de tension","PASSIVE",
AQ1647="Defaut GE &amp; POWER Cabinet","PASSIVE",
AQ1647="Sharing","PASSIVE",
AQ1647="Sites strategiques &amp; DataCenter","PASSIVE",
AQ1647="Exclu","Exclu",
AQ1647="SAT","ACTIVE",
AQ1647="SPARE-ISSUE","SPARE-ISSUE",
AQ1647="Fiber CAmtel","ACTIVE",
AQ1647="Fiber AOF","ACTIVE",
AQ1647="Projet OCM (HUAWEI)","PLANNED WORKS",
AQ1647="Projet OCM (NOKIA)","PLANNED WORKS",
AQ1647="ACCESS-ISSUE","ACCESS-ISSUE",
AQ1647="Projet OCM (ZTE, NOKIA, autres projets)","PLANNED WORKS",
AQ1647="No root CAuse","No root cause",
AQ1647="ODU HS","ACTIVE",
AQ1647="IP &amp; VLAN","ACTIVE",
AQ1647="Warehouse HUAWEI","SPARE-ISSUE",
AQ1647="SPARE-HS","SPARE-ISSUE",
AQ1647="Power Telco","ACTIVE", AQ1647="no impacts","no impacts"
),"")</f>
        <v>No root cause</v>
      </c>
      <c r="AS1647" s="92" t="s">
        <v>5537</v>
      </c>
      <c r="AT1647" s="98" t="s">
        <v>700</v>
      </c>
      <c r="AV1647" s="17" t="s">
        <v>5537</v>
      </c>
      <c r="AW1647" s="7" t="s">
        <v>5537</v>
      </c>
      <c r="AX1647" s="6" t="s">
        <v>5537</v>
      </c>
      <c r="AY1647" s="7"/>
      <c r="AZ1647" s="3" t="s">
        <v>5537</v>
      </c>
      <c r="BA1647" s="18" t="s">
        <v>5537</v>
      </c>
      <c r="BB1647" s="18" t="s">
        <v>5537</v>
      </c>
      <c r="BC1647" s="18" t="s">
        <v>5537</v>
      </c>
      <c r="BD1647" s="18" t="s">
        <v>5537</v>
      </c>
      <c r="BE1647" s="18" t="s">
        <v>5537</v>
      </c>
      <c r="BF1647" s="18" t="s">
        <v>5537</v>
      </c>
      <c r="BG1647" s="18" t="s">
        <v>5537</v>
      </c>
      <c r="BH1647" s="18" t="s">
        <v>5537</v>
      </c>
      <c r="BI1647" s="18" t="s">
        <v>5537</v>
      </c>
      <c r="BJ1647" s="18" t="s">
        <v>5537</v>
      </c>
      <c r="BK1647" s="18" t="s">
        <v>5537</v>
      </c>
      <c r="BL1647" s="9" t="s">
        <v>5537</v>
      </c>
      <c r="BM1647" s="14" t="s">
        <v>5537</v>
      </c>
      <c r="BN1647" s="14" t="s">
        <v>5537</v>
      </c>
      <c r="BO1647" s="14" t="str">
        <f>_xlfn.XLOOKUP(B1647,'[4]cell downs 18042026 17h'!$B:$B,'[4]cell downs 18042026 17h'!$B:$B,"")</f>
        <v/>
      </c>
      <c r="BP1647" s="14" t="str">
        <f>_xlfn.XLOOKUP(B1647,'[5]Cells Huawei 19042026 15h'!$B:$B,'[5]Cells Huawei 19042026 15h'!$B:$B,"")</f>
        <v/>
      </c>
      <c r="BQ1647" s="9" t="str">
        <f>_xlfn.XLOOKUP(B1647,'[6]cells down 19042026 9H40'!$B:$B,'[6]cells down 19042026 9H40'!$B:$B,"")</f>
        <v/>
      </c>
      <c r="BR1647" s="9" t="s">
        <v>5537</v>
      </c>
      <c r="BS1647" s="9" t="s">
        <v>5537</v>
      </c>
      <c r="BT1647" s="108"/>
    </row>
    <row r="1648" spans="1:72" s="9" customFormat="1" x14ac:dyDescent="0.35">
      <c r="A1648" s="1" t="s">
        <v>1670</v>
      </c>
      <c r="B1648" s="8" t="s">
        <v>1671</v>
      </c>
      <c r="C1648" s="3" t="str">
        <f>_xlfn.XLOOKUP(B1648,'[1]daily break down'!$D:$D,'[1]daily break down'!$E:$E,"")</f>
        <v>Douala</v>
      </c>
      <c r="D1648" s="1" t="s">
        <v>11</v>
      </c>
      <c r="E1648" s="1" t="s">
        <v>12</v>
      </c>
      <c r="F1648" s="3" t="s">
        <v>31</v>
      </c>
      <c r="G1648" s="1" t="s">
        <v>32</v>
      </c>
      <c r="H1648" s="34" t="str">
        <f>_xlfn.XLOOKUP(B1648,[2]CALCULATION!$B:$B,[2]CALCULATION!$H:$H,"")</f>
        <v>ZTE</v>
      </c>
      <c r="I1648" s="28">
        <v>0</v>
      </c>
      <c r="J1648" s="28">
        <v>0</v>
      </c>
      <c r="K1648" s="28">
        <v>0</v>
      </c>
      <c r="L1648" s="28">
        <v>0</v>
      </c>
      <c r="M1648" s="28">
        <v>0</v>
      </c>
      <c r="N1648" s="28">
        <v>0</v>
      </c>
      <c r="O1648" s="28">
        <v>0</v>
      </c>
      <c r="P1648" s="28">
        <v>0</v>
      </c>
      <c r="Q1648" s="28">
        <v>0</v>
      </c>
      <c r="R1648" s="28">
        <v>9.2236604429377387</v>
      </c>
      <c r="S1648" s="93">
        <v>0</v>
      </c>
      <c r="T1648" s="93">
        <f>_xlfn.XLOOKUP(B1648,'[3]Nur des jours'!$B:$B,'[3]Nur des jours'!$U:$U,"")</f>
        <v>0</v>
      </c>
      <c r="U1648" s="93">
        <v>0</v>
      </c>
      <c r="V1648" s="93">
        <v>0</v>
      </c>
      <c r="W1648" s="93">
        <v>0</v>
      </c>
      <c r="X1648" s="93">
        <v>0</v>
      </c>
      <c r="Y1648" s="93">
        <v>0</v>
      </c>
      <c r="Z1648" s="93">
        <v>0</v>
      </c>
      <c r="AA1648" s="93">
        <v>0</v>
      </c>
      <c r="AB1648" s="93">
        <v>0</v>
      </c>
      <c r="AC1648" s="93">
        <f>_xlfn.XLOOKUP(B1648,'[3]Nur des jours'!$B:$B,'[3]Nur des jours'!$N:$N,"")</f>
        <v>0</v>
      </c>
      <c r="AD1648" s="93">
        <v>0</v>
      </c>
      <c r="AE1648" s="93">
        <v>0</v>
      </c>
      <c r="AF1648" s="93">
        <v>0</v>
      </c>
      <c r="AG1648" s="93"/>
      <c r="AH1648" s="93">
        <v>0</v>
      </c>
      <c r="AI1648" s="93">
        <v>0</v>
      </c>
      <c r="AJ1648" s="93">
        <v>0</v>
      </c>
      <c r="AK1648" s="93">
        <v>0</v>
      </c>
      <c r="AL1648" s="93">
        <v>0</v>
      </c>
      <c r="AM1648" s="49" t="s">
        <v>5559</v>
      </c>
      <c r="AN1648" s="49"/>
      <c r="AO1648" s="48" t="str" cm="1">
        <f t="array" ref="AO1648">IFERROR(_xlfn.IFS(
AQ1648="MPR ISSUE","PDH",
AQ1648="BSS Hardware Issue","BSS",
AQ1648="Sites strategiques, MLL, Pylone, etc.","ENVTECH",
AQ1648="AKTIVCO DEFAUT GE &amp; POWER Cabinet","AKTIVCO",
AQ1648="AKTIVCO Coupure ENEO &amp; Baisse de tension","AKTIVCO GRID ONLY",
AQ1648="Coupure ENEO &amp; Baisse de tension","IHS GRID ONLY",
AQ1648="Defaut GE &amp; POWER Cabinet","IHS",
AQ1648="Sharing","Partners",
AQ1648="Sites strategiques &amp; DataCenter","SST &amp; DC",
AQ1648="Exclu","Exclu",
AQ1648="SAT","SAT",
AQ1648="SPARE-ISSUE","SPARE-ISSUE",
AQ1648="Fiber CAmtel","TRANS_FO_CAMTEL",
AQ1648="Fiber AOF","Fiber AOF",
AQ1648="Projet OCM (HUAWEI)","TRAVAUX-HUAWEI",
AQ1648="Projet OCM (NOKIA)","TRAVAUX-NOKIA",
AQ1648="ACCESS-ISSUE","ACCESS-ISSUE",
AQ1648="Projet OCM (ZTE, NOKIA, autres projets)","TRAVAUX OCM",
AQ1648="No root CAuse","No root cause",
AQ1648="ODU HS","PDH",
AQ1648="IP &amp; VLAN","PDH",
AQ1648="Warehouse HUAWEI","SPARE-ISSUE",
AQ1648="SPARE-HS","SPARE-ISSUE",
AQ1648="Power Telco","BSS",AQ1648="no impacts","no impacts"
),"")</f>
        <v>No root cause</v>
      </c>
      <c r="AP1648" s="48" t="str" cm="1">
        <f t="array" ref="AP1648">IFERROR(_xlfn.IFS(
AQ1648="MPR ISSUE","TX ISSUE",
AQ1648="BSS Hardware Issue","RAN ISSUE",
AQ1648="Sites strategiques, MLL, Pylone, etc.","ENVTECH",
AQ1648="AKTIVCO DEFAUT GE &amp; POWER Cabinet","POWER ISSUE",
AQ1648="AKTIVCO Coupure ENEO &amp; Baisse de tension","POWER ISSUE",
AQ1648="Coupure ENEO &amp; Baisse de tension","POWER ISSUE",
AQ1648="Defaut GE &amp; POWER Cabinet","POWER ISSUE",
AQ1648="Sharing","POWER ISSUE",
AQ1648="Sites strategiques &amp; DataCenter","POWER ISSUE",
AQ1648="Exclu","Exclu",
AQ1648="SAT","TX ISSUE",
AQ1648="SPARE-ISSUE","SPARE-ISSUE",
AQ1648="Fiber CAmtel","TX ISSUE",
AQ1648="Fiber AOF","TX ISSUE",
AQ1648="Projet OCM (HUAWEI)","TRAVAUX-HUAWEI",
AQ1648="Projet OCM (NOKIA)","TRAVAUX -NOKIA",
AQ1648="ACCESS-ISSUE","ACCESS-ISSUE",
AQ1648="Projet OCM (ZTE, NOKIA, autres projets)","TRAVAUX OCM",
AQ1648="No root CAuse","No root cause",
AQ1648="ODU HS","TX ISSUE",
AQ1648="IP &amp; VLAN","TX ISSUE",
AQ1648="Warehouse HUAWEI","SPARE-ISSUE",
AQ1648="SPARE-HS","SPARE-ISSUE",
AQ1648="Power Telco","RAN ISSUE",AQ1648="no impacts","no impacts"
),"")</f>
        <v>No root cause</v>
      </c>
      <c r="AQ1648" s="127" t="s">
        <v>5344</v>
      </c>
      <c r="AR1648" s="48" t="str" cm="1">
        <f t="array" ref="AR1648">IFERROR(_xlfn.IFS(
AQ1648="MPR ISSUE","ACTIVE",
AQ1648="BSS Hardware Issue","ACTIVE",
AQ1648="Sites strategiques, MLL, Pylone, etc.","PASSIVE",
AQ1648="AKTIVCO DEFAUT GE &amp; POWER Cabinet","PASSIVE",
AQ1648="AKTIVCO Coupure ENEO &amp; Baisse de tension","PASSIVE",
AQ1648="Coupure ENEO &amp; Baisse de tension","PASSIVE",
AQ1648="Defaut GE &amp; POWER Cabinet","PASSIVE",
AQ1648="Sharing","PASSIVE",
AQ1648="Sites strategiques &amp; DataCenter","PASSIVE",
AQ1648="Exclu","Exclu",
AQ1648="SAT","ACTIVE",
AQ1648="SPARE-ISSUE","SPARE-ISSUE",
AQ1648="Fiber CAmtel","ACTIVE",
AQ1648="Fiber AOF","ACTIVE",
AQ1648="Projet OCM (HUAWEI)","PLANNED WORKS",
AQ1648="Projet OCM (NOKIA)","PLANNED WORKS",
AQ1648="ACCESS-ISSUE","ACCESS-ISSUE",
AQ1648="Projet OCM (ZTE, NOKIA, autres projets)","PLANNED WORKS",
AQ1648="No root CAuse","No root cause",
AQ1648="ODU HS","ACTIVE",
AQ1648="IP &amp; VLAN","ACTIVE",
AQ1648="Warehouse HUAWEI","SPARE-ISSUE",
AQ1648="SPARE-HS","SPARE-ISSUE",
AQ1648="Power Telco","ACTIVE", AQ1648="no impacts","no impacts"
),"")</f>
        <v>No root cause</v>
      </c>
      <c r="AS1648" s="92" t="s">
        <v>5537</v>
      </c>
      <c r="AT1648" s="98" t="s">
        <v>1671</v>
      </c>
      <c r="AV1648" s="17" t="s">
        <v>5537</v>
      </c>
      <c r="AW1648" s="7" t="s">
        <v>5537</v>
      </c>
      <c r="AX1648" s="6" t="s">
        <v>5537</v>
      </c>
      <c r="AY1648" s="7"/>
      <c r="AZ1648" s="3" t="s">
        <v>5537</v>
      </c>
      <c r="BA1648" s="18" t="s">
        <v>5537</v>
      </c>
      <c r="BB1648" s="18" t="s">
        <v>5537</v>
      </c>
      <c r="BC1648" s="18" t="s">
        <v>5537</v>
      </c>
      <c r="BD1648" s="18" t="s">
        <v>5537</v>
      </c>
      <c r="BE1648" s="18" t="s">
        <v>5537</v>
      </c>
      <c r="BF1648" s="18" t="s">
        <v>5537</v>
      </c>
      <c r="BG1648" s="18" t="s">
        <v>5537</v>
      </c>
      <c r="BH1648" s="18" t="s">
        <v>5537</v>
      </c>
      <c r="BI1648" s="18" t="s">
        <v>5537</v>
      </c>
      <c r="BJ1648" s="18" t="s">
        <v>5537</v>
      </c>
      <c r="BK1648" s="18" t="s">
        <v>5537</v>
      </c>
      <c r="BL1648" s="9" t="s">
        <v>5537</v>
      </c>
      <c r="BM1648" s="14" t="s">
        <v>5537</v>
      </c>
      <c r="BN1648" s="14" t="s">
        <v>5537</v>
      </c>
      <c r="BO1648" s="14" t="str">
        <f>_xlfn.XLOOKUP(B1648,'[4]cell downs 18042026 17h'!$B:$B,'[4]cell downs 18042026 17h'!$B:$B,"")</f>
        <v/>
      </c>
      <c r="BP1648" s="14" t="str">
        <f>_xlfn.XLOOKUP(B1648,'[5]Cells Huawei 19042026 15h'!$B:$B,'[5]Cells Huawei 19042026 15h'!$B:$B,"")</f>
        <v/>
      </c>
      <c r="BQ1648" s="9" t="str">
        <f>_xlfn.XLOOKUP(B1648,'[6]cells down 19042026 9H40'!$B:$B,'[6]cells down 19042026 9H40'!$B:$B,"")</f>
        <v/>
      </c>
      <c r="BR1648" s="9" t="s">
        <v>1671</v>
      </c>
      <c r="BS1648" s="9" t="s">
        <v>12</v>
      </c>
      <c r="BT1648" s="108"/>
    </row>
    <row r="1649" spans="1:72" s="9" customFormat="1" x14ac:dyDescent="0.35">
      <c r="A1649" s="1" t="s">
        <v>995</v>
      </c>
      <c r="B1649" s="8" t="s">
        <v>996</v>
      </c>
      <c r="C1649" s="3" t="str">
        <f>_xlfn.XLOOKUP(B1649,'[1]daily break down'!$D:$D,'[1]daily break down'!$E:$E,"")</f>
        <v>NORD</v>
      </c>
      <c r="D1649" s="1" t="s">
        <v>21</v>
      </c>
      <c r="E1649" s="1" t="s">
        <v>22</v>
      </c>
      <c r="F1649" s="3" t="s">
        <v>23</v>
      </c>
      <c r="G1649" s="1" t="s">
        <v>997</v>
      </c>
      <c r="H1649" s="32" t="str">
        <f>_xlfn.XLOOKUP(B1649,[2]CALCULATION!$B:$B,[2]CALCULATION!$H:$H,"")</f>
        <v>Huawei</v>
      </c>
      <c r="I1649" s="28">
        <v>0.30952778419840593</v>
      </c>
      <c r="J1649" s="28">
        <v>0.14036206635790577</v>
      </c>
      <c r="K1649" s="28">
        <v>2.9427879223703247E-3</v>
      </c>
      <c r="L1649" s="28">
        <v>0</v>
      </c>
      <c r="M1649" s="28">
        <v>1.4738908721495978</v>
      </c>
      <c r="N1649" s="28">
        <v>0</v>
      </c>
      <c r="O1649" s="28">
        <v>0</v>
      </c>
      <c r="P1649" s="28">
        <v>0</v>
      </c>
      <c r="Q1649" s="28">
        <v>1.0962330887787397</v>
      </c>
      <c r="R1649" s="28">
        <v>6.5354860986265573</v>
      </c>
      <c r="S1649" s="93">
        <v>0</v>
      </c>
      <c r="T1649" s="93">
        <f>_xlfn.XLOOKUP(B1649,'[3]Nur des jours'!$B:$B,'[3]Nur des jours'!$U:$U,"")</f>
        <v>0</v>
      </c>
      <c r="U1649" s="93">
        <v>0</v>
      </c>
      <c r="V1649" s="93">
        <v>0</v>
      </c>
      <c r="W1649" s="93">
        <v>0</v>
      </c>
      <c r="X1649" s="93">
        <v>0</v>
      </c>
      <c r="Y1649" s="93">
        <v>0</v>
      </c>
      <c r="Z1649" s="93">
        <v>0</v>
      </c>
      <c r="AA1649" s="93">
        <v>0</v>
      </c>
      <c r="AB1649" s="93">
        <v>0</v>
      </c>
      <c r="AC1649" s="93">
        <f>_xlfn.XLOOKUP(B1649,'[3]Nur des jours'!$B:$B,'[3]Nur des jours'!$N:$N,"")</f>
        <v>0</v>
      </c>
      <c r="AD1649" s="93">
        <v>0</v>
      </c>
      <c r="AE1649" s="93">
        <v>0</v>
      </c>
      <c r="AF1649" s="93">
        <v>0</v>
      </c>
      <c r="AG1649" s="93"/>
      <c r="AH1649" s="93">
        <v>0</v>
      </c>
      <c r="AI1649" s="93">
        <v>0</v>
      </c>
      <c r="AJ1649" s="93">
        <v>0</v>
      </c>
      <c r="AK1649" s="93">
        <v>0</v>
      </c>
      <c r="AL1649" s="93">
        <v>0</v>
      </c>
      <c r="AM1649" s="49" t="s">
        <v>5559</v>
      </c>
      <c r="AN1649" s="49"/>
      <c r="AO1649" s="48" t="str" cm="1">
        <f t="array" ref="AO1649">IFERROR(_xlfn.IFS(
AQ1649="MPR ISSUE","PDH",
AQ1649="BSS Hardware Issue","BSS",
AQ1649="Sites strategiques, MLL, Pylone, etc.","ENVTECH",
AQ1649="AKTIVCO DEFAUT GE &amp; POWER Cabinet","AKTIVCO",
AQ1649="AKTIVCO Coupure ENEO &amp; Baisse de tension","AKTIVCO GRID ONLY",
AQ1649="Coupure ENEO &amp; Baisse de tension","IHS GRID ONLY",
AQ1649="Defaut GE &amp; POWER Cabinet","IHS",
AQ1649="Sharing","Partners",
AQ1649="Sites strategiques &amp; DataCenter","SST &amp; DC",
AQ1649="Exclu","Exclu",
AQ1649="SAT","SAT",
AQ1649="SPARE-ISSUE","SPARE-ISSUE",
AQ1649="Fiber CAmtel","TRANS_FO_CAMTEL",
AQ1649="Fiber AOF","Fiber AOF",
AQ1649="Projet OCM (HUAWEI)","TRAVAUX-HUAWEI",
AQ1649="Projet OCM (NOKIA)","TRAVAUX-NOKIA",
AQ1649="ACCESS-ISSUE","ACCESS-ISSUE",
AQ1649="Projet OCM (ZTE, NOKIA, autres projets)","TRAVAUX OCM",
AQ1649="No root CAuse","No root cause",
AQ1649="ODU HS","PDH",
AQ1649="IP &amp; VLAN","PDH",
AQ1649="Warehouse HUAWEI","SPARE-ISSUE",
AQ1649="SPARE-HS","SPARE-ISSUE",
AQ1649="Power Telco","BSS",AQ1649="no impacts","no impacts"
),"")</f>
        <v>No root cause</v>
      </c>
      <c r="AP1649" s="48" t="str" cm="1">
        <f t="array" ref="AP1649">IFERROR(_xlfn.IFS(
AQ1649="MPR ISSUE","TX ISSUE",
AQ1649="BSS Hardware Issue","RAN ISSUE",
AQ1649="Sites strategiques, MLL, Pylone, etc.","ENVTECH",
AQ1649="AKTIVCO DEFAUT GE &amp; POWER Cabinet","POWER ISSUE",
AQ1649="AKTIVCO Coupure ENEO &amp; Baisse de tension","POWER ISSUE",
AQ1649="Coupure ENEO &amp; Baisse de tension","POWER ISSUE",
AQ1649="Defaut GE &amp; POWER Cabinet","POWER ISSUE",
AQ1649="Sharing","POWER ISSUE",
AQ1649="Sites strategiques &amp; DataCenter","POWER ISSUE",
AQ1649="Exclu","Exclu",
AQ1649="SAT","TX ISSUE",
AQ1649="SPARE-ISSUE","SPARE-ISSUE",
AQ1649="Fiber CAmtel","TX ISSUE",
AQ1649="Fiber AOF","TX ISSUE",
AQ1649="Projet OCM (HUAWEI)","TRAVAUX-HUAWEI",
AQ1649="Projet OCM (NOKIA)","TRAVAUX -NOKIA",
AQ1649="ACCESS-ISSUE","ACCESS-ISSUE",
AQ1649="Projet OCM (ZTE, NOKIA, autres projets)","TRAVAUX OCM",
AQ1649="No root CAuse","No root cause",
AQ1649="ODU HS","TX ISSUE",
AQ1649="IP &amp; VLAN","TX ISSUE",
AQ1649="Warehouse HUAWEI","SPARE-ISSUE",
AQ1649="SPARE-HS","SPARE-ISSUE",
AQ1649="Power Telco","RAN ISSUE",AQ1649="no impacts","no impacts"
),"")</f>
        <v>No root cause</v>
      </c>
      <c r="AQ1649" s="67" t="s">
        <v>5344</v>
      </c>
      <c r="AR1649" s="48" t="str" cm="1">
        <f t="array" ref="AR1649">IFERROR(_xlfn.IFS(
AQ1649="MPR ISSUE","ACTIVE",
AQ1649="BSS Hardware Issue","ACTIVE",
AQ1649="Sites strategiques, MLL, Pylone, etc.","PASSIVE",
AQ1649="AKTIVCO DEFAUT GE &amp; POWER Cabinet","PASSIVE",
AQ1649="AKTIVCO Coupure ENEO &amp; Baisse de tension","PASSIVE",
AQ1649="Coupure ENEO &amp; Baisse de tension","PASSIVE",
AQ1649="Defaut GE &amp; POWER Cabinet","PASSIVE",
AQ1649="Sharing","PASSIVE",
AQ1649="Sites strategiques &amp; DataCenter","PASSIVE",
AQ1649="Exclu","Exclu",
AQ1649="SAT","ACTIVE",
AQ1649="SPARE-ISSUE","SPARE-ISSUE",
AQ1649="Fiber CAmtel","ACTIVE",
AQ1649="Fiber AOF","ACTIVE",
AQ1649="Projet OCM (HUAWEI)","PLANNED WORKS",
AQ1649="Projet OCM (NOKIA)","PLANNED WORKS",
AQ1649="ACCESS-ISSUE","ACCESS-ISSUE",
AQ1649="Projet OCM (ZTE, NOKIA, autres projets)","PLANNED WORKS",
AQ1649="No root CAuse","No root cause",
AQ1649="ODU HS","ACTIVE",
AQ1649="IP &amp; VLAN","ACTIVE",
AQ1649="Warehouse HUAWEI","SPARE-ISSUE",
AQ1649="SPARE-HS","SPARE-ISSUE",
AQ1649="Power Telco","ACTIVE", AQ1649="no impacts","no impacts"
),"")</f>
        <v>No root cause</v>
      </c>
      <c r="AS1649" s="92" t="s">
        <v>5537</v>
      </c>
      <c r="AT1649" s="98" t="s">
        <v>996</v>
      </c>
      <c r="AV1649" s="17" t="s">
        <v>5537</v>
      </c>
      <c r="AW1649" s="7" t="s">
        <v>5537</v>
      </c>
      <c r="AX1649" s="6" t="s">
        <v>5537</v>
      </c>
      <c r="AY1649" s="7"/>
      <c r="AZ1649" s="3" t="s">
        <v>5537</v>
      </c>
      <c r="BA1649" s="18" t="s">
        <v>5537</v>
      </c>
      <c r="BB1649" s="18" t="s">
        <v>5537</v>
      </c>
      <c r="BC1649" s="18" t="s">
        <v>5537</v>
      </c>
      <c r="BD1649" s="18" t="s">
        <v>5537</v>
      </c>
      <c r="BE1649" s="18" t="s">
        <v>5537</v>
      </c>
      <c r="BF1649" s="18" t="s">
        <v>5537</v>
      </c>
      <c r="BG1649" s="18" t="s">
        <v>5537</v>
      </c>
      <c r="BH1649" s="18" t="s">
        <v>5537</v>
      </c>
      <c r="BI1649" s="18" t="s">
        <v>5537</v>
      </c>
      <c r="BJ1649" s="18" t="s">
        <v>5537</v>
      </c>
      <c r="BK1649" s="18" t="s">
        <v>5537</v>
      </c>
      <c r="BL1649" s="9" t="s">
        <v>5537</v>
      </c>
      <c r="BM1649" s="14" t="s">
        <v>5537</v>
      </c>
      <c r="BN1649" s="14" t="s">
        <v>5537</v>
      </c>
      <c r="BO1649" s="14" t="str">
        <f>_xlfn.XLOOKUP(B1649,'[4]cell downs 18042026 17h'!$B:$B,'[4]cell downs 18042026 17h'!$B:$B,"")</f>
        <v/>
      </c>
      <c r="BP1649" s="14" t="str">
        <f>_xlfn.XLOOKUP(B1649,'[5]Cells Huawei 19042026 15h'!$B:$B,'[5]Cells Huawei 19042026 15h'!$B:$B,"")</f>
        <v/>
      </c>
      <c r="BQ1649" s="9" t="str">
        <f>_xlfn.XLOOKUP(B1649,'[6]cells down 19042026 9H40'!$B:$B,'[6]cells down 19042026 9H40'!$B:$B,"")</f>
        <v/>
      </c>
      <c r="BR1649" s="9" t="s">
        <v>5537</v>
      </c>
      <c r="BS1649" s="9" t="s">
        <v>5537</v>
      </c>
      <c r="BT1649" s="108"/>
    </row>
    <row r="1650" spans="1:72" s="9" customFormat="1" x14ac:dyDescent="0.35">
      <c r="A1650" s="1" t="s">
        <v>1668</v>
      </c>
      <c r="B1650" s="8" t="s">
        <v>1669</v>
      </c>
      <c r="C1650" s="3" t="str">
        <f>_xlfn.XLOOKUP(B1650,'[1]daily break down'!$D:$D,'[1]daily break down'!$E:$E,"")</f>
        <v>Douala</v>
      </c>
      <c r="D1650" s="1" t="s">
        <v>11</v>
      </c>
      <c r="E1650" s="1" t="s">
        <v>145</v>
      </c>
      <c r="F1650" s="3" t="s">
        <v>31</v>
      </c>
      <c r="G1650" s="1" t="s">
        <v>32</v>
      </c>
      <c r="H1650" s="34" t="str">
        <f>_xlfn.XLOOKUP(B1650,[2]CALCULATION!$B:$B,[2]CALCULATION!$H:$H,"")</f>
        <v>ZTE</v>
      </c>
      <c r="I1650" s="28">
        <v>0</v>
      </c>
      <c r="J1650" s="28">
        <v>0</v>
      </c>
      <c r="K1650" s="28">
        <v>0</v>
      </c>
      <c r="L1650" s="28">
        <v>0</v>
      </c>
      <c r="M1650" s="28">
        <v>0</v>
      </c>
      <c r="N1650" s="28">
        <v>0</v>
      </c>
      <c r="O1650" s="28">
        <v>0</v>
      </c>
      <c r="P1650" s="28">
        <v>0</v>
      </c>
      <c r="Q1650" s="28">
        <v>0</v>
      </c>
      <c r="R1650" s="28">
        <v>3.8021890061723642</v>
      </c>
      <c r="S1650" s="93">
        <v>0</v>
      </c>
      <c r="T1650" s="93">
        <f>_xlfn.XLOOKUP(B1650,'[3]Nur des jours'!$B:$B,'[3]Nur des jours'!$U:$U,"")</f>
        <v>0</v>
      </c>
      <c r="U1650" s="93">
        <v>0</v>
      </c>
      <c r="V1650" s="93">
        <v>0</v>
      </c>
      <c r="W1650" s="93">
        <v>0</v>
      </c>
      <c r="X1650" s="93">
        <v>0</v>
      </c>
      <c r="Y1650" s="93">
        <v>0</v>
      </c>
      <c r="Z1650" s="93">
        <v>0</v>
      </c>
      <c r="AA1650" s="93">
        <v>0</v>
      </c>
      <c r="AB1650" s="93">
        <v>0</v>
      </c>
      <c r="AC1650" s="93">
        <f>_xlfn.XLOOKUP(B1650,'[3]Nur des jours'!$B:$B,'[3]Nur des jours'!$N:$N,"")</f>
        <v>0</v>
      </c>
      <c r="AD1650" s="93">
        <v>0</v>
      </c>
      <c r="AE1650" s="93">
        <v>0</v>
      </c>
      <c r="AF1650" s="93">
        <v>0</v>
      </c>
      <c r="AG1650" s="93"/>
      <c r="AH1650" s="93">
        <v>0</v>
      </c>
      <c r="AI1650" s="93">
        <v>0</v>
      </c>
      <c r="AJ1650" s="93">
        <v>0</v>
      </c>
      <c r="AK1650" s="93">
        <v>0</v>
      </c>
      <c r="AL1650" s="93">
        <v>0</v>
      </c>
      <c r="AM1650" s="49" t="s">
        <v>5559</v>
      </c>
      <c r="AN1650" s="49"/>
      <c r="AO1650" s="48" t="str" cm="1">
        <f t="array" ref="AO1650">IFERROR(_xlfn.IFS(
AQ1650="MPR ISSUE","PDH",
AQ1650="BSS Hardware Issue","BSS",
AQ1650="Sites strategiques, MLL, Pylone, etc.","ENVTECH",
AQ1650="AKTIVCO DEFAUT GE &amp; POWER Cabinet","AKTIVCO",
AQ1650="AKTIVCO Coupure ENEO &amp; Baisse de tension","AKTIVCO GRID ONLY",
AQ1650="Coupure ENEO &amp; Baisse de tension","IHS GRID ONLY",
AQ1650="Defaut GE &amp; POWER Cabinet","IHS",
AQ1650="Sharing","Partners",
AQ1650="Sites strategiques &amp; DataCenter","SST &amp; DC",
AQ1650="Exclu","Exclu",
AQ1650="SAT","SAT",
AQ1650="SPARE-ISSUE","SPARE-ISSUE",
AQ1650="Fiber CAmtel","TRANS_FO_CAMTEL",
AQ1650="Fiber AOF","Fiber AOF",
AQ1650="Projet OCM (HUAWEI)","TRAVAUX-HUAWEI",
AQ1650="Projet OCM (NOKIA)","TRAVAUX-NOKIA",
AQ1650="ACCESS-ISSUE","ACCESS-ISSUE",
AQ1650="Projet OCM (ZTE, NOKIA, autres projets)","TRAVAUX OCM",
AQ1650="No root CAuse","No root cause",
AQ1650="ODU HS","PDH",
AQ1650="IP &amp; VLAN","PDH",
AQ1650="Warehouse HUAWEI","SPARE-ISSUE",
AQ1650="SPARE-HS","SPARE-ISSUE",
AQ1650="Power Telco","BSS",AQ1650="no impacts","no impacts"
),"")</f>
        <v>No root cause</v>
      </c>
      <c r="AP1650" s="48" t="str" cm="1">
        <f t="array" ref="AP1650">IFERROR(_xlfn.IFS(
AQ1650="MPR ISSUE","TX ISSUE",
AQ1650="BSS Hardware Issue","RAN ISSUE",
AQ1650="Sites strategiques, MLL, Pylone, etc.","ENVTECH",
AQ1650="AKTIVCO DEFAUT GE &amp; POWER Cabinet","POWER ISSUE",
AQ1650="AKTIVCO Coupure ENEO &amp; Baisse de tension","POWER ISSUE",
AQ1650="Coupure ENEO &amp; Baisse de tension","POWER ISSUE",
AQ1650="Defaut GE &amp; POWER Cabinet","POWER ISSUE",
AQ1650="Sharing","POWER ISSUE",
AQ1650="Sites strategiques &amp; DataCenter","POWER ISSUE",
AQ1650="Exclu","Exclu",
AQ1650="SAT","TX ISSUE",
AQ1650="SPARE-ISSUE","SPARE-ISSUE",
AQ1650="Fiber CAmtel","TX ISSUE",
AQ1650="Fiber AOF","TX ISSUE",
AQ1650="Projet OCM (HUAWEI)","TRAVAUX-HUAWEI",
AQ1650="Projet OCM (NOKIA)","TRAVAUX -NOKIA",
AQ1650="ACCESS-ISSUE","ACCESS-ISSUE",
AQ1650="Projet OCM (ZTE, NOKIA, autres projets)","TRAVAUX OCM",
AQ1650="No root CAuse","No root cause",
AQ1650="ODU HS","TX ISSUE",
AQ1650="IP &amp; VLAN","TX ISSUE",
AQ1650="Warehouse HUAWEI","SPARE-ISSUE",
AQ1650="SPARE-HS","SPARE-ISSUE",
AQ1650="Power Telco","RAN ISSUE",AQ1650="no impacts","no impacts"
),"")</f>
        <v>No root cause</v>
      </c>
      <c r="AQ1650" s="127" t="s">
        <v>5344</v>
      </c>
      <c r="AR1650" s="48" t="str" cm="1">
        <f t="array" ref="AR1650">IFERROR(_xlfn.IFS(
AQ1650="MPR ISSUE","ACTIVE",
AQ1650="BSS Hardware Issue","ACTIVE",
AQ1650="Sites strategiques, MLL, Pylone, etc.","PASSIVE",
AQ1650="AKTIVCO DEFAUT GE &amp; POWER Cabinet","PASSIVE",
AQ1650="AKTIVCO Coupure ENEO &amp; Baisse de tension","PASSIVE",
AQ1650="Coupure ENEO &amp; Baisse de tension","PASSIVE",
AQ1650="Defaut GE &amp; POWER Cabinet","PASSIVE",
AQ1650="Sharing","PASSIVE",
AQ1650="Sites strategiques &amp; DataCenter","PASSIVE",
AQ1650="Exclu","Exclu",
AQ1650="SAT","ACTIVE",
AQ1650="SPARE-ISSUE","SPARE-ISSUE",
AQ1650="Fiber CAmtel","ACTIVE",
AQ1650="Fiber AOF","ACTIVE",
AQ1650="Projet OCM (HUAWEI)","PLANNED WORKS",
AQ1650="Projet OCM (NOKIA)","PLANNED WORKS",
AQ1650="ACCESS-ISSUE","ACCESS-ISSUE",
AQ1650="Projet OCM (ZTE, NOKIA, autres projets)","PLANNED WORKS",
AQ1650="No root CAuse","No root cause",
AQ1650="ODU HS","ACTIVE",
AQ1650="IP &amp; VLAN","ACTIVE",
AQ1650="Warehouse HUAWEI","SPARE-ISSUE",
AQ1650="SPARE-HS","SPARE-ISSUE",
AQ1650="Power Telco","ACTIVE", AQ1650="no impacts","no impacts"
),"")</f>
        <v>No root cause</v>
      </c>
      <c r="AS1650" s="92" t="s">
        <v>5537</v>
      </c>
      <c r="AT1650" s="98" t="s">
        <v>1669</v>
      </c>
      <c r="AV1650" s="17" t="s">
        <v>5537</v>
      </c>
      <c r="AW1650" s="7" t="s">
        <v>5537</v>
      </c>
      <c r="AX1650" s="6" t="s">
        <v>5537</v>
      </c>
      <c r="AY1650" s="7"/>
      <c r="AZ1650" s="3" t="s">
        <v>5537</v>
      </c>
      <c r="BA1650" s="18" t="s">
        <v>5537</v>
      </c>
      <c r="BB1650" s="18" t="s">
        <v>5537</v>
      </c>
      <c r="BC1650" s="18" t="s">
        <v>5537</v>
      </c>
      <c r="BD1650" s="18" t="s">
        <v>5537</v>
      </c>
      <c r="BE1650" s="18" t="s">
        <v>5537</v>
      </c>
      <c r="BF1650" s="18" t="s">
        <v>5537</v>
      </c>
      <c r="BG1650" s="18" t="s">
        <v>5537</v>
      </c>
      <c r="BH1650" s="18" t="s">
        <v>5537</v>
      </c>
      <c r="BI1650" s="18" t="s">
        <v>5537</v>
      </c>
      <c r="BJ1650" s="18" t="s">
        <v>5537</v>
      </c>
      <c r="BK1650" s="18" t="s">
        <v>5537</v>
      </c>
      <c r="BL1650" s="9" t="s">
        <v>5537</v>
      </c>
      <c r="BM1650" s="14" t="s">
        <v>5537</v>
      </c>
      <c r="BN1650" s="14" t="s">
        <v>5537</v>
      </c>
      <c r="BO1650" s="14" t="str">
        <f>_xlfn.XLOOKUP(B1650,'[4]cell downs 18042026 17h'!$B:$B,'[4]cell downs 18042026 17h'!$B:$B,"")</f>
        <v/>
      </c>
      <c r="BP1650" s="14" t="str">
        <f>_xlfn.XLOOKUP(B1650,'[5]Cells Huawei 19042026 15h'!$B:$B,'[5]Cells Huawei 19042026 15h'!$B:$B,"")</f>
        <v/>
      </c>
      <c r="BQ1650" s="9" t="str">
        <f>_xlfn.XLOOKUP(B1650,'[6]cells down 19042026 9H40'!$B:$B,'[6]cells down 19042026 9H40'!$B:$B,"")</f>
        <v/>
      </c>
      <c r="BR1650" s="9" t="s">
        <v>1669</v>
      </c>
      <c r="BS1650" s="9" t="s">
        <v>12</v>
      </c>
      <c r="BT1650" s="108"/>
    </row>
    <row r="1651" spans="1:72" s="9" customFormat="1" x14ac:dyDescent="0.35">
      <c r="A1651" s="1" t="s">
        <v>3479</v>
      </c>
      <c r="B1651" s="8" t="s">
        <v>3480</v>
      </c>
      <c r="C1651" s="3" t="str">
        <f>_xlfn.XLOOKUP(B1651,'[1]daily break down'!$D:$D,'[1]daily break down'!$E:$E,"")</f>
        <v>CENTRE</v>
      </c>
      <c r="D1651" s="1" t="s">
        <v>21</v>
      </c>
      <c r="E1651" s="1" t="s">
        <v>22</v>
      </c>
      <c r="F1651" s="3" t="s">
        <v>69</v>
      </c>
      <c r="G1651" s="1" t="s">
        <v>70</v>
      </c>
      <c r="H1651" s="34" t="str">
        <f>_xlfn.XLOOKUP(B1651,[2]CALCULATION!$B:$B,[2]CALCULATION!$H:$H,"")</f>
        <v>ZTE</v>
      </c>
      <c r="I1651" s="28">
        <v>0</v>
      </c>
      <c r="J1651" s="28">
        <v>0</v>
      </c>
      <c r="K1651" s="28">
        <v>0</v>
      </c>
      <c r="L1651" s="28">
        <v>0</v>
      </c>
      <c r="M1651" s="28">
        <v>0</v>
      </c>
      <c r="N1651" s="28">
        <v>0</v>
      </c>
      <c r="O1651" s="28">
        <v>0</v>
      </c>
      <c r="P1651" s="28">
        <v>3.5926268359429634</v>
      </c>
      <c r="Q1651" s="28">
        <v>0</v>
      </c>
      <c r="R1651" s="28">
        <v>3.729671577733833</v>
      </c>
      <c r="S1651" s="93">
        <v>0</v>
      </c>
      <c r="T1651" s="93">
        <f>_xlfn.XLOOKUP(B1651,'[3]Nur des jours'!$B:$B,'[3]Nur des jours'!$U:$U,"")</f>
        <v>0</v>
      </c>
      <c r="U1651" s="93">
        <v>0</v>
      </c>
      <c r="V1651" s="93">
        <v>0</v>
      </c>
      <c r="W1651" s="93">
        <v>0</v>
      </c>
      <c r="X1651" s="93">
        <v>0</v>
      </c>
      <c r="Y1651" s="93">
        <v>0</v>
      </c>
      <c r="Z1651" s="93">
        <v>0</v>
      </c>
      <c r="AA1651" s="93">
        <v>0</v>
      </c>
      <c r="AB1651" s="93">
        <v>0</v>
      </c>
      <c r="AC1651" s="93">
        <f>_xlfn.XLOOKUP(B1651,'[3]Nur des jours'!$B:$B,'[3]Nur des jours'!$N:$N,"")</f>
        <v>0</v>
      </c>
      <c r="AD1651" s="93">
        <v>0</v>
      </c>
      <c r="AE1651" s="93">
        <v>0</v>
      </c>
      <c r="AF1651" s="93">
        <v>0</v>
      </c>
      <c r="AG1651" s="93"/>
      <c r="AH1651" s="93">
        <v>0</v>
      </c>
      <c r="AI1651" s="93">
        <v>0</v>
      </c>
      <c r="AJ1651" s="93">
        <v>0</v>
      </c>
      <c r="AK1651" s="93">
        <v>0</v>
      </c>
      <c r="AL1651" s="93">
        <v>0</v>
      </c>
      <c r="AM1651" s="49" t="s">
        <v>5559</v>
      </c>
      <c r="AN1651" s="49"/>
      <c r="AO1651" s="48" t="str" cm="1">
        <f t="array" ref="AO1651">IFERROR(_xlfn.IFS(
AQ1651="MPR ISSUE","PDH",
AQ1651="BSS Hardware Issue","BSS",
AQ1651="Sites strategiques, MLL, Pylone, etc.","ENVTECH",
AQ1651="AKTIVCO DEFAUT GE &amp; POWER Cabinet","AKTIVCO",
AQ1651="AKTIVCO Coupure ENEO &amp; Baisse de tension","AKTIVCO GRID ONLY",
AQ1651="Coupure ENEO &amp; Baisse de tension","IHS GRID ONLY",
AQ1651="Defaut GE &amp; POWER Cabinet","IHS",
AQ1651="Sharing","Partners",
AQ1651="Sites strategiques &amp; DataCenter","SST &amp; DC",
AQ1651="Exclu","Exclu",
AQ1651="SAT","SAT",
AQ1651="SPARE-ISSUE","SPARE-ISSUE",
AQ1651="Fiber CAmtel","TRANS_FO_CAMTEL",
AQ1651="Fiber AOF","Fiber AOF",
AQ1651="Projet OCM (HUAWEI)","TRAVAUX-HUAWEI",
AQ1651="Projet OCM (NOKIA)","TRAVAUX-NOKIA",
AQ1651="ACCESS-ISSUE","ACCESS-ISSUE",
AQ1651="Projet OCM (ZTE, NOKIA, autres projets)","TRAVAUX OCM",
AQ1651="No root CAuse","No root cause",
AQ1651="ODU HS","PDH",
AQ1651="IP &amp; VLAN","PDH",
AQ1651="Warehouse HUAWEI","SPARE-ISSUE",
AQ1651="SPARE-HS","SPARE-ISSUE",
AQ1651="Power Telco","BSS",AQ1651="no impacts","no impacts"
),"")</f>
        <v>No root cause</v>
      </c>
      <c r="AP1651" s="48" t="str" cm="1">
        <f t="array" ref="AP1651">IFERROR(_xlfn.IFS(
AQ1651="MPR ISSUE","TX ISSUE",
AQ1651="BSS Hardware Issue","RAN ISSUE",
AQ1651="Sites strategiques, MLL, Pylone, etc.","ENVTECH",
AQ1651="AKTIVCO DEFAUT GE &amp; POWER Cabinet","POWER ISSUE",
AQ1651="AKTIVCO Coupure ENEO &amp; Baisse de tension","POWER ISSUE",
AQ1651="Coupure ENEO &amp; Baisse de tension","POWER ISSUE",
AQ1651="Defaut GE &amp; POWER Cabinet","POWER ISSUE",
AQ1651="Sharing","POWER ISSUE",
AQ1651="Sites strategiques &amp; DataCenter","POWER ISSUE",
AQ1651="Exclu","Exclu",
AQ1651="SAT","TX ISSUE",
AQ1651="SPARE-ISSUE","SPARE-ISSUE",
AQ1651="Fiber CAmtel","TX ISSUE",
AQ1651="Fiber AOF","TX ISSUE",
AQ1651="Projet OCM (HUAWEI)","TRAVAUX-HUAWEI",
AQ1651="Projet OCM (NOKIA)","TRAVAUX -NOKIA",
AQ1651="ACCESS-ISSUE","ACCESS-ISSUE",
AQ1651="Projet OCM (ZTE, NOKIA, autres projets)","TRAVAUX OCM",
AQ1651="No root CAuse","No root cause",
AQ1651="ODU HS","TX ISSUE",
AQ1651="IP &amp; VLAN","TX ISSUE",
AQ1651="Warehouse HUAWEI","SPARE-ISSUE",
AQ1651="SPARE-HS","SPARE-ISSUE",
AQ1651="Power Telco","RAN ISSUE",AQ1651="no impacts","no impacts"
),"")</f>
        <v>No root cause</v>
      </c>
      <c r="AQ1651" s="67" t="s">
        <v>5344</v>
      </c>
      <c r="AR1651" s="48" t="str" cm="1">
        <f t="array" ref="AR1651">IFERROR(_xlfn.IFS(
AQ1651="MPR ISSUE","ACTIVE",
AQ1651="BSS Hardware Issue","ACTIVE",
AQ1651="Sites strategiques, MLL, Pylone, etc.","PASSIVE",
AQ1651="AKTIVCO DEFAUT GE &amp; POWER Cabinet","PASSIVE",
AQ1651="AKTIVCO Coupure ENEO &amp; Baisse de tension","PASSIVE",
AQ1651="Coupure ENEO &amp; Baisse de tension","PASSIVE",
AQ1651="Defaut GE &amp; POWER Cabinet","PASSIVE",
AQ1651="Sharing","PASSIVE",
AQ1651="Sites strategiques &amp; DataCenter","PASSIVE",
AQ1651="Exclu","Exclu",
AQ1651="SAT","ACTIVE",
AQ1651="SPARE-ISSUE","SPARE-ISSUE",
AQ1651="Fiber CAmtel","ACTIVE",
AQ1651="Fiber AOF","ACTIVE",
AQ1651="Projet OCM (HUAWEI)","PLANNED WORKS",
AQ1651="Projet OCM (NOKIA)","PLANNED WORKS",
AQ1651="ACCESS-ISSUE","ACCESS-ISSUE",
AQ1651="Projet OCM (ZTE, NOKIA, autres projets)","PLANNED WORKS",
AQ1651="No root CAuse","No root cause",
AQ1651="ODU HS","ACTIVE",
AQ1651="IP &amp; VLAN","ACTIVE",
AQ1651="Warehouse HUAWEI","SPARE-ISSUE",
AQ1651="SPARE-HS","SPARE-ISSUE",
AQ1651="Power Telco","ACTIVE", AQ1651="no impacts","no impacts"
),"")</f>
        <v>No root cause</v>
      </c>
      <c r="AS1651" s="92" t="s">
        <v>5537</v>
      </c>
      <c r="AT1651" s="98" t="s">
        <v>3480</v>
      </c>
      <c r="AV1651" s="17" t="s">
        <v>5537</v>
      </c>
      <c r="AW1651" s="7" t="s">
        <v>5537</v>
      </c>
      <c r="AX1651" s="6" t="s">
        <v>5537</v>
      </c>
      <c r="AY1651" s="7"/>
      <c r="AZ1651" s="3" t="s">
        <v>5537</v>
      </c>
      <c r="BA1651" s="18" t="s">
        <v>5537</v>
      </c>
      <c r="BB1651" s="18" t="s">
        <v>5537</v>
      </c>
      <c r="BC1651" s="18" t="s">
        <v>5537</v>
      </c>
      <c r="BD1651" s="18" t="s">
        <v>5537</v>
      </c>
      <c r="BE1651" s="18" t="s">
        <v>5537</v>
      </c>
      <c r="BF1651" s="18" t="s">
        <v>5537</v>
      </c>
      <c r="BG1651" s="18" t="s">
        <v>5537</v>
      </c>
      <c r="BH1651" s="18" t="s">
        <v>5537</v>
      </c>
      <c r="BI1651" s="18" t="s">
        <v>5537</v>
      </c>
      <c r="BJ1651" s="18" t="s">
        <v>5537</v>
      </c>
      <c r="BK1651" s="18" t="s">
        <v>5537</v>
      </c>
      <c r="BL1651" s="9" t="s">
        <v>5537</v>
      </c>
      <c r="BM1651" s="14" t="s">
        <v>5537</v>
      </c>
      <c r="BN1651" s="14" t="s">
        <v>5537</v>
      </c>
      <c r="BO1651" s="14" t="str">
        <f>_xlfn.XLOOKUP(B1651,'[4]cell downs 18042026 17h'!$B:$B,'[4]cell downs 18042026 17h'!$B:$B,"")</f>
        <v/>
      </c>
      <c r="BP1651" s="14" t="str">
        <f>_xlfn.XLOOKUP(B1651,'[5]Cells Huawei 19042026 15h'!$B:$B,'[5]Cells Huawei 19042026 15h'!$B:$B,"")</f>
        <v/>
      </c>
      <c r="BQ1651" s="9" t="str">
        <f>_xlfn.XLOOKUP(B1651,'[6]cells down 19042026 9H40'!$B:$B,'[6]cells down 19042026 9H40'!$B:$B,"")</f>
        <v/>
      </c>
      <c r="BR1651" s="9" t="s">
        <v>5537</v>
      </c>
      <c r="BS1651" s="9" t="s">
        <v>12</v>
      </c>
      <c r="BT1651" s="108"/>
    </row>
    <row r="1652" spans="1:72" s="9" customFormat="1" x14ac:dyDescent="0.35">
      <c r="A1652" s="1" t="s">
        <v>4905</v>
      </c>
      <c r="B1652" s="8" t="s">
        <v>4906</v>
      </c>
      <c r="C1652" s="3" t="str">
        <f>_xlfn.XLOOKUP(B1652,'[1]daily break down'!$D:$D,'[1]daily break down'!$E:$E,"")</f>
        <v>Douala</v>
      </c>
      <c r="D1652" s="1" t="s">
        <v>11</v>
      </c>
      <c r="E1652" s="1" t="s">
        <v>145</v>
      </c>
      <c r="F1652" s="3" t="s">
        <v>31</v>
      </c>
      <c r="G1652" s="1" t="s">
        <v>32</v>
      </c>
      <c r="H1652" s="34" t="str">
        <f>_xlfn.XLOOKUP(B1652,[2]CALCULATION!$B:$B,[2]CALCULATION!$H:$H,"")</f>
        <v>ZTE</v>
      </c>
      <c r="I1652" s="28">
        <v>0</v>
      </c>
      <c r="J1652" s="28">
        <v>0</v>
      </c>
      <c r="K1652" s="28">
        <v>0</v>
      </c>
      <c r="L1652" s="28">
        <v>0</v>
      </c>
      <c r="M1652" s="28">
        <v>0</v>
      </c>
      <c r="N1652" s="28">
        <v>0</v>
      </c>
      <c r="O1652" s="28">
        <v>0</v>
      </c>
      <c r="P1652" s="28">
        <v>0</v>
      </c>
      <c r="Q1652" s="28">
        <v>8.6275586203354138</v>
      </c>
      <c r="R1652" s="28">
        <v>3.6884725468206478</v>
      </c>
      <c r="S1652" s="93">
        <v>0</v>
      </c>
      <c r="T1652" s="93">
        <f>_xlfn.XLOOKUP(B1652,'[3]Nur des jours'!$B:$B,'[3]Nur des jours'!$U:$U,"")</f>
        <v>0</v>
      </c>
      <c r="U1652" s="93">
        <v>0</v>
      </c>
      <c r="V1652" s="93">
        <v>0</v>
      </c>
      <c r="W1652" s="93">
        <v>0</v>
      </c>
      <c r="X1652" s="93">
        <v>0</v>
      </c>
      <c r="Y1652" s="93">
        <v>0</v>
      </c>
      <c r="Z1652" s="93">
        <v>0</v>
      </c>
      <c r="AA1652" s="93">
        <v>0</v>
      </c>
      <c r="AB1652" s="93">
        <v>0</v>
      </c>
      <c r="AC1652" s="93">
        <f>_xlfn.XLOOKUP(B1652,'[3]Nur des jours'!$B:$B,'[3]Nur des jours'!$N:$N,"")</f>
        <v>0</v>
      </c>
      <c r="AD1652" s="93">
        <v>0</v>
      </c>
      <c r="AE1652" s="93">
        <v>0</v>
      </c>
      <c r="AF1652" s="93">
        <v>0</v>
      </c>
      <c r="AG1652" s="93"/>
      <c r="AH1652" s="93">
        <v>0</v>
      </c>
      <c r="AI1652" s="93">
        <v>0</v>
      </c>
      <c r="AJ1652" s="93">
        <v>0</v>
      </c>
      <c r="AK1652" s="93">
        <v>0</v>
      </c>
      <c r="AL1652" s="93">
        <v>0</v>
      </c>
      <c r="AM1652" s="49" t="s">
        <v>5559</v>
      </c>
      <c r="AN1652" s="49"/>
      <c r="AO1652" s="48" t="str" cm="1">
        <f t="array" ref="AO1652">IFERROR(_xlfn.IFS(
AQ1652="MPR ISSUE","PDH",
AQ1652="BSS Hardware Issue","BSS",
AQ1652="Sites strategiques, MLL, Pylone, etc.","ENVTECH",
AQ1652="AKTIVCO DEFAUT GE &amp; POWER Cabinet","AKTIVCO",
AQ1652="AKTIVCO Coupure ENEO &amp; Baisse de tension","AKTIVCO GRID ONLY",
AQ1652="Coupure ENEO &amp; Baisse de tension","IHS GRID ONLY",
AQ1652="Defaut GE &amp; POWER Cabinet","IHS",
AQ1652="Sharing","Partners",
AQ1652="Sites strategiques &amp; DataCenter","SST &amp; DC",
AQ1652="Exclu","Exclu",
AQ1652="SAT","SAT",
AQ1652="SPARE-ISSUE","SPARE-ISSUE",
AQ1652="Fiber CAmtel","TRANS_FO_CAMTEL",
AQ1652="Fiber AOF","Fiber AOF",
AQ1652="Projet OCM (HUAWEI)","TRAVAUX-HUAWEI",
AQ1652="Projet OCM (NOKIA)","TRAVAUX-NOKIA",
AQ1652="ACCESS-ISSUE","ACCESS-ISSUE",
AQ1652="Projet OCM (ZTE, NOKIA, autres projets)","TRAVAUX OCM",
AQ1652="No root CAuse","No root cause",
AQ1652="ODU HS","PDH",
AQ1652="IP &amp; VLAN","PDH",
AQ1652="Warehouse HUAWEI","SPARE-ISSUE",
AQ1652="SPARE-HS","SPARE-ISSUE",
AQ1652="Power Telco","BSS",AQ1652="no impacts","no impacts"
),"")</f>
        <v>No root cause</v>
      </c>
      <c r="AP1652" s="48" t="str" cm="1">
        <f t="array" ref="AP1652">IFERROR(_xlfn.IFS(
AQ1652="MPR ISSUE","TX ISSUE",
AQ1652="BSS Hardware Issue","RAN ISSUE",
AQ1652="Sites strategiques, MLL, Pylone, etc.","ENVTECH",
AQ1652="AKTIVCO DEFAUT GE &amp; POWER Cabinet","POWER ISSUE",
AQ1652="AKTIVCO Coupure ENEO &amp; Baisse de tension","POWER ISSUE",
AQ1652="Coupure ENEO &amp; Baisse de tension","POWER ISSUE",
AQ1652="Defaut GE &amp; POWER Cabinet","POWER ISSUE",
AQ1652="Sharing","POWER ISSUE",
AQ1652="Sites strategiques &amp; DataCenter","POWER ISSUE",
AQ1652="Exclu","Exclu",
AQ1652="SAT","TX ISSUE",
AQ1652="SPARE-ISSUE","SPARE-ISSUE",
AQ1652="Fiber CAmtel","TX ISSUE",
AQ1652="Fiber AOF","TX ISSUE",
AQ1652="Projet OCM (HUAWEI)","TRAVAUX-HUAWEI",
AQ1652="Projet OCM (NOKIA)","TRAVAUX -NOKIA",
AQ1652="ACCESS-ISSUE","ACCESS-ISSUE",
AQ1652="Projet OCM (ZTE, NOKIA, autres projets)","TRAVAUX OCM",
AQ1652="No root CAuse","No root cause",
AQ1652="ODU HS","TX ISSUE",
AQ1652="IP &amp; VLAN","TX ISSUE",
AQ1652="Warehouse HUAWEI","SPARE-ISSUE",
AQ1652="SPARE-HS","SPARE-ISSUE",
AQ1652="Power Telco","RAN ISSUE",AQ1652="no impacts","no impacts"
),"")</f>
        <v>No root cause</v>
      </c>
      <c r="AQ1652" s="127" t="s">
        <v>5344</v>
      </c>
      <c r="AR1652" s="48" t="str" cm="1">
        <f t="array" ref="AR1652">IFERROR(_xlfn.IFS(
AQ1652="MPR ISSUE","ACTIVE",
AQ1652="BSS Hardware Issue","ACTIVE",
AQ1652="Sites strategiques, MLL, Pylone, etc.","PASSIVE",
AQ1652="AKTIVCO DEFAUT GE &amp; POWER Cabinet","PASSIVE",
AQ1652="AKTIVCO Coupure ENEO &amp; Baisse de tension","PASSIVE",
AQ1652="Coupure ENEO &amp; Baisse de tension","PASSIVE",
AQ1652="Defaut GE &amp; POWER Cabinet","PASSIVE",
AQ1652="Sharing","PASSIVE",
AQ1652="Sites strategiques &amp; DataCenter","PASSIVE",
AQ1652="Exclu","Exclu",
AQ1652="SAT","ACTIVE",
AQ1652="SPARE-ISSUE","SPARE-ISSUE",
AQ1652="Fiber CAmtel","ACTIVE",
AQ1652="Fiber AOF","ACTIVE",
AQ1652="Projet OCM (HUAWEI)","PLANNED WORKS",
AQ1652="Projet OCM (NOKIA)","PLANNED WORKS",
AQ1652="ACCESS-ISSUE","ACCESS-ISSUE",
AQ1652="Projet OCM (ZTE, NOKIA, autres projets)","PLANNED WORKS",
AQ1652="No root CAuse","No root cause",
AQ1652="ODU HS","ACTIVE",
AQ1652="IP &amp; VLAN","ACTIVE",
AQ1652="Warehouse HUAWEI","SPARE-ISSUE",
AQ1652="SPARE-HS","SPARE-ISSUE",
AQ1652="Power Telco","ACTIVE", AQ1652="no impacts","no impacts"
),"")</f>
        <v>No root cause</v>
      </c>
      <c r="AS1652" s="92" t="s">
        <v>5537</v>
      </c>
      <c r="AT1652" s="98" t="s">
        <v>4906</v>
      </c>
      <c r="AV1652" s="17" t="s">
        <v>5537</v>
      </c>
      <c r="AW1652" s="7" t="s">
        <v>5537</v>
      </c>
      <c r="AX1652" s="6" t="s">
        <v>5537</v>
      </c>
      <c r="AY1652" s="7"/>
      <c r="AZ1652" s="3" t="s">
        <v>5537</v>
      </c>
      <c r="BA1652" s="18" t="s">
        <v>5537</v>
      </c>
      <c r="BB1652" s="18" t="s">
        <v>5537</v>
      </c>
      <c r="BC1652" s="18" t="s">
        <v>5537</v>
      </c>
      <c r="BD1652" s="18" t="s">
        <v>5537</v>
      </c>
      <c r="BE1652" s="18" t="s">
        <v>5537</v>
      </c>
      <c r="BF1652" s="18" t="s">
        <v>5537</v>
      </c>
      <c r="BG1652" s="18" t="s">
        <v>5537</v>
      </c>
      <c r="BH1652" s="18" t="s">
        <v>5537</v>
      </c>
      <c r="BI1652" s="18" t="s">
        <v>5537</v>
      </c>
      <c r="BJ1652" s="18" t="s">
        <v>5537</v>
      </c>
      <c r="BK1652" s="18" t="s">
        <v>5537</v>
      </c>
      <c r="BL1652" s="9" t="s">
        <v>5537</v>
      </c>
      <c r="BM1652" s="14" t="s">
        <v>5537</v>
      </c>
      <c r="BN1652" s="14" t="s">
        <v>5537</v>
      </c>
      <c r="BO1652" s="14" t="str">
        <f>_xlfn.XLOOKUP(B1652,'[4]cell downs 18042026 17h'!$B:$B,'[4]cell downs 18042026 17h'!$B:$B,"")</f>
        <v/>
      </c>
      <c r="BP1652" s="14" t="str">
        <f>_xlfn.XLOOKUP(B1652,'[5]Cells Huawei 19042026 15h'!$B:$B,'[5]Cells Huawei 19042026 15h'!$B:$B,"")</f>
        <v/>
      </c>
      <c r="BQ1652" s="9" t="str">
        <f>_xlfn.XLOOKUP(B1652,'[6]cells down 19042026 9H40'!$B:$B,'[6]cells down 19042026 9H40'!$B:$B,"")</f>
        <v/>
      </c>
      <c r="BR1652" s="9" t="s">
        <v>4906</v>
      </c>
      <c r="BS1652" s="9" t="s">
        <v>5537</v>
      </c>
      <c r="BT1652" s="108"/>
    </row>
    <row r="1653" spans="1:72" s="9" customFormat="1" x14ac:dyDescent="0.35">
      <c r="A1653" s="1" t="s">
        <v>4803</v>
      </c>
      <c r="B1653" s="8" t="s">
        <v>4804</v>
      </c>
      <c r="C1653" s="3" t="str">
        <f>_xlfn.XLOOKUP(B1653,'[1]daily break down'!$D:$D,'[1]daily break down'!$E:$E,"")</f>
        <v>Douala</v>
      </c>
      <c r="D1653" s="1" t="s">
        <v>11</v>
      </c>
      <c r="E1653" s="1" t="s">
        <v>12</v>
      </c>
      <c r="F1653" s="3" t="s">
        <v>31</v>
      </c>
      <c r="G1653" s="1" t="s">
        <v>32</v>
      </c>
      <c r="H1653" s="34" t="str">
        <f>_xlfn.XLOOKUP(B1653,[2]CALCULATION!$B:$B,[2]CALCULATION!$H:$H,"")</f>
        <v>ZTE</v>
      </c>
      <c r="I1653" s="28">
        <v>0</v>
      </c>
      <c r="J1653" s="28">
        <v>0</v>
      </c>
      <c r="K1653" s="28">
        <v>0</v>
      </c>
      <c r="L1653" s="28">
        <v>0</v>
      </c>
      <c r="M1653" s="28">
        <v>0</v>
      </c>
      <c r="N1653" s="28">
        <v>0</v>
      </c>
      <c r="O1653" s="28">
        <v>0</v>
      </c>
      <c r="P1653" s="28">
        <v>0</v>
      </c>
      <c r="Q1653" s="28">
        <v>0</v>
      </c>
      <c r="R1653" s="28">
        <v>0.46121512528785746</v>
      </c>
      <c r="S1653" s="93">
        <v>0</v>
      </c>
      <c r="T1653" s="93">
        <f>_xlfn.XLOOKUP(B1653,'[3]Nur des jours'!$B:$B,'[3]Nur des jours'!$U:$U,"")</f>
        <v>0</v>
      </c>
      <c r="U1653" s="93">
        <v>0</v>
      </c>
      <c r="V1653" s="93">
        <v>0</v>
      </c>
      <c r="W1653" s="93">
        <v>0</v>
      </c>
      <c r="X1653" s="93">
        <v>0</v>
      </c>
      <c r="Y1653" s="93">
        <v>0</v>
      </c>
      <c r="Z1653" s="93">
        <v>0</v>
      </c>
      <c r="AA1653" s="93">
        <v>0</v>
      </c>
      <c r="AB1653" s="93">
        <v>0</v>
      </c>
      <c r="AC1653" s="93">
        <f>_xlfn.XLOOKUP(B1653,'[3]Nur des jours'!$B:$B,'[3]Nur des jours'!$N:$N,"")</f>
        <v>0</v>
      </c>
      <c r="AD1653" s="93">
        <v>0</v>
      </c>
      <c r="AE1653" s="93">
        <v>0</v>
      </c>
      <c r="AF1653" s="93">
        <v>0</v>
      </c>
      <c r="AG1653" s="93"/>
      <c r="AH1653" s="93">
        <v>0</v>
      </c>
      <c r="AI1653" s="93">
        <v>0</v>
      </c>
      <c r="AJ1653" s="93">
        <v>0</v>
      </c>
      <c r="AK1653" s="93">
        <v>0</v>
      </c>
      <c r="AL1653" s="93">
        <v>0</v>
      </c>
      <c r="AM1653" s="49" t="s">
        <v>5559</v>
      </c>
      <c r="AN1653" s="49"/>
      <c r="AO1653" s="48" t="str" cm="1">
        <f t="array" ref="AO1653">IFERROR(_xlfn.IFS(
AQ1653="MPR ISSUE","PDH",
AQ1653="BSS Hardware Issue","BSS",
AQ1653="Sites strategiques, MLL, Pylone, etc.","ENVTECH",
AQ1653="AKTIVCO DEFAUT GE &amp; POWER Cabinet","AKTIVCO",
AQ1653="AKTIVCO Coupure ENEO &amp; Baisse de tension","AKTIVCO GRID ONLY",
AQ1653="Coupure ENEO &amp; Baisse de tension","IHS GRID ONLY",
AQ1653="Defaut GE &amp; POWER Cabinet","IHS",
AQ1653="Sharing","Partners",
AQ1653="Sites strategiques &amp; DataCenter","SST &amp; DC",
AQ1653="Exclu","Exclu",
AQ1653="SAT","SAT",
AQ1653="SPARE-ISSUE","SPARE-ISSUE",
AQ1653="Fiber CAmtel","TRANS_FO_CAMTEL",
AQ1653="Fiber AOF","Fiber AOF",
AQ1653="Projet OCM (HUAWEI)","TRAVAUX-HUAWEI",
AQ1653="Projet OCM (NOKIA)","TRAVAUX-NOKIA",
AQ1653="ACCESS-ISSUE","ACCESS-ISSUE",
AQ1653="Projet OCM (ZTE, NOKIA, autres projets)","TRAVAUX OCM",
AQ1653="No root CAuse","No root cause",
AQ1653="ODU HS","PDH",
AQ1653="IP &amp; VLAN","PDH",
AQ1653="Warehouse HUAWEI","SPARE-ISSUE",
AQ1653="SPARE-HS","SPARE-ISSUE",
AQ1653="Power Telco","BSS",AQ1653="no impacts","no impacts"
),"")</f>
        <v>No root cause</v>
      </c>
      <c r="AP1653" s="48" t="str" cm="1">
        <f t="array" ref="AP1653">IFERROR(_xlfn.IFS(
AQ1653="MPR ISSUE","TX ISSUE",
AQ1653="BSS Hardware Issue","RAN ISSUE",
AQ1653="Sites strategiques, MLL, Pylone, etc.","ENVTECH",
AQ1653="AKTIVCO DEFAUT GE &amp; POWER Cabinet","POWER ISSUE",
AQ1653="AKTIVCO Coupure ENEO &amp; Baisse de tension","POWER ISSUE",
AQ1653="Coupure ENEO &amp; Baisse de tension","POWER ISSUE",
AQ1653="Defaut GE &amp; POWER Cabinet","POWER ISSUE",
AQ1653="Sharing","POWER ISSUE",
AQ1653="Sites strategiques &amp; DataCenter","POWER ISSUE",
AQ1653="Exclu","Exclu",
AQ1653="SAT","TX ISSUE",
AQ1653="SPARE-ISSUE","SPARE-ISSUE",
AQ1653="Fiber CAmtel","TX ISSUE",
AQ1653="Fiber AOF","TX ISSUE",
AQ1653="Projet OCM (HUAWEI)","TRAVAUX-HUAWEI",
AQ1653="Projet OCM (NOKIA)","TRAVAUX -NOKIA",
AQ1653="ACCESS-ISSUE","ACCESS-ISSUE",
AQ1653="Projet OCM (ZTE, NOKIA, autres projets)","TRAVAUX OCM",
AQ1653="No root CAuse","No root cause",
AQ1653="ODU HS","TX ISSUE",
AQ1653="IP &amp; VLAN","TX ISSUE",
AQ1653="Warehouse HUAWEI","SPARE-ISSUE",
AQ1653="SPARE-HS","SPARE-ISSUE",
AQ1653="Power Telco","RAN ISSUE",AQ1653="no impacts","no impacts"
),"")</f>
        <v>No root cause</v>
      </c>
      <c r="AQ1653" s="127" t="s">
        <v>5344</v>
      </c>
      <c r="AR1653" s="48" t="str" cm="1">
        <f t="array" ref="AR1653">IFERROR(_xlfn.IFS(
AQ1653="MPR ISSUE","ACTIVE",
AQ1653="BSS Hardware Issue","ACTIVE",
AQ1653="Sites strategiques, MLL, Pylone, etc.","PASSIVE",
AQ1653="AKTIVCO DEFAUT GE &amp; POWER Cabinet","PASSIVE",
AQ1653="AKTIVCO Coupure ENEO &amp; Baisse de tension","PASSIVE",
AQ1653="Coupure ENEO &amp; Baisse de tension","PASSIVE",
AQ1653="Defaut GE &amp; POWER Cabinet","PASSIVE",
AQ1653="Sharing","PASSIVE",
AQ1653="Sites strategiques &amp; DataCenter","PASSIVE",
AQ1653="Exclu","Exclu",
AQ1653="SAT","ACTIVE",
AQ1653="SPARE-ISSUE","SPARE-ISSUE",
AQ1653="Fiber CAmtel","ACTIVE",
AQ1653="Fiber AOF","ACTIVE",
AQ1653="Projet OCM (HUAWEI)","PLANNED WORKS",
AQ1653="Projet OCM (NOKIA)","PLANNED WORKS",
AQ1653="ACCESS-ISSUE","ACCESS-ISSUE",
AQ1653="Projet OCM (ZTE, NOKIA, autres projets)","PLANNED WORKS",
AQ1653="No root CAuse","No root cause",
AQ1653="ODU HS","ACTIVE",
AQ1653="IP &amp; VLAN","ACTIVE",
AQ1653="Warehouse HUAWEI","SPARE-ISSUE",
AQ1653="SPARE-HS","SPARE-ISSUE",
AQ1653="Power Telco","ACTIVE", AQ1653="no impacts","no impacts"
),"")</f>
        <v>No root cause</v>
      </c>
      <c r="AS1653" s="92" t="s">
        <v>5537</v>
      </c>
      <c r="AT1653" s="98" t="s">
        <v>4804</v>
      </c>
      <c r="AV1653" s="17" t="s">
        <v>5537</v>
      </c>
      <c r="AW1653" s="7" t="s">
        <v>5537</v>
      </c>
      <c r="AX1653" s="6" t="s">
        <v>5537</v>
      </c>
      <c r="AY1653" s="7"/>
      <c r="AZ1653" s="3" t="s">
        <v>5537</v>
      </c>
      <c r="BA1653" s="18" t="s">
        <v>5537</v>
      </c>
      <c r="BB1653" s="18" t="s">
        <v>5537</v>
      </c>
      <c r="BC1653" s="18" t="s">
        <v>5537</v>
      </c>
      <c r="BD1653" s="18" t="s">
        <v>5537</v>
      </c>
      <c r="BE1653" s="18" t="s">
        <v>5537</v>
      </c>
      <c r="BF1653" s="18" t="s">
        <v>5537</v>
      </c>
      <c r="BG1653" s="18" t="s">
        <v>5537</v>
      </c>
      <c r="BH1653" s="18" t="s">
        <v>5537</v>
      </c>
      <c r="BI1653" s="18" t="s">
        <v>5537</v>
      </c>
      <c r="BJ1653" s="18" t="s">
        <v>5537</v>
      </c>
      <c r="BK1653" s="18" t="s">
        <v>5537</v>
      </c>
      <c r="BL1653" s="9" t="s">
        <v>5537</v>
      </c>
      <c r="BM1653" s="14" t="s">
        <v>5537</v>
      </c>
      <c r="BN1653" s="14" t="s">
        <v>5537</v>
      </c>
      <c r="BO1653" s="14" t="str">
        <f>_xlfn.XLOOKUP(B1653,'[4]cell downs 18042026 17h'!$B:$B,'[4]cell downs 18042026 17h'!$B:$B,"")</f>
        <v/>
      </c>
      <c r="BP1653" s="14" t="str">
        <f>_xlfn.XLOOKUP(B1653,'[5]Cells Huawei 19042026 15h'!$B:$B,'[5]Cells Huawei 19042026 15h'!$B:$B,"")</f>
        <v/>
      </c>
      <c r="BQ1653" s="9" t="str">
        <f>_xlfn.XLOOKUP(B1653,'[6]cells down 19042026 9H40'!$B:$B,'[6]cells down 19042026 9H40'!$B:$B,"")</f>
        <v/>
      </c>
      <c r="BR1653" s="9" t="s">
        <v>4804</v>
      </c>
      <c r="BS1653" s="9" t="s">
        <v>12</v>
      </c>
      <c r="BT1653" s="108"/>
    </row>
    <row r="1654" spans="1:72" s="9" customFormat="1" x14ac:dyDescent="0.35">
      <c r="A1654" s="1" t="s">
        <v>3121</v>
      </c>
      <c r="B1654" s="8" t="s">
        <v>3122</v>
      </c>
      <c r="C1654" s="3" t="str">
        <f>_xlfn.XLOOKUP(B1654,'[1]daily break down'!$D:$D,'[1]daily break down'!$E:$E,"")</f>
        <v>Douala</v>
      </c>
      <c r="D1654" s="1" t="s">
        <v>11</v>
      </c>
      <c r="E1654" s="1" t="s">
        <v>302</v>
      </c>
      <c r="F1654" s="3" t="s">
        <v>31</v>
      </c>
      <c r="G1654" s="1" t="s">
        <v>32</v>
      </c>
      <c r="H1654" s="34" t="str">
        <f>_xlfn.XLOOKUP(B1654,[2]CALCULATION!$B:$B,[2]CALCULATION!$H:$H,"")</f>
        <v>ZTE</v>
      </c>
      <c r="I1654" s="28">
        <v>0</v>
      </c>
      <c r="J1654" s="28">
        <v>0</v>
      </c>
      <c r="K1654" s="28">
        <v>0</v>
      </c>
      <c r="L1654" s="28">
        <v>0</v>
      </c>
      <c r="M1654" s="28">
        <v>0</v>
      </c>
      <c r="N1654" s="28">
        <v>0</v>
      </c>
      <c r="O1654" s="28">
        <v>0</v>
      </c>
      <c r="P1654" s="28">
        <v>0</v>
      </c>
      <c r="Q1654" s="28">
        <v>0</v>
      </c>
      <c r="R1654" s="28">
        <v>0.33897349850042668</v>
      </c>
      <c r="S1654" s="93">
        <v>0</v>
      </c>
      <c r="T1654" s="93">
        <f>_xlfn.XLOOKUP(B1654,'[3]Nur des jours'!$B:$B,'[3]Nur des jours'!$U:$U,"")</f>
        <v>0</v>
      </c>
      <c r="U1654" s="93">
        <v>0</v>
      </c>
      <c r="V1654" s="93">
        <v>0</v>
      </c>
      <c r="W1654" s="93">
        <v>0</v>
      </c>
      <c r="X1654" s="93">
        <v>0</v>
      </c>
      <c r="Y1654" s="93">
        <v>0</v>
      </c>
      <c r="Z1654" s="93">
        <v>0</v>
      </c>
      <c r="AA1654" s="93">
        <v>0</v>
      </c>
      <c r="AB1654" s="93">
        <v>0</v>
      </c>
      <c r="AC1654" s="93">
        <f>_xlfn.XLOOKUP(B1654,'[3]Nur des jours'!$B:$B,'[3]Nur des jours'!$N:$N,"")</f>
        <v>0</v>
      </c>
      <c r="AD1654" s="93">
        <v>0</v>
      </c>
      <c r="AE1654" s="93">
        <v>0</v>
      </c>
      <c r="AF1654" s="93">
        <v>0</v>
      </c>
      <c r="AG1654" s="93"/>
      <c r="AH1654" s="93">
        <v>0</v>
      </c>
      <c r="AI1654" s="93">
        <v>0</v>
      </c>
      <c r="AJ1654" s="93">
        <v>0</v>
      </c>
      <c r="AK1654" s="93">
        <v>0</v>
      </c>
      <c r="AL1654" s="93">
        <v>0</v>
      </c>
      <c r="AM1654" s="49" t="s">
        <v>5559</v>
      </c>
      <c r="AN1654" s="49"/>
      <c r="AO1654" s="48" t="str" cm="1">
        <f t="array" ref="AO1654">IFERROR(_xlfn.IFS(
AQ1654="MPR ISSUE","PDH",
AQ1654="BSS Hardware Issue","BSS",
AQ1654="Sites strategiques, MLL, Pylone, etc.","ENVTECH",
AQ1654="AKTIVCO DEFAUT GE &amp; POWER Cabinet","AKTIVCO",
AQ1654="AKTIVCO Coupure ENEO &amp; Baisse de tension","AKTIVCO GRID ONLY",
AQ1654="Coupure ENEO &amp; Baisse de tension","IHS GRID ONLY",
AQ1654="Defaut GE &amp; POWER Cabinet","IHS",
AQ1654="Sharing","Partners",
AQ1654="Sites strategiques &amp; DataCenter","SST &amp; DC",
AQ1654="Exclu","Exclu",
AQ1654="SAT","SAT",
AQ1654="SPARE-ISSUE","SPARE-ISSUE",
AQ1654="Fiber CAmtel","TRANS_FO_CAMTEL",
AQ1654="Fiber AOF","Fiber AOF",
AQ1654="Projet OCM (HUAWEI)","TRAVAUX-HUAWEI",
AQ1654="Projet OCM (NOKIA)","TRAVAUX-NOKIA",
AQ1654="ACCESS-ISSUE","ACCESS-ISSUE",
AQ1654="Projet OCM (ZTE, NOKIA, autres projets)","TRAVAUX OCM",
AQ1654="No root CAuse","No root cause",
AQ1654="ODU HS","PDH",
AQ1654="IP &amp; VLAN","PDH",
AQ1654="Warehouse HUAWEI","SPARE-ISSUE",
AQ1654="SPARE-HS","SPARE-ISSUE",
AQ1654="Power Telco","BSS",AQ1654="no impacts","no impacts"
),"")</f>
        <v>No root cause</v>
      </c>
      <c r="AP1654" s="48" t="str" cm="1">
        <f t="array" ref="AP1654">IFERROR(_xlfn.IFS(
AQ1654="MPR ISSUE","TX ISSUE",
AQ1654="BSS Hardware Issue","RAN ISSUE",
AQ1654="Sites strategiques, MLL, Pylone, etc.","ENVTECH",
AQ1654="AKTIVCO DEFAUT GE &amp; POWER Cabinet","POWER ISSUE",
AQ1654="AKTIVCO Coupure ENEO &amp; Baisse de tension","POWER ISSUE",
AQ1654="Coupure ENEO &amp; Baisse de tension","POWER ISSUE",
AQ1654="Defaut GE &amp; POWER Cabinet","POWER ISSUE",
AQ1654="Sharing","POWER ISSUE",
AQ1654="Sites strategiques &amp; DataCenter","POWER ISSUE",
AQ1654="Exclu","Exclu",
AQ1654="SAT","TX ISSUE",
AQ1654="SPARE-ISSUE","SPARE-ISSUE",
AQ1654="Fiber CAmtel","TX ISSUE",
AQ1654="Fiber AOF","TX ISSUE",
AQ1654="Projet OCM (HUAWEI)","TRAVAUX-HUAWEI",
AQ1654="Projet OCM (NOKIA)","TRAVAUX -NOKIA",
AQ1654="ACCESS-ISSUE","ACCESS-ISSUE",
AQ1654="Projet OCM (ZTE, NOKIA, autres projets)","TRAVAUX OCM",
AQ1654="No root CAuse","No root cause",
AQ1654="ODU HS","TX ISSUE",
AQ1654="IP &amp; VLAN","TX ISSUE",
AQ1654="Warehouse HUAWEI","SPARE-ISSUE",
AQ1654="SPARE-HS","SPARE-ISSUE",
AQ1654="Power Telco","RAN ISSUE",AQ1654="no impacts","no impacts"
),"")</f>
        <v>No root cause</v>
      </c>
      <c r="AQ1654" s="127" t="s">
        <v>5344</v>
      </c>
      <c r="AR1654" s="48" t="str" cm="1">
        <f t="array" ref="AR1654">IFERROR(_xlfn.IFS(
AQ1654="MPR ISSUE","ACTIVE",
AQ1654="BSS Hardware Issue","ACTIVE",
AQ1654="Sites strategiques, MLL, Pylone, etc.","PASSIVE",
AQ1654="AKTIVCO DEFAUT GE &amp; POWER Cabinet","PASSIVE",
AQ1654="AKTIVCO Coupure ENEO &amp; Baisse de tension","PASSIVE",
AQ1654="Coupure ENEO &amp; Baisse de tension","PASSIVE",
AQ1654="Defaut GE &amp; POWER Cabinet","PASSIVE",
AQ1654="Sharing","PASSIVE",
AQ1654="Sites strategiques &amp; DataCenter","PASSIVE",
AQ1654="Exclu","Exclu",
AQ1654="SAT","ACTIVE",
AQ1654="SPARE-ISSUE","SPARE-ISSUE",
AQ1654="Fiber CAmtel","ACTIVE",
AQ1654="Fiber AOF","ACTIVE",
AQ1654="Projet OCM (HUAWEI)","PLANNED WORKS",
AQ1654="Projet OCM (NOKIA)","PLANNED WORKS",
AQ1654="ACCESS-ISSUE","ACCESS-ISSUE",
AQ1654="Projet OCM (ZTE, NOKIA, autres projets)","PLANNED WORKS",
AQ1654="No root CAuse","No root cause",
AQ1654="ODU HS","ACTIVE",
AQ1654="IP &amp; VLAN","ACTIVE",
AQ1654="Warehouse HUAWEI","SPARE-ISSUE",
AQ1654="SPARE-HS","SPARE-ISSUE",
AQ1654="Power Telco","ACTIVE", AQ1654="no impacts","no impacts"
),"")</f>
        <v>No root cause</v>
      </c>
      <c r="AS1654" s="92" t="s">
        <v>5537</v>
      </c>
      <c r="AT1654" s="98" t="s">
        <v>3122</v>
      </c>
      <c r="AV1654" s="17" t="s">
        <v>5537</v>
      </c>
      <c r="AW1654" s="7" t="s">
        <v>5537</v>
      </c>
      <c r="AX1654" s="6" t="s">
        <v>5537</v>
      </c>
      <c r="AY1654" s="7"/>
      <c r="AZ1654" s="3" t="s">
        <v>5537</v>
      </c>
      <c r="BA1654" s="18" t="s">
        <v>5537</v>
      </c>
      <c r="BB1654" s="18" t="s">
        <v>5537</v>
      </c>
      <c r="BC1654" s="18" t="s">
        <v>5537</v>
      </c>
      <c r="BD1654" s="18" t="s">
        <v>5537</v>
      </c>
      <c r="BE1654" s="18" t="s">
        <v>5537</v>
      </c>
      <c r="BF1654" s="18" t="s">
        <v>5537</v>
      </c>
      <c r="BG1654" s="18" t="s">
        <v>5537</v>
      </c>
      <c r="BH1654" s="18" t="s">
        <v>5537</v>
      </c>
      <c r="BI1654" s="18" t="s">
        <v>5537</v>
      </c>
      <c r="BJ1654" s="18" t="s">
        <v>5537</v>
      </c>
      <c r="BK1654" s="18" t="s">
        <v>5537</v>
      </c>
      <c r="BL1654" s="9" t="s">
        <v>5537</v>
      </c>
      <c r="BM1654" s="14" t="s">
        <v>5537</v>
      </c>
      <c r="BN1654" s="14" t="s">
        <v>5537</v>
      </c>
      <c r="BO1654" s="14" t="str">
        <f>_xlfn.XLOOKUP(B1654,'[4]cell downs 18042026 17h'!$B:$B,'[4]cell downs 18042026 17h'!$B:$B,"")</f>
        <v/>
      </c>
      <c r="BP1654" s="14" t="str">
        <f>_xlfn.XLOOKUP(B1654,'[5]Cells Huawei 19042026 15h'!$B:$B,'[5]Cells Huawei 19042026 15h'!$B:$B,"")</f>
        <v/>
      </c>
      <c r="BQ1654" s="9" t="str">
        <f>_xlfn.XLOOKUP(B1654,'[6]cells down 19042026 9H40'!$B:$B,'[6]cells down 19042026 9H40'!$B:$B,"")</f>
        <v/>
      </c>
      <c r="BR1654" s="9" t="s">
        <v>3122</v>
      </c>
      <c r="BS1654" s="9" t="s">
        <v>12</v>
      </c>
      <c r="BT1654" s="108"/>
    </row>
    <row r="1655" spans="1:72" s="9" customFormat="1" x14ac:dyDescent="0.35">
      <c r="A1655" s="1" t="s">
        <v>1258</v>
      </c>
      <c r="B1655" s="8" t="s">
        <v>1259</v>
      </c>
      <c r="C1655" s="3" t="str">
        <f>_xlfn.XLOOKUP(B1655,'[1]daily break down'!$D:$D,'[1]daily break down'!$E:$E,"")</f>
        <v>OUEST</v>
      </c>
      <c r="D1655" s="1" t="s">
        <v>21</v>
      </c>
      <c r="E1655" s="1" t="s">
        <v>36</v>
      </c>
      <c r="F1655" s="3" t="s">
        <v>102</v>
      </c>
      <c r="G1655" s="1" t="s">
        <v>1260</v>
      </c>
      <c r="H1655" s="33" t="str">
        <f>_xlfn.XLOOKUP(B1655,[2]CALCULATION!$B:$B,[2]CALCULATION!$H:$H,"")</f>
        <v>NOKIA</v>
      </c>
      <c r="I1655" s="28">
        <v>4.1609237714484597E-2</v>
      </c>
      <c r="J1655" s="28">
        <v>6.297690999420718</v>
      </c>
      <c r="K1655" s="28">
        <v>9.5039078921204627</v>
      </c>
      <c r="L1655" s="28">
        <v>13.868556899607057</v>
      </c>
      <c r="M1655" s="28">
        <v>15.870187739168399</v>
      </c>
      <c r="N1655" s="28">
        <v>18.491409199476074</v>
      </c>
      <c r="O1655" s="28">
        <v>12.047596569181371</v>
      </c>
      <c r="P1655" s="28">
        <v>0</v>
      </c>
      <c r="Q1655" s="28">
        <v>0</v>
      </c>
      <c r="R1655" s="28">
        <v>0.10724810227698071</v>
      </c>
      <c r="S1655" s="93">
        <v>0</v>
      </c>
      <c r="T1655" s="93">
        <f>_xlfn.XLOOKUP(B1655,'[3]Nur des jours'!$B:$B,'[3]Nur des jours'!$U:$U,"")</f>
        <v>0</v>
      </c>
      <c r="U1655" s="93">
        <v>0</v>
      </c>
      <c r="V1655" s="93">
        <v>0</v>
      </c>
      <c r="W1655" s="93">
        <v>0</v>
      </c>
      <c r="X1655" s="93">
        <v>0</v>
      </c>
      <c r="Y1655" s="93">
        <v>0</v>
      </c>
      <c r="Z1655" s="93">
        <v>0</v>
      </c>
      <c r="AA1655" s="93">
        <v>0</v>
      </c>
      <c r="AB1655" s="93">
        <v>0</v>
      </c>
      <c r="AC1655" s="93">
        <f>_xlfn.XLOOKUP(B1655,'[3]Nur des jours'!$B:$B,'[3]Nur des jours'!$N:$N,"")</f>
        <v>0</v>
      </c>
      <c r="AD1655" s="93">
        <v>0</v>
      </c>
      <c r="AE1655" s="93">
        <v>0</v>
      </c>
      <c r="AF1655" s="93">
        <v>0</v>
      </c>
      <c r="AG1655" s="93"/>
      <c r="AH1655" s="93">
        <v>0</v>
      </c>
      <c r="AI1655" s="93">
        <v>0</v>
      </c>
      <c r="AJ1655" s="93">
        <v>0</v>
      </c>
      <c r="AK1655" s="93">
        <v>0</v>
      </c>
      <c r="AL1655" s="93">
        <v>0</v>
      </c>
      <c r="AM1655" s="49" t="s">
        <v>5559</v>
      </c>
      <c r="AN1655" s="49"/>
      <c r="AO1655" s="48" t="str" cm="1">
        <f t="array" ref="AO1655">IFERROR(_xlfn.IFS(
AQ1655="MPR ISSUE","PDH",
AQ1655="BSS Hardware Issue","BSS",
AQ1655="Sites strategiques, MLL, Pylone, etc.","ENVTECH",
AQ1655="AKTIVCO DEFAUT GE &amp; POWER Cabinet","AKTIVCO",
AQ1655="AKTIVCO Coupure ENEO &amp; Baisse de tension","AKTIVCO GRID ONLY",
AQ1655="Coupure ENEO &amp; Baisse de tension","IHS GRID ONLY",
AQ1655="Defaut GE &amp; POWER Cabinet","IHS",
AQ1655="Sharing","Partners",
AQ1655="Sites strategiques &amp; DataCenter","SST &amp; DC",
AQ1655="Exclu","Exclu",
AQ1655="SAT","SAT",
AQ1655="SPARE-ISSUE","SPARE-ISSUE",
AQ1655="Fiber CAmtel","TRANS_FO_CAMTEL",
AQ1655="Fiber AOF","Fiber AOF",
AQ1655="Projet OCM (HUAWEI)","TRAVAUX-HUAWEI",
AQ1655="Projet OCM (NOKIA)","TRAVAUX-NOKIA",
AQ1655="ACCESS-ISSUE","ACCESS-ISSUE",
AQ1655="Projet OCM (ZTE, NOKIA, autres projets)","TRAVAUX OCM",
AQ1655="No root CAuse","No root cause",
AQ1655="ODU HS","PDH",
AQ1655="IP &amp; VLAN","PDH",
AQ1655="Warehouse HUAWEI","SPARE-ISSUE",
AQ1655="SPARE-HS","SPARE-ISSUE",
AQ1655="Power Telco","BSS",AQ1655="no impacts","no impacts"
),"")</f>
        <v>No root cause</v>
      </c>
      <c r="AP1655" s="48" t="str" cm="1">
        <f t="array" ref="AP1655">IFERROR(_xlfn.IFS(
AQ1655="MPR ISSUE","TX ISSUE",
AQ1655="BSS Hardware Issue","RAN ISSUE",
AQ1655="Sites strategiques, MLL, Pylone, etc.","ENVTECH",
AQ1655="AKTIVCO DEFAUT GE &amp; POWER Cabinet","POWER ISSUE",
AQ1655="AKTIVCO Coupure ENEO &amp; Baisse de tension","POWER ISSUE",
AQ1655="Coupure ENEO &amp; Baisse de tension","POWER ISSUE",
AQ1655="Defaut GE &amp; POWER Cabinet","POWER ISSUE",
AQ1655="Sharing","POWER ISSUE",
AQ1655="Sites strategiques &amp; DataCenter","POWER ISSUE",
AQ1655="Exclu","Exclu",
AQ1655="SAT","TX ISSUE",
AQ1655="SPARE-ISSUE","SPARE-ISSUE",
AQ1655="Fiber CAmtel","TX ISSUE",
AQ1655="Fiber AOF","TX ISSUE",
AQ1655="Projet OCM (HUAWEI)","TRAVAUX-HUAWEI",
AQ1655="Projet OCM (NOKIA)","TRAVAUX -NOKIA",
AQ1655="ACCESS-ISSUE","ACCESS-ISSUE",
AQ1655="Projet OCM (ZTE, NOKIA, autres projets)","TRAVAUX OCM",
AQ1655="No root CAuse","No root cause",
AQ1655="ODU HS","TX ISSUE",
AQ1655="IP &amp; VLAN","TX ISSUE",
AQ1655="Warehouse HUAWEI","SPARE-ISSUE",
AQ1655="SPARE-HS","SPARE-ISSUE",
AQ1655="Power Telco","RAN ISSUE",AQ1655="no impacts","no impacts"
),"")</f>
        <v>No root cause</v>
      </c>
      <c r="AQ1655" s="67" t="s">
        <v>5344</v>
      </c>
      <c r="AR1655" s="48" t="str" cm="1">
        <f t="array" ref="AR1655">IFERROR(_xlfn.IFS(
AQ1655="MPR ISSUE","ACTIVE",
AQ1655="BSS Hardware Issue","ACTIVE",
AQ1655="Sites strategiques, MLL, Pylone, etc.","PASSIVE",
AQ1655="AKTIVCO DEFAUT GE &amp; POWER Cabinet","PASSIVE",
AQ1655="AKTIVCO Coupure ENEO &amp; Baisse de tension","PASSIVE",
AQ1655="Coupure ENEO &amp; Baisse de tension","PASSIVE",
AQ1655="Defaut GE &amp; POWER Cabinet","PASSIVE",
AQ1655="Sharing","PASSIVE",
AQ1655="Sites strategiques &amp; DataCenter","PASSIVE",
AQ1655="Exclu","Exclu",
AQ1655="SAT","ACTIVE",
AQ1655="SPARE-ISSUE","SPARE-ISSUE",
AQ1655="Fiber CAmtel","ACTIVE",
AQ1655="Fiber AOF","ACTIVE",
AQ1655="Projet OCM (HUAWEI)","PLANNED WORKS",
AQ1655="Projet OCM (NOKIA)","PLANNED WORKS",
AQ1655="ACCESS-ISSUE","ACCESS-ISSUE",
AQ1655="Projet OCM (ZTE, NOKIA, autres projets)","PLANNED WORKS",
AQ1655="No root CAuse","No root cause",
AQ1655="ODU HS","ACTIVE",
AQ1655="IP &amp; VLAN","ACTIVE",
AQ1655="Warehouse HUAWEI","SPARE-ISSUE",
AQ1655="SPARE-HS","SPARE-ISSUE",
AQ1655="Power Telco","ACTIVE", AQ1655="no impacts","no impacts"
),"")</f>
        <v>No root cause</v>
      </c>
      <c r="AS1655" s="92" t="s">
        <v>5537</v>
      </c>
      <c r="AT1655" s="98" t="s">
        <v>1259</v>
      </c>
      <c r="AV1655" s="17" t="s">
        <v>5537</v>
      </c>
      <c r="AW1655" s="7" t="s">
        <v>5537</v>
      </c>
      <c r="AX1655" s="6" t="s">
        <v>5537</v>
      </c>
      <c r="AY1655" s="7"/>
      <c r="AZ1655" s="3" t="s">
        <v>5537</v>
      </c>
      <c r="BA1655" s="18" t="s">
        <v>5537</v>
      </c>
      <c r="BB1655" s="18" t="s">
        <v>5537</v>
      </c>
      <c r="BC1655" s="18" t="s">
        <v>5537</v>
      </c>
      <c r="BD1655" s="18" t="s">
        <v>5537</v>
      </c>
      <c r="BE1655" s="18" t="s">
        <v>5537</v>
      </c>
      <c r="BF1655" s="18" t="s">
        <v>5537</v>
      </c>
      <c r="BG1655" s="18" t="s">
        <v>5537</v>
      </c>
      <c r="BH1655" s="18" t="s">
        <v>5537</v>
      </c>
      <c r="BI1655" s="18" t="s">
        <v>5537</v>
      </c>
      <c r="BJ1655" s="18" t="s">
        <v>5537</v>
      </c>
      <c r="BK1655" s="18" t="s">
        <v>5537</v>
      </c>
      <c r="BL1655" s="9" t="s">
        <v>5537</v>
      </c>
      <c r="BM1655" s="14" t="s">
        <v>5537</v>
      </c>
      <c r="BN1655" s="14" t="s">
        <v>5537</v>
      </c>
      <c r="BO1655" s="14" t="str">
        <f>_xlfn.XLOOKUP(B1655,'[4]cell downs 18042026 17h'!$B:$B,'[4]cell downs 18042026 17h'!$B:$B,"")</f>
        <v/>
      </c>
      <c r="BP1655" s="14" t="str">
        <f>_xlfn.XLOOKUP(B1655,'[5]Cells Huawei 19042026 15h'!$B:$B,'[5]Cells Huawei 19042026 15h'!$B:$B,"")</f>
        <v/>
      </c>
      <c r="BQ1655" s="9" t="str">
        <f>_xlfn.XLOOKUP(B1655,'[6]cells down 19042026 9H40'!$B:$B,'[6]cells down 19042026 9H40'!$B:$B,"")</f>
        <v/>
      </c>
      <c r="BR1655" s="9" t="s">
        <v>5537</v>
      </c>
      <c r="BS1655" s="9" t="s">
        <v>5537</v>
      </c>
      <c r="BT1655" s="108"/>
    </row>
    <row r="1656" spans="1:72" s="9" customFormat="1" x14ac:dyDescent="0.35">
      <c r="A1656" s="1" t="s">
        <v>268</v>
      </c>
      <c r="B1656" s="8" t="s">
        <v>269</v>
      </c>
      <c r="C1656" s="3" t="str">
        <f>_xlfn.XLOOKUP(B1656,'[1]daily break down'!$D:$D,'[1]daily break down'!$E:$E,"")</f>
        <v>NORD-OUEST</v>
      </c>
      <c r="D1656" s="1" t="s">
        <v>11</v>
      </c>
      <c r="E1656" s="1" t="s">
        <v>12</v>
      </c>
      <c r="F1656" s="3" t="s">
        <v>51</v>
      </c>
      <c r="G1656" s="1" t="s">
        <v>52</v>
      </c>
      <c r="H1656" s="32" t="str">
        <f>_xlfn.XLOOKUP(B1656,[2]CALCULATION!$B:$B,[2]CALCULATION!$H:$H,"")</f>
        <v>Huawei</v>
      </c>
      <c r="I1656" s="28">
        <v>0</v>
      </c>
      <c r="J1656" s="28">
        <v>1.3334396304001053</v>
      </c>
      <c r="K1656" s="28">
        <v>7.6978694928845162</v>
      </c>
      <c r="L1656" s="28">
        <v>0.12110018177511821</v>
      </c>
      <c r="M1656" s="28">
        <v>0</v>
      </c>
      <c r="N1656" s="28">
        <v>0</v>
      </c>
      <c r="O1656" s="28">
        <v>0</v>
      </c>
      <c r="P1656" s="28">
        <v>0</v>
      </c>
      <c r="Q1656" s="28">
        <v>0</v>
      </c>
      <c r="R1656" s="28">
        <v>7.5799082848932607E-3</v>
      </c>
      <c r="S1656" s="93">
        <v>0</v>
      </c>
      <c r="T1656" s="93">
        <f>_xlfn.XLOOKUP(B1656,'[3]Nur des jours'!$B:$B,'[3]Nur des jours'!$U:$U,"")</f>
        <v>0</v>
      </c>
      <c r="U1656" s="93">
        <v>0</v>
      </c>
      <c r="V1656" s="93">
        <v>0</v>
      </c>
      <c r="W1656" s="93">
        <v>0</v>
      </c>
      <c r="X1656" s="93">
        <v>0</v>
      </c>
      <c r="Y1656" s="93">
        <v>0</v>
      </c>
      <c r="Z1656" s="93">
        <v>0.23765241857930045</v>
      </c>
      <c r="AA1656" s="93">
        <v>0</v>
      </c>
      <c r="AB1656" s="93">
        <v>0</v>
      </c>
      <c r="AC1656" s="93">
        <f>_xlfn.XLOOKUP(B1656,'[3]Nur des jours'!$B:$B,'[3]Nur des jours'!$N:$N,"")</f>
        <v>0</v>
      </c>
      <c r="AD1656" s="93">
        <v>0</v>
      </c>
      <c r="AE1656" s="93">
        <v>0</v>
      </c>
      <c r="AF1656" s="93">
        <v>0</v>
      </c>
      <c r="AG1656" s="93"/>
      <c r="AH1656" s="93">
        <v>0</v>
      </c>
      <c r="AI1656" s="93">
        <v>0</v>
      </c>
      <c r="AJ1656" s="93">
        <v>0</v>
      </c>
      <c r="AK1656" s="93">
        <v>0</v>
      </c>
      <c r="AL1656" s="93">
        <v>0</v>
      </c>
      <c r="AM1656" s="49" t="s">
        <v>5559</v>
      </c>
      <c r="AN1656" s="49"/>
      <c r="AO1656" s="48" t="str" cm="1">
        <f t="array" ref="AO1656">IFERROR(_xlfn.IFS(
AQ1656="MPR ISSUE","PDH",
AQ1656="BSS Hardware Issue","BSS",
AQ1656="Sites strategiques, MLL, Pylone, etc.","ENVTECH",
AQ1656="AKTIVCO DEFAUT GE &amp; POWER Cabinet","AKTIVCO",
AQ1656="AKTIVCO Coupure ENEO &amp; Baisse de tension","AKTIVCO GRID ONLY",
AQ1656="Coupure ENEO &amp; Baisse de tension","IHS GRID ONLY",
AQ1656="Defaut GE &amp; POWER Cabinet","IHS",
AQ1656="Sharing","Partners",
AQ1656="Sites strategiques &amp; DataCenter","SST &amp; DC",
AQ1656="Exclu","Exclu",
AQ1656="SAT","SAT",
AQ1656="SPARE-ISSUE","SPARE-ISSUE",
AQ1656="Fiber CAmtel","TRANS_FO_CAMTEL",
AQ1656="Fiber AOF","Fiber AOF",
AQ1656="Projet OCM (HUAWEI)","TRAVAUX-HUAWEI",
AQ1656="Projet OCM (NOKIA)","TRAVAUX-NOKIA",
AQ1656="ACCESS-ISSUE","ACCESS-ISSUE",
AQ1656="Projet OCM (ZTE, NOKIA, autres projets)","TRAVAUX OCM",
AQ1656="No root CAuse","No root cause",
AQ1656="ODU HS","PDH",
AQ1656="IP &amp; VLAN","PDH",
AQ1656="Warehouse HUAWEI","SPARE-ISSUE",
AQ1656="SPARE-HS","SPARE-ISSUE",
AQ1656="Power Telco","BSS",AQ1656="no impacts","no impacts"
),"")</f>
        <v>No root cause</v>
      </c>
      <c r="AP1656" s="48" t="str" cm="1">
        <f t="array" ref="AP1656">IFERROR(_xlfn.IFS(
AQ1656="MPR ISSUE","TX ISSUE",
AQ1656="BSS Hardware Issue","RAN ISSUE",
AQ1656="Sites strategiques, MLL, Pylone, etc.","ENVTECH",
AQ1656="AKTIVCO DEFAUT GE &amp; POWER Cabinet","POWER ISSUE",
AQ1656="AKTIVCO Coupure ENEO &amp; Baisse de tension","POWER ISSUE",
AQ1656="Coupure ENEO &amp; Baisse de tension","POWER ISSUE",
AQ1656="Defaut GE &amp; POWER Cabinet","POWER ISSUE",
AQ1656="Sharing","POWER ISSUE",
AQ1656="Sites strategiques &amp; DataCenter","POWER ISSUE",
AQ1656="Exclu","Exclu",
AQ1656="SAT","TX ISSUE",
AQ1656="SPARE-ISSUE","SPARE-ISSUE",
AQ1656="Fiber CAmtel","TX ISSUE",
AQ1656="Fiber AOF","TX ISSUE",
AQ1656="Projet OCM (HUAWEI)","TRAVAUX-HUAWEI",
AQ1656="Projet OCM (NOKIA)","TRAVAUX -NOKIA",
AQ1656="ACCESS-ISSUE","ACCESS-ISSUE",
AQ1656="Projet OCM (ZTE, NOKIA, autres projets)","TRAVAUX OCM",
AQ1656="No root CAuse","No root cause",
AQ1656="ODU HS","TX ISSUE",
AQ1656="IP &amp; VLAN","TX ISSUE",
AQ1656="Warehouse HUAWEI","SPARE-ISSUE",
AQ1656="SPARE-HS","SPARE-ISSUE",
AQ1656="Power Telco","RAN ISSUE",AQ1656="no impacts","no impacts"
),"")</f>
        <v>No root cause</v>
      </c>
      <c r="AQ1656" s="127" t="s">
        <v>5344</v>
      </c>
      <c r="AR1656" s="48" t="str" cm="1">
        <f t="array" ref="AR1656">IFERROR(_xlfn.IFS(
AQ1656="MPR ISSUE","ACTIVE",
AQ1656="BSS Hardware Issue","ACTIVE",
AQ1656="Sites strategiques, MLL, Pylone, etc.","PASSIVE",
AQ1656="AKTIVCO DEFAUT GE &amp; POWER Cabinet","PASSIVE",
AQ1656="AKTIVCO Coupure ENEO &amp; Baisse de tension","PASSIVE",
AQ1656="Coupure ENEO &amp; Baisse de tension","PASSIVE",
AQ1656="Defaut GE &amp; POWER Cabinet","PASSIVE",
AQ1656="Sharing","PASSIVE",
AQ1656="Sites strategiques &amp; DataCenter","PASSIVE",
AQ1656="Exclu","Exclu",
AQ1656="SAT","ACTIVE",
AQ1656="SPARE-ISSUE","SPARE-ISSUE",
AQ1656="Fiber CAmtel","ACTIVE",
AQ1656="Fiber AOF","ACTIVE",
AQ1656="Projet OCM (HUAWEI)","PLANNED WORKS",
AQ1656="Projet OCM (NOKIA)","PLANNED WORKS",
AQ1656="ACCESS-ISSUE","ACCESS-ISSUE",
AQ1656="Projet OCM (ZTE, NOKIA, autres projets)","PLANNED WORKS",
AQ1656="No root CAuse","No root cause",
AQ1656="ODU HS","ACTIVE",
AQ1656="IP &amp; VLAN","ACTIVE",
AQ1656="Warehouse HUAWEI","SPARE-ISSUE",
AQ1656="SPARE-HS","SPARE-ISSUE",
AQ1656="Power Telco","ACTIVE", AQ1656="no impacts","no impacts"
),"")</f>
        <v>No root cause</v>
      </c>
      <c r="AS1656" s="92" t="s">
        <v>5537</v>
      </c>
      <c r="AT1656" s="98" t="s">
        <v>269</v>
      </c>
      <c r="AV1656" s="17" t="s">
        <v>5537</v>
      </c>
      <c r="AW1656" s="7" t="s">
        <v>5537</v>
      </c>
      <c r="AX1656" s="6" t="s">
        <v>5537</v>
      </c>
      <c r="AY1656" s="7"/>
      <c r="AZ1656" s="3" t="s">
        <v>5537</v>
      </c>
      <c r="BA1656" s="18" t="s">
        <v>5537</v>
      </c>
      <c r="BB1656" s="18" t="s">
        <v>5537</v>
      </c>
      <c r="BC1656" s="18" t="s">
        <v>5537</v>
      </c>
      <c r="BD1656" s="18" t="s">
        <v>5537</v>
      </c>
      <c r="BE1656" s="18" t="s">
        <v>5537</v>
      </c>
      <c r="BF1656" s="18" t="s">
        <v>5537</v>
      </c>
      <c r="BG1656" s="18" t="s">
        <v>5537</v>
      </c>
      <c r="BH1656" s="18" t="s">
        <v>5537</v>
      </c>
      <c r="BI1656" s="18" t="s">
        <v>5537</v>
      </c>
      <c r="BJ1656" s="18" t="s">
        <v>5537</v>
      </c>
      <c r="BK1656" s="18" t="s">
        <v>5537</v>
      </c>
      <c r="BL1656" s="9" t="s">
        <v>5537</v>
      </c>
      <c r="BM1656" s="14" t="s">
        <v>5537</v>
      </c>
      <c r="BN1656" s="14" t="s">
        <v>5537</v>
      </c>
      <c r="BO1656" s="14" t="str">
        <f>_xlfn.XLOOKUP(B1656,'[4]cell downs 18042026 17h'!$B:$B,'[4]cell downs 18042026 17h'!$B:$B,"")</f>
        <v/>
      </c>
      <c r="BP1656" s="14" t="str">
        <f>_xlfn.XLOOKUP(B1656,'[5]Cells Huawei 19042026 15h'!$B:$B,'[5]Cells Huawei 19042026 15h'!$B:$B,"")</f>
        <v/>
      </c>
      <c r="BQ1656" s="9" t="str">
        <f>_xlfn.XLOOKUP(B1656,'[6]cells down 19042026 9H40'!$B:$B,'[6]cells down 19042026 9H40'!$B:$B,"")</f>
        <v/>
      </c>
      <c r="BR1656" s="9" t="s">
        <v>269</v>
      </c>
      <c r="BS1656" s="9" t="s">
        <v>12</v>
      </c>
      <c r="BT1656" s="108"/>
    </row>
    <row r="1657" spans="1:72" s="9" customFormat="1" x14ac:dyDescent="0.35">
      <c r="A1657" s="1" t="s">
        <v>186</v>
      </c>
      <c r="B1657" s="8" t="s">
        <v>187</v>
      </c>
      <c r="C1657" s="3" t="str">
        <f>_xlfn.XLOOKUP(B1657,'[1]daily break down'!$D:$D,'[1]daily break down'!$E:$E,"")</f>
        <v>Garoua</v>
      </c>
      <c r="D1657" s="1" t="s">
        <v>21</v>
      </c>
      <c r="E1657" s="1" t="s">
        <v>188</v>
      </c>
      <c r="F1657" s="3" t="s">
        <v>23</v>
      </c>
      <c r="G1657" s="1" t="s">
        <v>24</v>
      </c>
      <c r="H1657" s="32" t="str">
        <f>_xlfn.XLOOKUP(B1657,[2]CALCULATION!$B:$B,[2]CALCULATION!$H:$H,"")</f>
        <v>Huawei</v>
      </c>
      <c r="I1657" s="28">
        <v>0</v>
      </c>
      <c r="J1657" s="28">
        <v>0</v>
      </c>
      <c r="K1657" s="28">
        <v>0</v>
      </c>
      <c r="L1657" s="28">
        <v>0</v>
      </c>
      <c r="M1657" s="28">
        <v>0</v>
      </c>
      <c r="N1657" s="28">
        <v>0</v>
      </c>
      <c r="O1657" s="28">
        <v>0</v>
      </c>
      <c r="P1657" s="28">
        <v>0</v>
      </c>
      <c r="Q1657" s="28">
        <v>1.0058984171011292E-2</v>
      </c>
      <c r="R1657" s="28">
        <v>6.1531020195015893E-3</v>
      </c>
      <c r="S1657" s="93">
        <v>0</v>
      </c>
      <c r="T1657" s="93">
        <f>_xlfn.XLOOKUP(B1657,'[3]Nur des jours'!$B:$B,'[3]Nur des jours'!$U:$U,"")</f>
        <v>0</v>
      </c>
      <c r="U1657" s="93">
        <v>0</v>
      </c>
      <c r="V1657" s="93">
        <v>0</v>
      </c>
      <c r="W1657" s="93">
        <v>0</v>
      </c>
      <c r="X1657" s="93">
        <v>0</v>
      </c>
      <c r="Y1657" s="93">
        <v>0</v>
      </c>
      <c r="Z1657" s="93">
        <v>0</v>
      </c>
      <c r="AA1657" s="93">
        <v>0</v>
      </c>
      <c r="AB1657" s="93">
        <v>0</v>
      </c>
      <c r="AC1657" s="93">
        <f>_xlfn.XLOOKUP(B1657,'[3]Nur des jours'!$B:$B,'[3]Nur des jours'!$N:$N,"")</f>
        <v>0</v>
      </c>
      <c r="AD1657" s="93">
        <v>0</v>
      </c>
      <c r="AE1657" s="93">
        <v>0</v>
      </c>
      <c r="AF1657" s="93">
        <v>0</v>
      </c>
      <c r="AG1657" s="93"/>
      <c r="AH1657" s="93">
        <v>0</v>
      </c>
      <c r="AI1657" s="93">
        <v>0</v>
      </c>
      <c r="AJ1657" s="93">
        <v>0</v>
      </c>
      <c r="AK1657" s="93">
        <v>0</v>
      </c>
      <c r="AL1657" s="93">
        <v>0</v>
      </c>
      <c r="AM1657" s="49" t="s">
        <v>5559</v>
      </c>
      <c r="AN1657" s="49"/>
      <c r="AO1657" s="48" t="str" cm="1">
        <f t="array" ref="AO1657">IFERROR(_xlfn.IFS(
AQ1657="MPR ISSUE","PDH",
AQ1657="BSS Hardware Issue","BSS",
AQ1657="Sites strategiques, MLL, Pylone, etc.","ENVTECH",
AQ1657="AKTIVCO DEFAUT GE &amp; POWER Cabinet","AKTIVCO",
AQ1657="AKTIVCO Coupure ENEO &amp; Baisse de tension","AKTIVCO GRID ONLY",
AQ1657="Coupure ENEO &amp; Baisse de tension","IHS GRID ONLY",
AQ1657="Defaut GE &amp; POWER Cabinet","IHS",
AQ1657="Sharing","Partners",
AQ1657="Sites strategiques &amp; DataCenter","SST &amp; DC",
AQ1657="Exclu","Exclu",
AQ1657="SAT","SAT",
AQ1657="SPARE-ISSUE","SPARE-ISSUE",
AQ1657="Fiber CAmtel","TRANS_FO_CAMTEL",
AQ1657="Fiber AOF","Fiber AOF",
AQ1657="Projet OCM (HUAWEI)","TRAVAUX-HUAWEI",
AQ1657="Projet OCM (NOKIA)","TRAVAUX-NOKIA",
AQ1657="ACCESS-ISSUE","ACCESS-ISSUE",
AQ1657="Projet OCM (ZTE, NOKIA, autres projets)","TRAVAUX OCM",
AQ1657="No root CAuse","No root cause",
AQ1657="ODU HS","PDH",
AQ1657="IP &amp; VLAN","PDH",
AQ1657="Warehouse HUAWEI","SPARE-ISSUE",
AQ1657="SPARE-HS","SPARE-ISSUE",
AQ1657="Power Telco","BSS",AQ1657="no impacts","no impacts"
),"")</f>
        <v>No root cause</v>
      </c>
      <c r="AP1657" s="48" t="str" cm="1">
        <f t="array" ref="AP1657">IFERROR(_xlfn.IFS(
AQ1657="MPR ISSUE","TX ISSUE",
AQ1657="BSS Hardware Issue","RAN ISSUE",
AQ1657="Sites strategiques, MLL, Pylone, etc.","ENVTECH",
AQ1657="AKTIVCO DEFAUT GE &amp; POWER Cabinet","POWER ISSUE",
AQ1657="AKTIVCO Coupure ENEO &amp; Baisse de tension","POWER ISSUE",
AQ1657="Coupure ENEO &amp; Baisse de tension","POWER ISSUE",
AQ1657="Defaut GE &amp; POWER Cabinet","POWER ISSUE",
AQ1657="Sharing","POWER ISSUE",
AQ1657="Sites strategiques &amp; DataCenter","POWER ISSUE",
AQ1657="Exclu","Exclu",
AQ1657="SAT","TX ISSUE",
AQ1657="SPARE-ISSUE","SPARE-ISSUE",
AQ1657="Fiber CAmtel","TX ISSUE",
AQ1657="Fiber AOF","TX ISSUE",
AQ1657="Projet OCM (HUAWEI)","TRAVAUX-HUAWEI",
AQ1657="Projet OCM (NOKIA)","TRAVAUX -NOKIA",
AQ1657="ACCESS-ISSUE","ACCESS-ISSUE",
AQ1657="Projet OCM (ZTE, NOKIA, autres projets)","TRAVAUX OCM",
AQ1657="No root CAuse","No root cause",
AQ1657="ODU HS","TX ISSUE",
AQ1657="IP &amp; VLAN","TX ISSUE",
AQ1657="Warehouse HUAWEI","SPARE-ISSUE",
AQ1657="SPARE-HS","SPARE-ISSUE",
AQ1657="Power Telco","RAN ISSUE",AQ1657="no impacts","no impacts"
),"")</f>
        <v>No root cause</v>
      </c>
      <c r="AQ1657" s="67" t="s">
        <v>5344</v>
      </c>
      <c r="AR1657" s="48" t="str" cm="1">
        <f t="array" ref="AR1657">IFERROR(_xlfn.IFS(
AQ1657="MPR ISSUE","ACTIVE",
AQ1657="BSS Hardware Issue","ACTIVE",
AQ1657="Sites strategiques, MLL, Pylone, etc.","PASSIVE",
AQ1657="AKTIVCO DEFAUT GE &amp; POWER Cabinet","PASSIVE",
AQ1657="AKTIVCO Coupure ENEO &amp; Baisse de tension","PASSIVE",
AQ1657="Coupure ENEO &amp; Baisse de tension","PASSIVE",
AQ1657="Defaut GE &amp; POWER Cabinet","PASSIVE",
AQ1657="Sharing","PASSIVE",
AQ1657="Sites strategiques &amp; DataCenter","PASSIVE",
AQ1657="Exclu","Exclu",
AQ1657="SAT","ACTIVE",
AQ1657="SPARE-ISSUE","SPARE-ISSUE",
AQ1657="Fiber CAmtel","ACTIVE",
AQ1657="Fiber AOF","ACTIVE",
AQ1657="Projet OCM (HUAWEI)","PLANNED WORKS",
AQ1657="Projet OCM (NOKIA)","PLANNED WORKS",
AQ1657="ACCESS-ISSUE","ACCESS-ISSUE",
AQ1657="Projet OCM (ZTE, NOKIA, autres projets)","PLANNED WORKS",
AQ1657="No root CAuse","No root cause",
AQ1657="ODU HS","ACTIVE",
AQ1657="IP &amp; VLAN","ACTIVE",
AQ1657="Warehouse HUAWEI","SPARE-ISSUE",
AQ1657="SPARE-HS","SPARE-ISSUE",
AQ1657="Power Telco","ACTIVE", AQ1657="no impacts","no impacts"
),"")</f>
        <v>No root cause</v>
      </c>
      <c r="AS1657" s="92" t="s">
        <v>5537</v>
      </c>
      <c r="AT1657" s="98" t="s">
        <v>187</v>
      </c>
      <c r="AV1657" s="17" t="s">
        <v>5537</v>
      </c>
      <c r="AW1657" s="7" t="s">
        <v>5537</v>
      </c>
      <c r="AX1657" s="6" t="s">
        <v>5537</v>
      </c>
      <c r="AY1657" s="7"/>
      <c r="AZ1657" s="3" t="s">
        <v>5537</v>
      </c>
      <c r="BA1657" s="18" t="s">
        <v>5537</v>
      </c>
      <c r="BB1657" s="18" t="s">
        <v>5537</v>
      </c>
      <c r="BC1657" s="18" t="s">
        <v>5537</v>
      </c>
      <c r="BD1657" s="18" t="s">
        <v>5537</v>
      </c>
      <c r="BE1657" s="18" t="s">
        <v>5537</v>
      </c>
      <c r="BF1657" s="18" t="s">
        <v>5537</v>
      </c>
      <c r="BG1657" s="18" t="s">
        <v>5537</v>
      </c>
      <c r="BH1657" s="18" t="s">
        <v>5537</v>
      </c>
      <c r="BI1657" s="18" t="s">
        <v>5537</v>
      </c>
      <c r="BJ1657" s="18" t="s">
        <v>5537</v>
      </c>
      <c r="BK1657" s="18" t="s">
        <v>5537</v>
      </c>
      <c r="BL1657" s="9" t="s">
        <v>5537</v>
      </c>
      <c r="BM1657" s="14" t="s">
        <v>5537</v>
      </c>
      <c r="BN1657" s="14" t="s">
        <v>5537</v>
      </c>
      <c r="BO1657" s="14" t="str">
        <f>_xlfn.XLOOKUP(B1657,'[4]cell downs 18042026 17h'!$B:$B,'[4]cell downs 18042026 17h'!$B:$B,"")</f>
        <v/>
      </c>
      <c r="BP1657" s="14" t="str">
        <f>_xlfn.XLOOKUP(B1657,'[5]Cells Huawei 19042026 15h'!$B:$B,'[5]Cells Huawei 19042026 15h'!$B:$B,"")</f>
        <v/>
      </c>
      <c r="BQ1657" s="9" t="str">
        <f>_xlfn.XLOOKUP(B1657,'[6]cells down 19042026 9H40'!$B:$B,'[6]cells down 19042026 9H40'!$B:$B,"")</f>
        <v/>
      </c>
      <c r="BR1657" s="9" t="s">
        <v>5537</v>
      </c>
      <c r="BS1657" s="9" t="s">
        <v>5537</v>
      </c>
      <c r="BT1657" s="108"/>
    </row>
    <row r="1658" spans="1:72" s="9" customFormat="1" x14ac:dyDescent="0.35">
      <c r="A1658" s="1" t="s">
        <v>4515</v>
      </c>
      <c r="B1658" s="8" t="s">
        <v>4516</v>
      </c>
      <c r="C1658" s="3" t="str">
        <f>_xlfn.XLOOKUP(B1658,'[1]daily break down'!$D:$D,'[1]daily break down'!$E:$E,"")</f>
        <v>Douala</v>
      </c>
      <c r="D1658" s="1" t="s">
        <v>11</v>
      </c>
      <c r="E1658" s="1" t="s">
        <v>12</v>
      </c>
      <c r="F1658" s="3" t="s">
        <v>31</v>
      </c>
      <c r="G1658" s="1" t="s">
        <v>32</v>
      </c>
      <c r="H1658" s="34" t="str">
        <f>_xlfn.XLOOKUP(B1658,[2]CALCULATION!$B:$B,[2]CALCULATION!$H:$H,"")</f>
        <v>ZTE</v>
      </c>
      <c r="I1658" s="28">
        <v>0</v>
      </c>
      <c r="J1658" s="28">
        <v>1.3911361087568807E-3</v>
      </c>
      <c r="K1658" s="28">
        <v>3.7792530954561962E-2</v>
      </c>
      <c r="L1658" s="28">
        <v>2.2472198679918936E-3</v>
      </c>
      <c r="M1658" s="28">
        <v>0</v>
      </c>
      <c r="N1658" s="28">
        <v>0</v>
      </c>
      <c r="O1658" s="28">
        <v>0</v>
      </c>
      <c r="P1658" s="28">
        <v>0</v>
      </c>
      <c r="Q1658" s="28">
        <v>0</v>
      </c>
      <c r="R1658" s="28">
        <v>2.2293847896745515E-3</v>
      </c>
      <c r="S1658" s="93">
        <v>0</v>
      </c>
      <c r="T1658" s="93">
        <f>_xlfn.XLOOKUP(B1658,'[3]Nur des jours'!$B:$B,'[3]Nur des jours'!$U:$U,"")</f>
        <v>0</v>
      </c>
      <c r="U1658" s="93">
        <v>0</v>
      </c>
      <c r="V1658" s="93">
        <v>0</v>
      </c>
      <c r="W1658" s="93">
        <v>0</v>
      </c>
      <c r="X1658" s="93">
        <v>0</v>
      </c>
      <c r="Y1658" s="93">
        <v>0</v>
      </c>
      <c r="Z1658" s="93">
        <v>0</v>
      </c>
      <c r="AA1658" s="93">
        <v>0</v>
      </c>
      <c r="AB1658" s="93">
        <v>0</v>
      </c>
      <c r="AC1658" s="93">
        <f>_xlfn.XLOOKUP(B1658,'[3]Nur des jours'!$B:$B,'[3]Nur des jours'!$N:$N,"")</f>
        <v>0</v>
      </c>
      <c r="AD1658" s="93">
        <v>0</v>
      </c>
      <c r="AE1658" s="93">
        <v>0</v>
      </c>
      <c r="AF1658" s="93">
        <v>0</v>
      </c>
      <c r="AG1658" s="93"/>
      <c r="AH1658" s="93">
        <v>0</v>
      </c>
      <c r="AI1658" s="93">
        <v>0</v>
      </c>
      <c r="AJ1658" s="93">
        <v>0</v>
      </c>
      <c r="AK1658" s="93">
        <v>0</v>
      </c>
      <c r="AL1658" s="93">
        <v>0</v>
      </c>
      <c r="AM1658" s="49" t="s">
        <v>5559</v>
      </c>
      <c r="AN1658" s="49"/>
      <c r="AO1658" s="48" t="str" cm="1">
        <f t="array" ref="AO1658">IFERROR(_xlfn.IFS(
AQ1658="MPR ISSUE","PDH",
AQ1658="BSS Hardware Issue","BSS",
AQ1658="Sites strategiques, MLL, Pylone, etc.","ENVTECH",
AQ1658="AKTIVCO DEFAUT GE &amp; POWER Cabinet","AKTIVCO",
AQ1658="AKTIVCO Coupure ENEO &amp; Baisse de tension","AKTIVCO GRID ONLY",
AQ1658="Coupure ENEO &amp; Baisse de tension","IHS GRID ONLY",
AQ1658="Defaut GE &amp; POWER Cabinet","IHS",
AQ1658="Sharing","Partners",
AQ1658="Sites strategiques &amp; DataCenter","SST &amp; DC",
AQ1658="Exclu","Exclu",
AQ1658="SAT","SAT",
AQ1658="SPARE-ISSUE","SPARE-ISSUE",
AQ1658="Fiber CAmtel","TRANS_FO_CAMTEL",
AQ1658="Fiber AOF","Fiber AOF",
AQ1658="Projet OCM (HUAWEI)","TRAVAUX-HUAWEI",
AQ1658="Projet OCM (NOKIA)","TRAVAUX-NOKIA",
AQ1658="ACCESS-ISSUE","ACCESS-ISSUE",
AQ1658="Projet OCM (ZTE, NOKIA, autres projets)","TRAVAUX OCM",
AQ1658="No root CAuse","No root cause",
AQ1658="ODU HS","PDH",
AQ1658="IP &amp; VLAN","PDH",
AQ1658="Warehouse HUAWEI","SPARE-ISSUE",
AQ1658="SPARE-HS","SPARE-ISSUE",
AQ1658="Power Telco","BSS",AQ1658="no impacts","no impacts"
),"")</f>
        <v>No root cause</v>
      </c>
      <c r="AP1658" s="48" t="str" cm="1">
        <f t="array" ref="AP1658">IFERROR(_xlfn.IFS(
AQ1658="MPR ISSUE","TX ISSUE",
AQ1658="BSS Hardware Issue","RAN ISSUE",
AQ1658="Sites strategiques, MLL, Pylone, etc.","ENVTECH",
AQ1658="AKTIVCO DEFAUT GE &amp; POWER Cabinet","POWER ISSUE",
AQ1658="AKTIVCO Coupure ENEO &amp; Baisse de tension","POWER ISSUE",
AQ1658="Coupure ENEO &amp; Baisse de tension","POWER ISSUE",
AQ1658="Defaut GE &amp; POWER Cabinet","POWER ISSUE",
AQ1658="Sharing","POWER ISSUE",
AQ1658="Sites strategiques &amp; DataCenter","POWER ISSUE",
AQ1658="Exclu","Exclu",
AQ1658="SAT","TX ISSUE",
AQ1658="SPARE-ISSUE","SPARE-ISSUE",
AQ1658="Fiber CAmtel","TX ISSUE",
AQ1658="Fiber AOF","TX ISSUE",
AQ1658="Projet OCM (HUAWEI)","TRAVAUX-HUAWEI",
AQ1658="Projet OCM (NOKIA)","TRAVAUX -NOKIA",
AQ1658="ACCESS-ISSUE","ACCESS-ISSUE",
AQ1658="Projet OCM (ZTE, NOKIA, autres projets)","TRAVAUX OCM",
AQ1658="No root CAuse","No root cause",
AQ1658="ODU HS","TX ISSUE",
AQ1658="IP &amp; VLAN","TX ISSUE",
AQ1658="Warehouse HUAWEI","SPARE-ISSUE",
AQ1658="SPARE-HS","SPARE-ISSUE",
AQ1658="Power Telco","RAN ISSUE",AQ1658="no impacts","no impacts"
),"")</f>
        <v>No root cause</v>
      </c>
      <c r="AQ1658" s="127" t="s">
        <v>5344</v>
      </c>
      <c r="AR1658" s="48" t="str" cm="1">
        <f t="array" ref="AR1658">IFERROR(_xlfn.IFS(
AQ1658="MPR ISSUE","ACTIVE",
AQ1658="BSS Hardware Issue","ACTIVE",
AQ1658="Sites strategiques, MLL, Pylone, etc.","PASSIVE",
AQ1658="AKTIVCO DEFAUT GE &amp; POWER Cabinet","PASSIVE",
AQ1658="AKTIVCO Coupure ENEO &amp; Baisse de tension","PASSIVE",
AQ1658="Coupure ENEO &amp; Baisse de tension","PASSIVE",
AQ1658="Defaut GE &amp; POWER Cabinet","PASSIVE",
AQ1658="Sharing","PASSIVE",
AQ1658="Sites strategiques &amp; DataCenter","PASSIVE",
AQ1658="Exclu","Exclu",
AQ1658="SAT","ACTIVE",
AQ1658="SPARE-ISSUE","SPARE-ISSUE",
AQ1658="Fiber CAmtel","ACTIVE",
AQ1658="Fiber AOF","ACTIVE",
AQ1658="Projet OCM (HUAWEI)","PLANNED WORKS",
AQ1658="Projet OCM (NOKIA)","PLANNED WORKS",
AQ1658="ACCESS-ISSUE","ACCESS-ISSUE",
AQ1658="Projet OCM (ZTE, NOKIA, autres projets)","PLANNED WORKS",
AQ1658="No root CAuse","No root cause",
AQ1658="ODU HS","ACTIVE",
AQ1658="IP &amp; VLAN","ACTIVE",
AQ1658="Warehouse HUAWEI","SPARE-ISSUE",
AQ1658="SPARE-HS","SPARE-ISSUE",
AQ1658="Power Telco","ACTIVE", AQ1658="no impacts","no impacts"
),"")</f>
        <v>No root cause</v>
      </c>
      <c r="AS1658" s="92" t="s">
        <v>5537</v>
      </c>
      <c r="AT1658" s="98" t="s">
        <v>4516</v>
      </c>
      <c r="AV1658" s="17" t="s">
        <v>5537</v>
      </c>
      <c r="AW1658" s="7" t="s">
        <v>5537</v>
      </c>
      <c r="AX1658" s="6" t="s">
        <v>5537</v>
      </c>
      <c r="AY1658" s="7"/>
      <c r="AZ1658" s="3" t="s">
        <v>5537</v>
      </c>
      <c r="BA1658" s="18" t="s">
        <v>5537</v>
      </c>
      <c r="BB1658" s="18" t="s">
        <v>5537</v>
      </c>
      <c r="BC1658" s="18" t="s">
        <v>5537</v>
      </c>
      <c r="BD1658" s="18" t="s">
        <v>5537</v>
      </c>
      <c r="BE1658" s="18" t="s">
        <v>5537</v>
      </c>
      <c r="BF1658" s="18" t="s">
        <v>5537</v>
      </c>
      <c r="BG1658" s="18" t="s">
        <v>5537</v>
      </c>
      <c r="BH1658" s="18" t="s">
        <v>5537</v>
      </c>
      <c r="BI1658" s="18" t="s">
        <v>5537</v>
      </c>
      <c r="BJ1658" s="18" t="s">
        <v>5537</v>
      </c>
      <c r="BK1658" s="18" t="s">
        <v>5537</v>
      </c>
      <c r="BL1658" s="9" t="s">
        <v>5537</v>
      </c>
      <c r="BM1658" s="14" t="s">
        <v>5537</v>
      </c>
      <c r="BN1658" s="14" t="s">
        <v>5537</v>
      </c>
      <c r="BO1658" s="14" t="str">
        <f>_xlfn.XLOOKUP(B1658,'[4]cell downs 18042026 17h'!$B:$B,'[4]cell downs 18042026 17h'!$B:$B,"")</f>
        <v/>
      </c>
      <c r="BP1658" s="14" t="str">
        <f>_xlfn.XLOOKUP(B1658,'[5]Cells Huawei 19042026 15h'!$B:$B,'[5]Cells Huawei 19042026 15h'!$B:$B,"")</f>
        <v/>
      </c>
      <c r="BQ1658" s="9" t="str">
        <f>_xlfn.XLOOKUP(B1658,'[6]cells down 19042026 9H40'!$B:$B,'[6]cells down 19042026 9H40'!$B:$B,"")</f>
        <v/>
      </c>
      <c r="BR1658" s="9" t="s">
        <v>4516</v>
      </c>
      <c r="BS1658" s="9" t="s">
        <v>12</v>
      </c>
      <c r="BT1658" s="108"/>
    </row>
    <row r="1659" spans="1:72" s="9" customFormat="1" x14ac:dyDescent="0.35">
      <c r="A1659" s="1" t="s">
        <v>2511</v>
      </c>
      <c r="B1659" s="8" t="s">
        <v>2512</v>
      </c>
      <c r="C1659" s="3" t="str">
        <f>_xlfn.XLOOKUP(B1659,'[1]daily break down'!$D:$D,'[1]daily break down'!$E:$E,"")</f>
        <v>Bafoussam</v>
      </c>
      <c r="D1659" s="1" t="s">
        <v>11</v>
      </c>
      <c r="E1659" s="1" t="s">
        <v>145</v>
      </c>
      <c r="F1659" s="3" t="s">
        <v>102</v>
      </c>
      <c r="G1659" s="1" t="s">
        <v>299</v>
      </c>
      <c r="H1659" s="32" t="str">
        <f>_xlfn.XLOOKUP(B1659,[2]CALCULATION!$B:$B,[2]CALCULATION!$H:$H,"")</f>
        <v>Huawei</v>
      </c>
      <c r="I1659" s="28">
        <v>18.491409199476081</v>
      </c>
      <c r="J1659" s="28">
        <v>18.491409199476081</v>
      </c>
      <c r="K1659" s="28">
        <v>18.491409199476081</v>
      </c>
      <c r="L1659" s="28">
        <v>18.491409199476081</v>
      </c>
      <c r="M1659" s="28">
        <v>18.491409199476081</v>
      </c>
      <c r="N1659" s="28">
        <v>18.491409199476081</v>
      </c>
      <c r="O1659" s="28">
        <v>18.491409199476081</v>
      </c>
      <c r="P1659" s="28">
        <v>18.491409199476081</v>
      </c>
      <c r="Q1659" s="28">
        <v>18.491409199476081</v>
      </c>
      <c r="R1659" s="28">
        <v>0</v>
      </c>
      <c r="S1659" s="93">
        <v>0</v>
      </c>
      <c r="T1659" s="93">
        <f>_xlfn.XLOOKUP(B1659,'[3]Nur des jours'!$B:$B,'[3]Nur des jours'!$U:$U,"")</f>
        <v>0</v>
      </c>
      <c r="U1659" s="93">
        <v>0</v>
      </c>
      <c r="V1659" s="93">
        <v>0</v>
      </c>
      <c r="W1659" s="93">
        <v>0</v>
      </c>
      <c r="X1659" s="93">
        <v>0</v>
      </c>
      <c r="Y1659" s="93">
        <v>0</v>
      </c>
      <c r="Z1659" s="93">
        <v>0</v>
      </c>
      <c r="AA1659" s="93">
        <v>0</v>
      </c>
      <c r="AB1659" s="93">
        <v>0</v>
      </c>
      <c r="AC1659" s="93">
        <f>_xlfn.XLOOKUP(B1659,'[3]Nur des jours'!$B:$B,'[3]Nur des jours'!$N:$N,"")</f>
        <v>0</v>
      </c>
      <c r="AD1659" s="93">
        <v>0</v>
      </c>
      <c r="AE1659" s="93">
        <v>0</v>
      </c>
      <c r="AF1659" s="93">
        <v>0</v>
      </c>
      <c r="AG1659" s="93"/>
      <c r="AH1659" s="93">
        <v>0</v>
      </c>
      <c r="AI1659" s="93">
        <v>0</v>
      </c>
      <c r="AJ1659" s="93">
        <v>0</v>
      </c>
      <c r="AK1659" s="93">
        <v>0</v>
      </c>
      <c r="AL1659" s="93">
        <v>0</v>
      </c>
      <c r="AM1659" s="49" t="s">
        <v>5559</v>
      </c>
      <c r="AN1659" s="49"/>
      <c r="AO1659" s="48" t="str" cm="1">
        <f t="array" ref="AO1659">IFERROR(_xlfn.IFS(
AQ1659="MPR ISSUE","PDH",
AQ1659="BSS Hardware Issue","BSS",
AQ1659="Sites strategiques, MLL, Pylone, etc.","ENVTECH",
AQ1659="AKTIVCO DEFAUT GE &amp; POWER Cabinet","AKTIVCO",
AQ1659="AKTIVCO Coupure ENEO &amp; Baisse de tension","AKTIVCO GRID ONLY",
AQ1659="Coupure ENEO &amp; Baisse de tension","IHS GRID ONLY",
AQ1659="Defaut GE &amp; POWER Cabinet","IHS",
AQ1659="Sharing","Partners",
AQ1659="Sites strategiques &amp; DataCenter","SST &amp; DC",
AQ1659="Exclu","Exclu",
AQ1659="SAT","SAT",
AQ1659="SPARE-ISSUE","SPARE-ISSUE",
AQ1659="Fiber CAmtel","TRANS_FO_CAMTEL",
AQ1659="Fiber AOF","Fiber AOF",
AQ1659="Projet OCM (HUAWEI)","TRAVAUX-HUAWEI",
AQ1659="Projet OCM (NOKIA)","TRAVAUX-NOKIA",
AQ1659="ACCESS-ISSUE","ACCESS-ISSUE",
AQ1659="Projet OCM (ZTE, NOKIA, autres projets)","TRAVAUX OCM",
AQ1659="No root CAuse","No root cause",
AQ1659="ODU HS","PDH",
AQ1659="IP &amp; VLAN","PDH",
AQ1659="Warehouse HUAWEI","SPARE-ISSUE",
AQ1659="SPARE-HS","SPARE-ISSUE",
AQ1659="Power Telco","BSS",AQ1659="no impacts","no impacts"
),"")</f>
        <v>No root cause</v>
      </c>
      <c r="AP1659" s="48" t="str" cm="1">
        <f t="array" ref="AP1659">IFERROR(_xlfn.IFS(
AQ1659="MPR ISSUE","TX ISSUE",
AQ1659="BSS Hardware Issue","RAN ISSUE",
AQ1659="Sites strategiques, MLL, Pylone, etc.","ENVTECH",
AQ1659="AKTIVCO DEFAUT GE &amp; POWER Cabinet","POWER ISSUE",
AQ1659="AKTIVCO Coupure ENEO &amp; Baisse de tension","POWER ISSUE",
AQ1659="Coupure ENEO &amp; Baisse de tension","POWER ISSUE",
AQ1659="Defaut GE &amp; POWER Cabinet","POWER ISSUE",
AQ1659="Sharing","POWER ISSUE",
AQ1659="Sites strategiques &amp; DataCenter","POWER ISSUE",
AQ1659="Exclu","Exclu",
AQ1659="SAT","TX ISSUE",
AQ1659="SPARE-ISSUE","SPARE-ISSUE",
AQ1659="Fiber CAmtel","TX ISSUE",
AQ1659="Fiber AOF","TX ISSUE",
AQ1659="Projet OCM (HUAWEI)","TRAVAUX-HUAWEI",
AQ1659="Projet OCM (NOKIA)","TRAVAUX -NOKIA",
AQ1659="ACCESS-ISSUE","ACCESS-ISSUE",
AQ1659="Projet OCM (ZTE, NOKIA, autres projets)","TRAVAUX OCM",
AQ1659="No root CAuse","No root cause",
AQ1659="ODU HS","TX ISSUE",
AQ1659="IP &amp; VLAN","TX ISSUE",
AQ1659="Warehouse HUAWEI","SPARE-ISSUE",
AQ1659="SPARE-HS","SPARE-ISSUE",
AQ1659="Power Telco","RAN ISSUE",AQ1659="no impacts","no impacts"
),"")</f>
        <v>No root cause</v>
      </c>
      <c r="AQ1659" s="127" t="s">
        <v>5344</v>
      </c>
      <c r="AR1659" s="48" t="str" cm="1">
        <f t="array" ref="AR1659">IFERROR(_xlfn.IFS(
AQ1659="MPR ISSUE","ACTIVE",
AQ1659="BSS Hardware Issue","ACTIVE",
AQ1659="Sites strategiques, MLL, Pylone, etc.","PASSIVE",
AQ1659="AKTIVCO DEFAUT GE &amp; POWER Cabinet","PASSIVE",
AQ1659="AKTIVCO Coupure ENEO &amp; Baisse de tension","PASSIVE",
AQ1659="Coupure ENEO &amp; Baisse de tension","PASSIVE",
AQ1659="Defaut GE &amp; POWER Cabinet","PASSIVE",
AQ1659="Sharing","PASSIVE",
AQ1659="Sites strategiques &amp; DataCenter","PASSIVE",
AQ1659="Exclu","Exclu",
AQ1659="SAT","ACTIVE",
AQ1659="SPARE-ISSUE","SPARE-ISSUE",
AQ1659="Fiber CAmtel","ACTIVE",
AQ1659="Fiber AOF","ACTIVE",
AQ1659="Projet OCM (HUAWEI)","PLANNED WORKS",
AQ1659="Projet OCM (NOKIA)","PLANNED WORKS",
AQ1659="ACCESS-ISSUE","ACCESS-ISSUE",
AQ1659="Projet OCM (ZTE, NOKIA, autres projets)","PLANNED WORKS",
AQ1659="No root CAuse","No root cause",
AQ1659="ODU HS","ACTIVE",
AQ1659="IP &amp; VLAN","ACTIVE",
AQ1659="Warehouse HUAWEI","SPARE-ISSUE",
AQ1659="SPARE-HS","SPARE-ISSUE",
AQ1659="Power Telco","ACTIVE", AQ1659="no impacts","no impacts"
),"")</f>
        <v>No root cause</v>
      </c>
      <c r="AS1659" s="92" t="s">
        <v>5537</v>
      </c>
      <c r="AT1659" s="98" t="s">
        <v>2512</v>
      </c>
      <c r="AV1659" s="17" t="s">
        <v>5537</v>
      </c>
      <c r="AW1659" s="7" t="s">
        <v>5537</v>
      </c>
      <c r="AX1659" s="6" t="s">
        <v>5537</v>
      </c>
      <c r="AY1659" s="7"/>
      <c r="AZ1659" s="3" t="s">
        <v>5537</v>
      </c>
      <c r="BA1659" s="18" t="s">
        <v>5537</v>
      </c>
      <c r="BB1659" s="18" t="s">
        <v>5537</v>
      </c>
      <c r="BC1659" s="18" t="s">
        <v>5537</v>
      </c>
      <c r="BD1659" s="18" t="s">
        <v>5537</v>
      </c>
      <c r="BE1659" s="18" t="s">
        <v>5537</v>
      </c>
      <c r="BF1659" s="18" t="s">
        <v>5537</v>
      </c>
      <c r="BG1659" s="18" t="s">
        <v>5537</v>
      </c>
      <c r="BH1659" s="18" t="s">
        <v>5537</v>
      </c>
      <c r="BI1659" s="18" t="s">
        <v>5537</v>
      </c>
      <c r="BJ1659" s="18" t="s">
        <v>5537</v>
      </c>
      <c r="BK1659" s="18" t="s">
        <v>5537</v>
      </c>
      <c r="BL1659" s="9" t="s">
        <v>5537</v>
      </c>
      <c r="BM1659" s="14" t="s">
        <v>5537</v>
      </c>
      <c r="BN1659" s="14" t="s">
        <v>5537</v>
      </c>
      <c r="BO1659" s="14" t="str">
        <f>_xlfn.XLOOKUP(B1659,'[4]cell downs 18042026 17h'!$B:$B,'[4]cell downs 18042026 17h'!$B:$B,"")</f>
        <v/>
      </c>
      <c r="BP1659" s="14" t="str">
        <f>_xlfn.XLOOKUP(B1659,'[5]Cells Huawei 19042026 15h'!$B:$B,'[5]Cells Huawei 19042026 15h'!$B:$B,"")</f>
        <v/>
      </c>
      <c r="BQ1659" s="9" t="str">
        <f>_xlfn.XLOOKUP(B1659,'[6]cells down 19042026 9H40'!$B:$B,'[6]cells down 19042026 9H40'!$B:$B,"")</f>
        <v/>
      </c>
      <c r="BR1659" s="9" t="s">
        <v>2512</v>
      </c>
      <c r="BS1659" s="9" t="s">
        <v>12</v>
      </c>
      <c r="BT1659" s="108"/>
    </row>
    <row r="1660" spans="1:72" s="9" customFormat="1" x14ac:dyDescent="0.35">
      <c r="A1660" s="1" t="s">
        <v>1776</v>
      </c>
      <c r="B1660" s="1" t="s">
        <v>1777</v>
      </c>
      <c r="C1660" s="3" t="str">
        <f>_xlfn.XLOOKUP(B1660,'[1]daily break down'!$D:$D,'[1]daily break down'!$E:$E,"")</f>
        <v>CENTRE</v>
      </c>
      <c r="D1660" s="1" t="s">
        <v>11</v>
      </c>
      <c r="E1660" s="1" t="s">
        <v>154</v>
      </c>
      <c r="F1660" s="3" t="s">
        <v>37</v>
      </c>
      <c r="G1660" s="1" t="s">
        <v>109</v>
      </c>
      <c r="H1660" s="33" t="str">
        <f>_xlfn.XLOOKUP(B1660,[2]CALCULATION!$B:$B,[2]CALCULATION!$H:$H,"")</f>
        <v>NOKIA</v>
      </c>
      <c r="I1660" s="28">
        <v>4.4562260760913377</v>
      </c>
      <c r="J1660" s="28">
        <v>13.9196503586522</v>
      </c>
      <c r="K1660" s="28">
        <v>12.487068982410355</v>
      </c>
      <c r="L1660" s="28">
        <v>6.2675347254003846</v>
      </c>
      <c r="M1660" s="28">
        <v>0</v>
      </c>
      <c r="N1660" s="28">
        <v>0</v>
      </c>
      <c r="O1660" s="28">
        <v>5.3671432231043852</v>
      </c>
      <c r="P1660" s="28">
        <v>13.9196503586522</v>
      </c>
      <c r="Q1660" s="28">
        <v>0</v>
      </c>
      <c r="R1660" s="28">
        <v>0</v>
      </c>
      <c r="S1660" s="93">
        <v>0</v>
      </c>
      <c r="T1660" s="93">
        <f>_xlfn.XLOOKUP(B1660,'[3]Nur des jours'!$B:$B,'[3]Nur des jours'!$U:$U,"")</f>
        <v>0</v>
      </c>
      <c r="U1660" s="93">
        <v>0</v>
      </c>
      <c r="V1660" s="93">
        <v>0</v>
      </c>
      <c r="W1660" s="93">
        <v>0</v>
      </c>
      <c r="X1660" s="93">
        <v>0</v>
      </c>
      <c r="Y1660" s="93">
        <v>0</v>
      </c>
      <c r="Z1660" s="93">
        <v>0</v>
      </c>
      <c r="AA1660" s="93">
        <v>0</v>
      </c>
      <c r="AB1660" s="93">
        <v>0</v>
      </c>
      <c r="AC1660" s="93">
        <f>_xlfn.XLOOKUP(B1660,'[3]Nur des jours'!$B:$B,'[3]Nur des jours'!$N:$N,"")</f>
        <v>0</v>
      </c>
      <c r="AD1660" s="93">
        <v>0</v>
      </c>
      <c r="AE1660" s="93">
        <v>0</v>
      </c>
      <c r="AF1660" s="93">
        <v>0</v>
      </c>
      <c r="AG1660" s="93"/>
      <c r="AH1660" s="93">
        <v>0</v>
      </c>
      <c r="AI1660" s="93">
        <v>0</v>
      </c>
      <c r="AJ1660" s="93">
        <v>0</v>
      </c>
      <c r="AK1660" s="93">
        <v>0</v>
      </c>
      <c r="AL1660" s="93">
        <v>0</v>
      </c>
      <c r="AM1660" s="49" t="s">
        <v>5559</v>
      </c>
      <c r="AN1660" s="49"/>
      <c r="AO1660" s="48" t="str" cm="1">
        <f t="array" ref="AO1660">IFERROR(_xlfn.IFS(
AQ1660="MPR ISSUE","PDH",
AQ1660="BSS Hardware Issue","BSS",
AQ1660="Sites strategiques, MLL, Pylone, etc.","ENVTECH",
AQ1660="AKTIVCO DEFAUT GE &amp; POWER Cabinet","AKTIVCO",
AQ1660="AKTIVCO Coupure ENEO &amp; Baisse de tension","AKTIVCO GRID ONLY",
AQ1660="Coupure ENEO &amp; Baisse de tension","IHS GRID ONLY",
AQ1660="Defaut GE &amp; POWER Cabinet","IHS",
AQ1660="Sharing","Partners",
AQ1660="Sites strategiques &amp; DataCenter","SST &amp; DC",
AQ1660="Exclu","Exclu",
AQ1660="SAT","SAT",
AQ1660="SPARE-ISSUE","SPARE-ISSUE",
AQ1660="Fiber CAmtel","TRANS_FO_CAMTEL",
AQ1660="Fiber AOF","Fiber AOF",
AQ1660="Projet OCM (HUAWEI)","TRAVAUX-HUAWEI",
AQ1660="Projet OCM (NOKIA)","TRAVAUX-NOKIA",
AQ1660="ACCESS-ISSUE","ACCESS-ISSUE",
AQ1660="Projet OCM (ZTE, NOKIA, autres projets)","TRAVAUX OCM",
AQ1660="No root CAuse","No root cause",
AQ1660="ODU HS","PDH",
AQ1660="IP &amp; VLAN","PDH",
AQ1660="Warehouse HUAWEI","SPARE-ISSUE",
AQ1660="SPARE-HS","SPARE-ISSUE",
AQ1660="Power Telco","BSS",AQ1660="no impacts","no impacts"
),"")</f>
        <v>No root cause</v>
      </c>
      <c r="AP1660" s="48" t="str" cm="1">
        <f t="array" ref="AP1660">IFERROR(_xlfn.IFS(
AQ1660="MPR ISSUE","TX ISSUE",
AQ1660="BSS Hardware Issue","RAN ISSUE",
AQ1660="Sites strategiques, MLL, Pylone, etc.","ENVTECH",
AQ1660="AKTIVCO DEFAUT GE &amp; POWER Cabinet","POWER ISSUE",
AQ1660="AKTIVCO Coupure ENEO &amp; Baisse de tension","POWER ISSUE",
AQ1660="Coupure ENEO &amp; Baisse de tension","POWER ISSUE",
AQ1660="Defaut GE &amp; POWER Cabinet","POWER ISSUE",
AQ1660="Sharing","POWER ISSUE",
AQ1660="Sites strategiques &amp; DataCenter","POWER ISSUE",
AQ1660="Exclu","Exclu",
AQ1660="SAT","TX ISSUE",
AQ1660="SPARE-ISSUE","SPARE-ISSUE",
AQ1660="Fiber CAmtel","TX ISSUE",
AQ1660="Fiber AOF","TX ISSUE",
AQ1660="Projet OCM (HUAWEI)","TRAVAUX-HUAWEI",
AQ1660="Projet OCM (NOKIA)","TRAVAUX -NOKIA",
AQ1660="ACCESS-ISSUE","ACCESS-ISSUE",
AQ1660="Projet OCM (ZTE, NOKIA, autres projets)","TRAVAUX OCM",
AQ1660="No root CAuse","No root cause",
AQ1660="ODU HS","TX ISSUE",
AQ1660="IP &amp; VLAN","TX ISSUE",
AQ1660="Warehouse HUAWEI","SPARE-ISSUE",
AQ1660="SPARE-HS","SPARE-ISSUE",
AQ1660="Power Telco","RAN ISSUE",AQ1660="no impacts","no impacts"
),"")</f>
        <v>No root cause</v>
      </c>
      <c r="AQ1660" s="127" t="s">
        <v>5344</v>
      </c>
      <c r="AR1660" s="48" t="str" cm="1">
        <f t="array" ref="AR1660">IFERROR(_xlfn.IFS(
AQ1660="MPR ISSUE","ACTIVE",
AQ1660="BSS Hardware Issue","ACTIVE",
AQ1660="Sites strategiques, MLL, Pylone, etc.","PASSIVE",
AQ1660="AKTIVCO DEFAUT GE &amp; POWER Cabinet","PASSIVE",
AQ1660="AKTIVCO Coupure ENEO &amp; Baisse de tension","PASSIVE",
AQ1660="Coupure ENEO &amp; Baisse de tension","PASSIVE",
AQ1660="Defaut GE &amp; POWER Cabinet","PASSIVE",
AQ1660="Sharing","PASSIVE",
AQ1660="Sites strategiques &amp; DataCenter","PASSIVE",
AQ1660="Exclu","Exclu",
AQ1660="SAT","ACTIVE",
AQ1660="SPARE-ISSUE","SPARE-ISSUE",
AQ1660="Fiber CAmtel","ACTIVE",
AQ1660="Fiber AOF","ACTIVE",
AQ1660="Projet OCM (HUAWEI)","PLANNED WORKS",
AQ1660="Projet OCM (NOKIA)","PLANNED WORKS",
AQ1660="ACCESS-ISSUE","ACCESS-ISSUE",
AQ1660="Projet OCM (ZTE, NOKIA, autres projets)","PLANNED WORKS",
AQ1660="No root CAuse","No root cause",
AQ1660="ODU HS","ACTIVE",
AQ1660="IP &amp; VLAN","ACTIVE",
AQ1660="Warehouse HUAWEI","SPARE-ISSUE",
AQ1660="SPARE-HS","SPARE-ISSUE",
AQ1660="Power Telco","ACTIVE", AQ1660="no impacts","no impacts"
),"")</f>
        <v>No root cause</v>
      </c>
      <c r="AS1660" s="92" t="s">
        <v>5537</v>
      </c>
      <c r="AT1660" s="98" t="s">
        <v>1777</v>
      </c>
      <c r="AV1660" s="17" t="s">
        <v>5537</v>
      </c>
      <c r="AW1660" s="7" t="s">
        <v>5537</v>
      </c>
      <c r="AX1660" s="6" t="s">
        <v>5537</v>
      </c>
      <c r="AY1660" s="7"/>
      <c r="AZ1660" s="3" t="s">
        <v>5537</v>
      </c>
      <c r="BA1660" s="18" t="s">
        <v>5537</v>
      </c>
      <c r="BB1660" s="18" t="s">
        <v>5537</v>
      </c>
      <c r="BC1660" s="18" t="s">
        <v>5537</v>
      </c>
      <c r="BD1660" s="18" t="s">
        <v>5537</v>
      </c>
      <c r="BE1660" s="18" t="s">
        <v>5537</v>
      </c>
      <c r="BF1660" s="18" t="s">
        <v>5537</v>
      </c>
      <c r="BG1660" s="18" t="s">
        <v>5537</v>
      </c>
      <c r="BH1660" s="18" t="s">
        <v>5537</v>
      </c>
      <c r="BI1660" s="18" t="s">
        <v>5537</v>
      </c>
      <c r="BJ1660" s="18" t="s">
        <v>5537</v>
      </c>
      <c r="BK1660" s="18" t="s">
        <v>5537</v>
      </c>
      <c r="BL1660" s="9" t="s">
        <v>5537</v>
      </c>
      <c r="BM1660" s="14" t="s">
        <v>5537</v>
      </c>
      <c r="BN1660" s="14" t="s">
        <v>5537</v>
      </c>
      <c r="BO1660" s="14" t="str">
        <f>_xlfn.XLOOKUP(B1660,'[4]cell downs 18042026 17h'!$B:$B,'[4]cell downs 18042026 17h'!$B:$B,"")</f>
        <v/>
      </c>
      <c r="BP1660" s="14" t="str">
        <f>_xlfn.XLOOKUP(B1660,'[5]Cells Huawei 19042026 15h'!$B:$B,'[5]Cells Huawei 19042026 15h'!$B:$B,"")</f>
        <v/>
      </c>
      <c r="BQ1660" s="9" t="str">
        <f>_xlfn.XLOOKUP(B1660,'[6]cells down 19042026 9H40'!$B:$B,'[6]cells down 19042026 9H40'!$B:$B,"")</f>
        <v/>
      </c>
      <c r="BR1660" s="9" t="s">
        <v>1777</v>
      </c>
      <c r="BS1660" s="9" t="s">
        <v>12</v>
      </c>
      <c r="BT1660" s="108"/>
    </row>
    <row r="1661" spans="1:72" s="9" customFormat="1" x14ac:dyDescent="0.35">
      <c r="A1661" s="1" t="s">
        <v>350</v>
      </c>
      <c r="B1661" s="8" t="s">
        <v>351</v>
      </c>
      <c r="C1661" s="3" t="str">
        <f>_xlfn.XLOOKUP(B1661,'[1]daily break down'!$D:$D,'[1]daily break down'!$E:$E,"")</f>
        <v>Douala</v>
      </c>
      <c r="D1661" s="1" t="s">
        <v>11</v>
      </c>
      <c r="E1661" s="1" t="s">
        <v>12</v>
      </c>
      <c r="F1661" s="3" t="s">
        <v>31</v>
      </c>
      <c r="G1661" s="1" t="s">
        <v>32</v>
      </c>
      <c r="H1661" s="34" t="str">
        <f>_xlfn.XLOOKUP(B1661,[2]CALCULATION!$B:$B,[2]CALCULATION!$H:$H,"")</f>
        <v>ZTE</v>
      </c>
      <c r="I1661" s="28">
        <v>0</v>
      </c>
      <c r="J1661" s="28">
        <v>0</v>
      </c>
      <c r="K1661" s="28">
        <v>0</v>
      </c>
      <c r="L1661" s="28">
        <v>0</v>
      </c>
      <c r="M1661" s="28">
        <v>0</v>
      </c>
      <c r="N1661" s="28">
        <v>0</v>
      </c>
      <c r="O1661" s="28">
        <v>2.6654881246914499</v>
      </c>
      <c r="P1661" s="28">
        <v>10.698157707750122</v>
      </c>
      <c r="Q1661" s="28">
        <v>52.750989490145024</v>
      </c>
      <c r="R1661" s="28">
        <v>0</v>
      </c>
      <c r="S1661" s="93">
        <v>0</v>
      </c>
      <c r="T1661" s="93">
        <f>_xlfn.XLOOKUP(B1661,'[3]Nur des jours'!$B:$B,'[3]Nur des jours'!$U:$U,"")</f>
        <v>0</v>
      </c>
      <c r="U1661" s="93">
        <v>0</v>
      </c>
      <c r="V1661" s="93">
        <v>0</v>
      </c>
      <c r="W1661" s="93">
        <v>0</v>
      </c>
      <c r="X1661" s="93">
        <v>0</v>
      </c>
      <c r="Y1661" s="93">
        <v>0</v>
      </c>
      <c r="Z1661" s="93">
        <v>1.0701046990439218E-3</v>
      </c>
      <c r="AA1661" s="93">
        <v>0</v>
      </c>
      <c r="AB1661" s="93">
        <v>0</v>
      </c>
      <c r="AC1661" s="93">
        <f>_xlfn.XLOOKUP(B1661,'[3]Nur des jours'!$B:$B,'[3]Nur des jours'!$N:$N,"")</f>
        <v>0</v>
      </c>
      <c r="AD1661" s="93">
        <v>0</v>
      </c>
      <c r="AE1661" s="93">
        <v>0</v>
      </c>
      <c r="AF1661" s="93">
        <v>0</v>
      </c>
      <c r="AG1661" s="93"/>
      <c r="AH1661" s="93">
        <v>0</v>
      </c>
      <c r="AI1661" s="93">
        <v>0</v>
      </c>
      <c r="AJ1661" s="93">
        <v>0</v>
      </c>
      <c r="AK1661" s="93">
        <v>0</v>
      </c>
      <c r="AL1661" s="93">
        <v>0</v>
      </c>
      <c r="AM1661" s="49" t="s">
        <v>5559</v>
      </c>
      <c r="AN1661" s="49"/>
      <c r="AO1661" s="48" t="str" cm="1">
        <f t="array" ref="AO1661">IFERROR(_xlfn.IFS(
AQ1661="MPR ISSUE","PDH",
AQ1661="BSS Hardware Issue","BSS",
AQ1661="Sites strategiques, MLL, Pylone, etc.","ENVTECH",
AQ1661="AKTIVCO DEFAUT GE &amp; POWER Cabinet","AKTIVCO",
AQ1661="AKTIVCO Coupure ENEO &amp; Baisse de tension","AKTIVCO GRID ONLY",
AQ1661="Coupure ENEO &amp; Baisse de tension","IHS GRID ONLY",
AQ1661="Defaut GE &amp; POWER Cabinet","IHS",
AQ1661="Sharing","Partners",
AQ1661="Sites strategiques &amp; DataCenter","SST &amp; DC",
AQ1661="Exclu","Exclu",
AQ1661="SAT","SAT",
AQ1661="SPARE-ISSUE","SPARE-ISSUE",
AQ1661="Fiber CAmtel","TRANS_FO_CAMTEL",
AQ1661="Fiber AOF","Fiber AOF",
AQ1661="Projet OCM (HUAWEI)","TRAVAUX-HUAWEI",
AQ1661="Projet OCM (NOKIA)","TRAVAUX-NOKIA",
AQ1661="ACCESS-ISSUE","ACCESS-ISSUE",
AQ1661="Projet OCM (ZTE, NOKIA, autres projets)","TRAVAUX OCM",
AQ1661="No root CAuse","No root cause",
AQ1661="ODU HS","PDH",
AQ1661="IP &amp; VLAN","PDH",
AQ1661="Warehouse HUAWEI","SPARE-ISSUE",
AQ1661="SPARE-HS","SPARE-ISSUE",
AQ1661="Power Telco","BSS",AQ1661="no impacts","no impacts"
),"")</f>
        <v>No root cause</v>
      </c>
      <c r="AP1661" s="48" t="str" cm="1">
        <f t="array" ref="AP1661">IFERROR(_xlfn.IFS(
AQ1661="MPR ISSUE","TX ISSUE",
AQ1661="BSS Hardware Issue","RAN ISSUE",
AQ1661="Sites strategiques, MLL, Pylone, etc.","ENVTECH",
AQ1661="AKTIVCO DEFAUT GE &amp; POWER Cabinet","POWER ISSUE",
AQ1661="AKTIVCO Coupure ENEO &amp; Baisse de tension","POWER ISSUE",
AQ1661="Coupure ENEO &amp; Baisse de tension","POWER ISSUE",
AQ1661="Defaut GE &amp; POWER Cabinet","POWER ISSUE",
AQ1661="Sharing","POWER ISSUE",
AQ1661="Sites strategiques &amp; DataCenter","POWER ISSUE",
AQ1661="Exclu","Exclu",
AQ1661="SAT","TX ISSUE",
AQ1661="SPARE-ISSUE","SPARE-ISSUE",
AQ1661="Fiber CAmtel","TX ISSUE",
AQ1661="Fiber AOF","TX ISSUE",
AQ1661="Projet OCM (HUAWEI)","TRAVAUX-HUAWEI",
AQ1661="Projet OCM (NOKIA)","TRAVAUX -NOKIA",
AQ1661="ACCESS-ISSUE","ACCESS-ISSUE",
AQ1661="Projet OCM (ZTE, NOKIA, autres projets)","TRAVAUX OCM",
AQ1661="No root CAuse","No root cause",
AQ1661="ODU HS","TX ISSUE",
AQ1661="IP &amp; VLAN","TX ISSUE",
AQ1661="Warehouse HUAWEI","SPARE-ISSUE",
AQ1661="SPARE-HS","SPARE-ISSUE",
AQ1661="Power Telco","RAN ISSUE",AQ1661="no impacts","no impacts"
),"")</f>
        <v>No root cause</v>
      </c>
      <c r="AQ1661" s="127" t="s">
        <v>5344</v>
      </c>
      <c r="AR1661" s="48" t="str" cm="1">
        <f t="array" ref="AR1661">IFERROR(_xlfn.IFS(
AQ1661="MPR ISSUE","ACTIVE",
AQ1661="BSS Hardware Issue","ACTIVE",
AQ1661="Sites strategiques, MLL, Pylone, etc.","PASSIVE",
AQ1661="AKTIVCO DEFAUT GE &amp; POWER Cabinet","PASSIVE",
AQ1661="AKTIVCO Coupure ENEO &amp; Baisse de tension","PASSIVE",
AQ1661="Coupure ENEO &amp; Baisse de tension","PASSIVE",
AQ1661="Defaut GE &amp; POWER Cabinet","PASSIVE",
AQ1661="Sharing","PASSIVE",
AQ1661="Sites strategiques &amp; DataCenter","PASSIVE",
AQ1661="Exclu","Exclu",
AQ1661="SAT","ACTIVE",
AQ1661="SPARE-ISSUE","SPARE-ISSUE",
AQ1661="Fiber CAmtel","ACTIVE",
AQ1661="Fiber AOF","ACTIVE",
AQ1661="Projet OCM (HUAWEI)","PLANNED WORKS",
AQ1661="Projet OCM (NOKIA)","PLANNED WORKS",
AQ1661="ACCESS-ISSUE","ACCESS-ISSUE",
AQ1661="Projet OCM (ZTE, NOKIA, autres projets)","PLANNED WORKS",
AQ1661="No root CAuse","No root cause",
AQ1661="ODU HS","ACTIVE",
AQ1661="IP &amp; VLAN","ACTIVE",
AQ1661="Warehouse HUAWEI","SPARE-ISSUE",
AQ1661="SPARE-HS","SPARE-ISSUE",
AQ1661="Power Telco","ACTIVE", AQ1661="no impacts","no impacts"
),"")</f>
        <v>No root cause</v>
      </c>
      <c r="AS1661" s="92" t="s">
        <v>5537</v>
      </c>
      <c r="AT1661" s="98" t="s">
        <v>351</v>
      </c>
      <c r="AV1661" s="17" t="s">
        <v>5537</v>
      </c>
      <c r="AW1661" s="7" t="s">
        <v>5537</v>
      </c>
      <c r="AX1661" s="6" t="s">
        <v>5537</v>
      </c>
      <c r="AY1661" s="7"/>
      <c r="AZ1661" s="3" t="s">
        <v>5537</v>
      </c>
      <c r="BA1661" s="18" t="s">
        <v>5537</v>
      </c>
      <c r="BB1661" s="18" t="s">
        <v>5537</v>
      </c>
      <c r="BC1661" s="18" t="s">
        <v>5537</v>
      </c>
      <c r="BD1661" s="18" t="s">
        <v>5537</v>
      </c>
      <c r="BE1661" s="18" t="s">
        <v>5537</v>
      </c>
      <c r="BF1661" s="18" t="s">
        <v>5537</v>
      </c>
      <c r="BG1661" s="18" t="s">
        <v>5537</v>
      </c>
      <c r="BH1661" s="18" t="s">
        <v>5537</v>
      </c>
      <c r="BI1661" s="18" t="s">
        <v>5537</v>
      </c>
      <c r="BJ1661" s="18" t="s">
        <v>5537</v>
      </c>
      <c r="BK1661" s="18" t="s">
        <v>5537</v>
      </c>
      <c r="BL1661" s="9" t="s">
        <v>5537</v>
      </c>
      <c r="BM1661" s="14" t="s">
        <v>5537</v>
      </c>
      <c r="BN1661" s="14" t="s">
        <v>5537</v>
      </c>
      <c r="BO1661" s="14" t="str">
        <f>_xlfn.XLOOKUP(B1661,'[4]cell downs 18042026 17h'!$B:$B,'[4]cell downs 18042026 17h'!$B:$B,"")</f>
        <v/>
      </c>
      <c r="BP1661" s="14" t="str">
        <f>_xlfn.XLOOKUP(B1661,'[5]Cells Huawei 19042026 15h'!$B:$B,'[5]Cells Huawei 19042026 15h'!$B:$B,"")</f>
        <v/>
      </c>
      <c r="BQ1661" s="9" t="str">
        <f>_xlfn.XLOOKUP(B1661,'[6]cells down 19042026 9H40'!$B:$B,'[6]cells down 19042026 9H40'!$B:$B,"")</f>
        <v/>
      </c>
      <c r="BR1661" s="9" t="s">
        <v>351</v>
      </c>
      <c r="BS1661" s="9" t="s">
        <v>5537</v>
      </c>
      <c r="BT1661" s="108"/>
    </row>
    <row r="1662" spans="1:72" s="9" customFormat="1" x14ac:dyDescent="0.35">
      <c r="A1662" s="1" t="s">
        <v>2490</v>
      </c>
      <c r="B1662" s="8" t="s">
        <v>2491</v>
      </c>
      <c r="C1662" s="3" t="str">
        <f>_xlfn.XLOOKUP(B1662,'[1]daily break down'!$D:$D,'[1]daily break down'!$E:$E,"")</f>
        <v>Douala</v>
      </c>
      <c r="D1662" s="1" t="s">
        <v>11</v>
      </c>
      <c r="E1662" s="1" t="s">
        <v>12</v>
      </c>
      <c r="F1662" s="3" t="s">
        <v>31</v>
      </c>
      <c r="G1662" s="1" t="s">
        <v>32</v>
      </c>
      <c r="H1662" s="34" t="str">
        <f>_xlfn.XLOOKUP(B1662,[2]CALCULATION!$B:$B,[2]CALCULATION!$H:$H,"")</f>
        <v>ZTE</v>
      </c>
      <c r="I1662" s="28">
        <v>0</v>
      </c>
      <c r="J1662" s="28">
        <v>0</v>
      </c>
      <c r="K1662" s="28">
        <v>0</v>
      </c>
      <c r="L1662" s="28">
        <v>0</v>
      </c>
      <c r="M1662" s="28">
        <v>0</v>
      </c>
      <c r="N1662" s="28">
        <v>0</v>
      </c>
      <c r="O1662" s="28">
        <v>0</v>
      </c>
      <c r="P1662" s="28">
        <v>3.6937517300025968</v>
      </c>
      <c r="Q1662" s="28">
        <v>0</v>
      </c>
      <c r="R1662" s="28">
        <v>0</v>
      </c>
      <c r="S1662" s="93">
        <v>0</v>
      </c>
      <c r="T1662" s="93">
        <f>_xlfn.XLOOKUP(B1662,'[3]Nur des jours'!$B:$B,'[3]Nur des jours'!$U:$U,"")</f>
        <v>0</v>
      </c>
      <c r="U1662" s="93">
        <v>0</v>
      </c>
      <c r="V1662" s="93">
        <v>0</v>
      </c>
      <c r="W1662" s="93">
        <v>0</v>
      </c>
      <c r="X1662" s="93">
        <v>0</v>
      </c>
      <c r="Y1662" s="93">
        <v>0</v>
      </c>
      <c r="Z1662" s="93">
        <v>0</v>
      </c>
      <c r="AA1662" s="93">
        <v>0</v>
      </c>
      <c r="AB1662" s="93">
        <v>0</v>
      </c>
      <c r="AC1662" s="93">
        <f>_xlfn.XLOOKUP(B1662,'[3]Nur des jours'!$B:$B,'[3]Nur des jours'!$N:$N,"")</f>
        <v>0</v>
      </c>
      <c r="AD1662" s="93">
        <v>0</v>
      </c>
      <c r="AE1662" s="93">
        <v>0</v>
      </c>
      <c r="AF1662" s="93">
        <v>0</v>
      </c>
      <c r="AG1662" s="93"/>
      <c r="AH1662" s="93">
        <v>0</v>
      </c>
      <c r="AI1662" s="93">
        <v>0</v>
      </c>
      <c r="AJ1662" s="93">
        <v>0</v>
      </c>
      <c r="AK1662" s="93">
        <v>0</v>
      </c>
      <c r="AL1662" s="93">
        <v>0</v>
      </c>
      <c r="AM1662" s="49" t="s">
        <v>5559</v>
      </c>
      <c r="AN1662" s="49"/>
      <c r="AO1662" s="48" t="str" cm="1">
        <f t="array" ref="AO1662">IFERROR(_xlfn.IFS(
AQ1662="MPR ISSUE","PDH",
AQ1662="BSS Hardware Issue","BSS",
AQ1662="Sites strategiques, MLL, Pylone, etc.","ENVTECH",
AQ1662="AKTIVCO DEFAUT GE &amp; POWER Cabinet","AKTIVCO",
AQ1662="AKTIVCO Coupure ENEO &amp; Baisse de tension","AKTIVCO GRID ONLY",
AQ1662="Coupure ENEO &amp; Baisse de tension","IHS GRID ONLY",
AQ1662="Defaut GE &amp; POWER Cabinet","IHS",
AQ1662="Sharing","Partners",
AQ1662="Sites strategiques &amp; DataCenter","SST &amp; DC",
AQ1662="Exclu","Exclu",
AQ1662="SAT","SAT",
AQ1662="SPARE-ISSUE","SPARE-ISSUE",
AQ1662="Fiber CAmtel","TRANS_FO_CAMTEL",
AQ1662="Fiber AOF","Fiber AOF",
AQ1662="Projet OCM (HUAWEI)","TRAVAUX-HUAWEI",
AQ1662="Projet OCM (NOKIA)","TRAVAUX-NOKIA",
AQ1662="ACCESS-ISSUE","ACCESS-ISSUE",
AQ1662="Projet OCM (ZTE, NOKIA, autres projets)","TRAVAUX OCM",
AQ1662="No root CAuse","No root cause",
AQ1662="ODU HS","PDH",
AQ1662="IP &amp; VLAN","PDH",
AQ1662="Warehouse HUAWEI","SPARE-ISSUE",
AQ1662="SPARE-HS","SPARE-ISSUE",
AQ1662="Power Telco","BSS",AQ1662="no impacts","no impacts"
),"")</f>
        <v>No root cause</v>
      </c>
      <c r="AP1662" s="48" t="str" cm="1">
        <f t="array" ref="AP1662">IFERROR(_xlfn.IFS(
AQ1662="MPR ISSUE","TX ISSUE",
AQ1662="BSS Hardware Issue","RAN ISSUE",
AQ1662="Sites strategiques, MLL, Pylone, etc.","ENVTECH",
AQ1662="AKTIVCO DEFAUT GE &amp; POWER Cabinet","POWER ISSUE",
AQ1662="AKTIVCO Coupure ENEO &amp; Baisse de tension","POWER ISSUE",
AQ1662="Coupure ENEO &amp; Baisse de tension","POWER ISSUE",
AQ1662="Defaut GE &amp; POWER Cabinet","POWER ISSUE",
AQ1662="Sharing","POWER ISSUE",
AQ1662="Sites strategiques &amp; DataCenter","POWER ISSUE",
AQ1662="Exclu","Exclu",
AQ1662="SAT","TX ISSUE",
AQ1662="SPARE-ISSUE","SPARE-ISSUE",
AQ1662="Fiber CAmtel","TX ISSUE",
AQ1662="Fiber AOF","TX ISSUE",
AQ1662="Projet OCM (HUAWEI)","TRAVAUX-HUAWEI",
AQ1662="Projet OCM (NOKIA)","TRAVAUX -NOKIA",
AQ1662="ACCESS-ISSUE","ACCESS-ISSUE",
AQ1662="Projet OCM (ZTE, NOKIA, autres projets)","TRAVAUX OCM",
AQ1662="No root CAuse","No root cause",
AQ1662="ODU HS","TX ISSUE",
AQ1662="IP &amp; VLAN","TX ISSUE",
AQ1662="Warehouse HUAWEI","SPARE-ISSUE",
AQ1662="SPARE-HS","SPARE-ISSUE",
AQ1662="Power Telco","RAN ISSUE",AQ1662="no impacts","no impacts"
),"")</f>
        <v>No root cause</v>
      </c>
      <c r="AQ1662" s="127" t="s">
        <v>5344</v>
      </c>
      <c r="AR1662" s="48" t="str" cm="1">
        <f t="array" ref="AR1662">IFERROR(_xlfn.IFS(
AQ1662="MPR ISSUE","ACTIVE",
AQ1662="BSS Hardware Issue","ACTIVE",
AQ1662="Sites strategiques, MLL, Pylone, etc.","PASSIVE",
AQ1662="AKTIVCO DEFAUT GE &amp; POWER Cabinet","PASSIVE",
AQ1662="AKTIVCO Coupure ENEO &amp; Baisse de tension","PASSIVE",
AQ1662="Coupure ENEO &amp; Baisse de tension","PASSIVE",
AQ1662="Defaut GE &amp; POWER Cabinet","PASSIVE",
AQ1662="Sharing","PASSIVE",
AQ1662="Sites strategiques &amp; DataCenter","PASSIVE",
AQ1662="Exclu","Exclu",
AQ1662="SAT","ACTIVE",
AQ1662="SPARE-ISSUE","SPARE-ISSUE",
AQ1662="Fiber CAmtel","ACTIVE",
AQ1662="Fiber AOF","ACTIVE",
AQ1662="Projet OCM (HUAWEI)","PLANNED WORKS",
AQ1662="Projet OCM (NOKIA)","PLANNED WORKS",
AQ1662="ACCESS-ISSUE","ACCESS-ISSUE",
AQ1662="Projet OCM (ZTE, NOKIA, autres projets)","PLANNED WORKS",
AQ1662="No root CAuse","No root cause",
AQ1662="ODU HS","ACTIVE",
AQ1662="IP &amp; VLAN","ACTIVE",
AQ1662="Warehouse HUAWEI","SPARE-ISSUE",
AQ1662="SPARE-HS","SPARE-ISSUE",
AQ1662="Power Telco","ACTIVE", AQ1662="no impacts","no impacts"
),"")</f>
        <v>No root cause</v>
      </c>
      <c r="AS1662" s="92" t="s">
        <v>5537</v>
      </c>
      <c r="AT1662" s="98" t="s">
        <v>2491</v>
      </c>
      <c r="AV1662" s="17" t="s">
        <v>5537</v>
      </c>
      <c r="AW1662" s="7" t="s">
        <v>5537</v>
      </c>
      <c r="AX1662" s="6" t="s">
        <v>5537</v>
      </c>
      <c r="AY1662" s="7"/>
      <c r="AZ1662" s="3" t="s">
        <v>5537</v>
      </c>
      <c r="BA1662" s="18" t="s">
        <v>5537</v>
      </c>
      <c r="BB1662" s="18" t="s">
        <v>5537</v>
      </c>
      <c r="BC1662" s="18" t="s">
        <v>5537</v>
      </c>
      <c r="BD1662" s="18" t="s">
        <v>5537</v>
      </c>
      <c r="BE1662" s="18" t="s">
        <v>5537</v>
      </c>
      <c r="BF1662" s="18" t="s">
        <v>5537</v>
      </c>
      <c r="BG1662" s="18" t="s">
        <v>5537</v>
      </c>
      <c r="BH1662" s="18" t="s">
        <v>5537</v>
      </c>
      <c r="BI1662" s="18" t="s">
        <v>5537</v>
      </c>
      <c r="BJ1662" s="18" t="s">
        <v>5537</v>
      </c>
      <c r="BK1662" s="18" t="s">
        <v>5537</v>
      </c>
      <c r="BL1662" s="9" t="s">
        <v>5537</v>
      </c>
      <c r="BM1662" s="14" t="s">
        <v>5537</v>
      </c>
      <c r="BN1662" s="14" t="s">
        <v>5537</v>
      </c>
      <c r="BO1662" s="14" t="str">
        <f>_xlfn.XLOOKUP(B1662,'[4]cell downs 18042026 17h'!$B:$B,'[4]cell downs 18042026 17h'!$B:$B,"")</f>
        <v/>
      </c>
      <c r="BP1662" s="14" t="str">
        <f>_xlfn.XLOOKUP(B1662,'[5]Cells Huawei 19042026 15h'!$B:$B,'[5]Cells Huawei 19042026 15h'!$B:$B,"")</f>
        <v/>
      </c>
      <c r="BQ1662" s="9" t="str">
        <f>_xlfn.XLOOKUP(B1662,'[6]cells down 19042026 9H40'!$B:$B,'[6]cells down 19042026 9H40'!$B:$B,"")</f>
        <v/>
      </c>
      <c r="BR1662" s="9" t="s">
        <v>2491</v>
      </c>
      <c r="BS1662" s="9" t="s">
        <v>302</v>
      </c>
      <c r="BT1662" s="108"/>
    </row>
    <row r="1663" spans="1:72" s="9" customFormat="1" x14ac:dyDescent="0.35">
      <c r="A1663" s="1" t="s">
        <v>2532</v>
      </c>
      <c r="B1663" s="8" t="s">
        <v>2533</v>
      </c>
      <c r="C1663" s="3" t="str">
        <f>_xlfn.XLOOKUP(B1663,'[1]daily break down'!$D:$D,'[1]daily break down'!$E:$E,"")</f>
        <v>Douala</v>
      </c>
      <c r="D1663" s="1" t="s">
        <v>11</v>
      </c>
      <c r="E1663" s="1" t="s">
        <v>12</v>
      </c>
      <c r="F1663" s="3" t="s">
        <v>31</v>
      </c>
      <c r="G1663" s="1" t="s">
        <v>32</v>
      </c>
      <c r="H1663" s="34" t="str">
        <f>_xlfn.XLOOKUP(B1663,[2]CALCULATION!$B:$B,[2]CALCULATION!$H:$H,"")</f>
        <v>ZTE</v>
      </c>
      <c r="I1663" s="28">
        <v>0</v>
      </c>
      <c r="J1663" s="28">
        <v>0</v>
      </c>
      <c r="K1663" s="28">
        <v>0</v>
      </c>
      <c r="L1663" s="28">
        <v>0</v>
      </c>
      <c r="M1663" s="28">
        <v>4.7833680047256112E-2</v>
      </c>
      <c r="N1663" s="28">
        <v>0.68549123512911292</v>
      </c>
      <c r="O1663" s="28">
        <v>0</v>
      </c>
      <c r="P1663" s="28">
        <v>3.4248522542112192</v>
      </c>
      <c r="Q1663" s="28">
        <v>0.34776619211090154</v>
      </c>
      <c r="R1663" s="28">
        <v>0</v>
      </c>
      <c r="S1663" s="93">
        <v>0</v>
      </c>
      <c r="T1663" s="93">
        <f>_xlfn.XLOOKUP(B1663,'[3]Nur des jours'!$B:$B,'[3]Nur des jours'!$U:$U,"")</f>
        <v>0</v>
      </c>
      <c r="U1663" s="93">
        <v>0</v>
      </c>
      <c r="V1663" s="93">
        <v>0</v>
      </c>
      <c r="W1663" s="93">
        <v>0</v>
      </c>
      <c r="X1663" s="93">
        <v>0</v>
      </c>
      <c r="Y1663" s="93">
        <v>0</v>
      </c>
      <c r="Z1663" s="93">
        <v>0</v>
      </c>
      <c r="AA1663" s="93">
        <v>0</v>
      </c>
      <c r="AB1663" s="93">
        <v>0</v>
      </c>
      <c r="AC1663" s="93">
        <f>_xlfn.XLOOKUP(B1663,'[3]Nur des jours'!$B:$B,'[3]Nur des jours'!$N:$N,"")</f>
        <v>0</v>
      </c>
      <c r="AD1663" s="93">
        <v>0</v>
      </c>
      <c r="AE1663" s="93">
        <v>0</v>
      </c>
      <c r="AF1663" s="93">
        <v>0</v>
      </c>
      <c r="AG1663" s="93"/>
      <c r="AH1663" s="93">
        <v>0</v>
      </c>
      <c r="AI1663" s="93">
        <v>0</v>
      </c>
      <c r="AJ1663" s="93">
        <v>0</v>
      </c>
      <c r="AK1663" s="93">
        <v>0</v>
      </c>
      <c r="AL1663" s="93">
        <v>0</v>
      </c>
      <c r="AM1663" s="49" t="s">
        <v>5559</v>
      </c>
      <c r="AN1663" s="49"/>
      <c r="AO1663" s="48" t="str" cm="1">
        <f t="array" ref="AO1663">IFERROR(_xlfn.IFS(
AQ1663="MPR ISSUE","PDH",
AQ1663="BSS Hardware Issue","BSS",
AQ1663="Sites strategiques, MLL, Pylone, etc.","ENVTECH",
AQ1663="AKTIVCO DEFAUT GE &amp; POWER Cabinet","AKTIVCO",
AQ1663="AKTIVCO Coupure ENEO &amp; Baisse de tension","AKTIVCO GRID ONLY",
AQ1663="Coupure ENEO &amp; Baisse de tension","IHS GRID ONLY",
AQ1663="Defaut GE &amp; POWER Cabinet","IHS",
AQ1663="Sharing","Partners",
AQ1663="Sites strategiques &amp; DataCenter","SST &amp; DC",
AQ1663="Exclu","Exclu",
AQ1663="SAT","SAT",
AQ1663="SPARE-ISSUE","SPARE-ISSUE",
AQ1663="Fiber CAmtel","TRANS_FO_CAMTEL",
AQ1663="Fiber AOF","Fiber AOF",
AQ1663="Projet OCM (HUAWEI)","TRAVAUX-HUAWEI",
AQ1663="Projet OCM (NOKIA)","TRAVAUX-NOKIA",
AQ1663="ACCESS-ISSUE","ACCESS-ISSUE",
AQ1663="Projet OCM (ZTE, NOKIA, autres projets)","TRAVAUX OCM",
AQ1663="No root CAuse","No root cause",
AQ1663="ODU HS","PDH",
AQ1663="IP &amp; VLAN","PDH",
AQ1663="Warehouse HUAWEI","SPARE-ISSUE",
AQ1663="SPARE-HS","SPARE-ISSUE",
AQ1663="Power Telco","BSS",AQ1663="no impacts","no impacts"
),"")</f>
        <v>No root cause</v>
      </c>
      <c r="AP1663" s="48" t="str" cm="1">
        <f t="array" ref="AP1663">IFERROR(_xlfn.IFS(
AQ1663="MPR ISSUE","TX ISSUE",
AQ1663="BSS Hardware Issue","RAN ISSUE",
AQ1663="Sites strategiques, MLL, Pylone, etc.","ENVTECH",
AQ1663="AKTIVCO DEFAUT GE &amp; POWER Cabinet","POWER ISSUE",
AQ1663="AKTIVCO Coupure ENEO &amp; Baisse de tension","POWER ISSUE",
AQ1663="Coupure ENEO &amp; Baisse de tension","POWER ISSUE",
AQ1663="Defaut GE &amp; POWER Cabinet","POWER ISSUE",
AQ1663="Sharing","POWER ISSUE",
AQ1663="Sites strategiques &amp; DataCenter","POWER ISSUE",
AQ1663="Exclu","Exclu",
AQ1663="SAT","TX ISSUE",
AQ1663="SPARE-ISSUE","SPARE-ISSUE",
AQ1663="Fiber CAmtel","TX ISSUE",
AQ1663="Fiber AOF","TX ISSUE",
AQ1663="Projet OCM (HUAWEI)","TRAVAUX-HUAWEI",
AQ1663="Projet OCM (NOKIA)","TRAVAUX -NOKIA",
AQ1663="ACCESS-ISSUE","ACCESS-ISSUE",
AQ1663="Projet OCM (ZTE, NOKIA, autres projets)","TRAVAUX OCM",
AQ1663="No root CAuse","No root cause",
AQ1663="ODU HS","TX ISSUE",
AQ1663="IP &amp; VLAN","TX ISSUE",
AQ1663="Warehouse HUAWEI","SPARE-ISSUE",
AQ1663="SPARE-HS","SPARE-ISSUE",
AQ1663="Power Telco","RAN ISSUE",AQ1663="no impacts","no impacts"
),"")</f>
        <v>No root cause</v>
      </c>
      <c r="AQ1663" s="127" t="s">
        <v>5344</v>
      </c>
      <c r="AR1663" s="48" t="str" cm="1">
        <f t="array" ref="AR1663">IFERROR(_xlfn.IFS(
AQ1663="MPR ISSUE","ACTIVE",
AQ1663="BSS Hardware Issue","ACTIVE",
AQ1663="Sites strategiques, MLL, Pylone, etc.","PASSIVE",
AQ1663="AKTIVCO DEFAUT GE &amp; POWER Cabinet","PASSIVE",
AQ1663="AKTIVCO Coupure ENEO &amp; Baisse de tension","PASSIVE",
AQ1663="Coupure ENEO &amp; Baisse de tension","PASSIVE",
AQ1663="Defaut GE &amp; POWER Cabinet","PASSIVE",
AQ1663="Sharing","PASSIVE",
AQ1663="Sites strategiques &amp; DataCenter","PASSIVE",
AQ1663="Exclu","Exclu",
AQ1663="SAT","ACTIVE",
AQ1663="SPARE-ISSUE","SPARE-ISSUE",
AQ1663="Fiber CAmtel","ACTIVE",
AQ1663="Fiber AOF","ACTIVE",
AQ1663="Projet OCM (HUAWEI)","PLANNED WORKS",
AQ1663="Projet OCM (NOKIA)","PLANNED WORKS",
AQ1663="ACCESS-ISSUE","ACCESS-ISSUE",
AQ1663="Projet OCM (ZTE, NOKIA, autres projets)","PLANNED WORKS",
AQ1663="No root CAuse","No root cause",
AQ1663="ODU HS","ACTIVE",
AQ1663="IP &amp; VLAN","ACTIVE",
AQ1663="Warehouse HUAWEI","SPARE-ISSUE",
AQ1663="SPARE-HS","SPARE-ISSUE",
AQ1663="Power Telco","ACTIVE", AQ1663="no impacts","no impacts"
),"")</f>
        <v>No root cause</v>
      </c>
      <c r="AS1663" s="92" t="s">
        <v>5537</v>
      </c>
      <c r="AT1663" s="98" t="s">
        <v>2533</v>
      </c>
      <c r="AV1663" s="17" t="s">
        <v>5537</v>
      </c>
      <c r="AW1663" s="7" t="s">
        <v>5537</v>
      </c>
      <c r="AX1663" s="6" t="s">
        <v>5537</v>
      </c>
      <c r="AY1663" s="7"/>
      <c r="AZ1663" s="3" t="s">
        <v>5537</v>
      </c>
      <c r="BA1663" s="18" t="s">
        <v>5537</v>
      </c>
      <c r="BB1663" s="18" t="s">
        <v>5537</v>
      </c>
      <c r="BC1663" s="18" t="s">
        <v>5537</v>
      </c>
      <c r="BD1663" s="18" t="s">
        <v>5537</v>
      </c>
      <c r="BE1663" s="18" t="s">
        <v>5537</v>
      </c>
      <c r="BF1663" s="18" t="s">
        <v>5537</v>
      </c>
      <c r="BG1663" s="18" t="s">
        <v>5537</v>
      </c>
      <c r="BH1663" s="18" t="s">
        <v>5537</v>
      </c>
      <c r="BI1663" s="18" t="s">
        <v>5537</v>
      </c>
      <c r="BJ1663" s="18" t="s">
        <v>5537</v>
      </c>
      <c r="BK1663" s="18" t="s">
        <v>5537</v>
      </c>
      <c r="BL1663" s="9" t="s">
        <v>5537</v>
      </c>
      <c r="BM1663" s="14" t="s">
        <v>5537</v>
      </c>
      <c r="BN1663" s="14" t="s">
        <v>5537</v>
      </c>
      <c r="BO1663" s="14" t="str">
        <f>_xlfn.XLOOKUP(B1663,'[4]cell downs 18042026 17h'!$B:$B,'[4]cell downs 18042026 17h'!$B:$B,"")</f>
        <v/>
      </c>
      <c r="BP1663" s="14" t="str">
        <f>_xlfn.XLOOKUP(B1663,'[5]Cells Huawei 19042026 15h'!$B:$B,'[5]Cells Huawei 19042026 15h'!$B:$B,"")</f>
        <v/>
      </c>
      <c r="BQ1663" s="9" t="str">
        <f>_xlfn.XLOOKUP(B1663,'[6]cells down 19042026 9H40'!$B:$B,'[6]cells down 19042026 9H40'!$B:$B,"")</f>
        <v/>
      </c>
      <c r="BR1663" s="9" t="s">
        <v>2533</v>
      </c>
      <c r="BS1663" s="9" t="s">
        <v>5537</v>
      </c>
      <c r="BT1663" s="108"/>
    </row>
    <row r="1664" spans="1:72" s="9" customFormat="1" x14ac:dyDescent="0.35">
      <c r="A1664" s="1" t="s">
        <v>2292</v>
      </c>
      <c r="B1664" s="8" t="s">
        <v>2293</v>
      </c>
      <c r="C1664" s="3" t="str">
        <f>_xlfn.XLOOKUP(B1664,'[1]daily break down'!$D:$D,'[1]daily break down'!$E:$E,"")</f>
        <v>Douala</v>
      </c>
      <c r="D1664" s="1" t="s">
        <v>11</v>
      </c>
      <c r="E1664" s="1" t="s">
        <v>12</v>
      </c>
      <c r="F1664" s="3" t="s">
        <v>31</v>
      </c>
      <c r="G1664" s="1" t="s">
        <v>32</v>
      </c>
      <c r="H1664" s="34" t="str">
        <f>_xlfn.XLOOKUP(B1664,[2]CALCULATION!$B:$B,[2]CALCULATION!$H:$H,"")</f>
        <v>ZTE</v>
      </c>
      <c r="I1664" s="28">
        <v>0</v>
      </c>
      <c r="J1664" s="28">
        <v>0</v>
      </c>
      <c r="K1664" s="28">
        <v>0</v>
      </c>
      <c r="L1664" s="28">
        <v>0</v>
      </c>
      <c r="M1664" s="28">
        <v>0</v>
      </c>
      <c r="N1664" s="28">
        <v>0</v>
      </c>
      <c r="O1664" s="28">
        <v>0</v>
      </c>
      <c r="P1664" s="28">
        <v>2.8809893760005476</v>
      </c>
      <c r="Q1664" s="28">
        <v>0</v>
      </c>
      <c r="R1664" s="28">
        <v>0</v>
      </c>
      <c r="S1664" s="93">
        <v>0</v>
      </c>
      <c r="T1664" s="93">
        <f>_xlfn.XLOOKUP(B1664,'[3]Nur des jours'!$B:$B,'[3]Nur des jours'!$U:$U,"")</f>
        <v>0</v>
      </c>
      <c r="U1664" s="93">
        <v>0</v>
      </c>
      <c r="V1664" s="93">
        <v>0</v>
      </c>
      <c r="W1664" s="93">
        <v>0</v>
      </c>
      <c r="X1664" s="93">
        <v>0</v>
      </c>
      <c r="Y1664" s="93">
        <v>0</v>
      </c>
      <c r="Z1664" s="93">
        <v>0</v>
      </c>
      <c r="AA1664" s="93">
        <v>0</v>
      </c>
      <c r="AB1664" s="93">
        <v>0</v>
      </c>
      <c r="AC1664" s="93">
        <f>_xlfn.XLOOKUP(B1664,'[3]Nur des jours'!$B:$B,'[3]Nur des jours'!$N:$N,"")</f>
        <v>0</v>
      </c>
      <c r="AD1664" s="93">
        <v>0</v>
      </c>
      <c r="AE1664" s="93">
        <v>0</v>
      </c>
      <c r="AF1664" s="93">
        <v>0</v>
      </c>
      <c r="AG1664" s="93"/>
      <c r="AH1664" s="93">
        <v>0</v>
      </c>
      <c r="AI1664" s="93">
        <v>0</v>
      </c>
      <c r="AJ1664" s="93">
        <v>0</v>
      </c>
      <c r="AK1664" s="93">
        <v>0</v>
      </c>
      <c r="AL1664" s="93">
        <v>0</v>
      </c>
      <c r="AM1664" s="49" t="s">
        <v>5559</v>
      </c>
      <c r="AN1664" s="49"/>
      <c r="AO1664" s="48" t="str" cm="1">
        <f t="array" ref="AO1664">IFERROR(_xlfn.IFS(
AQ1664="MPR ISSUE","PDH",
AQ1664="BSS Hardware Issue","BSS",
AQ1664="Sites strategiques, MLL, Pylone, etc.","ENVTECH",
AQ1664="AKTIVCO DEFAUT GE &amp; POWER Cabinet","AKTIVCO",
AQ1664="AKTIVCO Coupure ENEO &amp; Baisse de tension","AKTIVCO GRID ONLY",
AQ1664="Coupure ENEO &amp; Baisse de tension","IHS GRID ONLY",
AQ1664="Defaut GE &amp; POWER Cabinet","IHS",
AQ1664="Sharing","Partners",
AQ1664="Sites strategiques &amp; DataCenter","SST &amp; DC",
AQ1664="Exclu","Exclu",
AQ1664="SAT","SAT",
AQ1664="SPARE-ISSUE","SPARE-ISSUE",
AQ1664="Fiber CAmtel","TRANS_FO_CAMTEL",
AQ1664="Fiber AOF","Fiber AOF",
AQ1664="Projet OCM (HUAWEI)","TRAVAUX-HUAWEI",
AQ1664="Projet OCM (NOKIA)","TRAVAUX-NOKIA",
AQ1664="ACCESS-ISSUE","ACCESS-ISSUE",
AQ1664="Projet OCM (ZTE, NOKIA, autres projets)","TRAVAUX OCM",
AQ1664="No root CAuse","No root cause",
AQ1664="ODU HS","PDH",
AQ1664="IP &amp; VLAN","PDH",
AQ1664="Warehouse HUAWEI","SPARE-ISSUE",
AQ1664="SPARE-HS","SPARE-ISSUE",
AQ1664="Power Telco","BSS",AQ1664="no impacts","no impacts"
),"")</f>
        <v>No root cause</v>
      </c>
      <c r="AP1664" s="48" t="str" cm="1">
        <f t="array" ref="AP1664">IFERROR(_xlfn.IFS(
AQ1664="MPR ISSUE","TX ISSUE",
AQ1664="BSS Hardware Issue","RAN ISSUE",
AQ1664="Sites strategiques, MLL, Pylone, etc.","ENVTECH",
AQ1664="AKTIVCO DEFAUT GE &amp; POWER Cabinet","POWER ISSUE",
AQ1664="AKTIVCO Coupure ENEO &amp; Baisse de tension","POWER ISSUE",
AQ1664="Coupure ENEO &amp; Baisse de tension","POWER ISSUE",
AQ1664="Defaut GE &amp; POWER Cabinet","POWER ISSUE",
AQ1664="Sharing","POWER ISSUE",
AQ1664="Sites strategiques &amp; DataCenter","POWER ISSUE",
AQ1664="Exclu","Exclu",
AQ1664="SAT","TX ISSUE",
AQ1664="SPARE-ISSUE","SPARE-ISSUE",
AQ1664="Fiber CAmtel","TX ISSUE",
AQ1664="Fiber AOF","TX ISSUE",
AQ1664="Projet OCM (HUAWEI)","TRAVAUX-HUAWEI",
AQ1664="Projet OCM (NOKIA)","TRAVAUX -NOKIA",
AQ1664="ACCESS-ISSUE","ACCESS-ISSUE",
AQ1664="Projet OCM (ZTE, NOKIA, autres projets)","TRAVAUX OCM",
AQ1664="No root CAuse","No root cause",
AQ1664="ODU HS","TX ISSUE",
AQ1664="IP &amp; VLAN","TX ISSUE",
AQ1664="Warehouse HUAWEI","SPARE-ISSUE",
AQ1664="SPARE-HS","SPARE-ISSUE",
AQ1664="Power Telco","RAN ISSUE",AQ1664="no impacts","no impacts"
),"")</f>
        <v>No root cause</v>
      </c>
      <c r="AQ1664" s="127" t="s">
        <v>5344</v>
      </c>
      <c r="AR1664" s="48" t="str" cm="1">
        <f t="array" ref="AR1664">IFERROR(_xlfn.IFS(
AQ1664="MPR ISSUE","ACTIVE",
AQ1664="BSS Hardware Issue","ACTIVE",
AQ1664="Sites strategiques, MLL, Pylone, etc.","PASSIVE",
AQ1664="AKTIVCO DEFAUT GE &amp; POWER Cabinet","PASSIVE",
AQ1664="AKTIVCO Coupure ENEO &amp; Baisse de tension","PASSIVE",
AQ1664="Coupure ENEO &amp; Baisse de tension","PASSIVE",
AQ1664="Defaut GE &amp; POWER Cabinet","PASSIVE",
AQ1664="Sharing","PASSIVE",
AQ1664="Sites strategiques &amp; DataCenter","PASSIVE",
AQ1664="Exclu","Exclu",
AQ1664="SAT","ACTIVE",
AQ1664="SPARE-ISSUE","SPARE-ISSUE",
AQ1664="Fiber CAmtel","ACTIVE",
AQ1664="Fiber AOF","ACTIVE",
AQ1664="Projet OCM (HUAWEI)","PLANNED WORKS",
AQ1664="Projet OCM (NOKIA)","PLANNED WORKS",
AQ1664="ACCESS-ISSUE","ACCESS-ISSUE",
AQ1664="Projet OCM (ZTE, NOKIA, autres projets)","PLANNED WORKS",
AQ1664="No root CAuse","No root cause",
AQ1664="ODU HS","ACTIVE",
AQ1664="IP &amp; VLAN","ACTIVE",
AQ1664="Warehouse HUAWEI","SPARE-ISSUE",
AQ1664="SPARE-HS","SPARE-ISSUE",
AQ1664="Power Telco","ACTIVE", AQ1664="no impacts","no impacts"
),"")</f>
        <v>No root cause</v>
      </c>
      <c r="AS1664" s="92" t="s">
        <v>5537</v>
      </c>
      <c r="AT1664" s="98" t="s">
        <v>2293</v>
      </c>
      <c r="AV1664" s="17" t="s">
        <v>5537</v>
      </c>
      <c r="AW1664" s="7" t="s">
        <v>5537</v>
      </c>
      <c r="AX1664" s="6" t="s">
        <v>5537</v>
      </c>
      <c r="AY1664" s="7"/>
      <c r="AZ1664" s="3" t="s">
        <v>5537</v>
      </c>
      <c r="BA1664" s="18" t="s">
        <v>5537</v>
      </c>
      <c r="BB1664" s="18" t="s">
        <v>5537</v>
      </c>
      <c r="BC1664" s="18" t="s">
        <v>5537</v>
      </c>
      <c r="BD1664" s="18" t="s">
        <v>5537</v>
      </c>
      <c r="BE1664" s="18" t="s">
        <v>5537</v>
      </c>
      <c r="BF1664" s="18" t="s">
        <v>5537</v>
      </c>
      <c r="BG1664" s="18" t="s">
        <v>5537</v>
      </c>
      <c r="BH1664" s="18" t="s">
        <v>5537</v>
      </c>
      <c r="BI1664" s="18" t="s">
        <v>5537</v>
      </c>
      <c r="BJ1664" s="18" t="s">
        <v>5537</v>
      </c>
      <c r="BK1664" s="18" t="s">
        <v>5537</v>
      </c>
      <c r="BL1664" s="9" t="s">
        <v>5537</v>
      </c>
      <c r="BM1664" s="14" t="s">
        <v>5537</v>
      </c>
      <c r="BN1664" s="14" t="s">
        <v>5537</v>
      </c>
      <c r="BO1664" s="14" t="str">
        <f>_xlfn.XLOOKUP(B1664,'[4]cell downs 18042026 17h'!$B:$B,'[4]cell downs 18042026 17h'!$B:$B,"")</f>
        <v/>
      </c>
      <c r="BP1664" s="14" t="str">
        <f>_xlfn.XLOOKUP(B1664,'[5]Cells Huawei 19042026 15h'!$B:$B,'[5]Cells Huawei 19042026 15h'!$B:$B,"")</f>
        <v/>
      </c>
      <c r="BQ1664" s="9" t="str">
        <f>_xlfn.XLOOKUP(B1664,'[6]cells down 19042026 9H40'!$B:$B,'[6]cells down 19042026 9H40'!$B:$B,"")</f>
        <v/>
      </c>
      <c r="BR1664" s="9" t="s">
        <v>2293</v>
      </c>
      <c r="BS1664" s="9" t="s">
        <v>5537</v>
      </c>
      <c r="BT1664" s="108"/>
    </row>
    <row r="1665" spans="1:72" s="9" customFormat="1" x14ac:dyDescent="0.35">
      <c r="A1665" s="1" t="s">
        <v>4433</v>
      </c>
      <c r="B1665" s="8" t="s">
        <v>4434</v>
      </c>
      <c r="C1665" s="3" t="str">
        <f>_xlfn.XLOOKUP(B1665,'[1]daily break down'!$D:$D,'[1]daily break down'!$E:$E,"")</f>
        <v>Douala</v>
      </c>
      <c r="D1665" s="1"/>
      <c r="E1665" s="1"/>
      <c r="F1665" s="3" t="s">
        <v>31</v>
      </c>
      <c r="G1665" s="1" t="s">
        <v>32</v>
      </c>
      <c r="H1665" s="34" t="str">
        <f>_xlfn.XLOOKUP(B1665,[2]CALCULATION!$B:$B,[2]CALCULATION!$H:$H,"")</f>
        <v>ZTE</v>
      </c>
      <c r="I1665" s="28">
        <v>0</v>
      </c>
      <c r="J1665" s="28">
        <v>0</v>
      </c>
      <c r="K1665" s="28">
        <v>0</v>
      </c>
      <c r="L1665" s="28">
        <v>1.4803115003436352E-3</v>
      </c>
      <c r="M1665" s="28">
        <v>0</v>
      </c>
      <c r="N1665" s="28">
        <v>0</v>
      </c>
      <c r="O1665" s="28">
        <v>0</v>
      </c>
      <c r="P1665" s="28">
        <v>0.38200954248030305</v>
      </c>
      <c r="Q1665" s="28">
        <v>0</v>
      </c>
      <c r="R1665" s="28">
        <v>0</v>
      </c>
      <c r="S1665" s="93">
        <v>0</v>
      </c>
      <c r="T1665" s="93">
        <f>_xlfn.XLOOKUP(B1665,'[3]Nur des jours'!$B:$B,'[3]Nur des jours'!$U:$U,"")</f>
        <v>0</v>
      </c>
      <c r="U1665" s="93">
        <v>0</v>
      </c>
      <c r="V1665" s="93">
        <v>0</v>
      </c>
      <c r="W1665" s="93">
        <v>0</v>
      </c>
      <c r="X1665" s="93">
        <v>0</v>
      </c>
      <c r="Y1665" s="93">
        <v>0</v>
      </c>
      <c r="Z1665" s="93">
        <v>0</v>
      </c>
      <c r="AA1665" s="93">
        <v>0</v>
      </c>
      <c r="AB1665" s="93">
        <v>0</v>
      </c>
      <c r="AC1665" s="93">
        <f>_xlfn.XLOOKUP(B1665,'[3]Nur des jours'!$B:$B,'[3]Nur des jours'!$N:$N,"")</f>
        <v>0</v>
      </c>
      <c r="AD1665" s="93">
        <v>0</v>
      </c>
      <c r="AE1665" s="93">
        <v>0</v>
      </c>
      <c r="AF1665" s="93">
        <v>0</v>
      </c>
      <c r="AG1665" s="93"/>
      <c r="AH1665" s="93">
        <v>0</v>
      </c>
      <c r="AI1665" s="93">
        <v>0</v>
      </c>
      <c r="AJ1665" s="93">
        <v>0</v>
      </c>
      <c r="AK1665" s="93">
        <v>0</v>
      </c>
      <c r="AL1665" s="93">
        <v>0</v>
      </c>
      <c r="AM1665" s="49" t="s">
        <v>5559</v>
      </c>
      <c r="AN1665" s="49"/>
      <c r="AO1665" s="48" t="str" cm="1">
        <f t="array" ref="AO1665">IFERROR(_xlfn.IFS(
AQ1665="MPR ISSUE","PDH",
AQ1665="BSS Hardware Issue","BSS",
AQ1665="Sites strategiques, MLL, Pylone, etc.","ENVTECH",
AQ1665="AKTIVCO DEFAUT GE &amp; POWER Cabinet","AKTIVCO",
AQ1665="AKTIVCO Coupure ENEO &amp; Baisse de tension","AKTIVCO GRID ONLY",
AQ1665="Coupure ENEO &amp; Baisse de tension","IHS GRID ONLY",
AQ1665="Defaut GE &amp; POWER Cabinet","IHS",
AQ1665="Sharing","Partners",
AQ1665="Sites strategiques &amp; DataCenter","SST &amp; DC",
AQ1665="Exclu","Exclu",
AQ1665="SAT","SAT",
AQ1665="SPARE-ISSUE","SPARE-ISSUE",
AQ1665="Fiber CAmtel","TRANS_FO_CAMTEL",
AQ1665="Fiber AOF","Fiber AOF",
AQ1665="Projet OCM (HUAWEI)","TRAVAUX-HUAWEI",
AQ1665="Projet OCM (NOKIA)","TRAVAUX-NOKIA",
AQ1665="ACCESS-ISSUE","ACCESS-ISSUE",
AQ1665="Projet OCM (ZTE, NOKIA, autres projets)","TRAVAUX OCM",
AQ1665="No root CAuse","No root cause",
AQ1665="ODU HS","PDH",
AQ1665="IP &amp; VLAN","PDH",
AQ1665="Warehouse HUAWEI","SPARE-ISSUE",
AQ1665="SPARE-HS","SPARE-ISSUE",
AQ1665="Power Telco","BSS",AQ1665="no impacts","no impacts"
),"")</f>
        <v>No root cause</v>
      </c>
      <c r="AP1665" s="48" t="str" cm="1">
        <f t="array" ref="AP1665">IFERROR(_xlfn.IFS(
AQ1665="MPR ISSUE","TX ISSUE",
AQ1665="BSS Hardware Issue","RAN ISSUE",
AQ1665="Sites strategiques, MLL, Pylone, etc.","ENVTECH",
AQ1665="AKTIVCO DEFAUT GE &amp; POWER Cabinet","POWER ISSUE",
AQ1665="AKTIVCO Coupure ENEO &amp; Baisse de tension","POWER ISSUE",
AQ1665="Coupure ENEO &amp; Baisse de tension","POWER ISSUE",
AQ1665="Defaut GE &amp; POWER Cabinet","POWER ISSUE",
AQ1665="Sharing","POWER ISSUE",
AQ1665="Sites strategiques &amp; DataCenter","POWER ISSUE",
AQ1665="Exclu","Exclu",
AQ1665="SAT","TX ISSUE",
AQ1665="SPARE-ISSUE","SPARE-ISSUE",
AQ1665="Fiber CAmtel","TX ISSUE",
AQ1665="Fiber AOF","TX ISSUE",
AQ1665="Projet OCM (HUAWEI)","TRAVAUX-HUAWEI",
AQ1665="Projet OCM (NOKIA)","TRAVAUX -NOKIA",
AQ1665="ACCESS-ISSUE","ACCESS-ISSUE",
AQ1665="Projet OCM (ZTE, NOKIA, autres projets)","TRAVAUX OCM",
AQ1665="No root CAuse","No root cause",
AQ1665="ODU HS","TX ISSUE",
AQ1665="IP &amp; VLAN","TX ISSUE",
AQ1665="Warehouse HUAWEI","SPARE-ISSUE",
AQ1665="SPARE-HS","SPARE-ISSUE",
AQ1665="Power Telco","RAN ISSUE",AQ1665="no impacts","no impacts"
),"")</f>
        <v>No root cause</v>
      </c>
      <c r="AQ1665" s="67" t="s">
        <v>5344</v>
      </c>
      <c r="AR1665" s="48" t="str" cm="1">
        <f t="array" ref="AR1665">IFERROR(_xlfn.IFS(
AQ1665="MPR ISSUE","ACTIVE",
AQ1665="BSS Hardware Issue","ACTIVE",
AQ1665="Sites strategiques, MLL, Pylone, etc.","PASSIVE",
AQ1665="AKTIVCO DEFAUT GE &amp; POWER Cabinet","PASSIVE",
AQ1665="AKTIVCO Coupure ENEO &amp; Baisse de tension","PASSIVE",
AQ1665="Coupure ENEO &amp; Baisse de tension","PASSIVE",
AQ1665="Defaut GE &amp; POWER Cabinet","PASSIVE",
AQ1665="Sharing","PASSIVE",
AQ1665="Sites strategiques &amp; DataCenter","PASSIVE",
AQ1665="Exclu","Exclu",
AQ1665="SAT","ACTIVE",
AQ1665="SPARE-ISSUE","SPARE-ISSUE",
AQ1665="Fiber CAmtel","ACTIVE",
AQ1665="Fiber AOF","ACTIVE",
AQ1665="Projet OCM (HUAWEI)","PLANNED WORKS",
AQ1665="Projet OCM (NOKIA)","PLANNED WORKS",
AQ1665="ACCESS-ISSUE","ACCESS-ISSUE",
AQ1665="Projet OCM (ZTE, NOKIA, autres projets)","PLANNED WORKS",
AQ1665="No root CAuse","No root cause",
AQ1665="ODU HS","ACTIVE",
AQ1665="IP &amp; VLAN","ACTIVE",
AQ1665="Warehouse HUAWEI","SPARE-ISSUE",
AQ1665="SPARE-HS","SPARE-ISSUE",
AQ1665="Power Telco","ACTIVE", AQ1665="no impacts","no impacts"
),"")</f>
        <v>No root cause</v>
      </c>
      <c r="AS1665" s="92" t="s">
        <v>5537</v>
      </c>
      <c r="AT1665" s="98" t="s">
        <v>4434</v>
      </c>
      <c r="AV1665" s="17" t="s">
        <v>5537</v>
      </c>
      <c r="AW1665" s="7" t="s">
        <v>5537</v>
      </c>
      <c r="AX1665" s="6" t="s">
        <v>5537</v>
      </c>
      <c r="AY1665" s="7"/>
      <c r="AZ1665" s="3" t="s">
        <v>5537</v>
      </c>
      <c r="BA1665" s="18" t="s">
        <v>5537</v>
      </c>
      <c r="BB1665" s="18" t="s">
        <v>5537</v>
      </c>
      <c r="BC1665" s="18" t="s">
        <v>5537</v>
      </c>
      <c r="BD1665" s="18" t="s">
        <v>5537</v>
      </c>
      <c r="BE1665" s="18" t="s">
        <v>5537</v>
      </c>
      <c r="BF1665" s="18" t="s">
        <v>5537</v>
      </c>
      <c r="BG1665" s="18" t="s">
        <v>5537</v>
      </c>
      <c r="BH1665" s="18" t="s">
        <v>5537</v>
      </c>
      <c r="BI1665" s="18" t="s">
        <v>5537</v>
      </c>
      <c r="BJ1665" s="18" t="s">
        <v>5537</v>
      </c>
      <c r="BK1665" s="18" t="s">
        <v>5537</v>
      </c>
      <c r="BL1665" s="9" t="s">
        <v>5537</v>
      </c>
      <c r="BM1665" s="14" t="s">
        <v>5537</v>
      </c>
      <c r="BN1665" s="14" t="s">
        <v>5537</v>
      </c>
      <c r="BO1665" s="14" t="str">
        <f>_xlfn.XLOOKUP(B1665,'[4]cell downs 18042026 17h'!$B:$B,'[4]cell downs 18042026 17h'!$B:$B,"")</f>
        <v/>
      </c>
      <c r="BP1665" s="14" t="str">
        <f>_xlfn.XLOOKUP(B1665,'[5]Cells Huawei 19042026 15h'!$B:$B,'[5]Cells Huawei 19042026 15h'!$B:$B,"")</f>
        <v/>
      </c>
      <c r="BQ1665" s="9" t="str">
        <f>_xlfn.XLOOKUP(B1665,'[6]cells down 19042026 9H40'!$B:$B,'[6]cells down 19042026 9H40'!$B:$B,"")</f>
        <v/>
      </c>
      <c r="BR1665" s="9" t="s">
        <v>5537</v>
      </c>
      <c r="BS1665" s="9" t="s">
        <v>5537</v>
      </c>
      <c r="BT1665" s="108"/>
    </row>
    <row r="1666" spans="1:72" s="9" customFormat="1" x14ac:dyDescent="0.35">
      <c r="A1666" s="1" t="s">
        <v>937</v>
      </c>
      <c r="B1666" s="8" t="s">
        <v>938</v>
      </c>
      <c r="C1666" s="3" t="str">
        <f>_xlfn.XLOOKUP(B1666,'[1]daily break down'!$D:$D,'[1]daily break down'!$E:$E,"")</f>
        <v>NORD-OUEST</v>
      </c>
      <c r="D1666" s="1" t="s">
        <v>11</v>
      </c>
      <c r="E1666" s="1" t="s">
        <v>12</v>
      </c>
      <c r="F1666" s="3" t="s">
        <v>51</v>
      </c>
      <c r="G1666" s="1" t="s">
        <v>52</v>
      </c>
      <c r="H1666" s="32" t="str">
        <f>_xlfn.XLOOKUP(B1666,[2]CALCULATION!$B:$B,[2]CALCULATION!$H:$H,"")</f>
        <v>Huawei</v>
      </c>
      <c r="I1666" s="28">
        <v>0</v>
      </c>
      <c r="J1666" s="28">
        <v>0</v>
      </c>
      <c r="K1666" s="28">
        <v>7.8474344596542005E-3</v>
      </c>
      <c r="L1666" s="28">
        <v>7.8474344596542005E-3</v>
      </c>
      <c r="M1666" s="28">
        <v>0</v>
      </c>
      <c r="N1666" s="28">
        <v>0</v>
      </c>
      <c r="O1666" s="28">
        <v>0</v>
      </c>
      <c r="P1666" s="28">
        <v>8.9175391586979543E-5</v>
      </c>
      <c r="Q1666" s="28">
        <v>0</v>
      </c>
      <c r="R1666" s="28">
        <v>0</v>
      </c>
      <c r="S1666" s="93">
        <v>0</v>
      </c>
      <c r="T1666" s="93">
        <f>_xlfn.XLOOKUP(B1666,'[3]Nur des jours'!$B:$B,'[3]Nur des jours'!$U:$U,"")</f>
        <v>0</v>
      </c>
      <c r="U1666" s="93">
        <v>0</v>
      </c>
      <c r="V1666" s="93">
        <v>0</v>
      </c>
      <c r="W1666" s="93">
        <v>0</v>
      </c>
      <c r="X1666" s="93">
        <v>0</v>
      </c>
      <c r="Y1666" s="93">
        <v>0</v>
      </c>
      <c r="Z1666" s="93">
        <v>0.23679633482006543</v>
      </c>
      <c r="AA1666" s="93">
        <v>0</v>
      </c>
      <c r="AB1666" s="93">
        <v>0</v>
      </c>
      <c r="AC1666" s="93">
        <f>_xlfn.XLOOKUP(B1666,'[3]Nur des jours'!$B:$B,'[3]Nur des jours'!$N:$N,"")</f>
        <v>0</v>
      </c>
      <c r="AD1666" s="93">
        <v>0</v>
      </c>
      <c r="AE1666" s="93">
        <v>0</v>
      </c>
      <c r="AF1666" s="93">
        <v>0</v>
      </c>
      <c r="AG1666" s="93"/>
      <c r="AH1666" s="93">
        <v>0</v>
      </c>
      <c r="AI1666" s="93">
        <v>0</v>
      </c>
      <c r="AJ1666" s="93">
        <v>0</v>
      </c>
      <c r="AK1666" s="93">
        <v>0</v>
      </c>
      <c r="AL1666" s="93">
        <v>0</v>
      </c>
      <c r="AM1666" s="49" t="s">
        <v>5559</v>
      </c>
      <c r="AN1666" s="49"/>
      <c r="AO1666" s="48" t="str" cm="1">
        <f t="array" ref="AO1666">IFERROR(_xlfn.IFS(
AQ1666="MPR ISSUE","PDH",
AQ1666="BSS Hardware Issue","BSS",
AQ1666="Sites strategiques, MLL, Pylone, etc.","ENVTECH",
AQ1666="AKTIVCO DEFAUT GE &amp; POWER Cabinet","AKTIVCO",
AQ1666="AKTIVCO Coupure ENEO &amp; Baisse de tension","AKTIVCO GRID ONLY",
AQ1666="Coupure ENEO &amp; Baisse de tension","IHS GRID ONLY",
AQ1666="Defaut GE &amp; POWER Cabinet","IHS",
AQ1666="Sharing","Partners",
AQ1666="Sites strategiques &amp; DataCenter","SST &amp; DC",
AQ1666="Exclu","Exclu",
AQ1666="SAT","SAT",
AQ1666="SPARE-ISSUE","SPARE-ISSUE",
AQ1666="Fiber CAmtel","TRANS_FO_CAMTEL",
AQ1666="Fiber AOF","Fiber AOF",
AQ1666="Projet OCM (HUAWEI)","TRAVAUX-HUAWEI",
AQ1666="Projet OCM (NOKIA)","TRAVAUX-NOKIA",
AQ1666="ACCESS-ISSUE","ACCESS-ISSUE",
AQ1666="Projet OCM (ZTE, NOKIA, autres projets)","TRAVAUX OCM",
AQ1666="No root CAuse","No root cause",
AQ1666="ODU HS","PDH",
AQ1666="IP &amp; VLAN","PDH",
AQ1666="Warehouse HUAWEI","SPARE-ISSUE",
AQ1666="SPARE-HS","SPARE-ISSUE",
AQ1666="Power Telco","BSS",AQ1666="no impacts","no impacts"
),"")</f>
        <v>No root cause</v>
      </c>
      <c r="AP1666" s="48" t="str" cm="1">
        <f t="array" ref="AP1666">IFERROR(_xlfn.IFS(
AQ1666="MPR ISSUE","TX ISSUE",
AQ1666="BSS Hardware Issue","RAN ISSUE",
AQ1666="Sites strategiques, MLL, Pylone, etc.","ENVTECH",
AQ1666="AKTIVCO DEFAUT GE &amp; POWER Cabinet","POWER ISSUE",
AQ1666="AKTIVCO Coupure ENEO &amp; Baisse de tension","POWER ISSUE",
AQ1666="Coupure ENEO &amp; Baisse de tension","POWER ISSUE",
AQ1666="Defaut GE &amp; POWER Cabinet","POWER ISSUE",
AQ1666="Sharing","POWER ISSUE",
AQ1666="Sites strategiques &amp; DataCenter","POWER ISSUE",
AQ1666="Exclu","Exclu",
AQ1666="SAT","TX ISSUE",
AQ1666="SPARE-ISSUE","SPARE-ISSUE",
AQ1666="Fiber CAmtel","TX ISSUE",
AQ1666="Fiber AOF","TX ISSUE",
AQ1666="Projet OCM (HUAWEI)","TRAVAUX-HUAWEI",
AQ1666="Projet OCM (NOKIA)","TRAVAUX -NOKIA",
AQ1666="ACCESS-ISSUE","ACCESS-ISSUE",
AQ1666="Projet OCM (ZTE, NOKIA, autres projets)","TRAVAUX OCM",
AQ1666="No root CAuse","No root cause",
AQ1666="ODU HS","TX ISSUE",
AQ1666="IP &amp; VLAN","TX ISSUE",
AQ1666="Warehouse HUAWEI","SPARE-ISSUE",
AQ1666="SPARE-HS","SPARE-ISSUE",
AQ1666="Power Telco","RAN ISSUE",AQ1666="no impacts","no impacts"
),"")</f>
        <v>No root cause</v>
      </c>
      <c r="AQ1666" s="127" t="s">
        <v>5344</v>
      </c>
      <c r="AR1666" s="48" t="str" cm="1">
        <f t="array" ref="AR1666">IFERROR(_xlfn.IFS(
AQ1666="MPR ISSUE","ACTIVE",
AQ1666="BSS Hardware Issue","ACTIVE",
AQ1666="Sites strategiques, MLL, Pylone, etc.","PASSIVE",
AQ1666="AKTIVCO DEFAUT GE &amp; POWER Cabinet","PASSIVE",
AQ1666="AKTIVCO Coupure ENEO &amp; Baisse de tension","PASSIVE",
AQ1666="Coupure ENEO &amp; Baisse de tension","PASSIVE",
AQ1666="Defaut GE &amp; POWER Cabinet","PASSIVE",
AQ1666="Sharing","PASSIVE",
AQ1666="Sites strategiques &amp; DataCenter","PASSIVE",
AQ1666="Exclu","Exclu",
AQ1666="SAT","ACTIVE",
AQ1666="SPARE-ISSUE","SPARE-ISSUE",
AQ1666="Fiber CAmtel","ACTIVE",
AQ1666="Fiber AOF","ACTIVE",
AQ1666="Projet OCM (HUAWEI)","PLANNED WORKS",
AQ1666="Projet OCM (NOKIA)","PLANNED WORKS",
AQ1666="ACCESS-ISSUE","ACCESS-ISSUE",
AQ1666="Projet OCM (ZTE, NOKIA, autres projets)","PLANNED WORKS",
AQ1666="No root CAuse","No root cause",
AQ1666="ODU HS","ACTIVE",
AQ1666="IP &amp; VLAN","ACTIVE",
AQ1666="Warehouse HUAWEI","SPARE-ISSUE",
AQ1666="SPARE-HS","SPARE-ISSUE",
AQ1666="Power Telco","ACTIVE", AQ1666="no impacts","no impacts"
),"")</f>
        <v>No root cause</v>
      </c>
      <c r="AS1666" s="92" t="s">
        <v>5537</v>
      </c>
      <c r="AT1666" s="98" t="s">
        <v>938</v>
      </c>
      <c r="AV1666" s="17" t="s">
        <v>5537</v>
      </c>
      <c r="AW1666" s="7" t="s">
        <v>5537</v>
      </c>
      <c r="AX1666" s="6" t="s">
        <v>5537</v>
      </c>
      <c r="AY1666" s="7"/>
      <c r="AZ1666" s="3" t="s">
        <v>5537</v>
      </c>
      <c r="BA1666" s="18" t="s">
        <v>5537</v>
      </c>
      <c r="BB1666" s="18" t="s">
        <v>5537</v>
      </c>
      <c r="BC1666" s="18" t="s">
        <v>5537</v>
      </c>
      <c r="BD1666" s="18" t="s">
        <v>5537</v>
      </c>
      <c r="BE1666" s="18" t="s">
        <v>5537</v>
      </c>
      <c r="BF1666" s="18" t="s">
        <v>5537</v>
      </c>
      <c r="BG1666" s="18" t="s">
        <v>5537</v>
      </c>
      <c r="BH1666" s="18" t="s">
        <v>5537</v>
      </c>
      <c r="BI1666" s="18" t="s">
        <v>5537</v>
      </c>
      <c r="BJ1666" s="18" t="s">
        <v>5537</v>
      </c>
      <c r="BK1666" s="18" t="s">
        <v>5537</v>
      </c>
      <c r="BL1666" s="9" t="s">
        <v>5537</v>
      </c>
      <c r="BM1666" s="14" t="s">
        <v>5537</v>
      </c>
      <c r="BN1666" s="14" t="s">
        <v>5537</v>
      </c>
      <c r="BO1666" s="14" t="str">
        <f>_xlfn.XLOOKUP(B1666,'[4]cell downs 18042026 17h'!$B:$B,'[4]cell downs 18042026 17h'!$B:$B,"")</f>
        <v/>
      </c>
      <c r="BP1666" s="14" t="str">
        <f>_xlfn.XLOOKUP(B1666,'[5]Cells Huawei 19042026 15h'!$B:$B,'[5]Cells Huawei 19042026 15h'!$B:$B,"")</f>
        <v/>
      </c>
      <c r="BQ1666" s="9" t="str">
        <f>_xlfn.XLOOKUP(B1666,'[6]cells down 19042026 9H40'!$B:$B,'[6]cells down 19042026 9H40'!$B:$B,"")</f>
        <v/>
      </c>
      <c r="BR1666" s="9" t="s">
        <v>938</v>
      </c>
      <c r="BS1666" s="9" t="s">
        <v>5537</v>
      </c>
      <c r="BT1666" s="108"/>
    </row>
    <row r="1667" spans="1:72" s="9" customFormat="1" x14ac:dyDescent="0.35">
      <c r="A1667" s="1" t="s">
        <v>2060</v>
      </c>
      <c r="B1667" s="8" t="s">
        <v>2061</v>
      </c>
      <c r="C1667" s="3" t="str">
        <f>_xlfn.XLOOKUP(B1667,'[1]daily break down'!$D:$D,'[1]daily break down'!$E:$E,"")</f>
        <v>NORD-OUEST</v>
      </c>
      <c r="D1667" s="1" t="s">
        <v>11</v>
      </c>
      <c r="E1667" s="1" t="s">
        <v>12</v>
      </c>
      <c r="F1667" s="3" t="s">
        <v>51</v>
      </c>
      <c r="G1667" s="1" t="s">
        <v>52</v>
      </c>
      <c r="H1667" s="32" t="str">
        <f>_xlfn.XLOOKUP(B1667,[2]CALCULATION!$B:$B,[2]CALCULATION!$H:$H,"")</f>
        <v>Huawei</v>
      </c>
      <c r="I1667" s="28">
        <v>0</v>
      </c>
      <c r="J1667" s="28">
        <v>0</v>
      </c>
      <c r="K1667" s="28">
        <v>0</v>
      </c>
      <c r="L1667" s="28">
        <v>0</v>
      </c>
      <c r="M1667" s="28">
        <v>0</v>
      </c>
      <c r="N1667" s="28">
        <v>0</v>
      </c>
      <c r="O1667" s="28">
        <v>0</v>
      </c>
      <c r="P1667" s="28">
        <v>8.9175391586979543E-5</v>
      </c>
      <c r="Q1667" s="28">
        <v>0</v>
      </c>
      <c r="R1667" s="28">
        <v>0</v>
      </c>
      <c r="S1667" s="93">
        <v>0</v>
      </c>
      <c r="T1667" s="93">
        <f>_xlfn.XLOOKUP(B1667,'[3]Nur des jours'!$B:$B,'[3]Nur des jours'!$U:$U,"")</f>
        <v>0</v>
      </c>
      <c r="U1667" s="93">
        <v>0</v>
      </c>
      <c r="V1667" s="93">
        <v>0</v>
      </c>
      <c r="W1667" s="93">
        <v>0</v>
      </c>
      <c r="X1667" s="93">
        <v>0</v>
      </c>
      <c r="Y1667" s="93">
        <v>0</v>
      </c>
      <c r="Z1667" s="93">
        <v>0.25978575077118882</v>
      </c>
      <c r="AA1667" s="93">
        <v>0</v>
      </c>
      <c r="AB1667" s="93">
        <v>0</v>
      </c>
      <c r="AC1667" s="93">
        <f>_xlfn.XLOOKUP(B1667,'[3]Nur des jours'!$B:$B,'[3]Nur des jours'!$N:$N,"")</f>
        <v>0</v>
      </c>
      <c r="AD1667" s="93">
        <v>0</v>
      </c>
      <c r="AE1667" s="93">
        <v>0</v>
      </c>
      <c r="AF1667" s="93">
        <v>0</v>
      </c>
      <c r="AG1667" s="93"/>
      <c r="AH1667" s="93">
        <v>0</v>
      </c>
      <c r="AI1667" s="93">
        <v>0</v>
      </c>
      <c r="AJ1667" s="93">
        <v>0</v>
      </c>
      <c r="AK1667" s="93">
        <v>0</v>
      </c>
      <c r="AL1667" s="93">
        <v>0</v>
      </c>
      <c r="AM1667" s="49" t="s">
        <v>5559</v>
      </c>
      <c r="AN1667" s="49"/>
      <c r="AO1667" s="48" t="str" cm="1">
        <f t="array" ref="AO1667">IFERROR(_xlfn.IFS(
AQ1667="MPR ISSUE","PDH",
AQ1667="BSS Hardware Issue","BSS",
AQ1667="Sites strategiques, MLL, Pylone, etc.","ENVTECH",
AQ1667="AKTIVCO DEFAUT GE &amp; POWER Cabinet","AKTIVCO",
AQ1667="AKTIVCO Coupure ENEO &amp; Baisse de tension","AKTIVCO GRID ONLY",
AQ1667="Coupure ENEO &amp; Baisse de tension","IHS GRID ONLY",
AQ1667="Defaut GE &amp; POWER Cabinet","IHS",
AQ1667="Sharing","Partners",
AQ1667="Sites strategiques &amp; DataCenter","SST &amp; DC",
AQ1667="Exclu","Exclu",
AQ1667="SAT","SAT",
AQ1667="SPARE-ISSUE","SPARE-ISSUE",
AQ1667="Fiber CAmtel","TRANS_FO_CAMTEL",
AQ1667="Fiber AOF","Fiber AOF",
AQ1667="Projet OCM (HUAWEI)","TRAVAUX-HUAWEI",
AQ1667="Projet OCM (NOKIA)","TRAVAUX-NOKIA",
AQ1667="ACCESS-ISSUE","ACCESS-ISSUE",
AQ1667="Projet OCM (ZTE, NOKIA, autres projets)","TRAVAUX OCM",
AQ1667="No root CAuse","No root cause",
AQ1667="ODU HS","PDH",
AQ1667="IP &amp; VLAN","PDH",
AQ1667="Warehouse HUAWEI","SPARE-ISSUE",
AQ1667="SPARE-HS","SPARE-ISSUE",
AQ1667="Power Telco","BSS",AQ1667="no impacts","no impacts"
),"")</f>
        <v>No root cause</v>
      </c>
      <c r="AP1667" s="48" t="str" cm="1">
        <f t="array" ref="AP1667">IFERROR(_xlfn.IFS(
AQ1667="MPR ISSUE","TX ISSUE",
AQ1667="BSS Hardware Issue","RAN ISSUE",
AQ1667="Sites strategiques, MLL, Pylone, etc.","ENVTECH",
AQ1667="AKTIVCO DEFAUT GE &amp; POWER Cabinet","POWER ISSUE",
AQ1667="AKTIVCO Coupure ENEO &amp; Baisse de tension","POWER ISSUE",
AQ1667="Coupure ENEO &amp; Baisse de tension","POWER ISSUE",
AQ1667="Defaut GE &amp; POWER Cabinet","POWER ISSUE",
AQ1667="Sharing","POWER ISSUE",
AQ1667="Sites strategiques &amp; DataCenter","POWER ISSUE",
AQ1667="Exclu","Exclu",
AQ1667="SAT","TX ISSUE",
AQ1667="SPARE-ISSUE","SPARE-ISSUE",
AQ1667="Fiber CAmtel","TX ISSUE",
AQ1667="Fiber AOF","TX ISSUE",
AQ1667="Projet OCM (HUAWEI)","TRAVAUX-HUAWEI",
AQ1667="Projet OCM (NOKIA)","TRAVAUX -NOKIA",
AQ1667="ACCESS-ISSUE","ACCESS-ISSUE",
AQ1667="Projet OCM (ZTE, NOKIA, autres projets)","TRAVAUX OCM",
AQ1667="No root CAuse","No root cause",
AQ1667="ODU HS","TX ISSUE",
AQ1667="IP &amp; VLAN","TX ISSUE",
AQ1667="Warehouse HUAWEI","SPARE-ISSUE",
AQ1667="SPARE-HS","SPARE-ISSUE",
AQ1667="Power Telco","RAN ISSUE",AQ1667="no impacts","no impacts"
),"")</f>
        <v>No root cause</v>
      </c>
      <c r="AQ1667" s="127" t="s">
        <v>5344</v>
      </c>
      <c r="AR1667" s="48" t="str" cm="1">
        <f t="array" ref="AR1667">IFERROR(_xlfn.IFS(
AQ1667="MPR ISSUE","ACTIVE",
AQ1667="BSS Hardware Issue","ACTIVE",
AQ1667="Sites strategiques, MLL, Pylone, etc.","PASSIVE",
AQ1667="AKTIVCO DEFAUT GE &amp; POWER Cabinet","PASSIVE",
AQ1667="AKTIVCO Coupure ENEO &amp; Baisse de tension","PASSIVE",
AQ1667="Coupure ENEO &amp; Baisse de tension","PASSIVE",
AQ1667="Defaut GE &amp; POWER Cabinet","PASSIVE",
AQ1667="Sharing","PASSIVE",
AQ1667="Sites strategiques &amp; DataCenter","PASSIVE",
AQ1667="Exclu","Exclu",
AQ1667="SAT","ACTIVE",
AQ1667="SPARE-ISSUE","SPARE-ISSUE",
AQ1667="Fiber CAmtel","ACTIVE",
AQ1667="Fiber AOF","ACTIVE",
AQ1667="Projet OCM (HUAWEI)","PLANNED WORKS",
AQ1667="Projet OCM (NOKIA)","PLANNED WORKS",
AQ1667="ACCESS-ISSUE","ACCESS-ISSUE",
AQ1667="Projet OCM (ZTE, NOKIA, autres projets)","PLANNED WORKS",
AQ1667="No root CAuse","No root cause",
AQ1667="ODU HS","ACTIVE",
AQ1667="IP &amp; VLAN","ACTIVE",
AQ1667="Warehouse HUAWEI","SPARE-ISSUE",
AQ1667="SPARE-HS","SPARE-ISSUE",
AQ1667="Power Telco","ACTIVE", AQ1667="no impacts","no impacts"
),"")</f>
        <v>No root cause</v>
      </c>
      <c r="AS1667" s="92" t="s">
        <v>5537</v>
      </c>
      <c r="AT1667" s="98" t="s">
        <v>2061</v>
      </c>
      <c r="AV1667" s="17" t="s">
        <v>5537</v>
      </c>
      <c r="AW1667" s="7" t="s">
        <v>5537</v>
      </c>
      <c r="AX1667" s="6" t="s">
        <v>5537</v>
      </c>
      <c r="AY1667" s="7"/>
      <c r="AZ1667" s="3" t="s">
        <v>5537</v>
      </c>
      <c r="BA1667" s="18" t="s">
        <v>5537</v>
      </c>
      <c r="BB1667" s="18" t="s">
        <v>5537</v>
      </c>
      <c r="BC1667" s="18" t="s">
        <v>5537</v>
      </c>
      <c r="BD1667" s="18" t="s">
        <v>5537</v>
      </c>
      <c r="BE1667" s="18" t="s">
        <v>5537</v>
      </c>
      <c r="BF1667" s="18" t="s">
        <v>5537</v>
      </c>
      <c r="BG1667" s="18" t="s">
        <v>5537</v>
      </c>
      <c r="BH1667" s="18" t="s">
        <v>5537</v>
      </c>
      <c r="BI1667" s="18" t="s">
        <v>5537</v>
      </c>
      <c r="BJ1667" s="18" t="s">
        <v>5537</v>
      </c>
      <c r="BK1667" s="18" t="s">
        <v>5537</v>
      </c>
      <c r="BL1667" s="9" t="s">
        <v>5537</v>
      </c>
      <c r="BM1667" s="14" t="s">
        <v>5537</v>
      </c>
      <c r="BN1667" s="14" t="s">
        <v>5537</v>
      </c>
      <c r="BO1667" s="14" t="str">
        <f>_xlfn.XLOOKUP(B1667,'[4]cell downs 18042026 17h'!$B:$B,'[4]cell downs 18042026 17h'!$B:$B,"")</f>
        <v/>
      </c>
      <c r="BP1667" s="14" t="str">
        <f>_xlfn.XLOOKUP(B1667,'[5]Cells Huawei 19042026 15h'!$B:$B,'[5]Cells Huawei 19042026 15h'!$B:$B,"")</f>
        <v/>
      </c>
      <c r="BQ1667" s="9" t="str">
        <f>_xlfn.XLOOKUP(B1667,'[6]cells down 19042026 9H40'!$B:$B,'[6]cells down 19042026 9H40'!$B:$B,"")</f>
        <v/>
      </c>
      <c r="BR1667" s="9" t="s">
        <v>2061</v>
      </c>
      <c r="BS1667" s="9" t="s">
        <v>5537</v>
      </c>
      <c r="BT1667" s="108"/>
    </row>
    <row r="1668" spans="1:72" s="9" customFormat="1" x14ac:dyDescent="0.35">
      <c r="A1668" s="1" t="s">
        <v>3177</v>
      </c>
      <c r="B1668" s="8" t="s">
        <v>3178</v>
      </c>
      <c r="C1668" s="3" t="str">
        <f>_xlfn.XLOOKUP(B1668,'[1]daily break down'!$D:$D,'[1]daily break down'!$E:$E,"")</f>
        <v>Douala</v>
      </c>
      <c r="D1668" s="1" t="s">
        <v>11</v>
      </c>
      <c r="E1668" s="1" t="s">
        <v>145</v>
      </c>
      <c r="F1668" s="3" t="s">
        <v>31</v>
      </c>
      <c r="G1668" s="1" t="s">
        <v>32</v>
      </c>
      <c r="H1668" s="34" t="str">
        <f>_xlfn.XLOOKUP(B1668,[2]CALCULATION!$B:$B,[2]CALCULATION!$H:$H,"")</f>
        <v>ZTE</v>
      </c>
      <c r="I1668" s="28">
        <v>0</v>
      </c>
      <c r="J1668" s="28">
        <v>0</v>
      </c>
      <c r="K1668" s="28">
        <v>0</v>
      </c>
      <c r="L1668" s="28">
        <v>0</v>
      </c>
      <c r="M1668" s="28">
        <v>0</v>
      </c>
      <c r="N1668" s="28">
        <v>27.216454357894367</v>
      </c>
      <c r="O1668" s="28">
        <v>0</v>
      </c>
      <c r="P1668" s="28">
        <v>0</v>
      </c>
      <c r="Q1668" s="28">
        <v>0</v>
      </c>
      <c r="R1668" s="28">
        <v>0</v>
      </c>
      <c r="S1668" s="93">
        <v>0</v>
      </c>
      <c r="T1668" s="93">
        <f>_xlfn.XLOOKUP(B1668,'[3]Nur des jours'!$B:$B,'[3]Nur des jours'!$U:$U,"")</f>
        <v>0</v>
      </c>
      <c r="U1668" s="93">
        <v>0</v>
      </c>
      <c r="V1668" s="93">
        <v>0</v>
      </c>
      <c r="W1668" s="93">
        <v>0</v>
      </c>
      <c r="X1668" s="93">
        <v>0</v>
      </c>
      <c r="Y1668" s="93">
        <v>0</v>
      </c>
      <c r="Z1668" s="93">
        <v>0</v>
      </c>
      <c r="AA1668" s="93">
        <v>0</v>
      </c>
      <c r="AB1668" s="93">
        <v>0</v>
      </c>
      <c r="AC1668" s="93">
        <f>_xlfn.XLOOKUP(B1668,'[3]Nur des jours'!$B:$B,'[3]Nur des jours'!$N:$N,"")</f>
        <v>0</v>
      </c>
      <c r="AD1668" s="93">
        <v>0</v>
      </c>
      <c r="AE1668" s="93">
        <v>0</v>
      </c>
      <c r="AF1668" s="93">
        <v>0</v>
      </c>
      <c r="AG1668" s="93"/>
      <c r="AH1668" s="93">
        <v>0</v>
      </c>
      <c r="AI1668" s="93">
        <v>0</v>
      </c>
      <c r="AJ1668" s="93">
        <v>0</v>
      </c>
      <c r="AK1668" s="93">
        <v>0</v>
      </c>
      <c r="AL1668" s="93">
        <v>0</v>
      </c>
      <c r="AM1668" s="49" t="s">
        <v>5559</v>
      </c>
      <c r="AN1668" s="49"/>
      <c r="AO1668" s="48" t="str" cm="1">
        <f t="array" ref="AO1668">IFERROR(_xlfn.IFS(
AQ1668="MPR ISSUE","PDH",
AQ1668="BSS Hardware Issue","BSS",
AQ1668="Sites strategiques, MLL, Pylone, etc.","ENVTECH",
AQ1668="AKTIVCO DEFAUT GE &amp; POWER Cabinet","AKTIVCO",
AQ1668="AKTIVCO Coupure ENEO &amp; Baisse de tension","AKTIVCO GRID ONLY",
AQ1668="Coupure ENEO &amp; Baisse de tension","IHS GRID ONLY",
AQ1668="Defaut GE &amp; POWER Cabinet","IHS",
AQ1668="Sharing","Partners",
AQ1668="Sites strategiques &amp; DataCenter","SST &amp; DC",
AQ1668="Exclu","Exclu",
AQ1668="SAT","SAT",
AQ1668="SPARE-ISSUE","SPARE-ISSUE",
AQ1668="Fiber CAmtel","TRANS_FO_CAMTEL",
AQ1668="Fiber AOF","Fiber AOF",
AQ1668="Projet OCM (HUAWEI)","TRAVAUX-HUAWEI",
AQ1668="Projet OCM (NOKIA)","TRAVAUX-NOKIA",
AQ1668="ACCESS-ISSUE","ACCESS-ISSUE",
AQ1668="Projet OCM (ZTE, NOKIA, autres projets)","TRAVAUX OCM",
AQ1668="No root CAuse","No root cause",
AQ1668="ODU HS","PDH",
AQ1668="IP &amp; VLAN","PDH",
AQ1668="Warehouse HUAWEI","SPARE-ISSUE",
AQ1668="SPARE-HS","SPARE-ISSUE",
AQ1668="Power Telco","BSS",AQ1668="no impacts","no impacts"
),"")</f>
        <v>No root cause</v>
      </c>
      <c r="AP1668" s="48" t="str" cm="1">
        <f t="array" ref="AP1668">IFERROR(_xlfn.IFS(
AQ1668="MPR ISSUE","TX ISSUE",
AQ1668="BSS Hardware Issue","RAN ISSUE",
AQ1668="Sites strategiques, MLL, Pylone, etc.","ENVTECH",
AQ1668="AKTIVCO DEFAUT GE &amp; POWER Cabinet","POWER ISSUE",
AQ1668="AKTIVCO Coupure ENEO &amp; Baisse de tension","POWER ISSUE",
AQ1668="Coupure ENEO &amp; Baisse de tension","POWER ISSUE",
AQ1668="Defaut GE &amp; POWER Cabinet","POWER ISSUE",
AQ1668="Sharing","POWER ISSUE",
AQ1668="Sites strategiques &amp; DataCenter","POWER ISSUE",
AQ1668="Exclu","Exclu",
AQ1668="SAT","TX ISSUE",
AQ1668="SPARE-ISSUE","SPARE-ISSUE",
AQ1668="Fiber CAmtel","TX ISSUE",
AQ1668="Fiber AOF","TX ISSUE",
AQ1668="Projet OCM (HUAWEI)","TRAVAUX-HUAWEI",
AQ1668="Projet OCM (NOKIA)","TRAVAUX -NOKIA",
AQ1668="ACCESS-ISSUE","ACCESS-ISSUE",
AQ1668="Projet OCM (ZTE, NOKIA, autres projets)","TRAVAUX OCM",
AQ1668="No root CAuse","No root cause",
AQ1668="ODU HS","TX ISSUE",
AQ1668="IP &amp; VLAN","TX ISSUE",
AQ1668="Warehouse HUAWEI","SPARE-ISSUE",
AQ1668="SPARE-HS","SPARE-ISSUE",
AQ1668="Power Telco","RAN ISSUE",AQ1668="no impacts","no impacts"
),"")</f>
        <v>No root cause</v>
      </c>
      <c r="AQ1668" s="127" t="s">
        <v>5344</v>
      </c>
      <c r="AR1668" s="48" t="str" cm="1">
        <f t="array" ref="AR1668">IFERROR(_xlfn.IFS(
AQ1668="MPR ISSUE","ACTIVE",
AQ1668="BSS Hardware Issue","ACTIVE",
AQ1668="Sites strategiques, MLL, Pylone, etc.","PASSIVE",
AQ1668="AKTIVCO DEFAUT GE &amp; POWER Cabinet","PASSIVE",
AQ1668="AKTIVCO Coupure ENEO &amp; Baisse de tension","PASSIVE",
AQ1668="Coupure ENEO &amp; Baisse de tension","PASSIVE",
AQ1668="Defaut GE &amp; POWER Cabinet","PASSIVE",
AQ1668="Sharing","PASSIVE",
AQ1668="Sites strategiques &amp; DataCenter","PASSIVE",
AQ1668="Exclu","Exclu",
AQ1668="SAT","ACTIVE",
AQ1668="SPARE-ISSUE","SPARE-ISSUE",
AQ1668="Fiber CAmtel","ACTIVE",
AQ1668="Fiber AOF","ACTIVE",
AQ1668="Projet OCM (HUAWEI)","PLANNED WORKS",
AQ1668="Projet OCM (NOKIA)","PLANNED WORKS",
AQ1668="ACCESS-ISSUE","ACCESS-ISSUE",
AQ1668="Projet OCM (ZTE, NOKIA, autres projets)","PLANNED WORKS",
AQ1668="No root CAuse","No root cause",
AQ1668="ODU HS","ACTIVE",
AQ1668="IP &amp; VLAN","ACTIVE",
AQ1668="Warehouse HUAWEI","SPARE-ISSUE",
AQ1668="SPARE-HS","SPARE-ISSUE",
AQ1668="Power Telco","ACTIVE", AQ1668="no impacts","no impacts"
),"")</f>
        <v>No root cause</v>
      </c>
      <c r="AS1668" s="92" t="s">
        <v>5537</v>
      </c>
      <c r="AT1668" s="98" t="s">
        <v>3178</v>
      </c>
      <c r="AV1668" s="17" t="s">
        <v>5537</v>
      </c>
      <c r="AW1668" s="7" t="s">
        <v>5537</v>
      </c>
      <c r="AX1668" s="6" t="s">
        <v>5537</v>
      </c>
      <c r="AY1668" s="7"/>
      <c r="AZ1668" s="3" t="s">
        <v>5537</v>
      </c>
      <c r="BA1668" s="18" t="s">
        <v>5537</v>
      </c>
      <c r="BB1668" s="18" t="s">
        <v>5537</v>
      </c>
      <c r="BC1668" s="18" t="s">
        <v>5537</v>
      </c>
      <c r="BD1668" s="18" t="s">
        <v>5537</v>
      </c>
      <c r="BE1668" s="18" t="s">
        <v>5537</v>
      </c>
      <c r="BF1668" s="18" t="s">
        <v>5537</v>
      </c>
      <c r="BG1668" s="18" t="s">
        <v>5537</v>
      </c>
      <c r="BH1668" s="18" t="s">
        <v>5537</v>
      </c>
      <c r="BI1668" s="18" t="s">
        <v>5537</v>
      </c>
      <c r="BJ1668" s="18" t="s">
        <v>5537</v>
      </c>
      <c r="BK1668" s="18" t="s">
        <v>5537</v>
      </c>
      <c r="BL1668" s="9" t="s">
        <v>5537</v>
      </c>
      <c r="BM1668" s="14" t="s">
        <v>5537</v>
      </c>
      <c r="BN1668" s="14" t="s">
        <v>5537</v>
      </c>
      <c r="BO1668" s="14" t="str">
        <f>_xlfn.XLOOKUP(B1668,'[4]cell downs 18042026 17h'!$B:$B,'[4]cell downs 18042026 17h'!$B:$B,"")</f>
        <v/>
      </c>
      <c r="BP1668" s="14" t="str">
        <f>_xlfn.XLOOKUP(B1668,'[5]Cells Huawei 19042026 15h'!$B:$B,'[5]Cells Huawei 19042026 15h'!$B:$B,"")</f>
        <v/>
      </c>
      <c r="BQ1668" s="9" t="str">
        <f>_xlfn.XLOOKUP(B1668,'[6]cells down 19042026 9H40'!$B:$B,'[6]cells down 19042026 9H40'!$B:$B,"")</f>
        <v/>
      </c>
      <c r="BR1668" s="9" t="s">
        <v>3178</v>
      </c>
      <c r="BS1668" s="9" t="s">
        <v>5537</v>
      </c>
      <c r="BT1668" s="108"/>
    </row>
    <row r="1669" spans="1:72" s="9" customFormat="1" x14ac:dyDescent="0.35">
      <c r="A1669" s="1" t="s">
        <v>4525</v>
      </c>
      <c r="B1669" s="1" t="s">
        <v>4526</v>
      </c>
      <c r="C1669" s="3" t="str">
        <f>_xlfn.XLOOKUP(B1669,'[1]daily break down'!$D:$D,'[1]daily break down'!$E:$E,"")</f>
        <v>Douala</v>
      </c>
      <c r="D1669" s="1" t="s">
        <v>21</v>
      </c>
      <c r="E1669" s="1" t="s">
        <v>36</v>
      </c>
      <c r="F1669" s="3" t="s">
        <v>31</v>
      </c>
      <c r="G1669" s="1" t="s">
        <v>32</v>
      </c>
      <c r="H1669" s="34" t="str">
        <f>_xlfn.XLOOKUP(B1669,[2]CALCULATION!$B:$B,[2]CALCULATION!$H:$H,"")</f>
        <v>ZTE</v>
      </c>
      <c r="I1669" s="28">
        <v>0</v>
      </c>
      <c r="J1669" s="28">
        <v>21.539923466111926</v>
      </c>
      <c r="K1669" s="28">
        <v>37.281234929358817</v>
      </c>
      <c r="L1669" s="28">
        <v>16.289436925175426</v>
      </c>
      <c r="M1669" s="28">
        <v>34.200974223318021</v>
      </c>
      <c r="N1669" s="28">
        <v>14.24482354686916</v>
      </c>
      <c r="O1669" s="28">
        <v>0</v>
      </c>
      <c r="P1669" s="28">
        <v>0</v>
      </c>
      <c r="Q1669" s="28">
        <v>8.2024238584836482</v>
      </c>
      <c r="R1669" s="28">
        <v>0</v>
      </c>
      <c r="S1669" s="93">
        <v>0</v>
      </c>
      <c r="T1669" s="93">
        <f>_xlfn.XLOOKUP(B1669,'[3]Nur des jours'!$B:$B,'[3]Nur des jours'!$U:$U,"")</f>
        <v>0</v>
      </c>
      <c r="U1669" s="93">
        <v>0</v>
      </c>
      <c r="V1669" s="93">
        <v>0</v>
      </c>
      <c r="W1669" s="93">
        <v>0</v>
      </c>
      <c r="X1669" s="93">
        <v>0</v>
      </c>
      <c r="Y1669" s="93">
        <v>0</v>
      </c>
      <c r="Z1669" s="93">
        <v>0</v>
      </c>
      <c r="AA1669" s="93">
        <v>0</v>
      </c>
      <c r="AB1669" s="93">
        <v>0</v>
      </c>
      <c r="AC1669" s="93">
        <f>_xlfn.XLOOKUP(B1669,'[3]Nur des jours'!$B:$B,'[3]Nur des jours'!$N:$N,"")</f>
        <v>0</v>
      </c>
      <c r="AD1669" s="93">
        <v>0</v>
      </c>
      <c r="AE1669" s="93">
        <v>0</v>
      </c>
      <c r="AF1669" s="93">
        <v>0</v>
      </c>
      <c r="AG1669" s="93"/>
      <c r="AH1669" s="93">
        <v>0</v>
      </c>
      <c r="AI1669" s="93">
        <v>0</v>
      </c>
      <c r="AJ1669" s="93">
        <v>0</v>
      </c>
      <c r="AK1669" s="93">
        <v>0</v>
      </c>
      <c r="AL1669" s="93">
        <v>0</v>
      </c>
      <c r="AM1669" s="49" t="s">
        <v>5559</v>
      </c>
      <c r="AN1669" s="49"/>
      <c r="AO1669" s="48" t="str" cm="1">
        <f t="array" ref="AO1669">IFERROR(_xlfn.IFS(
AQ1669="MPR ISSUE","PDH",
AQ1669="BSS Hardware Issue","BSS",
AQ1669="Sites strategiques, MLL, Pylone, etc.","ENVTECH",
AQ1669="AKTIVCO DEFAUT GE &amp; POWER Cabinet","AKTIVCO",
AQ1669="AKTIVCO Coupure ENEO &amp; Baisse de tension","AKTIVCO GRID ONLY",
AQ1669="Coupure ENEO &amp; Baisse de tension","IHS GRID ONLY",
AQ1669="Defaut GE &amp; POWER Cabinet","IHS",
AQ1669="Sharing","Partners",
AQ1669="Sites strategiques &amp; DataCenter","SST &amp; DC",
AQ1669="Exclu","Exclu",
AQ1669="SAT","SAT",
AQ1669="SPARE-ISSUE","SPARE-ISSUE",
AQ1669="Fiber CAmtel","TRANS_FO_CAMTEL",
AQ1669="Fiber AOF","Fiber AOF",
AQ1669="Projet OCM (HUAWEI)","TRAVAUX-HUAWEI",
AQ1669="Projet OCM (NOKIA)","TRAVAUX-NOKIA",
AQ1669="ACCESS-ISSUE","ACCESS-ISSUE",
AQ1669="Projet OCM (ZTE, NOKIA, autres projets)","TRAVAUX OCM",
AQ1669="No root CAuse","No root cause",
AQ1669="ODU HS","PDH",
AQ1669="IP &amp; VLAN","PDH",
AQ1669="Warehouse HUAWEI","SPARE-ISSUE",
AQ1669="SPARE-HS","SPARE-ISSUE",
AQ1669="Power Telco","BSS",AQ1669="no impacts","no impacts"
),"")</f>
        <v>No root cause</v>
      </c>
      <c r="AP1669" s="48" t="str" cm="1">
        <f t="array" ref="AP1669">IFERROR(_xlfn.IFS(
AQ1669="MPR ISSUE","TX ISSUE",
AQ1669="BSS Hardware Issue","RAN ISSUE",
AQ1669="Sites strategiques, MLL, Pylone, etc.","ENVTECH",
AQ1669="AKTIVCO DEFAUT GE &amp; POWER Cabinet","POWER ISSUE",
AQ1669="AKTIVCO Coupure ENEO &amp; Baisse de tension","POWER ISSUE",
AQ1669="Coupure ENEO &amp; Baisse de tension","POWER ISSUE",
AQ1669="Defaut GE &amp; POWER Cabinet","POWER ISSUE",
AQ1669="Sharing","POWER ISSUE",
AQ1669="Sites strategiques &amp; DataCenter","POWER ISSUE",
AQ1669="Exclu","Exclu",
AQ1669="SAT","TX ISSUE",
AQ1669="SPARE-ISSUE","SPARE-ISSUE",
AQ1669="Fiber CAmtel","TX ISSUE",
AQ1669="Fiber AOF","TX ISSUE",
AQ1669="Projet OCM (HUAWEI)","TRAVAUX-HUAWEI",
AQ1669="Projet OCM (NOKIA)","TRAVAUX -NOKIA",
AQ1669="ACCESS-ISSUE","ACCESS-ISSUE",
AQ1669="Projet OCM (ZTE, NOKIA, autres projets)","TRAVAUX OCM",
AQ1669="No root CAuse","No root cause",
AQ1669="ODU HS","TX ISSUE",
AQ1669="IP &amp; VLAN","TX ISSUE",
AQ1669="Warehouse HUAWEI","SPARE-ISSUE",
AQ1669="SPARE-HS","SPARE-ISSUE",
AQ1669="Power Telco","RAN ISSUE",AQ1669="no impacts","no impacts"
),"")</f>
        <v>No root cause</v>
      </c>
      <c r="AQ1669" s="67" t="s">
        <v>5344</v>
      </c>
      <c r="AR1669" s="48" t="str" cm="1">
        <f t="array" ref="AR1669">IFERROR(_xlfn.IFS(
AQ1669="MPR ISSUE","ACTIVE",
AQ1669="BSS Hardware Issue","ACTIVE",
AQ1669="Sites strategiques, MLL, Pylone, etc.","PASSIVE",
AQ1669="AKTIVCO DEFAUT GE &amp; POWER Cabinet","PASSIVE",
AQ1669="AKTIVCO Coupure ENEO &amp; Baisse de tension","PASSIVE",
AQ1669="Coupure ENEO &amp; Baisse de tension","PASSIVE",
AQ1669="Defaut GE &amp; POWER Cabinet","PASSIVE",
AQ1669="Sharing","PASSIVE",
AQ1669="Sites strategiques &amp; DataCenter","PASSIVE",
AQ1669="Exclu","Exclu",
AQ1669="SAT","ACTIVE",
AQ1669="SPARE-ISSUE","SPARE-ISSUE",
AQ1669="Fiber CAmtel","ACTIVE",
AQ1669="Fiber AOF","ACTIVE",
AQ1669="Projet OCM (HUAWEI)","PLANNED WORKS",
AQ1669="Projet OCM (NOKIA)","PLANNED WORKS",
AQ1669="ACCESS-ISSUE","ACCESS-ISSUE",
AQ1669="Projet OCM (ZTE, NOKIA, autres projets)","PLANNED WORKS",
AQ1669="No root CAuse","No root cause",
AQ1669="ODU HS","ACTIVE",
AQ1669="IP &amp; VLAN","ACTIVE",
AQ1669="Warehouse HUAWEI","SPARE-ISSUE",
AQ1669="SPARE-HS","SPARE-ISSUE",
AQ1669="Power Telco","ACTIVE", AQ1669="no impacts","no impacts"
),"")</f>
        <v>No root cause</v>
      </c>
      <c r="AS1669" s="92" t="s">
        <v>5537</v>
      </c>
      <c r="AT1669" s="98" t="s">
        <v>4526</v>
      </c>
      <c r="AV1669" s="17" t="s">
        <v>5537</v>
      </c>
      <c r="AW1669" s="7" t="s">
        <v>5537</v>
      </c>
      <c r="AX1669" s="6" t="s">
        <v>5537</v>
      </c>
      <c r="AY1669" s="7"/>
      <c r="AZ1669" s="3" t="s">
        <v>5537</v>
      </c>
      <c r="BA1669" s="18" t="s">
        <v>5537</v>
      </c>
      <c r="BB1669" s="18" t="s">
        <v>5537</v>
      </c>
      <c r="BC1669" s="18" t="s">
        <v>5537</v>
      </c>
      <c r="BD1669" s="18" t="s">
        <v>5537</v>
      </c>
      <c r="BE1669" s="18" t="s">
        <v>5537</v>
      </c>
      <c r="BF1669" s="18" t="s">
        <v>5537</v>
      </c>
      <c r="BG1669" s="18" t="s">
        <v>5537</v>
      </c>
      <c r="BH1669" s="18" t="s">
        <v>5537</v>
      </c>
      <c r="BI1669" s="18" t="s">
        <v>5537</v>
      </c>
      <c r="BJ1669" s="18" t="s">
        <v>5537</v>
      </c>
      <c r="BK1669" s="18" t="s">
        <v>5537</v>
      </c>
      <c r="BL1669" s="9" t="s">
        <v>5537</v>
      </c>
      <c r="BM1669" s="14" t="s">
        <v>5537</v>
      </c>
      <c r="BN1669" s="14" t="s">
        <v>5537</v>
      </c>
      <c r="BO1669" s="14" t="str">
        <f>_xlfn.XLOOKUP(B1669,'[4]cell downs 18042026 17h'!$B:$B,'[4]cell downs 18042026 17h'!$B:$B,"")</f>
        <v/>
      </c>
      <c r="BP1669" s="14" t="str">
        <f>_xlfn.XLOOKUP(B1669,'[5]Cells Huawei 19042026 15h'!$B:$B,'[5]Cells Huawei 19042026 15h'!$B:$B,"")</f>
        <v/>
      </c>
      <c r="BQ1669" s="9" t="str">
        <f>_xlfn.XLOOKUP(B1669,'[6]cells down 19042026 9H40'!$B:$B,'[6]cells down 19042026 9H40'!$B:$B,"")</f>
        <v/>
      </c>
      <c r="BR1669" s="9" t="s">
        <v>5537</v>
      </c>
      <c r="BS1669" s="9" t="s">
        <v>12</v>
      </c>
      <c r="BT1669" s="108"/>
    </row>
    <row r="1670" spans="1:72" s="9" customFormat="1" x14ac:dyDescent="0.35">
      <c r="A1670" s="1" t="s">
        <v>3130</v>
      </c>
      <c r="B1670" s="8" t="s">
        <v>3131</v>
      </c>
      <c r="C1670" s="3" t="str">
        <f>_xlfn.XLOOKUP(B1670,'[1]daily break down'!$D:$D,'[1]daily break down'!$E:$E,"")</f>
        <v>Bafoussam</v>
      </c>
      <c r="D1670" s="1" t="s">
        <v>21</v>
      </c>
      <c r="E1670" s="1" t="s">
        <v>30</v>
      </c>
      <c r="F1670" s="3" t="s">
        <v>102</v>
      </c>
      <c r="G1670" s="1" t="s">
        <v>299</v>
      </c>
      <c r="H1670" s="32" t="str">
        <f>_xlfn.XLOOKUP(B1670,[2]CALCULATION!$B:$B,[2]CALCULATION!$H:$H,"")</f>
        <v>Huawei</v>
      </c>
      <c r="I1670" s="28">
        <v>0</v>
      </c>
      <c r="J1670" s="28">
        <v>0</v>
      </c>
      <c r="K1670" s="28">
        <v>0</v>
      </c>
      <c r="L1670" s="28">
        <v>0</v>
      </c>
      <c r="M1670" s="28">
        <v>0</v>
      </c>
      <c r="N1670" s="28">
        <v>4.4385267654587333</v>
      </c>
      <c r="O1670" s="28">
        <v>0</v>
      </c>
      <c r="P1670" s="28">
        <v>0</v>
      </c>
      <c r="Q1670" s="28">
        <v>0</v>
      </c>
      <c r="R1670" s="28">
        <v>0</v>
      </c>
      <c r="S1670" s="93">
        <v>0</v>
      </c>
      <c r="T1670" s="93">
        <f>_xlfn.XLOOKUP(B1670,'[3]Nur des jours'!$B:$B,'[3]Nur des jours'!$U:$U,"")</f>
        <v>0</v>
      </c>
      <c r="U1670" s="93">
        <v>0</v>
      </c>
      <c r="V1670" s="93">
        <v>0</v>
      </c>
      <c r="W1670" s="93">
        <v>0</v>
      </c>
      <c r="X1670" s="93">
        <v>0</v>
      </c>
      <c r="Y1670" s="93">
        <v>0</v>
      </c>
      <c r="Z1670" s="93">
        <v>0</v>
      </c>
      <c r="AA1670" s="93">
        <v>0</v>
      </c>
      <c r="AB1670" s="93">
        <v>0</v>
      </c>
      <c r="AC1670" s="93">
        <f>_xlfn.XLOOKUP(B1670,'[3]Nur des jours'!$B:$B,'[3]Nur des jours'!$N:$N,"")</f>
        <v>0</v>
      </c>
      <c r="AD1670" s="93">
        <v>0</v>
      </c>
      <c r="AE1670" s="93">
        <v>0</v>
      </c>
      <c r="AF1670" s="93">
        <v>0</v>
      </c>
      <c r="AG1670" s="93"/>
      <c r="AH1670" s="93">
        <v>0</v>
      </c>
      <c r="AI1670" s="93">
        <v>0</v>
      </c>
      <c r="AJ1670" s="93">
        <v>0</v>
      </c>
      <c r="AK1670" s="93">
        <v>0</v>
      </c>
      <c r="AL1670" s="93">
        <v>0</v>
      </c>
      <c r="AM1670" s="49" t="s">
        <v>5559</v>
      </c>
      <c r="AN1670" s="49"/>
      <c r="AO1670" s="48" t="str" cm="1">
        <f t="array" ref="AO1670">IFERROR(_xlfn.IFS(
AQ1670="MPR ISSUE","PDH",
AQ1670="BSS Hardware Issue","BSS",
AQ1670="Sites strategiques, MLL, Pylone, etc.","ENVTECH",
AQ1670="AKTIVCO DEFAUT GE &amp; POWER Cabinet","AKTIVCO",
AQ1670="AKTIVCO Coupure ENEO &amp; Baisse de tension","AKTIVCO GRID ONLY",
AQ1670="Coupure ENEO &amp; Baisse de tension","IHS GRID ONLY",
AQ1670="Defaut GE &amp; POWER Cabinet","IHS",
AQ1670="Sharing","Partners",
AQ1670="Sites strategiques &amp; DataCenter","SST &amp; DC",
AQ1670="Exclu","Exclu",
AQ1670="SAT","SAT",
AQ1670="SPARE-ISSUE","SPARE-ISSUE",
AQ1670="Fiber CAmtel","TRANS_FO_CAMTEL",
AQ1670="Fiber AOF","Fiber AOF",
AQ1670="Projet OCM (HUAWEI)","TRAVAUX-HUAWEI",
AQ1670="Projet OCM (NOKIA)","TRAVAUX-NOKIA",
AQ1670="ACCESS-ISSUE","ACCESS-ISSUE",
AQ1670="Projet OCM (ZTE, NOKIA, autres projets)","TRAVAUX OCM",
AQ1670="No root CAuse","No root cause",
AQ1670="ODU HS","PDH",
AQ1670="IP &amp; VLAN","PDH",
AQ1670="Warehouse HUAWEI","SPARE-ISSUE",
AQ1670="SPARE-HS","SPARE-ISSUE",
AQ1670="Power Telco","BSS",AQ1670="no impacts","no impacts"
),"")</f>
        <v>No root cause</v>
      </c>
      <c r="AP1670" s="48" t="str" cm="1">
        <f t="array" ref="AP1670">IFERROR(_xlfn.IFS(
AQ1670="MPR ISSUE","TX ISSUE",
AQ1670="BSS Hardware Issue","RAN ISSUE",
AQ1670="Sites strategiques, MLL, Pylone, etc.","ENVTECH",
AQ1670="AKTIVCO DEFAUT GE &amp; POWER Cabinet","POWER ISSUE",
AQ1670="AKTIVCO Coupure ENEO &amp; Baisse de tension","POWER ISSUE",
AQ1670="Coupure ENEO &amp; Baisse de tension","POWER ISSUE",
AQ1670="Defaut GE &amp; POWER Cabinet","POWER ISSUE",
AQ1670="Sharing","POWER ISSUE",
AQ1670="Sites strategiques &amp; DataCenter","POWER ISSUE",
AQ1670="Exclu","Exclu",
AQ1670="SAT","TX ISSUE",
AQ1670="SPARE-ISSUE","SPARE-ISSUE",
AQ1670="Fiber CAmtel","TX ISSUE",
AQ1670="Fiber AOF","TX ISSUE",
AQ1670="Projet OCM (HUAWEI)","TRAVAUX-HUAWEI",
AQ1670="Projet OCM (NOKIA)","TRAVAUX -NOKIA",
AQ1670="ACCESS-ISSUE","ACCESS-ISSUE",
AQ1670="Projet OCM (ZTE, NOKIA, autres projets)","TRAVAUX OCM",
AQ1670="No root CAuse","No root cause",
AQ1670="ODU HS","TX ISSUE",
AQ1670="IP &amp; VLAN","TX ISSUE",
AQ1670="Warehouse HUAWEI","SPARE-ISSUE",
AQ1670="SPARE-HS","SPARE-ISSUE",
AQ1670="Power Telco","RAN ISSUE",AQ1670="no impacts","no impacts"
),"")</f>
        <v>No root cause</v>
      </c>
      <c r="AQ1670" s="67" t="s">
        <v>5344</v>
      </c>
      <c r="AR1670" s="48" t="str" cm="1">
        <f t="array" ref="AR1670">IFERROR(_xlfn.IFS(
AQ1670="MPR ISSUE","ACTIVE",
AQ1670="BSS Hardware Issue","ACTIVE",
AQ1670="Sites strategiques, MLL, Pylone, etc.","PASSIVE",
AQ1670="AKTIVCO DEFAUT GE &amp; POWER Cabinet","PASSIVE",
AQ1670="AKTIVCO Coupure ENEO &amp; Baisse de tension","PASSIVE",
AQ1670="Coupure ENEO &amp; Baisse de tension","PASSIVE",
AQ1670="Defaut GE &amp; POWER Cabinet","PASSIVE",
AQ1670="Sharing","PASSIVE",
AQ1670="Sites strategiques &amp; DataCenter","PASSIVE",
AQ1670="Exclu","Exclu",
AQ1670="SAT","ACTIVE",
AQ1670="SPARE-ISSUE","SPARE-ISSUE",
AQ1670="Fiber CAmtel","ACTIVE",
AQ1670="Fiber AOF","ACTIVE",
AQ1670="Projet OCM (HUAWEI)","PLANNED WORKS",
AQ1670="Projet OCM (NOKIA)","PLANNED WORKS",
AQ1670="ACCESS-ISSUE","ACCESS-ISSUE",
AQ1670="Projet OCM (ZTE, NOKIA, autres projets)","PLANNED WORKS",
AQ1670="No root CAuse","No root cause",
AQ1670="ODU HS","ACTIVE",
AQ1670="IP &amp; VLAN","ACTIVE",
AQ1670="Warehouse HUAWEI","SPARE-ISSUE",
AQ1670="SPARE-HS","SPARE-ISSUE",
AQ1670="Power Telco","ACTIVE", AQ1670="no impacts","no impacts"
),"")</f>
        <v>No root cause</v>
      </c>
      <c r="AS1670" s="92" t="s">
        <v>5537</v>
      </c>
      <c r="AT1670" s="98" t="s">
        <v>3131</v>
      </c>
      <c r="AV1670" s="17" t="s">
        <v>5537</v>
      </c>
      <c r="AW1670" s="7" t="s">
        <v>5537</v>
      </c>
      <c r="AX1670" s="6" t="s">
        <v>5537</v>
      </c>
      <c r="AY1670" s="7"/>
      <c r="AZ1670" s="3" t="s">
        <v>5537</v>
      </c>
      <c r="BA1670" s="18" t="s">
        <v>5537</v>
      </c>
      <c r="BB1670" s="18" t="s">
        <v>5537</v>
      </c>
      <c r="BC1670" s="18" t="s">
        <v>5537</v>
      </c>
      <c r="BD1670" s="18" t="s">
        <v>5537</v>
      </c>
      <c r="BE1670" s="18" t="s">
        <v>5537</v>
      </c>
      <c r="BF1670" s="18" t="s">
        <v>5537</v>
      </c>
      <c r="BG1670" s="18" t="s">
        <v>5537</v>
      </c>
      <c r="BH1670" s="18" t="s">
        <v>5537</v>
      </c>
      <c r="BI1670" s="18" t="s">
        <v>5537</v>
      </c>
      <c r="BJ1670" s="18" t="s">
        <v>5537</v>
      </c>
      <c r="BK1670" s="18" t="s">
        <v>5537</v>
      </c>
      <c r="BL1670" s="9" t="s">
        <v>5537</v>
      </c>
      <c r="BM1670" s="14" t="s">
        <v>5537</v>
      </c>
      <c r="BN1670" s="14" t="s">
        <v>5537</v>
      </c>
      <c r="BO1670" s="14" t="str">
        <f>_xlfn.XLOOKUP(B1670,'[4]cell downs 18042026 17h'!$B:$B,'[4]cell downs 18042026 17h'!$B:$B,"")</f>
        <v/>
      </c>
      <c r="BP1670" s="14" t="str">
        <f>_xlfn.XLOOKUP(B1670,'[5]Cells Huawei 19042026 15h'!$B:$B,'[5]Cells Huawei 19042026 15h'!$B:$B,"")</f>
        <v/>
      </c>
      <c r="BQ1670" s="9" t="str">
        <f>_xlfn.XLOOKUP(B1670,'[6]cells down 19042026 9H40'!$B:$B,'[6]cells down 19042026 9H40'!$B:$B,"")</f>
        <v/>
      </c>
      <c r="BR1670" s="9" t="s">
        <v>5537</v>
      </c>
      <c r="BS1670" s="9" t="s">
        <v>5537</v>
      </c>
      <c r="BT1670" s="108"/>
    </row>
    <row r="1671" spans="1:72" s="9" customFormat="1" x14ac:dyDescent="0.35">
      <c r="A1671" s="1" t="s">
        <v>2502</v>
      </c>
      <c r="B1671" s="8" t="s">
        <v>2503</v>
      </c>
      <c r="C1671" s="3" t="str">
        <f>_xlfn.XLOOKUP(B1671,'[1]daily break down'!$D:$D,'[1]daily break down'!$E:$E,"")</f>
        <v>Bafoussam</v>
      </c>
      <c r="D1671" s="1" t="s">
        <v>11</v>
      </c>
      <c r="E1671" s="1" t="s">
        <v>12</v>
      </c>
      <c r="F1671" s="3" t="s">
        <v>102</v>
      </c>
      <c r="G1671" s="1" t="s">
        <v>299</v>
      </c>
      <c r="H1671" s="32" t="str">
        <f>_xlfn.XLOOKUP(B1671,[2]CALCULATION!$B:$B,[2]CALCULATION!$H:$H,"")</f>
        <v>Huawei</v>
      </c>
      <c r="I1671" s="28">
        <v>0</v>
      </c>
      <c r="J1671" s="28">
        <v>0</v>
      </c>
      <c r="K1671" s="28">
        <v>0</v>
      </c>
      <c r="L1671" s="28">
        <v>0</v>
      </c>
      <c r="M1671" s="28">
        <v>0</v>
      </c>
      <c r="N1671" s="28">
        <v>4.131674243007935</v>
      </c>
      <c r="O1671" s="28">
        <v>0</v>
      </c>
      <c r="P1671" s="28">
        <v>0</v>
      </c>
      <c r="Q1671" s="28">
        <v>0</v>
      </c>
      <c r="R1671" s="28">
        <v>0</v>
      </c>
      <c r="S1671" s="93">
        <v>0</v>
      </c>
      <c r="T1671" s="93">
        <f>_xlfn.XLOOKUP(B1671,'[3]Nur des jours'!$B:$B,'[3]Nur des jours'!$U:$U,"")</f>
        <v>0</v>
      </c>
      <c r="U1671" s="93">
        <v>0</v>
      </c>
      <c r="V1671" s="93">
        <v>0</v>
      </c>
      <c r="W1671" s="93">
        <v>0</v>
      </c>
      <c r="X1671" s="93">
        <v>0</v>
      </c>
      <c r="Y1671" s="93">
        <v>0</v>
      </c>
      <c r="Z1671" s="93">
        <v>0</v>
      </c>
      <c r="AA1671" s="93">
        <v>0</v>
      </c>
      <c r="AB1671" s="93">
        <v>0</v>
      </c>
      <c r="AC1671" s="93">
        <f>_xlfn.XLOOKUP(B1671,'[3]Nur des jours'!$B:$B,'[3]Nur des jours'!$N:$N,"")</f>
        <v>0</v>
      </c>
      <c r="AD1671" s="93">
        <v>0</v>
      </c>
      <c r="AE1671" s="93">
        <v>0</v>
      </c>
      <c r="AF1671" s="93">
        <v>0</v>
      </c>
      <c r="AG1671" s="93"/>
      <c r="AH1671" s="93">
        <v>0</v>
      </c>
      <c r="AI1671" s="93">
        <v>0</v>
      </c>
      <c r="AJ1671" s="93">
        <v>0</v>
      </c>
      <c r="AK1671" s="93">
        <v>0</v>
      </c>
      <c r="AL1671" s="93">
        <v>0</v>
      </c>
      <c r="AM1671" s="49" t="s">
        <v>5559</v>
      </c>
      <c r="AN1671" s="49"/>
      <c r="AO1671" s="48" t="str" cm="1">
        <f t="array" ref="AO1671">IFERROR(_xlfn.IFS(
AQ1671="MPR ISSUE","PDH",
AQ1671="BSS Hardware Issue","BSS",
AQ1671="Sites strategiques, MLL, Pylone, etc.","ENVTECH",
AQ1671="AKTIVCO DEFAUT GE &amp; POWER Cabinet","AKTIVCO",
AQ1671="AKTIVCO Coupure ENEO &amp; Baisse de tension","AKTIVCO GRID ONLY",
AQ1671="Coupure ENEO &amp; Baisse de tension","IHS GRID ONLY",
AQ1671="Defaut GE &amp; POWER Cabinet","IHS",
AQ1671="Sharing","Partners",
AQ1671="Sites strategiques &amp; DataCenter","SST &amp; DC",
AQ1671="Exclu","Exclu",
AQ1671="SAT","SAT",
AQ1671="SPARE-ISSUE","SPARE-ISSUE",
AQ1671="Fiber CAmtel","TRANS_FO_CAMTEL",
AQ1671="Fiber AOF","Fiber AOF",
AQ1671="Projet OCM (HUAWEI)","TRAVAUX-HUAWEI",
AQ1671="Projet OCM (NOKIA)","TRAVAUX-NOKIA",
AQ1671="ACCESS-ISSUE","ACCESS-ISSUE",
AQ1671="Projet OCM (ZTE, NOKIA, autres projets)","TRAVAUX OCM",
AQ1671="No root CAuse","No root cause",
AQ1671="ODU HS","PDH",
AQ1671="IP &amp; VLAN","PDH",
AQ1671="Warehouse HUAWEI","SPARE-ISSUE",
AQ1671="SPARE-HS","SPARE-ISSUE",
AQ1671="Power Telco","BSS",AQ1671="no impacts","no impacts"
),"")</f>
        <v>No root cause</v>
      </c>
      <c r="AP1671" s="48" t="str" cm="1">
        <f t="array" ref="AP1671">IFERROR(_xlfn.IFS(
AQ1671="MPR ISSUE","TX ISSUE",
AQ1671="BSS Hardware Issue","RAN ISSUE",
AQ1671="Sites strategiques, MLL, Pylone, etc.","ENVTECH",
AQ1671="AKTIVCO DEFAUT GE &amp; POWER Cabinet","POWER ISSUE",
AQ1671="AKTIVCO Coupure ENEO &amp; Baisse de tension","POWER ISSUE",
AQ1671="Coupure ENEO &amp; Baisse de tension","POWER ISSUE",
AQ1671="Defaut GE &amp; POWER Cabinet","POWER ISSUE",
AQ1671="Sharing","POWER ISSUE",
AQ1671="Sites strategiques &amp; DataCenter","POWER ISSUE",
AQ1671="Exclu","Exclu",
AQ1671="SAT","TX ISSUE",
AQ1671="SPARE-ISSUE","SPARE-ISSUE",
AQ1671="Fiber CAmtel","TX ISSUE",
AQ1671="Fiber AOF","TX ISSUE",
AQ1671="Projet OCM (HUAWEI)","TRAVAUX-HUAWEI",
AQ1671="Projet OCM (NOKIA)","TRAVAUX -NOKIA",
AQ1671="ACCESS-ISSUE","ACCESS-ISSUE",
AQ1671="Projet OCM (ZTE, NOKIA, autres projets)","TRAVAUX OCM",
AQ1671="No root CAuse","No root cause",
AQ1671="ODU HS","TX ISSUE",
AQ1671="IP &amp; VLAN","TX ISSUE",
AQ1671="Warehouse HUAWEI","SPARE-ISSUE",
AQ1671="SPARE-HS","SPARE-ISSUE",
AQ1671="Power Telco","RAN ISSUE",AQ1671="no impacts","no impacts"
),"")</f>
        <v>No root cause</v>
      </c>
      <c r="AQ1671" s="127" t="s">
        <v>5344</v>
      </c>
      <c r="AR1671" s="48" t="str" cm="1">
        <f t="array" ref="AR1671">IFERROR(_xlfn.IFS(
AQ1671="MPR ISSUE","ACTIVE",
AQ1671="BSS Hardware Issue","ACTIVE",
AQ1671="Sites strategiques, MLL, Pylone, etc.","PASSIVE",
AQ1671="AKTIVCO DEFAUT GE &amp; POWER Cabinet","PASSIVE",
AQ1671="AKTIVCO Coupure ENEO &amp; Baisse de tension","PASSIVE",
AQ1671="Coupure ENEO &amp; Baisse de tension","PASSIVE",
AQ1671="Defaut GE &amp; POWER Cabinet","PASSIVE",
AQ1671="Sharing","PASSIVE",
AQ1671="Sites strategiques &amp; DataCenter","PASSIVE",
AQ1671="Exclu","Exclu",
AQ1671="SAT","ACTIVE",
AQ1671="SPARE-ISSUE","SPARE-ISSUE",
AQ1671="Fiber CAmtel","ACTIVE",
AQ1671="Fiber AOF","ACTIVE",
AQ1671="Projet OCM (HUAWEI)","PLANNED WORKS",
AQ1671="Projet OCM (NOKIA)","PLANNED WORKS",
AQ1671="ACCESS-ISSUE","ACCESS-ISSUE",
AQ1671="Projet OCM (ZTE, NOKIA, autres projets)","PLANNED WORKS",
AQ1671="No root CAuse","No root cause",
AQ1671="ODU HS","ACTIVE",
AQ1671="IP &amp; VLAN","ACTIVE",
AQ1671="Warehouse HUAWEI","SPARE-ISSUE",
AQ1671="SPARE-HS","SPARE-ISSUE",
AQ1671="Power Telco","ACTIVE", AQ1671="no impacts","no impacts"
),"")</f>
        <v>No root cause</v>
      </c>
      <c r="AS1671" s="92" t="s">
        <v>5537</v>
      </c>
      <c r="AT1671" s="98" t="s">
        <v>2503</v>
      </c>
      <c r="AV1671" s="17" t="s">
        <v>5537</v>
      </c>
      <c r="AW1671" s="7" t="s">
        <v>5537</v>
      </c>
      <c r="AX1671" s="6" t="s">
        <v>5537</v>
      </c>
      <c r="AY1671" s="7"/>
      <c r="AZ1671" s="3" t="s">
        <v>5537</v>
      </c>
      <c r="BA1671" s="18" t="s">
        <v>5537</v>
      </c>
      <c r="BB1671" s="18" t="s">
        <v>5537</v>
      </c>
      <c r="BC1671" s="18" t="s">
        <v>5537</v>
      </c>
      <c r="BD1671" s="18" t="s">
        <v>5537</v>
      </c>
      <c r="BE1671" s="18" t="s">
        <v>5537</v>
      </c>
      <c r="BF1671" s="18" t="s">
        <v>5537</v>
      </c>
      <c r="BG1671" s="18" t="s">
        <v>5537</v>
      </c>
      <c r="BH1671" s="18" t="s">
        <v>5537</v>
      </c>
      <c r="BI1671" s="18" t="s">
        <v>5537</v>
      </c>
      <c r="BJ1671" s="18" t="s">
        <v>5537</v>
      </c>
      <c r="BK1671" s="18" t="s">
        <v>5537</v>
      </c>
      <c r="BL1671" s="9" t="s">
        <v>5537</v>
      </c>
      <c r="BM1671" s="14" t="s">
        <v>5537</v>
      </c>
      <c r="BN1671" s="14" t="s">
        <v>5537</v>
      </c>
      <c r="BO1671" s="14" t="str">
        <f>_xlfn.XLOOKUP(B1671,'[4]cell downs 18042026 17h'!$B:$B,'[4]cell downs 18042026 17h'!$B:$B,"")</f>
        <v/>
      </c>
      <c r="BP1671" s="14" t="str">
        <f>_xlfn.XLOOKUP(B1671,'[5]Cells Huawei 19042026 15h'!$B:$B,'[5]Cells Huawei 19042026 15h'!$B:$B,"")</f>
        <v/>
      </c>
      <c r="BQ1671" s="9" t="str">
        <f>_xlfn.XLOOKUP(B1671,'[6]cells down 19042026 9H40'!$B:$B,'[6]cells down 19042026 9H40'!$B:$B,"")</f>
        <v/>
      </c>
      <c r="BR1671" s="9" t="s">
        <v>2503</v>
      </c>
      <c r="BS1671" s="9" t="s">
        <v>5537</v>
      </c>
      <c r="BT1671" s="108"/>
    </row>
    <row r="1672" spans="1:72" s="9" customFormat="1" x14ac:dyDescent="0.35">
      <c r="A1672" s="1" t="s">
        <v>3167</v>
      </c>
      <c r="B1672" s="8" t="s">
        <v>3168</v>
      </c>
      <c r="C1672" s="3" t="str">
        <f>_xlfn.XLOOKUP(B1672,'[1]daily break down'!$D:$D,'[1]daily break down'!$E:$E,"")</f>
        <v>LITTORAL</v>
      </c>
      <c r="D1672" s="1" t="s">
        <v>11</v>
      </c>
      <c r="E1672" s="1" t="s">
        <v>318</v>
      </c>
      <c r="F1672" s="3" t="s">
        <v>31</v>
      </c>
      <c r="G1672" s="1" t="s">
        <v>484</v>
      </c>
      <c r="H1672" s="34" t="str">
        <f>_xlfn.XLOOKUP(B1672,[2]CALCULATION!$B:$B,[2]CALCULATION!$H:$H,"")</f>
        <v>ZTE</v>
      </c>
      <c r="I1672" s="28">
        <v>1.2925616308966335</v>
      </c>
      <c r="J1672" s="28">
        <v>0</v>
      </c>
      <c r="K1672" s="28">
        <v>0</v>
      </c>
      <c r="L1672" s="28">
        <v>0</v>
      </c>
      <c r="M1672" s="28">
        <v>0</v>
      </c>
      <c r="N1672" s="28">
        <v>1.9417763167281628</v>
      </c>
      <c r="O1672" s="28">
        <v>1.777586585738214</v>
      </c>
      <c r="P1672" s="28">
        <v>0</v>
      </c>
      <c r="Q1672" s="28">
        <v>0</v>
      </c>
      <c r="R1672" s="28">
        <v>0</v>
      </c>
      <c r="S1672" s="93">
        <v>0</v>
      </c>
      <c r="T1672" s="93">
        <f>_xlfn.XLOOKUP(B1672,'[3]Nur des jours'!$B:$B,'[3]Nur des jours'!$U:$U,"")</f>
        <v>0</v>
      </c>
      <c r="U1672" s="93">
        <v>0</v>
      </c>
      <c r="V1672" s="93">
        <v>0</v>
      </c>
      <c r="W1672" s="93">
        <v>0</v>
      </c>
      <c r="X1672" s="93">
        <v>0</v>
      </c>
      <c r="Y1672" s="93">
        <v>0</v>
      </c>
      <c r="Z1672" s="93">
        <v>0</v>
      </c>
      <c r="AA1672" s="93">
        <v>0</v>
      </c>
      <c r="AB1672" s="93">
        <v>0</v>
      </c>
      <c r="AC1672" s="93">
        <f>_xlfn.XLOOKUP(B1672,'[3]Nur des jours'!$B:$B,'[3]Nur des jours'!$N:$N,"")</f>
        <v>0</v>
      </c>
      <c r="AD1672" s="93">
        <v>0</v>
      </c>
      <c r="AE1672" s="93">
        <v>0</v>
      </c>
      <c r="AF1672" s="93">
        <v>0</v>
      </c>
      <c r="AG1672" s="93"/>
      <c r="AH1672" s="93">
        <v>0</v>
      </c>
      <c r="AI1672" s="93">
        <v>0</v>
      </c>
      <c r="AJ1672" s="93">
        <v>0</v>
      </c>
      <c r="AK1672" s="93">
        <v>0</v>
      </c>
      <c r="AL1672" s="93">
        <v>0</v>
      </c>
      <c r="AM1672" s="49" t="s">
        <v>5559</v>
      </c>
      <c r="AN1672" s="49"/>
      <c r="AO1672" s="48" t="str" cm="1">
        <f t="array" ref="AO1672">IFERROR(_xlfn.IFS(
AQ1672="MPR ISSUE","PDH",
AQ1672="BSS Hardware Issue","BSS",
AQ1672="Sites strategiques, MLL, Pylone, etc.","ENVTECH",
AQ1672="AKTIVCO DEFAUT GE &amp; POWER Cabinet","AKTIVCO",
AQ1672="AKTIVCO Coupure ENEO &amp; Baisse de tension","AKTIVCO GRID ONLY",
AQ1672="Coupure ENEO &amp; Baisse de tension","IHS GRID ONLY",
AQ1672="Defaut GE &amp; POWER Cabinet","IHS",
AQ1672="Sharing","Partners",
AQ1672="Sites strategiques &amp; DataCenter","SST &amp; DC",
AQ1672="Exclu","Exclu",
AQ1672="SAT","SAT",
AQ1672="SPARE-ISSUE","SPARE-ISSUE",
AQ1672="Fiber CAmtel","TRANS_FO_CAMTEL",
AQ1672="Fiber AOF","Fiber AOF",
AQ1672="Projet OCM (HUAWEI)","TRAVAUX-HUAWEI",
AQ1672="Projet OCM (NOKIA)","TRAVAUX-NOKIA",
AQ1672="ACCESS-ISSUE","ACCESS-ISSUE",
AQ1672="Projet OCM (ZTE, NOKIA, autres projets)","TRAVAUX OCM",
AQ1672="No root CAuse","No root cause",
AQ1672="ODU HS","PDH",
AQ1672="IP &amp; VLAN","PDH",
AQ1672="Warehouse HUAWEI","SPARE-ISSUE",
AQ1672="SPARE-HS","SPARE-ISSUE",
AQ1672="Power Telco","BSS",AQ1672="no impacts","no impacts"
),"")</f>
        <v>No root cause</v>
      </c>
      <c r="AP1672" s="48" t="str" cm="1">
        <f t="array" ref="AP1672">IFERROR(_xlfn.IFS(
AQ1672="MPR ISSUE","TX ISSUE",
AQ1672="BSS Hardware Issue","RAN ISSUE",
AQ1672="Sites strategiques, MLL, Pylone, etc.","ENVTECH",
AQ1672="AKTIVCO DEFAUT GE &amp; POWER Cabinet","POWER ISSUE",
AQ1672="AKTIVCO Coupure ENEO &amp; Baisse de tension","POWER ISSUE",
AQ1672="Coupure ENEO &amp; Baisse de tension","POWER ISSUE",
AQ1672="Defaut GE &amp; POWER Cabinet","POWER ISSUE",
AQ1672="Sharing","POWER ISSUE",
AQ1672="Sites strategiques &amp; DataCenter","POWER ISSUE",
AQ1672="Exclu","Exclu",
AQ1672="SAT","TX ISSUE",
AQ1672="SPARE-ISSUE","SPARE-ISSUE",
AQ1672="Fiber CAmtel","TX ISSUE",
AQ1672="Fiber AOF","TX ISSUE",
AQ1672="Projet OCM (HUAWEI)","TRAVAUX-HUAWEI",
AQ1672="Projet OCM (NOKIA)","TRAVAUX -NOKIA",
AQ1672="ACCESS-ISSUE","ACCESS-ISSUE",
AQ1672="Projet OCM (ZTE, NOKIA, autres projets)","TRAVAUX OCM",
AQ1672="No root CAuse","No root cause",
AQ1672="ODU HS","TX ISSUE",
AQ1672="IP &amp; VLAN","TX ISSUE",
AQ1672="Warehouse HUAWEI","SPARE-ISSUE",
AQ1672="SPARE-HS","SPARE-ISSUE",
AQ1672="Power Telco","RAN ISSUE",AQ1672="no impacts","no impacts"
),"")</f>
        <v>No root cause</v>
      </c>
      <c r="AQ1672" s="127" t="s">
        <v>5344</v>
      </c>
      <c r="AR1672" s="48" t="str" cm="1">
        <f t="array" ref="AR1672">IFERROR(_xlfn.IFS(
AQ1672="MPR ISSUE","ACTIVE",
AQ1672="BSS Hardware Issue","ACTIVE",
AQ1672="Sites strategiques, MLL, Pylone, etc.","PASSIVE",
AQ1672="AKTIVCO DEFAUT GE &amp; POWER Cabinet","PASSIVE",
AQ1672="AKTIVCO Coupure ENEO &amp; Baisse de tension","PASSIVE",
AQ1672="Coupure ENEO &amp; Baisse de tension","PASSIVE",
AQ1672="Defaut GE &amp; POWER Cabinet","PASSIVE",
AQ1672="Sharing","PASSIVE",
AQ1672="Sites strategiques &amp; DataCenter","PASSIVE",
AQ1672="Exclu","Exclu",
AQ1672="SAT","ACTIVE",
AQ1672="SPARE-ISSUE","SPARE-ISSUE",
AQ1672="Fiber CAmtel","ACTIVE",
AQ1672="Fiber AOF","ACTIVE",
AQ1672="Projet OCM (HUAWEI)","PLANNED WORKS",
AQ1672="Projet OCM (NOKIA)","PLANNED WORKS",
AQ1672="ACCESS-ISSUE","ACCESS-ISSUE",
AQ1672="Projet OCM (ZTE, NOKIA, autres projets)","PLANNED WORKS",
AQ1672="No root CAuse","No root cause",
AQ1672="ODU HS","ACTIVE",
AQ1672="IP &amp; VLAN","ACTIVE",
AQ1672="Warehouse HUAWEI","SPARE-ISSUE",
AQ1672="SPARE-HS","SPARE-ISSUE",
AQ1672="Power Telco","ACTIVE", AQ1672="no impacts","no impacts"
),"")</f>
        <v>No root cause</v>
      </c>
      <c r="AS1672" s="92" t="s">
        <v>5537</v>
      </c>
      <c r="AT1672" s="98" t="s">
        <v>3168</v>
      </c>
      <c r="AV1672" s="17" t="s">
        <v>5537</v>
      </c>
      <c r="AW1672" s="7" t="s">
        <v>5537</v>
      </c>
      <c r="AX1672" s="6" t="s">
        <v>5537</v>
      </c>
      <c r="AY1672" s="7"/>
      <c r="AZ1672" s="3" t="s">
        <v>5537</v>
      </c>
      <c r="BA1672" s="18" t="s">
        <v>5537</v>
      </c>
      <c r="BB1672" s="18" t="s">
        <v>5537</v>
      </c>
      <c r="BC1672" s="18" t="s">
        <v>5537</v>
      </c>
      <c r="BD1672" s="18" t="s">
        <v>5537</v>
      </c>
      <c r="BE1672" s="18" t="s">
        <v>5537</v>
      </c>
      <c r="BF1672" s="18" t="s">
        <v>5537</v>
      </c>
      <c r="BG1672" s="18" t="s">
        <v>5537</v>
      </c>
      <c r="BH1672" s="18" t="s">
        <v>5537</v>
      </c>
      <c r="BI1672" s="18" t="s">
        <v>5537</v>
      </c>
      <c r="BJ1672" s="18" t="s">
        <v>5537</v>
      </c>
      <c r="BK1672" s="18" t="s">
        <v>5537</v>
      </c>
      <c r="BL1672" s="9" t="s">
        <v>5537</v>
      </c>
      <c r="BM1672" s="14" t="s">
        <v>5537</v>
      </c>
      <c r="BN1672" s="14" t="s">
        <v>5537</v>
      </c>
      <c r="BO1672" s="14" t="str">
        <f>_xlfn.XLOOKUP(B1672,'[4]cell downs 18042026 17h'!$B:$B,'[4]cell downs 18042026 17h'!$B:$B,"")</f>
        <v/>
      </c>
      <c r="BP1672" s="14" t="str">
        <f>_xlfn.XLOOKUP(B1672,'[5]Cells Huawei 19042026 15h'!$B:$B,'[5]Cells Huawei 19042026 15h'!$B:$B,"")</f>
        <v/>
      </c>
      <c r="BQ1672" s="9" t="str">
        <f>_xlfn.XLOOKUP(B1672,'[6]cells down 19042026 9H40'!$B:$B,'[6]cells down 19042026 9H40'!$B:$B,"")</f>
        <v/>
      </c>
      <c r="BR1672" s="9" t="s">
        <v>3168</v>
      </c>
      <c r="BS1672" s="9" t="s">
        <v>318</v>
      </c>
      <c r="BT1672" s="108"/>
    </row>
    <row r="1673" spans="1:72" s="9" customFormat="1" x14ac:dyDescent="0.35">
      <c r="A1673" s="1" t="s">
        <v>2219</v>
      </c>
      <c r="B1673" s="8" t="s">
        <v>2220</v>
      </c>
      <c r="C1673" s="3" t="str">
        <f>_xlfn.XLOOKUP(B1673,'[1]daily break down'!$D:$D,'[1]daily break down'!$E:$E,"")</f>
        <v>LITTORAL</v>
      </c>
      <c r="D1673" s="1" t="s">
        <v>11</v>
      </c>
      <c r="E1673" s="1" t="s">
        <v>12</v>
      </c>
      <c r="F1673" s="3" t="s">
        <v>31</v>
      </c>
      <c r="G1673" s="1" t="s">
        <v>484</v>
      </c>
      <c r="H1673" s="34" t="str">
        <f>_xlfn.XLOOKUP(B1673,[2]CALCULATION!$B:$B,[2]CALCULATION!$H:$H,"")</f>
        <v>ZTE</v>
      </c>
      <c r="I1673" s="28">
        <v>0</v>
      </c>
      <c r="J1673" s="28">
        <v>0</v>
      </c>
      <c r="K1673" s="28">
        <v>0</v>
      </c>
      <c r="L1673" s="28">
        <v>0</v>
      </c>
      <c r="M1673" s="28">
        <v>0</v>
      </c>
      <c r="N1673" s="28">
        <v>1.7637108948072817</v>
      </c>
      <c r="O1673" s="28">
        <v>0</v>
      </c>
      <c r="P1673" s="28">
        <v>0</v>
      </c>
      <c r="Q1673" s="28">
        <v>0</v>
      </c>
      <c r="R1673" s="28">
        <v>0</v>
      </c>
      <c r="S1673" s="93">
        <v>0</v>
      </c>
      <c r="T1673" s="93">
        <f>_xlfn.XLOOKUP(B1673,'[3]Nur des jours'!$B:$B,'[3]Nur des jours'!$U:$U,"")</f>
        <v>0</v>
      </c>
      <c r="U1673" s="93">
        <v>0</v>
      </c>
      <c r="V1673" s="93">
        <v>0</v>
      </c>
      <c r="W1673" s="93">
        <v>0</v>
      </c>
      <c r="X1673" s="93">
        <v>0</v>
      </c>
      <c r="Y1673" s="93">
        <v>0</v>
      </c>
      <c r="Z1673" s="93">
        <v>0</v>
      </c>
      <c r="AA1673" s="93">
        <v>0</v>
      </c>
      <c r="AB1673" s="93">
        <v>0</v>
      </c>
      <c r="AC1673" s="93">
        <f>_xlfn.XLOOKUP(B1673,'[3]Nur des jours'!$B:$B,'[3]Nur des jours'!$N:$N,"")</f>
        <v>0</v>
      </c>
      <c r="AD1673" s="93">
        <v>0</v>
      </c>
      <c r="AE1673" s="93">
        <v>0</v>
      </c>
      <c r="AF1673" s="93">
        <v>0</v>
      </c>
      <c r="AG1673" s="93"/>
      <c r="AH1673" s="93">
        <v>0</v>
      </c>
      <c r="AI1673" s="93">
        <v>0</v>
      </c>
      <c r="AJ1673" s="93">
        <v>0</v>
      </c>
      <c r="AK1673" s="93">
        <v>0</v>
      </c>
      <c r="AL1673" s="93">
        <v>0</v>
      </c>
      <c r="AM1673" s="49" t="s">
        <v>5559</v>
      </c>
      <c r="AN1673" s="49"/>
      <c r="AO1673" s="48" t="str" cm="1">
        <f t="array" ref="AO1673">IFERROR(_xlfn.IFS(
AQ1673="MPR ISSUE","PDH",
AQ1673="BSS Hardware Issue","BSS",
AQ1673="Sites strategiques, MLL, Pylone, etc.","ENVTECH",
AQ1673="AKTIVCO DEFAUT GE &amp; POWER Cabinet","AKTIVCO",
AQ1673="AKTIVCO Coupure ENEO &amp; Baisse de tension","AKTIVCO GRID ONLY",
AQ1673="Coupure ENEO &amp; Baisse de tension","IHS GRID ONLY",
AQ1673="Defaut GE &amp; POWER Cabinet","IHS",
AQ1673="Sharing","Partners",
AQ1673="Sites strategiques &amp; DataCenter","SST &amp; DC",
AQ1673="Exclu","Exclu",
AQ1673="SAT","SAT",
AQ1673="SPARE-ISSUE","SPARE-ISSUE",
AQ1673="Fiber CAmtel","TRANS_FO_CAMTEL",
AQ1673="Fiber AOF","Fiber AOF",
AQ1673="Projet OCM (HUAWEI)","TRAVAUX-HUAWEI",
AQ1673="Projet OCM (NOKIA)","TRAVAUX-NOKIA",
AQ1673="ACCESS-ISSUE","ACCESS-ISSUE",
AQ1673="Projet OCM (ZTE, NOKIA, autres projets)","TRAVAUX OCM",
AQ1673="No root CAuse","No root cause",
AQ1673="ODU HS","PDH",
AQ1673="IP &amp; VLAN","PDH",
AQ1673="Warehouse HUAWEI","SPARE-ISSUE",
AQ1673="SPARE-HS","SPARE-ISSUE",
AQ1673="Power Telco","BSS",AQ1673="no impacts","no impacts"
),"")</f>
        <v>No root cause</v>
      </c>
      <c r="AP1673" s="48" t="str" cm="1">
        <f t="array" ref="AP1673">IFERROR(_xlfn.IFS(
AQ1673="MPR ISSUE","TX ISSUE",
AQ1673="BSS Hardware Issue","RAN ISSUE",
AQ1673="Sites strategiques, MLL, Pylone, etc.","ENVTECH",
AQ1673="AKTIVCO DEFAUT GE &amp; POWER Cabinet","POWER ISSUE",
AQ1673="AKTIVCO Coupure ENEO &amp; Baisse de tension","POWER ISSUE",
AQ1673="Coupure ENEO &amp; Baisse de tension","POWER ISSUE",
AQ1673="Defaut GE &amp; POWER Cabinet","POWER ISSUE",
AQ1673="Sharing","POWER ISSUE",
AQ1673="Sites strategiques &amp; DataCenter","POWER ISSUE",
AQ1673="Exclu","Exclu",
AQ1673="SAT","TX ISSUE",
AQ1673="SPARE-ISSUE","SPARE-ISSUE",
AQ1673="Fiber CAmtel","TX ISSUE",
AQ1673="Fiber AOF","TX ISSUE",
AQ1673="Projet OCM (HUAWEI)","TRAVAUX-HUAWEI",
AQ1673="Projet OCM (NOKIA)","TRAVAUX -NOKIA",
AQ1673="ACCESS-ISSUE","ACCESS-ISSUE",
AQ1673="Projet OCM (ZTE, NOKIA, autres projets)","TRAVAUX OCM",
AQ1673="No root CAuse","No root cause",
AQ1673="ODU HS","TX ISSUE",
AQ1673="IP &amp; VLAN","TX ISSUE",
AQ1673="Warehouse HUAWEI","SPARE-ISSUE",
AQ1673="SPARE-HS","SPARE-ISSUE",
AQ1673="Power Telco","RAN ISSUE",AQ1673="no impacts","no impacts"
),"")</f>
        <v>No root cause</v>
      </c>
      <c r="AQ1673" s="127" t="s">
        <v>5344</v>
      </c>
      <c r="AR1673" s="48" t="str" cm="1">
        <f t="array" ref="AR1673">IFERROR(_xlfn.IFS(
AQ1673="MPR ISSUE","ACTIVE",
AQ1673="BSS Hardware Issue","ACTIVE",
AQ1673="Sites strategiques, MLL, Pylone, etc.","PASSIVE",
AQ1673="AKTIVCO DEFAUT GE &amp; POWER Cabinet","PASSIVE",
AQ1673="AKTIVCO Coupure ENEO &amp; Baisse de tension","PASSIVE",
AQ1673="Coupure ENEO &amp; Baisse de tension","PASSIVE",
AQ1673="Defaut GE &amp; POWER Cabinet","PASSIVE",
AQ1673="Sharing","PASSIVE",
AQ1673="Sites strategiques &amp; DataCenter","PASSIVE",
AQ1673="Exclu","Exclu",
AQ1673="SAT","ACTIVE",
AQ1673="SPARE-ISSUE","SPARE-ISSUE",
AQ1673="Fiber CAmtel","ACTIVE",
AQ1673="Fiber AOF","ACTIVE",
AQ1673="Projet OCM (HUAWEI)","PLANNED WORKS",
AQ1673="Projet OCM (NOKIA)","PLANNED WORKS",
AQ1673="ACCESS-ISSUE","ACCESS-ISSUE",
AQ1673="Projet OCM (ZTE, NOKIA, autres projets)","PLANNED WORKS",
AQ1673="No root CAuse","No root cause",
AQ1673="ODU HS","ACTIVE",
AQ1673="IP &amp; VLAN","ACTIVE",
AQ1673="Warehouse HUAWEI","SPARE-ISSUE",
AQ1673="SPARE-HS","SPARE-ISSUE",
AQ1673="Power Telco","ACTIVE", AQ1673="no impacts","no impacts"
),"")</f>
        <v>No root cause</v>
      </c>
      <c r="AS1673" s="92" t="s">
        <v>5537</v>
      </c>
      <c r="AT1673" s="98" t="s">
        <v>2220</v>
      </c>
      <c r="AV1673" s="17" t="s">
        <v>5537</v>
      </c>
      <c r="AW1673" s="7" t="s">
        <v>5537</v>
      </c>
      <c r="AX1673" s="6" t="s">
        <v>5537</v>
      </c>
      <c r="AY1673" s="7"/>
      <c r="AZ1673" s="3" t="s">
        <v>5537</v>
      </c>
      <c r="BA1673" s="18" t="s">
        <v>5537</v>
      </c>
      <c r="BB1673" s="18" t="s">
        <v>5537</v>
      </c>
      <c r="BC1673" s="18" t="s">
        <v>5537</v>
      </c>
      <c r="BD1673" s="18" t="s">
        <v>5537</v>
      </c>
      <c r="BE1673" s="18" t="s">
        <v>5537</v>
      </c>
      <c r="BF1673" s="18" t="s">
        <v>5537</v>
      </c>
      <c r="BG1673" s="18" t="s">
        <v>5537</v>
      </c>
      <c r="BH1673" s="18" t="s">
        <v>5537</v>
      </c>
      <c r="BI1673" s="18" t="s">
        <v>5537</v>
      </c>
      <c r="BJ1673" s="18" t="s">
        <v>5537</v>
      </c>
      <c r="BK1673" s="18" t="s">
        <v>5537</v>
      </c>
      <c r="BL1673" s="9" t="s">
        <v>5537</v>
      </c>
      <c r="BM1673" s="14" t="s">
        <v>5537</v>
      </c>
      <c r="BN1673" s="14" t="s">
        <v>5537</v>
      </c>
      <c r="BO1673" s="14" t="str">
        <f>_xlfn.XLOOKUP(B1673,'[4]cell downs 18042026 17h'!$B:$B,'[4]cell downs 18042026 17h'!$B:$B,"")</f>
        <v/>
      </c>
      <c r="BP1673" s="14" t="str">
        <f>_xlfn.XLOOKUP(B1673,'[5]Cells Huawei 19042026 15h'!$B:$B,'[5]Cells Huawei 19042026 15h'!$B:$B,"")</f>
        <v/>
      </c>
      <c r="BQ1673" s="9" t="str">
        <f>_xlfn.XLOOKUP(B1673,'[6]cells down 19042026 9H40'!$B:$B,'[6]cells down 19042026 9H40'!$B:$B,"")</f>
        <v/>
      </c>
      <c r="BR1673" s="9" t="s">
        <v>2220</v>
      </c>
      <c r="BS1673" s="9" t="s">
        <v>12</v>
      </c>
      <c r="BT1673" s="108"/>
    </row>
    <row r="1674" spans="1:72" s="9" customFormat="1" x14ac:dyDescent="0.35">
      <c r="A1674" s="1" t="s">
        <v>484</v>
      </c>
      <c r="B1674" s="8" t="s">
        <v>4625</v>
      </c>
      <c r="C1674" s="3" t="str">
        <f>_xlfn.XLOOKUP(B1674,'[1]daily break down'!$D:$D,'[1]daily break down'!$E:$E,"")</f>
        <v>LITTORAL</v>
      </c>
      <c r="D1674" s="1" t="s">
        <v>1022</v>
      </c>
      <c r="E1674" s="1"/>
      <c r="F1674" s="3" t="s">
        <v>31</v>
      </c>
      <c r="G1674" s="1" t="s">
        <v>484</v>
      </c>
      <c r="H1674" s="34" t="str">
        <f>_xlfn.XLOOKUP(B1674,[2]CALCULATION!$B:$B,[2]CALCULATION!$H:$H,"")</f>
        <v>ZTE</v>
      </c>
      <c r="I1674" s="28">
        <v>0</v>
      </c>
      <c r="J1674" s="28">
        <v>0</v>
      </c>
      <c r="K1674" s="28">
        <v>0</v>
      </c>
      <c r="L1674" s="28">
        <v>0</v>
      </c>
      <c r="M1674" s="28">
        <v>0</v>
      </c>
      <c r="N1674" s="28">
        <v>1.4424476290760286</v>
      </c>
      <c r="O1674" s="28">
        <v>0</v>
      </c>
      <c r="P1674" s="28">
        <v>0</v>
      </c>
      <c r="Q1674" s="28">
        <v>0</v>
      </c>
      <c r="R1674" s="28">
        <v>0</v>
      </c>
      <c r="S1674" s="93">
        <v>0</v>
      </c>
      <c r="T1674" s="93">
        <f>_xlfn.XLOOKUP(B1674,'[3]Nur des jours'!$B:$B,'[3]Nur des jours'!$U:$U,"")</f>
        <v>0</v>
      </c>
      <c r="U1674" s="93">
        <v>0</v>
      </c>
      <c r="V1674" s="93">
        <v>0</v>
      </c>
      <c r="W1674" s="93">
        <v>0</v>
      </c>
      <c r="X1674" s="93">
        <v>0</v>
      </c>
      <c r="Y1674" s="93">
        <v>0</v>
      </c>
      <c r="Z1674" s="93">
        <v>0</v>
      </c>
      <c r="AA1674" s="93">
        <v>0</v>
      </c>
      <c r="AB1674" s="93">
        <v>0</v>
      </c>
      <c r="AC1674" s="93">
        <f>_xlfn.XLOOKUP(B1674,'[3]Nur des jours'!$B:$B,'[3]Nur des jours'!$N:$N,"")</f>
        <v>0</v>
      </c>
      <c r="AD1674" s="93">
        <v>0</v>
      </c>
      <c r="AE1674" s="93">
        <v>0</v>
      </c>
      <c r="AF1674" s="93">
        <v>0</v>
      </c>
      <c r="AG1674" s="93"/>
      <c r="AH1674" s="93">
        <v>0</v>
      </c>
      <c r="AI1674" s="93">
        <v>0</v>
      </c>
      <c r="AJ1674" s="93">
        <v>0</v>
      </c>
      <c r="AK1674" s="93">
        <v>0</v>
      </c>
      <c r="AL1674" s="93">
        <v>0</v>
      </c>
      <c r="AM1674" s="49" t="s">
        <v>5559</v>
      </c>
      <c r="AN1674" s="49"/>
      <c r="AO1674" s="48" t="str" cm="1">
        <f t="array" ref="AO1674">IFERROR(_xlfn.IFS(
AQ1674="MPR ISSUE","PDH",
AQ1674="BSS Hardware Issue","BSS",
AQ1674="Sites strategiques, MLL, Pylone, etc.","ENVTECH",
AQ1674="AKTIVCO DEFAUT GE &amp; POWER Cabinet","AKTIVCO",
AQ1674="AKTIVCO Coupure ENEO &amp; Baisse de tension","AKTIVCO GRID ONLY",
AQ1674="Coupure ENEO &amp; Baisse de tension","IHS GRID ONLY",
AQ1674="Defaut GE &amp; POWER Cabinet","IHS",
AQ1674="Sharing","Partners",
AQ1674="Sites strategiques &amp; DataCenter","SST &amp; DC",
AQ1674="Exclu","Exclu",
AQ1674="SAT","SAT",
AQ1674="SPARE-ISSUE","SPARE-ISSUE",
AQ1674="Fiber CAmtel","TRANS_FO_CAMTEL",
AQ1674="Fiber AOF","Fiber AOF",
AQ1674="Projet OCM (HUAWEI)","TRAVAUX-HUAWEI",
AQ1674="Projet OCM (NOKIA)","TRAVAUX-NOKIA",
AQ1674="ACCESS-ISSUE","ACCESS-ISSUE",
AQ1674="Projet OCM (ZTE, NOKIA, autres projets)","TRAVAUX OCM",
AQ1674="No root CAuse","No root cause",
AQ1674="ODU HS","PDH",
AQ1674="IP &amp; VLAN","PDH",
AQ1674="Warehouse HUAWEI","SPARE-ISSUE",
AQ1674="SPARE-HS","SPARE-ISSUE",
AQ1674="Power Telco","BSS",AQ1674="no impacts","no impacts"
),"")</f>
        <v>No root cause</v>
      </c>
      <c r="AP1674" s="48" t="str" cm="1">
        <f t="array" ref="AP1674">IFERROR(_xlfn.IFS(
AQ1674="MPR ISSUE","TX ISSUE",
AQ1674="BSS Hardware Issue","RAN ISSUE",
AQ1674="Sites strategiques, MLL, Pylone, etc.","ENVTECH",
AQ1674="AKTIVCO DEFAUT GE &amp; POWER Cabinet","POWER ISSUE",
AQ1674="AKTIVCO Coupure ENEO &amp; Baisse de tension","POWER ISSUE",
AQ1674="Coupure ENEO &amp; Baisse de tension","POWER ISSUE",
AQ1674="Defaut GE &amp; POWER Cabinet","POWER ISSUE",
AQ1674="Sharing","POWER ISSUE",
AQ1674="Sites strategiques &amp; DataCenter","POWER ISSUE",
AQ1674="Exclu","Exclu",
AQ1674="SAT","TX ISSUE",
AQ1674="SPARE-ISSUE","SPARE-ISSUE",
AQ1674="Fiber CAmtel","TX ISSUE",
AQ1674="Fiber AOF","TX ISSUE",
AQ1674="Projet OCM (HUAWEI)","TRAVAUX-HUAWEI",
AQ1674="Projet OCM (NOKIA)","TRAVAUX -NOKIA",
AQ1674="ACCESS-ISSUE","ACCESS-ISSUE",
AQ1674="Projet OCM (ZTE, NOKIA, autres projets)","TRAVAUX OCM",
AQ1674="No root CAuse","No root cause",
AQ1674="ODU HS","TX ISSUE",
AQ1674="IP &amp; VLAN","TX ISSUE",
AQ1674="Warehouse HUAWEI","SPARE-ISSUE",
AQ1674="SPARE-HS","SPARE-ISSUE",
AQ1674="Power Telco","RAN ISSUE",AQ1674="no impacts","no impacts"
),"")</f>
        <v>No root cause</v>
      </c>
      <c r="AQ1674" s="67" t="s">
        <v>5344</v>
      </c>
      <c r="AR1674" s="48" t="str" cm="1">
        <f t="array" ref="AR1674">IFERROR(_xlfn.IFS(
AQ1674="MPR ISSUE","ACTIVE",
AQ1674="BSS Hardware Issue","ACTIVE",
AQ1674="Sites strategiques, MLL, Pylone, etc.","PASSIVE",
AQ1674="AKTIVCO DEFAUT GE &amp; POWER Cabinet","PASSIVE",
AQ1674="AKTIVCO Coupure ENEO &amp; Baisse de tension","PASSIVE",
AQ1674="Coupure ENEO &amp; Baisse de tension","PASSIVE",
AQ1674="Defaut GE &amp; POWER Cabinet","PASSIVE",
AQ1674="Sharing","PASSIVE",
AQ1674="Sites strategiques &amp; DataCenter","PASSIVE",
AQ1674="Exclu","Exclu",
AQ1674="SAT","ACTIVE",
AQ1674="SPARE-ISSUE","SPARE-ISSUE",
AQ1674="Fiber CAmtel","ACTIVE",
AQ1674="Fiber AOF","ACTIVE",
AQ1674="Projet OCM (HUAWEI)","PLANNED WORKS",
AQ1674="Projet OCM (NOKIA)","PLANNED WORKS",
AQ1674="ACCESS-ISSUE","ACCESS-ISSUE",
AQ1674="Projet OCM (ZTE, NOKIA, autres projets)","PLANNED WORKS",
AQ1674="No root CAuse","No root cause",
AQ1674="ODU HS","ACTIVE",
AQ1674="IP &amp; VLAN","ACTIVE",
AQ1674="Warehouse HUAWEI","SPARE-ISSUE",
AQ1674="SPARE-HS","SPARE-ISSUE",
AQ1674="Power Telco","ACTIVE", AQ1674="no impacts","no impacts"
),"")</f>
        <v>No root cause</v>
      </c>
      <c r="AS1674" s="92" t="s">
        <v>5537</v>
      </c>
      <c r="AT1674" s="98" t="s">
        <v>4625</v>
      </c>
      <c r="AV1674" s="17" t="s">
        <v>5537</v>
      </c>
      <c r="AW1674" s="7" t="s">
        <v>5537</v>
      </c>
      <c r="AX1674" s="6" t="s">
        <v>5537</v>
      </c>
      <c r="AY1674" s="7"/>
      <c r="AZ1674" s="3" t="s">
        <v>5537</v>
      </c>
      <c r="BA1674" s="18" t="s">
        <v>5537</v>
      </c>
      <c r="BB1674" s="18" t="s">
        <v>5537</v>
      </c>
      <c r="BC1674" s="18" t="s">
        <v>5537</v>
      </c>
      <c r="BD1674" s="18" t="s">
        <v>5537</v>
      </c>
      <c r="BE1674" s="18" t="s">
        <v>5537</v>
      </c>
      <c r="BF1674" s="18" t="s">
        <v>5537</v>
      </c>
      <c r="BG1674" s="18" t="s">
        <v>5537</v>
      </c>
      <c r="BH1674" s="18" t="s">
        <v>5537</v>
      </c>
      <c r="BI1674" s="18" t="s">
        <v>5537</v>
      </c>
      <c r="BJ1674" s="18" t="s">
        <v>5537</v>
      </c>
      <c r="BK1674" s="18" t="s">
        <v>5537</v>
      </c>
      <c r="BL1674" s="9" t="s">
        <v>5537</v>
      </c>
      <c r="BM1674" s="14" t="s">
        <v>5537</v>
      </c>
      <c r="BN1674" s="14" t="s">
        <v>5537</v>
      </c>
      <c r="BO1674" s="14" t="str">
        <f>_xlfn.XLOOKUP(B1674,'[4]cell downs 18042026 17h'!$B:$B,'[4]cell downs 18042026 17h'!$B:$B,"")</f>
        <v/>
      </c>
      <c r="BP1674" s="14" t="str">
        <f>_xlfn.XLOOKUP(B1674,'[5]Cells Huawei 19042026 15h'!$B:$B,'[5]Cells Huawei 19042026 15h'!$B:$B,"")</f>
        <v/>
      </c>
      <c r="BQ1674" s="9" t="str">
        <f>_xlfn.XLOOKUP(B1674,'[6]cells down 19042026 9H40'!$B:$B,'[6]cells down 19042026 9H40'!$B:$B,"")</f>
        <v/>
      </c>
      <c r="BR1674" s="9" t="s">
        <v>5537</v>
      </c>
      <c r="BS1674" s="9" t="s">
        <v>12</v>
      </c>
      <c r="BT1674" s="108"/>
    </row>
    <row r="1675" spans="1:72" s="9" customFormat="1" x14ac:dyDescent="0.35">
      <c r="A1675" s="1" t="s">
        <v>867</v>
      </c>
      <c r="B1675" s="8" t="s">
        <v>868</v>
      </c>
      <c r="C1675" s="3" t="str">
        <f>_xlfn.XLOOKUP(B1675,'[1]daily break down'!$D:$D,'[1]daily break down'!$E:$E,"")</f>
        <v>Douala</v>
      </c>
      <c r="D1675" s="1" t="s">
        <v>11</v>
      </c>
      <c r="E1675" s="1" t="s">
        <v>12</v>
      </c>
      <c r="F1675" s="3" t="s">
        <v>31</v>
      </c>
      <c r="G1675" s="1" t="s">
        <v>32</v>
      </c>
      <c r="H1675" s="34" t="str">
        <f>_xlfn.XLOOKUP(B1675,[2]CALCULATION!$B:$B,[2]CALCULATION!$H:$H,"")</f>
        <v>ZTE</v>
      </c>
      <c r="I1675" s="28">
        <v>0</v>
      </c>
      <c r="J1675" s="28">
        <v>0</v>
      </c>
      <c r="K1675" s="28">
        <v>0</v>
      </c>
      <c r="L1675" s="28">
        <v>4.4846304429092019</v>
      </c>
      <c r="M1675" s="28">
        <v>0.96300505374779155</v>
      </c>
      <c r="N1675" s="28">
        <v>1.2719264452834067</v>
      </c>
      <c r="O1675" s="28">
        <v>0</v>
      </c>
      <c r="P1675" s="28">
        <v>0</v>
      </c>
      <c r="Q1675" s="28">
        <v>0</v>
      </c>
      <c r="R1675" s="28">
        <v>0</v>
      </c>
      <c r="S1675" s="93">
        <v>0</v>
      </c>
      <c r="T1675" s="93">
        <f>_xlfn.XLOOKUP(B1675,'[3]Nur des jours'!$B:$B,'[3]Nur des jours'!$U:$U,"")</f>
        <v>0</v>
      </c>
      <c r="U1675" s="93">
        <v>0</v>
      </c>
      <c r="V1675" s="93">
        <v>0</v>
      </c>
      <c r="W1675" s="93">
        <v>0</v>
      </c>
      <c r="X1675" s="93">
        <v>0</v>
      </c>
      <c r="Y1675" s="93">
        <v>0</v>
      </c>
      <c r="Z1675" s="93">
        <v>0</v>
      </c>
      <c r="AA1675" s="93">
        <v>0</v>
      </c>
      <c r="AB1675" s="93">
        <v>0</v>
      </c>
      <c r="AC1675" s="93">
        <f>_xlfn.XLOOKUP(B1675,'[3]Nur des jours'!$B:$B,'[3]Nur des jours'!$N:$N,"")</f>
        <v>0</v>
      </c>
      <c r="AD1675" s="93">
        <v>0</v>
      </c>
      <c r="AE1675" s="93">
        <v>0</v>
      </c>
      <c r="AF1675" s="93">
        <v>0</v>
      </c>
      <c r="AG1675" s="93"/>
      <c r="AH1675" s="93">
        <v>0</v>
      </c>
      <c r="AI1675" s="93">
        <v>0</v>
      </c>
      <c r="AJ1675" s="93">
        <v>0</v>
      </c>
      <c r="AK1675" s="93">
        <v>0</v>
      </c>
      <c r="AL1675" s="93">
        <v>0</v>
      </c>
      <c r="AM1675" s="49" t="s">
        <v>5559</v>
      </c>
      <c r="AN1675" s="49"/>
      <c r="AO1675" s="48" t="str" cm="1">
        <f t="array" ref="AO1675">IFERROR(_xlfn.IFS(
AQ1675="MPR ISSUE","PDH",
AQ1675="BSS Hardware Issue","BSS",
AQ1675="Sites strategiques, MLL, Pylone, etc.","ENVTECH",
AQ1675="AKTIVCO DEFAUT GE &amp; POWER Cabinet","AKTIVCO",
AQ1675="AKTIVCO Coupure ENEO &amp; Baisse de tension","AKTIVCO GRID ONLY",
AQ1675="Coupure ENEO &amp; Baisse de tension","IHS GRID ONLY",
AQ1675="Defaut GE &amp; POWER Cabinet","IHS",
AQ1675="Sharing","Partners",
AQ1675="Sites strategiques &amp; DataCenter","SST &amp; DC",
AQ1675="Exclu","Exclu",
AQ1675="SAT","SAT",
AQ1675="SPARE-ISSUE","SPARE-ISSUE",
AQ1675="Fiber CAmtel","TRANS_FO_CAMTEL",
AQ1675="Fiber AOF","Fiber AOF",
AQ1675="Projet OCM (HUAWEI)","TRAVAUX-HUAWEI",
AQ1675="Projet OCM (NOKIA)","TRAVAUX-NOKIA",
AQ1675="ACCESS-ISSUE","ACCESS-ISSUE",
AQ1675="Projet OCM (ZTE, NOKIA, autres projets)","TRAVAUX OCM",
AQ1675="No root CAuse","No root cause",
AQ1675="ODU HS","PDH",
AQ1675="IP &amp; VLAN","PDH",
AQ1675="Warehouse HUAWEI","SPARE-ISSUE",
AQ1675="SPARE-HS","SPARE-ISSUE",
AQ1675="Power Telco","BSS",AQ1675="no impacts","no impacts"
),"")</f>
        <v>No root cause</v>
      </c>
      <c r="AP1675" s="48" t="str" cm="1">
        <f t="array" ref="AP1675">IFERROR(_xlfn.IFS(
AQ1675="MPR ISSUE","TX ISSUE",
AQ1675="BSS Hardware Issue","RAN ISSUE",
AQ1675="Sites strategiques, MLL, Pylone, etc.","ENVTECH",
AQ1675="AKTIVCO DEFAUT GE &amp; POWER Cabinet","POWER ISSUE",
AQ1675="AKTIVCO Coupure ENEO &amp; Baisse de tension","POWER ISSUE",
AQ1675="Coupure ENEO &amp; Baisse de tension","POWER ISSUE",
AQ1675="Defaut GE &amp; POWER Cabinet","POWER ISSUE",
AQ1675="Sharing","POWER ISSUE",
AQ1675="Sites strategiques &amp; DataCenter","POWER ISSUE",
AQ1675="Exclu","Exclu",
AQ1675="SAT","TX ISSUE",
AQ1675="SPARE-ISSUE","SPARE-ISSUE",
AQ1675="Fiber CAmtel","TX ISSUE",
AQ1675="Fiber AOF","TX ISSUE",
AQ1675="Projet OCM (HUAWEI)","TRAVAUX-HUAWEI",
AQ1675="Projet OCM (NOKIA)","TRAVAUX -NOKIA",
AQ1675="ACCESS-ISSUE","ACCESS-ISSUE",
AQ1675="Projet OCM (ZTE, NOKIA, autres projets)","TRAVAUX OCM",
AQ1675="No root CAuse","No root cause",
AQ1675="ODU HS","TX ISSUE",
AQ1675="IP &amp; VLAN","TX ISSUE",
AQ1675="Warehouse HUAWEI","SPARE-ISSUE",
AQ1675="SPARE-HS","SPARE-ISSUE",
AQ1675="Power Telco","RAN ISSUE",AQ1675="no impacts","no impacts"
),"")</f>
        <v>No root cause</v>
      </c>
      <c r="AQ1675" s="127" t="s">
        <v>5344</v>
      </c>
      <c r="AR1675" s="48" t="str" cm="1">
        <f t="array" ref="AR1675">IFERROR(_xlfn.IFS(
AQ1675="MPR ISSUE","ACTIVE",
AQ1675="BSS Hardware Issue","ACTIVE",
AQ1675="Sites strategiques, MLL, Pylone, etc.","PASSIVE",
AQ1675="AKTIVCO DEFAUT GE &amp; POWER Cabinet","PASSIVE",
AQ1675="AKTIVCO Coupure ENEO &amp; Baisse de tension","PASSIVE",
AQ1675="Coupure ENEO &amp; Baisse de tension","PASSIVE",
AQ1675="Defaut GE &amp; POWER Cabinet","PASSIVE",
AQ1675="Sharing","PASSIVE",
AQ1675="Sites strategiques &amp; DataCenter","PASSIVE",
AQ1675="Exclu","Exclu",
AQ1675="SAT","ACTIVE",
AQ1675="SPARE-ISSUE","SPARE-ISSUE",
AQ1675="Fiber CAmtel","ACTIVE",
AQ1675="Fiber AOF","ACTIVE",
AQ1675="Projet OCM (HUAWEI)","PLANNED WORKS",
AQ1675="Projet OCM (NOKIA)","PLANNED WORKS",
AQ1675="ACCESS-ISSUE","ACCESS-ISSUE",
AQ1675="Projet OCM (ZTE, NOKIA, autres projets)","PLANNED WORKS",
AQ1675="No root CAuse","No root cause",
AQ1675="ODU HS","ACTIVE",
AQ1675="IP &amp; VLAN","ACTIVE",
AQ1675="Warehouse HUAWEI","SPARE-ISSUE",
AQ1675="SPARE-HS","SPARE-ISSUE",
AQ1675="Power Telco","ACTIVE", AQ1675="no impacts","no impacts"
),"")</f>
        <v>No root cause</v>
      </c>
      <c r="AS1675" s="92" t="s">
        <v>5537</v>
      </c>
      <c r="AT1675" s="98" t="s">
        <v>868</v>
      </c>
      <c r="AV1675" s="17" t="s">
        <v>5537</v>
      </c>
      <c r="AW1675" s="7" t="s">
        <v>5537</v>
      </c>
      <c r="AX1675" s="6" t="s">
        <v>5537</v>
      </c>
      <c r="AY1675" s="7"/>
      <c r="AZ1675" s="3" t="s">
        <v>5537</v>
      </c>
      <c r="BA1675" s="18" t="s">
        <v>5537</v>
      </c>
      <c r="BB1675" s="18" t="s">
        <v>5537</v>
      </c>
      <c r="BC1675" s="18" t="s">
        <v>5537</v>
      </c>
      <c r="BD1675" s="18" t="s">
        <v>5537</v>
      </c>
      <c r="BE1675" s="18" t="s">
        <v>5537</v>
      </c>
      <c r="BF1675" s="18" t="s">
        <v>5537</v>
      </c>
      <c r="BG1675" s="18" t="s">
        <v>5537</v>
      </c>
      <c r="BH1675" s="18" t="s">
        <v>5537</v>
      </c>
      <c r="BI1675" s="18" t="s">
        <v>5537</v>
      </c>
      <c r="BJ1675" s="18" t="s">
        <v>5537</v>
      </c>
      <c r="BK1675" s="18" t="s">
        <v>5537</v>
      </c>
      <c r="BL1675" s="9" t="s">
        <v>5537</v>
      </c>
      <c r="BM1675" s="14" t="s">
        <v>5537</v>
      </c>
      <c r="BN1675" s="14" t="s">
        <v>5537</v>
      </c>
      <c r="BO1675" s="14" t="str">
        <f>_xlfn.XLOOKUP(B1675,'[4]cell downs 18042026 17h'!$B:$B,'[4]cell downs 18042026 17h'!$B:$B,"")</f>
        <v/>
      </c>
      <c r="BP1675" s="14" t="str">
        <f>_xlfn.XLOOKUP(B1675,'[5]Cells Huawei 19042026 15h'!$B:$B,'[5]Cells Huawei 19042026 15h'!$B:$B,"")</f>
        <v/>
      </c>
      <c r="BQ1675" s="9" t="str">
        <f>_xlfn.XLOOKUP(B1675,'[6]cells down 19042026 9H40'!$B:$B,'[6]cells down 19042026 9H40'!$B:$B,"")</f>
        <v/>
      </c>
      <c r="BR1675" s="9" t="s">
        <v>868</v>
      </c>
      <c r="BS1675" s="9" t="s">
        <v>5537</v>
      </c>
      <c r="BT1675" s="108"/>
    </row>
    <row r="1676" spans="1:72" s="9" customFormat="1" x14ac:dyDescent="0.35">
      <c r="A1676" s="1" t="s">
        <v>2631</v>
      </c>
      <c r="B1676" s="8" t="s">
        <v>2632</v>
      </c>
      <c r="C1676" s="3" t="str">
        <f>_xlfn.XLOOKUP(B1676,'[1]daily break down'!$D:$D,'[1]daily break down'!$E:$E,"")</f>
        <v>Douala</v>
      </c>
      <c r="D1676" s="1" t="s">
        <v>11</v>
      </c>
      <c r="E1676" s="1" t="s">
        <v>12</v>
      </c>
      <c r="F1676" s="3" t="s">
        <v>31</v>
      </c>
      <c r="G1676" s="1" t="s">
        <v>32</v>
      </c>
      <c r="H1676" s="34" t="str">
        <f>_xlfn.XLOOKUP(B1676,[2]CALCULATION!$B:$B,[2]CALCULATION!$H:$H,"")</f>
        <v>ZTE</v>
      </c>
      <c r="I1676" s="28">
        <v>0</v>
      </c>
      <c r="J1676" s="28">
        <v>0</v>
      </c>
      <c r="K1676" s="28">
        <v>0</v>
      </c>
      <c r="L1676" s="28">
        <v>2.4612408078006779E-3</v>
      </c>
      <c r="M1676" s="28">
        <v>0</v>
      </c>
      <c r="N1676" s="28">
        <v>1.2678957175836765</v>
      </c>
      <c r="O1676" s="28">
        <v>0</v>
      </c>
      <c r="P1676" s="28">
        <v>0</v>
      </c>
      <c r="Q1676" s="28">
        <v>0</v>
      </c>
      <c r="R1676" s="28">
        <v>0</v>
      </c>
      <c r="S1676" s="93">
        <v>0</v>
      </c>
      <c r="T1676" s="93">
        <f>_xlfn.XLOOKUP(B1676,'[3]Nur des jours'!$B:$B,'[3]Nur des jours'!$U:$U,"")</f>
        <v>0</v>
      </c>
      <c r="U1676" s="93">
        <v>0</v>
      </c>
      <c r="V1676" s="93">
        <v>0</v>
      </c>
      <c r="W1676" s="93">
        <v>0</v>
      </c>
      <c r="X1676" s="93">
        <v>0</v>
      </c>
      <c r="Y1676" s="93">
        <v>0</v>
      </c>
      <c r="Z1676" s="93">
        <v>0</v>
      </c>
      <c r="AA1676" s="93">
        <v>0</v>
      </c>
      <c r="AB1676" s="93">
        <v>0</v>
      </c>
      <c r="AC1676" s="93">
        <f>_xlfn.XLOOKUP(B1676,'[3]Nur des jours'!$B:$B,'[3]Nur des jours'!$N:$N,"")</f>
        <v>0</v>
      </c>
      <c r="AD1676" s="93">
        <v>0</v>
      </c>
      <c r="AE1676" s="93">
        <v>0</v>
      </c>
      <c r="AF1676" s="93">
        <v>0</v>
      </c>
      <c r="AG1676" s="93"/>
      <c r="AH1676" s="93">
        <v>0</v>
      </c>
      <c r="AI1676" s="93">
        <v>0</v>
      </c>
      <c r="AJ1676" s="93">
        <v>0</v>
      </c>
      <c r="AK1676" s="93">
        <v>0</v>
      </c>
      <c r="AL1676" s="93">
        <v>0</v>
      </c>
      <c r="AM1676" s="49" t="s">
        <v>5559</v>
      </c>
      <c r="AN1676" s="49"/>
      <c r="AO1676" s="48" t="str" cm="1">
        <f t="array" ref="AO1676">IFERROR(_xlfn.IFS(
AQ1676="MPR ISSUE","PDH",
AQ1676="BSS Hardware Issue","BSS",
AQ1676="Sites strategiques, MLL, Pylone, etc.","ENVTECH",
AQ1676="AKTIVCO DEFAUT GE &amp; POWER Cabinet","AKTIVCO",
AQ1676="AKTIVCO Coupure ENEO &amp; Baisse de tension","AKTIVCO GRID ONLY",
AQ1676="Coupure ENEO &amp; Baisse de tension","IHS GRID ONLY",
AQ1676="Defaut GE &amp; POWER Cabinet","IHS",
AQ1676="Sharing","Partners",
AQ1676="Sites strategiques &amp; DataCenter","SST &amp; DC",
AQ1676="Exclu","Exclu",
AQ1676="SAT","SAT",
AQ1676="SPARE-ISSUE","SPARE-ISSUE",
AQ1676="Fiber CAmtel","TRANS_FO_CAMTEL",
AQ1676="Fiber AOF","Fiber AOF",
AQ1676="Projet OCM (HUAWEI)","TRAVAUX-HUAWEI",
AQ1676="Projet OCM (NOKIA)","TRAVAUX-NOKIA",
AQ1676="ACCESS-ISSUE","ACCESS-ISSUE",
AQ1676="Projet OCM (ZTE, NOKIA, autres projets)","TRAVAUX OCM",
AQ1676="No root CAuse","No root cause",
AQ1676="ODU HS","PDH",
AQ1676="IP &amp; VLAN","PDH",
AQ1676="Warehouse HUAWEI","SPARE-ISSUE",
AQ1676="SPARE-HS","SPARE-ISSUE",
AQ1676="Power Telco","BSS",AQ1676="no impacts","no impacts"
),"")</f>
        <v>No root cause</v>
      </c>
      <c r="AP1676" s="48" t="str" cm="1">
        <f t="array" ref="AP1676">IFERROR(_xlfn.IFS(
AQ1676="MPR ISSUE","TX ISSUE",
AQ1676="BSS Hardware Issue","RAN ISSUE",
AQ1676="Sites strategiques, MLL, Pylone, etc.","ENVTECH",
AQ1676="AKTIVCO DEFAUT GE &amp; POWER Cabinet","POWER ISSUE",
AQ1676="AKTIVCO Coupure ENEO &amp; Baisse de tension","POWER ISSUE",
AQ1676="Coupure ENEO &amp; Baisse de tension","POWER ISSUE",
AQ1676="Defaut GE &amp; POWER Cabinet","POWER ISSUE",
AQ1676="Sharing","POWER ISSUE",
AQ1676="Sites strategiques &amp; DataCenter","POWER ISSUE",
AQ1676="Exclu","Exclu",
AQ1676="SAT","TX ISSUE",
AQ1676="SPARE-ISSUE","SPARE-ISSUE",
AQ1676="Fiber CAmtel","TX ISSUE",
AQ1676="Fiber AOF","TX ISSUE",
AQ1676="Projet OCM (HUAWEI)","TRAVAUX-HUAWEI",
AQ1676="Projet OCM (NOKIA)","TRAVAUX -NOKIA",
AQ1676="ACCESS-ISSUE","ACCESS-ISSUE",
AQ1676="Projet OCM (ZTE, NOKIA, autres projets)","TRAVAUX OCM",
AQ1676="No root CAuse","No root cause",
AQ1676="ODU HS","TX ISSUE",
AQ1676="IP &amp; VLAN","TX ISSUE",
AQ1676="Warehouse HUAWEI","SPARE-ISSUE",
AQ1676="SPARE-HS","SPARE-ISSUE",
AQ1676="Power Telco","RAN ISSUE",AQ1676="no impacts","no impacts"
),"")</f>
        <v>No root cause</v>
      </c>
      <c r="AQ1676" s="127" t="s">
        <v>5344</v>
      </c>
      <c r="AR1676" s="48" t="str" cm="1">
        <f t="array" ref="AR1676">IFERROR(_xlfn.IFS(
AQ1676="MPR ISSUE","ACTIVE",
AQ1676="BSS Hardware Issue","ACTIVE",
AQ1676="Sites strategiques, MLL, Pylone, etc.","PASSIVE",
AQ1676="AKTIVCO DEFAUT GE &amp; POWER Cabinet","PASSIVE",
AQ1676="AKTIVCO Coupure ENEO &amp; Baisse de tension","PASSIVE",
AQ1676="Coupure ENEO &amp; Baisse de tension","PASSIVE",
AQ1676="Defaut GE &amp; POWER Cabinet","PASSIVE",
AQ1676="Sharing","PASSIVE",
AQ1676="Sites strategiques &amp; DataCenter","PASSIVE",
AQ1676="Exclu","Exclu",
AQ1676="SAT","ACTIVE",
AQ1676="SPARE-ISSUE","SPARE-ISSUE",
AQ1676="Fiber CAmtel","ACTIVE",
AQ1676="Fiber AOF","ACTIVE",
AQ1676="Projet OCM (HUAWEI)","PLANNED WORKS",
AQ1676="Projet OCM (NOKIA)","PLANNED WORKS",
AQ1676="ACCESS-ISSUE","ACCESS-ISSUE",
AQ1676="Projet OCM (ZTE, NOKIA, autres projets)","PLANNED WORKS",
AQ1676="No root CAuse","No root cause",
AQ1676="ODU HS","ACTIVE",
AQ1676="IP &amp; VLAN","ACTIVE",
AQ1676="Warehouse HUAWEI","SPARE-ISSUE",
AQ1676="SPARE-HS","SPARE-ISSUE",
AQ1676="Power Telco","ACTIVE", AQ1676="no impacts","no impacts"
),"")</f>
        <v>No root cause</v>
      </c>
      <c r="AS1676" s="92" t="s">
        <v>5537</v>
      </c>
      <c r="AT1676" s="98" t="s">
        <v>2632</v>
      </c>
      <c r="AV1676" s="17" t="s">
        <v>5537</v>
      </c>
      <c r="AW1676" s="7" t="s">
        <v>5537</v>
      </c>
      <c r="AX1676" s="6" t="s">
        <v>5537</v>
      </c>
      <c r="AY1676" s="7"/>
      <c r="AZ1676" s="3" t="s">
        <v>5537</v>
      </c>
      <c r="BA1676" s="18" t="s">
        <v>5537</v>
      </c>
      <c r="BB1676" s="18" t="s">
        <v>5537</v>
      </c>
      <c r="BC1676" s="18" t="s">
        <v>5537</v>
      </c>
      <c r="BD1676" s="18" t="s">
        <v>5537</v>
      </c>
      <c r="BE1676" s="18" t="s">
        <v>5537</v>
      </c>
      <c r="BF1676" s="18" t="s">
        <v>5537</v>
      </c>
      <c r="BG1676" s="18" t="s">
        <v>5537</v>
      </c>
      <c r="BH1676" s="18" t="s">
        <v>5537</v>
      </c>
      <c r="BI1676" s="18" t="s">
        <v>5537</v>
      </c>
      <c r="BJ1676" s="18" t="s">
        <v>5537</v>
      </c>
      <c r="BK1676" s="18" t="s">
        <v>5537</v>
      </c>
      <c r="BL1676" s="9" t="s">
        <v>5537</v>
      </c>
      <c r="BM1676" s="14" t="s">
        <v>5537</v>
      </c>
      <c r="BN1676" s="14" t="s">
        <v>5537</v>
      </c>
      <c r="BO1676" s="14" t="str">
        <f>_xlfn.XLOOKUP(B1676,'[4]cell downs 18042026 17h'!$B:$B,'[4]cell downs 18042026 17h'!$B:$B,"")</f>
        <v/>
      </c>
      <c r="BP1676" s="14" t="str">
        <f>_xlfn.XLOOKUP(B1676,'[5]Cells Huawei 19042026 15h'!$B:$B,'[5]Cells Huawei 19042026 15h'!$B:$B,"")</f>
        <v/>
      </c>
      <c r="BQ1676" s="9" t="str">
        <f>_xlfn.XLOOKUP(B1676,'[6]cells down 19042026 9H40'!$B:$B,'[6]cells down 19042026 9H40'!$B:$B,"")</f>
        <v/>
      </c>
      <c r="BR1676" s="9" t="s">
        <v>2632</v>
      </c>
      <c r="BS1676" s="9" t="s">
        <v>12</v>
      </c>
      <c r="BT1676" s="108"/>
    </row>
    <row r="1677" spans="1:72" s="9" customFormat="1" x14ac:dyDescent="0.35">
      <c r="A1677" s="1" t="s">
        <v>807</v>
      </c>
      <c r="B1677" s="8" t="s">
        <v>808</v>
      </c>
      <c r="C1677" s="3" t="str">
        <f>_xlfn.XLOOKUP(B1677,'[1]daily break down'!$D:$D,'[1]daily break down'!$E:$E,"")</f>
        <v>Douala</v>
      </c>
      <c r="D1677" s="1" t="s">
        <v>11</v>
      </c>
      <c r="E1677" s="1" t="s">
        <v>12</v>
      </c>
      <c r="F1677" s="3" t="s">
        <v>31</v>
      </c>
      <c r="G1677" s="1" t="s">
        <v>32</v>
      </c>
      <c r="H1677" s="34" t="str">
        <f>_xlfn.XLOOKUP(B1677,[2]CALCULATION!$B:$B,[2]CALCULATION!$H:$H,"")</f>
        <v>ZTE</v>
      </c>
      <c r="I1677" s="28">
        <v>0</v>
      </c>
      <c r="J1677" s="28">
        <v>0</v>
      </c>
      <c r="K1677" s="28">
        <v>0</v>
      </c>
      <c r="L1677" s="28">
        <v>0</v>
      </c>
      <c r="M1677" s="28">
        <v>0</v>
      </c>
      <c r="N1677" s="28">
        <v>1.0448502281463237</v>
      </c>
      <c r="O1677" s="28">
        <v>0</v>
      </c>
      <c r="P1677" s="28">
        <v>0</v>
      </c>
      <c r="Q1677" s="28">
        <v>0</v>
      </c>
      <c r="R1677" s="28">
        <v>0</v>
      </c>
      <c r="S1677" s="93">
        <v>0</v>
      </c>
      <c r="T1677" s="93">
        <f>_xlfn.XLOOKUP(B1677,'[3]Nur des jours'!$B:$B,'[3]Nur des jours'!$U:$U,"")</f>
        <v>0</v>
      </c>
      <c r="U1677" s="93">
        <v>0</v>
      </c>
      <c r="V1677" s="93">
        <v>0</v>
      </c>
      <c r="W1677" s="93">
        <v>0</v>
      </c>
      <c r="X1677" s="93">
        <v>0</v>
      </c>
      <c r="Y1677" s="93">
        <v>0</v>
      </c>
      <c r="Z1677" s="93">
        <v>0</v>
      </c>
      <c r="AA1677" s="93">
        <v>0</v>
      </c>
      <c r="AB1677" s="93">
        <v>0</v>
      </c>
      <c r="AC1677" s="93">
        <f>_xlfn.XLOOKUP(B1677,'[3]Nur des jours'!$B:$B,'[3]Nur des jours'!$N:$N,"")</f>
        <v>0</v>
      </c>
      <c r="AD1677" s="93">
        <v>0</v>
      </c>
      <c r="AE1677" s="93">
        <v>0</v>
      </c>
      <c r="AF1677" s="93">
        <v>0</v>
      </c>
      <c r="AG1677" s="93"/>
      <c r="AH1677" s="93">
        <v>0</v>
      </c>
      <c r="AI1677" s="93">
        <v>0</v>
      </c>
      <c r="AJ1677" s="93">
        <v>0</v>
      </c>
      <c r="AK1677" s="93">
        <v>0</v>
      </c>
      <c r="AL1677" s="93">
        <v>0</v>
      </c>
      <c r="AM1677" s="49" t="s">
        <v>5559</v>
      </c>
      <c r="AN1677" s="49"/>
      <c r="AO1677" s="48" t="str" cm="1">
        <f t="array" ref="AO1677">IFERROR(_xlfn.IFS(
AQ1677="MPR ISSUE","PDH",
AQ1677="BSS Hardware Issue","BSS",
AQ1677="Sites strategiques, MLL, Pylone, etc.","ENVTECH",
AQ1677="AKTIVCO DEFAUT GE &amp; POWER Cabinet","AKTIVCO",
AQ1677="AKTIVCO Coupure ENEO &amp; Baisse de tension","AKTIVCO GRID ONLY",
AQ1677="Coupure ENEO &amp; Baisse de tension","IHS GRID ONLY",
AQ1677="Defaut GE &amp; POWER Cabinet","IHS",
AQ1677="Sharing","Partners",
AQ1677="Sites strategiques &amp; DataCenter","SST &amp; DC",
AQ1677="Exclu","Exclu",
AQ1677="SAT","SAT",
AQ1677="SPARE-ISSUE","SPARE-ISSUE",
AQ1677="Fiber CAmtel","TRANS_FO_CAMTEL",
AQ1677="Fiber AOF","Fiber AOF",
AQ1677="Projet OCM (HUAWEI)","TRAVAUX-HUAWEI",
AQ1677="Projet OCM (NOKIA)","TRAVAUX-NOKIA",
AQ1677="ACCESS-ISSUE","ACCESS-ISSUE",
AQ1677="Projet OCM (ZTE, NOKIA, autres projets)","TRAVAUX OCM",
AQ1677="No root CAuse","No root cause",
AQ1677="ODU HS","PDH",
AQ1677="IP &amp; VLAN","PDH",
AQ1677="Warehouse HUAWEI","SPARE-ISSUE",
AQ1677="SPARE-HS","SPARE-ISSUE",
AQ1677="Power Telco","BSS",AQ1677="no impacts","no impacts"
),"")</f>
        <v>No root cause</v>
      </c>
      <c r="AP1677" s="48" t="str" cm="1">
        <f t="array" ref="AP1677">IFERROR(_xlfn.IFS(
AQ1677="MPR ISSUE","TX ISSUE",
AQ1677="BSS Hardware Issue","RAN ISSUE",
AQ1677="Sites strategiques, MLL, Pylone, etc.","ENVTECH",
AQ1677="AKTIVCO DEFAUT GE &amp; POWER Cabinet","POWER ISSUE",
AQ1677="AKTIVCO Coupure ENEO &amp; Baisse de tension","POWER ISSUE",
AQ1677="Coupure ENEO &amp; Baisse de tension","POWER ISSUE",
AQ1677="Defaut GE &amp; POWER Cabinet","POWER ISSUE",
AQ1677="Sharing","POWER ISSUE",
AQ1677="Sites strategiques &amp; DataCenter","POWER ISSUE",
AQ1677="Exclu","Exclu",
AQ1677="SAT","TX ISSUE",
AQ1677="SPARE-ISSUE","SPARE-ISSUE",
AQ1677="Fiber CAmtel","TX ISSUE",
AQ1677="Fiber AOF","TX ISSUE",
AQ1677="Projet OCM (HUAWEI)","TRAVAUX-HUAWEI",
AQ1677="Projet OCM (NOKIA)","TRAVAUX -NOKIA",
AQ1677="ACCESS-ISSUE","ACCESS-ISSUE",
AQ1677="Projet OCM (ZTE, NOKIA, autres projets)","TRAVAUX OCM",
AQ1677="No root CAuse","No root cause",
AQ1677="ODU HS","TX ISSUE",
AQ1677="IP &amp; VLAN","TX ISSUE",
AQ1677="Warehouse HUAWEI","SPARE-ISSUE",
AQ1677="SPARE-HS","SPARE-ISSUE",
AQ1677="Power Telco","RAN ISSUE",AQ1677="no impacts","no impacts"
),"")</f>
        <v>No root cause</v>
      </c>
      <c r="AQ1677" s="127" t="s">
        <v>5344</v>
      </c>
      <c r="AR1677" s="48" t="str" cm="1">
        <f t="array" ref="AR1677">IFERROR(_xlfn.IFS(
AQ1677="MPR ISSUE","ACTIVE",
AQ1677="BSS Hardware Issue","ACTIVE",
AQ1677="Sites strategiques, MLL, Pylone, etc.","PASSIVE",
AQ1677="AKTIVCO DEFAUT GE &amp; POWER Cabinet","PASSIVE",
AQ1677="AKTIVCO Coupure ENEO &amp; Baisse de tension","PASSIVE",
AQ1677="Coupure ENEO &amp; Baisse de tension","PASSIVE",
AQ1677="Defaut GE &amp; POWER Cabinet","PASSIVE",
AQ1677="Sharing","PASSIVE",
AQ1677="Sites strategiques &amp; DataCenter","PASSIVE",
AQ1677="Exclu","Exclu",
AQ1677="SAT","ACTIVE",
AQ1677="SPARE-ISSUE","SPARE-ISSUE",
AQ1677="Fiber CAmtel","ACTIVE",
AQ1677="Fiber AOF","ACTIVE",
AQ1677="Projet OCM (HUAWEI)","PLANNED WORKS",
AQ1677="Projet OCM (NOKIA)","PLANNED WORKS",
AQ1677="ACCESS-ISSUE","ACCESS-ISSUE",
AQ1677="Projet OCM (ZTE, NOKIA, autres projets)","PLANNED WORKS",
AQ1677="No root CAuse","No root cause",
AQ1677="ODU HS","ACTIVE",
AQ1677="IP &amp; VLAN","ACTIVE",
AQ1677="Warehouse HUAWEI","SPARE-ISSUE",
AQ1677="SPARE-HS","SPARE-ISSUE",
AQ1677="Power Telco","ACTIVE", AQ1677="no impacts","no impacts"
),"")</f>
        <v>No root cause</v>
      </c>
      <c r="AS1677" s="92" t="s">
        <v>5537</v>
      </c>
      <c r="AT1677" s="98" t="s">
        <v>808</v>
      </c>
      <c r="AV1677" s="17" t="s">
        <v>5537</v>
      </c>
      <c r="AW1677" s="7" t="s">
        <v>5537</v>
      </c>
      <c r="AX1677" s="6" t="s">
        <v>5537</v>
      </c>
      <c r="AY1677" s="7"/>
      <c r="AZ1677" s="3" t="s">
        <v>5537</v>
      </c>
      <c r="BA1677" s="18" t="s">
        <v>5537</v>
      </c>
      <c r="BB1677" s="18" t="s">
        <v>5537</v>
      </c>
      <c r="BC1677" s="18" t="s">
        <v>5537</v>
      </c>
      <c r="BD1677" s="18" t="s">
        <v>5537</v>
      </c>
      <c r="BE1677" s="18" t="s">
        <v>5537</v>
      </c>
      <c r="BF1677" s="18" t="s">
        <v>5537</v>
      </c>
      <c r="BG1677" s="18" t="s">
        <v>5537</v>
      </c>
      <c r="BH1677" s="18" t="s">
        <v>5537</v>
      </c>
      <c r="BI1677" s="18" t="s">
        <v>5537</v>
      </c>
      <c r="BJ1677" s="18" t="s">
        <v>5537</v>
      </c>
      <c r="BK1677" s="18" t="s">
        <v>5537</v>
      </c>
      <c r="BL1677" s="9" t="s">
        <v>5537</v>
      </c>
      <c r="BM1677" s="14" t="s">
        <v>5537</v>
      </c>
      <c r="BN1677" s="14" t="s">
        <v>5537</v>
      </c>
      <c r="BO1677" s="14" t="str">
        <f>_xlfn.XLOOKUP(B1677,'[4]cell downs 18042026 17h'!$B:$B,'[4]cell downs 18042026 17h'!$B:$B,"")</f>
        <v/>
      </c>
      <c r="BP1677" s="14" t="str">
        <f>_xlfn.XLOOKUP(B1677,'[5]Cells Huawei 19042026 15h'!$B:$B,'[5]Cells Huawei 19042026 15h'!$B:$B,"")</f>
        <v/>
      </c>
      <c r="BQ1677" s="9" t="str">
        <f>_xlfn.XLOOKUP(B1677,'[6]cells down 19042026 9H40'!$B:$B,'[6]cells down 19042026 9H40'!$B:$B,"")</f>
        <v/>
      </c>
      <c r="BR1677" s="9" t="s">
        <v>808</v>
      </c>
      <c r="BS1677" s="9" t="s">
        <v>12</v>
      </c>
      <c r="BT1677" s="108"/>
    </row>
    <row r="1678" spans="1:72" s="9" customFormat="1" x14ac:dyDescent="0.35">
      <c r="A1678" s="1" t="s">
        <v>4147</v>
      </c>
      <c r="B1678" s="8" t="s">
        <v>4663</v>
      </c>
      <c r="C1678" s="3" t="str">
        <f>_xlfn.XLOOKUP(B1678,'[1]daily break down'!$D:$D,'[1]daily break down'!$E:$E,"")</f>
        <v>CENTRE</v>
      </c>
      <c r="D1678" s="1" t="s">
        <v>11</v>
      </c>
      <c r="E1678" s="1" t="s">
        <v>12</v>
      </c>
      <c r="F1678" s="3" t="s">
        <v>37</v>
      </c>
      <c r="G1678" s="1" t="s">
        <v>4147</v>
      </c>
      <c r="H1678" s="34" t="str">
        <f>_xlfn.XLOOKUP(B1678,[2]CALCULATION!$B:$B,[2]CALCULATION!$H:$H,"")</f>
        <v>ZTE</v>
      </c>
      <c r="I1678" s="28">
        <v>0</v>
      </c>
      <c r="J1678" s="28">
        <v>0</v>
      </c>
      <c r="K1678" s="28">
        <v>0</v>
      </c>
      <c r="L1678" s="28">
        <v>0</v>
      </c>
      <c r="M1678" s="28">
        <v>0.22400858366649262</v>
      </c>
      <c r="N1678" s="28">
        <v>0.79960006620381086</v>
      </c>
      <c r="O1678" s="28">
        <v>0.18885564430290563</v>
      </c>
      <c r="P1678" s="28">
        <v>0</v>
      </c>
      <c r="Q1678" s="28">
        <v>0</v>
      </c>
      <c r="R1678" s="28">
        <v>0</v>
      </c>
      <c r="S1678" s="93">
        <v>0</v>
      </c>
      <c r="T1678" s="93">
        <f>_xlfn.XLOOKUP(B1678,'[3]Nur des jours'!$B:$B,'[3]Nur des jours'!$U:$U,"")</f>
        <v>0</v>
      </c>
      <c r="U1678" s="93">
        <v>0</v>
      </c>
      <c r="V1678" s="93">
        <v>0</v>
      </c>
      <c r="W1678" s="93">
        <v>0</v>
      </c>
      <c r="X1678" s="93">
        <v>0</v>
      </c>
      <c r="Y1678" s="93">
        <v>0</v>
      </c>
      <c r="Z1678" s="93">
        <v>0</v>
      </c>
      <c r="AA1678" s="93">
        <v>0</v>
      </c>
      <c r="AB1678" s="93">
        <v>0</v>
      </c>
      <c r="AC1678" s="93">
        <f>_xlfn.XLOOKUP(B1678,'[3]Nur des jours'!$B:$B,'[3]Nur des jours'!$N:$N,"")</f>
        <v>0</v>
      </c>
      <c r="AD1678" s="93">
        <v>0</v>
      </c>
      <c r="AE1678" s="93">
        <v>0</v>
      </c>
      <c r="AF1678" s="93">
        <v>0</v>
      </c>
      <c r="AG1678" s="93"/>
      <c r="AH1678" s="93">
        <v>0</v>
      </c>
      <c r="AI1678" s="93">
        <v>0</v>
      </c>
      <c r="AJ1678" s="93">
        <v>0</v>
      </c>
      <c r="AK1678" s="93">
        <v>0</v>
      </c>
      <c r="AL1678" s="93">
        <v>0</v>
      </c>
      <c r="AM1678" s="49" t="s">
        <v>5559</v>
      </c>
      <c r="AN1678" s="49"/>
      <c r="AO1678" s="48" t="str" cm="1">
        <f t="array" ref="AO1678">IFERROR(_xlfn.IFS(
AQ1678="MPR ISSUE","PDH",
AQ1678="BSS Hardware Issue","BSS",
AQ1678="Sites strategiques, MLL, Pylone, etc.","ENVTECH",
AQ1678="AKTIVCO DEFAUT GE &amp; POWER Cabinet","AKTIVCO",
AQ1678="AKTIVCO Coupure ENEO &amp; Baisse de tension","AKTIVCO GRID ONLY",
AQ1678="Coupure ENEO &amp; Baisse de tension","IHS GRID ONLY",
AQ1678="Defaut GE &amp; POWER Cabinet","IHS",
AQ1678="Sharing","Partners",
AQ1678="Sites strategiques &amp; DataCenter","SST &amp; DC",
AQ1678="Exclu","Exclu",
AQ1678="SAT","SAT",
AQ1678="SPARE-ISSUE","SPARE-ISSUE",
AQ1678="Fiber CAmtel","TRANS_FO_CAMTEL",
AQ1678="Fiber AOF","Fiber AOF",
AQ1678="Projet OCM (HUAWEI)","TRAVAUX-HUAWEI",
AQ1678="Projet OCM (NOKIA)","TRAVAUX-NOKIA",
AQ1678="ACCESS-ISSUE","ACCESS-ISSUE",
AQ1678="Projet OCM (ZTE, NOKIA, autres projets)","TRAVAUX OCM",
AQ1678="No root CAuse","No root cause",
AQ1678="ODU HS","PDH",
AQ1678="IP &amp; VLAN","PDH",
AQ1678="Warehouse HUAWEI","SPARE-ISSUE",
AQ1678="SPARE-HS","SPARE-ISSUE",
AQ1678="Power Telco","BSS",AQ1678="no impacts","no impacts"
),"")</f>
        <v>No root cause</v>
      </c>
      <c r="AP1678" s="48" t="str" cm="1">
        <f t="array" ref="AP1678">IFERROR(_xlfn.IFS(
AQ1678="MPR ISSUE","TX ISSUE",
AQ1678="BSS Hardware Issue","RAN ISSUE",
AQ1678="Sites strategiques, MLL, Pylone, etc.","ENVTECH",
AQ1678="AKTIVCO DEFAUT GE &amp; POWER Cabinet","POWER ISSUE",
AQ1678="AKTIVCO Coupure ENEO &amp; Baisse de tension","POWER ISSUE",
AQ1678="Coupure ENEO &amp; Baisse de tension","POWER ISSUE",
AQ1678="Defaut GE &amp; POWER Cabinet","POWER ISSUE",
AQ1678="Sharing","POWER ISSUE",
AQ1678="Sites strategiques &amp; DataCenter","POWER ISSUE",
AQ1678="Exclu","Exclu",
AQ1678="SAT","TX ISSUE",
AQ1678="SPARE-ISSUE","SPARE-ISSUE",
AQ1678="Fiber CAmtel","TX ISSUE",
AQ1678="Fiber AOF","TX ISSUE",
AQ1678="Projet OCM (HUAWEI)","TRAVAUX-HUAWEI",
AQ1678="Projet OCM (NOKIA)","TRAVAUX -NOKIA",
AQ1678="ACCESS-ISSUE","ACCESS-ISSUE",
AQ1678="Projet OCM (ZTE, NOKIA, autres projets)","TRAVAUX OCM",
AQ1678="No root CAuse","No root cause",
AQ1678="ODU HS","TX ISSUE",
AQ1678="IP &amp; VLAN","TX ISSUE",
AQ1678="Warehouse HUAWEI","SPARE-ISSUE",
AQ1678="SPARE-HS","SPARE-ISSUE",
AQ1678="Power Telco","RAN ISSUE",AQ1678="no impacts","no impacts"
),"")</f>
        <v>No root cause</v>
      </c>
      <c r="AQ1678" s="127" t="s">
        <v>5344</v>
      </c>
      <c r="AR1678" s="48" t="str" cm="1">
        <f t="array" ref="AR1678">IFERROR(_xlfn.IFS(
AQ1678="MPR ISSUE","ACTIVE",
AQ1678="BSS Hardware Issue","ACTIVE",
AQ1678="Sites strategiques, MLL, Pylone, etc.","PASSIVE",
AQ1678="AKTIVCO DEFAUT GE &amp; POWER Cabinet","PASSIVE",
AQ1678="AKTIVCO Coupure ENEO &amp; Baisse de tension","PASSIVE",
AQ1678="Coupure ENEO &amp; Baisse de tension","PASSIVE",
AQ1678="Defaut GE &amp; POWER Cabinet","PASSIVE",
AQ1678="Sharing","PASSIVE",
AQ1678="Sites strategiques &amp; DataCenter","PASSIVE",
AQ1678="Exclu","Exclu",
AQ1678="SAT","ACTIVE",
AQ1678="SPARE-ISSUE","SPARE-ISSUE",
AQ1678="Fiber CAmtel","ACTIVE",
AQ1678="Fiber AOF","ACTIVE",
AQ1678="Projet OCM (HUAWEI)","PLANNED WORKS",
AQ1678="Projet OCM (NOKIA)","PLANNED WORKS",
AQ1678="ACCESS-ISSUE","ACCESS-ISSUE",
AQ1678="Projet OCM (ZTE, NOKIA, autres projets)","PLANNED WORKS",
AQ1678="No root CAuse","No root cause",
AQ1678="ODU HS","ACTIVE",
AQ1678="IP &amp; VLAN","ACTIVE",
AQ1678="Warehouse HUAWEI","SPARE-ISSUE",
AQ1678="SPARE-HS","SPARE-ISSUE",
AQ1678="Power Telco","ACTIVE", AQ1678="no impacts","no impacts"
),"")</f>
        <v>No root cause</v>
      </c>
      <c r="AS1678" s="92" t="s">
        <v>5537</v>
      </c>
      <c r="AT1678" s="98" t="s">
        <v>4663</v>
      </c>
      <c r="AV1678" s="17" t="s">
        <v>5537</v>
      </c>
      <c r="AW1678" s="7" t="s">
        <v>5537</v>
      </c>
      <c r="AX1678" s="6" t="s">
        <v>5537</v>
      </c>
      <c r="AY1678" s="7"/>
      <c r="AZ1678" s="3" t="s">
        <v>5537</v>
      </c>
      <c r="BA1678" s="18" t="s">
        <v>5537</v>
      </c>
      <c r="BB1678" s="18" t="s">
        <v>5537</v>
      </c>
      <c r="BC1678" s="18" t="s">
        <v>5537</v>
      </c>
      <c r="BD1678" s="18" t="s">
        <v>5537</v>
      </c>
      <c r="BE1678" s="18" t="s">
        <v>5537</v>
      </c>
      <c r="BF1678" s="18" t="s">
        <v>5537</v>
      </c>
      <c r="BG1678" s="18" t="s">
        <v>5537</v>
      </c>
      <c r="BH1678" s="18" t="s">
        <v>5537</v>
      </c>
      <c r="BI1678" s="18" t="s">
        <v>5537</v>
      </c>
      <c r="BJ1678" s="18" t="s">
        <v>5537</v>
      </c>
      <c r="BK1678" s="18" t="s">
        <v>5537</v>
      </c>
      <c r="BL1678" s="9" t="s">
        <v>5537</v>
      </c>
      <c r="BM1678" s="14" t="s">
        <v>5537</v>
      </c>
      <c r="BN1678" s="14" t="s">
        <v>5537</v>
      </c>
      <c r="BO1678" s="14" t="str">
        <f>_xlfn.XLOOKUP(B1678,'[4]cell downs 18042026 17h'!$B:$B,'[4]cell downs 18042026 17h'!$B:$B,"")</f>
        <v/>
      </c>
      <c r="BP1678" s="14" t="str">
        <f>_xlfn.XLOOKUP(B1678,'[5]Cells Huawei 19042026 15h'!$B:$B,'[5]Cells Huawei 19042026 15h'!$B:$B,"")</f>
        <v/>
      </c>
      <c r="BQ1678" s="9" t="str">
        <f>_xlfn.XLOOKUP(B1678,'[6]cells down 19042026 9H40'!$B:$B,'[6]cells down 19042026 9H40'!$B:$B,"")</f>
        <v/>
      </c>
      <c r="BR1678" s="9" t="s">
        <v>4663</v>
      </c>
      <c r="BS1678" s="9" t="s">
        <v>12</v>
      </c>
      <c r="BT1678" s="108"/>
    </row>
    <row r="1679" spans="1:72" s="9" customFormat="1" x14ac:dyDescent="0.35">
      <c r="A1679" s="1" t="s">
        <v>3195</v>
      </c>
      <c r="B1679" s="8" t="s">
        <v>3196</v>
      </c>
      <c r="C1679" s="3" t="str">
        <f>_xlfn.XLOOKUP(B1679,'[1]daily break down'!$D:$D,'[1]daily break down'!$E:$E,"")</f>
        <v>Douala</v>
      </c>
      <c r="D1679" s="1" t="s">
        <v>11</v>
      </c>
      <c r="E1679" s="1" t="s">
        <v>757</v>
      </c>
      <c r="F1679" s="3" t="s">
        <v>31</v>
      </c>
      <c r="G1679" s="1" t="s">
        <v>32</v>
      </c>
      <c r="H1679" s="34" t="str">
        <f>_xlfn.XLOOKUP(B1679,[2]CALCULATION!$B:$B,[2]CALCULATION!$H:$H,"")</f>
        <v>ZTE</v>
      </c>
      <c r="I1679" s="28">
        <v>0</v>
      </c>
      <c r="J1679" s="28">
        <v>0</v>
      </c>
      <c r="K1679" s="28">
        <v>0</v>
      </c>
      <c r="L1679" s="28">
        <v>0</v>
      </c>
      <c r="M1679" s="28">
        <v>0</v>
      </c>
      <c r="N1679" s="28">
        <v>0.38170634614890758</v>
      </c>
      <c r="O1679" s="28">
        <v>0</v>
      </c>
      <c r="P1679" s="28">
        <v>0</v>
      </c>
      <c r="Q1679" s="28">
        <v>0</v>
      </c>
      <c r="R1679" s="28">
        <v>0</v>
      </c>
      <c r="S1679" s="93">
        <v>0</v>
      </c>
      <c r="T1679" s="93">
        <f>_xlfn.XLOOKUP(B1679,'[3]Nur des jours'!$B:$B,'[3]Nur des jours'!$U:$U,"")</f>
        <v>0</v>
      </c>
      <c r="U1679" s="93">
        <v>0</v>
      </c>
      <c r="V1679" s="93">
        <v>0</v>
      </c>
      <c r="W1679" s="93">
        <v>0</v>
      </c>
      <c r="X1679" s="93">
        <v>0</v>
      </c>
      <c r="Y1679" s="93">
        <v>0</v>
      </c>
      <c r="Z1679" s="93">
        <v>0</v>
      </c>
      <c r="AA1679" s="93">
        <v>0</v>
      </c>
      <c r="AB1679" s="93">
        <v>0</v>
      </c>
      <c r="AC1679" s="93">
        <f>_xlfn.XLOOKUP(B1679,'[3]Nur des jours'!$B:$B,'[3]Nur des jours'!$N:$N,"")</f>
        <v>0</v>
      </c>
      <c r="AD1679" s="93">
        <v>0</v>
      </c>
      <c r="AE1679" s="93">
        <v>0</v>
      </c>
      <c r="AF1679" s="93">
        <v>0</v>
      </c>
      <c r="AG1679" s="93"/>
      <c r="AH1679" s="93">
        <v>0</v>
      </c>
      <c r="AI1679" s="93">
        <v>0</v>
      </c>
      <c r="AJ1679" s="93">
        <v>0</v>
      </c>
      <c r="AK1679" s="93">
        <v>0</v>
      </c>
      <c r="AL1679" s="93">
        <v>0</v>
      </c>
      <c r="AM1679" s="49" t="s">
        <v>5559</v>
      </c>
      <c r="AN1679" s="49"/>
      <c r="AO1679" s="48" t="str" cm="1">
        <f t="array" ref="AO1679">IFERROR(_xlfn.IFS(
AQ1679="MPR ISSUE","PDH",
AQ1679="BSS Hardware Issue","BSS",
AQ1679="Sites strategiques, MLL, Pylone, etc.","ENVTECH",
AQ1679="AKTIVCO DEFAUT GE &amp; POWER Cabinet","AKTIVCO",
AQ1679="AKTIVCO Coupure ENEO &amp; Baisse de tension","AKTIVCO GRID ONLY",
AQ1679="Coupure ENEO &amp; Baisse de tension","IHS GRID ONLY",
AQ1679="Defaut GE &amp; POWER Cabinet","IHS",
AQ1679="Sharing","Partners",
AQ1679="Sites strategiques &amp; DataCenter","SST &amp; DC",
AQ1679="Exclu","Exclu",
AQ1679="SAT","SAT",
AQ1679="SPARE-ISSUE","SPARE-ISSUE",
AQ1679="Fiber CAmtel","TRANS_FO_CAMTEL",
AQ1679="Fiber AOF","Fiber AOF",
AQ1679="Projet OCM (HUAWEI)","TRAVAUX-HUAWEI",
AQ1679="Projet OCM (NOKIA)","TRAVAUX-NOKIA",
AQ1679="ACCESS-ISSUE","ACCESS-ISSUE",
AQ1679="Projet OCM (ZTE, NOKIA, autres projets)","TRAVAUX OCM",
AQ1679="No root CAuse","No root cause",
AQ1679="ODU HS","PDH",
AQ1679="IP &amp; VLAN","PDH",
AQ1679="Warehouse HUAWEI","SPARE-ISSUE",
AQ1679="SPARE-HS","SPARE-ISSUE",
AQ1679="Power Telco","BSS",AQ1679="no impacts","no impacts"
),"")</f>
        <v>No root cause</v>
      </c>
      <c r="AP1679" s="48" t="str" cm="1">
        <f t="array" ref="AP1679">IFERROR(_xlfn.IFS(
AQ1679="MPR ISSUE","TX ISSUE",
AQ1679="BSS Hardware Issue","RAN ISSUE",
AQ1679="Sites strategiques, MLL, Pylone, etc.","ENVTECH",
AQ1679="AKTIVCO DEFAUT GE &amp; POWER Cabinet","POWER ISSUE",
AQ1679="AKTIVCO Coupure ENEO &amp; Baisse de tension","POWER ISSUE",
AQ1679="Coupure ENEO &amp; Baisse de tension","POWER ISSUE",
AQ1679="Defaut GE &amp; POWER Cabinet","POWER ISSUE",
AQ1679="Sharing","POWER ISSUE",
AQ1679="Sites strategiques &amp; DataCenter","POWER ISSUE",
AQ1679="Exclu","Exclu",
AQ1679="SAT","TX ISSUE",
AQ1679="SPARE-ISSUE","SPARE-ISSUE",
AQ1679="Fiber CAmtel","TX ISSUE",
AQ1679="Fiber AOF","TX ISSUE",
AQ1679="Projet OCM (HUAWEI)","TRAVAUX-HUAWEI",
AQ1679="Projet OCM (NOKIA)","TRAVAUX -NOKIA",
AQ1679="ACCESS-ISSUE","ACCESS-ISSUE",
AQ1679="Projet OCM (ZTE, NOKIA, autres projets)","TRAVAUX OCM",
AQ1679="No root CAuse","No root cause",
AQ1679="ODU HS","TX ISSUE",
AQ1679="IP &amp; VLAN","TX ISSUE",
AQ1679="Warehouse HUAWEI","SPARE-ISSUE",
AQ1679="SPARE-HS","SPARE-ISSUE",
AQ1679="Power Telco","RAN ISSUE",AQ1679="no impacts","no impacts"
),"")</f>
        <v>No root cause</v>
      </c>
      <c r="AQ1679" s="127" t="s">
        <v>5344</v>
      </c>
      <c r="AR1679" s="48" t="str" cm="1">
        <f t="array" ref="AR1679">IFERROR(_xlfn.IFS(
AQ1679="MPR ISSUE","ACTIVE",
AQ1679="BSS Hardware Issue","ACTIVE",
AQ1679="Sites strategiques, MLL, Pylone, etc.","PASSIVE",
AQ1679="AKTIVCO DEFAUT GE &amp; POWER Cabinet","PASSIVE",
AQ1679="AKTIVCO Coupure ENEO &amp; Baisse de tension","PASSIVE",
AQ1679="Coupure ENEO &amp; Baisse de tension","PASSIVE",
AQ1679="Defaut GE &amp; POWER Cabinet","PASSIVE",
AQ1679="Sharing","PASSIVE",
AQ1679="Sites strategiques &amp; DataCenter","PASSIVE",
AQ1679="Exclu","Exclu",
AQ1679="SAT","ACTIVE",
AQ1679="SPARE-ISSUE","SPARE-ISSUE",
AQ1679="Fiber CAmtel","ACTIVE",
AQ1679="Fiber AOF","ACTIVE",
AQ1679="Projet OCM (HUAWEI)","PLANNED WORKS",
AQ1679="Projet OCM (NOKIA)","PLANNED WORKS",
AQ1679="ACCESS-ISSUE","ACCESS-ISSUE",
AQ1679="Projet OCM (ZTE, NOKIA, autres projets)","PLANNED WORKS",
AQ1679="No root CAuse","No root cause",
AQ1679="ODU HS","ACTIVE",
AQ1679="IP &amp; VLAN","ACTIVE",
AQ1679="Warehouse HUAWEI","SPARE-ISSUE",
AQ1679="SPARE-HS","SPARE-ISSUE",
AQ1679="Power Telco","ACTIVE", AQ1679="no impacts","no impacts"
),"")</f>
        <v>No root cause</v>
      </c>
      <c r="AS1679" s="92" t="s">
        <v>5537</v>
      </c>
      <c r="AT1679" s="98" t="s">
        <v>3196</v>
      </c>
      <c r="AV1679" s="17" t="s">
        <v>5537</v>
      </c>
      <c r="AW1679" s="7" t="s">
        <v>5537</v>
      </c>
      <c r="AX1679" s="6" t="s">
        <v>5537</v>
      </c>
      <c r="AY1679" s="7"/>
      <c r="AZ1679" s="3" t="s">
        <v>5537</v>
      </c>
      <c r="BA1679" s="18" t="s">
        <v>5537</v>
      </c>
      <c r="BB1679" s="18" t="s">
        <v>5537</v>
      </c>
      <c r="BC1679" s="18" t="s">
        <v>5537</v>
      </c>
      <c r="BD1679" s="18" t="s">
        <v>5537</v>
      </c>
      <c r="BE1679" s="18" t="s">
        <v>5537</v>
      </c>
      <c r="BF1679" s="18" t="s">
        <v>5537</v>
      </c>
      <c r="BG1679" s="18" t="s">
        <v>5537</v>
      </c>
      <c r="BH1679" s="18" t="s">
        <v>5537</v>
      </c>
      <c r="BI1679" s="18" t="s">
        <v>5537</v>
      </c>
      <c r="BJ1679" s="18" t="s">
        <v>5537</v>
      </c>
      <c r="BK1679" s="18" t="s">
        <v>5537</v>
      </c>
      <c r="BL1679" s="9" t="s">
        <v>5537</v>
      </c>
      <c r="BM1679" s="14" t="s">
        <v>5537</v>
      </c>
      <c r="BN1679" s="14" t="s">
        <v>5537</v>
      </c>
      <c r="BO1679" s="14" t="str">
        <f>_xlfn.XLOOKUP(B1679,'[4]cell downs 18042026 17h'!$B:$B,'[4]cell downs 18042026 17h'!$B:$B,"")</f>
        <v/>
      </c>
      <c r="BP1679" s="14" t="str">
        <f>_xlfn.XLOOKUP(B1679,'[5]Cells Huawei 19042026 15h'!$B:$B,'[5]Cells Huawei 19042026 15h'!$B:$B,"")</f>
        <v/>
      </c>
      <c r="BQ1679" s="9" t="str">
        <f>_xlfn.XLOOKUP(B1679,'[6]cells down 19042026 9H40'!$B:$B,'[6]cells down 19042026 9H40'!$B:$B,"")</f>
        <v/>
      </c>
      <c r="BR1679" s="9" t="s">
        <v>3196</v>
      </c>
      <c r="BS1679" s="9" t="s">
        <v>12</v>
      </c>
      <c r="BT1679" s="108"/>
    </row>
    <row r="1680" spans="1:72" s="9" customFormat="1" x14ac:dyDescent="0.35">
      <c r="A1680" s="1" t="s">
        <v>2105</v>
      </c>
      <c r="B1680" s="8" t="s">
        <v>2106</v>
      </c>
      <c r="C1680" s="3" t="str">
        <f>_xlfn.XLOOKUP(B1680,'[1]daily break down'!$D:$D,'[1]daily break down'!$E:$E,"")</f>
        <v>Douala</v>
      </c>
      <c r="D1680" s="1" t="s">
        <v>11</v>
      </c>
      <c r="E1680" s="1" t="s">
        <v>12</v>
      </c>
      <c r="F1680" s="3" t="s">
        <v>31</v>
      </c>
      <c r="G1680" s="1" t="s">
        <v>32</v>
      </c>
      <c r="H1680" s="34" t="str">
        <f>_xlfn.XLOOKUP(B1680,[2]CALCULATION!$B:$B,[2]CALCULATION!$H:$H,"")</f>
        <v>ZTE</v>
      </c>
      <c r="I1680" s="28">
        <v>0</v>
      </c>
      <c r="J1680" s="28">
        <v>0</v>
      </c>
      <c r="K1680" s="28">
        <v>0</v>
      </c>
      <c r="L1680" s="28">
        <v>2.0153638498657677E-3</v>
      </c>
      <c r="M1680" s="28">
        <v>0</v>
      </c>
      <c r="N1680" s="28">
        <v>0.23071457311383381</v>
      </c>
      <c r="O1680" s="28">
        <v>3.9897070196013802E-2</v>
      </c>
      <c r="P1680" s="28">
        <v>0</v>
      </c>
      <c r="Q1680" s="28">
        <v>0</v>
      </c>
      <c r="R1680" s="28">
        <v>0</v>
      </c>
      <c r="S1680" s="93">
        <v>0</v>
      </c>
      <c r="T1680" s="93">
        <f>_xlfn.XLOOKUP(B1680,'[3]Nur des jours'!$B:$B,'[3]Nur des jours'!$U:$U,"")</f>
        <v>0</v>
      </c>
      <c r="U1680" s="93">
        <v>0</v>
      </c>
      <c r="V1680" s="93">
        <v>0</v>
      </c>
      <c r="W1680" s="93">
        <v>0</v>
      </c>
      <c r="X1680" s="93">
        <v>0</v>
      </c>
      <c r="Y1680" s="93">
        <v>0</v>
      </c>
      <c r="Z1680" s="93">
        <v>0</v>
      </c>
      <c r="AA1680" s="93">
        <v>0</v>
      </c>
      <c r="AB1680" s="93">
        <v>0</v>
      </c>
      <c r="AC1680" s="93">
        <f>_xlfn.XLOOKUP(B1680,'[3]Nur des jours'!$B:$B,'[3]Nur des jours'!$N:$N,"")</f>
        <v>0</v>
      </c>
      <c r="AD1680" s="93">
        <v>0</v>
      </c>
      <c r="AE1680" s="93">
        <v>0</v>
      </c>
      <c r="AF1680" s="93">
        <v>0</v>
      </c>
      <c r="AG1680" s="93"/>
      <c r="AH1680" s="93">
        <v>0</v>
      </c>
      <c r="AI1680" s="93">
        <v>0</v>
      </c>
      <c r="AJ1680" s="93">
        <v>0</v>
      </c>
      <c r="AK1680" s="93">
        <v>0</v>
      </c>
      <c r="AL1680" s="93">
        <v>0</v>
      </c>
      <c r="AM1680" s="49" t="s">
        <v>5559</v>
      </c>
      <c r="AN1680" s="49"/>
      <c r="AO1680" s="48" t="str" cm="1">
        <f t="array" ref="AO1680">IFERROR(_xlfn.IFS(
AQ1680="MPR ISSUE","PDH",
AQ1680="BSS Hardware Issue","BSS",
AQ1680="Sites strategiques, MLL, Pylone, etc.","ENVTECH",
AQ1680="AKTIVCO DEFAUT GE &amp; POWER Cabinet","AKTIVCO",
AQ1680="AKTIVCO Coupure ENEO &amp; Baisse de tension","AKTIVCO GRID ONLY",
AQ1680="Coupure ENEO &amp; Baisse de tension","IHS GRID ONLY",
AQ1680="Defaut GE &amp; POWER Cabinet","IHS",
AQ1680="Sharing","Partners",
AQ1680="Sites strategiques &amp; DataCenter","SST &amp; DC",
AQ1680="Exclu","Exclu",
AQ1680="SAT","SAT",
AQ1680="SPARE-ISSUE","SPARE-ISSUE",
AQ1680="Fiber CAmtel","TRANS_FO_CAMTEL",
AQ1680="Fiber AOF","Fiber AOF",
AQ1680="Projet OCM (HUAWEI)","TRAVAUX-HUAWEI",
AQ1680="Projet OCM (NOKIA)","TRAVAUX-NOKIA",
AQ1680="ACCESS-ISSUE","ACCESS-ISSUE",
AQ1680="Projet OCM (ZTE, NOKIA, autres projets)","TRAVAUX OCM",
AQ1680="No root CAuse","No root cause",
AQ1680="ODU HS","PDH",
AQ1680="IP &amp; VLAN","PDH",
AQ1680="Warehouse HUAWEI","SPARE-ISSUE",
AQ1680="SPARE-HS","SPARE-ISSUE",
AQ1680="Power Telco","BSS",AQ1680="no impacts","no impacts"
),"")</f>
        <v>No root cause</v>
      </c>
      <c r="AP1680" s="48" t="str" cm="1">
        <f t="array" ref="AP1680">IFERROR(_xlfn.IFS(
AQ1680="MPR ISSUE","TX ISSUE",
AQ1680="BSS Hardware Issue","RAN ISSUE",
AQ1680="Sites strategiques, MLL, Pylone, etc.","ENVTECH",
AQ1680="AKTIVCO DEFAUT GE &amp; POWER Cabinet","POWER ISSUE",
AQ1680="AKTIVCO Coupure ENEO &amp; Baisse de tension","POWER ISSUE",
AQ1680="Coupure ENEO &amp; Baisse de tension","POWER ISSUE",
AQ1680="Defaut GE &amp; POWER Cabinet","POWER ISSUE",
AQ1680="Sharing","POWER ISSUE",
AQ1680="Sites strategiques &amp; DataCenter","POWER ISSUE",
AQ1680="Exclu","Exclu",
AQ1680="SAT","TX ISSUE",
AQ1680="SPARE-ISSUE","SPARE-ISSUE",
AQ1680="Fiber CAmtel","TX ISSUE",
AQ1680="Fiber AOF","TX ISSUE",
AQ1680="Projet OCM (HUAWEI)","TRAVAUX-HUAWEI",
AQ1680="Projet OCM (NOKIA)","TRAVAUX -NOKIA",
AQ1680="ACCESS-ISSUE","ACCESS-ISSUE",
AQ1680="Projet OCM (ZTE, NOKIA, autres projets)","TRAVAUX OCM",
AQ1680="No root CAuse","No root cause",
AQ1680="ODU HS","TX ISSUE",
AQ1680="IP &amp; VLAN","TX ISSUE",
AQ1680="Warehouse HUAWEI","SPARE-ISSUE",
AQ1680="SPARE-HS","SPARE-ISSUE",
AQ1680="Power Telco","RAN ISSUE",AQ1680="no impacts","no impacts"
),"")</f>
        <v>No root cause</v>
      </c>
      <c r="AQ1680" s="127" t="s">
        <v>5344</v>
      </c>
      <c r="AR1680" s="48" t="str" cm="1">
        <f t="array" ref="AR1680">IFERROR(_xlfn.IFS(
AQ1680="MPR ISSUE","ACTIVE",
AQ1680="BSS Hardware Issue","ACTIVE",
AQ1680="Sites strategiques, MLL, Pylone, etc.","PASSIVE",
AQ1680="AKTIVCO DEFAUT GE &amp; POWER Cabinet","PASSIVE",
AQ1680="AKTIVCO Coupure ENEO &amp; Baisse de tension","PASSIVE",
AQ1680="Coupure ENEO &amp; Baisse de tension","PASSIVE",
AQ1680="Defaut GE &amp; POWER Cabinet","PASSIVE",
AQ1680="Sharing","PASSIVE",
AQ1680="Sites strategiques &amp; DataCenter","PASSIVE",
AQ1680="Exclu","Exclu",
AQ1680="SAT","ACTIVE",
AQ1680="SPARE-ISSUE","SPARE-ISSUE",
AQ1680="Fiber CAmtel","ACTIVE",
AQ1680="Fiber AOF","ACTIVE",
AQ1680="Projet OCM (HUAWEI)","PLANNED WORKS",
AQ1680="Projet OCM (NOKIA)","PLANNED WORKS",
AQ1680="ACCESS-ISSUE","ACCESS-ISSUE",
AQ1680="Projet OCM (ZTE, NOKIA, autres projets)","PLANNED WORKS",
AQ1680="No root CAuse","No root cause",
AQ1680="ODU HS","ACTIVE",
AQ1680="IP &amp; VLAN","ACTIVE",
AQ1680="Warehouse HUAWEI","SPARE-ISSUE",
AQ1680="SPARE-HS","SPARE-ISSUE",
AQ1680="Power Telco","ACTIVE", AQ1680="no impacts","no impacts"
),"")</f>
        <v>No root cause</v>
      </c>
      <c r="AS1680" s="92" t="s">
        <v>5537</v>
      </c>
      <c r="AT1680" s="98" t="s">
        <v>2106</v>
      </c>
      <c r="AV1680" s="17" t="s">
        <v>5537</v>
      </c>
      <c r="AW1680" s="7" t="s">
        <v>5537</v>
      </c>
      <c r="AX1680" s="6" t="s">
        <v>5537</v>
      </c>
      <c r="AY1680" s="7"/>
      <c r="AZ1680" s="3" t="s">
        <v>5537</v>
      </c>
      <c r="BA1680" s="18" t="s">
        <v>5537</v>
      </c>
      <c r="BB1680" s="18" t="s">
        <v>5537</v>
      </c>
      <c r="BC1680" s="18" t="s">
        <v>5537</v>
      </c>
      <c r="BD1680" s="18" t="s">
        <v>5537</v>
      </c>
      <c r="BE1680" s="18" t="s">
        <v>5537</v>
      </c>
      <c r="BF1680" s="18" t="s">
        <v>5537</v>
      </c>
      <c r="BG1680" s="18" t="s">
        <v>5537</v>
      </c>
      <c r="BH1680" s="18" t="s">
        <v>5537</v>
      </c>
      <c r="BI1680" s="18" t="s">
        <v>5537</v>
      </c>
      <c r="BJ1680" s="18" t="s">
        <v>5537</v>
      </c>
      <c r="BK1680" s="18" t="s">
        <v>5537</v>
      </c>
      <c r="BL1680" s="9" t="s">
        <v>5537</v>
      </c>
      <c r="BM1680" s="14" t="s">
        <v>5537</v>
      </c>
      <c r="BN1680" s="14" t="s">
        <v>5537</v>
      </c>
      <c r="BO1680" s="14" t="str">
        <f>_xlfn.XLOOKUP(B1680,'[4]cell downs 18042026 17h'!$B:$B,'[4]cell downs 18042026 17h'!$B:$B,"")</f>
        <v/>
      </c>
      <c r="BP1680" s="14" t="str">
        <f>_xlfn.XLOOKUP(B1680,'[5]Cells Huawei 19042026 15h'!$B:$B,'[5]Cells Huawei 19042026 15h'!$B:$B,"")</f>
        <v/>
      </c>
      <c r="BQ1680" s="9" t="str">
        <f>_xlfn.XLOOKUP(B1680,'[6]cells down 19042026 9H40'!$B:$B,'[6]cells down 19042026 9H40'!$B:$B,"")</f>
        <v/>
      </c>
      <c r="BR1680" s="9" t="s">
        <v>2106</v>
      </c>
      <c r="BS1680" s="9" t="s">
        <v>302</v>
      </c>
      <c r="BT1680" s="108"/>
    </row>
    <row r="1681" spans="1:72" s="9" customFormat="1" x14ac:dyDescent="0.35">
      <c r="A1681" s="1" t="s">
        <v>4592</v>
      </c>
      <c r="B1681" s="8" t="s">
        <v>4593</v>
      </c>
      <c r="C1681" s="3" t="str">
        <f>_xlfn.XLOOKUP(B1681,'[1]daily break down'!$D:$D,'[1]daily break down'!$E:$E,"")</f>
        <v>ADAMAOUA</v>
      </c>
      <c r="D1681" s="1" t="s">
        <v>11</v>
      </c>
      <c r="E1681" s="1" t="s">
        <v>83</v>
      </c>
      <c r="F1681" s="3" t="s">
        <v>90</v>
      </c>
      <c r="G1681" s="1" t="s">
        <v>4594</v>
      </c>
      <c r="H1681" s="33" t="str">
        <f>_xlfn.XLOOKUP(B1681,[2]CALCULATION!$B:$B,[2]CALCULATION!$H:$H,"")</f>
        <v>NOKIA</v>
      </c>
      <c r="I1681" s="28">
        <v>0</v>
      </c>
      <c r="J1681" s="28">
        <v>0.16811878838417238</v>
      </c>
      <c r="K1681" s="28">
        <v>0</v>
      </c>
      <c r="L1681" s="28">
        <v>0</v>
      </c>
      <c r="M1681" s="28">
        <v>1.4270540178252754E-3</v>
      </c>
      <c r="N1681" s="28">
        <v>0.20710079855808464</v>
      </c>
      <c r="O1681" s="28">
        <v>0</v>
      </c>
      <c r="P1681" s="28">
        <v>0</v>
      </c>
      <c r="Q1681" s="28">
        <v>0</v>
      </c>
      <c r="R1681" s="28">
        <v>0</v>
      </c>
      <c r="S1681" s="93">
        <v>0</v>
      </c>
      <c r="T1681" s="93">
        <f>_xlfn.XLOOKUP(B1681,'[3]Nur des jours'!$B:$B,'[3]Nur des jours'!$U:$U,"")</f>
        <v>0</v>
      </c>
      <c r="U1681" s="93">
        <v>0</v>
      </c>
      <c r="V1681" s="93">
        <v>0</v>
      </c>
      <c r="W1681" s="93">
        <v>0</v>
      </c>
      <c r="X1681" s="93">
        <v>0</v>
      </c>
      <c r="Y1681" s="93">
        <v>0</v>
      </c>
      <c r="Z1681" s="93">
        <v>0</v>
      </c>
      <c r="AA1681" s="93">
        <v>0</v>
      </c>
      <c r="AB1681" s="93">
        <v>0</v>
      </c>
      <c r="AC1681" s="93">
        <f>_xlfn.XLOOKUP(B1681,'[3]Nur des jours'!$B:$B,'[3]Nur des jours'!$N:$N,"")</f>
        <v>0</v>
      </c>
      <c r="AD1681" s="93">
        <v>0</v>
      </c>
      <c r="AE1681" s="93">
        <v>0</v>
      </c>
      <c r="AF1681" s="93">
        <v>0</v>
      </c>
      <c r="AG1681" s="93"/>
      <c r="AH1681" s="93">
        <v>0</v>
      </c>
      <c r="AI1681" s="93">
        <v>0</v>
      </c>
      <c r="AJ1681" s="93">
        <v>0</v>
      </c>
      <c r="AK1681" s="93">
        <v>0</v>
      </c>
      <c r="AL1681" s="93">
        <v>0</v>
      </c>
      <c r="AM1681" s="49" t="s">
        <v>5559</v>
      </c>
      <c r="AN1681" s="49"/>
      <c r="AO1681" s="48" t="str" cm="1">
        <f t="array" ref="AO1681">IFERROR(_xlfn.IFS(
AQ1681="MPR ISSUE","PDH",
AQ1681="BSS Hardware Issue","BSS",
AQ1681="Sites strategiques, MLL, Pylone, etc.","ENVTECH",
AQ1681="AKTIVCO DEFAUT GE &amp; POWER Cabinet","AKTIVCO",
AQ1681="AKTIVCO Coupure ENEO &amp; Baisse de tension","AKTIVCO GRID ONLY",
AQ1681="Coupure ENEO &amp; Baisse de tension","IHS GRID ONLY",
AQ1681="Defaut GE &amp; POWER Cabinet","IHS",
AQ1681="Sharing","Partners",
AQ1681="Sites strategiques &amp; DataCenter","SST &amp; DC",
AQ1681="Exclu","Exclu",
AQ1681="SAT","SAT",
AQ1681="SPARE-ISSUE","SPARE-ISSUE",
AQ1681="Fiber CAmtel","TRANS_FO_CAMTEL",
AQ1681="Fiber AOF","Fiber AOF",
AQ1681="Projet OCM (HUAWEI)","TRAVAUX-HUAWEI",
AQ1681="Projet OCM (NOKIA)","TRAVAUX-NOKIA",
AQ1681="ACCESS-ISSUE","ACCESS-ISSUE",
AQ1681="Projet OCM (ZTE, NOKIA, autres projets)","TRAVAUX OCM",
AQ1681="No root CAuse","No root cause",
AQ1681="ODU HS","PDH",
AQ1681="IP &amp; VLAN","PDH",
AQ1681="Warehouse HUAWEI","SPARE-ISSUE",
AQ1681="SPARE-HS","SPARE-ISSUE",
AQ1681="Power Telco","BSS",AQ1681="no impacts","no impacts"
),"")</f>
        <v>No root cause</v>
      </c>
      <c r="AP1681" s="48" t="str" cm="1">
        <f t="array" ref="AP1681">IFERROR(_xlfn.IFS(
AQ1681="MPR ISSUE","TX ISSUE",
AQ1681="BSS Hardware Issue","RAN ISSUE",
AQ1681="Sites strategiques, MLL, Pylone, etc.","ENVTECH",
AQ1681="AKTIVCO DEFAUT GE &amp; POWER Cabinet","POWER ISSUE",
AQ1681="AKTIVCO Coupure ENEO &amp; Baisse de tension","POWER ISSUE",
AQ1681="Coupure ENEO &amp; Baisse de tension","POWER ISSUE",
AQ1681="Defaut GE &amp; POWER Cabinet","POWER ISSUE",
AQ1681="Sharing","POWER ISSUE",
AQ1681="Sites strategiques &amp; DataCenter","POWER ISSUE",
AQ1681="Exclu","Exclu",
AQ1681="SAT","TX ISSUE",
AQ1681="SPARE-ISSUE","SPARE-ISSUE",
AQ1681="Fiber CAmtel","TX ISSUE",
AQ1681="Fiber AOF","TX ISSUE",
AQ1681="Projet OCM (HUAWEI)","TRAVAUX-HUAWEI",
AQ1681="Projet OCM (NOKIA)","TRAVAUX -NOKIA",
AQ1681="ACCESS-ISSUE","ACCESS-ISSUE",
AQ1681="Projet OCM (ZTE, NOKIA, autres projets)","TRAVAUX OCM",
AQ1681="No root CAuse","No root cause",
AQ1681="ODU HS","TX ISSUE",
AQ1681="IP &amp; VLAN","TX ISSUE",
AQ1681="Warehouse HUAWEI","SPARE-ISSUE",
AQ1681="SPARE-HS","SPARE-ISSUE",
AQ1681="Power Telco","RAN ISSUE",AQ1681="no impacts","no impacts"
),"")</f>
        <v>No root cause</v>
      </c>
      <c r="AQ1681" s="127" t="s">
        <v>5344</v>
      </c>
      <c r="AR1681" s="48" t="str" cm="1">
        <f t="array" ref="AR1681">IFERROR(_xlfn.IFS(
AQ1681="MPR ISSUE","ACTIVE",
AQ1681="BSS Hardware Issue","ACTIVE",
AQ1681="Sites strategiques, MLL, Pylone, etc.","PASSIVE",
AQ1681="AKTIVCO DEFAUT GE &amp; POWER Cabinet","PASSIVE",
AQ1681="AKTIVCO Coupure ENEO &amp; Baisse de tension","PASSIVE",
AQ1681="Coupure ENEO &amp; Baisse de tension","PASSIVE",
AQ1681="Defaut GE &amp; POWER Cabinet","PASSIVE",
AQ1681="Sharing","PASSIVE",
AQ1681="Sites strategiques &amp; DataCenter","PASSIVE",
AQ1681="Exclu","Exclu",
AQ1681="SAT","ACTIVE",
AQ1681="SPARE-ISSUE","SPARE-ISSUE",
AQ1681="Fiber CAmtel","ACTIVE",
AQ1681="Fiber AOF","ACTIVE",
AQ1681="Projet OCM (HUAWEI)","PLANNED WORKS",
AQ1681="Projet OCM (NOKIA)","PLANNED WORKS",
AQ1681="ACCESS-ISSUE","ACCESS-ISSUE",
AQ1681="Projet OCM (ZTE, NOKIA, autres projets)","PLANNED WORKS",
AQ1681="No root CAuse","No root cause",
AQ1681="ODU HS","ACTIVE",
AQ1681="IP &amp; VLAN","ACTIVE",
AQ1681="Warehouse HUAWEI","SPARE-ISSUE",
AQ1681="SPARE-HS","SPARE-ISSUE",
AQ1681="Power Telco","ACTIVE", AQ1681="no impacts","no impacts"
),"")</f>
        <v>No root cause</v>
      </c>
      <c r="AS1681" s="92" t="s">
        <v>5537</v>
      </c>
      <c r="AT1681" s="98" t="s">
        <v>4593</v>
      </c>
      <c r="AV1681" s="17" t="s">
        <v>5537</v>
      </c>
      <c r="AW1681" s="7" t="s">
        <v>5537</v>
      </c>
      <c r="AX1681" s="6" t="s">
        <v>5537</v>
      </c>
      <c r="AY1681" s="7"/>
      <c r="AZ1681" s="3" t="s">
        <v>5537</v>
      </c>
      <c r="BA1681" s="18" t="s">
        <v>5537</v>
      </c>
      <c r="BB1681" s="18" t="s">
        <v>5537</v>
      </c>
      <c r="BC1681" s="18" t="s">
        <v>5537</v>
      </c>
      <c r="BD1681" s="18" t="s">
        <v>5537</v>
      </c>
      <c r="BE1681" s="18" t="s">
        <v>5537</v>
      </c>
      <c r="BF1681" s="18" t="s">
        <v>5537</v>
      </c>
      <c r="BG1681" s="18" t="s">
        <v>5537</v>
      </c>
      <c r="BH1681" s="18" t="s">
        <v>5537</v>
      </c>
      <c r="BI1681" s="18" t="s">
        <v>5537</v>
      </c>
      <c r="BJ1681" s="18" t="s">
        <v>5537</v>
      </c>
      <c r="BK1681" s="18" t="s">
        <v>5537</v>
      </c>
      <c r="BL1681" s="9" t="s">
        <v>5537</v>
      </c>
      <c r="BM1681" s="14" t="s">
        <v>5537</v>
      </c>
      <c r="BN1681" s="14" t="s">
        <v>5537</v>
      </c>
      <c r="BO1681" s="14" t="str">
        <f>_xlfn.XLOOKUP(B1681,'[4]cell downs 18042026 17h'!$B:$B,'[4]cell downs 18042026 17h'!$B:$B,"")</f>
        <v/>
      </c>
      <c r="BP1681" s="14" t="str">
        <f>_xlfn.XLOOKUP(B1681,'[5]Cells Huawei 19042026 15h'!$B:$B,'[5]Cells Huawei 19042026 15h'!$B:$B,"")</f>
        <v/>
      </c>
      <c r="BQ1681" s="9" t="str">
        <f>_xlfn.XLOOKUP(B1681,'[6]cells down 19042026 9H40'!$B:$B,'[6]cells down 19042026 9H40'!$B:$B,"")</f>
        <v/>
      </c>
      <c r="BR1681" s="9" t="s">
        <v>4593</v>
      </c>
      <c r="BS1681" s="9" t="s">
        <v>12</v>
      </c>
      <c r="BT1681" s="108"/>
    </row>
    <row r="1682" spans="1:72" s="9" customFormat="1" x14ac:dyDescent="0.35">
      <c r="A1682" s="1" t="s">
        <v>2123</v>
      </c>
      <c r="B1682" s="8" t="s">
        <v>2124</v>
      </c>
      <c r="C1682" s="3" t="str">
        <f>_xlfn.XLOOKUP(B1682,'[1]daily break down'!$D:$D,'[1]daily break down'!$E:$E,"")</f>
        <v>Douala</v>
      </c>
      <c r="D1682" s="1" t="s">
        <v>11</v>
      </c>
      <c r="E1682" s="1" t="s">
        <v>302</v>
      </c>
      <c r="F1682" s="3" t="s">
        <v>31</v>
      </c>
      <c r="G1682" s="1" t="s">
        <v>32</v>
      </c>
      <c r="H1682" s="34" t="str">
        <f>_xlfn.XLOOKUP(B1682,[2]CALCULATION!$B:$B,[2]CALCULATION!$H:$H,"")</f>
        <v>ZTE</v>
      </c>
      <c r="I1682" s="28">
        <v>0</v>
      </c>
      <c r="J1682" s="28">
        <v>0</v>
      </c>
      <c r="K1682" s="28">
        <v>0</v>
      </c>
      <c r="L1682" s="28">
        <v>2.3542303378962857E-3</v>
      </c>
      <c r="M1682" s="28">
        <v>0</v>
      </c>
      <c r="N1682" s="28">
        <v>0.19896813370886871</v>
      </c>
      <c r="O1682" s="28">
        <v>0</v>
      </c>
      <c r="P1682" s="28">
        <v>0</v>
      </c>
      <c r="Q1682" s="28">
        <v>0</v>
      </c>
      <c r="R1682" s="28">
        <v>0</v>
      </c>
      <c r="S1682" s="93">
        <v>0</v>
      </c>
      <c r="T1682" s="93">
        <f>_xlfn.XLOOKUP(B1682,'[3]Nur des jours'!$B:$B,'[3]Nur des jours'!$U:$U,"")</f>
        <v>0</v>
      </c>
      <c r="U1682" s="93">
        <v>0</v>
      </c>
      <c r="V1682" s="93">
        <v>0</v>
      </c>
      <c r="W1682" s="93">
        <v>0</v>
      </c>
      <c r="X1682" s="93">
        <v>0</v>
      </c>
      <c r="Y1682" s="93">
        <v>0</v>
      </c>
      <c r="Z1682" s="93">
        <v>0</v>
      </c>
      <c r="AA1682" s="93">
        <v>0</v>
      </c>
      <c r="AB1682" s="93">
        <v>0</v>
      </c>
      <c r="AC1682" s="93">
        <f>_xlfn.XLOOKUP(B1682,'[3]Nur des jours'!$B:$B,'[3]Nur des jours'!$N:$N,"")</f>
        <v>0</v>
      </c>
      <c r="AD1682" s="93">
        <v>0</v>
      </c>
      <c r="AE1682" s="93">
        <v>0</v>
      </c>
      <c r="AF1682" s="93">
        <v>0</v>
      </c>
      <c r="AG1682" s="93"/>
      <c r="AH1682" s="93">
        <v>0</v>
      </c>
      <c r="AI1682" s="93">
        <v>0</v>
      </c>
      <c r="AJ1682" s="93">
        <v>0</v>
      </c>
      <c r="AK1682" s="93">
        <v>0</v>
      </c>
      <c r="AL1682" s="93">
        <v>0</v>
      </c>
      <c r="AM1682" s="49" t="s">
        <v>5559</v>
      </c>
      <c r="AN1682" s="49"/>
      <c r="AO1682" s="48" t="str" cm="1">
        <f t="array" ref="AO1682">IFERROR(_xlfn.IFS(
AQ1682="MPR ISSUE","PDH",
AQ1682="BSS Hardware Issue","BSS",
AQ1682="Sites strategiques, MLL, Pylone, etc.","ENVTECH",
AQ1682="AKTIVCO DEFAUT GE &amp; POWER Cabinet","AKTIVCO",
AQ1682="AKTIVCO Coupure ENEO &amp; Baisse de tension","AKTIVCO GRID ONLY",
AQ1682="Coupure ENEO &amp; Baisse de tension","IHS GRID ONLY",
AQ1682="Defaut GE &amp; POWER Cabinet","IHS",
AQ1682="Sharing","Partners",
AQ1682="Sites strategiques &amp; DataCenter","SST &amp; DC",
AQ1682="Exclu","Exclu",
AQ1682="SAT","SAT",
AQ1682="SPARE-ISSUE","SPARE-ISSUE",
AQ1682="Fiber CAmtel","TRANS_FO_CAMTEL",
AQ1682="Fiber AOF","Fiber AOF",
AQ1682="Projet OCM (HUAWEI)","TRAVAUX-HUAWEI",
AQ1682="Projet OCM (NOKIA)","TRAVAUX-NOKIA",
AQ1682="ACCESS-ISSUE","ACCESS-ISSUE",
AQ1682="Projet OCM (ZTE, NOKIA, autres projets)","TRAVAUX OCM",
AQ1682="No root CAuse","No root cause",
AQ1682="ODU HS","PDH",
AQ1682="IP &amp; VLAN","PDH",
AQ1682="Warehouse HUAWEI","SPARE-ISSUE",
AQ1682="SPARE-HS","SPARE-ISSUE",
AQ1682="Power Telco","BSS",AQ1682="no impacts","no impacts"
),"")</f>
        <v>No root cause</v>
      </c>
      <c r="AP1682" s="48" t="str" cm="1">
        <f t="array" ref="AP1682">IFERROR(_xlfn.IFS(
AQ1682="MPR ISSUE","TX ISSUE",
AQ1682="BSS Hardware Issue","RAN ISSUE",
AQ1682="Sites strategiques, MLL, Pylone, etc.","ENVTECH",
AQ1682="AKTIVCO DEFAUT GE &amp; POWER Cabinet","POWER ISSUE",
AQ1682="AKTIVCO Coupure ENEO &amp; Baisse de tension","POWER ISSUE",
AQ1682="Coupure ENEO &amp; Baisse de tension","POWER ISSUE",
AQ1682="Defaut GE &amp; POWER Cabinet","POWER ISSUE",
AQ1682="Sharing","POWER ISSUE",
AQ1682="Sites strategiques &amp; DataCenter","POWER ISSUE",
AQ1682="Exclu","Exclu",
AQ1682="SAT","TX ISSUE",
AQ1682="SPARE-ISSUE","SPARE-ISSUE",
AQ1682="Fiber CAmtel","TX ISSUE",
AQ1682="Fiber AOF","TX ISSUE",
AQ1682="Projet OCM (HUAWEI)","TRAVAUX-HUAWEI",
AQ1682="Projet OCM (NOKIA)","TRAVAUX -NOKIA",
AQ1682="ACCESS-ISSUE","ACCESS-ISSUE",
AQ1682="Projet OCM (ZTE, NOKIA, autres projets)","TRAVAUX OCM",
AQ1682="No root CAuse","No root cause",
AQ1682="ODU HS","TX ISSUE",
AQ1682="IP &amp; VLAN","TX ISSUE",
AQ1682="Warehouse HUAWEI","SPARE-ISSUE",
AQ1682="SPARE-HS","SPARE-ISSUE",
AQ1682="Power Telco","RAN ISSUE",AQ1682="no impacts","no impacts"
),"")</f>
        <v>No root cause</v>
      </c>
      <c r="AQ1682" s="127" t="s">
        <v>5344</v>
      </c>
      <c r="AR1682" s="48" t="str" cm="1">
        <f t="array" ref="AR1682">IFERROR(_xlfn.IFS(
AQ1682="MPR ISSUE","ACTIVE",
AQ1682="BSS Hardware Issue","ACTIVE",
AQ1682="Sites strategiques, MLL, Pylone, etc.","PASSIVE",
AQ1682="AKTIVCO DEFAUT GE &amp; POWER Cabinet","PASSIVE",
AQ1682="AKTIVCO Coupure ENEO &amp; Baisse de tension","PASSIVE",
AQ1682="Coupure ENEO &amp; Baisse de tension","PASSIVE",
AQ1682="Defaut GE &amp; POWER Cabinet","PASSIVE",
AQ1682="Sharing","PASSIVE",
AQ1682="Sites strategiques &amp; DataCenter","PASSIVE",
AQ1682="Exclu","Exclu",
AQ1682="SAT","ACTIVE",
AQ1682="SPARE-ISSUE","SPARE-ISSUE",
AQ1682="Fiber CAmtel","ACTIVE",
AQ1682="Fiber AOF","ACTIVE",
AQ1682="Projet OCM (HUAWEI)","PLANNED WORKS",
AQ1682="Projet OCM (NOKIA)","PLANNED WORKS",
AQ1682="ACCESS-ISSUE","ACCESS-ISSUE",
AQ1682="Projet OCM (ZTE, NOKIA, autres projets)","PLANNED WORKS",
AQ1682="No root CAuse","No root cause",
AQ1682="ODU HS","ACTIVE",
AQ1682="IP &amp; VLAN","ACTIVE",
AQ1682="Warehouse HUAWEI","SPARE-ISSUE",
AQ1682="SPARE-HS","SPARE-ISSUE",
AQ1682="Power Telco","ACTIVE", AQ1682="no impacts","no impacts"
),"")</f>
        <v>No root cause</v>
      </c>
      <c r="AS1682" s="92" t="s">
        <v>5537</v>
      </c>
      <c r="AT1682" s="98" t="s">
        <v>2124</v>
      </c>
      <c r="AV1682" s="17" t="s">
        <v>5537</v>
      </c>
      <c r="AW1682" s="7" t="s">
        <v>5537</v>
      </c>
      <c r="AX1682" s="6" t="s">
        <v>5537</v>
      </c>
      <c r="AY1682" s="7"/>
      <c r="AZ1682" s="3" t="s">
        <v>5537</v>
      </c>
      <c r="BA1682" s="18" t="s">
        <v>5537</v>
      </c>
      <c r="BB1682" s="18" t="s">
        <v>5537</v>
      </c>
      <c r="BC1682" s="18" t="s">
        <v>5537</v>
      </c>
      <c r="BD1682" s="18" t="s">
        <v>5537</v>
      </c>
      <c r="BE1682" s="18" t="s">
        <v>5537</v>
      </c>
      <c r="BF1682" s="18" t="s">
        <v>5537</v>
      </c>
      <c r="BG1682" s="18" t="s">
        <v>5537</v>
      </c>
      <c r="BH1682" s="18" t="s">
        <v>5537</v>
      </c>
      <c r="BI1682" s="18" t="s">
        <v>5537</v>
      </c>
      <c r="BJ1682" s="18" t="s">
        <v>5537</v>
      </c>
      <c r="BK1682" s="18" t="s">
        <v>5537</v>
      </c>
      <c r="BL1682" s="9" t="s">
        <v>5537</v>
      </c>
      <c r="BM1682" s="14" t="s">
        <v>5537</v>
      </c>
      <c r="BN1682" s="14" t="s">
        <v>5537</v>
      </c>
      <c r="BO1682" s="14" t="str">
        <f>_xlfn.XLOOKUP(B1682,'[4]cell downs 18042026 17h'!$B:$B,'[4]cell downs 18042026 17h'!$B:$B,"")</f>
        <v/>
      </c>
      <c r="BP1682" s="14" t="str">
        <f>_xlfn.XLOOKUP(B1682,'[5]Cells Huawei 19042026 15h'!$B:$B,'[5]Cells Huawei 19042026 15h'!$B:$B,"")</f>
        <v/>
      </c>
      <c r="BQ1682" s="9" t="str">
        <f>_xlfn.XLOOKUP(B1682,'[6]cells down 19042026 9H40'!$B:$B,'[6]cells down 19042026 9H40'!$B:$B,"")</f>
        <v/>
      </c>
      <c r="BR1682" s="9" t="s">
        <v>2124</v>
      </c>
      <c r="BS1682" s="9" t="s">
        <v>5537</v>
      </c>
      <c r="BT1682" s="108"/>
    </row>
    <row r="1683" spans="1:72" s="9" customFormat="1" x14ac:dyDescent="0.35">
      <c r="A1683" s="1" t="s">
        <v>3005</v>
      </c>
      <c r="B1683" s="8" t="s">
        <v>3006</v>
      </c>
      <c r="C1683" s="3" t="str">
        <f>_xlfn.XLOOKUP(B1683,'[1]daily break down'!$D:$D,'[1]daily break down'!$E:$E,"")</f>
        <v>Garoua</v>
      </c>
      <c r="D1683" s="1" t="s">
        <v>11</v>
      </c>
      <c r="E1683" s="1" t="s">
        <v>12</v>
      </c>
      <c r="F1683" s="3" t="s">
        <v>23</v>
      </c>
      <c r="G1683" s="1" t="s">
        <v>24</v>
      </c>
      <c r="H1683" s="32" t="str">
        <f>_xlfn.XLOOKUP(B1683,[2]CALCULATION!$B:$B,[2]CALCULATION!$H:$H,"")</f>
        <v>Huawei</v>
      </c>
      <c r="I1683" s="28">
        <v>0</v>
      </c>
      <c r="J1683" s="28">
        <v>0</v>
      </c>
      <c r="K1683" s="28">
        <v>3.4690654133600431</v>
      </c>
      <c r="L1683" s="28">
        <v>0</v>
      </c>
      <c r="M1683" s="28">
        <v>0</v>
      </c>
      <c r="N1683" s="28">
        <v>2.9160353048942312E-2</v>
      </c>
      <c r="O1683" s="28">
        <v>0</v>
      </c>
      <c r="P1683" s="28">
        <v>0</v>
      </c>
      <c r="Q1683" s="28">
        <v>0</v>
      </c>
      <c r="R1683" s="28">
        <v>0</v>
      </c>
      <c r="S1683" s="93">
        <v>0</v>
      </c>
      <c r="T1683" s="93">
        <f>_xlfn.XLOOKUP(B1683,'[3]Nur des jours'!$B:$B,'[3]Nur des jours'!$U:$U,"")</f>
        <v>0</v>
      </c>
      <c r="U1683" s="93">
        <v>2.9267185168063508</v>
      </c>
      <c r="V1683" s="93">
        <v>0</v>
      </c>
      <c r="W1683" s="93">
        <v>0</v>
      </c>
      <c r="X1683" s="93">
        <v>0</v>
      </c>
      <c r="Y1683" s="93">
        <v>0</v>
      </c>
      <c r="Z1683" s="93">
        <v>0</v>
      </c>
      <c r="AA1683" s="93">
        <v>0</v>
      </c>
      <c r="AB1683" s="93">
        <v>0</v>
      </c>
      <c r="AC1683" s="93">
        <f>_xlfn.XLOOKUP(B1683,'[3]Nur des jours'!$B:$B,'[3]Nur des jours'!$N:$N,"")</f>
        <v>0</v>
      </c>
      <c r="AD1683" s="93">
        <v>0</v>
      </c>
      <c r="AE1683" s="93">
        <v>0</v>
      </c>
      <c r="AF1683" s="93">
        <v>0</v>
      </c>
      <c r="AG1683" s="93"/>
      <c r="AH1683" s="93">
        <v>0</v>
      </c>
      <c r="AI1683" s="93">
        <v>0</v>
      </c>
      <c r="AJ1683" s="93">
        <v>0</v>
      </c>
      <c r="AK1683" s="93">
        <v>0</v>
      </c>
      <c r="AL1683" s="93">
        <v>0</v>
      </c>
      <c r="AM1683" s="49" t="s">
        <v>5559</v>
      </c>
      <c r="AN1683" s="49"/>
      <c r="AO1683" s="48" t="str" cm="1">
        <f t="array" ref="AO1683">IFERROR(_xlfn.IFS(
AQ1683="MPR ISSUE","PDH",
AQ1683="BSS Hardware Issue","BSS",
AQ1683="Sites strategiques, MLL, Pylone, etc.","ENVTECH",
AQ1683="AKTIVCO DEFAUT GE &amp; POWER Cabinet","AKTIVCO",
AQ1683="AKTIVCO Coupure ENEO &amp; Baisse de tension","AKTIVCO GRID ONLY",
AQ1683="Coupure ENEO &amp; Baisse de tension","IHS GRID ONLY",
AQ1683="Defaut GE &amp; POWER Cabinet","IHS",
AQ1683="Sharing","Partners",
AQ1683="Sites strategiques &amp; DataCenter","SST &amp; DC",
AQ1683="Exclu","Exclu",
AQ1683="SAT","SAT",
AQ1683="SPARE-ISSUE","SPARE-ISSUE",
AQ1683="Fiber CAmtel","TRANS_FO_CAMTEL",
AQ1683="Fiber AOF","Fiber AOF",
AQ1683="Projet OCM (HUAWEI)","TRAVAUX-HUAWEI",
AQ1683="Projet OCM (NOKIA)","TRAVAUX-NOKIA",
AQ1683="ACCESS-ISSUE","ACCESS-ISSUE",
AQ1683="Projet OCM (ZTE, NOKIA, autres projets)","TRAVAUX OCM",
AQ1683="No root CAuse","No root cause",
AQ1683="ODU HS","PDH",
AQ1683="IP &amp; VLAN","PDH",
AQ1683="Warehouse HUAWEI","SPARE-ISSUE",
AQ1683="SPARE-HS","SPARE-ISSUE",
AQ1683="Power Telco","BSS",AQ1683="no impacts","no impacts"
),"")</f>
        <v>No root cause</v>
      </c>
      <c r="AP1683" s="48" t="str" cm="1">
        <f t="array" ref="AP1683">IFERROR(_xlfn.IFS(
AQ1683="MPR ISSUE","TX ISSUE",
AQ1683="BSS Hardware Issue","RAN ISSUE",
AQ1683="Sites strategiques, MLL, Pylone, etc.","ENVTECH",
AQ1683="AKTIVCO DEFAUT GE &amp; POWER Cabinet","POWER ISSUE",
AQ1683="AKTIVCO Coupure ENEO &amp; Baisse de tension","POWER ISSUE",
AQ1683="Coupure ENEO &amp; Baisse de tension","POWER ISSUE",
AQ1683="Defaut GE &amp; POWER Cabinet","POWER ISSUE",
AQ1683="Sharing","POWER ISSUE",
AQ1683="Sites strategiques &amp; DataCenter","POWER ISSUE",
AQ1683="Exclu","Exclu",
AQ1683="SAT","TX ISSUE",
AQ1683="SPARE-ISSUE","SPARE-ISSUE",
AQ1683="Fiber CAmtel","TX ISSUE",
AQ1683="Fiber AOF","TX ISSUE",
AQ1683="Projet OCM (HUAWEI)","TRAVAUX-HUAWEI",
AQ1683="Projet OCM (NOKIA)","TRAVAUX -NOKIA",
AQ1683="ACCESS-ISSUE","ACCESS-ISSUE",
AQ1683="Projet OCM (ZTE, NOKIA, autres projets)","TRAVAUX OCM",
AQ1683="No root CAuse","No root cause",
AQ1683="ODU HS","TX ISSUE",
AQ1683="IP &amp; VLAN","TX ISSUE",
AQ1683="Warehouse HUAWEI","SPARE-ISSUE",
AQ1683="SPARE-HS","SPARE-ISSUE",
AQ1683="Power Telco","RAN ISSUE",AQ1683="no impacts","no impacts"
),"")</f>
        <v>No root cause</v>
      </c>
      <c r="AQ1683" s="127" t="s">
        <v>5344</v>
      </c>
      <c r="AR1683" s="48" t="str" cm="1">
        <f t="array" ref="AR1683">IFERROR(_xlfn.IFS(
AQ1683="MPR ISSUE","ACTIVE",
AQ1683="BSS Hardware Issue","ACTIVE",
AQ1683="Sites strategiques, MLL, Pylone, etc.","PASSIVE",
AQ1683="AKTIVCO DEFAUT GE &amp; POWER Cabinet","PASSIVE",
AQ1683="AKTIVCO Coupure ENEO &amp; Baisse de tension","PASSIVE",
AQ1683="Coupure ENEO &amp; Baisse de tension","PASSIVE",
AQ1683="Defaut GE &amp; POWER Cabinet","PASSIVE",
AQ1683="Sharing","PASSIVE",
AQ1683="Sites strategiques &amp; DataCenter","PASSIVE",
AQ1683="Exclu","Exclu",
AQ1683="SAT","ACTIVE",
AQ1683="SPARE-ISSUE","SPARE-ISSUE",
AQ1683="Fiber CAmtel","ACTIVE",
AQ1683="Fiber AOF","ACTIVE",
AQ1683="Projet OCM (HUAWEI)","PLANNED WORKS",
AQ1683="Projet OCM (NOKIA)","PLANNED WORKS",
AQ1683="ACCESS-ISSUE","ACCESS-ISSUE",
AQ1683="Projet OCM (ZTE, NOKIA, autres projets)","PLANNED WORKS",
AQ1683="No root CAuse","No root cause",
AQ1683="ODU HS","ACTIVE",
AQ1683="IP &amp; VLAN","ACTIVE",
AQ1683="Warehouse HUAWEI","SPARE-ISSUE",
AQ1683="SPARE-HS","SPARE-ISSUE",
AQ1683="Power Telco","ACTIVE", AQ1683="no impacts","no impacts"
),"")</f>
        <v>No root cause</v>
      </c>
      <c r="AS1683" s="92" t="s">
        <v>5537</v>
      </c>
      <c r="AT1683" s="98" t="s">
        <v>3006</v>
      </c>
      <c r="AV1683" s="17" t="s">
        <v>5537</v>
      </c>
      <c r="AW1683" s="7" t="s">
        <v>5537</v>
      </c>
      <c r="AX1683" s="6" t="s">
        <v>5537</v>
      </c>
      <c r="AY1683" s="7"/>
      <c r="AZ1683" s="3" t="s">
        <v>5537</v>
      </c>
      <c r="BA1683" s="18" t="s">
        <v>5537</v>
      </c>
      <c r="BB1683" s="18" t="s">
        <v>5537</v>
      </c>
      <c r="BC1683" s="18" t="s">
        <v>5537</v>
      </c>
      <c r="BD1683" s="18" t="s">
        <v>5537</v>
      </c>
      <c r="BE1683" s="18" t="s">
        <v>5537</v>
      </c>
      <c r="BF1683" s="18" t="s">
        <v>5537</v>
      </c>
      <c r="BG1683" s="18" t="s">
        <v>5537</v>
      </c>
      <c r="BH1683" s="18" t="s">
        <v>5537</v>
      </c>
      <c r="BI1683" s="18" t="s">
        <v>5537</v>
      </c>
      <c r="BJ1683" s="18" t="s">
        <v>5537</v>
      </c>
      <c r="BK1683" s="18" t="s">
        <v>5537</v>
      </c>
      <c r="BL1683" s="9" t="s">
        <v>5537</v>
      </c>
      <c r="BM1683" s="14" t="s">
        <v>5537</v>
      </c>
      <c r="BN1683" s="14" t="s">
        <v>5537</v>
      </c>
      <c r="BO1683" s="14" t="str">
        <f>_xlfn.XLOOKUP(B1683,'[4]cell downs 18042026 17h'!$B:$B,'[4]cell downs 18042026 17h'!$B:$B,"")</f>
        <v/>
      </c>
      <c r="BP1683" s="14" t="str">
        <f>_xlfn.XLOOKUP(B1683,'[5]Cells Huawei 19042026 15h'!$B:$B,'[5]Cells Huawei 19042026 15h'!$B:$B,"")</f>
        <v/>
      </c>
      <c r="BQ1683" s="9" t="str">
        <f>_xlfn.XLOOKUP(B1683,'[6]cells down 19042026 9H40'!$B:$B,'[6]cells down 19042026 9H40'!$B:$B,"")</f>
        <v/>
      </c>
      <c r="BR1683" s="9" t="s">
        <v>3006</v>
      </c>
      <c r="BS1683" s="9" t="s">
        <v>1713</v>
      </c>
      <c r="BT1683" s="108"/>
    </row>
    <row r="1684" spans="1:72" s="9" customFormat="1" x14ac:dyDescent="0.35">
      <c r="A1684" s="1" t="s">
        <v>3056</v>
      </c>
      <c r="B1684" s="8" t="s">
        <v>3057</v>
      </c>
      <c r="C1684" s="3" t="str">
        <f>_xlfn.XLOOKUP(B1684,'[1]daily break down'!$D:$D,'[1]daily break down'!$E:$E,"")</f>
        <v>NORD-OUEST</v>
      </c>
      <c r="D1684" s="1" t="s">
        <v>1022</v>
      </c>
      <c r="E1684" s="1"/>
      <c r="F1684" s="3" t="s">
        <v>51</v>
      </c>
      <c r="G1684" s="1" t="s">
        <v>52</v>
      </c>
      <c r="H1684" s="32" t="str">
        <f>_xlfn.XLOOKUP(B1684,[2]CALCULATION!$B:$B,[2]CALCULATION!$H:$H,"")</f>
        <v>Huawei</v>
      </c>
      <c r="I1684" s="28">
        <v>0</v>
      </c>
      <c r="J1684" s="28">
        <v>0</v>
      </c>
      <c r="K1684" s="28">
        <v>0</v>
      </c>
      <c r="L1684" s="28">
        <v>0</v>
      </c>
      <c r="M1684" s="28">
        <v>0</v>
      </c>
      <c r="N1684" s="28">
        <v>7.936609851241179E-3</v>
      </c>
      <c r="O1684" s="28">
        <v>0</v>
      </c>
      <c r="P1684" s="28">
        <v>0</v>
      </c>
      <c r="Q1684" s="28">
        <v>0</v>
      </c>
      <c r="R1684" s="28">
        <v>0</v>
      </c>
      <c r="S1684" s="93">
        <v>0</v>
      </c>
      <c r="T1684" s="93">
        <f>_xlfn.XLOOKUP(B1684,'[3]Nur des jours'!$B:$B,'[3]Nur des jours'!$U:$U,"")</f>
        <v>0</v>
      </c>
      <c r="U1684" s="93">
        <v>0</v>
      </c>
      <c r="V1684" s="93">
        <v>0</v>
      </c>
      <c r="W1684" s="93">
        <v>0</v>
      </c>
      <c r="X1684" s="93">
        <v>0</v>
      </c>
      <c r="Y1684" s="93">
        <v>0</v>
      </c>
      <c r="Z1684" s="93">
        <v>0.41639557347624223</v>
      </c>
      <c r="AA1684" s="93">
        <v>0</v>
      </c>
      <c r="AB1684" s="93">
        <v>0</v>
      </c>
      <c r="AC1684" s="93">
        <f>_xlfn.XLOOKUP(B1684,'[3]Nur des jours'!$B:$B,'[3]Nur des jours'!$N:$N,"")</f>
        <v>0</v>
      </c>
      <c r="AD1684" s="93">
        <v>0</v>
      </c>
      <c r="AE1684" s="93">
        <v>0</v>
      </c>
      <c r="AF1684" s="93">
        <v>0</v>
      </c>
      <c r="AG1684" s="93"/>
      <c r="AH1684" s="93">
        <v>0</v>
      </c>
      <c r="AI1684" s="93">
        <v>0</v>
      </c>
      <c r="AJ1684" s="93">
        <v>0</v>
      </c>
      <c r="AK1684" s="93">
        <v>0</v>
      </c>
      <c r="AL1684" s="93">
        <v>0</v>
      </c>
      <c r="AM1684" s="49" t="s">
        <v>5559</v>
      </c>
      <c r="AN1684" s="49"/>
      <c r="AO1684" s="48" t="str" cm="1">
        <f t="array" ref="AO1684">IFERROR(_xlfn.IFS(
AQ1684="MPR ISSUE","PDH",
AQ1684="BSS Hardware Issue","BSS",
AQ1684="Sites strategiques, MLL, Pylone, etc.","ENVTECH",
AQ1684="AKTIVCO DEFAUT GE &amp; POWER Cabinet","AKTIVCO",
AQ1684="AKTIVCO Coupure ENEO &amp; Baisse de tension","AKTIVCO GRID ONLY",
AQ1684="Coupure ENEO &amp; Baisse de tension","IHS GRID ONLY",
AQ1684="Defaut GE &amp; POWER Cabinet","IHS",
AQ1684="Sharing","Partners",
AQ1684="Sites strategiques &amp; DataCenter","SST &amp; DC",
AQ1684="Exclu","Exclu",
AQ1684="SAT","SAT",
AQ1684="SPARE-ISSUE","SPARE-ISSUE",
AQ1684="Fiber CAmtel","TRANS_FO_CAMTEL",
AQ1684="Fiber AOF","Fiber AOF",
AQ1684="Projet OCM (HUAWEI)","TRAVAUX-HUAWEI",
AQ1684="Projet OCM (NOKIA)","TRAVAUX-NOKIA",
AQ1684="ACCESS-ISSUE","ACCESS-ISSUE",
AQ1684="Projet OCM (ZTE, NOKIA, autres projets)","TRAVAUX OCM",
AQ1684="No root CAuse","No root cause",
AQ1684="ODU HS","PDH",
AQ1684="IP &amp; VLAN","PDH",
AQ1684="Warehouse HUAWEI","SPARE-ISSUE",
AQ1684="SPARE-HS","SPARE-ISSUE",
AQ1684="Power Telco","BSS",AQ1684="no impacts","no impacts"
),"")</f>
        <v>No root cause</v>
      </c>
      <c r="AP1684" s="48" t="str" cm="1">
        <f t="array" ref="AP1684">IFERROR(_xlfn.IFS(
AQ1684="MPR ISSUE","TX ISSUE",
AQ1684="BSS Hardware Issue","RAN ISSUE",
AQ1684="Sites strategiques, MLL, Pylone, etc.","ENVTECH",
AQ1684="AKTIVCO DEFAUT GE &amp; POWER Cabinet","POWER ISSUE",
AQ1684="AKTIVCO Coupure ENEO &amp; Baisse de tension","POWER ISSUE",
AQ1684="Coupure ENEO &amp; Baisse de tension","POWER ISSUE",
AQ1684="Defaut GE &amp; POWER Cabinet","POWER ISSUE",
AQ1684="Sharing","POWER ISSUE",
AQ1684="Sites strategiques &amp; DataCenter","POWER ISSUE",
AQ1684="Exclu","Exclu",
AQ1684="SAT","TX ISSUE",
AQ1684="SPARE-ISSUE","SPARE-ISSUE",
AQ1684="Fiber CAmtel","TX ISSUE",
AQ1684="Fiber AOF","TX ISSUE",
AQ1684="Projet OCM (HUAWEI)","TRAVAUX-HUAWEI",
AQ1684="Projet OCM (NOKIA)","TRAVAUX -NOKIA",
AQ1684="ACCESS-ISSUE","ACCESS-ISSUE",
AQ1684="Projet OCM (ZTE, NOKIA, autres projets)","TRAVAUX OCM",
AQ1684="No root CAuse","No root cause",
AQ1684="ODU HS","TX ISSUE",
AQ1684="IP &amp; VLAN","TX ISSUE",
AQ1684="Warehouse HUAWEI","SPARE-ISSUE",
AQ1684="SPARE-HS","SPARE-ISSUE",
AQ1684="Power Telco","RAN ISSUE",AQ1684="no impacts","no impacts"
),"")</f>
        <v>No root cause</v>
      </c>
      <c r="AQ1684" s="67" t="s">
        <v>5344</v>
      </c>
      <c r="AR1684" s="48" t="str" cm="1">
        <f t="array" ref="AR1684">IFERROR(_xlfn.IFS(
AQ1684="MPR ISSUE","ACTIVE",
AQ1684="BSS Hardware Issue","ACTIVE",
AQ1684="Sites strategiques, MLL, Pylone, etc.","PASSIVE",
AQ1684="AKTIVCO DEFAUT GE &amp; POWER Cabinet","PASSIVE",
AQ1684="AKTIVCO Coupure ENEO &amp; Baisse de tension","PASSIVE",
AQ1684="Coupure ENEO &amp; Baisse de tension","PASSIVE",
AQ1684="Defaut GE &amp; POWER Cabinet","PASSIVE",
AQ1684="Sharing","PASSIVE",
AQ1684="Sites strategiques &amp; DataCenter","PASSIVE",
AQ1684="Exclu","Exclu",
AQ1684="SAT","ACTIVE",
AQ1684="SPARE-ISSUE","SPARE-ISSUE",
AQ1684="Fiber CAmtel","ACTIVE",
AQ1684="Fiber AOF","ACTIVE",
AQ1684="Projet OCM (HUAWEI)","PLANNED WORKS",
AQ1684="Projet OCM (NOKIA)","PLANNED WORKS",
AQ1684="ACCESS-ISSUE","ACCESS-ISSUE",
AQ1684="Projet OCM (ZTE, NOKIA, autres projets)","PLANNED WORKS",
AQ1684="No root CAuse","No root cause",
AQ1684="ODU HS","ACTIVE",
AQ1684="IP &amp; VLAN","ACTIVE",
AQ1684="Warehouse HUAWEI","SPARE-ISSUE",
AQ1684="SPARE-HS","SPARE-ISSUE",
AQ1684="Power Telco","ACTIVE", AQ1684="no impacts","no impacts"
),"")</f>
        <v>No root cause</v>
      </c>
      <c r="AS1684" s="92" t="s">
        <v>5537</v>
      </c>
      <c r="AT1684" s="98" t="s">
        <v>3057</v>
      </c>
      <c r="AV1684" s="17" t="s">
        <v>5537</v>
      </c>
      <c r="AW1684" s="7" t="s">
        <v>5537</v>
      </c>
      <c r="AX1684" s="6" t="s">
        <v>5537</v>
      </c>
      <c r="AY1684" s="7"/>
      <c r="AZ1684" s="3" t="s">
        <v>5537</v>
      </c>
      <c r="BA1684" s="18" t="s">
        <v>5537</v>
      </c>
      <c r="BB1684" s="18" t="s">
        <v>5537</v>
      </c>
      <c r="BC1684" s="18" t="s">
        <v>5537</v>
      </c>
      <c r="BD1684" s="18" t="s">
        <v>5537</v>
      </c>
      <c r="BE1684" s="18" t="s">
        <v>5537</v>
      </c>
      <c r="BF1684" s="18" t="s">
        <v>5537</v>
      </c>
      <c r="BG1684" s="18" t="s">
        <v>5537</v>
      </c>
      <c r="BH1684" s="18" t="s">
        <v>5537</v>
      </c>
      <c r="BI1684" s="18" t="s">
        <v>5537</v>
      </c>
      <c r="BJ1684" s="18" t="s">
        <v>5537</v>
      </c>
      <c r="BK1684" s="18" t="s">
        <v>5537</v>
      </c>
      <c r="BL1684" s="9" t="s">
        <v>5537</v>
      </c>
      <c r="BM1684" s="14" t="s">
        <v>5537</v>
      </c>
      <c r="BN1684" s="14" t="s">
        <v>5537</v>
      </c>
      <c r="BO1684" s="14" t="str">
        <f>_xlfn.XLOOKUP(B1684,'[4]cell downs 18042026 17h'!$B:$B,'[4]cell downs 18042026 17h'!$B:$B,"")</f>
        <v/>
      </c>
      <c r="BP1684" s="14" t="str">
        <f>_xlfn.XLOOKUP(B1684,'[5]Cells Huawei 19042026 15h'!$B:$B,'[5]Cells Huawei 19042026 15h'!$B:$B,"")</f>
        <v/>
      </c>
      <c r="BQ1684" s="9" t="str">
        <f>_xlfn.XLOOKUP(B1684,'[6]cells down 19042026 9H40'!$B:$B,'[6]cells down 19042026 9H40'!$B:$B,"")</f>
        <v/>
      </c>
      <c r="BR1684" s="9" t="s">
        <v>5537</v>
      </c>
      <c r="BS1684" s="9" t="s">
        <v>594</v>
      </c>
      <c r="BT1684" s="108"/>
    </row>
    <row r="1685" spans="1:72" s="9" customFormat="1" x14ac:dyDescent="0.35">
      <c r="A1685" s="1" t="s">
        <v>4896</v>
      </c>
      <c r="B1685" s="8" t="s">
        <v>4897</v>
      </c>
      <c r="C1685" s="3" t="str">
        <f>_xlfn.XLOOKUP(B1685,'[1]daily break down'!$D:$D,'[1]daily break down'!$E:$E,"")</f>
        <v>Douala</v>
      </c>
      <c r="D1685" s="1" t="s">
        <v>11</v>
      </c>
      <c r="E1685" s="1" t="s">
        <v>12</v>
      </c>
      <c r="F1685" s="3" t="s">
        <v>31</v>
      </c>
      <c r="G1685" s="1" t="s">
        <v>32</v>
      </c>
      <c r="H1685" s="34" t="str">
        <f>_xlfn.XLOOKUP(B1685,[2]CALCULATION!$B:$B,[2]CALCULATION!$H:$H,"")</f>
        <v>ZTE</v>
      </c>
      <c r="I1685" s="28">
        <v>0</v>
      </c>
      <c r="J1685" s="28">
        <v>0</v>
      </c>
      <c r="K1685" s="28">
        <v>0</v>
      </c>
      <c r="L1685" s="28">
        <v>0</v>
      </c>
      <c r="M1685" s="28">
        <v>0</v>
      </c>
      <c r="N1685" s="28">
        <v>4.5657800492534956E-3</v>
      </c>
      <c r="O1685" s="28">
        <v>0</v>
      </c>
      <c r="P1685" s="28">
        <v>0</v>
      </c>
      <c r="Q1685" s="28">
        <v>0</v>
      </c>
      <c r="R1685" s="28">
        <v>0</v>
      </c>
      <c r="S1685" s="93">
        <v>0</v>
      </c>
      <c r="T1685" s="93">
        <f>_xlfn.XLOOKUP(B1685,'[3]Nur des jours'!$B:$B,'[3]Nur des jours'!$U:$U,"")</f>
        <v>0</v>
      </c>
      <c r="U1685" s="93">
        <v>0</v>
      </c>
      <c r="V1685" s="93">
        <v>0</v>
      </c>
      <c r="W1685" s="93">
        <v>0</v>
      </c>
      <c r="X1685" s="93">
        <v>0</v>
      </c>
      <c r="Y1685" s="93">
        <v>0</v>
      </c>
      <c r="Z1685" s="93">
        <v>0</v>
      </c>
      <c r="AA1685" s="93">
        <v>0</v>
      </c>
      <c r="AB1685" s="93">
        <v>0</v>
      </c>
      <c r="AC1685" s="93">
        <f>_xlfn.XLOOKUP(B1685,'[3]Nur des jours'!$B:$B,'[3]Nur des jours'!$N:$N,"")</f>
        <v>0</v>
      </c>
      <c r="AD1685" s="93">
        <v>0</v>
      </c>
      <c r="AE1685" s="93">
        <v>0</v>
      </c>
      <c r="AF1685" s="93">
        <v>0</v>
      </c>
      <c r="AG1685" s="93"/>
      <c r="AH1685" s="93">
        <v>0</v>
      </c>
      <c r="AI1685" s="93">
        <v>0</v>
      </c>
      <c r="AJ1685" s="93">
        <v>0</v>
      </c>
      <c r="AK1685" s="93">
        <v>0</v>
      </c>
      <c r="AL1685" s="93">
        <v>0</v>
      </c>
      <c r="AM1685" s="49" t="s">
        <v>5559</v>
      </c>
      <c r="AN1685" s="49"/>
      <c r="AO1685" s="48" t="str" cm="1">
        <f t="array" ref="AO1685">IFERROR(_xlfn.IFS(
AQ1685="MPR ISSUE","PDH",
AQ1685="BSS Hardware Issue","BSS",
AQ1685="Sites strategiques, MLL, Pylone, etc.","ENVTECH",
AQ1685="AKTIVCO DEFAUT GE &amp; POWER Cabinet","AKTIVCO",
AQ1685="AKTIVCO Coupure ENEO &amp; Baisse de tension","AKTIVCO GRID ONLY",
AQ1685="Coupure ENEO &amp; Baisse de tension","IHS GRID ONLY",
AQ1685="Defaut GE &amp; POWER Cabinet","IHS",
AQ1685="Sharing","Partners",
AQ1685="Sites strategiques &amp; DataCenter","SST &amp; DC",
AQ1685="Exclu","Exclu",
AQ1685="SAT","SAT",
AQ1685="SPARE-ISSUE","SPARE-ISSUE",
AQ1685="Fiber CAmtel","TRANS_FO_CAMTEL",
AQ1685="Fiber AOF","Fiber AOF",
AQ1685="Projet OCM (HUAWEI)","TRAVAUX-HUAWEI",
AQ1685="Projet OCM (NOKIA)","TRAVAUX-NOKIA",
AQ1685="ACCESS-ISSUE","ACCESS-ISSUE",
AQ1685="Projet OCM (ZTE, NOKIA, autres projets)","TRAVAUX OCM",
AQ1685="No root CAuse","No root cause",
AQ1685="ODU HS","PDH",
AQ1685="IP &amp; VLAN","PDH",
AQ1685="Warehouse HUAWEI","SPARE-ISSUE",
AQ1685="SPARE-HS","SPARE-ISSUE",
AQ1685="Power Telco","BSS",AQ1685="no impacts","no impacts"
),"")</f>
        <v>No root cause</v>
      </c>
      <c r="AP1685" s="48" t="str" cm="1">
        <f t="array" ref="AP1685">IFERROR(_xlfn.IFS(
AQ1685="MPR ISSUE","TX ISSUE",
AQ1685="BSS Hardware Issue","RAN ISSUE",
AQ1685="Sites strategiques, MLL, Pylone, etc.","ENVTECH",
AQ1685="AKTIVCO DEFAUT GE &amp; POWER Cabinet","POWER ISSUE",
AQ1685="AKTIVCO Coupure ENEO &amp; Baisse de tension","POWER ISSUE",
AQ1685="Coupure ENEO &amp; Baisse de tension","POWER ISSUE",
AQ1685="Defaut GE &amp; POWER Cabinet","POWER ISSUE",
AQ1685="Sharing","POWER ISSUE",
AQ1685="Sites strategiques &amp; DataCenter","POWER ISSUE",
AQ1685="Exclu","Exclu",
AQ1685="SAT","TX ISSUE",
AQ1685="SPARE-ISSUE","SPARE-ISSUE",
AQ1685="Fiber CAmtel","TX ISSUE",
AQ1685="Fiber AOF","TX ISSUE",
AQ1685="Projet OCM (HUAWEI)","TRAVAUX-HUAWEI",
AQ1685="Projet OCM (NOKIA)","TRAVAUX -NOKIA",
AQ1685="ACCESS-ISSUE","ACCESS-ISSUE",
AQ1685="Projet OCM (ZTE, NOKIA, autres projets)","TRAVAUX OCM",
AQ1685="No root CAuse","No root cause",
AQ1685="ODU HS","TX ISSUE",
AQ1685="IP &amp; VLAN","TX ISSUE",
AQ1685="Warehouse HUAWEI","SPARE-ISSUE",
AQ1685="SPARE-HS","SPARE-ISSUE",
AQ1685="Power Telco","RAN ISSUE",AQ1685="no impacts","no impacts"
),"")</f>
        <v>No root cause</v>
      </c>
      <c r="AQ1685" s="127" t="s">
        <v>5344</v>
      </c>
      <c r="AR1685" s="48" t="str" cm="1">
        <f t="array" ref="AR1685">IFERROR(_xlfn.IFS(
AQ1685="MPR ISSUE","ACTIVE",
AQ1685="BSS Hardware Issue","ACTIVE",
AQ1685="Sites strategiques, MLL, Pylone, etc.","PASSIVE",
AQ1685="AKTIVCO DEFAUT GE &amp; POWER Cabinet","PASSIVE",
AQ1685="AKTIVCO Coupure ENEO &amp; Baisse de tension","PASSIVE",
AQ1685="Coupure ENEO &amp; Baisse de tension","PASSIVE",
AQ1685="Defaut GE &amp; POWER Cabinet","PASSIVE",
AQ1685="Sharing","PASSIVE",
AQ1685="Sites strategiques &amp; DataCenter","PASSIVE",
AQ1685="Exclu","Exclu",
AQ1685="SAT","ACTIVE",
AQ1685="SPARE-ISSUE","SPARE-ISSUE",
AQ1685="Fiber CAmtel","ACTIVE",
AQ1685="Fiber AOF","ACTIVE",
AQ1685="Projet OCM (HUAWEI)","PLANNED WORKS",
AQ1685="Projet OCM (NOKIA)","PLANNED WORKS",
AQ1685="ACCESS-ISSUE","ACCESS-ISSUE",
AQ1685="Projet OCM (ZTE, NOKIA, autres projets)","PLANNED WORKS",
AQ1685="No root CAuse","No root cause",
AQ1685="ODU HS","ACTIVE",
AQ1685="IP &amp; VLAN","ACTIVE",
AQ1685="Warehouse HUAWEI","SPARE-ISSUE",
AQ1685="SPARE-HS","SPARE-ISSUE",
AQ1685="Power Telco","ACTIVE", AQ1685="no impacts","no impacts"
),"")</f>
        <v>No root cause</v>
      </c>
      <c r="AS1685" s="92" t="s">
        <v>5537</v>
      </c>
      <c r="AT1685" s="98" t="s">
        <v>4897</v>
      </c>
      <c r="AV1685" s="17" t="s">
        <v>5537</v>
      </c>
      <c r="AW1685" s="7" t="s">
        <v>5537</v>
      </c>
      <c r="AX1685" s="6" t="s">
        <v>5537</v>
      </c>
      <c r="AY1685" s="7"/>
      <c r="AZ1685" s="3" t="s">
        <v>5537</v>
      </c>
      <c r="BA1685" s="18" t="s">
        <v>5537</v>
      </c>
      <c r="BB1685" s="18" t="s">
        <v>5537</v>
      </c>
      <c r="BC1685" s="18" t="s">
        <v>5537</v>
      </c>
      <c r="BD1685" s="18" t="s">
        <v>5537</v>
      </c>
      <c r="BE1685" s="18" t="s">
        <v>5537</v>
      </c>
      <c r="BF1685" s="18" t="s">
        <v>5537</v>
      </c>
      <c r="BG1685" s="18" t="s">
        <v>5537</v>
      </c>
      <c r="BH1685" s="18" t="s">
        <v>5537</v>
      </c>
      <c r="BI1685" s="18" t="s">
        <v>5537</v>
      </c>
      <c r="BJ1685" s="18" t="s">
        <v>5537</v>
      </c>
      <c r="BK1685" s="18" t="s">
        <v>5537</v>
      </c>
      <c r="BL1685" s="9" t="s">
        <v>5537</v>
      </c>
      <c r="BM1685" s="14" t="s">
        <v>5537</v>
      </c>
      <c r="BN1685" s="14" t="s">
        <v>5537</v>
      </c>
      <c r="BO1685" s="14" t="str">
        <f>_xlfn.XLOOKUP(B1685,'[4]cell downs 18042026 17h'!$B:$B,'[4]cell downs 18042026 17h'!$B:$B,"")</f>
        <v/>
      </c>
      <c r="BP1685" s="14" t="str">
        <f>_xlfn.XLOOKUP(B1685,'[5]Cells Huawei 19042026 15h'!$B:$B,'[5]Cells Huawei 19042026 15h'!$B:$B,"")</f>
        <v/>
      </c>
      <c r="BQ1685" s="9" t="str">
        <f>_xlfn.XLOOKUP(B1685,'[6]cells down 19042026 9H40'!$B:$B,'[6]cells down 19042026 9H40'!$B:$B,"")</f>
        <v/>
      </c>
      <c r="BR1685" s="9" t="s">
        <v>4897</v>
      </c>
      <c r="BS1685" s="9" t="s">
        <v>12</v>
      </c>
      <c r="BT1685" s="108"/>
    </row>
    <row r="1686" spans="1:72" s="9" customFormat="1" x14ac:dyDescent="0.35">
      <c r="A1686" s="1" t="s">
        <v>440</v>
      </c>
      <c r="B1686" s="8" t="s">
        <v>441</v>
      </c>
      <c r="C1686" s="3" t="str">
        <f>_xlfn.XLOOKUP(B1686,'[1]daily break down'!$D:$D,'[1]daily break down'!$E:$E,"")</f>
        <v>Douala</v>
      </c>
      <c r="D1686" s="1" t="s">
        <v>11</v>
      </c>
      <c r="E1686" s="1" t="s">
        <v>12</v>
      </c>
      <c r="F1686" s="3" t="s">
        <v>31</v>
      </c>
      <c r="G1686" s="1" t="s">
        <v>32</v>
      </c>
      <c r="H1686" s="34" t="str">
        <f>_xlfn.XLOOKUP(B1686,[2]CALCULATION!$B:$B,[2]CALCULATION!$H:$H,"")</f>
        <v>ZTE</v>
      </c>
      <c r="I1686" s="28">
        <v>12.115582721946847</v>
      </c>
      <c r="J1686" s="28">
        <v>4.1024425496457244</v>
      </c>
      <c r="K1686" s="28">
        <v>4.9759868505535512E-3</v>
      </c>
      <c r="L1686" s="28">
        <v>0</v>
      </c>
      <c r="M1686" s="28">
        <v>0</v>
      </c>
      <c r="N1686" s="28">
        <v>2.7287669825616584E-3</v>
      </c>
      <c r="O1686" s="28">
        <v>0</v>
      </c>
      <c r="P1686" s="28">
        <v>0</v>
      </c>
      <c r="Q1686" s="28">
        <v>0</v>
      </c>
      <c r="R1686" s="28">
        <v>0</v>
      </c>
      <c r="S1686" s="93">
        <v>0</v>
      </c>
      <c r="T1686" s="93">
        <f>_xlfn.XLOOKUP(B1686,'[3]Nur des jours'!$B:$B,'[3]Nur des jours'!$U:$U,"")</f>
        <v>0</v>
      </c>
      <c r="U1686" s="93">
        <v>0</v>
      </c>
      <c r="V1686" s="93">
        <v>0</v>
      </c>
      <c r="W1686" s="93">
        <v>0</v>
      </c>
      <c r="X1686" s="93">
        <v>0</v>
      </c>
      <c r="Y1686" s="93">
        <v>0</v>
      </c>
      <c r="Z1686" s="93">
        <v>0</v>
      </c>
      <c r="AA1686" s="93">
        <v>0</v>
      </c>
      <c r="AB1686" s="93">
        <v>0</v>
      </c>
      <c r="AC1686" s="93">
        <f>_xlfn.XLOOKUP(B1686,'[3]Nur des jours'!$B:$B,'[3]Nur des jours'!$N:$N,"")</f>
        <v>0</v>
      </c>
      <c r="AD1686" s="93">
        <v>0</v>
      </c>
      <c r="AE1686" s="93">
        <v>0</v>
      </c>
      <c r="AF1686" s="93">
        <v>0</v>
      </c>
      <c r="AG1686" s="93"/>
      <c r="AH1686" s="93">
        <v>0</v>
      </c>
      <c r="AI1686" s="93">
        <v>0</v>
      </c>
      <c r="AJ1686" s="93">
        <v>0</v>
      </c>
      <c r="AK1686" s="93">
        <v>0</v>
      </c>
      <c r="AL1686" s="93">
        <v>0</v>
      </c>
      <c r="AM1686" s="49" t="s">
        <v>5559</v>
      </c>
      <c r="AN1686" s="49"/>
      <c r="AO1686" s="48" t="str" cm="1">
        <f t="array" ref="AO1686">IFERROR(_xlfn.IFS(
AQ1686="MPR ISSUE","PDH",
AQ1686="BSS Hardware Issue","BSS",
AQ1686="Sites strategiques, MLL, Pylone, etc.","ENVTECH",
AQ1686="AKTIVCO DEFAUT GE &amp; POWER Cabinet","AKTIVCO",
AQ1686="AKTIVCO Coupure ENEO &amp; Baisse de tension","AKTIVCO GRID ONLY",
AQ1686="Coupure ENEO &amp; Baisse de tension","IHS GRID ONLY",
AQ1686="Defaut GE &amp; POWER Cabinet","IHS",
AQ1686="Sharing","Partners",
AQ1686="Sites strategiques &amp; DataCenter","SST &amp; DC",
AQ1686="Exclu","Exclu",
AQ1686="SAT","SAT",
AQ1686="SPARE-ISSUE","SPARE-ISSUE",
AQ1686="Fiber CAmtel","TRANS_FO_CAMTEL",
AQ1686="Fiber AOF","Fiber AOF",
AQ1686="Projet OCM (HUAWEI)","TRAVAUX-HUAWEI",
AQ1686="Projet OCM (NOKIA)","TRAVAUX-NOKIA",
AQ1686="ACCESS-ISSUE","ACCESS-ISSUE",
AQ1686="Projet OCM (ZTE, NOKIA, autres projets)","TRAVAUX OCM",
AQ1686="No root CAuse","No root cause",
AQ1686="ODU HS","PDH",
AQ1686="IP &amp; VLAN","PDH",
AQ1686="Warehouse HUAWEI","SPARE-ISSUE",
AQ1686="SPARE-HS","SPARE-ISSUE",
AQ1686="Power Telco","BSS",AQ1686="no impacts","no impacts"
),"")</f>
        <v>No root cause</v>
      </c>
      <c r="AP1686" s="48" t="str" cm="1">
        <f t="array" ref="AP1686">IFERROR(_xlfn.IFS(
AQ1686="MPR ISSUE","TX ISSUE",
AQ1686="BSS Hardware Issue","RAN ISSUE",
AQ1686="Sites strategiques, MLL, Pylone, etc.","ENVTECH",
AQ1686="AKTIVCO DEFAUT GE &amp; POWER Cabinet","POWER ISSUE",
AQ1686="AKTIVCO Coupure ENEO &amp; Baisse de tension","POWER ISSUE",
AQ1686="Coupure ENEO &amp; Baisse de tension","POWER ISSUE",
AQ1686="Defaut GE &amp; POWER Cabinet","POWER ISSUE",
AQ1686="Sharing","POWER ISSUE",
AQ1686="Sites strategiques &amp; DataCenter","POWER ISSUE",
AQ1686="Exclu","Exclu",
AQ1686="SAT","TX ISSUE",
AQ1686="SPARE-ISSUE","SPARE-ISSUE",
AQ1686="Fiber CAmtel","TX ISSUE",
AQ1686="Fiber AOF","TX ISSUE",
AQ1686="Projet OCM (HUAWEI)","TRAVAUX-HUAWEI",
AQ1686="Projet OCM (NOKIA)","TRAVAUX -NOKIA",
AQ1686="ACCESS-ISSUE","ACCESS-ISSUE",
AQ1686="Projet OCM (ZTE, NOKIA, autres projets)","TRAVAUX OCM",
AQ1686="No root CAuse","No root cause",
AQ1686="ODU HS","TX ISSUE",
AQ1686="IP &amp; VLAN","TX ISSUE",
AQ1686="Warehouse HUAWEI","SPARE-ISSUE",
AQ1686="SPARE-HS","SPARE-ISSUE",
AQ1686="Power Telco","RAN ISSUE",AQ1686="no impacts","no impacts"
),"")</f>
        <v>No root cause</v>
      </c>
      <c r="AQ1686" s="127" t="s">
        <v>5344</v>
      </c>
      <c r="AR1686" s="48" t="str" cm="1">
        <f t="array" ref="AR1686">IFERROR(_xlfn.IFS(
AQ1686="MPR ISSUE","ACTIVE",
AQ1686="BSS Hardware Issue","ACTIVE",
AQ1686="Sites strategiques, MLL, Pylone, etc.","PASSIVE",
AQ1686="AKTIVCO DEFAUT GE &amp; POWER Cabinet","PASSIVE",
AQ1686="AKTIVCO Coupure ENEO &amp; Baisse de tension","PASSIVE",
AQ1686="Coupure ENEO &amp; Baisse de tension","PASSIVE",
AQ1686="Defaut GE &amp; POWER Cabinet","PASSIVE",
AQ1686="Sharing","PASSIVE",
AQ1686="Sites strategiques &amp; DataCenter","PASSIVE",
AQ1686="Exclu","Exclu",
AQ1686="SAT","ACTIVE",
AQ1686="SPARE-ISSUE","SPARE-ISSUE",
AQ1686="Fiber CAmtel","ACTIVE",
AQ1686="Fiber AOF","ACTIVE",
AQ1686="Projet OCM (HUAWEI)","PLANNED WORKS",
AQ1686="Projet OCM (NOKIA)","PLANNED WORKS",
AQ1686="ACCESS-ISSUE","ACCESS-ISSUE",
AQ1686="Projet OCM (ZTE, NOKIA, autres projets)","PLANNED WORKS",
AQ1686="No root CAuse","No root cause",
AQ1686="ODU HS","ACTIVE",
AQ1686="IP &amp; VLAN","ACTIVE",
AQ1686="Warehouse HUAWEI","SPARE-ISSUE",
AQ1686="SPARE-HS","SPARE-ISSUE",
AQ1686="Power Telco","ACTIVE", AQ1686="no impacts","no impacts"
),"")</f>
        <v>No root cause</v>
      </c>
      <c r="AS1686" s="92" t="s">
        <v>5537</v>
      </c>
      <c r="AT1686" s="98" t="s">
        <v>441</v>
      </c>
      <c r="AV1686" s="17" t="s">
        <v>5537</v>
      </c>
      <c r="AW1686" s="7" t="s">
        <v>5537</v>
      </c>
      <c r="AX1686" s="6" t="s">
        <v>5537</v>
      </c>
      <c r="AY1686" s="7"/>
      <c r="AZ1686" s="3" t="s">
        <v>5537</v>
      </c>
      <c r="BA1686" s="18" t="s">
        <v>5537</v>
      </c>
      <c r="BB1686" s="18" t="s">
        <v>5537</v>
      </c>
      <c r="BC1686" s="18" t="s">
        <v>5537</v>
      </c>
      <c r="BD1686" s="18" t="s">
        <v>5537</v>
      </c>
      <c r="BE1686" s="18" t="s">
        <v>5537</v>
      </c>
      <c r="BF1686" s="18" t="s">
        <v>5537</v>
      </c>
      <c r="BG1686" s="18" t="s">
        <v>5537</v>
      </c>
      <c r="BH1686" s="18" t="s">
        <v>5537</v>
      </c>
      <c r="BI1686" s="18" t="s">
        <v>5537</v>
      </c>
      <c r="BJ1686" s="18" t="s">
        <v>5537</v>
      </c>
      <c r="BK1686" s="18" t="s">
        <v>5537</v>
      </c>
      <c r="BL1686" s="9" t="s">
        <v>5537</v>
      </c>
      <c r="BM1686" s="14" t="s">
        <v>5537</v>
      </c>
      <c r="BN1686" s="14" t="s">
        <v>5537</v>
      </c>
      <c r="BO1686" s="14" t="str">
        <f>_xlfn.XLOOKUP(B1686,'[4]cell downs 18042026 17h'!$B:$B,'[4]cell downs 18042026 17h'!$B:$B,"")</f>
        <v/>
      </c>
      <c r="BP1686" s="14" t="str">
        <f>_xlfn.XLOOKUP(B1686,'[5]Cells Huawei 19042026 15h'!$B:$B,'[5]Cells Huawei 19042026 15h'!$B:$B,"")</f>
        <v/>
      </c>
      <c r="BQ1686" s="9" t="str">
        <f>_xlfn.XLOOKUP(B1686,'[6]cells down 19042026 9H40'!$B:$B,'[6]cells down 19042026 9H40'!$B:$B,"")</f>
        <v/>
      </c>
      <c r="BR1686" s="9" t="s">
        <v>441</v>
      </c>
      <c r="BS1686" s="9" t="s">
        <v>12</v>
      </c>
      <c r="BT1686" s="108"/>
    </row>
    <row r="1687" spans="1:72" s="9" customFormat="1" x14ac:dyDescent="0.35">
      <c r="A1687" s="1" t="s">
        <v>2416</v>
      </c>
      <c r="B1687" s="1" t="s">
        <v>2417</v>
      </c>
      <c r="C1687" s="3" t="str">
        <f>_xlfn.XLOOKUP(B1687,'[1]daily break down'!$D:$D,'[1]daily break down'!$E:$E,"")</f>
        <v>Douala</v>
      </c>
      <c r="D1687" s="1" t="s">
        <v>11</v>
      </c>
      <c r="E1687" s="1" t="s">
        <v>12</v>
      </c>
      <c r="F1687" s="3" t="s">
        <v>31</v>
      </c>
      <c r="G1687" s="1" t="s">
        <v>32</v>
      </c>
      <c r="H1687" s="34" t="str">
        <f>_xlfn.XLOOKUP(B1687,[2]CALCULATION!$B:$B,[2]CALCULATION!$H:$H,"")</f>
        <v>ZTE</v>
      </c>
      <c r="I1687" s="28">
        <v>0</v>
      </c>
      <c r="J1687" s="28">
        <v>57.767140937069307</v>
      </c>
      <c r="K1687" s="28">
        <v>13.868556899607057</v>
      </c>
      <c r="L1687" s="28">
        <v>13.868556899607057</v>
      </c>
      <c r="M1687" s="28">
        <v>43.311488929410174</v>
      </c>
      <c r="N1687" s="28">
        <v>0</v>
      </c>
      <c r="O1687" s="28">
        <v>0</v>
      </c>
      <c r="P1687" s="28">
        <v>0</v>
      </c>
      <c r="Q1687" s="28">
        <v>0</v>
      </c>
      <c r="R1687" s="28">
        <v>0</v>
      </c>
      <c r="S1687" s="93">
        <v>0</v>
      </c>
      <c r="T1687" s="93">
        <f>_xlfn.XLOOKUP(B1687,'[3]Nur des jours'!$B:$B,'[3]Nur des jours'!$U:$U,"")</f>
        <v>0</v>
      </c>
      <c r="U1687" s="93">
        <v>0</v>
      </c>
      <c r="V1687" s="93">
        <v>0</v>
      </c>
      <c r="W1687" s="93">
        <v>0</v>
      </c>
      <c r="X1687" s="93">
        <v>0</v>
      </c>
      <c r="Y1687" s="93">
        <v>0</v>
      </c>
      <c r="Z1687" s="93">
        <v>0</v>
      </c>
      <c r="AA1687" s="93">
        <v>0</v>
      </c>
      <c r="AB1687" s="93">
        <v>0</v>
      </c>
      <c r="AC1687" s="93">
        <f>_xlfn.XLOOKUP(B1687,'[3]Nur des jours'!$B:$B,'[3]Nur des jours'!$N:$N,"")</f>
        <v>0</v>
      </c>
      <c r="AD1687" s="93">
        <v>0</v>
      </c>
      <c r="AE1687" s="93">
        <v>0</v>
      </c>
      <c r="AF1687" s="93">
        <v>0</v>
      </c>
      <c r="AG1687" s="93"/>
      <c r="AH1687" s="93">
        <v>0</v>
      </c>
      <c r="AI1687" s="93">
        <v>0</v>
      </c>
      <c r="AJ1687" s="93">
        <v>0</v>
      </c>
      <c r="AK1687" s="93">
        <v>0</v>
      </c>
      <c r="AL1687" s="93">
        <v>0</v>
      </c>
      <c r="AM1687" s="49" t="s">
        <v>5559</v>
      </c>
      <c r="AN1687" s="49"/>
      <c r="AO1687" s="48" t="str" cm="1">
        <f t="array" ref="AO1687">IFERROR(_xlfn.IFS(
AQ1687="MPR ISSUE","PDH",
AQ1687="BSS Hardware Issue","BSS",
AQ1687="Sites strategiques, MLL, Pylone, etc.","ENVTECH",
AQ1687="AKTIVCO DEFAUT GE &amp; POWER Cabinet","AKTIVCO",
AQ1687="AKTIVCO Coupure ENEO &amp; Baisse de tension","AKTIVCO GRID ONLY",
AQ1687="Coupure ENEO &amp; Baisse de tension","IHS GRID ONLY",
AQ1687="Defaut GE &amp; POWER Cabinet","IHS",
AQ1687="Sharing","Partners",
AQ1687="Sites strategiques &amp; DataCenter","SST &amp; DC",
AQ1687="Exclu","Exclu",
AQ1687="SAT","SAT",
AQ1687="SPARE-ISSUE","SPARE-ISSUE",
AQ1687="Fiber CAmtel","TRANS_FO_CAMTEL",
AQ1687="Fiber AOF","Fiber AOF",
AQ1687="Projet OCM (HUAWEI)","TRAVAUX-HUAWEI",
AQ1687="Projet OCM (NOKIA)","TRAVAUX-NOKIA",
AQ1687="ACCESS-ISSUE","ACCESS-ISSUE",
AQ1687="Projet OCM (ZTE, NOKIA, autres projets)","TRAVAUX OCM",
AQ1687="No root CAuse","No root cause",
AQ1687="ODU HS","PDH",
AQ1687="IP &amp; VLAN","PDH",
AQ1687="Warehouse HUAWEI","SPARE-ISSUE",
AQ1687="SPARE-HS","SPARE-ISSUE",
AQ1687="Power Telco","BSS",AQ1687="no impacts","no impacts"
),"")</f>
        <v>No root cause</v>
      </c>
      <c r="AP1687" s="48" t="str" cm="1">
        <f t="array" ref="AP1687">IFERROR(_xlfn.IFS(
AQ1687="MPR ISSUE","TX ISSUE",
AQ1687="BSS Hardware Issue","RAN ISSUE",
AQ1687="Sites strategiques, MLL, Pylone, etc.","ENVTECH",
AQ1687="AKTIVCO DEFAUT GE &amp; POWER Cabinet","POWER ISSUE",
AQ1687="AKTIVCO Coupure ENEO &amp; Baisse de tension","POWER ISSUE",
AQ1687="Coupure ENEO &amp; Baisse de tension","POWER ISSUE",
AQ1687="Defaut GE &amp; POWER Cabinet","POWER ISSUE",
AQ1687="Sharing","POWER ISSUE",
AQ1687="Sites strategiques &amp; DataCenter","POWER ISSUE",
AQ1687="Exclu","Exclu",
AQ1687="SAT","TX ISSUE",
AQ1687="SPARE-ISSUE","SPARE-ISSUE",
AQ1687="Fiber CAmtel","TX ISSUE",
AQ1687="Fiber AOF","TX ISSUE",
AQ1687="Projet OCM (HUAWEI)","TRAVAUX-HUAWEI",
AQ1687="Projet OCM (NOKIA)","TRAVAUX -NOKIA",
AQ1687="ACCESS-ISSUE","ACCESS-ISSUE",
AQ1687="Projet OCM (ZTE, NOKIA, autres projets)","TRAVAUX OCM",
AQ1687="No root CAuse","No root cause",
AQ1687="ODU HS","TX ISSUE",
AQ1687="IP &amp; VLAN","TX ISSUE",
AQ1687="Warehouse HUAWEI","SPARE-ISSUE",
AQ1687="SPARE-HS","SPARE-ISSUE",
AQ1687="Power Telco","RAN ISSUE",AQ1687="no impacts","no impacts"
),"")</f>
        <v>No root cause</v>
      </c>
      <c r="AQ1687" s="127" t="s">
        <v>5344</v>
      </c>
      <c r="AR1687" s="48" t="str" cm="1">
        <f t="array" ref="AR1687">IFERROR(_xlfn.IFS(
AQ1687="MPR ISSUE","ACTIVE",
AQ1687="BSS Hardware Issue","ACTIVE",
AQ1687="Sites strategiques, MLL, Pylone, etc.","PASSIVE",
AQ1687="AKTIVCO DEFAUT GE &amp; POWER Cabinet","PASSIVE",
AQ1687="AKTIVCO Coupure ENEO &amp; Baisse de tension","PASSIVE",
AQ1687="Coupure ENEO &amp; Baisse de tension","PASSIVE",
AQ1687="Defaut GE &amp; POWER Cabinet","PASSIVE",
AQ1687="Sharing","PASSIVE",
AQ1687="Sites strategiques &amp; DataCenter","PASSIVE",
AQ1687="Exclu","Exclu",
AQ1687="SAT","ACTIVE",
AQ1687="SPARE-ISSUE","SPARE-ISSUE",
AQ1687="Fiber CAmtel","ACTIVE",
AQ1687="Fiber AOF","ACTIVE",
AQ1687="Projet OCM (HUAWEI)","PLANNED WORKS",
AQ1687="Projet OCM (NOKIA)","PLANNED WORKS",
AQ1687="ACCESS-ISSUE","ACCESS-ISSUE",
AQ1687="Projet OCM (ZTE, NOKIA, autres projets)","PLANNED WORKS",
AQ1687="No root CAuse","No root cause",
AQ1687="ODU HS","ACTIVE",
AQ1687="IP &amp; VLAN","ACTIVE",
AQ1687="Warehouse HUAWEI","SPARE-ISSUE",
AQ1687="SPARE-HS","SPARE-ISSUE",
AQ1687="Power Telco","ACTIVE", AQ1687="no impacts","no impacts"
),"")</f>
        <v>No root cause</v>
      </c>
      <c r="AS1687" s="92" t="s">
        <v>5537</v>
      </c>
      <c r="AT1687" s="98" t="s">
        <v>2417</v>
      </c>
      <c r="AV1687" s="17" t="s">
        <v>5537</v>
      </c>
      <c r="AW1687" s="7" t="s">
        <v>5537</v>
      </c>
      <c r="AX1687" s="6" t="s">
        <v>5537</v>
      </c>
      <c r="AY1687" s="7"/>
      <c r="AZ1687" s="3" t="s">
        <v>5537</v>
      </c>
      <c r="BA1687" s="18" t="s">
        <v>5537</v>
      </c>
      <c r="BB1687" s="18" t="s">
        <v>5537</v>
      </c>
      <c r="BC1687" s="18" t="s">
        <v>5537</v>
      </c>
      <c r="BD1687" s="18" t="s">
        <v>5537</v>
      </c>
      <c r="BE1687" s="18" t="s">
        <v>5537</v>
      </c>
      <c r="BF1687" s="18" t="s">
        <v>5537</v>
      </c>
      <c r="BG1687" s="18" t="s">
        <v>5537</v>
      </c>
      <c r="BH1687" s="18" t="s">
        <v>5537</v>
      </c>
      <c r="BI1687" s="18" t="s">
        <v>5537</v>
      </c>
      <c r="BJ1687" s="18" t="s">
        <v>5537</v>
      </c>
      <c r="BK1687" s="18" t="s">
        <v>5537</v>
      </c>
      <c r="BL1687" s="9" t="s">
        <v>5537</v>
      </c>
      <c r="BM1687" s="14" t="s">
        <v>5537</v>
      </c>
      <c r="BN1687" s="14" t="s">
        <v>5537</v>
      </c>
      <c r="BO1687" s="14" t="str">
        <f>_xlfn.XLOOKUP(B1687,'[4]cell downs 18042026 17h'!$B:$B,'[4]cell downs 18042026 17h'!$B:$B,"")</f>
        <v/>
      </c>
      <c r="BP1687" s="14" t="str">
        <f>_xlfn.XLOOKUP(B1687,'[5]Cells Huawei 19042026 15h'!$B:$B,'[5]Cells Huawei 19042026 15h'!$B:$B,"")</f>
        <v/>
      </c>
      <c r="BQ1687" s="9" t="str">
        <f>_xlfn.XLOOKUP(B1687,'[6]cells down 19042026 9H40'!$B:$B,'[6]cells down 19042026 9H40'!$B:$B,"")</f>
        <v/>
      </c>
      <c r="BR1687" s="9" t="s">
        <v>2417</v>
      </c>
      <c r="BS1687" s="9" t="s">
        <v>5537</v>
      </c>
      <c r="BT1687" s="108"/>
    </row>
    <row r="1688" spans="1:72" s="9" customFormat="1" x14ac:dyDescent="0.35">
      <c r="A1688" s="1" t="s">
        <v>2466</v>
      </c>
      <c r="B1688" s="1" t="s">
        <v>2467</v>
      </c>
      <c r="C1688" s="3" t="str">
        <f>_xlfn.XLOOKUP(B1688,'[1]daily break down'!$D:$D,'[1]daily break down'!$E:$E,"")</f>
        <v>Douala</v>
      </c>
      <c r="D1688" s="1" t="s">
        <v>21</v>
      </c>
      <c r="E1688" s="1" t="s">
        <v>36</v>
      </c>
      <c r="F1688" s="3" t="s">
        <v>31</v>
      </c>
      <c r="G1688" s="1" t="s">
        <v>32</v>
      </c>
      <c r="H1688" s="34" t="str">
        <f>_xlfn.XLOOKUP(B1688,[2]CALCULATION!$B:$B,[2]CALCULATION!$H:$H,"")</f>
        <v>ZTE</v>
      </c>
      <c r="I1688" s="28">
        <v>18.008702804815758</v>
      </c>
      <c r="J1688" s="28">
        <v>21.816527695736418</v>
      </c>
      <c r="K1688" s="28">
        <v>23.606866362471571</v>
      </c>
      <c r="L1688" s="28">
        <v>28.974939574754661</v>
      </c>
      <c r="M1688" s="28">
        <v>21.169221363284851</v>
      </c>
      <c r="N1688" s="28">
        <v>0</v>
      </c>
      <c r="O1688" s="28">
        <v>0</v>
      </c>
      <c r="P1688" s="28">
        <v>0</v>
      </c>
      <c r="Q1688" s="28">
        <v>0</v>
      </c>
      <c r="R1688" s="28">
        <v>0</v>
      </c>
      <c r="S1688" s="93">
        <v>0</v>
      </c>
      <c r="T1688" s="93">
        <f>_xlfn.XLOOKUP(B1688,'[3]Nur des jours'!$B:$B,'[3]Nur des jours'!$U:$U,"")</f>
        <v>0</v>
      </c>
      <c r="U1688" s="93">
        <v>0</v>
      </c>
      <c r="V1688" s="93">
        <v>0</v>
      </c>
      <c r="W1688" s="93">
        <v>0</v>
      </c>
      <c r="X1688" s="93">
        <v>0</v>
      </c>
      <c r="Y1688" s="93">
        <v>0</v>
      </c>
      <c r="Z1688" s="93">
        <v>0</v>
      </c>
      <c r="AA1688" s="93">
        <v>0</v>
      </c>
      <c r="AB1688" s="93">
        <v>0</v>
      </c>
      <c r="AC1688" s="93">
        <f>_xlfn.XLOOKUP(B1688,'[3]Nur des jours'!$B:$B,'[3]Nur des jours'!$N:$N,"")</f>
        <v>0</v>
      </c>
      <c r="AD1688" s="93">
        <v>0</v>
      </c>
      <c r="AE1688" s="93">
        <v>0</v>
      </c>
      <c r="AF1688" s="93">
        <v>0</v>
      </c>
      <c r="AG1688" s="93"/>
      <c r="AH1688" s="93">
        <v>0</v>
      </c>
      <c r="AI1688" s="93">
        <v>0</v>
      </c>
      <c r="AJ1688" s="93">
        <v>0</v>
      </c>
      <c r="AK1688" s="93">
        <v>0</v>
      </c>
      <c r="AL1688" s="93">
        <v>0</v>
      </c>
      <c r="AM1688" s="49" t="s">
        <v>5559</v>
      </c>
      <c r="AN1688" s="49"/>
      <c r="AO1688" s="48" t="str" cm="1">
        <f t="array" ref="AO1688">IFERROR(_xlfn.IFS(
AQ1688="MPR ISSUE","PDH",
AQ1688="BSS Hardware Issue","BSS",
AQ1688="Sites strategiques, MLL, Pylone, etc.","ENVTECH",
AQ1688="AKTIVCO DEFAUT GE &amp; POWER Cabinet","AKTIVCO",
AQ1688="AKTIVCO Coupure ENEO &amp; Baisse de tension","AKTIVCO GRID ONLY",
AQ1688="Coupure ENEO &amp; Baisse de tension","IHS GRID ONLY",
AQ1688="Defaut GE &amp; POWER Cabinet","IHS",
AQ1688="Sharing","Partners",
AQ1688="Sites strategiques &amp; DataCenter","SST &amp; DC",
AQ1688="Exclu","Exclu",
AQ1688="SAT","SAT",
AQ1688="SPARE-ISSUE","SPARE-ISSUE",
AQ1688="Fiber CAmtel","TRANS_FO_CAMTEL",
AQ1688="Fiber AOF","Fiber AOF",
AQ1688="Projet OCM (HUAWEI)","TRAVAUX-HUAWEI",
AQ1688="Projet OCM (NOKIA)","TRAVAUX-NOKIA",
AQ1688="ACCESS-ISSUE","ACCESS-ISSUE",
AQ1688="Projet OCM (ZTE, NOKIA, autres projets)","TRAVAUX OCM",
AQ1688="No root CAuse","No root cause",
AQ1688="ODU HS","PDH",
AQ1688="IP &amp; VLAN","PDH",
AQ1688="Warehouse HUAWEI","SPARE-ISSUE",
AQ1688="SPARE-HS","SPARE-ISSUE",
AQ1688="Power Telco","BSS",AQ1688="no impacts","no impacts"
),"")</f>
        <v>No root cause</v>
      </c>
      <c r="AP1688" s="48" t="str" cm="1">
        <f t="array" ref="AP1688">IFERROR(_xlfn.IFS(
AQ1688="MPR ISSUE","TX ISSUE",
AQ1688="BSS Hardware Issue","RAN ISSUE",
AQ1688="Sites strategiques, MLL, Pylone, etc.","ENVTECH",
AQ1688="AKTIVCO DEFAUT GE &amp; POWER Cabinet","POWER ISSUE",
AQ1688="AKTIVCO Coupure ENEO &amp; Baisse de tension","POWER ISSUE",
AQ1688="Coupure ENEO &amp; Baisse de tension","POWER ISSUE",
AQ1688="Defaut GE &amp; POWER Cabinet","POWER ISSUE",
AQ1688="Sharing","POWER ISSUE",
AQ1688="Sites strategiques &amp; DataCenter","POWER ISSUE",
AQ1688="Exclu","Exclu",
AQ1688="SAT","TX ISSUE",
AQ1688="SPARE-ISSUE","SPARE-ISSUE",
AQ1688="Fiber CAmtel","TX ISSUE",
AQ1688="Fiber AOF","TX ISSUE",
AQ1688="Projet OCM (HUAWEI)","TRAVAUX-HUAWEI",
AQ1688="Projet OCM (NOKIA)","TRAVAUX -NOKIA",
AQ1688="ACCESS-ISSUE","ACCESS-ISSUE",
AQ1688="Projet OCM (ZTE, NOKIA, autres projets)","TRAVAUX OCM",
AQ1688="No root CAuse","No root cause",
AQ1688="ODU HS","TX ISSUE",
AQ1688="IP &amp; VLAN","TX ISSUE",
AQ1688="Warehouse HUAWEI","SPARE-ISSUE",
AQ1688="SPARE-HS","SPARE-ISSUE",
AQ1688="Power Telco","RAN ISSUE",AQ1688="no impacts","no impacts"
),"")</f>
        <v>No root cause</v>
      </c>
      <c r="AQ1688" s="67" t="s">
        <v>5344</v>
      </c>
      <c r="AR1688" s="48" t="str" cm="1">
        <f t="array" ref="AR1688">IFERROR(_xlfn.IFS(
AQ1688="MPR ISSUE","ACTIVE",
AQ1688="BSS Hardware Issue","ACTIVE",
AQ1688="Sites strategiques, MLL, Pylone, etc.","PASSIVE",
AQ1688="AKTIVCO DEFAUT GE &amp; POWER Cabinet","PASSIVE",
AQ1688="AKTIVCO Coupure ENEO &amp; Baisse de tension","PASSIVE",
AQ1688="Coupure ENEO &amp; Baisse de tension","PASSIVE",
AQ1688="Defaut GE &amp; POWER Cabinet","PASSIVE",
AQ1688="Sharing","PASSIVE",
AQ1688="Sites strategiques &amp; DataCenter","PASSIVE",
AQ1688="Exclu","Exclu",
AQ1688="SAT","ACTIVE",
AQ1688="SPARE-ISSUE","SPARE-ISSUE",
AQ1688="Fiber CAmtel","ACTIVE",
AQ1688="Fiber AOF","ACTIVE",
AQ1688="Projet OCM (HUAWEI)","PLANNED WORKS",
AQ1688="Projet OCM (NOKIA)","PLANNED WORKS",
AQ1688="ACCESS-ISSUE","ACCESS-ISSUE",
AQ1688="Projet OCM (ZTE, NOKIA, autres projets)","PLANNED WORKS",
AQ1688="No root CAuse","No root cause",
AQ1688="ODU HS","ACTIVE",
AQ1688="IP &amp; VLAN","ACTIVE",
AQ1688="Warehouse HUAWEI","SPARE-ISSUE",
AQ1688="SPARE-HS","SPARE-ISSUE",
AQ1688="Power Telco","ACTIVE", AQ1688="no impacts","no impacts"
),"")</f>
        <v>No root cause</v>
      </c>
      <c r="AS1688" s="92" t="s">
        <v>5537</v>
      </c>
      <c r="AT1688" s="98" t="s">
        <v>2467</v>
      </c>
      <c r="AV1688" s="17" t="s">
        <v>5537</v>
      </c>
      <c r="AW1688" s="7" t="s">
        <v>5537</v>
      </c>
      <c r="AX1688" s="6" t="s">
        <v>5537</v>
      </c>
      <c r="AY1688" s="7"/>
      <c r="AZ1688" s="3" t="s">
        <v>5537</v>
      </c>
      <c r="BA1688" s="18" t="s">
        <v>5537</v>
      </c>
      <c r="BB1688" s="18" t="s">
        <v>5537</v>
      </c>
      <c r="BC1688" s="18" t="s">
        <v>5537</v>
      </c>
      <c r="BD1688" s="18" t="s">
        <v>5537</v>
      </c>
      <c r="BE1688" s="18" t="s">
        <v>5537</v>
      </c>
      <c r="BF1688" s="18" t="s">
        <v>5537</v>
      </c>
      <c r="BG1688" s="18" t="s">
        <v>5537</v>
      </c>
      <c r="BH1688" s="18" t="s">
        <v>5537</v>
      </c>
      <c r="BI1688" s="18" t="s">
        <v>5537</v>
      </c>
      <c r="BJ1688" s="18" t="s">
        <v>5537</v>
      </c>
      <c r="BK1688" s="18" t="s">
        <v>5537</v>
      </c>
      <c r="BL1688" s="9" t="s">
        <v>5537</v>
      </c>
      <c r="BM1688" s="14" t="s">
        <v>5537</v>
      </c>
      <c r="BN1688" s="14" t="s">
        <v>5537</v>
      </c>
      <c r="BO1688" s="14" t="str">
        <f>_xlfn.XLOOKUP(B1688,'[4]cell downs 18042026 17h'!$B:$B,'[4]cell downs 18042026 17h'!$B:$B,"")</f>
        <v/>
      </c>
      <c r="BP1688" s="14" t="str">
        <f>_xlfn.XLOOKUP(B1688,'[5]Cells Huawei 19042026 15h'!$B:$B,'[5]Cells Huawei 19042026 15h'!$B:$B,"")</f>
        <v/>
      </c>
      <c r="BQ1688" s="9" t="str">
        <f>_xlfn.XLOOKUP(B1688,'[6]cells down 19042026 9H40'!$B:$B,'[6]cells down 19042026 9H40'!$B:$B,"")</f>
        <v/>
      </c>
      <c r="BR1688" s="9" t="s">
        <v>5537</v>
      </c>
      <c r="BS1688" s="9" t="s">
        <v>12</v>
      </c>
      <c r="BT1688" s="108"/>
    </row>
    <row r="1689" spans="1:72" s="9" customFormat="1" x14ac:dyDescent="0.35">
      <c r="A1689" s="1" t="s">
        <v>4318</v>
      </c>
      <c r="B1689" s="1" t="s">
        <v>4319</v>
      </c>
      <c r="C1689" s="3" t="str">
        <f>_xlfn.XLOOKUP(B1689,'[1]daily break down'!$D:$D,'[1]daily break down'!$E:$E,"")</f>
        <v>Douala</v>
      </c>
      <c r="D1689" s="1" t="s">
        <v>11</v>
      </c>
      <c r="E1689" s="1" t="s">
        <v>12</v>
      </c>
      <c r="F1689" s="3" t="s">
        <v>31</v>
      </c>
      <c r="G1689" s="1" t="s">
        <v>32</v>
      </c>
      <c r="H1689" s="34" t="str">
        <f>_xlfn.XLOOKUP(B1689,[2]CALCULATION!$B:$B,[2]CALCULATION!$H:$H,"")</f>
        <v>ZTE</v>
      </c>
      <c r="I1689" s="28">
        <v>0</v>
      </c>
      <c r="J1689" s="28">
        <v>7.0248271424209499</v>
      </c>
      <c r="K1689" s="28">
        <v>0</v>
      </c>
      <c r="L1689" s="28">
        <v>7.0918335316594057</v>
      </c>
      <c r="M1689" s="28">
        <v>10.879148082515059</v>
      </c>
      <c r="N1689" s="28">
        <v>0</v>
      </c>
      <c r="O1689" s="28">
        <v>6.384904532392782</v>
      </c>
      <c r="P1689" s="28">
        <v>0</v>
      </c>
      <c r="Q1689" s="28">
        <v>0.13230061095844323</v>
      </c>
      <c r="R1689" s="28">
        <v>0</v>
      </c>
      <c r="S1689" s="93">
        <v>0</v>
      </c>
      <c r="T1689" s="93">
        <f>_xlfn.XLOOKUP(B1689,'[3]Nur des jours'!$B:$B,'[3]Nur des jours'!$U:$U,"")</f>
        <v>0</v>
      </c>
      <c r="U1689" s="93">
        <v>0</v>
      </c>
      <c r="V1689" s="93">
        <v>0</v>
      </c>
      <c r="W1689" s="93">
        <v>0</v>
      </c>
      <c r="X1689" s="93">
        <v>0</v>
      </c>
      <c r="Y1689" s="93">
        <v>0</v>
      </c>
      <c r="Z1689" s="93">
        <v>0</v>
      </c>
      <c r="AA1689" s="93">
        <v>0</v>
      </c>
      <c r="AB1689" s="93">
        <v>0</v>
      </c>
      <c r="AC1689" s="93">
        <f>_xlfn.XLOOKUP(B1689,'[3]Nur des jours'!$B:$B,'[3]Nur des jours'!$N:$N,"")</f>
        <v>0</v>
      </c>
      <c r="AD1689" s="93">
        <v>0</v>
      </c>
      <c r="AE1689" s="93">
        <v>0</v>
      </c>
      <c r="AF1689" s="93">
        <v>0</v>
      </c>
      <c r="AG1689" s="93"/>
      <c r="AH1689" s="93">
        <v>0</v>
      </c>
      <c r="AI1689" s="93">
        <v>0</v>
      </c>
      <c r="AJ1689" s="93">
        <v>0</v>
      </c>
      <c r="AK1689" s="93">
        <v>0</v>
      </c>
      <c r="AL1689" s="93">
        <v>0</v>
      </c>
      <c r="AM1689" s="49" t="s">
        <v>5559</v>
      </c>
      <c r="AN1689" s="49"/>
      <c r="AO1689" s="48" t="str" cm="1">
        <f t="array" ref="AO1689">IFERROR(_xlfn.IFS(
AQ1689="MPR ISSUE","PDH",
AQ1689="BSS Hardware Issue","BSS",
AQ1689="Sites strategiques, MLL, Pylone, etc.","ENVTECH",
AQ1689="AKTIVCO DEFAUT GE &amp; POWER Cabinet","AKTIVCO",
AQ1689="AKTIVCO Coupure ENEO &amp; Baisse de tension","AKTIVCO GRID ONLY",
AQ1689="Coupure ENEO &amp; Baisse de tension","IHS GRID ONLY",
AQ1689="Defaut GE &amp; POWER Cabinet","IHS",
AQ1689="Sharing","Partners",
AQ1689="Sites strategiques &amp; DataCenter","SST &amp; DC",
AQ1689="Exclu","Exclu",
AQ1689="SAT","SAT",
AQ1689="SPARE-ISSUE","SPARE-ISSUE",
AQ1689="Fiber CAmtel","TRANS_FO_CAMTEL",
AQ1689="Fiber AOF","Fiber AOF",
AQ1689="Projet OCM (HUAWEI)","TRAVAUX-HUAWEI",
AQ1689="Projet OCM (NOKIA)","TRAVAUX-NOKIA",
AQ1689="ACCESS-ISSUE","ACCESS-ISSUE",
AQ1689="Projet OCM (ZTE, NOKIA, autres projets)","TRAVAUX OCM",
AQ1689="No root CAuse","No root cause",
AQ1689="ODU HS","PDH",
AQ1689="IP &amp; VLAN","PDH",
AQ1689="Warehouse HUAWEI","SPARE-ISSUE",
AQ1689="SPARE-HS","SPARE-ISSUE",
AQ1689="Power Telco","BSS",AQ1689="no impacts","no impacts"
),"")</f>
        <v>No root cause</v>
      </c>
      <c r="AP1689" s="48" t="str" cm="1">
        <f t="array" ref="AP1689">IFERROR(_xlfn.IFS(
AQ1689="MPR ISSUE","TX ISSUE",
AQ1689="BSS Hardware Issue","RAN ISSUE",
AQ1689="Sites strategiques, MLL, Pylone, etc.","ENVTECH",
AQ1689="AKTIVCO DEFAUT GE &amp; POWER Cabinet","POWER ISSUE",
AQ1689="AKTIVCO Coupure ENEO &amp; Baisse de tension","POWER ISSUE",
AQ1689="Coupure ENEO &amp; Baisse de tension","POWER ISSUE",
AQ1689="Defaut GE &amp; POWER Cabinet","POWER ISSUE",
AQ1689="Sharing","POWER ISSUE",
AQ1689="Sites strategiques &amp; DataCenter","POWER ISSUE",
AQ1689="Exclu","Exclu",
AQ1689="SAT","TX ISSUE",
AQ1689="SPARE-ISSUE","SPARE-ISSUE",
AQ1689="Fiber CAmtel","TX ISSUE",
AQ1689="Fiber AOF","TX ISSUE",
AQ1689="Projet OCM (HUAWEI)","TRAVAUX-HUAWEI",
AQ1689="Projet OCM (NOKIA)","TRAVAUX -NOKIA",
AQ1689="ACCESS-ISSUE","ACCESS-ISSUE",
AQ1689="Projet OCM (ZTE, NOKIA, autres projets)","TRAVAUX OCM",
AQ1689="No root CAuse","No root cause",
AQ1689="ODU HS","TX ISSUE",
AQ1689="IP &amp; VLAN","TX ISSUE",
AQ1689="Warehouse HUAWEI","SPARE-ISSUE",
AQ1689="SPARE-HS","SPARE-ISSUE",
AQ1689="Power Telco","RAN ISSUE",AQ1689="no impacts","no impacts"
),"")</f>
        <v>No root cause</v>
      </c>
      <c r="AQ1689" s="127" t="s">
        <v>5344</v>
      </c>
      <c r="AR1689" s="48" t="str" cm="1">
        <f t="array" ref="AR1689">IFERROR(_xlfn.IFS(
AQ1689="MPR ISSUE","ACTIVE",
AQ1689="BSS Hardware Issue","ACTIVE",
AQ1689="Sites strategiques, MLL, Pylone, etc.","PASSIVE",
AQ1689="AKTIVCO DEFAUT GE &amp; POWER Cabinet","PASSIVE",
AQ1689="AKTIVCO Coupure ENEO &amp; Baisse de tension","PASSIVE",
AQ1689="Coupure ENEO &amp; Baisse de tension","PASSIVE",
AQ1689="Defaut GE &amp; POWER Cabinet","PASSIVE",
AQ1689="Sharing","PASSIVE",
AQ1689="Sites strategiques &amp; DataCenter","PASSIVE",
AQ1689="Exclu","Exclu",
AQ1689="SAT","ACTIVE",
AQ1689="SPARE-ISSUE","SPARE-ISSUE",
AQ1689="Fiber CAmtel","ACTIVE",
AQ1689="Fiber AOF","ACTIVE",
AQ1689="Projet OCM (HUAWEI)","PLANNED WORKS",
AQ1689="Projet OCM (NOKIA)","PLANNED WORKS",
AQ1689="ACCESS-ISSUE","ACCESS-ISSUE",
AQ1689="Projet OCM (ZTE, NOKIA, autres projets)","PLANNED WORKS",
AQ1689="No root CAuse","No root cause",
AQ1689="ODU HS","ACTIVE",
AQ1689="IP &amp; VLAN","ACTIVE",
AQ1689="Warehouse HUAWEI","SPARE-ISSUE",
AQ1689="SPARE-HS","SPARE-ISSUE",
AQ1689="Power Telco","ACTIVE", AQ1689="no impacts","no impacts"
),"")</f>
        <v>No root cause</v>
      </c>
      <c r="AS1689" s="92" t="s">
        <v>5537</v>
      </c>
      <c r="AT1689" s="98" t="s">
        <v>4319</v>
      </c>
      <c r="AV1689" s="17" t="s">
        <v>5537</v>
      </c>
      <c r="AW1689" s="7" t="s">
        <v>5537</v>
      </c>
      <c r="AX1689" s="6" t="s">
        <v>5537</v>
      </c>
      <c r="AY1689" s="7"/>
      <c r="AZ1689" s="3" t="s">
        <v>5537</v>
      </c>
      <c r="BA1689" s="18" t="s">
        <v>5537</v>
      </c>
      <c r="BB1689" s="18" t="s">
        <v>5537</v>
      </c>
      <c r="BC1689" s="18" t="s">
        <v>5537</v>
      </c>
      <c r="BD1689" s="18" t="s">
        <v>5537</v>
      </c>
      <c r="BE1689" s="18" t="s">
        <v>5537</v>
      </c>
      <c r="BF1689" s="18" t="s">
        <v>5537</v>
      </c>
      <c r="BG1689" s="18" t="s">
        <v>5537</v>
      </c>
      <c r="BH1689" s="18" t="s">
        <v>5537</v>
      </c>
      <c r="BI1689" s="18" t="s">
        <v>5537</v>
      </c>
      <c r="BJ1689" s="18" t="s">
        <v>5537</v>
      </c>
      <c r="BK1689" s="18" t="s">
        <v>5537</v>
      </c>
      <c r="BL1689" s="9" t="s">
        <v>5537</v>
      </c>
      <c r="BM1689" s="14" t="s">
        <v>5537</v>
      </c>
      <c r="BN1689" s="14" t="s">
        <v>5537</v>
      </c>
      <c r="BO1689" s="14" t="str">
        <f>_xlfn.XLOOKUP(B1689,'[4]cell downs 18042026 17h'!$B:$B,'[4]cell downs 18042026 17h'!$B:$B,"")</f>
        <v/>
      </c>
      <c r="BP1689" s="14" t="str">
        <f>_xlfn.XLOOKUP(B1689,'[5]Cells Huawei 19042026 15h'!$B:$B,'[5]Cells Huawei 19042026 15h'!$B:$B,"")</f>
        <v/>
      </c>
      <c r="BQ1689" s="9" t="str">
        <f>_xlfn.XLOOKUP(B1689,'[6]cells down 19042026 9H40'!$B:$B,'[6]cells down 19042026 9H40'!$B:$B,"")</f>
        <v/>
      </c>
      <c r="BR1689" s="9" t="s">
        <v>4319</v>
      </c>
      <c r="BS1689" s="9" t="s">
        <v>12</v>
      </c>
      <c r="BT1689" s="108"/>
    </row>
    <row r="1690" spans="1:72" s="9" customFormat="1" x14ac:dyDescent="0.35">
      <c r="A1690" s="1" t="s">
        <v>2115</v>
      </c>
      <c r="B1690" s="8" t="s">
        <v>2116</v>
      </c>
      <c r="C1690" s="3" t="str">
        <f>_xlfn.XLOOKUP(B1690,'[1]daily break down'!$D:$D,'[1]daily break down'!$E:$E,"")</f>
        <v>Yaounde</v>
      </c>
      <c r="D1690" s="1" t="s">
        <v>11</v>
      </c>
      <c r="E1690" s="1" t="s">
        <v>145</v>
      </c>
      <c r="F1690" s="3" t="s">
        <v>37</v>
      </c>
      <c r="G1690" s="1" t="s">
        <v>38</v>
      </c>
      <c r="H1690" s="34" t="str">
        <f>_xlfn.XLOOKUP(B1690,[2]CALCULATION!$B:$B,[2]CALCULATION!$H:$H,"")</f>
        <v>ZTE</v>
      </c>
      <c r="I1690" s="28">
        <v>8.4020340550119421</v>
      </c>
      <c r="J1690" s="28">
        <v>0</v>
      </c>
      <c r="K1690" s="28">
        <v>2.6205793974882505</v>
      </c>
      <c r="L1690" s="28">
        <v>13.791687712059083</v>
      </c>
      <c r="M1690" s="28">
        <v>8.7669932626208151</v>
      </c>
      <c r="N1690" s="28">
        <v>0</v>
      </c>
      <c r="O1690" s="28">
        <v>0</v>
      </c>
      <c r="P1690" s="28">
        <v>0</v>
      </c>
      <c r="Q1690" s="28">
        <v>0</v>
      </c>
      <c r="R1690" s="28">
        <v>0</v>
      </c>
      <c r="S1690" s="93">
        <v>0</v>
      </c>
      <c r="T1690" s="93">
        <f>_xlfn.XLOOKUP(B1690,'[3]Nur des jours'!$B:$B,'[3]Nur des jours'!$U:$U,"")</f>
        <v>0</v>
      </c>
      <c r="U1690" s="93">
        <v>0</v>
      </c>
      <c r="V1690" s="93">
        <v>0</v>
      </c>
      <c r="W1690" s="93">
        <v>0</v>
      </c>
      <c r="X1690" s="93">
        <v>0</v>
      </c>
      <c r="Y1690" s="93">
        <v>0</v>
      </c>
      <c r="Z1690" s="93">
        <v>0</v>
      </c>
      <c r="AA1690" s="93">
        <v>0</v>
      </c>
      <c r="AB1690" s="93">
        <v>0</v>
      </c>
      <c r="AC1690" s="93">
        <f>_xlfn.XLOOKUP(B1690,'[3]Nur des jours'!$B:$B,'[3]Nur des jours'!$N:$N,"")</f>
        <v>0</v>
      </c>
      <c r="AD1690" s="93">
        <v>0</v>
      </c>
      <c r="AE1690" s="93">
        <v>0</v>
      </c>
      <c r="AF1690" s="93">
        <v>0</v>
      </c>
      <c r="AG1690" s="93"/>
      <c r="AH1690" s="93">
        <v>0</v>
      </c>
      <c r="AI1690" s="93">
        <v>0</v>
      </c>
      <c r="AJ1690" s="93">
        <v>0</v>
      </c>
      <c r="AK1690" s="93">
        <v>0</v>
      </c>
      <c r="AL1690" s="93">
        <v>0</v>
      </c>
      <c r="AM1690" s="49" t="s">
        <v>5559</v>
      </c>
      <c r="AN1690" s="49"/>
      <c r="AO1690" s="48" t="str" cm="1">
        <f t="array" ref="AO1690">IFERROR(_xlfn.IFS(
AQ1690="MPR ISSUE","PDH",
AQ1690="BSS Hardware Issue","BSS",
AQ1690="Sites strategiques, MLL, Pylone, etc.","ENVTECH",
AQ1690="AKTIVCO DEFAUT GE &amp; POWER Cabinet","AKTIVCO",
AQ1690="AKTIVCO Coupure ENEO &amp; Baisse de tension","AKTIVCO GRID ONLY",
AQ1690="Coupure ENEO &amp; Baisse de tension","IHS GRID ONLY",
AQ1690="Defaut GE &amp; POWER Cabinet","IHS",
AQ1690="Sharing","Partners",
AQ1690="Sites strategiques &amp; DataCenter","SST &amp; DC",
AQ1690="Exclu","Exclu",
AQ1690="SAT","SAT",
AQ1690="SPARE-ISSUE","SPARE-ISSUE",
AQ1690="Fiber CAmtel","TRANS_FO_CAMTEL",
AQ1690="Fiber AOF","Fiber AOF",
AQ1690="Projet OCM (HUAWEI)","TRAVAUX-HUAWEI",
AQ1690="Projet OCM (NOKIA)","TRAVAUX-NOKIA",
AQ1690="ACCESS-ISSUE","ACCESS-ISSUE",
AQ1690="Projet OCM (ZTE, NOKIA, autres projets)","TRAVAUX OCM",
AQ1690="No root CAuse","No root cause",
AQ1690="ODU HS","PDH",
AQ1690="IP &amp; VLAN","PDH",
AQ1690="Warehouse HUAWEI","SPARE-ISSUE",
AQ1690="SPARE-HS","SPARE-ISSUE",
AQ1690="Power Telco","BSS",AQ1690="no impacts","no impacts"
),"")</f>
        <v>No root cause</v>
      </c>
      <c r="AP1690" s="48" t="str" cm="1">
        <f t="array" ref="AP1690">IFERROR(_xlfn.IFS(
AQ1690="MPR ISSUE","TX ISSUE",
AQ1690="BSS Hardware Issue","RAN ISSUE",
AQ1690="Sites strategiques, MLL, Pylone, etc.","ENVTECH",
AQ1690="AKTIVCO DEFAUT GE &amp; POWER Cabinet","POWER ISSUE",
AQ1690="AKTIVCO Coupure ENEO &amp; Baisse de tension","POWER ISSUE",
AQ1690="Coupure ENEO &amp; Baisse de tension","POWER ISSUE",
AQ1690="Defaut GE &amp; POWER Cabinet","POWER ISSUE",
AQ1690="Sharing","POWER ISSUE",
AQ1690="Sites strategiques &amp; DataCenter","POWER ISSUE",
AQ1690="Exclu","Exclu",
AQ1690="SAT","TX ISSUE",
AQ1690="SPARE-ISSUE","SPARE-ISSUE",
AQ1690="Fiber CAmtel","TX ISSUE",
AQ1690="Fiber AOF","TX ISSUE",
AQ1690="Projet OCM (HUAWEI)","TRAVAUX-HUAWEI",
AQ1690="Projet OCM (NOKIA)","TRAVAUX -NOKIA",
AQ1690="ACCESS-ISSUE","ACCESS-ISSUE",
AQ1690="Projet OCM (ZTE, NOKIA, autres projets)","TRAVAUX OCM",
AQ1690="No root CAuse","No root cause",
AQ1690="ODU HS","TX ISSUE",
AQ1690="IP &amp; VLAN","TX ISSUE",
AQ1690="Warehouse HUAWEI","SPARE-ISSUE",
AQ1690="SPARE-HS","SPARE-ISSUE",
AQ1690="Power Telco","RAN ISSUE",AQ1690="no impacts","no impacts"
),"")</f>
        <v>No root cause</v>
      </c>
      <c r="AQ1690" s="127" t="s">
        <v>5344</v>
      </c>
      <c r="AR1690" s="48" t="str" cm="1">
        <f t="array" ref="AR1690">IFERROR(_xlfn.IFS(
AQ1690="MPR ISSUE","ACTIVE",
AQ1690="BSS Hardware Issue","ACTIVE",
AQ1690="Sites strategiques, MLL, Pylone, etc.","PASSIVE",
AQ1690="AKTIVCO DEFAUT GE &amp; POWER Cabinet","PASSIVE",
AQ1690="AKTIVCO Coupure ENEO &amp; Baisse de tension","PASSIVE",
AQ1690="Coupure ENEO &amp; Baisse de tension","PASSIVE",
AQ1690="Defaut GE &amp; POWER Cabinet","PASSIVE",
AQ1690="Sharing","PASSIVE",
AQ1690="Sites strategiques &amp; DataCenter","PASSIVE",
AQ1690="Exclu","Exclu",
AQ1690="SAT","ACTIVE",
AQ1690="SPARE-ISSUE","SPARE-ISSUE",
AQ1690="Fiber CAmtel","ACTIVE",
AQ1690="Fiber AOF","ACTIVE",
AQ1690="Projet OCM (HUAWEI)","PLANNED WORKS",
AQ1690="Projet OCM (NOKIA)","PLANNED WORKS",
AQ1690="ACCESS-ISSUE","ACCESS-ISSUE",
AQ1690="Projet OCM (ZTE, NOKIA, autres projets)","PLANNED WORKS",
AQ1690="No root CAuse","No root cause",
AQ1690="ODU HS","ACTIVE",
AQ1690="IP &amp; VLAN","ACTIVE",
AQ1690="Warehouse HUAWEI","SPARE-ISSUE",
AQ1690="SPARE-HS","SPARE-ISSUE",
AQ1690="Power Telco","ACTIVE", AQ1690="no impacts","no impacts"
),"")</f>
        <v>No root cause</v>
      </c>
      <c r="AS1690" s="92" t="s">
        <v>5537</v>
      </c>
      <c r="AT1690" s="98" t="s">
        <v>2116</v>
      </c>
      <c r="AV1690" s="17" t="s">
        <v>5537</v>
      </c>
      <c r="AW1690" s="7" t="s">
        <v>5537</v>
      </c>
      <c r="AX1690" s="6" t="s">
        <v>5537</v>
      </c>
      <c r="AY1690" s="7"/>
      <c r="AZ1690" s="3" t="s">
        <v>5537</v>
      </c>
      <c r="BA1690" s="18" t="s">
        <v>5537</v>
      </c>
      <c r="BB1690" s="18" t="s">
        <v>5537</v>
      </c>
      <c r="BC1690" s="18" t="s">
        <v>5537</v>
      </c>
      <c r="BD1690" s="18" t="s">
        <v>5537</v>
      </c>
      <c r="BE1690" s="18" t="s">
        <v>5537</v>
      </c>
      <c r="BF1690" s="18" t="s">
        <v>5537</v>
      </c>
      <c r="BG1690" s="18" t="s">
        <v>5537</v>
      </c>
      <c r="BH1690" s="18" t="s">
        <v>5537</v>
      </c>
      <c r="BI1690" s="18" t="s">
        <v>5537</v>
      </c>
      <c r="BJ1690" s="18" t="s">
        <v>5537</v>
      </c>
      <c r="BK1690" s="18" t="s">
        <v>5537</v>
      </c>
      <c r="BL1690" s="9" t="s">
        <v>5537</v>
      </c>
      <c r="BM1690" s="14" t="s">
        <v>5537</v>
      </c>
      <c r="BN1690" s="14" t="s">
        <v>5537</v>
      </c>
      <c r="BO1690" s="14" t="str">
        <f>_xlfn.XLOOKUP(B1690,'[4]cell downs 18042026 17h'!$B:$B,'[4]cell downs 18042026 17h'!$B:$B,"")</f>
        <v/>
      </c>
      <c r="BP1690" s="14" t="str">
        <f>_xlfn.XLOOKUP(B1690,'[5]Cells Huawei 19042026 15h'!$B:$B,'[5]Cells Huawei 19042026 15h'!$B:$B,"")</f>
        <v/>
      </c>
      <c r="BQ1690" s="9" t="str">
        <f>_xlfn.XLOOKUP(B1690,'[6]cells down 19042026 9H40'!$B:$B,'[6]cells down 19042026 9H40'!$B:$B,"")</f>
        <v/>
      </c>
      <c r="BR1690" s="9" t="s">
        <v>2116</v>
      </c>
      <c r="BS1690" s="9" t="s">
        <v>12</v>
      </c>
      <c r="BT1690" s="108"/>
    </row>
    <row r="1691" spans="1:72" s="9" customFormat="1" x14ac:dyDescent="0.35">
      <c r="A1691" s="1" t="s">
        <v>4673</v>
      </c>
      <c r="B1691" s="8" t="s">
        <v>4674</v>
      </c>
      <c r="C1691" s="3" t="str">
        <f>_xlfn.XLOOKUP(B1691,'[1]daily break down'!$D:$D,'[1]daily break down'!$E:$E,"")</f>
        <v>Bafoussam</v>
      </c>
      <c r="D1691" s="1" t="s">
        <v>11</v>
      </c>
      <c r="E1691" s="1" t="s">
        <v>12</v>
      </c>
      <c r="F1691" s="3" t="s">
        <v>102</v>
      </c>
      <c r="G1691" s="1" t="s">
        <v>299</v>
      </c>
      <c r="H1691" s="32" t="str">
        <f>_xlfn.XLOOKUP(B1691,[2]CALCULATION!$B:$B,[2]CALCULATION!$H:$H,"")</f>
        <v>Huawei</v>
      </c>
      <c r="I1691" s="28">
        <v>5.4664515042818447E-2</v>
      </c>
      <c r="J1691" s="28">
        <v>4.4498520401902782E-2</v>
      </c>
      <c r="K1691" s="28">
        <v>0</v>
      </c>
      <c r="L1691" s="28">
        <v>2.2153129128820632</v>
      </c>
      <c r="M1691" s="28">
        <v>2.8583209914591374</v>
      </c>
      <c r="N1691" s="28">
        <v>0</v>
      </c>
      <c r="O1691" s="28">
        <v>0</v>
      </c>
      <c r="P1691" s="28">
        <v>0</v>
      </c>
      <c r="Q1691" s="28">
        <v>0</v>
      </c>
      <c r="R1691" s="28">
        <v>0</v>
      </c>
      <c r="S1691" s="93">
        <v>0</v>
      </c>
      <c r="T1691" s="93">
        <f>_xlfn.XLOOKUP(B1691,'[3]Nur des jours'!$B:$B,'[3]Nur des jours'!$U:$U,"")</f>
        <v>0</v>
      </c>
      <c r="U1691" s="93">
        <v>0</v>
      </c>
      <c r="V1691" s="93">
        <v>0</v>
      </c>
      <c r="W1691" s="93">
        <v>0</v>
      </c>
      <c r="X1691" s="93">
        <v>0</v>
      </c>
      <c r="Y1691" s="93">
        <v>0</v>
      </c>
      <c r="Z1691" s="93">
        <v>0</v>
      </c>
      <c r="AA1691" s="93">
        <v>0</v>
      </c>
      <c r="AB1691" s="93">
        <v>0</v>
      </c>
      <c r="AC1691" s="93">
        <f>_xlfn.XLOOKUP(B1691,'[3]Nur des jours'!$B:$B,'[3]Nur des jours'!$N:$N,"")</f>
        <v>0</v>
      </c>
      <c r="AD1691" s="93">
        <v>0</v>
      </c>
      <c r="AE1691" s="93">
        <v>0</v>
      </c>
      <c r="AF1691" s="93">
        <v>0</v>
      </c>
      <c r="AG1691" s="93"/>
      <c r="AH1691" s="93">
        <v>0</v>
      </c>
      <c r="AI1691" s="93">
        <v>0</v>
      </c>
      <c r="AJ1691" s="93">
        <v>0</v>
      </c>
      <c r="AK1691" s="93">
        <v>0</v>
      </c>
      <c r="AL1691" s="93">
        <v>0</v>
      </c>
      <c r="AM1691" s="49" t="s">
        <v>5559</v>
      </c>
      <c r="AN1691" s="49"/>
      <c r="AO1691" s="48" t="str" cm="1">
        <f t="array" ref="AO1691">IFERROR(_xlfn.IFS(
AQ1691="MPR ISSUE","PDH",
AQ1691="BSS Hardware Issue","BSS",
AQ1691="Sites strategiques, MLL, Pylone, etc.","ENVTECH",
AQ1691="AKTIVCO DEFAUT GE &amp; POWER Cabinet","AKTIVCO",
AQ1691="AKTIVCO Coupure ENEO &amp; Baisse de tension","AKTIVCO GRID ONLY",
AQ1691="Coupure ENEO &amp; Baisse de tension","IHS GRID ONLY",
AQ1691="Defaut GE &amp; POWER Cabinet","IHS",
AQ1691="Sharing","Partners",
AQ1691="Sites strategiques &amp; DataCenter","SST &amp; DC",
AQ1691="Exclu","Exclu",
AQ1691="SAT","SAT",
AQ1691="SPARE-ISSUE","SPARE-ISSUE",
AQ1691="Fiber CAmtel","TRANS_FO_CAMTEL",
AQ1691="Fiber AOF","Fiber AOF",
AQ1691="Projet OCM (HUAWEI)","TRAVAUX-HUAWEI",
AQ1691="Projet OCM (NOKIA)","TRAVAUX-NOKIA",
AQ1691="ACCESS-ISSUE","ACCESS-ISSUE",
AQ1691="Projet OCM (ZTE, NOKIA, autres projets)","TRAVAUX OCM",
AQ1691="No root CAuse","No root cause",
AQ1691="ODU HS","PDH",
AQ1691="IP &amp; VLAN","PDH",
AQ1691="Warehouse HUAWEI","SPARE-ISSUE",
AQ1691="SPARE-HS","SPARE-ISSUE",
AQ1691="Power Telco","BSS",AQ1691="no impacts","no impacts"
),"")</f>
        <v>No root cause</v>
      </c>
      <c r="AP1691" s="48" t="str" cm="1">
        <f t="array" ref="AP1691">IFERROR(_xlfn.IFS(
AQ1691="MPR ISSUE","TX ISSUE",
AQ1691="BSS Hardware Issue","RAN ISSUE",
AQ1691="Sites strategiques, MLL, Pylone, etc.","ENVTECH",
AQ1691="AKTIVCO DEFAUT GE &amp; POWER Cabinet","POWER ISSUE",
AQ1691="AKTIVCO Coupure ENEO &amp; Baisse de tension","POWER ISSUE",
AQ1691="Coupure ENEO &amp; Baisse de tension","POWER ISSUE",
AQ1691="Defaut GE &amp; POWER Cabinet","POWER ISSUE",
AQ1691="Sharing","POWER ISSUE",
AQ1691="Sites strategiques &amp; DataCenter","POWER ISSUE",
AQ1691="Exclu","Exclu",
AQ1691="SAT","TX ISSUE",
AQ1691="SPARE-ISSUE","SPARE-ISSUE",
AQ1691="Fiber CAmtel","TX ISSUE",
AQ1691="Fiber AOF","TX ISSUE",
AQ1691="Projet OCM (HUAWEI)","TRAVAUX-HUAWEI",
AQ1691="Projet OCM (NOKIA)","TRAVAUX -NOKIA",
AQ1691="ACCESS-ISSUE","ACCESS-ISSUE",
AQ1691="Projet OCM (ZTE, NOKIA, autres projets)","TRAVAUX OCM",
AQ1691="No root CAuse","No root cause",
AQ1691="ODU HS","TX ISSUE",
AQ1691="IP &amp; VLAN","TX ISSUE",
AQ1691="Warehouse HUAWEI","SPARE-ISSUE",
AQ1691="SPARE-HS","SPARE-ISSUE",
AQ1691="Power Telco","RAN ISSUE",AQ1691="no impacts","no impacts"
),"")</f>
        <v>No root cause</v>
      </c>
      <c r="AQ1691" s="127" t="s">
        <v>5344</v>
      </c>
      <c r="AR1691" s="48" t="str" cm="1">
        <f t="array" ref="AR1691">IFERROR(_xlfn.IFS(
AQ1691="MPR ISSUE","ACTIVE",
AQ1691="BSS Hardware Issue","ACTIVE",
AQ1691="Sites strategiques, MLL, Pylone, etc.","PASSIVE",
AQ1691="AKTIVCO DEFAUT GE &amp; POWER Cabinet","PASSIVE",
AQ1691="AKTIVCO Coupure ENEO &amp; Baisse de tension","PASSIVE",
AQ1691="Coupure ENEO &amp; Baisse de tension","PASSIVE",
AQ1691="Defaut GE &amp; POWER Cabinet","PASSIVE",
AQ1691="Sharing","PASSIVE",
AQ1691="Sites strategiques &amp; DataCenter","PASSIVE",
AQ1691="Exclu","Exclu",
AQ1691="SAT","ACTIVE",
AQ1691="SPARE-ISSUE","SPARE-ISSUE",
AQ1691="Fiber CAmtel","ACTIVE",
AQ1691="Fiber AOF","ACTIVE",
AQ1691="Projet OCM (HUAWEI)","PLANNED WORKS",
AQ1691="Projet OCM (NOKIA)","PLANNED WORKS",
AQ1691="ACCESS-ISSUE","ACCESS-ISSUE",
AQ1691="Projet OCM (ZTE, NOKIA, autres projets)","PLANNED WORKS",
AQ1691="No root CAuse","No root cause",
AQ1691="ODU HS","ACTIVE",
AQ1691="IP &amp; VLAN","ACTIVE",
AQ1691="Warehouse HUAWEI","SPARE-ISSUE",
AQ1691="SPARE-HS","SPARE-ISSUE",
AQ1691="Power Telco","ACTIVE", AQ1691="no impacts","no impacts"
),"")</f>
        <v>No root cause</v>
      </c>
      <c r="AS1691" s="92" t="s">
        <v>5537</v>
      </c>
      <c r="AT1691" s="98" t="s">
        <v>4674</v>
      </c>
      <c r="AV1691" s="17" t="s">
        <v>5537</v>
      </c>
      <c r="AW1691" s="7" t="s">
        <v>5537</v>
      </c>
      <c r="AX1691" s="6" t="s">
        <v>5537</v>
      </c>
      <c r="AY1691" s="7"/>
      <c r="AZ1691" s="3" t="s">
        <v>5537</v>
      </c>
      <c r="BA1691" s="18" t="s">
        <v>5537</v>
      </c>
      <c r="BB1691" s="18" t="s">
        <v>5537</v>
      </c>
      <c r="BC1691" s="18" t="s">
        <v>5537</v>
      </c>
      <c r="BD1691" s="18" t="s">
        <v>5537</v>
      </c>
      <c r="BE1691" s="18" t="s">
        <v>5537</v>
      </c>
      <c r="BF1691" s="18" t="s">
        <v>5537</v>
      </c>
      <c r="BG1691" s="18" t="s">
        <v>5537</v>
      </c>
      <c r="BH1691" s="18" t="s">
        <v>5537</v>
      </c>
      <c r="BI1691" s="18" t="s">
        <v>5537</v>
      </c>
      <c r="BJ1691" s="18" t="s">
        <v>5537</v>
      </c>
      <c r="BK1691" s="18" t="s">
        <v>5537</v>
      </c>
      <c r="BL1691" s="9" t="s">
        <v>5537</v>
      </c>
      <c r="BM1691" s="14" t="s">
        <v>5537</v>
      </c>
      <c r="BN1691" s="14" t="s">
        <v>5537</v>
      </c>
      <c r="BO1691" s="14" t="str">
        <f>_xlfn.XLOOKUP(B1691,'[4]cell downs 18042026 17h'!$B:$B,'[4]cell downs 18042026 17h'!$B:$B,"")</f>
        <v/>
      </c>
      <c r="BP1691" s="14" t="str">
        <f>_xlfn.XLOOKUP(B1691,'[5]Cells Huawei 19042026 15h'!$B:$B,'[5]Cells Huawei 19042026 15h'!$B:$B,"")</f>
        <v/>
      </c>
      <c r="BQ1691" s="9" t="str">
        <f>_xlfn.XLOOKUP(B1691,'[6]cells down 19042026 9H40'!$B:$B,'[6]cells down 19042026 9H40'!$B:$B,"")</f>
        <v/>
      </c>
      <c r="BR1691" s="9" t="s">
        <v>4674</v>
      </c>
      <c r="BS1691" s="9" t="s">
        <v>12</v>
      </c>
      <c r="BT1691" s="108"/>
    </row>
    <row r="1692" spans="1:72" s="9" customFormat="1" x14ac:dyDescent="0.35">
      <c r="A1692" s="1" t="s">
        <v>4586</v>
      </c>
      <c r="B1692" s="8" t="s">
        <v>4587</v>
      </c>
      <c r="C1692" s="3" t="str">
        <f>_xlfn.XLOOKUP(B1692,'[1]daily break down'!$D:$D,'[1]daily break down'!$E:$E,"")</f>
        <v>Douala</v>
      </c>
      <c r="D1692" s="1" t="s">
        <v>11</v>
      </c>
      <c r="E1692" s="1" t="s">
        <v>12</v>
      </c>
      <c r="F1692" s="3" t="s">
        <v>31</v>
      </c>
      <c r="G1692" s="1" t="s">
        <v>32</v>
      </c>
      <c r="H1692" s="34" t="str">
        <f>_xlfn.XLOOKUP(B1692,[2]CALCULATION!$B:$B,[2]CALCULATION!$H:$H,"")</f>
        <v>ZTE</v>
      </c>
      <c r="I1692" s="28">
        <v>0</v>
      </c>
      <c r="J1692" s="28">
        <v>0</v>
      </c>
      <c r="K1692" s="28">
        <v>0</v>
      </c>
      <c r="L1692" s="28">
        <v>5.0362159100313049</v>
      </c>
      <c r="M1692" s="28">
        <v>2.7981454372162435</v>
      </c>
      <c r="N1692" s="28">
        <v>0</v>
      </c>
      <c r="O1692" s="28">
        <v>0</v>
      </c>
      <c r="P1692" s="28">
        <v>0</v>
      </c>
      <c r="Q1692" s="28">
        <v>0</v>
      </c>
      <c r="R1692" s="28">
        <v>0</v>
      </c>
      <c r="S1692" s="93">
        <v>0</v>
      </c>
      <c r="T1692" s="93">
        <f>_xlfn.XLOOKUP(B1692,'[3]Nur des jours'!$B:$B,'[3]Nur des jours'!$U:$U,"")</f>
        <v>0</v>
      </c>
      <c r="U1692" s="93">
        <v>0</v>
      </c>
      <c r="V1692" s="93">
        <v>0</v>
      </c>
      <c r="W1692" s="93">
        <v>0</v>
      </c>
      <c r="X1692" s="93">
        <v>0</v>
      </c>
      <c r="Y1692" s="93">
        <v>0</v>
      </c>
      <c r="Z1692" s="93">
        <v>0</v>
      </c>
      <c r="AA1692" s="93">
        <v>0</v>
      </c>
      <c r="AB1692" s="93">
        <v>0</v>
      </c>
      <c r="AC1692" s="93">
        <f>_xlfn.XLOOKUP(B1692,'[3]Nur des jours'!$B:$B,'[3]Nur des jours'!$N:$N,"")</f>
        <v>0</v>
      </c>
      <c r="AD1692" s="93">
        <v>0</v>
      </c>
      <c r="AE1692" s="93">
        <v>0</v>
      </c>
      <c r="AF1692" s="93">
        <v>0</v>
      </c>
      <c r="AG1692" s="93"/>
      <c r="AH1692" s="93">
        <v>0</v>
      </c>
      <c r="AI1692" s="93">
        <v>0</v>
      </c>
      <c r="AJ1692" s="93">
        <v>0</v>
      </c>
      <c r="AK1692" s="93">
        <v>0</v>
      </c>
      <c r="AL1692" s="93">
        <v>0</v>
      </c>
      <c r="AM1692" s="49" t="s">
        <v>5559</v>
      </c>
      <c r="AN1692" s="49"/>
      <c r="AO1692" s="48" t="str" cm="1">
        <f t="array" ref="AO1692">IFERROR(_xlfn.IFS(
AQ1692="MPR ISSUE","PDH",
AQ1692="BSS Hardware Issue","BSS",
AQ1692="Sites strategiques, MLL, Pylone, etc.","ENVTECH",
AQ1692="AKTIVCO DEFAUT GE &amp; POWER Cabinet","AKTIVCO",
AQ1692="AKTIVCO Coupure ENEO &amp; Baisse de tension","AKTIVCO GRID ONLY",
AQ1692="Coupure ENEO &amp; Baisse de tension","IHS GRID ONLY",
AQ1692="Defaut GE &amp; POWER Cabinet","IHS",
AQ1692="Sharing","Partners",
AQ1692="Sites strategiques &amp; DataCenter","SST &amp; DC",
AQ1692="Exclu","Exclu",
AQ1692="SAT","SAT",
AQ1692="SPARE-ISSUE","SPARE-ISSUE",
AQ1692="Fiber CAmtel","TRANS_FO_CAMTEL",
AQ1692="Fiber AOF","Fiber AOF",
AQ1692="Projet OCM (HUAWEI)","TRAVAUX-HUAWEI",
AQ1692="Projet OCM (NOKIA)","TRAVAUX-NOKIA",
AQ1692="ACCESS-ISSUE","ACCESS-ISSUE",
AQ1692="Projet OCM (ZTE, NOKIA, autres projets)","TRAVAUX OCM",
AQ1692="No root CAuse","No root cause",
AQ1692="ODU HS","PDH",
AQ1692="IP &amp; VLAN","PDH",
AQ1692="Warehouse HUAWEI","SPARE-ISSUE",
AQ1692="SPARE-HS","SPARE-ISSUE",
AQ1692="Power Telco","BSS",AQ1692="no impacts","no impacts"
),"")</f>
        <v>No root cause</v>
      </c>
      <c r="AP1692" s="48" t="str" cm="1">
        <f t="array" ref="AP1692">IFERROR(_xlfn.IFS(
AQ1692="MPR ISSUE","TX ISSUE",
AQ1692="BSS Hardware Issue","RAN ISSUE",
AQ1692="Sites strategiques, MLL, Pylone, etc.","ENVTECH",
AQ1692="AKTIVCO DEFAUT GE &amp; POWER Cabinet","POWER ISSUE",
AQ1692="AKTIVCO Coupure ENEO &amp; Baisse de tension","POWER ISSUE",
AQ1692="Coupure ENEO &amp; Baisse de tension","POWER ISSUE",
AQ1692="Defaut GE &amp; POWER Cabinet","POWER ISSUE",
AQ1692="Sharing","POWER ISSUE",
AQ1692="Sites strategiques &amp; DataCenter","POWER ISSUE",
AQ1692="Exclu","Exclu",
AQ1692="SAT","TX ISSUE",
AQ1692="SPARE-ISSUE","SPARE-ISSUE",
AQ1692="Fiber CAmtel","TX ISSUE",
AQ1692="Fiber AOF","TX ISSUE",
AQ1692="Projet OCM (HUAWEI)","TRAVAUX-HUAWEI",
AQ1692="Projet OCM (NOKIA)","TRAVAUX -NOKIA",
AQ1692="ACCESS-ISSUE","ACCESS-ISSUE",
AQ1692="Projet OCM (ZTE, NOKIA, autres projets)","TRAVAUX OCM",
AQ1692="No root CAuse","No root cause",
AQ1692="ODU HS","TX ISSUE",
AQ1692="IP &amp; VLAN","TX ISSUE",
AQ1692="Warehouse HUAWEI","SPARE-ISSUE",
AQ1692="SPARE-HS","SPARE-ISSUE",
AQ1692="Power Telco","RAN ISSUE",AQ1692="no impacts","no impacts"
),"")</f>
        <v>No root cause</v>
      </c>
      <c r="AQ1692" s="127" t="s">
        <v>5344</v>
      </c>
      <c r="AR1692" s="48" t="str" cm="1">
        <f t="array" ref="AR1692">IFERROR(_xlfn.IFS(
AQ1692="MPR ISSUE","ACTIVE",
AQ1692="BSS Hardware Issue","ACTIVE",
AQ1692="Sites strategiques, MLL, Pylone, etc.","PASSIVE",
AQ1692="AKTIVCO DEFAUT GE &amp; POWER Cabinet","PASSIVE",
AQ1692="AKTIVCO Coupure ENEO &amp; Baisse de tension","PASSIVE",
AQ1692="Coupure ENEO &amp; Baisse de tension","PASSIVE",
AQ1692="Defaut GE &amp; POWER Cabinet","PASSIVE",
AQ1692="Sharing","PASSIVE",
AQ1692="Sites strategiques &amp; DataCenter","PASSIVE",
AQ1692="Exclu","Exclu",
AQ1692="SAT","ACTIVE",
AQ1692="SPARE-ISSUE","SPARE-ISSUE",
AQ1692="Fiber CAmtel","ACTIVE",
AQ1692="Fiber AOF","ACTIVE",
AQ1692="Projet OCM (HUAWEI)","PLANNED WORKS",
AQ1692="Projet OCM (NOKIA)","PLANNED WORKS",
AQ1692="ACCESS-ISSUE","ACCESS-ISSUE",
AQ1692="Projet OCM (ZTE, NOKIA, autres projets)","PLANNED WORKS",
AQ1692="No root CAuse","No root cause",
AQ1692="ODU HS","ACTIVE",
AQ1692="IP &amp; VLAN","ACTIVE",
AQ1692="Warehouse HUAWEI","SPARE-ISSUE",
AQ1692="SPARE-HS","SPARE-ISSUE",
AQ1692="Power Telco","ACTIVE", AQ1692="no impacts","no impacts"
),"")</f>
        <v>No root cause</v>
      </c>
      <c r="AS1692" s="92" t="s">
        <v>5537</v>
      </c>
      <c r="AT1692" s="98" t="s">
        <v>4587</v>
      </c>
      <c r="AV1692" s="17" t="s">
        <v>5537</v>
      </c>
      <c r="AW1692" s="7" t="s">
        <v>5537</v>
      </c>
      <c r="AX1692" s="6" t="s">
        <v>5537</v>
      </c>
      <c r="AY1692" s="7"/>
      <c r="AZ1692" s="3" t="s">
        <v>5537</v>
      </c>
      <c r="BA1692" s="18" t="s">
        <v>5537</v>
      </c>
      <c r="BB1692" s="18" t="s">
        <v>5537</v>
      </c>
      <c r="BC1692" s="18" t="s">
        <v>5537</v>
      </c>
      <c r="BD1692" s="18" t="s">
        <v>5537</v>
      </c>
      <c r="BE1692" s="18" t="s">
        <v>5537</v>
      </c>
      <c r="BF1692" s="18" t="s">
        <v>5537</v>
      </c>
      <c r="BG1692" s="18" t="s">
        <v>5537</v>
      </c>
      <c r="BH1692" s="18" t="s">
        <v>5537</v>
      </c>
      <c r="BI1692" s="18" t="s">
        <v>5537</v>
      </c>
      <c r="BJ1692" s="18" t="s">
        <v>5537</v>
      </c>
      <c r="BK1692" s="18" t="s">
        <v>5537</v>
      </c>
      <c r="BL1692" s="9" t="s">
        <v>5537</v>
      </c>
      <c r="BM1692" s="14" t="s">
        <v>5537</v>
      </c>
      <c r="BN1692" s="14" t="s">
        <v>5537</v>
      </c>
      <c r="BO1692" s="14" t="str">
        <f>_xlfn.XLOOKUP(B1692,'[4]cell downs 18042026 17h'!$B:$B,'[4]cell downs 18042026 17h'!$B:$B,"")</f>
        <v/>
      </c>
      <c r="BP1692" s="14" t="str">
        <f>_xlfn.XLOOKUP(B1692,'[5]Cells Huawei 19042026 15h'!$B:$B,'[5]Cells Huawei 19042026 15h'!$B:$B,"")</f>
        <v/>
      </c>
      <c r="BQ1692" s="9" t="str">
        <f>_xlfn.XLOOKUP(B1692,'[6]cells down 19042026 9H40'!$B:$B,'[6]cells down 19042026 9H40'!$B:$B,"")</f>
        <v/>
      </c>
      <c r="BR1692" s="9" t="s">
        <v>4587</v>
      </c>
      <c r="BS1692" s="9" t="s">
        <v>12</v>
      </c>
      <c r="BT1692" s="108"/>
    </row>
    <row r="1693" spans="1:72" s="9" customFormat="1" x14ac:dyDescent="0.35">
      <c r="A1693" s="1" t="s">
        <v>939</v>
      </c>
      <c r="B1693" s="8" t="s">
        <v>940</v>
      </c>
      <c r="C1693" s="3" t="str">
        <f>_xlfn.XLOOKUP(B1693,'[1]daily break down'!$D:$D,'[1]daily break down'!$E:$E,"")</f>
        <v>Garoua</v>
      </c>
      <c r="D1693" s="1" t="s">
        <v>11</v>
      </c>
      <c r="E1693" s="1" t="s">
        <v>12</v>
      </c>
      <c r="F1693" s="3" t="s">
        <v>23</v>
      </c>
      <c r="G1693" s="1" t="s">
        <v>24</v>
      </c>
      <c r="H1693" s="32" t="str">
        <f>_xlfn.XLOOKUP(B1693,[2]CALCULATION!$B:$B,[2]CALCULATION!$H:$H,"")</f>
        <v>Huawei</v>
      </c>
      <c r="I1693" s="28">
        <v>0</v>
      </c>
      <c r="J1693" s="28">
        <v>1.974575025753853</v>
      </c>
      <c r="K1693" s="28">
        <v>3.7553897606675171</v>
      </c>
      <c r="L1693" s="28">
        <v>9.5297638920992025</v>
      </c>
      <c r="M1693" s="28">
        <v>1.194468700150956</v>
      </c>
      <c r="N1693" s="28">
        <v>0</v>
      </c>
      <c r="O1693" s="28">
        <v>0</v>
      </c>
      <c r="P1693" s="28">
        <v>0</v>
      </c>
      <c r="Q1693" s="28">
        <v>0.81194194039944867</v>
      </c>
      <c r="R1693" s="28">
        <v>0</v>
      </c>
      <c r="S1693" s="93">
        <v>0</v>
      </c>
      <c r="T1693" s="93">
        <f>_xlfn.XLOOKUP(B1693,'[3]Nur des jours'!$B:$B,'[3]Nur des jours'!$U:$U,"")</f>
        <v>0</v>
      </c>
      <c r="U1693" s="93">
        <v>0</v>
      </c>
      <c r="V1693" s="93">
        <v>0</v>
      </c>
      <c r="W1693" s="93">
        <v>0</v>
      </c>
      <c r="X1693" s="93">
        <v>0</v>
      </c>
      <c r="Y1693" s="93">
        <v>0</v>
      </c>
      <c r="Z1693" s="93">
        <v>0</v>
      </c>
      <c r="AA1693" s="93">
        <v>0</v>
      </c>
      <c r="AB1693" s="93">
        <v>0</v>
      </c>
      <c r="AC1693" s="93">
        <f>_xlfn.XLOOKUP(B1693,'[3]Nur des jours'!$B:$B,'[3]Nur des jours'!$N:$N,"")</f>
        <v>0</v>
      </c>
      <c r="AD1693" s="93">
        <v>0</v>
      </c>
      <c r="AE1693" s="93">
        <v>0</v>
      </c>
      <c r="AF1693" s="93">
        <v>0</v>
      </c>
      <c r="AG1693" s="93"/>
      <c r="AH1693" s="93">
        <v>0</v>
      </c>
      <c r="AI1693" s="93">
        <v>0</v>
      </c>
      <c r="AJ1693" s="93">
        <v>0</v>
      </c>
      <c r="AK1693" s="93">
        <v>0</v>
      </c>
      <c r="AL1693" s="93">
        <v>0</v>
      </c>
      <c r="AM1693" s="49" t="s">
        <v>5559</v>
      </c>
      <c r="AN1693" s="49"/>
      <c r="AO1693" s="48" t="str" cm="1">
        <f t="array" ref="AO1693">IFERROR(_xlfn.IFS(
AQ1693="MPR ISSUE","PDH",
AQ1693="BSS Hardware Issue","BSS",
AQ1693="Sites strategiques, MLL, Pylone, etc.","ENVTECH",
AQ1693="AKTIVCO DEFAUT GE &amp; POWER Cabinet","AKTIVCO",
AQ1693="AKTIVCO Coupure ENEO &amp; Baisse de tension","AKTIVCO GRID ONLY",
AQ1693="Coupure ENEO &amp; Baisse de tension","IHS GRID ONLY",
AQ1693="Defaut GE &amp; POWER Cabinet","IHS",
AQ1693="Sharing","Partners",
AQ1693="Sites strategiques &amp; DataCenter","SST &amp; DC",
AQ1693="Exclu","Exclu",
AQ1693="SAT","SAT",
AQ1693="SPARE-ISSUE","SPARE-ISSUE",
AQ1693="Fiber CAmtel","TRANS_FO_CAMTEL",
AQ1693="Fiber AOF","Fiber AOF",
AQ1693="Projet OCM (HUAWEI)","TRAVAUX-HUAWEI",
AQ1693="Projet OCM (NOKIA)","TRAVAUX-NOKIA",
AQ1693="ACCESS-ISSUE","ACCESS-ISSUE",
AQ1693="Projet OCM (ZTE, NOKIA, autres projets)","TRAVAUX OCM",
AQ1693="No root CAuse","No root cause",
AQ1693="ODU HS","PDH",
AQ1693="IP &amp; VLAN","PDH",
AQ1693="Warehouse HUAWEI","SPARE-ISSUE",
AQ1693="SPARE-HS","SPARE-ISSUE",
AQ1693="Power Telco","BSS",AQ1693="no impacts","no impacts"
),"")</f>
        <v>No root cause</v>
      </c>
      <c r="AP1693" s="48" t="str" cm="1">
        <f t="array" ref="AP1693">IFERROR(_xlfn.IFS(
AQ1693="MPR ISSUE","TX ISSUE",
AQ1693="BSS Hardware Issue","RAN ISSUE",
AQ1693="Sites strategiques, MLL, Pylone, etc.","ENVTECH",
AQ1693="AKTIVCO DEFAUT GE &amp; POWER Cabinet","POWER ISSUE",
AQ1693="AKTIVCO Coupure ENEO &amp; Baisse de tension","POWER ISSUE",
AQ1693="Coupure ENEO &amp; Baisse de tension","POWER ISSUE",
AQ1693="Defaut GE &amp; POWER Cabinet","POWER ISSUE",
AQ1693="Sharing","POWER ISSUE",
AQ1693="Sites strategiques &amp; DataCenter","POWER ISSUE",
AQ1693="Exclu","Exclu",
AQ1693="SAT","TX ISSUE",
AQ1693="SPARE-ISSUE","SPARE-ISSUE",
AQ1693="Fiber CAmtel","TX ISSUE",
AQ1693="Fiber AOF","TX ISSUE",
AQ1693="Projet OCM (HUAWEI)","TRAVAUX-HUAWEI",
AQ1693="Projet OCM (NOKIA)","TRAVAUX -NOKIA",
AQ1693="ACCESS-ISSUE","ACCESS-ISSUE",
AQ1693="Projet OCM (ZTE, NOKIA, autres projets)","TRAVAUX OCM",
AQ1693="No root CAuse","No root cause",
AQ1693="ODU HS","TX ISSUE",
AQ1693="IP &amp; VLAN","TX ISSUE",
AQ1693="Warehouse HUAWEI","SPARE-ISSUE",
AQ1693="SPARE-HS","SPARE-ISSUE",
AQ1693="Power Telco","RAN ISSUE",AQ1693="no impacts","no impacts"
),"")</f>
        <v>No root cause</v>
      </c>
      <c r="AQ1693" s="127" t="s">
        <v>5344</v>
      </c>
      <c r="AR1693" s="48" t="str" cm="1">
        <f t="array" ref="AR1693">IFERROR(_xlfn.IFS(
AQ1693="MPR ISSUE","ACTIVE",
AQ1693="BSS Hardware Issue","ACTIVE",
AQ1693="Sites strategiques, MLL, Pylone, etc.","PASSIVE",
AQ1693="AKTIVCO DEFAUT GE &amp; POWER Cabinet","PASSIVE",
AQ1693="AKTIVCO Coupure ENEO &amp; Baisse de tension","PASSIVE",
AQ1693="Coupure ENEO &amp; Baisse de tension","PASSIVE",
AQ1693="Defaut GE &amp; POWER Cabinet","PASSIVE",
AQ1693="Sharing","PASSIVE",
AQ1693="Sites strategiques &amp; DataCenter","PASSIVE",
AQ1693="Exclu","Exclu",
AQ1693="SAT","ACTIVE",
AQ1693="SPARE-ISSUE","SPARE-ISSUE",
AQ1693="Fiber CAmtel","ACTIVE",
AQ1693="Fiber AOF","ACTIVE",
AQ1693="Projet OCM (HUAWEI)","PLANNED WORKS",
AQ1693="Projet OCM (NOKIA)","PLANNED WORKS",
AQ1693="ACCESS-ISSUE","ACCESS-ISSUE",
AQ1693="Projet OCM (ZTE, NOKIA, autres projets)","PLANNED WORKS",
AQ1693="No root CAuse","No root cause",
AQ1693="ODU HS","ACTIVE",
AQ1693="IP &amp; VLAN","ACTIVE",
AQ1693="Warehouse HUAWEI","SPARE-ISSUE",
AQ1693="SPARE-HS","SPARE-ISSUE",
AQ1693="Power Telco","ACTIVE", AQ1693="no impacts","no impacts"
),"")</f>
        <v>No root cause</v>
      </c>
      <c r="AS1693" s="92" t="s">
        <v>5537</v>
      </c>
      <c r="AT1693" s="98" t="s">
        <v>940</v>
      </c>
      <c r="AV1693" s="17" t="s">
        <v>5537</v>
      </c>
      <c r="AW1693" s="7" t="s">
        <v>5537</v>
      </c>
      <c r="AX1693" s="6" t="s">
        <v>5537</v>
      </c>
      <c r="AY1693" s="7"/>
      <c r="AZ1693" s="3" t="s">
        <v>5537</v>
      </c>
      <c r="BA1693" s="18" t="s">
        <v>5537</v>
      </c>
      <c r="BB1693" s="18" t="s">
        <v>5537</v>
      </c>
      <c r="BC1693" s="18" t="s">
        <v>5537</v>
      </c>
      <c r="BD1693" s="18" t="s">
        <v>5537</v>
      </c>
      <c r="BE1693" s="18" t="s">
        <v>5537</v>
      </c>
      <c r="BF1693" s="18" t="s">
        <v>5537</v>
      </c>
      <c r="BG1693" s="18" t="s">
        <v>5537</v>
      </c>
      <c r="BH1693" s="18" t="s">
        <v>5537</v>
      </c>
      <c r="BI1693" s="18" t="s">
        <v>5537</v>
      </c>
      <c r="BJ1693" s="18" t="s">
        <v>5537</v>
      </c>
      <c r="BK1693" s="18" t="s">
        <v>5537</v>
      </c>
      <c r="BL1693" s="9" t="s">
        <v>5537</v>
      </c>
      <c r="BM1693" s="14" t="s">
        <v>5537</v>
      </c>
      <c r="BN1693" s="14" t="s">
        <v>5537</v>
      </c>
      <c r="BO1693" s="14" t="str">
        <f>_xlfn.XLOOKUP(B1693,'[4]cell downs 18042026 17h'!$B:$B,'[4]cell downs 18042026 17h'!$B:$B,"")</f>
        <v/>
      </c>
      <c r="BP1693" s="14" t="str">
        <f>_xlfn.XLOOKUP(B1693,'[5]Cells Huawei 19042026 15h'!$B:$B,'[5]Cells Huawei 19042026 15h'!$B:$B,"")</f>
        <v/>
      </c>
      <c r="BQ1693" s="9" t="str">
        <f>_xlfn.XLOOKUP(B1693,'[6]cells down 19042026 9H40'!$B:$B,'[6]cells down 19042026 9H40'!$B:$B,"")</f>
        <v/>
      </c>
      <c r="BR1693" s="9" t="s">
        <v>940</v>
      </c>
      <c r="BS1693" s="9" t="s">
        <v>5537</v>
      </c>
      <c r="BT1693" s="108"/>
    </row>
    <row r="1694" spans="1:72" s="9" customFormat="1" ht="31" customHeight="1" x14ac:dyDescent="0.35">
      <c r="A1694" s="1" t="s">
        <v>4739</v>
      </c>
      <c r="B1694" s="8" t="s">
        <v>4740</v>
      </c>
      <c r="C1694" s="3" t="str">
        <f>_xlfn.XLOOKUP(B1694,'[1]daily break down'!$D:$D,'[1]daily break down'!$E:$E,"")</f>
        <v>Douala</v>
      </c>
      <c r="D1694" s="1" t="s">
        <v>11</v>
      </c>
      <c r="E1694" s="1" t="s">
        <v>12</v>
      </c>
      <c r="F1694" s="3" t="s">
        <v>31</v>
      </c>
      <c r="G1694" s="1" t="s">
        <v>32</v>
      </c>
      <c r="H1694" s="34" t="str">
        <f>_xlfn.XLOOKUP(B1694,[2]CALCULATION!$B:$B,[2]CALCULATION!$H:$H,"")</f>
        <v>ZTE</v>
      </c>
      <c r="I1694" s="28">
        <v>0</v>
      </c>
      <c r="J1694" s="28">
        <v>0</v>
      </c>
      <c r="K1694" s="28">
        <v>0</v>
      </c>
      <c r="L1694" s="28">
        <v>0</v>
      </c>
      <c r="M1694" s="28">
        <v>1.4803115003438603E-3</v>
      </c>
      <c r="N1694" s="28">
        <v>0</v>
      </c>
      <c r="O1694" s="28">
        <v>0</v>
      </c>
      <c r="P1694" s="28">
        <v>0</v>
      </c>
      <c r="Q1694" s="28">
        <v>0</v>
      </c>
      <c r="R1694" s="28">
        <v>0</v>
      </c>
      <c r="S1694" s="93">
        <v>0</v>
      </c>
      <c r="T1694" s="93">
        <f>_xlfn.XLOOKUP(B1694,'[3]Nur des jours'!$B:$B,'[3]Nur des jours'!$U:$U,"")</f>
        <v>0</v>
      </c>
      <c r="U1694" s="93">
        <v>0</v>
      </c>
      <c r="V1694" s="93">
        <v>0</v>
      </c>
      <c r="W1694" s="93">
        <v>0</v>
      </c>
      <c r="X1694" s="93">
        <v>0</v>
      </c>
      <c r="Y1694" s="93">
        <v>0</v>
      </c>
      <c r="Z1694" s="93">
        <v>0</v>
      </c>
      <c r="AA1694" s="93">
        <v>0</v>
      </c>
      <c r="AB1694" s="93">
        <v>0</v>
      </c>
      <c r="AC1694" s="93">
        <f>_xlfn.XLOOKUP(B1694,'[3]Nur des jours'!$B:$B,'[3]Nur des jours'!$N:$N,"")</f>
        <v>0</v>
      </c>
      <c r="AD1694" s="93">
        <v>0</v>
      </c>
      <c r="AE1694" s="93">
        <v>0</v>
      </c>
      <c r="AF1694" s="93">
        <v>0</v>
      </c>
      <c r="AG1694" s="93"/>
      <c r="AH1694" s="93">
        <v>0</v>
      </c>
      <c r="AI1694" s="93">
        <v>0</v>
      </c>
      <c r="AJ1694" s="93">
        <v>0</v>
      </c>
      <c r="AK1694" s="93">
        <v>0</v>
      </c>
      <c r="AL1694" s="93">
        <v>0</v>
      </c>
      <c r="AM1694" s="49" t="s">
        <v>5559</v>
      </c>
      <c r="AN1694" s="49"/>
      <c r="AO1694" s="48" t="str" cm="1">
        <f t="array" ref="AO1694">IFERROR(_xlfn.IFS(
AQ1694="MPR ISSUE","PDH",
AQ1694="BSS Hardware Issue","BSS",
AQ1694="Sites strategiques, MLL, Pylone, etc.","ENVTECH",
AQ1694="AKTIVCO DEFAUT GE &amp; POWER Cabinet","AKTIVCO",
AQ1694="AKTIVCO Coupure ENEO &amp; Baisse de tension","AKTIVCO GRID ONLY",
AQ1694="Coupure ENEO &amp; Baisse de tension","IHS GRID ONLY",
AQ1694="Defaut GE &amp; POWER Cabinet","IHS",
AQ1694="Sharing","Partners",
AQ1694="Sites strategiques &amp; DataCenter","SST &amp; DC",
AQ1694="Exclu","Exclu",
AQ1694="SAT","SAT",
AQ1694="SPARE-ISSUE","SPARE-ISSUE",
AQ1694="Fiber CAmtel","TRANS_FO_CAMTEL",
AQ1694="Fiber AOF","Fiber AOF",
AQ1694="Projet OCM (HUAWEI)","TRAVAUX-HUAWEI",
AQ1694="Projet OCM (NOKIA)","TRAVAUX-NOKIA",
AQ1694="ACCESS-ISSUE","ACCESS-ISSUE",
AQ1694="Projet OCM (ZTE, NOKIA, autres projets)","TRAVAUX OCM",
AQ1694="No root CAuse","No root cause",
AQ1694="ODU HS","PDH",
AQ1694="IP &amp; VLAN","PDH",
AQ1694="Warehouse HUAWEI","SPARE-ISSUE",
AQ1694="SPARE-HS","SPARE-ISSUE",
AQ1694="Power Telco","BSS",AQ1694="no impacts","no impacts"
),"")</f>
        <v>No root cause</v>
      </c>
      <c r="AP1694" s="48" t="str" cm="1">
        <f t="array" ref="AP1694">IFERROR(_xlfn.IFS(
AQ1694="MPR ISSUE","TX ISSUE",
AQ1694="BSS Hardware Issue","RAN ISSUE",
AQ1694="Sites strategiques, MLL, Pylone, etc.","ENVTECH",
AQ1694="AKTIVCO DEFAUT GE &amp; POWER Cabinet","POWER ISSUE",
AQ1694="AKTIVCO Coupure ENEO &amp; Baisse de tension","POWER ISSUE",
AQ1694="Coupure ENEO &amp; Baisse de tension","POWER ISSUE",
AQ1694="Defaut GE &amp; POWER Cabinet","POWER ISSUE",
AQ1694="Sharing","POWER ISSUE",
AQ1694="Sites strategiques &amp; DataCenter","POWER ISSUE",
AQ1694="Exclu","Exclu",
AQ1694="SAT","TX ISSUE",
AQ1694="SPARE-ISSUE","SPARE-ISSUE",
AQ1694="Fiber CAmtel","TX ISSUE",
AQ1694="Fiber AOF","TX ISSUE",
AQ1694="Projet OCM (HUAWEI)","TRAVAUX-HUAWEI",
AQ1694="Projet OCM (NOKIA)","TRAVAUX -NOKIA",
AQ1694="ACCESS-ISSUE","ACCESS-ISSUE",
AQ1694="Projet OCM (ZTE, NOKIA, autres projets)","TRAVAUX OCM",
AQ1694="No root CAuse","No root cause",
AQ1694="ODU HS","TX ISSUE",
AQ1694="IP &amp; VLAN","TX ISSUE",
AQ1694="Warehouse HUAWEI","SPARE-ISSUE",
AQ1694="SPARE-HS","SPARE-ISSUE",
AQ1694="Power Telco","RAN ISSUE",AQ1694="no impacts","no impacts"
),"")</f>
        <v>No root cause</v>
      </c>
      <c r="AQ1694" s="127" t="s">
        <v>5344</v>
      </c>
      <c r="AR1694" s="48" t="str" cm="1">
        <f t="array" ref="AR1694">IFERROR(_xlfn.IFS(
AQ1694="MPR ISSUE","ACTIVE",
AQ1694="BSS Hardware Issue","ACTIVE",
AQ1694="Sites strategiques, MLL, Pylone, etc.","PASSIVE",
AQ1694="AKTIVCO DEFAUT GE &amp; POWER Cabinet","PASSIVE",
AQ1694="AKTIVCO Coupure ENEO &amp; Baisse de tension","PASSIVE",
AQ1694="Coupure ENEO &amp; Baisse de tension","PASSIVE",
AQ1694="Defaut GE &amp; POWER Cabinet","PASSIVE",
AQ1694="Sharing","PASSIVE",
AQ1694="Sites strategiques &amp; DataCenter","PASSIVE",
AQ1694="Exclu","Exclu",
AQ1694="SAT","ACTIVE",
AQ1694="SPARE-ISSUE","SPARE-ISSUE",
AQ1694="Fiber CAmtel","ACTIVE",
AQ1694="Fiber AOF","ACTIVE",
AQ1694="Projet OCM (HUAWEI)","PLANNED WORKS",
AQ1694="Projet OCM (NOKIA)","PLANNED WORKS",
AQ1694="ACCESS-ISSUE","ACCESS-ISSUE",
AQ1694="Projet OCM (ZTE, NOKIA, autres projets)","PLANNED WORKS",
AQ1694="No root CAuse","No root cause",
AQ1694="ODU HS","ACTIVE",
AQ1694="IP &amp; VLAN","ACTIVE",
AQ1694="Warehouse HUAWEI","SPARE-ISSUE",
AQ1694="SPARE-HS","SPARE-ISSUE",
AQ1694="Power Telco","ACTIVE", AQ1694="no impacts","no impacts"
),"")</f>
        <v>No root cause</v>
      </c>
      <c r="AS1694" s="92" t="s">
        <v>5537</v>
      </c>
      <c r="AT1694" s="98" t="s">
        <v>4740</v>
      </c>
      <c r="AV1694" s="17" t="s">
        <v>5537</v>
      </c>
      <c r="AW1694" s="7" t="s">
        <v>5537</v>
      </c>
      <c r="AX1694" s="6" t="s">
        <v>5537</v>
      </c>
      <c r="AY1694" s="7"/>
      <c r="AZ1694" s="3" t="s">
        <v>5537</v>
      </c>
      <c r="BA1694" s="18" t="s">
        <v>5537</v>
      </c>
      <c r="BB1694" s="18" t="s">
        <v>5537</v>
      </c>
      <c r="BC1694" s="18" t="s">
        <v>5537</v>
      </c>
      <c r="BD1694" s="18" t="s">
        <v>5537</v>
      </c>
      <c r="BE1694" s="18" t="s">
        <v>5537</v>
      </c>
      <c r="BF1694" s="18" t="s">
        <v>5537</v>
      </c>
      <c r="BG1694" s="18" t="s">
        <v>5537</v>
      </c>
      <c r="BH1694" s="18" t="s">
        <v>5537</v>
      </c>
      <c r="BI1694" s="18" t="s">
        <v>5537</v>
      </c>
      <c r="BJ1694" s="18" t="s">
        <v>5537</v>
      </c>
      <c r="BK1694" s="18" t="s">
        <v>5537</v>
      </c>
      <c r="BL1694" s="9" t="s">
        <v>5537</v>
      </c>
      <c r="BM1694" s="14" t="s">
        <v>5537</v>
      </c>
      <c r="BN1694" s="14" t="s">
        <v>5537</v>
      </c>
      <c r="BO1694" s="14" t="str">
        <f>_xlfn.XLOOKUP(B1694,'[4]cell downs 18042026 17h'!$B:$B,'[4]cell downs 18042026 17h'!$B:$B,"")</f>
        <v/>
      </c>
      <c r="BP1694" s="14" t="str">
        <f>_xlfn.XLOOKUP(B1694,'[5]Cells Huawei 19042026 15h'!$B:$B,'[5]Cells Huawei 19042026 15h'!$B:$B,"")</f>
        <v/>
      </c>
      <c r="BQ1694" s="9" t="str">
        <f>_xlfn.XLOOKUP(B1694,'[6]cells down 19042026 9H40'!$B:$B,'[6]cells down 19042026 9H40'!$B:$B,"")</f>
        <v/>
      </c>
      <c r="BR1694" s="9" t="s">
        <v>4740</v>
      </c>
      <c r="BS1694" s="9" t="s">
        <v>12</v>
      </c>
      <c r="BT1694" s="108"/>
    </row>
    <row r="1695" spans="1:72" s="9" customFormat="1" x14ac:dyDescent="0.35">
      <c r="A1695" s="1" t="s">
        <v>150</v>
      </c>
      <c r="B1695" s="8" t="s">
        <v>151</v>
      </c>
      <c r="C1695" s="3" t="str">
        <f>_xlfn.XLOOKUP(B1695,'[1]daily break down'!$D:$D,'[1]daily break down'!$E:$E,"")</f>
        <v>Douala</v>
      </c>
      <c r="D1695" s="1" t="s">
        <v>21</v>
      </c>
      <c r="E1695" s="1" t="s">
        <v>30</v>
      </c>
      <c r="F1695" s="3" t="s">
        <v>31</v>
      </c>
      <c r="G1695" s="1" t="s">
        <v>32</v>
      </c>
      <c r="H1695" s="34" t="str">
        <f>_xlfn.XLOOKUP(B1695,[2]CALCULATION!$B:$B,[2]CALCULATION!$H:$H,"")</f>
        <v>ZTE</v>
      </c>
      <c r="I1695" s="28">
        <v>0</v>
      </c>
      <c r="J1695" s="28">
        <v>0</v>
      </c>
      <c r="K1695" s="28">
        <v>0</v>
      </c>
      <c r="L1695" s="28">
        <v>10.211349245076804</v>
      </c>
      <c r="M1695" s="28">
        <v>0</v>
      </c>
      <c r="N1695" s="28">
        <v>0</v>
      </c>
      <c r="O1695" s="28">
        <v>0</v>
      </c>
      <c r="P1695" s="28">
        <v>0</v>
      </c>
      <c r="Q1695" s="28">
        <v>0</v>
      </c>
      <c r="R1695" s="28">
        <v>0</v>
      </c>
      <c r="S1695" s="93">
        <v>0</v>
      </c>
      <c r="T1695" s="93">
        <f>_xlfn.XLOOKUP(B1695,'[3]Nur des jours'!$B:$B,'[3]Nur des jours'!$U:$U,"")</f>
        <v>0</v>
      </c>
      <c r="U1695" s="93">
        <v>0</v>
      </c>
      <c r="V1695" s="93">
        <v>0</v>
      </c>
      <c r="W1695" s="93">
        <v>0</v>
      </c>
      <c r="X1695" s="93">
        <v>0</v>
      </c>
      <c r="Y1695" s="93">
        <v>0</v>
      </c>
      <c r="Z1695" s="93">
        <v>0</v>
      </c>
      <c r="AA1695" s="93">
        <v>0</v>
      </c>
      <c r="AB1695" s="93">
        <v>0</v>
      </c>
      <c r="AC1695" s="93">
        <f>_xlfn.XLOOKUP(B1695,'[3]Nur des jours'!$B:$B,'[3]Nur des jours'!$N:$N,"")</f>
        <v>0</v>
      </c>
      <c r="AD1695" s="93">
        <v>0</v>
      </c>
      <c r="AE1695" s="93">
        <v>0</v>
      </c>
      <c r="AF1695" s="93">
        <v>0</v>
      </c>
      <c r="AG1695" s="93"/>
      <c r="AH1695" s="93">
        <v>0</v>
      </c>
      <c r="AI1695" s="93">
        <v>0</v>
      </c>
      <c r="AJ1695" s="93">
        <v>0</v>
      </c>
      <c r="AK1695" s="93">
        <v>0</v>
      </c>
      <c r="AL1695" s="93">
        <v>0</v>
      </c>
      <c r="AM1695" s="49" t="s">
        <v>5559</v>
      </c>
      <c r="AN1695" s="49"/>
      <c r="AO1695" s="48" t="str" cm="1">
        <f t="array" ref="AO1695">IFERROR(_xlfn.IFS(
AQ1695="MPR ISSUE","PDH",
AQ1695="BSS Hardware Issue","BSS",
AQ1695="Sites strategiques, MLL, Pylone, etc.","ENVTECH",
AQ1695="AKTIVCO DEFAUT GE &amp; POWER Cabinet","AKTIVCO",
AQ1695="AKTIVCO Coupure ENEO &amp; Baisse de tension","AKTIVCO GRID ONLY",
AQ1695="Coupure ENEO &amp; Baisse de tension","IHS GRID ONLY",
AQ1695="Defaut GE &amp; POWER Cabinet","IHS",
AQ1695="Sharing","Partners",
AQ1695="Sites strategiques &amp; DataCenter","SST &amp; DC",
AQ1695="Exclu","Exclu",
AQ1695="SAT","SAT",
AQ1695="SPARE-ISSUE","SPARE-ISSUE",
AQ1695="Fiber CAmtel","TRANS_FO_CAMTEL",
AQ1695="Fiber AOF","Fiber AOF",
AQ1695="Projet OCM (HUAWEI)","TRAVAUX-HUAWEI",
AQ1695="Projet OCM (NOKIA)","TRAVAUX-NOKIA",
AQ1695="ACCESS-ISSUE","ACCESS-ISSUE",
AQ1695="Projet OCM (ZTE, NOKIA, autres projets)","TRAVAUX OCM",
AQ1695="No root CAuse","No root cause",
AQ1695="ODU HS","PDH",
AQ1695="IP &amp; VLAN","PDH",
AQ1695="Warehouse HUAWEI","SPARE-ISSUE",
AQ1695="SPARE-HS","SPARE-ISSUE",
AQ1695="Power Telco","BSS",AQ1695="no impacts","no impacts"
),"")</f>
        <v>No root cause</v>
      </c>
      <c r="AP1695" s="48" t="str" cm="1">
        <f t="array" ref="AP1695">IFERROR(_xlfn.IFS(
AQ1695="MPR ISSUE","TX ISSUE",
AQ1695="BSS Hardware Issue","RAN ISSUE",
AQ1695="Sites strategiques, MLL, Pylone, etc.","ENVTECH",
AQ1695="AKTIVCO DEFAUT GE &amp; POWER Cabinet","POWER ISSUE",
AQ1695="AKTIVCO Coupure ENEO &amp; Baisse de tension","POWER ISSUE",
AQ1695="Coupure ENEO &amp; Baisse de tension","POWER ISSUE",
AQ1695="Defaut GE &amp; POWER Cabinet","POWER ISSUE",
AQ1695="Sharing","POWER ISSUE",
AQ1695="Sites strategiques &amp; DataCenter","POWER ISSUE",
AQ1695="Exclu","Exclu",
AQ1695="SAT","TX ISSUE",
AQ1695="SPARE-ISSUE","SPARE-ISSUE",
AQ1695="Fiber CAmtel","TX ISSUE",
AQ1695="Fiber AOF","TX ISSUE",
AQ1695="Projet OCM (HUAWEI)","TRAVAUX-HUAWEI",
AQ1695="Projet OCM (NOKIA)","TRAVAUX -NOKIA",
AQ1695="ACCESS-ISSUE","ACCESS-ISSUE",
AQ1695="Projet OCM (ZTE, NOKIA, autres projets)","TRAVAUX OCM",
AQ1695="No root CAuse","No root cause",
AQ1695="ODU HS","TX ISSUE",
AQ1695="IP &amp; VLAN","TX ISSUE",
AQ1695="Warehouse HUAWEI","SPARE-ISSUE",
AQ1695="SPARE-HS","SPARE-ISSUE",
AQ1695="Power Telco","RAN ISSUE",AQ1695="no impacts","no impacts"
),"")</f>
        <v>No root cause</v>
      </c>
      <c r="AQ1695" s="67" t="s">
        <v>5344</v>
      </c>
      <c r="AR1695" s="48" t="str" cm="1">
        <f t="array" ref="AR1695">IFERROR(_xlfn.IFS(
AQ1695="MPR ISSUE","ACTIVE",
AQ1695="BSS Hardware Issue","ACTIVE",
AQ1695="Sites strategiques, MLL, Pylone, etc.","PASSIVE",
AQ1695="AKTIVCO DEFAUT GE &amp; POWER Cabinet","PASSIVE",
AQ1695="AKTIVCO Coupure ENEO &amp; Baisse de tension","PASSIVE",
AQ1695="Coupure ENEO &amp; Baisse de tension","PASSIVE",
AQ1695="Defaut GE &amp; POWER Cabinet","PASSIVE",
AQ1695="Sharing","PASSIVE",
AQ1695="Sites strategiques &amp; DataCenter","PASSIVE",
AQ1695="Exclu","Exclu",
AQ1695="SAT","ACTIVE",
AQ1695="SPARE-ISSUE","SPARE-ISSUE",
AQ1695="Fiber CAmtel","ACTIVE",
AQ1695="Fiber AOF","ACTIVE",
AQ1695="Projet OCM (HUAWEI)","PLANNED WORKS",
AQ1695="Projet OCM (NOKIA)","PLANNED WORKS",
AQ1695="ACCESS-ISSUE","ACCESS-ISSUE",
AQ1695="Projet OCM (ZTE, NOKIA, autres projets)","PLANNED WORKS",
AQ1695="No root CAuse","No root cause",
AQ1695="ODU HS","ACTIVE",
AQ1695="IP &amp; VLAN","ACTIVE",
AQ1695="Warehouse HUAWEI","SPARE-ISSUE",
AQ1695="SPARE-HS","SPARE-ISSUE",
AQ1695="Power Telco","ACTIVE", AQ1695="no impacts","no impacts"
),"")</f>
        <v>No root cause</v>
      </c>
      <c r="AS1695" s="92" t="s">
        <v>5537</v>
      </c>
      <c r="AT1695" s="98" t="s">
        <v>151</v>
      </c>
      <c r="AV1695" s="17" t="s">
        <v>5537</v>
      </c>
      <c r="AW1695" s="7" t="s">
        <v>5537</v>
      </c>
      <c r="AX1695" s="6" t="s">
        <v>5537</v>
      </c>
      <c r="AY1695" s="7"/>
      <c r="AZ1695" s="3" t="s">
        <v>5537</v>
      </c>
      <c r="BA1695" s="18" t="s">
        <v>5537</v>
      </c>
      <c r="BB1695" s="18" t="s">
        <v>5537</v>
      </c>
      <c r="BC1695" s="18" t="s">
        <v>5537</v>
      </c>
      <c r="BD1695" s="18" t="s">
        <v>5537</v>
      </c>
      <c r="BE1695" s="18" t="s">
        <v>5537</v>
      </c>
      <c r="BF1695" s="18" t="s">
        <v>5537</v>
      </c>
      <c r="BG1695" s="18" t="s">
        <v>5537</v>
      </c>
      <c r="BH1695" s="18" t="s">
        <v>5537</v>
      </c>
      <c r="BI1695" s="18" t="s">
        <v>5537</v>
      </c>
      <c r="BJ1695" s="18" t="s">
        <v>5537</v>
      </c>
      <c r="BK1695" s="18" t="s">
        <v>5537</v>
      </c>
      <c r="BL1695" s="9" t="s">
        <v>5537</v>
      </c>
      <c r="BM1695" s="14" t="s">
        <v>5537</v>
      </c>
      <c r="BN1695" s="14" t="s">
        <v>5537</v>
      </c>
      <c r="BO1695" s="14" t="str">
        <f>_xlfn.XLOOKUP(B1695,'[4]cell downs 18042026 17h'!$B:$B,'[4]cell downs 18042026 17h'!$B:$B,"")</f>
        <v/>
      </c>
      <c r="BP1695" s="14" t="str">
        <f>_xlfn.XLOOKUP(B1695,'[5]Cells Huawei 19042026 15h'!$B:$B,'[5]Cells Huawei 19042026 15h'!$B:$B,"")</f>
        <v/>
      </c>
      <c r="BQ1695" s="9" t="str">
        <f>_xlfn.XLOOKUP(B1695,'[6]cells down 19042026 9H40'!$B:$B,'[6]cells down 19042026 9H40'!$B:$B,"")</f>
        <v/>
      </c>
      <c r="BR1695" s="9" t="s">
        <v>5537</v>
      </c>
      <c r="BS1695" s="9" t="s">
        <v>594</v>
      </c>
      <c r="BT1695" s="108"/>
    </row>
    <row r="1696" spans="1:72" s="9" customFormat="1" x14ac:dyDescent="0.35">
      <c r="A1696" s="1" t="s">
        <v>4707</v>
      </c>
      <c r="B1696" s="8" t="s">
        <v>4708</v>
      </c>
      <c r="C1696" s="3" t="str">
        <f>_xlfn.XLOOKUP(B1696,'[1]daily break down'!$D:$D,'[1]daily break down'!$E:$E,"")</f>
        <v>OUEST</v>
      </c>
      <c r="D1696" s="1" t="s">
        <v>11</v>
      </c>
      <c r="E1696" s="1" t="s">
        <v>12</v>
      </c>
      <c r="F1696" s="3" t="s">
        <v>102</v>
      </c>
      <c r="G1696" s="1" t="s">
        <v>1365</v>
      </c>
      <c r="H1696" s="32" t="str">
        <f>_xlfn.XLOOKUP(B1696,[2]CALCULATION!$B:$B,[2]CALCULATION!$H:$H,"")</f>
        <v>Huawei</v>
      </c>
      <c r="I1696" s="28">
        <v>0</v>
      </c>
      <c r="J1696" s="28">
        <v>0</v>
      </c>
      <c r="K1696" s="28">
        <v>0</v>
      </c>
      <c r="L1696" s="28">
        <v>4.9775028322104369</v>
      </c>
      <c r="M1696" s="28">
        <v>0</v>
      </c>
      <c r="N1696" s="28">
        <v>0</v>
      </c>
      <c r="O1696" s="28">
        <v>0</v>
      </c>
      <c r="P1696" s="28">
        <v>0</v>
      </c>
      <c r="Q1696" s="28">
        <v>0</v>
      </c>
      <c r="R1696" s="28">
        <v>0</v>
      </c>
      <c r="S1696" s="93">
        <v>0</v>
      </c>
      <c r="T1696" s="93">
        <f>_xlfn.XLOOKUP(B1696,'[3]Nur des jours'!$B:$B,'[3]Nur des jours'!$U:$U,"")</f>
        <v>0</v>
      </c>
      <c r="U1696" s="93">
        <v>0</v>
      </c>
      <c r="V1696" s="93">
        <v>0</v>
      </c>
      <c r="W1696" s="93">
        <v>0</v>
      </c>
      <c r="X1696" s="93">
        <v>0</v>
      </c>
      <c r="Y1696" s="93">
        <v>0</v>
      </c>
      <c r="Z1696" s="93">
        <v>0</v>
      </c>
      <c r="AA1696" s="93">
        <v>0</v>
      </c>
      <c r="AB1696" s="93">
        <v>0</v>
      </c>
      <c r="AC1696" s="93">
        <f>_xlfn.XLOOKUP(B1696,'[3]Nur des jours'!$B:$B,'[3]Nur des jours'!$N:$N,"")</f>
        <v>0</v>
      </c>
      <c r="AD1696" s="93">
        <v>0</v>
      </c>
      <c r="AE1696" s="93">
        <v>0</v>
      </c>
      <c r="AF1696" s="93">
        <v>0</v>
      </c>
      <c r="AG1696" s="93"/>
      <c r="AH1696" s="93">
        <v>0</v>
      </c>
      <c r="AI1696" s="93">
        <v>0</v>
      </c>
      <c r="AJ1696" s="93">
        <v>0</v>
      </c>
      <c r="AK1696" s="93">
        <v>0</v>
      </c>
      <c r="AL1696" s="93">
        <v>0</v>
      </c>
      <c r="AM1696" s="49" t="s">
        <v>5559</v>
      </c>
      <c r="AN1696" s="49"/>
      <c r="AO1696" s="48" t="str" cm="1">
        <f t="array" ref="AO1696">IFERROR(_xlfn.IFS(
AQ1696="MPR ISSUE","PDH",
AQ1696="BSS Hardware Issue","BSS",
AQ1696="Sites strategiques, MLL, Pylone, etc.","ENVTECH",
AQ1696="AKTIVCO DEFAUT GE &amp; POWER Cabinet","AKTIVCO",
AQ1696="AKTIVCO Coupure ENEO &amp; Baisse de tension","AKTIVCO GRID ONLY",
AQ1696="Coupure ENEO &amp; Baisse de tension","IHS GRID ONLY",
AQ1696="Defaut GE &amp; POWER Cabinet","IHS",
AQ1696="Sharing","Partners",
AQ1696="Sites strategiques &amp; DataCenter","SST &amp; DC",
AQ1696="Exclu","Exclu",
AQ1696="SAT","SAT",
AQ1696="SPARE-ISSUE","SPARE-ISSUE",
AQ1696="Fiber CAmtel","TRANS_FO_CAMTEL",
AQ1696="Fiber AOF","Fiber AOF",
AQ1696="Projet OCM (HUAWEI)","TRAVAUX-HUAWEI",
AQ1696="Projet OCM (NOKIA)","TRAVAUX-NOKIA",
AQ1696="ACCESS-ISSUE","ACCESS-ISSUE",
AQ1696="Projet OCM (ZTE, NOKIA, autres projets)","TRAVAUX OCM",
AQ1696="No root CAuse","No root cause",
AQ1696="ODU HS","PDH",
AQ1696="IP &amp; VLAN","PDH",
AQ1696="Warehouse HUAWEI","SPARE-ISSUE",
AQ1696="SPARE-HS","SPARE-ISSUE",
AQ1696="Power Telco","BSS",AQ1696="no impacts","no impacts"
),"")</f>
        <v>No root cause</v>
      </c>
      <c r="AP1696" s="48" t="str" cm="1">
        <f t="array" ref="AP1696">IFERROR(_xlfn.IFS(
AQ1696="MPR ISSUE","TX ISSUE",
AQ1696="BSS Hardware Issue","RAN ISSUE",
AQ1696="Sites strategiques, MLL, Pylone, etc.","ENVTECH",
AQ1696="AKTIVCO DEFAUT GE &amp; POWER Cabinet","POWER ISSUE",
AQ1696="AKTIVCO Coupure ENEO &amp; Baisse de tension","POWER ISSUE",
AQ1696="Coupure ENEO &amp; Baisse de tension","POWER ISSUE",
AQ1696="Defaut GE &amp; POWER Cabinet","POWER ISSUE",
AQ1696="Sharing","POWER ISSUE",
AQ1696="Sites strategiques &amp; DataCenter","POWER ISSUE",
AQ1696="Exclu","Exclu",
AQ1696="SAT","TX ISSUE",
AQ1696="SPARE-ISSUE","SPARE-ISSUE",
AQ1696="Fiber CAmtel","TX ISSUE",
AQ1696="Fiber AOF","TX ISSUE",
AQ1696="Projet OCM (HUAWEI)","TRAVAUX-HUAWEI",
AQ1696="Projet OCM (NOKIA)","TRAVAUX -NOKIA",
AQ1696="ACCESS-ISSUE","ACCESS-ISSUE",
AQ1696="Projet OCM (ZTE, NOKIA, autres projets)","TRAVAUX OCM",
AQ1696="No root CAuse","No root cause",
AQ1696="ODU HS","TX ISSUE",
AQ1696="IP &amp; VLAN","TX ISSUE",
AQ1696="Warehouse HUAWEI","SPARE-ISSUE",
AQ1696="SPARE-HS","SPARE-ISSUE",
AQ1696="Power Telco","RAN ISSUE",AQ1696="no impacts","no impacts"
),"")</f>
        <v>No root cause</v>
      </c>
      <c r="AQ1696" s="127" t="s">
        <v>5344</v>
      </c>
      <c r="AR1696" s="48" t="str" cm="1">
        <f t="array" ref="AR1696">IFERROR(_xlfn.IFS(
AQ1696="MPR ISSUE","ACTIVE",
AQ1696="BSS Hardware Issue","ACTIVE",
AQ1696="Sites strategiques, MLL, Pylone, etc.","PASSIVE",
AQ1696="AKTIVCO DEFAUT GE &amp; POWER Cabinet","PASSIVE",
AQ1696="AKTIVCO Coupure ENEO &amp; Baisse de tension","PASSIVE",
AQ1696="Coupure ENEO &amp; Baisse de tension","PASSIVE",
AQ1696="Defaut GE &amp; POWER Cabinet","PASSIVE",
AQ1696="Sharing","PASSIVE",
AQ1696="Sites strategiques &amp; DataCenter","PASSIVE",
AQ1696="Exclu","Exclu",
AQ1696="SAT","ACTIVE",
AQ1696="SPARE-ISSUE","SPARE-ISSUE",
AQ1696="Fiber CAmtel","ACTIVE",
AQ1696="Fiber AOF","ACTIVE",
AQ1696="Projet OCM (HUAWEI)","PLANNED WORKS",
AQ1696="Projet OCM (NOKIA)","PLANNED WORKS",
AQ1696="ACCESS-ISSUE","ACCESS-ISSUE",
AQ1696="Projet OCM (ZTE, NOKIA, autres projets)","PLANNED WORKS",
AQ1696="No root CAuse","No root cause",
AQ1696="ODU HS","ACTIVE",
AQ1696="IP &amp; VLAN","ACTIVE",
AQ1696="Warehouse HUAWEI","SPARE-ISSUE",
AQ1696="SPARE-HS","SPARE-ISSUE",
AQ1696="Power Telco","ACTIVE", AQ1696="no impacts","no impacts"
),"")</f>
        <v>No root cause</v>
      </c>
      <c r="AS1696" s="92" t="s">
        <v>5537</v>
      </c>
      <c r="AT1696" s="98" t="s">
        <v>4708</v>
      </c>
      <c r="AV1696" s="17" t="s">
        <v>5537</v>
      </c>
      <c r="AW1696" s="7" t="s">
        <v>5537</v>
      </c>
      <c r="AX1696" s="6" t="s">
        <v>5537</v>
      </c>
      <c r="AY1696" s="7"/>
      <c r="AZ1696" s="3" t="s">
        <v>5537</v>
      </c>
      <c r="BA1696" s="18" t="s">
        <v>5537</v>
      </c>
      <c r="BB1696" s="18" t="s">
        <v>5537</v>
      </c>
      <c r="BC1696" s="18" t="s">
        <v>5537</v>
      </c>
      <c r="BD1696" s="18" t="s">
        <v>5537</v>
      </c>
      <c r="BE1696" s="18" t="s">
        <v>5537</v>
      </c>
      <c r="BF1696" s="18" t="s">
        <v>5537</v>
      </c>
      <c r="BG1696" s="18" t="s">
        <v>5537</v>
      </c>
      <c r="BH1696" s="18" t="s">
        <v>5537</v>
      </c>
      <c r="BI1696" s="18" t="s">
        <v>5537</v>
      </c>
      <c r="BJ1696" s="18" t="s">
        <v>5537</v>
      </c>
      <c r="BK1696" s="18" t="s">
        <v>5537</v>
      </c>
      <c r="BL1696" s="9" t="s">
        <v>5537</v>
      </c>
      <c r="BM1696" s="14" t="s">
        <v>5537</v>
      </c>
      <c r="BN1696" s="14" t="s">
        <v>5537</v>
      </c>
      <c r="BO1696" s="14" t="str">
        <f>_xlfn.XLOOKUP(B1696,'[4]cell downs 18042026 17h'!$B:$B,'[4]cell downs 18042026 17h'!$B:$B,"")</f>
        <v/>
      </c>
      <c r="BP1696" s="14" t="str">
        <f>_xlfn.XLOOKUP(B1696,'[5]Cells Huawei 19042026 15h'!$B:$B,'[5]Cells Huawei 19042026 15h'!$B:$B,"")</f>
        <v/>
      </c>
      <c r="BQ1696" s="9" t="str">
        <f>_xlfn.XLOOKUP(B1696,'[6]cells down 19042026 9H40'!$B:$B,'[6]cells down 19042026 9H40'!$B:$B,"")</f>
        <v/>
      </c>
      <c r="BR1696" s="9" t="s">
        <v>4708</v>
      </c>
      <c r="BS1696" s="9" t="s">
        <v>302</v>
      </c>
      <c r="BT1696" s="108"/>
    </row>
    <row r="1697" spans="1:72" s="9" customFormat="1" x14ac:dyDescent="0.35">
      <c r="A1697" s="1" t="s">
        <v>2197</v>
      </c>
      <c r="B1697" s="8" t="s">
        <v>2198</v>
      </c>
      <c r="C1697" s="3" t="str">
        <f>_xlfn.XLOOKUP(B1697,'[1]daily break down'!$D:$D,'[1]daily break down'!$E:$E,"")</f>
        <v>OUEST</v>
      </c>
      <c r="D1697" s="1" t="s">
        <v>11</v>
      </c>
      <c r="E1697" s="1" t="s">
        <v>12</v>
      </c>
      <c r="F1697" s="3" t="s">
        <v>102</v>
      </c>
      <c r="G1697" s="1" t="s">
        <v>103</v>
      </c>
      <c r="H1697" s="32" t="str">
        <f>_xlfn.XLOOKUP(B1697,[2]CALCULATION!$B:$B,[2]CALCULATION!$H:$H,"")</f>
        <v>Huawei</v>
      </c>
      <c r="I1697" s="28">
        <v>0</v>
      </c>
      <c r="J1697" s="28">
        <v>0</v>
      </c>
      <c r="K1697" s="28">
        <v>0</v>
      </c>
      <c r="L1697" s="28">
        <v>4.6290054018885218</v>
      </c>
      <c r="M1697" s="28">
        <v>0</v>
      </c>
      <c r="N1697" s="28">
        <v>0</v>
      </c>
      <c r="O1697" s="28">
        <v>0</v>
      </c>
      <c r="P1697" s="28">
        <v>0</v>
      </c>
      <c r="Q1697" s="28">
        <v>0</v>
      </c>
      <c r="R1697" s="28">
        <v>0</v>
      </c>
      <c r="S1697" s="93">
        <v>0</v>
      </c>
      <c r="T1697" s="93">
        <f>_xlfn.XLOOKUP(B1697,'[3]Nur des jours'!$B:$B,'[3]Nur des jours'!$U:$U,"")</f>
        <v>0</v>
      </c>
      <c r="U1697" s="93">
        <v>0</v>
      </c>
      <c r="V1697" s="93">
        <v>0</v>
      </c>
      <c r="W1697" s="93">
        <v>0</v>
      </c>
      <c r="X1697" s="93">
        <v>0</v>
      </c>
      <c r="Y1697" s="93">
        <v>0</v>
      </c>
      <c r="Z1697" s="93">
        <v>0</v>
      </c>
      <c r="AA1697" s="93">
        <v>0</v>
      </c>
      <c r="AB1697" s="93">
        <v>0</v>
      </c>
      <c r="AC1697" s="93">
        <f>_xlfn.XLOOKUP(B1697,'[3]Nur des jours'!$B:$B,'[3]Nur des jours'!$N:$N,"")</f>
        <v>0</v>
      </c>
      <c r="AD1697" s="93">
        <v>0</v>
      </c>
      <c r="AE1697" s="93">
        <v>0</v>
      </c>
      <c r="AF1697" s="93">
        <v>0</v>
      </c>
      <c r="AG1697" s="93"/>
      <c r="AH1697" s="93">
        <v>0</v>
      </c>
      <c r="AI1697" s="93">
        <v>0</v>
      </c>
      <c r="AJ1697" s="93">
        <v>0</v>
      </c>
      <c r="AK1697" s="93">
        <v>0</v>
      </c>
      <c r="AL1697" s="93">
        <v>0</v>
      </c>
      <c r="AM1697" s="49" t="s">
        <v>5559</v>
      </c>
      <c r="AN1697" s="49"/>
      <c r="AO1697" s="48" t="str" cm="1">
        <f t="array" ref="AO1697">IFERROR(_xlfn.IFS(
AQ1697="MPR ISSUE","PDH",
AQ1697="BSS Hardware Issue","BSS",
AQ1697="Sites strategiques, MLL, Pylone, etc.","ENVTECH",
AQ1697="AKTIVCO DEFAUT GE &amp; POWER Cabinet","AKTIVCO",
AQ1697="AKTIVCO Coupure ENEO &amp; Baisse de tension","AKTIVCO GRID ONLY",
AQ1697="Coupure ENEO &amp; Baisse de tension","IHS GRID ONLY",
AQ1697="Defaut GE &amp; POWER Cabinet","IHS",
AQ1697="Sharing","Partners",
AQ1697="Sites strategiques &amp; DataCenter","SST &amp; DC",
AQ1697="Exclu","Exclu",
AQ1697="SAT","SAT",
AQ1697="SPARE-ISSUE","SPARE-ISSUE",
AQ1697="Fiber CAmtel","TRANS_FO_CAMTEL",
AQ1697="Fiber AOF","Fiber AOF",
AQ1697="Projet OCM (HUAWEI)","TRAVAUX-HUAWEI",
AQ1697="Projet OCM (NOKIA)","TRAVAUX-NOKIA",
AQ1697="ACCESS-ISSUE","ACCESS-ISSUE",
AQ1697="Projet OCM (ZTE, NOKIA, autres projets)","TRAVAUX OCM",
AQ1697="No root CAuse","No root cause",
AQ1697="ODU HS","PDH",
AQ1697="IP &amp; VLAN","PDH",
AQ1697="Warehouse HUAWEI","SPARE-ISSUE",
AQ1697="SPARE-HS","SPARE-ISSUE",
AQ1697="Power Telco","BSS",AQ1697="no impacts","no impacts"
),"")</f>
        <v>No root cause</v>
      </c>
      <c r="AP1697" s="48" t="str" cm="1">
        <f t="array" ref="AP1697">IFERROR(_xlfn.IFS(
AQ1697="MPR ISSUE","TX ISSUE",
AQ1697="BSS Hardware Issue","RAN ISSUE",
AQ1697="Sites strategiques, MLL, Pylone, etc.","ENVTECH",
AQ1697="AKTIVCO DEFAUT GE &amp; POWER Cabinet","POWER ISSUE",
AQ1697="AKTIVCO Coupure ENEO &amp; Baisse de tension","POWER ISSUE",
AQ1697="Coupure ENEO &amp; Baisse de tension","POWER ISSUE",
AQ1697="Defaut GE &amp; POWER Cabinet","POWER ISSUE",
AQ1697="Sharing","POWER ISSUE",
AQ1697="Sites strategiques &amp; DataCenter","POWER ISSUE",
AQ1697="Exclu","Exclu",
AQ1697="SAT","TX ISSUE",
AQ1697="SPARE-ISSUE","SPARE-ISSUE",
AQ1697="Fiber CAmtel","TX ISSUE",
AQ1697="Fiber AOF","TX ISSUE",
AQ1697="Projet OCM (HUAWEI)","TRAVAUX-HUAWEI",
AQ1697="Projet OCM (NOKIA)","TRAVAUX -NOKIA",
AQ1697="ACCESS-ISSUE","ACCESS-ISSUE",
AQ1697="Projet OCM (ZTE, NOKIA, autres projets)","TRAVAUX OCM",
AQ1697="No root CAuse","No root cause",
AQ1697="ODU HS","TX ISSUE",
AQ1697="IP &amp; VLAN","TX ISSUE",
AQ1697="Warehouse HUAWEI","SPARE-ISSUE",
AQ1697="SPARE-HS","SPARE-ISSUE",
AQ1697="Power Telco","RAN ISSUE",AQ1697="no impacts","no impacts"
),"")</f>
        <v>No root cause</v>
      </c>
      <c r="AQ1697" s="127" t="s">
        <v>5344</v>
      </c>
      <c r="AR1697" s="48" t="str" cm="1">
        <f t="array" ref="AR1697">IFERROR(_xlfn.IFS(
AQ1697="MPR ISSUE","ACTIVE",
AQ1697="BSS Hardware Issue","ACTIVE",
AQ1697="Sites strategiques, MLL, Pylone, etc.","PASSIVE",
AQ1697="AKTIVCO DEFAUT GE &amp; POWER Cabinet","PASSIVE",
AQ1697="AKTIVCO Coupure ENEO &amp; Baisse de tension","PASSIVE",
AQ1697="Coupure ENEO &amp; Baisse de tension","PASSIVE",
AQ1697="Defaut GE &amp; POWER Cabinet","PASSIVE",
AQ1697="Sharing","PASSIVE",
AQ1697="Sites strategiques &amp; DataCenter","PASSIVE",
AQ1697="Exclu","Exclu",
AQ1697="SAT","ACTIVE",
AQ1697="SPARE-ISSUE","SPARE-ISSUE",
AQ1697="Fiber CAmtel","ACTIVE",
AQ1697="Fiber AOF","ACTIVE",
AQ1697="Projet OCM (HUAWEI)","PLANNED WORKS",
AQ1697="Projet OCM (NOKIA)","PLANNED WORKS",
AQ1697="ACCESS-ISSUE","ACCESS-ISSUE",
AQ1697="Projet OCM (ZTE, NOKIA, autres projets)","PLANNED WORKS",
AQ1697="No root CAuse","No root cause",
AQ1697="ODU HS","ACTIVE",
AQ1697="IP &amp; VLAN","ACTIVE",
AQ1697="Warehouse HUAWEI","SPARE-ISSUE",
AQ1697="SPARE-HS","SPARE-ISSUE",
AQ1697="Power Telco","ACTIVE", AQ1697="no impacts","no impacts"
),"")</f>
        <v>No root cause</v>
      </c>
      <c r="AS1697" s="92" t="s">
        <v>5537</v>
      </c>
      <c r="AT1697" s="98" t="s">
        <v>2198</v>
      </c>
      <c r="AV1697" s="17" t="s">
        <v>5537</v>
      </c>
      <c r="AW1697" s="7" t="s">
        <v>5537</v>
      </c>
      <c r="AX1697" s="6" t="s">
        <v>5537</v>
      </c>
      <c r="AY1697" s="7"/>
      <c r="AZ1697" s="3" t="s">
        <v>5537</v>
      </c>
      <c r="BA1697" s="18" t="s">
        <v>5537</v>
      </c>
      <c r="BB1697" s="18" t="s">
        <v>5537</v>
      </c>
      <c r="BC1697" s="18" t="s">
        <v>5537</v>
      </c>
      <c r="BD1697" s="18" t="s">
        <v>5537</v>
      </c>
      <c r="BE1697" s="18" t="s">
        <v>5537</v>
      </c>
      <c r="BF1697" s="18" t="s">
        <v>5537</v>
      </c>
      <c r="BG1697" s="18" t="s">
        <v>5537</v>
      </c>
      <c r="BH1697" s="18" t="s">
        <v>5537</v>
      </c>
      <c r="BI1697" s="18" t="s">
        <v>5537</v>
      </c>
      <c r="BJ1697" s="18" t="s">
        <v>5537</v>
      </c>
      <c r="BK1697" s="18" t="s">
        <v>5537</v>
      </c>
      <c r="BL1697" s="9" t="s">
        <v>5537</v>
      </c>
      <c r="BM1697" s="14" t="s">
        <v>5537</v>
      </c>
      <c r="BN1697" s="14" t="s">
        <v>5537</v>
      </c>
      <c r="BO1697" s="14" t="str">
        <f>_xlfn.XLOOKUP(B1697,'[4]cell downs 18042026 17h'!$B:$B,'[4]cell downs 18042026 17h'!$B:$B,"")</f>
        <v/>
      </c>
      <c r="BP1697" s="14" t="str">
        <f>_xlfn.XLOOKUP(B1697,'[5]Cells Huawei 19042026 15h'!$B:$B,'[5]Cells Huawei 19042026 15h'!$B:$B,"")</f>
        <v/>
      </c>
      <c r="BQ1697" s="9" t="str">
        <f>_xlfn.XLOOKUP(B1697,'[6]cells down 19042026 9H40'!$B:$B,'[6]cells down 19042026 9H40'!$B:$B,"")</f>
        <v/>
      </c>
      <c r="BR1697" s="9" t="s">
        <v>2198</v>
      </c>
      <c r="BS1697" s="9" t="s">
        <v>5537</v>
      </c>
      <c r="BT1697" s="108"/>
    </row>
    <row r="1698" spans="1:72" s="9" customFormat="1" x14ac:dyDescent="0.35">
      <c r="A1698" s="1" t="s">
        <v>3419</v>
      </c>
      <c r="B1698" s="8" t="s">
        <v>3420</v>
      </c>
      <c r="C1698" s="3" t="str">
        <f>_xlfn.XLOOKUP(B1698,'[1]daily break down'!$D:$D,'[1]daily break down'!$E:$E,"")</f>
        <v>Douala</v>
      </c>
      <c r="D1698" s="1" t="s">
        <v>11</v>
      </c>
      <c r="E1698" s="1" t="s">
        <v>12</v>
      </c>
      <c r="F1698" s="3" t="s">
        <v>31</v>
      </c>
      <c r="G1698" s="1" t="s">
        <v>32</v>
      </c>
      <c r="H1698" s="34" t="str">
        <f>_xlfn.XLOOKUP(B1698,[2]CALCULATION!$B:$B,[2]CALCULATION!$H:$H,"")</f>
        <v>ZTE</v>
      </c>
      <c r="I1698" s="28">
        <v>0</v>
      </c>
      <c r="J1698" s="28">
        <v>4.1730337896259782</v>
      </c>
      <c r="K1698" s="28">
        <v>0</v>
      </c>
      <c r="L1698" s="28">
        <v>2.9638868200198045</v>
      </c>
      <c r="M1698" s="28">
        <v>0</v>
      </c>
      <c r="N1698" s="28">
        <v>0</v>
      </c>
      <c r="O1698" s="28">
        <v>0</v>
      </c>
      <c r="P1698" s="28">
        <v>0</v>
      </c>
      <c r="Q1698" s="28">
        <v>0</v>
      </c>
      <c r="R1698" s="28">
        <v>0</v>
      </c>
      <c r="S1698" s="93">
        <v>0</v>
      </c>
      <c r="T1698" s="93">
        <f>_xlfn.XLOOKUP(B1698,'[3]Nur des jours'!$B:$B,'[3]Nur des jours'!$U:$U,"")</f>
        <v>0</v>
      </c>
      <c r="U1698" s="93">
        <v>0</v>
      </c>
      <c r="V1698" s="93">
        <v>0</v>
      </c>
      <c r="W1698" s="93">
        <v>0</v>
      </c>
      <c r="X1698" s="93">
        <v>0</v>
      </c>
      <c r="Y1698" s="93">
        <v>0</v>
      </c>
      <c r="Z1698" s="93">
        <v>1.8905183016438626E-3</v>
      </c>
      <c r="AA1698" s="93">
        <v>0</v>
      </c>
      <c r="AB1698" s="93">
        <v>0</v>
      </c>
      <c r="AC1698" s="93">
        <f>_xlfn.XLOOKUP(B1698,'[3]Nur des jours'!$B:$B,'[3]Nur des jours'!$N:$N,"")</f>
        <v>0</v>
      </c>
      <c r="AD1698" s="93">
        <v>0</v>
      </c>
      <c r="AE1698" s="93">
        <v>0</v>
      </c>
      <c r="AF1698" s="93">
        <v>0</v>
      </c>
      <c r="AG1698" s="93"/>
      <c r="AH1698" s="93">
        <v>0</v>
      </c>
      <c r="AI1698" s="93">
        <v>0</v>
      </c>
      <c r="AJ1698" s="93">
        <v>0</v>
      </c>
      <c r="AK1698" s="93">
        <v>0</v>
      </c>
      <c r="AL1698" s="93">
        <v>0</v>
      </c>
      <c r="AM1698" s="49" t="s">
        <v>5559</v>
      </c>
      <c r="AN1698" s="49"/>
      <c r="AO1698" s="48" t="str" cm="1">
        <f t="array" ref="AO1698">IFERROR(_xlfn.IFS(
AQ1698="MPR ISSUE","PDH",
AQ1698="BSS Hardware Issue","BSS",
AQ1698="Sites strategiques, MLL, Pylone, etc.","ENVTECH",
AQ1698="AKTIVCO DEFAUT GE &amp; POWER Cabinet","AKTIVCO",
AQ1698="AKTIVCO Coupure ENEO &amp; Baisse de tension","AKTIVCO GRID ONLY",
AQ1698="Coupure ENEO &amp; Baisse de tension","IHS GRID ONLY",
AQ1698="Defaut GE &amp; POWER Cabinet","IHS",
AQ1698="Sharing","Partners",
AQ1698="Sites strategiques &amp; DataCenter","SST &amp; DC",
AQ1698="Exclu","Exclu",
AQ1698="SAT","SAT",
AQ1698="SPARE-ISSUE","SPARE-ISSUE",
AQ1698="Fiber CAmtel","TRANS_FO_CAMTEL",
AQ1698="Fiber AOF","Fiber AOF",
AQ1698="Projet OCM (HUAWEI)","TRAVAUX-HUAWEI",
AQ1698="Projet OCM (NOKIA)","TRAVAUX-NOKIA",
AQ1698="ACCESS-ISSUE","ACCESS-ISSUE",
AQ1698="Projet OCM (ZTE, NOKIA, autres projets)","TRAVAUX OCM",
AQ1698="No root CAuse","No root cause",
AQ1698="ODU HS","PDH",
AQ1698="IP &amp; VLAN","PDH",
AQ1698="Warehouse HUAWEI","SPARE-ISSUE",
AQ1698="SPARE-HS","SPARE-ISSUE",
AQ1698="Power Telco","BSS",AQ1698="no impacts","no impacts"
),"")</f>
        <v>No root cause</v>
      </c>
      <c r="AP1698" s="48" t="str" cm="1">
        <f t="array" ref="AP1698">IFERROR(_xlfn.IFS(
AQ1698="MPR ISSUE","TX ISSUE",
AQ1698="BSS Hardware Issue","RAN ISSUE",
AQ1698="Sites strategiques, MLL, Pylone, etc.","ENVTECH",
AQ1698="AKTIVCO DEFAUT GE &amp; POWER Cabinet","POWER ISSUE",
AQ1698="AKTIVCO Coupure ENEO &amp; Baisse de tension","POWER ISSUE",
AQ1698="Coupure ENEO &amp; Baisse de tension","POWER ISSUE",
AQ1698="Defaut GE &amp; POWER Cabinet","POWER ISSUE",
AQ1698="Sharing","POWER ISSUE",
AQ1698="Sites strategiques &amp; DataCenter","POWER ISSUE",
AQ1698="Exclu","Exclu",
AQ1698="SAT","TX ISSUE",
AQ1698="SPARE-ISSUE","SPARE-ISSUE",
AQ1698="Fiber CAmtel","TX ISSUE",
AQ1698="Fiber AOF","TX ISSUE",
AQ1698="Projet OCM (HUAWEI)","TRAVAUX-HUAWEI",
AQ1698="Projet OCM (NOKIA)","TRAVAUX -NOKIA",
AQ1698="ACCESS-ISSUE","ACCESS-ISSUE",
AQ1698="Projet OCM (ZTE, NOKIA, autres projets)","TRAVAUX OCM",
AQ1698="No root CAuse","No root cause",
AQ1698="ODU HS","TX ISSUE",
AQ1698="IP &amp; VLAN","TX ISSUE",
AQ1698="Warehouse HUAWEI","SPARE-ISSUE",
AQ1698="SPARE-HS","SPARE-ISSUE",
AQ1698="Power Telco","RAN ISSUE",AQ1698="no impacts","no impacts"
),"")</f>
        <v>No root cause</v>
      </c>
      <c r="AQ1698" s="127" t="s">
        <v>5344</v>
      </c>
      <c r="AR1698" s="48" t="str" cm="1">
        <f t="array" ref="AR1698">IFERROR(_xlfn.IFS(
AQ1698="MPR ISSUE","ACTIVE",
AQ1698="BSS Hardware Issue","ACTIVE",
AQ1698="Sites strategiques, MLL, Pylone, etc.","PASSIVE",
AQ1698="AKTIVCO DEFAUT GE &amp; POWER Cabinet","PASSIVE",
AQ1698="AKTIVCO Coupure ENEO &amp; Baisse de tension","PASSIVE",
AQ1698="Coupure ENEO &amp; Baisse de tension","PASSIVE",
AQ1698="Defaut GE &amp; POWER Cabinet","PASSIVE",
AQ1698="Sharing","PASSIVE",
AQ1698="Sites strategiques &amp; DataCenter","PASSIVE",
AQ1698="Exclu","Exclu",
AQ1698="SAT","ACTIVE",
AQ1698="SPARE-ISSUE","SPARE-ISSUE",
AQ1698="Fiber CAmtel","ACTIVE",
AQ1698="Fiber AOF","ACTIVE",
AQ1698="Projet OCM (HUAWEI)","PLANNED WORKS",
AQ1698="Projet OCM (NOKIA)","PLANNED WORKS",
AQ1698="ACCESS-ISSUE","ACCESS-ISSUE",
AQ1698="Projet OCM (ZTE, NOKIA, autres projets)","PLANNED WORKS",
AQ1698="No root CAuse","No root cause",
AQ1698="ODU HS","ACTIVE",
AQ1698="IP &amp; VLAN","ACTIVE",
AQ1698="Warehouse HUAWEI","SPARE-ISSUE",
AQ1698="SPARE-HS","SPARE-ISSUE",
AQ1698="Power Telco","ACTIVE", AQ1698="no impacts","no impacts"
),"")</f>
        <v>No root cause</v>
      </c>
      <c r="AS1698" s="92" t="s">
        <v>5537</v>
      </c>
      <c r="AT1698" s="98" t="s">
        <v>3420</v>
      </c>
      <c r="AV1698" s="17" t="s">
        <v>5537</v>
      </c>
      <c r="AW1698" s="7" t="s">
        <v>5537</v>
      </c>
      <c r="AX1698" s="6" t="s">
        <v>5537</v>
      </c>
      <c r="AY1698" s="7"/>
      <c r="AZ1698" s="3" t="s">
        <v>5537</v>
      </c>
      <c r="BA1698" s="18" t="s">
        <v>5537</v>
      </c>
      <c r="BB1698" s="18" t="s">
        <v>5537</v>
      </c>
      <c r="BC1698" s="18" t="s">
        <v>5537</v>
      </c>
      <c r="BD1698" s="18" t="s">
        <v>5537</v>
      </c>
      <c r="BE1698" s="18" t="s">
        <v>5537</v>
      </c>
      <c r="BF1698" s="18" t="s">
        <v>5537</v>
      </c>
      <c r="BG1698" s="18" t="s">
        <v>5537</v>
      </c>
      <c r="BH1698" s="18" t="s">
        <v>5537</v>
      </c>
      <c r="BI1698" s="18" t="s">
        <v>5537</v>
      </c>
      <c r="BJ1698" s="18" t="s">
        <v>5537</v>
      </c>
      <c r="BK1698" s="18" t="s">
        <v>5537</v>
      </c>
      <c r="BL1698" s="9" t="s">
        <v>5537</v>
      </c>
      <c r="BM1698" s="14" t="s">
        <v>5537</v>
      </c>
      <c r="BN1698" s="14" t="s">
        <v>5537</v>
      </c>
      <c r="BO1698" s="14" t="str">
        <f>_xlfn.XLOOKUP(B1698,'[4]cell downs 18042026 17h'!$B:$B,'[4]cell downs 18042026 17h'!$B:$B,"")</f>
        <v/>
      </c>
      <c r="BP1698" s="14" t="str">
        <f>_xlfn.XLOOKUP(B1698,'[5]Cells Huawei 19042026 15h'!$B:$B,'[5]Cells Huawei 19042026 15h'!$B:$B,"")</f>
        <v/>
      </c>
      <c r="BQ1698" s="9" t="str">
        <f>_xlfn.XLOOKUP(B1698,'[6]cells down 19042026 9H40'!$B:$B,'[6]cells down 19042026 9H40'!$B:$B,"")</f>
        <v/>
      </c>
      <c r="BR1698" s="9" t="s">
        <v>3420</v>
      </c>
      <c r="BS1698" s="9" t="s">
        <v>12</v>
      </c>
      <c r="BT1698" s="108"/>
    </row>
    <row r="1699" spans="1:72" s="9" customFormat="1" x14ac:dyDescent="0.35">
      <c r="A1699" s="1" t="s">
        <v>382</v>
      </c>
      <c r="B1699" s="8" t="s">
        <v>383</v>
      </c>
      <c r="C1699" s="3" t="str">
        <f>_xlfn.XLOOKUP(B1699,'[1]daily break down'!$D:$D,'[1]daily break down'!$E:$E,"")</f>
        <v>Douala</v>
      </c>
      <c r="D1699" s="1" t="s">
        <v>21</v>
      </c>
      <c r="E1699" s="1" t="s">
        <v>30</v>
      </c>
      <c r="F1699" s="3" t="s">
        <v>31</v>
      </c>
      <c r="G1699" s="1" t="s">
        <v>32</v>
      </c>
      <c r="H1699" s="34" t="str">
        <f>_xlfn.XLOOKUP(B1699,[2]CALCULATION!$B:$B,[2]CALCULATION!$H:$H,"")</f>
        <v>ZTE</v>
      </c>
      <c r="I1699" s="28">
        <v>0</v>
      </c>
      <c r="J1699" s="28">
        <v>0</v>
      </c>
      <c r="K1699" s="28">
        <v>0</v>
      </c>
      <c r="L1699" s="28">
        <v>2.1085521340741318</v>
      </c>
      <c r="M1699" s="28">
        <v>0</v>
      </c>
      <c r="N1699" s="28">
        <v>0</v>
      </c>
      <c r="O1699" s="28">
        <v>0</v>
      </c>
      <c r="P1699" s="28">
        <v>0</v>
      </c>
      <c r="Q1699" s="28">
        <v>0</v>
      </c>
      <c r="R1699" s="28">
        <v>0</v>
      </c>
      <c r="S1699" s="93">
        <v>0</v>
      </c>
      <c r="T1699" s="93">
        <f>_xlfn.XLOOKUP(B1699,'[3]Nur des jours'!$B:$B,'[3]Nur des jours'!$U:$U,"")</f>
        <v>0</v>
      </c>
      <c r="U1699" s="93">
        <v>0</v>
      </c>
      <c r="V1699" s="93">
        <v>0</v>
      </c>
      <c r="W1699" s="93">
        <v>0</v>
      </c>
      <c r="X1699" s="93">
        <v>0</v>
      </c>
      <c r="Y1699" s="93">
        <v>0</v>
      </c>
      <c r="Z1699" s="93">
        <v>0</v>
      </c>
      <c r="AA1699" s="93">
        <v>0</v>
      </c>
      <c r="AB1699" s="93">
        <v>0</v>
      </c>
      <c r="AC1699" s="93">
        <f>_xlfn.XLOOKUP(B1699,'[3]Nur des jours'!$B:$B,'[3]Nur des jours'!$N:$N,"")</f>
        <v>0</v>
      </c>
      <c r="AD1699" s="93">
        <v>0</v>
      </c>
      <c r="AE1699" s="93">
        <v>0</v>
      </c>
      <c r="AF1699" s="93">
        <v>0</v>
      </c>
      <c r="AG1699" s="93"/>
      <c r="AH1699" s="93">
        <v>0</v>
      </c>
      <c r="AI1699" s="93">
        <v>0</v>
      </c>
      <c r="AJ1699" s="93">
        <v>0</v>
      </c>
      <c r="AK1699" s="93">
        <v>0</v>
      </c>
      <c r="AL1699" s="93">
        <v>0</v>
      </c>
      <c r="AM1699" s="49" t="s">
        <v>5559</v>
      </c>
      <c r="AN1699" s="49"/>
      <c r="AO1699" s="48" t="str" cm="1">
        <f t="array" ref="AO1699">IFERROR(_xlfn.IFS(
AQ1699="MPR ISSUE","PDH",
AQ1699="BSS Hardware Issue","BSS",
AQ1699="Sites strategiques, MLL, Pylone, etc.","ENVTECH",
AQ1699="AKTIVCO DEFAUT GE &amp; POWER Cabinet","AKTIVCO",
AQ1699="AKTIVCO Coupure ENEO &amp; Baisse de tension","AKTIVCO GRID ONLY",
AQ1699="Coupure ENEO &amp; Baisse de tension","IHS GRID ONLY",
AQ1699="Defaut GE &amp; POWER Cabinet","IHS",
AQ1699="Sharing","Partners",
AQ1699="Sites strategiques &amp; DataCenter","SST &amp; DC",
AQ1699="Exclu","Exclu",
AQ1699="SAT","SAT",
AQ1699="SPARE-ISSUE","SPARE-ISSUE",
AQ1699="Fiber CAmtel","TRANS_FO_CAMTEL",
AQ1699="Fiber AOF","Fiber AOF",
AQ1699="Projet OCM (HUAWEI)","TRAVAUX-HUAWEI",
AQ1699="Projet OCM (NOKIA)","TRAVAUX-NOKIA",
AQ1699="ACCESS-ISSUE","ACCESS-ISSUE",
AQ1699="Projet OCM (ZTE, NOKIA, autres projets)","TRAVAUX OCM",
AQ1699="No root CAuse","No root cause",
AQ1699="ODU HS","PDH",
AQ1699="IP &amp; VLAN","PDH",
AQ1699="Warehouse HUAWEI","SPARE-ISSUE",
AQ1699="SPARE-HS","SPARE-ISSUE",
AQ1699="Power Telco","BSS",AQ1699="no impacts","no impacts"
),"")</f>
        <v>No root cause</v>
      </c>
      <c r="AP1699" s="48" t="str" cm="1">
        <f t="array" ref="AP1699">IFERROR(_xlfn.IFS(
AQ1699="MPR ISSUE","TX ISSUE",
AQ1699="BSS Hardware Issue","RAN ISSUE",
AQ1699="Sites strategiques, MLL, Pylone, etc.","ENVTECH",
AQ1699="AKTIVCO DEFAUT GE &amp; POWER Cabinet","POWER ISSUE",
AQ1699="AKTIVCO Coupure ENEO &amp; Baisse de tension","POWER ISSUE",
AQ1699="Coupure ENEO &amp; Baisse de tension","POWER ISSUE",
AQ1699="Defaut GE &amp; POWER Cabinet","POWER ISSUE",
AQ1699="Sharing","POWER ISSUE",
AQ1699="Sites strategiques &amp; DataCenter","POWER ISSUE",
AQ1699="Exclu","Exclu",
AQ1699="SAT","TX ISSUE",
AQ1699="SPARE-ISSUE","SPARE-ISSUE",
AQ1699="Fiber CAmtel","TX ISSUE",
AQ1699="Fiber AOF","TX ISSUE",
AQ1699="Projet OCM (HUAWEI)","TRAVAUX-HUAWEI",
AQ1699="Projet OCM (NOKIA)","TRAVAUX -NOKIA",
AQ1699="ACCESS-ISSUE","ACCESS-ISSUE",
AQ1699="Projet OCM (ZTE, NOKIA, autres projets)","TRAVAUX OCM",
AQ1699="No root CAuse","No root cause",
AQ1699="ODU HS","TX ISSUE",
AQ1699="IP &amp; VLAN","TX ISSUE",
AQ1699="Warehouse HUAWEI","SPARE-ISSUE",
AQ1699="SPARE-HS","SPARE-ISSUE",
AQ1699="Power Telco","RAN ISSUE",AQ1699="no impacts","no impacts"
),"")</f>
        <v>No root cause</v>
      </c>
      <c r="AQ1699" s="67" t="s">
        <v>5344</v>
      </c>
      <c r="AR1699" s="48" t="str" cm="1">
        <f t="array" ref="AR1699">IFERROR(_xlfn.IFS(
AQ1699="MPR ISSUE","ACTIVE",
AQ1699="BSS Hardware Issue","ACTIVE",
AQ1699="Sites strategiques, MLL, Pylone, etc.","PASSIVE",
AQ1699="AKTIVCO DEFAUT GE &amp; POWER Cabinet","PASSIVE",
AQ1699="AKTIVCO Coupure ENEO &amp; Baisse de tension","PASSIVE",
AQ1699="Coupure ENEO &amp; Baisse de tension","PASSIVE",
AQ1699="Defaut GE &amp; POWER Cabinet","PASSIVE",
AQ1699="Sharing","PASSIVE",
AQ1699="Sites strategiques &amp; DataCenter","PASSIVE",
AQ1699="Exclu","Exclu",
AQ1699="SAT","ACTIVE",
AQ1699="SPARE-ISSUE","SPARE-ISSUE",
AQ1699="Fiber CAmtel","ACTIVE",
AQ1699="Fiber AOF","ACTIVE",
AQ1699="Projet OCM (HUAWEI)","PLANNED WORKS",
AQ1699="Projet OCM (NOKIA)","PLANNED WORKS",
AQ1699="ACCESS-ISSUE","ACCESS-ISSUE",
AQ1699="Projet OCM (ZTE, NOKIA, autres projets)","PLANNED WORKS",
AQ1699="No root CAuse","No root cause",
AQ1699="ODU HS","ACTIVE",
AQ1699="IP &amp; VLAN","ACTIVE",
AQ1699="Warehouse HUAWEI","SPARE-ISSUE",
AQ1699="SPARE-HS","SPARE-ISSUE",
AQ1699="Power Telco","ACTIVE", AQ1699="no impacts","no impacts"
),"")</f>
        <v>No root cause</v>
      </c>
      <c r="AS1699" s="92" t="s">
        <v>5537</v>
      </c>
      <c r="AT1699" s="98" t="s">
        <v>383</v>
      </c>
      <c r="AV1699" s="17" t="s">
        <v>5537</v>
      </c>
      <c r="AW1699" s="7" t="s">
        <v>5537</v>
      </c>
      <c r="AX1699" s="6" t="s">
        <v>5537</v>
      </c>
      <c r="AY1699" s="7"/>
      <c r="AZ1699" s="3" t="s">
        <v>5537</v>
      </c>
      <c r="BA1699" s="18" t="s">
        <v>5537</v>
      </c>
      <c r="BB1699" s="18" t="s">
        <v>5537</v>
      </c>
      <c r="BC1699" s="18" t="s">
        <v>5537</v>
      </c>
      <c r="BD1699" s="18" t="s">
        <v>5537</v>
      </c>
      <c r="BE1699" s="18" t="s">
        <v>5537</v>
      </c>
      <c r="BF1699" s="18" t="s">
        <v>5537</v>
      </c>
      <c r="BG1699" s="18" t="s">
        <v>5537</v>
      </c>
      <c r="BH1699" s="18" t="s">
        <v>5537</v>
      </c>
      <c r="BI1699" s="18" t="s">
        <v>5537</v>
      </c>
      <c r="BJ1699" s="18" t="s">
        <v>5537</v>
      </c>
      <c r="BK1699" s="18" t="s">
        <v>5537</v>
      </c>
      <c r="BL1699" s="9" t="s">
        <v>5537</v>
      </c>
      <c r="BM1699" s="14" t="s">
        <v>5537</v>
      </c>
      <c r="BN1699" s="14" t="s">
        <v>5537</v>
      </c>
      <c r="BO1699" s="14" t="str">
        <f>_xlfn.XLOOKUP(B1699,'[4]cell downs 18042026 17h'!$B:$B,'[4]cell downs 18042026 17h'!$B:$B,"")</f>
        <v/>
      </c>
      <c r="BP1699" s="14" t="str">
        <f>_xlfn.XLOOKUP(B1699,'[5]Cells Huawei 19042026 15h'!$B:$B,'[5]Cells Huawei 19042026 15h'!$B:$B,"")</f>
        <v/>
      </c>
      <c r="BQ1699" s="9" t="str">
        <f>_xlfn.XLOOKUP(B1699,'[6]cells down 19042026 9H40'!$B:$B,'[6]cells down 19042026 9H40'!$B:$B,"")</f>
        <v/>
      </c>
      <c r="BR1699" s="9" t="s">
        <v>5537</v>
      </c>
      <c r="BS1699" s="9" t="s">
        <v>12</v>
      </c>
      <c r="BT1699" s="108"/>
    </row>
    <row r="1700" spans="1:72" s="9" customFormat="1" x14ac:dyDescent="0.35">
      <c r="A1700" s="1" t="s">
        <v>3878</v>
      </c>
      <c r="B1700" s="8" t="s">
        <v>3879</v>
      </c>
      <c r="C1700" s="3" t="str">
        <f>_xlfn.XLOOKUP(B1700,'[1]daily break down'!$D:$D,'[1]daily break down'!$E:$E,"")</f>
        <v>Garoua</v>
      </c>
      <c r="D1700" s="1" t="s">
        <v>11</v>
      </c>
      <c r="E1700" s="1" t="s">
        <v>12</v>
      </c>
      <c r="F1700" s="3" t="s">
        <v>23</v>
      </c>
      <c r="G1700" s="1" t="s">
        <v>24</v>
      </c>
      <c r="H1700" s="32" t="str">
        <f>_xlfn.XLOOKUP(B1700,[2]CALCULATION!$B:$B,[2]CALCULATION!$H:$H,"")</f>
        <v>Huawei</v>
      </c>
      <c r="I1700" s="28">
        <v>0</v>
      </c>
      <c r="J1700" s="28">
        <v>0</v>
      </c>
      <c r="K1700" s="28">
        <v>0</v>
      </c>
      <c r="L1700" s="28">
        <v>1.5103636073086726</v>
      </c>
      <c r="M1700" s="28">
        <v>0</v>
      </c>
      <c r="N1700" s="28">
        <v>0</v>
      </c>
      <c r="O1700" s="28">
        <v>0</v>
      </c>
      <c r="P1700" s="28">
        <v>0</v>
      </c>
      <c r="Q1700" s="28">
        <v>0</v>
      </c>
      <c r="R1700" s="28">
        <v>0</v>
      </c>
      <c r="S1700" s="93">
        <v>0</v>
      </c>
      <c r="T1700" s="93">
        <f>_xlfn.XLOOKUP(B1700,'[3]Nur des jours'!$B:$B,'[3]Nur des jours'!$U:$U,"")</f>
        <v>0</v>
      </c>
      <c r="U1700" s="93">
        <v>0</v>
      </c>
      <c r="V1700" s="93">
        <v>0</v>
      </c>
      <c r="W1700" s="93">
        <v>0</v>
      </c>
      <c r="X1700" s="93">
        <v>0</v>
      </c>
      <c r="Y1700" s="93">
        <v>0</v>
      </c>
      <c r="Z1700" s="93">
        <v>0</v>
      </c>
      <c r="AA1700" s="93">
        <v>0</v>
      </c>
      <c r="AB1700" s="93">
        <v>0</v>
      </c>
      <c r="AC1700" s="93">
        <f>_xlfn.XLOOKUP(B1700,'[3]Nur des jours'!$B:$B,'[3]Nur des jours'!$N:$N,"")</f>
        <v>0</v>
      </c>
      <c r="AD1700" s="93">
        <v>0</v>
      </c>
      <c r="AE1700" s="93">
        <v>0</v>
      </c>
      <c r="AF1700" s="93">
        <v>0</v>
      </c>
      <c r="AG1700" s="93"/>
      <c r="AH1700" s="93">
        <v>0</v>
      </c>
      <c r="AI1700" s="93">
        <v>0</v>
      </c>
      <c r="AJ1700" s="93">
        <v>0</v>
      </c>
      <c r="AK1700" s="93">
        <v>0</v>
      </c>
      <c r="AL1700" s="93">
        <v>0</v>
      </c>
      <c r="AM1700" s="49" t="s">
        <v>5559</v>
      </c>
      <c r="AN1700" s="49"/>
      <c r="AO1700" s="48" t="str" cm="1">
        <f t="array" ref="AO1700">IFERROR(_xlfn.IFS(
AQ1700="MPR ISSUE","PDH",
AQ1700="BSS Hardware Issue","BSS",
AQ1700="Sites strategiques, MLL, Pylone, etc.","ENVTECH",
AQ1700="AKTIVCO DEFAUT GE &amp; POWER Cabinet","AKTIVCO",
AQ1700="AKTIVCO Coupure ENEO &amp; Baisse de tension","AKTIVCO GRID ONLY",
AQ1700="Coupure ENEO &amp; Baisse de tension","IHS GRID ONLY",
AQ1700="Defaut GE &amp; POWER Cabinet","IHS",
AQ1700="Sharing","Partners",
AQ1700="Sites strategiques &amp; DataCenter","SST &amp; DC",
AQ1700="Exclu","Exclu",
AQ1700="SAT","SAT",
AQ1700="SPARE-ISSUE","SPARE-ISSUE",
AQ1700="Fiber CAmtel","TRANS_FO_CAMTEL",
AQ1700="Fiber AOF","Fiber AOF",
AQ1700="Projet OCM (HUAWEI)","TRAVAUX-HUAWEI",
AQ1700="Projet OCM (NOKIA)","TRAVAUX-NOKIA",
AQ1700="ACCESS-ISSUE","ACCESS-ISSUE",
AQ1700="Projet OCM (ZTE, NOKIA, autres projets)","TRAVAUX OCM",
AQ1700="No root CAuse","No root cause",
AQ1700="ODU HS","PDH",
AQ1700="IP &amp; VLAN","PDH",
AQ1700="Warehouse HUAWEI","SPARE-ISSUE",
AQ1700="SPARE-HS","SPARE-ISSUE",
AQ1700="Power Telco","BSS",AQ1700="no impacts","no impacts"
),"")</f>
        <v>No root cause</v>
      </c>
      <c r="AP1700" s="48" t="str" cm="1">
        <f t="array" ref="AP1700">IFERROR(_xlfn.IFS(
AQ1700="MPR ISSUE","TX ISSUE",
AQ1700="BSS Hardware Issue","RAN ISSUE",
AQ1700="Sites strategiques, MLL, Pylone, etc.","ENVTECH",
AQ1700="AKTIVCO DEFAUT GE &amp; POWER Cabinet","POWER ISSUE",
AQ1700="AKTIVCO Coupure ENEO &amp; Baisse de tension","POWER ISSUE",
AQ1700="Coupure ENEO &amp; Baisse de tension","POWER ISSUE",
AQ1700="Defaut GE &amp; POWER Cabinet","POWER ISSUE",
AQ1700="Sharing","POWER ISSUE",
AQ1700="Sites strategiques &amp; DataCenter","POWER ISSUE",
AQ1700="Exclu","Exclu",
AQ1700="SAT","TX ISSUE",
AQ1700="SPARE-ISSUE","SPARE-ISSUE",
AQ1700="Fiber CAmtel","TX ISSUE",
AQ1700="Fiber AOF","TX ISSUE",
AQ1700="Projet OCM (HUAWEI)","TRAVAUX-HUAWEI",
AQ1700="Projet OCM (NOKIA)","TRAVAUX -NOKIA",
AQ1700="ACCESS-ISSUE","ACCESS-ISSUE",
AQ1700="Projet OCM (ZTE, NOKIA, autres projets)","TRAVAUX OCM",
AQ1700="No root CAuse","No root cause",
AQ1700="ODU HS","TX ISSUE",
AQ1700="IP &amp; VLAN","TX ISSUE",
AQ1700="Warehouse HUAWEI","SPARE-ISSUE",
AQ1700="SPARE-HS","SPARE-ISSUE",
AQ1700="Power Telco","RAN ISSUE",AQ1700="no impacts","no impacts"
),"")</f>
        <v>No root cause</v>
      </c>
      <c r="AQ1700" s="127" t="s">
        <v>5344</v>
      </c>
      <c r="AR1700" s="48" t="str" cm="1">
        <f t="array" ref="AR1700">IFERROR(_xlfn.IFS(
AQ1700="MPR ISSUE","ACTIVE",
AQ1700="BSS Hardware Issue","ACTIVE",
AQ1700="Sites strategiques, MLL, Pylone, etc.","PASSIVE",
AQ1700="AKTIVCO DEFAUT GE &amp; POWER Cabinet","PASSIVE",
AQ1700="AKTIVCO Coupure ENEO &amp; Baisse de tension","PASSIVE",
AQ1700="Coupure ENEO &amp; Baisse de tension","PASSIVE",
AQ1700="Defaut GE &amp; POWER Cabinet","PASSIVE",
AQ1700="Sharing","PASSIVE",
AQ1700="Sites strategiques &amp; DataCenter","PASSIVE",
AQ1700="Exclu","Exclu",
AQ1700="SAT","ACTIVE",
AQ1700="SPARE-ISSUE","SPARE-ISSUE",
AQ1700="Fiber CAmtel","ACTIVE",
AQ1700="Fiber AOF","ACTIVE",
AQ1700="Projet OCM (HUAWEI)","PLANNED WORKS",
AQ1700="Projet OCM (NOKIA)","PLANNED WORKS",
AQ1700="ACCESS-ISSUE","ACCESS-ISSUE",
AQ1700="Projet OCM (ZTE, NOKIA, autres projets)","PLANNED WORKS",
AQ1700="No root CAuse","No root cause",
AQ1700="ODU HS","ACTIVE",
AQ1700="IP &amp; VLAN","ACTIVE",
AQ1700="Warehouse HUAWEI","SPARE-ISSUE",
AQ1700="SPARE-HS","SPARE-ISSUE",
AQ1700="Power Telco","ACTIVE", AQ1700="no impacts","no impacts"
),"")</f>
        <v>No root cause</v>
      </c>
      <c r="AS1700" s="92" t="s">
        <v>5537</v>
      </c>
      <c r="AT1700" s="98" t="s">
        <v>3879</v>
      </c>
      <c r="AV1700" s="17" t="s">
        <v>5537</v>
      </c>
      <c r="AW1700" s="7" t="s">
        <v>5537</v>
      </c>
      <c r="AX1700" s="6" t="s">
        <v>5537</v>
      </c>
      <c r="AY1700" s="7"/>
      <c r="AZ1700" s="3" t="s">
        <v>5537</v>
      </c>
      <c r="BA1700" s="18" t="s">
        <v>5537</v>
      </c>
      <c r="BB1700" s="18" t="s">
        <v>5537</v>
      </c>
      <c r="BC1700" s="18" t="s">
        <v>5537</v>
      </c>
      <c r="BD1700" s="18" t="s">
        <v>5537</v>
      </c>
      <c r="BE1700" s="18" t="s">
        <v>5537</v>
      </c>
      <c r="BF1700" s="18" t="s">
        <v>5537</v>
      </c>
      <c r="BG1700" s="18" t="s">
        <v>5537</v>
      </c>
      <c r="BH1700" s="18" t="s">
        <v>5537</v>
      </c>
      <c r="BI1700" s="18" t="s">
        <v>5537</v>
      </c>
      <c r="BJ1700" s="18" t="s">
        <v>5537</v>
      </c>
      <c r="BK1700" s="18" t="s">
        <v>5537</v>
      </c>
      <c r="BL1700" s="9" t="s">
        <v>5537</v>
      </c>
      <c r="BM1700" s="14" t="s">
        <v>5537</v>
      </c>
      <c r="BN1700" s="14" t="s">
        <v>5537</v>
      </c>
      <c r="BO1700" s="14" t="str">
        <f>_xlfn.XLOOKUP(B1700,'[4]cell downs 18042026 17h'!$B:$B,'[4]cell downs 18042026 17h'!$B:$B,"")</f>
        <v/>
      </c>
      <c r="BP1700" s="14" t="str">
        <f>_xlfn.XLOOKUP(B1700,'[5]Cells Huawei 19042026 15h'!$B:$B,'[5]Cells Huawei 19042026 15h'!$B:$B,"")</f>
        <v/>
      </c>
      <c r="BQ1700" s="9" t="str">
        <f>_xlfn.XLOOKUP(B1700,'[6]cells down 19042026 9H40'!$B:$B,'[6]cells down 19042026 9H40'!$B:$B,"")</f>
        <v/>
      </c>
      <c r="BR1700" s="9" t="s">
        <v>3879</v>
      </c>
      <c r="BS1700" s="9" t="s">
        <v>12</v>
      </c>
      <c r="BT1700" s="108"/>
    </row>
    <row r="1701" spans="1:72" s="9" customFormat="1" x14ac:dyDescent="0.35">
      <c r="A1701" s="1" t="s">
        <v>320</v>
      </c>
      <c r="B1701" s="8" t="s">
        <v>321</v>
      </c>
      <c r="C1701" s="3" t="str">
        <f>_xlfn.XLOOKUP(B1701,'[1]daily break down'!$D:$D,'[1]daily break down'!$E:$E,"")</f>
        <v>Douala</v>
      </c>
      <c r="D1701" s="1" t="s">
        <v>21</v>
      </c>
      <c r="E1701" s="1" t="s">
        <v>30</v>
      </c>
      <c r="F1701" s="3" t="s">
        <v>31</v>
      </c>
      <c r="G1701" s="1" t="s">
        <v>32</v>
      </c>
      <c r="H1701" s="34" t="str">
        <f>_xlfn.XLOOKUP(B1701,[2]CALCULATION!$B:$B,[2]CALCULATION!$H:$H,"")</f>
        <v>ZTE</v>
      </c>
      <c r="I1701" s="28">
        <v>0</v>
      </c>
      <c r="J1701" s="28">
        <v>0.29117548860980513</v>
      </c>
      <c r="K1701" s="28">
        <v>0</v>
      </c>
      <c r="L1701" s="28">
        <v>0.33929452991013997</v>
      </c>
      <c r="M1701" s="28">
        <v>0</v>
      </c>
      <c r="N1701" s="28">
        <v>0</v>
      </c>
      <c r="O1701" s="28">
        <v>0</v>
      </c>
      <c r="P1701" s="28">
        <v>0</v>
      </c>
      <c r="Q1701" s="28">
        <v>0</v>
      </c>
      <c r="R1701" s="28">
        <v>0</v>
      </c>
      <c r="S1701" s="93">
        <v>0</v>
      </c>
      <c r="T1701" s="93">
        <f>_xlfn.XLOOKUP(B1701,'[3]Nur des jours'!$B:$B,'[3]Nur des jours'!$U:$U,"")</f>
        <v>0</v>
      </c>
      <c r="U1701" s="93">
        <v>0</v>
      </c>
      <c r="V1701" s="93">
        <v>0</v>
      </c>
      <c r="W1701" s="93">
        <v>0</v>
      </c>
      <c r="X1701" s="93">
        <v>0</v>
      </c>
      <c r="Y1701" s="93">
        <v>0</v>
      </c>
      <c r="Z1701" s="93">
        <v>0</v>
      </c>
      <c r="AA1701" s="93">
        <v>0</v>
      </c>
      <c r="AB1701" s="93">
        <v>0</v>
      </c>
      <c r="AC1701" s="93">
        <f>_xlfn.XLOOKUP(B1701,'[3]Nur des jours'!$B:$B,'[3]Nur des jours'!$N:$N,"")</f>
        <v>0</v>
      </c>
      <c r="AD1701" s="93">
        <v>0</v>
      </c>
      <c r="AE1701" s="93">
        <v>0</v>
      </c>
      <c r="AF1701" s="93">
        <v>0</v>
      </c>
      <c r="AG1701" s="93"/>
      <c r="AH1701" s="93">
        <v>0</v>
      </c>
      <c r="AI1701" s="93">
        <v>0</v>
      </c>
      <c r="AJ1701" s="93">
        <v>0</v>
      </c>
      <c r="AK1701" s="93">
        <v>0</v>
      </c>
      <c r="AL1701" s="93">
        <v>0</v>
      </c>
      <c r="AM1701" s="49" t="s">
        <v>5559</v>
      </c>
      <c r="AN1701" s="49"/>
      <c r="AO1701" s="48" t="str" cm="1">
        <f t="array" ref="AO1701">IFERROR(_xlfn.IFS(
AQ1701="MPR ISSUE","PDH",
AQ1701="BSS Hardware Issue","BSS",
AQ1701="Sites strategiques, MLL, Pylone, etc.","ENVTECH",
AQ1701="AKTIVCO DEFAUT GE &amp; POWER Cabinet","AKTIVCO",
AQ1701="AKTIVCO Coupure ENEO &amp; Baisse de tension","AKTIVCO GRID ONLY",
AQ1701="Coupure ENEO &amp; Baisse de tension","IHS GRID ONLY",
AQ1701="Defaut GE &amp; POWER Cabinet","IHS",
AQ1701="Sharing","Partners",
AQ1701="Sites strategiques &amp; DataCenter","SST &amp; DC",
AQ1701="Exclu","Exclu",
AQ1701="SAT","SAT",
AQ1701="SPARE-ISSUE","SPARE-ISSUE",
AQ1701="Fiber CAmtel","TRANS_FO_CAMTEL",
AQ1701="Fiber AOF","Fiber AOF",
AQ1701="Projet OCM (HUAWEI)","TRAVAUX-HUAWEI",
AQ1701="Projet OCM (NOKIA)","TRAVAUX-NOKIA",
AQ1701="ACCESS-ISSUE","ACCESS-ISSUE",
AQ1701="Projet OCM (ZTE, NOKIA, autres projets)","TRAVAUX OCM",
AQ1701="No root CAuse","No root cause",
AQ1701="ODU HS","PDH",
AQ1701="IP &amp; VLAN","PDH",
AQ1701="Warehouse HUAWEI","SPARE-ISSUE",
AQ1701="SPARE-HS","SPARE-ISSUE",
AQ1701="Power Telco","BSS",AQ1701="no impacts","no impacts"
),"")</f>
        <v>No root cause</v>
      </c>
      <c r="AP1701" s="48" t="str" cm="1">
        <f t="array" ref="AP1701">IFERROR(_xlfn.IFS(
AQ1701="MPR ISSUE","TX ISSUE",
AQ1701="BSS Hardware Issue","RAN ISSUE",
AQ1701="Sites strategiques, MLL, Pylone, etc.","ENVTECH",
AQ1701="AKTIVCO DEFAUT GE &amp; POWER Cabinet","POWER ISSUE",
AQ1701="AKTIVCO Coupure ENEO &amp; Baisse de tension","POWER ISSUE",
AQ1701="Coupure ENEO &amp; Baisse de tension","POWER ISSUE",
AQ1701="Defaut GE &amp; POWER Cabinet","POWER ISSUE",
AQ1701="Sharing","POWER ISSUE",
AQ1701="Sites strategiques &amp; DataCenter","POWER ISSUE",
AQ1701="Exclu","Exclu",
AQ1701="SAT","TX ISSUE",
AQ1701="SPARE-ISSUE","SPARE-ISSUE",
AQ1701="Fiber CAmtel","TX ISSUE",
AQ1701="Fiber AOF","TX ISSUE",
AQ1701="Projet OCM (HUAWEI)","TRAVAUX-HUAWEI",
AQ1701="Projet OCM (NOKIA)","TRAVAUX -NOKIA",
AQ1701="ACCESS-ISSUE","ACCESS-ISSUE",
AQ1701="Projet OCM (ZTE, NOKIA, autres projets)","TRAVAUX OCM",
AQ1701="No root CAuse","No root cause",
AQ1701="ODU HS","TX ISSUE",
AQ1701="IP &amp; VLAN","TX ISSUE",
AQ1701="Warehouse HUAWEI","SPARE-ISSUE",
AQ1701="SPARE-HS","SPARE-ISSUE",
AQ1701="Power Telco","RAN ISSUE",AQ1701="no impacts","no impacts"
),"")</f>
        <v>No root cause</v>
      </c>
      <c r="AQ1701" s="67" t="s">
        <v>5344</v>
      </c>
      <c r="AR1701" s="48" t="str" cm="1">
        <f t="array" ref="AR1701">IFERROR(_xlfn.IFS(
AQ1701="MPR ISSUE","ACTIVE",
AQ1701="BSS Hardware Issue","ACTIVE",
AQ1701="Sites strategiques, MLL, Pylone, etc.","PASSIVE",
AQ1701="AKTIVCO DEFAUT GE &amp; POWER Cabinet","PASSIVE",
AQ1701="AKTIVCO Coupure ENEO &amp; Baisse de tension","PASSIVE",
AQ1701="Coupure ENEO &amp; Baisse de tension","PASSIVE",
AQ1701="Defaut GE &amp; POWER Cabinet","PASSIVE",
AQ1701="Sharing","PASSIVE",
AQ1701="Sites strategiques &amp; DataCenter","PASSIVE",
AQ1701="Exclu","Exclu",
AQ1701="SAT","ACTIVE",
AQ1701="SPARE-ISSUE","SPARE-ISSUE",
AQ1701="Fiber CAmtel","ACTIVE",
AQ1701="Fiber AOF","ACTIVE",
AQ1701="Projet OCM (HUAWEI)","PLANNED WORKS",
AQ1701="Projet OCM (NOKIA)","PLANNED WORKS",
AQ1701="ACCESS-ISSUE","ACCESS-ISSUE",
AQ1701="Projet OCM (ZTE, NOKIA, autres projets)","PLANNED WORKS",
AQ1701="No root CAuse","No root cause",
AQ1701="ODU HS","ACTIVE",
AQ1701="IP &amp; VLAN","ACTIVE",
AQ1701="Warehouse HUAWEI","SPARE-ISSUE",
AQ1701="SPARE-HS","SPARE-ISSUE",
AQ1701="Power Telco","ACTIVE", AQ1701="no impacts","no impacts"
),"")</f>
        <v>No root cause</v>
      </c>
      <c r="AS1701" s="92" t="s">
        <v>5537</v>
      </c>
      <c r="AT1701" s="98" t="s">
        <v>321</v>
      </c>
      <c r="AV1701" s="17" t="s">
        <v>5537</v>
      </c>
      <c r="AW1701" s="7" t="s">
        <v>5537</v>
      </c>
      <c r="AX1701" s="6" t="s">
        <v>5537</v>
      </c>
      <c r="AY1701" s="7"/>
      <c r="AZ1701" s="3" t="s">
        <v>5537</v>
      </c>
      <c r="BA1701" s="18" t="s">
        <v>5537</v>
      </c>
      <c r="BB1701" s="18" t="s">
        <v>5537</v>
      </c>
      <c r="BC1701" s="18" t="s">
        <v>5537</v>
      </c>
      <c r="BD1701" s="18" t="s">
        <v>5537</v>
      </c>
      <c r="BE1701" s="18" t="s">
        <v>5537</v>
      </c>
      <c r="BF1701" s="18" t="s">
        <v>5537</v>
      </c>
      <c r="BG1701" s="18" t="s">
        <v>5537</v>
      </c>
      <c r="BH1701" s="18" t="s">
        <v>5537</v>
      </c>
      <c r="BI1701" s="18" t="s">
        <v>5537</v>
      </c>
      <c r="BJ1701" s="18" t="s">
        <v>5537</v>
      </c>
      <c r="BK1701" s="18" t="s">
        <v>5537</v>
      </c>
      <c r="BL1701" s="9" t="s">
        <v>5537</v>
      </c>
      <c r="BM1701" s="14" t="s">
        <v>5537</v>
      </c>
      <c r="BN1701" s="14" t="s">
        <v>5537</v>
      </c>
      <c r="BO1701" s="14" t="str">
        <f>_xlfn.XLOOKUP(B1701,'[4]cell downs 18042026 17h'!$B:$B,'[4]cell downs 18042026 17h'!$B:$B,"")</f>
        <v/>
      </c>
      <c r="BP1701" s="14" t="str">
        <f>_xlfn.XLOOKUP(B1701,'[5]Cells Huawei 19042026 15h'!$B:$B,'[5]Cells Huawei 19042026 15h'!$B:$B,"")</f>
        <v/>
      </c>
      <c r="BQ1701" s="9" t="str">
        <f>_xlfn.XLOOKUP(B1701,'[6]cells down 19042026 9H40'!$B:$B,'[6]cells down 19042026 9H40'!$B:$B,"")</f>
        <v/>
      </c>
      <c r="BR1701" s="9" t="s">
        <v>5537</v>
      </c>
      <c r="BS1701" s="9" t="s">
        <v>594</v>
      </c>
      <c r="BT1701" s="108"/>
    </row>
    <row r="1702" spans="1:72" s="9" customFormat="1" x14ac:dyDescent="0.35">
      <c r="A1702" s="1" t="s">
        <v>1287</v>
      </c>
      <c r="B1702" s="8" t="s">
        <v>1288</v>
      </c>
      <c r="C1702" s="3" t="str">
        <f>_xlfn.XLOOKUP(B1702,'[1]daily break down'!$D:$D,'[1]daily break down'!$E:$E,"")</f>
        <v>OUEST</v>
      </c>
      <c r="D1702" s="1" t="s">
        <v>11</v>
      </c>
      <c r="E1702" s="1" t="s">
        <v>154</v>
      </c>
      <c r="F1702" s="3" t="s">
        <v>102</v>
      </c>
      <c r="G1702" s="1" t="s">
        <v>1289</v>
      </c>
      <c r="H1702" s="33" t="str">
        <f>_xlfn.XLOOKUP(B1702,[2]CALCULATION!$B:$B,[2]CALCULATION!$H:$H,"")</f>
        <v>NOKIA</v>
      </c>
      <c r="I1702" s="28">
        <v>0</v>
      </c>
      <c r="J1702" s="28">
        <v>0</v>
      </c>
      <c r="K1702" s="28">
        <v>0</v>
      </c>
      <c r="L1702" s="28">
        <v>0.28512029463099731</v>
      </c>
      <c r="M1702" s="28">
        <v>0</v>
      </c>
      <c r="N1702" s="28">
        <v>0</v>
      </c>
      <c r="O1702" s="28">
        <v>0</v>
      </c>
      <c r="P1702" s="28">
        <v>0</v>
      </c>
      <c r="Q1702" s="28">
        <v>0</v>
      </c>
      <c r="R1702" s="28">
        <v>0</v>
      </c>
      <c r="S1702" s="93">
        <v>0</v>
      </c>
      <c r="T1702" s="93">
        <f>_xlfn.XLOOKUP(B1702,'[3]Nur des jours'!$B:$B,'[3]Nur des jours'!$U:$U,"")</f>
        <v>0</v>
      </c>
      <c r="U1702" s="93">
        <v>0</v>
      </c>
      <c r="V1702" s="93">
        <v>0</v>
      </c>
      <c r="W1702" s="93">
        <v>0</v>
      </c>
      <c r="X1702" s="93">
        <v>0</v>
      </c>
      <c r="Y1702" s="93">
        <v>0</v>
      </c>
      <c r="Z1702" s="93">
        <v>0</v>
      </c>
      <c r="AA1702" s="93">
        <v>0</v>
      </c>
      <c r="AB1702" s="93">
        <v>0</v>
      </c>
      <c r="AC1702" s="93">
        <f>_xlfn.XLOOKUP(B1702,'[3]Nur des jours'!$B:$B,'[3]Nur des jours'!$N:$N,"")</f>
        <v>0</v>
      </c>
      <c r="AD1702" s="93">
        <v>0</v>
      </c>
      <c r="AE1702" s="93">
        <v>0</v>
      </c>
      <c r="AF1702" s="93">
        <v>0</v>
      </c>
      <c r="AG1702" s="93"/>
      <c r="AH1702" s="93">
        <v>0</v>
      </c>
      <c r="AI1702" s="93">
        <v>0</v>
      </c>
      <c r="AJ1702" s="93">
        <v>0</v>
      </c>
      <c r="AK1702" s="93">
        <v>0</v>
      </c>
      <c r="AL1702" s="93">
        <v>0</v>
      </c>
      <c r="AM1702" s="49" t="s">
        <v>5559</v>
      </c>
      <c r="AN1702" s="49"/>
      <c r="AO1702" s="48" t="str" cm="1">
        <f t="array" ref="AO1702">IFERROR(_xlfn.IFS(
AQ1702="MPR ISSUE","PDH",
AQ1702="BSS Hardware Issue","BSS",
AQ1702="Sites strategiques, MLL, Pylone, etc.","ENVTECH",
AQ1702="AKTIVCO DEFAUT GE &amp; POWER Cabinet","AKTIVCO",
AQ1702="AKTIVCO Coupure ENEO &amp; Baisse de tension","AKTIVCO GRID ONLY",
AQ1702="Coupure ENEO &amp; Baisse de tension","IHS GRID ONLY",
AQ1702="Defaut GE &amp; POWER Cabinet","IHS",
AQ1702="Sharing","Partners",
AQ1702="Sites strategiques &amp; DataCenter","SST &amp; DC",
AQ1702="Exclu","Exclu",
AQ1702="SAT","SAT",
AQ1702="SPARE-ISSUE","SPARE-ISSUE",
AQ1702="Fiber CAmtel","TRANS_FO_CAMTEL",
AQ1702="Fiber AOF","Fiber AOF",
AQ1702="Projet OCM (HUAWEI)","TRAVAUX-HUAWEI",
AQ1702="Projet OCM (NOKIA)","TRAVAUX-NOKIA",
AQ1702="ACCESS-ISSUE","ACCESS-ISSUE",
AQ1702="Projet OCM (ZTE, NOKIA, autres projets)","TRAVAUX OCM",
AQ1702="No root CAuse","No root cause",
AQ1702="ODU HS","PDH",
AQ1702="IP &amp; VLAN","PDH",
AQ1702="Warehouse HUAWEI","SPARE-ISSUE",
AQ1702="SPARE-HS","SPARE-ISSUE",
AQ1702="Power Telco","BSS",AQ1702="no impacts","no impacts"
),"")</f>
        <v>No root cause</v>
      </c>
      <c r="AP1702" s="48" t="str" cm="1">
        <f t="array" ref="AP1702">IFERROR(_xlfn.IFS(
AQ1702="MPR ISSUE","TX ISSUE",
AQ1702="BSS Hardware Issue","RAN ISSUE",
AQ1702="Sites strategiques, MLL, Pylone, etc.","ENVTECH",
AQ1702="AKTIVCO DEFAUT GE &amp; POWER Cabinet","POWER ISSUE",
AQ1702="AKTIVCO Coupure ENEO &amp; Baisse de tension","POWER ISSUE",
AQ1702="Coupure ENEO &amp; Baisse de tension","POWER ISSUE",
AQ1702="Defaut GE &amp; POWER Cabinet","POWER ISSUE",
AQ1702="Sharing","POWER ISSUE",
AQ1702="Sites strategiques &amp; DataCenter","POWER ISSUE",
AQ1702="Exclu","Exclu",
AQ1702="SAT","TX ISSUE",
AQ1702="SPARE-ISSUE","SPARE-ISSUE",
AQ1702="Fiber CAmtel","TX ISSUE",
AQ1702="Fiber AOF","TX ISSUE",
AQ1702="Projet OCM (HUAWEI)","TRAVAUX-HUAWEI",
AQ1702="Projet OCM (NOKIA)","TRAVAUX -NOKIA",
AQ1702="ACCESS-ISSUE","ACCESS-ISSUE",
AQ1702="Projet OCM (ZTE, NOKIA, autres projets)","TRAVAUX OCM",
AQ1702="No root CAuse","No root cause",
AQ1702="ODU HS","TX ISSUE",
AQ1702="IP &amp; VLAN","TX ISSUE",
AQ1702="Warehouse HUAWEI","SPARE-ISSUE",
AQ1702="SPARE-HS","SPARE-ISSUE",
AQ1702="Power Telco","RAN ISSUE",AQ1702="no impacts","no impacts"
),"")</f>
        <v>No root cause</v>
      </c>
      <c r="AQ1702" s="127" t="s">
        <v>5344</v>
      </c>
      <c r="AR1702" s="48" t="str" cm="1">
        <f t="array" ref="AR1702">IFERROR(_xlfn.IFS(
AQ1702="MPR ISSUE","ACTIVE",
AQ1702="BSS Hardware Issue","ACTIVE",
AQ1702="Sites strategiques, MLL, Pylone, etc.","PASSIVE",
AQ1702="AKTIVCO DEFAUT GE &amp; POWER Cabinet","PASSIVE",
AQ1702="AKTIVCO Coupure ENEO &amp; Baisse de tension","PASSIVE",
AQ1702="Coupure ENEO &amp; Baisse de tension","PASSIVE",
AQ1702="Defaut GE &amp; POWER Cabinet","PASSIVE",
AQ1702="Sharing","PASSIVE",
AQ1702="Sites strategiques &amp; DataCenter","PASSIVE",
AQ1702="Exclu","Exclu",
AQ1702="SAT","ACTIVE",
AQ1702="SPARE-ISSUE","SPARE-ISSUE",
AQ1702="Fiber CAmtel","ACTIVE",
AQ1702="Fiber AOF","ACTIVE",
AQ1702="Projet OCM (HUAWEI)","PLANNED WORKS",
AQ1702="Projet OCM (NOKIA)","PLANNED WORKS",
AQ1702="ACCESS-ISSUE","ACCESS-ISSUE",
AQ1702="Projet OCM (ZTE, NOKIA, autres projets)","PLANNED WORKS",
AQ1702="No root CAuse","No root cause",
AQ1702="ODU HS","ACTIVE",
AQ1702="IP &amp; VLAN","ACTIVE",
AQ1702="Warehouse HUAWEI","SPARE-ISSUE",
AQ1702="SPARE-HS","SPARE-ISSUE",
AQ1702="Power Telco","ACTIVE", AQ1702="no impacts","no impacts"
),"")</f>
        <v>No root cause</v>
      </c>
      <c r="AS1702" s="92" t="s">
        <v>5537</v>
      </c>
      <c r="AT1702" s="98" t="s">
        <v>1288</v>
      </c>
      <c r="AV1702" s="17" t="s">
        <v>5537</v>
      </c>
      <c r="AW1702" s="7" t="s">
        <v>5537</v>
      </c>
      <c r="AX1702" s="6" t="s">
        <v>5537</v>
      </c>
      <c r="AY1702" s="7"/>
      <c r="AZ1702" s="3" t="s">
        <v>5537</v>
      </c>
      <c r="BA1702" s="18" t="s">
        <v>5537</v>
      </c>
      <c r="BB1702" s="18" t="s">
        <v>5537</v>
      </c>
      <c r="BC1702" s="18" t="s">
        <v>5537</v>
      </c>
      <c r="BD1702" s="18" t="s">
        <v>5537</v>
      </c>
      <c r="BE1702" s="18" t="s">
        <v>5537</v>
      </c>
      <c r="BF1702" s="18" t="s">
        <v>5537</v>
      </c>
      <c r="BG1702" s="18" t="s">
        <v>5537</v>
      </c>
      <c r="BH1702" s="18" t="s">
        <v>5537</v>
      </c>
      <c r="BI1702" s="18" t="s">
        <v>5537</v>
      </c>
      <c r="BJ1702" s="18" t="s">
        <v>5537</v>
      </c>
      <c r="BK1702" s="18" t="s">
        <v>5537</v>
      </c>
      <c r="BL1702" s="9" t="s">
        <v>5537</v>
      </c>
      <c r="BM1702" s="14" t="s">
        <v>5537</v>
      </c>
      <c r="BN1702" s="14" t="s">
        <v>5537</v>
      </c>
      <c r="BO1702" s="14" t="str">
        <f>_xlfn.XLOOKUP(B1702,'[4]cell downs 18042026 17h'!$B:$B,'[4]cell downs 18042026 17h'!$B:$B,"")</f>
        <v/>
      </c>
      <c r="BP1702" s="14" t="str">
        <f>_xlfn.XLOOKUP(B1702,'[5]Cells Huawei 19042026 15h'!$B:$B,'[5]Cells Huawei 19042026 15h'!$B:$B,"")</f>
        <v/>
      </c>
      <c r="BQ1702" s="9" t="str">
        <f>_xlfn.XLOOKUP(B1702,'[6]cells down 19042026 9H40'!$B:$B,'[6]cells down 19042026 9H40'!$B:$B,"")</f>
        <v/>
      </c>
      <c r="BR1702" s="9" t="s">
        <v>1288</v>
      </c>
      <c r="BS1702" s="9" t="s">
        <v>594</v>
      </c>
      <c r="BT1702" s="108"/>
    </row>
    <row r="1703" spans="1:72" s="9" customFormat="1" x14ac:dyDescent="0.35">
      <c r="A1703" s="1" t="s">
        <v>2191</v>
      </c>
      <c r="B1703" s="8" t="s">
        <v>2192</v>
      </c>
      <c r="C1703" s="3" t="str">
        <f>_xlfn.XLOOKUP(B1703,'[1]daily break down'!$D:$D,'[1]daily break down'!$E:$E,"")</f>
        <v>Douala</v>
      </c>
      <c r="D1703" s="1" t="s">
        <v>11</v>
      </c>
      <c r="E1703" s="1" t="s">
        <v>145</v>
      </c>
      <c r="F1703" s="3" t="s">
        <v>31</v>
      </c>
      <c r="G1703" s="1" t="s">
        <v>32</v>
      </c>
      <c r="H1703" s="34" t="str">
        <f>_xlfn.XLOOKUP(B1703,[2]CALCULATION!$B:$B,[2]CALCULATION!$H:$H,"")</f>
        <v>ZTE</v>
      </c>
      <c r="I1703" s="28">
        <v>0</v>
      </c>
      <c r="J1703" s="28">
        <v>0</v>
      </c>
      <c r="K1703" s="28">
        <v>0</v>
      </c>
      <c r="L1703" s="28">
        <v>2.2472198679918932E-3</v>
      </c>
      <c r="M1703" s="28">
        <v>0</v>
      </c>
      <c r="N1703" s="28">
        <v>0</v>
      </c>
      <c r="O1703" s="28">
        <v>0</v>
      </c>
      <c r="P1703" s="28">
        <v>0</v>
      </c>
      <c r="Q1703" s="28">
        <v>0</v>
      </c>
      <c r="R1703" s="28">
        <v>0</v>
      </c>
      <c r="S1703" s="93">
        <v>0</v>
      </c>
      <c r="T1703" s="93">
        <f>_xlfn.XLOOKUP(B1703,'[3]Nur des jours'!$B:$B,'[3]Nur des jours'!$U:$U,"")</f>
        <v>0</v>
      </c>
      <c r="U1703" s="93">
        <v>0</v>
      </c>
      <c r="V1703" s="93">
        <v>0</v>
      </c>
      <c r="W1703" s="93">
        <v>0</v>
      </c>
      <c r="X1703" s="93">
        <v>0</v>
      </c>
      <c r="Y1703" s="93">
        <v>0</v>
      </c>
      <c r="Z1703" s="93">
        <v>0</v>
      </c>
      <c r="AA1703" s="93">
        <v>0</v>
      </c>
      <c r="AB1703" s="93">
        <v>0</v>
      </c>
      <c r="AC1703" s="93">
        <f>_xlfn.XLOOKUP(B1703,'[3]Nur des jours'!$B:$B,'[3]Nur des jours'!$N:$N,"")</f>
        <v>0</v>
      </c>
      <c r="AD1703" s="93">
        <v>0</v>
      </c>
      <c r="AE1703" s="93">
        <v>0</v>
      </c>
      <c r="AF1703" s="93">
        <v>0</v>
      </c>
      <c r="AG1703" s="93"/>
      <c r="AH1703" s="93">
        <v>0</v>
      </c>
      <c r="AI1703" s="93">
        <v>0</v>
      </c>
      <c r="AJ1703" s="93">
        <v>0</v>
      </c>
      <c r="AK1703" s="93">
        <v>0</v>
      </c>
      <c r="AL1703" s="93">
        <v>0</v>
      </c>
      <c r="AM1703" s="49" t="s">
        <v>5559</v>
      </c>
      <c r="AN1703" s="49"/>
      <c r="AO1703" s="48" t="str" cm="1">
        <f t="array" ref="AO1703">IFERROR(_xlfn.IFS(
AQ1703="MPR ISSUE","PDH",
AQ1703="BSS Hardware Issue","BSS",
AQ1703="Sites strategiques, MLL, Pylone, etc.","ENVTECH",
AQ1703="AKTIVCO DEFAUT GE &amp; POWER Cabinet","AKTIVCO",
AQ1703="AKTIVCO Coupure ENEO &amp; Baisse de tension","AKTIVCO GRID ONLY",
AQ1703="Coupure ENEO &amp; Baisse de tension","IHS GRID ONLY",
AQ1703="Defaut GE &amp; POWER Cabinet","IHS",
AQ1703="Sharing","Partners",
AQ1703="Sites strategiques &amp; DataCenter","SST &amp; DC",
AQ1703="Exclu","Exclu",
AQ1703="SAT","SAT",
AQ1703="SPARE-ISSUE","SPARE-ISSUE",
AQ1703="Fiber CAmtel","TRANS_FO_CAMTEL",
AQ1703="Fiber AOF","Fiber AOF",
AQ1703="Projet OCM (HUAWEI)","TRAVAUX-HUAWEI",
AQ1703="Projet OCM (NOKIA)","TRAVAUX-NOKIA",
AQ1703="ACCESS-ISSUE","ACCESS-ISSUE",
AQ1703="Projet OCM (ZTE, NOKIA, autres projets)","TRAVAUX OCM",
AQ1703="No root CAuse","No root cause",
AQ1703="ODU HS","PDH",
AQ1703="IP &amp; VLAN","PDH",
AQ1703="Warehouse HUAWEI","SPARE-ISSUE",
AQ1703="SPARE-HS","SPARE-ISSUE",
AQ1703="Power Telco","BSS",AQ1703="no impacts","no impacts"
),"")</f>
        <v>No root cause</v>
      </c>
      <c r="AP1703" s="48" t="str" cm="1">
        <f t="array" ref="AP1703">IFERROR(_xlfn.IFS(
AQ1703="MPR ISSUE","TX ISSUE",
AQ1703="BSS Hardware Issue","RAN ISSUE",
AQ1703="Sites strategiques, MLL, Pylone, etc.","ENVTECH",
AQ1703="AKTIVCO DEFAUT GE &amp; POWER Cabinet","POWER ISSUE",
AQ1703="AKTIVCO Coupure ENEO &amp; Baisse de tension","POWER ISSUE",
AQ1703="Coupure ENEO &amp; Baisse de tension","POWER ISSUE",
AQ1703="Defaut GE &amp; POWER Cabinet","POWER ISSUE",
AQ1703="Sharing","POWER ISSUE",
AQ1703="Sites strategiques &amp; DataCenter","POWER ISSUE",
AQ1703="Exclu","Exclu",
AQ1703="SAT","TX ISSUE",
AQ1703="SPARE-ISSUE","SPARE-ISSUE",
AQ1703="Fiber CAmtel","TX ISSUE",
AQ1703="Fiber AOF","TX ISSUE",
AQ1703="Projet OCM (HUAWEI)","TRAVAUX-HUAWEI",
AQ1703="Projet OCM (NOKIA)","TRAVAUX -NOKIA",
AQ1703="ACCESS-ISSUE","ACCESS-ISSUE",
AQ1703="Projet OCM (ZTE, NOKIA, autres projets)","TRAVAUX OCM",
AQ1703="No root CAuse","No root cause",
AQ1703="ODU HS","TX ISSUE",
AQ1703="IP &amp; VLAN","TX ISSUE",
AQ1703="Warehouse HUAWEI","SPARE-ISSUE",
AQ1703="SPARE-HS","SPARE-ISSUE",
AQ1703="Power Telco","RAN ISSUE",AQ1703="no impacts","no impacts"
),"")</f>
        <v>No root cause</v>
      </c>
      <c r="AQ1703" s="127" t="s">
        <v>5344</v>
      </c>
      <c r="AR1703" s="48" t="str" cm="1">
        <f t="array" ref="AR1703">IFERROR(_xlfn.IFS(
AQ1703="MPR ISSUE","ACTIVE",
AQ1703="BSS Hardware Issue","ACTIVE",
AQ1703="Sites strategiques, MLL, Pylone, etc.","PASSIVE",
AQ1703="AKTIVCO DEFAUT GE &amp; POWER Cabinet","PASSIVE",
AQ1703="AKTIVCO Coupure ENEO &amp; Baisse de tension","PASSIVE",
AQ1703="Coupure ENEO &amp; Baisse de tension","PASSIVE",
AQ1703="Defaut GE &amp; POWER Cabinet","PASSIVE",
AQ1703="Sharing","PASSIVE",
AQ1703="Sites strategiques &amp; DataCenter","PASSIVE",
AQ1703="Exclu","Exclu",
AQ1703="SAT","ACTIVE",
AQ1703="SPARE-ISSUE","SPARE-ISSUE",
AQ1703="Fiber CAmtel","ACTIVE",
AQ1703="Fiber AOF","ACTIVE",
AQ1703="Projet OCM (HUAWEI)","PLANNED WORKS",
AQ1703="Projet OCM (NOKIA)","PLANNED WORKS",
AQ1703="ACCESS-ISSUE","ACCESS-ISSUE",
AQ1703="Projet OCM (ZTE, NOKIA, autres projets)","PLANNED WORKS",
AQ1703="No root CAuse","No root cause",
AQ1703="ODU HS","ACTIVE",
AQ1703="IP &amp; VLAN","ACTIVE",
AQ1703="Warehouse HUAWEI","SPARE-ISSUE",
AQ1703="SPARE-HS","SPARE-ISSUE",
AQ1703="Power Telco","ACTIVE", AQ1703="no impacts","no impacts"
),"")</f>
        <v>No root cause</v>
      </c>
      <c r="AS1703" s="92" t="s">
        <v>5537</v>
      </c>
      <c r="AT1703" s="98" t="s">
        <v>2192</v>
      </c>
      <c r="AV1703" s="17" t="s">
        <v>5537</v>
      </c>
      <c r="AW1703" s="7" t="s">
        <v>5537</v>
      </c>
      <c r="AX1703" s="6" t="s">
        <v>5537</v>
      </c>
      <c r="AY1703" s="7"/>
      <c r="AZ1703" s="3" t="s">
        <v>5537</v>
      </c>
      <c r="BA1703" s="18" t="s">
        <v>5537</v>
      </c>
      <c r="BB1703" s="18" t="s">
        <v>5537</v>
      </c>
      <c r="BC1703" s="18" t="s">
        <v>5537</v>
      </c>
      <c r="BD1703" s="18" t="s">
        <v>5537</v>
      </c>
      <c r="BE1703" s="18" t="s">
        <v>5537</v>
      </c>
      <c r="BF1703" s="18" t="s">
        <v>5537</v>
      </c>
      <c r="BG1703" s="18" t="s">
        <v>5537</v>
      </c>
      <c r="BH1703" s="18" t="s">
        <v>5537</v>
      </c>
      <c r="BI1703" s="18" t="s">
        <v>5537</v>
      </c>
      <c r="BJ1703" s="18" t="s">
        <v>5537</v>
      </c>
      <c r="BK1703" s="18" t="s">
        <v>5537</v>
      </c>
      <c r="BL1703" s="9" t="s">
        <v>5537</v>
      </c>
      <c r="BM1703" s="14" t="s">
        <v>5537</v>
      </c>
      <c r="BN1703" s="14" t="s">
        <v>5537</v>
      </c>
      <c r="BO1703" s="14" t="str">
        <f>_xlfn.XLOOKUP(B1703,'[4]cell downs 18042026 17h'!$B:$B,'[4]cell downs 18042026 17h'!$B:$B,"")</f>
        <v/>
      </c>
      <c r="BP1703" s="14" t="str">
        <f>_xlfn.XLOOKUP(B1703,'[5]Cells Huawei 19042026 15h'!$B:$B,'[5]Cells Huawei 19042026 15h'!$B:$B,"")</f>
        <v/>
      </c>
      <c r="BQ1703" s="9" t="str">
        <f>_xlfn.XLOOKUP(B1703,'[6]cells down 19042026 9H40'!$B:$B,'[6]cells down 19042026 9H40'!$B:$B,"")</f>
        <v/>
      </c>
      <c r="BR1703" s="9" t="s">
        <v>2192</v>
      </c>
      <c r="BS1703" s="9" t="s">
        <v>12</v>
      </c>
      <c r="BT1703" s="108"/>
    </row>
    <row r="1704" spans="1:72" s="9" customFormat="1" x14ac:dyDescent="0.35">
      <c r="A1704" s="1" t="s">
        <v>4157</v>
      </c>
      <c r="B1704" s="8" t="s">
        <v>4158</v>
      </c>
      <c r="C1704" s="3" t="str">
        <f>_xlfn.XLOOKUP(B1704,'[1]daily break down'!$D:$D,'[1]daily break down'!$E:$E,"")</f>
        <v>Douala</v>
      </c>
      <c r="D1704" s="1" t="s">
        <v>11</v>
      </c>
      <c r="E1704" s="1" t="s">
        <v>12</v>
      </c>
      <c r="F1704" s="3" t="s">
        <v>31</v>
      </c>
      <c r="G1704" s="1" t="s">
        <v>32</v>
      </c>
      <c r="H1704" s="34" t="str">
        <f>_xlfn.XLOOKUP(B1704,[2]CALCULATION!$B:$B,[2]CALCULATION!$H:$H,"")</f>
        <v>ZTE</v>
      </c>
      <c r="I1704" s="28">
        <v>0</v>
      </c>
      <c r="J1704" s="28">
        <v>0</v>
      </c>
      <c r="K1704" s="28">
        <v>0</v>
      </c>
      <c r="L1704" s="28">
        <v>2.2115497113572098E-3</v>
      </c>
      <c r="M1704" s="28">
        <v>0</v>
      </c>
      <c r="N1704" s="28">
        <v>0</v>
      </c>
      <c r="O1704" s="28">
        <v>0</v>
      </c>
      <c r="P1704" s="28">
        <v>0</v>
      </c>
      <c r="Q1704" s="28">
        <v>0</v>
      </c>
      <c r="R1704" s="28">
        <v>0</v>
      </c>
      <c r="S1704" s="93">
        <v>0</v>
      </c>
      <c r="T1704" s="93">
        <f>_xlfn.XLOOKUP(B1704,'[3]Nur des jours'!$B:$B,'[3]Nur des jours'!$U:$U,"")</f>
        <v>0</v>
      </c>
      <c r="U1704" s="93">
        <v>0</v>
      </c>
      <c r="V1704" s="93">
        <v>0</v>
      </c>
      <c r="W1704" s="93">
        <v>0</v>
      </c>
      <c r="X1704" s="93">
        <v>0</v>
      </c>
      <c r="Y1704" s="93">
        <v>0</v>
      </c>
      <c r="Z1704" s="93">
        <v>0</v>
      </c>
      <c r="AA1704" s="93">
        <v>0</v>
      </c>
      <c r="AB1704" s="93">
        <v>0</v>
      </c>
      <c r="AC1704" s="93">
        <f>_xlfn.XLOOKUP(B1704,'[3]Nur des jours'!$B:$B,'[3]Nur des jours'!$N:$N,"")</f>
        <v>0</v>
      </c>
      <c r="AD1704" s="93">
        <v>0</v>
      </c>
      <c r="AE1704" s="93">
        <v>0</v>
      </c>
      <c r="AF1704" s="93">
        <v>0</v>
      </c>
      <c r="AG1704" s="93"/>
      <c r="AH1704" s="93">
        <v>0</v>
      </c>
      <c r="AI1704" s="93">
        <v>0</v>
      </c>
      <c r="AJ1704" s="93">
        <v>0</v>
      </c>
      <c r="AK1704" s="93">
        <v>0</v>
      </c>
      <c r="AL1704" s="93">
        <v>0</v>
      </c>
      <c r="AM1704" s="49" t="s">
        <v>5559</v>
      </c>
      <c r="AN1704" s="49"/>
      <c r="AO1704" s="48" t="str" cm="1">
        <f t="array" ref="AO1704">IFERROR(_xlfn.IFS(
AQ1704="MPR ISSUE","PDH",
AQ1704="BSS Hardware Issue","BSS",
AQ1704="Sites strategiques, MLL, Pylone, etc.","ENVTECH",
AQ1704="AKTIVCO DEFAUT GE &amp; POWER Cabinet","AKTIVCO",
AQ1704="AKTIVCO Coupure ENEO &amp; Baisse de tension","AKTIVCO GRID ONLY",
AQ1704="Coupure ENEO &amp; Baisse de tension","IHS GRID ONLY",
AQ1704="Defaut GE &amp; POWER Cabinet","IHS",
AQ1704="Sharing","Partners",
AQ1704="Sites strategiques &amp; DataCenter","SST &amp; DC",
AQ1704="Exclu","Exclu",
AQ1704="SAT","SAT",
AQ1704="SPARE-ISSUE","SPARE-ISSUE",
AQ1704="Fiber CAmtel","TRANS_FO_CAMTEL",
AQ1704="Fiber AOF","Fiber AOF",
AQ1704="Projet OCM (HUAWEI)","TRAVAUX-HUAWEI",
AQ1704="Projet OCM (NOKIA)","TRAVAUX-NOKIA",
AQ1704="ACCESS-ISSUE","ACCESS-ISSUE",
AQ1704="Projet OCM (ZTE, NOKIA, autres projets)","TRAVAUX OCM",
AQ1704="No root CAuse","No root cause",
AQ1704="ODU HS","PDH",
AQ1704="IP &amp; VLAN","PDH",
AQ1704="Warehouse HUAWEI","SPARE-ISSUE",
AQ1704="SPARE-HS","SPARE-ISSUE",
AQ1704="Power Telco","BSS",AQ1704="no impacts","no impacts"
),"")</f>
        <v>No root cause</v>
      </c>
      <c r="AP1704" s="48" t="str" cm="1">
        <f t="array" ref="AP1704">IFERROR(_xlfn.IFS(
AQ1704="MPR ISSUE","TX ISSUE",
AQ1704="BSS Hardware Issue","RAN ISSUE",
AQ1704="Sites strategiques, MLL, Pylone, etc.","ENVTECH",
AQ1704="AKTIVCO DEFAUT GE &amp; POWER Cabinet","POWER ISSUE",
AQ1704="AKTIVCO Coupure ENEO &amp; Baisse de tension","POWER ISSUE",
AQ1704="Coupure ENEO &amp; Baisse de tension","POWER ISSUE",
AQ1704="Defaut GE &amp; POWER Cabinet","POWER ISSUE",
AQ1704="Sharing","POWER ISSUE",
AQ1704="Sites strategiques &amp; DataCenter","POWER ISSUE",
AQ1704="Exclu","Exclu",
AQ1704="SAT","TX ISSUE",
AQ1704="SPARE-ISSUE","SPARE-ISSUE",
AQ1704="Fiber CAmtel","TX ISSUE",
AQ1704="Fiber AOF","TX ISSUE",
AQ1704="Projet OCM (HUAWEI)","TRAVAUX-HUAWEI",
AQ1704="Projet OCM (NOKIA)","TRAVAUX -NOKIA",
AQ1704="ACCESS-ISSUE","ACCESS-ISSUE",
AQ1704="Projet OCM (ZTE, NOKIA, autres projets)","TRAVAUX OCM",
AQ1704="No root CAuse","No root cause",
AQ1704="ODU HS","TX ISSUE",
AQ1704="IP &amp; VLAN","TX ISSUE",
AQ1704="Warehouse HUAWEI","SPARE-ISSUE",
AQ1704="SPARE-HS","SPARE-ISSUE",
AQ1704="Power Telco","RAN ISSUE",AQ1704="no impacts","no impacts"
),"")</f>
        <v>No root cause</v>
      </c>
      <c r="AQ1704" s="127" t="s">
        <v>5344</v>
      </c>
      <c r="AR1704" s="48" t="str" cm="1">
        <f t="array" ref="AR1704">IFERROR(_xlfn.IFS(
AQ1704="MPR ISSUE","ACTIVE",
AQ1704="BSS Hardware Issue","ACTIVE",
AQ1704="Sites strategiques, MLL, Pylone, etc.","PASSIVE",
AQ1704="AKTIVCO DEFAUT GE &amp; POWER Cabinet","PASSIVE",
AQ1704="AKTIVCO Coupure ENEO &amp; Baisse de tension","PASSIVE",
AQ1704="Coupure ENEO &amp; Baisse de tension","PASSIVE",
AQ1704="Defaut GE &amp; POWER Cabinet","PASSIVE",
AQ1704="Sharing","PASSIVE",
AQ1704="Sites strategiques &amp; DataCenter","PASSIVE",
AQ1704="Exclu","Exclu",
AQ1704="SAT","ACTIVE",
AQ1704="SPARE-ISSUE","SPARE-ISSUE",
AQ1704="Fiber CAmtel","ACTIVE",
AQ1704="Fiber AOF","ACTIVE",
AQ1704="Projet OCM (HUAWEI)","PLANNED WORKS",
AQ1704="Projet OCM (NOKIA)","PLANNED WORKS",
AQ1704="ACCESS-ISSUE","ACCESS-ISSUE",
AQ1704="Projet OCM (ZTE, NOKIA, autres projets)","PLANNED WORKS",
AQ1704="No root CAuse","No root cause",
AQ1704="ODU HS","ACTIVE",
AQ1704="IP &amp; VLAN","ACTIVE",
AQ1704="Warehouse HUAWEI","SPARE-ISSUE",
AQ1704="SPARE-HS","SPARE-ISSUE",
AQ1704="Power Telco","ACTIVE", AQ1704="no impacts","no impacts"
),"")</f>
        <v>No root cause</v>
      </c>
      <c r="AS1704" s="92" t="s">
        <v>5537</v>
      </c>
      <c r="AT1704" s="98" t="s">
        <v>4158</v>
      </c>
      <c r="AV1704" s="17" t="s">
        <v>5537</v>
      </c>
      <c r="AW1704" s="7" t="s">
        <v>5537</v>
      </c>
      <c r="AX1704" s="6" t="s">
        <v>5537</v>
      </c>
      <c r="AY1704" s="7"/>
      <c r="AZ1704" s="3" t="s">
        <v>5537</v>
      </c>
      <c r="BA1704" s="18" t="s">
        <v>5537</v>
      </c>
      <c r="BB1704" s="18" t="s">
        <v>5537</v>
      </c>
      <c r="BC1704" s="18" t="s">
        <v>5537</v>
      </c>
      <c r="BD1704" s="18" t="s">
        <v>5537</v>
      </c>
      <c r="BE1704" s="18" t="s">
        <v>5537</v>
      </c>
      <c r="BF1704" s="18" t="s">
        <v>5537</v>
      </c>
      <c r="BG1704" s="18" t="s">
        <v>5537</v>
      </c>
      <c r="BH1704" s="18" t="s">
        <v>5537</v>
      </c>
      <c r="BI1704" s="18" t="s">
        <v>5537</v>
      </c>
      <c r="BJ1704" s="18" t="s">
        <v>5537</v>
      </c>
      <c r="BK1704" s="18" t="s">
        <v>5537</v>
      </c>
      <c r="BL1704" s="9" t="s">
        <v>5537</v>
      </c>
      <c r="BM1704" s="14" t="s">
        <v>5537</v>
      </c>
      <c r="BN1704" s="14" t="s">
        <v>5537</v>
      </c>
      <c r="BO1704" s="14" t="str">
        <f>_xlfn.XLOOKUP(B1704,'[4]cell downs 18042026 17h'!$B:$B,'[4]cell downs 18042026 17h'!$B:$B,"")</f>
        <v/>
      </c>
      <c r="BP1704" s="14" t="str">
        <f>_xlfn.XLOOKUP(B1704,'[5]Cells Huawei 19042026 15h'!$B:$B,'[5]Cells Huawei 19042026 15h'!$B:$B,"")</f>
        <v/>
      </c>
      <c r="BQ1704" s="9" t="str">
        <f>_xlfn.XLOOKUP(B1704,'[6]cells down 19042026 9H40'!$B:$B,'[6]cells down 19042026 9H40'!$B:$B,"")</f>
        <v/>
      </c>
      <c r="BR1704" s="9" t="s">
        <v>4158</v>
      </c>
      <c r="BS1704" s="9" t="s">
        <v>5537</v>
      </c>
      <c r="BT1704" s="108"/>
    </row>
    <row r="1705" spans="1:72" s="9" customFormat="1" x14ac:dyDescent="0.35">
      <c r="A1705" s="1" t="s">
        <v>780</v>
      </c>
      <c r="B1705" s="8" t="s">
        <v>781</v>
      </c>
      <c r="C1705" s="3" t="str">
        <f>_xlfn.XLOOKUP(B1705,'[1]daily break down'!$D:$D,'[1]daily break down'!$E:$E,"")</f>
        <v>Douala</v>
      </c>
      <c r="D1705" s="1" t="s">
        <v>11</v>
      </c>
      <c r="E1705" s="1" t="s">
        <v>12</v>
      </c>
      <c r="F1705" s="3" t="s">
        <v>31</v>
      </c>
      <c r="G1705" s="1" t="s">
        <v>32</v>
      </c>
      <c r="H1705" s="34" t="str">
        <f>_xlfn.XLOOKUP(B1705,[2]CALCULATION!$B:$B,[2]CALCULATION!$H:$H,"")</f>
        <v>ZTE</v>
      </c>
      <c r="I1705" s="28">
        <v>0</v>
      </c>
      <c r="J1705" s="28">
        <v>0</v>
      </c>
      <c r="K1705" s="28">
        <v>0</v>
      </c>
      <c r="L1705" s="28">
        <v>1.9083533799613751E-3</v>
      </c>
      <c r="M1705" s="28">
        <v>0</v>
      </c>
      <c r="N1705" s="28">
        <v>0</v>
      </c>
      <c r="O1705" s="28">
        <v>0</v>
      </c>
      <c r="P1705" s="28">
        <v>0</v>
      </c>
      <c r="Q1705" s="28">
        <v>0</v>
      </c>
      <c r="R1705" s="28">
        <v>0</v>
      </c>
      <c r="S1705" s="93">
        <v>0</v>
      </c>
      <c r="T1705" s="93">
        <f>_xlfn.XLOOKUP(B1705,'[3]Nur des jours'!$B:$B,'[3]Nur des jours'!$U:$U,"")</f>
        <v>0</v>
      </c>
      <c r="U1705" s="93">
        <v>0</v>
      </c>
      <c r="V1705" s="93">
        <v>0</v>
      </c>
      <c r="W1705" s="93">
        <v>0</v>
      </c>
      <c r="X1705" s="93">
        <v>0</v>
      </c>
      <c r="Y1705" s="93">
        <v>0</v>
      </c>
      <c r="Z1705" s="93">
        <v>0</v>
      </c>
      <c r="AA1705" s="93">
        <v>0</v>
      </c>
      <c r="AB1705" s="93">
        <v>0</v>
      </c>
      <c r="AC1705" s="93">
        <f>_xlfn.XLOOKUP(B1705,'[3]Nur des jours'!$B:$B,'[3]Nur des jours'!$N:$N,"")</f>
        <v>0</v>
      </c>
      <c r="AD1705" s="93">
        <v>0</v>
      </c>
      <c r="AE1705" s="93">
        <v>0</v>
      </c>
      <c r="AF1705" s="93">
        <v>0</v>
      </c>
      <c r="AG1705" s="93"/>
      <c r="AH1705" s="93">
        <v>0</v>
      </c>
      <c r="AI1705" s="93">
        <v>0</v>
      </c>
      <c r="AJ1705" s="93">
        <v>0</v>
      </c>
      <c r="AK1705" s="93">
        <v>0</v>
      </c>
      <c r="AL1705" s="93">
        <v>0</v>
      </c>
      <c r="AM1705" s="49" t="s">
        <v>5559</v>
      </c>
      <c r="AN1705" s="49"/>
      <c r="AO1705" s="48" t="str" cm="1">
        <f t="array" ref="AO1705">IFERROR(_xlfn.IFS(
AQ1705="MPR ISSUE","PDH",
AQ1705="BSS Hardware Issue","BSS",
AQ1705="Sites strategiques, MLL, Pylone, etc.","ENVTECH",
AQ1705="AKTIVCO DEFAUT GE &amp; POWER Cabinet","AKTIVCO",
AQ1705="AKTIVCO Coupure ENEO &amp; Baisse de tension","AKTIVCO GRID ONLY",
AQ1705="Coupure ENEO &amp; Baisse de tension","IHS GRID ONLY",
AQ1705="Defaut GE &amp; POWER Cabinet","IHS",
AQ1705="Sharing","Partners",
AQ1705="Sites strategiques &amp; DataCenter","SST &amp; DC",
AQ1705="Exclu","Exclu",
AQ1705="SAT","SAT",
AQ1705="SPARE-ISSUE","SPARE-ISSUE",
AQ1705="Fiber CAmtel","TRANS_FO_CAMTEL",
AQ1705="Fiber AOF","Fiber AOF",
AQ1705="Projet OCM (HUAWEI)","TRAVAUX-HUAWEI",
AQ1705="Projet OCM (NOKIA)","TRAVAUX-NOKIA",
AQ1705="ACCESS-ISSUE","ACCESS-ISSUE",
AQ1705="Projet OCM (ZTE, NOKIA, autres projets)","TRAVAUX OCM",
AQ1705="No root CAuse","No root cause",
AQ1705="ODU HS","PDH",
AQ1705="IP &amp; VLAN","PDH",
AQ1705="Warehouse HUAWEI","SPARE-ISSUE",
AQ1705="SPARE-HS","SPARE-ISSUE",
AQ1705="Power Telco","BSS",AQ1705="no impacts","no impacts"
),"")</f>
        <v>No root cause</v>
      </c>
      <c r="AP1705" s="48" t="str" cm="1">
        <f t="array" ref="AP1705">IFERROR(_xlfn.IFS(
AQ1705="MPR ISSUE","TX ISSUE",
AQ1705="BSS Hardware Issue","RAN ISSUE",
AQ1705="Sites strategiques, MLL, Pylone, etc.","ENVTECH",
AQ1705="AKTIVCO DEFAUT GE &amp; POWER Cabinet","POWER ISSUE",
AQ1705="AKTIVCO Coupure ENEO &amp; Baisse de tension","POWER ISSUE",
AQ1705="Coupure ENEO &amp; Baisse de tension","POWER ISSUE",
AQ1705="Defaut GE &amp; POWER Cabinet","POWER ISSUE",
AQ1705="Sharing","POWER ISSUE",
AQ1705="Sites strategiques &amp; DataCenter","POWER ISSUE",
AQ1705="Exclu","Exclu",
AQ1705="SAT","TX ISSUE",
AQ1705="SPARE-ISSUE","SPARE-ISSUE",
AQ1705="Fiber CAmtel","TX ISSUE",
AQ1705="Fiber AOF","TX ISSUE",
AQ1705="Projet OCM (HUAWEI)","TRAVAUX-HUAWEI",
AQ1705="Projet OCM (NOKIA)","TRAVAUX -NOKIA",
AQ1705="ACCESS-ISSUE","ACCESS-ISSUE",
AQ1705="Projet OCM (ZTE, NOKIA, autres projets)","TRAVAUX OCM",
AQ1705="No root CAuse","No root cause",
AQ1705="ODU HS","TX ISSUE",
AQ1705="IP &amp; VLAN","TX ISSUE",
AQ1705="Warehouse HUAWEI","SPARE-ISSUE",
AQ1705="SPARE-HS","SPARE-ISSUE",
AQ1705="Power Telco","RAN ISSUE",AQ1705="no impacts","no impacts"
),"")</f>
        <v>No root cause</v>
      </c>
      <c r="AQ1705" s="127" t="s">
        <v>5344</v>
      </c>
      <c r="AR1705" s="48" t="str" cm="1">
        <f t="array" ref="AR1705">IFERROR(_xlfn.IFS(
AQ1705="MPR ISSUE","ACTIVE",
AQ1705="BSS Hardware Issue","ACTIVE",
AQ1705="Sites strategiques, MLL, Pylone, etc.","PASSIVE",
AQ1705="AKTIVCO DEFAUT GE &amp; POWER Cabinet","PASSIVE",
AQ1705="AKTIVCO Coupure ENEO &amp; Baisse de tension","PASSIVE",
AQ1705="Coupure ENEO &amp; Baisse de tension","PASSIVE",
AQ1705="Defaut GE &amp; POWER Cabinet","PASSIVE",
AQ1705="Sharing","PASSIVE",
AQ1705="Sites strategiques &amp; DataCenter","PASSIVE",
AQ1705="Exclu","Exclu",
AQ1705="SAT","ACTIVE",
AQ1705="SPARE-ISSUE","SPARE-ISSUE",
AQ1705="Fiber CAmtel","ACTIVE",
AQ1705="Fiber AOF","ACTIVE",
AQ1705="Projet OCM (HUAWEI)","PLANNED WORKS",
AQ1705="Projet OCM (NOKIA)","PLANNED WORKS",
AQ1705="ACCESS-ISSUE","ACCESS-ISSUE",
AQ1705="Projet OCM (ZTE, NOKIA, autres projets)","PLANNED WORKS",
AQ1705="No root CAuse","No root cause",
AQ1705="ODU HS","ACTIVE",
AQ1705="IP &amp; VLAN","ACTIVE",
AQ1705="Warehouse HUAWEI","SPARE-ISSUE",
AQ1705="SPARE-HS","SPARE-ISSUE",
AQ1705="Power Telco","ACTIVE", AQ1705="no impacts","no impacts"
),"")</f>
        <v>No root cause</v>
      </c>
      <c r="AS1705" s="92" t="s">
        <v>5537</v>
      </c>
      <c r="AT1705" s="98" t="s">
        <v>781</v>
      </c>
      <c r="AV1705" s="17" t="s">
        <v>5537</v>
      </c>
      <c r="AW1705" s="7" t="s">
        <v>5537</v>
      </c>
      <c r="AX1705" s="6" t="s">
        <v>5537</v>
      </c>
      <c r="AY1705" s="7"/>
      <c r="AZ1705" s="3" t="s">
        <v>5537</v>
      </c>
      <c r="BA1705" s="18" t="s">
        <v>5537</v>
      </c>
      <c r="BB1705" s="18" t="s">
        <v>5537</v>
      </c>
      <c r="BC1705" s="18" t="s">
        <v>5537</v>
      </c>
      <c r="BD1705" s="18" t="s">
        <v>5537</v>
      </c>
      <c r="BE1705" s="18" t="s">
        <v>5537</v>
      </c>
      <c r="BF1705" s="18" t="s">
        <v>5537</v>
      </c>
      <c r="BG1705" s="18" t="s">
        <v>5537</v>
      </c>
      <c r="BH1705" s="18" t="s">
        <v>5537</v>
      </c>
      <c r="BI1705" s="18" t="s">
        <v>5537</v>
      </c>
      <c r="BJ1705" s="18" t="s">
        <v>5537</v>
      </c>
      <c r="BK1705" s="18" t="s">
        <v>5537</v>
      </c>
      <c r="BL1705" s="9" t="s">
        <v>5537</v>
      </c>
      <c r="BM1705" s="14" t="s">
        <v>5537</v>
      </c>
      <c r="BN1705" s="14" t="s">
        <v>5537</v>
      </c>
      <c r="BO1705" s="14" t="str">
        <f>_xlfn.XLOOKUP(B1705,'[4]cell downs 18042026 17h'!$B:$B,'[4]cell downs 18042026 17h'!$B:$B,"")</f>
        <v/>
      </c>
      <c r="BP1705" s="14" t="str">
        <f>_xlfn.XLOOKUP(B1705,'[5]Cells Huawei 19042026 15h'!$B:$B,'[5]Cells Huawei 19042026 15h'!$B:$B,"")</f>
        <v/>
      </c>
      <c r="BQ1705" s="9" t="str">
        <f>_xlfn.XLOOKUP(B1705,'[6]cells down 19042026 9H40'!$B:$B,'[6]cells down 19042026 9H40'!$B:$B,"")</f>
        <v/>
      </c>
      <c r="BR1705" s="9" t="s">
        <v>781</v>
      </c>
      <c r="BS1705" s="9" t="s">
        <v>5537</v>
      </c>
      <c r="BT1705" s="108"/>
    </row>
    <row r="1706" spans="1:72" s="9" customFormat="1" x14ac:dyDescent="0.35">
      <c r="A1706" s="1" t="s">
        <v>3191</v>
      </c>
      <c r="B1706" s="8" t="s">
        <v>3192</v>
      </c>
      <c r="C1706" s="3" t="str">
        <f>_xlfn.XLOOKUP(B1706,'[1]daily break down'!$D:$D,'[1]daily break down'!$E:$E,"")</f>
        <v>Douala</v>
      </c>
      <c r="D1706" s="1" t="s">
        <v>11</v>
      </c>
      <c r="E1706" s="1" t="s">
        <v>12</v>
      </c>
      <c r="F1706" s="3" t="s">
        <v>31</v>
      </c>
      <c r="G1706" s="1" t="s">
        <v>32</v>
      </c>
      <c r="H1706" s="34" t="str">
        <f>_xlfn.XLOOKUP(B1706,[2]CALCULATION!$B:$B,[2]CALCULATION!$H:$H,"")</f>
        <v>ZTE</v>
      </c>
      <c r="I1706" s="28">
        <v>0</v>
      </c>
      <c r="J1706" s="28">
        <v>0</v>
      </c>
      <c r="K1706" s="28">
        <v>0</v>
      </c>
      <c r="L1706" s="28">
        <v>1.6408272052003947E-3</v>
      </c>
      <c r="M1706" s="28">
        <v>0</v>
      </c>
      <c r="N1706" s="28">
        <v>0</v>
      </c>
      <c r="O1706" s="28">
        <v>0</v>
      </c>
      <c r="P1706" s="28">
        <v>0</v>
      </c>
      <c r="Q1706" s="28">
        <v>0</v>
      </c>
      <c r="R1706" s="28">
        <v>0</v>
      </c>
      <c r="S1706" s="93">
        <v>0</v>
      </c>
      <c r="T1706" s="93">
        <f>_xlfn.XLOOKUP(B1706,'[3]Nur des jours'!$B:$B,'[3]Nur des jours'!$U:$U,"")</f>
        <v>0</v>
      </c>
      <c r="U1706" s="93">
        <v>0</v>
      </c>
      <c r="V1706" s="93">
        <v>0</v>
      </c>
      <c r="W1706" s="93">
        <v>0</v>
      </c>
      <c r="X1706" s="93">
        <v>0</v>
      </c>
      <c r="Y1706" s="93">
        <v>0</v>
      </c>
      <c r="Z1706" s="93">
        <v>0</v>
      </c>
      <c r="AA1706" s="93">
        <v>0</v>
      </c>
      <c r="AB1706" s="93">
        <v>0</v>
      </c>
      <c r="AC1706" s="93">
        <f>_xlfn.XLOOKUP(B1706,'[3]Nur des jours'!$B:$B,'[3]Nur des jours'!$N:$N,"")</f>
        <v>0</v>
      </c>
      <c r="AD1706" s="93">
        <v>0</v>
      </c>
      <c r="AE1706" s="93">
        <v>0</v>
      </c>
      <c r="AF1706" s="93">
        <v>0</v>
      </c>
      <c r="AG1706" s="93"/>
      <c r="AH1706" s="93">
        <v>0</v>
      </c>
      <c r="AI1706" s="93">
        <v>0</v>
      </c>
      <c r="AJ1706" s="93">
        <v>0</v>
      </c>
      <c r="AK1706" s="93">
        <v>0</v>
      </c>
      <c r="AL1706" s="93">
        <v>0</v>
      </c>
      <c r="AM1706" s="49" t="s">
        <v>5559</v>
      </c>
      <c r="AN1706" s="49"/>
      <c r="AO1706" s="48" t="str" cm="1">
        <f t="array" ref="AO1706">IFERROR(_xlfn.IFS(
AQ1706="MPR ISSUE","PDH",
AQ1706="BSS Hardware Issue","BSS",
AQ1706="Sites strategiques, MLL, Pylone, etc.","ENVTECH",
AQ1706="AKTIVCO DEFAUT GE &amp; POWER Cabinet","AKTIVCO",
AQ1706="AKTIVCO Coupure ENEO &amp; Baisse de tension","AKTIVCO GRID ONLY",
AQ1706="Coupure ENEO &amp; Baisse de tension","IHS GRID ONLY",
AQ1706="Defaut GE &amp; POWER Cabinet","IHS",
AQ1706="Sharing","Partners",
AQ1706="Sites strategiques &amp; DataCenter","SST &amp; DC",
AQ1706="Exclu","Exclu",
AQ1706="SAT","SAT",
AQ1706="SPARE-ISSUE","SPARE-ISSUE",
AQ1706="Fiber CAmtel","TRANS_FO_CAMTEL",
AQ1706="Fiber AOF","Fiber AOF",
AQ1706="Projet OCM (HUAWEI)","TRAVAUX-HUAWEI",
AQ1706="Projet OCM (NOKIA)","TRAVAUX-NOKIA",
AQ1706="ACCESS-ISSUE","ACCESS-ISSUE",
AQ1706="Projet OCM (ZTE, NOKIA, autres projets)","TRAVAUX OCM",
AQ1706="No root CAuse","No root cause",
AQ1706="ODU HS","PDH",
AQ1706="IP &amp; VLAN","PDH",
AQ1706="Warehouse HUAWEI","SPARE-ISSUE",
AQ1706="SPARE-HS","SPARE-ISSUE",
AQ1706="Power Telco","BSS",AQ1706="no impacts","no impacts"
),"")</f>
        <v>No root cause</v>
      </c>
      <c r="AP1706" s="48" t="str" cm="1">
        <f t="array" ref="AP1706">IFERROR(_xlfn.IFS(
AQ1706="MPR ISSUE","TX ISSUE",
AQ1706="BSS Hardware Issue","RAN ISSUE",
AQ1706="Sites strategiques, MLL, Pylone, etc.","ENVTECH",
AQ1706="AKTIVCO DEFAUT GE &amp; POWER Cabinet","POWER ISSUE",
AQ1706="AKTIVCO Coupure ENEO &amp; Baisse de tension","POWER ISSUE",
AQ1706="Coupure ENEO &amp; Baisse de tension","POWER ISSUE",
AQ1706="Defaut GE &amp; POWER Cabinet","POWER ISSUE",
AQ1706="Sharing","POWER ISSUE",
AQ1706="Sites strategiques &amp; DataCenter","POWER ISSUE",
AQ1706="Exclu","Exclu",
AQ1706="SAT","TX ISSUE",
AQ1706="SPARE-ISSUE","SPARE-ISSUE",
AQ1706="Fiber CAmtel","TX ISSUE",
AQ1706="Fiber AOF","TX ISSUE",
AQ1706="Projet OCM (HUAWEI)","TRAVAUX-HUAWEI",
AQ1706="Projet OCM (NOKIA)","TRAVAUX -NOKIA",
AQ1706="ACCESS-ISSUE","ACCESS-ISSUE",
AQ1706="Projet OCM (ZTE, NOKIA, autres projets)","TRAVAUX OCM",
AQ1706="No root CAuse","No root cause",
AQ1706="ODU HS","TX ISSUE",
AQ1706="IP &amp; VLAN","TX ISSUE",
AQ1706="Warehouse HUAWEI","SPARE-ISSUE",
AQ1706="SPARE-HS","SPARE-ISSUE",
AQ1706="Power Telco","RAN ISSUE",AQ1706="no impacts","no impacts"
),"")</f>
        <v>No root cause</v>
      </c>
      <c r="AQ1706" s="127" t="s">
        <v>5344</v>
      </c>
      <c r="AR1706" s="48" t="str" cm="1">
        <f t="array" ref="AR1706">IFERROR(_xlfn.IFS(
AQ1706="MPR ISSUE","ACTIVE",
AQ1706="BSS Hardware Issue","ACTIVE",
AQ1706="Sites strategiques, MLL, Pylone, etc.","PASSIVE",
AQ1706="AKTIVCO DEFAUT GE &amp; POWER Cabinet","PASSIVE",
AQ1706="AKTIVCO Coupure ENEO &amp; Baisse de tension","PASSIVE",
AQ1706="Coupure ENEO &amp; Baisse de tension","PASSIVE",
AQ1706="Defaut GE &amp; POWER Cabinet","PASSIVE",
AQ1706="Sharing","PASSIVE",
AQ1706="Sites strategiques &amp; DataCenter","PASSIVE",
AQ1706="Exclu","Exclu",
AQ1706="SAT","ACTIVE",
AQ1706="SPARE-ISSUE","SPARE-ISSUE",
AQ1706="Fiber CAmtel","ACTIVE",
AQ1706="Fiber AOF","ACTIVE",
AQ1706="Projet OCM (HUAWEI)","PLANNED WORKS",
AQ1706="Projet OCM (NOKIA)","PLANNED WORKS",
AQ1706="ACCESS-ISSUE","ACCESS-ISSUE",
AQ1706="Projet OCM (ZTE, NOKIA, autres projets)","PLANNED WORKS",
AQ1706="No root CAuse","No root cause",
AQ1706="ODU HS","ACTIVE",
AQ1706="IP &amp; VLAN","ACTIVE",
AQ1706="Warehouse HUAWEI","SPARE-ISSUE",
AQ1706="SPARE-HS","SPARE-ISSUE",
AQ1706="Power Telco","ACTIVE", AQ1706="no impacts","no impacts"
),"")</f>
        <v>No root cause</v>
      </c>
      <c r="AS1706" s="92" t="s">
        <v>5537</v>
      </c>
      <c r="AT1706" s="98" t="s">
        <v>3192</v>
      </c>
      <c r="AV1706" s="17" t="s">
        <v>5537</v>
      </c>
      <c r="AW1706" s="7" t="s">
        <v>5537</v>
      </c>
      <c r="AX1706" s="6" t="s">
        <v>5537</v>
      </c>
      <c r="AY1706" s="7"/>
      <c r="AZ1706" s="3" t="s">
        <v>5537</v>
      </c>
      <c r="BA1706" s="18" t="s">
        <v>5537</v>
      </c>
      <c r="BB1706" s="18" t="s">
        <v>5537</v>
      </c>
      <c r="BC1706" s="18" t="s">
        <v>5537</v>
      </c>
      <c r="BD1706" s="18" t="s">
        <v>5537</v>
      </c>
      <c r="BE1706" s="18" t="s">
        <v>5537</v>
      </c>
      <c r="BF1706" s="18" t="s">
        <v>5537</v>
      </c>
      <c r="BG1706" s="18" t="s">
        <v>5537</v>
      </c>
      <c r="BH1706" s="18" t="s">
        <v>5537</v>
      </c>
      <c r="BI1706" s="18" t="s">
        <v>5537</v>
      </c>
      <c r="BJ1706" s="18" t="s">
        <v>5537</v>
      </c>
      <c r="BK1706" s="18" t="s">
        <v>5537</v>
      </c>
      <c r="BL1706" s="9" t="s">
        <v>5537</v>
      </c>
      <c r="BM1706" s="14" t="s">
        <v>5537</v>
      </c>
      <c r="BN1706" s="14" t="s">
        <v>5537</v>
      </c>
      <c r="BO1706" s="14" t="str">
        <f>_xlfn.XLOOKUP(B1706,'[4]cell downs 18042026 17h'!$B:$B,'[4]cell downs 18042026 17h'!$B:$B,"")</f>
        <v/>
      </c>
      <c r="BP1706" s="14" t="str">
        <f>_xlfn.XLOOKUP(B1706,'[5]Cells Huawei 19042026 15h'!$B:$B,'[5]Cells Huawei 19042026 15h'!$B:$B,"")</f>
        <v/>
      </c>
      <c r="BQ1706" s="9" t="str">
        <f>_xlfn.XLOOKUP(B1706,'[6]cells down 19042026 9H40'!$B:$B,'[6]cells down 19042026 9H40'!$B:$B,"")</f>
        <v/>
      </c>
      <c r="BR1706" s="9" t="s">
        <v>3192</v>
      </c>
      <c r="BS1706" s="9" t="s">
        <v>5537</v>
      </c>
      <c r="BT1706" s="108"/>
    </row>
    <row r="1707" spans="1:72" s="9" customFormat="1" x14ac:dyDescent="0.35">
      <c r="A1707" s="1" t="s">
        <v>795</v>
      </c>
      <c r="B1707" s="8" t="s">
        <v>796</v>
      </c>
      <c r="C1707" s="3" t="str">
        <f>_xlfn.XLOOKUP(B1707,'[1]daily break down'!$D:$D,'[1]daily break down'!$E:$E,"")</f>
        <v>Douala</v>
      </c>
      <c r="D1707" s="1" t="s">
        <v>11</v>
      </c>
      <c r="E1707" s="1" t="s">
        <v>12</v>
      </c>
      <c r="F1707" s="3" t="s">
        <v>31</v>
      </c>
      <c r="G1707" s="1" t="s">
        <v>32</v>
      </c>
      <c r="H1707" s="34" t="str">
        <f>_xlfn.XLOOKUP(B1707,[2]CALCULATION!$B:$B,[2]CALCULATION!$H:$H,"")</f>
        <v>ZTE</v>
      </c>
      <c r="I1707" s="28">
        <v>0</v>
      </c>
      <c r="J1707" s="28">
        <v>0</v>
      </c>
      <c r="K1707" s="28">
        <v>0</v>
      </c>
      <c r="L1707" s="28">
        <v>1.5694868919306861E-3</v>
      </c>
      <c r="M1707" s="28">
        <v>0</v>
      </c>
      <c r="N1707" s="28">
        <v>0</v>
      </c>
      <c r="O1707" s="28">
        <v>0</v>
      </c>
      <c r="P1707" s="28">
        <v>0</v>
      </c>
      <c r="Q1707" s="28">
        <v>0</v>
      </c>
      <c r="R1707" s="28">
        <v>0</v>
      </c>
      <c r="S1707" s="93">
        <v>0</v>
      </c>
      <c r="T1707" s="93">
        <f>_xlfn.XLOOKUP(B1707,'[3]Nur des jours'!$B:$B,'[3]Nur des jours'!$U:$U,"")</f>
        <v>0</v>
      </c>
      <c r="U1707" s="93">
        <v>0</v>
      </c>
      <c r="V1707" s="93">
        <v>0</v>
      </c>
      <c r="W1707" s="93">
        <v>0</v>
      </c>
      <c r="X1707" s="93">
        <v>0</v>
      </c>
      <c r="Y1707" s="93">
        <v>0</v>
      </c>
      <c r="Z1707" s="93">
        <v>0</v>
      </c>
      <c r="AA1707" s="93">
        <v>0</v>
      </c>
      <c r="AB1707" s="93">
        <v>0</v>
      </c>
      <c r="AC1707" s="93">
        <f>_xlfn.XLOOKUP(B1707,'[3]Nur des jours'!$B:$B,'[3]Nur des jours'!$N:$N,"")</f>
        <v>0</v>
      </c>
      <c r="AD1707" s="93">
        <v>0</v>
      </c>
      <c r="AE1707" s="93">
        <v>0</v>
      </c>
      <c r="AF1707" s="93">
        <v>0</v>
      </c>
      <c r="AG1707" s="93"/>
      <c r="AH1707" s="93">
        <v>0</v>
      </c>
      <c r="AI1707" s="93">
        <v>0</v>
      </c>
      <c r="AJ1707" s="93">
        <v>0</v>
      </c>
      <c r="AK1707" s="93">
        <v>0</v>
      </c>
      <c r="AL1707" s="93">
        <v>0</v>
      </c>
      <c r="AM1707" s="49" t="s">
        <v>5559</v>
      </c>
      <c r="AN1707" s="49"/>
      <c r="AO1707" s="48" t="str" cm="1">
        <f t="array" ref="AO1707">IFERROR(_xlfn.IFS(
AQ1707="MPR ISSUE","PDH",
AQ1707="BSS Hardware Issue","BSS",
AQ1707="Sites strategiques, MLL, Pylone, etc.","ENVTECH",
AQ1707="AKTIVCO DEFAUT GE &amp; POWER Cabinet","AKTIVCO",
AQ1707="AKTIVCO Coupure ENEO &amp; Baisse de tension","AKTIVCO GRID ONLY",
AQ1707="Coupure ENEO &amp; Baisse de tension","IHS GRID ONLY",
AQ1707="Defaut GE &amp; POWER Cabinet","IHS",
AQ1707="Sharing","Partners",
AQ1707="Sites strategiques &amp; DataCenter","SST &amp; DC",
AQ1707="Exclu","Exclu",
AQ1707="SAT","SAT",
AQ1707="SPARE-ISSUE","SPARE-ISSUE",
AQ1707="Fiber CAmtel","TRANS_FO_CAMTEL",
AQ1707="Fiber AOF","Fiber AOF",
AQ1707="Projet OCM (HUAWEI)","TRAVAUX-HUAWEI",
AQ1707="Projet OCM (NOKIA)","TRAVAUX-NOKIA",
AQ1707="ACCESS-ISSUE","ACCESS-ISSUE",
AQ1707="Projet OCM (ZTE, NOKIA, autres projets)","TRAVAUX OCM",
AQ1707="No root CAuse","No root cause",
AQ1707="ODU HS","PDH",
AQ1707="IP &amp; VLAN","PDH",
AQ1707="Warehouse HUAWEI","SPARE-ISSUE",
AQ1707="SPARE-HS","SPARE-ISSUE",
AQ1707="Power Telco","BSS",AQ1707="no impacts","no impacts"
),"")</f>
        <v>No root cause</v>
      </c>
      <c r="AP1707" s="48" t="str" cm="1">
        <f t="array" ref="AP1707">IFERROR(_xlfn.IFS(
AQ1707="MPR ISSUE","TX ISSUE",
AQ1707="BSS Hardware Issue","RAN ISSUE",
AQ1707="Sites strategiques, MLL, Pylone, etc.","ENVTECH",
AQ1707="AKTIVCO DEFAUT GE &amp; POWER Cabinet","POWER ISSUE",
AQ1707="AKTIVCO Coupure ENEO &amp; Baisse de tension","POWER ISSUE",
AQ1707="Coupure ENEO &amp; Baisse de tension","POWER ISSUE",
AQ1707="Defaut GE &amp; POWER Cabinet","POWER ISSUE",
AQ1707="Sharing","POWER ISSUE",
AQ1707="Sites strategiques &amp; DataCenter","POWER ISSUE",
AQ1707="Exclu","Exclu",
AQ1707="SAT","TX ISSUE",
AQ1707="SPARE-ISSUE","SPARE-ISSUE",
AQ1707="Fiber CAmtel","TX ISSUE",
AQ1707="Fiber AOF","TX ISSUE",
AQ1707="Projet OCM (HUAWEI)","TRAVAUX-HUAWEI",
AQ1707="Projet OCM (NOKIA)","TRAVAUX -NOKIA",
AQ1707="ACCESS-ISSUE","ACCESS-ISSUE",
AQ1707="Projet OCM (ZTE, NOKIA, autres projets)","TRAVAUX OCM",
AQ1707="No root CAuse","No root cause",
AQ1707="ODU HS","TX ISSUE",
AQ1707="IP &amp; VLAN","TX ISSUE",
AQ1707="Warehouse HUAWEI","SPARE-ISSUE",
AQ1707="SPARE-HS","SPARE-ISSUE",
AQ1707="Power Telco","RAN ISSUE",AQ1707="no impacts","no impacts"
),"")</f>
        <v>No root cause</v>
      </c>
      <c r="AQ1707" s="127" t="s">
        <v>5344</v>
      </c>
      <c r="AR1707" s="48" t="str" cm="1">
        <f t="array" ref="AR1707">IFERROR(_xlfn.IFS(
AQ1707="MPR ISSUE","ACTIVE",
AQ1707="BSS Hardware Issue","ACTIVE",
AQ1707="Sites strategiques, MLL, Pylone, etc.","PASSIVE",
AQ1707="AKTIVCO DEFAUT GE &amp; POWER Cabinet","PASSIVE",
AQ1707="AKTIVCO Coupure ENEO &amp; Baisse de tension","PASSIVE",
AQ1707="Coupure ENEO &amp; Baisse de tension","PASSIVE",
AQ1707="Defaut GE &amp; POWER Cabinet","PASSIVE",
AQ1707="Sharing","PASSIVE",
AQ1707="Sites strategiques &amp; DataCenter","PASSIVE",
AQ1707="Exclu","Exclu",
AQ1707="SAT","ACTIVE",
AQ1707="SPARE-ISSUE","SPARE-ISSUE",
AQ1707="Fiber CAmtel","ACTIVE",
AQ1707="Fiber AOF","ACTIVE",
AQ1707="Projet OCM (HUAWEI)","PLANNED WORKS",
AQ1707="Projet OCM (NOKIA)","PLANNED WORKS",
AQ1707="ACCESS-ISSUE","ACCESS-ISSUE",
AQ1707="Projet OCM (ZTE, NOKIA, autres projets)","PLANNED WORKS",
AQ1707="No root CAuse","No root cause",
AQ1707="ODU HS","ACTIVE",
AQ1707="IP &amp; VLAN","ACTIVE",
AQ1707="Warehouse HUAWEI","SPARE-ISSUE",
AQ1707="SPARE-HS","SPARE-ISSUE",
AQ1707="Power Telco","ACTIVE", AQ1707="no impacts","no impacts"
),"")</f>
        <v>No root cause</v>
      </c>
      <c r="AS1707" s="92" t="s">
        <v>5537</v>
      </c>
      <c r="AT1707" s="98" t="s">
        <v>796</v>
      </c>
      <c r="AV1707" s="17" t="s">
        <v>5537</v>
      </c>
      <c r="AW1707" s="7" t="s">
        <v>5537</v>
      </c>
      <c r="AX1707" s="6" t="s">
        <v>5537</v>
      </c>
      <c r="AY1707" s="7"/>
      <c r="AZ1707" s="3" t="s">
        <v>5537</v>
      </c>
      <c r="BA1707" s="18" t="s">
        <v>5537</v>
      </c>
      <c r="BB1707" s="18" t="s">
        <v>5537</v>
      </c>
      <c r="BC1707" s="18" t="s">
        <v>5537</v>
      </c>
      <c r="BD1707" s="18" t="s">
        <v>5537</v>
      </c>
      <c r="BE1707" s="18" t="s">
        <v>5537</v>
      </c>
      <c r="BF1707" s="18" t="s">
        <v>5537</v>
      </c>
      <c r="BG1707" s="18" t="s">
        <v>5537</v>
      </c>
      <c r="BH1707" s="18" t="s">
        <v>5537</v>
      </c>
      <c r="BI1707" s="18" t="s">
        <v>5537</v>
      </c>
      <c r="BJ1707" s="18" t="s">
        <v>5537</v>
      </c>
      <c r="BK1707" s="18" t="s">
        <v>5537</v>
      </c>
      <c r="BL1707" s="9" t="s">
        <v>5537</v>
      </c>
      <c r="BM1707" s="14" t="s">
        <v>5537</v>
      </c>
      <c r="BN1707" s="14" t="s">
        <v>5537</v>
      </c>
      <c r="BO1707" s="14" t="str">
        <f>_xlfn.XLOOKUP(B1707,'[4]cell downs 18042026 17h'!$B:$B,'[4]cell downs 18042026 17h'!$B:$B,"")</f>
        <v/>
      </c>
      <c r="BP1707" s="14" t="str">
        <f>_xlfn.XLOOKUP(B1707,'[5]Cells Huawei 19042026 15h'!$B:$B,'[5]Cells Huawei 19042026 15h'!$B:$B,"")</f>
        <v/>
      </c>
      <c r="BQ1707" s="9" t="str">
        <f>_xlfn.XLOOKUP(B1707,'[6]cells down 19042026 9H40'!$B:$B,'[6]cells down 19042026 9H40'!$B:$B,"")</f>
        <v/>
      </c>
      <c r="BR1707" s="9" t="s">
        <v>796</v>
      </c>
      <c r="BS1707" s="9" t="s">
        <v>1129</v>
      </c>
      <c r="BT1707" s="108"/>
    </row>
    <row r="1708" spans="1:72" s="9" customFormat="1" x14ac:dyDescent="0.35">
      <c r="A1708" s="1" t="s">
        <v>1957</v>
      </c>
      <c r="B1708" s="8" t="s">
        <v>1958</v>
      </c>
      <c r="C1708" s="3" t="str">
        <f>_xlfn.XLOOKUP(B1708,'[1]daily break down'!$D:$D,'[1]daily break down'!$E:$E,"")</f>
        <v>Douala</v>
      </c>
      <c r="D1708" s="1" t="s">
        <v>21</v>
      </c>
      <c r="E1708" s="1" t="s">
        <v>30</v>
      </c>
      <c r="F1708" s="3" t="s">
        <v>31</v>
      </c>
      <c r="G1708" s="1" t="s">
        <v>32</v>
      </c>
      <c r="H1708" s="34" t="str">
        <f>_xlfn.XLOOKUP(B1708,[2]CALCULATION!$B:$B,[2]CALCULATION!$H:$H,"")</f>
        <v>ZTE</v>
      </c>
      <c r="I1708" s="28">
        <v>0</v>
      </c>
      <c r="J1708" s="28">
        <v>0</v>
      </c>
      <c r="K1708" s="28">
        <v>0</v>
      </c>
      <c r="L1708" s="28">
        <v>1.5159816569784899E-3</v>
      </c>
      <c r="M1708" s="28">
        <v>0</v>
      </c>
      <c r="N1708" s="28">
        <v>0</v>
      </c>
      <c r="O1708" s="28">
        <v>0</v>
      </c>
      <c r="P1708" s="28">
        <v>0</v>
      </c>
      <c r="Q1708" s="28">
        <v>0</v>
      </c>
      <c r="R1708" s="28">
        <v>0</v>
      </c>
      <c r="S1708" s="93">
        <v>0</v>
      </c>
      <c r="T1708" s="93">
        <f>_xlfn.XLOOKUP(B1708,'[3]Nur des jours'!$B:$B,'[3]Nur des jours'!$U:$U,"")</f>
        <v>0</v>
      </c>
      <c r="U1708" s="93">
        <v>0</v>
      </c>
      <c r="V1708" s="93">
        <v>0</v>
      </c>
      <c r="W1708" s="93">
        <v>0</v>
      </c>
      <c r="X1708" s="93">
        <v>0</v>
      </c>
      <c r="Y1708" s="93">
        <v>0</v>
      </c>
      <c r="Z1708" s="93">
        <v>0</v>
      </c>
      <c r="AA1708" s="93">
        <v>0</v>
      </c>
      <c r="AB1708" s="93">
        <v>0</v>
      </c>
      <c r="AC1708" s="93">
        <f>_xlfn.XLOOKUP(B1708,'[3]Nur des jours'!$B:$B,'[3]Nur des jours'!$N:$N,"")</f>
        <v>0</v>
      </c>
      <c r="AD1708" s="93">
        <v>0</v>
      </c>
      <c r="AE1708" s="93">
        <v>0</v>
      </c>
      <c r="AF1708" s="93">
        <v>0</v>
      </c>
      <c r="AG1708" s="93"/>
      <c r="AH1708" s="93">
        <v>0</v>
      </c>
      <c r="AI1708" s="93">
        <v>0</v>
      </c>
      <c r="AJ1708" s="93">
        <v>0</v>
      </c>
      <c r="AK1708" s="93">
        <v>0</v>
      </c>
      <c r="AL1708" s="93">
        <v>0</v>
      </c>
      <c r="AM1708" s="49" t="s">
        <v>5559</v>
      </c>
      <c r="AN1708" s="49"/>
      <c r="AO1708" s="48" t="str" cm="1">
        <f t="array" ref="AO1708">IFERROR(_xlfn.IFS(
AQ1708="MPR ISSUE","PDH",
AQ1708="BSS Hardware Issue","BSS",
AQ1708="Sites strategiques, MLL, Pylone, etc.","ENVTECH",
AQ1708="AKTIVCO DEFAUT GE &amp; POWER Cabinet","AKTIVCO",
AQ1708="AKTIVCO Coupure ENEO &amp; Baisse de tension","AKTIVCO GRID ONLY",
AQ1708="Coupure ENEO &amp; Baisse de tension","IHS GRID ONLY",
AQ1708="Defaut GE &amp; POWER Cabinet","IHS",
AQ1708="Sharing","Partners",
AQ1708="Sites strategiques &amp; DataCenter","SST &amp; DC",
AQ1708="Exclu","Exclu",
AQ1708="SAT","SAT",
AQ1708="SPARE-ISSUE","SPARE-ISSUE",
AQ1708="Fiber CAmtel","TRANS_FO_CAMTEL",
AQ1708="Fiber AOF","Fiber AOF",
AQ1708="Projet OCM (HUAWEI)","TRAVAUX-HUAWEI",
AQ1708="Projet OCM (NOKIA)","TRAVAUX-NOKIA",
AQ1708="ACCESS-ISSUE","ACCESS-ISSUE",
AQ1708="Projet OCM (ZTE, NOKIA, autres projets)","TRAVAUX OCM",
AQ1708="No root CAuse","No root cause",
AQ1708="ODU HS","PDH",
AQ1708="IP &amp; VLAN","PDH",
AQ1708="Warehouse HUAWEI","SPARE-ISSUE",
AQ1708="SPARE-HS","SPARE-ISSUE",
AQ1708="Power Telco","BSS",AQ1708="no impacts","no impacts"
),"")</f>
        <v>No root cause</v>
      </c>
      <c r="AP1708" s="48" t="str" cm="1">
        <f t="array" ref="AP1708">IFERROR(_xlfn.IFS(
AQ1708="MPR ISSUE","TX ISSUE",
AQ1708="BSS Hardware Issue","RAN ISSUE",
AQ1708="Sites strategiques, MLL, Pylone, etc.","ENVTECH",
AQ1708="AKTIVCO DEFAUT GE &amp; POWER Cabinet","POWER ISSUE",
AQ1708="AKTIVCO Coupure ENEO &amp; Baisse de tension","POWER ISSUE",
AQ1708="Coupure ENEO &amp; Baisse de tension","POWER ISSUE",
AQ1708="Defaut GE &amp; POWER Cabinet","POWER ISSUE",
AQ1708="Sharing","POWER ISSUE",
AQ1708="Sites strategiques &amp; DataCenter","POWER ISSUE",
AQ1708="Exclu","Exclu",
AQ1708="SAT","TX ISSUE",
AQ1708="SPARE-ISSUE","SPARE-ISSUE",
AQ1708="Fiber CAmtel","TX ISSUE",
AQ1708="Fiber AOF","TX ISSUE",
AQ1708="Projet OCM (HUAWEI)","TRAVAUX-HUAWEI",
AQ1708="Projet OCM (NOKIA)","TRAVAUX -NOKIA",
AQ1708="ACCESS-ISSUE","ACCESS-ISSUE",
AQ1708="Projet OCM (ZTE, NOKIA, autres projets)","TRAVAUX OCM",
AQ1708="No root CAuse","No root cause",
AQ1708="ODU HS","TX ISSUE",
AQ1708="IP &amp; VLAN","TX ISSUE",
AQ1708="Warehouse HUAWEI","SPARE-ISSUE",
AQ1708="SPARE-HS","SPARE-ISSUE",
AQ1708="Power Telco","RAN ISSUE",AQ1708="no impacts","no impacts"
),"")</f>
        <v>No root cause</v>
      </c>
      <c r="AQ1708" s="67" t="s">
        <v>5344</v>
      </c>
      <c r="AR1708" s="48" t="str" cm="1">
        <f t="array" ref="AR1708">IFERROR(_xlfn.IFS(
AQ1708="MPR ISSUE","ACTIVE",
AQ1708="BSS Hardware Issue","ACTIVE",
AQ1708="Sites strategiques, MLL, Pylone, etc.","PASSIVE",
AQ1708="AKTIVCO DEFAUT GE &amp; POWER Cabinet","PASSIVE",
AQ1708="AKTIVCO Coupure ENEO &amp; Baisse de tension","PASSIVE",
AQ1708="Coupure ENEO &amp; Baisse de tension","PASSIVE",
AQ1708="Defaut GE &amp; POWER Cabinet","PASSIVE",
AQ1708="Sharing","PASSIVE",
AQ1708="Sites strategiques &amp; DataCenter","PASSIVE",
AQ1708="Exclu","Exclu",
AQ1708="SAT","ACTIVE",
AQ1708="SPARE-ISSUE","SPARE-ISSUE",
AQ1708="Fiber CAmtel","ACTIVE",
AQ1708="Fiber AOF","ACTIVE",
AQ1708="Projet OCM (HUAWEI)","PLANNED WORKS",
AQ1708="Projet OCM (NOKIA)","PLANNED WORKS",
AQ1708="ACCESS-ISSUE","ACCESS-ISSUE",
AQ1708="Projet OCM (ZTE, NOKIA, autres projets)","PLANNED WORKS",
AQ1708="No root CAuse","No root cause",
AQ1708="ODU HS","ACTIVE",
AQ1708="IP &amp; VLAN","ACTIVE",
AQ1708="Warehouse HUAWEI","SPARE-ISSUE",
AQ1708="SPARE-HS","SPARE-ISSUE",
AQ1708="Power Telco","ACTIVE", AQ1708="no impacts","no impacts"
),"")</f>
        <v>No root cause</v>
      </c>
      <c r="AS1708" s="92" t="s">
        <v>5537</v>
      </c>
      <c r="AT1708" s="98" t="s">
        <v>1958</v>
      </c>
      <c r="AV1708" s="17" t="s">
        <v>5537</v>
      </c>
      <c r="AW1708" s="7" t="s">
        <v>5537</v>
      </c>
      <c r="AX1708" s="6" t="s">
        <v>5537</v>
      </c>
      <c r="AY1708" s="7"/>
      <c r="AZ1708" s="3" t="s">
        <v>5537</v>
      </c>
      <c r="BA1708" s="18" t="s">
        <v>5537</v>
      </c>
      <c r="BB1708" s="18" t="s">
        <v>5537</v>
      </c>
      <c r="BC1708" s="18" t="s">
        <v>5537</v>
      </c>
      <c r="BD1708" s="18" t="s">
        <v>5537</v>
      </c>
      <c r="BE1708" s="18" t="s">
        <v>5537</v>
      </c>
      <c r="BF1708" s="18" t="s">
        <v>5537</v>
      </c>
      <c r="BG1708" s="18" t="s">
        <v>5537</v>
      </c>
      <c r="BH1708" s="18" t="s">
        <v>5537</v>
      </c>
      <c r="BI1708" s="18" t="s">
        <v>5537</v>
      </c>
      <c r="BJ1708" s="18" t="s">
        <v>5537</v>
      </c>
      <c r="BK1708" s="18" t="s">
        <v>5537</v>
      </c>
      <c r="BL1708" s="9" t="s">
        <v>5537</v>
      </c>
      <c r="BM1708" s="14" t="s">
        <v>5537</v>
      </c>
      <c r="BN1708" s="14" t="s">
        <v>5537</v>
      </c>
      <c r="BO1708" s="14" t="str">
        <f>_xlfn.XLOOKUP(B1708,'[4]cell downs 18042026 17h'!$B:$B,'[4]cell downs 18042026 17h'!$B:$B,"")</f>
        <v/>
      </c>
      <c r="BP1708" s="14" t="str">
        <f>_xlfn.XLOOKUP(B1708,'[5]Cells Huawei 19042026 15h'!$B:$B,'[5]Cells Huawei 19042026 15h'!$B:$B,"")</f>
        <v/>
      </c>
      <c r="BQ1708" s="9" t="str">
        <f>_xlfn.XLOOKUP(B1708,'[6]cells down 19042026 9H40'!$B:$B,'[6]cells down 19042026 9H40'!$B:$B,"")</f>
        <v/>
      </c>
      <c r="BR1708" s="9" t="s">
        <v>5537</v>
      </c>
      <c r="BS1708" s="9" t="s">
        <v>5537</v>
      </c>
      <c r="BT1708" s="108"/>
    </row>
    <row r="1709" spans="1:72" s="9" customFormat="1" x14ac:dyDescent="0.35">
      <c r="A1709" s="1" t="s">
        <v>4569</v>
      </c>
      <c r="B1709" s="8" t="s">
        <v>4570</v>
      </c>
      <c r="C1709" s="3" t="str">
        <f>_xlfn.XLOOKUP(B1709,'[1]daily break down'!$D:$D,'[1]daily break down'!$E:$E,"")</f>
        <v>Douala</v>
      </c>
      <c r="D1709" s="1" t="s">
        <v>11</v>
      </c>
      <c r="E1709" s="1" t="s">
        <v>12</v>
      </c>
      <c r="F1709" s="3" t="s">
        <v>31</v>
      </c>
      <c r="G1709" s="1" t="s">
        <v>32</v>
      </c>
      <c r="H1709" s="34" t="str">
        <f>_xlfn.XLOOKUP(B1709,[2]CALCULATION!$B:$B,[2]CALCULATION!$H:$H,"")</f>
        <v>ZTE</v>
      </c>
      <c r="I1709" s="28">
        <v>0</v>
      </c>
      <c r="J1709" s="28">
        <v>0</v>
      </c>
      <c r="K1709" s="28">
        <v>0</v>
      </c>
      <c r="L1709" s="28">
        <v>1.3733010304392435E-3</v>
      </c>
      <c r="M1709" s="28">
        <v>0</v>
      </c>
      <c r="N1709" s="28">
        <v>0</v>
      </c>
      <c r="O1709" s="28">
        <v>0</v>
      </c>
      <c r="P1709" s="28">
        <v>0</v>
      </c>
      <c r="Q1709" s="28">
        <v>0</v>
      </c>
      <c r="R1709" s="28">
        <v>0</v>
      </c>
      <c r="S1709" s="93">
        <v>0</v>
      </c>
      <c r="T1709" s="93">
        <f>_xlfn.XLOOKUP(B1709,'[3]Nur des jours'!$B:$B,'[3]Nur des jours'!$U:$U,"")</f>
        <v>0</v>
      </c>
      <c r="U1709" s="93">
        <v>0</v>
      </c>
      <c r="V1709" s="93">
        <v>0</v>
      </c>
      <c r="W1709" s="93">
        <v>0</v>
      </c>
      <c r="X1709" s="93">
        <v>0</v>
      </c>
      <c r="Y1709" s="93">
        <v>0</v>
      </c>
      <c r="Z1709" s="93">
        <v>0</v>
      </c>
      <c r="AA1709" s="93">
        <v>0</v>
      </c>
      <c r="AB1709" s="93">
        <v>0</v>
      </c>
      <c r="AC1709" s="93">
        <f>_xlfn.XLOOKUP(B1709,'[3]Nur des jours'!$B:$B,'[3]Nur des jours'!$N:$N,"")</f>
        <v>0</v>
      </c>
      <c r="AD1709" s="93">
        <v>0</v>
      </c>
      <c r="AE1709" s="93">
        <v>0</v>
      </c>
      <c r="AF1709" s="93">
        <v>0</v>
      </c>
      <c r="AG1709" s="93"/>
      <c r="AH1709" s="93">
        <v>0</v>
      </c>
      <c r="AI1709" s="93">
        <v>0</v>
      </c>
      <c r="AJ1709" s="93">
        <v>0</v>
      </c>
      <c r="AK1709" s="93">
        <v>0</v>
      </c>
      <c r="AL1709" s="93">
        <v>0</v>
      </c>
      <c r="AM1709" s="49" t="s">
        <v>5559</v>
      </c>
      <c r="AN1709" s="49"/>
      <c r="AO1709" s="48" t="str" cm="1">
        <f t="array" ref="AO1709">IFERROR(_xlfn.IFS(
AQ1709="MPR ISSUE","PDH",
AQ1709="BSS Hardware Issue","BSS",
AQ1709="Sites strategiques, MLL, Pylone, etc.","ENVTECH",
AQ1709="AKTIVCO DEFAUT GE &amp; POWER Cabinet","AKTIVCO",
AQ1709="AKTIVCO Coupure ENEO &amp; Baisse de tension","AKTIVCO GRID ONLY",
AQ1709="Coupure ENEO &amp; Baisse de tension","IHS GRID ONLY",
AQ1709="Defaut GE &amp; POWER Cabinet","IHS",
AQ1709="Sharing","Partners",
AQ1709="Sites strategiques &amp; DataCenter","SST &amp; DC",
AQ1709="Exclu","Exclu",
AQ1709="SAT","SAT",
AQ1709="SPARE-ISSUE","SPARE-ISSUE",
AQ1709="Fiber CAmtel","TRANS_FO_CAMTEL",
AQ1709="Fiber AOF","Fiber AOF",
AQ1709="Projet OCM (HUAWEI)","TRAVAUX-HUAWEI",
AQ1709="Projet OCM (NOKIA)","TRAVAUX-NOKIA",
AQ1709="ACCESS-ISSUE","ACCESS-ISSUE",
AQ1709="Projet OCM (ZTE, NOKIA, autres projets)","TRAVAUX OCM",
AQ1709="No root CAuse","No root cause",
AQ1709="ODU HS","PDH",
AQ1709="IP &amp; VLAN","PDH",
AQ1709="Warehouse HUAWEI","SPARE-ISSUE",
AQ1709="SPARE-HS","SPARE-ISSUE",
AQ1709="Power Telco","BSS",AQ1709="no impacts","no impacts"
),"")</f>
        <v>No root cause</v>
      </c>
      <c r="AP1709" s="48" t="str" cm="1">
        <f t="array" ref="AP1709">IFERROR(_xlfn.IFS(
AQ1709="MPR ISSUE","TX ISSUE",
AQ1709="BSS Hardware Issue","RAN ISSUE",
AQ1709="Sites strategiques, MLL, Pylone, etc.","ENVTECH",
AQ1709="AKTIVCO DEFAUT GE &amp; POWER Cabinet","POWER ISSUE",
AQ1709="AKTIVCO Coupure ENEO &amp; Baisse de tension","POWER ISSUE",
AQ1709="Coupure ENEO &amp; Baisse de tension","POWER ISSUE",
AQ1709="Defaut GE &amp; POWER Cabinet","POWER ISSUE",
AQ1709="Sharing","POWER ISSUE",
AQ1709="Sites strategiques &amp; DataCenter","POWER ISSUE",
AQ1709="Exclu","Exclu",
AQ1709="SAT","TX ISSUE",
AQ1709="SPARE-ISSUE","SPARE-ISSUE",
AQ1709="Fiber CAmtel","TX ISSUE",
AQ1709="Fiber AOF","TX ISSUE",
AQ1709="Projet OCM (HUAWEI)","TRAVAUX-HUAWEI",
AQ1709="Projet OCM (NOKIA)","TRAVAUX -NOKIA",
AQ1709="ACCESS-ISSUE","ACCESS-ISSUE",
AQ1709="Projet OCM (ZTE, NOKIA, autres projets)","TRAVAUX OCM",
AQ1709="No root CAuse","No root cause",
AQ1709="ODU HS","TX ISSUE",
AQ1709="IP &amp; VLAN","TX ISSUE",
AQ1709="Warehouse HUAWEI","SPARE-ISSUE",
AQ1709="SPARE-HS","SPARE-ISSUE",
AQ1709="Power Telco","RAN ISSUE",AQ1709="no impacts","no impacts"
),"")</f>
        <v>No root cause</v>
      </c>
      <c r="AQ1709" s="127" t="s">
        <v>5344</v>
      </c>
      <c r="AR1709" s="48" t="str" cm="1">
        <f t="array" ref="AR1709">IFERROR(_xlfn.IFS(
AQ1709="MPR ISSUE","ACTIVE",
AQ1709="BSS Hardware Issue","ACTIVE",
AQ1709="Sites strategiques, MLL, Pylone, etc.","PASSIVE",
AQ1709="AKTIVCO DEFAUT GE &amp; POWER Cabinet","PASSIVE",
AQ1709="AKTIVCO Coupure ENEO &amp; Baisse de tension","PASSIVE",
AQ1709="Coupure ENEO &amp; Baisse de tension","PASSIVE",
AQ1709="Defaut GE &amp; POWER Cabinet","PASSIVE",
AQ1709="Sharing","PASSIVE",
AQ1709="Sites strategiques &amp; DataCenter","PASSIVE",
AQ1709="Exclu","Exclu",
AQ1709="SAT","ACTIVE",
AQ1709="SPARE-ISSUE","SPARE-ISSUE",
AQ1709="Fiber CAmtel","ACTIVE",
AQ1709="Fiber AOF","ACTIVE",
AQ1709="Projet OCM (HUAWEI)","PLANNED WORKS",
AQ1709="Projet OCM (NOKIA)","PLANNED WORKS",
AQ1709="ACCESS-ISSUE","ACCESS-ISSUE",
AQ1709="Projet OCM (ZTE, NOKIA, autres projets)","PLANNED WORKS",
AQ1709="No root CAuse","No root cause",
AQ1709="ODU HS","ACTIVE",
AQ1709="IP &amp; VLAN","ACTIVE",
AQ1709="Warehouse HUAWEI","SPARE-ISSUE",
AQ1709="SPARE-HS","SPARE-ISSUE",
AQ1709="Power Telco","ACTIVE", AQ1709="no impacts","no impacts"
),"")</f>
        <v>No root cause</v>
      </c>
      <c r="AS1709" s="92" t="s">
        <v>5537</v>
      </c>
      <c r="AT1709" s="98" t="s">
        <v>4570</v>
      </c>
      <c r="AV1709" s="17" t="s">
        <v>5537</v>
      </c>
      <c r="AW1709" s="7" t="s">
        <v>5537</v>
      </c>
      <c r="AX1709" s="6" t="s">
        <v>5537</v>
      </c>
      <c r="AY1709" s="7"/>
      <c r="AZ1709" s="3" t="s">
        <v>5537</v>
      </c>
      <c r="BA1709" s="18" t="s">
        <v>5537</v>
      </c>
      <c r="BB1709" s="18" t="s">
        <v>5537</v>
      </c>
      <c r="BC1709" s="18" t="s">
        <v>5537</v>
      </c>
      <c r="BD1709" s="18" t="s">
        <v>5537</v>
      </c>
      <c r="BE1709" s="18" t="s">
        <v>5537</v>
      </c>
      <c r="BF1709" s="18" t="s">
        <v>5537</v>
      </c>
      <c r="BG1709" s="18" t="s">
        <v>5537</v>
      </c>
      <c r="BH1709" s="18" t="s">
        <v>5537</v>
      </c>
      <c r="BI1709" s="18" t="s">
        <v>5537</v>
      </c>
      <c r="BJ1709" s="18" t="s">
        <v>5537</v>
      </c>
      <c r="BK1709" s="18" t="s">
        <v>5537</v>
      </c>
      <c r="BL1709" s="9" t="s">
        <v>5537</v>
      </c>
      <c r="BM1709" s="14" t="s">
        <v>5537</v>
      </c>
      <c r="BN1709" s="14" t="s">
        <v>5537</v>
      </c>
      <c r="BO1709" s="14" t="str">
        <f>_xlfn.XLOOKUP(B1709,'[4]cell downs 18042026 17h'!$B:$B,'[4]cell downs 18042026 17h'!$B:$B,"")</f>
        <v/>
      </c>
      <c r="BP1709" s="14" t="str">
        <f>_xlfn.XLOOKUP(B1709,'[5]Cells Huawei 19042026 15h'!$B:$B,'[5]Cells Huawei 19042026 15h'!$B:$B,"")</f>
        <v/>
      </c>
      <c r="BQ1709" s="9" t="str">
        <f>_xlfn.XLOOKUP(B1709,'[6]cells down 19042026 9H40'!$B:$B,'[6]cells down 19042026 9H40'!$B:$B,"")</f>
        <v/>
      </c>
      <c r="BR1709" s="9" t="s">
        <v>4570</v>
      </c>
      <c r="BS1709" s="9" t="s">
        <v>12</v>
      </c>
      <c r="BT1709" s="108"/>
    </row>
    <row r="1710" spans="1:72" s="9" customFormat="1" x14ac:dyDescent="0.35">
      <c r="A1710" s="1" t="s">
        <v>998</v>
      </c>
      <c r="B1710" s="8" t="s">
        <v>999</v>
      </c>
      <c r="C1710" s="3" t="str">
        <f>_xlfn.XLOOKUP(B1710,'[1]daily break down'!$D:$D,'[1]daily break down'!$E:$E,"")</f>
        <v>OUEST</v>
      </c>
      <c r="D1710" s="1" t="s">
        <v>11</v>
      </c>
      <c r="E1710" s="1" t="s">
        <v>12</v>
      </c>
      <c r="F1710" s="3" t="s">
        <v>102</v>
      </c>
      <c r="G1710" s="1" t="s">
        <v>856</v>
      </c>
      <c r="H1710" s="32" t="str">
        <f>_xlfn.XLOOKUP(B1710,[2]CALCULATION!$B:$B,[2]CALCULATION!$H:$H,"")</f>
        <v>Huawei</v>
      </c>
      <c r="I1710" s="28">
        <v>0</v>
      </c>
      <c r="J1710" s="28">
        <v>0</v>
      </c>
      <c r="K1710" s="28">
        <v>0</v>
      </c>
      <c r="L1710" s="28">
        <v>8.9175391586979543E-5</v>
      </c>
      <c r="M1710" s="28">
        <v>0</v>
      </c>
      <c r="N1710" s="28">
        <v>0</v>
      </c>
      <c r="O1710" s="28">
        <v>0</v>
      </c>
      <c r="P1710" s="28">
        <v>0</v>
      </c>
      <c r="Q1710" s="28">
        <v>0</v>
      </c>
      <c r="R1710" s="28">
        <v>0</v>
      </c>
      <c r="S1710" s="93">
        <v>0</v>
      </c>
      <c r="T1710" s="93">
        <f>_xlfn.XLOOKUP(B1710,'[3]Nur des jours'!$B:$B,'[3]Nur des jours'!$U:$U,"")</f>
        <v>0</v>
      </c>
      <c r="U1710" s="93">
        <v>0</v>
      </c>
      <c r="V1710" s="93">
        <v>0</v>
      </c>
      <c r="W1710" s="93">
        <v>0</v>
      </c>
      <c r="X1710" s="93">
        <v>0</v>
      </c>
      <c r="Y1710" s="93">
        <v>0</v>
      </c>
      <c r="Z1710" s="93">
        <v>0</v>
      </c>
      <c r="AA1710" s="93">
        <v>0</v>
      </c>
      <c r="AB1710" s="93">
        <v>0</v>
      </c>
      <c r="AC1710" s="93">
        <f>_xlfn.XLOOKUP(B1710,'[3]Nur des jours'!$B:$B,'[3]Nur des jours'!$N:$N,"")</f>
        <v>0</v>
      </c>
      <c r="AD1710" s="93">
        <v>0</v>
      </c>
      <c r="AE1710" s="93">
        <v>0</v>
      </c>
      <c r="AF1710" s="93">
        <v>0</v>
      </c>
      <c r="AG1710" s="93"/>
      <c r="AH1710" s="93">
        <v>0</v>
      </c>
      <c r="AI1710" s="93">
        <v>0</v>
      </c>
      <c r="AJ1710" s="93">
        <v>0</v>
      </c>
      <c r="AK1710" s="93">
        <v>0</v>
      </c>
      <c r="AL1710" s="93">
        <v>0</v>
      </c>
      <c r="AM1710" s="49" t="s">
        <v>5559</v>
      </c>
      <c r="AN1710" s="49"/>
      <c r="AO1710" s="48" t="str" cm="1">
        <f t="array" ref="AO1710">IFERROR(_xlfn.IFS(
AQ1710="MPR ISSUE","PDH",
AQ1710="BSS Hardware Issue","BSS",
AQ1710="Sites strategiques, MLL, Pylone, etc.","ENVTECH",
AQ1710="AKTIVCO DEFAUT GE &amp; POWER Cabinet","AKTIVCO",
AQ1710="AKTIVCO Coupure ENEO &amp; Baisse de tension","AKTIVCO GRID ONLY",
AQ1710="Coupure ENEO &amp; Baisse de tension","IHS GRID ONLY",
AQ1710="Defaut GE &amp; POWER Cabinet","IHS",
AQ1710="Sharing","Partners",
AQ1710="Sites strategiques &amp; DataCenter","SST &amp; DC",
AQ1710="Exclu","Exclu",
AQ1710="SAT","SAT",
AQ1710="SPARE-ISSUE","SPARE-ISSUE",
AQ1710="Fiber CAmtel","TRANS_FO_CAMTEL",
AQ1710="Fiber AOF","Fiber AOF",
AQ1710="Projet OCM (HUAWEI)","TRAVAUX-HUAWEI",
AQ1710="Projet OCM (NOKIA)","TRAVAUX-NOKIA",
AQ1710="ACCESS-ISSUE","ACCESS-ISSUE",
AQ1710="Projet OCM (ZTE, NOKIA, autres projets)","TRAVAUX OCM",
AQ1710="No root CAuse","No root cause",
AQ1710="ODU HS","PDH",
AQ1710="IP &amp; VLAN","PDH",
AQ1710="Warehouse HUAWEI","SPARE-ISSUE",
AQ1710="SPARE-HS","SPARE-ISSUE",
AQ1710="Power Telco","BSS",AQ1710="no impacts","no impacts"
),"")</f>
        <v>No root cause</v>
      </c>
      <c r="AP1710" s="48" t="str" cm="1">
        <f t="array" ref="AP1710">IFERROR(_xlfn.IFS(
AQ1710="MPR ISSUE","TX ISSUE",
AQ1710="BSS Hardware Issue","RAN ISSUE",
AQ1710="Sites strategiques, MLL, Pylone, etc.","ENVTECH",
AQ1710="AKTIVCO DEFAUT GE &amp; POWER Cabinet","POWER ISSUE",
AQ1710="AKTIVCO Coupure ENEO &amp; Baisse de tension","POWER ISSUE",
AQ1710="Coupure ENEO &amp; Baisse de tension","POWER ISSUE",
AQ1710="Defaut GE &amp; POWER Cabinet","POWER ISSUE",
AQ1710="Sharing","POWER ISSUE",
AQ1710="Sites strategiques &amp; DataCenter","POWER ISSUE",
AQ1710="Exclu","Exclu",
AQ1710="SAT","TX ISSUE",
AQ1710="SPARE-ISSUE","SPARE-ISSUE",
AQ1710="Fiber CAmtel","TX ISSUE",
AQ1710="Fiber AOF","TX ISSUE",
AQ1710="Projet OCM (HUAWEI)","TRAVAUX-HUAWEI",
AQ1710="Projet OCM (NOKIA)","TRAVAUX -NOKIA",
AQ1710="ACCESS-ISSUE","ACCESS-ISSUE",
AQ1710="Projet OCM (ZTE, NOKIA, autres projets)","TRAVAUX OCM",
AQ1710="No root CAuse","No root cause",
AQ1710="ODU HS","TX ISSUE",
AQ1710="IP &amp; VLAN","TX ISSUE",
AQ1710="Warehouse HUAWEI","SPARE-ISSUE",
AQ1710="SPARE-HS","SPARE-ISSUE",
AQ1710="Power Telco","RAN ISSUE",AQ1710="no impacts","no impacts"
),"")</f>
        <v>No root cause</v>
      </c>
      <c r="AQ1710" s="127" t="s">
        <v>5344</v>
      </c>
      <c r="AR1710" s="48" t="str" cm="1">
        <f t="array" ref="AR1710">IFERROR(_xlfn.IFS(
AQ1710="MPR ISSUE","ACTIVE",
AQ1710="BSS Hardware Issue","ACTIVE",
AQ1710="Sites strategiques, MLL, Pylone, etc.","PASSIVE",
AQ1710="AKTIVCO DEFAUT GE &amp; POWER Cabinet","PASSIVE",
AQ1710="AKTIVCO Coupure ENEO &amp; Baisse de tension","PASSIVE",
AQ1710="Coupure ENEO &amp; Baisse de tension","PASSIVE",
AQ1710="Defaut GE &amp; POWER Cabinet","PASSIVE",
AQ1710="Sharing","PASSIVE",
AQ1710="Sites strategiques &amp; DataCenter","PASSIVE",
AQ1710="Exclu","Exclu",
AQ1710="SAT","ACTIVE",
AQ1710="SPARE-ISSUE","SPARE-ISSUE",
AQ1710="Fiber CAmtel","ACTIVE",
AQ1710="Fiber AOF","ACTIVE",
AQ1710="Projet OCM (HUAWEI)","PLANNED WORKS",
AQ1710="Projet OCM (NOKIA)","PLANNED WORKS",
AQ1710="ACCESS-ISSUE","ACCESS-ISSUE",
AQ1710="Projet OCM (ZTE, NOKIA, autres projets)","PLANNED WORKS",
AQ1710="No root CAuse","No root cause",
AQ1710="ODU HS","ACTIVE",
AQ1710="IP &amp; VLAN","ACTIVE",
AQ1710="Warehouse HUAWEI","SPARE-ISSUE",
AQ1710="SPARE-HS","SPARE-ISSUE",
AQ1710="Power Telco","ACTIVE", AQ1710="no impacts","no impacts"
),"")</f>
        <v>No root cause</v>
      </c>
      <c r="AS1710" s="92" t="s">
        <v>5537</v>
      </c>
      <c r="AT1710" s="98" t="s">
        <v>999</v>
      </c>
      <c r="AV1710" s="17" t="s">
        <v>5537</v>
      </c>
      <c r="AW1710" s="7" t="s">
        <v>5537</v>
      </c>
      <c r="AX1710" s="6" t="s">
        <v>5537</v>
      </c>
      <c r="AY1710" s="7"/>
      <c r="AZ1710" s="3" t="s">
        <v>5537</v>
      </c>
      <c r="BA1710" s="18" t="s">
        <v>5537</v>
      </c>
      <c r="BB1710" s="18" t="s">
        <v>5537</v>
      </c>
      <c r="BC1710" s="18" t="s">
        <v>5537</v>
      </c>
      <c r="BD1710" s="18" t="s">
        <v>5537</v>
      </c>
      <c r="BE1710" s="18" t="s">
        <v>5537</v>
      </c>
      <c r="BF1710" s="18" t="s">
        <v>5537</v>
      </c>
      <c r="BG1710" s="18" t="s">
        <v>5537</v>
      </c>
      <c r="BH1710" s="18" t="s">
        <v>5537</v>
      </c>
      <c r="BI1710" s="18" t="s">
        <v>5537</v>
      </c>
      <c r="BJ1710" s="18" t="s">
        <v>5537</v>
      </c>
      <c r="BK1710" s="18" t="s">
        <v>5537</v>
      </c>
      <c r="BL1710" s="9" t="s">
        <v>5537</v>
      </c>
      <c r="BM1710" s="14" t="s">
        <v>5537</v>
      </c>
      <c r="BN1710" s="14" t="s">
        <v>5537</v>
      </c>
      <c r="BO1710" s="14" t="str">
        <f>_xlfn.XLOOKUP(B1710,'[4]cell downs 18042026 17h'!$B:$B,'[4]cell downs 18042026 17h'!$B:$B,"")</f>
        <v/>
      </c>
      <c r="BP1710" s="14" t="str">
        <f>_xlfn.XLOOKUP(B1710,'[5]Cells Huawei 19042026 15h'!$B:$B,'[5]Cells Huawei 19042026 15h'!$B:$B,"")</f>
        <v/>
      </c>
      <c r="BQ1710" s="9" t="str">
        <f>_xlfn.XLOOKUP(B1710,'[6]cells down 19042026 9H40'!$B:$B,'[6]cells down 19042026 9H40'!$B:$B,"")</f>
        <v/>
      </c>
      <c r="BR1710" s="9" t="s">
        <v>999</v>
      </c>
      <c r="BS1710" s="9" t="s">
        <v>5537</v>
      </c>
      <c r="BT1710" s="108"/>
    </row>
    <row r="1711" spans="1:72" s="9" customFormat="1" x14ac:dyDescent="0.35">
      <c r="A1711" s="4" t="s">
        <v>297</v>
      </c>
      <c r="B1711" s="5" t="s">
        <v>298</v>
      </c>
      <c r="C1711" s="3" t="str">
        <f>_xlfn.XLOOKUP(B1711,'[1]daily break down'!$D:$D,'[1]daily break down'!$E:$E,"")</f>
        <v>Bafoussam</v>
      </c>
      <c r="D1711" s="3" t="s">
        <v>21</v>
      </c>
      <c r="E1711" s="3" t="s">
        <v>22</v>
      </c>
      <c r="F1711" s="3" t="s">
        <v>102</v>
      </c>
      <c r="G1711" s="4" t="s">
        <v>299</v>
      </c>
      <c r="H1711" s="32" t="str">
        <f>_xlfn.XLOOKUP(B1711,[2]CALCULATION!$B:$B,[2]CALCULATION!$H:$H,"")</f>
        <v>Huawei</v>
      </c>
      <c r="I1711" s="28">
        <v>18.491409199476074</v>
      </c>
      <c r="J1711" s="28">
        <v>18.491409199476074</v>
      </c>
      <c r="K1711" s="28">
        <v>18.491409199476074</v>
      </c>
      <c r="L1711" s="28">
        <v>18.491409199476074</v>
      </c>
      <c r="M1711" s="28">
        <v>0</v>
      </c>
      <c r="N1711" s="28">
        <v>0</v>
      </c>
      <c r="O1711" s="28">
        <v>0</v>
      </c>
      <c r="P1711" s="28">
        <v>0</v>
      </c>
      <c r="Q1711" s="28">
        <v>0</v>
      </c>
      <c r="R1711" s="28">
        <v>0</v>
      </c>
      <c r="S1711" s="93">
        <v>0</v>
      </c>
      <c r="T1711" s="93">
        <f>_xlfn.XLOOKUP(B1711,'[3]Nur des jours'!$B:$B,'[3]Nur des jours'!$U:$U,"")</f>
        <v>0</v>
      </c>
      <c r="U1711" s="93">
        <v>0</v>
      </c>
      <c r="V1711" s="93">
        <v>0</v>
      </c>
      <c r="W1711" s="93">
        <v>0</v>
      </c>
      <c r="X1711" s="93">
        <v>0</v>
      </c>
      <c r="Y1711" s="93">
        <v>0</v>
      </c>
      <c r="Z1711" s="93">
        <v>0</v>
      </c>
      <c r="AA1711" s="93">
        <v>0</v>
      </c>
      <c r="AB1711" s="93">
        <v>0</v>
      </c>
      <c r="AC1711" s="93">
        <f>_xlfn.XLOOKUP(B1711,'[3]Nur des jours'!$B:$B,'[3]Nur des jours'!$N:$N,"")</f>
        <v>0</v>
      </c>
      <c r="AD1711" s="93">
        <v>0</v>
      </c>
      <c r="AE1711" s="93">
        <v>0</v>
      </c>
      <c r="AF1711" s="93">
        <v>0</v>
      </c>
      <c r="AG1711" s="93"/>
      <c r="AH1711" s="93">
        <v>0</v>
      </c>
      <c r="AI1711" s="93">
        <v>0</v>
      </c>
      <c r="AJ1711" s="93">
        <v>0</v>
      </c>
      <c r="AK1711" s="93">
        <v>0</v>
      </c>
      <c r="AL1711" s="93">
        <v>0</v>
      </c>
      <c r="AM1711" s="49" t="s">
        <v>5559</v>
      </c>
      <c r="AN1711" s="49"/>
      <c r="AO1711" s="48" t="str" cm="1">
        <f t="array" ref="AO1711">IFERROR(_xlfn.IFS(
AQ1711="MPR ISSUE","PDH",
AQ1711="BSS Hardware Issue","BSS",
AQ1711="Sites strategiques, MLL, Pylone, etc.","ENVTECH",
AQ1711="AKTIVCO DEFAUT GE &amp; POWER Cabinet","AKTIVCO",
AQ1711="AKTIVCO Coupure ENEO &amp; Baisse de tension","AKTIVCO GRID ONLY",
AQ1711="Coupure ENEO &amp; Baisse de tension","IHS GRID ONLY",
AQ1711="Defaut GE &amp; POWER Cabinet","IHS",
AQ1711="Sharing","Partners",
AQ1711="Sites strategiques &amp; DataCenter","SST &amp; DC",
AQ1711="Exclu","Exclu",
AQ1711="SAT","SAT",
AQ1711="SPARE-ISSUE","SPARE-ISSUE",
AQ1711="Fiber CAmtel","TRANS_FO_CAMTEL",
AQ1711="Fiber AOF","Fiber AOF",
AQ1711="Projet OCM (HUAWEI)","TRAVAUX-HUAWEI",
AQ1711="Projet OCM (NOKIA)","TRAVAUX-NOKIA",
AQ1711="ACCESS-ISSUE","ACCESS-ISSUE",
AQ1711="Projet OCM (ZTE, NOKIA, autres projets)","TRAVAUX OCM",
AQ1711="No root CAuse","No root cause",
AQ1711="ODU HS","PDH",
AQ1711="IP &amp; VLAN","PDH",
AQ1711="Warehouse HUAWEI","SPARE-ISSUE",
AQ1711="SPARE-HS","SPARE-ISSUE",
AQ1711="Power Telco","BSS",AQ1711="no impacts","no impacts"
),"")</f>
        <v>No root cause</v>
      </c>
      <c r="AP1711" s="48" t="str" cm="1">
        <f t="array" ref="AP1711">IFERROR(_xlfn.IFS(
AQ1711="MPR ISSUE","TX ISSUE",
AQ1711="BSS Hardware Issue","RAN ISSUE",
AQ1711="Sites strategiques, MLL, Pylone, etc.","ENVTECH",
AQ1711="AKTIVCO DEFAUT GE &amp; POWER Cabinet","POWER ISSUE",
AQ1711="AKTIVCO Coupure ENEO &amp; Baisse de tension","POWER ISSUE",
AQ1711="Coupure ENEO &amp; Baisse de tension","POWER ISSUE",
AQ1711="Defaut GE &amp; POWER Cabinet","POWER ISSUE",
AQ1711="Sharing","POWER ISSUE",
AQ1711="Sites strategiques &amp; DataCenter","POWER ISSUE",
AQ1711="Exclu","Exclu",
AQ1711="SAT","TX ISSUE",
AQ1711="SPARE-ISSUE","SPARE-ISSUE",
AQ1711="Fiber CAmtel","TX ISSUE",
AQ1711="Fiber AOF","TX ISSUE",
AQ1711="Projet OCM (HUAWEI)","TRAVAUX-HUAWEI",
AQ1711="Projet OCM (NOKIA)","TRAVAUX -NOKIA",
AQ1711="ACCESS-ISSUE","ACCESS-ISSUE",
AQ1711="Projet OCM (ZTE, NOKIA, autres projets)","TRAVAUX OCM",
AQ1711="No root CAuse","No root cause",
AQ1711="ODU HS","TX ISSUE",
AQ1711="IP &amp; VLAN","TX ISSUE",
AQ1711="Warehouse HUAWEI","SPARE-ISSUE",
AQ1711="SPARE-HS","SPARE-ISSUE",
AQ1711="Power Telco","RAN ISSUE",AQ1711="no impacts","no impacts"
),"")</f>
        <v>No root cause</v>
      </c>
      <c r="AQ1711" s="67" t="s">
        <v>5344</v>
      </c>
      <c r="AR1711" s="48" t="str" cm="1">
        <f t="array" ref="AR1711">IFERROR(_xlfn.IFS(
AQ1711="MPR ISSUE","ACTIVE",
AQ1711="BSS Hardware Issue","ACTIVE",
AQ1711="Sites strategiques, MLL, Pylone, etc.","PASSIVE",
AQ1711="AKTIVCO DEFAUT GE &amp; POWER Cabinet","PASSIVE",
AQ1711="AKTIVCO Coupure ENEO &amp; Baisse de tension","PASSIVE",
AQ1711="Coupure ENEO &amp; Baisse de tension","PASSIVE",
AQ1711="Defaut GE &amp; POWER Cabinet","PASSIVE",
AQ1711="Sharing","PASSIVE",
AQ1711="Sites strategiques &amp; DataCenter","PASSIVE",
AQ1711="Exclu","Exclu",
AQ1711="SAT","ACTIVE",
AQ1711="SPARE-ISSUE","SPARE-ISSUE",
AQ1711="Fiber CAmtel","ACTIVE",
AQ1711="Fiber AOF","ACTIVE",
AQ1711="Projet OCM (HUAWEI)","PLANNED WORKS",
AQ1711="Projet OCM (NOKIA)","PLANNED WORKS",
AQ1711="ACCESS-ISSUE","ACCESS-ISSUE",
AQ1711="Projet OCM (ZTE, NOKIA, autres projets)","PLANNED WORKS",
AQ1711="No root CAuse","No root cause",
AQ1711="ODU HS","ACTIVE",
AQ1711="IP &amp; VLAN","ACTIVE",
AQ1711="Warehouse HUAWEI","SPARE-ISSUE",
AQ1711="SPARE-HS","SPARE-ISSUE",
AQ1711="Power Telco","ACTIVE", AQ1711="no impacts","no impacts"
),"")</f>
        <v>No root cause</v>
      </c>
      <c r="AS1711" s="92" t="s">
        <v>5537</v>
      </c>
      <c r="AT1711" s="98" t="s">
        <v>298</v>
      </c>
      <c r="AV1711" s="17" t="s">
        <v>5537</v>
      </c>
      <c r="AW1711" s="7" t="s">
        <v>5537</v>
      </c>
      <c r="AX1711" s="6" t="s">
        <v>5537</v>
      </c>
      <c r="AY1711" s="7"/>
      <c r="AZ1711" s="3" t="s">
        <v>5537</v>
      </c>
      <c r="BA1711" s="18" t="s">
        <v>5537</v>
      </c>
      <c r="BB1711" s="18" t="s">
        <v>5537</v>
      </c>
      <c r="BC1711" s="18" t="s">
        <v>5537</v>
      </c>
      <c r="BD1711" s="18" t="s">
        <v>5537</v>
      </c>
      <c r="BE1711" s="18" t="s">
        <v>5537</v>
      </c>
      <c r="BF1711" s="18" t="s">
        <v>5537</v>
      </c>
      <c r="BG1711" s="18" t="s">
        <v>5537</v>
      </c>
      <c r="BH1711" s="18" t="s">
        <v>5537</v>
      </c>
      <c r="BI1711" s="18" t="s">
        <v>5537</v>
      </c>
      <c r="BJ1711" s="18" t="s">
        <v>5537</v>
      </c>
      <c r="BK1711" s="18" t="s">
        <v>5537</v>
      </c>
      <c r="BL1711" s="9" t="s">
        <v>5537</v>
      </c>
      <c r="BM1711" s="14" t="s">
        <v>5537</v>
      </c>
      <c r="BN1711" s="14" t="s">
        <v>5537</v>
      </c>
      <c r="BO1711" s="14" t="str">
        <f>_xlfn.XLOOKUP(B1711,'[4]cell downs 18042026 17h'!$B:$B,'[4]cell downs 18042026 17h'!$B:$B,"")</f>
        <v/>
      </c>
      <c r="BP1711" s="14" t="str">
        <f>_xlfn.XLOOKUP(B1711,'[5]Cells Huawei 19042026 15h'!$B:$B,'[5]Cells Huawei 19042026 15h'!$B:$B,"")</f>
        <v/>
      </c>
      <c r="BQ1711" s="9" t="str">
        <f>_xlfn.XLOOKUP(B1711,'[6]cells down 19042026 9H40'!$B:$B,'[6]cells down 19042026 9H40'!$B:$B,"")</f>
        <v/>
      </c>
      <c r="BR1711" s="9" t="s">
        <v>5537</v>
      </c>
      <c r="BS1711" s="9" t="s">
        <v>5537</v>
      </c>
      <c r="BT1711" s="108"/>
    </row>
    <row r="1712" spans="1:72" s="9" customFormat="1" x14ac:dyDescent="0.35">
      <c r="A1712" s="1" t="s">
        <v>4946</v>
      </c>
      <c r="B1712" s="1" t="s">
        <v>4947</v>
      </c>
      <c r="C1712" s="3" t="str">
        <f>_xlfn.XLOOKUP(B1712,'[1]daily break down'!$D:$D,'[1]daily break down'!$E:$E,"")</f>
        <v>Yaounde</v>
      </c>
      <c r="D1712" s="1" t="s">
        <v>21</v>
      </c>
      <c r="E1712" s="1" t="s">
        <v>30</v>
      </c>
      <c r="F1712" s="3" t="s">
        <v>37</v>
      </c>
      <c r="G1712" s="1" t="s">
        <v>38</v>
      </c>
      <c r="H1712" s="34" t="str">
        <f>_xlfn.XLOOKUP(B1712,[2]CALCULATION!$B:$B,[2]CALCULATION!$H:$H,"")</f>
        <v>ZTE</v>
      </c>
      <c r="I1712" s="28">
        <v>13.868556899607057</v>
      </c>
      <c r="J1712" s="28">
        <v>13.868556899607057</v>
      </c>
      <c r="K1712" s="28">
        <v>13.868556899607057</v>
      </c>
      <c r="L1712" s="28">
        <v>13.868556899607057</v>
      </c>
      <c r="M1712" s="28">
        <v>0</v>
      </c>
      <c r="N1712" s="28">
        <v>0</v>
      </c>
      <c r="O1712" s="28">
        <v>0</v>
      </c>
      <c r="P1712" s="28">
        <v>0</v>
      </c>
      <c r="Q1712" s="28">
        <v>0</v>
      </c>
      <c r="R1712" s="28">
        <v>0</v>
      </c>
      <c r="S1712" s="93">
        <v>0</v>
      </c>
      <c r="T1712" s="93">
        <f>_xlfn.XLOOKUP(B1712,'[3]Nur des jours'!$B:$B,'[3]Nur des jours'!$U:$U,"")</f>
        <v>0</v>
      </c>
      <c r="U1712" s="93">
        <v>0</v>
      </c>
      <c r="V1712" s="93">
        <v>0</v>
      </c>
      <c r="W1712" s="93">
        <v>0</v>
      </c>
      <c r="X1712" s="93">
        <v>0</v>
      </c>
      <c r="Y1712" s="93">
        <v>0</v>
      </c>
      <c r="Z1712" s="93">
        <v>0</v>
      </c>
      <c r="AA1712" s="93">
        <v>0</v>
      </c>
      <c r="AB1712" s="93">
        <v>0</v>
      </c>
      <c r="AC1712" s="93">
        <f>_xlfn.XLOOKUP(B1712,'[3]Nur des jours'!$B:$B,'[3]Nur des jours'!$N:$N,"")</f>
        <v>0</v>
      </c>
      <c r="AD1712" s="93">
        <v>0</v>
      </c>
      <c r="AE1712" s="93">
        <v>0</v>
      </c>
      <c r="AF1712" s="93">
        <v>0</v>
      </c>
      <c r="AG1712" s="93"/>
      <c r="AH1712" s="93">
        <v>0</v>
      </c>
      <c r="AI1712" s="93">
        <v>0</v>
      </c>
      <c r="AJ1712" s="93">
        <v>0</v>
      </c>
      <c r="AK1712" s="93">
        <v>0</v>
      </c>
      <c r="AL1712" s="93">
        <v>0</v>
      </c>
      <c r="AM1712" s="49" t="s">
        <v>5559</v>
      </c>
      <c r="AN1712" s="49"/>
      <c r="AO1712" s="48" t="str" cm="1">
        <f t="array" ref="AO1712">IFERROR(_xlfn.IFS(
AQ1712="MPR ISSUE","PDH",
AQ1712="BSS Hardware Issue","BSS",
AQ1712="Sites strategiques, MLL, Pylone, etc.","ENVTECH",
AQ1712="AKTIVCO DEFAUT GE &amp; POWER Cabinet","AKTIVCO",
AQ1712="AKTIVCO Coupure ENEO &amp; Baisse de tension","AKTIVCO GRID ONLY",
AQ1712="Coupure ENEO &amp; Baisse de tension","IHS GRID ONLY",
AQ1712="Defaut GE &amp; POWER Cabinet","IHS",
AQ1712="Sharing","Partners",
AQ1712="Sites strategiques &amp; DataCenter","SST &amp; DC",
AQ1712="Exclu","Exclu",
AQ1712="SAT","SAT",
AQ1712="SPARE-ISSUE","SPARE-ISSUE",
AQ1712="Fiber CAmtel","TRANS_FO_CAMTEL",
AQ1712="Fiber AOF","Fiber AOF",
AQ1712="Projet OCM (HUAWEI)","TRAVAUX-HUAWEI",
AQ1712="Projet OCM (NOKIA)","TRAVAUX-NOKIA",
AQ1712="ACCESS-ISSUE","ACCESS-ISSUE",
AQ1712="Projet OCM (ZTE, NOKIA, autres projets)","TRAVAUX OCM",
AQ1712="No root CAuse","No root cause",
AQ1712="ODU HS","PDH",
AQ1712="IP &amp; VLAN","PDH",
AQ1712="Warehouse HUAWEI","SPARE-ISSUE",
AQ1712="SPARE-HS","SPARE-ISSUE",
AQ1712="Power Telco","BSS",AQ1712="no impacts","no impacts"
),"")</f>
        <v>No root cause</v>
      </c>
      <c r="AP1712" s="48" t="str" cm="1">
        <f t="array" ref="AP1712">IFERROR(_xlfn.IFS(
AQ1712="MPR ISSUE","TX ISSUE",
AQ1712="BSS Hardware Issue","RAN ISSUE",
AQ1712="Sites strategiques, MLL, Pylone, etc.","ENVTECH",
AQ1712="AKTIVCO DEFAUT GE &amp; POWER Cabinet","POWER ISSUE",
AQ1712="AKTIVCO Coupure ENEO &amp; Baisse de tension","POWER ISSUE",
AQ1712="Coupure ENEO &amp; Baisse de tension","POWER ISSUE",
AQ1712="Defaut GE &amp; POWER Cabinet","POWER ISSUE",
AQ1712="Sharing","POWER ISSUE",
AQ1712="Sites strategiques &amp; DataCenter","POWER ISSUE",
AQ1712="Exclu","Exclu",
AQ1712="SAT","TX ISSUE",
AQ1712="SPARE-ISSUE","SPARE-ISSUE",
AQ1712="Fiber CAmtel","TX ISSUE",
AQ1712="Fiber AOF","TX ISSUE",
AQ1712="Projet OCM (HUAWEI)","TRAVAUX-HUAWEI",
AQ1712="Projet OCM (NOKIA)","TRAVAUX -NOKIA",
AQ1712="ACCESS-ISSUE","ACCESS-ISSUE",
AQ1712="Projet OCM (ZTE, NOKIA, autres projets)","TRAVAUX OCM",
AQ1712="No root CAuse","No root cause",
AQ1712="ODU HS","TX ISSUE",
AQ1712="IP &amp; VLAN","TX ISSUE",
AQ1712="Warehouse HUAWEI","SPARE-ISSUE",
AQ1712="SPARE-HS","SPARE-ISSUE",
AQ1712="Power Telco","RAN ISSUE",AQ1712="no impacts","no impacts"
),"")</f>
        <v>No root cause</v>
      </c>
      <c r="AQ1712" s="67" t="s">
        <v>5344</v>
      </c>
      <c r="AR1712" s="48" t="str" cm="1">
        <f t="array" ref="AR1712">IFERROR(_xlfn.IFS(
AQ1712="MPR ISSUE","ACTIVE",
AQ1712="BSS Hardware Issue","ACTIVE",
AQ1712="Sites strategiques, MLL, Pylone, etc.","PASSIVE",
AQ1712="AKTIVCO DEFAUT GE &amp; POWER Cabinet","PASSIVE",
AQ1712="AKTIVCO Coupure ENEO &amp; Baisse de tension","PASSIVE",
AQ1712="Coupure ENEO &amp; Baisse de tension","PASSIVE",
AQ1712="Defaut GE &amp; POWER Cabinet","PASSIVE",
AQ1712="Sharing","PASSIVE",
AQ1712="Sites strategiques &amp; DataCenter","PASSIVE",
AQ1712="Exclu","Exclu",
AQ1712="SAT","ACTIVE",
AQ1712="SPARE-ISSUE","SPARE-ISSUE",
AQ1712="Fiber CAmtel","ACTIVE",
AQ1712="Fiber AOF","ACTIVE",
AQ1712="Projet OCM (HUAWEI)","PLANNED WORKS",
AQ1712="Projet OCM (NOKIA)","PLANNED WORKS",
AQ1712="ACCESS-ISSUE","ACCESS-ISSUE",
AQ1712="Projet OCM (ZTE, NOKIA, autres projets)","PLANNED WORKS",
AQ1712="No root CAuse","No root cause",
AQ1712="ODU HS","ACTIVE",
AQ1712="IP &amp; VLAN","ACTIVE",
AQ1712="Warehouse HUAWEI","SPARE-ISSUE",
AQ1712="SPARE-HS","SPARE-ISSUE",
AQ1712="Power Telco","ACTIVE", AQ1712="no impacts","no impacts"
),"")</f>
        <v>No root cause</v>
      </c>
      <c r="AS1712" s="92" t="s">
        <v>5537</v>
      </c>
      <c r="AT1712" s="98" t="s">
        <v>4947</v>
      </c>
      <c r="AV1712" s="17" t="s">
        <v>5537</v>
      </c>
      <c r="AW1712" s="7" t="s">
        <v>5537</v>
      </c>
      <c r="AX1712" s="6" t="s">
        <v>5537</v>
      </c>
      <c r="AY1712" s="7"/>
      <c r="AZ1712" s="3" t="s">
        <v>5537</v>
      </c>
      <c r="BA1712" s="18" t="s">
        <v>5537</v>
      </c>
      <c r="BB1712" s="18" t="s">
        <v>5537</v>
      </c>
      <c r="BC1712" s="18" t="s">
        <v>5537</v>
      </c>
      <c r="BD1712" s="18" t="s">
        <v>5537</v>
      </c>
      <c r="BE1712" s="18" t="s">
        <v>5537</v>
      </c>
      <c r="BF1712" s="18" t="s">
        <v>5537</v>
      </c>
      <c r="BG1712" s="18" t="s">
        <v>5537</v>
      </c>
      <c r="BH1712" s="18" t="s">
        <v>5537</v>
      </c>
      <c r="BI1712" s="18" t="s">
        <v>5537</v>
      </c>
      <c r="BJ1712" s="18" t="s">
        <v>5537</v>
      </c>
      <c r="BK1712" s="18" t="s">
        <v>5537</v>
      </c>
      <c r="BL1712" s="9" t="s">
        <v>5537</v>
      </c>
      <c r="BM1712" s="14" t="s">
        <v>5537</v>
      </c>
      <c r="BN1712" s="14" t="s">
        <v>5537</v>
      </c>
      <c r="BO1712" s="14" t="str">
        <f>_xlfn.XLOOKUP(B1712,'[4]cell downs 18042026 17h'!$B:$B,'[4]cell downs 18042026 17h'!$B:$B,"")</f>
        <v/>
      </c>
      <c r="BP1712" s="14" t="str">
        <f>_xlfn.XLOOKUP(B1712,'[5]Cells Huawei 19042026 15h'!$B:$B,'[5]Cells Huawei 19042026 15h'!$B:$B,"")</f>
        <v/>
      </c>
      <c r="BQ1712" s="9" t="str">
        <f>_xlfn.XLOOKUP(B1712,'[6]cells down 19042026 9H40'!$B:$B,'[6]cells down 19042026 9H40'!$B:$B,"")</f>
        <v/>
      </c>
      <c r="BR1712" s="9" t="s">
        <v>5537</v>
      </c>
      <c r="BS1712" s="9" t="s">
        <v>594</v>
      </c>
      <c r="BT1712" s="108"/>
    </row>
    <row r="1713" spans="1:72" s="9" customFormat="1" x14ac:dyDescent="0.35">
      <c r="A1713" s="1" t="s">
        <v>5088</v>
      </c>
      <c r="B1713" s="1" t="s">
        <v>5089</v>
      </c>
      <c r="C1713" s="3" t="str">
        <f>_xlfn.XLOOKUP(B1713,'[1]daily break down'!$D:$D,'[1]daily break down'!$E:$E,"")</f>
        <v>Douala</v>
      </c>
      <c r="D1713" s="1" t="s">
        <v>21</v>
      </c>
      <c r="E1713" s="1" t="s">
        <v>30</v>
      </c>
      <c r="F1713" s="3" t="s">
        <v>31</v>
      </c>
      <c r="G1713" s="1" t="s">
        <v>32</v>
      </c>
      <c r="H1713" s="34" t="str">
        <f>_xlfn.XLOOKUP(B1713,[2]CALCULATION!$B:$B,[2]CALCULATION!$H:$H,"")</f>
        <v>ZTE</v>
      </c>
      <c r="I1713" s="28">
        <v>2.1888991618939992</v>
      </c>
      <c r="J1713" s="28">
        <v>2.6853385668587149</v>
      </c>
      <c r="K1713" s="28">
        <v>2.1821218321333893</v>
      </c>
      <c r="L1713" s="28">
        <v>2.155547565440469</v>
      </c>
      <c r="M1713" s="28">
        <v>0</v>
      </c>
      <c r="N1713" s="28">
        <v>0</v>
      </c>
      <c r="O1713" s="28">
        <v>0</v>
      </c>
      <c r="P1713" s="28">
        <v>0</v>
      </c>
      <c r="Q1713" s="28">
        <v>0</v>
      </c>
      <c r="R1713" s="28">
        <v>0</v>
      </c>
      <c r="S1713" s="93">
        <v>0</v>
      </c>
      <c r="T1713" s="93">
        <f>_xlfn.XLOOKUP(B1713,'[3]Nur des jours'!$B:$B,'[3]Nur des jours'!$U:$U,"")</f>
        <v>0</v>
      </c>
      <c r="U1713" s="93">
        <v>0</v>
      </c>
      <c r="V1713" s="93">
        <v>0</v>
      </c>
      <c r="W1713" s="93">
        <v>0</v>
      </c>
      <c r="X1713" s="93">
        <v>0</v>
      </c>
      <c r="Y1713" s="93">
        <v>0</v>
      </c>
      <c r="Z1713" s="93">
        <v>0</v>
      </c>
      <c r="AA1713" s="93">
        <v>0</v>
      </c>
      <c r="AB1713" s="93">
        <v>0</v>
      </c>
      <c r="AC1713" s="93">
        <f>_xlfn.XLOOKUP(B1713,'[3]Nur des jours'!$B:$B,'[3]Nur des jours'!$N:$N,"")</f>
        <v>0</v>
      </c>
      <c r="AD1713" s="93">
        <v>0</v>
      </c>
      <c r="AE1713" s="93">
        <v>0</v>
      </c>
      <c r="AF1713" s="93">
        <v>0</v>
      </c>
      <c r="AG1713" s="93"/>
      <c r="AH1713" s="93">
        <v>0</v>
      </c>
      <c r="AI1713" s="93">
        <v>0</v>
      </c>
      <c r="AJ1713" s="93">
        <v>0</v>
      </c>
      <c r="AK1713" s="93">
        <v>0</v>
      </c>
      <c r="AL1713" s="93">
        <v>0</v>
      </c>
      <c r="AM1713" s="49" t="s">
        <v>5559</v>
      </c>
      <c r="AN1713" s="49"/>
      <c r="AO1713" s="48" t="str" cm="1">
        <f t="array" ref="AO1713">IFERROR(_xlfn.IFS(
AQ1713="MPR ISSUE","PDH",
AQ1713="BSS Hardware Issue","BSS",
AQ1713="Sites strategiques, MLL, Pylone, etc.","ENVTECH",
AQ1713="AKTIVCO DEFAUT GE &amp; POWER Cabinet","AKTIVCO",
AQ1713="AKTIVCO Coupure ENEO &amp; Baisse de tension","AKTIVCO GRID ONLY",
AQ1713="Coupure ENEO &amp; Baisse de tension","IHS GRID ONLY",
AQ1713="Defaut GE &amp; POWER Cabinet","IHS",
AQ1713="Sharing","Partners",
AQ1713="Sites strategiques &amp; DataCenter","SST &amp; DC",
AQ1713="Exclu","Exclu",
AQ1713="SAT","SAT",
AQ1713="SPARE-ISSUE","SPARE-ISSUE",
AQ1713="Fiber CAmtel","TRANS_FO_CAMTEL",
AQ1713="Fiber AOF","Fiber AOF",
AQ1713="Projet OCM (HUAWEI)","TRAVAUX-HUAWEI",
AQ1713="Projet OCM (NOKIA)","TRAVAUX-NOKIA",
AQ1713="ACCESS-ISSUE","ACCESS-ISSUE",
AQ1713="Projet OCM (ZTE, NOKIA, autres projets)","TRAVAUX OCM",
AQ1713="No root CAuse","No root cause",
AQ1713="ODU HS","PDH",
AQ1713="IP &amp; VLAN","PDH",
AQ1713="Warehouse HUAWEI","SPARE-ISSUE",
AQ1713="SPARE-HS","SPARE-ISSUE",
AQ1713="Power Telco","BSS",AQ1713="no impacts","no impacts"
),"")</f>
        <v>AKTIVCO GRID ONLY</v>
      </c>
      <c r="AP1713" s="48" t="str" cm="1">
        <f t="array" ref="AP1713">IFERROR(_xlfn.IFS(
AQ1713="MPR ISSUE","TX ISSUE",
AQ1713="BSS Hardware Issue","RAN ISSUE",
AQ1713="Sites strategiques, MLL, Pylone, etc.","ENVTECH",
AQ1713="AKTIVCO DEFAUT GE &amp; POWER Cabinet","POWER ISSUE",
AQ1713="AKTIVCO Coupure ENEO &amp; Baisse de tension","POWER ISSUE",
AQ1713="Coupure ENEO &amp; Baisse de tension","POWER ISSUE",
AQ1713="Defaut GE &amp; POWER Cabinet","POWER ISSUE",
AQ1713="Sharing","POWER ISSUE",
AQ1713="Sites strategiques &amp; DataCenter","POWER ISSUE",
AQ1713="Exclu","Exclu",
AQ1713="SAT","TX ISSUE",
AQ1713="SPARE-ISSUE","SPARE-ISSUE",
AQ1713="Fiber CAmtel","TX ISSUE",
AQ1713="Fiber AOF","TX ISSUE",
AQ1713="Projet OCM (HUAWEI)","TRAVAUX-HUAWEI",
AQ1713="Projet OCM (NOKIA)","TRAVAUX -NOKIA",
AQ1713="ACCESS-ISSUE","ACCESS-ISSUE",
AQ1713="Projet OCM (ZTE, NOKIA, autres projets)","TRAVAUX OCM",
AQ1713="No root CAuse","No root cause",
AQ1713="ODU HS","TX ISSUE",
AQ1713="IP &amp; VLAN","TX ISSUE",
AQ1713="Warehouse HUAWEI","SPARE-ISSUE",
AQ1713="SPARE-HS","SPARE-ISSUE",
AQ1713="Power Telco","RAN ISSUE",AQ1713="no impacts","no impacts"
),"")</f>
        <v>POWER ISSUE</v>
      </c>
      <c r="AQ1713" s="67" t="s">
        <v>5327</v>
      </c>
      <c r="AR1713" s="48" t="str" cm="1">
        <f t="array" ref="AR1713">IFERROR(_xlfn.IFS(
AQ1713="MPR ISSUE","ACTIVE",
AQ1713="BSS Hardware Issue","ACTIVE",
AQ1713="Sites strategiques, MLL, Pylone, etc.","PASSIVE",
AQ1713="AKTIVCO DEFAUT GE &amp; POWER Cabinet","PASSIVE",
AQ1713="AKTIVCO Coupure ENEO &amp; Baisse de tension","PASSIVE",
AQ1713="Coupure ENEO &amp; Baisse de tension","PASSIVE",
AQ1713="Defaut GE &amp; POWER Cabinet","PASSIVE",
AQ1713="Sharing","PASSIVE",
AQ1713="Sites strategiques &amp; DataCenter","PASSIVE",
AQ1713="Exclu","Exclu",
AQ1713="SAT","ACTIVE",
AQ1713="SPARE-ISSUE","SPARE-ISSUE",
AQ1713="Fiber CAmtel","ACTIVE",
AQ1713="Fiber AOF","ACTIVE",
AQ1713="Projet OCM (HUAWEI)","PLANNED WORKS",
AQ1713="Projet OCM (NOKIA)","PLANNED WORKS",
AQ1713="ACCESS-ISSUE","ACCESS-ISSUE",
AQ1713="Projet OCM (ZTE, NOKIA, autres projets)","PLANNED WORKS",
AQ1713="No root CAuse","No root cause",
AQ1713="ODU HS","ACTIVE",
AQ1713="IP &amp; VLAN","ACTIVE",
AQ1713="Warehouse HUAWEI","SPARE-ISSUE",
AQ1713="SPARE-HS","SPARE-ISSUE",
AQ1713="Power Telco","ACTIVE", AQ1713="no impacts","no impacts"
),"")</f>
        <v>PASSIVE</v>
      </c>
      <c r="AS1713" s="92" t="s">
        <v>5919</v>
      </c>
      <c r="AT1713" s="98" t="s">
        <v>5089</v>
      </c>
      <c r="AV1713" s="17" t="s">
        <v>5537</v>
      </c>
      <c r="AW1713" s="7" t="s">
        <v>5537</v>
      </c>
      <c r="AX1713" s="6" t="s">
        <v>5537</v>
      </c>
      <c r="AY1713" s="7"/>
      <c r="AZ1713" s="3" t="s">
        <v>5537</v>
      </c>
      <c r="BA1713" s="18" t="s">
        <v>5537</v>
      </c>
      <c r="BB1713" s="18" t="s">
        <v>5537</v>
      </c>
      <c r="BC1713" s="18" t="s">
        <v>5537</v>
      </c>
      <c r="BD1713" s="18" t="s">
        <v>5537</v>
      </c>
      <c r="BE1713" s="18" t="s">
        <v>5537</v>
      </c>
      <c r="BF1713" s="18" t="s">
        <v>5537</v>
      </c>
      <c r="BG1713" s="18" t="s">
        <v>5537</v>
      </c>
      <c r="BH1713" s="18" t="s">
        <v>5537</v>
      </c>
      <c r="BI1713" s="18" t="s">
        <v>5537</v>
      </c>
      <c r="BJ1713" s="18" t="s">
        <v>6345</v>
      </c>
      <c r="BK1713" s="18" t="s">
        <v>6346</v>
      </c>
      <c r="BL1713" s="9" t="s">
        <v>5537</v>
      </c>
      <c r="BM1713" s="14" t="s">
        <v>5537</v>
      </c>
      <c r="BN1713" s="14" t="s">
        <v>5537</v>
      </c>
      <c r="BO1713" s="14" t="str">
        <f>_xlfn.XLOOKUP(B1713,'[4]cell downs 18042026 17h'!$B:$B,'[4]cell downs 18042026 17h'!$B:$B,"")</f>
        <v/>
      </c>
      <c r="BP1713" s="14" t="str">
        <f>_xlfn.XLOOKUP(B1713,'[5]Cells Huawei 19042026 15h'!$B:$B,'[5]Cells Huawei 19042026 15h'!$B:$B,"")</f>
        <v/>
      </c>
      <c r="BQ1713" s="9" t="str">
        <f>_xlfn.XLOOKUP(B1713,'[6]cells down 19042026 9H40'!$B:$B,'[6]cells down 19042026 9H40'!$B:$B,"")</f>
        <v/>
      </c>
      <c r="BR1713" s="9" t="s">
        <v>5537</v>
      </c>
      <c r="BS1713" s="9" t="s">
        <v>5537</v>
      </c>
      <c r="BT1713" s="108"/>
    </row>
    <row r="1714" spans="1:72" s="9" customFormat="1" x14ac:dyDescent="0.35">
      <c r="A1714" s="1" t="s">
        <v>5102</v>
      </c>
      <c r="B1714" s="1" t="s">
        <v>5103</v>
      </c>
      <c r="C1714" s="3" t="str">
        <f>_xlfn.XLOOKUP(B1714,'[1]daily break down'!$D:$D,'[1]daily break down'!$E:$E,"")</f>
        <v>Douala</v>
      </c>
      <c r="D1714" s="1" t="s">
        <v>21</v>
      </c>
      <c r="E1714" s="1" t="s">
        <v>30</v>
      </c>
      <c r="F1714" s="3" t="s">
        <v>31</v>
      </c>
      <c r="G1714" s="1" t="s">
        <v>32</v>
      </c>
      <c r="H1714" s="34" t="str">
        <f>_xlfn.XLOOKUP(B1714,[2]CALCULATION!$B:$B,[2]CALCULATION!$H:$H,"")</f>
        <v>ZTE</v>
      </c>
      <c r="I1714" s="28">
        <v>9.363416116632774E-3</v>
      </c>
      <c r="J1714" s="28">
        <v>3.4288473117543155</v>
      </c>
      <c r="K1714" s="28">
        <v>0</v>
      </c>
      <c r="L1714" s="28">
        <v>3.4778402718922325E-3</v>
      </c>
      <c r="M1714" s="28">
        <v>0</v>
      </c>
      <c r="N1714" s="28">
        <v>0</v>
      </c>
      <c r="O1714" s="28">
        <v>0</v>
      </c>
      <c r="P1714" s="28">
        <v>0</v>
      </c>
      <c r="Q1714" s="28">
        <v>0</v>
      </c>
      <c r="R1714" s="28">
        <v>0</v>
      </c>
      <c r="S1714" s="93">
        <v>0</v>
      </c>
      <c r="T1714" s="93">
        <f>_xlfn.XLOOKUP(B1714,'[3]Nur des jours'!$B:$B,'[3]Nur des jours'!$U:$U,"")</f>
        <v>0</v>
      </c>
      <c r="U1714" s="93">
        <v>0</v>
      </c>
      <c r="V1714" s="93">
        <v>0</v>
      </c>
      <c r="W1714" s="93">
        <v>0</v>
      </c>
      <c r="X1714" s="93">
        <v>0</v>
      </c>
      <c r="Y1714" s="93">
        <v>0</v>
      </c>
      <c r="Z1714" s="93">
        <v>0</v>
      </c>
      <c r="AA1714" s="93">
        <v>0</v>
      </c>
      <c r="AB1714" s="93">
        <v>0</v>
      </c>
      <c r="AC1714" s="93">
        <f>_xlfn.XLOOKUP(B1714,'[3]Nur des jours'!$B:$B,'[3]Nur des jours'!$N:$N,"")</f>
        <v>0</v>
      </c>
      <c r="AD1714" s="93">
        <v>0</v>
      </c>
      <c r="AE1714" s="93">
        <v>0</v>
      </c>
      <c r="AF1714" s="93">
        <v>0</v>
      </c>
      <c r="AG1714" s="93"/>
      <c r="AH1714" s="93">
        <v>0</v>
      </c>
      <c r="AI1714" s="93">
        <v>0</v>
      </c>
      <c r="AJ1714" s="93">
        <v>0</v>
      </c>
      <c r="AK1714" s="93">
        <v>0</v>
      </c>
      <c r="AL1714" s="93">
        <v>0</v>
      </c>
      <c r="AM1714" s="49" t="s">
        <v>5559</v>
      </c>
      <c r="AN1714" s="49"/>
      <c r="AO1714" s="48" t="str" cm="1">
        <f t="array" ref="AO1714">IFERROR(_xlfn.IFS(
AQ1714="MPR ISSUE","PDH",
AQ1714="BSS Hardware Issue","BSS",
AQ1714="Sites strategiques, MLL, Pylone, etc.","ENVTECH",
AQ1714="AKTIVCO DEFAUT GE &amp; POWER Cabinet","AKTIVCO",
AQ1714="AKTIVCO Coupure ENEO &amp; Baisse de tension","AKTIVCO GRID ONLY",
AQ1714="Coupure ENEO &amp; Baisse de tension","IHS GRID ONLY",
AQ1714="Defaut GE &amp; POWER Cabinet","IHS",
AQ1714="Sharing","Partners",
AQ1714="Sites strategiques &amp; DataCenter","SST &amp; DC",
AQ1714="Exclu","Exclu",
AQ1714="SAT","SAT",
AQ1714="SPARE-ISSUE","SPARE-ISSUE",
AQ1714="Fiber CAmtel","TRANS_FO_CAMTEL",
AQ1714="Fiber AOF","Fiber AOF",
AQ1714="Projet OCM (HUAWEI)","TRAVAUX-HUAWEI",
AQ1714="Projet OCM (NOKIA)","TRAVAUX-NOKIA",
AQ1714="ACCESS-ISSUE","ACCESS-ISSUE",
AQ1714="Projet OCM (ZTE, NOKIA, autres projets)","TRAVAUX OCM",
AQ1714="No root CAuse","No root cause",
AQ1714="ODU HS","PDH",
AQ1714="IP &amp; VLAN","PDH",
AQ1714="Warehouse HUAWEI","SPARE-ISSUE",
AQ1714="SPARE-HS","SPARE-ISSUE",
AQ1714="Power Telco","BSS",AQ1714="no impacts","no impacts"
),"")</f>
        <v>No root cause</v>
      </c>
      <c r="AP1714" s="48" t="str" cm="1">
        <f t="array" ref="AP1714">IFERROR(_xlfn.IFS(
AQ1714="MPR ISSUE","TX ISSUE",
AQ1714="BSS Hardware Issue","RAN ISSUE",
AQ1714="Sites strategiques, MLL, Pylone, etc.","ENVTECH",
AQ1714="AKTIVCO DEFAUT GE &amp; POWER Cabinet","POWER ISSUE",
AQ1714="AKTIVCO Coupure ENEO &amp; Baisse de tension","POWER ISSUE",
AQ1714="Coupure ENEO &amp; Baisse de tension","POWER ISSUE",
AQ1714="Defaut GE &amp; POWER Cabinet","POWER ISSUE",
AQ1714="Sharing","POWER ISSUE",
AQ1714="Sites strategiques &amp; DataCenter","POWER ISSUE",
AQ1714="Exclu","Exclu",
AQ1714="SAT","TX ISSUE",
AQ1714="SPARE-ISSUE","SPARE-ISSUE",
AQ1714="Fiber CAmtel","TX ISSUE",
AQ1714="Fiber AOF","TX ISSUE",
AQ1714="Projet OCM (HUAWEI)","TRAVAUX-HUAWEI",
AQ1714="Projet OCM (NOKIA)","TRAVAUX -NOKIA",
AQ1714="ACCESS-ISSUE","ACCESS-ISSUE",
AQ1714="Projet OCM (ZTE, NOKIA, autres projets)","TRAVAUX OCM",
AQ1714="No root CAuse","No root cause",
AQ1714="ODU HS","TX ISSUE",
AQ1714="IP &amp; VLAN","TX ISSUE",
AQ1714="Warehouse HUAWEI","SPARE-ISSUE",
AQ1714="SPARE-HS","SPARE-ISSUE",
AQ1714="Power Telco","RAN ISSUE",AQ1714="no impacts","no impacts"
),"")</f>
        <v>No root cause</v>
      </c>
      <c r="AQ1714" s="67" t="s">
        <v>5344</v>
      </c>
      <c r="AR1714" s="48" t="str" cm="1">
        <f t="array" ref="AR1714">IFERROR(_xlfn.IFS(
AQ1714="MPR ISSUE","ACTIVE",
AQ1714="BSS Hardware Issue","ACTIVE",
AQ1714="Sites strategiques, MLL, Pylone, etc.","PASSIVE",
AQ1714="AKTIVCO DEFAUT GE &amp; POWER Cabinet","PASSIVE",
AQ1714="AKTIVCO Coupure ENEO &amp; Baisse de tension","PASSIVE",
AQ1714="Coupure ENEO &amp; Baisse de tension","PASSIVE",
AQ1714="Defaut GE &amp; POWER Cabinet","PASSIVE",
AQ1714="Sharing","PASSIVE",
AQ1714="Sites strategiques &amp; DataCenter","PASSIVE",
AQ1714="Exclu","Exclu",
AQ1714="SAT","ACTIVE",
AQ1714="SPARE-ISSUE","SPARE-ISSUE",
AQ1714="Fiber CAmtel","ACTIVE",
AQ1714="Fiber AOF","ACTIVE",
AQ1714="Projet OCM (HUAWEI)","PLANNED WORKS",
AQ1714="Projet OCM (NOKIA)","PLANNED WORKS",
AQ1714="ACCESS-ISSUE","ACCESS-ISSUE",
AQ1714="Projet OCM (ZTE, NOKIA, autres projets)","PLANNED WORKS",
AQ1714="No root CAuse","No root cause",
AQ1714="ODU HS","ACTIVE",
AQ1714="IP &amp; VLAN","ACTIVE",
AQ1714="Warehouse HUAWEI","SPARE-ISSUE",
AQ1714="SPARE-HS","SPARE-ISSUE",
AQ1714="Power Telco","ACTIVE", AQ1714="no impacts","no impacts"
),"")</f>
        <v>No root cause</v>
      </c>
      <c r="AS1714" s="92" t="s">
        <v>5537</v>
      </c>
      <c r="AT1714" s="98" t="s">
        <v>5103</v>
      </c>
      <c r="AV1714" s="17" t="s">
        <v>5537</v>
      </c>
      <c r="AW1714" s="7" t="s">
        <v>5537</v>
      </c>
      <c r="AX1714" s="6" t="s">
        <v>5537</v>
      </c>
      <c r="AY1714" s="7"/>
      <c r="AZ1714" s="3" t="s">
        <v>5537</v>
      </c>
      <c r="BA1714" s="18" t="s">
        <v>5537</v>
      </c>
      <c r="BB1714" s="18" t="s">
        <v>5537</v>
      </c>
      <c r="BC1714" s="18" t="s">
        <v>5537</v>
      </c>
      <c r="BD1714" s="18" t="s">
        <v>5537</v>
      </c>
      <c r="BE1714" s="18" t="s">
        <v>5537</v>
      </c>
      <c r="BF1714" s="18" t="s">
        <v>5537</v>
      </c>
      <c r="BG1714" s="18" t="s">
        <v>5537</v>
      </c>
      <c r="BH1714" s="18" t="s">
        <v>5537</v>
      </c>
      <c r="BI1714" s="18" t="s">
        <v>5537</v>
      </c>
      <c r="BJ1714" s="18" t="s">
        <v>5537</v>
      </c>
      <c r="BK1714" s="18" t="s">
        <v>5537</v>
      </c>
      <c r="BL1714" s="9" t="s">
        <v>5537</v>
      </c>
      <c r="BM1714" s="14" t="s">
        <v>5537</v>
      </c>
      <c r="BN1714" s="14" t="s">
        <v>5537</v>
      </c>
      <c r="BO1714" s="14" t="str">
        <f>_xlfn.XLOOKUP(B1714,'[4]cell downs 18042026 17h'!$B:$B,'[4]cell downs 18042026 17h'!$B:$B,"")</f>
        <v/>
      </c>
      <c r="BP1714" s="14" t="str">
        <f>_xlfn.XLOOKUP(B1714,'[5]Cells Huawei 19042026 15h'!$B:$B,'[5]Cells Huawei 19042026 15h'!$B:$B,"")</f>
        <v/>
      </c>
      <c r="BQ1714" s="9" t="str">
        <f>_xlfn.XLOOKUP(B1714,'[6]cells down 19042026 9H40'!$B:$B,'[6]cells down 19042026 9H40'!$B:$B,"")</f>
        <v/>
      </c>
      <c r="BR1714" s="9" t="s">
        <v>5537</v>
      </c>
      <c r="BS1714" s="9" t="s">
        <v>5537</v>
      </c>
      <c r="BT1714" s="108"/>
    </row>
    <row r="1715" spans="1:72" s="9" customFormat="1" x14ac:dyDescent="0.35">
      <c r="A1715" s="1" t="s">
        <v>5050</v>
      </c>
      <c r="B1715" s="8" t="s">
        <v>5051</v>
      </c>
      <c r="C1715" s="3" t="str">
        <f>_xlfn.XLOOKUP(B1715,'[1]daily break down'!$D:$D,'[1]daily break down'!$E:$E,"")</f>
        <v>Yaounde</v>
      </c>
      <c r="D1715" s="1"/>
      <c r="E1715" s="1"/>
      <c r="F1715" s="3" t="s">
        <v>37</v>
      </c>
      <c r="G1715" s="1" t="s">
        <v>38</v>
      </c>
      <c r="H1715" s="34" t="str">
        <f>_xlfn.XLOOKUP(B1715,[2]CALCULATION!$B:$B,[2]CALCULATION!$H:$H,"")</f>
        <v>ZTE</v>
      </c>
      <c r="I1715" s="28">
        <v>1.7335696124508495E-2</v>
      </c>
      <c r="J1715" s="28">
        <v>8.9175391586828202E-5</v>
      </c>
      <c r="K1715" s="28">
        <v>7.134031326964783E-5</v>
      </c>
      <c r="L1715" s="28">
        <v>7.1340313269474141E-5</v>
      </c>
      <c r="M1715" s="28">
        <v>0</v>
      </c>
      <c r="N1715" s="28">
        <v>0</v>
      </c>
      <c r="O1715" s="28">
        <v>0</v>
      </c>
      <c r="P1715" s="28">
        <v>0</v>
      </c>
      <c r="Q1715" s="28">
        <v>0</v>
      </c>
      <c r="R1715" s="28">
        <v>0</v>
      </c>
      <c r="S1715" s="93">
        <v>0</v>
      </c>
      <c r="T1715" s="93">
        <f>_xlfn.XLOOKUP(B1715,'[3]Nur des jours'!$B:$B,'[3]Nur des jours'!$U:$U,"")</f>
        <v>0</v>
      </c>
      <c r="U1715" s="93">
        <v>0</v>
      </c>
      <c r="V1715" s="93">
        <v>0</v>
      </c>
      <c r="W1715" s="93">
        <v>0</v>
      </c>
      <c r="X1715" s="93">
        <v>0</v>
      </c>
      <c r="Y1715" s="93">
        <v>0</v>
      </c>
      <c r="Z1715" s="93">
        <v>0</v>
      </c>
      <c r="AA1715" s="93">
        <v>0</v>
      </c>
      <c r="AB1715" s="93">
        <v>0</v>
      </c>
      <c r="AC1715" s="93">
        <f>_xlfn.XLOOKUP(B1715,'[3]Nur des jours'!$B:$B,'[3]Nur des jours'!$N:$N,"")</f>
        <v>0</v>
      </c>
      <c r="AD1715" s="93">
        <v>0</v>
      </c>
      <c r="AE1715" s="93">
        <v>0</v>
      </c>
      <c r="AF1715" s="93">
        <v>0</v>
      </c>
      <c r="AG1715" s="93"/>
      <c r="AH1715" s="93">
        <v>0</v>
      </c>
      <c r="AI1715" s="93">
        <v>0</v>
      </c>
      <c r="AJ1715" s="93">
        <v>0</v>
      </c>
      <c r="AK1715" s="93">
        <v>0</v>
      </c>
      <c r="AL1715" s="93">
        <v>0</v>
      </c>
      <c r="AM1715" s="49" t="s">
        <v>5559</v>
      </c>
      <c r="AN1715" s="49"/>
      <c r="AO1715" s="48" t="str" cm="1">
        <f t="array" ref="AO1715">IFERROR(_xlfn.IFS(
AQ1715="MPR ISSUE","PDH",
AQ1715="BSS Hardware Issue","BSS",
AQ1715="Sites strategiques, MLL, Pylone, etc.","ENVTECH",
AQ1715="AKTIVCO DEFAUT GE &amp; POWER Cabinet","AKTIVCO",
AQ1715="AKTIVCO Coupure ENEO &amp; Baisse de tension","AKTIVCO GRID ONLY",
AQ1715="Coupure ENEO &amp; Baisse de tension","IHS GRID ONLY",
AQ1715="Defaut GE &amp; POWER Cabinet","IHS",
AQ1715="Sharing","Partners",
AQ1715="Sites strategiques &amp; DataCenter","SST &amp; DC",
AQ1715="Exclu","Exclu",
AQ1715="SAT","SAT",
AQ1715="SPARE-ISSUE","SPARE-ISSUE",
AQ1715="Fiber CAmtel","TRANS_FO_CAMTEL",
AQ1715="Fiber AOF","Fiber AOF",
AQ1715="Projet OCM (HUAWEI)","TRAVAUX-HUAWEI",
AQ1715="Projet OCM (NOKIA)","TRAVAUX-NOKIA",
AQ1715="ACCESS-ISSUE","ACCESS-ISSUE",
AQ1715="Projet OCM (ZTE, NOKIA, autres projets)","TRAVAUX OCM",
AQ1715="No root CAuse","No root cause",
AQ1715="ODU HS","PDH",
AQ1715="IP &amp; VLAN","PDH",
AQ1715="Warehouse HUAWEI","SPARE-ISSUE",
AQ1715="SPARE-HS","SPARE-ISSUE",
AQ1715="Power Telco","BSS",AQ1715="no impacts","no impacts"
),"")</f>
        <v>No root cause</v>
      </c>
      <c r="AP1715" s="48" t="str" cm="1">
        <f t="array" ref="AP1715">IFERROR(_xlfn.IFS(
AQ1715="MPR ISSUE","TX ISSUE",
AQ1715="BSS Hardware Issue","RAN ISSUE",
AQ1715="Sites strategiques, MLL, Pylone, etc.","ENVTECH",
AQ1715="AKTIVCO DEFAUT GE &amp; POWER Cabinet","POWER ISSUE",
AQ1715="AKTIVCO Coupure ENEO &amp; Baisse de tension","POWER ISSUE",
AQ1715="Coupure ENEO &amp; Baisse de tension","POWER ISSUE",
AQ1715="Defaut GE &amp; POWER Cabinet","POWER ISSUE",
AQ1715="Sharing","POWER ISSUE",
AQ1715="Sites strategiques &amp; DataCenter","POWER ISSUE",
AQ1715="Exclu","Exclu",
AQ1715="SAT","TX ISSUE",
AQ1715="SPARE-ISSUE","SPARE-ISSUE",
AQ1715="Fiber CAmtel","TX ISSUE",
AQ1715="Fiber AOF","TX ISSUE",
AQ1715="Projet OCM (HUAWEI)","TRAVAUX-HUAWEI",
AQ1715="Projet OCM (NOKIA)","TRAVAUX -NOKIA",
AQ1715="ACCESS-ISSUE","ACCESS-ISSUE",
AQ1715="Projet OCM (ZTE, NOKIA, autres projets)","TRAVAUX OCM",
AQ1715="No root CAuse","No root cause",
AQ1715="ODU HS","TX ISSUE",
AQ1715="IP &amp; VLAN","TX ISSUE",
AQ1715="Warehouse HUAWEI","SPARE-ISSUE",
AQ1715="SPARE-HS","SPARE-ISSUE",
AQ1715="Power Telco","RAN ISSUE",AQ1715="no impacts","no impacts"
),"")</f>
        <v>No root cause</v>
      </c>
      <c r="AQ1715" s="67" t="s">
        <v>5344</v>
      </c>
      <c r="AR1715" s="48" t="str" cm="1">
        <f t="array" ref="AR1715">IFERROR(_xlfn.IFS(
AQ1715="MPR ISSUE","ACTIVE",
AQ1715="BSS Hardware Issue","ACTIVE",
AQ1715="Sites strategiques, MLL, Pylone, etc.","PASSIVE",
AQ1715="AKTIVCO DEFAUT GE &amp; POWER Cabinet","PASSIVE",
AQ1715="AKTIVCO Coupure ENEO &amp; Baisse de tension","PASSIVE",
AQ1715="Coupure ENEO &amp; Baisse de tension","PASSIVE",
AQ1715="Defaut GE &amp; POWER Cabinet","PASSIVE",
AQ1715="Sharing","PASSIVE",
AQ1715="Sites strategiques &amp; DataCenter","PASSIVE",
AQ1715="Exclu","Exclu",
AQ1715="SAT","ACTIVE",
AQ1715="SPARE-ISSUE","SPARE-ISSUE",
AQ1715="Fiber CAmtel","ACTIVE",
AQ1715="Fiber AOF","ACTIVE",
AQ1715="Projet OCM (HUAWEI)","PLANNED WORKS",
AQ1715="Projet OCM (NOKIA)","PLANNED WORKS",
AQ1715="ACCESS-ISSUE","ACCESS-ISSUE",
AQ1715="Projet OCM (ZTE, NOKIA, autres projets)","PLANNED WORKS",
AQ1715="No root CAuse","No root cause",
AQ1715="ODU HS","ACTIVE",
AQ1715="IP &amp; VLAN","ACTIVE",
AQ1715="Warehouse HUAWEI","SPARE-ISSUE",
AQ1715="SPARE-HS","SPARE-ISSUE",
AQ1715="Power Telco","ACTIVE", AQ1715="no impacts","no impacts"
),"")</f>
        <v>No root cause</v>
      </c>
      <c r="AS1715" s="92" t="s">
        <v>5537</v>
      </c>
      <c r="AT1715" s="98" t="s">
        <v>5051</v>
      </c>
      <c r="AV1715" s="17" t="s">
        <v>5537</v>
      </c>
      <c r="AW1715" s="7" t="s">
        <v>5537</v>
      </c>
      <c r="AX1715" s="6" t="s">
        <v>5537</v>
      </c>
      <c r="AY1715" s="7"/>
      <c r="AZ1715" s="3" t="s">
        <v>5537</v>
      </c>
      <c r="BA1715" s="18" t="s">
        <v>5537</v>
      </c>
      <c r="BB1715" s="18" t="s">
        <v>5537</v>
      </c>
      <c r="BC1715" s="18" t="s">
        <v>5537</v>
      </c>
      <c r="BD1715" s="18" t="s">
        <v>5537</v>
      </c>
      <c r="BE1715" s="18" t="s">
        <v>5537</v>
      </c>
      <c r="BF1715" s="18" t="s">
        <v>5537</v>
      </c>
      <c r="BG1715" s="18" t="s">
        <v>5537</v>
      </c>
      <c r="BH1715" s="18" t="s">
        <v>5537</v>
      </c>
      <c r="BI1715" s="18" t="s">
        <v>5537</v>
      </c>
      <c r="BJ1715" s="18" t="s">
        <v>5537</v>
      </c>
      <c r="BK1715" s="18" t="s">
        <v>5537</v>
      </c>
      <c r="BL1715" s="9" t="s">
        <v>5537</v>
      </c>
      <c r="BM1715" s="14" t="s">
        <v>5537</v>
      </c>
      <c r="BN1715" s="14" t="s">
        <v>5537</v>
      </c>
      <c r="BO1715" s="14" t="str">
        <f>_xlfn.XLOOKUP(B1715,'[4]cell downs 18042026 17h'!$B:$B,'[4]cell downs 18042026 17h'!$B:$B,"")</f>
        <v/>
      </c>
      <c r="BP1715" s="14" t="str">
        <f>_xlfn.XLOOKUP(B1715,'[5]Cells Huawei 19042026 15h'!$B:$B,'[5]Cells Huawei 19042026 15h'!$B:$B,"")</f>
        <v/>
      </c>
      <c r="BQ1715" s="9" t="str">
        <f>_xlfn.XLOOKUP(B1715,'[6]cells down 19042026 9H40'!$B:$B,'[6]cells down 19042026 9H40'!$B:$B,"")</f>
        <v/>
      </c>
      <c r="BR1715" s="9" t="s">
        <v>5537</v>
      </c>
      <c r="BS1715" s="9" t="s">
        <v>154</v>
      </c>
      <c r="BT1715" s="108"/>
    </row>
    <row r="1716" spans="1:72" s="9" customFormat="1" x14ac:dyDescent="0.35">
      <c r="A1716" s="1" t="s">
        <v>3265</v>
      </c>
      <c r="B1716" s="8" t="s">
        <v>3266</v>
      </c>
      <c r="C1716" s="3" t="str">
        <f>_xlfn.XLOOKUP(B1716,'[1]daily break down'!$D:$D,'[1]daily break down'!$E:$E,"")</f>
        <v>OUEST</v>
      </c>
      <c r="D1716" s="1" t="s">
        <v>21</v>
      </c>
      <c r="E1716" s="1" t="s">
        <v>36</v>
      </c>
      <c r="F1716" s="3" t="s">
        <v>102</v>
      </c>
      <c r="G1716" s="1" t="s">
        <v>1475</v>
      </c>
      <c r="H1716" s="32" t="str">
        <f>_xlfn.XLOOKUP(B1716,[2]CALCULATION!$B:$B,[2]CALCULATION!$H:$H,"")</f>
        <v>Huawei</v>
      </c>
      <c r="I1716" s="28">
        <v>4.2917262358282464</v>
      </c>
      <c r="J1716" s="28">
        <v>2.4090910388005695</v>
      </c>
      <c r="K1716" s="28">
        <v>3.3723992888797576</v>
      </c>
      <c r="L1716" s="28">
        <v>0</v>
      </c>
      <c r="M1716" s="28">
        <v>0</v>
      </c>
      <c r="N1716" s="28">
        <v>0</v>
      </c>
      <c r="O1716" s="28">
        <v>0</v>
      </c>
      <c r="P1716" s="28">
        <v>0</v>
      </c>
      <c r="Q1716" s="28">
        <v>0</v>
      </c>
      <c r="R1716" s="28">
        <v>0</v>
      </c>
      <c r="S1716" s="93">
        <v>0</v>
      </c>
      <c r="T1716" s="93">
        <f>_xlfn.XLOOKUP(B1716,'[3]Nur des jours'!$B:$B,'[3]Nur des jours'!$U:$U,"")</f>
        <v>0</v>
      </c>
      <c r="U1716" s="93">
        <v>0</v>
      </c>
      <c r="V1716" s="93">
        <v>0</v>
      </c>
      <c r="W1716" s="93">
        <v>0</v>
      </c>
      <c r="X1716" s="93">
        <v>0</v>
      </c>
      <c r="Y1716" s="93">
        <v>0</v>
      </c>
      <c r="Z1716" s="93">
        <v>0</v>
      </c>
      <c r="AA1716" s="93">
        <v>0</v>
      </c>
      <c r="AB1716" s="93">
        <v>0</v>
      </c>
      <c r="AC1716" s="93">
        <f>_xlfn.XLOOKUP(B1716,'[3]Nur des jours'!$B:$B,'[3]Nur des jours'!$N:$N,"")</f>
        <v>0</v>
      </c>
      <c r="AD1716" s="93">
        <v>0</v>
      </c>
      <c r="AE1716" s="93">
        <v>0</v>
      </c>
      <c r="AF1716" s="93">
        <v>0</v>
      </c>
      <c r="AG1716" s="93"/>
      <c r="AH1716" s="93">
        <v>0</v>
      </c>
      <c r="AI1716" s="93">
        <v>0</v>
      </c>
      <c r="AJ1716" s="93">
        <v>0</v>
      </c>
      <c r="AK1716" s="93">
        <v>0</v>
      </c>
      <c r="AL1716" s="93">
        <v>0</v>
      </c>
      <c r="AM1716" s="49" t="s">
        <v>5559</v>
      </c>
      <c r="AN1716" s="49"/>
      <c r="AO1716" s="48" t="str" cm="1">
        <f t="array" ref="AO1716">IFERROR(_xlfn.IFS(
AQ1716="MPR ISSUE","PDH",
AQ1716="BSS Hardware Issue","BSS",
AQ1716="Sites strategiques, MLL, Pylone, etc.","ENVTECH",
AQ1716="AKTIVCO DEFAUT GE &amp; POWER Cabinet","AKTIVCO",
AQ1716="AKTIVCO Coupure ENEO &amp; Baisse de tension","AKTIVCO GRID ONLY",
AQ1716="Coupure ENEO &amp; Baisse de tension","IHS GRID ONLY",
AQ1716="Defaut GE &amp; POWER Cabinet","IHS",
AQ1716="Sharing","Partners",
AQ1716="Sites strategiques &amp; DataCenter","SST &amp; DC",
AQ1716="Exclu","Exclu",
AQ1716="SAT","SAT",
AQ1716="SPARE-ISSUE","SPARE-ISSUE",
AQ1716="Fiber CAmtel","TRANS_FO_CAMTEL",
AQ1716="Fiber AOF","Fiber AOF",
AQ1716="Projet OCM (HUAWEI)","TRAVAUX-HUAWEI",
AQ1716="Projet OCM (NOKIA)","TRAVAUX-NOKIA",
AQ1716="ACCESS-ISSUE","ACCESS-ISSUE",
AQ1716="Projet OCM (ZTE, NOKIA, autres projets)","TRAVAUX OCM",
AQ1716="No root CAuse","No root cause",
AQ1716="ODU HS","PDH",
AQ1716="IP &amp; VLAN","PDH",
AQ1716="Warehouse HUAWEI","SPARE-ISSUE",
AQ1716="SPARE-HS","SPARE-ISSUE",
AQ1716="Power Telco","BSS",AQ1716="no impacts","no impacts"
),"")</f>
        <v>No root cause</v>
      </c>
      <c r="AP1716" s="48" t="str" cm="1">
        <f t="array" ref="AP1716">IFERROR(_xlfn.IFS(
AQ1716="MPR ISSUE","TX ISSUE",
AQ1716="BSS Hardware Issue","RAN ISSUE",
AQ1716="Sites strategiques, MLL, Pylone, etc.","ENVTECH",
AQ1716="AKTIVCO DEFAUT GE &amp; POWER Cabinet","POWER ISSUE",
AQ1716="AKTIVCO Coupure ENEO &amp; Baisse de tension","POWER ISSUE",
AQ1716="Coupure ENEO &amp; Baisse de tension","POWER ISSUE",
AQ1716="Defaut GE &amp; POWER Cabinet","POWER ISSUE",
AQ1716="Sharing","POWER ISSUE",
AQ1716="Sites strategiques &amp; DataCenter","POWER ISSUE",
AQ1716="Exclu","Exclu",
AQ1716="SAT","TX ISSUE",
AQ1716="SPARE-ISSUE","SPARE-ISSUE",
AQ1716="Fiber CAmtel","TX ISSUE",
AQ1716="Fiber AOF","TX ISSUE",
AQ1716="Projet OCM (HUAWEI)","TRAVAUX-HUAWEI",
AQ1716="Projet OCM (NOKIA)","TRAVAUX -NOKIA",
AQ1716="ACCESS-ISSUE","ACCESS-ISSUE",
AQ1716="Projet OCM (ZTE, NOKIA, autres projets)","TRAVAUX OCM",
AQ1716="No root CAuse","No root cause",
AQ1716="ODU HS","TX ISSUE",
AQ1716="IP &amp; VLAN","TX ISSUE",
AQ1716="Warehouse HUAWEI","SPARE-ISSUE",
AQ1716="SPARE-HS","SPARE-ISSUE",
AQ1716="Power Telco","RAN ISSUE",AQ1716="no impacts","no impacts"
),"")</f>
        <v>No root cause</v>
      </c>
      <c r="AQ1716" s="67" t="s">
        <v>5344</v>
      </c>
      <c r="AR1716" s="48" t="str" cm="1">
        <f t="array" ref="AR1716">IFERROR(_xlfn.IFS(
AQ1716="MPR ISSUE","ACTIVE",
AQ1716="BSS Hardware Issue","ACTIVE",
AQ1716="Sites strategiques, MLL, Pylone, etc.","PASSIVE",
AQ1716="AKTIVCO DEFAUT GE &amp; POWER Cabinet","PASSIVE",
AQ1716="AKTIVCO Coupure ENEO &amp; Baisse de tension","PASSIVE",
AQ1716="Coupure ENEO &amp; Baisse de tension","PASSIVE",
AQ1716="Defaut GE &amp; POWER Cabinet","PASSIVE",
AQ1716="Sharing","PASSIVE",
AQ1716="Sites strategiques &amp; DataCenter","PASSIVE",
AQ1716="Exclu","Exclu",
AQ1716="SAT","ACTIVE",
AQ1716="SPARE-ISSUE","SPARE-ISSUE",
AQ1716="Fiber CAmtel","ACTIVE",
AQ1716="Fiber AOF","ACTIVE",
AQ1716="Projet OCM (HUAWEI)","PLANNED WORKS",
AQ1716="Projet OCM (NOKIA)","PLANNED WORKS",
AQ1716="ACCESS-ISSUE","ACCESS-ISSUE",
AQ1716="Projet OCM (ZTE, NOKIA, autres projets)","PLANNED WORKS",
AQ1716="No root CAuse","No root cause",
AQ1716="ODU HS","ACTIVE",
AQ1716="IP &amp; VLAN","ACTIVE",
AQ1716="Warehouse HUAWEI","SPARE-ISSUE",
AQ1716="SPARE-HS","SPARE-ISSUE",
AQ1716="Power Telco","ACTIVE", AQ1716="no impacts","no impacts"
),"")</f>
        <v>No root cause</v>
      </c>
      <c r="AS1716" s="92" t="s">
        <v>5537</v>
      </c>
      <c r="AT1716" s="98" t="s">
        <v>3266</v>
      </c>
      <c r="AV1716" s="17" t="s">
        <v>5537</v>
      </c>
      <c r="AW1716" s="7" t="s">
        <v>5537</v>
      </c>
      <c r="AX1716" s="6" t="s">
        <v>5537</v>
      </c>
      <c r="AY1716" s="7"/>
      <c r="AZ1716" s="3" t="s">
        <v>5537</v>
      </c>
      <c r="BA1716" s="18" t="s">
        <v>5537</v>
      </c>
      <c r="BB1716" s="18" t="s">
        <v>5537</v>
      </c>
      <c r="BC1716" s="18" t="s">
        <v>5537</v>
      </c>
      <c r="BD1716" s="18" t="s">
        <v>5537</v>
      </c>
      <c r="BE1716" s="18" t="s">
        <v>5537</v>
      </c>
      <c r="BF1716" s="18" t="s">
        <v>5537</v>
      </c>
      <c r="BG1716" s="18" t="s">
        <v>5537</v>
      </c>
      <c r="BH1716" s="18" t="s">
        <v>5537</v>
      </c>
      <c r="BI1716" s="18" t="s">
        <v>5537</v>
      </c>
      <c r="BJ1716" s="18" t="s">
        <v>5537</v>
      </c>
      <c r="BK1716" s="18" t="s">
        <v>5537</v>
      </c>
      <c r="BL1716" s="9" t="s">
        <v>5537</v>
      </c>
      <c r="BM1716" s="14" t="s">
        <v>5537</v>
      </c>
      <c r="BN1716" s="14" t="s">
        <v>5537</v>
      </c>
      <c r="BO1716" s="14" t="str">
        <f>_xlfn.XLOOKUP(B1716,'[4]cell downs 18042026 17h'!$B:$B,'[4]cell downs 18042026 17h'!$B:$B,"")</f>
        <v/>
      </c>
      <c r="BP1716" s="14" t="str">
        <f>_xlfn.XLOOKUP(B1716,'[5]Cells Huawei 19042026 15h'!$B:$B,'[5]Cells Huawei 19042026 15h'!$B:$B,"")</f>
        <v/>
      </c>
      <c r="BQ1716" s="9" t="str">
        <f>_xlfn.XLOOKUP(B1716,'[6]cells down 19042026 9H40'!$B:$B,'[6]cells down 19042026 9H40'!$B:$B,"")</f>
        <v/>
      </c>
      <c r="BR1716" s="9" t="s">
        <v>5537</v>
      </c>
      <c r="BS1716" s="9" t="s">
        <v>12</v>
      </c>
      <c r="BT1716" s="108"/>
    </row>
    <row r="1717" spans="1:72" s="9" customFormat="1" x14ac:dyDescent="0.35">
      <c r="A1717" s="1" t="s">
        <v>1812</v>
      </c>
      <c r="B1717" s="8" t="s">
        <v>1813</v>
      </c>
      <c r="C1717" s="3" t="str">
        <f>_xlfn.XLOOKUP(B1717,'[1]daily break down'!$D:$D,'[1]daily break down'!$E:$E,"")</f>
        <v>Maroua</v>
      </c>
      <c r="D1717" s="1" t="s">
        <v>11</v>
      </c>
      <c r="E1717" s="1" t="s">
        <v>12</v>
      </c>
      <c r="F1717" s="3" t="s">
        <v>55</v>
      </c>
      <c r="G1717" s="1" t="s">
        <v>84</v>
      </c>
      <c r="H1717" s="32" t="str">
        <f>_xlfn.XLOOKUP(B1717,[2]CALCULATION!$B:$B,[2]CALCULATION!$H:$H,"")</f>
        <v>Huawei</v>
      </c>
      <c r="I1717" s="28">
        <v>0</v>
      </c>
      <c r="J1717" s="28">
        <v>0</v>
      </c>
      <c r="K1717" s="28">
        <v>0</v>
      </c>
      <c r="L1717" s="28">
        <v>0</v>
      </c>
      <c r="M1717" s="28">
        <v>0</v>
      </c>
      <c r="N1717" s="28">
        <v>0</v>
      </c>
      <c r="O1717" s="28">
        <v>0</v>
      </c>
      <c r="P1717" s="28">
        <v>0</v>
      </c>
      <c r="Q1717" s="28">
        <v>0</v>
      </c>
      <c r="R1717" s="28">
        <v>0</v>
      </c>
      <c r="S1717" s="93">
        <v>0</v>
      </c>
      <c r="T1717" s="93">
        <f>_xlfn.XLOOKUP(B1717,'[3]Nur des jours'!$B:$B,'[3]Nur des jours'!$U:$U,"")</f>
        <v>0</v>
      </c>
      <c r="U1717" s="93">
        <v>0</v>
      </c>
      <c r="V1717" s="93">
        <v>0</v>
      </c>
      <c r="W1717" s="93">
        <v>0</v>
      </c>
      <c r="X1717" s="93">
        <v>0</v>
      </c>
      <c r="Y1717" s="93">
        <v>0</v>
      </c>
      <c r="Z1717" s="93">
        <v>0</v>
      </c>
      <c r="AA1717" s="93">
        <v>0</v>
      </c>
      <c r="AB1717" s="93">
        <v>0</v>
      </c>
      <c r="AC1717" s="93">
        <f>_xlfn.XLOOKUP(B1717,'[3]Nur des jours'!$B:$B,'[3]Nur des jours'!$N:$N,"")</f>
        <v>0</v>
      </c>
      <c r="AD1717" s="93">
        <v>0</v>
      </c>
      <c r="AE1717" s="93">
        <v>0</v>
      </c>
      <c r="AF1717" s="93">
        <v>0</v>
      </c>
      <c r="AG1717" s="93"/>
      <c r="AH1717" s="93">
        <v>0</v>
      </c>
      <c r="AI1717" s="93">
        <v>0</v>
      </c>
      <c r="AJ1717" s="93">
        <v>0</v>
      </c>
      <c r="AK1717" s="93">
        <v>0</v>
      </c>
      <c r="AL1717" s="93">
        <v>0</v>
      </c>
      <c r="AM1717" s="49" t="s">
        <v>5559</v>
      </c>
      <c r="AN1717" s="49"/>
      <c r="AO1717" s="48" t="str" cm="1">
        <f t="array" ref="AO1717">IFERROR(_xlfn.IFS(
AQ1717="MPR ISSUE","PDH",
AQ1717="BSS Hardware Issue","BSS",
AQ1717="Sites strategiques, MLL, Pylone, etc.","ENVTECH",
AQ1717="AKTIVCO DEFAUT GE &amp; POWER Cabinet","AKTIVCO",
AQ1717="AKTIVCO Coupure ENEO &amp; Baisse de tension","AKTIVCO GRID ONLY",
AQ1717="Coupure ENEO &amp; Baisse de tension","IHS GRID ONLY",
AQ1717="Defaut GE &amp; POWER Cabinet","IHS",
AQ1717="Sharing","Partners",
AQ1717="Sites strategiques &amp; DataCenter","SST &amp; DC",
AQ1717="Exclu","Exclu",
AQ1717="SAT","SAT",
AQ1717="SPARE-ISSUE","SPARE-ISSUE",
AQ1717="Fiber CAmtel","TRANS_FO_CAMTEL",
AQ1717="Fiber AOF","Fiber AOF",
AQ1717="Projet OCM (HUAWEI)","TRAVAUX-HUAWEI",
AQ1717="Projet OCM (NOKIA)","TRAVAUX-NOKIA",
AQ1717="ACCESS-ISSUE","ACCESS-ISSUE",
AQ1717="Projet OCM (ZTE, NOKIA, autres projets)","TRAVAUX OCM",
AQ1717="No root CAuse","No root cause",
AQ1717="ODU HS","PDH",
AQ1717="IP &amp; VLAN","PDH",
AQ1717="Warehouse HUAWEI","SPARE-ISSUE",
AQ1717="SPARE-HS","SPARE-ISSUE",
AQ1717="Power Telco","BSS",AQ1717="no impacts","no impacts"
),"")</f>
        <v>No root cause</v>
      </c>
      <c r="AP1717" s="48" t="str" cm="1">
        <f t="array" ref="AP1717">IFERROR(_xlfn.IFS(
AQ1717="MPR ISSUE","TX ISSUE",
AQ1717="BSS Hardware Issue","RAN ISSUE",
AQ1717="Sites strategiques, MLL, Pylone, etc.","ENVTECH",
AQ1717="AKTIVCO DEFAUT GE &amp; POWER Cabinet","POWER ISSUE",
AQ1717="AKTIVCO Coupure ENEO &amp; Baisse de tension","POWER ISSUE",
AQ1717="Coupure ENEO &amp; Baisse de tension","POWER ISSUE",
AQ1717="Defaut GE &amp; POWER Cabinet","POWER ISSUE",
AQ1717="Sharing","POWER ISSUE",
AQ1717="Sites strategiques &amp; DataCenter","POWER ISSUE",
AQ1717="Exclu","Exclu",
AQ1717="SAT","TX ISSUE",
AQ1717="SPARE-ISSUE","SPARE-ISSUE",
AQ1717="Fiber CAmtel","TX ISSUE",
AQ1717="Fiber AOF","TX ISSUE",
AQ1717="Projet OCM (HUAWEI)","TRAVAUX-HUAWEI",
AQ1717="Projet OCM (NOKIA)","TRAVAUX -NOKIA",
AQ1717="ACCESS-ISSUE","ACCESS-ISSUE",
AQ1717="Projet OCM (ZTE, NOKIA, autres projets)","TRAVAUX OCM",
AQ1717="No root CAuse","No root cause",
AQ1717="ODU HS","TX ISSUE",
AQ1717="IP &amp; VLAN","TX ISSUE",
AQ1717="Warehouse HUAWEI","SPARE-ISSUE",
AQ1717="SPARE-HS","SPARE-ISSUE",
AQ1717="Power Telco","RAN ISSUE",AQ1717="no impacts","no impacts"
),"")</f>
        <v>No root cause</v>
      </c>
      <c r="AQ1717" s="127" t="s">
        <v>5344</v>
      </c>
      <c r="AR1717" s="48" t="str" cm="1">
        <f t="array" ref="AR1717">IFERROR(_xlfn.IFS(
AQ1717="MPR ISSUE","ACTIVE",
AQ1717="BSS Hardware Issue","ACTIVE",
AQ1717="Sites strategiques, MLL, Pylone, etc.","PASSIVE",
AQ1717="AKTIVCO DEFAUT GE &amp; POWER Cabinet","PASSIVE",
AQ1717="AKTIVCO Coupure ENEO &amp; Baisse de tension","PASSIVE",
AQ1717="Coupure ENEO &amp; Baisse de tension","PASSIVE",
AQ1717="Defaut GE &amp; POWER Cabinet","PASSIVE",
AQ1717="Sharing","PASSIVE",
AQ1717="Sites strategiques &amp; DataCenter","PASSIVE",
AQ1717="Exclu","Exclu",
AQ1717="SAT","ACTIVE",
AQ1717="SPARE-ISSUE","SPARE-ISSUE",
AQ1717="Fiber CAmtel","ACTIVE",
AQ1717="Fiber AOF","ACTIVE",
AQ1717="Projet OCM (HUAWEI)","PLANNED WORKS",
AQ1717="Projet OCM (NOKIA)","PLANNED WORKS",
AQ1717="ACCESS-ISSUE","ACCESS-ISSUE",
AQ1717="Projet OCM (ZTE, NOKIA, autres projets)","PLANNED WORKS",
AQ1717="No root CAuse","No root cause",
AQ1717="ODU HS","ACTIVE",
AQ1717="IP &amp; VLAN","ACTIVE",
AQ1717="Warehouse HUAWEI","SPARE-ISSUE",
AQ1717="SPARE-HS","SPARE-ISSUE",
AQ1717="Power Telco","ACTIVE", AQ1717="no impacts","no impacts"
),"")</f>
        <v>No root cause</v>
      </c>
      <c r="AS1717" s="92" t="s">
        <v>5537</v>
      </c>
      <c r="AT1717" s="98" t="s">
        <v>1813</v>
      </c>
      <c r="AV1717" s="17" t="s">
        <v>5537</v>
      </c>
      <c r="AW1717" s="7" t="s">
        <v>5537</v>
      </c>
      <c r="AX1717" s="6" t="s">
        <v>5537</v>
      </c>
      <c r="AY1717" s="7"/>
      <c r="AZ1717" s="3" t="s">
        <v>5537</v>
      </c>
      <c r="BA1717" s="18" t="s">
        <v>5537</v>
      </c>
      <c r="BB1717" s="18" t="s">
        <v>5537</v>
      </c>
      <c r="BC1717" s="18" t="s">
        <v>5537</v>
      </c>
      <c r="BD1717" s="18" t="s">
        <v>5537</v>
      </c>
      <c r="BE1717" s="18" t="s">
        <v>5537</v>
      </c>
      <c r="BF1717" s="18" t="s">
        <v>5537</v>
      </c>
      <c r="BG1717" s="18" t="s">
        <v>5537</v>
      </c>
      <c r="BH1717" s="18" t="s">
        <v>5537</v>
      </c>
      <c r="BI1717" s="18" t="s">
        <v>5537</v>
      </c>
      <c r="BJ1717" s="18" t="s">
        <v>5537</v>
      </c>
      <c r="BK1717" s="18" t="s">
        <v>5537</v>
      </c>
      <c r="BL1717" s="9" t="s">
        <v>5537</v>
      </c>
      <c r="BM1717" s="14" t="s">
        <v>5537</v>
      </c>
      <c r="BN1717" s="14" t="s">
        <v>5537</v>
      </c>
      <c r="BO1717" s="14" t="str">
        <f>_xlfn.XLOOKUP(B1717,'[4]cell downs 18042026 17h'!$B:$B,'[4]cell downs 18042026 17h'!$B:$B,"")</f>
        <v/>
      </c>
      <c r="BP1717" s="14" t="str">
        <f>_xlfn.XLOOKUP(B1717,'[5]Cells Huawei 19042026 15h'!$B:$B,'[5]Cells Huawei 19042026 15h'!$B:$B,"")</f>
        <v/>
      </c>
      <c r="BQ1717" s="9" t="str">
        <f>_xlfn.XLOOKUP(B1717,'[6]cells down 19042026 9H40'!$B:$B,'[6]cells down 19042026 9H40'!$B:$B,"")</f>
        <v/>
      </c>
      <c r="BR1717" s="9" t="s">
        <v>1813</v>
      </c>
      <c r="BS1717" s="9" t="s">
        <v>12</v>
      </c>
      <c r="BT1717" s="108"/>
    </row>
    <row r="1718" spans="1:72" s="9" customFormat="1" x14ac:dyDescent="0.35">
      <c r="A1718" s="1" t="s">
        <v>3829</v>
      </c>
      <c r="B1718" s="8" t="s">
        <v>3830</v>
      </c>
      <c r="C1718" s="3" t="str">
        <f>_xlfn.XLOOKUP(B1718,'[1]daily break down'!$D:$D,'[1]daily break down'!$E:$E,"")</f>
        <v>Maroua</v>
      </c>
      <c r="D1718" s="1" t="s">
        <v>21</v>
      </c>
      <c r="E1718" s="1" t="s">
        <v>36</v>
      </c>
      <c r="F1718" s="3" t="s">
        <v>55</v>
      </c>
      <c r="G1718" s="1" t="s">
        <v>84</v>
      </c>
      <c r="H1718" s="32" t="str">
        <f>_xlfn.XLOOKUP(B1718,[2]CALCULATION!$B:$B,[2]CALCULATION!$H:$H,"")</f>
        <v>Huawei</v>
      </c>
      <c r="I1718" s="28">
        <v>0</v>
      </c>
      <c r="J1718" s="28">
        <v>0</v>
      </c>
      <c r="K1718" s="28">
        <v>0</v>
      </c>
      <c r="L1718" s="28">
        <v>0</v>
      </c>
      <c r="M1718" s="28">
        <v>0</v>
      </c>
      <c r="N1718" s="28">
        <v>0</v>
      </c>
      <c r="O1718" s="28">
        <v>0</v>
      </c>
      <c r="P1718" s="28">
        <v>0</v>
      </c>
      <c r="Q1718" s="28">
        <v>0</v>
      </c>
      <c r="R1718" s="28">
        <v>0</v>
      </c>
      <c r="S1718" s="93">
        <v>0</v>
      </c>
      <c r="T1718" s="93">
        <f>_xlfn.XLOOKUP(B1718,'[3]Nur des jours'!$B:$B,'[3]Nur des jours'!$U:$U,"")</f>
        <v>0</v>
      </c>
      <c r="U1718" s="93">
        <v>0</v>
      </c>
      <c r="V1718" s="93">
        <v>0</v>
      </c>
      <c r="W1718" s="93">
        <v>0</v>
      </c>
      <c r="X1718" s="93">
        <v>0</v>
      </c>
      <c r="Y1718" s="93">
        <v>0</v>
      </c>
      <c r="Z1718" s="93">
        <v>0</v>
      </c>
      <c r="AA1718" s="93">
        <v>0</v>
      </c>
      <c r="AB1718" s="93">
        <v>0</v>
      </c>
      <c r="AC1718" s="93">
        <f>_xlfn.XLOOKUP(B1718,'[3]Nur des jours'!$B:$B,'[3]Nur des jours'!$N:$N,"")</f>
        <v>0</v>
      </c>
      <c r="AD1718" s="93">
        <v>0</v>
      </c>
      <c r="AE1718" s="93">
        <v>0</v>
      </c>
      <c r="AF1718" s="93">
        <v>0</v>
      </c>
      <c r="AG1718" s="93"/>
      <c r="AH1718" s="93">
        <v>0</v>
      </c>
      <c r="AI1718" s="93">
        <v>0</v>
      </c>
      <c r="AJ1718" s="93">
        <v>0</v>
      </c>
      <c r="AK1718" s="93">
        <v>0</v>
      </c>
      <c r="AL1718" s="93">
        <v>0</v>
      </c>
      <c r="AM1718" s="49" t="s">
        <v>5559</v>
      </c>
      <c r="AN1718" s="49"/>
      <c r="AO1718" s="48" t="str" cm="1">
        <f t="array" ref="AO1718">IFERROR(_xlfn.IFS(
AQ1718="MPR ISSUE","PDH",
AQ1718="BSS Hardware Issue","BSS",
AQ1718="Sites strategiques, MLL, Pylone, etc.","ENVTECH",
AQ1718="AKTIVCO DEFAUT GE &amp; POWER Cabinet","AKTIVCO",
AQ1718="AKTIVCO Coupure ENEO &amp; Baisse de tension","AKTIVCO GRID ONLY",
AQ1718="Coupure ENEO &amp; Baisse de tension","IHS GRID ONLY",
AQ1718="Defaut GE &amp; POWER Cabinet","IHS",
AQ1718="Sharing","Partners",
AQ1718="Sites strategiques &amp; DataCenter","SST &amp; DC",
AQ1718="Exclu","Exclu",
AQ1718="SAT","SAT",
AQ1718="SPARE-ISSUE","SPARE-ISSUE",
AQ1718="Fiber CAmtel","TRANS_FO_CAMTEL",
AQ1718="Fiber AOF","Fiber AOF",
AQ1718="Projet OCM (HUAWEI)","TRAVAUX-HUAWEI",
AQ1718="Projet OCM (NOKIA)","TRAVAUX-NOKIA",
AQ1718="ACCESS-ISSUE","ACCESS-ISSUE",
AQ1718="Projet OCM (ZTE, NOKIA, autres projets)","TRAVAUX OCM",
AQ1718="No root CAuse","No root cause",
AQ1718="ODU HS","PDH",
AQ1718="IP &amp; VLAN","PDH",
AQ1718="Warehouse HUAWEI","SPARE-ISSUE",
AQ1718="SPARE-HS","SPARE-ISSUE",
AQ1718="Power Telco","BSS",AQ1718="no impacts","no impacts"
),"")</f>
        <v>No root cause</v>
      </c>
      <c r="AP1718" s="48" t="str" cm="1">
        <f t="array" ref="AP1718">IFERROR(_xlfn.IFS(
AQ1718="MPR ISSUE","TX ISSUE",
AQ1718="BSS Hardware Issue","RAN ISSUE",
AQ1718="Sites strategiques, MLL, Pylone, etc.","ENVTECH",
AQ1718="AKTIVCO DEFAUT GE &amp; POWER Cabinet","POWER ISSUE",
AQ1718="AKTIVCO Coupure ENEO &amp; Baisse de tension","POWER ISSUE",
AQ1718="Coupure ENEO &amp; Baisse de tension","POWER ISSUE",
AQ1718="Defaut GE &amp; POWER Cabinet","POWER ISSUE",
AQ1718="Sharing","POWER ISSUE",
AQ1718="Sites strategiques &amp; DataCenter","POWER ISSUE",
AQ1718="Exclu","Exclu",
AQ1718="SAT","TX ISSUE",
AQ1718="SPARE-ISSUE","SPARE-ISSUE",
AQ1718="Fiber CAmtel","TX ISSUE",
AQ1718="Fiber AOF","TX ISSUE",
AQ1718="Projet OCM (HUAWEI)","TRAVAUX-HUAWEI",
AQ1718="Projet OCM (NOKIA)","TRAVAUX -NOKIA",
AQ1718="ACCESS-ISSUE","ACCESS-ISSUE",
AQ1718="Projet OCM (ZTE, NOKIA, autres projets)","TRAVAUX OCM",
AQ1718="No root CAuse","No root cause",
AQ1718="ODU HS","TX ISSUE",
AQ1718="IP &amp; VLAN","TX ISSUE",
AQ1718="Warehouse HUAWEI","SPARE-ISSUE",
AQ1718="SPARE-HS","SPARE-ISSUE",
AQ1718="Power Telco","RAN ISSUE",AQ1718="no impacts","no impacts"
),"")</f>
        <v>No root cause</v>
      </c>
      <c r="AQ1718" s="67" t="s">
        <v>5344</v>
      </c>
      <c r="AR1718" s="48" t="str" cm="1">
        <f t="array" ref="AR1718">IFERROR(_xlfn.IFS(
AQ1718="MPR ISSUE","ACTIVE",
AQ1718="BSS Hardware Issue","ACTIVE",
AQ1718="Sites strategiques, MLL, Pylone, etc.","PASSIVE",
AQ1718="AKTIVCO DEFAUT GE &amp; POWER Cabinet","PASSIVE",
AQ1718="AKTIVCO Coupure ENEO &amp; Baisse de tension","PASSIVE",
AQ1718="Coupure ENEO &amp; Baisse de tension","PASSIVE",
AQ1718="Defaut GE &amp; POWER Cabinet","PASSIVE",
AQ1718="Sharing","PASSIVE",
AQ1718="Sites strategiques &amp; DataCenter","PASSIVE",
AQ1718="Exclu","Exclu",
AQ1718="SAT","ACTIVE",
AQ1718="SPARE-ISSUE","SPARE-ISSUE",
AQ1718="Fiber CAmtel","ACTIVE",
AQ1718="Fiber AOF","ACTIVE",
AQ1718="Projet OCM (HUAWEI)","PLANNED WORKS",
AQ1718="Projet OCM (NOKIA)","PLANNED WORKS",
AQ1718="ACCESS-ISSUE","ACCESS-ISSUE",
AQ1718="Projet OCM (ZTE, NOKIA, autres projets)","PLANNED WORKS",
AQ1718="No root CAuse","No root cause",
AQ1718="ODU HS","ACTIVE",
AQ1718="IP &amp; VLAN","ACTIVE",
AQ1718="Warehouse HUAWEI","SPARE-ISSUE",
AQ1718="SPARE-HS","SPARE-ISSUE",
AQ1718="Power Telco","ACTIVE", AQ1718="no impacts","no impacts"
),"")</f>
        <v>No root cause</v>
      </c>
      <c r="AS1718" s="92" t="s">
        <v>5537</v>
      </c>
      <c r="AT1718" s="98" t="s">
        <v>3830</v>
      </c>
      <c r="AV1718" s="17" t="s">
        <v>5537</v>
      </c>
      <c r="AW1718" s="7" t="s">
        <v>5537</v>
      </c>
      <c r="AX1718" s="6" t="s">
        <v>5537</v>
      </c>
      <c r="AY1718" s="7"/>
      <c r="AZ1718" s="3" t="s">
        <v>5537</v>
      </c>
      <c r="BA1718" s="18" t="s">
        <v>5537</v>
      </c>
      <c r="BB1718" s="18" t="s">
        <v>5537</v>
      </c>
      <c r="BC1718" s="18" t="s">
        <v>5537</v>
      </c>
      <c r="BD1718" s="18" t="s">
        <v>5537</v>
      </c>
      <c r="BE1718" s="18" t="s">
        <v>5537</v>
      </c>
      <c r="BF1718" s="18" t="s">
        <v>5537</v>
      </c>
      <c r="BG1718" s="18" t="s">
        <v>5537</v>
      </c>
      <c r="BH1718" s="18" t="s">
        <v>5537</v>
      </c>
      <c r="BI1718" s="18" t="s">
        <v>5537</v>
      </c>
      <c r="BJ1718" s="18" t="s">
        <v>5537</v>
      </c>
      <c r="BK1718" s="18" t="s">
        <v>5537</v>
      </c>
      <c r="BL1718" s="9" t="s">
        <v>5537</v>
      </c>
      <c r="BM1718" s="14" t="s">
        <v>5537</v>
      </c>
      <c r="BN1718" s="14" t="s">
        <v>5537</v>
      </c>
      <c r="BO1718" s="14" t="str">
        <f>_xlfn.XLOOKUP(B1718,'[4]cell downs 18042026 17h'!$B:$B,'[4]cell downs 18042026 17h'!$B:$B,"")</f>
        <v/>
      </c>
      <c r="BP1718" s="14" t="str">
        <f>_xlfn.XLOOKUP(B1718,'[5]Cells Huawei 19042026 15h'!$B:$B,'[5]Cells Huawei 19042026 15h'!$B:$B,"")</f>
        <v/>
      </c>
      <c r="BQ1718" s="9" t="str">
        <f>_xlfn.XLOOKUP(B1718,'[6]cells down 19042026 9H40'!$B:$B,'[6]cells down 19042026 9H40'!$B:$B,"")</f>
        <v/>
      </c>
      <c r="BR1718" s="9" t="s">
        <v>5537</v>
      </c>
      <c r="BS1718" s="9" t="s">
        <v>12</v>
      </c>
      <c r="BT1718" s="108"/>
    </row>
    <row r="1719" spans="1:72" s="9" customFormat="1" x14ac:dyDescent="0.35">
      <c r="A1719" s="1" t="s">
        <v>1187</v>
      </c>
      <c r="B1719" s="8" t="s">
        <v>1188</v>
      </c>
      <c r="C1719" s="3" t="str">
        <f>_xlfn.XLOOKUP(B1719,'[1]daily break down'!$D:$D,'[1]daily break down'!$E:$E,"")</f>
        <v>Ngaoundere</v>
      </c>
      <c r="D1719" s="1" t="s">
        <v>21</v>
      </c>
      <c r="E1719" s="1" t="s">
        <v>188</v>
      </c>
      <c r="F1719" s="3" t="s">
        <v>90</v>
      </c>
      <c r="G1719" s="1" t="s">
        <v>91</v>
      </c>
      <c r="H1719" s="32" t="str">
        <f>_xlfn.XLOOKUP(B1719,[2]CALCULATION!$B:$B,[2]CALCULATION!$H:$H,"")</f>
        <v>Huawei</v>
      </c>
      <c r="I1719" s="28">
        <v>0.15775126771736681</v>
      </c>
      <c r="J1719" s="28">
        <v>6.7416596039756513E-2</v>
      </c>
      <c r="K1719" s="28">
        <v>0</v>
      </c>
      <c r="L1719" s="28">
        <v>0</v>
      </c>
      <c r="M1719" s="28">
        <v>0</v>
      </c>
      <c r="N1719" s="28">
        <v>0</v>
      </c>
      <c r="O1719" s="28">
        <v>0</v>
      </c>
      <c r="P1719" s="28">
        <v>0</v>
      </c>
      <c r="Q1719" s="28">
        <v>0</v>
      </c>
      <c r="R1719" s="28">
        <v>0</v>
      </c>
      <c r="S1719" s="93">
        <v>0</v>
      </c>
      <c r="T1719" s="93">
        <f>_xlfn.XLOOKUP(B1719,'[3]Nur des jours'!$B:$B,'[3]Nur des jours'!$U:$U,"")</f>
        <v>0</v>
      </c>
      <c r="U1719" s="93">
        <v>0</v>
      </c>
      <c r="V1719" s="93">
        <v>0</v>
      </c>
      <c r="W1719" s="93">
        <v>0</v>
      </c>
      <c r="X1719" s="93">
        <v>0</v>
      </c>
      <c r="Y1719" s="93">
        <v>0</v>
      </c>
      <c r="Z1719" s="93">
        <v>0</v>
      </c>
      <c r="AA1719" s="93">
        <v>0</v>
      </c>
      <c r="AB1719" s="93">
        <v>0</v>
      </c>
      <c r="AC1719" s="93">
        <f>_xlfn.XLOOKUP(B1719,'[3]Nur des jours'!$B:$B,'[3]Nur des jours'!$N:$N,"")</f>
        <v>0</v>
      </c>
      <c r="AD1719" s="93">
        <v>0</v>
      </c>
      <c r="AE1719" s="93">
        <v>0</v>
      </c>
      <c r="AF1719" s="93">
        <v>0</v>
      </c>
      <c r="AG1719" s="93"/>
      <c r="AH1719" s="93">
        <v>0</v>
      </c>
      <c r="AI1719" s="93">
        <v>0</v>
      </c>
      <c r="AJ1719" s="93">
        <v>0</v>
      </c>
      <c r="AK1719" s="93">
        <v>0</v>
      </c>
      <c r="AL1719" s="93">
        <v>0</v>
      </c>
      <c r="AM1719" s="49" t="s">
        <v>5559</v>
      </c>
      <c r="AN1719" s="49"/>
      <c r="AO1719" s="48" t="str" cm="1">
        <f t="array" ref="AO1719">IFERROR(_xlfn.IFS(
AQ1719="MPR ISSUE","PDH",
AQ1719="BSS Hardware Issue","BSS",
AQ1719="Sites strategiques, MLL, Pylone, etc.","ENVTECH",
AQ1719="AKTIVCO DEFAUT GE &amp; POWER Cabinet","AKTIVCO",
AQ1719="AKTIVCO Coupure ENEO &amp; Baisse de tension","AKTIVCO GRID ONLY",
AQ1719="Coupure ENEO &amp; Baisse de tension","IHS GRID ONLY",
AQ1719="Defaut GE &amp; POWER Cabinet","IHS",
AQ1719="Sharing","Partners",
AQ1719="Sites strategiques &amp; DataCenter","SST &amp; DC",
AQ1719="Exclu","Exclu",
AQ1719="SAT","SAT",
AQ1719="SPARE-ISSUE","SPARE-ISSUE",
AQ1719="Fiber CAmtel","TRANS_FO_CAMTEL",
AQ1719="Fiber AOF","Fiber AOF",
AQ1719="Projet OCM (HUAWEI)","TRAVAUX-HUAWEI",
AQ1719="Projet OCM (NOKIA)","TRAVAUX-NOKIA",
AQ1719="ACCESS-ISSUE","ACCESS-ISSUE",
AQ1719="Projet OCM (ZTE, NOKIA, autres projets)","TRAVAUX OCM",
AQ1719="No root CAuse","No root cause",
AQ1719="ODU HS","PDH",
AQ1719="IP &amp; VLAN","PDH",
AQ1719="Warehouse HUAWEI","SPARE-ISSUE",
AQ1719="SPARE-HS","SPARE-ISSUE",
AQ1719="Power Telco","BSS",AQ1719="no impacts","no impacts"
),"")</f>
        <v>No root cause</v>
      </c>
      <c r="AP1719" s="48" t="str" cm="1">
        <f t="array" ref="AP1719">IFERROR(_xlfn.IFS(
AQ1719="MPR ISSUE","TX ISSUE",
AQ1719="BSS Hardware Issue","RAN ISSUE",
AQ1719="Sites strategiques, MLL, Pylone, etc.","ENVTECH",
AQ1719="AKTIVCO DEFAUT GE &amp; POWER Cabinet","POWER ISSUE",
AQ1719="AKTIVCO Coupure ENEO &amp; Baisse de tension","POWER ISSUE",
AQ1719="Coupure ENEO &amp; Baisse de tension","POWER ISSUE",
AQ1719="Defaut GE &amp; POWER Cabinet","POWER ISSUE",
AQ1719="Sharing","POWER ISSUE",
AQ1719="Sites strategiques &amp; DataCenter","POWER ISSUE",
AQ1719="Exclu","Exclu",
AQ1719="SAT","TX ISSUE",
AQ1719="SPARE-ISSUE","SPARE-ISSUE",
AQ1719="Fiber CAmtel","TX ISSUE",
AQ1719="Fiber AOF","TX ISSUE",
AQ1719="Projet OCM (HUAWEI)","TRAVAUX-HUAWEI",
AQ1719="Projet OCM (NOKIA)","TRAVAUX -NOKIA",
AQ1719="ACCESS-ISSUE","ACCESS-ISSUE",
AQ1719="Projet OCM (ZTE, NOKIA, autres projets)","TRAVAUX OCM",
AQ1719="No root CAuse","No root cause",
AQ1719="ODU HS","TX ISSUE",
AQ1719="IP &amp; VLAN","TX ISSUE",
AQ1719="Warehouse HUAWEI","SPARE-ISSUE",
AQ1719="SPARE-HS","SPARE-ISSUE",
AQ1719="Power Telco","RAN ISSUE",AQ1719="no impacts","no impacts"
),"")</f>
        <v>No root cause</v>
      </c>
      <c r="AQ1719" s="67" t="s">
        <v>5344</v>
      </c>
      <c r="AR1719" s="48" t="str" cm="1">
        <f t="array" ref="AR1719">IFERROR(_xlfn.IFS(
AQ1719="MPR ISSUE","ACTIVE",
AQ1719="BSS Hardware Issue","ACTIVE",
AQ1719="Sites strategiques, MLL, Pylone, etc.","PASSIVE",
AQ1719="AKTIVCO DEFAUT GE &amp; POWER Cabinet","PASSIVE",
AQ1719="AKTIVCO Coupure ENEO &amp; Baisse de tension","PASSIVE",
AQ1719="Coupure ENEO &amp; Baisse de tension","PASSIVE",
AQ1719="Defaut GE &amp; POWER Cabinet","PASSIVE",
AQ1719="Sharing","PASSIVE",
AQ1719="Sites strategiques &amp; DataCenter","PASSIVE",
AQ1719="Exclu","Exclu",
AQ1719="SAT","ACTIVE",
AQ1719="SPARE-ISSUE","SPARE-ISSUE",
AQ1719="Fiber CAmtel","ACTIVE",
AQ1719="Fiber AOF","ACTIVE",
AQ1719="Projet OCM (HUAWEI)","PLANNED WORKS",
AQ1719="Projet OCM (NOKIA)","PLANNED WORKS",
AQ1719="ACCESS-ISSUE","ACCESS-ISSUE",
AQ1719="Projet OCM (ZTE, NOKIA, autres projets)","PLANNED WORKS",
AQ1719="No root CAuse","No root cause",
AQ1719="ODU HS","ACTIVE",
AQ1719="IP &amp; VLAN","ACTIVE",
AQ1719="Warehouse HUAWEI","SPARE-ISSUE",
AQ1719="SPARE-HS","SPARE-ISSUE",
AQ1719="Power Telco","ACTIVE", AQ1719="no impacts","no impacts"
),"")</f>
        <v>No root cause</v>
      </c>
      <c r="AS1719" s="92" t="s">
        <v>5537</v>
      </c>
      <c r="AT1719" s="98" t="s">
        <v>1188</v>
      </c>
      <c r="AV1719" s="17" t="s">
        <v>5537</v>
      </c>
      <c r="AW1719" s="7" t="s">
        <v>5537</v>
      </c>
      <c r="AX1719" s="6" t="s">
        <v>5537</v>
      </c>
      <c r="AY1719" s="7"/>
      <c r="AZ1719" s="3" t="s">
        <v>5537</v>
      </c>
      <c r="BA1719" s="18" t="s">
        <v>5537</v>
      </c>
      <c r="BB1719" s="18" t="s">
        <v>5537</v>
      </c>
      <c r="BC1719" s="18" t="s">
        <v>5537</v>
      </c>
      <c r="BD1719" s="18" t="s">
        <v>5537</v>
      </c>
      <c r="BE1719" s="18" t="s">
        <v>5537</v>
      </c>
      <c r="BF1719" s="18" t="s">
        <v>5537</v>
      </c>
      <c r="BG1719" s="18" t="s">
        <v>5537</v>
      </c>
      <c r="BH1719" s="18" t="s">
        <v>5537</v>
      </c>
      <c r="BI1719" s="18" t="s">
        <v>5537</v>
      </c>
      <c r="BJ1719" s="18" t="s">
        <v>5537</v>
      </c>
      <c r="BK1719" s="18" t="s">
        <v>5537</v>
      </c>
      <c r="BL1719" s="9" t="s">
        <v>5537</v>
      </c>
      <c r="BM1719" s="14" t="s">
        <v>5537</v>
      </c>
      <c r="BN1719" s="14" t="s">
        <v>5537</v>
      </c>
      <c r="BO1719" s="14" t="str">
        <f>_xlfn.XLOOKUP(B1719,'[4]cell downs 18042026 17h'!$B:$B,'[4]cell downs 18042026 17h'!$B:$B,"")</f>
        <v/>
      </c>
      <c r="BP1719" s="14" t="str">
        <f>_xlfn.XLOOKUP(B1719,'[5]Cells Huawei 19042026 15h'!$B:$B,'[5]Cells Huawei 19042026 15h'!$B:$B,"")</f>
        <v/>
      </c>
      <c r="BQ1719" s="9" t="str">
        <f>_xlfn.XLOOKUP(B1719,'[6]cells down 19042026 9H40'!$B:$B,'[6]cells down 19042026 9H40'!$B:$B,"")</f>
        <v/>
      </c>
      <c r="BR1719" s="9" t="s">
        <v>5537</v>
      </c>
      <c r="BS1719" s="9" t="s">
        <v>5581</v>
      </c>
      <c r="BT1719" s="108"/>
    </row>
    <row r="1720" spans="1:72" s="9" customFormat="1" x14ac:dyDescent="0.35">
      <c r="A1720" s="1" t="s">
        <v>4181</v>
      </c>
      <c r="B1720" s="8" t="s">
        <v>4182</v>
      </c>
      <c r="C1720" s="3" t="str">
        <f>_xlfn.XLOOKUP(B1720,'[1]daily break down'!$D:$D,'[1]daily break down'!$E:$E,"")</f>
        <v>CENTRE</v>
      </c>
      <c r="D1720" s="1" t="s">
        <v>21</v>
      </c>
      <c r="E1720" s="1" t="s">
        <v>188</v>
      </c>
      <c r="F1720" s="3" t="s">
        <v>37</v>
      </c>
      <c r="G1720" s="1" t="s">
        <v>3954</v>
      </c>
      <c r="H1720" s="33" t="str">
        <f>_xlfn.XLOOKUP(B1720,[2]CALCULATION!$B:$B,[2]CALCULATION!$H:$H,"")</f>
        <v>NOKIA</v>
      </c>
      <c r="I1720" s="28">
        <v>0</v>
      </c>
      <c r="J1720" s="28">
        <v>0</v>
      </c>
      <c r="K1720" s="28">
        <v>0</v>
      </c>
      <c r="L1720" s="28">
        <v>0</v>
      </c>
      <c r="M1720" s="28">
        <v>0</v>
      </c>
      <c r="N1720" s="28">
        <v>0</v>
      </c>
      <c r="O1720" s="28">
        <v>0</v>
      </c>
      <c r="P1720" s="28">
        <v>0</v>
      </c>
      <c r="Q1720" s="28">
        <v>0</v>
      </c>
      <c r="R1720" s="28">
        <v>0</v>
      </c>
      <c r="S1720" s="93">
        <v>0</v>
      </c>
      <c r="T1720" s="93">
        <f>_xlfn.XLOOKUP(B1720,'[3]Nur des jours'!$B:$B,'[3]Nur des jours'!$U:$U,"")</f>
        <v>0</v>
      </c>
      <c r="U1720" s="93">
        <v>0</v>
      </c>
      <c r="V1720" s="93">
        <v>0</v>
      </c>
      <c r="W1720" s="93">
        <v>0</v>
      </c>
      <c r="X1720" s="93">
        <v>0</v>
      </c>
      <c r="Y1720" s="93">
        <v>0</v>
      </c>
      <c r="Z1720" s="93">
        <v>0</v>
      </c>
      <c r="AA1720" s="93">
        <v>0</v>
      </c>
      <c r="AB1720" s="93">
        <v>0</v>
      </c>
      <c r="AC1720" s="93">
        <f>_xlfn.XLOOKUP(B1720,'[3]Nur des jours'!$B:$B,'[3]Nur des jours'!$N:$N,"")</f>
        <v>0</v>
      </c>
      <c r="AD1720" s="93">
        <v>0</v>
      </c>
      <c r="AE1720" s="93">
        <v>0</v>
      </c>
      <c r="AF1720" s="93">
        <v>0</v>
      </c>
      <c r="AG1720" s="93"/>
      <c r="AH1720" s="93">
        <v>0</v>
      </c>
      <c r="AI1720" s="93">
        <v>0</v>
      </c>
      <c r="AJ1720" s="93">
        <v>0</v>
      </c>
      <c r="AK1720" s="93">
        <v>0</v>
      </c>
      <c r="AL1720" s="93">
        <v>0</v>
      </c>
      <c r="AM1720" s="49" t="s">
        <v>5559</v>
      </c>
      <c r="AN1720" s="49"/>
      <c r="AO1720" s="48" t="str" cm="1">
        <f t="array" ref="AO1720">IFERROR(_xlfn.IFS(
AQ1720="MPR ISSUE","PDH",
AQ1720="BSS Hardware Issue","BSS",
AQ1720="Sites strategiques, MLL, Pylone, etc.","ENVTECH",
AQ1720="AKTIVCO DEFAUT GE &amp; POWER Cabinet","AKTIVCO",
AQ1720="AKTIVCO Coupure ENEO &amp; Baisse de tension","AKTIVCO GRID ONLY",
AQ1720="Coupure ENEO &amp; Baisse de tension","IHS GRID ONLY",
AQ1720="Defaut GE &amp; POWER Cabinet","IHS",
AQ1720="Sharing","Partners",
AQ1720="Sites strategiques &amp; DataCenter","SST &amp; DC",
AQ1720="Exclu","Exclu",
AQ1720="SAT","SAT",
AQ1720="SPARE-ISSUE","SPARE-ISSUE",
AQ1720="Fiber CAmtel","TRANS_FO_CAMTEL",
AQ1720="Fiber AOF","Fiber AOF",
AQ1720="Projet OCM (HUAWEI)","TRAVAUX-HUAWEI",
AQ1720="Projet OCM (NOKIA)","TRAVAUX-NOKIA",
AQ1720="ACCESS-ISSUE","ACCESS-ISSUE",
AQ1720="Projet OCM (ZTE, NOKIA, autres projets)","TRAVAUX OCM",
AQ1720="No root CAuse","No root cause",
AQ1720="ODU HS","PDH",
AQ1720="IP &amp; VLAN","PDH",
AQ1720="Warehouse HUAWEI","SPARE-ISSUE",
AQ1720="SPARE-HS","SPARE-ISSUE",
AQ1720="Power Telco","BSS",AQ1720="no impacts","no impacts"
),"")</f>
        <v>No root cause</v>
      </c>
      <c r="AP1720" s="48" t="str" cm="1">
        <f t="array" ref="AP1720">IFERROR(_xlfn.IFS(
AQ1720="MPR ISSUE","TX ISSUE",
AQ1720="BSS Hardware Issue","RAN ISSUE",
AQ1720="Sites strategiques, MLL, Pylone, etc.","ENVTECH",
AQ1720="AKTIVCO DEFAUT GE &amp; POWER Cabinet","POWER ISSUE",
AQ1720="AKTIVCO Coupure ENEO &amp; Baisse de tension","POWER ISSUE",
AQ1720="Coupure ENEO &amp; Baisse de tension","POWER ISSUE",
AQ1720="Defaut GE &amp; POWER Cabinet","POWER ISSUE",
AQ1720="Sharing","POWER ISSUE",
AQ1720="Sites strategiques &amp; DataCenter","POWER ISSUE",
AQ1720="Exclu","Exclu",
AQ1720="SAT","TX ISSUE",
AQ1720="SPARE-ISSUE","SPARE-ISSUE",
AQ1720="Fiber CAmtel","TX ISSUE",
AQ1720="Fiber AOF","TX ISSUE",
AQ1720="Projet OCM (HUAWEI)","TRAVAUX-HUAWEI",
AQ1720="Projet OCM (NOKIA)","TRAVAUX -NOKIA",
AQ1720="ACCESS-ISSUE","ACCESS-ISSUE",
AQ1720="Projet OCM (ZTE, NOKIA, autres projets)","TRAVAUX OCM",
AQ1720="No root CAuse","No root cause",
AQ1720="ODU HS","TX ISSUE",
AQ1720="IP &amp; VLAN","TX ISSUE",
AQ1720="Warehouse HUAWEI","SPARE-ISSUE",
AQ1720="SPARE-HS","SPARE-ISSUE",
AQ1720="Power Telco","RAN ISSUE",AQ1720="no impacts","no impacts"
),"")</f>
        <v>No root cause</v>
      </c>
      <c r="AQ1720" s="67" t="s">
        <v>5344</v>
      </c>
      <c r="AR1720" s="48" t="str" cm="1">
        <f t="array" ref="AR1720">IFERROR(_xlfn.IFS(
AQ1720="MPR ISSUE","ACTIVE",
AQ1720="BSS Hardware Issue","ACTIVE",
AQ1720="Sites strategiques, MLL, Pylone, etc.","PASSIVE",
AQ1720="AKTIVCO DEFAUT GE &amp; POWER Cabinet","PASSIVE",
AQ1720="AKTIVCO Coupure ENEO &amp; Baisse de tension","PASSIVE",
AQ1720="Coupure ENEO &amp; Baisse de tension","PASSIVE",
AQ1720="Defaut GE &amp; POWER Cabinet","PASSIVE",
AQ1720="Sharing","PASSIVE",
AQ1720="Sites strategiques &amp; DataCenter","PASSIVE",
AQ1720="Exclu","Exclu",
AQ1720="SAT","ACTIVE",
AQ1720="SPARE-ISSUE","SPARE-ISSUE",
AQ1720="Fiber CAmtel","ACTIVE",
AQ1720="Fiber AOF","ACTIVE",
AQ1720="Projet OCM (HUAWEI)","PLANNED WORKS",
AQ1720="Projet OCM (NOKIA)","PLANNED WORKS",
AQ1720="ACCESS-ISSUE","ACCESS-ISSUE",
AQ1720="Projet OCM (ZTE, NOKIA, autres projets)","PLANNED WORKS",
AQ1720="No root CAuse","No root cause",
AQ1720="ODU HS","ACTIVE",
AQ1720="IP &amp; VLAN","ACTIVE",
AQ1720="Warehouse HUAWEI","SPARE-ISSUE",
AQ1720="SPARE-HS","SPARE-ISSUE",
AQ1720="Power Telco","ACTIVE", AQ1720="no impacts","no impacts"
),"")</f>
        <v>No root cause</v>
      </c>
      <c r="AS1720" s="92" t="s">
        <v>5537</v>
      </c>
      <c r="AT1720" s="98" t="s">
        <v>4182</v>
      </c>
      <c r="AV1720" s="17" t="s">
        <v>5537</v>
      </c>
      <c r="AW1720" s="7" t="s">
        <v>5537</v>
      </c>
      <c r="AX1720" s="6" t="s">
        <v>5537</v>
      </c>
      <c r="AY1720" s="7"/>
      <c r="AZ1720" s="3" t="s">
        <v>5537</v>
      </c>
      <c r="BA1720" s="18" t="s">
        <v>5537</v>
      </c>
      <c r="BB1720" s="18" t="s">
        <v>5537</v>
      </c>
      <c r="BC1720" s="18" t="s">
        <v>5537</v>
      </c>
      <c r="BD1720" s="18" t="s">
        <v>5537</v>
      </c>
      <c r="BE1720" s="18" t="s">
        <v>5537</v>
      </c>
      <c r="BF1720" s="18" t="s">
        <v>5537</v>
      </c>
      <c r="BG1720" s="18" t="s">
        <v>5537</v>
      </c>
      <c r="BH1720" s="18" t="s">
        <v>5537</v>
      </c>
      <c r="BI1720" s="18" t="s">
        <v>5537</v>
      </c>
      <c r="BJ1720" s="18" t="s">
        <v>5537</v>
      </c>
      <c r="BK1720" s="18" t="s">
        <v>5537</v>
      </c>
      <c r="BL1720" s="9" t="s">
        <v>5537</v>
      </c>
      <c r="BM1720" s="14" t="s">
        <v>5537</v>
      </c>
      <c r="BN1720" s="14" t="s">
        <v>5537</v>
      </c>
      <c r="BO1720" s="14" t="str">
        <f>_xlfn.XLOOKUP(B1720,'[4]cell downs 18042026 17h'!$B:$B,'[4]cell downs 18042026 17h'!$B:$B,"")</f>
        <v/>
      </c>
      <c r="BP1720" s="14" t="str">
        <f>_xlfn.XLOOKUP(B1720,'[5]Cells Huawei 19042026 15h'!$B:$B,'[5]Cells Huawei 19042026 15h'!$B:$B,"")</f>
        <v/>
      </c>
      <c r="BQ1720" s="9" t="str">
        <f>_xlfn.XLOOKUP(B1720,'[6]cells down 19042026 9H40'!$B:$B,'[6]cells down 19042026 9H40'!$B:$B,"")</f>
        <v/>
      </c>
      <c r="BR1720" s="9" t="s">
        <v>5537</v>
      </c>
      <c r="BS1720" s="9" t="s">
        <v>66</v>
      </c>
      <c r="BT1720" s="108"/>
    </row>
    <row r="1721" spans="1:72" s="9" customFormat="1" x14ac:dyDescent="0.35">
      <c r="A1721" s="1" t="s">
        <v>2449</v>
      </c>
      <c r="B1721" s="8" t="s">
        <v>2450</v>
      </c>
      <c r="C1721" s="3" t="str">
        <f>_xlfn.XLOOKUP(B1721,'[1]daily break down'!$D:$D,'[1]daily break down'!$E:$E,"")</f>
        <v>Douala</v>
      </c>
      <c r="D1721" s="1" t="s">
        <v>11</v>
      </c>
      <c r="E1721" s="1" t="s">
        <v>12</v>
      </c>
      <c r="F1721" s="3" t="s">
        <v>31</v>
      </c>
      <c r="G1721" s="1" t="s">
        <v>32</v>
      </c>
      <c r="H1721" s="34" t="str">
        <f>_xlfn.XLOOKUP(B1721,[2]CALCULATION!$B:$B,[2]CALCULATION!$H:$H,"")</f>
        <v>ZTE</v>
      </c>
      <c r="I1721" s="28">
        <v>0</v>
      </c>
      <c r="J1721" s="28">
        <v>0</v>
      </c>
      <c r="K1721" s="28">
        <v>0</v>
      </c>
      <c r="L1721" s="28">
        <v>0</v>
      </c>
      <c r="M1721" s="28">
        <v>0</v>
      </c>
      <c r="N1721" s="28">
        <v>0</v>
      </c>
      <c r="O1721" s="28">
        <v>0</v>
      </c>
      <c r="P1721" s="28">
        <v>0</v>
      </c>
      <c r="Q1721" s="28">
        <v>0</v>
      </c>
      <c r="R1721" s="28">
        <v>0</v>
      </c>
      <c r="S1721" s="93">
        <v>0</v>
      </c>
      <c r="T1721" s="93">
        <f>_xlfn.XLOOKUP(B1721,'[3]Nur des jours'!$B:$B,'[3]Nur des jours'!$U:$U,"")</f>
        <v>0</v>
      </c>
      <c r="U1721" s="93">
        <v>0</v>
      </c>
      <c r="V1721" s="93">
        <v>0</v>
      </c>
      <c r="W1721" s="93">
        <v>0</v>
      </c>
      <c r="X1721" s="93">
        <v>0</v>
      </c>
      <c r="Y1721" s="93">
        <v>0</v>
      </c>
      <c r="Z1721" s="93">
        <v>0</v>
      </c>
      <c r="AA1721" s="93">
        <v>0</v>
      </c>
      <c r="AB1721" s="93">
        <v>0</v>
      </c>
      <c r="AC1721" s="93">
        <f>_xlfn.XLOOKUP(B1721,'[3]Nur des jours'!$B:$B,'[3]Nur des jours'!$N:$N,"")</f>
        <v>0</v>
      </c>
      <c r="AD1721" s="93">
        <v>0</v>
      </c>
      <c r="AE1721" s="93">
        <v>0</v>
      </c>
      <c r="AF1721" s="93">
        <v>0</v>
      </c>
      <c r="AG1721" s="93"/>
      <c r="AH1721" s="93">
        <v>0</v>
      </c>
      <c r="AI1721" s="93">
        <v>0</v>
      </c>
      <c r="AJ1721" s="93">
        <v>0</v>
      </c>
      <c r="AK1721" s="93">
        <v>0</v>
      </c>
      <c r="AL1721" s="93">
        <v>0</v>
      </c>
      <c r="AM1721" s="49" t="s">
        <v>5559</v>
      </c>
      <c r="AN1721" s="49"/>
      <c r="AO1721" s="48" t="str" cm="1">
        <f t="array" ref="AO1721">IFERROR(_xlfn.IFS(
AQ1721="MPR ISSUE","PDH",
AQ1721="BSS Hardware Issue","BSS",
AQ1721="Sites strategiques, MLL, Pylone, etc.","ENVTECH",
AQ1721="AKTIVCO DEFAUT GE &amp; POWER Cabinet","AKTIVCO",
AQ1721="AKTIVCO Coupure ENEO &amp; Baisse de tension","AKTIVCO GRID ONLY",
AQ1721="Coupure ENEO &amp; Baisse de tension","IHS GRID ONLY",
AQ1721="Defaut GE &amp; POWER Cabinet","IHS",
AQ1721="Sharing","Partners",
AQ1721="Sites strategiques &amp; DataCenter","SST &amp; DC",
AQ1721="Exclu","Exclu",
AQ1721="SAT","SAT",
AQ1721="SPARE-ISSUE","SPARE-ISSUE",
AQ1721="Fiber CAmtel","TRANS_FO_CAMTEL",
AQ1721="Fiber AOF","Fiber AOF",
AQ1721="Projet OCM (HUAWEI)","TRAVAUX-HUAWEI",
AQ1721="Projet OCM (NOKIA)","TRAVAUX-NOKIA",
AQ1721="ACCESS-ISSUE","ACCESS-ISSUE",
AQ1721="Projet OCM (ZTE, NOKIA, autres projets)","TRAVAUX OCM",
AQ1721="No root CAuse","No root cause",
AQ1721="ODU HS","PDH",
AQ1721="IP &amp; VLAN","PDH",
AQ1721="Warehouse HUAWEI","SPARE-ISSUE",
AQ1721="SPARE-HS","SPARE-ISSUE",
AQ1721="Power Telco","BSS",AQ1721="no impacts","no impacts"
),"")</f>
        <v>No root cause</v>
      </c>
      <c r="AP1721" s="48" t="str" cm="1">
        <f t="array" ref="AP1721">IFERROR(_xlfn.IFS(
AQ1721="MPR ISSUE","TX ISSUE",
AQ1721="BSS Hardware Issue","RAN ISSUE",
AQ1721="Sites strategiques, MLL, Pylone, etc.","ENVTECH",
AQ1721="AKTIVCO DEFAUT GE &amp; POWER Cabinet","POWER ISSUE",
AQ1721="AKTIVCO Coupure ENEO &amp; Baisse de tension","POWER ISSUE",
AQ1721="Coupure ENEO &amp; Baisse de tension","POWER ISSUE",
AQ1721="Defaut GE &amp; POWER Cabinet","POWER ISSUE",
AQ1721="Sharing","POWER ISSUE",
AQ1721="Sites strategiques &amp; DataCenter","POWER ISSUE",
AQ1721="Exclu","Exclu",
AQ1721="SAT","TX ISSUE",
AQ1721="SPARE-ISSUE","SPARE-ISSUE",
AQ1721="Fiber CAmtel","TX ISSUE",
AQ1721="Fiber AOF","TX ISSUE",
AQ1721="Projet OCM (HUAWEI)","TRAVAUX-HUAWEI",
AQ1721="Projet OCM (NOKIA)","TRAVAUX -NOKIA",
AQ1721="ACCESS-ISSUE","ACCESS-ISSUE",
AQ1721="Projet OCM (ZTE, NOKIA, autres projets)","TRAVAUX OCM",
AQ1721="No root CAuse","No root cause",
AQ1721="ODU HS","TX ISSUE",
AQ1721="IP &amp; VLAN","TX ISSUE",
AQ1721="Warehouse HUAWEI","SPARE-ISSUE",
AQ1721="SPARE-HS","SPARE-ISSUE",
AQ1721="Power Telco","RAN ISSUE",AQ1721="no impacts","no impacts"
),"")</f>
        <v>No root cause</v>
      </c>
      <c r="AQ1721" s="127" t="s">
        <v>5344</v>
      </c>
      <c r="AR1721" s="48" t="str" cm="1">
        <f t="array" ref="AR1721">IFERROR(_xlfn.IFS(
AQ1721="MPR ISSUE","ACTIVE",
AQ1721="BSS Hardware Issue","ACTIVE",
AQ1721="Sites strategiques, MLL, Pylone, etc.","PASSIVE",
AQ1721="AKTIVCO DEFAUT GE &amp; POWER Cabinet","PASSIVE",
AQ1721="AKTIVCO Coupure ENEO &amp; Baisse de tension","PASSIVE",
AQ1721="Coupure ENEO &amp; Baisse de tension","PASSIVE",
AQ1721="Defaut GE &amp; POWER Cabinet","PASSIVE",
AQ1721="Sharing","PASSIVE",
AQ1721="Sites strategiques &amp; DataCenter","PASSIVE",
AQ1721="Exclu","Exclu",
AQ1721="SAT","ACTIVE",
AQ1721="SPARE-ISSUE","SPARE-ISSUE",
AQ1721="Fiber CAmtel","ACTIVE",
AQ1721="Fiber AOF","ACTIVE",
AQ1721="Projet OCM (HUAWEI)","PLANNED WORKS",
AQ1721="Projet OCM (NOKIA)","PLANNED WORKS",
AQ1721="ACCESS-ISSUE","ACCESS-ISSUE",
AQ1721="Projet OCM (ZTE, NOKIA, autres projets)","PLANNED WORKS",
AQ1721="No root CAuse","No root cause",
AQ1721="ODU HS","ACTIVE",
AQ1721="IP &amp; VLAN","ACTIVE",
AQ1721="Warehouse HUAWEI","SPARE-ISSUE",
AQ1721="SPARE-HS","SPARE-ISSUE",
AQ1721="Power Telco","ACTIVE", AQ1721="no impacts","no impacts"
),"")</f>
        <v>No root cause</v>
      </c>
      <c r="AS1721" s="92" t="s">
        <v>5537</v>
      </c>
      <c r="AT1721" s="98" t="s">
        <v>2450</v>
      </c>
      <c r="AV1721" s="17" t="s">
        <v>5537</v>
      </c>
      <c r="AW1721" s="7" t="s">
        <v>5537</v>
      </c>
      <c r="AX1721" s="6" t="s">
        <v>5537</v>
      </c>
      <c r="AY1721" s="7"/>
      <c r="AZ1721" s="3" t="s">
        <v>5537</v>
      </c>
      <c r="BA1721" s="18" t="s">
        <v>5537</v>
      </c>
      <c r="BB1721" s="18" t="s">
        <v>5537</v>
      </c>
      <c r="BC1721" s="18" t="s">
        <v>5537</v>
      </c>
      <c r="BD1721" s="18" t="s">
        <v>5537</v>
      </c>
      <c r="BE1721" s="18" t="s">
        <v>5537</v>
      </c>
      <c r="BF1721" s="18" t="s">
        <v>5537</v>
      </c>
      <c r="BG1721" s="18" t="s">
        <v>5537</v>
      </c>
      <c r="BH1721" s="18" t="s">
        <v>5537</v>
      </c>
      <c r="BI1721" s="18" t="s">
        <v>5537</v>
      </c>
      <c r="BJ1721" s="18" t="s">
        <v>5537</v>
      </c>
      <c r="BK1721" s="18" t="s">
        <v>5537</v>
      </c>
      <c r="BL1721" s="9" t="s">
        <v>5537</v>
      </c>
      <c r="BM1721" s="14" t="s">
        <v>5537</v>
      </c>
      <c r="BN1721" s="14" t="s">
        <v>5537</v>
      </c>
      <c r="BO1721" s="14" t="str">
        <f>_xlfn.XLOOKUP(B1721,'[4]cell downs 18042026 17h'!$B:$B,'[4]cell downs 18042026 17h'!$B:$B,"")</f>
        <v/>
      </c>
      <c r="BP1721" s="14" t="str">
        <f>_xlfn.XLOOKUP(B1721,'[5]Cells Huawei 19042026 15h'!$B:$B,'[5]Cells Huawei 19042026 15h'!$B:$B,"")</f>
        <v/>
      </c>
      <c r="BQ1721" s="9" t="str">
        <f>_xlfn.XLOOKUP(B1721,'[6]cells down 19042026 9H40'!$B:$B,'[6]cells down 19042026 9H40'!$B:$B,"")</f>
        <v/>
      </c>
      <c r="BR1721" s="9" t="s">
        <v>2450</v>
      </c>
      <c r="BS1721" s="9" t="s">
        <v>5537</v>
      </c>
      <c r="BT1721" s="108"/>
    </row>
    <row r="1722" spans="1:72" s="9" customFormat="1" x14ac:dyDescent="0.35">
      <c r="A1722" s="1" t="s">
        <v>316</v>
      </c>
      <c r="B1722" s="8" t="s">
        <v>317</v>
      </c>
      <c r="C1722" s="3" t="str">
        <f>_xlfn.XLOOKUP(B1722,'[1]daily break down'!$D:$D,'[1]daily break down'!$E:$E,"")</f>
        <v>CENTRE</v>
      </c>
      <c r="D1722" s="1" t="s">
        <v>11</v>
      </c>
      <c r="E1722" s="1" t="s">
        <v>318</v>
      </c>
      <c r="F1722" s="3" t="s">
        <v>69</v>
      </c>
      <c r="G1722" s="1" t="s">
        <v>319</v>
      </c>
      <c r="H1722" s="34" t="str">
        <f>_xlfn.XLOOKUP(B1722,[2]CALCULATION!$B:$B,[2]CALCULATION!$H:$H,"")</f>
        <v>ZTE</v>
      </c>
      <c r="I1722" s="28">
        <v>0</v>
      </c>
      <c r="J1722" s="28">
        <v>0</v>
      </c>
      <c r="K1722" s="28">
        <v>0</v>
      </c>
      <c r="L1722" s="28">
        <v>0</v>
      </c>
      <c r="M1722" s="28">
        <v>0</v>
      </c>
      <c r="N1722" s="28">
        <v>0</v>
      </c>
      <c r="O1722" s="28">
        <v>0</v>
      </c>
      <c r="P1722" s="28">
        <v>0</v>
      </c>
      <c r="Q1722" s="28">
        <v>0</v>
      </c>
      <c r="R1722" s="28">
        <v>0</v>
      </c>
      <c r="S1722" s="93">
        <v>0</v>
      </c>
      <c r="T1722" s="93">
        <f>_xlfn.XLOOKUP(B1722,'[3]Nur des jours'!$B:$B,'[3]Nur des jours'!$U:$U,"")</f>
        <v>0</v>
      </c>
      <c r="U1722" s="93">
        <v>0</v>
      </c>
      <c r="V1722" s="93">
        <v>0</v>
      </c>
      <c r="W1722" s="93">
        <v>0</v>
      </c>
      <c r="X1722" s="93">
        <v>0</v>
      </c>
      <c r="Y1722" s="93">
        <v>0</v>
      </c>
      <c r="Z1722" s="93">
        <v>0</v>
      </c>
      <c r="AA1722" s="93">
        <v>0</v>
      </c>
      <c r="AB1722" s="93">
        <v>0</v>
      </c>
      <c r="AC1722" s="93">
        <f>_xlfn.XLOOKUP(B1722,'[3]Nur des jours'!$B:$B,'[3]Nur des jours'!$N:$N,"")</f>
        <v>0</v>
      </c>
      <c r="AD1722" s="93">
        <v>0</v>
      </c>
      <c r="AE1722" s="93">
        <v>0</v>
      </c>
      <c r="AF1722" s="93">
        <v>0</v>
      </c>
      <c r="AG1722" s="93"/>
      <c r="AH1722" s="93">
        <v>0</v>
      </c>
      <c r="AI1722" s="93">
        <v>0</v>
      </c>
      <c r="AJ1722" s="93">
        <v>0</v>
      </c>
      <c r="AK1722" s="93">
        <v>0</v>
      </c>
      <c r="AL1722" s="93">
        <v>0</v>
      </c>
      <c r="AM1722" s="49" t="s">
        <v>5559</v>
      </c>
      <c r="AN1722" s="49"/>
      <c r="AO1722" s="48" t="str" cm="1">
        <f t="array" ref="AO1722">IFERROR(_xlfn.IFS(
AQ1722="MPR ISSUE","PDH",
AQ1722="BSS Hardware Issue","BSS",
AQ1722="Sites strategiques, MLL, Pylone, etc.","ENVTECH",
AQ1722="AKTIVCO DEFAUT GE &amp; POWER Cabinet","AKTIVCO",
AQ1722="AKTIVCO Coupure ENEO &amp; Baisse de tension","AKTIVCO GRID ONLY",
AQ1722="Coupure ENEO &amp; Baisse de tension","IHS GRID ONLY",
AQ1722="Defaut GE &amp; POWER Cabinet","IHS",
AQ1722="Sharing","Partners",
AQ1722="Sites strategiques &amp; DataCenter","SST &amp; DC",
AQ1722="Exclu","Exclu",
AQ1722="SAT","SAT",
AQ1722="SPARE-ISSUE","SPARE-ISSUE",
AQ1722="Fiber CAmtel","TRANS_FO_CAMTEL",
AQ1722="Fiber AOF","Fiber AOF",
AQ1722="Projet OCM (HUAWEI)","TRAVAUX-HUAWEI",
AQ1722="Projet OCM (NOKIA)","TRAVAUX-NOKIA",
AQ1722="ACCESS-ISSUE","ACCESS-ISSUE",
AQ1722="Projet OCM (ZTE, NOKIA, autres projets)","TRAVAUX OCM",
AQ1722="No root CAuse","No root cause",
AQ1722="ODU HS","PDH",
AQ1722="IP &amp; VLAN","PDH",
AQ1722="Warehouse HUAWEI","SPARE-ISSUE",
AQ1722="SPARE-HS","SPARE-ISSUE",
AQ1722="Power Telco","BSS",AQ1722="no impacts","no impacts"
),"")</f>
        <v>No root cause</v>
      </c>
      <c r="AP1722" s="48" t="str" cm="1">
        <f t="array" ref="AP1722">IFERROR(_xlfn.IFS(
AQ1722="MPR ISSUE","TX ISSUE",
AQ1722="BSS Hardware Issue","RAN ISSUE",
AQ1722="Sites strategiques, MLL, Pylone, etc.","ENVTECH",
AQ1722="AKTIVCO DEFAUT GE &amp; POWER Cabinet","POWER ISSUE",
AQ1722="AKTIVCO Coupure ENEO &amp; Baisse de tension","POWER ISSUE",
AQ1722="Coupure ENEO &amp; Baisse de tension","POWER ISSUE",
AQ1722="Defaut GE &amp; POWER Cabinet","POWER ISSUE",
AQ1722="Sharing","POWER ISSUE",
AQ1722="Sites strategiques &amp; DataCenter","POWER ISSUE",
AQ1722="Exclu","Exclu",
AQ1722="SAT","TX ISSUE",
AQ1722="SPARE-ISSUE","SPARE-ISSUE",
AQ1722="Fiber CAmtel","TX ISSUE",
AQ1722="Fiber AOF","TX ISSUE",
AQ1722="Projet OCM (HUAWEI)","TRAVAUX-HUAWEI",
AQ1722="Projet OCM (NOKIA)","TRAVAUX -NOKIA",
AQ1722="ACCESS-ISSUE","ACCESS-ISSUE",
AQ1722="Projet OCM (ZTE, NOKIA, autres projets)","TRAVAUX OCM",
AQ1722="No root CAuse","No root cause",
AQ1722="ODU HS","TX ISSUE",
AQ1722="IP &amp; VLAN","TX ISSUE",
AQ1722="Warehouse HUAWEI","SPARE-ISSUE",
AQ1722="SPARE-HS","SPARE-ISSUE",
AQ1722="Power Telco","RAN ISSUE",AQ1722="no impacts","no impacts"
),"")</f>
        <v>No root cause</v>
      </c>
      <c r="AQ1722" s="127" t="s">
        <v>5344</v>
      </c>
      <c r="AR1722" s="48" t="str" cm="1">
        <f t="array" ref="AR1722">IFERROR(_xlfn.IFS(
AQ1722="MPR ISSUE","ACTIVE",
AQ1722="BSS Hardware Issue","ACTIVE",
AQ1722="Sites strategiques, MLL, Pylone, etc.","PASSIVE",
AQ1722="AKTIVCO DEFAUT GE &amp; POWER Cabinet","PASSIVE",
AQ1722="AKTIVCO Coupure ENEO &amp; Baisse de tension","PASSIVE",
AQ1722="Coupure ENEO &amp; Baisse de tension","PASSIVE",
AQ1722="Defaut GE &amp; POWER Cabinet","PASSIVE",
AQ1722="Sharing","PASSIVE",
AQ1722="Sites strategiques &amp; DataCenter","PASSIVE",
AQ1722="Exclu","Exclu",
AQ1722="SAT","ACTIVE",
AQ1722="SPARE-ISSUE","SPARE-ISSUE",
AQ1722="Fiber CAmtel","ACTIVE",
AQ1722="Fiber AOF","ACTIVE",
AQ1722="Projet OCM (HUAWEI)","PLANNED WORKS",
AQ1722="Projet OCM (NOKIA)","PLANNED WORKS",
AQ1722="ACCESS-ISSUE","ACCESS-ISSUE",
AQ1722="Projet OCM (ZTE, NOKIA, autres projets)","PLANNED WORKS",
AQ1722="No root CAuse","No root cause",
AQ1722="ODU HS","ACTIVE",
AQ1722="IP &amp; VLAN","ACTIVE",
AQ1722="Warehouse HUAWEI","SPARE-ISSUE",
AQ1722="SPARE-HS","SPARE-ISSUE",
AQ1722="Power Telco","ACTIVE", AQ1722="no impacts","no impacts"
),"")</f>
        <v>No root cause</v>
      </c>
      <c r="AS1722" s="92" t="s">
        <v>5537</v>
      </c>
      <c r="AT1722" s="98" t="s">
        <v>317</v>
      </c>
      <c r="AV1722" s="17" t="s">
        <v>5537</v>
      </c>
      <c r="AW1722" s="7" t="s">
        <v>5537</v>
      </c>
      <c r="AX1722" s="6" t="s">
        <v>5537</v>
      </c>
      <c r="AY1722" s="7"/>
      <c r="AZ1722" s="3" t="s">
        <v>5537</v>
      </c>
      <c r="BA1722" s="18" t="s">
        <v>5537</v>
      </c>
      <c r="BB1722" s="18" t="s">
        <v>5537</v>
      </c>
      <c r="BC1722" s="18" t="s">
        <v>5537</v>
      </c>
      <c r="BD1722" s="18" t="s">
        <v>5537</v>
      </c>
      <c r="BE1722" s="18" t="s">
        <v>5537</v>
      </c>
      <c r="BF1722" s="18" t="s">
        <v>5537</v>
      </c>
      <c r="BG1722" s="18" t="s">
        <v>5537</v>
      </c>
      <c r="BH1722" s="18" t="s">
        <v>5537</v>
      </c>
      <c r="BI1722" s="18" t="s">
        <v>5537</v>
      </c>
      <c r="BJ1722" s="18" t="s">
        <v>5537</v>
      </c>
      <c r="BK1722" s="18" t="s">
        <v>5537</v>
      </c>
      <c r="BL1722" s="9" t="s">
        <v>5537</v>
      </c>
      <c r="BM1722" s="14" t="s">
        <v>5537</v>
      </c>
      <c r="BN1722" s="14" t="s">
        <v>5537</v>
      </c>
      <c r="BO1722" s="14" t="str">
        <f>_xlfn.XLOOKUP(B1722,'[4]cell downs 18042026 17h'!$B:$B,'[4]cell downs 18042026 17h'!$B:$B,"")</f>
        <v/>
      </c>
      <c r="BP1722" s="14" t="str">
        <f>_xlfn.XLOOKUP(B1722,'[5]Cells Huawei 19042026 15h'!$B:$B,'[5]Cells Huawei 19042026 15h'!$B:$B,"")</f>
        <v/>
      </c>
      <c r="BQ1722" s="9" t="str">
        <f>_xlfn.XLOOKUP(B1722,'[6]cells down 19042026 9H40'!$B:$B,'[6]cells down 19042026 9H40'!$B:$B,"")</f>
        <v/>
      </c>
      <c r="BR1722" s="9" t="s">
        <v>317</v>
      </c>
      <c r="BS1722" s="9" t="s">
        <v>318</v>
      </c>
      <c r="BT1722" s="108"/>
    </row>
    <row r="1723" spans="1:72" s="9" customFormat="1" x14ac:dyDescent="0.35">
      <c r="A1723" s="1" t="s">
        <v>4353</v>
      </c>
      <c r="B1723" s="8" t="s">
        <v>4354</v>
      </c>
      <c r="C1723" s="3" t="str">
        <f>_xlfn.XLOOKUP(B1723,'[1]daily break down'!$D:$D,'[1]daily break down'!$E:$E,"")</f>
        <v>CENTRE</v>
      </c>
      <c r="D1723" s="1" t="s">
        <v>21</v>
      </c>
      <c r="E1723" s="1" t="s">
        <v>122</v>
      </c>
      <c r="F1723" s="3" t="s">
        <v>69</v>
      </c>
      <c r="G1723" s="1" t="s">
        <v>1392</v>
      </c>
      <c r="H1723" s="34" t="str">
        <f>_xlfn.XLOOKUP(B1723,[2]CALCULATION!$B:$B,[2]CALCULATION!$H:$H,"")</f>
        <v>ZTE</v>
      </c>
      <c r="I1723" s="28">
        <v>0</v>
      </c>
      <c r="J1723" s="28">
        <v>0</v>
      </c>
      <c r="K1723" s="28">
        <v>0</v>
      </c>
      <c r="L1723" s="28">
        <v>0</v>
      </c>
      <c r="M1723" s="28">
        <v>0</v>
      </c>
      <c r="N1723" s="28">
        <v>0</v>
      </c>
      <c r="O1723" s="28">
        <v>0</v>
      </c>
      <c r="P1723" s="28">
        <v>0</v>
      </c>
      <c r="Q1723" s="28">
        <v>0</v>
      </c>
      <c r="R1723" s="28">
        <v>0</v>
      </c>
      <c r="S1723" s="93">
        <v>0</v>
      </c>
      <c r="T1723" s="93">
        <f>_xlfn.XLOOKUP(B1723,'[3]Nur des jours'!$B:$B,'[3]Nur des jours'!$U:$U,"")</f>
        <v>0</v>
      </c>
      <c r="U1723" s="93">
        <v>0</v>
      </c>
      <c r="V1723" s="93">
        <v>0</v>
      </c>
      <c r="W1723" s="93">
        <v>0</v>
      </c>
      <c r="X1723" s="93">
        <v>0</v>
      </c>
      <c r="Y1723" s="93">
        <v>0</v>
      </c>
      <c r="Z1723" s="93">
        <v>0</v>
      </c>
      <c r="AA1723" s="93">
        <v>0</v>
      </c>
      <c r="AB1723" s="93">
        <v>0</v>
      </c>
      <c r="AC1723" s="93">
        <f>_xlfn.XLOOKUP(B1723,'[3]Nur des jours'!$B:$B,'[3]Nur des jours'!$N:$N,"")</f>
        <v>0</v>
      </c>
      <c r="AD1723" s="93">
        <v>0</v>
      </c>
      <c r="AE1723" s="93">
        <v>0</v>
      </c>
      <c r="AF1723" s="93">
        <v>0</v>
      </c>
      <c r="AG1723" s="93"/>
      <c r="AH1723" s="93">
        <v>0</v>
      </c>
      <c r="AI1723" s="93">
        <v>0</v>
      </c>
      <c r="AJ1723" s="93">
        <v>0</v>
      </c>
      <c r="AK1723" s="93">
        <v>0</v>
      </c>
      <c r="AL1723" s="93">
        <v>0</v>
      </c>
      <c r="AM1723" s="49" t="s">
        <v>5559</v>
      </c>
      <c r="AN1723" s="49"/>
      <c r="AO1723" s="48" t="str" cm="1">
        <f t="array" ref="AO1723">IFERROR(_xlfn.IFS(
AQ1723="MPR ISSUE","PDH",
AQ1723="BSS Hardware Issue","BSS",
AQ1723="Sites strategiques, MLL, Pylone, etc.","ENVTECH",
AQ1723="AKTIVCO DEFAUT GE &amp; POWER Cabinet","AKTIVCO",
AQ1723="AKTIVCO Coupure ENEO &amp; Baisse de tension","AKTIVCO GRID ONLY",
AQ1723="Coupure ENEO &amp; Baisse de tension","IHS GRID ONLY",
AQ1723="Defaut GE &amp; POWER Cabinet","IHS",
AQ1723="Sharing","Partners",
AQ1723="Sites strategiques &amp; DataCenter","SST &amp; DC",
AQ1723="Exclu","Exclu",
AQ1723="SAT","SAT",
AQ1723="SPARE-ISSUE","SPARE-ISSUE",
AQ1723="Fiber CAmtel","TRANS_FO_CAMTEL",
AQ1723="Fiber AOF","Fiber AOF",
AQ1723="Projet OCM (HUAWEI)","TRAVAUX-HUAWEI",
AQ1723="Projet OCM (NOKIA)","TRAVAUX-NOKIA",
AQ1723="ACCESS-ISSUE","ACCESS-ISSUE",
AQ1723="Projet OCM (ZTE, NOKIA, autres projets)","TRAVAUX OCM",
AQ1723="No root CAuse","No root cause",
AQ1723="ODU HS","PDH",
AQ1723="IP &amp; VLAN","PDH",
AQ1723="Warehouse HUAWEI","SPARE-ISSUE",
AQ1723="SPARE-HS","SPARE-ISSUE",
AQ1723="Power Telco","BSS",AQ1723="no impacts","no impacts"
),"")</f>
        <v>No root cause</v>
      </c>
      <c r="AP1723" s="48" t="str" cm="1">
        <f t="array" ref="AP1723">IFERROR(_xlfn.IFS(
AQ1723="MPR ISSUE","TX ISSUE",
AQ1723="BSS Hardware Issue","RAN ISSUE",
AQ1723="Sites strategiques, MLL, Pylone, etc.","ENVTECH",
AQ1723="AKTIVCO DEFAUT GE &amp; POWER Cabinet","POWER ISSUE",
AQ1723="AKTIVCO Coupure ENEO &amp; Baisse de tension","POWER ISSUE",
AQ1723="Coupure ENEO &amp; Baisse de tension","POWER ISSUE",
AQ1723="Defaut GE &amp; POWER Cabinet","POWER ISSUE",
AQ1723="Sharing","POWER ISSUE",
AQ1723="Sites strategiques &amp; DataCenter","POWER ISSUE",
AQ1723="Exclu","Exclu",
AQ1723="SAT","TX ISSUE",
AQ1723="SPARE-ISSUE","SPARE-ISSUE",
AQ1723="Fiber CAmtel","TX ISSUE",
AQ1723="Fiber AOF","TX ISSUE",
AQ1723="Projet OCM (HUAWEI)","TRAVAUX-HUAWEI",
AQ1723="Projet OCM (NOKIA)","TRAVAUX -NOKIA",
AQ1723="ACCESS-ISSUE","ACCESS-ISSUE",
AQ1723="Projet OCM (ZTE, NOKIA, autres projets)","TRAVAUX OCM",
AQ1723="No root CAuse","No root cause",
AQ1723="ODU HS","TX ISSUE",
AQ1723="IP &amp; VLAN","TX ISSUE",
AQ1723="Warehouse HUAWEI","SPARE-ISSUE",
AQ1723="SPARE-HS","SPARE-ISSUE",
AQ1723="Power Telco","RAN ISSUE",AQ1723="no impacts","no impacts"
),"")</f>
        <v>No root cause</v>
      </c>
      <c r="AQ1723" s="67" t="s">
        <v>5344</v>
      </c>
      <c r="AR1723" s="48" t="str" cm="1">
        <f t="array" ref="AR1723">IFERROR(_xlfn.IFS(
AQ1723="MPR ISSUE","ACTIVE",
AQ1723="BSS Hardware Issue","ACTIVE",
AQ1723="Sites strategiques, MLL, Pylone, etc.","PASSIVE",
AQ1723="AKTIVCO DEFAUT GE &amp; POWER Cabinet","PASSIVE",
AQ1723="AKTIVCO Coupure ENEO &amp; Baisse de tension","PASSIVE",
AQ1723="Coupure ENEO &amp; Baisse de tension","PASSIVE",
AQ1723="Defaut GE &amp; POWER Cabinet","PASSIVE",
AQ1723="Sharing","PASSIVE",
AQ1723="Sites strategiques &amp; DataCenter","PASSIVE",
AQ1723="Exclu","Exclu",
AQ1723="SAT","ACTIVE",
AQ1723="SPARE-ISSUE","SPARE-ISSUE",
AQ1723="Fiber CAmtel","ACTIVE",
AQ1723="Fiber AOF","ACTIVE",
AQ1723="Projet OCM (HUAWEI)","PLANNED WORKS",
AQ1723="Projet OCM (NOKIA)","PLANNED WORKS",
AQ1723="ACCESS-ISSUE","ACCESS-ISSUE",
AQ1723="Projet OCM (ZTE, NOKIA, autres projets)","PLANNED WORKS",
AQ1723="No root CAuse","No root cause",
AQ1723="ODU HS","ACTIVE",
AQ1723="IP &amp; VLAN","ACTIVE",
AQ1723="Warehouse HUAWEI","SPARE-ISSUE",
AQ1723="SPARE-HS","SPARE-ISSUE",
AQ1723="Power Telco","ACTIVE", AQ1723="no impacts","no impacts"
),"")</f>
        <v>No root cause</v>
      </c>
      <c r="AS1723" s="92" t="s">
        <v>5537</v>
      </c>
      <c r="AT1723" s="98" t="s">
        <v>4354</v>
      </c>
      <c r="AV1723" s="17" t="s">
        <v>5537</v>
      </c>
      <c r="AW1723" s="7" t="s">
        <v>5537</v>
      </c>
      <c r="AX1723" s="6" t="s">
        <v>5537</v>
      </c>
      <c r="AY1723" s="7"/>
      <c r="AZ1723" s="3" t="s">
        <v>5537</v>
      </c>
      <c r="BA1723" s="18" t="s">
        <v>5537</v>
      </c>
      <c r="BB1723" s="18" t="s">
        <v>5537</v>
      </c>
      <c r="BC1723" s="18" t="s">
        <v>5537</v>
      </c>
      <c r="BD1723" s="18" t="s">
        <v>5537</v>
      </c>
      <c r="BE1723" s="18" t="s">
        <v>5537</v>
      </c>
      <c r="BF1723" s="18" t="s">
        <v>5537</v>
      </c>
      <c r="BG1723" s="18" t="s">
        <v>5537</v>
      </c>
      <c r="BH1723" s="18" t="s">
        <v>5537</v>
      </c>
      <c r="BI1723" s="18" t="s">
        <v>5537</v>
      </c>
      <c r="BJ1723" s="18" t="s">
        <v>5537</v>
      </c>
      <c r="BK1723" s="18" t="s">
        <v>5537</v>
      </c>
      <c r="BL1723" s="9" t="s">
        <v>5537</v>
      </c>
      <c r="BM1723" s="14" t="s">
        <v>5537</v>
      </c>
      <c r="BN1723" s="14" t="s">
        <v>5537</v>
      </c>
      <c r="BO1723" s="14" t="str">
        <f>_xlfn.XLOOKUP(B1723,'[4]cell downs 18042026 17h'!$B:$B,'[4]cell downs 18042026 17h'!$B:$B,"")</f>
        <v/>
      </c>
      <c r="BP1723" s="14" t="str">
        <f>_xlfn.XLOOKUP(B1723,'[5]Cells Huawei 19042026 15h'!$B:$B,'[5]Cells Huawei 19042026 15h'!$B:$B,"")</f>
        <v/>
      </c>
      <c r="BQ1723" s="9" t="str">
        <f>_xlfn.XLOOKUP(B1723,'[6]cells down 19042026 9H40'!$B:$B,'[6]cells down 19042026 9H40'!$B:$B,"")</f>
        <v/>
      </c>
      <c r="BR1723" s="9" t="s">
        <v>5537</v>
      </c>
      <c r="BS1723" s="9" t="s">
        <v>12</v>
      </c>
      <c r="BT1723" s="108"/>
    </row>
    <row r="1724" spans="1:72" s="9" customFormat="1" x14ac:dyDescent="0.35">
      <c r="A1724" s="1" t="s">
        <v>1569</v>
      </c>
      <c r="B1724" s="8" t="s">
        <v>1570</v>
      </c>
      <c r="C1724" s="3" t="str">
        <f>_xlfn.XLOOKUP(B1724,'[1]daily break down'!$D:$D,'[1]daily break down'!$E:$E,"")</f>
        <v>Douala</v>
      </c>
      <c r="D1724" s="1" t="s">
        <v>11</v>
      </c>
      <c r="E1724" s="1" t="s">
        <v>145</v>
      </c>
      <c r="F1724" s="3" t="s">
        <v>31</v>
      </c>
      <c r="G1724" s="1" t="s">
        <v>32</v>
      </c>
      <c r="H1724" s="34" t="str">
        <f>_xlfn.XLOOKUP(B1724,[2]CALCULATION!$B:$B,[2]CALCULATION!$H:$H,"")</f>
        <v>ZTE</v>
      </c>
      <c r="I1724" s="28">
        <v>0</v>
      </c>
      <c r="J1724" s="28">
        <v>0</v>
      </c>
      <c r="K1724" s="28">
        <v>5.0308653865360862</v>
      </c>
      <c r="L1724" s="28">
        <v>0</v>
      </c>
      <c r="M1724" s="28">
        <v>0</v>
      </c>
      <c r="N1724" s="28">
        <v>0</v>
      </c>
      <c r="O1724" s="28">
        <v>0</v>
      </c>
      <c r="P1724" s="28">
        <v>0</v>
      </c>
      <c r="Q1724" s="28">
        <v>1.0041684145043421</v>
      </c>
      <c r="R1724" s="28">
        <v>0</v>
      </c>
      <c r="S1724" s="93">
        <v>0</v>
      </c>
      <c r="T1724" s="93">
        <f>_xlfn.XLOOKUP(B1724,'[3]Nur des jours'!$B:$B,'[3]Nur des jours'!$U:$U,"")</f>
        <v>0</v>
      </c>
      <c r="U1724" s="93">
        <v>0</v>
      </c>
      <c r="V1724" s="93">
        <v>0</v>
      </c>
      <c r="W1724" s="93">
        <v>0</v>
      </c>
      <c r="X1724" s="93">
        <v>0</v>
      </c>
      <c r="Y1724" s="93">
        <v>0</v>
      </c>
      <c r="Z1724" s="93">
        <v>0</v>
      </c>
      <c r="AA1724" s="93">
        <v>0</v>
      </c>
      <c r="AB1724" s="93">
        <v>0</v>
      </c>
      <c r="AC1724" s="93">
        <f>_xlfn.XLOOKUP(B1724,'[3]Nur des jours'!$B:$B,'[3]Nur des jours'!$N:$N,"")</f>
        <v>0</v>
      </c>
      <c r="AD1724" s="93">
        <v>0</v>
      </c>
      <c r="AE1724" s="93">
        <v>0</v>
      </c>
      <c r="AF1724" s="93">
        <v>0</v>
      </c>
      <c r="AG1724" s="93"/>
      <c r="AH1724" s="93">
        <v>0</v>
      </c>
      <c r="AI1724" s="93">
        <v>0</v>
      </c>
      <c r="AJ1724" s="93">
        <v>0</v>
      </c>
      <c r="AK1724" s="93">
        <v>0</v>
      </c>
      <c r="AL1724" s="93">
        <v>0</v>
      </c>
      <c r="AM1724" s="49" t="s">
        <v>5559</v>
      </c>
      <c r="AN1724" s="49"/>
      <c r="AO1724" s="48" t="str" cm="1">
        <f t="array" ref="AO1724">IFERROR(_xlfn.IFS(
AQ1724="MPR ISSUE","PDH",
AQ1724="BSS Hardware Issue","BSS",
AQ1724="Sites strategiques, MLL, Pylone, etc.","ENVTECH",
AQ1724="AKTIVCO DEFAUT GE &amp; POWER Cabinet","AKTIVCO",
AQ1724="AKTIVCO Coupure ENEO &amp; Baisse de tension","AKTIVCO GRID ONLY",
AQ1724="Coupure ENEO &amp; Baisse de tension","IHS GRID ONLY",
AQ1724="Defaut GE &amp; POWER Cabinet","IHS",
AQ1724="Sharing","Partners",
AQ1724="Sites strategiques &amp; DataCenter","SST &amp; DC",
AQ1724="Exclu","Exclu",
AQ1724="SAT","SAT",
AQ1724="SPARE-ISSUE","SPARE-ISSUE",
AQ1724="Fiber CAmtel","TRANS_FO_CAMTEL",
AQ1724="Fiber AOF","Fiber AOF",
AQ1724="Projet OCM (HUAWEI)","TRAVAUX-HUAWEI",
AQ1724="Projet OCM (NOKIA)","TRAVAUX-NOKIA",
AQ1724="ACCESS-ISSUE","ACCESS-ISSUE",
AQ1724="Projet OCM (ZTE, NOKIA, autres projets)","TRAVAUX OCM",
AQ1724="No root CAuse","No root cause",
AQ1724="ODU HS","PDH",
AQ1724="IP &amp; VLAN","PDH",
AQ1724="Warehouse HUAWEI","SPARE-ISSUE",
AQ1724="SPARE-HS","SPARE-ISSUE",
AQ1724="Power Telco","BSS",AQ1724="no impacts","no impacts"
),"")</f>
        <v>No root cause</v>
      </c>
      <c r="AP1724" s="48" t="str" cm="1">
        <f t="array" ref="AP1724">IFERROR(_xlfn.IFS(
AQ1724="MPR ISSUE","TX ISSUE",
AQ1724="BSS Hardware Issue","RAN ISSUE",
AQ1724="Sites strategiques, MLL, Pylone, etc.","ENVTECH",
AQ1724="AKTIVCO DEFAUT GE &amp; POWER Cabinet","POWER ISSUE",
AQ1724="AKTIVCO Coupure ENEO &amp; Baisse de tension","POWER ISSUE",
AQ1724="Coupure ENEO &amp; Baisse de tension","POWER ISSUE",
AQ1724="Defaut GE &amp; POWER Cabinet","POWER ISSUE",
AQ1724="Sharing","POWER ISSUE",
AQ1724="Sites strategiques &amp; DataCenter","POWER ISSUE",
AQ1724="Exclu","Exclu",
AQ1724="SAT","TX ISSUE",
AQ1724="SPARE-ISSUE","SPARE-ISSUE",
AQ1724="Fiber CAmtel","TX ISSUE",
AQ1724="Fiber AOF","TX ISSUE",
AQ1724="Projet OCM (HUAWEI)","TRAVAUX-HUAWEI",
AQ1724="Projet OCM (NOKIA)","TRAVAUX -NOKIA",
AQ1724="ACCESS-ISSUE","ACCESS-ISSUE",
AQ1724="Projet OCM (ZTE, NOKIA, autres projets)","TRAVAUX OCM",
AQ1724="No root CAuse","No root cause",
AQ1724="ODU HS","TX ISSUE",
AQ1724="IP &amp; VLAN","TX ISSUE",
AQ1724="Warehouse HUAWEI","SPARE-ISSUE",
AQ1724="SPARE-HS","SPARE-ISSUE",
AQ1724="Power Telco","RAN ISSUE",AQ1724="no impacts","no impacts"
),"")</f>
        <v>No root cause</v>
      </c>
      <c r="AQ1724" s="127" t="s">
        <v>5344</v>
      </c>
      <c r="AR1724" s="48" t="str" cm="1">
        <f t="array" ref="AR1724">IFERROR(_xlfn.IFS(
AQ1724="MPR ISSUE","ACTIVE",
AQ1724="BSS Hardware Issue","ACTIVE",
AQ1724="Sites strategiques, MLL, Pylone, etc.","PASSIVE",
AQ1724="AKTIVCO DEFAUT GE &amp; POWER Cabinet","PASSIVE",
AQ1724="AKTIVCO Coupure ENEO &amp; Baisse de tension","PASSIVE",
AQ1724="Coupure ENEO &amp; Baisse de tension","PASSIVE",
AQ1724="Defaut GE &amp; POWER Cabinet","PASSIVE",
AQ1724="Sharing","PASSIVE",
AQ1724="Sites strategiques &amp; DataCenter","PASSIVE",
AQ1724="Exclu","Exclu",
AQ1724="SAT","ACTIVE",
AQ1724="SPARE-ISSUE","SPARE-ISSUE",
AQ1724="Fiber CAmtel","ACTIVE",
AQ1724="Fiber AOF","ACTIVE",
AQ1724="Projet OCM (HUAWEI)","PLANNED WORKS",
AQ1724="Projet OCM (NOKIA)","PLANNED WORKS",
AQ1724="ACCESS-ISSUE","ACCESS-ISSUE",
AQ1724="Projet OCM (ZTE, NOKIA, autres projets)","PLANNED WORKS",
AQ1724="No root CAuse","No root cause",
AQ1724="ODU HS","ACTIVE",
AQ1724="IP &amp; VLAN","ACTIVE",
AQ1724="Warehouse HUAWEI","SPARE-ISSUE",
AQ1724="SPARE-HS","SPARE-ISSUE",
AQ1724="Power Telco","ACTIVE", AQ1724="no impacts","no impacts"
),"")</f>
        <v>No root cause</v>
      </c>
      <c r="AS1724" s="92" t="s">
        <v>5537</v>
      </c>
      <c r="AT1724" s="98" t="s">
        <v>1570</v>
      </c>
      <c r="AV1724" s="17" t="s">
        <v>5537</v>
      </c>
      <c r="AW1724" s="7" t="s">
        <v>5537</v>
      </c>
      <c r="AX1724" s="6" t="s">
        <v>5537</v>
      </c>
      <c r="AY1724" s="7"/>
      <c r="AZ1724" s="3" t="s">
        <v>5537</v>
      </c>
      <c r="BA1724" s="18" t="s">
        <v>5537</v>
      </c>
      <c r="BB1724" s="18" t="s">
        <v>5537</v>
      </c>
      <c r="BC1724" s="18" t="s">
        <v>5537</v>
      </c>
      <c r="BD1724" s="18" t="s">
        <v>5537</v>
      </c>
      <c r="BE1724" s="18" t="s">
        <v>5537</v>
      </c>
      <c r="BF1724" s="18" t="s">
        <v>5537</v>
      </c>
      <c r="BG1724" s="18" t="s">
        <v>5537</v>
      </c>
      <c r="BH1724" s="18" t="s">
        <v>5537</v>
      </c>
      <c r="BI1724" s="18" t="s">
        <v>5537</v>
      </c>
      <c r="BJ1724" s="18" t="s">
        <v>5537</v>
      </c>
      <c r="BK1724" s="18" t="s">
        <v>5537</v>
      </c>
      <c r="BL1724" s="9" t="s">
        <v>5537</v>
      </c>
      <c r="BM1724" s="14" t="s">
        <v>5537</v>
      </c>
      <c r="BN1724" s="14" t="s">
        <v>5537</v>
      </c>
      <c r="BO1724" s="14" t="str">
        <f>_xlfn.XLOOKUP(B1724,'[4]cell downs 18042026 17h'!$B:$B,'[4]cell downs 18042026 17h'!$B:$B,"")</f>
        <v/>
      </c>
      <c r="BP1724" s="14" t="str">
        <f>_xlfn.XLOOKUP(B1724,'[5]Cells Huawei 19042026 15h'!$B:$B,'[5]Cells Huawei 19042026 15h'!$B:$B,"")</f>
        <v/>
      </c>
      <c r="BQ1724" s="9" t="str">
        <f>_xlfn.XLOOKUP(B1724,'[6]cells down 19042026 9H40'!$B:$B,'[6]cells down 19042026 9H40'!$B:$B,"")</f>
        <v/>
      </c>
      <c r="BR1724" s="9" t="s">
        <v>1570</v>
      </c>
      <c r="BS1724" s="9" t="s">
        <v>5537</v>
      </c>
      <c r="BT1724" s="108"/>
    </row>
    <row r="1725" spans="1:72" s="9" customFormat="1" x14ac:dyDescent="0.35">
      <c r="A1725" s="1" t="s">
        <v>2770</v>
      </c>
      <c r="B1725" s="8" t="s">
        <v>2771</v>
      </c>
      <c r="C1725" s="3" t="str">
        <f>_xlfn.XLOOKUP(B1725,'[1]daily break down'!$D:$D,'[1]daily break down'!$E:$E,"")</f>
        <v>Douala</v>
      </c>
      <c r="D1725" s="1" t="s">
        <v>11</v>
      </c>
      <c r="E1725" s="1" t="s">
        <v>12</v>
      </c>
      <c r="F1725" s="3" t="s">
        <v>31</v>
      </c>
      <c r="G1725" s="1" t="s">
        <v>32</v>
      </c>
      <c r="H1725" s="34" t="str">
        <f>_xlfn.XLOOKUP(B1725,[2]CALCULATION!$B:$B,[2]CALCULATION!$H:$H,"")</f>
        <v>ZTE</v>
      </c>
      <c r="I1725" s="28">
        <v>0</v>
      </c>
      <c r="J1725" s="28">
        <v>0</v>
      </c>
      <c r="K1725" s="28">
        <v>0</v>
      </c>
      <c r="L1725" s="28">
        <v>0</v>
      </c>
      <c r="M1725" s="28">
        <v>0</v>
      </c>
      <c r="N1725" s="28">
        <v>0</v>
      </c>
      <c r="O1725" s="28">
        <v>0</v>
      </c>
      <c r="P1725" s="28">
        <v>0</v>
      </c>
      <c r="Q1725" s="28">
        <v>0</v>
      </c>
      <c r="R1725" s="28">
        <v>0</v>
      </c>
      <c r="S1725" s="93">
        <v>0</v>
      </c>
      <c r="T1725" s="93">
        <f>_xlfn.XLOOKUP(B1725,'[3]Nur des jours'!$B:$B,'[3]Nur des jours'!$U:$U,"")</f>
        <v>0</v>
      </c>
      <c r="U1725" s="93">
        <v>0</v>
      </c>
      <c r="V1725" s="93">
        <v>0</v>
      </c>
      <c r="W1725" s="93">
        <v>0</v>
      </c>
      <c r="X1725" s="93">
        <v>0</v>
      </c>
      <c r="Y1725" s="93">
        <v>0</v>
      </c>
      <c r="Z1725" s="93">
        <v>0</v>
      </c>
      <c r="AA1725" s="93">
        <v>0</v>
      </c>
      <c r="AB1725" s="93">
        <v>0</v>
      </c>
      <c r="AC1725" s="93">
        <f>_xlfn.XLOOKUP(B1725,'[3]Nur des jours'!$B:$B,'[3]Nur des jours'!$N:$N,"")</f>
        <v>0</v>
      </c>
      <c r="AD1725" s="93">
        <v>0</v>
      </c>
      <c r="AE1725" s="93">
        <v>0</v>
      </c>
      <c r="AF1725" s="93">
        <v>0</v>
      </c>
      <c r="AG1725" s="93"/>
      <c r="AH1725" s="93">
        <v>0</v>
      </c>
      <c r="AI1725" s="93">
        <v>0</v>
      </c>
      <c r="AJ1725" s="93">
        <v>0</v>
      </c>
      <c r="AK1725" s="93">
        <v>0</v>
      </c>
      <c r="AL1725" s="93">
        <v>0</v>
      </c>
      <c r="AM1725" s="49" t="s">
        <v>5559</v>
      </c>
      <c r="AN1725" s="49"/>
      <c r="AO1725" s="48" t="str" cm="1">
        <f t="array" ref="AO1725">IFERROR(_xlfn.IFS(
AQ1725="MPR ISSUE","PDH",
AQ1725="BSS Hardware Issue","BSS",
AQ1725="Sites strategiques, MLL, Pylone, etc.","ENVTECH",
AQ1725="AKTIVCO DEFAUT GE &amp; POWER Cabinet","AKTIVCO",
AQ1725="AKTIVCO Coupure ENEO &amp; Baisse de tension","AKTIVCO GRID ONLY",
AQ1725="Coupure ENEO &amp; Baisse de tension","IHS GRID ONLY",
AQ1725="Defaut GE &amp; POWER Cabinet","IHS",
AQ1725="Sharing","Partners",
AQ1725="Sites strategiques &amp; DataCenter","SST &amp; DC",
AQ1725="Exclu","Exclu",
AQ1725="SAT","SAT",
AQ1725="SPARE-ISSUE","SPARE-ISSUE",
AQ1725="Fiber CAmtel","TRANS_FO_CAMTEL",
AQ1725="Fiber AOF","Fiber AOF",
AQ1725="Projet OCM (HUAWEI)","TRAVAUX-HUAWEI",
AQ1725="Projet OCM (NOKIA)","TRAVAUX-NOKIA",
AQ1725="ACCESS-ISSUE","ACCESS-ISSUE",
AQ1725="Projet OCM (ZTE, NOKIA, autres projets)","TRAVAUX OCM",
AQ1725="No root CAuse","No root cause",
AQ1725="ODU HS","PDH",
AQ1725="IP &amp; VLAN","PDH",
AQ1725="Warehouse HUAWEI","SPARE-ISSUE",
AQ1725="SPARE-HS","SPARE-ISSUE",
AQ1725="Power Telco","BSS",AQ1725="no impacts","no impacts"
),"")</f>
        <v>No root cause</v>
      </c>
      <c r="AP1725" s="48" t="str" cm="1">
        <f t="array" ref="AP1725">IFERROR(_xlfn.IFS(
AQ1725="MPR ISSUE","TX ISSUE",
AQ1725="BSS Hardware Issue","RAN ISSUE",
AQ1725="Sites strategiques, MLL, Pylone, etc.","ENVTECH",
AQ1725="AKTIVCO DEFAUT GE &amp; POWER Cabinet","POWER ISSUE",
AQ1725="AKTIVCO Coupure ENEO &amp; Baisse de tension","POWER ISSUE",
AQ1725="Coupure ENEO &amp; Baisse de tension","POWER ISSUE",
AQ1725="Defaut GE &amp; POWER Cabinet","POWER ISSUE",
AQ1725="Sharing","POWER ISSUE",
AQ1725="Sites strategiques &amp; DataCenter","POWER ISSUE",
AQ1725="Exclu","Exclu",
AQ1725="SAT","TX ISSUE",
AQ1725="SPARE-ISSUE","SPARE-ISSUE",
AQ1725="Fiber CAmtel","TX ISSUE",
AQ1725="Fiber AOF","TX ISSUE",
AQ1725="Projet OCM (HUAWEI)","TRAVAUX-HUAWEI",
AQ1725="Projet OCM (NOKIA)","TRAVAUX -NOKIA",
AQ1725="ACCESS-ISSUE","ACCESS-ISSUE",
AQ1725="Projet OCM (ZTE, NOKIA, autres projets)","TRAVAUX OCM",
AQ1725="No root CAuse","No root cause",
AQ1725="ODU HS","TX ISSUE",
AQ1725="IP &amp; VLAN","TX ISSUE",
AQ1725="Warehouse HUAWEI","SPARE-ISSUE",
AQ1725="SPARE-HS","SPARE-ISSUE",
AQ1725="Power Telco","RAN ISSUE",AQ1725="no impacts","no impacts"
),"")</f>
        <v>No root cause</v>
      </c>
      <c r="AQ1725" s="127" t="s">
        <v>5344</v>
      </c>
      <c r="AR1725" s="48" t="str" cm="1">
        <f t="array" ref="AR1725">IFERROR(_xlfn.IFS(
AQ1725="MPR ISSUE","ACTIVE",
AQ1725="BSS Hardware Issue","ACTIVE",
AQ1725="Sites strategiques, MLL, Pylone, etc.","PASSIVE",
AQ1725="AKTIVCO DEFAUT GE &amp; POWER Cabinet","PASSIVE",
AQ1725="AKTIVCO Coupure ENEO &amp; Baisse de tension","PASSIVE",
AQ1725="Coupure ENEO &amp; Baisse de tension","PASSIVE",
AQ1725="Defaut GE &amp; POWER Cabinet","PASSIVE",
AQ1725="Sharing","PASSIVE",
AQ1725="Sites strategiques &amp; DataCenter","PASSIVE",
AQ1725="Exclu","Exclu",
AQ1725="SAT","ACTIVE",
AQ1725="SPARE-ISSUE","SPARE-ISSUE",
AQ1725="Fiber CAmtel","ACTIVE",
AQ1725="Fiber AOF","ACTIVE",
AQ1725="Projet OCM (HUAWEI)","PLANNED WORKS",
AQ1725="Projet OCM (NOKIA)","PLANNED WORKS",
AQ1725="ACCESS-ISSUE","ACCESS-ISSUE",
AQ1725="Projet OCM (ZTE, NOKIA, autres projets)","PLANNED WORKS",
AQ1725="No root CAuse","No root cause",
AQ1725="ODU HS","ACTIVE",
AQ1725="IP &amp; VLAN","ACTIVE",
AQ1725="Warehouse HUAWEI","SPARE-ISSUE",
AQ1725="SPARE-HS","SPARE-ISSUE",
AQ1725="Power Telco","ACTIVE", AQ1725="no impacts","no impacts"
),"")</f>
        <v>No root cause</v>
      </c>
      <c r="AS1725" s="92" t="s">
        <v>5537</v>
      </c>
      <c r="AT1725" s="98" t="s">
        <v>2771</v>
      </c>
      <c r="AV1725" s="17" t="s">
        <v>5537</v>
      </c>
      <c r="AW1725" s="7" t="s">
        <v>5537</v>
      </c>
      <c r="AX1725" s="6" t="s">
        <v>5537</v>
      </c>
      <c r="AY1725" s="7"/>
      <c r="AZ1725" s="3" t="s">
        <v>5537</v>
      </c>
      <c r="BA1725" s="18" t="s">
        <v>5537</v>
      </c>
      <c r="BB1725" s="18" t="s">
        <v>5537</v>
      </c>
      <c r="BC1725" s="18" t="s">
        <v>5537</v>
      </c>
      <c r="BD1725" s="18" t="s">
        <v>5537</v>
      </c>
      <c r="BE1725" s="18" t="s">
        <v>5537</v>
      </c>
      <c r="BF1725" s="18" t="s">
        <v>5537</v>
      </c>
      <c r="BG1725" s="18" t="s">
        <v>5537</v>
      </c>
      <c r="BH1725" s="18" t="s">
        <v>5537</v>
      </c>
      <c r="BI1725" s="18" t="s">
        <v>5537</v>
      </c>
      <c r="BJ1725" s="18" t="s">
        <v>5537</v>
      </c>
      <c r="BK1725" s="18" t="s">
        <v>5537</v>
      </c>
      <c r="BL1725" s="9" t="s">
        <v>5537</v>
      </c>
      <c r="BM1725" s="14" t="s">
        <v>5537</v>
      </c>
      <c r="BN1725" s="14" t="s">
        <v>5537</v>
      </c>
      <c r="BO1725" s="14" t="str">
        <f>_xlfn.XLOOKUP(B1725,'[4]cell downs 18042026 17h'!$B:$B,'[4]cell downs 18042026 17h'!$B:$B,"")</f>
        <v/>
      </c>
      <c r="BP1725" s="14" t="str">
        <f>_xlfn.XLOOKUP(B1725,'[5]Cells Huawei 19042026 15h'!$B:$B,'[5]Cells Huawei 19042026 15h'!$B:$B,"")</f>
        <v/>
      </c>
      <c r="BQ1725" s="9" t="str">
        <f>_xlfn.XLOOKUP(B1725,'[6]cells down 19042026 9H40'!$B:$B,'[6]cells down 19042026 9H40'!$B:$B,"")</f>
        <v/>
      </c>
      <c r="BR1725" s="9" t="s">
        <v>2771</v>
      </c>
      <c r="BS1725" s="9" t="s">
        <v>12</v>
      </c>
      <c r="BT1725" s="108"/>
    </row>
    <row r="1726" spans="1:72" s="9" customFormat="1" x14ac:dyDescent="0.35">
      <c r="A1726" s="1" t="s">
        <v>825</v>
      </c>
      <c r="B1726" s="8" t="s">
        <v>826</v>
      </c>
      <c r="C1726" s="3" t="str">
        <f>_xlfn.XLOOKUP(B1726,'[1]daily break down'!$D:$D,'[1]daily break down'!$E:$E,"")</f>
        <v>Douala</v>
      </c>
      <c r="D1726" s="1" t="s">
        <v>21</v>
      </c>
      <c r="E1726" s="1" t="s">
        <v>36</v>
      </c>
      <c r="F1726" s="3" t="s">
        <v>31</v>
      </c>
      <c r="G1726" s="1" t="s">
        <v>32</v>
      </c>
      <c r="H1726" s="34" t="str">
        <f>_xlfn.XLOOKUP(B1726,[2]CALCULATION!$B:$B,[2]CALCULATION!$H:$H,"")</f>
        <v>ZTE</v>
      </c>
      <c r="I1726" s="28">
        <v>0</v>
      </c>
      <c r="J1726" s="28">
        <v>0</v>
      </c>
      <c r="K1726" s="28">
        <v>0</v>
      </c>
      <c r="L1726" s="28">
        <v>0</v>
      </c>
      <c r="M1726" s="28">
        <v>0</v>
      </c>
      <c r="N1726" s="28">
        <v>0</v>
      </c>
      <c r="O1726" s="28">
        <v>0</v>
      </c>
      <c r="P1726" s="28">
        <v>0</v>
      </c>
      <c r="Q1726" s="28">
        <v>0</v>
      </c>
      <c r="R1726" s="28">
        <v>0</v>
      </c>
      <c r="S1726" s="93">
        <v>0</v>
      </c>
      <c r="T1726" s="93">
        <f>_xlfn.XLOOKUP(B1726,'[3]Nur des jours'!$B:$B,'[3]Nur des jours'!$U:$U,"")</f>
        <v>0</v>
      </c>
      <c r="U1726" s="93">
        <v>0</v>
      </c>
      <c r="V1726" s="93">
        <v>0</v>
      </c>
      <c r="W1726" s="93">
        <v>0</v>
      </c>
      <c r="X1726" s="93">
        <v>0</v>
      </c>
      <c r="Y1726" s="93">
        <v>0</v>
      </c>
      <c r="Z1726" s="93">
        <v>0</v>
      </c>
      <c r="AA1726" s="93">
        <v>0</v>
      </c>
      <c r="AB1726" s="93">
        <v>0</v>
      </c>
      <c r="AC1726" s="93">
        <f>_xlfn.XLOOKUP(B1726,'[3]Nur des jours'!$B:$B,'[3]Nur des jours'!$N:$N,"")</f>
        <v>0</v>
      </c>
      <c r="AD1726" s="93">
        <v>0</v>
      </c>
      <c r="AE1726" s="93">
        <v>0</v>
      </c>
      <c r="AF1726" s="93">
        <v>0</v>
      </c>
      <c r="AG1726" s="93"/>
      <c r="AH1726" s="93">
        <v>0</v>
      </c>
      <c r="AI1726" s="93">
        <v>0</v>
      </c>
      <c r="AJ1726" s="93">
        <v>0</v>
      </c>
      <c r="AK1726" s="93">
        <v>0</v>
      </c>
      <c r="AL1726" s="93">
        <v>0</v>
      </c>
      <c r="AM1726" s="49" t="s">
        <v>5559</v>
      </c>
      <c r="AN1726" s="49"/>
      <c r="AO1726" s="48" t="str" cm="1">
        <f t="array" ref="AO1726">IFERROR(_xlfn.IFS(
AQ1726="MPR ISSUE","PDH",
AQ1726="BSS Hardware Issue","BSS",
AQ1726="Sites strategiques, MLL, Pylone, etc.","ENVTECH",
AQ1726="AKTIVCO DEFAUT GE &amp; POWER Cabinet","AKTIVCO",
AQ1726="AKTIVCO Coupure ENEO &amp; Baisse de tension","AKTIVCO GRID ONLY",
AQ1726="Coupure ENEO &amp; Baisse de tension","IHS GRID ONLY",
AQ1726="Defaut GE &amp; POWER Cabinet","IHS",
AQ1726="Sharing","Partners",
AQ1726="Sites strategiques &amp; DataCenter","SST &amp; DC",
AQ1726="Exclu","Exclu",
AQ1726="SAT","SAT",
AQ1726="SPARE-ISSUE","SPARE-ISSUE",
AQ1726="Fiber CAmtel","TRANS_FO_CAMTEL",
AQ1726="Fiber AOF","Fiber AOF",
AQ1726="Projet OCM (HUAWEI)","TRAVAUX-HUAWEI",
AQ1726="Projet OCM (NOKIA)","TRAVAUX-NOKIA",
AQ1726="ACCESS-ISSUE","ACCESS-ISSUE",
AQ1726="Projet OCM (ZTE, NOKIA, autres projets)","TRAVAUX OCM",
AQ1726="No root CAuse","No root cause",
AQ1726="ODU HS","PDH",
AQ1726="IP &amp; VLAN","PDH",
AQ1726="Warehouse HUAWEI","SPARE-ISSUE",
AQ1726="SPARE-HS","SPARE-ISSUE",
AQ1726="Power Telco","BSS",AQ1726="no impacts","no impacts"
),"")</f>
        <v>No root cause</v>
      </c>
      <c r="AP1726" s="48" t="str" cm="1">
        <f t="array" ref="AP1726">IFERROR(_xlfn.IFS(
AQ1726="MPR ISSUE","TX ISSUE",
AQ1726="BSS Hardware Issue","RAN ISSUE",
AQ1726="Sites strategiques, MLL, Pylone, etc.","ENVTECH",
AQ1726="AKTIVCO DEFAUT GE &amp; POWER Cabinet","POWER ISSUE",
AQ1726="AKTIVCO Coupure ENEO &amp; Baisse de tension","POWER ISSUE",
AQ1726="Coupure ENEO &amp; Baisse de tension","POWER ISSUE",
AQ1726="Defaut GE &amp; POWER Cabinet","POWER ISSUE",
AQ1726="Sharing","POWER ISSUE",
AQ1726="Sites strategiques &amp; DataCenter","POWER ISSUE",
AQ1726="Exclu","Exclu",
AQ1726="SAT","TX ISSUE",
AQ1726="SPARE-ISSUE","SPARE-ISSUE",
AQ1726="Fiber CAmtel","TX ISSUE",
AQ1726="Fiber AOF","TX ISSUE",
AQ1726="Projet OCM (HUAWEI)","TRAVAUX-HUAWEI",
AQ1726="Projet OCM (NOKIA)","TRAVAUX -NOKIA",
AQ1726="ACCESS-ISSUE","ACCESS-ISSUE",
AQ1726="Projet OCM (ZTE, NOKIA, autres projets)","TRAVAUX OCM",
AQ1726="No root CAuse","No root cause",
AQ1726="ODU HS","TX ISSUE",
AQ1726="IP &amp; VLAN","TX ISSUE",
AQ1726="Warehouse HUAWEI","SPARE-ISSUE",
AQ1726="SPARE-HS","SPARE-ISSUE",
AQ1726="Power Telco","RAN ISSUE",AQ1726="no impacts","no impacts"
),"")</f>
        <v>No root cause</v>
      </c>
      <c r="AQ1726" s="67" t="s">
        <v>5344</v>
      </c>
      <c r="AR1726" s="48" t="str" cm="1">
        <f t="array" ref="AR1726">IFERROR(_xlfn.IFS(
AQ1726="MPR ISSUE","ACTIVE",
AQ1726="BSS Hardware Issue","ACTIVE",
AQ1726="Sites strategiques, MLL, Pylone, etc.","PASSIVE",
AQ1726="AKTIVCO DEFAUT GE &amp; POWER Cabinet","PASSIVE",
AQ1726="AKTIVCO Coupure ENEO &amp; Baisse de tension","PASSIVE",
AQ1726="Coupure ENEO &amp; Baisse de tension","PASSIVE",
AQ1726="Defaut GE &amp; POWER Cabinet","PASSIVE",
AQ1726="Sharing","PASSIVE",
AQ1726="Sites strategiques &amp; DataCenter","PASSIVE",
AQ1726="Exclu","Exclu",
AQ1726="SAT","ACTIVE",
AQ1726="SPARE-ISSUE","SPARE-ISSUE",
AQ1726="Fiber CAmtel","ACTIVE",
AQ1726="Fiber AOF","ACTIVE",
AQ1726="Projet OCM (HUAWEI)","PLANNED WORKS",
AQ1726="Projet OCM (NOKIA)","PLANNED WORKS",
AQ1726="ACCESS-ISSUE","ACCESS-ISSUE",
AQ1726="Projet OCM (ZTE, NOKIA, autres projets)","PLANNED WORKS",
AQ1726="No root CAuse","No root cause",
AQ1726="ODU HS","ACTIVE",
AQ1726="IP &amp; VLAN","ACTIVE",
AQ1726="Warehouse HUAWEI","SPARE-ISSUE",
AQ1726="SPARE-HS","SPARE-ISSUE",
AQ1726="Power Telco","ACTIVE", AQ1726="no impacts","no impacts"
),"")</f>
        <v>No root cause</v>
      </c>
      <c r="AS1726" s="92" t="s">
        <v>5537</v>
      </c>
      <c r="AT1726" s="98" t="s">
        <v>826</v>
      </c>
      <c r="AV1726" s="17" t="s">
        <v>5537</v>
      </c>
      <c r="AW1726" s="7" t="s">
        <v>5537</v>
      </c>
      <c r="AX1726" s="6" t="s">
        <v>5537</v>
      </c>
      <c r="AY1726" s="7"/>
      <c r="AZ1726" s="3" t="s">
        <v>5537</v>
      </c>
      <c r="BA1726" s="18" t="s">
        <v>5537</v>
      </c>
      <c r="BB1726" s="18" t="s">
        <v>5537</v>
      </c>
      <c r="BC1726" s="18" t="s">
        <v>5537</v>
      </c>
      <c r="BD1726" s="18" t="s">
        <v>5537</v>
      </c>
      <c r="BE1726" s="18" t="s">
        <v>5537</v>
      </c>
      <c r="BF1726" s="18" t="s">
        <v>5537</v>
      </c>
      <c r="BG1726" s="18" t="s">
        <v>5537</v>
      </c>
      <c r="BH1726" s="18" t="s">
        <v>5537</v>
      </c>
      <c r="BI1726" s="18" t="s">
        <v>5537</v>
      </c>
      <c r="BJ1726" s="18" t="s">
        <v>5537</v>
      </c>
      <c r="BK1726" s="18" t="s">
        <v>5537</v>
      </c>
      <c r="BL1726" s="9" t="s">
        <v>5537</v>
      </c>
      <c r="BM1726" s="14" t="s">
        <v>5537</v>
      </c>
      <c r="BN1726" s="14" t="s">
        <v>5537</v>
      </c>
      <c r="BO1726" s="14" t="str">
        <f>_xlfn.XLOOKUP(B1726,'[4]cell downs 18042026 17h'!$B:$B,'[4]cell downs 18042026 17h'!$B:$B,"")</f>
        <v/>
      </c>
      <c r="BP1726" s="14" t="str">
        <f>_xlfn.XLOOKUP(B1726,'[5]Cells Huawei 19042026 15h'!$B:$B,'[5]Cells Huawei 19042026 15h'!$B:$B,"")</f>
        <v/>
      </c>
      <c r="BQ1726" s="9" t="str">
        <f>_xlfn.XLOOKUP(B1726,'[6]cells down 19042026 9H40'!$B:$B,'[6]cells down 19042026 9H40'!$B:$B,"")</f>
        <v/>
      </c>
      <c r="BR1726" s="9" t="s">
        <v>5537</v>
      </c>
      <c r="BS1726" s="9" t="s">
        <v>12</v>
      </c>
      <c r="BT1726" s="108"/>
    </row>
    <row r="1727" spans="1:72" s="9" customFormat="1" x14ac:dyDescent="0.35">
      <c r="A1727" s="1" t="s">
        <v>2740</v>
      </c>
      <c r="B1727" s="8" t="s">
        <v>2741</v>
      </c>
      <c r="C1727" s="3" t="str">
        <f>_xlfn.XLOOKUP(B1727,'[1]daily break down'!$D:$D,'[1]daily break down'!$E:$E,"")</f>
        <v>Douala</v>
      </c>
      <c r="D1727" s="1" t="s">
        <v>11</v>
      </c>
      <c r="E1727" s="1" t="s">
        <v>12</v>
      </c>
      <c r="F1727" s="3" t="s">
        <v>31</v>
      </c>
      <c r="G1727" s="1" t="s">
        <v>32</v>
      </c>
      <c r="H1727" s="34" t="str">
        <f>_xlfn.XLOOKUP(B1727,[2]CALCULATION!$B:$B,[2]CALCULATION!$H:$H,"")</f>
        <v>ZTE</v>
      </c>
      <c r="I1727" s="28">
        <v>0</v>
      </c>
      <c r="J1727" s="28">
        <v>0</v>
      </c>
      <c r="K1727" s="28">
        <v>0</v>
      </c>
      <c r="L1727" s="28">
        <v>0</v>
      </c>
      <c r="M1727" s="28">
        <v>0</v>
      </c>
      <c r="N1727" s="28">
        <v>0</v>
      </c>
      <c r="O1727" s="28">
        <v>0</v>
      </c>
      <c r="P1727" s="28">
        <v>0</v>
      </c>
      <c r="Q1727" s="28">
        <v>0</v>
      </c>
      <c r="R1727" s="28">
        <v>0</v>
      </c>
      <c r="S1727" s="93">
        <v>0</v>
      </c>
      <c r="T1727" s="93">
        <f>_xlfn.XLOOKUP(B1727,'[3]Nur des jours'!$B:$B,'[3]Nur des jours'!$U:$U,"")</f>
        <v>0</v>
      </c>
      <c r="U1727" s="93">
        <v>0</v>
      </c>
      <c r="V1727" s="93">
        <v>0</v>
      </c>
      <c r="W1727" s="93">
        <v>0</v>
      </c>
      <c r="X1727" s="93">
        <v>0</v>
      </c>
      <c r="Y1727" s="93">
        <v>0</v>
      </c>
      <c r="Z1727" s="93">
        <v>0</v>
      </c>
      <c r="AA1727" s="93">
        <v>0</v>
      </c>
      <c r="AB1727" s="93">
        <v>0</v>
      </c>
      <c r="AC1727" s="93">
        <f>_xlfn.XLOOKUP(B1727,'[3]Nur des jours'!$B:$B,'[3]Nur des jours'!$N:$N,"")</f>
        <v>0</v>
      </c>
      <c r="AD1727" s="93">
        <v>0</v>
      </c>
      <c r="AE1727" s="93">
        <v>0</v>
      </c>
      <c r="AF1727" s="93">
        <v>0</v>
      </c>
      <c r="AG1727" s="93"/>
      <c r="AH1727" s="93">
        <v>0</v>
      </c>
      <c r="AI1727" s="93">
        <v>0</v>
      </c>
      <c r="AJ1727" s="93">
        <v>0</v>
      </c>
      <c r="AK1727" s="93">
        <v>0</v>
      </c>
      <c r="AL1727" s="93">
        <v>0</v>
      </c>
      <c r="AM1727" s="49" t="s">
        <v>5559</v>
      </c>
      <c r="AN1727" s="49"/>
      <c r="AO1727" s="48" t="str" cm="1">
        <f t="array" ref="AO1727">IFERROR(_xlfn.IFS(
AQ1727="MPR ISSUE","PDH",
AQ1727="BSS Hardware Issue","BSS",
AQ1727="Sites strategiques, MLL, Pylone, etc.","ENVTECH",
AQ1727="AKTIVCO DEFAUT GE &amp; POWER Cabinet","AKTIVCO",
AQ1727="AKTIVCO Coupure ENEO &amp; Baisse de tension","AKTIVCO GRID ONLY",
AQ1727="Coupure ENEO &amp; Baisse de tension","IHS GRID ONLY",
AQ1727="Defaut GE &amp; POWER Cabinet","IHS",
AQ1727="Sharing","Partners",
AQ1727="Sites strategiques &amp; DataCenter","SST &amp; DC",
AQ1727="Exclu","Exclu",
AQ1727="SAT","SAT",
AQ1727="SPARE-ISSUE","SPARE-ISSUE",
AQ1727="Fiber CAmtel","TRANS_FO_CAMTEL",
AQ1727="Fiber AOF","Fiber AOF",
AQ1727="Projet OCM (HUAWEI)","TRAVAUX-HUAWEI",
AQ1727="Projet OCM (NOKIA)","TRAVAUX-NOKIA",
AQ1727="ACCESS-ISSUE","ACCESS-ISSUE",
AQ1727="Projet OCM (ZTE, NOKIA, autres projets)","TRAVAUX OCM",
AQ1727="No root CAuse","No root cause",
AQ1727="ODU HS","PDH",
AQ1727="IP &amp; VLAN","PDH",
AQ1727="Warehouse HUAWEI","SPARE-ISSUE",
AQ1727="SPARE-HS","SPARE-ISSUE",
AQ1727="Power Telco","BSS",AQ1727="no impacts","no impacts"
),"")</f>
        <v>No root cause</v>
      </c>
      <c r="AP1727" s="48" t="str" cm="1">
        <f t="array" ref="AP1727">IFERROR(_xlfn.IFS(
AQ1727="MPR ISSUE","TX ISSUE",
AQ1727="BSS Hardware Issue","RAN ISSUE",
AQ1727="Sites strategiques, MLL, Pylone, etc.","ENVTECH",
AQ1727="AKTIVCO DEFAUT GE &amp; POWER Cabinet","POWER ISSUE",
AQ1727="AKTIVCO Coupure ENEO &amp; Baisse de tension","POWER ISSUE",
AQ1727="Coupure ENEO &amp; Baisse de tension","POWER ISSUE",
AQ1727="Defaut GE &amp; POWER Cabinet","POWER ISSUE",
AQ1727="Sharing","POWER ISSUE",
AQ1727="Sites strategiques &amp; DataCenter","POWER ISSUE",
AQ1727="Exclu","Exclu",
AQ1727="SAT","TX ISSUE",
AQ1727="SPARE-ISSUE","SPARE-ISSUE",
AQ1727="Fiber CAmtel","TX ISSUE",
AQ1727="Fiber AOF","TX ISSUE",
AQ1727="Projet OCM (HUAWEI)","TRAVAUX-HUAWEI",
AQ1727="Projet OCM (NOKIA)","TRAVAUX -NOKIA",
AQ1727="ACCESS-ISSUE","ACCESS-ISSUE",
AQ1727="Projet OCM (ZTE, NOKIA, autres projets)","TRAVAUX OCM",
AQ1727="No root CAuse","No root cause",
AQ1727="ODU HS","TX ISSUE",
AQ1727="IP &amp; VLAN","TX ISSUE",
AQ1727="Warehouse HUAWEI","SPARE-ISSUE",
AQ1727="SPARE-HS","SPARE-ISSUE",
AQ1727="Power Telco","RAN ISSUE",AQ1727="no impacts","no impacts"
),"")</f>
        <v>No root cause</v>
      </c>
      <c r="AQ1727" s="127" t="s">
        <v>5344</v>
      </c>
      <c r="AR1727" s="48" t="str" cm="1">
        <f t="array" ref="AR1727">IFERROR(_xlfn.IFS(
AQ1727="MPR ISSUE","ACTIVE",
AQ1727="BSS Hardware Issue","ACTIVE",
AQ1727="Sites strategiques, MLL, Pylone, etc.","PASSIVE",
AQ1727="AKTIVCO DEFAUT GE &amp; POWER Cabinet","PASSIVE",
AQ1727="AKTIVCO Coupure ENEO &amp; Baisse de tension","PASSIVE",
AQ1727="Coupure ENEO &amp; Baisse de tension","PASSIVE",
AQ1727="Defaut GE &amp; POWER Cabinet","PASSIVE",
AQ1727="Sharing","PASSIVE",
AQ1727="Sites strategiques &amp; DataCenter","PASSIVE",
AQ1727="Exclu","Exclu",
AQ1727="SAT","ACTIVE",
AQ1727="SPARE-ISSUE","SPARE-ISSUE",
AQ1727="Fiber CAmtel","ACTIVE",
AQ1727="Fiber AOF","ACTIVE",
AQ1727="Projet OCM (HUAWEI)","PLANNED WORKS",
AQ1727="Projet OCM (NOKIA)","PLANNED WORKS",
AQ1727="ACCESS-ISSUE","ACCESS-ISSUE",
AQ1727="Projet OCM (ZTE, NOKIA, autres projets)","PLANNED WORKS",
AQ1727="No root CAuse","No root cause",
AQ1727="ODU HS","ACTIVE",
AQ1727="IP &amp; VLAN","ACTIVE",
AQ1727="Warehouse HUAWEI","SPARE-ISSUE",
AQ1727="SPARE-HS","SPARE-ISSUE",
AQ1727="Power Telco","ACTIVE", AQ1727="no impacts","no impacts"
),"")</f>
        <v>No root cause</v>
      </c>
      <c r="AS1727" s="92" t="s">
        <v>5537</v>
      </c>
      <c r="AT1727" s="98" t="s">
        <v>2741</v>
      </c>
      <c r="AV1727" s="17" t="s">
        <v>5537</v>
      </c>
      <c r="AW1727" s="7" t="s">
        <v>5537</v>
      </c>
      <c r="AX1727" s="6" t="s">
        <v>5537</v>
      </c>
      <c r="AY1727" s="7"/>
      <c r="AZ1727" s="3" t="s">
        <v>5537</v>
      </c>
      <c r="BA1727" s="18" t="s">
        <v>5537</v>
      </c>
      <c r="BB1727" s="18" t="s">
        <v>5537</v>
      </c>
      <c r="BC1727" s="18" t="s">
        <v>5537</v>
      </c>
      <c r="BD1727" s="18" t="s">
        <v>5537</v>
      </c>
      <c r="BE1727" s="18" t="s">
        <v>5537</v>
      </c>
      <c r="BF1727" s="18" t="s">
        <v>5537</v>
      </c>
      <c r="BG1727" s="18" t="s">
        <v>5537</v>
      </c>
      <c r="BH1727" s="18" t="s">
        <v>5537</v>
      </c>
      <c r="BI1727" s="18" t="s">
        <v>5537</v>
      </c>
      <c r="BJ1727" s="18" t="s">
        <v>5537</v>
      </c>
      <c r="BK1727" s="18" t="s">
        <v>5537</v>
      </c>
      <c r="BL1727" s="9" t="s">
        <v>5537</v>
      </c>
      <c r="BM1727" s="14" t="s">
        <v>5537</v>
      </c>
      <c r="BN1727" s="14" t="s">
        <v>5537</v>
      </c>
      <c r="BO1727" s="14" t="str">
        <f>_xlfn.XLOOKUP(B1727,'[4]cell downs 18042026 17h'!$B:$B,'[4]cell downs 18042026 17h'!$B:$B,"")</f>
        <v/>
      </c>
      <c r="BP1727" s="14" t="str">
        <f>_xlfn.XLOOKUP(B1727,'[5]Cells Huawei 19042026 15h'!$B:$B,'[5]Cells Huawei 19042026 15h'!$B:$B,"")</f>
        <v/>
      </c>
      <c r="BQ1727" s="9" t="str">
        <f>_xlfn.XLOOKUP(B1727,'[6]cells down 19042026 9H40'!$B:$B,'[6]cells down 19042026 9H40'!$B:$B,"")</f>
        <v/>
      </c>
      <c r="BR1727" s="9" t="s">
        <v>2741</v>
      </c>
      <c r="BS1727" s="9" t="s">
        <v>12</v>
      </c>
      <c r="BT1727" s="108"/>
    </row>
    <row r="1728" spans="1:72" s="9" customFormat="1" ht="20" customHeight="1" x14ac:dyDescent="0.35">
      <c r="A1728" s="1" t="s">
        <v>3374</v>
      </c>
      <c r="B1728" s="8" t="s">
        <v>3375</v>
      </c>
      <c r="C1728" s="3" t="str">
        <f>_xlfn.XLOOKUP(B1728,'[1]daily break down'!$D:$D,'[1]daily break down'!$E:$E,"")</f>
        <v>Douala</v>
      </c>
      <c r="D1728" s="1"/>
      <c r="E1728" s="1"/>
      <c r="F1728" s="3" t="s">
        <v>31</v>
      </c>
      <c r="G1728" s="1" t="s">
        <v>32</v>
      </c>
      <c r="H1728" s="34" t="str">
        <f>_xlfn.XLOOKUP(B1728,[2]CALCULATION!$B:$B,[2]CALCULATION!$H:$H,"")</f>
        <v>ZTE</v>
      </c>
      <c r="I1728" s="28">
        <v>0</v>
      </c>
      <c r="J1728" s="28">
        <v>0</v>
      </c>
      <c r="K1728" s="28">
        <v>0</v>
      </c>
      <c r="L1728" s="28">
        <v>0</v>
      </c>
      <c r="M1728" s="28">
        <v>0</v>
      </c>
      <c r="N1728" s="28">
        <v>0</v>
      </c>
      <c r="O1728" s="28">
        <v>0</v>
      </c>
      <c r="P1728" s="28">
        <v>0</v>
      </c>
      <c r="Q1728" s="28">
        <v>0</v>
      </c>
      <c r="R1728" s="28">
        <v>0</v>
      </c>
      <c r="S1728" s="93">
        <v>0</v>
      </c>
      <c r="T1728" s="93">
        <f>_xlfn.XLOOKUP(B1728,'[3]Nur des jours'!$B:$B,'[3]Nur des jours'!$U:$U,"")</f>
        <v>0</v>
      </c>
      <c r="U1728" s="93">
        <v>0</v>
      </c>
      <c r="V1728" s="93">
        <v>0</v>
      </c>
      <c r="W1728" s="93">
        <v>0</v>
      </c>
      <c r="X1728" s="93">
        <v>0</v>
      </c>
      <c r="Y1728" s="93">
        <v>0</v>
      </c>
      <c r="Z1728" s="93">
        <v>0</v>
      </c>
      <c r="AA1728" s="93">
        <v>0</v>
      </c>
      <c r="AB1728" s="93">
        <v>0</v>
      </c>
      <c r="AC1728" s="93">
        <f>_xlfn.XLOOKUP(B1728,'[3]Nur des jours'!$B:$B,'[3]Nur des jours'!$N:$N,"")</f>
        <v>0</v>
      </c>
      <c r="AD1728" s="93">
        <v>0</v>
      </c>
      <c r="AE1728" s="93">
        <v>0</v>
      </c>
      <c r="AF1728" s="93">
        <v>0</v>
      </c>
      <c r="AG1728" s="93"/>
      <c r="AH1728" s="93">
        <v>0</v>
      </c>
      <c r="AI1728" s="93">
        <v>0</v>
      </c>
      <c r="AJ1728" s="93">
        <v>0</v>
      </c>
      <c r="AK1728" s="93">
        <v>0</v>
      </c>
      <c r="AL1728" s="93">
        <v>0</v>
      </c>
      <c r="AM1728" s="49" t="s">
        <v>5559</v>
      </c>
      <c r="AN1728" s="49"/>
      <c r="AO1728" s="48" t="str" cm="1">
        <f t="array" ref="AO1728">IFERROR(_xlfn.IFS(
AQ1728="MPR ISSUE","PDH",
AQ1728="BSS Hardware Issue","BSS",
AQ1728="Sites strategiques, MLL, Pylone, etc.","ENVTECH",
AQ1728="AKTIVCO DEFAUT GE &amp; POWER Cabinet","AKTIVCO",
AQ1728="AKTIVCO Coupure ENEO &amp; Baisse de tension","AKTIVCO GRID ONLY",
AQ1728="Coupure ENEO &amp; Baisse de tension","IHS GRID ONLY",
AQ1728="Defaut GE &amp; POWER Cabinet","IHS",
AQ1728="Sharing","Partners",
AQ1728="Sites strategiques &amp; DataCenter","SST &amp; DC",
AQ1728="Exclu","Exclu",
AQ1728="SAT","SAT",
AQ1728="SPARE-ISSUE","SPARE-ISSUE",
AQ1728="Fiber CAmtel","TRANS_FO_CAMTEL",
AQ1728="Fiber AOF","Fiber AOF",
AQ1728="Projet OCM (HUAWEI)","TRAVAUX-HUAWEI",
AQ1728="Projet OCM (NOKIA)","TRAVAUX-NOKIA",
AQ1728="ACCESS-ISSUE","ACCESS-ISSUE",
AQ1728="Projet OCM (ZTE, NOKIA, autres projets)","TRAVAUX OCM",
AQ1728="No root CAuse","No root cause",
AQ1728="ODU HS","PDH",
AQ1728="IP &amp; VLAN","PDH",
AQ1728="Warehouse HUAWEI","SPARE-ISSUE",
AQ1728="SPARE-HS","SPARE-ISSUE",
AQ1728="Power Telco","BSS",AQ1728="no impacts","no impacts"
),"")</f>
        <v>No root cause</v>
      </c>
      <c r="AP1728" s="48" t="str" cm="1">
        <f t="array" ref="AP1728">IFERROR(_xlfn.IFS(
AQ1728="MPR ISSUE","TX ISSUE",
AQ1728="BSS Hardware Issue","RAN ISSUE",
AQ1728="Sites strategiques, MLL, Pylone, etc.","ENVTECH",
AQ1728="AKTIVCO DEFAUT GE &amp; POWER Cabinet","POWER ISSUE",
AQ1728="AKTIVCO Coupure ENEO &amp; Baisse de tension","POWER ISSUE",
AQ1728="Coupure ENEO &amp; Baisse de tension","POWER ISSUE",
AQ1728="Defaut GE &amp; POWER Cabinet","POWER ISSUE",
AQ1728="Sharing","POWER ISSUE",
AQ1728="Sites strategiques &amp; DataCenter","POWER ISSUE",
AQ1728="Exclu","Exclu",
AQ1728="SAT","TX ISSUE",
AQ1728="SPARE-ISSUE","SPARE-ISSUE",
AQ1728="Fiber CAmtel","TX ISSUE",
AQ1728="Fiber AOF","TX ISSUE",
AQ1728="Projet OCM (HUAWEI)","TRAVAUX-HUAWEI",
AQ1728="Projet OCM (NOKIA)","TRAVAUX -NOKIA",
AQ1728="ACCESS-ISSUE","ACCESS-ISSUE",
AQ1728="Projet OCM (ZTE, NOKIA, autres projets)","TRAVAUX OCM",
AQ1728="No root CAuse","No root cause",
AQ1728="ODU HS","TX ISSUE",
AQ1728="IP &amp; VLAN","TX ISSUE",
AQ1728="Warehouse HUAWEI","SPARE-ISSUE",
AQ1728="SPARE-HS","SPARE-ISSUE",
AQ1728="Power Telco","RAN ISSUE",AQ1728="no impacts","no impacts"
),"")</f>
        <v>No root cause</v>
      </c>
      <c r="AQ1728" s="67" t="s">
        <v>5344</v>
      </c>
      <c r="AR1728" s="48" t="str" cm="1">
        <f t="array" ref="AR1728">IFERROR(_xlfn.IFS(
AQ1728="MPR ISSUE","ACTIVE",
AQ1728="BSS Hardware Issue","ACTIVE",
AQ1728="Sites strategiques, MLL, Pylone, etc.","PASSIVE",
AQ1728="AKTIVCO DEFAUT GE &amp; POWER Cabinet","PASSIVE",
AQ1728="AKTIVCO Coupure ENEO &amp; Baisse de tension","PASSIVE",
AQ1728="Coupure ENEO &amp; Baisse de tension","PASSIVE",
AQ1728="Defaut GE &amp; POWER Cabinet","PASSIVE",
AQ1728="Sharing","PASSIVE",
AQ1728="Sites strategiques &amp; DataCenter","PASSIVE",
AQ1728="Exclu","Exclu",
AQ1728="SAT","ACTIVE",
AQ1728="SPARE-ISSUE","SPARE-ISSUE",
AQ1728="Fiber CAmtel","ACTIVE",
AQ1728="Fiber AOF","ACTIVE",
AQ1728="Projet OCM (HUAWEI)","PLANNED WORKS",
AQ1728="Projet OCM (NOKIA)","PLANNED WORKS",
AQ1728="ACCESS-ISSUE","ACCESS-ISSUE",
AQ1728="Projet OCM (ZTE, NOKIA, autres projets)","PLANNED WORKS",
AQ1728="No root CAuse","No root cause",
AQ1728="ODU HS","ACTIVE",
AQ1728="IP &amp; VLAN","ACTIVE",
AQ1728="Warehouse HUAWEI","SPARE-ISSUE",
AQ1728="SPARE-HS","SPARE-ISSUE",
AQ1728="Power Telco","ACTIVE", AQ1728="no impacts","no impacts"
),"")</f>
        <v>No root cause</v>
      </c>
      <c r="AS1728" s="92" t="s">
        <v>5537</v>
      </c>
      <c r="AT1728" s="98" t="s">
        <v>3375</v>
      </c>
      <c r="AV1728" s="17" t="s">
        <v>5537</v>
      </c>
      <c r="AW1728" s="7" t="s">
        <v>5537</v>
      </c>
      <c r="AX1728" s="6" t="s">
        <v>5537</v>
      </c>
      <c r="AY1728" s="7"/>
      <c r="AZ1728" s="3" t="s">
        <v>5537</v>
      </c>
      <c r="BA1728" s="18" t="s">
        <v>5537</v>
      </c>
      <c r="BB1728" s="18" t="s">
        <v>5537</v>
      </c>
      <c r="BC1728" s="18" t="s">
        <v>5537</v>
      </c>
      <c r="BD1728" s="18" t="s">
        <v>5537</v>
      </c>
      <c r="BE1728" s="18" t="s">
        <v>5537</v>
      </c>
      <c r="BF1728" s="18" t="s">
        <v>5537</v>
      </c>
      <c r="BG1728" s="18" t="s">
        <v>5537</v>
      </c>
      <c r="BH1728" s="18" t="s">
        <v>5537</v>
      </c>
      <c r="BI1728" s="18" t="s">
        <v>5537</v>
      </c>
      <c r="BJ1728" s="18" t="s">
        <v>5537</v>
      </c>
      <c r="BK1728" s="18" t="s">
        <v>5537</v>
      </c>
      <c r="BL1728" s="9" t="s">
        <v>5537</v>
      </c>
      <c r="BM1728" s="14" t="s">
        <v>5537</v>
      </c>
      <c r="BN1728" s="14" t="s">
        <v>5537</v>
      </c>
      <c r="BO1728" s="14" t="str">
        <f>_xlfn.XLOOKUP(B1728,'[4]cell downs 18042026 17h'!$B:$B,'[4]cell downs 18042026 17h'!$B:$B,"")</f>
        <v/>
      </c>
      <c r="BP1728" s="14" t="str">
        <f>_xlfn.XLOOKUP(B1728,'[5]Cells Huawei 19042026 15h'!$B:$B,'[5]Cells Huawei 19042026 15h'!$B:$B,"")</f>
        <v/>
      </c>
      <c r="BQ1728" s="9" t="str">
        <f>_xlfn.XLOOKUP(B1728,'[6]cells down 19042026 9H40'!$B:$B,'[6]cells down 19042026 9H40'!$B:$B,"")</f>
        <v/>
      </c>
      <c r="BR1728" s="9" t="s">
        <v>5537</v>
      </c>
      <c r="BS1728" s="9" t="s">
        <v>5537</v>
      </c>
      <c r="BT1728" s="108"/>
    </row>
    <row r="1729" spans="1:72" s="9" customFormat="1" x14ac:dyDescent="0.35">
      <c r="A1729" s="1" t="s">
        <v>722</v>
      </c>
      <c r="B1729" s="8" t="s">
        <v>723</v>
      </c>
      <c r="C1729" s="3" t="str">
        <f>_xlfn.XLOOKUP(B1729,'[1]daily break down'!$D:$D,'[1]daily break down'!$E:$E,"")</f>
        <v>Douala</v>
      </c>
      <c r="D1729" s="1" t="s">
        <v>11</v>
      </c>
      <c r="E1729" s="1" t="s">
        <v>12</v>
      </c>
      <c r="F1729" s="3" t="s">
        <v>31</v>
      </c>
      <c r="G1729" s="1" t="s">
        <v>32</v>
      </c>
      <c r="H1729" s="34" t="str">
        <f>_xlfn.XLOOKUP(B1729,[2]CALCULATION!$B:$B,[2]CALCULATION!$H:$H,"")</f>
        <v>ZTE</v>
      </c>
      <c r="I1729" s="28">
        <v>0</v>
      </c>
      <c r="J1729" s="28">
        <v>0</v>
      </c>
      <c r="K1729" s="28">
        <v>0</v>
      </c>
      <c r="L1729" s="28">
        <v>0</v>
      </c>
      <c r="M1729" s="28">
        <v>0</v>
      </c>
      <c r="N1729" s="28">
        <v>0</v>
      </c>
      <c r="O1729" s="28">
        <v>0</v>
      </c>
      <c r="P1729" s="28">
        <v>0</v>
      </c>
      <c r="Q1729" s="28">
        <v>0</v>
      </c>
      <c r="R1729" s="28">
        <v>0</v>
      </c>
      <c r="S1729" s="93">
        <v>0</v>
      </c>
      <c r="T1729" s="93">
        <f>_xlfn.XLOOKUP(B1729,'[3]Nur des jours'!$B:$B,'[3]Nur des jours'!$U:$U,"")</f>
        <v>0</v>
      </c>
      <c r="U1729" s="93">
        <v>0</v>
      </c>
      <c r="V1729" s="93">
        <v>0</v>
      </c>
      <c r="W1729" s="93">
        <v>0</v>
      </c>
      <c r="X1729" s="93">
        <v>0</v>
      </c>
      <c r="Y1729" s="93">
        <v>0</v>
      </c>
      <c r="Z1729" s="93">
        <v>0</v>
      </c>
      <c r="AA1729" s="93">
        <v>0</v>
      </c>
      <c r="AB1729" s="93">
        <v>0</v>
      </c>
      <c r="AC1729" s="93">
        <f>_xlfn.XLOOKUP(B1729,'[3]Nur des jours'!$B:$B,'[3]Nur des jours'!$N:$N,"")</f>
        <v>0</v>
      </c>
      <c r="AD1729" s="93">
        <v>0</v>
      </c>
      <c r="AE1729" s="93">
        <v>0</v>
      </c>
      <c r="AF1729" s="93">
        <v>0</v>
      </c>
      <c r="AG1729" s="93"/>
      <c r="AH1729" s="93">
        <v>0</v>
      </c>
      <c r="AI1729" s="93">
        <v>0</v>
      </c>
      <c r="AJ1729" s="93">
        <v>0</v>
      </c>
      <c r="AK1729" s="93">
        <v>0</v>
      </c>
      <c r="AL1729" s="93">
        <v>0</v>
      </c>
      <c r="AM1729" s="49" t="s">
        <v>5559</v>
      </c>
      <c r="AN1729" s="49"/>
      <c r="AO1729" s="48" t="str" cm="1">
        <f t="array" ref="AO1729">IFERROR(_xlfn.IFS(
AQ1729="MPR ISSUE","PDH",
AQ1729="BSS Hardware Issue","BSS",
AQ1729="Sites strategiques, MLL, Pylone, etc.","ENVTECH",
AQ1729="AKTIVCO DEFAUT GE &amp; POWER Cabinet","AKTIVCO",
AQ1729="AKTIVCO Coupure ENEO &amp; Baisse de tension","AKTIVCO GRID ONLY",
AQ1729="Coupure ENEO &amp; Baisse de tension","IHS GRID ONLY",
AQ1729="Defaut GE &amp; POWER Cabinet","IHS",
AQ1729="Sharing","Partners",
AQ1729="Sites strategiques &amp; DataCenter","SST &amp; DC",
AQ1729="Exclu","Exclu",
AQ1729="SAT","SAT",
AQ1729="SPARE-ISSUE","SPARE-ISSUE",
AQ1729="Fiber CAmtel","TRANS_FO_CAMTEL",
AQ1729="Fiber AOF","Fiber AOF",
AQ1729="Projet OCM (HUAWEI)","TRAVAUX-HUAWEI",
AQ1729="Projet OCM (NOKIA)","TRAVAUX-NOKIA",
AQ1729="ACCESS-ISSUE","ACCESS-ISSUE",
AQ1729="Projet OCM (ZTE, NOKIA, autres projets)","TRAVAUX OCM",
AQ1729="No root CAuse","No root cause",
AQ1729="ODU HS","PDH",
AQ1729="IP &amp; VLAN","PDH",
AQ1729="Warehouse HUAWEI","SPARE-ISSUE",
AQ1729="SPARE-HS","SPARE-ISSUE",
AQ1729="Power Telco","BSS",AQ1729="no impacts","no impacts"
),"")</f>
        <v>No root cause</v>
      </c>
      <c r="AP1729" s="48" t="str" cm="1">
        <f t="array" ref="AP1729">IFERROR(_xlfn.IFS(
AQ1729="MPR ISSUE","TX ISSUE",
AQ1729="BSS Hardware Issue","RAN ISSUE",
AQ1729="Sites strategiques, MLL, Pylone, etc.","ENVTECH",
AQ1729="AKTIVCO DEFAUT GE &amp; POWER Cabinet","POWER ISSUE",
AQ1729="AKTIVCO Coupure ENEO &amp; Baisse de tension","POWER ISSUE",
AQ1729="Coupure ENEO &amp; Baisse de tension","POWER ISSUE",
AQ1729="Defaut GE &amp; POWER Cabinet","POWER ISSUE",
AQ1729="Sharing","POWER ISSUE",
AQ1729="Sites strategiques &amp; DataCenter","POWER ISSUE",
AQ1729="Exclu","Exclu",
AQ1729="SAT","TX ISSUE",
AQ1729="SPARE-ISSUE","SPARE-ISSUE",
AQ1729="Fiber CAmtel","TX ISSUE",
AQ1729="Fiber AOF","TX ISSUE",
AQ1729="Projet OCM (HUAWEI)","TRAVAUX-HUAWEI",
AQ1729="Projet OCM (NOKIA)","TRAVAUX -NOKIA",
AQ1729="ACCESS-ISSUE","ACCESS-ISSUE",
AQ1729="Projet OCM (ZTE, NOKIA, autres projets)","TRAVAUX OCM",
AQ1729="No root CAuse","No root cause",
AQ1729="ODU HS","TX ISSUE",
AQ1729="IP &amp; VLAN","TX ISSUE",
AQ1729="Warehouse HUAWEI","SPARE-ISSUE",
AQ1729="SPARE-HS","SPARE-ISSUE",
AQ1729="Power Telco","RAN ISSUE",AQ1729="no impacts","no impacts"
),"")</f>
        <v>No root cause</v>
      </c>
      <c r="AQ1729" s="127" t="s">
        <v>5344</v>
      </c>
      <c r="AR1729" s="48" t="str" cm="1">
        <f t="array" ref="AR1729">IFERROR(_xlfn.IFS(
AQ1729="MPR ISSUE","ACTIVE",
AQ1729="BSS Hardware Issue","ACTIVE",
AQ1729="Sites strategiques, MLL, Pylone, etc.","PASSIVE",
AQ1729="AKTIVCO DEFAUT GE &amp; POWER Cabinet","PASSIVE",
AQ1729="AKTIVCO Coupure ENEO &amp; Baisse de tension","PASSIVE",
AQ1729="Coupure ENEO &amp; Baisse de tension","PASSIVE",
AQ1729="Defaut GE &amp; POWER Cabinet","PASSIVE",
AQ1729="Sharing","PASSIVE",
AQ1729="Sites strategiques &amp; DataCenter","PASSIVE",
AQ1729="Exclu","Exclu",
AQ1729="SAT","ACTIVE",
AQ1729="SPARE-ISSUE","SPARE-ISSUE",
AQ1729="Fiber CAmtel","ACTIVE",
AQ1729="Fiber AOF","ACTIVE",
AQ1729="Projet OCM (HUAWEI)","PLANNED WORKS",
AQ1729="Projet OCM (NOKIA)","PLANNED WORKS",
AQ1729="ACCESS-ISSUE","ACCESS-ISSUE",
AQ1729="Projet OCM (ZTE, NOKIA, autres projets)","PLANNED WORKS",
AQ1729="No root CAuse","No root cause",
AQ1729="ODU HS","ACTIVE",
AQ1729="IP &amp; VLAN","ACTIVE",
AQ1729="Warehouse HUAWEI","SPARE-ISSUE",
AQ1729="SPARE-HS","SPARE-ISSUE",
AQ1729="Power Telco","ACTIVE", AQ1729="no impacts","no impacts"
),"")</f>
        <v>No root cause</v>
      </c>
      <c r="AS1729" s="92" t="s">
        <v>5537</v>
      </c>
      <c r="AT1729" s="98" t="s">
        <v>723</v>
      </c>
      <c r="AV1729" s="17" t="s">
        <v>5537</v>
      </c>
      <c r="AW1729" s="7" t="s">
        <v>5537</v>
      </c>
      <c r="AX1729" s="6" t="s">
        <v>5537</v>
      </c>
      <c r="AY1729" s="7"/>
      <c r="AZ1729" s="3" t="s">
        <v>5537</v>
      </c>
      <c r="BA1729" s="18" t="s">
        <v>5537</v>
      </c>
      <c r="BB1729" s="18" t="s">
        <v>5537</v>
      </c>
      <c r="BC1729" s="18" t="s">
        <v>5537</v>
      </c>
      <c r="BD1729" s="18" t="s">
        <v>5537</v>
      </c>
      <c r="BE1729" s="18" t="s">
        <v>5537</v>
      </c>
      <c r="BF1729" s="18" t="s">
        <v>5537</v>
      </c>
      <c r="BG1729" s="18" t="s">
        <v>5537</v>
      </c>
      <c r="BH1729" s="18" t="s">
        <v>5537</v>
      </c>
      <c r="BI1729" s="18" t="s">
        <v>5537</v>
      </c>
      <c r="BJ1729" s="18" t="s">
        <v>5537</v>
      </c>
      <c r="BK1729" s="18" t="s">
        <v>5537</v>
      </c>
      <c r="BL1729" s="9" t="s">
        <v>5537</v>
      </c>
      <c r="BM1729" s="14" t="s">
        <v>5537</v>
      </c>
      <c r="BN1729" s="14" t="s">
        <v>5537</v>
      </c>
      <c r="BO1729" s="14" t="str">
        <f>_xlfn.XLOOKUP(B1729,'[4]cell downs 18042026 17h'!$B:$B,'[4]cell downs 18042026 17h'!$B:$B,"")</f>
        <v/>
      </c>
      <c r="BP1729" s="14" t="str">
        <f>_xlfn.XLOOKUP(B1729,'[5]Cells Huawei 19042026 15h'!$B:$B,'[5]Cells Huawei 19042026 15h'!$B:$B,"")</f>
        <v/>
      </c>
      <c r="BQ1729" s="9" t="str">
        <f>_xlfn.XLOOKUP(B1729,'[6]cells down 19042026 9H40'!$B:$B,'[6]cells down 19042026 9H40'!$B:$B,"")</f>
        <v/>
      </c>
      <c r="BR1729" s="9" t="s">
        <v>723</v>
      </c>
      <c r="BS1729" s="9" t="s">
        <v>5537</v>
      </c>
      <c r="BT1729" s="108"/>
    </row>
    <row r="1730" spans="1:72" s="9" customFormat="1" x14ac:dyDescent="0.35">
      <c r="A1730" s="1" t="s">
        <v>3277</v>
      </c>
      <c r="B1730" s="8" t="s">
        <v>3278</v>
      </c>
      <c r="C1730" s="3" t="str">
        <f>_xlfn.XLOOKUP(B1730,'[1]daily break down'!$D:$D,'[1]daily break down'!$E:$E,"")</f>
        <v>Douala</v>
      </c>
      <c r="D1730" s="1" t="s">
        <v>11</v>
      </c>
      <c r="E1730" s="1" t="s">
        <v>12</v>
      </c>
      <c r="F1730" s="3" t="s">
        <v>31</v>
      </c>
      <c r="G1730" s="1" t="s">
        <v>32</v>
      </c>
      <c r="H1730" s="34" t="str">
        <f>_xlfn.XLOOKUP(B1730,[2]CALCULATION!$B:$B,[2]CALCULATION!$H:$H,"")</f>
        <v>ZTE</v>
      </c>
      <c r="I1730" s="28">
        <v>0</v>
      </c>
      <c r="J1730" s="28">
        <v>0</v>
      </c>
      <c r="K1730" s="28">
        <v>0</v>
      </c>
      <c r="L1730" s="28">
        <v>0</v>
      </c>
      <c r="M1730" s="28">
        <v>0</v>
      </c>
      <c r="N1730" s="28">
        <v>0</v>
      </c>
      <c r="O1730" s="28">
        <v>0</v>
      </c>
      <c r="P1730" s="28">
        <v>0</v>
      </c>
      <c r="Q1730" s="28">
        <v>0</v>
      </c>
      <c r="R1730" s="28">
        <v>0</v>
      </c>
      <c r="S1730" s="93">
        <v>0</v>
      </c>
      <c r="T1730" s="93">
        <f>_xlfn.XLOOKUP(B1730,'[3]Nur des jours'!$B:$B,'[3]Nur des jours'!$U:$U,"")</f>
        <v>0</v>
      </c>
      <c r="U1730" s="93">
        <v>0</v>
      </c>
      <c r="V1730" s="93">
        <v>0</v>
      </c>
      <c r="W1730" s="93">
        <v>0</v>
      </c>
      <c r="X1730" s="93">
        <v>0</v>
      </c>
      <c r="Y1730" s="93">
        <v>0</v>
      </c>
      <c r="Z1730" s="93">
        <v>0</v>
      </c>
      <c r="AA1730" s="93">
        <v>0</v>
      </c>
      <c r="AB1730" s="93">
        <v>0</v>
      </c>
      <c r="AC1730" s="93">
        <f>_xlfn.XLOOKUP(B1730,'[3]Nur des jours'!$B:$B,'[3]Nur des jours'!$N:$N,"")</f>
        <v>0</v>
      </c>
      <c r="AD1730" s="93">
        <v>0</v>
      </c>
      <c r="AE1730" s="93">
        <v>0</v>
      </c>
      <c r="AF1730" s="93">
        <v>0</v>
      </c>
      <c r="AG1730" s="93"/>
      <c r="AH1730" s="93">
        <v>0</v>
      </c>
      <c r="AI1730" s="93">
        <v>0</v>
      </c>
      <c r="AJ1730" s="93">
        <v>0</v>
      </c>
      <c r="AK1730" s="93">
        <v>0</v>
      </c>
      <c r="AL1730" s="93">
        <v>0</v>
      </c>
      <c r="AM1730" s="49" t="s">
        <v>5559</v>
      </c>
      <c r="AN1730" s="49"/>
      <c r="AO1730" s="48" t="str" cm="1">
        <f t="array" ref="AO1730">IFERROR(_xlfn.IFS(
AQ1730="MPR ISSUE","PDH",
AQ1730="BSS Hardware Issue","BSS",
AQ1730="Sites strategiques, MLL, Pylone, etc.","ENVTECH",
AQ1730="AKTIVCO DEFAUT GE &amp; POWER Cabinet","AKTIVCO",
AQ1730="AKTIVCO Coupure ENEO &amp; Baisse de tension","AKTIVCO GRID ONLY",
AQ1730="Coupure ENEO &amp; Baisse de tension","IHS GRID ONLY",
AQ1730="Defaut GE &amp; POWER Cabinet","IHS",
AQ1730="Sharing","Partners",
AQ1730="Sites strategiques &amp; DataCenter","SST &amp; DC",
AQ1730="Exclu","Exclu",
AQ1730="SAT","SAT",
AQ1730="SPARE-ISSUE","SPARE-ISSUE",
AQ1730="Fiber CAmtel","TRANS_FO_CAMTEL",
AQ1730="Fiber AOF","Fiber AOF",
AQ1730="Projet OCM (HUAWEI)","TRAVAUX-HUAWEI",
AQ1730="Projet OCM (NOKIA)","TRAVAUX-NOKIA",
AQ1730="ACCESS-ISSUE","ACCESS-ISSUE",
AQ1730="Projet OCM (ZTE, NOKIA, autres projets)","TRAVAUX OCM",
AQ1730="No root CAuse","No root cause",
AQ1730="ODU HS","PDH",
AQ1730="IP &amp; VLAN","PDH",
AQ1730="Warehouse HUAWEI","SPARE-ISSUE",
AQ1730="SPARE-HS","SPARE-ISSUE",
AQ1730="Power Telco","BSS",AQ1730="no impacts","no impacts"
),"")</f>
        <v>No root cause</v>
      </c>
      <c r="AP1730" s="48" t="str" cm="1">
        <f t="array" ref="AP1730">IFERROR(_xlfn.IFS(
AQ1730="MPR ISSUE","TX ISSUE",
AQ1730="BSS Hardware Issue","RAN ISSUE",
AQ1730="Sites strategiques, MLL, Pylone, etc.","ENVTECH",
AQ1730="AKTIVCO DEFAUT GE &amp; POWER Cabinet","POWER ISSUE",
AQ1730="AKTIVCO Coupure ENEO &amp; Baisse de tension","POWER ISSUE",
AQ1730="Coupure ENEO &amp; Baisse de tension","POWER ISSUE",
AQ1730="Defaut GE &amp; POWER Cabinet","POWER ISSUE",
AQ1730="Sharing","POWER ISSUE",
AQ1730="Sites strategiques &amp; DataCenter","POWER ISSUE",
AQ1730="Exclu","Exclu",
AQ1730="SAT","TX ISSUE",
AQ1730="SPARE-ISSUE","SPARE-ISSUE",
AQ1730="Fiber CAmtel","TX ISSUE",
AQ1730="Fiber AOF","TX ISSUE",
AQ1730="Projet OCM (HUAWEI)","TRAVAUX-HUAWEI",
AQ1730="Projet OCM (NOKIA)","TRAVAUX -NOKIA",
AQ1730="ACCESS-ISSUE","ACCESS-ISSUE",
AQ1730="Projet OCM (ZTE, NOKIA, autres projets)","TRAVAUX OCM",
AQ1730="No root CAuse","No root cause",
AQ1730="ODU HS","TX ISSUE",
AQ1730="IP &amp; VLAN","TX ISSUE",
AQ1730="Warehouse HUAWEI","SPARE-ISSUE",
AQ1730="SPARE-HS","SPARE-ISSUE",
AQ1730="Power Telco","RAN ISSUE",AQ1730="no impacts","no impacts"
),"")</f>
        <v>No root cause</v>
      </c>
      <c r="AQ1730" s="127" t="s">
        <v>5344</v>
      </c>
      <c r="AR1730" s="48" t="str" cm="1">
        <f t="array" ref="AR1730">IFERROR(_xlfn.IFS(
AQ1730="MPR ISSUE","ACTIVE",
AQ1730="BSS Hardware Issue","ACTIVE",
AQ1730="Sites strategiques, MLL, Pylone, etc.","PASSIVE",
AQ1730="AKTIVCO DEFAUT GE &amp; POWER Cabinet","PASSIVE",
AQ1730="AKTIVCO Coupure ENEO &amp; Baisse de tension","PASSIVE",
AQ1730="Coupure ENEO &amp; Baisse de tension","PASSIVE",
AQ1730="Defaut GE &amp; POWER Cabinet","PASSIVE",
AQ1730="Sharing","PASSIVE",
AQ1730="Sites strategiques &amp; DataCenter","PASSIVE",
AQ1730="Exclu","Exclu",
AQ1730="SAT","ACTIVE",
AQ1730="SPARE-ISSUE","SPARE-ISSUE",
AQ1730="Fiber CAmtel","ACTIVE",
AQ1730="Fiber AOF","ACTIVE",
AQ1730="Projet OCM (HUAWEI)","PLANNED WORKS",
AQ1730="Projet OCM (NOKIA)","PLANNED WORKS",
AQ1730="ACCESS-ISSUE","ACCESS-ISSUE",
AQ1730="Projet OCM (ZTE, NOKIA, autres projets)","PLANNED WORKS",
AQ1730="No root CAuse","No root cause",
AQ1730="ODU HS","ACTIVE",
AQ1730="IP &amp; VLAN","ACTIVE",
AQ1730="Warehouse HUAWEI","SPARE-ISSUE",
AQ1730="SPARE-HS","SPARE-ISSUE",
AQ1730="Power Telco","ACTIVE", AQ1730="no impacts","no impacts"
),"")</f>
        <v>No root cause</v>
      </c>
      <c r="AS1730" s="92" t="s">
        <v>5537</v>
      </c>
      <c r="AT1730" s="98" t="s">
        <v>3278</v>
      </c>
      <c r="AV1730" s="17" t="s">
        <v>5537</v>
      </c>
      <c r="AW1730" s="7" t="s">
        <v>5537</v>
      </c>
      <c r="AX1730" s="6" t="s">
        <v>5537</v>
      </c>
      <c r="AY1730" s="7"/>
      <c r="AZ1730" s="3" t="s">
        <v>5537</v>
      </c>
      <c r="BA1730" s="18" t="s">
        <v>5537</v>
      </c>
      <c r="BB1730" s="18" t="s">
        <v>5537</v>
      </c>
      <c r="BC1730" s="18" t="s">
        <v>5537</v>
      </c>
      <c r="BD1730" s="18" t="s">
        <v>5537</v>
      </c>
      <c r="BE1730" s="18" t="s">
        <v>5537</v>
      </c>
      <c r="BF1730" s="18" t="s">
        <v>5537</v>
      </c>
      <c r="BG1730" s="18" t="s">
        <v>5537</v>
      </c>
      <c r="BH1730" s="18" t="s">
        <v>5537</v>
      </c>
      <c r="BI1730" s="18" t="s">
        <v>5537</v>
      </c>
      <c r="BJ1730" s="18" t="s">
        <v>5537</v>
      </c>
      <c r="BK1730" s="18" t="s">
        <v>5537</v>
      </c>
      <c r="BL1730" s="9" t="s">
        <v>5537</v>
      </c>
      <c r="BM1730" s="14" t="s">
        <v>5537</v>
      </c>
      <c r="BN1730" s="14" t="s">
        <v>5537</v>
      </c>
      <c r="BO1730" s="14" t="str">
        <f>_xlfn.XLOOKUP(B1730,'[4]cell downs 18042026 17h'!$B:$B,'[4]cell downs 18042026 17h'!$B:$B,"")</f>
        <v/>
      </c>
      <c r="BP1730" s="14" t="str">
        <f>_xlfn.XLOOKUP(B1730,'[5]Cells Huawei 19042026 15h'!$B:$B,'[5]Cells Huawei 19042026 15h'!$B:$B,"")</f>
        <v/>
      </c>
      <c r="BQ1730" s="9" t="str">
        <f>_xlfn.XLOOKUP(B1730,'[6]cells down 19042026 9H40'!$B:$B,'[6]cells down 19042026 9H40'!$B:$B,"")</f>
        <v/>
      </c>
      <c r="BR1730" s="9" t="s">
        <v>3278</v>
      </c>
      <c r="BS1730" s="9" t="s">
        <v>12</v>
      </c>
      <c r="BT1730" s="108"/>
    </row>
    <row r="1731" spans="1:72" s="9" customFormat="1" x14ac:dyDescent="0.35">
      <c r="A1731" s="1" t="s">
        <v>3161</v>
      </c>
      <c r="B1731" s="1" t="s">
        <v>3162</v>
      </c>
      <c r="C1731" s="3" t="str">
        <f>_xlfn.XLOOKUP(B1731,'[1]daily break down'!$D:$D,'[1]daily break down'!$E:$E,"")</f>
        <v>Douala</v>
      </c>
      <c r="D1731" s="1" t="s">
        <v>21</v>
      </c>
      <c r="E1731" s="1" t="s">
        <v>30</v>
      </c>
      <c r="F1731" s="3" t="s">
        <v>31</v>
      </c>
      <c r="G1731" s="1" t="s">
        <v>32</v>
      </c>
      <c r="H1731" s="34" t="str">
        <f>_xlfn.XLOOKUP(B1731,[2]CALCULATION!$B:$B,[2]CALCULATION!$H:$H,"")</f>
        <v>ZTE</v>
      </c>
      <c r="I1731" s="28">
        <v>0</v>
      </c>
      <c r="J1731" s="28">
        <v>2.9659200189479873</v>
      </c>
      <c r="K1731" s="28">
        <v>0.53389306943124704</v>
      </c>
      <c r="L1731" s="28">
        <v>0</v>
      </c>
      <c r="M1731" s="28">
        <v>0</v>
      </c>
      <c r="N1731" s="28">
        <v>0</v>
      </c>
      <c r="O1731" s="28">
        <v>0</v>
      </c>
      <c r="P1731" s="28">
        <v>0</v>
      </c>
      <c r="Q1731" s="28">
        <v>0</v>
      </c>
      <c r="R1731" s="28">
        <v>0</v>
      </c>
      <c r="S1731" s="93">
        <v>0</v>
      </c>
      <c r="T1731" s="93">
        <f>_xlfn.XLOOKUP(B1731,'[3]Nur des jours'!$B:$B,'[3]Nur des jours'!$U:$U,"")</f>
        <v>0</v>
      </c>
      <c r="U1731" s="93">
        <v>0</v>
      </c>
      <c r="V1731" s="93">
        <v>0</v>
      </c>
      <c r="W1731" s="93">
        <v>0</v>
      </c>
      <c r="X1731" s="93">
        <v>0</v>
      </c>
      <c r="Y1731" s="93">
        <v>0</v>
      </c>
      <c r="Z1731" s="93">
        <v>0</v>
      </c>
      <c r="AA1731" s="93">
        <v>0</v>
      </c>
      <c r="AB1731" s="93">
        <v>0</v>
      </c>
      <c r="AC1731" s="93">
        <f>_xlfn.XLOOKUP(B1731,'[3]Nur des jours'!$B:$B,'[3]Nur des jours'!$N:$N,"")</f>
        <v>0</v>
      </c>
      <c r="AD1731" s="93">
        <v>0</v>
      </c>
      <c r="AE1731" s="93">
        <v>0</v>
      </c>
      <c r="AF1731" s="93">
        <v>0</v>
      </c>
      <c r="AG1731" s="93"/>
      <c r="AH1731" s="93">
        <v>0</v>
      </c>
      <c r="AI1731" s="93">
        <v>0</v>
      </c>
      <c r="AJ1731" s="93">
        <v>0</v>
      </c>
      <c r="AK1731" s="93">
        <v>0</v>
      </c>
      <c r="AL1731" s="93">
        <v>0</v>
      </c>
      <c r="AM1731" s="49" t="s">
        <v>5559</v>
      </c>
      <c r="AN1731" s="49"/>
      <c r="AO1731" s="48" t="str" cm="1">
        <f t="array" ref="AO1731">IFERROR(_xlfn.IFS(
AQ1731="MPR ISSUE","PDH",
AQ1731="BSS Hardware Issue","BSS",
AQ1731="Sites strategiques, MLL, Pylone, etc.","ENVTECH",
AQ1731="AKTIVCO DEFAUT GE &amp; POWER Cabinet","AKTIVCO",
AQ1731="AKTIVCO Coupure ENEO &amp; Baisse de tension","AKTIVCO GRID ONLY",
AQ1731="Coupure ENEO &amp; Baisse de tension","IHS GRID ONLY",
AQ1731="Defaut GE &amp; POWER Cabinet","IHS",
AQ1731="Sharing","Partners",
AQ1731="Sites strategiques &amp; DataCenter","SST &amp; DC",
AQ1731="Exclu","Exclu",
AQ1731="SAT","SAT",
AQ1731="SPARE-ISSUE","SPARE-ISSUE",
AQ1731="Fiber CAmtel","TRANS_FO_CAMTEL",
AQ1731="Fiber AOF","Fiber AOF",
AQ1731="Projet OCM (HUAWEI)","TRAVAUX-HUAWEI",
AQ1731="Projet OCM (NOKIA)","TRAVAUX-NOKIA",
AQ1731="ACCESS-ISSUE","ACCESS-ISSUE",
AQ1731="Projet OCM (ZTE, NOKIA, autres projets)","TRAVAUX OCM",
AQ1731="No root CAuse","No root cause",
AQ1731="ODU HS","PDH",
AQ1731="IP &amp; VLAN","PDH",
AQ1731="Warehouse HUAWEI","SPARE-ISSUE",
AQ1731="SPARE-HS","SPARE-ISSUE",
AQ1731="Power Telco","BSS",AQ1731="no impacts","no impacts"
),"")</f>
        <v>No root cause</v>
      </c>
      <c r="AP1731" s="48" t="str" cm="1">
        <f t="array" ref="AP1731">IFERROR(_xlfn.IFS(
AQ1731="MPR ISSUE","TX ISSUE",
AQ1731="BSS Hardware Issue","RAN ISSUE",
AQ1731="Sites strategiques, MLL, Pylone, etc.","ENVTECH",
AQ1731="AKTIVCO DEFAUT GE &amp; POWER Cabinet","POWER ISSUE",
AQ1731="AKTIVCO Coupure ENEO &amp; Baisse de tension","POWER ISSUE",
AQ1731="Coupure ENEO &amp; Baisse de tension","POWER ISSUE",
AQ1731="Defaut GE &amp; POWER Cabinet","POWER ISSUE",
AQ1731="Sharing","POWER ISSUE",
AQ1731="Sites strategiques &amp; DataCenter","POWER ISSUE",
AQ1731="Exclu","Exclu",
AQ1731="SAT","TX ISSUE",
AQ1731="SPARE-ISSUE","SPARE-ISSUE",
AQ1731="Fiber CAmtel","TX ISSUE",
AQ1731="Fiber AOF","TX ISSUE",
AQ1731="Projet OCM (HUAWEI)","TRAVAUX-HUAWEI",
AQ1731="Projet OCM (NOKIA)","TRAVAUX -NOKIA",
AQ1731="ACCESS-ISSUE","ACCESS-ISSUE",
AQ1731="Projet OCM (ZTE, NOKIA, autres projets)","TRAVAUX OCM",
AQ1731="No root CAuse","No root cause",
AQ1731="ODU HS","TX ISSUE",
AQ1731="IP &amp; VLAN","TX ISSUE",
AQ1731="Warehouse HUAWEI","SPARE-ISSUE",
AQ1731="SPARE-HS","SPARE-ISSUE",
AQ1731="Power Telco","RAN ISSUE",AQ1731="no impacts","no impacts"
),"")</f>
        <v>No root cause</v>
      </c>
      <c r="AQ1731" s="67" t="s">
        <v>5344</v>
      </c>
      <c r="AR1731" s="48" t="str" cm="1">
        <f t="array" ref="AR1731">IFERROR(_xlfn.IFS(
AQ1731="MPR ISSUE","ACTIVE",
AQ1731="BSS Hardware Issue","ACTIVE",
AQ1731="Sites strategiques, MLL, Pylone, etc.","PASSIVE",
AQ1731="AKTIVCO DEFAUT GE &amp; POWER Cabinet","PASSIVE",
AQ1731="AKTIVCO Coupure ENEO &amp; Baisse de tension","PASSIVE",
AQ1731="Coupure ENEO &amp; Baisse de tension","PASSIVE",
AQ1731="Defaut GE &amp; POWER Cabinet","PASSIVE",
AQ1731="Sharing","PASSIVE",
AQ1731="Sites strategiques &amp; DataCenter","PASSIVE",
AQ1731="Exclu","Exclu",
AQ1731="SAT","ACTIVE",
AQ1731="SPARE-ISSUE","SPARE-ISSUE",
AQ1731="Fiber CAmtel","ACTIVE",
AQ1731="Fiber AOF","ACTIVE",
AQ1731="Projet OCM (HUAWEI)","PLANNED WORKS",
AQ1731="Projet OCM (NOKIA)","PLANNED WORKS",
AQ1731="ACCESS-ISSUE","ACCESS-ISSUE",
AQ1731="Projet OCM (ZTE, NOKIA, autres projets)","PLANNED WORKS",
AQ1731="No root CAuse","No root cause",
AQ1731="ODU HS","ACTIVE",
AQ1731="IP &amp; VLAN","ACTIVE",
AQ1731="Warehouse HUAWEI","SPARE-ISSUE",
AQ1731="SPARE-HS","SPARE-ISSUE",
AQ1731="Power Telco","ACTIVE", AQ1731="no impacts","no impacts"
),"")</f>
        <v>No root cause</v>
      </c>
      <c r="AS1731" s="92" t="s">
        <v>5537</v>
      </c>
      <c r="AT1731" s="98" t="s">
        <v>3162</v>
      </c>
      <c r="AV1731" s="17" t="s">
        <v>5537</v>
      </c>
      <c r="AW1731" s="7" t="s">
        <v>5537</v>
      </c>
      <c r="AX1731" s="6" t="s">
        <v>5537</v>
      </c>
      <c r="AY1731" s="7"/>
      <c r="AZ1731" s="3" t="s">
        <v>5537</v>
      </c>
      <c r="BA1731" s="18" t="s">
        <v>5537</v>
      </c>
      <c r="BB1731" s="18" t="s">
        <v>5537</v>
      </c>
      <c r="BC1731" s="18" t="s">
        <v>5537</v>
      </c>
      <c r="BD1731" s="18" t="s">
        <v>5537</v>
      </c>
      <c r="BE1731" s="18" t="s">
        <v>5537</v>
      </c>
      <c r="BF1731" s="18" t="s">
        <v>5537</v>
      </c>
      <c r="BG1731" s="18" t="s">
        <v>5537</v>
      </c>
      <c r="BH1731" s="18" t="s">
        <v>5537</v>
      </c>
      <c r="BI1731" s="18" t="s">
        <v>5537</v>
      </c>
      <c r="BJ1731" s="18" t="s">
        <v>5537</v>
      </c>
      <c r="BK1731" s="18" t="s">
        <v>5537</v>
      </c>
      <c r="BL1731" s="9" t="s">
        <v>5537</v>
      </c>
      <c r="BM1731" s="14" t="s">
        <v>5537</v>
      </c>
      <c r="BN1731" s="14" t="s">
        <v>5537</v>
      </c>
      <c r="BO1731" s="14" t="str">
        <f>_xlfn.XLOOKUP(B1731,'[4]cell downs 18042026 17h'!$B:$B,'[4]cell downs 18042026 17h'!$B:$B,"")</f>
        <v/>
      </c>
      <c r="BP1731" s="14" t="str">
        <f>_xlfn.XLOOKUP(B1731,'[5]Cells Huawei 19042026 15h'!$B:$B,'[5]Cells Huawei 19042026 15h'!$B:$B,"")</f>
        <v/>
      </c>
      <c r="BQ1731" s="9" t="str">
        <f>_xlfn.XLOOKUP(B1731,'[6]cells down 19042026 9H40'!$B:$B,'[6]cells down 19042026 9H40'!$B:$B,"")</f>
        <v/>
      </c>
      <c r="BR1731" s="9" t="s">
        <v>5537</v>
      </c>
      <c r="BS1731" s="9" t="s">
        <v>12</v>
      </c>
      <c r="BT1731" s="108"/>
    </row>
    <row r="1732" spans="1:72" s="9" customFormat="1" x14ac:dyDescent="0.35">
      <c r="A1732" s="3" t="s">
        <v>4894</v>
      </c>
      <c r="B1732" s="25" t="s">
        <v>4895</v>
      </c>
      <c r="C1732" s="3" t="str">
        <f>_xlfn.XLOOKUP(B1732,'[1]daily break down'!$D:$D,'[1]daily break down'!$E:$E,"")</f>
        <v>Douala</v>
      </c>
      <c r="D1732" s="3" t="s">
        <v>113</v>
      </c>
      <c r="E1732" s="3" t="s">
        <v>12</v>
      </c>
      <c r="F1732" s="3" t="s">
        <v>31</v>
      </c>
      <c r="G1732" s="3" t="s">
        <v>32</v>
      </c>
      <c r="H1732" s="34" t="str">
        <f>_xlfn.XLOOKUP(B1732,[2]CALCULATION!$B:$B,[2]CALCULATION!$H:$H,"")</f>
        <v>ZTE</v>
      </c>
      <c r="I1732" s="28">
        <v>0</v>
      </c>
      <c r="J1732" s="28">
        <v>0</v>
      </c>
      <c r="K1732" s="28">
        <v>0</v>
      </c>
      <c r="L1732" s="28">
        <v>0</v>
      </c>
      <c r="M1732" s="28">
        <v>0</v>
      </c>
      <c r="N1732" s="28">
        <v>0</v>
      </c>
      <c r="O1732" s="28">
        <v>0</v>
      </c>
      <c r="P1732" s="28">
        <v>0</v>
      </c>
      <c r="Q1732" s="28">
        <v>0</v>
      </c>
      <c r="R1732" s="28">
        <v>0</v>
      </c>
      <c r="S1732" s="93">
        <v>0</v>
      </c>
      <c r="T1732" s="93">
        <f>_xlfn.XLOOKUP(B1732,'[3]Nur des jours'!$B:$B,'[3]Nur des jours'!$U:$U,"")</f>
        <v>0</v>
      </c>
      <c r="U1732" s="93">
        <v>0</v>
      </c>
      <c r="V1732" s="93">
        <v>0</v>
      </c>
      <c r="W1732" s="93">
        <v>0</v>
      </c>
      <c r="X1732" s="93">
        <v>0</v>
      </c>
      <c r="Y1732" s="93">
        <v>0</v>
      </c>
      <c r="Z1732" s="93">
        <v>0</v>
      </c>
      <c r="AA1732" s="93">
        <v>0</v>
      </c>
      <c r="AB1732" s="93">
        <v>0</v>
      </c>
      <c r="AC1732" s="93">
        <f>_xlfn.XLOOKUP(B1732,'[3]Nur des jours'!$B:$B,'[3]Nur des jours'!$N:$N,"")</f>
        <v>0</v>
      </c>
      <c r="AD1732" s="93">
        <v>0</v>
      </c>
      <c r="AE1732" s="93">
        <v>0</v>
      </c>
      <c r="AF1732" s="93">
        <v>0</v>
      </c>
      <c r="AG1732" s="93"/>
      <c r="AH1732" s="93">
        <v>0</v>
      </c>
      <c r="AI1732" s="93">
        <v>0</v>
      </c>
      <c r="AJ1732" s="93">
        <v>0</v>
      </c>
      <c r="AK1732" s="93">
        <v>0</v>
      </c>
      <c r="AL1732" s="93">
        <v>0</v>
      </c>
      <c r="AM1732" s="49" t="s">
        <v>5559</v>
      </c>
      <c r="AN1732" s="49"/>
      <c r="AO1732" s="48" t="str" cm="1">
        <f t="array" ref="AO1732">IFERROR(_xlfn.IFS(
AQ1732="MPR ISSUE","PDH",
AQ1732="BSS Hardware Issue","BSS",
AQ1732="Sites strategiques, MLL, Pylone, etc.","ENVTECH",
AQ1732="AKTIVCO DEFAUT GE &amp; POWER Cabinet","AKTIVCO",
AQ1732="AKTIVCO Coupure ENEO &amp; Baisse de tension","AKTIVCO GRID ONLY",
AQ1732="Coupure ENEO &amp; Baisse de tension","IHS GRID ONLY",
AQ1732="Defaut GE &amp; POWER Cabinet","IHS",
AQ1732="Sharing","Partners",
AQ1732="Sites strategiques &amp; DataCenter","SST &amp; DC",
AQ1732="Exclu","Exclu",
AQ1732="SAT","SAT",
AQ1732="SPARE-ISSUE","SPARE-ISSUE",
AQ1732="Fiber CAmtel","TRANS_FO_CAMTEL",
AQ1732="Fiber AOF","Fiber AOF",
AQ1732="Projet OCM (HUAWEI)","TRAVAUX-HUAWEI",
AQ1732="Projet OCM (NOKIA)","TRAVAUX-NOKIA",
AQ1732="ACCESS-ISSUE","ACCESS-ISSUE",
AQ1732="Projet OCM (ZTE, NOKIA, autres projets)","TRAVAUX OCM",
AQ1732="No root CAuse","No root cause",
AQ1732="ODU HS","PDH",
AQ1732="IP &amp; VLAN","PDH",
AQ1732="Warehouse HUAWEI","SPARE-ISSUE",
AQ1732="SPARE-HS","SPARE-ISSUE",
AQ1732="Power Telco","BSS",AQ1732="no impacts","no impacts"
),"")</f>
        <v>No root cause</v>
      </c>
      <c r="AP1732" s="48" t="str" cm="1">
        <f t="array" ref="AP1732">IFERROR(_xlfn.IFS(
AQ1732="MPR ISSUE","TX ISSUE",
AQ1732="BSS Hardware Issue","RAN ISSUE",
AQ1732="Sites strategiques, MLL, Pylone, etc.","ENVTECH",
AQ1732="AKTIVCO DEFAUT GE &amp; POWER Cabinet","POWER ISSUE",
AQ1732="AKTIVCO Coupure ENEO &amp; Baisse de tension","POWER ISSUE",
AQ1732="Coupure ENEO &amp; Baisse de tension","POWER ISSUE",
AQ1732="Defaut GE &amp; POWER Cabinet","POWER ISSUE",
AQ1732="Sharing","POWER ISSUE",
AQ1732="Sites strategiques &amp; DataCenter","POWER ISSUE",
AQ1732="Exclu","Exclu",
AQ1732="SAT","TX ISSUE",
AQ1732="SPARE-ISSUE","SPARE-ISSUE",
AQ1732="Fiber CAmtel","TX ISSUE",
AQ1732="Fiber AOF","TX ISSUE",
AQ1732="Projet OCM (HUAWEI)","TRAVAUX-HUAWEI",
AQ1732="Projet OCM (NOKIA)","TRAVAUX -NOKIA",
AQ1732="ACCESS-ISSUE","ACCESS-ISSUE",
AQ1732="Projet OCM (ZTE, NOKIA, autres projets)","TRAVAUX OCM",
AQ1732="No root CAuse","No root cause",
AQ1732="ODU HS","TX ISSUE",
AQ1732="IP &amp; VLAN","TX ISSUE",
AQ1732="Warehouse HUAWEI","SPARE-ISSUE",
AQ1732="SPARE-HS","SPARE-ISSUE",
AQ1732="Power Telco","RAN ISSUE",AQ1732="no impacts","no impacts"
),"")</f>
        <v>No root cause</v>
      </c>
      <c r="AQ1732" s="127" t="s">
        <v>5344</v>
      </c>
      <c r="AR1732" s="48" t="str" cm="1">
        <f t="array" ref="AR1732">IFERROR(_xlfn.IFS(
AQ1732="MPR ISSUE","ACTIVE",
AQ1732="BSS Hardware Issue","ACTIVE",
AQ1732="Sites strategiques, MLL, Pylone, etc.","PASSIVE",
AQ1732="AKTIVCO DEFAUT GE &amp; POWER Cabinet","PASSIVE",
AQ1732="AKTIVCO Coupure ENEO &amp; Baisse de tension","PASSIVE",
AQ1732="Coupure ENEO &amp; Baisse de tension","PASSIVE",
AQ1732="Defaut GE &amp; POWER Cabinet","PASSIVE",
AQ1732="Sharing","PASSIVE",
AQ1732="Sites strategiques &amp; DataCenter","PASSIVE",
AQ1732="Exclu","Exclu",
AQ1732="SAT","ACTIVE",
AQ1732="SPARE-ISSUE","SPARE-ISSUE",
AQ1732="Fiber CAmtel","ACTIVE",
AQ1732="Fiber AOF","ACTIVE",
AQ1732="Projet OCM (HUAWEI)","PLANNED WORKS",
AQ1732="Projet OCM (NOKIA)","PLANNED WORKS",
AQ1732="ACCESS-ISSUE","ACCESS-ISSUE",
AQ1732="Projet OCM (ZTE, NOKIA, autres projets)","PLANNED WORKS",
AQ1732="No root CAuse","No root cause",
AQ1732="ODU HS","ACTIVE",
AQ1732="IP &amp; VLAN","ACTIVE",
AQ1732="Warehouse HUAWEI","SPARE-ISSUE",
AQ1732="SPARE-HS","SPARE-ISSUE",
AQ1732="Power Telco","ACTIVE", AQ1732="no impacts","no impacts"
),"")</f>
        <v>No root cause</v>
      </c>
      <c r="AS1732" s="92" t="s">
        <v>5537</v>
      </c>
      <c r="AT1732" s="98" t="s">
        <v>4895</v>
      </c>
      <c r="AV1732" s="17" t="s">
        <v>5537</v>
      </c>
      <c r="AW1732" s="7" t="s">
        <v>5537</v>
      </c>
      <c r="AX1732" s="6" t="s">
        <v>5537</v>
      </c>
      <c r="AY1732" s="7"/>
      <c r="AZ1732" s="3" t="s">
        <v>5537</v>
      </c>
      <c r="BA1732" s="18" t="s">
        <v>5537</v>
      </c>
      <c r="BB1732" s="18" t="s">
        <v>5537</v>
      </c>
      <c r="BC1732" s="18" t="s">
        <v>5537</v>
      </c>
      <c r="BD1732" s="18" t="s">
        <v>5537</v>
      </c>
      <c r="BE1732" s="18" t="s">
        <v>5537</v>
      </c>
      <c r="BF1732" s="18" t="s">
        <v>5537</v>
      </c>
      <c r="BG1732" s="18" t="s">
        <v>5537</v>
      </c>
      <c r="BH1732" s="18" t="s">
        <v>5537</v>
      </c>
      <c r="BI1732" s="18" t="s">
        <v>5537</v>
      </c>
      <c r="BJ1732" s="18" t="s">
        <v>5537</v>
      </c>
      <c r="BK1732" s="18" t="s">
        <v>5537</v>
      </c>
      <c r="BL1732" s="9" t="s">
        <v>5537</v>
      </c>
      <c r="BM1732" s="14" t="s">
        <v>5537</v>
      </c>
      <c r="BN1732" s="14" t="s">
        <v>5537</v>
      </c>
      <c r="BO1732" s="14" t="str">
        <f>_xlfn.XLOOKUP(B1732,'[4]cell downs 18042026 17h'!$B:$B,'[4]cell downs 18042026 17h'!$B:$B,"")</f>
        <v/>
      </c>
      <c r="BP1732" s="14" t="str">
        <f>_xlfn.XLOOKUP(B1732,'[5]Cells Huawei 19042026 15h'!$B:$B,'[5]Cells Huawei 19042026 15h'!$B:$B,"")</f>
        <v/>
      </c>
      <c r="BQ1732" s="9" t="str">
        <f>_xlfn.XLOOKUP(B1732,'[6]cells down 19042026 9H40'!$B:$B,'[6]cells down 19042026 9H40'!$B:$B,"")</f>
        <v/>
      </c>
      <c r="BR1732" s="9" t="s">
        <v>4895</v>
      </c>
      <c r="BS1732" s="9" t="s">
        <v>12</v>
      </c>
      <c r="BT1732" s="108"/>
    </row>
    <row r="1733" spans="1:72" s="9" customFormat="1" x14ac:dyDescent="0.35">
      <c r="A1733" s="1" t="s">
        <v>2738</v>
      </c>
      <c r="B1733" s="8" t="s">
        <v>2739</v>
      </c>
      <c r="C1733" s="3" t="str">
        <f>_xlfn.XLOOKUP(B1733,'[1]daily break down'!$D:$D,'[1]daily break down'!$E:$E,"")</f>
        <v>LITTORAL</v>
      </c>
      <c r="D1733" s="1" t="s">
        <v>11</v>
      </c>
      <c r="E1733" s="1" t="s">
        <v>12</v>
      </c>
      <c r="F1733" s="3" t="s">
        <v>31</v>
      </c>
      <c r="G1733" s="1" t="s">
        <v>502</v>
      </c>
      <c r="H1733" s="34" t="str">
        <f>_xlfn.XLOOKUP(B1733,[2]CALCULATION!$B:$B,[2]CALCULATION!$H:$H,"")</f>
        <v>ZTE</v>
      </c>
      <c r="I1733" s="28">
        <v>0</v>
      </c>
      <c r="J1733" s="28">
        <v>2.389900494531037E-2</v>
      </c>
      <c r="K1733" s="28">
        <v>0</v>
      </c>
      <c r="L1733" s="28">
        <v>0</v>
      </c>
      <c r="M1733" s="28">
        <v>0</v>
      </c>
      <c r="N1733" s="28">
        <v>0</v>
      </c>
      <c r="O1733" s="28">
        <v>0</v>
      </c>
      <c r="P1733" s="28">
        <v>0</v>
      </c>
      <c r="Q1733" s="28">
        <v>0</v>
      </c>
      <c r="R1733" s="28">
        <v>0</v>
      </c>
      <c r="S1733" s="93">
        <v>0</v>
      </c>
      <c r="T1733" s="93">
        <f>_xlfn.XLOOKUP(B1733,'[3]Nur des jours'!$B:$B,'[3]Nur des jours'!$U:$U,"")</f>
        <v>0</v>
      </c>
      <c r="U1733" s="93">
        <v>0</v>
      </c>
      <c r="V1733" s="93">
        <v>0</v>
      </c>
      <c r="W1733" s="93">
        <v>0</v>
      </c>
      <c r="X1733" s="93">
        <v>0</v>
      </c>
      <c r="Y1733" s="93">
        <v>0</v>
      </c>
      <c r="Z1733" s="93">
        <v>0</v>
      </c>
      <c r="AA1733" s="93">
        <v>0</v>
      </c>
      <c r="AB1733" s="93">
        <v>0</v>
      </c>
      <c r="AC1733" s="93">
        <f>_xlfn.XLOOKUP(B1733,'[3]Nur des jours'!$B:$B,'[3]Nur des jours'!$N:$N,"")</f>
        <v>0</v>
      </c>
      <c r="AD1733" s="93">
        <v>0</v>
      </c>
      <c r="AE1733" s="93">
        <v>0</v>
      </c>
      <c r="AF1733" s="93">
        <v>0</v>
      </c>
      <c r="AG1733" s="93"/>
      <c r="AH1733" s="93">
        <v>0</v>
      </c>
      <c r="AI1733" s="93">
        <v>0</v>
      </c>
      <c r="AJ1733" s="93">
        <v>0</v>
      </c>
      <c r="AK1733" s="93">
        <v>0</v>
      </c>
      <c r="AL1733" s="93">
        <v>0</v>
      </c>
      <c r="AM1733" s="49" t="s">
        <v>5559</v>
      </c>
      <c r="AN1733" s="49"/>
      <c r="AO1733" s="48" t="str" cm="1">
        <f t="array" ref="AO1733">IFERROR(_xlfn.IFS(
AQ1733="MPR ISSUE","PDH",
AQ1733="BSS Hardware Issue","BSS",
AQ1733="Sites strategiques, MLL, Pylone, etc.","ENVTECH",
AQ1733="AKTIVCO DEFAUT GE &amp; POWER Cabinet","AKTIVCO",
AQ1733="AKTIVCO Coupure ENEO &amp; Baisse de tension","AKTIVCO GRID ONLY",
AQ1733="Coupure ENEO &amp; Baisse de tension","IHS GRID ONLY",
AQ1733="Defaut GE &amp; POWER Cabinet","IHS",
AQ1733="Sharing","Partners",
AQ1733="Sites strategiques &amp; DataCenter","SST &amp; DC",
AQ1733="Exclu","Exclu",
AQ1733="SAT","SAT",
AQ1733="SPARE-ISSUE","SPARE-ISSUE",
AQ1733="Fiber CAmtel","TRANS_FO_CAMTEL",
AQ1733="Fiber AOF","Fiber AOF",
AQ1733="Projet OCM (HUAWEI)","TRAVAUX-HUAWEI",
AQ1733="Projet OCM (NOKIA)","TRAVAUX-NOKIA",
AQ1733="ACCESS-ISSUE","ACCESS-ISSUE",
AQ1733="Projet OCM (ZTE, NOKIA, autres projets)","TRAVAUX OCM",
AQ1733="No root CAuse","No root cause",
AQ1733="ODU HS","PDH",
AQ1733="IP &amp; VLAN","PDH",
AQ1733="Warehouse HUAWEI","SPARE-ISSUE",
AQ1733="SPARE-HS","SPARE-ISSUE",
AQ1733="Power Telco","BSS",AQ1733="no impacts","no impacts"
),"")</f>
        <v>No root cause</v>
      </c>
      <c r="AP1733" s="48" t="str" cm="1">
        <f t="array" ref="AP1733">IFERROR(_xlfn.IFS(
AQ1733="MPR ISSUE","TX ISSUE",
AQ1733="BSS Hardware Issue","RAN ISSUE",
AQ1733="Sites strategiques, MLL, Pylone, etc.","ENVTECH",
AQ1733="AKTIVCO DEFAUT GE &amp; POWER Cabinet","POWER ISSUE",
AQ1733="AKTIVCO Coupure ENEO &amp; Baisse de tension","POWER ISSUE",
AQ1733="Coupure ENEO &amp; Baisse de tension","POWER ISSUE",
AQ1733="Defaut GE &amp; POWER Cabinet","POWER ISSUE",
AQ1733="Sharing","POWER ISSUE",
AQ1733="Sites strategiques &amp; DataCenter","POWER ISSUE",
AQ1733="Exclu","Exclu",
AQ1733="SAT","TX ISSUE",
AQ1733="SPARE-ISSUE","SPARE-ISSUE",
AQ1733="Fiber CAmtel","TX ISSUE",
AQ1733="Fiber AOF","TX ISSUE",
AQ1733="Projet OCM (HUAWEI)","TRAVAUX-HUAWEI",
AQ1733="Projet OCM (NOKIA)","TRAVAUX -NOKIA",
AQ1733="ACCESS-ISSUE","ACCESS-ISSUE",
AQ1733="Projet OCM (ZTE, NOKIA, autres projets)","TRAVAUX OCM",
AQ1733="No root CAuse","No root cause",
AQ1733="ODU HS","TX ISSUE",
AQ1733="IP &amp; VLAN","TX ISSUE",
AQ1733="Warehouse HUAWEI","SPARE-ISSUE",
AQ1733="SPARE-HS","SPARE-ISSUE",
AQ1733="Power Telco","RAN ISSUE",AQ1733="no impacts","no impacts"
),"")</f>
        <v>No root cause</v>
      </c>
      <c r="AQ1733" s="127" t="s">
        <v>5344</v>
      </c>
      <c r="AR1733" s="48" t="str" cm="1">
        <f t="array" ref="AR1733">IFERROR(_xlfn.IFS(
AQ1733="MPR ISSUE","ACTIVE",
AQ1733="BSS Hardware Issue","ACTIVE",
AQ1733="Sites strategiques, MLL, Pylone, etc.","PASSIVE",
AQ1733="AKTIVCO DEFAUT GE &amp; POWER Cabinet","PASSIVE",
AQ1733="AKTIVCO Coupure ENEO &amp; Baisse de tension","PASSIVE",
AQ1733="Coupure ENEO &amp; Baisse de tension","PASSIVE",
AQ1733="Defaut GE &amp; POWER Cabinet","PASSIVE",
AQ1733="Sharing","PASSIVE",
AQ1733="Sites strategiques &amp; DataCenter","PASSIVE",
AQ1733="Exclu","Exclu",
AQ1733="SAT","ACTIVE",
AQ1733="SPARE-ISSUE","SPARE-ISSUE",
AQ1733="Fiber CAmtel","ACTIVE",
AQ1733="Fiber AOF","ACTIVE",
AQ1733="Projet OCM (HUAWEI)","PLANNED WORKS",
AQ1733="Projet OCM (NOKIA)","PLANNED WORKS",
AQ1733="ACCESS-ISSUE","ACCESS-ISSUE",
AQ1733="Projet OCM (ZTE, NOKIA, autres projets)","PLANNED WORKS",
AQ1733="No root CAuse","No root cause",
AQ1733="ODU HS","ACTIVE",
AQ1733="IP &amp; VLAN","ACTIVE",
AQ1733="Warehouse HUAWEI","SPARE-ISSUE",
AQ1733="SPARE-HS","SPARE-ISSUE",
AQ1733="Power Telco","ACTIVE", AQ1733="no impacts","no impacts"
),"")</f>
        <v>No root cause</v>
      </c>
      <c r="AS1733" s="92" t="s">
        <v>5537</v>
      </c>
      <c r="AT1733" s="98" t="s">
        <v>2739</v>
      </c>
      <c r="AV1733" s="17" t="s">
        <v>5537</v>
      </c>
      <c r="AW1733" s="7" t="s">
        <v>5537</v>
      </c>
      <c r="AX1733" s="6" t="s">
        <v>5537</v>
      </c>
      <c r="AY1733" s="7"/>
      <c r="AZ1733" s="3" t="s">
        <v>5537</v>
      </c>
      <c r="BA1733" s="18" t="s">
        <v>5537</v>
      </c>
      <c r="BB1733" s="18" t="s">
        <v>5537</v>
      </c>
      <c r="BC1733" s="18" t="s">
        <v>5537</v>
      </c>
      <c r="BD1733" s="18" t="s">
        <v>5537</v>
      </c>
      <c r="BE1733" s="18" t="s">
        <v>5537</v>
      </c>
      <c r="BF1733" s="18" t="s">
        <v>5537</v>
      </c>
      <c r="BG1733" s="18" t="s">
        <v>5537</v>
      </c>
      <c r="BH1733" s="18" t="s">
        <v>5537</v>
      </c>
      <c r="BI1733" s="18" t="s">
        <v>5537</v>
      </c>
      <c r="BJ1733" s="18" t="s">
        <v>5537</v>
      </c>
      <c r="BK1733" s="18" t="s">
        <v>5537</v>
      </c>
      <c r="BL1733" s="9" t="s">
        <v>5537</v>
      </c>
      <c r="BM1733" s="14" t="s">
        <v>5537</v>
      </c>
      <c r="BN1733" s="14" t="s">
        <v>5537</v>
      </c>
      <c r="BO1733" s="14" t="str">
        <f>_xlfn.XLOOKUP(B1733,'[4]cell downs 18042026 17h'!$B:$B,'[4]cell downs 18042026 17h'!$B:$B,"")</f>
        <v/>
      </c>
      <c r="BP1733" s="14" t="str">
        <f>_xlfn.XLOOKUP(B1733,'[5]Cells Huawei 19042026 15h'!$B:$B,'[5]Cells Huawei 19042026 15h'!$B:$B,"")</f>
        <v/>
      </c>
      <c r="BQ1733" s="9" t="str">
        <f>_xlfn.XLOOKUP(B1733,'[6]cells down 19042026 9H40'!$B:$B,'[6]cells down 19042026 9H40'!$B:$B,"")</f>
        <v/>
      </c>
      <c r="BR1733" s="9" t="s">
        <v>2739</v>
      </c>
      <c r="BS1733" s="9" t="s">
        <v>12</v>
      </c>
      <c r="BT1733" s="108"/>
    </row>
    <row r="1734" spans="1:72" s="9" customFormat="1" x14ac:dyDescent="0.35">
      <c r="A1734" s="1" t="s">
        <v>2397</v>
      </c>
      <c r="B1734" s="1" t="s">
        <v>2398</v>
      </c>
      <c r="C1734" s="3" t="str">
        <f>_xlfn.XLOOKUP(B1734,'[1]daily break down'!$D:$D,'[1]daily break down'!$E:$E,"")</f>
        <v>Douala</v>
      </c>
      <c r="D1734" s="1" t="s">
        <v>18</v>
      </c>
      <c r="E1734" s="24" t="s">
        <v>18</v>
      </c>
      <c r="F1734" s="3" t="s">
        <v>31</v>
      </c>
      <c r="G1734" s="1" t="s">
        <v>32</v>
      </c>
      <c r="H1734" s="34" t="str">
        <f>_xlfn.XLOOKUP(B1734,[2]CALCULATION!$B:$B,[2]CALCULATION!$H:$H,"")</f>
        <v>ZTE</v>
      </c>
      <c r="I1734" s="28">
        <v>0</v>
      </c>
      <c r="J1734" s="28">
        <v>4.337651562495541</v>
      </c>
      <c r="K1734" s="28">
        <v>0</v>
      </c>
      <c r="L1734" s="28">
        <v>0</v>
      </c>
      <c r="M1734" s="28">
        <v>0</v>
      </c>
      <c r="N1734" s="28">
        <v>0</v>
      </c>
      <c r="O1734" s="28">
        <v>0</v>
      </c>
      <c r="P1734" s="28">
        <v>0</v>
      </c>
      <c r="Q1734" s="28">
        <v>0</v>
      </c>
      <c r="R1734" s="28">
        <v>0</v>
      </c>
      <c r="S1734" s="93">
        <v>0</v>
      </c>
      <c r="T1734" s="93">
        <f>_xlfn.XLOOKUP(B1734,'[3]Nur des jours'!$B:$B,'[3]Nur des jours'!$U:$U,"")</f>
        <v>0</v>
      </c>
      <c r="U1734" s="93">
        <v>0</v>
      </c>
      <c r="V1734" s="93">
        <v>0</v>
      </c>
      <c r="W1734" s="93">
        <v>0</v>
      </c>
      <c r="X1734" s="93">
        <v>0</v>
      </c>
      <c r="Y1734" s="93">
        <v>0</v>
      </c>
      <c r="Z1734" s="93">
        <v>0</v>
      </c>
      <c r="AA1734" s="93">
        <v>0</v>
      </c>
      <c r="AB1734" s="93">
        <v>0</v>
      </c>
      <c r="AC1734" s="93">
        <f>_xlfn.XLOOKUP(B1734,'[3]Nur des jours'!$B:$B,'[3]Nur des jours'!$N:$N,"")</f>
        <v>0</v>
      </c>
      <c r="AD1734" s="93">
        <v>0</v>
      </c>
      <c r="AE1734" s="93">
        <v>0</v>
      </c>
      <c r="AF1734" s="93">
        <v>0</v>
      </c>
      <c r="AG1734" s="93"/>
      <c r="AH1734" s="93">
        <v>0</v>
      </c>
      <c r="AI1734" s="93">
        <v>0</v>
      </c>
      <c r="AJ1734" s="93">
        <v>0</v>
      </c>
      <c r="AK1734" s="93">
        <v>0</v>
      </c>
      <c r="AL1734" s="93">
        <v>0</v>
      </c>
      <c r="AM1734" s="49" t="s">
        <v>5559</v>
      </c>
      <c r="AN1734" s="49"/>
      <c r="AO1734" s="48" t="str" cm="1">
        <f t="array" ref="AO1734">IFERROR(_xlfn.IFS(
AQ1734="MPR ISSUE","PDH",
AQ1734="BSS Hardware Issue","BSS",
AQ1734="Sites strategiques, MLL, Pylone, etc.","ENVTECH",
AQ1734="AKTIVCO DEFAUT GE &amp; POWER Cabinet","AKTIVCO",
AQ1734="AKTIVCO Coupure ENEO &amp; Baisse de tension","AKTIVCO GRID ONLY",
AQ1734="Coupure ENEO &amp; Baisse de tension","IHS GRID ONLY",
AQ1734="Defaut GE &amp; POWER Cabinet","IHS",
AQ1734="Sharing","Partners",
AQ1734="Sites strategiques &amp; DataCenter","SST &amp; DC",
AQ1734="Exclu","Exclu",
AQ1734="SAT","SAT",
AQ1734="SPARE-ISSUE","SPARE-ISSUE",
AQ1734="Fiber CAmtel","TRANS_FO_CAMTEL",
AQ1734="Fiber AOF","Fiber AOF",
AQ1734="Projet OCM (HUAWEI)","TRAVAUX-HUAWEI",
AQ1734="Projet OCM (NOKIA)","TRAVAUX-NOKIA",
AQ1734="ACCESS-ISSUE","ACCESS-ISSUE",
AQ1734="Projet OCM (ZTE, NOKIA, autres projets)","TRAVAUX OCM",
AQ1734="No root CAuse","No root cause",
AQ1734="ODU HS","PDH",
AQ1734="IP &amp; VLAN","PDH",
AQ1734="Warehouse HUAWEI","SPARE-ISSUE",
AQ1734="SPARE-HS","SPARE-ISSUE",
AQ1734="Power Telco","BSS",AQ1734="no impacts","no impacts"
),"")</f>
        <v>No root cause</v>
      </c>
      <c r="AP1734" s="48" t="str" cm="1">
        <f t="array" ref="AP1734">IFERROR(_xlfn.IFS(
AQ1734="MPR ISSUE","TX ISSUE",
AQ1734="BSS Hardware Issue","RAN ISSUE",
AQ1734="Sites strategiques, MLL, Pylone, etc.","ENVTECH",
AQ1734="AKTIVCO DEFAUT GE &amp; POWER Cabinet","POWER ISSUE",
AQ1734="AKTIVCO Coupure ENEO &amp; Baisse de tension","POWER ISSUE",
AQ1734="Coupure ENEO &amp; Baisse de tension","POWER ISSUE",
AQ1734="Defaut GE &amp; POWER Cabinet","POWER ISSUE",
AQ1734="Sharing","POWER ISSUE",
AQ1734="Sites strategiques &amp; DataCenter","POWER ISSUE",
AQ1734="Exclu","Exclu",
AQ1734="SAT","TX ISSUE",
AQ1734="SPARE-ISSUE","SPARE-ISSUE",
AQ1734="Fiber CAmtel","TX ISSUE",
AQ1734="Fiber AOF","TX ISSUE",
AQ1734="Projet OCM (HUAWEI)","TRAVAUX-HUAWEI",
AQ1734="Projet OCM (NOKIA)","TRAVAUX -NOKIA",
AQ1734="ACCESS-ISSUE","ACCESS-ISSUE",
AQ1734="Projet OCM (ZTE, NOKIA, autres projets)","TRAVAUX OCM",
AQ1734="No root CAuse","No root cause",
AQ1734="ODU HS","TX ISSUE",
AQ1734="IP &amp; VLAN","TX ISSUE",
AQ1734="Warehouse HUAWEI","SPARE-ISSUE",
AQ1734="SPARE-HS","SPARE-ISSUE",
AQ1734="Power Telco","RAN ISSUE",AQ1734="no impacts","no impacts"
),"")</f>
        <v>No root cause</v>
      </c>
      <c r="AQ1734" s="67" t="s">
        <v>5344</v>
      </c>
      <c r="AR1734" s="48" t="str" cm="1">
        <f t="array" ref="AR1734">IFERROR(_xlfn.IFS(
AQ1734="MPR ISSUE","ACTIVE",
AQ1734="BSS Hardware Issue","ACTIVE",
AQ1734="Sites strategiques, MLL, Pylone, etc.","PASSIVE",
AQ1734="AKTIVCO DEFAUT GE &amp; POWER Cabinet","PASSIVE",
AQ1734="AKTIVCO Coupure ENEO &amp; Baisse de tension","PASSIVE",
AQ1734="Coupure ENEO &amp; Baisse de tension","PASSIVE",
AQ1734="Defaut GE &amp; POWER Cabinet","PASSIVE",
AQ1734="Sharing","PASSIVE",
AQ1734="Sites strategiques &amp; DataCenter","PASSIVE",
AQ1734="Exclu","Exclu",
AQ1734="SAT","ACTIVE",
AQ1734="SPARE-ISSUE","SPARE-ISSUE",
AQ1734="Fiber CAmtel","ACTIVE",
AQ1734="Fiber AOF","ACTIVE",
AQ1734="Projet OCM (HUAWEI)","PLANNED WORKS",
AQ1734="Projet OCM (NOKIA)","PLANNED WORKS",
AQ1734="ACCESS-ISSUE","ACCESS-ISSUE",
AQ1734="Projet OCM (ZTE, NOKIA, autres projets)","PLANNED WORKS",
AQ1734="No root CAuse","No root cause",
AQ1734="ODU HS","ACTIVE",
AQ1734="IP &amp; VLAN","ACTIVE",
AQ1734="Warehouse HUAWEI","SPARE-ISSUE",
AQ1734="SPARE-HS","SPARE-ISSUE",
AQ1734="Power Telco","ACTIVE", AQ1734="no impacts","no impacts"
),"")</f>
        <v>No root cause</v>
      </c>
      <c r="AS1734" s="92" t="s">
        <v>5537</v>
      </c>
      <c r="AT1734" s="98" t="s">
        <v>2398</v>
      </c>
      <c r="AV1734" s="17" t="s">
        <v>5537</v>
      </c>
      <c r="AW1734" s="7" t="s">
        <v>5537</v>
      </c>
      <c r="AX1734" s="6" t="s">
        <v>5537</v>
      </c>
      <c r="AY1734" s="7"/>
      <c r="AZ1734" s="3" t="s">
        <v>5537</v>
      </c>
      <c r="BA1734" s="18" t="s">
        <v>5537</v>
      </c>
      <c r="BB1734" s="18" t="s">
        <v>5537</v>
      </c>
      <c r="BC1734" s="18" t="s">
        <v>5537</v>
      </c>
      <c r="BD1734" s="18" t="s">
        <v>5537</v>
      </c>
      <c r="BE1734" s="18" t="s">
        <v>5537</v>
      </c>
      <c r="BF1734" s="18" t="s">
        <v>5537</v>
      </c>
      <c r="BG1734" s="18" t="s">
        <v>5537</v>
      </c>
      <c r="BH1734" s="18" t="s">
        <v>5537</v>
      </c>
      <c r="BI1734" s="18" t="s">
        <v>5537</v>
      </c>
      <c r="BJ1734" s="18" t="s">
        <v>5537</v>
      </c>
      <c r="BK1734" s="18" t="s">
        <v>5537</v>
      </c>
      <c r="BL1734" s="9" t="s">
        <v>5537</v>
      </c>
      <c r="BM1734" s="14" t="s">
        <v>5537</v>
      </c>
      <c r="BN1734" s="14" t="s">
        <v>5537</v>
      </c>
      <c r="BO1734" s="14" t="str">
        <f>_xlfn.XLOOKUP(B1734,'[4]cell downs 18042026 17h'!$B:$B,'[4]cell downs 18042026 17h'!$B:$B,"")</f>
        <v/>
      </c>
      <c r="BP1734" s="14" t="str">
        <f>_xlfn.XLOOKUP(B1734,'[5]Cells Huawei 19042026 15h'!$B:$B,'[5]Cells Huawei 19042026 15h'!$B:$B,"")</f>
        <v/>
      </c>
      <c r="BQ1734" s="9" t="str">
        <f>_xlfn.XLOOKUP(B1734,'[6]cells down 19042026 9H40'!$B:$B,'[6]cells down 19042026 9H40'!$B:$B,"")</f>
        <v/>
      </c>
      <c r="BR1734" s="9" t="s">
        <v>5537</v>
      </c>
      <c r="BS1734" s="9" t="s">
        <v>5537</v>
      </c>
      <c r="BT1734" s="108"/>
    </row>
    <row r="1735" spans="1:72" s="9" customFormat="1" x14ac:dyDescent="0.35">
      <c r="A1735" s="1" t="s">
        <v>4616</v>
      </c>
      <c r="B1735" s="1" t="s">
        <v>4617</v>
      </c>
      <c r="C1735" s="3" t="str">
        <f>_xlfn.XLOOKUP(B1735,'[1]daily break down'!$D:$D,'[1]daily break down'!$E:$E,"")</f>
        <v>CENTRE</v>
      </c>
      <c r="D1735" s="1" t="s">
        <v>21</v>
      </c>
      <c r="E1735" s="1" t="s">
        <v>122</v>
      </c>
      <c r="F1735" s="3" t="s">
        <v>37</v>
      </c>
      <c r="G1735" s="1" t="s">
        <v>4081</v>
      </c>
      <c r="H1735" s="33" t="str">
        <f>_xlfn.XLOOKUP(B1735,[2]CALCULATION!$B:$B,[2]CALCULATION!$H:$H,"")</f>
        <v>NOKIA</v>
      </c>
      <c r="I1735" s="28">
        <v>0</v>
      </c>
      <c r="J1735" s="28">
        <v>0</v>
      </c>
      <c r="K1735" s="28">
        <v>0</v>
      </c>
      <c r="L1735" s="28">
        <v>0</v>
      </c>
      <c r="M1735" s="28">
        <v>0</v>
      </c>
      <c r="N1735" s="28">
        <v>0</v>
      </c>
      <c r="O1735" s="28">
        <v>0</v>
      </c>
      <c r="P1735" s="28">
        <v>0</v>
      </c>
      <c r="Q1735" s="28">
        <v>0</v>
      </c>
      <c r="R1735" s="28">
        <v>0</v>
      </c>
      <c r="S1735" s="93">
        <v>0</v>
      </c>
      <c r="T1735" s="93">
        <f>_xlfn.XLOOKUP(B1735,'[3]Nur des jours'!$B:$B,'[3]Nur des jours'!$U:$U,"")</f>
        <v>0</v>
      </c>
      <c r="U1735" s="93">
        <v>0</v>
      </c>
      <c r="V1735" s="93">
        <v>0</v>
      </c>
      <c r="W1735" s="93">
        <v>0</v>
      </c>
      <c r="X1735" s="93">
        <v>0</v>
      </c>
      <c r="Y1735" s="93">
        <v>0</v>
      </c>
      <c r="Z1735" s="93">
        <v>0</v>
      </c>
      <c r="AA1735" s="93">
        <v>0</v>
      </c>
      <c r="AB1735" s="93">
        <v>0</v>
      </c>
      <c r="AC1735" s="93">
        <f>_xlfn.XLOOKUP(B1735,'[3]Nur des jours'!$B:$B,'[3]Nur des jours'!$N:$N,"")</f>
        <v>0</v>
      </c>
      <c r="AD1735" s="93">
        <v>0</v>
      </c>
      <c r="AE1735" s="93">
        <v>0</v>
      </c>
      <c r="AF1735" s="93">
        <v>0</v>
      </c>
      <c r="AG1735" s="93"/>
      <c r="AH1735" s="93">
        <v>0</v>
      </c>
      <c r="AI1735" s="93">
        <v>0</v>
      </c>
      <c r="AJ1735" s="93">
        <v>0</v>
      </c>
      <c r="AK1735" s="93">
        <v>0</v>
      </c>
      <c r="AL1735" s="93">
        <v>0</v>
      </c>
      <c r="AM1735" s="49" t="s">
        <v>5559</v>
      </c>
      <c r="AN1735" s="49"/>
      <c r="AO1735" s="48" t="str" cm="1">
        <f t="array" ref="AO1735">IFERROR(_xlfn.IFS(
AQ1735="MPR ISSUE","PDH",
AQ1735="BSS Hardware Issue","BSS",
AQ1735="Sites strategiques, MLL, Pylone, etc.","ENVTECH",
AQ1735="AKTIVCO DEFAUT GE &amp; POWER Cabinet","AKTIVCO",
AQ1735="AKTIVCO Coupure ENEO &amp; Baisse de tension","AKTIVCO GRID ONLY",
AQ1735="Coupure ENEO &amp; Baisse de tension","IHS GRID ONLY",
AQ1735="Defaut GE &amp; POWER Cabinet","IHS",
AQ1735="Sharing","Partners",
AQ1735="Sites strategiques &amp; DataCenter","SST &amp; DC",
AQ1735="Exclu","Exclu",
AQ1735="SAT","SAT",
AQ1735="SPARE-ISSUE","SPARE-ISSUE",
AQ1735="Fiber CAmtel","TRANS_FO_CAMTEL",
AQ1735="Fiber AOF","Fiber AOF",
AQ1735="Projet OCM (HUAWEI)","TRAVAUX-HUAWEI",
AQ1735="Projet OCM (NOKIA)","TRAVAUX-NOKIA",
AQ1735="ACCESS-ISSUE","ACCESS-ISSUE",
AQ1735="Projet OCM (ZTE, NOKIA, autres projets)","TRAVAUX OCM",
AQ1735="No root CAuse","No root cause",
AQ1735="ODU HS","PDH",
AQ1735="IP &amp; VLAN","PDH",
AQ1735="Warehouse HUAWEI","SPARE-ISSUE",
AQ1735="SPARE-HS","SPARE-ISSUE",
AQ1735="Power Telco","BSS",AQ1735="no impacts","no impacts"
),"")</f>
        <v>AKTIVCO</v>
      </c>
      <c r="AP1735" s="48" t="str" cm="1">
        <f t="array" ref="AP1735">IFERROR(_xlfn.IFS(
AQ1735="MPR ISSUE","TX ISSUE",
AQ1735="BSS Hardware Issue","RAN ISSUE",
AQ1735="Sites strategiques, MLL, Pylone, etc.","ENVTECH",
AQ1735="AKTIVCO DEFAUT GE &amp; POWER Cabinet","POWER ISSUE",
AQ1735="AKTIVCO Coupure ENEO &amp; Baisse de tension","POWER ISSUE",
AQ1735="Coupure ENEO &amp; Baisse de tension","POWER ISSUE",
AQ1735="Defaut GE &amp; POWER Cabinet","POWER ISSUE",
AQ1735="Sharing","POWER ISSUE",
AQ1735="Sites strategiques &amp; DataCenter","POWER ISSUE",
AQ1735="Exclu","Exclu",
AQ1735="SAT","TX ISSUE",
AQ1735="SPARE-ISSUE","SPARE-ISSUE",
AQ1735="Fiber CAmtel","TX ISSUE",
AQ1735="Fiber AOF","TX ISSUE",
AQ1735="Projet OCM (HUAWEI)","TRAVAUX-HUAWEI",
AQ1735="Projet OCM (NOKIA)","TRAVAUX -NOKIA",
AQ1735="ACCESS-ISSUE","ACCESS-ISSUE",
AQ1735="Projet OCM (ZTE, NOKIA, autres projets)","TRAVAUX OCM",
AQ1735="No root CAuse","No root cause",
AQ1735="ODU HS","TX ISSUE",
AQ1735="IP &amp; VLAN","TX ISSUE",
AQ1735="Warehouse HUAWEI","SPARE-ISSUE",
AQ1735="SPARE-HS","SPARE-ISSUE",
AQ1735="Power Telco","RAN ISSUE",AQ1735="no impacts","no impacts"
),"")</f>
        <v>POWER ISSUE</v>
      </c>
      <c r="AQ1735" s="67" t="s">
        <v>5325</v>
      </c>
      <c r="AR1735" s="48" t="str" cm="1">
        <f t="array" ref="AR1735">IFERROR(_xlfn.IFS(
AQ1735="MPR ISSUE","ACTIVE",
AQ1735="BSS Hardware Issue","ACTIVE",
AQ1735="Sites strategiques, MLL, Pylone, etc.","PASSIVE",
AQ1735="AKTIVCO DEFAUT GE &amp; POWER Cabinet","PASSIVE",
AQ1735="AKTIVCO Coupure ENEO &amp; Baisse de tension","PASSIVE",
AQ1735="Coupure ENEO &amp; Baisse de tension","PASSIVE",
AQ1735="Defaut GE &amp; POWER Cabinet","PASSIVE",
AQ1735="Sharing","PASSIVE",
AQ1735="Sites strategiques &amp; DataCenter","PASSIVE",
AQ1735="Exclu","Exclu",
AQ1735="SAT","ACTIVE",
AQ1735="SPARE-ISSUE","SPARE-ISSUE",
AQ1735="Fiber CAmtel","ACTIVE",
AQ1735="Fiber AOF","ACTIVE",
AQ1735="Projet OCM (HUAWEI)","PLANNED WORKS",
AQ1735="Projet OCM (NOKIA)","PLANNED WORKS",
AQ1735="ACCESS-ISSUE","ACCESS-ISSUE",
AQ1735="Projet OCM (ZTE, NOKIA, autres projets)","PLANNED WORKS",
AQ1735="No root CAuse","No root cause",
AQ1735="ODU HS","ACTIVE",
AQ1735="IP &amp; VLAN","ACTIVE",
AQ1735="Warehouse HUAWEI","SPARE-ISSUE",
AQ1735="SPARE-HS","SPARE-ISSUE",
AQ1735="Power Telco","ACTIVE", AQ1735="no impacts","no impacts"
),"")</f>
        <v>PASSIVE</v>
      </c>
      <c r="AS1735" s="92" t="s">
        <v>5920</v>
      </c>
      <c r="AT1735" s="129" t="s">
        <v>986</v>
      </c>
      <c r="AU1735" s="9" t="s">
        <v>5991</v>
      </c>
      <c r="AV1735" s="17" t="s">
        <v>5690</v>
      </c>
      <c r="AW1735" s="7" t="s">
        <v>5537</v>
      </c>
      <c r="AX1735" s="6" t="s">
        <v>5537</v>
      </c>
      <c r="AY1735" s="7"/>
      <c r="AZ1735" s="3" t="s">
        <v>5537</v>
      </c>
      <c r="BA1735" s="18" t="s">
        <v>5537</v>
      </c>
      <c r="BB1735" s="18" t="s">
        <v>5537</v>
      </c>
      <c r="BC1735" s="18" t="s">
        <v>5537</v>
      </c>
      <c r="BD1735" s="18" t="s">
        <v>6347</v>
      </c>
      <c r="BE1735" s="18" t="s">
        <v>5537</v>
      </c>
      <c r="BF1735" s="18" t="s">
        <v>6348</v>
      </c>
      <c r="BG1735" s="18" t="s">
        <v>5537</v>
      </c>
      <c r="BH1735" s="18" t="s">
        <v>5537</v>
      </c>
      <c r="BI1735" s="18" t="s">
        <v>5537</v>
      </c>
      <c r="BJ1735" s="18" t="s">
        <v>5537</v>
      </c>
      <c r="BK1735" s="18" t="s">
        <v>5752</v>
      </c>
      <c r="BL1735" s="9" t="s">
        <v>5537</v>
      </c>
      <c r="BM1735" s="14" t="s">
        <v>5537</v>
      </c>
      <c r="BN1735" s="14" t="s">
        <v>5537</v>
      </c>
      <c r="BO1735" s="14" t="str">
        <f>_xlfn.XLOOKUP(B1735,'[4]cell downs 18042026 17h'!$B:$B,'[4]cell downs 18042026 17h'!$B:$B,"")</f>
        <v/>
      </c>
      <c r="BP1735" s="14" t="str">
        <f>_xlfn.XLOOKUP(B1735,'[5]Cells Huawei 19042026 15h'!$B:$B,'[5]Cells Huawei 19042026 15h'!$B:$B,"")</f>
        <v/>
      </c>
      <c r="BQ1735" s="9" t="str">
        <f>_xlfn.XLOOKUP(B1735,'[6]cells down 19042026 9H40'!$B:$B,'[6]cells down 19042026 9H40'!$B:$B,"")</f>
        <v/>
      </c>
      <c r="BR1735" s="9" t="s">
        <v>5537</v>
      </c>
      <c r="BS1735" s="9" t="s">
        <v>12</v>
      </c>
      <c r="BT1735" s="108"/>
    </row>
    <row r="1736" spans="1:72" s="9" customFormat="1" x14ac:dyDescent="0.35">
      <c r="A1736" s="1" t="s">
        <v>921</v>
      </c>
      <c r="B1736" s="8" t="s">
        <v>922</v>
      </c>
      <c r="C1736" s="3" t="str">
        <f>_xlfn.XLOOKUP(B1736,'[1]daily break down'!$D:$D,'[1]daily break down'!$E:$E,"")</f>
        <v>Yaounde</v>
      </c>
      <c r="D1736" s="1" t="s">
        <v>11</v>
      </c>
      <c r="E1736" s="1" t="s">
        <v>12</v>
      </c>
      <c r="F1736" s="3" t="s">
        <v>37</v>
      </c>
      <c r="G1736" s="1" t="s">
        <v>38</v>
      </c>
      <c r="H1736" s="34" t="str">
        <f>_xlfn.XLOOKUP(B1736,[2]CALCULATION!$B:$B,[2]CALCULATION!$H:$H,"")</f>
        <v>ZTE</v>
      </c>
      <c r="I1736" s="28">
        <v>0</v>
      </c>
      <c r="J1736" s="28">
        <v>0</v>
      </c>
      <c r="K1736" s="28">
        <v>0</v>
      </c>
      <c r="L1736" s="28">
        <v>0</v>
      </c>
      <c r="M1736" s="28">
        <v>0</v>
      </c>
      <c r="N1736" s="28">
        <v>0</v>
      </c>
      <c r="O1736" s="28">
        <v>0</v>
      </c>
      <c r="P1736" s="28">
        <v>0</v>
      </c>
      <c r="Q1736" s="28">
        <v>0</v>
      </c>
      <c r="R1736" s="28">
        <v>0</v>
      </c>
      <c r="S1736" s="93">
        <v>0</v>
      </c>
      <c r="T1736" s="93">
        <f>_xlfn.XLOOKUP(B1736,'[3]Nur des jours'!$B:$B,'[3]Nur des jours'!$U:$U,"")</f>
        <v>0</v>
      </c>
      <c r="U1736" s="93">
        <v>0</v>
      </c>
      <c r="V1736" s="93">
        <v>0</v>
      </c>
      <c r="W1736" s="93">
        <v>0</v>
      </c>
      <c r="X1736" s="93">
        <v>0</v>
      </c>
      <c r="Y1736" s="93">
        <v>0</v>
      </c>
      <c r="Z1736" s="93">
        <v>0</v>
      </c>
      <c r="AA1736" s="93">
        <v>0</v>
      </c>
      <c r="AB1736" s="93">
        <v>0</v>
      </c>
      <c r="AC1736" s="93">
        <f>_xlfn.XLOOKUP(B1736,'[3]Nur des jours'!$B:$B,'[3]Nur des jours'!$N:$N,"")</f>
        <v>0</v>
      </c>
      <c r="AD1736" s="93">
        <v>0</v>
      </c>
      <c r="AE1736" s="93">
        <v>0</v>
      </c>
      <c r="AF1736" s="93">
        <v>0</v>
      </c>
      <c r="AG1736" s="93"/>
      <c r="AH1736" s="93">
        <v>0</v>
      </c>
      <c r="AI1736" s="93">
        <v>0</v>
      </c>
      <c r="AJ1736" s="93">
        <v>0</v>
      </c>
      <c r="AK1736" s="93">
        <v>0</v>
      </c>
      <c r="AL1736" s="93">
        <v>0</v>
      </c>
      <c r="AM1736" s="49" t="s">
        <v>5559</v>
      </c>
      <c r="AN1736" s="49"/>
      <c r="AO1736" s="48" t="str" cm="1">
        <f t="array" ref="AO1736">IFERROR(_xlfn.IFS(
AQ1736="MPR ISSUE","PDH",
AQ1736="BSS Hardware Issue","BSS",
AQ1736="Sites strategiques, MLL, Pylone, etc.","ENVTECH",
AQ1736="AKTIVCO DEFAUT GE &amp; POWER Cabinet","AKTIVCO",
AQ1736="AKTIVCO Coupure ENEO &amp; Baisse de tension","AKTIVCO GRID ONLY",
AQ1736="Coupure ENEO &amp; Baisse de tension","IHS GRID ONLY",
AQ1736="Defaut GE &amp; POWER Cabinet","IHS",
AQ1736="Sharing","Partners",
AQ1736="Sites strategiques &amp; DataCenter","SST &amp; DC",
AQ1736="Exclu","Exclu",
AQ1736="SAT","SAT",
AQ1736="SPARE-ISSUE","SPARE-ISSUE",
AQ1736="Fiber CAmtel","TRANS_FO_CAMTEL",
AQ1736="Fiber AOF","Fiber AOF",
AQ1736="Projet OCM (HUAWEI)","TRAVAUX-HUAWEI",
AQ1736="Projet OCM (NOKIA)","TRAVAUX-NOKIA",
AQ1736="ACCESS-ISSUE","ACCESS-ISSUE",
AQ1736="Projet OCM (ZTE, NOKIA, autres projets)","TRAVAUX OCM",
AQ1736="No root CAuse","No root cause",
AQ1736="ODU HS","PDH",
AQ1736="IP &amp; VLAN","PDH",
AQ1736="Warehouse HUAWEI","SPARE-ISSUE",
AQ1736="SPARE-HS","SPARE-ISSUE",
AQ1736="Power Telco","BSS",AQ1736="no impacts","no impacts"
),"")</f>
        <v>No root cause</v>
      </c>
      <c r="AP1736" s="48" t="str" cm="1">
        <f t="array" ref="AP1736">IFERROR(_xlfn.IFS(
AQ1736="MPR ISSUE","TX ISSUE",
AQ1736="BSS Hardware Issue","RAN ISSUE",
AQ1736="Sites strategiques, MLL, Pylone, etc.","ENVTECH",
AQ1736="AKTIVCO DEFAUT GE &amp; POWER Cabinet","POWER ISSUE",
AQ1736="AKTIVCO Coupure ENEO &amp; Baisse de tension","POWER ISSUE",
AQ1736="Coupure ENEO &amp; Baisse de tension","POWER ISSUE",
AQ1736="Defaut GE &amp; POWER Cabinet","POWER ISSUE",
AQ1736="Sharing","POWER ISSUE",
AQ1736="Sites strategiques &amp; DataCenter","POWER ISSUE",
AQ1736="Exclu","Exclu",
AQ1736="SAT","TX ISSUE",
AQ1736="SPARE-ISSUE","SPARE-ISSUE",
AQ1736="Fiber CAmtel","TX ISSUE",
AQ1736="Fiber AOF","TX ISSUE",
AQ1736="Projet OCM (HUAWEI)","TRAVAUX-HUAWEI",
AQ1736="Projet OCM (NOKIA)","TRAVAUX -NOKIA",
AQ1736="ACCESS-ISSUE","ACCESS-ISSUE",
AQ1736="Projet OCM (ZTE, NOKIA, autres projets)","TRAVAUX OCM",
AQ1736="No root CAuse","No root cause",
AQ1736="ODU HS","TX ISSUE",
AQ1736="IP &amp; VLAN","TX ISSUE",
AQ1736="Warehouse HUAWEI","SPARE-ISSUE",
AQ1736="SPARE-HS","SPARE-ISSUE",
AQ1736="Power Telco","RAN ISSUE",AQ1736="no impacts","no impacts"
),"")</f>
        <v>No root cause</v>
      </c>
      <c r="AQ1736" s="127" t="s">
        <v>5344</v>
      </c>
      <c r="AR1736" s="48" t="str" cm="1">
        <f t="array" ref="AR1736">IFERROR(_xlfn.IFS(
AQ1736="MPR ISSUE","ACTIVE",
AQ1736="BSS Hardware Issue","ACTIVE",
AQ1736="Sites strategiques, MLL, Pylone, etc.","PASSIVE",
AQ1736="AKTIVCO DEFAUT GE &amp; POWER Cabinet","PASSIVE",
AQ1736="AKTIVCO Coupure ENEO &amp; Baisse de tension","PASSIVE",
AQ1736="Coupure ENEO &amp; Baisse de tension","PASSIVE",
AQ1736="Defaut GE &amp; POWER Cabinet","PASSIVE",
AQ1736="Sharing","PASSIVE",
AQ1736="Sites strategiques &amp; DataCenter","PASSIVE",
AQ1736="Exclu","Exclu",
AQ1736="SAT","ACTIVE",
AQ1736="SPARE-ISSUE","SPARE-ISSUE",
AQ1736="Fiber CAmtel","ACTIVE",
AQ1736="Fiber AOF","ACTIVE",
AQ1736="Projet OCM (HUAWEI)","PLANNED WORKS",
AQ1736="Projet OCM (NOKIA)","PLANNED WORKS",
AQ1736="ACCESS-ISSUE","ACCESS-ISSUE",
AQ1736="Projet OCM (ZTE, NOKIA, autres projets)","PLANNED WORKS",
AQ1736="No root CAuse","No root cause",
AQ1736="ODU HS","ACTIVE",
AQ1736="IP &amp; VLAN","ACTIVE",
AQ1736="Warehouse HUAWEI","SPARE-ISSUE",
AQ1736="SPARE-HS","SPARE-ISSUE",
AQ1736="Power Telco","ACTIVE", AQ1736="no impacts","no impacts"
),"")</f>
        <v>No root cause</v>
      </c>
      <c r="AS1736" s="92" t="s">
        <v>5537</v>
      </c>
      <c r="AT1736" s="98" t="s">
        <v>922</v>
      </c>
      <c r="AV1736" s="17" t="s">
        <v>5537</v>
      </c>
      <c r="AW1736" s="7" t="s">
        <v>5537</v>
      </c>
      <c r="AX1736" s="6" t="s">
        <v>5537</v>
      </c>
      <c r="AY1736" s="7"/>
      <c r="AZ1736" s="3" t="s">
        <v>5537</v>
      </c>
      <c r="BA1736" s="18" t="s">
        <v>5537</v>
      </c>
      <c r="BB1736" s="18" t="s">
        <v>5537</v>
      </c>
      <c r="BC1736" s="18" t="s">
        <v>5537</v>
      </c>
      <c r="BD1736" s="18" t="s">
        <v>5537</v>
      </c>
      <c r="BE1736" s="18" t="s">
        <v>5537</v>
      </c>
      <c r="BF1736" s="18" t="s">
        <v>5537</v>
      </c>
      <c r="BG1736" s="18" t="s">
        <v>5537</v>
      </c>
      <c r="BH1736" s="18" t="s">
        <v>5537</v>
      </c>
      <c r="BI1736" s="18" t="s">
        <v>5537</v>
      </c>
      <c r="BJ1736" s="18" t="s">
        <v>5537</v>
      </c>
      <c r="BK1736" s="18" t="s">
        <v>5537</v>
      </c>
      <c r="BL1736" s="9" t="s">
        <v>5537</v>
      </c>
      <c r="BM1736" s="14" t="s">
        <v>5537</v>
      </c>
      <c r="BN1736" s="14" t="s">
        <v>5537</v>
      </c>
      <c r="BO1736" s="14" t="str">
        <f>_xlfn.XLOOKUP(B1736,'[4]cell downs 18042026 17h'!$B:$B,'[4]cell downs 18042026 17h'!$B:$B,"")</f>
        <v/>
      </c>
      <c r="BP1736" s="14" t="str">
        <f>_xlfn.XLOOKUP(B1736,'[5]Cells Huawei 19042026 15h'!$B:$B,'[5]Cells Huawei 19042026 15h'!$B:$B,"")</f>
        <v/>
      </c>
      <c r="BQ1736" s="9" t="str">
        <f>_xlfn.XLOOKUP(B1736,'[6]cells down 19042026 9H40'!$B:$B,'[6]cells down 19042026 9H40'!$B:$B,"")</f>
        <v/>
      </c>
      <c r="BR1736" s="9" t="s">
        <v>922</v>
      </c>
      <c r="BS1736" s="9" t="s">
        <v>12</v>
      </c>
      <c r="BT1736" s="108"/>
    </row>
    <row r="1737" spans="1:72" s="9" customFormat="1" x14ac:dyDescent="0.35">
      <c r="A1737" s="1" t="s">
        <v>2761</v>
      </c>
      <c r="B1737" s="8" t="s">
        <v>2762</v>
      </c>
      <c r="C1737" s="3" t="str">
        <f>_xlfn.XLOOKUP(B1737,'[1]daily break down'!$D:$D,'[1]daily break down'!$E:$E,"")</f>
        <v>Douala</v>
      </c>
      <c r="D1737" s="1"/>
      <c r="E1737" s="1"/>
      <c r="F1737" s="3" t="s">
        <v>31</v>
      </c>
      <c r="G1737" s="1" t="s">
        <v>32</v>
      </c>
      <c r="H1737" s="34" t="str">
        <f>_xlfn.XLOOKUP(B1737,[2]CALCULATION!$B:$B,[2]CALCULATION!$H:$H,"")</f>
        <v>ZTE</v>
      </c>
      <c r="I1737" s="28">
        <v>0</v>
      </c>
      <c r="J1737" s="28">
        <v>0</v>
      </c>
      <c r="K1737" s="28">
        <v>0</v>
      </c>
      <c r="L1737" s="28">
        <v>0</v>
      </c>
      <c r="M1737" s="28">
        <v>0</v>
      </c>
      <c r="N1737" s="28">
        <v>0</v>
      </c>
      <c r="O1737" s="28">
        <v>0</v>
      </c>
      <c r="P1737" s="28">
        <v>0</v>
      </c>
      <c r="Q1737" s="28">
        <v>0</v>
      </c>
      <c r="R1737" s="28">
        <v>0</v>
      </c>
      <c r="S1737" s="93">
        <v>0</v>
      </c>
      <c r="T1737" s="93">
        <f>_xlfn.XLOOKUP(B1737,'[3]Nur des jours'!$B:$B,'[3]Nur des jours'!$U:$U,"")</f>
        <v>0</v>
      </c>
      <c r="U1737" s="93">
        <v>0</v>
      </c>
      <c r="V1737" s="93">
        <v>0</v>
      </c>
      <c r="W1737" s="93">
        <v>0</v>
      </c>
      <c r="X1737" s="93">
        <v>0</v>
      </c>
      <c r="Y1737" s="93">
        <v>0</v>
      </c>
      <c r="Z1737" s="93">
        <v>0</v>
      </c>
      <c r="AA1737" s="93">
        <v>0</v>
      </c>
      <c r="AB1737" s="93">
        <v>0</v>
      </c>
      <c r="AC1737" s="93">
        <f>_xlfn.XLOOKUP(B1737,'[3]Nur des jours'!$B:$B,'[3]Nur des jours'!$N:$N,"")</f>
        <v>0</v>
      </c>
      <c r="AD1737" s="93">
        <v>0</v>
      </c>
      <c r="AE1737" s="93">
        <v>0</v>
      </c>
      <c r="AF1737" s="93">
        <v>0</v>
      </c>
      <c r="AG1737" s="93"/>
      <c r="AH1737" s="93">
        <v>0</v>
      </c>
      <c r="AI1737" s="93">
        <v>0</v>
      </c>
      <c r="AJ1737" s="93">
        <v>0</v>
      </c>
      <c r="AK1737" s="93">
        <v>0</v>
      </c>
      <c r="AL1737" s="93">
        <v>0</v>
      </c>
      <c r="AM1737" s="49" t="s">
        <v>5559</v>
      </c>
      <c r="AN1737" s="49"/>
      <c r="AO1737" s="48" t="str" cm="1">
        <f t="array" ref="AO1737">IFERROR(_xlfn.IFS(
AQ1737="MPR ISSUE","PDH",
AQ1737="BSS Hardware Issue","BSS",
AQ1737="Sites strategiques, MLL, Pylone, etc.","ENVTECH",
AQ1737="AKTIVCO DEFAUT GE &amp; POWER Cabinet","AKTIVCO",
AQ1737="AKTIVCO Coupure ENEO &amp; Baisse de tension","AKTIVCO GRID ONLY",
AQ1737="Coupure ENEO &amp; Baisse de tension","IHS GRID ONLY",
AQ1737="Defaut GE &amp; POWER Cabinet","IHS",
AQ1737="Sharing","Partners",
AQ1737="Sites strategiques &amp; DataCenter","SST &amp; DC",
AQ1737="Exclu","Exclu",
AQ1737="SAT","SAT",
AQ1737="SPARE-ISSUE","SPARE-ISSUE",
AQ1737="Fiber CAmtel","TRANS_FO_CAMTEL",
AQ1737="Fiber AOF","Fiber AOF",
AQ1737="Projet OCM (HUAWEI)","TRAVAUX-HUAWEI",
AQ1737="Projet OCM (NOKIA)","TRAVAUX-NOKIA",
AQ1737="ACCESS-ISSUE","ACCESS-ISSUE",
AQ1737="Projet OCM (ZTE, NOKIA, autres projets)","TRAVAUX OCM",
AQ1737="No root CAuse","No root cause",
AQ1737="ODU HS","PDH",
AQ1737="IP &amp; VLAN","PDH",
AQ1737="Warehouse HUAWEI","SPARE-ISSUE",
AQ1737="SPARE-HS","SPARE-ISSUE",
AQ1737="Power Telco","BSS",AQ1737="no impacts","no impacts"
),"")</f>
        <v>No root cause</v>
      </c>
      <c r="AP1737" s="48" t="str" cm="1">
        <f t="array" ref="AP1737">IFERROR(_xlfn.IFS(
AQ1737="MPR ISSUE","TX ISSUE",
AQ1737="BSS Hardware Issue","RAN ISSUE",
AQ1737="Sites strategiques, MLL, Pylone, etc.","ENVTECH",
AQ1737="AKTIVCO DEFAUT GE &amp; POWER Cabinet","POWER ISSUE",
AQ1737="AKTIVCO Coupure ENEO &amp; Baisse de tension","POWER ISSUE",
AQ1737="Coupure ENEO &amp; Baisse de tension","POWER ISSUE",
AQ1737="Defaut GE &amp; POWER Cabinet","POWER ISSUE",
AQ1737="Sharing","POWER ISSUE",
AQ1737="Sites strategiques &amp; DataCenter","POWER ISSUE",
AQ1737="Exclu","Exclu",
AQ1737="SAT","TX ISSUE",
AQ1737="SPARE-ISSUE","SPARE-ISSUE",
AQ1737="Fiber CAmtel","TX ISSUE",
AQ1737="Fiber AOF","TX ISSUE",
AQ1737="Projet OCM (HUAWEI)","TRAVAUX-HUAWEI",
AQ1737="Projet OCM (NOKIA)","TRAVAUX -NOKIA",
AQ1737="ACCESS-ISSUE","ACCESS-ISSUE",
AQ1737="Projet OCM (ZTE, NOKIA, autres projets)","TRAVAUX OCM",
AQ1737="No root CAuse","No root cause",
AQ1737="ODU HS","TX ISSUE",
AQ1737="IP &amp; VLAN","TX ISSUE",
AQ1737="Warehouse HUAWEI","SPARE-ISSUE",
AQ1737="SPARE-HS","SPARE-ISSUE",
AQ1737="Power Telco","RAN ISSUE",AQ1737="no impacts","no impacts"
),"")</f>
        <v>No root cause</v>
      </c>
      <c r="AQ1737" s="67" t="s">
        <v>5344</v>
      </c>
      <c r="AR1737" s="48" t="str" cm="1">
        <f t="array" ref="AR1737">IFERROR(_xlfn.IFS(
AQ1737="MPR ISSUE","ACTIVE",
AQ1737="BSS Hardware Issue","ACTIVE",
AQ1737="Sites strategiques, MLL, Pylone, etc.","PASSIVE",
AQ1737="AKTIVCO DEFAUT GE &amp; POWER Cabinet","PASSIVE",
AQ1737="AKTIVCO Coupure ENEO &amp; Baisse de tension","PASSIVE",
AQ1737="Coupure ENEO &amp; Baisse de tension","PASSIVE",
AQ1737="Defaut GE &amp; POWER Cabinet","PASSIVE",
AQ1737="Sharing","PASSIVE",
AQ1737="Sites strategiques &amp; DataCenter","PASSIVE",
AQ1737="Exclu","Exclu",
AQ1737="SAT","ACTIVE",
AQ1737="SPARE-ISSUE","SPARE-ISSUE",
AQ1737="Fiber CAmtel","ACTIVE",
AQ1737="Fiber AOF","ACTIVE",
AQ1737="Projet OCM (HUAWEI)","PLANNED WORKS",
AQ1737="Projet OCM (NOKIA)","PLANNED WORKS",
AQ1737="ACCESS-ISSUE","ACCESS-ISSUE",
AQ1737="Projet OCM (ZTE, NOKIA, autres projets)","PLANNED WORKS",
AQ1737="No root CAuse","No root cause",
AQ1737="ODU HS","ACTIVE",
AQ1737="IP &amp; VLAN","ACTIVE",
AQ1737="Warehouse HUAWEI","SPARE-ISSUE",
AQ1737="SPARE-HS","SPARE-ISSUE",
AQ1737="Power Telco","ACTIVE", AQ1737="no impacts","no impacts"
),"")</f>
        <v>No root cause</v>
      </c>
      <c r="AS1737" s="92" t="s">
        <v>5537</v>
      </c>
      <c r="AT1737" s="98" t="s">
        <v>2762</v>
      </c>
      <c r="AV1737" s="17" t="s">
        <v>5537</v>
      </c>
      <c r="AW1737" s="7" t="s">
        <v>5537</v>
      </c>
      <c r="AX1737" s="6" t="s">
        <v>5537</v>
      </c>
      <c r="AY1737" s="7"/>
      <c r="AZ1737" s="3" t="s">
        <v>5537</v>
      </c>
      <c r="BA1737" s="18" t="s">
        <v>5537</v>
      </c>
      <c r="BB1737" s="18" t="s">
        <v>5537</v>
      </c>
      <c r="BC1737" s="18" t="s">
        <v>5537</v>
      </c>
      <c r="BD1737" s="18" t="s">
        <v>5537</v>
      </c>
      <c r="BE1737" s="18" t="s">
        <v>5537</v>
      </c>
      <c r="BF1737" s="18" t="s">
        <v>5537</v>
      </c>
      <c r="BG1737" s="18" t="s">
        <v>5537</v>
      </c>
      <c r="BH1737" s="18" t="s">
        <v>5537</v>
      </c>
      <c r="BI1737" s="18" t="s">
        <v>5537</v>
      </c>
      <c r="BJ1737" s="18" t="s">
        <v>5537</v>
      </c>
      <c r="BK1737" s="18" t="s">
        <v>5537</v>
      </c>
      <c r="BL1737" s="9" t="s">
        <v>5537</v>
      </c>
      <c r="BM1737" s="14" t="s">
        <v>5537</v>
      </c>
      <c r="BN1737" s="14" t="s">
        <v>5537</v>
      </c>
      <c r="BO1737" s="14" t="str">
        <f>_xlfn.XLOOKUP(B1737,'[4]cell downs 18042026 17h'!$B:$B,'[4]cell downs 18042026 17h'!$B:$B,"")</f>
        <v/>
      </c>
      <c r="BP1737" s="14" t="str">
        <f>_xlfn.XLOOKUP(B1737,'[5]Cells Huawei 19042026 15h'!$B:$B,'[5]Cells Huawei 19042026 15h'!$B:$B,"")</f>
        <v/>
      </c>
      <c r="BQ1737" s="9" t="str">
        <f>_xlfn.XLOOKUP(B1737,'[6]cells down 19042026 9H40'!$B:$B,'[6]cells down 19042026 9H40'!$B:$B,"")</f>
        <v/>
      </c>
      <c r="BR1737" s="9" t="s">
        <v>5537</v>
      </c>
      <c r="BS1737" s="9" t="s">
        <v>594</v>
      </c>
      <c r="BT1737" s="108"/>
    </row>
    <row r="1738" spans="1:72" s="9" customFormat="1" x14ac:dyDescent="0.35">
      <c r="A1738" s="1" t="s">
        <v>3952</v>
      </c>
      <c r="B1738" s="8" t="s">
        <v>3953</v>
      </c>
      <c r="C1738" s="3" t="str">
        <f>_xlfn.XLOOKUP(B1738,'[1]daily break down'!$D:$D,'[1]daily break down'!$E:$E,"")</f>
        <v>CENTRE</v>
      </c>
      <c r="D1738" s="1" t="s">
        <v>21</v>
      </c>
      <c r="E1738" s="1" t="s">
        <v>188</v>
      </c>
      <c r="F1738" s="3" t="s">
        <v>37</v>
      </c>
      <c r="G1738" s="1" t="s">
        <v>3954</v>
      </c>
      <c r="H1738" s="33" t="str">
        <f>_xlfn.XLOOKUP(B1738,[2]CALCULATION!$B:$B,[2]CALCULATION!$H:$H,"")</f>
        <v>NOKIA</v>
      </c>
      <c r="I1738" s="28">
        <v>0</v>
      </c>
      <c r="J1738" s="28">
        <v>0</v>
      </c>
      <c r="K1738" s="28">
        <v>0</v>
      </c>
      <c r="L1738" s="28">
        <v>0</v>
      </c>
      <c r="M1738" s="28">
        <v>0</v>
      </c>
      <c r="N1738" s="28">
        <v>0</v>
      </c>
      <c r="O1738" s="28">
        <v>0</v>
      </c>
      <c r="P1738" s="28">
        <v>0</v>
      </c>
      <c r="Q1738" s="28">
        <v>0</v>
      </c>
      <c r="R1738" s="28">
        <v>0</v>
      </c>
      <c r="S1738" s="93">
        <v>0</v>
      </c>
      <c r="T1738" s="93">
        <f>_xlfn.XLOOKUP(B1738,'[3]Nur des jours'!$B:$B,'[3]Nur des jours'!$U:$U,"")</f>
        <v>0</v>
      </c>
      <c r="U1738" s="93">
        <v>0</v>
      </c>
      <c r="V1738" s="93">
        <v>0</v>
      </c>
      <c r="W1738" s="93">
        <v>0</v>
      </c>
      <c r="X1738" s="93">
        <v>0</v>
      </c>
      <c r="Y1738" s="93">
        <v>0</v>
      </c>
      <c r="Z1738" s="93">
        <v>0</v>
      </c>
      <c r="AA1738" s="93">
        <v>0</v>
      </c>
      <c r="AB1738" s="93">
        <v>0</v>
      </c>
      <c r="AC1738" s="93">
        <f>_xlfn.XLOOKUP(B1738,'[3]Nur des jours'!$B:$B,'[3]Nur des jours'!$N:$N,"")</f>
        <v>0</v>
      </c>
      <c r="AD1738" s="93">
        <v>0</v>
      </c>
      <c r="AE1738" s="93">
        <v>0</v>
      </c>
      <c r="AF1738" s="93">
        <v>0</v>
      </c>
      <c r="AG1738" s="93"/>
      <c r="AH1738" s="93">
        <v>0</v>
      </c>
      <c r="AI1738" s="93">
        <v>0</v>
      </c>
      <c r="AJ1738" s="93">
        <v>0</v>
      </c>
      <c r="AK1738" s="93">
        <v>0</v>
      </c>
      <c r="AL1738" s="93">
        <v>0</v>
      </c>
      <c r="AM1738" s="49" t="s">
        <v>5559</v>
      </c>
      <c r="AN1738" s="49"/>
      <c r="AO1738" s="48" t="str" cm="1">
        <f t="array" ref="AO1738">IFERROR(_xlfn.IFS(
AQ1738="MPR ISSUE","PDH",
AQ1738="BSS Hardware Issue","BSS",
AQ1738="Sites strategiques, MLL, Pylone, etc.","ENVTECH",
AQ1738="AKTIVCO DEFAUT GE &amp; POWER Cabinet","AKTIVCO",
AQ1738="AKTIVCO Coupure ENEO &amp; Baisse de tension","AKTIVCO GRID ONLY",
AQ1738="Coupure ENEO &amp; Baisse de tension","IHS GRID ONLY",
AQ1738="Defaut GE &amp; POWER Cabinet","IHS",
AQ1738="Sharing","Partners",
AQ1738="Sites strategiques &amp; DataCenter","SST &amp; DC",
AQ1738="Exclu","Exclu",
AQ1738="SAT","SAT",
AQ1738="SPARE-ISSUE","SPARE-ISSUE",
AQ1738="Fiber CAmtel","TRANS_FO_CAMTEL",
AQ1738="Fiber AOF","Fiber AOF",
AQ1738="Projet OCM (HUAWEI)","TRAVAUX-HUAWEI",
AQ1738="Projet OCM (NOKIA)","TRAVAUX-NOKIA",
AQ1738="ACCESS-ISSUE","ACCESS-ISSUE",
AQ1738="Projet OCM (ZTE, NOKIA, autres projets)","TRAVAUX OCM",
AQ1738="No root CAuse","No root cause",
AQ1738="ODU HS","PDH",
AQ1738="IP &amp; VLAN","PDH",
AQ1738="Warehouse HUAWEI","SPARE-ISSUE",
AQ1738="SPARE-HS","SPARE-ISSUE",
AQ1738="Power Telco","BSS",AQ1738="no impacts","no impacts"
),"")</f>
        <v>No root cause</v>
      </c>
      <c r="AP1738" s="48" t="str" cm="1">
        <f t="array" ref="AP1738">IFERROR(_xlfn.IFS(
AQ1738="MPR ISSUE","TX ISSUE",
AQ1738="BSS Hardware Issue","RAN ISSUE",
AQ1738="Sites strategiques, MLL, Pylone, etc.","ENVTECH",
AQ1738="AKTIVCO DEFAUT GE &amp; POWER Cabinet","POWER ISSUE",
AQ1738="AKTIVCO Coupure ENEO &amp; Baisse de tension","POWER ISSUE",
AQ1738="Coupure ENEO &amp; Baisse de tension","POWER ISSUE",
AQ1738="Defaut GE &amp; POWER Cabinet","POWER ISSUE",
AQ1738="Sharing","POWER ISSUE",
AQ1738="Sites strategiques &amp; DataCenter","POWER ISSUE",
AQ1738="Exclu","Exclu",
AQ1738="SAT","TX ISSUE",
AQ1738="SPARE-ISSUE","SPARE-ISSUE",
AQ1738="Fiber CAmtel","TX ISSUE",
AQ1738="Fiber AOF","TX ISSUE",
AQ1738="Projet OCM (HUAWEI)","TRAVAUX-HUAWEI",
AQ1738="Projet OCM (NOKIA)","TRAVAUX -NOKIA",
AQ1738="ACCESS-ISSUE","ACCESS-ISSUE",
AQ1738="Projet OCM (ZTE, NOKIA, autres projets)","TRAVAUX OCM",
AQ1738="No root CAuse","No root cause",
AQ1738="ODU HS","TX ISSUE",
AQ1738="IP &amp; VLAN","TX ISSUE",
AQ1738="Warehouse HUAWEI","SPARE-ISSUE",
AQ1738="SPARE-HS","SPARE-ISSUE",
AQ1738="Power Telco","RAN ISSUE",AQ1738="no impacts","no impacts"
),"")</f>
        <v>No root cause</v>
      </c>
      <c r="AQ1738" s="67" t="s">
        <v>5344</v>
      </c>
      <c r="AR1738" s="48" t="str" cm="1">
        <f t="array" ref="AR1738">IFERROR(_xlfn.IFS(
AQ1738="MPR ISSUE","ACTIVE",
AQ1738="BSS Hardware Issue","ACTIVE",
AQ1738="Sites strategiques, MLL, Pylone, etc.","PASSIVE",
AQ1738="AKTIVCO DEFAUT GE &amp; POWER Cabinet","PASSIVE",
AQ1738="AKTIVCO Coupure ENEO &amp; Baisse de tension","PASSIVE",
AQ1738="Coupure ENEO &amp; Baisse de tension","PASSIVE",
AQ1738="Defaut GE &amp; POWER Cabinet","PASSIVE",
AQ1738="Sharing","PASSIVE",
AQ1738="Sites strategiques &amp; DataCenter","PASSIVE",
AQ1738="Exclu","Exclu",
AQ1738="SAT","ACTIVE",
AQ1738="SPARE-ISSUE","SPARE-ISSUE",
AQ1738="Fiber CAmtel","ACTIVE",
AQ1738="Fiber AOF","ACTIVE",
AQ1738="Projet OCM (HUAWEI)","PLANNED WORKS",
AQ1738="Projet OCM (NOKIA)","PLANNED WORKS",
AQ1738="ACCESS-ISSUE","ACCESS-ISSUE",
AQ1738="Projet OCM (ZTE, NOKIA, autres projets)","PLANNED WORKS",
AQ1738="No root CAuse","No root cause",
AQ1738="ODU HS","ACTIVE",
AQ1738="IP &amp; VLAN","ACTIVE",
AQ1738="Warehouse HUAWEI","SPARE-ISSUE",
AQ1738="SPARE-HS","SPARE-ISSUE",
AQ1738="Power Telco","ACTIVE", AQ1738="no impacts","no impacts"
),"")</f>
        <v>No root cause</v>
      </c>
      <c r="AS1738" s="92" t="s">
        <v>5537</v>
      </c>
      <c r="AT1738" s="98" t="s">
        <v>3953</v>
      </c>
      <c r="AV1738" s="17" t="s">
        <v>5537</v>
      </c>
      <c r="AW1738" s="7" t="s">
        <v>5537</v>
      </c>
      <c r="AX1738" s="6" t="s">
        <v>5537</v>
      </c>
      <c r="AY1738" s="7"/>
      <c r="AZ1738" s="3" t="s">
        <v>5537</v>
      </c>
      <c r="BA1738" s="18" t="s">
        <v>5537</v>
      </c>
      <c r="BB1738" s="18" t="s">
        <v>5537</v>
      </c>
      <c r="BC1738" s="18" t="s">
        <v>5537</v>
      </c>
      <c r="BD1738" s="18" t="s">
        <v>5537</v>
      </c>
      <c r="BE1738" s="18" t="s">
        <v>5537</v>
      </c>
      <c r="BF1738" s="18" t="s">
        <v>5537</v>
      </c>
      <c r="BG1738" s="18" t="s">
        <v>5537</v>
      </c>
      <c r="BH1738" s="18" t="s">
        <v>5537</v>
      </c>
      <c r="BI1738" s="18" t="s">
        <v>5537</v>
      </c>
      <c r="BJ1738" s="18" t="s">
        <v>5537</v>
      </c>
      <c r="BK1738" s="18" t="s">
        <v>5537</v>
      </c>
      <c r="BL1738" s="9" t="s">
        <v>5537</v>
      </c>
      <c r="BM1738" s="14" t="s">
        <v>5537</v>
      </c>
      <c r="BN1738" s="14" t="s">
        <v>5537</v>
      </c>
      <c r="BO1738" s="14" t="str">
        <f>_xlfn.XLOOKUP(B1738,'[4]cell downs 18042026 17h'!$B:$B,'[4]cell downs 18042026 17h'!$B:$B,"")</f>
        <v/>
      </c>
      <c r="BP1738" s="14" t="str">
        <f>_xlfn.XLOOKUP(B1738,'[5]Cells Huawei 19042026 15h'!$B:$B,'[5]Cells Huawei 19042026 15h'!$B:$B,"")</f>
        <v/>
      </c>
      <c r="BQ1738" s="9" t="str">
        <f>_xlfn.XLOOKUP(B1738,'[6]cells down 19042026 9H40'!$B:$B,'[6]cells down 19042026 9H40'!$B:$B,"")</f>
        <v/>
      </c>
      <c r="BR1738" s="9" t="s">
        <v>5537</v>
      </c>
      <c r="BS1738" s="9" t="s">
        <v>5537</v>
      </c>
      <c r="BT1738" s="108"/>
    </row>
    <row r="1739" spans="1:72" s="9" customFormat="1" x14ac:dyDescent="0.35">
      <c r="A1739" s="1" t="s">
        <v>2356</v>
      </c>
      <c r="B1739" s="8" t="s">
        <v>2357</v>
      </c>
      <c r="C1739" s="3" t="str">
        <f>_xlfn.XLOOKUP(B1739,'[1]daily break down'!$D:$D,'[1]daily break down'!$E:$E,"")</f>
        <v>Douala</v>
      </c>
      <c r="D1739" s="1" t="s">
        <v>11</v>
      </c>
      <c r="E1739" s="1" t="s">
        <v>12</v>
      </c>
      <c r="F1739" s="3" t="s">
        <v>31</v>
      </c>
      <c r="G1739" s="1" t="s">
        <v>32</v>
      </c>
      <c r="H1739" s="34" t="str">
        <f>_xlfn.XLOOKUP(B1739,[2]CALCULATION!$B:$B,[2]CALCULATION!$H:$H,"")</f>
        <v>ZTE</v>
      </c>
      <c r="I1739" s="28">
        <v>0</v>
      </c>
      <c r="J1739" s="28">
        <v>0</v>
      </c>
      <c r="K1739" s="28">
        <v>0</v>
      </c>
      <c r="L1739" s="28">
        <v>0</v>
      </c>
      <c r="M1739" s="28">
        <v>0</v>
      </c>
      <c r="N1739" s="28">
        <v>0</v>
      </c>
      <c r="O1739" s="28">
        <v>0</v>
      </c>
      <c r="P1739" s="28">
        <v>0</v>
      </c>
      <c r="Q1739" s="28">
        <v>0</v>
      </c>
      <c r="R1739" s="28">
        <v>0</v>
      </c>
      <c r="S1739" s="93">
        <v>0</v>
      </c>
      <c r="T1739" s="93">
        <f>_xlfn.XLOOKUP(B1739,'[3]Nur des jours'!$B:$B,'[3]Nur des jours'!$U:$U,"")</f>
        <v>0</v>
      </c>
      <c r="U1739" s="93">
        <v>0</v>
      </c>
      <c r="V1739" s="93">
        <v>0</v>
      </c>
      <c r="W1739" s="93">
        <v>0</v>
      </c>
      <c r="X1739" s="93">
        <v>0</v>
      </c>
      <c r="Y1739" s="93">
        <v>0</v>
      </c>
      <c r="Z1739" s="93">
        <v>0</v>
      </c>
      <c r="AA1739" s="93">
        <v>0</v>
      </c>
      <c r="AB1739" s="93">
        <v>0</v>
      </c>
      <c r="AC1739" s="93">
        <f>_xlfn.XLOOKUP(B1739,'[3]Nur des jours'!$B:$B,'[3]Nur des jours'!$N:$N,"")</f>
        <v>0</v>
      </c>
      <c r="AD1739" s="93">
        <v>0</v>
      </c>
      <c r="AE1739" s="93">
        <v>0</v>
      </c>
      <c r="AF1739" s="93">
        <v>0</v>
      </c>
      <c r="AG1739" s="93"/>
      <c r="AH1739" s="93">
        <v>0</v>
      </c>
      <c r="AI1739" s="93">
        <v>0</v>
      </c>
      <c r="AJ1739" s="93">
        <v>0</v>
      </c>
      <c r="AK1739" s="93">
        <v>0</v>
      </c>
      <c r="AL1739" s="93">
        <v>0</v>
      </c>
      <c r="AM1739" s="49" t="s">
        <v>5559</v>
      </c>
      <c r="AN1739" s="49"/>
      <c r="AO1739" s="48" t="str" cm="1">
        <f t="array" ref="AO1739">IFERROR(_xlfn.IFS(
AQ1739="MPR ISSUE","PDH",
AQ1739="BSS Hardware Issue","BSS",
AQ1739="Sites strategiques, MLL, Pylone, etc.","ENVTECH",
AQ1739="AKTIVCO DEFAUT GE &amp; POWER Cabinet","AKTIVCO",
AQ1739="AKTIVCO Coupure ENEO &amp; Baisse de tension","AKTIVCO GRID ONLY",
AQ1739="Coupure ENEO &amp; Baisse de tension","IHS GRID ONLY",
AQ1739="Defaut GE &amp; POWER Cabinet","IHS",
AQ1739="Sharing","Partners",
AQ1739="Sites strategiques &amp; DataCenter","SST &amp; DC",
AQ1739="Exclu","Exclu",
AQ1739="SAT","SAT",
AQ1739="SPARE-ISSUE","SPARE-ISSUE",
AQ1739="Fiber CAmtel","TRANS_FO_CAMTEL",
AQ1739="Fiber AOF","Fiber AOF",
AQ1739="Projet OCM (HUAWEI)","TRAVAUX-HUAWEI",
AQ1739="Projet OCM (NOKIA)","TRAVAUX-NOKIA",
AQ1739="ACCESS-ISSUE","ACCESS-ISSUE",
AQ1739="Projet OCM (ZTE, NOKIA, autres projets)","TRAVAUX OCM",
AQ1739="No root CAuse","No root cause",
AQ1739="ODU HS","PDH",
AQ1739="IP &amp; VLAN","PDH",
AQ1739="Warehouse HUAWEI","SPARE-ISSUE",
AQ1739="SPARE-HS","SPARE-ISSUE",
AQ1739="Power Telco","BSS",AQ1739="no impacts","no impacts"
),"")</f>
        <v>No root cause</v>
      </c>
      <c r="AP1739" s="48" t="str" cm="1">
        <f t="array" ref="AP1739">IFERROR(_xlfn.IFS(
AQ1739="MPR ISSUE","TX ISSUE",
AQ1739="BSS Hardware Issue","RAN ISSUE",
AQ1739="Sites strategiques, MLL, Pylone, etc.","ENVTECH",
AQ1739="AKTIVCO DEFAUT GE &amp; POWER Cabinet","POWER ISSUE",
AQ1739="AKTIVCO Coupure ENEO &amp; Baisse de tension","POWER ISSUE",
AQ1739="Coupure ENEO &amp; Baisse de tension","POWER ISSUE",
AQ1739="Defaut GE &amp; POWER Cabinet","POWER ISSUE",
AQ1739="Sharing","POWER ISSUE",
AQ1739="Sites strategiques &amp; DataCenter","POWER ISSUE",
AQ1739="Exclu","Exclu",
AQ1739="SAT","TX ISSUE",
AQ1739="SPARE-ISSUE","SPARE-ISSUE",
AQ1739="Fiber CAmtel","TX ISSUE",
AQ1739="Fiber AOF","TX ISSUE",
AQ1739="Projet OCM (HUAWEI)","TRAVAUX-HUAWEI",
AQ1739="Projet OCM (NOKIA)","TRAVAUX -NOKIA",
AQ1739="ACCESS-ISSUE","ACCESS-ISSUE",
AQ1739="Projet OCM (ZTE, NOKIA, autres projets)","TRAVAUX OCM",
AQ1739="No root CAuse","No root cause",
AQ1739="ODU HS","TX ISSUE",
AQ1739="IP &amp; VLAN","TX ISSUE",
AQ1739="Warehouse HUAWEI","SPARE-ISSUE",
AQ1739="SPARE-HS","SPARE-ISSUE",
AQ1739="Power Telco","RAN ISSUE",AQ1739="no impacts","no impacts"
),"")</f>
        <v>No root cause</v>
      </c>
      <c r="AQ1739" s="127" t="s">
        <v>5344</v>
      </c>
      <c r="AR1739" s="48" t="str" cm="1">
        <f t="array" ref="AR1739">IFERROR(_xlfn.IFS(
AQ1739="MPR ISSUE","ACTIVE",
AQ1739="BSS Hardware Issue","ACTIVE",
AQ1739="Sites strategiques, MLL, Pylone, etc.","PASSIVE",
AQ1739="AKTIVCO DEFAUT GE &amp; POWER Cabinet","PASSIVE",
AQ1739="AKTIVCO Coupure ENEO &amp; Baisse de tension","PASSIVE",
AQ1739="Coupure ENEO &amp; Baisse de tension","PASSIVE",
AQ1739="Defaut GE &amp; POWER Cabinet","PASSIVE",
AQ1739="Sharing","PASSIVE",
AQ1739="Sites strategiques &amp; DataCenter","PASSIVE",
AQ1739="Exclu","Exclu",
AQ1739="SAT","ACTIVE",
AQ1739="SPARE-ISSUE","SPARE-ISSUE",
AQ1739="Fiber CAmtel","ACTIVE",
AQ1739="Fiber AOF","ACTIVE",
AQ1739="Projet OCM (HUAWEI)","PLANNED WORKS",
AQ1739="Projet OCM (NOKIA)","PLANNED WORKS",
AQ1739="ACCESS-ISSUE","ACCESS-ISSUE",
AQ1739="Projet OCM (ZTE, NOKIA, autres projets)","PLANNED WORKS",
AQ1739="No root CAuse","No root cause",
AQ1739="ODU HS","ACTIVE",
AQ1739="IP &amp; VLAN","ACTIVE",
AQ1739="Warehouse HUAWEI","SPARE-ISSUE",
AQ1739="SPARE-HS","SPARE-ISSUE",
AQ1739="Power Telco","ACTIVE", AQ1739="no impacts","no impacts"
),"")</f>
        <v>No root cause</v>
      </c>
      <c r="AS1739" s="92" t="s">
        <v>5537</v>
      </c>
      <c r="AT1739" s="98" t="s">
        <v>2357</v>
      </c>
      <c r="AV1739" s="17" t="s">
        <v>5537</v>
      </c>
      <c r="AW1739" s="7" t="s">
        <v>5537</v>
      </c>
      <c r="AX1739" s="6" t="s">
        <v>5537</v>
      </c>
      <c r="AY1739" s="7"/>
      <c r="AZ1739" s="3" t="s">
        <v>5537</v>
      </c>
      <c r="BA1739" s="18" t="s">
        <v>5537</v>
      </c>
      <c r="BB1739" s="18" t="s">
        <v>5537</v>
      </c>
      <c r="BC1739" s="18" t="s">
        <v>5537</v>
      </c>
      <c r="BD1739" s="18" t="s">
        <v>5537</v>
      </c>
      <c r="BE1739" s="18" t="s">
        <v>5537</v>
      </c>
      <c r="BF1739" s="18" t="s">
        <v>5537</v>
      </c>
      <c r="BG1739" s="18" t="s">
        <v>5537</v>
      </c>
      <c r="BH1739" s="18" t="s">
        <v>5537</v>
      </c>
      <c r="BI1739" s="18" t="s">
        <v>5537</v>
      </c>
      <c r="BJ1739" s="18" t="s">
        <v>5537</v>
      </c>
      <c r="BK1739" s="18" t="s">
        <v>5537</v>
      </c>
      <c r="BL1739" s="9" t="s">
        <v>5537</v>
      </c>
      <c r="BM1739" s="14" t="s">
        <v>5537</v>
      </c>
      <c r="BN1739" s="14" t="s">
        <v>5537</v>
      </c>
      <c r="BO1739" s="14" t="str">
        <f>_xlfn.XLOOKUP(B1739,'[4]cell downs 18042026 17h'!$B:$B,'[4]cell downs 18042026 17h'!$B:$B,"")</f>
        <v/>
      </c>
      <c r="BP1739" s="14" t="str">
        <f>_xlfn.XLOOKUP(B1739,'[5]Cells Huawei 19042026 15h'!$B:$B,'[5]Cells Huawei 19042026 15h'!$B:$B,"")</f>
        <v/>
      </c>
      <c r="BQ1739" s="9" t="str">
        <f>_xlfn.XLOOKUP(B1739,'[6]cells down 19042026 9H40'!$B:$B,'[6]cells down 19042026 9H40'!$B:$B,"")</f>
        <v/>
      </c>
      <c r="BR1739" s="9" t="s">
        <v>2357</v>
      </c>
      <c r="BS1739" s="9" t="s">
        <v>5537</v>
      </c>
      <c r="BT1739" s="108"/>
    </row>
    <row r="1740" spans="1:72" s="9" customFormat="1" x14ac:dyDescent="0.35">
      <c r="A1740" s="1" t="s">
        <v>4758</v>
      </c>
      <c r="B1740" s="8" t="s">
        <v>4759</v>
      </c>
      <c r="C1740" s="3" t="str">
        <f>_xlfn.XLOOKUP(B1740,'[1]daily break down'!$D:$D,'[1]daily break down'!$E:$E,"")</f>
        <v>Douala</v>
      </c>
      <c r="D1740" s="1" t="s">
        <v>11</v>
      </c>
      <c r="E1740" s="1" t="s">
        <v>12</v>
      </c>
      <c r="F1740" s="3" t="s">
        <v>31</v>
      </c>
      <c r="G1740" s="1" t="s">
        <v>32</v>
      </c>
      <c r="H1740" s="34" t="str">
        <f>_xlfn.XLOOKUP(B1740,[2]CALCULATION!$B:$B,[2]CALCULATION!$H:$H,"")</f>
        <v>ZTE</v>
      </c>
      <c r="I1740" s="28">
        <v>0</v>
      </c>
      <c r="J1740" s="28">
        <v>0</v>
      </c>
      <c r="K1740" s="28">
        <v>0</v>
      </c>
      <c r="L1740" s="28">
        <v>0</v>
      </c>
      <c r="M1740" s="28">
        <v>0</v>
      </c>
      <c r="N1740" s="28">
        <v>0</v>
      </c>
      <c r="O1740" s="28">
        <v>0</v>
      </c>
      <c r="P1740" s="28">
        <v>0</v>
      </c>
      <c r="Q1740" s="28">
        <v>0</v>
      </c>
      <c r="R1740" s="28">
        <v>0</v>
      </c>
      <c r="S1740" s="93">
        <v>0</v>
      </c>
      <c r="T1740" s="93">
        <f>_xlfn.XLOOKUP(B1740,'[3]Nur des jours'!$B:$B,'[3]Nur des jours'!$U:$U,"")</f>
        <v>0</v>
      </c>
      <c r="U1740" s="93">
        <v>0</v>
      </c>
      <c r="V1740" s="93">
        <v>0</v>
      </c>
      <c r="W1740" s="93">
        <v>0</v>
      </c>
      <c r="X1740" s="93">
        <v>0</v>
      </c>
      <c r="Y1740" s="93">
        <v>0</v>
      </c>
      <c r="Z1740" s="93">
        <v>0</v>
      </c>
      <c r="AA1740" s="93">
        <v>0</v>
      </c>
      <c r="AB1740" s="93">
        <v>0</v>
      </c>
      <c r="AC1740" s="93">
        <f>_xlfn.XLOOKUP(B1740,'[3]Nur des jours'!$B:$B,'[3]Nur des jours'!$N:$N,"")</f>
        <v>0</v>
      </c>
      <c r="AD1740" s="93">
        <v>0</v>
      </c>
      <c r="AE1740" s="93">
        <v>0</v>
      </c>
      <c r="AF1740" s="93">
        <v>0</v>
      </c>
      <c r="AG1740" s="93"/>
      <c r="AH1740" s="93">
        <v>0</v>
      </c>
      <c r="AI1740" s="93">
        <v>0</v>
      </c>
      <c r="AJ1740" s="93">
        <v>0</v>
      </c>
      <c r="AK1740" s="93">
        <v>0</v>
      </c>
      <c r="AL1740" s="93">
        <v>0</v>
      </c>
      <c r="AM1740" s="49" t="s">
        <v>5559</v>
      </c>
      <c r="AN1740" s="49"/>
      <c r="AO1740" s="48" t="str" cm="1">
        <f t="array" ref="AO1740">IFERROR(_xlfn.IFS(
AQ1740="MPR ISSUE","PDH",
AQ1740="BSS Hardware Issue","BSS",
AQ1740="Sites strategiques, MLL, Pylone, etc.","ENVTECH",
AQ1740="AKTIVCO DEFAUT GE &amp; POWER Cabinet","AKTIVCO",
AQ1740="AKTIVCO Coupure ENEO &amp; Baisse de tension","AKTIVCO GRID ONLY",
AQ1740="Coupure ENEO &amp; Baisse de tension","IHS GRID ONLY",
AQ1740="Defaut GE &amp; POWER Cabinet","IHS",
AQ1740="Sharing","Partners",
AQ1740="Sites strategiques &amp; DataCenter","SST &amp; DC",
AQ1740="Exclu","Exclu",
AQ1740="SAT","SAT",
AQ1740="SPARE-ISSUE","SPARE-ISSUE",
AQ1740="Fiber CAmtel","TRANS_FO_CAMTEL",
AQ1740="Fiber AOF","Fiber AOF",
AQ1740="Projet OCM (HUAWEI)","TRAVAUX-HUAWEI",
AQ1740="Projet OCM (NOKIA)","TRAVAUX-NOKIA",
AQ1740="ACCESS-ISSUE","ACCESS-ISSUE",
AQ1740="Projet OCM (ZTE, NOKIA, autres projets)","TRAVAUX OCM",
AQ1740="No root CAuse","No root cause",
AQ1740="ODU HS","PDH",
AQ1740="IP &amp; VLAN","PDH",
AQ1740="Warehouse HUAWEI","SPARE-ISSUE",
AQ1740="SPARE-HS","SPARE-ISSUE",
AQ1740="Power Telco","BSS",AQ1740="no impacts","no impacts"
),"")</f>
        <v>No root cause</v>
      </c>
      <c r="AP1740" s="48" t="str" cm="1">
        <f t="array" ref="AP1740">IFERROR(_xlfn.IFS(
AQ1740="MPR ISSUE","TX ISSUE",
AQ1740="BSS Hardware Issue","RAN ISSUE",
AQ1740="Sites strategiques, MLL, Pylone, etc.","ENVTECH",
AQ1740="AKTIVCO DEFAUT GE &amp; POWER Cabinet","POWER ISSUE",
AQ1740="AKTIVCO Coupure ENEO &amp; Baisse de tension","POWER ISSUE",
AQ1740="Coupure ENEO &amp; Baisse de tension","POWER ISSUE",
AQ1740="Defaut GE &amp; POWER Cabinet","POWER ISSUE",
AQ1740="Sharing","POWER ISSUE",
AQ1740="Sites strategiques &amp; DataCenter","POWER ISSUE",
AQ1740="Exclu","Exclu",
AQ1740="SAT","TX ISSUE",
AQ1740="SPARE-ISSUE","SPARE-ISSUE",
AQ1740="Fiber CAmtel","TX ISSUE",
AQ1740="Fiber AOF","TX ISSUE",
AQ1740="Projet OCM (HUAWEI)","TRAVAUX-HUAWEI",
AQ1740="Projet OCM (NOKIA)","TRAVAUX -NOKIA",
AQ1740="ACCESS-ISSUE","ACCESS-ISSUE",
AQ1740="Projet OCM (ZTE, NOKIA, autres projets)","TRAVAUX OCM",
AQ1740="No root CAuse","No root cause",
AQ1740="ODU HS","TX ISSUE",
AQ1740="IP &amp; VLAN","TX ISSUE",
AQ1740="Warehouse HUAWEI","SPARE-ISSUE",
AQ1740="SPARE-HS","SPARE-ISSUE",
AQ1740="Power Telco","RAN ISSUE",AQ1740="no impacts","no impacts"
),"")</f>
        <v>No root cause</v>
      </c>
      <c r="AQ1740" s="127" t="s">
        <v>5344</v>
      </c>
      <c r="AR1740" s="48" t="str" cm="1">
        <f t="array" ref="AR1740">IFERROR(_xlfn.IFS(
AQ1740="MPR ISSUE","ACTIVE",
AQ1740="BSS Hardware Issue","ACTIVE",
AQ1740="Sites strategiques, MLL, Pylone, etc.","PASSIVE",
AQ1740="AKTIVCO DEFAUT GE &amp; POWER Cabinet","PASSIVE",
AQ1740="AKTIVCO Coupure ENEO &amp; Baisse de tension","PASSIVE",
AQ1740="Coupure ENEO &amp; Baisse de tension","PASSIVE",
AQ1740="Defaut GE &amp; POWER Cabinet","PASSIVE",
AQ1740="Sharing","PASSIVE",
AQ1740="Sites strategiques &amp; DataCenter","PASSIVE",
AQ1740="Exclu","Exclu",
AQ1740="SAT","ACTIVE",
AQ1740="SPARE-ISSUE","SPARE-ISSUE",
AQ1740="Fiber CAmtel","ACTIVE",
AQ1740="Fiber AOF","ACTIVE",
AQ1740="Projet OCM (HUAWEI)","PLANNED WORKS",
AQ1740="Projet OCM (NOKIA)","PLANNED WORKS",
AQ1740="ACCESS-ISSUE","ACCESS-ISSUE",
AQ1740="Projet OCM (ZTE, NOKIA, autres projets)","PLANNED WORKS",
AQ1740="No root CAuse","No root cause",
AQ1740="ODU HS","ACTIVE",
AQ1740="IP &amp; VLAN","ACTIVE",
AQ1740="Warehouse HUAWEI","SPARE-ISSUE",
AQ1740="SPARE-HS","SPARE-ISSUE",
AQ1740="Power Telco","ACTIVE", AQ1740="no impacts","no impacts"
),"")</f>
        <v>No root cause</v>
      </c>
      <c r="AS1740" s="92" t="s">
        <v>5537</v>
      </c>
      <c r="AT1740" s="98" t="s">
        <v>4759</v>
      </c>
      <c r="AV1740" s="17" t="s">
        <v>5537</v>
      </c>
      <c r="AW1740" s="7" t="s">
        <v>5537</v>
      </c>
      <c r="AX1740" s="6" t="s">
        <v>5537</v>
      </c>
      <c r="AY1740" s="7"/>
      <c r="AZ1740" s="3" t="s">
        <v>5537</v>
      </c>
      <c r="BA1740" s="18" t="s">
        <v>5537</v>
      </c>
      <c r="BB1740" s="18" t="s">
        <v>5537</v>
      </c>
      <c r="BC1740" s="18" t="s">
        <v>5537</v>
      </c>
      <c r="BD1740" s="18" t="s">
        <v>5537</v>
      </c>
      <c r="BE1740" s="18" t="s">
        <v>5537</v>
      </c>
      <c r="BF1740" s="18" t="s">
        <v>5537</v>
      </c>
      <c r="BG1740" s="18" t="s">
        <v>5537</v>
      </c>
      <c r="BH1740" s="18" t="s">
        <v>5537</v>
      </c>
      <c r="BI1740" s="18" t="s">
        <v>5537</v>
      </c>
      <c r="BJ1740" s="18" t="s">
        <v>5537</v>
      </c>
      <c r="BK1740" s="18" t="s">
        <v>5537</v>
      </c>
      <c r="BL1740" s="9" t="s">
        <v>5537</v>
      </c>
      <c r="BM1740" s="14" t="s">
        <v>5537</v>
      </c>
      <c r="BN1740" s="14" t="s">
        <v>5537</v>
      </c>
      <c r="BO1740" s="14" t="str">
        <f>_xlfn.XLOOKUP(B1740,'[4]cell downs 18042026 17h'!$B:$B,'[4]cell downs 18042026 17h'!$B:$B,"")</f>
        <v/>
      </c>
      <c r="BP1740" s="14" t="str">
        <f>_xlfn.XLOOKUP(B1740,'[5]Cells Huawei 19042026 15h'!$B:$B,'[5]Cells Huawei 19042026 15h'!$B:$B,"")</f>
        <v/>
      </c>
      <c r="BQ1740" s="9" t="str">
        <f>_xlfn.XLOOKUP(B1740,'[6]cells down 19042026 9H40'!$B:$B,'[6]cells down 19042026 9H40'!$B:$B,"")</f>
        <v/>
      </c>
      <c r="BR1740" s="9" t="s">
        <v>4759</v>
      </c>
      <c r="BS1740" s="9" t="s">
        <v>1713</v>
      </c>
      <c r="BT1740" s="108"/>
    </row>
    <row r="1741" spans="1:72" s="9" customFormat="1" x14ac:dyDescent="0.35">
      <c r="A1741" s="1" t="s">
        <v>2009</v>
      </c>
      <c r="B1741" s="8" t="s">
        <v>2010</v>
      </c>
      <c r="C1741" s="3" t="str">
        <f>_xlfn.XLOOKUP(B1741,'[1]daily break down'!$D:$D,'[1]daily break down'!$E:$E,"")</f>
        <v>Douala</v>
      </c>
      <c r="D1741" s="1" t="s">
        <v>1022</v>
      </c>
      <c r="E1741" s="1" t="s">
        <v>12</v>
      </c>
      <c r="F1741" s="3" t="s">
        <v>31</v>
      </c>
      <c r="G1741" s="1" t="s">
        <v>32</v>
      </c>
      <c r="H1741" s="34" t="str">
        <f>_xlfn.XLOOKUP(B1741,[2]CALCULATION!$B:$B,[2]CALCULATION!$H:$H,"")</f>
        <v>ZTE</v>
      </c>
      <c r="I1741" s="28">
        <v>0</v>
      </c>
      <c r="J1741" s="28">
        <v>0</v>
      </c>
      <c r="K1741" s="28">
        <v>0</v>
      </c>
      <c r="L1741" s="28">
        <v>0</v>
      </c>
      <c r="M1741" s="28">
        <v>0</v>
      </c>
      <c r="N1741" s="28">
        <v>0</v>
      </c>
      <c r="O1741" s="28">
        <v>0</v>
      </c>
      <c r="P1741" s="28">
        <v>0</v>
      </c>
      <c r="Q1741" s="28">
        <v>0</v>
      </c>
      <c r="R1741" s="28">
        <v>0</v>
      </c>
      <c r="S1741" s="93">
        <v>0</v>
      </c>
      <c r="T1741" s="93">
        <f>_xlfn.XLOOKUP(B1741,'[3]Nur des jours'!$B:$B,'[3]Nur des jours'!$U:$U,"")</f>
        <v>0</v>
      </c>
      <c r="U1741" s="93">
        <v>0</v>
      </c>
      <c r="V1741" s="93">
        <v>0</v>
      </c>
      <c r="W1741" s="93">
        <v>0</v>
      </c>
      <c r="X1741" s="93">
        <v>0</v>
      </c>
      <c r="Y1741" s="93">
        <v>0</v>
      </c>
      <c r="Z1741" s="93">
        <v>0</v>
      </c>
      <c r="AA1741" s="93">
        <v>0</v>
      </c>
      <c r="AB1741" s="93">
        <v>0</v>
      </c>
      <c r="AC1741" s="93">
        <f>_xlfn.XLOOKUP(B1741,'[3]Nur des jours'!$B:$B,'[3]Nur des jours'!$N:$N,"")</f>
        <v>0</v>
      </c>
      <c r="AD1741" s="93">
        <v>0</v>
      </c>
      <c r="AE1741" s="93">
        <v>0</v>
      </c>
      <c r="AF1741" s="93">
        <v>0</v>
      </c>
      <c r="AG1741" s="93"/>
      <c r="AH1741" s="93">
        <v>0</v>
      </c>
      <c r="AI1741" s="93">
        <v>0</v>
      </c>
      <c r="AJ1741" s="93">
        <v>0</v>
      </c>
      <c r="AK1741" s="93">
        <v>0</v>
      </c>
      <c r="AL1741" s="93">
        <v>0</v>
      </c>
      <c r="AM1741" s="49" t="s">
        <v>5559</v>
      </c>
      <c r="AN1741" s="49"/>
      <c r="AO1741" s="48" t="str" cm="1">
        <f t="array" ref="AO1741">IFERROR(_xlfn.IFS(
AQ1741="MPR ISSUE","PDH",
AQ1741="BSS Hardware Issue","BSS",
AQ1741="Sites strategiques, MLL, Pylone, etc.","ENVTECH",
AQ1741="AKTIVCO DEFAUT GE &amp; POWER Cabinet","AKTIVCO",
AQ1741="AKTIVCO Coupure ENEO &amp; Baisse de tension","AKTIVCO GRID ONLY",
AQ1741="Coupure ENEO &amp; Baisse de tension","IHS GRID ONLY",
AQ1741="Defaut GE &amp; POWER Cabinet","IHS",
AQ1741="Sharing","Partners",
AQ1741="Sites strategiques &amp; DataCenter","SST &amp; DC",
AQ1741="Exclu","Exclu",
AQ1741="SAT","SAT",
AQ1741="SPARE-ISSUE","SPARE-ISSUE",
AQ1741="Fiber CAmtel","TRANS_FO_CAMTEL",
AQ1741="Fiber AOF","Fiber AOF",
AQ1741="Projet OCM (HUAWEI)","TRAVAUX-HUAWEI",
AQ1741="Projet OCM (NOKIA)","TRAVAUX-NOKIA",
AQ1741="ACCESS-ISSUE","ACCESS-ISSUE",
AQ1741="Projet OCM (ZTE, NOKIA, autres projets)","TRAVAUX OCM",
AQ1741="No root CAuse","No root cause",
AQ1741="ODU HS","PDH",
AQ1741="IP &amp; VLAN","PDH",
AQ1741="Warehouse HUAWEI","SPARE-ISSUE",
AQ1741="SPARE-HS","SPARE-ISSUE",
AQ1741="Power Telco","BSS",AQ1741="no impacts","no impacts"
),"")</f>
        <v>No root cause</v>
      </c>
      <c r="AP1741" s="48" t="str" cm="1">
        <f t="array" ref="AP1741">IFERROR(_xlfn.IFS(
AQ1741="MPR ISSUE","TX ISSUE",
AQ1741="BSS Hardware Issue","RAN ISSUE",
AQ1741="Sites strategiques, MLL, Pylone, etc.","ENVTECH",
AQ1741="AKTIVCO DEFAUT GE &amp; POWER Cabinet","POWER ISSUE",
AQ1741="AKTIVCO Coupure ENEO &amp; Baisse de tension","POWER ISSUE",
AQ1741="Coupure ENEO &amp; Baisse de tension","POWER ISSUE",
AQ1741="Defaut GE &amp; POWER Cabinet","POWER ISSUE",
AQ1741="Sharing","POWER ISSUE",
AQ1741="Sites strategiques &amp; DataCenter","POWER ISSUE",
AQ1741="Exclu","Exclu",
AQ1741="SAT","TX ISSUE",
AQ1741="SPARE-ISSUE","SPARE-ISSUE",
AQ1741="Fiber CAmtel","TX ISSUE",
AQ1741="Fiber AOF","TX ISSUE",
AQ1741="Projet OCM (HUAWEI)","TRAVAUX-HUAWEI",
AQ1741="Projet OCM (NOKIA)","TRAVAUX -NOKIA",
AQ1741="ACCESS-ISSUE","ACCESS-ISSUE",
AQ1741="Projet OCM (ZTE, NOKIA, autres projets)","TRAVAUX OCM",
AQ1741="No root CAuse","No root cause",
AQ1741="ODU HS","TX ISSUE",
AQ1741="IP &amp; VLAN","TX ISSUE",
AQ1741="Warehouse HUAWEI","SPARE-ISSUE",
AQ1741="SPARE-HS","SPARE-ISSUE",
AQ1741="Power Telco","RAN ISSUE",AQ1741="no impacts","no impacts"
),"")</f>
        <v>No root cause</v>
      </c>
      <c r="AQ1741" s="67" t="s">
        <v>5344</v>
      </c>
      <c r="AR1741" s="48" t="str" cm="1">
        <f t="array" ref="AR1741">IFERROR(_xlfn.IFS(
AQ1741="MPR ISSUE","ACTIVE",
AQ1741="BSS Hardware Issue","ACTIVE",
AQ1741="Sites strategiques, MLL, Pylone, etc.","PASSIVE",
AQ1741="AKTIVCO DEFAUT GE &amp; POWER Cabinet","PASSIVE",
AQ1741="AKTIVCO Coupure ENEO &amp; Baisse de tension","PASSIVE",
AQ1741="Coupure ENEO &amp; Baisse de tension","PASSIVE",
AQ1741="Defaut GE &amp; POWER Cabinet","PASSIVE",
AQ1741="Sharing","PASSIVE",
AQ1741="Sites strategiques &amp; DataCenter","PASSIVE",
AQ1741="Exclu","Exclu",
AQ1741="SAT","ACTIVE",
AQ1741="SPARE-ISSUE","SPARE-ISSUE",
AQ1741="Fiber CAmtel","ACTIVE",
AQ1741="Fiber AOF","ACTIVE",
AQ1741="Projet OCM (HUAWEI)","PLANNED WORKS",
AQ1741="Projet OCM (NOKIA)","PLANNED WORKS",
AQ1741="ACCESS-ISSUE","ACCESS-ISSUE",
AQ1741="Projet OCM (ZTE, NOKIA, autres projets)","PLANNED WORKS",
AQ1741="No root CAuse","No root cause",
AQ1741="ODU HS","ACTIVE",
AQ1741="IP &amp; VLAN","ACTIVE",
AQ1741="Warehouse HUAWEI","SPARE-ISSUE",
AQ1741="SPARE-HS","SPARE-ISSUE",
AQ1741="Power Telco","ACTIVE", AQ1741="no impacts","no impacts"
),"")</f>
        <v>No root cause</v>
      </c>
      <c r="AS1741" s="92" t="s">
        <v>5537</v>
      </c>
      <c r="AT1741" s="98" t="s">
        <v>2010</v>
      </c>
      <c r="AV1741" s="17" t="s">
        <v>5537</v>
      </c>
      <c r="AW1741" s="7" t="s">
        <v>5537</v>
      </c>
      <c r="AX1741" s="6" t="s">
        <v>5537</v>
      </c>
      <c r="AY1741" s="7"/>
      <c r="AZ1741" s="3" t="s">
        <v>5537</v>
      </c>
      <c r="BA1741" s="18" t="s">
        <v>5537</v>
      </c>
      <c r="BB1741" s="18" t="s">
        <v>5537</v>
      </c>
      <c r="BC1741" s="18" t="s">
        <v>5537</v>
      </c>
      <c r="BD1741" s="18" t="s">
        <v>5537</v>
      </c>
      <c r="BE1741" s="18" t="s">
        <v>5537</v>
      </c>
      <c r="BF1741" s="18" t="s">
        <v>5537</v>
      </c>
      <c r="BG1741" s="18" t="s">
        <v>5537</v>
      </c>
      <c r="BH1741" s="18" t="s">
        <v>5537</v>
      </c>
      <c r="BI1741" s="18" t="s">
        <v>5537</v>
      </c>
      <c r="BJ1741" s="18" t="s">
        <v>5537</v>
      </c>
      <c r="BK1741" s="18" t="s">
        <v>5537</v>
      </c>
      <c r="BL1741" s="9" t="s">
        <v>5537</v>
      </c>
      <c r="BM1741" s="14" t="s">
        <v>5537</v>
      </c>
      <c r="BN1741" s="14" t="s">
        <v>5537</v>
      </c>
      <c r="BO1741" s="14" t="str">
        <f>_xlfn.XLOOKUP(B1741,'[4]cell downs 18042026 17h'!$B:$B,'[4]cell downs 18042026 17h'!$B:$B,"")</f>
        <v/>
      </c>
      <c r="BP1741" s="14" t="str">
        <f>_xlfn.XLOOKUP(B1741,'[5]Cells Huawei 19042026 15h'!$B:$B,'[5]Cells Huawei 19042026 15h'!$B:$B,"")</f>
        <v/>
      </c>
      <c r="BQ1741" s="9" t="str">
        <f>_xlfn.XLOOKUP(B1741,'[6]cells down 19042026 9H40'!$B:$B,'[6]cells down 19042026 9H40'!$B:$B,"")</f>
        <v/>
      </c>
      <c r="BR1741" s="9" t="s">
        <v>5537</v>
      </c>
      <c r="BS1741" s="9" t="s">
        <v>12</v>
      </c>
      <c r="BT1741" s="108"/>
    </row>
    <row r="1742" spans="1:72" s="9" customFormat="1" x14ac:dyDescent="0.35">
      <c r="A1742" s="1" t="s">
        <v>4766</v>
      </c>
      <c r="B1742" s="8" t="s">
        <v>4767</v>
      </c>
      <c r="C1742" s="3" t="str">
        <f>_xlfn.XLOOKUP(B1742,'[1]daily break down'!$D:$D,'[1]daily break down'!$E:$E,"")</f>
        <v>ADAMAOUA</v>
      </c>
      <c r="D1742" s="1" t="s">
        <v>11</v>
      </c>
      <c r="E1742" s="1" t="s">
        <v>96</v>
      </c>
      <c r="F1742" s="3" t="s">
        <v>90</v>
      </c>
      <c r="G1742" s="1" t="s">
        <v>4768</v>
      </c>
      <c r="H1742" s="33" t="str">
        <f>_xlfn.XLOOKUP(B1742,[2]CALCULATION!$B:$B,[2]CALCULATION!$H:$H,"")</f>
        <v>NOKIA</v>
      </c>
      <c r="I1742" s="28">
        <v>0</v>
      </c>
      <c r="J1742" s="28">
        <v>0</v>
      </c>
      <c r="K1742" s="28">
        <v>0</v>
      </c>
      <c r="L1742" s="28">
        <v>0</v>
      </c>
      <c r="M1742" s="28">
        <v>0</v>
      </c>
      <c r="N1742" s="28">
        <v>0</v>
      </c>
      <c r="O1742" s="28">
        <v>0</v>
      </c>
      <c r="P1742" s="28">
        <v>0</v>
      </c>
      <c r="Q1742" s="28">
        <v>0</v>
      </c>
      <c r="R1742" s="28">
        <v>0</v>
      </c>
      <c r="S1742" s="93">
        <v>0</v>
      </c>
      <c r="T1742" s="93">
        <f>_xlfn.XLOOKUP(B1742,'[3]Nur des jours'!$B:$B,'[3]Nur des jours'!$U:$U,"")</f>
        <v>0</v>
      </c>
      <c r="U1742" s="93">
        <v>0</v>
      </c>
      <c r="V1742" s="93">
        <v>0</v>
      </c>
      <c r="W1742" s="93">
        <v>0</v>
      </c>
      <c r="X1742" s="93">
        <v>0</v>
      </c>
      <c r="Y1742" s="93">
        <v>0</v>
      </c>
      <c r="Z1742" s="93">
        <v>0</v>
      </c>
      <c r="AA1742" s="93">
        <v>0</v>
      </c>
      <c r="AB1742" s="93">
        <v>0</v>
      </c>
      <c r="AC1742" s="93">
        <f>_xlfn.XLOOKUP(B1742,'[3]Nur des jours'!$B:$B,'[3]Nur des jours'!$N:$N,"")</f>
        <v>0</v>
      </c>
      <c r="AD1742" s="93">
        <v>0</v>
      </c>
      <c r="AE1742" s="93">
        <v>0</v>
      </c>
      <c r="AF1742" s="93">
        <v>0</v>
      </c>
      <c r="AG1742" s="93"/>
      <c r="AH1742" s="93">
        <v>0</v>
      </c>
      <c r="AI1742" s="93">
        <v>0</v>
      </c>
      <c r="AJ1742" s="93">
        <v>0</v>
      </c>
      <c r="AK1742" s="93">
        <v>0</v>
      </c>
      <c r="AL1742" s="93">
        <v>0</v>
      </c>
      <c r="AM1742" s="49" t="s">
        <v>5559</v>
      </c>
      <c r="AN1742" s="49"/>
      <c r="AO1742" s="48" t="str" cm="1">
        <f t="array" ref="AO1742">IFERROR(_xlfn.IFS(
AQ1742="MPR ISSUE","PDH",
AQ1742="BSS Hardware Issue","BSS",
AQ1742="Sites strategiques, MLL, Pylone, etc.","ENVTECH",
AQ1742="AKTIVCO DEFAUT GE &amp; POWER Cabinet","AKTIVCO",
AQ1742="AKTIVCO Coupure ENEO &amp; Baisse de tension","AKTIVCO GRID ONLY",
AQ1742="Coupure ENEO &amp; Baisse de tension","IHS GRID ONLY",
AQ1742="Defaut GE &amp; POWER Cabinet","IHS",
AQ1742="Sharing","Partners",
AQ1742="Sites strategiques &amp; DataCenter","SST &amp; DC",
AQ1742="Exclu","Exclu",
AQ1742="SAT","SAT",
AQ1742="SPARE-ISSUE","SPARE-ISSUE",
AQ1742="Fiber CAmtel","TRANS_FO_CAMTEL",
AQ1742="Fiber AOF","Fiber AOF",
AQ1742="Projet OCM (HUAWEI)","TRAVAUX-HUAWEI",
AQ1742="Projet OCM (NOKIA)","TRAVAUX-NOKIA",
AQ1742="ACCESS-ISSUE","ACCESS-ISSUE",
AQ1742="Projet OCM (ZTE, NOKIA, autres projets)","TRAVAUX OCM",
AQ1742="No root CAuse","No root cause",
AQ1742="ODU HS","PDH",
AQ1742="IP &amp; VLAN","PDH",
AQ1742="Warehouse HUAWEI","SPARE-ISSUE",
AQ1742="SPARE-HS","SPARE-ISSUE",
AQ1742="Power Telco","BSS",AQ1742="no impacts","no impacts"
),"")</f>
        <v>IHS</v>
      </c>
      <c r="AP1742" s="48" t="str" cm="1">
        <f t="array" ref="AP1742">IFERROR(_xlfn.IFS(
AQ1742="MPR ISSUE","TX ISSUE",
AQ1742="BSS Hardware Issue","RAN ISSUE",
AQ1742="Sites strategiques, MLL, Pylone, etc.","ENVTECH",
AQ1742="AKTIVCO DEFAUT GE &amp; POWER Cabinet","POWER ISSUE",
AQ1742="AKTIVCO Coupure ENEO &amp; Baisse de tension","POWER ISSUE",
AQ1742="Coupure ENEO &amp; Baisse de tension","POWER ISSUE",
AQ1742="Defaut GE &amp; POWER Cabinet","POWER ISSUE",
AQ1742="Sharing","POWER ISSUE",
AQ1742="Sites strategiques &amp; DataCenter","POWER ISSUE",
AQ1742="Exclu","Exclu",
AQ1742="SAT","TX ISSUE",
AQ1742="SPARE-ISSUE","SPARE-ISSUE",
AQ1742="Fiber CAmtel","TX ISSUE",
AQ1742="Fiber AOF","TX ISSUE",
AQ1742="Projet OCM (HUAWEI)","TRAVAUX-HUAWEI",
AQ1742="Projet OCM (NOKIA)","TRAVAUX -NOKIA",
AQ1742="ACCESS-ISSUE","ACCESS-ISSUE",
AQ1742="Projet OCM (ZTE, NOKIA, autres projets)","TRAVAUX OCM",
AQ1742="No root CAuse","No root cause",
AQ1742="ODU HS","TX ISSUE",
AQ1742="IP &amp; VLAN","TX ISSUE",
AQ1742="Warehouse HUAWEI","SPARE-ISSUE",
AQ1742="SPARE-HS","SPARE-ISSUE",
AQ1742="Power Telco","RAN ISSUE",AQ1742="no impacts","no impacts"
),"")</f>
        <v>POWER ISSUE</v>
      </c>
      <c r="AQ1742" s="67" t="s">
        <v>5330</v>
      </c>
      <c r="AR1742" s="48" t="str" cm="1">
        <f t="array" ref="AR1742">IFERROR(_xlfn.IFS(
AQ1742="MPR ISSUE","ACTIVE",
AQ1742="BSS Hardware Issue","ACTIVE",
AQ1742="Sites strategiques, MLL, Pylone, etc.","PASSIVE",
AQ1742="AKTIVCO DEFAUT GE &amp; POWER Cabinet","PASSIVE",
AQ1742="AKTIVCO Coupure ENEO &amp; Baisse de tension","PASSIVE",
AQ1742="Coupure ENEO &amp; Baisse de tension","PASSIVE",
AQ1742="Defaut GE &amp; POWER Cabinet","PASSIVE",
AQ1742="Sharing","PASSIVE",
AQ1742="Sites strategiques &amp; DataCenter","PASSIVE",
AQ1742="Exclu","Exclu",
AQ1742="SAT","ACTIVE",
AQ1742="SPARE-ISSUE","SPARE-ISSUE",
AQ1742="Fiber CAmtel","ACTIVE",
AQ1742="Fiber AOF","ACTIVE",
AQ1742="Projet OCM (HUAWEI)","PLANNED WORKS",
AQ1742="Projet OCM (NOKIA)","PLANNED WORKS",
AQ1742="ACCESS-ISSUE","ACCESS-ISSUE",
AQ1742="Projet OCM (ZTE, NOKIA, autres projets)","PLANNED WORKS",
AQ1742="No root CAuse","No root cause",
AQ1742="ODU HS","ACTIVE",
AQ1742="IP &amp; VLAN","ACTIVE",
AQ1742="Warehouse HUAWEI","SPARE-ISSUE",
AQ1742="SPARE-HS","SPARE-ISSUE",
AQ1742="Power Telco","ACTIVE", AQ1742="no impacts","no impacts"
),"")</f>
        <v>PASSIVE</v>
      </c>
      <c r="AS1742" s="92" t="s">
        <v>5921</v>
      </c>
      <c r="AT1742" s="98" t="s">
        <v>4767</v>
      </c>
      <c r="AV1742" s="17" t="s">
        <v>5537</v>
      </c>
      <c r="AW1742" s="7" t="s">
        <v>5537</v>
      </c>
      <c r="AX1742" s="6" t="s">
        <v>5537</v>
      </c>
      <c r="AY1742" s="7"/>
      <c r="AZ1742" s="3" t="s">
        <v>5537</v>
      </c>
      <c r="BA1742" s="18" t="s">
        <v>5537</v>
      </c>
      <c r="BB1742" s="18" t="s">
        <v>5537</v>
      </c>
      <c r="BC1742" s="18" t="s">
        <v>5537</v>
      </c>
      <c r="BD1742" s="18" t="s">
        <v>5537</v>
      </c>
      <c r="BE1742" s="18" t="s">
        <v>5537</v>
      </c>
      <c r="BF1742" s="18" t="s">
        <v>5537</v>
      </c>
      <c r="BG1742" s="18" t="s">
        <v>5537</v>
      </c>
      <c r="BH1742" s="18" t="s">
        <v>5537</v>
      </c>
      <c r="BI1742" s="18" t="s">
        <v>5537</v>
      </c>
      <c r="BJ1742" s="18" t="s">
        <v>5537</v>
      </c>
      <c r="BK1742" s="18" t="s">
        <v>5537</v>
      </c>
      <c r="BL1742" s="9" t="s">
        <v>5921</v>
      </c>
      <c r="BM1742" s="14" t="s">
        <v>5537</v>
      </c>
      <c r="BN1742" s="14" t="s">
        <v>5537</v>
      </c>
      <c r="BO1742" s="14" t="str">
        <f>_xlfn.XLOOKUP(B1742,'[4]cell downs 18042026 17h'!$B:$B,'[4]cell downs 18042026 17h'!$B:$B,"")</f>
        <v/>
      </c>
      <c r="BP1742" s="14" t="str">
        <f>_xlfn.XLOOKUP(B1742,'[5]Cells Huawei 19042026 15h'!$B:$B,'[5]Cells Huawei 19042026 15h'!$B:$B,"")</f>
        <v/>
      </c>
      <c r="BQ1742" s="9" t="str">
        <f>_xlfn.XLOOKUP(B1742,'[6]cells down 19042026 9H40'!$B:$B,'[6]cells down 19042026 9H40'!$B:$B,"")</f>
        <v/>
      </c>
      <c r="BR1742" s="9" t="s">
        <v>4767</v>
      </c>
      <c r="BS1742" s="9" t="s">
        <v>5537</v>
      </c>
      <c r="BT1742" s="108"/>
    </row>
    <row r="1743" spans="1:72" s="9" customFormat="1" x14ac:dyDescent="0.35">
      <c r="A1743" s="1" t="s">
        <v>2725</v>
      </c>
      <c r="B1743" s="8" t="s">
        <v>2726</v>
      </c>
      <c r="C1743" s="3" t="str">
        <f>_xlfn.XLOOKUP(B1743,'[1]daily break down'!$D:$D,'[1]daily break down'!$E:$E,"")</f>
        <v>Douala</v>
      </c>
      <c r="D1743" s="1" t="s">
        <v>11</v>
      </c>
      <c r="E1743" s="1" t="s">
        <v>12</v>
      </c>
      <c r="F1743" s="3" t="s">
        <v>31</v>
      </c>
      <c r="G1743" s="1" t="s">
        <v>32</v>
      </c>
      <c r="H1743" s="34" t="str">
        <f>_xlfn.XLOOKUP(B1743,[2]CALCULATION!$B:$B,[2]CALCULATION!$H:$H,"")</f>
        <v>ZTE</v>
      </c>
      <c r="I1743" s="28">
        <v>0</v>
      </c>
      <c r="J1743" s="28">
        <v>0</v>
      </c>
      <c r="K1743" s="28">
        <v>0</v>
      </c>
      <c r="L1743" s="28">
        <v>0</v>
      </c>
      <c r="M1743" s="28">
        <v>0</v>
      </c>
      <c r="N1743" s="28">
        <v>0</v>
      </c>
      <c r="O1743" s="28">
        <v>0</v>
      </c>
      <c r="P1743" s="28">
        <v>0</v>
      </c>
      <c r="Q1743" s="28">
        <v>0</v>
      </c>
      <c r="R1743" s="28">
        <v>0</v>
      </c>
      <c r="S1743" s="93">
        <v>0</v>
      </c>
      <c r="T1743" s="93">
        <f>_xlfn.XLOOKUP(B1743,'[3]Nur des jours'!$B:$B,'[3]Nur des jours'!$U:$U,"")</f>
        <v>0</v>
      </c>
      <c r="U1743" s="93">
        <v>0</v>
      </c>
      <c r="V1743" s="93">
        <v>0</v>
      </c>
      <c r="W1743" s="93">
        <v>0</v>
      </c>
      <c r="X1743" s="93">
        <v>0</v>
      </c>
      <c r="Y1743" s="93">
        <v>0</v>
      </c>
      <c r="Z1743" s="93">
        <v>0</v>
      </c>
      <c r="AA1743" s="93">
        <v>0</v>
      </c>
      <c r="AB1743" s="93">
        <v>0</v>
      </c>
      <c r="AC1743" s="93">
        <f>_xlfn.XLOOKUP(B1743,'[3]Nur des jours'!$B:$B,'[3]Nur des jours'!$N:$N,"")</f>
        <v>0</v>
      </c>
      <c r="AD1743" s="93">
        <v>0</v>
      </c>
      <c r="AE1743" s="93">
        <v>0</v>
      </c>
      <c r="AF1743" s="93">
        <v>0</v>
      </c>
      <c r="AG1743" s="93"/>
      <c r="AH1743" s="93">
        <v>0</v>
      </c>
      <c r="AI1743" s="93">
        <v>0</v>
      </c>
      <c r="AJ1743" s="93">
        <v>0</v>
      </c>
      <c r="AK1743" s="93">
        <v>0</v>
      </c>
      <c r="AL1743" s="93">
        <v>0</v>
      </c>
      <c r="AM1743" s="49" t="s">
        <v>5559</v>
      </c>
      <c r="AN1743" s="49"/>
      <c r="AO1743" s="48" t="str" cm="1">
        <f t="array" ref="AO1743">IFERROR(_xlfn.IFS(
AQ1743="MPR ISSUE","PDH",
AQ1743="BSS Hardware Issue","BSS",
AQ1743="Sites strategiques, MLL, Pylone, etc.","ENVTECH",
AQ1743="AKTIVCO DEFAUT GE &amp; POWER Cabinet","AKTIVCO",
AQ1743="AKTIVCO Coupure ENEO &amp; Baisse de tension","AKTIVCO GRID ONLY",
AQ1743="Coupure ENEO &amp; Baisse de tension","IHS GRID ONLY",
AQ1743="Defaut GE &amp; POWER Cabinet","IHS",
AQ1743="Sharing","Partners",
AQ1743="Sites strategiques &amp; DataCenter","SST &amp; DC",
AQ1743="Exclu","Exclu",
AQ1743="SAT","SAT",
AQ1743="SPARE-ISSUE","SPARE-ISSUE",
AQ1743="Fiber CAmtel","TRANS_FO_CAMTEL",
AQ1743="Fiber AOF","Fiber AOF",
AQ1743="Projet OCM (HUAWEI)","TRAVAUX-HUAWEI",
AQ1743="Projet OCM (NOKIA)","TRAVAUX-NOKIA",
AQ1743="ACCESS-ISSUE","ACCESS-ISSUE",
AQ1743="Projet OCM (ZTE, NOKIA, autres projets)","TRAVAUX OCM",
AQ1743="No root CAuse","No root cause",
AQ1743="ODU HS","PDH",
AQ1743="IP &amp; VLAN","PDH",
AQ1743="Warehouse HUAWEI","SPARE-ISSUE",
AQ1743="SPARE-HS","SPARE-ISSUE",
AQ1743="Power Telco","BSS",AQ1743="no impacts","no impacts"
),"")</f>
        <v>No root cause</v>
      </c>
      <c r="AP1743" s="48" t="str" cm="1">
        <f t="array" ref="AP1743">IFERROR(_xlfn.IFS(
AQ1743="MPR ISSUE","TX ISSUE",
AQ1743="BSS Hardware Issue","RAN ISSUE",
AQ1743="Sites strategiques, MLL, Pylone, etc.","ENVTECH",
AQ1743="AKTIVCO DEFAUT GE &amp; POWER Cabinet","POWER ISSUE",
AQ1743="AKTIVCO Coupure ENEO &amp; Baisse de tension","POWER ISSUE",
AQ1743="Coupure ENEO &amp; Baisse de tension","POWER ISSUE",
AQ1743="Defaut GE &amp; POWER Cabinet","POWER ISSUE",
AQ1743="Sharing","POWER ISSUE",
AQ1743="Sites strategiques &amp; DataCenter","POWER ISSUE",
AQ1743="Exclu","Exclu",
AQ1743="SAT","TX ISSUE",
AQ1743="SPARE-ISSUE","SPARE-ISSUE",
AQ1743="Fiber CAmtel","TX ISSUE",
AQ1743="Fiber AOF","TX ISSUE",
AQ1743="Projet OCM (HUAWEI)","TRAVAUX-HUAWEI",
AQ1743="Projet OCM (NOKIA)","TRAVAUX -NOKIA",
AQ1743="ACCESS-ISSUE","ACCESS-ISSUE",
AQ1743="Projet OCM (ZTE, NOKIA, autres projets)","TRAVAUX OCM",
AQ1743="No root CAuse","No root cause",
AQ1743="ODU HS","TX ISSUE",
AQ1743="IP &amp; VLAN","TX ISSUE",
AQ1743="Warehouse HUAWEI","SPARE-ISSUE",
AQ1743="SPARE-HS","SPARE-ISSUE",
AQ1743="Power Telco","RAN ISSUE",AQ1743="no impacts","no impacts"
),"")</f>
        <v>No root cause</v>
      </c>
      <c r="AQ1743" s="127" t="s">
        <v>5344</v>
      </c>
      <c r="AR1743" s="48" t="str" cm="1">
        <f t="array" ref="AR1743">IFERROR(_xlfn.IFS(
AQ1743="MPR ISSUE","ACTIVE",
AQ1743="BSS Hardware Issue","ACTIVE",
AQ1743="Sites strategiques, MLL, Pylone, etc.","PASSIVE",
AQ1743="AKTIVCO DEFAUT GE &amp; POWER Cabinet","PASSIVE",
AQ1743="AKTIVCO Coupure ENEO &amp; Baisse de tension","PASSIVE",
AQ1743="Coupure ENEO &amp; Baisse de tension","PASSIVE",
AQ1743="Defaut GE &amp; POWER Cabinet","PASSIVE",
AQ1743="Sharing","PASSIVE",
AQ1743="Sites strategiques &amp; DataCenter","PASSIVE",
AQ1743="Exclu","Exclu",
AQ1743="SAT","ACTIVE",
AQ1743="SPARE-ISSUE","SPARE-ISSUE",
AQ1743="Fiber CAmtel","ACTIVE",
AQ1743="Fiber AOF","ACTIVE",
AQ1743="Projet OCM (HUAWEI)","PLANNED WORKS",
AQ1743="Projet OCM (NOKIA)","PLANNED WORKS",
AQ1743="ACCESS-ISSUE","ACCESS-ISSUE",
AQ1743="Projet OCM (ZTE, NOKIA, autres projets)","PLANNED WORKS",
AQ1743="No root CAuse","No root cause",
AQ1743="ODU HS","ACTIVE",
AQ1743="IP &amp; VLAN","ACTIVE",
AQ1743="Warehouse HUAWEI","SPARE-ISSUE",
AQ1743="SPARE-HS","SPARE-ISSUE",
AQ1743="Power Telco","ACTIVE", AQ1743="no impacts","no impacts"
),"")</f>
        <v>No root cause</v>
      </c>
      <c r="AS1743" s="92" t="s">
        <v>5537</v>
      </c>
      <c r="AT1743" s="98" t="s">
        <v>2726</v>
      </c>
      <c r="AV1743" s="17" t="s">
        <v>5537</v>
      </c>
      <c r="AW1743" s="7" t="s">
        <v>5537</v>
      </c>
      <c r="AX1743" s="6" t="s">
        <v>5537</v>
      </c>
      <c r="AY1743" s="7"/>
      <c r="AZ1743" s="3" t="s">
        <v>5537</v>
      </c>
      <c r="BA1743" s="18" t="s">
        <v>5537</v>
      </c>
      <c r="BB1743" s="18" t="s">
        <v>5537</v>
      </c>
      <c r="BC1743" s="18" t="s">
        <v>5537</v>
      </c>
      <c r="BD1743" s="18" t="s">
        <v>5537</v>
      </c>
      <c r="BE1743" s="18" t="s">
        <v>5537</v>
      </c>
      <c r="BF1743" s="18" t="s">
        <v>5537</v>
      </c>
      <c r="BG1743" s="18" t="s">
        <v>5537</v>
      </c>
      <c r="BH1743" s="18" t="s">
        <v>5537</v>
      </c>
      <c r="BI1743" s="18" t="s">
        <v>5537</v>
      </c>
      <c r="BJ1743" s="18" t="s">
        <v>5537</v>
      </c>
      <c r="BK1743" s="18" t="s">
        <v>5537</v>
      </c>
      <c r="BL1743" s="9" t="s">
        <v>5537</v>
      </c>
      <c r="BM1743" s="14" t="s">
        <v>5537</v>
      </c>
      <c r="BN1743" s="14" t="s">
        <v>5537</v>
      </c>
      <c r="BO1743" s="14" t="str">
        <f>_xlfn.XLOOKUP(B1743,'[4]cell downs 18042026 17h'!$B:$B,'[4]cell downs 18042026 17h'!$B:$B,"")</f>
        <v/>
      </c>
      <c r="BP1743" s="14" t="str">
        <f>_xlfn.XLOOKUP(B1743,'[5]Cells Huawei 19042026 15h'!$B:$B,'[5]Cells Huawei 19042026 15h'!$B:$B,"")</f>
        <v/>
      </c>
      <c r="BQ1743" s="9" t="str">
        <f>_xlfn.XLOOKUP(B1743,'[6]cells down 19042026 9H40'!$B:$B,'[6]cells down 19042026 9H40'!$B:$B,"")</f>
        <v/>
      </c>
      <c r="BR1743" s="9" t="s">
        <v>2726</v>
      </c>
      <c r="BS1743" s="9" t="s">
        <v>5581</v>
      </c>
      <c r="BT1743" s="108"/>
    </row>
    <row r="1744" spans="1:72" s="9" customFormat="1" x14ac:dyDescent="0.35">
      <c r="A1744" s="1" t="s">
        <v>3405</v>
      </c>
      <c r="B1744" s="8" t="s">
        <v>3406</v>
      </c>
      <c r="C1744" s="3" t="str">
        <f>_xlfn.XLOOKUP(B1744,'[1]daily break down'!$D:$D,'[1]daily break down'!$E:$E,"")</f>
        <v>Douala</v>
      </c>
      <c r="D1744" s="1" t="s">
        <v>11</v>
      </c>
      <c r="E1744" s="1" t="s">
        <v>757</v>
      </c>
      <c r="F1744" s="3" t="s">
        <v>31</v>
      </c>
      <c r="G1744" s="1" t="s">
        <v>32</v>
      </c>
      <c r="H1744" s="34" t="str">
        <f>_xlfn.XLOOKUP(B1744,[2]CALCULATION!$B:$B,[2]CALCULATION!$H:$H,"")</f>
        <v>ZTE</v>
      </c>
      <c r="I1744" s="28">
        <v>0</v>
      </c>
      <c r="J1744" s="28">
        <v>0</v>
      </c>
      <c r="K1744" s="28">
        <v>0</v>
      </c>
      <c r="L1744" s="28">
        <v>0</v>
      </c>
      <c r="M1744" s="28">
        <v>0</v>
      </c>
      <c r="N1744" s="28">
        <v>0</v>
      </c>
      <c r="O1744" s="28">
        <v>0</v>
      </c>
      <c r="P1744" s="28">
        <v>0</v>
      </c>
      <c r="Q1744" s="28">
        <v>0</v>
      </c>
      <c r="R1744" s="28">
        <v>0</v>
      </c>
      <c r="S1744" s="93">
        <v>0</v>
      </c>
      <c r="T1744" s="93">
        <f>_xlfn.XLOOKUP(B1744,'[3]Nur des jours'!$B:$B,'[3]Nur des jours'!$U:$U,"")</f>
        <v>0</v>
      </c>
      <c r="U1744" s="93">
        <v>0</v>
      </c>
      <c r="V1744" s="93">
        <v>0</v>
      </c>
      <c r="W1744" s="93">
        <v>0</v>
      </c>
      <c r="X1744" s="93">
        <v>0</v>
      </c>
      <c r="Y1744" s="93">
        <v>0</v>
      </c>
      <c r="Z1744" s="93">
        <v>0</v>
      </c>
      <c r="AA1744" s="93">
        <v>0</v>
      </c>
      <c r="AB1744" s="93">
        <v>0</v>
      </c>
      <c r="AC1744" s="93">
        <f>_xlfn.XLOOKUP(B1744,'[3]Nur des jours'!$B:$B,'[3]Nur des jours'!$N:$N,"")</f>
        <v>0</v>
      </c>
      <c r="AD1744" s="93">
        <v>0</v>
      </c>
      <c r="AE1744" s="93">
        <v>0</v>
      </c>
      <c r="AF1744" s="93">
        <v>0</v>
      </c>
      <c r="AG1744" s="93"/>
      <c r="AH1744" s="93">
        <v>0</v>
      </c>
      <c r="AI1744" s="93">
        <v>0</v>
      </c>
      <c r="AJ1744" s="93">
        <v>0</v>
      </c>
      <c r="AK1744" s="93">
        <v>0</v>
      </c>
      <c r="AL1744" s="93">
        <v>0</v>
      </c>
      <c r="AM1744" s="49" t="s">
        <v>5559</v>
      </c>
      <c r="AN1744" s="49"/>
      <c r="AO1744" s="48" t="str" cm="1">
        <f t="array" ref="AO1744">IFERROR(_xlfn.IFS(
AQ1744="MPR ISSUE","PDH",
AQ1744="BSS Hardware Issue","BSS",
AQ1744="Sites strategiques, MLL, Pylone, etc.","ENVTECH",
AQ1744="AKTIVCO DEFAUT GE &amp; POWER Cabinet","AKTIVCO",
AQ1744="AKTIVCO Coupure ENEO &amp; Baisse de tension","AKTIVCO GRID ONLY",
AQ1744="Coupure ENEO &amp; Baisse de tension","IHS GRID ONLY",
AQ1744="Defaut GE &amp; POWER Cabinet","IHS",
AQ1744="Sharing","Partners",
AQ1744="Sites strategiques &amp; DataCenter","SST &amp; DC",
AQ1744="Exclu","Exclu",
AQ1744="SAT","SAT",
AQ1744="SPARE-ISSUE","SPARE-ISSUE",
AQ1744="Fiber CAmtel","TRANS_FO_CAMTEL",
AQ1744="Fiber AOF","Fiber AOF",
AQ1744="Projet OCM (HUAWEI)","TRAVAUX-HUAWEI",
AQ1744="Projet OCM (NOKIA)","TRAVAUX-NOKIA",
AQ1744="ACCESS-ISSUE","ACCESS-ISSUE",
AQ1744="Projet OCM (ZTE, NOKIA, autres projets)","TRAVAUX OCM",
AQ1744="No root CAuse","No root cause",
AQ1744="ODU HS","PDH",
AQ1744="IP &amp; VLAN","PDH",
AQ1744="Warehouse HUAWEI","SPARE-ISSUE",
AQ1744="SPARE-HS","SPARE-ISSUE",
AQ1744="Power Telco","BSS",AQ1744="no impacts","no impacts"
),"")</f>
        <v>No root cause</v>
      </c>
      <c r="AP1744" s="48" t="str" cm="1">
        <f t="array" ref="AP1744">IFERROR(_xlfn.IFS(
AQ1744="MPR ISSUE","TX ISSUE",
AQ1744="BSS Hardware Issue","RAN ISSUE",
AQ1744="Sites strategiques, MLL, Pylone, etc.","ENVTECH",
AQ1744="AKTIVCO DEFAUT GE &amp; POWER Cabinet","POWER ISSUE",
AQ1744="AKTIVCO Coupure ENEO &amp; Baisse de tension","POWER ISSUE",
AQ1744="Coupure ENEO &amp; Baisse de tension","POWER ISSUE",
AQ1744="Defaut GE &amp; POWER Cabinet","POWER ISSUE",
AQ1744="Sharing","POWER ISSUE",
AQ1744="Sites strategiques &amp; DataCenter","POWER ISSUE",
AQ1744="Exclu","Exclu",
AQ1744="SAT","TX ISSUE",
AQ1744="SPARE-ISSUE","SPARE-ISSUE",
AQ1744="Fiber CAmtel","TX ISSUE",
AQ1744="Fiber AOF","TX ISSUE",
AQ1744="Projet OCM (HUAWEI)","TRAVAUX-HUAWEI",
AQ1744="Projet OCM (NOKIA)","TRAVAUX -NOKIA",
AQ1744="ACCESS-ISSUE","ACCESS-ISSUE",
AQ1744="Projet OCM (ZTE, NOKIA, autres projets)","TRAVAUX OCM",
AQ1744="No root CAuse","No root cause",
AQ1744="ODU HS","TX ISSUE",
AQ1744="IP &amp; VLAN","TX ISSUE",
AQ1744="Warehouse HUAWEI","SPARE-ISSUE",
AQ1744="SPARE-HS","SPARE-ISSUE",
AQ1744="Power Telco","RAN ISSUE",AQ1744="no impacts","no impacts"
),"")</f>
        <v>No root cause</v>
      </c>
      <c r="AQ1744" s="127" t="s">
        <v>5344</v>
      </c>
      <c r="AR1744" s="48" t="str" cm="1">
        <f t="array" ref="AR1744">IFERROR(_xlfn.IFS(
AQ1744="MPR ISSUE","ACTIVE",
AQ1744="BSS Hardware Issue","ACTIVE",
AQ1744="Sites strategiques, MLL, Pylone, etc.","PASSIVE",
AQ1744="AKTIVCO DEFAUT GE &amp; POWER Cabinet","PASSIVE",
AQ1744="AKTIVCO Coupure ENEO &amp; Baisse de tension","PASSIVE",
AQ1744="Coupure ENEO &amp; Baisse de tension","PASSIVE",
AQ1744="Defaut GE &amp; POWER Cabinet","PASSIVE",
AQ1744="Sharing","PASSIVE",
AQ1744="Sites strategiques &amp; DataCenter","PASSIVE",
AQ1744="Exclu","Exclu",
AQ1744="SAT","ACTIVE",
AQ1744="SPARE-ISSUE","SPARE-ISSUE",
AQ1744="Fiber CAmtel","ACTIVE",
AQ1744="Fiber AOF","ACTIVE",
AQ1744="Projet OCM (HUAWEI)","PLANNED WORKS",
AQ1744="Projet OCM (NOKIA)","PLANNED WORKS",
AQ1744="ACCESS-ISSUE","ACCESS-ISSUE",
AQ1744="Projet OCM (ZTE, NOKIA, autres projets)","PLANNED WORKS",
AQ1744="No root CAuse","No root cause",
AQ1744="ODU HS","ACTIVE",
AQ1744="IP &amp; VLAN","ACTIVE",
AQ1744="Warehouse HUAWEI","SPARE-ISSUE",
AQ1744="SPARE-HS","SPARE-ISSUE",
AQ1744="Power Telco","ACTIVE", AQ1744="no impacts","no impacts"
),"")</f>
        <v>No root cause</v>
      </c>
      <c r="AS1744" s="92" t="s">
        <v>5537</v>
      </c>
      <c r="AT1744" s="98" t="s">
        <v>3406</v>
      </c>
      <c r="AV1744" s="17" t="s">
        <v>5537</v>
      </c>
      <c r="AW1744" s="7" t="s">
        <v>5537</v>
      </c>
      <c r="AX1744" s="6" t="s">
        <v>5537</v>
      </c>
      <c r="AY1744" s="7"/>
      <c r="AZ1744" s="3" t="s">
        <v>5537</v>
      </c>
      <c r="BA1744" s="18" t="s">
        <v>5537</v>
      </c>
      <c r="BB1744" s="18" t="s">
        <v>5537</v>
      </c>
      <c r="BC1744" s="18" t="s">
        <v>5537</v>
      </c>
      <c r="BD1744" s="18" t="s">
        <v>5537</v>
      </c>
      <c r="BE1744" s="18" t="s">
        <v>5537</v>
      </c>
      <c r="BF1744" s="18" t="s">
        <v>5537</v>
      </c>
      <c r="BG1744" s="18" t="s">
        <v>5537</v>
      </c>
      <c r="BH1744" s="18" t="s">
        <v>5537</v>
      </c>
      <c r="BI1744" s="18" t="s">
        <v>5537</v>
      </c>
      <c r="BJ1744" s="18" t="s">
        <v>5537</v>
      </c>
      <c r="BK1744" s="18" t="s">
        <v>5537</v>
      </c>
      <c r="BL1744" s="9" t="s">
        <v>5537</v>
      </c>
      <c r="BM1744" s="14" t="s">
        <v>5537</v>
      </c>
      <c r="BN1744" s="14" t="s">
        <v>5537</v>
      </c>
      <c r="BO1744" s="14" t="str">
        <f>_xlfn.XLOOKUP(B1744,'[4]cell downs 18042026 17h'!$B:$B,'[4]cell downs 18042026 17h'!$B:$B,"")</f>
        <v/>
      </c>
      <c r="BP1744" s="14" t="str">
        <f>_xlfn.XLOOKUP(B1744,'[5]Cells Huawei 19042026 15h'!$B:$B,'[5]Cells Huawei 19042026 15h'!$B:$B,"")</f>
        <v/>
      </c>
      <c r="BQ1744" s="9" t="str">
        <f>_xlfn.XLOOKUP(B1744,'[6]cells down 19042026 9H40'!$B:$B,'[6]cells down 19042026 9H40'!$B:$B,"")</f>
        <v/>
      </c>
      <c r="BR1744" s="9" t="s">
        <v>3406</v>
      </c>
      <c r="BS1744" s="9" t="s">
        <v>5537</v>
      </c>
      <c r="BT1744" s="108"/>
    </row>
    <row r="1745" spans="1:72" s="9" customFormat="1" x14ac:dyDescent="0.35">
      <c r="A1745" s="1" t="s">
        <v>2404</v>
      </c>
      <c r="B1745" s="8" t="s">
        <v>2405</v>
      </c>
      <c r="C1745" s="3" t="str">
        <f>_xlfn.XLOOKUP(B1745,'[1]daily break down'!$D:$D,'[1]daily break down'!$E:$E,"")</f>
        <v>Douala</v>
      </c>
      <c r="D1745" s="1" t="s">
        <v>11</v>
      </c>
      <c r="E1745" s="1" t="s">
        <v>12</v>
      </c>
      <c r="F1745" s="3" t="s">
        <v>31</v>
      </c>
      <c r="G1745" s="1" t="s">
        <v>32</v>
      </c>
      <c r="H1745" s="34" t="str">
        <f>_xlfn.XLOOKUP(B1745,[2]CALCULATION!$B:$B,[2]CALCULATION!$H:$H,"")</f>
        <v>ZTE</v>
      </c>
      <c r="I1745" s="28">
        <v>0</v>
      </c>
      <c r="J1745" s="28">
        <v>0</v>
      </c>
      <c r="K1745" s="28">
        <v>0</v>
      </c>
      <c r="L1745" s="28">
        <v>0</v>
      </c>
      <c r="M1745" s="28">
        <v>0</v>
      </c>
      <c r="N1745" s="28">
        <v>0</v>
      </c>
      <c r="O1745" s="28">
        <v>0</v>
      </c>
      <c r="P1745" s="28">
        <v>0</v>
      </c>
      <c r="Q1745" s="28">
        <v>0</v>
      </c>
      <c r="R1745" s="28">
        <v>0</v>
      </c>
      <c r="S1745" s="93">
        <v>0</v>
      </c>
      <c r="T1745" s="93">
        <f>_xlfn.XLOOKUP(B1745,'[3]Nur des jours'!$B:$B,'[3]Nur des jours'!$U:$U,"")</f>
        <v>0</v>
      </c>
      <c r="U1745" s="93">
        <v>0</v>
      </c>
      <c r="V1745" s="93">
        <v>0</v>
      </c>
      <c r="W1745" s="93">
        <v>0</v>
      </c>
      <c r="X1745" s="93">
        <v>0</v>
      </c>
      <c r="Y1745" s="93">
        <v>0</v>
      </c>
      <c r="Z1745" s="93">
        <v>0</v>
      </c>
      <c r="AA1745" s="93">
        <v>0</v>
      </c>
      <c r="AB1745" s="93">
        <v>0</v>
      </c>
      <c r="AC1745" s="93">
        <f>_xlfn.XLOOKUP(B1745,'[3]Nur des jours'!$B:$B,'[3]Nur des jours'!$N:$N,"")</f>
        <v>0</v>
      </c>
      <c r="AD1745" s="93">
        <v>0</v>
      </c>
      <c r="AE1745" s="93">
        <v>0</v>
      </c>
      <c r="AF1745" s="93">
        <v>0</v>
      </c>
      <c r="AG1745" s="93"/>
      <c r="AH1745" s="93">
        <v>0</v>
      </c>
      <c r="AI1745" s="93">
        <v>0</v>
      </c>
      <c r="AJ1745" s="93">
        <v>0</v>
      </c>
      <c r="AK1745" s="93">
        <v>0</v>
      </c>
      <c r="AL1745" s="93">
        <v>0</v>
      </c>
      <c r="AM1745" s="49" t="s">
        <v>5559</v>
      </c>
      <c r="AN1745" s="49"/>
      <c r="AO1745" s="48" t="str" cm="1">
        <f t="array" ref="AO1745">IFERROR(_xlfn.IFS(
AQ1745="MPR ISSUE","PDH",
AQ1745="BSS Hardware Issue","BSS",
AQ1745="Sites strategiques, MLL, Pylone, etc.","ENVTECH",
AQ1745="AKTIVCO DEFAUT GE &amp; POWER Cabinet","AKTIVCO",
AQ1745="AKTIVCO Coupure ENEO &amp; Baisse de tension","AKTIVCO GRID ONLY",
AQ1745="Coupure ENEO &amp; Baisse de tension","IHS GRID ONLY",
AQ1745="Defaut GE &amp; POWER Cabinet","IHS",
AQ1745="Sharing","Partners",
AQ1745="Sites strategiques &amp; DataCenter","SST &amp; DC",
AQ1745="Exclu","Exclu",
AQ1745="SAT","SAT",
AQ1745="SPARE-ISSUE","SPARE-ISSUE",
AQ1745="Fiber CAmtel","TRANS_FO_CAMTEL",
AQ1745="Fiber AOF","Fiber AOF",
AQ1745="Projet OCM (HUAWEI)","TRAVAUX-HUAWEI",
AQ1745="Projet OCM (NOKIA)","TRAVAUX-NOKIA",
AQ1745="ACCESS-ISSUE","ACCESS-ISSUE",
AQ1745="Projet OCM (ZTE, NOKIA, autres projets)","TRAVAUX OCM",
AQ1745="No root CAuse","No root cause",
AQ1745="ODU HS","PDH",
AQ1745="IP &amp; VLAN","PDH",
AQ1745="Warehouse HUAWEI","SPARE-ISSUE",
AQ1745="SPARE-HS","SPARE-ISSUE",
AQ1745="Power Telco","BSS",AQ1745="no impacts","no impacts"
),"")</f>
        <v>No root cause</v>
      </c>
      <c r="AP1745" s="48" t="str" cm="1">
        <f t="array" ref="AP1745">IFERROR(_xlfn.IFS(
AQ1745="MPR ISSUE","TX ISSUE",
AQ1745="BSS Hardware Issue","RAN ISSUE",
AQ1745="Sites strategiques, MLL, Pylone, etc.","ENVTECH",
AQ1745="AKTIVCO DEFAUT GE &amp; POWER Cabinet","POWER ISSUE",
AQ1745="AKTIVCO Coupure ENEO &amp; Baisse de tension","POWER ISSUE",
AQ1745="Coupure ENEO &amp; Baisse de tension","POWER ISSUE",
AQ1745="Defaut GE &amp; POWER Cabinet","POWER ISSUE",
AQ1745="Sharing","POWER ISSUE",
AQ1745="Sites strategiques &amp; DataCenter","POWER ISSUE",
AQ1745="Exclu","Exclu",
AQ1745="SAT","TX ISSUE",
AQ1745="SPARE-ISSUE","SPARE-ISSUE",
AQ1745="Fiber CAmtel","TX ISSUE",
AQ1745="Fiber AOF","TX ISSUE",
AQ1745="Projet OCM (HUAWEI)","TRAVAUX-HUAWEI",
AQ1745="Projet OCM (NOKIA)","TRAVAUX -NOKIA",
AQ1745="ACCESS-ISSUE","ACCESS-ISSUE",
AQ1745="Projet OCM (ZTE, NOKIA, autres projets)","TRAVAUX OCM",
AQ1745="No root CAuse","No root cause",
AQ1745="ODU HS","TX ISSUE",
AQ1745="IP &amp; VLAN","TX ISSUE",
AQ1745="Warehouse HUAWEI","SPARE-ISSUE",
AQ1745="SPARE-HS","SPARE-ISSUE",
AQ1745="Power Telco","RAN ISSUE",AQ1745="no impacts","no impacts"
),"")</f>
        <v>No root cause</v>
      </c>
      <c r="AQ1745" s="127" t="s">
        <v>5344</v>
      </c>
      <c r="AR1745" s="48" t="str" cm="1">
        <f t="array" ref="AR1745">IFERROR(_xlfn.IFS(
AQ1745="MPR ISSUE","ACTIVE",
AQ1745="BSS Hardware Issue","ACTIVE",
AQ1745="Sites strategiques, MLL, Pylone, etc.","PASSIVE",
AQ1745="AKTIVCO DEFAUT GE &amp; POWER Cabinet","PASSIVE",
AQ1745="AKTIVCO Coupure ENEO &amp; Baisse de tension","PASSIVE",
AQ1745="Coupure ENEO &amp; Baisse de tension","PASSIVE",
AQ1745="Defaut GE &amp; POWER Cabinet","PASSIVE",
AQ1745="Sharing","PASSIVE",
AQ1745="Sites strategiques &amp; DataCenter","PASSIVE",
AQ1745="Exclu","Exclu",
AQ1745="SAT","ACTIVE",
AQ1745="SPARE-ISSUE","SPARE-ISSUE",
AQ1745="Fiber CAmtel","ACTIVE",
AQ1745="Fiber AOF","ACTIVE",
AQ1745="Projet OCM (HUAWEI)","PLANNED WORKS",
AQ1745="Projet OCM (NOKIA)","PLANNED WORKS",
AQ1745="ACCESS-ISSUE","ACCESS-ISSUE",
AQ1745="Projet OCM (ZTE, NOKIA, autres projets)","PLANNED WORKS",
AQ1745="No root CAuse","No root cause",
AQ1745="ODU HS","ACTIVE",
AQ1745="IP &amp; VLAN","ACTIVE",
AQ1745="Warehouse HUAWEI","SPARE-ISSUE",
AQ1745="SPARE-HS","SPARE-ISSUE",
AQ1745="Power Telco","ACTIVE", AQ1745="no impacts","no impacts"
),"")</f>
        <v>No root cause</v>
      </c>
      <c r="AS1745" s="92" t="s">
        <v>5537</v>
      </c>
      <c r="AT1745" s="98" t="s">
        <v>2405</v>
      </c>
      <c r="AV1745" s="17" t="s">
        <v>5537</v>
      </c>
      <c r="AW1745" s="7" t="s">
        <v>5537</v>
      </c>
      <c r="AX1745" s="6" t="s">
        <v>5537</v>
      </c>
      <c r="AY1745" s="7"/>
      <c r="AZ1745" s="3" t="s">
        <v>5537</v>
      </c>
      <c r="BA1745" s="18" t="s">
        <v>5537</v>
      </c>
      <c r="BB1745" s="18" t="s">
        <v>5537</v>
      </c>
      <c r="BC1745" s="18" t="s">
        <v>5537</v>
      </c>
      <c r="BD1745" s="18" t="s">
        <v>5537</v>
      </c>
      <c r="BE1745" s="18" t="s">
        <v>5537</v>
      </c>
      <c r="BF1745" s="18" t="s">
        <v>5537</v>
      </c>
      <c r="BG1745" s="18" t="s">
        <v>5537</v>
      </c>
      <c r="BH1745" s="18" t="s">
        <v>5537</v>
      </c>
      <c r="BI1745" s="18" t="s">
        <v>5537</v>
      </c>
      <c r="BJ1745" s="18" t="s">
        <v>5537</v>
      </c>
      <c r="BK1745" s="18" t="s">
        <v>5537</v>
      </c>
      <c r="BL1745" s="9" t="s">
        <v>5537</v>
      </c>
      <c r="BM1745" s="14" t="s">
        <v>5537</v>
      </c>
      <c r="BN1745" s="14" t="s">
        <v>5537</v>
      </c>
      <c r="BO1745" s="14" t="str">
        <f>_xlfn.XLOOKUP(B1745,'[4]cell downs 18042026 17h'!$B:$B,'[4]cell downs 18042026 17h'!$B:$B,"")</f>
        <v/>
      </c>
      <c r="BP1745" s="14" t="str">
        <f>_xlfn.XLOOKUP(B1745,'[5]Cells Huawei 19042026 15h'!$B:$B,'[5]Cells Huawei 19042026 15h'!$B:$B,"")</f>
        <v/>
      </c>
      <c r="BQ1745" s="9" t="str">
        <f>_xlfn.XLOOKUP(B1745,'[6]cells down 19042026 9H40'!$B:$B,'[6]cells down 19042026 9H40'!$B:$B,"")</f>
        <v/>
      </c>
      <c r="BR1745" s="9" t="s">
        <v>2405</v>
      </c>
      <c r="BS1745" s="9" t="s">
        <v>12</v>
      </c>
      <c r="BT1745" s="108"/>
    </row>
    <row r="1746" spans="1:72" s="9" customFormat="1" x14ac:dyDescent="0.35">
      <c r="A1746" s="1" t="s">
        <v>3060</v>
      </c>
      <c r="B1746" s="1" t="s">
        <v>3061</v>
      </c>
      <c r="C1746" s="3" t="str">
        <f>_xlfn.XLOOKUP(B1746,'[1]daily break down'!$D:$D,'[1]daily break down'!$E:$E,"")</f>
        <v>NORD-OUEST</v>
      </c>
      <c r="D1746" s="1" t="s">
        <v>11</v>
      </c>
      <c r="E1746" s="1" t="s">
        <v>12</v>
      </c>
      <c r="F1746" s="3" t="s">
        <v>51</v>
      </c>
      <c r="G1746" s="1" t="s">
        <v>52</v>
      </c>
      <c r="H1746" s="32" t="str">
        <f>_xlfn.XLOOKUP(B1746,[2]CALCULATION!$B:$B,[2]CALCULATION!$H:$H,"")</f>
        <v>Huawei</v>
      </c>
      <c r="I1746" s="28">
        <v>3.0835066902945787</v>
      </c>
      <c r="J1746" s="28">
        <v>1.9801217351105631</v>
      </c>
      <c r="K1746" s="28">
        <v>2.7020143650854801E-2</v>
      </c>
      <c r="L1746" s="28">
        <v>0</v>
      </c>
      <c r="M1746" s="28">
        <v>0</v>
      </c>
      <c r="N1746" s="28">
        <v>0</v>
      </c>
      <c r="O1746" s="28">
        <v>0</v>
      </c>
      <c r="P1746" s="28">
        <v>0</v>
      </c>
      <c r="Q1746" s="28">
        <v>0</v>
      </c>
      <c r="R1746" s="28">
        <v>0</v>
      </c>
      <c r="S1746" s="93">
        <v>0</v>
      </c>
      <c r="T1746" s="93">
        <f>_xlfn.XLOOKUP(B1746,'[3]Nur des jours'!$B:$B,'[3]Nur des jours'!$U:$U,"")</f>
        <v>0</v>
      </c>
      <c r="U1746" s="93">
        <v>0</v>
      </c>
      <c r="V1746" s="93">
        <v>0</v>
      </c>
      <c r="W1746" s="93">
        <v>0</v>
      </c>
      <c r="X1746" s="93">
        <v>0</v>
      </c>
      <c r="Y1746" s="93">
        <v>0</v>
      </c>
      <c r="Z1746" s="93">
        <v>0.40492761811815664</v>
      </c>
      <c r="AA1746" s="93">
        <v>0</v>
      </c>
      <c r="AB1746" s="93">
        <v>0</v>
      </c>
      <c r="AC1746" s="93">
        <f>_xlfn.XLOOKUP(B1746,'[3]Nur des jours'!$B:$B,'[3]Nur des jours'!$N:$N,"")</f>
        <v>0</v>
      </c>
      <c r="AD1746" s="93">
        <v>0</v>
      </c>
      <c r="AE1746" s="93">
        <v>0</v>
      </c>
      <c r="AF1746" s="93">
        <v>0</v>
      </c>
      <c r="AG1746" s="93"/>
      <c r="AH1746" s="93">
        <v>0</v>
      </c>
      <c r="AI1746" s="93">
        <v>0</v>
      </c>
      <c r="AJ1746" s="93">
        <v>0</v>
      </c>
      <c r="AK1746" s="93">
        <v>0</v>
      </c>
      <c r="AL1746" s="93">
        <v>0</v>
      </c>
      <c r="AM1746" s="49" t="s">
        <v>5559</v>
      </c>
      <c r="AN1746" s="49"/>
      <c r="AO1746" s="48" t="str" cm="1">
        <f t="array" ref="AO1746">IFERROR(_xlfn.IFS(
AQ1746="MPR ISSUE","PDH",
AQ1746="BSS Hardware Issue","BSS",
AQ1746="Sites strategiques, MLL, Pylone, etc.","ENVTECH",
AQ1746="AKTIVCO DEFAUT GE &amp; POWER Cabinet","AKTIVCO",
AQ1746="AKTIVCO Coupure ENEO &amp; Baisse de tension","AKTIVCO GRID ONLY",
AQ1746="Coupure ENEO &amp; Baisse de tension","IHS GRID ONLY",
AQ1746="Defaut GE &amp; POWER Cabinet","IHS",
AQ1746="Sharing","Partners",
AQ1746="Sites strategiques &amp; DataCenter","SST &amp; DC",
AQ1746="Exclu","Exclu",
AQ1746="SAT","SAT",
AQ1746="SPARE-ISSUE","SPARE-ISSUE",
AQ1746="Fiber CAmtel","TRANS_FO_CAMTEL",
AQ1746="Fiber AOF","Fiber AOF",
AQ1746="Projet OCM (HUAWEI)","TRAVAUX-HUAWEI",
AQ1746="Projet OCM (NOKIA)","TRAVAUX-NOKIA",
AQ1746="ACCESS-ISSUE","ACCESS-ISSUE",
AQ1746="Projet OCM (ZTE, NOKIA, autres projets)","TRAVAUX OCM",
AQ1746="No root CAuse","No root cause",
AQ1746="ODU HS","PDH",
AQ1746="IP &amp; VLAN","PDH",
AQ1746="Warehouse HUAWEI","SPARE-ISSUE",
AQ1746="SPARE-HS","SPARE-ISSUE",
AQ1746="Power Telco","BSS",AQ1746="no impacts","no impacts"
),"")</f>
        <v>No root cause</v>
      </c>
      <c r="AP1746" s="48" t="str" cm="1">
        <f t="array" ref="AP1746">IFERROR(_xlfn.IFS(
AQ1746="MPR ISSUE","TX ISSUE",
AQ1746="BSS Hardware Issue","RAN ISSUE",
AQ1746="Sites strategiques, MLL, Pylone, etc.","ENVTECH",
AQ1746="AKTIVCO DEFAUT GE &amp; POWER Cabinet","POWER ISSUE",
AQ1746="AKTIVCO Coupure ENEO &amp; Baisse de tension","POWER ISSUE",
AQ1746="Coupure ENEO &amp; Baisse de tension","POWER ISSUE",
AQ1746="Defaut GE &amp; POWER Cabinet","POWER ISSUE",
AQ1746="Sharing","POWER ISSUE",
AQ1746="Sites strategiques &amp; DataCenter","POWER ISSUE",
AQ1746="Exclu","Exclu",
AQ1746="SAT","TX ISSUE",
AQ1746="SPARE-ISSUE","SPARE-ISSUE",
AQ1746="Fiber CAmtel","TX ISSUE",
AQ1746="Fiber AOF","TX ISSUE",
AQ1746="Projet OCM (HUAWEI)","TRAVAUX-HUAWEI",
AQ1746="Projet OCM (NOKIA)","TRAVAUX -NOKIA",
AQ1746="ACCESS-ISSUE","ACCESS-ISSUE",
AQ1746="Projet OCM (ZTE, NOKIA, autres projets)","TRAVAUX OCM",
AQ1746="No root CAuse","No root cause",
AQ1746="ODU HS","TX ISSUE",
AQ1746="IP &amp; VLAN","TX ISSUE",
AQ1746="Warehouse HUAWEI","SPARE-ISSUE",
AQ1746="SPARE-HS","SPARE-ISSUE",
AQ1746="Power Telco","RAN ISSUE",AQ1746="no impacts","no impacts"
),"")</f>
        <v>No root cause</v>
      </c>
      <c r="AQ1746" s="127" t="s">
        <v>5344</v>
      </c>
      <c r="AR1746" s="48" t="str" cm="1">
        <f t="array" ref="AR1746">IFERROR(_xlfn.IFS(
AQ1746="MPR ISSUE","ACTIVE",
AQ1746="BSS Hardware Issue","ACTIVE",
AQ1746="Sites strategiques, MLL, Pylone, etc.","PASSIVE",
AQ1746="AKTIVCO DEFAUT GE &amp; POWER Cabinet","PASSIVE",
AQ1746="AKTIVCO Coupure ENEO &amp; Baisse de tension","PASSIVE",
AQ1746="Coupure ENEO &amp; Baisse de tension","PASSIVE",
AQ1746="Defaut GE &amp; POWER Cabinet","PASSIVE",
AQ1746="Sharing","PASSIVE",
AQ1746="Sites strategiques &amp; DataCenter","PASSIVE",
AQ1746="Exclu","Exclu",
AQ1746="SAT","ACTIVE",
AQ1746="SPARE-ISSUE","SPARE-ISSUE",
AQ1746="Fiber CAmtel","ACTIVE",
AQ1746="Fiber AOF","ACTIVE",
AQ1746="Projet OCM (HUAWEI)","PLANNED WORKS",
AQ1746="Projet OCM (NOKIA)","PLANNED WORKS",
AQ1746="ACCESS-ISSUE","ACCESS-ISSUE",
AQ1746="Projet OCM (ZTE, NOKIA, autres projets)","PLANNED WORKS",
AQ1746="No root CAuse","No root cause",
AQ1746="ODU HS","ACTIVE",
AQ1746="IP &amp; VLAN","ACTIVE",
AQ1746="Warehouse HUAWEI","SPARE-ISSUE",
AQ1746="SPARE-HS","SPARE-ISSUE",
AQ1746="Power Telco","ACTIVE", AQ1746="no impacts","no impacts"
),"")</f>
        <v>No root cause</v>
      </c>
      <c r="AS1746" s="92" t="s">
        <v>5537</v>
      </c>
      <c r="AT1746" s="98" t="s">
        <v>3061</v>
      </c>
      <c r="AV1746" s="17" t="s">
        <v>5537</v>
      </c>
      <c r="AW1746" s="7" t="s">
        <v>5537</v>
      </c>
      <c r="AX1746" s="6" t="s">
        <v>5537</v>
      </c>
      <c r="AY1746" s="7"/>
      <c r="AZ1746" s="3" t="s">
        <v>5537</v>
      </c>
      <c r="BA1746" s="18" t="s">
        <v>5537</v>
      </c>
      <c r="BB1746" s="18" t="s">
        <v>5537</v>
      </c>
      <c r="BC1746" s="18" t="s">
        <v>5537</v>
      </c>
      <c r="BD1746" s="18" t="s">
        <v>5537</v>
      </c>
      <c r="BE1746" s="18" t="s">
        <v>5537</v>
      </c>
      <c r="BF1746" s="18" t="s">
        <v>5537</v>
      </c>
      <c r="BG1746" s="18" t="s">
        <v>5537</v>
      </c>
      <c r="BH1746" s="18" t="s">
        <v>5537</v>
      </c>
      <c r="BI1746" s="18" t="s">
        <v>5537</v>
      </c>
      <c r="BJ1746" s="18" t="s">
        <v>5537</v>
      </c>
      <c r="BK1746" s="18" t="s">
        <v>5537</v>
      </c>
      <c r="BL1746" s="9" t="s">
        <v>5537</v>
      </c>
      <c r="BM1746" s="14" t="s">
        <v>5537</v>
      </c>
      <c r="BN1746" s="14" t="s">
        <v>5537</v>
      </c>
      <c r="BO1746" s="14" t="str">
        <f>_xlfn.XLOOKUP(B1746,'[4]cell downs 18042026 17h'!$B:$B,'[4]cell downs 18042026 17h'!$B:$B,"")</f>
        <v/>
      </c>
      <c r="BP1746" s="14" t="str">
        <f>_xlfn.XLOOKUP(B1746,'[5]Cells Huawei 19042026 15h'!$B:$B,'[5]Cells Huawei 19042026 15h'!$B:$B,"")</f>
        <v/>
      </c>
      <c r="BQ1746" s="9" t="str">
        <f>_xlfn.XLOOKUP(B1746,'[6]cells down 19042026 9H40'!$B:$B,'[6]cells down 19042026 9H40'!$B:$B,"")</f>
        <v/>
      </c>
      <c r="BR1746" s="9" t="s">
        <v>3061</v>
      </c>
      <c r="BS1746" s="9" t="s">
        <v>302</v>
      </c>
      <c r="BT1746" s="108"/>
    </row>
    <row r="1747" spans="1:72" s="9" customFormat="1" x14ac:dyDescent="0.35">
      <c r="A1747" s="1" t="s">
        <v>997</v>
      </c>
      <c r="B1747" s="8" t="s">
        <v>2872</v>
      </c>
      <c r="C1747" s="3" t="str">
        <f>_xlfn.XLOOKUP(B1747,'[1]daily break down'!$D:$D,'[1]daily break down'!$E:$E,"")</f>
        <v>ADAMAOUA</v>
      </c>
      <c r="D1747" s="1" t="s">
        <v>11</v>
      </c>
      <c r="E1747" s="1" t="s">
        <v>12</v>
      </c>
      <c r="F1747" s="3" t="s">
        <v>90</v>
      </c>
      <c r="G1747" s="1" t="s">
        <v>997</v>
      </c>
      <c r="H1747" s="32" t="str">
        <f>_xlfn.XLOOKUP(B1747,[2]CALCULATION!$B:$B,[2]CALCULATION!$H:$H,"")</f>
        <v>Huawei</v>
      </c>
      <c r="I1747" s="28">
        <v>0</v>
      </c>
      <c r="J1747" s="28">
        <v>0</v>
      </c>
      <c r="K1747" s="28">
        <v>3.8167067599227237E-3</v>
      </c>
      <c r="L1747" s="28">
        <v>0</v>
      </c>
      <c r="M1747" s="28">
        <v>0</v>
      </c>
      <c r="N1747" s="28">
        <v>0</v>
      </c>
      <c r="O1747" s="28">
        <v>0</v>
      </c>
      <c r="P1747" s="28">
        <v>0</v>
      </c>
      <c r="Q1747" s="28">
        <v>0</v>
      </c>
      <c r="R1747" s="28">
        <v>0</v>
      </c>
      <c r="S1747" s="93">
        <v>0</v>
      </c>
      <c r="T1747" s="93">
        <f>_xlfn.XLOOKUP(B1747,'[3]Nur des jours'!$B:$B,'[3]Nur des jours'!$U:$U,"")</f>
        <v>0</v>
      </c>
      <c r="U1747" s="93">
        <v>0</v>
      </c>
      <c r="V1747" s="93">
        <v>0</v>
      </c>
      <c r="W1747" s="93">
        <v>0</v>
      </c>
      <c r="X1747" s="93">
        <v>0</v>
      </c>
      <c r="Y1747" s="93">
        <v>0</v>
      </c>
      <c r="Z1747" s="93">
        <v>0</v>
      </c>
      <c r="AA1747" s="93">
        <v>0</v>
      </c>
      <c r="AB1747" s="93">
        <v>0</v>
      </c>
      <c r="AC1747" s="93">
        <f>_xlfn.XLOOKUP(B1747,'[3]Nur des jours'!$B:$B,'[3]Nur des jours'!$N:$N,"")</f>
        <v>0</v>
      </c>
      <c r="AD1747" s="93">
        <v>0</v>
      </c>
      <c r="AE1747" s="93">
        <v>0</v>
      </c>
      <c r="AF1747" s="93">
        <v>0</v>
      </c>
      <c r="AG1747" s="93"/>
      <c r="AH1747" s="93">
        <v>0</v>
      </c>
      <c r="AI1747" s="93">
        <v>0</v>
      </c>
      <c r="AJ1747" s="93">
        <v>0</v>
      </c>
      <c r="AK1747" s="93">
        <v>0</v>
      </c>
      <c r="AL1747" s="93">
        <v>0</v>
      </c>
      <c r="AM1747" s="49" t="s">
        <v>5559</v>
      </c>
      <c r="AN1747" s="49"/>
      <c r="AO1747" s="48" t="str" cm="1">
        <f t="array" ref="AO1747">IFERROR(_xlfn.IFS(
AQ1747="MPR ISSUE","PDH",
AQ1747="BSS Hardware Issue","BSS",
AQ1747="Sites strategiques, MLL, Pylone, etc.","ENVTECH",
AQ1747="AKTIVCO DEFAUT GE &amp; POWER Cabinet","AKTIVCO",
AQ1747="AKTIVCO Coupure ENEO &amp; Baisse de tension","AKTIVCO GRID ONLY",
AQ1747="Coupure ENEO &amp; Baisse de tension","IHS GRID ONLY",
AQ1747="Defaut GE &amp; POWER Cabinet","IHS",
AQ1747="Sharing","Partners",
AQ1747="Sites strategiques &amp; DataCenter","SST &amp; DC",
AQ1747="Exclu","Exclu",
AQ1747="SAT","SAT",
AQ1747="SPARE-ISSUE","SPARE-ISSUE",
AQ1747="Fiber CAmtel","TRANS_FO_CAMTEL",
AQ1747="Fiber AOF","Fiber AOF",
AQ1747="Projet OCM (HUAWEI)","TRAVAUX-HUAWEI",
AQ1747="Projet OCM (NOKIA)","TRAVAUX-NOKIA",
AQ1747="ACCESS-ISSUE","ACCESS-ISSUE",
AQ1747="Projet OCM (ZTE, NOKIA, autres projets)","TRAVAUX OCM",
AQ1747="No root CAuse","No root cause",
AQ1747="ODU HS","PDH",
AQ1747="IP &amp; VLAN","PDH",
AQ1747="Warehouse HUAWEI","SPARE-ISSUE",
AQ1747="SPARE-HS","SPARE-ISSUE",
AQ1747="Power Telco","BSS",AQ1747="no impacts","no impacts"
),"")</f>
        <v>No root cause</v>
      </c>
      <c r="AP1747" s="48" t="str" cm="1">
        <f t="array" ref="AP1747">IFERROR(_xlfn.IFS(
AQ1747="MPR ISSUE","TX ISSUE",
AQ1747="BSS Hardware Issue","RAN ISSUE",
AQ1747="Sites strategiques, MLL, Pylone, etc.","ENVTECH",
AQ1747="AKTIVCO DEFAUT GE &amp; POWER Cabinet","POWER ISSUE",
AQ1747="AKTIVCO Coupure ENEO &amp; Baisse de tension","POWER ISSUE",
AQ1747="Coupure ENEO &amp; Baisse de tension","POWER ISSUE",
AQ1747="Defaut GE &amp; POWER Cabinet","POWER ISSUE",
AQ1747="Sharing","POWER ISSUE",
AQ1747="Sites strategiques &amp; DataCenter","POWER ISSUE",
AQ1747="Exclu","Exclu",
AQ1747="SAT","TX ISSUE",
AQ1747="SPARE-ISSUE","SPARE-ISSUE",
AQ1747="Fiber CAmtel","TX ISSUE",
AQ1747="Fiber AOF","TX ISSUE",
AQ1747="Projet OCM (HUAWEI)","TRAVAUX-HUAWEI",
AQ1747="Projet OCM (NOKIA)","TRAVAUX -NOKIA",
AQ1747="ACCESS-ISSUE","ACCESS-ISSUE",
AQ1747="Projet OCM (ZTE, NOKIA, autres projets)","TRAVAUX OCM",
AQ1747="No root CAuse","No root cause",
AQ1747="ODU HS","TX ISSUE",
AQ1747="IP &amp; VLAN","TX ISSUE",
AQ1747="Warehouse HUAWEI","SPARE-ISSUE",
AQ1747="SPARE-HS","SPARE-ISSUE",
AQ1747="Power Telco","RAN ISSUE",AQ1747="no impacts","no impacts"
),"")</f>
        <v>No root cause</v>
      </c>
      <c r="AQ1747" s="127" t="s">
        <v>5344</v>
      </c>
      <c r="AR1747" s="48" t="str" cm="1">
        <f t="array" ref="AR1747">IFERROR(_xlfn.IFS(
AQ1747="MPR ISSUE","ACTIVE",
AQ1747="BSS Hardware Issue","ACTIVE",
AQ1747="Sites strategiques, MLL, Pylone, etc.","PASSIVE",
AQ1747="AKTIVCO DEFAUT GE &amp; POWER Cabinet","PASSIVE",
AQ1747="AKTIVCO Coupure ENEO &amp; Baisse de tension","PASSIVE",
AQ1747="Coupure ENEO &amp; Baisse de tension","PASSIVE",
AQ1747="Defaut GE &amp; POWER Cabinet","PASSIVE",
AQ1747="Sharing","PASSIVE",
AQ1747="Sites strategiques &amp; DataCenter","PASSIVE",
AQ1747="Exclu","Exclu",
AQ1747="SAT","ACTIVE",
AQ1747="SPARE-ISSUE","SPARE-ISSUE",
AQ1747="Fiber CAmtel","ACTIVE",
AQ1747="Fiber AOF","ACTIVE",
AQ1747="Projet OCM (HUAWEI)","PLANNED WORKS",
AQ1747="Projet OCM (NOKIA)","PLANNED WORKS",
AQ1747="ACCESS-ISSUE","ACCESS-ISSUE",
AQ1747="Projet OCM (ZTE, NOKIA, autres projets)","PLANNED WORKS",
AQ1747="No root CAuse","No root cause",
AQ1747="ODU HS","ACTIVE",
AQ1747="IP &amp; VLAN","ACTIVE",
AQ1747="Warehouse HUAWEI","SPARE-ISSUE",
AQ1747="SPARE-HS","SPARE-ISSUE",
AQ1747="Power Telco","ACTIVE", AQ1747="no impacts","no impacts"
),"")</f>
        <v>No root cause</v>
      </c>
      <c r="AS1747" s="92" t="s">
        <v>5537</v>
      </c>
      <c r="AT1747" s="98" t="s">
        <v>2872</v>
      </c>
      <c r="AV1747" s="17" t="s">
        <v>5537</v>
      </c>
      <c r="AW1747" s="7" t="s">
        <v>5537</v>
      </c>
      <c r="AX1747" s="6" t="s">
        <v>5537</v>
      </c>
      <c r="AY1747" s="7"/>
      <c r="AZ1747" s="3" t="s">
        <v>5537</v>
      </c>
      <c r="BA1747" s="18" t="s">
        <v>5537</v>
      </c>
      <c r="BB1747" s="18" t="s">
        <v>5537</v>
      </c>
      <c r="BC1747" s="18" t="s">
        <v>5537</v>
      </c>
      <c r="BD1747" s="18" t="s">
        <v>5537</v>
      </c>
      <c r="BE1747" s="18" t="s">
        <v>5537</v>
      </c>
      <c r="BF1747" s="18" t="s">
        <v>5537</v>
      </c>
      <c r="BG1747" s="18" t="s">
        <v>5537</v>
      </c>
      <c r="BH1747" s="18" t="s">
        <v>5537</v>
      </c>
      <c r="BI1747" s="18" t="s">
        <v>5537</v>
      </c>
      <c r="BJ1747" s="18" t="s">
        <v>5537</v>
      </c>
      <c r="BK1747" s="18" t="s">
        <v>5537</v>
      </c>
      <c r="BL1747" s="9" t="s">
        <v>5537</v>
      </c>
      <c r="BM1747" s="14" t="s">
        <v>5537</v>
      </c>
      <c r="BN1747" s="14" t="s">
        <v>5537</v>
      </c>
      <c r="BO1747" s="14" t="str">
        <f>_xlfn.XLOOKUP(B1747,'[4]cell downs 18042026 17h'!$B:$B,'[4]cell downs 18042026 17h'!$B:$B,"")</f>
        <v/>
      </c>
      <c r="BP1747" s="14" t="str">
        <f>_xlfn.XLOOKUP(B1747,'[5]Cells Huawei 19042026 15h'!$B:$B,'[5]Cells Huawei 19042026 15h'!$B:$B,"")</f>
        <v/>
      </c>
      <c r="BQ1747" s="9" t="str">
        <f>_xlfn.XLOOKUP(B1747,'[6]cells down 19042026 9H40'!$B:$B,'[6]cells down 19042026 9H40'!$B:$B,"")</f>
        <v/>
      </c>
      <c r="BR1747" s="9" t="s">
        <v>2872</v>
      </c>
      <c r="BS1747" s="9" t="s">
        <v>12</v>
      </c>
      <c r="BT1747" s="108"/>
    </row>
    <row r="1748" spans="1:72" s="9" customFormat="1" x14ac:dyDescent="0.35">
      <c r="A1748" s="1" t="s">
        <v>5184</v>
      </c>
      <c r="B1748" s="8" t="s">
        <v>5185</v>
      </c>
      <c r="C1748" s="3" t="str">
        <f>_xlfn.XLOOKUP(B1748,'[1]daily break down'!$D:$D,'[1]daily break down'!$E:$E,"")</f>
        <v>OUEST</v>
      </c>
      <c r="D1748" s="1" t="s">
        <v>21</v>
      </c>
      <c r="E1748" s="1" t="s">
        <v>188</v>
      </c>
      <c r="F1748" s="3" t="s">
        <v>102</v>
      </c>
      <c r="G1748" s="1" t="s">
        <v>856</v>
      </c>
      <c r="H1748" s="32" t="str">
        <f>_xlfn.XLOOKUP(B1748,[2]CALCULATION!$B:$B,[2]CALCULATION!$H:$H,"")</f>
        <v>Huawei</v>
      </c>
      <c r="I1748" s="28">
        <v>1.2907067827516243</v>
      </c>
      <c r="J1748" s="28">
        <v>0.94418904612293919</v>
      </c>
      <c r="K1748" s="28">
        <v>0</v>
      </c>
      <c r="L1748" s="28">
        <v>0</v>
      </c>
      <c r="M1748" s="28">
        <v>0</v>
      </c>
      <c r="N1748" s="28">
        <v>0</v>
      </c>
      <c r="O1748" s="28">
        <v>0</v>
      </c>
      <c r="P1748" s="28">
        <v>0</v>
      </c>
      <c r="Q1748" s="28">
        <v>0</v>
      </c>
      <c r="R1748" s="28">
        <v>0</v>
      </c>
      <c r="S1748" s="93">
        <v>0</v>
      </c>
      <c r="T1748" s="93">
        <f>_xlfn.XLOOKUP(B1748,'[3]Nur des jours'!$B:$B,'[3]Nur des jours'!$U:$U,"")</f>
        <v>0</v>
      </c>
      <c r="U1748" s="93">
        <v>0</v>
      </c>
      <c r="V1748" s="93">
        <v>0</v>
      </c>
      <c r="W1748" s="93">
        <v>0</v>
      </c>
      <c r="X1748" s="93">
        <v>0</v>
      </c>
      <c r="Y1748" s="93">
        <v>0</v>
      </c>
      <c r="Z1748" s="93">
        <v>0</v>
      </c>
      <c r="AA1748" s="93">
        <v>0</v>
      </c>
      <c r="AB1748" s="93">
        <v>0</v>
      </c>
      <c r="AC1748" s="93">
        <f>_xlfn.XLOOKUP(B1748,'[3]Nur des jours'!$B:$B,'[3]Nur des jours'!$N:$N,"")</f>
        <v>0</v>
      </c>
      <c r="AD1748" s="93">
        <v>0</v>
      </c>
      <c r="AE1748" s="93">
        <v>0</v>
      </c>
      <c r="AF1748" s="93">
        <v>0</v>
      </c>
      <c r="AG1748" s="93"/>
      <c r="AH1748" s="93">
        <v>0</v>
      </c>
      <c r="AI1748" s="93">
        <v>0</v>
      </c>
      <c r="AJ1748" s="93">
        <v>0</v>
      </c>
      <c r="AK1748" s="93">
        <v>0</v>
      </c>
      <c r="AL1748" s="93">
        <v>0</v>
      </c>
      <c r="AM1748" s="49" t="s">
        <v>5559</v>
      </c>
      <c r="AN1748" s="49"/>
      <c r="AO1748" s="48" t="str" cm="1">
        <f t="array" ref="AO1748">IFERROR(_xlfn.IFS(
AQ1748="MPR ISSUE","PDH",
AQ1748="BSS Hardware Issue","BSS",
AQ1748="Sites strategiques, MLL, Pylone, etc.","ENVTECH",
AQ1748="AKTIVCO DEFAUT GE &amp; POWER Cabinet","AKTIVCO",
AQ1748="AKTIVCO Coupure ENEO &amp; Baisse de tension","AKTIVCO GRID ONLY",
AQ1748="Coupure ENEO &amp; Baisse de tension","IHS GRID ONLY",
AQ1748="Defaut GE &amp; POWER Cabinet","IHS",
AQ1748="Sharing","Partners",
AQ1748="Sites strategiques &amp; DataCenter","SST &amp; DC",
AQ1748="Exclu","Exclu",
AQ1748="SAT","SAT",
AQ1748="SPARE-ISSUE","SPARE-ISSUE",
AQ1748="Fiber CAmtel","TRANS_FO_CAMTEL",
AQ1748="Fiber AOF","Fiber AOF",
AQ1748="Projet OCM (HUAWEI)","TRAVAUX-HUAWEI",
AQ1748="Projet OCM (NOKIA)","TRAVAUX-NOKIA",
AQ1748="ACCESS-ISSUE","ACCESS-ISSUE",
AQ1748="Projet OCM (ZTE, NOKIA, autres projets)","TRAVAUX OCM",
AQ1748="No root CAuse","No root cause",
AQ1748="ODU HS","PDH",
AQ1748="IP &amp; VLAN","PDH",
AQ1748="Warehouse HUAWEI","SPARE-ISSUE",
AQ1748="SPARE-HS","SPARE-ISSUE",
AQ1748="Power Telco","BSS",AQ1748="no impacts","no impacts"
),"")</f>
        <v>No root cause</v>
      </c>
      <c r="AP1748" s="48" t="str" cm="1">
        <f t="array" ref="AP1748">IFERROR(_xlfn.IFS(
AQ1748="MPR ISSUE","TX ISSUE",
AQ1748="BSS Hardware Issue","RAN ISSUE",
AQ1748="Sites strategiques, MLL, Pylone, etc.","ENVTECH",
AQ1748="AKTIVCO DEFAUT GE &amp; POWER Cabinet","POWER ISSUE",
AQ1748="AKTIVCO Coupure ENEO &amp; Baisse de tension","POWER ISSUE",
AQ1748="Coupure ENEO &amp; Baisse de tension","POWER ISSUE",
AQ1748="Defaut GE &amp; POWER Cabinet","POWER ISSUE",
AQ1748="Sharing","POWER ISSUE",
AQ1748="Sites strategiques &amp; DataCenter","POWER ISSUE",
AQ1748="Exclu","Exclu",
AQ1748="SAT","TX ISSUE",
AQ1748="SPARE-ISSUE","SPARE-ISSUE",
AQ1748="Fiber CAmtel","TX ISSUE",
AQ1748="Fiber AOF","TX ISSUE",
AQ1748="Projet OCM (HUAWEI)","TRAVAUX-HUAWEI",
AQ1748="Projet OCM (NOKIA)","TRAVAUX -NOKIA",
AQ1748="ACCESS-ISSUE","ACCESS-ISSUE",
AQ1748="Projet OCM (ZTE, NOKIA, autres projets)","TRAVAUX OCM",
AQ1748="No root CAuse","No root cause",
AQ1748="ODU HS","TX ISSUE",
AQ1748="IP &amp; VLAN","TX ISSUE",
AQ1748="Warehouse HUAWEI","SPARE-ISSUE",
AQ1748="SPARE-HS","SPARE-ISSUE",
AQ1748="Power Telco","RAN ISSUE",AQ1748="no impacts","no impacts"
),"")</f>
        <v>No root cause</v>
      </c>
      <c r="AQ1748" s="67" t="s">
        <v>5344</v>
      </c>
      <c r="AR1748" s="48" t="str" cm="1">
        <f t="array" ref="AR1748">IFERROR(_xlfn.IFS(
AQ1748="MPR ISSUE","ACTIVE",
AQ1748="BSS Hardware Issue","ACTIVE",
AQ1748="Sites strategiques, MLL, Pylone, etc.","PASSIVE",
AQ1748="AKTIVCO DEFAUT GE &amp; POWER Cabinet","PASSIVE",
AQ1748="AKTIVCO Coupure ENEO &amp; Baisse de tension","PASSIVE",
AQ1748="Coupure ENEO &amp; Baisse de tension","PASSIVE",
AQ1748="Defaut GE &amp; POWER Cabinet","PASSIVE",
AQ1748="Sharing","PASSIVE",
AQ1748="Sites strategiques &amp; DataCenter","PASSIVE",
AQ1748="Exclu","Exclu",
AQ1748="SAT","ACTIVE",
AQ1748="SPARE-ISSUE","SPARE-ISSUE",
AQ1748="Fiber CAmtel","ACTIVE",
AQ1748="Fiber AOF","ACTIVE",
AQ1748="Projet OCM (HUAWEI)","PLANNED WORKS",
AQ1748="Projet OCM (NOKIA)","PLANNED WORKS",
AQ1748="ACCESS-ISSUE","ACCESS-ISSUE",
AQ1748="Projet OCM (ZTE, NOKIA, autres projets)","PLANNED WORKS",
AQ1748="No root CAuse","No root cause",
AQ1748="ODU HS","ACTIVE",
AQ1748="IP &amp; VLAN","ACTIVE",
AQ1748="Warehouse HUAWEI","SPARE-ISSUE",
AQ1748="SPARE-HS","SPARE-ISSUE",
AQ1748="Power Telco","ACTIVE", AQ1748="no impacts","no impacts"
),"")</f>
        <v>No root cause</v>
      </c>
      <c r="AS1748" s="92" t="s">
        <v>5537</v>
      </c>
      <c r="AT1748" s="98" t="s">
        <v>5185</v>
      </c>
      <c r="AV1748" s="17" t="s">
        <v>5537</v>
      </c>
      <c r="AW1748" s="7" t="s">
        <v>5537</v>
      </c>
      <c r="AX1748" s="6" t="s">
        <v>5537</v>
      </c>
      <c r="AY1748" s="7"/>
      <c r="AZ1748" s="3" t="s">
        <v>5537</v>
      </c>
      <c r="BA1748" s="18" t="s">
        <v>5537</v>
      </c>
      <c r="BB1748" s="18" t="s">
        <v>5537</v>
      </c>
      <c r="BC1748" s="18" t="s">
        <v>5537</v>
      </c>
      <c r="BD1748" s="18" t="s">
        <v>5537</v>
      </c>
      <c r="BE1748" s="18" t="s">
        <v>5537</v>
      </c>
      <c r="BF1748" s="18" t="s">
        <v>5537</v>
      </c>
      <c r="BG1748" s="18" t="s">
        <v>5537</v>
      </c>
      <c r="BH1748" s="18" t="s">
        <v>5537</v>
      </c>
      <c r="BI1748" s="18" t="s">
        <v>5537</v>
      </c>
      <c r="BJ1748" s="18" t="s">
        <v>5537</v>
      </c>
      <c r="BK1748" s="18" t="s">
        <v>5537</v>
      </c>
      <c r="BL1748" s="9" t="s">
        <v>5537</v>
      </c>
      <c r="BM1748" s="14" t="s">
        <v>5537</v>
      </c>
      <c r="BN1748" s="14" t="s">
        <v>5537</v>
      </c>
      <c r="BO1748" s="14" t="str">
        <f>_xlfn.XLOOKUP(B1748,'[4]cell downs 18042026 17h'!$B:$B,'[4]cell downs 18042026 17h'!$B:$B,"")</f>
        <v/>
      </c>
      <c r="BP1748" s="14" t="str">
        <f>_xlfn.XLOOKUP(B1748,'[5]Cells Huawei 19042026 15h'!$B:$B,'[5]Cells Huawei 19042026 15h'!$B:$B,"")</f>
        <v/>
      </c>
      <c r="BQ1748" s="9" t="str">
        <f>_xlfn.XLOOKUP(B1748,'[6]cells down 19042026 9H40'!$B:$B,'[6]cells down 19042026 9H40'!$B:$B,"")</f>
        <v/>
      </c>
      <c r="BR1748" s="9" t="s">
        <v>5537</v>
      </c>
      <c r="BS1748" s="9" t="s">
        <v>12</v>
      </c>
      <c r="BT1748" s="108"/>
    </row>
    <row r="1749" spans="1:72" s="9" customFormat="1" x14ac:dyDescent="0.35">
      <c r="A1749" s="1" t="s">
        <v>2952</v>
      </c>
      <c r="B1749" s="8" t="s">
        <v>2953</v>
      </c>
      <c r="C1749" s="3" t="str">
        <f>_xlfn.XLOOKUP(B1749,'[1]daily break down'!$D:$D,'[1]daily break down'!$E:$E,"")</f>
        <v>Ngaoundere</v>
      </c>
      <c r="D1749" s="1" t="s">
        <v>11</v>
      </c>
      <c r="E1749" s="1" t="s">
        <v>12</v>
      </c>
      <c r="F1749" s="3" t="s">
        <v>90</v>
      </c>
      <c r="G1749" s="1" t="s">
        <v>91</v>
      </c>
      <c r="H1749" s="32" t="str">
        <f>_xlfn.XLOOKUP(B1749,[2]CALCULATION!$B:$B,[2]CALCULATION!$H:$H,"")</f>
        <v>Huawei</v>
      </c>
      <c r="I1749" s="28">
        <v>1.4886583169964016</v>
      </c>
      <c r="J1749" s="28">
        <v>0.85091158652295884</v>
      </c>
      <c r="K1749" s="28">
        <v>0</v>
      </c>
      <c r="L1749" s="28">
        <v>0</v>
      </c>
      <c r="M1749" s="28">
        <v>0</v>
      </c>
      <c r="N1749" s="28">
        <v>0</v>
      </c>
      <c r="O1749" s="28">
        <v>0</v>
      </c>
      <c r="P1749" s="28">
        <v>0</v>
      </c>
      <c r="Q1749" s="28">
        <v>0</v>
      </c>
      <c r="R1749" s="28">
        <v>0</v>
      </c>
      <c r="S1749" s="93">
        <v>0</v>
      </c>
      <c r="T1749" s="93">
        <f>_xlfn.XLOOKUP(B1749,'[3]Nur des jours'!$B:$B,'[3]Nur des jours'!$U:$U,"")</f>
        <v>0</v>
      </c>
      <c r="U1749" s="93">
        <v>0</v>
      </c>
      <c r="V1749" s="93">
        <v>0</v>
      </c>
      <c r="W1749" s="93">
        <v>0</v>
      </c>
      <c r="X1749" s="93">
        <v>0</v>
      </c>
      <c r="Y1749" s="93">
        <v>0</v>
      </c>
      <c r="Z1749" s="93">
        <v>0</v>
      </c>
      <c r="AA1749" s="93">
        <v>0</v>
      </c>
      <c r="AB1749" s="93">
        <v>0</v>
      </c>
      <c r="AC1749" s="93">
        <f>_xlfn.XLOOKUP(B1749,'[3]Nur des jours'!$B:$B,'[3]Nur des jours'!$N:$N,"")</f>
        <v>0</v>
      </c>
      <c r="AD1749" s="93">
        <v>0</v>
      </c>
      <c r="AE1749" s="93">
        <v>0</v>
      </c>
      <c r="AF1749" s="93">
        <v>0</v>
      </c>
      <c r="AG1749" s="93"/>
      <c r="AH1749" s="93">
        <v>0</v>
      </c>
      <c r="AI1749" s="93">
        <v>0</v>
      </c>
      <c r="AJ1749" s="93">
        <v>0</v>
      </c>
      <c r="AK1749" s="93">
        <v>0</v>
      </c>
      <c r="AL1749" s="93">
        <v>0</v>
      </c>
      <c r="AM1749" s="49" t="s">
        <v>5559</v>
      </c>
      <c r="AN1749" s="49"/>
      <c r="AO1749" s="48" t="str" cm="1">
        <f t="array" ref="AO1749">IFERROR(_xlfn.IFS(
AQ1749="MPR ISSUE","PDH",
AQ1749="BSS Hardware Issue","BSS",
AQ1749="Sites strategiques, MLL, Pylone, etc.","ENVTECH",
AQ1749="AKTIVCO DEFAUT GE &amp; POWER Cabinet","AKTIVCO",
AQ1749="AKTIVCO Coupure ENEO &amp; Baisse de tension","AKTIVCO GRID ONLY",
AQ1749="Coupure ENEO &amp; Baisse de tension","IHS GRID ONLY",
AQ1749="Defaut GE &amp; POWER Cabinet","IHS",
AQ1749="Sharing","Partners",
AQ1749="Sites strategiques &amp; DataCenter","SST &amp; DC",
AQ1749="Exclu","Exclu",
AQ1749="SAT","SAT",
AQ1749="SPARE-ISSUE","SPARE-ISSUE",
AQ1749="Fiber CAmtel","TRANS_FO_CAMTEL",
AQ1749="Fiber AOF","Fiber AOF",
AQ1749="Projet OCM (HUAWEI)","TRAVAUX-HUAWEI",
AQ1749="Projet OCM (NOKIA)","TRAVAUX-NOKIA",
AQ1749="ACCESS-ISSUE","ACCESS-ISSUE",
AQ1749="Projet OCM (ZTE, NOKIA, autres projets)","TRAVAUX OCM",
AQ1749="No root CAuse","No root cause",
AQ1749="ODU HS","PDH",
AQ1749="IP &amp; VLAN","PDH",
AQ1749="Warehouse HUAWEI","SPARE-ISSUE",
AQ1749="SPARE-HS","SPARE-ISSUE",
AQ1749="Power Telco","BSS",AQ1749="no impacts","no impacts"
),"")</f>
        <v>No root cause</v>
      </c>
      <c r="AP1749" s="48" t="str" cm="1">
        <f t="array" ref="AP1749">IFERROR(_xlfn.IFS(
AQ1749="MPR ISSUE","TX ISSUE",
AQ1749="BSS Hardware Issue","RAN ISSUE",
AQ1749="Sites strategiques, MLL, Pylone, etc.","ENVTECH",
AQ1749="AKTIVCO DEFAUT GE &amp; POWER Cabinet","POWER ISSUE",
AQ1749="AKTIVCO Coupure ENEO &amp; Baisse de tension","POWER ISSUE",
AQ1749="Coupure ENEO &amp; Baisse de tension","POWER ISSUE",
AQ1749="Defaut GE &amp; POWER Cabinet","POWER ISSUE",
AQ1749="Sharing","POWER ISSUE",
AQ1749="Sites strategiques &amp; DataCenter","POWER ISSUE",
AQ1749="Exclu","Exclu",
AQ1749="SAT","TX ISSUE",
AQ1749="SPARE-ISSUE","SPARE-ISSUE",
AQ1749="Fiber CAmtel","TX ISSUE",
AQ1749="Fiber AOF","TX ISSUE",
AQ1749="Projet OCM (HUAWEI)","TRAVAUX-HUAWEI",
AQ1749="Projet OCM (NOKIA)","TRAVAUX -NOKIA",
AQ1749="ACCESS-ISSUE","ACCESS-ISSUE",
AQ1749="Projet OCM (ZTE, NOKIA, autres projets)","TRAVAUX OCM",
AQ1749="No root CAuse","No root cause",
AQ1749="ODU HS","TX ISSUE",
AQ1749="IP &amp; VLAN","TX ISSUE",
AQ1749="Warehouse HUAWEI","SPARE-ISSUE",
AQ1749="SPARE-HS","SPARE-ISSUE",
AQ1749="Power Telco","RAN ISSUE",AQ1749="no impacts","no impacts"
),"")</f>
        <v>No root cause</v>
      </c>
      <c r="AQ1749" s="127" t="s">
        <v>5344</v>
      </c>
      <c r="AR1749" s="48" t="str" cm="1">
        <f t="array" ref="AR1749">IFERROR(_xlfn.IFS(
AQ1749="MPR ISSUE","ACTIVE",
AQ1749="BSS Hardware Issue","ACTIVE",
AQ1749="Sites strategiques, MLL, Pylone, etc.","PASSIVE",
AQ1749="AKTIVCO DEFAUT GE &amp; POWER Cabinet","PASSIVE",
AQ1749="AKTIVCO Coupure ENEO &amp; Baisse de tension","PASSIVE",
AQ1749="Coupure ENEO &amp; Baisse de tension","PASSIVE",
AQ1749="Defaut GE &amp; POWER Cabinet","PASSIVE",
AQ1749="Sharing","PASSIVE",
AQ1749="Sites strategiques &amp; DataCenter","PASSIVE",
AQ1749="Exclu","Exclu",
AQ1749="SAT","ACTIVE",
AQ1749="SPARE-ISSUE","SPARE-ISSUE",
AQ1749="Fiber CAmtel","ACTIVE",
AQ1749="Fiber AOF","ACTIVE",
AQ1749="Projet OCM (HUAWEI)","PLANNED WORKS",
AQ1749="Projet OCM (NOKIA)","PLANNED WORKS",
AQ1749="ACCESS-ISSUE","ACCESS-ISSUE",
AQ1749="Projet OCM (ZTE, NOKIA, autres projets)","PLANNED WORKS",
AQ1749="No root CAuse","No root cause",
AQ1749="ODU HS","ACTIVE",
AQ1749="IP &amp; VLAN","ACTIVE",
AQ1749="Warehouse HUAWEI","SPARE-ISSUE",
AQ1749="SPARE-HS","SPARE-ISSUE",
AQ1749="Power Telco","ACTIVE", AQ1749="no impacts","no impacts"
),"")</f>
        <v>No root cause</v>
      </c>
      <c r="AS1749" s="92" t="s">
        <v>5537</v>
      </c>
      <c r="AT1749" s="98" t="s">
        <v>2953</v>
      </c>
      <c r="AV1749" s="17" t="s">
        <v>5537</v>
      </c>
      <c r="AW1749" s="7" t="s">
        <v>5537</v>
      </c>
      <c r="AX1749" s="6" t="s">
        <v>5537</v>
      </c>
      <c r="AY1749" s="7"/>
      <c r="AZ1749" s="3" t="s">
        <v>5537</v>
      </c>
      <c r="BA1749" s="18" t="s">
        <v>5537</v>
      </c>
      <c r="BB1749" s="18" t="s">
        <v>5537</v>
      </c>
      <c r="BC1749" s="18" t="s">
        <v>5537</v>
      </c>
      <c r="BD1749" s="18" t="s">
        <v>5537</v>
      </c>
      <c r="BE1749" s="18" t="s">
        <v>5537</v>
      </c>
      <c r="BF1749" s="18" t="s">
        <v>5537</v>
      </c>
      <c r="BG1749" s="18" t="s">
        <v>5537</v>
      </c>
      <c r="BH1749" s="18" t="s">
        <v>5537</v>
      </c>
      <c r="BI1749" s="18" t="s">
        <v>5537</v>
      </c>
      <c r="BJ1749" s="18" t="s">
        <v>5537</v>
      </c>
      <c r="BK1749" s="18" t="s">
        <v>5537</v>
      </c>
      <c r="BL1749" s="9" t="s">
        <v>5537</v>
      </c>
      <c r="BM1749" s="14" t="s">
        <v>5537</v>
      </c>
      <c r="BN1749" s="14" t="s">
        <v>5537</v>
      </c>
      <c r="BO1749" s="14" t="str">
        <f>_xlfn.XLOOKUP(B1749,'[4]cell downs 18042026 17h'!$B:$B,'[4]cell downs 18042026 17h'!$B:$B,"")</f>
        <v/>
      </c>
      <c r="BP1749" s="14" t="str">
        <f>_xlfn.XLOOKUP(B1749,'[5]Cells Huawei 19042026 15h'!$B:$B,'[5]Cells Huawei 19042026 15h'!$B:$B,"")</f>
        <v/>
      </c>
      <c r="BQ1749" s="9" t="str">
        <f>_xlfn.XLOOKUP(B1749,'[6]cells down 19042026 9H40'!$B:$B,'[6]cells down 19042026 9H40'!$B:$B,"")</f>
        <v/>
      </c>
      <c r="BR1749" s="9" t="s">
        <v>2953</v>
      </c>
      <c r="BS1749" s="9" t="s">
        <v>12</v>
      </c>
      <c r="BT1749" s="108"/>
    </row>
    <row r="1750" spans="1:72" s="9" customFormat="1" x14ac:dyDescent="0.35">
      <c r="A1750" s="1" t="s">
        <v>2905</v>
      </c>
      <c r="B1750" s="8" t="s">
        <v>2906</v>
      </c>
      <c r="C1750" s="3" t="str">
        <f>_xlfn.XLOOKUP(B1750,'[1]daily break down'!$D:$D,'[1]daily break down'!$E:$E,"")</f>
        <v>Maroua</v>
      </c>
      <c r="D1750" s="1" t="s">
        <v>11</v>
      </c>
      <c r="E1750" s="1" t="s">
        <v>12</v>
      </c>
      <c r="F1750" s="3" t="s">
        <v>55</v>
      </c>
      <c r="G1750" s="1" t="s">
        <v>84</v>
      </c>
      <c r="H1750" s="32" t="str">
        <f>_xlfn.XLOOKUP(B1750,[2]CALCULATION!$B:$B,[2]CALCULATION!$H:$H,"")</f>
        <v>Huawei</v>
      </c>
      <c r="I1750" s="28">
        <v>0.27136071659917876</v>
      </c>
      <c r="J1750" s="28">
        <v>0.69528269312536206</v>
      </c>
      <c r="K1750" s="28">
        <v>0</v>
      </c>
      <c r="L1750" s="28">
        <v>0</v>
      </c>
      <c r="M1750" s="28">
        <v>0</v>
      </c>
      <c r="N1750" s="28">
        <v>0</v>
      </c>
      <c r="O1750" s="28">
        <v>0</v>
      </c>
      <c r="P1750" s="28">
        <v>0</v>
      </c>
      <c r="Q1750" s="28">
        <v>0</v>
      </c>
      <c r="R1750" s="28">
        <v>0</v>
      </c>
      <c r="S1750" s="93">
        <v>0</v>
      </c>
      <c r="T1750" s="93">
        <f>_xlfn.XLOOKUP(B1750,'[3]Nur des jours'!$B:$B,'[3]Nur des jours'!$U:$U,"")</f>
        <v>0</v>
      </c>
      <c r="U1750" s="93">
        <v>0</v>
      </c>
      <c r="V1750" s="93">
        <v>0</v>
      </c>
      <c r="W1750" s="93">
        <v>0</v>
      </c>
      <c r="X1750" s="93">
        <v>0</v>
      </c>
      <c r="Y1750" s="93">
        <v>0</v>
      </c>
      <c r="Z1750" s="93">
        <v>0</v>
      </c>
      <c r="AA1750" s="93">
        <v>0</v>
      </c>
      <c r="AB1750" s="93">
        <v>0</v>
      </c>
      <c r="AC1750" s="93">
        <f>_xlfn.XLOOKUP(B1750,'[3]Nur des jours'!$B:$B,'[3]Nur des jours'!$N:$N,"")</f>
        <v>0</v>
      </c>
      <c r="AD1750" s="93">
        <v>0</v>
      </c>
      <c r="AE1750" s="93">
        <v>0</v>
      </c>
      <c r="AF1750" s="93">
        <v>0</v>
      </c>
      <c r="AG1750" s="93"/>
      <c r="AH1750" s="93">
        <v>0</v>
      </c>
      <c r="AI1750" s="93">
        <v>0</v>
      </c>
      <c r="AJ1750" s="93">
        <v>0</v>
      </c>
      <c r="AK1750" s="93">
        <v>0</v>
      </c>
      <c r="AL1750" s="93">
        <v>0</v>
      </c>
      <c r="AM1750" s="49" t="s">
        <v>5559</v>
      </c>
      <c r="AN1750" s="49"/>
      <c r="AO1750" s="48" t="str" cm="1">
        <f t="array" ref="AO1750">IFERROR(_xlfn.IFS(
AQ1750="MPR ISSUE","PDH",
AQ1750="BSS Hardware Issue","BSS",
AQ1750="Sites strategiques, MLL, Pylone, etc.","ENVTECH",
AQ1750="AKTIVCO DEFAUT GE &amp; POWER Cabinet","AKTIVCO",
AQ1750="AKTIVCO Coupure ENEO &amp; Baisse de tension","AKTIVCO GRID ONLY",
AQ1750="Coupure ENEO &amp; Baisse de tension","IHS GRID ONLY",
AQ1750="Defaut GE &amp; POWER Cabinet","IHS",
AQ1750="Sharing","Partners",
AQ1750="Sites strategiques &amp; DataCenter","SST &amp; DC",
AQ1750="Exclu","Exclu",
AQ1750="SAT","SAT",
AQ1750="SPARE-ISSUE","SPARE-ISSUE",
AQ1750="Fiber CAmtel","TRANS_FO_CAMTEL",
AQ1750="Fiber AOF","Fiber AOF",
AQ1750="Projet OCM (HUAWEI)","TRAVAUX-HUAWEI",
AQ1750="Projet OCM (NOKIA)","TRAVAUX-NOKIA",
AQ1750="ACCESS-ISSUE","ACCESS-ISSUE",
AQ1750="Projet OCM (ZTE, NOKIA, autres projets)","TRAVAUX OCM",
AQ1750="No root CAuse","No root cause",
AQ1750="ODU HS","PDH",
AQ1750="IP &amp; VLAN","PDH",
AQ1750="Warehouse HUAWEI","SPARE-ISSUE",
AQ1750="SPARE-HS","SPARE-ISSUE",
AQ1750="Power Telco","BSS",AQ1750="no impacts","no impacts"
),"")</f>
        <v>No root cause</v>
      </c>
      <c r="AP1750" s="48" t="str" cm="1">
        <f t="array" ref="AP1750">IFERROR(_xlfn.IFS(
AQ1750="MPR ISSUE","TX ISSUE",
AQ1750="BSS Hardware Issue","RAN ISSUE",
AQ1750="Sites strategiques, MLL, Pylone, etc.","ENVTECH",
AQ1750="AKTIVCO DEFAUT GE &amp; POWER Cabinet","POWER ISSUE",
AQ1750="AKTIVCO Coupure ENEO &amp; Baisse de tension","POWER ISSUE",
AQ1750="Coupure ENEO &amp; Baisse de tension","POWER ISSUE",
AQ1750="Defaut GE &amp; POWER Cabinet","POWER ISSUE",
AQ1750="Sharing","POWER ISSUE",
AQ1750="Sites strategiques &amp; DataCenter","POWER ISSUE",
AQ1750="Exclu","Exclu",
AQ1750="SAT","TX ISSUE",
AQ1750="SPARE-ISSUE","SPARE-ISSUE",
AQ1750="Fiber CAmtel","TX ISSUE",
AQ1750="Fiber AOF","TX ISSUE",
AQ1750="Projet OCM (HUAWEI)","TRAVAUX-HUAWEI",
AQ1750="Projet OCM (NOKIA)","TRAVAUX -NOKIA",
AQ1750="ACCESS-ISSUE","ACCESS-ISSUE",
AQ1750="Projet OCM (ZTE, NOKIA, autres projets)","TRAVAUX OCM",
AQ1750="No root CAuse","No root cause",
AQ1750="ODU HS","TX ISSUE",
AQ1750="IP &amp; VLAN","TX ISSUE",
AQ1750="Warehouse HUAWEI","SPARE-ISSUE",
AQ1750="SPARE-HS","SPARE-ISSUE",
AQ1750="Power Telco","RAN ISSUE",AQ1750="no impacts","no impacts"
),"")</f>
        <v>No root cause</v>
      </c>
      <c r="AQ1750" s="127" t="s">
        <v>5344</v>
      </c>
      <c r="AR1750" s="48" t="str" cm="1">
        <f t="array" ref="AR1750">IFERROR(_xlfn.IFS(
AQ1750="MPR ISSUE","ACTIVE",
AQ1750="BSS Hardware Issue","ACTIVE",
AQ1750="Sites strategiques, MLL, Pylone, etc.","PASSIVE",
AQ1750="AKTIVCO DEFAUT GE &amp; POWER Cabinet","PASSIVE",
AQ1750="AKTIVCO Coupure ENEO &amp; Baisse de tension","PASSIVE",
AQ1750="Coupure ENEO &amp; Baisse de tension","PASSIVE",
AQ1750="Defaut GE &amp; POWER Cabinet","PASSIVE",
AQ1750="Sharing","PASSIVE",
AQ1750="Sites strategiques &amp; DataCenter","PASSIVE",
AQ1750="Exclu","Exclu",
AQ1750="SAT","ACTIVE",
AQ1750="SPARE-ISSUE","SPARE-ISSUE",
AQ1750="Fiber CAmtel","ACTIVE",
AQ1750="Fiber AOF","ACTIVE",
AQ1750="Projet OCM (HUAWEI)","PLANNED WORKS",
AQ1750="Projet OCM (NOKIA)","PLANNED WORKS",
AQ1750="ACCESS-ISSUE","ACCESS-ISSUE",
AQ1750="Projet OCM (ZTE, NOKIA, autres projets)","PLANNED WORKS",
AQ1750="No root CAuse","No root cause",
AQ1750="ODU HS","ACTIVE",
AQ1750="IP &amp; VLAN","ACTIVE",
AQ1750="Warehouse HUAWEI","SPARE-ISSUE",
AQ1750="SPARE-HS","SPARE-ISSUE",
AQ1750="Power Telco","ACTIVE", AQ1750="no impacts","no impacts"
),"")</f>
        <v>No root cause</v>
      </c>
      <c r="AS1750" s="92" t="s">
        <v>5537</v>
      </c>
      <c r="AT1750" s="98" t="s">
        <v>2906</v>
      </c>
      <c r="AV1750" s="17" t="s">
        <v>5537</v>
      </c>
      <c r="AW1750" s="7" t="s">
        <v>5537</v>
      </c>
      <c r="AX1750" s="6" t="s">
        <v>5537</v>
      </c>
      <c r="AY1750" s="7"/>
      <c r="AZ1750" s="3" t="s">
        <v>5537</v>
      </c>
      <c r="BA1750" s="18" t="s">
        <v>5537</v>
      </c>
      <c r="BB1750" s="18" t="s">
        <v>5537</v>
      </c>
      <c r="BC1750" s="18" t="s">
        <v>5537</v>
      </c>
      <c r="BD1750" s="18" t="s">
        <v>5537</v>
      </c>
      <c r="BE1750" s="18" t="s">
        <v>5537</v>
      </c>
      <c r="BF1750" s="18" t="s">
        <v>5537</v>
      </c>
      <c r="BG1750" s="18" t="s">
        <v>5537</v>
      </c>
      <c r="BH1750" s="18" t="s">
        <v>5537</v>
      </c>
      <c r="BI1750" s="18" t="s">
        <v>5537</v>
      </c>
      <c r="BJ1750" s="18" t="s">
        <v>5537</v>
      </c>
      <c r="BK1750" s="18" t="s">
        <v>5537</v>
      </c>
      <c r="BL1750" s="9" t="s">
        <v>5537</v>
      </c>
      <c r="BM1750" s="14" t="s">
        <v>5537</v>
      </c>
      <c r="BN1750" s="14" t="s">
        <v>5537</v>
      </c>
      <c r="BO1750" s="14" t="str">
        <f>_xlfn.XLOOKUP(B1750,'[4]cell downs 18042026 17h'!$B:$B,'[4]cell downs 18042026 17h'!$B:$B,"")</f>
        <v/>
      </c>
      <c r="BP1750" s="14" t="str">
        <f>_xlfn.XLOOKUP(B1750,'[5]Cells Huawei 19042026 15h'!$B:$B,'[5]Cells Huawei 19042026 15h'!$B:$B,"")</f>
        <v/>
      </c>
      <c r="BQ1750" s="9" t="str">
        <f>_xlfn.XLOOKUP(B1750,'[6]cells down 19042026 9H40'!$B:$B,'[6]cells down 19042026 9H40'!$B:$B,"")</f>
        <v/>
      </c>
      <c r="BR1750" s="9" t="s">
        <v>2906</v>
      </c>
      <c r="BS1750" s="9" t="s">
        <v>5577</v>
      </c>
      <c r="BT1750" s="108"/>
    </row>
    <row r="1751" spans="1:72" s="9" customFormat="1" x14ac:dyDescent="0.35">
      <c r="A1751" s="1" t="s">
        <v>854</v>
      </c>
      <c r="B1751" s="8" t="s">
        <v>855</v>
      </c>
      <c r="C1751" s="3" t="str">
        <f>_xlfn.XLOOKUP(B1751,'[1]daily break down'!$D:$D,'[1]daily break down'!$E:$E,"")</f>
        <v>OUEST</v>
      </c>
      <c r="D1751" s="1" t="s">
        <v>21</v>
      </c>
      <c r="E1751" s="1" t="s">
        <v>22</v>
      </c>
      <c r="F1751" s="3" t="s">
        <v>102</v>
      </c>
      <c r="G1751" s="1" t="s">
        <v>856</v>
      </c>
      <c r="H1751" s="32" t="str">
        <f>_xlfn.XLOOKUP(B1751,[2]CALCULATION!$B:$B,[2]CALCULATION!$H:$H,"")</f>
        <v>Huawei</v>
      </c>
      <c r="I1751" s="28">
        <v>1.0848186386556062</v>
      </c>
      <c r="J1751" s="28">
        <v>0.62618959972377042</v>
      </c>
      <c r="K1751" s="28">
        <v>0</v>
      </c>
      <c r="L1751" s="28">
        <v>0</v>
      </c>
      <c r="M1751" s="28">
        <v>0</v>
      </c>
      <c r="N1751" s="28">
        <v>0</v>
      </c>
      <c r="O1751" s="28">
        <v>0</v>
      </c>
      <c r="P1751" s="28">
        <v>0</v>
      </c>
      <c r="Q1751" s="28">
        <v>0</v>
      </c>
      <c r="R1751" s="28">
        <v>0</v>
      </c>
      <c r="S1751" s="93">
        <v>0</v>
      </c>
      <c r="T1751" s="93">
        <f>_xlfn.XLOOKUP(B1751,'[3]Nur des jours'!$B:$B,'[3]Nur des jours'!$U:$U,"")</f>
        <v>0</v>
      </c>
      <c r="U1751" s="93">
        <v>0</v>
      </c>
      <c r="V1751" s="93">
        <v>0</v>
      </c>
      <c r="W1751" s="93">
        <v>0</v>
      </c>
      <c r="X1751" s="93">
        <v>0</v>
      </c>
      <c r="Y1751" s="93">
        <v>0</v>
      </c>
      <c r="Z1751" s="93">
        <v>0</v>
      </c>
      <c r="AA1751" s="93">
        <v>0</v>
      </c>
      <c r="AB1751" s="93">
        <v>0</v>
      </c>
      <c r="AC1751" s="93">
        <f>_xlfn.XLOOKUP(B1751,'[3]Nur des jours'!$B:$B,'[3]Nur des jours'!$N:$N,"")</f>
        <v>0</v>
      </c>
      <c r="AD1751" s="93">
        <v>0</v>
      </c>
      <c r="AE1751" s="93">
        <v>0</v>
      </c>
      <c r="AF1751" s="93">
        <v>0</v>
      </c>
      <c r="AG1751" s="93"/>
      <c r="AH1751" s="93">
        <v>0</v>
      </c>
      <c r="AI1751" s="93">
        <v>0</v>
      </c>
      <c r="AJ1751" s="93">
        <v>0</v>
      </c>
      <c r="AK1751" s="93">
        <v>0</v>
      </c>
      <c r="AL1751" s="93">
        <v>0</v>
      </c>
      <c r="AM1751" s="49" t="s">
        <v>5559</v>
      </c>
      <c r="AN1751" s="49"/>
      <c r="AO1751" s="48" t="str" cm="1">
        <f t="array" ref="AO1751">IFERROR(_xlfn.IFS(
AQ1751="MPR ISSUE","PDH",
AQ1751="BSS Hardware Issue","BSS",
AQ1751="Sites strategiques, MLL, Pylone, etc.","ENVTECH",
AQ1751="AKTIVCO DEFAUT GE &amp; POWER Cabinet","AKTIVCO",
AQ1751="AKTIVCO Coupure ENEO &amp; Baisse de tension","AKTIVCO GRID ONLY",
AQ1751="Coupure ENEO &amp; Baisse de tension","IHS GRID ONLY",
AQ1751="Defaut GE &amp; POWER Cabinet","IHS",
AQ1751="Sharing","Partners",
AQ1751="Sites strategiques &amp; DataCenter","SST &amp; DC",
AQ1751="Exclu","Exclu",
AQ1751="SAT","SAT",
AQ1751="SPARE-ISSUE","SPARE-ISSUE",
AQ1751="Fiber CAmtel","TRANS_FO_CAMTEL",
AQ1751="Fiber AOF","Fiber AOF",
AQ1751="Projet OCM (HUAWEI)","TRAVAUX-HUAWEI",
AQ1751="Projet OCM (NOKIA)","TRAVAUX-NOKIA",
AQ1751="ACCESS-ISSUE","ACCESS-ISSUE",
AQ1751="Projet OCM (ZTE, NOKIA, autres projets)","TRAVAUX OCM",
AQ1751="No root CAuse","No root cause",
AQ1751="ODU HS","PDH",
AQ1751="IP &amp; VLAN","PDH",
AQ1751="Warehouse HUAWEI","SPARE-ISSUE",
AQ1751="SPARE-HS","SPARE-ISSUE",
AQ1751="Power Telco","BSS",AQ1751="no impacts","no impacts"
),"")</f>
        <v>No root cause</v>
      </c>
      <c r="AP1751" s="48" t="str" cm="1">
        <f t="array" ref="AP1751">IFERROR(_xlfn.IFS(
AQ1751="MPR ISSUE","TX ISSUE",
AQ1751="BSS Hardware Issue","RAN ISSUE",
AQ1751="Sites strategiques, MLL, Pylone, etc.","ENVTECH",
AQ1751="AKTIVCO DEFAUT GE &amp; POWER Cabinet","POWER ISSUE",
AQ1751="AKTIVCO Coupure ENEO &amp; Baisse de tension","POWER ISSUE",
AQ1751="Coupure ENEO &amp; Baisse de tension","POWER ISSUE",
AQ1751="Defaut GE &amp; POWER Cabinet","POWER ISSUE",
AQ1751="Sharing","POWER ISSUE",
AQ1751="Sites strategiques &amp; DataCenter","POWER ISSUE",
AQ1751="Exclu","Exclu",
AQ1751="SAT","TX ISSUE",
AQ1751="SPARE-ISSUE","SPARE-ISSUE",
AQ1751="Fiber CAmtel","TX ISSUE",
AQ1751="Fiber AOF","TX ISSUE",
AQ1751="Projet OCM (HUAWEI)","TRAVAUX-HUAWEI",
AQ1751="Projet OCM (NOKIA)","TRAVAUX -NOKIA",
AQ1751="ACCESS-ISSUE","ACCESS-ISSUE",
AQ1751="Projet OCM (ZTE, NOKIA, autres projets)","TRAVAUX OCM",
AQ1751="No root CAuse","No root cause",
AQ1751="ODU HS","TX ISSUE",
AQ1751="IP &amp; VLAN","TX ISSUE",
AQ1751="Warehouse HUAWEI","SPARE-ISSUE",
AQ1751="SPARE-HS","SPARE-ISSUE",
AQ1751="Power Telco","RAN ISSUE",AQ1751="no impacts","no impacts"
),"")</f>
        <v>No root cause</v>
      </c>
      <c r="AQ1751" s="67" t="s">
        <v>5344</v>
      </c>
      <c r="AR1751" s="48" t="str" cm="1">
        <f t="array" ref="AR1751">IFERROR(_xlfn.IFS(
AQ1751="MPR ISSUE","ACTIVE",
AQ1751="BSS Hardware Issue","ACTIVE",
AQ1751="Sites strategiques, MLL, Pylone, etc.","PASSIVE",
AQ1751="AKTIVCO DEFAUT GE &amp; POWER Cabinet","PASSIVE",
AQ1751="AKTIVCO Coupure ENEO &amp; Baisse de tension","PASSIVE",
AQ1751="Coupure ENEO &amp; Baisse de tension","PASSIVE",
AQ1751="Defaut GE &amp; POWER Cabinet","PASSIVE",
AQ1751="Sharing","PASSIVE",
AQ1751="Sites strategiques &amp; DataCenter","PASSIVE",
AQ1751="Exclu","Exclu",
AQ1751="SAT","ACTIVE",
AQ1751="SPARE-ISSUE","SPARE-ISSUE",
AQ1751="Fiber CAmtel","ACTIVE",
AQ1751="Fiber AOF","ACTIVE",
AQ1751="Projet OCM (HUAWEI)","PLANNED WORKS",
AQ1751="Projet OCM (NOKIA)","PLANNED WORKS",
AQ1751="ACCESS-ISSUE","ACCESS-ISSUE",
AQ1751="Projet OCM (ZTE, NOKIA, autres projets)","PLANNED WORKS",
AQ1751="No root CAuse","No root cause",
AQ1751="ODU HS","ACTIVE",
AQ1751="IP &amp; VLAN","ACTIVE",
AQ1751="Warehouse HUAWEI","SPARE-ISSUE",
AQ1751="SPARE-HS","SPARE-ISSUE",
AQ1751="Power Telco","ACTIVE", AQ1751="no impacts","no impacts"
),"")</f>
        <v>No root cause</v>
      </c>
      <c r="AS1751" s="92" t="s">
        <v>5537</v>
      </c>
      <c r="AT1751" s="98" t="s">
        <v>855</v>
      </c>
      <c r="AV1751" s="17" t="s">
        <v>5537</v>
      </c>
      <c r="AW1751" s="7" t="s">
        <v>5537</v>
      </c>
      <c r="AX1751" s="6" t="s">
        <v>5537</v>
      </c>
      <c r="AY1751" s="7"/>
      <c r="AZ1751" s="3" t="s">
        <v>5537</v>
      </c>
      <c r="BA1751" s="18" t="s">
        <v>5537</v>
      </c>
      <c r="BB1751" s="18" t="s">
        <v>5537</v>
      </c>
      <c r="BC1751" s="18" t="s">
        <v>5537</v>
      </c>
      <c r="BD1751" s="18" t="s">
        <v>5537</v>
      </c>
      <c r="BE1751" s="18" t="s">
        <v>5537</v>
      </c>
      <c r="BF1751" s="18" t="s">
        <v>5537</v>
      </c>
      <c r="BG1751" s="18" t="s">
        <v>5537</v>
      </c>
      <c r="BH1751" s="18" t="s">
        <v>5537</v>
      </c>
      <c r="BI1751" s="18" t="s">
        <v>5537</v>
      </c>
      <c r="BJ1751" s="18" t="s">
        <v>5537</v>
      </c>
      <c r="BK1751" s="18" t="s">
        <v>5537</v>
      </c>
      <c r="BL1751" s="9" t="s">
        <v>5537</v>
      </c>
      <c r="BM1751" s="14" t="s">
        <v>5537</v>
      </c>
      <c r="BN1751" s="14" t="s">
        <v>5537</v>
      </c>
      <c r="BO1751" s="14" t="str">
        <f>_xlfn.XLOOKUP(B1751,'[4]cell downs 18042026 17h'!$B:$B,'[4]cell downs 18042026 17h'!$B:$B,"")</f>
        <v/>
      </c>
      <c r="BP1751" s="14" t="str">
        <f>_xlfn.XLOOKUP(B1751,'[5]Cells Huawei 19042026 15h'!$B:$B,'[5]Cells Huawei 19042026 15h'!$B:$B,"")</f>
        <v/>
      </c>
      <c r="BQ1751" s="9" t="str">
        <f>_xlfn.XLOOKUP(B1751,'[6]cells down 19042026 9H40'!$B:$B,'[6]cells down 19042026 9H40'!$B:$B,"")</f>
        <v/>
      </c>
      <c r="BR1751" s="9" t="s">
        <v>5537</v>
      </c>
      <c r="BS1751" s="9" t="s">
        <v>12</v>
      </c>
      <c r="BT1751" s="108"/>
    </row>
    <row r="1752" spans="1:72" s="9" customFormat="1" x14ac:dyDescent="0.35">
      <c r="A1752" s="1" t="s">
        <v>2303</v>
      </c>
      <c r="B1752" s="8" t="s">
        <v>2304</v>
      </c>
      <c r="C1752" s="3" t="str">
        <f>_xlfn.XLOOKUP(B1752,'[1]daily break down'!$D:$D,'[1]daily break down'!$E:$E,"")</f>
        <v>Douala</v>
      </c>
      <c r="D1752" s="1" t="s">
        <v>11</v>
      </c>
      <c r="E1752" s="1" t="s">
        <v>12</v>
      </c>
      <c r="F1752" s="3" t="s">
        <v>31</v>
      </c>
      <c r="G1752" s="1" t="s">
        <v>32</v>
      </c>
      <c r="H1752" s="34" t="str">
        <f>_xlfn.XLOOKUP(B1752,[2]CALCULATION!$B:$B,[2]CALCULATION!$H:$H,"")</f>
        <v>ZTE</v>
      </c>
      <c r="I1752" s="28">
        <v>0</v>
      </c>
      <c r="J1752" s="28">
        <v>0.13804350617664471</v>
      </c>
      <c r="K1752" s="28">
        <v>0</v>
      </c>
      <c r="L1752" s="28">
        <v>0</v>
      </c>
      <c r="M1752" s="28">
        <v>0</v>
      </c>
      <c r="N1752" s="28">
        <v>0</v>
      </c>
      <c r="O1752" s="28">
        <v>39.393478924644647</v>
      </c>
      <c r="P1752" s="28">
        <v>0</v>
      </c>
      <c r="Q1752" s="28">
        <v>0</v>
      </c>
      <c r="R1752" s="28">
        <v>0</v>
      </c>
      <c r="S1752" s="93">
        <v>0</v>
      </c>
      <c r="T1752" s="93">
        <f>_xlfn.XLOOKUP(B1752,'[3]Nur des jours'!$B:$B,'[3]Nur des jours'!$U:$U,"")</f>
        <v>0</v>
      </c>
      <c r="U1752" s="93">
        <v>0</v>
      </c>
      <c r="V1752" s="93">
        <v>0</v>
      </c>
      <c r="W1752" s="93">
        <v>0</v>
      </c>
      <c r="X1752" s="93">
        <v>0</v>
      </c>
      <c r="Y1752" s="93">
        <v>0</v>
      </c>
      <c r="Z1752" s="93">
        <v>0</v>
      </c>
      <c r="AA1752" s="93">
        <v>0</v>
      </c>
      <c r="AB1752" s="93">
        <v>0</v>
      </c>
      <c r="AC1752" s="93">
        <f>_xlfn.XLOOKUP(B1752,'[3]Nur des jours'!$B:$B,'[3]Nur des jours'!$N:$N,"")</f>
        <v>0</v>
      </c>
      <c r="AD1752" s="93">
        <v>0</v>
      </c>
      <c r="AE1752" s="93">
        <v>0</v>
      </c>
      <c r="AF1752" s="93">
        <v>0</v>
      </c>
      <c r="AG1752" s="93"/>
      <c r="AH1752" s="93">
        <v>0</v>
      </c>
      <c r="AI1752" s="93">
        <v>0</v>
      </c>
      <c r="AJ1752" s="93">
        <v>0</v>
      </c>
      <c r="AK1752" s="93">
        <v>0</v>
      </c>
      <c r="AL1752" s="93">
        <v>0</v>
      </c>
      <c r="AM1752" s="49" t="s">
        <v>5559</v>
      </c>
      <c r="AN1752" s="49"/>
      <c r="AO1752" s="48" t="str" cm="1">
        <f t="array" ref="AO1752">IFERROR(_xlfn.IFS(
AQ1752="MPR ISSUE","PDH",
AQ1752="BSS Hardware Issue","BSS",
AQ1752="Sites strategiques, MLL, Pylone, etc.","ENVTECH",
AQ1752="AKTIVCO DEFAUT GE &amp; POWER Cabinet","AKTIVCO",
AQ1752="AKTIVCO Coupure ENEO &amp; Baisse de tension","AKTIVCO GRID ONLY",
AQ1752="Coupure ENEO &amp; Baisse de tension","IHS GRID ONLY",
AQ1752="Defaut GE &amp; POWER Cabinet","IHS",
AQ1752="Sharing","Partners",
AQ1752="Sites strategiques &amp; DataCenter","SST &amp; DC",
AQ1752="Exclu","Exclu",
AQ1752="SAT","SAT",
AQ1752="SPARE-ISSUE","SPARE-ISSUE",
AQ1752="Fiber CAmtel","TRANS_FO_CAMTEL",
AQ1752="Fiber AOF","Fiber AOF",
AQ1752="Projet OCM (HUAWEI)","TRAVAUX-HUAWEI",
AQ1752="Projet OCM (NOKIA)","TRAVAUX-NOKIA",
AQ1752="ACCESS-ISSUE","ACCESS-ISSUE",
AQ1752="Projet OCM (ZTE, NOKIA, autres projets)","TRAVAUX OCM",
AQ1752="No root CAuse","No root cause",
AQ1752="ODU HS","PDH",
AQ1752="IP &amp; VLAN","PDH",
AQ1752="Warehouse HUAWEI","SPARE-ISSUE",
AQ1752="SPARE-HS","SPARE-ISSUE",
AQ1752="Power Telco","BSS",AQ1752="no impacts","no impacts"
),"")</f>
        <v>No root cause</v>
      </c>
      <c r="AP1752" s="48" t="str" cm="1">
        <f t="array" ref="AP1752">IFERROR(_xlfn.IFS(
AQ1752="MPR ISSUE","TX ISSUE",
AQ1752="BSS Hardware Issue","RAN ISSUE",
AQ1752="Sites strategiques, MLL, Pylone, etc.","ENVTECH",
AQ1752="AKTIVCO DEFAUT GE &amp; POWER Cabinet","POWER ISSUE",
AQ1752="AKTIVCO Coupure ENEO &amp; Baisse de tension","POWER ISSUE",
AQ1752="Coupure ENEO &amp; Baisse de tension","POWER ISSUE",
AQ1752="Defaut GE &amp; POWER Cabinet","POWER ISSUE",
AQ1752="Sharing","POWER ISSUE",
AQ1752="Sites strategiques &amp; DataCenter","POWER ISSUE",
AQ1752="Exclu","Exclu",
AQ1752="SAT","TX ISSUE",
AQ1752="SPARE-ISSUE","SPARE-ISSUE",
AQ1752="Fiber CAmtel","TX ISSUE",
AQ1752="Fiber AOF","TX ISSUE",
AQ1752="Projet OCM (HUAWEI)","TRAVAUX-HUAWEI",
AQ1752="Projet OCM (NOKIA)","TRAVAUX -NOKIA",
AQ1752="ACCESS-ISSUE","ACCESS-ISSUE",
AQ1752="Projet OCM (ZTE, NOKIA, autres projets)","TRAVAUX OCM",
AQ1752="No root CAuse","No root cause",
AQ1752="ODU HS","TX ISSUE",
AQ1752="IP &amp; VLAN","TX ISSUE",
AQ1752="Warehouse HUAWEI","SPARE-ISSUE",
AQ1752="SPARE-HS","SPARE-ISSUE",
AQ1752="Power Telco","RAN ISSUE",AQ1752="no impacts","no impacts"
),"")</f>
        <v>No root cause</v>
      </c>
      <c r="AQ1752" s="127" t="s">
        <v>5344</v>
      </c>
      <c r="AR1752" s="48" t="str" cm="1">
        <f t="array" ref="AR1752">IFERROR(_xlfn.IFS(
AQ1752="MPR ISSUE","ACTIVE",
AQ1752="BSS Hardware Issue","ACTIVE",
AQ1752="Sites strategiques, MLL, Pylone, etc.","PASSIVE",
AQ1752="AKTIVCO DEFAUT GE &amp; POWER Cabinet","PASSIVE",
AQ1752="AKTIVCO Coupure ENEO &amp; Baisse de tension","PASSIVE",
AQ1752="Coupure ENEO &amp; Baisse de tension","PASSIVE",
AQ1752="Defaut GE &amp; POWER Cabinet","PASSIVE",
AQ1752="Sharing","PASSIVE",
AQ1752="Sites strategiques &amp; DataCenter","PASSIVE",
AQ1752="Exclu","Exclu",
AQ1752="SAT","ACTIVE",
AQ1752="SPARE-ISSUE","SPARE-ISSUE",
AQ1752="Fiber CAmtel","ACTIVE",
AQ1752="Fiber AOF","ACTIVE",
AQ1752="Projet OCM (HUAWEI)","PLANNED WORKS",
AQ1752="Projet OCM (NOKIA)","PLANNED WORKS",
AQ1752="ACCESS-ISSUE","ACCESS-ISSUE",
AQ1752="Projet OCM (ZTE, NOKIA, autres projets)","PLANNED WORKS",
AQ1752="No root CAuse","No root cause",
AQ1752="ODU HS","ACTIVE",
AQ1752="IP &amp; VLAN","ACTIVE",
AQ1752="Warehouse HUAWEI","SPARE-ISSUE",
AQ1752="SPARE-HS","SPARE-ISSUE",
AQ1752="Power Telco","ACTIVE", AQ1752="no impacts","no impacts"
),"")</f>
        <v>No root cause</v>
      </c>
      <c r="AS1752" s="92" t="s">
        <v>5537</v>
      </c>
      <c r="AT1752" s="98" t="s">
        <v>2304</v>
      </c>
      <c r="AV1752" s="17" t="s">
        <v>5537</v>
      </c>
      <c r="AW1752" s="7" t="s">
        <v>5537</v>
      </c>
      <c r="AX1752" s="6" t="s">
        <v>5537</v>
      </c>
      <c r="AY1752" s="7"/>
      <c r="AZ1752" s="3" t="s">
        <v>5537</v>
      </c>
      <c r="BA1752" s="18" t="s">
        <v>5537</v>
      </c>
      <c r="BB1752" s="18" t="s">
        <v>5537</v>
      </c>
      <c r="BC1752" s="18" t="s">
        <v>5537</v>
      </c>
      <c r="BD1752" s="18" t="s">
        <v>5537</v>
      </c>
      <c r="BE1752" s="18" t="s">
        <v>5537</v>
      </c>
      <c r="BF1752" s="18" t="s">
        <v>5537</v>
      </c>
      <c r="BG1752" s="18" t="s">
        <v>5537</v>
      </c>
      <c r="BH1752" s="18" t="s">
        <v>5537</v>
      </c>
      <c r="BI1752" s="18" t="s">
        <v>5537</v>
      </c>
      <c r="BJ1752" s="18" t="s">
        <v>5537</v>
      </c>
      <c r="BK1752" s="18" t="s">
        <v>5537</v>
      </c>
      <c r="BL1752" s="9" t="s">
        <v>5537</v>
      </c>
      <c r="BM1752" s="14" t="s">
        <v>5537</v>
      </c>
      <c r="BN1752" s="14" t="s">
        <v>5537</v>
      </c>
      <c r="BO1752" s="14" t="str">
        <f>_xlfn.XLOOKUP(B1752,'[4]cell downs 18042026 17h'!$B:$B,'[4]cell downs 18042026 17h'!$B:$B,"")</f>
        <v/>
      </c>
      <c r="BP1752" s="14" t="str">
        <f>_xlfn.XLOOKUP(B1752,'[5]Cells Huawei 19042026 15h'!$B:$B,'[5]Cells Huawei 19042026 15h'!$B:$B,"")</f>
        <v/>
      </c>
      <c r="BQ1752" s="9" t="str">
        <f>_xlfn.XLOOKUP(B1752,'[6]cells down 19042026 9H40'!$B:$B,'[6]cells down 19042026 9H40'!$B:$B,"")</f>
        <v/>
      </c>
      <c r="BR1752" s="9" t="s">
        <v>5537</v>
      </c>
      <c r="BS1752" s="9" t="s">
        <v>12</v>
      </c>
      <c r="BT1752" s="108"/>
    </row>
    <row r="1753" spans="1:72" s="9" customFormat="1" x14ac:dyDescent="0.35">
      <c r="A1753" s="3" t="s">
        <v>2317</v>
      </c>
      <c r="B1753" s="25" t="s">
        <v>2318</v>
      </c>
      <c r="C1753" s="3" t="str">
        <f>_xlfn.XLOOKUP(B1753,'[1]daily break down'!$D:$D,'[1]daily break down'!$E:$E,"")</f>
        <v>Douala</v>
      </c>
      <c r="D1753" s="1"/>
      <c r="E1753" s="3" t="e">
        <v>#N/A</v>
      </c>
      <c r="F1753" s="3" t="s">
        <v>31</v>
      </c>
      <c r="G1753" s="3" t="s">
        <v>32</v>
      </c>
      <c r="H1753" s="34" t="str">
        <f>_xlfn.XLOOKUP(B1753,[2]CALCULATION!$B:$B,[2]CALCULATION!$H:$H,"")</f>
        <v>ZTE</v>
      </c>
      <c r="I1753" s="28">
        <v>0</v>
      </c>
      <c r="J1753" s="28">
        <v>0.13634917373649205</v>
      </c>
      <c r="K1753" s="28">
        <v>0</v>
      </c>
      <c r="L1753" s="28">
        <v>0</v>
      </c>
      <c r="M1753" s="28">
        <v>0</v>
      </c>
      <c r="N1753" s="28">
        <v>0</v>
      </c>
      <c r="O1753" s="28">
        <v>39.707162282091019</v>
      </c>
      <c r="P1753" s="28">
        <v>0</v>
      </c>
      <c r="Q1753" s="28">
        <v>0</v>
      </c>
      <c r="R1753" s="28">
        <v>0</v>
      </c>
      <c r="S1753" s="93">
        <v>0</v>
      </c>
      <c r="T1753" s="93">
        <f>_xlfn.XLOOKUP(B1753,'[3]Nur des jours'!$B:$B,'[3]Nur des jours'!$U:$U,"")</f>
        <v>0</v>
      </c>
      <c r="U1753" s="93">
        <v>0</v>
      </c>
      <c r="V1753" s="93">
        <v>0</v>
      </c>
      <c r="W1753" s="93">
        <v>0</v>
      </c>
      <c r="X1753" s="93">
        <v>0</v>
      </c>
      <c r="Y1753" s="93">
        <v>0</v>
      </c>
      <c r="Z1753" s="93">
        <v>0</v>
      </c>
      <c r="AA1753" s="93">
        <v>0</v>
      </c>
      <c r="AB1753" s="93">
        <v>0</v>
      </c>
      <c r="AC1753" s="93">
        <f>_xlfn.XLOOKUP(B1753,'[3]Nur des jours'!$B:$B,'[3]Nur des jours'!$N:$N,"")</f>
        <v>0</v>
      </c>
      <c r="AD1753" s="93">
        <v>0</v>
      </c>
      <c r="AE1753" s="93">
        <v>0</v>
      </c>
      <c r="AF1753" s="93">
        <v>0</v>
      </c>
      <c r="AG1753" s="93"/>
      <c r="AH1753" s="93">
        <v>0</v>
      </c>
      <c r="AI1753" s="93">
        <v>0</v>
      </c>
      <c r="AJ1753" s="93">
        <v>0</v>
      </c>
      <c r="AK1753" s="93">
        <v>0</v>
      </c>
      <c r="AL1753" s="93">
        <v>0</v>
      </c>
      <c r="AM1753" s="49" t="s">
        <v>5559</v>
      </c>
      <c r="AN1753" s="49"/>
      <c r="AO1753" s="48" t="str" cm="1">
        <f t="array" ref="AO1753">IFERROR(_xlfn.IFS(
AQ1753="MPR ISSUE","PDH",
AQ1753="BSS Hardware Issue","BSS",
AQ1753="Sites strategiques, MLL, Pylone, etc.","ENVTECH",
AQ1753="AKTIVCO DEFAUT GE &amp; POWER Cabinet","AKTIVCO",
AQ1753="AKTIVCO Coupure ENEO &amp; Baisse de tension","AKTIVCO GRID ONLY",
AQ1753="Coupure ENEO &amp; Baisse de tension","IHS GRID ONLY",
AQ1753="Defaut GE &amp; POWER Cabinet","IHS",
AQ1753="Sharing","Partners",
AQ1753="Sites strategiques &amp; DataCenter","SST &amp; DC",
AQ1753="Exclu","Exclu",
AQ1753="SAT","SAT",
AQ1753="SPARE-ISSUE","SPARE-ISSUE",
AQ1753="Fiber CAmtel","TRANS_FO_CAMTEL",
AQ1753="Fiber AOF","Fiber AOF",
AQ1753="Projet OCM (HUAWEI)","TRAVAUX-HUAWEI",
AQ1753="Projet OCM (NOKIA)","TRAVAUX-NOKIA",
AQ1753="ACCESS-ISSUE","ACCESS-ISSUE",
AQ1753="Projet OCM (ZTE, NOKIA, autres projets)","TRAVAUX OCM",
AQ1753="No root CAuse","No root cause",
AQ1753="ODU HS","PDH",
AQ1753="IP &amp; VLAN","PDH",
AQ1753="Warehouse HUAWEI","SPARE-ISSUE",
AQ1753="SPARE-HS","SPARE-ISSUE",
AQ1753="Power Telco","BSS",AQ1753="no impacts","no impacts"
),"")</f>
        <v>No root cause</v>
      </c>
      <c r="AP1753" s="48" t="str" cm="1">
        <f t="array" ref="AP1753">IFERROR(_xlfn.IFS(
AQ1753="MPR ISSUE","TX ISSUE",
AQ1753="BSS Hardware Issue","RAN ISSUE",
AQ1753="Sites strategiques, MLL, Pylone, etc.","ENVTECH",
AQ1753="AKTIVCO DEFAUT GE &amp; POWER Cabinet","POWER ISSUE",
AQ1753="AKTIVCO Coupure ENEO &amp; Baisse de tension","POWER ISSUE",
AQ1753="Coupure ENEO &amp; Baisse de tension","POWER ISSUE",
AQ1753="Defaut GE &amp; POWER Cabinet","POWER ISSUE",
AQ1753="Sharing","POWER ISSUE",
AQ1753="Sites strategiques &amp; DataCenter","POWER ISSUE",
AQ1753="Exclu","Exclu",
AQ1753="SAT","TX ISSUE",
AQ1753="SPARE-ISSUE","SPARE-ISSUE",
AQ1753="Fiber CAmtel","TX ISSUE",
AQ1753="Fiber AOF","TX ISSUE",
AQ1753="Projet OCM (HUAWEI)","TRAVAUX-HUAWEI",
AQ1753="Projet OCM (NOKIA)","TRAVAUX -NOKIA",
AQ1753="ACCESS-ISSUE","ACCESS-ISSUE",
AQ1753="Projet OCM (ZTE, NOKIA, autres projets)","TRAVAUX OCM",
AQ1753="No root CAuse","No root cause",
AQ1753="ODU HS","TX ISSUE",
AQ1753="IP &amp; VLAN","TX ISSUE",
AQ1753="Warehouse HUAWEI","SPARE-ISSUE",
AQ1753="SPARE-HS","SPARE-ISSUE",
AQ1753="Power Telco","RAN ISSUE",AQ1753="no impacts","no impacts"
),"")</f>
        <v>No root cause</v>
      </c>
      <c r="AQ1753" s="67" t="s">
        <v>5344</v>
      </c>
      <c r="AR1753" s="48" t="str" cm="1">
        <f t="array" ref="AR1753">IFERROR(_xlfn.IFS(
AQ1753="MPR ISSUE","ACTIVE",
AQ1753="BSS Hardware Issue","ACTIVE",
AQ1753="Sites strategiques, MLL, Pylone, etc.","PASSIVE",
AQ1753="AKTIVCO DEFAUT GE &amp; POWER Cabinet","PASSIVE",
AQ1753="AKTIVCO Coupure ENEO &amp; Baisse de tension","PASSIVE",
AQ1753="Coupure ENEO &amp; Baisse de tension","PASSIVE",
AQ1753="Defaut GE &amp; POWER Cabinet","PASSIVE",
AQ1753="Sharing","PASSIVE",
AQ1753="Sites strategiques &amp; DataCenter","PASSIVE",
AQ1753="Exclu","Exclu",
AQ1753="SAT","ACTIVE",
AQ1753="SPARE-ISSUE","SPARE-ISSUE",
AQ1753="Fiber CAmtel","ACTIVE",
AQ1753="Fiber AOF","ACTIVE",
AQ1753="Projet OCM (HUAWEI)","PLANNED WORKS",
AQ1753="Projet OCM (NOKIA)","PLANNED WORKS",
AQ1753="ACCESS-ISSUE","ACCESS-ISSUE",
AQ1753="Projet OCM (ZTE, NOKIA, autres projets)","PLANNED WORKS",
AQ1753="No root CAuse","No root cause",
AQ1753="ODU HS","ACTIVE",
AQ1753="IP &amp; VLAN","ACTIVE",
AQ1753="Warehouse HUAWEI","SPARE-ISSUE",
AQ1753="SPARE-HS","SPARE-ISSUE",
AQ1753="Power Telco","ACTIVE", AQ1753="no impacts","no impacts"
),"")</f>
        <v>No root cause</v>
      </c>
      <c r="AS1753" s="92" t="s">
        <v>5537</v>
      </c>
      <c r="AT1753" s="98" t="s">
        <v>2318</v>
      </c>
      <c r="AV1753" s="17" t="s">
        <v>5537</v>
      </c>
      <c r="AW1753" s="7" t="s">
        <v>5537</v>
      </c>
      <c r="AX1753" s="6" t="s">
        <v>5537</v>
      </c>
      <c r="AY1753" s="7"/>
      <c r="AZ1753" s="3" t="s">
        <v>5537</v>
      </c>
      <c r="BA1753" s="18" t="s">
        <v>5537</v>
      </c>
      <c r="BB1753" s="18" t="s">
        <v>5537</v>
      </c>
      <c r="BC1753" s="18" t="s">
        <v>5537</v>
      </c>
      <c r="BD1753" s="18" t="s">
        <v>5537</v>
      </c>
      <c r="BE1753" s="18" t="s">
        <v>5537</v>
      </c>
      <c r="BF1753" s="18" t="s">
        <v>5537</v>
      </c>
      <c r="BG1753" s="18" t="s">
        <v>5537</v>
      </c>
      <c r="BH1753" s="18" t="s">
        <v>5537</v>
      </c>
      <c r="BI1753" s="18" t="s">
        <v>5537</v>
      </c>
      <c r="BJ1753" s="18" t="s">
        <v>5537</v>
      </c>
      <c r="BK1753" s="18" t="s">
        <v>5537</v>
      </c>
      <c r="BL1753" s="9" t="s">
        <v>5537</v>
      </c>
      <c r="BM1753" s="14" t="s">
        <v>5537</v>
      </c>
      <c r="BN1753" s="14" t="s">
        <v>5537</v>
      </c>
      <c r="BO1753" s="14" t="str">
        <f>_xlfn.XLOOKUP(B1753,'[4]cell downs 18042026 17h'!$B:$B,'[4]cell downs 18042026 17h'!$B:$B,"")</f>
        <v/>
      </c>
      <c r="BP1753" s="14" t="str">
        <f>_xlfn.XLOOKUP(B1753,'[5]Cells Huawei 19042026 15h'!$B:$B,'[5]Cells Huawei 19042026 15h'!$B:$B,"")</f>
        <v/>
      </c>
      <c r="BQ1753" s="9" t="str">
        <f>_xlfn.XLOOKUP(B1753,'[6]cells down 19042026 9H40'!$B:$B,'[6]cells down 19042026 9H40'!$B:$B,"")</f>
        <v/>
      </c>
      <c r="BR1753" s="9" t="s">
        <v>5537</v>
      </c>
      <c r="BS1753" s="9" t="s">
        <v>12</v>
      </c>
      <c r="BT1753" s="108"/>
    </row>
    <row r="1754" spans="1:72" s="9" customFormat="1" x14ac:dyDescent="0.35">
      <c r="A1754" s="1" t="s">
        <v>2950</v>
      </c>
      <c r="B1754" s="8" t="s">
        <v>2951</v>
      </c>
      <c r="C1754" s="3" t="str">
        <f>_xlfn.XLOOKUP(B1754,'[1]daily break down'!$D:$D,'[1]daily break down'!$E:$E,"")</f>
        <v>Ngaoundere</v>
      </c>
      <c r="D1754" s="1" t="s">
        <v>11</v>
      </c>
      <c r="E1754" s="1" t="s">
        <v>12</v>
      </c>
      <c r="F1754" s="3" t="s">
        <v>90</v>
      </c>
      <c r="G1754" s="1" t="s">
        <v>91</v>
      </c>
      <c r="H1754" s="32" t="str">
        <f>_xlfn.XLOOKUP(B1754,[2]CALCULATION!$B:$B,[2]CALCULATION!$H:$H,"")</f>
        <v>Huawei</v>
      </c>
      <c r="I1754" s="28">
        <v>0.74819937049307572</v>
      </c>
      <c r="J1754" s="28">
        <v>0.10906150391087596</v>
      </c>
      <c r="K1754" s="28">
        <v>0</v>
      </c>
      <c r="L1754" s="28">
        <v>0</v>
      </c>
      <c r="M1754" s="28">
        <v>0</v>
      </c>
      <c r="N1754" s="28">
        <v>0</v>
      </c>
      <c r="O1754" s="28">
        <v>0</v>
      </c>
      <c r="P1754" s="28">
        <v>0</v>
      </c>
      <c r="Q1754" s="28">
        <v>0</v>
      </c>
      <c r="R1754" s="28">
        <v>0</v>
      </c>
      <c r="S1754" s="93">
        <v>0</v>
      </c>
      <c r="T1754" s="93">
        <f>_xlfn.XLOOKUP(B1754,'[3]Nur des jours'!$B:$B,'[3]Nur des jours'!$U:$U,"")</f>
        <v>0</v>
      </c>
      <c r="U1754" s="93">
        <v>0</v>
      </c>
      <c r="V1754" s="93">
        <v>0</v>
      </c>
      <c r="W1754" s="93">
        <v>0</v>
      </c>
      <c r="X1754" s="93">
        <v>0</v>
      </c>
      <c r="Y1754" s="93">
        <v>0</v>
      </c>
      <c r="Z1754" s="93">
        <v>0</v>
      </c>
      <c r="AA1754" s="93">
        <v>0</v>
      </c>
      <c r="AB1754" s="93">
        <v>0</v>
      </c>
      <c r="AC1754" s="93">
        <f>_xlfn.XLOOKUP(B1754,'[3]Nur des jours'!$B:$B,'[3]Nur des jours'!$N:$N,"")</f>
        <v>0</v>
      </c>
      <c r="AD1754" s="93">
        <v>0</v>
      </c>
      <c r="AE1754" s="93">
        <v>0</v>
      </c>
      <c r="AF1754" s="93">
        <v>0</v>
      </c>
      <c r="AG1754" s="93"/>
      <c r="AH1754" s="93">
        <v>0</v>
      </c>
      <c r="AI1754" s="93">
        <v>0</v>
      </c>
      <c r="AJ1754" s="93">
        <v>0</v>
      </c>
      <c r="AK1754" s="93">
        <v>0</v>
      </c>
      <c r="AL1754" s="93">
        <v>0</v>
      </c>
      <c r="AM1754" s="49" t="s">
        <v>5559</v>
      </c>
      <c r="AN1754" s="49"/>
      <c r="AO1754" s="48" t="str" cm="1">
        <f t="array" ref="AO1754">IFERROR(_xlfn.IFS(
AQ1754="MPR ISSUE","PDH",
AQ1754="BSS Hardware Issue","BSS",
AQ1754="Sites strategiques, MLL, Pylone, etc.","ENVTECH",
AQ1754="AKTIVCO DEFAUT GE &amp; POWER Cabinet","AKTIVCO",
AQ1754="AKTIVCO Coupure ENEO &amp; Baisse de tension","AKTIVCO GRID ONLY",
AQ1754="Coupure ENEO &amp; Baisse de tension","IHS GRID ONLY",
AQ1754="Defaut GE &amp; POWER Cabinet","IHS",
AQ1754="Sharing","Partners",
AQ1754="Sites strategiques &amp; DataCenter","SST &amp; DC",
AQ1754="Exclu","Exclu",
AQ1754="SAT","SAT",
AQ1754="SPARE-ISSUE","SPARE-ISSUE",
AQ1754="Fiber CAmtel","TRANS_FO_CAMTEL",
AQ1754="Fiber AOF","Fiber AOF",
AQ1754="Projet OCM (HUAWEI)","TRAVAUX-HUAWEI",
AQ1754="Projet OCM (NOKIA)","TRAVAUX-NOKIA",
AQ1754="ACCESS-ISSUE","ACCESS-ISSUE",
AQ1754="Projet OCM (ZTE, NOKIA, autres projets)","TRAVAUX OCM",
AQ1754="No root CAuse","No root cause",
AQ1754="ODU HS","PDH",
AQ1754="IP &amp; VLAN","PDH",
AQ1754="Warehouse HUAWEI","SPARE-ISSUE",
AQ1754="SPARE-HS","SPARE-ISSUE",
AQ1754="Power Telco","BSS",AQ1754="no impacts","no impacts"
),"")</f>
        <v>No root cause</v>
      </c>
      <c r="AP1754" s="48" t="str" cm="1">
        <f t="array" ref="AP1754">IFERROR(_xlfn.IFS(
AQ1754="MPR ISSUE","TX ISSUE",
AQ1754="BSS Hardware Issue","RAN ISSUE",
AQ1754="Sites strategiques, MLL, Pylone, etc.","ENVTECH",
AQ1754="AKTIVCO DEFAUT GE &amp; POWER Cabinet","POWER ISSUE",
AQ1754="AKTIVCO Coupure ENEO &amp; Baisse de tension","POWER ISSUE",
AQ1754="Coupure ENEO &amp; Baisse de tension","POWER ISSUE",
AQ1754="Defaut GE &amp; POWER Cabinet","POWER ISSUE",
AQ1754="Sharing","POWER ISSUE",
AQ1754="Sites strategiques &amp; DataCenter","POWER ISSUE",
AQ1754="Exclu","Exclu",
AQ1754="SAT","TX ISSUE",
AQ1754="SPARE-ISSUE","SPARE-ISSUE",
AQ1754="Fiber CAmtel","TX ISSUE",
AQ1754="Fiber AOF","TX ISSUE",
AQ1754="Projet OCM (HUAWEI)","TRAVAUX-HUAWEI",
AQ1754="Projet OCM (NOKIA)","TRAVAUX -NOKIA",
AQ1754="ACCESS-ISSUE","ACCESS-ISSUE",
AQ1754="Projet OCM (ZTE, NOKIA, autres projets)","TRAVAUX OCM",
AQ1754="No root CAuse","No root cause",
AQ1754="ODU HS","TX ISSUE",
AQ1754="IP &amp; VLAN","TX ISSUE",
AQ1754="Warehouse HUAWEI","SPARE-ISSUE",
AQ1754="SPARE-HS","SPARE-ISSUE",
AQ1754="Power Telco","RAN ISSUE",AQ1754="no impacts","no impacts"
),"")</f>
        <v>No root cause</v>
      </c>
      <c r="AQ1754" s="127" t="s">
        <v>5344</v>
      </c>
      <c r="AR1754" s="48" t="str" cm="1">
        <f t="array" ref="AR1754">IFERROR(_xlfn.IFS(
AQ1754="MPR ISSUE","ACTIVE",
AQ1754="BSS Hardware Issue","ACTIVE",
AQ1754="Sites strategiques, MLL, Pylone, etc.","PASSIVE",
AQ1754="AKTIVCO DEFAUT GE &amp; POWER Cabinet","PASSIVE",
AQ1754="AKTIVCO Coupure ENEO &amp; Baisse de tension","PASSIVE",
AQ1754="Coupure ENEO &amp; Baisse de tension","PASSIVE",
AQ1754="Defaut GE &amp; POWER Cabinet","PASSIVE",
AQ1754="Sharing","PASSIVE",
AQ1754="Sites strategiques &amp; DataCenter","PASSIVE",
AQ1754="Exclu","Exclu",
AQ1754="SAT","ACTIVE",
AQ1754="SPARE-ISSUE","SPARE-ISSUE",
AQ1754="Fiber CAmtel","ACTIVE",
AQ1754="Fiber AOF","ACTIVE",
AQ1754="Projet OCM (HUAWEI)","PLANNED WORKS",
AQ1754="Projet OCM (NOKIA)","PLANNED WORKS",
AQ1754="ACCESS-ISSUE","ACCESS-ISSUE",
AQ1754="Projet OCM (ZTE, NOKIA, autres projets)","PLANNED WORKS",
AQ1754="No root CAuse","No root cause",
AQ1754="ODU HS","ACTIVE",
AQ1754="IP &amp; VLAN","ACTIVE",
AQ1754="Warehouse HUAWEI","SPARE-ISSUE",
AQ1754="SPARE-HS","SPARE-ISSUE",
AQ1754="Power Telco","ACTIVE", AQ1754="no impacts","no impacts"
),"")</f>
        <v>No root cause</v>
      </c>
      <c r="AS1754" s="92" t="s">
        <v>5537</v>
      </c>
      <c r="AT1754" s="98" t="s">
        <v>2951</v>
      </c>
      <c r="AV1754" s="17" t="s">
        <v>5537</v>
      </c>
      <c r="AW1754" s="7" t="s">
        <v>5537</v>
      </c>
      <c r="AX1754" s="6" t="s">
        <v>5537</v>
      </c>
      <c r="AY1754" s="7"/>
      <c r="AZ1754" s="3" t="s">
        <v>5537</v>
      </c>
      <c r="BA1754" s="18" t="s">
        <v>5537</v>
      </c>
      <c r="BB1754" s="18" t="s">
        <v>5537</v>
      </c>
      <c r="BC1754" s="18" t="s">
        <v>5537</v>
      </c>
      <c r="BD1754" s="18" t="s">
        <v>5537</v>
      </c>
      <c r="BE1754" s="18" t="s">
        <v>5537</v>
      </c>
      <c r="BF1754" s="18" t="s">
        <v>5537</v>
      </c>
      <c r="BG1754" s="18" t="s">
        <v>5537</v>
      </c>
      <c r="BH1754" s="18" t="s">
        <v>5537</v>
      </c>
      <c r="BI1754" s="18" t="s">
        <v>5537</v>
      </c>
      <c r="BJ1754" s="18" t="s">
        <v>5537</v>
      </c>
      <c r="BK1754" s="18" t="s">
        <v>5537</v>
      </c>
      <c r="BL1754" s="9" t="s">
        <v>5537</v>
      </c>
      <c r="BM1754" s="14" t="s">
        <v>5537</v>
      </c>
      <c r="BN1754" s="14" t="s">
        <v>5537</v>
      </c>
      <c r="BO1754" s="14" t="str">
        <f>_xlfn.XLOOKUP(B1754,'[4]cell downs 18042026 17h'!$B:$B,'[4]cell downs 18042026 17h'!$B:$B,"")</f>
        <v/>
      </c>
      <c r="BP1754" s="14" t="str">
        <f>_xlfn.XLOOKUP(B1754,'[5]Cells Huawei 19042026 15h'!$B:$B,'[5]Cells Huawei 19042026 15h'!$B:$B,"")</f>
        <v/>
      </c>
      <c r="BQ1754" s="9" t="str">
        <f>_xlfn.XLOOKUP(B1754,'[6]cells down 19042026 9H40'!$B:$B,'[6]cells down 19042026 9H40'!$B:$B,"")</f>
        <v/>
      </c>
      <c r="BR1754" s="9" t="s">
        <v>2951</v>
      </c>
      <c r="BS1754" s="9" t="s">
        <v>302</v>
      </c>
      <c r="BT1754" s="108"/>
    </row>
    <row r="1755" spans="1:72" s="9" customFormat="1" x14ac:dyDescent="0.35">
      <c r="A1755" s="1" t="s">
        <v>2290</v>
      </c>
      <c r="B1755" s="8" t="s">
        <v>2291</v>
      </c>
      <c r="C1755" s="3" t="str">
        <f>_xlfn.XLOOKUP(B1755,'[1]daily break down'!$D:$D,'[1]daily break down'!$E:$E,"")</f>
        <v>Douala</v>
      </c>
      <c r="D1755" s="1"/>
      <c r="E1755" s="1"/>
      <c r="F1755" s="3" t="s">
        <v>31</v>
      </c>
      <c r="G1755" s="1" t="s">
        <v>32</v>
      </c>
      <c r="H1755" s="34" t="str">
        <f>_xlfn.XLOOKUP(B1755,[2]CALCULATION!$B:$B,[2]CALCULATION!$H:$H,"")</f>
        <v>ZTE</v>
      </c>
      <c r="I1755" s="28">
        <v>0</v>
      </c>
      <c r="J1755" s="28">
        <v>7.9936821018568263E-2</v>
      </c>
      <c r="K1755" s="28">
        <v>0</v>
      </c>
      <c r="L1755" s="28">
        <v>0</v>
      </c>
      <c r="M1755" s="28">
        <v>0</v>
      </c>
      <c r="N1755" s="28">
        <v>0</v>
      </c>
      <c r="O1755" s="28">
        <v>25.63542817029218</v>
      </c>
      <c r="P1755" s="28">
        <v>0</v>
      </c>
      <c r="Q1755" s="28">
        <v>0</v>
      </c>
      <c r="R1755" s="28">
        <v>0</v>
      </c>
      <c r="S1755" s="93">
        <v>0</v>
      </c>
      <c r="T1755" s="93">
        <f>_xlfn.XLOOKUP(B1755,'[3]Nur des jours'!$B:$B,'[3]Nur des jours'!$U:$U,"")</f>
        <v>0</v>
      </c>
      <c r="U1755" s="93">
        <v>0</v>
      </c>
      <c r="V1755" s="93">
        <v>0</v>
      </c>
      <c r="W1755" s="93">
        <v>0</v>
      </c>
      <c r="X1755" s="93">
        <v>0</v>
      </c>
      <c r="Y1755" s="93">
        <v>0</v>
      </c>
      <c r="Z1755" s="93">
        <v>0</v>
      </c>
      <c r="AA1755" s="93">
        <v>0</v>
      </c>
      <c r="AB1755" s="93">
        <v>0</v>
      </c>
      <c r="AC1755" s="93">
        <f>_xlfn.XLOOKUP(B1755,'[3]Nur des jours'!$B:$B,'[3]Nur des jours'!$N:$N,"")</f>
        <v>0</v>
      </c>
      <c r="AD1755" s="93">
        <v>0</v>
      </c>
      <c r="AE1755" s="93">
        <v>0</v>
      </c>
      <c r="AF1755" s="93">
        <v>0</v>
      </c>
      <c r="AG1755" s="93"/>
      <c r="AH1755" s="93">
        <v>0</v>
      </c>
      <c r="AI1755" s="93">
        <v>0</v>
      </c>
      <c r="AJ1755" s="93">
        <v>0</v>
      </c>
      <c r="AK1755" s="93">
        <v>0</v>
      </c>
      <c r="AL1755" s="93">
        <v>0</v>
      </c>
      <c r="AM1755" s="49" t="s">
        <v>5559</v>
      </c>
      <c r="AN1755" s="49"/>
      <c r="AO1755" s="48" t="str" cm="1">
        <f t="array" ref="AO1755">IFERROR(_xlfn.IFS(
AQ1755="MPR ISSUE","PDH",
AQ1755="BSS Hardware Issue","BSS",
AQ1755="Sites strategiques, MLL, Pylone, etc.","ENVTECH",
AQ1755="AKTIVCO DEFAUT GE &amp; POWER Cabinet","AKTIVCO",
AQ1755="AKTIVCO Coupure ENEO &amp; Baisse de tension","AKTIVCO GRID ONLY",
AQ1755="Coupure ENEO &amp; Baisse de tension","IHS GRID ONLY",
AQ1755="Defaut GE &amp; POWER Cabinet","IHS",
AQ1755="Sharing","Partners",
AQ1755="Sites strategiques &amp; DataCenter","SST &amp; DC",
AQ1755="Exclu","Exclu",
AQ1755="SAT","SAT",
AQ1755="SPARE-ISSUE","SPARE-ISSUE",
AQ1755="Fiber CAmtel","TRANS_FO_CAMTEL",
AQ1755="Fiber AOF","Fiber AOF",
AQ1755="Projet OCM (HUAWEI)","TRAVAUX-HUAWEI",
AQ1755="Projet OCM (NOKIA)","TRAVAUX-NOKIA",
AQ1755="ACCESS-ISSUE","ACCESS-ISSUE",
AQ1755="Projet OCM (ZTE, NOKIA, autres projets)","TRAVAUX OCM",
AQ1755="No root CAuse","No root cause",
AQ1755="ODU HS","PDH",
AQ1755="IP &amp; VLAN","PDH",
AQ1755="Warehouse HUAWEI","SPARE-ISSUE",
AQ1755="SPARE-HS","SPARE-ISSUE",
AQ1755="Power Telco","BSS",AQ1755="no impacts","no impacts"
),"")</f>
        <v>No root cause</v>
      </c>
      <c r="AP1755" s="48" t="str" cm="1">
        <f t="array" ref="AP1755">IFERROR(_xlfn.IFS(
AQ1755="MPR ISSUE","TX ISSUE",
AQ1755="BSS Hardware Issue","RAN ISSUE",
AQ1755="Sites strategiques, MLL, Pylone, etc.","ENVTECH",
AQ1755="AKTIVCO DEFAUT GE &amp; POWER Cabinet","POWER ISSUE",
AQ1755="AKTIVCO Coupure ENEO &amp; Baisse de tension","POWER ISSUE",
AQ1755="Coupure ENEO &amp; Baisse de tension","POWER ISSUE",
AQ1755="Defaut GE &amp; POWER Cabinet","POWER ISSUE",
AQ1755="Sharing","POWER ISSUE",
AQ1755="Sites strategiques &amp; DataCenter","POWER ISSUE",
AQ1755="Exclu","Exclu",
AQ1755="SAT","TX ISSUE",
AQ1755="SPARE-ISSUE","SPARE-ISSUE",
AQ1755="Fiber CAmtel","TX ISSUE",
AQ1755="Fiber AOF","TX ISSUE",
AQ1755="Projet OCM (HUAWEI)","TRAVAUX-HUAWEI",
AQ1755="Projet OCM (NOKIA)","TRAVAUX -NOKIA",
AQ1755="ACCESS-ISSUE","ACCESS-ISSUE",
AQ1755="Projet OCM (ZTE, NOKIA, autres projets)","TRAVAUX OCM",
AQ1755="No root CAuse","No root cause",
AQ1755="ODU HS","TX ISSUE",
AQ1755="IP &amp; VLAN","TX ISSUE",
AQ1755="Warehouse HUAWEI","SPARE-ISSUE",
AQ1755="SPARE-HS","SPARE-ISSUE",
AQ1755="Power Telco","RAN ISSUE",AQ1755="no impacts","no impacts"
),"")</f>
        <v>No root cause</v>
      </c>
      <c r="AQ1755" s="67" t="s">
        <v>5344</v>
      </c>
      <c r="AR1755" s="48" t="str" cm="1">
        <f t="array" ref="AR1755">IFERROR(_xlfn.IFS(
AQ1755="MPR ISSUE","ACTIVE",
AQ1755="BSS Hardware Issue","ACTIVE",
AQ1755="Sites strategiques, MLL, Pylone, etc.","PASSIVE",
AQ1755="AKTIVCO DEFAUT GE &amp; POWER Cabinet","PASSIVE",
AQ1755="AKTIVCO Coupure ENEO &amp; Baisse de tension","PASSIVE",
AQ1755="Coupure ENEO &amp; Baisse de tension","PASSIVE",
AQ1755="Defaut GE &amp; POWER Cabinet","PASSIVE",
AQ1755="Sharing","PASSIVE",
AQ1755="Sites strategiques &amp; DataCenter","PASSIVE",
AQ1755="Exclu","Exclu",
AQ1755="SAT","ACTIVE",
AQ1755="SPARE-ISSUE","SPARE-ISSUE",
AQ1755="Fiber CAmtel","ACTIVE",
AQ1755="Fiber AOF","ACTIVE",
AQ1755="Projet OCM (HUAWEI)","PLANNED WORKS",
AQ1755="Projet OCM (NOKIA)","PLANNED WORKS",
AQ1755="ACCESS-ISSUE","ACCESS-ISSUE",
AQ1755="Projet OCM (ZTE, NOKIA, autres projets)","PLANNED WORKS",
AQ1755="No root CAuse","No root cause",
AQ1755="ODU HS","ACTIVE",
AQ1755="IP &amp; VLAN","ACTIVE",
AQ1755="Warehouse HUAWEI","SPARE-ISSUE",
AQ1755="SPARE-HS","SPARE-ISSUE",
AQ1755="Power Telco","ACTIVE", AQ1755="no impacts","no impacts"
),"")</f>
        <v>No root cause</v>
      </c>
      <c r="AS1755" s="92" t="s">
        <v>5537</v>
      </c>
      <c r="AT1755" s="98" t="s">
        <v>2291</v>
      </c>
      <c r="AV1755" s="17" t="s">
        <v>5537</v>
      </c>
      <c r="AW1755" s="7" t="s">
        <v>5537</v>
      </c>
      <c r="AX1755" s="6" t="s">
        <v>5537</v>
      </c>
      <c r="AY1755" s="7"/>
      <c r="AZ1755" s="3" t="s">
        <v>5537</v>
      </c>
      <c r="BA1755" s="18" t="s">
        <v>5537</v>
      </c>
      <c r="BB1755" s="18" t="s">
        <v>5537</v>
      </c>
      <c r="BC1755" s="18" t="s">
        <v>5537</v>
      </c>
      <c r="BD1755" s="18" t="s">
        <v>5537</v>
      </c>
      <c r="BE1755" s="18" t="s">
        <v>5537</v>
      </c>
      <c r="BF1755" s="18" t="s">
        <v>5537</v>
      </c>
      <c r="BG1755" s="18" t="s">
        <v>5537</v>
      </c>
      <c r="BH1755" s="18" t="s">
        <v>5537</v>
      </c>
      <c r="BI1755" s="18" t="s">
        <v>5537</v>
      </c>
      <c r="BJ1755" s="18" t="s">
        <v>5537</v>
      </c>
      <c r="BK1755" s="18" t="s">
        <v>5537</v>
      </c>
      <c r="BL1755" s="9" t="s">
        <v>5537</v>
      </c>
      <c r="BM1755" s="14" t="s">
        <v>5537</v>
      </c>
      <c r="BN1755" s="14" t="s">
        <v>5537</v>
      </c>
      <c r="BO1755" s="14" t="str">
        <f>_xlfn.XLOOKUP(B1755,'[4]cell downs 18042026 17h'!$B:$B,'[4]cell downs 18042026 17h'!$B:$B,"")</f>
        <v/>
      </c>
      <c r="BP1755" s="14" t="str">
        <f>_xlfn.XLOOKUP(B1755,'[5]Cells Huawei 19042026 15h'!$B:$B,'[5]Cells Huawei 19042026 15h'!$B:$B,"")</f>
        <v/>
      </c>
      <c r="BQ1755" s="9" t="str">
        <f>_xlfn.XLOOKUP(B1755,'[6]cells down 19042026 9H40'!$B:$B,'[6]cells down 19042026 9H40'!$B:$B,"")</f>
        <v/>
      </c>
      <c r="BR1755" s="9" t="s">
        <v>5537</v>
      </c>
      <c r="BS1755" s="9" t="s">
        <v>12</v>
      </c>
      <c r="BT1755" s="108"/>
    </row>
    <row r="1756" spans="1:72" s="9" customFormat="1" x14ac:dyDescent="0.35">
      <c r="A1756" s="1" t="s">
        <v>3070</v>
      </c>
      <c r="B1756" s="8" t="s">
        <v>3071</v>
      </c>
      <c r="C1756" s="3" t="str">
        <f>_xlfn.XLOOKUP(B1756,'[1]daily break down'!$D:$D,'[1]daily break down'!$E:$E,"")</f>
        <v>Douala</v>
      </c>
      <c r="D1756" s="1" t="s">
        <v>21</v>
      </c>
      <c r="E1756" s="1" t="s">
        <v>3072</v>
      </c>
      <c r="F1756" s="3" t="s">
        <v>31</v>
      </c>
      <c r="G1756" s="1" t="s">
        <v>32</v>
      </c>
      <c r="H1756" s="34" t="str">
        <f>_xlfn.XLOOKUP(B1756,[2]CALCULATION!$B:$B,[2]CALCULATION!$H:$H,"")</f>
        <v>ZTE</v>
      </c>
      <c r="I1756" s="28">
        <v>0</v>
      </c>
      <c r="J1756" s="28">
        <v>0</v>
      </c>
      <c r="K1756" s="28">
        <v>0</v>
      </c>
      <c r="L1756" s="28">
        <v>0</v>
      </c>
      <c r="M1756" s="28">
        <v>0</v>
      </c>
      <c r="N1756" s="28">
        <v>0</v>
      </c>
      <c r="O1756" s="28">
        <v>0</v>
      </c>
      <c r="P1756" s="28">
        <v>0</v>
      </c>
      <c r="Q1756" s="28">
        <v>0</v>
      </c>
      <c r="R1756" s="28">
        <v>0</v>
      </c>
      <c r="S1756" s="93">
        <v>0</v>
      </c>
      <c r="T1756" s="93">
        <f>_xlfn.XLOOKUP(B1756,'[3]Nur des jours'!$B:$B,'[3]Nur des jours'!$U:$U,"")</f>
        <v>0</v>
      </c>
      <c r="U1756" s="93">
        <v>0</v>
      </c>
      <c r="V1756" s="93">
        <v>0</v>
      </c>
      <c r="W1756" s="93">
        <v>0</v>
      </c>
      <c r="X1756" s="93">
        <v>0</v>
      </c>
      <c r="Y1756" s="93">
        <v>0</v>
      </c>
      <c r="Z1756" s="93">
        <v>0</v>
      </c>
      <c r="AA1756" s="93">
        <v>0</v>
      </c>
      <c r="AB1756" s="93">
        <v>0</v>
      </c>
      <c r="AC1756" s="93">
        <f>_xlfn.XLOOKUP(B1756,'[3]Nur des jours'!$B:$B,'[3]Nur des jours'!$N:$N,"")</f>
        <v>0</v>
      </c>
      <c r="AD1756" s="93">
        <v>0</v>
      </c>
      <c r="AE1756" s="93">
        <v>0</v>
      </c>
      <c r="AF1756" s="93">
        <v>0</v>
      </c>
      <c r="AG1756" s="93"/>
      <c r="AH1756" s="93">
        <v>0</v>
      </c>
      <c r="AI1756" s="93">
        <v>0</v>
      </c>
      <c r="AJ1756" s="93">
        <v>0</v>
      </c>
      <c r="AK1756" s="93">
        <v>0</v>
      </c>
      <c r="AL1756" s="93">
        <v>0</v>
      </c>
      <c r="AM1756" s="49" t="s">
        <v>5559</v>
      </c>
      <c r="AN1756" s="49"/>
      <c r="AO1756" s="48" t="str" cm="1">
        <f t="array" ref="AO1756">IFERROR(_xlfn.IFS(
AQ1756="MPR ISSUE","PDH",
AQ1756="BSS Hardware Issue","BSS",
AQ1756="Sites strategiques, MLL, Pylone, etc.","ENVTECH",
AQ1756="AKTIVCO DEFAUT GE &amp; POWER Cabinet","AKTIVCO",
AQ1756="AKTIVCO Coupure ENEO &amp; Baisse de tension","AKTIVCO GRID ONLY",
AQ1756="Coupure ENEO &amp; Baisse de tension","IHS GRID ONLY",
AQ1756="Defaut GE &amp; POWER Cabinet","IHS",
AQ1756="Sharing","Partners",
AQ1756="Sites strategiques &amp; DataCenter","SST &amp; DC",
AQ1756="Exclu","Exclu",
AQ1756="SAT","SAT",
AQ1756="SPARE-ISSUE","SPARE-ISSUE",
AQ1756="Fiber CAmtel","TRANS_FO_CAMTEL",
AQ1756="Fiber AOF","Fiber AOF",
AQ1756="Projet OCM (HUAWEI)","TRAVAUX-HUAWEI",
AQ1756="Projet OCM (NOKIA)","TRAVAUX-NOKIA",
AQ1756="ACCESS-ISSUE","ACCESS-ISSUE",
AQ1756="Projet OCM (ZTE, NOKIA, autres projets)","TRAVAUX OCM",
AQ1756="No root CAuse","No root cause",
AQ1756="ODU HS","PDH",
AQ1756="IP &amp; VLAN","PDH",
AQ1756="Warehouse HUAWEI","SPARE-ISSUE",
AQ1756="SPARE-HS","SPARE-ISSUE",
AQ1756="Power Telco","BSS",AQ1756="no impacts","no impacts"
),"")</f>
        <v>No root cause</v>
      </c>
      <c r="AP1756" s="48" t="str" cm="1">
        <f t="array" ref="AP1756">IFERROR(_xlfn.IFS(
AQ1756="MPR ISSUE","TX ISSUE",
AQ1756="BSS Hardware Issue","RAN ISSUE",
AQ1756="Sites strategiques, MLL, Pylone, etc.","ENVTECH",
AQ1756="AKTIVCO DEFAUT GE &amp; POWER Cabinet","POWER ISSUE",
AQ1756="AKTIVCO Coupure ENEO &amp; Baisse de tension","POWER ISSUE",
AQ1756="Coupure ENEO &amp; Baisse de tension","POWER ISSUE",
AQ1756="Defaut GE &amp; POWER Cabinet","POWER ISSUE",
AQ1756="Sharing","POWER ISSUE",
AQ1756="Sites strategiques &amp; DataCenter","POWER ISSUE",
AQ1756="Exclu","Exclu",
AQ1756="SAT","TX ISSUE",
AQ1756="SPARE-ISSUE","SPARE-ISSUE",
AQ1756="Fiber CAmtel","TX ISSUE",
AQ1756="Fiber AOF","TX ISSUE",
AQ1756="Projet OCM (HUAWEI)","TRAVAUX-HUAWEI",
AQ1756="Projet OCM (NOKIA)","TRAVAUX -NOKIA",
AQ1756="ACCESS-ISSUE","ACCESS-ISSUE",
AQ1756="Projet OCM (ZTE, NOKIA, autres projets)","TRAVAUX OCM",
AQ1756="No root CAuse","No root cause",
AQ1756="ODU HS","TX ISSUE",
AQ1756="IP &amp; VLAN","TX ISSUE",
AQ1756="Warehouse HUAWEI","SPARE-ISSUE",
AQ1756="SPARE-HS","SPARE-ISSUE",
AQ1756="Power Telco","RAN ISSUE",AQ1756="no impacts","no impacts"
),"")</f>
        <v>No root cause</v>
      </c>
      <c r="AQ1756" s="67" t="s">
        <v>5344</v>
      </c>
      <c r="AR1756" s="48" t="str" cm="1">
        <f t="array" ref="AR1756">IFERROR(_xlfn.IFS(
AQ1756="MPR ISSUE","ACTIVE",
AQ1756="BSS Hardware Issue","ACTIVE",
AQ1756="Sites strategiques, MLL, Pylone, etc.","PASSIVE",
AQ1756="AKTIVCO DEFAUT GE &amp; POWER Cabinet","PASSIVE",
AQ1756="AKTIVCO Coupure ENEO &amp; Baisse de tension","PASSIVE",
AQ1756="Coupure ENEO &amp; Baisse de tension","PASSIVE",
AQ1756="Defaut GE &amp; POWER Cabinet","PASSIVE",
AQ1756="Sharing","PASSIVE",
AQ1756="Sites strategiques &amp; DataCenter","PASSIVE",
AQ1756="Exclu","Exclu",
AQ1756="SAT","ACTIVE",
AQ1756="SPARE-ISSUE","SPARE-ISSUE",
AQ1756="Fiber CAmtel","ACTIVE",
AQ1756="Fiber AOF","ACTIVE",
AQ1756="Projet OCM (HUAWEI)","PLANNED WORKS",
AQ1756="Projet OCM (NOKIA)","PLANNED WORKS",
AQ1756="ACCESS-ISSUE","ACCESS-ISSUE",
AQ1756="Projet OCM (ZTE, NOKIA, autres projets)","PLANNED WORKS",
AQ1756="No root CAuse","No root cause",
AQ1756="ODU HS","ACTIVE",
AQ1756="IP &amp; VLAN","ACTIVE",
AQ1756="Warehouse HUAWEI","SPARE-ISSUE",
AQ1756="SPARE-HS","SPARE-ISSUE",
AQ1756="Power Telco","ACTIVE", AQ1756="no impacts","no impacts"
),"")</f>
        <v>No root cause</v>
      </c>
      <c r="AS1756" s="92" t="s">
        <v>5537</v>
      </c>
      <c r="AT1756" s="98" t="s">
        <v>3071</v>
      </c>
      <c r="AV1756" s="17" t="s">
        <v>5537</v>
      </c>
      <c r="AW1756" s="7" t="s">
        <v>5537</v>
      </c>
      <c r="AX1756" s="6" t="s">
        <v>5537</v>
      </c>
      <c r="AY1756" s="7"/>
      <c r="AZ1756" s="3" t="s">
        <v>5537</v>
      </c>
      <c r="BA1756" s="18" t="s">
        <v>5537</v>
      </c>
      <c r="BB1756" s="18" t="s">
        <v>5537</v>
      </c>
      <c r="BC1756" s="18" t="s">
        <v>5537</v>
      </c>
      <c r="BD1756" s="18" t="s">
        <v>5537</v>
      </c>
      <c r="BE1756" s="18" t="s">
        <v>5537</v>
      </c>
      <c r="BF1756" s="18" t="s">
        <v>5537</v>
      </c>
      <c r="BG1756" s="18" t="s">
        <v>5537</v>
      </c>
      <c r="BH1756" s="18" t="s">
        <v>5537</v>
      </c>
      <c r="BI1756" s="18" t="s">
        <v>5537</v>
      </c>
      <c r="BJ1756" s="18" t="s">
        <v>5537</v>
      </c>
      <c r="BK1756" s="18" t="s">
        <v>5537</v>
      </c>
      <c r="BL1756" s="9" t="s">
        <v>5537</v>
      </c>
      <c r="BM1756" s="14" t="s">
        <v>5537</v>
      </c>
      <c r="BN1756" s="14" t="s">
        <v>5537</v>
      </c>
      <c r="BO1756" s="14" t="str">
        <f>_xlfn.XLOOKUP(B1756,'[4]cell downs 18042026 17h'!$B:$B,'[4]cell downs 18042026 17h'!$B:$B,"")</f>
        <v/>
      </c>
      <c r="BP1756" s="14" t="str">
        <f>_xlfn.XLOOKUP(B1756,'[5]Cells Huawei 19042026 15h'!$B:$B,'[5]Cells Huawei 19042026 15h'!$B:$B,"")</f>
        <v/>
      </c>
      <c r="BQ1756" s="9" t="str">
        <f>_xlfn.XLOOKUP(B1756,'[6]cells down 19042026 9H40'!$B:$B,'[6]cells down 19042026 9H40'!$B:$B,"")</f>
        <v/>
      </c>
      <c r="BR1756" s="9" t="s">
        <v>5537</v>
      </c>
      <c r="BS1756" s="9" t="s">
        <v>5537</v>
      </c>
      <c r="BT1756" s="108"/>
    </row>
    <row r="1757" spans="1:72" s="9" customFormat="1" x14ac:dyDescent="0.35">
      <c r="A1757" s="1" t="s">
        <v>394</v>
      </c>
      <c r="B1757" s="8" t="s">
        <v>395</v>
      </c>
      <c r="C1757" s="3" t="str">
        <f>_xlfn.XLOOKUP(B1757,'[1]daily break down'!$D:$D,'[1]daily break down'!$E:$E,"")</f>
        <v>NORD</v>
      </c>
      <c r="D1757" s="1" t="s">
        <v>11</v>
      </c>
      <c r="E1757" s="1" t="s">
        <v>66</v>
      </c>
      <c r="F1757" s="3" t="s">
        <v>23</v>
      </c>
      <c r="G1757" s="1" t="s">
        <v>396</v>
      </c>
      <c r="H1757" s="33" t="str">
        <f>_xlfn.XLOOKUP(B1757,[2]CALCULATION!$B:$B,[2]CALCULATION!$H:$H,"")</f>
        <v>NOKIA</v>
      </c>
      <c r="I1757" s="28">
        <v>0</v>
      </c>
      <c r="J1757" s="28">
        <v>0</v>
      </c>
      <c r="K1757" s="28">
        <v>0</v>
      </c>
      <c r="L1757" s="28">
        <v>0</v>
      </c>
      <c r="M1757" s="28">
        <v>0</v>
      </c>
      <c r="N1757" s="28">
        <v>0</v>
      </c>
      <c r="O1757" s="28">
        <v>0</v>
      </c>
      <c r="P1757" s="28">
        <v>0</v>
      </c>
      <c r="Q1757" s="28">
        <v>0</v>
      </c>
      <c r="R1757" s="28">
        <v>0</v>
      </c>
      <c r="S1757" s="93">
        <v>0</v>
      </c>
      <c r="T1757" s="93">
        <f>_xlfn.XLOOKUP(B1757,'[3]Nur des jours'!$B:$B,'[3]Nur des jours'!$U:$U,"")</f>
        <v>0</v>
      </c>
      <c r="U1757" s="93">
        <v>2.2551924884225978E-2</v>
      </c>
      <c r="V1757" s="93">
        <v>0</v>
      </c>
      <c r="W1757" s="93">
        <v>0</v>
      </c>
      <c r="X1757" s="93">
        <v>0</v>
      </c>
      <c r="Y1757" s="93">
        <v>0</v>
      </c>
      <c r="Z1757" s="93">
        <v>0</v>
      </c>
      <c r="AA1757" s="93">
        <v>0</v>
      </c>
      <c r="AB1757" s="93">
        <v>0</v>
      </c>
      <c r="AC1757" s="93">
        <f>_xlfn.XLOOKUP(B1757,'[3]Nur des jours'!$B:$B,'[3]Nur des jours'!$N:$N,"")</f>
        <v>0</v>
      </c>
      <c r="AD1757" s="93">
        <v>0</v>
      </c>
      <c r="AE1757" s="93">
        <v>0</v>
      </c>
      <c r="AF1757" s="93">
        <v>0</v>
      </c>
      <c r="AG1757" s="93"/>
      <c r="AH1757" s="93">
        <v>0</v>
      </c>
      <c r="AI1757" s="93">
        <v>0</v>
      </c>
      <c r="AJ1757" s="93">
        <v>0</v>
      </c>
      <c r="AK1757" s="93">
        <v>0</v>
      </c>
      <c r="AL1757" s="93">
        <v>0</v>
      </c>
      <c r="AM1757" s="49" t="s">
        <v>5559</v>
      </c>
      <c r="AN1757" s="49"/>
      <c r="AO1757" s="48" t="str" cm="1">
        <f t="array" ref="AO1757">IFERROR(_xlfn.IFS(
AQ1757="MPR ISSUE","PDH",
AQ1757="BSS Hardware Issue","BSS",
AQ1757="Sites strategiques, MLL, Pylone, etc.","ENVTECH",
AQ1757="AKTIVCO DEFAUT GE &amp; POWER Cabinet","AKTIVCO",
AQ1757="AKTIVCO Coupure ENEO &amp; Baisse de tension","AKTIVCO GRID ONLY",
AQ1757="Coupure ENEO &amp; Baisse de tension","IHS GRID ONLY",
AQ1757="Defaut GE &amp; POWER Cabinet","IHS",
AQ1757="Sharing","Partners",
AQ1757="Sites strategiques &amp; DataCenter","SST &amp; DC",
AQ1757="Exclu","Exclu",
AQ1757="SAT","SAT",
AQ1757="SPARE-ISSUE","SPARE-ISSUE",
AQ1757="Fiber CAmtel","TRANS_FO_CAMTEL",
AQ1757="Fiber AOF","Fiber AOF",
AQ1757="Projet OCM (HUAWEI)","TRAVAUX-HUAWEI",
AQ1757="Projet OCM (NOKIA)","TRAVAUX-NOKIA",
AQ1757="ACCESS-ISSUE","ACCESS-ISSUE",
AQ1757="Projet OCM (ZTE, NOKIA, autres projets)","TRAVAUX OCM",
AQ1757="No root CAuse","No root cause",
AQ1757="ODU HS","PDH",
AQ1757="IP &amp; VLAN","PDH",
AQ1757="Warehouse HUAWEI","SPARE-ISSUE",
AQ1757="SPARE-HS","SPARE-ISSUE",
AQ1757="Power Telco","BSS",AQ1757="no impacts","no impacts"
),"")</f>
        <v>No root cause</v>
      </c>
      <c r="AP1757" s="48" t="str" cm="1">
        <f t="array" ref="AP1757">IFERROR(_xlfn.IFS(
AQ1757="MPR ISSUE","TX ISSUE",
AQ1757="BSS Hardware Issue","RAN ISSUE",
AQ1757="Sites strategiques, MLL, Pylone, etc.","ENVTECH",
AQ1757="AKTIVCO DEFAUT GE &amp; POWER Cabinet","POWER ISSUE",
AQ1757="AKTIVCO Coupure ENEO &amp; Baisse de tension","POWER ISSUE",
AQ1757="Coupure ENEO &amp; Baisse de tension","POWER ISSUE",
AQ1757="Defaut GE &amp; POWER Cabinet","POWER ISSUE",
AQ1757="Sharing","POWER ISSUE",
AQ1757="Sites strategiques &amp; DataCenter","POWER ISSUE",
AQ1757="Exclu","Exclu",
AQ1757="SAT","TX ISSUE",
AQ1757="SPARE-ISSUE","SPARE-ISSUE",
AQ1757="Fiber CAmtel","TX ISSUE",
AQ1757="Fiber AOF","TX ISSUE",
AQ1757="Projet OCM (HUAWEI)","TRAVAUX-HUAWEI",
AQ1757="Projet OCM (NOKIA)","TRAVAUX -NOKIA",
AQ1757="ACCESS-ISSUE","ACCESS-ISSUE",
AQ1757="Projet OCM (ZTE, NOKIA, autres projets)","TRAVAUX OCM",
AQ1757="No root CAuse","No root cause",
AQ1757="ODU HS","TX ISSUE",
AQ1757="IP &amp; VLAN","TX ISSUE",
AQ1757="Warehouse HUAWEI","SPARE-ISSUE",
AQ1757="SPARE-HS","SPARE-ISSUE",
AQ1757="Power Telco","RAN ISSUE",AQ1757="no impacts","no impacts"
),"")</f>
        <v>No root cause</v>
      </c>
      <c r="AQ1757" s="67" t="s">
        <v>5344</v>
      </c>
      <c r="AR1757" s="48" t="str" cm="1">
        <f t="array" ref="AR1757">IFERROR(_xlfn.IFS(
AQ1757="MPR ISSUE","ACTIVE",
AQ1757="BSS Hardware Issue","ACTIVE",
AQ1757="Sites strategiques, MLL, Pylone, etc.","PASSIVE",
AQ1757="AKTIVCO DEFAUT GE &amp; POWER Cabinet","PASSIVE",
AQ1757="AKTIVCO Coupure ENEO &amp; Baisse de tension","PASSIVE",
AQ1757="Coupure ENEO &amp; Baisse de tension","PASSIVE",
AQ1757="Defaut GE &amp; POWER Cabinet","PASSIVE",
AQ1757="Sharing","PASSIVE",
AQ1757="Sites strategiques &amp; DataCenter","PASSIVE",
AQ1757="Exclu","Exclu",
AQ1757="SAT","ACTIVE",
AQ1757="SPARE-ISSUE","SPARE-ISSUE",
AQ1757="Fiber CAmtel","ACTIVE",
AQ1757="Fiber AOF","ACTIVE",
AQ1757="Projet OCM (HUAWEI)","PLANNED WORKS",
AQ1757="Projet OCM (NOKIA)","PLANNED WORKS",
AQ1757="ACCESS-ISSUE","ACCESS-ISSUE",
AQ1757="Projet OCM (ZTE, NOKIA, autres projets)","PLANNED WORKS",
AQ1757="No root CAuse","No root cause",
AQ1757="ODU HS","ACTIVE",
AQ1757="IP &amp; VLAN","ACTIVE",
AQ1757="Warehouse HUAWEI","SPARE-ISSUE",
AQ1757="SPARE-HS","SPARE-ISSUE",
AQ1757="Power Telco","ACTIVE", AQ1757="no impacts","no impacts"
),"")</f>
        <v>No root cause</v>
      </c>
      <c r="AS1757" s="92" t="s">
        <v>5922</v>
      </c>
      <c r="AT1757" s="98" t="s">
        <v>395</v>
      </c>
      <c r="AV1757" s="17" t="s">
        <v>5537</v>
      </c>
      <c r="AW1757" s="7" t="s">
        <v>5537</v>
      </c>
      <c r="AX1757" s="6" t="s">
        <v>5537</v>
      </c>
      <c r="AY1757" s="7"/>
      <c r="AZ1757" s="3" t="s">
        <v>5537</v>
      </c>
      <c r="BA1757" s="18" t="s">
        <v>5537</v>
      </c>
      <c r="BB1757" s="18" t="s">
        <v>5537</v>
      </c>
      <c r="BC1757" s="18" t="s">
        <v>5537</v>
      </c>
      <c r="BD1757" s="18" t="s">
        <v>5537</v>
      </c>
      <c r="BE1757" s="18" t="s">
        <v>5537</v>
      </c>
      <c r="BF1757" s="18" t="s">
        <v>5537</v>
      </c>
      <c r="BG1757" s="18" t="s">
        <v>5537</v>
      </c>
      <c r="BH1757" s="18" t="s">
        <v>5537</v>
      </c>
      <c r="BI1757" s="18" t="s">
        <v>5537</v>
      </c>
      <c r="BJ1757" s="18" t="s">
        <v>5537</v>
      </c>
      <c r="BK1757" s="18" t="s">
        <v>5537</v>
      </c>
      <c r="BL1757" s="9" t="s">
        <v>5922</v>
      </c>
      <c r="BM1757" s="14" t="s">
        <v>5537</v>
      </c>
      <c r="BN1757" s="14" t="s">
        <v>5537</v>
      </c>
      <c r="BO1757" s="14" t="str">
        <f>_xlfn.XLOOKUP(B1757,'[4]cell downs 18042026 17h'!$B:$B,'[4]cell downs 18042026 17h'!$B:$B,"")</f>
        <v/>
      </c>
      <c r="BP1757" s="14" t="str">
        <f>_xlfn.XLOOKUP(B1757,'[5]Cells Huawei 19042026 15h'!$B:$B,'[5]Cells Huawei 19042026 15h'!$B:$B,"")</f>
        <v/>
      </c>
      <c r="BQ1757" s="9" t="str">
        <f>_xlfn.XLOOKUP(B1757,'[6]cells down 19042026 9H40'!$B:$B,'[6]cells down 19042026 9H40'!$B:$B,"")</f>
        <v/>
      </c>
      <c r="BR1757" s="9" t="s">
        <v>395</v>
      </c>
      <c r="BS1757" s="9" t="s">
        <v>12</v>
      </c>
      <c r="BT1757" s="108"/>
    </row>
    <row r="1758" spans="1:72" s="9" customFormat="1" x14ac:dyDescent="0.35">
      <c r="A1758" s="1" t="s">
        <v>4163</v>
      </c>
      <c r="B1758" s="8" t="s">
        <v>4164</v>
      </c>
      <c r="C1758" s="3" t="str">
        <f>_xlfn.XLOOKUP(B1758,'[1]daily break down'!$D:$D,'[1]daily break down'!$E:$E,"")</f>
        <v>Douala</v>
      </c>
      <c r="D1758" s="1" t="s">
        <v>11</v>
      </c>
      <c r="E1758" s="1" t="s">
        <v>302</v>
      </c>
      <c r="F1758" s="3" t="s">
        <v>31</v>
      </c>
      <c r="G1758" s="1" t="s">
        <v>32</v>
      </c>
      <c r="H1758" s="34" t="str">
        <f>_xlfn.XLOOKUP(B1758,[2]CALCULATION!$B:$B,[2]CALCULATION!$H:$H,"")</f>
        <v>ZTE</v>
      </c>
      <c r="I1758" s="28">
        <v>0</v>
      </c>
      <c r="J1758" s="28">
        <v>0</v>
      </c>
      <c r="K1758" s="28">
        <v>0</v>
      </c>
      <c r="L1758" s="28">
        <v>0</v>
      </c>
      <c r="M1758" s="28">
        <v>0</v>
      </c>
      <c r="N1758" s="28">
        <v>0</v>
      </c>
      <c r="O1758" s="28">
        <v>0</v>
      </c>
      <c r="P1758" s="28">
        <v>0</v>
      </c>
      <c r="Q1758" s="28">
        <v>6.581143899119074E-2</v>
      </c>
      <c r="R1758" s="28">
        <v>0</v>
      </c>
      <c r="S1758" s="93">
        <v>0</v>
      </c>
      <c r="T1758" s="93">
        <f>_xlfn.XLOOKUP(B1758,'[3]Nur des jours'!$B:$B,'[3]Nur des jours'!$U:$U,"")</f>
        <v>0</v>
      </c>
      <c r="U1758" s="93">
        <v>0</v>
      </c>
      <c r="V1758" s="93">
        <v>0</v>
      </c>
      <c r="W1758" s="93">
        <v>0</v>
      </c>
      <c r="X1758" s="93">
        <v>0</v>
      </c>
      <c r="Y1758" s="93">
        <v>0</v>
      </c>
      <c r="Z1758" s="93">
        <v>0</v>
      </c>
      <c r="AA1758" s="93">
        <v>0</v>
      </c>
      <c r="AB1758" s="93">
        <v>0</v>
      </c>
      <c r="AC1758" s="93">
        <f>_xlfn.XLOOKUP(B1758,'[3]Nur des jours'!$B:$B,'[3]Nur des jours'!$N:$N,"")</f>
        <v>0</v>
      </c>
      <c r="AD1758" s="93">
        <v>0</v>
      </c>
      <c r="AE1758" s="93">
        <v>0</v>
      </c>
      <c r="AF1758" s="93">
        <v>0</v>
      </c>
      <c r="AG1758" s="93"/>
      <c r="AH1758" s="93">
        <v>0</v>
      </c>
      <c r="AI1758" s="93">
        <v>0</v>
      </c>
      <c r="AJ1758" s="93">
        <v>0</v>
      </c>
      <c r="AK1758" s="93">
        <v>0</v>
      </c>
      <c r="AL1758" s="93">
        <v>0</v>
      </c>
      <c r="AM1758" s="49" t="s">
        <v>5559</v>
      </c>
      <c r="AN1758" s="49"/>
      <c r="AO1758" s="48" t="str" cm="1">
        <f t="array" ref="AO1758">IFERROR(_xlfn.IFS(
AQ1758="MPR ISSUE","PDH",
AQ1758="BSS Hardware Issue","BSS",
AQ1758="Sites strategiques, MLL, Pylone, etc.","ENVTECH",
AQ1758="AKTIVCO DEFAUT GE &amp; POWER Cabinet","AKTIVCO",
AQ1758="AKTIVCO Coupure ENEO &amp; Baisse de tension","AKTIVCO GRID ONLY",
AQ1758="Coupure ENEO &amp; Baisse de tension","IHS GRID ONLY",
AQ1758="Defaut GE &amp; POWER Cabinet","IHS",
AQ1758="Sharing","Partners",
AQ1758="Sites strategiques &amp; DataCenter","SST &amp; DC",
AQ1758="Exclu","Exclu",
AQ1758="SAT","SAT",
AQ1758="SPARE-ISSUE","SPARE-ISSUE",
AQ1758="Fiber CAmtel","TRANS_FO_CAMTEL",
AQ1758="Fiber AOF","Fiber AOF",
AQ1758="Projet OCM (HUAWEI)","TRAVAUX-HUAWEI",
AQ1758="Projet OCM (NOKIA)","TRAVAUX-NOKIA",
AQ1758="ACCESS-ISSUE","ACCESS-ISSUE",
AQ1758="Projet OCM (ZTE, NOKIA, autres projets)","TRAVAUX OCM",
AQ1758="No root CAuse","No root cause",
AQ1758="ODU HS","PDH",
AQ1758="IP &amp; VLAN","PDH",
AQ1758="Warehouse HUAWEI","SPARE-ISSUE",
AQ1758="SPARE-HS","SPARE-ISSUE",
AQ1758="Power Telco","BSS",AQ1758="no impacts","no impacts"
),"")</f>
        <v>No root cause</v>
      </c>
      <c r="AP1758" s="48" t="str" cm="1">
        <f t="array" ref="AP1758">IFERROR(_xlfn.IFS(
AQ1758="MPR ISSUE","TX ISSUE",
AQ1758="BSS Hardware Issue","RAN ISSUE",
AQ1758="Sites strategiques, MLL, Pylone, etc.","ENVTECH",
AQ1758="AKTIVCO DEFAUT GE &amp; POWER Cabinet","POWER ISSUE",
AQ1758="AKTIVCO Coupure ENEO &amp; Baisse de tension","POWER ISSUE",
AQ1758="Coupure ENEO &amp; Baisse de tension","POWER ISSUE",
AQ1758="Defaut GE &amp; POWER Cabinet","POWER ISSUE",
AQ1758="Sharing","POWER ISSUE",
AQ1758="Sites strategiques &amp; DataCenter","POWER ISSUE",
AQ1758="Exclu","Exclu",
AQ1758="SAT","TX ISSUE",
AQ1758="SPARE-ISSUE","SPARE-ISSUE",
AQ1758="Fiber CAmtel","TX ISSUE",
AQ1758="Fiber AOF","TX ISSUE",
AQ1758="Projet OCM (HUAWEI)","TRAVAUX-HUAWEI",
AQ1758="Projet OCM (NOKIA)","TRAVAUX -NOKIA",
AQ1758="ACCESS-ISSUE","ACCESS-ISSUE",
AQ1758="Projet OCM (ZTE, NOKIA, autres projets)","TRAVAUX OCM",
AQ1758="No root CAuse","No root cause",
AQ1758="ODU HS","TX ISSUE",
AQ1758="IP &amp; VLAN","TX ISSUE",
AQ1758="Warehouse HUAWEI","SPARE-ISSUE",
AQ1758="SPARE-HS","SPARE-ISSUE",
AQ1758="Power Telco","RAN ISSUE",AQ1758="no impacts","no impacts"
),"")</f>
        <v>No root cause</v>
      </c>
      <c r="AQ1758" s="127" t="s">
        <v>5344</v>
      </c>
      <c r="AR1758" s="48" t="str" cm="1">
        <f t="array" ref="AR1758">IFERROR(_xlfn.IFS(
AQ1758="MPR ISSUE","ACTIVE",
AQ1758="BSS Hardware Issue","ACTIVE",
AQ1758="Sites strategiques, MLL, Pylone, etc.","PASSIVE",
AQ1758="AKTIVCO DEFAUT GE &amp; POWER Cabinet","PASSIVE",
AQ1758="AKTIVCO Coupure ENEO &amp; Baisse de tension","PASSIVE",
AQ1758="Coupure ENEO &amp; Baisse de tension","PASSIVE",
AQ1758="Defaut GE &amp; POWER Cabinet","PASSIVE",
AQ1758="Sharing","PASSIVE",
AQ1758="Sites strategiques &amp; DataCenter","PASSIVE",
AQ1758="Exclu","Exclu",
AQ1758="SAT","ACTIVE",
AQ1758="SPARE-ISSUE","SPARE-ISSUE",
AQ1758="Fiber CAmtel","ACTIVE",
AQ1758="Fiber AOF","ACTIVE",
AQ1758="Projet OCM (HUAWEI)","PLANNED WORKS",
AQ1758="Projet OCM (NOKIA)","PLANNED WORKS",
AQ1758="ACCESS-ISSUE","ACCESS-ISSUE",
AQ1758="Projet OCM (ZTE, NOKIA, autres projets)","PLANNED WORKS",
AQ1758="No root CAuse","No root cause",
AQ1758="ODU HS","ACTIVE",
AQ1758="IP &amp; VLAN","ACTIVE",
AQ1758="Warehouse HUAWEI","SPARE-ISSUE",
AQ1758="SPARE-HS","SPARE-ISSUE",
AQ1758="Power Telco","ACTIVE", AQ1758="no impacts","no impacts"
),"")</f>
        <v>No root cause</v>
      </c>
      <c r="AS1758" s="92" t="s">
        <v>5537</v>
      </c>
      <c r="AT1758" s="98" t="s">
        <v>4164</v>
      </c>
      <c r="AV1758" s="17" t="s">
        <v>5537</v>
      </c>
      <c r="AW1758" s="7" t="s">
        <v>5537</v>
      </c>
      <c r="AX1758" s="6" t="s">
        <v>5537</v>
      </c>
      <c r="AY1758" s="7"/>
      <c r="AZ1758" s="3" t="s">
        <v>5537</v>
      </c>
      <c r="BA1758" s="18" t="s">
        <v>5537</v>
      </c>
      <c r="BB1758" s="18" t="s">
        <v>5537</v>
      </c>
      <c r="BC1758" s="18" t="s">
        <v>5537</v>
      </c>
      <c r="BD1758" s="18" t="s">
        <v>5537</v>
      </c>
      <c r="BE1758" s="18" t="s">
        <v>5537</v>
      </c>
      <c r="BF1758" s="18" t="s">
        <v>5537</v>
      </c>
      <c r="BG1758" s="18" t="s">
        <v>5537</v>
      </c>
      <c r="BH1758" s="18" t="s">
        <v>5537</v>
      </c>
      <c r="BI1758" s="18" t="s">
        <v>5537</v>
      </c>
      <c r="BJ1758" s="18" t="s">
        <v>5537</v>
      </c>
      <c r="BK1758" s="18" t="s">
        <v>5537</v>
      </c>
      <c r="BL1758" s="9" t="s">
        <v>5537</v>
      </c>
      <c r="BM1758" s="14" t="s">
        <v>5537</v>
      </c>
      <c r="BN1758" s="14" t="s">
        <v>5537</v>
      </c>
      <c r="BO1758" s="14" t="str">
        <f>_xlfn.XLOOKUP(B1758,'[4]cell downs 18042026 17h'!$B:$B,'[4]cell downs 18042026 17h'!$B:$B,"")</f>
        <v/>
      </c>
      <c r="BP1758" s="14" t="str">
        <f>_xlfn.XLOOKUP(B1758,'[5]Cells Huawei 19042026 15h'!$B:$B,'[5]Cells Huawei 19042026 15h'!$B:$B,"")</f>
        <v/>
      </c>
      <c r="BQ1758" s="9" t="str">
        <f>_xlfn.XLOOKUP(B1758,'[6]cells down 19042026 9H40'!$B:$B,'[6]cells down 19042026 9H40'!$B:$B,"")</f>
        <v/>
      </c>
      <c r="BR1758" s="9" t="s">
        <v>4164</v>
      </c>
      <c r="BS1758" s="9" t="s">
        <v>5537</v>
      </c>
      <c r="BT1758" s="108"/>
    </row>
    <row r="1759" spans="1:72" s="9" customFormat="1" x14ac:dyDescent="0.35">
      <c r="A1759" s="1" t="s">
        <v>3201</v>
      </c>
      <c r="B1759" s="8" t="s">
        <v>3202</v>
      </c>
      <c r="C1759" s="3" t="str">
        <f>_xlfn.XLOOKUP(B1759,'[1]daily break down'!$D:$D,'[1]daily break down'!$E:$E,"")</f>
        <v>Douala</v>
      </c>
      <c r="D1759" s="1" t="s">
        <v>11</v>
      </c>
      <c r="E1759" s="1" t="s">
        <v>12</v>
      </c>
      <c r="F1759" s="3" t="s">
        <v>31</v>
      </c>
      <c r="G1759" s="1" t="s">
        <v>32</v>
      </c>
      <c r="H1759" s="34" t="str">
        <f>_xlfn.XLOOKUP(B1759,[2]CALCULATION!$B:$B,[2]CALCULATION!$H:$H,"")</f>
        <v>ZTE</v>
      </c>
      <c r="I1759" s="28">
        <v>0</v>
      </c>
      <c r="J1759" s="28">
        <v>0</v>
      </c>
      <c r="K1759" s="28">
        <v>0</v>
      </c>
      <c r="L1759" s="28">
        <v>0</v>
      </c>
      <c r="M1759" s="28">
        <v>0</v>
      </c>
      <c r="N1759" s="28">
        <v>0</v>
      </c>
      <c r="O1759" s="28">
        <v>0</v>
      </c>
      <c r="P1759" s="28">
        <v>0</v>
      </c>
      <c r="Q1759" s="28">
        <v>0</v>
      </c>
      <c r="R1759" s="28">
        <v>0</v>
      </c>
      <c r="S1759" s="93">
        <v>0</v>
      </c>
      <c r="T1759" s="93">
        <f>_xlfn.XLOOKUP(B1759,'[3]Nur des jours'!$B:$B,'[3]Nur des jours'!$U:$U,"")</f>
        <v>0</v>
      </c>
      <c r="U1759" s="93">
        <v>0</v>
      </c>
      <c r="V1759" s="93">
        <v>0</v>
      </c>
      <c r="W1759" s="93">
        <v>0</v>
      </c>
      <c r="X1759" s="93">
        <v>0</v>
      </c>
      <c r="Y1759" s="93">
        <v>0</v>
      </c>
      <c r="Z1759" s="93">
        <v>0</v>
      </c>
      <c r="AA1759" s="93">
        <v>0</v>
      </c>
      <c r="AB1759" s="93">
        <v>0</v>
      </c>
      <c r="AC1759" s="93">
        <f>_xlfn.XLOOKUP(B1759,'[3]Nur des jours'!$B:$B,'[3]Nur des jours'!$N:$N,"")</f>
        <v>0</v>
      </c>
      <c r="AD1759" s="93">
        <v>0</v>
      </c>
      <c r="AE1759" s="93">
        <v>0</v>
      </c>
      <c r="AF1759" s="93">
        <v>0</v>
      </c>
      <c r="AG1759" s="93"/>
      <c r="AH1759" s="93">
        <v>0</v>
      </c>
      <c r="AI1759" s="93">
        <v>0</v>
      </c>
      <c r="AJ1759" s="93">
        <v>0</v>
      </c>
      <c r="AK1759" s="93">
        <v>0</v>
      </c>
      <c r="AL1759" s="93">
        <v>0</v>
      </c>
      <c r="AM1759" s="49" t="s">
        <v>5559</v>
      </c>
      <c r="AN1759" s="49"/>
      <c r="AO1759" s="48" t="str" cm="1">
        <f t="array" ref="AO1759">IFERROR(_xlfn.IFS(
AQ1759="MPR ISSUE","PDH",
AQ1759="BSS Hardware Issue","BSS",
AQ1759="Sites strategiques, MLL, Pylone, etc.","ENVTECH",
AQ1759="AKTIVCO DEFAUT GE &amp; POWER Cabinet","AKTIVCO",
AQ1759="AKTIVCO Coupure ENEO &amp; Baisse de tension","AKTIVCO GRID ONLY",
AQ1759="Coupure ENEO &amp; Baisse de tension","IHS GRID ONLY",
AQ1759="Defaut GE &amp; POWER Cabinet","IHS",
AQ1759="Sharing","Partners",
AQ1759="Sites strategiques &amp; DataCenter","SST &amp; DC",
AQ1759="Exclu","Exclu",
AQ1759="SAT","SAT",
AQ1759="SPARE-ISSUE","SPARE-ISSUE",
AQ1759="Fiber CAmtel","TRANS_FO_CAMTEL",
AQ1759="Fiber AOF","Fiber AOF",
AQ1759="Projet OCM (HUAWEI)","TRAVAUX-HUAWEI",
AQ1759="Projet OCM (NOKIA)","TRAVAUX-NOKIA",
AQ1759="ACCESS-ISSUE","ACCESS-ISSUE",
AQ1759="Projet OCM (ZTE, NOKIA, autres projets)","TRAVAUX OCM",
AQ1759="No root CAuse","No root cause",
AQ1759="ODU HS","PDH",
AQ1759="IP &amp; VLAN","PDH",
AQ1759="Warehouse HUAWEI","SPARE-ISSUE",
AQ1759="SPARE-HS","SPARE-ISSUE",
AQ1759="Power Telco","BSS",AQ1759="no impacts","no impacts"
),"")</f>
        <v>No root cause</v>
      </c>
      <c r="AP1759" s="48" t="str" cm="1">
        <f t="array" ref="AP1759">IFERROR(_xlfn.IFS(
AQ1759="MPR ISSUE","TX ISSUE",
AQ1759="BSS Hardware Issue","RAN ISSUE",
AQ1759="Sites strategiques, MLL, Pylone, etc.","ENVTECH",
AQ1759="AKTIVCO DEFAUT GE &amp; POWER Cabinet","POWER ISSUE",
AQ1759="AKTIVCO Coupure ENEO &amp; Baisse de tension","POWER ISSUE",
AQ1759="Coupure ENEO &amp; Baisse de tension","POWER ISSUE",
AQ1759="Defaut GE &amp; POWER Cabinet","POWER ISSUE",
AQ1759="Sharing","POWER ISSUE",
AQ1759="Sites strategiques &amp; DataCenter","POWER ISSUE",
AQ1759="Exclu","Exclu",
AQ1759="SAT","TX ISSUE",
AQ1759="SPARE-ISSUE","SPARE-ISSUE",
AQ1759="Fiber CAmtel","TX ISSUE",
AQ1759="Fiber AOF","TX ISSUE",
AQ1759="Projet OCM (HUAWEI)","TRAVAUX-HUAWEI",
AQ1759="Projet OCM (NOKIA)","TRAVAUX -NOKIA",
AQ1759="ACCESS-ISSUE","ACCESS-ISSUE",
AQ1759="Projet OCM (ZTE, NOKIA, autres projets)","TRAVAUX OCM",
AQ1759="No root CAuse","No root cause",
AQ1759="ODU HS","TX ISSUE",
AQ1759="IP &amp; VLAN","TX ISSUE",
AQ1759="Warehouse HUAWEI","SPARE-ISSUE",
AQ1759="SPARE-HS","SPARE-ISSUE",
AQ1759="Power Telco","RAN ISSUE",AQ1759="no impacts","no impacts"
),"")</f>
        <v>No root cause</v>
      </c>
      <c r="AQ1759" s="127" t="s">
        <v>5344</v>
      </c>
      <c r="AR1759" s="48" t="str" cm="1">
        <f t="array" ref="AR1759">IFERROR(_xlfn.IFS(
AQ1759="MPR ISSUE","ACTIVE",
AQ1759="BSS Hardware Issue","ACTIVE",
AQ1759="Sites strategiques, MLL, Pylone, etc.","PASSIVE",
AQ1759="AKTIVCO DEFAUT GE &amp; POWER Cabinet","PASSIVE",
AQ1759="AKTIVCO Coupure ENEO &amp; Baisse de tension","PASSIVE",
AQ1759="Coupure ENEO &amp; Baisse de tension","PASSIVE",
AQ1759="Defaut GE &amp; POWER Cabinet","PASSIVE",
AQ1759="Sharing","PASSIVE",
AQ1759="Sites strategiques &amp; DataCenter","PASSIVE",
AQ1759="Exclu","Exclu",
AQ1759="SAT","ACTIVE",
AQ1759="SPARE-ISSUE","SPARE-ISSUE",
AQ1759="Fiber CAmtel","ACTIVE",
AQ1759="Fiber AOF","ACTIVE",
AQ1759="Projet OCM (HUAWEI)","PLANNED WORKS",
AQ1759="Projet OCM (NOKIA)","PLANNED WORKS",
AQ1759="ACCESS-ISSUE","ACCESS-ISSUE",
AQ1759="Projet OCM (ZTE, NOKIA, autres projets)","PLANNED WORKS",
AQ1759="No root CAuse","No root cause",
AQ1759="ODU HS","ACTIVE",
AQ1759="IP &amp; VLAN","ACTIVE",
AQ1759="Warehouse HUAWEI","SPARE-ISSUE",
AQ1759="SPARE-HS","SPARE-ISSUE",
AQ1759="Power Telco","ACTIVE", AQ1759="no impacts","no impacts"
),"")</f>
        <v>No root cause</v>
      </c>
      <c r="AS1759" s="92" t="s">
        <v>5537</v>
      </c>
      <c r="AT1759" s="98" t="s">
        <v>3202</v>
      </c>
      <c r="AV1759" s="17" t="s">
        <v>5537</v>
      </c>
      <c r="AW1759" s="7" t="s">
        <v>5537</v>
      </c>
      <c r="AX1759" s="6" t="s">
        <v>5537</v>
      </c>
      <c r="AY1759" s="7"/>
      <c r="AZ1759" s="3" t="s">
        <v>5537</v>
      </c>
      <c r="BA1759" s="18" t="s">
        <v>5537</v>
      </c>
      <c r="BB1759" s="18" t="s">
        <v>5537</v>
      </c>
      <c r="BC1759" s="18" t="s">
        <v>5537</v>
      </c>
      <c r="BD1759" s="18" t="s">
        <v>5537</v>
      </c>
      <c r="BE1759" s="18" t="s">
        <v>5537</v>
      </c>
      <c r="BF1759" s="18" t="s">
        <v>5537</v>
      </c>
      <c r="BG1759" s="18" t="s">
        <v>5537</v>
      </c>
      <c r="BH1759" s="18" t="s">
        <v>5537</v>
      </c>
      <c r="BI1759" s="18" t="s">
        <v>5537</v>
      </c>
      <c r="BJ1759" s="18" t="s">
        <v>5537</v>
      </c>
      <c r="BK1759" s="18" t="s">
        <v>5537</v>
      </c>
      <c r="BL1759" s="9" t="s">
        <v>5537</v>
      </c>
      <c r="BM1759" s="14" t="s">
        <v>5537</v>
      </c>
      <c r="BN1759" s="14" t="s">
        <v>5537</v>
      </c>
      <c r="BO1759" s="14" t="str">
        <f>_xlfn.XLOOKUP(B1759,'[4]cell downs 18042026 17h'!$B:$B,'[4]cell downs 18042026 17h'!$B:$B,"")</f>
        <v/>
      </c>
      <c r="BP1759" s="14" t="str">
        <f>_xlfn.XLOOKUP(B1759,'[5]Cells Huawei 19042026 15h'!$B:$B,'[5]Cells Huawei 19042026 15h'!$B:$B,"")</f>
        <v/>
      </c>
      <c r="BQ1759" s="9" t="str">
        <f>_xlfn.XLOOKUP(B1759,'[6]cells down 19042026 9H40'!$B:$B,'[6]cells down 19042026 9H40'!$B:$B,"")</f>
        <v/>
      </c>
      <c r="BR1759" s="9" t="s">
        <v>3202</v>
      </c>
      <c r="BS1759" s="9" t="s">
        <v>12</v>
      </c>
      <c r="BT1759" s="108"/>
    </row>
    <row r="1760" spans="1:72" s="9" customFormat="1" x14ac:dyDescent="0.35">
      <c r="A1760" s="1" t="s">
        <v>4471</v>
      </c>
      <c r="B1760" s="8" t="s">
        <v>4472</v>
      </c>
      <c r="C1760" s="3" t="str">
        <f>_xlfn.XLOOKUP(B1760,'[1]daily break down'!$D:$D,'[1]daily break down'!$E:$E,"")</f>
        <v>Douala</v>
      </c>
      <c r="D1760" s="1" t="s">
        <v>11</v>
      </c>
      <c r="E1760" s="1" t="s">
        <v>12</v>
      </c>
      <c r="F1760" s="3" t="s">
        <v>31</v>
      </c>
      <c r="G1760" s="1" t="s">
        <v>32</v>
      </c>
      <c r="H1760" s="34" t="str">
        <f>_xlfn.XLOOKUP(B1760,[2]CALCULATION!$B:$B,[2]CALCULATION!$H:$H,"")</f>
        <v>ZTE</v>
      </c>
      <c r="I1760" s="28">
        <v>0</v>
      </c>
      <c r="J1760" s="28">
        <v>0</v>
      </c>
      <c r="K1760" s="28">
        <v>0</v>
      </c>
      <c r="L1760" s="28">
        <v>0</v>
      </c>
      <c r="M1760" s="28">
        <v>0</v>
      </c>
      <c r="N1760" s="28">
        <v>0</v>
      </c>
      <c r="O1760" s="28">
        <v>0</v>
      </c>
      <c r="P1760" s="28">
        <v>0</v>
      </c>
      <c r="Q1760" s="28">
        <v>0</v>
      </c>
      <c r="R1760" s="28">
        <v>0</v>
      </c>
      <c r="S1760" s="93">
        <v>0</v>
      </c>
      <c r="T1760" s="93">
        <f>_xlfn.XLOOKUP(B1760,'[3]Nur des jours'!$B:$B,'[3]Nur des jours'!$U:$U,"")</f>
        <v>0</v>
      </c>
      <c r="U1760" s="93">
        <v>0</v>
      </c>
      <c r="V1760" s="93">
        <v>0</v>
      </c>
      <c r="W1760" s="93">
        <v>0</v>
      </c>
      <c r="X1760" s="93">
        <v>0</v>
      </c>
      <c r="Y1760" s="93">
        <v>0</v>
      </c>
      <c r="Z1760" s="93">
        <v>0</v>
      </c>
      <c r="AA1760" s="93">
        <v>0</v>
      </c>
      <c r="AB1760" s="93">
        <v>0</v>
      </c>
      <c r="AC1760" s="93">
        <f>_xlfn.XLOOKUP(B1760,'[3]Nur des jours'!$B:$B,'[3]Nur des jours'!$N:$N,"")</f>
        <v>0</v>
      </c>
      <c r="AD1760" s="93">
        <v>0</v>
      </c>
      <c r="AE1760" s="93">
        <v>0</v>
      </c>
      <c r="AF1760" s="93">
        <v>0</v>
      </c>
      <c r="AG1760" s="93"/>
      <c r="AH1760" s="93">
        <v>0</v>
      </c>
      <c r="AI1760" s="93">
        <v>0</v>
      </c>
      <c r="AJ1760" s="93">
        <v>0</v>
      </c>
      <c r="AK1760" s="93">
        <v>0</v>
      </c>
      <c r="AL1760" s="93">
        <v>0</v>
      </c>
      <c r="AM1760" s="49" t="s">
        <v>5559</v>
      </c>
      <c r="AN1760" s="49"/>
      <c r="AO1760" s="48" t="str" cm="1">
        <f t="array" ref="AO1760">IFERROR(_xlfn.IFS(
AQ1760="MPR ISSUE","PDH",
AQ1760="BSS Hardware Issue","BSS",
AQ1760="Sites strategiques, MLL, Pylone, etc.","ENVTECH",
AQ1760="AKTIVCO DEFAUT GE &amp; POWER Cabinet","AKTIVCO",
AQ1760="AKTIVCO Coupure ENEO &amp; Baisse de tension","AKTIVCO GRID ONLY",
AQ1760="Coupure ENEO &amp; Baisse de tension","IHS GRID ONLY",
AQ1760="Defaut GE &amp; POWER Cabinet","IHS",
AQ1760="Sharing","Partners",
AQ1760="Sites strategiques &amp; DataCenter","SST &amp; DC",
AQ1760="Exclu","Exclu",
AQ1760="SAT","SAT",
AQ1760="SPARE-ISSUE","SPARE-ISSUE",
AQ1760="Fiber CAmtel","TRANS_FO_CAMTEL",
AQ1760="Fiber AOF","Fiber AOF",
AQ1760="Projet OCM (HUAWEI)","TRAVAUX-HUAWEI",
AQ1760="Projet OCM (NOKIA)","TRAVAUX-NOKIA",
AQ1760="ACCESS-ISSUE","ACCESS-ISSUE",
AQ1760="Projet OCM (ZTE, NOKIA, autres projets)","TRAVAUX OCM",
AQ1760="No root CAuse","No root cause",
AQ1760="ODU HS","PDH",
AQ1760="IP &amp; VLAN","PDH",
AQ1760="Warehouse HUAWEI","SPARE-ISSUE",
AQ1760="SPARE-HS","SPARE-ISSUE",
AQ1760="Power Telco","BSS",AQ1760="no impacts","no impacts"
),"")</f>
        <v>No root cause</v>
      </c>
      <c r="AP1760" s="48" t="str" cm="1">
        <f t="array" ref="AP1760">IFERROR(_xlfn.IFS(
AQ1760="MPR ISSUE","TX ISSUE",
AQ1760="BSS Hardware Issue","RAN ISSUE",
AQ1760="Sites strategiques, MLL, Pylone, etc.","ENVTECH",
AQ1760="AKTIVCO DEFAUT GE &amp; POWER Cabinet","POWER ISSUE",
AQ1760="AKTIVCO Coupure ENEO &amp; Baisse de tension","POWER ISSUE",
AQ1760="Coupure ENEO &amp; Baisse de tension","POWER ISSUE",
AQ1760="Defaut GE &amp; POWER Cabinet","POWER ISSUE",
AQ1760="Sharing","POWER ISSUE",
AQ1760="Sites strategiques &amp; DataCenter","POWER ISSUE",
AQ1760="Exclu","Exclu",
AQ1760="SAT","TX ISSUE",
AQ1760="SPARE-ISSUE","SPARE-ISSUE",
AQ1760="Fiber CAmtel","TX ISSUE",
AQ1760="Fiber AOF","TX ISSUE",
AQ1760="Projet OCM (HUAWEI)","TRAVAUX-HUAWEI",
AQ1760="Projet OCM (NOKIA)","TRAVAUX -NOKIA",
AQ1760="ACCESS-ISSUE","ACCESS-ISSUE",
AQ1760="Projet OCM (ZTE, NOKIA, autres projets)","TRAVAUX OCM",
AQ1760="No root CAuse","No root cause",
AQ1760="ODU HS","TX ISSUE",
AQ1760="IP &amp; VLAN","TX ISSUE",
AQ1760="Warehouse HUAWEI","SPARE-ISSUE",
AQ1760="SPARE-HS","SPARE-ISSUE",
AQ1760="Power Telco","RAN ISSUE",AQ1760="no impacts","no impacts"
),"")</f>
        <v>No root cause</v>
      </c>
      <c r="AQ1760" s="127" t="s">
        <v>5344</v>
      </c>
      <c r="AR1760" s="48" t="str" cm="1">
        <f t="array" ref="AR1760">IFERROR(_xlfn.IFS(
AQ1760="MPR ISSUE","ACTIVE",
AQ1760="BSS Hardware Issue","ACTIVE",
AQ1760="Sites strategiques, MLL, Pylone, etc.","PASSIVE",
AQ1760="AKTIVCO DEFAUT GE &amp; POWER Cabinet","PASSIVE",
AQ1760="AKTIVCO Coupure ENEO &amp; Baisse de tension","PASSIVE",
AQ1760="Coupure ENEO &amp; Baisse de tension","PASSIVE",
AQ1760="Defaut GE &amp; POWER Cabinet","PASSIVE",
AQ1760="Sharing","PASSIVE",
AQ1760="Sites strategiques &amp; DataCenter","PASSIVE",
AQ1760="Exclu","Exclu",
AQ1760="SAT","ACTIVE",
AQ1760="SPARE-ISSUE","SPARE-ISSUE",
AQ1760="Fiber CAmtel","ACTIVE",
AQ1760="Fiber AOF","ACTIVE",
AQ1760="Projet OCM (HUAWEI)","PLANNED WORKS",
AQ1760="Projet OCM (NOKIA)","PLANNED WORKS",
AQ1760="ACCESS-ISSUE","ACCESS-ISSUE",
AQ1760="Projet OCM (ZTE, NOKIA, autres projets)","PLANNED WORKS",
AQ1760="No root CAuse","No root cause",
AQ1760="ODU HS","ACTIVE",
AQ1760="IP &amp; VLAN","ACTIVE",
AQ1760="Warehouse HUAWEI","SPARE-ISSUE",
AQ1760="SPARE-HS","SPARE-ISSUE",
AQ1760="Power Telco","ACTIVE", AQ1760="no impacts","no impacts"
),"")</f>
        <v>No root cause</v>
      </c>
      <c r="AS1760" s="92" t="s">
        <v>5537</v>
      </c>
      <c r="AT1760" s="98" t="s">
        <v>4472</v>
      </c>
      <c r="AV1760" s="17" t="s">
        <v>5537</v>
      </c>
      <c r="AW1760" s="7" t="s">
        <v>5537</v>
      </c>
      <c r="AX1760" s="6" t="s">
        <v>5537</v>
      </c>
      <c r="AY1760" s="7"/>
      <c r="AZ1760" s="3" t="s">
        <v>5537</v>
      </c>
      <c r="BA1760" s="18" t="s">
        <v>5537</v>
      </c>
      <c r="BB1760" s="18" t="s">
        <v>5537</v>
      </c>
      <c r="BC1760" s="18" t="s">
        <v>5537</v>
      </c>
      <c r="BD1760" s="18" t="s">
        <v>5537</v>
      </c>
      <c r="BE1760" s="18" t="s">
        <v>5537</v>
      </c>
      <c r="BF1760" s="18" t="s">
        <v>5537</v>
      </c>
      <c r="BG1760" s="18" t="s">
        <v>5537</v>
      </c>
      <c r="BH1760" s="18" t="s">
        <v>5537</v>
      </c>
      <c r="BI1760" s="18" t="s">
        <v>5537</v>
      </c>
      <c r="BJ1760" s="18" t="s">
        <v>5537</v>
      </c>
      <c r="BK1760" s="18" t="s">
        <v>5537</v>
      </c>
      <c r="BL1760" s="9" t="s">
        <v>5537</v>
      </c>
      <c r="BM1760" s="14" t="s">
        <v>5537</v>
      </c>
      <c r="BN1760" s="14" t="s">
        <v>5537</v>
      </c>
      <c r="BO1760" s="14" t="str">
        <f>_xlfn.XLOOKUP(B1760,'[4]cell downs 18042026 17h'!$B:$B,'[4]cell downs 18042026 17h'!$B:$B,"")</f>
        <v/>
      </c>
      <c r="BP1760" s="14" t="str">
        <f>_xlfn.XLOOKUP(B1760,'[5]Cells Huawei 19042026 15h'!$B:$B,'[5]Cells Huawei 19042026 15h'!$B:$B,"")</f>
        <v/>
      </c>
      <c r="BQ1760" s="9" t="str">
        <f>_xlfn.XLOOKUP(B1760,'[6]cells down 19042026 9H40'!$B:$B,'[6]cells down 19042026 9H40'!$B:$B,"")</f>
        <v/>
      </c>
      <c r="BR1760" s="9" t="s">
        <v>4472</v>
      </c>
      <c r="BS1760" s="9" t="s">
        <v>12</v>
      </c>
      <c r="BT1760" s="108"/>
    </row>
    <row r="1761" spans="1:72" s="9" customFormat="1" x14ac:dyDescent="0.35">
      <c r="A1761" s="1" t="s">
        <v>5086</v>
      </c>
      <c r="B1761" s="1" t="s">
        <v>5087</v>
      </c>
      <c r="C1761" s="3" t="str">
        <f>_xlfn.XLOOKUP(B1761,'[1]daily break down'!$D:$D,'[1]daily break down'!$E:$E,"")</f>
        <v>Yaounde</v>
      </c>
      <c r="D1761" s="1" t="s">
        <v>21</v>
      </c>
      <c r="E1761" s="1" t="s">
        <v>30</v>
      </c>
      <c r="F1761" s="3" t="s">
        <v>37</v>
      </c>
      <c r="G1761" s="1" t="s">
        <v>38</v>
      </c>
      <c r="H1761" s="34" t="str">
        <f>_xlfn.XLOOKUP(B1761,[2]CALCULATION!$B:$B,[2]CALCULATION!$H:$H,"")</f>
        <v>ZTE</v>
      </c>
      <c r="I1761" s="28">
        <v>0</v>
      </c>
      <c r="J1761" s="28">
        <v>0</v>
      </c>
      <c r="K1761" s="28">
        <v>0</v>
      </c>
      <c r="L1761" s="28">
        <v>0</v>
      </c>
      <c r="M1761" s="28">
        <v>0</v>
      </c>
      <c r="N1761" s="28">
        <v>0</v>
      </c>
      <c r="O1761" s="28">
        <v>0</v>
      </c>
      <c r="P1761" s="28">
        <v>0</v>
      </c>
      <c r="Q1761" s="28">
        <v>0</v>
      </c>
      <c r="R1761" s="28">
        <v>0</v>
      </c>
      <c r="S1761" s="93">
        <v>0</v>
      </c>
      <c r="T1761" s="93">
        <f>_xlfn.XLOOKUP(B1761,'[3]Nur des jours'!$B:$B,'[3]Nur des jours'!$U:$U,"")</f>
        <v>0</v>
      </c>
      <c r="U1761" s="93">
        <v>0</v>
      </c>
      <c r="V1761" s="93">
        <v>0</v>
      </c>
      <c r="W1761" s="93">
        <v>0</v>
      </c>
      <c r="X1761" s="93">
        <v>0</v>
      </c>
      <c r="Y1761" s="93">
        <v>0</v>
      </c>
      <c r="Z1761" s="93">
        <v>0</v>
      </c>
      <c r="AA1761" s="93">
        <v>0</v>
      </c>
      <c r="AB1761" s="93">
        <v>0</v>
      </c>
      <c r="AC1761" s="93">
        <f>_xlfn.XLOOKUP(B1761,'[3]Nur des jours'!$B:$B,'[3]Nur des jours'!$N:$N,"")</f>
        <v>0</v>
      </c>
      <c r="AD1761" s="93">
        <v>0</v>
      </c>
      <c r="AE1761" s="93">
        <v>0</v>
      </c>
      <c r="AF1761" s="93">
        <v>0</v>
      </c>
      <c r="AG1761" s="93"/>
      <c r="AH1761" s="93">
        <v>0</v>
      </c>
      <c r="AI1761" s="93">
        <v>0</v>
      </c>
      <c r="AJ1761" s="93">
        <v>0</v>
      </c>
      <c r="AK1761" s="93">
        <v>0</v>
      </c>
      <c r="AL1761" s="93">
        <v>0</v>
      </c>
      <c r="AM1761" s="49" t="s">
        <v>5559</v>
      </c>
      <c r="AN1761" s="49"/>
      <c r="AO1761" s="48" t="str" cm="1">
        <f t="array" ref="AO1761">IFERROR(_xlfn.IFS(
AQ1761="MPR ISSUE","PDH",
AQ1761="BSS Hardware Issue","BSS",
AQ1761="Sites strategiques, MLL, Pylone, etc.","ENVTECH",
AQ1761="AKTIVCO DEFAUT GE &amp; POWER Cabinet","AKTIVCO",
AQ1761="AKTIVCO Coupure ENEO &amp; Baisse de tension","AKTIVCO GRID ONLY",
AQ1761="Coupure ENEO &amp; Baisse de tension","IHS GRID ONLY",
AQ1761="Defaut GE &amp; POWER Cabinet","IHS",
AQ1761="Sharing","Partners",
AQ1761="Sites strategiques &amp; DataCenter","SST &amp; DC",
AQ1761="Exclu","Exclu",
AQ1761="SAT","SAT",
AQ1761="SPARE-ISSUE","SPARE-ISSUE",
AQ1761="Fiber CAmtel","TRANS_FO_CAMTEL",
AQ1761="Fiber AOF","Fiber AOF",
AQ1761="Projet OCM (HUAWEI)","TRAVAUX-HUAWEI",
AQ1761="Projet OCM (NOKIA)","TRAVAUX-NOKIA",
AQ1761="ACCESS-ISSUE","ACCESS-ISSUE",
AQ1761="Projet OCM (ZTE, NOKIA, autres projets)","TRAVAUX OCM",
AQ1761="No root CAuse","No root cause",
AQ1761="ODU HS","PDH",
AQ1761="IP &amp; VLAN","PDH",
AQ1761="Warehouse HUAWEI","SPARE-ISSUE",
AQ1761="SPARE-HS","SPARE-ISSUE",
AQ1761="Power Telco","BSS",AQ1761="no impacts","no impacts"
),"")</f>
        <v>No root cause</v>
      </c>
      <c r="AP1761" s="48" t="str" cm="1">
        <f t="array" ref="AP1761">IFERROR(_xlfn.IFS(
AQ1761="MPR ISSUE","TX ISSUE",
AQ1761="BSS Hardware Issue","RAN ISSUE",
AQ1761="Sites strategiques, MLL, Pylone, etc.","ENVTECH",
AQ1761="AKTIVCO DEFAUT GE &amp; POWER Cabinet","POWER ISSUE",
AQ1761="AKTIVCO Coupure ENEO &amp; Baisse de tension","POWER ISSUE",
AQ1761="Coupure ENEO &amp; Baisse de tension","POWER ISSUE",
AQ1761="Defaut GE &amp; POWER Cabinet","POWER ISSUE",
AQ1761="Sharing","POWER ISSUE",
AQ1761="Sites strategiques &amp; DataCenter","POWER ISSUE",
AQ1761="Exclu","Exclu",
AQ1761="SAT","TX ISSUE",
AQ1761="SPARE-ISSUE","SPARE-ISSUE",
AQ1761="Fiber CAmtel","TX ISSUE",
AQ1761="Fiber AOF","TX ISSUE",
AQ1761="Projet OCM (HUAWEI)","TRAVAUX-HUAWEI",
AQ1761="Projet OCM (NOKIA)","TRAVAUX -NOKIA",
AQ1761="ACCESS-ISSUE","ACCESS-ISSUE",
AQ1761="Projet OCM (ZTE, NOKIA, autres projets)","TRAVAUX OCM",
AQ1761="No root CAuse","No root cause",
AQ1761="ODU HS","TX ISSUE",
AQ1761="IP &amp; VLAN","TX ISSUE",
AQ1761="Warehouse HUAWEI","SPARE-ISSUE",
AQ1761="SPARE-HS","SPARE-ISSUE",
AQ1761="Power Telco","RAN ISSUE",AQ1761="no impacts","no impacts"
),"")</f>
        <v>No root cause</v>
      </c>
      <c r="AQ1761" s="67" t="s">
        <v>5344</v>
      </c>
      <c r="AR1761" s="48" t="str" cm="1">
        <f t="array" ref="AR1761">IFERROR(_xlfn.IFS(
AQ1761="MPR ISSUE","ACTIVE",
AQ1761="BSS Hardware Issue","ACTIVE",
AQ1761="Sites strategiques, MLL, Pylone, etc.","PASSIVE",
AQ1761="AKTIVCO DEFAUT GE &amp; POWER Cabinet","PASSIVE",
AQ1761="AKTIVCO Coupure ENEO &amp; Baisse de tension","PASSIVE",
AQ1761="Coupure ENEO &amp; Baisse de tension","PASSIVE",
AQ1761="Defaut GE &amp; POWER Cabinet","PASSIVE",
AQ1761="Sharing","PASSIVE",
AQ1761="Sites strategiques &amp; DataCenter","PASSIVE",
AQ1761="Exclu","Exclu",
AQ1761="SAT","ACTIVE",
AQ1761="SPARE-ISSUE","SPARE-ISSUE",
AQ1761="Fiber CAmtel","ACTIVE",
AQ1761="Fiber AOF","ACTIVE",
AQ1761="Projet OCM (HUAWEI)","PLANNED WORKS",
AQ1761="Projet OCM (NOKIA)","PLANNED WORKS",
AQ1761="ACCESS-ISSUE","ACCESS-ISSUE",
AQ1761="Projet OCM (ZTE, NOKIA, autres projets)","PLANNED WORKS",
AQ1761="No root CAuse","No root cause",
AQ1761="ODU HS","ACTIVE",
AQ1761="IP &amp; VLAN","ACTIVE",
AQ1761="Warehouse HUAWEI","SPARE-ISSUE",
AQ1761="SPARE-HS","SPARE-ISSUE",
AQ1761="Power Telco","ACTIVE", AQ1761="no impacts","no impacts"
),"")</f>
        <v>No root cause</v>
      </c>
      <c r="AS1761" s="92" t="s">
        <v>5537</v>
      </c>
      <c r="AT1761" s="98" t="s">
        <v>5087</v>
      </c>
      <c r="AV1761" s="17" t="s">
        <v>5537</v>
      </c>
      <c r="AW1761" s="7" t="s">
        <v>5537</v>
      </c>
      <c r="AX1761" s="6" t="s">
        <v>5537</v>
      </c>
      <c r="AY1761" s="7"/>
      <c r="AZ1761" s="3" t="s">
        <v>5537</v>
      </c>
      <c r="BA1761" s="18" t="s">
        <v>5537</v>
      </c>
      <c r="BB1761" s="18" t="s">
        <v>5537</v>
      </c>
      <c r="BC1761" s="18" t="s">
        <v>5537</v>
      </c>
      <c r="BD1761" s="18" t="s">
        <v>5537</v>
      </c>
      <c r="BE1761" s="18" t="s">
        <v>5537</v>
      </c>
      <c r="BF1761" s="18" t="s">
        <v>5537</v>
      </c>
      <c r="BG1761" s="18" t="s">
        <v>5537</v>
      </c>
      <c r="BH1761" s="18" t="s">
        <v>5537</v>
      </c>
      <c r="BI1761" s="18" t="s">
        <v>5537</v>
      </c>
      <c r="BJ1761" s="18" t="s">
        <v>5537</v>
      </c>
      <c r="BK1761" s="18" t="s">
        <v>5537</v>
      </c>
      <c r="BL1761" s="9" t="s">
        <v>5537</v>
      </c>
      <c r="BM1761" s="14" t="s">
        <v>5537</v>
      </c>
      <c r="BN1761" s="14" t="s">
        <v>5537</v>
      </c>
      <c r="BO1761" s="14" t="str">
        <f>_xlfn.XLOOKUP(B1761,'[4]cell downs 18042026 17h'!$B:$B,'[4]cell downs 18042026 17h'!$B:$B,"")</f>
        <v/>
      </c>
      <c r="BP1761" s="14" t="str">
        <f>_xlfn.XLOOKUP(B1761,'[5]Cells Huawei 19042026 15h'!$B:$B,'[5]Cells Huawei 19042026 15h'!$B:$B,"")</f>
        <v/>
      </c>
      <c r="BQ1761" s="9" t="str">
        <f>_xlfn.XLOOKUP(B1761,'[6]cells down 19042026 9H40'!$B:$B,'[6]cells down 19042026 9H40'!$B:$B,"")</f>
        <v/>
      </c>
      <c r="BR1761" s="9" t="s">
        <v>5537</v>
      </c>
      <c r="BS1761" s="9" t="s">
        <v>5537</v>
      </c>
      <c r="BT1761" s="108"/>
    </row>
    <row r="1762" spans="1:72" s="9" customFormat="1" x14ac:dyDescent="0.35">
      <c r="A1762" s="1" t="s">
        <v>3058</v>
      </c>
      <c r="B1762" s="8" t="s">
        <v>3059</v>
      </c>
      <c r="C1762" s="3" t="str">
        <f>_xlfn.XLOOKUP(B1762,'[1]daily break down'!$D:$D,'[1]daily break down'!$E:$E,"")</f>
        <v>NORD-OUEST</v>
      </c>
      <c r="D1762" s="1" t="s">
        <v>21</v>
      </c>
      <c r="E1762" s="1" t="s">
        <v>36</v>
      </c>
      <c r="F1762" s="3" t="s">
        <v>51</v>
      </c>
      <c r="G1762" s="1" t="s">
        <v>52</v>
      </c>
      <c r="H1762" s="32" t="str">
        <f>_xlfn.XLOOKUP(B1762,[2]CALCULATION!$B:$B,[2]CALCULATION!$H:$H,"")</f>
        <v>Huawei</v>
      </c>
      <c r="I1762" s="28">
        <v>0</v>
      </c>
      <c r="J1762" s="28">
        <v>0</v>
      </c>
      <c r="K1762" s="28">
        <v>0</v>
      </c>
      <c r="L1762" s="28">
        <v>0</v>
      </c>
      <c r="M1762" s="28">
        <v>0</v>
      </c>
      <c r="N1762" s="28">
        <v>0</v>
      </c>
      <c r="O1762" s="28">
        <v>0</v>
      </c>
      <c r="P1762" s="28">
        <v>0</v>
      </c>
      <c r="Q1762" s="28">
        <v>0</v>
      </c>
      <c r="R1762" s="28">
        <v>0</v>
      </c>
      <c r="S1762" s="93">
        <v>0</v>
      </c>
      <c r="T1762" s="93">
        <f>_xlfn.XLOOKUP(B1762,'[3]Nur des jours'!$B:$B,'[3]Nur des jours'!$U:$U,"")</f>
        <v>0</v>
      </c>
      <c r="U1762" s="93">
        <v>0</v>
      </c>
      <c r="V1762" s="93">
        <v>0</v>
      </c>
      <c r="W1762" s="93">
        <v>0</v>
      </c>
      <c r="X1762" s="93">
        <v>0</v>
      </c>
      <c r="Y1762" s="93">
        <v>0</v>
      </c>
      <c r="Z1762" s="93">
        <v>0.42486723567700524</v>
      </c>
      <c r="AA1762" s="93">
        <v>0</v>
      </c>
      <c r="AB1762" s="93">
        <v>0</v>
      </c>
      <c r="AC1762" s="93">
        <f>_xlfn.XLOOKUP(B1762,'[3]Nur des jours'!$B:$B,'[3]Nur des jours'!$N:$N,"")</f>
        <v>0</v>
      </c>
      <c r="AD1762" s="93">
        <v>0</v>
      </c>
      <c r="AE1762" s="93">
        <v>0</v>
      </c>
      <c r="AF1762" s="93">
        <v>0</v>
      </c>
      <c r="AG1762" s="93"/>
      <c r="AH1762" s="93">
        <v>0</v>
      </c>
      <c r="AI1762" s="93">
        <v>0</v>
      </c>
      <c r="AJ1762" s="93">
        <v>0</v>
      </c>
      <c r="AK1762" s="93">
        <v>0</v>
      </c>
      <c r="AL1762" s="93">
        <v>0</v>
      </c>
      <c r="AM1762" s="49" t="s">
        <v>5559</v>
      </c>
      <c r="AN1762" s="49"/>
      <c r="AO1762" s="48" t="str" cm="1">
        <f t="array" ref="AO1762">IFERROR(_xlfn.IFS(
AQ1762="MPR ISSUE","PDH",
AQ1762="BSS Hardware Issue","BSS",
AQ1762="Sites strategiques, MLL, Pylone, etc.","ENVTECH",
AQ1762="AKTIVCO DEFAUT GE &amp; POWER Cabinet","AKTIVCO",
AQ1762="AKTIVCO Coupure ENEO &amp; Baisse de tension","AKTIVCO GRID ONLY",
AQ1762="Coupure ENEO &amp; Baisse de tension","IHS GRID ONLY",
AQ1762="Defaut GE &amp; POWER Cabinet","IHS",
AQ1762="Sharing","Partners",
AQ1762="Sites strategiques &amp; DataCenter","SST &amp; DC",
AQ1762="Exclu","Exclu",
AQ1762="SAT","SAT",
AQ1762="SPARE-ISSUE","SPARE-ISSUE",
AQ1762="Fiber CAmtel","TRANS_FO_CAMTEL",
AQ1762="Fiber AOF","Fiber AOF",
AQ1762="Projet OCM (HUAWEI)","TRAVAUX-HUAWEI",
AQ1762="Projet OCM (NOKIA)","TRAVAUX-NOKIA",
AQ1762="ACCESS-ISSUE","ACCESS-ISSUE",
AQ1762="Projet OCM (ZTE, NOKIA, autres projets)","TRAVAUX OCM",
AQ1762="No root CAuse","No root cause",
AQ1762="ODU HS","PDH",
AQ1762="IP &amp; VLAN","PDH",
AQ1762="Warehouse HUAWEI","SPARE-ISSUE",
AQ1762="SPARE-HS","SPARE-ISSUE",
AQ1762="Power Telco","BSS",AQ1762="no impacts","no impacts"
),"")</f>
        <v>No root cause</v>
      </c>
      <c r="AP1762" s="48" t="str" cm="1">
        <f t="array" ref="AP1762">IFERROR(_xlfn.IFS(
AQ1762="MPR ISSUE","TX ISSUE",
AQ1762="BSS Hardware Issue","RAN ISSUE",
AQ1762="Sites strategiques, MLL, Pylone, etc.","ENVTECH",
AQ1762="AKTIVCO DEFAUT GE &amp; POWER Cabinet","POWER ISSUE",
AQ1762="AKTIVCO Coupure ENEO &amp; Baisse de tension","POWER ISSUE",
AQ1762="Coupure ENEO &amp; Baisse de tension","POWER ISSUE",
AQ1762="Defaut GE &amp; POWER Cabinet","POWER ISSUE",
AQ1762="Sharing","POWER ISSUE",
AQ1762="Sites strategiques &amp; DataCenter","POWER ISSUE",
AQ1762="Exclu","Exclu",
AQ1762="SAT","TX ISSUE",
AQ1762="SPARE-ISSUE","SPARE-ISSUE",
AQ1762="Fiber CAmtel","TX ISSUE",
AQ1762="Fiber AOF","TX ISSUE",
AQ1762="Projet OCM (HUAWEI)","TRAVAUX-HUAWEI",
AQ1762="Projet OCM (NOKIA)","TRAVAUX -NOKIA",
AQ1762="ACCESS-ISSUE","ACCESS-ISSUE",
AQ1762="Projet OCM (ZTE, NOKIA, autres projets)","TRAVAUX OCM",
AQ1762="No root CAuse","No root cause",
AQ1762="ODU HS","TX ISSUE",
AQ1762="IP &amp; VLAN","TX ISSUE",
AQ1762="Warehouse HUAWEI","SPARE-ISSUE",
AQ1762="SPARE-HS","SPARE-ISSUE",
AQ1762="Power Telco","RAN ISSUE",AQ1762="no impacts","no impacts"
),"")</f>
        <v>No root cause</v>
      </c>
      <c r="AQ1762" s="67" t="s">
        <v>5344</v>
      </c>
      <c r="AR1762" s="48" t="str" cm="1">
        <f t="array" ref="AR1762">IFERROR(_xlfn.IFS(
AQ1762="MPR ISSUE","ACTIVE",
AQ1762="BSS Hardware Issue","ACTIVE",
AQ1762="Sites strategiques, MLL, Pylone, etc.","PASSIVE",
AQ1762="AKTIVCO DEFAUT GE &amp; POWER Cabinet","PASSIVE",
AQ1762="AKTIVCO Coupure ENEO &amp; Baisse de tension","PASSIVE",
AQ1762="Coupure ENEO &amp; Baisse de tension","PASSIVE",
AQ1762="Defaut GE &amp; POWER Cabinet","PASSIVE",
AQ1762="Sharing","PASSIVE",
AQ1762="Sites strategiques &amp; DataCenter","PASSIVE",
AQ1762="Exclu","Exclu",
AQ1762="SAT","ACTIVE",
AQ1762="SPARE-ISSUE","SPARE-ISSUE",
AQ1762="Fiber CAmtel","ACTIVE",
AQ1762="Fiber AOF","ACTIVE",
AQ1762="Projet OCM (HUAWEI)","PLANNED WORKS",
AQ1762="Projet OCM (NOKIA)","PLANNED WORKS",
AQ1762="ACCESS-ISSUE","ACCESS-ISSUE",
AQ1762="Projet OCM (ZTE, NOKIA, autres projets)","PLANNED WORKS",
AQ1762="No root CAuse","No root cause",
AQ1762="ODU HS","ACTIVE",
AQ1762="IP &amp; VLAN","ACTIVE",
AQ1762="Warehouse HUAWEI","SPARE-ISSUE",
AQ1762="SPARE-HS","SPARE-ISSUE",
AQ1762="Power Telco","ACTIVE", AQ1762="no impacts","no impacts"
),"")</f>
        <v>No root cause</v>
      </c>
      <c r="AS1762" s="92" t="s">
        <v>5537</v>
      </c>
      <c r="AT1762" s="98" t="s">
        <v>3059</v>
      </c>
      <c r="AV1762" s="17" t="s">
        <v>5537</v>
      </c>
      <c r="AW1762" s="7" t="s">
        <v>5537</v>
      </c>
      <c r="AX1762" s="6" t="s">
        <v>5537</v>
      </c>
      <c r="AY1762" s="7"/>
      <c r="AZ1762" s="3" t="s">
        <v>5537</v>
      </c>
      <c r="BA1762" s="18" t="s">
        <v>5537</v>
      </c>
      <c r="BB1762" s="18" t="s">
        <v>5537</v>
      </c>
      <c r="BC1762" s="18" t="s">
        <v>5537</v>
      </c>
      <c r="BD1762" s="18" t="s">
        <v>5537</v>
      </c>
      <c r="BE1762" s="18" t="s">
        <v>5537</v>
      </c>
      <c r="BF1762" s="18" t="s">
        <v>5537</v>
      </c>
      <c r="BG1762" s="18" t="s">
        <v>5537</v>
      </c>
      <c r="BH1762" s="18" t="s">
        <v>5537</v>
      </c>
      <c r="BI1762" s="18" t="s">
        <v>5537</v>
      </c>
      <c r="BJ1762" s="18" t="s">
        <v>5537</v>
      </c>
      <c r="BK1762" s="18" t="s">
        <v>5537</v>
      </c>
      <c r="BL1762" s="9" t="s">
        <v>5537</v>
      </c>
      <c r="BM1762" s="14" t="s">
        <v>5537</v>
      </c>
      <c r="BN1762" s="14" t="s">
        <v>5537</v>
      </c>
      <c r="BO1762" s="14" t="str">
        <f>_xlfn.XLOOKUP(B1762,'[4]cell downs 18042026 17h'!$B:$B,'[4]cell downs 18042026 17h'!$B:$B,"")</f>
        <v/>
      </c>
      <c r="BP1762" s="14" t="str">
        <f>_xlfn.XLOOKUP(B1762,'[5]Cells Huawei 19042026 15h'!$B:$B,'[5]Cells Huawei 19042026 15h'!$B:$B,"")</f>
        <v/>
      </c>
      <c r="BQ1762" s="9" t="str">
        <f>_xlfn.XLOOKUP(B1762,'[6]cells down 19042026 9H40'!$B:$B,'[6]cells down 19042026 9H40'!$B:$B,"")</f>
        <v/>
      </c>
      <c r="BR1762" s="9" t="s">
        <v>5537</v>
      </c>
      <c r="BS1762" s="9" t="s">
        <v>12</v>
      </c>
      <c r="BT1762" s="108"/>
    </row>
    <row r="1763" spans="1:72" s="9" customFormat="1" x14ac:dyDescent="0.35">
      <c r="A1763" s="1" t="s">
        <v>2897</v>
      </c>
      <c r="B1763" s="8" t="s">
        <v>2898</v>
      </c>
      <c r="C1763" s="3" t="str">
        <f>_xlfn.XLOOKUP(B1763,'[1]daily break down'!$D:$D,'[1]daily break down'!$E:$E,"")</f>
        <v>Douala</v>
      </c>
      <c r="D1763" s="1" t="s">
        <v>11</v>
      </c>
      <c r="E1763" s="1" t="s">
        <v>12</v>
      </c>
      <c r="F1763" s="3" t="s">
        <v>31</v>
      </c>
      <c r="G1763" s="1" t="s">
        <v>32</v>
      </c>
      <c r="H1763" s="34" t="str">
        <f>_xlfn.XLOOKUP(B1763,[2]CALCULATION!$B:$B,[2]CALCULATION!$H:$H,"")</f>
        <v>ZTE</v>
      </c>
      <c r="I1763" s="28">
        <v>0</v>
      </c>
      <c r="J1763" s="28">
        <v>0</v>
      </c>
      <c r="K1763" s="28">
        <v>0</v>
      </c>
      <c r="L1763" s="28">
        <v>0</v>
      </c>
      <c r="M1763" s="28">
        <v>0</v>
      </c>
      <c r="N1763" s="28">
        <v>0</v>
      </c>
      <c r="O1763" s="28">
        <v>0</v>
      </c>
      <c r="P1763" s="28">
        <v>0</v>
      </c>
      <c r="Q1763" s="28">
        <v>0</v>
      </c>
      <c r="R1763" s="28">
        <v>0</v>
      </c>
      <c r="S1763" s="93">
        <v>0</v>
      </c>
      <c r="T1763" s="93">
        <f>_xlfn.XLOOKUP(B1763,'[3]Nur des jours'!$B:$B,'[3]Nur des jours'!$U:$U,"")</f>
        <v>0</v>
      </c>
      <c r="U1763" s="93">
        <v>0</v>
      </c>
      <c r="V1763" s="93">
        <v>0</v>
      </c>
      <c r="W1763" s="93">
        <v>0</v>
      </c>
      <c r="X1763" s="93">
        <v>0</v>
      </c>
      <c r="Y1763" s="93">
        <v>0</v>
      </c>
      <c r="Z1763" s="93">
        <v>0</v>
      </c>
      <c r="AA1763" s="93">
        <v>0</v>
      </c>
      <c r="AB1763" s="93">
        <v>0</v>
      </c>
      <c r="AC1763" s="93">
        <f>_xlfn.XLOOKUP(B1763,'[3]Nur des jours'!$B:$B,'[3]Nur des jours'!$N:$N,"")</f>
        <v>0</v>
      </c>
      <c r="AD1763" s="93">
        <v>0</v>
      </c>
      <c r="AE1763" s="93">
        <v>0</v>
      </c>
      <c r="AF1763" s="93">
        <v>0</v>
      </c>
      <c r="AG1763" s="93"/>
      <c r="AH1763" s="93">
        <v>0</v>
      </c>
      <c r="AI1763" s="93">
        <v>0</v>
      </c>
      <c r="AJ1763" s="93">
        <v>0</v>
      </c>
      <c r="AK1763" s="93">
        <v>0</v>
      </c>
      <c r="AL1763" s="93">
        <v>0</v>
      </c>
      <c r="AM1763" s="49" t="s">
        <v>5559</v>
      </c>
      <c r="AN1763" s="49"/>
      <c r="AO1763" s="48" t="str" cm="1">
        <f t="array" ref="AO1763">IFERROR(_xlfn.IFS(
AQ1763="MPR ISSUE","PDH",
AQ1763="BSS Hardware Issue","BSS",
AQ1763="Sites strategiques, MLL, Pylone, etc.","ENVTECH",
AQ1763="AKTIVCO DEFAUT GE &amp; POWER Cabinet","AKTIVCO",
AQ1763="AKTIVCO Coupure ENEO &amp; Baisse de tension","AKTIVCO GRID ONLY",
AQ1763="Coupure ENEO &amp; Baisse de tension","IHS GRID ONLY",
AQ1763="Defaut GE &amp; POWER Cabinet","IHS",
AQ1763="Sharing","Partners",
AQ1763="Sites strategiques &amp; DataCenter","SST &amp; DC",
AQ1763="Exclu","Exclu",
AQ1763="SAT","SAT",
AQ1763="SPARE-ISSUE","SPARE-ISSUE",
AQ1763="Fiber CAmtel","TRANS_FO_CAMTEL",
AQ1763="Fiber AOF","Fiber AOF",
AQ1763="Projet OCM (HUAWEI)","TRAVAUX-HUAWEI",
AQ1763="Projet OCM (NOKIA)","TRAVAUX-NOKIA",
AQ1763="ACCESS-ISSUE","ACCESS-ISSUE",
AQ1763="Projet OCM (ZTE, NOKIA, autres projets)","TRAVAUX OCM",
AQ1763="No root CAuse","No root cause",
AQ1763="ODU HS","PDH",
AQ1763="IP &amp; VLAN","PDH",
AQ1763="Warehouse HUAWEI","SPARE-ISSUE",
AQ1763="SPARE-HS","SPARE-ISSUE",
AQ1763="Power Telco","BSS",AQ1763="no impacts","no impacts"
),"")</f>
        <v>No root cause</v>
      </c>
      <c r="AP1763" s="48" t="str" cm="1">
        <f t="array" ref="AP1763">IFERROR(_xlfn.IFS(
AQ1763="MPR ISSUE","TX ISSUE",
AQ1763="BSS Hardware Issue","RAN ISSUE",
AQ1763="Sites strategiques, MLL, Pylone, etc.","ENVTECH",
AQ1763="AKTIVCO DEFAUT GE &amp; POWER Cabinet","POWER ISSUE",
AQ1763="AKTIVCO Coupure ENEO &amp; Baisse de tension","POWER ISSUE",
AQ1763="Coupure ENEO &amp; Baisse de tension","POWER ISSUE",
AQ1763="Defaut GE &amp; POWER Cabinet","POWER ISSUE",
AQ1763="Sharing","POWER ISSUE",
AQ1763="Sites strategiques &amp; DataCenter","POWER ISSUE",
AQ1763="Exclu","Exclu",
AQ1763="SAT","TX ISSUE",
AQ1763="SPARE-ISSUE","SPARE-ISSUE",
AQ1763="Fiber CAmtel","TX ISSUE",
AQ1763="Fiber AOF","TX ISSUE",
AQ1763="Projet OCM (HUAWEI)","TRAVAUX-HUAWEI",
AQ1763="Projet OCM (NOKIA)","TRAVAUX -NOKIA",
AQ1763="ACCESS-ISSUE","ACCESS-ISSUE",
AQ1763="Projet OCM (ZTE, NOKIA, autres projets)","TRAVAUX OCM",
AQ1763="No root CAuse","No root cause",
AQ1763="ODU HS","TX ISSUE",
AQ1763="IP &amp; VLAN","TX ISSUE",
AQ1763="Warehouse HUAWEI","SPARE-ISSUE",
AQ1763="SPARE-HS","SPARE-ISSUE",
AQ1763="Power Telco","RAN ISSUE",AQ1763="no impacts","no impacts"
),"")</f>
        <v>No root cause</v>
      </c>
      <c r="AQ1763" s="127" t="s">
        <v>5344</v>
      </c>
      <c r="AR1763" s="48" t="str" cm="1">
        <f t="array" ref="AR1763">IFERROR(_xlfn.IFS(
AQ1763="MPR ISSUE","ACTIVE",
AQ1763="BSS Hardware Issue","ACTIVE",
AQ1763="Sites strategiques, MLL, Pylone, etc.","PASSIVE",
AQ1763="AKTIVCO DEFAUT GE &amp; POWER Cabinet","PASSIVE",
AQ1763="AKTIVCO Coupure ENEO &amp; Baisse de tension","PASSIVE",
AQ1763="Coupure ENEO &amp; Baisse de tension","PASSIVE",
AQ1763="Defaut GE &amp; POWER Cabinet","PASSIVE",
AQ1763="Sharing","PASSIVE",
AQ1763="Sites strategiques &amp; DataCenter","PASSIVE",
AQ1763="Exclu","Exclu",
AQ1763="SAT","ACTIVE",
AQ1763="SPARE-ISSUE","SPARE-ISSUE",
AQ1763="Fiber CAmtel","ACTIVE",
AQ1763="Fiber AOF","ACTIVE",
AQ1763="Projet OCM (HUAWEI)","PLANNED WORKS",
AQ1763="Projet OCM (NOKIA)","PLANNED WORKS",
AQ1763="ACCESS-ISSUE","ACCESS-ISSUE",
AQ1763="Projet OCM (ZTE, NOKIA, autres projets)","PLANNED WORKS",
AQ1763="No root CAuse","No root cause",
AQ1763="ODU HS","ACTIVE",
AQ1763="IP &amp; VLAN","ACTIVE",
AQ1763="Warehouse HUAWEI","SPARE-ISSUE",
AQ1763="SPARE-HS","SPARE-ISSUE",
AQ1763="Power Telco","ACTIVE", AQ1763="no impacts","no impacts"
),"")</f>
        <v>No root cause</v>
      </c>
      <c r="AS1763" s="92" t="s">
        <v>5537</v>
      </c>
      <c r="AT1763" s="98" t="s">
        <v>2898</v>
      </c>
      <c r="AV1763" s="17" t="s">
        <v>5537</v>
      </c>
      <c r="AW1763" s="7" t="s">
        <v>5537</v>
      </c>
      <c r="AX1763" s="6" t="s">
        <v>5537</v>
      </c>
      <c r="AY1763" s="7"/>
      <c r="AZ1763" s="3" t="s">
        <v>5537</v>
      </c>
      <c r="BA1763" s="18" t="s">
        <v>5537</v>
      </c>
      <c r="BB1763" s="18" t="s">
        <v>5537</v>
      </c>
      <c r="BC1763" s="18" t="s">
        <v>5537</v>
      </c>
      <c r="BD1763" s="18" t="s">
        <v>5537</v>
      </c>
      <c r="BE1763" s="18" t="s">
        <v>5537</v>
      </c>
      <c r="BF1763" s="18" t="s">
        <v>5537</v>
      </c>
      <c r="BG1763" s="18" t="s">
        <v>5537</v>
      </c>
      <c r="BH1763" s="18" t="s">
        <v>5537</v>
      </c>
      <c r="BI1763" s="18" t="s">
        <v>5537</v>
      </c>
      <c r="BJ1763" s="18" t="s">
        <v>5537</v>
      </c>
      <c r="BK1763" s="18" t="s">
        <v>5537</v>
      </c>
      <c r="BL1763" s="9" t="s">
        <v>5537</v>
      </c>
      <c r="BM1763" s="14" t="s">
        <v>5537</v>
      </c>
      <c r="BN1763" s="14" t="s">
        <v>5537</v>
      </c>
      <c r="BO1763" s="14" t="str">
        <f>_xlfn.XLOOKUP(B1763,'[4]cell downs 18042026 17h'!$B:$B,'[4]cell downs 18042026 17h'!$B:$B,"")</f>
        <v/>
      </c>
      <c r="BP1763" s="14" t="str">
        <f>_xlfn.XLOOKUP(B1763,'[5]Cells Huawei 19042026 15h'!$B:$B,'[5]Cells Huawei 19042026 15h'!$B:$B,"")</f>
        <v/>
      </c>
      <c r="BQ1763" s="9" t="str">
        <f>_xlfn.XLOOKUP(B1763,'[6]cells down 19042026 9H40'!$B:$B,'[6]cells down 19042026 9H40'!$B:$B,"")</f>
        <v/>
      </c>
      <c r="BR1763" s="9" t="s">
        <v>2898</v>
      </c>
      <c r="BS1763" s="9" t="s">
        <v>12</v>
      </c>
      <c r="BT1763" s="108"/>
    </row>
    <row r="1764" spans="1:72" s="9" customFormat="1" x14ac:dyDescent="0.35">
      <c r="A1764" s="1" t="s">
        <v>4342</v>
      </c>
      <c r="B1764" s="8" t="s">
        <v>4343</v>
      </c>
      <c r="C1764" s="3" t="str">
        <f>_xlfn.XLOOKUP(B1764,'[1]daily break down'!$D:$D,'[1]daily break down'!$E:$E,"")</f>
        <v>LITTORAL</v>
      </c>
      <c r="D1764" s="1" t="s">
        <v>11</v>
      </c>
      <c r="E1764" s="1" t="s">
        <v>154</v>
      </c>
      <c r="F1764" s="3" t="s">
        <v>31</v>
      </c>
      <c r="G1764" s="1" t="s">
        <v>4344</v>
      </c>
      <c r="H1764" s="34" t="str">
        <f>_xlfn.XLOOKUP(B1764,[2]CALCULATION!$B:$B,[2]CALCULATION!$H:$H,"")</f>
        <v>ZTE</v>
      </c>
      <c r="I1764" s="28">
        <v>0</v>
      </c>
      <c r="J1764" s="28">
        <v>0</v>
      </c>
      <c r="K1764" s="28">
        <v>0</v>
      </c>
      <c r="L1764" s="28">
        <v>0</v>
      </c>
      <c r="M1764" s="28">
        <v>0</v>
      </c>
      <c r="N1764" s="28">
        <v>0</v>
      </c>
      <c r="O1764" s="28">
        <v>0</v>
      </c>
      <c r="P1764" s="28">
        <v>0</v>
      </c>
      <c r="Q1764" s="28">
        <v>0</v>
      </c>
      <c r="R1764" s="28">
        <v>0</v>
      </c>
      <c r="S1764" s="93">
        <v>0</v>
      </c>
      <c r="T1764" s="93">
        <f>_xlfn.XLOOKUP(B1764,'[3]Nur des jours'!$B:$B,'[3]Nur des jours'!$U:$U,"")</f>
        <v>0</v>
      </c>
      <c r="U1764" s="93">
        <v>0</v>
      </c>
      <c r="V1764" s="93">
        <v>0</v>
      </c>
      <c r="W1764" s="93">
        <v>0</v>
      </c>
      <c r="X1764" s="93">
        <v>0</v>
      </c>
      <c r="Y1764" s="93">
        <v>0</v>
      </c>
      <c r="Z1764" s="93">
        <v>0</v>
      </c>
      <c r="AA1764" s="93">
        <v>0</v>
      </c>
      <c r="AB1764" s="93">
        <v>0</v>
      </c>
      <c r="AC1764" s="93">
        <f>_xlfn.XLOOKUP(B1764,'[3]Nur des jours'!$B:$B,'[3]Nur des jours'!$N:$N,"")</f>
        <v>0</v>
      </c>
      <c r="AD1764" s="93">
        <v>0</v>
      </c>
      <c r="AE1764" s="93">
        <v>0</v>
      </c>
      <c r="AF1764" s="93">
        <v>0</v>
      </c>
      <c r="AG1764" s="93"/>
      <c r="AH1764" s="93">
        <v>0</v>
      </c>
      <c r="AI1764" s="93">
        <v>0</v>
      </c>
      <c r="AJ1764" s="93">
        <v>0</v>
      </c>
      <c r="AK1764" s="93">
        <v>0</v>
      </c>
      <c r="AL1764" s="93">
        <v>0</v>
      </c>
      <c r="AM1764" s="49" t="s">
        <v>5559</v>
      </c>
      <c r="AN1764" s="49"/>
      <c r="AO1764" s="48" t="str" cm="1">
        <f t="array" ref="AO1764">IFERROR(_xlfn.IFS(
AQ1764="MPR ISSUE","PDH",
AQ1764="BSS Hardware Issue","BSS",
AQ1764="Sites strategiques, MLL, Pylone, etc.","ENVTECH",
AQ1764="AKTIVCO DEFAUT GE &amp; POWER Cabinet","AKTIVCO",
AQ1764="AKTIVCO Coupure ENEO &amp; Baisse de tension","AKTIVCO GRID ONLY",
AQ1764="Coupure ENEO &amp; Baisse de tension","IHS GRID ONLY",
AQ1764="Defaut GE &amp; POWER Cabinet","IHS",
AQ1764="Sharing","Partners",
AQ1764="Sites strategiques &amp; DataCenter","SST &amp; DC",
AQ1764="Exclu","Exclu",
AQ1764="SAT","SAT",
AQ1764="SPARE-ISSUE","SPARE-ISSUE",
AQ1764="Fiber CAmtel","TRANS_FO_CAMTEL",
AQ1764="Fiber AOF","Fiber AOF",
AQ1764="Projet OCM (HUAWEI)","TRAVAUX-HUAWEI",
AQ1764="Projet OCM (NOKIA)","TRAVAUX-NOKIA",
AQ1764="ACCESS-ISSUE","ACCESS-ISSUE",
AQ1764="Projet OCM (ZTE, NOKIA, autres projets)","TRAVAUX OCM",
AQ1764="No root CAuse","No root cause",
AQ1764="ODU HS","PDH",
AQ1764="IP &amp; VLAN","PDH",
AQ1764="Warehouse HUAWEI","SPARE-ISSUE",
AQ1764="SPARE-HS","SPARE-ISSUE",
AQ1764="Power Telco","BSS",AQ1764="no impacts","no impacts"
),"")</f>
        <v>Fiber AOF</v>
      </c>
      <c r="AP1764" s="48" t="str" cm="1">
        <f t="array" ref="AP1764">IFERROR(_xlfn.IFS(
AQ1764="MPR ISSUE","TX ISSUE",
AQ1764="BSS Hardware Issue","RAN ISSUE",
AQ1764="Sites strategiques, MLL, Pylone, etc.","ENVTECH",
AQ1764="AKTIVCO DEFAUT GE &amp; POWER Cabinet","POWER ISSUE",
AQ1764="AKTIVCO Coupure ENEO &amp; Baisse de tension","POWER ISSUE",
AQ1764="Coupure ENEO &amp; Baisse de tension","POWER ISSUE",
AQ1764="Defaut GE &amp; POWER Cabinet","POWER ISSUE",
AQ1764="Sharing","POWER ISSUE",
AQ1764="Sites strategiques &amp; DataCenter","POWER ISSUE",
AQ1764="Exclu","Exclu",
AQ1764="SAT","TX ISSUE",
AQ1764="SPARE-ISSUE","SPARE-ISSUE",
AQ1764="Fiber CAmtel","TX ISSUE",
AQ1764="Fiber AOF","TX ISSUE",
AQ1764="Projet OCM (HUAWEI)","TRAVAUX-HUAWEI",
AQ1764="Projet OCM (NOKIA)","TRAVAUX -NOKIA",
AQ1764="ACCESS-ISSUE","ACCESS-ISSUE",
AQ1764="Projet OCM (ZTE, NOKIA, autres projets)","TRAVAUX OCM",
AQ1764="No root CAuse","No root cause",
AQ1764="ODU HS","TX ISSUE",
AQ1764="IP &amp; VLAN","TX ISSUE",
AQ1764="Warehouse HUAWEI","SPARE-ISSUE",
AQ1764="SPARE-HS","SPARE-ISSUE",
AQ1764="Power Telco","RAN ISSUE",AQ1764="no impacts","no impacts"
),"")</f>
        <v>TX ISSUE</v>
      </c>
      <c r="AQ1764" s="67" t="s">
        <v>5995</v>
      </c>
      <c r="AR1764" s="48" t="str" cm="1">
        <f t="array" ref="AR1764">IFERROR(_xlfn.IFS(
AQ1764="MPR ISSUE","ACTIVE",
AQ1764="BSS Hardware Issue","ACTIVE",
AQ1764="Sites strategiques, MLL, Pylone, etc.","PASSIVE",
AQ1764="AKTIVCO DEFAUT GE &amp; POWER Cabinet","PASSIVE",
AQ1764="AKTIVCO Coupure ENEO &amp; Baisse de tension","PASSIVE",
AQ1764="Coupure ENEO &amp; Baisse de tension","PASSIVE",
AQ1764="Defaut GE &amp; POWER Cabinet","PASSIVE",
AQ1764="Sharing","PASSIVE",
AQ1764="Sites strategiques &amp; DataCenter","PASSIVE",
AQ1764="Exclu","Exclu",
AQ1764="SAT","ACTIVE",
AQ1764="SPARE-ISSUE","SPARE-ISSUE",
AQ1764="Fiber CAmtel","ACTIVE",
AQ1764="Fiber AOF","ACTIVE",
AQ1764="Projet OCM (HUAWEI)","PLANNED WORKS",
AQ1764="Projet OCM (NOKIA)","PLANNED WORKS",
AQ1764="ACCESS-ISSUE","ACCESS-ISSUE",
AQ1764="Projet OCM (ZTE, NOKIA, autres projets)","PLANNED WORKS",
AQ1764="No root CAuse","No root cause",
AQ1764="ODU HS","ACTIVE",
AQ1764="IP &amp; VLAN","ACTIVE",
AQ1764="Warehouse HUAWEI","SPARE-ISSUE",
AQ1764="SPARE-HS","SPARE-ISSUE",
AQ1764="Power Telco","ACTIVE", AQ1764="no impacts","no impacts"
),"")</f>
        <v>ACTIVE</v>
      </c>
      <c r="AS1764" s="92" t="s">
        <v>5923</v>
      </c>
      <c r="AT1764" s="98" t="s">
        <v>4343</v>
      </c>
      <c r="AV1764" s="17" t="s">
        <v>5537</v>
      </c>
      <c r="AW1764" s="7" t="s">
        <v>5537</v>
      </c>
      <c r="AX1764" s="6" t="s">
        <v>5537</v>
      </c>
      <c r="AY1764" s="7"/>
      <c r="AZ1764" s="3" t="s">
        <v>5537</v>
      </c>
      <c r="BA1764" s="18" t="s">
        <v>5537</v>
      </c>
      <c r="BB1764" s="18" t="s">
        <v>5537</v>
      </c>
      <c r="BC1764" s="18" t="s">
        <v>5537</v>
      </c>
      <c r="BD1764" s="18" t="s">
        <v>5537</v>
      </c>
      <c r="BE1764" s="18" t="s">
        <v>5537</v>
      </c>
      <c r="BF1764" s="18" t="s">
        <v>5537</v>
      </c>
      <c r="BG1764" s="18" t="s">
        <v>6349</v>
      </c>
      <c r="BH1764" s="18" t="s">
        <v>6350</v>
      </c>
      <c r="BI1764" s="18" t="s">
        <v>6351</v>
      </c>
      <c r="BJ1764" s="18" t="s">
        <v>5537</v>
      </c>
      <c r="BK1764" s="18" t="s">
        <v>5537</v>
      </c>
      <c r="BL1764" s="9" t="s">
        <v>5537</v>
      </c>
      <c r="BM1764" s="14" t="s">
        <v>5537</v>
      </c>
      <c r="BN1764" s="14" t="s">
        <v>5537</v>
      </c>
      <c r="BO1764" s="14" t="str">
        <f>_xlfn.XLOOKUP(B1764,'[4]cell downs 18042026 17h'!$B:$B,'[4]cell downs 18042026 17h'!$B:$B,"")</f>
        <v/>
      </c>
      <c r="BP1764" s="14" t="str">
        <f>_xlfn.XLOOKUP(B1764,'[5]Cells Huawei 19042026 15h'!$B:$B,'[5]Cells Huawei 19042026 15h'!$B:$B,"")</f>
        <v/>
      </c>
      <c r="BQ1764" s="9" t="str">
        <f>_xlfn.XLOOKUP(B1764,'[6]cells down 19042026 9H40'!$B:$B,'[6]cells down 19042026 9H40'!$B:$B,"")</f>
        <v/>
      </c>
      <c r="BR1764" s="9" t="s">
        <v>4343</v>
      </c>
      <c r="BS1764" s="9" t="s">
        <v>12</v>
      </c>
      <c r="BT1764" s="108"/>
    </row>
    <row r="1765" spans="1:72" s="9" customFormat="1" x14ac:dyDescent="0.35">
      <c r="A1765" s="1" t="s">
        <v>1922</v>
      </c>
      <c r="B1765" s="8" t="s">
        <v>1923</v>
      </c>
      <c r="C1765" s="3" t="str">
        <f>_xlfn.XLOOKUP(B1765,'[1]daily break down'!$D:$D,'[1]daily break down'!$E:$E,"")</f>
        <v>CENTRE</v>
      </c>
      <c r="D1765" s="1" t="s">
        <v>11</v>
      </c>
      <c r="E1765" s="1" t="s">
        <v>12</v>
      </c>
      <c r="F1765" s="3" t="s">
        <v>69</v>
      </c>
      <c r="G1765" s="1" t="s">
        <v>70</v>
      </c>
      <c r="H1765" s="34" t="str">
        <f>_xlfn.XLOOKUP(B1765,[2]CALCULATION!$B:$B,[2]CALCULATION!$H:$H,"")</f>
        <v>ZTE</v>
      </c>
      <c r="I1765" s="28">
        <v>0</v>
      </c>
      <c r="J1765" s="28">
        <v>0</v>
      </c>
      <c r="K1765" s="28">
        <v>0</v>
      </c>
      <c r="L1765" s="28">
        <v>0</v>
      </c>
      <c r="M1765" s="28">
        <v>0</v>
      </c>
      <c r="N1765" s="28">
        <v>0</v>
      </c>
      <c r="O1765" s="28">
        <v>0</v>
      </c>
      <c r="P1765" s="28">
        <v>0</v>
      </c>
      <c r="Q1765" s="28">
        <v>0</v>
      </c>
      <c r="R1765" s="28">
        <v>0</v>
      </c>
      <c r="S1765" s="93">
        <v>0</v>
      </c>
      <c r="T1765" s="93">
        <f>_xlfn.XLOOKUP(B1765,'[3]Nur des jours'!$B:$B,'[3]Nur des jours'!$U:$U,"")</f>
        <v>0</v>
      </c>
      <c r="U1765" s="93">
        <v>0</v>
      </c>
      <c r="V1765" s="93">
        <v>0</v>
      </c>
      <c r="W1765" s="93">
        <v>0</v>
      </c>
      <c r="X1765" s="93">
        <v>0</v>
      </c>
      <c r="Y1765" s="93">
        <v>0</v>
      </c>
      <c r="Z1765" s="93">
        <v>0</v>
      </c>
      <c r="AA1765" s="93">
        <v>0</v>
      </c>
      <c r="AB1765" s="93">
        <v>0</v>
      </c>
      <c r="AC1765" s="93">
        <f>_xlfn.XLOOKUP(B1765,'[3]Nur des jours'!$B:$B,'[3]Nur des jours'!$N:$N,"")</f>
        <v>0</v>
      </c>
      <c r="AD1765" s="93">
        <v>0</v>
      </c>
      <c r="AE1765" s="93">
        <v>0</v>
      </c>
      <c r="AF1765" s="93">
        <v>0</v>
      </c>
      <c r="AG1765" s="93"/>
      <c r="AH1765" s="93">
        <v>0</v>
      </c>
      <c r="AI1765" s="93">
        <v>0</v>
      </c>
      <c r="AJ1765" s="93">
        <v>0</v>
      </c>
      <c r="AK1765" s="93">
        <v>0</v>
      </c>
      <c r="AL1765" s="93">
        <v>0</v>
      </c>
      <c r="AM1765" s="49" t="s">
        <v>5559</v>
      </c>
      <c r="AN1765" s="49"/>
      <c r="AO1765" s="48" t="str" cm="1">
        <f t="array" ref="AO1765">IFERROR(_xlfn.IFS(
AQ1765="MPR ISSUE","PDH",
AQ1765="BSS Hardware Issue","BSS",
AQ1765="Sites strategiques, MLL, Pylone, etc.","ENVTECH",
AQ1765="AKTIVCO DEFAUT GE &amp; POWER Cabinet","AKTIVCO",
AQ1765="AKTIVCO Coupure ENEO &amp; Baisse de tension","AKTIVCO GRID ONLY",
AQ1765="Coupure ENEO &amp; Baisse de tension","IHS GRID ONLY",
AQ1765="Defaut GE &amp; POWER Cabinet","IHS",
AQ1765="Sharing","Partners",
AQ1765="Sites strategiques &amp; DataCenter","SST &amp; DC",
AQ1765="Exclu","Exclu",
AQ1765="SAT","SAT",
AQ1765="SPARE-ISSUE","SPARE-ISSUE",
AQ1765="Fiber CAmtel","TRANS_FO_CAMTEL",
AQ1765="Fiber AOF","Fiber AOF",
AQ1765="Projet OCM (HUAWEI)","TRAVAUX-HUAWEI",
AQ1765="Projet OCM (NOKIA)","TRAVAUX-NOKIA",
AQ1765="ACCESS-ISSUE","ACCESS-ISSUE",
AQ1765="Projet OCM (ZTE, NOKIA, autres projets)","TRAVAUX OCM",
AQ1765="No root CAuse","No root cause",
AQ1765="ODU HS","PDH",
AQ1765="IP &amp; VLAN","PDH",
AQ1765="Warehouse HUAWEI","SPARE-ISSUE",
AQ1765="SPARE-HS","SPARE-ISSUE",
AQ1765="Power Telco","BSS",AQ1765="no impacts","no impacts"
),"")</f>
        <v>No root cause</v>
      </c>
      <c r="AP1765" s="48" t="str" cm="1">
        <f t="array" ref="AP1765">IFERROR(_xlfn.IFS(
AQ1765="MPR ISSUE","TX ISSUE",
AQ1765="BSS Hardware Issue","RAN ISSUE",
AQ1765="Sites strategiques, MLL, Pylone, etc.","ENVTECH",
AQ1765="AKTIVCO DEFAUT GE &amp; POWER Cabinet","POWER ISSUE",
AQ1765="AKTIVCO Coupure ENEO &amp; Baisse de tension","POWER ISSUE",
AQ1765="Coupure ENEO &amp; Baisse de tension","POWER ISSUE",
AQ1765="Defaut GE &amp; POWER Cabinet","POWER ISSUE",
AQ1765="Sharing","POWER ISSUE",
AQ1765="Sites strategiques &amp; DataCenter","POWER ISSUE",
AQ1765="Exclu","Exclu",
AQ1765="SAT","TX ISSUE",
AQ1765="SPARE-ISSUE","SPARE-ISSUE",
AQ1765="Fiber CAmtel","TX ISSUE",
AQ1765="Fiber AOF","TX ISSUE",
AQ1765="Projet OCM (HUAWEI)","TRAVAUX-HUAWEI",
AQ1765="Projet OCM (NOKIA)","TRAVAUX -NOKIA",
AQ1765="ACCESS-ISSUE","ACCESS-ISSUE",
AQ1765="Projet OCM (ZTE, NOKIA, autres projets)","TRAVAUX OCM",
AQ1765="No root CAuse","No root cause",
AQ1765="ODU HS","TX ISSUE",
AQ1765="IP &amp; VLAN","TX ISSUE",
AQ1765="Warehouse HUAWEI","SPARE-ISSUE",
AQ1765="SPARE-HS","SPARE-ISSUE",
AQ1765="Power Telco","RAN ISSUE",AQ1765="no impacts","no impacts"
),"")</f>
        <v>No root cause</v>
      </c>
      <c r="AQ1765" s="127" t="s">
        <v>5344</v>
      </c>
      <c r="AR1765" s="48" t="str" cm="1">
        <f t="array" ref="AR1765">IFERROR(_xlfn.IFS(
AQ1765="MPR ISSUE","ACTIVE",
AQ1765="BSS Hardware Issue","ACTIVE",
AQ1765="Sites strategiques, MLL, Pylone, etc.","PASSIVE",
AQ1765="AKTIVCO DEFAUT GE &amp; POWER Cabinet","PASSIVE",
AQ1765="AKTIVCO Coupure ENEO &amp; Baisse de tension","PASSIVE",
AQ1765="Coupure ENEO &amp; Baisse de tension","PASSIVE",
AQ1765="Defaut GE &amp; POWER Cabinet","PASSIVE",
AQ1765="Sharing","PASSIVE",
AQ1765="Sites strategiques &amp; DataCenter","PASSIVE",
AQ1765="Exclu","Exclu",
AQ1765="SAT","ACTIVE",
AQ1765="SPARE-ISSUE","SPARE-ISSUE",
AQ1765="Fiber CAmtel","ACTIVE",
AQ1765="Fiber AOF","ACTIVE",
AQ1765="Projet OCM (HUAWEI)","PLANNED WORKS",
AQ1765="Projet OCM (NOKIA)","PLANNED WORKS",
AQ1765="ACCESS-ISSUE","ACCESS-ISSUE",
AQ1765="Projet OCM (ZTE, NOKIA, autres projets)","PLANNED WORKS",
AQ1765="No root CAuse","No root cause",
AQ1765="ODU HS","ACTIVE",
AQ1765="IP &amp; VLAN","ACTIVE",
AQ1765="Warehouse HUAWEI","SPARE-ISSUE",
AQ1765="SPARE-HS","SPARE-ISSUE",
AQ1765="Power Telco","ACTIVE", AQ1765="no impacts","no impacts"
),"")</f>
        <v>No root cause</v>
      </c>
      <c r="AS1765" s="92" t="s">
        <v>5537</v>
      </c>
      <c r="AT1765" s="98" t="s">
        <v>1923</v>
      </c>
      <c r="AV1765" s="17" t="s">
        <v>5537</v>
      </c>
      <c r="AW1765" s="7" t="s">
        <v>5537</v>
      </c>
      <c r="AX1765" s="6" t="s">
        <v>5537</v>
      </c>
      <c r="AY1765" s="7"/>
      <c r="AZ1765" s="3" t="s">
        <v>5537</v>
      </c>
      <c r="BA1765" s="18" t="s">
        <v>5537</v>
      </c>
      <c r="BB1765" s="18" t="s">
        <v>5537</v>
      </c>
      <c r="BC1765" s="18" t="s">
        <v>5537</v>
      </c>
      <c r="BD1765" s="18" t="s">
        <v>5537</v>
      </c>
      <c r="BE1765" s="18" t="s">
        <v>5537</v>
      </c>
      <c r="BF1765" s="18" t="s">
        <v>5537</v>
      </c>
      <c r="BG1765" s="18" t="s">
        <v>5537</v>
      </c>
      <c r="BH1765" s="18" t="s">
        <v>5537</v>
      </c>
      <c r="BI1765" s="18" t="s">
        <v>5537</v>
      </c>
      <c r="BJ1765" s="18" t="s">
        <v>5537</v>
      </c>
      <c r="BK1765" s="18" t="s">
        <v>5537</v>
      </c>
      <c r="BL1765" s="9" t="s">
        <v>5537</v>
      </c>
      <c r="BM1765" s="14" t="s">
        <v>5537</v>
      </c>
      <c r="BN1765" s="14" t="s">
        <v>5537</v>
      </c>
      <c r="BO1765" s="14" t="str">
        <f>_xlfn.XLOOKUP(B1765,'[4]cell downs 18042026 17h'!$B:$B,'[4]cell downs 18042026 17h'!$B:$B,"")</f>
        <v/>
      </c>
      <c r="BP1765" s="14" t="str">
        <f>_xlfn.XLOOKUP(B1765,'[5]Cells Huawei 19042026 15h'!$B:$B,'[5]Cells Huawei 19042026 15h'!$B:$B,"")</f>
        <v/>
      </c>
      <c r="BQ1765" s="9" t="str">
        <f>_xlfn.XLOOKUP(B1765,'[6]cells down 19042026 9H40'!$B:$B,'[6]cells down 19042026 9H40'!$B:$B,"")</f>
        <v/>
      </c>
      <c r="BR1765" s="9" t="s">
        <v>1923</v>
      </c>
      <c r="BS1765" s="9" t="s">
        <v>5537</v>
      </c>
      <c r="BT1765" s="108"/>
    </row>
    <row r="1766" spans="1:72" s="9" customFormat="1" x14ac:dyDescent="0.35">
      <c r="A1766" s="1" t="s">
        <v>4762</v>
      </c>
      <c r="B1766" s="8" t="s">
        <v>4763</v>
      </c>
      <c r="C1766" s="3" t="str">
        <f>_xlfn.XLOOKUP(B1766,'[1]daily break down'!$D:$D,'[1]daily break down'!$E:$E,"")</f>
        <v>Douala</v>
      </c>
      <c r="D1766" s="1" t="s">
        <v>11</v>
      </c>
      <c r="E1766" s="1" t="s">
        <v>12</v>
      </c>
      <c r="F1766" s="3" t="s">
        <v>31</v>
      </c>
      <c r="G1766" s="1" t="s">
        <v>32</v>
      </c>
      <c r="H1766" s="34" t="str">
        <f>_xlfn.XLOOKUP(B1766,[2]CALCULATION!$B:$B,[2]CALCULATION!$H:$H,"")</f>
        <v>ZTE</v>
      </c>
      <c r="I1766" s="28">
        <v>0</v>
      </c>
      <c r="J1766" s="28">
        <v>0</v>
      </c>
      <c r="K1766" s="28">
        <v>0</v>
      </c>
      <c r="L1766" s="28">
        <v>0</v>
      </c>
      <c r="M1766" s="28">
        <v>0</v>
      </c>
      <c r="N1766" s="28">
        <v>0</v>
      </c>
      <c r="O1766" s="28">
        <v>0</v>
      </c>
      <c r="P1766" s="28">
        <v>0</v>
      </c>
      <c r="Q1766" s="28">
        <v>0</v>
      </c>
      <c r="R1766" s="28">
        <v>0</v>
      </c>
      <c r="S1766" s="93">
        <v>0</v>
      </c>
      <c r="T1766" s="93">
        <f>_xlfn.XLOOKUP(B1766,'[3]Nur des jours'!$B:$B,'[3]Nur des jours'!$U:$U,"")</f>
        <v>0</v>
      </c>
      <c r="U1766" s="93">
        <v>0</v>
      </c>
      <c r="V1766" s="93">
        <v>0</v>
      </c>
      <c r="W1766" s="93">
        <v>0</v>
      </c>
      <c r="X1766" s="93">
        <v>0</v>
      </c>
      <c r="Y1766" s="93">
        <v>0</v>
      </c>
      <c r="Z1766" s="93">
        <v>0</v>
      </c>
      <c r="AA1766" s="93">
        <v>0</v>
      </c>
      <c r="AB1766" s="93">
        <v>0</v>
      </c>
      <c r="AC1766" s="93">
        <f>_xlfn.XLOOKUP(B1766,'[3]Nur des jours'!$B:$B,'[3]Nur des jours'!$N:$N,"")</f>
        <v>0</v>
      </c>
      <c r="AD1766" s="93">
        <v>0</v>
      </c>
      <c r="AE1766" s="93">
        <v>0</v>
      </c>
      <c r="AF1766" s="93">
        <v>0</v>
      </c>
      <c r="AG1766" s="93"/>
      <c r="AH1766" s="93">
        <v>0</v>
      </c>
      <c r="AI1766" s="93">
        <v>0</v>
      </c>
      <c r="AJ1766" s="93">
        <v>0</v>
      </c>
      <c r="AK1766" s="93">
        <v>0</v>
      </c>
      <c r="AL1766" s="93">
        <v>0</v>
      </c>
      <c r="AM1766" s="49" t="s">
        <v>5559</v>
      </c>
      <c r="AN1766" s="49"/>
      <c r="AO1766" s="48" t="str" cm="1">
        <f t="array" ref="AO1766">IFERROR(_xlfn.IFS(
AQ1766="MPR ISSUE","PDH",
AQ1766="BSS Hardware Issue","BSS",
AQ1766="Sites strategiques, MLL, Pylone, etc.","ENVTECH",
AQ1766="AKTIVCO DEFAUT GE &amp; POWER Cabinet","AKTIVCO",
AQ1766="AKTIVCO Coupure ENEO &amp; Baisse de tension","AKTIVCO GRID ONLY",
AQ1766="Coupure ENEO &amp; Baisse de tension","IHS GRID ONLY",
AQ1766="Defaut GE &amp; POWER Cabinet","IHS",
AQ1766="Sharing","Partners",
AQ1766="Sites strategiques &amp; DataCenter","SST &amp; DC",
AQ1766="Exclu","Exclu",
AQ1766="SAT","SAT",
AQ1766="SPARE-ISSUE","SPARE-ISSUE",
AQ1766="Fiber CAmtel","TRANS_FO_CAMTEL",
AQ1766="Fiber AOF","Fiber AOF",
AQ1766="Projet OCM (HUAWEI)","TRAVAUX-HUAWEI",
AQ1766="Projet OCM (NOKIA)","TRAVAUX-NOKIA",
AQ1766="ACCESS-ISSUE","ACCESS-ISSUE",
AQ1766="Projet OCM (ZTE, NOKIA, autres projets)","TRAVAUX OCM",
AQ1766="No root CAuse","No root cause",
AQ1766="ODU HS","PDH",
AQ1766="IP &amp; VLAN","PDH",
AQ1766="Warehouse HUAWEI","SPARE-ISSUE",
AQ1766="SPARE-HS","SPARE-ISSUE",
AQ1766="Power Telco","BSS",AQ1766="no impacts","no impacts"
),"")</f>
        <v>No root cause</v>
      </c>
      <c r="AP1766" s="48" t="str" cm="1">
        <f t="array" ref="AP1766">IFERROR(_xlfn.IFS(
AQ1766="MPR ISSUE","TX ISSUE",
AQ1766="BSS Hardware Issue","RAN ISSUE",
AQ1766="Sites strategiques, MLL, Pylone, etc.","ENVTECH",
AQ1766="AKTIVCO DEFAUT GE &amp; POWER Cabinet","POWER ISSUE",
AQ1766="AKTIVCO Coupure ENEO &amp; Baisse de tension","POWER ISSUE",
AQ1766="Coupure ENEO &amp; Baisse de tension","POWER ISSUE",
AQ1766="Defaut GE &amp; POWER Cabinet","POWER ISSUE",
AQ1766="Sharing","POWER ISSUE",
AQ1766="Sites strategiques &amp; DataCenter","POWER ISSUE",
AQ1766="Exclu","Exclu",
AQ1766="SAT","TX ISSUE",
AQ1766="SPARE-ISSUE","SPARE-ISSUE",
AQ1766="Fiber CAmtel","TX ISSUE",
AQ1766="Fiber AOF","TX ISSUE",
AQ1766="Projet OCM (HUAWEI)","TRAVAUX-HUAWEI",
AQ1766="Projet OCM (NOKIA)","TRAVAUX -NOKIA",
AQ1766="ACCESS-ISSUE","ACCESS-ISSUE",
AQ1766="Projet OCM (ZTE, NOKIA, autres projets)","TRAVAUX OCM",
AQ1766="No root CAuse","No root cause",
AQ1766="ODU HS","TX ISSUE",
AQ1766="IP &amp; VLAN","TX ISSUE",
AQ1766="Warehouse HUAWEI","SPARE-ISSUE",
AQ1766="SPARE-HS","SPARE-ISSUE",
AQ1766="Power Telco","RAN ISSUE",AQ1766="no impacts","no impacts"
),"")</f>
        <v>No root cause</v>
      </c>
      <c r="AQ1766" s="127" t="s">
        <v>5344</v>
      </c>
      <c r="AR1766" s="48" t="str" cm="1">
        <f t="array" ref="AR1766">IFERROR(_xlfn.IFS(
AQ1766="MPR ISSUE","ACTIVE",
AQ1766="BSS Hardware Issue","ACTIVE",
AQ1766="Sites strategiques, MLL, Pylone, etc.","PASSIVE",
AQ1766="AKTIVCO DEFAUT GE &amp; POWER Cabinet","PASSIVE",
AQ1766="AKTIVCO Coupure ENEO &amp; Baisse de tension","PASSIVE",
AQ1766="Coupure ENEO &amp; Baisse de tension","PASSIVE",
AQ1766="Defaut GE &amp; POWER Cabinet","PASSIVE",
AQ1766="Sharing","PASSIVE",
AQ1766="Sites strategiques &amp; DataCenter","PASSIVE",
AQ1766="Exclu","Exclu",
AQ1766="SAT","ACTIVE",
AQ1766="SPARE-ISSUE","SPARE-ISSUE",
AQ1766="Fiber CAmtel","ACTIVE",
AQ1766="Fiber AOF","ACTIVE",
AQ1766="Projet OCM (HUAWEI)","PLANNED WORKS",
AQ1766="Projet OCM (NOKIA)","PLANNED WORKS",
AQ1766="ACCESS-ISSUE","ACCESS-ISSUE",
AQ1766="Projet OCM (ZTE, NOKIA, autres projets)","PLANNED WORKS",
AQ1766="No root CAuse","No root cause",
AQ1766="ODU HS","ACTIVE",
AQ1766="IP &amp; VLAN","ACTIVE",
AQ1766="Warehouse HUAWEI","SPARE-ISSUE",
AQ1766="SPARE-HS","SPARE-ISSUE",
AQ1766="Power Telco","ACTIVE", AQ1766="no impacts","no impacts"
),"")</f>
        <v>No root cause</v>
      </c>
      <c r="AS1766" s="92" t="s">
        <v>5537</v>
      </c>
      <c r="AT1766" s="98" t="s">
        <v>4763</v>
      </c>
      <c r="AV1766" s="17" t="s">
        <v>5537</v>
      </c>
      <c r="AW1766" s="7" t="s">
        <v>5537</v>
      </c>
      <c r="AX1766" s="6" t="s">
        <v>5537</v>
      </c>
      <c r="AY1766" s="7"/>
      <c r="AZ1766" s="3" t="s">
        <v>5537</v>
      </c>
      <c r="BA1766" s="18" t="s">
        <v>5537</v>
      </c>
      <c r="BB1766" s="18" t="s">
        <v>5537</v>
      </c>
      <c r="BC1766" s="18" t="s">
        <v>5537</v>
      </c>
      <c r="BD1766" s="18" t="s">
        <v>5537</v>
      </c>
      <c r="BE1766" s="18" t="s">
        <v>5537</v>
      </c>
      <c r="BF1766" s="18" t="s">
        <v>5537</v>
      </c>
      <c r="BG1766" s="18" t="s">
        <v>5537</v>
      </c>
      <c r="BH1766" s="18" t="s">
        <v>5537</v>
      </c>
      <c r="BI1766" s="18" t="s">
        <v>5537</v>
      </c>
      <c r="BJ1766" s="18" t="s">
        <v>5537</v>
      </c>
      <c r="BK1766" s="18" t="s">
        <v>5537</v>
      </c>
      <c r="BL1766" s="9" t="s">
        <v>5537</v>
      </c>
      <c r="BM1766" s="14" t="s">
        <v>5537</v>
      </c>
      <c r="BN1766" s="14" t="s">
        <v>5537</v>
      </c>
      <c r="BO1766" s="14" t="str">
        <f>_xlfn.XLOOKUP(B1766,'[4]cell downs 18042026 17h'!$B:$B,'[4]cell downs 18042026 17h'!$B:$B,"")</f>
        <v/>
      </c>
      <c r="BP1766" s="14" t="str">
        <f>_xlfn.XLOOKUP(B1766,'[5]Cells Huawei 19042026 15h'!$B:$B,'[5]Cells Huawei 19042026 15h'!$B:$B,"")</f>
        <v/>
      </c>
      <c r="BQ1766" s="9" t="str">
        <f>_xlfn.XLOOKUP(B1766,'[6]cells down 19042026 9H40'!$B:$B,'[6]cells down 19042026 9H40'!$B:$B,"")</f>
        <v/>
      </c>
      <c r="BR1766" s="9" t="s">
        <v>4763</v>
      </c>
      <c r="BS1766" s="9" t="s">
        <v>5537</v>
      </c>
      <c r="BT1766" s="108"/>
    </row>
    <row r="1767" spans="1:72" s="9" customFormat="1" x14ac:dyDescent="0.35">
      <c r="A1767" s="1" t="s">
        <v>5136</v>
      </c>
      <c r="B1767" s="87" t="s">
        <v>5137</v>
      </c>
      <c r="C1767" s="3" t="str">
        <f>_xlfn.XLOOKUP(B1767,'[1]daily break down'!$D:$D,'[1]daily break down'!$E:$E,"")</f>
        <v>CENTRE</v>
      </c>
      <c r="D1767" s="1" t="s">
        <v>11</v>
      </c>
      <c r="E1767" s="1" t="s">
        <v>12</v>
      </c>
      <c r="F1767" s="3" t="s">
        <v>37</v>
      </c>
      <c r="G1767" s="1" t="s">
        <v>5136</v>
      </c>
      <c r="H1767" s="34" t="str">
        <f>_xlfn.XLOOKUP(B1767,[2]CALCULATION!$B:$B,[2]CALCULATION!$H:$H,"")</f>
        <v>ZTE</v>
      </c>
      <c r="I1767" s="28">
        <v>0</v>
      </c>
      <c r="J1767" s="28">
        <v>0</v>
      </c>
      <c r="K1767" s="28">
        <v>0</v>
      </c>
      <c r="L1767" s="28">
        <v>0</v>
      </c>
      <c r="M1767" s="28">
        <v>0</v>
      </c>
      <c r="N1767" s="28">
        <v>0</v>
      </c>
      <c r="O1767" s="28">
        <v>0</v>
      </c>
      <c r="P1767" s="28">
        <v>0</v>
      </c>
      <c r="Q1767" s="28">
        <v>0</v>
      </c>
      <c r="R1767" s="28">
        <v>0</v>
      </c>
      <c r="S1767" s="93">
        <v>0</v>
      </c>
      <c r="T1767" s="93">
        <f>_xlfn.XLOOKUP(B1767,'[3]Nur des jours'!$B:$B,'[3]Nur des jours'!$U:$U,"")</f>
        <v>0</v>
      </c>
      <c r="U1767" s="93">
        <v>0</v>
      </c>
      <c r="V1767" s="93">
        <v>0</v>
      </c>
      <c r="W1767" s="93">
        <v>0</v>
      </c>
      <c r="X1767" s="93">
        <v>0</v>
      </c>
      <c r="Y1767" s="93">
        <v>0</v>
      </c>
      <c r="Z1767" s="93">
        <v>0</v>
      </c>
      <c r="AA1767" s="93">
        <v>0</v>
      </c>
      <c r="AB1767" s="93">
        <v>0</v>
      </c>
      <c r="AC1767" s="93">
        <f>_xlfn.XLOOKUP(B1767,'[3]Nur des jours'!$B:$B,'[3]Nur des jours'!$N:$N,"")</f>
        <v>0</v>
      </c>
      <c r="AD1767" s="93">
        <v>0</v>
      </c>
      <c r="AE1767" s="93">
        <v>0</v>
      </c>
      <c r="AF1767" s="93">
        <v>0</v>
      </c>
      <c r="AG1767" s="93"/>
      <c r="AH1767" s="93">
        <v>0</v>
      </c>
      <c r="AI1767" s="93">
        <v>0</v>
      </c>
      <c r="AJ1767" s="93">
        <v>0</v>
      </c>
      <c r="AK1767" s="93">
        <v>0</v>
      </c>
      <c r="AL1767" s="93">
        <v>0</v>
      </c>
      <c r="AM1767" s="49" t="s">
        <v>5559</v>
      </c>
      <c r="AN1767" s="49"/>
      <c r="AO1767" s="48" t="str" cm="1">
        <f t="array" ref="AO1767">IFERROR(_xlfn.IFS(
AQ1767="MPR ISSUE","PDH",
AQ1767="BSS Hardware Issue","BSS",
AQ1767="Sites strategiques, MLL, Pylone, etc.","ENVTECH",
AQ1767="AKTIVCO DEFAUT GE &amp; POWER Cabinet","AKTIVCO",
AQ1767="AKTIVCO Coupure ENEO &amp; Baisse de tension","AKTIVCO GRID ONLY",
AQ1767="Coupure ENEO &amp; Baisse de tension","IHS GRID ONLY",
AQ1767="Defaut GE &amp; POWER Cabinet","IHS",
AQ1767="Sharing","Partners",
AQ1767="Sites strategiques &amp; DataCenter","SST &amp; DC",
AQ1767="Exclu","Exclu",
AQ1767="SAT","SAT",
AQ1767="SPARE-ISSUE","SPARE-ISSUE",
AQ1767="Fiber CAmtel","TRANS_FO_CAMTEL",
AQ1767="Fiber AOF","Fiber AOF",
AQ1767="Projet OCM (HUAWEI)","TRAVAUX-HUAWEI",
AQ1767="Projet OCM (NOKIA)","TRAVAUX-NOKIA",
AQ1767="ACCESS-ISSUE","ACCESS-ISSUE",
AQ1767="Projet OCM (ZTE, NOKIA, autres projets)","TRAVAUX OCM",
AQ1767="No root CAuse","No root cause",
AQ1767="ODU HS","PDH",
AQ1767="IP &amp; VLAN","PDH",
AQ1767="Warehouse HUAWEI","SPARE-ISSUE",
AQ1767="SPARE-HS","SPARE-ISSUE",
AQ1767="Power Telco","BSS",AQ1767="no impacts","no impacts"
),"")</f>
        <v>No root cause</v>
      </c>
      <c r="AP1767" s="48" t="str" cm="1">
        <f t="array" ref="AP1767">IFERROR(_xlfn.IFS(
AQ1767="MPR ISSUE","TX ISSUE",
AQ1767="BSS Hardware Issue","RAN ISSUE",
AQ1767="Sites strategiques, MLL, Pylone, etc.","ENVTECH",
AQ1767="AKTIVCO DEFAUT GE &amp; POWER Cabinet","POWER ISSUE",
AQ1767="AKTIVCO Coupure ENEO &amp; Baisse de tension","POWER ISSUE",
AQ1767="Coupure ENEO &amp; Baisse de tension","POWER ISSUE",
AQ1767="Defaut GE &amp; POWER Cabinet","POWER ISSUE",
AQ1767="Sharing","POWER ISSUE",
AQ1767="Sites strategiques &amp; DataCenter","POWER ISSUE",
AQ1767="Exclu","Exclu",
AQ1767="SAT","TX ISSUE",
AQ1767="SPARE-ISSUE","SPARE-ISSUE",
AQ1767="Fiber CAmtel","TX ISSUE",
AQ1767="Fiber AOF","TX ISSUE",
AQ1767="Projet OCM (HUAWEI)","TRAVAUX-HUAWEI",
AQ1767="Projet OCM (NOKIA)","TRAVAUX -NOKIA",
AQ1767="ACCESS-ISSUE","ACCESS-ISSUE",
AQ1767="Projet OCM (ZTE, NOKIA, autres projets)","TRAVAUX OCM",
AQ1767="No root CAuse","No root cause",
AQ1767="ODU HS","TX ISSUE",
AQ1767="IP &amp; VLAN","TX ISSUE",
AQ1767="Warehouse HUAWEI","SPARE-ISSUE",
AQ1767="SPARE-HS","SPARE-ISSUE",
AQ1767="Power Telco","RAN ISSUE",AQ1767="no impacts","no impacts"
),"")</f>
        <v>No root cause</v>
      </c>
      <c r="AQ1767" s="127" t="s">
        <v>5344</v>
      </c>
      <c r="AR1767" s="48" t="str" cm="1">
        <f t="array" ref="AR1767">IFERROR(_xlfn.IFS(
AQ1767="MPR ISSUE","ACTIVE",
AQ1767="BSS Hardware Issue","ACTIVE",
AQ1767="Sites strategiques, MLL, Pylone, etc.","PASSIVE",
AQ1767="AKTIVCO DEFAUT GE &amp; POWER Cabinet","PASSIVE",
AQ1767="AKTIVCO Coupure ENEO &amp; Baisse de tension","PASSIVE",
AQ1767="Coupure ENEO &amp; Baisse de tension","PASSIVE",
AQ1767="Defaut GE &amp; POWER Cabinet","PASSIVE",
AQ1767="Sharing","PASSIVE",
AQ1767="Sites strategiques &amp; DataCenter","PASSIVE",
AQ1767="Exclu","Exclu",
AQ1767="SAT","ACTIVE",
AQ1767="SPARE-ISSUE","SPARE-ISSUE",
AQ1767="Fiber CAmtel","ACTIVE",
AQ1767="Fiber AOF","ACTIVE",
AQ1767="Projet OCM (HUAWEI)","PLANNED WORKS",
AQ1767="Projet OCM (NOKIA)","PLANNED WORKS",
AQ1767="ACCESS-ISSUE","ACCESS-ISSUE",
AQ1767="Projet OCM (ZTE, NOKIA, autres projets)","PLANNED WORKS",
AQ1767="No root CAuse","No root cause",
AQ1767="ODU HS","ACTIVE",
AQ1767="IP &amp; VLAN","ACTIVE",
AQ1767="Warehouse HUAWEI","SPARE-ISSUE",
AQ1767="SPARE-HS","SPARE-ISSUE",
AQ1767="Power Telco","ACTIVE", AQ1767="no impacts","no impacts"
),"")</f>
        <v>No root cause</v>
      </c>
      <c r="AS1767" s="92" t="s">
        <v>5537</v>
      </c>
      <c r="AT1767" s="98" t="s">
        <v>5137</v>
      </c>
      <c r="AV1767" s="17" t="s">
        <v>5537</v>
      </c>
      <c r="AW1767" s="7" t="s">
        <v>5537</v>
      </c>
      <c r="AX1767" s="6" t="s">
        <v>5537</v>
      </c>
      <c r="AY1767" s="7"/>
      <c r="AZ1767" s="3" t="s">
        <v>5537</v>
      </c>
      <c r="BA1767" s="18" t="s">
        <v>5537</v>
      </c>
      <c r="BB1767" s="18" t="s">
        <v>5537</v>
      </c>
      <c r="BC1767" s="18" t="s">
        <v>5537</v>
      </c>
      <c r="BD1767" s="18" t="s">
        <v>5537</v>
      </c>
      <c r="BE1767" s="18" t="s">
        <v>5537</v>
      </c>
      <c r="BF1767" s="18" t="s">
        <v>5537</v>
      </c>
      <c r="BG1767" s="18" t="s">
        <v>5537</v>
      </c>
      <c r="BH1767" s="18" t="s">
        <v>5537</v>
      </c>
      <c r="BI1767" s="18" t="s">
        <v>5537</v>
      </c>
      <c r="BJ1767" s="18" t="s">
        <v>5537</v>
      </c>
      <c r="BK1767" s="18" t="s">
        <v>5537</v>
      </c>
      <c r="BL1767" s="9" t="s">
        <v>5537</v>
      </c>
      <c r="BM1767" s="14" t="s">
        <v>5537</v>
      </c>
      <c r="BN1767" s="14" t="s">
        <v>5537</v>
      </c>
      <c r="BO1767" s="14" t="str">
        <f>_xlfn.XLOOKUP(B1767,'[4]cell downs 18042026 17h'!$B:$B,'[4]cell downs 18042026 17h'!$B:$B,"")</f>
        <v/>
      </c>
      <c r="BP1767" s="14" t="str">
        <f>_xlfn.XLOOKUP(B1767,'[5]Cells Huawei 19042026 15h'!$B:$B,'[5]Cells Huawei 19042026 15h'!$B:$B,"")</f>
        <v/>
      </c>
      <c r="BQ1767" s="9" t="str">
        <f>_xlfn.XLOOKUP(B1767,'[6]cells down 19042026 9H40'!$B:$B,'[6]cells down 19042026 9H40'!$B:$B,"")</f>
        <v>CTR_115</v>
      </c>
      <c r="BR1767" s="9" t="s">
        <v>5137</v>
      </c>
      <c r="BS1767" s="9" t="s">
        <v>5537</v>
      </c>
      <c r="BT1767" s="108"/>
    </row>
    <row r="1768" spans="1:72" s="9" customFormat="1" x14ac:dyDescent="0.35">
      <c r="A1768" s="1" t="s">
        <v>5151</v>
      </c>
      <c r="B1768" s="8" t="s">
        <v>5152</v>
      </c>
      <c r="C1768" s="3" t="str">
        <f>_xlfn.XLOOKUP(B1768,'[1]daily break down'!$D:$D,'[1]daily break down'!$E:$E,"")</f>
        <v>OUEST</v>
      </c>
      <c r="D1768" s="1" t="s">
        <v>11</v>
      </c>
      <c r="E1768" s="1" t="s">
        <v>12</v>
      </c>
      <c r="F1768" s="3" t="s">
        <v>102</v>
      </c>
      <c r="G1768" s="1" t="s">
        <v>1205</v>
      </c>
      <c r="H1768" s="32" t="str">
        <f>_xlfn.XLOOKUP(B1768,[2]CALCULATION!$B:$B,[2]CALCULATION!$H:$H,"")</f>
        <v>HUAWEI</v>
      </c>
      <c r="I1768" s="28">
        <v>0</v>
      </c>
      <c r="J1768" s="28">
        <v>0</v>
      </c>
      <c r="K1768" s="28">
        <v>0</v>
      </c>
      <c r="L1768" s="28">
        <v>0</v>
      </c>
      <c r="M1768" s="28">
        <v>0</v>
      </c>
      <c r="N1768" s="28">
        <v>0</v>
      </c>
      <c r="O1768" s="28">
        <v>0</v>
      </c>
      <c r="P1768" s="28">
        <v>0</v>
      </c>
      <c r="Q1768" s="28">
        <v>0</v>
      </c>
      <c r="R1768" s="28">
        <v>0</v>
      </c>
      <c r="S1768" s="93">
        <v>0</v>
      </c>
      <c r="T1768" s="93">
        <f>_xlfn.XLOOKUP(B1768,'[3]Nur des jours'!$B:$B,'[3]Nur des jours'!$U:$U,"")</f>
        <v>0</v>
      </c>
      <c r="U1768" s="93">
        <v>0</v>
      </c>
      <c r="V1768" s="93">
        <v>0</v>
      </c>
      <c r="W1768" s="93">
        <v>0</v>
      </c>
      <c r="X1768" s="93">
        <v>0</v>
      </c>
      <c r="Y1768" s="93">
        <v>0</v>
      </c>
      <c r="Z1768" s="93">
        <v>0</v>
      </c>
      <c r="AA1768" s="93">
        <v>0</v>
      </c>
      <c r="AB1768" s="93">
        <v>0</v>
      </c>
      <c r="AC1768" s="93">
        <f>_xlfn.XLOOKUP(B1768,'[3]Nur des jours'!$B:$B,'[3]Nur des jours'!$N:$N,"")</f>
        <v>0</v>
      </c>
      <c r="AD1768" s="93">
        <v>0</v>
      </c>
      <c r="AE1768" s="93">
        <v>0</v>
      </c>
      <c r="AF1768" s="93">
        <v>0</v>
      </c>
      <c r="AG1768" s="93"/>
      <c r="AH1768" s="93">
        <v>0</v>
      </c>
      <c r="AI1768" s="93">
        <v>0</v>
      </c>
      <c r="AJ1768" s="93">
        <v>0</v>
      </c>
      <c r="AK1768" s="93">
        <v>0</v>
      </c>
      <c r="AL1768" s="93">
        <v>0</v>
      </c>
      <c r="AM1768" s="49" t="s">
        <v>5559</v>
      </c>
      <c r="AN1768" s="49"/>
      <c r="AO1768" s="48" t="str" cm="1">
        <f t="array" ref="AO1768">IFERROR(_xlfn.IFS(
AQ1768="MPR ISSUE","PDH",
AQ1768="BSS Hardware Issue","BSS",
AQ1768="Sites strategiques, MLL, Pylone, etc.","ENVTECH",
AQ1768="AKTIVCO DEFAUT GE &amp; POWER Cabinet","AKTIVCO",
AQ1768="AKTIVCO Coupure ENEO &amp; Baisse de tension","AKTIVCO GRID ONLY",
AQ1768="Coupure ENEO &amp; Baisse de tension","IHS GRID ONLY",
AQ1768="Defaut GE &amp; POWER Cabinet","IHS",
AQ1768="Sharing","Partners",
AQ1768="Sites strategiques &amp; DataCenter","SST &amp; DC",
AQ1768="Exclu","Exclu",
AQ1768="SAT","SAT",
AQ1768="SPARE-ISSUE","SPARE-ISSUE",
AQ1768="Fiber CAmtel","TRANS_FO_CAMTEL",
AQ1768="Fiber AOF","Fiber AOF",
AQ1768="Projet OCM (HUAWEI)","TRAVAUX-HUAWEI",
AQ1768="Projet OCM (NOKIA)","TRAVAUX-NOKIA",
AQ1768="ACCESS-ISSUE","ACCESS-ISSUE",
AQ1768="Projet OCM (ZTE, NOKIA, autres projets)","TRAVAUX OCM",
AQ1768="No root CAuse","No root cause",
AQ1768="ODU HS","PDH",
AQ1768="IP &amp; VLAN","PDH",
AQ1768="Warehouse HUAWEI","SPARE-ISSUE",
AQ1768="SPARE-HS","SPARE-ISSUE",
AQ1768="Power Telco","BSS",AQ1768="no impacts","no impacts"
),"")</f>
        <v>No root cause</v>
      </c>
      <c r="AP1768" s="48" t="str" cm="1">
        <f t="array" ref="AP1768">IFERROR(_xlfn.IFS(
AQ1768="MPR ISSUE","TX ISSUE",
AQ1768="BSS Hardware Issue","RAN ISSUE",
AQ1768="Sites strategiques, MLL, Pylone, etc.","ENVTECH",
AQ1768="AKTIVCO DEFAUT GE &amp; POWER Cabinet","POWER ISSUE",
AQ1768="AKTIVCO Coupure ENEO &amp; Baisse de tension","POWER ISSUE",
AQ1768="Coupure ENEO &amp; Baisse de tension","POWER ISSUE",
AQ1768="Defaut GE &amp; POWER Cabinet","POWER ISSUE",
AQ1768="Sharing","POWER ISSUE",
AQ1768="Sites strategiques &amp; DataCenter","POWER ISSUE",
AQ1768="Exclu","Exclu",
AQ1768="SAT","TX ISSUE",
AQ1768="SPARE-ISSUE","SPARE-ISSUE",
AQ1768="Fiber CAmtel","TX ISSUE",
AQ1768="Fiber AOF","TX ISSUE",
AQ1768="Projet OCM (HUAWEI)","TRAVAUX-HUAWEI",
AQ1768="Projet OCM (NOKIA)","TRAVAUX -NOKIA",
AQ1768="ACCESS-ISSUE","ACCESS-ISSUE",
AQ1768="Projet OCM (ZTE, NOKIA, autres projets)","TRAVAUX OCM",
AQ1768="No root CAuse","No root cause",
AQ1768="ODU HS","TX ISSUE",
AQ1768="IP &amp; VLAN","TX ISSUE",
AQ1768="Warehouse HUAWEI","SPARE-ISSUE",
AQ1768="SPARE-HS","SPARE-ISSUE",
AQ1768="Power Telco","RAN ISSUE",AQ1768="no impacts","no impacts"
),"")</f>
        <v>No root cause</v>
      </c>
      <c r="AQ1768" s="127" t="s">
        <v>5344</v>
      </c>
      <c r="AR1768" s="48" t="str" cm="1">
        <f t="array" ref="AR1768">IFERROR(_xlfn.IFS(
AQ1768="MPR ISSUE","ACTIVE",
AQ1768="BSS Hardware Issue","ACTIVE",
AQ1768="Sites strategiques, MLL, Pylone, etc.","PASSIVE",
AQ1768="AKTIVCO DEFAUT GE &amp; POWER Cabinet","PASSIVE",
AQ1768="AKTIVCO Coupure ENEO &amp; Baisse de tension","PASSIVE",
AQ1768="Coupure ENEO &amp; Baisse de tension","PASSIVE",
AQ1768="Defaut GE &amp; POWER Cabinet","PASSIVE",
AQ1768="Sharing","PASSIVE",
AQ1768="Sites strategiques &amp; DataCenter","PASSIVE",
AQ1768="Exclu","Exclu",
AQ1768="SAT","ACTIVE",
AQ1768="SPARE-ISSUE","SPARE-ISSUE",
AQ1768="Fiber CAmtel","ACTIVE",
AQ1768="Fiber AOF","ACTIVE",
AQ1768="Projet OCM (HUAWEI)","PLANNED WORKS",
AQ1768="Projet OCM (NOKIA)","PLANNED WORKS",
AQ1768="ACCESS-ISSUE","ACCESS-ISSUE",
AQ1768="Projet OCM (ZTE, NOKIA, autres projets)","PLANNED WORKS",
AQ1768="No root CAuse","No root cause",
AQ1768="ODU HS","ACTIVE",
AQ1768="IP &amp; VLAN","ACTIVE",
AQ1768="Warehouse HUAWEI","SPARE-ISSUE",
AQ1768="SPARE-HS","SPARE-ISSUE",
AQ1768="Power Telco","ACTIVE", AQ1768="no impacts","no impacts"
),"")</f>
        <v>No root cause</v>
      </c>
      <c r="AS1768" s="92" t="s">
        <v>5537</v>
      </c>
      <c r="AT1768" s="98" t="s">
        <v>5152</v>
      </c>
      <c r="AV1768" s="17" t="s">
        <v>5537</v>
      </c>
      <c r="AW1768" s="7" t="s">
        <v>5537</v>
      </c>
      <c r="AX1768" s="6" t="s">
        <v>5537</v>
      </c>
      <c r="AY1768" s="7"/>
      <c r="AZ1768" s="3" t="s">
        <v>5537</v>
      </c>
      <c r="BA1768" s="18" t="s">
        <v>5537</v>
      </c>
      <c r="BB1768" s="18" t="s">
        <v>5537</v>
      </c>
      <c r="BC1768" s="18" t="s">
        <v>5537</v>
      </c>
      <c r="BD1768" s="18" t="s">
        <v>5537</v>
      </c>
      <c r="BE1768" s="18" t="s">
        <v>5537</v>
      </c>
      <c r="BF1768" s="18" t="s">
        <v>5537</v>
      </c>
      <c r="BG1768" s="18" t="s">
        <v>5537</v>
      </c>
      <c r="BH1768" s="18" t="s">
        <v>5537</v>
      </c>
      <c r="BI1768" s="18" t="s">
        <v>5537</v>
      </c>
      <c r="BJ1768" s="18" t="s">
        <v>5537</v>
      </c>
      <c r="BK1768" s="18" t="s">
        <v>5537</v>
      </c>
      <c r="BL1768" s="9" t="s">
        <v>5537</v>
      </c>
      <c r="BM1768" s="14" t="s">
        <v>5537</v>
      </c>
      <c r="BN1768" s="14" t="s">
        <v>5537</v>
      </c>
      <c r="BO1768" s="14" t="str">
        <f>_xlfn.XLOOKUP(B1768,'[4]cell downs 18042026 17h'!$B:$B,'[4]cell downs 18042026 17h'!$B:$B,"")</f>
        <v/>
      </c>
      <c r="BP1768" s="14" t="str">
        <f>_xlfn.XLOOKUP(B1768,'[5]Cells Huawei 19042026 15h'!$B:$B,'[5]Cells Huawei 19042026 15h'!$B:$B,"")</f>
        <v/>
      </c>
      <c r="BQ1768" s="9" t="str">
        <f>_xlfn.XLOOKUP(B1768,'[6]cells down 19042026 9H40'!$B:$B,'[6]cells down 19042026 9H40'!$B:$B,"")</f>
        <v/>
      </c>
      <c r="BR1768" s="9" t="s">
        <v>5152</v>
      </c>
      <c r="BS1768" s="9" t="s">
        <v>5537</v>
      </c>
      <c r="BT1768" s="108"/>
    </row>
    <row r="1769" spans="1:72" s="9" customFormat="1" x14ac:dyDescent="0.35">
      <c r="A1769" s="1" t="s">
        <v>4483</v>
      </c>
      <c r="B1769" s="1" t="s">
        <v>4484</v>
      </c>
      <c r="C1769" s="3" t="str">
        <f>_xlfn.XLOOKUP(B1769,'[1]daily break down'!$D:$D,'[1]daily break down'!$E:$E,"")</f>
        <v>OUEST</v>
      </c>
      <c r="D1769" s="1" t="s">
        <v>11</v>
      </c>
      <c r="E1769" s="1" t="s">
        <v>12</v>
      </c>
      <c r="F1769" s="3" t="s">
        <v>102</v>
      </c>
      <c r="G1769" s="1" t="s">
        <v>4482</v>
      </c>
      <c r="H1769" s="32" t="str">
        <f>_xlfn.XLOOKUP(B1769,[2]CALCULATION!$B:$B,[2]CALCULATION!$H:$H,"")</f>
        <v>HUAWEI</v>
      </c>
      <c r="I1769" s="28">
        <v>0</v>
      </c>
      <c r="J1769" s="28">
        <v>0</v>
      </c>
      <c r="K1769" s="28">
        <v>0</v>
      </c>
      <c r="L1769" s="28">
        <v>0</v>
      </c>
      <c r="M1769" s="28">
        <v>0</v>
      </c>
      <c r="N1769" s="28">
        <v>0</v>
      </c>
      <c r="O1769" s="28">
        <v>0</v>
      </c>
      <c r="P1769" s="28">
        <v>0</v>
      </c>
      <c r="Q1769" s="28">
        <v>0</v>
      </c>
      <c r="R1769" s="28">
        <v>0</v>
      </c>
      <c r="S1769" s="93">
        <v>0</v>
      </c>
      <c r="T1769" s="93">
        <f>_xlfn.XLOOKUP(B1769,'[3]Nur des jours'!$B:$B,'[3]Nur des jours'!$U:$U,"")</f>
        <v>0</v>
      </c>
      <c r="U1769" s="93">
        <v>0</v>
      </c>
      <c r="V1769" s="93">
        <v>0</v>
      </c>
      <c r="W1769" s="93">
        <v>0</v>
      </c>
      <c r="X1769" s="93">
        <v>0</v>
      </c>
      <c r="Y1769" s="93">
        <v>0</v>
      </c>
      <c r="Z1769" s="93">
        <v>0</v>
      </c>
      <c r="AA1769" s="93">
        <v>0</v>
      </c>
      <c r="AB1769" s="93">
        <v>0</v>
      </c>
      <c r="AC1769" s="93">
        <f>_xlfn.XLOOKUP(B1769,'[3]Nur des jours'!$B:$B,'[3]Nur des jours'!$N:$N,"")</f>
        <v>0</v>
      </c>
      <c r="AD1769" s="93">
        <v>0</v>
      </c>
      <c r="AE1769" s="93">
        <v>0</v>
      </c>
      <c r="AF1769" s="93">
        <v>0</v>
      </c>
      <c r="AG1769" s="93"/>
      <c r="AH1769" s="93">
        <v>0</v>
      </c>
      <c r="AI1769" s="93">
        <v>0</v>
      </c>
      <c r="AJ1769" s="93">
        <v>0</v>
      </c>
      <c r="AK1769" s="93">
        <v>0</v>
      </c>
      <c r="AL1769" s="93">
        <v>0</v>
      </c>
      <c r="AM1769" s="49" t="s">
        <v>5559</v>
      </c>
      <c r="AN1769" s="49"/>
      <c r="AO1769" s="48" t="str" cm="1">
        <f t="array" ref="AO1769">IFERROR(_xlfn.IFS(
AQ1769="MPR ISSUE","PDH",
AQ1769="BSS Hardware Issue","BSS",
AQ1769="Sites strategiques, MLL, Pylone, etc.","ENVTECH",
AQ1769="AKTIVCO DEFAUT GE &amp; POWER Cabinet","AKTIVCO",
AQ1769="AKTIVCO Coupure ENEO &amp; Baisse de tension","AKTIVCO GRID ONLY",
AQ1769="Coupure ENEO &amp; Baisse de tension","IHS GRID ONLY",
AQ1769="Defaut GE &amp; POWER Cabinet","IHS",
AQ1769="Sharing","Partners",
AQ1769="Sites strategiques &amp; DataCenter","SST &amp; DC",
AQ1769="Exclu","Exclu",
AQ1769="SAT","SAT",
AQ1769="SPARE-ISSUE","SPARE-ISSUE",
AQ1769="Fiber CAmtel","TRANS_FO_CAMTEL",
AQ1769="Fiber AOF","Fiber AOF",
AQ1769="Projet OCM (HUAWEI)","TRAVAUX-HUAWEI",
AQ1769="Projet OCM (NOKIA)","TRAVAUX-NOKIA",
AQ1769="ACCESS-ISSUE","ACCESS-ISSUE",
AQ1769="Projet OCM (ZTE, NOKIA, autres projets)","TRAVAUX OCM",
AQ1769="No root CAuse","No root cause",
AQ1769="ODU HS","PDH",
AQ1769="IP &amp; VLAN","PDH",
AQ1769="Warehouse HUAWEI","SPARE-ISSUE",
AQ1769="SPARE-HS","SPARE-ISSUE",
AQ1769="Power Telco","BSS",AQ1769="no impacts","no impacts"
),"")</f>
        <v>No root cause</v>
      </c>
      <c r="AP1769" s="48" t="str" cm="1">
        <f t="array" ref="AP1769">IFERROR(_xlfn.IFS(
AQ1769="MPR ISSUE","TX ISSUE",
AQ1769="BSS Hardware Issue","RAN ISSUE",
AQ1769="Sites strategiques, MLL, Pylone, etc.","ENVTECH",
AQ1769="AKTIVCO DEFAUT GE &amp; POWER Cabinet","POWER ISSUE",
AQ1769="AKTIVCO Coupure ENEO &amp; Baisse de tension","POWER ISSUE",
AQ1769="Coupure ENEO &amp; Baisse de tension","POWER ISSUE",
AQ1769="Defaut GE &amp; POWER Cabinet","POWER ISSUE",
AQ1769="Sharing","POWER ISSUE",
AQ1769="Sites strategiques &amp; DataCenter","POWER ISSUE",
AQ1769="Exclu","Exclu",
AQ1769="SAT","TX ISSUE",
AQ1769="SPARE-ISSUE","SPARE-ISSUE",
AQ1769="Fiber CAmtel","TX ISSUE",
AQ1769="Fiber AOF","TX ISSUE",
AQ1769="Projet OCM (HUAWEI)","TRAVAUX-HUAWEI",
AQ1769="Projet OCM (NOKIA)","TRAVAUX -NOKIA",
AQ1769="ACCESS-ISSUE","ACCESS-ISSUE",
AQ1769="Projet OCM (ZTE, NOKIA, autres projets)","TRAVAUX OCM",
AQ1769="No root CAuse","No root cause",
AQ1769="ODU HS","TX ISSUE",
AQ1769="IP &amp; VLAN","TX ISSUE",
AQ1769="Warehouse HUAWEI","SPARE-ISSUE",
AQ1769="SPARE-HS","SPARE-ISSUE",
AQ1769="Power Telco","RAN ISSUE",AQ1769="no impacts","no impacts"
),"")</f>
        <v>No root cause</v>
      </c>
      <c r="AQ1769" s="127" t="s">
        <v>5344</v>
      </c>
      <c r="AR1769" s="48" t="str" cm="1">
        <f t="array" ref="AR1769">IFERROR(_xlfn.IFS(
AQ1769="MPR ISSUE","ACTIVE",
AQ1769="BSS Hardware Issue","ACTIVE",
AQ1769="Sites strategiques, MLL, Pylone, etc.","PASSIVE",
AQ1769="AKTIVCO DEFAUT GE &amp; POWER Cabinet","PASSIVE",
AQ1769="AKTIVCO Coupure ENEO &amp; Baisse de tension","PASSIVE",
AQ1769="Coupure ENEO &amp; Baisse de tension","PASSIVE",
AQ1769="Defaut GE &amp; POWER Cabinet","PASSIVE",
AQ1769="Sharing","PASSIVE",
AQ1769="Sites strategiques &amp; DataCenter","PASSIVE",
AQ1769="Exclu","Exclu",
AQ1769="SAT","ACTIVE",
AQ1769="SPARE-ISSUE","SPARE-ISSUE",
AQ1769="Fiber CAmtel","ACTIVE",
AQ1769="Fiber AOF","ACTIVE",
AQ1769="Projet OCM (HUAWEI)","PLANNED WORKS",
AQ1769="Projet OCM (NOKIA)","PLANNED WORKS",
AQ1769="ACCESS-ISSUE","ACCESS-ISSUE",
AQ1769="Projet OCM (ZTE, NOKIA, autres projets)","PLANNED WORKS",
AQ1769="No root CAuse","No root cause",
AQ1769="ODU HS","ACTIVE",
AQ1769="IP &amp; VLAN","ACTIVE",
AQ1769="Warehouse HUAWEI","SPARE-ISSUE",
AQ1769="SPARE-HS","SPARE-ISSUE",
AQ1769="Power Telco","ACTIVE", AQ1769="no impacts","no impacts"
),"")</f>
        <v>No root cause</v>
      </c>
      <c r="AS1769" s="92" t="s">
        <v>5537</v>
      </c>
      <c r="AT1769" s="98" t="s">
        <v>4484</v>
      </c>
      <c r="AV1769" s="17" t="s">
        <v>5537</v>
      </c>
      <c r="AW1769" s="7" t="s">
        <v>5537</v>
      </c>
      <c r="AX1769" s="6" t="s">
        <v>5537</v>
      </c>
      <c r="AY1769" s="7"/>
      <c r="AZ1769" s="3" t="s">
        <v>5537</v>
      </c>
      <c r="BA1769" s="18" t="s">
        <v>5537</v>
      </c>
      <c r="BB1769" s="18" t="s">
        <v>5537</v>
      </c>
      <c r="BC1769" s="18" t="s">
        <v>5537</v>
      </c>
      <c r="BD1769" s="18" t="s">
        <v>5537</v>
      </c>
      <c r="BE1769" s="18" t="s">
        <v>5537</v>
      </c>
      <c r="BF1769" s="18" t="s">
        <v>5537</v>
      </c>
      <c r="BG1769" s="18" t="s">
        <v>5537</v>
      </c>
      <c r="BH1769" s="18" t="s">
        <v>5537</v>
      </c>
      <c r="BI1769" s="18" t="s">
        <v>5537</v>
      </c>
      <c r="BJ1769" s="18" t="s">
        <v>5537</v>
      </c>
      <c r="BK1769" s="18" t="s">
        <v>5537</v>
      </c>
      <c r="BL1769" s="9" t="s">
        <v>5537</v>
      </c>
      <c r="BM1769" s="14" t="s">
        <v>5537</v>
      </c>
      <c r="BN1769" s="14" t="s">
        <v>5537</v>
      </c>
      <c r="BO1769" s="14" t="str">
        <f>_xlfn.XLOOKUP(B1769,'[4]cell downs 18042026 17h'!$B:$B,'[4]cell downs 18042026 17h'!$B:$B,"")</f>
        <v/>
      </c>
      <c r="BP1769" s="14" t="str">
        <f>_xlfn.XLOOKUP(B1769,'[5]Cells Huawei 19042026 15h'!$B:$B,'[5]Cells Huawei 19042026 15h'!$B:$B,"")</f>
        <v>OST_221</v>
      </c>
      <c r="BQ1769" s="9" t="str">
        <f>_xlfn.XLOOKUP(B1769,'[6]cells down 19042026 9H40'!$B:$B,'[6]cells down 19042026 9H40'!$B:$B,"")</f>
        <v/>
      </c>
      <c r="BR1769" s="9" t="s">
        <v>4484</v>
      </c>
      <c r="BS1769" s="9" t="s">
        <v>5537</v>
      </c>
      <c r="BT1769" s="108"/>
    </row>
    <row r="1770" spans="1:72" s="9" customFormat="1" x14ac:dyDescent="0.35">
      <c r="A1770" s="1" t="s">
        <v>4781</v>
      </c>
      <c r="B1770" s="8" t="s">
        <v>4782</v>
      </c>
      <c r="C1770" s="3" t="str">
        <f>_xlfn.XLOOKUP(B1770,'[1]daily break down'!$D:$D,'[1]daily break down'!$E:$E,"")</f>
        <v>OUEST</v>
      </c>
      <c r="D1770" s="1" t="s">
        <v>21</v>
      </c>
      <c r="E1770" s="1" t="s">
        <v>22</v>
      </c>
      <c r="F1770" s="3" t="s">
        <v>102</v>
      </c>
      <c r="G1770" s="1" t="s">
        <v>1475</v>
      </c>
      <c r="H1770" s="32" t="str">
        <f>_xlfn.XLOOKUP(B1770,[2]CALCULATION!$B:$B,[2]CALCULATION!$H:$H,"")</f>
        <v>Huawei</v>
      </c>
      <c r="I1770" s="28">
        <v>0</v>
      </c>
      <c r="J1770" s="28">
        <v>0</v>
      </c>
      <c r="K1770" s="28">
        <v>0</v>
      </c>
      <c r="L1770" s="28">
        <v>0</v>
      </c>
      <c r="M1770" s="28">
        <v>0</v>
      </c>
      <c r="N1770" s="28">
        <v>0</v>
      </c>
      <c r="O1770" s="28">
        <v>0</v>
      </c>
      <c r="P1770" s="28">
        <v>0</v>
      </c>
      <c r="Q1770" s="28">
        <v>0</v>
      </c>
      <c r="R1770" s="28">
        <v>0</v>
      </c>
      <c r="S1770" s="93">
        <v>0</v>
      </c>
      <c r="T1770" s="93">
        <f>_xlfn.XLOOKUP(B1770,'[3]Nur des jours'!$B:$B,'[3]Nur des jours'!$U:$U,"")</f>
        <v>0</v>
      </c>
      <c r="U1770" s="93">
        <v>0</v>
      </c>
      <c r="V1770" s="93">
        <v>0</v>
      </c>
      <c r="W1770" s="93">
        <v>0</v>
      </c>
      <c r="X1770" s="93">
        <v>0</v>
      </c>
      <c r="Y1770" s="93">
        <v>0</v>
      </c>
      <c r="Z1770" s="93">
        <v>0</v>
      </c>
      <c r="AA1770" s="93">
        <v>0</v>
      </c>
      <c r="AB1770" s="93">
        <v>0</v>
      </c>
      <c r="AC1770" s="93">
        <f>_xlfn.XLOOKUP(B1770,'[3]Nur des jours'!$B:$B,'[3]Nur des jours'!$N:$N,"")</f>
        <v>0</v>
      </c>
      <c r="AD1770" s="93">
        <v>0</v>
      </c>
      <c r="AE1770" s="93">
        <v>0</v>
      </c>
      <c r="AF1770" s="93">
        <v>0</v>
      </c>
      <c r="AG1770" s="93"/>
      <c r="AH1770" s="93">
        <v>0</v>
      </c>
      <c r="AI1770" s="93">
        <v>0</v>
      </c>
      <c r="AJ1770" s="93">
        <v>0</v>
      </c>
      <c r="AK1770" s="93">
        <v>0</v>
      </c>
      <c r="AL1770" s="93">
        <v>0</v>
      </c>
      <c r="AM1770" s="49" t="s">
        <v>5559</v>
      </c>
      <c r="AN1770" s="49"/>
      <c r="AO1770" s="48" t="str" cm="1">
        <f t="array" ref="AO1770">IFERROR(_xlfn.IFS(
AQ1770="MPR ISSUE","PDH",
AQ1770="BSS Hardware Issue","BSS",
AQ1770="Sites strategiques, MLL, Pylone, etc.","ENVTECH",
AQ1770="AKTIVCO DEFAUT GE &amp; POWER Cabinet","AKTIVCO",
AQ1770="AKTIVCO Coupure ENEO &amp; Baisse de tension","AKTIVCO GRID ONLY",
AQ1770="Coupure ENEO &amp; Baisse de tension","IHS GRID ONLY",
AQ1770="Defaut GE &amp; POWER Cabinet","IHS",
AQ1770="Sharing","Partners",
AQ1770="Sites strategiques &amp; DataCenter","SST &amp; DC",
AQ1770="Exclu","Exclu",
AQ1770="SAT","SAT",
AQ1770="SPARE-ISSUE","SPARE-ISSUE",
AQ1770="Fiber CAmtel","TRANS_FO_CAMTEL",
AQ1770="Fiber AOF","Fiber AOF",
AQ1770="Projet OCM (HUAWEI)","TRAVAUX-HUAWEI",
AQ1770="Projet OCM (NOKIA)","TRAVAUX-NOKIA",
AQ1770="ACCESS-ISSUE","ACCESS-ISSUE",
AQ1770="Projet OCM (ZTE, NOKIA, autres projets)","TRAVAUX OCM",
AQ1770="No root CAuse","No root cause",
AQ1770="ODU HS","PDH",
AQ1770="IP &amp; VLAN","PDH",
AQ1770="Warehouse HUAWEI","SPARE-ISSUE",
AQ1770="SPARE-HS","SPARE-ISSUE",
AQ1770="Power Telco","BSS",AQ1770="no impacts","no impacts"
),"")</f>
        <v>No root cause</v>
      </c>
      <c r="AP1770" s="48" t="str" cm="1">
        <f t="array" ref="AP1770">IFERROR(_xlfn.IFS(
AQ1770="MPR ISSUE","TX ISSUE",
AQ1770="BSS Hardware Issue","RAN ISSUE",
AQ1770="Sites strategiques, MLL, Pylone, etc.","ENVTECH",
AQ1770="AKTIVCO DEFAUT GE &amp; POWER Cabinet","POWER ISSUE",
AQ1770="AKTIVCO Coupure ENEO &amp; Baisse de tension","POWER ISSUE",
AQ1770="Coupure ENEO &amp; Baisse de tension","POWER ISSUE",
AQ1770="Defaut GE &amp; POWER Cabinet","POWER ISSUE",
AQ1770="Sharing","POWER ISSUE",
AQ1770="Sites strategiques &amp; DataCenter","POWER ISSUE",
AQ1770="Exclu","Exclu",
AQ1770="SAT","TX ISSUE",
AQ1770="SPARE-ISSUE","SPARE-ISSUE",
AQ1770="Fiber CAmtel","TX ISSUE",
AQ1770="Fiber AOF","TX ISSUE",
AQ1770="Projet OCM (HUAWEI)","TRAVAUX-HUAWEI",
AQ1770="Projet OCM (NOKIA)","TRAVAUX -NOKIA",
AQ1770="ACCESS-ISSUE","ACCESS-ISSUE",
AQ1770="Projet OCM (ZTE, NOKIA, autres projets)","TRAVAUX OCM",
AQ1770="No root CAuse","No root cause",
AQ1770="ODU HS","TX ISSUE",
AQ1770="IP &amp; VLAN","TX ISSUE",
AQ1770="Warehouse HUAWEI","SPARE-ISSUE",
AQ1770="SPARE-HS","SPARE-ISSUE",
AQ1770="Power Telco","RAN ISSUE",AQ1770="no impacts","no impacts"
),"")</f>
        <v>No root cause</v>
      </c>
      <c r="AQ1770" s="67" t="s">
        <v>5344</v>
      </c>
      <c r="AR1770" s="48" t="str" cm="1">
        <f t="array" ref="AR1770">IFERROR(_xlfn.IFS(
AQ1770="MPR ISSUE","ACTIVE",
AQ1770="BSS Hardware Issue","ACTIVE",
AQ1770="Sites strategiques, MLL, Pylone, etc.","PASSIVE",
AQ1770="AKTIVCO DEFAUT GE &amp; POWER Cabinet","PASSIVE",
AQ1770="AKTIVCO Coupure ENEO &amp; Baisse de tension","PASSIVE",
AQ1770="Coupure ENEO &amp; Baisse de tension","PASSIVE",
AQ1770="Defaut GE &amp; POWER Cabinet","PASSIVE",
AQ1770="Sharing","PASSIVE",
AQ1770="Sites strategiques &amp; DataCenter","PASSIVE",
AQ1770="Exclu","Exclu",
AQ1770="SAT","ACTIVE",
AQ1770="SPARE-ISSUE","SPARE-ISSUE",
AQ1770="Fiber CAmtel","ACTIVE",
AQ1770="Fiber AOF","ACTIVE",
AQ1770="Projet OCM (HUAWEI)","PLANNED WORKS",
AQ1770="Projet OCM (NOKIA)","PLANNED WORKS",
AQ1770="ACCESS-ISSUE","ACCESS-ISSUE",
AQ1770="Projet OCM (ZTE, NOKIA, autres projets)","PLANNED WORKS",
AQ1770="No root CAuse","No root cause",
AQ1770="ODU HS","ACTIVE",
AQ1770="IP &amp; VLAN","ACTIVE",
AQ1770="Warehouse HUAWEI","SPARE-ISSUE",
AQ1770="SPARE-HS","SPARE-ISSUE",
AQ1770="Power Telco","ACTIVE", AQ1770="no impacts","no impacts"
),"")</f>
        <v>No root cause</v>
      </c>
      <c r="AS1770" s="92" t="s">
        <v>5537</v>
      </c>
      <c r="AT1770" s="98" t="s">
        <v>4782</v>
      </c>
      <c r="AV1770" s="17" t="s">
        <v>5537</v>
      </c>
      <c r="AW1770" s="7" t="s">
        <v>5537</v>
      </c>
      <c r="AX1770" s="6" t="s">
        <v>5537</v>
      </c>
      <c r="AY1770" s="7"/>
      <c r="AZ1770" s="3" t="s">
        <v>5537</v>
      </c>
      <c r="BA1770" s="18" t="s">
        <v>5537</v>
      </c>
      <c r="BB1770" s="18" t="s">
        <v>5537</v>
      </c>
      <c r="BC1770" s="18" t="s">
        <v>5537</v>
      </c>
      <c r="BD1770" s="18" t="s">
        <v>5537</v>
      </c>
      <c r="BE1770" s="18" t="s">
        <v>5537</v>
      </c>
      <c r="BF1770" s="18" t="s">
        <v>5537</v>
      </c>
      <c r="BG1770" s="18" t="s">
        <v>5537</v>
      </c>
      <c r="BH1770" s="18" t="s">
        <v>5537</v>
      </c>
      <c r="BI1770" s="18" t="s">
        <v>5537</v>
      </c>
      <c r="BJ1770" s="18" t="s">
        <v>5537</v>
      </c>
      <c r="BK1770" s="18" t="s">
        <v>5537</v>
      </c>
      <c r="BL1770" s="9" t="s">
        <v>5537</v>
      </c>
      <c r="BM1770" s="14" t="s">
        <v>5537</v>
      </c>
      <c r="BN1770" s="14" t="s">
        <v>5537</v>
      </c>
      <c r="BO1770" s="14" t="str">
        <f>_xlfn.XLOOKUP(B1770,'[4]cell downs 18042026 17h'!$B:$B,'[4]cell downs 18042026 17h'!$B:$B,"")</f>
        <v/>
      </c>
      <c r="BP1770" s="14" t="str">
        <f>_xlfn.XLOOKUP(B1770,'[5]Cells Huawei 19042026 15h'!$B:$B,'[5]Cells Huawei 19042026 15h'!$B:$B,"")</f>
        <v/>
      </c>
      <c r="BQ1770" s="9" t="str">
        <f>_xlfn.XLOOKUP(B1770,'[6]cells down 19042026 9H40'!$B:$B,'[6]cells down 19042026 9H40'!$B:$B,"")</f>
        <v/>
      </c>
      <c r="BR1770" s="9" t="s">
        <v>5537</v>
      </c>
      <c r="BS1770" s="9" t="s">
        <v>5537</v>
      </c>
      <c r="BT1770" s="108"/>
    </row>
    <row r="1771" spans="1:72" s="9" customFormat="1" x14ac:dyDescent="0.35">
      <c r="A1771" s="1" t="s">
        <v>5129</v>
      </c>
      <c r="B1771" s="8" t="s">
        <v>5130</v>
      </c>
      <c r="C1771" s="3" t="str">
        <f>_xlfn.XLOOKUP(B1771,'[1]daily break down'!$D:$D,'[1]daily break down'!$E:$E,"")</f>
        <v>CENTRE</v>
      </c>
      <c r="D1771" s="1" t="s">
        <v>11</v>
      </c>
      <c r="E1771" s="1" t="s">
        <v>12</v>
      </c>
      <c r="F1771" s="3" t="s">
        <v>37</v>
      </c>
      <c r="G1771" s="1" t="s">
        <v>5129</v>
      </c>
      <c r="H1771" s="34" t="str">
        <f>_xlfn.XLOOKUP(B1771,[2]CALCULATION!$B:$B,[2]CALCULATION!$H:$H,"")</f>
        <v>ZTE</v>
      </c>
      <c r="I1771" s="28">
        <v>0</v>
      </c>
      <c r="J1771" s="28">
        <v>0</v>
      </c>
      <c r="K1771" s="28">
        <v>0</v>
      </c>
      <c r="L1771" s="28">
        <v>0</v>
      </c>
      <c r="M1771" s="28">
        <v>0</v>
      </c>
      <c r="N1771" s="28">
        <v>0</v>
      </c>
      <c r="O1771" s="28">
        <v>0</v>
      </c>
      <c r="P1771" s="28">
        <v>0</v>
      </c>
      <c r="Q1771" s="28">
        <v>0</v>
      </c>
      <c r="R1771" s="28">
        <v>0</v>
      </c>
      <c r="S1771" s="93">
        <v>0</v>
      </c>
      <c r="T1771" s="93">
        <f>_xlfn.XLOOKUP(B1771,'[3]Nur des jours'!$B:$B,'[3]Nur des jours'!$U:$U,"")</f>
        <v>0</v>
      </c>
      <c r="U1771" s="93">
        <v>0</v>
      </c>
      <c r="V1771" s="93">
        <v>0</v>
      </c>
      <c r="W1771" s="93">
        <v>0</v>
      </c>
      <c r="X1771" s="93">
        <v>0</v>
      </c>
      <c r="Y1771" s="93">
        <v>0</v>
      </c>
      <c r="Z1771" s="93">
        <v>0</v>
      </c>
      <c r="AA1771" s="93">
        <v>0</v>
      </c>
      <c r="AB1771" s="93">
        <v>0</v>
      </c>
      <c r="AC1771" s="93">
        <f>_xlfn.XLOOKUP(B1771,'[3]Nur des jours'!$B:$B,'[3]Nur des jours'!$N:$N,"")</f>
        <v>0</v>
      </c>
      <c r="AD1771" s="93">
        <v>0</v>
      </c>
      <c r="AE1771" s="93">
        <v>0</v>
      </c>
      <c r="AF1771" s="93">
        <v>0</v>
      </c>
      <c r="AG1771" s="93"/>
      <c r="AH1771" s="93">
        <v>0</v>
      </c>
      <c r="AI1771" s="93">
        <v>0</v>
      </c>
      <c r="AJ1771" s="93">
        <v>0</v>
      </c>
      <c r="AK1771" s="93">
        <v>0</v>
      </c>
      <c r="AL1771" s="93">
        <v>0</v>
      </c>
      <c r="AM1771" s="49" t="s">
        <v>5559</v>
      </c>
      <c r="AN1771" s="49"/>
      <c r="AO1771" s="48" t="str" cm="1">
        <f t="array" ref="AO1771">IFERROR(_xlfn.IFS(
AQ1771="MPR ISSUE","PDH",
AQ1771="BSS Hardware Issue","BSS",
AQ1771="Sites strategiques, MLL, Pylone, etc.","ENVTECH",
AQ1771="AKTIVCO DEFAUT GE &amp; POWER Cabinet","AKTIVCO",
AQ1771="AKTIVCO Coupure ENEO &amp; Baisse de tension","AKTIVCO GRID ONLY",
AQ1771="Coupure ENEO &amp; Baisse de tension","IHS GRID ONLY",
AQ1771="Defaut GE &amp; POWER Cabinet","IHS",
AQ1771="Sharing","Partners",
AQ1771="Sites strategiques &amp; DataCenter","SST &amp; DC",
AQ1771="Exclu","Exclu",
AQ1771="SAT","SAT",
AQ1771="SPARE-ISSUE","SPARE-ISSUE",
AQ1771="Fiber CAmtel","TRANS_FO_CAMTEL",
AQ1771="Fiber AOF","Fiber AOF",
AQ1771="Projet OCM (HUAWEI)","TRAVAUX-HUAWEI",
AQ1771="Projet OCM (NOKIA)","TRAVAUX-NOKIA",
AQ1771="ACCESS-ISSUE","ACCESS-ISSUE",
AQ1771="Projet OCM (ZTE, NOKIA, autres projets)","TRAVAUX OCM",
AQ1771="No root CAuse","No root cause",
AQ1771="ODU HS","PDH",
AQ1771="IP &amp; VLAN","PDH",
AQ1771="Warehouse HUAWEI","SPARE-ISSUE",
AQ1771="SPARE-HS","SPARE-ISSUE",
AQ1771="Power Telco","BSS",AQ1771="no impacts","no impacts"
),"")</f>
        <v>No root cause</v>
      </c>
      <c r="AP1771" s="48" t="str" cm="1">
        <f t="array" ref="AP1771">IFERROR(_xlfn.IFS(
AQ1771="MPR ISSUE","TX ISSUE",
AQ1771="BSS Hardware Issue","RAN ISSUE",
AQ1771="Sites strategiques, MLL, Pylone, etc.","ENVTECH",
AQ1771="AKTIVCO DEFAUT GE &amp; POWER Cabinet","POWER ISSUE",
AQ1771="AKTIVCO Coupure ENEO &amp; Baisse de tension","POWER ISSUE",
AQ1771="Coupure ENEO &amp; Baisse de tension","POWER ISSUE",
AQ1771="Defaut GE &amp; POWER Cabinet","POWER ISSUE",
AQ1771="Sharing","POWER ISSUE",
AQ1771="Sites strategiques &amp; DataCenter","POWER ISSUE",
AQ1771="Exclu","Exclu",
AQ1771="SAT","TX ISSUE",
AQ1771="SPARE-ISSUE","SPARE-ISSUE",
AQ1771="Fiber CAmtel","TX ISSUE",
AQ1771="Fiber AOF","TX ISSUE",
AQ1771="Projet OCM (HUAWEI)","TRAVAUX-HUAWEI",
AQ1771="Projet OCM (NOKIA)","TRAVAUX -NOKIA",
AQ1771="ACCESS-ISSUE","ACCESS-ISSUE",
AQ1771="Projet OCM (ZTE, NOKIA, autres projets)","TRAVAUX OCM",
AQ1771="No root CAuse","No root cause",
AQ1771="ODU HS","TX ISSUE",
AQ1771="IP &amp; VLAN","TX ISSUE",
AQ1771="Warehouse HUAWEI","SPARE-ISSUE",
AQ1771="SPARE-HS","SPARE-ISSUE",
AQ1771="Power Telco","RAN ISSUE",AQ1771="no impacts","no impacts"
),"")</f>
        <v>No root cause</v>
      </c>
      <c r="AQ1771" s="127" t="s">
        <v>5344</v>
      </c>
      <c r="AR1771" s="48" t="str" cm="1">
        <f t="array" ref="AR1771">IFERROR(_xlfn.IFS(
AQ1771="MPR ISSUE","ACTIVE",
AQ1771="BSS Hardware Issue","ACTIVE",
AQ1771="Sites strategiques, MLL, Pylone, etc.","PASSIVE",
AQ1771="AKTIVCO DEFAUT GE &amp; POWER Cabinet","PASSIVE",
AQ1771="AKTIVCO Coupure ENEO &amp; Baisse de tension","PASSIVE",
AQ1771="Coupure ENEO &amp; Baisse de tension","PASSIVE",
AQ1771="Defaut GE &amp; POWER Cabinet","PASSIVE",
AQ1771="Sharing","PASSIVE",
AQ1771="Sites strategiques &amp; DataCenter","PASSIVE",
AQ1771="Exclu","Exclu",
AQ1771="SAT","ACTIVE",
AQ1771="SPARE-ISSUE","SPARE-ISSUE",
AQ1771="Fiber CAmtel","ACTIVE",
AQ1771="Fiber AOF","ACTIVE",
AQ1771="Projet OCM (HUAWEI)","PLANNED WORKS",
AQ1771="Projet OCM (NOKIA)","PLANNED WORKS",
AQ1771="ACCESS-ISSUE","ACCESS-ISSUE",
AQ1771="Projet OCM (ZTE, NOKIA, autres projets)","PLANNED WORKS",
AQ1771="No root CAuse","No root cause",
AQ1771="ODU HS","ACTIVE",
AQ1771="IP &amp; VLAN","ACTIVE",
AQ1771="Warehouse HUAWEI","SPARE-ISSUE",
AQ1771="SPARE-HS","SPARE-ISSUE",
AQ1771="Power Telco","ACTIVE", AQ1771="no impacts","no impacts"
),"")</f>
        <v>No root cause</v>
      </c>
      <c r="AS1771" s="92" t="s">
        <v>5537</v>
      </c>
      <c r="AT1771" s="98" t="s">
        <v>5130</v>
      </c>
      <c r="AV1771" s="17" t="s">
        <v>5537</v>
      </c>
      <c r="AW1771" s="7" t="s">
        <v>5537</v>
      </c>
      <c r="AX1771" s="6" t="s">
        <v>5537</v>
      </c>
      <c r="AY1771" s="7"/>
      <c r="AZ1771" s="3" t="s">
        <v>5537</v>
      </c>
      <c r="BA1771" s="18" t="s">
        <v>5537</v>
      </c>
      <c r="BB1771" s="18" t="s">
        <v>5537</v>
      </c>
      <c r="BC1771" s="18" t="s">
        <v>5537</v>
      </c>
      <c r="BD1771" s="18" t="s">
        <v>5537</v>
      </c>
      <c r="BE1771" s="18" t="s">
        <v>5537</v>
      </c>
      <c r="BF1771" s="18" t="s">
        <v>5537</v>
      </c>
      <c r="BG1771" s="18" t="s">
        <v>5537</v>
      </c>
      <c r="BH1771" s="18" t="s">
        <v>5537</v>
      </c>
      <c r="BI1771" s="18" t="s">
        <v>5537</v>
      </c>
      <c r="BJ1771" s="18" t="s">
        <v>5537</v>
      </c>
      <c r="BK1771" s="18" t="s">
        <v>5537</v>
      </c>
      <c r="BL1771" s="9" t="s">
        <v>5537</v>
      </c>
      <c r="BM1771" s="14" t="s">
        <v>5537</v>
      </c>
      <c r="BN1771" s="14" t="s">
        <v>5537</v>
      </c>
      <c r="BO1771" s="14" t="str">
        <f>_xlfn.XLOOKUP(B1771,'[4]cell downs 18042026 17h'!$B:$B,'[4]cell downs 18042026 17h'!$B:$B,"")</f>
        <v/>
      </c>
      <c r="BP1771" s="14" t="str">
        <f>_xlfn.XLOOKUP(B1771,'[5]Cells Huawei 19042026 15h'!$B:$B,'[5]Cells Huawei 19042026 15h'!$B:$B,"")</f>
        <v/>
      </c>
      <c r="BQ1771" s="9" t="str">
        <f>_xlfn.XLOOKUP(B1771,'[6]cells down 19042026 9H40'!$B:$B,'[6]cells down 19042026 9H40'!$B:$B,"")</f>
        <v/>
      </c>
      <c r="BR1771" s="9" t="s">
        <v>5537</v>
      </c>
      <c r="BS1771" s="9" t="s">
        <v>5537</v>
      </c>
      <c r="BT1771" s="108"/>
    </row>
    <row r="1772" spans="1:72" s="9" customFormat="1" ht="34" customHeight="1" x14ac:dyDescent="0.35">
      <c r="A1772" s="8" t="s">
        <v>2183</v>
      </c>
      <c r="B1772" s="8" t="s">
        <v>2184</v>
      </c>
      <c r="C1772" s="25" t="str">
        <f>_xlfn.XLOOKUP(B1772,'[1]daily break down'!$D:$D,'[1]daily break down'!$E:$E,"")</f>
        <v>SUD-OUEST</v>
      </c>
      <c r="D1772" s="8" t="s">
        <v>21</v>
      </c>
      <c r="E1772" s="8" t="s">
        <v>30</v>
      </c>
      <c r="F1772" s="25" t="s">
        <v>13</v>
      </c>
      <c r="G1772" s="8" t="s">
        <v>2183</v>
      </c>
      <c r="H1772" s="33" t="str">
        <f>_xlfn.XLOOKUP(B1772,[2]CALCULATION!$B:$B,[2]CALCULATION!$H:$H,"")</f>
        <v>NOKIA</v>
      </c>
      <c r="I1772" s="28">
        <v>0</v>
      </c>
      <c r="J1772" s="28">
        <v>0</v>
      </c>
      <c r="K1772" s="28">
        <v>0</v>
      </c>
      <c r="L1772" s="28">
        <v>0</v>
      </c>
      <c r="M1772" s="28">
        <v>0</v>
      </c>
      <c r="N1772" s="28">
        <v>0</v>
      </c>
      <c r="O1772" s="28">
        <v>0</v>
      </c>
      <c r="P1772" s="28">
        <v>0</v>
      </c>
      <c r="Q1772" s="28">
        <v>0</v>
      </c>
      <c r="R1772" s="28">
        <v>0</v>
      </c>
      <c r="S1772" s="93">
        <v>0</v>
      </c>
      <c r="T1772" s="93">
        <f>_xlfn.XLOOKUP(B1772,'[3]Nur des jours'!$B:$B,'[3]Nur des jours'!$U:$U,"")</f>
        <v>0</v>
      </c>
      <c r="U1772" s="93">
        <v>0</v>
      </c>
      <c r="V1772" s="93">
        <v>0</v>
      </c>
      <c r="W1772" s="93">
        <v>0</v>
      </c>
      <c r="X1772" s="93">
        <v>0</v>
      </c>
      <c r="Y1772" s="93">
        <v>0</v>
      </c>
      <c r="Z1772" s="93">
        <v>0</v>
      </c>
      <c r="AA1772" s="93">
        <v>0</v>
      </c>
      <c r="AB1772" s="93">
        <v>0</v>
      </c>
      <c r="AC1772" s="93">
        <f>_xlfn.XLOOKUP(B1772,'[3]Nur des jours'!$B:$B,'[3]Nur des jours'!$N:$N,"")</f>
        <v>0</v>
      </c>
      <c r="AD1772" s="93">
        <v>0</v>
      </c>
      <c r="AE1772" s="93">
        <v>0</v>
      </c>
      <c r="AF1772" s="93">
        <v>0</v>
      </c>
      <c r="AG1772" s="93"/>
      <c r="AH1772" s="93">
        <v>0</v>
      </c>
      <c r="AI1772" s="93">
        <v>0</v>
      </c>
      <c r="AJ1772" s="93">
        <v>0</v>
      </c>
      <c r="AK1772" s="93">
        <v>0</v>
      </c>
      <c r="AL1772" s="93">
        <v>0</v>
      </c>
      <c r="AM1772" s="49" t="s">
        <v>5559</v>
      </c>
      <c r="AN1772" s="49"/>
      <c r="AO1772" s="48" t="str" cm="1">
        <f t="array" ref="AO1772">IFERROR(_xlfn.IFS(
AQ1772="MPR ISSUE","PDH",
AQ1772="BSS Hardware Issue","BSS",
AQ1772="Sites strategiques, MLL, Pylone, etc.","ENVTECH",
AQ1772="AKTIVCO DEFAUT GE &amp; POWER Cabinet","AKTIVCO",
AQ1772="AKTIVCO Coupure ENEO &amp; Baisse de tension","AKTIVCO GRID ONLY",
AQ1772="Coupure ENEO &amp; Baisse de tension","IHS GRID ONLY",
AQ1772="Defaut GE &amp; POWER Cabinet","IHS",
AQ1772="Sharing","Partners",
AQ1772="Sites strategiques &amp; DataCenter","SST &amp; DC",
AQ1772="Exclu","Exclu",
AQ1772="SAT","SAT",
AQ1772="SPARE-ISSUE","SPARE-ISSUE",
AQ1772="Fiber CAmtel","TRANS_FO_CAMTEL",
AQ1772="Fiber AOF","Fiber AOF",
AQ1772="Projet OCM (HUAWEI)","TRAVAUX-HUAWEI",
AQ1772="Projet OCM (NOKIA)","TRAVAUX-NOKIA",
AQ1772="ACCESS-ISSUE","ACCESS-ISSUE",
AQ1772="Projet OCM (ZTE, NOKIA, autres projets)","TRAVAUX OCM",
AQ1772="No root CAuse","No root cause",
AQ1772="ODU HS","PDH",
AQ1772="IP &amp; VLAN","PDH",
AQ1772="Warehouse HUAWEI","SPARE-ISSUE",
AQ1772="SPARE-HS","SPARE-ISSUE",
AQ1772="Power Telco","BSS",AQ1772="no impacts","no impacts"
),"")</f>
        <v>ACCESS-ISSUE</v>
      </c>
      <c r="AP1772" s="48" t="str" cm="1">
        <f t="array" ref="AP1772">IFERROR(_xlfn.IFS(
AQ1772="MPR ISSUE","TX ISSUE",
AQ1772="BSS Hardware Issue","RAN ISSUE",
AQ1772="Sites strategiques, MLL, Pylone, etc.","ENVTECH",
AQ1772="AKTIVCO DEFAUT GE &amp; POWER Cabinet","POWER ISSUE",
AQ1772="AKTIVCO Coupure ENEO &amp; Baisse de tension","POWER ISSUE",
AQ1772="Coupure ENEO &amp; Baisse de tension","POWER ISSUE",
AQ1772="Defaut GE &amp; POWER Cabinet","POWER ISSUE",
AQ1772="Sharing","POWER ISSUE",
AQ1772="Sites strategiques &amp; DataCenter","POWER ISSUE",
AQ1772="Exclu","Exclu",
AQ1772="SAT","TX ISSUE",
AQ1772="SPARE-ISSUE","SPARE-ISSUE",
AQ1772="Fiber CAmtel","TX ISSUE",
AQ1772="Fiber AOF","TX ISSUE",
AQ1772="Projet OCM (HUAWEI)","TRAVAUX-HUAWEI",
AQ1772="Projet OCM (NOKIA)","TRAVAUX -NOKIA",
AQ1772="ACCESS-ISSUE","ACCESS-ISSUE",
AQ1772="Projet OCM (ZTE, NOKIA, autres projets)","TRAVAUX OCM",
AQ1772="No root CAuse","No root cause",
AQ1772="ODU HS","TX ISSUE",
AQ1772="IP &amp; VLAN","TX ISSUE",
AQ1772="Warehouse HUAWEI","SPARE-ISSUE",
AQ1772="SPARE-HS","SPARE-ISSUE",
AQ1772="Power Telco","RAN ISSUE",AQ1772="no impacts","no impacts"
),"")</f>
        <v>ACCESS-ISSUE</v>
      </c>
      <c r="AQ1772" s="67" t="s">
        <v>25</v>
      </c>
      <c r="AR1772" s="48" t="str" cm="1">
        <f t="array" ref="AR1772">IFERROR(_xlfn.IFS(
AQ1772="MPR ISSUE","ACTIVE",
AQ1772="BSS Hardware Issue","ACTIVE",
AQ1772="Sites strategiques, MLL, Pylone, etc.","PASSIVE",
AQ1772="AKTIVCO DEFAUT GE &amp; POWER Cabinet","PASSIVE",
AQ1772="AKTIVCO Coupure ENEO &amp; Baisse de tension","PASSIVE",
AQ1772="Coupure ENEO &amp; Baisse de tension","PASSIVE",
AQ1772="Defaut GE &amp; POWER Cabinet","PASSIVE",
AQ1772="Sharing","PASSIVE",
AQ1772="Sites strategiques &amp; DataCenter","PASSIVE",
AQ1772="Exclu","Exclu",
AQ1772="SAT","ACTIVE",
AQ1772="SPARE-ISSUE","SPARE-ISSUE",
AQ1772="Fiber CAmtel","ACTIVE",
AQ1772="Fiber AOF","ACTIVE",
AQ1772="Projet OCM (HUAWEI)","PLANNED WORKS",
AQ1772="Projet OCM (NOKIA)","PLANNED WORKS",
AQ1772="ACCESS-ISSUE","ACCESS-ISSUE",
AQ1772="Projet OCM (ZTE, NOKIA, autres projets)","PLANNED WORKS",
AQ1772="No root CAuse","No root cause",
AQ1772="ODU HS","ACTIVE",
AQ1772="IP &amp; VLAN","ACTIVE",
AQ1772="Warehouse HUAWEI","SPARE-ISSUE",
AQ1772="SPARE-HS","SPARE-ISSUE",
AQ1772="Power Telco","ACTIVE", AQ1772="no impacts","no impacts"
),"")</f>
        <v>ACCESS-ISSUE</v>
      </c>
      <c r="AS1772" s="92" t="s">
        <v>6393</v>
      </c>
      <c r="AT1772" s="92" t="s">
        <v>2184</v>
      </c>
      <c r="AU1772" s="128"/>
      <c r="AV1772" s="17" t="s">
        <v>5537</v>
      </c>
      <c r="AW1772" s="7" t="s">
        <v>5537</v>
      </c>
      <c r="AX1772" s="6" t="s">
        <v>5537</v>
      </c>
      <c r="AY1772" s="122"/>
      <c r="AZ1772" s="3" t="s">
        <v>5537</v>
      </c>
      <c r="BA1772" s="18" t="s">
        <v>6352</v>
      </c>
      <c r="BB1772" s="18" t="s">
        <v>6352</v>
      </c>
      <c r="BC1772" s="18" t="s">
        <v>6352</v>
      </c>
      <c r="BD1772" s="18" t="s">
        <v>5537</v>
      </c>
      <c r="BE1772" s="18" t="s">
        <v>5537</v>
      </c>
      <c r="BF1772" s="18" t="s">
        <v>5537</v>
      </c>
      <c r="BG1772" s="18" t="s">
        <v>5537</v>
      </c>
      <c r="BH1772" s="18" t="s">
        <v>5537</v>
      </c>
      <c r="BI1772" s="18" t="s">
        <v>5537</v>
      </c>
      <c r="BJ1772" s="18" t="s">
        <v>5537</v>
      </c>
      <c r="BK1772" s="18" t="s">
        <v>5537</v>
      </c>
      <c r="BL1772" s="9" t="s">
        <v>5537</v>
      </c>
      <c r="BM1772" s="14" t="s">
        <v>5537</v>
      </c>
      <c r="BN1772" s="123" t="s">
        <v>5537</v>
      </c>
      <c r="BO1772" s="123" t="str">
        <f>_xlfn.XLOOKUP(B1772,'[4]cell downs 18042026 17h'!$B:$B,'[4]cell downs 18042026 17h'!$B:$B,"")</f>
        <v/>
      </c>
      <c r="BP1772" s="123" t="str">
        <f>_xlfn.XLOOKUP(B1772,'[5]Cells Huawei 19042026 15h'!$B:$B,'[5]Cells Huawei 19042026 15h'!$B:$B,"")</f>
        <v>SUO_173</v>
      </c>
      <c r="BQ1772" s="121" t="str">
        <f>_xlfn.XLOOKUP(B1772,'[6]cells down 19042026 9H40'!$B:$B,'[6]cells down 19042026 9H40'!$B:$B,"")</f>
        <v/>
      </c>
      <c r="BR1772" s="121" t="s">
        <v>5537</v>
      </c>
      <c r="BS1772" s="9" t="s">
        <v>5537</v>
      </c>
      <c r="BT1772" s="108"/>
    </row>
    <row r="1773" spans="1:72" s="9" customFormat="1" x14ac:dyDescent="0.35">
      <c r="A1773" s="1" t="s">
        <v>2386</v>
      </c>
      <c r="B1773" s="8" t="s">
        <v>2387</v>
      </c>
      <c r="C1773" s="3" t="str">
        <f>_xlfn.XLOOKUP(B1773,'[1]daily break down'!$D:$D,'[1]daily break down'!$E:$E,"")</f>
        <v>Douala</v>
      </c>
      <c r="D1773" s="1" t="s">
        <v>11</v>
      </c>
      <c r="E1773" s="1" t="s">
        <v>12</v>
      </c>
      <c r="F1773" s="3" t="s">
        <v>31</v>
      </c>
      <c r="G1773" s="1" t="s">
        <v>32</v>
      </c>
      <c r="H1773" s="34" t="str">
        <f>_xlfn.XLOOKUP(B1773,[2]CALCULATION!$B:$B,[2]CALCULATION!$H:$H,"")</f>
        <v>ZTE</v>
      </c>
      <c r="I1773" s="28">
        <v>0</v>
      </c>
      <c r="J1773" s="28">
        <v>0</v>
      </c>
      <c r="K1773" s="28">
        <v>0</v>
      </c>
      <c r="L1773" s="28">
        <v>0</v>
      </c>
      <c r="M1773" s="28">
        <v>0</v>
      </c>
      <c r="N1773" s="28">
        <v>0</v>
      </c>
      <c r="O1773" s="28">
        <v>0</v>
      </c>
      <c r="P1773" s="28">
        <v>0</v>
      </c>
      <c r="Q1773" s="28">
        <v>0</v>
      </c>
      <c r="R1773" s="28">
        <v>0</v>
      </c>
      <c r="S1773" s="93">
        <v>0</v>
      </c>
      <c r="T1773" s="93">
        <f>_xlfn.XLOOKUP(B1773,'[3]Nur des jours'!$B:$B,'[3]Nur des jours'!$U:$U,"")</f>
        <v>0</v>
      </c>
      <c r="U1773" s="93">
        <v>0</v>
      </c>
      <c r="V1773" s="93">
        <v>0</v>
      </c>
      <c r="W1773" s="93">
        <v>0</v>
      </c>
      <c r="X1773" s="93">
        <v>0</v>
      </c>
      <c r="Y1773" s="93">
        <v>0</v>
      </c>
      <c r="Z1773" s="93">
        <v>0</v>
      </c>
      <c r="AA1773" s="93">
        <v>0</v>
      </c>
      <c r="AB1773" s="93">
        <v>0</v>
      </c>
      <c r="AC1773" s="93">
        <f>_xlfn.XLOOKUP(B1773,'[3]Nur des jours'!$B:$B,'[3]Nur des jours'!$N:$N,"")</f>
        <v>0</v>
      </c>
      <c r="AD1773" s="93">
        <v>0</v>
      </c>
      <c r="AE1773" s="93">
        <v>0</v>
      </c>
      <c r="AF1773" s="93">
        <v>0</v>
      </c>
      <c r="AG1773" s="93"/>
      <c r="AH1773" s="93">
        <v>0</v>
      </c>
      <c r="AI1773" s="93">
        <v>0</v>
      </c>
      <c r="AJ1773" s="93">
        <v>0</v>
      </c>
      <c r="AK1773" s="93">
        <v>0</v>
      </c>
      <c r="AL1773" s="93">
        <v>0</v>
      </c>
      <c r="AM1773" s="49" t="s">
        <v>5559</v>
      </c>
      <c r="AN1773" s="49"/>
      <c r="AO1773" s="48" t="str" cm="1">
        <f t="array" ref="AO1773">IFERROR(_xlfn.IFS(
AQ1773="MPR ISSUE","PDH",
AQ1773="BSS Hardware Issue","BSS",
AQ1773="Sites strategiques, MLL, Pylone, etc.","ENVTECH",
AQ1773="AKTIVCO DEFAUT GE &amp; POWER Cabinet","AKTIVCO",
AQ1773="AKTIVCO Coupure ENEO &amp; Baisse de tension","AKTIVCO GRID ONLY",
AQ1773="Coupure ENEO &amp; Baisse de tension","IHS GRID ONLY",
AQ1773="Defaut GE &amp; POWER Cabinet","IHS",
AQ1773="Sharing","Partners",
AQ1773="Sites strategiques &amp; DataCenter","SST &amp; DC",
AQ1773="Exclu","Exclu",
AQ1773="SAT","SAT",
AQ1773="SPARE-ISSUE","SPARE-ISSUE",
AQ1773="Fiber CAmtel","TRANS_FO_CAMTEL",
AQ1773="Fiber AOF","Fiber AOF",
AQ1773="Projet OCM (HUAWEI)","TRAVAUX-HUAWEI",
AQ1773="Projet OCM (NOKIA)","TRAVAUX-NOKIA",
AQ1773="ACCESS-ISSUE","ACCESS-ISSUE",
AQ1773="Projet OCM (ZTE, NOKIA, autres projets)","TRAVAUX OCM",
AQ1773="No root CAuse","No root cause",
AQ1773="ODU HS","PDH",
AQ1773="IP &amp; VLAN","PDH",
AQ1773="Warehouse HUAWEI","SPARE-ISSUE",
AQ1773="SPARE-HS","SPARE-ISSUE",
AQ1773="Power Telco","BSS",AQ1773="no impacts","no impacts"
),"")</f>
        <v>No root cause</v>
      </c>
      <c r="AP1773" s="48" t="str" cm="1">
        <f t="array" ref="AP1773">IFERROR(_xlfn.IFS(
AQ1773="MPR ISSUE","TX ISSUE",
AQ1773="BSS Hardware Issue","RAN ISSUE",
AQ1773="Sites strategiques, MLL, Pylone, etc.","ENVTECH",
AQ1773="AKTIVCO DEFAUT GE &amp; POWER Cabinet","POWER ISSUE",
AQ1773="AKTIVCO Coupure ENEO &amp; Baisse de tension","POWER ISSUE",
AQ1773="Coupure ENEO &amp; Baisse de tension","POWER ISSUE",
AQ1773="Defaut GE &amp; POWER Cabinet","POWER ISSUE",
AQ1773="Sharing","POWER ISSUE",
AQ1773="Sites strategiques &amp; DataCenter","POWER ISSUE",
AQ1773="Exclu","Exclu",
AQ1773="SAT","TX ISSUE",
AQ1773="SPARE-ISSUE","SPARE-ISSUE",
AQ1773="Fiber CAmtel","TX ISSUE",
AQ1773="Fiber AOF","TX ISSUE",
AQ1773="Projet OCM (HUAWEI)","TRAVAUX-HUAWEI",
AQ1773="Projet OCM (NOKIA)","TRAVAUX -NOKIA",
AQ1773="ACCESS-ISSUE","ACCESS-ISSUE",
AQ1773="Projet OCM (ZTE, NOKIA, autres projets)","TRAVAUX OCM",
AQ1773="No root CAuse","No root cause",
AQ1773="ODU HS","TX ISSUE",
AQ1773="IP &amp; VLAN","TX ISSUE",
AQ1773="Warehouse HUAWEI","SPARE-ISSUE",
AQ1773="SPARE-HS","SPARE-ISSUE",
AQ1773="Power Telco","RAN ISSUE",AQ1773="no impacts","no impacts"
),"")</f>
        <v>No root cause</v>
      </c>
      <c r="AQ1773" s="127" t="s">
        <v>5344</v>
      </c>
      <c r="AR1773" s="48" t="str" cm="1">
        <f t="array" ref="AR1773">IFERROR(_xlfn.IFS(
AQ1773="MPR ISSUE","ACTIVE",
AQ1773="BSS Hardware Issue","ACTIVE",
AQ1773="Sites strategiques, MLL, Pylone, etc.","PASSIVE",
AQ1773="AKTIVCO DEFAUT GE &amp; POWER Cabinet","PASSIVE",
AQ1773="AKTIVCO Coupure ENEO &amp; Baisse de tension","PASSIVE",
AQ1773="Coupure ENEO &amp; Baisse de tension","PASSIVE",
AQ1773="Defaut GE &amp; POWER Cabinet","PASSIVE",
AQ1773="Sharing","PASSIVE",
AQ1773="Sites strategiques &amp; DataCenter","PASSIVE",
AQ1773="Exclu","Exclu",
AQ1773="SAT","ACTIVE",
AQ1773="SPARE-ISSUE","SPARE-ISSUE",
AQ1773="Fiber CAmtel","ACTIVE",
AQ1773="Fiber AOF","ACTIVE",
AQ1773="Projet OCM (HUAWEI)","PLANNED WORKS",
AQ1773="Projet OCM (NOKIA)","PLANNED WORKS",
AQ1773="ACCESS-ISSUE","ACCESS-ISSUE",
AQ1773="Projet OCM (ZTE, NOKIA, autres projets)","PLANNED WORKS",
AQ1773="No root CAuse","No root cause",
AQ1773="ODU HS","ACTIVE",
AQ1773="IP &amp; VLAN","ACTIVE",
AQ1773="Warehouse HUAWEI","SPARE-ISSUE",
AQ1773="SPARE-HS","SPARE-ISSUE",
AQ1773="Power Telco","ACTIVE", AQ1773="no impacts","no impacts"
),"")</f>
        <v>No root cause</v>
      </c>
      <c r="AS1773" s="92" t="s">
        <v>5537</v>
      </c>
      <c r="AT1773" s="98" t="s">
        <v>2387</v>
      </c>
      <c r="AV1773" s="17" t="s">
        <v>5537</v>
      </c>
      <c r="AW1773" s="7" t="s">
        <v>5537</v>
      </c>
      <c r="AX1773" s="6" t="s">
        <v>5537</v>
      </c>
      <c r="AY1773" s="7"/>
      <c r="AZ1773" s="3" t="s">
        <v>5537</v>
      </c>
      <c r="BA1773" s="18" t="s">
        <v>5537</v>
      </c>
      <c r="BB1773" s="18" t="s">
        <v>5537</v>
      </c>
      <c r="BC1773" s="18" t="s">
        <v>5537</v>
      </c>
      <c r="BD1773" s="18" t="s">
        <v>5537</v>
      </c>
      <c r="BE1773" s="18" t="s">
        <v>5537</v>
      </c>
      <c r="BF1773" s="18" t="s">
        <v>5537</v>
      </c>
      <c r="BG1773" s="18" t="s">
        <v>5537</v>
      </c>
      <c r="BH1773" s="18" t="s">
        <v>5537</v>
      </c>
      <c r="BI1773" s="18" t="s">
        <v>5537</v>
      </c>
      <c r="BJ1773" s="18" t="s">
        <v>5537</v>
      </c>
      <c r="BK1773" s="18" t="s">
        <v>5537</v>
      </c>
      <c r="BL1773" s="9" t="s">
        <v>5537</v>
      </c>
      <c r="BM1773" s="14" t="s">
        <v>5537</v>
      </c>
      <c r="BN1773" s="14" t="s">
        <v>5537</v>
      </c>
      <c r="BO1773" s="14" t="str">
        <f>_xlfn.XLOOKUP(B1773,'[4]cell downs 18042026 17h'!$B:$B,'[4]cell downs 18042026 17h'!$B:$B,"")</f>
        <v/>
      </c>
      <c r="BP1773" s="14" t="str">
        <f>_xlfn.XLOOKUP(B1773,'[5]Cells Huawei 19042026 15h'!$B:$B,'[5]Cells Huawei 19042026 15h'!$B:$B,"")</f>
        <v/>
      </c>
      <c r="BQ1773" s="9" t="str">
        <f>_xlfn.XLOOKUP(B1773,'[6]cells down 19042026 9H40'!$B:$B,'[6]cells down 19042026 9H40'!$B:$B,"")</f>
        <v/>
      </c>
      <c r="BR1773" s="9" t="s">
        <v>2387</v>
      </c>
      <c r="BS1773" s="9" t="s">
        <v>12</v>
      </c>
      <c r="BT1773" s="108"/>
    </row>
    <row r="1774" spans="1:72" s="9" customFormat="1" x14ac:dyDescent="0.35">
      <c r="A1774" s="1" t="s">
        <v>869</v>
      </c>
      <c r="B1774" s="8" t="s">
        <v>870</v>
      </c>
      <c r="C1774" s="3" t="str">
        <f>_xlfn.XLOOKUP(B1774,'[1]daily break down'!$D:$D,'[1]daily break down'!$E:$E,"")</f>
        <v>Douala</v>
      </c>
      <c r="D1774" s="1" t="s">
        <v>11</v>
      </c>
      <c r="E1774" s="1" t="s">
        <v>12</v>
      </c>
      <c r="F1774" s="3" t="s">
        <v>31</v>
      </c>
      <c r="G1774" s="1" t="s">
        <v>32</v>
      </c>
      <c r="H1774" s="34" t="str">
        <f>_xlfn.XLOOKUP(B1774,[2]CALCULATION!$B:$B,[2]CALCULATION!$H:$H,"")</f>
        <v>ZTE</v>
      </c>
      <c r="I1774" s="28">
        <v>0</v>
      </c>
      <c r="J1774" s="28">
        <v>0</v>
      </c>
      <c r="K1774" s="28">
        <v>0</v>
      </c>
      <c r="L1774" s="28">
        <v>0</v>
      </c>
      <c r="M1774" s="28">
        <v>0</v>
      </c>
      <c r="N1774" s="28">
        <v>0</v>
      </c>
      <c r="O1774" s="28">
        <v>0</v>
      </c>
      <c r="P1774" s="28">
        <v>0</v>
      </c>
      <c r="Q1774" s="28">
        <v>0</v>
      </c>
      <c r="R1774" s="28">
        <v>0</v>
      </c>
      <c r="S1774" s="93">
        <v>0</v>
      </c>
      <c r="T1774" s="93">
        <f>_xlfn.XLOOKUP(B1774,'[3]Nur des jours'!$B:$B,'[3]Nur des jours'!$U:$U,"")</f>
        <v>0</v>
      </c>
      <c r="U1774" s="93">
        <v>0</v>
      </c>
      <c r="V1774" s="93">
        <v>0</v>
      </c>
      <c r="W1774" s="93">
        <v>0</v>
      </c>
      <c r="X1774" s="93">
        <v>0</v>
      </c>
      <c r="Y1774" s="93">
        <v>0</v>
      </c>
      <c r="Z1774" s="93">
        <v>0</v>
      </c>
      <c r="AA1774" s="93">
        <v>0</v>
      </c>
      <c r="AB1774" s="93">
        <v>0</v>
      </c>
      <c r="AC1774" s="93">
        <f>_xlfn.XLOOKUP(B1774,'[3]Nur des jours'!$B:$B,'[3]Nur des jours'!$N:$N,"")</f>
        <v>0</v>
      </c>
      <c r="AD1774" s="93">
        <v>0</v>
      </c>
      <c r="AE1774" s="93">
        <v>0</v>
      </c>
      <c r="AF1774" s="93">
        <v>0</v>
      </c>
      <c r="AG1774" s="93"/>
      <c r="AH1774" s="93">
        <v>0</v>
      </c>
      <c r="AI1774" s="93">
        <v>0</v>
      </c>
      <c r="AJ1774" s="93">
        <v>0</v>
      </c>
      <c r="AK1774" s="93">
        <v>0</v>
      </c>
      <c r="AL1774" s="93">
        <v>0</v>
      </c>
      <c r="AM1774" s="49" t="s">
        <v>5559</v>
      </c>
      <c r="AN1774" s="49"/>
      <c r="AO1774" s="48" t="str" cm="1">
        <f t="array" ref="AO1774">IFERROR(_xlfn.IFS(
AQ1774="MPR ISSUE","PDH",
AQ1774="BSS Hardware Issue","BSS",
AQ1774="Sites strategiques, MLL, Pylone, etc.","ENVTECH",
AQ1774="AKTIVCO DEFAUT GE &amp; POWER Cabinet","AKTIVCO",
AQ1774="AKTIVCO Coupure ENEO &amp; Baisse de tension","AKTIVCO GRID ONLY",
AQ1774="Coupure ENEO &amp; Baisse de tension","IHS GRID ONLY",
AQ1774="Defaut GE &amp; POWER Cabinet","IHS",
AQ1774="Sharing","Partners",
AQ1774="Sites strategiques &amp; DataCenter","SST &amp; DC",
AQ1774="Exclu","Exclu",
AQ1774="SAT","SAT",
AQ1774="SPARE-ISSUE","SPARE-ISSUE",
AQ1774="Fiber CAmtel","TRANS_FO_CAMTEL",
AQ1774="Fiber AOF","Fiber AOF",
AQ1774="Projet OCM (HUAWEI)","TRAVAUX-HUAWEI",
AQ1774="Projet OCM (NOKIA)","TRAVAUX-NOKIA",
AQ1774="ACCESS-ISSUE","ACCESS-ISSUE",
AQ1774="Projet OCM (ZTE, NOKIA, autres projets)","TRAVAUX OCM",
AQ1774="No root CAuse","No root cause",
AQ1774="ODU HS","PDH",
AQ1774="IP &amp; VLAN","PDH",
AQ1774="Warehouse HUAWEI","SPARE-ISSUE",
AQ1774="SPARE-HS","SPARE-ISSUE",
AQ1774="Power Telco","BSS",AQ1774="no impacts","no impacts"
),"")</f>
        <v>No root cause</v>
      </c>
      <c r="AP1774" s="48" t="str" cm="1">
        <f t="array" ref="AP1774">IFERROR(_xlfn.IFS(
AQ1774="MPR ISSUE","TX ISSUE",
AQ1774="BSS Hardware Issue","RAN ISSUE",
AQ1774="Sites strategiques, MLL, Pylone, etc.","ENVTECH",
AQ1774="AKTIVCO DEFAUT GE &amp; POWER Cabinet","POWER ISSUE",
AQ1774="AKTIVCO Coupure ENEO &amp; Baisse de tension","POWER ISSUE",
AQ1774="Coupure ENEO &amp; Baisse de tension","POWER ISSUE",
AQ1774="Defaut GE &amp; POWER Cabinet","POWER ISSUE",
AQ1774="Sharing","POWER ISSUE",
AQ1774="Sites strategiques &amp; DataCenter","POWER ISSUE",
AQ1774="Exclu","Exclu",
AQ1774="SAT","TX ISSUE",
AQ1774="SPARE-ISSUE","SPARE-ISSUE",
AQ1774="Fiber CAmtel","TX ISSUE",
AQ1774="Fiber AOF","TX ISSUE",
AQ1774="Projet OCM (HUAWEI)","TRAVAUX-HUAWEI",
AQ1774="Projet OCM (NOKIA)","TRAVAUX -NOKIA",
AQ1774="ACCESS-ISSUE","ACCESS-ISSUE",
AQ1774="Projet OCM (ZTE, NOKIA, autres projets)","TRAVAUX OCM",
AQ1774="No root CAuse","No root cause",
AQ1774="ODU HS","TX ISSUE",
AQ1774="IP &amp; VLAN","TX ISSUE",
AQ1774="Warehouse HUAWEI","SPARE-ISSUE",
AQ1774="SPARE-HS","SPARE-ISSUE",
AQ1774="Power Telco","RAN ISSUE",AQ1774="no impacts","no impacts"
),"")</f>
        <v>No root cause</v>
      </c>
      <c r="AQ1774" s="127" t="s">
        <v>5344</v>
      </c>
      <c r="AR1774" s="48" t="str" cm="1">
        <f t="array" ref="AR1774">IFERROR(_xlfn.IFS(
AQ1774="MPR ISSUE","ACTIVE",
AQ1774="BSS Hardware Issue","ACTIVE",
AQ1774="Sites strategiques, MLL, Pylone, etc.","PASSIVE",
AQ1774="AKTIVCO DEFAUT GE &amp; POWER Cabinet","PASSIVE",
AQ1774="AKTIVCO Coupure ENEO &amp; Baisse de tension","PASSIVE",
AQ1774="Coupure ENEO &amp; Baisse de tension","PASSIVE",
AQ1774="Defaut GE &amp; POWER Cabinet","PASSIVE",
AQ1774="Sharing","PASSIVE",
AQ1774="Sites strategiques &amp; DataCenter","PASSIVE",
AQ1774="Exclu","Exclu",
AQ1774="SAT","ACTIVE",
AQ1774="SPARE-ISSUE","SPARE-ISSUE",
AQ1774="Fiber CAmtel","ACTIVE",
AQ1774="Fiber AOF","ACTIVE",
AQ1774="Projet OCM (HUAWEI)","PLANNED WORKS",
AQ1774="Projet OCM (NOKIA)","PLANNED WORKS",
AQ1774="ACCESS-ISSUE","ACCESS-ISSUE",
AQ1774="Projet OCM (ZTE, NOKIA, autres projets)","PLANNED WORKS",
AQ1774="No root CAuse","No root cause",
AQ1774="ODU HS","ACTIVE",
AQ1774="IP &amp; VLAN","ACTIVE",
AQ1774="Warehouse HUAWEI","SPARE-ISSUE",
AQ1774="SPARE-HS","SPARE-ISSUE",
AQ1774="Power Telco","ACTIVE", AQ1774="no impacts","no impacts"
),"")</f>
        <v>No root cause</v>
      </c>
      <c r="AS1774" s="92" t="s">
        <v>5537</v>
      </c>
      <c r="AT1774" s="98" t="s">
        <v>870</v>
      </c>
      <c r="AV1774" s="17" t="s">
        <v>5537</v>
      </c>
      <c r="AW1774" s="7" t="s">
        <v>5537</v>
      </c>
      <c r="AX1774" s="6" t="s">
        <v>5537</v>
      </c>
      <c r="AY1774" s="7"/>
      <c r="AZ1774" s="3" t="s">
        <v>5537</v>
      </c>
      <c r="BA1774" s="18" t="s">
        <v>5537</v>
      </c>
      <c r="BB1774" s="18" t="s">
        <v>5537</v>
      </c>
      <c r="BC1774" s="18" t="s">
        <v>5537</v>
      </c>
      <c r="BD1774" s="18" t="s">
        <v>5537</v>
      </c>
      <c r="BE1774" s="18" t="s">
        <v>5537</v>
      </c>
      <c r="BF1774" s="18" t="s">
        <v>5537</v>
      </c>
      <c r="BG1774" s="18" t="s">
        <v>5537</v>
      </c>
      <c r="BH1774" s="18" t="s">
        <v>5537</v>
      </c>
      <c r="BI1774" s="18" t="s">
        <v>5537</v>
      </c>
      <c r="BJ1774" s="18" t="s">
        <v>5537</v>
      </c>
      <c r="BK1774" s="18" t="s">
        <v>5537</v>
      </c>
      <c r="BL1774" s="9" t="s">
        <v>5537</v>
      </c>
      <c r="BM1774" s="14" t="s">
        <v>5537</v>
      </c>
      <c r="BN1774" s="14" t="s">
        <v>5537</v>
      </c>
      <c r="BO1774" s="14" t="str">
        <f>_xlfn.XLOOKUP(B1774,'[4]cell downs 18042026 17h'!$B:$B,'[4]cell downs 18042026 17h'!$B:$B,"")</f>
        <v/>
      </c>
      <c r="BP1774" s="14" t="str">
        <f>_xlfn.XLOOKUP(B1774,'[5]Cells Huawei 19042026 15h'!$B:$B,'[5]Cells Huawei 19042026 15h'!$B:$B,"")</f>
        <v/>
      </c>
      <c r="BQ1774" s="9" t="str">
        <f>_xlfn.XLOOKUP(B1774,'[6]cells down 19042026 9H40'!$B:$B,'[6]cells down 19042026 9H40'!$B:$B,"")</f>
        <v/>
      </c>
      <c r="BR1774" s="9" t="s">
        <v>870</v>
      </c>
      <c r="BS1774" s="9" t="s">
        <v>5537</v>
      </c>
      <c r="BT1774" s="108"/>
    </row>
    <row r="1775" spans="1:72" s="9" customFormat="1" x14ac:dyDescent="0.35">
      <c r="A1775" s="1" t="s">
        <v>823</v>
      </c>
      <c r="B1775" s="8" t="s">
        <v>824</v>
      </c>
      <c r="C1775" s="3" t="str">
        <f>_xlfn.XLOOKUP(B1775,'[1]daily break down'!$D:$D,'[1]daily break down'!$E:$E,"")</f>
        <v>Douala</v>
      </c>
      <c r="D1775" s="1" t="s">
        <v>11</v>
      </c>
      <c r="E1775" s="1" t="s">
        <v>12</v>
      </c>
      <c r="F1775" s="3" t="s">
        <v>31</v>
      </c>
      <c r="G1775" s="1" t="s">
        <v>32</v>
      </c>
      <c r="H1775" s="34" t="str">
        <f>_xlfn.XLOOKUP(B1775,[2]CALCULATION!$B:$B,[2]CALCULATION!$H:$H,"")</f>
        <v>ZTE</v>
      </c>
      <c r="I1775" s="28">
        <v>0</v>
      </c>
      <c r="J1775" s="28">
        <v>0</v>
      </c>
      <c r="K1775" s="28">
        <v>0</v>
      </c>
      <c r="L1775" s="28">
        <v>0</v>
      </c>
      <c r="M1775" s="28">
        <v>0</v>
      </c>
      <c r="N1775" s="28">
        <v>0</v>
      </c>
      <c r="O1775" s="28">
        <v>0</v>
      </c>
      <c r="P1775" s="28">
        <v>0</v>
      </c>
      <c r="Q1775" s="28">
        <v>0</v>
      </c>
      <c r="R1775" s="28">
        <v>0</v>
      </c>
      <c r="S1775" s="93">
        <v>0</v>
      </c>
      <c r="T1775" s="93">
        <f>_xlfn.XLOOKUP(B1775,'[3]Nur des jours'!$B:$B,'[3]Nur des jours'!$U:$U,"")</f>
        <v>0</v>
      </c>
      <c r="U1775" s="93">
        <v>0</v>
      </c>
      <c r="V1775" s="93">
        <v>0</v>
      </c>
      <c r="W1775" s="93">
        <v>0</v>
      </c>
      <c r="X1775" s="93">
        <v>0</v>
      </c>
      <c r="Y1775" s="93">
        <v>0</v>
      </c>
      <c r="Z1775" s="93">
        <v>0</v>
      </c>
      <c r="AA1775" s="93">
        <v>0</v>
      </c>
      <c r="AB1775" s="93">
        <v>0</v>
      </c>
      <c r="AC1775" s="93">
        <f>_xlfn.XLOOKUP(B1775,'[3]Nur des jours'!$B:$B,'[3]Nur des jours'!$N:$N,"")</f>
        <v>0</v>
      </c>
      <c r="AD1775" s="93">
        <v>0</v>
      </c>
      <c r="AE1775" s="93">
        <v>0</v>
      </c>
      <c r="AF1775" s="93">
        <v>0</v>
      </c>
      <c r="AG1775" s="93"/>
      <c r="AH1775" s="93">
        <v>0</v>
      </c>
      <c r="AI1775" s="93">
        <v>0</v>
      </c>
      <c r="AJ1775" s="93">
        <v>0</v>
      </c>
      <c r="AK1775" s="93">
        <v>0</v>
      </c>
      <c r="AL1775" s="93">
        <v>0</v>
      </c>
      <c r="AM1775" s="49" t="s">
        <v>5559</v>
      </c>
      <c r="AN1775" s="49"/>
      <c r="AO1775" s="48" t="str" cm="1">
        <f t="array" ref="AO1775">IFERROR(_xlfn.IFS(
AQ1775="MPR ISSUE","PDH",
AQ1775="BSS Hardware Issue","BSS",
AQ1775="Sites strategiques, MLL, Pylone, etc.","ENVTECH",
AQ1775="AKTIVCO DEFAUT GE &amp; POWER Cabinet","AKTIVCO",
AQ1775="AKTIVCO Coupure ENEO &amp; Baisse de tension","AKTIVCO GRID ONLY",
AQ1775="Coupure ENEO &amp; Baisse de tension","IHS GRID ONLY",
AQ1775="Defaut GE &amp; POWER Cabinet","IHS",
AQ1775="Sharing","Partners",
AQ1775="Sites strategiques &amp; DataCenter","SST &amp; DC",
AQ1775="Exclu","Exclu",
AQ1775="SAT","SAT",
AQ1775="SPARE-ISSUE","SPARE-ISSUE",
AQ1775="Fiber CAmtel","TRANS_FO_CAMTEL",
AQ1775="Fiber AOF","Fiber AOF",
AQ1775="Projet OCM (HUAWEI)","TRAVAUX-HUAWEI",
AQ1775="Projet OCM (NOKIA)","TRAVAUX-NOKIA",
AQ1775="ACCESS-ISSUE","ACCESS-ISSUE",
AQ1775="Projet OCM (ZTE, NOKIA, autres projets)","TRAVAUX OCM",
AQ1775="No root CAuse","No root cause",
AQ1775="ODU HS","PDH",
AQ1775="IP &amp; VLAN","PDH",
AQ1775="Warehouse HUAWEI","SPARE-ISSUE",
AQ1775="SPARE-HS","SPARE-ISSUE",
AQ1775="Power Telco","BSS",AQ1775="no impacts","no impacts"
),"")</f>
        <v>No root cause</v>
      </c>
      <c r="AP1775" s="48" t="str" cm="1">
        <f t="array" ref="AP1775">IFERROR(_xlfn.IFS(
AQ1775="MPR ISSUE","TX ISSUE",
AQ1775="BSS Hardware Issue","RAN ISSUE",
AQ1775="Sites strategiques, MLL, Pylone, etc.","ENVTECH",
AQ1775="AKTIVCO DEFAUT GE &amp; POWER Cabinet","POWER ISSUE",
AQ1775="AKTIVCO Coupure ENEO &amp; Baisse de tension","POWER ISSUE",
AQ1775="Coupure ENEO &amp; Baisse de tension","POWER ISSUE",
AQ1775="Defaut GE &amp; POWER Cabinet","POWER ISSUE",
AQ1775="Sharing","POWER ISSUE",
AQ1775="Sites strategiques &amp; DataCenter","POWER ISSUE",
AQ1775="Exclu","Exclu",
AQ1775="SAT","TX ISSUE",
AQ1775="SPARE-ISSUE","SPARE-ISSUE",
AQ1775="Fiber CAmtel","TX ISSUE",
AQ1775="Fiber AOF","TX ISSUE",
AQ1775="Projet OCM (HUAWEI)","TRAVAUX-HUAWEI",
AQ1775="Projet OCM (NOKIA)","TRAVAUX -NOKIA",
AQ1775="ACCESS-ISSUE","ACCESS-ISSUE",
AQ1775="Projet OCM (ZTE, NOKIA, autres projets)","TRAVAUX OCM",
AQ1775="No root CAuse","No root cause",
AQ1775="ODU HS","TX ISSUE",
AQ1775="IP &amp; VLAN","TX ISSUE",
AQ1775="Warehouse HUAWEI","SPARE-ISSUE",
AQ1775="SPARE-HS","SPARE-ISSUE",
AQ1775="Power Telco","RAN ISSUE",AQ1775="no impacts","no impacts"
),"")</f>
        <v>No root cause</v>
      </c>
      <c r="AQ1775" s="127" t="s">
        <v>5344</v>
      </c>
      <c r="AR1775" s="48" t="str" cm="1">
        <f t="array" ref="AR1775">IFERROR(_xlfn.IFS(
AQ1775="MPR ISSUE","ACTIVE",
AQ1775="BSS Hardware Issue","ACTIVE",
AQ1775="Sites strategiques, MLL, Pylone, etc.","PASSIVE",
AQ1775="AKTIVCO DEFAUT GE &amp; POWER Cabinet","PASSIVE",
AQ1775="AKTIVCO Coupure ENEO &amp; Baisse de tension","PASSIVE",
AQ1775="Coupure ENEO &amp; Baisse de tension","PASSIVE",
AQ1775="Defaut GE &amp; POWER Cabinet","PASSIVE",
AQ1775="Sharing","PASSIVE",
AQ1775="Sites strategiques &amp; DataCenter","PASSIVE",
AQ1775="Exclu","Exclu",
AQ1775="SAT","ACTIVE",
AQ1775="SPARE-ISSUE","SPARE-ISSUE",
AQ1775="Fiber CAmtel","ACTIVE",
AQ1775="Fiber AOF","ACTIVE",
AQ1775="Projet OCM (HUAWEI)","PLANNED WORKS",
AQ1775="Projet OCM (NOKIA)","PLANNED WORKS",
AQ1775="ACCESS-ISSUE","ACCESS-ISSUE",
AQ1775="Projet OCM (ZTE, NOKIA, autres projets)","PLANNED WORKS",
AQ1775="No root CAuse","No root cause",
AQ1775="ODU HS","ACTIVE",
AQ1775="IP &amp; VLAN","ACTIVE",
AQ1775="Warehouse HUAWEI","SPARE-ISSUE",
AQ1775="SPARE-HS","SPARE-ISSUE",
AQ1775="Power Telco","ACTIVE", AQ1775="no impacts","no impacts"
),"")</f>
        <v>No root cause</v>
      </c>
      <c r="AS1775" s="92" t="s">
        <v>5537</v>
      </c>
      <c r="AT1775" s="98" t="s">
        <v>824</v>
      </c>
      <c r="AV1775" s="17" t="s">
        <v>5537</v>
      </c>
      <c r="AW1775" s="7" t="s">
        <v>5537</v>
      </c>
      <c r="AX1775" s="6" t="s">
        <v>5537</v>
      </c>
      <c r="AY1775" s="7"/>
      <c r="AZ1775" s="3" t="s">
        <v>5537</v>
      </c>
      <c r="BA1775" s="18" t="s">
        <v>5537</v>
      </c>
      <c r="BB1775" s="18" t="s">
        <v>5537</v>
      </c>
      <c r="BC1775" s="18" t="s">
        <v>5537</v>
      </c>
      <c r="BD1775" s="18" t="s">
        <v>5537</v>
      </c>
      <c r="BE1775" s="18" t="s">
        <v>5537</v>
      </c>
      <c r="BF1775" s="18" t="s">
        <v>5537</v>
      </c>
      <c r="BG1775" s="18" t="s">
        <v>5537</v>
      </c>
      <c r="BH1775" s="18" t="s">
        <v>5537</v>
      </c>
      <c r="BI1775" s="18" t="s">
        <v>5537</v>
      </c>
      <c r="BJ1775" s="18" t="s">
        <v>5537</v>
      </c>
      <c r="BK1775" s="18" t="s">
        <v>5537</v>
      </c>
      <c r="BL1775" s="9" t="s">
        <v>5537</v>
      </c>
      <c r="BM1775" s="14" t="s">
        <v>5537</v>
      </c>
      <c r="BN1775" s="14" t="s">
        <v>5537</v>
      </c>
      <c r="BO1775" s="14" t="str">
        <f>_xlfn.XLOOKUP(B1775,'[4]cell downs 18042026 17h'!$B:$B,'[4]cell downs 18042026 17h'!$B:$B,"")</f>
        <v/>
      </c>
      <c r="BP1775" s="14" t="str">
        <f>_xlfn.XLOOKUP(B1775,'[5]Cells Huawei 19042026 15h'!$B:$B,'[5]Cells Huawei 19042026 15h'!$B:$B,"")</f>
        <v/>
      </c>
      <c r="BQ1775" s="9" t="str">
        <f>_xlfn.XLOOKUP(B1775,'[6]cells down 19042026 9H40'!$B:$B,'[6]cells down 19042026 9H40'!$B:$B,"")</f>
        <v/>
      </c>
      <c r="BR1775" s="9" t="s">
        <v>824</v>
      </c>
      <c r="BS1775" s="9" t="s">
        <v>5537</v>
      </c>
      <c r="BT1775" s="108"/>
    </row>
    <row r="1776" spans="1:72" s="9" customFormat="1" x14ac:dyDescent="0.35">
      <c r="A1776" s="1" t="s">
        <v>793</v>
      </c>
      <c r="B1776" s="8" t="s">
        <v>794</v>
      </c>
      <c r="C1776" s="3" t="str">
        <f>_xlfn.XLOOKUP(B1776,'[1]daily break down'!$D:$D,'[1]daily break down'!$E:$E,"")</f>
        <v>Douala</v>
      </c>
      <c r="D1776" s="1" t="s">
        <v>11</v>
      </c>
      <c r="E1776" s="1" t="s">
        <v>12</v>
      </c>
      <c r="F1776" s="3" t="s">
        <v>31</v>
      </c>
      <c r="G1776" s="1" t="s">
        <v>32</v>
      </c>
      <c r="H1776" s="34" t="str">
        <f>_xlfn.XLOOKUP(B1776,[2]CALCULATION!$B:$B,[2]CALCULATION!$H:$H,"")</f>
        <v>ZTE</v>
      </c>
      <c r="I1776" s="28">
        <v>0</v>
      </c>
      <c r="J1776" s="28">
        <v>0</v>
      </c>
      <c r="K1776" s="28">
        <v>0</v>
      </c>
      <c r="L1776" s="28">
        <v>0</v>
      </c>
      <c r="M1776" s="28">
        <v>0</v>
      </c>
      <c r="N1776" s="28">
        <v>0</v>
      </c>
      <c r="O1776" s="28">
        <v>0</v>
      </c>
      <c r="P1776" s="28">
        <v>0</v>
      </c>
      <c r="Q1776" s="28">
        <v>0</v>
      </c>
      <c r="R1776" s="28">
        <v>0</v>
      </c>
      <c r="S1776" s="93">
        <v>0</v>
      </c>
      <c r="T1776" s="93">
        <f>_xlfn.XLOOKUP(B1776,'[3]Nur des jours'!$B:$B,'[3]Nur des jours'!$U:$U,"")</f>
        <v>0</v>
      </c>
      <c r="U1776" s="93">
        <v>0</v>
      </c>
      <c r="V1776" s="93">
        <v>0</v>
      </c>
      <c r="W1776" s="93">
        <v>0</v>
      </c>
      <c r="X1776" s="93">
        <v>0</v>
      </c>
      <c r="Y1776" s="93">
        <v>0</v>
      </c>
      <c r="Z1776" s="93">
        <v>0</v>
      </c>
      <c r="AA1776" s="93">
        <v>0</v>
      </c>
      <c r="AB1776" s="93">
        <v>0</v>
      </c>
      <c r="AC1776" s="93">
        <f>_xlfn.XLOOKUP(B1776,'[3]Nur des jours'!$B:$B,'[3]Nur des jours'!$N:$N,"")</f>
        <v>0</v>
      </c>
      <c r="AD1776" s="93">
        <v>0</v>
      </c>
      <c r="AE1776" s="93">
        <v>0</v>
      </c>
      <c r="AF1776" s="93">
        <v>0</v>
      </c>
      <c r="AG1776" s="93"/>
      <c r="AH1776" s="93">
        <v>0</v>
      </c>
      <c r="AI1776" s="93">
        <v>0</v>
      </c>
      <c r="AJ1776" s="93">
        <v>0</v>
      </c>
      <c r="AK1776" s="93">
        <v>0</v>
      </c>
      <c r="AL1776" s="93">
        <v>0</v>
      </c>
      <c r="AM1776" s="49" t="s">
        <v>5559</v>
      </c>
      <c r="AN1776" s="49"/>
      <c r="AO1776" s="48" t="str" cm="1">
        <f t="array" ref="AO1776">IFERROR(_xlfn.IFS(
AQ1776="MPR ISSUE","PDH",
AQ1776="BSS Hardware Issue","BSS",
AQ1776="Sites strategiques, MLL, Pylone, etc.","ENVTECH",
AQ1776="AKTIVCO DEFAUT GE &amp; POWER Cabinet","AKTIVCO",
AQ1776="AKTIVCO Coupure ENEO &amp; Baisse de tension","AKTIVCO GRID ONLY",
AQ1776="Coupure ENEO &amp; Baisse de tension","IHS GRID ONLY",
AQ1776="Defaut GE &amp; POWER Cabinet","IHS",
AQ1776="Sharing","Partners",
AQ1776="Sites strategiques &amp; DataCenter","SST &amp; DC",
AQ1776="Exclu","Exclu",
AQ1776="SAT","SAT",
AQ1776="SPARE-ISSUE","SPARE-ISSUE",
AQ1776="Fiber CAmtel","TRANS_FO_CAMTEL",
AQ1776="Fiber AOF","Fiber AOF",
AQ1776="Projet OCM (HUAWEI)","TRAVAUX-HUAWEI",
AQ1776="Projet OCM (NOKIA)","TRAVAUX-NOKIA",
AQ1776="ACCESS-ISSUE","ACCESS-ISSUE",
AQ1776="Projet OCM (ZTE, NOKIA, autres projets)","TRAVAUX OCM",
AQ1776="No root CAuse","No root cause",
AQ1776="ODU HS","PDH",
AQ1776="IP &amp; VLAN","PDH",
AQ1776="Warehouse HUAWEI","SPARE-ISSUE",
AQ1776="SPARE-HS","SPARE-ISSUE",
AQ1776="Power Telco","BSS",AQ1776="no impacts","no impacts"
),"")</f>
        <v>No root cause</v>
      </c>
      <c r="AP1776" s="48" t="str" cm="1">
        <f t="array" ref="AP1776">IFERROR(_xlfn.IFS(
AQ1776="MPR ISSUE","TX ISSUE",
AQ1776="BSS Hardware Issue","RAN ISSUE",
AQ1776="Sites strategiques, MLL, Pylone, etc.","ENVTECH",
AQ1776="AKTIVCO DEFAUT GE &amp; POWER Cabinet","POWER ISSUE",
AQ1776="AKTIVCO Coupure ENEO &amp; Baisse de tension","POWER ISSUE",
AQ1776="Coupure ENEO &amp; Baisse de tension","POWER ISSUE",
AQ1776="Defaut GE &amp; POWER Cabinet","POWER ISSUE",
AQ1776="Sharing","POWER ISSUE",
AQ1776="Sites strategiques &amp; DataCenter","POWER ISSUE",
AQ1776="Exclu","Exclu",
AQ1776="SAT","TX ISSUE",
AQ1776="SPARE-ISSUE","SPARE-ISSUE",
AQ1776="Fiber CAmtel","TX ISSUE",
AQ1776="Fiber AOF","TX ISSUE",
AQ1776="Projet OCM (HUAWEI)","TRAVAUX-HUAWEI",
AQ1776="Projet OCM (NOKIA)","TRAVAUX -NOKIA",
AQ1776="ACCESS-ISSUE","ACCESS-ISSUE",
AQ1776="Projet OCM (ZTE, NOKIA, autres projets)","TRAVAUX OCM",
AQ1776="No root CAuse","No root cause",
AQ1776="ODU HS","TX ISSUE",
AQ1776="IP &amp; VLAN","TX ISSUE",
AQ1776="Warehouse HUAWEI","SPARE-ISSUE",
AQ1776="SPARE-HS","SPARE-ISSUE",
AQ1776="Power Telco","RAN ISSUE",AQ1776="no impacts","no impacts"
),"")</f>
        <v>No root cause</v>
      </c>
      <c r="AQ1776" s="127" t="s">
        <v>5344</v>
      </c>
      <c r="AR1776" s="48" t="str" cm="1">
        <f t="array" ref="AR1776">IFERROR(_xlfn.IFS(
AQ1776="MPR ISSUE","ACTIVE",
AQ1776="BSS Hardware Issue","ACTIVE",
AQ1776="Sites strategiques, MLL, Pylone, etc.","PASSIVE",
AQ1776="AKTIVCO DEFAUT GE &amp; POWER Cabinet","PASSIVE",
AQ1776="AKTIVCO Coupure ENEO &amp; Baisse de tension","PASSIVE",
AQ1776="Coupure ENEO &amp; Baisse de tension","PASSIVE",
AQ1776="Defaut GE &amp; POWER Cabinet","PASSIVE",
AQ1776="Sharing","PASSIVE",
AQ1776="Sites strategiques &amp; DataCenter","PASSIVE",
AQ1776="Exclu","Exclu",
AQ1776="SAT","ACTIVE",
AQ1776="SPARE-ISSUE","SPARE-ISSUE",
AQ1776="Fiber CAmtel","ACTIVE",
AQ1776="Fiber AOF","ACTIVE",
AQ1776="Projet OCM (HUAWEI)","PLANNED WORKS",
AQ1776="Projet OCM (NOKIA)","PLANNED WORKS",
AQ1776="ACCESS-ISSUE","ACCESS-ISSUE",
AQ1776="Projet OCM (ZTE, NOKIA, autres projets)","PLANNED WORKS",
AQ1776="No root CAuse","No root cause",
AQ1776="ODU HS","ACTIVE",
AQ1776="IP &amp; VLAN","ACTIVE",
AQ1776="Warehouse HUAWEI","SPARE-ISSUE",
AQ1776="SPARE-HS","SPARE-ISSUE",
AQ1776="Power Telco","ACTIVE", AQ1776="no impacts","no impacts"
),"")</f>
        <v>No root cause</v>
      </c>
      <c r="AS1776" s="92" t="s">
        <v>5537</v>
      </c>
      <c r="AT1776" s="98" t="s">
        <v>794</v>
      </c>
      <c r="AV1776" s="17" t="s">
        <v>5537</v>
      </c>
      <c r="AW1776" s="7" t="s">
        <v>5537</v>
      </c>
      <c r="AX1776" s="6" t="s">
        <v>5537</v>
      </c>
      <c r="AY1776" s="7"/>
      <c r="AZ1776" s="3" t="s">
        <v>5537</v>
      </c>
      <c r="BA1776" s="18" t="s">
        <v>5537</v>
      </c>
      <c r="BB1776" s="18" t="s">
        <v>5537</v>
      </c>
      <c r="BC1776" s="18" t="s">
        <v>5537</v>
      </c>
      <c r="BD1776" s="18" t="s">
        <v>5537</v>
      </c>
      <c r="BE1776" s="18" t="s">
        <v>5537</v>
      </c>
      <c r="BF1776" s="18" t="s">
        <v>5537</v>
      </c>
      <c r="BG1776" s="18" t="s">
        <v>5537</v>
      </c>
      <c r="BH1776" s="18" t="s">
        <v>5537</v>
      </c>
      <c r="BI1776" s="18" t="s">
        <v>5537</v>
      </c>
      <c r="BJ1776" s="18" t="s">
        <v>5537</v>
      </c>
      <c r="BK1776" s="18" t="s">
        <v>5537</v>
      </c>
      <c r="BL1776" s="9" t="s">
        <v>5537</v>
      </c>
      <c r="BM1776" s="14" t="s">
        <v>5537</v>
      </c>
      <c r="BN1776" s="14" t="s">
        <v>5537</v>
      </c>
      <c r="BO1776" s="14" t="str">
        <f>_xlfn.XLOOKUP(B1776,'[4]cell downs 18042026 17h'!$B:$B,'[4]cell downs 18042026 17h'!$B:$B,"")</f>
        <v/>
      </c>
      <c r="BP1776" s="14" t="str">
        <f>_xlfn.XLOOKUP(B1776,'[5]Cells Huawei 19042026 15h'!$B:$B,'[5]Cells Huawei 19042026 15h'!$B:$B,"")</f>
        <v/>
      </c>
      <c r="BQ1776" s="9" t="str">
        <f>_xlfn.XLOOKUP(B1776,'[6]cells down 19042026 9H40'!$B:$B,'[6]cells down 19042026 9H40'!$B:$B,"")</f>
        <v/>
      </c>
      <c r="BR1776" s="9" t="s">
        <v>794</v>
      </c>
      <c r="BS1776" s="9" t="s">
        <v>5537</v>
      </c>
      <c r="BT1776" s="108"/>
    </row>
    <row r="1777" spans="1:72" s="9" customFormat="1" x14ac:dyDescent="0.35">
      <c r="A1777" s="1" t="s">
        <v>526</v>
      </c>
      <c r="B1777" s="8" t="s">
        <v>527</v>
      </c>
      <c r="C1777" s="3" t="str">
        <f>_xlfn.XLOOKUP(B1777,'[1]daily break down'!$D:$D,'[1]daily break down'!$E:$E,"")</f>
        <v>Douala</v>
      </c>
      <c r="D1777" s="1" t="s">
        <v>11</v>
      </c>
      <c r="E1777" s="1" t="s">
        <v>12</v>
      </c>
      <c r="F1777" s="3" t="s">
        <v>31</v>
      </c>
      <c r="G1777" s="1" t="s">
        <v>32</v>
      </c>
      <c r="H1777" s="34" t="str">
        <f>_xlfn.XLOOKUP(B1777,[2]CALCULATION!$B:$B,[2]CALCULATION!$H:$H,"")</f>
        <v>ZTE</v>
      </c>
      <c r="I1777" s="28">
        <v>0</v>
      </c>
      <c r="J1777" s="28">
        <v>0</v>
      </c>
      <c r="K1777" s="28">
        <v>0</v>
      </c>
      <c r="L1777" s="28">
        <v>0</v>
      </c>
      <c r="M1777" s="28">
        <v>0</v>
      </c>
      <c r="N1777" s="28">
        <v>0</v>
      </c>
      <c r="O1777" s="28">
        <v>0</v>
      </c>
      <c r="P1777" s="28">
        <v>0</v>
      </c>
      <c r="Q1777" s="28">
        <v>0</v>
      </c>
      <c r="R1777" s="28">
        <v>0</v>
      </c>
      <c r="S1777" s="93">
        <v>0</v>
      </c>
      <c r="T1777" s="93">
        <f>_xlfn.XLOOKUP(B1777,'[3]Nur des jours'!$B:$B,'[3]Nur des jours'!$U:$U,"")</f>
        <v>0</v>
      </c>
      <c r="U1777" s="93">
        <v>0</v>
      </c>
      <c r="V1777" s="93">
        <v>0</v>
      </c>
      <c r="W1777" s="93">
        <v>0</v>
      </c>
      <c r="X1777" s="93">
        <v>0</v>
      </c>
      <c r="Y1777" s="93">
        <v>0</v>
      </c>
      <c r="Z1777" s="93">
        <v>0</v>
      </c>
      <c r="AA1777" s="93">
        <v>0</v>
      </c>
      <c r="AB1777" s="93">
        <v>0</v>
      </c>
      <c r="AC1777" s="93">
        <f>_xlfn.XLOOKUP(B1777,'[3]Nur des jours'!$B:$B,'[3]Nur des jours'!$N:$N,"")</f>
        <v>0</v>
      </c>
      <c r="AD1777" s="93">
        <v>0</v>
      </c>
      <c r="AE1777" s="93">
        <v>0</v>
      </c>
      <c r="AF1777" s="93">
        <v>0</v>
      </c>
      <c r="AG1777" s="93"/>
      <c r="AH1777" s="93">
        <v>0</v>
      </c>
      <c r="AI1777" s="93">
        <v>0</v>
      </c>
      <c r="AJ1777" s="93">
        <v>0</v>
      </c>
      <c r="AK1777" s="93">
        <v>0</v>
      </c>
      <c r="AL1777" s="93">
        <v>0</v>
      </c>
      <c r="AM1777" s="49" t="s">
        <v>5559</v>
      </c>
      <c r="AN1777" s="49"/>
      <c r="AO1777" s="48" t="str" cm="1">
        <f t="array" ref="AO1777">IFERROR(_xlfn.IFS(
AQ1777="MPR ISSUE","PDH",
AQ1777="BSS Hardware Issue","BSS",
AQ1777="Sites strategiques, MLL, Pylone, etc.","ENVTECH",
AQ1777="AKTIVCO DEFAUT GE &amp; POWER Cabinet","AKTIVCO",
AQ1777="AKTIVCO Coupure ENEO &amp; Baisse de tension","AKTIVCO GRID ONLY",
AQ1777="Coupure ENEO &amp; Baisse de tension","IHS GRID ONLY",
AQ1777="Defaut GE &amp; POWER Cabinet","IHS",
AQ1777="Sharing","Partners",
AQ1777="Sites strategiques &amp; DataCenter","SST &amp; DC",
AQ1777="Exclu","Exclu",
AQ1777="SAT","SAT",
AQ1777="SPARE-ISSUE","SPARE-ISSUE",
AQ1777="Fiber CAmtel","TRANS_FO_CAMTEL",
AQ1777="Fiber AOF","Fiber AOF",
AQ1777="Projet OCM (HUAWEI)","TRAVAUX-HUAWEI",
AQ1777="Projet OCM (NOKIA)","TRAVAUX-NOKIA",
AQ1777="ACCESS-ISSUE","ACCESS-ISSUE",
AQ1777="Projet OCM (ZTE, NOKIA, autres projets)","TRAVAUX OCM",
AQ1777="No root CAuse","No root cause",
AQ1777="ODU HS","PDH",
AQ1777="IP &amp; VLAN","PDH",
AQ1777="Warehouse HUAWEI","SPARE-ISSUE",
AQ1777="SPARE-HS","SPARE-ISSUE",
AQ1777="Power Telco","BSS",AQ1777="no impacts","no impacts"
),"")</f>
        <v>No root cause</v>
      </c>
      <c r="AP1777" s="48" t="str" cm="1">
        <f t="array" ref="AP1777">IFERROR(_xlfn.IFS(
AQ1777="MPR ISSUE","TX ISSUE",
AQ1777="BSS Hardware Issue","RAN ISSUE",
AQ1777="Sites strategiques, MLL, Pylone, etc.","ENVTECH",
AQ1777="AKTIVCO DEFAUT GE &amp; POWER Cabinet","POWER ISSUE",
AQ1777="AKTIVCO Coupure ENEO &amp; Baisse de tension","POWER ISSUE",
AQ1777="Coupure ENEO &amp; Baisse de tension","POWER ISSUE",
AQ1777="Defaut GE &amp; POWER Cabinet","POWER ISSUE",
AQ1777="Sharing","POWER ISSUE",
AQ1777="Sites strategiques &amp; DataCenter","POWER ISSUE",
AQ1777="Exclu","Exclu",
AQ1777="SAT","TX ISSUE",
AQ1777="SPARE-ISSUE","SPARE-ISSUE",
AQ1777="Fiber CAmtel","TX ISSUE",
AQ1777="Fiber AOF","TX ISSUE",
AQ1777="Projet OCM (HUAWEI)","TRAVAUX-HUAWEI",
AQ1777="Projet OCM (NOKIA)","TRAVAUX -NOKIA",
AQ1777="ACCESS-ISSUE","ACCESS-ISSUE",
AQ1777="Projet OCM (ZTE, NOKIA, autres projets)","TRAVAUX OCM",
AQ1777="No root CAuse","No root cause",
AQ1777="ODU HS","TX ISSUE",
AQ1777="IP &amp; VLAN","TX ISSUE",
AQ1777="Warehouse HUAWEI","SPARE-ISSUE",
AQ1777="SPARE-HS","SPARE-ISSUE",
AQ1777="Power Telco","RAN ISSUE",AQ1777="no impacts","no impacts"
),"")</f>
        <v>No root cause</v>
      </c>
      <c r="AQ1777" s="127" t="s">
        <v>5344</v>
      </c>
      <c r="AR1777" s="48" t="str" cm="1">
        <f t="array" ref="AR1777">IFERROR(_xlfn.IFS(
AQ1777="MPR ISSUE","ACTIVE",
AQ1777="BSS Hardware Issue","ACTIVE",
AQ1777="Sites strategiques, MLL, Pylone, etc.","PASSIVE",
AQ1777="AKTIVCO DEFAUT GE &amp; POWER Cabinet","PASSIVE",
AQ1777="AKTIVCO Coupure ENEO &amp; Baisse de tension","PASSIVE",
AQ1777="Coupure ENEO &amp; Baisse de tension","PASSIVE",
AQ1777="Defaut GE &amp; POWER Cabinet","PASSIVE",
AQ1777="Sharing","PASSIVE",
AQ1777="Sites strategiques &amp; DataCenter","PASSIVE",
AQ1777="Exclu","Exclu",
AQ1777="SAT","ACTIVE",
AQ1777="SPARE-ISSUE","SPARE-ISSUE",
AQ1777="Fiber CAmtel","ACTIVE",
AQ1777="Fiber AOF","ACTIVE",
AQ1777="Projet OCM (HUAWEI)","PLANNED WORKS",
AQ1777="Projet OCM (NOKIA)","PLANNED WORKS",
AQ1777="ACCESS-ISSUE","ACCESS-ISSUE",
AQ1777="Projet OCM (ZTE, NOKIA, autres projets)","PLANNED WORKS",
AQ1777="No root CAuse","No root cause",
AQ1777="ODU HS","ACTIVE",
AQ1777="IP &amp; VLAN","ACTIVE",
AQ1777="Warehouse HUAWEI","SPARE-ISSUE",
AQ1777="SPARE-HS","SPARE-ISSUE",
AQ1777="Power Telco","ACTIVE", AQ1777="no impacts","no impacts"
),"")</f>
        <v>No root cause</v>
      </c>
      <c r="AS1777" s="92" t="s">
        <v>5537</v>
      </c>
      <c r="AT1777" s="98" t="s">
        <v>527</v>
      </c>
      <c r="AV1777" s="17" t="s">
        <v>5537</v>
      </c>
      <c r="AW1777" s="7" t="s">
        <v>5537</v>
      </c>
      <c r="AX1777" s="6" t="s">
        <v>5537</v>
      </c>
      <c r="AY1777" s="7"/>
      <c r="AZ1777" s="3" t="s">
        <v>5537</v>
      </c>
      <c r="BA1777" s="18" t="s">
        <v>5537</v>
      </c>
      <c r="BB1777" s="18" t="s">
        <v>5537</v>
      </c>
      <c r="BC1777" s="18" t="s">
        <v>5537</v>
      </c>
      <c r="BD1777" s="18" t="s">
        <v>5537</v>
      </c>
      <c r="BE1777" s="18" t="s">
        <v>5537</v>
      </c>
      <c r="BF1777" s="18" t="s">
        <v>5537</v>
      </c>
      <c r="BG1777" s="18" t="s">
        <v>5537</v>
      </c>
      <c r="BH1777" s="18" t="s">
        <v>5537</v>
      </c>
      <c r="BI1777" s="18" t="s">
        <v>5537</v>
      </c>
      <c r="BJ1777" s="18" t="s">
        <v>5537</v>
      </c>
      <c r="BK1777" s="18" t="s">
        <v>5537</v>
      </c>
      <c r="BL1777" s="9" t="s">
        <v>5537</v>
      </c>
      <c r="BM1777" s="14" t="s">
        <v>5537</v>
      </c>
      <c r="BN1777" s="14" t="s">
        <v>5537</v>
      </c>
      <c r="BO1777" s="14" t="str">
        <f>_xlfn.XLOOKUP(B1777,'[4]cell downs 18042026 17h'!$B:$B,'[4]cell downs 18042026 17h'!$B:$B,"")</f>
        <v/>
      </c>
      <c r="BP1777" s="14" t="str">
        <f>_xlfn.XLOOKUP(B1777,'[5]Cells Huawei 19042026 15h'!$B:$B,'[5]Cells Huawei 19042026 15h'!$B:$B,"")</f>
        <v/>
      </c>
      <c r="BQ1777" s="9" t="str">
        <f>_xlfn.XLOOKUP(B1777,'[6]cells down 19042026 9H40'!$B:$B,'[6]cells down 19042026 9H40'!$B:$B,"")</f>
        <v/>
      </c>
      <c r="BR1777" s="9" t="s">
        <v>527</v>
      </c>
      <c r="BS1777" s="9" t="s">
        <v>302</v>
      </c>
      <c r="BT1777" s="108"/>
    </row>
    <row r="1778" spans="1:72" s="9" customFormat="1" x14ac:dyDescent="0.35">
      <c r="A1778" s="1" t="s">
        <v>678</v>
      </c>
      <c r="B1778" s="8" t="s">
        <v>679</v>
      </c>
      <c r="C1778" s="3" t="str">
        <f>_xlfn.XLOOKUP(B1778,'[1]daily break down'!$D:$D,'[1]daily break down'!$E:$E,"")</f>
        <v>Douala</v>
      </c>
      <c r="D1778" s="1" t="s">
        <v>21</v>
      </c>
      <c r="E1778" s="1" t="s">
        <v>36</v>
      </c>
      <c r="F1778" s="3" t="s">
        <v>31</v>
      </c>
      <c r="G1778" s="1" t="s">
        <v>32</v>
      </c>
      <c r="H1778" s="34" t="str">
        <f>_xlfn.XLOOKUP(B1778,[2]CALCULATION!$B:$B,[2]CALCULATION!$H:$H,"")</f>
        <v>ZTE</v>
      </c>
      <c r="I1778" s="28">
        <v>0</v>
      </c>
      <c r="J1778" s="28">
        <v>0</v>
      </c>
      <c r="K1778" s="28">
        <v>0</v>
      </c>
      <c r="L1778" s="28">
        <v>0</v>
      </c>
      <c r="M1778" s="28">
        <v>0</v>
      </c>
      <c r="N1778" s="28">
        <v>0</v>
      </c>
      <c r="O1778" s="28">
        <v>0</v>
      </c>
      <c r="P1778" s="28">
        <v>0</v>
      </c>
      <c r="Q1778" s="28">
        <v>0</v>
      </c>
      <c r="R1778" s="28">
        <v>0</v>
      </c>
      <c r="S1778" s="93">
        <v>0</v>
      </c>
      <c r="T1778" s="93">
        <f>_xlfn.XLOOKUP(B1778,'[3]Nur des jours'!$B:$B,'[3]Nur des jours'!$U:$U,"")</f>
        <v>0</v>
      </c>
      <c r="U1778" s="93">
        <v>0</v>
      </c>
      <c r="V1778" s="93">
        <v>0</v>
      </c>
      <c r="W1778" s="93">
        <v>0</v>
      </c>
      <c r="X1778" s="93">
        <v>0</v>
      </c>
      <c r="Y1778" s="93">
        <v>0</v>
      </c>
      <c r="Z1778" s="93">
        <v>0</v>
      </c>
      <c r="AA1778" s="93">
        <v>0</v>
      </c>
      <c r="AB1778" s="93">
        <v>0</v>
      </c>
      <c r="AC1778" s="93">
        <f>_xlfn.XLOOKUP(B1778,'[3]Nur des jours'!$B:$B,'[3]Nur des jours'!$N:$N,"")</f>
        <v>0</v>
      </c>
      <c r="AD1778" s="93">
        <v>0</v>
      </c>
      <c r="AE1778" s="93">
        <v>0</v>
      </c>
      <c r="AF1778" s="93">
        <v>0</v>
      </c>
      <c r="AG1778" s="93"/>
      <c r="AH1778" s="93">
        <v>0</v>
      </c>
      <c r="AI1778" s="93">
        <v>0</v>
      </c>
      <c r="AJ1778" s="93">
        <v>0</v>
      </c>
      <c r="AK1778" s="93">
        <v>0</v>
      </c>
      <c r="AL1778" s="93">
        <v>0</v>
      </c>
      <c r="AM1778" s="49" t="s">
        <v>5559</v>
      </c>
      <c r="AN1778" s="49"/>
      <c r="AO1778" s="48" t="str" cm="1">
        <f t="array" ref="AO1778">IFERROR(_xlfn.IFS(
AQ1778="MPR ISSUE","PDH",
AQ1778="BSS Hardware Issue","BSS",
AQ1778="Sites strategiques, MLL, Pylone, etc.","ENVTECH",
AQ1778="AKTIVCO DEFAUT GE &amp; POWER Cabinet","AKTIVCO",
AQ1778="AKTIVCO Coupure ENEO &amp; Baisse de tension","AKTIVCO GRID ONLY",
AQ1778="Coupure ENEO &amp; Baisse de tension","IHS GRID ONLY",
AQ1778="Defaut GE &amp; POWER Cabinet","IHS",
AQ1778="Sharing","Partners",
AQ1778="Sites strategiques &amp; DataCenter","SST &amp; DC",
AQ1778="Exclu","Exclu",
AQ1778="SAT","SAT",
AQ1778="SPARE-ISSUE","SPARE-ISSUE",
AQ1778="Fiber CAmtel","TRANS_FO_CAMTEL",
AQ1778="Fiber AOF","Fiber AOF",
AQ1778="Projet OCM (HUAWEI)","TRAVAUX-HUAWEI",
AQ1778="Projet OCM (NOKIA)","TRAVAUX-NOKIA",
AQ1778="ACCESS-ISSUE","ACCESS-ISSUE",
AQ1778="Projet OCM (ZTE, NOKIA, autres projets)","TRAVAUX OCM",
AQ1778="No root CAuse","No root cause",
AQ1778="ODU HS","PDH",
AQ1778="IP &amp; VLAN","PDH",
AQ1778="Warehouse HUAWEI","SPARE-ISSUE",
AQ1778="SPARE-HS","SPARE-ISSUE",
AQ1778="Power Telco","BSS",AQ1778="no impacts","no impacts"
),"")</f>
        <v>No root cause</v>
      </c>
      <c r="AP1778" s="48" t="str" cm="1">
        <f t="array" ref="AP1778">IFERROR(_xlfn.IFS(
AQ1778="MPR ISSUE","TX ISSUE",
AQ1778="BSS Hardware Issue","RAN ISSUE",
AQ1778="Sites strategiques, MLL, Pylone, etc.","ENVTECH",
AQ1778="AKTIVCO DEFAUT GE &amp; POWER Cabinet","POWER ISSUE",
AQ1778="AKTIVCO Coupure ENEO &amp; Baisse de tension","POWER ISSUE",
AQ1778="Coupure ENEO &amp; Baisse de tension","POWER ISSUE",
AQ1778="Defaut GE &amp; POWER Cabinet","POWER ISSUE",
AQ1778="Sharing","POWER ISSUE",
AQ1778="Sites strategiques &amp; DataCenter","POWER ISSUE",
AQ1778="Exclu","Exclu",
AQ1778="SAT","TX ISSUE",
AQ1778="SPARE-ISSUE","SPARE-ISSUE",
AQ1778="Fiber CAmtel","TX ISSUE",
AQ1778="Fiber AOF","TX ISSUE",
AQ1778="Projet OCM (HUAWEI)","TRAVAUX-HUAWEI",
AQ1778="Projet OCM (NOKIA)","TRAVAUX -NOKIA",
AQ1778="ACCESS-ISSUE","ACCESS-ISSUE",
AQ1778="Projet OCM (ZTE, NOKIA, autres projets)","TRAVAUX OCM",
AQ1778="No root CAuse","No root cause",
AQ1778="ODU HS","TX ISSUE",
AQ1778="IP &amp; VLAN","TX ISSUE",
AQ1778="Warehouse HUAWEI","SPARE-ISSUE",
AQ1778="SPARE-HS","SPARE-ISSUE",
AQ1778="Power Telco","RAN ISSUE",AQ1778="no impacts","no impacts"
),"")</f>
        <v>No root cause</v>
      </c>
      <c r="AQ1778" s="67" t="s">
        <v>5344</v>
      </c>
      <c r="AR1778" s="48" t="str" cm="1">
        <f t="array" ref="AR1778">IFERROR(_xlfn.IFS(
AQ1778="MPR ISSUE","ACTIVE",
AQ1778="BSS Hardware Issue","ACTIVE",
AQ1778="Sites strategiques, MLL, Pylone, etc.","PASSIVE",
AQ1778="AKTIVCO DEFAUT GE &amp; POWER Cabinet","PASSIVE",
AQ1778="AKTIVCO Coupure ENEO &amp; Baisse de tension","PASSIVE",
AQ1778="Coupure ENEO &amp; Baisse de tension","PASSIVE",
AQ1778="Defaut GE &amp; POWER Cabinet","PASSIVE",
AQ1778="Sharing","PASSIVE",
AQ1778="Sites strategiques &amp; DataCenter","PASSIVE",
AQ1778="Exclu","Exclu",
AQ1778="SAT","ACTIVE",
AQ1778="SPARE-ISSUE","SPARE-ISSUE",
AQ1778="Fiber CAmtel","ACTIVE",
AQ1778="Fiber AOF","ACTIVE",
AQ1778="Projet OCM (HUAWEI)","PLANNED WORKS",
AQ1778="Projet OCM (NOKIA)","PLANNED WORKS",
AQ1778="ACCESS-ISSUE","ACCESS-ISSUE",
AQ1778="Projet OCM (ZTE, NOKIA, autres projets)","PLANNED WORKS",
AQ1778="No root CAuse","No root cause",
AQ1778="ODU HS","ACTIVE",
AQ1778="IP &amp; VLAN","ACTIVE",
AQ1778="Warehouse HUAWEI","SPARE-ISSUE",
AQ1778="SPARE-HS","SPARE-ISSUE",
AQ1778="Power Telco","ACTIVE", AQ1778="no impacts","no impacts"
),"")</f>
        <v>No root cause</v>
      </c>
      <c r="AS1778" s="92" t="s">
        <v>5537</v>
      </c>
      <c r="AT1778" s="98" t="s">
        <v>679</v>
      </c>
      <c r="AV1778" s="17" t="s">
        <v>5537</v>
      </c>
      <c r="AW1778" s="7" t="s">
        <v>5537</v>
      </c>
      <c r="AX1778" s="6" t="s">
        <v>5537</v>
      </c>
      <c r="AY1778" s="7"/>
      <c r="AZ1778" s="3" t="s">
        <v>5537</v>
      </c>
      <c r="BA1778" s="18" t="s">
        <v>5537</v>
      </c>
      <c r="BB1778" s="18" t="s">
        <v>5537</v>
      </c>
      <c r="BC1778" s="18" t="s">
        <v>5537</v>
      </c>
      <c r="BD1778" s="18" t="s">
        <v>5537</v>
      </c>
      <c r="BE1778" s="18" t="s">
        <v>5537</v>
      </c>
      <c r="BF1778" s="18" t="s">
        <v>5537</v>
      </c>
      <c r="BG1778" s="18" t="s">
        <v>5537</v>
      </c>
      <c r="BH1778" s="18" t="s">
        <v>5537</v>
      </c>
      <c r="BI1778" s="18" t="s">
        <v>5537</v>
      </c>
      <c r="BJ1778" s="18" t="s">
        <v>5537</v>
      </c>
      <c r="BK1778" s="18" t="s">
        <v>5537</v>
      </c>
      <c r="BL1778" s="9" t="s">
        <v>5537</v>
      </c>
      <c r="BM1778" s="14" t="s">
        <v>5537</v>
      </c>
      <c r="BN1778" s="14" t="s">
        <v>5537</v>
      </c>
      <c r="BO1778" s="14" t="str">
        <f>_xlfn.XLOOKUP(B1778,'[4]cell downs 18042026 17h'!$B:$B,'[4]cell downs 18042026 17h'!$B:$B,"")</f>
        <v/>
      </c>
      <c r="BP1778" s="14" t="str">
        <f>_xlfn.XLOOKUP(B1778,'[5]Cells Huawei 19042026 15h'!$B:$B,'[5]Cells Huawei 19042026 15h'!$B:$B,"")</f>
        <v/>
      </c>
      <c r="BQ1778" s="9" t="str">
        <f>_xlfn.XLOOKUP(B1778,'[6]cells down 19042026 9H40'!$B:$B,'[6]cells down 19042026 9H40'!$B:$B,"")</f>
        <v/>
      </c>
      <c r="BR1778" s="9" t="s">
        <v>5537</v>
      </c>
      <c r="BS1778" s="9" t="s">
        <v>12</v>
      </c>
      <c r="BT1778" s="108"/>
    </row>
    <row r="1779" spans="1:72" s="9" customFormat="1" x14ac:dyDescent="0.35">
      <c r="A1779" s="1" t="s">
        <v>5026</v>
      </c>
      <c r="B1779" s="1" t="s">
        <v>5027</v>
      </c>
      <c r="C1779" s="3" t="str">
        <f>_xlfn.XLOOKUP(B1779,'[1]daily break down'!$D:$D,'[1]daily break down'!$E:$E,"")</f>
        <v>Douala</v>
      </c>
      <c r="D1779" s="1" t="s">
        <v>11</v>
      </c>
      <c r="E1779" s="1" t="s">
        <v>12</v>
      </c>
      <c r="F1779" s="3" t="s">
        <v>31</v>
      </c>
      <c r="G1779" s="1" t="s">
        <v>32</v>
      </c>
      <c r="H1779" s="34" t="str">
        <f>_xlfn.XLOOKUP(B1779,[2]CALCULATION!$B:$B,[2]CALCULATION!$H:$H,"")</f>
        <v>ZTE</v>
      </c>
      <c r="I1779" s="28">
        <v>0</v>
      </c>
      <c r="J1779" s="28">
        <v>0</v>
      </c>
      <c r="K1779" s="28">
        <v>0</v>
      </c>
      <c r="L1779" s="28">
        <v>0</v>
      </c>
      <c r="M1779" s="28">
        <v>0</v>
      </c>
      <c r="N1779" s="28">
        <v>0</v>
      </c>
      <c r="O1779" s="28">
        <v>0</v>
      </c>
      <c r="P1779" s="28">
        <v>0</v>
      </c>
      <c r="Q1779" s="28">
        <v>0</v>
      </c>
      <c r="R1779" s="28">
        <v>0</v>
      </c>
      <c r="S1779" s="93">
        <v>0</v>
      </c>
      <c r="T1779" s="93">
        <f>_xlfn.XLOOKUP(B1779,'[3]Nur des jours'!$B:$B,'[3]Nur des jours'!$U:$U,"")</f>
        <v>0</v>
      </c>
      <c r="U1779" s="93">
        <v>0</v>
      </c>
      <c r="V1779" s="93">
        <v>0</v>
      </c>
      <c r="W1779" s="93">
        <v>0</v>
      </c>
      <c r="X1779" s="93">
        <v>0</v>
      </c>
      <c r="Y1779" s="93">
        <v>0</v>
      </c>
      <c r="Z1779" s="93">
        <v>0</v>
      </c>
      <c r="AA1779" s="93">
        <v>0</v>
      </c>
      <c r="AB1779" s="93">
        <v>0</v>
      </c>
      <c r="AC1779" s="93">
        <f>_xlfn.XLOOKUP(B1779,'[3]Nur des jours'!$B:$B,'[3]Nur des jours'!$N:$N,"")</f>
        <v>0</v>
      </c>
      <c r="AD1779" s="93">
        <v>0</v>
      </c>
      <c r="AE1779" s="93">
        <v>0</v>
      </c>
      <c r="AF1779" s="93">
        <v>0</v>
      </c>
      <c r="AG1779" s="93"/>
      <c r="AH1779" s="93">
        <v>0</v>
      </c>
      <c r="AI1779" s="93">
        <v>0</v>
      </c>
      <c r="AJ1779" s="93">
        <v>0</v>
      </c>
      <c r="AK1779" s="93">
        <v>0</v>
      </c>
      <c r="AL1779" s="93">
        <v>0</v>
      </c>
      <c r="AM1779" s="49" t="s">
        <v>5559</v>
      </c>
      <c r="AN1779" s="49"/>
      <c r="AO1779" s="48" t="str" cm="1">
        <f t="array" ref="AO1779">IFERROR(_xlfn.IFS(
AQ1779="MPR ISSUE","PDH",
AQ1779="BSS Hardware Issue","BSS",
AQ1779="Sites strategiques, MLL, Pylone, etc.","ENVTECH",
AQ1779="AKTIVCO DEFAUT GE &amp; POWER Cabinet","AKTIVCO",
AQ1779="AKTIVCO Coupure ENEO &amp; Baisse de tension","AKTIVCO GRID ONLY",
AQ1779="Coupure ENEO &amp; Baisse de tension","IHS GRID ONLY",
AQ1779="Defaut GE &amp; POWER Cabinet","IHS",
AQ1779="Sharing","Partners",
AQ1779="Sites strategiques &amp; DataCenter","SST &amp; DC",
AQ1779="Exclu","Exclu",
AQ1779="SAT","SAT",
AQ1779="SPARE-ISSUE","SPARE-ISSUE",
AQ1779="Fiber CAmtel","TRANS_FO_CAMTEL",
AQ1779="Fiber AOF","Fiber AOF",
AQ1779="Projet OCM (HUAWEI)","TRAVAUX-HUAWEI",
AQ1779="Projet OCM (NOKIA)","TRAVAUX-NOKIA",
AQ1779="ACCESS-ISSUE","ACCESS-ISSUE",
AQ1779="Projet OCM (ZTE, NOKIA, autres projets)","TRAVAUX OCM",
AQ1779="No root CAuse","No root cause",
AQ1779="ODU HS","PDH",
AQ1779="IP &amp; VLAN","PDH",
AQ1779="Warehouse HUAWEI","SPARE-ISSUE",
AQ1779="SPARE-HS","SPARE-ISSUE",
AQ1779="Power Telco","BSS",AQ1779="no impacts","no impacts"
),"")</f>
        <v>No root cause</v>
      </c>
      <c r="AP1779" s="48" t="str" cm="1">
        <f t="array" ref="AP1779">IFERROR(_xlfn.IFS(
AQ1779="MPR ISSUE","TX ISSUE",
AQ1779="BSS Hardware Issue","RAN ISSUE",
AQ1779="Sites strategiques, MLL, Pylone, etc.","ENVTECH",
AQ1779="AKTIVCO DEFAUT GE &amp; POWER Cabinet","POWER ISSUE",
AQ1779="AKTIVCO Coupure ENEO &amp; Baisse de tension","POWER ISSUE",
AQ1779="Coupure ENEO &amp; Baisse de tension","POWER ISSUE",
AQ1779="Defaut GE &amp; POWER Cabinet","POWER ISSUE",
AQ1779="Sharing","POWER ISSUE",
AQ1779="Sites strategiques &amp; DataCenter","POWER ISSUE",
AQ1779="Exclu","Exclu",
AQ1779="SAT","TX ISSUE",
AQ1779="SPARE-ISSUE","SPARE-ISSUE",
AQ1779="Fiber CAmtel","TX ISSUE",
AQ1779="Fiber AOF","TX ISSUE",
AQ1779="Projet OCM (HUAWEI)","TRAVAUX-HUAWEI",
AQ1779="Projet OCM (NOKIA)","TRAVAUX -NOKIA",
AQ1779="ACCESS-ISSUE","ACCESS-ISSUE",
AQ1779="Projet OCM (ZTE, NOKIA, autres projets)","TRAVAUX OCM",
AQ1779="No root CAuse","No root cause",
AQ1779="ODU HS","TX ISSUE",
AQ1779="IP &amp; VLAN","TX ISSUE",
AQ1779="Warehouse HUAWEI","SPARE-ISSUE",
AQ1779="SPARE-HS","SPARE-ISSUE",
AQ1779="Power Telco","RAN ISSUE",AQ1779="no impacts","no impacts"
),"")</f>
        <v>No root cause</v>
      </c>
      <c r="AQ1779" s="127" t="s">
        <v>5344</v>
      </c>
      <c r="AR1779" s="48" t="str" cm="1">
        <f t="array" ref="AR1779">IFERROR(_xlfn.IFS(
AQ1779="MPR ISSUE","ACTIVE",
AQ1779="BSS Hardware Issue","ACTIVE",
AQ1779="Sites strategiques, MLL, Pylone, etc.","PASSIVE",
AQ1779="AKTIVCO DEFAUT GE &amp; POWER Cabinet","PASSIVE",
AQ1779="AKTIVCO Coupure ENEO &amp; Baisse de tension","PASSIVE",
AQ1779="Coupure ENEO &amp; Baisse de tension","PASSIVE",
AQ1779="Defaut GE &amp; POWER Cabinet","PASSIVE",
AQ1779="Sharing","PASSIVE",
AQ1779="Sites strategiques &amp; DataCenter","PASSIVE",
AQ1779="Exclu","Exclu",
AQ1779="SAT","ACTIVE",
AQ1779="SPARE-ISSUE","SPARE-ISSUE",
AQ1779="Fiber CAmtel","ACTIVE",
AQ1779="Fiber AOF","ACTIVE",
AQ1779="Projet OCM (HUAWEI)","PLANNED WORKS",
AQ1779="Projet OCM (NOKIA)","PLANNED WORKS",
AQ1779="ACCESS-ISSUE","ACCESS-ISSUE",
AQ1779="Projet OCM (ZTE, NOKIA, autres projets)","PLANNED WORKS",
AQ1779="No root CAuse","No root cause",
AQ1779="ODU HS","ACTIVE",
AQ1779="IP &amp; VLAN","ACTIVE",
AQ1779="Warehouse HUAWEI","SPARE-ISSUE",
AQ1779="SPARE-HS","SPARE-ISSUE",
AQ1779="Power Telco","ACTIVE", AQ1779="no impacts","no impacts"
),"")</f>
        <v>No root cause</v>
      </c>
      <c r="AS1779" s="92" t="s">
        <v>5537</v>
      </c>
      <c r="AT1779" s="98" t="s">
        <v>5027</v>
      </c>
      <c r="AV1779" s="17" t="s">
        <v>5537</v>
      </c>
      <c r="AW1779" s="7" t="s">
        <v>5537</v>
      </c>
      <c r="AX1779" s="6" t="s">
        <v>5537</v>
      </c>
      <c r="AY1779" s="7"/>
      <c r="AZ1779" s="3" t="s">
        <v>5537</v>
      </c>
      <c r="BA1779" s="18" t="s">
        <v>5537</v>
      </c>
      <c r="BB1779" s="18" t="s">
        <v>5537</v>
      </c>
      <c r="BC1779" s="18" t="s">
        <v>5537</v>
      </c>
      <c r="BD1779" s="18" t="s">
        <v>5537</v>
      </c>
      <c r="BE1779" s="18" t="s">
        <v>5537</v>
      </c>
      <c r="BF1779" s="18" t="s">
        <v>5537</v>
      </c>
      <c r="BG1779" s="18" t="s">
        <v>5537</v>
      </c>
      <c r="BH1779" s="18" t="s">
        <v>5537</v>
      </c>
      <c r="BI1779" s="18" t="s">
        <v>5537</v>
      </c>
      <c r="BJ1779" s="18" t="s">
        <v>5537</v>
      </c>
      <c r="BK1779" s="18" t="s">
        <v>5537</v>
      </c>
      <c r="BL1779" s="9" t="s">
        <v>5537</v>
      </c>
      <c r="BM1779" s="14" t="s">
        <v>5537</v>
      </c>
      <c r="BN1779" s="14" t="s">
        <v>5537</v>
      </c>
      <c r="BO1779" s="14" t="str">
        <f>_xlfn.XLOOKUP(B1779,'[4]cell downs 18042026 17h'!$B:$B,'[4]cell downs 18042026 17h'!$B:$B,"")</f>
        <v/>
      </c>
      <c r="BP1779" s="14" t="str">
        <f>_xlfn.XLOOKUP(B1779,'[5]Cells Huawei 19042026 15h'!$B:$B,'[5]Cells Huawei 19042026 15h'!$B:$B,"")</f>
        <v/>
      </c>
      <c r="BQ1779" s="9" t="str">
        <f>_xlfn.XLOOKUP(B1779,'[6]cells down 19042026 9H40'!$B:$B,'[6]cells down 19042026 9H40'!$B:$B,"")</f>
        <v/>
      </c>
      <c r="BR1779" s="9" t="s">
        <v>5027</v>
      </c>
      <c r="BS1779" s="9" t="s">
        <v>5537</v>
      </c>
      <c r="BT1779" s="108"/>
    </row>
    <row r="1780" spans="1:72" s="9" customFormat="1" x14ac:dyDescent="0.35">
      <c r="A1780" s="1" t="s">
        <v>1392</v>
      </c>
      <c r="B1780" s="1" t="s">
        <v>3869</v>
      </c>
      <c r="C1780" s="3" t="str">
        <f>_xlfn.XLOOKUP(B1780,'[1]daily break down'!$D:$D,'[1]daily break down'!$E:$E,"")</f>
        <v>CENTRE</v>
      </c>
      <c r="D1780" s="1" t="s">
        <v>11</v>
      </c>
      <c r="E1780" s="1" t="s">
        <v>12</v>
      </c>
      <c r="F1780" s="3" t="s">
        <v>37</v>
      </c>
      <c r="G1780" s="1" t="s">
        <v>1392</v>
      </c>
      <c r="H1780" s="34" t="str">
        <f>_xlfn.XLOOKUP(B1780,[2]CALCULATION!$B:$B,[2]CALCULATION!$H:$H,"")</f>
        <v>ZTE</v>
      </c>
      <c r="I1780" s="28">
        <v>0</v>
      </c>
      <c r="J1780" s="28">
        <v>0</v>
      </c>
      <c r="K1780" s="28">
        <v>0</v>
      </c>
      <c r="L1780" s="28">
        <v>0</v>
      </c>
      <c r="M1780" s="28">
        <v>0</v>
      </c>
      <c r="N1780" s="28">
        <v>0</v>
      </c>
      <c r="O1780" s="28">
        <v>0</v>
      </c>
      <c r="P1780" s="28">
        <v>0</v>
      </c>
      <c r="Q1780" s="28">
        <v>0</v>
      </c>
      <c r="R1780" s="28">
        <v>0</v>
      </c>
      <c r="S1780" s="93">
        <v>0</v>
      </c>
      <c r="T1780" s="93">
        <f>_xlfn.XLOOKUP(B1780,'[3]Nur des jours'!$B:$B,'[3]Nur des jours'!$U:$U,"")</f>
        <v>0</v>
      </c>
      <c r="U1780" s="93">
        <v>0</v>
      </c>
      <c r="V1780" s="93">
        <v>0</v>
      </c>
      <c r="W1780" s="93">
        <v>0</v>
      </c>
      <c r="X1780" s="93">
        <v>0</v>
      </c>
      <c r="Y1780" s="93">
        <v>0</v>
      </c>
      <c r="Z1780" s="93">
        <v>0</v>
      </c>
      <c r="AA1780" s="93">
        <v>0</v>
      </c>
      <c r="AB1780" s="93">
        <v>0</v>
      </c>
      <c r="AC1780" s="93">
        <f>_xlfn.XLOOKUP(B1780,'[3]Nur des jours'!$B:$B,'[3]Nur des jours'!$N:$N,"")</f>
        <v>0</v>
      </c>
      <c r="AD1780" s="93">
        <v>0</v>
      </c>
      <c r="AE1780" s="93">
        <v>0</v>
      </c>
      <c r="AF1780" s="93">
        <v>0</v>
      </c>
      <c r="AG1780" s="93"/>
      <c r="AH1780" s="93">
        <v>0</v>
      </c>
      <c r="AI1780" s="93">
        <v>0</v>
      </c>
      <c r="AJ1780" s="93">
        <v>0</v>
      </c>
      <c r="AK1780" s="93">
        <v>0</v>
      </c>
      <c r="AL1780" s="93">
        <v>0</v>
      </c>
      <c r="AM1780" s="49" t="s">
        <v>5559</v>
      </c>
      <c r="AN1780" s="49"/>
      <c r="AO1780" s="48" t="str" cm="1">
        <f t="array" ref="AO1780">IFERROR(_xlfn.IFS(
AQ1780="MPR ISSUE","PDH",
AQ1780="BSS Hardware Issue","BSS",
AQ1780="Sites strategiques, MLL, Pylone, etc.","ENVTECH",
AQ1780="AKTIVCO DEFAUT GE &amp; POWER Cabinet","AKTIVCO",
AQ1780="AKTIVCO Coupure ENEO &amp; Baisse de tension","AKTIVCO GRID ONLY",
AQ1780="Coupure ENEO &amp; Baisse de tension","IHS GRID ONLY",
AQ1780="Defaut GE &amp; POWER Cabinet","IHS",
AQ1780="Sharing","Partners",
AQ1780="Sites strategiques &amp; DataCenter","SST &amp; DC",
AQ1780="Exclu","Exclu",
AQ1780="SAT","SAT",
AQ1780="SPARE-ISSUE","SPARE-ISSUE",
AQ1780="Fiber CAmtel","TRANS_FO_CAMTEL",
AQ1780="Fiber AOF","Fiber AOF",
AQ1780="Projet OCM (HUAWEI)","TRAVAUX-HUAWEI",
AQ1780="Projet OCM (NOKIA)","TRAVAUX-NOKIA",
AQ1780="ACCESS-ISSUE","ACCESS-ISSUE",
AQ1780="Projet OCM (ZTE, NOKIA, autres projets)","TRAVAUX OCM",
AQ1780="No root CAuse","No root cause",
AQ1780="ODU HS","PDH",
AQ1780="IP &amp; VLAN","PDH",
AQ1780="Warehouse HUAWEI","SPARE-ISSUE",
AQ1780="SPARE-HS","SPARE-ISSUE",
AQ1780="Power Telco","BSS",AQ1780="no impacts","no impacts"
),"")</f>
        <v>IHS</v>
      </c>
      <c r="AP1780" s="48" t="str" cm="1">
        <f t="array" ref="AP1780">IFERROR(_xlfn.IFS(
AQ1780="MPR ISSUE","TX ISSUE",
AQ1780="BSS Hardware Issue","RAN ISSUE",
AQ1780="Sites strategiques, MLL, Pylone, etc.","ENVTECH",
AQ1780="AKTIVCO DEFAUT GE &amp; POWER Cabinet","POWER ISSUE",
AQ1780="AKTIVCO Coupure ENEO &amp; Baisse de tension","POWER ISSUE",
AQ1780="Coupure ENEO &amp; Baisse de tension","POWER ISSUE",
AQ1780="Defaut GE &amp; POWER Cabinet","POWER ISSUE",
AQ1780="Sharing","POWER ISSUE",
AQ1780="Sites strategiques &amp; DataCenter","POWER ISSUE",
AQ1780="Exclu","Exclu",
AQ1780="SAT","TX ISSUE",
AQ1780="SPARE-ISSUE","SPARE-ISSUE",
AQ1780="Fiber CAmtel","TX ISSUE",
AQ1780="Fiber AOF","TX ISSUE",
AQ1780="Projet OCM (HUAWEI)","TRAVAUX-HUAWEI",
AQ1780="Projet OCM (NOKIA)","TRAVAUX -NOKIA",
AQ1780="ACCESS-ISSUE","ACCESS-ISSUE",
AQ1780="Projet OCM (ZTE, NOKIA, autres projets)","TRAVAUX OCM",
AQ1780="No root CAuse","No root cause",
AQ1780="ODU HS","TX ISSUE",
AQ1780="IP &amp; VLAN","TX ISSUE",
AQ1780="Warehouse HUAWEI","SPARE-ISSUE",
AQ1780="SPARE-HS","SPARE-ISSUE",
AQ1780="Power Telco","RAN ISSUE",AQ1780="no impacts","no impacts"
),"")</f>
        <v>POWER ISSUE</v>
      </c>
      <c r="AQ1780" s="67" t="s">
        <v>5330</v>
      </c>
      <c r="AR1780" s="48" t="str" cm="1">
        <f t="array" ref="AR1780">IFERROR(_xlfn.IFS(
AQ1780="MPR ISSUE","ACTIVE",
AQ1780="BSS Hardware Issue","ACTIVE",
AQ1780="Sites strategiques, MLL, Pylone, etc.","PASSIVE",
AQ1780="AKTIVCO DEFAUT GE &amp; POWER Cabinet","PASSIVE",
AQ1780="AKTIVCO Coupure ENEO &amp; Baisse de tension","PASSIVE",
AQ1780="Coupure ENEO &amp; Baisse de tension","PASSIVE",
AQ1780="Defaut GE &amp; POWER Cabinet","PASSIVE",
AQ1780="Sharing","PASSIVE",
AQ1780="Sites strategiques &amp; DataCenter","PASSIVE",
AQ1780="Exclu","Exclu",
AQ1780="SAT","ACTIVE",
AQ1780="SPARE-ISSUE","SPARE-ISSUE",
AQ1780="Fiber CAmtel","ACTIVE",
AQ1780="Fiber AOF","ACTIVE",
AQ1780="Projet OCM (HUAWEI)","PLANNED WORKS",
AQ1780="Projet OCM (NOKIA)","PLANNED WORKS",
AQ1780="ACCESS-ISSUE","ACCESS-ISSUE",
AQ1780="Projet OCM (ZTE, NOKIA, autres projets)","PLANNED WORKS",
AQ1780="No root CAuse","No root cause",
AQ1780="ODU HS","ACTIVE",
AQ1780="IP &amp; VLAN","ACTIVE",
AQ1780="Warehouse HUAWEI","SPARE-ISSUE",
AQ1780="SPARE-HS","SPARE-ISSUE",
AQ1780="Power Telco","ACTIVE", AQ1780="no impacts","no impacts"
),"")</f>
        <v>PASSIVE</v>
      </c>
      <c r="AS1780" s="92" t="s">
        <v>5924</v>
      </c>
      <c r="AT1780" s="98" t="s">
        <v>3869</v>
      </c>
      <c r="AV1780" s="17" t="s">
        <v>5537</v>
      </c>
      <c r="AW1780" s="7" t="s">
        <v>5537</v>
      </c>
      <c r="AX1780" s="6" t="s">
        <v>5537</v>
      </c>
      <c r="AY1780" s="7"/>
      <c r="AZ1780" s="3" t="s">
        <v>5537</v>
      </c>
      <c r="BA1780" s="18" t="s">
        <v>5537</v>
      </c>
      <c r="BB1780" s="18" t="s">
        <v>5537</v>
      </c>
      <c r="BC1780" s="18" t="s">
        <v>5537</v>
      </c>
      <c r="BD1780" s="18" t="s">
        <v>5537</v>
      </c>
      <c r="BE1780" s="18" t="s">
        <v>5924</v>
      </c>
      <c r="BF1780" s="18" t="s">
        <v>5537</v>
      </c>
      <c r="BG1780" s="18" t="s">
        <v>5537</v>
      </c>
      <c r="BH1780" s="18" t="s">
        <v>5537</v>
      </c>
      <c r="BI1780" s="18" t="s">
        <v>5537</v>
      </c>
      <c r="BJ1780" s="18" t="s">
        <v>5537</v>
      </c>
      <c r="BK1780" s="18" t="s">
        <v>5537</v>
      </c>
      <c r="BL1780" s="9" t="s">
        <v>5537</v>
      </c>
      <c r="BM1780" s="14" t="s">
        <v>5537</v>
      </c>
      <c r="BN1780" s="14" t="s">
        <v>5537</v>
      </c>
      <c r="BO1780" s="14" t="str">
        <f>_xlfn.XLOOKUP(B1780,'[4]cell downs 18042026 17h'!$B:$B,'[4]cell downs 18042026 17h'!$B:$B,"")</f>
        <v/>
      </c>
      <c r="BP1780" s="14" t="str">
        <f>_xlfn.XLOOKUP(B1780,'[5]Cells Huawei 19042026 15h'!$B:$B,'[5]Cells Huawei 19042026 15h'!$B:$B,"")</f>
        <v/>
      </c>
      <c r="BQ1780" s="9" t="str">
        <f>_xlfn.XLOOKUP(B1780,'[6]cells down 19042026 9H40'!$B:$B,'[6]cells down 19042026 9H40'!$B:$B,"")</f>
        <v>CTR_394</v>
      </c>
      <c r="BR1780" s="9" t="s">
        <v>5537</v>
      </c>
      <c r="BS1780" s="9" t="s">
        <v>5537</v>
      </c>
      <c r="BT1780" s="108"/>
    </row>
    <row r="1781" spans="1:72" s="9" customFormat="1" x14ac:dyDescent="0.35">
      <c r="A1781" s="1" t="s">
        <v>4145</v>
      </c>
      <c r="B1781" s="1" t="s">
        <v>4146</v>
      </c>
      <c r="C1781" s="3" t="str">
        <f>_xlfn.XLOOKUP(B1781,'[1]daily break down'!$D:$D,'[1]daily break down'!$E:$E,"")</f>
        <v>CENTRE</v>
      </c>
      <c r="D1781" s="1" t="s">
        <v>11</v>
      </c>
      <c r="E1781" s="1" t="s">
        <v>12</v>
      </c>
      <c r="F1781" s="3" t="s">
        <v>37</v>
      </c>
      <c r="G1781" s="1" t="s">
        <v>4147</v>
      </c>
      <c r="H1781" s="34" t="str">
        <f>_xlfn.XLOOKUP(B1781,[2]CALCULATION!$B:$B,[2]CALCULATION!$H:$H,"")</f>
        <v>ZTE</v>
      </c>
      <c r="I1781" s="28">
        <v>0</v>
      </c>
      <c r="J1781" s="28">
        <v>0</v>
      </c>
      <c r="K1781" s="28">
        <v>0</v>
      </c>
      <c r="L1781" s="28">
        <v>0</v>
      </c>
      <c r="M1781" s="28">
        <v>0</v>
      </c>
      <c r="N1781" s="28">
        <v>0</v>
      </c>
      <c r="O1781" s="28">
        <v>0</v>
      </c>
      <c r="P1781" s="28">
        <v>0</v>
      </c>
      <c r="Q1781" s="28">
        <v>0</v>
      </c>
      <c r="R1781" s="28">
        <v>0</v>
      </c>
      <c r="S1781" s="93">
        <v>0</v>
      </c>
      <c r="T1781" s="93">
        <f>_xlfn.XLOOKUP(B1781,'[3]Nur des jours'!$B:$B,'[3]Nur des jours'!$U:$U,"")</f>
        <v>0</v>
      </c>
      <c r="U1781" s="93">
        <v>0</v>
      </c>
      <c r="V1781" s="93">
        <v>0</v>
      </c>
      <c r="W1781" s="93">
        <v>0</v>
      </c>
      <c r="X1781" s="93">
        <v>0</v>
      </c>
      <c r="Y1781" s="93">
        <v>0</v>
      </c>
      <c r="Z1781" s="93">
        <v>0</v>
      </c>
      <c r="AA1781" s="93">
        <v>0</v>
      </c>
      <c r="AB1781" s="93">
        <v>0</v>
      </c>
      <c r="AC1781" s="93">
        <f>_xlfn.XLOOKUP(B1781,'[3]Nur des jours'!$B:$B,'[3]Nur des jours'!$N:$N,"")</f>
        <v>0</v>
      </c>
      <c r="AD1781" s="93">
        <v>0</v>
      </c>
      <c r="AE1781" s="93">
        <v>0</v>
      </c>
      <c r="AF1781" s="93">
        <v>0</v>
      </c>
      <c r="AG1781" s="93"/>
      <c r="AH1781" s="93">
        <v>0</v>
      </c>
      <c r="AI1781" s="93">
        <v>0</v>
      </c>
      <c r="AJ1781" s="93">
        <v>0</v>
      </c>
      <c r="AK1781" s="93">
        <v>0</v>
      </c>
      <c r="AL1781" s="93">
        <v>0</v>
      </c>
      <c r="AM1781" s="49" t="s">
        <v>5559</v>
      </c>
      <c r="AN1781" s="49"/>
      <c r="AO1781" s="48" t="str" cm="1">
        <f t="array" ref="AO1781">IFERROR(_xlfn.IFS(
AQ1781="MPR ISSUE","PDH",
AQ1781="BSS Hardware Issue","BSS",
AQ1781="Sites strategiques, MLL, Pylone, etc.","ENVTECH",
AQ1781="AKTIVCO DEFAUT GE &amp; POWER Cabinet","AKTIVCO",
AQ1781="AKTIVCO Coupure ENEO &amp; Baisse de tension","AKTIVCO GRID ONLY",
AQ1781="Coupure ENEO &amp; Baisse de tension","IHS GRID ONLY",
AQ1781="Defaut GE &amp; POWER Cabinet","IHS",
AQ1781="Sharing","Partners",
AQ1781="Sites strategiques &amp; DataCenter","SST &amp; DC",
AQ1781="Exclu","Exclu",
AQ1781="SAT","SAT",
AQ1781="SPARE-ISSUE","SPARE-ISSUE",
AQ1781="Fiber CAmtel","TRANS_FO_CAMTEL",
AQ1781="Fiber AOF","Fiber AOF",
AQ1781="Projet OCM (HUAWEI)","TRAVAUX-HUAWEI",
AQ1781="Projet OCM (NOKIA)","TRAVAUX-NOKIA",
AQ1781="ACCESS-ISSUE","ACCESS-ISSUE",
AQ1781="Projet OCM (ZTE, NOKIA, autres projets)","TRAVAUX OCM",
AQ1781="No root CAuse","No root cause",
AQ1781="ODU HS","PDH",
AQ1781="IP &amp; VLAN","PDH",
AQ1781="Warehouse HUAWEI","SPARE-ISSUE",
AQ1781="SPARE-HS","SPARE-ISSUE",
AQ1781="Power Telco","BSS",AQ1781="no impacts","no impacts"
),"")</f>
        <v>No root cause</v>
      </c>
      <c r="AP1781" s="48" t="str" cm="1">
        <f t="array" ref="AP1781">IFERROR(_xlfn.IFS(
AQ1781="MPR ISSUE","TX ISSUE",
AQ1781="BSS Hardware Issue","RAN ISSUE",
AQ1781="Sites strategiques, MLL, Pylone, etc.","ENVTECH",
AQ1781="AKTIVCO DEFAUT GE &amp; POWER Cabinet","POWER ISSUE",
AQ1781="AKTIVCO Coupure ENEO &amp; Baisse de tension","POWER ISSUE",
AQ1781="Coupure ENEO &amp; Baisse de tension","POWER ISSUE",
AQ1781="Defaut GE &amp; POWER Cabinet","POWER ISSUE",
AQ1781="Sharing","POWER ISSUE",
AQ1781="Sites strategiques &amp; DataCenter","POWER ISSUE",
AQ1781="Exclu","Exclu",
AQ1781="SAT","TX ISSUE",
AQ1781="SPARE-ISSUE","SPARE-ISSUE",
AQ1781="Fiber CAmtel","TX ISSUE",
AQ1781="Fiber AOF","TX ISSUE",
AQ1781="Projet OCM (HUAWEI)","TRAVAUX-HUAWEI",
AQ1781="Projet OCM (NOKIA)","TRAVAUX -NOKIA",
AQ1781="ACCESS-ISSUE","ACCESS-ISSUE",
AQ1781="Projet OCM (ZTE, NOKIA, autres projets)","TRAVAUX OCM",
AQ1781="No root CAuse","No root cause",
AQ1781="ODU HS","TX ISSUE",
AQ1781="IP &amp; VLAN","TX ISSUE",
AQ1781="Warehouse HUAWEI","SPARE-ISSUE",
AQ1781="SPARE-HS","SPARE-ISSUE",
AQ1781="Power Telco","RAN ISSUE",AQ1781="no impacts","no impacts"
),"")</f>
        <v>No root cause</v>
      </c>
      <c r="AQ1781" s="127" t="s">
        <v>5344</v>
      </c>
      <c r="AR1781" s="48" t="str" cm="1">
        <f t="array" ref="AR1781">IFERROR(_xlfn.IFS(
AQ1781="MPR ISSUE","ACTIVE",
AQ1781="BSS Hardware Issue","ACTIVE",
AQ1781="Sites strategiques, MLL, Pylone, etc.","PASSIVE",
AQ1781="AKTIVCO DEFAUT GE &amp; POWER Cabinet","PASSIVE",
AQ1781="AKTIVCO Coupure ENEO &amp; Baisse de tension","PASSIVE",
AQ1781="Coupure ENEO &amp; Baisse de tension","PASSIVE",
AQ1781="Defaut GE &amp; POWER Cabinet","PASSIVE",
AQ1781="Sharing","PASSIVE",
AQ1781="Sites strategiques &amp; DataCenter","PASSIVE",
AQ1781="Exclu","Exclu",
AQ1781="SAT","ACTIVE",
AQ1781="SPARE-ISSUE","SPARE-ISSUE",
AQ1781="Fiber CAmtel","ACTIVE",
AQ1781="Fiber AOF","ACTIVE",
AQ1781="Projet OCM (HUAWEI)","PLANNED WORKS",
AQ1781="Projet OCM (NOKIA)","PLANNED WORKS",
AQ1781="ACCESS-ISSUE","ACCESS-ISSUE",
AQ1781="Projet OCM (ZTE, NOKIA, autres projets)","PLANNED WORKS",
AQ1781="No root CAuse","No root cause",
AQ1781="ODU HS","ACTIVE",
AQ1781="IP &amp; VLAN","ACTIVE",
AQ1781="Warehouse HUAWEI","SPARE-ISSUE",
AQ1781="SPARE-HS","SPARE-ISSUE",
AQ1781="Power Telco","ACTIVE", AQ1781="no impacts","no impacts"
),"")</f>
        <v>No root cause</v>
      </c>
      <c r="AS1781" s="92" t="s">
        <v>5537</v>
      </c>
      <c r="AT1781" s="98" t="s">
        <v>4146</v>
      </c>
      <c r="AV1781" s="17" t="s">
        <v>5537</v>
      </c>
      <c r="AW1781" s="7" t="s">
        <v>5537</v>
      </c>
      <c r="AX1781" s="6" t="s">
        <v>5537</v>
      </c>
      <c r="AY1781" s="7"/>
      <c r="AZ1781" s="3" t="s">
        <v>5537</v>
      </c>
      <c r="BA1781" s="18" t="s">
        <v>5537</v>
      </c>
      <c r="BB1781" s="18" t="s">
        <v>5537</v>
      </c>
      <c r="BC1781" s="18" t="s">
        <v>5537</v>
      </c>
      <c r="BD1781" s="18" t="s">
        <v>5537</v>
      </c>
      <c r="BE1781" s="18" t="s">
        <v>5537</v>
      </c>
      <c r="BF1781" s="18" t="s">
        <v>5537</v>
      </c>
      <c r="BG1781" s="18" t="s">
        <v>5537</v>
      </c>
      <c r="BH1781" s="18" t="s">
        <v>5537</v>
      </c>
      <c r="BI1781" s="18" t="s">
        <v>5537</v>
      </c>
      <c r="BJ1781" s="18" t="s">
        <v>5537</v>
      </c>
      <c r="BK1781" s="18" t="s">
        <v>5537</v>
      </c>
      <c r="BL1781" s="9" t="s">
        <v>5537</v>
      </c>
      <c r="BM1781" s="14" t="s">
        <v>5537</v>
      </c>
      <c r="BN1781" s="14" t="s">
        <v>5537</v>
      </c>
      <c r="BO1781" s="14" t="str">
        <f>_xlfn.XLOOKUP(B1781,'[4]cell downs 18042026 17h'!$B:$B,'[4]cell downs 18042026 17h'!$B:$B,"")</f>
        <v/>
      </c>
      <c r="BP1781" s="14" t="str">
        <f>_xlfn.XLOOKUP(B1781,'[5]Cells Huawei 19042026 15h'!$B:$B,'[5]Cells Huawei 19042026 15h'!$B:$B,"")</f>
        <v/>
      </c>
      <c r="BQ1781" s="9" t="str">
        <f>_xlfn.XLOOKUP(B1781,'[6]cells down 19042026 9H40'!$B:$B,'[6]cells down 19042026 9H40'!$B:$B,"")</f>
        <v>CTR_527</v>
      </c>
      <c r="BR1781" s="9" t="s">
        <v>4146</v>
      </c>
      <c r="BS1781" s="9" t="s">
        <v>12</v>
      </c>
      <c r="BT1781" s="108"/>
    </row>
    <row r="1782" spans="1:72" s="9" customFormat="1" x14ac:dyDescent="0.35">
      <c r="A1782" s="1" t="s">
        <v>4054</v>
      </c>
      <c r="B1782" s="8" t="s">
        <v>4055</v>
      </c>
      <c r="C1782" s="3" t="str">
        <f>_xlfn.XLOOKUP(B1782,'[1]daily break down'!$D:$D,'[1]daily break down'!$E:$E,"")</f>
        <v>OUEST</v>
      </c>
      <c r="D1782" s="1" t="s">
        <v>11</v>
      </c>
      <c r="E1782" s="1" t="s">
        <v>12</v>
      </c>
      <c r="F1782" s="3" t="s">
        <v>102</v>
      </c>
      <c r="G1782" s="1" t="s">
        <v>4056</v>
      </c>
      <c r="H1782" s="32" t="str">
        <f>_xlfn.XLOOKUP(B1782,[2]CALCULATION!$B:$B,[2]CALCULATION!$H:$H,"")</f>
        <v>HUAWEI</v>
      </c>
      <c r="I1782" s="28">
        <v>0</v>
      </c>
      <c r="J1782" s="28">
        <v>0</v>
      </c>
      <c r="K1782" s="28">
        <v>0</v>
      </c>
      <c r="L1782" s="28">
        <v>0</v>
      </c>
      <c r="M1782" s="28">
        <v>0</v>
      </c>
      <c r="N1782" s="28">
        <v>0</v>
      </c>
      <c r="O1782" s="28">
        <v>0</v>
      </c>
      <c r="P1782" s="28">
        <v>0</v>
      </c>
      <c r="Q1782" s="28">
        <v>0</v>
      </c>
      <c r="R1782" s="28">
        <v>0</v>
      </c>
      <c r="S1782" s="93">
        <v>0</v>
      </c>
      <c r="T1782" s="93">
        <f>_xlfn.XLOOKUP(B1782,'[3]Nur des jours'!$B:$B,'[3]Nur des jours'!$U:$U,"")</f>
        <v>0</v>
      </c>
      <c r="U1782" s="93">
        <v>0</v>
      </c>
      <c r="V1782" s="93">
        <v>0</v>
      </c>
      <c r="W1782" s="93">
        <v>0</v>
      </c>
      <c r="X1782" s="93">
        <v>0</v>
      </c>
      <c r="Y1782" s="93">
        <v>0</v>
      </c>
      <c r="Z1782" s="93">
        <v>0</v>
      </c>
      <c r="AA1782" s="93">
        <v>0</v>
      </c>
      <c r="AB1782" s="93">
        <v>0</v>
      </c>
      <c r="AC1782" s="93">
        <f>_xlfn.XLOOKUP(B1782,'[3]Nur des jours'!$B:$B,'[3]Nur des jours'!$N:$N,"")</f>
        <v>0</v>
      </c>
      <c r="AD1782" s="93">
        <v>0</v>
      </c>
      <c r="AE1782" s="93">
        <v>0</v>
      </c>
      <c r="AF1782" s="93">
        <v>0</v>
      </c>
      <c r="AG1782" s="93"/>
      <c r="AH1782" s="93">
        <v>0</v>
      </c>
      <c r="AI1782" s="93">
        <v>0</v>
      </c>
      <c r="AJ1782" s="93">
        <v>0</v>
      </c>
      <c r="AK1782" s="93">
        <v>0</v>
      </c>
      <c r="AL1782" s="93">
        <v>0</v>
      </c>
      <c r="AM1782" s="49" t="s">
        <v>5559</v>
      </c>
      <c r="AN1782" s="49"/>
      <c r="AO1782" s="48" t="str" cm="1">
        <f t="array" ref="AO1782">IFERROR(_xlfn.IFS(
AQ1782="MPR ISSUE","PDH",
AQ1782="BSS Hardware Issue","BSS",
AQ1782="Sites strategiques, MLL, Pylone, etc.","ENVTECH",
AQ1782="AKTIVCO DEFAUT GE &amp; POWER Cabinet","AKTIVCO",
AQ1782="AKTIVCO Coupure ENEO &amp; Baisse de tension","AKTIVCO GRID ONLY",
AQ1782="Coupure ENEO &amp; Baisse de tension","IHS GRID ONLY",
AQ1782="Defaut GE &amp; POWER Cabinet","IHS",
AQ1782="Sharing","Partners",
AQ1782="Sites strategiques &amp; DataCenter","SST &amp; DC",
AQ1782="Exclu","Exclu",
AQ1782="SAT","SAT",
AQ1782="SPARE-ISSUE","SPARE-ISSUE",
AQ1782="Fiber CAmtel","TRANS_FO_CAMTEL",
AQ1782="Fiber AOF","Fiber AOF",
AQ1782="Projet OCM (HUAWEI)","TRAVAUX-HUAWEI",
AQ1782="Projet OCM (NOKIA)","TRAVAUX-NOKIA",
AQ1782="ACCESS-ISSUE","ACCESS-ISSUE",
AQ1782="Projet OCM (ZTE, NOKIA, autres projets)","TRAVAUX OCM",
AQ1782="No root CAuse","No root cause",
AQ1782="ODU HS","PDH",
AQ1782="IP &amp; VLAN","PDH",
AQ1782="Warehouse HUAWEI","SPARE-ISSUE",
AQ1782="SPARE-HS","SPARE-ISSUE",
AQ1782="Power Telco","BSS",AQ1782="no impacts","no impacts"
),"")</f>
        <v>No root cause</v>
      </c>
      <c r="AP1782" s="48" t="str" cm="1">
        <f t="array" ref="AP1782">IFERROR(_xlfn.IFS(
AQ1782="MPR ISSUE","TX ISSUE",
AQ1782="BSS Hardware Issue","RAN ISSUE",
AQ1782="Sites strategiques, MLL, Pylone, etc.","ENVTECH",
AQ1782="AKTIVCO DEFAUT GE &amp; POWER Cabinet","POWER ISSUE",
AQ1782="AKTIVCO Coupure ENEO &amp; Baisse de tension","POWER ISSUE",
AQ1782="Coupure ENEO &amp; Baisse de tension","POWER ISSUE",
AQ1782="Defaut GE &amp; POWER Cabinet","POWER ISSUE",
AQ1782="Sharing","POWER ISSUE",
AQ1782="Sites strategiques &amp; DataCenter","POWER ISSUE",
AQ1782="Exclu","Exclu",
AQ1782="SAT","TX ISSUE",
AQ1782="SPARE-ISSUE","SPARE-ISSUE",
AQ1782="Fiber CAmtel","TX ISSUE",
AQ1782="Fiber AOF","TX ISSUE",
AQ1782="Projet OCM (HUAWEI)","TRAVAUX-HUAWEI",
AQ1782="Projet OCM (NOKIA)","TRAVAUX -NOKIA",
AQ1782="ACCESS-ISSUE","ACCESS-ISSUE",
AQ1782="Projet OCM (ZTE, NOKIA, autres projets)","TRAVAUX OCM",
AQ1782="No root CAuse","No root cause",
AQ1782="ODU HS","TX ISSUE",
AQ1782="IP &amp; VLAN","TX ISSUE",
AQ1782="Warehouse HUAWEI","SPARE-ISSUE",
AQ1782="SPARE-HS","SPARE-ISSUE",
AQ1782="Power Telco","RAN ISSUE",AQ1782="no impacts","no impacts"
),"")</f>
        <v>No root cause</v>
      </c>
      <c r="AQ1782" s="127" t="s">
        <v>5344</v>
      </c>
      <c r="AR1782" s="48" t="str" cm="1">
        <f t="array" ref="AR1782">IFERROR(_xlfn.IFS(
AQ1782="MPR ISSUE","ACTIVE",
AQ1782="BSS Hardware Issue","ACTIVE",
AQ1782="Sites strategiques, MLL, Pylone, etc.","PASSIVE",
AQ1782="AKTIVCO DEFAUT GE &amp; POWER Cabinet","PASSIVE",
AQ1782="AKTIVCO Coupure ENEO &amp; Baisse de tension","PASSIVE",
AQ1782="Coupure ENEO &amp; Baisse de tension","PASSIVE",
AQ1782="Defaut GE &amp; POWER Cabinet","PASSIVE",
AQ1782="Sharing","PASSIVE",
AQ1782="Sites strategiques &amp; DataCenter","PASSIVE",
AQ1782="Exclu","Exclu",
AQ1782="SAT","ACTIVE",
AQ1782="SPARE-ISSUE","SPARE-ISSUE",
AQ1782="Fiber CAmtel","ACTIVE",
AQ1782="Fiber AOF","ACTIVE",
AQ1782="Projet OCM (HUAWEI)","PLANNED WORKS",
AQ1782="Projet OCM (NOKIA)","PLANNED WORKS",
AQ1782="ACCESS-ISSUE","ACCESS-ISSUE",
AQ1782="Projet OCM (ZTE, NOKIA, autres projets)","PLANNED WORKS",
AQ1782="No root CAuse","No root cause",
AQ1782="ODU HS","ACTIVE",
AQ1782="IP &amp; VLAN","ACTIVE",
AQ1782="Warehouse HUAWEI","SPARE-ISSUE",
AQ1782="SPARE-HS","SPARE-ISSUE",
AQ1782="Power Telco","ACTIVE", AQ1782="no impacts","no impacts"
),"")</f>
        <v>No root cause</v>
      </c>
      <c r="AS1782" s="92" t="s">
        <v>5537</v>
      </c>
      <c r="AT1782" s="98" t="s">
        <v>4055</v>
      </c>
      <c r="AV1782" s="17" t="s">
        <v>5537</v>
      </c>
      <c r="AW1782" s="7" t="s">
        <v>5537</v>
      </c>
      <c r="AX1782" s="6" t="s">
        <v>5537</v>
      </c>
      <c r="AY1782" s="7"/>
      <c r="AZ1782" s="3" t="s">
        <v>5537</v>
      </c>
      <c r="BA1782" s="18" t="s">
        <v>5537</v>
      </c>
      <c r="BB1782" s="18" t="s">
        <v>5537</v>
      </c>
      <c r="BC1782" s="18" t="s">
        <v>5537</v>
      </c>
      <c r="BD1782" s="18" t="s">
        <v>5537</v>
      </c>
      <c r="BE1782" s="18" t="s">
        <v>5537</v>
      </c>
      <c r="BF1782" s="18" t="s">
        <v>5537</v>
      </c>
      <c r="BG1782" s="18" t="s">
        <v>5537</v>
      </c>
      <c r="BH1782" s="18" t="s">
        <v>5537</v>
      </c>
      <c r="BI1782" s="18" t="s">
        <v>5537</v>
      </c>
      <c r="BJ1782" s="18" t="s">
        <v>5537</v>
      </c>
      <c r="BK1782" s="18" t="s">
        <v>5537</v>
      </c>
      <c r="BL1782" s="9" t="s">
        <v>5537</v>
      </c>
      <c r="BM1782" s="14" t="s">
        <v>5537</v>
      </c>
      <c r="BN1782" s="14" t="s">
        <v>5537</v>
      </c>
      <c r="BO1782" s="14" t="str">
        <f>_xlfn.XLOOKUP(B1782,'[4]cell downs 18042026 17h'!$B:$B,'[4]cell downs 18042026 17h'!$B:$B,"")</f>
        <v/>
      </c>
      <c r="BP1782" s="14" t="str">
        <f>_xlfn.XLOOKUP(B1782,'[5]Cells Huawei 19042026 15h'!$B:$B,'[5]Cells Huawei 19042026 15h'!$B:$B,"")</f>
        <v>OST_138</v>
      </c>
      <c r="BQ1782" s="9" t="str">
        <f>_xlfn.XLOOKUP(B1782,'[6]cells down 19042026 9H40'!$B:$B,'[6]cells down 19042026 9H40'!$B:$B,"")</f>
        <v/>
      </c>
      <c r="BR1782" s="9" t="s">
        <v>4055</v>
      </c>
      <c r="BS1782" s="9" t="s">
        <v>318</v>
      </c>
      <c r="BT1782" s="108"/>
    </row>
    <row r="1783" spans="1:72" s="9" customFormat="1" x14ac:dyDescent="0.35">
      <c r="A1783" s="1" t="s">
        <v>1411</v>
      </c>
      <c r="B1783" s="8" t="s">
        <v>1412</v>
      </c>
      <c r="C1783" s="3" t="str">
        <f>_xlfn.XLOOKUP(B1783,'[1]daily break down'!$D:$D,'[1]daily break down'!$E:$E,"")</f>
        <v>Bafoussam</v>
      </c>
      <c r="D1783" s="1" t="s">
        <v>11</v>
      </c>
      <c r="E1783" s="1" t="s">
        <v>12</v>
      </c>
      <c r="F1783" s="3" t="s">
        <v>102</v>
      </c>
      <c r="G1783" s="1" t="s">
        <v>299</v>
      </c>
      <c r="H1783" s="32" t="str">
        <f>_xlfn.XLOOKUP(B1783,[2]CALCULATION!$B:$B,[2]CALCULATION!$H:$H,"")</f>
        <v>Huawei</v>
      </c>
      <c r="I1783" s="28">
        <v>0</v>
      </c>
      <c r="J1783" s="28">
        <v>0</v>
      </c>
      <c r="K1783" s="28">
        <v>0</v>
      </c>
      <c r="L1783" s="28">
        <v>0</v>
      </c>
      <c r="M1783" s="28">
        <v>0</v>
      </c>
      <c r="N1783" s="28">
        <v>0</v>
      </c>
      <c r="O1783" s="28">
        <v>0</v>
      </c>
      <c r="P1783" s="28">
        <v>0</v>
      </c>
      <c r="Q1783" s="28">
        <v>0</v>
      </c>
      <c r="R1783" s="28">
        <v>0</v>
      </c>
      <c r="S1783" s="93">
        <v>0</v>
      </c>
      <c r="T1783" s="93">
        <f>_xlfn.XLOOKUP(B1783,'[3]Nur des jours'!$B:$B,'[3]Nur des jours'!$U:$U,"")</f>
        <v>0</v>
      </c>
      <c r="U1783" s="93">
        <v>0</v>
      </c>
      <c r="V1783" s="93">
        <v>0</v>
      </c>
      <c r="W1783" s="93">
        <v>0</v>
      </c>
      <c r="X1783" s="93">
        <v>0</v>
      </c>
      <c r="Y1783" s="93">
        <v>0</v>
      </c>
      <c r="Z1783" s="93">
        <v>0</v>
      </c>
      <c r="AA1783" s="93">
        <v>0</v>
      </c>
      <c r="AB1783" s="93">
        <v>0</v>
      </c>
      <c r="AC1783" s="93">
        <f>_xlfn.XLOOKUP(B1783,'[3]Nur des jours'!$B:$B,'[3]Nur des jours'!$N:$N,"")</f>
        <v>0</v>
      </c>
      <c r="AD1783" s="93">
        <v>0</v>
      </c>
      <c r="AE1783" s="93">
        <v>0</v>
      </c>
      <c r="AF1783" s="93">
        <v>0</v>
      </c>
      <c r="AG1783" s="93"/>
      <c r="AH1783" s="93">
        <v>0</v>
      </c>
      <c r="AI1783" s="93">
        <v>0</v>
      </c>
      <c r="AJ1783" s="93">
        <v>0</v>
      </c>
      <c r="AK1783" s="93">
        <v>0</v>
      </c>
      <c r="AL1783" s="93">
        <v>0</v>
      </c>
      <c r="AM1783" s="49" t="s">
        <v>5559</v>
      </c>
      <c r="AN1783" s="49"/>
      <c r="AO1783" s="48" t="str" cm="1">
        <f t="array" ref="AO1783">IFERROR(_xlfn.IFS(
AQ1783="MPR ISSUE","PDH",
AQ1783="BSS Hardware Issue","BSS",
AQ1783="Sites strategiques, MLL, Pylone, etc.","ENVTECH",
AQ1783="AKTIVCO DEFAUT GE &amp; POWER Cabinet","AKTIVCO",
AQ1783="AKTIVCO Coupure ENEO &amp; Baisse de tension","AKTIVCO GRID ONLY",
AQ1783="Coupure ENEO &amp; Baisse de tension","IHS GRID ONLY",
AQ1783="Defaut GE &amp; POWER Cabinet","IHS",
AQ1783="Sharing","Partners",
AQ1783="Sites strategiques &amp; DataCenter","SST &amp; DC",
AQ1783="Exclu","Exclu",
AQ1783="SAT","SAT",
AQ1783="SPARE-ISSUE","SPARE-ISSUE",
AQ1783="Fiber CAmtel","TRANS_FO_CAMTEL",
AQ1783="Fiber AOF","Fiber AOF",
AQ1783="Projet OCM (HUAWEI)","TRAVAUX-HUAWEI",
AQ1783="Projet OCM (NOKIA)","TRAVAUX-NOKIA",
AQ1783="ACCESS-ISSUE","ACCESS-ISSUE",
AQ1783="Projet OCM (ZTE, NOKIA, autres projets)","TRAVAUX OCM",
AQ1783="No root CAuse","No root cause",
AQ1783="ODU HS","PDH",
AQ1783="IP &amp; VLAN","PDH",
AQ1783="Warehouse HUAWEI","SPARE-ISSUE",
AQ1783="SPARE-HS","SPARE-ISSUE",
AQ1783="Power Telco","BSS",AQ1783="no impacts","no impacts"
),"")</f>
        <v>No root cause</v>
      </c>
      <c r="AP1783" s="48" t="str" cm="1">
        <f t="array" ref="AP1783">IFERROR(_xlfn.IFS(
AQ1783="MPR ISSUE","TX ISSUE",
AQ1783="BSS Hardware Issue","RAN ISSUE",
AQ1783="Sites strategiques, MLL, Pylone, etc.","ENVTECH",
AQ1783="AKTIVCO DEFAUT GE &amp; POWER Cabinet","POWER ISSUE",
AQ1783="AKTIVCO Coupure ENEO &amp; Baisse de tension","POWER ISSUE",
AQ1783="Coupure ENEO &amp; Baisse de tension","POWER ISSUE",
AQ1783="Defaut GE &amp; POWER Cabinet","POWER ISSUE",
AQ1783="Sharing","POWER ISSUE",
AQ1783="Sites strategiques &amp; DataCenter","POWER ISSUE",
AQ1783="Exclu","Exclu",
AQ1783="SAT","TX ISSUE",
AQ1783="SPARE-ISSUE","SPARE-ISSUE",
AQ1783="Fiber CAmtel","TX ISSUE",
AQ1783="Fiber AOF","TX ISSUE",
AQ1783="Projet OCM (HUAWEI)","TRAVAUX-HUAWEI",
AQ1783="Projet OCM (NOKIA)","TRAVAUX -NOKIA",
AQ1783="ACCESS-ISSUE","ACCESS-ISSUE",
AQ1783="Projet OCM (ZTE, NOKIA, autres projets)","TRAVAUX OCM",
AQ1783="No root CAuse","No root cause",
AQ1783="ODU HS","TX ISSUE",
AQ1783="IP &amp; VLAN","TX ISSUE",
AQ1783="Warehouse HUAWEI","SPARE-ISSUE",
AQ1783="SPARE-HS","SPARE-ISSUE",
AQ1783="Power Telco","RAN ISSUE",AQ1783="no impacts","no impacts"
),"")</f>
        <v>No root cause</v>
      </c>
      <c r="AQ1783" s="127" t="s">
        <v>5344</v>
      </c>
      <c r="AR1783" s="48" t="str" cm="1">
        <f t="array" ref="AR1783">IFERROR(_xlfn.IFS(
AQ1783="MPR ISSUE","ACTIVE",
AQ1783="BSS Hardware Issue","ACTIVE",
AQ1783="Sites strategiques, MLL, Pylone, etc.","PASSIVE",
AQ1783="AKTIVCO DEFAUT GE &amp; POWER Cabinet","PASSIVE",
AQ1783="AKTIVCO Coupure ENEO &amp; Baisse de tension","PASSIVE",
AQ1783="Coupure ENEO &amp; Baisse de tension","PASSIVE",
AQ1783="Defaut GE &amp; POWER Cabinet","PASSIVE",
AQ1783="Sharing","PASSIVE",
AQ1783="Sites strategiques &amp; DataCenter","PASSIVE",
AQ1783="Exclu","Exclu",
AQ1783="SAT","ACTIVE",
AQ1783="SPARE-ISSUE","SPARE-ISSUE",
AQ1783="Fiber CAmtel","ACTIVE",
AQ1783="Fiber AOF","ACTIVE",
AQ1783="Projet OCM (HUAWEI)","PLANNED WORKS",
AQ1783="Projet OCM (NOKIA)","PLANNED WORKS",
AQ1783="ACCESS-ISSUE","ACCESS-ISSUE",
AQ1783="Projet OCM (ZTE, NOKIA, autres projets)","PLANNED WORKS",
AQ1783="No root CAuse","No root cause",
AQ1783="ODU HS","ACTIVE",
AQ1783="IP &amp; VLAN","ACTIVE",
AQ1783="Warehouse HUAWEI","SPARE-ISSUE",
AQ1783="SPARE-HS","SPARE-ISSUE",
AQ1783="Power Telco","ACTIVE", AQ1783="no impacts","no impacts"
),"")</f>
        <v>No root cause</v>
      </c>
      <c r="AS1783" s="92" t="s">
        <v>5537</v>
      </c>
      <c r="AT1783" s="98" t="s">
        <v>1412</v>
      </c>
      <c r="AV1783" s="17" t="s">
        <v>5537</v>
      </c>
      <c r="AW1783" s="7" t="s">
        <v>5537</v>
      </c>
      <c r="AX1783" s="6" t="s">
        <v>5537</v>
      </c>
      <c r="AY1783" s="7"/>
      <c r="AZ1783" s="3" t="s">
        <v>5537</v>
      </c>
      <c r="BA1783" s="18" t="s">
        <v>5537</v>
      </c>
      <c r="BB1783" s="18" t="s">
        <v>5537</v>
      </c>
      <c r="BC1783" s="18" t="s">
        <v>5537</v>
      </c>
      <c r="BD1783" s="18" t="s">
        <v>5537</v>
      </c>
      <c r="BE1783" s="18" t="s">
        <v>5537</v>
      </c>
      <c r="BF1783" s="18" t="s">
        <v>5537</v>
      </c>
      <c r="BG1783" s="18" t="s">
        <v>5537</v>
      </c>
      <c r="BH1783" s="18" t="s">
        <v>5537</v>
      </c>
      <c r="BI1783" s="18" t="s">
        <v>5537</v>
      </c>
      <c r="BJ1783" s="18" t="s">
        <v>5537</v>
      </c>
      <c r="BK1783" s="18" t="s">
        <v>5537</v>
      </c>
      <c r="BL1783" s="9" t="s">
        <v>5537</v>
      </c>
      <c r="BM1783" s="14" t="s">
        <v>5537</v>
      </c>
      <c r="BN1783" s="14" t="s">
        <v>5537</v>
      </c>
      <c r="BO1783" s="14" t="str">
        <f>_xlfn.XLOOKUP(B1783,'[4]cell downs 18042026 17h'!$B:$B,'[4]cell downs 18042026 17h'!$B:$B,"")</f>
        <v/>
      </c>
      <c r="BP1783" s="14" t="str">
        <f>_xlfn.XLOOKUP(B1783,'[5]Cells Huawei 19042026 15h'!$B:$B,'[5]Cells Huawei 19042026 15h'!$B:$B,"")</f>
        <v/>
      </c>
      <c r="BQ1783" s="9" t="str">
        <f>_xlfn.XLOOKUP(B1783,'[6]cells down 19042026 9H40'!$B:$B,'[6]cells down 19042026 9H40'!$B:$B,"")</f>
        <v/>
      </c>
      <c r="BR1783" s="9" t="s">
        <v>1412</v>
      </c>
      <c r="BS1783" s="9" t="s">
        <v>5537</v>
      </c>
      <c r="BT1783" s="108"/>
    </row>
    <row r="1784" spans="1:72" s="9" customFormat="1" x14ac:dyDescent="0.35">
      <c r="A1784" s="1" t="s">
        <v>4480</v>
      </c>
      <c r="B1784" s="8" t="s">
        <v>4481</v>
      </c>
      <c r="C1784" s="3" t="str">
        <f>_xlfn.XLOOKUP(B1784,'[1]daily break down'!$D:$D,'[1]daily break down'!$E:$E,"")</f>
        <v>OUEST</v>
      </c>
      <c r="D1784" s="1" t="s">
        <v>11</v>
      </c>
      <c r="E1784" s="1" t="s">
        <v>237</v>
      </c>
      <c r="F1784" s="3" t="s">
        <v>102</v>
      </c>
      <c r="G1784" s="1" t="s">
        <v>4482</v>
      </c>
      <c r="H1784" s="32" t="str">
        <f>_xlfn.XLOOKUP(B1784,[2]CALCULATION!$B:$B,[2]CALCULATION!$H:$H,"")</f>
        <v>HUAWEI</v>
      </c>
      <c r="I1784" s="28">
        <v>0</v>
      </c>
      <c r="J1784" s="28">
        <v>0</v>
      </c>
      <c r="K1784" s="28">
        <v>0</v>
      </c>
      <c r="L1784" s="28">
        <v>0</v>
      </c>
      <c r="M1784" s="28">
        <v>0</v>
      </c>
      <c r="N1784" s="28">
        <v>0</v>
      </c>
      <c r="O1784" s="28">
        <v>0</v>
      </c>
      <c r="P1784" s="28">
        <v>0</v>
      </c>
      <c r="Q1784" s="28">
        <v>0</v>
      </c>
      <c r="R1784" s="28">
        <v>0</v>
      </c>
      <c r="S1784" s="93">
        <v>0</v>
      </c>
      <c r="T1784" s="93">
        <f>_xlfn.XLOOKUP(B1784,'[3]Nur des jours'!$B:$B,'[3]Nur des jours'!$U:$U,"")</f>
        <v>0</v>
      </c>
      <c r="U1784" s="93">
        <v>0</v>
      </c>
      <c r="V1784" s="93">
        <v>0</v>
      </c>
      <c r="W1784" s="93">
        <v>0</v>
      </c>
      <c r="X1784" s="93">
        <v>0</v>
      </c>
      <c r="Y1784" s="93">
        <v>0</v>
      </c>
      <c r="Z1784" s="93">
        <v>0</v>
      </c>
      <c r="AA1784" s="93">
        <v>0</v>
      </c>
      <c r="AB1784" s="93">
        <v>0</v>
      </c>
      <c r="AC1784" s="93">
        <f>_xlfn.XLOOKUP(B1784,'[3]Nur des jours'!$B:$B,'[3]Nur des jours'!$N:$N,"")</f>
        <v>0</v>
      </c>
      <c r="AD1784" s="93">
        <v>0</v>
      </c>
      <c r="AE1784" s="93">
        <v>0</v>
      </c>
      <c r="AF1784" s="93">
        <v>0</v>
      </c>
      <c r="AG1784" s="93"/>
      <c r="AH1784" s="93">
        <v>0</v>
      </c>
      <c r="AI1784" s="93">
        <v>0</v>
      </c>
      <c r="AJ1784" s="93">
        <v>0</v>
      </c>
      <c r="AK1784" s="93">
        <v>0</v>
      </c>
      <c r="AL1784" s="93">
        <v>0</v>
      </c>
      <c r="AM1784" s="49" t="s">
        <v>5559</v>
      </c>
      <c r="AN1784" s="49"/>
      <c r="AO1784" s="48" t="str" cm="1">
        <f t="array" ref="AO1784">IFERROR(_xlfn.IFS(
AQ1784="MPR ISSUE","PDH",
AQ1784="BSS Hardware Issue","BSS",
AQ1784="Sites strategiques, MLL, Pylone, etc.","ENVTECH",
AQ1784="AKTIVCO DEFAUT GE &amp; POWER Cabinet","AKTIVCO",
AQ1784="AKTIVCO Coupure ENEO &amp; Baisse de tension","AKTIVCO GRID ONLY",
AQ1784="Coupure ENEO &amp; Baisse de tension","IHS GRID ONLY",
AQ1784="Defaut GE &amp; POWER Cabinet","IHS",
AQ1784="Sharing","Partners",
AQ1784="Sites strategiques &amp; DataCenter","SST &amp; DC",
AQ1784="Exclu","Exclu",
AQ1784="SAT","SAT",
AQ1784="SPARE-ISSUE","SPARE-ISSUE",
AQ1784="Fiber CAmtel","TRANS_FO_CAMTEL",
AQ1784="Fiber AOF","Fiber AOF",
AQ1784="Projet OCM (HUAWEI)","TRAVAUX-HUAWEI",
AQ1784="Projet OCM (NOKIA)","TRAVAUX-NOKIA",
AQ1784="ACCESS-ISSUE","ACCESS-ISSUE",
AQ1784="Projet OCM (ZTE, NOKIA, autres projets)","TRAVAUX OCM",
AQ1784="No root CAuse","No root cause",
AQ1784="ODU HS","PDH",
AQ1784="IP &amp; VLAN","PDH",
AQ1784="Warehouse HUAWEI","SPARE-ISSUE",
AQ1784="SPARE-HS","SPARE-ISSUE",
AQ1784="Power Telco","BSS",AQ1784="no impacts","no impacts"
),"")</f>
        <v>No root cause</v>
      </c>
      <c r="AP1784" s="48" t="str" cm="1">
        <f t="array" ref="AP1784">IFERROR(_xlfn.IFS(
AQ1784="MPR ISSUE","TX ISSUE",
AQ1784="BSS Hardware Issue","RAN ISSUE",
AQ1784="Sites strategiques, MLL, Pylone, etc.","ENVTECH",
AQ1784="AKTIVCO DEFAUT GE &amp; POWER Cabinet","POWER ISSUE",
AQ1784="AKTIVCO Coupure ENEO &amp; Baisse de tension","POWER ISSUE",
AQ1784="Coupure ENEO &amp; Baisse de tension","POWER ISSUE",
AQ1784="Defaut GE &amp; POWER Cabinet","POWER ISSUE",
AQ1784="Sharing","POWER ISSUE",
AQ1784="Sites strategiques &amp; DataCenter","POWER ISSUE",
AQ1784="Exclu","Exclu",
AQ1784="SAT","TX ISSUE",
AQ1784="SPARE-ISSUE","SPARE-ISSUE",
AQ1784="Fiber CAmtel","TX ISSUE",
AQ1784="Fiber AOF","TX ISSUE",
AQ1784="Projet OCM (HUAWEI)","TRAVAUX-HUAWEI",
AQ1784="Projet OCM (NOKIA)","TRAVAUX -NOKIA",
AQ1784="ACCESS-ISSUE","ACCESS-ISSUE",
AQ1784="Projet OCM (ZTE, NOKIA, autres projets)","TRAVAUX OCM",
AQ1784="No root CAuse","No root cause",
AQ1784="ODU HS","TX ISSUE",
AQ1784="IP &amp; VLAN","TX ISSUE",
AQ1784="Warehouse HUAWEI","SPARE-ISSUE",
AQ1784="SPARE-HS","SPARE-ISSUE",
AQ1784="Power Telco","RAN ISSUE",AQ1784="no impacts","no impacts"
),"")</f>
        <v>No root cause</v>
      </c>
      <c r="AQ1784" s="127" t="s">
        <v>5344</v>
      </c>
      <c r="AR1784" s="48" t="str" cm="1">
        <f t="array" ref="AR1784">IFERROR(_xlfn.IFS(
AQ1784="MPR ISSUE","ACTIVE",
AQ1784="BSS Hardware Issue","ACTIVE",
AQ1784="Sites strategiques, MLL, Pylone, etc.","PASSIVE",
AQ1784="AKTIVCO DEFAUT GE &amp; POWER Cabinet","PASSIVE",
AQ1784="AKTIVCO Coupure ENEO &amp; Baisse de tension","PASSIVE",
AQ1784="Coupure ENEO &amp; Baisse de tension","PASSIVE",
AQ1784="Defaut GE &amp; POWER Cabinet","PASSIVE",
AQ1784="Sharing","PASSIVE",
AQ1784="Sites strategiques &amp; DataCenter","PASSIVE",
AQ1784="Exclu","Exclu",
AQ1784="SAT","ACTIVE",
AQ1784="SPARE-ISSUE","SPARE-ISSUE",
AQ1784="Fiber CAmtel","ACTIVE",
AQ1784="Fiber AOF","ACTIVE",
AQ1784="Projet OCM (HUAWEI)","PLANNED WORKS",
AQ1784="Projet OCM (NOKIA)","PLANNED WORKS",
AQ1784="ACCESS-ISSUE","ACCESS-ISSUE",
AQ1784="Projet OCM (ZTE, NOKIA, autres projets)","PLANNED WORKS",
AQ1784="No root CAuse","No root cause",
AQ1784="ODU HS","ACTIVE",
AQ1784="IP &amp; VLAN","ACTIVE",
AQ1784="Warehouse HUAWEI","SPARE-ISSUE",
AQ1784="SPARE-HS","SPARE-ISSUE",
AQ1784="Power Telco","ACTIVE", AQ1784="no impacts","no impacts"
),"")</f>
        <v>No root cause</v>
      </c>
      <c r="AS1784" s="92" t="s">
        <v>5537</v>
      </c>
      <c r="AT1784" s="98" t="s">
        <v>4481</v>
      </c>
      <c r="AV1784" s="17" t="s">
        <v>5537</v>
      </c>
      <c r="AW1784" s="7" t="s">
        <v>5537</v>
      </c>
      <c r="AX1784" s="6" t="s">
        <v>5537</v>
      </c>
      <c r="AY1784" s="7"/>
      <c r="AZ1784" s="3" t="s">
        <v>5537</v>
      </c>
      <c r="BA1784" s="18" t="s">
        <v>5537</v>
      </c>
      <c r="BB1784" s="18" t="s">
        <v>5537</v>
      </c>
      <c r="BC1784" s="18" t="s">
        <v>5537</v>
      </c>
      <c r="BD1784" s="18" t="s">
        <v>5537</v>
      </c>
      <c r="BE1784" s="18" t="s">
        <v>5537</v>
      </c>
      <c r="BF1784" s="18" t="s">
        <v>5537</v>
      </c>
      <c r="BG1784" s="18" t="s">
        <v>5537</v>
      </c>
      <c r="BH1784" s="18" t="s">
        <v>5537</v>
      </c>
      <c r="BI1784" s="18" t="s">
        <v>5537</v>
      </c>
      <c r="BJ1784" s="18" t="s">
        <v>5537</v>
      </c>
      <c r="BK1784" s="18" t="s">
        <v>5537</v>
      </c>
      <c r="BL1784" s="9" t="s">
        <v>5537</v>
      </c>
      <c r="BM1784" s="14" t="s">
        <v>5537</v>
      </c>
      <c r="BN1784" s="14" t="s">
        <v>5537</v>
      </c>
      <c r="BO1784" s="14" t="str">
        <f>_xlfn.XLOOKUP(B1784,'[4]cell downs 18042026 17h'!$B:$B,'[4]cell downs 18042026 17h'!$B:$B,"")</f>
        <v/>
      </c>
      <c r="BP1784" s="14" t="str">
        <f>_xlfn.XLOOKUP(B1784,'[5]Cells Huawei 19042026 15h'!$B:$B,'[5]Cells Huawei 19042026 15h'!$B:$B,"")</f>
        <v/>
      </c>
      <c r="BQ1784" s="9" t="str">
        <f>_xlfn.XLOOKUP(B1784,'[6]cells down 19042026 9H40'!$B:$B,'[6]cells down 19042026 9H40'!$B:$B,"")</f>
        <v/>
      </c>
      <c r="BR1784" s="9" t="s">
        <v>4481</v>
      </c>
      <c r="BS1784" s="9" t="s">
        <v>302</v>
      </c>
      <c r="BT1784" s="108"/>
    </row>
    <row r="1785" spans="1:72" s="9" customFormat="1" x14ac:dyDescent="0.35">
      <c r="A1785" s="1" t="s">
        <v>4367</v>
      </c>
      <c r="B1785" s="8" t="s">
        <v>4496</v>
      </c>
      <c r="C1785" s="3" t="str">
        <f>_xlfn.XLOOKUP(B1785,'[1]daily break down'!$D:$D,'[1]daily break down'!$E:$E,"")</f>
        <v>OUEST</v>
      </c>
      <c r="D1785" s="1" t="s">
        <v>11</v>
      </c>
      <c r="E1785" s="1" t="s">
        <v>12</v>
      </c>
      <c r="F1785" s="3" t="s">
        <v>102</v>
      </c>
      <c r="G1785" s="1" t="s">
        <v>4367</v>
      </c>
      <c r="H1785" s="32" t="str">
        <f>_xlfn.XLOOKUP(B1785,[2]CALCULATION!$B:$B,[2]CALCULATION!$H:$H,"")</f>
        <v>HUAWEI</v>
      </c>
      <c r="I1785" s="28">
        <v>0</v>
      </c>
      <c r="J1785" s="28">
        <v>0</v>
      </c>
      <c r="K1785" s="28">
        <v>0</v>
      </c>
      <c r="L1785" s="28">
        <v>0</v>
      </c>
      <c r="M1785" s="28">
        <v>0</v>
      </c>
      <c r="N1785" s="28">
        <v>0</v>
      </c>
      <c r="O1785" s="28">
        <v>0</v>
      </c>
      <c r="P1785" s="28">
        <v>0</v>
      </c>
      <c r="Q1785" s="28">
        <v>0</v>
      </c>
      <c r="R1785" s="28">
        <v>0</v>
      </c>
      <c r="S1785" s="93">
        <v>0</v>
      </c>
      <c r="T1785" s="93">
        <f>_xlfn.XLOOKUP(B1785,'[3]Nur des jours'!$B:$B,'[3]Nur des jours'!$U:$U,"")</f>
        <v>0</v>
      </c>
      <c r="U1785" s="93">
        <v>0</v>
      </c>
      <c r="V1785" s="93">
        <v>0</v>
      </c>
      <c r="W1785" s="93">
        <v>0</v>
      </c>
      <c r="X1785" s="93">
        <v>0</v>
      </c>
      <c r="Y1785" s="93">
        <v>0</v>
      </c>
      <c r="Z1785" s="93">
        <v>0</v>
      </c>
      <c r="AA1785" s="93">
        <v>0</v>
      </c>
      <c r="AB1785" s="93">
        <v>0</v>
      </c>
      <c r="AC1785" s="93">
        <f>_xlfn.XLOOKUP(B1785,'[3]Nur des jours'!$B:$B,'[3]Nur des jours'!$N:$N,"")</f>
        <v>0</v>
      </c>
      <c r="AD1785" s="93">
        <v>0</v>
      </c>
      <c r="AE1785" s="93">
        <v>0</v>
      </c>
      <c r="AF1785" s="93">
        <v>0</v>
      </c>
      <c r="AG1785" s="93"/>
      <c r="AH1785" s="93">
        <v>0</v>
      </c>
      <c r="AI1785" s="93">
        <v>0</v>
      </c>
      <c r="AJ1785" s="93">
        <v>0</v>
      </c>
      <c r="AK1785" s="93">
        <v>0</v>
      </c>
      <c r="AL1785" s="93">
        <v>0</v>
      </c>
      <c r="AM1785" s="49" t="s">
        <v>5559</v>
      </c>
      <c r="AN1785" s="49"/>
      <c r="AO1785" s="48" t="str" cm="1">
        <f t="array" ref="AO1785">IFERROR(_xlfn.IFS(
AQ1785="MPR ISSUE","PDH",
AQ1785="BSS Hardware Issue","BSS",
AQ1785="Sites strategiques, MLL, Pylone, etc.","ENVTECH",
AQ1785="AKTIVCO DEFAUT GE &amp; POWER Cabinet","AKTIVCO",
AQ1785="AKTIVCO Coupure ENEO &amp; Baisse de tension","AKTIVCO GRID ONLY",
AQ1785="Coupure ENEO &amp; Baisse de tension","IHS GRID ONLY",
AQ1785="Defaut GE &amp; POWER Cabinet","IHS",
AQ1785="Sharing","Partners",
AQ1785="Sites strategiques &amp; DataCenter","SST &amp; DC",
AQ1785="Exclu","Exclu",
AQ1785="SAT","SAT",
AQ1785="SPARE-ISSUE","SPARE-ISSUE",
AQ1785="Fiber CAmtel","TRANS_FO_CAMTEL",
AQ1785="Fiber AOF","Fiber AOF",
AQ1785="Projet OCM (HUAWEI)","TRAVAUX-HUAWEI",
AQ1785="Projet OCM (NOKIA)","TRAVAUX-NOKIA",
AQ1785="ACCESS-ISSUE","ACCESS-ISSUE",
AQ1785="Projet OCM (ZTE, NOKIA, autres projets)","TRAVAUX OCM",
AQ1785="No root CAuse","No root cause",
AQ1785="ODU HS","PDH",
AQ1785="IP &amp; VLAN","PDH",
AQ1785="Warehouse HUAWEI","SPARE-ISSUE",
AQ1785="SPARE-HS","SPARE-ISSUE",
AQ1785="Power Telco","BSS",AQ1785="no impacts","no impacts"
),"")</f>
        <v>No root cause</v>
      </c>
      <c r="AP1785" s="48" t="str" cm="1">
        <f t="array" ref="AP1785">IFERROR(_xlfn.IFS(
AQ1785="MPR ISSUE","TX ISSUE",
AQ1785="BSS Hardware Issue","RAN ISSUE",
AQ1785="Sites strategiques, MLL, Pylone, etc.","ENVTECH",
AQ1785="AKTIVCO DEFAUT GE &amp; POWER Cabinet","POWER ISSUE",
AQ1785="AKTIVCO Coupure ENEO &amp; Baisse de tension","POWER ISSUE",
AQ1785="Coupure ENEO &amp; Baisse de tension","POWER ISSUE",
AQ1785="Defaut GE &amp; POWER Cabinet","POWER ISSUE",
AQ1785="Sharing","POWER ISSUE",
AQ1785="Sites strategiques &amp; DataCenter","POWER ISSUE",
AQ1785="Exclu","Exclu",
AQ1785="SAT","TX ISSUE",
AQ1785="SPARE-ISSUE","SPARE-ISSUE",
AQ1785="Fiber CAmtel","TX ISSUE",
AQ1785="Fiber AOF","TX ISSUE",
AQ1785="Projet OCM (HUAWEI)","TRAVAUX-HUAWEI",
AQ1785="Projet OCM (NOKIA)","TRAVAUX -NOKIA",
AQ1785="ACCESS-ISSUE","ACCESS-ISSUE",
AQ1785="Projet OCM (ZTE, NOKIA, autres projets)","TRAVAUX OCM",
AQ1785="No root CAuse","No root cause",
AQ1785="ODU HS","TX ISSUE",
AQ1785="IP &amp; VLAN","TX ISSUE",
AQ1785="Warehouse HUAWEI","SPARE-ISSUE",
AQ1785="SPARE-HS","SPARE-ISSUE",
AQ1785="Power Telco","RAN ISSUE",AQ1785="no impacts","no impacts"
),"")</f>
        <v>No root cause</v>
      </c>
      <c r="AQ1785" s="127" t="s">
        <v>5344</v>
      </c>
      <c r="AR1785" s="48" t="str" cm="1">
        <f t="array" ref="AR1785">IFERROR(_xlfn.IFS(
AQ1785="MPR ISSUE","ACTIVE",
AQ1785="BSS Hardware Issue","ACTIVE",
AQ1785="Sites strategiques, MLL, Pylone, etc.","PASSIVE",
AQ1785="AKTIVCO DEFAUT GE &amp; POWER Cabinet","PASSIVE",
AQ1785="AKTIVCO Coupure ENEO &amp; Baisse de tension","PASSIVE",
AQ1785="Coupure ENEO &amp; Baisse de tension","PASSIVE",
AQ1785="Defaut GE &amp; POWER Cabinet","PASSIVE",
AQ1785="Sharing","PASSIVE",
AQ1785="Sites strategiques &amp; DataCenter","PASSIVE",
AQ1785="Exclu","Exclu",
AQ1785="SAT","ACTIVE",
AQ1785="SPARE-ISSUE","SPARE-ISSUE",
AQ1785="Fiber CAmtel","ACTIVE",
AQ1785="Fiber AOF","ACTIVE",
AQ1785="Projet OCM (HUAWEI)","PLANNED WORKS",
AQ1785="Projet OCM (NOKIA)","PLANNED WORKS",
AQ1785="ACCESS-ISSUE","ACCESS-ISSUE",
AQ1785="Projet OCM (ZTE, NOKIA, autres projets)","PLANNED WORKS",
AQ1785="No root CAuse","No root cause",
AQ1785="ODU HS","ACTIVE",
AQ1785="IP &amp; VLAN","ACTIVE",
AQ1785="Warehouse HUAWEI","SPARE-ISSUE",
AQ1785="SPARE-HS","SPARE-ISSUE",
AQ1785="Power Telco","ACTIVE", AQ1785="no impacts","no impacts"
),"")</f>
        <v>No root cause</v>
      </c>
      <c r="AS1785" s="92" t="s">
        <v>5537</v>
      </c>
      <c r="AT1785" s="98" t="s">
        <v>4496</v>
      </c>
      <c r="AV1785" s="17" t="s">
        <v>5537</v>
      </c>
      <c r="AW1785" s="7" t="s">
        <v>5537</v>
      </c>
      <c r="AX1785" s="6" t="s">
        <v>5537</v>
      </c>
      <c r="AY1785" s="7"/>
      <c r="AZ1785" s="3" t="s">
        <v>5537</v>
      </c>
      <c r="BA1785" s="18" t="s">
        <v>5537</v>
      </c>
      <c r="BB1785" s="18" t="s">
        <v>5537</v>
      </c>
      <c r="BC1785" s="18" t="s">
        <v>5537</v>
      </c>
      <c r="BD1785" s="18" t="s">
        <v>5537</v>
      </c>
      <c r="BE1785" s="18" t="s">
        <v>5537</v>
      </c>
      <c r="BF1785" s="18" t="s">
        <v>5537</v>
      </c>
      <c r="BG1785" s="18" t="s">
        <v>5537</v>
      </c>
      <c r="BH1785" s="18" t="s">
        <v>5537</v>
      </c>
      <c r="BI1785" s="18" t="s">
        <v>5537</v>
      </c>
      <c r="BJ1785" s="18" t="s">
        <v>5537</v>
      </c>
      <c r="BK1785" s="18" t="s">
        <v>5537</v>
      </c>
      <c r="BL1785" s="9" t="s">
        <v>5537</v>
      </c>
      <c r="BM1785" s="14" t="s">
        <v>5537</v>
      </c>
      <c r="BN1785" s="14" t="s">
        <v>5537</v>
      </c>
      <c r="BO1785" s="14" t="str">
        <f>_xlfn.XLOOKUP(B1785,'[4]cell downs 18042026 17h'!$B:$B,'[4]cell downs 18042026 17h'!$B:$B,"")</f>
        <v/>
      </c>
      <c r="BP1785" s="14" t="str">
        <f>_xlfn.XLOOKUP(B1785,'[5]Cells Huawei 19042026 15h'!$B:$B,'[5]Cells Huawei 19042026 15h'!$B:$B,"")</f>
        <v/>
      </c>
      <c r="BQ1785" s="9" t="str">
        <f>_xlfn.XLOOKUP(B1785,'[6]cells down 19042026 9H40'!$B:$B,'[6]cells down 19042026 9H40'!$B:$B,"")</f>
        <v/>
      </c>
      <c r="BR1785" s="9" t="s">
        <v>4496</v>
      </c>
      <c r="BS1785" s="9" t="s">
        <v>302</v>
      </c>
      <c r="BT1785" s="108"/>
    </row>
    <row r="1786" spans="1:72" s="9" customFormat="1" x14ac:dyDescent="0.35">
      <c r="A1786" s="1" t="s">
        <v>5249</v>
      </c>
      <c r="B1786" s="8" t="s">
        <v>5250</v>
      </c>
      <c r="C1786" s="3" t="str">
        <f>_xlfn.XLOOKUP(B1786,'[1]daily break down'!$D:$D,'[1]daily break down'!$E:$E,"")</f>
        <v>SUD-OUEST</v>
      </c>
      <c r="D1786" s="1" t="s">
        <v>11</v>
      </c>
      <c r="E1786" s="1"/>
      <c r="F1786" s="3" t="s">
        <v>13</v>
      </c>
      <c r="G1786" s="1" t="s">
        <v>5249</v>
      </c>
      <c r="H1786" s="32" t="str">
        <f>_xlfn.XLOOKUP(B1786,[2]CALCULATION!$B:$B,[2]CALCULATION!$H:$H,"")</f>
        <v>HUAWEI</v>
      </c>
      <c r="I1786" s="28">
        <v>0</v>
      </c>
      <c r="J1786" s="28">
        <v>0</v>
      </c>
      <c r="K1786" s="28">
        <v>0</v>
      </c>
      <c r="L1786" s="28">
        <v>0</v>
      </c>
      <c r="M1786" s="28">
        <v>0</v>
      </c>
      <c r="N1786" s="28">
        <v>0</v>
      </c>
      <c r="O1786" s="28">
        <v>0</v>
      </c>
      <c r="P1786" s="28">
        <v>0</v>
      </c>
      <c r="Q1786" s="28">
        <v>0</v>
      </c>
      <c r="R1786" s="28">
        <v>0</v>
      </c>
      <c r="S1786" s="93">
        <v>0</v>
      </c>
      <c r="T1786" s="93">
        <f>_xlfn.XLOOKUP(B1786,'[3]Nur des jours'!$B:$B,'[3]Nur des jours'!$U:$U,"")</f>
        <v>0</v>
      </c>
      <c r="U1786" s="93">
        <v>0</v>
      </c>
      <c r="V1786" s="93">
        <v>0</v>
      </c>
      <c r="W1786" s="93">
        <v>0</v>
      </c>
      <c r="X1786" s="93">
        <v>0</v>
      </c>
      <c r="Y1786" s="93">
        <v>0</v>
      </c>
      <c r="Z1786" s="93">
        <v>0</v>
      </c>
      <c r="AA1786" s="93">
        <v>0</v>
      </c>
      <c r="AB1786" s="93">
        <v>0</v>
      </c>
      <c r="AC1786" s="93">
        <f>_xlfn.XLOOKUP(B1786,'[3]Nur des jours'!$B:$B,'[3]Nur des jours'!$N:$N,"")</f>
        <v>0</v>
      </c>
      <c r="AD1786" s="93">
        <v>0</v>
      </c>
      <c r="AE1786" s="93">
        <v>0</v>
      </c>
      <c r="AF1786" s="93">
        <v>0</v>
      </c>
      <c r="AG1786" s="93"/>
      <c r="AH1786" s="93">
        <v>0</v>
      </c>
      <c r="AI1786" s="93">
        <v>0</v>
      </c>
      <c r="AJ1786" s="93">
        <v>0</v>
      </c>
      <c r="AK1786" s="93">
        <v>0</v>
      </c>
      <c r="AL1786" s="93">
        <v>0</v>
      </c>
      <c r="AM1786" s="49" t="s">
        <v>5559</v>
      </c>
      <c r="AN1786" s="49"/>
      <c r="AO1786" s="48" t="str" cm="1">
        <f t="array" ref="AO1786">IFERROR(_xlfn.IFS(
AQ1786="MPR ISSUE","PDH",
AQ1786="BSS Hardware Issue","BSS",
AQ1786="Sites strategiques, MLL, Pylone, etc.","ENVTECH",
AQ1786="AKTIVCO DEFAUT GE &amp; POWER Cabinet","AKTIVCO",
AQ1786="AKTIVCO Coupure ENEO &amp; Baisse de tension","AKTIVCO GRID ONLY",
AQ1786="Coupure ENEO &amp; Baisse de tension","IHS GRID ONLY",
AQ1786="Defaut GE &amp; POWER Cabinet","IHS",
AQ1786="Sharing","Partners",
AQ1786="Sites strategiques &amp; DataCenter","SST &amp; DC",
AQ1786="Exclu","Exclu",
AQ1786="SAT","SAT",
AQ1786="SPARE-ISSUE","SPARE-ISSUE",
AQ1786="Fiber CAmtel","TRANS_FO_CAMTEL",
AQ1786="Fiber AOF","Fiber AOF",
AQ1786="Projet OCM (HUAWEI)","TRAVAUX-HUAWEI",
AQ1786="Projet OCM (NOKIA)","TRAVAUX-NOKIA",
AQ1786="ACCESS-ISSUE","ACCESS-ISSUE",
AQ1786="Projet OCM (ZTE, NOKIA, autres projets)","TRAVAUX OCM",
AQ1786="No root CAuse","No root cause",
AQ1786="ODU HS","PDH",
AQ1786="IP &amp; VLAN","PDH",
AQ1786="Warehouse HUAWEI","SPARE-ISSUE",
AQ1786="SPARE-HS","SPARE-ISSUE",
AQ1786="Power Telco","BSS",AQ1786="no impacts","no impacts"
),"")</f>
        <v>No root cause</v>
      </c>
      <c r="AP1786" s="48" t="str" cm="1">
        <f t="array" ref="AP1786">IFERROR(_xlfn.IFS(
AQ1786="MPR ISSUE","TX ISSUE",
AQ1786="BSS Hardware Issue","RAN ISSUE",
AQ1786="Sites strategiques, MLL, Pylone, etc.","ENVTECH",
AQ1786="AKTIVCO DEFAUT GE &amp; POWER Cabinet","POWER ISSUE",
AQ1786="AKTIVCO Coupure ENEO &amp; Baisse de tension","POWER ISSUE",
AQ1786="Coupure ENEO &amp; Baisse de tension","POWER ISSUE",
AQ1786="Defaut GE &amp; POWER Cabinet","POWER ISSUE",
AQ1786="Sharing","POWER ISSUE",
AQ1786="Sites strategiques &amp; DataCenter","POWER ISSUE",
AQ1786="Exclu","Exclu",
AQ1786="SAT","TX ISSUE",
AQ1786="SPARE-ISSUE","SPARE-ISSUE",
AQ1786="Fiber CAmtel","TX ISSUE",
AQ1786="Fiber AOF","TX ISSUE",
AQ1786="Projet OCM (HUAWEI)","TRAVAUX-HUAWEI",
AQ1786="Projet OCM (NOKIA)","TRAVAUX -NOKIA",
AQ1786="ACCESS-ISSUE","ACCESS-ISSUE",
AQ1786="Projet OCM (ZTE, NOKIA, autres projets)","TRAVAUX OCM",
AQ1786="No root CAuse","No root cause",
AQ1786="ODU HS","TX ISSUE",
AQ1786="IP &amp; VLAN","TX ISSUE",
AQ1786="Warehouse HUAWEI","SPARE-ISSUE",
AQ1786="SPARE-HS","SPARE-ISSUE",
AQ1786="Power Telco","RAN ISSUE",AQ1786="no impacts","no impacts"
),"")</f>
        <v>No root cause</v>
      </c>
      <c r="AQ1786" s="127" t="s">
        <v>5344</v>
      </c>
      <c r="AR1786" s="48" t="str" cm="1">
        <f t="array" ref="AR1786">IFERROR(_xlfn.IFS(
AQ1786="MPR ISSUE","ACTIVE",
AQ1786="BSS Hardware Issue","ACTIVE",
AQ1786="Sites strategiques, MLL, Pylone, etc.","PASSIVE",
AQ1786="AKTIVCO DEFAUT GE &amp; POWER Cabinet","PASSIVE",
AQ1786="AKTIVCO Coupure ENEO &amp; Baisse de tension","PASSIVE",
AQ1786="Coupure ENEO &amp; Baisse de tension","PASSIVE",
AQ1786="Defaut GE &amp; POWER Cabinet","PASSIVE",
AQ1786="Sharing","PASSIVE",
AQ1786="Sites strategiques &amp; DataCenter","PASSIVE",
AQ1786="Exclu","Exclu",
AQ1786="SAT","ACTIVE",
AQ1786="SPARE-ISSUE","SPARE-ISSUE",
AQ1786="Fiber CAmtel","ACTIVE",
AQ1786="Fiber AOF","ACTIVE",
AQ1786="Projet OCM (HUAWEI)","PLANNED WORKS",
AQ1786="Projet OCM (NOKIA)","PLANNED WORKS",
AQ1786="ACCESS-ISSUE","ACCESS-ISSUE",
AQ1786="Projet OCM (ZTE, NOKIA, autres projets)","PLANNED WORKS",
AQ1786="No root CAuse","No root cause",
AQ1786="ODU HS","ACTIVE",
AQ1786="IP &amp; VLAN","ACTIVE",
AQ1786="Warehouse HUAWEI","SPARE-ISSUE",
AQ1786="SPARE-HS","SPARE-ISSUE",
AQ1786="Power Telco","ACTIVE", AQ1786="no impacts","no impacts"
),"")</f>
        <v>No root cause</v>
      </c>
      <c r="AS1786" s="92" t="s">
        <v>5537</v>
      </c>
      <c r="AT1786" s="98" t="s">
        <v>5250</v>
      </c>
      <c r="AV1786" s="17" t="s">
        <v>5537</v>
      </c>
      <c r="AW1786" s="7" t="s">
        <v>5537</v>
      </c>
      <c r="AX1786" s="6" t="s">
        <v>5537</v>
      </c>
      <c r="AY1786" s="7"/>
      <c r="AZ1786" s="3" t="s">
        <v>5537</v>
      </c>
      <c r="BA1786" s="18" t="s">
        <v>5537</v>
      </c>
      <c r="BB1786" s="18" t="s">
        <v>5537</v>
      </c>
      <c r="BC1786" s="18" t="s">
        <v>5537</v>
      </c>
      <c r="BD1786" s="18" t="s">
        <v>5537</v>
      </c>
      <c r="BE1786" s="18" t="s">
        <v>5537</v>
      </c>
      <c r="BF1786" s="18" t="s">
        <v>5537</v>
      </c>
      <c r="BG1786" s="18" t="s">
        <v>5537</v>
      </c>
      <c r="BH1786" s="18" t="s">
        <v>5537</v>
      </c>
      <c r="BI1786" s="18" t="s">
        <v>5537</v>
      </c>
      <c r="BJ1786" s="18" t="s">
        <v>5537</v>
      </c>
      <c r="BK1786" s="18" t="s">
        <v>5537</v>
      </c>
      <c r="BL1786" s="9" t="s">
        <v>5537</v>
      </c>
      <c r="BM1786" s="14" t="s">
        <v>5537</v>
      </c>
      <c r="BN1786" s="14" t="s">
        <v>5537</v>
      </c>
      <c r="BO1786" s="14" t="str">
        <f>_xlfn.XLOOKUP(B1786,'[4]cell downs 18042026 17h'!$B:$B,'[4]cell downs 18042026 17h'!$B:$B,"")</f>
        <v/>
      </c>
      <c r="BP1786" s="14" t="str">
        <f>_xlfn.XLOOKUP(B1786,'[5]Cells Huawei 19042026 15h'!$B:$B,'[5]Cells Huawei 19042026 15h'!$B:$B,"")</f>
        <v/>
      </c>
      <c r="BQ1786" s="9" t="str">
        <f>_xlfn.XLOOKUP(B1786,'[6]cells down 19042026 9H40'!$B:$B,'[6]cells down 19042026 9H40'!$B:$B,"")</f>
        <v/>
      </c>
      <c r="BR1786" s="9" t="s">
        <v>5250</v>
      </c>
      <c r="BS1786" s="9" t="s">
        <v>12</v>
      </c>
      <c r="BT1786" s="108"/>
    </row>
    <row r="1787" spans="1:72" s="9" customFormat="1" x14ac:dyDescent="0.35">
      <c r="A1787" s="1" t="s">
        <v>4129</v>
      </c>
      <c r="B1787" s="8" t="s">
        <v>4130</v>
      </c>
      <c r="C1787" s="3" t="str">
        <f>_xlfn.XLOOKUP(B1787,'[1]daily break down'!$D:$D,'[1]daily break down'!$E:$E,"")</f>
        <v>OUEST</v>
      </c>
      <c r="D1787" s="1" t="s">
        <v>21</v>
      </c>
      <c r="E1787" s="1" t="s">
        <v>122</v>
      </c>
      <c r="F1787" s="3" t="s">
        <v>102</v>
      </c>
      <c r="G1787" s="1" t="s">
        <v>4129</v>
      </c>
      <c r="H1787" s="32" t="str">
        <f>_xlfn.XLOOKUP(B1787,[2]CALCULATION!$B:$B,[2]CALCULATION!$H:$H,"")</f>
        <v>HUAWEI</v>
      </c>
      <c r="I1787" s="28">
        <v>0</v>
      </c>
      <c r="J1787" s="28">
        <v>0</v>
      </c>
      <c r="K1787" s="28">
        <v>0</v>
      </c>
      <c r="L1787" s="28">
        <v>0</v>
      </c>
      <c r="M1787" s="28">
        <v>0</v>
      </c>
      <c r="N1787" s="28">
        <v>0</v>
      </c>
      <c r="O1787" s="28">
        <v>0</v>
      </c>
      <c r="P1787" s="28">
        <v>0</v>
      </c>
      <c r="Q1787" s="28">
        <v>0</v>
      </c>
      <c r="R1787" s="28">
        <v>0</v>
      </c>
      <c r="S1787" s="93">
        <v>0</v>
      </c>
      <c r="T1787" s="93">
        <f>_xlfn.XLOOKUP(B1787,'[3]Nur des jours'!$B:$B,'[3]Nur des jours'!$U:$U,"")</f>
        <v>0</v>
      </c>
      <c r="U1787" s="93">
        <v>0</v>
      </c>
      <c r="V1787" s="93">
        <v>0</v>
      </c>
      <c r="W1787" s="93">
        <v>0</v>
      </c>
      <c r="X1787" s="93">
        <v>0</v>
      </c>
      <c r="Y1787" s="93">
        <v>0</v>
      </c>
      <c r="Z1787" s="93">
        <v>0</v>
      </c>
      <c r="AA1787" s="93">
        <v>0</v>
      </c>
      <c r="AB1787" s="93">
        <v>0</v>
      </c>
      <c r="AC1787" s="93">
        <f>_xlfn.XLOOKUP(B1787,'[3]Nur des jours'!$B:$B,'[3]Nur des jours'!$N:$N,"")</f>
        <v>0</v>
      </c>
      <c r="AD1787" s="93">
        <v>0</v>
      </c>
      <c r="AE1787" s="93">
        <v>0</v>
      </c>
      <c r="AF1787" s="93">
        <v>0</v>
      </c>
      <c r="AG1787" s="93"/>
      <c r="AH1787" s="93">
        <v>0</v>
      </c>
      <c r="AI1787" s="93">
        <v>0</v>
      </c>
      <c r="AJ1787" s="93">
        <v>0</v>
      </c>
      <c r="AK1787" s="93">
        <v>0</v>
      </c>
      <c r="AL1787" s="93">
        <v>0</v>
      </c>
      <c r="AM1787" s="49" t="s">
        <v>5559</v>
      </c>
      <c r="AN1787" s="49"/>
      <c r="AO1787" s="48" t="str" cm="1">
        <f t="array" ref="AO1787">IFERROR(_xlfn.IFS(
AQ1787="MPR ISSUE","PDH",
AQ1787="BSS Hardware Issue","BSS",
AQ1787="Sites strategiques, MLL, Pylone, etc.","ENVTECH",
AQ1787="AKTIVCO DEFAUT GE &amp; POWER Cabinet","AKTIVCO",
AQ1787="AKTIVCO Coupure ENEO &amp; Baisse de tension","AKTIVCO GRID ONLY",
AQ1787="Coupure ENEO &amp; Baisse de tension","IHS GRID ONLY",
AQ1787="Defaut GE &amp; POWER Cabinet","IHS",
AQ1787="Sharing","Partners",
AQ1787="Sites strategiques &amp; DataCenter","SST &amp; DC",
AQ1787="Exclu","Exclu",
AQ1787="SAT","SAT",
AQ1787="SPARE-ISSUE","SPARE-ISSUE",
AQ1787="Fiber CAmtel","TRANS_FO_CAMTEL",
AQ1787="Fiber AOF","Fiber AOF",
AQ1787="Projet OCM (HUAWEI)","TRAVAUX-HUAWEI",
AQ1787="Projet OCM (NOKIA)","TRAVAUX-NOKIA",
AQ1787="ACCESS-ISSUE","ACCESS-ISSUE",
AQ1787="Projet OCM (ZTE, NOKIA, autres projets)","TRAVAUX OCM",
AQ1787="No root CAuse","No root cause",
AQ1787="ODU HS","PDH",
AQ1787="IP &amp; VLAN","PDH",
AQ1787="Warehouse HUAWEI","SPARE-ISSUE",
AQ1787="SPARE-HS","SPARE-ISSUE",
AQ1787="Power Telco","BSS",AQ1787="no impacts","no impacts"
),"")</f>
        <v>No root cause</v>
      </c>
      <c r="AP1787" s="48" t="str" cm="1">
        <f t="array" ref="AP1787">IFERROR(_xlfn.IFS(
AQ1787="MPR ISSUE","TX ISSUE",
AQ1787="BSS Hardware Issue","RAN ISSUE",
AQ1787="Sites strategiques, MLL, Pylone, etc.","ENVTECH",
AQ1787="AKTIVCO DEFAUT GE &amp; POWER Cabinet","POWER ISSUE",
AQ1787="AKTIVCO Coupure ENEO &amp; Baisse de tension","POWER ISSUE",
AQ1787="Coupure ENEO &amp; Baisse de tension","POWER ISSUE",
AQ1787="Defaut GE &amp; POWER Cabinet","POWER ISSUE",
AQ1787="Sharing","POWER ISSUE",
AQ1787="Sites strategiques &amp; DataCenter","POWER ISSUE",
AQ1787="Exclu","Exclu",
AQ1787="SAT","TX ISSUE",
AQ1787="SPARE-ISSUE","SPARE-ISSUE",
AQ1787="Fiber CAmtel","TX ISSUE",
AQ1787="Fiber AOF","TX ISSUE",
AQ1787="Projet OCM (HUAWEI)","TRAVAUX-HUAWEI",
AQ1787="Projet OCM (NOKIA)","TRAVAUX -NOKIA",
AQ1787="ACCESS-ISSUE","ACCESS-ISSUE",
AQ1787="Projet OCM (ZTE, NOKIA, autres projets)","TRAVAUX OCM",
AQ1787="No root CAuse","No root cause",
AQ1787="ODU HS","TX ISSUE",
AQ1787="IP &amp; VLAN","TX ISSUE",
AQ1787="Warehouse HUAWEI","SPARE-ISSUE",
AQ1787="SPARE-HS","SPARE-ISSUE",
AQ1787="Power Telco","RAN ISSUE",AQ1787="no impacts","no impacts"
),"")</f>
        <v>No root cause</v>
      </c>
      <c r="AQ1787" s="67" t="s">
        <v>5344</v>
      </c>
      <c r="AR1787" s="48" t="str" cm="1">
        <f t="array" ref="AR1787">IFERROR(_xlfn.IFS(
AQ1787="MPR ISSUE","ACTIVE",
AQ1787="BSS Hardware Issue","ACTIVE",
AQ1787="Sites strategiques, MLL, Pylone, etc.","PASSIVE",
AQ1787="AKTIVCO DEFAUT GE &amp; POWER Cabinet","PASSIVE",
AQ1787="AKTIVCO Coupure ENEO &amp; Baisse de tension","PASSIVE",
AQ1787="Coupure ENEO &amp; Baisse de tension","PASSIVE",
AQ1787="Defaut GE &amp; POWER Cabinet","PASSIVE",
AQ1787="Sharing","PASSIVE",
AQ1787="Sites strategiques &amp; DataCenter","PASSIVE",
AQ1787="Exclu","Exclu",
AQ1787="SAT","ACTIVE",
AQ1787="SPARE-ISSUE","SPARE-ISSUE",
AQ1787="Fiber CAmtel","ACTIVE",
AQ1787="Fiber AOF","ACTIVE",
AQ1787="Projet OCM (HUAWEI)","PLANNED WORKS",
AQ1787="Projet OCM (NOKIA)","PLANNED WORKS",
AQ1787="ACCESS-ISSUE","ACCESS-ISSUE",
AQ1787="Projet OCM (ZTE, NOKIA, autres projets)","PLANNED WORKS",
AQ1787="No root CAuse","No root cause",
AQ1787="ODU HS","ACTIVE",
AQ1787="IP &amp; VLAN","ACTIVE",
AQ1787="Warehouse HUAWEI","SPARE-ISSUE",
AQ1787="SPARE-HS","SPARE-ISSUE",
AQ1787="Power Telco","ACTIVE", AQ1787="no impacts","no impacts"
),"")</f>
        <v>No root cause</v>
      </c>
      <c r="AS1787" s="92" t="s">
        <v>5537</v>
      </c>
      <c r="AT1787" s="98" t="s">
        <v>4130</v>
      </c>
      <c r="AV1787" s="17" t="s">
        <v>5537</v>
      </c>
      <c r="AW1787" s="7" t="s">
        <v>5537</v>
      </c>
      <c r="AX1787" s="6" t="s">
        <v>5537</v>
      </c>
      <c r="AY1787" s="7"/>
      <c r="AZ1787" s="3" t="s">
        <v>5537</v>
      </c>
      <c r="BA1787" s="18" t="s">
        <v>5537</v>
      </c>
      <c r="BB1787" s="18" t="s">
        <v>5537</v>
      </c>
      <c r="BC1787" s="18" t="s">
        <v>5537</v>
      </c>
      <c r="BD1787" s="18" t="s">
        <v>5537</v>
      </c>
      <c r="BE1787" s="18" t="s">
        <v>5537</v>
      </c>
      <c r="BF1787" s="18" t="s">
        <v>5537</v>
      </c>
      <c r="BG1787" s="18" t="s">
        <v>5537</v>
      </c>
      <c r="BH1787" s="18" t="s">
        <v>5537</v>
      </c>
      <c r="BI1787" s="18" t="s">
        <v>5537</v>
      </c>
      <c r="BJ1787" s="18" t="s">
        <v>5537</v>
      </c>
      <c r="BK1787" s="18" t="s">
        <v>5537</v>
      </c>
      <c r="BL1787" s="9" t="s">
        <v>5537</v>
      </c>
      <c r="BM1787" s="14" t="s">
        <v>5537</v>
      </c>
      <c r="BN1787" s="14" t="s">
        <v>5537</v>
      </c>
      <c r="BO1787" s="14" t="str">
        <f>_xlfn.XLOOKUP(B1787,'[4]cell downs 18042026 17h'!$B:$B,'[4]cell downs 18042026 17h'!$B:$B,"")</f>
        <v/>
      </c>
      <c r="BP1787" s="14" t="str">
        <f>_xlfn.XLOOKUP(B1787,'[5]Cells Huawei 19042026 15h'!$B:$B,'[5]Cells Huawei 19042026 15h'!$B:$B,"")</f>
        <v>OST_275</v>
      </c>
      <c r="BQ1787" s="9" t="str">
        <f>_xlfn.XLOOKUP(B1787,'[6]cells down 19042026 9H40'!$B:$B,'[6]cells down 19042026 9H40'!$B:$B,"")</f>
        <v/>
      </c>
      <c r="BR1787" s="9" t="s">
        <v>5537</v>
      </c>
      <c r="BS1787" s="9" t="s">
        <v>12</v>
      </c>
      <c r="BT1787" s="108"/>
    </row>
    <row r="1788" spans="1:72" s="9" customFormat="1" x14ac:dyDescent="0.35">
      <c r="A1788" s="1" t="s">
        <v>3858</v>
      </c>
      <c r="B1788" s="8" t="s">
        <v>3859</v>
      </c>
      <c r="C1788" s="3" t="str">
        <f>_xlfn.XLOOKUP(B1788,'[1]daily break down'!$D:$D,'[1]daily break down'!$E:$E,"")</f>
        <v>NORD</v>
      </c>
      <c r="D1788" s="1" t="s">
        <v>11</v>
      </c>
      <c r="E1788" s="1" t="s">
        <v>96</v>
      </c>
      <c r="F1788" s="3" t="s">
        <v>23</v>
      </c>
      <c r="G1788" s="1" t="s">
        <v>3860</v>
      </c>
      <c r="H1788" s="32" t="str">
        <f>_xlfn.XLOOKUP(B1788,[2]CALCULATION!$B:$B,[2]CALCULATION!$H:$H,"")</f>
        <v>HUAWEI</v>
      </c>
      <c r="I1788" s="28">
        <v>0</v>
      </c>
      <c r="J1788" s="28">
        <v>0</v>
      </c>
      <c r="K1788" s="28">
        <v>0</v>
      </c>
      <c r="L1788" s="28">
        <v>0</v>
      </c>
      <c r="M1788" s="28">
        <v>0</v>
      </c>
      <c r="N1788" s="28">
        <v>0</v>
      </c>
      <c r="O1788" s="28">
        <v>0</v>
      </c>
      <c r="P1788" s="28">
        <v>0</v>
      </c>
      <c r="Q1788" s="28">
        <v>0</v>
      </c>
      <c r="R1788" s="28">
        <v>0</v>
      </c>
      <c r="S1788" s="93">
        <v>0</v>
      </c>
      <c r="T1788" s="93">
        <f>_xlfn.XLOOKUP(B1788,'[3]Nur des jours'!$B:$B,'[3]Nur des jours'!$U:$U,"")</f>
        <v>0</v>
      </c>
      <c r="U1788" s="93">
        <v>0</v>
      </c>
      <c r="V1788" s="93">
        <v>0</v>
      </c>
      <c r="W1788" s="93">
        <v>0</v>
      </c>
      <c r="X1788" s="93">
        <v>0</v>
      </c>
      <c r="Y1788" s="93">
        <v>0</v>
      </c>
      <c r="Z1788" s="93">
        <v>0</v>
      </c>
      <c r="AA1788" s="93">
        <v>0</v>
      </c>
      <c r="AB1788" s="93">
        <v>0</v>
      </c>
      <c r="AC1788" s="93">
        <f>_xlfn.XLOOKUP(B1788,'[3]Nur des jours'!$B:$B,'[3]Nur des jours'!$N:$N,"")</f>
        <v>0</v>
      </c>
      <c r="AD1788" s="93">
        <v>0</v>
      </c>
      <c r="AE1788" s="93">
        <v>0</v>
      </c>
      <c r="AF1788" s="93">
        <v>0</v>
      </c>
      <c r="AG1788" s="93"/>
      <c r="AH1788" s="93">
        <v>0</v>
      </c>
      <c r="AI1788" s="93">
        <v>0</v>
      </c>
      <c r="AJ1788" s="93">
        <v>0</v>
      </c>
      <c r="AK1788" s="93">
        <v>0</v>
      </c>
      <c r="AL1788" s="93">
        <v>0</v>
      </c>
      <c r="AM1788" s="49" t="s">
        <v>5559</v>
      </c>
      <c r="AN1788" s="49"/>
      <c r="AO1788" s="48" t="str" cm="1">
        <f t="array" ref="AO1788">IFERROR(_xlfn.IFS(
AQ1788="MPR ISSUE","PDH",
AQ1788="BSS Hardware Issue","BSS",
AQ1788="Sites strategiques, MLL, Pylone, etc.","ENVTECH",
AQ1788="AKTIVCO DEFAUT GE &amp; POWER Cabinet","AKTIVCO",
AQ1788="AKTIVCO Coupure ENEO &amp; Baisse de tension","AKTIVCO GRID ONLY",
AQ1788="Coupure ENEO &amp; Baisse de tension","IHS GRID ONLY",
AQ1788="Defaut GE &amp; POWER Cabinet","IHS",
AQ1788="Sharing","Partners",
AQ1788="Sites strategiques &amp; DataCenter","SST &amp; DC",
AQ1788="Exclu","Exclu",
AQ1788="SAT","SAT",
AQ1788="SPARE-ISSUE","SPARE-ISSUE",
AQ1788="Fiber CAmtel","TRANS_FO_CAMTEL",
AQ1788="Fiber AOF","Fiber AOF",
AQ1788="Projet OCM (HUAWEI)","TRAVAUX-HUAWEI",
AQ1788="Projet OCM (NOKIA)","TRAVAUX-NOKIA",
AQ1788="ACCESS-ISSUE","ACCESS-ISSUE",
AQ1788="Projet OCM (ZTE, NOKIA, autres projets)","TRAVAUX OCM",
AQ1788="No root CAuse","No root cause",
AQ1788="ODU HS","PDH",
AQ1788="IP &amp; VLAN","PDH",
AQ1788="Warehouse HUAWEI","SPARE-ISSUE",
AQ1788="SPARE-HS","SPARE-ISSUE",
AQ1788="Power Telco","BSS",AQ1788="no impacts","no impacts"
),"")</f>
        <v>No root cause</v>
      </c>
      <c r="AP1788" s="48" t="str" cm="1">
        <f t="array" ref="AP1788">IFERROR(_xlfn.IFS(
AQ1788="MPR ISSUE","TX ISSUE",
AQ1788="BSS Hardware Issue","RAN ISSUE",
AQ1788="Sites strategiques, MLL, Pylone, etc.","ENVTECH",
AQ1788="AKTIVCO DEFAUT GE &amp; POWER Cabinet","POWER ISSUE",
AQ1788="AKTIVCO Coupure ENEO &amp; Baisse de tension","POWER ISSUE",
AQ1788="Coupure ENEO &amp; Baisse de tension","POWER ISSUE",
AQ1788="Defaut GE &amp; POWER Cabinet","POWER ISSUE",
AQ1788="Sharing","POWER ISSUE",
AQ1788="Sites strategiques &amp; DataCenter","POWER ISSUE",
AQ1788="Exclu","Exclu",
AQ1788="SAT","TX ISSUE",
AQ1788="SPARE-ISSUE","SPARE-ISSUE",
AQ1788="Fiber CAmtel","TX ISSUE",
AQ1788="Fiber AOF","TX ISSUE",
AQ1788="Projet OCM (HUAWEI)","TRAVAUX-HUAWEI",
AQ1788="Projet OCM (NOKIA)","TRAVAUX -NOKIA",
AQ1788="ACCESS-ISSUE","ACCESS-ISSUE",
AQ1788="Projet OCM (ZTE, NOKIA, autres projets)","TRAVAUX OCM",
AQ1788="No root CAuse","No root cause",
AQ1788="ODU HS","TX ISSUE",
AQ1788="IP &amp; VLAN","TX ISSUE",
AQ1788="Warehouse HUAWEI","SPARE-ISSUE",
AQ1788="SPARE-HS","SPARE-ISSUE",
AQ1788="Power Telco","RAN ISSUE",AQ1788="no impacts","no impacts"
),"")</f>
        <v>No root cause</v>
      </c>
      <c r="AQ1788" s="127" t="s">
        <v>5344</v>
      </c>
      <c r="AR1788" s="48" t="str" cm="1">
        <f t="array" ref="AR1788">IFERROR(_xlfn.IFS(
AQ1788="MPR ISSUE","ACTIVE",
AQ1788="BSS Hardware Issue","ACTIVE",
AQ1788="Sites strategiques, MLL, Pylone, etc.","PASSIVE",
AQ1788="AKTIVCO DEFAUT GE &amp; POWER Cabinet","PASSIVE",
AQ1788="AKTIVCO Coupure ENEO &amp; Baisse de tension","PASSIVE",
AQ1788="Coupure ENEO &amp; Baisse de tension","PASSIVE",
AQ1788="Defaut GE &amp; POWER Cabinet","PASSIVE",
AQ1788="Sharing","PASSIVE",
AQ1788="Sites strategiques &amp; DataCenter","PASSIVE",
AQ1788="Exclu","Exclu",
AQ1788="SAT","ACTIVE",
AQ1788="SPARE-ISSUE","SPARE-ISSUE",
AQ1788="Fiber CAmtel","ACTIVE",
AQ1788="Fiber AOF","ACTIVE",
AQ1788="Projet OCM (HUAWEI)","PLANNED WORKS",
AQ1788="Projet OCM (NOKIA)","PLANNED WORKS",
AQ1788="ACCESS-ISSUE","ACCESS-ISSUE",
AQ1788="Projet OCM (ZTE, NOKIA, autres projets)","PLANNED WORKS",
AQ1788="No root CAuse","No root cause",
AQ1788="ODU HS","ACTIVE",
AQ1788="IP &amp; VLAN","ACTIVE",
AQ1788="Warehouse HUAWEI","SPARE-ISSUE",
AQ1788="SPARE-HS","SPARE-ISSUE",
AQ1788="Power Telco","ACTIVE", AQ1788="no impacts","no impacts"
),"")</f>
        <v>No root cause</v>
      </c>
      <c r="AS1788" s="92" t="s">
        <v>5537</v>
      </c>
      <c r="AT1788" s="98" t="s">
        <v>3859</v>
      </c>
      <c r="AV1788" s="17" t="s">
        <v>5537</v>
      </c>
      <c r="AW1788" s="7" t="s">
        <v>5537</v>
      </c>
      <c r="AX1788" s="6" t="s">
        <v>5537</v>
      </c>
      <c r="AY1788" s="7"/>
      <c r="AZ1788" s="3" t="s">
        <v>5537</v>
      </c>
      <c r="BA1788" s="18" t="s">
        <v>5537</v>
      </c>
      <c r="BB1788" s="18" t="s">
        <v>5537</v>
      </c>
      <c r="BC1788" s="18" t="s">
        <v>5537</v>
      </c>
      <c r="BD1788" s="18" t="s">
        <v>5537</v>
      </c>
      <c r="BE1788" s="18" t="s">
        <v>5537</v>
      </c>
      <c r="BF1788" s="18" t="s">
        <v>5537</v>
      </c>
      <c r="BG1788" s="18" t="s">
        <v>5537</v>
      </c>
      <c r="BH1788" s="18" t="s">
        <v>5537</v>
      </c>
      <c r="BI1788" s="18" t="s">
        <v>5537</v>
      </c>
      <c r="BJ1788" s="18" t="s">
        <v>5537</v>
      </c>
      <c r="BK1788" s="18" t="s">
        <v>5537</v>
      </c>
      <c r="BL1788" s="9" t="s">
        <v>5537</v>
      </c>
      <c r="BM1788" s="14" t="s">
        <v>5537</v>
      </c>
      <c r="BN1788" s="14" t="s">
        <v>5537</v>
      </c>
      <c r="BO1788" s="14" t="str">
        <f>_xlfn.XLOOKUP(B1788,'[4]cell downs 18042026 17h'!$B:$B,'[4]cell downs 18042026 17h'!$B:$B,"")</f>
        <v/>
      </c>
      <c r="BP1788" s="14" t="str">
        <f>_xlfn.XLOOKUP(B1788,'[5]Cells Huawei 19042026 15h'!$B:$B,'[5]Cells Huawei 19042026 15h'!$B:$B,"")</f>
        <v>NRD_112</v>
      </c>
      <c r="BQ1788" s="9" t="str">
        <f>_xlfn.XLOOKUP(B1788,'[6]cells down 19042026 9H40'!$B:$B,'[6]cells down 19042026 9H40'!$B:$B,"")</f>
        <v/>
      </c>
      <c r="BR1788" s="9" t="s">
        <v>3859</v>
      </c>
      <c r="BS1788" s="9" t="s">
        <v>5537</v>
      </c>
      <c r="BT1788" s="108"/>
    </row>
    <row r="1789" spans="1:72" s="9" customFormat="1" x14ac:dyDescent="0.35">
      <c r="A1789" s="1" t="s">
        <v>4098</v>
      </c>
      <c r="B1789" s="8" t="s">
        <v>4099</v>
      </c>
      <c r="C1789" s="3" t="str">
        <f>_xlfn.XLOOKUP(B1789,'[1]daily break down'!$D:$D,'[1]daily break down'!$E:$E,"")</f>
        <v>OUEST</v>
      </c>
      <c r="D1789" s="1" t="s">
        <v>11</v>
      </c>
      <c r="E1789" s="1" t="s">
        <v>96</v>
      </c>
      <c r="F1789" s="3" t="s">
        <v>102</v>
      </c>
      <c r="G1789" s="1" t="s">
        <v>4100</v>
      </c>
      <c r="H1789" s="32" t="str">
        <f>_xlfn.XLOOKUP(B1789,[2]CALCULATION!$B:$B,[2]CALCULATION!$H:$H,"")</f>
        <v>HUAWEI</v>
      </c>
      <c r="I1789" s="28">
        <v>0</v>
      </c>
      <c r="J1789" s="28">
        <v>0</v>
      </c>
      <c r="K1789" s="28">
        <v>0</v>
      </c>
      <c r="L1789" s="28">
        <v>0</v>
      </c>
      <c r="M1789" s="28">
        <v>0</v>
      </c>
      <c r="N1789" s="28">
        <v>0</v>
      </c>
      <c r="O1789" s="28">
        <v>0</v>
      </c>
      <c r="P1789" s="28">
        <v>0</v>
      </c>
      <c r="Q1789" s="28">
        <v>0</v>
      </c>
      <c r="R1789" s="28">
        <v>0</v>
      </c>
      <c r="S1789" s="93">
        <v>0</v>
      </c>
      <c r="T1789" s="93">
        <f>_xlfn.XLOOKUP(B1789,'[3]Nur des jours'!$B:$B,'[3]Nur des jours'!$U:$U,"")</f>
        <v>0</v>
      </c>
      <c r="U1789" s="93">
        <v>0</v>
      </c>
      <c r="V1789" s="93">
        <v>0</v>
      </c>
      <c r="W1789" s="93">
        <v>0</v>
      </c>
      <c r="X1789" s="93">
        <v>0</v>
      </c>
      <c r="Y1789" s="93">
        <v>0</v>
      </c>
      <c r="Z1789" s="93">
        <v>0</v>
      </c>
      <c r="AA1789" s="93">
        <v>0</v>
      </c>
      <c r="AB1789" s="93">
        <v>0</v>
      </c>
      <c r="AC1789" s="93">
        <f>_xlfn.XLOOKUP(B1789,'[3]Nur des jours'!$B:$B,'[3]Nur des jours'!$N:$N,"")</f>
        <v>0</v>
      </c>
      <c r="AD1789" s="93">
        <v>0</v>
      </c>
      <c r="AE1789" s="93">
        <v>0</v>
      </c>
      <c r="AF1789" s="93">
        <v>0</v>
      </c>
      <c r="AG1789" s="93"/>
      <c r="AH1789" s="93">
        <v>0</v>
      </c>
      <c r="AI1789" s="93">
        <v>0</v>
      </c>
      <c r="AJ1789" s="93">
        <v>0</v>
      </c>
      <c r="AK1789" s="93">
        <v>0</v>
      </c>
      <c r="AL1789" s="93">
        <v>0</v>
      </c>
      <c r="AM1789" s="49" t="s">
        <v>5559</v>
      </c>
      <c r="AN1789" s="49"/>
      <c r="AO1789" s="48" t="str" cm="1">
        <f t="array" ref="AO1789">IFERROR(_xlfn.IFS(
AQ1789="MPR ISSUE","PDH",
AQ1789="BSS Hardware Issue","BSS",
AQ1789="Sites strategiques, MLL, Pylone, etc.","ENVTECH",
AQ1789="AKTIVCO DEFAUT GE &amp; POWER Cabinet","AKTIVCO",
AQ1789="AKTIVCO Coupure ENEO &amp; Baisse de tension","AKTIVCO GRID ONLY",
AQ1789="Coupure ENEO &amp; Baisse de tension","IHS GRID ONLY",
AQ1789="Defaut GE &amp; POWER Cabinet","IHS",
AQ1789="Sharing","Partners",
AQ1789="Sites strategiques &amp; DataCenter","SST &amp; DC",
AQ1789="Exclu","Exclu",
AQ1789="SAT","SAT",
AQ1789="SPARE-ISSUE","SPARE-ISSUE",
AQ1789="Fiber CAmtel","TRANS_FO_CAMTEL",
AQ1789="Fiber AOF","Fiber AOF",
AQ1789="Projet OCM (HUAWEI)","TRAVAUX-HUAWEI",
AQ1789="Projet OCM (NOKIA)","TRAVAUX-NOKIA",
AQ1789="ACCESS-ISSUE","ACCESS-ISSUE",
AQ1789="Projet OCM (ZTE, NOKIA, autres projets)","TRAVAUX OCM",
AQ1789="No root CAuse","No root cause",
AQ1789="ODU HS","PDH",
AQ1789="IP &amp; VLAN","PDH",
AQ1789="Warehouse HUAWEI","SPARE-ISSUE",
AQ1789="SPARE-HS","SPARE-ISSUE",
AQ1789="Power Telco","BSS",AQ1789="no impacts","no impacts"
),"")</f>
        <v>No root cause</v>
      </c>
      <c r="AP1789" s="48" t="str" cm="1">
        <f t="array" ref="AP1789">IFERROR(_xlfn.IFS(
AQ1789="MPR ISSUE","TX ISSUE",
AQ1789="BSS Hardware Issue","RAN ISSUE",
AQ1789="Sites strategiques, MLL, Pylone, etc.","ENVTECH",
AQ1789="AKTIVCO DEFAUT GE &amp; POWER Cabinet","POWER ISSUE",
AQ1789="AKTIVCO Coupure ENEO &amp; Baisse de tension","POWER ISSUE",
AQ1789="Coupure ENEO &amp; Baisse de tension","POWER ISSUE",
AQ1789="Defaut GE &amp; POWER Cabinet","POWER ISSUE",
AQ1789="Sharing","POWER ISSUE",
AQ1789="Sites strategiques &amp; DataCenter","POWER ISSUE",
AQ1789="Exclu","Exclu",
AQ1789="SAT","TX ISSUE",
AQ1789="SPARE-ISSUE","SPARE-ISSUE",
AQ1789="Fiber CAmtel","TX ISSUE",
AQ1789="Fiber AOF","TX ISSUE",
AQ1789="Projet OCM (HUAWEI)","TRAVAUX-HUAWEI",
AQ1789="Projet OCM (NOKIA)","TRAVAUX -NOKIA",
AQ1789="ACCESS-ISSUE","ACCESS-ISSUE",
AQ1789="Projet OCM (ZTE, NOKIA, autres projets)","TRAVAUX OCM",
AQ1789="No root CAuse","No root cause",
AQ1789="ODU HS","TX ISSUE",
AQ1789="IP &amp; VLAN","TX ISSUE",
AQ1789="Warehouse HUAWEI","SPARE-ISSUE",
AQ1789="SPARE-HS","SPARE-ISSUE",
AQ1789="Power Telco","RAN ISSUE",AQ1789="no impacts","no impacts"
),"")</f>
        <v>No root cause</v>
      </c>
      <c r="AQ1789" s="127" t="s">
        <v>5344</v>
      </c>
      <c r="AR1789" s="48" t="str" cm="1">
        <f t="array" ref="AR1789">IFERROR(_xlfn.IFS(
AQ1789="MPR ISSUE","ACTIVE",
AQ1789="BSS Hardware Issue","ACTIVE",
AQ1789="Sites strategiques, MLL, Pylone, etc.","PASSIVE",
AQ1789="AKTIVCO DEFAUT GE &amp; POWER Cabinet","PASSIVE",
AQ1789="AKTIVCO Coupure ENEO &amp; Baisse de tension","PASSIVE",
AQ1789="Coupure ENEO &amp; Baisse de tension","PASSIVE",
AQ1789="Defaut GE &amp; POWER Cabinet","PASSIVE",
AQ1789="Sharing","PASSIVE",
AQ1789="Sites strategiques &amp; DataCenter","PASSIVE",
AQ1789="Exclu","Exclu",
AQ1789="SAT","ACTIVE",
AQ1789="SPARE-ISSUE","SPARE-ISSUE",
AQ1789="Fiber CAmtel","ACTIVE",
AQ1789="Fiber AOF","ACTIVE",
AQ1789="Projet OCM (HUAWEI)","PLANNED WORKS",
AQ1789="Projet OCM (NOKIA)","PLANNED WORKS",
AQ1789="ACCESS-ISSUE","ACCESS-ISSUE",
AQ1789="Projet OCM (ZTE, NOKIA, autres projets)","PLANNED WORKS",
AQ1789="No root CAuse","No root cause",
AQ1789="ODU HS","ACTIVE",
AQ1789="IP &amp; VLAN","ACTIVE",
AQ1789="Warehouse HUAWEI","SPARE-ISSUE",
AQ1789="SPARE-HS","SPARE-ISSUE",
AQ1789="Power Telco","ACTIVE", AQ1789="no impacts","no impacts"
),"")</f>
        <v>No root cause</v>
      </c>
      <c r="AS1789" s="92" t="s">
        <v>5537</v>
      </c>
      <c r="AT1789" s="98" t="s">
        <v>4099</v>
      </c>
      <c r="AV1789" s="17" t="s">
        <v>5537</v>
      </c>
      <c r="AW1789" s="7" t="s">
        <v>5537</v>
      </c>
      <c r="AX1789" s="6" t="s">
        <v>5537</v>
      </c>
      <c r="AY1789" s="7"/>
      <c r="AZ1789" s="3" t="s">
        <v>5537</v>
      </c>
      <c r="BA1789" s="18" t="s">
        <v>5537</v>
      </c>
      <c r="BB1789" s="18" t="s">
        <v>5537</v>
      </c>
      <c r="BC1789" s="18" t="s">
        <v>5537</v>
      </c>
      <c r="BD1789" s="18" t="s">
        <v>5537</v>
      </c>
      <c r="BE1789" s="18" t="s">
        <v>5537</v>
      </c>
      <c r="BF1789" s="18" t="s">
        <v>5537</v>
      </c>
      <c r="BG1789" s="18" t="s">
        <v>5537</v>
      </c>
      <c r="BH1789" s="18" t="s">
        <v>5537</v>
      </c>
      <c r="BI1789" s="18" t="s">
        <v>5537</v>
      </c>
      <c r="BJ1789" s="18" t="s">
        <v>5537</v>
      </c>
      <c r="BK1789" s="18" t="s">
        <v>5537</v>
      </c>
      <c r="BL1789" s="9" t="s">
        <v>5537</v>
      </c>
      <c r="BM1789" s="14" t="s">
        <v>5537</v>
      </c>
      <c r="BN1789" s="14" t="s">
        <v>5537</v>
      </c>
      <c r="BO1789" s="14" t="str">
        <f>_xlfn.XLOOKUP(B1789,'[4]cell downs 18042026 17h'!$B:$B,'[4]cell downs 18042026 17h'!$B:$B,"")</f>
        <v/>
      </c>
      <c r="BP1789" s="14" t="str">
        <f>_xlfn.XLOOKUP(B1789,'[5]Cells Huawei 19042026 15h'!$B:$B,'[5]Cells Huawei 19042026 15h'!$B:$B,"")</f>
        <v/>
      </c>
      <c r="BQ1789" s="9" t="str">
        <f>_xlfn.XLOOKUP(B1789,'[6]cells down 19042026 9H40'!$B:$B,'[6]cells down 19042026 9H40'!$B:$B,"")</f>
        <v/>
      </c>
      <c r="BR1789" s="9" t="s">
        <v>4099</v>
      </c>
      <c r="BS1789" s="9" t="s">
        <v>5537</v>
      </c>
      <c r="BT1789" s="108"/>
    </row>
    <row r="1790" spans="1:72" s="9" customFormat="1" x14ac:dyDescent="0.35">
      <c r="A1790" s="1" t="s">
        <v>4278</v>
      </c>
      <c r="B1790" s="8" t="s">
        <v>4279</v>
      </c>
      <c r="C1790" s="3" t="str">
        <f>_xlfn.XLOOKUP(B1790,'[1]daily break down'!$D:$D,'[1]daily break down'!$E:$E,"")</f>
        <v>OUEST</v>
      </c>
      <c r="D1790" s="1" t="s">
        <v>11</v>
      </c>
      <c r="E1790" s="1" t="s">
        <v>12</v>
      </c>
      <c r="F1790" s="3" t="s">
        <v>102</v>
      </c>
      <c r="G1790" s="1" t="s">
        <v>4278</v>
      </c>
      <c r="H1790" s="32" t="str">
        <f>_xlfn.XLOOKUP(B1790,[2]CALCULATION!$B:$B,[2]CALCULATION!$H:$H,"")</f>
        <v>HUAWEI</v>
      </c>
      <c r="I1790" s="28">
        <v>0</v>
      </c>
      <c r="J1790" s="28">
        <v>0</v>
      </c>
      <c r="K1790" s="28">
        <v>0</v>
      </c>
      <c r="L1790" s="28">
        <v>0</v>
      </c>
      <c r="M1790" s="28">
        <v>0</v>
      </c>
      <c r="N1790" s="28">
        <v>0</v>
      </c>
      <c r="O1790" s="28">
        <v>0</v>
      </c>
      <c r="P1790" s="28">
        <v>0</v>
      </c>
      <c r="Q1790" s="28">
        <v>0</v>
      </c>
      <c r="R1790" s="28">
        <v>0</v>
      </c>
      <c r="S1790" s="93">
        <v>0</v>
      </c>
      <c r="T1790" s="93">
        <f>_xlfn.XLOOKUP(B1790,'[3]Nur des jours'!$B:$B,'[3]Nur des jours'!$U:$U,"")</f>
        <v>0</v>
      </c>
      <c r="U1790" s="93">
        <v>0</v>
      </c>
      <c r="V1790" s="93">
        <v>0</v>
      </c>
      <c r="W1790" s="93">
        <v>0</v>
      </c>
      <c r="X1790" s="93">
        <v>0</v>
      </c>
      <c r="Y1790" s="93">
        <v>0</v>
      </c>
      <c r="Z1790" s="93">
        <v>0</v>
      </c>
      <c r="AA1790" s="93">
        <v>0</v>
      </c>
      <c r="AB1790" s="93">
        <v>0</v>
      </c>
      <c r="AC1790" s="93">
        <f>_xlfn.XLOOKUP(B1790,'[3]Nur des jours'!$B:$B,'[3]Nur des jours'!$N:$N,"")</f>
        <v>0</v>
      </c>
      <c r="AD1790" s="93">
        <v>0</v>
      </c>
      <c r="AE1790" s="93">
        <v>0</v>
      </c>
      <c r="AF1790" s="93">
        <v>0</v>
      </c>
      <c r="AG1790" s="93"/>
      <c r="AH1790" s="93">
        <v>0</v>
      </c>
      <c r="AI1790" s="93">
        <v>0</v>
      </c>
      <c r="AJ1790" s="93">
        <v>0</v>
      </c>
      <c r="AK1790" s="93">
        <v>0</v>
      </c>
      <c r="AL1790" s="93">
        <v>0</v>
      </c>
      <c r="AM1790" s="49" t="s">
        <v>5559</v>
      </c>
      <c r="AN1790" s="49"/>
      <c r="AO1790" s="48" t="str" cm="1">
        <f t="array" ref="AO1790">IFERROR(_xlfn.IFS(
AQ1790="MPR ISSUE","PDH",
AQ1790="BSS Hardware Issue","BSS",
AQ1790="Sites strategiques, MLL, Pylone, etc.","ENVTECH",
AQ1790="AKTIVCO DEFAUT GE &amp; POWER Cabinet","AKTIVCO",
AQ1790="AKTIVCO Coupure ENEO &amp; Baisse de tension","AKTIVCO GRID ONLY",
AQ1790="Coupure ENEO &amp; Baisse de tension","IHS GRID ONLY",
AQ1790="Defaut GE &amp; POWER Cabinet","IHS",
AQ1790="Sharing","Partners",
AQ1790="Sites strategiques &amp; DataCenter","SST &amp; DC",
AQ1790="Exclu","Exclu",
AQ1790="SAT","SAT",
AQ1790="SPARE-ISSUE","SPARE-ISSUE",
AQ1790="Fiber CAmtel","TRANS_FO_CAMTEL",
AQ1790="Fiber AOF","Fiber AOF",
AQ1790="Projet OCM (HUAWEI)","TRAVAUX-HUAWEI",
AQ1790="Projet OCM (NOKIA)","TRAVAUX-NOKIA",
AQ1790="ACCESS-ISSUE","ACCESS-ISSUE",
AQ1790="Projet OCM (ZTE, NOKIA, autres projets)","TRAVAUX OCM",
AQ1790="No root CAuse","No root cause",
AQ1790="ODU HS","PDH",
AQ1790="IP &amp; VLAN","PDH",
AQ1790="Warehouse HUAWEI","SPARE-ISSUE",
AQ1790="SPARE-HS","SPARE-ISSUE",
AQ1790="Power Telco","BSS",AQ1790="no impacts","no impacts"
),"")</f>
        <v>No root cause</v>
      </c>
      <c r="AP1790" s="48" t="str" cm="1">
        <f t="array" ref="AP1790">IFERROR(_xlfn.IFS(
AQ1790="MPR ISSUE","TX ISSUE",
AQ1790="BSS Hardware Issue","RAN ISSUE",
AQ1790="Sites strategiques, MLL, Pylone, etc.","ENVTECH",
AQ1790="AKTIVCO DEFAUT GE &amp; POWER Cabinet","POWER ISSUE",
AQ1790="AKTIVCO Coupure ENEO &amp; Baisse de tension","POWER ISSUE",
AQ1790="Coupure ENEO &amp; Baisse de tension","POWER ISSUE",
AQ1790="Defaut GE &amp; POWER Cabinet","POWER ISSUE",
AQ1790="Sharing","POWER ISSUE",
AQ1790="Sites strategiques &amp; DataCenter","POWER ISSUE",
AQ1790="Exclu","Exclu",
AQ1790="SAT","TX ISSUE",
AQ1790="SPARE-ISSUE","SPARE-ISSUE",
AQ1790="Fiber CAmtel","TX ISSUE",
AQ1790="Fiber AOF","TX ISSUE",
AQ1790="Projet OCM (HUAWEI)","TRAVAUX-HUAWEI",
AQ1790="Projet OCM (NOKIA)","TRAVAUX -NOKIA",
AQ1790="ACCESS-ISSUE","ACCESS-ISSUE",
AQ1790="Projet OCM (ZTE, NOKIA, autres projets)","TRAVAUX OCM",
AQ1790="No root CAuse","No root cause",
AQ1790="ODU HS","TX ISSUE",
AQ1790="IP &amp; VLAN","TX ISSUE",
AQ1790="Warehouse HUAWEI","SPARE-ISSUE",
AQ1790="SPARE-HS","SPARE-ISSUE",
AQ1790="Power Telco","RAN ISSUE",AQ1790="no impacts","no impacts"
),"")</f>
        <v>No root cause</v>
      </c>
      <c r="AQ1790" s="127" t="s">
        <v>5344</v>
      </c>
      <c r="AR1790" s="48" t="str" cm="1">
        <f t="array" ref="AR1790">IFERROR(_xlfn.IFS(
AQ1790="MPR ISSUE","ACTIVE",
AQ1790="BSS Hardware Issue","ACTIVE",
AQ1790="Sites strategiques, MLL, Pylone, etc.","PASSIVE",
AQ1790="AKTIVCO DEFAUT GE &amp; POWER Cabinet","PASSIVE",
AQ1790="AKTIVCO Coupure ENEO &amp; Baisse de tension","PASSIVE",
AQ1790="Coupure ENEO &amp; Baisse de tension","PASSIVE",
AQ1790="Defaut GE &amp; POWER Cabinet","PASSIVE",
AQ1790="Sharing","PASSIVE",
AQ1790="Sites strategiques &amp; DataCenter","PASSIVE",
AQ1790="Exclu","Exclu",
AQ1790="SAT","ACTIVE",
AQ1790="SPARE-ISSUE","SPARE-ISSUE",
AQ1790="Fiber CAmtel","ACTIVE",
AQ1790="Fiber AOF","ACTIVE",
AQ1790="Projet OCM (HUAWEI)","PLANNED WORKS",
AQ1790="Projet OCM (NOKIA)","PLANNED WORKS",
AQ1790="ACCESS-ISSUE","ACCESS-ISSUE",
AQ1790="Projet OCM (ZTE, NOKIA, autres projets)","PLANNED WORKS",
AQ1790="No root CAuse","No root cause",
AQ1790="ODU HS","ACTIVE",
AQ1790="IP &amp; VLAN","ACTIVE",
AQ1790="Warehouse HUAWEI","SPARE-ISSUE",
AQ1790="SPARE-HS","SPARE-ISSUE",
AQ1790="Power Telco","ACTIVE", AQ1790="no impacts","no impacts"
),"")</f>
        <v>No root cause</v>
      </c>
      <c r="AS1790" s="92" t="s">
        <v>5537</v>
      </c>
      <c r="AT1790" s="98" t="s">
        <v>4279</v>
      </c>
      <c r="AV1790" s="17" t="s">
        <v>5537</v>
      </c>
      <c r="AW1790" s="7" t="s">
        <v>5537</v>
      </c>
      <c r="AX1790" s="6" t="s">
        <v>5537</v>
      </c>
      <c r="AY1790" s="7"/>
      <c r="AZ1790" s="3" t="s">
        <v>5537</v>
      </c>
      <c r="BA1790" s="18" t="s">
        <v>5537</v>
      </c>
      <c r="BB1790" s="18" t="s">
        <v>5537</v>
      </c>
      <c r="BC1790" s="18" t="s">
        <v>5537</v>
      </c>
      <c r="BD1790" s="18" t="s">
        <v>5537</v>
      </c>
      <c r="BE1790" s="18" t="s">
        <v>5537</v>
      </c>
      <c r="BF1790" s="18" t="s">
        <v>5537</v>
      </c>
      <c r="BG1790" s="18" t="s">
        <v>5537</v>
      </c>
      <c r="BH1790" s="18" t="s">
        <v>5537</v>
      </c>
      <c r="BI1790" s="18" t="s">
        <v>5537</v>
      </c>
      <c r="BJ1790" s="18" t="s">
        <v>5537</v>
      </c>
      <c r="BK1790" s="18" t="s">
        <v>5537</v>
      </c>
      <c r="BL1790" s="9" t="s">
        <v>5537</v>
      </c>
      <c r="BM1790" s="14" t="s">
        <v>5537</v>
      </c>
      <c r="BN1790" s="14" t="s">
        <v>5537</v>
      </c>
      <c r="BO1790" s="14" t="str">
        <f>_xlfn.XLOOKUP(B1790,'[4]cell downs 18042026 17h'!$B:$B,'[4]cell downs 18042026 17h'!$B:$B,"")</f>
        <v/>
      </c>
      <c r="BP1790" s="14" t="str">
        <f>_xlfn.XLOOKUP(B1790,'[5]Cells Huawei 19042026 15h'!$B:$B,'[5]Cells Huawei 19042026 15h'!$B:$B,"")</f>
        <v>OST_022</v>
      </c>
      <c r="BQ1790" s="9" t="str">
        <f>_xlfn.XLOOKUP(B1790,'[6]cells down 19042026 9H40'!$B:$B,'[6]cells down 19042026 9H40'!$B:$B,"")</f>
        <v/>
      </c>
      <c r="BR1790" s="9" t="s">
        <v>4279</v>
      </c>
      <c r="BS1790" s="9" t="s">
        <v>12</v>
      </c>
      <c r="BT1790" s="108"/>
    </row>
    <row r="1791" spans="1:72" s="9" customFormat="1" x14ac:dyDescent="0.35">
      <c r="A1791" s="1" t="s">
        <v>3510</v>
      </c>
      <c r="B1791" s="1" t="s">
        <v>3561</v>
      </c>
      <c r="C1791" s="3" t="str">
        <f>_xlfn.XLOOKUP(B1791,'[1]daily break down'!$D:$D,'[1]daily break down'!$E:$E,"")</f>
        <v>LITTORAL</v>
      </c>
      <c r="D1791" s="1" t="s">
        <v>11</v>
      </c>
      <c r="E1791" s="1" t="s">
        <v>12</v>
      </c>
      <c r="F1791" s="3" t="s">
        <v>31</v>
      </c>
      <c r="G1791" s="1" t="s">
        <v>3510</v>
      </c>
      <c r="H1791" s="34" t="str">
        <f>_xlfn.XLOOKUP(B1791,[2]CALCULATION!$B:$B,[2]CALCULATION!$H:$H,"")</f>
        <v>ZTE</v>
      </c>
      <c r="I1791" s="28">
        <v>0</v>
      </c>
      <c r="J1791" s="28">
        <v>0</v>
      </c>
      <c r="K1791" s="28">
        <v>0</v>
      </c>
      <c r="L1791" s="28">
        <v>0</v>
      </c>
      <c r="M1791" s="28">
        <v>0</v>
      </c>
      <c r="N1791" s="28">
        <v>0</v>
      </c>
      <c r="O1791" s="28">
        <v>0</v>
      </c>
      <c r="P1791" s="28">
        <v>0</v>
      </c>
      <c r="Q1791" s="28">
        <v>0</v>
      </c>
      <c r="R1791" s="28">
        <v>0</v>
      </c>
      <c r="S1791" s="93">
        <v>0</v>
      </c>
      <c r="T1791" s="93">
        <f>_xlfn.XLOOKUP(B1791,'[3]Nur des jours'!$B:$B,'[3]Nur des jours'!$U:$U,"")</f>
        <v>0</v>
      </c>
      <c r="U1791" s="93">
        <v>0</v>
      </c>
      <c r="V1791" s="93">
        <v>0</v>
      </c>
      <c r="W1791" s="93">
        <v>0</v>
      </c>
      <c r="X1791" s="93">
        <v>0</v>
      </c>
      <c r="Y1791" s="93">
        <v>0</v>
      </c>
      <c r="Z1791" s="93">
        <v>0</v>
      </c>
      <c r="AA1791" s="93">
        <v>0</v>
      </c>
      <c r="AB1791" s="93">
        <v>0</v>
      </c>
      <c r="AC1791" s="93">
        <f>_xlfn.XLOOKUP(B1791,'[3]Nur des jours'!$B:$B,'[3]Nur des jours'!$N:$N,"")</f>
        <v>0</v>
      </c>
      <c r="AD1791" s="93">
        <v>0</v>
      </c>
      <c r="AE1791" s="93">
        <v>0</v>
      </c>
      <c r="AF1791" s="93">
        <v>0</v>
      </c>
      <c r="AG1791" s="93"/>
      <c r="AH1791" s="93">
        <v>0</v>
      </c>
      <c r="AI1791" s="93">
        <v>0</v>
      </c>
      <c r="AJ1791" s="93">
        <v>0</v>
      </c>
      <c r="AK1791" s="93">
        <v>0</v>
      </c>
      <c r="AL1791" s="93">
        <v>0</v>
      </c>
      <c r="AM1791" s="49" t="s">
        <v>5559</v>
      </c>
      <c r="AN1791" s="49"/>
      <c r="AO1791" s="48" t="str" cm="1">
        <f t="array" ref="AO1791">IFERROR(_xlfn.IFS(
AQ1791="MPR ISSUE","PDH",
AQ1791="BSS Hardware Issue","BSS",
AQ1791="Sites strategiques, MLL, Pylone, etc.","ENVTECH",
AQ1791="AKTIVCO DEFAUT GE &amp; POWER Cabinet","AKTIVCO",
AQ1791="AKTIVCO Coupure ENEO &amp; Baisse de tension","AKTIVCO GRID ONLY",
AQ1791="Coupure ENEO &amp; Baisse de tension","IHS GRID ONLY",
AQ1791="Defaut GE &amp; POWER Cabinet","IHS",
AQ1791="Sharing","Partners",
AQ1791="Sites strategiques &amp; DataCenter","SST &amp; DC",
AQ1791="Exclu","Exclu",
AQ1791="SAT","SAT",
AQ1791="SPARE-ISSUE","SPARE-ISSUE",
AQ1791="Fiber CAmtel","TRANS_FO_CAMTEL",
AQ1791="Fiber AOF","Fiber AOF",
AQ1791="Projet OCM (HUAWEI)","TRAVAUX-HUAWEI",
AQ1791="Projet OCM (NOKIA)","TRAVAUX-NOKIA",
AQ1791="ACCESS-ISSUE","ACCESS-ISSUE",
AQ1791="Projet OCM (ZTE, NOKIA, autres projets)","TRAVAUX OCM",
AQ1791="No root CAuse","No root cause",
AQ1791="ODU HS","PDH",
AQ1791="IP &amp; VLAN","PDH",
AQ1791="Warehouse HUAWEI","SPARE-ISSUE",
AQ1791="SPARE-HS","SPARE-ISSUE",
AQ1791="Power Telco","BSS",AQ1791="no impacts","no impacts"
),"")</f>
        <v>No root cause</v>
      </c>
      <c r="AP1791" s="48" t="str" cm="1">
        <f t="array" ref="AP1791">IFERROR(_xlfn.IFS(
AQ1791="MPR ISSUE","TX ISSUE",
AQ1791="BSS Hardware Issue","RAN ISSUE",
AQ1791="Sites strategiques, MLL, Pylone, etc.","ENVTECH",
AQ1791="AKTIVCO DEFAUT GE &amp; POWER Cabinet","POWER ISSUE",
AQ1791="AKTIVCO Coupure ENEO &amp; Baisse de tension","POWER ISSUE",
AQ1791="Coupure ENEO &amp; Baisse de tension","POWER ISSUE",
AQ1791="Defaut GE &amp; POWER Cabinet","POWER ISSUE",
AQ1791="Sharing","POWER ISSUE",
AQ1791="Sites strategiques &amp; DataCenter","POWER ISSUE",
AQ1791="Exclu","Exclu",
AQ1791="SAT","TX ISSUE",
AQ1791="SPARE-ISSUE","SPARE-ISSUE",
AQ1791="Fiber CAmtel","TX ISSUE",
AQ1791="Fiber AOF","TX ISSUE",
AQ1791="Projet OCM (HUAWEI)","TRAVAUX-HUAWEI",
AQ1791="Projet OCM (NOKIA)","TRAVAUX -NOKIA",
AQ1791="ACCESS-ISSUE","ACCESS-ISSUE",
AQ1791="Projet OCM (ZTE, NOKIA, autres projets)","TRAVAUX OCM",
AQ1791="No root CAuse","No root cause",
AQ1791="ODU HS","TX ISSUE",
AQ1791="IP &amp; VLAN","TX ISSUE",
AQ1791="Warehouse HUAWEI","SPARE-ISSUE",
AQ1791="SPARE-HS","SPARE-ISSUE",
AQ1791="Power Telco","RAN ISSUE",AQ1791="no impacts","no impacts"
),"")</f>
        <v>No root cause</v>
      </c>
      <c r="AQ1791" s="127" t="s">
        <v>5344</v>
      </c>
      <c r="AR1791" s="48" t="str" cm="1">
        <f t="array" ref="AR1791">IFERROR(_xlfn.IFS(
AQ1791="MPR ISSUE","ACTIVE",
AQ1791="BSS Hardware Issue","ACTIVE",
AQ1791="Sites strategiques, MLL, Pylone, etc.","PASSIVE",
AQ1791="AKTIVCO DEFAUT GE &amp; POWER Cabinet","PASSIVE",
AQ1791="AKTIVCO Coupure ENEO &amp; Baisse de tension","PASSIVE",
AQ1791="Coupure ENEO &amp; Baisse de tension","PASSIVE",
AQ1791="Defaut GE &amp; POWER Cabinet","PASSIVE",
AQ1791="Sharing","PASSIVE",
AQ1791="Sites strategiques &amp; DataCenter","PASSIVE",
AQ1791="Exclu","Exclu",
AQ1791="SAT","ACTIVE",
AQ1791="SPARE-ISSUE","SPARE-ISSUE",
AQ1791="Fiber CAmtel","ACTIVE",
AQ1791="Fiber AOF","ACTIVE",
AQ1791="Projet OCM (HUAWEI)","PLANNED WORKS",
AQ1791="Projet OCM (NOKIA)","PLANNED WORKS",
AQ1791="ACCESS-ISSUE","ACCESS-ISSUE",
AQ1791="Projet OCM (ZTE, NOKIA, autres projets)","PLANNED WORKS",
AQ1791="No root CAuse","No root cause",
AQ1791="ODU HS","ACTIVE",
AQ1791="IP &amp; VLAN","ACTIVE",
AQ1791="Warehouse HUAWEI","SPARE-ISSUE",
AQ1791="SPARE-HS","SPARE-ISSUE",
AQ1791="Power Telco","ACTIVE", AQ1791="no impacts","no impacts"
),"")</f>
        <v>No root cause</v>
      </c>
      <c r="AS1791" s="92" t="s">
        <v>5537</v>
      </c>
      <c r="AT1791" s="98" t="s">
        <v>3561</v>
      </c>
      <c r="AV1791" s="17" t="s">
        <v>5537</v>
      </c>
      <c r="AW1791" s="7" t="s">
        <v>5537</v>
      </c>
      <c r="AX1791" s="6" t="s">
        <v>5537</v>
      </c>
      <c r="AY1791" s="7"/>
      <c r="AZ1791" s="3" t="s">
        <v>5537</v>
      </c>
      <c r="BA1791" s="18" t="s">
        <v>5537</v>
      </c>
      <c r="BB1791" s="18" t="s">
        <v>5537</v>
      </c>
      <c r="BC1791" s="18" t="s">
        <v>5537</v>
      </c>
      <c r="BD1791" s="18" t="s">
        <v>5537</v>
      </c>
      <c r="BE1791" s="18" t="s">
        <v>5537</v>
      </c>
      <c r="BF1791" s="18" t="s">
        <v>5537</v>
      </c>
      <c r="BG1791" s="18" t="s">
        <v>5537</v>
      </c>
      <c r="BH1791" s="18" t="s">
        <v>5537</v>
      </c>
      <c r="BI1791" s="18" t="s">
        <v>5537</v>
      </c>
      <c r="BJ1791" s="18" t="s">
        <v>5537</v>
      </c>
      <c r="BK1791" s="18" t="s">
        <v>5537</v>
      </c>
      <c r="BL1791" s="9" t="s">
        <v>5537</v>
      </c>
      <c r="BM1791" s="14" t="s">
        <v>5537</v>
      </c>
      <c r="BN1791" s="14" t="s">
        <v>5537</v>
      </c>
      <c r="BO1791" s="14" t="str">
        <f>_xlfn.XLOOKUP(B1791,'[4]cell downs 18042026 17h'!$B:$B,'[4]cell downs 18042026 17h'!$B:$B,"")</f>
        <v/>
      </c>
      <c r="BP1791" s="14" t="str">
        <f>_xlfn.XLOOKUP(B1791,'[5]Cells Huawei 19042026 15h'!$B:$B,'[5]Cells Huawei 19042026 15h'!$B:$B,"")</f>
        <v/>
      </c>
      <c r="BQ1791" s="9" t="str">
        <f>_xlfn.XLOOKUP(B1791,'[6]cells down 19042026 9H40'!$B:$B,'[6]cells down 19042026 9H40'!$B:$B,"")</f>
        <v>LIT_113</v>
      </c>
      <c r="BR1791" s="9" t="s">
        <v>3561</v>
      </c>
      <c r="BS1791" s="9" t="s">
        <v>5537</v>
      </c>
      <c r="BT1791" s="108"/>
    </row>
    <row r="1792" spans="1:72" s="9" customFormat="1" ht="22" customHeight="1" x14ac:dyDescent="0.35">
      <c r="A1792" s="1" t="s">
        <v>3680</v>
      </c>
      <c r="B1792" s="8" t="s">
        <v>3681</v>
      </c>
      <c r="C1792" s="3" t="str">
        <f>_xlfn.XLOOKUP(B1792,'[1]daily break down'!$D:$D,'[1]daily break down'!$E:$E,"")</f>
        <v>CENTRE</v>
      </c>
      <c r="D1792" s="1" t="s">
        <v>21</v>
      </c>
      <c r="E1792" s="1" t="s">
        <v>122</v>
      </c>
      <c r="F1792" s="3" t="s">
        <v>69</v>
      </c>
      <c r="G1792" s="1" t="s">
        <v>3680</v>
      </c>
      <c r="H1792" s="34" t="str">
        <f>_xlfn.XLOOKUP(B1792,[2]CALCULATION!$B:$B,[2]CALCULATION!$H:$H,"")</f>
        <v>ZTE</v>
      </c>
      <c r="I1792" s="28">
        <v>0</v>
      </c>
      <c r="J1792" s="28">
        <v>0</v>
      </c>
      <c r="K1792" s="28">
        <v>0</v>
      </c>
      <c r="L1792" s="28">
        <v>0</v>
      </c>
      <c r="M1792" s="28">
        <v>0</v>
      </c>
      <c r="N1792" s="28">
        <v>0</v>
      </c>
      <c r="O1792" s="28">
        <v>0</v>
      </c>
      <c r="P1792" s="28">
        <v>0</v>
      </c>
      <c r="Q1792" s="28">
        <v>0</v>
      </c>
      <c r="R1792" s="28">
        <v>0</v>
      </c>
      <c r="S1792" s="93">
        <v>0</v>
      </c>
      <c r="T1792" s="93">
        <f>_xlfn.XLOOKUP(B1792,'[3]Nur des jours'!$B:$B,'[3]Nur des jours'!$U:$U,"")</f>
        <v>0</v>
      </c>
      <c r="U1792" s="93">
        <v>0</v>
      </c>
      <c r="V1792" s="93">
        <v>0</v>
      </c>
      <c r="W1792" s="93">
        <v>0</v>
      </c>
      <c r="X1792" s="93">
        <v>0</v>
      </c>
      <c r="Y1792" s="93">
        <v>0</v>
      </c>
      <c r="Z1792" s="93">
        <v>0</v>
      </c>
      <c r="AA1792" s="93">
        <v>0</v>
      </c>
      <c r="AB1792" s="93">
        <v>0</v>
      </c>
      <c r="AC1792" s="93">
        <f>_xlfn.XLOOKUP(B1792,'[3]Nur des jours'!$B:$B,'[3]Nur des jours'!$N:$N,"")</f>
        <v>0</v>
      </c>
      <c r="AD1792" s="93">
        <v>0</v>
      </c>
      <c r="AE1792" s="93">
        <v>0</v>
      </c>
      <c r="AF1792" s="93">
        <v>0</v>
      </c>
      <c r="AG1792" s="93"/>
      <c r="AH1792" s="93">
        <v>0</v>
      </c>
      <c r="AI1792" s="93">
        <v>0</v>
      </c>
      <c r="AJ1792" s="93">
        <v>0</v>
      </c>
      <c r="AK1792" s="93">
        <v>0</v>
      </c>
      <c r="AL1792" s="93">
        <v>0</v>
      </c>
      <c r="AM1792" s="49" t="s">
        <v>5559</v>
      </c>
      <c r="AN1792" s="49"/>
      <c r="AO1792" s="48" t="str" cm="1">
        <f t="array" ref="AO1792">IFERROR(_xlfn.IFS(
AQ1792="MPR ISSUE","PDH",
AQ1792="BSS Hardware Issue","BSS",
AQ1792="Sites strategiques, MLL, Pylone, etc.","ENVTECH",
AQ1792="AKTIVCO DEFAUT GE &amp; POWER Cabinet","AKTIVCO",
AQ1792="AKTIVCO Coupure ENEO &amp; Baisse de tension","AKTIVCO GRID ONLY",
AQ1792="Coupure ENEO &amp; Baisse de tension","IHS GRID ONLY",
AQ1792="Defaut GE &amp; POWER Cabinet","IHS",
AQ1792="Sharing","Partners",
AQ1792="Sites strategiques &amp; DataCenter","SST &amp; DC",
AQ1792="Exclu","Exclu",
AQ1792="SAT","SAT",
AQ1792="SPARE-ISSUE","SPARE-ISSUE",
AQ1792="Fiber CAmtel","TRANS_FO_CAMTEL",
AQ1792="Fiber AOF","Fiber AOF",
AQ1792="Projet OCM (HUAWEI)","TRAVAUX-HUAWEI",
AQ1792="Projet OCM (NOKIA)","TRAVAUX-NOKIA",
AQ1792="ACCESS-ISSUE","ACCESS-ISSUE",
AQ1792="Projet OCM (ZTE, NOKIA, autres projets)","TRAVAUX OCM",
AQ1792="No root CAuse","No root cause",
AQ1792="ODU HS","PDH",
AQ1792="IP &amp; VLAN","PDH",
AQ1792="Warehouse HUAWEI","SPARE-ISSUE",
AQ1792="SPARE-HS","SPARE-ISSUE",
AQ1792="Power Telco","BSS",AQ1792="no impacts","no impacts"
),"")</f>
        <v>ENVTECH</v>
      </c>
      <c r="AP1792" s="48" t="str" cm="1">
        <f t="array" ref="AP1792">IFERROR(_xlfn.IFS(
AQ1792="MPR ISSUE","TX ISSUE",
AQ1792="BSS Hardware Issue","RAN ISSUE",
AQ1792="Sites strategiques, MLL, Pylone, etc.","ENVTECH",
AQ1792="AKTIVCO DEFAUT GE &amp; POWER Cabinet","POWER ISSUE",
AQ1792="AKTIVCO Coupure ENEO &amp; Baisse de tension","POWER ISSUE",
AQ1792="Coupure ENEO &amp; Baisse de tension","POWER ISSUE",
AQ1792="Defaut GE &amp; POWER Cabinet","POWER ISSUE",
AQ1792="Sharing","POWER ISSUE",
AQ1792="Sites strategiques &amp; DataCenter","POWER ISSUE",
AQ1792="Exclu","Exclu",
AQ1792="SAT","TX ISSUE",
AQ1792="SPARE-ISSUE","SPARE-ISSUE",
AQ1792="Fiber CAmtel","TX ISSUE",
AQ1792="Fiber AOF","TX ISSUE",
AQ1792="Projet OCM (HUAWEI)","TRAVAUX-HUAWEI",
AQ1792="Projet OCM (NOKIA)","TRAVAUX -NOKIA",
AQ1792="ACCESS-ISSUE","ACCESS-ISSUE",
AQ1792="Projet OCM (ZTE, NOKIA, autres projets)","TRAVAUX OCM",
AQ1792="No root CAuse","No root cause",
AQ1792="ODU HS","TX ISSUE",
AQ1792="IP &amp; VLAN","TX ISSUE",
AQ1792="Warehouse HUAWEI","SPARE-ISSUE",
AQ1792="SPARE-HS","SPARE-ISSUE",
AQ1792="Power Telco","RAN ISSUE",AQ1792="no impacts","no impacts"
),"")</f>
        <v>ENVTECH</v>
      </c>
      <c r="AQ1792" s="67" t="s">
        <v>5323</v>
      </c>
      <c r="AR1792" s="48" t="str" cm="1">
        <f t="array" ref="AR1792">IFERROR(_xlfn.IFS(
AQ1792="MPR ISSUE","ACTIVE",
AQ1792="BSS Hardware Issue","ACTIVE",
AQ1792="Sites strategiques, MLL, Pylone, etc.","PASSIVE",
AQ1792="AKTIVCO DEFAUT GE &amp; POWER Cabinet","PASSIVE",
AQ1792="AKTIVCO Coupure ENEO &amp; Baisse de tension","PASSIVE",
AQ1792="Coupure ENEO &amp; Baisse de tension","PASSIVE",
AQ1792="Defaut GE &amp; POWER Cabinet","PASSIVE",
AQ1792="Sharing","PASSIVE",
AQ1792="Sites strategiques &amp; DataCenter","PASSIVE",
AQ1792="Exclu","Exclu",
AQ1792="SAT","ACTIVE",
AQ1792="SPARE-ISSUE","SPARE-ISSUE",
AQ1792="Fiber CAmtel","ACTIVE",
AQ1792="Fiber AOF","ACTIVE",
AQ1792="Projet OCM (HUAWEI)","PLANNED WORKS",
AQ1792="Projet OCM (NOKIA)","PLANNED WORKS",
AQ1792="ACCESS-ISSUE","ACCESS-ISSUE",
AQ1792="Projet OCM (ZTE, NOKIA, autres projets)","PLANNED WORKS",
AQ1792="No root CAuse","No root cause",
AQ1792="ODU HS","ACTIVE",
AQ1792="IP &amp; VLAN","ACTIVE",
AQ1792="Warehouse HUAWEI","SPARE-ISSUE",
AQ1792="SPARE-HS","SPARE-ISSUE",
AQ1792="Power Telco","ACTIVE", AQ1792="no impacts","no impacts"
),"")</f>
        <v>PASSIVE</v>
      </c>
      <c r="AS1792" s="98" t="s">
        <v>5925</v>
      </c>
      <c r="AT1792" s="98" t="s">
        <v>3681</v>
      </c>
      <c r="AV1792" s="17" t="s">
        <v>5537</v>
      </c>
      <c r="AW1792" s="7" t="s">
        <v>5537</v>
      </c>
      <c r="AX1792" s="6" t="s">
        <v>5537</v>
      </c>
      <c r="AY1792" s="7"/>
      <c r="AZ1792" s="3" t="s">
        <v>5537</v>
      </c>
      <c r="BA1792" s="18" t="s">
        <v>5537</v>
      </c>
      <c r="BB1792" s="18" t="s">
        <v>5537</v>
      </c>
      <c r="BC1792" s="18" t="s">
        <v>5537</v>
      </c>
      <c r="BD1792" s="18" t="s">
        <v>6353</v>
      </c>
      <c r="BE1792" s="18" t="s">
        <v>6354</v>
      </c>
      <c r="BF1792" s="18" t="s">
        <v>6354</v>
      </c>
      <c r="BG1792" s="18" t="s">
        <v>5537</v>
      </c>
      <c r="BH1792" s="18" t="s">
        <v>5537</v>
      </c>
      <c r="BI1792" s="18" t="s">
        <v>5537</v>
      </c>
      <c r="BJ1792" s="18" t="s">
        <v>5537</v>
      </c>
      <c r="BK1792" s="18" t="s">
        <v>5537</v>
      </c>
      <c r="BL1792" s="9" t="s">
        <v>5537</v>
      </c>
      <c r="BM1792" s="14" t="s">
        <v>5537</v>
      </c>
      <c r="BN1792" s="14" t="s">
        <v>5537</v>
      </c>
      <c r="BO1792" s="14" t="str">
        <f>_xlfn.XLOOKUP(B1792,'[4]cell downs 18042026 17h'!$B:$B,'[4]cell downs 18042026 17h'!$B:$B,"")</f>
        <v/>
      </c>
      <c r="BP1792" s="14" t="str">
        <f>_xlfn.XLOOKUP(B1792,'[5]Cells Huawei 19042026 15h'!$B:$B,'[5]Cells Huawei 19042026 15h'!$B:$B,"")</f>
        <v/>
      </c>
      <c r="BQ1792" s="9" t="str">
        <f>_xlfn.XLOOKUP(B1792,'[6]cells down 19042026 9H40'!$B:$B,'[6]cells down 19042026 9H40'!$B:$B,"")</f>
        <v>SUD_122</v>
      </c>
      <c r="BR1792" s="9" t="s">
        <v>5537</v>
      </c>
      <c r="BS1792" s="9" t="s">
        <v>5537</v>
      </c>
      <c r="BT1792" s="108"/>
    </row>
    <row r="1793" spans="1:72" s="9" customFormat="1" x14ac:dyDescent="0.35">
      <c r="A1793" s="1" t="s">
        <v>4017</v>
      </c>
      <c r="B1793" s="1" t="s">
        <v>4018</v>
      </c>
      <c r="C1793" s="3" t="str">
        <f>_xlfn.XLOOKUP(B1793,'[1]daily break down'!$D:$D,'[1]daily break down'!$E:$E,"")</f>
        <v>CENTRE</v>
      </c>
      <c r="D1793" s="1" t="s">
        <v>11</v>
      </c>
      <c r="E1793" s="1" t="s">
        <v>318</v>
      </c>
      <c r="F1793" s="3" t="s">
        <v>69</v>
      </c>
      <c r="G1793" s="1" t="s">
        <v>4019</v>
      </c>
      <c r="H1793" s="34" t="str">
        <f>_xlfn.XLOOKUP(B1793,[2]CALCULATION!$B:$B,[2]CALCULATION!$H:$H,"")</f>
        <v>ZTE</v>
      </c>
      <c r="I1793" s="28">
        <v>0</v>
      </c>
      <c r="J1793" s="28">
        <v>0</v>
      </c>
      <c r="K1793" s="28">
        <v>0</v>
      </c>
      <c r="L1793" s="28">
        <v>0</v>
      </c>
      <c r="M1793" s="28">
        <v>0</v>
      </c>
      <c r="N1793" s="28">
        <v>0</v>
      </c>
      <c r="O1793" s="28">
        <v>0</v>
      </c>
      <c r="P1793" s="28">
        <v>0</v>
      </c>
      <c r="Q1793" s="28">
        <v>0</v>
      </c>
      <c r="R1793" s="28">
        <v>0</v>
      </c>
      <c r="S1793" s="93">
        <v>0</v>
      </c>
      <c r="T1793" s="93">
        <f>_xlfn.XLOOKUP(B1793,'[3]Nur des jours'!$B:$B,'[3]Nur des jours'!$U:$U,"")</f>
        <v>0</v>
      </c>
      <c r="U1793" s="93">
        <v>0</v>
      </c>
      <c r="V1793" s="93">
        <v>0</v>
      </c>
      <c r="W1793" s="93">
        <v>0</v>
      </c>
      <c r="X1793" s="93">
        <v>0</v>
      </c>
      <c r="Y1793" s="93">
        <v>0</v>
      </c>
      <c r="Z1793" s="93">
        <v>0</v>
      </c>
      <c r="AA1793" s="93">
        <v>0</v>
      </c>
      <c r="AB1793" s="93">
        <v>0</v>
      </c>
      <c r="AC1793" s="93">
        <f>_xlfn.XLOOKUP(B1793,'[3]Nur des jours'!$B:$B,'[3]Nur des jours'!$N:$N,"")</f>
        <v>0</v>
      </c>
      <c r="AD1793" s="93">
        <v>0</v>
      </c>
      <c r="AE1793" s="93">
        <v>0</v>
      </c>
      <c r="AF1793" s="93">
        <v>0</v>
      </c>
      <c r="AG1793" s="93"/>
      <c r="AH1793" s="93">
        <v>0</v>
      </c>
      <c r="AI1793" s="93">
        <v>0</v>
      </c>
      <c r="AJ1793" s="93">
        <v>0</v>
      </c>
      <c r="AK1793" s="93">
        <v>0</v>
      </c>
      <c r="AL1793" s="93">
        <v>0</v>
      </c>
      <c r="AM1793" s="49" t="s">
        <v>5559</v>
      </c>
      <c r="AN1793" s="49"/>
      <c r="AO1793" s="48" t="str" cm="1">
        <f t="array" ref="AO1793">IFERROR(_xlfn.IFS(
AQ1793="MPR ISSUE","PDH",
AQ1793="BSS Hardware Issue","BSS",
AQ1793="Sites strategiques, MLL, Pylone, etc.","ENVTECH",
AQ1793="AKTIVCO DEFAUT GE &amp; POWER Cabinet","AKTIVCO",
AQ1793="AKTIVCO Coupure ENEO &amp; Baisse de tension","AKTIVCO GRID ONLY",
AQ1793="Coupure ENEO &amp; Baisse de tension","IHS GRID ONLY",
AQ1793="Defaut GE &amp; POWER Cabinet","IHS",
AQ1793="Sharing","Partners",
AQ1793="Sites strategiques &amp; DataCenter","SST &amp; DC",
AQ1793="Exclu","Exclu",
AQ1793="SAT","SAT",
AQ1793="SPARE-ISSUE","SPARE-ISSUE",
AQ1793="Fiber CAmtel","TRANS_FO_CAMTEL",
AQ1793="Fiber AOF","Fiber AOF",
AQ1793="Projet OCM (HUAWEI)","TRAVAUX-HUAWEI",
AQ1793="Projet OCM (NOKIA)","TRAVAUX-NOKIA",
AQ1793="ACCESS-ISSUE","ACCESS-ISSUE",
AQ1793="Projet OCM (ZTE, NOKIA, autres projets)","TRAVAUX OCM",
AQ1793="No root CAuse","No root cause",
AQ1793="ODU HS","PDH",
AQ1793="IP &amp; VLAN","PDH",
AQ1793="Warehouse HUAWEI","SPARE-ISSUE",
AQ1793="SPARE-HS","SPARE-ISSUE",
AQ1793="Power Telco","BSS",AQ1793="no impacts","no impacts"
),"")</f>
        <v>BSS</v>
      </c>
      <c r="AP1793" s="48" t="str" cm="1">
        <f t="array" ref="AP1793">IFERROR(_xlfn.IFS(
AQ1793="MPR ISSUE","TX ISSUE",
AQ1793="BSS Hardware Issue","RAN ISSUE",
AQ1793="Sites strategiques, MLL, Pylone, etc.","ENVTECH",
AQ1793="AKTIVCO DEFAUT GE &amp; POWER Cabinet","POWER ISSUE",
AQ1793="AKTIVCO Coupure ENEO &amp; Baisse de tension","POWER ISSUE",
AQ1793="Coupure ENEO &amp; Baisse de tension","POWER ISSUE",
AQ1793="Defaut GE &amp; POWER Cabinet","POWER ISSUE",
AQ1793="Sharing","POWER ISSUE",
AQ1793="Sites strategiques &amp; DataCenter","POWER ISSUE",
AQ1793="Exclu","Exclu",
AQ1793="SAT","TX ISSUE",
AQ1793="SPARE-ISSUE","SPARE-ISSUE",
AQ1793="Fiber CAmtel","TX ISSUE",
AQ1793="Fiber AOF","TX ISSUE",
AQ1793="Projet OCM (HUAWEI)","TRAVAUX-HUAWEI",
AQ1793="Projet OCM (NOKIA)","TRAVAUX -NOKIA",
AQ1793="ACCESS-ISSUE","ACCESS-ISSUE",
AQ1793="Projet OCM (ZTE, NOKIA, autres projets)","TRAVAUX OCM",
AQ1793="No root CAuse","No root cause",
AQ1793="ODU HS","TX ISSUE",
AQ1793="IP &amp; VLAN","TX ISSUE",
AQ1793="Warehouse HUAWEI","SPARE-ISSUE",
AQ1793="SPARE-HS","SPARE-ISSUE",
AQ1793="Power Telco","RAN ISSUE",AQ1793="no impacts","no impacts"
),"")</f>
        <v>RAN ISSUE</v>
      </c>
      <c r="AQ1793" s="67" t="s">
        <v>5320</v>
      </c>
      <c r="AR1793" s="48" t="str" cm="1">
        <f t="array" ref="AR1793">IFERROR(_xlfn.IFS(
AQ1793="MPR ISSUE","ACTIVE",
AQ1793="BSS Hardware Issue","ACTIVE",
AQ1793="Sites strategiques, MLL, Pylone, etc.","PASSIVE",
AQ1793="AKTIVCO DEFAUT GE &amp; POWER Cabinet","PASSIVE",
AQ1793="AKTIVCO Coupure ENEO &amp; Baisse de tension","PASSIVE",
AQ1793="Coupure ENEO &amp; Baisse de tension","PASSIVE",
AQ1793="Defaut GE &amp; POWER Cabinet","PASSIVE",
AQ1793="Sharing","PASSIVE",
AQ1793="Sites strategiques &amp; DataCenter","PASSIVE",
AQ1793="Exclu","Exclu",
AQ1793="SAT","ACTIVE",
AQ1793="SPARE-ISSUE","SPARE-ISSUE",
AQ1793="Fiber CAmtel","ACTIVE",
AQ1793="Fiber AOF","ACTIVE",
AQ1793="Projet OCM (HUAWEI)","PLANNED WORKS",
AQ1793="Projet OCM (NOKIA)","PLANNED WORKS",
AQ1793="ACCESS-ISSUE","ACCESS-ISSUE",
AQ1793="Projet OCM (ZTE, NOKIA, autres projets)","PLANNED WORKS",
AQ1793="No root CAuse","No root cause",
AQ1793="ODU HS","ACTIVE",
AQ1793="IP &amp; VLAN","ACTIVE",
AQ1793="Warehouse HUAWEI","SPARE-ISSUE",
AQ1793="SPARE-HS","SPARE-ISSUE",
AQ1793="Power Telco","ACTIVE", AQ1793="no impacts","no impacts"
),"")</f>
        <v>ACTIVE</v>
      </c>
      <c r="AS1793" s="92" t="s">
        <v>5926</v>
      </c>
      <c r="AT1793" s="98" t="s">
        <v>4018</v>
      </c>
      <c r="AV1793" s="17" t="s">
        <v>5537</v>
      </c>
      <c r="AW1793" s="7" t="s">
        <v>5537</v>
      </c>
      <c r="AX1793" s="6" t="s">
        <v>5537</v>
      </c>
      <c r="AY1793" s="7"/>
      <c r="AZ1793" s="3" t="s">
        <v>5537</v>
      </c>
      <c r="BA1793" s="18" t="s">
        <v>5537</v>
      </c>
      <c r="BB1793" s="18" t="s">
        <v>5537</v>
      </c>
      <c r="BC1793" s="18" t="s">
        <v>5537</v>
      </c>
      <c r="BD1793" s="18" t="s">
        <v>5537</v>
      </c>
      <c r="BE1793" s="18" t="s">
        <v>6355</v>
      </c>
      <c r="BF1793" s="18" t="s">
        <v>6355</v>
      </c>
      <c r="BG1793" s="18" t="s">
        <v>5537</v>
      </c>
      <c r="BH1793" s="18" t="s">
        <v>5537</v>
      </c>
      <c r="BI1793" s="18" t="s">
        <v>5537</v>
      </c>
      <c r="BJ1793" s="18" t="s">
        <v>5537</v>
      </c>
      <c r="BK1793" s="18" t="s">
        <v>5537</v>
      </c>
      <c r="BL1793" s="9" t="s">
        <v>5537</v>
      </c>
      <c r="BM1793" s="14" t="s">
        <v>5537</v>
      </c>
      <c r="BN1793" s="14" t="s">
        <v>5537</v>
      </c>
      <c r="BO1793" s="14" t="str">
        <f>_xlfn.XLOOKUP(B1793,'[4]cell downs 18042026 17h'!$B:$B,'[4]cell downs 18042026 17h'!$B:$B,"")</f>
        <v/>
      </c>
      <c r="BP1793" s="14" t="str">
        <f>_xlfn.XLOOKUP(B1793,'[5]Cells Huawei 19042026 15h'!$B:$B,'[5]Cells Huawei 19042026 15h'!$B:$B,"")</f>
        <v/>
      </c>
      <c r="BQ1793" s="9" t="str">
        <f>_xlfn.XLOOKUP(B1793,'[6]cells down 19042026 9H40'!$B:$B,'[6]cells down 19042026 9H40'!$B:$B,"")</f>
        <v>SUD_054</v>
      </c>
      <c r="BR1793" s="9" t="s">
        <v>4018</v>
      </c>
      <c r="BS1793" s="9" t="s">
        <v>12</v>
      </c>
      <c r="BT1793" s="108"/>
    </row>
    <row r="1794" spans="1:72" s="9" customFormat="1" x14ac:dyDescent="0.35">
      <c r="A1794" s="1" t="s">
        <v>3503</v>
      </c>
      <c r="B1794" s="8" t="s">
        <v>3504</v>
      </c>
      <c r="C1794" s="3" t="str">
        <f>_xlfn.XLOOKUP(B1794,'[1]daily break down'!$D:$D,'[1]daily break down'!$E:$E,"")</f>
        <v>LITTORAL</v>
      </c>
      <c r="D1794" s="1" t="s">
        <v>21</v>
      </c>
      <c r="E1794" s="1" t="s">
        <v>30</v>
      </c>
      <c r="F1794" s="3" t="s">
        <v>31</v>
      </c>
      <c r="G1794" s="1" t="s">
        <v>3505</v>
      </c>
      <c r="H1794" s="34" t="str">
        <f>_xlfn.XLOOKUP(B1794,[2]CALCULATION!$B:$B,[2]CALCULATION!$H:$H,"")</f>
        <v>ZTE</v>
      </c>
      <c r="I1794" s="28">
        <v>0</v>
      </c>
      <c r="J1794" s="28">
        <v>0</v>
      </c>
      <c r="K1794" s="28">
        <v>0</v>
      </c>
      <c r="L1794" s="28">
        <v>0</v>
      </c>
      <c r="M1794" s="28">
        <v>0</v>
      </c>
      <c r="N1794" s="28">
        <v>0</v>
      </c>
      <c r="O1794" s="28">
        <v>0</v>
      </c>
      <c r="P1794" s="28">
        <v>0</v>
      </c>
      <c r="Q1794" s="28">
        <v>0</v>
      </c>
      <c r="R1794" s="28">
        <v>0</v>
      </c>
      <c r="S1794" s="93">
        <v>0</v>
      </c>
      <c r="T1794" s="93">
        <f>_xlfn.XLOOKUP(B1794,'[3]Nur des jours'!$B:$B,'[3]Nur des jours'!$U:$U,"")</f>
        <v>0</v>
      </c>
      <c r="U1794" s="93">
        <v>0</v>
      </c>
      <c r="V1794" s="93">
        <v>0</v>
      </c>
      <c r="W1794" s="93">
        <v>0</v>
      </c>
      <c r="X1794" s="93">
        <v>0</v>
      </c>
      <c r="Y1794" s="93">
        <v>0</v>
      </c>
      <c r="Z1794" s="93">
        <v>0</v>
      </c>
      <c r="AA1794" s="93">
        <v>0</v>
      </c>
      <c r="AB1794" s="93">
        <v>0</v>
      </c>
      <c r="AC1794" s="93">
        <f>_xlfn.XLOOKUP(B1794,'[3]Nur des jours'!$B:$B,'[3]Nur des jours'!$N:$N,"")</f>
        <v>0</v>
      </c>
      <c r="AD1794" s="93">
        <v>0</v>
      </c>
      <c r="AE1794" s="93">
        <v>0</v>
      </c>
      <c r="AF1794" s="93">
        <v>0</v>
      </c>
      <c r="AG1794" s="93"/>
      <c r="AH1794" s="93">
        <v>0</v>
      </c>
      <c r="AI1794" s="93">
        <v>0</v>
      </c>
      <c r="AJ1794" s="93">
        <v>0</v>
      </c>
      <c r="AK1794" s="93">
        <v>0</v>
      </c>
      <c r="AL1794" s="93">
        <v>0</v>
      </c>
      <c r="AM1794" s="49" t="s">
        <v>5559</v>
      </c>
      <c r="AN1794" s="49"/>
      <c r="AO1794" s="48" t="str" cm="1">
        <f t="array" ref="AO1794">IFERROR(_xlfn.IFS(
AQ1794="MPR ISSUE","PDH",
AQ1794="BSS Hardware Issue","BSS",
AQ1794="Sites strategiques, MLL, Pylone, etc.","ENVTECH",
AQ1794="AKTIVCO DEFAUT GE &amp; POWER Cabinet","AKTIVCO",
AQ1794="AKTIVCO Coupure ENEO &amp; Baisse de tension","AKTIVCO GRID ONLY",
AQ1794="Coupure ENEO &amp; Baisse de tension","IHS GRID ONLY",
AQ1794="Defaut GE &amp; POWER Cabinet","IHS",
AQ1794="Sharing","Partners",
AQ1794="Sites strategiques &amp; DataCenter","SST &amp; DC",
AQ1794="Exclu","Exclu",
AQ1794="SAT","SAT",
AQ1794="SPARE-ISSUE","SPARE-ISSUE",
AQ1794="Fiber CAmtel","TRANS_FO_CAMTEL",
AQ1794="Fiber AOF","Fiber AOF",
AQ1794="Projet OCM (HUAWEI)","TRAVAUX-HUAWEI",
AQ1794="Projet OCM (NOKIA)","TRAVAUX-NOKIA",
AQ1794="ACCESS-ISSUE","ACCESS-ISSUE",
AQ1794="Projet OCM (ZTE, NOKIA, autres projets)","TRAVAUX OCM",
AQ1794="No root CAuse","No root cause",
AQ1794="ODU HS","PDH",
AQ1794="IP &amp; VLAN","PDH",
AQ1794="Warehouse HUAWEI","SPARE-ISSUE",
AQ1794="SPARE-HS","SPARE-ISSUE",
AQ1794="Power Telco","BSS",AQ1794="no impacts","no impacts"
),"")</f>
        <v>No root cause</v>
      </c>
      <c r="AP1794" s="48" t="str" cm="1">
        <f t="array" ref="AP1794">IFERROR(_xlfn.IFS(
AQ1794="MPR ISSUE","TX ISSUE",
AQ1794="BSS Hardware Issue","RAN ISSUE",
AQ1794="Sites strategiques, MLL, Pylone, etc.","ENVTECH",
AQ1794="AKTIVCO DEFAUT GE &amp; POWER Cabinet","POWER ISSUE",
AQ1794="AKTIVCO Coupure ENEO &amp; Baisse de tension","POWER ISSUE",
AQ1794="Coupure ENEO &amp; Baisse de tension","POWER ISSUE",
AQ1794="Defaut GE &amp; POWER Cabinet","POWER ISSUE",
AQ1794="Sharing","POWER ISSUE",
AQ1794="Sites strategiques &amp; DataCenter","POWER ISSUE",
AQ1794="Exclu","Exclu",
AQ1794="SAT","TX ISSUE",
AQ1794="SPARE-ISSUE","SPARE-ISSUE",
AQ1794="Fiber CAmtel","TX ISSUE",
AQ1794="Fiber AOF","TX ISSUE",
AQ1794="Projet OCM (HUAWEI)","TRAVAUX-HUAWEI",
AQ1794="Projet OCM (NOKIA)","TRAVAUX -NOKIA",
AQ1794="ACCESS-ISSUE","ACCESS-ISSUE",
AQ1794="Projet OCM (ZTE, NOKIA, autres projets)","TRAVAUX OCM",
AQ1794="No root CAuse","No root cause",
AQ1794="ODU HS","TX ISSUE",
AQ1794="IP &amp; VLAN","TX ISSUE",
AQ1794="Warehouse HUAWEI","SPARE-ISSUE",
AQ1794="SPARE-HS","SPARE-ISSUE",
AQ1794="Power Telco","RAN ISSUE",AQ1794="no impacts","no impacts"
),"")</f>
        <v>No root cause</v>
      </c>
      <c r="AQ1794" s="67" t="s">
        <v>5344</v>
      </c>
      <c r="AR1794" s="48" t="str" cm="1">
        <f t="array" ref="AR1794">IFERROR(_xlfn.IFS(
AQ1794="MPR ISSUE","ACTIVE",
AQ1794="BSS Hardware Issue","ACTIVE",
AQ1794="Sites strategiques, MLL, Pylone, etc.","PASSIVE",
AQ1794="AKTIVCO DEFAUT GE &amp; POWER Cabinet","PASSIVE",
AQ1794="AKTIVCO Coupure ENEO &amp; Baisse de tension","PASSIVE",
AQ1794="Coupure ENEO &amp; Baisse de tension","PASSIVE",
AQ1794="Defaut GE &amp; POWER Cabinet","PASSIVE",
AQ1794="Sharing","PASSIVE",
AQ1794="Sites strategiques &amp; DataCenter","PASSIVE",
AQ1794="Exclu","Exclu",
AQ1794="SAT","ACTIVE",
AQ1794="SPARE-ISSUE","SPARE-ISSUE",
AQ1794="Fiber CAmtel","ACTIVE",
AQ1794="Fiber AOF","ACTIVE",
AQ1794="Projet OCM (HUAWEI)","PLANNED WORKS",
AQ1794="Projet OCM (NOKIA)","PLANNED WORKS",
AQ1794="ACCESS-ISSUE","ACCESS-ISSUE",
AQ1794="Projet OCM (ZTE, NOKIA, autres projets)","PLANNED WORKS",
AQ1794="No root CAuse","No root cause",
AQ1794="ODU HS","ACTIVE",
AQ1794="IP &amp; VLAN","ACTIVE",
AQ1794="Warehouse HUAWEI","SPARE-ISSUE",
AQ1794="SPARE-HS","SPARE-ISSUE",
AQ1794="Power Telco","ACTIVE", AQ1794="no impacts","no impacts"
),"")</f>
        <v>No root cause</v>
      </c>
      <c r="AS1794" s="92" t="s">
        <v>5537</v>
      </c>
      <c r="AT1794" s="98" t="s">
        <v>3504</v>
      </c>
      <c r="AV1794" s="17" t="s">
        <v>5537</v>
      </c>
      <c r="AW1794" s="7" t="s">
        <v>5537</v>
      </c>
      <c r="AX1794" s="6" t="s">
        <v>5537</v>
      </c>
      <c r="AY1794" s="7"/>
      <c r="AZ1794" s="3" t="s">
        <v>5537</v>
      </c>
      <c r="BA1794" s="18" t="s">
        <v>5537</v>
      </c>
      <c r="BB1794" s="18" t="s">
        <v>5537</v>
      </c>
      <c r="BC1794" s="18" t="s">
        <v>5537</v>
      </c>
      <c r="BD1794" s="18" t="s">
        <v>5537</v>
      </c>
      <c r="BE1794" s="18" t="s">
        <v>5537</v>
      </c>
      <c r="BF1794" s="18" t="s">
        <v>5537</v>
      </c>
      <c r="BG1794" s="18" t="s">
        <v>5537</v>
      </c>
      <c r="BH1794" s="18" t="s">
        <v>5537</v>
      </c>
      <c r="BI1794" s="18" t="s">
        <v>5537</v>
      </c>
      <c r="BJ1794" s="18" t="s">
        <v>5537</v>
      </c>
      <c r="BK1794" s="18" t="s">
        <v>5537</v>
      </c>
      <c r="BL1794" s="9" t="s">
        <v>5537</v>
      </c>
      <c r="BM1794" s="14" t="s">
        <v>5537</v>
      </c>
      <c r="BN1794" s="14" t="s">
        <v>5537</v>
      </c>
      <c r="BO1794" s="14" t="str">
        <f>_xlfn.XLOOKUP(B1794,'[4]cell downs 18042026 17h'!$B:$B,'[4]cell downs 18042026 17h'!$B:$B,"")</f>
        <v/>
      </c>
      <c r="BP1794" s="14" t="str">
        <f>_xlfn.XLOOKUP(B1794,'[5]Cells Huawei 19042026 15h'!$B:$B,'[5]Cells Huawei 19042026 15h'!$B:$B,"")</f>
        <v/>
      </c>
      <c r="BQ1794" s="9" t="str">
        <f>_xlfn.XLOOKUP(B1794,'[6]cells down 19042026 9H40'!$B:$B,'[6]cells down 19042026 9H40'!$B:$B,"")</f>
        <v/>
      </c>
      <c r="BR1794" s="9" t="s">
        <v>5537</v>
      </c>
      <c r="BS1794" s="9" t="s">
        <v>12</v>
      </c>
      <c r="BT1794" s="108"/>
    </row>
    <row r="1795" spans="1:72" s="9" customFormat="1" x14ac:dyDescent="0.35">
      <c r="A1795" s="1" t="s">
        <v>4216</v>
      </c>
      <c r="B1795" s="1" t="s">
        <v>4217</v>
      </c>
      <c r="C1795" s="3" t="str">
        <f>_xlfn.XLOOKUP(B1795,'[1]daily break down'!$D:$D,'[1]daily break down'!$E:$E,"")</f>
        <v>CENTRE</v>
      </c>
      <c r="D1795" s="1" t="s">
        <v>11</v>
      </c>
      <c r="E1795" s="1" t="s">
        <v>594</v>
      </c>
      <c r="F1795" s="3" t="s">
        <v>37</v>
      </c>
      <c r="G1795" s="1" t="s">
        <v>4218</v>
      </c>
      <c r="H1795" s="34" t="str">
        <f>_xlfn.XLOOKUP(B1795,[2]CALCULATION!$B:$B,[2]CALCULATION!$H:$H,"")</f>
        <v>ZTE</v>
      </c>
      <c r="I1795" s="28">
        <v>0</v>
      </c>
      <c r="J1795" s="28">
        <v>0</v>
      </c>
      <c r="K1795" s="28">
        <v>0</v>
      </c>
      <c r="L1795" s="28">
        <v>0</v>
      </c>
      <c r="M1795" s="28">
        <v>0</v>
      </c>
      <c r="N1795" s="28">
        <v>0</v>
      </c>
      <c r="O1795" s="28">
        <v>0</v>
      </c>
      <c r="P1795" s="28">
        <v>0</v>
      </c>
      <c r="Q1795" s="28">
        <v>0</v>
      </c>
      <c r="R1795" s="28">
        <v>0</v>
      </c>
      <c r="S1795" s="93">
        <v>0</v>
      </c>
      <c r="T1795" s="93">
        <f>_xlfn.XLOOKUP(B1795,'[3]Nur des jours'!$B:$B,'[3]Nur des jours'!$U:$U,"")</f>
        <v>0</v>
      </c>
      <c r="U1795" s="93">
        <v>0</v>
      </c>
      <c r="V1795" s="93">
        <v>0</v>
      </c>
      <c r="W1795" s="93">
        <v>0</v>
      </c>
      <c r="X1795" s="93">
        <v>0</v>
      </c>
      <c r="Y1795" s="93">
        <v>0</v>
      </c>
      <c r="Z1795" s="93">
        <v>0</v>
      </c>
      <c r="AA1795" s="93">
        <v>0</v>
      </c>
      <c r="AB1795" s="93">
        <v>0</v>
      </c>
      <c r="AC1795" s="93">
        <f>_xlfn.XLOOKUP(B1795,'[3]Nur des jours'!$B:$B,'[3]Nur des jours'!$N:$N,"")</f>
        <v>0</v>
      </c>
      <c r="AD1795" s="93">
        <v>0</v>
      </c>
      <c r="AE1795" s="93">
        <v>0</v>
      </c>
      <c r="AF1795" s="93">
        <v>0</v>
      </c>
      <c r="AG1795" s="93"/>
      <c r="AH1795" s="93">
        <v>0</v>
      </c>
      <c r="AI1795" s="93">
        <v>0</v>
      </c>
      <c r="AJ1795" s="93">
        <v>0</v>
      </c>
      <c r="AK1795" s="93">
        <v>0</v>
      </c>
      <c r="AL1795" s="93">
        <v>0</v>
      </c>
      <c r="AM1795" s="49" t="s">
        <v>5559</v>
      </c>
      <c r="AN1795" s="49"/>
      <c r="AO1795" s="48" t="str" cm="1">
        <f t="array" ref="AO1795">IFERROR(_xlfn.IFS(
AQ1795="MPR ISSUE","PDH",
AQ1795="BSS Hardware Issue","BSS",
AQ1795="Sites strategiques, MLL, Pylone, etc.","ENVTECH",
AQ1795="AKTIVCO DEFAUT GE &amp; POWER Cabinet","AKTIVCO",
AQ1795="AKTIVCO Coupure ENEO &amp; Baisse de tension","AKTIVCO GRID ONLY",
AQ1795="Coupure ENEO &amp; Baisse de tension","IHS GRID ONLY",
AQ1795="Defaut GE &amp; POWER Cabinet","IHS",
AQ1795="Sharing","Partners",
AQ1795="Sites strategiques &amp; DataCenter","SST &amp; DC",
AQ1795="Exclu","Exclu",
AQ1795="SAT","SAT",
AQ1795="SPARE-ISSUE","SPARE-ISSUE",
AQ1795="Fiber CAmtel","TRANS_FO_CAMTEL",
AQ1795="Fiber AOF","Fiber AOF",
AQ1795="Projet OCM (HUAWEI)","TRAVAUX-HUAWEI",
AQ1795="Projet OCM (NOKIA)","TRAVAUX-NOKIA",
AQ1795="ACCESS-ISSUE","ACCESS-ISSUE",
AQ1795="Projet OCM (ZTE, NOKIA, autres projets)","TRAVAUX OCM",
AQ1795="No root CAuse","No root cause",
AQ1795="ODU HS","PDH",
AQ1795="IP &amp; VLAN","PDH",
AQ1795="Warehouse HUAWEI","SPARE-ISSUE",
AQ1795="SPARE-HS","SPARE-ISSUE",
AQ1795="Power Telco","BSS",AQ1795="no impacts","no impacts"
),"")</f>
        <v>No root cause</v>
      </c>
      <c r="AP1795" s="48" t="str" cm="1">
        <f t="array" ref="AP1795">IFERROR(_xlfn.IFS(
AQ1795="MPR ISSUE","TX ISSUE",
AQ1795="BSS Hardware Issue","RAN ISSUE",
AQ1795="Sites strategiques, MLL, Pylone, etc.","ENVTECH",
AQ1795="AKTIVCO DEFAUT GE &amp; POWER Cabinet","POWER ISSUE",
AQ1795="AKTIVCO Coupure ENEO &amp; Baisse de tension","POWER ISSUE",
AQ1795="Coupure ENEO &amp; Baisse de tension","POWER ISSUE",
AQ1795="Defaut GE &amp; POWER Cabinet","POWER ISSUE",
AQ1795="Sharing","POWER ISSUE",
AQ1795="Sites strategiques &amp; DataCenter","POWER ISSUE",
AQ1795="Exclu","Exclu",
AQ1795="SAT","TX ISSUE",
AQ1795="SPARE-ISSUE","SPARE-ISSUE",
AQ1795="Fiber CAmtel","TX ISSUE",
AQ1795="Fiber AOF","TX ISSUE",
AQ1795="Projet OCM (HUAWEI)","TRAVAUX-HUAWEI",
AQ1795="Projet OCM (NOKIA)","TRAVAUX -NOKIA",
AQ1795="ACCESS-ISSUE","ACCESS-ISSUE",
AQ1795="Projet OCM (ZTE, NOKIA, autres projets)","TRAVAUX OCM",
AQ1795="No root CAuse","No root cause",
AQ1795="ODU HS","TX ISSUE",
AQ1795="IP &amp; VLAN","TX ISSUE",
AQ1795="Warehouse HUAWEI","SPARE-ISSUE",
AQ1795="SPARE-HS","SPARE-ISSUE",
AQ1795="Power Telco","RAN ISSUE",AQ1795="no impacts","no impacts"
),"")</f>
        <v>No root cause</v>
      </c>
      <c r="AQ1795" s="127" t="s">
        <v>5344</v>
      </c>
      <c r="AR1795" s="48" t="str" cm="1">
        <f t="array" ref="AR1795">IFERROR(_xlfn.IFS(
AQ1795="MPR ISSUE","ACTIVE",
AQ1795="BSS Hardware Issue","ACTIVE",
AQ1795="Sites strategiques, MLL, Pylone, etc.","PASSIVE",
AQ1795="AKTIVCO DEFAUT GE &amp; POWER Cabinet","PASSIVE",
AQ1795="AKTIVCO Coupure ENEO &amp; Baisse de tension","PASSIVE",
AQ1795="Coupure ENEO &amp; Baisse de tension","PASSIVE",
AQ1795="Defaut GE &amp; POWER Cabinet","PASSIVE",
AQ1795="Sharing","PASSIVE",
AQ1795="Sites strategiques &amp; DataCenter","PASSIVE",
AQ1795="Exclu","Exclu",
AQ1795="SAT","ACTIVE",
AQ1795="SPARE-ISSUE","SPARE-ISSUE",
AQ1795="Fiber CAmtel","ACTIVE",
AQ1795="Fiber AOF","ACTIVE",
AQ1795="Projet OCM (HUAWEI)","PLANNED WORKS",
AQ1795="Projet OCM (NOKIA)","PLANNED WORKS",
AQ1795="ACCESS-ISSUE","ACCESS-ISSUE",
AQ1795="Projet OCM (ZTE, NOKIA, autres projets)","PLANNED WORKS",
AQ1795="No root CAuse","No root cause",
AQ1795="ODU HS","ACTIVE",
AQ1795="IP &amp; VLAN","ACTIVE",
AQ1795="Warehouse HUAWEI","SPARE-ISSUE",
AQ1795="SPARE-HS","SPARE-ISSUE",
AQ1795="Power Telco","ACTIVE", AQ1795="no impacts","no impacts"
),"")</f>
        <v>No root cause</v>
      </c>
      <c r="AS1795" s="92" t="s">
        <v>5537</v>
      </c>
      <c r="AT1795" s="98" t="s">
        <v>4217</v>
      </c>
      <c r="AV1795" s="17" t="s">
        <v>5537</v>
      </c>
      <c r="AW1795" s="7" t="s">
        <v>5537</v>
      </c>
      <c r="AX1795" s="6" t="s">
        <v>5537</v>
      </c>
      <c r="AY1795" s="7"/>
      <c r="AZ1795" s="3" t="s">
        <v>5537</v>
      </c>
      <c r="BA1795" s="18" t="s">
        <v>5537</v>
      </c>
      <c r="BB1795" s="18" t="s">
        <v>5537</v>
      </c>
      <c r="BC1795" s="18" t="s">
        <v>5537</v>
      </c>
      <c r="BD1795" s="18" t="s">
        <v>5537</v>
      </c>
      <c r="BE1795" s="18" t="s">
        <v>5537</v>
      </c>
      <c r="BF1795" s="18" t="s">
        <v>5537</v>
      </c>
      <c r="BG1795" s="18" t="s">
        <v>5537</v>
      </c>
      <c r="BH1795" s="18" t="s">
        <v>5537</v>
      </c>
      <c r="BI1795" s="18" t="s">
        <v>5537</v>
      </c>
      <c r="BJ1795" s="18" t="s">
        <v>5537</v>
      </c>
      <c r="BK1795" s="18" t="s">
        <v>5537</v>
      </c>
      <c r="BL1795" s="9" t="s">
        <v>5537</v>
      </c>
      <c r="BM1795" s="14" t="s">
        <v>5537</v>
      </c>
      <c r="BN1795" s="14" t="s">
        <v>5537</v>
      </c>
      <c r="BO1795" s="14" t="str">
        <f>_xlfn.XLOOKUP(B1795,'[4]cell downs 18042026 17h'!$B:$B,'[4]cell downs 18042026 17h'!$B:$B,"")</f>
        <v/>
      </c>
      <c r="BP1795" s="14" t="str">
        <f>_xlfn.XLOOKUP(B1795,'[5]Cells Huawei 19042026 15h'!$B:$B,'[5]Cells Huawei 19042026 15h'!$B:$B,"")</f>
        <v/>
      </c>
      <c r="BQ1795" s="9" t="str">
        <f>_xlfn.XLOOKUP(B1795,'[6]cells down 19042026 9H40'!$B:$B,'[6]cells down 19042026 9H40'!$B:$B,"")</f>
        <v>CTR_226</v>
      </c>
      <c r="BR1795" s="9" t="s">
        <v>4217</v>
      </c>
      <c r="BS1795" s="9" t="s">
        <v>5537</v>
      </c>
      <c r="BT1795" s="108"/>
    </row>
    <row r="1796" spans="1:72" s="9" customFormat="1" x14ac:dyDescent="0.35">
      <c r="A1796" s="1" t="s">
        <v>4027</v>
      </c>
      <c r="B1796" s="8" t="s">
        <v>4028</v>
      </c>
      <c r="C1796" s="3" t="str">
        <f>_xlfn.XLOOKUP(B1796,'[1]daily break down'!$D:$D,'[1]daily break down'!$E:$E,"")</f>
        <v>LITTORAL</v>
      </c>
      <c r="D1796" s="1" t="s">
        <v>11</v>
      </c>
      <c r="E1796" s="1" t="s">
        <v>1713</v>
      </c>
      <c r="F1796" s="3" t="s">
        <v>31</v>
      </c>
      <c r="G1796" s="1" t="s">
        <v>4029</v>
      </c>
      <c r="H1796" s="34" t="str">
        <f>_xlfn.XLOOKUP(B1796,[2]CALCULATION!$B:$B,[2]CALCULATION!$H:$H,"")</f>
        <v>ZTE</v>
      </c>
      <c r="I1796" s="28">
        <v>0</v>
      </c>
      <c r="J1796" s="28">
        <v>0</v>
      </c>
      <c r="K1796" s="28">
        <v>0</v>
      </c>
      <c r="L1796" s="28">
        <v>0</v>
      </c>
      <c r="M1796" s="28">
        <v>0</v>
      </c>
      <c r="N1796" s="28">
        <v>0</v>
      </c>
      <c r="O1796" s="28">
        <v>0</v>
      </c>
      <c r="P1796" s="28">
        <v>0</v>
      </c>
      <c r="Q1796" s="28">
        <v>0</v>
      </c>
      <c r="R1796" s="28">
        <v>0</v>
      </c>
      <c r="S1796" s="93">
        <v>0</v>
      </c>
      <c r="T1796" s="93">
        <f>_xlfn.XLOOKUP(B1796,'[3]Nur des jours'!$B:$B,'[3]Nur des jours'!$U:$U,"")</f>
        <v>0</v>
      </c>
      <c r="U1796" s="93">
        <v>0</v>
      </c>
      <c r="V1796" s="93">
        <v>0</v>
      </c>
      <c r="W1796" s="93">
        <v>0</v>
      </c>
      <c r="X1796" s="93">
        <v>0</v>
      </c>
      <c r="Y1796" s="93">
        <v>0</v>
      </c>
      <c r="Z1796" s="93">
        <v>0</v>
      </c>
      <c r="AA1796" s="93">
        <v>0</v>
      </c>
      <c r="AB1796" s="93">
        <v>0</v>
      </c>
      <c r="AC1796" s="93">
        <f>_xlfn.XLOOKUP(B1796,'[3]Nur des jours'!$B:$B,'[3]Nur des jours'!$N:$N,"")</f>
        <v>0</v>
      </c>
      <c r="AD1796" s="93">
        <v>0</v>
      </c>
      <c r="AE1796" s="93">
        <v>0</v>
      </c>
      <c r="AF1796" s="93">
        <v>0</v>
      </c>
      <c r="AG1796" s="93"/>
      <c r="AH1796" s="93">
        <v>0</v>
      </c>
      <c r="AI1796" s="93">
        <v>0</v>
      </c>
      <c r="AJ1796" s="93">
        <v>0</v>
      </c>
      <c r="AK1796" s="93">
        <v>0</v>
      </c>
      <c r="AL1796" s="93">
        <v>0</v>
      </c>
      <c r="AM1796" s="49" t="s">
        <v>5559</v>
      </c>
      <c r="AN1796" s="49"/>
      <c r="AO1796" s="48" t="str" cm="1">
        <f t="array" ref="AO1796">IFERROR(_xlfn.IFS(
AQ1796="MPR ISSUE","PDH",
AQ1796="BSS Hardware Issue","BSS",
AQ1796="Sites strategiques, MLL, Pylone, etc.","ENVTECH",
AQ1796="AKTIVCO DEFAUT GE &amp; POWER Cabinet","AKTIVCO",
AQ1796="AKTIVCO Coupure ENEO &amp; Baisse de tension","AKTIVCO GRID ONLY",
AQ1796="Coupure ENEO &amp; Baisse de tension","IHS GRID ONLY",
AQ1796="Defaut GE &amp; POWER Cabinet","IHS",
AQ1796="Sharing","Partners",
AQ1796="Sites strategiques &amp; DataCenter","SST &amp; DC",
AQ1796="Exclu","Exclu",
AQ1796="SAT","SAT",
AQ1796="SPARE-ISSUE","SPARE-ISSUE",
AQ1796="Fiber CAmtel","TRANS_FO_CAMTEL",
AQ1796="Fiber AOF","Fiber AOF",
AQ1796="Projet OCM (HUAWEI)","TRAVAUX-HUAWEI",
AQ1796="Projet OCM (NOKIA)","TRAVAUX-NOKIA",
AQ1796="ACCESS-ISSUE","ACCESS-ISSUE",
AQ1796="Projet OCM (ZTE, NOKIA, autres projets)","TRAVAUX OCM",
AQ1796="No root CAuse","No root cause",
AQ1796="ODU HS","PDH",
AQ1796="IP &amp; VLAN","PDH",
AQ1796="Warehouse HUAWEI","SPARE-ISSUE",
AQ1796="SPARE-HS","SPARE-ISSUE",
AQ1796="Power Telco","BSS",AQ1796="no impacts","no impacts"
),"")</f>
        <v>No root cause</v>
      </c>
      <c r="AP1796" s="48" t="str" cm="1">
        <f t="array" ref="AP1796">IFERROR(_xlfn.IFS(
AQ1796="MPR ISSUE","TX ISSUE",
AQ1796="BSS Hardware Issue","RAN ISSUE",
AQ1796="Sites strategiques, MLL, Pylone, etc.","ENVTECH",
AQ1796="AKTIVCO DEFAUT GE &amp; POWER Cabinet","POWER ISSUE",
AQ1796="AKTIVCO Coupure ENEO &amp; Baisse de tension","POWER ISSUE",
AQ1796="Coupure ENEO &amp; Baisse de tension","POWER ISSUE",
AQ1796="Defaut GE &amp; POWER Cabinet","POWER ISSUE",
AQ1796="Sharing","POWER ISSUE",
AQ1796="Sites strategiques &amp; DataCenter","POWER ISSUE",
AQ1796="Exclu","Exclu",
AQ1796="SAT","TX ISSUE",
AQ1796="SPARE-ISSUE","SPARE-ISSUE",
AQ1796="Fiber CAmtel","TX ISSUE",
AQ1796="Fiber AOF","TX ISSUE",
AQ1796="Projet OCM (HUAWEI)","TRAVAUX-HUAWEI",
AQ1796="Projet OCM (NOKIA)","TRAVAUX -NOKIA",
AQ1796="ACCESS-ISSUE","ACCESS-ISSUE",
AQ1796="Projet OCM (ZTE, NOKIA, autres projets)","TRAVAUX OCM",
AQ1796="No root CAuse","No root cause",
AQ1796="ODU HS","TX ISSUE",
AQ1796="IP &amp; VLAN","TX ISSUE",
AQ1796="Warehouse HUAWEI","SPARE-ISSUE",
AQ1796="SPARE-HS","SPARE-ISSUE",
AQ1796="Power Telco","RAN ISSUE",AQ1796="no impacts","no impacts"
),"")</f>
        <v>No root cause</v>
      </c>
      <c r="AQ1796" s="127" t="s">
        <v>5344</v>
      </c>
      <c r="AR1796" s="48" t="str" cm="1">
        <f t="array" ref="AR1796">IFERROR(_xlfn.IFS(
AQ1796="MPR ISSUE","ACTIVE",
AQ1796="BSS Hardware Issue","ACTIVE",
AQ1796="Sites strategiques, MLL, Pylone, etc.","PASSIVE",
AQ1796="AKTIVCO DEFAUT GE &amp; POWER Cabinet","PASSIVE",
AQ1796="AKTIVCO Coupure ENEO &amp; Baisse de tension","PASSIVE",
AQ1796="Coupure ENEO &amp; Baisse de tension","PASSIVE",
AQ1796="Defaut GE &amp; POWER Cabinet","PASSIVE",
AQ1796="Sharing","PASSIVE",
AQ1796="Sites strategiques &amp; DataCenter","PASSIVE",
AQ1796="Exclu","Exclu",
AQ1796="SAT","ACTIVE",
AQ1796="SPARE-ISSUE","SPARE-ISSUE",
AQ1796="Fiber CAmtel","ACTIVE",
AQ1796="Fiber AOF","ACTIVE",
AQ1796="Projet OCM (HUAWEI)","PLANNED WORKS",
AQ1796="Projet OCM (NOKIA)","PLANNED WORKS",
AQ1796="ACCESS-ISSUE","ACCESS-ISSUE",
AQ1796="Projet OCM (ZTE, NOKIA, autres projets)","PLANNED WORKS",
AQ1796="No root CAuse","No root cause",
AQ1796="ODU HS","ACTIVE",
AQ1796="IP &amp; VLAN","ACTIVE",
AQ1796="Warehouse HUAWEI","SPARE-ISSUE",
AQ1796="SPARE-HS","SPARE-ISSUE",
AQ1796="Power Telco","ACTIVE", AQ1796="no impacts","no impacts"
),"")</f>
        <v>No root cause</v>
      </c>
      <c r="AS1796" s="92" t="s">
        <v>5537</v>
      </c>
      <c r="AT1796" s="98" t="s">
        <v>4028</v>
      </c>
      <c r="AV1796" s="17" t="s">
        <v>5537</v>
      </c>
      <c r="AW1796" s="7" t="s">
        <v>5537</v>
      </c>
      <c r="AX1796" s="6" t="s">
        <v>5537</v>
      </c>
      <c r="AY1796" s="7"/>
      <c r="AZ1796" s="3" t="s">
        <v>5537</v>
      </c>
      <c r="BA1796" s="18" t="s">
        <v>5537</v>
      </c>
      <c r="BB1796" s="18" t="s">
        <v>5537</v>
      </c>
      <c r="BC1796" s="18" t="s">
        <v>5537</v>
      </c>
      <c r="BD1796" s="18" t="s">
        <v>5537</v>
      </c>
      <c r="BE1796" s="18" t="s">
        <v>5537</v>
      </c>
      <c r="BF1796" s="18" t="s">
        <v>5537</v>
      </c>
      <c r="BG1796" s="18" t="s">
        <v>5537</v>
      </c>
      <c r="BH1796" s="18" t="s">
        <v>5537</v>
      </c>
      <c r="BI1796" s="18" t="s">
        <v>5537</v>
      </c>
      <c r="BJ1796" s="18" t="s">
        <v>5537</v>
      </c>
      <c r="BK1796" s="18" t="s">
        <v>5537</v>
      </c>
      <c r="BL1796" s="9" t="s">
        <v>5537</v>
      </c>
      <c r="BM1796" s="14" t="s">
        <v>5537</v>
      </c>
      <c r="BN1796" s="14" t="s">
        <v>5537</v>
      </c>
      <c r="BO1796" s="14" t="str">
        <f>_xlfn.XLOOKUP(B1796,'[4]cell downs 18042026 17h'!$B:$B,'[4]cell downs 18042026 17h'!$B:$B,"")</f>
        <v/>
      </c>
      <c r="BP1796" s="14" t="str">
        <f>_xlfn.XLOOKUP(B1796,'[5]Cells Huawei 19042026 15h'!$B:$B,'[5]Cells Huawei 19042026 15h'!$B:$B,"")</f>
        <v/>
      </c>
      <c r="BQ1796" s="9" t="str">
        <f>_xlfn.XLOOKUP(B1796,'[6]cells down 19042026 9H40'!$B:$B,'[6]cells down 19042026 9H40'!$B:$B,"")</f>
        <v/>
      </c>
      <c r="BR1796" s="9" t="s">
        <v>4028</v>
      </c>
      <c r="BS1796" s="9" t="s">
        <v>12</v>
      </c>
      <c r="BT1796" s="108"/>
    </row>
    <row r="1797" spans="1:72" s="9" customFormat="1" x14ac:dyDescent="0.35">
      <c r="A1797" s="1" t="s">
        <v>1099</v>
      </c>
      <c r="B1797" s="8" t="s">
        <v>1100</v>
      </c>
      <c r="C1797" s="3" t="str">
        <f>_xlfn.XLOOKUP(B1797,'[1]daily break down'!$D:$D,'[1]daily break down'!$E:$E,"")</f>
        <v>OUEST</v>
      </c>
      <c r="D1797" s="1" t="s">
        <v>11</v>
      </c>
      <c r="E1797" s="1" t="s">
        <v>12</v>
      </c>
      <c r="F1797" s="3" t="s">
        <v>102</v>
      </c>
      <c r="G1797" s="1" t="s">
        <v>1099</v>
      </c>
      <c r="H1797" s="33" t="str">
        <f>_xlfn.XLOOKUP(B1797,[2]CALCULATION!$B:$B,[2]CALCULATION!$H:$H,"")</f>
        <v>NOKIA</v>
      </c>
      <c r="I1797" s="28">
        <v>0</v>
      </c>
      <c r="J1797" s="28">
        <v>0</v>
      </c>
      <c r="K1797" s="28">
        <v>0</v>
      </c>
      <c r="L1797" s="28">
        <v>0</v>
      </c>
      <c r="M1797" s="28">
        <v>0</v>
      </c>
      <c r="N1797" s="28">
        <v>0</v>
      </c>
      <c r="O1797" s="28">
        <v>0</v>
      </c>
      <c r="P1797" s="28">
        <v>0</v>
      </c>
      <c r="Q1797" s="28">
        <v>0</v>
      </c>
      <c r="R1797" s="28">
        <v>0</v>
      </c>
      <c r="S1797" s="93">
        <v>0</v>
      </c>
      <c r="T1797" s="93">
        <f>_xlfn.XLOOKUP(B1797,'[3]Nur des jours'!$B:$B,'[3]Nur des jours'!$U:$U,"")</f>
        <v>0</v>
      </c>
      <c r="U1797" s="93">
        <v>0</v>
      </c>
      <c r="V1797" s="93">
        <v>0</v>
      </c>
      <c r="W1797" s="93">
        <v>0</v>
      </c>
      <c r="X1797" s="93">
        <v>0</v>
      </c>
      <c r="Y1797" s="93">
        <v>0</v>
      </c>
      <c r="Z1797" s="93">
        <v>0</v>
      </c>
      <c r="AA1797" s="93">
        <v>0</v>
      </c>
      <c r="AB1797" s="93">
        <v>0</v>
      </c>
      <c r="AC1797" s="93">
        <f>_xlfn.XLOOKUP(B1797,'[3]Nur des jours'!$B:$B,'[3]Nur des jours'!$N:$N,"")</f>
        <v>0</v>
      </c>
      <c r="AD1797" s="93">
        <v>0</v>
      </c>
      <c r="AE1797" s="93">
        <v>0</v>
      </c>
      <c r="AF1797" s="93">
        <v>0</v>
      </c>
      <c r="AG1797" s="93"/>
      <c r="AH1797" s="93">
        <v>0</v>
      </c>
      <c r="AI1797" s="93">
        <v>0</v>
      </c>
      <c r="AJ1797" s="93">
        <v>0</v>
      </c>
      <c r="AK1797" s="93">
        <v>0</v>
      </c>
      <c r="AL1797" s="93">
        <v>0</v>
      </c>
      <c r="AM1797" s="49" t="s">
        <v>5559</v>
      </c>
      <c r="AN1797" s="49"/>
      <c r="AO1797" s="48" t="str" cm="1">
        <f t="array" ref="AO1797">IFERROR(_xlfn.IFS(
AQ1797="MPR ISSUE","PDH",
AQ1797="BSS Hardware Issue","BSS",
AQ1797="Sites strategiques, MLL, Pylone, etc.","ENVTECH",
AQ1797="AKTIVCO DEFAUT GE &amp; POWER Cabinet","AKTIVCO",
AQ1797="AKTIVCO Coupure ENEO &amp; Baisse de tension","AKTIVCO GRID ONLY",
AQ1797="Coupure ENEO &amp; Baisse de tension","IHS GRID ONLY",
AQ1797="Defaut GE &amp; POWER Cabinet","IHS",
AQ1797="Sharing","Partners",
AQ1797="Sites strategiques &amp; DataCenter","SST &amp; DC",
AQ1797="Exclu","Exclu",
AQ1797="SAT","SAT",
AQ1797="SPARE-ISSUE","SPARE-ISSUE",
AQ1797="Fiber CAmtel","TRANS_FO_CAMTEL",
AQ1797="Fiber AOF","Fiber AOF",
AQ1797="Projet OCM (HUAWEI)","TRAVAUX-HUAWEI",
AQ1797="Projet OCM (NOKIA)","TRAVAUX-NOKIA",
AQ1797="ACCESS-ISSUE","ACCESS-ISSUE",
AQ1797="Projet OCM (ZTE, NOKIA, autres projets)","TRAVAUX OCM",
AQ1797="No root CAuse","No root cause",
AQ1797="ODU HS","PDH",
AQ1797="IP &amp; VLAN","PDH",
AQ1797="Warehouse HUAWEI","SPARE-ISSUE",
AQ1797="SPARE-HS","SPARE-ISSUE",
AQ1797="Power Telco","BSS",AQ1797="no impacts","no impacts"
),"")</f>
        <v>No root cause</v>
      </c>
      <c r="AP1797" s="48" t="str" cm="1">
        <f t="array" ref="AP1797">IFERROR(_xlfn.IFS(
AQ1797="MPR ISSUE","TX ISSUE",
AQ1797="BSS Hardware Issue","RAN ISSUE",
AQ1797="Sites strategiques, MLL, Pylone, etc.","ENVTECH",
AQ1797="AKTIVCO DEFAUT GE &amp; POWER Cabinet","POWER ISSUE",
AQ1797="AKTIVCO Coupure ENEO &amp; Baisse de tension","POWER ISSUE",
AQ1797="Coupure ENEO &amp; Baisse de tension","POWER ISSUE",
AQ1797="Defaut GE &amp; POWER Cabinet","POWER ISSUE",
AQ1797="Sharing","POWER ISSUE",
AQ1797="Sites strategiques &amp; DataCenter","POWER ISSUE",
AQ1797="Exclu","Exclu",
AQ1797="SAT","TX ISSUE",
AQ1797="SPARE-ISSUE","SPARE-ISSUE",
AQ1797="Fiber CAmtel","TX ISSUE",
AQ1797="Fiber AOF","TX ISSUE",
AQ1797="Projet OCM (HUAWEI)","TRAVAUX-HUAWEI",
AQ1797="Projet OCM (NOKIA)","TRAVAUX -NOKIA",
AQ1797="ACCESS-ISSUE","ACCESS-ISSUE",
AQ1797="Projet OCM (ZTE, NOKIA, autres projets)","TRAVAUX OCM",
AQ1797="No root CAuse","No root cause",
AQ1797="ODU HS","TX ISSUE",
AQ1797="IP &amp; VLAN","TX ISSUE",
AQ1797="Warehouse HUAWEI","SPARE-ISSUE",
AQ1797="SPARE-HS","SPARE-ISSUE",
AQ1797="Power Telco","RAN ISSUE",AQ1797="no impacts","no impacts"
),"")</f>
        <v>No root cause</v>
      </c>
      <c r="AQ1797" s="127" t="s">
        <v>5344</v>
      </c>
      <c r="AR1797" s="48" t="str" cm="1">
        <f t="array" ref="AR1797">IFERROR(_xlfn.IFS(
AQ1797="MPR ISSUE","ACTIVE",
AQ1797="BSS Hardware Issue","ACTIVE",
AQ1797="Sites strategiques, MLL, Pylone, etc.","PASSIVE",
AQ1797="AKTIVCO DEFAUT GE &amp; POWER Cabinet","PASSIVE",
AQ1797="AKTIVCO Coupure ENEO &amp; Baisse de tension","PASSIVE",
AQ1797="Coupure ENEO &amp; Baisse de tension","PASSIVE",
AQ1797="Defaut GE &amp; POWER Cabinet","PASSIVE",
AQ1797="Sharing","PASSIVE",
AQ1797="Sites strategiques &amp; DataCenter","PASSIVE",
AQ1797="Exclu","Exclu",
AQ1797="SAT","ACTIVE",
AQ1797="SPARE-ISSUE","SPARE-ISSUE",
AQ1797="Fiber CAmtel","ACTIVE",
AQ1797="Fiber AOF","ACTIVE",
AQ1797="Projet OCM (HUAWEI)","PLANNED WORKS",
AQ1797="Projet OCM (NOKIA)","PLANNED WORKS",
AQ1797="ACCESS-ISSUE","ACCESS-ISSUE",
AQ1797="Projet OCM (ZTE, NOKIA, autres projets)","PLANNED WORKS",
AQ1797="No root CAuse","No root cause",
AQ1797="ODU HS","ACTIVE",
AQ1797="IP &amp; VLAN","ACTIVE",
AQ1797="Warehouse HUAWEI","SPARE-ISSUE",
AQ1797="SPARE-HS","SPARE-ISSUE",
AQ1797="Power Telco","ACTIVE", AQ1797="no impacts","no impacts"
),"")</f>
        <v>No root cause</v>
      </c>
      <c r="AS1797" s="92" t="s">
        <v>5537</v>
      </c>
      <c r="AT1797" s="98" t="s">
        <v>1100</v>
      </c>
      <c r="AV1797" s="17" t="s">
        <v>5537</v>
      </c>
      <c r="AW1797" s="7" t="s">
        <v>5537</v>
      </c>
      <c r="AX1797" s="6" t="s">
        <v>5537</v>
      </c>
      <c r="AY1797" s="7"/>
      <c r="AZ1797" s="3" t="s">
        <v>5537</v>
      </c>
      <c r="BA1797" s="18" t="s">
        <v>5537</v>
      </c>
      <c r="BB1797" s="18" t="s">
        <v>5537</v>
      </c>
      <c r="BC1797" s="18" t="s">
        <v>5537</v>
      </c>
      <c r="BD1797" s="18" t="s">
        <v>5537</v>
      </c>
      <c r="BE1797" s="18" t="s">
        <v>5537</v>
      </c>
      <c r="BF1797" s="18" t="s">
        <v>5537</v>
      </c>
      <c r="BG1797" s="18" t="s">
        <v>5537</v>
      </c>
      <c r="BH1797" s="18" t="s">
        <v>5537</v>
      </c>
      <c r="BI1797" s="18" t="s">
        <v>5537</v>
      </c>
      <c r="BJ1797" s="18" t="s">
        <v>5537</v>
      </c>
      <c r="BK1797" s="18" t="s">
        <v>5537</v>
      </c>
      <c r="BL1797" s="9" t="s">
        <v>5537</v>
      </c>
      <c r="BM1797" s="14" t="s">
        <v>5537</v>
      </c>
      <c r="BN1797" s="14" t="s">
        <v>5537</v>
      </c>
      <c r="BO1797" s="14" t="str">
        <f>_xlfn.XLOOKUP(B1797,'[4]cell downs 18042026 17h'!$B:$B,'[4]cell downs 18042026 17h'!$B:$B,"")</f>
        <v/>
      </c>
      <c r="BP1797" s="14" t="str">
        <f>_xlfn.XLOOKUP(B1797,'[5]Cells Huawei 19042026 15h'!$B:$B,'[5]Cells Huawei 19042026 15h'!$B:$B,"")</f>
        <v/>
      </c>
      <c r="BQ1797" s="9" t="str">
        <f>_xlfn.XLOOKUP(B1797,'[6]cells down 19042026 9H40'!$B:$B,'[6]cells down 19042026 9H40'!$B:$B,"")</f>
        <v/>
      </c>
      <c r="BR1797" s="9" t="s">
        <v>1100</v>
      </c>
      <c r="BS1797" s="9" t="s">
        <v>5537</v>
      </c>
      <c r="BT1797" s="108"/>
    </row>
    <row r="1798" spans="1:72" s="9" customFormat="1" x14ac:dyDescent="0.35">
      <c r="A1798" s="1" t="s">
        <v>2488</v>
      </c>
      <c r="B1798" s="8" t="s">
        <v>2489</v>
      </c>
      <c r="C1798" s="3" t="str">
        <f>_xlfn.XLOOKUP(B1798,'[1]daily break down'!$D:$D,'[1]daily break down'!$E:$E,"")</f>
        <v>OUEST</v>
      </c>
      <c r="D1798" s="1" t="s">
        <v>11</v>
      </c>
      <c r="E1798" s="1" t="s">
        <v>12</v>
      </c>
      <c r="F1798" s="3" t="s">
        <v>102</v>
      </c>
      <c r="G1798" s="1" t="s">
        <v>2488</v>
      </c>
      <c r="H1798" s="33" t="str">
        <f>_xlfn.XLOOKUP(B1798,[2]CALCULATION!$B:$B,[2]CALCULATION!$H:$H,"")</f>
        <v>NOKIA</v>
      </c>
      <c r="I1798" s="28">
        <v>0</v>
      </c>
      <c r="J1798" s="28">
        <v>0</v>
      </c>
      <c r="K1798" s="28">
        <v>0</v>
      </c>
      <c r="L1798" s="28">
        <v>0</v>
      </c>
      <c r="M1798" s="28">
        <v>0</v>
      </c>
      <c r="N1798" s="28">
        <v>0</v>
      </c>
      <c r="O1798" s="28">
        <v>0</v>
      </c>
      <c r="P1798" s="28">
        <v>0</v>
      </c>
      <c r="Q1798" s="28">
        <v>0</v>
      </c>
      <c r="R1798" s="28">
        <v>0</v>
      </c>
      <c r="S1798" s="93">
        <v>0</v>
      </c>
      <c r="T1798" s="93">
        <f>_xlfn.XLOOKUP(B1798,'[3]Nur des jours'!$B:$B,'[3]Nur des jours'!$U:$U,"")</f>
        <v>0</v>
      </c>
      <c r="U1798" s="93">
        <v>0</v>
      </c>
      <c r="V1798" s="93">
        <v>0</v>
      </c>
      <c r="W1798" s="93">
        <v>0</v>
      </c>
      <c r="X1798" s="93">
        <v>0</v>
      </c>
      <c r="Y1798" s="93">
        <v>0</v>
      </c>
      <c r="Z1798" s="93">
        <v>0</v>
      </c>
      <c r="AA1798" s="93">
        <v>0</v>
      </c>
      <c r="AB1798" s="93">
        <v>0</v>
      </c>
      <c r="AC1798" s="93">
        <f>_xlfn.XLOOKUP(B1798,'[3]Nur des jours'!$B:$B,'[3]Nur des jours'!$N:$N,"")</f>
        <v>0</v>
      </c>
      <c r="AD1798" s="93">
        <v>0</v>
      </c>
      <c r="AE1798" s="93">
        <v>0</v>
      </c>
      <c r="AF1798" s="93">
        <v>0</v>
      </c>
      <c r="AG1798" s="93"/>
      <c r="AH1798" s="93">
        <v>0</v>
      </c>
      <c r="AI1798" s="93">
        <v>0</v>
      </c>
      <c r="AJ1798" s="93">
        <v>0</v>
      </c>
      <c r="AK1798" s="93">
        <v>0</v>
      </c>
      <c r="AL1798" s="93">
        <v>0</v>
      </c>
      <c r="AM1798" s="49" t="s">
        <v>5559</v>
      </c>
      <c r="AN1798" s="49"/>
      <c r="AO1798" s="48" t="str" cm="1">
        <f t="array" ref="AO1798">IFERROR(_xlfn.IFS(
AQ1798="MPR ISSUE","PDH",
AQ1798="BSS Hardware Issue","BSS",
AQ1798="Sites strategiques, MLL, Pylone, etc.","ENVTECH",
AQ1798="AKTIVCO DEFAUT GE &amp; POWER Cabinet","AKTIVCO",
AQ1798="AKTIVCO Coupure ENEO &amp; Baisse de tension","AKTIVCO GRID ONLY",
AQ1798="Coupure ENEO &amp; Baisse de tension","IHS GRID ONLY",
AQ1798="Defaut GE &amp; POWER Cabinet","IHS",
AQ1798="Sharing","Partners",
AQ1798="Sites strategiques &amp; DataCenter","SST &amp; DC",
AQ1798="Exclu","Exclu",
AQ1798="SAT","SAT",
AQ1798="SPARE-ISSUE","SPARE-ISSUE",
AQ1798="Fiber CAmtel","TRANS_FO_CAMTEL",
AQ1798="Fiber AOF","Fiber AOF",
AQ1798="Projet OCM (HUAWEI)","TRAVAUX-HUAWEI",
AQ1798="Projet OCM (NOKIA)","TRAVAUX-NOKIA",
AQ1798="ACCESS-ISSUE","ACCESS-ISSUE",
AQ1798="Projet OCM (ZTE, NOKIA, autres projets)","TRAVAUX OCM",
AQ1798="No root CAuse","No root cause",
AQ1798="ODU HS","PDH",
AQ1798="IP &amp; VLAN","PDH",
AQ1798="Warehouse HUAWEI","SPARE-ISSUE",
AQ1798="SPARE-HS","SPARE-ISSUE",
AQ1798="Power Telco","BSS",AQ1798="no impacts","no impacts"
),"")</f>
        <v>No root cause</v>
      </c>
      <c r="AP1798" s="48" t="str" cm="1">
        <f t="array" ref="AP1798">IFERROR(_xlfn.IFS(
AQ1798="MPR ISSUE","TX ISSUE",
AQ1798="BSS Hardware Issue","RAN ISSUE",
AQ1798="Sites strategiques, MLL, Pylone, etc.","ENVTECH",
AQ1798="AKTIVCO DEFAUT GE &amp; POWER Cabinet","POWER ISSUE",
AQ1798="AKTIVCO Coupure ENEO &amp; Baisse de tension","POWER ISSUE",
AQ1798="Coupure ENEO &amp; Baisse de tension","POWER ISSUE",
AQ1798="Defaut GE &amp; POWER Cabinet","POWER ISSUE",
AQ1798="Sharing","POWER ISSUE",
AQ1798="Sites strategiques &amp; DataCenter","POWER ISSUE",
AQ1798="Exclu","Exclu",
AQ1798="SAT","TX ISSUE",
AQ1798="SPARE-ISSUE","SPARE-ISSUE",
AQ1798="Fiber CAmtel","TX ISSUE",
AQ1798="Fiber AOF","TX ISSUE",
AQ1798="Projet OCM (HUAWEI)","TRAVAUX-HUAWEI",
AQ1798="Projet OCM (NOKIA)","TRAVAUX -NOKIA",
AQ1798="ACCESS-ISSUE","ACCESS-ISSUE",
AQ1798="Projet OCM (ZTE, NOKIA, autres projets)","TRAVAUX OCM",
AQ1798="No root CAuse","No root cause",
AQ1798="ODU HS","TX ISSUE",
AQ1798="IP &amp; VLAN","TX ISSUE",
AQ1798="Warehouse HUAWEI","SPARE-ISSUE",
AQ1798="SPARE-HS","SPARE-ISSUE",
AQ1798="Power Telco","RAN ISSUE",AQ1798="no impacts","no impacts"
),"")</f>
        <v>No root cause</v>
      </c>
      <c r="AQ1798" s="127" t="s">
        <v>5344</v>
      </c>
      <c r="AR1798" s="48" t="str" cm="1">
        <f t="array" ref="AR1798">IFERROR(_xlfn.IFS(
AQ1798="MPR ISSUE","ACTIVE",
AQ1798="BSS Hardware Issue","ACTIVE",
AQ1798="Sites strategiques, MLL, Pylone, etc.","PASSIVE",
AQ1798="AKTIVCO DEFAUT GE &amp; POWER Cabinet","PASSIVE",
AQ1798="AKTIVCO Coupure ENEO &amp; Baisse de tension","PASSIVE",
AQ1798="Coupure ENEO &amp; Baisse de tension","PASSIVE",
AQ1798="Defaut GE &amp; POWER Cabinet","PASSIVE",
AQ1798="Sharing","PASSIVE",
AQ1798="Sites strategiques &amp; DataCenter","PASSIVE",
AQ1798="Exclu","Exclu",
AQ1798="SAT","ACTIVE",
AQ1798="SPARE-ISSUE","SPARE-ISSUE",
AQ1798="Fiber CAmtel","ACTIVE",
AQ1798="Fiber AOF","ACTIVE",
AQ1798="Projet OCM (HUAWEI)","PLANNED WORKS",
AQ1798="Projet OCM (NOKIA)","PLANNED WORKS",
AQ1798="ACCESS-ISSUE","ACCESS-ISSUE",
AQ1798="Projet OCM (ZTE, NOKIA, autres projets)","PLANNED WORKS",
AQ1798="No root CAuse","No root cause",
AQ1798="ODU HS","ACTIVE",
AQ1798="IP &amp; VLAN","ACTIVE",
AQ1798="Warehouse HUAWEI","SPARE-ISSUE",
AQ1798="SPARE-HS","SPARE-ISSUE",
AQ1798="Power Telco","ACTIVE", AQ1798="no impacts","no impacts"
),"")</f>
        <v>No root cause</v>
      </c>
      <c r="AS1798" s="92" t="s">
        <v>5537</v>
      </c>
      <c r="AT1798" s="98" t="s">
        <v>2489</v>
      </c>
      <c r="AV1798" s="17" t="s">
        <v>5537</v>
      </c>
      <c r="AW1798" s="7" t="s">
        <v>5537</v>
      </c>
      <c r="AX1798" s="6" t="s">
        <v>5537</v>
      </c>
      <c r="AY1798" s="7"/>
      <c r="AZ1798" s="3" t="s">
        <v>5537</v>
      </c>
      <c r="BA1798" s="18" t="s">
        <v>5537</v>
      </c>
      <c r="BB1798" s="18" t="s">
        <v>5537</v>
      </c>
      <c r="BC1798" s="18" t="s">
        <v>5537</v>
      </c>
      <c r="BD1798" s="18" t="s">
        <v>5537</v>
      </c>
      <c r="BE1798" s="18" t="s">
        <v>5537</v>
      </c>
      <c r="BF1798" s="18" t="s">
        <v>5537</v>
      </c>
      <c r="BG1798" s="18" t="s">
        <v>5537</v>
      </c>
      <c r="BH1798" s="18" t="s">
        <v>5537</v>
      </c>
      <c r="BI1798" s="18" t="s">
        <v>5537</v>
      </c>
      <c r="BJ1798" s="18" t="s">
        <v>5537</v>
      </c>
      <c r="BK1798" s="18" t="s">
        <v>5537</v>
      </c>
      <c r="BL1798" s="9" t="s">
        <v>5537</v>
      </c>
      <c r="BM1798" s="14" t="s">
        <v>5537</v>
      </c>
      <c r="BN1798" s="14" t="s">
        <v>5537</v>
      </c>
      <c r="BO1798" s="14" t="str">
        <f>_xlfn.XLOOKUP(B1798,'[4]cell downs 18042026 17h'!$B:$B,'[4]cell downs 18042026 17h'!$B:$B,"")</f>
        <v/>
      </c>
      <c r="BP1798" s="14" t="str">
        <f>_xlfn.XLOOKUP(B1798,'[5]Cells Huawei 19042026 15h'!$B:$B,'[5]Cells Huawei 19042026 15h'!$B:$B,"")</f>
        <v>OST_039</v>
      </c>
      <c r="BQ1798" s="9" t="str">
        <f>_xlfn.XLOOKUP(B1798,'[6]cells down 19042026 9H40'!$B:$B,'[6]cells down 19042026 9H40'!$B:$B,"")</f>
        <v/>
      </c>
      <c r="BR1798" s="9" t="s">
        <v>5537</v>
      </c>
      <c r="BS1798" s="9" t="s">
        <v>594</v>
      </c>
      <c r="BT1798" s="108"/>
    </row>
    <row r="1799" spans="1:72" s="9" customFormat="1" x14ac:dyDescent="0.35">
      <c r="A1799" s="1" t="s">
        <v>4500</v>
      </c>
      <c r="B1799" s="8" t="s">
        <v>4501</v>
      </c>
      <c r="C1799" s="3" t="str">
        <f>_xlfn.XLOOKUP(B1799,'[1]daily break down'!$D:$D,'[1]daily break down'!$E:$E,"")</f>
        <v>CENTRE</v>
      </c>
      <c r="D1799" s="1"/>
      <c r="E1799" s="1"/>
      <c r="F1799" s="3" t="s">
        <v>37</v>
      </c>
      <c r="G1799" s="1" t="s">
        <v>4500</v>
      </c>
      <c r="H1799" s="34" t="str">
        <f>_xlfn.XLOOKUP(B1799,[2]CALCULATION!$B:$B,[2]CALCULATION!$H:$H,"")</f>
        <v>ZTE</v>
      </c>
      <c r="I1799" s="28">
        <v>0</v>
      </c>
      <c r="J1799" s="28">
        <v>0</v>
      </c>
      <c r="K1799" s="28">
        <v>0</v>
      </c>
      <c r="L1799" s="28">
        <v>0</v>
      </c>
      <c r="M1799" s="28">
        <v>0</v>
      </c>
      <c r="N1799" s="28">
        <v>0</v>
      </c>
      <c r="O1799" s="28">
        <v>0</v>
      </c>
      <c r="P1799" s="28">
        <v>0</v>
      </c>
      <c r="Q1799" s="28">
        <v>0</v>
      </c>
      <c r="R1799" s="28">
        <v>0</v>
      </c>
      <c r="S1799" s="93">
        <v>0</v>
      </c>
      <c r="T1799" s="93">
        <f>_xlfn.XLOOKUP(B1799,'[3]Nur des jours'!$B:$B,'[3]Nur des jours'!$U:$U,"")</f>
        <v>0</v>
      </c>
      <c r="U1799" s="93">
        <v>0</v>
      </c>
      <c r="V1799" s="93">
        <v>0</v>
      </c>
      <c r="W1799" s="93">
        <v>0</v>
      </c>
      <c r="X1799" s="93">
        <v>0</v>
      </c>
      <c r="Y1799" s="93">
        <v>0</v>
      </c>
      <c r="Z1799" s="93">
        <v>0</v>
      </c>
      <c r="AA1799" s="93">
        <v>0</v>
      </c>
      <c r="AB1799" s="93">
        <v>0</v>
      </c>
      <c r="AC1799" s="93">
        <f>_xlfn.XLOOKUP(B1799,'[3]Nur des jours'!$B:$B,'[3]Nur des jours'!$N:$N,"")</f>
        <v>0</v>
      </c>
      <c r="AD1799" s="93">
        <v>0</v>
      </c>
      <c r="AE1799" s="93">
        <v>0</v>
      </c>
      <c r="AF1799" s="93">
        <v>0</v>
      </c>
      <c r="AG1799" s="93"/>
      <c r="AH1799" s="93">
        <v>0</v>
      </c>
      <c r="AI1799" s="93">
        <v>0</v>
      </c>
      <c r="AJ1799" s="93">
        <v>0</v>
      </c>
      <c r="AK1799" s="93">
        <v>0</v>
      </c>
      <c r="AL1799" s="93">
        <v>0</v>
      </c>
      <c r="AM1799" s="49" t="s">
        <v>5559</v>
      </c>
      <c r="AN1799" s="49"/>
      <c r="AO1799" s="48" t="str" cm="1">
        <f t="array" ref="AO1799">IFERROR(_xlfn.IFS(
AQ1799="MPR ISSUE","PDH",
AQ1799="BSS Hardware Issue","BSS",
AQ1799="Sites strategiques, MLL, Pylone, etc.","ENVTECH",
AQ1799="AKTIVCO DEFAUT GE &amp; POWER Cabinet","AKTIVCO",
AQ1799="AKTIVCO Coupure ENEO &amp; Baisse de tension","AKTIVCO GRID ONLY",
AQ1799="Coupure ENEO &amp; Baisse de tension","IHS GRID ONLY",
AQ1799="Defaut GE &amp; POWER Cabinet","IHS",
AQ1799="Sharing","Partners",
AQ1799="Sites strategiques &amp; DataCenter","SST &amp; DC",
AQ1799="Exclu","Exclu",
AQ1799="SAT","SAT",
AQ1799="SPARE-ISSUE","SPARE-ISSUE",
AQ1799="Fiber CAmtel","TRANS_FO_CAMTEL",
AQ1799="Fiber AOF","Fiber AOF",
AQ1799="Projet OCM (HUAWEI)","TRAVAUX-HUAWEI",
AQ1799="Projet OCM (NOKIA)","TRAVAUX-NOKIA",
AQ1799="ACCESS-ISSUE","ACCESS-ISSUE",
AQ1799="Projet OCM (ZTE, NOKIA, autres projets)","TRAVAUX OCM",
AQ1799="No root CAuse","No root cause",
AQ1799="ODU HS","PDH",
AQ1799="IP &amp; VLAN","PDH",
AQ1799="Warehouse HUAWEI","SPARE-ISSUE",
AQ1799="SPARE-HS","SPARE-ISSUE",
AQ1799="Power Telco","BSS",AQ1799="no impacts","no impacts"
),"")</f>
        <v>No root cause</v>
      </c>
      <c r="AP1799" s="48" t="str" cm="1">
        <f t="array" ref="AP1799">IFERROR(_xlfn.IFS(
AQ1799="MPR ISSUE","TX ISSUE",
AQ1799="BSS Hardware Issue","RAN ISSUE",
AQ1799="Sites strategiques, MLL, Pylone, etc.","ENVTECH",
AQ1799="AKTIVCO DEFAUT GE &amp; POWER Cabinet","POWER ISSUE",
AQ1799="AKTIVCO Coupure ENEO &amp; Baisse de tension","POWER ISSUE",
AQ1799="Coupure ENEO &amp; Baisse de tension","POWER ISSUE",
AQ1799="Defaut GE &amp; POWER Cabinet","POWER ISSUE",
AQ1799="Sharing","POWER ISSUE",
AQ1799="Sites strategiques &amp; DataCenter","POWER ISSUE",
AQ1799="Exclu","Exclu",
AQ1799="SAT","TX ISSUE",
AQ1799="SPARE-ISSUE","SPARE-ISSUE",
AQ1799="Fiber CAmtel","TX ISSUE",
AQ1799="Fiber AOF","TX ISSUE",
AQ1799="Projet OCM (HUAWEI)","TRAVAUX-HUAWEI",
AQ1799="Projet OCM (NOKIA)","TRAVAUX -NOKIA",
AQ1799="ACCESS-ISSUE","ACCESS-ISSUE",
AQ1799="Projet OCM (ZTE, NOKIA, autres projets)","TRAVAUX OCM",
AQ1799="No root CAuse","No root cause",
AQ1799="ODU HS","TX ISSUE",
AQ1799="IP &amp; VLAN","TX ISSUE",
AQ1799="Warehouse HUAWEI","SPARE-ISSUE",
AQ1799="SPARE-HS","SPARE-ISSUE",
AQ1799="Power Telco","RAN ISSUE",AQ1799="no impacts","no impacts"
),"")</f>
        <v>No root cause</v>
      </c>
      <c r="AQ1799" s="67" t="s">
        <v>5344</v>
      </c>
      <c r="AR1799" s="48" t="str" cm="1">
        <f t="array" ref="AR1799">IFERROR(_xlfn.IFS(
AQ1799="MPR ISSUE","ACTIVE",
AQ1799="BSS Hardware Issue","ACTIVE",
AQ1799="Sites strategiques, MLL, Pylone, etc.","PASSIVE",
AQ1799="AKTIVCO DEFAUT GE &amp; POWER Cabinet","PASSIVE",
AQ1799="AKTIVCO Coupure ENEO &amp; Baisse de tension","PASSIVE",
AQ1799="Coupure ENEO &amp; Baisse de tension","PASSIVE",
AQ1799="Defaut GE &amp; POWER Cabinet","PASSIVE",
AQ1799="Sharing","PASSIVE",
AQ1799="Sites strategiques &amp; DataCenter","PASSIVE",
AQ1799="Exclu","Exclu",
AQ1799="SAT","ACTIVE",
AQ1799="SPARE-ISSUE","SPARE-ISSUE",
AQ1799="Fiber CAmtel","ACTIVE",
AQ1799="Fiber AOF","ACTIVE",
AQ1799="Projet OCM (HUAWEI)","PLANNED WORKS",
AQ1799="Projet OCM (NOKIA)","PLANNED WORKS",
AQ1799="ACCESS-ISSUE","ACCESS-ISSUE",
AQ1799="Projet OCM (ZTE, NOKIA, autres projets)","PLANNED WORKS",
AQ1799="No root CAuse","No root cause",
AQ1799="ODU HS","ACTIVE",
AQ1799="IP &amp; VLAN","ACTIVE",
AQ1799="Warehouse HUAWEI","SPARE-ISSUE",
AQ1799="SPARE-HS","SPARE-ISSUE",
AQ1799="Power Telco","ACTIVE", AQ1799="no impacts","no impacts"
),"")</f>
        <v>No root cause</v>
      </c>
      <c r="AS1799" s="92" t="s">
        <v>5537</v>
      </c>
      <c r="AT1799" s="98" t="s">
        <v>4501</v>
      </c>
      <c r="AV1799" s="17" t="s">
        <v>5537</v>
      </c>
      <c r="AW1799" s="7" t="s">
        <v>5537</v>
      </c>
      <c r="AX1799" s="6" t="s">
        <v>5537</v>
      </c>
      <c r="AY1799" s="7"/>
      <c r="AZ1799" s="3" t="s">
        <v>5537</v>
      </c>
      <c r="BA1799" s="18" t="s">
        <v>5537</v>
      </c>
      <c r="BB1799" s="18" t="s">
        <v>5537</v>
      </c>
      <c r="BC1799" s="18" t="s">
        <v>5537</v>
      </c>
      <c r="BD1799" s="18" t="s">
        <v>5537</v>
      </c>
      <c r="BE1799" s="18" t="s">
        <v>5537</v>
      </c>
      <c r="BF1799" s="18" t="s">
        <v>5537</v>
      </c>
      <c r="BG1799" s="18" t="s">
        <v>5537</v>
      </c>
      <c r="BH1799" s="18" t="s">
        <v>5537</v>
      </c>
      <c r="BI1799" s="18" t="s">
        <v>5537</v>
      </c>
      <c r="BJ1799" s="18" t="s">
        <v>5537</v>
      </c>
      <c r="BK1799" s="18" t="s">
        <v>5537</v>
      </c>
      <c r="BL1799" s="9" t="s">
        <v>5537</v>
      </c>
      <c r="BM1799" s="14" t="s">
        <v>5537</v>
      </c>
      <c r="BN1799" s="14" t="s">
        <v>5537</v>
      </c>
      <c r="BO1799" s="14" t="str">
        <f>_xlfn.XLOOKUP(B1799,'[4]cell downs 18042026 17h'!$B:$B,'[4]cell downs 18042026 17h'!$B:$B,"")</f>
        <v/>
      </c>
      <c r="BP1799" s="14" t="str">
        <f>_xlfn.XLOOKUP(B1799,'[5]Cells Huawei 19042026 15h'!$B:$B,'[5]Cells Huawei 19042026 15h'!$B:$B,"")</f>
        <v/>
      </c>
      <c r="BQ1799" s="9" t="str">
        <f>_xlfn.XLOOKUP(B1799,'[6]cells down 19042026 9H40'!$B:$B,'[6]cells down 19042026 9H40'!$B:$B,"")</f>
        <v/>
      </c>
      <c r="BR1799" s="9" t="s">
        <v>5537</v>
      </c>
      <c r="BS1799" s="9" t="s">
        <v>12</v>
      </c>
      <c r="BT1799" s="108"/>
    </row>
    <row r="1800" spans="1:72" s="9" customFormat="1" x14ac:dyDescent="0.35">
      <c r="A1800" s="1" t="s">
        <v>4635</v>
      </c>
      <c r="B1800" s="8" t="s">
        <v>4636</v>
      </c>
      <c r="C1800" s="3" t="str">
        <f>_xlfn.XLOOKUP(B1800,'[1]daily break down'!$D:$D,'[1]daily break down'!$E:$E,"")</f>
        <v>OUEST</v>
      </c>
      <c r="D1800" s="1" t="s">
        <v>11</v>
      </c>
      <c r="E1800" s="1" t="s">
        <v>12</v>
      </c>
      <c r="F1800" s="3" t="s">
        <v>102</v>
      </c>
      <c r="G1800" s="1" t="s">
        <v>856</v>
      </c>
      <c r="H1800" s="32" t="str">
        <f>_xlfn.XLOOKUP(B1800,[2]CALCULATION!$B:$B,[2]CALCULATION!$H:$H,"")</f>
        <v>Huawei</v>
      </c>
      <c r="I1800" s="28">
        <v>0</v>
      </c>
      <c r="J1800" s="28">
        <v>0</v>
      </c>
      <c r="K1800" s="28">
        <v>0</v>
      </c>
      <c r="L1800" s="28">
        <v>0</v>
      </c>
      <c r="M1800" s="28">
        <v>0</v>
      </c>
      <c r="N1800" s="28">
        <v>0</v>
      </c>
      <c r="O1800" s="28">
        <v>0</v>
      </c>
      <c r="P1800" s="28">
        <v>0</v>
      </c>
      <c r="Q1800" s="28">
        <v>0</v>
      </c>
      <c r="R1800" s="28">
        <v>0</v>
      </c>
      <c r="S1800" s="93">
        <v>0</v>
      </c>
      <c r="T1800" s="93">
        <f>_xlfn.XLOOKUP(B1800,'[3]Nur des jours'!$B:$B,'[3]Nur des jours'!$U:$U,"")</f>
        <v>0</v>
      </c>
      <c r="U1800" s="93">
        <v>0</v>
      </c>
      <c r="V1800" s="93">
        <v>0</v>
      </c>
      <c r="W1800" s="93">
        <v>0</v>
      </c>
      <c r="X1800" s="93">
        <v>0</v>
      </c>
      <c r="Y1800" s="93">
        <v>0</v>
      </c>
      <c r="Z1800" s="93">
        <v>0</v>
      </c>
      <c r="AA1800" s="93">
        <v>0</v>
      </c>
      <c r="AB1800" s="93">
        <v>0</v>
      </c>
      <c r="AC1800" s="93">
        <f>_xlfn.XLOOKUP(B1800,'[3]Nur des jours'!$B:$B,'[3]Nur des jours'!$N:$N,"")</f>
        <v>0</v>
      </c>
      <c r="AD1800" s="93">
        <v>0</v>
      </c>
      <c r="AE1800" s="93">
        <v>0</v>
      </c>
      <c r="AF1800" s="93">
        <v>0</v>
      </c>
      <c r="AG1800" s="93"/>
      <c r="AH1800" s="93">
        <v>0</v>
      </c>
      <c r="AI1800" s="93">
        <v>0</v>
      </c>
      <c r="AJ1800" s="93">
        <v>0</v>
      </c>
      <c r="AK1800" s="93">
        <v>0</v>
      </c>
      <c r="AL1800" s="93">
        <v>0</v>
      </c>
      <c r="AM1800" s="49" t="s">
        <v>5559</v>
      </c>
      <c r="AN1800" s="49"/>
      <c r="AO1800" s="48" t="str" cm="1">
        <f t="array" ref="AO1800">IFERROR(_xlfn.IFS(
AQ1800="MPR ISSUE","PDH",
AQ1800="BSS Hardware Issue","BSS",
AQ1800="Sites strategiques, MLL, Pylone, etc.","ENVTECH",
AQ1800="AKTIVCO DEFAUT GE &amp; POWER Cabinet","AKTIVCO",
AQ1800="AKTIVCO Coupure ENEO &amp; Baisse de tension","AKTIVCO GRID ONLY",
AQ1800="Coupure ENEO &amp; Baisse de tension","IHS GRID ONLY",
AQ1800="Defaut GE &amp; POWER Cabinet","IHS",
AQ1800="Sharing","Partners",
AQ1800="Sites strategiques &amp; DataCenter","SST &amp; DC",
AQ1800="Exclu","Exclu",
AQ1800="SAT","SAT",
AQ1800="SPARE-ISSUE","SPARE-ISSUE",
AQ1800="Fiber CAmtel","TRANS_FO_CAMTEL",
AQ1800="Fiber AOF","Fiber AOF",
AQ1800="Projet OCM (HUAWEI)","TRAVAUX-HUAWEI",
AQ1800="Projet OCM (NOKIA)","TRAVAUX-NOKIA",
AQ1800="ACCESS-ISSUE","ACCESS-ISSUE",
AQ1800="Projet OCM (ZTE, NOKIA, autres projets)","TRAVAUX OCM",
AQ1800="No root CAuse","No root cause",
AQ1800="ODU HS","PDH",
AQ1800="IP &amp; VLAN","PDH",
AQ1800="Warehouse HUAWEI","SPARE-ISSUE",
AQ1800="SPARE-HS","SPARE-ISSUE",
AQ1800="Power Telco","BSS",AQ1800="no impacts","no impacts"
),"")</f>
        <v>No root cause</v>
      </c>
      <c r="AP1800" s="48" t="str" cm="1">
        <f t="array" ref="AP1800">IFERROR(_xlfn.IFS(
AQ1800="MPR ISSUE","TX ISSUE",
AQ1800="BSS Hardware Issue","RAN ISSUE",
AQ1800="Sites strategiques, MLL, Pylone, etc.","ENVTECH",
AQ1800="AKTIVCO DEFAUT GE &amp; POWER Cabinet","POWER ISSUE",
AQ1800="AKTIVCO Coupure ENEO &amp; Baisse de tension","POWER ISSUE",
AQ1800="Coupure ENEO &amp; Baisse de tension","POWER ISSUE",
AQ1800="Defaut GE &amp; POWER Cabinet","POWER ISSUE",
AQ1800="Sharing","POWER ISSUE",
AQ1800="Sites strategiques &amp; DataCenter","POWER ISSUE",
AQ1800="Exclu","Exclu",
AQ1800="SAT","TX ISSUE",
AQ1800="SPARE-ISSUE","SPARE-ISSUE",
AQ1800="Fiber CAmtel","TX ISSUE",
AQ1800="Fiber AOF","TX ISSUE",
AQ1800="Projet OCM (HUAWEI)","TRAVAUX-HUAWEI",
AQ1800="Projet OCM (NOKIA)","TRAVAUX -NOKIA",
AQ1800="ACCESS-ISSUE","ACCESS-ISSUE",
AQ1800="Projet OCM (ZTE, NOKIA, autres projets)","TRAVAUX OCM",
AQ1800="No root CAuse","No root cause",
AQ1800="ODU HS","TX ISSUE",
AQ1800="IP &amp; VLAN","TX ISSUE",
AQ1800="Warehouse HUAWEI","SPARE-ISSUE",
AQ1800="SPARE-HS","SPARE-ISSUE",
AQ1800="Power Telco","RAN ISSUE",AQ1800="no impacts","no impacts"
),"")</f>
        <v>No root cause</v>
      </c>
      <c r="AQ1800" s="127" t="s">
        <v>5344</v>
      </c>
      <c r="AR1800" s="48" t="str" cm="1">
        <f t="array" ref="AR1800">IFERROR(_xlfn.IFS(
AQ1800="MPR ISSUE","ACTIVE",
AQ1800="BSS Hardware Issue","ACTIVE",
AQ1800="Sites strategiques, MLL, Pylone, etc.","PASSIVE",
AQ1800="AKTIVCO DEFAUT GE &amp; POWER Cabinet","PASSIVE",
AQ1800="AKTIVCO Coupure ENEO &amp; Baisse de tension","PASSIVE",
AQ1800="Coupure ENEO &amp; Baisse de tension","PASSIVE",
AQ1800="Defaut GE &amp; POWER Cabinet","PASSIVE",
AQ1800="Sharing","PASSIVE",
AQ1800="Sites strategiques &amp; DataCenter","PASSIVE",
AQ1800="Exclu","Exclu",
AQ1800="SAT","ACTIVE",
AQ1800="SPARE-ISSUE","SPARE-ISSUE",
AQ1800="Fiber CAmtel","ACTIVE",
AQ1800="Fiber AOF","ACTIVE",
AQ1800="Projet OCM (HUAWEI)","PLANNED WORKS",
AQ1800="Projet OCM (NOKIA)","PLANNED WORKS",
AQ1800="ACCESS-ISSUE","ACCESS-ISSUE",
AQ1800="Projet OCM (ZTE, NOKIA, autres projets)","PLANNED WORKS",
AQ1800="No root CAuse","No root cause",
AQ1800="ODU HS","ACTIVE",
AQ1800="IP &amp; VLAN","ACTIVE",
AQ1800="Warehouse HUAWEI","SPARE-ISSUE",
AQ1800="SPARE-HS","SPARE-ISSUE",
AQ1800="Power Telco","ACTIVE", AQ1800="no impacts","no impacts"
),"")</f>
        <v>No root cause</v>
      </c>
      <c r="AS1800" s="92" t="s">
        <v>5537</v>
      </c>
      <c r="AT1800" s="98" t="s">
        <v>4636</v>
      </c>
      <c r="AV1800" s="17" t="s">
        <v>5537</v>
      </c>
      <c r="AW1800" s="7" t="s">
        <v>5537</v>
      </c>
      <c r="AX1800" s="6" t="s">
        <v>5537</v>
      </c>
      <c r="AY1800" s="7"/>
      <c r="AZ1800" s="3" t="s">
        <v>5537</v>
      </c>
      <c r="BA1800" s="18" t="s">
        <v>5537</v>
      </c>
      <c r="BB1800" s="18" t="s">
        <v>5537</v>
      </c>
      <c r="BC1800" s="18" t="s">
        <v>5537</v>
      </c>
      <c r="BD1800" s="18" t="s">
        <v>5537</v>
      </c>
      <c r="BE1800" s="18" t="s">
        <v>5537</v>
      </c>
      <c r="BF1800" s="18" t="s">
        <v>5537</v>
      </c>
      <c r="BG1800" s="18" t="s">
        <v>5537</v>
      </c>
      <c r="BH1800" s="18" t="s">
        <v>5537</v>
      </c>
      <c r="BI1800" s="18" t="s">
        <v>5537</v>
      </c>
      <c r="BJ1800" s="18" t="s">
        <v>5537</v>
      </c>
      <c r="BK1800" s="18" t="s">
        <v>5537</v>
      </c>
      <c r="BL1800" s="9" t="s">
        <v>5537</v>
      </c>
      <c r="BM1800" s="14" t="s">
        <v>5537</v>
      </c>
      <c r="BN1800" s="14" t="s">
        <v>5537</v>
      </c>
      <c r="BO1800" s="14" t="str">
        <f>_xlfn.XLOOKUP(B1800,'[4]cell downs 18042026 17h'!$B:$B,'[4]cell downs 18042026 17h'!$B:$B,"")</f>
        <v/>
      </c>
      <c r="BP1800" s="14" t="str">
        <f>_xlfn.XLOOKUP(B1800,'[5]Cells Huawei 19042026 15h'!$B:$B,'[5]Cells Huawei 19042026 15h'!$B:$B,"")</f>
        <v/>
      </c>
      <c r="BQ1800" s="9" t="str">
        <f>_xlfn.XLOOKUP(B1800,'[6]cells down 19042026 9H40'!$B:$B,'[6]cells down 19042026 9H40'!$B:$B,"")</f>
        <v/>
      </c>
      <c r="BR1800" s="9" t="s">
        <v>4636</v>
      </c>
      <c r="BS1800" s="9" t="s">
        <v>5537</v>
      </c>
      <c r="BT1800" s="108"/>
    </row>
    <row r="1801" spans="1:72" s="9" customFormat="1" x14ac:dyDescent="0.35">
      <c r="A1801" s="1" t="s">
        <v>912</v>
      </c>
      <c r="B1801" s="8" t="s">
        <v>913</v>
      </c>
      <c r="C1801" s="3" t="str">
        <f>_xlfn.XLOOKUP(B1801,'[1]daily break down'!$D:$D,'[1]daily break down'!$E:$E,"")</f>
        <v>OUEST</v>
      </c>
      <c r="D1801" s="1" t="s">
        <v>11</v>
      </c>
      <c r="E1801" s="1" t="s">
        <v>12</v>
      </c>
      <c r="F1801" s="3" t="s">
        <v>102</v>
      </c>
      <c r="G1801" s="1" t="s">
        <v>856</v>
      </c>
      <c r="H1801" s="32" t="str">
        <f>_xlfn.XLOOKUP(B1801,[2]CALCULATION!$B:$B,[2]CALCULATION!$H:$H,"")</f>
        <v>Huawei</v>
      </c>
      <c r="I1801" s="28">
        <v>0</v>
      </c>
      <c r="J1801" s="28">
        <v>0</v>
      </c>
      <c r="K1801" s="28">
        <v>0</v>
      </c>
      <c r="L1801" s="28">
        <v>0</v>
      </c>
      <c r="M1801" s="28">
        <v>0</v>
      </c>
      <c r="N1801" s="28">
        <v>0</v>
      </c>
      <c r="O1801" s="28">
        <v>0</v>
      </c>
      <c r="P1801" s="28">
        <v>0</v>
      </c>
      <c r="Q1801" s="28">
        <v>0</v>
      </c>
      <c r="R1801" s="28">
        <v>0</v>
      </c>
      <c r="S1801" s="93">
        <v>0</v>
      </c>
      <c r="T1801" s="93">
        <f>_xlfn.XLOOKUP(B1801,'[3]Nur des jours'!$B:$B,'[3]Nur des jours'!$U:$U,"")</f>
        <v>0</v>
      </c>
      <c r="U1801" s="93">
        <v>0</v>
      </c>
      <c r="V1801" s="93">
        <v>0</v>
      </c>
      <c r="W1801" s="93">
        <v>0</v>
      </c>
      <c r="X1801" s="93">
        <v>0</v>
      </c>
      <c r="Y1801" s="93">
        <v>0</v>
      </c>
      <c r="Z1801" s="93">
        <v>0</v>
      </c>
      <c r="AA1801" s="93">
        <v>0</v>
      </c>
      <c r="AB1801" s="93">
        <v>0</v>
      </c>
      <c r="AC1801" s="93">
        <f>_xlfn.XLOOKUP(B1801,'[3]Nur des jours'!$B:$B,'[3]Nur des jours'!$N:$N,"")</f>
        <v>0</v>
      </c>
      <c r="AD1801" s="93">
        <v>0</v>
      </c>
      <c r="AE1801" s="93">
        <v>0</v>
      </c>
      <c r="AF1801" s="93">
        <v>0</v>
      </c>
      <c r="AG1801" s="93"/>
      <c r="AH1801" s="93">
        <v>0</v>
      </c>
      <c r="AI1801" s="93">
        <v>0</v>
      </c>
      <c r="AJ1801" s="93">
        <v>0</v>
      </c>
      <c r="AK1801" s="93">
        <v>0</v>
      </c>
      <c r="AL1801" s="93">
        <v>0</v>
      </c>
      <c r="AM1801" s="49" t="s">
        <v>5559</v>
      </c>
      <c r="AN1801" s="49"/>
      <c r="AO1801" s="48" t="str" cm="1">
        <f t="array" ref="AO1801">IFERROR(_xlfn.IFS(
AQ1801="MPR ISSUE","PDH",
AQ1801="BSS Hardware Issue","BSS",
AQ1801="Sites strategiques, MLL, Pylone, etc.","ENVTECH",
AQ1801="AKTIVCO DEFAUT GE &amp; POWER Cabinet","AKTIVCO",
AQ1801="AKTIVCO Coupure ENEO &amp; Baisse de tension","AKTIVCO GRID ONLY",
AQ1801="Coupure ENEO &amp; Baisse de tension","IHS GRID ONLY",
AQ1801="Defaut GE &amp; POWER Cabinet","IHS",
AQ1801="Sharing","Partners",
AQ1801="Sites strategiques &amp; DataCenter","SST &amp; DC",
AQ1801="Exclu","Exclu",
AQ1801="SAT","SAT",
AQ1801="SPARE-ISSUE","SPARE-ISSUE",
AQ1801="Fiber CAmtel","TRANS_FO_CAMTEL",
AQ1801="Fiber AOF","Fiber AOF",
AQ1801="Projet OCM (HUAWEI)","TRAVAUX-HUAWEI",
AQ1801="Projet OCM (NOKIA)","TRAVAUX-NOKIA",
AQ1801="ACCESS-ISSUE","ACCESS-ISSUE",
AQ1801="Projet OCM (ZTE, NOKIA, autres projets)","TRAVAUX OCM",
AQ1801="No root CAuse","No root cause",
AQ1801="ODU HS","PDH",
AQ1801="IP &amp; VLAN","PDH",
AQ1801="Warehouse HUAWEI","SPARE-ISSUE",
AQ1801="SPARE-HS","SPARE-ISSUE",
AQ1801="Power Telco","BSS",AQ1801="no impacts","no impacts"
),"")</f>
        <v>No root cause</v>
      </c>
      <c r="AP1801" s="48" t="str" cm="1">
        <f t="array" ref="AP1801">IFERROR(_xlfn.IFS(
AQ1801="MPR ISSUE","TX ISSUE",
AQ1801="BSS Hardware Issue","RAN ISSUE",
AQ1801="Sites strategiques, MLL, Pylone, etc.","ENVTECH",
AQ1801="AKTIVCO DEFAUT GE &amp; POWER Cabinet","POWER ISSUE",
AQ1801="AKTIVCO Coupure ENEO &amp; Baisse de tension","POWER ISSUE",
AQ1801="Coupure ENEO &amp; Baisse de tension","POWER ISSUE",
AQ1801="Defaut GE &amp; POWER Cabinet","POWER ISSUE",
AQ1801="Sharing","POWER ISSUE",
AQ1801="Sites strategiques &amp; DataCenter","POWER ISSUE",
AQ1801="Exclu","Exclu",
AQ1801="SAT","TX ISSUE",
AQ1801="SPARE-ISSUE","SPARE-ISSUE",
AQ1801="Fiber CAmtel","TX ISSUE",
AQ1801="Fiber AOF","TX ISSUE",
AQ1801="Projet OCM (HUAWEI)","TRAVAUX-HUAWEI",
AQ1801="Projet OCM (NOKIA)","TRAVAUX -NOKIA",
AQ1801="ACCESS-ISSUE","ACCESS-ISSUE",
AQ1801="Projet OCM (ZTE, NOKIA, autres projets)","TRAVAUX OCM",
AQ1801="No root CAuse","No root cause",
AQ1801="ODU HS","TX ISSUE",
AQ1801="IP &amp; VLAN","TX ISSUE",
AQ1801="Warehouse HUAWEI","SPARE-ISSUE",
AQ1801="SPARE-HS","SPARE-ISSUE",
AQ1801="Power Telco","RAN ISSUE",AQ1801="no impacts","no impacts"
),"")</f>
        <v>No root cause</v>
      </c>
      <c r="AQ1801" s="127" t="s">
        <v>5344</v>
      </c>
      <c r="AR1801" s="48" t="str" cm="1">
        <f t="array" ref="AR1801">IFERROR(_xlfn.IFS(
AQ1801="MPR ISSUE","ACTIVE",
AQ1801="BSS Hardware Issue","ACTIVE",
AQ1801="Sites strategiques, MLL, Pylone, etc.","PASSIVE",
AQ1801="AKTIVCO DEFAUT GE &amp; POWER Cabinet","PASSIVE",
AQ1801="AKTIVCO Coupure ENEO &amp; Baisse de tension","PASSIVE",
AQ1801="Coupure ENEO &amp; Baisse de tension","PASSIVE",
AQ1801="Defaut GE &amp; POWER Cabinet","PASSIVE",
AQ1801="Sharing","PASSIVE",
AQ1801="Sites strategiques &amp; DataCenter","PASSIVE",
AQ1801="Exclu","Exclu",
AQ1801="SAT","ACTIVE",
AQ1801="SPARE-ISSUE","SPARE-ISSUE",
AQ1801="Fiber CAmtel","ACTIVE",
AQ1801="Fiber AOF","ACTIVE",
AQ1801="Projet OCM (HUAWEI)","PLANNED WORKS",
AQ1801="Projet OCM (NOKIA)","PLANNED WORKS",
AQ1801="ACCESS-ISSUE","ACCESS-ISSUE",
AQ1801="Projet OCM (ZTE, NOKIA, autres projets)","PLANNED WORKS",
AQ1801="No root CAuse","No root cause",
AQ1801="ODU HS","ACTIVE",
AQ1801="IP &amp; VLAN","ACTIVE",
AQ1801="Warehouse HUAWEI","SPARE-ISSUE",
AQ1801="SPARE-HS","SPARE-ISSUE",
AQ1801="Power Telco","ACTIVE", AQ1801="no impacts","no impacts"
),"")</f>
        <v>No root cause</v>
      </c>
      <c r="AS1801" s="92" t="s">
        <v>5537</v>
      </c>
      <c r="AT1801" s="98" t="s">
        <v>913</v>
      </c>
      <c r="AV1801" s="17" t="s">
        <v>5537</v>
      </c>
      <c r="AW1801" s="7" t="s">
        <v>5537</v>
      </c>
      <c r="AX1801" s="6" t="s">
        <v>5537</v>
      </c>
      <c r="AY1801" s="7"/>
      <c r="AZ1801" s="3" t="s">
        <v>5537</v>
      </c>
      <c r="BA1801" s="18" t="s">
        <v>5537</v>
      </c>
      <c r="BB1801" s="18" t="s">
        <v>5537</v>
      </c>
      <c r="BC1801" s="18" t="s">
        <v>5537</v>
      </c>
      <c r="BD1801" s="18" t="s">
        <v>5537</v>
      </c>
      <c r="BE1801" s="18" t="s">
        <v>5537</v>
      </c>
      <c r="BF1801" s="18" t="s">
        <v>5537</v>
      </c>
      <c r="BG1801" s="18" t="s">
        <v>5537</v>
      </c>
      <c r="BH1801" s="18" t="s">
        <v>5537</v>
      </c>
      <c r="BI1801" s="18" t="s">
        <v>5537</v>
      </c>
      <c r="BJ1801" s="18" t="s">
        <v>5537</v>
      </c>
      <c r="BK1801" s="18" t="s">
        <v>5537</v>
      </c>
      <c r="BL1801" s="9" t="s">
        <v>5537</v>
      </c>
      <c r="BM1801" s="14" t="s">
        <v>5537</v>
      </c>
      <c r="BN1801" s="14" t="s">
        <v>5537</v>
      </c>
      <c r="BO1801" s="14" t="str">
        <f>_xlfn.XLOOKUP(B1801,'[4]cell downs 18042026 17h'!$B:$B,'[4]cell downs 18042026 17h'!$B:$B,"")</f>
        <v/>
      </c>
      <c r="BP1801" s="14" t="str">
        <f>_xlfn.XLOOKUP(B1801,'[5]Cells Huawei 19042026 15h'!$B:$B,'[5]Cells Huawei 19042026 15h'!$B:$B,"")</f>
        <v/>
      </c>
      <c r="BQ1801" s="9" t="str">
        <f>_xlfn.XLOOKUP(B1801,'[6]cells down 19042026 9H40'!$B:$B,'[6]cells down 19042026 9H40'!$B:$B,"")</f>
        <v/>
      </c>
      <c r="BR1801" s="9" t="s">
        <v>913</v>
      </c>
      <c r="BS1801" s="9" t="s">
        <v>12</v>
      </c>
      <c r="BT1801" s="108"/>
    </row>
    <row r="1802" spans="1:72" s="9" customFormat="1" x14ac:dyDescent="0.35">
      <c r="A1802" s="1" t="s">
        <v>3702</v>
      </c>
      <c r="B1802" s="8" t="s">
        <v>3703</v>
      </c>
      <c r="C1802" s="3" t="str">
        <f>_xlfn.XLOOKUP(B1802,'[1]daily break down'!$D:$D,'[1]daily break down'!$E:$E,"")</f>
        <v>CENTRE</v>
      </c>
      <c r="D1802" s="1" t="s">
        <v>11</v>
      </c>
      <c r="E1802" s="1" t="s">
        <v>237</v>
      </c>
      <c r="F1802" s="3" t="s">
        <v>37</v>
      </c>
      <c r="G1802" s="1" t="s">
        <v>3702</v>
      </c>
      <c r="H1802" s="34" t="str">
        <f>_xlfn.XLOOKUP(B1802,[2]CALCULATION!$B:$B,[2]CALCULATION!$H:$H,"")</f>
        <v>ZTE</v>
      </c>
      <c r="I1802" s="28">
        <v>0</v>
      </c>
      <c r="J1802" s="28">
        <v>0</v>
      </c>
      <c r="K1802" s="28">
        <v>0</v>
      </c>
      <c r="L1802" s="28">
        <v>0</v>
      </c>
      <c r="M1802" s="28">
        <v>0</v>
      </c>
      <c r="N1802" s="28">
        <v>0</v>
      </c>
      <c r="O1802" s="28">
        <v>0</v>
      </c>
      <c r="P1802" s="28">
        <v>0</v>
      </c>
      <c r="Q1802" s="28">
        <v>0</v>
      </c>
      <c r="R1802" s="28">
        <v>0</v>
      </c>
      <c r="S1802" s="93">
        <v>0</v>
      </c>
      <c r="T1802" s="93">
        <f>_xlfn.XLOOKUP(B1802,'[3]Nur des jours'!$B:$B,'[3]Nur des jours'!$U:$U,"")</f>
        <v>0</v>
      </c>
      <c r="U1802" s="93">
        <v>0</v>
      </c>
      <c r="V1802" s="93">
        <v>0</v>
      </c>
      <c r="W1802" s="93">
        <v>0</v>
      </c>
      <c r="X1802" s="93">
        <v>0</v>
      </c>
      <c r="Y1802" s="93">
        <v>0</v>
      </c>
      <c r="Z1802" s="93">
        <v>0</v>
      </c>
      <c r="AA1802" s="93">
        <v>0</v>
      </c>
      <c r="AB1802" s="93">
        <v>0</v>
      </c>
      <c r="AC1802" s="93">
        <f>_xlfn.XLOOKUP(B1802,'[3]Nur des jours'!$B:$B,'[3]Nur des jours'!$N:$N,"")</f>
        <v>0</v>
      </c>
      <c r="AD1802" s="93">
        <v>0</v>
      </c>
      <c r="AE1802" s="93">
        <v>0</v>
      </c>
      <c r="AF1802" s="93">
        <v>0</v>
      </c>
      <c r="AG1802" s="93"/>
      <c r="AH1802" s="93">
        <v>0</v>
      </c>
      <c r="AI1802" s="93">
        <v>0</v>
      </c>
      <c r="AJ1802" s="93">
        <v>0</v>
      </c>
      <c r="AK1802" s="93">
        <v>0</v>
      </c>
      <c r="AL1802" s="93">
        <v>0</v>
      </c>
      <c r="AM1802" s="49" t="s">
        <v>5559</v>
      </c>
      <c r="AN1802" s="49"/>
      <c r="AO1802" s="48" t="str" cm="1">
        <f t="array" ref="AO1802">IFERROR(_xlfn.IFS(
AQ1802="MPR ISSUE","PDH",
AQ1802="BSS Hardware Issue","BSS",
AQ1802="Sites strategiques, MLL, Pylone, etc.","ENVTECH",
AQ1802="AKTIVCO DEFAUT GE &amp; POWER Cabinet","AKTIVCO",
AQ1802="AKTIVCO Coupure ENEO &amp; Baisse de tension","AKTIVCO GRID ONLY",
AQ1802="Coupure ENEO &amp; Baisse de tension","IHS GRID ONLY",
AQ1802="Defaut GE &amp; POWER Cabinet","IHS",
AQ1802="Sharing","Partners",
AQ1802="Sites strategiques &amp; DataCenter","SST &amp; DC",
AQ1802="Exclu","Exclu",
AQ1802="SAT","SAT",
AQ1802="SPARE-ISSUE","SPARE-ISSUE",
AQ1802="Fiber CAmtel","TRANS_FO_CAMTEL",
AQ1802="Fiber AOF","Fiber AOF",
AQ1802="Projet OCM (HUAWEI)","TRAVAUX-HUAWEI",
AQ1802="Projet OCM (NOKIA)","TRAVAUX-NOKIA",
AQ1802="ACCESS-ISSUE","ACCESS-ISSUE",
AQ1802="Projet OCM (ZTE, NOKIA, autres projets)","TRAVAUX OCM",
AQ1802="No root CAuse","No root cause",
AQ1802="ODU HS","PDH",
AQ1802="IP &amp; VLAN","PDH",
AQ1802="Warehouse HUAWEI","SPARE-ISSUE",
AQ1802="SPARE-HS","SPARE-ISSUE",
AQ1802="Power Telco","BSS",AQ1802="no impacts","no impacts"
),"")</f>
        <v>No root cause</v>
      </c>
      <c r="AP1802" s="48" t="str" cm="1">
        <f t="array" ref="AP1802">IFERROR(_xlfn.IFS(
AQ1802="MPR ISSUE","TX ISSUE",
AQ1802="BSS Hardware Issue","RAN ISSUE",
AQ1802="Sites strategiques, MLL, Pylone, etc.","ENVTECH",
AQ1802="AKTIVCO DEFAUT GE &amp; POWER Cabinet","POWER ISSUE",
AQ1802="AKTIVCO Coupure ENEO &amp; Baisse de tension","POWER ISSUE",
AQ1802="Coupure ENEO &amp; Baisse de tension","POWER ISSUE",
AQ1802="Defaut GE &amp; POWER Cabinet","POWER ISSUE",
AQ1802="Sharing","POWER ISSUE",
AQ1802="Sites strategiques &amp; DataCenter","POWER ISSUE",
AQ1802="Exclu","Exclu",
AQ1802="SAT","TX ISSUE",
AQ1802="SPARE-ISSUE","SPARE-ISSUE",
AQ1802="Fiber CAmtel","TX ISSUE",
AQ1802="Fiber AOF","TX ISSUE",
AQ1802="Projet OCM (HUAWEI)","TRAVAUX-HUAWEI",
AQ1802="Projet OCM (NOKIA)","TRAVAUX -NOKIA",
AQ1802="ACCESS-ISSUE","ACCESS-ISSUE",
AQ1802="Projet OCM (ZTE, NOKIA, autres projets)","TRAVAUX OCM",
AQ1802="No root CAuse","No root cause",
AQ1802="ODU HS","TX ISSUE",
AQ1802="IP &amp; VLAN","TX ISSUE",
AQ1802="Warehouse HUAWEI","SPARE-ISSUE",
AQ1802="SPARE-HS","SPARE-ISSUE",
AQ1802="Power Telco","RAN ISSUE",AQ1802="no impacts","no impacts"
),"")</f>
        <v>No root cause</v>
      </c>
      <c r="AQ1802" s="127" t="s">
        <v>5344</v>
      </c>
      <c r="AR1802" s="48" t="str" cm="1">
        <f t="array" ref="AR1802">IFERROR(_xlfn.IFS(
AQ1802="MPR ISSUE","ACTIVE",
AQ1802="BSS Hardware Issue","ACTIVE",
AQ1802="Sites strategiques, MLL, Pylone, etc.","PASSIVE",
AQ1802="AKTIVCO DEFAUT GE &amp; POWER Cabinet","PASSIVE",
AQ1802="AKTIVCO Coupure ENEO &amp; Baisse de tension","PASSIVE",
AQ1802="Coupure ENEO &amp; Baisse de tension","PASSIVE",
AQ1802="Defaut GE &amp; POWER Cabinet","PASSIVE",
AQ1802="Sharing","PASSIVE",
AQ1802="Sites strategiques &amp; DataCenter","PASSIVE",
AQ1802="Exclu","Exclu",
AQ1802="SAT","ACTIVE",
AQ1802="SPARE-ISSUE","SPARE-ISSUE",
AQ1802="Fiber CAmtel","ACTIVE",
AQ1802="Fiber AOF","ACTIVE",
AQ1802="Projet OCM (HUAWEI)","PLANNED WORKS",
AQ1802="Projet OCM (NOKIA)","PLANNED WORKS",
AQ1802="ACCESS-ISSUE","ACCESS-ISSUE",
AQ1802="Projet OCM (ZTE, NOKIA, autres projets)","PLANNED WORKS",
AQ1802="No root CAuse","No root cause",
AQ1802="ODU HS","ACTIVE",
AQ1802="IP &amp; VLAN","ACTIVE",
AQ1802="Warehouse HUAWEI","SPARE-ISSUE",
AQ1802="SPARE-HS","SPARE-ISSUE",
AQ1802="Power Telco","ACTIVE", AQ1802="no impacts","no impacts"
),"")</f>
        <v>No root cause</v>
      </c>
      <c r="AS1802" s="92" t="s">
        <v>5537</v>
      </c>
      <c r="AT1802" s="98" t="s">
        <v>3703</v>
      </c>
      <c r="AV1802" s="17" t="s">
        <v>5537</v>
      </c>
      <c r="AW1802" s="7" t="s">
        <v>5537</v>
      </c>
      <c r="AX1802" s="6" t="s">
        <v>5537</v>
      </c>
      <c r="AY1802" s="7"/>
      <c r="AZ1802" s="3" t="s">
        <v>5537</v>
      </c>
      <c r="BA1802" s="18" t="s">
        <v>5537</v>
      </c>
      <c r="BB1802" s="18" t="s">
        <v>5537</v>
      </c>
      <c r="BC1802" s="18" t="s">
        <v>5537</v>
      </c>
      <c r="BD1802" s="18" t="s">
        <v>5537</v>
      </c>
      <c r="BE1802" s="18" t="s">
        <v>5537</v>
      </c>
      <c r="BF1802" s="18" t="s">
        <v>5537</v>
      </c>
      <c r="BG1802" s="18" t="s">
        <v>5537</v>
      </c>
      <c r="BH1802" s="18" t="s">
        <v>5537</v>
      </c>
      <c r="BI1802" s="18" t="s">
        <v>5537</v>
      </c>
      <c r="BJ1802" s="18" t="s">
        <v>5537</v>
      </c>
      <c r="BK1802" s="18" t="s">
        <v>5537</v>
      </c>
      <c r="BL1802" s="9" t="s">
        <v>5537</v>
      </c>
      <c r="BM1802" s="14" t="s">
        <v>5537</v>
      </c>
      <c r="BN1802" s="14" t="s">
        <v>5537</v>
      </c>
      <c r="BO1802" s="14" t="str">
        <f>_xlfn.XLOOKUP(B1802,'[4]cell downs 18042026 17h'!$B:$B,'[4]cell downs 18042026 17h'!$B:$B,"")</f>
        <v/>
      </c>
      <c r="BP1802" s="14" t="str">
        <f>_xlfn.XLOOKUP(B1802,'[5]Cells Huawei 19042026 15h'!$B:$B,'[5]Cells Huawei 19042026 15h'!$B:$B,"")</f>
        <v/>
      </c>
      <c r="BQ1802" s="9" t="str">
        <f>_xlfn.XLOOKUP(B1802,'[6]cells down 19042026 9H40'!$B:$B,'[6]cells down 19042026 9H40'!$B:$B,"")</f>
        <v>CTR_117</v>
      </c>
      <c r="BR1802" s="9" t="s">
        <v>5537</v>
      </c>
      <c r="BS1802" s="9" t="s">
        <v>12</v>
      </c>
      <c r="BT1802" s="108"/>
    </row>
    <row r="1803" spans="1:72" s="9" customFormat="1" x14ac:dyDescent="0.35">
      <c r="A1803" s="1" t="s">
        <v>4044</v>
      </c>
      <c r="B1803" s="8" t="s">
        <v>4045</v>
      </c>
      <c r="C1803" s="3" t="str">
        <f>_xlfn.XLOOKUP(B1803,'[1]daily break down'!$D:$D,'[1]daily break down'!$E:$E,"")</f>
        <v>CENTRE</v>
      </c>
      <c r="D1803" s="1" t="s">
        <v>11</v>
      </c>
      <c r="E1803" s="1" t="s">
        <v>12</v>
      </c>
      <c r="F1803" s="3" t="s">
        <v>37</v>
      </c>
      <c r="G1803" s="1" t="s">
        <v>4041</v>
      </c>
      <c r="H1803" s="34" t="str">
        <f>_xlfn.XLOOKUP(B1803,[2]CALCULATION!$B:$B,[2]CALCULATION!$H:$H,"")</f>
        <v>ZTE</v>
      </c>
      <c r="I1803" s="28">
        <v>0</v>
      </c>
      <c r="J1803" s="28">
        <v>0</v>
      </c>
      <c r="K1803" s="28">
        <v>0</v>
      </c>
      <c r="L1803" s="28">
        <v>0</v>
      </c>
      <c r="M1803" s="28">
        <v>0</v>
      </c>
      <c r="N1803" s="28">
        <v>0</v>
      </c>
      <c r="O1803" s="28">
        <v>0</v>
      </c>
      <c r="P1803" s="28">
        <v>0</v>
      </c>
      <c r="Q1803" s="28">
        <v>0</v>
      </c>
      <c r="R1803" s="28">
        <v>0</v>
      </c>
      <c r="S1803" s="93">
        <v>0</v>
      </c>
      <c r="T1803" s="93">
        <f>_xlfn.XLOOKUP(B1803,'[3]Nur des jours'!$B:$B,'[3]Nur des jours'!$U:$U,"")</f>
        <v>0</v>
      </c>
      <c r="U1803" s="93">
        <v>0</v>
      </c>
      <c r="V1803" s="93">
        <v>0</v>
      </c>
      <c r="W1803" s="93">
        <v>0</v>
      </c>
      <c r="X1803" s="93">
        <v>0</v>
      </c>
      <c r="Y1803" s="93">
        <v>0</v>
      </c>
      <c r="Z1803" s="93">
        <v>0</v>
      </c>
      <c r="AA1803" s="93">
        <v>0</v>
      </c>
      <c r="AB1803" s="93">
        <v>0</v>
      </c>
      <c r="AC1803" s="93">
        <f>_xlfn.XLOOKUP(B1803,'[3]Nur des jours'!$B:$B,'[3]Nur des jours'!$N:$N,"")</f>
        <v>0</v>
      </c>
      <c r="AD1803" s="93">
        <v>0</v>
      </c>
      <c r="AE1803" s="93">
        <v>0</v>
      </c>
      <c r="AF1803" s="93">
        <v>0</v>
      </c>
      <c r="AG1803" s="93"/>
      <c r="AH1803" s="93">
        <v>0</v>
      </c>
      <c r="AI1803" s="93">
        <v>0</v>
      </c>
      <c r="AJ1803" s="93">
        <v>0</v>
      </c>
      <c r="AK1803" s="93">
        <v>0</v>
      </c>
      <c r="AL1803" s="93">
        <v>0</v>
      </c>
      <c r="AM1803" s="49" t="s">
        <v>5559</v>
      </c>
      <c r="AN1803" s="49"/>
      <c r="AO1803" s="48" t="str" cm="1">
        <f t="array" ref="AO1803">IFERROR(_xlfn.IFS(
AQ1803="MPR ISSUE","PDH",
AQ1803="BSS Hardware Issue","BSS",
AQ1803="Sites strategiques, MLL, Pylone, etc.","ENVTECH",
AQ1803="AKTIVCO DEFAUT GE &amp; POWER Cabinet","AKTIVCO",
AQ1803="AKTIVCO Coupure ENEO &amp; Baisse de tension","AKTIVCO GRID ONLY",
AQ1803="Coupure ENEO &amp; Baisse de tension","IHS GRID ONLY",
AQ1803="Defaut GE &amp; POWER Cabinet","IHS",
AQ1803="Sharing","Partners",
AQ1803="Sites strategiques &amp; DataCenter","SST &amp; DC",
AQ1803="Exclu","Exclu",
AQ1803="SAT","SAT",
AQ1803="SPARE-ISSUE","SPARE-ISSUE",
AQ1803="Fiber CAmtel","TRANS_FO_CAMTEL",
AQ1803="Fiber AOF","Fiber AOF",
AQ1803="Projet OCM (HUAWEI)","TRAVAUX-HUAWEI",
AQ1803="Projet OCM (NOKIA)","TRAVAUX-NOKIA",
AQ1803="ACCESS-ISSUE","ACCESS-ISSUE",
AQ1803="Projet OCM (ZTE, NOKIA, autres projets)","TRAVAUX OCM",
AQ1803="No root CAuse","No root cause",
AQ1803="ODU HS","PDH",
AQ1803="IP &amp; VLAN","PDH",
AQ1803="Warehouse HUAWEI","SPARE-ISSUE",
AQ1803="SPARE-HS","SPARE-ISSUE",
AQ1803="Power Telco","BSS",AQ1803="no impacts","no impacts"
),"")</f>
        <v>IHS</v>
      </c>
      <c r="AP1803" s="48" t="str" cm="1">
        <f t="array" ref="AP1803">IFERROR(_xlfn.IFS(
AQ1803="MPR ISSUE","TX ISSUE",
AQ1803="BSS Hardware Issue","RAN ISSUE",
AQ1803="Sites strategiques, MLL, Pylone, etc.","ENVTECH",
AQ1803="AKTIVCO DEFAUT GE &amp; POWER Cabinet","POWER ISSUE",
AQ1803="AKTIVCO Coupure ENEO &amp; Baisse de tension","POWER ISSUE",
AQ1803="Coupure ENEO &amp; Baisse de tension","POWER ISSUE",
AQ1803="Defaut GE &amp; POWER Cabinet","POWER ISSUE",
AQ1803="Sharing","POWER ISSUE",
AQ1803="Sites strategiques &amp; DataCenter","POWER ISSUE",
AQ1803="Exclu","Exclu",
AQ1803="SAT","TX ISSUE",
AQ1803="SPARE-ISSUE","SPARE-ISSUE",
AQ1803="Fiber CAmtel","TX ISSUE",
AQ1803="Fiber AOF","TX ISSUE",
AQ1803="Projet OCM (HUAWEI)","TRAVAUX-HUAWEI",
AQ1803="Projet OCM (NOKIA)","TRAVAUX -NOKIA",
AQ1803="ACCESS-ISSUE","ACCESS-ISSUE",
AQ1803="Projet OCM (ZTE, NOKIA, autres projets)","TRAVAUX OCM",
AQ1803="No root CAuse","No root cause",
AQ1803="ODU HS","TX ISSUE",
AQ1803="IP &amp; VLAN","TX ISSUE",
AQ1803="Warehouse HUAWEI","SPARE-ISSUE",
AQ1803="SPARE-HS","SPARE-ISSUE",
AQ1803="Power Telco","RAN ISSUE",AQ1803="no impacts","no impacts"
),"")</f>
        <v>POWER ISSUE</v>
      </c>
      <c r="AQ1803" s="67" t="s">
        <v>5330</v>
      </c>
      <c r="AR1803" s="48" t="str" cm="1">
        <f t="array" ref="AR1803">IFERROR(_xlfn.IFS(
AQ1803="MPR ISSUE","ACTIVE",
AQ1803="BSS Hardware Issue","ACTIVE",
AQ1803="Sites strategiques, MLL, Pylone, etc.","PASSIVE",
AQ1803="AKTIVCO DEFAUT GE &amp; POWER Cabinet","PASSIVE",
AQ1803="AKTIVCO Coupure ENEO &amp; Baisse de tension","PASSIVE",
AQ1803="Coupure ENEO &amp; Baisse de tension","PASSIVE",
AQ1803="Defaut GE &amp; POWER Cabinet","PASSIVE",
AQ1803="Sharing","PASSIVE",
AQ1803="Sites strategiques &amp; DataCenter","PASSIVE",
AQ1803="Exclu","Exclu",
AQ1803="SAT","ACTIVE",
AQ1803="SPARE-ISSUE","SPARE-ISSUE",
AQ1803="Fiber CAmtel","ACTIVE",
AQ1803="Fiber AOF","ACTIVE",
AQ1803="Projet OCM (HUAWEI)","PLANNED WORKS",
AQ1803="Projet OCM (NOKIA)","PLANNED WORKS",
AQ1803="ACCESS-ISSUE","ACCESS-ISSUE",
AQ1803="Projet OCM (ZTE, NOKIA, autres projets)","PLANNED WORKS",
AQ1803="No root CAuse","No root cause",
AQ1803="ODU HS","ACTIVE",
AQ1803="IP &amp; VLAN","ACTIVE",
AQ1803="Warehouse HUAWEI","SPARE-ISSUE",
AQ1803="SPARE-HS","SPARE-ISSUE",
AQ1803="Power Telco","ACTIVE", AQ1803="no impacts","no impacts"
),"")</f>
        <v>PASSIVE</v>
      </c>
      <c r="AS1803" s="92" t="s">
        <v>5927</v>
      </c>
      <c r="AT1803" s="98" t="s">
        <v>4045</v>
      </c>
      <c r="AV1803" s="17" t="s">
        <v>5537</v>
      </c>
      <c r="AW1803" s="7" t="s">
        <v>5537</v>
      </c>
      <c r="AX1803" s="6" t="s">
        <v>5537</v>
      </c>
      <c r="AY1803" s="7"/>
      <c r="AZ1803" s="3" t="s">
        <v>5537</v>
      </c>
      <c r="BA1803" s="18" t="s">
        <v>5537</v>
      </c>
      <c r="BB1803" s="18" t="s">
        <v>5537</v>
      </c>
      <c r="BC1803" s="18" t="s">
        <v>5537</v>
      </c>
      <c r="BD1803" s="18" t="s">
        <v>5537</v>
      </c>
      <c r="BE1803" s="18" t="s">
        <v>5537</v>
      </c>
      <c r="BF1803" s="18" t="s">
        <v>5927</v>
      </c>
      <c r="BG1803" s="18" t="s">
        <v>5537</v>
      </c>
      <c r="BH1803" s="18" t="s">
        <v>5537</v>
      </c>
      <c r="BI1803" s="18" t="s">
        <v>5537</v>
      </c>
      <c r="BJ1803" s="18" t="s">
        <v>5537</v>
      </c>
      <c r="BK1803" s="18" t="s">
        <v>5537</v>
      </c>
      <c r="BL1803" s="9" t="s">
        <v>5537</v>
      </c>
      <c r="BM1803" s="14" t="s">
        <v>5537</v>
      </c>
      <c r="BN1803" s="14" t="s">
        <v>5537</v>
      </c>
      <c r="BO1803" s="14" t="str">
        <f>_xlfn.XLOOKUP(B1803,'[4]cell downs 18042026 17h'!$B:$B,'[4]cell downs 18042026 17h'!$B:$B,"")</f>
        <v/>
      </c>
      <c r="BP1803" s="14" t="str">
        <f>_xlfn.XLOOKUP(B1803,'[5]Cells Huawei 19042026 15h'!$B:$B,'[5]Cells Huawei 19042026 15h'!$B:$B,"")</f>
        <v/>
      </c>
      <c r="BQ1803" s="9" t="str">
        <f>_xlfn.XLOOKUP(B1803,'[6]cells down 19042026 9H40'!$B:$B,'[6]cells down 19042026 9H40'!$B:$B,"")</f>
        <v>CTR_113</v>
      </c>
      <c r="BR1803" s="9" t="s">
        <v>4045</v>
      </c>
      <c r="BS1803" s="9" t="s">
        <v>5537</v>
      </c>
      <c r="BT1803" s="108"/>
    </row>
    <row r="1804" spans="1:72" s="9" customFormat="1" x14ac:dyDescent="0.35">
      <c r="A1804" s="1" t="s">
        <v>4956</v>
      </c>
      <c r="B1804" s="8" t="s">
        <v>4957</v>
      </c>
      <c r="C1804" s="3" t="str">
        <f>_xlfn.XLOOKUP(B1804,'[1]daily break down'!$D:$D,'[1]daily break down'!$E:$E,"")</f>
        <v>LITTORAL</v>
      </c>
      <c r="D1804" s="1" t="s">
        <v>11</v>
      </c>
      <c r="E1804" s="1" t="s">
        <v>12</v>
      </c>
      <c r="F1804" s="3" t="s">
        <v>31</v>
      </c>
      <c r="G1804" s="1" t="s">
        <v>3937</v>
      </c>
      <c r="H1804" s="34" t="str">
        <f>_xlfn.XLOOKUP(B1804,[2]CALCULATION!$B:$B,[2]CALCULATION!$H:$H,"")</f>
        <v>ZTE</v>
      </c>
      <c r="I1804" s="28">
        <v>0</v>
      </c>
      <c r="J1804" s="28">
        <v>0</v>
      </c>
      <c r="K1804" s="28">
        <v>0</v>
      </c>
      <c r="L1804" s="28">
        <v>0</v>
      </c>
      <c r="M1804" s="28">
        <v>0</v>
      </c>
      <c r="N1804" s="28">
        <v>0</v>
      </c>
      <c r="O1804" s="28">
        <v>0</v>
      </c>
      <c r="P1804" s="28">
        <v>0</v>
      </c>
      <c r="Q1804" s="28">
        <v>0</v>
      </c>
      <c r="R1804" s="28">
        <v>0</v>
      </c>
      <c r="S1804" s="93">
        <v>0</v>
      </c>
      <c r="T1804" s="93">
        <f>_xlfn.XLOOKUP(B1804,'[3]Nur des jours'!$B:$B,'[3]Nur des jours'!$U:$U,"")</f>
        <v>0</v>
      </c>
      <c r="U1804" s="93">
        <v>0</v>
      </c>
      <c r="V1804" s="93">
        <v>0</v>
      </c>
      <c r="W1804" s="93">
        <v>0</v>
      </c>
      <c r="X1804" s="93">
        <v>0</v>
      </c>
      <c r="Y1804" s="93">
        <v>0</v>
      </c>
      <c r="Z1804" s="93">
        <v>0</v>
      </c>
      <c r="AA1804" s="93">
        <v>0</v>
      </c>
      <c r="AB1804" s="93">
        <v>0</v>
      </c>
      <c r="AC1804" s="93">
        <f>_xlfn.XLOOKUP(B1804,'[3]Nur des jours'!$B:$B,'[3]Nur des jours'!$N:$N,"")</f>
        <v>0</v>
      </c>
      <c r="AD1804" s="93">
        <v>0</v>
      </c>
      <c r="AE1804" s="93">
        <v>0</v>
      </c>
      <c r="AF1804" s="93">
        <v>0</v>
      </c>
      <c r="AG1804" s="93"/>
      <c r="AH1804" s="93">
        <v>0</v>
      </c>
      <c r="AI1804" s="93">
        <v>0</v>
      </c>
      <c r="AJ1804" s="93">
        <v>0</v>
      </c>
      <c r="AK1804" s="93">
        <v>0</v>
      </c>
      <c r="AL1804" s="93">
        <v>0</v>
      </c>
      <c r="AM1804" s="49" t="s">
        <v>5559</v>
      </c>
      <c r="AN1804" s="49"/>
      <c r="AO1804" s="48" t="str" cm="1">
        <f t="array" ref="AO1804">IFERROR(_xlfn.IFS(
AQ1804="MPR ISSUE","PDH",
AQ1804="BSS Hardware Issue","BSS",
AQ1804="Sites strategiques, MLL, Pylone, etc.","ENVTECH",
AQ1804="AKTIVCO DEFAUT GE &amp; POWER Cabinet","AKTIVCO",
AQ1804="AKTIVCO Coupure ENEO &amp; Baisse de tension","AKTIVCO GRID ONLY",
AQ1804="Coupure ENEO &amp; Baisse de tension","IHS GRID ONLY",
AQ1804="Defaut GE &amp; POWER Cabinet","IHS",
AQ1804="Sharing","Partners",
AQ1804="Sites strategiques &amp; DataCenter","SST &amp; DC",
AQ1804="Exclu","Exclu",
AQ1804="SAT","SAT",
AQ1804="SPARE-ISSUE","SPARE-ISSUE",
AQ1804="Fiber CAmtel","TRANS_FO_CAMTEL",
AQ1804="Fiber AOF","Fiber AOF",
AQ1804="Projet OCM (HUAWEI)","TRAVAUX-HUAWEI",
AQ1804="Projet OCM (NOKIA)","TRAVAUX-NOKIA",
AQ1804="ACCESS-ISSUE","ACCESS-ISSUE",
AQ1804="Projet OCM (ZTE, NOKIA, autres projets)","TRAVAUX OCM",
AQ1804="No root CAuse","No root cause",
AQ1804="ODU HS","PDH",
AQ1804="IP &amp; VLAN","PDH",
AQ1804="Warehouse HUAWEI","SPARE-ISSUE",
AQ1804="SPARE-HS","SPARE-ISSUE",
AQ1804="Power Telco","BSS",AQ1804="no impacts","no impacts"
),"")</f>
        <v>No root cause</v>
      </c>
      <c r="AP1804" s="48" t="str" cm="1">
        <f t="array" ref="AP1804">IFERROR(_xlfn.IFS(
AQ1804="MPR ISSUE","TX ISSUE",
AQ1804="BSS Hardware Issue","RAN ISSUE",
AQ1804="Sites strategiques, MLL, Pylone, etc.","ENVTECH",
AQ1804="AKTIVCO DEFAUT GE &amp; POWER Cabinet","POWER ISSUE",
AQ1804="AKTIVCO Coupure ENEO &amp; Baisse de tension","POWER ISSUE",
AQ1804="Coupure ENEO &amp; Baisse de tension","POWER ISSUE",
AQ1804="Defaut GE &amp; POWER Cabinet","POWER ISSUE",
AQ1804="Sharing","POWER ISSUE",
AQ1804="Sites strategiques &amp; DataCenter","POWER ISSUE",
AQ1804="Exclu","Exclu",
AQ1804="SAT","TX ISSUE",
AQ1804="SPARE-ISSUE","SPARE-ISSUE",
AQ1804="Fiber CAmtel","TX ISSUE",
AQ1804="Fiber AOF","TX ISSUE",
AQ1804="Projet OCM (HUAWEI)","TRAVAUX-HUAWEI",
AQ1804="Projet OCM (NOKIA)","TRAVAUX -NOKIA",
AQ1804="ACCESS-ISSUE","ACCESS-ISSUE",
AQ1804="Projet OCM (ZTE, NOKIA, autres projets)","TRAVAUX OCM",
AQ1804="No root CAuse","No root cause",
AQ1804="ODU HS","TX ISSUE",
AQ1804="IP &amp; VLAN","TX ISSUE",
AQ1804="Warehouse HUAWEI","SPARE-ISSUE",
AQ1804="SPARE-HS","SPARE-ISSUE",
AQ1804="Power Telco","RAN ISSUE",AQ1804="no impacts","no impacts"
),"")</f>
        <v>No root cause</v>
      </c>
      <c r="AQ1804" s="127" t="s">
        <v>5344</v>
      </c>
      <c r="AR1804" s="48" t="str" cm="1">
        <f t="array" ref="AR1804">IFERROR(_xlfn.IFS(
AQ1804="MPR ISSUE","ACTIVE",
AQ1804="BSS Hardware Issue","ACTIVE",
AQ1804="Sites strategiques, MLL, Pylone, etc.","PASSIVE",
AQ1804="AKTIVCO DEFAUT GE &amp; POWER Cabinet","PASSIVE",
AQ1804="AKTIVCO Coupure ENEO &amp; Baisse de tension","PASSIVE",
AQ1804="Coupure ENEO &amp; Baisse de tension","PASSIVE",
AQ1804="Defaut GE &amp; POWER Cabinet","PASSIVE",
AQ1804="Sharing","PASSIVE",
AQ1804="Sites strategiques &amp; DataCenter","PASSIVE",
AQ1804="Exclu","Exclu",
AQ1804="SAT","ACTIVE",
AQ1804="SPARE-ISSUE","SPARE-ISSUE",
AQ1804="Fiber CAmtel","ACTIVE",
AQ1804="Fiber AOF","ACTIVE",
AQ1804="Projet OCM (HUAWEI)","PLANNED WORKS",
AQ1804="Projet OCM (NOKIA)","PLANNED WORKS",
AQ1804="ACCESS-ISSUE","ACCESS-ISSUE",
AQ1804="Projet OCM (ZTE, NOKIA, autres projets)","PLANNED WORKS",
AQ1804="No root CAuse","No root cause",
AQ1804="ODU HS","ACTIVE",
AQ1804="IP &amp; VLAN","ACTIVE",
AQ1804="Warehouse HUAWEI","SPARE-ISSUE",
AQ1804="SPARE-HS","SPARE-ISSUE",
AQ1804="Power Telco","ACTIVE", AQ1804="no impacts","no impacts"
),"")</f>
        <v>No root cause</v>
      </c>
      <c r="AS1804" s="92" t="s">
        <v>5537</v>
      </c>
      <c r="AT1804" s="98" t="s">
        <v>4957</v>
      </c>
      <c r="AV1804" s="17" t="s">
        <v>5537</v>
      </c>
      <c r="AW1804" s="7" t="s">
        <v>5537</v>
      </c>
      <c r="AX1804" s="6" t="s">
        <v>5537</v>
      </c>
      <c r="AY1804" s="7"/>
      <c r="AZ1804" s="3" t="s">
        <v>5537</v>
      </c>
      <c r="BA1804" s="18" t="s">
        <v>5537</v>
      </c>
      <c r="BB1804" s="18" t="s">
        <v>5537</v>
      </c>
      <c r="BC1804" s="18" t="s">
        <v>5537</v>
      </c>
      <c r="BD1804" s="18" t="s">
        <v>5537</v>
      </c>
      <c r="BE1804" s="18" t="s">
        <v>5537</v>
      </c>
      <c r="BF1804" s="18" t="s">
        <v>5537</v>
      </c>
      <c r="BG1804" s="18" t="s">
        <v>5537</v>
      </c>
      <c r="BH1804" s="18" t="s">
        <v>5537</v>
      </c>
      <c r="BI1804" s="18" t="s">
        <v>5537</v>
      </c>
      <c r="BJ1804" s="18" t="s">
        <v>5537</v>
      </c>
      <c r="BK1804" s="18" t="s">
        <v>5537</v>
      </c>
      <c r="BL1804" s="9" t="s">
        <v>5537</v>
      </c>
      <c r="BM1804" s="14" t="s">
        <v>5537</v>
      </c>
      <c r="BN1804" s="14" t="s">
        <v>5537</v>
      </c>
      <c r="BO1804" s="14" t="str">
        <f>_xlfn.XLOOKUP(B1804,'[4]cell downs 18042026 17h'!$B:$B,'[4]cell downs 18042026 17h'!$B:$B,"")</f>
        <v/>
      </c>
      <c r="BP1804" s="14" t="str">
        <f>_xlfn.XLOOKUP(B1804,'[5]Cells Huawei 19042026 15h'!$B:$B,'[5]Cells Huawei 19042026 15h'!$B:$B,"")</f>
        <v/>
      </c>
      <c r="BQ1804" s="9" t="str">
        <f>_xlfn.XLOOKUP(B1804,'[6]cells down 19042026 9H40'!$B:$B,'[6]cells down 19042026 9H40'!$B:$B,"")</f>
        <v/>
      </c>
      <c r="BR1804" s="9" t="s">
        <v>4957</v>
      </c>
      <c r="BS1804" s="9" t="s">
        <v>12</v>
      </c>
      <c r="BT1804" s="108"/>
    </row>
    <row r="1805" spans="1:72" s="9" customFormat="1" x14ac:dyDescent="0.35">
      <c r="A1805" s="1" t="s">
        <v>3506</v>
      </c>
      <c r="B1805" s="8" t="s">
        <v>3507</v>
      </c>
      <c r="C1805" s="3" t="str">
        <f>_xlfn.XLOOKUP(B1805,'[1]daily break down'!$D:$D,'[1]daily break down'!$E:$E,"")</f>
        <v>LITTORAL</v>
      </c>
      <c r="D1805" s="1" t="s">
        <v>11</v>
      </c>
      <c r="E1805" s="1" t="s">
        <v>12</v>
      </c>
      <c r="F1805" s="3" t="s">
        <v>31</v>
      </c>
      <c r="G1805" s="1" t="s">
        <v>3506</v>
      </c>
      <c r="H1805" s="34" t="str">
        <f>_xlfn.XLOOKUP(B1805,[2]CALCULATION!$B:$B,[2]CALCULATION!$H:$H,"")</f>
        <v>ZTE</v>
      </c>
      <c r="I1805" s="28">
        <v>0</v>
      </c>
      <c r="J1805" s="28">
        <v>0</v>
      </c>
      <c r="K1805" s="28">
        <v>0</v>
      </c>
      <c r="L1805" s="28">
        <v>0</v>
      </c>
      <c r="M1805" s="28">
        <v>0</v>
      </c>
      <c r="N1805" s="28">
        <v>0</v>
      </c>
      <c r="O1805" s="28">
        <v>0</v>
      </c>
      <c r="P1805" s="28">
        <v>0</v>
      </c>
      <c r="Q1805" s="28">
        <v>0</v>
      </c>
      <c r="R1805" s="28">
        <v>0</v>
      </c>
      <c r="S1805" s="93">
        <v>0</v>
      </c>
      <c r="T1805" s="93">
        <f>_xlfn.XLOOKUP(B1805,'[3]Nur des jours'!$B:$B,'[3]Nur des jours'!$U:$U,"")</f>
        <v>0</v>
      </c>
      <c r="U1805" s="93">
        <v>0</v>
      </c>
      <c r="V1805" s="93">
        <v>0</v>
      </c>
      <c r="W1805" s="93">
        <v>0</v>
      </c>
      <c r="X1805" s="93">
        <v>0</v>
      </c>
      <c r="Y1805" s="93">
        <v>0</v>
      </c>
      <c r="Z1805" s="93">
        <v>0</v>
      </c>
      <c r="AA1805" s="93">
        <v>0</v>
      </c>
      <c r="AB1805" s="93">
        <v>0</v>
      </c>
      <c r="AC1805" s="93">
        <f>_xlfn.XLOOKUP(B1805,'[3]Nur des jours'!$B:$B,'[3]Nur des jours'!$N:$N,"")</f>
        <v>0</v>
      </c>
      <c r="AD1805" s="93">
        <v>0</v>
      </c>
      <c r="AE1805" s="93">
        <v>0</v>
      </c>
      <c r="AF1805" s="93">
        <v>0</v>
      </c>
      <c r="AG1805" s="93"/>
      <c r="AH1805" s="93">
        <v>0</v>
      </c>
      <c r="AI1805" s="93">
        <v>0</v>
      </c>
      <c r="AJ1805" s="93">
        <v>0</v>
      </c>
      <c r="AK1805" s="93">
        <v>0</v>
      </c>
      <c r="AL1805" s="93">
        <v>0</v>
      </c>
      <c r="AM1805" s="49" t="s">
        <v>5559</v>
      </c>
      <c r="AN1805" s="49"/>
      <c r="AO1805" s="48" t="str" cm="1">
        <f t="array" ref="AO1805">IFERROR(_xlfn.IFS(
AQ1805="MPR ISSUE","PDH",
AQ1805="BSS Hardware Issue","BSS",
AQ1805="Sites strategiques, MLL, Pylone, etc.","ENVTECH",
AQ1805="AKTIVCO DEFAUT GE &amp; POWER Cabinet","AKTIVCO",
AQ1805="AKTIVCO Coupure ENEO &amp; Baisse de tension","AKTIVCO GRID ONLY",
AQ1805="Coupure ENEO &amp; Baisse de tension","IHS GRID ONLY",
AQ1805="Defaut GE &amp; POWER Cabinet","IHS",
AQ1805="Sharing","Partners",
AQ1805="Sites strategiques &amp; DataCenter","SST &amp; DC",
AQ1805="Exclu","Exclu",
AQ1805="SAT","SAT",
AQ1805="SPARE-ISSUE","SPARE-ISSUE",
AQ1805="Fiber CAmtel","TRANS_FO_CAMTEL",
AQ1805="Fiber AOF","Fiber AOF",
AQ1805="Projet OCM (HUAWEI)","TRAVAUX-HUAWEI",
AQ1805="Projet OCM (NOKIA)","TRAVAUX-NOKIA",
AQ1805="ACCESS-ISSUE","ACCESS-ISSUE",
AQ1805="Projet OCM (ZTE, NOKIA, autres projets)","TRAVAUX OCM",
AQ1805="No root CAuse","No root cause",
AQ1805="ODU HS","PDH",
AQ1805="IP &amp; VLAN","PDH",
AQ1805="Warehouse HUAWEI","SPARE-ISSUE",
AQ1805="SPARE-HS","SPARE-ISSUE",
AQ1805="Power Telco","BSS",AQ1805="no impacts","no impacts"
),"")</f>
        <v>No root cause</v>
      </c>
      <c r="AP1805" s="48" t="str" cm="1">
        <f t="array" ref="AP1805">IFERROR(_xlfn.IFS(
AQ1805="MPR ISSUE","TX ISSUE",
AQ1805="BSS Hardware Issue","RAN ISSUE",
AQ1805="Sites strategiques, MLL, Pylone, etc.","ENVTECH",
AQ1805="AKTIVCO DEFAUT GE &amp; POWER Cabinet","POWER ISSUE",
AQ1805="AKTIVCO Coupure ENEO &amp; Baisse de tension","POWER ISSUE",
AQ1805="Coupure ENEO &amp; Baisse de tension","POWER ISSUE",
AQ1805="Defaut GE &amp; POWER Cabinet","POWER ISSUE",
AQ1805="Sharing","POWER ISSUE",
AQ1805="Sites strategiques &amp; DataCenter","POWER ISSUE",
AQ1805="Exclu","Exclu",
AQ1805="SAT","TX ISSUE",
AQ1805="SPARE-ISSUE","SPARE-ISSUE",
AQ1805="Fiber CAmtel","TX ISSUE",
AQ1805="Fiber AOF","TX ISSUE",
AQ1805="Projet OCM (HUAWEI)","TRAVAUX-HUAWEI",
AQ1805="Projet OCM (NOKIA)","TRAVAUX -NOKIA",
AQ1805="ACCESS-ISSUE","ACCESS-ISSUE",
AQ1805="Projet OCM (ZTE, NOKIA, autres projets)","TRAVAUX OCM",
AQ1805="No root CAuse","No root cause",
AQ1805="ODU HS","TX ISSUE",
AQ1805="IP &amp; VLAN","TX ISSUE",
AQ1805="Warehouse HUAWEI","SPARE-ISSUE",
AQ1805="SPARE-HS","SPARE-ISSUE",
AQ1805="Power Telco","RAN ISSUE",AQ1805="no impacts","no impacts"
),"")</f>
        <v>No root cause</v>
      </c>
      <c r="AQ1805" s="67" t="s">
        <v>5344</v>
      </c>
      <c r="AR1805" s="48" t="str" cm="1">
        <f t="array" ref="AR1805">IFERROR(_xlfn.IFS(
AQ1805="MPR ISSUE","ACTIVE",
AQ1805="BSS Hardware Issue","ACTIVE",
AQ1805="Sites strategiques, MLL, Pylone, etc.","PASSIVE",
AQ1805="AKTIVCO DEFAUT GE &amp; POWER Cabinet","PASSIVE",
AQ1805="AKTIVCO Coupure ENEO &amp; Baisse de tension","PASSIVE",
AQ1805="Coupure ENEO &amp; Baisse de tension","PASSIVE",
AQ1805="Defaut GE &amp; POWER Cabinet","PASSIVE",
AQ1805="Sharing","PASSIVE",
AQ1805="Sites strategiques &amp; DataCenter","PASSIVE",
AQ1805="Exclu","Exclu",
AQ1805="SAT","ACTIVE",
AQ1805="SPARE-ISSUE","SPARE-ISSUE",
AQ1805="Fiber CAmtel","ACTIVE",
AQ1805="Fiber AOF","ACTIVE",
AQ1805="Projet OCM (HUAWEI)","PLANNED WORKS",
AQ1805="Projet OCM (NOKIA)","PLANNED WORKS",
AQ1805="ACCESS-ISSUE","ACCESS-ISSUE",
AQ1805="Projet OCM (ZTE, NOKIA, autres projets)","PLANNED WORKS",
AQ1805="No root CAuse","No root cause",
AQ1805="ODU HS","ACTIVE",
AQ1805="IP &amp; VLAN","ACTIVE",
AQ1805="Warehouse HUAWEI","SPARE-ISSUE",
AQ1805="SPARE-HS","SPARE-ISSUE",
AQ1805="Power Telco","ACTIVE", AQ1805="no impacts","no impacts"
),"")</f>
        <v>No root cause</v>
      </c>
      <c r="AS1805" s="92" t="s">
        <v>5928</v>
      </c>
      <c r="AT1805" s="98" t="s">
        <v>3507</v>
      </c>
      <c r="AV1805" s="17" t="s">
        <v>5537</v>
      </c>
      <c r="AW1805" s="7" t="s">
        <v>5537</v>
      </c>
      <c r="AX1805" s="6" t="s">
        <v>5537</v>
      </c>
      <c r="AY1805" s="7"/>
      <c r="AZ1805" s="3" t="s">
        <v>5537</v>
      </c>
      <c r="BA1805" s="18" t="s">
        <v>5537</v>
      </c>
      <c r="BB1805" s="18" t="s">
        <v>5537</v>
      </c>
      <c r="BC1805" s="18" t="s">
        <v>5537</v>
      </c>
      <c r="BD1805" s="18" t="s">
        <v>5537</v>
      </c>
      <c r="BE1805" s="18" t="s">
        <v>5537</v>
      </c>
      <c r="BF1805" s="18" t="s">
        <v>5537</v>
      </c>
      <c r="BG1805" s="18" t="s">
        <v>5537</v>
      </c>
      <c r="BH1805" s="18" t="s">
        <v>5537</v>
      </c>
      <c r="BI1805" s="18" t="s">
        <v>5537</v>
      </c>
      <c r="BJ1805" s="18" t="s">
        <v>5537</v>
      </c>
      <c r="BK1805" s="18" t="s">
        <v>5537</v>
      </c>
      <c r="BL1805" s="9" t="s">
        <v>5928</v>
      </c>
      <c r="BM1805" s="14" t="s">
        <v>5537</v>
      </c>
      <c r="BN1805" s="14" t="s">
        <v>5537</v>
      </c>
      <c r="BO1805" s="14" t="str">
        <f>_xlfn.XLOOKUP(B1805,'[4]cell downs 18042026 17h'!$B:$B,'[4]cell downs 18042026 17h'!$B:$B,"")</f>
        <v/>
      </c>
      <c r="BP1805" s="14" t="str">
        <f>_xlfn.XLOOKUP(B1805,'[5]Cells Huawei 19042026 15h'!$B:$B,'[5]Cells Huawei 19042026 15h'!$B:$B,"")</f>
        <v/>
      </c>
      <c r="BQ1805" s="9" t="str">
        <f>_xlfn.XLOOKUP(B1805,'[6]cells down 19042026 9H40'!$B:$B,'[6]cells down 19042026 9H40'!$B:$B,"")</f>
        <v/>
      </c>
      <c r="BR1805" s="9" t="s">
        <v>3507</v>
      </c>
      <c r="BS1805" s="9" t="s">
        <v>594</v>
      </c>
      <c r="BT1805" s="108"/>
    </row>
    <row r="1806" spans="1:72" s="9" customFormat="1" x14ac:dyDescent="0.35">
      <c r="A1806" s="1" t="s">
        <v>4139</v>
      </c>
      <c r="B1806" s="8" t="s">
        <v>4142</v>
      </c>
      <c r="C1806" s="3" t="str">
        <f>_xlfn.XLOOKUP(B1806,'[1]daily break down'!$D:$D,'[1]daily break down'!$E:$E,"")</f>
        <v>CENTRE</v>
      </c>
      <c r="D1806" s="1" t="s">
        <v>11</v>
      </c>
      <c r="E1806" s="1" t="s">
        <v>12</v>
      </c>
      <c r="F1806" s="3" t="s">
        <v>37</v>
      </c>
      <c r="G1806" s="1" t="s">
        <v>4139</v>
      </c>
      <c r="H1806" s="34" t="str">
        <f>_xlfn.XLOOKUP(B1806,[2]CALCULATION!$B:$B,[2]CALCULATION!$H:$H,"")</f>
        <v>ZTE</v>
      </c>
      <c r="I1806" s="28">
        <v>0</v>
      </c>
      <c r="J1806" s="28">
        <v>0</v>
      </c>
      <c r="K1806" s="28">
        <v>0</v>
      </c>
      <c r="L1806" s="28">
        <v>0</v>
      </c>
      <c r="M1806" s="28">
        <v>0</v>
      </c>
      <c r="N1806" s="28">
        <v>0</v>
      </c>
      <c r="O1806" s="28">
        <v>0</v>
      </c>
      <c r="P1806" s="28">
        <v>0</v>
      </c>
      <c r="Q1806" s="28">
        <v>0</v>
      </c>
      <c r="R1806" s="28">
        <v>0</v>
      </c>
      <c r="S1806" s="93">
        <v>0</v>
      </c>
      <c r="T1806" s="93">
        <f>_xlfn.XLOOKUP(B1806,'[3]Nur des jours'!$B:$B,'[3]Nur des jours'!$U:$U,"")</f>
        <v>0</v>
      </c>
      <c r="U1806" s="93">
        <v>0</v>
      </c>
      <c r="V1806" s="93">
        <v>0</v>
      </c>
      <c r="W1806" s="93">
        <v>0</v>
      </c>
      <c r="X1806" s="93">
        <v>0</v>
      </c>
      <c r="Y1806" s="93">
        <v>0</v>
      </c>
      <c r="Z1806" s="93">
        <v>0</v>
      </c>
      <c r="AA1806" s="93">
        <v>0</v>
      </c>
      <c r="AB1806" s="93">
        <v>0</v>
      </c>
      <c r="AC1806" s="93">
        <f>_xlfn.XLOOKUP(B1806,'[3]Nur des jours'!$B:$B,'[3]Nur des jours'!$N:$N,"")</f>
        <v>0</v>
      </c>
      <c r="AD1806" s="93">
        <v>0</v>
      </c>
      <c r="AE1806" s="93">
        <v>0</v>
      </c>
      <c r="AF1806" s="93">
        <v>0</v>
      </c>
      <c r="AG1806" s="93"/>
      <c r="AH1806" s="93">
        <v>0</v>
      </c>
      <c r="AI1806" s="93">
        <v>0</v>
      </c>
      <c r="AJ1806" s="93">
        <v>0</v>
      </c>
      <c r="AK1806" s="93">
        <v>0</v>
      </c>
      <c r="AL1806" s="93">
        <v>0</v>
      </c>
      <c r="AM1806" s="49" t="s">
        <v>5559</v>
      </c>
      <c r="AN1806" s="49"/>
      <c r="AO1806" s="48" t="str" cm="1">
        <f t="array" ref="AO1806">IFERROR(_xlfn.IFS(
AQ1806="MPR ISSUE","PDH",
AQ1806="BSS Hardware Issue","BSS",
AQ1806="Sites strategiques, MLL, Pylone, etc.","ENVTECH",
AQ1806="AKTIVCO DEFAUT GE &amp; POWER Cabinet","AKTIVCO",
AQ1806="AKTIVCO Coupure ENEO &amp; Baisse de tension","AKTIVCO GRID ONLY",
AQ1806="Coupure ENEO &amp; Baisse de tension","IHS GRID ONLY",
AQ1806="Defaut GE &amp; POWER Cabinet","IHS",
AQ1806="Sharing","Partners",
AQ1806="Sites strategiques &amp; DataCenter","SST &amp; DC",
AQ1806="Exclu","Exclu",
AQ1806="SAT","SAT",
AQ1806="SPARE-ISSUE","SPARE-ISSUE",
AQ1806="Fiber CAmtel","TRANS_FO_CAMTEL",
AQ1806="Fiber AOF","Fiber AOF",
AQ1806="Projet OCM (HUAWEI)","TRAVAUX-HUAWEI",
AQ1806="Projet OCM (NOKIA)","TRAVAUX-NOKIA",
AQ1806="ACCESS-ISSUE","ACCESS-ISSUE",
AQ1806="Projet OCM (ZTE, NOKIA, autres projets)","TRAVAUX OCM",
AQ1806="No root CAuse","No root cause",
AQ1806="ODU HS","PDH",
AQ1806="IP &amp; VLAN","PDH",
AQ1806="Warehouse HUAWEI","SPARE-ISSUE",
AQ1806="SPARE-HS","SPARE-ISSUE",
AQ1806="Power Telco","BSS",AQ1806="no impacts","no impacts"
),"")</f>
        <v>No root cause</v>
      </c>
      <c r="AP1806" s="48" t="str" cm="1">
        <f t="array" ref="AP1806">IFERROR(_xlfn.IFS(
AQ1806="MPR ISSUE","TX ISSUE",
AQ1806="BSS Hardware Issue","RAN ISSUE",
AQ1806="Sites strategiques, MLL, Pylone, etc.","ENVTECH",
AQ1806="AKTIVCO DEFAUT GE &amp; POWER Cabinet","POWER ISSUE",
AQ1806="AKTIVCO Coupure ENEO &amp; Baisse de tension","POWER ISSUE",
AQ1806="Coupure ENEO &amp; Baisse de tension","POWER ISSUE",
AQ1806="Defaut GE &amp; POWER Cabinet","POWER ISSUE",
AQ1806="Sharing","POWER ISSUE",
AQ1806="Sites strategiques &amp; DataCenter","POWER ISSUE",
AQ1806="Exclu","Exclu",
AQ1806="SAT","TX ISSUE",
AQ1806="SPARE-ISSUE","SPARE-ISSUE",
AQ1806="Fiber CAmtel","TX ISSUE",
AQ1806="Fiber AOF","TX ISSUE",
AQ1806="Projet OCM (HUAWEI)","TRAVAUX-HUAWEI",
AQ1806="Projet OCM (NOKIA)","TRAVAUX -NOKIA",
AQ1806="ACCESS-ISSUE","ACCESS-ISSUE",
AQ1806="Projet OCM (ZTE, NOKIA, autres projets)","TRAVAUX OCM",
AQ1806="No root CAuse","No root cause",
AQ1806="ODU HS","TX ISSUE",
AQ1806="IP &amp; VLAN","TX ISSUE",
AQ1806="Warehouse HUAWEI","SPARE-ISSUE",
AQ1806="SPARE-HS","SPARE-ISSUE",
AQ1806="Power Telco","RAN ISSUE",AQ1806="no impacts","no impacts"
),"")</f>
        <v>No root cause</v>
      </c>
      <c r="AQ1806" s="127" t="s">
        <v>5344</v>
      </c>
      <c r="AR1806" s="48" t="str" cm="1">
        <f t="array" ref="AR1806">IFERROR(_xlfn.IFS(
AQ1806="MPR ISSUE","ACTIVE",
AQ1806="BSS Hardware Issue","ACTIVE",
AQ1806="Sites strategiques, MLL, Pylone, etc.","PASSIVE",
AQ1806="AKTIVCO DEFAUT GE &amp; POWER Cabinet","PASSIVE",
AQ1806="AKTIVCO Coupure ENEO &amp; Baisse de tension","PASSIVE",
AQ1806="Coupure ENEO &amp; Baisse de tension","PASSIVE",
AQ1806="Defaut GE &amp; POWER Cabinet","PASSIVE",
AQ1806="Sharing","PASSIVE",
AQ1806="Sites strategiques &amp; DataCenter","PASSIVE",
AQ1806="Exclu","Exclu",
AQ1806="SAT","ACTIVE",
AQ1806="SPARE-ISSUE","SPARE-ISSUE",
AQ1806="Fiber CAmtel","ACTIVE",
AQ1806="Fiber AOF","ACTIVE",
AQ1806="Projet OCM (HUAWEI)","PLANNED WORKS",
AQ1806="Projet OCM (NOKIA)","PLANNED WORKS",
AQ1806="ACCESS-ISSUE","ACCESS-ISSUE",
AQ1806="Projet OCM (ZTE, NOKIA, autres projets)","PLANNED WORKS",
AQ1806="No root CAuse","No root cause",
AQ1806="ODU HS","ACTIVE",
AQ1806="IP &amp; VLAN","ACTIVE",
AQ1806="Warehouse HUAWEI","SPARE-ISSUE",
AQ1806="SPARE-HS","SPARE-ISSUE",
AQ1806="Power Telco","ACTIVE", AQ1806="no impacts","no impacts"
),"")</f>
        <v>No root cause</v>
      </c>
      <c r="AS1806" s="92" t="s">
        <v>5537</v>
      </c>
      <c r="AT1806" s="98" t="s">
        <v>4142</v>
      </c>
      <c r="AV1806" s="17" t="s">
        <v>5537</v>
      </c>
      <c r="AW1806" s="7" t="s">
        <v>5537</v>
      </c>
      <c r="AX1806" s="6" t="s">
        <v>5537</v>
      </c>
      <c r="AY1806" s="7"/>
      <c r="AZ1806" s="3" t="s">
        <v>5537</v>
      </c>
      <c r="BA1806" s="18" t="s">
        <v>5537</v>
      </c>
      <c r="BB1806" s="18" t="s">
        <v>5537</v>
      </c>
      <c r="BC1806" s="18" t="s">
        <v>5537</v>
      </c>
      <c r="BD1806" s="18" t="s">
        <v>5537</v>
      </c>
      <c r="BE1806" s="18" t="s">
        <v>5537</v>
      </c>
      <c r="BF1806" s="18" t="s">
        <v>5537</v>
      </c>
      <c r="BG1806" s="18" t="s">
        <v>5537</v>
      </c>
      <c r="BH1806" s="18" t="s">
        <v>5537</v>
      </c>
      <c r="BI1806" s="18" t="s">
        <v>5537</v>
      </c>
      <c r="BJ1806" s="18" t="s">
        <v>5537</v>
      </c>
      <c r="BK1806" s="18" t="s">
        <v>5537</v>
      </c>
      <c r="BL1806" s="9" t="s">
        <v>5537</v>
      </c>
      <c r="BM1806" s="14" t="s">
        <v>5537</v>
      </c>
      <c r="BN1806" s="14" t="s">
        <v>5537</v>
      </c>
      <c r="BO1806" s="14" t="str">
        <f>_xlfn.XLOOKUP(B1806,'[4]cell downs 18042026 17h'!$B:$B,'[4]cell downs 18042026 17h'!$B:$B,"")</f>
        <v/>
      </c>
      <c r="BP1806" s="14" t="str">
        <f>_xlfn.XLOOKUP(B1806,'[5]Cells Huawei 19042026 15h'!$B:$B,'[5]Cells Huawei 19042026 15h'!$B:$B,"")</f>
        <v/>
      </c>
      <c r="BQ1806" s="9" t="str">
        <f>_xlfn.XLOOKUP(B1806,'[6]cells down 19042026 9H40'!$B:$B,'[6]cells down 19042026 9H40'!$B:$B,"")</f>
        <v>CTR_112</v>
      </c>
      <c r="BR1806" s="9" t="s">
        <v>4142</v>
      </c>
      <c r="BS1806" s="9" t="s">
        <v>5537</v>
      </c>
      <c r="BT1806" s="108"/>
    </row>
    <row r="1807" spans="1:72" s="9" customFormat="1" x14ac:dyDescent="0.35">
      <c r="A1807" s="1" t="s">
        <v>3052</v>
      </c>
      <c r="B1807" s="8" t="s">
        <v>3053</v>
      </c>
      <c r="C1807" s="3" t="str">
        <f>_xlfn.XLOOKUP(B1807,'[1]daily break down'!$D:$D,'[1]daily break down'!$E:$E,"")</f>
        <v>Douala</v>
      </c>
      <c r="D1807" s="1" t="s">
        <v>11</v>
      </c>
      <c r="E1807" s="1" t="s">
        <v>12</v>
      </c>
      <c r="F1807" s="3" t="s">
        <v>31</v>
      </c>
      <c r="G1807" s="1" t="s">
        <v>32</v>
      </c>
      <c r="H1807" s="34" t="str">
        <f>_xlfn.XLOOKUP(B1807,[2]CALCULATION!$B:$B,[2]CALCULATION!$H:$H,"")</f>
        <v>ZTE</v>
      </c>
      <c r="I1807" s="28">
        <v>0</v>
      </c>
      <c r="J1807" s="28">
        <v>0</v>
      </c>
      <c r="K1807" s="28">
        <v>0</v>
      </c>
      <c r="L1807" s="28">
        <v>0</v>
      </c>
      <c r="M1807" s="28">
        <v>0</v>
      </c>
      <c r="N1807" s="28">
        <v>0</v>
      </c>
      <c r="O1807" s="28">
        <v>0</v>
      </c>
      <c r="P1807" s="28">
        <v>0</v>
      </c>
      <c r="Q1807" s="28">
        <v>0</v>
      </c>
      <c r="R1807" s="28">
        <v>0</v>
      </c>
      <c r="S1807" s="93">
        <v>0</v>
      </c>
      <c r="T1807" s="93">
        <f>_xlfn.XLOOKUP(B1807,'[3]Nur des jours'!$B:$B,'[3]Nur des jours'!$U:$U,"")</f>
        <v>0</v>
      </c>
      <c r="U1807" s="93">
        <v>0</v>
      </c>
      <c r="V1807" s="93">
        <v>0</v>
      </c>
      <c r="W1807" s="93">
        <v>0</v>
      </c>
      <c r="X1807" s="93">
        <v>0</v>
      </c>
      <c r="Y1807" s="93">
        <v>0</v>
      </c>
      <c r="Z1807" s="93">
        <v>0</v>
      </c>
      <c r="AA1807" s="93">
        <v>0</v>
      </c>
      <c r="AB1807" s="93">
        <v>0</v>
      </c>
      <c r="AC1807" s="93">
        <f>_xlfn.XLOOKUP(B1807,'[3]Nur des jours'!$B:$B,'[3]Nur des jours'!$N:$N,"")</f>
        <v>0</v>
      </c>
      <c r="AD1807" s="93">
        <v>0</v>
      </c>
      <c r="AE1807" s="93">
        <v>0</v>
      </c>
      <c r="AF1807" s="93">
        <v>0</v>
      </c>
      <c r="AG1807" s="93"/>
      <c r="AH1807" s="93">
        <v>0</v>
      </c>
      <c r="AI1807" s="93">
        <v>0</v>
      </c>
      <c r="AJ1807" s="93">
        <v>0</v>
      </c>
      <c r="AK1807" s="93">
        <v>0</v>
      </c>
      <c r="AL1807" s="93">
        <v>0</v>
      </c>
      <c r="AM1807" s="49" t="s">
        <v>5559</v>
      </c>
      <c r="AN1807" s="49"/>
      <c r="AO1807" s="48" t="str" cm="1">
        <f t="array" ref="AO1807">IFERROR(_xlfn.IFS(
AQ1807="MPR ISSUE","PDH",
AQ1807="BSS Hardware Issue","BSS",
AQ1807="Sites strategiques, MLL, Pylone, etc.","ENVTECH",
AQ1807="AKTIVCO DEFAUT GE &amp; POWER Cabinet","AKTIVCO",
AQ1807="AKTIVCO Coupure ENEO &amp; Baisse de tension","AKTIVCO GRID ONLY",
AQ1807="Coupure ENEO &amp; Baisse de tension","IHS GRID ONLY",
AQ1807="Defaut GE &amp; POWER Cabinet","IHS",
AQ1807="Sharing","Partners",
AQ1807="Sites strategiques &amp; DataCenter","SST &amp; DC",
AQ1807="Exclu","Exclu",
AQ1807="SAT","SAT",
AQ1807="SPARE-ISSUE","SPARE-ISSUE",
AQ1807="Fiber CAmtel","TRANS_FO_CAMTEL",
AQ1807="Fiber AOF","Fiber AOF",
AQ1807="Projet OCM (HUAWEI)","TRAVAUX-HUAWEI",
AQ1807="Projet OCM (NOKIA)","TRAVAUX-NOKIA",
AQ1807="ACCESS-ISSUE","ACCESS-ISSUE",
AQ1807="Projet OCM (ZTE, NOKIA, autres projets)","TRAVAUX OCM",
AQ1807="No root CAuse","No root cause",
AQ1807="ODU HS","PDH",
AQ1807="IP &amp; VLAN","PDH",
AQ1807="Warehouse HUAWEI","SPARE-ISSUE",
AQ1807="SPARE-HS","SPARE-ISSUE",
AQ1807="Power Telco","BSS",AQ1807="no impacts","no impacts"
),"")</f>
        <v>No root cause</v>
      </c>
      <c r="AP1807" s="48" t="str" cm="1">
        <f t="array" ref="AP1807">IFERROR(_xlfn.IFS(
AQ1807="MPR ISSUE","TX ISSUE",
AQ1807="BSS Hardware Issue","RAN ISSUE",
AQ1807="Sites strategiques, MLL, Pylone, etc.","ENVTECH",
AQ1807="AKTIVCO DEFAUT GE &amp; POWER Cabinet","POWER ISSUE",
AQ1807="AKTIVCO Coupure ENEO &amp; Baisse de tension","POWER ISSUE",
AQ1807="Coupure ENEO &amp; Baisse de tension","POWER ISSUE",
AQ1807="Defaut GE &amp; POWER Cabinet","POWER ISSUE",
AQ1807="Sharing","POWER ISSUE",
AQ1807="Sites strategiques &amp; DataCenter","POWER ISSUE",
AQ1807="Exclu","Exclu",
AQ1807="SAT","TX ISSUE",
AQ1807="SPARE-ISSUE","SPARE-ISSUE",
AQ1807="Fiber CAmtel","TX ISSUE",
AQ1807="Fiber AOF","TX ISSUE",
AQ1807="Projet OCM (HUAWEI)","TRAVAUX-HUAWEI",
AQ1807="Projet OCM (NOKIA)","TRAVAUX -NOKIA",
AQ1807="ACCESS-ISSUE","ACCESS-ISSUE",
AQ1807="Projet OCM (ZTE, NOKIA, autres projets)","TRAVAUX OCM",
AQ1807="No root CAuse","No root cause",
AQ1807="ODU HS","TX ISSUE",
AQ1807="IP &amp; VLAN","TX ISSUE",
AQ1807="Warehouse HUAWEI","SPARE-ISSUE",
AQ1807="SPARE-HS","SPARE-ISSUE",
AQ1807="Power Telco","RAN ISSUE",AQ1807="no impacts","no impacts"
),"")</f>
        <v>No root cause</v>
      </c>
      <c r="AQ1807" s="127" t="s">
        <v>5344</v>
      </c>
      <c r="AR1807" s="48" t="str" cm="1">
        <f t="array" ref="AR1807">IFERROR(_xlfn.IFS(
AQ1807="MPR ISSUE","ACTIVE",
AQ1807="BSS Hardware Issue","ACTIVE",
AQ1807="Sites strategiques, MLL, Pylone, etc.","PASSIVE",
AQ1807="AKTIVCO DEFAUT GE &amp; POWER Cabinet","PASSIVE",
AQ1807="AKTIVCO Coupure ENEO &amp; Baisse de tension","PASSIVE",
AQ1807="Coupure ENEO &amp; Baisse de tension","PASSIVE",
AQ1807="Defaut GE &amp; POWER Cabinet","PASSIVE",
AQ1807="Sharing","PASSIVE",
AQ1807="Sites strategiques &amp; DataCenter","PASSIVE",
AQ1807="Exclu","Exclu",
AQ1807="SAT","ACTIVE",
AQ1807="SPARE-ISSUE","SPARE-ISSUE",
AQ1807="Fiber CAmtel","ACTIVE",
AQ1807="Fiber AOF","ACTIVE",
AQ1807="Projet OCM (HUAWEI)","PLANNED WORKS",
AQ1807="Projet OCM (NOKIA)","PLANNED WORKS",
AQ1807="ACCESS-ISSUE","ACCESS-ISSUE",
AQ1807="Projet OCM (ZTE, NOKIA, autres projets)","PLANNED WORKS",
AQ1807="No root CAuse","No root cause",
AQ1807="ODU HS","ACTIVE",
AQ1807="IP &amp; VLAN","ACTIVE",
AQ1807="Warehouse HUAWEI","SPARE-ISSUE",
AQ1807="SPARE-HS","SPARE-ISSUE",
AQ1807="Power Telco","ACTIVE", AQ1807="no impacts","no impacts"
),"")</f>
        <v>No root cause</v>
      </c>
      <c r="AS1807" s="92" t="s">
        <v>5537</v>
      </c>
      <c r="AT1807" s="98" t="s">
        <v>3053</v>
      </c>
      <c r="AV1807" s="17" t="s">
        <v>5537</v>
      </c>
      <c r="AW1807" s="7" t="s">
        <v>5537</v>
      </c>
      <c r="AX1807" s="6" t="s">
        <v>5537</v>
      </c>
      <c r="AY1807" s="7"/>
      <c r="AZ1807" s="3" t="s">
        <v>5537</v>
      </c>
      <c r="BA1807" s="18" t="s">
        <v>5537</v>
      </c>
      <c r="BB1807" s="18" t="s">
        <v>5537</v>
      </c>
      <c r="BC1807" s="18" t="s">
        <v>5537</v>
      </c>
      <c r="BD1807" s="18" t="s">
        <v>5537</v>
      </c>
      <c r="BE1807" s="18" t="s">
        <v>5537</v>
      </c>
      <c r="BF1807" s="18" t="s">
        <v>5537</v>
      </c>
      <c r="BG1807" s="18" t="s">
        <v>5537</v>
      </c>
      <c r="BH1807" s="18" t="s">
        <v>5537</v>
      </c>
      <c r="BI1807" s="18" t="s">
        <v>5537</v>
      </c>
      <c r="BJ1807" s="18" t="s">
        <v>5537</v>
      </c>
      <c r="BK1807" s="18" t="s">
        <v>5537</v>
      </c>
      <c r="BL1807" s="9" t="s">
        <v>5537</v>
      </c>
      <c r="BM1807" s="14" t="s">
        <v>5537</v>
      </c>
      <c r="BN1807" s="14" t="s">
        <v>5537</v>
      </c>
      <c r="BO1807" s="14" t="str">
        <f>_xlfn.XLOOKUP(B1807,'[4]cell downs 18042026 17h'!$B:$B,'[4]cell downs 18042026 17h'!$B:$B,"")</f>
        <v/>
      </c>
      <c r="BP1807" s="14" t="str">
        <f>_xlfn.XLOOKUP(B1807,'[5]Cells Huawei 19042026 15h'!$B:$B,'[5]Cells Huawei 19042026 15h'!$B:$B,"")</f>
        <v/>
      </c>
      <c r="BQ1807" s="9" t="str">
        <f>_xlfn.XLOOKUP(B1807,'[6]cells down 19042026 9H40'!$B:$B,'[6]cells down 19042026 9H40'!$B:$B,"")</f>
        <v/>
      </c>
      <c r="BR1807" s="9" t="s">
        <v>3053</v>
      </c>
      <c r="BS1807" s="9" t="s">
        <v>594</v>
      </c>
      <c r="BT1807" s="108"/>
    </row>
    <row r="1808" spans="1:72" s="9" customFormat="1" x14ac:dyDescent="0.35">
      <c r="A1808" s="19" t="s">
        <v>5474</v>
      </c>
      <c r="B1808" s="26" t="s">
        <v>5475</v>
      </c>
      <c r="C1808" s="3" t="str">
        <f>_xlfn.XLOOKUP(B1808,'[1]daily break down'!$D:$D,'[1]daily break down'!$E:$E,"")</f>
        <v>LITTORAL</v>
      </c>
      <c r="D1808" s="1" t="s">
        <v>11</v>
      </c>
      <c r="E1808" s="1" t="str">
        <f>BS1808</f>
        <v/>
      </c>
      <c r="F1808" s="19" t="s">
        <v>5371</v>
      </c>
      <c r="G1808" s="19" t="s">
        <v>3039</v>
      </c>
      <c r="H1808" s="34" t="str">
        <f>_xlfn.XLOOKUP(B1808,[2]CALCULATION!$B:$B,[2]CALCULATION!$H:$H,"")</f>
        <v>ZTE</v>
      </c>
      <c r="I1808" s="28">
        <v>0</v>
      </c>
      <c r="J1808" s="28">
        <v>0</v>
      </c>
      <c r="K1808" s="28">
        <v>0</v>
      </c>
      <c r="L1808" s="28">
        <v>0</v>
      </c>
      <c r="M1808" s="28">
        <v>0</v>
      </c>
      <c r="N1808" s="28">
        <v>0</v>
      </c>
      <c r="O1808" s="28">
        <v>0</v>
      </c>
      <c r="P1808" s="28">
        <v>0</v>
      </c>
      <c r="Q1808" s="28">
        <v>0</v>
      </c>
      <c r="R1808" s="28">
        <v>0</v>
      </c>
      <c r="S1808" s="93">
        <v>0</v>
      </c>
      <c r="T1808" s="93">
        <f>_xlfn.XLOOKUP(B1808,'[3]Nur des jours'!$B:$B,'[3]Nur des jours'!$U:$U,"")</f>
        <v>0</v>
      </c>
      <c r="U1808" s="93">
        <v>0</v>
      </c>
      <c r="V1808" s="93">
        <v>0</v>
      </c>
      <c r="W1808" s="93">
        <v>0</v>
      </c>
      <c r="X1808" s="93">
        <v>0</v>
      </c>
      <c r="Y1808" s="93">
        <v>0</v>
      </c>
      <c r="Z1808" s="93">
        <v>0</v>
      </c>
      <c r="AA1808" s="93">
        <v>0</v>
      </c>
      <c r="AB1808" s="93">
        <v>0</v>
      </c>
      <c r="AC1808" s="93">
        <f>_xlfn.XLOOKUP(B1808,'[3]Nur des jours'!$B:$B,'[3]Nur des jours'!$N:$N,"")</f>
        <v>0</v>
      </c>
      <c r="AD1808" s="93">
        <v>0</v>
      </c>
      <c r="AE1808" s="93">
        <v>0</v>
      </c>
      <c r="AF1808" s="93">
        <v>0</v>
      </c>
      <c r="AG1808" s="93"/>
      <c r="AH1808" s="93">
        <v>0</v>
      </c>
      <c r="AI1808" s="93">
        <v>0</v>
      </c>
      <c r="AJ1808" s="93">
        <v>0</v>
      </c>
      <c r="AK1808" s="93">
        <v>0</v>
      </c>
      <c r="AL1808" s="93">
        <v>0</v>
      </c>
      <c r="AM1808" s="49" t="s">
        <v>5559</v>
      </c>
      <c r="AN1808" s="49"/>
      <c r="AO1808" s="48" t="str" cm="1">
        <f t="array" ref="AO1808">IFERROR(_xlfn.IFS(
AQ1808="MPR ISSUE","PDH",
AQ1808="BSS Hardware Issue","BSS",
AQ1808="Sites strategiques, MLL, Pylone, etc.","ENVTECH",
AQ1808="AKTIVCO DEFAUT GE &amp; POWER Cabinet","AKTIVCO",
AQ1808="AKTIVCO Coupure ENEO &amp; Baisse de tension","AKTIVCO GRID ONLY",
AQ1808="Coupure ENEO &amp; Baisse de tension","IHS GRID ONLY",
AQ1808="Defaut GE &amp; POWER Cabinet","IHS",
AQ1808="Sharing","Partners",
AQ1808="Sites strategiques &amp; DataCenter","SST &amp; DC",
AQ1808="Exclu","Exclu",
AQ1808="SAT","SAT",
AQ1808="SPARE-ISSUE","SPARE-ISSUE",
AQ1808="Fiber CAmtel","TRANS_FO_CAMTEL",
AQ1808="Fiber AOF","Fiber AOF",
AQ1808="Projet OCM (HUAWEI)","TRAVAUX-HUAWEI",
AQ1808="Projet OCM (NOKIA)","TRAVAUX-NOKIA",
AQ1808="ACCESS-ISSUE","ACCESS-ISSUE",
AQ1808="Projet OCM (ZTE, NOKIA, autres projets)","TRAVAUX OCM",
AQ1808="No root CAuse","No root cause",
AQ1808="ODU HS","PDH",
AQ1808="IP &amp; VLAN","PDH",
AQ1808="Warehouse HUAWEI","SPARE-ISSUE",
AQ1808="SPARE-HS","SPARE-ISSUE",
AQ1808="Power Telco","BSS",AQ1808="no impacts","no impacts"
),"")</f>
        <v>No root cause</v>
      </c>
      <c r="AP1808" s="48" t="str" cm="1">
        <f t="array" ref="AP1808">IFERROR(_xlfn.IFS(
AQ1808="MPR ISSUE","TX ISSUE",
AQ1808="BSS Hardware Issue","RAN ISSUE",
AQ1808="Sites strategiques, MLL, Pylone, etc.","ENVTECH",
AQ1808="AKTIVCO DEFAUT GE &amp; POWER Cabinet","POWER ISSUE",
AQ1808="AKTIVCO Coupure ENEO &amp; Baisse de tension","POWER ISSUE",
AQ1808="Coupure ENEO &amp; Baisse de tension","POWER ISSUE",
AQ1808="Defaut GE &amp; POWER Cabinet","POWER ISSUE",
AQ1808="Sharing","POWER ISSUE",
AQ1808="Sites strategiques &amp; DataCenter","POWER ISSUE",
AQ1808="Exclu","Exclu",
AQ1808="SAT","TX ISSUE",
AQ1808="SPARE-ISSUE","SPARE-ISSUE",
AQ1808="Fiber CAmtel","TX ISSUE",
AQ1808="Fiber AOF","TX ISSUE",
AQ1808="Projet OCM (HUAWEI)","TRAVAUX-HUAWEI",
AQ1808="Projet OCM (NOKIA)","TRAVAUX -NOKIA",
AQ1808="ACCESS-ISSUE","ACCESS-ISSUE",
AQ1808="Projet OCM (ZTE, NOKIA, autres projets)","TRAVAUX OCM",
AQ1808="No root CAuse","No root cause",
AQ1808="ODU HS","TX ISSUE",
AQ1808="IP &amp; VLAN","TX ISSUE",
AQ1808="Warehouse HUAWEI","SPARE-ISSUE",
AQ1808="SPARE-HS","SPARE-ISSUE",
AQ1808="Power Telco","RAN ISSUE",AQ1808="no impacts","no impacts"
),"")</f>
        <v>No root cause</v>
      </c>
      <c r="AQ1808" s="127" t="s">
        <v>5344</v>
      </c>
      <c r="AR1808" s="48" t="str" cm="1">
        <f t="array" ref="AR1808">IFERROR(_xlfn.IFS(
AQ1808="MPR ISSUE","ACTIVE",
AQ1808="BSS Hardware Issue","ACTIVE",
AQ1808="Sites strategiques, MLL, Pylone, etc.","PASSIVE",
AQ1808="AKTIVCO DEFAUT GE &amp; POWER Cabinet","PASSIVE",
AQ1808="AKTIVCO Coupure ENEO &amp; Baisse de tension","PASSIVE",
AQ1808="Coupure ENEO &amp; Baisse de tension","PASSIVE",
AQ1808="Defaut GE &amp; POWER Cabinet","PASSIVE",
AQ1808="Sharing","PASSIVE",
AQ1808="Sites strategiques &amp; DataCenter","PASSIVE",
AQ1808="Exclu","Exclu",
AQ1808="SAT","ACTIVE",
AQ1808="SPARE-ISSUE","SPARE-ISSUE",
AQ1808="Fiber CAmtel","ACTIVE",
AQ1808="Fiber AOF","ACTIVE",
AQ1808="Projet OCM (HUAWEI)","PLANNED WORKS",
AQ1808="Projet OCM (NOKIA)","PLANNED WORKS",
AQ1808="ACCESS-ISSUE","ACCESS-ISSUE",
AQ1808="Projet OCM (ZTE, NOKIA, autres projets)","PLANNED WORKS",
AQ1808="No root CAuse","No root cause",
AQ1808="ODU HS","ACTIVE",
AQ1808="IP &amp; VLAN","ACTIVE",
AQ1808="Warehouse HUAWEI","SPARE-ISSUE",
AQ1808="SPARE-HS","SPARE-ISSUE",
AQ1808="Power Telco","ACTIVE", AQ1808="no impacts","no impacts"
),"")</f>
        <v>No root cause</v>
      </c>
      <c r="AS1808" s="92" t="s">
        <v>5537</v>
      </c>
      <c r="AT1808" s="98" t="s">
        <v>5475</v>
      </c>
      <c r="AV1808" s="17" t="s">
        <v>5537</v>
      </c>
      <c r="AW1808" s="7" t="s">
        <v>5537</v>
      </c>
      <c r="AX1808" s="6" t="s">
        <v>5537</v>
      </c>
      <c r="AY1808" s="7"/>
      <c r="AZ1808" s="3" t="s">
        <v>5537</v>
      </c>
      <c r="BA1808" s="18" t="s">
        <v>5537</v>
      </c>
      <c r="BB1808" s="18" t="s">
        <v>5537</v>
      </c>
      <c r="BC1808" s="18" t="s">
        <v>5537</v>
      </c>
      <c r="BD1808" s="18" t="s">
        <v>5537</v>
      </c>
      <c r="BE1808" s="18" t="s">
        <v>5537</v>
      </c>
      <c r="BF1808" s="18" t="s">
        <v>5537</v>
      </c>
      <c r="BG1808" s="18" t="s">
        <v>5537</v>
      </c>
      <c r="BH1808" s="18" t="s">
        <v>5537</v>
      </c>
      <c r="BI1808" s="18" t="s">
        <v>5537</v>
      </c>
      <c r="BJ1808" s="18" t="s">
        <v>5537</v>
      </c>
      <c r="BK1808" s="18" t="s">
        <v>5537</v>
      </c>
      <c r="BL1808" s="9" t="s">
        <v>5537</v>
      </c>
      <c r="BM1808" s="14" t="s">
        <v>5537</v>
      </c>
      <c r="BN1808" s="14" t="s">
        <v>5537</v>
      </c>
      <c r="BO1808" s="14" t="str">
        <f>_xlfn.XLOOKUP(B1808,'[4]cell downs 18042026 17h'!$B:$B,'[4]cell downs 18042026 17h'!$B:$B,"")</f>
        <v/>
      </c>
      <c r="BP1808" s="14" t="str">
        <f>_xlfn.XLOOKUP(B1808,'[5]Cells Huawei 19042026 15h'!$B:$B,'[5]Cells Huawei 19042026 15h'!$B:$B,"")</f>
        <v/>
      </c>
      <c r="BQ1808" s="9" t="str">
        <f>_xlfn.XLOOKUP(B1808,'[6]cells down 19042026 9H40'!$B:$B,'[6]cells down 19042026 9H40'!$B:$B,"")</f>
        <v/>
      </c>
      <c r="BR1808" s="9" t="s">
        <v>5475</v>
      </c>
      <c r="BS1808" s="9" t="s">
        <v>5537</v>
      </c>
      <c r="BT1808" s="108"/>
    </row>
    <row r="1809" spans="1:72" s="9" customFormat="1" x14ac:dyDescent="0.35">
      <c r="A1809" s="1" t="s">
        <v>4675</v>
      </c>
      <c r="B1809" s="8" t="s">
        <v>4676</v>
      </c>
      <c r="C1809" s="3" t="str">
        <f>_xlfn.XLOOKUP(B1809,'[1]daily break down'!$D:$D,'[1]daily break down'!$E:$E,"")</f>
        <v>Bafoussam</v>
      </c>
      <c r="D1809" s="1" t="s">
        <v>11</v>
      </c>
      <c r="E1809" s="1" t="s">
        <v>145</v>
      </c>
      <c r="F1809" s="3" t="s">
        <v>102</v>
      </c>
      <c r="G1809" s="1" t="s">
        <v>299</v>
      </c>
      <c r="H1809" s="32" t="str">
        <f>_xlfn.XLOOKUP(B1809,[2]CALCULATION!$B:$B,[2]CALCULATION!$H:$H,"")</f>
        <v>Huawei</v>
      </c>
      <c r="I1809" s="28">
        <v>0</v>
      </c>
      <c r="J1809" s="28">
        <v>0</v>
      </c>
      <c r="K1809" s="28">
        <v>0</v>
      </c>
      <c r="L1809" s="28">
        <v>0</v>
      </c>
      <c r="M1809" s="28">
        <v>0</v>
      </c>
      <c r="N1809" s="28">
        <v>0</v>
      </c>
      <c r="O1809" s="28">
        <v>0</v>
      </c>
      <c r="P1809" s="28">
        <v>0</v>
      </c>
      <c r="Q1809" s="28">
        <v>0</v>
      </c>
      <c r="R1809" s="28">
        <v>0</v>
      </c>
      <c r="S1809" s="93">
        <v>0</v>
      </c>
      <c r="T1809" s="93">
        <f>_xlfn.XLOOKUP(B1809,'[3]Nur des jours'!$B:$B,'[3]Nur des jours'!$U:$U,"")</f>
        <v>0</v>
      </c>
      <c r="U1809" s="93">
        <v>0</v>
      </c>
      <c r="V1809" s="93">
        <v>0</v>
      </c>
      <c r="W1809" s="93">
        <v>0</v>
      </c>
      <c r="X1809" s="93">
        <v>0</v>
      </c>
      <c r="Y1809" s="93">
        <v>0</v>
      </c>
      <c r="Z1809" s="93">
        <v>0</v>
      </c>
      <c r="AA1809" s="93">
        <v>0</v>
      </c>
      <c r="AB1809" s="93">
        <v>0</v>
      </c>
      <c r="AC1809" s="93">
        <f>_xlfn.XLOOKUP(B1809,'[3]Nur des jours'!$B:$B,'[3]Nur des jours'!$N:$N,"")</f>
        <v>0</v>
      </c>
      <c r="AD1809" s="93">
        <v>0</v>
      </c>
      <c r="AE1809" s="93">
        <v>0</v>
      </c>
      <c r="AF1809" s="93">
        <v>0</v>
      </c>
      <c r="AG1809" s="93"/>
      <c r="AH1809" s="93">
        <v>0</v>
      </c>
      <c r="AI1809" s="93">
        <v>0</v>
      </c>
      <c r="AJ1809" s="93">
        <v>0</v>
      </c>
      <c r="AK1809" s="93">
        <v>0</v>
      </c>
      <c r="AL1809" s="93">
        <v>0</v>
      </c>
      <c r="AM1809" s="49" t="s">
        <v>5559</v>
      </c>
      <c r="AN1809" s="49"/>
      <c r="AO1809" s="48" t="str" cm="1">
        <f t="array" ref="AO1809">IFERROR(_xlfn.IFS(
AQ1809="MPR ISSUE","PDH",
AQ1809="BSS Hardware Issue","BSS",
AQ1809="Sites strategiques, MLL, Pylone, etc.","ENVTECH",
AQ1809="AKTIVCO DEFAUT GE &amp; POWER Cabinet","AKTIVCO",
AQ1809="AKTIVCO Coupure ENEO &amp; Baisse de tension","AKTIVCO GRID ONLY",
AQ1809="Coupure ENEO &amp; Baisse de tension","IHS GRID ONLY",
AQ1809="Defaut GE &amp; POWER Cabinet","IHS",
AQ1809="Sharing","Partners",
AQ1809="Sites strategiques &amp; DataCenter","SST &amp; DC",
AQ1809="Exclu","Exclu",
AQ1809="SAT","SAT",
AQ1809="SPARE-ISSUE","SPARE-ISSUE",
AQ1809="Fiber CAmtel","TRANS_FO_CAMTEL",
AQ1809="Fiber AOF","Fiber AOF",
AQ1809="Projet OCM (HUAWEI)","TRAVAUX-HUAWEI",
AQ1809="Projet OCM (NOKIA)","TRAVAUX-NOKIA",
AQ1809="ACCESS-ISSUE","ACCESS-ISSUE",
AQ1809="Projet OCM (ZTE, NOKIA, autres projets)","TRAVAUX OCM",
AQ1809="No root CAuse","No root cause",
AQ1809="ODU HS","PDH",
AQ1809="IP &amp; VLAN","PDH",
AQ1809="Warehouse HUAWEI","SPARE-ISSUE",
AQ1809="SPARE-HS","SPARE-ISSUE",
AQ1809="Power Telco","BSS",AQ1809="no impacts","no impacts"
),"")</f>
        <v>No root cause</v>
      </c>
      <c r="AP1809" s="48" t="str" cm="1">
        <f t="array" ref="AP1809">IFERROR(_xlfn.IFS(
AQ1809="MPR ISSUE","TX ISSUE",
AQ1809="BSS Hardware Issue","RAN ISSUE",
AQ1809="Sites strategiques, MLL, Pylone, etc.","ENVTECH",
AQ1809="AKTIVCO DEFAUT GE &amp; POWER Cabinet","POWER ISSUE",
AQ1809="AKTIVCO Coupure ENEO &amp; Baisse de tension","POWER ISSUE",
AQ1809="Coupure ENEO &amp; Baisse de tension","POWER ISSUE",
AQ1809="Defaut GE &amp; POWER Cabinet","POWER ISSUE",
AQ1809="Sharing","POWER ISSUE",
AQ1809="Sites strategiques &amp; DataCenter","POWER ISSUE",
AQ1809="Exclu","Exclu",
AQ1809="SAT","TX ISSUE",
AQ1809="SPARE-ISSUE","SPARE-ISSUE",
AQ1809="Fiber CAmtel","TX ISSUE",
AQ1809="Fiber AOF","TX ISSUE",
AQ1809="Projet OCM (HUAWEI)","TRAVAUX-HUAWEI",
AQ1809="Projet OCM (NOKIA)","TRAVAUX -NOKIA",
AQ1809="ACCESS-ISSUE","ACCESS-ISSUE",
AQ1809="Projet OCM (ZTE, NOKIA, autres projets)","TRAVAUX OCM",
AQ1809="No root CAuse","No root cause",
AQ1809="ODU HS","TX ISSUE",
AQ1809="IP &amp; VLAN","TX ISSUE",
AQ1809="Warehouse HUAWEI","SPARE-ISSUE",
AQ1809="SPARE-HS","SPARE-ISSUE",
AQ1809="Power Telco","RAN ISSUE",AQ1809="no impacts","no impacts"
),"")</f>
        <v>No root cause</v>
      </c>
      <c r="AQ1809" s="127" t="s">
        <v>5344</v>
      </c>
      <c r="AR1809" s="48" t="str" cm="1">
        <f t="array" ref="AR1809">IFERROR(_xlfn.IFS(
AQ1809="MPR ISSUE","ACTIVE",
AQ1809="BSS Hardware Issue","ACTIVE",
AQ1809="Sites strategiques, MLL, Pylone, etc.","PASSIVE",
AQ1809="AKTIVCO DEFAUT GE &amp; POWER Cabinet","PASSIVE",
AQ1809="AKTIVCO Coupure ENEO &amp; Baisse de tension","PASSIVE",
AQ1809="Coupure ENEO &amp; Baisse de tension","PASSIVE",
AQ1809="Defaut GE &amp; POWER Cabinet","PASSIVE",
AQ1809="Sharing","PASSIVE",
AQ1809="Sites strategiques &amp; DataCenter","PASSIVE",
AQ1809="Exclu","Exclu",
AQ1809="SAT","ACTIVE",
AQ1809="SPARE-ISSUE","SPARE-ISSUE",
AQ1809="Fiber CAmtel","ACTIVE",
AQ1809="Fiber AOF","ACTIVE",
AQ1809="Projet OCM (HUAWEI)","PLANNED WORKS",
AQ1809="Projet OCM (NOKIA)","PLANNED WORKS",
AQ1809="ACCESS-ISSUE","ACCESS-ISSUE",
AQ1809="Projet OCM (ZTE, NOKIA, autres projets)","PLANNED WORKS",
AQ1809="No root CAuse","No root cause",
AQ1809="ODU HS","ACTIVE",
AQ1809="IP &amp; VLAN","ACTIVE",
AQ1809="Warehouse HUAWEI","SPARE-ISSUE",
AQ1809="SPARE-HS","SPARE-ISSUE",
AQ1809="Power Telco","ACTIVE", AQ1809="no impacts","no impacts"
),"")</f>
        <v>No root cause</v>
      </c>
      <c r="AS1809" s="92" t="s">
        <v>5537</v>
      </c>
      <c r="AT1809" s="98" t="s">
        <v>4676</v>
      </c>
      <c r="AV1809" s="17" t="s">
        <v>5537</v>
      </c>
      <c r="AW1809" s="7" t="s">
        <v>5537</v>
      </c>
      <c r="AX1809" s="6" t="s">
        <v>5537</v>
      </c>
      <c r="AY1809" s="7"/>
      <c r="AZ1809" s="3" t="s">
        <v>5537</v>
      </c>
      <c r="BA1809" s="18" t="s">
        <v>5537</v>
      </c>
      <c r="BB1809" s="18" t="s">
        <v>5537</v>
      </c>
      <c r="BC1809" s="18" t="s">
        <v>5537</v>
      </c>
      <c r="BD1809" s="18" t="s">
        <v>5537</v>
      </c>
      <c r="BE1809" s="18" t="s">
        <v>5537</v>
      </c>
      <c r="BF1809" s="18" t="s">
        <v>5537</v>
      </c>
      <c r="BG1809" s="18" t="s">
        <v>5537</v>
      </c>
      <c r="BH1809" s="18" t="s">
        <v>5537</v>
      </c>
      <c r="BI1809" s="18" t="s">
        <v>5537</v>
      </c>
      <c r="BJ1809" s="18" t="s">
        <v>5537</v>
      </c>
      <c r="BK1809" s="18" t="s">
        <v>5537</v>
      </c>
      <c r="BL1809" s="9" t="s">
        <v>5537</v>
      </c>
      <c r="BM1809" s="14" t="s">
        <v>5537</v>
      </c>
      <c r="BN1809" s="14" t="s">
        <v>5537</v>
      </c>
      <c r="BO1809" s="14" t="str">
        <f>_xlfn.XLOOKUP(B1809,'[4]cell downs 18042026 17h'!$B:$B,'[4]cell downs 18042026 17h'!$B:$B,"")</f>
        <v/>
      </c>
      <c r="BP1809" s="14" t="str">
        <f>_xlfn.XLOOKUP(B1809,'[5]Cells Huawei 19042026 15h'!$B:$B,'[5]Cells Huawei 19042026 15h'!$B:$B,"")</f>
        <v/>
      </c>
      <c r="BQ1809" s="9" t="str">
        <f>_xlfn.XLOOKUP(B1809,'[6]cells down 19042026 9H40'!$B:$B,'[6]cells down 19042026 9H40'!$B:$B,"")</f>
        <v/>
      </c>
      <c r="BR1809" s="9" t="s">
        <v>4676</v>
      </c>
      <c r="BS1809" s="9" t="s">
        <v>5537</v>
      </c>
      <c r="BT1809" s="108"/>
    </row>
    <row r="1810" spans="1:72" s="9" customFormat="1" x14ac:dyDescent="0.35">
      <c r="A1810" s="1" t="s">
        <v>5093</v>
      </c>
      <c r="B1810" s="8" t="s">
        <v>5094</v>
      </c>
      <c r="C1810" s="3" t="str">
        <f>_xlfn.XLOOKUP(B1810,'[1]daily break down'!$D:$D,'[1]daily break down'!$E:$E,"")</f>
        <v>CENTRE</v>
      </c>
      <c r="D1810" s="1" t="s">
        <v>11</v>
      </c>
      <c r="E1810" s="1" t="s">
        <v>594</v>
      </c>
      <c r="F1810" s="3" t="s">
        <v>37</v>
      </c>
      <c r="G1810" s="1" t="s">
        <v>5093</v>
      </c>
      <c r="H1810" s="34" t="str">
        <f>_xlfn.XLOOKUP(B1810,[2]CALCULATION!$B:$B,[2]CALCULATION!$H:$H,"")</f>
        <v>ZTE</v>
      </c>
      <c r="I1810" s="28">
        <v>0</v>
      </c>
      <c r="J1810" s="28">
        <v>0</v>
      </c>
      <c r="K1810" s="28">
        <v>0</v>
      </c>
      <c r="L1810" s="28">
        <v>0</v>
      </c>
      <c r="M1810" s="28">
        <v>0</v>
      </c>
      <c r="N1810" s="28">
        <v>0</v>
      </c>
      <c r="O1810" s="28">
        <v>0</v>
      </c>
      <c r="P1810" s="28">
        <v>0</v>
      </c>
      <c r="Q1810" s="28">
        <v>0</v>
      </c>
      <c r="R1810" s="28">
        <v>0</v>
      </c>
      <c r="S1810" s="93">
        <v>0</v>
      </c>
      <c r="T1810" s="93">
        <f>_xlfn.XLOOKUP(B1810,'[3]Nur des jours'!$B:$B,'[3]Nur des jours'!$U:$U,"")</f>
        <v>0</v>
      </c>
      <c r="U1810" s="93">
        <v>0</v>
      </c>
      <c r="V1810" s="93">
        <v>0</v>
      </c>
      <c r="W1810" s="93">
        <v>0</v>
      </c>
      <c r="X1810" s="93">
        <v>0</v>
      </c>
      <c r="Y1810" s="93">
        <v>0</v>
      </c>
      <c r="Z1810" s="93">
        <v>0</v>
      </c>
      <c r="AA1810" s="93">
        <v>0</v>
      </c>
      <c r="AB1810" s="93">
        <v>0</v>
      </c>
      <c r="AC1810" s="93">
        <f>_xlfn.XLOOKUP(B1810,'[3]Nur des jours'!$B:$B,'[3]Nur des jours'!$N:$N,"")</f>
        <v>0</v>
      </c>
      <c r="AD1810" s="93">
        <v>0</v>
      </c>
      <c r="AE1810" s="93">
        <v>0</v>
      </c>
      <c r="AF1810" s="93">
        <v>0</v>
      </c>
      <c r="AG1810" s="93"/>
      <c r="AH1810" s="93">
        <v>0</v>
      </c>
      <c r="AI1810" s="93">
        <v>0</v>
      </c>
      <c r="AJ1810" s="93">
        <v>0</v>
      </c>
      <c r="AK1810" s="93">
        <v>0</v>
      </c>
      <c r="AL1810" s="93">
        <v>0</v>
      </c>
      <c r="AM1810" s="49" t="s">
        <v>5559</v>
      </c>
      <c r="AN1810" s="49"/>
      <c r="AO1810" s="48" t="str" cm="1">
        <f t="array" ref="AO1810">IFERROR(_xlfn.IFS(
AQ1810="MPR ISSUE","PDH",
AQ1810="BSS Hardware Issue","BSS",
AQ1810="Sites strategiques, MLL, Pylone, etc.","ENVTECH",
AQ1810="AKTIVCO DEFAUT GE &amp; POWER Cabinet","AKTIVCO",
AQ1810="AKTIVCO Coupure ENEO &amp; Baisse de tension","AKTIVCO GRID ONLY",
AQ1810="Coupure ENEO &amp; Baisse de tension","IHS GRID ONLY",
AQ1810="Defaut GE &amp; POWER Cabinet","IHS",
AQ1810="Sharing","Partners",
AQ1810="Sites strategiques &amp; DataCenter","SST &amp; DC",
AQ1810="Exclu","Exclu",
AQ1810="SAT","SAT",
AQ1810="SPARE-ISSUE","SPARE-ISSUE",
AQ1810="Fiber CAmtel","TRANS_FO_CAMTEL",
AQ1810="Fiber AOF","Fiber AOF",
AQ1810="Projet OCM (HUAWEI)","TRAVAUX-HUAWEI",
AQ1810="Projet OCM (NOKIA)","TRAVAUX-NOKIA",
AQ1810="ACCESS-ISSUE","ACCESS-ISSUE",
AQ1810="Projet OCM (ZTE, NOKIA, autres projets)","TRAVAUX OCM",
AQ1810="No root CAuse","No root cause",
AQ1810="ODU HS","PDH",
AQ1810="IP &amp; VLAN","PDH",
AQ1810="Warehouse HUAWEI","SPARE-ISSUE",
AQ1810="SPARE-HS","SPARE-ISSUE",
AQ1810="Power Telco","BSS",AQ1810="no impacts","no impacts"
),"")</f>
        <v>No root cause</v>
      </c>
      <c r="AP1810" s="48" t="str" cm="1">
        <f t="array" ref="AP1810">IFERROR(_xlfn.IFS(
AQ1810="MPR ISSUE","TX ISSUE",
AQ1810="BSS Hardware Issue","RAN ISSUE",
AQ1810="Sites strategiques, MLL, Pylone, etc.","ENVTECH",
AQ1810="AKTIVCO DEFAUT GE &amp; POWER Cabinet","POWER ISSUE",
AQ1810="AKTIVCO Coupure ENEO &amp; Baisse de tension","POWER ISSUE",
AQ1810="Coupure ENEO &amp; Baisse de tension","POWER ISSUE",
AQ1810="Defaut GE &amp; POWER Cabinet","POWER ISSUE",
AQ1810="Sharing","POWER ISSUE",
AQ1810="Sites strategiques &amp; DataCenter","POWER ISSUE",
AQ1810="Exclu","Exclu",
AQ1810="SAT","TX ISSUE",
AQ1810="SPARE-ISSUE","SPARE-ISSUE",
AQ1810="Fiber CAmtel","TX ISSUE",
AQ1810="Fiber AOF","TX ISSUE",
AQ1810="Projet OCM (HUAWEI)","TRAVAUX-HUAWEI",
AQ1810="Projet OCM (NOKIA)","TRAVAUX -NOKIA",
AQ1810="ACCESS-ISSUE","ACCESS-ISSUE",
AQ1810="Projet OCM (ZTE, NOKIA, autres projets)","TRAVAUX OCM",
AQ1810="No root CAuse","No root cause",
AQ1810="ODU HS","TX ISSUE",
AQ1810="IP &amp; VLAN","TX ISSUE",
AQ1810="Warehouse HUAWEI","SPARE-ISSUE",
AQ1810="SPARE-HS","SPARE-ISSUE",
AQ1810="Power Telco","RAN ISSUE",AQ1810="no impacts","no impacts"
),"")</f>
        <v>No root cause</v>
      </c>
      <c r="AQ1810" s="127" t="s">
        <v>5344</v>
      </c>
      <c r="AR1810" s="48" t="str" cm="1">
        <f t="array" ref="AR1810">IFERROR(_xlfn.IFS(
AQ1810="MPR ISSUE","ACTIVE",
AQ1810="BSS Hardware Issue","ACTIVE",
AQ1810="Sites strategiques, MLL, Pylone, etc.","PASSIVE",
AQ1810="AKTIVCO DEFAUT GE &amp; POWER Cabinet","PASSIVE",
AQ1810="AKTIVCO Coupure ENEO &amp; Baisse de tension","PASSIVE",
AQ1810="Coupure ENEO &amp; Baisse de tension","PASSIVE",
AQ1810="Defaut GE &amp; POWER Cabinet","PASSIVE",
AQ1810="Sharing","PASSIVE",
AQ1810="Sites strategiques &amp; DataCenter","PASSIVE",
AQ1810="Exclu","Exclu",
AQ1810="SAT","ACTIVE",
AQ1810="SPARE-ISSUE","SPARE-ISSUE",
AQ1810="Fiber CAmtel","ACTIVE",
AQ1810="Fiber AOF","ACTIVE",
AQ1810="Projet OCM (HUAWEI)","PLANNED WORKS",
AQ1810="Projet OCM (NOKIA)","PLANNED WORKS",
AQ1810="ACCESS-ISSUE","ACCESS-ISSUE",
AQ1810="Projet OCM (ZTE, NOKIA, autres projets)","PLANNED WORKS",
AQ1810="No root CAuse","No root cause",
AQ1810="ODU HS","ACTIVE",
AQ1810="IP &amp; VLAN","ACTIVE",
AQ1810="Warehouse HUAWEI","SPARE-ISSUE",
AQ1810="SPARE-HS","SPARE-ISSUE",
AQ1810="Power Telco","ACTIVE", AQ1810="no impacts","no impacts"
),"")</f>
        <v>No root cause</v>
      </c>
      <c r="AS1810" s="92" t="s">
        <v>5537</v>
      </c>
      <c r="AT1810" s="98" t="s">
        <v>5094</v>
      </c>
      <c r="AV1810" s="17" t="s">
        <v>5537</v>
      </c>
      <c r="AW1810" s="7" t="s">
        <v>5537</v>
      </c>
      <c r="AX1810" s="6" t="s">
        <v>5537</v>
      </c>
      <c r="AY1810" s="7"/>
      <c r="AZ1810" s="3" t="s">
        <v>5537</v>
      </c>
      <c r="BA1810" s="18" t="s">
        <v>5537</v>
      </c>
      <c r="BB1810" s="18" t="s">
        <v>5537</v>
      </c>
      <c r="BC1810" s="18" t="s">
        <v>5537</v>
      </c>
      <c r="BD1810" s="18" t="s">
        <v>5537</v>
      </c>
      <c r="BE1810" s="18" t="s">
        <v>5537</v>
      </c>
      <c r="BF1810" s="18" t="s">
        <v>5537</v>
      </c>
      <c r="BG1810" s="18" t="s">
        <v>5537</v>
      </c>
      <c r="BH1810" s="18" t="s">
        <v>5537</v>
      </c>
      <c r="BI1810" s="18" t="s">
        <v>5537</v>
      </c>
      <c r="BJ1810" s="18" t="s">
        <v>5537</v>
      </c>
      <c r="BK1810" s="18" t="s">
        <v>5537</v>
      </c>
      <c r="BL1810" s="9" t="s">
        <v>5537</v>
      </c>
      <c r="BM1810" s="14" t="s">
        <v>5537</v>
      </c>
      <c r="BN1810" s="14" t="s">
        <v>5537</v>
      </c>
      <c r="BO1810" s="14" t="str">
        <f>_xlfn.XLOOKUP(B1810,'[4]cell downs 18042026 17h'!$B:$B,'[4]cell downs 18042026 17h'!$B:$B,"")</f>
        <v/>
      </c>
      <c r="BP1810" s="14" t="str">
        <f>_xlfn.XLOOKUP(B1810,'[5]Cells Huawei 19042026 15h'!$B:$B,'[5]Cells Huawei 19042026 15h'!$B:$B,"")</f>
        <v/>
      </c>
      <c r="BQ1810" s="9" t="str">
        <f>_xlfn.XLOOKUP(B1810,'[6]cells down 19042026 9H40'!$B:$B,'[6]cells down 19042026 9H40'!$B:$B,"")</f>
        <v/>
      </c>
      <c r="BR1810" s="9" t="s">
        <v>5094</v>
      </c>
      <c r="BS1810" s="9" t="s">
        <v>12</v>
      </c>
      <c r="BT1810" s="108"/>
    </row>
    <row r="1811" spans="1:72" s="9" customFormat="1" x14ac:dyDescent="0.35">
      <c r="A1811" s="1" t="s">
        <v>1020</v>
      </c>
      <c r="B1811" s="8" t="s">
        <v>1021</v>
      </c>
      <c r="C1811" s="3" t="str">
        <f>_xlfn.XLOOKUP(B1811,'[1]daily break down'!$D:$D,'[1]daily break down'!$E:$E,"")</f>
        <v>Bafoussam</v>
      </c>
      <c r="D1811" s="1" t="s">
        <v>1022</v>
      </c>
      <c r="E1811" s="1"/>
      <c r="F1811" s="3" t="s">
        <v>102</v>
      </c>
      <c r="G1811" s="1" t="s">
        <v>299</v>
      </c>
      <c r="H1811" s="32" t="str">
        <f>_xlfn.XLOOKUP(B1811,[2]CALCULATION!$B:$B,[2]CALCULATION!$H:$H,"")</f>
        <v>Huawei</v>
      </c>
      <c r="I1811" s="28">
        <v>0</v>
      </c>
      <c r="J1811" s="28">
        <v>0</v>
      </c>
      <c r="K1811" s="28">
        <v>0</v>
      </c>
      <c r="L1811" s="28">
        <v>0</v>
      </c>
      <c r="M1811" s="28">
        <v>0</v>
      </c>
      <c r="N1811" s="28">
        <v>0</v>
      </c>
      <c r="O1811" s="28">
        <v>0</v>
      </c>
      <c r="P1811" s="28">
        <v>0</v>
      </c>
      <c r="Q1811" s="28">
        <v>0</v>
      </c>
      <c r="R1811" s="28">
        <v>0</v>
      </c>
      <c r="S1811" s="93">
        <v>0</v>
      </c>
      <c r="T1811" s="93">
        <f>_xlfn.XLOOKUP(B1811,'[3]Nur des jours'!$B:$B,'[3]Nur des jours'!$U:$U,"")</f>
        <v>0</v>
      </c>
      <c r="U1811" s="93">
        <v>0</v>
      </c>
      <c r="V1811" s="93">
        <v>0</v>
      </c>
      <c r="W1811" s="93">
        <v>0</v>
      </c>
      <c r="X1811" s="93">
        <v>0</v>
      </c>
      <c r="Y1811" s="93">
        <v>0</v>
      </c>
      <c r="Z1811" s="93">
        <v>0</v>
      </c>
      <c r="AA1811" s="93">
        <v>0</v>
      </c>
      <c r="AB1811" s="93">
        <v>0</v>
      </c>
      <c r="AC1811" s="93">
        <f>_xlfn.XLOOKUP(B1811,'[3]Nur des jours'!$B:$B,'[3]Nur des jours'!$N:$N,"")</f>
        <v>0</v>
      </c>
      <c r="AD1811" s="93">
        <v>0</v>
      </c>
      <c r="AE1811" s="93">
        <v>0</v>
      </c>
      <c r="AF1811" s="93">
        <v>0</v>
      </c>
      <c r="AG1811" s="93"/>
      <c r="AH1811" s="93">
        <v>0</v>
      </c>
      <c r="AI1811" s="93">
        <v>0</v>
      </c>
      <c r="AJ1811" s="93">
        <v>0</v>
      </c>
      <c r="AK1811" s="93">
        <v>0</v>
      </c>
      <c r="AL1811" s="93">
        <v>0</v>
      </c>
      <c r="AM1811" s="49" t="s">
        <v>5559</v>
      </c>
      <c r="AN1811" s="49"/>
      <c r="AO1811" s="48" t="str" cm="1">
        <f t="array" ref="AO1811">IFERROR(_xlfn.IFS(
AQ1811="MPR ISSUE","PDH",
AQ1811="BSS Hardware Issue","BSS",
AQ1811="Sites strategiques, MLL, Pylone, etc.","ENVTECH",
AQ1811="AKTIVCO DEFAUT GE &amp; POWER Cabinet","AKTIVCO",
AQ1811="AKTIVCO Coupure ENEO &amp; Baisse de tension","AKTIVCO GRID ONLY",
AQ1811="Coupure ENEO &amp; Baisse de tension","IHS GRID ONLY",
AQ1811="Defaut GE &amp; POWER Cabinet","IHS",
AQ1811="Sharing","Partners",
AQ1811="Sites strategiques &amp; DataCenter","SST &amp; DC",
AQ1811="Exclu","Exclu",
AQ1811="SAT","SAT",
AQ1811="SPARE-ISSUE","SPARE-ISSUE",
AQ1811="Fiber CAmtel","TRANS_FO_CAMTEL",
AQ1811="Fiber AOF","Fiber AOF",
AQ1811="Projet OCM (HUAWEI)","TRAVAUX-HUAWEI",
AQ1811="Projet OCM (NOKIA)","TRAVAUX-NOKIA",
AQ1811="ACCESS-ISSUE","ACCESS-ISSUE",
AQ1811="Projet OCM (ZTE, NOKIA, autres projets)","TRAVAUX OCM",
AQ1811="No root CAuse","No root cause",
AQ1811="ODU HS","PDH",
AQ1811="IP &amp; VLAN","PDH",
AQ1811="Warehouse HUAWEI","SPARE-ISSUE",
AQ1811="SPARE-HS","SPARE-ISSUE",
AQ1811="Power Telco","BSS",AQ1811="no impacts","no impacts"
),"")</f>
        <v>No root cause</v>
      </c>
      <c r="AP1811" s="48" t="str" cm="1">
        <f t="array" ref="AP1811">IFERROR(_xlfn.IFS(
AQ1811="MPR ISSUE","TX ISSUE",
AQ1811="BSS Hardware Issue","RAN ISSUE",
AQ1811="Sites strategiques, MLL, Pylone, etc.","ENVTECH",
AQ1811="AKTIVCO DEFAUT GE &amp; POWER Cabinet","POWER ISSUE",
AQ1811="AKTIVCO Coupure ENEO &amp; Baisse de tension","POWER ISSUE",
AQ1811="Coupure ENEO &amp; Baisse de tension","POWER ISSUE",
AQ1811="Defaut GE &amp; POWER Cabinet","POWER ISSUE",
AQ1811="Sharing","POWER ISSUE",
AQ1811="Sites strategiques &amp; DataCenter","POWER ISSUE",
AQ1811="Exclu","Exclu",
AQ1811="SAT","TX ISSUE",
AQ1811="SPARE-ISSUE","SPARE-ISSUE",
AQ1811="Fiber CAmtel","TX ISSUE",
AQ1811="Fiber AOF","TX ISSUE",
AQ1811="Projet OCM (HUAWEI)","TRAVAUX-HUAWEI",
AQ1811="Projet OCM (NOKIA)","TRAVAUX -NOKIA",
AQ1811="ACCESS-ISSUE","ACCESS-ISSUE",
AQ1811="Projet OCM (ZTE, NOKIA, autres projets)","TRAVAUX OCM",
AQ1811="No root CAuse","No root cause",
AQ1811="ODU HS","TX ISSUE",
AQ1811="IP &amp; VLAN","TX ISSUE",
AQ1811="Warehouse HUAWEI","SPARE-ISSUE",
AQ1811="SPARE-HS","SPARE-ISSUE",
AQ1811="Power Telco","RAN ISSUE",AQ1811="no impacts","no impacts"
),"")</f>
        <v>No root cause</v>
      </c>
      <c r="AQ1811" s="67" t="s">
        <v>5344</v>
      </c>
      <c r="AR1811" s="48" t="str" cm="1">
        <f t="array" ref="AR1811">IFERROR(_xlfn.IFS(
AQ1811="MPR ISSUE","ACTIVE",
AQ1811="BSS Hardware Issue","ACTIVE",
AQ1811="Sites strategiques, MLL, Pylone, etc.","PASSIVE",
AQ1811="AKTIVCO DEFAUT GE &amp; POWER Cabinet","PASSIVE",
AQ1811="AKTIVCO Coupure ENEO &amp; Baisse de tension","PASSIVE",
AQ1811="Coupure ENEO &amp; Baisse de tension","PASSIVE",
AQ1811="Defaut GE &amp; POWER Cabinet","PASSIVE",
AQ1811="Sharing","PASSIVE",
AQ1811="Sites strategiques &amp; DataCenter","PASSIVE",
AQ1811="Exclu","Exclu",
AQ1811="SAT","ACTIVE",
AQ1811="SPARE-ISSUE","SPARE-ISSUE",
AQ1811="Fiber CAmtel","ACTIVE",
AQ1811="Fiber AOF","ACTIVE",
AQ1811="Projet OCM (HUAWEI)","PLANNED WORKS",
AQ1811="Projet OCM (NOKIA)","PLANNED WORKS",
AQ1811="ACCESS-ISSUE","ACCESS-ISSUE",
AQ1811="Projet OCM (ZTE, NOKIA, autres projets)","PLANNED WORKS",
AQ1811="No root CAuse","No root cause",
AQ1811="ODU HS","ACTIVE",
AQ1811="IP &amp; VLAN","ACTIVE",
AQ1811="Warehouse HUAWEI","SPARE-ISSUE",
AQ1811="SPARE-HS","SPARE-ISSUE",
AQ1811="Power Telco","ACTIVE", AQ1811="no impacts","no impacts"
),"")</f>
        <v>No root cause</v>
      </c>
      <c r="AS1811" s="92" t="s">
        <v>5537</v>
      </c>
      <c r="AT1811" s="98" t="s">
        <v>1021</v>
      </c>
      <c r="AV1811" s="17" t="s">
        <v>5537</v>
      </c>
      <c r="AW1811" s="7" t="s">
        <v>5537</v>
      </c>
      <c r="AX1811" s="6" t="s">
        <v>5537</v>
      </c>
      <c r="AY1811" s="7"/>
      <c r="AZ1811" s="3" t="s">
        <v>5537</v>
      </c>
      <c r="BA1811" s="18" t="s">
        <v>5537</v>
      </c>
      <c r="BB1811" s="18" t="s">
        <v>5537</v>
      </c>
      <c r="BC1811" s="18" t="s">
        <v>5537</v>
      </c>
      <c r="BD1811" s="18" t="s">
        <v>5537</v>
      </c>
      <c r="BE1811" s="18" t="s">
        <v>5537</v>
      </c>
      <c r="BF1811" s="18" t="s">
        <v>5537</v>
      </c>
      <c r="BG1811" s="18" t="s">
        <v>5537</v>
      </c>
      <c r="BH1811" s="18" t="s">
        <v>5537</v>
      </c>
      <c r="BI1811" s="18" t="s">
        <v>5537</v>
      </c>
      <c r="BJ1811" s="18" t="s">
        <v>5537</v>
      </c>
      <c r="BK1811" s="18" t="s">
        <v>5537</v>
      </c>
      <c r="BL1811" s="9" t="s">
        <v>5537</v>
      </c>
      <c r="BM1811" s="14" t="s">
        <v>5537</v>
      </c>
      <c r="BN1811" s="14" t="s">
        <v>5537</v>
      </c>
      <c r="BO1811" s="14" t="str">
        <f>_xlfn.XLOOKUP(B1811,'[4]cell downs 18042026 17h'!$B:$B,'[4]cell downs 18042026 17h'!$B:$B,"")</f>
        <v/>
      </c>
      <c r="BP1811" s="14" t="str">
        <f>_xlfn.XLOOKUP(B1811,'[5]Cells Huawei 19042026 15h'!$B:$B,'[5]Cells Huawei 19042026 15h'!$B:$B,"")</f>
        <v/>
      </c>
      <c r="BQ1811" s="9" t="str">
        <f>_xlfn.XLOOKUP(B1811,'[6]cells down 19042026 9H40'!$B:$B,'[6]cells down 19042026 9H40'!$B:$B,"")</f>
        <v/>
      </c>
      <c r="BR1811" s="9" t="s">
        <v>5537</v>
      </c>
      <c r="BS1811" s="9" t="s">
        <v>12</v>
      </c>
      <c r="BT1811" s="108"/>
    </row>
    <row r="1812" spans="1:72" s="9" customFormat="1" x14ac:dyDescent="0.35">
      <c r="A1812" s="1" t="s">
        <v>4661</v>
      </c>
      <c r="B1812" s="8" t="s">
        <v>4662</v>
      </c>
      <c r="C1812" s="3" t="str">
        <f>_xlfn.XLOOKUP(B1812,'[1]daily break down'!$D:$D,'[1]daily break down'!$E:$E,"")</f>
        <v>CENTRE</v>
      </c>
      <c r="D1812" s="1" t="s">
        <v>21</v>
      </c>
      <c r="E1812" s="1" t="s">
        <v>987</v>
      </c>
      <c r="F1812" s="3" t="s">
        <v>37</v>
      </c>
      <c r="G1812" s="1" t="s">
        <v>1577</v>
      </c>
      <c r="H1812" s="33" t="str">
        <f>_xlfn.XLOOKUP(B1812,[2]CALCULATION!$B:$B,[2]CALCULATION!$H:$H,"")</f>
        <v>NOKIA</v>
      </c>
      <c r="I1812" s="28">
        <v>0</v>
      </c>
      <c r="J1812" s="28">
        <v>0</v>
      </c>
      <c r="K1812" s="28">
        <v>0</v>
      </c>
      <c r="L1812" s="28">
        <v>0</v>
      </c>
      <c r="M1812" s="28">
        <v>0</v>
      </c>
      <c r="N1812" s="28">
        <v>0</v>
      </c>
      <c r="O1812" s="28">
        <v>0</v>
      </c>
      <c r="P1812" s="28">
        <v>0</v>
      </c>
      <c r="Q1812" s="28">
        <v>0</v>
      </c>
      <c r="R1812" s="28">
        <v>0</v>
      </c>
      <c r="S1812" s="93">
        <v>0</v>
      </c>
      <c r="T1812" s="93">
        <f>_xlfn.XLOOKUP(B1812,'[3]Nur des jours'!$B:$B,'[3]Nur des jours'!$U:$U,"")</f>
        <v>0</v>
      </c>
      <c r="U1812" s="93">
        <v>0</v>
      </c>
      <c r="V1812" s="93">
        <v>0</v>
      </c>
      <c r="W1812" s="93">
        <v>0</v>
      </c>
      <c r="X1812" s="93">
        <v>0</v>
      </c>
      <c r="Y1812" s="93">
        <v>0</v>
      </c>
      <c r="Z1812" s="93">
        <v>0</v>
      </c>
      <c r="AA1812" s="93">
        <v>0</v>
      </c>
      <c r="AB1812" s="93">
        <v>0</v>
      </c>
      <c r="AC1812" s="93">
        <f>_xlfn.XLOOKUP(B1812,'[3]Nur des jours'!$B:$B,'[3]Nur des jours'!$N:$N,"")</f>
        <v>0</v>
      </c>
      <c r="AD1812" s="93">
        <v>0</v>
      </c>
      <c r="AE1812" s="93">
        <v>0</v>
      </c>
      <c r="AF1812" s="93">
        <v>0</v>
      </c>
      <c r="AG1812" s="93"/>
      <c r="AH1812" s="93">
        <v>0</v>
      </c>
      <c r="AI1812" s="93">
        <v>0</v>
      </c>
      <c r="AJ1812" s="93">
        <v>0</v>
      </c>
      <c r="AK1812" s="93">
        <v>0</v>
      </c>
      <c r="AL1812" s="93">
        <v>0</v>
      </c>
      <c r="AM1812" s="49" t="s">
        <v>5559</v>
      </c>
      <c r="AN1812" s="49"/>
      <c r="AO1812" s="48" t="str" cm="1">
        <f t="array" ref="AO1812">IFERROR(_xlfn.IFS(
AQ1812="MPR ISSUE","PDH",
AQ1812="BSS Hardware Issue","BSS",
AQ1812="Sites strategiques, MLL, Pylone, etc.","ENVTECH",
AQ1812="AKTIVCO DEFAUT GE &amp; POWER Cabinet","AKTIVCO",
AQ1812="AKTIVCO Coupure ENEO &amp; Baisse de tension","AKTIVCO GRID ONLY",
AQ1812="Coupure ENEO &amp; Baisse de tension","IHS GRID ONLY",
AQ1812="Defaut GE &amp; POWER Cabinet","IHS",
AQ1812="Sharing","Partners",
AQ1812="Sites strategiques &amp; DataCenter","SST &amp; DC",
AQ1812="Exclu","Exclu",
AQ1812="SAT","SAT",
AQ1812="SPARE-ISSUE","SPARE-ISSUE",
AQ1812="Fiber CAmtel","TRANS_FO_CAMTEL",
AQ1812="Fiber AOF","Fiber AOF",
AQ1812="Projet OCM (HUAWEI)","TRAVAUX-HUAWEI",
AQ1812="Projet OCM (NOKIA)","TRAVAUX-NOKIA",
AQ1812="ACCESS-ISSUE","ACCESS-ISSUE",
AQ1812="Projet OCM (ZTE, NOKIA, autres projets)","TRAVAUX OCM",
AQ1812="No root CAuse","No root cause",
AQ1812="ODU HS","PDH",
AQ1812="IP &amp; VLAN","PDH",
AQ1812="Warehouse HUAWEI","SPARE-ISSUE",
AQ1812="SPARE-HS","SPARE-ISSUE",
AQ1812="Power Telco","BSS",AQ1812="no impacts","no impacts"
),"")</f>
        <v>No root cause</v>
      </c>
      <c r="AP1812" s="48" t="str" cm="1">
        <f t="array" ref="AP1812">IFERROR(_xlfn.IFS(
AQ1812="MPR ISSUE","TX ISSUE",
AQ1812="BSS Hardware Issue","RAN ISSUE",
AQ1812="Sites strategiques, MLL, Pylone, etc.","ENVTECH",
AQ1812="AKTIVCO DEFAUT GE &amp; POWER Cabinet","POWER ISSUE",
AQ1812="AKTIVCO Coupure ENEO &amp; Baisse de tension","POWER ISSUE",
AQ1812="Coupure ENEO &amp; Baisse de tension","POWER ISSUE",
AQ1812="Defaut GE &amp; POWER Cabinet","POWER ISSUE",
AQ1812="Sharing","POWER ISSUE",
AQ1812="Sites strategiques &amp; DataCenter","POWER ISSUE",
AQ1812="Exclu","Exclu",
AQ1812="SAT","TX ISSUE",
AQ1812="SPARE-ISSUE","SPARE-ISSUE",
AQ1812="Fiber CAmtel","TX ISSUE",
AQ1812="Fiber AOF","TX ISSUE",
AQ1812="Projet OCM (HUAWEI)","TRAVAUX-HUAWEI",
AQ1812="Projet OCM (NOKIA)","TRAVAUX -NOKIA",
AQ1812="ACCESS-ISSUE","ACCESS-ISSUE",
AQ1812="Projet OCM (ZTE, NOKIA, autres projets)","TRAVAUX OCM",
AQ1812="No root CAuse","No root cause",
AQ1812="ODU HS","TX ISSUE",
AQ1812="IP &amp; VLAN","TX ISSUE",
AQ1812="Warehouse HUAWEI","SPARE-ISSUE",
AQ1812="SPARE-HS","SPARE-ISSUE",
AQ1812="Power Telco","RAN ISSUE",AQ1812="no impacts","no impacts"
),"")</f>
        <v>No root cause</v>
      </c>
      <c r="AQ1812" s="67" t="s">
        <v>5344</v>
      </c>
      <c r="AR1812" s="48" t="str" cm="1">
        <f t="array" ref="AR1812">IFERROR(_xlfn.IFS(
AQ1812="MPR ISSUE","ACTIVE",
AQ1812="BSS Hardware Issue","ACTIVE",
AQ1812="Sites strategiques, MLL, Pylone, etc.","PASSIVE",
AQ1812="AKTIVCO DEFAUT GE &amp; POWER Cabinet","PASSIVE",
AQ1812="AKTIVCO Coupure ENEO &amp; Baisse de tension","PASSIVE",
AQ1812="Coupure ENEO &amp; Baisse de tension","PASSIVE",
AQ1812="Defaut GE &amp; POWER Cabinet","PASSIVE",
AQ1812="Sharing","PASSIVE",
AQ1812="Sites strategiques &amp; DataCenter","PASSIVE",
AQ1812="Exclu","Exclu",
AQ1812="SAT","ACTIVE",
AQ1812="SPARE-ISSUE","SPARE-ISSUE",
AQ1812="Fiber CAmtel","ACTIVE",
AQ1812="Fiber AOF","ACTIVE",
AQ1812="Projet OCM (HUAWEI)","PLANNED WORKS",
AQ1812="Projet OCM (NOKIA)","PLANNED WORKS",
AQ1812="ACCESS-ISSUE","ACCESS-ISSUE",
AQ1812="Projet OCM (ZTE, NOKIA, autres projets)","PLANNED WORKS",
AQ1812="No root CAuse","No root cause",
AQ1812="ODU HS","ACTIVE",
AQ1812="IP &amp; VLAN","ACTIVE",
AQ1812="Warehouse HUAWEI","SPARE-ISSUE",
AQ1812="SPARE-HS","SPARE-ISSUE",
AQ1812="Power Telco","ACTIVE", AQ1812="no impacts","no impacts"
),"")</f>
        <v>No root cause</v>
      </c>
      <c r="AS1812" s="92" t="s">
        <v>5537</v>
      </c>
      <c r="AT1812" s="98" t="s">
        <v>4662</v>
      </c>
      <c r="AV1812" s="17" t="s">
        <v>5537</v>
      </c>
      <c r="AW1812" s="7" t="s">
        <v>5537</v>
      </c>
      <c r="AX1812" s="6" t="s">
        <v>5537</v>
      </c>
      <c r="AY1812" s="7"/>
      <c r="AZ1812" s="3" t="s">
        <v>5537</v>
      </c>
      <c r="BA1812" s="18" t="s">
        <v>5537</v>
      </c>
      <c r="BB1812" s="18" t="s">
        <v>5537</v>
      </c>
      <c r="BC1812" s="18" t="s">
        <v>5537</v>
      </c>
      <c r="BD1812" s="18" t="s">
        <v>5537</v>
      </c>
      <c r="BE1812" s="18" t="s">
        <v>5537</v>
      </c>
      <c r="BF1812" s="18" t="s">
        <v>5537</v>
      </c>
      <c r="BG1812" s="18" t="s">
        <v>5537</v>
      </c>
      <c r="BH1812" s="18" t="s">
        <v>5537</v>
      </c>
      <c r="BI1812" s="18" t="s">
        <v>5537</v>
      </c>
      <c r="BJ1812" s="18" t="s">
        <v>5537</v>
      </c>
      <c r="BK1812" s="18" t="s">
        <v>5537</v>
      </c>
      <c r="BL1812" s="9" t="s">
        <v>5537</v>
      </c>
      <c r="BM1812" s="14" t="s">
        <v>5537</v>
      </c>
      <c r="BN1812" s="14" t="s">
        <v>5537</v>
      </c>
      <c r="BO1812" s="14" t="str">
        <f>_xlfn.XLOOKUP(B1812,'[4]cell downs 18042026 17h'!$B:$B,'[4]cell downs 18042026 17h'!$B:$B,"")</f>
        <v/>
      </c>
      <c r="BP1812" s="14" t="str">
        <f>_xlfn.XLOOKUP(B1812,'[5]Cells Huawei 19042026 15h'!$B:$B,'[5]Cells Huawei 19042026 15h'!$B:$B,"")</f>
        <v/>
      </c>
      <c r="BQ1812" s="9" t="str">
        <f>_xlfn.XLOOKUP(B1812,'[6]cells down 19042026 9H40'!$B:$B,'[6]cells down 19042026 9H40'!$B:$B,"")</f>
        <v/>
      </c>
      <c r="BR1812" s="9" t="s">
        <v>5537</v>
      </c>
      <c r="BS1812" s="9" t="s">
        <v>5537</v>
      </c>
      <c r="BT1812" s="108"/>
    </row>
    <row r="1813" spans="1:72" s="9" customFormat="1" x14ac:dyDescent="0.35">
      <c r="A1813" s="1" t="s">
        <v>3508</v>
      </c>
      <c r="B1813" s="8" t="s">
        <v>3509</v>
      </c>
      <c r="C1813" s="3" t="str">
        <f>_xlfn.XLOOKUP(B1813,'[1]daily break down'!$D:$D,'[1]daily break down'!$E:$E,"")</f>
        <v>LITTORAL</v>
      </c>
      <c r="D1813" s="1" t="s">
        <v>11</v>
      </c>
      <c r="E1813" s="1" t="s">
        <v>12</v>
      </c>
      <c r="F1813" s="3" t="s">
        <v>31</v>
      </c>
      <c r="G1813" s="1" t="s">
        <v>3510</v>
      </c>
      <c r="H1813" s="34" t="str">
        <f>_xlfn.XLOOKUP(B1813,[2]CALCULATION!$B:$B,[2]CALCULATION!$H:$H,"")</f>
        <v>ZTE</v>
      </c>
      <c r="I1813" s="28">
        <v>0</v>
      </c>
      <c r="J1813" s="28">
        <v>0</v>
      </c>
      <c r="K1813" s="28">
        <v>0</v>
      </c>
      <c r="L1813" s="28">
        <v>0</v>
      </c>
      <c r="M1813" s="28">
        <v>0</v>
      </c>
      <c r="N1813" s="28">
        <v>0</v>
      </c>
      <c r="O1813" s="28">
        <v>0</v>
      </c>
      <c r="P1813" s="28">
        <v>0</v>
      </c>
      <c r="Q1813" s="28">
        <v>0</v>
      </c>
      <c r="R1813" s="28">
        <v>0</v>
      </c>
      <c r="S1813" s="93">
        <v>0</v>
      </c>
      <c r="T1813" s="93">
        <f>_xlfn.XLOOKUP(B1813,'[3]Nur des jours'!$B:$B,'[3]Nur des jours'!$U:$U,"")</f>
        <v>0</v>
      </c>
      <c r="U1813" s="93">
        <v>0</v>
      </c>
      <c r="V1813" s="93">
        <v>0</v>
      </c>
      <c r="W1813" s="93">
        <v>0</v>
      </c>
      <c r="X1813" s="93">
        <v>0</v>
      </c>
      <c r="Y1813" s="93">
        <v>0</v>
      </c>
      <c r="Z1813" s="93">
        <v>0</v>
      </c>
      <c r="AA1813" s="93">
        <v>0</v>
      </c>
      <c r="AB1813" s="93">
        <v>0</v>
      </c>
      <c r="AC1813" s="93">
        <f>_xlfn.XLOOKUP(B1813,'[3]Nur des jours'!$B:$B,'[3]Nur des jours'!$N:$N,"")</f>
        <v>0</v>
      </c>
      <c r="AD1813" s="93">
        <v>0</v>
      </c>
      <c r="AE1813" s="93">
        <v>0</v>
      </c>
      <c r="AF1813" s="93">
        <v>0</v>
      </c>
      <c r="AG1813" s="93"/>
      <c r="AH1813" s="93">
        <v>0</v>
      </c>
      <c r="AI1813" s="93">
        <v>0</v>
      </c>
      <c r="AJ1813" s="93">
        <v>0</v>
      </c>
      <c r="AK1813" s="93">
        <v>0</v>
      </c>
      <c r="AL1813" s="93">
        <v>0</v>
      </c>
      <c r="AM1813" s="49" t="s">
        <v>5559</v>
      </c>
      <c r="AN1813" s="49"/>
      <c r="AO1813" s="48" t="str" cm="1">
        <f t="array" ref="AO1813">IFERROR(_xlfn.IFS(
AQ1813="MPR ISSUE","PDH",
AQ1813="BSS Hardware Issue","BSS",
AQ1813="Sites strategiques, MLL, Pylone, etc.","ENVTECH",
AQ1813="AKTIVCO DEFAUT GE &amp; POWER Cabinet","AKTIVCO",
AQ1813="AKTIVCO Coupure ENEO &amp; Baisse de tension","AKTIVCO GRID ONLY",
AQ1813="Coupure ENEO &amp; Baisse de tension","IHS GRID ONLY",
AQ1813="Defaut GE &amp; POWER Cabinet","IHS",
AQ1813="Sharing","Partners",
AQ1813="Sites strategiques &amp; DataCenter","SST &amp; DC",
AQ1813="Exclu","Exclu",
AQ1813="SAT","SAT",
AQ1813="SPARE-ISSUE","SPARE-ISSUE",
AQ1813="Fiber CAmtel","TRANS_FO_CAMTEL",
AQ1813="Fiber AOF","Fiber AOF",
AQ1813="Projet OCM (HUAWEI)","TRAVAUX-HUAWEI",
AQ1813="Projet OCM (NOKIA)","TRAVAUX-NOKIA",
AQ1813="ACCESS-ISSUE","ACCESS-ISSUE",
AQ1813="Projet OCM (ZTE, NOKIA, autres projets)","TRAVAUX OCM",
AQ1813="No root CAuse","No root cause",
AQ1813="ODU HS","PDH",
AQ1813="IP &amp; VLAN","PDH",
AQ1813="Warehouse HUAWEI","SPARE-ISSUE",
AQ1813="SPARE-HS","SPARE-ISSUE",
AQ1813="Power Telco","BSS",AQ1813="no impacts","no impacts"
),"")</f>
        <v>BSS</v>
      </c>
      <c r="AP1813" s="48" t="str" cm="1">
        <f t="array" ref="AP1813">IFERROR(_xlfn.IFS(
AQ1813="MPR ISSUE","TX ISSUE",
AQ1813="BSS Hardware Issue","RAN ISSUE",
AQ1813="Sites strategiques, MLL, Pylone, etc.","ENVTECH",
AQ1813="AKTIVCO DEFAUT GE &amp; POWER Cabinet","POWER ISSUE",
AQ1813="AKTIVCO Coupure ENEO &amp; Baisse de tension","POWER ISSUE",
AQ1813="Coupure ENEO &amp; Baisse de tension","POWER ISSUE",
AQ1813="Defaut GE &amp; POWER Cabinet","POWER ISSUE",
AQ1813="Sharing","POWER ISSUE",
AQ1813="Sites strategiques &amp; DataCenter","POWER ISSUE",
AQ1813="Exclu","Exclu",
AQ1813="SAT","TX ISSUE",
AQ1813="SPARE-ISSUE","SPARE-ISSUE",
AQ1813="Fiber CAmtel","TX ISSUE",
AQ1813="Fiber AOF","TX ISSUE",
AQ1813="Projet OCM (HUAWEI)","TRAVAUX-HUAWEI",
AQ1813="Projet OCM (NOKIA)","TRAVAUX -NOKIA",
AQ1813="ACCESS-ISSUE","ACCESS-ISSUE",
AQ1813="Projet OCM (ZTE, NOKIA, autres projets)","TRAVAUX OCM",
AQ1813="No root CAuse","No root cause",
AQ1813="ODU HS","TX ISSUE",
AQ1813="IP &amp; VLAN","TX ISSUE",
AQ1813="Warehouse HUAWEI","SPARE-ISSUE",
AQ1813="SPARE-HS","SPARE-ISSUE",
AQ1813="Power Telco","RAN ISSUE",AQ1813="no impacts","no impacts"
),"")</f>
        <v>RAN ISSUE</v>
      </c>
      <c r="AQ1813" s="67" t="s">
        <v>5320</v>
      </c>
      <c r="AR1813" s="48" t="str" cm="1">
        <f t="array" ref="AR1813">IFERROR(_xlfn.IFS(
AQ1813="MPR ISSUE","ACTIVE",
AQ1813="BSS Hardware Issue","ACTIVE",
AQ1813="Sites strategiques, MLL, Pylone, etc.","PASSIVE",
AQ1813="AKTIVCO DEFAUT GE &amp; POWER Cabinet","PASSIVE",
AQ1813="AKTIVCO Coupure ENEO &amp; Baisse de tension","PASSIVE",
AQ1813="Coupure ENEO &amp; Baisse de tension","PASSIVE",
AQ1813="Defaut GE &amp; POWER Cabinet","PASSIVE",
AQ1813="Sharing","PASSIVE",
AQ1813="Sites strategiques &amp; DataCenter","PASSIVE",
AQ1813="Exclu","Exclu",
AQ1813="SAT","ACTIVE",
AQ1813="SPARE-ISSUE","SPARE-ISSUE",
AQ1813="Fiber CAmtel","ACTIVE",
AQ1813="Fiber AOF","ACTIVE",
AQ1813="Projet OCM (HUAWEI)","PLANNED WORKS",
AQ1813="Projet OCM (NOKIA)","PLANNED WORKS",
AQ1813="ACCESS-ISSUE","ACCESS-ISSUE",
AQ1813="Projet OCM (ZTE, NOKIA, autres projets)","PLANNED WORKS",
AQ1813="No root CAuse","No root cause",
AQ1813="ODU HS","ACTIVE",
AQ1813="IP &amp; VLAN","ACTIVE",
AQ1813="Warehouse HUAWEI","SPARE-ISSUE",
AQ1813="SPARE-HS","SPARE-ISSUE",
AQ1813="Power Telco","ACTIVE", AQ1813="no impacts","no impacts"
),"")</f>
        <v>ACTIVE</v>
      </c>
      <c r="AS1813" s="92" t="s">
        <v>5929</v>
      </c>
      <c r="AT1813" s="98" t="s">
        <v>3509</v>
      </c>
      <c r="AV1813" s="17" t="s">
        <v>5537</v>
      </c>
      <c r="AW1813" s="7" t="s">
        <v>5537</v>
      </c>
      <c r="AX1813" s="6" t="s">
        <v>5537</v>
      </c>
      <c r="AY1813" s="7"/>
      <c r="AZ1813" s="3" t="s">
        <v>5537</v>
      </c>
      <c r="BA1813" s="18" t="s">
        <v>5537</v>
      </c>
      <c r="BB1813" s="18" t="s">
        <v>5537</v>
      </c>
      <c r="BC1813" s="18" t="s">
        <v>5537</v>
      </c>
      <c r="BD1813" s="18" t="s">
        <v>6356</v>
      </c>
      <c r="BE1813" s="18" t="s">
        <v>6357</v>
      </c>
      <c r="BF1813" s="18" t="s">
        <v>6357</v>
      </c>
      <c r="BG1813" s="18" t="s">
        <v>5537</v>
      </c>
      <c r="BH1813" s="18" t="s">
        <v>5537</v>
      </c>
      <c r="BI1813" s="18" t="s">
        <v>5537</v>
      </c>
      <c r="BJ1813" s="18" t="s">
        <v>5537</v>
      </c>
      <c r="BK1813" s="18" t="s">
        <v>5537</v>
      </c>
      <c r="BL1813" s="9" t="s">
        <v>5537</v>
      </c>
      <c r="BM1813" s="14" t="s">
        <v>5537</v>
      </c>
      <c r="BN1813" s="14" t="s">
        <v>5537</v>
      </c>
      <c r="BO1813" s="14" t="str">
        <f>_xlfn.XLOOKUP(B1813,'[4]cell downs 18042026 17h'!$B:$B,'[4]cell downs 18042026 17h'!$B:$B,"")</f>
        <v/>
      </c>
      <c r="BP1813" s="14" t="str">
        <f>_xlfn.XLOOKUP(B1813,'[5]Cells Huawei 19042026 15h'!$B:$B,'[5]Cells Huawei 19042026 15h'!$B:$B,"")</f>
        <v/>
      </c>
      <c r="BQ1813" s="9" t="str">
        <f>_xlfn.XLOOKUP(B1813,'[6]cells down 19042026 9H40'!$B:$B,'[6]cells down 19042026 9H40'!$B:$B,"")</f>
        <v/>
      </c>
      <c r="BR1813" s="9" t="s">
        <v>5537</v>
      </c>
      <c r="BS1813" s="9" t="s">
        <v>594</v>
      </c>
      <c r="BT1813" s="108"/>
    </row>
    <row r="1814" spans="1:72" s="9" customFormat="1" x14ac:dyDescent="0.35">
      <c r="A1814" s="1" t="s">
        <v>4566</v>
      </c>
      <c r="B1814" s="8" t="s">
        <v>4567</v>
      </c>
      <c r="C1814" s="3" t="str">
        <f>_xlfn.XLOOKUP(B1814,'[1]daily break down'!$D:$D,'[1]daily break down'!$E:$E,"")</f>
        <v>CENTRE</v>
      </c>
      <c r="D1814" s="1" t="s">
        <v>11</v>
      </c>
      <c r="E1814" s="1" t="s">
        <v>96</v>
      </c>
      <c r="F1814" s="3" t="s">
        <v>37</v>
      </c>
      <c r="G1814" s="1" t="s">
        <v>4568</v>
      </c>
      <c r="H1814" s="34" t="str">
        <f>_xlfn.XLOOKUP(B1814,[2]CALCULATION!$B:$B,[2]CALCULATION!$H:$H,"")</f>
        <v>ZTE</v>
      </c>
      <c r="I1814" s="28">
        <v>0</v>
      </c>
      <c r="J1814" s="28">
        <v>0</v>
      </c>
      <c r="K1814" s="28">
        <v>0</v>
      </c>
      <c r="L1814" s="28">
        <v>0</v>
      </c>
      <c r="M1814" s="28">
        <v>0</v>
      </c>
      <c r="N1814" s="28">
        <v>0</v>
      </c>
      <c r="O1814" s="28">
        <v>0</v>
      </c>
      <c r="P1814" s="28">
        <v>0</v>
      </c>
      <c r="Q1814" s="28">
        <v>0</v>
      </c>
      <c r="R1814" s="28">
        <v>0</v>
      </c>
      <c r="S1814" s="93">
        <v>0</v>
      </c>
      <c r="T1814" s="93">
        <f>_xlfn.XLOOKUP(B1814,'[3]Nur des jours'!$B:$B,'[3]Nur des jours'!$U:$U,"")</f>
        <v>0</v>
      </c>
      <c r="U1814" s="93">
        <v>0</v>
      </c>
      <c r="V1814" s="93">
        <v>0</v>
      </c>
      <c r="W1814" s="93">
        <v>0</v>
      </c>
      <c r="X1814" s="93">
        <v>0</v>
      </c>
      <c r="Y1814" s="93">
        <v>0</v>
      </c>
      <c r="Z1814" s="93">
        <v>0</v>
      </c>
      <c r="AA1814" s="93">
        <v>0</v>
      </c>
      <c r="AB1814" s="93">
        <v>0</v>
      </c>
      <c r="AC1814" s="93">
        <f>_xlfn.XLOOKUP(B1814,'[3]Nur des jours'!$B:$B,'[3]Nur des jours'!$N:$N,"")</f>
        <v>0</v>
      </c>
      <c r="AD1814" s="93">
        <v>0</v>
      </c>
      <c r="AE1814" s="93">
        <v>0</v>
      </c>
      <c r="AF1814" s="93">
        <v>0</v>
      </c>
      <c r="AG1814" s="93"/>
      <c r="AH1814" s="93">
        <v>0</v>
      </c>
      <c r="AI1814" s="93">
        <v>0</v>
      </c>
      <c r="AJ1814" s="93">
        <v>0</v>
      </c>
      <c r="AK1814" s="93">
        <v>0</v>
      </c>
      <c r="AL1814" s="93">
        <v>0</v>
      </c>
      <c r="AM1814" s="49" t="s">
        <v>5559</v>
      </c>
      <c r="AN1814" s="49"/>
      <c r="AO1814" s="48" t="str" cm="1">
        <f t="array" ref="AO1814">IFERROR(_xlfn.IFS(
AQ1814="MPR ISSUE","PDH",
AQ1814="BSS Hardware Issue","BSS",
AQ1814="Sites strategiques, MLL, Pylone, etc.","ENVTECH",
AQ1814="AKTIVCO DEFAUT GE &amp; POWER Cabinet","AKTIVCO",
AQ1814="AKTIVCO Coupure ENEO &amp; Baisse de tension","AKTIVCO GRID ONLY",
AQ1814="Coupure ENEO &amp; Baisse de tension","IHS GRID ONLY",
AQ1814="Defaut GE &amp; POWER Cabinet","IHS",
AQ1814="Sharing","Partners",
AQ1814="Sites strategiques &amp; DataCenter","SST &amp; DC",
AQ1814="Exclu","Exclu",
AQ1814="SAT","SAT",
AQ1814="SPARE-ISSUE","SPARE-ISSUE",
AQ1814="Fiber CAmtel","TRANS_FO_CAMTEL",
AQ1814="Fiber AOF","Fiber AOF",
AQ1814="Projet OCM (HUAWEI)","TRAVAUX-HUAWEI",
AQ1814="Projet OCM (NOKIA)","TRAVAUX-NOKIA",
AQ1814="ACCESS-ISSUE","ACCESS-ISSUE",
AQ1814="Projet OCM (ZTE, NOKIA, autres projets)","TRAVAUX OCM",
AQ1814="No root CAuse","No root cause",
AQ1814="ODU HS","PDH",
AQ1814="IP &amp; VLAN","PDH",
AQ1814="Warehouse HUAWEI","SPARE-ISSUE",
AQ1814="SPARE-HS","SPARE-ISSUE",
AQ1814="Power Telco","BSS",AQ1814="no impacts","no impacts"
),"")</f>
        <v>No root cause</v>
      </c>
      <c r="AP1814" s="48" t="str" cm="1">
        <f t="array" ref="AP1814">IFERROR(_xlfn.IFS(
AQ1814="MPR ISSUE","TX ISSUE",
AQ1814="BSS Hardware Issue","RAN ISSUE",
AQ1814="Sites strategiques, MLL, Pylone, etc.","ENVTECH",
AQ1814="AKTIVCO DEFAUT GE &amp; POWER Cabinet","POWER ISSUE",
AQ1814="AKTIVCO Coupure ENEO &amp; Baisse de tension","POWER ISSUE",
AQ1814="Coupure ENEO &amp; Baisse de tension","POWER ISSUE",
AQ1814="Defaut GE &amp; POWER Cabinet","POWER ISSUE",
AQ1814="Sharing","POWER ISSUE",
AQ1814="Sites strategiques &amp; DataCenter","POWER ISSUE",
AQ1814="Exclu","Exclu",
AQ1814="SAT","TX ISSUE",
AQ1814="SPARE-ISSUE","SPARE-ISSUE",
AQ1814="Fiber CAmtel","TX ISSUE",
AQ1814="Fiber AOF","TX ISSUE",
AQ1814="Projet OCM (HUAWEI)","TRAVAUX-HUAWEI",
AQ1814="Projet OCM (NOKIA)","TRAVAUX -NOKIA",
AQ1814="ACCESS-ISSUE","ACCESS-ISSUE",
AQ1814="Projet OCM (ZTE, NOKIA, autres projets)","TRAVAUX OCM",
AQ1814="No root CAuse","No root cause",
AQ1814="ODU HS","TX ISSUE",
AQ1814="IP &amp; VLAN","TX ISSUE",
AQ1814="Warehouse HUAWEI","SPARE-ISSUE",
AQ1814="SPARE-HS","SPARE-ISSUE",
AQ1814="Power Telco","RAN ISSUE",AQ1814="no impacts","no impacts"
),"")</f>
        <v>No root cause</v>
      </c>
      <c r="AQ1814" s="127" t="s">
        <v>5344</v>
      </c>
      <c r="AR1814" s="48" t="str" cm="1">
        <f t="array" ref="AR1814">IFERROR(_xlfn.IFS(
AQ1814="MPR ISSUE","ACTIVE",
AQ1814="BSS Hardware Issue","ACTIVE",
AQ1814="Sites strategiques, MLL, Pylone, etc.","PASSIVE",
AQ1814="AKTIVCO DEFAUT GE &amp; POWER Cabinet","PASSIVE",
AQ1814="AKTIVCO Coupure ENEO &amp; Baisse de tension","PASSIVE",
AQ1814="Coupure ENEO &amp; Baisse de tension","PASSIVE",
AQ1814="Defaut GE &amp; POWER Cabinet","PASSIVE",
AQ1814="Sharing","PASSIVE",
AQ1814="Sites strategiques &amp; DataCenter","PASSIVE",
AQ1814="Exclu","Exclu",
AQ1814="SAT","ACTIVE",
AQ1814="SPARE-ISSUE","SPARE-ISSUE",
AQ1814="Fiber CAmtel","ACTIVE",
AQ1814="Fiber AOF","ACTIVE",
AQ1814="Projet OCM (HUAWEI)","PLANNED WORKS",
AQ1814="Projet OCM (NOKIA)","PLANNED WORKS",
AQ1814="ACCESS-ISSUE","ACCESS-ISSUE",
AQ1814="Projet OCM (ZTE, NOKIA, autres projets)","PLANNED WORKS",
AQ1814="No root CAuse","No root cause",
AQ1814="ODU HS","ACTIVE",
AQ1814="IP &amp; VLAN","ACTIVE",
AQ1814="Warehouse HUAWEI","SPARE-ISSUE",
AQ1814="SPARE-HS","SPARE-ISSUE",
AQ1814="Power Telco","ACTIVE", AQ1814="no impacts","no impacts"
),"")</f>
        <v>No root cause</v>
      </c>
      <c r="AS1814" s="92" t="s">
        <v>5537</v>
      </c>
      <c r="AT1814" s="98" t="s">
        <v>4567</v>
      </c>
      <c r="AV1814" s="17" t="s">
        <v>5537</v>
      </c>
      <c r="AW1814" s="7" t="s">
        <v>5537</v>
      </c>
      <c r="AX1814" s="6" t="s">
        <v>5537</v>
      </c>
      <c r="AY1814" s="7"/>
      <c r="AZ1814" s="3" t="s">
        <v>5537</v>
      </c>
      <c r="BA1814" s="18" t="s">
        <v>5537</v>
      </c>
      <c r="BB1814" s="18" t="s">
        <v>5537</v>
      </c>
      <c r="BC1814" s="18" t="s">
        <v>5537</v>
      </c>
      <c r="BD1814" s="18" t="s">
        <v>5537</v>
      </c>
      <c r="BE1814" s="18" t="s">
        <v>5537</v>
      </c>
      <c r="BF1814" s="18" t="s">
        <v>5537</v>
      </c>
      <c r="BG1814" s="18" t="s">
        <v>5537</v>
      </c>
      <c r="BH1814" s="18" t="s">
        <v>5537</v>
      </c>
      <c r="BI1814" s="18" t="s">
        <v>5537</v>
      </c>
      <c r="BJ1814" s="18" t="s">
        <v>5537</v>
      </c>
      <c r="BK1814" s="18" t="s">
        <v>5537</v>
      </c>
      <c r="BL1814" s="9" t="s">
        <v>5537</v>
      </c>
      <c r="BM1814" s="14" t="s">
        <v>5537</v>
      </c>
      <c r="BN1814" s="14" t="s">
        <v>5537</v>
      </c>
      <c r="BO1814" s="14" t="str">
        <f>_xlfn.XLOOKUP(B1814,'[4]cell downs 18042026 17h'!$B:$B,'[4]cell downs 18042026 17h'!$B:$B,"")</f>
        <v/>
      </c>
      <c r="BP1814" s="14" t="str">
        <f>_xlfn.XLOOKUP(B1814,'[5]Cells Huawei 19042026 15h'!$B:$B,'[5]Cells Huawei 19042026 15h'!$B:$B,"")</f>
        <v/>
      </c>
      <c r="BQ1814" s="9" t="str">
        <f>_xlfn.XLOOKUP(B1814,'[6]cells down 19042026 9H40'!$B:$B,'[6]cells down 19042026 9H40'!$B:$B,"")</f>
        <v/>
      </c>
      <c r="BR1814" s="9" t="s">
        <v>4567</v>
      </c>
      <c r="BS1814" s="9" t="s">
        <v>5537</v>
      </c>
      <c r="BT1814" s="108"/>
    </row>
    <row r="1815" spans="1:72" s="9" customFormat="1" x14ac:dyDescent="0.35">
      <c r="A1815" s="1" t="s">
        <v>4384</v>
      </c>
      <c r="B1815" s="8" t="s">
        <v>4385</v>
      </c>
      <c r="C1815" s="3" t="str">
        <f>_xlfn.XLOOKUP(B1815,'[1]daily break down'!$D:$D,'[1]daily break down'!$E:$E,"")</f>
        <v>Yaounde</v>
      </c>
      <c r="D1815" s="1" t="s">
        <v>11</v>
      </c>
      <c r="E1815" s="1" t="s">
        <v>12</v>
      </c>
      <c r="F1815" s="3" t="s">
        <v>37</v>
      </c>
      <c r="G1815" s="1" t="s">
        <v>38</v>
      </c>
      <c r="H1815" s="34" t="str">
        <f>_xlfn.XLOOKUP(B1815,[2]CALCULATION!$B:$B,[2]CALCULATION!$H:$H,"")</f>
        <v>ZTE</v>
      </c>
      <c r="I1815" s="28">
        <v>0</v>
      </c>
      <c r="J1815" s="28">
        <v>0</v>
      </c>
      <c r="K1815" s="28">
        <v>0</v>
      </c>
      <c r="L1815" s="28">
        <v>0</v>
      </c>
      <c r="M1815" s="28">
        <v>0</v>
      </c>
      <c r="N1815" s="28">
        <v>0</v>
      </c>
      <c r="O1815" s="28">
        <v>0</v>
      </c>
      <c r="P1815" s="28">
        <v>0</v>
      </c>
      <c r="Q1815" s="28">
        <v>0</v>
      </c>
      <c r="R1815" s="28">
        <v>0</v>
      </c>
      <c r="S1815" s="93">
        <v>0</v>
      </c>
      <c r="T1815" s="93">
        <f>_xlfn.XLOOKUP(B1815,'[3]Nur des jours'!$B:$B,'[3]Nur des jours'!$U:$U,"")</f>
        <v>0</v>
      </c>
      <c r="U1815" s="93">
        <v>0</v>
      </c>
      <c r="V1815" s="93">
        <v>0</v>
      </c>
      <c r="W1815" s="93">
        <v>0</v>
      </c>
      <c r="X1815" s="93">
        <v>0</v>
      </c>
      <c r="Y1815" s="93">
        <v>0</v>
      </c>
      <c r="Z1815" s="93">
        <v>0</v>
      </c>
      <c r="AA1815" s="93">
        <v>0</v>
      </c>
      <c r="AB1815" s="93">
        <v>0</v>
      </c>
      <c r="AC1815" s="93">
        <f>_xlfn.XLOOKUP(B1815,'[3]Nur des jours'!$B:$B,'[3]Nur des jours'!$N:$N,"")</f>
        <v>0</v>
      </c>
      <c r="AD1815" s="93">
        <v>0</v>
      </c>
      <c r="AE1815" s="93">
        <v>0</v>
      </c>
      <c r="AF1815" s="93">
        <v>0</v>
      </c>
      <c r="AG1815" s="93"/>
      <c r="AH1815" s="93">
        <v>0</v>
      </c>
      <c r="AI1815" s="93">
        <v>0</v>
      </c>
      <c r="AJ1815" s="93">
        <v>0</v>
      </c>
      <c r="AK1815" s="93">
        <v>0</v>
      </c>
      <c r="AL1815" s="93">
        <v>0</v>
      </c>
      <c r="AM1815" s="49" t="s">
        <v>5559</v>
      </c>
      <c r="AN1815" s="49"/>
      <c r="AO1815" s="48" t="str" cm="1">
        <f t="array" ref="AO1815">IFERROR(_xlfn.IFS(
AQ1815="MPR ISSUE","PDH",
AQ1815="BSS Hardware Issue","BSS",
AQ1815="Sites strategiques, MLL, Pylone, etc.","ENVTECH",
AQ1815="AKTIVCO DEFAUT GE &amp; POWER Cabinet","AKTIVCO",
AQ1815="AKTIVCO Coupure ENEO &amp; Baisse de tension","AKTIVCO GRID ONLY",
AQ1815="Coupure ENEO &amp; Baisse de tension","IHS GRID ONLY",
AQ1815="Defaut GE &amp; POWER Cabinet","IHS",
AQ1815="Sharing","Partners",
AQ1815="Sites strategiques &amp; DataCenter","SST &amp; DC",
AQ1815="Exclu","Exclu",
AQ1815="SAT","SAT",
AQ1815="SPARE-ISSUE","SPARE-ISSUE",
AQ1815="Fiber CAmtel","TRANS_FO_CAMTEL",
AQ1815="Fiber AOF","Fiber AOF",
AQ1815="Projet OCM (HUAWEI)","TRAVAUX-HUAWEI",
AQ1815="Projet OCM (NOKIA)","TRAVAUX-NOKIA",
AQ1815="ACCESS-ISSUE","ACCESS-ISSUE",
AQ1815="Projet OCM (ZTE, NOKIA, autres projets)","TRAVAUX OCM",
AQ1815="No root CAuse","No root cause",
AQ1815="ODU HS","PDH",
AQ1815="IP &amp; VLAN","PDH",
AQ1815="Warehouse HUAWEI","SPARE-ISSUE",
AQ1815="SPARE-HS","SPARE-ISSUE",
AQ1815="Power Telco","BSS",AQ1815="no impacts","no impacts"
),"")</f>
        <v>No root cause</v>
      </c>
      <c r="AP1815" s="48" t="str" cm="1">
        <f t="array" ref="AP1815">IFERROR(_xlfn.IFS(
AQ1815="MPR ISSUE","TX ISSUE",
AQ1815="BSS Hardware Issue","RAN ISSUE",
AQ1815="Sites strategiques, MLL, Pylone, etc.","ENVTECH",
AQ1815="AKTIVCO DEFAUT GE &amp; POWER Cabinet","POWER ISSUE",
AQ1815="AKTIVCO Coupure ENEO &amp; Baisse de tension","POWER ISSUE",
AQ1815="Coupure ENEO &amp; Baisse de tension","POWER ISSUE",
AQ1815="Defaut GE &amp; POWER Cabinet","POWER ISSUE",
AQ1815="Sharing","POWER ISSUE",
AQ1815="Sites strategiques &amp; DataCenter","POWER ISSUE",
AQ1815="Exclu","Exclu",
AQ1815="SAT","TX ISSUE",
AQ1815="SPARE-ISSUE","SPARE-ISSUE",
AQ1815="Fiber CAmtel","TX ISSUE",
AQ1815="Fiber AOF","TX ISSUE",
AQ1815="Projet OCM (HUAWEI)","TRAVAUX-HUAWEI",
AQ1815="Projet OCM (NOKIA)","TRAVAUX -NOKIA",
AQ1815="ACCESS-ISSUE","ACCESS-ISSUE",
AQ1815="Projet OCM (ZTE, NOKIA, autres projets)","TRAVAUX OCM",
AQ1815="No root CAuse","No root cause",
AQ1815="ODU HS","TX ISSUE",
AQ1815="IP &amp; VLAN","TX ISSUE",
AQ1815="Warehouse HUAWEI","SPARE-ISSUE",
AQ1815="SPARE-HS","SPARE-ISSUE",
AQ1815="Power Telco","RAN ISSUE",AQ1815="no impacts","no impacts"
),"")</f>
        <v>No root cause</v>
      </c>
      <c r="AQ1815" s="127" t="s">
        <v>5344</v>
      </c>
      <c r="AR1815" s="48" t="str" cm="1">
        <f t="array" ref="AR1815">IFERROR(_xlfn.IFS(
AQ1815="MPR ISSUE","ACTIVE",
AQ1815="BSS Hardware Issue","ACTIVE",
AQ1815="Sites strategiques, MLL, Pylone, etc.","PASSIVE",
AQ1815="AKTIVCO DEFAUT GE &amp; POWER Cabinet","PASSIVE",
AQ1815="AKTIVCO Coupure ENEO &amp; Baisse de tension","PASSIVE",
AQ1815="Coupure ENEO &amp; Baisse de tension","PASSIVE",
AQ1815="Defaut GE &amp; POWER Cabinet","PASSIVE",
AQ1815="Sharing","PASSIVE",
AQ1815="Sites strategiques &amp; DataCenter","PASSIVE",
AQ1815="Exclu","Exclu",
AQ1815="SAT","ACTIVE",
AQ1815="SPARE-ISSUE","SPARE-ISSUE",
AQ1815="Fiber CAmtel","ACTIVE",
AQ1815="Fiber AOF","ACTIVE",
AQ1815="Projet OCM (HUAWEI)","PLANNED WORKS",
AQ1815="Projet OCM (NOKIA)","PLANNED WORKS",
AQ1815="ACCESS-ISSUE","ACCESS-ISSUE",
AQ1815="Projet OCM (ZTE, NOKIA, autres projets)","PLANNED WORKS",
AQ1815="No root CAuse","No root cause",
AQ1815="ODU HS","ACTIVE",
AQ1815="IP &amp; VLAN","ACTIVE",
AQ1815="Warehouse HUAWEI","SPARE-ISSUE",
AQ1815="SPARE-HS","SPARE-ISSUE",
AQ1815="Power Telco","ACTIVE", AQ1815="no impacts","no impacts"
),"")</f>
        <v>No root cause</v>
      </c>
      <c r="AS1815" s="92" t="s">
        <v>5537</v>
      </c>
      <c r="AT1815" s="98" t="s">
        <v>4385</v>
      </c>
      <c r="AV1815" s="17" t="s">
        <v>5537</v>
      </c>
      <c r="AW1815" s="7" t="s">
        <v>5537</v>
      </c>
      <c r="AX1815" s="6" t="s">
        <v>5537</v>
      </c>
      <c r="AY1815" s="7"/>
      <c r="AZ1815" s="3" t="s">
        <v>5537</v>
      </c>
      <c r="BA1815" s="18" t="s">
        <v>5537</v>
      </c>
      <c r="BB1815" s="18" t="s">
        <v>5537</v>
      </c>
      <c r="BC1815" s="18" t="s">
        <v>5537</v>
      </c>
      <c r="BD1815" s="18" t="s">
        <v>5537</v>
      </c>
      <c r="BE1815" s="18" t="s">
        <v>5537</v>
      </c>
      <c r="BF1815" s="18" t="s">
        <v>5537</v>
      </c>
      <c r="BG1815" s="18" t="s">
        <v>5537</v>
      </c>
      <c r="BH1815" s="18" t="s">
        <v>5537</v>
      </c>
      <c r="BI1815" s="18" t="s">
        <v>5537</v>
      </c>
      <c r="BJ1815" s="18" t="s">
        <v>5537</v>
      </c>
      <c r="BK1815" s="18" t="s">
        <v>5537</v>
      </c>
      <c r="BL1815" s="9" t="s">
        <v>5537</v>
      </c>
      <c r="BM1815" s="14" t="s">
        <v>5537</v>
      </c>
      <c r="BN1815" s="14" t="s">
        <v>5537</v>
      </c>
      <c r="BO1815" s="14" t="str">
        <f>_xlfn.XLOOKUP(B1815,'[4]cell downs 18042026 17h'!$B:$B,'[4]cell downs 18042026 17h'!$B:$B,"")</f>
        <v/>
      </c>
      <c r="BP1815" s="14" t="str">
        <f>_xlfn.XLOOKUP(B1815,'[5]Cells Huawei 19042026 15h'!$B:$B,'[5]Cells Huawei 19042026 15h'!$B:$B,"")</f>
        <v/>
      </c>
      <c r="BQ1815" s="9" t="str">
        <f>_xlfn.XLOOKUP(B1815,'[6]cells down 19042026 9H40'!$B:$B,'[6]cells down 19042026 9H40'!$B:$B,"")</f>
        <v/>
      </c>
      <c r="BR1815" s="9" t="s">
        <v>4385</v>
      </c>
      <c r="BS1815" s="9" t="s">
        <v>594</v>
      </c>
      <c r="BT1815" s="108"/>
    </row>
    <row r="1816" spans="1:72" s="9" customFormat="1" x14ac:dyDescent="0.35">
      <c r="A1816" s="1" t="s">
        <v>4848</v>
      </c>
      <c r="B1816" s="8" t="s">
        <v>4849</v>
      </c>
      <c r="C1816" s="3" t="str">
        <f>_xlfn.XLOOKUP(B1816,'[1]daily break down'!$D:$D,'[1]daily break down'!$E:$E,"")</f>
        <v>CENTRE</v>
      </c>
      <c r="D1816" s="1" t="s">
        <v>357</v>
      </c>
      <c r="E1816" s="1" t="s">
        <v>5500</v>
      </c>
      <c r="F1816" s="3" t="s">
        <v>37</v>
      </c>
      <c r="G1816" s="1" t="s">
        <v>4848</v>
      </c>
      <c r="H1816" s="34" t="str">
        <f>_xlfn.XLOOKUP(B1816,[2]CALCULATION!$B:$B,[2]CALCULATION!$H:$H,"")</f>
        <v>ZTE</v>
      </c>
      <c r="I1816" s="28">
        <v>0</v>
      </c>
      <c r="J1816" s="28">
        <v>0</v>
      </c>
      <c r="K1816" s="28">
        <v>0</v>
      </c>
      <c r="L1816" s="28">
        <v>0</v>
      </c>
      <c r="M1816" s="28">
        <v>0</v>
      </c>
      <c r="N1816" s="28">
        <v>0</v>
      </c>
      <c r="O1816" s="28">
        <v>0</v>
      </c>
      <c r="P1816" s="28">
        <v>0</v>
      </c>
      <c r="Q1816" s="28">
        <v>0</v>
      </c>
      <c r="R1816" s="28">
        <v>0</v>
      </c>
      <c r="S1816" s="93">
        <v>0</v>
      </c>
      <c r="T1816" s="93">
        <f>_xlfn.XLOOKUP(B1816,'[3]Nur des jours'!$B:$B,'[3]Nur des jours'!$U:$U,"")</f>
        <v>0</v>
      </c>
      <c r="U1816" s="93">
        <v>0</v>
      </c>
      <c r="V1816" s="93">
        <v>0</v>
      </c>
      <c r="W1816" s="93">
        <v>0</v>
      </c>
      <c r="X1816" s="93">
        <v>0</v>
      </c>
      <c r="Y1816" s="93">
        <v>0</v>
      </c>
      <c r="Z1816" s="93">
        <v>0</v>
      </c>
      <c r="AA1816" s="93">
        <v>0</v>
      </c>
      <c r="AB1816" s="93">
        <v>0</v>
      </c>
      <c r="AC1816" s="93">
        <f>_xlfn.XLOOKUP(B1816,'[3]Nur des jours'!$B:$B,'[3]Nur des jours'!$N:$N,"")</f>
        <v>0</v>
      </c>
      <c r="AD1816" s="93">
        <v>0</v>
      </c>
      <c r="AE1816" s="93">
        <v>0</v>
      </c>
      <c r="AF1816" s="93">
        <v>0</v>
      </c>
      <c r="AG1816" s="93"/>
      <c r="AH1816" s="93">
        <v>0</v>
      </c>
      <c r="AI1816" s="93">
        <v>0</v>
      </c>
      <c r="AJ1816" s="93">
        <v>0</v>
      </c>
      <c r="AK1816" s="93">
        <v>0</v>
      </c>
      <c r="AL1816" s="93">
        <v>0</v>
      </c>
      <c r="AM1816" s="49" t="s">
        <v>5559</v>
      </c>
      <c r="AN1816" s="49"/>
      <c r="AO1816" s="48" t="str" cm="1">
        <f t="array" ref="AO1816">IFERROR(_xlfn.IFS(
AQ1816="MPR ISSUE","PDH",
AQ1816="BSS Hardware Issue","BSS",
AQ1816="Sites strategiques, MLL, Pylone, etc.","ENVTECH",
AQ1816="AKTIVCO DEFAUT GE &amp; POWER Cabinet","AKTIVCO",
AQ1816="AKTIVCO Coupure ENEO &amp; Baisse de tension","AKTIVCO GRID ONLY",
AQ1816="Coupure ENEO &amp; Baisse de tension","IHS GRID ONLY",
AQ1816="Defaut GE &amp; POWER Cabinet","IHS",
AQ1816="Sharing","Partners",
AQ1816="Sites strategiques &amp; DataCenter","SST &amp; DC",
AQ1816="Exclu","Exclu",
AQ1816="SAT","SAT",
AQ1816="SPARE-ISSUE","SPARE-ISSUE",
AQ1816="Fiber CAmtel","TRANS_FO_CAMTEL",
AQ1816="Fiber AOF","Fiber AOF",
AQ1816="Projet OCM (HUAWEI)","TRAVAUX-HUAWEI",
AQ1816="Projet OCM (NOKIA)","TRAVAUX-NOKIA",
AQ1816="ACCESS-ISSUE","ACCESS-ISSUE",
AQ1816="Projet OCM (ZTE, NOKIA, autres projets)","TRAVAUX OCM",
AQ1816="No root CAuse","No root cause",
AQ1816="ODU HS","PDH",
AQ1816="IP &amp; VLAN","PDH",
AQ1816="Warehouse HUAWEI","SPARE-ISSUE",
AQ1816="SPARE-HS","SPARE-ISSUE",
AQ1816="Power Telco","BSS",AQ1816="no impacts","no impacts"
),"")</f>
        <v>No root cause</v>
      </c>
      <c r="AP1816" s="48" t="str" cm="1">
        <f t="array" ref="AP1816">IFERROR(_xlfn.IFS(
AQ1816="MPR ISSUE","TX ISSUE",
AQ1816="BSS Hardware Issue","RAN ISSUE",
AQ1816="Sites strategiques, MLL, Pylone, etc.","ENVTECH",
AQ1816="AKTIVCO DEFAUT GE &amp; POWER Cabinet","POWER ISSUE",
AQ1816="AKTIVCO Coupure ENEO &amp; Baisse de tension","POWER ISSUE",
AQ1816="Coupure ENEO &amp; Baisse de tension","POWER ISSUE",
AQ1816="Defaut GE &amp; POWER Cabinet","POWER ISSUE",
AQ1816="Sharing","POWER ISSUE",
AQ1816="Sites strategiques &amp; DataCenter","POWER ISSUE",
AQ1816="Exclu","Exclu",
AQ1816="SAT","TX ISSUE",
AQ1816="SPARE-ISSUE","SPARE-ISSUE",
AQ1816="Fiber CAmtel","TX ISSUE",
AQ1816="Fiber AOF","TX ISSUE",
AQ1816="Projet OCM (HUAWEI)","TRAVAUX-HUAWEI",
AQ1816="Projet OCM (NOKIA)","TRAVAUX -NOKIA",
AQ1816="ACCESS-ISSUE","ACCESS-ISSUE",
AQ1816="Projet OCM (ZTE, NOKIA, autres projets)","TRAVAUX OCM",
AQ1816="No root CAuse","No root cause",
AQ1816="ODU HS","TX ISSUE",
AQ1816="IP &amp; VLAN","TX ISSUE",
AQ1816="Warehouse HUAWEI","SPARE-ISSUE",
AQ1816="SPARE-HS","SPARE-ISSUE",
AQ1816="Power Telco","RAN ISSUE",AQ1816="no impacts","no impacts"
),"")</f>
        <v>No root cause</v>
      </c>
      <c r="AQ1816" s="67" t="s">
        <v>5344</v>
      </c>
      <c r="AR1816" s="48" t="str" cm="1">
        <f t="array" ref="AR1816">IFERROR(_xlfn.IFS(
AQ1816="MPR ISSUE","ACTIVE",
AQ1816="BSS Hardware Issue","ACTIVE",
AQ1816="Sites strategiques, MLL, Pylone, etc.","PASSIVE",
AQ1816="AKTIVCO DEFAUT GE &amp; POWER Cabinet","PASSIVE",
AQ1816="AKTIVCO Coupure ENEO &amp; Baisse de tension","PASSIVE",
AQ1816="Coupure ENEO &amp; Baisse de tension","PASSIVE",
AQ1816="Defaut GE &amp; POWER Cabinet","PASSIVE",
AQ1816="Sharing","PASSIVE",
AQ1816="Sites strategiques &amp; DataCenter","PASSIVE",
AQ1816="Exclu","Exclu",
AQ1816="SAT","ACTIVE",
AQ1816="SPARE-ISSUE","SPARE-ISSUE",
AQ1816="Fiber CAmtel","ACTIVE",
AQ1816="Fiber AOF","ACTIVE",
AQ1816="Projet OCM (HUAWEI)","PLANNED WORKS",
AQ1816="Projet OCM (NOKIA)","PLANNED WORKS",
AQ1816="ACCESS-ISSUE","ACCESS-ISSUE",
AQ1816="Projet OCM (ZTE, NOKIA, autres projets)","PLANNED WORKS",
AQ1816="No root CAuse","No root cause",
AQ1816="ODU HS","ACTIVE",
AQ1816="IP &amp; VLAN","ACTIVE",
AQ1816="Warehouse HUAWEI","SPARE-ISSUE",
AQ1816="SPARE-HS","SPARE-ISSUE",
AQ1816="Power Telco","ACTIVE", AQ1816="no impacts","no impacts"
),"")</f>
        <v>No root cause</v>
      </c>
      <c r="AS1816" s="92" t="s">
        <v>5537</v>
      </c>
      <c r="AT1816" s="98" t="s">
        <v>4849</v>
      </c>
      <c r="AV1816" s="17" t="s">
        <v>5537</v>
      </c>
      <c r="AW1816" s="7" t="s">
        <v>5537</v>
      </c>
      <c r="AX1816" s="6" t="s">
        <v>5537</v>
      </c>
      <c r="AY1816" s="7"/>
      <c r="AZ1816" s="3" t="s">
        <v>5537</v>
      </c>
      <c r="BA1816" s="18" t="s">
        <v>5537</v>
      </c>
      <c r="BB1816" s="18" t="s">
        <v>5537</v>
      </c>
      <c r="BC1816" s="18" t="s">
        <v>5537</v>
      </c>
      <c r="BD1816" s="18" t="s">
        <v>5537</v>
      </c>
      <c r="BE1816" s="18" t="s">
        <v>5537</v>
      </c>
      <c r="BF1816" s="18" t="s">
        <v>5537</v>
      </c>
      <c r="BG1816" s="18" t="s">
        <v>5537</v>
      </c>
      <c r="BH1816" s="18" t="s">
        <v>5537</v>
      </c>
      <c r="BI1816" s="18" t="s">
        <v>5537</v>
      </c>
      <c r="BJ1816" s="18" t="s">
        <v>5537</v>
      </c>
      <c r="BK1816" s="18" t="s">
        <v>5537</v>
      </c>
      <c r="BL1816" s="9" t="s">
        <v>5537</v>
      </c>
      <c r="BM1816" s="14" t="s">
        <v>5537</v>
      </c>
      <c r="BN1816" s="14" t="s">
        <v>5537</v>
      </c>
      <c r="BO1816" s="14" t="str">
        <f>_xlfn.XLOOKUP(B1816,'[4]cell downs 18042026 17h'!$B:$B,'[4]cell downs 18042026 17h'!$B:$B,"")</f>
        <v/>
      </c>
      <c r="BP1816" s="14" t="str">
        <f>_xlfn.XLOOKUP(B1816,'[5]Cells Huawei 19042026 15h'!$B:$B,'[5]Cells Huawei 19042026 15h'!$B:$B,"")</f>
        <v/>
      </c>
      <c r="BQ1816" s="9" t="str">
        <f>_xlfn.XLOOKUP(B1816,'[6]cells down 19042026 9H40'!$B:$B,'[6]cells down 19042026 9H40'!$B:$B,"")</f>
        <v/>
      </c>
      <c r="BR1816" s="9" t="s">
        <v>5537</v>
      </c>
      <c r="BS1816" s="9" t="s">
        <v>5537</v>
      </c>
      <c r="BT1816" s="108"/>
    </row>
    <row r="1817" spans="1:72" s="9" customFormat="1" x14ac:dyDescent="0.35">
      <c r="A1817" s="1" t="s">
        <v>4435</v>
      </c>
      <c r="B1817" s="8" t="s">
        <v>4436</v>
      </c>
      <c r="C1817" s="3" t="str">
        <f>_xlfn.XLOOKUP(B1817,'[1]daily break down'!$D:$D,'[1]daily break down'!$E:$E,"")</f>
        <v>Douala</v>
      </c>
      <c r="D1817" s="1" t="s">
        <v>11</v>
      </c>
      <c r="E1817" s="1" t="s">
        <v>145</v>
      </c>
      <c r="F1817" s="3" t="s">
        <v>31</v>
      </c>
      <c r="G1817" s="1" t="s">
        <v>32</v>
      </c>
      <c r="H1817" s="34" t="str">
        <f>_xlfn.XLOOKUP(B1817,[2]CALCULATION!$B:$B,[2]CALCULATION!$H:$H,"")</f>
        <v>ZTE</v>
      </c>
      <c r="I1817" s="28">
        <v>0</v>
      </c>
      <c r="J1817" s="28">
        <v>0</v>
      </c>
      <c r="K1817" s="28">
        <v>0</v>
      </c>
      <c r="L1817" s="28">
        <v>0</v>
      </c>
      <c r="M1817" s="28">
        <v>0</v>
      </c>
      <c r="N1817" s="28">
        <v>0</v>
      </c>
      <c r="O1817" s="28">
        <v>0</v>
      </c>
      <c r="P1817" s="28">
        <v>0</v>
      </c>
      <c r="Q1817" s="28">
        <v>0.10276572126483552</v>
      </c>
      <c r="R1817" s="28">
        <v>0</v>
      </c>
      <c r="S1817" s="93">
        <v>0</v>
      </c>
      <c r="T1817" s="93">
        <f>_xlfn.XLOOKUP(B1817,'[3]Nur des jours'!$B:$B,'[3]Nur des jours'!$U:$U,"")</f>
        <v>0</v>
      </c>
      <c r="U1817" s="93">
        <v>0</v>
      </c>
      <c r="V1817" s="93">
        <v>0</v>
      </c>
      <c r="W1817" s="93">
        <v>0</v>
      </c>
      <c r="X1817" s="93">
        <v>0</v>
      </c>
      <c r="Y1817" s="93">
        <v>0</v>
      </c>
      <c r="Z1817" s="93">
        <v>0</v>
      </c>
      <c r="AA1817" s="93">
        <v>0</v>
      </c>
      <c r="AB1817" s="93">
        <v>0</v>
      </c>
      <c r="AC1817" s="93">
        <f>_xlfn.XLOOKUP(B1817,'[3]Nur des jours'!$B:$B,'[3]Nur des jours'!$N:$N,"")</f>
        <v>0</v>
      </c>
      <c r="AD1817" s="93">
        <v>0</v>
      </c>
      <c r="AE1817" s="93">
        <v>0</v>
      </c>
      <c r="AF1817" s="93">
        <v>0</v>
      </c>
      <c r="AG1817" s="93"/>
      <c r="AH1817" s="93">
        <v>0</v>
      </c>
      <c r="AI1817" s="93">
        <v>0</v>
      </c>
      <c r="AJ1817" s="93">
        <v>0</v>
      </c>
      <c r="AK1817" s="93">
        <v>0</v>
      </c>
      <c r="AL1817" s="93">
        <v>0</v>
      </c>
      <c r="AM1817" s="49" t="s">
        <v>5559</v>
      </c>
      <c r="AN1817" s="49"/>
      <c r="AO1817" s="48" t="str" cm="1">
        <f t="array" ref="AO1817">IFERROR(_xlfn.IFS(
AQ1817="MPR ISSUE","PDH",
AQ1817="BSS Hardware Issue","BSS",
AQ1817="Sites strategiques, MLL, Pylone, etc.","ENVTECH",
AQ1817="AKTIVCO DEFAUT GE &amp; POWER Cabinet","AKTIVCO",
AQ1817="AKTIVCO Coupure ENEO &amp; Baisse de tension","AKTIVCO GRID ONLY",
AQ1817="Coupure ENEO &amp; Baisse de tension","IHS GRID ONLY",
AQ1817="Defaut GE &amp; POWER Cabinet","IHS",
AQ1817="Sharing","Partners",
AQ1817="Sites strategiques &amp; DataCenter","SST &amp; DC",
AQ1817="Exclu","Exclu",
AQ1817="SAT","SAT",
AQ1817="SPARE-ISSUE","SPARE-ISSUE",
AQ1817="Fiber CAmtel","TRANS_FO_CAMTEL",
AQ1817="Fiber AOF","Fiber AOF",
AQ1817="Projet OCM (HUAWEI)","TRAVAUX-HUAWEI",
AQ1817="Projet OCM (NOKIA)","TRAVAUX-NOKIA",
AQ1817="ACCESS-ISSUE","ACCESS-ISSUE",
AQ1817="Projet OCM (ZTE, NOKIA, autres projets)","TRAVAUX OCM",
AQ1817="No root CAuse","No root cause",
AQ1817="ODU HS","PDH",
AQ1817="IP &amp; VLAN","PDH",
AQ1817="Warehouse HUAWEI","SPARE-ISSUE",
AQ1817="SPARE-HS","SPARE-ISSUE",
AQ1817="Power Telco","BSS",AQ1817="no impacts","no impacts"
),"")</f>
        <v>No root cause</v>
      </c>
      <c r="AP1817" s="48" t="str" cm="1">
        <f t="array" ref="AP1817">IFERROR(_xlfn.IFS(
AQ1817="MPR ISSUE","TX ISSUE",
AQ1817="BSS Hardware Issue","RAN ISSUE",
AQ1817="Sites strategiques, MLL, Pylone, etc.","ENVTECH",
AQ1817="AKTIVCO DEFAUT GE &amp; POWER Cabinet","POWER ISSUE",
AQ1817="AKTIVCO Coupure ENEO &amp; Baisse de tension","POWER ISSUE",
AQ1817="Coupure ENEO &amp; Baisse de tension","POWER ISSUE",
AQ1817="Defaut GE &amp; POWER Cabinet","POWER ISSUE",
AQ1817="Sharing","POWER ISSUE",
AQ1817="Sites strategiques &amp; DataCenter","POWER ISSUE",
AQ1817="Exclu","Exclu",
AQ1817="SAT","TX ISSUE",
AQ1817="SPARE-ISSUE","SPARE-ISSUE",
AQ1817="Fiber CAmtel","TX ISSUE",
AQ1817="Fiber AOF","TX ISSUE",
AQ1817="Projet OCM (HUAWEI)","TRAVAUX-HUAWEI",
AQ1817="Projet OCM (NOKIA)","TRAVAUX -NOKIA",
AQ1817="ACCESS-ISSUE","ACCESS-ISSUE",
AQ1817="Projet OCM (ZTE, NOKIA, autres projets)","TRAVAUX OCM",
AQ1817="No root CAuse","No root cause",
AQ1817="ODU HS","TX ISSUE",
AQ1817="IP &amp; VLAN","TX ISSUE",
AQ1817="Warehouse HUAWEI","SPARE-ISSUE",
AQ1817="SPARE-HS","SPARE-ISSUE",
AQ1817="Power Telco","RAN ISSUE",AQ1817="no impacts","no impacts"
),"")</f>
        <v>No root cause</v>
      </c>
      <c r="AQ1817" s="127" t="s">
        <v>5344</v>
      </c>
      <c r="AR1817" s="48" t="str" cm="1">
        <f t="array" ref="AR1817">IFERROR(_xlfn.IFS(
AQ1817="MPR ISSUE","ACTIVE",
AQ1817="BSS Hardware Issue","ACTIVE",
AQ1817="Sites strategiques, MLL, Pylone, etc.","PASSIVE",
AQ1817="AKTIVCO DEFAUT GE &amp; POWER Cabinet","PASSIVE",
AQ1817="AKTIVCO Coupure ENEO &amp; Baisse de tension","PASSIVE",
AQ1817="Coupure ENEO &amp; Baisse de tension","PASSIVE",
AQ1817="Defaut GE &amp; POWER Cabinet","PASSIVE",
AQ1817="Sharing","PASSIVE",
AQ1817="Sites strategiques &amp; DataCenter","PASSIVE",
AQ1817="Exclu","Exclu",
AQ1817="SAT","ACTIVE",
AQ1817="SPARE-ISSUE","SPARE-ISSUE",
AQ1817="Fiber CAmtel","ACTIVE",
AQ1817="Fiber AOF","ACTIVE",
AQ1817="Projet OCM (HUAWEI)","PLANNED WORKS",
AQ1817="Projet OCM (NOKIA)","PLANNED WORKS",
AQ1817="ACCESS-ISSUE","ACCESS-ISSUE",
AQ1817="Projet OCM (ZTE, NOKIA, autres projets)","PLANNED WORKS",
AQ1817="No root CAuse","No root cause",
AQ1817="ODU HS","ACTIVE",
AQ1817="IP &amp; VLAN","ACTIVE",
AQ1817="Warehouse HUAWEI","SPARE-ISSUE",
AQ1817="SPARE-HS","SPARE-ISSUE",
AQ1817="Power Telco","ACTIVE", AQ1817="no impacts","no impacts"
),"")</f>
        <v>No root cause</v>
      </c>
      <c r="AS1817" s="92" t="s">
        <v>5537</v>
      </c>
      <c r="AT1817" s="98" t="s">
        <v>4436</v>
      </c>
      <c r="AV1817" s="17" t="s">
        <v>5537</v>
      </c>
      <c r="AW1817" s="7" t="s">
        <v>5537</v>
      </c>
      <c r="AX1817" s="6" t="s">
        <v>5537</v>
      </c>
      <c r="AY1817" s="7"/>
      <c r="AZ1817" s="3" t="s">
        <v>5537</v>
      </c>
      <c r="BA1817" s="18" t="s">
        <v>5537</v>
      </c>
      <c r="BB1817" s="18" t="s">
        <v>5537</v>
      </c>
      <c r="BC1817" s="18" t="s">
        <v>5537</v>
      </c>
      <c r="BD1817" s="18" t="s">
        <v>5537</v>
      </c>
      <c r="BE1817" s="18" t="s">
        <v>5537</v>
      </c>
      <c r="BF1817" s="18" t="s">
        <v>5537</v>
      </c>
      <c r="BG1817" s="18" t="s">
        <v>5537</v>
      </c>
      <c r="BH1817" s="18" t="s">
        <v>5537</v>
      </c>
      <c r="BI1817" s="18" t="s">
        <v>5537</v>
      </c>
      <c r="BJ1817" s="18" t="s">
        <v>5537</v>
      </c>
      <c r="BK1817" s="18" t="s">
        <v>5537</v>
      </c>
      <c r="BL1817" s="9" t="s">
        <v>5537</v>
      </c>
      <c r="BM1817" s="14" t="s">
        <v>5537</v>
      </c>
      <c r="BN1817" s="14" t="s">
        <v>5537</v>
      </c>
      <c r="BO1817" s="14" t="str">
        <f>_xlfn.XLOOKUP(B1817,'[4]cell downs 18042026 17h'!$B:$B,'[4]cell downs 18042026 17h'!$B:$B,"")</f>
        <v/>
      </c>
      <c r="BP1817" s="14" t="str">
        <f>_xlfn.XLOOKUP(B1817,'[5]Cells Huawei 19042026 15h'!$B:$B,'[5]Cells Huawei 19042026 15h'!$B:$B,"")</f>
        <v/>
      </c>
      <c r="BQ1817" s="9" t="str">
        <f>_xlfn.XLOOKUP(B1817,'[6]cells down 19042026 9H40'!$B:$B,'[6]cells down 19042026 9H40'!$B:$B,"")</f>
        <v/>
      </c>
      <c r="BR1817" s="9" t="s">
        <v>4436</v>
      </c>
      <c r="BS1817" s="9" t="s">
        <v>12</v>
      </c>
      <c r="BT1817" s="108"/>
    </row>
    <row r="1818" spans="1:72" s="9" customFormat="1" x14ac:dyDescent="0.35">
      <c r="A1818" s="1" t="s">
        <v>4711</v>
      </c>
      <c r="B1818" s="8" t="s">
        <v>4712</v>
      </c>
      <c r="C1818" s="3" t="str">
        <f>_xlfn.XLOOKUP(B1818,'[1]daily break down'!$D:$D,'[1]daily break down'!$E:$E,"")</f>
        <v>CENTRE</v>
      </c>
      <c r="D1818" s="1" t="s">
        <v>11</v>
      </c>
      <c r="E1818" s="1" t="s">
        <v>12</v>
      </c>
      <c r="F1818" s="3" t="s">
        <v>37</v>
      </c>
      <c r="G1818" s="1" t="s">
        <v>4152</v>
      </c>
      <c r="H1818" s="34" t="str">
        <f>_xlfn.XLOOKUP(B1818,[2]CALCULATION!$B:$B,[2]CALCULATION!$H:$H,"")</f>
        <v>ZTE</v>
      </c>
      <c r="I1818" s="28">
        <v>0</v>
      </c>
      <c r="J1818" s="28">
        <v>0</v>
      </c>
      <c r="K1818" s="28">
        <v>0</v>
      </c>
      <c r="L1818" s="28">
        <v>0</v>
      </c>
      <c r="M1818" s="28">
        <v>0</v>
      </c>
      <c r="N1818" s="28">
        <v>0</v>
      </c>
      <c r="O1818" s="28">
        <v>0</v>
      </c>
      <c r="P1818" s="28">
        <v>0</v>
      </c>
      <c r="Q1818" s="28">
        <v>0</v>
      </c>
      <c r="R1818" s="28">
        <v>0</v>
      </c>
      <c r="S1818" s="93">
        <v>0</v>
      </c>
      <c r="T1818" s="93">
        <f>_xlfn.XLOOKUP(B1818,'[3]Nur des jours'!$B:$B,'[3]Nur des jours'!$U:$U,"")</f>
        <v>0</v>
      </c>
      <c r="U1818" s="93">
        <v>0</v>
      </c>
      <c r="V1818" s="93">
        <v>0</v>
      </c>
      <c r="W1818" s="93">
        <v>0</v>
      </c>
      <c r="X1818" s="93">
        <v>0</v>
      </c>
      <c r="Y1818" s="93">
        <v>0</v>
      </c>
      <c r="Z1818" s="93">
        <v>0</v>
      </c>
      <c r="AA1818" s="93">
        <v>0</v>
      </c>
      <c r="AB1818" s="93">
        <v>0</v>
      </c>
      <c r="AC1818" s="93">
        <f>_xlfn.XLOOKUP(B1818,'[3]Nur des jours'!$B:$B,'[3]Nur des jours'!$N:$N,"")</f>
        <v>0</v>
      </c>
      <c r="AD1818" s="93">
        <v>0</v>
      </c>
      <c r="AE1818" s="93">
        <v>0</v>
      </c>
      <c r="AF1818" s="93">
        <v>0</v>
      </c>
      <c r="AG1818" s="93"/>
      <c r="AH1818" s="93">
        <v>0</v>
      </c>
      <c r="AI1818" s="93">
        <v>0</v>
      </c>
      <c r="AJ1818" s="93">
        <v>0</v>
      </c>
      <c r="AK1818" s="93">
        <v>0</v>
      </c>
      <c r="AL1818" s="93">
        <v>0</v>
      </c>
      <c r="AM1818" s="49" t="s">
        <v>5559</v>
      </c>
      <c r="AN1818" s="49"/>
      <c r="AO1818" s="48" t="str" cm="1">
        <f t="array" ref="AO1818">IFERROR(_xlfn.IFS(
AQ1818="MPR ISSUE","PDH",
AQ1818="BSS Hardware Issue","BSS",
AQ1818="Sites strategiques, MLL, Pylone, etc.","ENVTECH",
AQ1818="AKTIVCO DEFAUT GE &amp; POWER Cabinet","AKTIVCO",
AQ1818="AKTIVCO Coupure ENEO &amp; Baisse de tension","AKTIVCO GRID ONLY",
AQ1818="Coupure ENEO &amp; Baisse de tension","IHS GRID ONLY",
AQ1818="Defaut GE &amp; POWER Cabinet","IHS",
AQ1818="Sharing","Partners",
AQ1818="Sites strategiques &amp; DataCenter","SST &amp; DC",
AQ1818="Exclu","Exclu",
AQ1818="SAT","SAT",
AQ1818="SPARE-ISSUE","SPARE-ISSUE",
AQ1818="Fiber CAmtel","TRANS_FO_CAMTEL",
AQ1818="Fiber AOF","Fiber AOF",
AQ1818="Projet OCM (HUAWEI)","TRAVAUX-HUAWEI",
AQ1818="Projet OCM (NOKIA)","TRAVAUX-NOKIA",
AQ1818="ACCESS-ISSUE","ACCESS-ISSUE",
AQ1818="Projet OCM (ZTE, NOKIA, autres projets)","TRAVAUX OCM",
AQ1818="No root CAuse","No root cause",
AQ1818="ODU HS","PDH",
AQ1818="IP &amp; VLAN","PDH",
AQ1818="Warehouse HUAWEI","SPARE-ISSUE",
AQ1818="SPARE-HS","SPARE-ISSUE",
AQ1818="Power Telco","BSS",AQ1818="no impacts","no impacts"
),"")</f>
        <v>No root cause</v>
      </c>
      <c r="AP1818" s="48" t="str" cm="1">
        <f t="array" ref="AP1818">IFERROR(_xlfn.IFS(
AQ1818="MPR ISSUE","TX ISSUE",
AQ1818="BSS Hardware Issue","RAN ISSUE",
AQ1818="Sites strategiques, MLL, Pylone, etc.","ENVTECH",
AQ1818="AKTIVCO DEFAUT GE &amp; POWER Cabinet","POWER ISSUE",
AQ1818="AKTIVCO Coupure ENEO &amp; Baisse de tension","POWER ISSUE",
AQ1818="Coupure ENEO &amp; Baisse de tension","POWER ISSUE",
AQ1818="Defaut GE &amp; POWER Cabinet","POWER ISSUE",
AQ1818="Sharing","POWER ISSUE",
AQ1818="Sites strategiques &amp; DataCenter","POWER ISSUE",
AQ1818="Exclu","Exclu",
AQ1818="SAT","TX ISSUE",
AQ1818="SPARE-ISSUE","SPARE-ISSUE",
AQ1818="Fiber CAmtel","TX ISSUE",
AQ1818="Fiber AOF","TX ISSUE",
AQ1818="Projet OCM (HUAWEI)","TRAVAUX-HUAWEI",
AQ1818="Projet OCM (NOKIA)","TRAVAUX -NOKIA",
AQ1818="ACCESS-ISSUE","ACCESS-ISSUE",
AQ1818="Projet OCM (ZTE, NOKIA, autres projets)","TRAVAUX OCM",
AQ1818="No root CAuse","No root cause",
AQ1818="ODU HS","TX ISSUE",
AQ1818="IP &amp; VLAN","TX ISSUE",
AQ1818="Warehouse HUAWEI","SPARE-ISSUE",
AQ1818="SPARE-HS","SPARE-ISSUE",
AQ1818="Power Telco","RAN ISSUE",AQ1818="no impacts","no impacts"
),"")</f>
        <v>No root cause</v>
      </c>
      <c r="AQ1818" s="127" t="s">
        <v>5344</v>
      </c>
      <c r="AR1818" s="48" t="str" cm="1">
        <f t="array" ref="AR1818">IFERROR(_xlfn.IFS(
AQ1818="MPR ISSUE","ACTIVE",
AQ1818="BSS Hardware Issue","ACTIVE",
AQ1818="Sites strategiques, MLL, Pylone, etc.","PASSIVE",
AQ1818="AKTIVCO DEFAUT GE &amp; POWER Cabinet","PASSIVE",
AQ1818="AKTIVCO Coupure ENEO &amp; Baisse de tension","PASSIVE",
AQ1818="Coupure ENEO &amp; Baisse de tension","PASSIVE",
AQ1818="Defaut GE &amp; POWER Cabinet","PASSIVE",
AQ1818="Sharing","PASSIVE",
AQ1818="Sites strategiques &amp; DataCenter","PASSIVE",
AQ1818="Exclu","Exclu",
AQ1818="SAT","ACTIVE",
AQ1818="SPARE-ISSUE","SPARE-ISSUE",
AQ1818="Fiber CAmtel","ACTIVE",
AQ1818="Fiber AOF","ACTIVE",
AQ1818="Projet OCM (HUAWEI)","PLANNED WORKS",
AQ1818="Projet OCM (NOKIA)","PLANNED WORKS",
AQ1818="ACCESS-ISSUE","ACCESS-ISSUE",
AQ1818="Projet OCM (ZTE, NOKIA, autres projets)","PLANNED WORKS",
AQ1818="No root CAuse","No root cause",
AQ1818="ODU HS","ACTIVE",
AQ1818="IP &amp; VLAN","ACTIVE",
AQ1818="Warehouse HUAWEI","SPARE-ISSUE",
AQ1818="SPARE-HS","SPARE-ISSUE",
AQ1818="Power Telco","ACTIVE", AQ1818="no impacts","no impacts"
),"")</f>
        <v>No root cause</v>
      </c>
      <c r="AS1818" s="92" t="s">
        <v>5537</v>
      </c>
      <c r="AT1818" s="98" t="s">
        <v>4712</v>
      </c>
      <c r="AV1818" s="17" t="s">
        <v>5537</v>
      </c>
      <c r="AW1818" s="7" t="s">
        <v>5537</v>
      </c>
      <c r="AX1818" s="6" t="s">
        <v>5537</v>
      </c>
      <c r="AY1818" s="7"/>
      <c r="AZ1818" s="3" t="s">
        <v>5537</v>
      </c>
      <c r="BA1818" s="18" t="s">
        <v>5537</v>
      </c>
      <c r="BB1818" s="18" t="s">
        <v>5537</v>
      </c>
      <c r="BC1818" s="18" t="s">
        <v>5537</v>
      </c>
      <c r="BD1818" s="18" t="s">
        <v>5537</v>
      </c>
      <c r="BE1818" s="18" t="s">
        <v>5537</v>
      </c>
      <c r="BF1818" s="18" t="s">
        <v>5537</v>
      </c>
      <c r="BG1818" s="18" t="s">
        <v>5537</v>
      </c>
      <c r="BH1818" s="18" t="s">
        <v>5537</v>
      </c>
      <c r="BI1818" s="18" t="s">
        <v>5537</v>
      </c>
      <c r="BJ1818" s="18" t="s">
        <v>5537</v>
      </c>
      <c r="BK1818" s="18" t="s">
        <v>5537</v>
      </c>
      <c r="BL1818" s="9" t="s">
        <v>5537</v>
      </c>
      <c r="BM1818" s="14" t="s">
        <v>5537</v>
      </c>
      <c r="BN1818" s="14" t="s">
        <v>5537</v>
      </c>
      <c r="BO1818" s="14" t="str">
        <f>_xlfn.XLOOKUP(B1818,'[4]cell downs 18042026 17h'!$B:$B,'[4]cell downs 18042026 17h'!$B:$B,"")</f>
        <v/>
      </c>
      <c r="BP1818" s="14" t="str">
        <f>_xlfn.XLOOKUP(B1818,'[5]Cells Huawei 19042026 15h'!$B:$B,'[5]Cells Huawei 19042026 15h'!$B:$B,"")</f>
        <v/>
      </c>
      <c r="BQ1818" s="9" t="str">
        <f>_xlfn.XLOOKUP(B1818,'[6]cells down 19042026 9H40'!$B:$B,'[6]cells down 19042026 9H40'!$B:$B,"")</f>
        <v/>
      </c>
      <c r="BR1818" s="9" t="s">
        <v>4712</v>
      </c>
      <c r="BS1818" s="9" t="s">
        <v>5537</v>
      </c>
      <c r="BT1818" s="108"/>
    </row>
    <row r="1819" spans="1:72" s="9" customFormat="1" x14ac:dyDescent="0.35">
      <c r="A1819" s="2" t="s">
        <v>3647</v>
      </c>
      <c r="B1819" s="8" t="s">
        <v>3648</v>
      </c>
      <c r="C1819" s="3" t="str">
        <f>_xlfn.XLOOKUP(B1819,'[1]daily break down'!$D:$D,'[1]daily break down'!$E:$E,"")</f>
        <v>CENTRE</v>
      </c>
      <c r="D1819" s="1" t="s">
        <v>21</v>
      </c>
      <c r="E1819" s="1" t="s">
        <v>36</v>
      </c>
      <c r="F1819" s="3" t="s">
        <v>37</v>
      </c>
      <c r="G1819" s="1" t="s">
        <v>3649</v>
      </c>
      <c r="H1819" s="34" t="str">
        <f>_xlfn.XLOOKUP(B1819,[2]CALCULATION!$B:$B,[2]CALCULATION!$H:$H,"")</f>
        <v>ZTE</v>
      </c>
      <c r="I1819" s="28">
        <v>0</v>
      </c>
      <c r="J1819" s="28">
        <v>0</v>
      </c>
      <c r="K1819" s="28">
        <v>0</v>
      </c>
      <c r="L1819" s="28">
        <v>0</v>
      </c>
      <c r="M1819" s="28">
        <v>0</v>
      </c>
      <c r="N1819" s="28">
        <v>0</v>
      </c>
      <c r="O1819" s="28">
        <v>0</v>
      </c>
      <c r="P1819" s="28">
        <v>0</v>
      </c>
      <c r="Q1819" s="28">
        <v>0</v>
      </c>
      <c r="R1819" s="28">
        <v>0</v>
      </c>
      <c r="S1819" s="93">
        <v>0</v>
      </c>
      <c r="T1819" s="93">
        <f>_xlfn.XLOOKUP(B1819,'[3]Nur des jours'!$B:$B,'[3]Nur des jours'!$U:$U,"")</f>
        <v>0</v>
      </c>
      <c r="U1819" s="93">
        <v>0</v>
      </c>
      <c r="V1819" s="93">
        <v>0</v>
      </c>
      <c r="W1819" s="93">
        <v>0</v>
      </c>
      <c r="X1819" s="93">
        <v>0</v>
      </c>
      <c r="Y1819" s="93">
        <v>0</v>
      </c>
      <c r="Z1819" s="93">
        <v>0</v>
      </c>
      <c r="AA1819" s="93">
        <v>0</v>
      </c>
      <c r="AB1819" s="93">
        <v>0</v>
      </c>
      <c r="AC1819" s="93">
        <f>_xlfn.XLOOKUP(B1819,'[3]Nur des jours'!$B:$B,'[3]Nur des jours'!$N:$N,"")</f>
        <v>0</v>
      </c>
      <c r="AD1819" s="93">
        <v>0</v>
      </c>
      <c r="AE1819" s="93">
        <v>0</v>
      </c>
      <c r="AF1819" s="93">
        <v>0</v>
      </c>
      <c r="AG1819" s="93"/>
      <c r="AH1819" s="93">
        <v>0</v>
      </c>
      <c r="AI1819" s="93">
        <v>0</v>
      </c>
      <c r="AJ1819" s="93">
        <v>0</v>
      </c>
      <c r="AK1819" s="93">
        <v>0</v>
      </c>
      <c r="AL1819" s="93">
        <v>0</v>
      </c>
      <c r="AM1819" s="49" t="s">
        <v>5559</v>
      </c>
      <c r="AN1819" s="49"/>
      <c r="AO1819" s="48" t="str" cm="1">
        <f t="array" ref="AO1819">IFERROR(_xlfn.IFS(
AQ1819="MPR ISSUE","PDH",
AQ1819="BSS Hardware Issue","BSS",
AQ1819="Sites strategiques, MLL, Pylone, etc.","ENVTECH",
AQ1819="AKTIVCO DEFAUT GE &amp; POWER Cabinet","AKTIVCO",
AQ1819="AKTIVCO Coupure ENEO &amp; Baisse de tension","AKTIVCO GRID ONLY",
AQ1819="Coupure ENEO &amp; Baisse de tension","IHS GRID ONLY",
AQ1819="Defaut GE &amp; POWER Cabinet","IHS",
AQ1819="Sharing","Partners",
AQ1819="Sites strategiques &amp; DataCenter","SST &amp; DC",
AQ1819="Exclu","Exclu",
AQ1819="SAT","SAT",
AQ1819="SPARE-ISSUE","SPARE-ISSUE",
AQ1819="Fiber CAmtel","TRANS_FO_CAMTEL",
AQ1819="Fiber AOF","Fiber AOF",
AQ1819="Projet OCM (HUAWEI)","TRAVAUX-HUAWEI",
AQ1819="Projet OCM (NOKIA)","TRAVAUX-NOKIA",
AQ1819="ACCESS-ISSUE","ACCESS-ISSUE",
AQ1819="Projet OCM (ZTE, NOKIA, autres projets)","TRAVAUX OCM",
AQ1819="No root CAuse","No root cause",
AQ1819="ODU HS","PDH",
AQ1819="IP &amp; VLAN","PDH",
AQ1819="Warehouse HUAWEI","SPARE-ISSUE",
AQ1819="SPARE-HS","SPARE-ISSUE",
AQ1819="Power Telco","BSS",AQ1819="no impacts","no impacts"
),"")</f>
        <v>No root cause</v>
      </c>
      <c r="AP1819" s="48" t="str" cm="1">
        <f t="array" ref="AP1819">IFERROR(_xlfn.IFS(
AQ1819="MPR ISSUE","TX ISSUE",
AQ1819="BSS Hardware Issue","RAN ISSUE",
AQ1819="Sites strategiques, MLL, Pylone, etc.","ENVTECH",
AQ1819="AKTIVCO DEFAUT GE &amp; POWER Cabinet","POWER ISSUE",
AQ1819="AKTIVCO Coupure ENEO &amp; Baisse de tension","POWER ISSUE",
AQ1819="Coupure ENEO &amp; Baisse de tension","POWER ISSUE",
AQ1819="Defaut GE &amp; POWER Cabinet","POWER ISSUE",
AQ1819="Sharing","POWER ISSUE",
AQ1819="Sites strategiques &amp; DataCenter","POWER ISSUE",
AQ1819="Exclu","Exclu",
AQ1819="SAT","TX ISSUE",
AQ1819="SPARE-ISSUE","SPARE-ISSUE",
AQ1819="Fiber CAmtel","TX ISSUE",
AQ1819="Fiber AOF","TX ISSUE",
AQ1819="Projet OCM (HUAWEI)","TRAVAUX-HUAWEI",
AQ1819="Projet OCM (NOKIA)","TRAVAUX -NOKIA",
AQ1819="ACCESS-ISSUE","ACCESS-ISSUE",
AQ1819="Projet OCM (ZTE, NOKIA, autres projets)","TRAVAUX OCM",
AQ1819="No root CAuse","No root cause",
AQ1819="ODU HS","TX ISSUE",
AQ1819="IP &amp; VLAN","TX ISSUE",
AQ1819="Warehouse HUAWEI","SPARE-ISSUE",
AQ1819="SPARE-HS","SPARE-ISSUE",
AQ1819="Power Telco","RAN ISSUE",AQ1819="no impacts","no impacts"
),"")</f>
        <v>No root cause</v>
      </c>
      <c r="AQ1819" s="67" t="s">
        <v>5344</v>
      </c>
      <c r="AR1819" s="48" t="str" cm="1">
        <f t="array" ref="AR1819">IFERROR(_xlfn.IFS(
AQ1819="MPR ISSUE","ACTIVE",
AQ1819="BSS Hardware Issue","ACTIVE",
AQ1819="Sites strategiques, MLL, Pylone, etc.","PASSIVE",
AQ1819="AKTIVCO DEFAUT GE &amp; POWER Cabinet","PASSIVE",
AQ1819="AKTIVCO Coupure ENEO &amp; Baisse de tension","PASSIVE",
AQ1819="Coupure ENEO &amp; Baisse de tension","PASSIVE",
AQ1819="Defaut GE &amp; POWER Cabinet","PASSIVE",
AQ1819="Sharing","PASSIVE",
AQ1819="Sites strategiques &amp; DataCenter","PASSIVE",
AQ1819="Exclu","Exclu",
AQ1819="SAT","ACTIVE",
AQ1819="SPARE-ISSUE","SPARE-ISSUE",
AQ1819="Fiber CAmtel","ACTIVE",
AQ1819="Fiber AOF","ACTIVE",
AQ1819="Projet OCM (HUAWEI)","PLANNED WORKS",
AQ1819="Projet OCM (NOKIA)","PLANNED WORKS",
AQ1819="ACCESS-ISSUE","ACCESS-ISSUE",
AQ1819="Projet OCM (ZTE, NOKIA, autres projets)","PLANNED WORKS",
AQ1819="No root CAuse","No root cause",
AQ1819="ODU HS","ACTIVE",
AQ1819="IP &amp; VLAN","ACTIVE",
AQ1819="Warehouse HUAWEI","SPARE-ISSUE",
AQ1819="SPARE-HS","SPARE-ISSUE",
AQ1819="Power Telco","ACTIVE", AQ1819="no impacts","no impacts"
),"")</f>
        <v>No root cause</v>
      </c>
      <c r="AS1819" s="92" t="s">
        <v>5537</v>
      </c>
      <c r="AT1819" s="98" t="s">
        <v>3648</v>
      </c>
      <c r="AV1819" s="17" t="s">
        <v>5537</v>
      </c>
      <c r="AW1819" s="7" t="s">
        <v>5537</v>
      </c>
      <c r="AX1819" s="6" t="s">
        <v>5537</v>
      </c>
      <c r="AY1819" s="7"/>
      <c r="AZ1819" s="3" t="s">
        <v>5537</v>
      </c>
      <c r="BA1819" s="18" t="s">
        <v>5537</v>
      </c>
      <c r="BB1819" s="18" t="s">
        <v>5537</v>
      </c>
      <c r="BC1819" s="18" t="s">
        <v>5537</v>
      </c>
      <c r="BD1819" s="18" t="s">
        <v>5537</v>
      </c>
      <c r="BE1819" s="18" t="s">
        <v>5537</v>
      </c>
      <c r="BF1819" s="18" t="s">
        <v>5537</v>
      </c>
      <c r="BG1819" s="18" t="s">
        <v>5537</v>
      </c>
      <c r="BH1819" s="18" t="s">
        <v>5537</v>
      </c>
      <c r="BI1819" s="18" t="s">
        <v>5537</v>
      </c>
      <c r="BJ1819" s="18" t="s">
        <v>5537</v>
      </c>
      <c r="BK1819" s="18" t="s">
        <v>5537</v>
      </c>
      <c r="BL1819" s="9" t="s">
        <v>5537</v>
      </c>
      <c r="BM1819" s="14" t="s">
        <v>5537</v>
      </c>
      <c r="BN1819" s="14" t="s">
        <v>5537</v>
      </c>
      <c r="BO1819" s="14" t="str">
        <f>_xlfn.XLOOKUP(B1819,'[4]cell downs 18042026 17h'!$B:$B,'[4]cell downs 18042026 17h'!$B:$B,"")</f>
        <v/>
      </c>
      <c r="BP1819" s="14" t="str">
        <f>_xlfn.XLOOKUP(B1819,'[5]Cells Huawei 19042026 15h'!$B:$B,'[5]Cells Huawei 19042026 15h'!$B:$B,"")</f>
        <v/>
      </c>
      <c r="BQ1819" s="9" t="str">
        <f>_xlfn.XLOOKUP(B1819,'[6]cells down 19042026 9H40'!$B:$B,'[6]cells down 19042026 9H40'!$B:$B,"")</f>
        <v/>
      </c>
      <c r="BR1819" s="9" t="s">
        <v>5537</v>
      </c>
      <c r="BS1819" s="9" t="s">
        <v>12</v>
      </c>
      <c r="BT1819" s="108"/>
    </row>
    <row r="1820" spans="1:72" s="9" customFormat="1" x14ac:dyDescent="0.35">
      <c r="A1820" s="1" t="s">
        <v>3779</v>
      </c>
      <c r="B1820" s="8" t="s">
        <v>3780</v>
      </c>
      <c r="C1820" s="3" t="str">
        <f>_xlfn.XLOOKUP(B1820,'[1]daily break down'!$D:$D,'[1]daily break down'!$E:$E,"")</f>
        <v>LITTORAL</v>
      </c>
      <c r="D1820" s="1" t="s">
        <v>21</v>
      </c>
      <c r="E1820" s="1" t="s">
        <v>30</v>
      </c>
      <c r="F1820" s="3" t="s">
        <v>31</v>
      </c>
      <c r="G1820" s="1" t="s">
        <v>3781</v>
      </c>
      <c r="H1820" s="34" t="str">
        <f>_xlfn.XLOOKUP(B1820,[2]CALCULATION!$B:$B,[2]CALCULATION!$H:$H,"")</f>
        <v>ZTE</v>
      </c>
      <c r="I1820" s="28">
        <v>0</v>
      </c>
      <c r="J1820" s="28">
        <v>0</v>
      </c>
      <c r="K1820" s="28">
        <v>0</v>
      </c>
      <c r="L1820" s="28">
        <v>0</v>
      </c>
      <c r="M1820" s="28">
        <v>0</v>
      </c>
      <c r="N1820" s="28">
        <v>0</v>
      </c>
      <c r="O1820" s="28">
        <v>0</v>
      </c>
      <c r="P1820" s="28">
        <v>0</v>
      </c>
      <c r="Q1820" s="28">
        <v>0</v>
      </c>
      <c r="R1820" s="28">
        <v>0</v>
      </c>
      <c r="S1820" s="93">
        <v>0</v>
      </c>
      <c r="T1820" s="93">
        <f>_xlfn.XLOOKUP(B1820,'[3]Nur des jours'!$B:$B,'[3]Nur des jours'!$U:$U,"")</f>
        <v>0</v>
      </c>
      <c r="U1820" s="93">
        <v>0</v>
      </c>
      <c r="V1820" s="93">
        <v>0</v>
      </c>
      <c r="W1820" s="93">
        <v>0</v>
      </c>
      <c r="X1820" s="93">
        <v>0</v>
      </c>
      <c r="Y1820" s="93">
        <v>0</v>
      </c>
      <c r="Z1820" s="93">
        <v>0</v>
      </c>
      <c r="AA1820" s="93">
        <v>0</v>
      </c>
      <c r="AB1820" s="93">
        <v>0</v>
      </c>
      <c r="AC1820" s="93">
        <f>_xlfn.XLOOKUP(B1820,'[3]Nur des jours'!$B:$B,'[3]Nur des jours'!$N:$N,"")</f>
        <v>0</v>
      </c>
      <c r="AD1820" s="93">
        <v>0</v>
      </c>
      <c r="AE1820" s="93">
        <v>0</v>
      </c>
      <c r="AF1820" s="93">
        <v>0</v>
      </c>
      <c r="AG1820" s="93"/>
      <c r="AH1820" s="93">
        <v>0</v>
      </c>
      <c r="AI1820" s="93">
        <v>0</v>
      </c>
      <c r="AJ1820" s="93">
        <v>0</v>
      </c>
      <c r="AK1820" s="93">
        <v>0</v>
      </c>
      <c r="AL1820" s="93">
        <v>0</v>
      </c>
      <c r="AM1820" s="49" t="s">
        <v>5559</v>
      </c>
      <c r="AN1820" s="49"/>
      <c r="AO1820" s="48" t="str" cm="1">
        <f t="array" ref="AO1820">IFERROR(_xlfn.IFS(
AQ1820="MPR ISSUE","PDH",
AQ1820="BSS Hardware Issue","BSS",
AQ1820="Sites strategiques, MLL, Pylone, etc.","ENVTECH",
AQ1820="AKTIVCO DEFAUT GE &amp; POWER Cabinet","AKTIVCO",
AQ1820="AKTIVCO Coupure ENEO &amp; Baisse de tension","AKTIVCO GRID ONLY",
AQ1820="Coupure ENEO &amp; Baisse de tension","IHS GRID ONLY",
AQ1820="Defaut GE &amp; POWER Cabinet","IHS",
AQ1820="Sharing","Partners",
AQ1820="Sites strategiques &amp; DataCenter","SST &amp; DC",
AQ1820="Exclu","Exclu",
AQ1820="SAT","SAT",
AQ1820="SPARE-ISSUE","SPARE-ISSUE",
AQ1820="Fiber CAmtel","TRANS_FO_CAMTEL",
AQ1820="Fiber AOF","Fiber AOF",
AQ1820="Projet OCM (HUAWEI)","TRAVAUX-HUAWEI",
AQ1820="Projet OCM (NOKIA)","TRAVAUX-NOKIA",
AQ1820="ACCESS-ISSUE","ACCESS-ISSUE",
AQ1820="Projet OCM (ZTE, NOKIA, autres projets)","TRAVAUX OCM",
AQ1820="No root CAuse","No root cause",
AQ1820="ODU HS","PDH",
AQ1820="IP &amp; VLAN","PDH",
AQ1820="Warehouse HUAWEI","SPARE-ISSUE",
AQ1820="SPARE-HS","SPARE-ISSUE",
AQ1820="Power Telco","BSS",AQ1820="no impacts","no impacts"
),"")</f>
        <v>No root cause</v>
      </c>
      <c r="AP1820" s="48" t="str" cm="1">
        <f t="array" ref="AP1820">IFERROR(_xlfn.IFS(
AQ1820="MPR ISSUE","TX ISSUE",
AQ1820="BSS Hardware Issue","RAN ISSUE",
AQ1820="Sites strategiques, MLL, Pylone, etc.","ENVTECH",
AQ1820="AKTIVCO DEFAUT GE &amp; POWER Cabinet","POWER ISSUE",
AQ1820="AKTIVCO Coupure ENEO &amp; Baisse de tension","POWER ISSUE",
AQ1820="Coupure ENEO &amp; Baisse de tension","POWER ISSUE",
AQ1820="Defaut GE &amp; POWER Cabinet","POWER ISSUE",
AQ1820="Sharing","POWER ISSUE",
AQ1820="Sites strategiques &amp; DataCenter","POWER ISSUE",
AQ1820="Exclu","Exclu",
AQ1820="SAT","TX ISSUE",
AQ1820="SPARE-ISSUE","SPARE-ISSUE",
AQ1820="Fiber CAmtel","TX ISSUE",
AQ1820="Fiber AOF","TX ISSUE",
AQ1820="Projet OCM (HUAWEI)","TRAVAUX-HUAWEI",
AQ1820="Projet OCM (NOKIA)","TRAVAUX -NOKIA",
AQ1820="ACCESS-ISSUE","ACCESS-ISSUE",
AQ1820="Projet OCM (ZTE, NOKIA, autres projets)","TRAVAUX OCM",
AQ1820="No root CAuse","No root cause",
AQ1820="ODU HS","TX ISSUE",
AQ1820="IP &amp; VLAN","TX ISSUE",
AQ1820="Warehouse HUAWEI","SPARE-ISSUE",
AQ1820="SPARE-HS","SPARE-ISSUE",
AQ1820="Power Telco","RAN ISSUE",AQ1820="no impacts","no impacts"
),"")</f>
        <v>No root cause</v>
      </c>
      <c r="AQ1820" s="67" t="s">
        <v>5344</v>
      </c>
      <c r="AR1820" s="48" t="str" cm="1">
        <f t="array" ref="AR1820">IFERROR(_xlfn.IFS(
AQ1820="MPR ISSUE","ACTIVE",
AQ1820="BSS Hardware Issue","ACTIVE",
AQ1820="Sites strategiques, MLL, Pylone, etc.","PASSIVE",
AQ1820="AKTIVCO DEFAUT GE &amp; POWER Cabinet","PASSIVE",
AQ1820="AKTIVCO Coupure ENEO &amp; Baisse de tension","PASSIVE",
AQ1820="Coupure ENEO &amp; Baisse de tension","PASSIVE",
AQ1820="Defaut GE &amp; POWER Cabinet","PASSIVE",
AQ1820="Sharing","PASSIVE",
AQ1820="Sites strategiques &amp; DataCenter","PASSIVE",
AQ1820="Exclu","Exclu",
AQ1820="SAT","ACTIVE",
AQ1820="SPARE-ISSUE","SPARE-ISSUE",
AQ1820="Fiber CAmtel","ACTIVE",
AQ1820="Fiber AOF","ACTIVE",
AQ1820="Projet OCM (HUAWEI)","PLANNED WORKS",
AQ1820="Projet OCM (NOKIA)","PLANNED WORKS",
AQ1820="ACCESS-ISSUE","ACCESS-ISSUE",
AQ1820="Projet OCM (ZTE, NOKIA, autres projets)","PLANNED WORKS",
AQ1820="No root CAuse","No root cause",
AQ1820="ODU HS","ACTIVE",
AQ1820="IP &amp; VLAN","ACTIVE",
AQ1820="Warehouse HUAWEI","SPARE-ISSUE",
AQ1820="SPARE-HS","SPARE-ISSUE",
AQ1820="Power Telco","ACTIVE", AQ1820="no impacts","no impacts"
),"")</f>
        <v>No root cause</v>
      </c>
      <c r="AS1820" s="92" t="s">
        <v>5537</v>
      </c>
      <c r="AT1820" s="98" t="s">
        <v>3780</v>
      </c>
      <c r="AV1820" s="17" t="s">
        <v>5537</v>
      </c>
      <c r="AW1820" s="7" t="s">
        <v>5537</v>
      </c>
      <c r="AX1820" s="6" t="s">
        <v>5537</v>
      </c>
      <c r="AY1820" s="7"/>
      <c r="AZ1820" s="3" t="s">
        <v>5537</v>
      </c>
      <c r="BA1820" s="18" t="s">
        <v>5537</v>
      </c>
      <c r="BB1820" s="18" t="s">
        <v>5537</v>
      </c>
      <c r="BC1820" s="18" t="s">
        <v>5537</v>
      </c>
      <c r="BD1820" s="18" t="s">
        <v>5537</v>
      </c>
      <c r="BE1820" s="18" t="s">
        <v>5537</v>
      </c>
      <c r="BF1820" s="18" t="s">
        <v>5537</v>
      </c>
      <c r="BG1820" s="18" t="s">
        <v>5537</v>
      </c>
      <c r="BH1820" s="18" t="s">
        <v>5537</v>
      </c>
      <c r="BI1820" s="18" t="s">
        <v>5537</v>
      </c>
      <c r="BJ1820" s="18" t="s">
        <v>5537</v>
      </c>
      <c r="BK1820" s="18" t="s">
        <v>5537</v>
      </c>
      <c r="BL1820" s="9" t="s">
        <v>5537</v>
      </c>
      <c r="BM1820" s="14" t="s">
        <v>5537</v>
      </c>
      <c r="BN1820" s="14" t="s">
        <v>5537</v>
      </c>
      <c r="BO1820" s="14" t="str">
        <f>_xlfn.XLOOKUP(B1820,'[4]cell downs 18042026 17h'!$B:$B,'[4]cell downs 18042026 17h'!$B:$B,"")</f>
        <v/>
      </c>
      <c r="BP1820" s="14" t="str">
        <f>_xlfn.XLOOKUP(B1820,'[5]Cells Huawei 19042026 15h'!$B:$B,'[5]Cells Huawei 19042026 15h'!$B:$B,"")</f>
        <v/>
      </c>
      <c r="BQ1820" s="9" t="str">
        <f>_xlfn.XLOOKUP(B1820,'[6]cells down 19042026 9H40'!$B:$B,'[6]cells down 19042026 9H40'!$B:$B,"")</f>
        <v/>
      </c>
      <c r="BR1820" s="9" t="s">
        <v>5537</v>
      </c>
      <c r="BS1820" s="9" t="s">
        <v>12</v>
      </c>
      <c r="BT1820" s="108"/>
    </row>
    <row r="1821" spans="1:72" s="9" customFormat="1" x14ac:dyDescent="0.35">
      <c r="A1821" s="1" t="s">
        <v>4397</v>
      </c>
      <c r="B1821" s="1" t="s">
        <v>4398</v>
      </c>
      <c r="C1821" s="3" t="str">
        <f>_xlfn.XLOOKUP(B1821,'[1]daily break down'!$D:$D,'[1]daily break down'!$E:$E,"")</f>
        <v>CENTRE</v>
      </c>
      <c r="D1821" s="1" t="s">
        <v>21</v>
      </c>
      <c r="E1821" s="1" t="s">
        <v>563</v>
      </c>
      <c r="F1821" s="3" t="s">
        <v>69</v>
      </c>
      <c r="G1821" s="1" t="s">
        <v>4397</v>
      </c>
      <c r="H1821" s="34" t="str">
        <f>_xlfn.XLOOKUP(B1821,[2]CALCULATION!$B:$B,[2]CALCULATION!$H:$H,"")</f>
        <v>ZTE</v>
      </c>
      <c r="I1821" s="28">
        <v>0</v>
      </c>
      <c r="J1821" s="28">
        <v>0</v>
      </c>
      <c r="K1821" s="28">
        <v>0</v>
      </c>
      <c r="L1821" s="28">
        <v>0</v>
      </c>
      <c r="M1821" s="28">
        <v>0</v>
      </c>
      <c r="N1821" s="28">
        <v>0</v>
      </c>
      <c r="O1821" s="28">
        <v>0</v>
      </c>
      <c r="P1821" s="28">
        <v>0</v>
      </c>
      <c r="Q1821" s="28">
        <v>0</v>
      </c>
      <c r="R1821" s="28">
        <v>0</v>
      </c>
      <c r="S1821" s="93">
        <v>0</v>
      </c>
      <c r="T1821" s="93">
        <f>_xlfn.XLOOKUP(B1821,'[3]Nur des jours'!$B:$B,'[3]Nur des jours'!$U:$U,"")</f>
        <v>0</v>
      </c>
      <c r="U1821" s="93">
        <v>0</v>
      </c>
      <c r="V1821" s="93">
        <v>0</v>
      </c>
      <c r="W1821" s="93">
        <v>0</v>
      </c>
      <c r="X1821" s="93">
        <v>0</v>
      </c>
      <c r="Y1821" s="93">
        <v>0</v>
      </c>
      <c r="Z1821" s="93">
        <v>0</v>
      </c>
      <c r="AA1821" s="93">
        <v>0</v>
      </c>
      <c r="AB1821" s="93">
        <v>0</v>
      </c>
      <c r="AC1821" s="93">
        <f>_xlfn.XLOOKUP(B1821,'[3]Nur des jours'!$B:$B,'[3]Nur des jours'!$N:$N,"")</f>
        <v>0</v>
      </c>
      <c r="AD1821" s="93">
        <v>0</v>
      </c>
      <c r="AE1821" s="93">
        <v>0</v>
      </c>
      <c r="AF1821" s="93">
        <v>0</v>
      </c>
      <c r="AG1821" s="93"/>
      <c r="AH1821" s="93">
        <v>0</v>
      </c>
      <c r="AI1821" s="93">
        <v>0</v>
      </c>
      <c r="AJ1821" s="93">
        <v>0</v>
      </c>
      <c r="AK1821" s="93">
        <v>0</v>
      </c>
      <c r="AL1821" s="93">
        <v>0</v>
      </c>
      <c r="AM1821" s="49" t="s">
        <v>5559</v>
      </c>
      <c r="AN1821" s="49"/>
      <c r="AO1821" s="48" t="str" cm="1">
        <f t="array" ref="AO1821">IFERROR(_xlfn.IFS(
AQ1821="MPR ISSUE","PDH",
AQ1821="BSS Hardware Issue","BSS",
AQ1821="Sites strategiques, MLL, Pylone, etc.","ENVTECH",
AQ1821="AKTIVCO DEFAUT GE &amp; POWER Cabinet","AKTIVCO",
AQ1821="AKTIVCO Coupure ENEO &amp; Baisse de tension","AKTIVCO GRID ONLY",
AQ1821="Coupure ENEO &amp; Baisse de tension","IHS GRID ONLY",
AQ1821="Defaut GE &amp; POWER Cabinet","IHS",
AQ1821="Sharing","Partners",
AQ1821="Sites strategiques &amp; DataCenter","SST &amp; DC",
AQ1821="Exclu","Exclu",
AQ1821="SAT","SAT",
AQ1821="SPARE-ISSUE","SPARE-ISSUE",
AQ1821="Fiber CAmtel","TRANS_FO_CAMTEL",
AQ1821="Fiber AOF","Fiber AOF",
AQ1821="Projet OCM (HUAWEI)","TRAVAUX-HUAWEI",
AQ1821="Projet OCM (NOKIA)","TRAVAUX-NOKIA",
AQ1821="ACCESS-ISSUE","ACCESS-ISSUE",
AQ1821="Projet OCM (ZTE, NOKIA, autres projets)","TRAVAUX OCM",
AQ1821="No root CAuse","No root cause",
AQ1821="ODU HS","PDH",
AQ1821="IP &amp; VLAN","PDH",
AQ1821="Warehouse HUAWEI","SPARE-ISSUE",
AQ1821="SPARE-HS","SPARE-ISSUE",
AQ1821="Power Telco","BSS",AQ1821="no impacts","no impacts"
),"")</f>
        <v>No root cause</v>
      </c>
      <c r="AP1821" s="48" t="str" cm="1">
        <f t="array" ref="AP1821">IFERROR(_xlfn.IFS(
AQ1821="MPR ISSUE","TX ISSUE",
AQ1821="BSS Hardware Issue","RAN ISSUE",
AQ1821="Sites strategiques, MLL, Pylone, etc.","ENVTECH",
AQ1821="AKTIVCO DEFAUT GE &amp; POWER Cabinet","POWER ISSUE",
AQ1821="AKTIVCO Coupure ENEO &amp; Baisse de tension","POWER ISSUE",
AQ1821="Coupure ENEO &amp; Baisse de tension","POWER ISSUE",
AQ1821="Defaut GE &amp; POWER Cabinet","POWER ISSUE",
AQ1821="Sharing","POWER ISSUE",
AQ1821="Sites strategiques &amp; DataCenter","POWER ISSUE",
AQ1821="Exclu","Exclu",
AQ1821="SAT","TX ISSUE",
AQ1821="SPARE-ISSUE","SPARE-ISSUE",
AQ1821="Fiber CAmtel","TX ISSUE",
AQ1821="Fiber AOF","TX ISSUE",
AQ1821="Projet OCM (HUAWEI)","TRAVAUX-HUAWEI",
AQ1821="Projet OCM (NOKIA)","TRAVAUX -NOKIA",
AQ1821="ACCESS-ISSUE","ACCESS-ISSUE",
AQ1821="Projet OCM (ZTE, NOKIA, autres projets)","TRAVAUX OCM",
AQ1821="No root CAuse","No root cause",
AQ1821="ODU HS","TX ISSUE",
AQ1821="IP &amp; VLAN","TX ISSUE",
AQ1821="Warehouse HUAWEI","SPARE-ISSUE",
AQ1821="SPARE-HS","SPARE-ISSUE",
AQ1821="Power Telco","RAN ISSUE",AQ1821="no impacts","no impacts"
),"")</f>
        <v>No root cause</v>
      </c>
      <c r="AQ1821" s="67" t="s">
        <v>5344</v>
      </c>
      <c r="AR1821" s="48" t="str" cm="1">
        <f t="array" ref="AR1821">IFERROR(_xlfn.IFS(
AQ1821="MPR ISSUE","ACTIVE",
AQ1821="BSS Hardware Issue","ACTIVE",
AQ1821="Sites strategiques, MLL, Pylone, etc.","PASSIVE",
AQ1821="AKTIVCO DEFAUT GE &amp; POWER Cabinet","PASSIVE",
AQ1821="AKTIVCO Coupure ENEO &amp; Baisse de tension","PASSIVE",
AQ1821="Coupure ENEO &amp; Baisse de tension","PASSIVE",
AQ1821="Defaut GE &amp; POWER Cabinet","PASSIVE",
AQ1821="Sharing","PASSIVE",
AQ1821="Sites strategiques &amp; DataCenter","PASSIVE",
AQ1821="Exclu","Exclu",
AQ1821="SAT","ACTIVE",
AQ1821="SPARE-ISSUE","SPARE-ISSUE",
AQ1821="Fiber CAmtel","ACTIVE",
AQ1821="Fiber AOF","ACTIVE",
AQ1821="Projet OCM (HUAWEI)","PLANNED WORKS",
AQ1821="Projet OCM (NOKIA)","PLANNED WORKS",
AQ1821="ACCESS-ISSUE","ACCESS-ISSUE",
AQ1821="Projet OCM (ZTE, NOKIA, autres projets)","PLANNED WORKS",
AQ1821="No root CAuse","No root cause",
AQ1821="ODU HS","ACTIVE",
AQ1821="IP &amp; VLAN","ACTIVE",
AQ1821="Warehouse HUAWEI","SPARE-ISSUE",
AQ1821="SPARE-HS","SPARE-ISSUE",
AQ1821="Power Telco","ACTIVE", AQ1821="no impacts","no impacts"
),"")</f>
        <v>No root cause</v>
      </c>
      <c r="AS1821" s="92" t="s">
        <v>5537</v>
      </c>
      <c r="AT1821" s="98" t="s">
        <v>4398</v>
      </c>
      <c r="AV1821" s="17" t="s">
        <v>5537</v>
      </c>
      <c r="AW1821" s="7" t="s">
        <v>5537</v>
      </c>
      <c r="AX1821" s="6" t="s">
        <v>5537</v>
      </c>
      <c r="AY1821" s="7"/>
      <c r="AZ1821" s="3" t="s">
        <v>5537</v>
      </c>
      <c r="BA1821" s="18" t="s">
        <v>5537</v>
      </c>
      <c r="BB1821" s="18" t="s">
        <v>5537</v>
      </c>
      <c r="BC1821" s="18" t="s">
        <v>5537</v>
      </c>
      <c r="BD1821" s="18" t="s">
        <v>5537</v>
      </c>
      <c r="BE1821" s="18" t="s">
        <v>5537</v>
      </c>
      <c r="BF1821" s="18" t="s">
        <v>5537</v>
      </c>
      <c r="BG1821" s="18" t="s">
        <v>5537</v>
      </c>
      <c r="BH1821" s="18" t="s">
        <v>5537</v>
      </c>
      <c r="BI1821" s="18" t="s">
        <v>5537</v>
      </c>
      <c r="BJ1821" s="18" t="s">
        <v>5537</v>
      </c>
      <c r="BK1821" s="18" t="s">
        <v>5537</v>
      </c>
      <c r="BL1821" s="9" t="s">
        <v>5537</v>
      </c>
      <c r="BM1821" s="14" t="s">
        <v>5537</v>
      </c>
      <c r="BN1821" s="14" t="s">
        <v>5537</v>
      </c>
      <c r="BO1821" s="14" t="str">
        <f>_xlfn.XLOOKUP(B1821,'[4]cell downs 18042026 17h'!$B:$B,'[4]cell downs 18042026 17h'!$B:$B,"")</f>
        <v/>
      </c>
      <c r="BP1821" s="14" t="str">
        <f>_xlfn.XLOOKUP(B1821,'[5]Cells Huawei 19042026 15h'!$B:$B,'[5]Cells Huawei 19042026 15h'!$B:$B,"")</f>
        <v/>
      </c>
      <c r="BQ1821" s="9" t="str">
        <f>_xlfn.XLOOKUP(B1821,'[6]cells down 19042026 9H40'!$B:$B,'[6]cells down 19042026 9H40'!$B:$B,"")</f>
        <v>SUD_099</v>
      </c>
      <c r="BR1821" s="9" t="s">
        <v>5537</v>
      </c>
      <c r="BS1821" s="9" t="s">
        <v>5537</v>
      </c>
      <c r="BT1821" s="108"/>
    </row>
    <row r="1822" spans="1:72" s="9" customFormat="1" x14ac:dyDescent="0.35">
      <c r="A1822" s="1" t="s">
        <v>4420</v>
      </c>
      <c r="B1822" s="1" t="s">
        <v>4421</v>
      </c>
      <c r="C1822" s="3" t="str">
        <f>_xlfn.XLOOKUP(B1822,'[1]daily break down'!$D:$D,'[1]daily break down'!$E:$E,"")</f>
        <v>CENTRE</v>
      </c>
      <c r="D1822" s="1" t="s">
        <v>11</v>
      </c>
      <c r="E1822" s="1" t="s">
        <v>12</v>
      </c>
      <c r="F1822" s="3" t="s">
        <v>37</v>
      </c>
      <c r="G1822" s="1" t="s">
        <v>4422</v>
      </c>
      <c r="H1822" s="34" t="str">
        <f>_xlfn.XLOOKUP(B1822,[2]CALCULATION!$B:$B,[2]CALCULATION!$H:$H,"")</f>
        <v>ZTE</v>
      </c>
      <c r="I1822" s="28">
        <v>0</v>
      </c>
      <c r="J1822" s="28">
        <v>0</v>
      </c>
      <c r="K1822" s="28">
        <v>0</v>
      </c>
      <c r="L1822" s="28">
        <v>0</v>
      </c>
      <c r="M1822" s="28">
        <v>0</v>
      </c>
      <c r="N1822" s="28">
        <v>0</v>
      </c>
      <c r="O1822" s="28">
        <v>0</v>
      </c>
      <c r="P1822" s="28">
        <v>0</v>
      </c>
      <c r="Q1822" s="28">
        <v>0</v>
      </c>
      <c r="R1822" s="28">
        <v>0</v>
      </c>
      <c r="S1822" s="93">
        <v>0</v>
      </c>
      <c r="T1822" s="93">
        <f>_xlfn.XLOOKUP(B1822,'[3]Nur des jours'!$B:$B,'[3]Nur des jours'!$U:$U,"")</f>
        <v>0</v>
      </c>
      <c r="U1822" s="93">
        <v>0</v>
      </c>
      <c r="V1822" s="93">
        <v>0</v>
      </c>
      <c r="W1822" s="93">
        <v>0</v>
      </c>
      <c r="X1822" s="93">
        <v>0</v>
      </c>
      <c r="Y1822" s="93">
        <v>0</v>
      </c>
      <c r="Z1822" s="93">
        <v>0</v>
      </c>
      <c r="AA1822" s="93">
        <v>0</v>
      </c>
      <c r="AB1822" s="93">
        <v>0</v>
      </c>
      <c r="AC1822" s="93">
        <f>_xlfn.XLOOKUP(B1822,'[3]Nur des jours'!$B:$B,'[3]Nur des jours'!$N:$N,"")</f>
        <v>0</v>
      </c>
      <c r="AD1822" s="93">
        <v>0</v>
      </c>
      <c r="AE1822" s="93">
        <v>0</v>
      </c>
      <c r="AF1822" s="93">
        <v>0</v>
      </c>
      <c r="AG1822" s="93"/>
      <c r="AH1822" s="93">
        <v>0</v>
      </c>
      <c r="AI1822" s="93">
        <v>0</v>
      </c>
      <c r="AJ1822" s="93">
        <v>0</v>
      </c>
      <c r="AK1822" s="93">
        <v>0</v>
      </c>
      <c r="AL1822" s="93">
        <v>0</v>
      </c>
      <c r="AM1822" s="49" t="s">
        <v>5559</v>
      </c>
      <c r="AN1822" s="49"/>
      <c r="AO1822" s="48" t="str" cm="1">
        <f t="array" ref="AO1822">IFERROR(_xlfn.IFS(
AQ1822="MPR ISSUE","PDH",
AQ1822="BSS Hardware Issue","BSS",
AQ1822="Sites strategiques, MLL, Pylone, etc.","ENVTECH",
AQ1822="AKTIVCO DEFAUT GE &amp; POWER Cabinet","AKTIVCO",
AQ1822="AKTIVCO Coupure ENEO &amp; Baisse de tension","AKTIVCO GRID ONLY",
AQ1822="Coupure ENEO &amp; Baisse de tension","IHS GRID ONLY",
AQ1822="Defaut GE &amp; POWER Cabinet","IHS",
AQ1822="Sharing","Partners",
AQ1822="Sites strategiques &amp; DataCenter","SST &amp; DC",
AQ1822="Exclu","Exclu",
AQ1822="SAT","SAT",
AQ1822="SPARE-ISSUE","SPARE-ISSUE",
AQ1822="Fiber CAmtel","TRANS_FO_CAMTEL",
AQ1822="Fiber AOF","Fiber AOF",
AQ1822="Projet OCM (HUAWEI)","TRAVAUX-HUAWEI",
AQ1822="Projet OCM (NOKIA)","TRAVAUX-NOKIA",
AQ1822="ACCESS-ISSUE","ACCESS-ISSUE",
AQ1822="Projet OCM (ZTE, NOKIA, autres projets)","TRAVAUX OCM",
AQ1822="No root CAuse","No root cause",
AQ1822="ODU HS","PDH",
AQ1822="IP &amp; VLAN","PDH",
AQ1822="Warehouse HUAWEI","SPARE-ISSUE",
AQ1822="SPARE-HS","SPARE-ISSUE",
AQ1822="Power Telco","BSS",AQ1822="no impacts","no impacts"
),"")</f>
        <v>No root cause</v>
      </c>
      <c r="AP1822" s="48" t="str" cm="1">
        <f t="array" ref="AP1822">IFERROR(_xlfn.IFS(
AQ1822="MPR ISSUE","TX ISSUE",
AQ1822="BSS Hardware Issue","RAN ISSUE",
AQ1822="Sites strategiques, MLL, Pylone, etc.","ENVTECH",
AQ1822="AKTIVCO DEFAUT GE &amp; POWER Cabinet","POWER ISSUE",
AQ1822="AKTIVCO Coupure ENEO &amp; Baisse de tension","POWER ISSUE",
AQ1822="Coupure ENEO &amp; Baisse de tension","POWER ISSUE",
AQ1822="Defaut GE &amp; POWER Cabinet","POWER ISSUE",
AQ1822="Sharing","POWER ISSUE",
AQ1822="Sites strategiques &amp; DataCenter","POWER ISSUE",
AQ1822="Exclu","Exclu",
AQ1822="SAT","TX ISSUE",
AQ1822="SPARE-ISSUE","SPARE-ISSUE",
AQ1822="Fiber CAmtel","TX ISSUE",
AQ1822="Fiber AOF","TX ISSUE",
AQ1822="Projet OCM (HUAWEI)","TRAVAUX-HUAWEI",
AQ1822="Projet OCM (NOKIA)","TRAVAUX -NOKIA",
AQ1822="ACCESS-ISSUE","ACCESS-ISSUE",
AQ1822="Projet OCM (ZTE, NOKIA, autres projets)","TRAVAUX OCM",
AQ1822="No root CAuse","No root cause",
AQ1822="ODU HS","TX ISSUE",
AQ1822="IP &amp; VLAN","TX ISSUE",
AQ1822="Warehouse HUAWEI","SPARE-ISSUE",
AQ1822="SPARE-HS","SPARE-ISSUE",
AQ1822="Power Telco","RAN ISSUE",AQ1822="no impacts","no impacts"
),"")</f>
        <v>No root cause</v>
      </c>
      <c r="AQ1822" s="127" t="s">
        <v>5344</v>
      </c>
      <c r="AR1822" s="48" t="str" cm="1">
        <f t="array" ref="AR1822">IFERROR(_xlfn.IFS(
AQ1822="MPR ISSUE","ACTIVE",
AQ1822="BSS Hardware Issue","ACTIVE",
AQ1822="Sites strategiques, MLL, Pylone, etc.","PASSIVE",
AQ1822="AKTIVCO DEFAUT GE &amp; POWER Cabinet","PASSIVE",
AQ1822="AKTIVCO Coupure ENEO &amp; Baisse de tension","PASSIVE",
AQ1822="Coupure ENEO &amp; Baisse de tension","PASSIVE",
AQ1822="Defaut GE &amp; POWER Cabinet","PASSIVE",
AQ1822="Sharing","PASSIVE",
AQ1822="Sites strategiques &amp; DataCenter","PASSIVE",
AQ1822="Exclu","Exclu",
AQ1822="SAT","ACTIVE",
AQ1822="SPARE-ISSUE","SPARE-ISSUE",
AQ1822="Fiber CAmtel","ACTIVE",
AQ1822="Fiber AOF","ACTIVE",
AQ1822="Projet OCM (HUAWEI)","PLANNED WORKS",
AQ1822="Projet OCM (NOKIA)","PLANNED WORKS",
AQ1822="ACCESS-ISSUE","ACCESS-ISSUE",
AQ1822="Projet OCM (ZTE, NOKIA, autres projets)","PLANNED WORKS",
AQ1822="No root CAuse","No root cause",
AQ1822="ODU HS","ACTIVE",
AQ1822="IP &amp; VLAN","ACTIVE",
AQ1822="Warehouse HUAWEI","SPARE-ISSUE",
AQ1822="SPARE-HS","SPARE-ISSUE",
AQ1822="Power Telco","ACTIVE", AQ1822="no impacts","no impacts"
),"")</f>
        <v>No root cause</v>
      </c>
      <c r="AS1822" s="92" t="s">
        <v>5537</v>
      </c>
      <c r="AT1822" s="98" t="s">
        <v>4421</v>
      </c>
      <c r="AV1822" s="17" t="s">
        <v>5537</v>
      </c>
      <c r="AW1822" s="7" t="s">
        <v>5537</v>
      </c>
      <c r="AX1822" s="6" t="s">
        <v>5537</v>
      </c>
      <c r="AY1822" s="7"/>
      <c r="AZ1822" s="3" t="s">
        <v>5537</v>
      </c>
      <c r="BA1822" s="18" t="s">
        <v>5537</v>
      </c>
      <c r="BB1822" s="18" t="s">
        <v>5537</v>
      </c>
      <c r="BC1822" s="18" t="s">
        <v>5537</v>
      </c>
      <c r="BD1822" s="18" t="s">
        <v>5537</v>
      </c>
      <c r="BE1822" s="18" t="s">
        <v>5537</v>
      </c>
      <c r="BF1822" s="18" t="s">
        <v>5537</v>
      </c>
      <c r="BG1822" s="18" t="s">
        <v>5537</v>
      </c>
      <c r="BH1822" s="18" t="s">
        <v>5537</v>
      </c>
      <c r="BI1822" s="18" t="s">
        <v>5537</v>
      </c>
      <c r="BJ1822" s="18" t="s">
        <v>5537</v>
      </c>
      <c r="BK1822" s="18" t="s">
        <v>5537</v>
      </c>
      <c r="BL1822" s="9" t="s">
        <v>5537</v>
      </c>
      <c r="BM1822" s="14" t="s">
        <v>5537</v>
      </c>
      <c r="BN1822" s="14" t="s">
        <v>5537</v>
      </c>
      <c r="BO1822" s="14" t="str">
        <f>_xlfn.XLOOKUP(B1822,'[4]cell downs 18042026 17h'!$B:$B,'[4]cell downs 18042026 17h'!$B:$B,"")</f>
        <v/>
      </c>
      <c r="BP1822" s="14" t="str">
        <f>_xlfn.XLOOKUP(B1822,'[5]Cells Huawei 19042026 15h'!$B:$B,'[5]Cells Huawei 19042026 15h'!$B:$B,"")</f>
        <v/>
      </c>
      <c r="BQ1822" s="9" t="str">
        <f>_xlfn.XLOOKUP(B1822,'[6]cells down 19042026 9H40'!$B:$B,'[6]cells down 19042026 9H40'!$B:$B,"")</f>
        <v/>
      </c>
      <c r="BR1822" s="9" t="s">
        <v>4421</v>
      </c>
      <c r="BS1822" s="9" t="s">
        <v>12</v>
      </c>
      <c r="BT1822" s="108"/>
    </row>
    <row r="1823" spans="1:72" s="9" customFormat="1" x14ac:dyDescent="0.35">
      <c r="A1823" s="1" t="s">
        <v>138</v>
      </c>
      <c r="B1823" s="8" t="s">
        <v>139</v>
      </c>
      <c r="C1823" s="3" t="str">
        <f>_xlfn.XLOOKUP(B1823,'[1]daily break down'!$D:$D,'[1]daily break down'!$E:$E,"")</f>
        <v>Douala</v>
      </c>
      <c r="D1823" s="1"/>
      <c r="E1823" s="1"/>
      <c r="F1823" s="3" t="s">
        <v>31</v>
      </c>
      <c r="G1823" s="1" t="s">
        <v>32</v>
      </c>
      <c r="H1823" s="34" t="str">
        <f>_xlfn.XLOOKUP(B1823,[2]CALCULATION!$B:$B,[2]CALCULATION!$H:$H,"")</f>
        <v>ZTE</v>
      </c>
      <c r="I1823" s="28">
        <v>0</v>
      </c>
      <c r="J1823" s="28">
        <v>0</v>
      </c>
      <c r="K1823" s="28">
        <v>0</v>
      </c>
      <c r="L1823" s="28">
        <v>0</v>
      </c>
      <c r="M1823" s="28">
        <v>0</v>
      </c>
      <c r="N1823" s="28">
        <v>0</v>
      </c>
      <c r="O1823" s="28">
        <v>0</v>
      </c>
      <c r="P1823" s="28">
        <v>0</v>
      </c>
      <c r="Q1823" s="28">
        <v>0</v>
      </c>
      <c r="R1823" s="28">
        <v>0</v>
      </c>
      <c r="S1823" s="93">
        <v>0</v>
      </c>
      <c r="T1823" s="93">
        <f>_xlfn.XLOOKUP(B1823,'[3]Nur des jours'!$B:$B,'[3]Nur des jours'!$U:$U,"")</f>
        <v>0</v>
      </c>
      <c r="U1823" s="93">
        <v>0</v>
      </c>
      <c r="V1823" s="93">
        <v>0</v>
      </c>
      <c r="W1823" s="93">
        <v>0</v>
      </c>
      <c r="X1823" s="93">
        <v>0</v>
      </c>
      <c r="Y1823" s="93">
        <v>0</v>
      </c>
      <c r="Z1823" s="93">
        <v>0</v>
      </c>
      <c r="AA1823" s="93">
        <v>0</v>
      </c>
      <c r="AB1823" s="93">
        <v>0</v>
      </c>
      <c r="AC1823" s="93">
        <f>_xlfn.XLOOKUP(B1823,'[3]Nur des jours'!$B:$B,'[3]Nur des jours'!$N:$N,"")</f>
        <v>0</v>
      </c>
      <c r="AD1823" s="93">
        <v>0</v>
      </c>
      <c r="AE1823" s="93">
        <v>0</v>
      </c>
      <c r="AF1823" s="93">
        <v>0</v>
      </c>
      <c r="AG1823" s="93"/>
      <c r="AH1823" s="93">
        <v>0</v>
      </c>
      <c r="AI1823" s="93">
        <v>0</v>
      </c>
      <c r="AJ1823" s="93">
        <v>0</v>
      </c>
      <c r="AK1823" s="93">
        <v>0</v>
      </c>
      <c r="AL1823" s="93">
        <v>0</v>
      </c>
      <c r="AM1823" s="49" t="s">
        <v>5559</v>
      </c>
      <c r="AN1823" s="49"/>
      <c r="AO1823" s="48" t="str" cm="1">
        <f t="array" ref="AO1823">IFERROR(_xlfn.IFS(
AQ1823="MPR ISSUE","PDH",
AQ1823="BSS Hardware Issue","BSS",
AQ1823="Sites strategiques, MLL, Pylone, etc.","ENVTECH",
AQ1823="AKTIVCO DEFAUT GE &amp; POWER Cabinet","AKTIVCO",
AQ1823="AKTIVCO Coupure ENEO &amp; Baisse de tension","AKTIVCO GRID ONLY",
AQ1823="Coupure ENEO &amp; Baisse de tension","IHS GRID ONLY",
AQ1823="Defaut GE &amp; POWER Cabinet","IHS",
AQ1823="Sharing","Partners",
AQ1823="Sites strategiques &amp; DataCenter","SST &amp; DC",
AQ1823="Exclu","Exclu",
AQ1823="SAT","SAT",
AQ1823="SPARE-ISSUE","SPARE-ISSUE",
AQ1823="Fiber CAmtel","TRANS_FO_CAMTEL",
AQ1823="Fiber AOF","Fiber AOF",
AQ1823="Projet OCM (HUAWEI)","TRAVAUX-HUAWEI",
AQ1823="Projet OCM (NOKIA)","TRAVAUX-NOKIA",
AQ1823="ACCESS-ISSUE","ACCESS-ISSUE",
AQ1823="Projet OCM (ZTE, NOKIA, autres projets)","TRAVAUX OCM",
AQ1823="No root CAuse","No root cause",
AQ1823="ODU HS","PDH",
AQ1823="IP &amp; VLAN","PDH",
AQ1823="Warehouse HUAWEI","SPARE-ISSUE",
AQ1823="SPARE-HS","SPARE-ISSUE",
AQ1823="Power Telco","BSS",AQ1823="no impacts","no impacts"
),"")</f>
        <v>No root cause</v>
      </c>
      <c r="AP1823" s="48" t="str" cm="1">
        <f t="array" ref="AP1823">IFERROR(_xlfn.IFS(
AQ1823="MPR ISSUE","TX ISSUE",
AQ1823="BSS Hardware Issue","RAN ISSUE",
AQ1823="Sites strategiques, MLL, Pylone, etc.","ENVTECH",
AQ1823="AKTIVCO DEFAUT GE &amp; POWER Cabinet","POWER ISSUE",
AQ1823="AKTIVCO Coupure ENEO &amp; Baisse de tension","POWER ISSUE",
AQ1823="Coupure ENEO &amp; Baisse de tension","POWER ISSUE",
AQ1823="Defaut GE &amp; POWER Cabinet","POWER ISSUE",
AQ1823="Sharing","POWER ISSUE",
AQ1823="Sites strategiques &amp; DataCenter","POWER ISSUE",
AQ1823="Exclu","Exclu",
AQ1823="SAT","TX ISSUE",
AQ1823="SPARE-ISSUE","SPARE-ISSUE",
AQ1823="Fiber CAmtel","TX ISSUE",
AQ1823="Fiber AOF","TX ISSUE",
AQ1823="Projet OCM (HUAWEI)","TRAVAUX-HUAWEI",
AQ1823="Projet OCM (NOKIA)","TRAVAUX -NOKIA",
AQ1823="ACCESS-ISSUE","ACCESS-ISSUE",
AQ1823="Projet OCM (ZTE, NOKIA, autres projets)","TRAVAUX OCM",
AQ1823="No root CAuse","No root cause",
AQ1823="ODU HS","TX ISSUE",
AQ1823="IP &amp; VLAN","TX ISSUE",
AQ1823="Warehouse HUAWEI","SPARE-ISSUE",
AQ1823="SPARE-HS","SPARE-ISSUE",
AQ1823="Power Telco","RAN ISSUE",AQ1823="no impacts","no impacts"
),"")</f>
        <v>No root cause</v>
      </c>
      <c r="AQ1823" s="67" t="s">
        <v>5344</v>
      </c>
      <c r="AR1823" s="48" t="str" cm="1">
        <f t="array" ref="AR1823">IFERROR(_xlfn.IFS(
AQ1823="MPR ISSUE","ACTIVE",
AQ1823="BSS Hardware Issue","ACTIVE",
AQ1823="Sites strategiques, MLL, Pylone, etc.","PASSIVE",
AQ1823="AKTIVCO DEFAUT GE &amp; POWER Cabinet","PASSIVE",
AQ1823="AKTIVCO Coupure ENEO &amp; Baisse de tension","PASSIVE",
AQ1823="Coupure ENEO &amp; Baisse de tension","PASSIVE",
AQ1823="Defaut GE &amp; POWER Cabinet","PASSIVE",
AQ1823="Sharing","PASSIVE",
AQ1823="Sites strategiques &amp; DataCenter","PASSIVE",
AQ1823="Exclu","Exclu",
AQ1823="SAT","ACTIVE",
AQ1823="SPARE-ISSUE","SPARE-ISSUE",
AQ1823="Fiber CAmtel","ACTIVE",
AQ1823="Fiber AOF","ACTIVE",
AQ1823="Projet OCM (HUAWEI)","PLANNED WORKS",
AQ1823="Projet OCM (NOKIA)","PLANNED WORKS",
AQ1823="ACCESS-ISSUE","ACCESS-ISSUE",
AQ1823="Projet OCM (ZTE, NOKIA, autres projets)","PLANNED WORKS",
AQ1823="No root CAuse","No root cause",
AQ1823="ODU HS","ACTIVE",
AQ1823="IP &amp; VLAN","ACTIVE",
AQ1823="Warehouse HUAWEI","SPARE-ISSUE",
AQ1823="SPARE-HS","SPARE-ISSUE",
AQ1823="Power Telco","ACTIVE", AQ1823="no impacts","no impacts"
),"")</f>
        <v>No root cause</v>
      </c>
      <c r="AS1823" s="92" t="s">
        <v>5537</v>
      </c>
      <c r="AT1823" s="98" t="s">
        <v>139</v>
      </c>
      <c r="AV1823" s="17" t="s">
        <v>5537</v>
      </c>
      <c r="AW1823" s="7" t="s">
        <v>5537</v>
      </c>
      <c r="AX1823" s="6" t="s">
        <v>5537</v>
      </c>
      <c r="AY1823" s="7"/>
      <c r="AZ1823" s="3" t="s">
        <v>5537</v>
      </c>
      <c r="BA1823" s="18" t="s">
        <v>5537</v>
      </c>
      <c r="BB1823" s="18" t="s">
        <v>5537</v>
      </c>
      <c r="BC1823" s="18" t="s">
        <v>5537</v>
      </c>
      <c r="BD1823" s="18" t="s">
        <v>5537</v>
      </c>
      <c r="BE1823" s="18" t="s">
        <v>5537</v>
      </c>
      <c r="BF1823" s="18" t="s">
        <v>5537</v>
      </c>
      <c r="BG1823" s="18" t="s">
        <v>5537</v>
      </c>
      <c r="BH1823" s="18" t="s">
        <v>5537</v>
      </c>
      <c r="BI1823" s="18" t="s">
        <v>5537</v>
      </c>
      <c r="BJ1823" s="18" t="s">
        <v>5537</v>
      </c>
      <c r="BK1823" s="18" t="s">
        <v>5537</v>
      </c>
      <c r="BL1823" s="9" t="s">
        <v>5537</v>
      </c>
      <c r="BM1823" s="14" t="s">
        <v>5537</v>
      </c>
      <c r="BN1823" s="14" t="s">
        <v>5537</v>
      </c>
      <c r="BO1823" s="14" t="str">
        <f>_xlfn.XLOOKUP(B1823,'[4]cell downs 18042026 17h'!$B:$B,'[4]cell downs 18042026 17h'!$B:$B,"")</f>
        <v/>
      </c>
      <c r="BP1823" s="14" t="str">
        <f>_xlfn.XLOOKUP(B1823,'[5]Cells Huawei 19042026 15h'!$B:$B,'[5]Cells Huawei 19042026 15h'!$B:$B,"")</f>
        <v/>
      </c>
      <c r="BQ1823" s="9" t="str">
        <f>_xlfn.XLOOKUP(B1823,'[6]cells down 19042026 9H40'!$B:$B,'[6]cells down 19042026 9H40'!$B:$B,"")</f>
        <v/>
      </c>
      <c r="BR1823" s="9" t="s">
        <v>5537</v>
      </c>
      <c r="BS1823" s="9" t="s">
        <v>5537</v>
      </c>
      <c r="BT1823" s="108"/>
    </row>
    <row r="1824" spans="1:72" s="9" customFormat="1" x14ac:dyDescent="0.35">
      <c r="A1824" s="1" t="s">
        <v>4330</v>
      </c>
      <c r="B1824" s="8" t="s">
        <v>4331</v>
      </c>
      <c r="C1824" s="3" t="str">
        <f>_xlfn.XLOOKUP(B1824,'[1]daily break down'!$D:$D,'[1]daily break down'!$E:$E,"")</f>
        <v>CENTRE</v>
      </c>
      <c r="D1824" s="1" t="s">
        <v>11</v>
      </c>
      <c r="E1824" s="1" t="s">
        <v>12</v>
      </c>
      <c r="F1824" s="3" t="s">
        <v>69</v>
      </c>
      <c r="G1824" s="1" t="s">
        <v>70</v>
      </c>
      <c r="H1824" s="34" t="str">
        <f>_xlfn.XLOOKUP(B1824,[2]CALCULATION!$B:$B,[2]CALCULATION!$H:$H,"")</f>
        <v>ZTE</v>
      </c>
      <c r="I1824" s="28">
        <v>0</v>
      </c>
      <c r="J1824" s="28">
        <v>0</v>
      </c>
      <c r="K1824" s="28">
        <v>0</v>
      </c>
      <c r="L1824" s="28">
        <v>0</v>
      </c>
      <c r="M1824" s="28">
        <v>0</v>
      </c>
      <c r="N1824" s="28">
        <v>0</v>
      </c>
      <c r="O1824" s="28">
        <v>0</v>
      </c>
      <c r="P1824" s="28">
        <v>0</v>
      </c>
      <c r="Q1824" s="28">
        <v>0</v>
      </c>
      <c r="R1824" s="28">
        <v>0</v>
      </c>
      <c r="S1824" s="93">
        <v>0</v>
      </c>
      <c r="T1824" s="93">
        <f>_xlfn.XLOOKUP(B1824,'[3]Nur des jours'!$B:$B,'[3]Nur des jours'!$U:$U,"")</f>
        <v>0</v>
      </c>
      <c r="U1824" s="93">
        <v>0</v>
      </c>
      <c r="V1824" s="93">
        <v>0</v>
      </c>
      <c r="W1824" s="93">
        <v>0</v>
      </c>
      <c r="X1824" s="93">
        <v>0</v>
      </c>
      <c r="Y1824" s="93">
        <v>0</v>
      </c>
      <c r="Z1824" s="93">
        <v>0</v>
      </c>
      <c r="AA1824" s="93">
        <v>0</v>
      </c>
      <c r="AB1824" s="93">
        <v>0</v>
      </c>
      <c r="AC1824" s="93">
        <f>_xlfn.XLOOKUP(B1824,'[3]Nur des jours'!$B:$B,'[3]Nur des jours'!$N:$N,"")</f>
        <v>0</v>
      </c>
      <c r="AD1824" s="93">
        <v>0</v>
      </c>
      <c r="AE1824" s="93">
        <v>0</v>
      </c>
      <c r="AF1824" s="93">
        <v>0</v>
      </c>
      <c r="AG1824" s="93"/>
      <c r="AH1824" s="93">
        <v>0</v>
      </c>
      <c r="AI1824" s="93">
        <v>0</v>
      </c>
      <c r="AJ1824" s="93">
        <v>0</v>
      </c>
      <c r="AK1824" s="93">
        <v>0</v>
      </c>
      <c r="AL1824" s="93">
        <v>0</v>
      </c>
      <c r="AM1824" s="49" t="s">
        <v>5559</v>
      </c>
      <c r="AN1824" s="49"/>
      <c r="AO1824" s="48" t="str" cm="1">
        <f t="array" ref="AO1824">IFERROR(_xlfn.IFS(
AQ1824="MPR ISSUE","PDH",
AQ1824="BSS Hardware Issue","BSS",
AQ1824="Sites strategiques, MLL, Pylone, etc.","ENVTECH",
AQ1824="AKTIVCO DEFAUT GE &amp; POWER Cabinet","AKTIVCO",
AQ1824="AKTIVCO Coupure ENEO &amp; Baisse de tension","AKTIVCO GRID ONLY",
AQ1824="Coupure ENEO &amp; Baisse de tension","IHS GRID ONLY",
AQ1824="Defaut GE &amp; POWER Cabinet","IHS",
AQ1824="Sharing","Partners",
AQ1824="Sites strategiques &amp; DataCenter","SST &amp; DC",
AQ1824="Exclu","Exclu",
AQ1824="SAT","SAT",
AQ1824="SPARE-ISSUE","SPARE-ISSUE",
AQ1824="Fiber CAmtel","TRANS_FO_CAMTEL",
AQ1824="Fiber AOF","Fiber AOF",
AQ1824="Projet OCM (HUAWEI)","TRAVAUX-HUAWEI",
AQ1824="Projet OCM (NOKIA)","TRAVAUX-NOKIA",
AQ1824="ACCESS-ISSUE","ACCESS-ISSUE",
AQ1824="Projet OCM (ZTE, NOKIA, autres projets)","TRAVAUX OCM",
AQ1824="No root CAuse","No root cause",
AQ1824="ODU HS","PDH",
AQ1824="IP &amp; VLAN","PDH",
AQ1824="Warehouse HUAWEI","SPARE-ISSUE",
AQ1824="SPARE-HS","SPARE-ISSUE",
AQ1824="Power Telco","BSS",AQ1824="no impacts","no impacts"
),"")</f>
        <v>No root cause</v>
      </c>
      <c r="AP1824" s="48" t="str" cm="1">
        <f t="array" ref="AP1824">IFERROR(_xlfn.IFS(
AQ1824="MPR ISSUE","TX ISSUE",
AQ1824="BSS Hardware Issue","RAN ISSUE",
AQ1824="Sites strategiques, MLL, Pylone, etc.","ENVTECH",
AQ1824="AKTIVCO DEFAUT GE &amp; POWER Cabinet","POWER ISSUE",
AQ1824="AKTIVCO Coupure ENEO &amp; Baisse de tension","POWER ISSUE",
AQ1824="Coupure ENEO &amp; Baisse de tension","POWER ISSUE",
AQ1824="Defaut GE &amp; POWER Cabinet","POWER ISSUE",
AQ1824="Sharing","POWER ISSUE",
AQ1824="Sites strategiques &amp; DataCenter","POWER ISSUE",
AQ1824="Exclu","Exclu",
AQ1824="SAT","TX ISSUE",
AQ1824="SPARE-ISSUE","SPARE-ISSUE",
AQ1824="Fiber CAmtel","TX ISSUE",
AQ1824="Fiber AOF","TX ISSUE",
AQ1824="Projet OCM (HUAWEI)","TRAVAUX-HUAWEI",
AQ1824="Projet OCM (NOKIA)","TRAVAUX -NOKIA",
AQ1824="ACCESS-ISSUE","ACCESS-ISSUE",
AQ1824="Projet OCM (ZTE, NOKIA, autres projets)","TRAVAUX OCM",
AQ1824="No root CAuse","No root cause",
AQ1824="ODU HS","TX ISSUE",
AQ1824="IP &amp; VLAN","TX ISSUE",
AQ1824="Warehouse HUAWEI","SPARE-ISSUE",
AQ1824="SPARE-HS","SPARE-ISSUE",
AQ1824="Power Telco","RAN ISSUE",AQ1824="no impacts","no impacts"
),"")</f>
        <v>No root cause</v>
      </c>
      <c r="AQ1824" s="127" t="s">
        <v>5344</v>
      </c>
      <c r="AR1824" s="48" t="str" cm="1">
        <f t="array" ref="AR1824">IFERROR(_xlfn.IFS(
AQ1824="MPR ISSUE","ACTIVE",
AQ1824="BSS Hardware Issue","ACTIVE",
AQ1824="Sites strategiques, MLL, Pylone, etc.","PASSIVE",
AQ1824="AKTIVCO DEFAUT GE &amp; POWER Cabinet","PASSIVE",
AQ1824="AKTIVCO Coupure ENEO &amp; Baisse de tension","PASSIVE",
AQ1824="Coupure ENEO &amp; Baisse de tension","PASSIVE",
AQ1824="Defaut GE &amp; POWER Cabinet","PASSIVE",
AQ1824="Sharing","PASSIVE",
AQ1824="Sites strategiques &amp; DataCenter","PASSIVE",
AQ1824="Exclu","Exclu",
AQ1824="SAT","ACTIVE",
AQ1824="SPARE-ISSUE","SPARE-ISSUE",
AQ1824="Fiber CAmtel","ACTIVE",
AQ1824="Fiber AOF","ACTIVE",
AQ1824="Projet OCM (HUAWEI)","PLANNED WORKS",
AQ1824="Projet OCM (NOKIA)","PLANNED WORKS",
AQ1824="ACCESS-ISSUE","ACCESS-ISSUE",
AQ1824="Projet OCM (ZTE, NOKIA, autres projets)","PLANNED WORKS",
AQ1824="No root CAuse","No root cause",
AQ1824="ODU HS","ACTIVE",
AQ1824="IP &amp; VLAN","ACTIVE",
AQ1824="Warehouse HUAWEI","SPARE-ISSUE",
AQ1824="SPARE-HS","SPARE-ISSUE",
AQ1824="Power Telco","ACTIVE", AQ1824="no impacts","no impacts"
),"")</f>
        <v>No root cause</v>
      </c>
      <c r="AS1824" s="92" t="s">
        <v>5537</v>
      </c>
      <c r="AT1824" s="98" t="s">
        <v>4331</v>
      </c>
      <c r="AV1824" s="17" t="s">
        <v>5537</v>
      </c>
      <c r="AW1824" s="7" t="s">
        <v>5537</v>
      </c>
      <c r="AX1824" s="6" t="s">
        <v>5537</v>
      </c>
      <c r="AY1824" s="7"/>
      <c r="AZ1824" s="3" t="s">
        <v>5537</v>
      </c>
      <c r="BA1824" s="18" t="s">
        <v>5537</v>
      </c>
      <c r="BB1824" s="18" t="s">
        <v>5537</v>
      </c>
      <c r="BC1824" s="18" t="s">
        <v>5537</v>
      </c>
      <c r="BD1824" s="18" t="s">
        <v>5537</v>
      </c>
      <c r="BE1824" s="18" t="s">
        <v>5537</v>
      </c>
      <c r="BF1824" s="18" t="s">
        <v>5537</v>
      </c>
      <c r="BG1824" s="18" t="s">
        <v>5537</v>
      </c>
      <c r="BH1824" s="18" t="s">
        <v>5537</v>
      </c>
      <c r="BI1824" s="18" t="s">
        <v>5537</v>
      </c>
      <c r="BJ1824" s="18" t="s">
        <v>5537</v>
      </c>
      <c r="BK1824" s="18" t="s">
        <v>5537</v>
      </c>
      <c r="BL1824" s="9" t="s">
        <v>5537</v>
      </c>
      <c r="BM1824" s="14" t="s">
        <v>5537</v>
      </c>
      <c r="BN1824" s="14" t="s">
        <v>5537</v>
      </c>
      <c r="BO1824" s="14" t="str">
        <f>_xlfn.XLOOKUP(B1824,'[4]cell downs 18042026 17h'!$B:$B,'[4]cell downs 18042026 17h'!$B:$B,"")</f>
        <v/>
      </c>
      <c r="BP1824" s="14" t="str">
        <f>_xlfn.XLOOKUP(B1824,'[5]Cells Huawei 19042026 15h'!$B:$B,'[5]Cells Huawei 19042026 15h'!$B:$B,"")</f>
        <v/>
      </c>
      <c r="BQ1824" s="9" t="str">
        <f>_xlfn.XLOOKUP(B1824,'[6]cells down 19042026 9H40'!$B:$B,'[6]cells down 19042026 9H40'!$B:$B,"")</f>
        <v/>
      </c>
      <c r="BR1824" s="9" t="s">
        <v>4331</v>
      </c>
      <c r="BS1824" s="9" t="s">
        <v>318</v>
      </c>
      <c r="BT1824" s="108"/>
    </row>
    <row r="1825" spans="1:72" s="9" customFormat="1" x14ac:dyDescent="0.35">
      <c r="A1825" s="1" t="s">
        <v>3415</v>
      </c>
      <c r="B1825" s="8" t="s">
        <v>3416</v>
      </c>
      <c r="C1825" s="3" t="str">
        <f>_xlfn.XLOOKUP(B1825,'[1]daily break down'!$D:$D,'[1]daily break down'!$E:$E,"")</f>
        <v>CENTRE</v>
      </c>
      <c r="D1825" s="1" t="s">
        <v>11</v>
      </c>
      <c r="E1825" s="1" t="s">
        <v>12</v>
      </c>
      <c r="F1825" s="3" t="s">
        <v>69</v>
      </c>
      <c r="G1825" s="1" t="s">
        <v>70</v>
      </c>
      <c r="H1825" s="34" t="str">
        <f>_xlfn.XLOOKUP(B1825,[2]CALCULATION!$B:$B,[2]CALCULATION!$H:$H,"")</f>
        <v>ZTE</v>
      </c>
      <c r="I1825" s="28">
        <v>0</v>
      </c>
      <c r="J1825" s="28">
        <v>0</v>
      </c>
      <c r="K1825" s="28">
        <v>0</v>
      </c>
      <c r="L1825" s="28">
        <v>0</v>
      </c>
      <c r="M1825" s="28">
        <v>0</v>
      </c>
      <c r="N1825" s="28">
        <v>0</v>
      </c>
      <c r="O1825" s="28">
        <v>0</v>
      </c>
      <c r="P1825" s="28">
        <v>0</v>
      </c>
      <c r="Q1825" s="28">
        <v>0</v>
      </c>
      <c r="R1825" s="28">
        <v>0</v>
      </c>
      <c r="S1825" s="93">
        <v>0</v>
      </c>
      <c r="T1825" s="93">
        <f>_xlfn.XLOOKUP(B1825,'[3]Nur des jours'!$B:$B,'[3]Nur des jours'!$U:$U,"")</f>
        <v>0</v>
      </c>
      <c r="U1825" s="93">
        <v>0</v>
      </c>
      <c r="V1825" s="93">
        <v>0</v>
      </c>
      <c r="W1825" s="93">
        <v>0</v>
      </c>
      <c r="X1825" s="93">
        <v>0</v>
      </c>
      <c r="Y1825" s="93">
        <v>0</v>
      </c>
      <c r="Z1825" s="93">
        <v>0</v>
      </c>
      <c r="AA1825" s="93">
        <v>0</v>
      </c>
      <c r="AB1825" s="93">
        <v>0</v>
      </c>
      <c r="AC1825" s="93">
        <f>_xlfn.XLOOKUP(B1825,'[3]Nur des jours'!$B:$B,'[3]Nur des jours'!$N:$N,"")</f>
        <v>0</v>
      </c>
      <c r="AD1825" s="93">
        <v>0</v>
      </c>
      <c r="AE1825" s="93">
        <v>0</v>
      </c>
      <c r="AF1825" s="93">
        <v>0</v>
      </c>
      <c r="AG1825" s="93"/>
      <c r="AH1825" s="93">
        <v>0</v>
      </c>
      <c r="AI1825" s="93">
        <v>0</v>
      </c>
      <c r="AJ1825" s="93">
        <v>0</v>
      </c>
      <c r="AK1825" s="93">
        <v>0</v>
      </c>
      <c r="AL1825" s="93">
        <v>0</v>
      </c>
      <c r="AM1825" s="49" t="s">
        <v>5559</v>
      </c>
      <c r="AN1825" s="49"/>
      <c r="AO1825" s="48" t="str" cm="1">
        <f t="array" ref="AO1825">IFERROR(_xlfn.IFS(
AQ1825="MPR ISSUE","PDH",
AQ1825="BSS Hardware Issue","BSS",
AQ1825="Sites strategiques, MLL, Pylone, etc.","ENVTECH",
AQ1825="AKTIVCO DEFAUT GE &amp; POWER Cabinet","AKTIVCO",
AQ1825="AKTIVCO Coupure ENEO &amp; Baisse de tension","AKTIVCO GRID ONLY",
AQ1825="Coupure ENEO &amp; Baisse de tension","IHS GRID ONLY",
AQ1825="Defaut GE &amp; POWER Cabinet","IHS",
AQ1825="Sharing","Partners",
AQ1825="Sites strategiques &amp; DataCenter","SST &amp; DC",
AQ1825="Exclu","Exclu",
AQ1825="SAT","SAT",
AQ1825="SPARE-ISSUE","SPARE-ISSUE",
AQ1825="Fiber CAmtel","TRANS_FO_CAMTEL",
AQ1825="Fiber AOF","Fiber AOF",
AQ1825="Projet OCM (HUAWEI)","TRAVAUX-HUAWEI",
AQ1825="Projet OCM (NOKIA)","TRAVAUX-NOKIA",
AQ1825="ACCESS-ISSUE","ACCESS-ISSUE",
AQ1825="Projet OCM (ZTE, NOKIA, autres projets)","TRAVAUX OCM",
AQ1825="No root CAuse","No root cause",
AQ1825="ODU HS","PDH",
AQ1825="IP &amp; VLAN","PDH",
AQ1825="Warehouse HUAWEI","SPARE-ISSUE",
AQ1825="SPARE-HS","SPARE-ISSUE",
AQ1825="Power Telco","BSS",AQ1825="no impacts","no impacts"
),"")</f>
        <v>No root cause</v>
      </c>
      <c r="AP1825" s="48" t="str" cm="1">
        <f t="array" ref="AP1825">IFERROR(_xlfn.IFS(
AQ1825="MPR ISSUE","TX ISSUE",
AQ1825="BSS Hardware Issue","RAN ISSUE",
AQ1825="Sites strategiques, MLL, Pylone, etc.","ENVTECH",
AQ1825="AKTIVCO DEFAUT GE &amp; POWER Cabinet","POWER ISSUE",
AQ1825="AKTIVCO Coupure ENEO &amp; Baisse de tension","POWER ISSUE",
AQ1825="Coupure ENEO &amp; Baisse de tension","POWER ISSUE",
AQ1825="Defaut GE &amp; POWER Cabinet","POWER ISSUE",
AQ1825="Sharing","POWER ISSUE",
AQ1825="Sites strategiques &amp; DataCenter","POWER ISSUE",
AQ1825="Exclu","Exclu",
AQ1825="SAT","TX ISSUE",
AQ1825="SPARE-ISSUE","SPARE-ISSUE",
AQ1825="Fiber CAmtel","TX ISSUE",
AQ1825="Fiber AOF","TX ISSUE",
AQ1825="Projet OCM (HUAWEI)","TRAVAUX-HUAWEI",
AQ1825="Projet OCM (NOKIA)","TRAVAUX -NOKIA",
AQ1825="ACCESS-ISSUE","ACCESS-ISSUE",
AQ1825="Projet OCM (ZTE, NOKIA, autres projets)","TRAVAUX OCM",
AQ1825="No root CAuse","No root cause",
AQ1825="ODU HS","TX ISSUE",
AQ1825="IP &amp; VLAN","TX ISSUE",
AQ1825="Warehouse HUAWEI","SPARE-ISSUE",
AQ1825="SPARE-HS","SPARE-ISSUE",
AQ1825="Power Telco","RAN ISSUE",AQ1825="no impacts","no impacts"
),"")</f>
        <v>No root cause</v>
      </c>
      <c r="AQ1825" s="127" t="s">
        <v>5344</v>
      </c>
      <c r="AR1825" s="48" t="str" cm="1">
        <f t="array" ref="AR1825">IFERROR(_xlfn.IFS(
AQ1825="MPR ISSUE","ACTIVE",
AQ1825="BSS Hardware Issue","ACTIVE",
AQ1825="Sites strategiques, MLL, Pylone, etc.","PASSIVE",
AQ1825="AKTIVCO DEFAUT GE &amp; POWER Cabinet","PASSIVE",
AQ1825="AKTIVCO Coupure ENEO &amp; Baisse de tension","PASSIVE",
AQ1825="Coupure ENEO &amp; Baisse de tension","PASSIVE",
AQ1825="Defaut GE &amp; POWER Cabinet","PASSIVE",
AQ1825="Sharing","PASSIVE",
AQ1825="Sites strategiques &amp; DataCenter","PASSIVE",
AQ1825="Exclu","Exclu",
AQ1825="SAT","ACTIVE",
AQ1825="SPARE-ISSUE","SPARE-ISSUE",
AQ1825="Fiber CAmtel","ACTIVE",
AQ1825="Fiber AOF","ACTIVE",
AQ1825="Projet OCM (HUAWEI)","PLANNED WORKS",
AQ1825="Projet OCM (NOKIA)","PLANNED WORKS",
AQ1825="ACCESS-ISSUE","ACCESS-ISSUE",
AQ1825="Projet OCM (ZTE, NOKIA, autres projets)","PLANNED WORKS",
AQ1825="No root CAuse","No root cause",
AQ1825="ODU HS","ACTIVE",
AQ1825="IP &amp; VLAN","ACTIVE",
AQ1825="Warehouse HUAWEI","SPARE-ISSUE",
AQ1825="SPARE-HS","SPARE-ISSUE",
AQ1825="Power Telco","ACTIVE", AQ1825="no impacts","no impacts"
),"")</f>
        <v>No root cause</v>
      </c>
      <c r="AS1825" s="92" t="s">
        <v>5537</v>
      </c>
      <c r="AT1825" s="98" t="s">
        <v>3416</v>
      </c>
      <c r="AV1825" s="17" t="s">
        <v>5537</v>
      </c>
      <c r="AW1825" s="7" t="s">
        <v>5537</v>
      </c>
      <c r="AX1825" s="6" t="s">
        <v>5537</v>
      </c>
      <c r="AY1825" s="7"/>
      <c r="AZ1825" s="3" t="s">
        <v>5537</v>
      </c>
      <c r="BA1825" s="18" t="s">
        <v>5537</v>
      </c>
      <c r="BB1825" s="18" t="s">
        <v>5537</v>
      </c>
      <c r="BC1825" s="18" t="s">
        <v>5537</v>
      </c>
      <c r="BD1825" s="18" t="s">
        <v>5537</v>
      </c>
      <c r="BE1825" s="18" t="s">
        <v>5537</v>
      </c>
      <c r="BF1825" s="18" t="s">
        <v>5537</v>
      </c>
      <c r="BG1825" s="18" t="s">
        <v>5537</v>
      </c>
      <c r="BH1825" s="18" t="s">
        <v>5537</v>
      </c>
      <c r="BI1825" s="18" t="s">
        <v>5537</v>
      </c>
      <c r="BJ1825" s="18" t="s">
        <v>5537</v>
      </c>
      <c r="BK1825" s="18" t="s">
        <v>5537</v>
      </c>
      <c r="BL1825" s="9" t="s">
        <v>5537</v>
      </c>
      <c r="BM1825" s="14" t="s">
        <v>5537</v>
      </c>
      <c r="BN1825" s="14" t="s">
        <v>5537</v>
      </c>
      <c r="BO1825" s="14" t="str">
        <f>_xlfn.XLOOKUP(B1825,'[4]cell downs 18042026 17h'!$B:$B,'[4]cell downs 18042026 17h'!$B:$B,"")</f>
        <v/>
      </c>
      <c r="BP1825" s="14" t="str">
        <f>_xlfn.XLOOKUP(B1825,'[5]Cells Huawei 19042026 15h'!$B:$B,'[5]Cells Huawei 19042026 15h'!$B:$B,"")</f>
        <v/>
      </c>
      <c r="BQ1825" s="9" t="str">
        <f>_xlfn.XLOOKUP(B1825,'[6]cells down 19042026 9H40'!$B:$B,'[6]cells down 19042026 9H40'!$B:$B,"")</f>
        <v/>
      </c>
      <c r="BR1825" s="9" t="s">
        <v>3416</v>
      </c>
      <c r="BS1825" s="9" t="s">
        <v>5537</v>
      </c>
      <c r="BT1825" s="108"/>
    </row>
    <row r="1826" spans="1:72" s="9" customFormat="1" x14ac:dyDescent="0.35">
      <c r="A1826" s="1" t="s">
        <v>4314</v>
      </c>
      <c r="B1826" s="8" t="s">
        <v>4315</v>
      </c>
      <c r="C1826" s="3" t="str">
        <f>_xlfn.XLOOKUP(B1826,'[1]daily break down'!$D:$D,'[1]daily break down'!$E:$E,"")</f>
        <v>Douala</v>
      </c>
      <c r="D1826" s="1" t="s">
        <v>21</v>
      </c>
      <c r="E1826" s="1" t="s">
        <v>36</v>
      </c>
      <c r="F1826" s="3" t="s">
        <v>31</v>
      </c>
      <c r="G1826" s="1" t="s">
        <v>32</v>
      </c>
      <c r="H1826" s="34" t="str">
        <f>_xlfn.XLOOKUP(B1826,[2]CALCULATION!$B:$B,[2]CALCULATION!$H:$H,"")</f>
        <v>ZTE</v>
      </c>
      <c r="I1826" s="28">
        <v>0</v>
      </c>
      <c r="J1826" s="28">
        <v>0</v>
      </c>
      <c r="K1826" s="28">
        <v>0</v>
      </c>
      <c r="L1826" s="28">
        <v>0</v>
      </c>
      <c r="M1826" s="28">
        <v>0</v>
      </c>
      <c r="N1826" s="28">
        <v>0</v>
      </c>
      <c r="O1826" s="28">
        <v>0</v>
      </c>
      <c r="P1826" s="28">
        <v>0</v>
      </c>
      <c r="Q1826" s="28">
        <v>0</v>
      </c>
      <c r="R1826" s="28">
        <v>0</v>
      </c>
      <c r="S1826" s="93">
        <v>0</v>
      </c>
      <c r="T1826" s="93">
        <f>_xlfn.XLOOKUP(B1826,'[3]Nur des jours'!$B:$B,'[3]Nur des jours'!$U:$U,"")</f>
        <v>0</v>
      </c>
      <c r="U1826" s="93">
        <v>0</v>
      </c>
      <c r="V1826" s="93">
        <v>0</v>
      </c>
      <c r="W1826" s="93">
        <v>0</v>
      </c>
      <c r="X1826" s="93">
        <v>0</v>
      </c>
      <c r="Y1826" s="93">
        <v>0</v>
      </c>
      <c r="Z1826" s="93">
        <v>0</v>
      </c>
      <c r="AA1826" s="93">
        <v>0</v>
      </c>
      <c r="AB1826" s="93">
        <v>0</v>
      </c>
      <c r="AC1826" s="93">
        <f>_xlfn.XLOOKUP(B1826,'[3]Nur des jours'!$B:$B,'[3]Nur des jours'!$N:$N,"")</f>
        <v>0</v>
      </c>
      <c r="AD1826" s="93">
        <v>0</v>
      </c>
      <c r="AE1826" s="93">
        <v>0</v>
      </c>
      <c r="AF1826" s="93">
        <v>0</v>
      </c>
      <c r="AG1826" s="93"/>
      <c r="AH1826" s="93">
        <v>0</v>
      </c>
      <c r="AI1826" s="93">
        <v>0</v>
      </c>
      <c r="AJ1826" s="93">
        <v>0</v>
      </c>
      <c r="AK1826" s="93">
        <v>0</v>
      </c>
      <c r="AL1826" s="93">
        <v>0</v>
      </c>
      <c r="AM1826" s="49" t="s">
        <v>5559</v>
      </c>
      <c r="AN1826" s="49"/>
      <c r="AO1826" s="48" t="str" cm="1">
        <f t="array" ref="AO1826">IFERROR(_xlfn.IFS(
AQ1826="MPR ISSUE","PDH",
AQ1826="BSS Hardware Issue","BSS",
AQ1826="Sites strategiques, MLL, Pylone, etc.","ENVTECH",
AQ1826="AKTIVCO DEFAUT GE &amp; POWER Cabinet","AKTIVCO",
AQ1826="AKTIVCO Coupure ENEO &amp; Baisse de tension","AKTIVCO GRID ONLY",
AQ1826="Coupure ENEO &amp; Baisse de tension","IHS GRID ONLY",
AQ1826="Defaut GE &amp; POWER Cabinet","IHS",
AQ1826="Sharing","Partners",
AQ1826="Sites strategiques &amp; DataCenter","SST &amp; DC",
AQ1826="Exclu","Exclu",
AQ1826="SAT","SAT",
AQ1826="SPARE-ISSUE","SPARE-ISSUE",
AQ1826="Fiber CAmtel","TRANS_FO_CAMTEL",
AQ1826="Fiber AOF","Fiber AOF",
AQ1826="Projet OCM (HUAWEI)","TRAVAUX-HUAWEI",
AQ1826="Projet OCM (NOKIA)","TRAVAUX-NOKIA",
AQ1826="ACCESS-ISSUE","ACCESS-ISSUE",
AQ1826="Projet OCM (ZTE, NOKIA, autres projets)","TRAVAUX OCM",
AQ1826="No root CAuse","No root cause",
AQ1826="ODU HS","PDH",
AQ1826="IP &amp; VLAN","PDH",
AQ1826="Warehouse HUAWEI","SPARE-ISSUE",
AQ1826="SPARE-HS","SPARE-ISSUE",
AQ1826="Power Telco","BSS",AQ1826="no impacts","no impacts"
),"")</f>
        <v>No root cause</v>
      </c>
      <c r="AP1826" s="48" t="str" cm="1">
        <f t="array" ref="AP1826">IFERROR(_xlfn.IFS(
AQ1826="MPR ISSUE","TX ISSUE",
AQ1826="BSS Hardware Issue","RAN ISSUE",
AQ1826="Sites strategiques, MLL, Pylone, etc.","ENVTECH",
AQ1826="AKTIVCO DEFAUT GE &amp; POWER Cabinet","POWER ISSUE",
AQ1826="AKTIVCO Coupure ENEO &amp; Baisse de tension","POWER ISSUE",
AQ1826="Coupure ENEO &amp; Baisse de tension","POWER ISSUE",
AQ1826="Defaut GE &amp; POWER Cabinet","POWER ISSUE",
AQ1826="Sharing","POWER ISSUE",
AQ1826="Sites strategiques &amp; DataCenter","POWER ISSUE",
AQ1826="Exclu","Exclu",
AQ1826="SAT","TX ISSUE",
AQ1826="SPARE-ISSUE","SPARE-ISSUE",
AQ1826="Fiber CAmtel","TX ISSUE",
AQ1826="Fiber AOF","TX ISSUE",
AQ1826="Projet OCM (HUAWEI)","TRAVAUX-HUAWEI",
AQ1826="Projet OCM (NOKIA)","TRAVAUX -NOKIA",
AQ1826="ACCESS-ISSUE","ACCESS-ISSUE",
AQ1826="Projet OCM (ZTE, NOKIA, autres projets)","TRAVAUX OCM",
AQ1826="No root CAuse","No root cause",
AQ1826="ODU HS","TX ISSUE",
AQ1826="IP &amp; VLAN","TX ISSUE",
AQ1826="Warehouse HUAWEI","SPARE-ISSUE",
AQ1826="SPARE-HS","SPARE-ISSUE",
AQ1826="Power Telco","RAN ISSUE",AQ1826="no impacts","no impacts"
),"")</f>
        <v>No root cause</v>
      </c>
      <c r="AQ1826" s="67" t="s">
        <v>5344</v>
      </c>
      <c r="AR1826" s="48" t="str" cm="1">
        <f t="array" ref="AR1826">IFERROR(_xlfn.IFS(
AQ1826="MPR ISSUE","ACTIVE",
AQ1826="BSS Hardware Issue","ACTIVE",
AQ1826="Sites strategiques, MLL, Pylone, etc.","PASSIVE",
AQ1826="AKTIVCO DEFAUT GE &amp; POWER Cabinet","PASSIVE",
AQ1826="AKTIVCO Coupure ENEO &amp; Baisse de tension","PASSIVE",
AQ1826="Coupure ENEO &amp; Baisse de tension","PASSIVE",
AQ1826="Defaut GE &amp; POWER Cabinet","PASSIVE",
AQ1826="Sharing","PASSIVE",
AQ1826="Sites strategiques &amp; DataCenter","PASSIVE",
AQ1826="Exclu","Exclu",
AQ1826="SAT","ACTIVE",
AQ1826="SPARE-ISSUE","SPARE-ISSUE",
AQ1826="Fiber CAmtel","ACTIVE",
AQ1826="Fiber AOF","ACTIVE",
AQ1826="Projet OCM (HUAWEI)","PLANNED WORKS",
AQ1826="Projet OCM (NOKIA)","PLANNED WORKS",
AQ1826="ACCESS-ISSUE","ACCESS-ISSUE",
AQ1826="Projet OCM (ZTE, NOKIA, autres projets)","PLANNED WORKS",
AQ1826="No root CAuse","No root cause",
AQ1826="ODU HS","ACTIVE",
AQ1826="IP &amp; VLAN","ACTIVE",
AQ1826="Warehouse HUAWEI","SPARE-ISSUE",
AQ1826="SPARE-HS","SPARE-ISSUE",
AQ1826="Power Telco","ACTIVE", AQ1826="no impacts","no impacts"
),"")</f>
        <v>No root cause</v>
      </c>
      <c r="AS1826" s="92" t="s">
        <v>5537</v>
      </c>
      <c r="AT1826" s="98" t="s">
        <v>4315</v>
      </c>
      <c r="AV1826" s="17" t="s">
        <v>5537</v>
      </c>
      <c r="AW1826" s="7" t="s">
        <v>5537</v>
      </c>
      <c r="AX1826" s="6" t="s">
        <v>5537</v>
      </c>
      <c r="AY1826" s="7"/>
      <c r="AZ1826" s="3" t="s">
        <v>5537</v>
      </c>
      <c r="BA1826" s="18" t="s">
        <v>5537</v>
      </c>
      <c r="BB1826" s="18" t="s">
        <v>5537</v>
      </c>
      <c r="BC1826" s="18" t="s">
        <v>5537</v>
      </c>
      <c r="BD1826" s="18" t="s">
        <v>5537</v>
      </c>
      <c r="BE1826" s="18" t="s">
        <v>5537</v>
      </c>
      <c r="BF1826" s="18" t="s">
        <v>5537</v>
      </c>
      <c r="BG1826" s="18" t="s">
        <v>5537</v>
      </c>
      <c r="BH1826" s="18" t="s">
        <v>5537</v>
      </c>
      <c r="BI1826" s="18" t="s">
        <v>5537</v>
      </c>
      <c r="BJ1826" s="18" t="s">
        <v>5537</v>
      </c>
      <c r="BK1826" s="18" t="s">
        <v>5537</v>
      </c>
      <c r="BL1826" s="9" t="s">
        <v>5537</v>
      </c>
      <c r="BM1826" s="14" t="s">
        <v>5537</v>
      </c>
      <c r="BN1826" s="14" t="s">
        <v>5537</v>
      </c>
      <c r="BO1826" s="14" t="str">
        <f>_xlfn.XLOOKUP(B1826,'[4]cell downs 18042026 17h'!$B:$B,'[4]cell downs 18042026 17h'!$B:$B,"")</f>
        <v/>
      </c>
      <c r="BP1826" s="14" t="str">
        <f>_xlfn.XLOOKUP(B1826,'[5]Cells Huawei 19042026 15h'!$B:$B,'[5]Cells Huawei 19042026 15h'!$B:$B,"")</f>
        <v/>
      </c>
      <c r="BQ1826" s="9" t="str">
        <f>_xlfn.XLOOKUP(B1826,'[6]cells down 19042026 9H40'!$B:$B,'[6]cells down 19042026 9H40'!$B:$B,"")</f>
        <v/>
      </c>
      <c r="BR1826" s="9" t="s">
        <v>5537</v>
      </c>
      <c r="BS1826" s="9" t="s">
        <v>594</v>
      </c>
      <c r="BT1826" s="108"/>
    </row>
    <row r="1827" spans="1:72" s="9" customFormat="1" x14ac:dyDescent="0.35">
      <c r="A1827" s="1" t="s">
        <v>4539</v>
      </c>
      <c r="B1827" s="8" t="s">
        <v>4540</v>
      </c>
      <c r="C1827" s="3" t="str">
        <f>_xlfn.XLOOKUP(B1827,'[1]daily break down'!$D:$D,'[1]daily break down'!$E:$E,"")</f>
        <v>Douala</v>
      </c>
      <c r="D1827" s="1" t="s">
        <v>11</v>
      </c>
      <c r="E1827" s="1" t="s">
        <v>145</v>
      </c>
      <c r="F1827" s="3" t="s">
        <v>31</v>
      </c>
      <c r="G1827" s="1" t="s">
        <v>32</v>
      </c>
      <c r="H1827" s="34" t="str">
        <f>_xlfn.XLOOKUP(B1827,[2]CALCULATION!$B:$B,[2]CALCULATION!$H:$H,"")</f>
        <v>ZTE</v>
      </c>
      <c r="I1827" s="28">
        <v>0</v>
      </c>
      <c r="J1827" s="28">
        <v>0</v>
      </c>
      <c r="K1827" s="28">
        <v>0</v>
      </c>
      <c r="L1827" s="28">
        <v>0</v>
      </c>
      <c r="M1827" s="28">
        <v>0</v>
      </c>
      <c r="N1827" s="28">
        <v>0</v>
      </c>
      <c r="O1827" s="28">
        <v>0</v>
      </c>
      <c r="P1827" s="28">
        <v>0</v>
      </c>
      <c r="Q1827" s="28">
        <v>0</v>
      </c>
      <c r="R1827" s="28">
        <v>0</v>
      </c>
      <c r="S1827" s="93">
        <v>0</v>
      </c>
      <c r="T1827" s="93">
        <f>_xlfn.XLOOKUP(B1827,'[3]Nur des jours'!$B:$B,'[3]Nur des jours'!$U:$U,"")</f>
        <v>0</v>
      </c>
      <c r="U1827" s="93">
        <v>0</v>
      </c>
      <c r="V1827" s="93">
        <v>0</v>
      </c>
      <c r="W1827" s="93">
        <v>0</v>
      </c>
      <c r="X1827" s="93">
        <v>0</v>
      </c>
      <c r="Y1827" s="93">
        <v>0</v>
      </c>
      <c r="Z1827" s="93">
        <v>0</v>
      </c>
      <c r="AA1827" s="93">
        <v>0</v>
      </c>
      <c r="AB1827" s="93">
        <v>0</v>
      </c>
      <c r="AC1827" s="93">
        <f>_xlfn.XLOOKUP(B1827,'[3]Nur des jours'!$B:$B,'[3]Nur des jours'!$N:$N,"")</f>
        <v>0</v>
      </c>
      <c r="AD1827" s="93">
        <v>0</v>
      </c>
      <c r="AE1827" s="93">
        <v>0</v>
      </c>
      <c r="AF1827" s="93">
        <v>0</v>
      </c>
      <c r="AG1827" s="93"/>
      <c r="AH1827" s="93">
        <v>0</v>
      </c>
      <c r="AI1827" s="93">
        <v>0</v>
      </c>
      <c r="AJ1827" s="93">
        <v>0</v>
      </c>
      <c r="AK1827" s="93">
        <v>0</v>
      </c>
      <c r="AL1827" s="93">
        <v>0</v>
      </c>
      <c r="AM1827" s="49" t="s">
        <v>5559</v>
      </c>
      <c r="AN1827" s="49"/>
      <c r="AO1827" s="48" t="str" cm="1">
        <f t="array" ref="AO1827">IFERROR(_xlfn.IFS(
AQ1827="MPR ISSUE","PDH",
AQ1827="BSS Hardware Issue","BSS",
AQ1827="Sites strategiques, MLL, Pylone, etc.","ENVTECH",
AQ1827="AKTIVCO DEFAUT GE &amp; POWER Cabinet","AKTIVCO",
AQ1827="AKTIVCO Coupure ENEO &amp; Baisse de tension","AKTIVCO GRID ONLY",
AQ1827="Coupure ENEO &amp; Baisse de tension","IHS GRID ONLY",
AQ1827="Defaut GE &amp; POWER Cabinet","IHS",
AQ1827="Sharing","Partners",
AQ1827="Sites strategiques &amp; DataCenter","SST &amp; DC",
AQ1827="Exclu","Exclu",
AQ1827="SAT","SAT",
AQ1827="SPARE-ISSUE","SPARE-ISSUE",
AQ1827="Fiber CAmtel","TRANS_FO_CAMTEL",
AQ1827="Fiber AOF","Fiber AOF",
AQ1827="Projet OCM (HUAWEI)","TRAVAUX-HUAWEI",
AQ1827="Projet OCM (NOKIA)","TRAVAUX-NOKIA",
AQ1827="ACCESS-ISSUE","ACCESS-ISSUE",
AQ1827="Projet OCM (ZTE, NOKIA, autres projets)","TRAVAUX OCM",
AQ1827="No root CAuse","No root cause",
AQ1827="ODU HS","PDH",
AQ1827="IP &amp; VLAN","PDH",
AQ1827="Warehouse HUAWEI","SPARE-ISSUE",
AQ1827="SPARE-HS","SPARE-ISSUE",
AQ1827="Power Telco","BSS",AQ1827="no impacts","no impacts"
),"")</f>
        <v>No root cause</v>
      </c>
      <c r="AP1827" s="48" t="str" cm="1">
        <f t="array" ref="AP1827">IFERROR(_xlfn.IFS(
AQ1827="MPR ISSUE","TX ISSUE",
AQ1827="BSS Hardware Issue","RAN ISSUE",
AQ1827="Sites strategiques, MLL, Pylone, etc.","ENVTECH",
AQ1827="AKTIVCO DEFAUT GE &amp; POWER Cabinet","POWER ISSUE",
AQ1827="AKTIVCO Coupure ENEO &amp; Baisse de tension","POWER ISSUE",
AQ1827="Coupure ENEO &amp; Baisse de tension","POWER ISSUE",
AQ1827="Defaut GE &amp; POWER Cabinet","POWER ISSUE",
AQ1827="Sharing","POWER ISSUE",
AQ1827="Sites strategiques &amp; DataCenter","POWER ISSUE",
AQ1827="Exclu","Exclu",
AQ1827="SAT","TX ISSUE",
AQ1827="SPARE-ISSUE","SPARE-ISSUE",
AQ1827="Fiber CAmtel","TX ISSUE",
AQ1827="Fiber AOF","TX ISSUE",
AQ1827="Projet OCM (HUAWEI)","TRAVAUX-HUAWEI",
AQ1827="Projet OCM (NOKIA)","TRAVAUX -NOKIA",
AQ1827="ACCESS-ISSUE","ACCESS-ISSUE",
AQ1827="Projet OCM (ZTE, NOKIA, autres projets)","TRAVAUX OCM",
AQ1827="No root CAuse","No root cause",
AQ1827="ODU HS","TX ISSUE",
AQ1827="IP &amp; VLAN","TX ISSUE",
AQ1827="Warehouse HUAWEI","SPARE-ISSUE",
AQ1827="SPARE-HS","SPARE-ISSUE",
AQ1827="Power Telco","RAN ISSUE",AQ1827="no impacts","no impacts"
),"")</f>
        <v>No root cause</v>
      </c>
      <c r="AQ1827" s="127" t="s">
        <v>5344</v>
      </c>
      <c r="AR1827" s="48" t="str" cm="1">
        <f t="array" ref="AR1827">IFERROR(_xlfn.IFS(
AQ1827="MPR ISSUE","ACTIVE",
AQ1827="BSS Hardware Issue","ACTIVE",
AQ1827="Sites strategiques, MLL, Pylone, etc.","PASSIVE",
AQ1827="AKTIVCO DEFAUT GE &amp; POWER Cabinet","PASSIVE",
AQ1827="AKTIVCO Coupure ENEO &amp; Baisse de tension","PASSIVE",
AQ1827="Coupure ENEO &amp; Baisse de tension","PASSIVE",
AQ1827="Defaut GE &amp; POWER Cabinet","PASSIVE",
AQ1827="Sharing","PASSIVE",
AQ1827="Sites strategiques &amp; DataCenter","PASSIVE",
AQ1827="Exclu","Exclu",
AQ1827="SAT","ACTIVE",
AQ1827="SPARE-ISSUE","SPARE-ISSUE",
AQ1827="Fiber CAmtel","ACTIVE",
AQ1827="Fiber AOF","ACTIVE",
AQ1827="Projet OCM (HUAWEI)","PLANNED WORKS",
AQ1827="Projet OCM (NOKIA)","PLANNED WORKS",
AQ1827="ACCESS-ISSUE","ACCESS-ISSUE",
AQ1827="Projet OCM (ZTE, NOKIA, autres projets)","PLANNED WORKS",
AQ1827="No root CAuse","No root cause",
AQ1827="ODU HS","ACTIVE",
AQ1827="IP &amp; VLAN","ACTIVE",
AQ1827="Warehouse HUAWEI","SPARE-ISSUE",
AQ1827="SPARE-HS","SPARE-ISSUE",
AQ1827="Power Telco","ACTIVE", AQ1827="no impacts","no impacts"
),"")</f>
        <v>No root cause</v>
      </c>
      <c r="AS1827" s="92" t="s">
        <v>5537</v>
      </c>
      <c r="AT1827" s="98" t="s">
        <v>4540</v>
      </c>
      <c r="AV1827" s="17" t="s">
        <v>5537</v>
      </c>
      <c r="AW1827" s="7" t="s">
        <v>5537</v>
      </c>
      <c r="AX1827" s="6" t="s">
        <v>5537</v>
      </c>
      <c r="AY1827" s="7"/>
      <c r="AZ1827" s="3" t="s">
        <v>5537</v>
      </c>
      <c r="BA1827" s="18" t="s">
        <v>5537</v>
      </c>
      <c r="BB1827" s="18" t="s">
        <v>5537</v>
      </c>
      <c r="BC1827" s="18" t="s">
        <v>5537</v>
      </c>
      <c r="BD1827" s="18" t="s">
        <v>5537</v>
      </c>
      <c r="BE1827" s="18" t="s">
        <v>5537</v>
      </c>
      <c r="BF1827" s="18" t="s">
        <v>5537</v>
      </c>
      <c r="BG1827" s="18" t="s">
        <v>5537</v>
      </c>
      <c r="BH1827" s="18" t="s">
        <v>5537</v>
      </c>
      <c r="BI1827" s="18" t="s">
        <v>5537</v>
      </c>
      <c r="BJ1827" s="18" t="s">
        <v>5537</v>
      </c>
      <c r="BK1827" s="18" t="s">
        <v>5537</v>
      </c>
      <c r="BL1827" s="9" t="s">
        <v>5537</v>
      </c>
      <c r="BM1827" s="14" t="s">
        <v>5537</v>
      </c>
      <c r="BN1827" s="14" t="s">
        <v>5537</v>
      </c>
      <c r="BO1827" s="14" t="str">
        <f>_xlfn.XLOOKUP(B1827,'[4]cell downs 18042026 17h'!$B:$B,'[4]cell downs 18042026 17h'!$B:$B,"")</f>
        <v/>
      </c>
      <c r="BP1827" s="14" t="str">
        <f>_xlfn.XLOOKUP(B1827,'[5]Cells Huawei 19042026 15h'!$B:$B,'[5]Cells Huawei 19042026 15h'!$B:$B,"")</f>
        <v/>
      </c>
      <c r="BQ1827" s="9" t="str">
        <f>_xlfn.XLOOKUP(B1827,'[6]cells down 19042026 9H40'!$B:$B,'[6]cells down 19042026 9H40'!$B:$B,"")</f>
        <v/>
      </c>
      <c r="BR1827" s="9" t="s">
        <v>4540</v>
      </c>
      <c r="BS1827" s="9" t="s">
        <v>1129</v>
      </c>
      <c r="BT1827" s="108"/>
    </row>
    <row r="1828" spans="1:72" s="9" customFormat="1" x14ac:dyDescent="0.35">
      <c r="A1828" s="1" t="s">
        <v>2428</v>
      </c>
      <c r="B1828" s="8" t="s">
        <v>2429</v>
      </c>
      <c r="C1828" s="3" t="str">
        <f>_xlfn.XLOOKUP(B1828,'[1]daily break down'!$D:$D,'[1]daily break down'!$E:$E,"")</f>
        <v>Douala</v>
      </c>
      <c r="D1828" s="1" t="s">
        <v>11</v>
      </c>
      <c r="E1828" s="1" t="s">
        <v>12</v>
      </c>
      <c r="F1828" s="3" t="s">
        <v>31</v>
      </c>
      <c r="G1828" s="1" t="s">
        <v>32</v>
      </c>
      <c r="H1828" s="34" t="str">
        <f>_xlfn.XLOOKUP(B1828,[2]CALCULATION!$B:$B,[2]CALCULATION!$H:$H,"")</f>
        <v>ZTE</v>
      </c>
      <c r="I1828" s="28">
        <v>0</v>
      </c>
      <c r="J1828" s="28">
        <v>0</v>
      </c>
      <c r="K1828" s="28">
        <v>0</v>
      </c>
      <c r="L1828" s="28">
        <v>0</v>
      </c>
      <c r="M1828" s="28">
        <v>0</v>
      </c>
      <c r="N1828" s="28">
        <v>0</v>
      </c>
      <c r="O1828" s="28">
        <v>0</v>
      </c>
      <c r="P1828" s="28">
        <v>0</v>
      </c>
      <c r="Q1828" s="28">
        <v>0</v>
      </c>
      <c r="R1828" s="28">
        <v>0</v>
      </c>
      <c r="S1828" s="93">
        <v>0</v>
      </c>
      <c r="T1828" s="93">
        <f>_xlfn.XLOOKUP(B1828,'[3]Nur des jours'!$B:$B,'[3]Nur des jours'!$U:$U,"")</f>
        <v>0</v>
      </c>
      <c r="U1828" s="93">
        <v>0</v>
      </c>
      <c r="V1828" s="93">
        <v>0</v>
      </c>
      <c r="W1828" s="93">
        <v>0</v>
      </c>
      <c r="X1828" s="93">
        <v>0</v>
      </c>
      <c r="Y1828" s="93">
        <v>0</v>
      </c>
      <c r="Z1828" s="93">
        <v>0</v>
      </c>
      <c r="AA1828" s="93">
        <v>0</v>
      </c>
      <c r="AB1828" s="93">
        <v>0</v>
      </c>
      <c r="AC1828" s="93">
        <f>_xlfn.XLOOKUP(B1828,'[3]Nur des jours'!$B:$B,'[3]Nur des jours'!$N:$N,"")</f>
        <v>0</v>
      </c>
      <c r="AD1828" s="93">
        <v>0</v>
      </c>
      <c r="AE1828" s="93">
        <v>0</v>
      </c>
      <c r="AF1828" s="93">
        <v>0</v>
      </c>
      <c r="AG1828" s="93"/>
      <c r="AH1828" s="93">
        <v>0</v>
      </c>
      <c r="AI1828" s="93">
        <v>0</v>
      </c>
      <c r="AJ1828" s="93">
        <v>0</v>
      </c>
      <c r="AK1828" s="93">
        <v>0</v>
      </c>
      <c r="AL1828" s="93">
        <v>0</v>
      </c>
      <c r="AM1828" s="49" t="s">
        <v>5559</v>
      </c>
      <c r="AN1828" s="49"/>
      <c r="AO1828" s="48" t="str" cm="1">
        <f t="array" ref="AO1828">IFERROR(_xlfn.IFS(
AQ1828="MPR ISSUE","PDH",
AQ1828="BSS Hardware Issue","BSS",
AQ1828="Sites strategiques, MLL, Pylone, etc.","ENVTECH",
AQ1828="AKTIVCO DEFAUT GE &amp; POWER Cabinet","AKTIVCO",
AQ1828="AKTIVCO Coupure ENEO &amp; Baisse de tension","AKTIVCO GRID ONLY",
AQ1828="Coupure ENEO &amp; Baisse de tension","IHS GRID ONLY",
AQ1828="Defaut GE &amp; POWER Cabinet","IHS",
AQ1828="Sharing","Partners",
AQ1828="Sites strategiques &amp; DataCenter","SST &amp; DC",
AQ1828="Exclu","Exclu",
AQ1828="SAT","SAT",
AQ1828="SPARE-ISSUE","SPARE-ISSUE",
AQ1828="Fiber CAmtel","TRANS_FO_CAMTEL",
AQ1828="Fiber AOF","Fiber AOF",
AQ1828="Projet OCM (HUAWEI)","TRAVAUX-HUAWEI",
AQ1828="Projet OCM (NOKIA)","TRAVAUX-NOKIA",
AQ1828="ACCESS-ISSUE","ACCESS-ISSUE",
AQ1828="Projet OCM (ZTE, NOKIA, autres projets)","TRAVAUX OCM",
AQ1828="No root CAuse","No root cause",
AQ1828="ODU HS","PDH",
AQ1828="IP &amp; VLAN","PDH",
AQ1828="Warehouse HUAWEI","SPARE-ISSUE",
AQ1828="SPARE-HS","SPARE-ISSUE",
AQ1828="Power Telco","BSS",AQ1828="no impacts","no impacts"
),"")</f>
        <v>No root cause</v>
      </c>
      <c r="AP1828" s="48" t="str" cm="1">
        <f t="array" ref="AP1828">IFERROR(_xlfn.IFS(
AQ1828="MPR ISSUE","TX ISSUE",
AQ1828="BSS Hardware Issue","RAN ISSUE",
AQ1828="Sites strategiques, MLL, Pylone, etc.","ENVTECH",
AQ1828="AKTIVCO DEFAUT GE &amp; POWER Cabinet","POWER ISSUE",
AQ1828="AKTIVCO Coupure ENEO &amp; Baisse de tension","POWER ISSUE",
AQ1828="Coupure ENEO &amp; Baisse de tension","POWER ISSUE",
AQ1828="Defaut GE &amp; POWER Cabinet","POWER ISSUE",
AQ1828="Sharing","POWER ISSUE",
AQ1828="Sites strategiques &amp; DataCenter","POWER ISSUE",
AQ1828="Exclu","Exclu",
AQ1828="SAT","TX ISSUE",
AQ1828="SPARE-ISSUE","SPARE-ISSUE",
AQ1828="Fiber CAmtel","TX ISSUE",
AQ1828="Fiber AOF","TX ISSUE",
AQ1828="Projet OCM (HUAWEI)","TRAVAUX-HUAWEI",
AQ1828="Projet OCM (NOKIA)","TRAVAUX -NOKIA",
AQ1828="ACCESS-ISSUE","ACCESS-ISSUE",
AQ1828="Projet OCM (ZTE, NOKIA, autres projets)","TRAVAUX OCM",
AQ1828="No root CAuse","No root cause",
AQ1828="ODU HS","TX ISSUE",
AQ1828="IP &amp; VLAN","TX ISSUE",
AQ1828="Warehouse HUAWEI","SPARE-ISSUE",
AQ1828="SPARE-HS","SPARE-ISSUE",
AQ1828="Power Telco","RAN ISSUE",AQ1828="no impacts","no impacts"
),"")</f>
        <v>No root cause</v>
      </c>
      <c r="AQ1828" s="127" t="s">
        <v>5344</v>
      </c>
      <c r="AR1828" s="48" t="str" cm="1">
        <f t="array" ref="AR1828">IFERROR(_xlfn.IFS(
AQ1828="MPR ISSUE","ACTIVE",
AQ1828="BSS Hardware Issue","ACTIVE",
AQ1828="Sites strategiques, MLL, Pylone, etc.","PASSIVE",
AQ1828="AKTIVCO DEFAUT GE &amp; POWER Cabinet","PASSIVE",
AQ1828="AKTIVCO Coupure ENEO &amp; Baisse de tension","PASSIVE",
AQ1828="Coupure ENEO &amp; Baisse de tension","PASSIVE",
AQ1828="Defaut GE &amp; POWER Cabinet","PASSIVE",
AQ1828="Sharing","PASSIVE",
AQ1828="Sites strategiques &amp; DataCenter","PASSIVE",
AQ1828="Exclu","Exclu",
AQ1828="SAT","ACTIVE",
AQ1828="SPARE-ISSUE","SPARE-ISSUE",
AQ1828="Fiber CAmtel","ACTIVE",
AQ1828="Fiber AOF","ACTIVE",
AQ1828="Projet OCM (HUAWEI)","PLANNED WORKS",
AQ1828="Projet OCM (NOKIA)","PLANNED WORKS",
AQ1828="ACCESS-ISSUE","ACCESS-ISSUE",
AQ1828="Projet OCM (ZTE, NOKIA, autres projets)","PLANNED WORKS",
AQ1828="No root CAuse","No root cause",
AQ1828="ODU HS","ACTIVE",
AQ1828="IP &amp; VLAN","ACTIVE",
AQ1828="Warehouse HUAWEI","SPARE-ISSUE",
AQ1828="SPARE-HS","SPARE-ISSUE",
AQ1828="Power Telco","ACTIVE", AQ1828="no impacts","no impacts"
),"")</f>
        <v>No root cause</v>
      </c>
      <c r="AS1828" s="92" t="s">
        <v>5537</v>
      </c>
      <c r="AT1828" s="98" t="s">
        <v>2429</v>
      </c>
      <c r="AV1828" s="17" t="s">
        <v>5537</v>
      </c>
      <c r="AW1828" s="7" t="s">
        <v>5537</v>
      </c>
      <c r="AX1828" s="6" t="s">
        <v>5537</v>
      </c>
      <c r="AY1828" s="7"/>
      <c r="AZ1828" s="3" t="s">
        <v>5537</v>
      </c>
      <c r="BA1828" s="18" t="s">
        <v>5537</v>
      </c>
      <c r="BB1828" s="18" t="s">
        <v>5537</v>
      </c>
      <c r="BC1828" s="18" t="s">
        <v>5537</v>
      </c>
      <c r="BD1828" s="18" t="s">
        <v>5537</v>
      </c>
      <c r="BE1828" s="18" t="s">
        <v>5537</v>
      </c>
      <c r="BF1828" s="18" t="s">
        <v>5537</v>
      </c>
      <c r="BG1828" s="18" t="s">
        <v>5537</v>
      </c>
      <c r="BH1828" s="18" t="s">
        <v>5537</v>
      </c>
      <c r="BI1828" s="18" t="s">
        <v>5537</v>
      </c>
      <c r="BJ1828" s="18" t="s">
        <v>5537</v>
      </c>
      <c r="BK1828" s="18" t="s">
        <v>5537</v>
      </c>
      <c r="BL1828" s="9" t="s">
        <v>5537</v>
      </c>
      <c r="BM1828" s="14" t="s">
        <v>5537</v>
      </c>
      <c r="BN1828" s="14" t="s">
        <v>5537</v>
      </c>
      <c r="BO1828" s="14" t="str">
        <f>_xlfn.XLOOKUP(B1828,'[4]cell downs 18042026 17h'!$B:$B,'[4]cell downs 18042026 17h'!$B:$B,"")</f>
        <v/>
      </c>
      <c r="BP1828" s="14" t="str">
        <f>_xlfn.XLOOKUP(B1828,'[5]Cells Huawei 19042026 15h'!$B:$B,'[5]Cells Huawei 19042026 15h'!$B:$B,"")</f>
        <v/>
      </c>
      <c r="BQ1828" s="9" t="str">
        <f>_xlfn.XLOOKUP(B1828,'[6]cells down 19042026 9H40'!$B:$B,'[6]cells down 19042026 9H40'!$B:$B,"")</f>
        <v/>
      </c>
      <c r="BR1828" s="9" t="s">
        <v>2429</v>
      </c>
      <c r="BS1828" s="9" t="s">
        <v>12</v>
      </c>
      <c r="BT1828" s="108"/>
    </row>
    <row r="1829" spans="1:72" s="9" customFormat="1" x14ac:dyDescent="0.35">
      <c r="A1829" s="5" t="s">
        <v>2468</v>
      </c>
      <c r="B1829" s="5" t="s">
        <v>2469</v>
      </c>
      <c r="C1829" s="3" t="str">
        <f>_xlfn.XLOOKUP(B1829,'[1]daily break down'!$D:$D,'[1]daily break down'!$E:$E,"")</f>
        <v>Yaounde</v>
      </c>
      <c r="D1829" s="3" t="s">
        <v>18</v>
      </c>
      <c r="E1829" s="3" t="s">
        <v>12</v>
      </c>
      <c r="F1829" s="3" t="s">
        <v>31</v>
      </c>
      <c r="G1829" s="5" t="s">
        <v>38</v>
      </c>
      <c r="H1829" s="34" t="str">
        <f>_xlfn.XLOOKUP(B1829,[2]CALCULATION!$B:$B,[2]CALCULATION!$H:$H,"")</f>
        <v>ZTE</v>
      </c>
      <c r="I1829" s="28">
        <v>0</v>
      </c>
      <c r="J1829" s="28">
        <v>0</v>
      </c>
      <c r="K1829" s="28">
        <v>0</v>
      </c>
      <c r="L1829" s="28">
        <v>0</v>
      </c>
      <c r="M1829" s="28">
        <v>0</v>
      </c>
      <c r="N1829" s="28">
        <v>0</v>
      </c>
      <c r="O1829" s="28">
        <v>0</v>
      </c>
      <c r="P1829" s="28">
        <v>0</v>
      </c>
      <c r="Q1829" s="28">
        <v>0</v>
      </c>
      <c r="R1829" s="28">
        <v>0</v>
      </c>
      <c r="S1829" s="93">
        <v>0</v>
      </c>
      <c r="T1829" s="93">
        <f>_xlfn.XLOOKUP(B1829,'[3]Nur des jours'!$B:$B,'[3]Nur des jours'!$U:$U,"")</f>
        <v>0</v>
      </c>
      <c r="U1829" s="93">
        <v>0</v>
      </c>
      <c r="V1829" s="93">
        <v>0</v>
      </c>
      <c r="W1829" s="93">
        <v>0</v>
      </c>
      <c r="X1829" s="93">
        <v>0</v>
      </c>
      <c r="Y1829" s="93">
        <v>0</v>
      </c>
      <c r="Z1829" s="93">
        <v>0</v>
      </c>
      <c r="AA1829" s="93">
        <v>0</v>
      </c>
      <c r="AB1829" s="93">
        <v>0</v>
      </c>
      <c r="AC1829" s="93">
        <f>_xlfn.XLOOKUP(B1829,'[3]Nur des jours'!$B:$B,'[3]Nur des jours'!$N:$N,"")</f>
        <v>0</v>
      </c>
      <c r="AD1829" s="93">
        <v>0</v>
      </c>
      <c r="AE1829" s="93">
        <v>0</v>
      </c>
      <c r="AF1829" s="93">
        <v>0</v>
      </c>
      <c r="AG1829" s="93"/>
      <c r="AH1829" s="93">
        <v>0</v>
      </c>
      <c r="AI1829" s="93">
        <v>0</v>
      </c>
      <c r="AJ1829" s="93">
        <v>0</v>
      </c>
      <c r="AK1829" s="93">
        <v>0</v>
      </c>
      <c r="AL1829" s="93">
        <v>0</v>
      </c>
      <c r="AM1829" s="49" t="s">
        <v>5559</v>
      </c>
      <c r="AN1829" s="49"/>
      <c r="AO1829" s="48" t="str" cm="1">
        <f t="array" ref="AO1829">IFERROR(_xlfn.IFS(
AQ1829="MPR ISSUE","PDH",
AQ1829="BSS Hardware Issue","BSS",
AQ1829="Sites strategiques, MLL, Pylone, etc.","ENVTECH",
AQ1829="AKTIVCO DEFAUT GE &amp; POWER Cabinet","AKTIVCO",
AQ1829="AKTIVCO Coupure ENEO &amp; Baisse de tension","AKTIVCO GRID ONLY",
AQ1829="Coupure ENEO &amp; Baisse de tension","IHS GRID ONLY",
AQ1829="Defaut GE &amp; POWER Cabinet","IHS",
AQ1829="Sharing","Partners",
AQ1829="Sites strategiques &amp; DataCenter","SST &amp; DC",
AQ1829="Exclu","Exclu",
AQ1829="SAT","SAT",
AQ1829="SPARE-ISSUE","SPARE-ISSUE",
AQ1829="Fiber CAmtel","TRANS_FO_CAMTEL",
AQ1829="Fiber AOF","Fiber AOF",
AQ1829="Projet OCM (HUAWEI)","TRAVAUX-HUAWEI",
AQ1829="Projet OCM (NOKIA)","TRAVAUX-NOKIA",
AQ1829="ACCESS-ISSUE","ACCESS-ISSUE",
AQ1829="Projet OCM (ZTE, NOKIA, autres projets)","TRAVAUX OCM",
AQ1829="No root CAuse","No root cause",
AQ1829="ODU HS","PDH",
AQ1829="IP &amp; VLAN","PDH",
AQ1829="Warehouse HUAWEI","SPARE-ISSUE",
AQ1829="SPARE-HS","SPARE-ISSUE",
AQ1829="Power Telco","BSS",AQ1829="no impacts","no impacts"
),"")</f>
        <v>Partners</v>
      </c>
      <c r="AP1829" s="48" t="str" cm="1">
        <f t="array" ref="AP1829">IFERROR(_xlfn.IFS(
AQ1829="MPR ISSUE","TX ISSUE",
AQ1829="BSS Hardware Issue","RAN ISSUE",
AQ1829="Sites strategiques, MLL, Pylone, etc.","ENVTECH",
AQ1829="AKTIVCO DEFAUT GE &amp; POWER Cabinet","POWER ISSUE",
AQ1829="AKTIVCO Coupure ENEO &amp; Baisse de tension","POWER ISSUE",
AQ1829="Coupure ENEO &amp; Baisse de tension","POWER ISSUE",
AQ1829="Defaut GE &amp; POWER Cabinet","POWER ISSUE",
AQ1829="Sharing","POWER ISSUE",
AQ1829="Sites strategiques &amp; DataCenter","POWER ISSUE",
AQ1829="Exclu","Exclu",
AQ1829="SAT","TX ISSUE",
AQ1829="SPARE-ISSUE","SPARE-ISSUE",
AQ1829="Fiber CAmtel","TX ISSUE",
AQ1829="Fiber AOF","TX ISSUE",
AQ1829="Projet OCM (HUAWEI)","TRAVAUX-HUAWEI",
AQ1829="Projet OCM (NOKIA)","TRAVAUX -NOKIA",
AQ1829="ACCESS-ISSUE","ACCESS-ISSUE",
AQ1829="Projet OCM (ZTE, NOKIA, autres projets)","TRAVAUX OCM",
AQ1829="No root CAuse","No root cause",
AQ1829="ODU HS","TX ISSUE",
AQ1829="IP &amp; VLAN","TX ISSUE",
AQ1829="Warehouse HUAWEI","SPARE-ISSUE",
AQ1829="SPARE-HS","SPARE-ISSUE",
AQ1829="Power Telco","RAN ISSUE",AQ1829="no impacts","no impacts"
),"")</f>
        <v>POWER ISSUE</v>
      </c>
      <c r="AQ1829" s="67" t="s">
        <v>5331</v>
      </c>
      <c r="AR1829" s="48" t="str" cm="1">
        <f t="array" ref="AR1829">IFERROR(_xlfn.IFS(
AQ1829="MPR ISSUE","ACTIVE",
AQ1829="BSS Hardware Issue","ACTIVE",
AQ1829="Sites strategiques, MLL, Pylone, etc.","PASSIVE",
AQ1829="AKTIVCO DEFAUT GE &amp; POWER Cabinet","PASSIVE",
AQ1829="AKTIVCO Coupure ENEO &amp; Baisse de tension","PASSIVE",
AQ1829="Coupure ENEO &amp; Baisse de tension","PASSIVE",
AQ1829="Defaut GE &amp; POWER Cabinet","PASSIVE",
AQ1829="Sharing","PASSIVE",
AQ1829="Sites strategiques &amp; DataCenter","PASSIVE",
AQ1829="Exclu","Exclu",
AQ1829="SAT","ACTIVE",
AQ1829="SPARE-ISSUE","SPARE-ISSUE",
AQ1829="Fiber CAmtel","ACTIVE",
AQ1829="Fiber AOF","ACTIVE",
AQ1829="Projet OCM (HUAWEI)","PLANNED WORKS",
AQ1829="Projet OCM (NOKIA)","PLANNED WORKS",
AQ1829="ACCESS-ISSUE","ACCESS-ISSUE",
AQ1829="Projet OCM (ZTE, NOKIA, autres projets)","PLANNED WORKS",
AQ1829="No root CAuse","No root cause",
AQ1829="ODU HS","ACTIVE",
AQ1829="IP &amp; VLAN","ACTIVE",
AQ1829="Warehouse HUAWEI","SPARE-ISSUE",
AQ1829="SPARE-HS","SPARE-ISSUE",
AQ1829="Power Telco","ACTIVE", AQ1829="no impacts","no impacts"
),"")</f>
        <v>PASSIVE</v>
      </c>
      <c r="AS1829" s="92" t="s">
        <v>5930</v>
      </c>
      <c r="AT1829" s="98" t="s">
        <v>2469</v>
      </c>
      <c r="AV1829" s="17" t="s">
        <v>5537</v>
      </c>
      <c r="AW1829" s="7" t="s">
        <v>5537</v>
      </c>
      <c r="AX1829" s="6" t="s">
        <v>5537</v>
      </c>
      <c r="AY1829" s="7"/>
      <c r="AZ1829" s="3" t="s">
        <v>5537</v>
      </c>
      <c r="BA1829" s="18" t="s">
        <v>5537</v>
      </c>
      <c r="BB1829" s="18" t="s">
        <v>5537</v>
      </c>
      <c r="BC1829" s="18" t="s">
        <v>5537</v>
      </c>
      <c r="BD1829" s="18" t="s">
        <v>5537</v>
      </c>
      <c r="BE1829" s="18" t="s">
        <v>5537</v>
      </c>
      <c r="BF1829" s="18" t="s">
        <v>5537</v>
      </c>
      <c r="BG1829" s="18" t="s">
        <v>5537</v>
      </c>
      <c r="BH1829" s="18" t="s">
        <v>5537</v>
      </c>
      <c r="BI1829" s="18" t="s">
        <v>5537</v>
      </c>
      <c r="BJ1829" s="18" t="s">
        <v>5537</v>
      </c>
      <c r="BK1829" s="18" t="s">
        <v>5537</v>
      </c>
      <c r="BL1829" s="9" t="s">
        <v>5930</v>
      </c>
      <c r="BM1829" s="14" t="s">
        <v>5537</v>
      </c>
      <c r="BN1829" s="14" t="s">
        <v>5537</v>
      </c>
      <c r="BO1829" s="14" t="str">
        <f>_xlfn.XLOOKUP(B1829,'[4]cell downs 18042026 17h'!$B:$B,'[4]cell downs 18042026 17h'!$B:$B,"")</f>
        <v/>
      </c>
      <c r="BP1829" s="14" t="str">
        <f>_xlfn.XLOOKUP(B1829,'[5]Cells Huawei 19042026 15h'!$B:$B,'[5]Cells Huawei 19042026 15h'!$B:$B,"")</f>
        <v/>
      </c>
      <c r="BQ1829" s="9" t="str">
        <f>_xlfn.XLOOKUP(B1829,'[6]cells down 19042026 9H40'!$B:$B,'[6]cells down 19042026 9H40'!$B:$B,"")</f>
        <v/>
      </c>
      <c r="BR1829" s="9" t="s">
        <v>5537</v>
      </c>
      <c r="BS1829" s="9" t="s">
        <v>12</v>
      </c>
      <c r="BT1829" s="108"/>
    </row>
    <row r="1830" spans="1:72" s="9" customFormat="1" x14ac:dyDescent="0.35">
      <c r="A1830" s="5" t="s">
        <v>355</v>
      </c>
      <c r="B1830" s="27" t="s">
        <v>356</v>
      </c>
      <c r="C1830" s="3" t="str">
        <f>_xlfn.XLOOKUP(B1830,'[1]daily break down'!$D:$D,'[1]daily break down'!$E:$E,"")</f>
        <v>Yaounde</v>
      </c>
      <c r="D1830" s="3" t="s">
        <v>357</v>
      </c>
      <c r="E1830" s="3" t="s">
        <v>12</v>
      </c>
      <c r="F1830" s="3" t="s">
        <v>31</v>
      </c>
      <c r="G1830" s="5" t="s">
        <v>38</v>
      </c>
      <c r="H1830" s="34" t="str">
        <f>_xlfn.XLOOKUP(B1830,[2]CALCULATION!$B:$B,[2]CALCULATION!$H:$H,"")</f>
        <v>ZTE</v>
      </c>
      <c r="I1830" s="28">
        <v>0</v>
      </c>
      <c r="J1830" s="28">
        <v>0</v>
      </c>
      <c r="K1830" s="28">
        <v>0</v>
      </c>
      <c r="L1830" s="28">
        <v>0</v>
      </c>
      <c r="M1830" s="28">
        <v>0</v>
      </c>
      <c r="N1830" s="28">
        <v>0</v>
      </c>
      <c r="O1830" s="28">
        <v>0</v>
      </c>
      <c r="P1830" s="28">
        <v>0</v>
      </c>
      <c r="Q1830" s="28">
        <v>0</v>
      </c>
      <c r="R1830" s="28">
        <v>0</v>
      </c>
      <c r="S1830" s="93">
        <v>0</v>
      </c>
      <c r="T1830" s="93">
        <f>_xlfn.XLOOKUP(B1830,'[3]Nur des jours'!$B:$B,'[3]Nur des jours'!$U:$U,"")</f>
        <v>0</v>
      </c>
      <c r="U1830" s="93">
        <v>0</v>
      </c>
      <c r="V1830" s="93">
        <v>0</v>
      </c>
      <c r="W1830" s="93">
        <v>0</v>
      </c>
      <c r="X1830" s="93">
        <v>0</v>
      </c>
      <c r="Y1830" s="93">
        <v>0</v>
      </c>
      <c r="Z1830" s="93">
        <v>0</v>
      </c>
      <c r="AA1830" s="93">
        <v>0</v>
      </c>
      <c r="AB1830" s="93">
        <v>0</v>
      </c>
      <c r="AC1830" s="93">
        <f>_xlfn.XLOOKUP(B1830,'[3]Nur des jours'!$B:$B,'[3]Nur des jours'!$N:$N,"")</f>
        <v>0</v>
      </c>
      <c r="AD1830" s="93">
        <v>0</v>
      </c>
      <c r="AE1830" s="93">
        <v>0</v>
      </c>
      <c r="AF1830" s="93">
        <v>0</v>
      </c>
      <c r="AG1830" s="93"/>
      <c r="AH1830" s="93">
        <v>0</v>
      </c>
      <c r="AI1830" s="93">
        <v>0</v>
      </c>
      <c r="AJ1830" s="93">
        <v>0</v>
      </c>
      <c r="AK1830" s="93">
        <v>0</v>
      </c>
      <c r="AL1830" s="93">
        <v>0</v>
      </c>
      <c r="AM1830" s="49" t="s">
        <v>5559</v>
      </c>
      <c r="AN1830" s="49"/>
      <c r="AO1830" s="48" t="str" cm="1">
        <f t="array" ref="AO1830">IFERROR(_xlfn.IFS(
AQ1830="MPR ISSUE","PDH",
AQ1830="BSS Hardware Issue","BSS",
AQ1830="Sites strategiques, MLL, Pylone, etc.","ENVTECH",
AQ1830="AKTIVCO DEFAUT GE &amp; POWER Cabinet","AKTIVCO",
AQ1830="AKTIVCO Coupure ENEO &amp; Baisse de tension","AKTIVCO GRID ONLY",
AQ1830="Coupure ENEO &amp; Baisse de tension","IHS GRID ONLY",
AQ1830="Defaut GE &amp; POWER Cabinet","IHS",
AQ1830="Sharing","Partners",
AQ1830="Sites strategiques &amp; DataCenter","SST &amp; DC",
AQ1830="Exclu","Exclu",
AQ1830="SAT","SAT",
AQ1830="SPARE-ISSUE","SPARE-ISSUE",
AQ1830="Fiber CAmtel","TRANS_FO_CAMTEL",
AQ1830="Fiber AOF","Fiber AOF",
AQ1830="Projet OCM (HUAWEI)","TRAVAUX-HUAWEI",
AQ1830="Projet OCM (NOKIA)","TRAVAUX-NOKIA",
AQ1830="ACCESS-ISSUE","ACCESS-ISSUE",
AQ1830="Projet OCM (ZTE, NOKIA, autres projets)","TRAVAUX OCM",
AQ1830="No root CAuse","No root cause",
AQ1830="ODU HS","PDH",
AQ1830="IP &amp; VLAN","PDH",
AQ1830="Warehouse HUAWEI","SPARE-ISSUE",
AQ1830="SPARE-HS","SPARE-ISSUE",
AQ1830="Power Telco","BSS",AQ1830="no impacts","no impacts"
),"")</f>
        <v>No root cause</v>
      </c>
      <c r="AP1830" s="48" t="str" cm="1">
        <f t="array" ref="AP1830">IFERROR(_xlfn.IFS(
AQ1830="MPR ISSUE","TX ISSUE",
AQ1830="BSS Hardware Issue","RAN ISSUE",
AQ1830="Sites strategiques, MLL, Pylone, etc.","ENVTECH",
AQ1830="AKTIVCO DEFAUT GE &amp; POWER Cabinet","POWER ISSUE",
AQ1830="AKTIVCO Coupure ENEO &amp; Baisse de tension","POWER ISSUE",
AQ1830="Coupure ENEO &amp; Baisse de tension","POWER ISSUE",
AQ1830="Defaut GE &amp; POWER Cabinet","POWER ISSUE",
AQ1830="Sharing","POWER ISSUE",
AQ1830="Sites strategiques &amp; DataCenter","POWER ISSUE",
AQ1830="Exclu","Exclu",
AQ1830="SAT","TX ISSUE",
AQ1830="SPARE-ISSUE","SPARE-ISSUE",
AQ1830="Fiber CAmtel","TX ISSUE",
AQ1830="Fiber AOF","TX ISSUE",
AQ1830="Projet OCM (HUAWEI)","TRAVAUX-HUAWEI",
AQ1830="Projet OCM (NOKIA)","TRAVAUX -NOKIA",
AQ1830="ACCESS-ISSUE","ACCESS-ISSUE",
AQ1830="Projet OCM (ZTE, NOKIA, autres projets)","TRAVAUX OCM",
AQ1830="No root CAuse","No root cause",
AQ1830="ODU HS","TX ISSUE",
AQ1830="IP &amp; VLAN","TX ISSUE",
AQ1830="Warehouse HUAWEI","SPARE-ISSUE",
AQ1830="SPARE-HS","SPARE-ISSUE",
AQ1830="Power Telco","RAN ISSUE",AQ1830="no impacts","no impacts"
),"")</f>
        <v>No root cause</v>
      </c>
      <c r="AQ1830" s="67" t="s">
        <v>5344</v>
      </c>
      <c r="AR1830" s="48" t="str" cm="1">
        <f t="array" ref="AR1830">IFERROR(_xlfn.IFS(
AQ1830="MPR ISSUE","ACTIVE",
AQ1830="BSS Hardware Issue","ACTIVE",
AQ1830="Sites strategiques, MLL, Pylone, etc.","PASSIVE",
AQ1830="AKTIVCO DEFAUT GE &amp; POWER Cabinet","PASSIVE",
AQ1830="AKTIVCO Coupure ENEO &amp; Baisse de tension","PASSIVE",
AQ1830="Coupure ENEO &amp; Baisse de tension","PASSIVE",
AQ1830="Defaut GE &amp; POWER Cabinet","PASSIVE",
AQ1830="Sharing","PASSIVE",
AQ1830="Sites strategiques &amp; DataCenter","PASSIVE",
AQ1830="Exclu","Exclu",
AQ1830="SAT","ACTIVE",
AQ1830="SPARE-ISSUE","SPARE-ISSUE",
AQ1830="Fiber CAmtel","ACTIVE",
AQ1830="Fiber AOF","ACTIVE",
AQ1830="Projet OCM (HUAWEI)","PLANNED WORKS",
AQ1830="Projet OCM (NOKIA)","PLANNED WORKS",
AQ1830="ACCESS-ISSUE","ACCESS-ISSUE",
AQ1830="Projet OCM (ZTE, NOKIA, autres projets)","PLANNED WORKS",
AQ1830="No root CAuse","No root cause",
AQ1830="ODU HS","ACTIVE",
AQ1830="IP &amp; VLAN","ACTIVE",
AQ1830="Warehouse HUAWEI","SPARE-ISSUE",
AQ1830="SPARE-HS","SPARE-ISSUE",
AQ1830="Power Telco","ACTIVE", AQ1830="no impacts","no impacts"
),"")</f>
        <v>No root cause</v>
      </c>
      <c r="AS1830" s="92" t="s">
        <v>5537</v>
      </c>
      <c r="AT1830" s="98" t="s">
        <v>356</v>
      </c>
      <c r="AV1830" s="17" t="s">
        <v>5537</v>
      </c>
      <c r="AW1830" s="7" t="s">
        <v>5537</v>
      </c>
      <c r="AX1830" s="6" t="s">
        <v>5537</v>
      </c>
      <c r="AY1830" s="7"/>
      <c r="AZ1830" s="3" t="s">
        <v>5537</v>
      </c>
      <c r="BA1830" s="18" t="s">
        <v>5537</v>
      </c>
      <c r="BB1830" s="18" t="s">
        <v>5537</v>
      </c>
      <c r="BC1830" s="18" t="s">
        <v>5537</v>
      </c>
      <c r="BD1830" s="18" t="s">
        <v>5537</v>
      </c>
      <c r="BE1830" s="18" t="s">
        <v>5537</v>
      </c>
      <c r="BF1830" s="18" t="s">
        <v>5537</v>
      </c>
      <c r="BG1830" s="18" t="s">
        <v>5537</v>
      </c>
      <c r="BH1830" s="18" t="s">
        <v>5537</v>
      </c>
      <c r="BI1830" s="18" t="s">
        <v>5537</v>
      </c>
      <c r="BJ1830" s="18" t="s">
        <v>5537</v>
      </c>
      <c r="BK1830" s="18" t="s">
        <v>5537</v>
      </c>
      <c r="BL1830" s="9" t="s">
        <v>5537</v>
      </c>
      <c r="BM1830" s="14" t="s">
        <v>5537</v>
      </c>
      <c r="BN1830" s="14" t="s">
        <v>5537</v>
      </c>
      <c r="BO1830" s="14" t="str">
        <f>_xlfn.XLOOKUP(B1830,'[4]cell downs 18042026 17h'!$B:$B,'[4]cell downs 18042026 17h'!$B:$B,"")</f>
        <v/>
      </c>
      <c r="BP1830" s="14" t="str">
        <f>_xlfn.XLOOKUP(B1830,'[5]Cells Huawei 19042026 15h'!$B:$B,'[5]Cells Huawei 19042026 15h'!$B:$B,"")</f>
        <v/>
      </c>
      <c r="BQ1830" s="9" t="str">
        <f>_xlfn.XLOOKUP(B1830,'[6]cells down 19042026 9H40'!$B:$B,'[6]cells down 19042026 9H40'!$B:$B,"")</f>
        <v/>
      </c>
      <c r="BR1830" s="9" t="s">
        <v>356</v>
      </c>
      <c r="BS1830" s="9" t="s">
        <v>12</v>
      </c>
      <c r="BT1830" s="108"/>
    </row>
    <row r="1831" spans="1:72" s="9" customFormat="1" x14ac:dyDescent="0.35">
      <c r="A1831" s="1" t="s">
        <v>4924</v>
      </c>
      <c r="B1831" s="8" t="s">
        <v>4925</v>
      </c>
      <c r="C1831" s="3" t="str">
        <f>_xlfn.XLOOKUP(B1831,'[1]daily break down'!$D:$D,'[1]daily break down'!$E:$E,"")</f>
        <v>Yaounde</v>
      </c>
      <c r="D1831" s="1"/>
      <c r="E1831" s="1"/>
      <c r="F1831" s="3" t="s">
        <v>37</v>
      </c>
      <c r="G1831" s="1" t="s">
        <v>38</v>
      </c>
      <c r="H1831" s="34" t="str">
        <f>_xlfn.XLOOKUP(B1831,[2]CALCULATION!$B:$B,[2]CALCULATION!$H:$H,"")</f>
        <v>ZTE</v>
      </c>
      <c r="I1831" s="28">
        <v>0</v>
      </c>
      <c r="J1831" s="28">
        <v>0</v>
      </c>
      <c r="K1831" s="28">
        <v>0</v>
      </c>
      <c r="L1831" s="28">
        <v>0</v>
      </c>
      <c r="M1831" s="28">
        <v>0</v>
      </c>
      <c r="N1831" s="28">
        <v>0</v>
      </c>
      <c r="O1831" s="28">
        <v>0</v>
      </c>
      <c r="P1831" s="28">
        <v>0</v>
      </c>
      <c r="Q1831" s="28">
        <v>0</v>
      </c>
      <c r="R1831" s="28">
        <v>0</v>
      </c>
      <c r="S1831" s="93">
        <v>0</v>
      </c>
      <c r="T1831" s="93">
        <f>_xlfn.XLOOKUP(B1831,'[3]Nur des jours'!$B:$B,'[3]Nur des jours'!$U:$U,"")</f>
        <v>0</v>
      </c>
      <c r="U1831" s="93">
        <v>0</v>
      </c>
      <c r="V1831" s="93">
        <v>0</v>
      </c>
      <c r="W1831" s="93">
        <v>0</v>
      </c>
      <c r="X1831" s="93">
        <v>0</v>
      </c>
      <c r="Y1831" s="93">
        <v>0</v>
      </c>
      <c r="Z1831" s="93">
        <v>0</v>
      </c>
      <c r="AA1831" s="93">
        <v>0</v>
      </c>
      <c r="AB1831" s="93">
        <v>0</v>
      </c>
      <c r="AC1831" s="93">
        <f>_xlfn.XLOOKUP(B1831,'[3]Nur des jours'!$B:$B,'[3]Nur des jours'!$N:$N,"")</f>
        <v>0</v>
      </c>
      <c r="AD1831" s="93">
        <v>0</v>
      </c>
      <c r="AE1831" s="93">
        <v>0</v>
      </c>
      <c r="AF1831" s="93">
        <v>0</v>
      </c>
      <c r="AG1831" s="93"/>
      <c r="AH1831" s="93">
        <v>0</v>
      </c>
      <c r="AI1831" s="93">
        <v>0</v>
      </c>
      <c r="AJ1831" s="93">
        <v>0</v>
      </c>
      <c r="AK1831" s="93">
        <v>0</v>
      </c>
      <c r="AL1831" s="93">
        <v>0</v>
      </c>
      <c r="AM1831" s="49" t="s">
        <v>5559</v>
      </c>
      <c r="AN1831" s="49"/>
      <c r="AO1831" s="48" t="str" cm="1">
        <f t="array" ref="AO1831">IFERROR(_xlfn.IFS(
AQ1831="MPR ISSUE","PDH",
AQ1831="BSS Hardware Issue","BSS",
AQ1831="Sites strategiques, MLL, Pylone, etc.","ENVTECH",
AQ1831="AKTIVCO DEFAUT GE &amp; POWER Cabinet","AKTIVCO",
AQ1831="AKTIVCO Coupure ENEO &amp; Baisse de tension","AKTIVCO GRID ONLY",
AQ1831="Coupure ENEO &amp; Baisse de tension","IHS GRID ONLY",
AQ1831="Defaut GE &amp; POWER Cabinet","IHS",
AQ1831="Sharing","Partners",
AQ1831="Sites strategiques &amp; DataCenter","SST &amp; DC",
AQ1831="Exclu","Exclu",
AQ1831="SAT","SAT",
AQ1831="SPARE-ISSUE","SPARE-ISSUE",
AQ1831="Fiber CAmtel","TRANS_FO_CAMTEL",
AQ1831="Fiber AOF","Fiber AOF",
AQ1831="Projet OCM (HUAWEI)","TRAVAUX-HUAWEI",
AQ1831="Projet OCM (NOKIA)","TRAVAUX-NOKIA",
AQ1831="ACCESS-ISSUE","ACCESS-ISSUE",
AQ1831="Projet OCM (ZTE, NOKIA, autres projets)","TRAVAUX OCM",
AQ1831="No root CAuse","No root cause",
AQ1831="ODU HS","PDH",
AQ1831="IP &amp; VLAN","PDH",
AQ1831="Warehouse HUAWEI","SPARE-ISSUE",
AQ1831="SPARE-HS","SPARE-ISSUE",
AQ1831="Power Telco","BSS",AQ1831="no impacts","no impacts"
),"")</f>
        <v>No root cause</v>
      </c>
      <c r="AP1831" s="48" t="str" cm="1">
        <f t="array" ref="AP1831">IFERROR(_xlfn.IFS(
AQ1831="MPR ISSUE","TX ISSUE",
AQ1831="BSS Hardware Issue","RAN ISSUE",
AQ1831="Sites strategiques, MLL, Pylone, etc.","ENVTECH",
AQ1831="AKTIVCO DEFAUT GE &amp; POWER Cabinet","POWER ISSUE",
AQ1831="AKTIVCO Coupure ENEO &amp; Baisse de tension","POWER ISSUE",
AQ1831="Coupure ENEO &amp; Baisse de tension","POWER ISSUE",
AQ1831="Defaut GE &amp; POWER Cabinet","POWER ISSUE",
AQ1831="Sharing","POWER ISSUE",
AQ1831="Sites strategiques &amp; DataCenter","POWER ISSUE",
AQ1831="Exclu","Exclu",
AQ1831="SAT","TX ISSUE",
AQ1831="SPARE-ISSUE","SPARE-ISSUE",
AQ1831="Fiber CAmtel","TX ISSUE",
AQ1831="Fiber AOF","TX ISSUE",
AQ1831="Projet OCM (HUAWEI)","TRAVAUX-HUAWEI",
AQ1831="Projet OCM (NOKIA)","TRAVAUX -NOKIA",
AQ1831="ACCESS-ISSUE","ACCESS-ISSUE",
AQ1831="Projet OCM (ZTE, NOKIA, autres projets)","TRAVAUX OCM",
AQ1831="No root CAuse","No root cause",
AQ1831="ODU HS","TX ISSUE",
AQ1831="IP &amp; VLAN","TX ISSUE",
AQ1831="Warehouse HUAWEI","SPARE-ISSUE",
AQ1831="SPARE-HS","SPARE-ISSUE",
AQ1831="Power Telco","RAN ISSUE",AQ1831="no impacts","no impacts"
),"")</f>
        <v>No root cause</v>
      </c>
      <c r="AQ1831" s="67" t="s">
        <v>5344</v>
      </c>
      <c r="AR1831" s="48" t="str" cm="1">
        <f t="array" ref="AR1831">IFERROR(_xlfn.IFS(
AQ1831="MPR ISSUE","ACTIVE",
AQ1831="BSS Hardware Issue","ACTIVE",
AQ1831="Sites strategiques, MLL, Pylone, etc.","PASSIVE",
AQ1831="AKTIVCO DEFAUT GE &amp; POWER Cabinet","PASSIVE",
AQ1831="AKTIVCO Coupure ENEO &amp; Baisse de tension","PASSIVE",
AQ1831="Coupure ENEO &amp; Baisse de tension","PASSIVE",
AQ1831="Defaut GE &amp; POWER Cabinet","PASSIVE",
AQ1831="Sharing","PASSIVE",
AQ1831="Sites strategiques &amp; DataCenter","PASSIVE",
AQ1831="Exclu","Exclu",
AQ1831="SAT","ACTIVE",
AQ1831="SPARE-ISSUE","SPARE-ISSUE",
AQ1831="Fiber CAmtel","ACTIVE",
AQ1831="Fiber AOF","ACTIVE",
AQ1831="Projet OCM (HUAWEI)","PLANNED WORKS",
AQ1831="Projet OCM (NOKIA)","PLANNED WORKS",
AQ1831="ACCESS-ISSUE","ACCESS-ISSUE",
AQ1831="Projet OCM (ZTE, NOKIA, autres projets)","PLANNED WORKS",
AQ1831="No root CAuse","No root cause",
AQ1831="ODU HS","ACTIVE",
AQ1831="IP &amp; VLAN","ACTIVE",
AQ1831="Warehouse HUAWEI","SPARE-ISSUE",
AQ1831="SPARE-HS","SPARE-ISSUE",
AQ1831="Power Telco","ACTIVE", AQ1831="no impacts","no impacts"
),"")</f>
        <v>No root cause</v>
      </c>
      <c r="AS1831" s="92" t="s">
        <v>5537</v>
      </c>
      <c r="AT1831" s="98" t="s">
        <v>4925</v>
      </c>
      <c r="AV1831" s="17" t="s">
        <v>5537</v>
      </c>
      <c r="AW1831" s="7" t="s">
        <v>5537</v>
      </c>
      <c r="AX1831" s="6" t="s">
        <v>5537</v>
      </c>
      <c r="AY1831" s="7"/>
      <c r="AZ1831" s="3" t="s">
        <v>5537</v>
      </c>
      <c r="BA1831" s="18" t="s">
        <v>5537</v>
      </c>
      <c r="BB1831" s="18" t="s">
        <v>5537</v>
      </c>
      <c r="BC1831" s="18" t="s">
        <v>5537</v>
      </c>
      <c r="BD1831" s="18" t="s">
        <v>5537</v>
      </c>
      <c r="BE1831" s="18" t="s">
        <v>5537</v>
      </c>
      <c r="BF1831" s="18" t="s">
        <v>5537</v>
      </c>
      <c r="BG1831" s="18" t="s">
        <v>5537</v>
      </c>
      <c r="BH1831" s="18" t="s">
        <v>5537</v>
      </c>
      <c r="BI1831" s="18" t="s">
        <v>5537</v>
      </c>
      <c r="BJ1831" s="18" t="s">
        <v>5537</v>
      </c>
      <c r="BK1831" s="18" t="s">
        <v>5537</v>
      </c>
      <c r="BL1831" s="9" t="s">
        <v>5537</v>
      </c>
      <c r="BM1831" s="14" t="s">
        <v>5537</v>
      </c>
      <c r="BN1831" s="14" t="s">
        <v>5537</v>
      </c>
      <c r="BO1831" s="14" t="str">
        <f>_xlfn.XLOOKUP(B1831,'[4]cell downs 18042026 17h'!$B:$B,'[4]cell downs 18042026 17h'!$B:$B,"")</f>
        <v/>
      </c>
      <c r="BP1831" s="14" t="str">
        <f>_xlfn.XLOOKUP(B1831,'[5]Cells Huawei 19042026 15h'!$B:$B,'[5]Cells Huawei 19042026 15h'!$B:$B,"")</f>
        <v/>
      </c>
      <c r="BQ1831" s="9" t="str">
        <f>_xlfn.XLOOKUP(B1831,'[6]cells down 19042026 9H40'!$B:$B,'[6]cells down 19042026 9H40'!$B:$B,"")</f>
        <v/>
      </c>
      <c r="BR1831" s="9" t="s">
        <v>5537</v>
      </c>
      <c r="BS1831" s="9" t="s">
        <v>302</v>
      </c>
      <c r="BT1831" s="108"/>
    </row>
    <row r="1832" spans="1:72" s="9" customFormat="1" x14ac:dyDescent="0.35">
      <c r="A1832" s="1" t="s">
        <v>4929</v>
      </c>
      <c r="B1832" s="8" t="s">
        <v>4930</v>
      </c>
      <c r="C1832" s="3" t="str">
        <f>_xlfn.XLOOKUP(B1832,'[1]daily break down'!$D:$D,'[1]daily break down'!$E:$E,"")</f>
        <v>LITTORAL</v>
      </c>
      <c r="D1832" s="1"/>
      <c r="E1832" s="1"/>
      <c r="F1832" s="3" t="s">
        <v>31</v>
      </c>
      <c r="G1832" s="1"/>
      <c r="H1832" s="34" t="str">
        <f>_xlfn.XLOOKUP(B1832,[2]CALCULATION!$B:$B,[2]CALCULATION!$H:$H,"")</f>
        <v>ZTE</v>
      </c>
      <c r="I1832" s="28">
        <v>0</v>
      </c>
      <c r="J1832" s="28">
        <v>0</v>
      </c>
      <c r="K1832" s="28">
        <v>0</v>
      </c>
      <c r="L1832" s="28">
        <v>0</v>
      </c>
      <c r="M1832" s="28">
        <v>0</v>
      </c>
      <c r="N1832" s="28">
        <v>0</v>
      </c>
      <c r="O1832" s="28">
        <v>0</v>
      </c>
      <c r="P1832" s="28">
        <v>0</v>
      </c>
      <c r="Q1832" s="28">
        <v>0</v>
      </c>
      <c r="R1832" s="28">
        <v>0</v>
      </c>
      <c r="S1832" s="93">
        <v>0</v>
      </c>
      <c r="T1832" s="93">
        <f>_xlfn.XLOOKUP(B1832,'[3]Nur des jours'!$B:$B,'[3]Nur des jours'!$U:$U,"")</f>
        <v>0</v>
      </c>
      <c r="U1832" s="93">
        <v>0</v>
      </c>
      <c r="V1832" s="93">
        <v>0</v>
      </c>
      <c r="W1832" s="93">
        <v>0</v>
      </c>
      <c r="X1832" s="93">
        <v>0</v>
      </c>
      <c r="Y1832" s="93">
        <v>0</v>
      </c>
      <c r="Z1832" s="93">
        <v>0</v>
      </c>
      <c r="AA1832" s="93">
        <v>0</v>
      </c>
      <c r="AB1832" s="93">
        <v>0</v>
      </c>
      <c r="AC1832" s="93">
        <f>_xlfn.XLOOKUP(B1832,'[3]Nur des jours'!$B:$B,'[3]Nur des jours'!$N:$N,"")</f>
        <v>0</v>
      </c>
      <c r="AD1832" s="93">
        <v>0</v>
      </c>
      <c r="AE1832" s="93">
        <v>0</v>
      </c>
      <c r="AF1832" s="93">
        <v>0</v>
      </c>
      <c r="AG1832" s="93"/>
      <c r="AH1832" s="93">
        <v>0</v>
      </c>
      <c r="AI1832" s="93">
        <v>0</v>
      </c>
      <c r="AJ1832" s="93">
        <v>0</v>
      </c>
      <c r="AK1832" s="93">
        <v>0</v>
      </c>
      <c r="AL1832" s="93">
        <v>0</v>
      </c>
      <c r="AM1832" s="49" t="s">
        <v>5559</v>
      </c>
      <c r="AN1832" s="49"/>
      <c r="AO1832" s="48" t="str" cm="1">
        <f t="array" ref="AO1832">IFERROR(_xlfn.IFS(
AQ1832="MPR ISSUE","PDH",
AQ1832="BSS Hardware Issue","BSS",
AQ1832="Sites strategiques, MLL, Pylone, etc.","ENVTECH",
AQ1832="AKTIVCO DEFAUT GE &amp; POWER Cabinet","AKTIVCO",
AQ1832="AKTIVCO Coupure ENEO &amp; Baisse de tension","AKTIVCO GRID ONLY",
AQ1832="Coupure ENEO &amp; Baisse de tension","IHS GRID ONLY",
AQ1832="Defaut GE &amp; POWER Cabinet","IHS",
AQ1832="Sharing","Partners",
AQ1832="Sites strategiques &amp; DataCenter","SST &amp; DC",
AQ1832="Exclu","Exclu",
AQ1832="SAT","SAT",
AQ1832="SPARE-ISSUE","SPARE-ISSUE",
AQ1832="Fiber CAmtel","TRANS_FO_CAMTEL",
AQ1832="Fiber AOF","Fiber AOF",
AQ1832="Projet OCM (HUAWEI)","TRAVAUX-HUAWEI",
AQ1832="Projet OCM (NOKIA)","TRAVAUX-NOKIA",
AQ1832="ACCESS-ISSUE","ACCESS-ISSUE",
AQ1832="Projet OCM (ZTE, NOKIA, autres projets)","TRAVAUX OCM",
AQ1832="No root CAuse","No root cause",
AQ1832="ODU HS","PDH",
AQ1832="IP &amp; VLAN","PDH",
AQ1832="Warehouse HUAWEI","SPARE-ISSUE",
AQ1832="SPARE-HS","SPARE-ISSUE",
AQ1832="Power Telco","BSS",AQ1832="no impacts","no impacts"
),"")</f>
        <v>No root cause</v>
      </c>
      <c r="AP1832" s="48" t="str" cm="1">
        <f t="array" ref="AP1832">IFERROR(_xlfn.IFS(
AQ1832="MPR ISSUE","TX ISSUE",
AQ1832="BSS Hardware Issue","RAN ISSUE",
AQ1832="Sites strategiques, MLL, Pylone, etc.","ENVTECH",
AQ1832="AKTIVCO DEFAUT GE &amp; POWER Cabinet","POWER ISSUE",
AQ1832="AKTIVCO Coupure ENEO &amp; Baisse de tension","POWER ISSUE",
AQ1832="Coupure ENEO &amp; Baisse de tension","POWER ISSUE",
AQ1832="Defaut GE &amp; POWER Cabinet","POWER ISSUE",
AQ1832="Sharing","POWER ISSUE",
AQ1832="Sites strategiques &amp; DataCenter","POWER ISSUE",
AQ1832="Exclu","Exclu",
AQ1832="SAT","TX ISSUE",
AQ1832="SPARE-ISSUE","SPARE-ISSUE",
AQ1832="Fiber CAmtel","TX ISSUE",
AQ1832="Fiber AOF","TX ISSUE",
AQ1832="Projet OCM (HUAWEI)","TRAVAUX-HUAWEI",
AQ1832="Projet OCM (NOKIA)","TRAVAUX -NOKIA",
AQ1832="ACCESS-ISSUE","ACCESS-ISSUE",
AQ1832="Projet OCM (ZTE, NOKIA, autres projets)","TRAVAUX OCM",
AQ1832="No root CAuse","No root cause",
AQ1832="ODU HS","TX ISSUE",
AQ1832="IP &amp; VLAN","TX ISSUE",
AQ1832="Warehouse HUAWEI","SPARE-ISSUE",
AQ1832="SPARE-HS","SPARE-ISSUE",
AQ1832="Power Telco","RAN ISSUE",AQ1832="no impacts","no impacts"
),"")</f>
        <v>No root cause</v>
      </c>
      <c r="AQ1832" s="67" t="s">
        <v>5344</v>
      </c>
      <c r="AR1832" s="48" t="str" cm="1">
        <f t="array" ref="AR1832">IFERROR(_xlfn.IFS(
AQ1832="MPR ISSUE","ACTIVE",
AQ1832="BSS Hardware Issue","ACTIVE",
AQ1832="Sites strategiques, MLL, Pylone, etc.","PASSIVE",
AQ1832="AKTIVCO DEFAUT GE &amp; POWER Cabinet","PASSIVE",
AQ1832="AKTIVCO Coupure ENEO &amp; Baisse de tension","PASSIVE",
AQ1832="Coupure ENEO &amp; Baisse de tension","PASSIVE",
AQ1832="Defaut GE &amp; POWER Cabinet","PASSIVE",
AQ1832="Sharing","PASSIVE",
AQ1832="Sites strategiques &amp; DataCenter","PASSIVE",
AQ1832="Exclu","Exclu",
AQ1832="SAT","ACTIVE",
AQ1832="SPARE-ISSUE","SPARE-ISSUE",
AQ1832="Fiber CAmtel","ACTIVE",
AQ1832="Fiber AOF","ACTIVE",
AQ1832="Projet OCM (HUAWEI)","PLANNED WORKS",
AQ1832="Projet OCM (NOKIA)","PLANNED WORKS",
AQ1832="ACCESS-ISSUE","ACCESS-ISSUE",
AQ1832="Projet OCM (ZTE, NOKIA, autres projets)","PLANNED WORKS",
AQ1832="No root CAuse","No root cause",
AQ1832="ODU HS","ACTIVE",
AQ1832="IP &amp; VLAN","ACTIVE",
AQ1832="Warehouse HUAWEI","SPARE-ISSUE",
AQ1832="SPARE-HS","SPARE-ISSUE",
AQ1832="Power Telco","ACTIVE", AQ1832="no impacts","no impacts"
),"")</f>
        <v>No root cause</v>
      </c>
      <c r="AS1832" s="92" t="s">
        <v>5537</v>
      </c>
      <c r="AT1832" s="98" t="s">
        <v>4930</v>
      </c>
      <c r="AV1832" s="17" t="s">
        <v>5537</v>
      </c>
      <c r="AW1832" s="7" t="s">
        <v>5537</v>
      </c>
      <c r="AX1832" s="6" t="s">
        <v>5537</v>
      </c>
      <c r="AY1832" s="7"/>
      <c r="AZ1832" s="3" t="s">
        <v>5537</v>
      </c>
      <c r="BA1832" s="18" t="s">
        <v>5537</v>
      </c>
      <c r="BB1832" s="18" t="s">
        <v>5537</v>
      </c>
      <c r="BC1832" s="18" t="s">
        <v>5537</v>
      </c>
      <c r="BD1832" s="18" t="s">
        <v>5537</v>
      </c>
      <c r="BE1832" s="18" t="s">
        <v>5537</v>
      </c>
      <c r="BF1832" s="18" t="s">
        <v>5537</v>
      </c>
      <c r="BG1832" s="18" t="s">
        <v>5537</v>
      </c>
      <c r="BH1832" s="18" t="s">
        <v>5537</v>
      </c>
      <c r="BI1832" s="18" t="s">
        <v>5537</v>
      </c>
      <c r="BJ1832" s="18" t="s">
        <v>5537</v>
      </c>
      <c r="BK1832" s="18" t="s">
        <v>5537</v>
      </c>
      <c r="BL1832" s="9" t="s">
        <v>5537</v>
      </c>
      <c r="BM1832" s="14" t="s">
        <v>5537</v>
      </c>
      <c r="BN1832" s="14" t="s">
        <v>5537</v>
      </c>
      <c r="BO1832" s="14" t="str">
        <f>_xlfn.XLOOKUP(B1832,'[4]cell downs 18042026 17h'!$B:$B,'[4]cell downs 18042026 17h'!$B:$B,"")</f>
        <v/>
      </c>
      <c r="BP1832" s="14" t="str">
        <f>_xlfn.XLOOKUP(B1832,'[5]Cells Huawei 19042026 15h'!$B:$B,'[5]Cells Huawei 19042026 15h'!$B:$B,"")</f>
        <v/>
      </c>
      <c r="BQ1832" s="9" t="str">
        <f>_xlfn.XLOOKUP(B1832,'[6]cells down 19042026 9H40'!$B:$B,'[6]cells down 19042026 9H40'!$B:$B,"")</f>
        <v/>
      </c>
      <c r="BR1832" s="9" t="s">
        <v>5537</v>
      </c>
      <c r="BS1832" s="9" t="s">
        <v>12</v>
      </c>
      <c r="BT1832" s="108"/>
    </row>
    <row r="1833" spans="1:72" s="9" customFormat="1" x14ac:dyDescent="0.35">
      <c r="A1833" s="1" t="s">
        <v>4931</v>
      </c>
      <c r="B1833" s="8" t="s">
        <v>4932</v>
      </c>
      <c r="C1833" s="3" t="str">
        <f>_xlfn.XLOOKUP(B1833,'[1]daily break down'!$D:$D,'[1]daily break down'!$E:$E,"")</f>
        <v>LITTORAL</v>
      </c>
      <c r="D1833" s="1"/>
      <c r="E1833" s="1"/>
      <c r="F1833" s="3" t="s">
        <v>31</v>
      </c>
      <c r="G1833" s="1"/>
      <c r="H1833" s="34" t="str">
        <f>_xlfn.XLOOKUP(B1833,[2]CALCULATION!$B:$B,[2]CALCULATION!$H:$H,"")</f>
        <v>ZTE</v>
      </c>
      <c r="I1833" s="28">
        <v>0</v>
      </c>
      <c r="J1833" s="28">
        <v>0</v>
      </c>
      <c r="K1833" s="28">
        <v>0</v>
      </c>
      <c r="L1833" s="28">
        <v>0</v>
      </c>
      <c r="M1833" s="28">
        <v>0</v>
      </c>
      <c r="N1833" s="28">
        <v>0</v>
      </c>
      <c r="O1833" s="28">
        <v>0</v>
      </c>
      <c r="P1833" s="28">
        <v>0</v>
      </c>
      <c r="Q1833" s="28">
        <v>0</v>
      </c>
      <c r="R1833" s="28">
        <v>0</v>
      </c>
      <c r="S1833" s="93">
        <v>0</v>
      </c>
      <c r="T1833" s="93">
        <f>_xlfn.XLOOKUP(B1833,'[3]Nur des jours'!$B:$B,'[3]Nur des jours'!$U:$U,"")</f>
        <v>0</v>
      </c>
      <c r="U1833" s="93">
        <v>0</v>
      </c>
      <c r="V1833" s="93">
        <v>0</v>
      </c>
      <c r="W1833" s="93">
        <v>0</v>
      </c>
      <c r="X1833" s="93">
        <v>0</v>
      </c>
      <c r="Y1833" s="93">
        <v>0</v>
      </c>
      <c r="Z1833" s="93">
        <v>0</v>
      </c>
      <c r="AA1833" s="93">
        <v>0</v>
      </c>
      <c r="AB1833" s="93">
        <v>0</v>
      </c>
      <c r="AC1833" s="93">
        <f>_xlfn.XLOOKUP(B1833,'[3]Nur des jours'!$B:$B,'[3]Nur des jours'!$N:$N,"")</f>
        <v>0</v>
      </c>
      <c r="AD1833" s="93">
        <v>0</v>
      </c>
      <c r="AE1833" s="93">
        <v>0</v>
      </c>
      <c r="AF1833" s="93">
        <v>0</v>
      </c>
      <c r="AG1833" s="93"/>
      <c r="AH1833" s="93">
        <v>0</v>
      </c>
      <c r="AI1833" s="93">
        <v>0</v>
      </c>
      <c r="AJ1833" s="93">
        <v>0</v>
      </c>
      <c r="AK1833" s="93">
        <v>0</v>
      </c>
      <c r="AL1833" s="93">
        <v>0</v>
      </c>
      <c r="AM1833" s="49" t="s">
        <v>5559</v>
      </c>
      <c r="AN1833" s="49"/>
      <c r="AO1833" s="48" t="str" cm="1">
        <f t="array" ref="AO1833">IFERROR(_xlfn.IFS(
AQ1833="MPR ISSUE","PDH",
AQ1833="BSS Hardware Issue","BSS",
AQ1833="Sites strategiques, MLL, Pylone, etc.","ENVTECH",
AQ1833="AKTIVCO DEFAUT GE &amp; POWER Cabinet","AKTIVCO",
AQ1833="AKTIVCO Coupure ENEO &amp; Baisse de tension","AKTIVCO GRID ONLY",
AQ1833="Coupure ENEO &amp; Baisse de tension","IHS GRID ONLY",
AQ1833="Defaut GE &amp; POWER Cabinet","IHS",
AQ1833="Sharing","Partners",
AQ1833="Sites strategiques &amp; DataCenter","SST &amp; DC",
AQ1833="Exclu","Exclu",
AQ1833="SAT","SAT",
AQ1833="SPARE-ISSUE","SPARE-ISSUE",
AQ1833="Fiber CAmtel","TRANS_FO_CAMTEL",
AQ1833="Fiber AOF","Fiber AOF",
AQ1833="Projet OCM (HUAWEI)","TRAVAUX-HUAWEI",
AQ1833="Projet OCM (NOKIA)","TRAVAUX-NOKIA",
AQ1833="ACCESS-ISSUE","ACCESS-ISSUE",
AQ1833="Projet OCM (ZTE, NOKIA, autres projets)","TRAVAUX OCM",
AQ1833="No root CAuse","No root cause",
AQ1833="ODU HS","PDH",
AQ1833="IP &amp; VLAN","PDH",
AQ1833="Warehouse HUAWEI","SPARE-ISSUE",
AQ1833="SPARE-HS","SPARE-ISSUE",
AQ1833="Power Telco","BSS",AQ1833="no impacts","no impacts"
),"")</f>
        <v>No root cause</v>
      </c>
      <c r="AP1833" s="48" t="str" cm="1">
        <f t="array" ref="AP1833">IFERROR(_xlfn.IFS(
AQ1833="MPR ISSUE","TX ISSUE",
AQ1833="BSS Hardware Issue","RAN ISSUE",
AQ1833="Sites strategiques, MLL, Pylone, etc.","ENVTECH",
AQ1833="AKTIVCO DEFAUT GE &amp; POWER Cabinet","POWER ISSUE",
AQ1833="AKTIVCO Coupure ENEO &amp; Baisse de tension","POWER ISSUE",
AQ1833="Coupure ENEO &amp; Baisse de tension","POWER ISSUE",
AQ1833="Defaut GE &amp; POWER Cabinet","POWER ISSUE",
AQ1833="Sharing","POWER ISSUE",
AQ1833="Sites strategiques &amp; DataCenter","POWER ISSUE",
AQ1833="Exclu","Exclu",
AQ1833="SAT","TX ISSUE",
AQ1833="SPARE-ISSUE","SPARE-ISSUE",
AQ1833="Fiber CAmtel","TX ISSUE",
AQ1833="Fiber AOF","TX ISSUE",
AQ1833="Projet OCM (HUAWEI)","TRAVAUX-HUAWEI",
AQ1833="Projet OCM (NOKIA)","TRAVAUX -NOKIA",
AQ1833="ACCESS-ISSUE","ACCESS-ISSUE",
AQ1833="Projet OCM (ZTE, NOKIA, autres projets)","TRAVAUX OCM",
AQ1833="No root CAuse","No root cause",
AQ1833="ODU HS","TX ISSUE",
AQ1833="IP &amp; VLAN","TX ISSUE",
AQ1833="Warehouse HUAWEI","SPARE-ISSUE",
AQ1833="SPARE-HS","SPARE-ISSUE",
AQ1833="Power Telco","RAN ISSUE",AQ1833="no impacts","no impacts"
),"")</f>
        <v>No root cause</v>
      </c>
      <c r="AQ1833" s="67" t="s">
        <v>5344</v>
      </c>
      <c r="AR1833" s="48" t="str" cm="1">
        <f t="array" ref="AR1833">IFERROR(_xlfn.IFS(
AQ1833="MPR ISSUE","ACTIVE",
AQ1833="BSS Hardware Issue","ACTIVE",
AQ1833="Sites strategiques, MLL, Pylone, etc.","PASSIVE",
AQ1833="AKTIVCO DEFAUT GE &amp; POWER Cabinet","PASSIVE",
AQ1833="AKTIVCO Coupure ENEO &amp; Baisse de tension","PASSIVE",
AQ1833="Coupure ENEO &amp; Baisse de tension","PASSIVE",
AQ1833="Defaut GE &amp; POWER Cabinet","PASSIVE",
AQ1833="Sharing","PASSIVE",
AQ1833="Sites strategiques &amp; DataCenter","PASSIVE",
AQ1833="Exclu","Exclu",
AQ1833="SAT","ACTIVE",
AQ1833="SPARE-ISSUE","SPARE-ISSUE",
AQ1833="Fiber CAmtel","ACTIVE",
AQ1833="Fiber AOF","ACTIVE",
AQ1833="Projet OCM (HUAWEI)","PLANNED WORKS",
AQ1833="Projet OCM (NOKIA)","PLANNED WORKS",
AQ1833="ACCESS-ISSUE","ACCESS-ISSUE",
AQ1833="Projet OCM (ZTE, NOKIA, autres projets)","PLANNED WORKS",
AQ1833="No root CAuse","No root cause",
AQ1833="ODU HS","ACTIVE",
AQ1833="IP &amp; VLAN","ACTIVE",
AQ1833="Warehouse HUAWEI","SPARE-ISSUE",
AQ1833="SPARE-HS","SPARE-ISSUE",
AQ1833="Power Telco","ACTIVE", AQ1833="no impacts","no impacts"
),"")</f>
        <v>No root cause</v>
      </c>
      <c r="AS1833" s="92" t="s">
        <v>5537</v>
      </c>
      <c r="AT1833" s="98" t="s">
        <v>4932</v>
      </c>
      <c r="AV1833" s="17" t="s">
        <v>5537</v>
      </c>
      <c r="AW1833" s="7" t="s">
        <v>5537</v>
      </c>
      <c r="AX1833" s="6" t="s">
        <v>5537</v>
      </c>
      <c r="AY1833" s="7"/>
      <c r="AZ1833" s="3" t="s">
        <v>5537</v>
      </c>
      <c r="BA1833" s="18" t="s">
        <v>5537</v>
      </c>
      <c r="BB1833" s="18" t="s">
        <v>5537</v>
      </c>
      <c r="BC1833" s="18" t="s">
        <v>5537</v>
      </c>
      <c r="BD1833" s="18" t="s">
        <v>5537</v>
      </c>
      <c r="BE1833" s="18" t="s">
        <v>5537</v>
      </c>
      <c r="BF1833" s="18" t="s">
        <v>5537</v>
      </c>
      <c r="BG1833" s="18" t="s">
        <v>5537</v>
      </c>
      <c r="BH1833" s="18" t="s">
        <v>5537</v>
      </c>
      <c r="BI1833" s="18" t="s">
        <v>5537</v>
      </c>
      <c r="BJ1833" s="18" t="s">
        <v>5537</v>
      </c>
      <c r="BK1833" s="18" t="s">
        <v>5537</v>
      </c>
      <c r="BL1833" s="9" t="s">
        <v>5537</v>
      </c>
      <c r="BM1833" s="14" t="s">
        <v>5537</v>
      </c>
      <c r="BN1833" s="14" t="s">
        <v>5537</v>
      </c>
      <c r="BO1833" s="14" t="str">
        <f>_xlfn.XLOOKUP(B1833,'[4]cell downs 18042026 17h'!$B:$B,'[4]cell downs 18042026 17h'!$B:$B,"")</f>
        <v/>
      </c>
      <c r="BP1833" s="14" t="str">
        <f>_xlfn.XLOOKUP(B1833,'[5]Cells Huawei 19042026 15h'!$B:$B,'[5]Cells Huawei 19042026 15h'!$B:$B,"")</f>
        <v/>
      </c>
      <c r="BQ1833" s="9" t="str">
        <f>_xlfn.XLOOKUP(B1833,'[6]cells down 19042026 9H40'!$B:$B,'[6]cells down 19042026 9H40'!$B:$B,"")</f>
        <v/>
      </c>
      <c r="BR1833" s="9" t="s">
        <v>5537</v>
      </c>
      <c r="BS1833" s="9" t="s">
        <v>12</v>
      </c>
      <c r="BT1833" s="108"/>
    </row>
    <row r="1834" spans="1:72" s="9" customFormat="1" x14ac:dyDescent="0.35">
      <c r="A1834" s="1" t="s">
        <v>4942</v>
      </c>
      <c r="B1834" s="8" t="s">
        <v>4943</v>
      </c>
      <c r="C1834" s="3" t="str">
        <f>_xlfn.XLOOKUP(B1834,'[1]daily break down'!$D:$D,'[1]daily break down'!$E:$E,"")</f>
        <v>CENTRE</v>
      </c>
      <c r="D1834" s="1"/>
      <c r="E1834" s="1"/>
      <c r="F1834" s="3" t="s">
        <v>37</v>
      </c>
      <c r="G1834" s="1"/>
      <c r="H1834" s="34" t="str">
        <f>_xlfn.XLOOKUP(B1834,[2]CALCULATION!$B:$B,[2]CALCULATION!$H:$H,"")</f>
        <v>ZTE</v>
      </c>
      <c r="I1834" s="28">
        <v>0</v>
      </c>
      <c r="J1834" s="28">
        <v>0</v>
      </c>
      <c r="K1834" s="28">
        <v>0</v>
      </c>
      <c r="L1834" s="28">
        <v>0</v>
      </c>
      <c r="M1834" s="28">
        <v>0</v>
      </c>
      <c r="N1834" s="28">
        <v>0</v>
      </c>
      <c r="O1834" s="28">
        <v>0</v>
      </c>
      <c r="P1834" s="28">
        <v>0</v>
      </c>
      <c r="Q1834" s="28">
        <v>0</v>
      </c>
      <c r="R1834" s="28">
        <v>0</v>
      </c>
      <c r="S1834" s="93">
        <v>0</v>
      </c>
      <c r="T1834" s="93">
        <f>_xlfn.XLOOKUP(B1834,'[3]Nur des jours'!$B:$B,'[3]Nur des jours'!$U:$U,"")</f>
        <v>0</v>
      </c>
      <c r="U1834" s="93">
        <v>0</v>
      </c>
      <c r="V1834" s="93">
        <v>0</v>
      </c>
      <c r="W1834" s="93">
        <v>0</v>
      </c>
      <c r="X1834" s="93">
        <v>0</v>
      </c>
      <c r="Y1834" s="93">
        <v>0</v>
      </c>
      <c r="Z1834" s="93">
        <v>0</v>
      </c>
      <c r="AA1834" s="93">
        <v>0</v>
      </c>
      <c r="AB1834" s="93">
        <v>0</v>
      </c>
      <c r="AC1834" s="93">
        <f>_xlfn.XLOOKUP(B1834,'[3]Nur des jours'!$B:$B,'[3]Nur des jours'!$N:$N,"")</f>
        <v>0</v>
      </c>
      <c r="AD1834" s="93">
        <v>0</v>
      </c>
      <c r="AE1834" s="93">
        <v>0</v>
      </c>
      <c r="AF1834" s="93">
        <v>0</v>
      </c>
      <c r="AG1834" s="93"/>
      <c r="AH1834" s="93">
        <v>0</v>
      </c>
      <c r="AI1834" s="93">
        <v>0</v>
      </c>
      <c r="AJ1834" s="93">
        <v>0</v>
      </c>
      <c r="AK1834" s="93">
        <v>0</v>
      </c>
      <c r="AL1834" s="93">
        <v>0</v>
      </c>
      <c r="AM1834" s="49" t="s">
        <v>5559</v>
      </c>
      <c r="AN1834" s="49"/>
      <c r="AO1834" s="48" t="str" cm="1">
        <f t="array" ref="AO1834">IFERROR(_xlfn.IFS(
AQ1834="MPR ISSUE","PDH",
AQ1834="BSS Hardware Issue","BSS",
AQ1834="Sites strategiques, MLL, Pylone, etc.","ENVTECH",
AQ1834="AKTIVCO DEFAUT GE &amp; POWER Cabinet","AKTIVCO",
AQ1834="AKTIVCO Coupure ENEO &amp; Baisse de tension","AKTIVCO GRID ONLY",
AQ1834="Coupure ENEO &amp; Baisse de tension","IHS GRID ONLY",
AQ1834="Defaut GE &amp; POWER Cabinet","IHS",
AQ1834="Sharing","Partners",
AQ1834="Sites strategiques &amp; DataCenter","SST &amp; DC",
AQ1834="Exclu","Exclu",
AQ1834="SAT","SAT",
AQ1834="SPARE-ISSUE","SPARE-ISSUE",
AQ1834="Fiber CAmtel","TRANS_FO_CAMTEL",
AQ1834="Fiber AOF","Fiber AOF",
AQ1834="Projet OCM (HUAWEI)","TRAVAUX-HUAWEI",
AQ1834="Projet OCM (NOKIA)","TRAVAUX-NOKIA",
AQ1834="ACCESS-ISSUE","ACCESS-ISSUE",
AQ1834="Projet OCM (ZTE, NOKIA, autres projets)","TRAVAUX OCM",
AQ1834="No root CAuse","No root cause",
AQ1834="ODU HS","PDH",
AQ1834="IP &amp; VLAN","PDH",
AQ1834="Warehouse HUAWEI","SPARE-ISSUE",
AQ1834="SPARE-HS","SPARE-ISSUE",
AQ1834="Power Telco","BSS",AQ1834="no impacts","no impacts"
),"")</f>
        <v>No root cause</v>
      </c>
      <c r="AP1834" s="48" t="str" cm="1">
        <f t="array" ref="AP1834">IFERROR(_xlfn.IFS(
AQ1834="MPR ISSUE","TX ISSUE",
AQ1834="BSS Hardware Issue","RAN ISSUE",
AQ1834="Sites strategiques, MLL, Pylone, etc.","ENVTECH",
AQ1834="AKTIVCO DEFAUT GE &amp; POWER Cabinet","POWER ISSUE",
AQ1834="AKTIVCO Coupure ENEO &amp; Baisse de tension","POWER ISSUE",
AQ1834="Coupure ENEO &amp; Baisse de tension","POWER ISSUE",
AQ1834="Defaut GE &amp; POWER Cabinet","POWER ISSUE",
AQ1834="Sharing","POWER ISSUE",
AQ1834="Sites strategiques &amp; DataCenter","POWER ISSUE",
AQ1834="Exclu","Exclu",
AQ1834="SAT","TX ISSUE",
AQ1834="SPARE-ISSUE","SPARE-ISSUE",
AQ1834="Fiber CAmtel","TX ISSUE",
AQ1834="Fiber AOF","TX ISSUE",
AQ1834="Projet OCM (HUAWEI)","TRAVAUX-HUAWEI",
AQ1834="Projet OCM (NOKIA)","TRAVAUX -NOKIA",
AQ1834="ACCESS-ISSUE","ACCESS-ISSUE",
AQ1834="Projet OCM (ZTE, NOKIA, autres projets)","TRAVAUX OCM",
AQ1834="No root CAuse","No root cause",
AQ1834="ODU HS","TX ISSUE",
AQ1834="IP &amp; VLAN","TX ISSUE",
AQ1834="Warehouse HUAWEI","SPARE-ISSUE",
AQ1834="SPARE-HS","SPARE-ISSUE",
AQ1834="Power Telco","RAN ISSUE",AQ1834="no impacts","no impacts"
),"")</f>
        <v>No root cause</v>
      </c>
      <c r="AQ1834" s="67" t="s">
        <v>5344</v>
      </c>
      <c r="AR1834" s="48" t="str" cm="1">
        <f t="array" ref="AR1834">IFERROR(_xlfn.IFS(
AQ1834="MPR ISSUE","ACTIVE",
AQ1834="BSS Hardware Issue","ACTIVE",
AQ1834="Sites strategiques, MLL, Pylone, etc.","PASSIVE",
AQ1834="AKTIVCO DEFAUT GE &amp; POWER Cabinet","PASSIVE",
AQ1834="AKTIVCO Coupure ENEO &amp; Baisse de tension","PASSIVE",
AQ1834="Coupure ENEO &amp; Baisse de tension","PASSIVE",
AQ1834="Defaut GE &amp; POWER Cabinet","PASSIVE",
AQ1834="Sharing","PASSIVE",
AQ1834="Sites strategiques &amp; DataCenter","PASSIVE",
AQ1834="Exclu","Exclu",
AQ1834="SAT","ACTIVE",
AQ1834="SPARE-ISSUE","SPARE-ISSUE",
AQ1834="Fiber CAmtel","ACTIVE",
AQ1834="Fiber AOF","ACTIVE",
AQ1834="Projet OCM (HUAWEI)","PLANNED WORKS",
AQ1834="Projet OCM (NOKIA)","PLANNED WORKS",
AQ1834="ACCESS-ISSUE","ACCESS-ISSUE",
AQ1834="Projet OCM (ZTE, NOKIA, autres projets)","PLANNED WORKS",
AQ1834="No root CAuse","No root cause",
AQ1834="ODU HS","ACTIVE",
AQ1834="IP &amp; VLAN","ACTIVE",
AQ1834="Warehouse HUAWEI","SPARE-ISSUE",
AQ1834="SPARE-HS","SPARE-ISSUE",
AQ1834="Power Telco","ACTIVE", AQ1834="no impacts","no impacts"
),"")</f>
        <v>No root cause</v>
      </c>
      <c r="AS1834" s="92" t="s">
        <v>5537</v>
      </c>
      <c r="AT1834" s="98" t="s">
        <v>4943</v>
      </c>
      <c r="AV1834" s="17" t="s">
        <v>5537</v>
      </c>
      <c r="AW1834" s="7" t="s">
        <v>5537</v>
      </c>
      <c r="AX1834" s="6" t="s">
        <v>5537</v>
      </c>
      <c r="AY1834" s="7"/>
      <c r="AZ1834" s="3" t="s">
        <v>5537</v>
      </c>
      <c r="BA1834" s="18" t="s">
        <v>5537</v>
      </c>
      <c r="BB1834" s="18" t="s">
        <v>5537</v>
      </c>
      <c r="BC1834" s="18" t="s">
        <v>5537</v>
      </c>
      <c r="BD1834" s="18" t="s">
        <v>5537</v>
      </c>
      <c r="BE1834" s="18" t="s">
        <v>5537</v>
      </c>
      <c r="BF1834" s="18" t="s">
        <v>5537</v>
      </c>
      <c r="BG1834" s="18" t="s">
        <v>5537</v>
      </c>
      <c r="BH1834" s="18" t="s">
        <v>5537</v>
      </c>
      <c r="BI1834" s="18" t="s">
        <v>5537</v>
      </c>
      <c r="BJ1834" s="18" t="s">
        <v>5537</v>
      </c>
      <c r="BK1834" s="18" t="s">
        <v>5537</v>
      </c>
      <c r="BL1834" s="9" t="s">
        <v>5537</v>
      </c>
      <c r="BM1834" s="14" t="s">
        <v>5537</v>
      </c>
      <c r="BN1834" s="14" t="s">
        <v>5537</v>
      </c>
      <c r="BO1834" s="14" t="str">
        <f>_xlfn.XLOOKUP(B1834,'[4]cell downs 18042026 17h'!$B:$B,'[4]cell downs 18042026 17h'!$B:$B,"")</f>
        <v/>
      </c>
      <c r="BP1834" s="14" t="str">
        <f>_xlfn.XLOOKUP(B1834,'[5]Cells Huawei 19042026 15h'!$B:$B,'[5]Cells Huawei 19042026 15h'!$B:$B,"")</f>
        <v/>
      </c>
      <c r="BQ1834" s="9" t="str">
        <f>_xlfn.XLOOKUP(B1834,'[6]cells down 19042026 9H40'!$B:$B,'[6]cells down 19042026 9H40'!$B:$B,"")</f>
        <v/>
      </c>
      <c r="BR1834" s="9" t="s">
        <v>5537</v>
      </c>
      <c r="BS1834" s="9" t="s">
        <v>5579</v>
      </c>
      <c r="BT1834" s="108"/>
    </row>
    <row r="1835" spans="1:72" s="9" customFormat="1" x14ac:dyDescent="0.35">
      <c r="A1835" s="1" t="s">
        <v>5030</v>
      </c>
      <c r="B1835" s="8" t="s">
        <v>5031</v>
      </c>
      <c r="C1835" s="3" t="str">
        <f>_xlfn.XLOOKUP(B1835,'[1]daily break down'!$D:$D,'[1]daily break down'!$E:$E,"")</f>
        <v>Yaounde</v>
      </c>
      <c r="D1835" s="1" t="s">
        <v>11</v>
      </c>
      <c r="E1835" s="1" t="s">
        <v>145</v>
      </c>
      <c r="F1835" s="3" t="s">
        <v>37</v>
      </c>
      <c r="G1835" s="1" t="s">
        <v>38</v>
      </c>
      <c r="H1835" s="34" t="str">
        <f>_xlfn.XLOOKUP(B1835,[2]CALCULATION!$B:$B,[2]CALCULATION!$H:$H,"")</f>
        <v>ZTE</v>
      </c>
      <c r="I1835" s="28">
        <v>0</v>
      </c>
      <c r="J1835" s="28">
        <v>0</v>
      </c>
      <c r="K1835" s="28">
        <v>0</v>
      </c>
      <c r="L1835" s="28">
        <v>0</v>
      </c>
      <c r="M1835" s="28">
        <v>0</v>
      </c>
      <c r="N1835" s="28">
        <v>0</v>
      </c>
      <c r="O1835" s="28">
        <v>0</v>
      </c>
      <c r="P1835" s="28">
        <v>0</v>
      </c>
      <c r="Q1835" s="28">
        <v>0</v>
      </c>
      <c r="R1835" s="28">
        <v>0</v>
      </c>
      <c r="S1835" s="93">
        <v>0</v>
      </c>
      <c r="T1835" s="93">
        <f>_xlfn.XLOOKUP(B1835,'[3]Nur des jours'!$B:$B,'[3]Nur des jours'!$U:$U,"")</f>
        <v>0</v>
      </c>
      <c r="U1835" s="93">
        <v>0</v>
      </c>
      <c r="V1835" s="93">
        <v>0</v>
      </c>
      <c r="W1835" s="93">
        <v>0</v>
      </c>
      <c r="X1835" s="93">
        <v>0</v>
      </c>
      <c r="Y1835" s="93">
        <v>0</v>
      </c>
      <c r="Z1835" s="93">
        <v>0</v>
      </c>
      <c r="AA1835" s="93">
        <v>0</v>
      </c>
      <c r="AB1835" s="93">
        <v>0</v>
      </c>
      <c r="AC1835" s="93">
        <f>_xlfn.XLOOKUP(B1835,'[3]Nur des jours'!$B:$B,'[3]Nur des jours'!$N:$N,"")</f>
        <v>0</v>
      </c>
      <c r="AD1835" s="93">
        <v>0</v>
      </c>
      <c r="AE1835" s="93">
        <v>0</v>
      </c>
      <c r="AF1835" s="93">
        <v>0</v>
      </c>
      <c r="AG1835" s="93"/>
      <c r="AH1835" s="93">
        <v>0</v>
      </c>
      <c r="AI1835" s="93">
        <v>0</v>
      </c>
      <c r="AJ1835" s="93">
        <v>0</v>
      </c>
      <c r="AK1835" s="93">
        <v>0</v>
      </c>
      <c r="AL1835" s="93">
        <v>0</v>
      </c>
      <c r="AM1835" s="49" t="s">
        <v>5559</v>
      </c>
      <c r="AN1835" s="49"/>
      <c r="AO1835" s="48" t="str" cm="1">
        <f t="array" ref="AO1835">IFERROR(_xlfn.IFS(
AQ1835="MPR ISSUE","PDH",
AQ1835="BSS Hardware Issue","BSS",
AQ1835="Sites strategiques, MLL, Pylone, etc.","ENVTECH",
AQ1835="AKTIVCO DEFAUT GE &amp; POWER Cabinet","AKTIVCO",
AQ1835="AKTIVCO Coupure ENEO &amp; Baisse de tension","AKTIVCO GRID ONLY",
AQ1835="Coupure ENEO &amp; Baisse de tension","IHS GRID ONLY",
AQ1835="Defaut GE &amp; POWER Cabinet","IHS",
AQ1835="Sharing","Partners",
AQ1835="Sites strategiques &amp; DataCenter","SST &amp; DC",
AQ1835="Exclu","Exclu",
AQ1835="SAT","SAT",
AQ1835="SPARE-ISSUE","SPARE-ISSUE",
AQ1835="Fiber CAmtel","TRANS_FO_CAMTEL",
AQ1835="Fiber AOF","Fiber AOF",
AQ1835="Projet OCM (HUAWEI)","TRAVAUX-HUAWEI",
AQ1835="Projet OCM (NOKIA)","TRAVAUX-NOKIA",
AQ1835="ACCESS-ISSUE","ACCESS-ISSUE",
AQ1835="Projet OCM (ZTE, NOKIA, autres projets)","TRAVAUX OCM",
AQ1835="No root CAuse","No root cause",
AQ1835="ODU HS","PDH",
AQ1835="IP &amp; VLAN","PDH",
AQ1835="Warehouse HUAWEI","SPARE-ISSUE",
AQ1835="SPARE-HS","SPARE-ISSUE",
AQ1835="Power Telco","BSS",AQ1835="no impacts","no impacts"
),"")</f>
        <v>No root cause</v>
      </c>
      <c r="AP1835" s="48" t="str" cm="1">
        <f t="array" ref="AP1835">IFERROR(_xlfn.IFS(
AQ1835="MPR ISSUE","TX ISSUE",
AQ1835="BSS Hardware Issue","RAN ISSUE",
AQ1835="Sites strategiques, MLL, Pylone, etc.","ENVTECH",
AQ1835="AKTIVCO DEFAUT GE &amp; POWER Cabinet","POWER ISSUE",
AQ1835="AKTIVCO Coupure ENEO &amp; Baisse de tension","POWER ISSUE",
AQ1835="Coupure ENEO &amp; Baisse de tension","POWER ISSUE",
AQ1835="Defaut GE &amp; POWER Cabinet","POWER ISSUE",
AQ1835="Sharing","POWER ISSUE",
AQ1835="Sites strategiques &amp; DataCenter","POWER ISSUE",
AQ1835="Exclu","Exclu",
AQ1835="SAT","TX ISSUE",
AQ1835="SPARE-ISSUE","SPARE-ISSUE",
AQ1835="Fiber CAmtel","TX ISSUE",
AQ1835="Fiber AOF","TX ISSUE",
AQ1835="Projet OCM (HUAWEI)","TRAVAUX-HUAWEI",
AQ1835="Projet OCM (NOKIA)","TRAVAUX -NOKIA",
AQ1835="ACCESS-ISSUE","ACCESS-ISSUE",
AQ1835="Projet OCM (ZTE, NOKIA, autres projets)","TRAVAUX OCM",
AQ1835="No root CAuse","No root cause",
AQ1835="ODU HS","TX ISSUE",
AQ1835="IP &amp; VLAN","TX ISSUE",
AQ1835="Warehouse HUAWEI","SPARE-ISSUE",
AQ1835="SPARE-HS","SPARE-ISSUE",
AQ1835="Power Telco","RAN ISSUE",AQ1835="no impacts","no impacts"
),"")</f>
        <v>No root cause</v>
      </c>
      <c r="AQ1835" s="127" t="s">
        <v>5344</v>
      </c>
      <c r="AR1835" s="48" t="str" cm="1">
        <f t="array" ref="AR1835">IFERROR(_xlfn.IFS(
AQ1835="MPR ISSUE","ACTIVE",
AQ1835="BSS Hardware Issue","ACTIVE",
AQ1835="Sites strategiques, MLL, Pylone, etc.","PASSIVE",
AQ1835="AKTIVCO DEFAUT GE &amp; POWER Cabinet","PASSIVE",
AQ1835="AKTIVCO Coupure ENEO &amp; Baisse de tension","PASSIVE",
AQ1835="Coupure ENEO &amp; Baisse de tension","PASSIVE",
AQ1835="Defaut GE &amp; POWER Cabinet","PASSIVE",
AQ1835="Sharing","PASSIVE",
AQ1835="Sites strategiques &amp; DataCenter","PASSIVE",
AQ1835="Exclu","Exclu",
AQ1835="SAT","ACTIVE",
AQ1835="SPARE-ISSUE","SPARE-ISSUE",
AQ1835="Fiber CAmtel","ACTIVE",
AQ1835="Fiber AOF","ACTIVE",
AQ1835="Projet OCM (HUAWEI)","PLANNED WORKS",
AQ1835="Projet OCM (NOKIA)","PLANNED WORKS",
AQ1835="ACCESS-ISSUE","ACCESS-ISSUE",
AQ1835="Projet OCM (ZTE, NOKIA, autres projets)","PLANNED WORKS",
AQ1835="No root CAuse","No root cause",
AQ1835="ODU HS","ACTIVE",
AQ1835="IP &amp; VLAN","ACTIVE",
AQ1835="Warehouse HUAWEI","SPARE-ISSUE",
AQ1835="SPARE-HS","SPARE-ISSUE",
AQ1835="Power Telco","ACTIVE", AQ1835="no impacts","no impacts"
),"")</f>
        <v>No root cause</v>
      </c>
      <c r="AS1835" s="92" t="s">
        <v>5537</v>
      </c>
      <c r="AT1835" s="98" t="s">
        <v>5031</v>
      </c>
      <c r="AV1835" s="17" t="s">
        <v>5537</v>
      </c>
      <c r="AW1835" s="7" t="s">
        <v>5537</v>
      </c>
      <c r="AX1835" s="6" t="s">
        <v>5537</v>
      </c>
      <c r="AY1835" s="7"/>
      <c r="AZ1835" s="3" t="s">
        <v>5537</v>
      </c>
      <c r="BA1835" s="18" t="s">
        <v>5537</v>
      </c>
      <c r="BB1835" s="18" t="s">
        <v>5537</v>
      </c>
      <c r="BC1835" s="18" t="s">
        <v>5537</v>
      </c>
      <c r="BD1835" s="18" t="s">
        <v>5537</v>
      </c>
      <c r="BE1835" s="18" t="s">
        <v>5537</v>
      </c>
      <c r="BF1835" s="18" t="s">
        <v>5537</v>
      </c>
      <c r="BG1835" s="18" t="s">
        <v>5537</v>
      </c>
      <c r="BH1835" s="18" t="s">
        <v>5537</v>
      </c>
      <c r="BI1835" s="18" t="s">
        <v>5537</v>
      </c>
      <c r="BJ1835" s="18" t="s">
        <v>5537</v>
      </c>
      <c r="BK1835" s="18" t="s">
        <v>5537</v>
      </c>
      <c r="BL1835" s="9" t="s">
        <v>5537</v>
      </c>
      <c r="BM1835" s="14" t="s">
        <v>5537</v>
      </c>
      <c r="BN1835" s="14" t="s">
        <v>5537</v>
      </c>
      <c r="BO1835" s="14" t="str">
        <f>_xlfn.XLOOKUP(B1835,'[4]cell downs 18042026 17h'!$B:$B,'[4]cell downs 18042026 17h'!$B:$B,"")</f>
        <v/>
      </c>
      <c r="BP1835" s="14" t="str">
        <f>_xlfn.XLOOKUP(B1835,'[5]Cells Huawei 19042026 15h'!$B:$B,'[5]Cells Huawei 19042026 15h'!$B:$B,"")</f>
        <v/>
      </c>
      <c r="BQ1835" s="9" t="str">
        <f>_xlfn.XLOOKUP(B1835,'[6]cells down 19042026 9H40'!$B:$B,'[6]cells down 19042026 9H40'!$B:$B,"")</f>
        <v/>
      </c>
      <c r="BR1835" s="9" t="s">
        <v>5031</v>
      </c>
      <c r="BS1835" s="9" t="s">
        <v>12</v>
      </c>
      <c r="BT1835" s="108"/>
    </row>
    <row r="1836" spans="1:72" s="9" customFormat="1" x14ac:dyDescent="0.35">
      <c r="A1836" s="1" t="s">
        <v>5032</v>
      </c>
      <c r="B1836" s="8" t="s">
        <v>5033</v>
      </c>
      <c r="C1836" s="3" t="str">
        <f>_xlfn.XLOOKUP(B1836,'[1]daily break down'!$D:$D,'[1]daily break down'!$E:$E,"")</f>
        <v>Yaounde</v>
      </c>
      <c r="D1836" s="1" t="s">
        <v>11</v>
      </c>
      <c r="E1836" s="1" t="s">
        <v>12</v>
      </c>
      <c r="F1836" s="3" t="s">
        <v>37</v>
      </c>
      <c r="G1836" s="1" t="s">
        <v>38</v>
      </c>
      <c r="H1836" s="34" t="str">
        <f>_xlfn.XLOOKUP(B1836,[2]CALCULATION!$B:$B,[2]CALCULATION!$H:$H,"")</f>
        <v>ZTE</v>
      </c>
      <c r="I1836" s="28">
        <v>0</v>
      </c>
      <c r="J1836" s="28">
        <v>0</v>
      </c>
      <c r="K1836" s="28">
        <v>0</v>
      </c>
      <c r="L1836" s="28">
        <v>0</v>
      </c>
      <c r="M1836" s="28">
        <v>0</v>
      </c>
      <c r="N1836" s="28">
        <v>0</v>
      </c>
      <c r="O1836" s="28">
        <v>0</v>
      </c>
      <c r="P1836" s="28">
        <v>0</v>
      </c>
      <c r="Q1836" s="28">
        <v>0</v>
      </c>
      <c r="R1836" s="28">
        <v>0</v>
      </c>
      <c r="S1836" s="93">
        <v>0</v>
      </c>
      <c r="T1836" s="93">
        <f>_xlfn.XLOOKUP(B1836,'[3]Nur des jours'!$B:$B,'[3]Nur des jours'!$U:$U,"")</f>
        <v>0</v>
      </c>
      <c r="U1836" s="93">
        <v>0</v>
      </c>
      <c r="V1836" s="93">
        <v>0</v>
      </c>
      <c r="W1836" s="93">
        <v>0</v>
      </c>
      <c r="X1836" s="93">
        <v>0</v>
      </c>
      <c r="Y1836" s="93">
        <v>0</v>
      </c>
      <c r="Z1836" s="93">
        <v>0</v>
      </c>
      <c r="AA1836" s="93">
        <v>0</v>
      </c>
      <c r="AB1836" s="93">
        <v>0</v>
      </c>
      <c r="AC1836" s="93">
        <f>_xlfn.XLOOKUP(B1836,'[3]Nur des jours'!$B:$B,'[3]Nur des jours'!$N:$N,"")</f>
        <v>0</v>
      </c>
      <c r="AD1836" s="93">
        <v>0</v>
      </c>
      <c r="AE1836" s="93">
        <v>0</v>
      </c>
      <c r="AF1836" s="93">
        <v>0</v>
      </c>
      <c r="AG1836" s="93"/>
      <c r="AH1836" s="93">
        <v>0</v>
      </c>
      <c r="AI1836" s="93">
        <v>0</v>
      </c>
      <c r="AJ1836" s="93">
        <v>0</v>
      </c>
      <c r="AK1836" s="93">
        <v>0</v>
      </c>
      <c r="AL1836" s="93">
        <v>0</v>
      </c>
      <c r="AM1836" s="49" t="s">
        <v>5559</v>
      </c>
      <c r="AN1836" s="49"/>
      <c r="AO1836" s="48" t="str" cm="1">
        <f t="array" ref="AO1836">IFERROR(_xlfn.IFS(
AQ1836="MPR ISSUE","PDH",
AQ1836="BSS Hardware Issue","BSS",
AQ1836="Sites strategiques, MLL, Pylone, etc.","ENVTECH",
AQ1836="AKTIVCO DEFAUT GE &amp; POWER Cabinet","AKTIVCO",
AQ1836="AKTIVCO Coupure ENEO &amp; Baisse de tension","AKTIVCO GRID ONLY",
AQ1836="Coupure ENEO &amp; Baisse de tension","IHS GRID ONLY",
AQ1836="Defaut GE &amp; POWER Cabinet","IHS",
AQ1836="Sharing","Partners",
AQ1836="Sites strategiques &amp; DataCenter","SST &amp; DC",
AQ1836="Exclu","Exclu",
AQ1836="SAT","SAT",
AQ1836="SPARE-ISSUE","SPARE-ISSUE",
AQ1836="Fiber CAmtel","TRANS_FO_CAMTEL",
AQ1836="Fiber AOF","Fiber AOF",
AQ1836="Projet OCM (HUAWEI)","TRAVAUX-HUAWEI",
AQ1836="Projet OCM (NOKIA)","TRAVAUX-NOKIA",
AQ1836="ACCESS-ISSUE","ACCESS-ISSUE",
AQ1836="Projet OCM (ZTE, NOKIA, autres projets)","TRAVAUX OCM",
AQ1836="No root CAuse","No root cause",
AQ1836="ODU HS","PDH",
AQ1836="IP &amp; VLAN","PDH",
AQ1836="Warehouse HUAWEI","SPARE-ISSUE",
AQ1836="SPARE-HS","SPARE-ISSUE",
AQ1836="Power Telco","BSS",AQ1836="no impacts","no impacts"
),"")</f>
        <v>No root cause</v>
      </c>
      <c r="AP1836" s="48" t="str" cm="1">
        <f t="array" ref="AP1836">IFERROR(_xlfn.IFS(
AQ1836="MPR ISSUE","TX ISSUE",
AQ1836="BSS Hardware Issue","RAN ISSUE",
AQ1836="Sites strategiques, MLL, Pylone, etc.","ENVTECH",
AQ1836="AKTIVCO DEFAUT GE &amp; POWER Cabinet","POWER ISSUE",
AQ1836="AKTIVCO Coupure ENEO &amp; Baisse de tension","POWER ISSUE",
AQ1836="Coupure ENEO &amp; Baisse de tension","POWER ISSUE",
AQ1836="Defaut GE &amp; POWER Cabinet","POWER ISSUE",
AQ1836="Sharing","POWER ISSUE",
AQ1836="Sites strategiques &amp; DataCenter","POWER ISSUE",
AQ1836="Exclu","Exclu",
AQ1836="SAT","TX ISSUE",
AQ1836="SPARE-ISSUE","SPARE-ISSUE",
AQ1836="Fiber CAmtel","TX ISSUE",
AQ1836="Fiber AOF","TX ISSUE",
AQ1836="Projet OCM (HUAWEI)","TRAVAUX-HUAWEI",
AQ1836="Projet OCM (NOKIA)","TRAVAUX -NOKIA",
AQ1836="ACCESS-ISSUE","ACCESS-ISSUE",
AQ1836="Projet OCM (ZTE, NOKIA, autres projets)","TRAVAUX OCM",
AQ1836="No root CAuse","No root cause",
AQ1836="ODU HS","TX ISSUE",
AQ1836="IP &amp; VLAN","TX ISSUE",
AQ1836="Warehouse HUAWEI","SPARE-ISSUE",
AQ1836="SPARE-HS","SPARE-ISSUE",
AQ1836="Power Telco","RAN ISSUE",AQ1836="no impacts","no impacts"
),"")</f>
        <v>No root cause</v>
      </c>
      <c r="AQ1836" s="127" t="s">
        <v>5344</v>
      </c>
      <c r="AR1836" s="48" t="str" cm="1">
        <f t="array" ref="AR1836">IFERROR(_xlfn.IFS(
AQ1836="MPR ISSUE","ACTIVE",
AQ1836="BSS Hardware Issue","ACTIVE",
AQ1836="Sites strategiques, MLL, Pylone, etc.","PASSIVE",
AQ1836="AKTIVCO DEFAUT GE &amp; POWER Cabinet","PASSIVE",
AQ1836="AKTIVCO Coupure ENEO &amp; Baisse de tension","PASSIVE",
AQ1836="Coupure ENEO &amp; Baisse de tension","PASSIVE",
AQ1836="Defaut GE &amp; POWER Cabinet","PASSIVE",
AQ1836="Sharing","PASSIVE",
AQ1836="Sites strategiques &amp; DataCenter","PASSIVE",
AQ1836="Exclu","Exclu",
AQ1836="SAT","ACTIVE",
AQ1836="SPARE-ISSUE","SPARE-ISSUE",
AQ1836="Fiber CAmtel","ACTIVE",
AQ1836="Fiber AOF","ACTIVE",
AQ1836="Projet OCM (HUAWEI)","PLANNED WORKS",
AQ1836="Projet OCM (NOKIA)","PLANNED WORKS",
AQ1836="ACCESS-ISSUE","ACCESS-ISSUE",
AQ1836="Projet OCM (ZTE, NOKIA, autres projets)","PLANNED WORKS",
AQ1836="No root CAuse","No root cause",
AQ1836="ODU HS","ACTIVE",
AQ1836="IP &amp; VLAN","ACTIVE",
AQ1836="Warehouse HUAWEI","SPARE-ISSUE",
AQ1836="SPARE-HS","SPARE-ISSUE",
AQ1836="Power Telco","ACTIVE", AQ1836="no impacts","no impacts"
),"")</f>
        <v>No root cause</v>
      </c>
      <c r="AS1836" s="92" t="s">
        <v>5537</v>
      </c>
      <c r="AT1836" s="98" t="s">
        <v>5033</v>
      </c>
      <c r="AV1836" s="17" t="s">
        <v>5537</v>
      </c>
      <c r="AW1836" s="7" t="s">
        <v>5537</v>
      </c>
      <c r="AX1836" s="6" t="s">
        <v>5537</v>
      </c>
      <c r="AY1836" s="7"/>
      <c r="AZ1836" s="3" t="s">
        <v>5537</v>
      </c>
      <c r="BA1836" s="18" t="s">
        <v>5537</v>
      </c>
      <c r="BB1836" s="18" t="s">
        <v>5537</v>
      </c>
      <c r="BC1836" s="18" t="s">
        <v>5537</v>
      </c>
      <c r="BD1836" s="18" t="s">
        <v>5537</v>
      </c>
      <c r="BE1836" s="18" t="s">
        <v>5537</v>
      </c>
      <c r="BF1836" s="18" t="s">
        <v>5537</v>
      </c>
      <c r="BG1836" s="18" t="s">
        <v>5537</v>
      </c>
      <c r="BH1836" s="18" t="s">
        <v>5537</v>
      </c>
      <c r="BI1836" s="18" t="s">
        <v>5537</v>
      </c>
      <c r="BJ1836" s="18" t="s">
        <v>5537</v>
      </c>
      <c r="BK1836" s="18" t="s">
        <v>5537</v>
      </c>
      <c r="BL1836" s="9" t="s">
        <v>5537</v>
      </c>
      <c r="BM1836" s="14" t="s">
        <v>5537</v>
      </c>
      <c r="BN1836" s="14" t="s">
        <v>5537</v>
      </c>
      <c r="BO1836" s="14" t="str">
        <f>_xlfn.XLOOKUP(B1836,'[4]cell downs 18042026 17h'!$B:$B,'[4]cell downs 18042026 17h'!$B:$B,"")</f>
        <v/>
      </c>
      <c r="BP1836" s="14" t="str">
        <f>_xlfn.XLOOKUP(B1836,'[5]Cells Huawei 19042026 15h'!$B:$B,'[5]Cells Huawei 19042026 15h'!$B:$B,"")</f>
        <v/>
      </c>
      <c r="BQ1836" s="9" t="str">
        <f>_xlfn.XLOOKUP(B1836,'[6]cells down 19042026 9H40'!$B:$B,'[6]cells down 19042026 9H40'!$B:$B,"")</f>
        <v/>
      </c>
      <c r="BR1836" s="9" t="s">
        <v>5033</v>
      </c>
      <c r="BS1836" s="9" t="s">
        <v>12</v>
      </c>
      <c r="BT1836" s="108"/>
    </row>
    <row r="1837" spans="1:72" s="9" customFormat="1" x14ac:dyDescent="0.35">
      <c r="A1837" s="1" t="s">
        <v>856</v>
      </c>
      <c r="B1837" s="8" t="s">
        <v>5222</v>
      </c>
      <c r="C1837" s="3" t="str">
        <f>_xlfn.XLOOKUP(B1837,'[1]daily break down'!$D:$D,'[1]daily break down'!$E:$E,"")</f>
        <v>OUEST</v>
      </c>
      <c r="D1837" s="1" t="s">
        <v>11</v>
      </c>
      <c r="E1837" s="1" t="s">
        <v>12</v>
      </c>
      <c r="F1837" s="3" t="s">
        <v>102</v>
      </c>
      <c r="G1837" s="1" t="s">
        <v>856</v>
      </c>
      <c r="H1837" s="32" t="str">
        <f>_xlfn.XLOOKUP(B1837,[2]CALCULATION!$B:$B,[2]CALCULATION!$H:$H,"")</f>
        <v>Huawei</v>
      </c>
      <c r="I1837" s="28">
        <v>0</v>
      </c>
      <c r="J1837" s="28">
        <v>0</v>
      </c>
      <c r="K1837" s="28">
        <v>0</v>
      </c>
      <c r="L1837" s="28">
        <v>0</v>
      </c>
      <c r="M1837" s="28">
        <v>0</v>
      </c>
      <c r="N1837" s="28">
        <v>0</v>
      </c>
      <c r="O1837" s="28">
        <v>0</v>
      </c>
      <c r="P1837" s="28">
        <v>0</v>
      </c>
      <c r="Q1837" s="28">
        <v>0</v>
      </c>
      <c r="R1837" s="28">
        <v>0</v>
      </c>
      <c r="S1837" s="93">
        <v>0</v>
      </c>
      <c r="T1837" s="93">
        <f>_xlfn.XLOOKUP(B1837,'[3]Nur des jours'!$B:$B,'[3]Nur des jours'!$U:$U,"")</f>
        <v>0</v>
      </c>
      <c r="U1837" s="93">
        <v>0</v>
      </c>
      <c r="V1837" s="93">
        <v>0</v>
      </c>
      <c r="W1837" s="93">
        <v>0</v>
      </c>
      <c r="X1837" s="93">
        <v>0</v>
      </c>
      <c r="Y1837" s="93">
        <v>0</v>
      </c>
      <c r="Z1837" s="93">
        <v>0</v>
      </c>
      <c r="AA1837" s="93">
        <v>0</v>
      </c>
      <c r="AB1837" s="93">
        <v>0</v>
      </c>
      <c r="AC1837" s="93">
        <f>_xlfn.XLOOKUP(B1837,'[3]Nur des jours'!$B:$B,'[3]Nur des jours'!$N:$N,"")</f>
        <v>0</v>
      </c>
      <c r="AD1837" s="93">
        <v>0</v>
      </c>
      <c r="AE1837" s="93">
        <v>0</v>
      </c>
      <c r="AF1837" s="93">
        <v>0</v>
      </c>
      <c r="AG1837" s="93"/>
      <c r="AH1837" s="93">
        <v>0</v>
      </c>
      <c r="AI1837" s="93">
        <v>0</v>
      </c>
      <c r="AJ1837" s="93">
        <v>0</v>
      </c>
      <c r="AK1837" s="93">
        <v>0</v>
      </c>
      <c r="AL1837" s="93">
        <v>0</v>
      </c>
      <c r="AM1837" s="49" t="s">
        <v>5559</v>
      </c>
      <c r="AN1837" s="49"/>
      <c r="AO1837" s="48" t="str" cm="1">
        <f t="array" ref="AO1837">IFERROR(_xlfn.IFS(
AQ1837="MPR ISSUE","PDH",
AQ1837="BSS Hardware Issue","BSS",
AQ1837="Sites strategiques, MLL, Pylone, etc.","ENVTECH",
AQ1837="AKTIVCO DEFAUT GE &amp; POWER Cabinet","AKTIVCO",
AQ1837="AKTIVCO Coupure ENEO &amp; Baisse de tension","AKTIVCO GRID ONLY",
AQ1837="Coupure ENEO &amp; Baisse de tension","IHS GRID ONLY",
AQ1837="Defaut GE &amp; POWER Cabinet","IHS",
AQ1837="Sharing","Partners",
AQ1837="Sites strategiques &amp; DataCenter","SST &amp; DC",
AQ1837="Exclu","Exclu",
AQ1837="SAT","SAT",
AQ1837="SPARE-ISSUE","SPARE-ISSUE",
AQ1837="Fiber CAmtel","TRANS_FO_CAMTEL",
AQ1837="Fiber AOF","Fiber AOF",
AQ1837="Projet OCM (HUAWEI)","TRAVAUX-HUAWEI",
AQ1837="Projet OCM (NOKIA)","TRAVAUX-NOKIA",
AQ1837="ACCESS-ISSUE","ACCESS-ISSUE",
AQ1837="Projet OCM (ZTE, NOKIA, autres projets)","TRAVAUX OCM",
AQ1837="No root CAuse","No root cause",
AQ1837="ODU HS","PDH",
AQ1837="IP &amp; VLAN","PDH",
AQ1837="Warehouse HUAWEI","SPARE-ISSUE",
AQ1837="SPARE-HS","SPARE-ISSUE",
AQ1837="Power Telco","BSS",AQ1837="no impacts","no impacts"
),"")</f>
        <v>No root cause</v>
      </c>
      <c r="AP1837" s="48" t="str" cm="1">
        <f t="array" ref="AP1837">IFERROR(_xlfn.IFS(
AQ1837="MPR ISSUE","TX ISSUE",
AQ1837="BSS Hardware Issue","RAN ISSUE",
AQ1837="Sites strategiques, MLL, Pylone, etc.","ENVTECH",
AQ1837="AKTIVCO DEFAUT GE &amp; POWER Cabinet","POWER ISSUE",
AQ1837="AKTIVCO Coupure ENEO &amp; Baisse de tension","POWER ISSUE",
AQ1837="Coupure ENEO &amp; Baisse de tension","POWER ISSUE",
AQ1837="Defaut GE &amp; POWER Cabinet","POWER ISSUE",
AQ1837="Sharing","POWER ISSUE",
AQ1837="Sites strategiques &amp; DataCenter","POWER ISSUE",
AQ1837="Exclu","Exclu",
AQ1837="SAT","TX ISSUE",
AQ1837="SPARE-ISSUE","SPARE-ISSUE",
AQ1837="Fiber CAmtel","TX ISSUE",
AQ1837="Fiber AOF","TX ISSUE",
AQ1837="Projet OCM (HUAWEI)","TRAVAUX-HUAWEI",
AQ1837="Projet OCM (NOKIA)","TRAVAUX -NOKIA",
AQ1837="ACCESS-ISSUE","ACCESS-ISSUE",
AQ1837="Projet OCM (ZTE, NOKIA, autres projets)","TRAVAUX OCM",
AQ1837="No root CAuse","No root cause",
AQ1837="ODU HS","TX ISSUE",
AQ1837="IP &amp; VLAN","TX ISSUE",
AQ1837="Warehouse HUAWEI","SPARE-ISSUE",
AQ1837="SPARE-HS","SPARE-ISSUE",
AQ1837="Power Telco","RAN ISSUE",AQ1837="no impacts","no impacts"
),"")</f>
        <v>No root cause</v>
      </c>
      <c r="AQ1837" s="127" t="s">
        <v>5344</v>
      </c>
      <c r="AR1837" s="48" t="str" cm="1">
        <f t="array" ref="AR1837">IFERROR(_xlfn.IFS(
AQ1837="MPR ISSUE","ACTIVE",
AQ1837="BSS Hardware Issue","ACTIVE",
AQ1837="Sites strategiques, MLL, Pylone, etc.","PASSIVE",
AQ1837="AKTIVCO DEFAUT GE &amp; POWER Cabinet","PASSIVE",
AQ1837="AKTIVCO Coupure ENEO &amp; Baisse de tension","PASSIVE",
AQ1837="Coupure ENEO &amp; Baisse de tension","PASSIVE",
AQ1837="Defaut GE &amp; POWER Cabinet","PASSIVE",
AQ1837="Sharing","PASSIVE",
AQ1837="Sites strategiques &amp; DataCenter","PASSIVE",
AQ1837="Exclu","Exclu",
AQ1837="SAT","ACTIVE",
AQ1837="SPARE-ISSUE","SPARE-ISSUE",
AQ1837="Fiber CAmtel","ACTIVE",
AQ1837="Fiber AOF","ACTIVE",
AQ1837="Projet OCM (HUAWEI)","PLANNED WORKS",
AQ1837="Projet OCM (NOKIA)","PLANNED WORKS",
AQ1837="ACCESS-ISSUE","ACCESS-ISSUE",
AQ1837="Projet OCM (ZTE, NOKIA, autres projets)","PLANNED WORKS",
AQ1837="No root CAuse","No root cause",
AQ1837="ODU HS","ACTIVE",
AQ1837="IP &amp; VLAN","ACTIVE",
AQ1837="Warehouse HUAWEI","SPARE-ISSUE",
AQ1837="SPARE-HS","SPARE-ISSUE",
AQ1837="Power Telco","ACTIVE", AQ1837="no impacts","no impacts"
),"")</f>
        <v>No root cause</v>
      </c>
      <c r="AS1837" s="92" t="s">
        <v>5537</v>
      </c>
      <c r="AT1837" s="98" t="s">
        <v>5222</v>
      </c>
      <c r="AV1837" s="17" t="s">
        <v>5537</v>
      </c>
      <c r="AW1837" s="7" t="s">
        <v>5537</v>
      </c>
      <c r="AX1837" s="6" t="s">
        <v>5537</v>
      </c>
      <c r="AY1837" s="7"/>
      <c r="AZ1837" s="3" t="s">
        <v>5537</v>
      </c>
      <c r="BA1837" s="18" t="s">
        <v>5537</v>
      </c>
      <c r="BB1837" s="18" t="s">
        <v>5537</v>
      </c>
      <c r="BC1837" s="18" t="s">
        <v>5537</v>
      </c>
      <c r="BD1837" s="18" t="s">
        <v>5537</v>
      </c>
      <c r="BE1837" s="18" t="s">
        <v>5537</v>
      </c>
      <c r="BF1837" s="18" t="s">
        <v>5537</v>
      </c>
      <c r="BG1837" s="18" t="s">
        <v>5537</v>
      </c>
      <c r="BH1837" s="18" t="s">
        <v>5537</v>
      </c>
      <c r="BI1837" s="18" t="s">
        <v>5537</v>
      </c>
      <c r="BJ1837" s="18" t="s">
        <v>5537</v>
      </c>
      <c r="BK1837" s="18" t="s">
        <v>5537</v>
      </c>
      <c r="BL1837" s="9" t="s">
        <v>5537</v>
      </c>
      <c r="BM1837" s="14" t="s">
        <v>5537</v>
      </c>
      <c r="BN1837" s="14" t="s">
        <v>5537</v>
      </c>
      <c r="BO1837" s="14" t="str">
        <f>_xlfn.XLOOKUP(B1837,'[4]cell downs 18042026 17h'!$B:$B,'[4]cell downs 18042026 17h'!$B:$B,"")</f>
        <v/>
      </c>
      <c r="BP1837" s="14" t="str">
        <f>_xlfn.XLOOKUP(B1837,'[5]Cells Huawei 19042026 15h'!$B:$B,'[5]Cells Huawei 19042026 15h'!$B:$B,"")</f>
        <v/>
      </c>
      <c r="BQ1837" s="9" t="str">
        <f>_xlfn.XLOOKUP(B1837,'[6]cells down 19042026 9H40'!$B:$B,'[6]cells down 19042026 9H40'!$B:$B,"")</f>
        <v/>
      </c>
      <c r="BR1837" s="9" t="s">
        <v>5537</v>
      </c>
      <c r="BS1837" s="9" t="s">
        <v>302</v>
      </c>
      <c r="BT1837" s="108"/>
    </row>
    <row r="1838" spans="1:72" s="9" customFormat="1" x14ac:dyDescent="0.35">
      <c r="A1838" s="1" t="s">
        <v>5306</v>
      </c>
      <c r="B1838" s="8" t="s">
        <v>5307</v>
      </c>
      <c r="C1838" s="3" t="str">
        <f>_xlfn.XLOOKUP(B1838,'[1]daily break down'!$D:$D,'[1]daily break down'!$E:$E,"")</f>
        <v>CENTRE</v>
      </c>
      <c r="D1838" s="1"/>
      <c r="E1838" s="1"/>
      <c r="F1838" s="3" t="s">
        <v>69</v>
      </c>
      <c r="G1838" s="1"/>
      <c r="H1838" s="34" t="str">
        <f>_xlfn.XLOOKUP(B1838,[2]CALCULATION!$B:$B,[2]CALCULATION!$H:$H,"")</f>
        <v>ZTE</v>
      </c>
      <c r="I1838" s="28">
        <v>0</v>
      </c>
      <c r="J1838" s="28">
        <v>0</v>
      </c>
      <c r="K1838" s="28">
        <v>0</v>
      </c>
      <c r="L1838" s="28">
        <v>0</v>
      </c>
      <c r="M1838" s="28">
        <v>0</v>
      </c>
      <c r="N1838" s="28">
        <v>0</v>
      </c>
      <c r="O1838" s="28">
        <v>0</v>
      </c>
      <c r="P1838" s="28">
        <v>0</v>
      </c>
      <c r="Q1838" s="28">
        <v>0</v>
      </c>
      <c r="R1838" s="28">
        <v>0</v>
      </c>
      <c r="S1838" s="93">
        <v>0</v>
      </c>
      <c r="T1838" s="93">
        <f>_xlfn.XLOOKUP(B1838,'[3]Nur des jours'!$B:$B,'[3]Nur des jours'!$U:$U,"")</f>
        <v>0</v>
      </c>
      <c r="U1838" s="93">
        <v>0</v>
      </c>
      <c r="V1838" s="93">
        <v>0</v>
      </c>
      <c r="W1838" s="93">
        <v>0</v>
      </c>
      <c r="X1838" s="93">
        <v>0</v>
      </c>
      <c r="Y1838" s="93">
        <v>0</v>
      </c>
      <c r="Z1838" s="93">
        <v>0</v>
      </c>
      <c r="AA1838" s="93">
        <v>0</v>
      </c>
      <c r="AB1838" s="93">
        <v>0</v>
      </c>
      <c r="AC1838" s="93">
        <f>_xlfn.XLOOKUP(B1838,'[3]Nur des jours'!$B:$B,'[3]Nur des jours'!$N:$N,"")</f>
        <v>0</v>
      </c>
      <c r="AD1838" s="93">
        <v>0</v>
      </c>
      <c r="AE1838" s="93">
        <v>0</v>
      </c>
      <c r="AF1838" s="93">
        <v>0</v>
      </c>
      <c r="AG1838" s="93"/>
      <c r="AH1838" s="93">
        <v>0</v>
      </c>
      <c r="AI1838" s="93">
        <v>0</v>
      </c>
      <c r="AJ1838" s="93">
        <v>0</v>
      </c>
      <c r="AK1838" s="93">
        <v>0</v>
      </c>
      <c r="AL1838" s="93">
        <v>0</v>
      </c>
      <c r="AM1838" s="49" t="s">
        <v>5559</v>
      </c>
      <c r="AN1838" s="49"/>
      <c r="AO1838" s="48" t="str" cm="1">
        <f t="array" ref="AO1838">IFERROR(_xlfn.IFS(
AQ1838="MPR ISSUE","PDH",
AQ1838="BSS Hardware Issue","BSS",
AQ1838="Sites strategiques, MLL, Pylone, etc.","ENVTECH",
AQ1838="AKTIVCO DEFAUT GE &amp; POWER Cabinet","AKTIVCO",
AQ1838="AKTIVCO Coupure ENEO &amp; Baisse de tension","AKTIVCO GRID ONLY",
AQ1838="Coupure ENEO &amp; Baisse de tension","IHS GRID ONLY",
AQ1838="Defaut GE &amp; POWER Cabinet","IHS",
AQ1838="Sharing","Partners",
AQ1838="Sites strategiques &amp; DataCenter","SST &amp; DC",
AQ1838="Exclu","Exclu",
AQ1838="SAT","SAT",
AQ1838="SPARE-ISSUE","SPARE-ISSUE",
AQ1838="Fiber CAmtel","TRANS_FO_CAMTEL",
AQ1838="Fiber AOF","Fiber AOF",
AQ1838="Projet OCM (HUAWEI)","TRAVAUX-HUAWEI",
AQ1838="Projet OCM (NOKIA)","TRAVAUX-NOKIA",
AQ1838="ACCESS-ISSUE","ACCESS-ISSUE",
AQ1838="Projet OCM (ZTE, NOKIA, autres projets)","TRAVAUX OCM",
AQ1838="No root CAuse","No root cause",
AQ1838="ODU HS","PDH",
AQ1838="IP &amp; VLAN","PDH",
AQ1838="Warehouse HUAWEI","SPARE-ISSUE",
AQ1838="SPARE-HS","SPARE-ISSUE",
AQ1838="Power Telco","BSS",AQ1838="no impacts","no impacts"
),"")</f>
        <v>No root cause</v>
      </c>
      <c r="AP1838" s="48" t="str" cm="1">
        <f t="array" ref="AP1838">IFERROR(_xlfn.IFS(
AQ1838="MPR ISSUE","TX ISSUE",
AQ1838="BSS Hardware Issue","RAN ISSUE",
AQ1838="Sites strategiques, MLL, Pylone, etc.","ENVTECH",
AQ1838="AKTIVCO DEFAUT GE &amp; POWER Cabinet","POWER ISSUE",
AQ1838="AKTIVCO Coupure ENEO &amp; Baisse de tension","POWER ISSUE",
AQ1838="Coupure ENEO &amp; Baisse de tension","POWER ISSUE",
AQ1838="Defaut GE &amp; POWER Cabinet","POWER ISSUE",
AQ1838="Sharing","POWER ISSUE",
AQ1838="Sites strategiques &amp; DataCenter","POWER ISSUE",
AQ1838="Exclu","Exclu",
AQ1838="SAT","TX ISSUE",
AQ1838="SPARE-ISSUE","SPARE-ISSUE",
AQ1838="Fiber CAmtel","TX ISSUE",
AQ1838="Fiber AOF","TX ISSUE",
AQ1838="Projet OCM (HUAWEI)","TRAVAUX-HUAWEI",
AQ1838="Projet OCM (NOKIA)","TRAVAUX -NOKIA",
AQ1838="ACCESS-ISSUE","ACCESS-ISSUE",
AQ1838="Projet OCM (ZTE, NOKIA, autres projets)","TRAVAUX OCM",
AQ1838="No root CAuse","No root cause",
AQ1838="ODU HS","TX ISSUE",
AQ1838="IP &amp; VLAN","TX ISSUE",
AQ1838="Warehouse HUAWEI","SPARE-ISSUE",
AQ1838="SPARE-HS","SPARE-ISSUE",
AQ1838="Power Telco","RAN ISSUE",AQ1838="no impacts","no impacts"
),"")</f>
        <v>No root cause</v>
      </c>
      <c r="AQ1838" s="67" t="s">
        <v>5344</v>
      </c>
      <c r="AR1838" s="48" t="str" cm="1">
        <f t="array" ref="AR1838">IFERROR(_xlfn.IFS(
AQ1838="MPR ISSUE","ACTIVE",
AQ1838="BSS Hardware Issue","ACTIVE",
AQ1838="Sites strategiques, MLL, Pylone, etc.","PASSIVE",
AQ1838="AKTIVCO DEFAUT GE &amp; POWER Cabinet","PASSIVE",
AQ1838="AKTIVCO Coupure ENEO &amp; Baisse de tension","PASSIVE",
AQ1838="Coupure ENEO &amp; Baisse de tension","PASSIVE",
AQ1838="Defaut GE &amp; POWER Cabinet","PASSIVE",
AQ1838="Sharing","PASSIVE",
AQ1838="Sites strategiques &amp; DataCenter","PASSIVE",
AQ1838="Exclu","Exclu",
AQ1838="SAT","ACTIVE",
AQ1838="SPARE-ISSUE","SPARE-ISSUE",
AQ1838="Fiber CAmtel","ACTIVE",
AQ1838="Fiber AOF","ACTIVE",
AQ1838="Projet OCM (HUAWEI)","PLANNED WORKS",
AQ1838="Projet OCM (NOKIA)","PLANNED WORKS",
AQ1838="ACCESS-ISSUE","ACCESS-ISSUE",
AQ1838="Projet OCM (ZTE, NOKIA, autres projets)","PLANNED WORKS",
AQ1838="No root CAuse","No root cause",
AQ1838="ODU HS","ACTIVE",
AQ1838="IP &amp; VLAN","ACTIVE",
AQ1838="Warehouse HUAWEI","SPARE-ISSUE",
AQ1838="SPARE-HS","SPARE-ISSUE",
AQ1838="Power Telco","ACTIVE", AQ1838="no impacts","no impacts"
),"")</f>
        <v>No root cause</v>
      </c>
      <c r="AS1838" s="92" t="s">
        <v>5537</v>
      </c>
      <c r="AT1838" s="98" t="s">
        <v>5307</v>
      </c>
      <c r="AV1838" s="17" t="s">
        <v>5537</v>
      </c>
      <c r="AW1838" s="7" t="s">
        <v>5537</v>
      </c>
      <c r="AX1838" s="6" t="s">
        <v>5537</v>
      </c>
      <c r="AY1838" s="7"/>
      <c r="AZ1838" s="3" t="s">
        <v>5537</v>
      </c>
      <c r="BA1838" s="18" t="s">
        <v>5537</v>
      </c>
      <c r="BB1838" s="18" t="s">
        <v>5537</v>
      </c>
      <c r="BC1838" s="18" t="s">
        <v>5537</v>
      </c>
      <c r="BD1838" s="18" t="s">
        <v>5537</v>
      </c>
      <c r="BE1838" s="18" t="s">
        <v>5537</v>
      </c>
      <c r="BF1838" s="18" t="s">
        <v>5537</v>
      </c>
      <c r="BG1838" s="18" t="s">
        <v>5537</v>
      </c>
      <c r="BH1838" s="18" t="s">
        <v>5537</v>
      </c>
      <c r="BI1838" s="18" t="s">
        <v>5537</v>
      </c>
      <c r="BJ1838" s="18" t="s">
        <v>5537</v>
      </c>
      <c r="BK1838" s="18" t="s">
        <v>5537</v>
      </c>
      <c r="BL1838" s="9" t="s">
        <v>5537</v>
      </c>
      <c r="BM1838" s="14" t="s">
        <v>5537</v>
      </c>
      <c r="BN1838" s="14" t="s">
        <v>5537</v>
      </c>
      <c r="BO1838" s="14" t="str">
        <f>_xlfn.XLOOKUP(B1838,'[4]cell downs 18042026 17h'!$B:$B,'[4]cell downs 18042026 17h'!$B:$B,"")</f>
        <v/>
      </c>
      <c r="BP1838" s="14" t="str">
        <f>_xlfn.XLOOKUP(B1838,'[5]Cells Huawei 19042026 15h'!$B:$B,'[5]Cells Huawei 19042026 15h'!$B:$B,"")</f>
        <v/>
      </c>
      <c r="BQ1838" s="9" t="str">
        <f>_xlfn.XLOOKUP(B1838,'[6]cells down 19042026 9H40'!$B:$B,'[6]cells down 19042026 9H40'!$B:$B,"")</f>
        <v/>
      </c>
      <c r="BR1838" s="9" t="s">
        <v>5537</v>
      </c>
      <c r="BS1838" s="9" t="s">
        <v>5537</v>
      </c>
      <c r="BT1838" s="108"/>
    </row>
    <row r="1839" spans="1:72" s="9" customFormat="1" x14ac:dyDescent="0.35">
      <c r="A1839" s="1" t="s">
        <v>282</v>
      </c>
      <c r="B1839" s="8" t="s">
        <v>283</v>
      </c>
      <c r="C1839" s="3" t="str">
        <f>_xlfn.XLOOKUP(B1839,'[1]daily break down'!$D:$D,'[1]daily break down'!$E:$E,"")</f>
        <v>Douala</v>
      </c>
      <c r="D1839" s="1" t="s">
        <v>11</v>
      </c>
      <c r="E1839" s="1" t="s">
        <v>12</v>
      </c>
      <c r="F1839" s="3" t="s">
        <v>31</v>
      </c>
      <c r="G1839" s="1" t="s">
        <v>32</v>
      </c>
      <c r="H1839" s="34" t="str">
        <f>_xlfn.XLOOKUP(B1839,[2]CALCULATION!$B:$B,[2]CALCULATION!$H:$H,"")</f>
        <v>ZTE</v>
      </c>
      <c r="I1839" s="28">
        <v>0</v>
      </c>
      <c r="J1839" s="28">
        <v>0</v>
      </c>
      <c r="K1839" s="28">
        <v>0</v>
      </c>
      <c r="L1839" s="28">
        <v>0</v>
      </c>
      <c r="M1839" s="28">
        <v>0</v>
      </c>
      <c r="N1839" s="28">
        <v>0</v>
      </c>
      <c r="O1839" s="28">
        <v>0</v>
      </c>
      <c r="P1839" s="28">
        <v>0</v>
      </c>
      <c r="Q1839" s="28">
        <v>0</v>
      </c>
      <c r="R1839" s="28">
        <v>0</v>
      </c>
      <c r="S1839" s="93">
        <v>0</v>
      </c>
      <c r="T1839" s="93">
        <f>_xlfn.XLOOKUP(B1839,'[3]Nur des jours'!$B:$B,'[3]Nur des jours'!$U:$U,"")</f>
        <v>0</v>
      </c>
      <c r="U1839" s="93">
        <v>0</v>
      </c>
      <c r="V1839" s="93">
        <v>0</v>
      </c>
      <c r="W1839" s="93">
        <v>0</v>
      </c>
      <c r="X1839" s="93">
        <v>0</v>
      </c>
      <c r="Y1839" s="93">
        <v>0</v>
      </c>
      <c r="Z1839" s="93">
        <v>0</v>
      </c>
      <c r="AA1839" s="93">
        <v>0</v>
      </c>
      <c r="AB1839" s="93">
        <v>0</v>
      </c>
      <c r="AC1839" s="93">
        <f>_xlfn.XLOOKUP(B1839,'[3]Nur des jours'!$B:$B,'[3]Nur des jours'!$N:$N,"")</f>
        <v>0</v>
      </c>
      <c r="AD1839" s="93">
        <v>0</v>
      </c>
      <c r="AE1839" s="93">
        <v>0</v>
      </c>
      <c r="AF1839" s="93">
        <v>0</v>
      </c>
      <c r="AG1839" s="93"/>
      <c r="AH1839" s="93">
        <v>0</v>
      </c>
      <c r="AI1839" s="93">
        <v>0</v>
      </c>
      <c r="AJ1839" s="93">
        <v>0</v>
      </c>
      <c r="AK1839" s="93">
        <v>0</v>
      </c>
      <c r="AL1839" s="93">
        <v>0</v>
      </c>
      <c r="AM1839" s="49" t="s">
        <v>5559</v>
      </c>
      <c r="AN1839" s="49"/>
      <c r="AO1839" s="48" t="str" cm="1">
        <f t="array" ref="AO1839">IFERROR(_xlfn.IFS(
AQ1839="MPR ISSUE","PDH",
AQ1839="BSS Hardware Issue","BSS",
AQ1839="Sites strategiques, MLL, Pylone, etc.","ENVTECH",
AQ1839="AKTIVCO DEFAUT GE &amp; POWER Cabinet","AKTIVCO",
AQ1839="AKTIVCO Coupure ENEO &amp; Baisse de tension","AKTIVCO GRID ONLY",
AQ1839="Coupure ENEO &amp; Baisse de tension","IHS GRID ONLY",
AQ1839="Defaut GE &amp; POWER Cabinet","IHS",
AQ1839="Sharing","Partners",
AQ1839="Sites strategiques &amp; DataCenter","SST &amp; DC",
AQ1839="Exclu","Exclu",
AQ1839="SAT","SAT",
AQ1839="SPARE-ISSUE","SPARE-ISSUE",
AQ1839="Fiber CAmtel","TRANS_FO_CAMTEL",
AQ1839="Fiber AOF","Fiber AOF",
AQ1839="Projet OCM (HUAWEI)","TRAVAUX-HUAWEI",
AQ1839="Projet OCM (NOKIA)","TRAVAUX-NOKIA",
AQ1839="ACCESS-ISSUE","ACCESS-ISSUE",
AQ1839="Projet OCM (ZTE, NOKIA, autres projets)","TRAVAUX OCM",
AQ1839="No root CAuse","No root cause",
AQ1839="ODU HS","PDH",
AQ1839="IP &amp; VLAN","PDH",
AQ1839="Warehouse HUAWEI","SPARE-ISSUE",
AQ1839="SPARE-HS","SPARE-ISSUE",
AQ1839="Power Telco","BSS",AQ1839="no impacts","no impacts"
),"")</f>
        <v>No root cause</v>
      </c>
      <c r="AP1839" s="48" t="str" cm="1">
        <f t="array" ref="AP1839">IFERROR(_xlfn.IFS(
AQ1839="MPR ISSUE","TX ISSUE",
AQ1839="BSS Hardware Issue","RAN ISSUE",
AQ1839="Sites strategiques, MLL, Pylone, etc.","ENVTECH",
AQ1839="AKTIVCO DEFAUT GE &amp; POWER Cabinet","POWER ISSUE",
AQ1839="AKTIVCO Coupure ENEO &amp; Baisse de tension","POWER ISSUE",
AQ1839="Coupure ENEO &amp; Baisse de tension","POWER ISSUE",
AQ1839="Defaut GE &amp; POWER Cabinet","POWER ISSUE",
AQ1839="Sharing","POWER ISSUE",
AQ1839="Sites strategiques &amp; DataCenter","POWER ISSUE",
AQ1839="Exclu","Exclu",
AQ1839="SAT","TX ISSUE",
AQ1839="SPARE-ISSUE","SPARE-ISSUE",
AQ1839="Fiber CAmtel","TX ISSUE",
AQ1839="Fiber AOF","TX ISSUE",
AQ1839="Projet OCM (HUAWEI)","TRAVAUX-HUAWEI",
AQ1839="Projet OCM (NOKIA)","TRAVAUX -NOKIA",
AQ1839="ACCESS-ISSUE","ACCESS-ISSUE",
AQ1839="Projet OCM (ZTE, NOKIA, autres projets)","TRAVAUX OCM",
AQ1839="No root CAuse","No root cause",
AQ1839="ODU HS","TX ISSUE",
AQ1839="IP &amp; VLAN","TX ISSUE",
AQ1839="Warehouse HUAWEI","SPARE-ISSUE",
AQ1839="SPARE-HS","SPARE-ISSUE",
AQ1839="Power Telco","RAN ISSUE",AQ1839="no impacts","no impacts"
),"")</f>
        <v>No root cause</v>
      </c>
      <c r="AQ1839" s="127" t="s">
        <v>5344</v>
      </c>
      <c r="AR1839" s="48" t="str" cm="1">
        <f t="array" ref="AR1839">IFERROR(_xlfn.IFS(
AQ1839="MPR ISSUE","ACTIVE",
AQ1839="BSS Hardware Issue","ACTIVE",
AQ1839="Sites strategiques, MLL, Pylone, etc.","PASSIVE",
AQ1839="AKTIVCO DEFAUT GE &amp; POWER Cabinet","PASSIVE",
AQ1839="AKTIVCO Coupure ENEO &amp; Baisse de tension","PASSIVE",
AQ1839="Coupure ENEO &amp; Baisse de tension","PASSIVE",
AQ1839="Defaut GE &amp; POWER Cabinet","PASSIVE",
AQ1839="Sharing","PASSIVE",
AQ1839="Sites strategiques &amp; DataCenter","PASSIVE",
AQ1839="Exclu","Exclu",
AQ1839="SAT","ACTIVE",
AQ1839="SPARE-ISSUE","SPARE-ISSUE",
AQ1839="Fiber CAmtel","ACTIVE",
AQ1839="Fiber AOF","ACTIVE",
AQ1839="Projet OCM (HUAWEI)","PLANNED WORKS",
AQ1839="Projet OCM (NOKIA)","PLANNED WORKS",
AQ1839="ACCESS-ISSUE","ACCESS-ISSUE",
AQ1839="Projet OCM (ZTE, NOKIA, autres projets)","PLANNED WORKS",
AQ1839="No root CAuse","No root cause",
AQ1839="ODU HS","ACTIVE",
AQ1839="IP &amp; VLAN","ACTIVE",
AQ1839="Warehouse HUAWEI","SPARE-ISSUE",
AQ1839="SPARE-HS","SPARE-ISSUE",
AQ1839="Power Telco","ACTIVE", AQ1839="no impacts","no impacts"
),"")</f>
        <v>No root cause</v>
      </c>
      <c r="AS1839" s="92" t="s">
        <v>5537</v>
      </c>
      <c r="AT1839" s="98" t="s">
        <v>283</v>
      </c>
      <c r="AV1839" s="17" t="s">
        <v>5537</v>
      </c>
      <c r="AW1839" s="7" t="s">
        <v>5537</v>
      </c>
      <c r="AX1839" s="6" t="s">
        <v>5537</v>
      </c>
      <c r="AY1839" s="7"/>
      <c r="AZ1839" s="3" t="s">
        <v>5537</v>
      </c>
      <c r="BA1839" s="18" t="s">
        <v>5537</v>
      </c>
      <c r="BB1839" s="18" t="s">
        <v>5537</v>
      </c>
      <c r="BC1839" s="18" t="s">
        <v>5537</v>
      </c>
      <c r="BD1839" s="18" t="s">
        <v>5537</v>
      </c>
      <c r="BE1839" s="18" t="s">
        <v>5537</v>
      </c>
      <c r="BF1839" s="18" t="s">
        <v>5537</v>
      </c>
      <c r="BG1839" s="18" t="s">
        <v>5537</v>
      </c>
      <c r="BH1839" s="18" t="s">
        <v>5537</v>
      </c>
      <c r="BI1839" s="18" t="s">
        <v>5537</v>
      </c>
      <c r="BJ1839" s="18" t="s">
        <v>5537</v>
      </c>
      <c r="BK1839" s="18" t="s">
        <v>5537</v>
      </c>
      <c r="BL1839" s="9" t="s">
        <v>5537</v>
      </c>
      <c r="BM1839" s="14" t="s">
        <v>5537</v>
      </c>
      <c r="BN1839" s="14" t="s">
        <v>5537</v>
      </c>
      <c r="BO1839" s="14" t="str">
        <f>_xlfn.XLOOKUP(B1839,'[4]cell downs 18042026 17h'!$B:$B,'[4]cell downs 18042026 17h'!$B:$B,"")</f>
        <v/>
      </c>
      <c r="BP1839" s="14" t="str">
        <f>_xlfn.XLOOKUP(B1839,'[5]Cells Huawei 19042026 15h'!$B:$B,'[5]Cells Huawei 19042026 15h'!$B:$B,"")</f>
        <v/>
      </c>
      <c r="BQ1839" s="9" t="str">
        <f>_xlfn.XLOOKUP(B1839,'[6]cells down 19042026 9H40'!$B:$B,'[6]cells down 19042026 9H40'!$B:$B,"")</f>
        <v/>
      </c>
      <c r="BR1839" s="9" t="s">
        <v>283</v>
      </c>
      <c r="BS1839" s="9" t="s">
        <v>594</v>
      </c>
      <c r="BT1839" s="108"/>
    </row>
    <row r="1840" spans="1:72" s="9" customFormat="1" x14ac:dyDescent="0.35">
      <c r="A1840" s="1" t="s">
        <v>2613</v>
      </c>
      <c r="B1840" s="8" t="s">
        <v>2614</v>
      </c>
      <c r="C1840" s="3" t="str">
        <f>_xlfn.XLOOKUP(B1840,'[1]daily break down'!$D:$D,'[1]daily break down'!$E:$E,"")</f>
        <v>Douala</v>
      </c>
      <c r="D1840" s="1" t="s">
        <v>21</v>
      </c>
      <c r="E1840" s="1" t="s">
        <v>12</v>
      </c>
      <c r="F1840" s="3" t="s">
        <v>31</v>
      </c>
      <c r="G1840" s="1" t="s">
        <v>32</v>
      </c>
      <c r="H1840" s="34" t="str">
        <f>_xlfn.XLOOKUP(B1840,[2]CALCULATION!$B:$B,[2]CALCULATION!$H:$H,"")</f>
        <v>ZTE</v>
      </c>
      <c r="I1840" s="28">
        <v>0</v>
      </c>
      <c r="J1840" s="28">
        <v>0</v>
      </c>
      <c r="K1840" s="28">
        <v>0</v>
      </c>
      <c r="L1840" s="28">
        <v>0</v>
      </c>
      <c r="M1840" s="28">
        <v>0</v>
      </c>
      <c r="N1840" s="28">
        <v>0</v>
      </c>
      <c r="O1840" s="28">
        <v>0</v>
      </c>
      <c r="P1840" s="28">
        <v>0</v>
      </c>
      <c r="Q1840" s="28">
        <v>0</v>
      </c>
      <c r="R1840" s="28">
        <v>0</v>
      </c>
      <c r="S1840" s="93">
        <v>0</v>
      </c>
      <c r="T1840" s="93">
        <f>_xlfn.XLOOKUP(B1840,'[3]Nur des jours'!$B:$B,'[3]Nur des jours'!$U:$U,"")</f>
        <v>0</v>
      </c>
      <c r="U1840" s="93">
        <v>0</v>
      </c>
      <c r="V1840" s="93">
        <v>0</v>
      </c>
      <c r="W1840" s="93">
        <v>0</v>
      </c>
      <c r="X1840" s="93">
        <v>0</v>
      </c>
      <c r="Y1840" s="93">
        <v>0</v>
      </c>
      <c r="Z1840" s="93">
        <v>0</v>
      </c>
      <c r="AA1840" s="93">
        <v>0</v>
      </c>
      <c r="AB1840" s="93">
        <v>0</v>
      </c>
      <c r="AC1840" s="93"/>
      <c r="AD1840" s="93">
        <v>0</v>
      </c>
      <c r="AE1840" s="93">
        <v>0</v>
      </c>
      <c r="AF1840" s="93">
        <v>0</v>
      </c>
      <c r="AG1840" s="93"/>
      <c r="AH1840" s="93">
        <v>0</v>
      </c>
      <c r="AI1840" s="93">
        <v>0</v>
      </c>
      <c r="AJ1840" s="93">
        <v>0</v>
      </c>
      <c r="AK1840" s="93">
        <v>0</v>
      </c>
      <c r="AL1840" s="93">
        <v>0</v>
      </c>
      <c r="AM1840" s="49" t="s">
        <v>5559</v>
      </c>
      <c r="AN1840" s="49"/>
      <c r="AO1840" s="48" t="str" cm="1">
        <f t="array" ref="AO1840">IFERROR(_xlfn.IFS(
AQ1840="MPR ISSUE","PDH",
AQ1840="BSS Hardware Issue","BSS",
AQ1840="Sites strategiques, MLL, Pylone, etc.","ENVTECH",
AQ1840="AKTIVCO DEFAUT GE &amp; POWER Cabinet","AKTIVCO",
AQ1840="AKTIVCO Coupure ENEO &amp; Baisse de tension","AKTIVCO GRID ONLY",
AQ1840="Coupure ENEO &amp; Baisse de tension","IHS GRID ONLY",
AQ1840="Defaut GE &amp; POWER Cabinet","IHS",
AQ1840="Sharing","Partners",
AQ1840="Sites strategiques &amp; DataCenter","SST &amp; DC",
AQ1840="Exclu","Exclu",
AQ1840="SAT","SAT",
AQ1840="SPARE-ISSUE","SPARE-ISSUE",
AQ1840="Fiber CAmtel","TRANS_FO_CAMTEL",
AQ1840="Fiber AOF","Fiber AOF",
AQ1840="Projet OCM (HUAWEI)","TRAVAUX-HUAWEI",
AQ1840="Projet OCM (NOKIA)","TRAVAUX-NOKIA",
AQ1840="ACCESS-ISSUE","ACCESS-ISSUE",
AQ1840="Projet OCM (ZTE, NOKIA, autres projets)","TRAVAUX OCM",
AQ1840="No root CAuse","No root cause",
AQ1840="ODU HS","PDH",
AQ1840="IP &amp; VLAN","PDH",
AQ1840="Warehouse HUAWEI","SPARE-ISSUE",
AQ1840="SPARE-HS","SPARE-ISSUE",
AQ1840="Power Telco","BSS",AQ1840="no impacts","no impacts"
),"")</f>
        <v>No root cause</v>
      </c>
      <c r="AP1840" s="48" t="str" cm="1">
        <f t="array" ref="AP1840">IFERROR(_xlfn.IFS(
AQ1840="MPR ISSUE","TX ISSUE",
AQ1840="BSS Hardware Issue","RAN ISSUE",
AQ1840="Sites strategiques, MLL, Pylone, etc.","ENVTECH",
AQ1840="AKTIVCO DEFAUT GE &amp; POWER Cabinet","POWER ISSUE",
AQ1840="AKTIVCO Coupure ENEO &amp; Baisse de tension","POWER ISSUE",
AQ1840="Coupure ENEO &amp; Baisse de tension","POWER ISSUE",
AQ1840="Defaut GE &amp; POWER Cabinet","POWER ISSUE",
AQ1840="Sharing","POWER ISSUE",
AQ1840="Sites strategiques &amp; DataCenter","POWER ISSUE",
AQ1840="Exclu","Exclu",
AQ1840="SAT","TX ISSUE",
AQ1840="SPARE-ISSUE","SPARE-ISSUE",
AQ1840="Fiber CAmtel","TX ISSUE",
AQ1840="Fiber AOF","TX ISSUE",
AQ1840="Projet OCM (HUAWEI)","TRAVAUX-HUAWEI",
AQ1840="Projet OCM (NOKIA)","TRAVAUX -NOKIA",
AQ1840="ACCESS-ISSUE","ACCESS-ISSUE",
AQ1840="Projet OCM (ZTE, NOKIA, autres projets)","TRAVAUX OCM",
AQ1840="No root CAuse","No root cause",
AQ1840="ODU HS","TX ISSUE",
AQ1840="IP &amp; VLAN","TX ISSUE",
AQ1840="Warehouse HUAWEI","SPARE-ISSUE",
AQ1840="SPARE-HS","SPARE-ISSUE",
AQ1840="Power Telco","RAN ISSUE",AQ1840="no impacts","no impacts"
),"")</f>
        <v>No root cause</v>
      </c>
      <c r="AQ1840" s="67" t="s">
        <v>5344</v>
      </c>
      <c r="AR1840" s="48" t="str" cm="1">
        <f t="array" ref="AR1840">IFERROR(_xlfn.IFS(
AQ1840="MPR ISSUE","ACTIVE",
AQ1840="BSS Hardware Issue","ACTIVE",
AQ1840="Sites strategiques, MLL, Pylone, etc.","PASSIVE",
AQ1840="AKTIVCO DEFAUT GE &amp; POWER Cabinet","PASSIVE",
AQ1840="AKTIVCO Coupure ENEO &amp; Baisse de tension","PASSIVE",
AQ1840="Coupure ENEO &amp; Baisse de tension","PASSIVE",
AQ1840="Defaut GE &amp; POWER Cabinet","PASSIVE",
AQ1840="Sharing","PASSIVE",
AQ1840="Sites strategiques &amp; DataCenter","PASSIVE",
AQ1840="Exclu","Exclu",
AQ1840="SAT","ACTIVE",
AQ1840="SPARE-ISSUE","SPARE-ISSUE",
AQ1840="Fiber CAmtel","ACTIVE",
AQ1840="Fiber AOF","ACTIVE",
AQ1840="Projet OCM (HUAWEI)","PLANNED WORKS",
AQ1840="Projet OCM (NOKIA)","PLANNED WORKS",
AQ1840="ACCESS-ISSUE","ACCESS-ISSUE",
AQ1840="Projet OCM (ZTE, NOKIA, autres projets)","PLANNED WORKS",
AQ1840="No root CAuse","No root cause",
AQ1840="ODU HS","ACTIVE",
AQ1840="IP &amp; VLAN","ACTIVE",
AQ1840="Warehouse HUAWEI","SPARE-ISSUE",
AQ1840="SPARE-HS","SPARE-ISSUE",
AQ1840="Power Telco","ACTIVE", AQ1840="no impacts","no impacts"
),"")</f>
        <v>No root cause</v>
      </c>
      <c r="AS1840" s="92" t="s">
        <v>5537</v>
      </c>
      <c r="AT1840" s="98" t="s">
        <v>2614</v>
      </c>
      <c r="AV1840" s="17" t="s">
        <v>5537</v>
      </c>
      <c r="AW1840" s="7" t="s">
        <v>5537</v>
      </c>
      <c r="AX1840" s="6" t="s">
        <v>5537</v>
      </c>
      <c r="AY1840" s="7"/>
      <c r="AZ1840" s="3" t="s">
        <v>5537</v>
      </c>
      <c r="BA1840" s="18" t="s">
        <v>5537</v>
      </c>
      <c r="BB1840" s="18" t="s">
        <v>5537</v>
      </c>
      <c r="BC1840" s="18" t="s">
        <v>5537</v>
      </c>
      <c r="BD1840" s="18" t="s">
        <v>5537</v>
      </c>
      <c r="BE1840" s="18" t="s">
        <v>5537</v>
      </c>
      <c r="BF1840" s="18" t="s">
        <v>5537</v>
      </c>
      <c r="BG1840" s="18" t="s">
        <v>5537</v>
      </c>
      <c r="BH1840" s="18" t="s">
        <v>5537</v>
      </c>
      <c r="BI1840" s="18" t="s">
        <v>5537</v>
      </c>
      <c r="BJ1840" s="18" t="s">
        <v>5537</v>
      </c>
      <c r="BK1840" s="18" t="s">
        <v>5537</v>
      </c>
      <c r="BL1840" s="9" t="s">
        <v>5537</v>
      </c>
      <c r="BM1840" s="14" t="s">
        <v>5537</v>
      </c>
      <c r="BN1840" s="14" t="s">
        <v>5537</v>
      </c>
      <c r="BO1840" s="14" t="str">
        <f>_xlfn.XLOOKUP(B1840,'[4]cell downs 18042026 17h'!$B:$B,'[4]cell downs 18042026 17h'!$B:$B,"")</f>
        <v/>
      </c>
      <c r="BP1840" s="14" t="str">
        <f>_xlfn.XLOOKUP(B1840,'[5]Cells Huawei 19042026 15h'!$B:$B,'[5]Cells Huawei 19042026 15h'!$B:$B,"")</f>
        <v/>
      </c>
      <c r="BQ1840" s="9" t="str">
        <f>_xlfn.XLOOKUP(B1840,'[6]cells down 19042026 9H40'!$B:$B,'[6]cells down 19042026 9H40'!$B:$B,"")</f>
        <v/>
      </c>
      <c r="BR1840" s="9" t="s">
        <v>2614</v>
      </c>
      <c r="BS1840" s="9" t="s">
        <v>12</v>
      </c>
      <c r="BT1840" s="108"/>
    </row>
    <row r="1841" spans="1:72" s="9" customFormat="1" x14ac:dyDescent="0.35">
      <c r="A1841" s="1" t="s">
        <v>3361</v>
      </c>
      <c r="B1841" s="8" t="s">
        <v>3362</v>
      </c>
      <c r="C1841" s="3" t="str">
        <f>_xlfn.XLOOKUP(B1841,'[1]daily break down'!$D:$D,'[1]daily break down'!$E:$E,"")</f>
        <v>Douala</v>
      </c>
      <c r="D1841" s="1"/>
      <c r="E1841" s="1"/>
      <c r="F1841" s="3" t="s">
        <v>31</v>
      </c>
      <c r="G1841" s="1" t="s">
        <v>32</v>
      </c>
      <c r="H1841" s="34" t="str">
        <f>_xlfn.XLOOKUP(B1841,[2]CALCULATION!$B:$B,[2]CALCULATION!$H:$H,"")</f>
        <v>ZTE</v>
      </c>
      <c r="I1841" s="28">
        <v>0</v>
      </c>
      <c r="J1841" s="28">
        <v>0</v>
      </c>
      <c r="K1841" s="28">
        <v>0</v>
      </c>
      <c r="L1841" s="28">
        <v>0</v>
      </c>
      <c r="M1841" s="28">
        <v>0</v>
      </c>
      <c r="N1841" s="28">
        <v>0</v>
      </c>
      <c r="O1841" s="28">
        <v>0</v>
      </c>
      <c r="P1841" s="28">
        <v>0</v>
      </c>
      <c r="Q1841" s="28">
        <v>0</v>
      </c>
      <c r="R1841" s="28">
        <v>0</v>
      </c>
      <c r="S1841" s="93">
        <v>0</v>
      </c>
      <c r="T1841" s="93">
        <f>_xlfn.XLOOKUP(B1841,'[3]Nur des jours'!$B:$B,'[3]Nur des jours'!$U:$U,"")</f>
        <v>0</v>
      </c>
      <c r="U1841" s="93">
        <v>0</v>
      </c>
      <c r="V1841" s="93">
        <v>0</v>
      </c>
      <c r="W1841" s="93">
        <v>0</v>
      </c>
      <c r="X1841" s="93">
        <v>0</v>
      </c>
      <c r="Y1841" s="93">
        <v>0</v>
      </c>
      <c r="Z1841" s="93">
        <v>0</v>
      </c>
      <c r="AA1841" s="93">
        <v>0</v>
      </c>
      <c r="AB1841" s="93">
        <v>0</v>
      </c>
      <c r="AC1841" s="93"/>
      <c r="AD1841" s="93">
        <v>0</v>
      </c>
      <c r="AE1841" s="93">
        <v>0</v>
      </c>
      <c r="AF1841" s="93">
        <v>0</v>
      </c>
      <c r="AG1841" s="93"/>
      <c r="AH1841" s="93">
        <v>0</v>
      </c>
      <c r="AI1841" s="93">
        <v>0</v>
      </c>
      <c r="AJ1841" s="93">
        <v>0</v>
      </c>
      <c r="AK1841" s="93">
        <v>0</v>
      </c>
      <c r="AL1841" s="93">
        <v>0</v>
      </c>
      <c r="AM1841" s="49" t="s">
        <v>5559</v>
      </c>
      <c r="AN1841" s="49"/>
      <c r="AO1841" s="48" t="str" cm="1">
        <f t="array" ref="AO1841">IFERROR(_xlfn.IFS(
AQ1841="MPR ISSUE","PDH",
AQ1841="BSS Hardware Issue","BSS",
AQ1841="Sites strategiques, MLL, Pylone, etc.","ENVTECH",
AQ1841="AKTIVCO DEFAUT GE &amp; POWER Cabinet","AKTIVCO",
AQ1841="AKTIVCO Coupure ENEO &amp; Baisse de tension","AKTIVCO GRID ONLY",
AQ1841="Coupure ENEO &amp; Baisse de tension","IHS GRID ONLY",
AQ1841="Defaut GE &amp; POWER Cabinet","IHS",
AQ1841="Sharing","Partners",
AQ1841="Sites strategiques &amp; DataCenter","SST &amp; DC",
AQ1841="Exclu","Exclu",
AQ1841="SAT","SAT",
AQ1841="SPARE-ISSUE","SPARE-ISSUE",
AQ1841="Fiber CAmtel","TRANS_FO_CAMTEL",
AQ1841="Fiber AOF","Fiber AOF",
AQ1841="Projet OCM (HUAWEI)","TRAVAUX-HUAWEI",
AQ1841="Projet OCM (NOKIA)","TRAVAUX-NOKIA",
AQ1841="ACCESS-ISSUE","ACCESS-ISSUE",
AQ1841="Projet OCM (ZTE, NOKIA, autres projets)","TRAVAUX OCM",
AQ1841="No root CAuse","No root cause",
AQ1841="ODU HS","PDH",
AQ1841="IP &amp; VLAN","PDH",
AQ1841="Warehouse HUAWEI","SPARE-ISSUE",
AQ1841="SPARE-HS","SPARE-ISSUE",
AQ1841="Power Telco","BSS",AQ1841="no impacts","no impacts"
),"")</f>
        <v>No root cause</v>
      </c>
      <c r="AP1841" s="48" t="str" cm="1">
        <f t="array" ref="AP1841">IFERROR(_xlfn.IFS(
AQ1841="MPR ISSUE","TX ISSUE",
AQ1841="BSS Hardware Issue","RAN ISSUE",
AQ1841="Sites strategiques, MLL, Pylone, etc.","ENVTECH",
AQ1841="AKTIVCO DEFAUT GE &amp; POWER Cabinet","POWER ISSUE",
AQ1841="AKTIVCO Coupure ENEO &amp; Baisse de tension","POWER ISSUE",
AQ1841="Coupure ENEO &amp; Baisse de tension","POWER ISSUE",
AQ1841="Defaut GE &amp; POWER Cabinet","POWER ISSUE",
AQ1841="Sharing","POWER ISSUE",
AQ1841="Sites strategiques &amp; DataCenter","POWER ISSUE",
AQ1841="Exclu","Exclu",
AQ1841="SAT","TX ISSUE",
AQ1841="SPARE-ISSUE","SPARE-ISSUE",
AQ1841="Fiber CAmtel","TX ISSUE",
AQ1841="Fiber AOF","TX ISSUE",
AQ1841="Projet OCM (HUAWEI)","TRAVAUX-HUAWEI",
AQ1841="Projet OCM (NOKIA)","TRAVAUX -NOKIA",
AQ1841="ACCESS-ISSUE","ACCESS-ISSUE",
AQ1841="Projet OCM (ZTE, NOKIA, autres projets)","TRAVAUX OCM",
AQ1841="No root CAuse","No root cause",
AQ1841="ODU HS","TX ISSUE",
AQ1841="IP &amp; VLAN","TX ISSUE",
AQ1841="Warehouse HUAWEI","SPARE-ISSUE",
AQ1841="SPARE-HS","SPARE-ISSUE",
AQ1841="Power Telco","RAN ISSUE",AQ1841="no impacts","no impacts"
),"")</f>
        <v>No root cause</v>
      </c>
      <c r="AQ1841" s="67" t="s">
        <v>5344</v>
      </c>
      <c r="AR1841" s="48" t="str" cm="1">
        <f t="array" ref="AR1841">IFERROR(_xlfn.IFS(
AQ1841="MPR ISSUE","ACTIVE",
AQ1841="BSS Hardware Issue","ACTIVE",
AQ1841="Sites strategiques, MLL, Pylone, etc.","PASSIVE",
AQ1841="AKTIVCO DEFAUT GE &amp; POWER Cabinet","PASSIVE",
AQ1841="AKTIVCO Coupure ENEO &amp; Baisse de tension","PASSIVE",
AQ1841="Coupure ENEO &amp; Baisse de tension","PASSIVE",
AQ1841="Defaut GE &amp; POWER Cabinet","PASSIVE",
AQ1841="Sharing","PASSIVE",
AQ1841="Sites strategiques &amp; DataCenter","PASSIVE",
AQ1841="Exclu","Exclu",
AQ1841="SAT","ACTIVE",
AQ1841="SPARE-ISSUE","SPARE-ISSUE",
AQ1841="Fiber CAmtel","ACTIVE",
AQ1841="Fiber AOF","ACTIVE",
AQ1841="Projet OCM (HUAWEI)","PLANNED WORKS",
AQ1841="Projet OCM (NOKIA)","PLANNED WORKS",
AQ1841="ACCESS-ISSUE","ACCESS-ISSUE",
AQ1841="Projet OCM (ZTE, NOKIA, autres projets)","PLANNED WORKS",
AQ1841="No root CAuse","No root cause",
AQ1841="ODU HS","ACTIVE",
AQ1841="IP &amp; VLAN","ACTIVE",
AQ1841="Warehouse HUAWEI","SPARE-ISSUE",
AQ1841="SPARE-HS","SPARE-ISSUE",
AQ1841="Power Telco","ACTIVE", AQ1841="no impacts","no impacts"
),"")</f>
        <v>No root cause</v>
      </c>
      <c r="AS1841" s="92" t="s">
        <v>5537</v>
      </c>
      <c r="AT1841" s="98" t="s">
        <v>3362</v>
      </c>
      <c r="AV1841" s="17" t="s">
        <v>5537</v>
      </c>
      <c r="AW1841" s="7" t="s">
        <v>5537</v>
      </c>
      <c r="AX1841" s="6" t="s">
        <v>5537</v>
      </c>
      <c r="AY1841" s="7"/>
      <c r="AZ1841" s="3" t="s">
        <v>5537</v>
      </c>
      <c r="BA1841" s="18" t="s">
        <v>5537</v>
      </c>
      <c r="BB1841" s="18" t="s">
        <v>5537</v>
      </c>
      <c r="BC1841" s="18" t="s">
        <v>5537</v>
      </c>
      <c r="BD1841" s="18" t="s">
        <v>5537</v>
      </c>
      <c r="BE1841" s="18" t="s">
        <v>5537</v>
      </c>
      <c r="BF1841" s="18" t="s">
        <v>5537</v>
      </c>
      <c r="BG1841" s="18" t="s">
        <v>5537</v>
      </c>
      <c r="BH1841" s="18" t="s">
        <v>5537</v>
      </c>
      <c r="BI1841" s="18" t="s">
        <v>5537</v>
      </c>
      <c r="BJ1841" s="18" t="s">
        <v>5537</v>
      </c>
      <c r="BK1841" s="18" t="s">
        <v>5537</v>
      </c>
      <c r="BL1841" s="9" t="s">
        <v>5537</v>
      </c>
      <c r="BM1841" s="14" t="s">
        <v>5537</v>
      </c>
      <c r="BN1841" s="14" t="s">
        <v>5537</v>
      </c>
      <c r="BO1841" s="14" t="str">
        <f>_xlfn.XLOOKUP(B1841,'[4]cell downs 18042026 17h'!$B:$B,'[4]cell downs 18042026 17h'!$B:$B,"")</f>
        <v/>
      </c>
      <c r="BP1841" s="14" t="str">
        <f>_xlfn.XLOOKUP(B1841,'[5]Cells Huawei 19042026 15h'!$B:$B,'[5]Cells Huawei 19042026 15h'!$B:$B,"")</f>
        <v/>
      </c>
      <c r="BQ1841" s="9" t="str">
        <f>_xlfn.XLOOKUP(B1841,'[6]cells down 19042026 9H40'!$B:$B,'[6]cells down 19042026 9H40'!$B:$B,"")</f>
        <v/>
      </c>
      <c r="BR1841" s="9" t="s">
        <v>5537</v>
      </c>
      <c r="BS1841" s="9" t="s">
        <v>12</v>
      </c>
      <c r="BT1841" s="108"/>
    </row>
    <row r="1842" spans="1:72" s="9" customFormat="1" x14ac:dyDescent="0.35">
      <c r="A1842" s="1" t="s">
        <v>3010</v>
      </c>
      <c r="B1842" s="8" t="s">
        <v>3011</v>
      </c>
      <c r="C1842" s="3" t="str">
        <f>_xlfn.XLOOKUP(B1842,'[1]daily break down'!$D:$D,'[1]daily break down'!$E:$E,"")</f>
        <v>NORD</v>
      </c>
      <c r="D1842" s="1" t="s">
        <v>11</v>
      </c>
      <c r="E1842" s="1" t="s">
        <v>66</v>
      </c>
      <c r="F1842" s="3" t="s">
        <v>23</v>
      </c>
      <c r="G1842" s="1" t="s">
        <v>3010</v>
      </c>
      <c r="H1842" s="32" t="str">
        <f>_xlfn.XLOOKUP(B1842,[2]CALCULATION!$B:$B,[2]CALCULATION!$H:$H,"")</f>
        <v>Huawei</v>
      </c>
      <c r="I1842" s="28">
        <v>0</v>
      </c>
      <c r="J1842" s="28">
        <v>0</v>
      </c>
      <c r="K1842" s="28">
        <v>0</v>
      </c>
      <c r="L1842" s="28">
        <v>0</v>
      </c>
      <c r="M1842" s="28">
        <v>0</v>
      </c>
      <c r="N1842" s="28">
        <v>0</v>
      </c>
      <c r="O1842" s="28">
        <v>0</v>
      </c>
      <c r="P1842" s="28">
        <v>0</v>
      </c>
      <c r="Q1842" s="28">
        <v>0</v>
      </c>
      <c r="R1842" s="28">
        <v>0</v>
      </c>
      <c r="S1842" s="93">
        <v>0</v>
      </c>
      <c r="T1842" s="93">
        <f>_xlfn.XLOOKUP(B1842,'[3]Nur des jours'!$B:$B,'[3]Nur des jours'!$U:$U,"")</f>
        <v>0</v>
      </c>
      <c r="U1842" s="93">
        <v>0</v>
      </c>
      <c r="V1842" s="93">
        <v>0</v>
      </c>
      <c r="W1842" s="93">
        <v>0</v>
      </c>
      <c r="X1842" s="93">
        <v>0</v>
      </c>
      <c r="Y1842" s="93">
        <v>0</v>
      </c>
      <c r="Z1842" s="93">
        <v>0</v>
      </c>
      <c r="AA1842" s="93">
        <v>0</v>
      </c>
      <c r="AB1842" s="93">
        <v>0</v>
      </c>
      <c r="AC1842" s="93"/>
      <c r="AD1842" s="93">
        <v>0</v>
      </c>
      <c r="AE1842" s="93">
        <v>0</v>
      </c>
      <c r="AF1842" s="93">
        <v>0</v>
      </c>
      <c r="AG1842" s="93"/>
      <c r="AH1842" s="93">
        <v>0</v>
      </c>
      <c r="AI1842" s="93">
        <v>0</v>
      </c>
      <c r="AJ1842" s="93">
        <v>0</v>
      </c>
      <c r="AK1842" s="93">
        <v>0</v>
      </c>
      <c r="AL1842" s="93">
        <v>0</v>
      </c>
      <c r="AM1842" s="49" t="s">
        <v>5559</v>
      </c>
      <c r="AN1842" s="49"/>
      <c r="AO1842" s="48" t="str" cm="1">
        <f t="array" ref="AO1842">IFERROR(_xlfn.IFS(
AQ1842="MPR ISSUE","PDH",
AQ1842="BSS Hardware Issue","BSS",
AQ1842="Sites strategiques, MLL, Pylone, etc.","ENVTECH",
AQ1842="AKTIVCO DEFAUT GE &amp; POWER Cabinet","AKTIVCO",
AQ1842="AKTIVCO Coupure ENEO &amp; Baisse de tension","AKTIVCO GRID ONLY",
AQ1842="Coupure ENEO &amp; Baisse de tension","IHS GRID ONLY",
AQ1842="Defaut GE &amp; POWER Cabinet","IHS",
AQ1842="Sharing","Partners",
AQ1842="Sites strategiques &amp; DataCenter","SST &amp; DC",
AQ1842="Exclu","Exclu",
AQ1842="SAT","SAT",
AQ1842="SPARE-ISSUE","SPARE-ISSUE",
AQ1842="Fiber CAmtel","TRANS_FO_CAMTEL",
AQ1842="Fiber AOF","Fiber AOF",
AQ1842="Projet OCM (HUAWEI)","TRAVAUX-HUAWEI",
AQ1842="Projet OCM (NOKIA)","TRAVAUX-NOKIA",
AQ1842="ACCESS-ISSUE","ACCESS-ISSUE",
AQ1842="Projet OCM (ZTE, NOKIA, autres projets)","TRAVAUX OCM",
AQ1842="No root CAuse","No root cause",
AQ1842="ODU HS","PDH",
AQ1842="IP &amp; VLAN","PDH",
AQ1842="Warehouse HUAWEI","SPARE-ISSUE",
AQ1842="SPARE-HS","SPARE-ISSUE",
AQ1842="Power Telco","BSS",AQ1842="no impacts","no impacts"
),"")</f>
        <v>No root cause</v>
      </c>
      <c r="AP1842" s="48" t="str" cm="1">
        <f t="array" ref="AP1842">IFERROR(_xlfn.IFS(
AQ1842="MPR ISSUE","TX ISSUE",
AQ1842="BSS Hardware Issue","RAN ISSUE",
AQ1842="Sites strategiques, MLL, Pylone, etc.","ENVTECH",
AQ1842="AKTIVCO DEFAUT GE &amp; POWER Cabinet","POWER ISSUE",
AQ1842="AKTIVCO Coupure ENEO &amp; Baisse de tension","POWER ISSUE",
AQ1842="Coupure ENEO &amp; Baisse de tension","POWER ISSUE",
AQ1842="Defaut GE &amp; POWER Cabinet","POWER ISSUE",
AQ1842="Sharing","POWER ISSUE",
AQ1842="Sites strategiques &amp; DataCenter","POWER ISSUE",
AQ1842="Exclu","Exclu",
AQ1842="SAT","TX ISSUE",
AQ1842="SPARE-ISSUE","SPARE-ISSUE",
AQ1842="Fiber CAmtel","TX ISSUE",
AQ1842="Fiber AOF","TX ISSUE",
AQ1842="Projet OCM (HUAWEI)","TRAVAUX-HUAWEI",
AQ1842="Projet OCM (NOKIA)","TRAVAUX -NOKIA",
AQ1842="ACCESS-ISSUE","ACCESS-ISSUE",
AQ1842="Projet OCM (ZTE, NOKIA, autres projets)","TRAVAUX OCM",
AQ1842="No root CAuse","No root cause",
AQ1842="ODU HS","TX ISSUE",
AQ1842="IP &amp; VLAN","TX ISSUE",
AQ1842="Warehouse HUAWEI","SPARE-ISSUE",
AQ1842="SPARE-HS","SPARE-ISSUE",
AQ1842="Power Telco","RAN ISSUE",AQ1842="no impacts","no impacts"
),"")</f>
        <v>No root cause</v>
      </c>
      <c r="AQ1842" s="127" t="s">
        <v>5344</v>
      </c>
      <c r="AR1842" s="48" t="str" cm="1">
        <f t="array" ref="AR1842">IFERROR(_xlfn.IFS(
AQ1842="MPR ISSUE","ACTIVE",
AQ1842="BSS Hardware Issue","ACTIVE",
AQ1842="Sites strategiques, MLL, Pylone, etc.","PASSIVE",
AQ1842="AKTIVCO DEFAUT GE &amp; POWER Cabinet","PASSIVE",
AQ1842="AKTIVCO Coupure ENEO &amp; Baisse de tension","PASSIVE",
AQ1842="Coupure ENEO &amp; Baisse de tension","PASSIVE",
AQ1842="Defaut GE &amp; POWER Cabinet","PASSIVE",
AQ1842="Sharing","PASSIVE",
AQ1842="Sites strategiques &amp; DataCenter","PASSIVE",
AQ1842="Exclu","Exclu",
AQ1842="SAT","ACTIVE",
AQ1842="SPARE-ISSUE","SPARE-ISSUE",
AQ1842="Fiber CAmtel","ACTIVE",
AQ1842="Fiber AOF","ACTIVE",
AQ1842="Projet OCM (HUAWEI)","PLANNED WORKS",
AQ1842="Projet OCM (NOKIA)","PLANNED WORKS",
AQ1842="ACCESS-ISSUE","ACCESS-ISSUE",
AQ1842="Projet OCM (ZTE, NOKIA, autres projets)","PLANNED WORKS",
AQ1842="No root CAuse","No root cause",
AQ1842="ODU HS","ACTIVE",
AQ1842="IP &amp; VLAN","ACTIVE",
AQ1842="Warehouse HUAWEI","SPARE-ISSUE",
AQ1842="SPARE-HS","SPARE-ISSUE",
AQ1842="Power Telco","ACTIVE", AQ1842="no impacts","no impacts"
),"")</f>
        <v>No root cause</v>
      </c>
      <c r="AS1842" s="92" t="s">
        <v>5537</v>
      </c>
      <c r="AT1842" s="98" t="s">
        <v>3011</v>
      </c>
      <c r="AV1842" s="17" t="s">
        <v>5537</v>
      </c>
      <c r="AW1842" s="7" t="s">
        <v>5537</v>
      </c>
      <c r="AX1842" s="6" t="s">
        <v>5537</v>
      </c>
      <c r="AY1842" s="7"/>
      <c r="AZ1842" s="3" t="s">
        <v>5537</v>
      </c>
      <c r="BA1842" s="18" t="s">
        <v>5537</v>
      </c>
      <c r="BB1842" s="18" t="s">
        <v>5537</v>
      </c>
      <c r="BC1842" s="18" t="s">
        <v>5537</v>
      </c>
      <c r="BD1842" s="18" t="s">
        <v>5537</v>
      </c>
      <c r="BE1842" s="18" t="s">
        <v>5537</v>
      </c>
      <c r="BF1842" s="18" t="s">
        <v>5537</v>
      </c>
      <c r="BG1842" s="18" t="s">
        <v>5537</v>
      </c>
      <c r="BH1842" s="18" t="s">
        <v>5537</v>
      </c>
      <c r="BI1842" s="18" t="s">
        <v>5537</v>
      </c>
      <c r="BJ1842" s="18" t="s">
        <v>5537</v>
      </c>
      <c r="BK1842" s="18" t="s">
        <v>5537</v>
      </c>
      <c r="BL1842" s="9" t="s">
        <v>5537</v>
      </c>
      <c r="BM1842" s="14" t="s">
        <v>5537</v>
      </c>
      <c r="BN1842" s="14" t="s">
        <v>5537</v>
      </c>
      <c r="BO1842" s="14" t="str">
        <f>_xlfn.XLOOKUP(B1842,'[4]cell downs 18042026 17h'!$B:$B,'[4]cell downs 18042026 17h'!$B:$B,"")</f>
        <v/>
      </c>
      <c r="BP1842" s="14" t="str">
        <f>_xlfn.XLOOKUP(B1842,'[5]Cells Huawei 19042026 15h'!$B:$B,'[5]Cells Huawei 19042026 15h'!$B:$B,"")</f>
        <v/>
      </c>
      <c r="BQ1842" s="9" t="str">
        <f>_xlfn.XLOOKUP(B1842,'[6]cells down 19042026 9H40'!$B:$B,'[6]cells down 19042026 9H40'!$B:$B,"")</f>
        <v/>
      </c>
      <c r="BR1842" s="9" t="s">
        <v>3011</v>
      </c>
      <c r="BS1842" s="9" t="s">
        <v>5537</v>
      </c>
      <c r="BT1842" s="108"/>
    </row>
    <row r="1843" spans="1:72" s="9" customFormat="1" x14ac:dyDescent="0.35">
      <c r="A1843" s="1" t="s">
        <v>5168</v>
      </c>
      <c r="B1843" s="8" t="s">
        <v>5169</v>
      </c>
      <c r="C1843" s="3" t="str">
        <f>_xlfn.XLOOKUP(B1843,'[1]daily break down'!$D:$D,'[1]daily break down'!$E:$E,"")</f>
        <v>OUEST</v>
      </c>
      <c r="D1843" s="1" t="s">
        <v>11</v>
      </c>
      <c r="E1843" s="1" t="s">
        <v>12</v>
      </c>
      <c r="F1843" s="3" t="s">
        <v>102</v>
      </c>
      <c r="G1843" s="1" t="s">
        <v>5168</v>
      </c>
      <c r="H1843" s="32" t="str">
        <f>_xlfn.XLOOKUP(B1843,[2]CALCULATION!$B:$B,[2]CALCULATION!$H:$H,"")</f>
        <v>HUAWEI</v>
      </c>
      <c r="I1843" s="28">
        <v>0</v>
      </c>
      <c r="J1843" s="28">
        <v>0</v>
      </c>
      <c r="K1843" s="28">
        <v>0</v>
      </c>
      <c r="L1843" s="28">
        <v>0</v>
      </c>
      <c r="M1843" s="28">
        <v>0</v>
      </c>
      <c r="N1843" s="28">
        <v>0</v>
      </c>
      <c r="O1843" s="28">
        <v>0</v>
      </c>
      <c r="P1843" s="28">
        <v>0</v>
      </c>
      <c r="Q1843" s="28">
        <v>0</v>
      </c>
      <c r="R1843" s="28">
        <v>0</v>
      </c>
      <c r="S1843" s="93">
        <v>0</v>
      </c>
      <c r="T1843" s="93">
        <f>_xlfn.XLOOKUP(B1843,'[3]Nur des jours'!$B:$B,'[3]Nur des jours'!$U:$U,"")</f>
        <v>0</v>
      </c>
      <c r="U1843" s="93">
        <v>0</v>
      </c>
      <c r="V1843" s="93">
        <v>0</v>
      </c>
      <c r="W1843" s="93">
        <v>0</v>
      </c>
      <c r="X1843" s="93">
        <v>0</v>
      </c>
      <c r="Y1843" s="93">
        <v>0</v>
      </c>
      <c r="Z1843" s="93">
        <v>0</v>
      </c>
      <c r="AA1843" s="93">
        <v>0</v>
      </c>
      <c r="AB1843" s="93">
        <v>0</v>
      </c>
      <c r="AC1843" s="93"/>
      <c r="AD1843" s="93">
        <v>0</v>
      </c>
      <c r="AE1843" s="93">
        <v>0</v>
      </c>
      <c r="AF1843" s="93">
        <v>0</v>
      </c>
      <c r="AG1843" s="93"/>
      <c r="AH1843" s="93">
        <v>0</v>
      </c>
      <c r="AI1843" s="93">
        <v>0</v>
      </c>
      <c r="AJ1843" s="93">
        <v>0</v>
      </c>
      <c r="AK1843" s="93">
        <v>0</v>
      </c>
      <c r="AL1843" s="93">
        <v>0</v>
      </c>
      <c r="AM1843" s="49" t="s">
        <v>5559</v>
      </c>
      <c r="AN1843" s="49"/>
      <c r="AO1843" s="48" t="str" cm="1">
        <f t="array" ref="AO1843">IFERROR(_xlfn.IFS(
AQ1843="MPR ISSUE","PDH",
AQ1843="BSS Hardware Issue","BSS",
AQ1843="Sites strategiques, MLL, Pylone, etc.","ENVTECH",
AQ1843="AKTIVCO DEFAUT GE &amp; POWER Cabinet","AKTIVCO",
AQ1843="AKTIVCO Coupure ENEO &amp; Baisse de tension","AKTIVCO GRID ONLY",
AQ1843="Coupure ENEO &amp; Baisse de tension","IHS GRID ONLY",
AQ1843="Defaut GE &amp; POWER Cabinet","IHS",
AQ1843="Sharing","Partners",
AQ1843="Sites strategiques &amp; DataCenter","SST &amp; DC",
AQ1843="Exclu","Exclu",
AQ1843="SAT","SAT",
AQ1843="SPARE-ISSUE","SPARE-ISSUE",
AQ1843="Fiber CAmtel","TRANS_FO_CAMTEL",
AQ1843="Fiber AOF","Fiber AOF",
AQ1843="Projet OCM (HUAWEI)","TRAVAUX-HUAWEI",
AQ1843="Projet OCM (NOKIA)","TRAVAUX-NOKIA",
AQ1843="ACCESS-ISSUE","ACCESS-ISSUE",
AQ1843="Projet OCM (ZTE, NOKIA, autres projets)","TRAVAUX OCM",
AQ1843="No root CAuse","No root cause",
AQ1843="ODU HS","PDH",
AQ1843="IP &amp; VLAN","PDH",
AQ1843="Warehouse HUAWEI","SPARE-ISSUE",
AQ1843="SPARE-HS","SPARE-ISSUE",
AQ1843="Power Telco","BSS",AQ1843="no impacts","no impacts"
),"")</f>
        <v>No root cause</v>
      </c>
      <c r="AP1843" s="48" t="str" cm="1">
        <f t="array" ref="AP1843">IFERROR(_xlfn.IFS(
AQ1843="MPR ISSUE","TX ISSUE",
AQ1843="BSS Hardware Issue","RAN ISSUE",
AQ1843="Sites strategiques, MLL, Pylone, etc.","ENVTECH",
AQ1843="AKTIVCO DEFAUT GE &amp; POWER Cabinet","POWER ISSUE",
AQ1843="AKTIVCO Coupure ENEO &amp; Baisse de tension","POWER ISSUE",
AQ1843="Coupure ENEO &amp; Baisse de tension","POWER ISSUE",
AQ1843="Defaut GE &amp; POWER Cabinet","POWER ISSUE",
AQ1843="Sharing","POWER ISSUE",
AQ1843="Sites strategiques &amp; DataCenter","POWER ISSUE",
AQ1843="Exclu","Exclu",
AQ1843="SAT","TX ISSUE",
AQ1843="SPARE-ISSUE","SPARE-ISSUE",
AQ1843="Fiber CAmtel","TX ISSUE",
AQ1843="Fiber AOF","TX ISSUE",
AQ1843="Projet OCM (HUAWEI)","TRAVAUX-HUAWEI",
AQ1843="Projet OCM (NOKIA)","TRAVAUX -NOKIA",
AQ1843="ACCESS-ISSUE","ACCESS-ISSUE",
AQ1843="Projet OCM (ZTE, NOKIA, autres projets)","TRAVAUX OCM",
AQ1843="No root CAuse","No root cause",
AQ1843="ODU HS","TX ISSUE",
AQ1843="IP &amp; VLAN","TX ISSUE",
AQ1843="Warehouse HUAWEI","SPARE-ISSUE",
AQ1843="SPARE-HS","SPARE-ISSUE",
AQ1843="Power Telco","RAN ISSUE",AQ1843="no impacts","no impacts"
),"")</f>
        <v>No root cause</v>
      </c>
      <c r="AQ1843" s="127" t="s">
        <v>5344</v>
      </c>
      <c r="AR1843" s="48" t="str" cm="1">
        <f t="array" ref="AR1843">IFERROR(_xlfn.IFS(
AQ1843="MPR ISSUE","ACTIVE",
AQ1843="BSS Hardware Issue","ACTIVE",
AQ1843="Sites strategiques, MLL, Pylone, etc.","PASSIVE",
AQ1843="AKTIVCO DEFAUT GE &amp; POWER Cabinet","PASSIVE",
AQ1843="AKTIVCO Coupure ENEO &amp; Baisse de tension","PASSIVE",
AQ1843="Coupure ENEO &amp; Baisse de tension","PASSIVE",
AQ1843="Defaut GE &amp; POWER Cabinet","PASSIVE",
AQ1843="Sharing","PASSIVE",
AQ1843="Sites strategiques &amp; DataCenter","PASSIVE",
AQ1843="Exclu","Exclu",
AQ1843="SAT","ACTIVE",
AQ1843="SPARE-ISSUE","SPARE-ISSUE",
AQ1843="Fiber CAmtel","ACTIVE",
AQ1843="Fiber AOF","ACTIVE",
AQ1843="Projet OCM (HUAWEI)","PLANNED WORKS",
AQ1843="Projet OCM (NOKIA)","PLANNED WORKS",
AQ1843="ACCESS-ISSUE","ACCESS-ISSUE",
AQ1843="Projet OCM (ZTE, NOKIA, autres projets)","PLANNED WORKS",
AQ1843="No root CAuse","No root cause",
AQ1843="ODU HS","ACTIVE",
AQ1843="IP &amp; VLAN","ACTIVE",
AQ1843="Warehouse HUAWEI","SPARE-ISSUE",
AQ1843="SPARE-HS","SPARE-ISSUE",
AQ1843="Power Telco","ACTIVE", AQ1843="no impacts","no impacts"
),"")</f>
        <v>No root cause</v>
      </c>
      <c r="AS1843" s="92" t="s">
        <v>5537</v>
      </c>
      <c r="AT1843" s="98" t="s">
        <v>5169</v>
      </c>
      <c r="AV1843" s="17" t="s">
        <v>5537</v>
      </c>
      <c r="AW1843" s="7" t="s">
        <v>5537</v>
      </c>
      <c r="AX1843" s="6" t="s">
        <v>5537</v>
      </c>
      <c r="AY1843" s="7"/>
      <c r="AZ1843" s="3" t="s">
        <v>5537</v>
      </c>
      <c r="BA1843" s="18" t="s">
        <v>5537</v>
      </c>
      <c r="BB1843" s="18" t="s">
        <v>5537</v>
      </c>
      <c r="BC1843" s="18" t="s">
        <v>5537</v>
      </c>
      <c r="BD1843" s="18" t="s">
        <v>5537</v>
      </c>
      <c r="BE1843" s="18" t="s">
        <v>5537</v>
      </c>
      <c r="BF1843" s="18" t="s">
        <v>5537</v>
      </c>
      <c r="BG1843" s="18" t="s">
        <v>5537</v>
      </c>
      <c r="BH1843" s="18" t="s">
        <v>5537</v>
      </c>
      <c r="BI1843" s="18" t="s">
        <v>5537</v>
      </c>
      <c r="BJ1843" s="18" t="s">
        <v>5537</v>
      </c>
      <c r="BK1843" s="18" t="s">
        <v>5537</v>
      </c>
      <c r="BL1843" s="9" t="s">
        <v>5537</v>
      </c>
      <c r="BM1843" s="14" t="s">
        <v>5537</v>
      </c>
      <c r="BN1843" s="14" t="s">
        <v>5537</v>
      </c>
      <c r="BO1843" s="14" t="str">
        <f>_xlfn.XLOOKUP(B1843,'[4]cell downs 18042026 17h'!$B:$B,'[4]cell downs 18042026 17h'!$B:$B,"")</f>
        <v/>
      </c>
      <c r="BP1843" s="14" t="str">
        <f>_xlfn.XLOOKUP(B1843,'[5]Cells Huawei 19042026 15h'!$B:$B,'[5]Cells Huawei 19042026 15h'!$B:$B,"")</f>
        <v/>
      </c>
      <c r="BQ1843" s="9" t="str">
        <f>_xlfn.XLOOKUP(B1843,'[6]cells down 19042026 9H40'!$B:$B,'[6]cells down 19042026 9H40'!$B:$B,"")</f>
        <v/>
      </c>
      <c r="BR1843" s="9" t="s">
        <v>5169</v>
      </c>
      <c r="BS1843" s="9" t="s">
        <v>114</v>
      </c>
      <c r="BT1843" s="108"/>
    </row>
    <row r="1844" spans="1:72" s="9" customFormat="1" x14ac:dyDescent="0.35">
      <c r="A1844" s="2" t="s">
        <v>4062</v>
      </c>
      <c r="B1844" s="8" t="s">
        <v>4063</v>
      </c>
      <c r="C1844" s="3" t="str">
        <f>_xlfn.XLOOKUP(B1844,'[1]daily break down'!$D:$D,'[1]daily break down'!$E:$E,"")</f>
        <v>Bafoussam</v>
      </c>
      <c r="D1844" s="1" t="s">
        <v>21</v>
      </c>
      <c r="E1844" s="1" t="s">
        <v>36</v>
      </c>
      <c r="F1844" s="3" t="s">
        <v>102</v>
      </c>
      <c r="G1844" s="1" t="s">
        <v>299</v>
      </c>
      <c r="H1844" s="32" t="str">
        <f>_xlfn.XLOOKUP(B1844,[2]CALCULATION!$B:$B,[2]CALCULATION!$H:$H,"")</f>
        <v>HUAWEI</v>
      </c>
      <c r="I1844" s="28">
        <v>0</v>
      </c>
      <c r="J1844" s="28">
        <v>0</v>
      </c>
      <c r="K1844" s="28">
        <v>0</v>
      </c>
      <c r="L1844" s="28">
        <v>0</v>
      </c>
      <c r="M1844" s="28">
        <v>0</v>
      </c>
      <c r="N1844" s="28">
        <v>0</v>
      </c>
      <c r="O1844" s="28">
        <v>0</v>
      </c>
      <c r="P1844" s="28">
        <v>0</v>
      </c>
      <c r="Q1844" s="28">
        <v>0</v>
      </c>
      <c r="R1844" s="28">
        <v>0</v>
      </c>
      <c r="S1844" s="93">
        <v>0</v>
      </c>
      <c r="T1844" s="93">
        <f>_xlfn.XLOOKUP(B1844,'[3]Nur des jours'!$B:$B,'[3]Nur des jours'!$U:$U,"")</f>
        <v>0</v>
      </c>
      <c r="U1844" s="93">
        <v>0</v>
      </c>
      <c r="V1844" s="93">
        <v>0</v>
      </c>
      <c r="W1844" s="93">
        <v>0</v>
      </c>
      <c r="X1844" s="93">
        <v>0</v>
      </c>
      <c r="Y1844" s="93">
        <v>0</v>
      </c>
      <c r="Z1844" s="93">
        <v>0</v>
      </c>
      <c r="AA1844" s="93">
        <v>0</v>
      </c>
      <c r="AB1844" s="93">
        <v>0</v>
      </c>
      <c r="AC1844" s="93"/>
      <c r="AD1844" s="93">
        <v>0</v>
      </c>
      <c r="AE1844" s="93">
        <v>0</v>
      </c>
      <c r="AF1844" s="93">
        <v>0</v>
      </c>
      <c r="AG1844" s="93"/>
      <c r="AH1844" s="93">
        <v>0</v>
      </c>
      <c r="AI1844" s="93">
        <v>0</v>
      </c>
      <c r="AJ1844" s="93">
        <v>0</v>
      </c>
      <c r="AK1844" s="93">
        <v>0</v>
      </c>
      <c r="AL1844" s="93">
        <v>0</v>
      </c>
      <c r="AM1844" s="49" t="s">
        <v>5559</v>
      </c>
      <c r="AN1844" s="49"/>
      <c r="AO1844" s="48" t="str" cm="1">
        <f t="array" ref="AO1844">IFERROR(_xlfn.IFS(
AQ1844="MPR ISSUE","PDH",
AQ1844="BSS Hardware Issue","BSS",
AQ1844="Sites strategiques, MLL, Pylone, etc.","ENVTECH",
AQ1844="AKTIVCO DEFAUT GE &amp; POWER Cabinet","AKTIVCO",
AQ1844="AKTIVCO Coupure ENEO &amp; Baisse de tension","AKTIVCO GRID ONLY",
AQ1844="Coupure ENEO &amp; Baisse de tension","IHS GRID ONLY",
AQ1844="Defaut GE &amp; POWER Cabinet","IHS",
AQ1844="Sharing","Partners",
AQ1844="Sites strategiques &amp; DataCenter","SST &amp; DC",
AQ1844="Exclu","Exclu",
AQ1844="SAT","SAT",
AQ1844="SPARE-ISSUE","SPARE-ISSUE",
AQ1844="Fiber CAmtel","TRANS_FO_CAMTEL",
AQ1844="Fiber AOF","Fiber AOF",
AQ1844="Projet OCM (HUAWEI)","TRAVAUX-HUAWEI",
AQ1844="Projet OCM (NOKIA)","TRAVAUX-NOKIA",
AQ1844="ACCESS-ISSUE","ACCESS-ISSUE",
AQ1844="Projet OCM (ZTE, NOKIA, autres projets)","TRAVAUX OCM",
AQ1844="No root CAuse","No root cause",
AQ1844="ODU HS","PDH",
AQ1844="IP &amp; VLAN","PDH",
AQ1844="Warehouse HUAWEI","SPARE-ISSUE",
AQ1844="SPARE-HS","SPARE-ISSUE",
AQ1844="Power Telco","BSS",AQ1844="no impacts","no impacts"
),"")</f>
        <v>No root cause</v>
      </c>
      <c r="AP1844" s="48" t="str" cm="1">
        <f t="array" ref="AP1844">IFERROR(_xlfn.IFS(
AQ1844="MPR ISSUE","TX ISSUE",
AQ1844="BSS Hardware Issue","RAN ISSUE",
AQ1844="Sites strategiques, MLL, Pylone, etc.","ENVTECH",
AQ1844="AKTIVCO DEFAUT GE &amp; POWER Cabinet","POWER ISSUE",
AQ1844="AKTIVCO Coupure ENEO &amp; Baisse de tension","POWER ISSUE",
AQ1844="Coupure ENEO &amp; Baisse de tension","POWER ISSUE",
AQ1844="Defaut GE &amp; POWER Cabinet","POWER ISSUE",
AQ1844="Sharing","POWER ISSUE",
AQ1844="Sites strategiques &amp; DataCenter","POWER ISSUE",
AQ1844="Exclu","Exclu",
AQ1844="SAT","TX ISSUE",
AQ1844="SPARE-ISSUE","SPARE-ISSUE",
AQ1844="Fiber CAmtel","TX ISSUE",
AQ1844="Fiber AOF","TX ISSUE",
AQ1844="Projet OCM (HUAWEI)","TRAVAUX-HUAWEI",
AQ1844="Projet OCM (NOKIA)","TRAVAUX -NOKIA",
AQ1844="ACCESS-ISSUE","ACCESS-ISSUE",
AQ1844="Projet OCM (ZTE, NOKIA, autres projets)","TRAVAUX OCM",
AQ1844="No root CAuse","No root cause",
AQ1844="ODU HS","TX ISSUE",
AQ1844="IP &amp; VLAN","TX ISSUE",
AQ1844="Warehouse HUAWEI","SPARE-ISSUE",
AQ1844="SPARE-HS","SPARE-ISSUE",
AQ1844="Power Telco","RAN ISSUE",AQ1844="no impacts","no impacts"
),"")</f>
        <v>No root cause</v>
      </c>
      <c r="AQ1844" s="67" t="s">
        <v>5344</v>
      </c>
      <c r="AR1844" s="48" t="str" cm="1">
        <f t="array" ref="AR1844">IFERROR(_xlfn.IFS(
AQ1844="MPR ISSUE","ACTIVE",
AQ1844="BSS Hardware Issue","ACTIVE",
AQ1844="Sites strategiques, MLL, Pylone, etc.","PASSIVE",
AQ1844="AKTIVCO DEFAUT GE &amp; POWER Cabinet","PASSIVE",
AQ1844="AKTIVCO Coupure ENEO &amp; Baisse de tension","PASSIVE",
AQ1844="Coupure ENEO &amp; Baisse de tension","PASSIVE",
AQ1844="Defaut GE &amp; POWER Cabinet","PASSIVE",
AQ1844="Sharing","PASSIVE",
AQ1844="Sites strategiques &amp; DataCenter","PASSIVE",
AQ1844="Exclu","Exclu",
AQ1844="SAT","ACTIVE",
AQ1844="SPARE-ISSUE","SPARE-ISSUE",
AQ1844="Fiber CAmtel","ACTIVE",
AQ1844="Fiber AOF","ACTIVE",
AQ1844="Projet OCM (HUAWEI)","PLANNED WORKS",
AQ1844="Projet OCM (NOKIA)","PLANNED WORKS",
AQ1844="ACCESS-ISSUE","ACCESS-ISSUE",
AQ1844="Projet OCM (ZTE, NOKIA, autres projets)","PLANNED WORKS",
AQ1844="No root CAuse","No root cause",
AQ1844="ODU HS","ACTIVE",
AQ1844="IP &amp; VLAN","ACTIVE",
AQ1844="Warehouse HUAWEI","SPARE-ISSUE",
AQ1844="SPARE-HS","SPARE-ISSUE",
AQ1844="Power Telco","ACTIVE", AQ1844="no impacts","no impacts"
),"")</f>
        <v>No root cause</v>
      </c>
      <c r="AS1844" s="92" t="s">
        <v>5537</v>
      </c>
      <c r="AT1844" s="98" t="s">
        <v>4063</v>
      </c>
      <c r="AV1844" s="17" t="s">
        <v>5537</v>
      </c>
      <c r="AW1844" s="7" t="s">
        <v>5537</v>
      </c>
      <c r="AX1844" s="6" t="s">
        <v>5537</v>
      </c>
      <c r="AY1844" s="7"/>
      <c r="AZ1844" s="3" t="s">
        <v>5537</v>
      </c>
      <c r="BA1844" s="18" t="s">
        <v>5537</v>
      </c>
      <c r="BB1844" s="18" t="s">
        <v>5537</v>
      </c>
      <c r="BC1844" s="18" t="s">
        <v>5537</v>
      </c>
      <c r="BD1844" s="18" t="s">
        <v>5537</v>
      </c>
      <c r="BE1844" s="18" t="s">
        <v>5537</v>
      </c>
      <c r="BF1844" s="18" t="s">
        <v>5537</v>
      </c>
      <c r="BG1844" s="18" t="s">
        <v>5537</v>
      </c>
      <c r="BH1844" s="18" t="s">
        <v>5537</v>
      </c>
      <c r="BI1844" s="18" t="s">
        <v>5537</v>
      </c>
      <c r="BJ1844" s="18" t="s">
        <v>5537</v>
      </c>
      <c r="BK1844" s="18" t="s">
        <v>5537</v>
      </c>
      <c r="BL1844" s="9" t="s">
        <v>5537</v>
      </c>
      <c r="BM1844" s="14" t="s">
        <v>5537</v>
      </c>
      <c r="BN1844" s="14" t="s">
        <v>5537</v>
      </c>
      <c r="BO1844" s="14" t="str">
        <f>_xlfn.XLOOKUP(B1844,'[4]cell downs 18042026 17h'!$B:$B,'[4]cell downs 18042026 17h'!$B:$B,"")</f>
        <v/>
      </c>
      <c r="BP1844" s="14" t="str">
        <f>_xlfn.XLOOKUP(B1844,'[5]Cells Huawei 19042026 15h'!$B:$B,'[5]Cells Huawei 19042026 15h'!$B:$B,"")</f>
        <v/>
      </c>
      <c r="BQ1844" s="9" t="str">
        <f>_xlfn.XLOOKUP(B1844,'[6]cells down 19042026 9H40'!$B:$B,'[6]cells down 19042026 9H40'!$B:$B,"")</f>
        <v/>
      </c>
      <c r="BR1844" s="9" t="s">
        <v>5537</v>
      </c>
      <c r="BS1844" s="9" t="s">
        <v>12</v>
      </c>
      <c r="BT1844" s="108"/>
    </row>
    <row r="1845" spans="1:72" s="9" customFormat="1" x14ac:dyDescent="0.35">
      <c r="A1845" s="1" t="s">
        <v>1833</v>
      </c>
      <c r="B1845" s="8" t="s">
        <v>1834</v>
      </c>
      <c r="C1845" s="3" t="str">
        <f>_xlfn.XLOOKUP(B1845,'[1]daily break down'!$D:$D,'[1]daily break down'!$E:$E,"")</f>
        <v>Bafoussam</v>
      </c>
      <c r="D1845" s="1" t="s">
        <v>1022</v>
      </c>
      <c r="E1845" s="1"/>
      <c r="F1845" s="3" t="s">
        <v>102</v>
      </c>
      <c r="G1845" s="1" t="s">
        <v>299</v>
      </c>
      <c r="H1845" s="32" t="str">
        <f>_xlfn.XLOOKUP(B1845,[2]CALCULATION!$B:$B,[2]CALCULATION!$H:$H,"")</f>
        <v>Huawei</v>
      </c>
      <c r="I1845" s="28">
        <v>0</v>
      </c>
      <c r="J1845" s="28">
        <v>0</v>
      </c>
      <c r="K1845" s="28">
        <v>0</v>
      </c>
      <c r="L1845" s="28">
        <v>0</v>
      </c>
      <c r="M1845" s="28">
        <v>0</v>
      </c>
      <c r="N1845" s="28">
        <v>0</v>
      </c>
      <c r="O1845" s="28">
        <v>0</v>
      </c>
      <c r="P1845" s="28">
        <v>0</v>
      </c>
      <c r="Q1845" s="28">
        <v>0</v>
      </c>
      <c r="R1845" s="28">
        <v>0</v>
      </c>
      <c r="S1845" s="93">
        <v>0</v>
      </c>
      <c r="T1845" s="93">
        <f>_xlfn.XLOOKUP(B1845,'[3]Nur des jours'!$B:$B,'[3]Nur des jours'!$U:$U,"")</f>
        <v>0</v>
      </c>
      <c r="U1845" s="93">
        <v>0</v>
      </c>
      <c r="V1845" s="93">
        <v>0</v>
      </c>
      <c r="W1845" s="93">
        <v>0</v>
      </c>
      <c r="X1845" s="93">
        <v>0</v>
      </c>
      <c r="Y1845" s="93">
        <v>0</v>
      </c>
      <c r="Z1845" s="93">
        <v>0</v>
      </c>
      <c r="AA1845" s="93">
        <v>0</v>
      </c>
      <c r="AB1845" s="93">
        <v>0</v>
      </c>
      <c r="AC1845" s="93"/>
      <c r="AD1845" s="93">
        <v>0</v>
      </c>
      <c r="AE1845" s="93">
        <v>0</v>
      </c>
      <c r="AF1845" s="93">
        <v>0</v>
      </c>
      <c r="AG1845" s="93"/>
      <c r="AH1845" s="93">
        <v>0</v>
      </c>
      <c r="AI1845" s="93">
        <v>0</v>
      </c>
      <c r="AJ1845" s="93">
        <v>0</v>
      </c>
      <c r="AK1845" s="93">
        <v>0</v>
      </c>
      <c r="AL1845" s="93">
        <v>0</v>
      </c>
      <c r="AM1845" s="49" t="s">
        <v>5559</v>
      </c>
      <c r="AN1845" s="49"/>
      <c r="AO1845" s="48" t="str" cm="1">
        <f t="array" ref="AO1845">IFERROR(_xlfn.IFS(
AQ1845="MPR ISSUE","PDH",
AQ1845="BSS Hardware Issue","BSS",
AQ1845="Sites strategiques, MLL, Pylone, etc.","ENVTECH",
AQ1845="AKTIVCO DEFAUT GE &amp; POWER Cabinet","AKTIVCO",
AQ1845="AKTIVCO Coupure ENEO &amp; Baisse de tension","AKTIVCO GRID ONLY",
AQ1845="Coupure ENEO &amp; Baisse de tension","IHS GRID ONLY",
AQ1845="Defaut GE &amp; POWER Cabinet","IHS",
AQ1845="Sharing","Partners",
AQ1845="Sites strategiques &amp; DataCenter","SST &amp; DC",
AQ1845="Exclu","Exclu",
AQ1845="SAT","SAT",
AQ1845="SPARE-ISSUE","SPARE-ISSUE",
AQ1845="Fiber CAmtel","TRANS_FO_CAMTEL",
AQ1845="Fiber AOF","Fiber AOF",
AQ1845="Projet OCM (HUAWEI)","TRAVAUX-HUAWEI",
AQ1845="Projet OCM (NOKIA)","TRAVAUX-NOKIA",
AQ1845="ACCESS-ISSUE","ACCESS-ISSUE",
AQ1845="Projet OCM (ZTE, NOKIA, autres projets)","TRAVAUX OCM",
AQ1845="No root CAuse","No root cause",
AQ1845="ODU HS","PDH",
AQ1845="IP &amp; VLAN","PDH",
AQ1845="Warehouse HUAWEI","SPARE-ISSUE",
AQ1845="SPARE-HS","SPARE-ISSUE",
AQ1845="Power Telco","BSS",AQ1845="no impacts","no impacts"
),"")</f>
        <v>No root cause</v>
      </c>
      <c r="AP1845" s="48" t="str" cm="1">
        <f t="array" ref="AP1845">IFERROR(_xlfn.IFS(
AQ1845="MPR ISSUE","TX ISSUE",
AQ1845="BSS Hardware Issue","RAN ISSUE",
AQ1845="Sites strategiques, MLL, Pylone, etc.","ENVTECH",
AQ1845="AKTIVCO DEFAUT GE &amp; POWER Cabinet","POWER ISSUE",
AQ1845="AKTIVCO Coupure ENEO &amp; Baisse de tension","POWER ISSUE",
AQ1845="Coupure ENEO &amp; Baisse de tension","POWER ISSUE",
AQ1845="Defaut GE &amp; POWER Cabinet","POWER ISSUE",
AQ1845="Sharing","POWER ISSUE",
AQ1845="Sites strategiques &amp; DataCenter","POWER ISSUE",
AQ1845="Exclu","Exclu",
AQ1845="SAT","TX ISSUE",
AQ1845="SPARE-ISSUE","SPARE-ISSUE",
AQ1845="Fiber CAmtel","TX ISSUE",
AQ1845="Fiber AOF","TX ISSUE",
AQ1845="Projet OCM (HUAWEI)","TRAVAUX-HUAWEI",
AQ1845="Projet OCM (NOKIA)","TRAVAUX -NOKIA",
AQ1845="ACCESS-ISSUE","ACCESS-ISSUE",
AQ1845="Projet OCM (ZTE, NOKIA, autres projets)","TRAVAUX OCM",
AQ1845="No root CAuse","No root cause",
AQ1845="ODU HS","TX ISSUE",
AQ1845="IP &amp; VLAN","TX ISSUE",
AQ1845="Warehouse HUAWEI","SPARE-ISSUE",
AQ1845="SPARE-HS","SPARE-ISSUE",
AQ1845="Power Telco","RAN ISSUE",AQ1845="no impacts","no impacts"
),"")</f>
        <v>No root cause</v>
      </c>
      <c r="AQ1845" s="67" t="s">
        <v>5344</v>
      </c>
      <c r="AR1845" s="48" t="str" cm="1">
        <f t="array" ref="AR1845">IFERROR(_xlfn.IFS(
AQ1845="MPR ISSUE","ACTIVE",
AQ1845="BSS Hardware Issue","ACTIVE",
AQ1845="Sites strategiques, MLL, Pylone, etc.","PASSIVE",
AQ1845="AKTIVCO DEFAUT GE &amp; POWER Cabinet","PASSIVE",
AQ1845="AKTIVCO Coupure ENEO &amp; Baisse de tension","PASSIVE",
AQ1845="Coupure ENEO &amp; Baisse de tension","PASSIVE",
AQ1845="Defaut GE &amp; POWER Cabinet","PASSIVE",
AQ1845="Sharing","PASSIVE",
AQ1845="Sites strategiques &amp; DataCenter","PASSIVE",
AQ1845="Exclu","Exclu",
AQ1845="SAT","ACTIVE",
AQ1845="SPARE-ISSUE","SPARE-ISSUE",
AQ1845="Fiber CAmtel","ACTIVE",
AQ1845="Fiber AOF","ACTIVE",
AQ1845="Projet OCM (HUAWEI)","PLANNED WORKS",
AQ1845="Projet OCM (NOKIA)","PLANNED WORKS",
AQ1845="ACCESS-ISSUE","ACCESS-ISSUE",
AQ1845="Projet OCM (ZTE, NOKIA, autres projets)","PLANNED WORKS",
AQ1845="No root CAuse","No root cause",
AQ1845="ODU HS","ACTIVE",
AQ1845="IP &amp; VLAN","ACTIVE",
AQ1845="Warehouse HUAWEI","SPARE-ISSUE",
AQ1845="SPARE-HS","SPARE-ISSUE",
AQ1845="Power Telco","ACTIVE", AQ1845="no impacts","no impacts"
),"")</f>
        <v>No root cause</v>
      </c>
      <c r="AS1845" s="92" t="s">
        <v>5537</v>
      </c>
      <c r="AT1845" s="98" t="s">
        <v>1834</v>
      </c>
      <c r="AV1845" s="17" t="s">
        <v>5537</v>
      </c>
      <c r="AW1845" s="7" t="s">
        <v>5537</v>
      </c>
      <c r="AX1845" s="6" t="s">
        <v>5537</v>
      </c>
      <c r="AY1845" s="7"/>
      <c r="AZ1845" s="3" t="s">
        <v>5537</v>
      </c>
      <c r="BA1845" s="18" t="s">
        <v>5537</v>
      </c>
      <c r="BB1845" s="18" t="s">
        <v>5537</v>
      </c>
      <c r="BC1845" s="18" t="s">
        <v>5537</v>
      </c>
      <c r="BD1845" s="18" t="s">
        <v>5537</v>
      </c>
      <c r="BE1845" s="18" t="s">
        <v>5537</v>
      </c>
      <c r="BF1845" s="18" t="s">
        <v>5537</v>
      </c>
      <c r="BG1845" s="18" t="s">
        <v>5537</v>
      </c>
      <c r="BH1845" s="18" t="s">
        <v>5537</v>
      </c>
      <c r="BI1845" s="18" t="s">
        <v>5537</v>
      </c>
      <c r="BJ1845" s="18" t="s">
        <v>5537</v>
      </c>
      <c r="BK1845" s="18" t="s">
        <v>5537</v>
      </c>
      <c r="BL1845" s="9" t="s">
        <v>5537</v>
      </c>
      <c r="BM1845" s="14" t="s">
        <v>5537</v>
      </c>
      <c r="BN1845" s="14" t="s">
        <v>5537</v>
      </c>
      <c r="BO1845" s="14" t="str">
        <f>_xlfn.XLOOKUP(B1845,'[4]cell downs 18042026 17h'!$B:$B,'[4]cell downs 18042026 17h'!$B:$B,"")</f>
        <v/>
      </c>
      <c r="BP1845" s="14" t="str">
        <f>_xlfn.XLOOKUP(B1845,'[5]Cells Huawei 19042026 15h'!$B:$B,'[5]Cells Huawei 19042026 15h'!$B:$B,"")</f>
        <v/>
      </c>
      <c r="BQ1845" s="9" t="str">
        <f>_xlfn.XLOOKUP(B1845,'[6]cells down 19042026 9H40'!$B:$B,'[6]cells down 19042026 9H40'!$B:$B,"")</f>
        <v/>
      </c>
      <c r="BR1845" s="9" t="s">
        <v>5537</v>
      </c>
      <c r="BS1845" s="9" t="s">
        <v>12</v>
      </c>
      <c r="BT1845" s="108"/>
    </row>
    <row r="1846" spans="1:72" s="9" customFormat="1" x14ac:dyDescent="0.35">
      <c r="A1846" s="1" t="s">
        <v>4288</v>
      </c>
      <c r="B1846" s="8" t="s">
        <v>4289</v>
      </c>
      <c r="C1846" s="3" t="str">
        <f>_xlfn.XLOOKUP(B1846,'[1]daily break down'!$D:$D,'[1]daily break down'!$E:$E,"")</f>
        <v>OUEST</v>
      </c>
      <c r="D1846" s="1" t="s">
        <v>11</v>
      </c>
      <c r="E1846" s="1" t="s">
        <v>12</v>
      </c>
      <c r="F1846" s="3" t="s">
        <v>102</v>
      </c>
      <c r="G1846" s="1" t="s">
        <v>4288</v>
      </c>
      <c r="H1846" s="32" t="str">
        <f>_xlfn.XLOOKUP(B1846,[2]CALCULATION!$B:$B,[2]CALCULATION!$H:$H,"")</f>
        <v>HUAWEI</v>
      </c>
      <c r="I1846" s="28">
        <v>0</v>
      </c>
      <c r="J1846" s="28">
        <v>0</v>
      </c>
      <c r="K1846" s="28">
        <v>0</v>
      </c>
      <c r="L1846" s="28">
        <v>0</v>
      </c>
      <c r="M1846" s="28">
        <v>0</v>
      </c>
      <c r="N1846" s="28">
        <v>0</v>
      </c>
      <c r="O1846" s="28">
        <v>0</v>
      </c>
      <c r="P1846" s="28">
        <v>0</v>
      </c>
      <c r="Q1846" s="28">
        <v>0</v>
      </c>
      <c r="R1846" s="28">
        <v>0</v>
      </c>
      <c r="S1846" s="93">
        <v>0</v>
      </c>
      <c r="T1846" s="93">
        <f>_xlfn.XLOOKUP(B1846,'[3]Nur des jours'!$B:$B,'[3]Nur des jours'!$U:$U,"")</f>
        <v>0</v>
      </c>
      <c r="U1846" s="93">
        <v>0</v>
      </c>
      <c r="V1846" s="93">
        <v>0</v>
      </c>
      <c r="W1846" s="93">
        <v>0</v>
      </c>
      <c r="X1846" s="93">
        <v>0</v>
      </c>
      <c r="Y1846" s="93">
        <v>0</v>
      </c>
      <c r="Z1846" s="93">
        <v>0</v>
      </c>
      <c r="AA1846" s="93">
        <v>0</v>
      </c>
      <c r="AB1846" s="93">
        <v>0</v>
      </c>
      <c r="AC1846" s="93"/>
      <c r="AD1846" s="93">
        <v>0</v>
      </c>
      <c r="AE1846" s="93">
        <v>0</v>
      </c>
      <c r="AF1846" s="93">
        <v>0</v>
      </c>
      <c r="AG1846" s="93"/>
      <c r="AH1846" s="93">
        <v>0</v>
      </c>
      <c r="AI1846" s="93">
        <v>0</v>
      </c>
      <c r="AJ1846" s="93">
        <v>0</v>
      </c>
      <c r="AK1846" s="93">
        <v>0</v>
      </c>
      <c r="AL1846" s="93">
        <v>0</v>
      </c>
      <c r="AM1846" s="49" t="s">
        <v>5559</v>
      </c>
      <c r="AN1846" s="49"/>
      <c r="AO1846" s="48" t="str" cm="1">
        <f t="array" ref="AO1846">IFERROR(_xlfn.IFS(
AQ1846="MPR ISSUE","PDH",
AQ1846="BSS Hardware Issue","BSS",
AQ1846="Sites strategiques, MLL, Pylone, etc.","ENVTECH",
AQ1846="AKTIVCO DEFAUT GE &amp; POWER Cabinet","AKTIVCO",
AQ1846="AKTIVCO Coupure ENEO &amp; Baisse de tension","AKTIVCO GRID ONLY",
AQ1846="Coupure ENEO &amp; Baisse de tension","IHS GRID ONLY",
AQ1846="Defaut GE &amp; POWER Cabinet","IHS",
AQ1846="Sharing","Partners",
AQ1846="Sites strategiques &amp; DataCenter","SST &amp; DC",
AQ1846="Exclu","Exclu",
AQ1846="SAT","SAT",
AQ1846="SPARE-ISSUE","SPARE-ISSUE",
AQ1846="Fiber CAmtel","TRANS_FO_CAMTEL",
AQ1846="Fiber AOF","Fiber AOF",
AQ1846="Projet OCM (HUAWEI)","TRAVAUX-HUAWEI",
AQ1846="Projet OCM (NOKIA)","TRAVAUX-NOKIA",
AQ1846="ACCESS-ISSUE","ACCESS-ISSUE",
AQ1846="Projet OCM (ZTE, NOKIA, autres projets)","TRAVAUX OCM",
AQ1846="No root CAuse","No root cause",
AQ1846="ODU HS","PDH",
AQ1846="IP &amp; VLAN","PDH",
AQ1846="Warehouse HUAWEI","SPARE-ISSUE",
AQ1846="SPARE-HS","SPARE-ISSUE",
AQ1846="Power Telco","BSS",AQ1846="no impacts","no impacts"
),"")</f>
        <v>No root cause</v>
      </c>
      <c r="AP1846" s="48" t="str" cm="1">
        <f t="array" ref="AP1846">IFERROR(_xlfn.IFS(
AQ1846="MPR ISSUE","TX ISSUE",
AQ1846="BSS Hardware Issue","RAN ISSUE",
AQ1846="Sites strategiques, MLL, Pylone, etc.","ENVTECH",
AQ1846="AKTIVCO DEFAUT GE &amp; POWER Cabinet","POWER ISSUE",
AQ1846="AKTIVCO Coupure ENEO &amp; Baisse de tension","POWER ISSUE",
AQ1846="Coupure ENEO &amp; Baisse de tension","POWER ISSUE",
AQ1846="Defaut GE &amp; POWER Cabinet","POWER ISSUE",
AQ1846="Sharing","POWER ISSUE",
AQ1846="Sites strategiques &amp; DataCenter","POWER ISSUE",
AQ1846="Exclu","Exclu",
AQ1846="SAT","TX ISSUE",
AQ1846="SPARE-ISSUE","SPARE-ISSUE",
AQ1846="Fiber CAmtel","TX ISSUE",
AQ1846="Fiber AOF","TX ISSUE",
AQ1846="Projet OCM (HUAWEI)","TRAVAUX-HUAWEI",
AQ1846="Projet OCM (NOKIA)","TRAVAUX -NOKIA",
AQ1846="ACCESS-ISSUE","ACCESS-ISSUE",
AQ1846="Projet OCM (ZTE, NOKIA, autres projets)","TRAVAUX OCM",
AQ1846="No root CAuse","No root cause",
AQ1846="ODU HS","TX ISSUE",
AQ1846="IP &amp; VLAN","TX ISSUE",
AQ1846="Warehouse HUAWEI","SPARE-ISSUE",
AQ1846="SPARE-HS","SPARE-ISSUE",
AQ1846="Power Telco","RAN ISSUE",AQ1846="no impacts","no impacts"
),"")</f>
        <v>No root cause</v>
      </c>
      <c r="AQ1846" s="127" t="s">
        <v>5344</v>
      </c>
      <c r="AR1846" s="48" t="str" cm="1">
        <f t="array" ref="AR1846">IFERROR(_xlfn.IFS(
AQ1846="MPR ISSUE","ACTIVE",
AQ1846="BSS Hardware Issue","ACTIVE",
AQ1846="Sites strategiques, MLL, Pylone, etc.","PASSIVE",
AQ1846="AKTIVCO DEFAUT GE &amp; POWER Cabinet","PASSIVE",
AQ1846="AKTIVCO Coupure ENEO &amp; Baisse de tension","PASSIVE",
AQ1846="Coupure ENEO &amp; Baisse de tension","PASSIVE",
AQ1846="Defaut GE &amp; POWER Cabinet","PASSIVE",
AQ1846="Sharing","PASSIVE",
AQ1846="Sites strategiques &amp; DataCenter","PASSIVE",
AQ1846="Exclu","Exclu",
AQ1846="SAT","ACTIVE",
AQ1846="SPARE-ISSUE","SPARE-ISSUE",
AQ1846="Fiber CAmtel","ACTIVE",
AQ1846="Fiber AOF","ACTIVE",
AQ1846="Projet OCM (HUAWEI)","PLANNED WORKS",
AQ1846="Projet OCM (NOKIA)","PLANNED WORKS",
AQ1846="ACCESS-ISSUE","ACCESS-ISSUE",
AQ1846="Projet OCM (ZTE, NOKIA, autres projets)","PLANNED WORKS",
AQ1846="No root CAuse","No root cause",
AQ1846="ODU HS","ACTIVE",
AQ1846="IP &amp; VLAN","ACTIVE",
AQ1846="Warehouse HUAWEI","SPARE-ISSUE",
AQ1846="SPARE-HS","SPARE-ISSUE",
AQ1846="Power Telco","ACTIVE", AQ1846="no impacts","no impacts"
),"")</f>
        <v>No root cause</v>
      </c>
      <c r="AS1846" s="92" t="s">
        <v>5537</v>
      </c>
      <c r="AT1846" s="98" t="s">
        <v>4289</v>
      </c>
      <c r="AV1846" s="17" t="s">
        <v>5537</v>
      </c>
      <c r="AW1846" s="7" t="s">
        <v>5537</v>
      </c>
      <c r="AX1846" s="6" t="s">
        <v>5537</v>
      </c>
      <c r="AY1846" s="7"/>
      <c r="AZ1846" s="3" t="s">
        <v>5537</v>
      </c>
      <c r="BA1846" s="18" t="s">
        <v>5537</v>
      </c>
      <c r="BB1846" s="18" t="s">
        <v>5537</v>
      </c>
      <c r="BC1846" s="18" t="s">
        <v>5537</v>
      </c>
      <c r="BD1846" s="18" t="s">
        <v>5537</v>
      </c>
      <c r="BE1846" s="18" t="s">
        <v>5537</v>
      </c>
      <c r="BF1846" s="18" t="s">
        <v>5537</v>
      </c>
      <c r="BG1846" s="18" t="s">
        <v>5537</v>
      </c>
      <c r="BH1846" s="18" t="s">
        <v>5537</v>
      </c>
      <c r="BI1846" s="18" t="s">
        <v>5537</v>
      </c>
      <c r="BJ1846" s="18" t="s">
        <v>5537</v>
      </c>
      <c r="BK1846" s="18" t="s">
        <v>5537</v>
      </c>
      <c r="BL1846" s="9" t="s">
        <v>5537</v>
      </c>
      <c r="BM1846" s="14" t="s">
        <v>5537</v>
      </c>
      <c r="BN1846" s="14" t="s">
        <v>5537</v>
      </c>
      <c r="BO1846" s="14" t="str">
        <f>_xlfn.XLOOKUP(B1846,'[4]cell downs 18042026 17h'!$B:$B,'[4]cell downs 18042026 17h'!$B:$B,"")</f>
        <v/>
      </c>
      <c r="BP1846" s="14" t="str">
        <f>_xlfn.XLOOKUP(B1846,'[5]Cells Huawei 19042026 15h'!$B:$B,'[5]Cells Huawei 19042026 15h'!$B:$B,"")</f>
        <v/>
      </c>
      <c r="BQ1846" s="9" t="str">
        <f>_xlfn.XLOOKUP(B1846,'[6]cells down 19042026 9H40'!$B:$B,'[6]cells down 19042026 9H40'!$B:$B,"")</f>
        <v/>
      </c>
      <c r="BR1846" s="9" t="s">
        <v>4289</v>
      </c>
      <c r="BS1846" s="9" t="s">
        <v>5537</v>
      </c>
      <c r="BT1846" s="108"/>
    </row>
    <row r="1847" spans="1:72" s="9" customFormat="1" x14ac:dyDescent="0.35">
      <c r="A1847" s="1" t="s">
        <v>2605</v>
      </c>
      <c r="B1847" s="8" t="s">
        <v>2606</v>
      </c>
      <c r="C1847" s="3" t="str">
        <f>_xlfn.XLOOKUP(B1847,'[1]daily break down'!$D:$D,'[1]daily break down'!$E:$E,"")</f>
        <v>Douala</v>
      </c>
      <c r="D1847" s="1" t="s">
        <v>11</v>
      </c>
      <c r="E1847" s="1" t="s">
        <v>12</v>
      </c>
      <c r="F1847" s="3" t="s">
        <v>31</v>
      </c>
      <c r="G1847" s="1" t="s">
        <v>32</v>
      </c>
      <c r="H1847" s="34" t="str">
        <f>_xlfn.XLOOKUP(B1847,[2]CALCULATION!$B:$B,[2]CALCULATION!$H:$H,"")</f>
        <v>ZTE</v>
      </c>
      <c r="I1847" s="28">
        <v>0</v>
      </c>
      <c r="J1847" s="28">
        <v>0</v>
      </c>
      <c r="K1847" s="28">
        <v>0</v>
      </c>
      <c r="L1847" s="28">
        <v>0</v>
      </c>
      <c r="M1847" s="28">
        <v>0</v>
      </c>
      <c r="N1847" s="28">
        <v>0</v>
      </c>
      <c r="O1847" s="28">
        <v>0</v>
      </c>
      <c r="P1847" s="28">
        <v>0</v>
      </c>
      <c r="Q1847" s="28">
        <v>0</v>
      </c>
      <c r="R1847" s="28">
        <v>0</v>
      </c>
      <c r="S1847" s="93">
        <v>0</v>
      </c>
      <c r="T1847" s="93">
        <f>_xlfn.XLOOKUP(B1847,'[3]Nur des jours'!$B:$B,'[3]Nur des jours'!$U:$U,"")</f>
        <v>0</v>
      </c>
      <c r="U1847" s="93">
        <v>0</v>
      </c>
      <c r="V1847" s="93">
        <v>0</v>
      </c>
      <c r="W1847" s="93">
        <v>0</v>
      </c>
      <c r="X1847" s="93">
        <v>0</v>
      </c>
      <c r="Y1847" s="93">
        <v>0</v>
      </c>
      <c r="Z1847" s="93">
        <v>0</v>
      </c>
      <c r="AA1847" s="93">
        <v>0</v>
      </c>
      <c r="AB1847" s="93">
        <v>0</v>
      </c>
      <c r="AC1847" s="93"/>
      <c r="AD1847" s="93">
        <v>0</v>
      </c>
      <c r="AE1847" s="93">
        <v>0</v>
      </c>
      <c r="AF1847" s="93">
        <v>0</v>
      </c>
      <c r="AG1847" s="93"/>
      <c r="AH1847" s="93">
        <v>0</v>
      </c>
      <c r="AI1847" s="93">
        <v>0</v>
      </c>
      <c r="AJ1847" s="93">
        <v>0</v>
      </c>
      <c r="AK1847" s="93">
        <v>0</v>
      </c>
      <c r="AL1847" s="93">
        <v>0</v>
      </c>
      <c r="AM1847" s="49" t="s">
        <v>5559</v>
      </c>
      <c r="AN1847" s="49"/>
      <c r="AO1847" s="48" t="str" cm="1">
        <f t="array" ref="AO1847">IFERROR(_xlfn.IFS(
AQ1847="MPR ISSUE","PDH",
AQ1847="BSS Hardware Issue","BSS",
AQ1847="Sites strategiques, MLL, Pylone, etc.","ENVTECH",
AQ1847="AKTIVCO DEFAUT GE &amp; POWER Cabinet","AKTIVCO",
AQ1847="AKTIVCO Coupure ENEO &amp; Baisse de tension","AKTIVCO GRID ONLY",
AQ1847="Coupure ENEO &amp; Baisse de tension","IHS GRID ONLY",
AQ1847="Defaut GE &amp; POWER Cabinet","IHS",
AQ1847="Sharing","Partners",
AQ1847="Sites strategiques &amp; DataCenter","SST &amp; DC",
AQ1847="Exclu","Exclu",
AQ1847="SAT","SAT",
AQ1847="SPARE-ISSUE","SPARE-ISSUE",
AQ1847="Fiber CAmtel","TRANS_FO_CAMTEL",
AQ1847="Fiber AOF","Fiber AOF",
AQ1847="Projet OCM (HUAWEI)","TRAVAUX-HUAWEI",
AQ1847="Projet OCM (NOKIA)","TRAVAUX-NOKIA",
AQ1847="ACCESS-ISSUE","ACCESS-ISSUE",
AQ1847="Projet OCM (ZTE, NOKIA, autres projets)","TRAVAUX OCM",
AQ1847="No root CAuse","No root cause",
AQ1847="ODU HS","PDH",
AQ1847="IP &amp; VLAN","PDH",
AQ1847="Warehouse HUAWEI","SPARE-ISSUE",
AQ1847="SPARE-HS","SPARE-ISSUE",
AQ1847="Power Telco","BSS",AQ1847="no impacts","no impacts"
),"")</f>
        <v>No root cause</v>
      </c>
      <c r="AP1847" s="48" t="str" cm="1">
        <f t="array" ref="AP1847">IFERROR(_xlfn.IFS(
AQ1847="MPR ISSUE","TX ISSUE",
AQ1847="BSS Hardware Issue","RAN ISSUE",
AQ1847="Sites strategiques, MLL, Pylone, etc.","ENVTECH",
AQ1847="AKTIVCO DEFAUT GE &amp; POWER Cabinet","POWER ISSUE",
AQ1847="AKTIVCO Coupure ENEO &amp; Baisse de tension","POWER ISSUE",
AQ1847="Coupure ENEO &amp; Baisse de tension","POWER ISSUE",
AQ1847="Defaut GE &amp; POWER Cabinet","POWER ISSUE",
AQ1847="Sharing","POWER ISSUE",
AQ1847="Sites strategiques &amp; DataCenter","POWER ISSUE",
AQ1847="Exclu","Exclu",
AQ1847="SAT","TX ISSUE",
AQ1847="SPARE-ISSUE","SPARE-ISSUE",
AQ1847="Fiber CAmtel","TX ISSUE",
AQ1847="Fiber AOF","TX ISSUE",
AQ1847="Projet OCM (HUAWEI)","TRAVAUX-HUAWEI",
AQ1847="Projet OCM (NOKIA)","TRAVAUX -NOKIA",
AQ1847="ACCESS-ISSUE","ACCESS-ISSUE",
AQ1847="Projet OCM (ZTE, NOKIA, autres projets)","TRAVAUX OCM",
AQ1847="No root CAuse","No root cause",
AQ1847="ODU HS","TX ISSUE",
AQ1847="IP &amp; VLAN","TX ISSUE",
AQ1847="Warehouse HUAWEI","SPARE-ISSUE",
AQ1847="SPARE-HS","SPARE-ISSUE",
AQ1847="Power Telco","RAN ISSUE",AQ1847="no impacts","no impacts"
),"")</f>
        <v>No root cause</v>
      </c>
      <c r="AQ1847" s="127" t="s">
        <v>5344</v>
      </c>
      <c r="AR1847" s="48" t="str" cm="1">
        <f t="array" ref="AR1847">IFERROR(_xlfn.IFS(
AQ1847="MPR ISSUE","ACTIVE",
AQ1847="BSS Hardware Issue","ACTIVE",
AQ1847="Sites strategiques, MLL, Pylone, etc.","PASSIVE",
AQ1847="AKTIVCO DEFAUT GE &amp; POWER Cabinet","PASSIVE",
AQ1847="AKTIVCO Coupure ENEO &amp; Baisse de tension","PASSIVE",
AQ1847="Coupure ENEO &amp; Baisse de tension","PASSIVE",
AQ1847="Defaut GE &amp; POWER Cabinet","PASSIVE",
AQ1847="Sharing","PASSIVE",
AQ1847="Sites strategiques &amp; DataCenter","PASSIVE",
AQ1847="Exclu","Exclu",
AQ1847="SAT","ACTIVE",
AQ1847="SPARE-ISSUE","SPARE-ISSUE",
AQ1847="Fiber CAmtel","ACTIVE",
AQ1847="Fiber AOF","ACTIVE",
AQ1847="Projet OCM (HUAWEI)","PLANNED WORKS",
AQ1847="Projet OCM (NOKIA)","PLANNED WORKS",
AQ1847="ACCESS-ISSUE","ACCESS-ISSUE",
AQ1847="Projet OCM (ZTE, NOKIA, autres projets)","PLANNED WORKS",
AQ1847="No root CAuse","No root cause",
AQ1847="ODU HS","ACTIVE",
AQ1847="IP &amp; VLAN","ACTIVE",
AQ1847="Warehouse HUAWEI","SPARE-ISSUE",
AQ1847="SPARE-HS","SPARE-ISSUE",
AQ1847="Power Telco","ACTIVE", AQ1847="no impacts","no impacts"
),"")</f>
        <v>No root cause</v>
      </c>
      <c r="AS1847" s="92" t="s">
        <v>5537</v>
      </c>
      <c r="AT1847" s="98" t="s">
        <v>2606</v>
      </c>
      <c r="AV1847" s="17" t="s">
        <v>5537</v>
      </c>
      <c r="AW1847" s="7" t="s">
        <v>5537</v>
      </c>
      <c r="AX1847" s="6" t="s">
        <v>5537</v>
      </c>
      <c r="AY1847" s="7"/>
      <c r="AZ1847" s="3" t="s">
        <v>5537</v>
      </c>
      <c r="BA1847" s="18" t="s">
        <v>5537</v>
      </c>
      <c r="BB1847" s="18" t="s">
        <v>5537</v>
      </c>
      <c r="BC1847" s="18" t="s">
        <v>5537</v>
      </c>
      <c r="BD1847" s="18" t="s">
        <v>5537</v>
      </c>
      <c r="BE1847" s="18" t="s">
        <v>5537</v>
      </c>
      <c r="BF1847" s="18" t="s">
        <v>5537</v>
      </c>
      <c r="BG1847" s="18" t="s">
        <v>5537</v>
      </c>
      <c r="BH1847" s="18" t="s">
        <v>5537</v>
      </c>
      <c r="BI1847" s="18" t="s">
        <v>5537</v>
      </c>
      <c r="BJ1847" s="18" t="s">
        <v>5537</v>
      </c>
      <c r="BK1847" s="18" t="s">
        <v>5537</v>
      </c>
      <c r="BL1847" s="9" t="s">
        <v>5537</v>
      </c>
      <c r="BM1847" s="14" t="s">
        <v>5537</v>
      </c>
      <c r="BN1847" s="14" t="s">
        <v>5537</v>
      </c>
      <c r="BO1847" s="14" t="str">
        <f>_xlfn.XLOOKUP(B1847,'[4]cell downs 18042026 17h'!$B:$B,'[4]cell downs 18042026 17h'!$B:$B,"")</f>
        <v/>
      </c>
      <c r="BP1847" s="14" t="str">
        <f>_xlfn.XLOOKUP(B1847,'[5]Cells Huawei 19042026 15h'!$B:$B,'[5]Cells Huawei 19042026 15h'!$B:$B,"")</f>
        <v/>
      </c>
      <c r="BQ1847" s="9" t="str">
        <f>_xlfn.XLOOKUP(B1847,'[6]cells down 19042026 9H40'!$B:$B,'[6]cells down 19042026 9H40'!$B:$B,"")</f>
        <v/>
      </c>
      <c r="BR1847" s="9" t="s">
        <v>2606</v>
      </c>
      <c r="BS1847" s="9" t="s">
        <v>12</v>
      </c>
      <c r="BT1847" s="108"/>
    </row>
    <row r="1848" spans="1:72" s="9" customFormat="1" x14ac:dyDescent="0.35">
      <c r="A1848" s="1" t="s">
        <v>2498</v>
      </c>
      <c r="B1848" s="8" t="s">
        <v>2499</v>
      </c>
      <c r="C1848" s="3" t="str">
        <f>_xlfn.XLOOKUP(B1848,'[1]daily break down'!$D:$D,'[1]daily break down'!$E:$E,"")</f>
        <v>Bafoussam</v>
      </c>
      <c r="D1848" s="1" t="s">
        <v>11</v>
      </c>
      <c r="E1848" s="1" t="s">
        <v>12</v>
      </c>
      <c r="F1848" s="3" t="s">
        <v>102</v>
      </c>
      <c r="G1848" s="1" t="s">
        <v>299</v>
      </c>
      <c r="H1848" s="32" t="str">
        <f>_xlfn.XLOOKUP(B1848,[2]CALCULATION!$B:$B,[2]CALCULATION!$H:$H,"")</f>
        <v>Huawei</v>
      </c>
      <c r="I1848" s="28">
        <v>0</v>
      </c>
      <c r="J1848" s="28">
        <v>0</v>
      </c>
      <c r="K1848" s="28">
        <v>0</v>
      </c>
      <c r="L1848" s="28">
        <v>0</v>
      </c>
      <c r="M1848" s="28">
        <v>0</v>
      </c>
      <c r="N1848" s="28">
        <v>0</v>
      </c>
      <c r="O1848" s="28">
        <v>0</v>
      </c>
      <c r="P1848" s="28">
        <v>0</v>
      </c>
      <c r="Q1848" s="28">
        <v>0</v>
      </c>
      <c r="R1848" s="28">
        <v>0</v>
      </c>
      <c r="S1848" s="93">
        <v>0</v>
      </c>
      <c r="T1848" s="93">
        <f>_xlfn.XLOOKUP(B1848,'[3]Nur des jours'!$B:$B,'[3]Nur des jours'!$U:$U,"")</f>
        <v>0</v>
      </c>
      <c r="U1848" s="93">
        <v>0</v>
      </c>
      <c r="V1848" s="93">
        <v>0</v>
      </c>
      <c r="W1848" s="93">
        <v>0</v>
      </c>
      <c r="X1848" s="93">
        <v>0</v>
      </c>
      <c r="Y1848" s="93">
        <v>0</v>
      </c>
      <c r="Z1848" s="93">
        <v>0</v>
      </c>
      <c r="AA1848" s="93">
        <v>0</v>
      </c>
      <c r="AB1848" s="93">
        <v>0</v>
      </c>
      <c r="AC1848" s="93"/>
      <c r="AD1848" s="93">
        <v>0</v>
      </c>
      <c r="AE1848" s="93">
        <v>0</v>
      </c>
      <c r="AF1848" s="93">
        <v>0</v>
      </c>
      <c r="AG1848" s="93"/>
      <c r="AH1848" s="93">
        <v>0</v>
      </c>
      <c r="AI1848" s="93">
        <v>0</v>
      </c>
      <c r="AJ1848" s="93">
        <v>0</v>
      </c>
      <c r="AK1848" s="93">
        <v>0</v>
      </c>
      <c r="AL1848" s="93">
        <v>0</v>
      </c>
      <c r="AM1848" s="49" t="s">
        <v>5559</v>
      </c>
      <c r="AN1848" s="49"/>
      <c r="AO1848" s="48" t="str" cm="1">
        <f t="array" ref="AO1848">IFERROR(_xlfn.IFS(
AQ1848="MPR ISSUE","PDH",
AQ1848="BSS Hardware Issue","BSS",
AQ1848="Sites strategiques, MLL, Pylone, etc.","ENVTECH",
AQ1848="AKTIVCO DEFAUT GE &amp; POWER Cabinet","AKTIVCO",
AQ1848="AKTIVCO Coupure ENEO &amp; Baisse de tension","AKTIVCO GRID ONLY",
AQ1848="Coupure ENEO &amp; Baisse de tension","IHS GRID ONLY",
AQ1848="Defaut GE &amp; POWER Cabinet","IHS",
AQ1848="Sharing","Partners",
AQ1848="Sites strategiques &amp; DataCenter","SST &amp; DC",
AQ1848="Exclu","Exclu",
AQ1848="SAT","SAT",
AQ1848="SPARE-ISSUE","SPARE-ISSUE",
AQ1848="Fiber CAmtel","TRANS_FO_CAMTEL",
AQ1848="Fiber AOF","Fiber AOF",
AQ1848="Projet OCM (HUAWEI)","TRAVAUX-HUAWEI",
AQ1848="Projet OCM (NOKIA)","TRAVAUX-NOKIA",
AQ1848="ACCESS-ISSUE","ACCESS-ISSUE",
AQ1848="Projet OCM (ZTE, NOKIA, autres projets)","TRAVAUX OCM",
AQ1848="No root CAuse","No root cause",
AQ1848="ODU HS","PDH",
AQ1848="IP &amp; VLAN","PDH",
AQ1848="Warehouse HUAWEI","SPARE-ISSUE",
AQ1848="SPARE-HS","SPARE-ISSUE",
AQ1848="Power Telco","BSS",AQ1848="no impacts","no impacts"
),"")</f>
        <v>No root cause</v>
      </c>
      <c r="AP1848" s="48" t="str" cm="1">
        <f t="array" ref="AP1848">IFERROR(_xlfn.IFS(
AQ1848="MPR ISSUE","TX ISSUE",
AQ1848="BSS Hardware Issue","RAN ISSUE",
AQ1848="Sites strategiques, MLL, Pylone, etc.","ENVTECH",
AQ1848="AKTIVCO DEFAUT GE &amp; POWER Cabinet","POWER ISSUE",
AQ1848="AKTIVCO Coupure ENEO &amp; Baisse de tension","POWER ISSUE",
AQ1848="Coupure ENEO &amp; Baisse de tension","POWER ISSUE",
AQ1848="Defaut GE &amp; POWER Cabinet","POWER ISSUE",
AQ1848="Sharing","POWER ISSUE",
AQ1848="Sites strategiques &amp; DataCenter","POWER ISSUE",
AQ1848="Exclu","Exclu",
AQ1848="SAT","TX ISSUE",
AQ1848="SPARE-ISSUE","SPARE-ISSUE",
AQ1848="Fiber CAmtel","TX ISSUE",
AQ1848="Fiber AOF","TX ISSUE",
AQ1848="Projet OCM (HUAWEI)","TRAVAUX-HUAWEI",
AQ1848="Projet OCM (NOKIA)","TRAVAUX -NOKIA",
AQ1848="ACCESS-ISSUE","ACCESS-ISSUE",
AQ1848="Projet OCM (ZTE, NOKIA, autres projets)","TRAVAUX OCM",
AQ1848="No root CAuse","No root cause",
AQ1848="ODU HS","TX ISSUE",
AQ1848="IP &amp; VLAN","TX ISSUE",
AQ1848="Warehouse HUAWEI","SPARE-ISSUE",
AQ1848="SPARE-HS","SPARE-ISSUE",
AQ1848="Power Telco","RAN ISSUE",AQ1848="no impacts","no impacts"
),"")</f>
        <v>No root cause</v>
      </c>
      <c r="AQ1848" s="127" t="s">
        <v>5344</v>
      </c>
      <c r="AR1848" s="48" t="str" cm="1">
        <f t="array" ref="AR1848">IFERROR(_xlfn.IFS(
AQ1848="MPR ISSUE","ACTIVE",
AQ1848="BSS Hardware Issue","ACTIVE",
AQ1848="Sites strategiques, MLL, Pylone, etc.","PASSIVE",
AQ1848="AKTIVCO DEFAUT GE &amp; POWER Cabinet","PASSIVE",
AQ1848="AKTIVCO Coupure ENEO &amp; Baisse de tension","PASSIVE",
AQ1848="Coupure ENEO &amp; Baisse de tension","PASSIVE",
AQ1848="Defaut GE &amp; POWER Cabinet","PASSIVE",
AQ1848="Sharing","PASSIVE",
AQ1848="Sites strategiques &amp; DataCenter","PASSIVE",
AQ1848="Exclu","Exclu",
AQ1848="SAT","ACTIVE",
AQ1848="SPARE-ISSUE","SPARE-ISSUE",
AQ1848="Fiber CAmtel","ACTIVE",
AQ1848="Fiber AOF","ACTIVE",
AQ1848="Projet OCM (HUAWEI)","PLANNED WORKS",
AQ1848="Projet OCM (NOKIA)","PLANNED WORKS",
AQ1848="ACCESS-ISSUE","ACCESS-ISSUE",
AQ1848="Projet OCM (ZTE, NOKIA, autres projets)","PLANNED WORKS",
AQ1848="No root CAuse","No root cause",
AQ1848="ODU HS","ACTIVE",
AQ1848="IP &amp; VLAN","ACTIVE",
AQ1848="Warehouse HUAWEI","SPARE-ISSUE",
AQ1848="SPARE-HS","SPARE-ISSUE",
AQ1848="Power Telco","ACTIVE", AQ1848="no impacts","no impacts"
),"")</f>
        <v>No root cause</v>
      </c>
      <c r="AS1848" s="92" t="s">
        <v>5537</v>
      </c>
      <c r="AT1848" s="98" t="s">
        <v>2499</v>
      </c>
      <c r="AV1848" s="17" t="s">
        <v>5537</v>
      </c>
      <c r="AW1848" s="7" t="s">
        <v>5537</v>
      </c>
      <c r="AX1848" s="6" t="s">
        <v>5537</v>
      </c>
      <c r="AY1848" s="7"/>
      <c r="AZ1848" s="3" t="s">
        <v>5537</v>
      </c>
      <c r="BA1848" s="18" t="s">
        <v>5537</v>
      </c>
      <c r="BB1848" s="18" t="s">
        <v>5537</v>
      </c>
      <c r="BC1848" s="18" t="s">
        <v>5537</v>
      </c>
      <c r="BD1848" s="18" t="s">
        <v>5537</v>
      </c>
      <c r="BE1848" s="18" t="s">
        <v>5537</v>
      </c>
      <c r="BF1848" s="18" t="s">
        <v>5537</v>
      </c>
      <c r="BG1848" s="18" t="s">
        <v>5537</v>
      </c>
      <c r="BH1848" s="18" t="s">
        <v>5537</v>
      </c>
      <c r="BI1848" s="18" t="s">
        <v>5537</v>
      </c>
      <c r="BJ1848" s="18" t="s">
        <v>5537</v>
      </c>
      <c r="BK1848" s="18" t="s">
        <v>5537</v>
      </c>
      <c r="BL1848" s="9" t="s">
        <v>5537</v>
      </c>
      <c r="BM1848" s="14" t="s">
        <v>5537</v>
      </c>
      <c r="BN1848" s="14" t="s">
        <v>5537</v>
      </c>
      <c r="BO1848" s="14" t="str">
        <f>_xlfn.XLOOKUP(B1848,'[4]cell downs 18042026 17h'!$B:$B,'[4]cell downs 18042026 17h'!$B:$B,"")</f>
        <v/>
      </c>
      <c r="BP1848" s="14" t="str">
        <f>_xlfn.XLOOKUP(B1848,'[5]Cells Huawei 19042026 15h'!$B:$B,'[5]Cells Huawei 19042026 15h'!$B:$B,"")</f>
        <v/>
      </c>
      <c r="BQ1848" s="9" t="str">
        <f>_xlfn.XLOOKUP(B1848,'[6]cells down 19042026 9H40'!$B:$B,'[6]cells down 19042026 9H40'!$B:$B,"")</f>
        <v/>
      </c>
      <c r="BR1848" s="9" t="s">
        <v>2499</v>
      </c>
      <c r="BS1848" s="9" t="s">
        <v>5537</v>
      </c>
      <c r="BT1848" s="108"/>
    </row>
    <row r="1849" spans="1:72" s="9" customFormat="1" x14ac:dyDescent="0.35">
      <c r="A1849" s="1" t="s">
        <v>2643</v>
      </c>
      <c r="B1849" s="8" t="s">
        <v>2644</v>
      </c>
      <c r="C1849" s="3" t="str">
        <f>_xlfn.XLOOKUP(B1849,'[1]daily break down'!$D:$D,'[1]daily break down'!$E:$E,"")</f>
        <v>NORD-OUEST</v>
      </c>
      <c r="D1849" s="1" t="s">
        <v>11</v>
      </c>
      <c r="E1849" s="1" t="s">
        <v>12</v>
      </c>
      <c r="F1849" s="3" t="s">
        <v>102</v>
      </c>
      <c r="G1849" s="1" t="s">
        <v>2643</v>
      </c>
      <c r="H1849" s="33" t="str">
        <f>_xlfn.XLOOKUP(B1849,[2]CALCULATION!$B:$B,[2]CALCULATION!$H:$H,"")</f>
        <v>NOKIA</v>
      </c>
      <c r="I1849" s="28">
        <v>0</v>
      </c>
      <c r="J1849" s="28">
        <v>0</v>
      </c>
      <c r="K1849" s="28">
        <v>0</v>
      </c>
      <c r="L1849" s="28">
        <v>0</v>
      </c>
      <c r="M1849" s="28">
        <v>0</v>
      </c>
      <c r="N1849" s="28">
        <v>0</v>
      </c>
      <c r="O1849" s="28">
        <v>0</v>
      </c>
      <c r="P1849" s="28">
        <v>0</v>
      </c>
      <c r="Q1849" s="28">
        <v>0</v>
      </c>
      <c r="R1849" s="28">
        <v>0</v>
      </c>
      <c r="S1849" s="93">
        <v>0</v>
      </c>
      <c r="T1849" s="93">
        <f>_xlfn.XLOOKUP(B1849,'[3]Nur des jours'!$B:$B,'[3]Nur des jours'!$U:$U,"")</f>
        <v>0</v>
      </c>
      <c r="U1849" s="93">
        <v>0</v>
      </c>
      <c r="V1849" s="93">
        <v>0</v>
      </c>
      <c r="W1849" s="93">
        <v>0</v>
      </c>
      <c r="X1849" s="93">
        <v>0</v>
      </c>
      <c r="Y1849" s="93">
        <v>0</v>
      </c>
      <c r="Z1849" s="93">
        <v>0</v>
      </c>
      <c r="AA1849" s="93">
        <v>0</v>
      </c>
      <c r="AB1849" s="93">
        <v>0</v>
      </c>
      <c r="AC1849" s="93"/>
      <c r="AD1849" s="93">
        <v>0</v>
      </c>
      <c r="AE1849" s="93">
        <v>0</v>
      </c>
      <c r="AF1849" s="93">
        <v>0</v>
      </c>
      <c r="AG1849" s="93"/>
      <c r="AH1849" s="93">
        <v>0</v>
      </c>
      <c r="AI1849" s="93">
        <v>0</v>
      </c>
      <c r="AJ1849" s="93">
        <v>0</v>
      </c>
      <c r="AK1849" s="93">
        <v>0</v>
      </c>
      <c r="AL1849" s="93">
        <v>0</v>
      </c>
      <c r="AM1849" s="49" t="s">
        <v>5559</v>
      </c>
      <c r="AN1849" s="49"/>
      <c r="AO1849" s="48" t="str" cm="1">
        <f t="array" ref="AO1849">IFERROR(_xlfn.IFS(
AQ1849="MPR ISSUE","PDH",
AQ1849="BSS Hardware Issue","BSS",
AQ1849="Sites strategiques, MLL, Pylone, etc.","ENVTECH",
AQ1849="AKTIVCO DEFAUT GE &amp; POWER Cabinet","AKTIVCO",
AQ1849="AKTIVCO Coupure ENEO &amp; Baisse de tension","AKTIVCO GRID ONLY",
AQ1849="Coupure ENEO &amp; Baisse de tension","IHS GRID ONLY",
AQ1849="Defaut GE &amp; POWER Cabinet","IHS",
AQ1849="Sharing","Partners",
AQ1849="Sites strategiques &amp; DataCenter","SST &amp; DC",
AQ1849="Exclu","Exclu",
AQ1849="SAT","SAT",
AQ1849="SPARE-ISSUE","SPARE-ISSUE",
AQ1849="Fiber CAmtel","TRANS_FO_CAMTEL",
AQ1849="Fiber AOF","Fiber AOF",
AQ1849="Projet OCM (HUAWEI)","TRAVAUX-HUAWEI",
AQ1849="Projet OCM (NOKIA)","TRAVAUX-NOKIA",
AQ1849="ACCESS-ISSUE","ACCESS-ISSUE",
AQ1849="Projet OCM (ZTE, NOKIA, autres projets)","TRAVAUX OCM",
AQ1849="No root CAuse","No root cause",
AQ1849="ODU HS","PDH",
AQ1849="IP &amp; VLAN","PDH",
AQ1849="Warehouse HUAWEI","SPARE-ISSUE",
AQ1849="SPARE-HS","SPARE-ISSUE",
AQ1849="Power Telco","BSS",AQ1849="no impacts","no impacts"
),"")</f>
        <v>No root cause</v>
      </c>
      <c r="AP1849" s="48" t="str" cm="1">
        <f t="array" ref="AP1849">IFERROR(_xlfn.IFS(
AQ1849="MPR ISSUE","TX ISSUE",
AQ1849="BSS Hardware Issue","RAN ISSUE",
AQ1849="Sites strategiques, MLL, Pylone, etc.","ENVTECH",
AQ1849="AKTIVCO DEFAUT GE &amp; POWER Cabinet","POWER ISSUE",
AQ1849="AKTIVCO Coupure ENEO &amp; Baisse de tension","POWER ISSUE",
AQ1849="Coupure ENEO &amp; Baisse de tension","POWER ISSUE",
AQ1849="Defaut GE &amp; POWER Cabinet","POWER ISSUE",
AQ1849="Sharing","POWER ISSUE",
AQ1849="Sites strategiques &amp; DataCenter","POWER ISSUE",
AQ1849="Exclu","Exclu",
AQ1849="SAT","TX ISSUE",
AQ1849="SPARE-ISSUE","SPARE-ISSUE",
AQ1849="Fiber CAmtel","TX ISSUE",
AQ1849="Fiber AOF","TX ISSUE",
AQ1849="Projet OCM (HUAWEI)","TRAVAUX-HUAWEI",
AQ1849="Projet OCM (NOKIA)","TRAVAUX -NOKIA",
AQ1849="ACCESS-ISSUE","ACCESS-ISSUE",
AQ1849="Projet OCM (ZTE, NOKIA, autres projets)","TRAVAUX OCM",
AQ1849="No root CAuse","No root cause",
AQ1849="ODU HS","TX ISSUE",
AQ1849="IP &amp; VLAN","TX ISSUE",
AQ1849="Warehouse HUAWEI","SPARE-ISSUE",
AQ1849="SPARE-HS","SPARE-ISSUE",
AQ1849="Power Telco","RAN ISSUE",AQ1849="no impacts","no impacts"
),"")</f>
        <v>No root cause</v>
      </c>
      <c r="AQ1849" s="127" t="s">
        <v>5344</v>
      </c>
      <c r="AR1849" s="48" t="str" cm="1">
        <f t="array" ref="AR1849">IFERROR(_xlfn.IFS(
AQ1849="MPR ISSUE","ACTIVE",
AQ1849="BSS Hardware Issue","ACTIVE",
AQ1849="Sites strategiques, MLL, Pylone, etc.","PASSIVE",
AQ1849="AKTIVCO DEFAUT GE &amp; POWER Cabinet","PASSIVE",
AQ1849="AKTIVCO Coupure ENEO &amp; Baisse de tension","PASSIVE",
AQ1849="Coupure ENEO &amp; Baisse de tension","PASSIVE",
AQ1849="Defaut GE &amp; POWER Cabinet","PASSIVE",
AQ1849="Sharing","PASSIVE",
AQ1849="Sites strategiques &amp; DataCenter","PASSIVE",
AQ1849="Exclu","Exclu",
AQ1849="SAT","ACTIVE",
AQ1849="SPARE-ISSUE","SPARE-ISSUE",
AQ1849="Fiber CAmtel","ACTIVE",
AQ1849="Fiber AOF","ACTIVE",
AQ1849="Projet OCM (HUAWEI)","PLANNED WORKS",
AQ1849="Projet OCM (NOKIA)","PLANNED WORKS",
AQ1849="ACCESS-ISSUE","ACCESS-ISSUE",
AQ1849="Projet OCM (ZTE, NOKIA, autres projets)","PLANNED WORKS",
AQ1849="No root CAuse","No root cause",
AQ1849="ODU HS","ACTIVE",
AQ1849="IP &amp; VLAN","ACTIVE",
AQ1849="Warehouse HUAWEI","SPARE-ISSUE",
AQ1849="SPARE-HS","SPARE-ISSUE",
AQ1849="Power Telco","ACTIVE", AQ1849="no impacts","no impacts"
),"")</f>
        <v>No root cause</v>
      </c>
      <c r="AS1849" s="92" t="s">
        <v>5537</v>
      </c>
      <c r="AT1849" s="98" t="s">
        <v>2644</v>
      </c>
      <c r="AV1849" s="17" t="s">
        <v>5537</v>
      </c>
      <c r="AW1849" s="7" t="s">
        <v>5537</v>
      </c>
      <c r="AX1849" s="6" t="s">
        <v>5537</v>
      </c>
      <c r="AY1849" s="7"/>
      <c r="AZ1849" s="3" t="s">
        <v>5537</v>
      </c>
      <c r="BA1849" s="18" t="s">
        <v>5537</v>
      </c>
      <c r="BB1849" s="18" t="s">
        <v>5537</v>
      </c>
      <c r="BC1849" s="18" t="s">
        <v>5537</v>
      </c>
      <c r="BD1849" s="18" t="s">
        <v>5537</v>
      </c>
      <c r="BE1849" s="18" t="s">
        <v>5537</v>
      </c>
      <c r="BF1849" s="18" t="s">
        <v>5537</v>
      </c>
      <c r="BG1849" s="18" t="s">
        <v>5537</v>
      </c>
      <c r="BH1849" s="18" t="s">
        <v>5537</v>
      </c>
      <c r="BI1849" s="18" t="s">
        <v>5537</v>
      </c>
      <c r="BJ1849" s="18" t="s">
        <v>5537</v>
      </c>
      <c r="BK1849" s="18" t="s">
        <v>5537</v>
      </c>
      <c r="BL1849" s="9" t="s">
        <v>5537</v>
      </c>
      <c r="BM1849" s="14" t="s">
        <v>5537</v>
      </c>
      <c r="BN1849" s="14" t="s">
        <v>5537</v>
      </c>
      <c r="BO1849" s="14" t="str">
        <f>_xlfn.XLOOKUP(B1849,'[4]cell downs 18042026 17h'!$B:$B,'[4]cell downs 18042026 17h'!$B:$B,"")</f>
        <v/>
      </c>
      <c r="BP1849" s="14" t="str">
        <f>_xlfn.XLOOKUP(B1849,'[5]Cells Huawei 19042026 15h'!$B:$B,'[5]Cells Huawei 19042026 15h'!$B:$B,"")</f>
        <v/>
      </c>
      <c r="BQ1849" s="9" t="str">
        <f>_xlfn.XLOOKUP(B1849,'[6]cells down 19042026 9H40'!$B:$B,'[6]cells down 19042026 9H40'!$B:$B,"")</f>
        <v/>
      </c>
      <c r="BR1849" s="9" t="s">
        <v>2644</v>
      </c>
      <c r="BS1849" s="9" t="s">
        <v>12</v>
      </c>
      <c r="BT1849" s="108"/>
    </row>
    <row r="1850" spans="1:72" s="9" customFormat="1" x14ac:dyDescent="0.35">
      <c r="A1850" s="1" t="s">
        <v>3687</v>
      </c>
      <c r="B1850" s="8" t="s">
        <v>3688</v>
      </c>
      <c r="C1850" s="3" t="str">
        <f>_xlfn.XLOOKUP(B1850,'[1]daily break down'!$D:$D,'[1]daily break down'!$E:$E,"")</f>
        <v>OUEST</v>
      </c>
      <c r="D1850" s="1" t="s">
        <v>11</v>
      </c>
      <c r="E1850" s="1" t="s">
        <v>12</v>
      </c>
      <c r="F1850" s="3" t="s">
        <v>102</v>
      </c>
      <c r="G1850" s="1" t="s">
        <v>3687</v>
      </c>
      <c r="H1850" s="32" t="str">
        <f>_xlfn.XLOOKUP(B1850,[2]CALCULATION!$B:$B,[2]CALCULATION!$H:$H,"")</f>
        <v>HUAWEI</v>
      </c>
      <c r="I1850" s="28">
        <v>0</v>
      </c>
      <c r="J1850" s="28">
        <v>0</v>
      </c>
      <c r="K1850" s="28">
        <v>0</v>
      </c>
      <c r="L1850" s="28">
        <v>0</v>
      </c>
      <c r="M1850" s="28">
        <v>0</v>
      </c>
      <c r="N1850" s="28">
        <v>0</v>
      </c>
      <c r="O1850" s="28">
        <v>0</v>
      </c>
      <c r="P1850" s="28">
        <v>0</v>
      </c>
      <c r="Q1850" s="28">
        <v>0</v>
      </c>
      <c r="R1850" s="28">
        <v>0</v>
      </c>
      <c r="S1850" s="93">
        <v>0</v>
      </c>
      <c r="T1850" s="93">
        <f>_xlfn.XLOOKUP(B1850,'[3]Nur des jours'!$B:$B,'[3]Nur des jours'!$U:$U,"")</f>
        <v>0</v>
      </c>
      <c r="U1850" s="93">
        <v>0</v>
      </c>
      <c r="V1850" s="93">
        <v>0</v>
      </c>
      <c r="W1850" s="93">
        <v>0</v>
      </c>
      <c r="X1850" s="93">
        <v>0</v>
      </c>
      <c r="Y1850" s="93">
        <v>0</v>
      </c>
      <c r="Z1850" s="93">
        <v>0</v>
      </c>
      <c r="AA1850" s="93">
        <v>0</v>
      </c>
      <c r="AB1850" s="93">
        <v>0</v>
      </c>
      <c r="AC1850" s="93"/>
      <c r="AD1850" s="93">
        <v>0</v>
      </c>
      <c r="AE1850" s="93">
        <v>0</v>
      </c>
      <c r="AF1850" s="93">
        <v>0</v>
      </c>
      <c r="AG1850" s="93"/>
      <c r="AH1850" s="93">
        <v>0</v>
      </c>
      <c r="AI1850" s="93">
        <v>0</v>
      </c>
      <c r="AJ1850" s="93">
        <v>0</v>
      </c>
      <c r="AK1850" s="93">
        <v>0</v>
      </c>
      <c r="AL1850" s="93">
        <v>0</v>
      </c>
      <c r="AM1850" s="49" t="s">
        <v>5559</v>
      </c>
      <c r="AN1850" s="49"/>
      <c r="AO1850" s="48" t="str" cm="1">
        <f t="array" ref="AO1850">IFERROR(_xlfn.IFS(
AQ1850="MPR ISSUE","PDH",
AQ1850="BSS Hardware Issue","BSS",
AQ1850="Sites strategiques, MLL, Pylone, etc.","ENVTECH",
AQ1850="AKTIVCO DEFAUT GE &amp; POWER Cabinet","AKTIVCO",
AQ1850="AKTIVCO Coupure ENEO &amp; Baisse de tension","AKTIVCO GRID ONLY",
AQ1850="Coupure ENEO &amp; Baisse de tension","IHS GRID ONLY",
AQ1850="Defaut GE &amp; POWER Cabinet","IHS",
AQ1850="Sharing","Partners",
AQ1850="Sites strategiques &amp; DataCenter","SST &amp; DC",
AQ1850="Exclu","Exclu",
AQ1850="SAT","SAT",
AQ1850="SPARE-ISSUE","SPARE-ISSUE",
AQ1850="Fiber CAmtel","TRANS_FO_CAMTEL",
AQ1850="Fiber AOF","Fiber AOF",
AQ1850="Projet OCM (HUAWEI)","TRAVAUX-HUAWEI",
AQ1850="Projet OCM (NOKIA)","TRAVAUX-NOKIA",
AQ1850="ACCESS-ISSUE","ACCESS-ISSUE",
AQ1850="Projet OCM (ZTE, NOKIA, autres projets)","TRAVAUX OCM",
AQ1850="No root CAuse","No root cause",
AQ1850="ODU HS","PDH",
AQ1850="IP &amp; VLAN","PDH",
AQ1850="Warehouse HUAWEI","SPARE-ISSUE",
AQ1850="SPARE-HS","SPARE-ISSUE",
AQ1850="Power Telco","BSS",AQ1850="no impacts","no impacts"
),"")</f>
        <v>No root cause</v>
      </c>
      <c r="AP1850" s="48" t="str" cm="1">
        <f t="array" ref="AP1850">IFERROR(_xlfn.IFS(
AQ1850="MPR ISSUE","TX ISSUE",
AQ1850="BSS Hardware Issue","RAN ISSUE",
AQ1850="Sites strategiques, MLL, Pylone, etc.","ENVTECH",
AQ1850="AKTIVCO DEFAUT GE &amp; POWER Cabinet","POWER ISSUE",
AQ1850="AKTIVCO Coupure ENEO &amp; Baisse de tension","POWER ISSUE",
AQ1850="Coupure ENEO &amp; Baisse de tension","POWER ISSUE",
AQ1850="Defaut GE &amp; POWER Cabinet","POWER ISSUE",
AQ1850="Sharing","POWER ISSUE",
AQ1850="Sites strategiques &amp; DataCenter","POWER ISSUE",
AQ1850="Exclu","Exclu",
AQ1850="SAT","TX ISSUE",
AQ1850="SPARE-ISSUE","SPARE-ISSUE",
AQ1850="Fiber CAmtel","TX ISSUE",
AQ1850="Fiber AOF","TX ISSUE",
AQ1850="Projet OCM (HUAWEI)","TRAVAUX-HUAWEI",
AQ1850="Projet OCM (NOKIA)","TRAVAUX -NOKIA",
AQ1850="ACCESS-ISSUE","ACCESS-ISSUE",
AQ1850="Projet OCM (ZTE, NOKIA, autres projets)","TRAVAUX OCM",
AQ1850="No root CAuse","No root cause",
AQ1850="ODU HS","TX ISSUE",
AQ1850="IP &amp; VLAN","TX ISSUE",
AQ1850="Warehouse HUAWEI","SPARE-ISSUE",
AQ1850="SPARE-HS","SPARE-ISSUE",
AQ1850="Power Telco","RAN ISSUE",AQ1850="no impacts","no impacts"
),"")</f>
        <v>No root cause</v>
      </c>
      <c r="AQ1850" s="127" t="s">
        <v>5344</v>
      </c>
      <c r="AR1850" s="48" t="str" cm="1">
        <f t="array" ref="AR1850">IFERROR(_xlfn.IFS(
AQ1850="MPR ISSUE","ACTIVE",
AQ1850="BSS Hardware Issue","ACTIVE",
AQ1850="Sites strategiques, MLL, Pylone, etc.","PASSIVE",
AQ1850="AKTIVCO DEFAUT GE &amp; POWER Cabinet","PASSIVE",
AQ1850="AKTIVCO Coupure ENEO &amp; Baisse de tension","PASSIVE",
AQ1850="Coupure ENEO &amp; Baisse de tension","PASSIVE",
AQ1850="Defaut GE &amp; POWER Cabinet","PASSIVE",
AQ1850="Sharing","PASSIVE",
AQ1850="Sites strategiques &amp; DataCenter","PASSIVE",
AQ1850="Exclu","Exclu",
AQ1850="SAT","ACTIVE",
AQ1850="SPARE-ISSUE","SPARE-ISSUE",
AQ1850="Fiber CAmtel","ACTIVE",
AQ1850="Fiber AOF","ACTIVE",
AQ1850="Projet OCM (HUAWEI)","PLANNED WORKS",
AQ1850="Projet OCM (NOKIA)","PLANNED WORKS",
AQ1850="ACCESS-ISSUE","ACCESS-ISSUE",
AQ1850="Projet OCM (ZTE, NOKIA, autres projets)","PLANNED WORKS",
AQ1850="No root CAuse","No root cause",
AQ1850="ODU HS","ACTIVE",
AQ1850="IP &amp; VLAN","ACTIVE",
AQ1850="Warehouse HUAWEI","SPARE-ISSUE",
AQ1850="SPARE-HS","SPARE-ISSUE",
AQ1850="Power Telco","ACTIVE", AQ1850="no impacts","no impacts"
),"")</f>
        <v>No root cause</v>
      </c>
      <c r="AS1850" s="92" t="s">
        <v>5537</v>
      </c>
      <c r="AT1850" s="98" t="s">
        <v>3688</v>
      </c>
      <c r="AV1850" s="17" t="s">
        <v>5537</v>
      </c>
      <c r="AW1850" s="7" t="s">
        <v>5537</v>
      </c>
      <c r="AX1850" s="6" t="s">
        <v>5537</v>
      </c>
      <c r="AY1850" s="7"/>
      <c r="AZ1850" s="3" t="s">
        <v>5537</v>
      </c>
      <c r="BA1850" s="18" t="s">
        <v>5537</v>
      </c>
      <c r="BB1850" s="18" t="s">
        <v>5537</v>
      </c>
      <c r="BC1850" s="18" t="s">
        <v>5537</v>
      </c>
      <c r="BD1850" s="18" t="s">
        <v>5537</v>
      </c>
      <c r="BE1850" s="18" t="s">
        <v>5537</v>
      </c>
      <c r="BF1850" s="18" t="s">
        <v>5537</v>
      </c>
      <c r="BG1850" s="18" t="s">
        <v>5537</v>
      </c>
      <c r="BH1850" s="18" t="s">
        <v>5537</v>
      </c>
      <c r="BI1850" s="18" t="s">
        <v>5537</v>
      </c>
      <c r="BJ1850" s="18" t="s">
        <v>5537</v>
      </c>
      <c r="BK1850" s="18" t="s">
        <v>5537</v>
      </c>
      <c r="BL1850" s="9" t="s">
        <v>5537</v>
      </c>
      <c r="BM1850" s="14" t="s">
        <v>5537</v>
      </c>
      <c r="BN1850" s="14" t="s">
        <v>5537</v>
      </c>
      <c r="BO1850" s="14" t="str">
        <f>_xlfn.XLOOKUP(B1850,'[4]cell downs 18042026 17h'!$B:$B,'[4]cell downs 18042026 17h'!$B:$B,"")</f>
        <v/>
      </c>
      <c r="BP1850" s="14" t="str">
        <f>_xlfn.XLOOKUP(B1850,'[5]Cells Huawei 19042026 15h'!$B:$B,'[5]Cells Huawei 19042026 15h'!$B:$B,"")</f>
        <v/>
      </c>
      <c r="BQ1850" s="9" t="str">
        <f>_xlfn.XLOOKUP(B1850,'[6]cells down 19042026 9H40'!$B:$B,'[6]cells down 19042026 9H40'!$B:$B,"")</f>
        <v/>
      </c>
      <c r="BR1850" s="9" t="s">
        <v>3688</v>
      </c>
      <c r="BS1850" s="9" t="s">
        <v>12</v>
      </c>
      <c r="BT1850" s="108"/>
    </row>
    <row r="1851" spans="1:72" s="9" customFormat="1" x14ac:dyDescent="0.35">
      <c r="A1851" s="1" t="s">
        <v>5024</v>
      </c>
      <c r="B1851" s="8" t="s">
        <v>5025</v>
      </c>
      <c r="C1851" s="3" t="str">
        <f>_xlfn.XLOOKUP(B1851,'[1]daily break down'!$D:$D,'[1]daily break down'!$E:$E,"")</f>
        <v>Douala</v>
      </c>
      <c r="D1851" s="1" t="s">
        <v>11</v>
      </c>
      <c r="E1851" s="1"/>
      <c r="F1851" s="3" t="s">
        <v>31</v>
      </c>
      <c r="G1851" s="1" t="s">
        <v>32</v>
      </c>
      <c r="H1851" s="34" t="str">
        <f>_xlfn.XLOOKUP(B1851,[2]CALCULATION!$B:$B,[2]CALCULATION!$H:$H,"")</f>
        <v>ZTE</v>
      </c>
      <c r="I1851" s="28">
        <v>0</v>
      </c>
      <c r="J1851" s="28">
        <v>0</v>
      </c>
      <c r="K1851" s="28">
        <v>0</v>
      </c>
      <c r="L1851" s="28">
        <v>0</v>
      </c>
      <c r="M1851" s="28">
        <v>0</v>
      </c>
      <c r="N1851" s="28">
        <v>0</v>
      </c>
      <c r="O1851" s="28">
        <v>0</v>
      </c>
      <c r="P1851" s="28">
        <v>0</v>
      </c>
      <c r="Q1851" s="28">
        <v>0</v>
      </c>
      <c r="R1851" s="28">
        <v>0</v>
      </c>
      <c r="S1851" s="93">
        <v>0</v>
      </c>
      <c r="T1851" s="93">
        <f>_xlfn.XLOOKUP(B1851,'[3]Nur des jours'!$B:$B,'[3]Nur des jours'!$U:$U,"")</f>
        <v>0</v>
      </c>
      <c r="U1851" s="93">
        <v>0</v>
      </c>
      <c r="V1851" s="93">
        <v>0</v>
      </c>
      <c r="W1851" s="93">
        <v>0</v>
      </c>
      <c r="X1851" s="93">
        <v>0</v>
      </c>
      <c r="Y1851" s="93">
        <v>0</v>
      </c>
      <c r="Z1851" s="93">
        <v>0</v>
      </c>
      <c r="AA1851" s="93">
        <v>0</v>
      </c>
      <c r="AB1851" s="93">
        <v>0</v>
      </c>
      <c r="AC1851" s="93"/>
      <c r="AD1851" s="93">
        <v>0</v>
      </c>
      <c r="AE1851" s="93">
        <v>0</v>
      </c>
      <c r="AF1851" s="93">
        <v>0</v>
      </c>
      <c r="AG1851" s="93"/>
      <c r="AH1851" s="93">
        <v>0</v>
      </c>
      <c r="AI1851" s="93">
        <v>0</v>
      </c>
      <c r="AJ1851" s="93">
        <v>0</v>
      </c>
      <c r="AK1851" s="93">
        <v>0</v>
      </c>
      <c r="AL1851" s="93">
        <v>0</v>
      </c>
      <c r="AM1851" s="49" t="s">
        <v>5559</v>
      </c>
      <c r="AN1851" s="49"/>
      <c r="AO1851" s="48" t="str" cm="1">
        <f t="array" ref="AO1851">IFERROR(_xlfn.IFS(
AQ1851="MPR ISSUE","PDH",
AQ1851="BSS Hardware Issue","BSS",
AQ1851="Sites strategiques, MLL, Pylone, etc.","ENVTECH",
AQ1851="AKTIVCO DEFAUT GE &amp; POWER Cabinet","AKTIVCO",
AQ1851="AKTIVCO Coupure ENEO &amp; Baisse de tension","AKTIVCO GRID ONLY",
AQ1851="Coupure ENEO &amp; Baisse de tension","IHS GRID ONLY",
AQ1851="Defaut GE &amp; POWER Cabinet","IHS",
AQ1851="Sharing","Partners",
AQ1851="Sites strategiques &amp; DataCenter","SST &amp; DC",
AQ1851="Exclu","Exclu",
AQ1851="SAT","SAT",
AQ1851="SPARE-ISSUE","SPARE-ISSUE",
AQ1851="Fiber CAmtel","TRANS_FO_CAMTEL",
AQ1851="Fiber AOF","Fiber AOF",
AQ1851="Projet OCM (HUAWEI)","TRAVAUX-HUAWEI",
AQ1851="Projet OCM (NOKIA)","TRAVAUX-NOKIA",
AQ1851="ACCESS-ISSUE","ACCESS-ISSUE",
AQ1851="Projet OCM (ZTE, NOKIA, autres projets)","TRAVAUX OCM",
AQ1851="No root CAuse","No root cause",
AQ1851="ODU HS","PDH",
AQ1851="IP &amp; VLAN","PDH",
AQ1851="Warehouse HUAWEI","SPARE-ISSUE",
AQ1851="SPARE-HS","SPARE-ISSUE",
AQ1851="Power Telco","BSS",AQ1851="no impacts","no impacts"
),"")</f>
        <v>No root cause</v>
      </c>
      <c r="AP1851" s="48" t="str" cm="1">
        <f t="array" ref="AP1851">IFERROR(_xlfn.IFS(
AQ1851="MPR ISSUE","TX ISSUE",
AQ1851="BSS Hardware Issue","RAN ISSUE",
AQ1851="Sites strategiques, MLL, Pylone, etc.","ENVTECH",
AQ1851="AKTIVCO DEFAUT GE &amp; POWER Cabinet","POWER ISSUE",
AQ1851="AKTIVCO Coupure ENEO &amp; Baisse de tension","POWER ISSUE",
AQ1851="Coupure ENEO &amp; Baisse de tension","POWER ISSUE",
AQ1851="Defaut GE &amp; POWER Cabinet","POWER ISSUE",
AQ1851="Sharing","POWER ISSUE",
AQ1851="Sites strategiques &amp; DataCenter","POWER ISSUE",
AQ1851="Exclu","Exclu",
AQ1851="SAT","TX ISSUE",
AQ1851="SPARE-ISSUE","SPARE-ISSUE",
AQ1851="Fiber CAmtel","TX ISSUE",
AQ1851="Fiber AOF","TX ISSUE",
AQ1851="Projet OCM (HUAWEI)","TRAVAUX-HUAWEI",
AQ1851="Projet OCM (NOKIA)","TRAVAUX -NOKIA",
AQ1851="ACCESS-ISSUE","ACCESS-ISSUE",
AQ1851="Projet OCM (ZTE, NOKIA, autres projets)","TRAVAUX OCM",
AQ1851="No root CAuse","No root cause",
AQ1851="ODU HS","TX ISSUE",
AQ1851="IP &amp; VLAN","TX ISSUE",
AQ1851="Warehouse HUAWEI","SPARE-ISSUE",
AQ1851="SPARE-HS","SPARE-ISSUE",
AQ1851="Power Telco","RAN ISSUE",AQ1851="no impacts","no impacts"
),"")</f>
        <v>No root cause</v>
      </c>
      <c r="AQ1851" s="127" t="s">
        <v>5344</v>
      </c>
      <c r="AR1851" s="48" t="str" cm="1">
        <f t="array" ref="AR1851">IFERROR(_xlfn.IFS(
AQ1851="MPR ISSUE","ACTIVE",
AQ1851="BSS Hardware Issue","ACTIVE",
AQ1851="Sites strategiques, MLL, Pylone, etc.","PASSIVE",
AQ1851="AKTIVCO DEFAUT GE &amp; POWER Cabinet","PASSIVE",
AQ1851="AKTIVCO Coupure ENEO &amp; Baisse de tension","PASSIVE",
AQ1851="Coupure ENEO &amp; Baisse de tension","PASSIVE",
AQ1851="Defaut GE &amp; POWER Cabinet","PASSIVE",
AQ1851="Sharing","PASSIVE",
AQ1851="Sites strategiques &amp; DataCenter","PASSIVE",
AQ1851="Exclu","Exclu",
AQ1851="SAT","ACTIVE",
AQ1851="SPARE-ISSUE","SPARE-ISSUE",
AQ1851="Fiber CAmtel","ACTIVE",
AQ1851="Fiber AOF","ACTIVE",
AQ1851="Projet OCM (HUAWEI)","PLANNED WORKS",
AQ1851="Projet OCM (NOKIA)","PLANNED WORKS",
AQ1851="ACCESS-ISSUE","ACCESS-ISSUE",
AQ1851="Projet OCM (ZTE, NOKIA, autres projets)","PLANNED WORKS",
AQ1851="No root CAuse","No root cause",
AQ1851="ODU HS","ACTIVE",
AQ1851="IP &amp; VLAN","ACTIVE",
AQ1851="Warehouse HUAWEI","SPARE-ISSUE",
AQ1851="SPARE-HS","SPARE-ISSUE",
AQ1851="Power Telco","ACTIVE", AQ1851="no impacts","no impacts"
),"")</f>
        <v>No root cause</v>
      </c>
      <c r="AS1851" s="92" t="s">
        <v>5537</v>
      </c>
      <c r="AT1851" s="98" t="s">
        <v>5025</v>
      </c>
      <c r="AV1851" s="17" t="s">
        <v>5537</v>
      </c>
      <c r="AW1851" s="7" t="s">
        <v>5537</v>
      </c>
      <c r="AX1851" s="6" t="s">
        <v>5537</v>
      </c>
      <c r="AY1851" s="7"/>
      <c r="AZ1851" s="3" t="s">
        <v>5537</v>
      </c>
      <c r="BA1851" s="18" t="s">
        <v>5537</v>
      </c>
      <c r="BB1851" s="18" t="s">
        <v>5537</v>
      </c>
      <c r="BC1851" s="18" t="s">
        <v>5537</v>
      </c>
      <c r="BD1851" s="18" t="s">
        <v>5537</v>
      </c>
      <c r="BE1851" s="18" t="s">
        <v>5537</v>
      </c>
      <c r="BF1851" s="18" t="s">
        <v>5537</v>
      </c>
      <c r="BG1851" s="18" t="s">
        <v>5537</v>
      </c>
      <c r="BH1851" s="18" t="s">
        <v>5537</v>
      </c>
      <c r="BI1851" s="18" t="s">
        <v>5537</v>
      </c>
      <c r="BJ1851" s="18" t="s">
        <v>5537</v>
      </c>
      <c r="BK1851" s="18" t="s">
        <v>5537</v>
      </c>
      <c r="BL1851" s="9" t="s">
        <v>5537</v>
      </c>
      <c r="BM1851" s="14" t="s">
        <v>5537</v>
      </c>
      <c r="BN1851" s="14" t="s">
        <v>5537</v>
      </c>
      <c r="BO1851" s="14" t="str">
        <f>_xlfn.XLOOKUP(B1851,'[4]cell downs 18042026 17h'!$B:$B,'[4]cell downs 18042026 17h'!$B:$B,"")</f>
        <v/>
      </c>
      <c r="BP1851" s="14" t="str">
        <f>_xlfn.XLOOKUP(B1851,'[5]Cells Huawei 19042026 15h'!$B:$B,'[5]Cells Huawei 19042026 15h'!$B:$B,"")</f>
        <v/>
      </c>
      <c r="BQ1851" s="9" t="str">
        <f>_xlfn.XLOOKUP(B1851,'[6]cells down 19042026 9H40'!$B:$B,'[6]cells down 19042026 9H40'!$B:$B,"")</f>
        <v/>
      </c>
      <c r="BR1851" s="9" t="s">
        <v>5537</v>
      </c>
      <c r="BS1851" s="9" t="s">
        <v>12</v>
      </c>
      <c r="BT1851" s="108"/>
    </row>
    <row r="1852" spans="1:72" s="9" customFormat="1" x14ac:dyDescent="0.35">
      <c r="A1852" s="1" t="s">
        <v>4679</v>
      </c>
      <c r="B1852" s="8" t="s">
        <v>4680</v>
      </c>
      <c r="C1852" s="3" t="str">
        <f>_xlfn.XLOOKUP(B1852,'[1]daily break down'!$D:$D,'[1]daily break down'!$E:$E,"")</f>
        <v>Bafoussam</v>
      </c>
      <c r="D1852" s="1" t="s">
        <v>11</v>
      </c>
      <c r="E1852" s="1" t="s">
        <v>12</v>
      </c>
      <c r="F1852" s="3" t="s">
        <v>102</v>
      </c>
      <c r="G1852" s="1" t="s">
        <v>299</v>
      </c>
      <c r="H1852" s="32" t="str">
        <f>_xlfn.XLOOKUP(B1852,[2]CALCULATION!$B:$B,[2]CALCULATION!$H:$H,"")</f>
        <v>Huawei</v>
      </c>
      <c r="I1852" s="28">
        <v>0</v>
      </c>
      <c r="J1852" s="28">
        <v>0</v>
      </c>
      <c r="K1852" s="28">
        <v>0</v>
      </c>
      <c r="L1852" s="28">
        <v>0</v>
      </c>
      <c r="M1852" s="28">
        <v>0</v>
      </c>
      <c r="N1852" s="28">
        <v>0</v>
      </c>
      <c r="O1852" s="28">
        <v>0</v>
      </c>
      <c r="P1852" s="28">
        <v>0</v>
      </c>
      <c r="Q1852" s="28">
        <v>0</v>
      </c>
      <c r="R1852" s="28">
        <v>0</v>
      </c>
      <c r="S1852" s="93">
        <v>0</v>
      </c>
      <c r="T1852" s="93">
        <f>_xlfn.XLOOKUP(B1852,'[3]Nur des jours'!$B:$B,'[3]Nur des jours'!$U:$U,"")</f>
        <v>0</v>
      </c>
      <c r="U1852" s="93">
        <v>0</v>
      </c>
      <c r="V1852" s="93">
        <v>0</v>
      </c>
      <c r="W1852" s="93">
        <v>0</v>
      </c>
      <c r="X1852" s="93">
        <v>0</v>
      </c>
      <c r="Y1852" s="93">
        <v>0</v>
      </c>
      <c r="Z1852" s="93">
        <v>0</v>
      </c>
      <c r="AA1852" s="93">
        <v>0</v>
      </c>
      <c r="AB1852" s="93">
        <v>0</v>
      </c>
      <c r="AC1852" s="93"/>
      <c r="AD1852" s="93">
        <v>0</v>
      </c>
      <c r="AE1852" s="93">
        <v>0</v>
      </c>
      <c r="AF1852" s="93">
        <v>0</v>
      </c>
      <c r="AG1852" s="93"/>
      <c r="AH1852" s="93">
        <v>0</v>
      </c>
      <c r="AI1852" s="93">
        <v>0</v>
      </c>
      <c r="AJ1852" s="93">
        <v>0</v>
      </c>
      <c r="AK1852" s="93">
        <v>0</v>
      </c>
      <c r="AL1852" s="93">
        <v>0</v>
      </c>
      <c r="AM1852" s="49" t="s">
        <v>5559</v>
      </c>
      <c r="AN1852" s="49"/>
      <c r="AO1852" s="48" t="str" cm="1">
        <f t="array" ref="AO1852">IFERROR(_xlfn.IFS(
AQ1852="MPR ISSUE","PDH",
AQ1852="BSS Hardware Issue","BSS",
AQ1852="Sites strategiques, MLL, Pylone, etc.","ENVTECH",
AQ1852="AKTIVCO DEFAUT GE &amp; POWER Cabinet","AKTIVCO",
AQ1852="AKTIVCO Coupure ENEO &amp; Baisse de tension","AKTIVCO GRID ONLY",
AQ1852="Coupure ENEO &amp; Baisse de tension","IHS GRID ONLY",
AQ1852="Defaut GE &amp; POWER Cabinet","IHS",
AQ1852="Sharing","Partners",
AQ1852="Sites strategiques &amp; DataCenter","SST &amp; DC",
AQ1852="Exclu","Exclu",
AQ1852="SAT","SAT",
AQ1852="SPARE-ISSUE","SPARE-ISSUE",
AQ1852="Fiber CAmtel","TRANS_FO_CAMTEL",
AQ1852="Fiber AOF","Fiber AOF",
AQ1852="Projet OCM (HUAWEI)","TRAVAUX-HUAWEI",
AQ1852="Projet OCM (NOKIA)","TRAVAUX-NOKIA",
AQ1852="ACCESS-ISSUE","ACCESS-ISSUE",
AQ1852="Projet OCM (ZTE, NOKIA, autres projets)","TRAVAUX OCM",
AQ1852="No root CAuse","No root cause",
AQ1852="ODU HS","PDH",
AQ1852="IP &amp; VLAN","PDH",
AQ1852="Warehouse HUAWEI","SPARE-ISSUE",
AQ1852="SPARE-HS","SPARE-ISSUE",
AQ1852="Power Telco","BSS",AQ1852="no impacts","no impacts"
),"")</f>
        <v>No root cause</v>
      </c>
      <c r="AP1852" s="48" t="str" cm="1">
        <f t="array" ref="AP1852">IFERROR(_xlfn.IFS(
AQ1852="MPR ISSUE","TX ISSUE",
AQ1852="BSS Hardware Issue","RAN ISSUE",
AQ1852="Sites strategiques, MLL, Pylone, etc.","ENVTECH",
AQ1852="AKTIVCO DEFAUT GE &amp; POWER Cabinet","POWER ISSUE",
AQ1852="AKTIVCO Coupure ENEO &amp; Baisse de tension","POWER ISSUE",
AQ1852="Coupure ENEO &amp; Baisse de tension","POWER ISSUE",
AQ1852="Defaut GE &amp; POWER Cabinet","POWER ISSUE",
AQ1852="Sharing","POWER ISSUE",
AQ1852="Sites strategiques &amp; DataCenter","POWER ISSUE",
AQ1852="Exclu","Exclu",
AQ1852="SAT","TX ISSUE",
AQ1852="SPARE-ISSUE","SPARE-ISSUE",
AQ1852="Fiber CAmtel","TX ISSUE",
AQ1852="Fiber AOF","TX ISSUE",
AQ1852="Projet OCM (HUAWEI)","TRAVAUX-HUAWEI",
AQ1852="Projet OCM (NOKIA)","TRAVAUX -NOKIA",
AQ1852="ACCESS-ISSUE","ACCESS-ISSUE",
AQ1852="Projet OCM (ZTE, NOKIA, autres projets)","TRAVAUX OCM",
AQ1852="No root CAuse","No root cause",
AQ1852="ODU HS","TX ISSUE",
AQ1852="IP &amp; VLAN","TX ISSUE",
AQ1852="Warehouse HUAWEI","SPARE-ISSUE",
AQ1852="SPARE-HS","SPARE-ISSUE",
AQ1852="Power Telco","RAN ISSUE",AQ1852="no impacts","no impacts"
),"")</f>
        <v>No root cause</v>
      </c>
      <c r="AQ1852" s="127" t="s">
        <v>5344</v>
      </c>
      <c r="AR1852" s="48" t="str" cm="1">
        <f t="array" ref="AR1852">IFERROR(_xlfn.IFS(
AQ1852="MPR ISSUE","ACTIVE",
AQ1852="BSS Hardware Issue","ACTIVE",
AQ1852="Sites strategiques, MLL, Pylone, etc.","PASSIVE",
AQ1852="AKTIVCO DEFAUT GE &amp; POWER Cabinet","PASSIVE",
AQ1852="AKTIVCO Coupure ENEO &amp; Baisse de tension","PASSIVE",
AQ1852="Coupure ENEO &amp; Baisse de tension","PASSIVE",
AQ1852="Defaut GE &amp; POWER Cabinet","PASSIVE",
AQ1852="Sharing","PASSIVE",
AQ1852="Sites strategiques &amp; DataCenter","PASSIVE",
AQ1852="Exclu","Exclu",
AQ1852="SAT","ACTIVE",
AQ1852="SPARE-ISSUE","SPARE-ISSUE",
AQ1852="Fiber CAmtel","ACTIVE",
AQ1852="Fiber AOF","ACTIVE",
AQ1852="Projet OCM (HUAWEI)","PLANNED WORKS",
AQ1852="Projet OCM (NOKIA)","PLANNED WORKS",
AQ1852="ACCESS-ISSUE","ACCESS-ISSUE",
AQ1852="Projet OCM (ZTE, NOKIA, autres projets)","PLANNED WORKS",
AQ1852="No root CAuse","No root cause",
AQ1852="ODU HS","ACTIVE",
AQ1852="IP &amp; VLAN","ACTIVE",
AQ1852="Warehouse HUAWEI","SPARE-ISSUE",
AQ1852="SPARE-HS","SPARE-ISSUE",
AQ1852="Power Telco","ACTIVE", AQ1852="no impacts","no impacts"
),"")</f>
        <v>No root cause</v>
      </c>
      <c r="AS1852" s="92" t="s">
        <v>5537</v>
      </c>
      <c r="AT1852" s="98" t="s">
        <v>4680</v>
      </c>
      <c r="AV1852" s="17" t="s">
        <v>5537</v>
      </c>
      <c r="AW1852" s="7" t="s">
        <v>5537</v>
      </c>
      <c r="AX1852" s="6" t="s">
        <v>5537</v>
      </c>
      <c r="AY1852" s="7"/>
      <c r="AZ1852" s="3" t="s">
        <v>5537</v>
      </c>
      <c r="BA1852" s="18" t="s">
        <v>5537</v>
      </c>
      <c r="BB1852" s="18" t="s">
        <v>5537</v>
      </c>
      <c r="BC1852" s="18" t="s">
        <v>5537</v>
      </c>
      <c r="BD1852" s="18" t="s">
        <v>5537</v>
      </c>
      <c r="BE1852" s="18" t="s">
        <v>5537</v>
      </c>
      <c r="BF1852" s="18" t="s">
        <v>5537</v>
      </c>
      <c r="BG1852" s="18" t="s">
        <v>5537</v>
      </c>
      <c r="BH1852" s="18" t="s">
        <v>5537</v>
      </c>
      <c r="BI1852" s="18" t="s">
        <v>5537</v>
      </c>
      <c r="BJ1852" s="18" t="s">
        <v>5537</v>
      </c>
      <c r="BK1852" s="18" t="s">
        <v>5537</v>
      </c>
      <c r="BL1852" s="9" t="s">
        <v>5537</v>
      </c>
      <c r="BM1852" s="14" t="s">
        <v>5537</v>
      </c>
      <c r="BN1852" s="14" t="s">
        <v>5537</v>
      </c>
      <c r="BO1852" s="14" t="str">
        <f>_xlfn.XLOOKUP(B1852,'[4]cell downs 18042026 17h'!$B:$B,'[4]cell downs 18042026 17h'!$B:$B,"")</f>
        <v/>
      </c>
      <c r="BP1852" s="14" t="str">
        <f>_xlfn.XLOOKUP(B1852,'[5]Cells Huawei 19042026 15h'!$B:$B,'[5]Cells Huawei 19042026 15h'!$B:$B,"")</f>
        <v/>
      </c>
      <c r="BQ1852" s="9" t="str">
        <f>_xlfn.XLOOKUP(B1852,'[6]cells down 19042026 9H40'!$B:$B,'[6]cells down 19042026 9H40'!$B:$B,"")</f>
        <v/>
      </c>
      <c r="BR1852" s="9" t="s">
        <v>4680</v>
      </c>
      <c r="BS1852" s="9" t="s">
        <v>5537</v>
      </c>
      <c r="BT1852" s="108"/>
    </row>
    <row r="1853" spans="1:72" s="9" customFormat="1" x14ac:dyDescent="0.35">
      <c r="A1853" s="1" t="s">
        <v>2639</v>
      </c>
      <c r="B1853" s="8" t="s">
        <v>2640</v>
      </c>
      <c r="C1853" s="3" t="str">
        <f>_xlfn.XLOOKUP(B1853,'[1]daily break down'!$D:$D,'[1]daily break down'!$E:$E,"")</f>
        <v>CENTRE</v>
      </c>
      <c r="D1853" s="1" t="s">
        <v>11</v>
      </c>
      <c r="E1853" s="1" t="s">
        <v>12</v>
      </c>
      <c r="F1853" s="3" t="s">
        <v>37</v>
      </c>
      <c r="G1853" s="1" t="s">
        <v>70</v>
      </c>
      <c r="H1853" s="34" t="str">
        <f>_xlfn.XLOOKUP(B1853,[2]CALCULATION!$B:$B,[2]CALCULATION!$H:$H,"")</f>
        <v>ZTE</v>
      </c>
      <c r="I1853" s="28">
        <v>0</v>
      </c>
      <c r="J1853" s="28">
        <v>0</v>
      </c>
      <c r="K1853" s="28">
        <v>0</v>
      </c>
      <c r="L1853" s="28">
        <v>0</v>
      </c>
      <c r="M1853" s="28">
        <v>0</v>
      </c>
      <c r="N1853" s="28">
        <v>0</v>
      </c>
      <c r="O1853" s="28">
        <v>0</v>
      </c>
      <c r="P1853" s="28">
        <v>0</v>
      </c>
      <c r="Q1853" s="28">
        <v>0</v>
      </c>
      <c r="R1853" s="28">
        <v>0</v>
      </c>
      <c r="S1853" s="93">
        <v>0</v>
      </c>
      <c r="T1853" s="93">
        <f>_xlfn.XLOOKUP(B1853,'[3]Nur des jours'!$B:$B,'[3]Nur des jours'!$U:$U,"")</f>
        <v>0</v>
      </c>
      <c r="U1853" s="93">
        <v>0</v>
      </c>
      <c r="V1853" s="93">
        <v>0</v>
      </c>
      <c r="W1853" s="93">
        <v>0</v>
      </c>
      <c r="X1853" s="93">
        <v>0</v>
      </c>
      <c r="Y1853" s="93">
        <v>0</v>
      </c>
      <c r="Z1853" s="93">
        <v>0</v>
      </c>
      <c r="AA1853" s="93">
        <v>0</v>
      </c>
      <c r="AB1853" s="93">
        <v>0</v>
      </c>
      <c r="AC1853" s="93"/>
      <c r="AD1853" s="93">
        <v>0</v>
      </c>
      <c r="AE1853" s="93">
        <v>0</v>
      </c>
      <c r="AF1853" s="93">
        <v>0</v>
      </c>
      <c r="AG1853" s="93"/>
      <c r="AH1853" s="93">
        <v>0</v>
      </c>
      <c r="AI1853" s="93">
        <v>0</v>
      </c>
      <c r="AJ1853" s="93">
        <v>0</v>
      </c>
      <c r="AK1853" s="93">
        <v>0</v>
      </c>
      <c r="AL1853" s="93">
        <v>0</v>
      </c>
      <c r="AM1853" s="49" t="s">
        <v>5559</v>
      </c>
      <c r="AN1853" s="49"/>
      <c r="AO1853" s="48" t="str" cm="1">
        <f t="array" ref="AO1853">IFERROR(_xlfn.IFS(
AQ1853="MPR ISSUE","PDH",
AQ1853="BSS Hardware Issue","BSS",
AQ1853="Sites strategiques, MLL, Pylone, etc.","ENVTECH",
AQ1853="AKTIVCO DEFAUT GE &amp; POWER Cabinet","AKTIVCO",
AQ1853="AKTIVCO Coupure ENEO &amp; Baisse de tension","AKTIVCO GRID ONLY",
AQ1853="Coupure ENEO &amp; Baisse de tension","IHS GRID ONLY",
AQ1853="Defaut GE &amp; POWER Cabinet","IHS",
AQ1853="Sharing","Partners",
AQ1853="Sites strategiques &amp; DataCenter","SST &amp; DC",
AQ1853="Exclu","Exclu",
AQ1853="SAT","SAT",
AQ1853="SPARE-ISSUE","SPARE-ISSUE",
AQ1853="Fiber CAmtel","TRANS_FO_CAMTEL",
AQ1853="Fiber AOF","Fiber AOF",
AQ1853="Projet OCM (HUAWEI)","TRAVAUX-HUAWEI",
AQ1853="Projet OCM (NOKIA)","TRAVAUX-NOKIA",
AQ1853="ACCESS-ISSUE","ACCESS-ISSUE",
AQ1853="Projet OCM (ZTE, NOKIA, autres projets)","TRAVAUX OCM",
AQ1853="No root CAuse","No root cause",
AQ1853="ODU HS","PDH",
AQ1853="IP &amp; VLAN","PDH",
AQ1853="Warehouse HUAWEI","SPARE-ISSUE",
AQ1853="SPARE-HS","SPARE-ISSUE",
AQ1853="Power Telco","BSS",AQ1853="no impacts","no impacts"
),"")</f>
        <v>No root cause</v>
      </c>
      <c r="AP1853" s="48" t="str" cm="1">
        <f t="array" ref="AP1853">IFERROR(_xlfn.IFS(
AQ1853="MPR ISSUE","TX ISSUE",
AQ1853="BSS Hardware Issue","RAN ISSUE",
AQ1853="Sites strategiques, MLL, Pylone, etc.","ENVTECH",
AQ1853="AKTIVCO DEFAUT GE &amp; POWER Cabinet","POWER ISSUE",
AQ1853="AKTIVCO Coupure ENEO &amp; Baisse de tension","POWER ISSUE",
AQ1853="Coupure ENEO &amp; Baisse de tension","POWER ISSUE",
AQ1853="Defaut GE &amp; POWER Cabinet","POWER ISSUE",
AQ1853="Sharing","POWER ISSUE",
AQ1853="Sites strategiques &amp; DataCenter","POWER ISSUE",
AQ1853="Exclu","Exclu",
AQ1853="SAT","TX ISSUE",
AQ1853="SPARE-ISSUE","SPARE-ISSUE",
AQ1853="Fiber CAmtel","TX ISSUE",
AQ1853="Fiber AOF","TX ISSUE",
AQ1853="Projet OCM (HUAWEI)","TRAVAUX-HUAWEI",
AQ1853="Projet OCM (NOKIA)","TRAVAUX -NOKIA",
AQ1853="ACCESS-ISSUE","ACCESS-ISSUE",
AQ1853="Projet OCM (ZTE, NOKIA, autres projets)","TRAVAUX OCM",
AQ1853="No root CAuse","No root cause",
AQ1853="ODU HS","TX ISSUE",
AQ1853="IP &amp; VLAN","TX ISSUE",
AQ1853="Warehouse HUAWEI","SPARE-ISSUE",
AQ1853="SPARE-HS","SPARE-ISSUE",
AQ1853="Power Telco","RAN ISSUE",AQ1853="no impacts","no impacts"
),"")</f>
        <v>No root cause</v>
      </c>
      <c r="AQ1853" s="127" t="s">
        <v>5344</v>
      </c>
      <c r="AR1853" s="48" t="str" cm="1">
        <f t="array" ref="AR1853">IFERROR(_xlfn.IFS(
AQ1853="MPR ISSUE","ACTIVE",
AQ1853="BSS Hardware Issue","ACTIVE",
AQ1853="Sites strategiques, MLL, Pylone, etc.","PASSIVE",
AQ1853="AKTIVCO DEFAUT GE &amp; POWER Cabinet","PASSIVE",
AQ1853="AKTIVCO Coupure ENEO &amp; Baisse de tension","PASSIVE",
AQ1853="Coupure ENEO &amp; Baisse de tension","PASSIVE",
AQ1853="Defaut GE &amp; POWER Cabinet","PASSIVE",
AQ1853="Sharing","PASSIVE",
AQ1853="Sites strategiques &amp; DataCenter","PASSIVE",
AQ1853="Exclu","Exclu",
AQ1853="SAT","ACTIVE",
AQ1853="SPARE-ISSUE","SPARE-ISSUE",
AQ1853="Fiber CAmtel","ACTIVE",
AQ1853="Fiber AOF","ACTIVE",
AQ1853="Projet OCM (HUAWEI)","PLANNED WORKS",
AQ1853="Projet OCM (NOKIA)","PLANNED WORKS",
AQ1853="ACCESS-ISSUE","ACCESS-ISSUE",
AQ1853="Projet OCM (ZTE, NOKIA, autres projets)","PLANNED WORKS",
AQ1853="No root CAuse","No root cause",
AQ1853="ODU HS","ACTIVE",
AQ1853="IP &amp; VLAN","ACTIVE",
AQ1853="Warehouse HUAWEI","SPARE-ISSUE",
AQ1853="SPARE-HS","SPARE-ISSUE",
AQ1853="Power Telco","ACTIVE", AQ1853="no impacts","no impacts"
),"")</f>
        <v>No root cause</v>
      </c>
      <c r="AS1853" s="92" t="s">
        <v>5537</v>
      </c>
      <c r="AT1853" s="98" t="s">
        <v>2640</v>
      </c>
      <c r="AV1853" s="17" t="s">
        <v>5537</v>
      </c>
      <c r="AW1853" s="7" t="s">
        <v>5537</v>
      </c>
      <c r="AX1853" s="6" t="s">
        <v>5537</v>
      </c>
      <c r="AY1853" s="7"/>
      <c r="AZ1853" s="3" t="s">
        <v>5537</v>
      </c>
      <c r="BA1853" s="18" t="s">
        <v>5537</v>
      </c>
      <c r="BB1853" s="18" t="s">
        <v>5537</v>
      </c>
      <c r="BC1853" s="18" t="s">
        <v>5537</v>
      </c>
      <c r="BD1853" s="18" t="s">
        <v>5537</v>
      </c>
      <c r="BE1853" s="18" t="s">
        <v>5537</v>
      </c>
      <c r="BF1853" s="18" t="s">
        <v>5537</v>
      </c>
      <c r="BG1853" s="18" t="s">
        <v>5537</v>
      </c>
      <c r="BH1853" s="18" t="s">
        <v>5537</v>
      </c>
      <c r="BI1853" s="18" t="s">
        <v>5537</v>
      </c>
      <c r="BJ1853" s="18" t="s">
        <v>5537</v>
      </c>
      <c r="BK1853" s="18" t="s">
        <v>5537</v>
      </c>
      <c r="BL1853" s="9" t="s">
        <v>5537</v>
      </c>
      <c r="BM1853" s="14" t="s">
        <v>5537</v>
      </c>
      <c r="BN1853" s="14" t="s">
        <v>5537</v>
      </c>
      <c r="BO1853" s="14" t="str">
        <f>_xlfn.XLOOKUP(B1853,'[4]cell downs 18042026 17h'!$B:$B,'[4]cell downs 18042026 17h'!$B:$B,"")</f>
        <v/>
      </c>
      <c r="BP1853" s="14" t="str">
        <f>_xlfn.XLOOKUP(B1853,'[5]Cells Huawei 19042026 15h'!$B:$B,'[5]Cells Huawei 19042026 15h'!$B:$B,"")</f>
        <v/>
      </c>
      <c r="BQ1853" s="9" t="str">
        <f>_xlfn.XLOOKUP(B1853,'[6]cells down 19042026 9H40'!$B:$B,'[6]cells down 19042026 9H40'!$B:$B,"")</f>
        <v/>
      </c>
      <c r="BR1853" s="9" t="s">
        <v>2640</v>
      </c>
      <c r="BS1853" s="9" t="s">
        <v>5537</v>
      </c>
      <c r="BT1853" s="108"/>
    </row>
    <row r="1854" spans="1:72" s="9" customFormat="1" x14ac:dyDescent="0.35">
      <c r="A1854" s="1" t="s">
        <v>3732</v>
      </c>
      <c r="B1854" s="8" t="s">
        <v>3733</v>
      </c>
      <c r="C1854" s="3" t="str">
        <f>_xlfn.XLOOKUP(B1854,'[1]daily break down'!$D:$D,'[1]daily break down'!$E:$E,"")</f>
        <v>Yaounde</v>
      </c>
      <c r="D1854" s="1" t="s">
        <v>21</v>
      </c>
      <c r="E1854" s="1" t="s">
        <v>12</v>
      </c>
      <c r="F1854" s="3" t="s">
        <v>37</v>
      </c>
      <c r="G1854" s="1" t="s">
        <v>38</v>
      </c>
      <c r="H1854" s="34" t="str">
        <f>_xlfn.XLOOKUP(B1854,[2]CALCULATION!$B:$B,[2]CALCULATION!$H:$H,"")</f>
        <v>ZTE</v>
      </c>
      <c r="I1854" s="28">
        <v>0</v>
      </c>
      <c r="J1854" s="28">
        <v>0</v>
      </c>
      <c r="K1854" s="28">
        <v>0</v>
      </c>
      <c r="L1854" s="28">
        <v>0</v>
      </c>
      <c r="M1854" s="28">
        <v>0</v>
      </c>
      <c r="N1854" s="28">
        <v>0</v>
      </c>
      <c r="O1854" s="28">
        <v>0</v>
      </c>
      <c r="P1854" s="28">
        <v>0</v>
      </c>
      <c r="Q1854" s="28">
        <v>0</v>
      </c>
      <c r="R1854" s="28">
        <v>0</v>
      </c>
      <c r="S1854" s="93">
        <v>0</v>
      </c>
      <c r="T1854" s="93">
        <f>_xlfn.XLOOKUP(B1854,'[3]Nur des jours'!$B:$B,'[3]Nur des jours'!$U:$U,"")</f>
        <v>0</v>
      </c>
      <c r="U1854" s="93">
        <v>0</v>
      </c>
      <c r="V1854" s="93">
        <v>0</v>
      </c>
      <c r="W1854" s="93">
        <v>0</v>
      </c>
      <c r="X1854" s="93">
        <v>0</v>
      </c>
      <c r="Y1854" s="93">
        <v>0</v>
      </c>
      <c r="Z1854" s="93">
        <v>0</v>
      </c>
      <c r="AA1854" s="93">
        <v>0</v>
      </c>
      <c r="AB1854" s="93">
        <v>0</v>
      </c>
      <c r="AC1854" s="93"/>
      <c r="AD1854" s="93">
        <v>0</v>
      </c>
      <c r="AE1854" s="93">
        <v>0</v>
      </c>
      <c r="AF1854" s="93">
        <v>0</v>
      </c>
      <c r="AG1854" s="93"/>
      <c r="AH1854" s="93">
        <v>0</v>
      </c>
      <c r="AI1854" s="93">
        <v>0</v>
      </c>
      <c r="AJ1854" s="93">
        <v>0</v>
      </c>
      <c r="AK1854" s="93">
        <v>0</v>
      </c>
      <c r="AL1854" s="93">
        <v>0</v>
      </c>
      <c r="AM1854" s="49" t="s">
        <v>5559</v>
      </c>
      <c r="AN1854" s="49"/>
      <c r="AO1854" s="48" t="str" cm="1">
        <f t="array" ref="AO1854">IFERROR(_xlfn.IFS(
AQ1854="MPR ISSUE","PDH",
AQ1854="BSS Hardware Issue","BSS",
AQ1854="Sites strategiques, MLL, Pylone, etc.","ENVTECH",
AQ1854="AKTIVCO DEFAUT GE &amp; POWER Cabinet","AKTIVCO",
AQ1854="AKTIVCO Coupure ENEO &amp; Baisse de tension","AKTIVCO GRID ONLY",
AQ1854="Coupure ENEO &amp; Baisse de tension","IHS GRID ONLY",
AQ1854="Defaut GE &amp; POWER Cabinet","IHS",
AQ1854="Sharing","Partners",
AQ1854="Sites strategiques &amp; DataCenter","SST &amp; DC",
AQ1854="Exclu","Exclu",
AQ1854="SAT","SAT",
AQ1854="SPARE-ISSUE","SPARE-ISSUE",
AQ1854="Fiber CAmtel","TRANS_FO_CAMTEL",
AQ1854="Fiber AOF","Fiber AOF",
AQ1854="Projet OCM (HUAWEI)","TRAVAUX-HUAWEI",
AQ1854="Projet OCM (NOKIA)","TRAVAUX-NOKIA",
AQ1854="ACCESS-ISSUE","ACCESS-ISSUE",
AQ1854="Projet OCM (ZTE, NOKIA, autres projets)","TRAVAUX OCM",
AQ1854="No root CAuse","No root cause",
AQ1854="ODU HS","PDH",
AQ1854="IP &amp; VLAN","PDH",
AQ1854="Warehouse HUAWEI","SPARE-ISSUE",
AQ1854="SPARE-HS","SPARE-ISSUE",
AQ1854="Power Telco","BSS",AQ1854="no impacts","no impacts"
),"")</f>
        <v>No root cause</v>
      </c>
      <c r="AP1854" s="48" t="str" cm="1">
        <f t="array" ref="AP1854">IFERROR(_xlfn.IFS(
AQ1854="MPR ISSUE","TX ISSUE",
AQ1854="BSS Hardware Issue","RAN ISSUE",
AQ1854="Sites strategiques, MLL, Pylone, etc.","ENVTECH",
AQ1854="AKTIVCO DEFAUT GE &amp; POWER Cabinet","POWER ISSUE",
AQ1854="AKTIVCO Coupure ENEO &amp; Baisse de tension","POWER ISSUE",
AQ1854="Coupure ENEO &amp; Baisse de tension","POWER ISSUE",
AQ1854="Defaut GE &amp; POWER Cabinet","POWER ISSUE",
AQ1854="Sharing","POWER ISSUE",
AQ1854="Sites strategiques &amp; DataCenter","POWER ISSUE",
AQ1854="Exclu","Exclu",
AQ1854="SAT","TX ISSUE",
AQ1854="SPARE-ISSUE","SPARE-ISSUE",
AQ1854="Fiber CAmtel","TX ISSUE",
AQ1854="Fiber AOF","TX ISSUE",
AQ1854="Projet OCM (HUAWEI)","TRAVAUX-HUAWEI",
AQ1854="Projet OCM (NOKIA)","TRAVAUX -NOKIA",
AQ1854="ACCESS-ISSUE","ACCESS-ISSUE",
AQ1854="Projet OCM (ZTE, NOKIA, autres projets)","TRAVAUX OCM",
AQ1854="No root CAuse","No root cause",
AQ1854="ODU HS","TX ISSUE",
AQ1854="IP &amp; VLAN","TX ISSUE",
AQ1854="Warehouse HUAWEI","SPARE-ISSUE",
AQ1854="SPARE-HS","SPARE-ISSUE",
AQ1854="Power Telco","RAN ISSUE",AQ1854="no impacts","no impacts"
),"")</f>
        <v>No root cause</v>
      </c>
      <c r="AQ1854" s="67" t="s">
        <v>5344</v>
      </c>
      <c r="AR1854" s="48" t="str" cm="1">
        <f t="array" ref="AR1854">IFERROR(_xlfn.IFS(
AQ1854="MPR ISSUE","ACTIVE",
AQ1854="BSS Hardware Issue","ACTIVE",
AQ1854="Sites strategiques, MLL, Pylone, etc.","PASSIVE",
AQ1854="AKTIVCO DEFAUT GE &amp; POWER Cabinet","PASSIVE",
AQ1854="AKTIVCO Coupure ENEO &amp; Baisse de tension","PASSIVE",
AQ1854="Coupure ENEO &amp; Baisse de tension","PASSIVE",
AQ1854="Defaut GE &amp; POWER Cabinet","PASSIVE",
AQ1854="Sharing","PASSIVE",
AQ1854="Sites strategiques &amp; DataCenter","PASSIVE",
AQ1854="Exclu","Exclu",
AQ1854="SAT","ACTIVE",
AQ1854="SPARE-ISSUE","SPARE-ISSUE",
AQ1854="Fiber CAmtel","ACTIVE",
AQ1854="Fiber AOF","ACTIVE",
AQ1854="Projet OCM (HUAWEI)","PLANNED WORKS",
AQ1854="Projet OCM (NOKIA)","PLANNED WORKS",
AQ1854="ACCESS-ISSUE","ACCESS-ISSUE",
AQ1854="Projet OCM (ZTE, NOKIA, autres projets)","PLANNED WORKS",
AQ1854="No root CAuse","No root cause",
AQ1854="ODU HS","ACTIVE",
AQ1854="IP &amp; VLAN","ACTIVE",
AQ1854="Warehouse HUAWEI","SPARE-ISSUE",
AQ1854="SPARE-HS","SPARE-ISSUE",
AQ1854="Power Telco","ACTIVE", AQ1854="no impacts","no impacts"
),"")</f>
        <v>No root cause</v>
      </c>
      <c r="AS1854" s="92" t="s">
        <v>5537</v>
      </c>
      <c r="AT1854" s="98" t="s">
        <v>3733</v>
      </c>
      <c r="AV1854" s="17" t="s">
        <v>5537</v>
      </c>
      <c r="AW1854" s="7" t="s">
        <v>5537</v>
      </c>
      <c r="AX1854" s="6" t="s">
        <v>5537</v>
      </c>
      <c r="AY1854" s="7"/>
      <c r="AZ1854" s="3" t="s">
        <v>5537</v>
      </c>
      <c r="BA1854" s="18" t="s">
        <v>5537</v>
      </c>
      <c r="BB1854" s="18" t="s">
        <v>5537</v>
      </c>
      <c r="BC1854" s="18" t="s">
        <v>5537</v>
      </c>
      <c r="BD1854" s="18" t="s">
        <v>5537</v>
      </c>
      <c r="BE1854" s="18" t="s">
        <v>5537</v>
      </c>
      <c r="BF1854" s="18" t="s">
        <v>5537</v>
      </c>
      <c r="BG1854" s="18" t="s">
        <v>5537</v>
      </c>
      <c r="BH1854" s="18" t="s">
        <v>5537</v>
      </c>
      <c r="BI1854" s="18" t="s">
        <v>5537</v>
      </c>
      <c r="BJ1854" s="18" t="s">
        <v>5537</v>
      </c>
      <c r="BK1854" s="18" t="s">
        <v>5537</v>
      </c>
      <c r="BL1854" s="9" t="s">
        <v>5537</v>
      </c>
      <c r="BM1854" s="14" t="s">
        <v>5537</v>
      </c>
      <c r="BN1854" s="14" t="s">
        <v>5537</v>
      </c>
      <c r="BO1854" s="14" t="str">
        <f>_xlfn.XLOOKUP(B1854,'[4]cell downs 18042026 17h'!$B:$B,'[4]cell downs 18042026 17h'!$B:$B,"")</f>
        <v/>
      </c>
      <c r="BP1854" s="14" t="str">
        <f>_xlfn.XLOOKUP(B1854,'[5]Cells Huawei 19042026 15h'!$B:$B,'[5]Cells Huawei 19042026 15h'!$B:$B,"")</f>
        <v/>
      </c>
      <c r="BQ1854" s="9" t="str">
        <f>_xlfn.XLOOKUP(B1854,'[6]cells down 19042026 9H40'!$B:$B,'[6]cells down 19042026 9H40'!$B:$B,"")</f>
        <v/>
      </c>
      <c r="BR1854" s="9" t="s">
        <v>3733</v>
      </c>
      <c r="BS1854" s="9" t="s">
        <v>12</v>
      </c>
      <c r="BT1854" s="108"/>
    </row>
    <row r="1855" spans="1:72" s="9" customFormat="1" x14ac:dyDescent="0.35">
      <c r="A1855" s="1" t="s">
        <v>1418</v>
      </c>
      <c r="B1855" s="8" t="s">
        <v>1419</v>
      </c>
      <c r="C1855" s="3" t="str">
        <f>_xlfn.XLOOKUP(B1855,'[1]daily break down'!$D:$D,'[1]daily break down'!$E:$E,"")</f>
        <v>Douala</v>
      </c>
      <c r="D1855" s="1" t="s">
        <v>11</v>
      </c>
      <c r="E1855" s="1" t="s">
        <v>757</v>
      </c>
      <c r="F1855" s="3" t="s">
        <v>31</v>
      </c>
      <c r="G1855" s="1" t="s">
        <v>32</v>
      </c>
      <c r="H1855" s="34" t="str">
        <f>_xlfn.XLOOKUP(B1855,[2]CALCULATION!$B:$B,[2]CALCULATION!$H:$H,"")</f>
        <v>ZTE</v>
      </c>
      <c r="I1855" s="28">
        <v>0</v>
      </c>
      <c r="J1855" s="28">
        <v>0</v>
      </c>
      <c r="K1855" s="28">
        <v>0</v>
      </c>
      <c r="L1855" s="28">
        <v>0</v>
      </c>
      <c r="M1855" s="28">
        <v>0</v>
      </c>
      <c r="N1855" s="28">
        <v>0</v>
      </c>
      <c r="O1855" s="28">
        <v>0</v>
      </c>
      <c r="P1855" s="28">
        <v>0</v>
      </c>
      <c r="Q1855" s="28">
        <v>0</v>
      </c>
      <c r="R1855" s="28">
        <v>0</v>
      </c>
      <c r="S1855" s="93">
        <v>0</v>
      </c>
      <c r="T1855" s="93">
        <f>_xlfn.XLOOKUP(B1855,'[3]Nur des jours'!$B:$B,'[3]Nur des jours'!$U:$U,"")</f>
        <v>0</v>
      </c>
      <c r="U1855" s="93">
        <v>0</v>
      </c>
      <c r="V1855" s="93">
        <v>0</v>
      </c>
      <c r="W1855" s="93">
        <v>0</v>
      </c>
      <c r="X1855" s="93">
        <v>0</v>
      </c>
      <c r="Y1855" s="93">
        <v>0</v>
      </c>
      <c r="Z1855" s="93">
        <v>0</v>
      </c>
      <c r="AA1855" s="93">
        <v>0</v>
      </c>
      <c r="AB1855" s="93">
        <v>0</v>
      </c>
      <c r="AC1855" s="93"/>
      <c r="AD1855" s="93">
        <v>0</v>
      </c>
      <c r="AE1855" s="93">
        <v>0</v>
      </c>
      <c r="AF1855" s="93">
        <v>0</v>
      </c>
      <c r="AG1855" s="93"/>
      <c r="AH1855" s="93">
        <v>0</v>
      </c>
      <c r="AI1855" s="93">
        <v>0</v>
      </c>
      <c r="AJ1855" s="93">
        <v>0</v>
      </c>
      <c r="AK1855" s="93">
        <v>0</v>
      </c>
      <c r="AL1855" s="93">
        <v>0</v>
      </c>
      <c r="AM1855" s="49" t="s">
        <v>5559</v>
      </c>
      <c r="AN1855" s="49"/>
      <c r="AO1855" s="48" t="str" cm="1">
        <f t="array" ref="AO1855">IFERROR(_xlfn.IFS(
AQ1855="MPR ISSUE","PDH",
AQ1855="BSS Hardware Issue","BSS",
AQ1855="Sites strategiques, MLL, Pylone, etc.","ENVTECH",
AQ1855="AKTIVCO DEFAUT GE &amp; POWER Cabinet","AKTIVCO",
AQ1855="AKTIVCO Coupure ENEO &amp; Baisse de tension","AKTIVCO GRID ONLY",
AQ1855="Coupure ENEO &amp; Baisse de tension","IHS GRID ONLY",
AQ1855="Defaut GE &amp; POWER Cabinet","IHS",
AQ1855="Sharing","Partners",
AQ1855="Sites strategiques &amp; DataCenter","SST &amp; DC",
AQ1855="Exclu","Exclu",
AQ1855="SAT","SAT",
AQ1855="SPARE-ISSUE","SPARE-ISSUE",
AQ1855="Fiber CAmtel","TRANS_FO_CAMTEL",
AQ1855="Fiber AOF","Fiber AOF",
AQ1855="Projet OCM (HUAWEI)","TRAVAUX-HUAWEI",
AQ1855="Projet OCM (NOKIA)","TRAVAUX-NOKIA",
AQ1855="ACCESS-ISSUE","ACCESS-ISSUE",
AQ1855="Projet OCM (ZTE, NOKIA, autres projets)","TRAVAUX OCM",
AQ1855="No root CAuse","No root cause",
AQ1855="ODU HS","PDH",
AQ1855="IP &amp; VLAN","PDH",
AQ1855="Warehouse HUAWEI","SPARE-ISSUE",
AQ1855="SPARE-HS","SPARE-ISSUE",
AQ1855="Power Telco","BSS",AQ1855="no impacts","no impacts"
),"")</f>
        <v>No root cause</v>
      </c>
      <c r="AP1855" s="48" t="str" cm="1">
        <f t="array" ref="AP1855">IFERROR(_xlfn.IFS(
AQ1855="MPR ISSUE","TX ISSUE",
AQ1855="BSS Hardware Issue","RAN ISSUE",
AQ1855="Sites strategiques, MLL, Pylone, etc.","ENVTECH",
AQ1855="AKTIVCO DEFAUT GE &amp; POWER Cabinet","POWER ISSUE",
AQ1855="AKTIVCO Coupure ENEO &amp; Baisse de tension","POWER ISSUE",
AQ1855="Coupure ENEO &amp; Baisse de tension","POWER ISSUE",
AQ1855="Defaut GE &amp; POWER Cabinet","POWER ISSUE",
AQ1855="Sharing","POWER ISSUE",
AQ1855="Sites strategiques &amp; DataCenter","POWER ISSUE",
AQ1855="Exclu","Exclu",
AQ1855="SAT","TX ISSUE",
AQ1855="SPARE-ISSUE","SPARE-ISSUE",
AQ1855="Fiber CAmtel","TX ISSUE",
AQ1855="Fiber AOF","TX ISSUE",
AQ1855="Projet OCM (HUAWEI)","TRAVAUX-HUAWEI",
AQ1855="Projet OCM (NOKIA)","TRAVAUX -NOKIA",
AQ1855="ACCESS-ISSUE","ACCESS-ISSUE",
AQ1855="Projet OCM (ZTE, NOKIA, autres projets)","TRAVAUX OCM",
AQ1855="No root CAuse","No root cause",
AQ1855="ODU HS","TX ISSUE",
AQ1855="IP &amp; VLAN","TX ISSUE",
AQ1855="Warehouse HUAWEI","SPARE-ISSUE",
AQ1855="SPARE-HS","SPARE-ISSUE",
AQ1855="Power Telco","RAN ISSUE",AQ1855="no impacts","no impacts"
),"")</f>
        <v>No root cause</v>
      </c>
      <c r="AQ1855" s="127" t="s">
        <v>5344</v>
      </c>
      <c r="AR1855" s="48" t="str" cm="1">
        <f t="array" ref="AR1855">IFERROR(_xlfn.IFS(
AQ1855="MPR ISSUE","ACTIVE",
AQ1855="BSS Hardware Issue","ACTIVE",
AQ1855="Sites strategiques, MLL, Pylone, etc.","PASSIVE",
AQ1855="AKTIVCO DEFAUT GE &amp; POWER Cabinet","PASSIVE",
AQ1855="AKTIVCO Coupure ENEO &amp; Baisse de tension","PASSIVE",
AQ1855="Coupure ENEO &amp; Baisse de tension","PASSIVE",
AQ1855="Defaut GE &amp; POWER Cabinet","PASSIVE",
AQ1855="Sharing","PASSIVE",
AQ1855="Sites strategiques &amp; DataCenter","PASSIVE",
AQ1855="Exclu","Exclu",
AQ1855="SAT","ACTIVE",
AQ1855="SPARE-ISSUE","SPARE-ISSUE",
AQ1855="Fiber CAmtel","ACTIVE",
AQ1855="Fiber AOF","ACTIVE",
AQ1855="Projet OCM (HUAWEI)","PLANNED WORKS",
AQ1855="Projet OCM (NOKIA)","PLANNED WORKS",
AQ1855="ACCESS-ISSUE","ACCESS-ISSUE",
AQ1855="Projet OCM (ZTE, NOKIA, autres projets)","PLANNED WORKS",
AQ1855="No root CAuse","No root cause",
AQ1855="ODU HS","ACTIVE",
AQ1855="IP &amp; VLAN","ACTIVE",
AQ1855="Warehouse HUAWEI","SPARE-ISSUE",
AQ1855="SPARE-HS","SPARE-ISSUE",
AQ1855="Power Telco","ACTIVE", AQ1855="no impacts","no impacts"
),"")</f>
        <v>No root cause</v>
      </c>
      <c r="AS1855" s="92" t="s">
        <v>5537</v>
      </c>
      <c r="AT1855" s="98" t="s">
        <v>1419</v>
      </c>
      <c r="AV1855" s="17" t="s">
        <v>5537</v>
      </c>
      <c r="AW1855" s="7" t="s">
        <v>5537</v>
      </c>
      <c r="AX1855" s="6" t="s">
        <v>5537</v>
      </c>
      <c r="AY1855" s="7"/>
      <c r="AZ1855" s="3" t="s">
        <v>5537</v>
      </c>
      <c r="BA1855" s="18" t="s">
        <v>5537</v>
      </c>
      <c r="BB1855" s="18" t="s">
        <v>5537</v>
      </c>
      <c r="BC1855" s="18" t="s">
        <v>5537</v>
      </c>
      <c r="BD1855" s="18" t="s">
        <v>5537</v>
      </c>
      <c r="BE1855" s="18" t="s">
        <v>5537</v>
      </c>
      <c r="BF1855" s="18" t="s">
        <v>5537</v>
      </c>
      <c r="BG1855" s="18" t="s">
        <v>5537</v>
      </c>
      <c r="BH1855" s="18" t="s">
        <v>5537</v>
      </c>
      <c r="BI1855" s="18" t="s">
        <v>5537</v>
      </c>
      <c r="BJ1855" s="18" t="s">
        <v>5537</v>
      </c>
      <c r="BK1855" s="18" t="s">
        <v>5537</v>
      </c>
      <c r="BL1855" s="9" t="s">
        <v>5537</v>
      </c>
      <c r="BM1855" s="14" t="s">
        <v>5537</v>
      </c>
      <c r="BN1855" s="14" t="s">
        <v>5537</v>
      </c>
      <c r="BO1855" s="14" t="str">
        <f>_xlfn.XLOOKUP(B1855,'[4]cell downs 18042026 17h'!$B:$B,'[4]cell downs 18042026 17h'!$B:$B,"")</f>
        <v/>
      </c>
      <c r="BP1855" s="14" t="str">
        <f>_xlfn.XLOOKUP(B1855,'[5]Cells Huawei 19042026 15h'!$B:$B,'[5]Cells Huawei 19042026 15h'!$B:$B,"")</f>
        <v/>
      </c>
      <c r="BQ1855" s="9" t="str">
        <f>_xlfn.XLOOKUP(B1855,'[6]cells down 19042026 9H40'!$B:$B,'[6]cells down 19042026 9H40'!$B:$B,"")</f>
        <v/>
      </c>
      <c r="BR1855" s="9" t="s">
        <v>1419</v>
      </c>
      <c r="BS1855" s="9" t="s">
        <v>594</v>
      </c>
      <c r="BT1855" s="108"/>
    </row>
    <row r="1856" spans="1:72" s="9" customFormat="1" x14ac:dyDescent="0.35">
      <c r="A1856" s="1" t="s">
        <v>3229</v>
      </c>
      <c r="B1856" s="8" t="s">
        <v>3230</v>
      </c>
      <c r="C1856" s="3" t="str">
        <f>_xlfn.XLOOKUP(B1856,'[1]daily break down'!$D:$D,'[1]daily break down'!$E:$E,"")</f>
        <v>Douala</v>
      </c>
      <c r="D1856" s="1" t="s">
        <v>11</v>
      </c>
      <c r="E1856" s="1" t="s">
        <v>757</v>
      </c>
      <c r="F1856" s="3" t="s">
        <v>31</v>
      </c>
      <c r="G1856" s="1" t="s">
        <v>32</v>
      </c>
      <c r="H1856" s="34" t="str">
        <f>_xlfn.XLOOKUP(B1856,[2]CALCULATION!$B:$B,[2]CALCULATION!$H:$H,"")</f>
        <v>ZTE</v>
      </c>
      <c r="I1856" s="28">
        <v>0</v>
      </c>
      <c r="J1856" s="28">
        <v>0</v>
      </c>
      <c r="K1856" s="28">
        <v>0</v>
      </c>
      <c r="L1856" s="28">
        <v>0</v>
      </c>
      <c r="M1856" s="28">
        <v>0</v>
      </c>
      <c r="N1856" s="28">
        <v>0</v>
      </c>
      <c r="O1856" s="28">
        <v>1.979693693230913E-3</v>
      </c>
      <c r="P1856" s="28">
        <v>0</v>
      </c>
      <c r="Q1856" s="28">
        <v>0</v>
      </c>
      <c r="R1856" s="28">
        <v>0</v>
      </c>
      <c r="S1856" s="93">
        <v>0</v>
      </c>
      <c r="T1856" s="93">
        <f>_xlfn.XLOOKUP(B1856,'[3]Nur des jours'!$B:$B,'[3]Nur des jours'!$U:$U,"")</f>
        <v>0</v>
      </c>
      <c r="U1856" s="93">
        <v>0</v>
      </c>
      <c r="V1856" s="93">
        <v>0</v>
      </c>
      <c r="W1856" s="93">
        <v>0</v>
      </c>
      <c r="X1856" s="93">
        <v>0</v>
      </c>
      <c r="Y1856" s="93">
        <v>0</v>
      </c>
      <c r="Z1856" s="93">
        <v>0</v>
      </c>
      <c r="AA1856" s="93">
        <v>0</v>
      </c>
      <c r="AB1856" s="93">
        <v>0</v>
      </c>
      <c r="AC1856" s="93"/>
      <c r="AD1856" s="93">
        <v>0</v>
      </c>
      <c r="AE1856" s="93">
        <v>0</v>
      </c>
      <c r="AF1856" s="93">
        <v>0</v>
      </c>
      <c r="AG1856" s="93"/>
      <c r="AH1856" s="93">
        <v>0</v>
      </c>
      <c r="AI1856" s="93">
        <v>0</v>
      </c>
      <c r="AJ1856" s="93">
        <v>0</v>
      </c>
      <c r="AK1856" s="93">
        <v>0</v>
      </c>
      <c r="AL1856" s="93">
        <v>0</v>
      </c>
      <c r="AM1856" s="49" t="s">
        <v>5559</v>
      </c>
      <c r="AN1856" s="49"/>
      <c r="AO1856" s="48" t="str" cm="1">
        <f t="array" ref="AO1856">IFERROR(_xlfn.IFS(
AQ1856="MPR ISSUE","PDH",
AQ1856="BSS Hardware Issue","BSS",
AQ1856="Sites strategiques, MLL, Pylone, etc.","ENVTECH",
AQ1856="AKTIVCO DEFAUT GE &amp; POWER Cabinet","AKTIVCO",
AQ1856="AKTIVCO Coupure ENEO &amp; Baisse de tension","AKTIVCO GRID ONLY",
AQ1856="Coupure ENEO &amp; Baisse de tension","IHS GRID ONLY",
AQ1856="Defaut GE &amp; POWER Cabinet","IHS",
AQ1856="Sharing","Partners",
AQ1856="Sites strategiques &amp; DataCenter","SST &amp; DC",
AQ1856="Exclu","Exclu",
AQ1856="SAT","SAT",
AQ1856="SPARE-ISSUE","SPARE-ISSUE",
AQ1856="Fiber CAmtel","TRANS_FO_CAMTEL",
AQ1856="Fiber AOF","Fiber AOF",
AQ1856="Projet OCM (HUAWEI)","TRAVAUX-HUAWEI",
AQ1856="Projet OCM (NOKIA)","TRAVAUX-NOKIA",
AQ1856="ACCESS-ISSUE","ACCESS-ISSUE",
AQ1856="Projet OCM (ZTE, NOKIA, autres projets)","TRAVAUX OCM",
AQ1856="No root CAuse","No root cause",
AQ1856="ODU HS","PDH",
AQ1856="IP &amp; VLAN","PDH",
AQ1856="Warehouse HUAWEI","SPARE-ISSUE",
AQ1856="SPARE-HS","SPARE-ISSUE",
AQ1856="Power Telco","BSS",AQ1856="no impacts","no impacts"
),"")</f>
        <v>No root cause</v>
      </c>
      <c r="AP1856" s="48" t="str" cm="1">
        <f t="array" ref="AP1856">IFERROR(_xlfn.IFS(
AQ1856="MPR ISSUE","TX ISSUE",
AQ1856="BSS Hardware Issue","RAN ISSUE",
AQ1856="Sites strategiques, MLL, Pylone, etc.","ENVTECH",
AQ1856="AKTIVCO DEFAUT GE &amp; POWER Cabinet","POWER ISSUE",
AQ1856="AKTIVCO Coupure ENEO &amp; Baisse de tension","POWER ISSUE",
AQ1856="Coupure ENEO &amp; Baisse de tension","POWER ISSUE",
AQ1856="Defaut GE &amp; POWER Cabinet","POWER ISSUE",
AQ1856="Sharing","POWER ISSUE",
AQ1856="Sites strategiques &amp; DataCenter","POWER ISSUE",
AQ1856="Exclu","Exclu",
AQ1856="SAT","TX ISSUE",
AQ1856="SPARE-ISSUE","SPARE-ISSUE",
AQ1856="Fiber CAmtel","TX ISSUE",
AQ1856="Fiber AOF","TX ISSUE",
AQ1856="Projet OCM (HUAWEI)","TRAVAUX-HUAWEI",
AQ1856="Projet OCM (NOKIA)","TRAVAUX -NOKIA",
AQ1856="ACCESS-ISSUE","ACCESS-ISSUE",
AQ1856="Projet OCM (ZTE, NOKIA, autres projets)","TRAVAUX OCM",
AQ1856="No root CAuse","No root cause",
AQ1856="ODU HS","TX ISSUE",
AQ1856="IP &amp; VLAN","TX ISSUE",
AQ1856="Warehouse HUAWEI","SPARE-ISSUE",
AQ1856="SPARE-HS","SPARE-ISSUE",
AQ1856="Power Telco","RAN ISSUE",AQ1856="no impacts","no impacts"
),"")</f>
        <v>No root cause</v>
      </c>
      <c r="AQ1856" s="127" t="s">
        <v>5344</v>
      </c>
      <c r="AR1856" s="48" t="str" cm="1">
        <f t="array" ref="AR1856">IFERROR(_xlfn.IFS(
AQ1856="MPR ISSUE","ACTIVE",
AQ1856="BSS Hardware Issue","ACTIVE",
AQ1856="Sites strategiques, MLL, Pylone, etc.","PASSIVE",
AQ1856="AKTIVCO DEFAUT GE &amp; POWER Cabinet","PASSIVE",
AQ1856="AKTIVCO Coupure ENEO &amp; Baisse de tension","PASSIVE",
AQ1856="Coupure ENEO &amp; Baisse de tension","PASSIVE",
AQ1856="Defaut GE &amp; POWER Cabinet","PASSIVE",
AQ1856="Sharing","PASSIVE",
AQ1856="Sites strategiques &amp; DataCenter","PASSIVE",
AQ1856="Exclu","Exclu",
AQ1856="SAT","ACTIVE",
AQ1856="SPARE-ISSUE","SPARE-ISSUE",
AQ1856="Fiber CAmtel","ACTIVE",
AQ1856="Fiber AOF","ACTIVE",
AQ1856="Projet OCM (HUAWEI)","PLANNED WORKS",
AQ1856="Projet OCM (NOKIA)","PLANNED WORKS",
AQ1856="ACCESS-ISSUE","ACCESS-ISSUE",
AQ1856="Projet OCM (ZTE, NOKIA, autres projets)","PLANNED WORKS",
AQ1856="No root CAuse","No root cause",
AQ1856="ODU HS","ACTIVE",
AQ1856="IP &amp; VLAN","ACTIVE",
AQ1856="Warehouse HUAWEI","SPARE-ISSUE",
AQ1856="SPARE-HS","SPARE-ISSUE",
AQ1856="Power Telco","ACTIVE", AQ1856="no impacts","no impacts"
),"")</f>
        <v>No root cause</v>
      </c>
      <c r="AS1856" s="92" t="s">
        <v>5537</v>
      </c>
      <c r="AT1856" s="98" t="s">
        <v>3230</v>
      </c>
      <c r="AV1856" s="17" t="s">
        <v>5537</v>
      </c>
      <c r="AW1856" s="7" t="s">
        <v>5537</v>
      </c>
      <c r="AX1856" s="6" t="s">
        <v>5537</v>
      </c>
      <c r="AY1856" s="7"/>
      <c r="AZ1856" s="3" t="s">
        <v>5537</v>
      </c>
      <c r="BA1856" s="18" t="s">
        <v>5537</v>
      </c>
      <c r="BB1856" s="18" t="s">
        <v>5537</v>
      </c>
      <c r="BC1856" s="18" t="s">
        <v>5537</v>
      </c>
      <c r="BD1856" s="18" t="s">
        <v>5537</v>
      </c>
      <c r="BE1856" s="18" t="s">
        <v>5537</v>
      </c>
      <c r="BF1856" s="18" t="s">
        <v>5537</v>
      </c>
      <c r="BG1856" s="18" t="s">
        <v>5537</v>
      </c>
      <c r="BH1856" s="18" t="s">
        <v>5537</v>
      </c>
      <c r="BI1856" s="18" t="s">
        <v>5537</v>
      </c>
      <c r="BJ1856" s="18" t="s">
        <v>5537</v>
      </c>
      <c r="BK1856" s="18" t="s">
        <v>5537</v>
      </c>
      <c r="BL1856" s="9" t="s">
        <v>5537</v>
      </c>
      <c r="BM1856" s="14" t="s">
        <v>5537</v>
      </c>
      <c r="BN1856" s="14" t="s">
        <v>5537</v>
      </c>
      <c r="BO1856" s="14" t="str">
        <f>_xlfn.XLOOKUP(B1856,'[4]cell downs 18042026 17h'!$B:$B,'[4]cell downs 18042026 17h'!$B:$B,"")</f>
        <v/>
      </c>
      <c r="BP1856" s="14" t="str">
        <f>_xlfn.XLOOKUP(B1856,'[5]Cells Huawei 19042026 15h'!$B:$B,'[5]Cells Huawei 19042026 15h'!$B:$B,"")</f>
        <v/>
      </c>
      <c r="BQ1856" s="9" t="str">
        <f>_xlfn.XLOOKUP(B1856,'[6]cells down 19042026 9H40'!$B:$B,'[6]cells down 19042026 9H40'!$B:$B,"")</f>
        <v/>
      </c>
      <c r="BR1856" s="9" t="s">
        <v>3230</v>
      </c>
      <c r="BS1856" s="9" t="s">
        <v>12</v>
      </c>
      <c r="BT1856" s="108"/>
    </row>
    <row r="1857" spans="1:72" s="9" customFormat="1" x14ac:dyDescent="0.35">
      <c r="A1857" s="1" t="s">
        <v>5000</v>
      </c>
      <c r="B1857" s="8" t="s">
        <v>5001</v>
      </c>
      <c r="C1857" s="3" t="str">
        <f>_xlfn.XLOOKUP(B1857,'[1]daily break down'!$D:$D,'[1]daily break down'!$E:$E,"")</f>
        <v>Douala</v>
      </c>
      <c r="D1857" s="1" t="s">
        <v>11</v>
      </c>
      <c r="E1857" s="1" t="s">
        <v>12</v>
      </c>
      <c r="F1857" s="3" t="s">
        <v>31</v>
      </c>
      <c r="G1857" s="1" t="s">
        <v>32</v>
      </c>
      <c r="H1857" s="34" t="str">
        <f>_xlfn.XLOOKUP(B1857,[2]CALCULATION!$B:$B,[2]CALCULATION!$H:$H,"")</f>
        <v>ZTE</v>
      </c>
      <c r="I1857" s="28">
        <v>0</v>
      </c>
      <c r="J1857" s="28">
        <v>0</v>
      </c>
      <c r="K1857" s="28">
        <v>0</v>
      </c>
      <c r="L1857" s="28">
        <v>0</v>
      </c>
      <c r="M1857" s="28">
        <v>0</v>
      </c>
      <c r="N1857" s="28">
        <v>0</v>
      </c>
      <c r="O1857" s="28">
        <v>0</v>
      </c>
      <c r="P1857" s="28">
        <v>0</v>
      </c>
      <c r="Q1857" s="28">
        <v>0</v>
      </c>
      <c r="R1857" s="28">
        <v>0</v>
      </c>
      <c r="S1857" s="93">
        <v>0</v>
      </c>
      <c r="T1857" s="93">
        <f>_xlfn.XLOOKUP(B1857,'[3]Nur des jours'!$B:$B,'[3]Nur des jours'!$U:$U,"")</f>
        <v>0</v>
      </c>
      <c r="U1857" s="93">
        <v>0</v>
      </c>
      <c r="V1857" s="93">
        <v>0</v>
      </c>
      <c r="W1857" s="93">
        <v>0</v>
      </c>
      <c r="X1857" s="93">
        <v>0</v>
      </c>
      <c r="Y1857" s="93">
        <v>0</v>
      </c>
      <c r="Z1857" s="93">
        <v>0</v>
      </c>
      <c r="AA1857" s="93">
        <v>0</v>
      </c>
      <c r="AB1857" s="93">
        <v>0</v>
      </c>
      <c r="AC1857" s="93"/>
      <c r="AD1857" s="93">
        <v>0</v>
      </c>
      <c r="AE1857" s="93">
        <v>0</v>
      </c>
      <c r="AF1857" s="93">
        <v>0</v>
      </c>
      <c r="AG1857" s="93"/>
      <c r="AH1857" s="93">
        <v>0</v>
      </c>
      <c r="AI1857" s="93">
        <v>0</v>
      </c>
      <c r="AJ1857" s="93">
        <v>0</v>
      </c>
      <c r="AK1857" s="93">
        <v>0</v>
      </c>
      <c r="AL1857" s="93">
        <v>0</v>
      </c>
      <c r="AM1857" s="49" t="s">
        <v>5559</v>
      </c>
      <c r="AN1857" s="49"/>
      <c r="AO1857" s="48" t="str" cm="1">
        <f t="array" ref="AO1857">IFERROR(_xlfn.IFS(
AQ1857="MPR ISSUE","PDH",
AQ1857="BSS Hardware Issue","BSS",
AQ1857="Sites strategiques, MLL, Pylone, etc.","ENVTECH",
AQ1857="AKTIVCO DEFAUT GE &amp; POWER Cabinet","AKTIVCO",
AQ1857="AKTIVCO Coupure ENEO &amp; Baisse de tension","AKTIVCO GRID ONLY",
AQ1857="Coupure ENEO &amp; Baisse de tension","IHS GRID ONLY",
AQ1857="Defaut GE &amp; POWER Cabinet","IHS",
AQ1857="Sharing","Partners",
AQ1857="Sites strategiques &amp; DataCenter","SST &amp; DC",
AQ1857="Exclu","Exclu",
AQ1857="SAT","SAT",
AQ1857="SPARE-ISSUE","SPARE-ISSUE",
AQ1857="Fiber CAmtel","TRANS_FO_CAMTEL",
AQ1857="Fiber AOF","Fiber AOF",
AQ1857="Projet OCM (HUAWEI)","TRAVAUX-HUAWEI",
AQ1857="Projet OCM (NOKIA)","TRAVAUX-NOKIA",
AQ1857="ACCESS-ISSUE","ACCESS-ISSUE",
AQ1857="Projet OCM (ZTE, NOKIA, autres projets)","TRAVAUX OCM",
AQ1857="No root CAuse","No root cause",
AQ1857="ODU HS","PDH",
AQ1857="IP &amp; VLAN","PDH",
AQ1857="Warehouse HUAWEI","SPARE-ISSUE",
AQ1857="SPARE-HS","SPARE-ISSUE",
AQ1857="Power Telco","BSS",AQ1857="no impacts","no impacts"
),"")</f>
        <v>No root cause</v>
      </c>
      <c r="AP1857" s="48" t="str" cm="1">
        <f t="array" ref="AP1857">IFERROR(_xlfn.IFS(
AQ1857="MPR ISSUE","TX ISSUE",
AQ1857="BSS Hardware Issue","RAN ISSUE",
AQ1857="Sites strategiques, MLL, Pylone, etc.","ENVTECH",
AQ1857="AKTIVCO DEFAUT GE &amp; POWER Cabinet","POWER ISSUE",
AQ1857="AKTIVCO Coupure ENEO &amp; Baisse de tension","POWER ISSUE",
AQ1857="Coupure ENEO &amp; Baisse de tension","POWER ISSUE",
AQ1857="Defaut GE &amp; POWER Cabinet","POWER ISSUE",
AQ1857="Sharing","POWER ISSUE",
AQ1857="Sites strategiques &amp; DataCenter","POWER ISSUE",
AQ1857="Exclu","Exclu",
AQ1857="SAT","TX ISSUE",
AQ1857="SPARE-ISSUE","SPARE-ISSUE",
AQ1857="Fiber CAmtel","TX ISSUE",
AQ1857="Fiber AOF","TX ISSUE",
AQ1857="Projet OCM (HUAWEI)","TRAVAUX-HUAWEI",
AQ1857="Projet OCM (NOKIA)","TRAVAUX -NOKIA",
AQ1857="ACCESS-ISSUE","ACCESS-ISSUE",
AQ1857="Projet OCM (ZTE, NOKIA, autres projets)","TRAVAUX OCM",
AQ1857="No root CAuse","No root cause",
AQ1857="ODU HS","TX ISSUE",
AQ1857="IP &amp; VLAN","TX ISSUE",
AQ1857="Warehouse HUAWEI","SPARE-ISSUE",
AQ1857="SPARE-HS","SPARE-ISSUE",
AQ1857="Power Telco","RAN ISSUE",AQ1857="no impacts","no impacts"
),"")</f>
        <v>No root cause</v>
      </c>
      <c r="AQ1857" s="127" t="s">
        <v>5344</v>
      </c>
      <c r="AR1857" s="48" t="str" cm="1">
        <f t="array" ref="AR1857">IFERROR(_xlfn.IFS(
AQ1857="MPR ISSUE","ACTIVE",
AQ1857="BSS Hardware Issue","ACTIVE",
AQ1857="Sites strategiques, MLL, Pylone, etc.","PASSIVE",
AQ1857="AKTIVCO DEFAUT GE &amp; POWER Cabinet","PASSIVE",
AQ1857="AKTIVCO Coupure ENEO &amp; Baisse de tension","PASSIVE",
AQ1857="Coupure ENEO &amp; Baisse de tension","PASSIVE",
AQ1857="Defaut GE &amp; POWER Cabinet","PASSIVE",
AQ1857="Sharing","PASSIVE",
AQ1857="Sites strategiques &amp; DataCenter","PASSIVE",
AQ1857="Exclu","Exclu",
AQ1857="SAT","ACTIVE",
AQ1857="SPARE-ISSUE","SPARE-ISSUE",
AQ1857="Fiber CAmtel","ACTIVE",
AQ1857="Fiber AOF","ACTIVE",
AQ1857="Projet OCM (HUAWEI)","PLANNED WORKS",
AQ1857="Projet OCM (NOKIA)","PLANNED WORKS",
AQ1857="ACCESS-ISSUE","ACCESS-ISSUE",
AQ1857="Projet OCM (ZTE, NOKIA, autres projets)","PLANNED WORKS",
AQ1857="No root CAuse","No root cause",
AQ1857="ODU HS","ACTIVE",
AQ1857="IP &amp; VLAN","ACTIVE",
AQ1857="Warehouse HUAWEI","SPARE-ISSUE",
AQ1857="SPARE-HS","SPARE-ISSUE",
AQ1857="Power Telco","ACTIVE", AQ1857="no impacts","no impacts"
),"")</f>
        <v>No root cause</v>
      </c>
      <c r="AS1857" s="92" t="s">
        <v>5537</v>
      </c>
      <c r="AT1857" s="98" t="s">
        <v>5001</v>
      </c>
      <c r="AV1857" s="17" t="s">
        <v>5537</v>
      </c>
      <c r="AW1857" s="7" t="s">
        <v>5537</v>
      </c>
      <c r="AX1857" s="6" t="s">
        <v>5537</v>
      </c>
      <c r="AY1857" s="7"/>
      <c r="AZ1857" s="3" t="s">
        <v>5537</v>
      </c>
      <c r="BA1857" s="18" t="s">
        <v>5537</v>
      </c>
      <c r="BB1857" s="18" t="s">
        <v>5537</v>
      </c>
      <c r="BC1857" s="18" t="s">
        <v>5537</v>
      </c>
      <c r="BD1857" s="18" t="s">
        <v>5537</v>
      </c>
      <c r="BE1857" s="18" t="s">
        <v>5537</v>
      </c>
      <c r="BF1857" s="18" t="s">
        <v>5537</v>
      </c>
      <c r="BG1857" s="18" t="s">
        <v>5537</v>
      </c>
      <c r="BH1857" s="18" t="s">
        <v>5537</v>
      </c>
      <c r="BI1857" s="18" t="s">
        <v>5537</v>
      </c>
      <c r="BJ1857" s="18" t="s">
        <v>5537</v>
      </c>
      <c r="BK1857" s="18" t="s">
        <v>5537</v>
      </c>
      <c r="BL1857" s="9" t="s">
        <v>5537</v>
      </c>
      <c r="BM1857" s="14" t="s">
        <v>5537</v>
      </c>
      <c r="BN1857" s="14" t="s">
        <v>5537</v>
      </c>
      <c r="BO1857" s="14" t="str">
        <f>_xlfn.XLOOKUP(B1857,'[4]cell downs 18042026 17h'!$B:$B,'[4]cell downs 18042026 17h'!$B:$B,"")</f>
        <v/>
      </c>
      <c r="BP1857" s="14" t="str">
        <f>_xlfn.XLOOKUP(B1857,'[5]Cells Huawei 19042026 15h'!$B:$B,'[5]Cells Huawei 19042026 15h'!$B:$B,"")</f>
        <v/>
      </c>
      <c r="BQ1857" s="9" t="str">
        <f>_xlfn.XLOOKUP(B1857,'[6]cells down 19042026 9H40'!$B:$B,'[6]cells down 19042026 9H40'!$B:$B,"")</f>
        <v/>
      </c>
      <c r="BR1857" s="9" t="s">
        <v>5001</v>
      </c>
      <c r="BS1857" s="9" t="s">
        <v>5537</v>
      </c>
      <c r="BT1857" s="108"/>
    </row>
    <row r="1858" spans="1:72" s="9" customFormat="1" x14ac:dyDescent="0.35">
      <c r="A1858" s="1" t="s">
        <v>2177</v>
      </c>
      <c r="B1858" s="8" t="s">
        <v>2178</v>
      </c>
      <c r="C1858" s="3" t="str">
        <f>_xlfn.XLOOKUP(B1858,'[1]daily break down'!$D:$D,'[1]daily break down'!$E:$E,"")</f>
        <v>OUEST</v>
      </c>
      <c r="D1858" s="1" t="s">
        <v>11</v>
      </c>
      <c r="E1858" s="1" t="s">
        <v>12</v>
      </c>
      <c r="F1858" s="3" t="s">
        <v>102</v>
      </c>
      <c r="G1858" s="1" t="s">
        <v>103</v>
      </c>
      <c r="H1858" s="32" t="str">
        <f>_xlfn.XLOOKUP(B1858,[2]CALCULATION!$B:$B,[2]CALCULATION!$H:$H,"")</f>
        <v>Huawei</v>
      </c>
      <c r="I1858" s="28">
        <v>0</v>
      </c>
      <c r="J1858" s="28">
        <v>0</v>
      </c>
      <c r="K1858" s="28">
        <v>0</v>
      </c>
      <c r="L1858" s="28">
        <v>0</v>
      </c>
      <c r="M1858" s="28">
        <v>0</v>
      </c>
      <c r="N1858" s="28">
        <v>0</v>
      </c>
      <c r="O1858" s="28">
        <v>0</v>
      </c>
      <c r="P1858" s="28">
        <v>0</v>
      </c>
      <c r="Q1858" s="28">
        <v>0</v>
      </c>
      <c r="R1858" s="28">
        <v>0</v>
      </c>
      <c r="S1858" s="93">
        <v>0</v>
      </c>
      <c r="T1858" s="93">
        <f>_xlfn.XLOOKUP(B1858,'[3]Nur des jours'!$B:$B,'[3]Nur des jours'!$U:$U,"")</f>
        <v>0</v>
      </c>
      <c r="U1858" s="93">
        <v>0</v>
      </c>
      <c r="V1858" s="93">
        <v>0</v>
      </c>
      <c r="W1858" s="93">
        <v>0</v>
      </c>
      <c r="X1858" s="93">
        <v>0</v>
      </c>
      <c r="Y1858" s="93">
        <v>0</v>
      </c>
      <c r="Z1858" s="93">
        <v>0</v>
      </c>
      <c r="AA1858" s="93">
        <v>0</v>
      </c>
      <c r="AB1858" s="93">
        <v>0</v>
      </c>
      <c r="AC1858" s="93"/>
      <c r="AD1858" s="93">
        <v>0</v>
      </c>
      <c r="AE1858" s="93">
        <v>0</v>
      </c>
      <c r="AF1858" s="93">
        <v>0</v>
      </c>
      <c r="AG1858" s="93"/>
      <c r="AH1858" s="93">
        <v>0</v>
      </c>
      <c r="AI1858" s="93">
        <v>0</v>
      </c>
      <c r="AJ1858" s="93">
        <v>0</v>
      </c>
      <c r="AK1858" s="93">
        <v>0</v>
      </c>
      <c r="AL1858" s="93">
        <v>0</v>
      </c>
      <c r="AM1858" s="49" t="s">
        <v>5559</v>
      </c>
      <c r="AN1858" s="49"/>
      <c r="AO1858" s="48" t="str" cm="1">
        <f t="array" ref="AO1858">IFERROR(_xlfn.IFS(
AQ1858="MPR ISSUE","PDH",
AQ1858="BSS Hardware Issue","BSS",
AQ1858="Sites strategiques, MLL, Pylone, etc.","ENVTECH",
AQ1858="AKTIVCO DEFAUT GE &amp; POWER Cabinet","AKTIVCO",
AQ1858="AKTIVCO Coupure ENEO &amp; Baisse de tension","AKTIVCO GRID ONLY",
AQ1858="Coupure ENEO &amp; Baisse de tension","IHS GRID ONLY",
AQ1858="Defaut GE &amp; POWER Cabinet","IHS",
AQ1858="Sharing","Partners",
AQ1858="Sites strategiques &amp; DataCenter","SST &amp; DC",
AQ1858="Exclu","Exclu",
AQ1858="SAT","SAT",
AQ1858="SPARE-ISSUE","SPARE-ISSUE",
AQ1858="Fiber CAmtel","TRANS_FO_CAMTEL",
AQ1858="Fiber AOF","Fiber AOF",
AQ1858="Projet OCM (HUAWEI)","TRAVAUX-HUAWEI",
AQ1858="Projet OCM (NOKIA)","TRAVAUX-NOKIA",
AQ1858="ACCESS-ISSUE","ACCESS-ISSUE",
AQ1858="Projet OCM (ZTE, NOKIA, autres projets)","TRAVAUX OCM",
AQ1858="No root CAuse","No root cause",
AQ1858="ODU HS","PDH",
AQ1858="IP &amp; VLAN","PDH",
AQ1858="Warehouse HUAWEI","SPARE-ISSUE",
AQ1858="SPARE-HS","SPARE-ISSUE",
AQ1858="Power Telco","BSS",AQ1858="no impacts","no impacts"
),"")</f>
        <v>No root cause</v>
      </c>
      <c r="AP1858" s="48" t="str" cm="1">
        <f t="array" ref="AP1858">IFERROR(_xlfn.IFS(
AQ1858="MPR ISSUE","TX ISSUE",
AQ1858="BSS Hardware Issue","RAN ISSUE",
AQ1858="Sites strategiques, MLL, Pylone, etc.","ENVTECH",
AQ1858="AKTIVCO DEFAUT GE &amp; POWER Cabinet","POWER ISSUE",
AQ1858="AKTIVCO Coupure ENEO &amp; Baisse de tension","POWER ISSUE",
AQ1858="Coupure ENEO &amp; Baisse de tension","POWER ISSUE",
AQ1858="Defaut GE &amp; POWER Cabinet","POWER ISSUE",
AQ1858="Sharing","POWER ISSUE",
AQ1858="Sites strategiques &amp; DataCenter","POWER ISSUE",
AQ1858="Exclu","Exclu",
AQ1858="SAT","TX ISSUE",
AQ1858="SPARE-ISSUE","SPARE-ISSUE",
AQ1858="Fiber CAmtel","TX ISSUE",
AQ1858="Fiber AOF","TX ISSUE",
AQ1858="Projet OCM (HUAWEI)","TRAVAUX-HUAWEI",
AQ1858="Projet OCM (NOKIA)","TRAVAUX -NOKIA",
AQ1858="ACCESS-ISSUE","ACCESS-ISSUE",
AQ1858="Projet OCM (ZTE, NOKIA, autres projets)","TRAVAUX OCM",
AQ1858="No root CAuse","No root cause",
AQ1858="ODU HS","TX ISSUE",
AQ1858="IP &amp; VLAN","TX ISSUE",
AQ1858="Warehouse HUAWEI","SPARE-ISSUE",
AQ1858="SPARE-HS","SPARE-ISSUE",
AQ1858="Power Telco","RAN ISSUE",AQ1858="no impacts","no impacts"
),"")</f>
        <v>No root cause</v>
      </c>
      <c r="AQ1858" s="127" t="s">
        <v>5344</v>
      </c>
      <c r="AR1858" s="48" t="str" cm="1">
        <f t="array" ref="AR1858">IFERROR(_xlfn.IFS(
AQ1858="MPR ISSUE","ACTIVE",
AQ1858="BSS Hardware Issue","ACTIVE",
AQ1858="Sites strategiques, MLL, Pylone, etc.","PASSIVE",
AQ1858="AKTIVCO DEFAUT GE &amp; POWER Cabinet","PASSIVE",
AQ1858="AKTIVCO Coupure ENEO &amp; Baisse de tension","PASSIVE",
AQ1858="Coupure ENEO &amp; Baisse de tension","PASSIVE",
AQ1858="Defaut GE &amp; POWER Cabinet","PASSIVE",
AQ1858="Sharing","PASSIVE",
AQ1858="Sites strategiques &amp; DataCenter","PASSIVE",
AQ1858="Exclu","Exclu",
AQ1858="SAT","ACTIVE",
AQ1858="SPARE-ISSUE","SPARE-ISSUE",
AQ1858="Fiber CAmtel","ACTIVE",
AQ1858="Fiber AOF","ACTIVE",
AQ1858="Projet OCM (HUAWEI)","PLANNED WORKS",
AQ1858="Projet OCM (NOKIA)","PLANNED WORKS",
AQ1858="ACCESS-ISSUE","ACCESS-ISSUE",
AQ1858="Projet OCM (ZTE, NOKIA, autres projets)","PLANNED WORKS",
AQ1858="No root CAuse","No root cause",
AQ1858="ODU HS","ACTIVE",
AQ1858="IP &amp; VLAN","ACTIVE",
AQ1858="Warehouse HUAWEI","SPARE-ISSUE",
AQ1858="SPARE-HS","SPARE-ISSUE",
AQ1858="Power Telco","ACTIVE", AQ1858="no impacts","no impacts"
),"")</f>
        <v>No root cause</v>
      </c>
      <c r="AS1858" s="92" t="s">
        <v>5537</v>
      </c>
      <c r="AT1858" s="98" t="s">
        <v>2178</v>
      </c>
      <c r="AV1858" s="17" t="s">
        <v>5537</v>
      </c>
      <c r="AW1858" s="7" t="s">
        <v>5537</v>
      </c>
      <c r="AX1858" s="6" t="s">
        <v>5537</v>
      </c>
      <c r="AY1858" s="7"/>
      <c r="AZ1858" s="3" t="s">
        <v>5537</v>
      </c>
      <c r="BA1858" s="18" t="s">
        <v>5537</v>
      </c>
      <c r="BB1858" s="18" t="s">
        <v>5537</v>
      </c>
      <c r="BC1858" s="18" t="s">
        <v>5537</v>
      </c>
      <c r="BD1858" s="18" t="s">
        <v>5537</v>
      </c>
      <c r="BE1858" s="18" t="s">
        <v>5537</v>
      </c>
      <c r="BF1858" s="18" t="s">
        <v>5537</v>
      </c>
      <c r="BG1858" s="18" t="s">
        <v>5537</v>
      </c>
      <c r="BH1858" s="18" t="s">
        <v>5537</v>
      </c>
      <c r="BI1858" s="18" t="s">
        <v>5537</v>
      </c>
      <c r="BJ1858" s="18" t="s">
        <v>5537</v>
      </c>
      <c r="BK1858" s="18" t="s">
        <v>5537</v>
      </c>
      <c r="BL1858" s="9" t="s">
        <v>5537</v>
      </c>
      <c r="BM1858" s="14" t="s">
        <v>5537</v>
      </c>
      <c r="BN1858" s="14" t="s">
        <v>5537</v>
      </c>
      <c r="BO1858" s="14" t="str">
        <f>_xlfn.XLOOKUP(B1858,'[4]cell downs 18042026 17h'!$B:$B,'[4]cell downs 18042026 17h'!$B:$B,"")</f>
        <v/>
      </c>
      <c r="BP1858" s="14" t="str">
        <f>_xlfn.XLOOKUP(B1858,'[5]Cells Huawei 19042026 15h'!$B:$B,'[5]Cells Huawei 19042026 15h'!$B:$B,"")</f>
        <v/>
      </c>
      <c r="BQ1858" s="9" t="str">
        <f>_xlfn.XLOOKUP(B1858,'[6]cells down 19042026 9H40'!$B:$B,'[6]cells down 19042026 9H40'!$B:$B,"")</f>
        <v/>
      </c>
      <c r="BR1858" s="9" t="s">
        <v>2178</v>
      </c>
      <c r="BS1858" s="9" t="s">
        <v>5537</v>
      </c>
      <c r="BT1858" s="108"/>
    </row>
    <row r="1859" spans="1:72" s="9" customFormat="1" x14ac:dyDescent="0.35">
      <c r="A1859" s="1" t="s">
        <v>2187</v>
      </c>
      <c r="B1859" s="8" t="s">
        <v>2188</v>
      </c>
      <c r="C1859" s="3" t="str">
        <f>_xlfn.XLOOKUP(B1859,'[1]daily break down'!$D:$D,'[1]daily break down'!$E:$E,"")</f>
        <v>OUEST</v>
      </c>
      <c r="D1859" s="1" t="s">
        <v>11</v>
      </c>
      <c r="E1859" s="1" t="s">
        <v>12</v>
      </c>
      <c r="F1859" s="3" t="s">
        <v>102</v>
      </c>
      <c r="G1859" s="1" t="s">
        <v>103</v>
      </c>
      <c r="H1859" s="32" t="str">
        <f>_xlfn.XLOOKUP(B1859,[2]CALCULATION!$B:$B,[2]CALCULATION!$H:$H,"")</f>
        <v>Huawei</v>
      </c>
      <c r="I1859" s="28">
        <v>0</v>
      </c>
      <c r="J1859" s="28">
        <v>0</v>
      </c>
      <c r="K1859" s="28">
        <v>0</v>
      </c>
      <c r="L1859" s="28">
        <v>0</v>
      </c>
      <c r="M1859" s="28">
        <v>0</v>
      </c>
      <c r="N1859" s="28">
        <v>0</v>
      </c>
      <c r="O1859" s="28">
        <v>0</v>
      </c>
      <c r="P1859" s="28">
        <v>0</v>
      </c>
      <c r="Q1859" s="28">
        <v>0</v>
      </c>
      <c r="R1859" s="28">
        <v>0</v>
      </c>
      <c r="S1859" s="93">
        <v>0</v>
      </c>
      <c r="T1859" s="93">
        <f>_xlfn.XLOOKUP(B1859,'[3]Nur des jours'!$B:$B,'[3]Nur des jours'!$U:$U,"")</f>
        <v>0</v>
      </c>
      <c r="U1859" s="93">
        <v>0</v>
      </c>
      <c r="V1859" s="93">
        <v>0</v>
      </c>
      <c r="W1859" s="93">
        <v>0</v>
      </c>
      <c r="X1859" s="93">
        <v>0</v>
      </c>
      <c r="Y1859" s="93">
        <v>0</v>
      </c>
      <c r="Z1859" s="93">
        <v>0</v>
      </c>
      <c r="AA1859" s="93">
        <v>0</v>
      </c>
      <c r="AB1859" s="93">
        <v>0</v>
      </c>
      <c r="AC1859" s="93"/>
      <c r="AD1859" s="93">
        <v>0</v>
      </c>
      <c r="AE1859" s="93">
        <v>0</v>
      </c>
      <c r="AF1859" s="93">
        <v>0</v>
      </c>
      <c r="AG1859" s="93"/>
      <c r="AH1859" s="93">
        <v>0</v>
      </c>
      <c r="AI1859" s="93">
        <v>0</v>
      </c>
      <c r="AJ1859" s="93">
        <v>0</v>
      </c>
      <c r="AK1859" s="93">
        <v>0</v>
      </c>
      <c r="AL1859" s="93">
        <v>0</v>
      </c>
      <c r="AM1859" s="49" t="s">
        <v>5559</v>
      </c>
      <c r="AN1859" s="49"/>
      <c r="AO1859" s="48" t="str" cm="1">
        <f t="array" ref="AO1859">IFERROR(_xlfn.IFS(
AQ1859="MPR ISSUE","PDH",
AQ1859="BSS Hardware Issue","BSS",
AQ1859="Sites strategiques, MLL, Pylone, etc.","ENVTECH",
AQ1859="AKTIVCO DEFAUT GE &amp; POWER Cabinet","AKTIVCO",
AQ1859="AKTIVCO Coupure ENEO &amp; Baisse de tension","AKTIVCO GRID ONLY",
AQ1859="Coupure ENEO &amp; Baisse de tension","IHS GRID ONLY",
AQ1859="Defaut GE &amp; POWER Cabinet","IHS",
AQ1859="Sharing","Partners",
AQ1859="Sites strategiques &amp; DataCenter","SST &amp; DC",
AQ1859="Exclu","Exclu",
AQ1859="SAT","SAT",
AQ1859="SPARE-ISSUE","SPARE-ISSUE",
AQ1859="Fiber CAmtel","TRANS_FO_CAMTEL",
AQ1859="Fiber AOF","Fiber AOF",
AQ1859="Projet OCM (HUAWEI)","TRAVAUX-HUAWEI",
AQ1859="Projet OCM (NOKIA)","TRAVAUX-NOKIA",
AQ1859="ACCESS-ISSUE","ACCESS-ISSUE",
AQ1859="Projet OCM (ZTE, NOKIA, autres projets)","TRAVAUX OCM",
AQ1859="No root CAuse","No root cause",
AQ1859="ODU HS","PDH",
AQ1859="IP &amp; VLAN","PDH",
AQ1859="Warehouse HUAWEI","SPARE-ISSUE",
AQ1859="SPARE-HS","SPARE-ISSUE",
AQ1859="Power Telco","BSS",AQ1859="no impacts","no impacts"
),"")</f>
        <v>No root cause</v>
      </c>
      <c r="AP1859" s="48" t="str" cm="1">
        <f t="array" ref="AP1859">IFERROR(_xlfn.IFS(
AQ1859="MPR ISSUE","TX ISSUE",
AQ1859="BSS Hardware Issue","RAN ISSUE",
AQ1859="Sites strategiques, MLL, Pylone, etc.","ENVTECH",
AQ1859="AKTIVCO DEFAUT GE &amp; POWER Cabinet","POWER ISSUE",
AQ1859="AKTIVCO Coupure ENEO &amp; Baisse de tension","POWER ISSUE",
AQ1859="Coupure ENEO &amp; Baisse de tension","POWER ISSUE",
AQ1859="Defaut GE &amp; POWER Cabinet","POWER ISSUE",
AQ1859="Sharing","POWER ISSUE",
AQ1859="Sites strategiques &amp; DataCenter","POWER ISSUE",
AQ1859="Exclu","Exclu",
AQ1859="SAT","TX ISSUE",
AQ1859="SPARE-ISSUE","SPARE-ISSUE",
AQ1859="Fiber CAmtel","TX ISSUE",
AQ1859="Fiber AOF","TX ISSUE",
AQ1859="Projet OCM (HUAWEI)","TRAVAUX-HUAWEI",
AQ1859="Projet OCM (NOKIA)","TRAVAUX -NOKIA",
AQ1859="ACCESS-ISSUE","ACCESS-ISSUE",
AQ1859="Projet OCM (ZTE, NOKIA, autres projets)","TRAVAUX OCM",
AQ1859="No root CAuse","No root cause",
AQ1859="ODU HS","TX ISSUE",
AQ1859="IP &amp; VLAN","TX ISSUE",
AQ1859="Warehouse HUAWEI","SPARE-ISSUE",
AQ1859="SPARE-HS","SPARE-ISSUE",
AQ1859="Power Telco","RAN ISSUE",AQ1859="no impacts","no impacts"
),"")</f>
        <v>No root cause</v>
      </c>
      <c r="AQ1859" s="127" t="s">
        <v>5344</v>
      </c>
      <c r="AR1859" s="48" t="str" cm="1">
        <f t="array" ref="AR1859">IFERROR(_xlfn.IFS(
AQ1859="MPR ISSUE","ACTIVE",
AQ1859="BSS Hardware Issue","ACTIVE",
AQ1859="Sites strategiques, MLL, Pylone, etc.","PASSIVE",
AQ1859="AKTIVCO DEFAUT GE &amp; POWER Cabinet","PASSIVE",
AQ1859="AKTIVCO Coupure ENEO &amp; Baisse de tension","PASSIVE",
AQ1859="Coupure ENEO &amp; Baisse de tension","PASSIVE",
AQ1859="Defaut GE &amp; POWER Cabinet","PASSIVE",
AQ1859="Sharing","PASSIVE",
AQ1859="Sites strategiques &amp; DataCenter","PASSIVE",
AQ1859="Exclu","Exclu",
AQ1859="SAT","ACTIVE",
AQ1859="SPARE-ISSUE","SPARE-ISSUE",
AQ1859="Fiber CAmtel","ACTIVE",
AQ1859="Fiber AOF","ACTIVE",
AQ1859="Projet OCM (HUAWEI)","PLANNED WORKS",
AQ1859="Projet OCM (NOKIA)","PLANNED WORKS",
AQ1859="ACCESS-ISSUE","ACCESS-ISSUE",
AQ1859="Projet OCM (ZTE, NOKIA, autres projets)","PLANNED WORKS",
AQ1859="No root CAuse","No root cause",
AQ1859="ODU HS","ACTIVE",
AQ1859="IP &amp; VLAN","ACTIVE",
AQ1859="Warehouse HUAWEI","SPARE-ISSUE",
AQ1859="SPARE-HS","SPARE-ISSUE",
AQ1859="Power Telco","ACTIVE", AQ1859="no impacts","no impacts"
),"")</f>
        <v>No root cause</v>
      </c>
      <c r="AS1859" s="92" t="s">
        <v>5537</v>
      </c>
      <c r="AT1859" s="98" t="s">
        <v>2188</v>
      </c>
      <c r="AV1859" s="17" t="s">
        <v>5537</v>
      </c>
      <c r="AW1859" s="7" t="s">
        <v>5537</v>
      </c>
      <c r="AX1859" s="6" t="s">
        <v>5537</v>
      </c>
      <c r="AY1859" s="7"/>
      <c r="AZ1859" s="3" t="s">
        <v>5537</v>
      </c>
      <c r="BA1859" s="18" t="s">
        <v>5537</v>
      </c>
      <c r="BB1859" s="18" t="s">
        <v>5537</v>
      </c>
      <c r="BC1859" s="18" t="s">
        <v>5537</v>
      </c>
      <c r="BD1859" s="18" t="s">
        <v>5537</v>
      </c>
      <c r="BE1859" s="18" t="s">
        <v>5537</v>
      </c>
      <c r="BF1859" s="18" t="s">
        <v>5537</v>
      </c>
      <c r="BG1859" s="18" t="s">
        <v>5537</v>
      </c>
      <c r="BH1859" s="18" t="s">
        <v>5537</v>
      </c>
      <c r="BI1859" s="18" t="s">
        <v>5537</v>
      </c>
      <c r="BJ1859" s="18" t="s">
        <v>5537</v>
      </c>
      <c r="BK1859" s="18" t="s">
        <v>5537</v>
      </c>
      <c r="BL1859" s="9" t="s">
        <v>5537</v>
      </c>
      <c r="BM1859" s="14" t="s">
        <v>5537</v>
      </c>
      <c r="BN1859" s="14" t="s">
        <v>5537</v>
      </c>
      <c r="BO1859" s="14" t="str">
        <f>_xlfn.XLOOKUP(B1859,'[4]cell downs 18042026 17h'!$B:$B,'[4]cell downs 18042026 17h'!$B:$B,"")</f>
        <v/>
      </c>
      <c r="BP1859" s="14" t="str">
        <f>_xlfn.XLOOKUP(B1859,'[5]Cells Huawei 19042026 15h'!$B:$B,'[5]Cells Huawei 19042026 15h'!$B:$B,"")</f>
        <v/>
      </c>
      <c r="BQ1859" s="9" t="str">
        <f>_xlfn.XLOOKUP(B1859,'[6]cells down 19042026 9H40'!$B:$B,'[6]cells down 19042026 9H40'!$B:$B,"")</f>
        <v/>
      </c>
      <c r="BR1859" s="9" t="s">
        <v>2188</v>
      </c>
      <c r="BS1859" s="9" t="s">
        <v>594</v>
      </c>
      <c r="BT1859" s="108"/>
    </row>
    <row r="1860" spans="1:72" s="9" customFormat="1" x14ac:dyDescent="0.35">
      <c r="A1860" s="1" t="s">
        <v>2189</v>
      </c>
      <c r="B1860" s="8" t="s">
        <v>2190</v>
      </c>
      <c r="C1860" s="3" t="str">
        <f>_xlfn.XLOOKUP(B1860,'[1]daily break down'!$D:$D,'[1]daily break down'!$E:$E,"")</f>
        <v>OUEST</v>
      </c>
      <c r="D1860" s="1" t="s">
        <v>11</v>
      </c>
      <c r="E1860" s="1" t="s">
        <v>12</v>
      </c>
      <c r="F1860" s="3" t="s">
        <v>102</v>
      </c>
      <c r="G1860" s="1" t="s">
        <v>103</v>
      </c>
      <c r="H1860" s="32" t="str">
        <f>_xlfn.XLOOKUP(B1860,[2]CALCULATION!$B:$B,[2]CALCULATION!$H:$H,"")</f>
        <v>Huawei</v>
      </c>
      <c r="I1860" s="28">
        <v>0</v>
      </c>
      <c r="J1860" s="28">
        <v>0</v>
      </c>
      <c r="K1860" s="28">
        <v>0</v>
      </c>
      <c r="L1860" s="28">
        <v>0</v>
      </c>
      <c r="M1860" s="28">
        <v>0</v>
      </c>
      <c r="N1860" s="28">
        <v>0</v>
      </c>
      <c r="O1860" s="28">
        <v>0</v>
      </c>
      <c r="P1860" s="28">
        <v>0</v>
      </c>
      <c r="Q1860" s="28">
        <v>0</v>
      </c>
      <c r="R1860" s="28">
        <v>0</v>
      </c>
      <c r="S1860" s="93">
        <v>0</v>
      </c>
      <c r="T1860" s="93">
        <f>_xlfn.XLOOKUP(B1860,'[3]Nur des jours'!$B:$B,'[3]Nur des jours'!$U:$U,"")</f>
        <v>0</v>
      </c>
      <c r="U1860" s="93">
        <v>0</v>
      </c>
      <c r="V1860" s="93">
        <v>0</v>
      </c>
      <c r="W1860" s="93">
        <v>0</v>
      </c>
      <c r="X1860" s="93">
        <v>0</v>
      </c>
      <c r="Y1860" s="93">
        <v>0</v>
      </c>
      <c r="Z1860" s="93">
        <v>0</v>
      </c>
      <c r="AA1860" s="93">
        <v>0</v>
      </c>
      <c r="AB1860" s="93">
        <v>0</v>
      </c>
      <c r="AC1860" s="93"/>
      <c r="AD1860" s="93">
        <v>0</v>
      </c>
      <c r="AE1860" s="93">
        <v>0</v>
      </c>
      <c r="AF1860" s="93">
        <v>0</v>
      </c>
      <c r="AG1860" s="93"/>
      <c r="AH1860" s="93">
        <v>0</v>
      </c>
      <c r="AI1860" s="93">
        <v>0</v>
      </c>
      <c r="AJ1860" s="93">
        <v>0</v>
      </c>
      <c r="AK1860" s="93">
        <v>0</v>
      </c>
      <c r="AL1860" s="93">
        <v>0</v>
      </c>
      <c r="AM1860" s="49" t="s">
        <v>5559</v>
      </c>
      <c r="AN1860" s="49"/>
      <c r="AO1860" s="48" t="str" cm="1">
        <f t="array" ref="AO1860">IFERROR(_xlfn.IFS(
AQ1860="MPR ISSUE","PDH",
AQ1860="BSS Hardware Issue","BSS",
AQ1860="Sites strategiques, MLL, Pylone, etc.","ENVTECH",
AQ1860="AKTIVCO DEFAUT GE &amp; POWER Cabinet","AKTIVCO",
AQ1860="AKTIVCO Coupure ENEO &amp; Baisse de tension","AKTIVCO GRID ONLY",
AQ1860="Coupure ENEO &amp; Baisse de tension","IHS GRID ONLY",
AQ1860="Defaut GE &amp; POWER Cabinet","IHS",
AQ1860="Sharing","Partners",
AQ1860="Sites strategiques &amp; DataCenter","SST &amp; DC",
AQ1860="Exclu","Exclu",
AQ1860="SAT","SAT",
AQ1860="SPARE-ISSUE","SPARE-ISSUE",
AQ1860="Fiber CAmtel","TRANS_FO_CAMTEL",
AQ1860="Fiber AOF","Fiber AOF",
AQ1860="Projet OCM (HUAWEI)","TRAVAUX-HUAWEI",
AQ1860="Projet OCM (NOKIA)","TRAVAUX-NOKIA",
AQ1860="ACCESS-ISSUE","ACCESS-ISSUE",
AQ1860="Projet OCM (ZTE, NOKIA, autres projets)","TRAVAUX OCM",
AQ1860="No root CAuse","No root cause",
AQ1860="ODU HS","PDH",
AQ1860="IP &amp; VLAN","PDH",
AQ1860="Warehouse HUAWEI","SPARE-ISSUE",
AQ1860="SPARE-HS","SPARE-ISSUE",
AQ1860="Power Telco","BSS",AQ1860="no impacts","no impacts"
),"")</f>
        <v>No root cause</v>
      </c>
      <c r="AP1860" s="48" t="str" cm="1">
        <f t="array" ref="AP1860">IFERROR(_xlfn.IFS(
AQ1860="MPR ISSUE","TX ISSUE",
AQ1860="BSS Hardware Issue","RAN ISSUE",
AQ1860="Sites strategiques, MLL, Pylone, etc.","ENVTECH",
AQ1860="AKTIVCO DEFAUT GE &amp; POWER Cabinet","POWER ISSUE",
AQ1860="AKTIVCO Coupure ENEO &amp; Baisse de tension","POWER ISSUE",
AQ1860="Coupure ENEO &amp; Baisse de tension","POWER ISSUE",
AQ1860="Defaut GE &amp; POWER Cabinet","POWER ISSUE",
AQ1860="Sharing","POWER ISSUE",
AQ1860="Sites strategiques &amp; DataCenter","POWER ISSUE",
AQ1860="Exclu","Exclu",
AQ1860="SAT","TX ISSUE",
AQ1860="SPARE-ISSUE","SPARE-ISSUE",
AQ1860="Fiber CAmtel","TX ISSUE",
AQ1860="Fiber AOF","TX ISSUE",
AQ1860="Projet OCM (HUAWEI)","TRAVAUX-HUAWEI",
AQ1860="Projet OCM (NOKIA)","TRAVAUX -NOKIA",
AQ1860="ACCESS-ISSUE","ACCESS-ISSUE",
AQ1860="Projet OCM (ZTE, NOKIA, autres projets)","TRAVAUX OCM",
AQ1860="No root CAuse","No root cause",
AQ1860="ODU HS","TX ISSUE",
AQ1860="IP &amp; VLAN","TX ISSUE",
AQ1860="Warehouse HUAWEI","SPARE-ISSUE",
AQ1860="SPARE-HS","SPARE-ISSUE",
AQ1860="Power Telco","RAN ISSUE",AQ1860="no impacts","no impacts"
),"")</f>
        <v>No root cause</v>
      </c>
      <c r="AQ1860" s="127" t="s">
        <v>5344</v>
      </c>
      <c r="AR1860" s="48" t="str" cm="1">
        <f t="array" ref="AR1860">IFERROR(_xlfn.IFS(
AQ1860="MPR ISSUE","ACTIVE",
AQ1860="BSS Hardware Issue","ACTIVE",
AQ1860="Sites strategiques, MLL, Pylone, etc.","PASSIVE",
AQ1860="AKTIVCO DEFAUT GE &amp; POWER Cabinet","PASSIVE",
AQ1860="AKTIVCO Coupure ENEO &amp; Baisse de tension","PASSIVE",
AQ1860="Coupure ENEO &amp; Baisse de tension","PASSIVE",
AQ1860="Defaut GE &amp; POWER Cabinet","PASSIVE",
AQ1860="Sharing","PASSIVE",
AQ1860="Sites strategiques &amp; DataCenter","PASSIVE",
AQ1860="Exclu","Exclu",
AQ1860="SAT","ACTIVE",
AQ1860="SPARE-ISSUE","SPARE-ISSUE",
AQ1860="Fiber CAmtel","ACTIVE",
AQ1860="Fiber AOF","ACTIVE",
AQ1860="Projet OCM (HUAWEI)","PLANNED WORKS",
AQ1860="Projet OCM (NOKIA)","PLANNED WORKS",
AQ1860="ACCESS-ISSUE","ACCESS-ISSUE",
AQ1860="Projet OCM (ZTE, NOKIA, autres projets)","PLANNED WORKS",
AQ1860="No root CAuse","No root cause",
AQ1860="ODU HS","ACTIVE",
AQ1860="IP &amp; VLAN","ACTIVE",
AQ1860="Warehouse HUAWEI","SPARE-ISSUE",
AQ1860="SPARE-HS","SPARE-ISSUE",
AQ1860="Power Telco","ACTIVE", AQ1860="no impacts","no impacts"
),"")</f>
        <v>No root cause</v>
      </c>
      <c r="AS1860" s="92" t="s">
        <v>5537</v>
      </c>
      <c r="AT1860" s="98" t="s">
        <v>2190</v>
      </c>
      <c r="AV1860" s="17" t="s">
        <v>5537</v>
      </c>
      <c r="AW1860" s="7" t="s">
        <v>5537</v>
      </c>
      <c r="AX1860" s="6" t="s">
        <v>5537</v>
      </c>
      <c r="AY1860" s="7"/>
      <c r="AZ1860" s="3" t="s">
        <v>5537</v>
      </c>
      <c r="BA1860" s="18" t="s">
        <v>5537</v>
      </c>
      <c r="BB1860" s="18" t="s">
        <v>5537</v>
      </c>
      <c r="BC1860" s="18" t="s">
        <v>5537</v>
      </c>
      <c r="BD1860" s="18" t="s">
        <v>5537</v>
      </c>
      <c r="BE1860" s="18" t="s">
        <v>5537</v>
      </c>
      <c r="BF1860" s="18" t="s">
        <v>5537</v>
      </c>
      <c r="BG1860" s="18" t="s">
        <v>5537</v>
      </c>
      <c r="BH1860" s="18" t="s">
        <v>5537</v>
      </c>
      <c r="BI1860" s="18" t="s">
        <v>5537</v>
      </c>
      <c r="BJ1860" s="18" t="s">
        <v>5537</v>
      </c>
      <c r="BK1860" s="18" t="s">
        <v>5537</v>
      </c>
      <c r="BL1860" s="9" t="s">
        <v>5537</v>
      </c>
      <c r="BM1860" s="14" t="s">
        <v>5537</v>
      </c>
      <c r="BN1860" s="14" t="s">
        <v>5537</v>
      </c>
      <c r="BO1860" s="14" t="str">
        <f>_xlfn.XLOOKUP(B1860,'[4]cell downs 18042026 17h'!$B:$B,'[4]cell downs 18042026 17h'!$B:$B,"")</f>
        <v/>
      </c>
      <c r="BP1860" s="14" t="str">
        <f>_xlfn.XLOOKUP(B1860,'[5]Cells Huawei 19042026 15h'!$B:$B,'[5]Cells Huawei 19042026 15h'!$B:$B,"")</f>
        <v/>
      </c>
      <c r="BQ1860" s="9" t="str">
        <f>_xlfn.XLOOKUP(B1860,'[6]cells down 19042026 9H40'!$B:$B,'[6]cells down 19042026 9H40'!$B:$B,"")</f>
        <v/>
      </c>
      <c r="BR1860" s="9" t="s">
        <v>2190</v>
      </c>
      <c r="BS1860" s="9" t="s">
        <v>12</v>
      </c>
      <c r="BT1860" s="108"/>
    </row>
    <row r="1861" spans="1:72" s="9" customFormat="1" x14ac:dyDescent="0.35">
      <c r="A1861" s="1" t="s">
        <v>103</v>
      </c>
      <c r="B1861" s="8" t="s">
        <v>2020</v>
      </c>
      <c r="C1861" s="3" t="str">
        <f>_xlfn.XLOOKUP(B1861,'[1]daily break down'!$D:$D,'[1]daily break down'!$E:$E,"")</f>
        <v>OUEST</v>
      </c>
      <c r="D1861" s="1" t="s">
        <v>21</v>
      </c>
      <c r="E1861" s="1" t="s">
        <v>188</v>
      </c>
      <c r="F1861" s="3" t="s">
        <v>102</v>
      </c>
      <c r="G1861" s="1" t="s">
        <v>103</v>
      </c>
      <c r="H1861" s="32" t="str">
        <f>_xlfn.XLOOKUP(B1861,[2]CALCULATION!$B:$B,[2]CALCULATION!$H:$H,"")</f>
        <v>Huawei</v>
      </c>
      <c r="I1861" s="28">
        <v>0</v>
      </c>
      <c r="J1861" s="28">
        <v>0</v>
      </c>
      <c r="K1861" s="28">
        <v>0</v>
      </c>
      <c r="L1861" s="28">
        <v>0</v>
      </c>
      <c r="M1861" s="28">
        <v>0</v>
      </c>
      <c r="N1861" s="28">
        <v>0</v>
      </c>
      <c r="O1861" s="28">
        <v>0</v>
      </c>
      <c r="P1861" s="28">
        <v>0</v>
      </c>
      <c r="Q1861" s="28">
        <v>0</v>
      </c>
      <c r="R1861" s="28">
        <v>0</v>
      </c>
      <c r="S1861" s="93">
        <v>0</v>
      </c>
      <c r="T1861" s="93">
        <f>_xlfn.XLOOKUP(B1861,'[3]Nur des jours'!$B:$B,'[3]Nur des jours'!$U:$U,"")</f>
        <v>0</v>
      </c>
      <c r="U1861" s="93">
        <v>0</v>
      </c>
      <c r="V1861" s="93">
        <v>0</v>
      </c>
      <c r="W1861" s="93">
        <v>0</v>
      </c>
      <c r="X1861" s="93">
        <v>0</v>
      </c>
      <c r="Y1861" s="93">
        <v>0</v>
      </c>
      <c r="Z1861" s="93">
        <v>0</v>
      </c>
      <c r="AA1861" s="93">
        <v>0</v>
      </c>
      <c r="AB1861" s="93">
        <v>0</v>
      </c>
      <c r="AC1861" s="93"/>
      <c r="AD1861" s="93">
        <v>0</v>
      </c>
      <c r="AE1861" s="93">
        <v>0</v>
      </c>
      <c r="AF1861" s="93">
        <v>0</v>
      </c>
      <c r="AG1861" s="93"/>
      <c r="AH1861" s="93">
        <v>0</v>
      </c>
      <c r="AI1861" s="93">
        <v>0</v>
      </c>
      <c r="AJ1861" s="93">
        <v>0</v>
      </c>
      <c r="AK1861" s="93">
        <v>0</v>
      </c>
      <c r="AL1861" s="93">
        <v>0</v>
      </c>
      <c r="AM1861" s="49" t="s">
        <v>5559</v>
      </c>
      <c r="AN1861" s="49"/>
      <c r="AO1861" s="48" t="str" cm="1">
        <f t="array" ref="AO1861">IFERROR(_xlfn.IFS(
AQ1861="MPR ISSUE","PDH",
AQ1861="BSS Hardware Issue","BSS",
AQ1861="Sites strategiques, MLL, Pylone, etc.","ENVTECH",
AQ1861="AKTIVCO DEFAUT GE &amp; POWER Cabinet","AKTIVCO",
AQ1861="AKTIVCO Coupure ENEO &amp; Baisse de tension","AKTIVCO GRID ONLY",
AQ1861="Coupure ENEO &amp; Baisse de tension","IHS GRID ONLY",
AQ1861="Defaut GE &amp; POWER Cabinet","IHS",
AQ1861="Sharing","Partners",
AQ1861="Sites strategiques &amp; DataCenter","SST &amp; DC",
AQ1861="Exclu","Exclu",
AQ1861="SAT","SAT",
AQ1861="SPARE-ISSUE","SPARE-ISSUE",
AQ1861="Fiber CAmtel","TRANS_FO_CAMTEL",
AQ1861="Fiber AOF","Fiber AOF",
AQ1861="Projet OCM (HUAWEI)","TRAVAUX-HUAWEI",
AQ1861="Projet OCM (NOKIA)","TRAVAUX-NOKIA",
AQ1861="ACCESS-ISSUE","ACCESS-ISSUE",
AQ1861="Projet OCM (ZTE, NOKIA, autres projets)","TRAVAUX OCM",
AQ1861="No root CAuse","No root cause",
AQ1861="ODU HS","PDH",
AQ1861="IP &amp; VLAN","PDH",
AQ1861="Warehouse HUAWEI","SPARE-ISSUE",
AQ1861="SPARE-HS","SPARE-ISSUE",
AQ1861="Power Telco","BSS",AQ1861="no impacts","no impacts"
),"")</f>
        <v>No root cause</v>
      </c>
      <c r="AP1861" s="48" t="str" cm="1">
        <f t="array" ref="AP1861">IFERROR(_xlfn.IFS(
AQ1861="MPR ISSUE","TX ISSUE",
AQ1861="BSS Hardware Issue","RAN ISSUE",
AQ1861="Sites strategiques, MLL, Pylone, etc.","ENVTECH",
AQ1861="AKTIVCO DEFAUT GE &amp; POWER Cabinet","POWER ISSUE",
AQ1861="AKTIVCO Coupure ENEO &amp; Baisse de tension","POWER ISSUE",
AQ1861="Coupure ENEO &amp; Baisse de tension","POWER ISSUE",
AQ1861="Defaut GE &amp; POWER Cabinet","POWER ISSUE",
AQ1861="Sharing","POWER ISSUE",
AQ1861="Sites strategiques &amp; DataCenter","POWER ISSUE",
AQ1861="Exclu","Exclu",
AQ1861="SAT","TX ISSUE",
AQ1861="SPARE-ISSUE","SPARE-ISSUE",
AQ1861="Fiber CAmtel","TX ISSUE",
AQ1861="Fiber AOF","TX ISSUE",
AQ1861="Projet OCM (HUAWEI)","TRAVAUX-HUAWEI",
AQ1861="Projet OCM (NOKIA)","TRAVAUX -NOKIA",
AQ1861="ACCESS-ISSUE","ACCESS-ISSUE",
AQ1861="Projet OCM (ZTE, NOKIA, autres projets)","TRAVAUX OCM",
AQ1861="No root CAuse","No root cause",
AQ1861="ODU HS","TX ISSUE",
AQ1861="IP &amp; VLAN","TX ISSUE",
AQ1861="Warehouse HUAWEI","SPARE-ISSUE",
AQ1861="SPARE-HS","SPARE-ISSUE",
AQ1861="Power Telco","RAN ISSUE",AQ1861="no impacts","no impacts"
),"")</f>
        <v>No root cause</v>
      </c>
      <c r="AQ1861" s="67" t="s">
        <v>5344</v>
      </c>
      <c r="AR1861" s="48" t="str" cm="1">
        <f t="array" ref="AR1861">IFERROR(_xlfn.IFS(
AQ1861="MPR ISSUE","ACTIVE",
AQ1861="BSS Hardware Issue","ACTIVE",
AQ1861="Sites strategiques, MLL, Pylone, etc.","PASSIVE",
AQ1861="AKTIVCO DEFAUT GE &amp; POWER Cabinet","PASSIVE",
AQ1861="AKTIVCO Coupure ENEO &amp; Baisse de tension","PASSIVE",
AQ1861="Coupure ENEO &amp; Baisse de tension","PASSIVE",
AQ1861="Defaut GE &amp; POWER Cabinet","PASSIVE",
AQ1861="Sharing","PASSIVE",
AQ1861="Sites strategiques &amp; DataCenter","PASSIVE",
AQ1861="Exclu","Exclu",
AQ1861="SAT","ACTIVE",
AQ1861="SPARE-ISSUE","SPARE-ISSUE",
AQ1861="Fiber CAmtel","ACTIVE",
AQ1861="Fiber AOF","ACTIVE",
AQ1861="Projet OCM (HUAWEI)","PLANNED WORKS",
AQ1861="Projet OCM (NOKIA)","PLANNED WORKS",
AQ1861="ACCESS-ISSUE","ACCESS-ISSUE",
AQ1861="Projet OCM (ZTE, NOKIA, autres projets)","PLANNED WORKS",
AQ1861="No root CAuse","No root cause",
AQ1861="ODU HS","ACTIVE",
AQ1861="IP &amp; VLAN","ACTIVE",
AQ1861="Warehouse HUAWEI","SPARE-ISSUE",
AQ1861="SPARE-HS","SPARE-ISSUE",
AQ1861="Power Telco","ACTIVE", AQ1861="no impacts","no impacts"
),"")</f>
        <v>No root cause</v>
      </c>
      <c r="AS1861" s="92" t="s">
        <v>5537</v>
      </c>
      <c r="AT1861" s="98" t="s">
        <v>2020</v>
      </c>
      <c r="AV1861" s="17" t="s">
        <v>5537</v>
      </c>
      <c r="AW1861" s="7" t="s">
        <v>5537</v>
      </c>
      <c r="AX1861" s="6" t="s">
        <v>5537</v>
      </c>
      <c r="AY1861" s="7"/>
      <c r="AZ1861" s="3" t="s">
        <v>5537</v>
      </c>
      <c r="BA1861" s="18" t="s">
        <v>5537</v>
      </c>
      <c r="BB1861" s="18" t="s">
        <v>5537</v>
      </c>
      <c r="BC1861" s="18" t="s">
        <v>5537</v>
      </c>
      <c r="BD1861" s="18" t="s">
        <v>5537</v>
      </c>
      <c r="BE1861" s="18" t="s">
        <v>5537</v>
      </c>
      <c r="BF1861" s="18" t="s">
        <v>5537</v>
      </c>
      <c r="BG1861" s="18" t="s">
        <v>5537</v>
      </c>
      <c r="BH1861" s="18" t="s">
        <v>5537</v>
      </c>
      <c r="BI1861" s="18" t="s">
        <v>5537</v>
      </c>
      <c r="BJ1861" s="18" t="s">
        <v>5537</v>
      </c>
      <c r="BK1861" s="18" t="s">
        <v>5537</v>
      </c>
      <c r="BL1861" s="9" t="s">
        <v>5537</v>
      </c>
      <c r="BM1861" s="14" t="s">
        <v>5537</v>
      </c>
      <c r="BN1861" s="14" t="s">
        <v>5537</v>
      </c>
      <c r="BO1861" s="14" t="str">
        <f>_xlfn.XLOOKUP(B1861,'[4]cell downs 18042026 17h'!$B:$B,'[4]cell downs 18042026 17h'!$B:$B,"")</f>
        <v/>
      </c>
      <c r="BP1861" s="14" t="str">
        <f>_xlfn.XLOOKUP(B1861,'[5]Cells Huawei 19042026 15h'!$B:$B,'[5]Cells Huawei 19042026 15h'!$B:$B,"")</f>
        <v/>
      </c>
      <c r="BQ1861" s="9" t="str">
        <f>_xlfn.XLOOKUP(B1861,'[6]cells down 19042026 9H40'!$B:$B,'[6]cells down 19042026 9H40'!$B:$B,"")</f>
        <v/>
      </c>
      <c r="BR1861" s="9" t="s">
        <v>5537</v>
      </c>
      <c r="BS1861" s="9" t="s">
        <v>5537</v>
      </c>
      <c r="BT1861" s="108"/>
    </row>
    <row r="1862" spans="1:72" s="9" customFormat="1" ht="19.5" customHeight="1" x14ac:dyDescent="0.35">
      <c r="A1862" s="1" t="s">
        <v>1365</v>
      </c>
      <c r="B1862" s="8" t="s">
        <v>1838</v>
      </c>
      <c r="C1862" s="3" t="str">
        <f>_xlfn.XLOOKUP(B1862,'[1]daily break down'!$D:$D,'[1]daily break down'!$E:$E,"")</f>
        <v>OUEST</v>
      </c>
      <c r="D1862" s="1" t="s">
        <v>21</v>
      </c>
      <c r="E1862" s="1" t="e">
        <v>#N/A</v>
      </c>
      <c r="F1862" s="3" t="s">
        <v>102</v>
      </c>
      <c r="G1862" s="1" t="s">
        <v>1365</v>
      </c>
      <c r="H1862" s="32" t="str">
        <f>_xlfn.XLOOKUP(B1862,[2]CALCULATION!$B:$B,[2]CALCULATION!$H:$H,"")</f>
        <v>Huawei</v>
      </c>
      <c r="I1862" s="28">
        <v>0</v>
      </c>
      <c r="J1862" s="28">
        <v>0</v>
      </c>
      <c r="K1862" s="28">
        <v>0</v>
      </c>
      <c r="L1862" s="28">
        <v>0</v>
      </c>
      <c r="M1862" s="28">
        <v>0</v>
      </c>
      <c r="N1862" s="28">
        <v>0</v>
      </c>
      <c r="O1862" s="28">
        <v>0</v>
      </c>
      <c r="P1862" s="28">
        <v>0</v>
      </c>
      <c r="Q1862" s="28">
        <v>0</v>
      </c>
      <c r="R1862" s="28">
        <v>0</v>
      </c>
      <c r="S1862" s="93">
        <v>0</v>
      </c>
      <c r="T1862" s="93">
        <f>_xlfn.XLOOKUP(B1862,'[3]Nur des jours'!$B:$B,'[3]Nur des jours'!$U:$U,"")</f>
        <v>0</v>
      </c>
      <c r="U1862" s="93">
        <v>0</v>
      </c>
      <c r="V1862" s="93">
        <v>0</v>
      </c>
      <c r="W1862" s="93">
        <v>0</v>
      </c>
      <c r="X1862" s="93">
        <v>0</v>
      </c>
      <c r="Y1862" s="93">
        <v>0</v>
      </c>
      <c r="Z1862" s="93">
        <v>0</v>
      </c>
      <c r="AA1862" s="93">
        <v>0</v>
      </c>
      <c r="AB1862" s="93">
        <v>0</v>
      </c>
      <c r="AC1862" s="93"/>
      <c r="AD1862" s="93">
        <v>0</v>
      </c>
      <c r="AE1862" s="93">
        <v>0</v>
      </c>
      <c r="AF1862" s="93">
        <v>0</v>
      </c>
      <c r="AG1862" s="93"/>
      <c r="AH1862" s="93">
        <v>0</v>
      </c>
      <c r="AI1862" s="93">
        <v>0</v>
      </c>
      <c r="AJ1862" s="93">
        <v>0</v>
      </c>
      <c r="AK1862" s="93">
        <v>0</v>
      </c>
      <c r="AL1862" s="93">
        <v>0</v>
      </c>
      <c r="AM1862" s="49" t="s">
        <v>5559</v>
      </c>
      <c r="AN1862" s="49"/>
      <c r="AO1862" s="48" t="str" cm="1">
        <f t="array" ref="AO1862">IFERROR(_xlfn.IFS(
AQ1862="MPR ISSUE","PDH",
AQ1862="BSS Hardware Issue","BSS",
AQ1862="Sites strategiques, MLL, Pylone, etc.","ENVTECH",
AQ1862="AKTIVCO DEFAUT GE &amp; POWER Cabinet","AKTIVCO",
AQ1862="AKTIVCO Coupure ENEO &amp; Baisse de tension","AKTIVCO GRID ONLY",
AQ1862="Coupure ENEO &amp; Baisse de tension","IHS GRID ONLY",
AQ1862="Defaut GE &amp; POWER Cabinet","IHS",
AQ1862="Sharing","Partners",
AQ1862="Sites strategiques &amp; DataCenter","SST &amp; DC",
AQ1862="Exclu","Exclu",
AQ1862="SAT","SAT",
AQ1862="SPARE-ISSUE","SPARE-ISSUE",
AQ1862="Fiber CAmtel","TRANS_FO_CAMTEL",
AQ1862="Fiber AOF","Fiber AOF",
AQ1862="Projet OCM (HUAWEI)","TRAVAUX-HUAWEI",
AQ1862="Projet OCM (NOKIA)","TRAVAUX-NOKIA",
AQ1862="ACCESS-ISSUE","ACCESS-ISSUE",
AQ1862="Projet OCM (ZTE, NOKIA, autres projets)","TRAVAUX OCM",
AQ1862="No root CAuse","No root cause",
AQ1862="ODU HS","PDH",
AQ1862="IP &amp; VLAN","PDH",
AQ1862="Warehouse HUAWEI","SPARE-ISSUE",
AQ1862="SPARE-HS","SPARE-ISSUE",
AQ1862="Power Telco","BSS",AQ1862="no impacts","no impacts"
),"")</f>
        <v>No root cause</v>
      </c>
      <c r="AP1862" s="48" t="str" cm="1">
        <f t="array" ref="AP1862">IFERROR(_xlfn.IFS(
AQ1862="MPR ISSUE","TX ISSUE",
AQ1862="BSS Hardware Issue","RAN ISSUE",
AQ1862="Sites strategiques, MLL, Pylone, etc.","ENVTECH",
AQ1862="AKTIVCO DEFAUT GE &amp; POWER Cabinet","POWER ISSUE",
AQ1862="AKTIVCO Coupure ENEO &amp; Baisse de tension","POWER ISSUE",
AQ1862="Coupure ENEO &amp; Baisse de tension","POWER ISSUE",
AQ1862="Defaut GE &amp; POWER Cabinet","POWER ISSUE",
AQ1862="Sharing","POWER ISSUE",
AQ1862="Sites strategiques &amp; DataCenter","POWER ISSUE",
AQ1862="Exclu","Exclu",
AQ1862="SAT","TX ISSUE",
AQ1862="SPARE-ISSUE","SPARE-ISSUE",
AQ1862="Fiber CAmtel","TX ISSUE",
AQ1862="Fiber AOF","TX ISSUE",
AQ1862="Projet OCM (HUAWEI)","TRAVAUX-HUAWEI",
AQ1862="Projet OCM (NOKIA)","TRAVAUX -NOKIA",
AQ1862="ACCESS-ISSUE","ACCESS-ISSUE",
AQ1862="Projet OCM (ZTE, NOKIA, autres projets)","TRAVAUX OCM",
AQ1862="No root CAuse","No root cause",
AQ1862="ODU HS","TX ISSUE",
AQ1862="IP &amp; VLAN","TX ISSUE",
AQ1862="Warehouse HUAWEI","SPARE-ISSUE",
AQ1862="SPARE-HS","SPARE-ISSUE",
AQ1862="Power Telco","RAN ISSUE",AQ1862="no impacts","no impacts"
),"")</f>
        <v>No root cause</v>
      </c>
      <c r="AQ1862" s="67" t="s">
        <v>5344</v>
      </c>
      <c r="AR1862" s="48" t="str" cm="1">
        <f t="array" ref="AR1862">IFERROR(_xlfn.IFS(
AQ1862="MPR ISSUE","ACTIVE",
AQ1862="BSS Hardware Issue","ACTIVE",
AQ1862="Sites strategiques, MLL, Pylone, etc.","PASSIVE",
AQ1862="AKTIVCO DEFAUT GE &amp; POWER Cabinet","PASSIVE",
AQ1862="AKTIVCO Coupure ENEO &amp; Baisse de tension","PASSIVE",
AQ1862="Coupure ENEO &amp; Baisse de tension","PASSIVE",
AQ1862="Defaut GE &amp; POWER Cabinet","PASSIVE",
AQ1862="Sharing","PASSIVE",
AQ1862="Sites strategiques &amp; DataCenter","PASSIVE",
AQ1862="Exclu","Exclu",
AQ1862="SAT","ACTIVE",
AQ1862="SPARE-ISSUE","SPARE-ISSUE",
AQ1862="Fiber CAmtel","ACTIVE",
AQ1862="Fiber AOF","ACTIVE",
AQ1862="Projet OCM (HUAWEI)","PLANNED WORKS",
AQ1862="Projet OCM (NOKIA)","PLANNED WORKS",
AQ1862="ACCESS-ISSUE","ACCESS-ISSUE",
AQ1862="Projet OCM (ZTE, NOKIA, autres projets)","PLANNED WORKS",
AQ1862="No root CAuse","No root cause",
AQ1862="ODU HS","ACTIVE",
AQ1862="IP &amp; VLAN","ACTIVE",
AQ1862="Warehouse HUAWEI","SPARE-ISSUE",
AQ1862="SPARE-HS","SPARE-ISSUE",
AQ1862="Power Telco","ACTIVE", AQ1862="no impacts","no impacts"
),"")</f>
        <v>No root cause</v>
      </c>
      <c r="AS1862" s="92" t="s">
        <v>5537</v>
      </c>
      <c r="AT1862" s="98" t="s">
        <v>1838</v>
      </c>
      <c r="AV1862" s="17" t="s">
        <v>5537</v>
      </c>
      <c r="AW1862" s="7" t="s">
        <v>5537</v>
      </c>
      <c r="AX1862" s="6" t="s">
        <v>5537</v>
      </c>
      <c r="AY1862" s="7"/>
      <c r="AZ1862" s="3" t="s">
        <v>5537</v>
      </c>
      <c r="BA1862" s="18" t="s">
        <v>5537</v>
      </c>
      <c r="BB1862" s="18" t="s">
        <v>5537</v>
      </c>
      <c r="BC1862" s="18" t="s">
        <v>5537</v>
      </c>
      <c r="BD1862" s="18" t="s">
        <v>5537</v>
      </c>
      <c r="BE1862" s="18" t="s">
        <v>5537</v>
      </c>
      <c r="BF1862" s="18" t="s">
        <v>5537</v>
      </c>
      <c r="BG1862" s="18" t="s">
        <v>5537</v>
      </c>
      <c r="BH1862" s="18" t="s">
        <v>5537</v>
      </c>
      <c r="BI1862" s="18" t="s">
        <v>5537</v>
      </c>
      <c r="BJ1862" s="18" t="s">
        <v>5537</v>
      </c>
      <c r="BK1862" s="18" t="s">
        <v>5537</v>
      </c>
      <c r="BL1862" s="9" t="s">
        <v>5537</v>
      </c>
      <c r="BM1862" s="14" t="s">
        <v>5537</v>
      </c>
      <c r="BN1862" s="14" t="s">
        <v>5537</v>
      </c>
      <c r="BO1862" s="14" t="str">
        <f>_xlfn.XLOOKUP(B1862,'[4]cell downs 18042026 17h'!$B:$B,'[4]cell downs 18042026 17h'!$B:$B,"")</f>
        <v/>
      </c>
      <c r="BP1862" s="14" t="str">
        <f>_xlfn.XLOOKUP(B1862,'[5]Cells Huawei 19042026 15h'!$B:$B,'[5]Cells Huawei 19042026 15h'!$B:$B,"")</f>
        <v/>
      </c>
      <c r="BQ1862" s="9" t="str">
        <f>_xlfn.XLOOKUP(B1862,'[6]cells down 19042026 9H40'!$B:$B,'[6]cells down 19042026 9H40'!$B:$B,"")</f>
        <v/>
      </c>
      <c r="BR1862" s="9" t="s">
        <v>5537</v>
      </c>
      <c r="BS1862" s="9" t="s">
        <v>5537</v>
      </c>
      <c r="BT1862" s="108"/>
    </row>
    <row r="1863" spans="1:72" s="9" customFormat="1" x14ac:dyDescent="0.35">
      <c r="A1863" s="1" t="s">
        <v>701</v>
      </c>
      <c r="B1863" s="8" t="s">
        <v>702</v>
      </c>
      <c r="C1863" s="3" t="str">
        <f>_xlfn.XLOOKUP(B1863,'[1]daily break down'!$D:$D,'[1]daily break down'!$E:$E,"")</f>
        <v>Douala</v>
      </c>
      <c r="D1863" s="1" t="s">
        <v>11</v>
      </c>
      <c r="E1863" s="1" t="s">
        <v>12</v>
      </c>
      <c r="F1863" s="3" t="s">
        <v>31</v>
      </c>
      <c r="G1863" s="1" t="s">
        <v>32</v>
      </c>
      <c r="H1863" s="34" t="str">
        <f>_xlfn.XLOOKUP(B1863,[2]CALCULATION!$B:$B,[2]CALCULATION!$H:$H,"")</f>
        <v>ZTE</v>
      </c>
      <c r="I1863" s="28">
        <v>0</v>
      </c>
      <c r="J1863" s="28">
        <v>0</v>
      </c>
      <c r="K1863" s="28">
        <v>0</v>
      </c>
      <c r="L1863" s="28">
        <v>0</v>
      </c>
      <c r="M1863" s="28">
        <v>0</v>
      </c>
      <c r="N1863" s="28">
        <v>0</v>
      </c>
      <c r="O1863" s="28">
        <v>0</v>
      </c>
      <c r="P1863" s="28">
        <v>0</v>
      </c>
      <c r="Q1863" s="28">
        <v>0</v>
      </c>
      <c r="R1863" s="28">
        <v>0</v>
      </c>
      <c r="S1863" s="93">
        <v>0</v>
      </c>
      <c r="T1863" s="93">
        <f>_xlfn.XLOOKUP(B1863,'[3]Nur des jours'!$B:$B,'[3]Nur des jours'!$U:$U,"")</f>
        <v>0</v>
      </c>
      <c r="U1863" s="93">
        <v>0</v>
      </c>
      <c r="V1863" s="93">
        <v>0</v>
      </c>
      <c r="W1863" s="93">
        <v>0</v>
      </c>
      <c r="X1863" s="93">
        <v>0</v>
      </c>
      <c r="Y1863" s="93">
        <v>0</v>
      </c>
      <c r="Z1863" s="93">
        <v>0</v>
      </c>
      <c r="AA1863" s="93">
        <v>0</v>
      </c>
      <c r="AB1863" s="93">
        <v>0</v>
      </c>
      <c r="AC1863" s="93"/>
      <c r="AD1863" s="93">
        <v>0</v>
      </c>
      <c r="AE1863" s="93">
        <v>0</v>
      </c>
      <c r="AF1863" s="93">
        <v>0</v>
      </c>
      <c r="AG1863" s="93"/>
      <c r="AH1863" s="93">
        <v>0</v>
      </c>
      <c r="AI1863" s="93">
        <v>0</v>
      </c>
      <c r="AJ1863" s="93">
        <v>0</v>
      </c>
      <c r="AK1863" s="93">
        <v>0</v>
      </c>
      <c r="AL1863" s="93">
        <v>0</v>
      </c>
      <c r="AM1863" s="49" t="s">
        <v>5559</v>
      </c>
      <c r="AN1863" s="49"/>
      <c r="AO1863" s="48" t="str" cm="1">
        <f t="array" ref="AO1863">IFERROR(_xlfn.IFS(
AQ1863="MPR ISSUE","PDH",
AQ1863="BSS Hardware Issue","BSS",
AQ1863="Sites strategiques, MLL, Pylone, etc.","ENVTECH",
AQ1863="AKTIVCO DEFAUT GE &amp; POWER Cabinet","AKTIVCO",
AQ1863="AKTIVCO Coupure ENEO &amp; Baisse de tension","AKTIVCO GRID ONLY",
AQ1863="Coupure ENEO &amp; Baisse de tension","IHS GRID ONLY",
AQ1863="Defaut GE &amp; POWER Cabinet","IHS",
AQ1863="Sharing","Partners",
AQ1863="Sites strategiques &amp; DataCenter","SST &amp; DC",
AQ1863="Exclu","Exclu",
AQ1863="SAT","SAT",
AQ1863="SPARE-ISSUE","SPARE-ISSUE",
AQ1863="Fiber CAmtel","TRANS_FO_CAMTEL",
AQ1863="Fiber AOF","Fiber AOF",
AQ1863="Projet OCM (HUAWEI)","TRAVAUX-HUAWEI",
AQ1863="Projet OCM (NOKIA)","TRAVAUX-NOKIA",
AQ1863="ACCESS-ISSUE","ACCESS-ISSUE",
AQ1863="Projet OCM (ZTE, NOKIA, autres projets)","TRAVAUX OCM",
AQ1863="No root CAuse","No root cause",
AQ1863="ODU HS","PDH",
AQ1863="IP &amp; VLAN","PDH",
AQ1863="Warehouse HUAWEI","SPARE-ISSUE",
AQ1863="SPARE-HS","SPARE-ISSUE",
AQ1863="Power Telco","BSS",AQ1863="no impacts","no impacts"
),"")</f>
        <v>No root cause</v>
      </c>
      <c r="AP1863" s="48" t="str" cm="1">
        <f t="array" ref="AP1863">IFERROR(_xlfn.IFS(
AQ1863="MPR ISSUE","TX ISSUE",
AQ1863="BSS Hardware Issue","RAN ISSUE",
AQ1863="Sites strategiques, MLL, Pylone, etc.","ENVTECH",
AQ1863="AKTIVCO DEFAUT GE &amp; POWER Cabinet","POWER ISSUE",
AQ1863="AKTIVCO Coupure ENEO &amp; Baisse de tension","POWER ISSUE",
AQ1863="Coupure ENEO &amp; Baisse de tension","POWER ISSUE",
AQ1863="Defaut GE &amp; POWER Cabinet","POWER ISSUE",
AQ1863="Sharing","POWER ISSUE",
AQ1863="Sites strategiques &amp; DataCenter","POWER ISSUE",
AQ1863="Exclu","Exclu",
AQ1863="SAT","TX ISSUE",
AQ1863="SPARE-ISSUE","SPARE-ISSUE",
AQ1863="Fiber CAmtel","TX ISSUE",
AQ1863="Fiber AOF","TX ISSUE",
AQ1863="Projet OCM (HUAWEI)","TRAVAUX-HUAWEI",
AQ1863="Projet OCM (NOKIA)","TRAVAUX -NOKIA",
AQ1863="ACCESS-ISSUE","ACCESS-ISSUE",
AQ1863="Projet OCM (ZTE, NOKIA, autres projets)","TRAVAUX OCM",
AQ1863="No root CAuse","No root cause",
AQ1863="ODU HS","TX ISSUE",
AQ1863="IP &amp; VLAN","TX ISSUE",
AQ1863="Warehouse HUAWEI","SPARE-ISSUE",
AQ1863="SPARE-HS","SPARE-ISSUE",
AQ1863="Power Telco","RAN ISSUE",AQ1863="no impacts","no impacts"
),"")</f>
        <v>No root cause</v>
      </c>
      <c r="AQ1863" s="127" t="s">
        <v>5344</v>
      </c>
      <c r="AR1863" s="48" t="str" cm="1">
        <f t="array" ref="AR1863">IFERROR(_xlfn.IFS(
AQ1863="MPR ISSUE","ACTIVE",
AQ1863="BSS Hardware Issue","ACTIVE",
AQ1863="Sites strategiques, MLL, Pylone, etc.","PASSIVE",
AQ1863="AKTIVCO DEFAUT GE &amp; POWER Cabinet","PASSIVE",
AQ1863="AKTIVCO Coupure ENEO &amp; Baisse de tension","PASSIVE",
AQ1863="Coupure ENEO &amp; Baisse de tension","PASSIVE",
AQ1863="Defaut GE &amp; POWER Cabinet","PASSIVE",
AQ1863="Sharing","PASSIVE",
AQ1863="Sites strategiques &amp; DataCenter","PASSIVE",
AQ1863="Exclu","Exclu",
AQ1863="SAT","ACTIVE",
AQ1863="SPARE-ISSUE","SPARE-ISSUE",
AQ1863="Fiber CAmtel","ACTIVE",
AQ1863="Fiber AOF","ACTIVE",
AQ1863="Projet OCM (HUAWEI)","PLANNED WORKS",
AQ1863="Projet OCM (NOKIA)","PLANNED WORKS",
AQ1863="ACCESS-ISSUE","ACCESS-ISSUE",
AQ1863="Projet OCM (ZTE, NOKIA, autres projets)","PLANNED WORKS",
AQ1863="No root CAuse","No root cause",
AQ1863="ODU HS","ACTIVE",
AQ1863="IP &amp; VLAN","ACTIVE",
AQ1863="Warehouse HUAWEI","SPARE-ISSUE",
AQ1863="SPARE-HS","SPARE-ISSUE",
AQ1863="Power Telco","ACTIVE", AQ1863="no impacts","no impacts"
),"")</f>
        <v>No root cause</v>
      </c>
      <c r="AS1863" s="92" t="s">
        <v>5537</v>
      </c>
      <c r="AT1863" s="98" t="s">
        <v>702</v>
      </c>
      <c r="AV1863" s="17" t="s">
        <v>5537</v>
      </c>
      <c r="AW1863" s="7" t="s">
        <v>5537</v>
      </c>
      <c r="AX1863" s="6" t="s">
        <v>5537</v>
      </c>
      <c r="AY1863" s="7"/>
      <c r="AZ1863" s="3" t="s">
        <v>5537</v>
      </c>
      <c r="BA1863" s="18" t="s">
        <v>5537</v>
      </c>
      <c r="BB1863" s="18" t="s">
        <v>5537</v>
      </c>
      <c r="BC1863" s="18" t="s">
        <v>5537</v>
      </c>
      <c r="BD1863" s="18" t="s">
        <v>5537</v>
      </c>
      <c r="BE1863" s="18" t="s">
        <v>5537</v>
      </c>
      <c r="BF1863" s="18" t="s">
        <v>5537</v>
      </c>
      <c r="BG1863" s="18" t="s">
        <v>5537</v>
      </c>
      <c r="BH1863" s="18" t="s">
        <v>5537</v>
      </c>
      <c r="BI1863" s="18" t="s">
        <v>5537</v>
      </c>
      <c r="BJ1863" s="18" t="s">
        <v>5537</v>
      </c>
      <c r="BK1863" s="18" t="s">
        <v>5537</v>
      </c>
      <c r="BL1863" s="9" t="s">
        <v>5537</v>
      </c>
      <c r="BM1863" s="14" t="s">
        <v>5537</v>
      </c>
      <c r="BN1863" s="14" t="s">
        <v>5537</v>
      </c>
      <c r="BO1863" s="14" t="str">
        <f>_xlfn.XLOOKUP(B1863,'[4]cell downs 18042026 17h'!$B:$B,'[4]cell downs 18042026 17h'!$B:$B,"")</f>
        <v/>
      </c>
      <c r="BP1863" s="14" t="str">
        <f>_xlfn.XLOOKUP(B1863,'[5]Cells Huawei 19042026 15h'!$B:$B,'[5]Cells Huawei 19042026 15h'!$B:$B,"")</f>
        <v/>
      </c>
      <c r="BQ1863" s="9" t="str">
        <f>_xlfn.XLOOKUP(B1863,'[6]cells down 19042026 9H40'!$B:$B,'[6]cells down 19042026 9H40'!$B:$B,"")</f>
        <v/>
      </c>
      <c r="BR1863" s="9" t="s">
        <v>702</v>
      </c>
      <c r="BS1863" s="9" t="s">
        <v>594</v>
      </c>
      <c r="BT1863" s="108"/>
    </row>
    <row r="1864" spans="1:72" s="9" customFormat="1" x14ac:dyDescent="0.35">
      <c r="A1864" s="1" t="s">
        <v>2553</v>
      </c>
      <c r="B1864" s="8" t="s">
        <v>2554</v>
      </c>
      <c r="C1864" s="3" t="str">
        <f>_xlfn.XLOOKUP(B1864,'[1]daily break down'!$D:$D,'[1]daily break down'!$E:$E,"")</f>
        <v>Bafoussam</v>
      </c>
      <c r="D1864" s="1" t="s">
        <v>11</v>
      </c>
      <c r="E1864" s="1" t="s">
        <v>12</v>
      </c>
      <c r="F1864" s="3" t="s">
        <v>102</v>
      </c>
      <c r="G1864" s="1" t="s">
        <v>299</v>
      </c>
      <c r="H1864" s="32" t="str">
        <f>_xlfn.XLOOKUP(B1864,[2]CALCULATION!$B:$B,[2]CALCULATION!$H:$H,"")</f>
        <v>Huawei</v>
      </c>
      <c r="I1864" s="28">
        <v>0</v>
      </c>
      <c r="J1864" s="28">
        <v>0</v>
      </c>
      <c r="K1864" s="28">
        <v>0</v>
      </c>
      <c r="L1864" s="28">
        <v>0</v>
      </c>
      <c r="M1864" s="28">
        <v>0</v>
      </c>
      <c r="N1864" s="28">
        <v>0</v>
      </c>
      <c r="O1864" s="28">
        <v>0</v>
      </c>
      <c r="P1864" s="28">
        <v>0</v>
      </c>
      <c r="Q1864" s="28">
        <v>0</v>
      </c>
      <c r="R1864" s="28">
        <v>0</v>
      </c>
      <c r="S1864" s="93">
        <v>0</v>
      </c>
      <c r="T1864" s="93">
        <f>_xlfn.XLOOKUP(B1864,'[3]Nur des jours'!$B:$B,'[3]Nur des jours'!$U:$U,"")</f>
        <v>0</v>
      </c>
      <c r="U1864" s="93">
        <v>0</v>
      </c>
      <c r="V1864" s="93">
        <v>0</v>
      </c>
      <c r="W1864" s="93">
        <v>0</v>
      </c>
      <c r="X1864" s="93">
        <v>0</v>
      </c>
      <c r="Y1864" s="93">
        <v>0</v>
      </c>
      <c r="Z1864" s="93">
        <v>0</v>
      </c>
      <c r="AA1864" s="93">
        <v>0</v>
      </c>
      <c r="AB1864" s="93">
        <v>0</v>
      </c>
      <c r="AC1864" s="93"/>
      <c r="AD1864" s="93">
        <v>0</v>
      </c>
      <c r="AE1864" s="93">
        <v>0</v>
      </c>
      <c r="AF1864" s="93">
        <v>0</v>
      </c>
      <c r="AG1864" s="93"/>
      <c r="AH1864" s="93">
        <v>0</v>
      </c>
      <c r="AI1864" s="93">
        <v>0</v>
      </c>
      <c r="AJ1864" s="93">
        <v>0</v>
      </c>
      <c r="AK1864" s="93">
        <v>0</v>
      </c>
      <c r="AL1864" s="93">
        <v>0</v>
      </c>
      <c r="AM1864" s="49" t="s">
        <v>5559</v>
      </c>
      <c r="AN1864" s="49"/>
      <c r="AO1864" s="48" t="str" cm="1">
        <f t="array" ref="AO1864">IFERROR(_xlfn.IFS(
AQ1864="MPR ISSUE","PDH",
AQ1864="BSS Hardware Issue","BSS",
AQ1864="Sites strategiques, MLL, Pylone, etc.","ENVTECH",
AQ1864="AKTIVCO DEFAUT GE &amp; POWER Cabinet","AKTIVCO",
AQ1864="AKTIVCO Coupure ENEO &amp; Baisse de tension","AKTIVCO GRID ONLY",
AQ1864="Coupure ENEO &amp; Baisse de tension","IHS GRID ONLY",
AQ1864="Defaut GE &amp; POWER Cabinet","IHS",
AQ1864="Sharing","Partners",
AQ1864="Sites strategiques &amp; DataCenter","SST &amp; DC",
AQ1864="Exclu","Exclu",
AQ1864="SAT","SAT",
AQ1864="SPARE-ISSUE","SPARE-ISSUE",
AQ1864="Fiber CAmtel","TRANS_FO_CAMTEL",
AQ1864="Fiber AOF","Fiber AOF",
AQ1864="Projet OCM (HUAWEI)","TRAVAUX-HUAWEI",
AQ1864="Projet OCM (NOKIA)","TRAVAUX-NOKIA",
AQ1864="ACCESS-ISSUE","ACCESS-ISSUE",
AQ1864="Projet OCM (ZTE, NOKIA, autres projets)","TRAVAUX OCM",
AQ1864="No root CAuse","No root cause",
AQ1864="ODU HS","PDH",
AQ1864="IP &amp; VLAN","PDH",
AQ1864="Warehouse HUAWEI","SPARE-ISSUE",
AQ1864="SPARE-HS","SPARE-ISSUE",
AQ1864="Power Telco","BSS",AQ1864="no impacts","no impacts"
),"")</f>
        <v>No root cause</v>
      </c>
      <c r="AP1864" s="48" t="str" cm="1">
        <f t="array" ref="AP1864">IFERROR(_xlfn.IFS(
AQ1864="MPR ISSUE","TX ISSUE",
AQ1864="BSS Hardware Issue","RAN ISSUE",
AQ1864="Sites strategiques, MLL, Pylone, etc.","ENVTECH",
AQ1864="AKTIVCO DEFAUT GE &amp; POWER Cabinet","POWER ISSUE",
AQ1864="AKTIVCO Coupure ENEO &amp; Baisse de tension","POWER ISSUE",
AQ1864="Coupure ENEO &amp; Baisse de tension","POWER ISSUE",
AQ1864="Defaut GE &amp; POWER Cabinet","POWER ISSUE",
AQ1864="Sharing","POWER ISSUE",
AQ1864="Sites strategiques &amp; DataCenter","POWER ISSUE",
AQ1864="Exclu","Exclu",
AQ1864="SAT","TX ISSUE",
AQ1864="SPARE-ISSUE","SPARE-ISSUE",
AQ1864="Fiber CAmtel","TX ISSUE",
AQ1864="Fiber AOF","TX ISSUE",
AQ1864="Projet OCM (HUAWEI)","TRAVAUX-HUAWEI",
AQ1864="Projet OCM (NOKIA)","TRAVAUX -NOKIA",
AQ1864="ACCESS-ISSUE","ACCESS-ISSUE",
AQ1864="Projet OCM (ZTE, NOKIA, autres projets)","TRAVAUX OCM",
AQ1864="No root CAuse","No root cause",
AQ1864="ODU HS","TX ISSUE",
AQ1864="IP &amp; VLAN","TX ISSUE",
AQ1864="Warehouse HUAWEI","SPARE-ISSUE",
AQ1864="SPARE-HS","SPARE-ISSUE",
AQ1864="Power Telco","RAN ISSUE",AQ1864="no impacts","no impacts"
),"")</f>
        <v>No root cause</v>
      </c>
      <c r="AQ1864" s="127" t="s">
        <v>5344</v>
      </c>
      <c r="AR1864" s="48" t="str" cm="1">
        <f t="array" ref="AR1864">IFERROR(_xlfn.IFS(
AQ1864="MPR ISSUE","ACTIVE",
AQ1864="BSS Hardware Issue","ACTIVE",
AQ1864="Sites strategiques, MLL, Pylone, etc.","PASSIVE",
AQ1864="AKTIVCO DEFAUT GE &amp; POWER Cabinet","PASSIVE",
AQ1864="AKTIVCO Coupure ENEO &amp; Baisse de tension","PASSIVE",
AQ1864="Coupure ENEO &amp; Baisse de tension","PASSIVE",
AQ1864="Defaut GE &amp; POWER Cabinet","PASSIVE",
AQ1864="Sharing","PASSIVE",
AQ1864="Sites strategiques &amp; DataCenter","PASSIVE",
AQ1864="Exclu","Exclu",
AQ1864="SAT","ACTIVE",
AQ1864="SPARE-ISSUE","SPARE-ISSUE",
AQ1864="Fiber CAmtel","ACTIVE",
AQ1864="Fiber AOF","ACTIVE",
AQ1864="Projet OCM (HUAWEI)","PLANNED WORKS",
AQ1864="Projet OCM (NOKIA)","PLANNED WORKS",
AQ1864="ACCESS-ISSUE","ACCESS-ISSUE",
AQ1864="Projet OCM (ZTE, NOKIA, autres projets)","PLANNED WORKS",
AQ1864="No root CAuse","No root cause",
AQ1864="ODU HS","ACTIVE",
AQ1864="IP &amp; VLAN","ACTIVE",
AQ1864="Warehouse HUAWEI","SPARE-ISSUE",
AQ1864="SPARE-HS","SPARE-ISSUE",
AQ1864="Power Telco","ACTIVE", AQ1864="no impacts","no impacts"
),"")</f>
        <v>No root cause</v>
      </c>
      <c r="AS1864" s="92" t="s">
        <v>5537</v>
      </c>
      <c r="AT1864" s="98" t="s">
        <v>2554</v>
      </c>
      <c r="AV1864" s="17" t="s">
        <v>5537</v>
      </c>
      <c r="AW1864" s="7" t="s">
        <v>5537</v>
      </c>
      <c r="AX1864" s="6" t="s">
        <v>5537</v>
      </c>
      <c r="AY1864" s="7"/>
      <c r="AZ1864" s="3" t="s">
        <v>5537</v>
      </c>
      <c r="BA1864" s="18" t="s">
        <v>5537</v>
      </c>
      <c r="BB1864" s="18" t="s">
        <v>5537</v>
      </c>
      <c r="BC1864" s="18" t="s">
        <v>5537</v>
      </c>
      <c r="BD1864" s="18" t="s">
        <v>5537</v>
      </c>
      <c r="BE1864" s="18" t="s">
        <v>5537</v>
      </c>
      <c r="BF1864" s="18" t="s">
        <v>5537</v>
      </c>
      <c r="BG1864" s="18" t="s">
        <v>5537</v>
      </c>
      <c r="BH1864" s="18" t="s">
        <v>5537</v>
      </c>
      <c r="BI1864" s="18" t="s">
        <v>5537</v>
      </c>
      <c r="BJ1864" s="18" t="s">
        <v>5537</v>
      </c>
      <c r="BK1864" s="18" t="s">
        <v>5537</v>
      </c>
      <c r="BL1864" s="9" t="s">
        <v>5537</v>
      </c>
      <c r="BM1864" s="14" t="s">
        <v>5537</v>
      </c>
      <c r="BN1864" s="14" t="s">
        <v>5537</v>
      </c>
      <c r="BO1864" s="14" t="str">
        <f>_xlfn.XLOOKUP(B1864,'[4]cell downs 18042026 17h'!$B:$B,'[4]cell downs 18042026 17h'!$B:$B,"")</f>
        <v/>
      </c>
      <c r="BP1864" s="14" t="str">
        <f>_xlfn.XLOOKUP(B1864,'[5]Cells Huawei 19042026 15h'!$B:$B,'[5]Cells Huawei 19042026 15h'!$B:$B,"")</f>
        <v/>
      </c>
      <c r="BQ1864" s="9" t="str">
        <f>_xlfn.XLOOKUP(B1864,'[6]cells down 19042026 9H40'!$B:$B,'[6]cells down 19042026 9H40'!$B:$B,"")</f>
        <v/>
      </c>
      <c r="BR1864" s="9" t="s">
        <v>2554</v>
      </c>
      <c r="BS1864" s="9" t="s">
        <v>12</v>
      </c>
      <c r="BT1864" s="108"/>
    </row>
    <row r="1865" spans="1:72" s="9" customFormat="1" x14ac:dyDescent="0.35">
      <c r="A1865" s="1" t="s">
        <v>4677</v>
      </c>
      <c r="B1865" s="8" t="s">
        <v>4678</v>
      </c>
      <c r="C1865" s="3" t="str">
        <f>_xlfn.XLOOKUP(B1865,'[1]daily break down'!$D:$D,'[1]daily break down'!$E:$E,"")</f>
        <v>Bafoussam</v>
      </c>
      <c r="D1865" s="1" t="s">
        <v>11</v>
      </c>
      <c r="E1865" s="1" t="s">
        <v>12</v>
      </c>
      <c r="F1865" s="3" t="s">
        <v>102</v>
      </c>
      <c r="G1865" s="1" t="s">
        <v>299</v>
      </c>
      <c r="H1865" s="32" t="str">
        <f>_xlfn.XLOOKUP(B1865,[2]CALCULATION!$B:$B,[2]CALCULATION!$H:$H,"")</f>
        <v>Huawei</v>
      </c>
      <c r="I1865" s="28">
        <v>0</v>
      </c>
      <c r="J1865" s="28">
        <v>0</v>
      </c>
      <c r="K1865" s="28">
        <v>0</v>
      </c>
      <c r="L1865" s="28">
        <v>0</v>
      </c>
      <c r="M1865" s="28">
        <v>0</v>
      </c>
      <c r="N1865" s="28">
        <v>0</v>
      </c>
      <c r="O1865" s="28">
        <v>0</v>
      </c>
      <c r="P1865" s="28">
        <v>0</v>
      </c>
      <c r="Q1865" s="28">
        <v>0</v>
      </c>
      <c r="R1865" s="28">
        <v>0</v>
      </c>
      <c r="S1865" s="93">
        <v>0</v>
      </c>
      <c r="T1865" s="93">
        <f>_xlfn.XLOOKUP(B1865,'[3]Nur des jours'!$B:$B,'[3]Nur des jours'!$U:$U,"")</f>
        <v>0</v>
      </c>
      <c r="U1865" s="93">
        <v>0</v>
      </c>
      <c r="V1865" s="93">
        <v>0</v>
      </c>
      <c r="W1865" s="93">
        <v>0</v>
      </c>
      <c r="X1865" s="93">
        <v>0</v>
      </c>
      <c r="Y1865" s="93">
        <v>0</v>
      </c>
      <c r="Z1865" s="93">
        <v>0</v>
      </c>
      <c r="AA1865" s="93">
        <v>0</v>
      </c>
      <c r="AB1865" s="93">
        <v>0</v>
      </c>
      <c r="AC1865" s="93"/>
      <c r="AD1865" s="93">
        <v>0</v>
      </c>
      <c r="AE1865" s="93">
        <v>0</v>
      </c>
      <c r="AF1865" s="93">
        <v>0</v>
      </c>
      <c r="AG1865" s="93"/>
      <c r="AH1865" s="93">
        <v>0</v>
      </c>
      <c r="AI1865" s="93">
        <v>0</v>
      </c>
      <c r="AJ1865" s="93">
        <v>0</v>
      </c>
      <c r="AK1865" s="93">
        <v>0</v>
      </c>
      <c r="AL1865" s="93">
        <v>0</v>
      </c>
      <c r="AM1865" s="49" t="s">
        <v>5559</v>
      </c>
      <c r="AN1865" s="49"/>
      <c r="AO1865" s="48" t="str" cm="1">
        <f t="array" ref="AO1865">IFERROR(_xlfn.IFS(
AQ1865="MPR ISSUE","PDH",
AQ1865="BSS Hardware Issue","BSS",
AQ1865="Sites strategiques, MLL, Pylone, etc.","ENVTECH",
AQ1865="AKTIVCO DEFAUT GE &amp; POWER Cabinet","AKTIVCO",
AQ1865="AKTIVCO Coupure ENEO &amp; Baisse de tension","AKTIVCO GRID ONLY",
AQ1865="Coupure ENEO &amp; Baisse de tension","IHS GRID ONLY",
AQ1865="Defaut GE &amp; POWER Cabinet","IHS",
AQ1865="Sharing","Partners",
AQ1865="Sites strategiques &amp; DataCenter","SST &amp; DC",
AQ1865="Exclu","Exclu",
AQ1865="SAT","SAT",
AQ1865="SPARE-ISSUE","SPARE-ISSUE",
AQ1865="Fiber CAmtel","TRANS_FO_CAMTEL",
AQ1865="Fiber AOF","Fiber AOF",
AQ1865="Projet OCM (HUAWEI)","TRAVAUX-HUAWEI",
AQ1865="Projet OCM (NOKIA)","TRAVAUX-NOKIA",
AQ1865="ACCESS-ISSUE","ACCESS-ISSUE",
AQ1865="Projet OCM (ZTE, NOKIA, autres projets)","TRAVAUX OCM",
AQ1865="No root CAuse","No root cause",
AQ1865="ODU HS","PDH",
AQ1865="IP &amp; VLAN","PDH",
AQ1865="Warehouse HUAWEI","SPARE-ISSUE",
AQ1865="SPARE-HS","SPARE-ISSUE",
AQ1865="Power Telco","BSS",AQ1865="no impacts","no impacts"
),"")</f>
        <v>No root cause</v>
      </c>
      <c r="AP1865" s="48" t="str" cm="1">
        <f t="array" ref="AP1865">IFERROR(_xlfn.IFS(
AQ1865="MPR ISSUE","TX ISSUE",
AQ1865="BSS Hardware Issue","RAN ISSUE",
AQ1865="Sites strategiques, MLL, Pylone, etc.","ENVTECH",
AQ1865="AKTIVCO DEFAUT GE &amp; POWER Cabinet","POWER ISSUE",
AQ1865="AKTIVCO Coupure ENEO &amp; Baisse de tension","POWER ISSUE",
AQ1865="Coupure ENEO &amp; Baisse de tension","POWER ISSUE",
AQ1865="Defaut GE &amp; POWER Cabinet","POWER ISSUE",
AQ1865="Sharing","POWER ISSUE",
AQ1865="Sites strategiques &amp; DataCenter","POWER ISSUE",
AQ1865="Exclu","Exclu",
AQ1865="SAT","TX ISSUE",
AQ1865="SPARE-ISSUE","SPARE-ISSUE",
AQ1865="Fiber CAmtel","TX ISSUE",
AQ1865="Fiber AOF","TX ISSUE",
AQ1865="Projet OCM (HUAWEI)","TRAVAUX-HUAWEI",
AQ1865="Projet OCM (NOKIA)","TRAVAUX -NOKIA",
AQ1865="ACCESS-ISSUE","ACCESS-ISSUE",
AQ1865="Projet OCM (ZTE, NOKIA, autres projets)","TRAVAUX OCM",
AQ1865="No root CAuse","No root cause",
AQ1865="ODU HS","TX ISSUE",
AQ1865="IP &amp; VLAN","TX ISSUE",
AQ1865="Warehouse HUAWEI","SPARE-ISSUE",
AQ1865="SPARE-HS","SPARE-ISSUE",
AQ1865="Power Telco","RAN ISSUE",AQ1865="no impacts","no impacts"
),"")</f>
        <v>No root cause</v>
      </c>
      <c r="AQ1865" s="127" t="s">
        <v>5344</v>
      </c>
      <c r="AR1865" s="48" t="str" cm="1">
        <f t="array" ref="AR1865">IFERROR(_xlfn.IFS(
AQ1865="MPR ISSUE","ACTIVE",
AQ1865="BSS Hardware Issue","ACTIVE",
AQ1865="Sites strategiques, MLL, Pylone, etc.","PASSIVE",
AQ1865="AKTIVCO DEFAUT GE &amp; POWER Cabinet","PASSIVE",
AQ1865="AKTIVCO Coupure ENEO &amp; Baisse de tension","PASSIVE",
AQ1865="Coupure ENEO &amp; Baisse de tension","PASSIVE",
AQ1865="Defaut GE &amp; POWER Cabinet","PASSIVE",
AQ1865="Sharing","PASSIVE",
AQ1865="Sites strategiques &amp; DataCenter","PASSIVE",
AQ1865="Exclu","Exclu",
AQ1865="SAT","ACTIVE",
AQ1865="SPARE-ISSUE","SPARE-ISSUE",
AQ1865="Fiber CAmtel","ACTIVE",
AQ1865="Fiber AOF","ACTIVE",
AQ1865="Projet OCM (HUAWEI)","PLANNED WORKS",
AQ1865="Projet OCM (NOKIA)","PLANNED WORKS",
AQ1865="ACCESS-ISSUE","ACCESS-ISSUE",
AQ1865="Projet OCM (ZTE, NOKIA, autres projets)","PLANNED WORKS",
AQ1865="No root CAuse","No root cause",
AQ1865="ODU HS","ACTIVE",
AQ1865="IP &amp; VLAN","ACTIVE",
AQ1865="Warehouse HUAWEI","SPARE-ISSUE",
AQ1865="SPARE-HS","SPARE-ISSUE",
AQ1865="Power Telco","ACTIVE", AQ1865="no impacts","no impacts"
),"")</f>
        <v>No root cause</v>
      </c>
      <c r="AS1865" s="92" t="s">
        <v>5537</v>
      </c>
      <c r="AT1865" s="98" t="s">
        <v>4678</v>
      </c>
      <c r="AV1865" s="17" t="s">
        <v>5537</v>
      </c>
      <c r="AW1865" s="7" t="s">
        <v>5537</v>
      </c>
      <c r="AX1865" s="6" t="s">
        <v>5537</v>
      </c>
      <c r="AY1865" s="7"/>
      <c r="AZ1865" s="3" t="s">
        <v>5537</v>
      </c>
      <c r="BA1865" s="18" t="s">
        <v>5537</v>
      </c>
      <c r="BB1865" s="18" t="s">
        <v>5537</v>
      </c>
      <c r="BC1865" s="18" t="s">
        <v>5537</v>
      </c>
      <c r="BD1865" s="18" t="s">
        <v>5537</v>
      </c>
      <c r="BE1865" s="18" t="s">
        <v>5537</v>
      </c>
      <c r="BF1865" s="18" t="s">
        <v>5537</v>
      </c>
      <c r="BG1865" s="18" t="s">
        <v>5537</v>
      </c>
      <c r="BH1865" s="18" t="s">
        <v>5537</v>
      </c>
      <c r="BI1865" s="18" t="s">
        <v>5537</v>
      </c>
      <c r="BJ1865" s="18" t="s">
        <v>5537</v>
      </c>
      <c r="BK1865" s="18" t="s">
        <v>5537</v>
      </c>
      <c r="BL1865" s="9" t="s">
        <v>5537</v>
      </c>
      <c r="BM1865" s="14" t="s">
        <v>5537</v>
      </c>
      <c r="BN1865" s="14" t="s">
        <v>5537</v>
      </c>
      <c r="BO1865" s="14" t="str">
        <f>_xlfn.XLOOKUP(B1865,'[4]cell downs 18042026 17h'!$B:$B,'[4]cell downs 18042026 17h'!$B:$B,"")</f>
        <v/>
      </c>
      <c r="BP1865" s="14" t="str">
        <f>_xlfn.XLOOKUP(B1865,'[5]Cells Huawei 19042026 15h'!$B:$B,'[5]Cells Huawei 19042026 15h'!$B:$B,"")</f>
        <v/>
      </c>
      <c r="BQ1865" s="9" t="str">
        <f>_xlfn.XLOOKUP(B1865,'[6]cells down 19042026 9H40'!$B:$B,'[6]cells down 19042026 9H40'!$B:$B,"")</f>
        <v/>
      </c>
      <c r="BR1865" s="9" t="s">
        <v>4678</v>
      </c>
      <c r="BS1865" s="9" t="s">
        <v>5537</v>
      </c>
      <c r="BT1865" s="108"/>
    </row>
    <row r="1866" spans="1:72" s="9" customFormat="1" x14ac:dyDescent="0.35">
      <c r="A1866" s="1" t="s">
        <v>4900</v>
      </c>
      <c r="B1866" s="8" t="s">
        <v>4901</v>
      </c>
      <c r="C1866" s="3" t="str">
        <f>_xlfn.XLOOKUP(B1866,'[1]daily break down'!$D:$D,'[1]daily break down'!$E:$E,"")</f>
        <v>Douala</v>
      </c>
      <c r="D1866" s="1" t="s">
        <v>11</v>
      </c>
      <c r="E1866" s="1" t="s">
        <v>12</v>
      </c>
      <c r="F1866" s="3" t="s">
        <v>31</v>
      </c>
      <c r="G1866" s="1" t="s">
        <v>32</v>
      </c>
      <c r="H1866" s="34" t="str">
        <f>_xlfn.XLOOKUP(B1866,[2]CALCULATION!$B:$B,[2]CALCULATION!$H:$H,"")</f>
        <v>ZTE</v>
      </c>
      <c r="I1866" s="28">
        <v>0</v>
      </c>
      <c r="J1866" s="28">
        <v>0</v>
      </c>
      <c r="K1866" s="28">
        <v>0</v>
      </c>
      <c r="L1866" s="28">
        <v>0</v>
      </c>
      <c r="M1866" s="28">
        <v>0</v>
      </c>
      <c r="N1866" s="28">
        <v>0</v>
      </c>
      <c r="O1866" s="28">
        <v>0</v>
      </c>
      <c r="P1866" s="28">
        <v>0</v>
      </c>
      <c r="Q1866" s="28">
        <v>0</v>
      </c>
      <c r="R1866" s="28">
        <v>0</v>
      </c>
      <c r="S1866" s="93">
        <v>0</v>
      </c>
      <c r="T1866" s="93">
        <f>_xlfn.XLOOKUP(B1866,'[3]Nur des jours'!$B:$B,'[3]Nur des jours'!$U:$U,"")</f>
        <v>0</v>
      </c>
      <c r="U1866" s="93">
        <v>0</v>
      </c>
      <c r="V1866" s="93">
        <v>0</v>
      </c>
      <c r="W1866" s="93">
        <v>0</v>
      </c>
      <c r="X1866" s="93">
        <v>0</v>
      </c>
      <c r="Y1866" s="93">
        <v>0</v>
      </c>
      <c r="Z1866" s="93">
        <v>0</v>
      </c>
      <c r="AA1866" s="93">
        <v>0</v>
      </c>
      <c r="AB1866" s="93">
        <v>0</v>
      </c>
      <c r="AC1866" s="93"/>
      <c r="AD1866" s="93">
        <v>0</v>
      </c>
      <c r="AE1866" s="93">
        <v>0</v>
      </c>
      <c r="AF1866" s="93">
        <v>0</v>
      </c>
      <c r="AG1866" s="93"/>
      <c r="AH1866" s="93">
        <v>0</v>
      </c>
      <c r="AI1866" s="93">
        <v>0</v>
      </c>
      <c r="AJ1866" s="93">
        <v>0</v>
      </c>
      <c r="AK1866" s="93">
        <v>0</v>
      </c>
      <c r="AL1866" s="93">
        <v>0</v>
      </c>
      <c r="AM1866" s="49" t="s">
        <v>5559</v>
      </c>
      <c r="AN1866" s="49"/>
      <c r="AO1866" s="48" t="str" cm="1">
        <f t="array" ref="AO1866">IFERROR(_xlfn.IFS(
AQ1866="MPR ISSUE","PDH",
AQ1866="BSS Hardware Issue","BSS",
AQ1866="Sites strategiques, MLL, Pylone, etc.","ENVTECH",
AQ1866="AKTIVCO DEFAUT GE &amp; POWER Cabinet","AKTIVCO",
AQ1866="AKTIVCO Coupure ENEO &amp; Baisse de tension","AKTIVCO GRID ONLY",
AQ1866="Coupure ENEO &amp; Baisse de tension","IHS GRID ONLY",
AQ1866="Defaut GE &amp; POWER Cabinet","IHS",
AQ1866="Sharing","Partners",
AQ1866="Sites strategiques &amp; DataCenter","SST &amp; DC",
AQ1866="Exclu","Exclu",
AQ1866="SAT","SAT",
AQ1866="SPARE-ISSUE","SPARE-ISSUE",
AQ1866="Fiber CAmtel","TRANS_FO_CAMTEL",
AQ1866="Fiber AOF","Fiber AOF",
AQ1866="Projet OCM (HUAWEI)","TRAVAUX-HUAWEI",
AQ1866="Projet OCM (NOKIA)","TRAVAUX-NOKIA",
AQ1866="ACCESS-ISSUE","ACCESS-ISSUE",
AQ1866="Projet OCM (ZTE, NOKIA, autres projets)","TRAVAUX OCM",
AQ1866="No root CAuse","No root cause",
AQ1866="ODU HS","PDH",
AQ1866="IP &amp; VLAN","PDH",
AQ1866="Warehouse HUAWEI","SPARE-ISSUE",
AQ1866="SPARE-HS","SPARE-ISSUE",
AQ1866="Power Telco","BSS",AQ1866="no impacts","no impacts"
),"")</f>
        <v>No root cause</v>
      </c>
      <c r="AP1866" s="48" t="str" cm="1">
        <f t="array" ref="AP1866">IFERROR(_xlfn.IFS(
AQ1866="MPR ISSUE","TX ISSUE",
AQ1866="BSS Hardware Issue","RAN ISSUE",
AQ1866="Sites strategiques, MLL, Pylone, etc.","ENVTECH",
AQ1866="AKTIVCO DEFAUT GE &amp; POWER Cabinet","POWER ISSUE",
AQ1866="AKTIVCO Coupure ENEO &amp; Baisse de tension","POWER ISSUE",
AQ1866="Coupure ENEO &amp; Baisse de tension","POWER ISSUE",
AQ1866="Defaut GE &amp; POWER Cabinet","POWER ISSUE",
AQ1866="Sharing","POWER ISSUE",
AQ1866="Sites strategiques &amp; DataCenter","POWER ISSUE",
AQ1866="Exclu","Exclu",
AQ1866="SAT","TX ISSUE",
AQ1866="SPARE-ISSUE","SPARE-ISSUE",
AQ1866="Fiber CAmtel","TX ISSUE",
AQ1866="Fiber AOF","TX ISSUE",
AQ1866="Projet OCM (HUAWEI)","TRAVAUX-HUAWEI",
AQ1866="Projet OCM (NOKIA)","TRAVAUX -NOKIA",
AQ1866="ACCESS-ISSUE","ACCESS-ISSUE",
AQ1866="Projet OCM (ZTE, NOKIA, autres projets)","TRAVAUX OCM",
AQ1866="No root CAuse","No root cause",
AQ1866="ODU HS","TX ISSUE",
AQ1866="IP &amp; VLAN","TX ISSUE",
AQ1866="Warehouse HUAWEI","SPARE-ISSUE",
AQ1866="SPARE-HS","SPARE-ISSUE",
AQ1866="Power Telco","RAN ISSUE",AQ1866="no impacts","no impacts"
),"")</f>
        <v>No root cause</v>
      </c>
      <c r="AQ1866" s="127" t="s">
        <v>5344</v>
      </c>
      <c r="AR1866" s="48" t="str" cm="1">
        <f t="array" ref="AR1866">IFERROR(_xlfn.IFS(
AQ1866="MPR ISSUE","ACTIVE",
AQ1866="BSS Hardware Issue","ACTIVE",
AQ1866="Sites strategiques, MLL, Pylone, etc.","PASSIVE",
AQ1866="AKTIVCO DEFAUT GE &amp; POWER Cabinet","PASSIVE",
AQ1866="AKTIVCO Coupure ENEO &amp; Baisse de tension","PASSIVE",
AQ1866="Coupure ENEO &amp; Baisse de tension","PASSIVE",
AQ1866="Defaut GE &amp; POWER Cabinet","PASSIVE",
AQ1866="Sharing","PASSIVE",
AQ1866="Sites strategiques &amp; DataCenter","PASSIVE",
AQ1866="Exclu","Exclu",
AQ1866="SAT","ACTIVE",
AQ1866="SPARE-ISSUE","SPARE-ISSUE",
AQ1866="Fiber CAmtel","ACTIVE",
AQ1866="Fiber AOF","ACTIVE",
AQ1866="Projet OCM (HUAWEI)","PLANNED WORKS",
AQ1866="Projet OCM (NOKIA)","PLANNED WORKS",
AQ1866="ACCESS-ISSUE","ACCESS-ISSUE",
AQ1866="Projet OCM (ZTE, NOKIA, autres projets)","PLANNED WORKS",
AQ1866="No root CAuse","No root cause",
AQ1866="ODU HS","ACTIVE",
AQ1866="IP &amp; VLAN","ACTIVE",
AQ1866="Warehouse HUAWEI","SPARE-ISSUE",
AQ1866="SPARE-HS","SPARE-ISSUE",
AQ1866="Power Telco","ACTIVE", AQ1866="no impacts","no impacts"
),"")</f>
        <v>No root cause</v>
      </c>
      <c r="AS1866" s="92" t="s">
        <v>5537</v>
      </c>
      <c r="AT1866" s="98" t="s">
        <v>4901</v>
      </c>
      <c r="AV1866" s="17" t="s">
        <v>5537</v>
      </c>
      <c r="AW1866" s="7" t="s">
        <v>5537</v>
      </c>
      <c r="AX1866" s="6" t="s">
        <v>5537</v>
      </c>
      <c r="AY1866" s="7"/>
      <c r="AZ1866" s="3" t="s">
        <v>5537</v>
      </c>
      <c r="BA1866" s="18" t="s">
        <v>5537</v>
      </c>
      <c r="BB1866" s="18" t="s">
        <v>5537</v>
      </c>
      <c r="BC1866" s="18" t="s">
        <v>5537</v>
      </c>
      <c r="BD1866" s="18" t="s">
        <v>5537</v>
      </c>
      <c r="BE1866" s="18" t="s">
        <v>5537</v>
      </c>
      <c r="BF1866" s="18" t="s">
        <v>5537</v>
      </c>
      <c r="BG1866" s="18" t="s">
        <v>5537</v>
      </c>
      <c r="BH1866" s="18" t="s">
        <v>5537</v>
      </c>
      <c r="BI1866" s="18" t="s">
        <v>5537</v>
      </c>
      <c r="BJ1866" s="18" t="s">
        <v>5537</v>
      </c>
      <c r="BK1866" s="18" t="s">
        <v>5537</v>
      </c>
      <c r="BL1866" s="9" t="s">
        <v>5537</v>
      </c>
      <c r="BM1866" s="14" t="s">
        <v>5537</v>
      </c>
      <c r="BN1866" s="14" t="s">
        <v>5537</v>
      </c>
      <c r="BO1866" s="14" t="str">
        <f>_xlfn.XLOOKUP(B1866,'[4]cell downs 18042026 17h'!$B:$B,'[4]cell downs 18042026 17h'!$B:$B,"")</f>
        <v/>
      </c>
      <c r="BP1866" s="14" t="str">
        <f>_xlfn.XLOOKUP(B1866,'[5]Cells Huawei 19042026 15h'!$B:$B,'[5]Cells Huawei 19042026 15h'!$B:$B,"")</f>
        <v/>
      </c>
      <c r="BQ1866" s="9" t="str">
        <f>_xlfn.XLOOKUP(B1866,'[6]cells down 19042026 9H40'!$B:$B,'[6]cells down 19042026 9H40'!$B:$B,"")</f>
        <v/>
      </c>
      <c r="BR1866" s="9" t="s">
        <v>4901</v>
      </c>
      <c r="BS1866" s="9" t="s">
        <v>302</v>
      </c>
      <c r="BT1866" s="108"/>
    </row>
    <row r="1867" spans="1:72" s="9" customFormat="1" x14ac:dyDescent="0.35">
      <c r="A1867" s="1" t="s">
        <v>4214</v>
      </c>
      <c r="B1867" s="8" t="s">
        <v>4215</v>
      </c>
      <c r="C1867" s="3" t="str">
        <f>_xlfn.XLOOKUP(B1867,'[1]daily break down'!$D:$D,'[1]daily break down'!$E:$E,"")</f>
        <v>Bafoussam</v>
      </c>
      <c r="D1867" s="1" t="s">
        <v>11</v>
      </c>
      <c r="E1867" s="1" t="s">
        <v>12</v>
      </c>
      <c r="F1867" s="3" t="s">
        <v>102</v>
      </c>
      <c r="G1867" s="1" t="s">
        <v>299</v>
      </c>
      <c r="H1867" s="32" t="str">
        <f>_xlfn.XLOOKUP(B1867,[2]CALCULATION!$B:$B,[2]CALCULATION!$H:$H,"")</f>
        <v>Huawei</v>
      </c>
      <c r="I1867" s="28">
        <v>0</v>
      </c>
      <c r="J1867" s="28">
        <v>0</v>
      </c>
      <c r="K1867" s="28">
        <v>0</v>
      </c>
      <c r="L1867" s="28">
        <v>0</v>
      </c>
      <c r="M1867" s="28">
        <v>0</v>
      </c>
      <c r="N1867" s="28">
        <v>0</v>
      </c>
      <c r="O1867" s="28">
        <v>0</v>
      </c>
      <c r="P1867" s="28">
        <v>0</v>
      </c>
      <c r="Q1867" s="28">
        <v>0.63350198183390272</v>
      </c>
      <c r="R1867" s="28">
        <v>0</v>
      </c>
      <c r="S1867" s="93">
        <v>0</v>
      </c>
      <c r="T1867" s="93">
        <f>_xlfn.XLOOKUP(B1867,'[3]Nur des jours'!$B:$B,'[3]Nur des jours'!$U:$U,"")</f>
        <v>0</v>
      </c>
      <c r="U1867" s="93">
        <v>0</v>
      </c>
      <c r="V1867" s="93">
        <v>0</v>
      </c>
      <c r="W1867" s="93">
        <v>0</v>
      </c>
      <c r="X1867" s="93">
        <v>0</v>
      </c>
      <c r="Y1867" s="93">
        <v>0</v>
      </c>
      <c r="Z1867" s="93">
        <v>0</v>
      </c>
      <c r="AA1867" s="93">
        <v>0</v>
      </c>
      <c r="AB1867" s="93">
        <v>0</v>
      </c>
      <c r="AC1867" s="93"/>
      <c r="AD1867" s="93">
        <v>0</v>
      </c>
      <c r="AE1867" s="93">
        <v>0</v>
      </c>
      <c r="AF1867" s="93">
        <v>0</v>
      </c>
      <c r="AG1867" s="93"/>
      <c r="AH1867" s="93">
        <v>0</v>
      </c>
      <c r="AI1867" s="93">
        <v>0</v>
      </c>
      <c r="AJ1867" s="93">
        <v>0</v>
      </c>
      <c r="AK1867" s="93">
        <v>0</v>
      </c>
      <c r="AL1867" s="93">
        <v>0</v>
      </c>
      <c r="AM1867" s="49" t="s">
        <v>5559</v>
      </c>
      <c r="AN1867" s="49"/>
      <c r="AO1867" s="48" t="str" cm="1">
        <f t="array" ref="AO1867">IFERROR(_xlfn.IFS(
AQ1867="MPR ISSUE","PDH",
AQ1867="BSS Hardware Issue","BSS",
AQ1867="Sites strategiques, MLL, Pylone, etc.","ENVTECH",
AQ1867="AKTIVCO DEFAUT GE &amp; POWER Cabinet","AKTIVCO",
AQ1867="AKTIVCO Coupure ENEO &amp; Baisse de tension","AKTIVCO GRID ONLY",
AQ1867="Coupure ENEO &amp; Baisse de tension","IHS GRID ONLY",
AQ1867="Defaut GE &amp; POWER Cabinet","IHS",
AQ1867="Sharing","Partners",
AQ1867="Sites strategiques &amp; DataCenter","SST &amp; DC",
AQ1867="Exclu","Exclu",
AQ1867="SAT","SAT",
AQ1867="SPARE-ISSUE","SPARE-ISSUE",
AQ1867="Fiber CAmtel","TRANS_FO_CAMTEL",
AQ1867="Fiber AOF","Fiber AOF",
AQ1867="Projet OCM (HUAWEI)","TRAVAUX-HUAWEI",
AQ1867="Projet OCM (NOKIA)","TRAVAUX-NOKIA",
AQ1867="ACCESS-ISSUE","ACCESS-ISSUE",
AQ1867="Projet OCM (ZTE, NOKIA, autres projets)","TRAVAUX OCM",
AQ1867="No root CAuse","No root cause",
AQ1867="ODU HS","PDH",
AQ1867="IP &amp; VLAN","PDH",
AQ1867="Warehouse HUAWEI","SPARE-ISSUE",
AQ1867="SPARE-HS","SPARE-ISSUE",
AQ1867="Power Telco","BSS",AQ1867="no impacts","no impacts"
),"")</f>
        <v>No root cause</v>
      </c>
      <c r="AP1867" s="48" t="str" cm="1">
        <f t="array" ref="AP1867">IFERROR(_xlfn.IFS(
AQ1867="MPR ISSUE","TX ISSUE",
AQ1867="BSS Hardware Issue","RAN ISSUE",
AQ1867="Sites strategiques, MLL, Pylone, etc.","ENVTECH",
AQ1867="AKTIVCO DEFAUT GE &amp; POWER Cabinet","POWER ISSUE",
AQ1867="AKTIVCO Coupure ENEO &amp; Baisse de tension","POWER ISSUE",
AQ1867="Coupure ENEO &amp; Baisse de tension","POWER ISSUE",
AQ1867="Defaut GE &amp; POWER Cabinet","POWER ISSUE",
AQ1867="Sharing","POWER ISSUE",
AQ1867="Sites strategiques &amp; DataCenter","POWER ISSUE",
AQ1867="Exclu","Exclu",
AQ1867="SAT","TX ISSUE",
AQ1867="SPARE-ISSUE","SPARE-ISSUE",
AQ1867="Fiber CAmtel","TX ISSUE",
AQ1867="Fiber AOF","TX ISSUE",
AQ1867="Projet OCM (HUAWEI)","TRAVAUX-HUAWEI",
AQ1867="Projet OCM (NOKIA)","TRAVAUX -NOKIA",
AQ1867="ACCESS-ISSUE","ACCESS-ISSUE",
AQ1867="Projet OCM (ZTE, NOKIA, autres projets)","TRAVAUX OCM",
AQ1867="No root CAuse","No root cause",
AQ1867="ODU HS","TX ISSUE",
AQ1867="IP &amp; VLAN","TX ISSUE",
AQ1867="Warehouse HUAWEI","SPARE-ISSUE",
AQ1867="SPARE-HS","SPARE-ISSUE",
AQ1867="Power Telco","RAN ISSUE",AQ1867="no impacts","no impacts"
),"")</f>
        <v>No root cause</v>
      </c>
      <c r="AQ1867" s="127" t="s">
        <v>5344</v>
      </c>
      <c r="AR1867" s="48" t="str" cm="1">
        <f t="array" ref="AR1867">IFERROR(_xlfn.IFS(
AQ1867="MPR ISSUE","ACTIVE",
AQ1867="BSS Hardware Issue","ACTIVE",
AQ1867="Sites strategiques, MLL, Pylone, etc.","PASSIVE",
AQ1867="AKTIVCO DEFAUT GE &amp; POWER Cabinet","PASSIVE",
AQ1867="AKTIVCO Coupure ENEO &amp; Baisse de tension","PASSIVE",
AQ1867="Coupure ENEO &amp; Baisse de tension","PASSIVE",
AQ1867="Defaut GE &amp; POWER Cabinet","PASSIVE",
AQ1867="Sharing","PASSIVE",
AQ1867="Sites strategiques &amp; DataCenter","PASSIVE",
AQ1867="Exclu","Exclu",
AQ1867="SAT","ACTIVE",
AQ1867="SPARE-ISSUE","SPARE-ISSUE",
AQ1867="Fiber CAmtel","ACTIVE",
AQ1867="Fiber AOF","ACTIVE",
AQ1867="Projet OCM (HUAWEI)","PLANNED WORKS",
AQ1867="Projet OCM (NOKIA)","PLANNED WORKS",
AQ1867="ACCESS-ISSUE","ACCESS-ISSUE",
AQ1867="Projet OCM (ZTE, NOKIA, autres projets)","PLANNED WORKS",
AQ1867="No root CAuse","No root cause",
AQ1867="ODU HS","ACTIVE",
AQ1867="IP &amp; VLAN","ACTIVE",
AQ1867="Warehouse HUAWEI","SPARE-ISSUE",
AQ1867="SPARE-HS","SPARE-ISSUE",
AQ1867="Power Telco","ACTIVE", AQ1867="no impacts","no impacts"
),"")</f>
        <v>No root cause</v>
      </c>
      <c r="AS1867" s="92" t="s">
        <v>5537</v>
      </c>
      <c r="AT1867" s="98" t="s">
        <v>4215</v>
      </c>
      <c r="AV1867" s="17" t="s">
        <v>5537</v>
      </c>
      <c r="AW1867" s="7" t="s">
        <v>5537</v>
      </c>
      <c r="AX1867" s="6" t="s">
        <v>5537</v>
      </c>
      <c r="AY1867" s="7"/>
      <c r="AZ1867" s="3" t="s">
        <v>5537</v>
      </c>
      <c r="BA1867" s="18" t="s">
        <v>5537</v>
      </c>
      <c r="BB1867" s="18" t="s">
        <v>5537</v>
      </c>
      <c r="BC1867" s="18" t="s">
        <v>5537</v>
      </c>
      <c r="BD1867" s="18" t="s">
        <v>5537</v>
      </c>
      <c r="BE1867" s="18" t="s">
        <v>5537</v>
      </c>
      <c r="BF1867" s="18" t="s">
        <v>5537</v>
      </c>
      <c r="BG1867" s="18" t="s">
        <v>5537</v>
      </c>
      <c r="BH1867" s="18" t="s">
        <v>5537</v>
      </c>
      <c r="BI1867" s="18" t="s">
        <v>5537</v>
      </c>
      <c r="BJ1867" s="18" t="s">
        <v>5537</v>
      </c>
      <c r="BK1867" s="18" t="s">
        <v>5537</v>
      </c>
      <c r="BL1867" s="9" t="s">
        <v>5537</v>
      </c>
      <c r="BM1867" s="14" t="s">
        <v>5537</v>
      </c>
      <c r="BN1867" s="14" t="s">
        <v>5537</v>
      </c>
      <c r="BO1867" s="14" t="str">
        <f>_xlfn.XLOOKUP(B1867,'[4]cell downs 18042026 17h'!$B:$B,'[4]cell downs 18042026 17h'!$B:$B,"")</f>
        <v/>
      </c>
      <c r="BP1867" s="14" t="str">
        <f>_xlfn.XLOOKUP(B1867,'[5]Cells Huawei 19042026 15h'!$B:$B,'[5]Cells Huawei 19042026 15h'!$B:$B,"")</f>
        <v/>
      </c>
      <c r="BQ1867" s="9" t="str">
        <f>_xlfn.XLOOKUP(B1867,'[6]cells down 19042026 9H40'!$B:$B,'[6]cells down 19042026 9H40'!$B:$B,"")</f>
        <v/>
      </c>
      <c r="BR1867" s="9" t="s">
        <v>4215</v>
      </c>
      <c r="BS1867" s="9" t="s">
        <v>12</v>
      </c>
      <c r="BT1867" s="108"/>
    </row>
    <row r="1868" spans="1:72" s="9" customFormat="1" x14ac:dyDescent="0.35">
      <c r="A1868" s="1" t="s">
        <v>724</v>
      </c>
      <c r="B1868" s="8" t="s">
        <v>725</v>
      </c>
      <c r="C1868" s="3" t="str">
        <f>_xlfn.XLOOKUP(B1868,'[1]daily break down'!$D:$D,'[1]daily break down'!$E:$E,"")</f>
        <v>Douala</v>
      </c>
      <c r="D1868" s="1" t="s">
        <v>11</v>
      </c>
      <c r="E1868" s="1" t="s">
        <v>12</v>
      </c>
      <c r="F1868" s="3" t="s">
        <v>31</v>
      </c>
      <c r="G1868" s="1" t="s">
        <v>32</v>
      </c>
      <c r="H1868" s="34" t="str">
        <f>_xlfn.XLOOKUP(B1868,[2]CALCULATION!$B:$B,[2]CALCULATION!$H:$H,"")</f>
        <v>ZTE</v>
      </c>
      <c r="I1868" s="28">
        <v>1.0344345424090672E-3</v>
      </c>
      <c r="J1868" s="28">
        <v>0</v>
      </c>
      <c r="K1868" s="28">
        <v>0</v>
      </c>
      <c r="L1868" s="28">
        <v>0</v>
      </c>
      <c r="M1868" s="28">
        <v>0</v>
      </c>
      <c r="N1868" s="28">
        <v>0</v>
      </c>
      <c r="O1868" s="28">
        <v>0</v>
      </c>
      <c r="P1868" s="28">
        <v>0</v>
      </c>
      <c r="Q1868" s="28">
        <v>0</v>
      </c>
      <c r="R1868" s="28">
        <v>0</v>
      </c>
      <c r="S1868" s="93">
        <v>0</v>
      </c>
      <c r="T1868" s="93">
        <f>_xlfn.XLOOKUP(B1868,'[3]Nur des jours'!$B:$B,'[3]Nur des jours'!$U:$U,"")</f>
        <v>0</v>
      </c>
      <c r="U1868" s="93">
        <v>0</v>
      </c>
      <c r="V1868" s="93">
        <v>0</v>
      </c>
      <c r="W1868" s="93">
        <v>0</v>
      </c>
      <c r="X1868" s="93">
        <v>0</v>
      </c>
      <c r="Y1868" s="93">
        <v>0</v>
      </c>
      <c r="Z1868" s="93">
        <v>0</v>
      </c>
      <c r="AA1868" s="93">
        <v>0</v>
      </c>
      <c r="AB1868" s="93">
        <v>0</v>
      </c>
      <c r="AC1868" s="93"/>
      <c r="AD1868" s="93">
        <v>0</v>
      </c>
      <c r="AE1868" s="93">
        <v>0</v>
      </c>
      <c r="AF1868" s="93">
        <v>0</v>
      </c>
      <c r="AG1868" s="93"/>
      <c r="AH1868" s="93">
        <v>0</v>
      </c>
      <c r="AI1868" s="93">
        <v>0</v>
      </c>
      <c r="AJ1868" s="93">
        <v>0</v>
      </c>
      <c r="AK1868" s="93">
        <v>0</v>
      </c>
      <c r="AL1868" s="93">
        <v>0</v>
      </c>
      <c r="AM1868" s="49" t="s">
        <v>5559</v>
      </c>
      <c r="AN1868" s="49"/>
      <c r="AO1868" s="48" t="str" cm="1">
        <f t="array" ref="AO1868">IFERROR(_xlfn.IFS(
AQ1868="MPR ISSUE","PDH",
AQ1868="BSS Hardware Issue","BSS",
AQ1868="Sites strategiques, MLL, Pylone, etc.","ENVTECH",
AQ1868="AKTIVCO DEFAUT GE &amp; POWER Cabinet","AKTIVCO",
AQ1868="AKTIVCO Coupure ENEO &amp; Baisse de tension","AKTIVCO GRID ONLY",
AQ1868="Coupure ENEO &amp; Baisse de tension","IHS GRID ONLY",
AQ1868="Defaut GE &amp; POWER Cabinet","IHS",
AQ1868="Sharing","Partners",
AQ1868="Sites strategiques &amp; DataCenter","SST &amp; DC",
AQ1868="Exclu","Exclu",
AQ1868="SAT","SAT",
AQ1868="SPARE-ISSUE","SPARE-ISSUE",
AQ1868="Fiber CAmtel","TRANS_FO_CAMTEL",
AQ1868="Fiber AOF","Fiber AOF",
AQ1868="Projet OCM (HUAWEI)","TRAVAUX-HUAWEI",
AQ1868="Projet OCM (NOKIA)","TRAVAUX-NOKIA",
AQ1868="ACCESS-ISSUE","ACCESS-ISSUE",
AQ1868="Projet OCM (ZTE, NOKIA, autres projets)","TRAVAUX OCM",
AQ1868="No root CAuse","No root cause",
AQ1868="ODU HS","PDH",
AQ1868="IP &amp; VLAN","PDH",
AQ1868="Warehouse HUAWEI","SPARE-ISSUE",
AQ1868="SPARE-HS","SPARE-ISSUE",
AQ1868="Power Telco","BSS",AQ1868="no impacts","no impacts"
),"")</f>
        <v>No root cause</v>
      </c>
      <c r="AP1868" s="48" t="str" cm="1">
        <f t="array" ref="AP1868">IFERROR(_xlfn.IFS(
AQ1868="MPR ISSUE","TX ISSUE",
AQ1868="BSS Hardware Issue","RAN ISSUE",
AQ1868="Sites strategiques, MLL, Pylone, etc.","ENVTECH",
AQ1868="AKTIVCO DEFAUT GE &amp; POWER Cabinet","POWER ISSUE",
AQ1868="AKTIVCO Coupure ENEO &amp; Baisse de tension","POWER ISSUE",
AQ1868="Coupure ENEO &amp; Baisse de tension","POWER ISSUE",
AQ1868="Defaut GE &amp; POWER Cabinet","POWER ISSUE",
AQ1868="Sharing","POWER ISSUE",
AQ1868="Sites strategiques &amp; DataCenter","POWER ISSUE",
AQ1868="Exclu","Exclu",
AQ1868="SAT","TX ISSUE",
AQ1868="SPARE-ISSUE","SPARE-ISSUE",
AQ1868="Fiber CAmtel","TX ISSUE",
AQ1868="Fiber AOF","TX ISSUE",
AQ1868="Projet OCM (HUAWEI)","TRAVAUX-HUAWEI",
AQ1868="Projet OCM (NOKIA)","TRAVAUX -NOKIA",
AQ1868="ACCESS-ISSUE","ACCESS-ISSUE",
AQ1868="Projet OCM (ZTE, NOKIA, autres projets)","TRAVAUX OCM",
AQ1868="No root CAuse","No root cause",
AQ1868="ODU HS","TX ISSUE",
AQ1868="IP &amp; VLAN","TX ISSUE",
AQ1868="Warehouse HUAWEI","SPARE-ISSUE",
AQ1868="SPARE-HS","SPARE-ISSUE",
AQ1868="Power Telco","RAN ISSUE",AQ1868="no impacts","no impacts"
),"")</f>
        <v>No root cause</v>
      </c>
      <c r="AQ1868" s="127" t="s">
        <v>5344</v>
      </c>
      <c r="AR1868" s="48" t="str" cm="1">
        <f t="array" ref="AR1868">IFERROR(_xlfn.IFS(
AQ1868="MPR ISSUE","ACTIVE",
AQ1868="BSS Hardware Issue","ACTIVE",
AQ1868="Sites strategiques, MLL, Pylone, etc.","PASSIVE",
AQ1868="AKTIVCO DEFAUT GE &amp; POWER Cabinet","PASSIVE",
AQ1868="AKTIVCO Coupure ENEO &amp; Baisse de tension","PASSIVE",
AQ1868="Coupure ENEO &amp; Baisse de tension","PASSIVE",
AQ1868="Defaut GE &amp; POWER Cabinet","PASSIVE",
AQ1868="Sharing","PASSIVE",
AQ1868="Sites strategiques &amp; DataCenter","PASSIVE",
AQ1868="Exclu","Exclu",
AQ1868="SAT","ACTIVE",
AQ1868="SPARE-ISSUE","SPARE-ISSUE",
AQ1868="Fiber CAmtel","ACTIVE",
AQ1868="Fiber AOF","ACTIVE",
AQ1868="Projet OCM (HUAWEI)","PLANNED WORKS",
AQ1868="Projet OCM (NOKIA)","PLANNED WORKS",
AQ1868="ACCESS-ISSUE","ACCESS-ISSUE",
AQ1868="Projet OCM (ZTE, NOKIA, autres projets)","PLANNED WORKS",
AQ1868="No root CAuse","No root cause",
AQ1868="ODU HS","ACTIVE",
AQ1868="IP &amp; VLAN","ACTIVE",
AQ1868="Warehouse HUAWEI","SPARE-ISSUE",
AQ1868="SPARE-HS","SPARE-ISSUE",
AQ1868="Power Telco","ACTIVE", AQ1868="no impacts","no impacts"
),"")</f>
        <v>No root cause</v>
      </c>
      <c r="AS1868" s="92" t="s">
        <v>5537</v>
      </c>
      <c r="AT1868" s="98" t="s">
        <v>725</v>
      </c>
      <c r="AV1868" s="17" t="s">
        <v>5537</v>
      </c>
      <c r="AW1868" s="7" t="s">
        <v>5537</v>
      </c>
      <c r="AX1868" s="6" t="s">
        <v>5537</v>
      </c>
      <c r="AY1868" s="7"/>
      <c r="AZ1868" s="3" t="s">
        <v>5537</v>
      </c>
      <c r="BA1868" s="18" t="s">
        <v>5537</v>
      </c>
      <c r="BB1868" s="18" t="s">
        <v>5537</v>
      </c>
      <c r="BC1868" s="18" t="s">
        <v>5537</v>
      </c>
      <c r="BD1868" s="18" t="s">
        <v>5537</v>
      </c>
      <c r="BE1868" s="18" t="s">
        <v>5537</v>
      </c>
      <c r="BF1868" s="18" t="s">
        <v>5537</v>
      </c>
      <c r="BG1868" s="18" t="s">
        <v>5537</v>
      </c>
      <c r="BH1868" s="18" t="s">
        <v>5537</v>
      </c>
      <c r="BI1868" s="18" t="s">
        <v>5537</v>
      </c>
      <c r="BJ1868" s="18" t="s">
        <v>5537</v>
      </c>
      <c r="BK1868" s="18" t="s">
        <v>5537</v>
      </c>
      <c r="BL1868" s="9" t="s">
        <v>5537</v>
      </c>
      <c r="BM1868" s="14" t="s">
        <v>5537</v>
      </c>
      <c r="BN1868" s="14" t="s">
        <v>5537</v>
      </c>
      <c r="BO1868" s="14" t="str">
        <f>_xlfn.XLOOKUP(B1868,'[4]cell downs 18042026 17h'!$B:$B,'[4]cell downs 18042026 17h'!$B:$B,"")</f>
        <v/>
      </c>
      <c r="BP1868" s="14" t="str">
        <f>_xlfn.XLOOKUP(B1868,'[5]Cells Huawei 19042026 15h'!$B:$B,'[5]Cells Huawei 19042026 15h'!$B:$B,"")</f>
        <v/>
      </c>
      <c r="BQ1868" s="9" t="str">
        <f>_xlfn.XLOOKUP(B1868,'[6]cells down 19042026 9H40'!$B:$B,'[6]cells down 19042026 9H40'!$B:$B,"")</f>
        <v/>
      </c>
      <c r="BR1868" s="9" t="s">
        <v>725</v>
      </c>
      <c r="BS1868" s="9" t="s">
        <v>5537</v>
      </c>
      <c r="BT1868" s="108"/>
    </row>
    <row r="1869" spans="1:72" s="9" customFormat="1" x14ac:dyDescent="0.35">
      <c r="A1869" s="1" t="s">
        <v>789</v>
      </c>
      <c r="B1869" s="8" t="s">
        <v>790</v>
      </c>
      <c r="C1869" s="3" t="str">
        <f>_xlfn.XLOOKUP(B1869,'[1]daily break down'!$D:$D,'[1]daily break down'!$E:$E,"")</f>
        <v>Douala</v>
      </c>
      <c r="D1869" s="1"/>
      <c r="E1869" s="1"/>
      <c r="F1869" s="3" t="s">
        <v>31</v>
      </c>
      <c r="G1869" s="1" t="s">
        <v>32</v>
      </c>
      <c r="H1869" s="34" t="str">
        <f>_xlfn.XLOOKUP(B1869,[2]CALCULATION!$B:$B,[2]CALCULATION!$H:$H,"")</f>
        <v>ZTE</v>
      </c>
      <c r="I1869" s="28">
        <v>0</v>
      </c>
      <c r="J1869" s="28">
        <v>0</v>
      </c>
      <c r="K1869" s="28">
        <v>0</v>
      </c>
      <c r="L1869" s="28">
        <v>0</v>
      </c>
      <c r="M1869" s="28">
        <v>0</v>
      </c>
      <c r="N1869" s="28">
        <v>0</v>
      </c>
      <c r="O1869" s="28">
        <v>0</v>
      </c>
      <c r="P1869" s="28">
        <v>0</v>
      </c>
      <c r="Q1869" s="28">
        <v>0</v>
      </c>
      <c r="R1869" s="28">
        <v>0</v>
      </c>
      <c r="S1869" s="93">
        <v>0</v>
      </c>
      <c r="T1869" s="93">
        <f>_xlfn.XLOOKUP(B1869,'[3]Nur des jours'!$B:$B,'[3]Nur des jours'!$U:$U,"")</f>
        <v>0</v>
      </c>
      <c r="U1869" s="93">
        <v>0</v>
      </c>
      <c r="V1869" s="93">
        <v>0</v>
      </c>
      <c r="W1869" s="93">
        <v>0</v>
      </c>
      <c r="X1869" s="93">
        <v>0</v>
      </c>
      <c r="Y1869" s="93">
        <v>0</v>
      </c>
      <c r="Z1869" s="93">
        <v>0</v>
      </c>
      <c r="AA1869" s="93">
        <v>0</v>
      </c>
      <c r="AB1869" s="93">
        <v>0</v>
      </c>
      <c r="AC1869" s="93"/>
      <c r="AD1869" s="93">
        <v>0</v>
      </c>
      <c r="AE1869" s="93">
        <v>0</v>
      </c>
      <c r="AF1869" s="93">
        <v>0</v>
      </c>
      <c r="AG1869" s="93"/>
      <c r="AH1869" s="93">
        <v>0</v>
      </c>
      <c r="AI1869" s="93">
        <v>0</v>
      </c>
      <c r="AJ1869" s="93">
        <v>0</v>
      </c>
      <c r="AK1869" s="93">
        <v>0</v>
      </c>
      <c r="AL1869" s="93">
        <v>0</v>
      </c>
      <c r="AM1869" s="49" t="s">
        <v>5559</v>
      </c>
      <c r="AN1869" s="49"/>
      <c r="AO1869" s="48" t="str" cm="1">
        <f t="array" ref="AO1869">IFERROR(_xlfn.IFS(
AQ1869="MPR ISSUE","PDH",
AQ1869="BSS Hardware Issue","BSS",
AQ1869="Sites strategiques, MLL, Pylone, etc.","ENVTECH",
AQ1869="AKTIVCO DEFAUT GE &amp; POWER Cabinet","AKTIVCO",
AQ1869="AKTIVCO Coupure ENEO &amp; Baisse de tension","AKTIVCO GRID ONLY",
AQ1869="Coupure ENEO &amp; Baisse de tension","IHS GRID ONLY",
AQ1869="Defaut GE &amp; POWER Cabinet","IHS",
AQ1869="Sharing","Partners",
AQ1869="Sites strategiques &amp; DataCenter","SST &amp; DC",
AQ1869="Exclu","Exclu",
AQ1869="SAT","SAT",
AQ1869="SPARE-ISSUE","SPARE-ISSUE",
AQ1869="Fiber CAmtel","TRANS_FO_CAMTEL",
AQ1869="Fiber AOF","Fiber AOF",
AQ1869="Projet OCM (HUAWEI)","TRAVAUX-HUAWEI",
AQ1869="Projet OCM (NOKIA)","TRAVAUX-NOKIA",
AQ1869="ACCESS-ISSUE","ACCESS-ISSUE",
AQ1869="Projet OCM (ZTE, NOKIA, autres projets)","TRAVAUX OCM",
AQ1869="No root CAuse","No root cause",
AQ1869="ODU HS","PDH",
AQ1869="IP &amp; VLAN","PDH",
AQ1869="Warehouse HUAWEI","SPARE-ISSUE",
AQ1869="SPARE-HS","SPARE-ISSUE",
AQ1869="Power Telco","BSS",AQ1869="no impacts","no impacts"
),"")</f>
        <v>No root cause</v>
      </c>
      <c r="AP1869" s="48" t="str" cm="1">
        <f t="array" ref="AP1869">IFERROR(_xlfn.IFS(
AQ1869="MPR ISSUE","TX ISSUE",
AQ1869="BSS Hardware Issue","RAN ISSUE",
AQ1869="Sites strategiques, MLL, Pylone, etc.","ENVTECH",
AQ1869="AKTIVCO DEFAUT GE &amp; POWER Cabinet","POWER ISSUE",
AQ1869="AKTIVCO Coupure ENEO &amp; Baisse de tension","POWER ISSUE",
AQ1869="Coupure ENEO &amp; Baisse de tension","POWER ISSUE",
AQ1869="Defaut GE &amp; POWER Cabinet","POWER ISSUE",
AQ1869="Sharing","POWER ISSUE",
AQ1869="Sites strategiques &amp; DataCenter","POWER ISSUE",
AQ1869="Exclu","Exclu",
AQ1869="SAT","TX ISSUE",
AQ1869="SPARE-ISSUE","SPARE-ISSUE",
AQ1869="Fiber CAmtel","TX ISSUE",
AQ1869="Fiber AOF","TX ISSUE",
AQ1869="Projet OCM (HUAWEI)","TRAVAUX-HUAWEI",
AQ1869="Projet OCM (NOKIA)","TRAVAUX -NOKIA",
AQ1869="ACCESS-ISSUE","ACCESS-ISSUE",
AQ1869="Projet OCM (ZTE, NOKIA, autres projets)","TRAVAUX OCM",
AQ1869="No root CAuse","No root cause",
AQ1869="ODU HS","TX ISSUE",
AQ1869="IP &amp; VLAN","TX ISSUE",
AQ1869="Warehouse HUAWEI","SPARE-ISSUE",
AQ1869="SPARE-HS","SPARE-ISSUE",
AQ1869="Power Telco","RAN ISSUE",AQ1869="no impacts","no impacts"
),"")</f>
        <v>No root cause</v>
      </c>
      <c r="AQ1869" s="67" t="s">
        <v>5344</v>
      </c>
      <c r="AR1869" s="48" t="str" cm="1">
        <f t="array" ref="AR1869">IFERROR(_xlfn.IFS(
AQ1869="MPR ISSUE","ACTIVE",
AQ1869="BSS Hardware Issue","ACTIVE",
AQ1869="Sites strategiques, MLL, Pylone, etc.","PASSIVE",
AQ1869="AKTIVCO DEFAUT GE &amp; POWER Cabinet","PASSIVE",
AQ1869="AKTIVCO Coupure ENEO &amp; Baisse de tension","PASSIVE",
AQ1869="Coupure ENEO &amp; Baisse de tension","PASSIVE",
AQ1869="Defaut GE &amp; POWER Cabinet","PASSIVE",
AQ1869="Sharing","PASSIVE",
AQ1869="Sites strategiques &amp; DataCenter","PASSIVE",
AQ1869="Exclu","Exclu",
AQ1869="SAT","ACTIVE",
AQ1869="SPARE-ISSUE","SPARE-ISSUE",
AQ1869="Fiber CAmtel","ACTIVE",
AQ1869="Fiber AOF","ACTIVE",
AQ1869="Projet OCM (HUAWEI)","PLANNED WORKS",
AQ1869="Projet OCM (NOKIA)","PLANNED WORKS",
AQ1869="ACCESS-ISSUE","ACCESS-ISSUE",
AQ1869="Projet OCM (ZTE, NOKIA, autres projets)","PLANNED WORKS",
AQ1869="No root CAuse","No root cause",
AQ1869="ODU HS","ACTIVE",
AQ1869="IP &amp; VLAN","ACTIVE",
AQ1869="Warehouse HUAWEI","SPARE-ISSUE",
AQ1869="SPARE-HS","SPARE-ISSUE",
AQ1869="Power Telco","ACTIVE", AQ1869="no impacts","no impacts"
),"")</f>
        <v>No root cause</v>
      </c>
      <c r="AS1869" s="92" t="s">
        <v>5537</v>
      </c>
      <c r="AT1869" s="98" t="s">
        <v>790</v>
      </c>
      <c r="AV1869" s="17" t="s">
        <v>5537</v>
      </c>
      <c r="AW1869" s="7" t="s">
        <v>5537</v>
      </c>
      <c r="AX1869" s="6" t="s">
        <v>5537</v>
      </c>
      <c r="AY1869" s="7"/>
      <c r="AZ1869" s="3" t="s">
        <v>5537</v>
      </c>
      <c r="BA1869" s="18" t="s">
        <v>5537</v>
      </c>
      <c r="BB1869" s="18" t="s">
        <v>5537</v>
      </c>
      <c r="BC1869" s="18" t="s">
        <v>5537</v>
      </c>
      <c r="BD1869" s="18" t="s">
        <v>5537</v>
      </c>
      <c r="BE1869" s="18" t="s">
        <v>5537</v>
      </c>
      <c r="BF1869" s="18" t="s">
        <v>5537</v>
      </c>
      <c r="BG1869" s="18" t="s">
        <v>5537</v>
      </c>
      <c r="BH1869" s="18" t="s">
        <v>5537</v>
      </c>
      <c r="BI1869" s="18" t="s">
        <v>5537</v>
      </c>
      <c r="BJ1869" s="18" t="s">
        <v>5537</v>
      </c>
      <c r="BK1869" s="18" t="s">
        <v>5537</v>
      </c>
      <c r="BL1869" s="9" t="s">
        <v>5537</v>
      </c>
      <c r="BM1869" s="14" t="s">
        <v>5537</v>
      </c>
      <c r="BN1869" s="14" t="s">
        <v>5537</v>
      </c>
      <c r="BO1869" s="14" t="str">
        <f>_xlfn.XLOOKUP(B1869,'[4]cell downs 18042026 17h'!$B:$B,'[4]cell downs 18042026 17h'!$B:$B,"")</f>
        <v/>
      </c>
      <c r="BP1869" s="14" t="str">
        <f>_xlfn.XLOOKUP(B1869,'[5]Cells Huawei 19042026 15h'!$B:$B,'[5]Cells Huawei 19042026 15h'!$B:$B,"")</f>
        <v/>
      </c>
      <c r="BQ1869" s="9" t="str">
        <f>_xlfn.XLOOKUP(B1869,'[6]cells down 19042026 9H40'!$B:$B,'[6]cells down 19042026 9H40'!$B:$B,"")</f>
        <v/>
      </c>
      <c r="BR1869" s="9" t="s">
        <v>5537</v>
      </c>
      <c r="BS1869" s="9" t="s">
        <v>12</v>
      </c>
      <c r="BT1869" s="108"/>
    </row>
    <row r="1870" spans="1:72" s="9" customFormat="1" x14ac:dyDescent="0.35">
      <c r="A1870" s="1" t="s">
        <v>767</v>
      </c>
      <c r="B1870" s="8" t="s">
        <v>768</v>
      </c>
      <c r="C1870" s="3" t="str">
        <f>_xlfn.XLOOKUP(B1870,'[1]daily break down'!$D:$D,'[1]daily break down'!$E:$E,"")</f>
        <v>Douala</v>
      </c>
      <c r="D1870" s="1" t="s">
        <v>11</v>
      </c>
      <c r="E1870" s="1" t="s">
        <v>12</v>
      </c>
      <c r="F1870" s="3" t="s">
        <v>31</v>
      </c>
      <c r="G1870" s="1" t="s">
        <v>32</v>
      </c>
      <c r="H1870" s="34" t="str">
        <f>_xlfn.XLOOKUP(B1870,[2]CALCULATION!$B:$B,[2]CALCULATION!$H:$H,"")</f>
        <v>ZTE</v>
      </c>
      <c r="I1870" s="28">
        <v>0</v>
      </c>
      <c r="J1870" s="28">
        <v>0</v>
      </c>
      <c r="K1870" s="28">
        <v>0</v>
      </c>
      <c r="L1870" s="28">
        <v>0</v>
      </c>
      <c r="M1870" s="28">
        <v>0</v>
      </c>
      <c r="N1870" s="28">
        <v>0</v>
      </c>
      <c r="O1870" s="28">
        <v>0</v>
      </c>
      <c r="P1870" s="28">
        <v>0</v>
      </c>
      <c r="Q1870" s="28">
        <v>0</v>
      </c>
      <c r="R1870" s="28">
        <v>0</v>
      </c>
      <c r="S1870" s="93">
        <v>0</v>
      </c>
      <c r="T1870" s="93">
        <f>_xlfn.XLOOKUP(B1870,'[3]Nur des jours'!$B:$B,'[3]Nur des jours'!$U:$U,"")</f>
        <v>0</v>
      </c>
      <c r="U1870" s="93">
        <v>0</v>
      </c>
      <c r="V1870" s="93">
        <v>0</v>
      </c>
      <c r="W1870" s="93">
        <v>0</v>
      </c>
      <c r="X1870" s="93">
        <v>0</v>
      </c>
      <c r="Y1870" s="93">
        <v>0</v>
      </c>
      <c r="Z1870" s="93">
        <v>0</v>
      </c>
      <c r="AA1870" s="93">
        <v>0</v>
      </c>
      <c r="AB1870" s="93">
        <v>0</v>
      </c>
      <c r="AC1870" s="93"/>
      <c r="AD1870" s="93">
        <v>0</v>
      </c>
      <c r="AE1870" s="93">
        <v>0</v>
      </c>
      <c r="AF1870" s="93">
        <v>0</v>
      </c>
      <c r="AG1870" s="93"/>
      <c r="AH1870" s="93">
        <v>0</v>
      </c>
      <c r="AI1870" s="93">
        <v>0</v>
      </c>
      <c r="AJ1870" s="93">
        <v>0</v>
      </c>
      <c r="AK1870" s="93">
        <v>0</v>
      </c>
      <c r="AL1870" s="93">
        <v>0</v>
      </c>
      <c r="AM1870" s="49" t="s">
        <v>5559</v>
      </c>
      <c r="AN1870" s="49"/>
      <c r="AO1870" s="48" t="str" cm="1">
        <f t="array" ref="AO1870">IFERROR(_xlfn.IFS(
AQ1870="MPR ISSUE","PDH",
AQ1870="BSS Hardware Issue","BSS",
AQ1870="Sites strategiques, MLL, Pylone, etc.","ENVTECH",
AQ1870="AKTIVCO DEFAUT GE &amp; POWER Cabinet","AKTIVCO",
AQ1870="AKTIVCO Coupure ENEO &amp; Baisse de tension","AKTIVCO GRID ONLY",
AQ1870="Coupure ENEO &amp; Baisse de tension","IHS GRID ONLY",
AQ1870="Defaut GE &amp; POWER Cabinet","IHS",
AQ1870="Sharing","Partners",
AQ1870="Sites strategiques &amp; DataCenter","SST &amp; DC",
AQ1870="Exclu","Exclu",
AQ1870="SAT","SAT",
AQ1870="SPARE-ISSUE","SPARE-ISSUE",
AQ1870="Fiber CAmtel","TRANS_FO_CAMTEL",
AQ1870="Fiber AOF","Fiber AOF",
AQ1870="Projet OCM (HUAWEI)","TRAVAUX-HUAWEI",
AQ1870="Projet OCM (NOKIA)","TRAVAUX-NOKIA",
AQ1870="ACCESS-ISSUE","ACCESS-ISSUE",
AQ1870="Projet OCM (ZTE, NOKIA, autres projets)","TRAVAUX OCM",
AQ1870="No root CAuse","No root cause",
AQ1870="ODU HS","PDH",
AQ1870="IP &amp; VLAN","PDH",
AQ1870="Warehouse HUAWEI","SPARE-ISSUE",
AQ1870="SPARE-HS","SPARE-ISSUE",
AQ1870="Power Telco","BSS",AQ1870="no impacts","no impacts"
),"")</f>
        <v>No root cause</v>
      </c>
      <c r="AP1870" s="48" t="str" cm="1">
        <f t="array" ref="AP1870">IFERROR(_xlfn.IFS(
AQ1870="MPR ISSUE","TX ISSUE",
AQ1870="BSS Hardware Issue","RAN ISSUE",
AQ1870="Sites strategiques, MLL, Pylone, etc.","ENVTECH",
AQ1870="AKTIVCO DEFAUT GE &amp; POWER Cabinet","POWER ISSUE",
AQ1870="AKTIVCO Coupure ENEO &amp; Baisse de tension","POWER ISSUE",
AQ1870="Coupure ENEO &amp; Baisse de tension","POWER ISSUE",
AQ1870="Defaut GE &amp; POWER Cabinet","POWER ISSUE",
AQ1870="Sharing","POWER ISSUE",
AQ1870="Sites strategiques &amp; DataCenter","POWER ISSUE",
AQ1870="Exclu","Exclu",
AQ1870="SAT","TX ISSUE",
AQ1870="SPARE-ISSUE","SPARE-ISSUE",
AQ1870="Fiber CAmtel","TX ISSUE",
AQ1870="Fiber AOF","TX ISSUE",
AQ1870="Projet OCM (HUAWEI)","TRAVAUX-HUAWEI",
AQ1870="Projet OCM (NOKIA)","TRAVAUX -NOKIA",
AQ1870="ACCESS-ISSUE","ACCESS-ISSUE",
AQ1870="Projet OCM (ZTE, NOKIA, autres projets)","TRAVAUX OCM",
AQ1870="No root CAuse","No root cause",
AQ1870="ODU HS","TX ISSUE",
AQ1870="IP &amp; VLAN","TX ISSUE",
AQ1870="Warehouse HUAWEI","SPARE-ISSUE",
AQ1870="SPARE-HS","SPARE-ISSUE",
AQ1870="Power Telco","RAN ISSUE",AQ1870="no impacts","no impacts"
),"")</f>
        <v>No root cause</v>
      </c>
      <c r="AQ1870" s="127" t="s">
        <v>5344</v>
      </c>
      <c r="AR1870" s="48" t="str" cm="1">
        <f t="array" ref="AR1870">IFERROR(_xlfn.IFS(
AQ1870="MPR ISSUE","ACTIVE",
AQ1870="BSS Hardware Issue","ACTIVE",
AQ1870="Sites strategiques, MLL, Pylone, etc.","PASSIVE",
AQ1870="AKTIVCO DEFAUT GE &amp; POWER Cabinet","PASSIVE",
AQ1870="AKTIVCO Coupure ENEO &amp; Baisse de tension","PASSIVE",
AQ1870="Coupure ENEO &amp; Baisse de tension","PASSIVE",
AQ1870="Defaut GE &amp; POWER Cabinet","PASSIVE",
AQ1870="Sharing","PASSIVE",
AQ1870="Sites strategiques &amp; DataCenter","PASSIVE",
AQ1870="Exclu","Exclu",
AQ1870="SAT","ACTIVE",
AQ1870="SPARE-ISSUE","SPARE-ISSUE",
AQ1870="Fiber CAmtel","ACTIVE",
AQ1870="Fiber AOF","ACTIVE",
AQ1870="Projet OCM (HUAWEI)","PLANNED WORKS",
AQ1870="Projet OCM (NOKIA)","PLANNED WORKS",
AQ1870="ACCESS-ISSUE","ACCESS-ISSUE",
AQ1870="Projet OCM (ZTE, NOKIA, autres projets)","PLANNED WORKS",
AQ1870="No root CAuse","No root cause",
AQ1870="ODU HS","ACTIVE",
AQ1870="IP &amp; VLAN","ACTIVE",
AQ1870="Warehouse HUAWEI","SPARE-ISSUE",
AQ1870="SPARE-HS","SPARE-ISSUE",
AQ1870="Power Telco","ACTIVE", AQ1870="no impacts","no impacts"
),"")</f>
        <v>No root cause</v>
      </c>
      <c r="AS1870" s="92" t="s">
        <v>5537</v>
      </c>
      <c r="AT1870" s="98" t="s">
        <v>768</v>
      </c>
      <c r="AV1870" s="17" t="s">
        <v>5537</v>
      </c>
      <c r="AW1870" s="7" t="s">
        <v>5537</v>
      </c>
      <c r="AX1870" s="6" t="s">
        <v>5537</v>
      </c>
      <c r="AY1870" s="7"/>
      <c r="AZ1870" s="3" t="s">
        <v>5537</v>
      </c>
      <c r="BA1870" s="18" t="s">
        <v>5537</v>
      </c>
      <c r="BB1870" s="18" t="s">
        <v>5537</v>
      </c>
      <c r="BC1870" s="18" t="s">
        <v>5537</v>
      </c>
      <c r="BD1870" s="18" t="s">
        <v>5537</v>
      </c>
      <c r="BE1870" s="18" t="s">
        <v>5537</v>
      </c>
      <c r="BF1870" s="18" t="s">
        <v>5537</v>
      </c>
      <c r="BG1870" s="18" t="s">
        <v>5537</v>
      </c>
      <c r="BH1870" s="18" t="s">
        <v>5537</v>
      </c>
      <c r="BI1870" s="18" t="s">
        <v>5537</v>
      </c>
      <c r="BJ1870" s="18" t="s">
        <v>5537</v>
      </c>
      <c r="BK1870" s="18" t="s">
        <v>5537</v>
      </c>
      <c r="BL1870" s="9" t="s">
        <v>5537</v>
      </c>
      <c r="BM1870" s="14" t="s">
        <v>5537</v>
      </c>
      <c r="BN1870" s="14" t="s">
        <v>5537</v>
      </c>
      <c r="BO1870" s="14" t="str">
        <f>_xlfn.XLOOKUP(B1870,'[4]cell downs 18042026 17h'!$B:$B,'[4]cell downs 18042026 17h'!$B:$B,"")</f>
        <v/>
      </c>
      <c r="BP1870" s="14" t="str">
        <f>_xlfn.XLOOKUP(B1870,'[5]Cells Huawei 19042026 15h'!$B:$B,'[5]Cells Huawei 19042026 15h'!$B:$B,"")</f>
        <v/>
      </c>
      <c r="BQ1870" s="9" t="str">
        <f>_xlfn.XLOOKUP(B1870,'[6]cells down 19042026 9H40'!$B:$B,'[6]cells down 19042026 9H40'!$B:$B,"")</f>
        <v/>
      </c>
      <c r="BR1870" s="9" t="s">
        <v>768</v>
      </c>
      <c r="BS1870" s="9" t="s">
        <v>5537</v>
      </c>
      <c r="BT1870" s="108"/>
    </row>
    <row r="1871" spans="1:72" s="9" customFormat="1" x14ac:dyDescent="0.35">
      <c r="A1871" s="1" t="s">
        <v>875</v>
      </c>
      <c r="B1871" s="8" t="s">
        <v>876</v>
      </c>
      <c r="C1871" s="3" t="str">
        <f>_xlfn.XLOOKUP(B1871,'[1]daily break down'!$D:$D,'[1]daily break down'!$E:$E,"")</f>
        <v>Douala</v>
      </c>
      <c r="D1871" s="1" t="s">
        <v>11</v>
      </c>
      <c r="E1871" s="1" t="s">
        <v>12</v>
      </c>
      <c r="F1871" s="3" t="s">
        <v>31</v>
      </c>
      <c r="G1871" s="1" t="s">
        <v>32</v>
      </c>
      <c r="H1871" s="34" t="str">
        <f>_xlfn.XLOOKUP(B1871,[2]CALCULATION!$B:$B,[2]CALCULATION!$H:$H,"")</f>
        <v>ZTE</v>
      </c>
      <c r="I1871" s="28">
        <v>0.15958828078405901</v>
      </c>
      <c r="J1871" s="28">
        <v>0</v>
      </c>
      <c r="K1871" s="28">
        <v>0</v>
      </c>
      <c r="L1871" s="28">
        <v>0</v>
      </c>
      <c r="M1871" s="28">
        <v>0</v>
      </c>
      <c r="N1871" s="28">
        <v>0</v>
      </c>
      <c r="O1871" s="28">
        <v>0</v>
      </c>
      <c r="P1871" s="28">
        <v>0</v>
      </c>
      <c r="Q1871" s="28">
        <v>1.2432119691923991</v>
      </c>
      <c r="R1871" s="28">
        <v>0</v>
      </c>
      <c r="S1871" s="93">
        <v>0</v>
      </c>
      <c r="T1871" s="93">
        <f>_xlfn.XLOOKUP(B1871,'[3]Nur des jours'!$B:$B,'[3]Nur des jours'!$U:$U,"")</f>
        <v>0</v>
      </c>
      <c r="U1871" s="93">
        <v>0</v>
      </c>
      <c r="V1871" s="93">
        <v>0</v>
      </c>
      <c r="W1871" s="93">
        <v>0</v>
      </c>
      <c r="X1871" s="93">
        <v>0</v>
      </c>
      <c r="Y1871" s="93">
        <v>0</v>
      </c>
      <c r="Z1871" s="93">
        <v>0</v>
      </c>
      <c r="AA1871" s="93">
        <v>0</v>
      </c>
      <c r="AB1871" s="93">
        <v>0</v>
      </c>
      <c r="AC1871" s="93"/>
      <c r="AD1871" s="93">
        <v>0</v>
      </c>
      <c r="AE1871" s="93">
        <v>0</v>
      </c>
      <c r="AF1871" s="93">
        <v>0</v>
      </c>
      <c r="AG1871" s="93"/>
      <c r="AH1871" s="93">
        <v>0</v>
      </c>
      <c r="AI1871" s="93">
        <v>0</v>
      </c>
      <c r="AJ1871" s="93">
        <v>0</v>
      </c>
      <c r="AK1871" s="93">
        <v>0</v>
      </c>
      <c r="AL1871" s="93">
        <v>0</v>
      </c>
      <c r="AM1871" s="49" t="s">
        <v>5559</v>
      </c>
      <c r="AN1871" s="49"/>
      <c r="AO1871" s="48" t="str" cm="1">
        <f t="array" ref="AO1871">IFERROR(_xlfn.IFS(
AQ1871="MPR ISSUE","PDH",
AQ1871="BSS Hardware Issue","BSS",
AQ1871="Sites strategiques, MLL, Pylone, etc.","ENVTECH",
AQ1871="AKTIVCO DEFAUT GE &amp; POWER Cabinet","AKTIVCO",
AQ1871="AKTIVCO Coupure ENEO &amp; Baisse de tension","AKTIVCO GRID ONLY",
AQ1871="Coupure ENEO &amp; Baisse de tension","IHS GRID ONLY",
AQ1871="Defaut GE &amp; POWER Cabinet","IHS",
AQ1871="Sharing","Partners",
AQ1871="Sites strategiques &amp; DataCenter","SST &amp; DC",
AQ1871="Exclu","Exclu",
AQ1871="SAT","SAT",
AQ1871="SPARE-ISSUE","SPARE-ISSUE",
AQ1871="Fiber CAmtel","TRANS_FO_CAMTEL",
AQ1871="Fiber AOF","Fiber AOF",
AQ1871="Projet OCM (HUAWEI)","TRAVAUX-HUAWEI",
AQ1871="Projet OCM (NOKIA)","TRAVAUX-NOKIA",
AQ1871="ACCESS-ISSUE","ACCESS-ISSUE",
AQ1871="Projet OCM (ZTE, NOKIA, autres projets)","TRAVAUX OCM",
AQ1871="No root CAuse","No root cause",
AQ1871="ODU HS","PDH",
AQ1871="IP &amp; VLAN","PDH",
AQ1871="Warehouse HUAWEI","SPARE-ISSUE",
AQ1871="SPARE-HS","SPARE-ISSUE",
AQ1871="Power Telco","BSS",AQ1871="no impacts","no impacts"
),"")</f>
        <v>No root cause</v>
      </c>
      <c r="AP1871" s="48" t="str" cm="1">
        <f t="array" ref="AP1871">IFERROR(_xlfn.IFS(
AQ1871="MPR ISSUE","TX ISSUE",
AQ1871="BSS Hardware Issue","RAN ISSUE",
AQ1871="Sites strategiques, MLL, Pylone, etc.","ENVTECH",
AQ1871="AKTIVCO DEFAUT GE &amp; POWER Cabinet","POWER ISSUE",
AQ1871="AKTIVCO Coupure ENEO &amp; Baisse de tension","POWER ISSUE",
AQ1871="Coupure ENEO &amp; Baisse de tension","POWER ISSUE",
AQ1871="Defaut GE &amp; POWER Cabinet","POWER ISSUE",
AQ1871="Sharing","POWER ISSUE",
AQ1871="Sites strategiques &amp; DataCenter","POWER ISSUE",
AQ1871="Exclu","Exclu",
AQ1871="SAT","TX ISSUE",
AQ1871="SPARE-ISSUE","SPARE-ISSUE",
AQ1871="Fiber CAmtel","TX ISSUE",
AQ1871="Fiber AOF","TX ISSUE",
AQ1871="Projet OCM (HUAWEI)","TRAVAUX-HUAWEI",
AQ1871="Projet OCM (NOKIA)","TRAVAUX -NOKIA",
AQ1871="ACCESS-ISSUE","ACCESS-ISSUE",
AQ1871="Projet OCM (ZTE, NOKIA, autres projets)","TRAVAUX OCM",
AQ1871="No root CAuse","No root cause",
AQ1871="ODU HS","TX ISSUE",
AQ1871="IP &amp; VLAN","TX ISSUE",
AQ1871="Warehouse HUAWEI","SPARE-ISSUE",
AQ1871="SPARE-HS","SPARE-ISSUE",
AQ1871="Power Telco","RAN ISSUE",AQ1871="no impacts","no impacts"
),"")</f>
        <v>No root cause</v>
      </c>
      <c r="AQ1871" s="127" t="s">
        <v>5344</v>
      </c>
      <c r="AR1871" s="48" t="str" cm="1">
        <f t="array" ref="AR1871">IFERROR(_xlfn.IFS(
AQ1871="MPR ISSUE","ACTIVE",
AQ1871="BSS Hardware Issue","ACTIVE",
AQ1871="Sites strategiques, MLL, Pylone, etc.","PASSIVE",
AQ1871="AKTIVCO DEFAUT GE &amp; POWER Cabinet","PASSIVE",
AQ1871="AKTIVCO Coupure ENEO &amp; Baisse de tension","PASSIVE",
AQ1871="Coupure ENEO &amp; Baisse de tension","PASSIVE",
AQ1871="Defaut GE &amp; POWER Cabinet","PASSIVE",
AQ1871="Sharing","PASSIVE",
AQ1871="Sites strategiques &amp; DataCenter","PASSIVE",
AQ1871="Exclu","Exclu",
AQ1871="SAT","ACTIVE",
AQ1871="SPARE-ISSUE","SPARE-ISSUE",
AQ1871="Fiber CAmtel","ACTIVE",
AQ1871="Fiber AOF","ACTIVE",
AQ1871="Projet OCM (HUAWEI)","PLANNED WORKS",
AQ1871="Projet OCM (NOKIA)","PLANNED WORKS",
AQ1871="ACCESS-ISSUE","ACCESS-ISSUE",
AQ1871="Projet OCM (ZTE, NOKIA, autres projets)","PLANNED WORKS",
AQ1871="No root CAuse","No root cause",
AQ1871="ODU HS","ACTIVE",
AQ1871="IP &amp; VLAN","ACTIVE",
AQ1871="Warehouse HUAWEI","SPARE-ISSUE",
AQ1871="SPARE-HS","SPARE-ISSUE",
AQ1871="Power Telco","ACTIVE", AQ1871="no impacts","no impacts"
),"")</f>
        <v>No root cause</v>
      </c>
      <c r="AS1871" s="92" t="s">
        <v>5537</v>
      </c>
      <c r="AT1871" s="98" t="s">
        <v>876</v>
      </c>
      <c r="AV1871" s="17" t="s">
        <v>5537</v>
      </c>
      <c r="AW1871" s="7" t="s">
        <v>5537</v>
      </c>
      <c r="AX1871" s="6" t="s">
        <v>5537</v>
      </c>
      <c r="AY1871" s="7"/>
      <c r="AZ1871" s="3" t="s">
        <v>5537</v>
      </c>
      <c r="BA1871" s="18" t="s">
        <v>5537</v>
      </c>
      <c r="BB1871" s="18" t="s">
        <v>5537</v>
      </c>
      <c r="BC1871" s="18" t="s">
        <v>5537</v>
      </c>
      <c r="BD1871" s="18" t="s">
        <v>5537</v>
      </c>
      <c r="BE1871" s="18" t="s">
        <v>5537</v>
      </c>
      <c r="BF1871" s="18" t="s">
        <v>5537</v>
      </c>
      <c r="BG1871" s="18" t="s">
        <v>5537</v>
      </c>
      <c r="BH1871" s="18" t="s">
        <v>5537</v>
      </c>
      <c r="BI1871" s="18" t="s">
        <v>5537</v>
      </c>
      <c r="BJ1871" s="18" t="s">
        <v>5537</v>
      </c>
      <c r="BK1871" s="18" t="s">
        <v>5537</v>
      </c>
      <c r="BL1871" s="9" t="s">
        <v>5537</v>
      </c>
      <c r="BM1871" s="14" t="s">
        <v>5537</v>
      </c>
      <c r="BN1871" s="14" t="s">
        <v>5537</v>
      </c>
      <c r="BO1871" s="14" t="str">
        <f>_xlfn.XLOOKUP(B1871,'[4]cell downs 18042026 17h'!$B:$B,'[4]cell downs 18042026 17h'!$B:$B,"")</f>
        <v/>
      </c>
      <c r="BP1871" s="14" t="str">
        <f>_xlfn.XLOOKUP(B1871,'[5]Cells Huawei 19042026 15h'!$B:$B,'[5]Cells Huawei 19042026 15h'!$B:$B,"")</f>
        <v/>
      </c>
      <c r="BQ1871" s="9" t="str">
        <f>_xlfn.XLOOKUP(B1871,'[6]cells down 19042026 9H40'!$B:$B,'[6]cells down 19042026 9H40'!$B:$B,"")</f>
        <v/>
      </c>
      <c r="BR1871" s="9" t="s">
        <v>876</v>
      </c>
      <c r="BS1871" s="9" t="s">
        <v>12</v>
      </c>
      <c r="BT1871" s="108"/>
    </row>
    <row r="1872" spans="1:72" s="9" customFormat="1" x14ac:dyDescent="0.35">
      <c r="A1872" s="1" t="s">
        <v>218</v>
      </c>
      <c r="B1872" s="8" t="s">
        <v>219</v>
      </c>
      <c r="C1872" s="3" t="str">
        <f>_xlfn.XLOOKUP(B1872,'[1]daily break down'!$D:$D,'[1]daily break down'!$E:$E,"")</f>
        <v>OUEST</v>
      </c>
      <c r="D1872" s="1" t="s">
        <v>21</v>
      </c>
      <c r="E1872" s="1" t="s">
        <v>36</v>
      </c>
      <c r="F1872" s="3" t="s">
        <v>102</v>
      </c>
      <c r="G1872" s="1" t="s">
        <v>220</v>
      </c>
      <c r="H1872" s="32" t="str">
        <f>_xlfn.XLOOKUP(B1872,[2]CALCULATION!$B:$B,[2]CALCULATION!$H:$H,"")</f>
        <v>HUAWEI</v>
      </c>
      <c r="I1872" s="28">
        <v>0</v>
      </c>
      <c r="J1872" s="28">
        <v>0</v>
      </c>
      <c r="K1872" s="28">
        <v>0</v>
      </c>
      <c r="L1872" s="28">
        <v>0</v>
      </c>
      <c r="M1872" s="28">
        <v>0</v>
      </c>
      <c r="N1872" s="28">
        <v>0</v>
      </c>
      <c r="O1872" s="28">
        <v>0</v>
      </c>
      <c r="P1872" s="28">
        <v>0</v>
      </c>
      <c r="Q1872" s="28">
        <v>0</v>
      </c>
      <c r="R1872" s="28">
        <v>0</v>
      </c>
      <c r="S1872" s="93">
        <v>0</v>
      </c>
      <c r="T1872" s="93">
        <f>_xlfn.XLOOKUP(B1872,'[3]Nur des jours'!$B:$B,'[3]Nur des jours'!$U:$U,"")</f>
        <v>0</v>
      </c>
      <c r="U1872" s="93">
        <v>0</v>
      </c>
      <c r="V1872" s="93">
        <v>0</v>
      </c>
      <c r="W1872" s="93">
        <v>0</v>
      </c>
      <c r="X1872" s="93">
        <v>0</v>
      </c>
      <c r="Y1872" s="93">
        <v>0</v>
      </c>
      <c r="Z1872" s="93">
        <v>0</v>
      </c>
      <c r="AA1872" s="93">
        <v>0</v>
      </c>
      <c r="AB1872" s="93">
        <v>0</v>
      </c>
      <c r="AC1872" s="93"/>
      <c r="AD1872" s="93">
        <v>0</v>
      </c>
      <c r="AE1872" s="93">
        <v>0</v>
      </c>
      <c r="AF1872" s="93">
        <v>0</v>
      </c>
      <c r="AG1872" s="93"/>
      <c r="AH1872" s="93">
        <v>0</v>
      </c>
      <c r="AI1872" s="93">
        <v>0</v>
      </c>
      <c r="AJ1872" s="93">
        <v>0</v>
      </c>
      <c r="AK1872" s="93">
        <v>0</v>
      </c>
      <c r="AL1872" s="93">
        <v>0</v>
      </c>
      <c r="AM1872" s="49" t="s">
        <v>5559</v>
      </c>
      <c r="AN1872" s="49"/>
      <c r="AO1872" s="48" t="str" cm="1">
        <f t="array" ref="AO1872">IFERROR(_xlfn.IFS(
AQ1872="MPR ISSUE","PDH",
AQ1872="BSS Hardware Issue","BSS",
AQ1872="Sites strategiques, MLL, Pylone, etc.","ENVTECH",
AQ1872="AKTIVCO DEFAUT GE &amp; POWER Cabinet","AKTIVCO",
AQ1872="AKTIVCO Coupure ENEO &amp; Baisse de tension","AKTIVCO GRID ONLY",
AQ1872="Coupure ENEO &amp; Baisse de tension","IHS GRID ONLY",
AQ1872="Defaut GE &amp; POWER Cabinet","IHS",
AQ1872="Sharing","Partners",
AQ1872="Sites strategiques &amp; DataCenter","SST &amp; DC",
AQ1872="Exclu","Exclu",
AQ1872="SAT","SAT",
AQ1872="SPARE-ISSUE","SPARE-ISSUE",
AQ1872="Fiber CAmtel","TRANS_FO_CAMTEL",
AQ1872="Fiber AOF","Fiber AOF",
AQ1872="Projet OCM (HUAWEI)","TRAVAUX-HUAWEI",
AQ1872="Projet OCM (NOKIA)","TRAVAUX-NOKIA",
AQ1872="ACCESS-ISSUE","ACCESS-ISSUE",
AQ1872="Projet OCM (ZTE, NOKIA, autres projets)","TRAVAUX OCM",
AQ1872="No root CAuse","No root cause",
AQ1872="ODU HS","PDH",
AQ1872="IP &amp; VLAN","PDH",
AQ1872="Warehouse HUAWEI","SPARE-ISSUE",
AQ1872="SPARE-HS","SPARE-ISSUE",
AQ1872="Power Telco","BSS",AQ1872="no impacts","no impacts"
),"")</f>
        <v>No root cause</v>
      </c>
      <c r="AP1872" s="48" t="str" cm="1">
        <f t="array" ref="AP1872">IFERROR(_xlfn.IFS(
AQ1872="MPR ISSUE","TX ISSUE",
AQ1872="BSS Hardware Issue","RAN ISSUE",
AQ1872="Sites strategiques, MLL, Pylone, etc.","ENVTECH",
AQ1872="AKTIVCO DEFAUT GE &amp; POWER Cabinet","POWER ISSUE",
AQ1872="AKTIVCO Coupure ENEO &amp; Baisse de tension","POWER ISSUE",
AQ1872="Coupure ENEO &amp; Baisse de tension","POWER ISSUE",
AQ1872="Defaut GE &amp; POWER Cabinet","POWER ISSUE",
AQ1872="Sharing","POWER ISSUE",
AQ1872="Sites strategiques &amp; DataCenter","POWER ISSUE",
AQ1872="Exclu","Exclu",
AQ1872="SAT","TX ISSUE",
AQ1872="SPARE-ISSUE","SPARE-ISSUE",
AQ1872="Fiber CAmtel","TX ISSUE",
AQ1872="Fiber AOF","TX ISSUE",
AQ1872="Projet OCM (HUAWEI)","TRAVAUX-HUAWEI",
AQ1872="Projet OCM (NOKIA)","TRAVAUX -NOKIA",
AQ1872="ACCESS-ISSUE","ACCESS-ISSUE",
AQ1872="Projet OCM (ZTE, NOKIA, autres projets)","TRAVAUX OCM",
AQ1872="No root CAuse","No root cause",
AQ1872="ODU HS","TX ISSUE",
AQ1872="IP &amp; VLAN","TX ISSUE",
AQ1872="Warehouse HUAWEI","SPARE-ISSUE",
AQ1872="SPARE-HS","SPARE-ISSUE",
AQ1872="Power Telco","RAN ISSUE",AQ1872="no impacts","no impacts"
),"")</f>
        <v>No root cause</v>
      </c>
      <c r="AQ1872" s="67" t="s">
        <v>5344</v>
      </c>
      <c r="AR1872" s="48" t="str" cm="1">
        <f t="array" ref="AR1872">IFERROR(_xlfn.IFS(
AQ1872="MPR ISSUE","ACTIVE",
AQ1872="BSS Hardware Issue","ACTIVE",
AQ1872="Sites strategiques, MLL, Pylone, etc.","PASSIVE",
AQ1872="AKTIVCO DEFAUT GE &amp; POWER Cabinet","PASSIVE",
AQ1872="AKTIVCO Coupure ENEO &amp; Baisse de tension","PASSIVE",
AQ1872="Coupure ENEO &amp; Baisse de tension","PASSIVE",
AQ1872="Defaut GE &amp; POWER Cabinet","PASSIVE",
AQ1872="Sharing","PASSIVE",
AQ1872="Sites strategiques &amp; DataCenter","PASSIVE",
AQ1872="Exclu","Exclu",
AQ1872="SAT","ACTIVE",
AQ1872="SPARE-ISSUE","SPARE-ISSUE",
AQ1872="Fiber CAmtel","ACTIVE",
AQ1872="Fiber AOF","ACTIVE",
AQ1872="Projet OCM (HUAWEI)","PLANNED WORKS",
AQ1872="Projet OCM (NOKIA)","PLANNED WORKS",
AQ1872="ACCESS-ISSUE","ACCESS-ISSUE",
AQ1872="Projet OCM (ZTE, NOKIA, autres projets)","PLANNED WORKS",
AQ1872="No root CAuse","No root cause",
AQ1872="ODU HS","ACTIVE",
AQ1872="IP &amp; VLAN","ACTIVE",
AQ1872="Warehouse HUAWEI","SPARE-ISSUE",
AQ1872="SPARE-HS","SPARE-ISSUE",
AQ1872="Power Telco","ACTIVE", AQ1872="no impacts","no impacts"
),"")</f>
        <v>No root cause</v>
      </c>
      <c r="AS1872" s="92" t="s">
        <v>5537</v>
      </c>
      <c r="AT1872" s="98" t="s">
        <v>219</v>
      </c>
      <c r="AV1872" s="17" t="s">
        <v>5537</v>
      </c>
      <c r="AW1872" s="7" t="s">
        <v>5537</v>
      </c>
      <c r="AX1872" s="6" t="s">
        <v>5537</v>
      </c>
      <c r="AY1872" s="7"/>
      <c r="AZ1872" s="3" t="s">
        <v>5537</v>
      </c>
      <c r="BA1872" s="18" t="s">
        <v>5537</v>
      </c>
      <c r="BB1872" s="18" t="s">
        <v>5537</v>
      </c>
      <c r="BC1872" s="18" t="s">
        <v>5537</v>
      </c>
      <c r="BD1872" s="18" t="s">
        <v>5537</v>
      </c>
      <c r="BE1872" s="18" t="s">
        <v>5537</v>
      </c>
      <c r="BF1872" s="18" t="s">
        <v>5537</v>
      </c>
      <c r="BG1872" s="18" t="s">
        <v>5537</v>
      </c>
      <c r="BH1872" s="18" t="s">
        <v>5537</v>
      </c>
      <c r="BI1872" s="18" t="s">
        <v>5537</v>
      </c>
      <c r="BJ1872" s="18" t="s">
        <v>5537</v>
      </c>
      <c r="BK1872" s="18" t="s">
        <v>5537</v>
      </c>
      <c r="BL1872" s="9" t="s">
        <v>5537</v>
      </c>
      <c r="BM1872" s="14" t="s">
        <v>5537</v>
      </c>
      <c r="BN1872" s="14" t="s">
        <v>5537</v>
      </c>
      <c r="BO1872" s="14" t="str">
        <f>_xlfn.XLOOKUP(B1872,'[4]cell downs 18042026 17h'!$B:$B,'[4]cell downs 18042026 17h'!$B:$B,"")</f>
        <v/>
      </c>
      <c r="BP1872" s="14" t="str">
        <f>_xlfn.XLOOKUP(B1872,'[5]Cells Huawei 19042026 15h'!$B:$B,'[5]Cells Huawei 19042026 15h'!$B:$B,"")</f>
        <v/>
      </c>
      <c r="BQ1872" s="9" t="str">
        <f>_xlfn.XLOOKUP(B1872,'[6]cells down 19042026 9H40'!$B:$B,'[6]cells down 19042026 9H40'!$B:$B,"")</f>
        <v/>
      </c>
      <c r="BR1872" s="9" t="s">
        <v>5537</v>
      </c>
      <c r="BS1872" s="9" t="s">
        <v>5537</v>
      </c>
      <c r="BT1872" s="108"/>
    </row>
    <row r="1873" spans="1:72" s="9" customFormat="1" x14ac:dyDescent="0.35">
      <c r="A1873" s="1" t="s">
        <v>931</v>
      </c>
      <c r="B1873" s="8" t="s">
        <v>932</v>
      </c>
      <c r="C1873" s="3" t="str">
        <f>_xlfn.XLOOKUP(B1873,'[1]daily break down'!$D:$D,'[1]daily break down'!$E:$E,"")</f>
        <v>Garoua</v>
      </c>
      <c r="D1873" s="1" t="s">
        <v>11</v>
      </c>
      <c r="E1873" s="1" t="s">
        <v>12</v>
      </c>
      <c r="F1873" s="3" t="s">
        <v>23</v>
      </c>
      <c r="G1873" s="1" t="s">
        <v>24</v>
      </c>
      <c r="H1873" s="32" t="str">
        <f>_xlfn.XLOOKUP(B1873,[2]CALCULATION!$B:$B,[2]CALCULATION!$H:$H,"")</f>
        <v>Huawei</v>
      </c>
      <c r="I1873" s="28">
        <v>0</v>
      </c>
      <c r="J1873" s="28">
        <v>0</v>
      </c>
      <c r="K1873" s="28">
        <v>0</v>
      </c>
      <c r="L1873" s="28">
        <v>0</v>
      </c>
      <c r="M1873" s="28">
        <v>0</v>
      </c>
      <c r="N1873" s="28">
        <v>0</v>
      </c>
      <c r="O1873" s="28">
        <v>0</v>
      </c>
      <c r="P1873" s="28">
        <v>0</v>
      </c>
      <c r="Q1873" s="28">
        <v>0</v>
      </c>
      <c r="R1873" s="28">
        <v>0</v>
      </c>
      <c r="S1873" s="93">
        <v>0</v>
      </c>
      <c r="T1873" s="93">
        <f>_xlfn.XLOOKUP(B1873,'[3]Nur des jours'!$B:$B,'[3]Nur des jours'!$U:$U,"")</f>
        <v>0</v>
      </c>
      <c r="U1873" s="93">
        <v>0</v>
      </c>
      <c r="V1873" s="93">
        <v>0</v>
      </c>
      <c r="W1873" s="93">
        <v>0</v>
      </c>
      <c r="X1873" s="93">
        <v>0</v>
      </c>
      <c r="Y1873" s="93">
        <v>0</v>
      </c>
      <c r="Z1873" s="93">
        <v>0</v>
      </c>
      <c r="AA1873" s="93">
        <v>0</v>
      </c>
      <c r="AB1873" s="93">
        <v>0</v>
      </c>
      <c r="AC1873" s="93"/>
      <c r="AD1873" s="93">
        <v>0</v>
      </c>
      <c r="AE1873" s="93">
        <v>0</v>
      </c>
      <c r="AF1873" s="93">
        <v>0</v>
      </c>
      <c r="AG1873" s="93"/>
      <c r="AH1873" s="93">
        <v>0</v>
      </c>
      <c r="AI1873" s="93">
        <v>0</v>
      </c>
      <c r="AJ1873" s="93">
        <v>0</v>
      </c>
      <c r="AK1873" s="93">
        <v>0</v>
      </c>
      <c r="AL1873" s="93">
        <v>0</v>
      </c>
      <c r="AM1873" s="49" t="s">
        <v>5559</v>
      </c>
      <c r="AN1873" s="49"/>
      <c r="AO1873" s="48" t="str" cm="1">
        <f t="array" ref="AO1873">IFERROR(_xlfn.IFS(
AQ1873="MPR ISSUE","PDH",
AQ1873="BSS Hardware Issue","BSS",
AQ1873="Sites strategiques, MLL, Pylone, etc.","ENVTECH",
AQ1873="AKTIVCO DEFAUT GE &amp; POWER Cabinet","AKTIVCO",
AQ1873="AKTIVCO Coupure ENEO &amp; Baisse de tension","AKTIVCO GRID ONLY",
AQ1873="Coupure ENEO &amp; Baisse de tension","IHS GRID ONLY",
AQ1873="Defaut GE &amp; POWER Cabinet","IHS",
AQ1873="Sharing","Partners",
AQ1873="Sites strategiques &amp; DataCenter","SST &amp; DC",
AQ1873="Exclu","Exclu",
AQ1873="SAT","SAT",
AQ1873="SPARE-ISSUE","SPARE-ISSUE",
AQ1873="Fiber CAmtel","TRANS_FO_CAMTEL",
AQ1873="Fiber AOF","Fiber AOF",
AQ1873="Projet OCM (HUAWEI)","TRAVAUX-HUAWEI",
AQ1873="Projet OCM (NOKIA)","TRAVAUX-NOKIA",
AQ1873="ACCESS-ISSUE","ACCESS-ISSUE",
AQ1873="Projet OCM (ZTE, NOKIA, autres projets)","TRAVAUX OCM",
AQ1873="No root CAuse","No root cause",
AQ1873="ODU HS","PDH",
AQ1873="IP &amp; VLAN","PDH",
AQ1873="Warehouse HUAWEI","SPARE-ISSUE",
AQ1873="SPARE-HS","SPARE-ISSUE",
AQ1873="Power Telco","BSS",AQ1873="no impacts","no impacts"
),"")</f>
        <v>No root cause</v>
      </c>
      <c r="AP1873" s="48" t="str" cm="1">
        <f t="array" ref="AP1873">IFERROR(_xlfn.IFS(
AQ1873="MPR ISSUE","TX ISSUE",
AQ1873="BSS Hardware Issue","RAN ISSUE",
AQ1873="Sites strategiques, MLL, Pylone, etc.","ENVTECH",
AQ1873="AKTIVCO DEFAUT GE &amp; POWER Cabinet","POWER ISSUE",
AQ1873="AKTIVCO Coupure ENEO &amp; Baisse de tension","POWER ISSUE",
AQ1873="Coupure ENEO &amp; Baisse de tension","POWER ISSUE",
AQ1873="Defaut GE &amp; POWER Cabinet","POWER ISSUE",
AQ1873="Sharing","POWER ISSUE",
AQ1873="Sites strategiques &amp; DataCenter","POWER ISSUE",
AQ1873="Exclu","Exclu",
AQ1873="SAT","TX ISSUE",
AQ1873="SPARE-ISSUE","SPARE-ISSUE",
AQ1873="Fiber CAmtel","TX ISSUE",
AQ1873="Fiber AOF","TX ISSUE",
AQ1873="Projet OCM (HUAWEI)","TRAVAUX-HUAWEI",
AQ1873="Projet OCM (NOKIA)","TRAVAUX -NOKIA",
AQ1873="ACCESS-ISSUE","ACCESS-ISSUE",
AQ1873="Projet OCM (ZTE, NOKIA, autres projets)","TRAVAUX OCM",
AQ1873="No root CAuse","No root cause",
AQ1873="ODU HS","TX ISSUE",
AQ1873="IP &amp; VLAN","TX ISSUE",
AQ1873="Warehouse HUAWEI","SPARE-ISSUE",
AQ1873="SPARE-HS","SPARE-ISSUE",
AQ1873="Power Telco","RAN ISSUE",AQ1873="no impacts","no impacts"
),"")</f>
        <v>No root cause</v>
      </c>
      <c r="AQ1873" s="127" t="s">
        <v>5344</v>
      </c>
      <c r="AR1873" s="48" t="str" cm="1">
        <f t="array" ref="AR1873">IFERROR(_xlfn.IFS(
AQ1873="MPR ISSUE","ACTIVE",
AQ1873="BSS Hardware Issue","ACTIVE",
AQ1873="Sites strategiques, MLL, Pylone, etc.","PASSIVE",
AQ1873="AKTIVCO DEFAUT GE &amp; POWER Cabinet","PASSIVE",
AQ1873="AKTIVCO Coupure ENEO &amp; Baisse de tension","PASSIVE",
AQ1873="Coupure ENEO &amp; Baisse de tension","PASSIVE",
AQ1873="Defaut GE &amp; POWER Cabinet","PASSIVE",
AQ1873="Sharing","PASSIVE",
AQ1873="Sites strategiques &amp; DataCenter","PASSIVE",
AQ1873="Exclu","Exclu",
AQ1873="SAT","ACTIVE",
AQ1873="SPARE-ISSUE","SPARE-ISSUE",
AQ1873="Fiber CAmtel","ACTIVE",
AQ1873="Fiber AOF","ACTIVE",
AQ1873="Projet OCM (HUAWEI)","PLANNED WORKS",
AQ1873="Projet OCM (NOKIA)","PLANNED WORKS",
AQ1873="ACCESS-ISSUE","ACCESS-ISSUE",
AQ1873="Projet OCM (ZTE, NOKIA, autres projets)","PLANNED WORKS",
AQ1873="No root CAuse","No root cause",
AQ1873="ODU HS","ACTIVE",
AQ1873="IP &amp; VLAN","ACTIVE",
AQ1873="Warehouse HUAWEI","SPARE-ISSUE",
AQ1873="SPARE-HS","SPARE-ISSUE",
AQ1873="Power Telco","ACTIVE", AQ1873="no impacts","no impacts"
),"")</f>
        <v>No root cause</v>
      </c>
      <c r="AS1873" s="92" t="s">
        <v>5537</v>
      </c>
      <c r="AT1873" s="98" t="s">
        <v>932</v>
      </c>
      <c r="AV1873" s="17" t="s">
        <v>5537</v>
      </c>
      <c r="AW1873" s="7" t="s">
        <v>5537</v>
      </c>
      <c r="AX1873" s="6" t="s">
        <v>5537</v>
      </c>
      <c r="AY1873" s="7"/>
      <c r="AZ1873" s="3" t="s">
        <v>5537</v>
      </c>
      <c r="BA1873" s="18" t="s">
        <v>5537</v>
      </c>
      <c r="BB1873" s="18" t="s">
        <v>5537</v>
      </c>
      <c r="BC1873" s="18" t="s">
        <v>5537</v>
      </c>
      <c r="BD1873" s="18" t="s">
        <v>5537</v>
      </c>
      <c r="BE1873" s="18" t="s">
        <v>5537</v>
      </c>
      <c r="BF1873" s="18" t="s">
        <v>5537</v>
      </c>
      <c r="BG1873" s="18" t="s">
        <v>5537</v>
      </c>
      <c r="BH1873" s="18" t="s">
        <v>5537</v>
      </c>
      <c r="BI1873" s="18" t="s">
        <v>5537</v>
      </c>
      <c r="BJ1873" s="18" t="s">
        <v>5537</v>
      </c>
      <c r="BK1873" s="18" t="s">
        <v>5537</v>
      </c>
      <c r="BL1873" s="9" t="s">
        <v>5537</v>
      </c>
      <c r="BM1873" s="14" t="s">
        <v>5537</v>
      </c>
      <c r="BN1873" s="14" t="s">
        <v>5537</v>
      </c>
      <c r="BO1873" s="14" t="str">
        <f>_xlfn.XLOOKUP(B1873,'[4]cell downs 18042026 17h'!$B:$B,'[4]cell downs 18042026 17h'!$B:$B,"")</f>
        <v/>
      </c>
      <c r="BP1873" s="14" t="str">
        <f>_xlfn.XLOOKUP(B1873,'[5]Cells Huawei 19042026 15h'!$B:$B,'[5]Cells Huawei 19042026 15h'!$B:$B,"")</f>
        <v/>
      </c>
      <c r="BQ1873" s="9" t="str">
        <f>_xlfn.XLOOKUP(B1873,'[6]cells down 19042026 9H40'!$B:$B,'[6]cells down 19042026 9H40'!$B:$B,"")</f>
        <v/>
      </c>
      <c r="BR1873" s="9" t="s">
        <v>932</v>
      </c>
      <c r="BS1873" s="9" t="s">
        <v>5537</v>
      </c>
      <c r="BT1873" s="108"/>
    </row>
    <row r="1874" spans="1:72" s="9" customFormat="1" x14ac:dyDescent="0.35">
      <c r="A1874" s="1" t="s">
        <v>979</v>
      </c>
      <c r="B1874" s="8" t="s">
        <v>980</v>
      </c>
      <c r="C1874" s="3" t="str">
        <f>_xlfn.XLOOKUP(B1874,'[1]daily break down'!$D:$D,'[1]daily break down'!$E:$E,"")</f>
        <v>Garoua</v>
      </c>
      <c r="D1874" s="1" t="s">
        <v>21</v>
      </c>
      <c r="E1874" s="1" t="s">
        <v>89</v>
      </c>
      <c r="F1874" s="3" t="s">
        <v>23</v>
      </c>
      <c r="G1874" s="1" t="s">
        <v>24</v>
      </c>
      <c r="H1874" s="32" t="str">
        <f>_xlfn.XLOOKUP(B1874,[2]CALCULATION!$B:$B,[2]CALCULATION!$H:$H,"")</f>
        <v>Huawei</v>
      </c>
      <c r="I1874" s="28">
        <v>0</v>
      </c>
      <c r="J1874" s="28">
        <v>0</v>
      </c>
      <c r="K1874" s="28">
        <v>0</v>
      </c>
      <c r="L1874" s="28">
        <v>0</v>
      </c>
      <c r="M1874" s="28">
        <v>0</v>
      </c>
      <c r="N1874" s="28">
        <v>0</v>
      </c>
      <c r="O1874" s="28">
        <v>0</v>
      </c>
      <c r="P1874" s="28">
        <v>0</v>
      </c>
      <c r="Q1874" s="28">
        <v>0</v>
      </c>
      <c r="R1874" s="28">
        <v>0</v>
      </c>
      <c r="S1874" s="93">
        <v>0</v>
      </c>
      <c r="T1874" s="93">
        <f>_xlfn.XLOOKUP(B1874,'[3]Nur des jours'!$B:$B,'[3]Nur des jours'!$U:$U,"")</f>
        <v>0</v>
      </c>
      <c r="U1874" s="93">
        <v>0</v>
      </c>
      <c r="V1874" s="93">
        <v>0</v>
      </c>
      <c r="W1874" s="93">
        <v>0</v>
      </c>
      <c r="X1874" s="93">
        <v>0</v>
      </c>
      <c r="Y1874" s="93">
        <v>0</v>
      </c>
      <c r="Z1874" s="93">
        <v>0</v>
      </c>
      <c r="AA1874" s="93">
        <v>0</v>
      </c>
      <c r="AB1874" s="93">
        <v>0</v>
      </c>
      <c r="AC1874" s="93"/>
      <c r="AD1874" s="93">
        <v>0</v>
      </c>
      <c r="AE1874" s="93">
        <v>0</v>
      </c>
      <c r="AF1874" s="93">
        <v>0</v>
      </c>
      <c r="AG1874" s="93"/>
      <c r="AH1874" s="93">
        <v>0</v>
      </c>
      <c r="AI1874" s="93">
        <v>0</v>
      </c>
      <c r="AJ1874" s="93">
        <v>0</v>
      </c>
      <c r="AK1874" s="93">
        <v>0</v>
      </c>
      <c r="AL1874" s="93">
        <v>0</v>
      </c>
      <c r="AM1874" s="49" t="s">
        <v>5559</v>
      </c>
      <c r="AN1874" s="49"/>
      <c r="AO1874" s="48" t="str" cm="1">
        <f t="array" ref="AO1874">IFERROR(_xlfn.IFS(
AQ1874="MPR ISSUE","PDH",
AQ1874="BSS Hardware Issue","BSS",
AQ1874="Sites strategiques, MLL, Pylone, etc.","ENVTECH",
AQ1874="AKTIVCO DEFAUT GE &amp; POWER Cabinet","AKTIVCO",
AQ1874="AKTIVCO Coupure ENEO &amp; Baisse de tension","AKTIVCO GRID ONLY",
AQ1874="Coupure ENEO &amp; Baisse de tension","IHS GRID ONLY",
AQ1874="Defaut GE &amp; POWER Cabinet","IHS",
AQ1874="Sharing","Partners",
AQ1874="Sites strategiques &amp; DataCenter","SST &amp; DC",
AQ1874="Exclu","Exclu",
AQ1874="SAT","SAT",
AQ1874="SPARE-ISSUE","SPARE-ISSUE",
AQ1874="Fiber CAmtel","TRANS_FO_CAMTEL",
AQ1874="Fiber AOF","Fiber AOF",
AQ1874="Projet OCM (HUAWEI)","TRAVAUX-HUAWEI",
AQ1874="Projet OCM (NOKIA)","TRAVAUX-NOKIA",
AQ1874="ACCESS-ISSUE","ACCESS-ISSUE",
AQ1874="Projet OCM (ZTE, NOKIA, autres projets)","TRAVAUX OCM",
AQ1874="No root CAuse","No root cause",
AQ1874="ODU HS","PDH",
AQ1874="IP &amp; VLAN","PDH",
AQ1874="Warehouse HUAWEI","SPARE-ISSUE",
AQ1874="SPARE-HS","SPARE-ISSUE",
AQ1874="Power Telco","BSS",AQ1874="no impacts","no impacts"
),"")</f>
        <v>No root cause</v>
      </c>
      <c r="AP1874" s="48" t="str" cm="1">
        <f t="array" ref="AP1874">IFERROR(_xlfn.IFS(
AQ1874="MPR ISSUE","TX ISSUE",
AQ1874="BSS Hardware Issue","RAN ISSUE",
AQ1874="Sites strategiques, MLL, Pylone, etc.","ENVTECH",
AQ1874="AKTIVCO DEFAUT GE &amp; POWER Cabinet","POWER ISSUE",
AQ1874="AKTIVCO Coupure ENEO &amp; Baisse de tension","POWER ISSUE",
AQ1874="Coupure ENEO &amp; Baisse de tension","POWER ISSUE",
AQ1874="Defaut GE &amp; POWER Cabinet","POWER ISSUE",
AQ1874="Sharing","POWER ISSUE",
AQ1874="Sites strategiques &amp; DataCenter","POWER ISSUE",
AQ1874="Exclu","Exclu",
AQ1874="SAT","TX ISSUE",
AQ1874="SPARE-ISSUE","SPARE-ISSUE",
AQ1874="Fiber CAmtel","TX ISSUE",
AQ1874="Fiber AOF","TX ISSUE",
AQ1874="Projet OCM (HUAWEI)","TRAVAUX-HUAWEI",
AQ1874="Projet OCM (NOKIA)","TRAVAUX -NOKIA",
AQ1874="ACCESS-ISSUE","ACCESS-ISSUE",
AQ1874="Projet OCM (ZTE, NOKIA, autres projets)","TRAVAUX OCM",
AQ1874="No root CAuse","No root cause",
AQ1874="ODU HS","TX ISSUE",
AQ1874="IP &amp; VLAN","TX ISSUE",
AQ1874="Warehouse HUAWEI","SPARE-ISSUE",
AQ1874="SPARE-HS","SPARE-ISSUE",
AQ1874="Power Telco","RAN ISSUE",AQ1874="no impacts","no impacts"
),"")</f>
        <v>No root cause</v>
      </c>
      <c r="AQ1874" s="67" t="s">
        <v>5344</v>
      </c>
      <c r="AR1874" s="48" t="str" cm="1">
        <f t="array" ref="AR1874">IFERROR(_xlfn.IFS(
AQ1874="MPR ISSUE","ACTIVE",
AQ1874="BSS Hardware Issue","ACTIVE",
AQ1874="Sites strategiques, MLL, Pylone, etc.","PASSIVE",
AQ1874="AKTIVCO DEFAUT GE &amp; POWER Cabinet","PASSIVE",
AQ1874="AKTIVCO Coupure ENEO &amp; Baisse de tension","PASSIVE",
AQ1874="Coupure ENEO &amp; Baisse de tension","PASSIVE",
AQ1874="Defaut GE &amp; POWER Cabinet","PASSIVE",
AQ1874="Sharing","PASSIVE",
AQ1874="Sites strategiques &amp; DataCenter","PASSIVE",
AQ1874="Exclu","Exclu",
AQ1874="SAT","ACTIVE",
AQ1874="SPARE-ISSUE","SPARE-ISSUE",
AQ1874="Fiber CAmtel","ACTIVE",
AQ1874="Fiber AOF","ACTIVE",
AQ1874="Projet OCM (HUAWEI)","PLANNED WORKS",
AQ1874="Projet OCM (NOKIA)","PLANNED WORKS",
AQ1874="ACCESS-ISSUE","ACCESS-ISSUE",
AQ1874="Projet OCM (ZTE, NOKIA, autres projets)","PLANNED WORKS",
AQ1874="No root CAuse","No root cause",
AQ1874="ODU HS","ACTIVE",
AQ1874="IP &amp; VLAN","ACTIVE",
AQ1874="Warehouse HUAWEI","SPARE-ISSUE",
AQ1874="SPARE-HS","SPARE-ISSUE",
AQ1874="Power Telco","ACTIVE", AQ1874="no impacts","no impacts"
),"")</f>
        <v>No root cause</v>
      </c>
      <c r="AS1874" s="92" t="s">
        <v>5537</v>
      </c>
      <c r="AT1874" s="98" t="s">
        <v>980</v>
      </c>
      <c r="AV1874" s="17" t="s">
        <v>5537</v>
      </c>
      <c r="AW1874" s="7" t="s">
        <v>5537</v>
      </c>
      <c r="AX1874" s="6" t="s">
        <v>5537</v>
      </c>
      <c r="AY1874" s="7"/>
      <c r="AZ1874" s="3" t="s">
        <v>5537</v>
      </c>
      <c r="BA1874" s="18" t="s">
        <v>5537</v>
      </c>
      <c r="BB1874" s="18" t="s">
        <v>5537</v>
      </c>
      <c r="BC1874" s="18" t="s">
        <v>5537</v>
      </c>
      <c r="BD1874" s="18" t="s">
        <v>5537</v>
      </c>
      <c r="BE1874" s="18" t="s">
        <v>5537</v>
      </c>
      <c r="BF1874" s="18" t="s">
        <v>5537</v>
      </c>
      <c r="BG1874" s="18" t="s">
        <v>5537</v>
      </c>
      <c r="BH1874" s="18" t="s">
        <v>5537</v>
      </c>
      <c r="BI1874" s="18" t="s">
        <v>5537</v>
      </c>
      <c r="BJ1874" s="18" t="s">
        <v>5537</v>
      </c>
      <c r="BK1874" s="18" t="s">
        <v>5537</v>
      </c>
      <c r="BL1874" s="9" t="s">
        <v>5537</v>
      </c>
      <c r="BM1874" s="14" t="s">
        <v>5537</v>
      </c>
      <c r="BN1874" s="14" t="s">
        <v>5537</v>
      </c>
      <c r="BO1874" s="14" t="str">
        <f>_xlfn.XLOOKUP(B1874,'[4]cell downs 18042026 17h'!$B:$B,'[4]cell downs 18042026 17h'!$B:$B,"")</f>
        <v/>
      </c>
      <c r="BP1874" s="14" t="str">
        <f>_xlfn.XLOOKUP(B1874,'[5]Cells Huawei 19042026 15h'!$B:$B,'[5]Cells Huawei 19042026 15h'!$B:$B,"")</f>
        <v/>
      </c>
      <c r="BQ1874" s="9" t="str">
        <f>_xlfn.XLOOKUP(B1874,'[6]cells down 19042026 9H40'!$B:$B,'[6]cells down 19042026 9H40'!$B:$B,"")</f>
        <v/>
      </c>
      <c r="BR1874" s="9" t="s">
        <v>5537</v>
      </c>
      <c r="BS1874" s="9" t="s">
        <v>12</v>
      </c>
      <c r="BT1874" s="108"/>
    </row>
    <row r="1875" spans="1:72" s="9" customFormat="1" x14ac:dyDescent="0.35">
      <c r="A1875" s="1" t="s">
        <v>1153</v>
      </c>
      <c r="B1875" s="8" t="s">
        <v>1154</v>
      </c>
      <c r="C1875" s="3" t="str">
        <f>_xlfn.XLOOKUP(B1875,'[1]daily break down'!$D:$D,'[1]daily break down'!$E:$E,"")</f>
        <v>Garoua</v>
      </c>
      <c r="D1875" s="1" t="s">
        <v>1022</v>
      </c>
      <c r="E1875" s="1"/>
      <c r="F1875" s="3" t="s">
        <v>23</v>
      </c>
      <c r="G1875" s="1" t="s">
        <v>24</v>
      </c>
      <c r="H1875" s="32" t="str">
        <f>_xlfn.XLOOKUP(B1875,[2]CALCULATION!$B:$B,[2]CALCULATION!$H:$H,"")</f>
        <v>Huawei</v>
      </c>
      <c r="I1875" s="28">
        <v>0</v>
      </c>
      <c r="J1875" s="28">
        <v>0</v>
      </c>
      <c r="K1875" s="28">
        <v>0</v>
      </c>
      <c r="L1875" s="28">
        <v>0</v>
      </c>
      <c r="M1875" s="28">
        <v>0</v>
      </c>
      <c r="N1875" s="28">
        <v>0</v>
      </c>
      <c r="O1875" s="28">
        <v>0</v>
      </c>
      <c r="P1875" s="28">
        <v>0</v>
      </c>
      <c r="Q1875" s="28">
        <v>0</v>
      </c>
      <c r="R1875" s="28">
        <v>0</v>
      </c>
      <c r="S1875" s="93">
        <v>0</v>
      </c>
      <c r="T1875" s="93">
        <f>_xlfn.XLOOKUP(B1875,'[3]Nur des jours'!$B:$B,'[3]Nur des jours'!$U:$U,"")</f>
        <v>0</v>
      </c>
      <c r="U1875" s="93">
        <v>0</v>
      </c>
      <c r="V1875" s="93">
        <v>0</v>
      </c>
      <c r="W1875" s="93">
        <v>0</v>
      </c>
      <c r="X1875" s="93">
        <v>0</v>
      </c>
      <c r="Y1875" s="93">
        <v>0</v>
      </c>
      <c r="Z1875" s="93">
        <v>0</v>
      </c>
      <c r="AA1875" s="93">
        <v>0</v>
      </c>
      <c r="AB1875" s="93">
        <v>0</v>
      </c>
      <c r="AC1875" s="93"/>
      <c r="AD1875" s="93">
        <v>0</v>
      </c>
      <c r="AE1875" s="93">
        <v>0</v>
      </c>
      <c r="AF1875" s="93">
        <v>0</v>
      </c>
      <c r="AG1875" s="93"/>
      <c r="AH1875" s="93">
        <v>0</v>
      </c>
      <c r="AI1875" s="93">
        <v>0</v>
      </c>
      <c r="AJ1875" s="93">
        <v>0</v>
      </c>
      <c r="AK1875" s="93">
        <v>0</v>
      </c>
      <c r="AL1875" s="93">
        <v>0</v>
      </c>
      <c r="AM1875" s="49" t="s">
        <v>5559</v>
      </c>
      <c r="AN1875" s="49"/>
      <c r="AO1875" s="48" t="str" cm="1">
        <f t="array" ref="AO1875">IFERROR(_xlfn.IFS(
AQ1875="MPR ISSUE","PDH",
AQ1875="BSS Hardware Issue","BSS",
AQ1875="Sites strategiques, MLL, Pylone, etc.","ENVTECH",
AQ1875="AKTIVCO DEFAUT GE &amp; POWER Cabinet","AKTIVCO",
AQ1875="AKTIVCO Coupure ENEO &amp; Baisse de tension","AKTIVCO GRID ONLY",
AQ1875="Coupure ENEO &amp; Baisse de tension","IHS GRID ONLY",
AQ1875="Defaut GE &amp; POWER Cabinet","IHS",
AQ1875="Sharing","Partners",
AQ1875="Sites strategiques &amp; DataCenter","SST &amp; DC",
AQ1875="Exclu","Exclu",
AQ1875="SAT","SAT",
AQ1875="SPARE-ISSUE","SPARE-ISSUE",
AQ1875="Fiber CAmtel","TRANS_FO_CAMTEL",
AQ1875="Fiber AOF","Fiber AOF",
AQ1875="Projet OCM (HUAWEI)","TRAVAUX-HUAWEI",
AQ1875="Projet OCM (NOKIA)","TRAVAUX-NOKIA",
AQ1875="ACCESS-ISSUE","ACCESS-ISSUE",
AQ1875="Projet OCM (ZTE, NOKIA, autres projets)","TRAVAUX OCM",
AQ1875="No root CAuse","No root cause",
AQ1875="ODU HS","PDH",
AQ1875="IP &amp; VLAN","PDH",
AQ1875="Warehouse HUAWEI","SPARE-ISSUE",
AQ1875="SPARE-HS","SPARE-ISSUE",
AQ1875="Power Telco","BSS",AQ1875="no impacts","no impacts"
),"")</f>
        <v>No root cause</v>
      </c>
      <c r="AP1875" s="48" t="str" cm="1">
        <f t="array" ref="AP1875">IFERROR(_xlfn.IFS(
AQ1875="MPR ISSUE","TX ISSUE",
AQ1875="BSS Hardware Issue","RAN ISSUE",
AQ1875="Sites strategiques, MLL, Pylone, etc.","ENVTECH",
AQ1875="AKTIVCO DEFAUT GE &amp; POWER Cabinet","POWER ISSUE",
AQ1875="AKTIVCO Coupure ENEO &amp; Baisse de tension","POWER ISSUE",
AQ1875="Coupure ENEO &amp; Baisse de tension","POWER ISSUE",
AQ1875="Defaut GE &amp; POWER Cabinet","POWER ISSUE",
AQ1875="Sharing","POWER ISSUE",
AQ1875="Sites strategiques &amp; DataCenter","POWER ISSUE",
AQ1875="Exclu","Exclu",
AQ1875="SAT","TX ISSUE",
AQ1875="SPARE-ISSUE","SPARE-ISSUE",
AQ1875="Fiber CAmtel","TX ISSUE",
AQ1875="Fiber AOF","TX ISSUE",
AQ1875="Projet OCM (HUAWEI)","TRAVAUX-HUAWEI",
AQ1875="Projet OCM (NOKIA)","TRAVAUX -NOKIA",
AQ1875="ACCESS-ISSUE","ACCESS-ISSUE",
AQ1875="Projet OCM (ZTE, NOKIA, autres projets)","TRAVAUX OCM",
AQ1875="No root CAuse","No root cause",
AQ1875="ODU HS","TX ISSUE",
AQ1875="IP &amp; VLAN","TX ISSUE",
AQ1875="Warehouse HUAWEI","SPARE-ISSUE",
AQ1875="SPARE-HS","SPARE-ISSUE",
AQ1875="Power Telco","RAN ISSUE",AQ1875="no impacts","no impacts"
),"")</f>
        <v>No root cause</v>
      </c>
      <c r="AQ1875" s="67" t="s">
        <v>5344</v>
      </c>
      <c r="AR1875" s="48" t="str" cm="1">
        <f t="array" ref="AR1875">IFERROR(_xlfn.IFS(
AQ1875="MPR ISSUE","ACTIVE",
AQ1875="BSS Hardware Issue","ACTIVE",
AQ1875="Sites strategiques, MLL, Pylone, etc.","PASSIVE",
AQ1875="AKTIVCO DEFAUT GE &amp; POWER Cabinet","PASSIVE",
AQ1875="AKTIVCO Coupure ENEO &amp; Baisse de tension","PASSIVE",
AQ1875="Coupure ENEO &amp; Baisse de tension","PASSIVE",
AQ1875="Defaut GE &amp; POWER Cabinet","PASSIVE",
AQ1875="Sharing","PASSIVE",
AQ1875="Sites strategiques &amp; DataCenter","PASSIVE",
AQ1875="Exclu","Exclu",
AQ1875="SAT","ACTIVE",
AQ1875="SPARE-ISSUE","SPARE-ISSUE",
AQ1875="Fiber CAmtel","ACTIVE",
AQ1875="Fiber AOF","ACTIVE",
AQ1875="Projet OCM (HUAWEI)","PLANNED WORKS",
AQ1875="Projet OCM (NOKIA)","PLANNED WORKS",
AQ1875="ACCESS-ISSUE","ACCESS-ISSUE",
AQ1875="Projet OCM (ZTE, NOKIA, autres projets)","PLANNED WORKS",
AQ1875="No root CAuse","No root cause",
AQ1875="ODU HS","ACTIVE",
AQ1875="IP &amp; VLAN","ACTIVE",
AQ1875="Warehouse HUAWEI","SPARE-ISSUE",
AQ1875="SPARE-HS","SPARE-ISSUE",
AQ1875="Power Telco","ACTIVE", AQ1875="no impacts","no impacts"
),"")</f>
        <v>No root cause</v>
      </c>
      <c r="AS1875" s="92" t="s">
        <v>5537</v>
      </c>
      <c r="AT1875" s="98" t="s">
        <v>1154</v>
      </c>
      <c r="AV1875" s="17" t="s">
        <v>5537</v>
      </c>
      <c r="AW1875" s="7" t="s">
        <v>5537</v>
      </c>
      <c r="AX1875" s="6" t="s">
        <v>5537</v>
      </c>
      <c r="AY1875" s="7"/>
      <c r="AZ1875" s="3" t="s">
        <v>5537</v>
      </c>
      <c r="BA1875" s="18" t="s">
        <v>5537</v>
      </c>
      <c r="BB1875" s="18" t="s">
        <v>5537</v>
      </c>
      <c r="BC1875" s="18" t="s">
        <v>5537</v>
      </c>
      <c r="BD1875" s="18" t="s">
        <v>5537</v>
      </c>
      <c r="BE1875" s="18" t="s">
        <v>5537</v>
      </c>
      <c r="BF1875" s="18" t="s">
        <v>5537</v>
      </c>
      <c r="BG1875" s="18" t="s">
        <v>5537</v>
      </c>
      <c r="BH1875" s="18" t="s">
        <v>5537</v>
      </c>
      <c r="BI1875" s="18" t="s">
        <v>5537</v>
      </c>
      <c r="BJ1875" s="18" t="s">
        <v>5537</v>
      </c>
      <c r="BK1875" s="18" t="s">
        <v>5537</v>
      </c>
      <c r="BL1875" s="9" t="s">
        <v>5537</v>
      </c>
      <c r="BM1875" s="14" t="s">
        <v>5537</v>
      </c>
      <c r="BN1875" s="14" t="s">
        <v>5537</v>
      </c>
      <c r="BO1875" s="14" t="str">
        <f>_xlfn.XLOOKUP(B1875,'[4]cell downs 18042026 17h'!$B:$B,'[4]cell downs 18042026 17h'!$B:$B,"")</f>
        <v/>
      </c>
      <c r="BP1875" s="14" t="str">
        <f>_xlfn.XLOOKUP(B1875,'[5]Cells Huawei 19042026 15h'!$B:$B,'[5]Cells Huawei 19042026 15h'!$B:$B,"")</f>
        <v/>
      </c>
      <c r="BQ1875" s="9" t="str">
        <f>_xlfn.XLOOKUP(B1875,'[6]cells down 19042026 9H40'!$B:$B,'[6]cells down 19042026 9H40'!$B:$B,"")</f>
        <v/>
      </c>
      <c r="BR1875" s="9" t="s">
        <v>5537</v>
      </c>
      <c r="BS1875" s="9" t="s">
        <v>12</v>
      </c>
      <c r="BT1875" s="108"/>
    </row>
    <row r="1876" spans="1:72" s="9" customFormat="1" x14ac:dyDescent="0.35">
      <c r="A1876" s="1" t="s">
        <v>3759</v>
      </c>
      <c r="B1876" s="8" t="s">
        <v>3760</v>
      </c>
      <c r="C1876" s="3" t="str">
        <f>_xlfn.XLOOKUP(B1876,'[1]daily break down'!$D:$D,'[1]daily break down'!$E:$E,"")</f>
        <v>Garoua</v>
      </c>
      <c r="D1876" s="1" t="s">
        <v>11</v>
      </c>
      <c r="E1876" s="1" t="s">
        <v>12</v>
      </c>
      <c r="F1876" s="3" t="s">
        <v>23</v>
      </c>
      <c r="G1876" s="1" t="s">
        <v>24</v>
      </c>
      <c r="H1876" s="32" t="str">
        <f>_xlfn.XLOOKUP(B1876,[2]CALCULATION!$B:$B,[2]CALCULATION!$H:$H,"")</f>
        <v>Huawei</v>
      </c>
      <c r="I1876" s="28">
        <v>0</v>
      </c>
      <c r="J1876" s="28">
        <v>0</v>
      </c>
      <c r="K1876" s="28">
        <v>0</v>
      </c>
      <c r="L1876" s="28">
        <v>0</v>
      </c>
      <c r="M1876" s="28">
        <v>0</v>
      </c>
      <c r="N1876" s="28">
        <v>0</v>
      </c>
      <c r="O1876" s="28">
        <v>0</v>
      </c>
      <c r="P1876" s="28">
        <v>0</v>
      </c>
      <c r="Q1876" s="28">
        <v>0</v>
      </c>
      <c r="R1876" s="28">
        <v>0</v>
      </c>
      <c r="S1876" s="93">
        <v>0</v>
      </c>
      <c r="T1876" s="93">
        <f>_xlfn.XLOOKUP(B1876,'[3]Nur des jours'!$B:$B,'[3]Nur des jours'!$U:$U,"")</f>
        <v>0</v>
      </c>
      <c r="U1876" s="93">
        <v>0</v>
      </c>
      <c r="V1876" s="93">
        <v>0</v>
      </c>
      <c r="W1876" s="93">
        <v>0</v>
      </c>
      <c r="X1876" s="93">
        <v>0</v>
      </c>
      <c r="Y1876" s="93">
        <v>0</v>
      </c>
      <c r="Z1876" s="93">
        <v>0</v>
      </c>
      <c r="AA1876" s="93">
        <v>0</v>
      </c>
      <c r="AB1876" s="93">
        <v>0</v>
      </c>
      <c r="AC1876" s="93"/>
      <c r="AD1876" s="93">
        <v>0</v>
      </c>
      <c r="AE1876" s="93">
        <v>0</v>
      </c>
      <c r="AF1876" s="93">
        <v>0</v>
      </c>
      <c r="AG1876" s="93"/>
      <c r="AH1876" s="93">
        <v>0</v>
      </c>
      <c r="AI1876" s="93">
        <v>0</v>
      </c>
      <c r="AJ1876" s="93">
        <v>0</v>
      </c>
      <c r="AK1876" s="93">
        <v>0</v>
      </c>
      <c r="AL1876" s="93">
        <v>0</v>
      </c>
      <c r="AM1876" s="49" t="s">
        <v>5559</v>
      </c>
      <c r="AN1876" s="49"/>
      <c r="AO1876" s="48" t="str" cm="1">
        <f t="array" ref="AO1876">IFERROR(_xlfn.IFS(
AQ1876="MPR ISSUE","PDH",
AQ1876="BSS Hardware Issue","BSS",
AQ1876="Sites strategiques, MLL, Pylone, etc.","ENVTECH",
AQ1876="AKTIVCO DEFAUT GE &amp; POWER Cabinet","AKTIVCO",
AQ1876="AKTIVCO Coupure ENEO &amp; Baisse de tension","AKTIVCO GRID ONLY",
AQ1876="Coupure ENEO &amp; Baisse de tension","IHS GRID ONLY",
AQ1876="Defaut GE &amp; POWER Cabinet","IHS",
AQ1876="Sharing","Partners",
AQ1876="Sites strategiques &amp; DataCenter","SST &amp; DC",
AQ1876="Exclu","Exclu",
AQ1876="SAT","SAT",
AQ1876="SPARE-ISSUE","SPARE-ISSUE",
AQ1876="Fiber CAmtel","TRANS_FO_CAMTEL",
AQ1876="Fiber AOF","Fiber AOF",
AQ1876="Projet OCM (HUAWEI)","TRAVAUX-HUAWEI",
AQ1876="Projet OCM (NOKIA)","TRAVAUX-NOKIA",
AQ1876="ACCESS-ISSUE","ACCESS-ISSUE",
AQ1876="Projet OCM (ZTE, NOKIA, autres projets)","TRAVAUX OCM",
AQ1876="No root CAuse","No root cause",
AQ1876="ODU HS","PDH",
AQ1876="IP &amp; VLAN","PDH",
AQ1876="Warehouse HUAWEI","SPARE-ISSUE",
AQ1876="SPARE-HS","SPARE-ISSUE",
AQ1876="Power Telco","BSS",AQ1876="no impacts","no impacts"
),"")</f>
        <v>No root cause</v>
      </c>
      <c r="AP1876" s="48" t="str" cm="1">
        <f t="array" ref="AP1876">IFERROR(_xlfn.IFS(
AQ1876="MPR ISSUE","TX ISSUE",
AQ1876="BSS Hardware Issue","RAN ISSUE",
AQ1876="Sites strategiques, MLL, Pylone, etc.","ENVTECH",
AQ1876="AKTIVCO DEFAUT GE &amp; POWER Cabinet","POWER ISSUE",
AQ1876="AKTIVCO Coupure ENEO &amp; Baisse de tension","POWER ISSUE",
AQ1876="Coupure ENEO &amp; Baisse de tension","POWER ISSUE",
AQ1876="Defaut GE &amp; POWER Cabinet","POWER ISSUE",
AQ1876="Sharing","POWER ISSUE",
AQ1876="Sites strategiques &amp; DataCenter","POWER ISSUE",
AQ1876="Exclu","Exclu",
AQ1876="SAT","TX ISSUE",
AQ1876="SPARE-ISSUE","SPARE-ISSUE",
AQ1876="Fiber CAmtel","TX ISSUE",
AQ1876="Fiber AOF","TX ISSUE",
AQ1876="Projet OCM (HUAWEI)","TRAVAUX-HUAWEI",
AQ1876="Projet OCM (NOKIA)","TRAVAUX -NOKIA",
AQ1876="ACCESS-ISSUE","ACCESS-ISSUE",
AQ1876="Projet OCM (ZTE, NOKIA, autres projets)","TRAVAUX OCM",
AQ1876="No root CAuse","No root cause",
AQ1876="ODU HS","TX ISSUE",
AQ1876="IP &amp; VLAN","TX ISSUE",
AQ1876="Warehouse HUAWEI","SPARE-ISSUE",
AQ1876="SPARE-HS","SPARE-ISSUE",
AQ1876="Power Telco","RAN ISSUE",AQ1876="no impacts","no impacts"
),"")</f>
        <v>No root cause</v>
      </c>
      <c r="AQ1876" s="127" t="s">
        <v>5344</v>
      </c>
      <c r="AR1876" s="48" t="str" cm="1">
        <f t="array" ref="AR1876">IFERROR(_xlfn.IFS(
AQ1876="MPR ISSUE","ACTIVE",
AQ1876="BSS Hardware Issue","ACTIVE",
AQ1876="Sites strategiques, MLL, Pylone, etc.","PASSIVE",
AQ1876="AKTIVCO DEFAUT GE &amp; POWER Cabinet","PASSIVE",
AQ1876="AKTIVCO Coupure ENEO &amp; Baisse de tension","PASSIVE",
AQ1876="Coupure ENEO &amp; Baisse de tension","PASSIVE",
AQ1876="Defaut GE &amp; POWER Cabinet","PASSIVE",
AQ1876="Sharing","PASSIVE",
AQ1876="Sites strategiques &amp; DataCenter","PASSIVE",
AQ1876="Exclu","Exclu",
AQ1876="SAT","ACTIVE",
AQ1876="SPARE-ISSUE","SPARE-ISSUE",
AQ1876="Fiber CAmtel","ACTIVE",
AQ1876="Fiber AOF","ACTIVE",
AQ1876="Projet OCM (HUAWEI)","PLANNED WORKS",
AQ1876="Projet OCM (NOKIA)","PLANNED WORKS",
AQ1876="ACCESS-ISSUE","ACCESS-ISSUE",
AQ1876="Projet OCM (ZTE, NOKIA, autres projets)","PLANNED WORKS",
AQ1876="No root CAuse","No root cause",
AQ1876="ODU HS","ACTIVE",
AQ1876="IP &amp; VLAN","ACTIVE",
AQ1876="Warehouse HUAWEI","SPARE-ISSUE",
AQ1876="SPARE-HS","SPARE-ISSUE",
AQ1876="Power Telco","ACTIVE", AQ1876="no impacts","no impacts"
),"")</f>
        <v>No root cause</v>
      </c>
      <c r="AS1876" s="92" t="s">
        <v>5537</v>
      </c>
      <c r="AT1876" s="98" t="s">
        <v>3760</v>
      </c>
      <c r="AV1876" s="17" t="s">
        <v>5537</v>
      </c>
      <c r="AW1876" s="7" t="s">
        <v>5537</v>
      </c>
      <c r="AX1876" s="6" t="s">
        <v>5537</v>
      </c>
      <c r="AY1876" s="7"/>
      <c r="AZ1876" s="3" t="s">
        <v>5537</v>
      </c>
      <c r="BA1876" s="18" t="s">
        <v>5537</v>
      </c>
      <c r="BB1876" s="18" t="s">
        <v>5537</v>
      </c>
      <c r="BC1876" s="18" t="s">
        <v>5537</v>
      </c>
      <c r="BD1876" s="18" t="s">
        <v>5537</v>
      </c>
      <c r="BE1876" s="18" t="s">
        <v>5537</v>
      </c>
      <c r="BF1876" s="18" t="s">
        <v>5537</v>
      </c>
      <c r="BG1876" s="18" t="s">
        <v>5537</v>
      </c>
      <c r="BH1876" s="18" t="s">
        <v>5537</v>
      </c>
      <c r="BI1876" s="18" t="s">
        <v>5537</v>
      </c>
      <c r="BJ1876" s="18" t="s">
        <v>5537</v>
      </c>
      <c r="BK1876" s="18" t="s">
        <v>5537</v>
      </c>
      <c r="BL1876" s="9" t="s">
        <v>5537</v>
      </c>
      <c r="BM1876" s="14" t="s">
        <v>5537</v>
      </c>
      <c r="BN1876" s="14" t="s">
        <v>5537</v>
      </c>
      <c r="BO1876" s="14" t="str">
        <f>_xlfn.XLOOKUP(B1876,'[4]cell downs 18042026 17h'!$B:$B,'[4]cell downs 18042026 17h'!$B:$B,"")</f>
        <v/>
      </c>
      <c r="BP1876" s="14" t="str">
        <f>_xlfn.XLOOKUP(B1876,'[5]Cells Huawei 19042026 15h'!$B:$B,'[5]Cells Huawei 19042026 15h'!$B:$B,"")</f>
        <v/>
      </c>
      <c r="BQ1876" s="9" t="str">
        <f>_xlfn.XLOOKUP(B1876,'[6]cells down 19042026 9H40'!$B:$B,'[6]cells down 19042026 9H40'!$B:$B,"")</f>
        <v/>
      </c>
      <c r="BR1876" s="9" t="s">
        <v>3760</v>
      </c>
      <c r="BS1876" s="9" t="s">
        <v>66</v>
      </c>
      <c r="BT1876" s="108"/>
    </row>
    <row r="1877" spans="1:72" s="9" customFormat="1" x14ac:dyDescent="0.35">
      <c r="A1877" s="1" t="s">
        <v>3793</v>
      </c>
      <c r="B1877" s="8" t="s">
        <v>3794</v>
      </c>
      <c r="C1877" s="3" t="str">
        <f>_xlfn.XLOOKUP(B1877,'[1]daily break down'!$D:$D,'[1]daily break down'!$E:$E,"")</f>
        <v>Maroua</v>
      </c>
      <c r="D1877" s="1" t="s">
        <v>1022</v>
      </c>
      <c r="E1877" s="1"/>
      <c r="F1877" s="3" t="s">
        <v>55</v>
      </c>
      <c r="G1877" s="1" t="s">
        <v>84</v>
      </c>
      <c r="H1877" s="32" t="str">
        <f>_xlfn.XLOOKUP(B1877,[2]CALCULATION!$B:$B,[2]CALCULATION!$H:$H,"")</f>
        <v>Huawei</v>
      </c>
      <c r="I1877" s="28">
        <v>0</v>
      </c>
      <c r="J1877" s="28">
        <v>0</v>
      </c>
      <c r="K1877" s="28">
        <v>0</v>
      </c>
      <c r="L1877" s="28">
        <v>0</v>
      </c>
      <c r="M1877" s="28">
        <v>0</v>
      </c>
      <c r="N1877" s="28">
        <v>0</v>
      </c>
      <c r="O1877" s="28">
        <v>0</v>
      </c>
      <c r="P1877" s="28">
        <v>0</v>
      </c>
      <c r="Q1877" s="28">
        <v>0</v>
      </c>
      <c r="R1877" s="28">
        <v>0</v>
      </c>
      <c r="S1877" s="93">
        <v>0</v>
      </c>
      <c r="T1877" s="93">
        <f>_xlfn.XLOOKUP(B1877,'[3]Nur des jours'!$B:$B,'[3]Nur des jours'!$U:$U,"")</f>
        <v>0</v>
      </c>
      <c r="U1877" s="93">
        <v>0</v>
      </c>
      <c r="V1877" s="93">
        <v>0</v>
      </c>
      <c r="W1877" s="93">
        <v>0</v>
      </c>
      <c r="X1877" s="93">
        <v>0</v>
      </c>
      <c r="Y1877" s="93">
        <v>0</v>
      </c>
      <c r="Z1877" s="93">
        <v>0</v>
      </c>
      <c r="AA1877" s="93">
        <v>0</v>
      </c>
      <c r="AB1877" s="93">
        <v>0</v>
      </c>
      <c r="AC1877" s="93"/>
      <c r="AD1877" s="93">
        <v>0</v>
      </c>
      <c r="AE1877" s="93">
        <v>0</v>
      </c>
      <c r="AF1877" s="93">
        <v>0</v>
      </c>
      <c r="AG1877" s="93"/>
      <c r="AH1877" s="93">
        <v>0</v>
      </c>
      <c r="AI1877" s="93">
        <v>0</v>
      </c>
      <c r="AJ1877" s="93">
        <v>0</v>
      </c>
      <c r="AK1877" s="93">
        <v>0</v>
      </c>
      <c r="AL1877" s="93">
        <v>0</v>
      </c>
      <c r="AM1877" s="49" t="s">
        <v>5559</v>
      </c>
      <c r="AN1877" s="49"/>
      <c r="AO1877" s="48" t="str" cm="1">
        <f t="array" ref="AO1877">IFERROR(_xlfn.IFS(
AQ1877="MPR ISSUE","PDH",
AQ1877="BSS Hardware Issue","BSS",
AQ1877="Sites strategiques, MLL, Pylone, etc.","ENVTECH",
AQ1877="AKTIVCO DEFAUT GE &amp; POWER Cabinet","AKTIVCO",
AQ1877="AKTIVCO Coupure ENEO &amp; Baisse de tension","AKTIVCO GRID ONLY",
AQ1877="Coupure ENEO &amp; Baisse de tension","IHS GRID ONLY",
AQ1877="Defaut GE &amp; POWER Cabinet","IHS",
AQ1877="Sharing","Partners",
AQ1877="Sites strategiques &amp; DataCenter","SST &amp; DC",
AQ1877="Exclu","Exclu",
AQ1877="SAT","SAT",
AQ1877="SPARE-ISSUE","SPARE-ISSUE",
AQ1877="Fiber CAmtel","TRANS_FO_CAMTEL",
AQ1877="Fiber AOF","Fiber AOF",
AQ1877="Projet OCM (HUAWEI)","TRAVAUX-HUAWEI",
AQ1877="Projet OCM (NOKIA)","TRAVAUX-NOKIA",
AQ1877="ACCESS-ISSUE","ACCESS-ISSUE",
AQ1877="Projet OCM (ZTE, NOKIA, autres projets)","TRAVAUX OCM",
AQ1877="No root CAuse","No root cause",
AQ1877="ODU HS","PDH",
AQ1877="IP &amp; VLAN","PDH",
AQ1877="Warehouse HUAWEI","SPARE-ISSUE",
AQ1877="SPARE-HS","SPARE-ISSUE",
AQ1877="Power Telco","BSS",AQ1877="no impacts","no impacts"
),"")</f>
        <v>No root cause</v>
      </c>
      <c r="AP1877" s="48" t="str" cm="1">
        <f t="array" ref="AP1877">IFERROR(_xlfn.IFS(
AQ1877="MPR ISSUE","TX ISSUE",
AQ1877="BSS Hardware Issue","RAN ISSUE",
AQ1877="Sites strategiques, MLL, Pylone, etc.","ENVTECH",
AQ1877="AKTIVCO DEFAUT GE &amp; POWER Cabinet","POWER ISSUE",
AQ1877="AKTIVCO Coupure ENEO &amp; Baisse de tension","POWER ISSUE",
AQ1877="Coupure ENEO &amp; Baisse de tension","POWER ISSUE",
AQ1877="Defaut GE &amp; POWER Cabinet","POWER ISSUE",
AQ1877="Sharing","POWER ISSUE",
AQ1877="Sites strategiques &amp; DataCenter","POWER ISSUE",
AQ1877="Exclu","Exclu",
AQ1877="SAT","TX ISSUE",
AQ1877="SPARE-ISSUE","SPARE-ISSUE",
AQ1877="Fiber CAmtel","TX ISSUE",
AQ1877="Fiber AOF","TX ISSUE",
AQ1877="Projet OCM (HUAWEI)","TRAVAUX-HUAWEI",
AQ1877="Projet OCM (NOKIA)","TRAVAUX -NOKIA",
AQ1877="ACCESS-ISSUE","ACCESS-ISSUE",
AQ1877="Projet OCM (ZTE, NOKIA, autres projets)","TRAVAUX OCM",
AQ1877="No root CAuse","No root cause",
AQ1877="ODU HS","TX ISSUE",
AQ1877="IP &amp; VLAN","TX ISSUE",
AQ1877="Warehouse HUAWEI","SPARE-ISSUE",
AQ1877="SPARE-HS","SPARE-ISSUE",
AQ1877="Power Telco","RAN ISSUE",AQ1877="no impacts","no impacts"
),"")</f>
        <v>No root cause</v>
      </c>
      <c r="AQ1877" s="67" t="s">
        <v>5344</v>
      </c>
      <c r="AR1877" s="48" t="str" cm="1">
        <f t="array" ref="AR1877">IFERROR(_xlfn.IFS(
AQ1877="MPR ISSUE","ACTIVE",
AQ1877="BSS Hardware Issue","ACTIVE",
AQ1877="Sites strategiques, MLL, Pylone, etc.","PASSIVE",
AQ1877="AKTIVCO DEFAUT GE &amp; POWER Cabinet","PASSIVE",
AQ1877="AKTIVCO Coupure ENEO &amp; Baisse de tension","PASSIVE",
AQ1877="Coupure ENEO &amp; Baisse de tension","PASSIVE",
AQ1877="Defaut GE &amp; POWER Cabinet","PASSIVE",
AQ1877="Sharing","PASSIVE",
AQ1877="Sites strategiques &amp; DataCenter","PASSIVE",
AQ1877="Exclu","Exclu",
AQ1877="SAT","ACTIVE",
AQ1877="SPARE-ISSUE","SPARE-ISSUE",
AQ1877="Fiber CAmtel","ACTIVE",
AQ1877="Fiber AOF","ACTIVE",
AQ1877="Projet OCM (HUAWEI)","PLANNED WORKS",
AQ1877="Projet OCM (NOKIA)","PLANNED WORKS",
AQ1877="ACCESS-ISSUE","ACCESS-ISSUE",
AQ1877="Projet OCM (ZTE, NOKIA, autres projets)","PLANNED WORKS",
AQ1877="No root CAuse","No root cause",
AQ1877="ODU HS","ACTIVE",
AQ1877="IP &amp; VLAN","ACTIVE",
AQ1877="Warehouse HUAWEI","SPARE-ISSUE",
AQ1877="SPARE-HS","SPARE-ISSUE",
AQ1877="Power Telco","ACTIVE", AQ1877="no impacts","no impacts"
),"")</f>
        <v>No root cause</v>
      </c>
      <c r="AS1877" s="92" t="s">
        <v>5537</v>
      </c>
      <c r="AT1877" s="98" t="s">
        <v>3794</v>
      </c>
      <c r="AV1877" s="17" t="s">
        <v>5537</v>
      </c>
      <c r="AW1877" s="7" t="s">
        <v>5537</v>
      </c>
      <c r="AX1877" s="6" t="s">
        <v>5537</v>
      </c>
      <c r="AY1877" s="7"/>
      <c r="AZ1877" s="3" t="s">
        <v>5537</v>
      </c>
      <c r="BA1877" s="18" t="s">
        <v>5537</v>
      </c>
      <c r="BB1877" s="18" t="s">
        <v>5537</v>
      </c>
      <c r="BC1877" s="18" t="s">
        <v>5537</v>
      </c>
      <c r="BD1877" s="18" t="s">
        <v>5537</v>
      </c>
      <c r="BE1877" s="18" t="s">
        <v>5537</v>
      </c>
      <c r="BF1877" s="18" t="s">
        <v>5537</v>
      </c>
      <c r="BG1877" s="18" t="s">
        <v>5537</v>
      </c>
      <c r="BH1877" s="18" t="s">
        <v>5537</v>
      </c>
      <c r="BI1877" s="18" t="s">
        <v>5537</v>
      </c>
      <c r="BJ1877" s="18" t="s">
        <v>5537</v>
      </c>
      <c r="BK1877" s="18" t="s">
        <v>5537</v>
      </c>
      <c r="BL1877" s="9" t="s">
        <v>5537</v>
      </c>
      <c r="BM1877" s="14" t="s">
        <v>5537</v>
      </c>
      <c r="BN1877" s="14" t="s">
        <v>5537</v>
      </c>
      <c r="BO1877" s="14" t="str">
        <f>_xlfn.XLOOKUP(B1877,'[4]cell downs 18042026 17h'!$B:$B,'[4]cell downs 18042026 17h'!$B:$B,"")</f>
        <v/>
      </c>
      <c r="BP1877" s="14" t="str">
        <f>_xlfn.XLOOKUP(B1877,'[5]Cells Huawei 19042026 15h'!$B:$B,'[5]Cells Huawei 19042026 15h'!$B:$B,"")</f>
        <v/>
      </c>
      <c r="BQ1877" s="9" t="str">
        <f>_xlfn.XLOOKUP(B1877,'[6]cells down 19042026 9H40'!$B:$B,'[6]cells down 19042026 9H40'!$B:$B,"")</f>
        <v/>
      </c>
      <c r="BR1877" s="9" t="s">
        <v>5537</v>
      </c>
      <c r="BS1877" s="9" t="s">
        <v>12</v>
      </c>
      <c r="BT1877" s="108"/>
    </row>
    <row r="1878" spans="1:72" s="9" customFormat="1" x14ac:dyDescent="0.35">
      <c r="A1878" s="1" t="s">
        <v>2980</v>
      </c>
      <c r="B1878" s="8" t="s">
        <v>2981</v>
      </c>
      <c r="C1878" s="3" t="str">
        <f>_xlfn.XLOOKUP(B1878,'[1]daily break down'!$D:$D,'[1]daily break down'!$E:$E,"")</f>
        <v>Ngaoundere</v>
      </c>
      <c r="D1878" s="1" t="s">
        <v>11</v>
      </c>
      <c r="E1878" s="1" t="s">
        <v>12</v>
      </c>
      <c r="F1878" s="3" t="s">
        <v>90</v>
      </c>
      <c r="G1878" s="1" t="s">
        <v>91</v>
      </c>
      <c r="H1878" s="32" t="str">
        <f>_xlfn.XLOOKUP(B1878,[2]CALCULATION!$B:$B,[2]CALCULATION!$H:$H,"")</f>
        <v>Huawei</v>
      </c>
      <c r="I1878" s="28">
        <v>0</v>
      </c>
      <c r="J1878" s="28">
        <v>0</v>
      </c>
      <c r="K1878" s="28">
        <v>0</v>
      </c>
      <c r="L1878" s="28">
        <v>0</v>
      </c>
      <c r="M1878" s="28">
        <v>0</v>
      </c>
      <c r="N1878" s="28">
        <v>0</v>
      </c>
      <c r="O1878" s="28">
        <v>0</v>
      </c>
      <c r="P1878" s="28">
        <v>0</v>
      </c>
      <c r="Q1878" s="28">
        <v>0</v>
      </c>
      <c r="R1878" s="28">
        <v>0</v>
      </c>
      <c r="S1878" s="93">
        <v>0</v>
      </c>
      <c r="T1878" s="93">
        <f>_xlfn.XLOOKUP(B1878,'[3]Nur des jours'!$B:$B,'[3]Nur des jours'!$U:$U,"")</f>
        <v>0</v>
      </c>
      <c r="U1878" s="93">
        <v>0</v>
      </c>
      <c r="V1878" s="93">
        <v>0</v>
      </c>
      <c r="W1878" s="93">
        <v>0</v>
      </c>
      <c r="X1878" s="93">
        <v>0</v>
      </c>
      <c r="Y1878" s="93">
        <v>0</v>
      </c>
      <c r="Z1878" s="93">
        <v>0</v>
      </c>
      <c r="AA1878" s="93">
        <v>0</v>
      </c>
      <c r="AB1878" s="93">
        <v>0</v>
      </c>
      <c r="AC1878" s="93"/>
      <c r="AD1878" s="93">
        <v>0</v>
      </c>
      <c r="AE1878" s="93">
        <v>0</v>
      </c>
      <c r="AF1878" s="93">
        <v>0</v>
      </c>
      <c r="AG1878" s="93"/>
      <c r="AH1878" s="93">
        <v>0</v>
      </c>
      <c r="AI1878" s="93">
        <v>0</v>
      </c>
      <c r="AJ1878" s="93">
        <v>0</v>
      </c>
      <c r="AK1878" s="93">
        <v>0</v>
      </c>
      <c r="AL1878" s="93">
        <v>0</v>
      </c>
      <c r="AM1878" s="49" t="s">
        <v>5559</v>
      </c>
      <c r="AN1878" s="49"/>
      <c r="AO1878" s="48" t="str" cm="1">
        <f t="array" ref="AO1878">IFERROR(_xlfn.IFS(
AQ1878="MPR ISSUE","PDH",
AQ1878="BSS Hardware Issue","BSS",
AQ1878="Sites strategiques, MLL, Pylone, etc.","ENVTECH",
AQ1878="AKTIVCO DEFAUT GE &amp; POWER Cabinet","AKTIVCO",
AQ1878="AKTIVCO Coupure ENEO &amp; Baisse de tension","AKTIVCO GRID ONLY",
AQ1878="Coupure ENEO &amp; Baisse de tension","IHS GRID ONLY",
AQ1878="Defaut GE &amp; POWER Cabinet","IHS",
AQ1878="Sharing","Partners",
AQ1878="Sites strategiques &amp; DataCenter","SST &amp; DC",
AQ1878="Exclu","Exclu",
AQ1878="SAT","SAT",
AQ1878="SPARE-ISSUE","SPARE-ISSUE",
AQ1878="Fiber CAmtel","TRANS_FO_CAMTEL",
AQ1878="Fiber AOF","Fiber AOF",
AQ1878="Projet OCM (HUAWEI)","TRAVAUX-HUAWEI",
AQ1878="Projet OCM (NOKIA)","TRAVAUX-NOKIA",
AQ1878="ACCESS-ISSUE","ACCESS-ISSUE",
AQ1878="Projet OCM (ZTE, NOKIA, autres projets)","TRAVAUX OCM",
AQ1878="No root CAuse","No root cause",
AQ1878="ODU HS","PDH",
AQ1878="IP &amp; VLAN","PDH",
AQ1878="Warehouse HUAWEI","SPARE-ISSUE",
AQ1878="SPARE-HS","SPARE-ISSUE",
AQ1878="Power Telco","BSS",AQ1878="no impacts","no impacts"
),"")</f>
        <v>No root cause</v>
      </c>
      <c r="AP1878" s="48" t="str" cm="1">
        <f t="array" ref="AP1878">IFERROR(_xlfn.IFS(
AQ1878="MPR ISSUE","TX ISSUE",
AQ1878="BSS Hardware Issue","RAN ISSUE",
AQ1878="Sites strategiques, MLL, Pylone, etc.","ENVTECH",
AQ1878="AKTIVCO DEFAUT GE &amp; POWER Cabinet","POWER ISSUE",
AQ1878="AKTIVCO Coupure ENEO &amp; Baisse de tension","POWER ISSUE",
AQ1878="Coupure ENEO &amp; Baisse de tension","POWER ISSUE",
AQ1878="Defaut GE &amp; POWER Cabinet","POWER ISSUE",
AQ1878="Sharing","POWER ISSUE",
AQ1878="Sites strategiques &amp; DataCenter","POWER ISSUE",
AQ1878="Exclu","Exclu",
AQ1878="SAT","TX ISSUE",
AQ1878="SPARE-ISSUE","SPARE-ISSUE",
AQ1878="Fiber CAmtel","TX ISSUE",
AQ1878="Fiber AOF","TX ISSUE",
AQ1878="Projet OCM (HUAWEI)","TRAVAUX-HUAWEI",
AQ1878="Projet OCM (NOKIA)","TRAVAUX -NOKIA",
AQ1878="ACCESS-ISSUE","ACCESS-ISSUE",
AQ1878="Projet OCM (ZTE, NOKIA, autres projets)","TRAVAUX OCM",
AQ1878="No root CAuse","No root cause",
AQ1878="ODU HS","TX ISSUE",
AQ1878="IP &amp; VLAN","TX ISSUE",
AQ1878="Warehouse HUAWEI","SPARE-ISSUE",
AQ1878="SPARE-HS","SPARE-ISSUE",
AQ1878="Power Telco","RAN ISSUE",AQ1878="no impacts","no impacts"
),"")</f>
        <v>No root cause</v>
      </c>
      <c r="AQ1878" s="127" t="s">
        <v>5344</v>
      </c>
      <c r="AR1878" s="48" t="str" cm="1">
        <f t="array" ref="AR1878">IFERROR(_xlfn.IFS(
AQ1878="MPR ISSUE","ACTIVE",
AQ1878="BSS Hardware Issue","ACTIVE",
AQ1878="Sites strategiques, MLL, Pylone, etc.","PASSIVE",
AQ1878="AKTIVCO DEFAUT GE &amp; POWER Cabinet","PASSIVE",
AQ1878="AKTIVCO Coupure ENEO &amp; Baisse de tension","PASSIVE",
AQ1878="Coupure ENEO &amp; Baisse de tension","PASSIVE",
AQ1878="Defaut GE &amp; POWER Cabinet","PASSIVE",
AQ1878="Sharing","PASSIVE",
AQ1878="Sites strategiques &amp; DataCenter","PASSIVE",
AQ1878="Exclu","Exclu",
AQ1878="SAT","ACTIVE",
AQ1878="SPARE-ISSUE","SPARE-ISSUE",
AQ1878="Fiber CAmtel","ACTIVE",
AQ1878="Fiber AOF","ACTIVE",
AQ1878="Projet OCM (HUAWEI)","PLANNED WORKS",
AQ1878="Projet OCM (NOKIA)","PLANNED WORKS",
AQ1878="ACCESS-ISSUE","ACCESS-ISSUE",
AQ1878="Projet OCM (ZTE, NOKIA, autres projets)","PLANNED WORKS",
AQ1878="No root CAuse","No root cause",
AQ1878="ODU HS","ACTIVE",
AQ1878="IP &amp; VLAN","ACTIVE",
AQ1878="Warehouse HUAWEI","SPARE-ISSUE",
AQ1878="SPARE-HS","SPARE-ISSUE",
AQ1878="Power Telco","ACTIVE", AQ1878="no impacts","no impacts"
),"")</f>
        <v>No root cause</v>
      </c>
      <c r="AS1878" s="92" t="s">
        <v>5537</v>
      </c>
      <c r="AT1878" s="98" t="s">
        <v>2981</v>
      </c>
      <c r="AV1878" s="17" t="s">
        <v>5537</v>
      </c>
      <c r="AW1878" s="7" t="s">
        <v>5537</v>
      </c>
      <c r="AX1878" s="6" t="s">
        <v>5537</v>
      </c>
      <c r="AY1878" s="7"/>
      <c r="AZ1878" s="3" t="s">
        <v>5537</v>
      </c>
      <c r="BA1878" s="18" t="s">
        <v>5537</v>
      </c>
      <c r="BB1878" s="18" t="s">
        <v>5537</v>
      </c>
      <c r="BC1878" s="18" t="s">
        <v>5537</v>
      </c>
      <c r="BD1878" s="18" t="s">
        <v>5537</v>
      </c>
      <c r="BE1878" s="18" t="s">
        <v>5537</v>
      </c>
      <c r="BF1878" s="18" t="s">
        <v>5537</v>
      </c>
      <c r="BG1878" s="18" t="s">
        <v>5537</v>
      </c>
      <c r="BH1878" s="18" t="s">
        <v>5537</v>
      </c>
      <c r="BI1878" s="18" t="s">
        <v>5537</v>
      </c>
      <c r="BJ1878" s="18" t="s">
        <v>5537</v>
      </c>
      <c r="BK1878" s="18" t="s">
        <v>5537</v>
      </c>
      <c r="BL1878" s="9" t="s">
        <v>5537</v>
      </c>
      <c r="BM1878" s="14" t="s">
        <v>5537</v>
      </c>
      <c r="BN1878" s="14" t="s">
        <v>5537</v>
      </c>
      <c r="BO1878" s="14" t="str">
        <f>_xlfn.XLOOKUP(B1878,'[4]cell downs 18042026 17h'!$B:$B,'[4]cell downs 18042026 17h'!$B:$B,"")</f>
        <v/>
      </c>
      <c r="BP1878" s="14" t="str">
        <f>_xlfn.XLOOKUP(B1878,'[5]Cells Huawei 19042026 15h'!$B:$B,'[5]Cells Huawei 19042026 15h'!$B:$B,"")</f>
        <v/>
      </c>
      <c r="BQ1878" s="9" t="str">
        <f>_xlfn.XLOOKUP(B1878,'[6]cells down 19042026 9H40'!$B:$B,'[6]cells down 19042026 9H40'!$B:$B,"")</f>
        <v/>
      </c>
      <c r="BR1878" s="9" t="s">
        <v>2981</v>
      </c>
      <c r="BS1878" s="9" t="s">
        <v>5537</v>
      </c>
      <c r="BT1878" s="108"/>
    </row>
    <row r="1879" spans="1:72" s="9" customFormat="1" x14ac:dyDescent="0.35">
      <c r="A1879" s="1" t="s">
        <v>2345</v>
      </c>
      <c r="B1879" s="8" t="s">
        <v>2346</v>
      </c>
      <c r="C1879" s="3" t="str">
        <f>_xlfn.XLOOKUP(B1879,'[1]daily break down'!$D:$D,'[1]daily break down'!$E:$E,"")</f>
        <v>Ngaoundere</v>
      </c>
      <c r="D1879" s="1" t="s">
        <v>11</v>
      </c>
      <c r="E1879" s="1" t="s">
        <v>12</v>
      </c>
      <c r="F1879" s="3" t="s">
        <v>90</v>
      </c>
      <c r="G1879" s="1" t="s">
        <v>91</v>
      </c>
      <c r="H1879" s="32" t="str">
        <f>_xlfn.XLOOKUP(B1879,[2]CALCULATION!$B:$B,[2]CALCULATION!$H:$H,"")</f>
        <v>Huawei</v>
      </c>
      <c r="I1879" s="28">
        <v>0</v>
      </c>
      <c r="J1879" s="28">
        <v>0</v>
      </c>
      <c r="K1879" s="28">
        <v>0</v>
      </c>
      <c r="L1879" s="28">
        <v>0</v>
      </c>
      <c r="M1879" s="28">
        <v>0</v>
      </c>
      <c r="N1879" s="28">
        <v>0</v>
      </c>
      <c r="O1879" s="28">
        <v>0</v>
      </c>
      <c r="P1879" s="28">
        <v>0</v>
      </c>
      <c r="Q1879" s="28">
        <v>0</v>
      </c>
      <c r="R1879" s="28">
        <v>0</v>
      </c>
      <c r="S1879" s="93">
        <v>0</v>
      </c>
      <c r="T1879" s="93">
        <f>_xlfn.XLOOKUP(B1879,'[3]Nur des jours'!$B:$B,'[3]Nur des jours'!$U:$U,"")</f>
        <v>0</v>
      </c>
      <c r="U1879" s="93">
        <v>0</v>
      </c>
      <c r="V1879" s="93">
        <v>0</v>
      </c>
      <c r="W1879" s="93">
        <v>0</v>
      </c>
      <c r="X1879" s="93">
        <v>0</v>
      </c>
      <c r="Y1879" s="93">
        <v>0</v>
      </c>
      <c r="Z1879" s="93">
        <v>0</v>
      </c>
      <c r="AA1879" s="93">
        <v>0</v>
      </c>
      <c r="AB1879" s="93">
        <v>0</v>
      </c>
      <c r="AC1879" s="93"/>
      <c r="AD1879" s="93">
        <v>0</v>
      </c>
      <c r="AE1879" s="93">
        <v>0</v>
      </c>
      <c r="AF1879" s="93">
        <v>0</v>
      </c>
      <c r="AG1879" s="93"/>
      <c r="AH1879" s="93">
        <v>0</v>
      </c>
      <c r="AI1879" s="93">
        <v>0</v>
      </c>
      <c r="AJ1879" s="93">
        <v>0</v>
      </c>
      <c r="AK1879" s="93">
        <v>0</v>
      </c>
      <c r="AL1879" s="93">
        <v>0</v>
      </c>
      <c r="AM1879" s="49" t="s">
        <v>5559</v>
      </c>
      <c r="AN1879" s="49"/>
      <c r="AO1879" s="48" t="str" cm="1">
        <f t="array" ref="AO1879">IFERROR(_xlfn.IFS(
AQ1879="MPR ISSUE","PDH",
AQ1879="BSS Hardware Issue","BSS",
AQ1879="Sites strategiques, MLL, Pylone, etc.","ENVTECH",
AQ1879="AKTIVCO DEFAUT GE &amp; POWER Cabinet","AKTIVCO",
AQ1879="AKTIVCO Coupure ENEO &amp; Baisse de tension","AKTIVCO GRID ONLY",
AQ1879="Coupure ENEO &amp; Baisse de tension","IHS GRID ONLY",
AQ1879="Defaut GE &amp; POWER Cabinet","IHS",
AQ1879="Sharing","Partners",
AQ1879="Sites strategiques &amp; DataCenter","SST &amp; DC",
AQ1879="Exclu","Exclu",
AQ1879="SAT","SAT",
AQ1879="SPARE-ISSUE","SPARE-ISSUE",
AQ1879="Fiber CAmtel","TRANS_FO_CAMTEL",
AQ1879="Fiber AOF","Fiber AOF",
AQ1879="Projet OCM (HUAWEI)","TRAVAUX-HUAWEI",
AQ1879="Projet OCM (NOKIA)","TRAVAUX-NOKIA",
AQ1879="ACCESS-ISSUE","ACCESS-ISSUE",
AQ1879="Projet OCM (ZTE, NOKIA, autres projets)","TRAVAUX OCM",
AQ1879="No root CAuse","No root cause",
AQ1879="ODU HS","PDH",
AQ1879="IP &amp; VLAN","PDH",
AQ1879="Warehouse HUAWEI","SPARE-ISSUE",
AQ1879="SPARE-HS","SPARE-ISSUE",
AQ1879="Power Telco","BSS",AQ1879="no impacts","no impacts"
),"")</f>
        <v>No root cause</v>
      </c>
      <c r="AP1879" s="48" t="str" cm="1">
        <f t="array" ref="AP1879">IFERROR(_xlfn.IFS(
AQ1879="MPR ISSUE","TX ISSUE",
AQ1879="BSS Hardware Issue","RAN ISSUE",
AQ1879="Sites strategiques, MLL, Pylone, etc.","ENVTECH",
AQ1879="AKTIVCO DEFAUT GE &amp; POWER Cabinet","POWER ISSUE",
AQ1879="AKTIVCO Coupure ENEO &amp; Baisse de tension","POWER ISSUE",
AQ1879="Coupure ENEO &amp; Baisse de tension","POWER ISSUE",
AQ1879="Defaut GE &amp; POWER Cabinet","POWER ISSUE",
AQ1879="Sharing","POWER ISSUE",
AQ1879="Sites strategiques &amp; DataCenter","POWER ISSUE",
AQ1879="Exclu","Exclu",
AQ1879="SAT","TX ISSUE",
AQ1879="SPARE-ISSUE","SPARE-ISSUE",
AQ1879="Fiber CAmtel","TX ISSUE",
AQ1879="Fiber AOF","TX ISSUE",
AQ1879="Projet OCM (HUAWEI)","TRAVAUX-HUAWEI",
AQ1879="Projet OCM (NOKIA)","TRAVAUX -NOKIA",
AQ1879="ACCESS-ISSUE","ACCESS-ISSUE",
AQ1879="Projet OCM (ZTE, NOKIA, autres projets)","TRAVAUX OCM",
AQ1879="No root CAuse","No root cause",
AQ1879="ODU HS","TX ISSUE",
AQ1879="IP &amp; VLAN","TX ISSUE",
AQ1879="Warehouse HUAWEI","SPARE-ISSUE",
AQ1879="SPARE-HS","SPARE-ISSUE",
AQ1879="Power Telco","RAN ISSUE",AQ1879="no impacts","no impacts"
),"")</f>
        <v>No root cause</v>
      </c>
      <c r="AQ1879" s="127" t="s">
        <v>5344</v>
      </c>
      <c r="AR1879" s="48" t="str" cm="1">
        <f t="array" ref="AR1879">IFERROR(_xlfn.IFS(
AQ1879="MPR ISSUE","ACTIVE",
AQ1879="BSS Hardware Issue","ACTIVE",
AQ1879="Sites strategiques, MLL, Pylone, etc.","PASSIVE",
AQ1879="AKTIVCO DEFAUT GE &amp; POWER Cabinet","PASSIVE",
AQ1879="AKTIVCO Coupure ENEO &amp; Baisse de tension","PASSIVE",
AQ1879="Coupure ENEO &amp; Baisse de tension","PASSIVE",
AQ1879="Defaut GE &amp; POWER Cabinet","PASSIVE",
AQ1879="Sharing","PASSIVE",
AQ1879="Sites strategiques &amp; DataCenter","PASSIVE",
AQ1879="Exclu","Exclu",
AQ1879="SAT","ACTIVE",
AQ1879="SPARE-ISSUE","SPARE-ISSUE",
AQ1879="Fiber CAmtel","ACTIVE",
AQ1879="Fiber AOF","ACTIVE",
AQ1879="Projet OCM (HUAWEI)","PLANNED WORKS",
AQ1879="Projet OCM (NOKIA)","PLANNED WORKS",
AQ1879="ACCESS-ISSUE","ACCESS-ISSUE",
AQ1879="Projet OCM (ZTE, NOKIA, autres projets)","PLANNED WORKS",
AQ1879="No root CAuse","No root cause",
AQ1879="ODU HS","ACTIVE",
AQ1879="IP &amp; VLAN","ACTIVE",
AQ1879="Warehouse HUAWEI","SPARE-ISSUE",
AQ1879="SPARE-HS","SPARE-ISSUE",
AQ1879="Power Telco","ACTIVE", AQ1879="no impacts","no impacts"
),"")</f>
        <v>No root cause</v>
      </c>
      <c r="AS1879" s="92" t="s">
        <v>5537</v>
      </c>
      <c r="AT1879" s="98" t="s">
        <v>2346</v>
      </c>
      <c r="AV1879" s="17" t="s">
        <v>5537</v>
      </c>
      <c r="AW1879" s="7" t="s">
        <v>5537</v>
      </c>
      <c r="AX1879" s="6" t="s">
        <v>5537</v>
      </c>
      <c r="AY1879" s="7"/>
      <c r="AZ1879" s="3" t="s">
        <v>5537</v>
      </c>
      <c r="BA1879" s="18" t="s">
        <v>5537</v>
      </c>
      <c r="BB1879" s="18" t="s">
        <v>5537</v>
      </c>
      <c r="BC1879" s="18" t="s">
        <v>5537</v>
      </c>
      <c r="BD1879" s="18" t="s">
        <v>5537</v>
      </c>
      <c r="BE1879" s="18" t="s">
        <v>5537</v>
      </c>
      <c r="BF1879" s="18" t="s">
        <v>5537</v>
      </c>
      <c r="BG1879" s="18" t="s">
        <v>5537</v>
      </c>
      <c r="BH1879" s="18" t="s">
        <v>5537</v>
      </c>
      <c r="BI1879" s="18" t="s">
        <v>5537</v>
      </c>
      <c r="BJ1879" s="18" t="s">
        <v>5537</v>
      </c>
      <c r="BK1879" s="18" t="s">
        <v>5537</v>
      </c>
      <c r="BL1879" s="9" t="s">
        <v>5537</v>
      </c>
      <c r="BM1879" s="14" t="s">
        <v>5537</v>
      </c>
      <c r="BN1879" s="14" t="s">
        <v>5537</v>
      </c>
      <c r="BO1879" s="14" t="str">
        <f>_xlfn.XLOOKUP(B1879,'[4]cell downs 18042026 17h'!$B:$B,'[4]cell downs 18042026 17h'!$B:$B,"")</f>
        <v/>
      </c>
      <c r="BP1879" s="14" t="str">
        <f>_xlfn.XLOOKUP(B1879,'[5]Cells Huawei 19042026 15h'!$B:$B,'[5]Cells Huawei 19042026 15h'!$B:$B,"")</f>
        <v/>
      </c>
      <c r="BQ1879" s="9" t="str">
        <f>_xlfn.XLOOKUP(B1879,'[6]cells down 19042026 9H40'!$B:$B,'[6]cells down 19042026 9H40'!$B:$B,"")</f>
        <v/>
      </c>
      <c r="BR1879" s="9" t="s">
        <v>2346</v>
      </c>
      <c r="BS1879" s="9" t="s">
        <v>594</v>
      </c>
      <c r="BT1879" s="108"/>
    </row>
    <row r="1880" spans="1:72" s="9" customFormat="1" x14ac:dyDescent="0.35">
      <c r="A1880" s="1" t="s">
        <v>2972</v>
      </c>
      <c r="B1880" s="8" t="s">
        <v>2973</v>
      </c>
      <c r="C1880" s="3" t="str">
        <f>_xlfn.XLOOKUP(B1880,'[1]daily break down'!$D:$D,'[1]daily break down'!$E:$E,"")</f>
        <v>Ngaoundere</v>
      </c>
      <c r="D1880" s="1" t="s">
        <v>11</v>
      </c>
      <c r="E1880" s="1" t="s">
        <v>12</v>
      </c>
      <c r="F1880" s="3" t="s">
        <v>90</v>
      </c>
      <c r="G1880" s="1" t="s">
        <v>91</v>
      </c>
      <c r="H1880" s="32" t="str">
        <f>_xlfn.XLOOKUP(B1880,[2]CALCULATION!$B:$B,[2]CALCULATION!$H:$H,"")</f>
        <v>Huawei</v>
      </c>
      <c r="I1880" s="28">
        <v>0</v>
      </c>
      <c r="J1880" s="28">
        <v>0</v>
      </c>
      <c r="K1880" s="28">
        <v>0</v>
      </c>
      <c r="L1880" s="28">
        <v>0</v>
      </c>
      <c r="M1880" s="28">
        <v>0</v>
      </c>
      <c r="N1880" s="28">
        <v>0</v>
      </c>
      <c r="O1880" s="28">
        <v>0</v>
      </c>
      <c r="P1880" s="28">
        <v>0</v>
      </c>
      <c r="Q1880" s="28">
        <v>0</v>
      </c>
      <c r="R1880" s="28">
        <v>0</v>
      </c>
      <c r="S1880" s="93">
        <v>0</v>
      </c>
      <c r="T1880" s="93">
        <f>_xlfn.XLOOKUP(B1880,'[3]Nur des jours'!$B:$B,'[3]Nur des jours'!$U:$U,"")</f>
        <v>0</v>
      </c>
      <c r="U1880" s="93">
        <v>0</v>
      </c>
      <c r="V1880" s="93">
        <v>0</v>
      </c>
      <c r="W1880" s="93">
        <v>0</v>
      </c>
      <c r="X1880" s="93">
        <v>0</v>
      </c>
      <c r="Y1880" s="93">
        <v>0</v>
      </c>
      <c r="Z1880" s="93">
        <v>0</v>
      </c>
      <c r="AA1880" s="93">
        <v>0</v>
      </c>
      <c r="AB1880" s="93">
        <v>0</v>
      </c>
      <c r="AC1880" s="93"/>
      <c r="AD1880" s="93">
        <v>0</v>
      </c>
      <c r="AE1880" s="93">
        <v>0</v>
      </c>
      <c r="AF1880" s="93">
        <v>0</v>
      </c>
      <c r="AG1880" s="93"/>
      <c r="AH1880" s="93">
        <v>0</v>
      </c>
      <c r="AI1880" s="93">
        <v>0</v>
      </c>
      <c r="AJ1880" s="93">
        <v>0</v>
      </c>
      <c r="AK1880" s="93">
        <v>0</v>
      </c>
      <c r="AL1880" s="93">
        <v>0</v>
      </c>
      <c r="AM1880" s="49" t="s">
        <v>5559</v>
      </c>
      <c r="AN1880" s="49"/>
      <c r="AO1880" s="48" t="str" cm="1">
        <f t="array" ref="AO1880">IFERROR(_xlfn.IFS(
AQ1880="MPR ISSUE","PDH",
AQ1880="BSS Hardware Issue","BSS",
AQ1880="Sites strategiques, MLL, Pylone, etc.","ENVTECH",
AQ1880="AKTIVCO DEFAUT GE &amp; POWER Cabinet","AKTIVCO",
AQ1880="AKTIVCO Coupure ENEO &amp; Baisse de tension","AKTIVCO GRID ONLY",
AQ1880="Coupure ENEO &amp; Baisse de tension","IHS GRID ONLY",
AQ1880="Defaut GE &amp; POWER Cabinet","IHS",
AQ1880="Sharing","Partners",
AQ1880="Sites strategiques &amp; DataCenter","SST &amp; DC",
AQ1880="Exclu","Exclu",
AQ1880="SAT","SAT",
AQ1880="SPARE-ISSUE","SPARE-ISSUE",
AQ1880="Fiber CAmtel","TRANS_FO_CAMTEL",
AQ1880="Fiber AOF","Fiber AOF",
AQ1880="Projet OCM (HUAWEI)","TRAVAUX-HUAWEI",
AQ1880="Projet OCM (NOKIA)","TRAVAUX-NOKIA",
AQ1880="ACCESS-ISSUE","ACCESS-ISSUE",
AQ1880="Projet OCM (ZTE, NOKIA, autres projets)","TRAVAUX OCM",
AQ1880="No root CAuse","No root cause",
AQ1880="ODU HS","PDH",
AQ1880="IP &amp; VLAN","PDH",
AQ1880="Warehouse HUAWEI","SPARE-ISSUE",
AQ1880="SPARE-HS","SPARE-ISSUE",
AQ1880="Power Telco","BSS",AQ1880="no impacts","no impacts"
),"")</f>
        <v>No root cause</v>
      </c>
      <c r="AP1880" s="48" t="str" cm="1">
        <f t="array" ref="AP1880">IFERROR(_xlfn.IFS(
AQ1880="MPR ISSUE","TX ISSUE",
AQ1880="BSS Hardware Issue","RAN ISSUE",
AQ1880="Sites strategiques, MLL, Pylone, etc.","ENVTECH",
AQ1880="AKTIVCO DEFAUT GE &amp; POWER Cabinet","POWER ISSUE",
AQ1880="AKTIVCO Coupure ENEO &amp; Baisse de tension","POWER ISSUE",
AQ1880="Coupure ENEO &amp; Baisse de tension","POWER ISSUE",
AQ1880="Defaut GE &amp; POWER Cabinet","POWER ISSUE",
AQ1880="Sharing","POWER ISSUE",
AQ1880="Sites strategiques &amp; DataCenter","POWER ISSUE",
AQ1880="Exclu","Exclu",
AQ1880="SAT","TX ISSUE",
AQ1880="SPARE-ISSUE","SPARE-ISSUE",
AQ1880="Fiber CAmtel","TX ISSUE",
AQ1880="Fiber AOF","TX ISSUE",
AQ1880="Projet OCM (HUAWEI)","TRAVAUX-HUAWEI",
AQ1880="Projet OCM (NOKIA)","TRAVAUX -NOKIA",
AQ1880="ACCESS-ISSUE","ACCESS-ISSUE",
AQ1880="Projet OCM (ZTE, NOKIA, autres projets)","TRAVAUX OCM",
AQ1880="No root CAuse","No root cause",
AQ1880="ODU HS","TX ISSUE",
AQ1880="IP &amp; VLAN","TX ISSUE",
AQ1880="Warehouse HUAWEI","SPARE-ISSUE",
AQ1880="SPARE-HS","SPARE-ISSUE",
AQ1880="Power Telco","RAN ISSUE",AQ1880="no impacts","no impacts"
),"")</f>
        <v>No root cause</v>
      </c>
      <c r="AQ1880" s="127" t="s">
        <v>5344</v>
      </c>
      <c r="AR1880" s="48" t="str" cm="1">
        <f t="array" ref="AR1880">IFERROR(_xlfn.IFS(
AQ1880="MPR ISSUE","ACTIVE",
AQ1880="BSS Hardware Issue","ACTIVE",
AQ1880="Sites strategiques, MLL, Pylone, etc.","PASSIVE",
AQ1880="AKTIVCO DEFAUT GE &amp; POWER Cabinet","PASSIVE",
AQ1880="AKTIVCO Coupure ENEO &amp; Baisse de tension","PASSIVE",
AQ1880="Coupure ENEO &amp; Baisse de tension","PASSIVE",
AQ1880="Defaut GE &amp; POWER Cabinet","PASSIVE",
AQ1880="Sharing","PASSIVE",
AQ1880="Sites strategiques &amp; DataCenter","PASSIVE",
AQ1880="Exclu","Exclu",
AQ1880="SAT","ACTIVE",
AQ1880="SPARE-ISSUE","SPARE-ISSUE",
AQ1880="Fiber CAmtel","ACTIVE",
AQ1880="Fiber AOF","ACTIVE",
AQ1880="Projet OCM (HUAWEI)","PLANNED WORKS",
AQ1880="Projet OCM (NOKIA)","PLANNED WORKS",
AQ1880="ACCESS-ISSUE","ACCESS-ISSUE",
AQ1880="Projet OCM (ZTE, NOKIA, autres projets)","PLANNED WORKS",
AQ1880="No root CAuse","No root cause",
AQ1880="ODU HS","ACTIVE",
AQ1880="IP &amp; VLAN","ACTIVE",
AQ1880="Warehouse HUAWEI","SPARE-ISSUE",
AQ1880="SPARE-HS","SPARE-ISSUE",
AQ1880="Power Telco","ACTIVE", AQ1880="no impacts","no impacts"
),"")</f>
        <v>No root cause</v>
      </c>
      <c r="AS1880" s="92" t="s">
        <v>5537</v>
      </c>
      <c r="AT1880" s="98" t="s">
        <v>2973</v>
      </c>
      <c r="AV1880" s="17" t="s">
        <v>5537</v>
      </c>
      <c r="AW1880" s="7" t="s">
        <v>5537</v>
      </c>
      <c r="AX1880" s="6" t="s">
        <v>5537</v>
      </c>
      <c r="AY1880" s="7"/>
      <c r="AZ1880" s="3" t="s">
        <v>5537</v>
      </c>
      <c r="BA1880" s="18" t="s">
        <v>5537</v>
      </c>
      <c r="BB1880" s="18" t="s">
        <v>5537</v>
      </c>
      <c r="BC1880" s="18" t="s">
        <v>5537</v>
      </c>
      <c r="BD1880" s="18" t="s">
        <v>5537</v>
      </c>
      <c r="BE1880" s="18" t="s">
        <v>5537</v>
      </c>
      <c r="BF1880" s="18" t="s">
        <v>5537</v>
      </c>
      <c r="BG1880" s="18" t="s">
        <v>5537</v>
      </c>
      <c r="BH1880" s="18" t="s">
        <v>5537</v>
      </c>
      <c r="BI1880" s="18" t="s">
        <v>5537</v>
      </c>
      <c r="BJ1880" s="18" t="s">
        <v>5537</v>
      </c>
      <c r="BK1880" s="18" t="s">
        <v>5537</v>
      </c>
      <c r="BL1880" s="9" t="s">
        <v>5537</v>
      </c>
      <c r="BM1880" s="14" t="s">
        <v>5537</v>
      </c>
      <c r="BN1880" s="14" t="s">
        <v>5537</v>
      </c>
      <c r="BO1880" s="14" t="str">
        <f>_xlfn.XLOOKUP(B1880,'[4]cell downs 18042026 17h'!$B:$B,'[4]cell downs 18042026 17h'!$B:$B,"")</f>
        <v/>
      </c>
      <c r="BP1880" s="14" t="str">
        <f>_xlfn.XLOOKUP(B1880,'[5]Cells Huawei 19042026 15h'!$B:$B,'[5]Cells Huawei 19042026 15h'!$B:$B,"")</f>
        <v/>
      </c>
      <c r="BQ1880" s="9" t="str">
        <f>_xlfn.XLOOKUP(B1880,'[6]cells down 19042026 9H40'!$B:$B,'[6]cells down 19042026 9H40'!$B:$B,"")</f>
        <v/>
      </c>
      <c r="BR1880" s="9" t="s">
        <v>2973</v>
      </c>
      <c r="BS1880" s="9" t="s">
        <v>5537</v>
      </c>
      <c r="BT1880" s="108"/>
    </row>
    <row r="1881" spans="1:72" s="9" customFormat="1" x14ac:dyDescent="0.35">
      <c r="A1881" s="1" t="s">
        <v>2457</v>
      </c>
      <c r="B1881" s="8" t="s">
        <v>2458</v>
      </c>
      <c r="C1881" s="3" t="str">
        <f>_xlfn.XLOOKUP(B1881,'[1]daily break down'!$D:$D,'[1]daily break down'!$E:$E,"")</f>
        <v>Douala</v>
      </c>
      <c r="D1881" s="1" t="s">
        <v>11</v>
      </c>
      <c r="E1881" s="1" t="s">
        <v>12</v>
      </c>
      <c r="F1881" s="3" t="s">
        <v>31</v>
      </c>
      <c r="G1881" s="1" t="s">
        <v>32</v>
      </c>
      <c r="H1881" s="34" t="str">
        <f>_xlfn.XLOOKUP(B1881,[2]CALCULATION!$B:$B,[2]CALCULATION!$H:$H,"")</f>
        <v>ZTE</v>
      </c>
      <c r="I1881" s="28">
        <v>0</v>
      </c>
      <c r="J1881" s="28">
        <v>0</v>
      </c>
      <c r="K1881" s="28">
        <v>0</v>
      </c>
      <c r="L1881" s="28">
        <v>0</v>
      </c>
      <c r="M1881" s="28">
        <v>0</v>
      </c>
      <c r="N1881" s="28">
        <v>0</v>
      </c>
      <c r="O1881" s="28">
        <v>0</v>
      </c>
      <c r="P1881" s="28">
        <v>0</v>
      </c>
      <c r="Q1881" s="28">
        <v>0</v>
      </c>
      <c r="R1881" s="28">
        <v>0</v>
      </c>
      <c r="S1881" s="93">
        <v>0</v>
      </c>
      <c r="T1881" s="93">
        <f>_xlfn.XLOOKUP(B1881,'[3]Nur des jours'!$B:$B,'[3]Nur des jours'!$U:$U,"")</f>
        <v>0</v>
      </c>
      <c r="U1881" s="93">
        <v>0</v>
      </c>
      <c r="V1881" s="93">
        <v>0</v>
      </c>
      <c r="W1881" s="93">
        <v>0</v>
      </c>
      <c r="X1881" s="93">
        <v>0</v>
      </c>
      <c r="Y1881" s="93">
        <v>0</v>
      </c>
      <c r="Z1881" s="93">
        <v>0</v>
      </c>
      <c r="AA1881" s="93">
        <v>0</v>
      </c>
      <c r="AB1881" s="93">
        <v>0</v>
      </c>
      <c r="AC1881" s="93"/>
      <c r="AD1881" s="93">
        <v>0</v>
      </c>
      <c r="AE1881" s="93">
        <v>0</v>
      </c>
      <c r="AF1881" s="93">
        <v>0</v>
      </c>
      <c r="AG1881" s="93"/>
      <c r="AH1881" s="93">
        <v>0</v>
      </c>
      <c r="AI1881" s="93">
        <v>0</v>
      </c>
      <c r="AJ1881" s="93">
        <v>0</v>
      </c>
      <c r="AK1881" s="93">
        <v>0</v>
      </c>
      <c r="AL1881" s="93">
        <v>0</v>
      </c>
      <c r="AM1881" s="49" t="s">
        <v>5559</v>
      </c>
      <c r="AN1881" s="49"/>
      <c r="AO1881" s="48" t="str" cm="1">
        <f t="array" ref="AO1881">IFERROR(_xlfn.IFS(
AQ1881="MPR ISSUE","PDH",
AQ1881="BSS Hardware Issue","BSS",
AQ1881="Sites strategiques, MLL, Pylone, etc.","ENVTECH",
AQ1881="AKTIVCO DEFAUT GE &amp; POWER Cabinet","AKTIVCO",
AQ1881="AKTIVCO Coupure ENEO &amp; Baisse de tension","AKTIVCO GRID ONLY",
AQ1881="Coupure ENEO &amp; Baisse de tension","IHS GRID ONLY",
AQ1881="Defaut GE &amp; POWER Cabinet","IHS",
AQ1881="Sharing","Partners",
AQ1881="Sites strategiques &amp; DataCenter","SST &amp; DC",
AQ1881="Exclu","Exclu",
AQ1881="SAT","SAT",
AQ1881="SPARE-ISSUE","SPARE-ISSUE",
AQ1881="Fiber CAmtel","TRANS_FO_CAMTEL",
AQ1881="Fiber AOF","Fiber AOF",
AQ1881="Projet OCM (HUAWEI)","TRAVAUX-HUAWEI",
AQ1881="Projet OCM (NOKIA)","TRAVAUX-NOKIA",
AQ1881="ACCESS-ISSUE","ACCESS-ISSUE",
AQ1881="Projet OCM (ZTE, NOKIA, autres projets)","TRAVAUX OCM",
AQ1881="No root CAuse","No root cause",
AQ1881="ODU HS","PDH",
AQ1881="IP &amp; VLAN","PDH",
AQ1881="Warehouse HUAWEI","SPARE-ISSUE",
AQ1881="SPARE-HS","SPARE-ISSUE",
AQ1881="Power Telco","BSS",AQ1881="no impacts","no impacts"
),"")</f>
        <v>No root cause</v>
      </c>
      <c r="AP1881" s="48" t="str" cm="1">
        <f t="array" ref="AP1881">IFERROR(_xlfn.IFS(
AQ1881="MPR ISSUE","TX ISSUE",
AQ1881="BSS Hardware Issue","RAN ISSUE",
AQ1881="Sites strategiques, MLL, Pylone, etc.","ENVTECH",
AQ1881="AKTIVCO DEFAUT GE &amp; POWER Cabinet","POWER ISSUE",
AQ1881="AKTIVCO Coupure ENEO &amp; Baisse de tension","POWER ISSUE",
AQ1881="Coupure ENEO &amp; Baisse de tension","POWER ISSUE",
AQ1881="Defaut GE &amp; POWER Cabinet","POWER ISSUE",
AQ1881="Sharing","POWER ISSUE",
AQ1881="Sites strategiques &amp; DataCenter","POWER ISSUE",
AQ1881="Exclu","Exclu",
AQ1881="SAT","TX ISSUE",
AQ1881="SPARE-ISSUE","SPARE-ISSUE",
AQ1881="Fiber CAmtel","TX ISSUE",
AQ1881="Fiber AOF","TX ISSUE",
AQ1881="Projet OCM (HUAWEI)","TRAVAUX-HUAWEI",
AQ1881="Projet OCM (NOKIA)","TRAVAUX -NOKIA",
AQ1881="ACCESS-ISSUE","ACCESS-ISSUE",
AQ1881="Projet OCM (ZTE, NOKIA, autres projets)","TRAVAUX OCM",
AQ1881="No root CAuse","No root cause",
AQ1881="ODU HS","TX ISSUE",
AQ1881="IP &amp; VLAN","TX ISSUE",
AQ1881="Warehouse HUAWEI","SPARE-ISSUE",
AQ1881="SPARE-HS","SPARE-ISSUE",
AQ1881="Power Telco","RAN ISSUE",AQ1881="no impacts","no impacts"
),"")</f>
        <v>No root cause</v>
      </c>
      <c r="AQ1881" s="127" t="s">
        <v>5344</v>
      </c>
      <c r="AR1881" s="48" t="str" cm="1">
        <f t="array" ref="AR1881">IFERROR(_xlfn.IFS(
AQ1881="MPR ISSUE","ACTIVE",
AQ1881="BSS Hardware Issue","ACTIVE",
AQ1881="Sites strategiques, MLL, Pylone, etc.","PASSIVE",
AQ1881="AKTIVCO DEFAUT GE &amp; POWER Cabinet","PASSIVE",
AQ1881="AKTIVCO Coupure ENEO &amp; Baisse de tension","PASSIVE",
AQ1881="Coupure ENEO &amp; Baisse de tension","PASSIVE",
AQ1881="Defaut GE &amp; POWER Cabinet","PASSIVE",
AQ1881="Sharing","PASSIVE",
AQ1881="Sites strategiques &amp; DataCenter","PASSIVE",
AQ1881="Exclu","Exclu",
AQ1881="SAT","ACTIVE",
AQ1881="SPARE-ISSUE","SPARE-ISSUE",
AQ1881="Fiber CAmtel","ACTIVE",
AQ1881="Fiber AOF","ACTIVE",
AQ1881="Projet OCM (HUAWEI)","PLANNED WORKS",
AQ1881="Projet OCM (NOKIA)","PLANNED WORKS",
AQ1881="ACCESS-ISSUE","ACCESS-ISSUE",
AQ1881="Projet OCM (ZTE, NOKIA, autres projets)","PLANNED WORKS",
AQ1881="No root CAuse","No root cause",
AQ1881="ODU HS","ACTIVE",
AQ1881="IP &amp; VLAN","ACTIVE",
AQ1881="Warehouse HUAWEI","SPARE-ISSUE",
AQ1881="SPARE-HS","SPARE-ISSUE",
AQ1881="Power Telco","ACTIVE", AQ1881="no impacts","no impacts"
),"")</f>
        <v>No root cause</v>
      </c>
      <c r="AS1881" s="92" t="s">
        <v>5537</v>
      </c>
      <c r="AT1881" s="98" t="s">
        <v>2458</v>
      </c>
      <c r="AV1881" s="17" t="s">
        <v>5537</v>
      </c>
      <c r="AW1881" s="7" t="s">
        <v>5537</v>
      </c>
      <c r="AX1881" s="6" t="s">
        <v>5537</v>
      </c>
      <c r="AY1881" s="7"/>
      <c r="AZ1881" s="3" t="s">
        <v>5537</v>
      </c>
      <c r="BA1881" s="18" t="s">
        <v>5537</v>
      </c>
      <c r="BB1881" s="18" t="s">
        <v>5537</v>
      </c>
      <c r="BC1881" s="18" t="s">
        <v>5537</v>
      </c>
      <c r="BD1881" s="18" t="s">
        <v>5537</v>
      </c>
      <c r="BE1881" s="18" t="s">
        <v>5537</v>
      </c>
      <c r="BF1881" s="18" t="s">
        <v>5537</v>
      </c>
      <c r="BG1881" s="18" t="s">
        <v>5537</v>
      </c>
      <c r="BH1881" s="18" t="s">
        <v>5537</v>
      </c>
      <c r="BI1881" s="18" t="s">
        <v>5537</v>
      </c>
      <c r="BJ1881" s="18" t="s">
        <v>5537</v>
      </c>
      <c r="BK1881" s="18" t="s">
        <v>5537</v>
      </c>
      <c r="BL1881" s="9" t="s">
        <v>5537</v>
      </c>
      <c r="BM1881" s="14" t="s">
        <v>5537</v>
      </c>
      <c r="BN1881" s="14" t="s">
        <v>5537</v>
      </c>
      <c r="BO1881" s="14" t="str">
        <f>_xlfn.XLOOKUP(B1881,'[4]cell downs 18042026 17h'!$B:$B,'[4]cell downs 18042026 17h'!$B:$B,"")</f>
        <v/>
      </c>
      <c r="BP1881" s="14" t="str">
        <f>_xlfn.XLOOKUP(B1881,'[5]Cells Huawei 19042026 15h'!$B:$B,'[5]Cells Huawei 19042026 15h'!$B:$B,"")</f>
        <v/>
      </c>
      <c r="BQ1881" s="9" t="str">
        <f>_xlfn.XLOOKUP(B1881,'[6]cells down 19042026 9H40'!$B:$B,'[6]cells down 19042026 9H40'!$B:$B,"")</f>
        <v/>
      </c>
      <c r="BR1881" s="9" t="s">
        <v>2458</v>
      </c>
      <c r="BS1881" s="9" t="s">
        <v>594</v>
      </c>
      <c r="BT1881" s="108"/>
    </row>
    <row r="1882" spans="1:72" s="9" customFormat="1" x14ac:dyDescent="0.35">
      <c r="A1882" s="1" t="s">
        <v>2799</v>
      </c>
      <c r="B1882" s="8" t="s">
        <v>2800</v>
      </c>
      <c r="C1882" s="3" t="str">
        <f>_xlfn.XLOOKUP(B1882,'[1]daily break down'!$D:$D,'[1]daily break down'!$E:$E,"")</f>
        <v>OUEST</v>
      </c>
      <c r="D1882" s="1" t="s">
        <v>11</v>
      </c>
      <c r="E1882" s="1" t="s">
        <v>12</v>
      </c>
      <c r="F1882" s="3" t="s">
        <v>102</v>
      </c>
      <c r="G1882" s="1" t="s">
        <v>2799</v>
      </c>
      <c r="H1882" s="32" t="str">
        <f>_xlfn.XLOOKUP(B1882,[2]CALCULATION!$B:$B,[2]CALCULATION!$H:$H,"")</f>
        <v>HUAWEI</v>
      </c>
      <c r="I1882" s="28">
        <v>0</v>
      </c>
      <c r="J1882" s="28">
        <v>0</v>
      </c>
      <c r="K1882" s="28">
        <v>0</v>
      </c>
      <c r="L1882" s="28">
        <v>0</v>
      </c>
      <c r="M1882" s="28">
        <v>0</v>
      </c>
      <c r="N1882" s="28">
        <v>0</v>
      </c>
      <c r="O1882" s="28">
        <v>0</v>
      </c>
      <c r="P1882" s="28">
        <v>0</v>
      </c>
      <c r="Q1882" s="28">
        <v>0</v>
      </c>
      <c r="R1882" s="28">
        <v>0</v>
      </c>
      <c r="S1882" s="93">
        <v>0</v>
      </c>
      <c r="T1882" s="93">
        <f>_xlfn.XLOOKUP(B1882,'[3]Nur des jours'!$B:$B,'[3]Nur des jours'!$U:$U,"")</f>
        <v>0</v>
      </c>
      <c r="U1882" s="93">
        <v>0</v>
      </c>
      <c r="V1882" s="93">
        <v>0</v>
      </c>
      <c r="W1882" s="93">
        <v>0</v>
      </c>
      <c r="X1882" s="93">
        <v>0</v>
      </c>
      <c r="Y1882" s="93">
        <v>0</v>
      </c>
      <c r="Z1882" s="93">
        <v>0</v>
      </c>
      <c r="AA1882" s="93">
        <v>0</v>
      </c>
      <c r="AB1882" s="93">
        <v>0</v>
      </c>
      <c r="AC1882" s="93"/>
      <c r="AD1882" s="93">
        <v>0</v>
      </c>
      <c r="AE1882" s="93">
        <v>0</v>
      </c>
      <c r="AF1882" s="93">
        <v>0</v>
      </c>
      <c r="AG1882" s="93"/>
      <c r="AH1882" s="93">
        <v>0</v>
      </c>
      <c r="AI1882" s="93">
        <v>0</v>
      </c>
      <c r="AJ1882" s="93">
        <v>0</v>
      </c>
      <c r="AK1882" s="93">
        <v>0</v>
      </c>
      <c r="AL1882" s="93">
        <v>0</v>
      </c>
      <c r="AM1882" s="49" t="s">
        <v>5559</v>
      </c>
      <c r="AN1882" s="49"/>
      <c r="AO1882" s="48" t="str" cm="1">
        <f t="array" ref="AO1882">IFERROR(_xlfn.IFS(
AQ1882="MPR ISSUE","PDH",
AQ1882="BSS Hardware Issue","BSS",
AQ1882="Sites strategiques, MLL, Pylone, etc.","ENVTECH",
AQ1882="AKTIVCO DEFAUT GE &amp; POWER Cabinet","AKTIVCO",
AQ1882="AKTIVCO Coupure ENEO &amp; Baisse de tension","AKTIVCO GRID ONLY",
AQ1882="Coupure ENEO &amp; Baisse de tension","IHS GRID ONLY",
AQ1882="Defaut GE &amp; POWER Cabinet","IHS",
AQ1882="Sharing","Partners",
AQ1882="Sites strategiques &amp; DataCenter","SST &amp; DC",
AQ1882="Exclu","Exclu",
AQ1882="SAT","SAT",
AQ1882="SPARE-ISSUE","SPARE-ISSUE",
AQ1882="Fiber CAmtel","TRANS_FO_CAMTEL",
AQ1882="Fiber AOF","Fiber AOF",
AQ1882="Projet OCM (HUAWEI)","TRAVAUX-HUAWEI",
AQ1882="Projet OCM (NOKIA)","TRAVAUX-NOKIA",
AQ1882="ACCESS-ISSUE","ACCESS-ISSUE",
AQ1882="Projet OCM (ZTE, NOKIA, autres projets)","TRAVAUX OCM",
AQ1882="No root CAuse","No root cause",
AQ1882="ODU HS","PDH",
AQ1882="IP &amp; VLAN","PDH",
AQ1882="Warehouse HUAWEI","SPARE-ISSUE",
AQ1882="SPARE-HS","SPARE-ISSUE",
AQ1882="Power Telco","BSS",AQ1882="no impacts","no impacts"
),"")</f>
        <v>No root cause</v>
      </c>
      <c r="AP1882" s="48" t="str" cm="1">
        <f t="array" ref="AP1882">IFERROR(_xlfn.IFS(
AQ1882="MPR ISSUE","TX ISSUE",
AQ1882="BSS Hardware Issue","RAN ISSUE",
AQ1882="Sites strategiques, MLL, Pylone, etc.","ENVTECH",
AQ1882="AKTIVCO DEFAUT GE &amp; POWER Cabinet","POWER ISSUE",
AQ1882="AKTIVCO Coupure ENEO &amp; Baisse de tension","POWER ISSUE",
AQ1882="Coupure ENEO &amp; Baisse de tension","POWER ISSUE",
AQ1882="Defaut GE &amp; POWER Cabinet","POWER ISSUE",
AQ1882="Sharing","POWER ISSUE",
AQ1882="Sites strategiques &amp; DataCenter","POWER ISSUE",
AQ1882="Exclu","Exclu",
AQ1882="SAT","TX ISSUE",
AQ1882="SPARE-ISSUE","SPARE-ISSUE",
AQ1882="Fiber CAmtel","TX ISSUE",
AQ1882="Fiber AOF","TX ISSUE",
AQ1882="Projet OCM (HUAWEI)","TRAVAUX-HUAWEI",
AQ1882="Projet OCM (NOKIA)","TRAVAUX -NOKIA",
AQ1882="ACCESS-ISSUE","ACCESS-ISSUE",
AQ1882="Projet OCM (ZTE, NOKIA, autres projets)","TRAVAUX OCM",
AQ1882="No root CAuse","No root cause",
AQ1882="ODU HS","TX ISSUE",
AQ1882="IP &amp; VLAN","TX ISSUE",
AQ1882="Warehouse HUAWEI","SPARE-ISSUE",
AQ1882="SPARE-HS","SPARE-ISSUE",
AQ1882="Power Telco","RAN ISSUE",AQ1882="no impacts","no impacts"
),"")</f>
        <v>No root cause</v>
      </c>
      <c r="AQ1882" s="127" t="s">
        <v>5344</v>
      </c>
      <c r="AR1882" s="48" t="str" cm="1">
        <f t="array" ref="AR1882">IFERROR(_xlfn.IFS(
AQ1882="MPR ISSUE","ACTIVE",
AQ1882="BSS Hardware Issue","ACTIVE",
AQ1882="Sites strategiques, MLL, Pylone, etc.","PASSIVE",
AQ1882="AKTIVCO DEFAUT GE &amp; POWER Cabinet","PASSIVE",
AQ1882="AKTIVCO Coupure ENEO &amp; Baisse de tension","PASSIVE",
AQ1882="Coupure ENEO &amp; Baisse de tension","PASSIVE",
AQ1882="Defaut GE &amp; POWER Cabinet","PASSIVE",
AQ1882="Sharing","PASSIVE",
AQ1882="Sites strategiques &amp; DataCenter","PASSIVE",
AQ1882="Exclu","Exclu",
AQ1882="SAT","ACTIVE",
AQ1882="SPARE-ISSUE","SPARE-ISSUE",
AQ1882="Fiber CAmtel","ACTIVE",
AQ1882="Fiber AOF","ACTIVE",
AQ1882="Projet OCM (HUAWEI)","PLANNED WORKS",
AQ1882="Projet OCM (NOKIA)","PLANNED WORKS",
AQ1882="ACCESS-ISSUE","ACCESS-ISSUE",
AQ1882="Projet OCM (ZTE, NOKIA, autres projets)","PLANNED WORKS",
AQ1882="No root CAuse","No root cause",
AQ1882="ODU HS","ACTIVE",
AQ1882="IP &amp; VLAN","ACTIVE",
AQ1882="Warehouse HUAWEI","SPARE-ISSUE",
AQ1882="SPARE-HS","SPARE-ISSUE",
AQ1882="Power Telco","ACTIVE", AQ1882="no impacts","no impacts"
),"")</f>
        <v>No root cause</v>
      </c>
      <c r="AS1882" s="92" t="s">
        <v>5537</v>
      </c>
      <c r="AT1882" s="98" t="s">
        <v>2800</v>
      </c>
      <c r="AV1882" s="17" t="s">
        <v>5537</v>
      </c>
      <c r="AW1882" s="7" t="s">
        <v>5537</v>
      </c>
      <c r="AX1882" s="6" t="s">
        <v>5537</v>
      </c>
      <c r="AY1882" s="7"/>
      <c r="AZ1882" s="3" t="s">
        <v>5537</v>
      </c>
      <c r="BA1882" s="18" t="s">
        <v>5537</v>
      </c>
      <c r="BB1882" s="18" t="s">
        <v>5537</v>
      </c>
      <c r="BC1882" s="18" t="s">
        <v>5537</v>
      </c>
      <c r="BD1882" s="18" t="s">
        <v>5537</v>
      </c>
      <c r="BE1882" s="18" t="s">
        <v>5537</v>
      </c>
      <c r="BF1882" s="18" t="s">
        <v>5537</v>
      </c>
      <c r="BG1882" s="18" t="s">
        <v>5537</v>
      </c>
      <c r="BH1882" s="18" t="s">
        <v>5537</v>
      </c>
      <c r="BI1882" s="18" t="s">
        <v>5537</v>
      </c>
      <c r="BJ1882" s="18" t="s">
        <v>5537</v>
      </c>
      <c r="BK1882" s="18" t="s">
        <v>5537</v>
      </c>
      <c r="BL1882" s="9" t="s">
        <v>5537</v>
      </c>
      <c r="BM1882" s="14" t="s">
        <v>5537</v>
      </c>
      <c r="BN1882" s="14" t="s">
        <v>5537</v>
      </c>
      <c r="BO1882" s="14" t="str">
        <f>_xlfn.XLOOKUP(B1882,'[4]cell downs 18042026 17h'!$B:$B,'[4]cell downs 18042026 17h'!$B:$B,"")</f>
        <v/>
      </c>
      <c r="BP1882" s="14" t="str">
        <f>_xlfn.XLOOKUP(B1882,'[5]Cells Huawei 19042026 15h'!$B:$B,'[5]Cells Huawei 19042026 15h'!$B:$B,"")</f>
        <v/>
      </c>
      <c r="BQ1882" s="9" t="str">
        <f>_xlfn.XLOOKUP(B1882,'[6]cells down 19042026 9H40'!$B:$B,'[6]cells down 19042026 9H40'!$B:$B,"")</f>
        <v/>
      </c>
      <c r="BR1882" s="9" t="s">
        <v>5537</v>
      </c>
      <c r="BS1882" s="9" t="s">
        <v>12</v>
      </c>
      <c r="BT1882" s="108"/>
    </row>
    <row r="1883" spans="1:72" s="9" customFormat="1" x14ac:dyDescent="0.35">
      <c r="A1883" s="1" t="s">
        <v>2812</v>
      </c>
      <c r="B1883" s="8" t="s">
        <v>2813</v>
      </c>
      <c r="C1883" s="3" t="str">
        <f>_xlfn.XLOOKUP(B1883,'[1]daily break down'!$D:$D,'[1]daily break down'!$E:$E,"")</f>
        <v>NORD</v>
      </c>
      <c r="D1883" s="1" t="s">
        <v>11</v>
      </c>
      <c r="E1883" s="1" t="s">
        <v>12</v>
      </c>
      <c r="F1883" s="3" t="s">
        <v>23</v>
      </c>
      <c r="G1883" s="1" t="s">
        <v>2814</v>
      </c>
      <c r="H1883" s="32" t="str">
        <f>_xlfn.XLOOKUP(B1883,[2]CALCULATION!$B:$B,[2]CALCULATION!$H:$H,"")</f>
        <v>Huawei</v>
      </c>
      <c r="I1883" s="28">
        <v>0</v>
      </c>
      <c r="J1883" s="28">
        <v>0</v>
      </c>
      <c r="K1883" s="28">
        <v>0</v>
      </c>
      <c r="L1883" s="28">
        <v>0</v>
      </c>
      <c r="M1883" s="28">
        <v>0</v>
      </c>
      <c r="N1883" s="28">
        <v>0</v>
      </c>
      <c r="O1883" s="28">
        <v>0</v>
      </c>
      <c r="P1883" s="28">
        <v>0</v>
      </c>
      <c r="Q1883" s="28">
        <v>0</v>
      </c>
      <c r="R1883" s="28">
        <v>0</v>
      </c>
      <c r="S1883" s="93">
        <v>0</v>
      </c>
      <c r="T1883" s="93">
        <f>_xlfn.XLOOKUP(B1883,'[3]Nur des jours'!$B:$B,'[3]Nur des jours'!$U:$U,"")</f>
        <v>0</v>
      </c>
      <c r="U1883" s="93">
        <v>0</v>
      </c>
      <c r="V1883" s="93">
        <v>0</v>
      </c>
      <c r="W1883" s="93">
        <v>0</v>
      </c>
      <c r="X1883" s="93">
        <v>0</v>
      </c>
      <c r="Y1883" s="93">
        <v>0</v>
      </c>
      <c r="Z1883" s="93">
        <v>0</v>
      </c>
      <c r="AA1883" s="93">
        <v>0</v>
      </c>
      <c r="AB1883" s="93">
        <v>0</v>
      </c>
      <c r="AC1883" s="93"/>
      <c r="AD1883" s="93">
        <v>0</v>
      </c>
      <c r="AE1883" s="93">
        <v>0</v>
      </c>
      <c r="AF1883" s="93">
        <v>0</v>
      </c>
      <c r="AG1883" s="93"/>
      <c r="AH1883" s="93">
        <v>0</v>
      </c>
      <c r="AI1883" s="93">
        <v>0</v>
      </c>
      <c r="AJ1883" s="93">
        <v>0</v>
      </c>
      <c r="AK1883" s="93">
        <v>0</v>
      </c>
      <c r="AL1883" s="93">
        <v>0</v>
      </c>
      <c r="AM1883" s="49" t="s">
        <v>5559</v>
      </c>
      <c r="AN1883" s="49"/>
      <c r="AO1883" s="48" t="str" cm="1">
        <f t="array" ref="AO1883">IFERROR(_xlfn.IFS(
AQ1883="MPR ISSUE","PDH",
AQ1883="BSS Hardware Issue","BSS",
AQ1883="Sites strategiques, MLL, Pylone, etc.","ENVTECH",
AQ1883="AKTIVCO DEFAUT GE &amp; POWER Cabinet","AKTIVCO",
AQ1883="AKTIVCO Coupure ENEO &amp; Baisse de tension","AKTIVCO GRID ONLY",
AQ1883="Coupure ENEO &amp; Baisse de tension","IHS GRID ONLY",
AQ1883="Defaut GE &amp; POWER Cabinet","IHS",
AQ1883="Sharing","Partners",
AQ1883="Sites strategiques &amp; DataCenter","SST &amp; DC",
AQ1883="Exclu","Exclu",
AQ1883="SAT","SAT",
AQ1883="SPARE-ISSUE","SPARE-ISSUE",
AQ1883="Fiber CAmtel","TRANS_FO_CAMTEL",
AQ1883="Fiber AOF","Fiber AOF",
AQ1883="Projet OCM (HUAWEI)","TRAVAUX-HUAWEI",
AQ1883="Projet OCM (NOKIA)","TRAVAUX-NOKIA",
AQ1883="ACCESS-ISSUE","ACCESS-ISSUE",
AQ1883="Projet OCM (ZTE, NOKIA, autres projets)","TRAVAUX OCM",
AQ1883="No root CAuse","No root cause",
AQ1883="ODU HS","PDH",
AQ1883="IP &amp; VLAN","PDH",
AQ1883="Warehouse HUAWEI","SPARE-ISSUE",
AQ1883="SPARE-HS","SPARE-ISSUE",
AQ1883="Power Telco","BSS",AQ1883="no impacts","no impacts"
),"")</f>
        <v>No root cause</v>
      </c>
      <c r="AP1883" s="48" t="str" cm="1">
        <f t="array" ref="AP1883">IFERROR(_xlfn.IFS(
AQ1883="MPR ISSUE","TX ISSUE",
AQ1883="BSS Hardware Issue","RAN ISSUE",
AQ1883="Sites strategiques, MLL, Pylone, etc.","ENVTECH",
AQ1883="AKTIVCO DEFAUT GE &amp; POWER Cabinet","POWER ISSUE",
AQ1883="AKTIVCO Coupure ENEO &amp; Baisse de tension","POWER ISSUE",
AQ1883="Coupure ENEO &amp; Baisse de tension","POWER ISSUE",
AQ1883="Defaut GE &amp; POWER Cabinet","POWER ISSUE",
AQ1883="Sharing","POWER ISSUE",
AQ1883="Sites strategiques &amp; DataCenter","POWER ISSUE",
AQ1883="Exclu","Exclu",
AQ1883="SAT","TX ISSUE",
AQ1883="SPARE-ISSUE","SPARE-ISSUE",
AQ1883="Fiber CAmtel","TX ISSUE",
AQ1883="Fiber AOF","TX ISSUE",
AQ1883="Projet OCM (HUAWEI)","TRAVAUX-HUAWEI",
AQ1883="Projet OCM (NOKIA)","TRAVAUX -NOKIA",
AQ1883="ACCESS-ISSUE","ACCESS-ISSUE",
AQ1883="Projet OCM (ZTE, NOKIA, autres projets)","TRAVAUX OCM",
AQ1883="No root CAuse","No root cause",
AQ1883="ODU HS","TX ISSUE",
AQ1883="IP &amp; VLAN","TX ISSUE",
AQ1883="Warehouse HUAWEI","SPARE-ISSUE",
AQ1883="SPARE-HS","SPARE-ISSUE",
AQ1883="Power Telco","RAN ISSUE",AQ1883="no impacts","no impacts"
),"")</f>
        <v>No root cause</v>
      </c>
      <c r="AQ1883" s="127" t="s">
        <v>5344</v>
      </c>
      <c r="AR1883" s="48" t="str" cm="1">
        <f t="array" ref="AR1883">IFERROR(_xlfn.IFS(
AQ1883="MPR ISSUE","ACTIVE",
AQ1883="BSS Hardware Issue","ACTIVE",
AQ1883="Sites strategiques, MLL, Pylone, etc.","PASSIVE",
AQ1883="AKTIVCO DEFAUT GE &amp; POWER Cabinet","PASSIVE",
AQ1883="AKTIVCO Coupure ENEO &amp; Baisse de tension","PASSIVE",
AQ1883="Coupure ENEO &amp; Baisse de tension","PASSIVE",
AQ1883="Defaut GE &amp; POWER Cabinet","PASSIVE",
AQ1883="Sharing","PASSIVE",
AQ1883="Sites strategiques &amp; DataCenter","PASSIVE",
AQ1883="Exclu","Exclu",
AQ1883="SAT","ACTIVE",
AQ1883="SPARE-ISSUE","SPARE-ISSUE",
AQ1883="Fiber CAmtel","ACTIVE",
AQ1883="Fiber AOF","ACTIVE",
AQ1883="Projet OCM (HUAWEI)","PLANNED WORKS",
AQ1883="Projet OCM (NOKIA)","PLANNED WORKS",
AQ1883="ACCESS-ISSUE","ACCESS-ISSUE",
AQ1883="Projet OCM (ZTE, NOKIA, autres projets)","PLANNED WORKS",
AQ1883="No root CAuse","No root cause",
AQ1883="ODU HS","ACTIVE",
AQ1883="IP &amp; VLAN","ACTIVE",
AQ1883="Warehouse HUAWEI","SPARE-ISSUE",
AQ1883="SPARE-HS","SPARE-ISSUE",
AQ1883="Power Telco","ACTIVE", AQ1883="no impacts","no impacts"
),"")</f>
        <v>No root cause</v>
      </c>
      <c r="AS1883" s="92" t="s">
        <v>5537</v>
      </c>
      <c r="AT1883" s="98" t="s">
        <v>2813</v>
      </c>
      <c r="AV1883" s="17" t="s">
        <v>5537</v>
      </c>
      <c r="AW1883" s="7" t="s">
        <v>5537</v>
      </c>
      <c r="AX1883" s="6" t="s">
        <v>5537</v>
      </c>
      <c r="AY1883" s="7"/>
      <c r="AZ1883" s="3" t="s">
        <v>5537</v>
      </c>
      <c r="BA1883" s="18" t="s">
        <v>5537</v>
      </c>
      <c r="BB1883" s="18" t="s">
        <v>5537</v>
      </c>
      <c r="BC1883" s="18" t="s">
        <v>5537</v>
      </c>
      <c r="BD1883" s="18" t="s">
        <v>5537</v>
      </c>
      <c r="BE1883" s="18" t="s">
        <v>5537</v>
      </c>
      <c r="BF1883" s="18" t="s">
        <v>5537</v>
      </c>
      <c r="BG1883" s="18" t="s">
        <v>5537</v>
      </c>
      <c r="BH1883" s="18" t="s">
        <v>5537</v>
      </c>
      <c r="BI1883" s="18" t="s">
        <v>5537</v>
      </c>
      <c r="BJ1883" s="18" t="s">
        <v>5537</v>
      </c>
      <c r="BK1883" s="18" t="s">
        <v>5537</v>
      </c>
      <c r="BL1883" s="9" t="s">
        <v>5537</v>
      </c>
      <c r="BM1883" s="14" t="s">
        <v>5537</v>
      </c>
      <c r="BN1883" s="14" t="s">
        <v>5537</v>
      </c>
      <c r="BO1883" s="14" t="str">
        <f>_xlfn.XLOOKUP(B1883,'[4]cell downs 18042026 17h'!$B:$B,'[4]cell downs 18042026 17h'!$B:$B,"")</f>
        <v/>
      </c>
      <c r="BP1883" s="14" t="str">
        <f>_xlfn.XLOOKUP(B1883,'[5]Cells Huawei 19042026 15h'!$B:$B,'[5]Cells Huawei 19042026 15h'!$B:$B,"")</f>
        <v/>
      </c>
      <c r="BQ1883" s="9" t="str">
        <f>_xlfn.XLOOKUP(B1883,'[6]cells down 19042026 9H40'!$B:$B,'[6]cells down 19042026 9H40'!$B:$B,"")</f>
        <v/>
      </c>
      <c r="BR1883" s="9" t="s">
        <v>2813</v>
      </c>
      <c r="BS1883" s="9" t="s">
        <v>12</v>
      </c>
      <c r="BT1883" s="108"/>
    </row>
    <row r="1884" spans="1:72" s="9" customFormat="1" ht="23" customHeight="1" x14ac:dyDescent="0.35">
      <c r="A1884" s="1" t="s">
        <v>2817</v>
      </c>
      <c r="B1884" s="8" t="s">
        <v>2818</v>
      </c>
      <c r="C1884" s="3" t="str">
        <f>_xlfn.XLOOKUP(B1884,'[1]daily break down'!$D:$D,'[1]daily break down'!$E:$E,"")</f>
        <v>NORD</v>
      </c>
      <c r="D1884" s="1" t="s">
        <v>11</v>
      </c>
      <c r="E1884" s="1" t="s">
        <v>237</v>
      </c>
      <c r="F1884" s="3" t="s">
        <v>23</v>
      </c>
      <c r="G1884" s="1" t="s">
        <v>2817</v>
      </c>
      <c r="H1884" s="32" t="str">
        <f>_xlfn.XLOOKUP(B1884,[2]CALCULATION!$B:$B,[2]CALCULATION!$H:$H,"")</f>
        <v>HUAWEI</v>
      </c>
      <c r="I1884" s="28">
        <v>0</v>
      </c>
      <c r="J1884" s="28">
        <v>0</v>
      </c>
      <c r="K1884" s="28">
        <v>0</v>
      </c>
      <c r="L1884" s="28">
        <v>0</v>
      </c>
      <c r="M1884" s="28">
        <v>0</v>
      </c>
      <c r="N1884" s="28">
        <v>0</v>
      </c>
      <c r="O1884" s="28">
        <v>0</v>
      </c>
      <c r="P1884" s="28">
        <v>0</v>
      </c>
      <c r="Q1884" s="28">
        <v>0</v>
      </c>
      <c r="R1884" s="28">
        <v>0</v>
      </c>
      <c r="S1884" s="93">
        <v>0</v>
      </c>
      <c r="T1884" s="93">
        <f>_xlfn.XLOOKUP(B1884,'[3]Nur des jours'!$B:$B,'[3]Nur des jours'!$U:$U,"")</f>
        <v>0</v>
      </c>
      <c r="U1884" s="93">
        <v>0</v>
      </c>
      <c r="V1884" s="93">
        <v>0</v>
      </c>
      <c r="W1884" s="93">
        <v>0</v>
      </c>
      <c r="X1884" s="93">
        <v>0</v>
      </c>
      <c r="Y1884" s="93">
        <v>0</v>
      </c>
      <c r="Z1884" s="93">
        <v>0</v>
      </c>
      <c r="AA1884" s="93">
        <v>0</v>
      </c>
      <c r="AB1884" s="93">
        <v>0</v>
      </c>
      <c r="AC1884" s="93"/>
      <c r="AD1884" s="93">
        <v>0</v>
      </c>
      <c r="AE1884" s="93">
        <v>0</v>
      </c>
      <c r="AF1884" s="93">
        <v>0</v>
      </c>
      <c r="AG1884" s="93"/>
      <c r="AH1884" s="93">
        <v>0</v>
      </c>
      <c r="AI1884" s="93">
        <v>0</v>
      </c>
      <c r="AJ1884" s="93">
        <v>0</v>
      </c>
      <c r="AK1884" s="93">
        <v>0</v>
      </c>
      <c r="AL1884" s="93">
        <v>0</v>
      </c>
      <c r="AM1884" s="49" t="s">
        <v>5559</v>
      </c>
      <c r="AN1884" s="49"/>
      <c r="AO1884" s="48" t="str" cm="1">
        <f t="array" ref="AO1884">IFERROR(_xlfn.IFS(
AQ1884="MPR ISSUE","PDH",
AQ1884="BSS Hardware Issue","BSS",
AQ1884="Sites strategiques, MLL, Pylone, etc.","ENVTECH",
AQ1884="AKTIVCO DEFAUT GE &amp; POWER Cabinet","AKTIVCO",
AQ1884="AKTIVCO Coupure ENEO &amp; Baisse de tension","AKTIVCO GRID ONLY",
AQ1884="Coupure ENEO &amp; Baisse de tension","IHS GRID ONLY",
AQ1884="Defaut GE &amp; POWER Cabinet","IHS",
AQ1884="Sharing","Partners",
AQ1884="Sites strategiques &amp; DataCenter","SST &amp; DC",
AQ1884="Exclu","Exclu",
AQ1884="SAT","SAT",
AQ1884="SPARE-ISSUE","SPARE-ISSUE",
AQ1884="Fiber CAmtel","TRANS_FO_CAMTEL",
AQ1884="Fiber AOF","Fiber AOF",
AQ1884="Projet OCM (HUAWEI)","TRAVAUX-HUAWEI",
AQ1884="Projet OCM (NOKIA)","TRAVAUX-NOKIA",
AQ1884="ACCESS-ISSUE","ACCESS-ISSUE",
AQ1884="Projet OCM (ZTE, NOKIA, autres projets)","TRAVAUX OCM",
AQ1884="No root CAuse","No root cause",
AQ1884="ODU HS","PDH",
AQ1884="IP &amp; VLAN","PDH",
AQ1884="Warehouse HUAWEI","SPARE-ISSUE",
AQ1884="SPARE-HS","SPARE-ISSUE",
AQ1884="Power Telco","BSS",AQ1884="no impacts","no impacts"
),"")</f>
        <v>No root cause</v>
      </c>
      <c r="AP1884" s="48" t="str" cm="1">
        <f t="array" ref="AP1884">IFERROR(_xlfn.IFS(
AQ1884="MPR ISSUE","TX ISSUE",
AQ1884="BSS Hardware Issue","RAN ISSUE",
AQ1884="Sites strategiques, MLL, Pylone, etc.","ENVTECH",
AQ1884="AKTIVCO DEFAUT GE &amp; POWER Cabinet","POWER ISSUE",
AQ1884="AKTIVCO Coupure ENEO &amp; Baisse de tension","POWER ISSUE",
AQ1884="Coupure ENEO &amp; Baisse de tension","POWER ISSUE",
AQ1884="Defaut GE &amp; POWER Cabinet","POWER ISSUE",
AQ1884="Sharing","POWER ISSUE",
AQ1884="Sites strategiques &amp; DataCenter","POWER ISSUE",
AQ1884="Exclu","Exclu",
AQ1884="SAT","TX ISSUE",
AQ1884="SPARE-ISSUE","SPARE-ISSUE",
AQ1884="Fiber CAmtel","TX ISSUE",
AQ1884="Fiber AOF","TX ISSUE",
AQ1884="Projet OCM (HUAWEI)","TRAVAUX-HUAWEI",
AQ1884="Projet OCM (NOKIA)","TRAVAUX -NOKIA",
AQ1884="ACCESS-ISSUE","ACCESS-ISSUE",
AQ1884="Projet OCM (ZTE, NOKIA, autres projets)","TRAVAUX OCM",
AQ1884="No root CAuse","No root cause",
AQ1884="ODU HS","TX ISSUE",
AQ1884="IP &amp; VLAN","TX ISSUE",
AQ1884="Warehouse HUAWEI","SPARE-ISSUE",
AQ1884="SPARE-HS","SPARE-ISSUE",
AQ1884="Power Telco","RAN ISSUE",AQ1884="no impacts","no impacts"
),"")</f>
        <v>No root cause</v>
      </c>
      <c r="AQ1884" s="127" t="s">
        <v>5344</v>
      </c>
      <c r="AR1884" s="48" t="str" cm="1">
        <f t="array" ref="AR1884">IFERROR(_xlfn.IFS(
AQ1884="MPR ISSUE","ACTIVE",
AQ1884="BSS Hardware Issue","ACTIVE",
AQ1884="Sites strategiques, MLL, Pylone, etc.","PASSIVE",
AQ1884="AKTIVCO DEFAUT GE &amp; POWER Cabinet","PASSIVE",
AQ1884="AKTIVCO Coupure ENEO &amp; Baisse de tension","PASSIVE",
AQ1884="Coupure ENEO &amp; Baisse de tension","PASSIVE",
AQ1884="Defaut GE &amp; POWER Cabinet","PASSIVE",
AQ1884="Sharing","PASSIVE",
AQ1884="Sites strategiques &amp; DataCenter","PASSIVE",
AQ1884="Exclu","Exclu",
AQ1884="SAT","ACTIVE",
AQ1884="SPARE-ISSUE","SPARE-ISSUE",
AQ1884="Fiber CAmtel","ACTIVE",
AQ1884="Fiber AOF","ACTIVE",
AQ1884="Projet OCM (HUAWEI)","PLANNED WORKS",
AQ1884="Projet OCM (NOKIA)","PLANNED WORKS",
AQ1884="ACCESS-ISSUE","ACCESS-ISSUE",
AQ1884="Projet OCM (ZTE, NOKIA, autres projets)","PLANNED WORKS",
AQ1884="No root CAuse","No root cause",
AQ1884="ODU HS","ACTIVE",
AQ1884="IP &amp; VLAN","ACTIVE",
AQ1884="Warehouse HUAWEI","SPARE-ISSUE",
AQ1884="SPARE-HS","SPARE-ISSUE",
AQ1884="Power Telco","ACTIVE", AQ1884="no impacts","no impacts"
),"")</f>
        <v>No root cause</v>
      </c>
      <c r="AS1884" s="92" t="s">
        <v>5537</v>
      </c>
      <c r="AT1884" s="98" t="s">
        <v>2818</v>
      </c>
      <c r="AV1884" s="17" t="s">
        <v>5537</v>
      </c>
      <c r="AW1884" s="7" t="s">
        <v>5537</v>
      </c>
      <c r="AX1884" s="6" t="s">
        <v>5537</v>
      </c>
      <c r="AY1884" s="7"/>
      <c r="AZ1884" s="3" t="s">
        <v>5537</v>
      </c>
      <c r="BA1884" s="18" t="s">
        <v>5537</v>
      </c>
      <c r="BB1884" s="18" t="s">
        <v>5537</v>
      </c>
      <c r="BC1884" s="18" t="s">
        <v>5537</v>
      </c>
      <c r="BD1884" s="18" t="s">
        <v>5537</v>
      </c>
      <c r="BE1884" s="18" t="s">
        <v>5537</v>
      </c>
      <c r="BF1884" s="18" t="s">
        <v>5537</v>
      </c>
      <c r="BG1884" s="18" t="s">
        <v>5537</v>
      </c>
      <c r="BH1884" s="18" t="s">
        <v>5537</v>
      </c>
      <c r="BI1884" s="18" t="s">
        <v>5537</v>
      </c>
      <c r="BJ1884" s="18" t="s">
        <v>5537</v>
      </c>
      <c r="BK1884" s="18" t="s">
        <v>5537</v>
      </c>
      <c r="BL1884" s="9" t="s">
        <v>5537</v>
      </c>
      <c r="BM1884" s="14" t="s">
        <v>5537</v>
      </c>
      <c r="BN1884" s="14" t="s">
        <v>5537</v>
      </c>
      <c r="BO1884" s="14" t="str">
        <f>_xlfn.XLOOKUP(B1884,'[4]cell downs 18042026 17h'!$B:$B,'[4]cell downs 18042026 17h'!$B:$B,"")</f>
        <v/>
      </c>
      <c r="BP1884" s="14" t="str">
        <f>_xlfn.XLOOKUP(B1884,'[5]Cells Huawei 19042026 15h'!$B:$B,'[5]Cells Huawei 19042026 15h'!$B:$B,"")</f>
        <v/>
      </c>
      <c r="BQ1884" s="9" t="str">
        <f>_xlfn.XLOOKUP(B1884,'[6]cells down 19042026 9H40'!$B:$B,'[6]cells down 19042026 9H40'!$B:$B,"")</f>
        <v/>
      </c>
      <c r="BR1884" s="9" t="s">
        <v>2818</v>
      </c>
      <c r="BS1884" s="9" t="s">
        <v>5537</v>
      </c>
      <c r="BT1884" s="108"/>
    </row>
    <row r="1885" spans="1:72" s="9" customFormat="1" x14ac:dyDescent="0.35">
      <c r="A1885" s="1" t="s">
        <v>2879</v>
      </c>
      <c r="B1885" s="8" t="s">
        <v>2880</v>
      </c>
      <c r="C1885" s="3" t="str">
        <f>_xlfn.XLOOKUP(B1885,'[1]daily break down'!$D:$D,'[1]daily break down'!$E:$E,"")</f>
        <v>NORD</v>
      </c>
      <c r="D1885" s="1" t="s">
        <v>11</v>
      </c>
      <c r="E1885" s="1" t="s">
        <v>66</v>
      </c>
      <c r="F1885" s="3" t="s">
        <v>23</v>
      </c>
      <c r="G1885" s="1" t="s">
        <v>2879</v>
      </c>
      <c r="H1885" s="32" t="str">
        <f>_xlfn.XLOOKUP(B1885,[2]CALCULATION!$B:$B,[2]CALCULATION!$H:$H,"")</f>
        <v>HUAWEI</v>
      </c>
      <c r="I1885" s="28">
        <v>0</v>
      </c>
      <c r="J1885" s="28">
        <v>0</v>
      </c>
      <c r="K1885" s="28">
        <v>0</v>
      </c>
      <c r="L1885" s="28">
        <v>0</v>
      </c>
      <c r="M1885" s="28">
        <v>0</v>
      </c>
      <c r="N1885" s="28">
        <v>0</v>
      </c>
      <c r="O1885" s="28">
        <v>0</v>
      </c>
      <c r="P1885" s="28">
        <v>0</v>
      </c>
      <c r="Q1885" s="28">
        <v>0</v>
      </c>
      <c r="R1885" s="28">
        <v>0</v>
      </c>
      <c r="S1885" s="93">
        <v>0</v>
      </c>
      <c r="T1885" s="93">
        <f>_xlfn.XLOOKUP(B1885,'[3]Nur des jours'!$B:$B,'[3]Nur des jours'!$U:$U,"")</f>
        <v>0</v>
      </c>
      <c r="U1885" s="93">
        <v>0</v>
      </c>
      <c r="V1885" s="93">
        <v>0</v>
      </c>
      <c r="W1885" s="93">
        <v>0</v>
      </c>
      <c r="X1885" s="93">
        <v>0</v>
      </c>
      <c r="Y1885" s="93">
        <v>0</v>
      </c>
      <c r="Z1885" s="93">
        <v>0</v>
      </c>
      <c r="AA1885" s="93">
        <v>0</v>
      </c>
      <c r="AB1885" s="93">
        <v>0</v>
      </c>
      <c r="AC1885" s="93"/>
      <c r="AD1885" s="93">
        <v>0</v>
      </c>
      <c r="AE1885" s="93">
        <v>0</v>
      </c>
      <c r="AF1885" s="93">
        <v>0</v>
      </c>
      <c r="AG1885" s="93"/>
      <c r="AH1885" s="93">
        <v>0</v>
      </c>
      <c r="AI1885" s="93">
        <v>0</v>
      </c>
      <c r="AJ1885" s="93">
        <v>0</v>
      </c>
      <c r="AK1885" s="93">
        <v>0</v>
      </c>
      <c r="AL1885" s="93">
        <v>0</v>
      </c>
      <c r="AM1885" s="49" t="s">
        <v>5559</v>
      </c>
      <c r="AN1885" s="49"/>
      <c r="AO1885" s="48" t="str" cm="1">
        <f t="array" ref="AO1885">IFERROR(_xlfn.IFS(
AQ1885="MPR ISSUE","PDH",
AQ1885="BSS Hardware Issue","BSS",
AQ1885="Sites strategiques, MLL, Pylone, etc.","ENVTECH",
AQ1885="AKTIVCO DEFAUT GE &amp; POWER Cabinet","AKTIVCO",
AQ1885="AKTIVCO Coupure ENEO &amp; Baisse de tension","AKTIVCO GRID ONLY",
AQ1885="Coupure ENEO &amp; Baisse de tension","IHS GRID ONLY",
AQ1885="Defaut GE &amp; POWER Cabinet","IHS",
AQ1885="Sharing","Partners",
AQ1885="Sites strategiques &amp; DataCenter","SST &amp; DC",
AQ1885="Exclu","Exclu",
AQ1885="SAT","SAT",
AQ1885="SPARE-ISSUE","SPARE-ISSUE",
AQ1885="Fiber CAmtel","TRANS_FO_CAMTEL",
AQ1885="Fiber AOF","Fiber AOF",
AQ1885="Projet OCM (HUAWEI)","TRAVAUX-HUAWEI",
AQ1885="Projet OCM (NOKIA)","TRAVAUX-NOKIA",
AQ1885="ACCESS-ISSUE","ACCESS-ISSUE",
AQ1885="Projet OCM (ZTE, NOKIA, autres projets)","TRAVAUX OCM",
AQ1885="No root CAuse","No root cause",
AQ1885="ODU HS","PDH",
AQ1885="IP &amp; VLAN","PDH",
AQ1885="Warehouse HUAWEI","SPARE-ISSUE",
AQ1885="SPARE-HS","SPARE-ISSUE",
AQ1885="Power Telco","BSS",AQ1885="no impacts","no impacts"
),"")</f>
        <v>No root cause</v>
      </c>
      <c r="AP1885" s="48" t="str" cm="1">
        <f t="array" ref="AP1885">IFERROR(_xlfn.IFS(
AQ1885="MPR ISSUE","TX ISSUE",
AQ1885="BSS Hardware Issue","RAN ISSUE",
AQ1885="Sites strategiques, MLL, Pylone, etc.","ENVTECH",
AQ1885="AKTIVCO DEFAUT GE &amp; POWER Cabinet","POWER ISSUE",
AQ1885="AKTIVCO Coupure ENEO &amp; Baisse de tension","POWER ISSUE",
AQ1885="Coupure ENEO &amp; Baisse de tension","POWER ISSUE",
AQ1885="Defaut GE &amp; POWER Cabinet","POWER ISSUE",
AQ1885="Sharing","POWER ISSUE",
AQ1885="Sites strategiques &amp; DataCenter","POWER ISSUE",
AQ1885="Exclu","Exclu",
AQ1885="SAT","TX ISSUE",
AQ1885="SPARE-ISSUE","SPARE-ISSUE",
AQ1885="Fiber CAmtel","TX ISSUE",
AQ1885="Fiber AOF","TX ISSUE",
AQ1885="Projet OCM (HUAWEI)","TRAVAUX-HUAWEI",
AQ1885="Projet OCM (NOKIA)","TRAVAUX -NOKIA",
AQ1885="ACCESS-ISSUE","ACCESS-ISSUE",
AQ1885="Projet OCM (ZTE, NOKIA, autres projets)","TRAVAUX OCM",
AQ1885="No root CAuse","No root cause",
AQ1885="ODU HS","TX ISSUE",
AQ1885="IP &amp; VLAN","TX ISSUE",
AQ1885="Warehouse HUAWEI","SPARE-ISSUE",
AQ1885="SPARE-HS","SPARE-ISSUE",
AQ1885="Power Telco","RAN ISSUE",AQ1885="no impacts","no impacts"
),"")</f>
        <v>No root cause</v>
      </c>
      <c r="AQ1885" s="127" t="s">
        <v>5344</v>
      </c>
      <c r="AR1885" s="48" t="str" cm="1">
        <f t="array" ref="AR1885">IFERROR(_xlfn.IFS(
AQ1885="MPR ISSUE","ACTIVE",
AQ1885="BSS Hardware Issue","ACTIVE",
AQ1885="Sites strategiques, MLL, Pylone, etc.","PASSIVE",
AQ1885="AKTIVCO DEFAUT GE &amp; POWER Cabinet","PASSIVE",
AQ1885="AKTIVCO Coupure ENEO &amp; Baisse de tension","PASSIVE",
AQ1885="Coupure ENEO &amp; Baisse de tension","PASSIVE",
AQ1885="Defaut GE &amp; POWER Cabinet","PASSIVE",
AQ1885="Sharing","PASSIVE",
AQ1885="Sites strategiques &amp; DataCenter","PASSIVE",
AQ1885="Exclu","Exclu",
AQ1885="SAT","ACTIVE",
AQ1885="SPARE-ISSUE","SPARE-ISSUE",
AQ1885="Fiber CAmtel","ACTIVE",
AQ1885="Fiber AOF","ACTIVE",
AQ1885="Projet OCM (HUAWEI)","PLANNED WORKS",
AQ1885="Projet OCM (NOKIA)","PLANNED WORKS",
AQ1885="ACCESS-ISSUE","ACCESS-ISSUE",
AQ1885="Projet OCM (ZTE, NOKIA, autres projets)","PLANNED WORKS",
AQ1885="No root CAuse","No root cause",
AQ1885="ODU HS","ACTIVE",
AQ1885="IP &amp; VLAN","ACTIVE",
AQ1885="Warehouse HUAWEI","SPARE-ISSUE",
AQ1885="SPARE-HS","SPARE-ISSUE",
AQ1885="Power Telco","ACTIVE", AQ1885="no impacts","no impacts"
),"")</f>
        <v>No root cause</v>
      </c>
      <c r="AS1885" s="92" t="s">
        <v>5537</v>
      </c>
      <c r="AT1885" s="98" t="s">
        <v>2880</v>
      </c>
      <c r="AV1885" s="17" t="s">
        <v>5537</v>
      </c>
      <c r="AW1885" s="7" t="s">
        <v>5537</v>
      </c>
      <c r="AX1885" s="6" t="s">
        <v>5537</v>
      </c>
      <c r="AY1885" s="7"/>
      <c r="AZ1885" s="3" t="s">
        <v>5537</v>
      </c>
      <c r="BA1885" s="18" t="s">
        <v>5537</v>
      </c>
      <c r="BB1885" s="18" t="s">
        <v>5537</v>
      </c>
      <c r="BC1885" s="18" t="s">
        <v>5537</v>
      </c>
      <c r="BD1885" s="18" t="s">
        <v>5537</v>
      </c>
      <c r="BE1885" s="18" t="s">
        <v>5537</v>
      </c>
      <c r="BF1885" s="18" t="s">
        <v>5537</v>
      </c>
      <c r="BG1885" s="18" t="s">
        <v>5537</v>
      </c>
      <c r="BH1885" s="18" t="s">
        <v>5537</v>
      </c>
      <c r="BI1885" s="18" t="s">
        <v>5537</v>
      </c>
      <c r="BJ1885" s="18" t="s">
        <v>5537</v>
      </c>
      <c r="BK1885" s="18" t="s">
        <v>5537</v>
      </c>
      <c r="BL1885" s="9" t="s">
        <v>5537</v>
      </c>
      <c r="BM1885" s="14" t="s">
        <v>5537</v>
      </c>
      <c r="BN1885" s="14" t="s">
        <v>5537</v>
      </c>
      <c r="BO1885" s="14" t="str">
        <f>_xlfn.XLOOKUP(B1885,'[4]cell downs 18042026 17h'!$B:$B,'[4]cell downs 18042026 17h'!$B:$B,"")</f>
        <v/>
      </c>
      <c r="BP1885" s="14" t="str">
        <f>_xlfn.XLOOKUP(B1885,'[5]Cells Huawei 19042026 15h'!$B:$B,'[5]Cells Huawei 19042026 15h'!$B:$B,"")</f>
        <v/>
      </c>
      <c r="BQ1885" s="9" t="str">
        <f>_xlfn.XLOOKUP(B1885,'[6]cells down 19042026 9H40'!$B:$B,'[6]cells down 19042026 9H40'!$B:$B,"")</f>
        <v/>
      </c>
      <c r="BR1885" s="9" t="s">
        <v>2880</v>
      </c>
      <c r="BS1885" s="9" t="s">
        <v>5537</v>
      </c>
      <c r="BT1885" s="108"/>
    </row>
    <row r="1886" spans="1:72" s="9" customFormat="1" x14ac:dyDescent="0.35">
      <c r="A1886" s="1" t="s">
        <v>2987</v>
      </c>
      <c r="B1886" s="8" t="s">
        <v>2988</v>
      </c>
      <c r="C1886" s="3" t="str">
        <f>_xlfn.XLOOKUP(B1886,'[1]daily break down'!$D:$D,'[1]daily break down'!$E:$E,"")</f>
        <v>NORD</v>
      </c>
      <c r="D1886" s="1" t="s">
        <v>21</v>
      </c>
      <c r="E1886" s="1" t="s">
        <v>122</v>
      </c>
      <c r="F1886" s="3" t="s">
        <v>23</v>
      </c>
      <c r="G1886" s="1" t="s">
        <v>2989</v>
      </c>
      <c r="H1886" s="32" t="str">
        <f>_xlfn.XLOOKUP(B1886,[2]CALCULATION!$B:$B,[2]CALCULATION!$H:$H,"")</f>
        <v>HUAWEI</v>
      </c>
      <c r="I1886" s="28">
        <v>0</v>
      </c>
      <c r="J1886" s="28">
        <v>0</v>
      </c>
      <c r="K1886" s="28">
        <v>0</v>
      </c>
      <c r="L1886" s="28">
        <v>0</v>
      </c>
      <c r="M1886" s="28">
        <v>0</v>
      </c>
      <c r="N1886" s="28">
        <v>0</v>
      </c>
      <c r="O1886" s="28">
        <v>0</v>
      </c>
      <c r="P1886" s="28">
        <v>0</v>
      </c>
      <c r="Q1886" s="28">
        <v>0</v>
      </c>
      <c r="R1886" s="28">
        <v>0</v>
      </c>
      <c r="S1886" s="93">
        <v>0</v>
      </c>
      <c r="T1886" s="93">
        <f>_xlfn.XLOOKUP(B1886,'[3]Nur des jours'!$B:$B,'[3]Nur des jours'!$U:$U,"")</f>
        <v>0</v>
      </c>
      <c r="U1886" s="93">
        <v>0</v>
      </c>
      <c r="V1886" s="93">
        <v>0</v>
      </c>
      <c r="W1886" s="93">
        <v>0</v>
      </c>
      <c r="X1886" s="93">
        <v>0</v>
      </c>
      <c r="Y1886" s="93">
        <v>0</v>
      </c>
      <c r="Z1886" s="93">
        <v>0</v>
      </c>
      <c r="AA1886" s="93">
        <v>0</v>
      </c>
      <c r="AB1886" s="93">
        <v>0</v>
      </c>
      <c r="AC1886" s="93"/>
      <c r="AD1886" s="93">
        <v>0</v>
      </c>
      <c r="AE1886" s="93">
        <v>0</v>
      </c>
      <c r="AF1886" s="93">
        <v>0</v>
      </c>
      <c r="AG1886" s="93"/>
      <c r="AH1886" s="93">
        <v>0</v>
      </c>
      <c r="AI1886" s="93">
        <v>0</v>
      </c>
      <c r="AJ1886" s="93">
        <v>0</v>
      </c>
      <c r="AK1886" s="93">
        <v>0</v>
      </c>
      <c r="AL1886" s="93">
        <v>0</v>
      </c>
      <c r="AM1886" s="49" t="s">
        <v>5559</v>
      </c>
      <c r="AN1886" s="49"/>
      <c r="AO1886" s="48" t="str" cm="1">
        <f t="array" ref="AO1886">IFERROR(_xlfn.IFS(
AQ1886="MPR ISSUE","PDH",
AQ1886="BSS Hardware Issue","BSS",
AQ1886="Sites strategiques, MLL, Pylone, etc.","ENVTECH",
AQ1886="AKTIVCO DEFAUT GE &amp; POWER Cabinet","AKTIVCO",
AQ1886="AKTIVCO Coupure ENEO &amp; Baisse de tension","AKTIVCO GRID ONLY",
AQ1886="Coupure ENEO &amp; Baisse de tension","IHS GRID ONLY",
AQ1886="Defaut GE &amp; POWER Cabinet","IHS",
AQ1886="Sharing","Partners",
AQ1886="Sites strategiques &amp; DataCenter","SST &amp; DC",
AQ1886="Exclu","Exclu",
AQ1886="SAT","SAT",
AQ1886="SPARE-ISSUE","SPARE-ISSUE",
AQ1886="Fiber CAmtel","TRANS_FO_CAMTEL",
AQ1886="Fiber AOF","Fiber AOF",
AQ1886="Projet OCM (HUAWEI)","TRAVAUX-HUAWEI",
AQ1886="Projet OCM (NOKIA)","TRAVAUX-NOKIA",
AQ1886="ACCESS-ISSUE","ACCESS-ISSUE",
AQ1886="Projet OCM (ZTE, NOKIA, autres projets)","TRAVAUX OCM",
AQ1886="No root CAuse","No root cause",
AQ1886="ODU HS","PDH",
AQ1886="IP &amp; VLAN","PDH",
AQ1886="Warehouse HUAWEI","SPARE-ISSUE",
AQ1886="SPARE-HS","SPARE-ISSUE",
AQ1886="Power Telco","BSS",AQ1886="no impacts","no impacts"
),"")</f>
        <v>No root cause</v>
      </c>
      <c r="AP1886" s="48" t="str" cm="1">
        <f t="array" ref="AP1886">IFERROR(_xlfn.IFS(
AQ1886="MPR ISSUE","TX ISSUE",
AQ1886="BSS Hardware Issue","RAN ISSUE",
AQ1886="Sites strategiques, MLL, Pylone, etc.","ENVTECH",
AQ1886="AKTIVCO DEFAUT GE &amp; POWER Cabinet","POWER ISSUE",
AQ1886="AKTIVCO Coupure ENEO &amp; Baisse de tension","POWER ISSUE",
AQ1886="Coupure ENEO &amp; Baisse de tension","POWER ISSUE",
AQ1886="Defaut GE &amp; POWER Cabinet","POWER ISSUE",
AQ1886="Sharing","POWER ISSUE",
AQ1886="Sites strategiques &amp; DataCenter","POWER ISSUE",
AQ1886="Exclu","Exclu",
AQ1886="SAT","TX ISSUE",
AQ1886="SPARE-ISSUE","SPARE-ISSUE",
AQ1886="Fiber CAmtel","TX ISSUE",
AQ1886="Fiber AOF","TX ISSUE",
AQ1886="Projet OCM (HUAWEI)","TRAVAUX-HUAWEI",
AQ1886="Projet OCM (NOKIA)","TRAVAUX -NOKIA",
AQ1886="ACCESS-ISSUE","ACCESS-ISSUE",
AQ1886="Projet OCM (ZTE, NOKIA, autres projets)","TRAVAUX OCM",
AQ1886="No root CAuse","No root cause",
AQ1886="ODU HS","TX ISSUE",
AQ1886="IP &amp; VLAN","TX ISSUE",
AQ1886="Warehouse HUAWEI","SPARE-ISSUE",
AQ1886="SPARE-HS","SPARE-ISSUE",
AQ1886="Power Telco","RAN ISSUE",AQ1886="no impacts","no impacts"
),"")</f>
        <v>No root cause</v>
      </c>
      <c r="AQ1886" s="67" t="s">
        <v>5344</v>
      </c>
      <c r="AR1886" s="48" t="str" cm="1">
        <f t="array" ref="AR1886">IFERROR(_xlfn.IFS(
AQ1886="MPR ISSUE","ACTIVE",
AQ1886="BSS Hardware Issue","ACTIVE",
AQ1886="Sites strategiques, MLL, Pylone, etc.","PASSIVE",
AQ1886="AKTIVCO DEFAUT GE &amp; POWER Cabinet","PASSIVE",
AQ1886="AKTIVCO Coupure ENEO &amp; Baisse de tension","PASSIVE",
AQ1886="Coupure ENEO &amp; Baisse de tension","PASSIVE",
AQ1886="Defaut GE &amp; POWER Cabinet","PASSIVE",
AQ1886="Sharing","PASSIVE",
AQ1886="Sites strategiques &amp; DataCenter","PASSIVE",
AQ1886="Exclu","Exclu",
AQ1886="SAT","ACTIVE",
AQ1886="SPARE-ISSUE","SPARE-ISSUE",
AQ1886="Fiber CAmtel","ACTIVE",
AQ1886="Fiber AOF","ACTIVE",
AQ1886="Projet OCM (HUAWEI)","PLANNED WORKS",
AQ1886="Projet OCM (NOKIA)","PLANNED WORKS",
AQ1886="ACCESS-ISSUE","ACCESS-ISSUE",
AQ1886="Projet OCM (ZTE, NOKIA, autres projets)","PLANNED WORKS",
AQ1886="No root CAuse","No root cause",
AQ1886="ODU HS","ACTIVE",
AQ1886="IP &amp; VLAN","ACTIVE",
AQ1886="Warehouse HUAWEI","SPARE-ISSUE",
AQ1886="SPARE-HS","SPARE-ISSUE",
AQ1886="Power Telco","ACTIVE", AQ1886="no impacts","no impacts"
),"")</f>
        <v>No root cause</v>
      </c>
      <c r="AS1886" s="92" t="s">
        <v>5537</v>
      </c>
      <c r="AT1886" s="98" t="s">
        <v>2988</v>
      </c>
      <c r="AV1886" s="17" t="s">
        <v>5537</v>
      </c>
      <c r="AW1886" s="7" t="s">
        <v>5537</v>
      </c>
      <c r="AX1886" s="6" t="s">
        <v>5537</v>
      </c>
      <c r="AY1886" s="7"/>
      <c r="AZ1886" s="3" t="s">
        <v>5537</v>
      </c>
      <c r="BA1886" s="18" t="s">
        <v>5537</v>
      </c>
      <c r="BB1886" s="18" t="s">
        <v>5537</v>
      </c>
      <c r="BC1886" s="18" t="s">
        <v>5537</v>
      </c>
      <c r="BD1886" s="18" t="s">
        <v>5537</v>
      </c>
      <c r="BE1886" s="18" t="s">
        <v>5537</v>
      </c>
      <c r="BF1886" s="18" t="s">
        <v>5537</v>
      </c>
      <c r="BG1886" s="18" t="s">
        <v>5537</v>
      </c>
      <c r="BH1886" s="18" t="s">
        <v>5537</v>
      </c>
      <c r="BI1886" s="18" t="s">
        <v>5537</v>
      </c>
      <c r="BJ1886" s="18" t="s">
        <v>5537</v>
      </c>
      <c r="BK1886" s="18" t="s">
        <v>5537</v>
      </c>
      <c r="BL1886" s="9" t="s">
        <v>5537</v>
      </c>
      <c r="BM1886" s="14" t="s">
        <v>5537</v>
      </c>
      <c r="BN1886" s="14" t="s">
        <v>5537</v>
      </c>
      <c r="BO1886" s="14" t="str">
        <f>_xlfn.XLOOKUP(B1886,'[4]cell downs 18042026 17h'!$B:$B,'[4]cell downs 18042026 17h'!$B:$B,"")</f>
        <v/>
      </c>
      <c r="BP1886" s="14" t="str">
        <f>_xlfn.XLOOKUP(B1886,'[5]Cells Huawei 19042026 15h'!$B:$B,'[5]Cells Huawei 19042026 15h'!$B:$B,"")</f>
        <v/>
      </c>
      <c r="BQ1886" s="9" t="str">
        <f>_xlfn.XLOOKUP(B1886,'[6]cells down 19042026 9H40'!$B:$B,'[6]cells down 19042026 9H40'!$B:$B,"")</f>
        <v/>
      </c>
      <c r="BR1886" s="9" t="s">
        <v>5537</v>
      </c>
      <c r="BS1886" s="9" t="s">
        <v>12</v>
      </c>
      <c r="BT1886" s="108"/>
    </row>
    <row r="1887" spans="1:72" s="9" customFormat="1" x14ac:dyDescent="0.35">
      <c r="A1887" s="1" t="s">
        <v>3002</v>
      </c>
      <c r="B1887" s="8" t="s">
        <v>3003</v>
      </c>
      <c r="C1887" s="3" t="str">
        <f>_xlfn.XLOOKUP(B1887,'[1]daily break down'!$D:$D,'[1]daily break down'!$E:$E,"")</f>
        <v>NORD</v>
      </c>
      <c r="D1887" s="1" t="s">
        <v>11</v>
      </c>
      <c r="E1887" s="1" t="s">
        <v>12</v>
      </c>
      <c r="F1887" s="3" t="s">
        <v>23</v>
      </c>
      <c r="G1887" s="1" t="s">
        <v>3004</v>
      </c>
      <c r="H1887" s="32" t="str">
        <f>_xlfn.XLOOKUP(B1887,[2]CALCULATION!$B:$B,[2]CALCULATION!$H:$H,"")</f>
        <v>HUAWEI</v>
      </c>
      <c r="I1887" s="28">
        <v>0</v>
      </c>
      <c r="J1887" s="28">
        <v>0</v>
      </c>
      <c r="K1887" s="28">
        <v>0</v>
      </c>
      <c r="L1887" s="28">
        <v>0</v>
      </c>
      <c r="M1887" s="28">
        <v>0</v>
      </c>
      <c r="N1887" s="28">
        <v>0</v>
      </c>
      <c r="O1887" s="28">
        <v>0</v>
      </c>
      <c r="P1887" s="28">
        <v>0</v>
      </c>
      <c r="Q1887" s="28">
        <v>0</v>
      </c>
      <c r="R1887" s="28">
        <v>0</v>
      </c>
      <c r="S1887" s="93">
        <v>0</v>
      </c>
      <c r="T1887" s="93">
        <f>_xlfn.XLOOKUP(B1887,'[3]Nur des jours'!$B:$B,'[3]Nur des jours'!$U:$U,"")</f>
        <v>0</v>
      </c>
      <c r="U1887" s="93">
        <v>0</v>
      </c>
      <c r="V1887" s="93">
        <v>0</v>
      </c>
      <c r="W1887" s="93">
        <v>0</v>
      </c>
      <c r="X1887" s="93">
        <v>0</v>
      </c>
      <c r="Y1887" s="93">
        <v>0</v>
      </c>
      <c r="Z1887" s="93">
        <v>0</v>
      </c>
      <c r="AA1887" s="93">
        <v>0</v>
      </c>
      <c r="AB1887" s="93">
        <v>0</v>
      </c>
      <c r="AC1887" s="93"/>
      <c r="AD1887" s="93">
        <v>0</v>
      </c>
      <c r="AE1887" s="93">
        <v>0</v>
      </c>
      <c r="AF1887" s="93">
        <v>0</v>
      </c>
      <c r="AG1887" s="93"/>
      <c r="AH1887" s="93">
        <v>0</v>
      </c>
      <c r="AI1887" s="93">
        <v>0</v>
      </c>
      <c r="AJ1887" s="93">
        <v>0</v>
      </c>
      <c r="AK1887" s="93">
        <v>0</v>
      </c>
      <c r="AL1887" s="93">
        <v>0</v>
      </c>
      <c r="AM1887" s="49" t="s">
        <v>5559</v>
      </c>
      <c r="AN1887" s="49"/>
      <c r="AO1887" s="48" t="str" cm="1">
        <f t="array" ref="AO1887">IFERROR(_xlfn.IFS(
AQ1887="MPR ISSUE","PDH",
AQ1887="BSS Hardware Issue","BSS",
AQ1887="Sites strategiques, MLL, Pylone, etc.","ENVTECH",
AQ1887="AKTIVCO DEFAUT GE &amp; POWER Cabinet","AKTIVCO",
AQ1887="AKTIVCO Coupure ENEO &amp; Baisse de tension","AKTIVCO GRID ONLY",
AQ1887="Coupure ENEO &amp; Baisse de tension","IHS GRID ONLY",
AQ1887="Defaut GE &amp; POWER Cabinet","IHS",
AQ1887="Sharing","Partners",
AQ1887="Sites strategiques &amp; DataCenter","SST &amp; DC",
AQ1887="Exclu","Exclu",
AQ1887="SAT","SAT",
AQ1887="SPARE-ISSUE","SPARE-ISSUE",
AQ1887="Fiber CAmtel","TRANS_FO_CAMTEL",
AQ1887="Fiber AOF","Fiber AOF",
AQ1887="Projet OCM (HUAWEI)","TRAVAUX-HUAWEI",
AQ1887="Projet OCM (NOKIA)","TRAVAUX-NOKIA",
AQ1887="ACCESS-ISSUE","ACCESS-ISSUE",
AQ1887="Projet OCM (ZTE, NOKIA, autres projets)","TRAVAUX OCM",
AQ1887="No root CAuse","No root cause",
AQ1887="ODU HS","PDH",
AQ1887="IP &amp; VLAN","PDH",
AQ1887="Warehouse HUAWEI","SPARE-ISSUE",
AQ1887="SPARE-HS","SPARE-ISSUE",
AQ1887="Power Telco","BSS",AQ1887="no impacts","no impacts"
),"")</f>
        <v>No root cause</v>
      </c>
      <c r="AP1887" s="48" t="str" cm="1">
        <f t="array" ref="AP1887">IFERROR(_xlfn.IFS(
AQ1887="MPR ISSUE","TX ISSUE",
AQ1887="BSS Hardware Issue","RAN ISSUE",
AQ1887="Sites strategiques, MLL, Pylone, etc.","ENVTECH",
AQ1887="AKTIVCO DEFAUT GE &amp; POWER Cabinet","POWER ISSUE",
AQ1887="AKTIVCO Coupure ENEO &amp; Baisse de tension","POWER ISSUE",
AQ1887="Coupure ENEO &amp; Baisse de tension","POWER ISSUE",
AQ1887="Defaut GE &amp; POWER Cabinet","POWER ISSUE",
AQ1887="Sharing","POWER ISSUE",
AQ1887="Sites strategiques &amp; DataCenter","POWER ISSUE",
AQ1887="Exclu","Exclu",
AQ1887="SAT","TX ISSUE",
AQ1887="SPARE-ISSUE","SPARE-ISSUE",
AQ1887="Fiber CAmtel","TX ISSUE",
AQ1887="Fiber AOF","TX ISSUE",
AQ1887="Projet OCM (HUAWEI)","TRAVAUX-HUAWEI",
AQ1887="Projet OCM (NOKIA)","TRAVAUX -NOKIA",
AQ1887="ACCESS-ISSUE","ACCESS-ISSUE",
AQ1887="Projet OCM (ZTE, NOKIA, autres projets)","TRAVAUX OCM",
AQ1887="No root CAuse","No root cause",
AQ1887="ODU HS","TX ISSUE",
AQ1887="IP &amp; VLAN","TX ISSUE",
AQ1887="Warehouse HUAWEI","SPARE-ISSUE",
AQ1887="SPARE-HS","SPARE-ISSUE",
AQ1887="Power Telco","RAN ISSUE",AQ1887="no impacts","no impacts"
),"")</f>
        <v>No root cause</v>
      </c>
      <c r="AQ1887" s="127" t="s">
        <v>5344</v>
      </c>
      <c r="AR1887" s="48" t="str" cm="1">
        <f t="array" ref="AR1887">IFERROR(_xlfn.IFS(
AQ1887="MPR ISSUE","ACTIVE",
AQ1887="BSS Hardware Issue","ACTIVE",
AQ1887="Sites strategiques, MLL, Pylone, etc.","PASSIVE",
AQ1887="AKTIVCO DEFAUT GE &amp; POWER Cabinet","PASSIVE",
AQ1887="AKTIVCO Coupure ENEO &amp; Baisse de tension","PASSIVE",
AQ1887="Coupure ENEO &amp; Baisse de tension","PASSIVE",
AQ1887="Defaut GE &amp; POWER Cabinet","PASSIVE",
AQ1887="Sharing","PASSIVE",
AQ1887="Sites strategiques &amp; DataCenter","PASSIVE",
AQ1887="Exclu","Exclu",
AQ1887="SAT","ACTIVE",
AQ1887="SPARE-ISSUE","SPARE-ISSUE",
AQ1887="Fiber CAmtel","ACTIVE",
AQ1887="Fiber AOF","ACTIVE",
AQ1887="Projet OCM (HUAWEI)","PLANNED WORKS",
AQ1887="Projet OCM (NOKIA)","PLANNED WORKS",
AQ1887="ACCESS-ISSUE","ACCESS-ISSUE",
AQ1887="Projet OCM (ZTE, NOKIA, autres projets)","PLANNED WORKS",
AQ1887="No root CAuse","No root cause",
AQ1887="ODU HS","ACTIVE",
AQ1887="IP &amp; VLAN","ACTIVE",
AQ1887="Warehouse HUAWEI","SPARE-ISSUE",
AQ1887="SPARE-HS","SPARE-ISSUE",
AQ1887="Power Telco","ACTIVE", AQ1887="no impacts","no impacts"
),"")</f>
        <v>No root cause</v>
      </c>
      <c r="AS1887" s="92" t="s">
        <v>5537</v>
      </c>
      <c r="AT1887" s="98" t="s">
        <v>3003</v>
      </c>
      <c r="AV1887" s="17" t="s">
        <v>5537</v>
      </c>
      <c r="AW1887" s="7" t="s">
        <v>5537</v>
      </c>
      <c r="AX1887" s="6" t="s">
        <v>5537</v>
      </c>
      <c r="AY1887" s="7"/>
      <c r="AZ1887" s="3" t="s">
        <v>5537</v>
      </c>
      <c r="BA1887" s="18" t="s">
        <v>5537</v>
      </c>
      <c r="BB1887" s="18" t="s">
        <v>5537</v>
      </c>
      <c r="BC1887" s="18" t="s">
        <v>5537</v>
      </c>
      <c r="BD1887" s="18" t="s">
        <v>5537</v>
      </c>
      <c r="BE1887" s="18" t="s">
        <v>5537</v>
      </c>
      <c r="BF1887" s="18" t="s">
        <v>5537</v>
      </c>
      <c r="BG1887" s="18" t="s">
        <v>5537</v>
      </c>
      <c r="BH1887" s="18" t="s">
        <v>5537</v>
      </c>
      <c r="BI1887" s="18" t="s">
        <v>5537</v>
      </c>
      <c r="BJ1887" s="18" t="s">
        <v>5537</v>
      </c>
      <c r="BK1887" s="18" t="s">
        <v>5537</v>
      </c>
      <c r="BL1887" s="9" t="s">
        <v>5537</v>
      </c>
      <c r="BM1887" s="14" t="s">
        <v>5537</v>
      </c>
      <c r="BN1887" s="14" t="s">
        <v>5537</v>
      </c>
      <c r="BO1887" s="14" t="str">
        <f>_xlfn.XLOOKUP(B1887,'[4]cell downs 18042026 17h'!$B:$B,'[4]cell downs 18042026 17h'!$B:$B,"")</f>
        <v/>
      </c>
      <c r="BP1887" s="14" t="str">
        <f>_xlfn.XLOOKUP(B1887,'[5]Cells Huawei 19042026 15h'!$B:$B,'[5]Cells Huawei 19042026 15h'!$B:$B,"")</f>
        <v/>
      </c>
      <c r="BQ1887" s="9" t="str">
        <f>_xlfn.XLOOKUP(B1887,'[6]cells down 19042026 9H40'!$B:$B,'[6]cells down 19042026 9H40'!$B:$B,"")</f>
        <v/>
      </c>
      <c r="BR1887" s="9" t="s">
        <v>3003</v>
      </c>
      <c r="BS1887" s="9" t="s">
        <v>12</v>
      </c>
      <c r="BT1887" s="108"/>
    </row>
    <row r="1888" spans="1:72" s="9" customFormat="1" x14ac:dyDescent="0.35">
      <c r="A1888" s="1" t="s">
        <v>3004</v>
      </c>
      <c r="B1888" s="8" t="s">
        <v>3007</v>
      </c>
      <c r="C1888" s="3" t="str">
        <f>_xlfn.XLOOKUP(B1888,'[1]daily break down'!$D:$D,'[1]daily break down'!$E:$E,"")</f>
        <v>NORD</v>
      </c>
      <c r="D1888" s="1" t="s">
        <v>11</v>
      </c>
      <c r="E1888" s="1" t="s">
        <v>12</v>
      </c>
      <c r="F1888" s="3" t="s">
        <v>23</v>
      </c>
      <c r="G1888" s="1" t="s">
        <v>3004</v>
      </c>
      <c r="H1888" s="32" t="str">
        <f>_xlfn.XLOOKUP(B1888,[2]CALCULATION!$B:$B,[2]CALCULATION!$H:$H,"")</f>
        <v>HUAWEI</v>
      </c>
      <c r="I1888" s="28">
        <v>0</v>
      </c>
      <c r="J1888" s="28">
        <v>0</v>
      </c>
      <c r="K1888" s="28">
        <v>0</v>
      </c>
      <c r="L1888" s="28">
        <v>0</v>
      </c>
      <c r="M1888" s="28">
        <v>0</v>
      </c>
      <c r="N1888" s="28">
        <v>0</v>
      </c>
      <c r="O1888" s="28">
        <v>0</v>
      </c>
      <c r="P1888" s="28">
        <v>0</v>
      </c>
      <c r="Q1888" s="28">
        <v>0</v>
      </c>
      <c r="R1888" s="28">
        <v>0</v>
      </c>
      <c r="S1888" s="93">
        <v>0</v>
      </c>
      <c r="T1888" s="93">
        <f>_xlfn.XLOOKUP(B1888,'[3]Nur des jours'!$B:$B,'[3]Nur des jours'!$U:$U,"")</f>
        <v>0</v>
      </c>
      <c r="U1888" s="93">
        <v>0</v>
      </c>
      <c r="V1888" s="93">
        <v>0</v>
      </c>
      <c r="W1888" s="93">
        <v>0</v>
      </c>
      <c r="X1888" s="93">
        <v>0</v>
      </c>
      <c r="Y1888" s="93">
        <v>0</v>
      </c>
      <c r="Z1888" s="93">
        <v>0</v>
      </c>
      <c r="AA1888" s="93">
        <v>0</v>
      </c>
      <c r="AB1888" s="93">
        <v>0</v>
      </c>
      <c r="AC1888" s="93"/>
      <c r="AD1888" s="93">
        <v>0</v>
      </c>
      <c r="AE1888" s="93">
        <v>0</v>
      </c>
      <c r="AF1888" s="93">
        <v>0</v>
      </c>
      <c r="AG1888" s="93"/>
      <c r="AH1888" s="93">
        <v>0</v>
      </c>
      <c r="AI1888" s="93">
        <v>0</v>
      </c>
      <c r="AJ1888" s="93">
        <v>0</v>
      </c>
      <c r="AK1888" s="93">
        <v>0</v>
      </c>
      <c r="AL1888" s="93">
        <v>0</v>
      </c>
      <c r="AM1888" s="49" t="s">
        <v>5559</v>
      </c>
      <c r="AN1888" s="49"/>
      <c r="AO1888" s="48" t="str" cm="1">
        <f t="array" ref="AO1888">IFERROR(_xlfn.IFS(
AQ1888="MPR ISSUE","PDH",
AQ1888="BSS Hardware Issue","BSS",
AQ1888="Sites strategiques, MLL, Pylone, etc.","ENVTECH",
AQ1888="AKTIVCO DEFAUT GE &amp; POWER Cabinet","AKTIVCO",
AQ1888="AKTIVCO Coupure ENEO &amp; Baisse de tension","AKTIVCO GRID ONLY",
AQ1888="Coupure ENEO &amp; Baisse de tension","IHS GRID ONLY",
AQ1888="Defaut GE &amp; POWER Cabinet","IHS",
AQ1888="Sharing","Partners",
AQ1888="Sites strategiques &amp; DataCenter","SST &amp; DC",
AQ1888="Exclu","Exclu",
AQ1888="SAT","SAT",
AQ1888="SPARE-ISSUE","SPARE-ISSUE",
AQ1888="Fiber CAmtel","TRANS_FO_CAMTEL",
AQ1888="Fiber AOF","Fiber AOF",
AQ1888="Projet OCM (HUAWEI)","TRAVAUX-HUAWEI",
AQ1888="Projet OCM (NOKIA)","TRAVAUX-NOKIA",
AQ1888="ACCESS-ISSUE","ACCESS-ISSUE",
AQ1888="Projet OCM (ZTE, NOKIA, autres projets)","TRAVAUX OCM",
AQ1888="No root CAuse","No root cause",
AQ1888="ODU HS","PDH",
AQ1888="IP &amp; VLAN","PDH",
AQ1888="Warehouse HUAWEI","SPARE-ISSUE",
AQ1888="SPARE-HS","SPARE-ISSUE",
AQ1888="Power Telco","BSS",AQ1888="no impacts","no impacts"
),"")</f>
        <v>No root cause</v>
      </c>
      <c r="AP1888" s="48" t="str" cm="1">
        <f t="array" ref="AP1888">IFERROR(_xlfn.IFS(
AQ1888="MPR ISSUE","TX ISSUE",
AQ1888="BSS Hardware Issue","RAN ISSUE",
AQ1888="Sites strategiques, MLL, Pylone, etc.","ENVTECH",
AQ1888="AKTIVCO DEFAUT GE &amp; POWER Cabinet","POWER ISSUE",
AQ1888="AKTIVCO Coupure ENEO &amp; Baisse de tension","POWER ISSUE",
AQ1888="Coupure ENEO &amp; Baisse de tension","POWER ISSUE",
AQ1888="Defaut GE &amp; POWER Cabinet","POWER ISSUE",
AQ1888="Sharing","POWER ISSUE",
AQ1888="Sites strategiques &amp; DataCenter","POWER ISSUE",
AQ1888="Exclu","Exclu",
AQ1888="SAT","TX ISSUE",
AQ1888="SPARE-ISSUE","SPARE-ISSUE",
AQ1888="Fiber CAmtel","TX ISSUE",
AQ1888="Fiber AOF","TX ISSUE",
AQ1888="Projet OCM (HUAWEI)","TRAVAUX-HUAWEI",
AQ1888="Projet OCM (NOKIA)","TRAVAUX -NOKIA",
AQ1888="ACCESS-ISSUE","ACCESS-ISSUE",
AQ1888="Projet OCM (ZTE, NOKIA, autres projets)","TRAVAUX OCM",
AQ1888="No root CAuse","No root cause",
AQ1888="ODU HS","TX ISSUE",
AQ1888="IP &amp; VLAN","TX ISSUE",
AQ1888="Warehouse HUAWEI","SPARE-ISSUE",
AQ1888="SPARE-HS","SPARE-ISSUE",
AQ1888="Power Telco","RAN ISSUE",AQ1888="no impacts","no impacts"
),"")</f>
        <v>No root cause</v>
      </c>
      <c r="AQ1888" s="127" t="s">
        <v>5344</v>
      </c>
      <c r="AR1888" s="48" t="str" cm="1">
        <f t="array" ref="AR1888">IFERROR(_xlfn.IFS(
AQ1888="MPR ISSUE","ACTIVE",
AQ1888="BSS Hardware Issue","ACTIVE",
AQ1888="Sites strategiques, MLL, Pylone, etc.","PASSIVE",
AQ1888="AKTIVCO DEFAUT GE &amp; POWER Cabinet","PASSIVE",
AQ1888="AKTIVCO Coupure ENEO &amp; Baisse de tension","PASSIVE",
AQ1888="Coupure ENEO &amp; Baisse de tension","PASSIVE",
AQ1888="Defaut GE &amp; POWER Cabinet","PASSIVE",
AQ1888="Sharing","PASSIVE",
AQ1888="Sites strategiques &amp; DataCenter","PASSIVE",
AQ1888="Exclu","Exclu",
AQ1888="SAT","ACTIVE",
AQ1888="SPARE-ISSUE","SPARE-ISSUE",
AQ1888="Fiber CAmtel","ACTIVE",
AQ1888="Fiber AOF","ACTIVE",
AQ1888="Projet OCM (HUAWEI)","PLANNED WORKS",
AQ1888="Projet OCM (NOKIA)","PLANNED WORKS",
AQ1888="ACCESS-ISSUE","ACCESS-ISSUE",
AQ1888="Projet OCM (ZTE, NOKIA, autres projets)","PLANNED WORKS",
AQ1888="No root CAuse","No root cause",
AQ1888="ODU HS","ACTIVE",
AQ1888="IP &amp; VLAN","ACTIVE",
AQ1888="Warehouse HUAWEI","SPARE-ISSUE",
AQ1888="SPARE-HS","SPARE-ISSUE",
AQ1888="Power Telco","ACTIVE", AQ1888="no impacts","no impacts"
),"")</f>
        <v>No root cause</v>
      </c>
      <c r="AS1888" s="92" t="s">
        <v>5537</v>
      </c>
      <c r="AT1888" s="98" t="s">
        <v>3007</v>
      </c>
      <c r="AV1888" s="17" t="s">
        <v>5537</v>
      </c>
      <c r="AW1888" s="7" t="s">
        <v>5537</v>
      </c>
      <c r="AX1888" s="6" t="s">
        <v>5537</v>
      </c>
      <c r="AY1888" s="7"/>
      <c r="AZ1888" s="3" t="s">
        <v>5537</v>
      </c>
      <c r="BA1888" s="18" t="s">
        <v>5537</v>
      </c>
      <c r="BB1888" s="18" t="s">
        <v>5537</v>
      </c>
      <c r="BC1888" s="18" t="s">
        <v>5537</v>
      </c>
      <c r="BD1888" s="18" t="s">
        <v>5537</v>
      </c>
      <c r="BE1888" s="18" t="s">
        <v>5537</v>
      </c>
      <c r="BF1888" s="18" t="s">
        <v>5537</v>
      </c>
      <c r="BG1888" s="18" t="s">
        <v>5537</v>
      </c>
      <c r="BH1888" s="18" t="s">
        <v>5537</v>
      </c>
      <c r="BI1888" s="18" t="s">
        <v>5537</v>
      </c>
      <c r="BJ1888" s="18" t="s">
        <v>5537</v>
      </c>
      <c r="BK1888" s="18" t="s">
        <v>5537</v>
      </c>
      <c r="BL1888" s="9" t="s">
        <v>5537</v>
      </c>
      <c r="BM1888" s="14" t="s">
        <v>5537</v>
      </c>
      <c r="BN1888" s="14" t="s">
        <v>5537</v>
      </c>
      <c r="BO1888" s="14" t="str">
        <f>_xlfn.XLOOKUP(B1888,'[4]cell downs 18042026 17h'!$B:$B,'[4]cell downs 18042026 17h'!$B:$B,"")</f>
        <v/>
      </c>
      <c r="BP1888" s="14" t="str">
        <f>_xlfn.XLOOKUP(B1888,'[5]Cells Huawei 19042026 15h'!$B:$B,'[5]Cells Huawei 19042026 15h'!$B:$B,"")</f>
        <v/>
      </c>
      <c r="BQ1888" s="9" t="str">
        <f>_xlfn.XLOOKUP(B1888,'[6]cells down 19042026 9H40'!$B:$B,'[6]cells down 19042026 9H40'!$B:$B,"")</f>
        <v/>
      </c>
      <c r="BR1888" s="9" t="s">
        <v>3007</v>
      </c>
      <c r="BS1888" s="9" t="s">
        <v>12</v>
      </c>
      <c r="BT1888" s="108"/>
    </row>
    <row r="1889" spans="1:72" s="9" customFormat="1" x14ac:dyDescent="0.35">
      <c r="A1889" s="1" t="s">
        <v>3014</v>
      </c>
      <c r="B1889" s="8" t="s">
        <v>3015</v>
      </c>
      <c r="C1889" s="3" t="str">
        <f>_xlfn.XLOOKUP(B1889,'[1]daily break down'!$D:$D,'[1]daily break down'!$E:$E,"")</f>
        <v>NORD</v>
      </c>
      <c r="D1889" s="1" t="s">
        <v>11</v>
      </c>
      <c r="E1889" s="1" t="s">
        <v>154</v>
      </c>
      <c r="F1889" s="3" t="s">
        <v>23</v>
      </c>
      <c r="G1889" s="1" t="s">
        <v>3014</v>
      </c>
      <c r="H1889" s="32" t="str">
        <f>_xlfn.XLOOKUP(B1889,[2]CALCULATION!$B:$B,[2]CALCULATION!$H:$H,"")</f>
        <v>HUAWEI</v>
      </c>
      <c r="I1889" s="28">
        <v>0</v>
      </c>
      <c r="J1889" s="28">
        <v>0</v>
      </c>
      <c r="K1889" s="28">
        <v>0</v>
      </c>
      <c r="L1889" s="28">
        <v>0</v>
      </c>
      <c r="M1889" s="28">
        <v>0</v>
      </c>
      <c r="N1889" s="28">
        <v>0</v>
      </c>
      <c r="O1889" s="28">
        <v>0</v>
      </c>
      <c r="P1889" s="28">
        <v>0</v>
      </c>
      <c r="Q1889" s="28">
        <v>0</v>
      </c>
      <c r="R1889" s="28">
        <v>0</v>
      </c>
      <c r="S1889" s="93">
        <v>0</v>
      </c>
      <c r="T1889" s="93">
        <f>_xlfn.XLOOKUP(B1889,'[3]Nur des jours'!$B:$B,'[3]Nur des jours'!$U:$U,"")</f>
        <v>0</v>
      </c>
      <c r="U1889" s="93">
        <v>0</v>
      </c>
      <c r="V1889" s="93">
        <v>0</v>
      </c>
      <c r="W1889" s="93">
        <v>0</v>
      </c>
      <c r="X1889" s="93">
        <v>0</v>
      </c>
      <c r="Y1889" s="93">
        <v>0</v>
      </c>
      <c r="Z1889" s="93">
        <v>0</v>
      </c>
      <c r="AA1889" s="93">
        <v>0</v>
      </c>
      <c r="AB1889" s="93">
        <v>0</v>
      </c>
      <c r="AC1889" s="93"/>
      <c r="AD1889" s="93">
        <v>0</v>
      </c>
      <c r="AE1889" s="93">
        <v>0</v>
      </c>
      <c r="AF1889" s="93">
        <v>0</v>
      </c>
      <c r="AG1889" s="93"/>
      <c r="AH1889" s="93">
        <v>0</v>
      </c>
      <c r="AI1889" s="93">
        <v>0</v>
      </c>
      <c r="AJ1889" s="93">
        <v>0</v>
      </c>
      <c r="AK1889" s="93">
        <v>0</v>
      </c>
      <c r="AL1889" s="93">
        <v>0</v>
      </c>
      <c r="AM1889" s="49" t="s">
        <v>5559</v>
      </c>
      <c r="AN1889" s="49"/>
      <c r="AO1889" s="48" t="str" cm="1">
        <f t="array" ref="AO1889">IFERROR(_xlfn.IFS(
AQ1889="MPR ISSUE","PDH",
AQ1889="BSS Hardware Issue","BSS",
AQ1889="Sites strategiques, MLL, Pylone, etc.","ENVTECH",
AQ1889="AKTIVCO DEFAUT GE &amp; POWER Cabinet","AKTIVCO",
AQ1889="AKTIVCO Coupure ENEO &amp; Baisse de tension","AKTIVCO GRID ONLY",
AQ1889="Coupure ENEO &amp; Baisse de tension","IHS GRID ONLY",
AQ1889="Defaut GE &amp; POWER Cabinet","IHS",
AQ1889="Sharing","Partners",
AQ1889="Sites strategiques &amp; DataCenter","SST &amp; DC",
AQ1889="Exclu","Exclu",
AQ1889="SAT","SAT",
AQ1889="SPARE-ISSUE","SPARE-ISSUE",
AQ1889="Fiber CAmtel","TRANS_FO_CAMTEL",
AQ1889="Fiber AOF","Fiber AOF",
AQ1889="Projet OCM (HUAWEI)","TRAVAUX-HUAWEI",
AQ1889="Projet OCM (NOKIA)","TRAVAUX-NOKIA",
AQ1889="ACCESS-ISSUE","ACCESS-ISSUE",
AQ1889="Projet OCM (ZTE, NOKIA, autres projets)","TRAVAUX OCM",
AQ1889="No root CAuse","No root cause",
AQ1889="ODU HS","PDH",
AQ1889="IP &amp; VLAN","PDH",
AQ1889="Warehouse HUAWEI","SPARE-ISSUE",
AQ1889="SPARE-HS","SPARE-ISSUE",
AQ1889="Power Telco","BSS",AQ1889="no impacts","no impacts"
),"")</f>
        <v>No root cause</v>
      </c>
      <c r="AP1889" s="48" t="str" cm="1">
        <f t="array" ref="AP1889">IFERROR(_xlfn.IFS(
AQ1889="MPR ISSUE","TX ISSUE",
AQ1889="BSS Hardware Issue","RAN ISSUE",
AQ1889="Sites strategiques, MLL, Pylone, etc.","ENVTECH",
AQ1889="AKTIVCO DEFAUT GE &amp; POWER Cabinet","POWER ISSUE",
AQ1889="AKTIVCO Coupure ENEO &amp; Baisse de tension","POWER ISSUE",
AQ1889="Coupure ENEO &amp; Baisse de tension","POWER ISSUE",
AQ1889="Defaut GE &amp; POWER Cabinet","POWER ISSUE",
AQ1889="Sharing","POWER ISSUE",
AQ1889="Sites strategiques &amp; DataCenter","POWER ISSUE",
AQ1889="Exclu","Exclu",
AQ1889="SAT","TX ISSUE",
AQ1889="SPARE-ISSUE","SPARE-ISSUE",
AQ1889="Fiber CAmtel","TX ISSUE",
AQ1889="Fiber AOF","TX ISSUE",
AQ1889="Projet OCM (HUAWEI)","TRAVAUX-HUAWEI",
AQ1889="Projet OCM (NOKIA)","TRAVAUX -NOKIA",
AQ1889="ACCESS-ISSUE","ACCESS-ISSUE",
AQ1889="Projet OCM (ZTE, NOKIA, autres projets)","TRAVAUX OCM",
AQ1889="No root CAuse","No root cause",
AQ1889="ODU HS","TX ISSUE",
AQ1889="IP &amp; VLAN","TX ISSUE",
AQ1889="Warehouse HUAWEI","SPARE-ISSUE",
AQ1889="SPARE-HS","SPARE-ISSUE",
AQ1889="Power Telco","RAN ISSUE",AQ1889="no impacts","no impacts"
),"")</f>
        <v>No root cause</v>
      </c>
      <c r="AQ1889" s="127" t="s">
        <v>5344</v>
      </c>
      <c r="AR1889" s="48" t="str" cm="1">
        <f t="array" ref="AR1889">IFERROR(_xlfn.IFS(
AQ1889="MPR ISSUE","ACTIVE",
AQ1889="BSS Hardware Issue","ACTIVE",
AQ1889="Sites strategiques, MLL, Pylone, etc.","PASSIVE",
AQ1889="AKTIVCO DEFAUT GE &amp; POWER Cabinet","PASSIVE",
AQ1889="AKTIVCO Coupure ENEO &amp; Baisse de tension","PASSIVE",
AQ1889="Coupure ENEO &amp; Baisse de tension","PASSIVE",
AQ1889="Defaut GE &amp; POWER Cabinet","PASSIVE",
AQ1889="Sharing","PASSIVE",
AQ1889="Sites strategiques &amp; DataCenter","PASSIVE",
AQ1889="Exclu","Exclu",
AQ1889="SAT","ACTIVE",
AQ1889="SPARE-ISSUE","SPARE-ISSUE",
AQ1889="Fiber CAmtel","ACTIVE",
AQ1889="Fiber AOF","ACTIVE",
AQ1889="Projet OCM (HUAWEI)","PLANNED WORKS",
AQ1889="Projet OCM (NOKIA)","PLANNED WORKS",
AQ1889="ACCESS-ISSUE","ACCESS-ISSUE",
AQ1889="Projet OCM (ZTE, NOKIA, autres projets)","PLANNED WORKS",
AQ1889="No root CAuse","No root cause",
AQ1889="ODU HS","ACTIVE",
AQ1889="IP &amp; VLAN","ACTIVE",
AQ1889="Warehouse HUAWEI","SPARE-ISSUE",
AQ1889="SPARE-HS","SPARE-ISSUE",
AQ1889="Power Telco","ACTIVE", AQ1889="no impacts","no impacts"
),"")</f>
        <v>No root cause</v>
      </c>
      <c r="AS1889" s="92" t="s">
        <v>5537</v>
      </c>
      <c r="AT1889" s="98" t="s">
        <v>3015</v>
      </c>
      <c r="AV1889" s="17" t="s">
        <v>5537</v>
      </c>
      <c r="AW1889" s="7" t="s">
        <v>5537</v>
      </c>
      <c r="AX1889" s="6" t="s">
        <v>5537</v>
      </c>
      <c r="AY1889" s="7"/>
      <c r="AZ1889" s="3" t="s">
        <v>5537</v>
      </c>
      <c r="BA1889" s="18" t="s">
        <v>5537</v>
      </c>
      <c r="BB1889" s="18" t="s">
        <v>5537</v>
      </c>
      <c r="BC1889" s="18" t="s">
        <v>5537</v>
      </c>
      <c r="BD1889" s="18" t="s">
        <v>5537</v>
      </c>
      <c r="BE1889" s="18" t="s">
        <v>5537</v>
      </c>
      <c r="BF1889" s="18" t="s">
        <v>5537</v>
      </c>
      <c r="BG1889" s="18" t="s">
        <v>5537</v>
      </c>
      <c r="BH1889" s="18" t="s">
        <v>5537</v>
      </c>
      <c r="BI1889" s="18" t="s">
        <v>5537</v>
      </c>
      <c r="BJ1889" s="18" t="s">
        <v>5537</v>
      </c>
      <c r="BK1889" s="18" t="s">
        <v>5537</v>
      </c>
      <c r="BL1889" s="9" t="s">
        <v>5537</v>
      </c>
      <c r="BM1889" s="14" t="s">
        <v>5537</v>
      </c>
      <c r="BN1889" s="14" t="s">
        <v>5537</v>
      </c>
      <c r="BO1889" s="14" t="str">
        <f>_xlfn.XLOOKUP(B1889,'[4]cell downs 18042026 17h'!$B:$B,'[4]cell downs 18042026 17h'!$B:$B,"")</f>
        <v/>
      </c>
      <c r="BP1889" s="14" t="str">
        <f>_xlfn.XLOOKUP(B1889,'[5]Cells Huawei 19042026 15h'!$B:$B,'[5]Cells Huawei 19042026 15h'!$B:$B,"")</f>
        <v/>
      </c>
      <c r="BQ1889" s="9" t="str">
        <f>_xlfn.XLOOKUP(B1889,'[6]cells down 19042026 9H40'!$B:$B,'[6]cells down 19042026 9H40'!$B:$B,"")</f>
        <v/>
      </c>
      <c r="BR1889" s="9" t="s">
        <v>3015</v>
      </c>
      <c r="BS1889" s="9" t="s">
        <v>5537</v>
      </c>
      <c r="BT1889" s="108"/>
    </row>
    <row r="1890" spans="1:72" s="9" customFormat="1" x14ac:dyDescent="0.35">
      <c r="A1890" s="1" t="s">
        <v>3143</v>
      </c>
      <c r="B1890" s="8" t="s">
        <v>3144</v>
      </c>
      <c r="C1890" s="3" t="str">
        <f>_xlfn.XLOOKUP(B1890,'[1]daily break down'!$D:$D,'[1]daily break down'!$E:$E,"")</f>
        <v>Douala</v>
      </c>
      <c r="D1890" s="1" t="s">
        <v>11</v>
      </c>
      <c r="E1890" s="1" t="s">
        <v>12</v>
      </c>
      <c r="F1890" s="3" t="s">
        <v>31</v>
      </c>
      <c r="G1890" s="1" t="s">
        <v>32</v>
      </c>
      <c r="H1890" s="34" t="str">
        <f>_xlfn.XLOOKUP(B1890,[2]CALCULATION!$B:$B,[2]CALCULATION!$H:$H,"")</f>
        <v>ZTE</v>
      </c>
      <c r="I1890" s="28">
        <v>0</v>
      </c>
      <c r="J1890" s="28">
        <v>0</v>
      </c>
      <c r="K1890" s="28">
        <v>0</v>
      </c>
      <c r="L1890" s="28">
        <v>0</v>
      </c>
      <c r="M1890" s="28">
        <v>0</v>
      </c>
      <c r="N1890" s="28">
        <v>0</v>
      </c>
      <c r="O1890" s="28">
        <v>0</v>
      </c>
      <c r="P1890" s="28">
        <v>0</v>
      </c>
      <c r="Q1890" s="28">
        <v>0</v>
      </c>
      <c r="R1890" s="28">
        <v>0</v>
      </c>
      <c r="S1890" s="93">
        <v>0</v>
      </c>
      <c r="T1890" s="93">
        <f>_xlfn.XLOOKUP(B1890,'[3]Nur des jours'!$B:$B,'[3]Nur des jours'!$U:$U,"")</f>
        <v>0</v>
      </c>
      <c r="U1890" s="93">
        <v>0</v>
      </c>
      <c r="V1890" s="93">
        <v>0</v>
      </c>
      <c r="W1890" s="93">
        <v>0</v>
      </c>
      <c r="X1890" s="93">
        <v>0</v>
      </c>
      <c r="Y1890" s="93">
        <v>0</v>
      </c>
      <c r="Z1890" s="93">
        <v>0</v>
      </c>
      <c r="AA1890" s="93">
        <v>0</v>
      </c>
      <c r="AB1890" s="93">
        <v>0</v>
      </c>
      <c r="AC1890" s="93"/>
      <c r="AD1890" s="93">
        <v>0</v>
      </c>
      <c r="AE1890" s="93">
        <v>0</v>
      </c>
      <c r="AF1890" s="93">
        <v>0</v>
      </c>
      <c r="AG1890" s="93"/>
      <c r="AH1890" s="93">
        <v>0</v>
      </c>
      <c r="AI1890" s="93">
        <v>0</v>
      </c>
      <c r="AJ1890" s="93">
        <v>0</v>
      </c>
      <c r="AK1890" s="93">
        <v>0</v>
      </c>
      <c r="AL1890" s="93">
        <v>0</v>
      </c>
      <c r="AM1890" s="49" t="s">
        <v>5559</v>
      </c>
      <c r="AN1890" s="49"/>
      <c r="AO1890" s="48" t="str" cm="1">
        <f t="array" ref="AO1890">IFERROR(_xlfn.IFS(
AQ1890="MPR ISSUE","PDH",
AQ1890="BSS Hardware Issue","BSS",
AQ1890="Sites strategiques, MLL, Pylone, etc.","ENVTECH",
AQ1890="AKTIVCO DEFAUT GE &amp; POWER Cabinet","AKTIVCO",
AQ1890="AKTIVCO Coupure ENEO &amp; Baisse de tension","AKTIVCO GRID ONLY",
AQ1890="Coupure ENEO &amp; Baisse de tension","IHS GRID ONLY",
AQ1890="Defaut GE &amp; POWER Cabinet","IHS",
AQ1890="Sharing","Partners",
AQ1890="Sites strategiques &amp; DataCenter","SST &amp; DC",
AQ1890="Exclu","Exclu",
AQ1890="SAT","SAT",
AQ1890="SPARE-ISSUE","SPARE-ISSUE",
AQ1890="Fiber CAmtel","TRANS_FO_CAMTEL",
AQ1890="Fiber AOF","Fiber AOF",
AQ1890="Projet OCM (HUAWEI)","TRAVAUX-HUAWEI",
AQ1890="Projet OCM (NOKIA)","TRAVAUX-NOKIA",
AQ1890="ACCESS-ISSUE","ACCESS-ISSUE",
AQ1890="Projet OCM (ZTE, NOKIA, autres projets)","TRAVAUX OCM",
AQ1890="No root CAuse","No root cause",
AQ1890="ODU HS","PDH",
AQ1890="IP &amp; VLAN","PDH",
AQ1890="Warehouse HUAWEI","SPARE-ISSUE",
AQ1890="SPARE-HS","SPARE-ISSUE",
AQ1890="Power Telco","BSS",AQ1890="no impacts","no impacts"
),"")</f>
        <v>No root cause</v>
      </c>
      <c r="AP1890" s="48" t="str" cm="1">
        <f t="array" ref="AP1890">IFERROR(_xlfn.IFS(
AQ1890="MPR ISSUE","TX ISSUE",
AQ1890="BSS Hardware Issue","RAN ISSUE",
AQ1890="Sites strategiques, MLL, Pylone, etc.","ENVTECH",
AQ1890="AKTIVCO DEFAUT GE &amp; POWER Cabinet","POWER ISSUE",
AQ1890="AKTIVCO Coupure ENEO &amp; Baisse de tension","POWER ISSUE",
AQ1890="Coupure ENEO &amp; Baisse de tension","POWER ISSUE",
AQ1890="Defaut GE &amp; POWER Cabinet","POWER ISSUE",
AQ1890="Sharing","POWER ISSUE",
AQ1890="Sites strategiques &amp; DataCenter","POWER ISSUE",
AQ1890="Exclu","Exclu",
AQ1890="SAT","TX ISSUE",
AQ1890="SPARE-ISSUE","SPARE-ISSUE",
AQ1890="Fiber CAmtel","TX ISSUE",
AQ1890="Fiber AOF","TX ISSUE",
AQ1890="Projet OCM (HUAWEI)","TRAVAUX-HUAWEI",
AQ1890="Projet OCM (NOKIA)","TRAVAUX -NOKIA",
AQ1890="ACCESS-ISSUE","ACCESS-ISSUE",
AQ1890="Projet OCM (ZTE, NOKIA, autres projets)","TRAVAUX OCM",
AQ1890="No root CAuse","No root cause",
AQ1890="ODU HS","TX ISSUE",
AQ1890="IP &amp; VLAN","TX ISSUE",
AQ1890="Warehouse HUAWEI","SPARE-ISSUE",
AQ1890="SPARE-HS","SPARE-ISSUE",
AQ1890="Power Telco","RAN ISSUE",AQ1890="no impacts","no impacts"
),"")</f>
        <v>No root cause</v>
      </c>
      <c r="AQ1890" s="127" t="s">
        <v>5344</v>
      </c>
      <c r="AR1890" s="48" t="str" cm="1">
        <f t="array" ref="AR1890">IFERROR(_xlfn.IFS(
AQ1890="MPR ISSUE","ACTIVE",
AQ1890="BSS Hardware Issue","ACTIVE",
AQ1890="Sites strategiques, MLL, Pylone, etc.","PASSIVE",
AQ1890="AKTIVCO DEFAUT GE &amp; POWER Cabinet","PASSIVE",
AQ1890="AKTIVCO Coupure ENEO &amp; Baisse de tension","PASSIVE",
AQ1890="Coupure ENEO &amp; Baisse de tension","PASSIVE",
AQ1890="Defaut GE &amp; POWER Cabinet","PASSIVE",
AQ1890="Sharing","PASSIVE",
AQ1890="Sites strategiques &amp; DataCenter","PASSIVE",
AQ1890="Exclu","Exclu",
AQ1890="SAT","ACTIVE",
AQ1890="SPARE-ISSUE","SPARE-ISSUE",
AQ1890="Fiber CAmtel","ACTIVE",
AQ1890="Fiber AOF","ACTIVE",
AQ1890="Projet OCM (HUAWEI)","PLANNED WORKS",
AQ1890="Projet OCM (NOKIA)","PLANNED WORKS",
AQ1890="ACCESS-ISSUE","ACCESS-ISSUE",
AQ1890="Projet OCM (ZTE, NOKIA, autres projets)","PLANNED WORKS",
AQ1890="No root CAuse","No root cause",
AQ1890="ODU HS","ACTIVE",
AQ1890="IP &amp; VLAN","ACTIVE",
AQ1890="Warehouse HUAWEI","SPARE-ISSUE",
AQ1890="SPARE-HS","SPARE-ISSUE",
AQ1890="Power Telco","ACTIVE", AQ1890="no impacts","no impacts"
),"")</f>
        <v>No root cause</v>
      </c>
      <c r="AS1890" s="92" t="s">
        <v>5537</v>
      </c>
      <c r="AT1890" s="98" t="s">
        <v>3144</v>
      </c>
      <c r="AV1890" s="17" t="s">
        <v>5537</v>
      </c>
      <c r="AW1890" s="7" t="s">
        <v>5537</v>
      </c>
      <c r="AX1890" s="6" t="s">
        <v>5537</v>
      </c>
      <c r="AY1890" s="7"/>
      <c r="AZ1890" s="3" t="s">
        <v>5537</v>
      </c>
      <c r="BA1890" s="18" t="s">
        <v>5537</v>
      </c>
      <c r="BB1890" s="18" t="s">
        <v>5537</v>
      </c>
      <c r="BC1890" s="18" t="s">
        <v>5537</v>
      </c>
      <c r="BD1890" s="18" t="s">
        <v>5537</v>
      </c>
      <c r="BE1890" s="18" t="s">
        <v>5537</v>
      </c>
      <c r="BF1890" s="18" t="s">
        <v>5537</v>
      </c>
      <c r="BG1890" s="18" t="s">
        <v>5537</v>
      </c>
      <c r="BH1890" s="18" t="s">
        <v>5537</v>
      </c>
      <c r="BI1890" s="18" t="s">
        <v>5537</v>
      </c>
      <c r="BJ1890" s="18" t="s">
        <v>5537</v>
      </c>
      <c r="BK1890" s="18" t="s">
        <v>5537</v>
      </c>
      <c r="BL1890" s="9" t="s">
        <v>5537</v>
      </c>
      <c r="BM1890" s="14" t="s">
        <v>5537</v>
      </c>
      <c r="BN1890" s="14" t="s">
        <v>5537</v>
      </c>
      <c r="BO1890" s="14" t="str">
        <f>_xlfn.XLOOKUP(B1890,'[4]cell downs 18042026 17h'!$B:$B,'[4]cell downs 18042026 17h'!$B:$B,"")</f>
        <v/>
      </c>
      <c r="BP1890" s="14" t="str">
        <f>_xlfn.XLOOKUP(B1890,'[5]Cells Huawei 19042026 15h'!$B:$B,'[5]Cells Huawei 19042026 15h'!$B:$B,"")</f>
        <v/>
      </c>
      <c r="BQ1890" s="9" t="str">
        <f>_xlfn.XLOOKUP(B1890,'[6]cells down 19042026 9H40'!$B:$B,'[6]cells down 19042026 9H40'!$B:$B,"")</f>
        <v/>
      </c>
      <c r="BR1890" s="9" t="s">
        <v>3144</v>
      </c>
      <c r="BS1890" s="9" t="s">
        <v>594</v>
      </c>
      <c r="BT1890" s="108"/>
    </row>
    <row r="1891" spans="1:72" s="9" customFormat="1" x14ac:dyDescent="0.35">
      <c r="A1891" s="1" t="s">
        <v>3233</v>
      </c>
      <c r="B1891" s="8" t="s">
        <v>3234</v>
      </c>
      <c r="C1891" s="3" t="str">
        <f>_xlfn.XLOOKUP(B1891,'[1]daily break down'!$D:$D,'[1]daily break down'!$E:$E,"")</f>
        <v>Douala</v>
      </c>
      <c r="D1891" s="1" t="s">
        <v>11</v>
      </c>
      <c r="E1891" s="1" t="s">
        <v>12</v>
      </c>
      <c r="F1891" s="3" t="s">
        <v>31</v>
      </c>
      <c r="G1891" s="1" t="s">
        <v>32</v>
      </c>
      <c r="H1891" s="34" t="str">
        <f>_xlfn.XLOOKUP(B1891,[2]CALCULATION!$B:$B,[2]CALCULATION!$H:$H,"")</f>
        <v>ZTE</v>
      </c>
      <c r="I1891" s="28">
        <v>0</v>
      </c>
      <c r="J1891" s="28">
        <v>0</v>
      </c>
      <c r="K1891" s="28">
        <v>0</v>
      </c>
      <c r="L1891" s="28">
        <v>0</v>
      </c>
      <c r="M1891" s="28">
        <v>0</v>
      </c>
      <c r="N1891" s="28">
        <v>0</v>
      </c>
      <c r="O1891" s="28">
        <v>0</v>
      </c>
      <c r="P1891" s="28">
        <v>0</v>
      </c>
      <c r="Q1891" s="28">
        <v>0</v>
      </c>
      <c r="R1891" s="28">
        <v>0</v>
      </c>
      <c r="S1891" s="93">
        <v>0</v>
      </c>
      <c r="T1891" s="93">
        <f>_xlfn.XLOOKUP(B1891,'[3]Nur des jours'!$B:$B,'[3]Nur des jours'!$U:$U,"")</f>
        <v>0</v>
      </c>
      <c r="U1891" s="93">
        <v>0</v>
      </c>
      <c r="V1891" s="93">
        <v>0</v>
      </c>
      <c r="W1891" s="93">
        <v>0</v>
      </c>
      <c r="X1891" s="93">
        <v>0</v>
      </c>
      <c r="Y1891" s="93">
        <v>0</v>
      </c>
      <c r="Z1891" s="93">
        <v>0</v>
      </c>
      <c r="AA1891" s="93">
        <v>0</v>
      </c>
      <c r="AB1891" s="93">
        <v>0</v>
      </c>
      <c r="AC1891" s="93"/>
      <c r="AD1891" s="93">
        <v>0</v>
      </c>
      <c r="AE1891" s="93">
        <v>0</v>
      </c>
      <c r="AF1891" s="93">
        <v>0</v>
      </c>
      <c r="AG1891" s="93"/>
      <c r="AH1891" s="93">
        <v>0</v>
      </c>
      <c r="AI1891" s="93">
        <v>0</v>
      </c>
      <c r="AJ1891" s="93">
        <v>0</v>
      </c>
      <c r="AK1891" s="93">
        <v>0</v>
      </c>
      <c r="AL1891" s="93">
        <v>0</v>
      </c>
      <c r="AM1891" s="49" t="s">
        <v>5559</v>
      </c>
      <c r="AN1891" s="49"/>
      <c r="AO1891" s="48" t="str" cm="1">
        <f t="array" ref="AO1891">IFERROR(_xlfn.IFS(
AQ1891="MPR ISSUE","PDH",
AQ1891="BSS Hardware Issue","BSS",
AQ1891="Sites strategiques, MLL, Pylone, etc.","ENVTECH",
AQ1891="AKTIVCO DEFAUT GE &amp; POWER Cabinet","AKTIVCO",
AQ1891="AKTIVCO Coupure ENEO &amp; Baisse de tension","AKTIVCO GRID ONLY",
AQ1891="Coupure ENEO &amp; Baisse de tension","IHS GRID ONLY",
AQ1891="Defaut GE &amp; POWER Cabinet","IHS",
AQ1891="Sharing","Partners",
AQ1891="Sites strategiques &amp; DataCenter","SST &amp; DC",
AQ1891="Exclu","Exclu",
AQ1891="SAT","SAT",
AQ1891="SPARE-ISSUE","SPARE-ISSUE",
AQ1891="Fiber CAmtel","TRANS_FO_CAMTEL",
AQ1891="Fiber AOF","Fiber AOF",
AQ1891="Projet OCM (HUAWEI)","TRAVAUX-HUAWEI",
AQ1891="Projet OCM (NOKIA)","TRAVAUX-NOKIA",
AQ1891="ACCESS-ISSUE","ACCESS-ISSUE",
AQ1891="Projet OCM (ZTE, NOKIA, autres projets)","TRAVAUX OCM",
AQ1891="No root CAuse","No root cause",
AQ1891="ODU HS","PDH",
AQ1891="IP &amp; VLAN","PDH",
AQ1891="Warehouse HUAWEI","SPARE-ISSUE",
AQ1891="SPARE-HS","SPARE-ISSUE",
AQ1891="Power Telco","BSS",AQ1891="no impacts","no impacts"
),"")</f>
        <v>No root cause</v>
      </c>
      <c r="AP1891" s="48" t="str" cm="1">
        <f t="array" ref="AP1891">IFERROR(_xlfn.IFS(
AQ1891="MPR ISSUE","TX ISSUE",
AQ1891="BSS Hardware Issue","RAN ISSUE",
AQ1891="Sites strategiques, MLL, Pylone, etc.","ENVTECH",
AQ1891="AKTIVCO DEFAUT GE &amp; POWER Cabinet","POWER ISSUE",
AQ1891="AKTIVCO Coupure ENEO &amp; Baisse de tension","POWER ISSUE",
AQ1891="Coupure ENEO &amp; Baisse de tension","POWER ISSUE",
AQ1891="Defaut GE &amp; POWER Cabinet","POWER ISSUE",
AQ1891="Sharing","POWER ISSUE",
AQ1891="Sites strategiques &amp; DataCenter","POWER ISSUE",
AQ1891="Exclu","Exclu",
AQ1891="SAT","TX ISSUE",
AQ1891="SPARE-ISSUE","SPARE-ISSUE",
AQ1891="Fiber CAmtel","TX ISSUE",
AQ1891="Fiber AOF","TX ISSUE",
AQ1891="Projet OCM (HUAWEI)","TRAVAUX-HUAWEI",
AQ1891="Projet OCM (NOKIA)","TRAVAUX -NOKIA",
AQ1891="ACCESS-ISSUE","ACCESS-ISSUE",
AQ1891="Projet OCM (ZTE, NOKIA, autres projets)","TRAVAUX OCM",
AQ1891="No root CAuse","No root cause",
AQ1891="ODU HS","TX ISSUE",
AQ1891="IP &amp; VLAN","TX ISSUE",
AQ1891="Warehouse HUAWEI","SPARE-ISSUE",
AQ1891="SPARE-HS","SPARE-ISSUE",
AQ1891="Power Telco","RAN ISSUE",AQ1891="no impacts","no impacts"
),"")</f>
        <v>No root cause</v>
      </c>
      <c r="AQ1891" s="127" t="s">
        <v>5344</v>
      </c>
      <c r="AR1891" s="48" t="str" cm="1">
        <f t="array" ref="AR1891">IFERROR(_xlfn.IFS(
AQ1891="MPR ISSUE","ACTIVE",
AQ1891="BSS Hardware Issue","ACTIVE",
AQ1891="Sites strategiques, MLL, Pylone, etc.","PASSIVE",
AQ1891="AKTIVCO DEFAUT GE &amp; POWER Cabinet","PASSIVE",
AQ1891="AKTIVCO Coupure ENEO &amp; Baisse de tension","PASSIVE",
AQ1891="Coupure ENEO &amp; Baisse de tension","PASSIVE",
AQ1891="Defaut GE &amp; POWER Cabinet","PASSIVE",
AQ1891="Sharing","PASSIVE",
AQ1891="Sites strategiques &amp; DataCenter","PASSIVE",
AQ1891="Exclu","Exclu",
AQ1891="SAT","ACTIVE",
AQ1891="SPARE-ISSUE","SPARE-ISSUE",
AQ1891="Fiber CAmtel","ACTIVE",
AQ1891="Fiber AOF","ACTIVE",
AQ1891="Projet OCM (HUAWEI)","PLANNED WORKS",
AQ1891="Projet OCM (NOKIA)","PLANNED WORKS",
AQ1891="ACCESS-ISSUE","ACCESS-ISSUE",
AQ1891="Projet OCM (ZTE, NOKIA, autres projets)","PLANNED WORKS",
AQ1891="No root CAuse","No root cause",
AQ1891="ODU HS","ACTIVE",
AQ1891="IP &amp; VLAN","ACTIVE",
AQ1891="Warehouse HUAWEI","SPARE-ISSUE",
AQ1891="SPARE-HS","SPARE-ISSUE",
AQ1891="Power Telco","ACTIVE", AQ1891="no impacts","no impacts"
),"")</f>
        <v>No root cause</v>
      </c>
      <c r="AS1891" s="92" t="s">
        <v>5537</v>
      </c>
      <c r="AT1891" s="98" t="s">
        <v>3234</v>
      </c>
      <c r="AV1891" s="17" t="s">
        <v>5537</v>
      </c>
      <c r="AW1891" s="7" t="s">
        <v>5537</v>
      </c>
      <c r="AX1891" s="6" t="s">
        <v>5537</v>
      </c>
      <c r="AY1891" s="7"/>
      <c r="AZ1891" s="3" t="s">
        <v>5537</v>
      </c>
      <c r="BA1891" s="18" t="s">
        <v>5537</v>
      </c>
      <c r="BB1891" s="18" t="s">
        <v>5537</v>
      </c>
      <c r="BC1891" s="18" t="s">
        <v>5537</v>
      </c>
      <c r="BD1891" s="18" t="s">
        <v>5537</v>
      </c>
      <c r="BE1891" s="18" t="s">
        <v>5537</v>
      </c>
      <c r="BF1891" s="18" t="s">
        <v>5537</v>
      </c>
      <c r="BG1891" s="18" t="s">
        <v>5537</v>
      </c>
      <c r="BH1891" s="18" t="s">
        <v>5537</v>
      </c>
      <c r="BI1891" s="18" t="s">
        <v>5537</v>
      </c>
      <c r="BJ1891" s="18" t="s">
        <v>5537</v>
      </c>
      <c r="BK1891" s="18" t="s">
        <v>5537</v>
      </c>
      <c r="BL1891" s="9" t="s">
        <v>5537</v>
      </c>
      <c r="BM1891" s="14" t="s">
        <v>5537</v>
      </c>
      <c r="BN1891" s="14" t="s">
        <v>5537</v>
      </c>
      <c r="BO1891" s="14" t="str">
        <f>_xlfn.XLOOKUP(B1891,'[4]cell downs 18042026 17h'!$B:$B,'[4]cell downs 18042026 17h'!$B:$B,"")</f>
        <v/>
      </c>
      <c r="BP1891" s="14" t="str">
        <f>_xlfn.XLOOKUP(B1891,'[5]Cells Huawei 19042026 15h'!$B:$B,'[5]Cells Huawei 19042026 15h'!$B:$B,"")</f>
        <v/>
      </c>
      <c r="BQ1891" s="9" t="str">
        <f>_xlfn.XLOOKUP(B1891,'[6]cells down 19042026 9H40'!$B:$B,'[6]cells down 19042026 9H40'!$B:$B,"")</f>
        <v/>
      </c>
      <c r="BR1891" s="9" t="s">
        <v>3234</v>
      </c>
      <c r="BS1891" s="9" t="s">
        <v>154</v>
      </c>
      <c r="BT1891" s="108"/>
    </row>
    <row r="1892" spans="1:72" s="9" customFormat="1" x14ac:dyDescent="0.35">
      <c r="A1892" s="1" t="s">
        <v>3470</v>
      </c>
      <c r="B1892" s="8" t="s">
        <v>3471</v>
      </c>
      <c r="C1892" s="3" t="str">
        <f>_xlfn.XLOOKUP(B1892,'[1]daily break down'!$D:$D,'[1]daily break down'!$E:$E,"")</f>
        <v>Bafoussam</v>
      </c>
      <c r="D1892" s="1" t="s">
        <v>11</v>
      </c>
      <c r="E1892" s="1" t="s">
        <v>12</v>
      </c>
      <c r="F1892" s="3" t="s">
        <v>102</v>
      </c>
      <c r="G1892" s="1" t="s">
        <v>299</v>
      </c>
      <c r="H1892" s="32" t="str">
        <f>_xlfn.XLOOKUP(B1892,[2]CALCULATION!$B:$B,[2]CALCULATION!$H:$H,"")</f>
        <v>Huawei</v>
      </c>
      <c r="I1892" s="28">
        <v>0</v>
      </c>
      <c r="J1892" s="28">
        <v>0</v>
      </c>
      <c r="K1892" s="28">
        <v>0</v>
      </c>
      <c r="L1892" s="28">
        <v>0</v>
      </c>
      <c r="M1892" s="28">
        <v>0</v>
      </c>
      <c r="N1892" s="28">
        <v>0</v>
      </c>
      <c r="O1892" s="28">
        <v>0</v>
      </c>
      <c r="P1892" s="28">
        <v>0</v>
      </c>
      <c r="Q1892" s="28">
        <v>0</v>
      </c>
      <c r="R1892" s="28">
        <v>0</v>
      </c>
      <c r="S1892" s="93">
        <v>0</v>
      </c>
      <c r="T1892" s="93">
        <f>_xlfn.XLOOKUP(B1892,'[3]Nur des jours'!$B:$B,'[3]Nur des jours'!$U:$U,"")</f>
        <v>0</v>
      </c>
      <c r="U1892" s="93">
        <v>0</v>
      </c>
      <c r="V1892" s="93">
        <v>0</v>
      </c>
      <c r="W1892" s="93">
        <v>0</v>
      </c>
      <c r="X1892" s="93">
        <v>0</v>
      </c>
      <c r="Y1892" s="93">
        <v>0</v>
      </c>
      <c r="Z1892" s="93">
        <v>0</v>
      </c>
      <c r="AA1892" s="93">
        <v>0</v>
      </c>
      <c r="AB1892" s="93">
        <v>0</v>
      </c>
      <c r="AC1892" s="93"/>
      <c r="AD1892" s="93">
        <v>0</v>
      </c>
      <c r="AE1892" s="93">
        <v>0</v>
      </c>
      <c r="AF1892" s="93">
        <v>0</v>
      </c>
      <c r="AG1892" s="93"/>
      <c r="AH1892" s="93">
        <v>0</v>
      </c>
      <c r="AI1892" s="93">
        <v>0</v>
      </c>
      <c r="AJ1892" s="93">
        <v>0</v>
      </c>
      <c r="AK1892" s="93">
        <v>0</v>
      </c>
      <c r="AL1892" s="93">
        <v>0</v>
      </c>
      <c r="AM1892" s="49" t="s">
        <v>5559</v>
      </c>
      <c r="AN1892" s="49"/>
      <c r="AO1892" s="48" t="str" cm="1">
        <f t="array" ref="AO1892">IFERROR(_xlfn.IFS(
AQ1892="MPR ISSUE","PDH",
AQ1892="BSS Hardware Issue","BSS",
AQ1892="Sites strategiques, MLL, Pylone, etc.","ENVTECH",
AQ1892="AKTIVCO DEFAUT GE &amp; POWER Cabinet","AKTIVCO",
AQ1892="AKTIVCO Coupure ENEO &amp; Baisse de tension","AKTIVCO GRID ONLY",
AQ1892="Coupure ENEO &amp; Baisse de tension","IHS GRID ONLY",
AQ1892="Defaut GE &amp; POWER Cabinet","IHS",
AQ1892="Sharing","Partners",
AQ1892="Sites strategiques &amp; DataCenter","SST &amp; DC",
AQ1892="Exclu","Exclu",
AQ1892="SAT","SAT",
AQ1892="SPARE-ISSUE","SPARE-ISSUE",
AQ1892="Fiber CAmtel","TRANS_FO_CAMTEL",
AQ1892="Fiber AOF","Fiber AOF",
AQ1892="Projet OCM (HUAWEI)","TRAVAUX-HUAWEI",
AQ1892="Projet OCM (NOKIA)","TRAVAUX-NOKIA",
AQ1892="ACCESS-ISSUE","ACCESS-ISSUE",
AQ1892="Projet OCM (ZTE, NOKIA, autres projets)","TRAVAUX OCM",
AQ1892="No root CAuse","No root cause",
AQ1892="ODU HS","PDH",
AQ1892="IP &amp; VLAN","PDH",
AQ1892="Warehouse HUAWEI","SPARE-ISSUE",
AQ1892="SPARE-HS","SPARE-ISSUE",
AQ1892="Power Telco","BSS",AQ1892="no impacts","no impacts"
),"")</f>
        <v>No root cause</v>
      </c>
      <c r="AP1892" s="48" t="str" cm="1">
        <f t="array" ref="AP1892">IFERROR(_xlfn.IFS(
AQ1892="MPR ISSUE","TX ISSUE",
AQ1892="BSS Hardware Issue","RAN ISSUE",
AQ1892="Sites strategiques, MLL, Pylone, etc.","ENVTECH",
AQ1892="AKTIVCO DEFAUT GE &amp; POWER Cabinet","POWER ISSUE",
AQ1892="AKTIVCO Coupure ENEO &amp; Baisse de tension","POWER ISSUE",
AQ1892="Coupure ENEO &amp; Baisse de tension","POWER ISSUE",
AQ1892="Defaut GE &amp; POWER Cabinet","POWER ISSUE",
AQ1892="Sharing","POWER ISSUE",
AQ1892="Sites strategiques &amp; DataCenter","POWER ISSUE",
AQ1892="Exclu","Exclu",
AQ1892="SAT","TX ISSUE",
AQ1892="SPARE-ISSUE","SPARE-ISSUE",
AQ1892="Fiber CAmtel","TX ISSUE",
AQ1892="Fiber AOF","TX ISSUE",
AQ1892="Projet OCM (HUAWEI)","TRAVAUX-HUAWEI",
AQ1892="Projet OCM (NOKIA)","TRAVAUX -NOKIA",
AQ1892="ACCESS-ISSUE","ACCESS-ISSUE",
AQ1892="Projet OCM (ZTE, NOKIA, autres projets)","TRAVAUX OCM",
AQ1892="No root CAuse","No root cause",
AQ1892="ODU HS","TX ISSUE",
AQ1892="IP &amp; VLAN","TX ISSUE",
AQ1892="Warehouse HUAWEI","SPARE-ISSUE",
AQ1892="SPARE-HS","SPARE-ISSUE",
AQ1892="Power Telco","RAN ISSUE",AQ1892="no impacts","no impacts"
),"")</f>
        <v>No root cause</v>
      </c>
      <c r="AQ1892" s="127" t="s">
        <v>5344</v>
      </c>
      <c r="AR1892" s="48" t="str" cm="1">
        <f t="array" ref="AR1892">IFERROR(_xlfn.IFS(
AQ1892="MPR ISSUE","ACTIVE",
AQ1892="BSS Hardware Issue","ACTIVE",
AQ1892="Sites strategiques, MLL, Pylone, etc.","PASSIVE",
AQ1892="AKTIVCO DEFAUT GE &amp; POWER Cabinet","PASSIVE",
AQ1892="AKTIVCO Coupure ENEO &amp; Baisse de tension","PASSIVE",
AQ1892="Coupure ENEO &amp; Baisse de tension","PASSIVE",
AQ1892="Defaut GE &amp; POWER Cabinet","PASSIVE",
AQ1892="Sharing","PASSIVE",
AQ1892="Sites strategiques &amp; DataCenter","PASSIVE",
AQ1892="Exclu","Exclu",
AQ1892="SAT","ACTIVE",
AQ1892="SPARE-ISSUE","SPARE-ISSUE",
AQ1892="Fiber CAmtel","ACTIVE",
AQ1892="Fiber AOF","ACTIVE",
AQ1892="Projet OCM (HUAWEI)","PLANNED WORKS",
AQ1892="Projet OCM (NOKIA)","PLANNED WORKS",
AQ1892="ACCESS-ISSUE","ACCESS-ISSUE",
AQ1892="Projet OCM (ZTE, NOKIA, autres projets)","PLANNED WORKS",
AQ1892="No root CAuse","No root cause",
AQ1892="ODU HS","ACTIVE",
AQ1892="IP &amp; VLAN","ACTIVE",
AQ1892="Warehouse HUAWEI","SPARE-ISSUE",
AQ1892="SPARE-HS","SPARE-ISSUE",
AQ1892="Power Telco","ACTIVE", AQ1892="no impacts","no impacts"
),"")</f>
        <v>No root cause</v>
      </c>
      <c r="AS1892" s="92" t="s">
        <v>5537</v>
      </c>
      <c r="AT1892" s="98" t="s">
        <v>3471</v>
      </c>
      <c r="AV1892" s="17" t="s">
        <v>5537</v>
      </c>
      <c r="AW1892" s="7" t="s">
        <v>5537</v>
      </c>
      <c r="AX1892" s="6" t="s">
        <v>5537</v>
      </c>
      <c r="AY1892" s="7"/>
      <c r="AZ1892" s="3" t="s">
        <v>5537</v>
      </c>
      <c r="BA1892" s="18" t="s">
        <v>5537</v>
      </c>
      <c r="BB1892" s="18" t="s">
        <v>5537</v>
      </c>
      <c r="BC1892" s="18" t="s">
        <v>5537</v>
      </c>
      <c r="BD1892" s="18" t="s">
        <v>5537</v>
      </c>
      <c r="BE1892" s="18" t="s">
        <v>5537</v>
      </c>
      <c r="BF1892" s="18" t="s">
        <v>5537</v>
      </c>
      <c r="BG1892" s="18" t="s">
        <v>5537</v>
      </c>
      <c r="BH1892" s="18" t="s">
        <v>5537</v>
      </c>
      <c r="BI1892" s="18" t="s">
        <v>5537</v>
      </c>
      <c r="BJ1892" s="18" t="s">
        <v>5537</v>
      </c>
      <c r="BK1892" s="18" t="s">
        <v>5537</v>
      </c>
      <c r="BL1892" s="9" t="s">
        <v>5537</v>
      </c>
      <c r="BM1892" s="14" t="s">
        <v>5537</v>
      </c>
      <c r="BN1892" s="14" t="s">
        <v>5537</v>
      </c>
      <c r="BO1892" s="14" t="str">
        <f>_xlfn.XLOOKUP(B1892,'[4]cell downs 18042026 17h'!$B:$B,'[4]cell downs 18042026 17h'!$B:$B,"")</f>
        <v/>
      </c>
      <c r="BP1892" s="14" t="str">
        <f>_xlfn.XLOOKUP(B1892,'[5]Cells Huawei 19042026 15h'!$B:$B,'[5]Cells Huawei 19042026 15h'!$B:$B,"")</f>
        <v/>
      </c>
      <c r="BQ1892" s="9" t="str">
        <f>_xlfn.XLOOKUP(B1892,'[6]cells down 19042026 9H40'!$B:$B,'[6]cells down 19042026 9H40'!$B:$B,"")</f>
        <v/>
      </c>
      <c r="BR1892" s="9" t="s">
        <v>3471</v>
      </c>
      <c r="BS1892" s="9" t="s">
        <v>594</v>
      </c>
      <c r="BT1892" s="108"/>
    </row>
    <row r="1893" spans="1:72" s="9" customFormat="1" x14ac:dyDescent="0.35">
      <c r="A1893" s="1" t="s">
        <v>3491</v>
      </c>
      <c r="B1893" s="8" t="s">
        <v>3492</v>
      </c>
      <c r="C1893" s="3" t="str">
        <f>_xlfn.XLOOKUP(B1893,'[1]daily break down'!$D:$D,'[1]daily break down'!$E:$E,"")</f>
        <v>Douala</v>
      </c>
      <c r="D1893" s="1" t="s">
        <v>11</v>
      </c>
      <c r="E1893" s="1" t="s">
        <v>12</v>
      </c>
      <c r="F1893" s="3" t="s">
        <v>31</v>
      </c>
      <c r="G1893" s="1" t="s">
        <v>32</v>
      </c>
      <c r="H1893" s="34" t="str">
        <f>_xlfn.XLOOKUP(B1893,[2]CALCULATION!$B:$B,[2]CALCULATION!$H:$H,"")</f>
        <v>ZTE</v>
      </c>
      <c r="I1893" s="28">
        <v>0</v>
      </c>
      <c r="J1893" s="28">
        <v>0</v>
      </c>
      <c r="K1893" s="28">
        <v>0</v>
      </c>
      <c r="L1893" s="28">
        <v>0</v>
      </c>
      <c r="M1893" s="28">
        <v>0</v>
      </c>
      <c r="N1893" s="28">
        <v>0</v>
      </c>
      <c r="O1893" s="28">
        <v>0</v>
      </c>
      <c r="P1893" s="28">
        <v>0</v>
      </c>
      <c r="Q1893" s="28">
        <v>0.4585755336968832</v>
      </c>
      <c r="R1893" s="28">
        <v>0</v>
      </c>
      <c r="S1893" s="93">
        <v>0</v>
      </c>
      <c r="T1893" s="93">
        <f>_xlfn.XLOOKUP(B1893,'[3]Nur des jours'!$B:$B,'[3]Nur des jours'!$U:$U,"")</f>
        <v>0</v>
      </c>
      <c r="U1893" s="93">
        <v>0</v>
      </c>
      <c r="V1893" s="93">
        <v>0</v>
      </c>
      <c r="W1893" s="93">
        <v>0</v>
      </c>
      <c r="X1893" s="93">
        <v>0</v>
      </c>
      <c r="Y1893" s="93">
        <v>0</v>
      </c>
      <c r="Z1893" s="93">
        <v>0</v>
      </c>
      <c r="AA1893" s="93">
        <v>0</v>
      </c>
      <c r="AB1893" s="93">
        <v>0</v>
      </c>
      <c r="AC1893" s="93"/>
      <c r="AD1893" s="93">
        <v>0</v>
      </c>
      <c r="AE1893" s="93">
        <v>0</v>
      </c>
      <c r="AF1893" s="93">
        <v>0</v>
      </c>
      <c r="AG1893" s="93"/>
      <c r="AH1893" s="93">
        <v>0</v>
      </c>
      <c r="AI1893" s="93">
        <v>0</v>
      </c>
      <c r="AJ1893" s="93">
        <v>0</v>
      </c>
      <c r="AK1893" s="93">
        <v>0</v>
      </c>
      <c r="AL1893" s="93">
        <v>0</v>
      </c>
      <c r="AM1893" s="49" t="s">
        <v>5559</v>
      </c>
      <c r="AN1893" s="49"/>
      <c r="AO1893" s="48" t="str" cm="1">
        <f t="array" ref="AO1893">IFERROR(_xlfn.IFS(
AQ1893="MPR ISSUE","PDH",
AQ1893="BSS Hardware Issue","BSS",
AQ1893="Sites strategiques, MLL, Pylone, etc.","ENVTECH",
AQ1893="AKTIVCO DEFAUT GE &amp; POWER Cabinet","AKTIVCO",
AQ1893="AKTIVCO Coupure ENEO &amp; Baisse de tension","AKTIVCO GRID ONLY",
AQ1893="Coupure ENEO &amp; Baisse de tension","IHS GRID ONLY",
AQ1893="Defaut GE &amp; POWER Cabinet","IHS",
AQ1893="Sharing","Partners",
AQ1893="Sites strategiques &amp; DataCenter","SST &amp; DC",
AQ1893="Exclu","Exclu",
AQ1893="SAT","SAT",
AQ1893="SPARE-ISSUE","SPARE-ISSUE",
AQ1893="Fiber CAmtel","TRANS_FO_CAMTEL",
AQ1893="Fiber AOF","Fiber AOF",
AQ1893="Projet OCM (HUAWEI)","TRAVAUX-HUAWEI",
AQ1893="Projet OCM (NOKIA)","TRAVAUX-NOKIA",
AQ1893="ACCESS-ISSUE","ACCESS-ISSUE",
AQ1893="Projet OCM (ZTE, NOKIA, autres projets)","TRAVAUX OCM",
AQ1893="No root CAuse","No root cause",
AQ1893="ODU HS","PDH",
AQ1893="IP &amp; VLAN","PDH",
AQ1893="Warehouse HUAWEI","SPARE-ISSUE",
AQ1893="SPARE-HS","SPARE-ISSUE",
AQ1893="Power Telco","BSS",AQ1893="no impacts","no impacts"
),"")</f>
        <v>No root cause</v>
      </c>
      <c r="AP1893" s="48" t="str" cm="1">
        <f t="array" ref="AP1893">IFERROR(_xlfn.IFS(
AQ1893="MPR ISSUE","TX ISSUE",
AQ1893="BSS Hardware Issue","RAN ISSUE",
AQ1893="Sites strategiques, MLL, Pylone, etc.","ENVTECH",
AQ1893="AKTIVCO DEFAUT GE &amp; POWER Cabinet","POWER ISSUE",
AQ1893="AKTIVCO Coupure ENEO &amp; Baisse de tension","POWER ISSUE",
AQ1893="Coupure ENEO &amp; Baisse de tension","POWER ISSUE",
AQ1893="Defaut GE &amp; POWER Cabinet","POWER ISSUE",
AQ1893="Sharing","POWER ISSUE",
AQ1893="Sites strategiques &amp; DataCenter","POWER ISSUE",
AQ1893="Exclu","Exclu",
AQ1893="SAT","TX ISSUE",
AQ1893="SPARE-ISSUE","SPARE-ISSUE",
AQ1893="Fiber CAmtel","TX ISSUE",
AQ1893="Fiber AOF","TX ISSUE",
AQ1893="Projet OCM (HUAWEI)","TRAVAUX-HUAWEI",
AQ1893="Projet OCM (NOKIA)","TRAVAUX -NOKIA",
AQ1893="ACCESS-ISSUE","ACCESS-ISSUE",
AQ1893="Projet OCM (ZTE, NOKIA, autres projets)","TRAVAUX OCM",
AQ1893="No root CAuse","No root cause",
AQ1893="ODU HS","TX ISSUE",
AQ1893="IP &amp; VLAN","TX ISSUE",
AQ1893="Warehouse HUAWEI","SPARE-ISSUE",
AQ1893="SPARE-HS","SPARE-ISSUE",
AQ1893="Power Telco","RAN ISSUE",AQ1893="no impacts","no impacts"
),"")</f>
        <v>No root cause</v>
      </c>
      <c r="AQ1893" s="127" t="s">
        <v>5344</v>
      </c>
      <c r="AR1893" s="48" t="str" cm="1">
        <f t="array" ref="AR1893">IFERROR(_xlfn.IFS(
AQ1893="MPR ISSUE","ACTIVE",
AQ1893="BSS Hardware Issue","ACTIVE",
AQ1893="Sites strategiques, MLL, Pylone, etc.","PASSIVE",
AQ1893="AKTIVCO DEFAUT GE &amp; POWER Cabinet","PASSIVE",
AQ1893="AKTIVCO Coupure ENEO &amp; Baisse de tension","PASSIVE",
AQ1893="Coupure ENEO &amp; Baisse de tension","PASSIVE",
AQ1893="Defaut GE &amp; POWER Cabinet","PASSIVE",
AQ1893="Sharing","PASSIVE",
AQ1893="Sites strategiques &amp; DataCenter","PASSIVE",
AQ1893="Exclu","Exclu",
AQ1893="SAT","ACTIVE",
AQ1893="SPARE-ISSUE","SPARE-ISSUE",
AQ1893="Fiber CAmtel","ACTIVE",
AQ1893="Fiber AOF","ACTIVE",
AQ1893="Projet OCM (HUAWEI)","PLANNED WORKS",
AQ1893="Projet OCM (NOKIA)","PLANNED WORKS",
AQ1893="ACCESS-ISSUE","ACCESS-ISSUE",
AQ1893="Projet OCM (ZTE, NOKIA, autres projets)","PLANNED WORKS",
AQ1893="No root CAuse","No root cause",
AQ1893="ODU HS","ACTIVE",
AQ1893="IP &amp; VLAN","ACTIVE",
AQ1893="Warehouse HUAWEI","SPARE-ISSUE",
AQ1893="SPARE-HS","SPARE-ISSUE",
AQ1893="Power Telco","ACTIVE", AQ1893="no impacts","no impacts"
),"")</f>
        <v>No root cause</v>
      </c>
      <c r="AS1893" s="92" t="s">
        <v>5537</v>
      </c>
      <c r="AT1893" s="98" t="s">
        <v>3492</v>
      </c>
      <c r="AV1893" s="17" t="s">
        <v>5537</v>
      </c>
      <c r="AW1893" s="7" t="s">
        <v>5537</v>
      </c>
      <c r="AX1893" s="6" t="s">
        <v>5537</v>
      </c>
      <c r="AY1893" s="7"/>
      <c r="AZ1893" s="3" t="s">
        <v>5537</v>
      </c>
      <c r="BA1893" s="18" t="s">
        <v>5537</v>
      </c>
      <c r="BB1893" s="18" t="s">
        <v>5537</v>
      </c>
      <c r="BC1893" s="18" t="s">
        <v>5537</v>
      </c>
      <c r="BD1893" s="18" t="s">
        <v>5537</v>
      </c>
      <c r="BE1893" s="18" t="s">
        <v>5537</v>
      </c>
      <c r="BF1893" s="18" t="s">
        <v>5537</v>
      </c>
      <c r="BG1893" s="18" t="s">
        <v>5537</v>
      </c>
      <c r="BH1893" s="18" t="s">
        <v>5537</v>
      </c>
      <c r="BI1893" s="18" t="s">
        <v>5537</v>
      </c>
      <c r="BJ1893" s="18" t="s">
        <v>5537</v>
      </c>
      <c r="BK1893" s="18" t="s">
        <v>5537</v>
      </c>
      <c r="BL1893" s="9" t="s">
        <v>5537</v>
      </c>
      <c r="BM1893" s="14" t="s">
        <v>5537</v>
      </c>
      <c r="BN1893" s="14" t="s">
        <v>5537</v>
      </c>
      <c r="BO1893" s="14" t="str">
        <f>_xlfn.XLOOKUP(B1893,'[4]cell downs 18042026 17h'!$B:$B,'[4]cell downs 18042026 17h'!$B:$B,"")</f>
        <v/>
      </c>
      <c r="BP1893" s="14" t="str">
        <f>_xlfn.XLOOKUP(B1893,'[5]Cells Huawei 19042026 15h'!$B:$B,'[5]Cells Huawei 19042026 15h'!$B:$B,"")</f>
        <v/>
      </c>
      <c r="BQ1893" s="9" t="str">
        <f>_xlfn.XLOOKUP(B1893,'[6]cells down 19042026 9H40'!$B:$B,'[6]cells down 19042026 9H40'!$B:$B,"")</f>
        <v/>
      </c>
      <c r="BR1893" s="9" t="s">
        <v>3492</v>
      </c>
      <c r="BS1893" s="9" t="s">
        <v>12</v>
      </c>
      <c r="BT1893" s="108"/>
    </row>
    <row r="1894" spans="1:72" s="9" customFormat="1" x14ac:dyDescent="0.35">
      <c r="A1894" s="1" t="s">
        <v>3499</v>
      </c>
      <c r="B1894" s="8" t="s">
        <v>3500</v>
      </c>
      <c r="C1894" s="3" t="str">
        <f>_xlfn.XLOOKUP(B1894,'[1]daily break down'!$D:$D,'[1]daily break down'!$E:$E,"")</f>
        <v>LITTORAL</v>
      </c>
      <c r="D1894" s="1" t="s">
        <v>11</v>
      </c>
      <c r="E1894" s="1" t="s">
        <v>12</v>
      </c>
      <c r="F1894" s="3" t="s">
        <v>31</v>
      </c>
      <c r="G1894" s="1" t="s">
        <v>3499</v>
      </c>
      <c r="H1894" s="34" t="str">
        <f>_xlfn.XLOOKUP(B1894,[2]CALCULATION!$B:$B,[2]CALCULATION!$H:$H,"")</f>
        <v>ZTE</v>
      </c>
      <c r="I1894" s="28">
        <v>0</v>
      </c>
      <c r="J1894" s="28">
        <v>0</v>
      </c>
      <c r="K1894" s="28">
        <v>0</v>
      </c>
      <c r="L1894" s="28">
        <v>0</v>
      </c>
      <c r="M1894" s="28">
        <v>0</v>
      </c>
      <c r="N1894" s="28">
        <v>0</v>
      </c>
      <c r="O1894" s="28">
        <v>0</v>
      </c>
      <c r="P1894" s="28">
        <v>0</v>
      </c>
      <c r="Q1894" s="28">
        <v>0</v>
      </c>
      <c r="R1894" s="28">
        <v>0</v>
      </c>
      <c r="S1894" s="93">
        <v>0</v>
      </c>
      <c r="T1894" s="93">
        <f>_xlfn.XLOOKUP(B1894,'[3]Nur des jours'!$B:$B,'[3]Nur des jours'!$U:$U,"")</f>
        <v>0</v>
      </c>
      <c r="U1894" s="93">
        <v>0</v>
      </c>
      <c r="V1894" s="93">
        <v>0</v>
      </c>
      <c r="W1894" s="93">
        <v>0</v>
      </c>
      <c r="X1894" s="93">
        <v>0</v>
      </c>
      <c r="Y1894" s="93">
        <v>0</v>
      </c>
      <c r="Z1894" s="93">
        <v>0</v>
      </c>
      <c r="AA1894" s="93">
        <v>0</v>
      </c>
      <c r="AB1894" s="93">
        <v>0</v>
      </c>
      <c r="AC1894" s="93"/>
      <c r="AD1894" s="93">
        <v>0</v>
      </c>
      <c r="AE1894" s="93">
        <v>0</v>
      </c>
      <c r="AF1894" s="93">
        <v>0</v>
      </c>
      <c r="AG1894" s="93"/>
      <c r="AH1894" s="93">
        <v>0</v>
      </c>
      <c r="AI1894" s="93">
        <v>0</v>
      </c>
      <c r="AJ1894" s="93">
        <v>0</v>
      </c>
      <c r="AK1894" s="93">
        <v>0</v>
      </c>
      <c r="AL1894" s="93">
        <v>0</v>
      </c>
      <c r="AM1894" s="49" t="s">
        <v>5559</v>
      </c>
      <c r="AN1894" s="49"/>
      <c r="AO1894" s="48" t="str" cm="1">
        <f t="array" ref="AO1894">IFERROR(_xlfn.IFS(
AQ1894="MPR ISSUE","PDH",
AQ1894="BSS Hardware Issue","BSS",
AQ1894="Sites strategiques, MLL, Pylone, etc.","ENVTECH",
AQ1894="AKTIVCO DEFAUT GE &amp; POWER Cabinet","AKTIVCO",
AQ1894="AKTIVCO Coupure ENEO &amp; Baisse de tension","AKTIVCO GRID ONLY",
AQ1894="Coupure ENEO &amp; Baisse de tension","IHS GRID ONLY",
AQ1894="Defaut GE &amp; POWER Cabinet","IHS",
AQ1894="Sharing","Partners",
AQ1894="Sites strategiques &amp; DataCenter","SST &amp; DC",
AQ1894="Exclu","Exclu",
AQ1894="SAT","SAT",
AQ1894="SPARE-ISSUE","SPARE-ISSUE",
AQ1894="Fiber CAmtel","TRANS_FO_CAMTEL",
AQ1894="Fiber AOF","Fiber AOF",
AQ1894="Projet OCM (HUAWEI)","TRAVAUX-HUAWEI",
AQ1894="Projet OCM (NOKIA)","TRAVAUX-NOKIA",
AQ1894="ACCESS-ISSUE","ACCESS-ISSUE",
AQ1894="Projet OCM (ZTE, NOKIA, autres projets)","TRAVAUX OCM",
AQ1894="No root CAuse","No root cause",
AQ1894="ODU HS","PDH",
AQ1894="IP &amp; VLAN","PDH",
AQ1894="Warehouse HUAWEI","SPARE-ISSUE",
AQ1894="SPARE-HS","SPARE-ISSUE",
AQ1894="Power Telco","BSS",AQ1894="no impacts","no impacts"
),"")</f>
        <v>No root cause</v>
      </c>
      <c r="AP1894" s="48" t="str" cm="1">
        <f t="array" ref="AP1894">IFERROR(_xlfn.IFS(
AQ1894="MPR ISSUE","TX ISSUE",
AQ1894="BSS Hardware Issue","RAN ISSUE",
AQ1894="Sites strategiques, MLL, Pylone, etc.","ENVTECH",
AQ1894="AKTIVCO DEFAUT GE &amp; POWER Cabinet","POWER ISSUE",
AQ1894="AKTIVCO Coupure ENEO &amp; Baisse de tension","POWER ISSUE",
AQ1894="Coupure ENEO &amp; Baisse de tension","POWER ISSUE",
AQ1894="Defaut GE &amp; POWER Cabinet","POWER ISSUE",
AQ1894="Sharing","POWER ISSUE",
AQ1894="Sites strategiques &amp; DataCenter","POWER ISSUE",
AQ1894="Exclu","Exclu",
AQ1894="SAT","TX ISSUE",
AQ1894="SPARE-ISSUE","SPARE-ISSUE",
AQ1894="Fiber CAmtel","TX ISSUE",
AQ1894="Fiber AOF","TX ISSUE",
AQ1894="Projet OCM (HUAWEI)","TRAVAUX-HUAWEI",
AQ1894="Projet OCM (NOKIA)","TRAVAUX -NOKIA",
AQ1894="ACCESS-ISSUE","ACCESS-ISSUE",
AQ1894="Projet OCM (ZTE, NOKIA, autres projets)","TRAVAUX OCM",
AQ1894="No root CAuse","No root cause",
AQ1894="ODU HS","TX ISSUE",
AQ1894="IP &amp; VLAN","TX ISSUE",
AQ1894="Warehouse HUAWEI","SPARE-ISSUE",
AQ1894="SPARE-HS","SPARE-ISSUE",
AQ1894="Power Telco","RAN ISSUE",AQ1894="no impacts","no impacts"
),"")</f>
        <v>No root cause</v>
      </c>
      <c r="AQ1894" s="127" t="s">
        <v>5344</v>
      </c>
      <c r="AR1894" s="48" t="str" cm="1">
        <f t="array" ref="AR1894">IFERROR(_xlfn.IFS(
AQ1894="MPR ISSUE","ACTIVE",
AQ1894="BSS Hardware Issue","ACTIVE",
AQ1894="Sites strategiques, MLL, Pylone, etc.","PASSIVE",
AQ1894="AKTIVCO DEFAUT GE &amp; POWER Cabinet","PASSIVE",
AQ1894="AKTIVCO Coupure ENEO &amp; Baisse de tension","PASSIVE",
AQ1894="Coupure ENEO &amp; Baisse de tension","PASSIVE",
AQ1894="Defaut GE &amp; POWER Cabinet","PASSIVE",
AQ1894="Sharing","PASSIVE",
AQ1894="Sites strategiques &amp; DataCenter","PASSIVE",
AQ1894="Exclu","Exclu",
AQ1894="SAT","ACTIVE",
AQ1894="SPARE-ISSUE","SPARE-ISSUE",
AQ1894="Fiber CAmtel","ACTIVE",
AQ1894="Fiber AOF","ACTIVE",
AQ1894="Projet OCM (HUAWEI)","PLANNED WORKS",
AQ1894="Projet OCM (NOKIA)","PLANNED WORKS",
AQ1894="ACCESS-ISSUE","ACCESS-ISSUE",
AQ1894="Projet OCM (ZTE, NOKIA, autres projets)","PLANNED WORKS",
AQ1894="No root CAuse","No root cause",
AQ1894="ODU HS","ACTIVE",
AQ1894="IP &amp; VLAN","ACTIVE",
AQ1894="Warehouse HUAWEI","SPARE-ISSUE",
AQ1894="SPARE-HS","SPARE-ISSUE",
AQ1894="Power Telco","ACTIVE", AQ1894="no impacts","no impacts"
),"")</f>
        <v>No root cause</v>
      </c>
      <c r="AS1894" s="92" t="s">
        <v>5537</v>
      </c>
      <c r="AT1894" s="98" t="s">
        <v>3500</v>
      </c>
      <c r="AV1894" s="17" t="s">
        <v>5537</v>
      </c>
      <c r="AW1894" s="7" t="s">
        <v>5537</v>
      </c>
      <c r="AX1894" s="6" t="s">
        <v>5537</v>
      </c>
      <c r="AY1894" s="7"/>
      <c r="AZ1894" s="3" t="s">
        <v>5537</v>
      </c>
      <c r="BA1894" s="18" t="s">
        <v>5537</v>
      </c>
      <c r="BB1894" s="18" t="s">
        <v>5537</v>
      </c>
      <c r="BC1894" s="18" t="s">
        <v>5537</v>
      </c>
      <c r="BD1894" s="18" t="s">
        <v>5537</v>
      </c>
      <c r="BE1894" s="18" t="s">
        <v>5537</v>
      </c>
      <c r="BF1894" s="18" t="s">
        <v>5537</v>
      </c>
      <c r="BG1894" s="18" t="s">
        <v>5537</v>
      </c>
      <c r="BH1894" s="18" t="s">
        <v>5537</v>
      </c>
      <c r="BI1894" s="18" t="s">
        <v>5537</v>
      </c>
      <c r="BJ1894" s="18" t="s">
        <v>5537</v>
      </c>
      <c r="BK1894" s="18" t="s">
        <v>5537</v>
      </c>
      <c r="BL1894" s="9" t="s">
        <v>5537</v>
      </c>
      <c r="BM1894" s="14" t="s">
        <v>5537</v>
      </c>
      <c r="BN1894" s="14" t="s">
        <v>5537</v>
      </c>
      <c r="BO1894" s="14" t="str">
        <f>_xlfn.XLOOKUP(B1894,'[4]cell downs 18042026 17h'!$B:$B,'[4]cell downs 18042026 17h'!$B:$B,"")</f>
        <v/>
      </c>
      <c r="BP1894" s="14" t="str">
        <f>_xlfn.XLOOKUP(B1894,'[5]Cells Huawei 19042026 15h'!$B:$B,'[5]Cells Huawei 19042026 15h'!$B:$B,"")</f>
        <v/>
      </c>
      <c r="BQ1894" s="9" t="str">
        <f>_xlfn.XLOOKUP(B1894,'[6]cells down 19042026 9H40'!$B:$B,'[6]cells down 19042026 9H40'!$B:$B,"")</f>
        <v/>
      </c>
      <c r="BR1894" s="9" t="s">
        <v>3500</v>
      </c>
      <c r="BS1894" s="9" t="s">
        <v>12</v>
      </c>
      <c r="BT1894" s="108"/>
    </row>
    <row r="1895" spans="1:72" s="9" customFormat="1" x14ac:dyDescent="0.35">
      <c r="A1895" s="1" t="s">
        <v>3501</v>
      </c>
      <c r="B1895" s="8" t="s">
        <v>3502</v>
      </c>
      <c r="C1895" s="3" t="str">
        <f>_xlfn.XLOOKUP(B1895,'[1]daily break down'!$D:$D,'[1]daily break down'!$E:$E,"")</f>
        <v>LITTORAL</v>
      </c>
      <c r="D1895" s="1" t="s">
        <v>11</v>
      </c>
      <c r="E1895" s="1" t="s">
        <v>12</v>
      </c>
      <c r="F1895" s="3" t="s">
        <v>31</v>
      </c>
      <c r="G1895" s="1" t="s">
        <v>3501</v>
      </c>
      <c r="H1895" s="34" t="str">
        <f>_xlfn.XLOOKUP(B1895,[2]CALCULATION!$B:$B,[2]CALCULATION!$H:$H,"")</f>
        <v>ZTE</v>
      </c>
      <c r="I1895" s="28">
        <v>0</v>
      </c>
      <c r="J1895" s="28">
        <v>0</v>
      </c>
      <c r="K1895" s="28">
        <v>0</v>
      </c>
      <c r="L1895" s="28">
        <v>0</v>
      </c>
      <c r="M1895" s="28">
        <v>0</v>
      </c>
      <c r="N1895" s="28">
        <v>0</v>
      </c>
      <c r="O1895" s="28">
        <v>0</v>
      </c>
      <c r="P1895" s="28">
        <v>0</v>
      </c>
      <c r="Q1895" s="28">
        <v>0</v>
      </c>
      <c r="R1895" s="28">
        <v>0</v>
      </c>
      <c r="S1895" s="93">
        <v>0</v>
      </c>
      <c r="T1895" s="93">
        <f>_xlfn.XLOOKUP(B1895,'[3]Nur des jours'!$B:$B,'[3]Nur des jours'!$U:$U,"")</f>
        <v>0</v>
      </c>
      <c r="U1895" s="93">
        <v>0</v>
      </c>
      <c r="V1895" s="93">
        <v>0</v>
      </c>
      <c r="W1895" s="93">
        <v>0</v>
      </c>
      <c r="X1895" s="93">
        <v>0</v>
      </c>
      <c r="Y1895" s="93">
        <v>0</v>
      </c>
      <c r="Z1895" s="93">
        <v>0</v>
      </c>
      <c r="AA1895" s="93">
        <v>0</v>
      </c>
      <c r="AB1895" s="93">
        <v>0</v>
      </c>
      <c r="AC1895" s="93"/>
      <c r="AD1895" s="93">
        <v>0</v>
      </c>
      <c r="AE1895" s="93">
        <v>0</v>
      </c>
      <c r="AF1895" s="93">
        <v>0</v>
      </c>
      <c r="AG1895" s="93"/>
      <c r="AH1895" s="93">
        <v>0</v>
      </c>
      <c r="AI1895" s="93">
        <v>0</v>
      </c>
      <c r="AJ1895" s="93">
        <v>0</v>
      </c>
      <c r="AK1895" s="93">
        <v>0</v>
      </c>
      <c r="AL1895" s="93">
        <v>0</v>
      </c>
      <c r="AM1895" s="49" t="s">
        <v>5559</v>
      </c>
      <c r="AN1895" s="49"/>
      <c r="AO1895" s="48" t="str" cm="1">
        <f t="array" ref="AO1895">IFERROR(_xlfn.IFS(
AQ1895="MPR ISSUE","PDH",
AQ1895="BSS Hardware Issue","BSS",
AQ1895="Sites strategiques, MLL, Pylone, etc.","ENVTECH",
AQ1895="AKTIVCO DEFAUT GE &amp; POWER Cabinet","AKTIVCO",
AQ1895="AKTIVCO Coupure ENEO &amp; Baisse de tension","AKTIVCO GRID ONLY",
AQ1895="Coupure ENEO &amp; Baisse de tension","IHS GRID ONLY",
AQ1895="Defaut GE &amp; POWER Cabinet","IHS",
AQ1895="Sharing","Partners",
AQ1895="Sites strategiques &amp; DataCenter","SST &amp; DC",
AQ1895="Exclu","Exclu",
AQ1895="SAT","SAT",
AQ1895="SPARE-ISSUE","SPARE-ISSUE",
AQ1895="Fiber CAmtel","TRANS_FO_CAMTEL",
AQ1895="Fiber AOF","Fiber AOF",
AQ1895="Projet OCM (HUAWEI)","TRAVAUX-HUAWEI",
AQ1895="Projet OCM (NOKIA)","TRAVAUX-NOKIA",
AQ1895="ACCESS-ISSUE","ACCESS-ISSUE",
AQ1895="Projet OCM (ZTE, NOKIA, autres projets)","TRAVAUX OCM",
AQ1895="No root CAuse","No root cause",
AQ1895="ODU HS","PDH",
AQ1895="IP &amp; VLAN","PDH",
AQ1895="Warehouse HUAWEI","SPARE-ISSUE",
AQ1895="SPARE-HS","SPARE-ISSUE",
AQ1895="Power Telco","BSS",AQ1895="no impacts","no impacts"
),"")</f>
        <v>No root cause</v>
      </c>
      <c r="AP1895" s="48" t="str" cm="1">
        <f t="array" ref="AP1895">IFERROR(_xlfn.IFS(
AQ1895="MPR ISSUE","TX ISSUE",
AQ1895="BSS Hardware Issue","RAN ISSUE",
AQ1895="Sites strategiques, MLL, Pylone, etc.","ENVTECH",
AQ1895="AKTIVCO DEFAUT GE &amp; POWER Cabinet","POWER ISSUE",
AQ1895="AKTIVCO Coupure ENEO &amp; Baisse de tension","POWER ISSUE",
AQ1895="Coupure ENEO &amp; Baisse de tension","POWER ISSUE",
AQ1895="Defaut GE &amp; POWER Cabinet","POWER ISSUE",
AQ1895="Sharing","POWER ISSUE",
AQ1895="Sites strategiques &amp; DataCenter","POWER ISSUE",
AQ1895="Exclu","Exclu",
AQ1895="SAT","TX ISSUE",
AQ1895="SPARE-ISSUE","SPARE-ISSUE",
AQ1895="Fiber CAmtel","TX ISSUE",
AQ1895="Fiber AOF","TX ISSUE",
AQ1895="Projet OCM (HUAWEI)","TRAVAUX-HUAWEI",
AQ1895="Projet OCM (NOKIA)","TRAVAUX -NOKIA",
AQ1895="ACCESS-ISSUE","ACCESS-ISSUE",
AQ1895="Projet OCM (ZTE, NOKIA, autres projets)","TRAVAUX OCM",
AQ1895="No root CAuse","No root cause",
AQ1895="ODU HS","TX ISSUE",
AQ1895="IP &amp; VLAN","TX ISSUE",
AQ1895="Warehouse HUAWEI","SPARE-ISSUE",
AQ1895="SPARE-HS","SPARE-ISSUE",
AQ1895="Power Telco","RAN ISSUE",AQ1895="no impacts","no impacts"
),"")</f>
        <v>No root cause</v>
      </c>
      <c r="AQ1895" s="127" t="s">
        <v>5344</v>
      </c>
      <c r="AR1895" s="48" t="str" cm="1">
        <f t="array" ref="AR1895">IFERROR(_xlfn.IFS(
AQ1895="MPR ISSUE","ACTIVE",
AQ1895="BSS Hardware Issue","ACTIVE",
AQ1895="Sites strategiques, MLL, Pylone, etc.","PASSIVE",
AQ1895="AKTIVCO DEFAUT GE &amp; POWER Cabinet","PASSIVE",
AQ1895="AKTIVCO Coupure ENEO &amp; Baisse de tension","PASSIVE",
AQ1895="Coupure ENEO &amp; Baisse de tension","PASSIVE",
AQ1895="Defaut GE &amp; POWER Cabinet","PASSIVE",
AQ1895="Sharing","PASSIVE",
AQ1895="Sites strategiques &amp; DataCenter","PASSIVE",
AQ1895="Exclu","Exclu",
AQ1895="SAT","ACTIVE",
AQ1895="SPARE-ISSUE","SPARE-ISSUE",
AQ1895="Fiber CAmtel","ACTIVE",
AQ1895="Fiber AOF","ACTIVE",
AQ1895="Projet OCM (HUAWEI)","PLANNED WORKS",
AQ1895="Projet OCM (NOKIA)","PLANNED WORKS",
AQ1895="ACCESS-ISSUE","ACCESS-ISSUE",
AQ1895="Projet OCM (ZTE, NOKIA, autres projets)","PLANNED WORKS",
AQ1895="No root CAuse","No root cause",
AQ1895="ODU HS","ACTIVE",
AQ1895="IP &amp; VLAN","ACTIVE",
AQ1895="Warehouse HUAWEI","SPARE-ISSUE",
AQ1895="SPARE-HS","SPARE-ISSUE",
AQ1895="Power Telco","ACTIVE", AQ1895="no impacts","no impacts"
),"")</f>
        <v>No root cause</v>
      </c>
      <c r="AS1895" s="92" t="s">
        <v>5537</v>
      </c>
      <c r="AT1895" s="98" t="s">
        <v>3502</v>
      </c>
      <c r="AV1895" s="17" t="s">
        <v>5537</v>
      </c>
      <c r="AW1895" s="7" t="s">
        <v>5537</v>
      </c>
      <c r="AX1895" s="6" t="s">
        <v>5537</v>
      </c>
      <c r="AY1895" s="7"/>
      <c r="AZ1895" s="3" t="s">
        <v>5537</v>
      </c>
      <c r="BA1895" s="18" t="s">
        <v>5537</v>
      </c>
      <c r="BB1895" s="18" t="s">
        <v>5537</v>
      </c>
      <c r="BC1895" s="18" t="s">
        <v>5537</v>
      </c>
      <c r="BD1895" s="18" t="s">
        <v>5537</v>
      </c>
      <c r="BE1895" s="18" t="s">
        <v>5537</v>
      </c>
      <c r="BF1895" s="18" t="s">
        <v>5537</v>
      </c>
      <c r="BG1895" s="18" t="s">
        <v>5537</v>
      </c>
      <c r="BH1895" s="18" t="s">
        <v>5537</v>
      </c>
      <c r="BI1895" s="18" t="s">
        <v>5537</v>
      </c>
      <c r="BJ1895" s="18" t="s">
        <v>5537</v>
      </c>
      <c r="BK1895" s="18" t="s">
        <v>5537</v>
      </c>
      <c r="BL1895" s="9" t="s">
        <v>5537</v>
      </c>
      <c r="BM1895" s="14" t="s">
        <v>5537</v>
      </c>
      <c r="BN1895" s="14" t="s">
        <v>5537</v>
      </c>
      <c r="BO1895" s="14" t="str">
        <f>_xlfn.XLOOKUP(B1895,'[4]cell downs 18042026 17h'!$B:$B,'[4]cell downs 18042026 17h'!$B:$B,"")</f>
        <v/>
      </c>
      <c r="BP1895" s="14" t="str">
        <f>_xlfn.XLOOKUP(B1895,'[5]Cells Huawei 19042026 15h'!$B:$B,'[5]Cells Huawei 19042026 15h'!$B:$B,"")</f>
        <v/>
      </c>
      <c r="BQ1895" s="9" t="str">
        <f>_xlfn.XLOOKUP(B1895,'[6]cells down 19042026 9H40'!$B:$B,'[6]cells down 19042026 9H40'!$B:$B,"")</f>
        <v/>
      </c>
      <c r="BR1895" s="9" t="s">
        <v>3502</v>
      </c>
      <c r="BS1895" s="9" t="s">
        <v>5537</v>
      </c>
      <c r="BT1895" s="108"/>
    </row>
    <row r="1896" spans="1:72" s="9" customFormat="1" x14ac:dyDescent="0.35">
      <c r="A1896" s="1" t="s">
        <v>3511</v>
      </c>
      <c r="B1896" s="8" t="s">
        <v>3512</v>
      </c>
      <c r="C1896" s="3" t="str">
        <f>_xlfn.XLOOKUP(B1896,'[1]daily break down'!$D:$D,'[1]daily break down'!$E:$E,"")</f>
        <v>LITTORAL</v>
      </c>
      <c r="D1896" s="1" t="s">
        <v>11</v>
      </c>
      <c r="E1896" s="1" t="s">
        <v>12</v>
      </c>
      <c r="F1896" s="3" t="s">
        <v>31</v>
      </c>
      <c r="G1896" s="1" t="s">
        <v>3511</v>
      </c>
      <c r="H1896" s="34" t="str">
        <f>_xlfn.XLOOKUP(B1896,[2]CALCULATION!$B:$B,[2]CALCULATION!$H:$H,"")</f>
        <v>ZTE</v>
      </c>
      <c r="I1896" s="28">
        <v>0</v>
      </c>
      <c r="J1896" s="28">
        <v>0</v>
      </c>
      <c r="K1896" s="28">
        <v>0</v>
      </c>
      <c r="L1896" s="28">
        <v>0</v>
      </c>
      <c r="M1896" s="28">
        <v>0</v>
      </c>
      <c r="N1896" s="28">
        <v>0</v>
      </c>
      <c r="O1896" s="28">
        <v>0</v>
      </c>
      <c r="P1896" s="28">
        <v>0</v>
      </c>
      <c r="Q1896" s="28">
        <v>0</v>
      </c>
      <c r="R1896" s="28">
        <v>0</v>
      </c>
      <c r="S1896" s="93">
        <v>0</v>
      </c>
      <c r="T1896" s="93">
        <f>_xlfn.XLOOKUP(B1896,'[3]Nur des jours'!$B:$B,'[3]Nur des jours'!$U:$U,"")</f>
        <v>0</v>
      </c>
      <c r="U1896" s="93">
        <v>0</v>
      </c>
      <c r="V1896" s="93">
        <v>0</v>
      </c>
      <c r="W1896" s="93">
        <v>0</v>
      </c>
      <c r="X1896" s="93">
        <v>0</v>
      </c>
      <c r="Y1896" s="93">
        <v>0</v>
      </c>
      <c r="Z1896" s="93">
        <v>0</v>
      </c>
      <c r="AA1896" s="93">
        <v>0</v>
      </c>
      <c r="AB1896" s="93">
        <v>0</v>
      </c>
      <c r="AC1896" s="93"/>
      <c r="AD1896" s="93">
        <v>0</v>
      </c>
      <c r="AE1896" s="93">
        <v>0</v>
      </c>
      <c r="AF1896" s="93">
        <v>0</v>
      </c>
      <c r="AG1896" s="93"/>
      <c r="AH1896" s="93">
        <v>0</v>
      </c>
      <c r="AI1896" s="93">
        <v>0</v>
      </c>
      <c r="AJ1896" s="93">
        <v>0</v>
      </c>
      <c r="AK1896" s="93">
        <v>0</v>
      </c>
      <c r="AL1896" s="93">
        <v>0</v>
      </c>
      <c r="AM1896" s="49" t="s">
        <v>5559</v>
      </c>
      <c r="AN1896" s="49"/>
      <c r="AO1896" s="48" t="str" cm="1">
        <f t="array" ref="AO1896">IFERROR(_xlfn.IFS(
AQ1896="MPR ISSUE","PDH",
AQ1896="BSS Hardware Issue","BSS",
AQ1896="Sites strategiques, MLL, Pylone, etc.","ENVTECH",
AQ1896="AKTIVCO DEFAUT GE &amp; POWER Cabinet","AKTIVCO",
AQ1896="AKTIVCO Coupure ENEO &amp; Baisse de tension","AKTIVCO GRID ONLY",
AQ1896="Coupure ENEO &amp; Baisse de tension","IHS GRID ONLY",
AQ1896="Defaut GE &amp; POWER Cabinet","IHS",
AQ1896="Sharing","Partners",
AQ1896="Sites strategiques &amp; DataCenter","SST &amp; DC",
AQ1896="Exclu","Exclu",
AQ1896="SAT","SAT",
AQ1896="SPARE-ISSUE","SPARE-ISSUE",
AQ1896="Fiber CAmtel","TRANS_FO_CAMTEL",
AQ1896="Fiber AOF","Fiber AOF",
AQ1896="Projet OCM (HUAWEI)","TRAVAUX-HUAWEI",
AQ1896="Projet OCM (NOKIA)","TRAVAUX-NOKIA",
AQ1896="ACCESS-ISSUE","ACCESS-ISSUE",
AQ1896="Projet OCM (ZTE, NOKIA, autres projets)","TRAVAUX OCM",
AQ1896="No root CAuse","No root cause",
AQ1896="ODU HS","PDH",
AQ1896="IP &amp; VLAN","PDH",
AQ1896="Warehouse HUAWEI","SPARE-ISSUE",
AQ1896="SPARE-HS","SPARE-ISSUE",
AQ1896="Power Telco","BSS",AQ1896="no impacts","no impacts"
),"")</f>
        <v>No root cause</v>
      </c>
      <c r="AP1896" s="48" t="str" cm="1">
        <f t="array" ref="AP1896">IFERROR(_xlfn.IFS(
AQ1896="MPR ISSUE","TX ISSUE",
AQ1896="BSS Hardware Issue","RAN ISSUE",
AQ1896="Sites strategiques, MLL, Pylone, etc.","ENVTECH",
AQ1896="AKTIVCO DEFAUT GE &amp; POWER Cabinet","POWER ISSUE",
AQ1896="AKTIVCO Coupure ENEO &amp; Baisse de tension","POWER ISSUE",
AQ1896="Coupure ENEO &amp; Baisse de tension","POWER ISSUE",
AQ1896="Defaut GE &amp; POWER Cabinet","POWER ISSUE",
AQ1896="Sharing","POWER ISSUE",
AQ1896="Sites strategiques &amp; DataCenter","POWER ISSUE",
AQ1896="Exclu","Exclu",
AQ1896="SAT","TX ISSUE",
AQ1896="SPARE-ISSUE","SPARE-ISSUE",
AQ1896="Fiber CAmtel","TX ISSUE",
AQ1896="Fiber AOF","TX ISSUE",
AQ1896="Projet OCM (HUAWEI)","TRAVAUX-HUAWEI",
AQ1896="Projet OCM (NOKIA)","TRAVAUX -NOKIA",
AQ1896="ACCESS-ISSUE","ACCESS-ISSUE",
AQ1896="Projet OCM (ZTE, NOKIA, autres projets)","TRAVAUX OCM",
AQ1896="No root CAuse","No root cause",
AQ1896="ODU HS","TX ISSUE",
AQ1896="IP &amp; VLAN","TX ISSUE",
AQ1896="Warehouse HUAWEI","SPARE-ISSUE",
AQ1896="SPARE-HS","SPARE-ISSUE",
AQ1896="Power Telco","RAN ISSUE",AQ1896="no impacts","no impacts"
),"")</f>
        <v>No root cause</v>
      </c>
      <c r="AQ1896" s="127" t="s">
        <v>5344</v>
      </c>
      <c r="AR1896" s="48" t="str" cm="1">
        <f t="array" ref="AR1896">IFERROR(_xlfn.IFS(
AQ1896="MPR ISSUE","ACTIVE",
AQ1896="BSS Hardware Issue","ACTIVE",
AQ1896="Sites strategiques, MLL, Pylone, etc.","PASSIVE",
AQ1896="AKTIVCO DEFAUT GE &amp; POWER Cabinet","PASSIVE",
AQ1896="AKTIVCO Coupure ENEO &amp; Baisse de tension","PASSIVE",
AQ1896="Coupure ENEO &amp; Baisse de tension","PASSIVE",
AQ1896="Defaut GE &amp; POWER Cabinet","PASSIVE",
AQ1896="Sharing","PASSIVE",
AQ1896="Sites strategiques &amp; DataCenter","PASSIVE",
AQ1896="Exclu","Exclu",
AQ1896="SAT","ACTIVE",
AQ1896="SPARE-ISSUE","SPARE-ISSUE",
AQ1896="Fiber CAmtel","ACTIVE",
AQ1896="Fiber AOF","ACTIVE",
AQ1896="Projet OCM (HUAWEI)","PLANNED WORKS",
AQ1896="Projet OCM (NOKIA)","PLANNED WORKS",
AQ1896="ACCESS-ISSUE","ACCESS-ISSUE",
AQ1896="Projet OCM (ZTE, NOKIA, autres projets)","PLANNED WORKS",
AQ1896="No root CAuse","No root cause",
AQ1896="ODU HS","ACTIVE",
AQ1896="IP &amp; VLAN","ACTIVE",
AQ1896="Warehouse HUAWEI","SPARE-ISSUE",
AQ1896="SPARE-HS","SPARE-ISSUE",
AQ1896="Power Telco","ACTIVE", AQ1896="no impacts","no impacts"
),"")</f>
        <v>No root cause</v>
      </c>
      <c r="AS1896" s="92" t="s">
        <v>5537</v>
      </c>
      <c r="AT1896" s="98" t="s">
        <v>3512</v>
      </c>
      <c r="AV1896" s="17" t="s">
        <v>5537</v>
      </c>
      <c r="AW1896" s="7" t="s">
        <v>5537</v>
      </c>
      <c r="AX1896" s="6" t="s">
        <v>5537</v>
      </c>
      <c r="AY1896" s="7"/>
      <c r="AZ1896" s="3" t="s">
        <v>5537</v>
      </c>
      <c r="BA1896" s="18" t="s">
        <v>5537</v>
      </c>
      <c r="BB1896" s="18" t="s">
        <v>5537</v>
      </c>
      <c r="BC1896" s="18" t="s">
        <v>5537</v>
      </c>
      <c r="BD1896" s="18" t="s">
        <v>5537</v>
      </c>
      <c r="BE1896" s="18" t="s">
        <v>5537</v>
      </c>
      <c r="BF1896" s="18" t="s">
        <v>5537</v>
      </c>
      <c r="BG1896" s="18" t="s">
        <v>5537</v>
      </c>
      <c r="BH1896" s="18" t="s">
        <v>5537</v>
      </c>
      <c r="BI1896" s="18" t="s">
        <v>5537</v>
      </c>
      <c r="BJ1896" s="18" t="s">
        <v>5537</v>
      </c>
      <c r="BK1896" s="18" t="s">
        <v>5537</v>
      </c>
      <c r="BL1896" s="9" t="s">
        <v>5537</v>
      </c>
      <c r="BM1896" s="14" t="s">
        <v>5537</v>
      </c>
      <c r="BN1896" s="14" t="s">
        <v>5537</v>
      </c>
      <c r="BO1896" s="14" t="str">
        <f>_xlfn.XLOOKUP(B1896,'[4]cell downs 18042026 17h'!$B:$B,'[4]cell downs 18042026 17h'!$B:$B,"")</f>
        <v/>
      </c>
      <c r="BP1896" s="14" t="str">
        <f>_xlfn.XLOOKUP(B1896,'[5]Cells Huawei 19042026 15h'!$B:$B,'[5]Cells Huawei 19042026 15h'!$B:$B,"")</f>
        <v/>
      </c>
      <c r="BQ1896" s="9" t="str">
        <f>_xlfn.XLOOKUP(B1896,'[6]cells down 19042026 9H40'!$B:$B,'[6]cells down 19042026 9H40'!$B:$B,"")</f>
        <v/>
      </c>
      <c r="BR1896" s="9" t="s">
        <v>3512</v>
      </c>
      <c r="BS1896" s="9" t="s">
        <v>12</v>
      </c>
      <c r="BT1896" s="108"/>
    </row>
    <row r="1897" spans="1:72" s="9" customFormat="1" x14ac:dyDescent="0.35">
      <c r="A1897" s="1" t="s">
        <v>3513</v>
      </c>
      <c r="B1897" s="8" t="s">
        <v>3514</v>
      </c>
      <c r="C1897" s="3" t="str">
        <f>_xlfn.XLOOKUP(B1897,'[1]daily break down'!$D:$D,'[1]daily break down'!$E:$E,"")</f>
        <v>CENTRE</v>
      </c>
      <c r="D1897" s="1" t="s">
        <v>11</v>
      </c>
      <c r="E1897" s="1" t="s">
        <v>630</v>
      </c>
      <c r="F1897" s="3" t="s">
        <v>226</v>
      </c>
      <c r="G1897" s="1" t="s">
        <v>3513</v>
      </c>
      <c r="H1897" s="34" t="str">
        <f>_xlfn.XLOOKUP(B1897,[2]CALCULATION!$B:$B,[2]CALCULATION!$H:$H,"")</f>
        <v>ZTE</v>
      </c>
      <c r="I1897" s="28">
        <v>0</v>
      </c>
      <c r="J1897" s="28">
        <v>0</v>
      </c>
      <c r="K1897" s="28">
        <v>0</v>
      </c>
      <c r="L1897" s="28">
        <v>0</v>
      </c>
      <c r="M1897" s="28">
        <v>0</v>
      </c>
      <c r="N1897" s="28">
        <v>0</v>
      </c>
      <c r="O1897" s="28">
        <v>0</v>
      </c>
      <c r="P1897" s="28">
        <v>0</v>
      </c>
      <c r="Q1897" s="28">
        <v>0</v>
      </c>
      <c r="R1897" s="28">
        <v>0</v>
      </c>
      <c r="S1897" s="93">
        <v>0</v>
      </c>
      <c r="T1897" s="93">
        <f>_xlfn.XLOOKUP(B1897,'[3]Nur des jours'!$B:$B,'[3]Nur des jours'!$U:$U,"")</f>
        <v>0</v>
      </c>
      <c r="U1897" s="93">
        <v>0</v>
      </c>
      <c r="V1897" s="93">
        <v>0</v>
      </c>
      <c r="W1897" s="93">
        <v>0</v>
      </c>
      <c r="X1897" s="93">
        <v>0</v>
      </c>
      <c r="Y1897" s="93">
        <v>0</v>
      </c>
      <c r="Z1897" s="93">
        <v>0</v>
      </c>
      <c r="AA1897" s="93">
        <v>0</v>
      </c>
      <c r="AB1897" s="93">
        <v>0</v>
      </c>
      <c r="AC1897" s="93"/>
      <c r="AD1897" s="93">
        <v>0</v>
      </c>
      <c r="AE1897" s="93">
        <v>0</v>
      </c>
      <c r="AF1897" s="93">
        <v>0</v>
      </c>
      <c r="AG1897" s="93"/>
      <c r="AH1897" s="93">
        <v>0</v>
      </c>
      <c r="AI1897" s="93">
        <v>0</v>
      </c>
      <c r="AJ1897" s="93">
        <v>0</v>
      </c>
      <c r="AK1897" s="93">
        <v>0</v>
      </c>
      <c r="AL1897" s="93">
        <v>0</v>
      </c>
      <c r="AM1897" s="49" t="s">
        <v>5559</v>
      </c>
      <c r="AN1897" s="49"/>
      <c r="AO1897" s="48" t="str" cm="1">
        <f t="array" ref="AO1897">IFERROR(_xlfn.IFS(
AQ1897="MPR ISSUE","PDH",
AQ1897="BSS Hardware Issue","BSS",
AQ1897="Sites strategiques, MLL, Pylone, etc.","ENVTECH",
AQ1897="AKTIVCO DEFAUT GE &amp; POWER Cabinet","AKTIVCO",
AQ1897="AKTIVCO Coupure ENEO &amp; Baisse de tension","AKTIVCO GRID ONLY",
AQ1897="Coupure ENEO &amp; Baisse de tension","IHS GRID ONLY",
AQ1897="Defaut GE &amp; POWER Cabinet","IHS",
AQ1897="Sharing","Partners",
AQ1897="Sites strategiques &amp; DataCenter","SST &amp; DC",
AQ1897="Exclu","Exclu",
AQ1897="SAT","SAT",
AQ1897="SPARE-ISSUE","SPARE-ISSUE",
AQ1897="Fiber CAmtel","TRANS_FO_CAMTEL",
AQ1897="Fiber AOF","Fiber AOF",
AQ1897="Projet OCM (HUAWEI)","TRAVAUX-HUAWEI",
AQ1897="Projet OCM (NOKIA)","TRAVAUX-NOKIA",
AQ1897="ACCESS-ISSUE","ACCESS-ISSUE",
AQ1897="Projet OCM (ZTE, NOKIA, autres projets)","TRAVAUX OCM",
AQ1897="No root CAuse","No root cause",
AQ1897="ODU HS","PDH",
AQ1897="IP &amp; VLAN","PDH",
AQ1897="Warehouse HUAWEI","SPARE-ISSUE",
AQ1897="SPARE-HS","SPARE-ISSUE",
AQ1897="Power Telco","BSS",AQ1897="no impacts","no impacts"
),"")</f>
        <v>No root cause</v>
      </c>
      <c r="AP1897" s="48" t="str" cm="1">
        <f t="array" ref="AP1897">IFERROR(_xlfn.IFS(
AQ1897="MPR ISSUE","TX ISSUE",
AQ1897="BSS Hardware Issue","RAN ISSUE",
AQ1897="Sites strategiques, MLL, Pylone, etc.","ENVTECH",
AQ1897="AKTIVCO DEFAUT GE &amp; POWER Cabinet","POWER ISSUE",
AQ1897="AKTIVCO Coupure ENEO &amp; Baisse de tension","POWER ISSUE",
AQ1897="Coupure ENEO &amp; Baisse de tension","POWER ISSUE",
AQ1897="Defaut GE &amp; POWER Cabinet","POWER ISSUE",
AQ1897="Sharing","POWER ISSUE",
AQ1897="Sites strategiques &amp; DataCenter","POWER ISSUE",
AQ1897="Exclu","Exclu",
AQ1897="SAT","TX ISSUE",
AQ1897="SPARE-ISSUE","SPARE-ISSUE",
AQ1897="Fiber CAmtel","TX ISSUE",
AQ1897="Fiber AOF","TX ISSUE",
AQ1897="Projet OCM (HUAWEI)","TRAVAUX-HUAWEI",
AQ1897="Projet OCM (NOKIA)","TRAVAUX -NOKIA",
AQ1897="ACCESS-ISSUE","ACCESS-ISSUE",
AQ1897="Projet OCM (ZTE, NOKIA, autres projets)","TRAVAUX OCM",
AQ1897="No root CAuse","No root cause",
AQ1897="ODU HS","TX ISSUE",
AQ1897="IP &amp; VLAN","TX ISSUE",
AQ1897="Warehouse HUAWEI","SPARE-ISSUE",
AQ1897="SPARE-HS","SPARE-ISSUE",
AQ1897="Power Telco","RAN ISSUE",AQ1897="no impacts","no impacts"
),"")</f>
        <v>No root cause</v>
      </c>
      <c r="AQ1897" s="127" t="s">
        <v>5344</v>
      </c>
      <c r="AR1897" s="48" t="str" cm="1">
        <f t="array" ref="AR1897">IFERROR(_xlfn.IFS(
AQ1897="MPR ISSUE","ACTIVE",
AQ1897="BSS Hardware Issue","ACTIVE",
AQ1897="Sites strategiques, MLL, Pylone, etc.","PASSIVE",
AQ1897="AKTIVCO DEFAUT GE &amp; POWER Cabinet","PASSIVE",
AQ1897="AKTIVCO Coupure ENEO &amp; Baisse de tension","PASSIVE",
AQ1897="Coupure ENEO &amp; Baisse de tension","PASSIVE",
AQ1897="Defaut GE &amp; POWER Cabinet","PASSIVE",
AQ1897="Sharing","PASSIVE",
AQ1897="Sites strategiques &amp; DataCenter","PASSIVE",
AQ1897="Exclu","Exclu",
AQ1897="SAT","ACTIVE",
AQ1897="SPARE-ISSUE","SPARE-ISSUE",
AQ1897="Fiber CAmtel","ACTIVE",
AQ1897="Fiber AOF","ACTIVE",
AQ1897="Projet OCM (HUAWEI)","PLANNED WORKS",
AQ1897="Projet OCM (NOKIA)","PLANNED WORKS",
AQ1897="ACCESS-ISSUE","ACCESS-ISSUE",
AQ1897="Projet OCM (ZTE, NOKIA, autres projets)","PLANNED WORKS",
AQ1897="No root CAuse","No root cause",
AQ1897="ODU HS","ACTIVE",
AQ1897="IP &amp; VLAN","ACTIVE",
AQ1897="Warehouse HUAWEI","SPARE-ISSUE",
AQ1897="SPARE-HS","SPARE-ISSUE",
AQ1897="Power Telco","ACTIVE", AQ1897="no impacts","no impacts"
),"")</f>
        <v>No root cause</v>
      </c>
      <c r="AS1897" s="92" t="s">
        <v>5537</v>
      </c>
      <c r="AT1897" s="98" t="s">
        <v>3514</v>
      </c>
      <c r="AV1897" s="17" t="s">
        <v>5537</v>
      </c>
      <c r="AW1897" s="7" t="s">
        <v>5537</v>
      </c>
      <c r="AX1897" s="6" t="s">
        <v>5537</v>
      </c>
      <c r="AY1897" s="7"/>
      <c r="AZ1897" s="3" t="s">
        <v>5537</v>
      </c>
      <c r="BA1897" s="18" t="s">
        <v>5537</v>
      </c>
      <c r="BB1897" s="18" t="s">
        <v>5537</v>
      </c>
      <c r="BC1897" s="18" t="s">
        <v>5537</v>
      </c>
      <c r="BD1897" s="18" t="s">
        <v>5537</v>
      </c>
      <c r="BE1897" s="18" t="s">
        <v>5537</v>
      </c>
      <c r="BF1897" s="18" t="s">
        <v>5537</v>
      </c>
      <c r="BG1897" s="18" t="s">
        <v>5537</v>
      </c>
      <c r="BH1897" s="18" t="s">
        <v>5537</v>
      </c>
      <c r="BI1897" s="18" t="s">
        <v>5537</v>
      </c>
      <c r="BJ1897" s="18" t="s">
        <v>5537</v>
      </c>
      <c r="BK1897" s="18" t="s">
        <v>5537</v>
      </c>
      <c r="BL1897" s="9" t="s">
        <v>5537</v>
      </c>
      <c r="BM1897" s="14" t="s">
        <v>5537</v>
      </c>
      <c r="BN1897" s="14" t="s">
        <v>5537</v>
      </c>
      <c r="BO1897" s="14" t="str">
        <f>_xlfn.XLOOKUP(B1897,'[4]cell downs 18042026 17h'!$B:$B,'[4]cell downs 18042026 17h'!$B:$B,"")</f>
        <v/>
      </c>
      <c r="BP1897" s="14" t="str">
        <f>_xlfn.XLOOKUP(B1897,'[5]Cells Huawei 19042026 15h'!$B:$B,'[5]Cells Huawei 19042026 15h'!$B:$B,"")</f>
        <v/>
      </c>
      <c r="BQ1897" s="9" t="str">
        <f>_xlfn.XLOOKUP(B1897,'[6]cells down 19042026 9H40'!$B:$B,'[6]cells down 19042026 9H40'!$B:$B,"")</f>
        <v/>
      </c>
      <c r="BR1897" s="9" t="s">
        <v>3514</v>
      </c>
      <c r="BS1897" s="9" t="s">
        <v>594</v>
      </c>
      <c r="BT1897" s="108"/>
    </row>
    <row r="1898" spans="1:72" s="9" customFormat="1" x14ac:dyDescent="0.35">
      <c r="A1898" s="1" t="s">
        <v>3515</v>
      </c>
      <c r="B1898" s="8" t="s">
        <v>3516</v>
      </c>
      <c r="C1898" s="3" t="str">
        <f>_xlfn.XLOOKUP(B1898,'[1]daily break down'!$D:$D,'[1]daily break down'!$E:$E,"")</f>
        <v>CENTRE</v>
      </c>
      <c r="D1898" s="1" t="s">
        <v>11</v>
      </c>
      <c r="E1898" s="1" t="s">
        <v>12</v>
      </c>
      <c r="F1898" s="3" t="s">
        <v>37</v>
      </c>
      <c r="G1898" s="1" t="s">
        <v>3515</v>
      </c>
      <c r="H1898" s="34" t="str">
        <f>_xlfn.XLOOKUP(B1898,[2]CALCULATION!$B:$B,[2]CALCULATION!$H:$H,"")</f>
        <v>ZTE</v>
      </c>
      <c r="I1898" s="28">
        <v>0</v>
      </c>
      <c r="J1898" s="28">
        <v>0</v>
      </c>
      <c r="K1898" s="28">
        <v>0</v>
      </c>
      <c r="L1898" s="28">
        <v>0</v>
      </c>
      <c r="M1898" s="28">
        <v>0</v>
      </c>
      <c r="N1898" s="28">
        <v>0</v>
      </c>
      <c r="O1898" s="28">
        <v>0</v>
      </c>
      <c r="P1898" s="28">
        <v>0</v>
      </c>
      <c r="Q1898" s="28">
        <v>0</v>
      </c>
      <c r="R1898" s="28">
        <v>0</v>
      </c>
      <c r="S1898" s="93">
        <v>0</v>
      </c>
      <c r="T1898" s="93">
        <f>_xlfn.XLOOKUP(B1898,'[3]Nur des jours'!$B:$B,'[3]Nur des jours'!$U:$U,"")</f>
        <v>0</v>
      </c>
      <c r="U1898" s="93">
        <v>0</v>
      </c>
      <c r="V1898" s="93">
        <v>0</v>
      </c>
      <c r="W1898" s="93">
        <v>0</v>
      </c>
      <c r="X1898" s="93">
        <v>0</v>
      </c>
      <c r="Y1898" s="93">
        <v>0</v>
      </c>
      <c r="Z1898" s="93">
        <v>0</v>
      </c>
      <c r="AA1898" s="93">
        <v>0</v>
      </c>
      <c r="AB1898" s="93">
        <v>0</v>
      </c>
      <c r="AC1898" s="93"/>
      <c r="AD1898" s="93">
        <v>0</v>
      </c>
      <c r="AE1898" s="93">
        <v>0</v>
      </c>
      <c r="AF1898" s="93">
        <v>0</v>
      </c>
      <c r="AG1898" s="93"/>
      <c r="AH1898" s="93">
        <v>0</v>
      </c>
      <c r="AI1898" s="93">
        <v>0</v>
      </c>
      <c r="AJ1898" s="93">
        <v>0</v>
      </c>
      <c r="AK1898" s="93">
        <v>0</v>
      </c>
      <c r="AL1898" s="93">
        <v>0</v>
      </c>
      <c r="AM1898" s="49" t="s">
        <v>5559</v>
      </c>
      <c r="AN1898" s="49"/>
      <c r="AO1898" s="48" t="str" cm="1">
        <f t="array" ref="AO1898">IFERROR(_xlfn.IFS(
AQ1898="MPR ISSUE","PDH",
AQ1898="BSS Hardware Issue","BSS",
AQ1898="Sites strategiques, MLL, Pylone, etc.","ENVTECH",
AQ1898="AKTIVCO DEFAUT GE &amp; POWER Cabinet","AKTIVCO",
AQ1898="AKTIVCO Coupure ENEO &amp; Baisse de tension","AKTIVCO GRID ONLY",
AQ1898="Coupure ENEO &amp; Baisse de tension","IHS GRID ONLY",
AQ1898="Defaut GE &amp; POWER Cabinet","IHS",
AQ1898="Sharing","Partners",
AQ1898="Sites strategiques &amp; DataCenter","SST &amp; DC",
AQ1898="Exclu","Exclu",
AQ1898="SAT","SAT",
AQ1898="SPARE-ISSUE","SPARE-ISSUE",
AQ1898="Fiber CAmtel","TRANS_FO_CAMTEL",
AQ1898="Fiber AOF","Fiber AOF",
AQ1898="Projet OCM (HUAWEI)","TRAVAUX-HUAWEI",
AQ1898="Projet OCM (NOKIA)","TRAVAUX-NOKIA",
AQ1898="ACCESS-ISSUE","ACCESS-ISSUE",
AQ1898="Projet OCM (ZTE, NOKIA, autres projets)","TRAVAUX OCM",
AQ1898="No root CAuse","No root cause",
AQ1898="ODU HS","PDH",
AQ1898="IP &amp; VLAN","PDH",
AQ1898="Warehouse HUAWEI","SPARE-ISSUE",
AQ1898="SPARE-HS","SPARE-ISSUE",
AQ1898="Power Telco","BSS",AQ1898="no impacts","no impacts"
),"")</f>
        <v>No root cause</v>
      </c>
      <c r="AP1898" s="48" t="str" cm="1">
        <f t="array" ref="AP1898">IFERROR(_xlfn.IFS(
AQ1898="MPR ISSUE","TX ISSUE",
AQ1898="BSS Hardware Issue","RAN ISSUE",
AQ1898="Sites strategiques, MLL, Pylone, etc.","ENVTECH",
AQ1898="AKTIVCO DEFAUT GE &amp; POWER Cabinet","POWER ISSUE",
AQ1898="AKTIVCO Coupure ENEO &amp; Baisse de tension","POWER ISSUE",
AQ1898="Coupure ENEO &amp; Baisse de tension","POWER ISSUE",
AQ1898="Defaut GE &amp; POWER Cabinet","POWER ISSUE",
AQ1898="Sharing","POWER ISSUE",
AQ1898="Sites strategiques &amp; DataCenter","POWER ISSUE",
AQ1898="Exclu","Exclu",
AQ1898="SAT","TX ISSUE",
AQ1898="SPARE-ISSUE","SPARE-ISSUE",
AQ1898="Fiber CAmtel","TX ISSUE",
AQ1898="Fiber AOF","TX ISSUE",
AQ1898="Projet OCM (HUAWEI)","TRAVAUX-HUAWEI",
AQ1898="Projet OCM (NOKIA)","TRAVAUX -NOKIA",
AQ1898="ACCESS-ISSUE","ACCESS-ISSUE",
AQ1898="Projet OCM (ZTE, NOKIA, autres projets)","TRAVAUX OCM",
AQ1898="No root CAuse","No root cause",
AQ1898="ODU HS","TX ISSUE",
AQ1898="IP &amp; VLAN","TX ISSUE",
AQ1898="Warehouse HUAWEI","SPARE-ISSUE",
AQ1898="SPARE-HS","SPARE-ISSUE",
AQ1898="Power Telco","RAN ISSUE",AQ1898="no impacts","no impacts"
),"")</f>
        <v>No root cause</v>
      </c>
      <c r="AQ1898" s="127" t="s">
        <v>5344</v>
      </c>
      <c r="AR1898" s="48" t="str" cm="1">
        <f t="array" ref="AR1898">IFERROR(_xlfn.IFS(
AQ1898="MPR ISSUE","ACTIVE",
AQ1898="BSS Hardware Issue","ACTIVE",
AQ1898="Sites strategiques, MLL, Pylone, etc.","PASSIVE",
AQ1898="AKTIVCO DEFAUT GE &amp; POWER Cabinet","PASSIVE",
AQ1898="AKTIVCO Coupure ENEO &amp; Baisse de tension","PASSIVE",
AQ1898="Coupure ENEO &amp; Baisse de tension","PASSIVE",
AQ1898="Defaut GE &amp; POWER Cabinet","PASSIVE",
AQ1898="Sharing","PASSIVE",
AQ1898="Sites strategiques &amp; DataCenter","PASSIVE",
AQ1898="Exclu","Exclu",
AQ1898="SAT","ACTIVE",
AQ1898="SPARE-ISSUE","SPARE-ISSUE",
AQ1898="Fiber CAmtel","ACTIVE",
AQ1898="Fiber AOF","ACTIVE",
AQ1898="Projet OCM (HUAWEI)","PLANNED WORKS",
AQ1898="Projet OCM (NOKIA)","PLANNED WORKS",
AQ1898="ACCESS-ISSUE","ACCESS-ISSUE",
AQ1898="Projet OCM (ZTE, NOKIA, autres projets)","PLANNED WORKS",
AQ1898="No root CAuse","No root cause",
AQ1898="ODU HS","ACTIVE",
AQ1898="IP &amp; VLAN","ACTIVE",
AQ1898="Warehouse HUAWEI","SPARE-ISSUE",
AQ1898="SPARE-HS","SPARE-ISSUE",
AQ1898="Power Telco","ACTIVE", AQ1898="no impacts","no impacts"
),"")</f>
        <v>No root cause</v>
      </c>
      <c r="AS1898" s="92" t="s">
        <v>5537</v>
      </c>
      <c r="AT1898" s="98" t="s">
        <v>3516</v>
      </c>
      <c r="AV1898" s="17" t="s">
        <v>5537</v>
      </c>
      <c r="AW1898" s="7" t="s">
        <v>5537</v>
      </c>
      <c r="AX1898" s="6" t="s">
        <v>5537</v>
      </c>
      <c r="AY1898" s="7"/>
      <c r="AZ1898" s="3" t="s">
        <v>5537</v>
      </c>
      <c r="BA1898" s="18" t="s">
        <v>5537</v>
      </c>
      <c r="BB1898" s="18" t="s">
        <v>5537</v>
      </c>
      <c r="BC1898" s="18" t="s">
        <v>5537</v>
      </c>
      <c r="BD1898" s="18" t="s">
        <v>5537</v>
      </c>
      <c r="BE1898" s="18" t="s">
        <v>5537</v>
      </c>
      <c r="BF1898" s="18" t="s">
        <v>5537</v>
      </c>
      <c r="BG1898" s="18" t="s">
        <v>5537</v>
      </c>
      <c r="BH1898" s="18" t="s">
        <v>5537</v>
      </c>
      <c r="BI1898" s="18" t="s">
        <v>5537</v>
      </c>
      <c r="BJ1898" s="18" t="s">
        <v>5537</v>
      </c>
      <c r="BK1898" s="18" t="s">
        <v>5537</v>
      </c>
      <c r="BL1898" s="9" t="s">
        <v>5537</v>
      </c>
      <c r="BM1898" s="14" t="s">
        <v>5537</v>
      </c>
      <c r="BN1898" s="14" t="s">
        <v>5537</v>
      </c>
      <c r="BO1898" s="14" t="str">
        <f>_xlfn.XLOOKUP(B1898,'[4]cell downs 18042026 17h'!$B:$B,'[4]cell downs 18042026 17h'!$B:$B,"")</f>
        <v/>
      </c>
      <c r="BP1898" s="14" t="str">
        <f>_xlfn.XLOOKUP(B1898,'[5]Cells Huawei 19042026 15h'!$B:$B,'[5]Cells Huawei 19042026 15h'!$B:$B,"")</f>
        <v/>
      </c>
      <c r="BQ1898" s="9" t="str">
        <f>_xlfn.XLOOKUP(B1898,'[6]cells down 19042026 9H40'!$B:$B,'[6]cells down 19042026 9H40'!$B:$B,"")</f>
        <v/>
      </c>
      <c r="BR1898" s="9" t="s">
        <v>3516</v>
      </c>
      <c r="BS1898" s="9" t="s">
        <v>12</v>
      </c>
      <c r="BT1898" s="108"/>
    </row>
    <row r="1899" spans="1:72" s="9" customFormat="1" x14ac:dyDescent="0.35">
      <c r="A1899" s="1" t="s">
        <v>3517</v>
      </c>
      <c r="B1899" s="8" t="s">
        <v>3518</v>
      </c>
      <c r="C1899" s="3" t="str">
        <f>_xlfn.XLOOKUP(B1899,'[1]daily break down'!$D:$D,'[1]daily break down'!$E:$E,"")</f>
        <v>CENTRE</v>
      </c>
      <c r="D1899" s="1" t="s">
        <v>11</v>
      </c>
      <c r="E1899" s="1" t="s">
        <v>1129</v>
      </c>
      <c r="F1899" s="3" t="s">
        <v>37</v>
      </c>
      <c r="G1899" s="1" t="s">
        <v>3153</v>
      </c>
      <c r="H1899" s="34" t="str">
        <f>_xlfn.XLOOKUP(B1899,[2]CALCULATION!$B:$B,[2]CALCULATION!$H:$H,"")</f>
        <v>ZTE</v>
      </c>
      <c r="I1899" s="28">
        <v>0</v>
      </c>
      <c r="J1899" s="28">
        <v>0</v>
      </c>
      <c r="K1899" s="28">
        <v>0</v>
      </c>
      <c r="L1899" s="28">
        <v>0</v>
      </c>
      <c r="M1899" s="28">
        <v>0</v>
      </c>
      <c r="N1899" s="28">
        <v>0</v>
      </c>
      <c r="O1899" s="28">
        <v>0</v>
      </c>
      <c r="P1899" s="28">
        <v>0</v>
      </c>
      <c r="Q1899" s="28">
        <v>0</v>
      </c>
      <c r="R1899" s="28">
        <v>0</v>
      </c>
      <c r="S1899" s="93">
        <v>0</v>
      </c>
      <c r="T1899" s="93">
        <f>_xlfn.XLOOKUP(B1899,'[3]Nur des jours'!$B:$B,'[3]Nur des jours'!$U:$U,"")</f>
        <v>0</v>
      </c>
      <c r="U1899" s="93">
        <v>0</v>
      </c>
      <c r="V1899" s="93">
        <v>0</v>
      </c>
      <c r="W1899" s="93">
        <v>0</v>
      </c>
      <c r="X1899" s="93">
        <v>0</v>
      </c>
      <c r="Y1899" s="93">
        <v>0</v>
      </c>
      <c r="Z1899" s="93">
        <v>0</v>
      </c>
      <c r="AA1899" s="93">
        <v>0</v>
      </c>
      <c r="AB1899" s="93">
        <v>0</v>
      </c>
      <c r="AC1899" s="93"/>
      <c r="AD1899" s="93">
        <v>0</v>
      </c>
      <c r="AE1899" s="93">
        <v>0</v>
      </c>
      <c r="AF1899" s="93">
        <v>0</v>
      </c>
      <c r="AG1899" s="93"/>
      <c r="AH1899" s="93">
        <v>0</v>
      </c>
      <c r="AI1899" s="93">
        <v>0</v>
      </c>
      <c r="AJ1899" s="93">
        <v>0</v>
      </c>
      <c r="AK1899" s="93">
        <v>0</v>
      </c>
      <c r="AL1899" s="93">
        <v>0</v>
      </c>
      <c r="AM1899" s="49" t="s">
        <v>5559</v>
      </c>
      <c r="AN1899" s="49"/>
      <c r="AO1899" s="48" t="str" cm="1">
        <f t="array" ref="AO1899">IFERROR(_xlfn.IFS(
AQ1899="MPR ISSUE","PDH",
AQ1899="BSS Hardware Issue","BSS",
AQ1899="Sites strategiques, MLL, Pylone, etc.","ENVTECH",
AQ1899="AKTIVCO DEFAUT GE &amp; POWER Cabinet","AKTIVCO",
AQ1899="AKTIVCO Coupure ENEO &amp; Baisse de tension","AKTIVCO GRID ONLY",
AQ1899="Coupure ENEO &amp; Baisse de tension","IHS GRID ONLY",
AQ1899="Defaut GE &amp; POWER Cabinet","IHS",
AQ1899="Sharing","Partners",
AQ1899="Sites strategiques &amp; DataCenter","SST &amp; DC",
AQ1899="Exclu","Exclu",
AQ1899="SAT","SAT",
AQ1899="SPARE-ISSUE","SPARE-ISSUE",
AQ1899="Fiber CAmtel","TRANS_FO_CAMTEL",
AQ1899="Fiber AOF","Fiber AOF",
AQ1899="Projet OCM (HUAWEI)","TRAVAUX-HUAWEI",
AQ1899="Projet OCM (NOKIA)","TRAVAUX-NOKIA",
AQ1899="ACCESS-ISSUE","ACCESS-ISSUE",
AQ1899="Projet OCM (ZTE, NOKIA, autres projets)","TRAVAUX OCM",
AQ1899="No root CAuse","No root cause",
AQ1899="ODU HS","PDH",
AQ1899="IP &amp; VLAN","PDH",
AQ1899="Warehouse HUAWEI","SPARE-ISSUE",
AQ1899="SPARE-HS","SPARE-ISSUE",
AQ1899="Power Telco","BSS",AQ1899="no impacts","no impacts"
),"")</f>
        <v>No root cause</v>
      </c>
      <c r="AP1899" s="48" t="str" cm="1">
        <f t="array" ref="AP1899">IFERROR(_xlfn.IFS(
AQ1899="MPR ISSUE","TX ISSUE",
AQ1899="BSS Hardware Issue","RAN ISSUE",
AQ1899="Sites strategiques, MLL, Pylone, etc.","ENVTECH",
AQ1899="AKTIVCO DEFAUT GE &amp; POWER Cabinet","POWER ISSUE",
AQ1899="AKTIVCO Coupure ENEO &amp; Baisse de tension","POWER ISSUE",
AQ1899="Coupure ENEO &amp; Baisse de tension","POWER ISSUE",
AQ1899="Defaut GE &amp; POWER Cabinet","POWER ISSUE",
AQ1899="Sharing","POWER ISSUE",
AQ1899="Sites strategiques &amp; DataCenter","POWER ISSUE",
AQ1899="Exclu","Exclu",
AQ1899="SAT","TX ISSUE",
AQ1899="SPARE-ISSUE","SPARE-ISSUE",
AQ1899="Fiber CAmtel","TX ISSUE",
AQ1899="Fiber AOF","TX ISSUE",
AQ1899="Projet OCM (HUAWEI)","TRAVAUX-HUAWEI",
AQ1899="Projet OCM (NOKIA)","TRAVAUX -NOKIA",
AQ1899="ACCESS-ISSUE","ACCESS-ISSUE",
AQ1899="Projet OCM (ZTE, NOKIA, autres projets)","TRAVAUX OCM",
AQ1899="No root CAuse","No root cause",
AQ1899="ODU HS","TX ISSUE",
AQ1899="IP &amp; VLAN","TX ISSUE",
AQ1899="Warehouse HUAWEI","SPARE-ISSUE",
AQ1899="SPARE-HS","SPARE-ISSUE",
AQ1899="Power Telco","RAN ISSUE",AQ1899="no impacts","no impacts"
),"")</f>
        <v>No root cause</v>
      </c>
      <c r="AQ1899" s="127" t="s">
        <v>5344</v>
      </c>
      <c r="AR1899" s="48" t="str" cm="1">
        <f t="array" ref="AR1899">IFERROR(_xlfn.IFS(
AQ1899="MPR ISSUE","ACTIVE",
AQ1899="BSS Hardware Issue","ACTIVE",
AQ1899="Sites strategiques, MLL, Pylone, etc.","PASSIVE",
AQ1899="AKTIVCO DEFAUT GE &amp; POWER Cabinet","PASSIVE",
AQ1899="AKTIVCO Coupure ENEO &amp; Baisse de tension","PASSIVE",
AQ1899="Coupure ENEO &amp; Baisse de tension","PASSIVE",
AQ1899="Defaut GE &amp; POWER Cabinet","PASSIVE",
AQ1899="Sharing","PASSIVE",
AQ1899="Sites strategiques &amp; DataCenter","PASSIVE",
AQ1899="Exclu","Exclu",
AQ1899="SAT","ACTIVE",
AQ1899="SPARE-ISSUE","SPARE-ISSUE",
AQ1899="Fiber CAmtel","ACTIVE",
AQ1899="Fiber AOF","ACTIVE",
AQ1899="Projet OCM (HUAWEI)","PLANNED WORKS",
AQ1899="Projet OCM (NOKIA)","PLANNED WORKS",
AQ1899="ACCESS-ISSUE","ACCESS-ISSUE",
AQ1899="Projet OCM (ZTE, NOKIA, autres projets)","PLANNED WORKS",
AQ1899="No root CAuse","No root cause",
AQ1899="ODU HS","ACTIVE",
AQ1899="IP &amp; VLAN","ACTIVE",
AQ1899="Warehouse HUAWEI","SPARE-ISSUE",
AQ1899="SPARE-HS","SPARE-ISSUE",
AQ1899="Power Telco","ACTIVE", AQ1899="no impacts","no impacts"
),"")</f>
        <v>No root cause</v>
      </c>
      <c r="AS1899" s="92" t="s">
        <v>5537</v>
      </c>
      <c r="AT1899" s="98" t="s">
        <v>3518</v>
      </c>
      <c r="AV1899" s="17" t="s">
        <v>5537</v>
      </c>
      <c r="AW1899" s="7" t="s">
        <v>5537</v>
      </c>
      <c r="AX1899" s="6" t="s">
        <v>5537</v>
      </c>
      <c r="AY1899" s="7"/>
      <c r="AZ1899" s="3" t="s">
        <v>5537</v>
      </c>
      <c r="BA1899" s="18" t="s">
        <v>5537</v>
      </c>
      <c r="BB1899" s="18" t="s">
        <v>5537</v>
      </c>
      <c r="BC1899" s="18" t="s">
        <v>5537</v>
      </c>
      <c r="BD1899" s="18" t="s">
        <v>5537</v>
      </c>
      <c r="BE1899" s="18" t="s">
        <v>5537</v>
      </c>
      <c r="BF1899" s="18" t="s">
        <v>5537</v>
      </c>
      <c r="BG1899" s="18" t="s">
        <v>5537</v>
      </c>
      <c r="BH1899" s="18" t="s">
        <v>5537</v>
      </c>
      <c r="BI1899" s="18" t="s">
        <v>5537</v>
      </c>
      <c r="BJ1899" s="18" t="s">
        <v>5537</v>
      </c>
      <c r="BK1899" s="18" t="s">
        <v>5537</v>
      </c>
      <c r="BL1899" s="9" t="s">
        <v>5537</v>
      </c>
      <c r="BM1899" s="14" t="s">
        <v>5537</v>
      </c>
      <c r="BN1899" s="14" t="s">
        <v>5537</v>
      </c>
      <c r="BO1899" s="14" t="str">
        <f>_xlfn.XLOOKUP(B1899,'[4]cell downs 18042026 17h'!$B:$B,'[4]cell downs 18042026 17h'!$B:$B,"")</f>
        <v/>
      </c>
      <c r="BP1899" s="14" t="str">
        <f>_xlfn.XLOOKUP(B1899,'[5]Cells Huawei 19042026 15h'!$B:$B,'[5]Cells Huawei 19042026 15h'!$B:$B,"")</f>
        <v/>
      </c>
      <c r="BQ1899" s="9" t="str">
        <f>_xlfn.XLOOKUP(B1899,'[6]cells down 19042026 9H40'!$B:$B,'[6]cells down 19042026 9H40'!$B:$B,"")</f>
        <v/>
      </c>
      <c r="BR1899" s="9" t="s">
        <v>3518</v>
      </c>
      <c r="BS1899" s="9" t="s">
        <v>5521</v>
      </c>
      <c r="BT1899" s="108"/>
    </row>
    <row r="1900" spans="1:72" s="9" customFormat="1" x14ac:dyDescent="0.35">
      <c r="A1900" s="1" t="s">
        <v>3519</v>
      </c>
      <c r="B1900" s="8" t="s">
        <v>3520</v>
      </c>
      <c r="C1900" s="3" t="str">
        <f>_xlfn.XLOOKUP(B1900,'[1]daily break down'!$D:$D,'[1]daily break down'!$E:$E,"")</f>
        <v>CENTRE</v>
      </c>
      <c r="D1900" s="1" t="s">
        <v>11</v>
      </c>
      <c r="E1900" s="1" t="s">
        <v>12</v>
      </c>
      <c r="F1900" s="3" t="s">
        <v>37</v>
      </c>
      <c r="G1900" s="1" t="s">
        <v>3521</v>
      </c>
      <c r="H1900" s="34" t="str">
        <f>_xlfn.XLOOKUP(B1900,[2]CALCULATION!$B:$B,[2]CALCULATION!$H:$H,"")</f>
        <v>ZTE</v>
      </c>
      <c r="I1900" s="28">
        <v>0</v>
      </c>
      <c r="J1900" s="28">
        <v>0</v>
      </c>
      <c r="K1900" s="28">
        <v>0</v>
      </c>
      <c r="L1900" s="28">
        <v>0</v>
      </c>
      <c r="M1900" s="28">
        <v>0</v>
      </c>
      <c r="N1900" s="28">
        <v>0</v>
      </c>
      <c r="O1900" s="28">
        <v>0</v>
      </c>
      <c r="P1900" s="28">
        <v>0</v>
      </c>
      <c r="Q1900" s="28">
        <v>0</v>
      </c>
      <c r="R1900" s="28">
        <v>0</v>
      </c>
      <c r="S1900" s="93">
        <v>0</v>
      </c>
      <c r="T1900" s="93">
        <f>_xlfn.XLOOKUP(B1900,'[3]Nur des jours'!$B:$B,'[3]Nur des jours'!$U:$U,"")</f>
        <v>0</v>
      </c>
      <c r="U1900" s="93">
        <v>0</v>
      </c>
      <c r="V1900" s="93">
        <v>0</v>
      </c>
      <c r="W1900" s="93">
        <v>0</v>
      </c>
      <c r="X1900" s="93">
        <v>0</v>
      </c>
      <c r="Y1900" s="93">
        <v>0</v>
      </c>
      <c r="Z1900" s="93">
        <v>0</v>
      </c>
      <c r="AA1900" s="93">
        <v>0</v>
      </c>
      <c r="AB1900" s="93">
        <v>0</v>
      </c>
      <c r="AC1900" s="93"/>
      <c r="AD1900" s="93">
        <v>0</v>
      </c>
      <c r="AE1900" s="93">
        <v>0</v>
      </c>
      <c r="AF1900" s="93">
        <v>0</v>
      </c>
      <c r="AG1900" s="93"/>
      <c r="AH1900" s="93">
        <v>0</v>
      </c>
      <c r="AI1900" s="93">
        <v>0</v>
      </c>
      <c r="AJ1900" s="93">
        <v>0</v>
      </c>
      <c r="AK1900" s="93">
        <v>0</v>
      </c>
      <c r="AL1900" s="93">
        <v>0</v>
      </c>
      <c r="AM1900" s="49" t="s">
        <v>5559</v>
      </c>
      <c r="AN1900" s="49"/>
      <c r="AO1900" s="48" t="str" cm="1">
        <f t="array" ref="AO1900">IFERROR(_xlfn.IFS(
AQ1900="MPR ISSUE","PDH",
AQ1900="BSS Hardware Issue","BSS",
AQ1900="Sites strategiques, MLL, Pylone, etc.","ENVTECH",
AQ1900="AKTIVCO DEFAUT GE &amp; POWER Cabinet","AKTIVCO",
AQ1900="AKTIVCO Coupure ENEO &amp; Baisse de tension","AKTIVCO GRID ONLY",
AQ1900="Coupure ENEO &amp; Baisse de tension","IHS GRID ONLY",
AQ1900="Defaut GE &amp; POWER Cabinet","IHS",
AQ1900="Sharing","Partners",
AQ1900="Sites strategiques &amp; DataCenter","SST &amp; DC",
AQ1900="Exclu","Exclu",
AQ1900="SAT","SAT",
AQ1900="SPARE-ISSUE","SPARE-ISSUE",
AQ1900="Fiber CAmtel","TRANS_FO_CAMTEL",
AQ1900="Fiber AOF","Fiber AOF",
AQ1900="Projet OCM (HUAWEI)","TRAVAUX-HUAWEI",
AQ1900="Projet OCM (NOKIA)","TRAVAUX-NOKIA",
AQ1900="ACCESS-ISSUE","ACCESS-ISSUE",
AQ1900="Projet OCM (ZTE, NOKIA, autres projets)","TRAVAUX OCM",
AQ1900="No root CAuse","No root cause",
AQ1900="ODU HS","PDH",
AQ1900="IP &amp; VLAN","PDH",
AQ1900="Warehouse HUAWEI","SPARE-ISSUE",
AQ1900="SPARE-HS","SPARE-ISSUE",
AQ1900="Power Telco","BSS",AQ1900="no impacts","no impacts"
),"")</f>
        <v>No root cause</v>
      </c>
      <c r="AP1900" s="48" t="str" cm="1">
        <f t="array" ref="AP1900">IFERROR(_xlfn.IFS(
AQ1900="MPR ISSUE","TX ISSUE",
AQ1900="BSS Hardware Issue","RAN ISSUE",
AQ1900="Sites strategiques, MLL, Pylone, etc.","ENVTECH",
AQ1900="AKTIVCO DEFAUT GE &amp; POWER Cabinet","POWER ISSUE",
AQ1900="AKTIVCO Coupure ENEO &amp; Baisse de tension","POWER ISSUE",
AQ1900="Coupure ENEO &amp; Baisse de tension","POWER ISSUE",
AQ1900="Defaut GE &amp; POWER Cabinet","POWER ISSUE",
AQ1900="Sharing","POWER ISSUE",
AQ1900="Sites strategiques &amp; DataCenter","POWER ISSUE",
AQ1900="Exclu","Exclu",
AQ1900="SAT","TX ISSUE",
AQ1900="SPARE-ISSUE","SPARE-ISSUE",
AQ1900="Fiber CAmtel","TX ISSUE",
AQ1900="Fiber AOF","TX ISSUE",
AQ1900="Projet OCM (HUAWEI)","TRAVAUX-HUAWEI",
AQ1900="Projet OCM (NOKIA)","TRAVAUX -NOKIA",
AQ1900="ACCESS-ISSUE","ACCESS-ISSUE",
AQ1900="Projet OCM (ZTE, NOKIA, autres projets)","TRAVAUX OCM",
AQ1900="No root CAuse","No root cause",
AQ1900="ODU HS","TX ISSUE",
AQ1900="IP &amp; VLAN","TX ISSUE",
AQ1900="Warehouse HUAWEI","SPARE-ISSUE",
AQ1900="SPARE-HS","SPARE-ISSUE",
AQ1900="Power Telco","RAN ISSUE",AQ1900="no impacts","no impacts"
),"")</f>
        <v>No root cause</v>
      </c>
      <c r="AQ1900" s="127" t="s">
        <v>5344</v>
      </c>
      <c r="AR1900" s="48" t="str" cm="1">
        <f t="array" ref="AR1900">IFERROR(_xlfn.IFS(
AQ1900="MPR ISSUE","ACTIVE",
AQ1900="BSS Hardware Issue","ACTIVE",
AQ1900="Sites strategiques, MLL, Pylone, etc.","PASSIVE",
AQ1900="AKTIVCO DEFAUT GE &amp; POWER Cabinet","PASSIVE",
AQ1900="AKTIVCO Coupure ENEO &amp; Baisse de tension","PASSIVE",
AQ1900="Coupure ENEO &amp; Baisse de tension","PASSIVE",
AQ1900="Defaut GE &amp; POWER Cabinet","PASSIVE",
AQ1900="Sharing","PASSIVE",
AQ1900="Sites strategiques &amp; DataCenter","PASSIVE",
AQ1900="Exclu","Exclu",
AQ1900="SAT","ACTIVE",
AQ1900="SPARE-ISSUE","SPARE-ISSUE",
AQ1900="Fiber CAmtel","ACTIVE",
AQ1900="Fiber AOF","ACTIVE",
AQ1900="Projet OCM (HUAWEI)","PLANNED WORKS",
AQ1900="Projet OCM (NOKIA)","PLANNED WORKS",
AQ1900="ACCESS-ISSUE","ACCESS-ISSUE",
AQ1900="Projet OCM (ZTE, NOKIA, autres projets)","PLANNED WORKS",
AQ1900="No root CAuse","No root cause",
AQ1900="ODU HS","ACTIVE",
AQ1900="IP &amp; VLAN","ACTIVE",
AQ1900="Warehouse HUAWEI","SPARE-ISSUE",
AQ1900="SPARE-HS","SPARE-ISSUE",
AQ1900="Power Telco","ACTIVE", AQ1900="no impacts","no impacts"
),"")</f>
        <v>No root cause</v>
      </c>
      <c r="AS1900" s="92" t="s">
        <v>5537</v>
      </c>
      <c r="AT1900" s="98" t="s">
        <v>3520</v>
      </c>
      <c r="AV1900" s="17" t="s">
        <v>5537</v>
      </c>
      <c r="AW1900" s="7" t="s">
        <v>5537</v>
      </c>
      <c r="AX1900" s="6" t="s">
        <v>5537</v>
      </c>
      <c r="AY1900" s="7"/>
      <c r="AZ1900" s="3" t="s">
        <v>5537</v>
      </c>
      <c r="BA1900" s="18" t="s">
        <v>5537</v>
      </c>
      <c r="BB1900" s="18" t="s">
        <v>5537</v>
      </c>
      <c r="BC1900" s="18" t="s">
        <v>5537</v>
      </c>
      <c r="BD1900" s="18" t="s">
        <v>5537</v>
      </c>
      <c r="BE1900" s="18" t="s">
        <v>5537</v>
      </c>
      <c r="BF1900" s="18" t="s">
        <v>5537</v>
      </c>
      <c r="BG1900" s="18" t="s">
        <v>5537</v>
      </c>
      <c r="BH1900" s="18" t="s">
        <v>5537</v>
      </c>
      <c r="BI1900" s="18" t="s">
        <v>5537</v>
      </c>
      <c r="BJ1900" s="18" t="s">
        <v>5537</v>
      </c>
      <c r="BK1900" s="18" t="s">
        <v>5537</v>
      </c>
      <c r="BL1900" s="9" t="s">
        <v>5537</v>
      </c>
      <c r="BM1900" s="14" t="s">
        <v>5537</v>
      </c>
      <c r="BN1900" s="14" t="s">
        <v>5537</v>
      </c>
      <c r="BO1900" s="14" t="str">
        <f>_xlfn.XLOOKUP(B1900,'[4]cell downs 18042026 17h'!$B:$B,'[4]cell downs 18042026 17h'!$B:$B,"")</f>
        <v/>
      </c>
      <c r="BP1900" s="14" t="str">
        <f>_xlfn.XLOOKUP(B1900,'[5]Cells Huawei 19042026 15h'!$B:$B,'[5]Cells Huawei 19042026 15h'!$B:$B,"")</f>
        <v/>
      </c>
      <c r="BQ1900" s="9" t="str">
        <f>_xlfn.XLOOKUP(B1900,'[6]cells down 19042026 9H40'!$B:$B,'[6]cells down 19042026 9H40'!$B:$B,"")</f>
        <v/>
      </c>
      <c r="BR1900" s="9" t="s">
        <v>3520</v>
      </c>
      <c r="BS1900" s="9" t="s">
        <v>12</v>
      </c>
      <c r="BT1900" s="108"/>
    </row>
    <row r="1901" spans="1:72" s="9" customFormat="1" x14ac:dyDescent="0.35">
      <c r="A1901" s="1" t="s">
        <v>3525</v>
      </c>
      <c r="B1901" s="8" t="s">
        <v>3526</v>
      </c>
      <c r="C1901" s="3" t="str">
        <f>_xlfn.XLOOKUP(B1901,'[1]daily break down'!$D:$D,'[1]daily break down'!$E:$E,"")</f>
        <v>LITTORAL</v>
      </c>
      <c r="D1901" s="1" t="s">
        <v>11</v>
      </c>
      <c r="E1901" s="1" t="s">
        <v>96</v>
      </c>
      <c r="F1901" s="3" t="s">
        <v>31</v>
      </c>
      <c r="G1901" s="1" t="s">
        <v>3525</v>
      </c>
      <c r="H1901" s="34" t="str">
        <f>_xlfn.XLOOKUP(B1901,[2]CALCULATION!$B:$B,[2]CALCULATION!$H:$H,"")</f>
        <v>ZTE</v>
      </c>
      <c r="I1901" s="28">
        <v>0</v>
      </c>
      <c r="J1901" s="28">
        <v>0</v>
      </c>
      <c r="K1901" s="28">
        <v>0</v>
      </c>
      <c r="L1901" s="28">
        <v>0</v>
      </c>
      <c r="M1901" s="28">
        <v>0</v>
      </c>
      <c r="N1901" s="28">
        <v>0</v>
      </c>
      <c r="O1901" s="28">
        <v>0</v>
      </c>
      <c r="P1901" s="28">
        <v>0</v>
      </c>
      <c r="Q1901" s="28">
        <v>0</v>
      </c>
      <c r="R1901" s="28">
        <v>0</v>
      </c>
      <c r="S1901" s="93">
        <v>0</v>
      </c>
      <c r="T1901" s="93">
        <f>_xlfn.XLOOKUP(B1901,'[3]Nur des jours'!$B:$B,'[3]Nur des jours'!$U:$U,"")</f>
        <v>0</v>
      </c>
      <c r="U1901" s="93">
        <v>0</v>
      </c>
      <c r="V1901" s="93">
        <v>0</v>
      </c>
      <c r="W1901" s="93">
        <v>0</v>
      </c>
      <c r="X1901" s="93">
        <v>0</v>
      </c>
      <c r="Y1901" s="93">
        <v>0</v>
      </c>
      <c r="Z1901" s="93">
        <v>0</v>
      </c>
      <c r="AA1901" s="93">
        <v>0</v>
      </c>
      <c r="AB1901" s="93">
        <v>0</v>
      </c>
      <c r="AC1901" s="93"/>
      <c r="AD1901" s="93">
        <v>0</v>
      </c>
      <c r="AE1901" s="93">
        <v>0</v>
      </c>
      <c r="AF1901" s="93">
        <v>0</v>
      </c>
      <c r="AG1901" s="93"/>
      <c r="AH1901" s="93">
        <v>0</v>
      </c>
      <c r="AI1901" s="93">
        <v>0</v>
      </c>
      <c r="AJ1901" s="93">
        <v>0</v>
      </c>
      <c r="AK1901" s="93">
        <v>0</v>
      </c>
      <c r="AL1901" s="93">
        <v>0</v>
      </c>
      <c r="AM1901" s="49" t="s">
        <v>5559</v>
      </c>
      <c r="AN1901" s="49"/>
      <c r="AO1901" s="48" t="str" cm="1">
        <f t="array" ref="AO1901">IFERROR(_xlfn.IFS(
AQ1901="MPR ISSUE","PDH",
AQ1901="BSS Hardware Issue","BSS",
AQ1901="Sites strategiques, MLL, Pylone, etc.","ENVTECH",
AQ1901="AKTIVCO DEFAUT GE &amp; POWER Cabinet","AKTIVCO",
AQ1901="AKTIVCO Coupure ENEO &amp; Baisse de tension","AKTIVCO GRID ONLY",
AQ1901="Coupure ENEO &amp; Baisse de tension","IHS GRID ONLY",
AQ1901="Defaut GE &amp; POWER Cabinet","IHS",
AQ1901="Sharing","Partners",
AQ1901="Sites strategiques &amp; DataCenter","SST &amp; DC",
AQ1901="Exclu","Exclu",
AQ1901="SAT","SAT",
AQ1901="SPARE-ISSUE","SPARE-ISSUE",
AQ1901="Fiber CAmtel","TRANS_FO_CAMTEL",
AQ1901="Fiber AOF","Fiber AOF",
AQ1901="Projet OCM (HUAWEI)","TRAVAUX-HUAWEI",
AQ1901="Projet OCM (NOKIA)","TRAVAUX-NOKIA",
AQ1901="ACCESS-ISSUE","ACCESS-ISSUE",
AQ1901="Projet OCM (ZTE, NOKIA, autres projets)","TRAVAUX OCM",
AQ1901="No root CAuse","No root cause",
AQ1901="ODU HS","PDH",
AQ1901="IP &amp; VLAN","PDH",
AQ1901="Warehouse HUAWEI","SPARE-ISSUE",
AQ1901="SPARE-HS","SPARE-ISSUE",
AQ1901="Power Telco","BSS",AQ1901="no impacts","no impacts"
),"")</f>
        <v>No root cause</v>
      </c>
      <c r="AP1901" s="48" t="str" cm="1">
        <f t="array" ref="AP1901">IFERROR(_xlfn.IFS(
AQ1901="MPR ISSUE","TX ISSUE",
AQ1901="BSS Hardware Issue","RAN ISSUE",
AQ1901="Sites strategiques, MLL, Pylone, etc.","ENVTECH",
AQ1901="AKTIVCO DEFAUT GE &amp; POWER Cabinet","POWER ISSUE",
AQ1901="AKTIVCO Coupure ENEO &amp; Baisse de tension","POWER ISSUE",
AQ1901="Coupure ENEO &amp; Baisse de tension","POWER ISSUE",
AQ1901="Defaut GE &amp; POWER Cabinet","POWER ISSUE",
AQ1901="Sharing","POWER ISSUE",
AQ1901="Sites strategiques &amp; DataCenter","POWER ISSUE",
AQ1901="Exclu","Exclu",
AQ1901="SAT","TX ISSUE",
AQ1901="SPARE-ISSUE","SPARE-ISSUE",
AQ1901="Fiber CAmtel","TX ISSUE",
AQ1901="Fiber AOF","TX ISSUE",
AQ1901="Projet OCM (HUAWEI)","TRAVAUX-HUAWEI",
AQ1901="Projet OCM (NOKIA)","TRAVAUX -NOKIA",
AQ1901="ACCESS-ISSUE","ACCESS-ISSUE",
AQ1901="Projet OCM (ZTE, NOKIA, autres projets)","TRAVAUX OCM",
AQ1901="No root CAuse","No root cause",
AQ1901="ODU HS","TX ISSUE",
AQ1901="IP &amp; VLAN","TX ISSUE",
AQ1901="Warehouse HUAWEI","SPARE-ISSUE",
AQ1901="SPARE-HS","SPARE-ISSUE",
AQ1901="Power Telco","RAN ISSUE",AQ1901="no impacts","no impacts"
),"")</f>
        <v>No root cause</v>
      </c>
      <c r="AQ1901" s="127" t="s">
        <v>5344</v>
      </c>
      <c r="AR1901" s="48" t="str" cm="1">
        <f t="array" ref="AR1901">IFERROR(_xlfn.IFS(
AQ1901="MPR ISSUE","ACTIVE",
AQ1901="BSS Hardware Issue","ACTIVE",
AQ1901="Sites strategiques, MLL, Pylone, etc.","PASSIVE",
AQ1901="AKTIVCO DEFAUT GE &amp; POWER Cabinet","PASSIVE",
AQ1901="AKTIVCO Coupure ENEO &amp; Baisse de tension","PASSIVE",
AQ1901="Coupure ENEO &amp; Baisse de tension","PASSIVE",
AQ1901="Defaut GE &amp; POWER Cabinet","PASSIVE",
AQ1901="Sharing","PASSIVE",
AQ1901="Sites strategiques &amp; DataCenter","PASSIVE",
AQ1901="Exclu","Exclu",
AQ1901="SAT","ACTIVE",
AQ1901="SPARE-ISSUE","SPARE-ISSUE",
AQ1901="Fiber CAmtel","ACTIVE",
AQ1901="Fiber AOF","ACTIVE",
AQ1901="Projet OCM (HUAWEI)","PLANNED WORKS",
AQ1901="Projet OCM (NOKIA)","PLANNED WORKS",
AQ1901="ACCESS-ISSUE","ACCESS-ISSUE",
AQ1901="Projet OCM (ZTE, NOKIA, autres projets)","PLANNED WORKS",
AQ1901="No root CAuse","No root cause",
AQ1901="ODU HS","ACTIVE",
AQ1901="IP &amp; VLAN","ACTIVE",
AQ1901="Warehouse HUAWEI","SPARE-ISSUE",
AQ1901="SPARE-HS","SPARE-ISSUE",
AQ1901="Power Telco","ACTIVE", AQ1901="no impacts","no impacts"
),"")</f>
        <v>No root cause</v>
      </c>
      <c r="AS1901" s="92" t="s">
        <v>5537</v>
      </c>
      <c r="AT1901" s="98" t="s">
        <v>3526</v>
      </c>
      <c r="AV1901" s="17" t="s">
        <v>5537</v>
      </c>
      <c r="AW1901" s="7" t="s">
        <v>5537</v>
      </c>
      <c r="AX1901" s="6" t="s">
        <v>5537</v>
      </c>
      <c r="AY1901" s="7"/>
      <c r="AZ1901" s="3" t="s">
        <v>5537</v>
      </c>
      <c r="BA1901" s="18" t="s">
        <v>5537</v>
      </c>
      <c r="BB1901" s="18" t="s">
        <v>5537</v>
      </c>
      <c r="BC1901" s="18" t="s">
        <v>5537</v>
      </c>
      <c r="BD1901" s="18" t="s">
        <v>5537</v>
      </c>
      <c r="BE1901" s="18" t="s">
        <v>5537</v>
      </c>
      <c r="BF1901" s="18" t="s">
        <v>5537</v>
      </c>
      <c r="BG1901" s="18" t="s">
        <v>5537</v>
      </c>
      <c r="BH1901" s="18" t="s">
        <v>5537</v>
      </c>
      <c r="BI1901" s="18" t="s">
        <v>5537</v>
      </c>
      <c r="BJ1901" s="18" t="s">
        <v>5537</v>
      </c>
      <c r="BK1901" s="18" t="s">
        <v>5537</v>
      </c>
      <c r="BL1901" s="9" t="s">
        <v>5537</v>
      </c>
      <c r="BM1901" s="14" t="s">
        <v>5537</v>
      </c>
      <c r="BN1901" s="14" t="s">
        <v>5537</v>
      </c>
      <c r="BO1901" s="14" t="str">
        <f>_xlfn.XLOOKUP(B1901,'[4]cell downs 18042026 17h'!$B:$B,'[4]cell downs 18042026 17h'!$B:$B,"")</f>
        <v/>
      </c>
      <c r="BP1901" s="14" t="str">
        <f>_xlfn.XLOOKUP(B1901,'[5]Cells Huawei 19042026 15h'!$B:$B,'[5]Cells Huawei 19042026 15h'!$B:$B,"")</f>
        <v/>
      </c>
      <c r="BQ1901" s="9" t="str">
        <f>_xlfn.XLOOKUP(B1901,'[6]cells down 19042026 9H40'!$B:$B,'[6]cells down 19042026 9H40'!$B:$B,"")</f>
        <v/>
      </c>
      <c r="BR1901" s="9" t="s">
        <v>3526</v>
      </c>
      <c r="BS1901" s="9" t="s">
        <v>12</v>
      </c>
      <c r="BT1901" s="108"/>
    </row>
    <row r="1902" spans="1:72" s="9" customFormat="1" x14ac:dyDescent="0.35">
      <c r="A1902" s="1" t="s">
        <v>3529</v>
      </c>
      <c r="B1902" s="8" t="s">
        <v>3530</v>
      </c>
      <c r="C1902" s="3" t="str">
        <f>_xlfn.XLOOKUP(B1902,'[1]daily break down'!$D:$D,'[1]daily break down'!$E:$E,"")</f>
        <v>CENTRE</v>
      </c>
      <c r="D1902" s="1" t="s">
        <v>11</v>
      </c>
      <c r="E1902" s="1" t="s">
        <v>12</v>
      </c>
      <c r="F1902" s="3" t="s">
        <v>102</v>
      </c>
      <c r="G1902" s="1" t="s">
        <v>3531</v>
      </c>
      <c r="H1902" s="34" t="str">
        <f>_xlfn.XLOOKUP(B1902,[2]CALCULATION!$B:$B,[2]CALCULATION!$H:$H,"")</f>
        <v>ZTE</v>
      </c>
      <c r="I1902" s="28">
        <v>0</v>
      </c>
      <c r="J1902" s="28">
        <v>0</v>
      </c>
      <c r="K1902" s="28">
        <v>0</v>
      </c>
      <c r="L1902" s="28">
        <v>0</v>
      </c>
      <c r="M1902" s="28">
        <v>0</v>
      </c>
      <c r="N1902" s="28">
        <v>0</v>
      </c>
      <c r="O1902" s="28">
        <v>0</v>
      </c>
      <c r="P1902" s="28">
        <v>0</v>
      </c>
      <c r="Q1902" s="28">
        <v>0</v>
      </c>
      <c r="R1902" s="28">
        <v>0</v>
      </c>
      <c r="S1902" s="93">
        <v>0</v>
      </c>
      <c r="T1902" s="93">
        <f>_xlfn.XLOOKUP(B1902,'[3]Nur des jours'!$B:$B,'[3]Nur des jours'!$U:$U,"")</f>
        <v>0</v>
      </c>
      <c r="U1902" s="93">
        <v>0</v>
      </c>
      <c r="V1902" s="93">
        <v>0</v>
      </c>
      <c r="W1902" s="93">
        <v>0</v>
      </c>
      <c r="X1902" s="93">
        <v>0</v>
      </c>
      <c r="Y1902" s="93">
        <v>0</v>
      </c>
      <c r="Z1902" s="93">
        <v>0</v>
      </c>
      <c r="AA1902" s="93">
        <v>0</v>
      </c>
      <c r="AB1902" s="93">
        <v>0</v>
      </c>
      <c r="AC1902" s="93"/>
      <c r="AD1902" s="93">
        <v>0</v>
      </c>
      <c r="AE1902" s="93">
        <v>0</v>
      </c>
      <c r="AF1902" s="93">
        <v>0</v>
      </c>
      <c r="AG1902" s="93"/>
      <c r="AH1902" s="93">
        <v>0</v>
      </c>
      <c r="AI1902" s="93">
        <v>0</v>
      </c>
      <c r="AJ1902" s="93">
        <v>0</v>
      </c>
      <c r="AK1902" s="93">
        <v>0</v>
      </c>
      <c r="AL1902" s="93">
        <v>0</v>
      </c>
      <c r="AM1902" s="49" t="s">
        <v>5559</v>
      </c>
      <c r="AN1902" s="49"/>
      <c r="AO1902" s="48" t="str" cm="1">
        <f t="array" ref="AO1902">IFERROR(_xlfn.IFS(
AQ1902="MPR ISSUE","PDH",
AQ1902="BSS Hardware Issue","BSS",
AQ1902="Sites strategiques, MLL, Pylone, etc.","ENVTECH",
AQ1902="AKTIVCO DEFAUT GE &amp; POWER Cabinet","AKTIVCO",
AQ1902="AKTIVCO Coupure ENEO &amp; Baisse de tension","AKTIVCO GRID ONLY",
AQ1902="Coupure ENEO &amp; Baisse de tension","IHS GRID ONLY",
AQ1902="Defaut GE &amp; POWER Cabinet","IHS",
AQ1902="Sharing","Partners",
AQ1902="Sites strategiques &amp; DataCenter","SST &amp; DC",
AQ1902="Exclu","Exclu",
AQ1902="SAT","SAT",
AQ1902="SPARE-ISSUE","SPARE-ISSUE",
AQ1902="Fiber CAmtel","TRANS_FO_CAMTEL",
AQ1902="Fiber AOF","Fiber AOF",
AQ1902="Projet OCM (HUAWEI)","TRAVAUX-HUAWEI",
AQ1902="Projet OCM (NOKIA)","TRAVAUX-NOKIA",
AQ1902="ACCESS-ISSUE","ACCESS-ISSUE",
AQ1902="Projet OCM (ZTE, NOKIA, autres projets)","TRAVAUX OCM",
AQ1902="No root CAuse","No root cause",
AQ1902="ODU HS","PDH",
AQ1902="IP &amp; VLAN","PDH",
AQ1902="Warehouse HUAWEI","SPARE-ISSUE",
AQ1902="SPARE-HS","SPARE-ISSUE",
AQ1902="Power Telco","BSS",AQ1902="no impacts","no impacts"
),"")</f>
        <v>No root cause</v>
      </c>
      <c r="AP1902" s="48" t="str" cm="1">
        <f t="array" ref="AP1902">IFERROR(_xlfn.IFS(
AQ1902="MPR ISSUE","TX ISSUE",
AQ1902="BSS Hardware Issue","RAN ISSUE",
AQ1902="Sites strategiques, MLL, Pylone, etc.","ENVTECH",
AQ1902="AKTIVCO DEFAUT GE &amp; POWER Cabinet","POWER ISSUE",
AQ1902="AKTIVCO Coupure ENEO &amp; Baisse de tension","POWER ISSUE",
AQ1902="Coupure ENEO &amp; Baisse de tension","POWER ISSUE",
AQ1902="Defaut GE &amp; POWER Cabinet","POWER ISSUE",
AQ1902="Sharing","POWER ISSUE",
AQ1902="Sites strategiques &amp; DataCenter","POWER ISSUE",
AQ1902="Exclu","Exclu",
AQ1902="SAT","TX ISSUE",
AQ1902="SPARE-ISSUE","SPARE-ISSUE",
AQ1902="Fiber CAmtel","TX ISSUE",
AQ1902="Fiber AOF","TX ISSUE",
AQ1902="Projet OCM (HUAWEI)","TRAVAUX-HUAWEI",
AQ1902="Projet OCM (NOKIA)","TRAVAUX -NOKIA",
AQ1902="ACCESS-ISSUE","ACCESS-ISSUE",
AQ1902="Projet OCM (ZTE, NOKIA, autres projets)","TRAVAUX OCM",
AQ1902="No root CAuse","No root cause",
AQ1902="ODU HS","TX ISSUE",
AQ1902="IP &amp; VLAN","TX ISSUE",
AQ1902="Warehouse HUAWEI","SPARE-ISSUE",
AQ1902="SPARE-HS","SPARE-ISSUE",
AQ1902="Power Telco","RAN ISSUE",AQ1902="no impacts","no impacts"
),"")</f>
        <v>No root cause</v>
      </c>
      <c r="AQ1902" s="127" t="s">
        <v>5344</v>
      </c>
      <c r="AR1902" s="48" t="str" cm="1">
        <f t="array" ref="AR1902">IFERROR(_xlfn.IFS(
AQ1902="MPR ISSUE","ACTIVE",
AQ1902="BSS Hardware Issue","ACTIVE",
AQ1902="Sites strategiques, MLL, Pylone, etc.","PASSIVE",
AQ1902="AKTIVCO DEFAUT GE &amp; POWER Cabinet","PASSIVE",
AQ1902="AKTIVCO Coupure ENEO &amp; Baisse de tension","PASSIVE",
AQ1902="Coupure ENEO &amp; Baisse de tension","PASSIVE",
AQ1902="Defaut GE &amp; POWER Cabinet","PASSIVE",
AQ1902="Sharing","PASSIVE",
AQ1902="Sites strategiques &amp; DataCenter","PASSIVE",
AQ1902="Exclu","Exclu",
AQ1902="SAT","ACTIVE",
AQ1902="SPARE-ISSUE","SPARE-ISSUE",
AQ1902="Fiber CAmtel","ACTIVE",
AQ1902="Fiber AOF","ACTIVE",
AQ1902="Projet OCM (HUAWEI)","PLANNED WORKS",
AQ1902="Projet OCM (NOKIA)","PLANNED WORKS",
AQ1902="ACCESS-ISSUE","ACCESS-ISSUE",
AQ1902="Projet OCM (ZTE, NOKIA, autres projets)","PLANNED WORKS",
AQ1902="No root CAuse","No root cause",
AQ1902="ODU HS","ACTIVE",
AQ1902="IP &amp; VLAN","ACTIVE",
AQ1902="Warehouse HUAWEI","SPARE-ISSUE",
AQ1902="SPARE-HS","SPARE-ISSUE",
AQ1902="Power Telco","ACTIVE", AQ1902="no impacts","no impacts"
),"")</f>
        <v>No root cause</v>
      </c>
      <c r="AS1902" s="92" t="s">
        <v>5537</v>
      </c>
      <c r="AT1902" s="98" t="s">
        <v>3530</v>
      </c>
      <c r="AV1902" s="17" t="s">
        <v>5537</v>
      </c>
      <c r="AW1902" s="7" t="s">
        <v>5537</v>
      </c>
      <c r="AX1902" s="6" t="s">
        <v>5537</v>
      </c>
      <c r="AY1902" s="7"/>
      <c r="AZ1902" s="3" t="s">
        <v>5537</v>
      </c>
      <c r="BA1902" s="18" t="s">
        <v>5537</v>
      </c>
      <c r="BB1902" s="18" t="s">
        <v>5537</v>
      </c>
      <c r="BC1902" s="18" t="s">
        <v>5537</v>
      </c>
      <c r="BD1902" s="18" t="s">
        <v>5537</v>
      </c>
      <c r="BE1902" s="18" t="s">
        <v>5537</v>
      </c>
      <c r="BF1902" s="18" t="s">
        <v>5537</v>
      </c>
      <c r="BG1902" s="18" t="s">
        <v>5537</v>
      </c>
      <c r="BH1902" s="18" t="s">
        <v>5537</v>
      </c>
      <c r="BI1902" s="18" t="s">
        <v>5537</v>
      </c>
      <c r="BJ1902" s="18" t="s">
        <v>5537</v>
      </c>
      <c r="BK1902" s="18" t="s">
        <v>5537</v>
      </c>
      <c r="BL1902" s="9" t="s">
        <v>5537</v>
      </c>
      <c r="BM1902" s="14" t="s">
        <v>5537</v>
      </c>
      <c r="BN1902" s="14" t="s">
        <v>5537</v>
      </c>
      <c r="BO1902" s="14" t="str">
        <f>_xlfn.XLOOKUP(B1902,'[4]cell downs 18042026 17h'!$B:$B,'[4]cell downs 18042026 17h'!$B:$B,"")</f>
        <v/>
      </c>
      <c r="BP1902" s="14" t="str">
        <f>_xlfn.XLOOKUP(B1902,'[5]Cells Huawei 19042026 15h'!$B:$B,'[5]Cells Huawei 19042026 15h'!$B:$B,"")</f>
        <v/>
      </c>
      <c r="BQ1902" s="9" t="str">
        <f>_xlfn.XLOOKUP(B1902,'[6]cells down 19042026 9H40'!$B:$B,'[6]cells down 19042026 9H40'!$B:$B,"")</f>
        <v/>
      </c>
      <c r="BR1902" s="9" t="s">
        <v>3530</v>
      </c>
      <c r="BS1902" s="9" t="s">
        <v>5537</v>
      </c>
      <c r="BT1902" s="108"/>
    </row>
    <row r="1903" spans="1:72" s="9" customFormat="1" x14ac:dyDescent="0.35">
      <c r="A1903" s="1" t="s">
        <v>431</v>
      </c>
      <c r="B1903" s="8" t="s">
        <v>3532</v>
      </c>
      <c r="C1903" s="3" t="str">
        <f>_xlfn.XLOOKUP(B1903,'[1]daily break down'!$D:$D,'[1]daily break down'!$E:$E,"")</f>
        <v>LITTORAL</v>
      </c>
      <c r="D1903" s="1" t="s">
        <v>11</v>
      </c>
      <c r="E1903" s="1" t="s">
        <v>12</v>
      </c>
      <c r="F1903" s="3" t="s">
        <v>31</v>
      </c>
      <c r="G1903" s="1" t="s">
        <v>431</v>
      </c>
      <c r="H1903" s="34" t="str">
        <f>_xlfn.XLOOKUP(B1903,[2]CALCULATION!$B:$B,[2]CALCULATION!$H:$H,"")</f>
        <v>ZTE</v>
      </c>
      <c r="I1903" s="28">
        <v>0</v>
      </c>
      <c r="J1903" s="28">
        <v>0</v>
      </c>
      <c r="K1903" s="28">
        <v>0</v>
      </c>
      <c r="L1903" s="28">
        <v>0</v>
      </c>
      <c r="M1903" s="28">
        <v>0</v>
      </c>
      <c r="N1903" s="28">
        <v>0</v>
      </c>
      <c r="O1903" s="28">
        <v>0</v>
      </c>
      <c r="P1903" s="28">
        <v>0</v>
      </c>
      <c r="Q1903" s="28">
        <v>0</v>
      </c>
      <c r="R1903" s="28">
        <v>0</v>
      </c>
      <c r="S1903" s="93">
        <v>0</v>
      </c>
      <c r="T1903" s="93">
        <f>_xlfn.XLOOKUP(B1903,'[3]Nur des jours'!$B:$B,'[3]Nur des jours'!$U:$U,"")</f>
        <v>0</v>
      </c>
      <c r="U1903" s="93">
        <v>0</v>
      </c>
      <c r="V1903" s="93">
        <v>0</v>
      </c>
      <c r="W1903" s="93">
        <v>0</v>
      </c>
      <c r="X1903" s="93">
        <v>0</v>
      </c>
      <c r="Y1903" s="93">
        <v>0</v>
      </c>
      <c r="Z1903" s="93">
        <v>0</v>
      </c>
      <c r="AA1903" s="93">
        <v>0</v>
      </c>
      <c r="AB1903" s="93">
        <v>0</v>
      </c>
      <c r="AC1903" s="93"/>
      <c r="AD1903" s="93">
        <v>0</v>
      </c>
      <c r="AE1903" s="93">
        <v>0</v>
      </c>
      <c r="AF1903" s="93">
        <v>0</v>
      </c>
      <c r="AG1903" s="93"/>
      <c r="AH1903" s="93">
        <v>0</v>
      </c>
      <c r="AI1903" s="93">
        <v>0</v>
      </c>
      <c r="AJ1903" s="93">
        <v>0</v>
      </c>
      <c r="AK1903" s="93">
        <v>0</v>
      </c>
      <c r="AL1903" s="93">
        <v>0</v>
      </c>
      <c r="AM1903" s="49" t="s">
        <v>5559</v>
      </c>
      <c r="AN1903" s="49"/>
      <c r="AO1903" s="48" t="str" cm="1">
        <f t="array" ref="AO1903">IFERROR(_xlfn.IFS(
AQ1903="MPR ISSUE","PDH",
AQ1903="BSS Hardware Issue","BSS",
AQ1903="Sites strategiques, MLL, Pylone, etc.","ENVTECH",
AQ1903="AKTIVCO DEFAUT GE &amp; POWER Cabinet","AKTIVCO",
AQ1903="AKTIVCO Coupure ENEO &amp; Baisse de tension","AKTIVCO GRID ONLY",
AQ1903="Coupure ENEO &amp; Baisse de tension","IHS GRID ONLY",
AQ1903="Defaut GE &amp; POWER Cabinet","IHS",
AQ1903="Sharing","Partners",
AQ1903="Sites strategiques &amp; DataCenter","SST &amp; DC",
AQ1903="Exclu","Exclu",
AQ1903="SAT","SAT",
AQ1903="SPARE-ISSUE","SPARE-ISSUE",
AQ1903="Fiber CAmtel","TRANS_FO_CAMTEL",
AQ1903="Fiber AOF","Fiber AOF",
AQ1903="Projet OCM (HUAWEI)","TRAVAUX-HUAWEI",
AQ1903="Projet OCM (NOKIA)","TRAVAUX-NOKIA",
AQ1903="ACCESS-ISSUE","ACCESS-ISSUE",
AQ1903="Projet OCM (ZTE, NOKIA, autres projets)","TRAVAUX OCM",
AQ1903="No root CAuse","No root cause",
AQ1903="ODU HS","PDH",
AQ1903="IP &amp; VLAN","PDH",
AQ1903="Warehouse HUAWEI","SPARE-ISSUE",
AQ1903="SPARE-HS","SPARE-ISSUE",
AQ1903="Power Telco","BSS",AQ1903="no impacts","no impacts"
),"")</f>
        <v>No root cause</v>
      </c>
      <c r="AP1903" s="48" t="str" cm="1">
        <f t="array" ref="AP1903">IFERROR(_xlfn.IFS(
AQ1903="MPR ISSUE","TX ISSUE",
AQ1903="BSS Hardware Issue","RAN ISSUE",
AQ1903="Sites strategiques, MLL, Pylone, etc.","ENVTECH",
AQ1903="AKTIVCO DEFAUT GE &amp; POWER Cabinet","POWER ISSUE",
AQ1903="AKTIVCO Coupure ENEO &amp; Baisse de tension","POWER ISSUE",
AQ1903="Coupure ENEO &amp; Baisse de tension","POWER ISSUE",
AQ1903="Defaut GE &amp; POWER Cabinet","POWER ISSUE",
AQ1903="Sharing","POWER ISSUE",
AQ1903="Sites strategiques &amp; DataCenter","POWER ISSUE",
AQ1903="Exclu","Exclu",
AQ1903="SAT","TX ISSUE",
AQ1903="SPARE-ISSUE","SPARE-ISSUE",
AQ1903="Fiber CAmtel","TX ISSUE",
AQ1903="Fiber AOF","TX ISSUE",
AQ1903="Projet OCM (HUAWEI)","TRAVAUX-HUAWEI",
AQ1903="Projet OCM (NOKIA)","TRAVAUX -NOKIA",
AQ1903="ACCESS-ISSUE","ACCESS-ISSUE",
AQ1903="Projet OCM (ZTE, NOKIA, autres projets)","TRAVAUX OCM",
AQ1903="No root CAuse","No root cause",
AQ1903="ODU HS","TX ISSUE",
AQ1903="IP &amp; VLAN","TX ISSUE",
AQ1903="Warehouse HUAWEI","SPARE-ISSUE",
AQ1903="SPARE-HS","SPARE-ISSUE",
AQ1903="Power Telco","RAN ISSUE",AQ1903="no impacts","no impacts"
),"")</f>
        <v>No root cause</v>
      </c>
      <c r="AQ1903" s="127" t="s">
        <v>5344</v>
      </c>
      <c r="AR1903" s="48" t="str" cm="1">
        <f t="array" ref="AR1903">IFERROR(_xlfn.IFS(
AQ1903="MPR ISSUE","ACTIVE",
AQ1903="BSS Hardware Issue","ACTIVE",
AQ1903="Sites strategiques, MLL, Pylone, etc.","PASSIVE",
AQ1903="AKTIVCO DEFAUT GE &amp; POWER Cabinet","PASSIVE",
AQ1903="AKTIVCO Coupure ENEO &amp; Baisse de tension","PASSIVE",
AQ1903="Coupure ENEO &amp; Baisse de tension","PASSIVE",
AQ1903="Defaut GE &amp; POWER Cabinet","PASSIVE",
AQ1903="Sharing","PASSIVE",
AQ1903="Sites strategiques &amp; DataCenter","PASSIVE",
AQ1903="Exclu","Exclu",
AQ1903="SAT","ACTIVE",
AQ1903="SPARE-ISSUE","SPARE-ISSUE",
AQ1903="Fiber CAmtel","ACTIVE",
AQ1903="Fiber AOF","ACTIVE",
AQ1903="Projet OCM (HUAWEI)","PLANNED WORKS",
AQ1903="Projet OCM (NOKIA)","PLANNED WORKS",
AQ1903="ACCESS-ISSUE","ACCESS-ISSUE",
AQ1903="Projet OCM (ZTE, NOKIA, autres projets)","PLANNED WORKS",
AQ1903="No root CAuse","No root cause",
AQ1903="ODU HS","ACTIVE",
AQ1903="IP &amp; VLAN","ACTIVE",
AQ1903="Warehouse HUAWEI","SPARE-ISSUE",
AQ1903="SPARE-HS","SPARE-ISSUE",
AQ1903="Power Telco","ACTIVE", AQ1903="no impacts","no impacts"
),"")</f>
        <v>No root cause</v>
      </c>
      <c r="AS1903" s="92" t="s">
        <v>5537</v>
      </c>
      <c r="AT1903" s="98" t="s">
        <v>3532</v>
      </c>
      <c r="AV1903" s="17" t="s">
        <v>5537</v>
      </c>
      <c r="AW1903" s="7" t="s">
        <v>5537</v>
      </c>
      <c r="AX1903" s="6" t="s">
        <v>5537</v>
      </c>
      <c r="AY1903" s="7"/>
      <c r="AZ1903" s="3" t="s">
        <v>5537</v>
      </c>
      <c r="BA1903" s="18" t="s">
        <v>5537</v>
      </c>
      <c r="BB1903" s="18" t="s">
        <v>5537</v>
      </c>
      <c r="BC1903" s="18" t="s">
        <v>5537</v>
      </c>
      <c r="BD1903" s="18" t="s">
        <v>5537</v>
      </c>
      <c r="BE1903" s="18" t="s">
        <v>5537</v>
      </c>
      <c r="BF1903" s="18" t="s">
        <v>5537</v>
      </c>
      <c r="BG1903" s="18" t="s">
        <v>5537</v>
      </c>
      <c r="BH1903" s="18" t="s">
        <v>5537</v>
      </c>
      <c r="BI1903" s="18" t="s">
        <v>5537</v>
      </c>
      <c r="BJ1903" s="18" t="s">
        <v>5537</v>
      </c>
      <c r="BK1903" s="18" t="s">
        <v>5537</v>
      </c>
      <c r="BL1903" s="9" t="s">
        <v>5537</v>
      </c>
      <c r="BM1903" s="14" t="s">
        <v>5537</v>
      </c>
      <c r="BN1903" s="14" t="s">
        <v>5537</v>
      </c>
      <c r="BO1903" s="14" t="str">
        <f>_xlfn.XLOOKUP(B1903,'[4]cell downs 18042026 17h'!$B:$B,'[4]cell downs 18042026 17h'!$B:$B,"")</f>
        <v/>
      </c>
      <c r="BP1903" s="14" t="str">
        <f>_xlfn.XLOOKUP(B1903,'[5]Cells Huawei 19042026 15h'!$B:$B,'[5]Cells Huawei 19042026 15h'!$B:$B,"")</f>
        <v/>
      </c>
      <c r="BQ1903" s="9" t="str">
        <f>_xlfn.XLOOKUP(B1903,'[6]cells down 19042026 9H40'!$B:$B,'[6]cells down 19042026 9H40'!$B:$B,"")</f>
        <v/>
      </c>
      <c r="BR1903" s="9" t="s">
        <v>3532</v>
      </c>
      <c r="BS1903" s="9" t="s">
        <v>5537</v>
      </c>
      <c r="BT1903" s="108"/>
    </row>
    <row r="1904" spans="1:72" s="9" customFormat="1" ht="26" customHeight="1" x14ac:dyDescent="0.35">
      <c r="A1904" s="1" t="s">
        <v>3533</v>
      </c>
      <c r="B1904" s="8" t="s">
        <v>3534</v>
      </c>
      <c r="C1904" s="3" t="str">
        <f>_xlfn.XLOOKUP(B1904,'[1]daily break down'!$D:$D,'[1]daily break down'!$E:$E,"")</f>
        <v>LITTORAL</v>
      </c>
      <c r="D1904" s="1" t="s">
        <v>21</v>
      </c>
      <c r="E1904" s="1" t="s">
        <v>30</v>
      </c>
      <c r="F1904" s="3" t="s">
        <v>69</v>
      </c>
      <c r="G1904" s="1" t="s">
        <v>3535</v>
      </c>
      <c r="H1904" s="34" t="str">
        <f>_xlfn.XLOOKUP(B1904,[2]CALCULATION!$B:$B,[2]CALCULATION!$H:$H,"")</f>
        <v>ZTE</v>
      </c>
      <c r="I1904" s="28">
        <v>0</v>
      </c>
      <c r="J1904" s="28">
        <v>0</v>
      </c>
      <c r="K1904" s="28">
        <v>0</v>
      </c>
      <c r="L1904" s="28">
        <v>0</v>
      </c>
      <c r="M1904" s="28">
        <v>0</v>
      </c>
      <c r="N1904" s="28">
        <v>0</v>
      </c>
      <c r="O1904" s="28">
        <v>0</v>
      </c>
      <c r="P1904" s="28">
        <v>0</v>
      </c>
      <c r="Q1904" s="28">
        <v>0</v>
      </c>
      <c r="R1904" s="28">
        <v>0</v>
      </c>
      <c r="S1904" s="93">
        <v>0</v>
      </c>
      <c r="T1904" s="93">
        <f>_xlfn.XLOOKUP(B1904,'[3]Nur des jours'!$B:$B,'[3]Nur des jours'!$U:$U,"")</f>
        <v>0</v>
      </c>
      <c r="U1904" s="93">
        <v>0</v>
      </c>
      <c r="V1904" s="93">
        <v>0</v>
      </c>
      <c r="W1904" s="93">
        <v>0</v>
      </c>
      <c r="X1904" s="93">
        <v>0</v>
      </c>
      <c r="Y1904" s="93">
        <v>0</v>
      </c>
      <c r="Z1904" s="93">
        <v>0</v>
      </c>
      <c r="AA1904" s="93">
        <v>0</v>
      </c>
      <c r="AB1904" s="93">
        <v>0</v>
      </c>
      <c r="AC1904" s="93"/>
      <c r="AD1904" s="93">
        <v>0</v>
      </c>
      <c r="AE1904" s="93">
        <v>0</v>
      </c>
      <c r="AF1904" s="93">
        <v>0</v>
      </c>
      <c r="AG1904" s="93"/>
      <c r="AH1904" s="93">
        <v>0</v>
      </c>
      <c r="AI1904" s="93">
        <v>0</v>
      </c>
      <c r="AJ1904" s="93">
        <v>0</v>
      </c>
      <c r="AK1904" s="93">
        <v>0</v>
      </c>
      <c r="AL1904" s="93">
        <v>0</v>
      </c>
      <c r="AM1904" s="49" t="s">
        <v>5559</v>
      </c>
      <c r="AN1904" s="49"/>
      <c r="AO1904" s="48" t="str" cm="1">
        <f t="array" ref="AO1904">IFERROR(_xlfn.IFS(
AQ1904="MPR ISSUE","PDH",
AQ1904="BSS Hardware Issue","BSS",
AQ1904="Sites strategiques, MLL, Pylone, etc.","ENVTECH",
AQ1904="AKTIVCO DEFAUT GE &amp; POWER Cabinet","AKTIVCO",
AQ1904="AKTIVCO Coupure ENEO &amp; Baisse de tension","AKTIVCO GRID ONLY",
AQ1904="Coupure ENEO &amp; Baisse de tension","IHS GRID ONLY",
AQ1904="Defaut GE &amp; POWER Cabinet","IHS",
AQ1904="Sharing","Partners",
AQ1904="Sites strategiques &amp; DataCenter","SST &amp; DC",
AQ1904="Exclu","Exclu",
AQ1904="SAT","SAT",
AQ1904="SPARE-ISSUE","SPARE-ISSUE",
AQ1904="Fiber CAmtel","TRANS_FO_CAMTEL",
AQ1904="Fiber AOF","Fiber AOF",
AQ1904="Projet OCM (HUAWEI)","TRAVAUX-HUAWEI",
AQ1904="Projet OCM (NOKIA)","TRAVAUX-NOKIA",
AQ1904="ACCESS-ISSUE","ACCESS-ISSUE",
AQ1904="Projet OCM (ZTE, NOKIA, autres projets)","TRAVAUX OCM",
AQ1904="No root CAuse","No root cause",
AQ1904="ODU HS","PDH",
AQ1904="IP &amp; VLAN","PDH",
AQ1904="Warehouse HUAWEI","SPARE-ISSUE",
AQ1904="SPARE-HS","SPARE-ISSUE",
AQ1904="Power Telco","BSS",AQ1904="no impacts","no impacts"
),"")</f>
        <v>No root cause</v>
      </c>
      <c r="AP1904" s="48" t="str" cm="1">
        <f t="array" ref="AP1904">IFERROR(_xlfn.IFS(
AQ1904="MPR ISSUE","TX ISSUE",
AQ1904="BSS Hardware Issue","RAN ISSUE",
AQ1904="Sites strategiques, MLL, Pylone, etc.","ENVTECH",
AQ1904="AKTIVCO DEFAUT GE &amp; POWER Cabinet","POWER ISSUE",
AQ1904="AKTIVCO Coupure ENEO &amp; Baisse de tension","POWER ISSUE",
AQ1904="Coupure ENEO &amp; Baisse de tension","POWER ISSUE",
AQ1904="Defaut GE &amp; POWER Cabinet","POWER ISSUE",
AQ1904="Sharing","POWER ISSUE",
AQ1904="Sites strategiques &amp; DataCenter","POWER ISSUE",
AQ1904="Exclu","Exclu",
AQ1904="SAT","TX ISSUE",
AQ1904="SPARE-ISSUE","SPARE-ISSUE",
AQ1904="Fiber CAmtel","TX ISSUE",
AQ1904="Fiber AOF","TX ISSUE",
AQ1904="Projet OCM (HUAWEI)","TRAVAUX-HUAWEI",
AQ1904="Projet OCM (NOKIA)","TRAVAUX -NOKIA",
AQ1904="ACCESS-ISSUE","ACCESS-ISSUE",
AQ1904="Projet OCM (ZTE, NOKIA, autres projets)","TRAVAUX OCM",
AQ1904="No root CAuse","No root cause",
AQ1904="ODU HS","TX ISSUE",
AQ1904="IP &amp; VLAN","TX ISSUE",
AQ1904="Warehouse HUAWEI","SPARE-ISSUE",
AQ1904="SPARE-HS","SPARE-ISSUE",
AQ1904="Power Telco","RAN ISSUE",AQ1904="no impacts","no impacts"
),"")</f>
        <v>No root cause</v>
      </c>
      <c r="AQ1904" s="67" t="s">
        <v>5344</v>
      </c>
      <c r="AR1904" s="48" t="str" cm="1">
        <f t="array" ref="AR1904">IFERROR(_xlfn.IFS(
AQ1904="MPR ISSUE","ACTIVE",
AQ1904="BSS Hardware Issue","ACTIVE",
AQ1904="Sites strategiques, MLL, Pylone, etc.","PASSIVE",
AQ1904="AKTIVCO DEFAUT GE &amp; POWER Cabinet","PASSIVE",
AQ1904="AKTIVCO Coupure ENEO &amp; Baisse de tension","PASSIVE",
AQ1904="Coupure ENEO &amp; Baisse de tension","PASSIVE",
AQ1904="Defaut GE &amp; POWER Cabinet","PASSIVE",
AQ1904="Sharing","PASSIVE",
AQ1904="Sites strategiques &amp; DataCenter","PASSIVE",
AQ1904="Exclu","Exclu",
AQ1904="SAT","ACTIVE",
AQ1904="SPARE-ISSUE","SPARE-ISSUE",
AQ1904="Fiber CAmtel","ACTIVE",
AQ1904="Fiber AOF","ACTIVE",
AQ1904="Projet OCM (HUAWEI)","PLANNED WORKS",
AQ1904="Projet OCM (NOKIA)","PLANNED WORKS",
AQ1904="ACCESS-ISSUE","ACCESS-ISSUE",
AQ1904="Projet OCM (ZTE, NOKIA, autres projets)","PLANNED WORKS",
AQ1904="No root CAuse","No root cause",
AQ1904="ODU HS","ACTIVE",
AQ1904="IP &amp; VLAN","ACTIVE",
AQ1904="Warehouse HUAWEI","SPARE-ISSUE",
AQ1904="SPARE-HS","SPARE-ISSUE",
AQ1904="Power Telco","ACTIVE", AQ1904="no impacts","no impacts"
),"")</f>
        <v>No root cause</v>
      </c>
      <c r="AS1904" s="92" t="s">
        <v>5537</v>
      </c>
      <c r="AT1904" s="98" t="s">
        <v>3534</v>
      </c>
      <c r="AV1904" s="17" t="s">
        <v>5537</v>
      </c>
      <c r="AW1904" s="7" t="s">
        <v>5537</v>
      </c>
      <c r="AX1904" s="6" t="s">
        <v>5537</v>
      </c>
      <c r="AY1904" s="7"/>
      <c r="AZ1904" s="3" t="s">
        <v>5537</v>
      </c>
      <c r="BA1904" s="18" t="s">
        <v>5537</v>
      </c>
      <c r="BB1904" s="18" t="s">
        <v>5537</v>
      </c>
      <c r="BC1904" s="18" t="s">
        <v>5537</v>
      </c>
      <c r="BD1904" s="18" t="s">
        <v>5537</v>
      </c>
      <c r="BE1904" s="18" t="s">
        <v>5537</v>
      </c>
      <c r="BF1904" s="18" t="s">
        <v>5537</v>
      </c>
      <c r="BG1904" s="18" t="s">
        <v>5537</v>
      </c>
      <c r="BH1904" s="18" t="s">
        <v>5537</v>
      </c>
      <c r="BI1904" s="18" t="s">
        <v>5537</v>
      </c>
      <c r="BJ1904" s="18" t="s">
        <v>5537</v>
      </c>
      <c r="BK1904" s="18" t="s">
        <v>5537</v>
      </c>
      <c r="BL1904" s="9" t="s">
        <v>5537</v>
      </c>
      <c r="BM1904" s="14" t="s">
        <v>5537</v>
      </c>
      <c r="BN1904" s="14" t="s">
        <v>5537</v>
      </c>
      <c r="BO1904" s="14" t="str">
        <f>_xlfn.XLOOKUP(B1904,'[4]cell downs 18042026 17h'!$B:$B,'[4]cell downs 18042026 17h'!$B:$B,"")</f>
        <v/>
      </c>
      <c r="BP1904" s="14" t="str">
        <f>_xlfn.XLOOKUP(B1904,'[5]Cells Huawei 19042026 15h'!$B:$B,'[5]Cells Huawei 19042026 15h'!$B:$B,"")</f>
        <v/>
      </c>
      <c r="BQ1904" s="9" t="str">
        <f>_xlfn.XLOOKUP(B1904,'[6]cells down 19042026 9H40'!$B:$B,'[6]cells down 19042026 9H40'!$B:$B,"")</f>
        <v/>
      </c>
      <c r="BR1904" s="9" t="s">
        <v>5537</v>
      </c>
      <c r="BS1904" s="9" t="s">
        <v>5537</v>
      </c>
      <c r="BT1904" s="108"/>
    </row>
    <row r="1905" spans="1:72" s="9" customFormat="1" x14ac:dyDescent="0.35">
      <c r="A1905" s="1" t="s">
        <v>3538</v>
      </c>
      <c r="B1905" s="8" t="s">
        <v>3539</v>
      </c>
      <c r="C1905" s="3" t="str">
        <f>_xlfn.XLOOKUP(B1905,'[1]daily break down'!$D:$D,'[1]daily break down'!$E:$E,"")</f>
        <v>LITTORAL</v>
      </c>
      <c r="D1905" s="1" t="s">
        <v>11</v>
      </c>
      <c r="E1905" s="1" t="s">
        <v>12</v>
      </c>
      <c r="F1905" s="3" t="s">
        <v>31</v>
      </c>
      <c r="G1905" s="1" t="s">
        <v>3538</v>
      </c>
      <c r="H1905" s="34" t="str">
        <f>_xlfn.XLOOKUP(B1905,[2]CALCULATION!$B:$B,[2]CALCULATION!$H:$H,"")</f>
        <v>ZTE</v>
      </c>
      <c r="I1905" s="28">
        <v>0</v>
      </c>
      <c r="J1905" s="28">
        <v>0</v>
      </c>
      <c r="K1905" s="28">
        <v>0</v>
      </c>
      <c r="L1905" s="28">
        <v>0</v>
      </c>
      <c r="M1905" s="28">
        <v>0</v>
      </c>
      <c r="N1905" s="28">
        <v>0</v>
      </c>
      <c r="O1905" s="28">
        <v>0</v>
      </c>
      <c r="P1905" s="28">
        <v>0</v>
      </c>
      <c r="Q1905" s="28">
        <v>0</v>
      </c>
      <c r="R1905" s="28">
        <v>0</v>
      </c>
      <c r="S1905" s="93">
        <v>0</v>
      </c>
      <c r="T1905" s="93">
        <f>_xlfn.XLOOKUP(B1905,'[3]Nur des jours'!$B:$B,'[3]Nur des jours'!$U:$U,"")</f>
        <v>0</v>
      </c>
      <c r="U1905" s="93">
        <v>0</v>
      </c>
      <c r="V1905" s="93">
        <v>0</v>
      </c>
      <c r="W1905" s="93">
        <v>0</v>
      </c>
      <c r="X1905" s="93">
        <v>0</v>
      </c>
      <c r="Y1905" s="93">
        <v>0</v>
      </c>
      <c r="Z1905" s="93">
        <v>0</v>
      </c>
      <c r="AA1905" s="93">
        <v>0</v>
      </c>
      <c r="AB1905" s="93">
        <v>0</v>
      </c>
      <c r="AC1905" s="93"/>
      <c r="AD1905" s="93">
        <v>0</v>
      </c>
      <c r="AE1905" s="93">
        <v>0</v>
      </c>
      <c r="AF1905" s="93">
        <v>0</v>
      </c>
      <c r="AG1905" s="93"/>
      <c r="AH1905" s="93">
        <v>0</v>
      </c>
      <c r="AI1905" s="93">
        <v>0</v>
      </c>
      <c r="AJ1905" s="93">
        <v>0</v>
      </c>
      <c r="AK1905" s="93">
        <v>0</v>
      </c>
      <c r="AL1905" s="93">
        <v>0</v>
      </c>
      <c r="AM1905" s="49" t="s">
        <v>5559</v>
      </c>
      <c r="AN1905" s="49"/>
      <c r="AO1905" s="48" t="str" cm="1">
        <f t="array" ref="AO1905">IFERROR(_xlfn.IFS(
AQ1905="MPR ISSUE","PDH",
AQ1905="BSS Hardware Issue","BSS",
AQ1905="Sites strategiques, MLL, Pylone, etc.","ENVTECH",
AQ1905="AKTIVCO DEFAUT GE &amp; POWER Cabinet","AKTIVCO",
AQ1905="AKTIVCO Coupure ENEO &amp; Baisse de tension","AKTIVCO GRID ONLY",
AQ1905="Coupure ENEO &amp; Baisse de tension","IHS GRID ONLY",
AQ1905="Defaut GE &amp; POWER Cabinet","IHS",
AQ1905="Sharing","Partners",
AQ1905="Sites strategiques &amp; DataCenter","SST &amp; DC",
AQ1905="Exclu","Exclu",
AQ1905="SAT","SAT",
AQ1905="SPARE-ISSUE","SPARE-ISSUE",
AQ1905="Fiber CAmtel","TRANS_FO_CAMTEL",
AQ1905="Fiber AOF","Fiber AOF",
AQ1905="Projet OCM (HUAWEI)","TRAVAUX-HUAWEI",
AQ1905="Projet OCM (NOKIA)","TRAVAUX-NOKIA",
AQ1905="ACCESS-ISSUE","ACCESS-ISSUE",
AQ1905="Projet OCM (ZTE, NOKIA, autres projets)","TRAVAUX OCM",
AQ1905="No root CAuse","No root cause",
AQ1905="ODU HS","PDH",
AQ1905="IP &amp; VLAN","PDH",
AQ1905="Warehouse HUAWEI","SPARE-ISSUE",
AQ1905="SPARE-HS","SPARE-ISSUE",
AQ1905="Power Telco","BSS",AQ1905="no impacts","no impacts"
),"")</f>
        <v>No root cause</v>
      </c>
      <c r="AP1905" s="48" t="str" cm="1">
        <f t="array" ref="AP1905">IFERROR(_xlfn.IFS(
AQ1905="MPR ISSUE","TX ISSUE",
AQ1905="BSS Hardware Issue","RAN ISSUE",
AQ1905="Sites strategiques, MLL, Pylone, etc.","ENVTECH",
AQ1905="AKTIVCO DEFAUT GE &amp; POWER Cabinet","POWER ISSUE",
AQ1905="AKTIVCO Coupure ENEO &amp; Baisse de tension","POWER ISSUE",
AQ1905="Coupure ENEO &amp; Baisse de tension","POWER ISSUE",
AQ1905="Defaut GE &amp; POWER Cabinet","POWER ISSUE",
AQ1905="Sharing","POWER ISSUE",
AQ1905="Sites strategiques &amp; DataCenter","POWER ISSUE",
AQ1905="Exclu","Exclu",
AQ1905="SAT","TX ISSUE",
AQ1905="SPARE-ISSUE","SPARE-ISSUE",
AQ1905="Fiber CAmtel","TX ISSUE",
AQ1905="Fiber AOF","TX ISSUE",
AQ1905="Projet OCM (HUAWEI)","TRAVAUX-HUAWEI",
AQ1905="Projet OCM (NOKIA)","TRAVAUX -NOKIA",
AQ1905="ACCESS-ISSUE","ACCESS-ISSUE",
AQ1905="Projet OCM (ZTE, NOKIA, autres projets)","TRAVAUX OCM",
AQ1905="No root CAuse","No root cause",
AQ1905="ODU HS","TX ISSUE",
AQ1905="IP &amp; VLAN","TX ISSUE",
AQ1905="Warehouse HUAWEI","SPARE-ISSUE",
AQ1905="SPARE-HS","SPARE-ISSUE",
AQ1905="Power Telco","RAN ISSUE",AQ1905="no impacts","no impacts"
),"")</f>
        <v>No root cause</v>
      </c>
      <c r="AQ1905" s="127" t="s">
        <v>5344</v>
      </c>
      <c r="AR1905" s="48" t="str" cm="1">
        <f t="array" ref="AR1905">IFERROR(_xlfn.IFS(
AQ1905="MPR ISSUE","ACTIVE",
AQ1905="BSS Hardware Issue","ACTIVE",
AQ1905="Sites strategiques, MLL, Pylone, etc.","PASSIVE",
AQ1905="AKTIVCO DEFAUT GE &amp; POWER Cabinet","PASSIVE",
AQ1905="AKTIVCO Coupure ENEO &amp; Baisse de tension","PASSIVE",
AQ1905="Coupure ENEO &amp; Baisse de tension","PASSIVE",
AQ1905="Defaut GE &amp; POWER Cabinet","PASSIVE",
AQ1905="Sharing","PASSIVE",
AQ1905="Sites strategiques &amp; DataCenter","PASSIVE",
AQ1905="Exclu","Exclu",
AQ1905="SAT","ACTIVE",
AQ1905="SPARE-ISSUE","SPARE-ISSUE",
AQ1905="Fiber CAmtel","ACTIVE",
AQ1905="Fiber AOF","ACTIVE",
AQ1905="Projet OCM (HUAWEI)","PLANNED WORKS",
AQ1905="Projet OCM (NOKIA)","PLANNED WORKS",
AQ1905="ACCESS-ISSUE","ACCESS-ISSUE",
AQ1905="Projet OCM (ZTE, NOKIA, autres projets)","PLANNED WORKS",
AQ1905="No root CAuse","No root cause",
AQ1905="ODU HS","ACTIVE",
AQ1905="IP &amp; VLAN","ACTIVE",
AQ1905="Warehouse HUAWEI","SPARE-ISSUE",
AQ1905="SPARE-HS","SPARE-ISSUE",
AQ1905="Power Telco","ACTIVE", AQ1905="no impacts","no impacts"
),"")</f>
        <v>No root cause</v>
      </c>
      <c r="AS1905" s="92" t="s">
        <v>5537</v>
      </c>
      <c r="AT1905" s="98" t="s">
        <v>3539</v>
      </c>
      <c r="AV1905" s="17" t="s">
        <v>5537</v>
      </c>
      <c r="AW1905" s="7" t="s">
        <v>5537</v>
      </c>
      <c r="AX1905" s="6" t="s">
        <v>5537</v>
      </c>
      <c r="AY1905" s="7"/>
      <c r="AZ1905" s="3" t="s">
        <v>5537</v>
      </c>
      <c r="BA1905" s="18" t="s">
        <v>5537</v>
      </c>
      <c r="BB1905" s="18" t="s">
        <v>5537</v>
      </c>
      <c r="BC1905" s="18" t="s">
        <v>5537</v>
      </c>
      <c r="BD1905" s="18" t="s">
        <v>5537</v>
      </c>
      <c r="BE1905" s="18" t="s">
        <v>5537</v>
      </c>
      <c r="BF1905" s="18" t="s">
        <v>5537</v>
      </c>
      <c r="BG1905" s="18" t="s">
        <v>5537</v>
      </c>
      <c r="BH1905" s="18" t="s">
        <v>5537</v>
      </c>
      <c r="BI1905" s="18" t="s">
        <v>5537</v>
      </c>
      <c r="BJ1905" s="18" t="s">
        <v>5537</v>
      </c>
      <c r="BK1905" s="18" t="s">
        <v>5537</v>
      </c>
      <c r="BL1905" s="9" t="s">
        <v>5537</v>
      </c>
      <c r="BM1905" s="14" t="s">
        <v>5537</v>
      </c>
      <c r="BN1905" s="14" t="s">
        <v>5537</v>
      </c>
      <c r="BO1905" s="14" t="str">
        <f>_xlfn.XLOOKUP(B1905,'[4]cell downs 18042026 17h'!$B:$B,'[4]cell downs 18042026 17h'!$B:$B,"")</f>
        <v/>
      </c>
      <c r="BP1905" s="14" t="str">
        <f>_xlfn.XLOOKUP(B1905,'[5]Cells Huawei 19042026 15h'!$B:$B,'[5]Cells Huawei 19042026 15h'!$B:$B,"")</f>
        <v/>
      </c>
      <c r="BQ1905" s="9" t="str">
        <f>_xlfn.XLOOKUP(B1905,'[6]cells down 19042026 9H40'!$B:$B,'[6]cells down 19042026 9H40'!$B:$B,"")</f>
        <v/>
      </c>
      <c r="BR1905" s="9" t="s">
        <v>3539</v>
      </c>
      <c r="BS1905" s="9" t="s">
        <v>12</v>
      </c>
      <c r="BT1905" s="108"/>
    </row>
    <row r="1906" spans="1:72" s="9" customFormat="1" x14ac:dyDescent="0.35">
      <c r="A1906" s="1" t="s">
        <v>3540</v>
      </c>
      <c r="B1906" s="8" t="s">
        <v>3541</v>
      </c>
      <c r="C1906" s="3" t="str">
        <f>_xlfn.XLOOKUP(B1906,'[1]daily break down'!$D:$D,'[1]daily break down'!$E:$E,"")</f>
        <v>LITTORAL</v>
      </c>
      <c r="D1906" s="1" t="s">
        <v>11</v>
      </c>
      <c r="E1906" s="1" t="s">
        <v>12</v>
      </c>
      <c r="F1906" s="3" t="s">
        <v>31</v>
      </c>
      <c r="G1906" s="1" t="s">
        <v>3540</v>
      </c>
      <c r="H1906" s="34" t="str">
        <f>_xlfn.XLOOKUP(B1906,[2]CALCULATION!$B:$B,[2]CALCULATION!$H:$H,"")</f>
        <v>ZTE</v>
      </c>
      <c r="I1906" s="28">
        <v>0</v>
      </c>
      <c r="J1906" s="28">
        <v>0</v>
      </c>
      <c r="K1906" s="28">
        <v>0</v>
      </c>
      <c r="L1906" s="28">
        <v>0</v>
      </c>
      <c r="M1906" s="28">
        <v>0</v>
      </c>
      <c r="N1906" s="28">
        <v>0</v>
      </c>
      <c r="O1906" s="28">
        <v>0</v>
      </c>
      <c r="P1906" s="28">
        <v>0</v>
      </c>
      <c r="Q1906" s="28">
        <v>0</v>
      </c>
      <c r="R1906" s="28">
        <v>0</v>
      </c>
      <c r="S1906" s="93">
        <v>0</v>
      </c>
      <c r="T1906" s="93">
        <f>_xlfn.XLOOKUP(B1906,'[3]Nur des jours'!$B:$B,'[3]Nur des jours'!$U:$U,"")</f>
        <v>0</v>
      </c>
      <c r="U1906" s="93">
        <v>0</v>
      </c>
      <c r="V1906" s="93">
        <v>0</v>
      </c>
      <c r="W1906" s="93">
        <v>0</v>
      </c>
      <c r="X1906" s="93">
        <v>0</v>
      </c>
      <c r="Y1906" s="93">
        <v>0</v>
      </c>
      <c r="Z1906" s="93">
        <v>0</v>
      </c>
      <c r="AA1906" s="93">
        <v>0</v>
      </c>
      <c r="AB1906" s="93">
        <v>0</v>
      </c>
      <c r="AC1906" s="93"/>
      <c r="AD1906" s="93">
        <v>0</v>
      </c>
      <c r="AE1906" s="93">
        <v>0</v>
      </c>
      <c r="AF1906" s="93">
        <v>0</v>
      </c>
      <c r="AG1906" s="93"/>
      <c r="AH1906" s="93">
        <v>0</v>
      </c>
      <c r="AI1906" s="93">
        <v>0</v>
      </c>
      <c r="AJ1906" s="93">
        <v>0</v>
      </c>
      <c r="AK1906" s="93">
        <v>0</v>
      </c>
      <c r="AL1906" s="93">
        <v>0</v>
      </c>
      <c r="AM1906" s="49" t="s">
        <v>5559</v>
      </c>
      <c r="AN1906" s="49"/>
      <c r="AO1906" s="48" t="str" cm="1">
        <f t="array" ref="AO1906">IFERROR(_xlfn.IFS(
AQ1906="MPR ISSUE","PDH",
AQ1906="BSS Hardware Issue","BSS",
AQ1906="Sites strategiques, MLL, Pylone, etc.","ENVTECH",
AQ1906="AKTIVCO DEFAUT GE &amp; POWER Cabinet","AKTIVCO",
AQ1906="AKTIVCO Coupure ENEO &amp; Baisse de tension","AKTIVCO GRID ONLY",
AQ1906="Coupure ENEO &amp; Baisse de tension","IHS GRID ONLY",
AQ1906="Defaut GE &amp; POWER Cabinet","IHS",
AQ1906="Sharing","Partners",
AQ1906="Sites strategiques &amp; DataCenter","SST &amp; DC",
AQ1906="Exclu","Exclu",
AQ1906="SAT","SAT",
AQ1906="SPARE-ISSUE","SPARE-ISSUE",
AQ1906="Fiber CAmtel","TRANS_FO_CAMTEL",
AQ1906="Fiber AOF","Fiber AOF",
AQ1906="Projet OCM (HUAWEI)","TRAVAUX-HUAWEI",
AQ1906="Projet OCM (NOKIA)","TRAVAUX-NOKIA",
AQ1906="ACCESS-ISSUE","ACCESS-ISSUE",
AQ1906="Projet OCM (ZTE, NOKIA, autres projets)","TRAVAUX OCM",
AQ1906="No root CAuse","No root cause",
AQ1906="ODU HS","PDH",
AQ1906="IP &amp; VLAN","PDH",
AQ1906="Warehouse HUAWEI","SPARE-ISSUE",
AQ1906="SPARE-HS","SPARE-ISSUE",
AQ1906="Power Telco","BSS",AQ1906="no impacts","no impacts"
),"")</f>
        <v>BSS</v>
      </c>
      <c r="AP1906" s="48" t="str" cm="1">
        <f t="array" ref="AP1906">IFERROR(_xlfn.IFS(
AQ1906="MPR ISSUE","TX ISSUE",
AQ1906="BSS Hardware Issue","RAN ISSUE",
AQ1906="Sites strategiques, MLL, Pylone, etc.","ENVTECH",
AQ1906="AKTIVCO DEFAUT GE &amp; POWER Cabinet","POWER ISSUE",
AQ1906="AKTIVCO Coupure ENEO &amp; Baisse de tension","POWER ISSUE",
AQ1906="Coupure ENEO &amp; Baisse de tension","POWER ISSUE",
AQ1906="Defaut GE &amp; POWER Cabinet","POWER ISSUE",
AQ1906="Sharing","POWER ISSUE",
AQ1906="Sites strategiques &amp; DataCenter","POWER ISSUE",
AQ1906="Exclu","Exclu",
AQ1906="SAT","TX ISSUE",
AQ1906="SPARE-ISSUE","SPARE-ISSUE",
AQ1906="Fiber CAmtel","TX ISSUE",
AQ1906="Fiber AOF","TX ISSUE",
AQ1906="Projet OCM (HUAWEI)","TRAVAUX-HUAWEI",
AQ1906="Projet OCM (NOKIA)","TRAVAUX -NOKIA",
AQ1906="ACCESS-ISSUE","ACCESS-ISSUE",
AQ1906="Projet OCM (ZTE, NOKIA, autres projets)","TRAVAUX OCM",
AQ1906="No root CAuse","No root cause",
AQ1906="ODU HS","TX ISSUE",
AQ1906="IP &amp; VLAN","TX ISSUE",
AQ1906="Warehouse HUAWEI","SPARE-ISSUE",
AQ1906="SPARE-HS","SPARE-ISSUE",
AQ1906="Power Telco","RAN ISSUE",AQ1906="no impacts","no impacts"
),"")</f>
        <v>RAN ISSUE</v>
      </c>
      <c r="AQ1906" s="67" t="s">
        <v>5320</v>
      </c>
      <c r="AR1906" s="48" t="str" cm="1">
        <f t="array" ref="AR1906">IFERROR(_xlfn.IFS(
AQ1906="MPR ISSUE","ACTIVE",
AQ1906="BSS Hardware Issue","ACTIVE",
AQ1906="Sites strategiques, MLL, Pylone, etc.","PASSIVE",
AQ1906="AKTIVCO DEFAUT GE &amp; POWER Cabinet","PASSIVE",
AQ1906="AKTIVCO Coupure ENEO &amp; Baisse de tension","PASSIVE",
AQ1906="Coupure ENEO &amp; Baisse de tension","PASSIVE",
AQ1906="Defaut GE &amp; POWER Cabinet","PASSIVE",
AQ1906="Sharing","PASSIVE",
AQ1906="Sites strategiques &amp; DataCenter","PASSIVE",
AQ1906="Exclu","Exclu",
AQ1906="SAT","ACTIVE",
AQ1906="SPARE-ISSUE","SPARE-ISSUE",
AQ1906="Fiber CAmtel","ACTIVE",
AQ1906="Fiber AOF","ACTIVE",
AQ1906="Projet OCM (HUAWEI)","PLANNED WORKS",
AQ1906="Projet OCM (NOKIA)","PLANNED WORKS",
AQ1906="ACCESS-ISSUE","ACCESS-ISSUE",
AQ1906="Projet OCM (ZTE, NOKIA, autres projets)","PLANNED WORKS",
AQ1906="No root CAuse","No root cause",
AQ1906="ODU HS","ACTIVE",
AQ1906="IP &amp; VLAN","ACTIVE",
AQ1906="Warehouse HUAWEI","SPARE-ISSUE",
AQ1906="SPARE-HS","SPARE-ISSUE",
AQ1906="Power Telco","ACTIVE", AQ1906="no impacts","no impacts"
),"")</f>
        <v>ACTIVE</v>
      </c>
      <c r="AS1906" s="92" t="s">
        <v>5931</v>
      </c>
      <c r="AT1906" s="98" t="s">
        <v>3541</v>
      </c>
      <c r="AV1906" s="17" t="s">
        <v>5537</v>
      </c>
      <c r="AW1906" s="7" t="s">
        <v>5537</v>
      </c>
      <c r="AX1906" s="6" t="s">
        <v>5537</v>
      </c>
      <c r="AY1906" s="7"/>
      <c r="AZ1906" s="3" t="s">
        <v>5537</v>
      </c>
      <c r="BA1906" s="18" t="s">
        <v>5537</v>
      </c>
      <c r="BB1906" s="18" t="s">
        <v>5537</v>
      </c>
      <c r="BC1906" s="18" t="s">
        <v>5537</v>
      </c>
      <c r="BD1906" s="18" t="s">
        <v>6358</v>
      </c>
      <c r="BE1906" s="18" t="s">
        <v>6358</v>
      </c>
      <c r="BF1906" s="18" t="s">
        <v>6359</v>
      </c>
      <c r="BG1906" s="18" t="s">
        <v>5537</v>
      </c>
      <c r="BH1906" s="18" t="s">
        <v>5537</v>
      </c>
      <c r="BI1906" s="18" t="s">
        <v>5537</v>
      </c>
      <c r="BJ1906" s="18" t="s">
        <v>5537</v>
      </c>
      <c r="BK1906" s="18" t="s">
        <v>5537</v>
      </c>
      <c r="BL1906" s="9" t="s">
        <v>5537</v>
      </c>
      <c r="BM1906" s="14" t="s">
        <v>5537</v>
      </c>
      <c r="BN1906" s="14" t="s">
        <v>5537</v>
      </c>
      <c r="BO1906" s="14" t="str">
        <f>_xlfn.XLOOKUP(B1906,'[4]cell downs 18042026 17h'!$B:$B,'[4]cell downs 18042026 17h'!$B:$B,"")</f>
        <v/>
      </c>
      <c r="BP1906" s="14" t="str">
        <f>_xlfn.XLOOKUP(B1906,'[5]Cells Huawei 19042026 15h'!$B:$B,'[5]Cells Huawei 19042026 15h'!$B:$B,"")</f>
        <v/>
      </c>
      <c r="BQ1906" s="9" t="str">
        <f>_xlfn.XLOOKUP(B1906,'[6]cells down 19042026 9H40'!$B:$B,'[6]cells down 19042026 9H40'!$B:$B,"")</f>
        <v/>
      </c>
      <c r="BR1906" s="9" t="s">
        <v>3541</v>
      </c>
      <c r="BS1906" s="9" t="s">
        <v>594</v>
      </c>
      <c r="BT1906" s="108"/>
    </row>
    <row r="1907" spans="1:72" s="9" customFormat="1" ht="30" customHeight="1" x14ac:dyDescent="0.35">
      <c r="A1907" s="1" t="s">
        <v>3542</v>
      </c>
      <c r="B1907" s="8" t="s">
        <v>3543</v>
      </c>
      <c r="C1907" s="3" t="str">
        <f>_xlfn.XLOOKUP(B1907,'[1]daily break down'!$D:$D,'[1]daily break down'!$E:$E,"")</f>
        <v>LITTORAL</v>
      </c>
      <c r="D1907" s="1" t="s">
        <v>11</v>
      </c>
      <c r="E1907" s="1" t="s">
        <v>12</v>
      </c>
      <c r="F1907" s="3" t="s">
        <v>31</v>
      </c>
      <c r="G1907" s="1" t="s">
        <v>2559</v>
      </c>
      <c r="H1907" s="34" t="str">
        <f>_xlfn.XLOOKUP(B1907,[2]CALCULATION!$B:$B,[2]CALCULATION!$H:$H,"")</f>
        <v>ZTE</v>
      </c>
      <c r="I1907" s="28">
        <v>0</v>
      </c>
      <c r="J1907" s="28">
        <v>0</v>
      </c>
      <c r="K1907" s="28">
        <v>0</v>
      </c>
      <c r="L1907" s="28">
        <v>0</v>
      </c>
      <c r="M1907" s="28">
        <v>0</v>
      </c>
      <c r="N1907" s="28">
        <v>0</v>
      </c>
      <c r="O1907" s="28">
        <v>0</v>
      </c>
      <c r="P1907" s="28">
        <v>0</v>
      </c>
      <c r="Q1907" s="28">
        <v>0</v>
      </c>
      <c r="R1907" s="28">
        <v>0</v>
      </c>
      <c r="S1907" s="93">
        <v>0</v>
      </c>
      <c r="T1907" s="93">
        <f>_xlfn.XLOOKUP(B1907,'[3]Nur des jours'!$B:$B,'[3]Nur des jours'!$U:$U,"")</f>
        <v>0</v>
      </c>
      <c r="U1907" s="93">
        <v>0</v>
      </c>
      <c r="V1907" s="93">
        <v>0</v>
      </c>
      <c r="W1907" s="93">
        <v>0</v>
      </c>
      <c r="X1907" s="93">
        <v>0</v>
      </c>
      <c r="Y1907" s="93">
        <v>0</v>
      </c>
      <c r="Z1907" s="93">
        <v>0</v>
      </c>
      <c r="AA1907" s="93">
        <v>0</v>
      </c>
      <c r="AB1907" s="93">
        <v>0</v>
      </c>
      <c r="AC1907" s="93"/>
      <c r="AD1907" s="93">
        <v>0</v>
      </c>
      <c r="AE1907" s="93">
        <v>0</v>
      </c>
      <c r="AF1907" s="93">
        <v>0</v>
      </c>
      <c r="AG1907" s="93"/>
      <c r="AH1907" s="93">
        <v>0</v>
      </c>
      <c r="AI1907" s="93">
        <v>0</v>
      </c>
      <c r="AJ1907" s="93">
        <v>0</v>
      </c>
      <c r="AK1907" s="93">
        <v>0</v>
      </c>
      <c r="AL1907" s="93">
        <v>0</v>
      </c>
      <c r="AM1907" s="49" t="s">
        <v>5559</v>
      </c>
      <c r="AN1907" s="49"/>
      <c r="AO1907" s="48" t="str" cm="1">
        <f t="array" ref="AO1907">IFERROR(_xlfn.IFS(
AQ1907="MPR ISSUE","PDH",
AQ1907="BSS Hardware Issue","BSS",
AQ1907="Sites strategiques, MLL, Pylone, etc.","ENVTECH",
AQ1907="AKTIVCO DEFAUT GE &amp; POWER Cabinet","AKTIVCO",
AQ1907="AKTIVCO Coupure ENEO &amp; Baisse de tension","AKTIVCO GRID ONLY",
AQ1907="Coupure ENEO &amp; Baisse de tension","IHS GRID ONLY",
AQ1907="Defaut GE &amp; POWER Cabinet","IHS",
AQ1907="Sharing","Partners",
AQ1907="Sites strategiques &amp; DataCenter","SST &amp; DC",
AQ1907="Exclu","Exclu",
AQ1907="SAT","SAT",
AQ1907="SPARE-ISSUE","SPARE-ISSUE",
AQ1907="Fiber CAmtel","TRANS_FO_CAMTEL",
AQ1907="Fiber AOF","Fiber AOF",
AQ1907="Projet OCM (HUAWEI)","TRAVAUX-HUAWEI",
AQ1907="Projet OCM (NOKIA)","TRAVAUX-NOKIA",
AQ1907="ACCESS-ISSUE","ACCESS-ISSUE",
AQ1907="Projet OCM (ZTE, NOKIA, autres projets)","TRAVAUX OCM",
AQ1907="No root CAuse","No root cause",
AQ1907="ODU HS","PDH",
AQ1907="IP &amp; VLAN","PDH",
AQ1907="Warehouse HUAWEI","SPARE-ISSUE",
AQ1907="SPARE-HS","SPARE-ISSUE",
AQ1907="Power Telco","BSS",AQ1907="no impacts","no impacts"
),"")</f>
        <v>No root cause</v>
      </c>
      <c r="AP1907" s="48" t="str" cm="1">
        <f t="array" ref="AP1907">IFERROR(_xlfn.IFS(
AQ1907="MPR ISSUE","TX ISSUE",
AQ1907="BSS Hardware Issue","RAN ISSUE",
AQ1907="Sites strategiques, MLL, Pylone, etc.","ENVTECH",
AQ1907="AKTIVCO DEFAUT GE &amp; POWER Cabinet","POWER ISSUE",
AQ1907="AKTIVCO Coupure ENEO &amp; Baisse de tension","POWER ISSUE",
AQ1907="Coupure ENEO &amp; Baisse de tension","POWER ISSUE",
AQ1907="Defaut GE &amp; POWER Cabinet","POWER ISSUE",
AQ1907="Sharing","POWER ISSUE",
AQ1907="Sites strategiques &amp; DataCenter","POWER ISSUE",
AQ1907="Exclu","Exclu",
AQ1907="SAT","TX ISSUE",
AQ1907="SPARE-ISSUE","SPARE-ISSUE",
AQ1907="Fiber CAmtel","TX ISSUE",
AQ1907="Fiber AOF","TX ISSUE",
AQ1907="Projet OCM (HUAWEI)","TRAVAUX-HUAWEI",
AQ1907="Projet OCM (NOKIA)","TRAVAUX -NOKIA",
AQ1907="ACCESS-ISSUE","ACCESS-ISSUE",
AQ1907="Projet OCM (ZTE, NOKIA, autres projets)","TRAVAUX OCM",
AQ1907="No root CAuse","No root cause",
AQ1907="ODU HS","TX ISSUE",
AQ1907="IP &amp; VLAN","TX ISSUE",
AQ1907="Warehouse HUAWEI","SPARE-ISSUE",
AQ1907="SPARE-HS","SPARE-ISSUE",
AQ1907="Power Telco","RAN ISSUE",AQ1907="no impacts","no impacts"
),"")</f>
        <v>No root cause</v>
      </c>
      <c r="AQ1907" s="127" t="s">
        <v>5344</v>
      </c>
      <c r="AR1907" s="48" t="str" cm="1">
        <f t="array" ref="AR1907">IFERROR(_xlfn.IFS(
AQ1907="MPR ISSUE","ACTIVE",
AQ1907="BSS Hardware Issue","ACTIVE",
AQ1907="Sites strategiques, MLL, Pylone, etc.","PASSIVE",
AQ1907="AKTIVCO DEFAUT GE &amp; POWER Cabinet","PASSIVE",
AQ1907="AKTIVCO Coupure ENEO &amp; Baisse de tension","PASSIVE",
AQ1907="Coupure ENEO &amp; Baisse de tension","PASSIVE",
AQ1907="Defaut GE &amp; POWER Cabinet","PASSIVE",
AQ1907="Sharing","PASSIVE",
AQ1907="Sites strategiques &amp; DataCenter","PASSIVE",
AQ1907="Exclu","Exclu",
AQ1907="SAT","ACTIVE",
AQ1907="SPARE-ISSUE","SPARE-ISSUE",
AQ1907="Fiber CAmtel","ACTIVE",
AQ1907="Fiber AOF","ACTIVE",
AQ1907="Projet OCM (HUAWEI)","PLANNED WORKS",
AQ1907="Projet OCM (NOKIA)","PLANNED WORKS",
AQ1907="ACCESS-ISSUE","ACCESS-ISSUE",
AQ1907="Projet OCM (ZTE, NOKIA, autres projets)","PLANNED WORKS",
AQ1907="No root CAuse","No root cause",
AQ1907="ODU HS","ACTIVE",
AQ1907="IP &amp; VLAN","ACTIVE",
AQ1907="Warehouse HUAWEI","SPARE-ISSUE",
AQ1907="SPARE-HS","SPARE-ISSUE",
AQ1907="Power Telco","ACTIVE", AQ1907="no impacts","no impacts"
),"")</f>
        <v>No root cause</v>
      </c>
      <c r="AS1907" s="92" t="s">
        <v>5537</v>
      </c>
      <c r="AT1907" s="98" t="s">
        <v>3543</v>
      </c>
      <c r="AV1907" s="17" t="s">
        <v>5537</v>
      </c>
      <c r="AW1907" s="7" t="s">
        <v>5537</v>
      </c>
      <c r="AX1907" s="6" t="s">
        <v>5537</v>
      </c>
      <c r="AY1907" s="7"/>
      <c r="AZ1907" s="3" t="s">
        <v>5537</v>
      </c>
      <c r="BA1907" s="18" t="s">
        <v>5537</v>
      </c>
      <c r="BB1907" s="18" t="s">
        <v>5537</v>
      </c>
      <c r="BC1907" s="18" t="s">
        <v>5537</v>
      </c>
      <c r="BD1907" s="18" t="s">
        <v>5537</v>
      </c>
      <c r="BE1907" s="18" t="s">
        <v>5537</v>
      </c>
      <c r="BF1907" s="18" t="s">
        <v>5537</v>
      </c>
      <c r="BG1907" s="18" t="s">
        <v>5537</v>
      </c>
      <c r="BH1907" s="18" t="s">
        <v>5537</v>
      </c>
      <c r="BI1907" s="18" t="s">
        <v>5537</v>
      </c>
      <c r="BJ1907" s="18" t="s">
        <v>5537</v>
      </c>
      <c r="BK1907" s="18" t="s">
        <v>5537</v>
      </c>
      <c r="BL1907" s="9" t="s">
        <v>5537</v>
      </c>
      <c r="BM1907" s="14" t="s">
        <v>5537</v>
      </c>
      <c r="BN1907" s="14" t="s">
        <v>5537</v>
      </c>
      <c r="BO1907" s="14" t="str">
        <f>_xlfn.XLOOKUP(B1907,'[4]cell downs 18042026 17h'!$B:$B,'[4]cell downs 18042026 17h'!$B:$B,"")</f>
        <v/>
      </c>
      <c r="BP1907" s="14" t="str">
        <f>_xlfn.XLOOKUP(B1907,'[5]Cells Huawei 19042026 15h'!$B:$B,'[5]Cells Huawei 19042026 15h'!$B:$B,"")</f>
        <v/>
      </c>
      <c r="BQ1907" s="9" t="str">
        <f>_xlfn.XLOOKUP(B1907,'[6]cells down 19042026 9H40'!$B:$B,'[6]cells down 19042026 9H40'!$B:$B,"")</f>
        <v/>
      </c>
      <c r="BR1907" s="9" t="s">
        <v>3543</v>
      </c>
      <c r="BS1907" s="9" t="s">
        <v>12</v>
      </c>
      <c r="BT1907" s="108"/>
    </row>
    <row r="1908" spans="1:72" s="9" customFormat="1" x14ac:dyDescent="0.35">
      <c r="A1908" s="1" t="s">
        <v>3544</v>
      </c>
      <c r="B1908" s="8" t="s">
        <v>3545</v>
      </c>
      <c r="C1908" s="3" t="str">
        <f>_xlfn.XLOOKUP(B1908,'[1]daily break down'!$D:$D,'[1]daily break down'!$E:$E,"")</f>
        <v>LITTORAL</v>
      </c>
      <c r="D1908" s="1" t="s">
        <v>11</v>
      </c>
      <c r="E1908" s="1" t="s">
        <v>12</v>
      </c>
      <c r="F1908" s="3" t="s">
        <v>31</v>
      </c>
      <c r="G1908" s="1" t="s">
        <v>3546</v>
      </c>
      <c r="H1908" s="34" t="str">
        <f>_xlfn.XLOOKUP(B1908,[2]CALCULATION!$B:$B,[2]CALCULATION!$H:$H,"")</f>
        <v>ZTE</v>
      </c>
      <c r="I1908" s="28">
        <v>0</v>
      </c>
      <c r="J1908" s="28">
        <v>0</v>
      </c>
      <c r="K1908" s="28">
        <v>0</v>
      </c>
      <c r="L1908" s="28">
        <v>0</v>
      </c>
      <c r="M1908" s="28">
        <v>0</v>
      </c>
      <c r="N1908" s="28">
        <v>0</v>
      </c>
      <c r="O1908" s="28">
        <v>0</v>
      </c>
      <c r="P1908" s="28">
        <v>0</v>
      </c>
      <c r="Q1908" s="28">
        <v>0</v>
      </c>
      <c r="R1908" s="28">
        <v>0</v>
      </c>
      <c r="S1908" s="93">
        <v>0</v>
      </c>
      <c r="T1908" s="93">
        <f>_xlfn.XLOOKUP(B1908,'[3]Nur des jours'!$B:$B,'[3]Nur des jours'!$U:$U,"")</f>
        <v>0</v>
      </c>
      <c r="U1908" s="93">
        <v>0</v>
      </c>
      <c r="V1908" s="93">
        <v>0</v>
      </c>
      <c r="W1908" s="93">
        <v>0</v>
      </c>
      <c r="X1908" s="93">
        <v>0</v>
      </c>
      <c r="Y1908" s="93">
        <v>0</v>
      </c>
      <c r="Z1908" s="93">
        <v>0</v>
      </c>
      <c r="AA1908" s="93">
        <v>0</v>
      </c>
      <c r="AB1908" s="93">
        <v>0</v>
      </c>
      <c r="AC1908" s="93"/>
      <c r="AD1908" s="93">
        <v>0</v>
      </c>
      <c r="AE1908" s="93">
        <v>0</v>
      </c>
      <c r="AF1908" s="93">
        <v>0</v>
      </c>
      <c r="AG1908" s="93"/>
      <c r="AH1908" s="93">
        <v>0</v>
      </c>
      <c r="AI1908" s="93">
        <v>0</v>
      </c>
      <c r="AJ1908" s="93">
        <v>0</v>
      </c>
      <c r="AK1908" s="93">
        <v>0</v>
      </c>
      <c r="AL1908" s="93">
        <v>0</v>
      </c>
      <c r="AM1908" s="49" t="s">
        <v>5559</v>
      </c>
      <c r="AN1908" s="49"/>
      <c r="AO1908" s="48" t="str" cm="1">
        <f t="array" ref="AO1908">IFERROR(_xlfn.IFS(
AQ1908="MPR ISSUE","PDH",
AQ1908="BSS Hardware Issue","BSS",
AQ1908="Sites strategiques, MLL, Pylone, etc.","ENVTECH",
AQ1908="AKTIVCO DEFAUT GE &amp; POWER Cabinet","AKTIVCO",
AQ1908="AKTIVCO Coupure ENEO &amp; Baisse de tension","AKTIVCO GRID ONLY",
AQ1908="Coupure ENEO &amp; Baisse de tension","IHS GRID ONLY",
AQ1908="Defaut GE &amp; POWER Cabinet","IHS",
AQ1908="Sharing","Partners",
AQ1908="Sites strategiques &amp; DataCenter","SST &amp; DC",
AQ1908="Exclu","Exclu",
AQ1908="SAT","SAT",
AQ1908="SPARE-ISSUE","SPARE-ISSUE",
AQ1908="Fiber CAmtel","TRANS_FO_CAMTEL",
AQ1908="Fiber AOF","Fiber AOF",
AQ1908="Projet OCM (HUAWEI)","TRAVAUX-HUAWEI",
AQ1908="Projet OCM (NOKIA)","TRAVAUX-NOKIA",
AQ1908="ACCESS-ISSUE","ACCESS-ISSUE",
AQ1908="Projet OCM (ZTE, NOKIA, autres projets)","TRAVAUX OCM",
AQ1908="No root CAuse","No root cause",
AQ1908="ODU HS","PDH",
AQ1908="IP &amp; VLAN","PDH",
AQ1908="Warehouse HUAWEI","SPARE-ISSUE",
AQ1908="SPARE-HS","SPARE-ISSUE",
AQ1908="Power Telco","BSS",AQ1908="no impacts","no impacts"
),"")</f>
        <v>No root cause</v>
      </c>
      <c r="AP1908" s="48" t="str" cm="1">
        <f t="array" ref="AP1908">IFERROR(_xlfn.IFS(
AQ1908="MPR ISSUE","TX ISSUE",
AQ1908="BSS Hardware Issue","RAN ISSUE",
AQ1908="Sites strategiques, MLL, Pylone, etc.","ENVTECH",
AQ1908="AKTIVCO DEFAUT GE &amp; POWER Cabinet","POWER ISSUE",
AQ1908="AKTIVCO Coupure ENEO &amp; Baisse de tension","POWER ISSUE",
AQ1908="Coupure ENEO &amp; Baisse de tension","POWER ISSUE",
AQ1908="Defaut GE &amp; POWER Cabinet","POWER ISSUE",
AQ1908="Sharing","POWER ISSUE",
AQ1908="Sites strategiques &amp; DataCenter","POWER ISSUE",
AQ1908="Exclu","Exclu",
AQ1908="SAT","TX ISSUE",
AQ1908="SPARE-ISSUE","SPARE-ISSUE",
AQ1908="Fiber CAmtel","TX ISSUE",
AQ1908="Fiber AOF","TX ISSUE",
AQ1908="Projet OCM (HUAWEI)","TRAVAUX-HUAWEI",
AQ1908="Projet OCM (NOKIA)","TRAVAUX -NOKIA",
AQ1908="ACCESS-ISSUE","ACCESS-ISSUE",
AQ1908="Projet OCM (ZTE, NOKIA, autres projets)","TRAVAUX OCM",
AQ1908="No root CAuse","No root cause",
AQ1908="ODU HS","TX ISSUE",
AQ1908="IP &amp; VLAN","TX ISSUE",
AQ1908="Warehouse HUAWEI","SPARE-ISSUE",
AQ1908="SPARE-HS","SPARE-ISSUE",
AQ1908="Power Telco","RAN ISSUE",AQ1908="no impacts","no impacts"
),"")</f>
        <v>No root cause</v>
      </c>
      <c r="AQ1908" s="127" t="s">
        <v>5344</v>
      </c>
      <c r="AR1908" s="48" t="str" cm="1">
        <f t="array" ref="AR1908">IFERROR(_xlfn.IFS(
AQ1908="MPR ISSUE","ACTIVE",
AQ1908="BSS Hardware Issue","ACTIVE",
AQ1908="Sites strategiques, MLL, Pylone, etc.","PASSIVE",
AQ1908="AKTIVCO DEFAUT GE &amp; POWER Cabinet","PASSIVE",
AQ1908="AKTIVCO Coupure ENEO &amp; Baisse de tension","PASSIVE",
AQ1908="Coupure ENEO &amp; Baisse de tension","PASSIVE",
AQ1908="Defaut GE &amp; POWER Cabinet","PASSIVE",
AQ1908="Sharing","PASSIVE",
AQ1908="Sites strategiques &amp; DataCenter","PASSIVE",
AQ1908="Exclu","Exclu",
AQ1908="SAT","ACTIVE",
AQ1908="SPARE-ISSUE","SPARE-ISSUE",
AQ1908="Fiber CAmtel","ACTIVE",
AQ1908="Fiber AOF","ACTIVE",
AQ1908="Projet OCM (HUAWEI)","PLANNED WORKS",
AQ1908="Projet OCM (NOKIA)","PLANNED WORKS",
AQ1908="ACCESS-ISSUE","ACCESS-ISSUE",
AQ1908="Projet OCM (ZTE, NOKIA, autres projets)","PLANNED WORKS",
AQ1908="No root CAuse","No root cause",
AQ1908="ODU HS","ACTIVE",
AQ1908="IP &amp; VLAN","ACTIVE",
AQ1908="Warehouse HUAWEI","SPARE-ISSUE",
AQ1908="SPARE-HS","SPARE-ISSUE",
AQ1908="Power Telco","ACTIVE", AQ1908="no impacts","no impacts"
),"")</f>
        <v>No root cause</v>
      </c>
      <c r="AS1908" s="92" t="s">
        <v>5537</v>
      </c>
      <c r="AT1908" s="98" t="s">
        <v>3545</v>
      </c>
      <c r="AV1908" s="17" t="s">
        <v>5537</v>
      </c>
      <c r="AW1908" s="7" t="s">
        <v>5537</v>
      </c>
      <c r="AX1908" s="6" t="s">
        <v>5537</v>
      </c>
      <c r="AY1908" s="7"/>
      <c r="AZ1908" s="3" t="s">
        <v>5537</v>
      </c>
      <c r="BA1908" s="18" t="s">
        <v>5537</v>
      </c>
      <c r="BB1908" s="18" t="s">
        <v>5537</v>
      </c>
      <c r="BC1908" s="18" t="s">
        <v>5537</v>
      </c>
      <c r="BD1908" s="18" t="s">
        <v>5537</v>
      </c>
      <c r="BE1908" s="18" t="s">
        <v>5537</v>
      </c>
      <c r="BF1908" s="18" t="s">
        <v>5537</v>
      </c>
      <c r="BG1908" s="18" t="s">
        <v>5537</v>
      </c>
      <c r="BH1908" s="18" t="s">
        <v>5537</v>
      </c>
      <c r="BI1908" s="18" t="s">
        <v>5537</v>
      </c>
      <c r="BJ1908" s="18" t="s">
        <v>5537</v>
      </c>
      <c r="BK1908" s="18" t="s">
        <v>5537</v>
      </c>
      <c r="BL1908" s="9" t="s">
        <v>5537</v>
      </c>
      <c r="BM1908" s="14" t="s">
        <v>5537</v>
      </c>
      <c r="BN1908" s="14" t="s">
        <v>5537</v>
      </c>
      <c r="BO1908" s="14" t="str">
        <f>_xlfn.XLOOKUP(B1908,'[4]cell downs 18042026 17h'!$B:$B,'[4]cell downs 18042026 17h'!$B:$B,"")</f>
        <v/>
      </c>
      <c r="BP1908" s="14" t="str">
        <f>_xlfn.XLOOKUP(B1908,'[5]Cells Huawei 19042026 15h'!$B:$B,'[5]Cells Huawei 19042026 15h'!$B:$B,"")</f>
        <v/>
      </c>
      <c r="BQ1908" s="9" t="str">
        <f>_xlfn.XLOOKUP(B1908,'[6]cells down 19042026 9H40'!$B:$B,'[6]cells down 19042026 9H40'!$B:$B,"")</f>
        <v/>
      </c>
      <c r="BR1908" s="9" t="s">
        <v>3545</v>
      </c>
      <c r="BS1908" s="9" t="s">
        <v>12</v>
      </c>
      <c r="BT1908" s="108"/>
    </row>
    <row r="1909" spans="1:72" s="9" customFormat="1" x14ac:dyDescent="0.35">
      <c r="A1909" s="1" t="s">
        <v>3547</v>
      </c>
      <c r="B1909" s="8" t="s">
        <v>3548</v>
      </c>
      <c r="C1909" s="3" t="str">
        <f>_xlfn.XLOOKUP(B1909,'[1]daily break down'!$D:$D,'[1]daily break down'!$E:$E,"")</f>
        <v>LITTORAL</v>
      </c>
      <c r="D1909" s="1" t="s">
        <v>11</v>
      </c>
      <c r="E1909" s="1" t="s">
        <v>12</v>
      </c>
      <c r="F1909" s="3" t="s">
        <v>31</v>
      </c>
      <c r="G1909" s="1" t="s">
        <v>3547</v>
      </c>
      <c r="H1909" s="34" t="str">
        <f>_xlfn.XLOOKUP(B1909,[2]CALCULATION!$B:$B,[2]CALCULATION!$H:$H,"")</f>
        <v>ZTE</v>
      </c>
      <c r="I1909" s="28">
        <v>0</v>
      </c>
      <c r="J1909" s="28">
        <v>0</v>
      </c>
      <c r="K1909" s="28">
        <v>0</v>
      </c>
      <c r="L1909" s="28">
        <v>0</v>
      </c>
      <c r="M1909" s="28">
        <v>0</v>
      </c>
      <c r="N1909" s="28">
        <v>0</v>
      </c>
      <c r="O1909" s="28">
        <v>0</v>
      </c>
      <c r="P1909" s="28">
        <v>0</v>
      </c>
      <c r="Q1909" s="28">
        <v>0</v>
      </c>
      <c r="R1909" s="28">
        <v>0</v>
      </c>
      <c r="S1909" s="93">
        <v>0</v>
      </c>
      <c r="T1909" s="93">
        <f>_xlfn.XLOOKUP(B1909,'[3]Nur des jours'!$B:$B,'[3]Nur des jours'!$U:$U,"")</f>
        <v>0</v>
      </c>
      <c r="U1909" s="93">
        <v>0</v>
      </c>
      <c r="V1909" s="93">
        <v>0</v>
      </c>
      <c r="W1909" s="93">
        <v>0</v>
      </c>
      <c r="X1909" s="93">
        <v>0</v>
      </c>
      <c r="Y1909" s="93">
        <v>0</v>
      </c>
      <c r="Z1909" s="93">
        <v>0</v>
      </c>
      <c r="AA1909" s="93">
        <v>0</v>
      </c>
      <c r="AB1909" s="93">
        <v>0</v>
      </c>
      <c r="AC1909" s="93"/>
      <c r="AD1909" s="93">
        <v>0</v>
      </c>
      <c r="AE1909" s="93">
        <v>0</v>
      </c>
      <c r="AF1909" s="93">
        <v>0</v>
      </c>
      <c r="AG1909" s="93"/>
      <c r="AH1909" s="93">
        <v>0</v>
      </c>
      <c r="AI1909" s="93">
        <v>0</v>
      </c>
      <c r="AJ1909" s="93">
        <v>0</v>
      </c>
      <c r="AK1909" s="93">
        <v>0</v>
      </c>
      <c r="AL1909" s="93">
        <v>0</v>
      </c>
      <c r="AM1909" s="49" t="s">
        <v>5559</v>
      </c>
      <c r="AN1909" s="49"/>
      <c r="AO1909" s="48" t="str" cm="1">
        <f t="array" ref="AO1909">IFERROR(_xlfn.IFS(
AQ1909="MPR ISSUE","PDH",
AQ1909="BSS Hardware Issue","BSS",
AQ1909="Sites strategiques, MLL, Pylone, etc.","ENVTECH",
AQ1909="AKTIVCO DEFAUT GE &amp; POWER Cabinet","AKTIVCO",
AQ1909="AKTIVCO Coupure ENEO &amp; Baisse de tension","AKTIVCO GRID ONLY",
AQ1909="Coupure ENEO &amp; Baisse de tension","IHS GRID ONLY",
AQ1909="Defaut GE &amp; POWER Cabinet","IHS",
AQ1909="Sharing","Partners",
AQ1909="Sites strategiques &amp; DataCenter","SST &amp; DC",
AQ1909="Exclu","Exclu",
AQ1909="SAT","SAT",
AQ1909="SPARE-ISSUE","SPARE-ISSUE",
AQ1909="Fiber CAmtel","TRANS_FO_CAMTEL",
AQ1909="Fiber AOF","Fiber AOF",
AQ1909="Projet OCM (HUAWEI)","TRAVAUX-HUAWEI",
AQ1909="Projet OCM (NOKIA)","TRAVAUX-NOKIA",
AQ1909="ACCESS-ISSUE","ACCESS-ISSUE",
AQ1909="Projet OCM (ZTE, NOKIA, autres projets)","TRAVAUX OCM",
AQ1909="No root CAuse","No root cause",
AQ1909="ODU HS","PDH",
AQ1909="IP &amp; VLAN","PDH",
AQ1909="Warehouse HUAWEI","SPARE-ISSUE",
AQ1909="SPARE-HS","SPARE-ISSUE",
AQ1909="Power Telco","BSS",AQ1909="no impacts","no impacts"
),"")</f>
        <v>No root cause</v>
      </c>
      <c r="AP1909" s="48" t="str" cm="1">
        <f t="array" ref="AP1909">IFERROR(_xlfn.IFS(
AQ1909="MPR ISSUE","TX ISSUE",
AQ1909="BSS Hardware Issue","RAN ISSUE",
AQ1909="Sites strategiques, MLL, Pylone, etc.","ENVTECH",
AQ1909="AKTIVCO DEFAUT GE &amp; POWER Cabinet","POWER ISSUE",
AQ1909="AKTIVCO Coupure ENEO &amp; Baisse de tension","POWER ISSUE",
AQ1909="Coupure ENEO &amp; Baisse de tension","POWER ISSUE",
AQ1909="Defaut GE &amp; POWER Cabinet","POWER ISSUE",
AQ1909="Sharing","POWER ISSUE",
AQ1909="Sites strategiques &amp; DataCenter","POWER ISSUE",
AQ1909="Exclu","Exclu",
AQ1909="SAT","TX ISSUE",
AQ1909="SPARE-ISSUE","SPARE-ISSUE",
AQ1909="Fiber CAmtel","TX ISSUE",
AQ1909="Fiber AOF","TX ISSUE",
AQ1909="Projet OCM (HUAWEI)","TRAVAUX-HUAWEI",
AQ1909="Projet OCM (NOKIA)","TRAVAUX -NOKIA",
AQ1909="ACCESS-ISSUE","ACCESS-ISSUE",
AQ1909="Projet OCM (ZTE, NOKIA, autres projets)","TRAVAUX OCM",
AQ1909="No root CAuse","No root cause",
AQ1909="ODU HS","TX ISSUE",
AQ1909="IP &amp; VLAN","TX ISSUE",
AQ1909="Warehouse HUAWEI","SPARE-ISSUE",
AQ1909="SPARE-HS","SPARE-ISSUE",
AQ1909="Power Telco","RAN ISSUE",AQ1909="no impacts","no impacts"
),"")</f>
        <v>No root cause</v>
      </c>
      <c r="AQ1909" s="127" t="s">
        <v>5344</v>
      </c>
      <c r="AR1909" s="48" t="str" cm="1">
        <f t="array" ref="AR1909">IFERROR(_xlfn.IFS(
AQ1909="MPR ISSUE","ACTIVE",
AQ1909="BSS Hardware Issue","ACTIVE",
AQ1909="Sites strategiques, MLL, Pylone, etc.","PASSIVE",
AQ1909="AKTIVCO DEFAUT GE &amp; POWER Cabinet","PASSIVE",
AQ1909="AKTIVCO Coupure ENEO &amp; Baisse de tension","PASSIVE",
AQ1909="Coupure ENEO &amp; Baisse de tension","PASSIVE",
AQ1909="Defaut GE &amp; POWER Cabinet","PASSIVE",
AQ1909="Sharing","PASSIVE",
AQ1909="Sites strategiques &amp; DataCenter","PASSIVE",
AQ1909="Exclu","Exclu",
AQ1909="SAT","ACTIVE",
AQ1909="SPARE-ISSUE","SPARE-ISSUE",
AQ1909="Fiber CAmtel","ACTIVE",
AQ1909="Fiber AOF","ACTIVE",
AQ1909="Projet OCM (HUAWEI)","PLANNED WORKS",
AQ1909="Projet OCM (NOKIA)","PLANNED WORKS",
AQ1909="ACCESS-ISSUE","ACCESS-ISSUE",
AQ1909="Projet OCM (ZTE, NOKIA, autres projets)","PLANNED WORKS",
AQ1909="No root CAuse","No root cause",
AQ1909="ODU HS","ACTIVE",
AQ1909="IP &amp; VLAN","ACTIVE",
AQ1909="Warehouse HUAWEI","SPARE-ISSUE",
AQ1909="SPARE-HS","SPARE-ISSUE",
AQ1909="Power Telco","ACTIVE", AQ1909="no impacts","no impacts"
),"")</f>
        <v>No root cause</v>
      </c>
      <c r="AS1909" s="92" t="s">
        <v>5537</v>
      </c>
      <c r="AT1909" s="98" t="s">
        <v>3548</v>
      </c>
      <c r="AV1909" s="17" t="s">
        <v>5537</v>
      </c>
      <c r="AW1909" s="7" t="s">
        <v>5537</v>
      </c>
      <c r="AX1909" s="6" t="s">
        <v>5537</v>
      </c>
      <c r="AY1909" s="7"/>
      <c r="AZ1909" s="3" t="s">
        <v>5537</v>
      </c>
      <c r="BA1909" s="18" t="s">
        <v>5537</v>
      </c>
      <c r="BB1909" s="18" t="s">
        <v>5537</v>
      </c>
      <c r="BC1909" s="18" t="s">
        <v>5537</v>
      </c>
      <c r="BD1909" s="18" t="s">
        <v>5537</v>
      </c>
      <c r="BE1909" s="18" t="s">
        <v>5537</v>
      </c>
      <c r="BF1909" s="18" t="s">
        <v>5537</v>
      </c>
      <c r="BG1909" s="18" t="s">
        <v>5537</v>
      </c>
      <c r="BH1909" s="18" t="s">
        <v>5537</v>
      </c>
      <c r="BI1909" s="18" t="s">
        <v>5537</v>
      </c>
      <c r="BJ1909" s="18" t="s">
        <v>5537</v>
      </c>
      <c r="BK1909" s="18" t="s">
        <v>5537</v>
      </c>
      <c r="BL1909" s="9" t="s">
        <v>5537</v>
      </c>
      <c r="BM1909" s="14" t="s">
        <v>5537</v>
      </c>
      <c r="BN1909" s="14" t="s">
        <v>5537</v>
      </c>
      <c r="BO1909" s="14" t="str">
        <f>_xlfn.XLOOKUP(B1909,'[4]cell downs 18042026 17h'!$B:$B,'[4]cell downs 18042026 17h'!$B:$B,"")</f>
        <v/>
      </c>
      <c r="BP1909" s="14" t="str">
        <f>_xlfn.XLOOKUP(B1909,'[5]Cells Huawei 19042026 15h'!$B:$B,'[5]Cells Huawei 19042026 15h'!$B:$B,"")</f>
        <v/>
      </c>
      <c r="BQ1909" s="9" t="str">
        <f>_xlfn.XLOOKUP(B1909,'[6]cells down 19042026 9H40'!$B:$B,'[6]cells down 19042026 9H40'!$B:$B,"")</f>
        <v/>
      </c>
      <c r="BR1909" s="9" t="s">
        <v>3548</v>
      </c>
      <c r="BS1909" s="9" t="s">
        <v>12</v>
      </c>
      <c r="BT1909" s="108"/>
    </row>
    <row r="1910" spans="1:72" s="9" customFormat="1" x14ac:dyDescent="0.35">
      <c r="A1910" s="1" t="s">
        <v>3549</v>
      </c>
      <c r="B1910" s="8" t="s">
        <v>3550</v>
      </c>
      <c r="C1910" s="3" t="str">
        <f>_xlfn.XLOOKUP(B1910,'[1]daily break down'!$D:$D,'[1]daily break down'!$E:$E,"")</f>
        <v>LITTORAL</v>
      </c>
      <c r="D1910" s="1" t="s">
        <v>11</v>
      </c>
      <c r="E1910" s="1" t="s">
        <v>12</v>
      </c>
      <c r="F1910" s="3" t="s">
        <v>31</v>
      </c>
      <c r="G1910" s="1" t="s">
        <v>3551</v>
      </c>
      <c r="H1910" s="34" t="str">
        <f>_xlfn.XLOOKUP(B1910,[2]CALCULATION!$B:$B,[2]CALCULATION!$H:$H,"")</f>
        <v>ZTE</v>
      </c>
      <c r="I1910" s="28">
        <v>0</v>
      </c>
      <c r="J1910" s="28">
        <v>0</v>
      </c>
      <c r="K1910" s="28">
        <v>0</v>
      </c>
      <c r="L1910" s="28">
        <v>0</v>
      </c>
      <c r="M1910" s="28">
        <v>0</v>
      </c>
      <c r="N1910" s="28">
        <v>0</v>
      </c>
      <c r="O1910" s="28">
        <v>0</v>
      </c>
      <c r="P1910" s="28">
        <v>0</v>
      </c>
      <c r="Q1910" s="28">
        <v>0</v>
      </c>
      <c r="R1910" s="28">
        <v>0</v>
      </c>
      <c r="S1910" s="93">
        <v>0</v>
      </c>
      <c r="T1910" s="93">
        <f>_xlfn.XLOOKUP(B1910,'[3]Nur des jours'!$B:$B,'[3]Nur des jours'!$U:$U,"")</f>
        <v>0</v>
      </c>
      <c r="U1910" s="93">
        <v>0</v>
      </c>
      <c r="V1910" s="93">
        <v>0</v>
      </c>
      <c r="W1910" s="93">
        <v>0</v>
      </c>
      <c r="X1910" s="93">
        <v>0</v>
      </c>
      <c r="Y1910" s="93">
        <v>0</v>
      </c>
      <c r="Z1910" s="93">
        <v>0</v>
      </c>
      <c r="AA1910" s="93">
        <v>0</v>
      </c>
      <c r="AB1910" s="93">
        <v>0</v>
      </c>
      <c r="AC1910" s="93"/>
      <c r="AD1910" s="93">
        <v>0</v>
      </c>
      <c r="AE1910" s="93">
        <v>0</v>
      </c>
      <c r="AF1910" s="93">
        <v>0</v>
      </c>
      <c r="AG1910" s="93"/>
      <c r="AH1910" s="93">
        <v>0</v>
      </c>
      <c r="AI1910" s="93">
        <v>0</v>
      </c>
      <c r="AJ1910" s="93">
        <v>0</v>
      </c>
      <c r="AK1910" s="93">
        <v>0</v>
      </c>
      <c r="AL1910" s="93">
        <v>0</v>
      </c>
      <c r="AM1910" s="49" t="s">
        <v>5559</v>
      </c>
      <c r="AN1910" s="49"/>
      <c r="AO1910" s="48" t="str" cm="1">
        <f t="array" ref="AO1910">IFERROR(_xlfn.IFS(
AQ1910="MPR ISSUE","PDH",
AQ1910="BSS Hardware Issue","BSS",
AQ1910="Sites strategiques, MLL, Pylone, etc.","ENVTECH",
AQ1910="AKTIVCO DEFAUT GE &amp; POWER Cabinet","AKTIVCO",
AQ1910="AKTIVCO Coupure ENEO &amp; Baisse de tension","AKTIVCO GRID ONLY",
AQ1910="Coupure ENEO &amp; Baisse de tension","IHS GRID ONLY",
AQ1910="Defaut GE &amp; POWER Cabinet","IHS",
AQ1910="Sharing","Partners",
AQ1910="Sites strategiques &amp; DataCenter","SST &amp; DC",
AQ1910="Exclu","Exclu",
AQ1910="SAT","SAT",
AQ1910="SPARE-ISSUE","SPARE-ISSUE",
AQ1910="Fiber CAmtel","TRANS_FO_CAMTEL",
AQ1910="Fiber AOF","Fiber AOF",
AQ1910="Projet OCM (HUAWEI)","TRAVAUX-HUAWEI",
AQ1910="Projet OCM (NOKIA)","TRAVAUX-NOKIA",
AQ1910="ACCESS-ISSUE","ACCESS-ISSUE",
AQ1910="Projet OCM (ZTE, NOKIA, autres projets)","TRAVAUX OCM",
AQ1910="No root CAuse","No root cause",
AQ1910="ODU HS","PDH",
AQ1910="IP &amp; VLAN","PDH",
AQ1910="Warehouse HUAWEI","SPARE-ISSUE",
AQ1910="SPARE-HS","SPARE-ISSUE",
AQ1910="Power Telco","BSS",AQ1910="no impacts","no impacts"
),"")</f>
        <v>No root cause</v>
      </c>
      <c r="AP1910" s="48" t="str" cm="1">
        <f t="array" ref="AP1910">IFERROR(_xlfn.IFS(
AQ1910="MPR ISSUE","TX ISSUE",
AQ1910="BSS Hardware Issue","RAN ISSUE",
AQ1910="Sites strategiques, MLL, Pylone, etc.","ENVTECH",
AQ1910="AKTIVCO DEFAUT GE &amp; POWER Cabinet","POWER ISSUE",
AQ1910="AKTIVCO Coupure ENEO &amp; Baisse de tension","POWER ISSUE",
AQ1910="Coupure ENEO &amp; Baisse de tension","POWER ISSUE",
AQ1910="Defaut GE &amp; POWER Cabinet","POWER ISSUE",
AQ1910="Sharing","POWER ISSUE",
AQ1910="Sites strategiques &amp; DataCenter","POWER ISSUE",
AQ1910="Exclu","Exclu",
AQ1910="SAT","TX ISSUE",
AQ1910="SPARE-ISSUE","SPARE-ISSUE",
AQ1910="Fiber CAmtel","TX ISSUE",
AQ1910="Fiber AOF","TX ISSUE",
AQ1910="Projet OCM (HUAWEI)","TRAVAUX-HUAWEI",
AQ1910="Projet OCM (NOKIA)","TRAVAUX -NOKIA",
AQ1910="ACCESS-ISSUE","ACCESS-ISSUE",
AQ1910="Projet OCM (ZTE, NOKIA, autres projets)","TRAVAUX OCM",
AQ1910="No root CAuse","No root cause",
AQ1910="ODU HS","TX ISSUE",
AQ1910="IP &amp; VLAN","TX ISSUE",
AQ1910="Warehouse HUAWEI","SPARE-ISSUE",
AQ1910="SPARE-HS","SPARE-ISSUE",
AQ1910="Power Telco","RAN ISSUE",AQ1910="no impacts","no impacts"
),"")</f>
        <v>No root cause</v>
      </c>
      <c r="AQ1910" s="127" t="s">
        <v>5344</v>
      </c>
      <c r="AR1910" s="48" t="str" cm="1">
        <f t="array" ref="AR1910">IFERROR(_xlfn.IFS(
AQ1910="MPR ISSUE","ACTIVE",
AQ1910="BSS Hardware Issue","ACTIVE",
AQ1910="Sites strategiques, MLL, Pylone, etc.","PASSIVE",
AQ1910="AKTIVCO DEFAUT GE &amp; POWER Cabinet","PASSIVE",
AQ1910="AKTIVCO Coupure ENEO &amp; Baisse de tension","PASSIVE",
AQ1910="Coupure ENEO &amp; Baisse de tension","PASSIVE",
AQ1910="Defaut GE &amp; POWER Cabinet","PASSIVE",
AQ1910="Sharing","PASSIVE",
AQ1910="Sites strategiques &amp; DataCenter","PASSIVE",
AQ1910="Exclu","Exclu",
AQ1910="SAT","ACTIVE",
AQ1910="SPARE-ISSUE","SPARE-ISSUE",
AQ1910="Fiber CAmtel","ACTIVE",
AQ1910="Fiber AOF","ACTIVE",
AQ1910="Projet OCM (HUAWEI)","PLANNED WORKS",
AQ1910="Projet OCM (NOKIA)","PLANNED WORKS",
AQ1910="ACCESS-ISSUE","ACCESS-ISSUE",
AQ1910="Projet OCM (ZTE, NOKIA, autres projets)","PLANNED WORKS",
AQ1910="No root CAuse","No root cause",
AQ1910="ODU HS","ACTIVE",
AQ1910="IP &amp; VLAN","ACTIVE",
AQ1910="Warehouse HUAWEI","SPARE-ISSUE",
AQ1910="SPARE-HS","SPARE-ISSUE",
AQ1910="Power Telco","ACTIVE", AQ1910="no impacts","no impacts"
),"")</f>
        <v>No root cause</v>
      </c>
      <c r="AS1910" s="92" t="s">
        <v>5537</v>
      </c>
      <c r="AT1910" s="98" t="s">
        <v>3550</v>
      </c>
      <c r="AV1910" s="17" t="s">
        <v>5537</v>
      </c>
      <c r="AW1910" s="7" t="s">
        <v>5537</v>
      </c>
      <c r="AX1910" s="6" t="s">
        <v>5537</v>
      </c>
      <c r="AY1910" s="7"/>
      <c r="AZ1910" s="3" t="s">
        <v>5537</v>
      </c>
      <c r="BA1910" s="18" t="s">
        <v>5537</v>
      </c>
      <c r="BB1910" s="18" t="s">
        <v>5537</v>
      </c>
      <c r="BC1910" s="18" t="s">
        <v>5537</v>
      </c>
      <c r="BD1910" s="18" t="s">
        <v>5537</v>
      </c>
      <c r="BE1910" s="18" t="s">
        <v>5537</v>
      </c>
      <c r="BF1910" s="18" t="s">
        <v>5537</v>
      </c>
      <c r="BG1910" s="18" t="s">
        <v>5537</v>
      </c>
      <c r="BH1910" s="18" t="s">
        <v>5537</v>
      </c>
      <c r="BI1910" s="18" t="s">
        <v>5537</v>
      </c>
      <c r="BJ1910" s="18" t="s">
        <v>5537</v>
      </c>
      <c r="BK1910" s="18" t="s">
        <v>5537</v>
      </c>
      <c r="BL1910" s="9" t="s">
        <v>5537</v>
      </c>
      <c r="BM1910" s="14" t="s">
        <v>5537</v>
      </c>
      <c r="BN1910" s="14" t="s">
        <v>5537</v>
      </c>
      <c r="BO1910" s="14" t="str">
        <f>_xlfn.XLOOKUP(B1910,'[4]cell downs 18042026 17h'!$B:$B,'[4]cell downs 18042026 17h'!$B:$B,"")</f>
        <v/>
      </c>
      <c r="BP1910" s="14" t="str">
        <f>_xlfn.XLOOKUP(B1910,'[5]Cells Huawei 19042026 15h'!$B:$B,'[5]Cells Huawei 19042026 15h'!$B:$B,"")</f>
        <v/>
      </c>
      <c r="BQ1910" s="9" t="str">
        <f>_xlfn.XLOOKUP(B1910,'[6]cells down 19042026 9H40'!$B:$B,'[6]cells down 19042026 9H40'!$B:$B,"")</f>
        <v/>
      </c>
      <c r="BR1910" s="9" t="s">
        <v>3550</v>
      </c>
      <c r="BS1910" s="9" t="s">
        <v>12</v>
      </c>
      <c r="BT1910" s="108"/>
    </row>
    <row r="1911" spans="1:72" s="9" customFormat="1" x14ac:dyDescent="0.35">
      <c r="A1911" s="1" t="s">
        <v>3552</v>
      </c>
      <c r="B1911" s="1" t="s">
        <v>3553</v>
      </c>
      <c r="C1911" s="3" t="str">
        <f>_xlfn.XLOOKUP(B1911,'[1]daily break down'!$D:$D,'[1]daily break down'!$E:$E,"")</f>
        <v>LITTORAL</v>
      </c>
      <c r="D1911" s="1" t="s">
        <v>11</v>
      </c>
      <c r="E1911" s="1" t="s">
        <v>12</v>
      </c>
      <c r="F1911" s="3" t="s">
        <v>31</v>
      </c>
      <c r="G1911" s="1" t="s">
        <v>3510</v>
      </c>
      <c r="H1911" s="34" t="str">
        <f>_xlfn.XLOOKUP(B1911,[2]CALCULATION!$B:$B,[2]CALCULATION!$H:$H,"")</f>
        <v>ZTE</v>
      </c>
      <c r="I1911" s="28">
        <v>0</v>
      </c>
      <c r="J1911" s="28">
        <v>0</v>
      </c>
      <c r="K1911" s="28">
        <v>0</v>
      </c>
      <c r="L1911" s="28">
        <v>0</v>
      </c>
      <c r="M1911" s="28">
        <v>0</v>
      </c>
      <c r="N1911" s="28">
        <v>0</v>
      </c>
      <c r="O1911" s="28">
        <v>0</v>
      </c>
      <c r="P1911" s="28">
        <v>0</v>
      </c>
      <c r="Q1911" s="28">
        <v>0</v>
      </c>
      <c r="R1911" s="28">
        <v>0</v>
      </c>
      <c r="S1911" s="93">
        <v>0</v>
      </c>
      <c r="T1911" s="93">
        <f>_xlfn.XLOOKUP(B1911,'[3]Nur des jours'!$B:$B,'[3]Nur des jours'!$U:$U,"")</f>
        <v>0</v>
      </c>
      <c r="U1911" s="93">
        <v>0</v>
      </c>
      <c r="V1911" s="93">
        <v>0</v>
      </c>
      <c r="W1911" s="93">
        <v>0</v>
      </c>
      <c r="X1911" s="93">
        <v>0</v>
      </c>
      <c r="Y1911" s="93">
        <v>0</v>
      </c>
      <c r="Z1911" s="93">
        <v>0</v>
      </c>
      <c r="AA1911" s="93">
        <v>0</v>
      </c>
      <c r="AB1911" s="93">
        <v>0</v>
      </c>
      <c r="AC1911" s="93"/>
      <c r="AD1911" s="93">
        <v>0</v>
      </c>
      <c r="AE1911" s="93">
        <v>0</v>
      </c>
      <c r="AF1911" s="93">
        <v>0</v>
      </c>
      <c r="AG1911" s="93"/>
      <c r="AH1911" s="93">
        <v>0</v>
      </c>
      <c r="AI1911" s="93">
        <v>0</v>
      </c>
      <c r="AJ1911" s="93">
        <v>0</v>
      </c>
      <c r="AK1911" s="93">
        <v>0</v>
      </c>
      <c r="AL1911" s="93">
        <v>0</v>
      </c>
      <c r="AM1911" s="49" t="s">
        <v>5559</v>
      </c>
      <c r="AN1911" s="49"/>
      <c r="AO1911" s="48" t="str" cm="1">
        <f t="array" ref="AO1911">IFERROR(_xlfn.IFS(
AQ1911="MPR ISSUE","PDH",
AQ1911="BSS Hardware Issue","BSS",
AQ1911="Sites strategiques, MLL, Pylone, etc.","ENVTECH",
AQ1911="AKTIVCO DEFAUT GE &amp; POWER Cabinet","AKTIVCO",
AQ1911="AKTIVCO Coupure ENEO &amp; Baisse de tension","AKTIVCO GRID ONLY",
AQ1911="Coupure ENEO &amp; Baisse de tension","IHS GRID ONLY",
AQ1911="Defaut GE &amp; POWER Cabinet","IHS",
AQ1911="Sharing","Partners",
AQ1911="Sites strategiques &amp; DataCenter","SST &amp; DC",
AQ1911="Exclu","Exclu",
AQ1911="SAT","SAT",
AQ1911="SPARE-ISSUE","SPARE-ISSUE",
AQ1911="Fiber CAmtel","TRANS_FO_CAMTEL",
AQ1911="Fiber AOF","Fiber AOF",
AQ1911="Projet OCM (HUAWEI)","TRAVAUX-HUAWEI",
AQ1911="Projet OCM (NOKIA)","TRAVAUX-NOKIA",
AQ1911="ACCESS-ISSUE","ACCESS-ISSUE",
AQ1911="Projet OCM (ZTE, NOKIA, autres projets)","TRAVAUX OCM",
AQ1911="No root CAuse","No root cause",
AQ1911="ODU HS","PDH",
AQ1911="IP &amp; VLAN","PDH",
AQ1911="Warehouse HUAWEI","SPARE-ISSUE",
AQ1911="SPARE-HS","SPARE-ISSUE",
AQ1911="Power Telco","BSS",AQ1911="no impacts","no impacts"
),"")</f>
        <v>No root cause</v>
      </c>
      <c r="AP1911" s="48" t="str" cm="1">
        <f t="array" ref="AP1911">IFERROR(_xlfn.IFS(
AQ1911="MPR ISSUE","TX ISSUE",
AQ1911="BSS Hardware Issue","RAN ISSUE",
AQ1911="Sites strategiques, MLL, Pylone, etc.","ENVTECH",
AQ1911="AKTIVCO DEFAUT GE &amp; POWER Cabinet","POWER ISSUE",
AQ1911="AKTIVCO Coupure ENEO &amp; Baisse de tension","POWER ISSUE",
AQ1911="Coupure ENEO &amp; Baisse de tension","POWER ISSUE",
AQ1911="Defaut GE &amp; POWER Cabinet","POWER ISSUE",
AQ1911="Sharing","POWER ISSUE",
AQ1911="Sites strategiques &amp; DataCenter","POWER ISSUE",
AQ1911="Exclu","Exclu",
AQ1911="SAT","TX ISSUE",
AQ1911="SPARE-ISSUE","SPARE-ISSUE",
AQ1911="Fiber CAmtel","TX ISSUE",
AQ1911="Fiber AOF","TX ISSUE",
AQ1911="Projet OCM (HUAWEI)","TRAVAUX-HUAWEI",
AQ1911="Projet OCM (NOKIA)","TRAVAUX -NOKIA",
AQ1911="ACCESS-ISSUE","ACCESS-ISSUE",
AQ1911="Projet OCM (ZTE, NOKIA, autres projets)","TRAVAUX OCM",
AQ1911="No root CAuse","No root cause",
AQ1911="ODU HS","TX ISSUE",
AQ1911="IP &amp; VLAN","TX ISSUE",
AQ1911="Warehouse HUAWEI","SPARE-ISSUE",
AQ1911="SPARE-HS","SPARE-ISSUE",
AQ1911="Power Telco","RAN ISSUE",AQ1911="no impacts","no impacts"
),"")</f>
        <v>No root cause</v>
      </c>
      <c r="AQ1911" s="127" t="s">
        <v>5344</v>
      </c>
      <c r="AR1911" s="48" t="str" cm="1">
        <f t="array" ref="AR1911">IFERROR(_xlfn.IFS(
AQ1911="MPR ISSUE","ACTIVE",
AQ1911="BSS Hardware Issue","ACTIVE",
AQ1911="Sites strategiques, MLL, Pylone, etc.","PASSIVE",
AQ1911="AKTIVCO DEFAUT GE &amp; POWER Cabinet","PASSIVE",
AQ1911="AKTIVCO Coupure ENEO &amp; Baisse de tension","PASSIVE",
AQ1911="Coupure ENEO &amp; Baisse de tension","PASSIVE",
AQ1911="Defaut GE &amp; POWER Cabinet","PASSIVE",
AQ1911="Sharing","PASSIVE",
AQ1911="Sites strategiques &amp; DataCenter","PASSIVE",
AQ1911="Exclu","Exclu",
AQ1911="SAT","ACTIVE",
AQ1911="SPARE-ISSUE","SPARE-ISSUE",
AQ1911="Fiber CAmtel","ACTIVE",
AQ1911="Fiber AOF","ACTIVE",
AQ1911="Projet OCM (HUAWEI)","PLANNED WORKS",
AQ1911="Projet OCM (NOKIA)","PLANNED WORKS",
AQ1911="ACCESS-ISSUE","ACCESS-ISSUE",
AQ1911="Projet OCM (ZTE, NOKIA, autres projets)","PLANNED WORKS",
AQ1911="No root CAuse","No root cause",
AQ1911="ODU HS","ACTIVE",
AQ1911="IP &amp; VLAN","ACTIVE",
AQ1911="Warehouse HUAWEI","SPARE-ISSUE",
AQ1911="SPARE-HS","SPARE-ISSUE",
AQ1911="Power Telco","ACTIVE", AQ1911="no impacts","no impacts"
),"")</f>
        <v>No root cause</v>
      </c>
      <c r="AS1911" s="92" t="s">
        <v>5537</v>
      </c>
      <c r="AT1911" s="98" t="s">
        <v>3553</v>
      </c>
      <c r="AV1911" s="17" t="s">
        <v>5537</v>
      </c>
      <c r="AW1911" s="7" t="s">
        <v>5537</v>
      </c>
      <c r="AX1911" s="6" t="s">
        <v>5537</v>
      </c>
      <c r="AY1911" s="7"/>
      <c r="AZ1911" s="3" t="s">
        <v>5537</v>
      </c>
      <c r="BA1911" s="18" t="s">
        <v>5537</v>
      </c>
      <c r="BB1911" s="18" t="s">
        <v>5537</v>
      </c>
      <c r="BC1911" s="18" t="s">
        <v>5537</v>
      </c>
      <c r="BD1911" s="18" t="s">
        <v>5537</v>
      </c>
      <c r="BE1911" s="18" t="s">
        <v>5537</v>
      </c>
      <c r="BF1911" s="18" t="s">
        <v>5537</v>
      </c>
      <c r="BG1911" s="18" t="s">
        <v>5537</v>
      </c>
      <c r="BH1911" s="18" t="s">
        <v>5537</v>
      </c>
      <c r="BI1911" s="18" t="s">
        <v>5537</v>
      </c>
      <c r="BJ1911" s="18" t="s">
        <v>5537</v>
      </c>
      <c r="BK1911" s="18" t="s">
        <v>5537</v>
      </c>
      <c r="BL1911" s="9" t="s">
        <v>5537</v>
      </c>
      <c r="BM1911" s="14" t="s">
        <v>5537</v>
      </c>
      <c r="BN1911" s="14" t="s">
        <v>5537</v>
      </c>
      <c r="BO1911" s="14" t="str">
        <f>_xlfn.XLOOKUP(B1911,'[4]cell downs 18042026 17h'!$B:$B,'[4]cell downs 18042026 17h'!$B:$B,"")</f>
        <v/>
      </c>
      <c r="BP1911" s="14" t="str">
        <f>_xlfn.XLOOKUP(B1911,'[5]Cells Huawei 19042026 15h'!$B:$B,'[5]Cells Huawei 19042026 15h'!$B:$B,"")</f>
        <v/>
      </c>
      <c r="BQ1911" s="9" t="str">
        <f>_xlfn.XLOOKUP(B1911,'[6]cells down 19042026 9H40'!$B:$B,'[6]cells down 19042026 9H40'!$B:$B,"")</f>
        <v/>
      </c>
      <c r="BR1911" s="9" t="s">
        <v>3553</v>
      </c>
      <c r="BS1911" s="9" t="s">
        <v>12</v>
      </c>
      <c r="BT1911" s="108"/>
    </row>
    <row r="1912" spans="1:72" s="9" customFormat="1" x14ac:dyDescent="0.35">
      <c r="A1912" s="1" t="s">
        <v>3623</v>
      </c>
      <c r="B1912" s="8" t="s">
        <v>3624</v>
      </c>
      <c r="C1912" s="3" t="str">
        <f>_xlfn.XLOOKUP(B1912,'[1]daily break down'!$D:$D,'[1]daily break down'!$E:$E,"")</f>
        <v>CENTRE</v>
      </c>
      <c r="D1912" s="1"/>
      <c r="E1912" s="1"/>
      <c r="F1912" s="3" t="s">
        <v>69</v>
      </c>
      <c r="G1912" s="1" t="s">
        <v>3625</v>
      </c>
      <c r="H1912" s="34" t="str">
        <f>_xlfn.XLOOKUP(B1912,[2]CALCULATION!$B:$B,[2]CALCULATION!$H:$H,"")</f>
        <v>ZTE</v>
      </c>
      <c r="I1912" s="28">
        <v>0</v>
      </c>
      <c r="J1912" s="28">
        <v>0</v>
      </c>
      <c r="K1912" s="28">
        <v>0</v>
      </c>
      <c r="L1912" s="28">
        <v>0</v>
      </c>
      <c r="M1912" s="28">
        <v>0</v>
      </c>
      <c r="N1912" s="28">
        <v>0</v>
      </c>
      <c r="O1912" s="28">
        <v>0</v>
      </c>
      <c r="P1912" s="28">
        <v>0</v>
      </c>
      <c r="Q1912" s="28">
        <v>0</v>
      </c>
      <c r="R1912" s="28">
        <v>0</v>
      </c>
      <c r="S1912" s="93">
        <v>0</v>
      </c>
      <c r="T1912" s="93">
        <f>_xlfn.XLOOKUP(B1912,'[3]Nur des jours'!$B:$B,'[3]Nur des jours'!$U:$U,"")</f>
        <v>0</v>
      </c>
      <c r="U1912" s="93">
        <v>0</v>
      </c>
      <c r="V1912" s="93">
        <v>0</v>
      </c>
      <c r="W1912" s="93">
        <v>0</v>
      </c>
      <c r="X1912" s="93">
        <v>0</v>
      </c>
      <c r="Y1912" s="93">
        <v>0</v>
      </c>
      <c r="Z1912" s="93">
        <v>0</v>
      </c>
      <c r="AA1912" s="93">
        <v>0</v>
      </c>
      <c r="AB1912" s="93">
        <v>0</v>
      </c>
      <c r="AC1912" s="93"/>
      <c r="AD1912" s="93">
        <v>0</v>
      </c>
      <c r="AE1912" s="93">
        <v>0</v>
      </c>
      <c r="AF1912" s="93">
        <v>0</v>
      </c>
      <c r="AG1912" s="93"/>
      <c r="AH1912" s="93">
        <v>0</v>
      </c>
      <c r="AI1912" s="93">
        <v>0</v>
      </c>
      <c r="AJ1912" s="93">
        <v>0</v>
      </c>
      <c r="AK1912" s="93">
        <v>0</v>
      </c>
      <c r="AL1912" s="93">
        <v>0</v>
      </c>
      <c r="AM1912" s="49" t="s">
        <v>5559</v>
      </c>
      <c r="AN1912" s="49"/>
      <c r="AO1912" s="48" t="str" cm="1">
        <f t="array" ref="AO1912">IFERROR(_xlfn.IFS(
AQ1912="MPR ISSUE","PDH",
AQ1912="BSS Hardware Issue","BSS",
AQ1912="Sites strategiques, MLL, Pylone, etc.","ENVTECH",
AQ1912="AKTIVCO DEFAUT GE &amp; POWER Cabinet","AKTIVCO",
AQ1912="AKTIVCO Coupure ENEO &amp; Baisse de tension","AKTIVCO GRID ONLY",
AQ1912="Coupure ENEO &amp; Baisse de tension","IHS GRID ONLY",
AQ1912="Defaut GE &amp; POWER Cabinet","IHS",
AQ1912="Sharing","Partners",
AQ1912="Sites strategiques &amp; DataCenter","SST &amp; DC",
AQ1912="Exclu","Exclu",
AQ1912="SAT","SAT",
AQ1912="SPARE-ISSUE","SPARE-ISSUE",
AQ1912="Fiber CAmtel","TRANS_FO_CAMTEL",
AQ1912="Fiber AOF","Fiber AOF",
AQ1912="Projet OCM (HUAWEI)","TRAVAUX-HUAWEI",
AQ1912="Projet OCM (NOKIA)","TRAVAUX-NOKIA",
AQ1912="ACCESS-ISSUE","ACCESS-ISSUE",
AQ1912="Projet OCM (ZTE, NOKIA, autres projets)","TRAVAUX OCM",
AQ1912="No root CAuse","No root cause",
AQ1912="ODU HS","PDH",
AQ1912="IP &amp; VLAN","PDH",
AQ1912="Warehouse HUAWEI","SPARE-ISSUE",
AQ1912="SPARE-HS","SPARE-ISSUE",
AQ1912="Power Telco","BSS",AQ1912="no impacts","no impacts"
),"")</f>
        <v>No root cause</v>
      </c>
      <c r="AP1912" s="48" t="str" cm="1">
        <f t="array" ref="AP1912">IFERROR(_xlfn.IFS(
AQ1912="MPR ISSUE","TX ISSUE",
AQ1912="BSS Hardware Issue","RAN ISSUE",
AQ1912="Sites strategiques, MLL, Pylone, etc.","ENVTECH",
AQ1912="AKTIVCO DEFAUT GE &amp; POWER Cabinet","POWER ISSUE",
AQ1912="AKTIVCO Coupure ENEO &amp; Baisse de tension","POWER ISSUE",
AQ1912="Coupure ENEO &amp; Baisse de tension","POWER ISSUE",
AQ1912="Defaut GE &amp; POWER Cabinet","POWER ISSUE",
AQ1912="Sharing","POWER ISSUE",
AQ1912="Sites strategiques &amp; DataCenter","POWER ISSUE",
AQ1912="Exclu","Exclu",
AQ1912="SAT","TX ISSUE",
AQ1912="SPARE-ISSUE","SPARE-ISSUE",
AQ1912="Fiber CAmtel","TX ISSUE",
AQ1912="Fiber AOF","TX ISSUE",
AQ1912="Projet OCM (HUAWEI)","TRAVAUX-HUAWEI",
AQ1912="Projet OCM (NOKIA)","TRAVAUX -NOKIA",
AQ1912="ACCESS-ISSUE","ACCESS-ISSUE",
AQ1912="Projet OCM (ZTE, NOKIA, autres projets)","TRAVAUX OCM",
AQ1912="No root CAuse","No root cause",
AQ1912="ODU HS","TX ISSUE",
AQ1912="IP &amp; VLAN","TX ISSUE",
AQ1912="Warehouse HUAWEI","SPARE-ISSUE",
AQ1912="SPARE-HS","SPARE-ISSUE",
AQ1912="Power Telco","RAN ISSUE",AQ1912="no impacts","no impacts"
),"")</f>
        <v>No root cause</v>
      </c>
      <c r="AQ1912" s="67" t="s">
        <v>5344</v>
      </c>
      <c r="AR1912" s="48" t="str" cm="1">
        <f t="array" ref="AR1912">IFERROR(_xlfn.IFS(
AQ1912="MPR ISSUE","ACTIVE",
AQ1912="BSS Hardware Issue","ACTIVE",
AQ1912="Sites strategiques, MLL, Pylone, etc.","PASSIVE",
AQ1912="AKTIVCO DEFAUT GE &amp; POWER Cabinet","PASSIVE",
AQ1912="AKTIVCO Coupure ENEO &amp; Baisse de tension","PASSIVE",
AQ1912="Coupure ENEO &amp; Baisse de tension","PASSIVE",
AQ1912="Defaut GE &amp; POWER Cabinet","PASSIVE",
AQ1912="Sharing","PASSIVE",
AQ1912="Sites strategiques &amp; DataCenter","PASSIVE",
AQ1912="Exclu","Exclu",
AQ1912="SAT","ACTIVE",
AQ1912="SPARE-ISSUE","SPARE-ISSUE",
AQ1912="Fiber CAmtel","ACTIVE",
AQ1912="Fiber AOF","ACTIVE",
AQ1912="Projet OCM (HUAWEI)","PLANNED WORKS",
AQ1912="Projet OCM (NOKIA)","PLANNED WORKS",
AQ1912="ACCESS-ISSUE","ACCESS-ISSUE",
AQ1912="Projet OCM (ZTE, NOKIA, autres projets)","PLANNED WORKS",
AQ1912="No root CAuse","No root cause",
AQ1912="ODU HS","ACTIVE",
AQ1912="IP &amp; VLAN","ACTIVE",
AQ1912="Warehouse HUAWEI","SPARE-ISSUE",
AQ1912="SPARE-HS","SPARE-ISSUE",
AQ1912="Power Telco","ACTIVE", AQ1912="no impacts","no impacts"
),"")</f>
        <v>No root cause</v>
      </c>
      <c r="AS1912" s="92" t="s">
        <v>5537</v>
      </c>
      <c r="AT1912" s="98" t="s">
        <v>3624</v>
      </c>
      <c r="AV1912" s="17" t="s">
        <v>5537</v>
      </c>
      <c r="AW1912" s="7" t="s">
        <v>5537</v>
      </c>
      <c r="AX1912" s="6" t="s">
        <v>5537</v>
      </c>
      <c r="AY1912" s="7"/>
      <c r="AZ1912" s="3" t="s">
        <v>5537</v>
      </c>
      <c r="BA1912" s="18" t="s">
        <v>5537</v>
      </c>
      <c r="BB1912" s="18" t="s">
        <v>5537</v>
      </c>
      <c r="BC1912" s="18" t="s">
        <v>5537</v>
      </c>
      <c r="BD1912" s="18" t="s">
        <v>5537</v>
      </c>
      <c r="BE1912" s="18" t="s">
        <v>5537</v>
      </c>
      <c r="BF1912" s="18" t="s">
        <v>5537</v>
      </c>
      <c r="BG1912" s="18" t="s">
        <v>5537</v>
      </c>
      <c r="BH1912" s="18" t="s">
        <v>5537</v>
      </c>
      <c r="BI1912" s="18" t="s">
        <v>5537</v>
      </c>
      <c r="BJ1912" s="18" t="s">
        <v>5537</v>
      </c>
      <c r="BK1912" s="18" t="s">
        <v>5537</v>
      </c>
      <c r="BL1912" s="9" t="s">
        <v>5537</v>
      </c>
      <c r="BM1912" s="14" t="s">
        <v>5537</v>
      </c>
      <c r="BN1912" s="14" t="s">
        <v>5537</v>
      </c>
      <c r="BO1912" s="14" t="str">
        <f>_xlfn.XLOOKUP(B1912,'[4]cell downs 18042026 17h'!$B:$B,'[4]cell downs 18042026 17h'!$B:$B,"")</f>
        <v/>
      </c>
      <c r="BP1912" s="14" t="str">
        <f>_xlfn.XLOOKUP(B1912,'[5]Cells Huawei 19042026 15h'!$B:$B,'[5]Cells Huawei 19042026 15h'!$B:$B,"")</f>
        <v/>
      </c>
      <c r="BQ1912" s="9" t="str">
        <f>_xlfn.XLOOKUP(B1912,'[6]cells down 19042026 9H40'!$B:$B,'[6]cells down 19042026 9H40'!$B:$B,"")</f>
        <v/>
      </c>
      <c r="BR1912" s="9" t="s">
        <v>5537</v>
      </c>
      <c r="BS1912" s="9" t="s">
        <v>12</v>
      </c>
      <c r="BT1912" s="108"/>
    </row>
    <row r="1913" spans="1:72" s="9" customFormat="1" x14ac:dyDescent="0.35">
      <c r="A1913" s="1" t="s">
        <v>3554</v>
      </c>
      <c r="B1913" s="8" t="s">
        <v>3555</v>
      </c>
      <c r="C1913" s="3" t="str">
        <f>_xlfn.XLOOKUP(B1913,'[1]daily break down'!$D:$D,'[1]daily break down'!$E:$E,"")</f>
        <v>LITTORAL</v>
      </c>
      <c r="D1913" s="1" t="s">
        <v>11</v>
      </c>
      <c r="E1913" s="1" t="s">
        <v>12</v>
      </c>
      <c r="F1913" s="3" t="s">
        <v>31</v>
      </c>
      <c r="G1913" s="1" t="s">
        <v>3556</v>
      </c>
      <c r="H1913" s="34" t="str">
        <f>_xlfn.XLOOKUP(B1913,[2]CALCULATION!$B:$B,[2]CALCULATION!$H:$H,"")</f>
        <v>ZTE</v>
      </c>
      <c r="I1913" s="28">
        <v>0</v>
      </c>
      <c r="J1913" s="28">
        <v>0</v>
      </c>
      <c r="K1913" s="28">
        <v>0</v>
      </c>
      <c r="L1913" s="28">
        <v>0</v>
      </c>
      <c r="M1913" s="28">
        <v>0</v>
      </c>
      <c r="N1913" s="28">
        <v>0</v>
      </c>
      <c r="O1913" s="28">
        <v>0</v>
      </c>
      <c r="P1913" s="28">
        <v>0</v>
      </c>
      <c r="Q1913" s="28">
        <v>0</v>
      </c>
      <c r="R1913" s="28">
        <v>0</v>
      </c>
      <c r="S1913" s="93">
        <v>0</v>
      </c>
      <c r="T1913" s="93">
        <f>_xlfn.XLOOKUP(B1913,'[3]Nur des jours'!$B:$B,'[3]Nur des jours'!$U:$U,"")</f>
        <v>0</v>
      </c>
      <c r="U1913" s="93">
        <v>0</v>
      </c>
      <c r="V1913" s="93">
        <v>0</v>
      </c>
      <c r="W1913" s="93">
        <v>0</v>
      </c>
      <c r="X1913" s="93">
        <v>0</v>
      </c>
      <c r="Y1913" s="93">
        <v>0</v>
      </c>
      <c r="Z1913" s="93">
        <v>0</v>
      </c>
      <c r="AA1913" s="93">
        <v>0</v>
      </c>
      <c r="AB1913" s="93">
        <v>0</v>
      </c>
      <c r="AC1913" s="93"/>
      <c r="AD1913" s="93">
        <v>0</v>
      </c>
      <c r="AE1913" s="93">
        <v>0</v>
      </c>
      <c r="AF1913" s="93">
        <v>0</v>
      </c>
      <c r="AG1913" s="93"/>
      <c r="AH1913" s="93">
        <v>0</v>
      </c>
      <c r="AI1913" s="93">
        <v>0</v>
      </c>
      <c r="AJ1913" s="93">
        <v>0</v>
      </c>
      <c r="AK1913" s="93">
        <v>0</v>
      </c>
      <c r="AL1913" s="93">
        <v>0</v>
      </c>
      <c r="AM1913" s="49" t="s">
        <v>5559</v>
      </c>
      <c r="AN1913" s="49"/>
      <c r="AO1913" s="48" t="str" cm="1">
        <f t="array" ref="AO1913">IFERROR(_xlfn.IFS(
AQ1913="MPR ISSUE","PDH",
AQ1913="BSS Hardware Issue","BSS",
AQ1913="Sites strategiques, MLL, Pylone, etc.","ENVTECH",
AQ1913="AKTIVCO DEFAUT GE &amp; POWER Cabinet","AKTIVCO",
AQ1913="AKTIVCO Coupure ENEO &amp; Baisse de tension","AKTIVCO GRID ONLY",
AQ1913="Coupure ENEO &amp; Baisse de tension","IHS GRID ONLY",
AQ1913="Defaut GE &amp; POWER Cabinet","IHS",
AQ1913="Sharing","Partners",
AQ1913="Sites strategiques &amp; DataCenter","SST &amp; DC",
AQ1913="Exclu","Exclu",
AQ1913="SAT","SAT",
AQ1913="SPARE-ISSUE","SPARE-ISSUE",
AQ1913="Fiber CAmtel","TRANS_FO_CAMTEL",
AQ1913="Fiber AOF","Fiber AOF",
AQ1913="Projet OCM (HUAWEI)","TRAVAUX-HUAWEI",
AQ1913="Projet OCM (NOKIA)","TRAVAUX-NOKIA",
AQ1913="ACCESS-ISSUE","ACCESS-ISSUE",
AQ1913="Projet OCM (ZTE, NOKIA, autres projets)","TRAVAUX OCM",
AQ1913="No root CAuse","No root cause",
AQ1913="ODU HS","PDH",
AQ1913="IP &amp; VLAN","PDH",
AQ1913="Warehouse HUAWEI","SPARE-ISSUE",
AQ1913="SPARE-HS","SPARE-ISSUE",
AQ1913="Power Telco","BSS",AQ1913="no impacts","no impacts"
),"")</f>
        <v>No root cause</v>
      </c>
      <c r="AP1913" s="48" t="str" cm="1">
        <f t="array" ref="AP1913">IFERROR(_xlfn.IFS(
AQ1913="MPR ISSUE","TX ISSUE",
AQ1913="BSS Hardware Issue","RAN ISSUE",
AQ1913="Sites strategiques, MLL, Pylone, etc.","ENVTECH",
AQ1913="AKTIVCO DEFAUT GE &amp; POWER Cabinet","POWER ISSUE",
AQ1913="AKTIVCO Coupure ENEO &amp; Baisse de tension","POWER ISSUE",
AQ1913="Coupure ENEO &amp; Baisse de tension","POWER ISSUE",
AQ1913="Defaut GE &amp; POWER Cabinet","POWER ISSUE",
AQ1913="Sharing","POWER ISSUE",
AQ1913="Sites strategiques &amp; DataCenter","POWER ISSUE",
AQ1913="Exclu","Exclu",
AQ1913="SAT","TX ISSUE",
AQ1913="SPARE-ISSUE","SPARE-ISSUE",
AQ1913="Fiber CAmtel","TX ISSUE",
AQ1913="Fiber AOF","TX ISSUE",
AQ1913="Projet OCM (HUAWEI)","TRAVAUX-HUAWEI",
AQ1913="Projet OCM (NOKIA)","TRAVAUX -NOKIA",
AQ1913="ACCESS-ISSUE","ACCESS-ISSUE",
AQ1913="Projet OCM (ZTE, NOKIA, autres projets)","TRAVAUX OCM",
AQ1913="No root CAuse","No root cause",
AQ1913="ODU HS","TX ISSUE",
AQ1913="IP &amp; VLAN","TX ISSUE",
AQ1913="Warehouse HUAWEI","SPARE-ISSUE",
AQ1913="SPARE-HS","SPARE-ISSUE",
AQ1913="Power Telco","RAN ISSUE",AQ1913="no impacts","no impacts"
),"")</f>
        <v>No root cause</v>
      </c>
      <c r="AQ1913" s="127" t="s">
        <v>5344</v>
      </c>
      <c r="AR1913" s="48" t="str" cm="1">
        <f t="array" ref="AR1913">IFERROR(_xlfn.IFS(
AQ1913="MPR ISSUE","ACTIVE",
AQ1913="BSS Hardware Issue","ACTIVE",
AQ1913="Sites strategiques, MLL, Pylone, etc.","PASSIVE",
AQ1913="AKTIVCO DEFAUT GE &amp; POWER Cabinet","PASSIVE",
AQ1913="AKTIVCO Coupure ENEO &amp; Baisse de tension","PASSIVE",
AQ1913="Coupure ENEO &amp; Baisse de tension","PASSIVE",
AQ1913="Defaut GE &amp; POWER Cabinet","PASSIVE",
AQ1913="Sharing","PASSIVE",
AQ1913="Sites strategiques &amp; DataCenter","PASSIVE",
AQ1913="Exclu","Exclu",
AQ1913="SAT","ACTIVE",
AQ1913="SPARE-ISSUE","SPARE-ISSUE",
AQ1913="Fiber CAmtel","ACTIVE",
AQ1913="Fiber AOF","ACTIVE",
AQ1913="Projet OCM (HUAWEI)","PLANNED WORKS",
AQ1913="Projet OCM (NOKIA)","PLANNED WORKS",
AQ1913="ACCESS-ISSUE","ACCESS-ISSUE",
AQ1913="Projet OCM (ZTE, NOKIA, autres projets)","PLANNED WORKS",
AQ1913="No root CAuse","No root cause",
AQ1913="ODU HS","ACTIVE",
AQ1913="IP &amp; VLAN","ACTIVE",
AQ1913="Warehouse HUAWEI","SPARE-ISSUE",
AQ1913="SPARE-HS","SPARE-ISSUE",
AQ1913="Power Telco","ACTIVE", AQ1913="no impacts","no impacts"
),"")</f>
        <v>No root cause</v>
      </c>
      <c r="AS1913" s="92" t="s">
        <v>5537</v>
      </c>
      <c r="AT1913" s="98" t="s">
        <v>3555</v>
      </c>
      <c r="AV1913" s="17" t="s">
        <v>5537</v>
      </c>
      <c r="AW1913" s="7" t="s">
        <v>5537</v>
      </c>
      <c r="AX1913" s="6" t="s">
        <v>5537</v>
      </c>
      <c r="AY1913" s="7"/>
      <c r="AZ1913" s="3" t="s">
        <v>5537</v>
      </c>
      <c r="BA1913" s="18" t="s">
        <v>5537</v>
      </c>
      <c r="BB1913" s="18" t="s">
        <v>5537</v>
      </c>
      <c r="BC1913" s="18" t="s">
        <v>5537</v>
      </c>
      <c r="BD1913" s="18" t="s">
        <v>5537</v>
      </c>
      <c r="BE1913" s="18" t="s">
        <v>5537</v>
      </c>
      <c r="BF1913" s="18" t="s">
        <v>5537</v>
      </c>
      <c r="BG1913" s="18" t="s">
        <v>5537</v>
      </c>
      <c r="BH1913" s="18" t="s">
        <v>5537</v>
      </c>
      <c r="BI1913" s="18" t="s">
        <v>5537</v>
      </c>
      <c r="BJ1913" s="18" t="s">
        <v>5537</v>
      </c>
      <c r="BK1913" s="18" t="s">
        <v>5537</v>
      </c>
      <c r="BL1913" s="9" t="s">
        <v>5537</v>
      </c>
      <c r="BM1913" s="14" t="s">
        <v>5537</v>
      </c>
      <c r="BN1913" s="14" t="s">
        <v>5537</v>
      </c>
      <c r="BO1913" s="14" t="str">
        <f>_xlfn.XLOOKUP(B1913,'[4]cell downs 18042026 17h'!$B:$B,'[4]cell downs 18042026 17h'!$B:$B,"")</f>
        <v/>
      </c>
      <c r="BP1913" s="14" t="str">
        <f>_xlfn.XLOOKUP(B1913,'[5]Cells Huawei 19042026 15h'!$B:$B,'[5]Cells Huawei 19042026 15h'!$B:$B,"")</f>
        <v/>
      </c>
      <c r="BQ1913" s="9" t="str">
        <f>_xlfn.XLOOKUP(B1913,'[6]cells down 19042026 9H40'!$B:$B,'[6]cells down 19042026 9H40'!$B:$B,"")</f>
        <v/>
      </c>
      <c r="BR1913" s="9" t="s">
        <v>3555</v>
      </c>
      <c r="BS1913" s="9" t="s">
        <v>5537</v>
      </c>
      <c r="BT1913" s="108"/>
    </row>
    <row r="1914" spans="1:72" s="9" customFormat="1" x14ac:dyDescent="0.35">
      <c r="A1914" s="1" t="s">
        <v>3557</v>
      </c>
      <c r="B1914" s="1" t="s">
        <v>3558</v>
      </c>
      <c r="C1914" s="3" t="str">
        <f>_xlfn.XLOOKUP(B1914,'[1]daily break down'!$D:$D,'[1]daily break down'!$E:$E,"")</f>
        <v>LITTORAL</v>
      </c>
      <c r="D1914" s="1" t="s">
        <v>11</v>
      </c>
      <c r="E1914" s="1" t="s">
        <v>12</v>
      </c>
      <c r="F1914" s="3" t="s">
        <v>31</v>
      </c>
      <c r="G1914" s="1" t="s">
        <v>3557</v>
      </c>
      <c r="H1914" s="34" t="str">
        <f>_xlfn.XLOOKUP(B1914,[2]CALCULATION!$B:$B,[2]CALCULATION!$H:$H,"")</f>
        <v>ZTE</v>
      </c>
      <c r="I1914" s="28">
        <v>0</v>
      </c>
      <c r="J1914" s="28">
        <v>0</v>
      </c>
      <c r="K1914" s="28">
        <v>0</v>
      </c>
      <c r="L1914" s="28">
        <v>0</v>
      </c>
      <c r="M1914" s="28">
        <v>0</v>
      </c>
      <c r="N1914" s="28">
        <v>0</v>
      </c>
      <c r="O1914" s="28">
        <v>0</v>
      </c>
      <c r="P1914" s="28">
        <v>0</v>
      </c>
      <c r="Q1914" s="28">
        <v>0</v>
      </c>
      <c r="R1914" s="28">
        <v>0</v>
      </c>
      <c r="S1914" s="93">
        <v>0</v>
      </c>
      <c r="T1914" s="93">
        <f>_xlfn.XLOOKUP(B1914,'[3]Nur des jours'!$B:$B,'[3]Nur des jours'!$U:$U,"")</f>
        <v>0</v>
      </c>
      <c r="U1914" s="93">
        <v>0</v>
      </c>
      <c r="V1914" s="93">
        <v>0</v>
      </c>
      <c r="W1914" s="93">
        <v>0</v>
      </c>
      <c r="X1914" s="93">
        <v>0</v>
      </c>
      <c r="Y1914" s="93">
        <v>0</v>
      </c>
      <c r="Z1914" s="93">
        <v>0</v>
      </c>
      <c r="AA1914" s="93">
        <v>0</v>
      </c>
      <c r="AB1914" s="93">
        <v>0</v>
      </c>
      <c r="AC1914" s="93"/>
      <c r="AD1914" s="93">
        <v>0</v>
      </c>
      <c r="AE1914" s="93">
        <v>0</v>
      </c>
      <c r="AF1914" s="93">
        <v>0</v>
      </c>
      <c r="AG1914" s="93"/>
      <c r="AH1914" s="93">
        <v>0</v>
      </c>
      <c r="AI1914" s="93">
        <v>0</v>
      </c>
      <c r="AJ1914" s="93">
        <v>0</v>
      </c>
      <c r="AK1914" s="93">
        <v>0</v>
      </c>
      <c r="AL1914" s="93">
        <v>0</v>
      </c>
      <c r="AM1914" s="49" t="s">
        <v>5559</v>
      </c>
      <c r="AN1914" s="49"/>
      <c r="AO1914" s="48" t="str" cm="1">
        <f t="array" ref="AO1914">IFERROR(_xlfn.IFS(
AQ1914="MPR ISSUE","PDH",
AQ1914="BSS Hardware Issue","BSS",
AQ1914="Sites strategiques, MLL, Pylone, etc.","ENVTECH",
AQ1914="AKTIVCO DEFAUT GE &amp; POWER Cabinet","AKTIVCO",
AQ1914="AKTIVCO Coupure ENEO &amp; Baisse de tension","AKTIVCO GRID ONLY",
AQ1914="Coupure ENEO &amp; Baisse de tension","IHS GRID ONLY",
AQ1914="Defaut GE &amp; POWER Cabinet","IHS",
AQ1914="Sharing","Partners",
AQ1914="Sites strategiques &amp; DataCenter","SST &amp; DC",
AQ1914="Exclu","Exclu",
AQ1914="SAT","SAT",
AQ1914="SPARE-ISSUE","SPARE-ISSUE",
AQ1914="Fiber CAmtel","TRANS_FO_CAMTEL",
AQ1914="Fiber AOF","Fiber AOF",
AQ1914="Projet OCM (HUAWEI)","TRAVAUX-HUAWEI",
AQ1914="Projet OCM (NOKIA)","TRAVAUX-NOKIA",
AQ1914="ACCESS-ISSUE","ACCESS-ISSUE",
AQ1914="Projet OCM (ZTE, NOKIA, autres projets)","TRAVAUX OCM",
AQ1914="No root CAuse","No root cause",
AQ1914="ODU HS","PDH",
AQ1914="IP &amp; VLAN","PDH",
AQ1914="Warehouse HUAWEI","SPARE-ISSUE",
AQ1914="SPARE-HS","SPARE-ISSUE",
AQ1914="Power Telco","BSS",AQ1914="no impacts","no impacts"
),"")</f>
        <v>No root cause</v>
      </c>
      <c r="AP1914" s="48" t="str" cm="1">
        <f t="array" ref="AP1914">IFERROR(_xlfn.IFS(
AQ1914="MPR ISSUE","TX ISSUE",
AQ1914="BSS Hardware Issue","RAN ISSUE",
AQ1914="Sites strategiques, MLL, Pylone, etc.","ENVTECH",
AQ1914="AKTIVCO DEFAUT GE &amp; POWER Cabinet","POWER ISSUE",
AQ1914="AKTIVCO Coupure ENEO &amp; Baisse de tension","POWER ISSUE",
AQ1914="Coupure ENEO &amp; Baisse de tension","POWER ISSUE",
AQ1914="Defaut GE &amp; POWER Cabinet","POWER ISSUE",
AQ1914="Sharing","POWER ISSUE",
AQ1914="Sites strategiques &amp; DataCenter","POWER ISSUE",
AQ1914="Exclu","Exclu",
AQ1914="SAT","TX ISSUE",
AQ1914="SPARE-ISSUE","SPARE-ISSUE",
AQ1914="Fiber CAmtel","TX ISSUE",
AQ1914="Fiber AOF","TX ISSUE",
AQ1914="Projet OCM (HUAWEI)","TRAVAUX-HUAWEI",
AQ1914="Projet OCM (NOKIA)","TRAVAUX -NOKIA",
AQ1914="ACCESS-ISSUE","ACCESS-ISSUE",
AQ1914="Projet OCM (ZTE, NOKIA, autres projets)","TRAVAUX OCM",
AQ1914="No root CAuse","No root cause",
AQ1914="ODU HS","TX ISSUE",
AQ1914="IP &amp; VLAN","TX ISSUE",
AQ1914="Warehouse HUAWEI","SPARE-ISSUE",
AQ1914="SPARE-HS","SPARE-ISSUE",
AQ1914="Power Telco","RAN ISSUE",AQ1914="no impacts","no impacts"
),"")</f>
        <v>No root cause</v>
      </c>
      <c r="AQ1914" s="127" t="s">
        <v>5344</v>
      </c>
      <c r="AR1914" s="48" t="str" cm="1">
        <f t="array" ref="AR1914">IFERROR(_xlfn.IFS(
AQ1914="MPR ISSUE","ACTIVE",
AQ1914="BSS Hardware Issue","ACTIVE",
AQ1914="Sites strategiques, MLL, Pylone, etc.","PASSIVE",
AQ1914="AKTIVCO DEFAUT GE &amp; POWER Cabinet","PASSIVE",
AQ1914="AKTIVCO Coupure ENEO &amp; Baisse de tension","PASSIVE",
AQ1914="Coupure ENEO &amp; Baisse de tension","PASSIVE",
AQ1914="Defaut GE &amp; POWER Cabinet","PASSIVE",
AQ1914="Sharing","PASSIVE",
AQ1914="Sites strategiques &amp; DataCenter","PASSIVE",
AQ1914="Exclu","Exclu",
AQ1914="SAT","ACTIVE",
AQ1914="SPARE-ISSUE","SPARE-ISSUE",
AQ1914="Fiber CAmtel","ACTIVE",
AQ1914="Fiber AOF","ACTIVE",
AQ1914="Projet OCM (HUAWEI)","PLANNED WORKS",
AQ1914="Projet OCM (NOKIA)","PLANNED WORKS",
AQ1914="ACCESS-ISSUE","ACCESS-ISSUE",
AQ1914="Projet OCM (ZTE, NOKIA, autres projets)","PLANNED WORKS",
AQ1914="No root CAuse","No root cause",
AQ1914="ODU HS","ACTIVE",
AQ1914="IP &amp; VLAN","ACTIVE",
AQ1914="Warehouse HUAWEI","SPARE-ISSUE",
AQ1914="SPARE-HS","SPARE-ISSUE",
AQ1914="Power Telco","ACTIVE", AQ1914="no impacts","no impacts"
),"")</f>
        <v>No root cause</v>
      </c>
      <c r="AS1914" s="92" t="s">
        <v>5537</v>
      </c>
      <c r="AT1914" s="98" t="s">
        <v>3558</v>
      </c>
      <c r="AV1914" s="17" t="s">
        <v>5537</v>
      </c>
      <c r="AW1914" s="7" t="s">
        <v>5537</v>
      </c>
      <c r="AX1914" s="6" t="s">
        <v>5537</v>
      </c>
      <c r="AY1914" s="7"/>
      <c r="AZ1914" s="3" t="s">
        <v>5537</v>
      </c>
      <c r="BA1914" s="18" t="s">
        <v>5537</v>
      </c>
      <c r="BB1914" s="18" t="s">
        <v>5537</v>
      </c>
      <c r="BC1914" s="18" t="s">
        <v>5537</v>
      </c>
      <c r="BD1914" s="18" t="s">
        <v>5537</v>
      </c>
      <c r="BE1914" s="18" t="s">
        <v>5537</v>
      </c>
      <c r="BF1914" s="18" t="s">
        <v>5537</v>
      </c>
      <c r="BG1914" s="18" t="s">
        <v>5537</v>
      </c>
      <c r="BH1914" s="18" t="s">
        <v>5537</v>
      </c>
      <c r="BI1914" s="18" t="s">
        <v>5537</v>
      </c>
      <c r="BJ1914" s="18" t="s">
        <v>5537</v>
      </c>
      <c r="BK1914" s="18" t="s">
        <v>5537</v>
      </c>
      <c r="BL1914" s="9" t="s">
        <v>5537</v>
      </c>
      <c r="BM1914" s="14" t="s">
        <v>5537</v>
      </c>
      <c r="BN1914" s="14" t="s">
        <v>5537</v>
      </c>
      <c r="BO1914" s="14" t="str">
        <f>_xlfn.XLOOKUP(B1914,'[4]cell downs 18042026 17h'!$B:$B,'[4]cell downs 18042026 17h'!$B:$B,"")</f>
        <v/>
      </c>
      <c r="BP1914" s="14" t="str">
        <f>_xlfn.XLOOKUP(B1914,'[5]Cells Huawei 19042026 15h'!$B:$B,'[5]Cells Huawei 19042026 15h'!$B:$B,"")</f>
        <v/>
      </c>
      <c r="BQ1914" s="9" t="str">
        <f>_xlfn.XLOOKUP(B1914,'[6]cells down 19042026 9H40'!$B:$B,'[6]cells down 19042026 9H40'!$B:$B,"")</f>
        <v/>
      </c>
      <c r="BR1914" s="9" t="s">
        <v>3558</v>
      </c>
      <c r="BS1914" s="9" t="s">
        <v>12</v>
      </c>
      <c r="BT1914" s="108"/>
    </row>
    <row r="1915" spans="1:72" s="9" customFormat="1" x14ac:dyDescent="0.35">
      <c r="A1915" s="1" t="s">
        <v>3559</v>
      </c>
      <c r="B1915" s="8" t="s">
        <v>3560</v>
      </c>
      <c r="C1915" s="3" t="str">
        <f>_xlfn.XLOOKUP(B1915,'[1]daily break down'!$D:$D,'[1]daily break down'!$E:$E,"")</f>
        <v>LITTORAL</v>
      </c>
      <c r="D1915" s="1" t="s">
        <v>11</v>
      </c>
      <c r="E1915" s="1" t="s">
        <v>12</v>
      </c>
      <c r="F1915" s="3" t="s">
        <v>37</v>
      </c>
      <c r="G1915" s="1" t="s">
        <v>3559</v>
      </c>
      <c r="H1915" s="34" t="str">
        <f>_xlfn.XLOOKUP(B1915,[2]CALCULATION!$B:$B,[2]CALCULATION!$H:$H,"")</f>
        <v>ZTE</v>
      </c>
      <c r="I1915" s="28">
        <v>0</v>
      </c>
      <c r="J1915" s="28">
        <v>0</v>
      </c>
      <c r="K1915" s="28">
        <v>0</v>
      </c>
      <c r="L1915" s="28">
        <v>0</v>
      </c>
      <c r="M1915" s="28">
        <v>0</v>
      </c>
      <c r="N1915" s="28">
        <v>0</v>
      </c>
      <c r="O1915" s="28">
        <v>0</v>
      </c>
      <c r="P1915" s="28">
        <v>0</v>
      </c>
      <c r="Q1915" s="28">
        <v>0</v>
      </c>
      <c r="R1915" s="28">
        <v>0</v>
      </c>
      <c r="S1915" s="93">
        <v>0</v>
      </c>
      <c r="T1915" s="93">
        <f>_xlfn.XLOOKUP(B1915,'[3]Nur des jours'!$B:$B,'[3]Nur des jours'!$U:$U,"")</f>
        <v>0</v>
      </c>
      <c r="U1915" s="93">
        <v>0</v>
      </c>
      <c r="V1915" s="93">
        <v>0</v>
      </c>
      <c r="W1915" s="93">
        <v>0</v>
      </c>
      <c r="X1915" s="93">
        <v>0</v>
      </c>
      <c r="Y1915" s="93">
        <v>0</v>
      </c>
      <c r="Z1915" s="93">
        <v>0</v>
      </c>
      <c r="AA1915" s="93">
        <v>0</v>
      </c>
      <c r="AB1915" s="93">
        <v>0</v>
      </c>
      <c r="AC1915" s="93"/>
      <c r="AD1915" s="93">
        <v>0</v>
      </c>
      <c r="AE1915" s="93">
        <v>0</v>
      </c>
      <c r="AF1915" s="93">
        <v>0</v>
      </c>
      <c r="AG1915" s="93"/>
      <c r="AH1915" s="93">
        <v>0</v>
      </c>
      <c r="AI1915" s="93">
        <v>0</v>
      </c>
      <c r="AJ1915" s="93">
        <v>0</v>
      </c>
      <c r="AK1915" s="93">
        <v>0</v>
      </c>
      <c r="AL1915" s="93">
        <v>0</v>
      </c>
      <c r="AM1915" s="49" t="s">
        <v>5559</v>
      </c>
      <c r="AN1915" s="49"/>
      <c r="AO1915" s="48" t="str" cm="1">
        <f t="array" ref="AO1915">IFERROR(_xlfn.IFS(
AQ1915="MPR ISSUE","PDH",
AQ1915="BSS Hardware Issue","BSS",
AQ1915="Sites strategiques, MLL, Pylone, etc.","ENVTECH",
AQ1915="AKTIVCO DEFAUT GE &amp; POWER Cabinet","AKTIVCO",
AQ1915="AKTIVCO Coupure ENEO &amp; Baisse de tension","AKTIVCO GRID ONLY",
AQ1915="Coupure ENEO &amp; Baisse de tension","IHS GRID ONLY",
AQ1915="Defaut GE &amp; POWER Cabinet","IHS",
AQ1915="Sharing","Partners",
AQ1915="Sites strategiques &amp; DataCenter","SST &amp; DC",
AQ1915="Exclu","Exclu",
AQ1915="SAT","SAT",
AQ1915="SPARE-ISSUE","SPARE-ISSUE",
AQ1915="Fiber CAmtel","TRANS_FO_CAMTEL",
AQ1915="Fiber AOF","Fiber AOF",
AQ1915="Projet OCM (HUAWEI)","TRAVAUX-HUAWEI",
AQ1915="Projet OCM (NOKIA)","TRAVAUX-NOKIA",
AQ1915="ACCESS-ISSUE","ACCESS-ISSUE",
AQ1915="Projet OCM (ZTE, NOKIA, autres projets)","TRAVAUX OCM",
AQ1915="No root CAuse","No root cause",
AQ1915="ODU HS","PDH",
AQ1915="IP &amp; VLAN","PDH",
AQ1915="Warehouse HUAWEI","SPARE-ISSUE",
AQ1915="SPARE-HS","SPARE-ISSUE",
AQ1915="Power Telco","BSS",AQ1915="no impacts","no impacts"
),"")</f>
        <v>No root cause</v>
      </c>
      <c r="AP1915" s="48" t="str" cm="1">
        <f t="array" ref="AP1915">IFERROR(_xlfn.IFS(
AQ1915="MPR ISSUE","TX ISSUE",
AQ1915="BSS Hardware Issue","RAN ISSUE",
AQ1915="Sites strategiques, MLL, Pylone, etc.","ENVTECH",
AQ1915="AKTIVCO DEFAUT GE &amp; POWER Cabinet","POWER ISSUE",
AQ1915="AKTIVCO Coupure ENEO &amp; Baisse de tension","POWER ISSUE",
AQ1915="Coupure ENEO &amp; Baisse de tension","POWER ISSUE",
AQ1915="Defaut GE &amp; POWER Cabinet","POWER ISSUE",
AQ1915="Sharing","POWER ISSUE",
AQ1915="Sites strategiques &amp; DataCenter","POWER ISSUE",
AQ1915="Exclu","Exclu",
AQ1915="SAT","TX ISSUE",
AQ1915="SPARE-ISSUE","SPARE-ISSUE",
AQ1915="Fiber CAmtel","TX ISSUE",
AQ1915="Fiber AOF","TX ISSUE",
AQ1915="Projet OCM (HUAWEI)","TRAVAUX-HUAWEI",
AQ1915="Projet OCM (NOKIA)","TRAVAUX -NOKIA",
AQ1915="ACCESS-ISSUE","ACCESS-ISSUE",
AQ1915="Projet OCM (ZTE, NOKIA, autres projets)","TRAVAUX OCM",
AQ1915="No root CAuse","No root cause",
AQ1915="ODU HS","TX ISSUE",
AQ1915="IP &amp; VLAN","TX ISSUE",
AQ1915="Warehouse HUAWEI","SPARE-ISSUE",
AQ1915="SPARE-HS","SPARE-ISSUE",
AQ1915="Power Telco","RAN ISSUE",AQ1915="no impacts","no impacts"
),"")</f>
        <v>No root cause</v>
      </c>
      <c r="AQ1915" s="127" t="s">
        <v>5344</v>
      </c>
      <c r="AR1915" s="48" t="str" cm="1">
        <f t="array" ref="AR1915">IFERROR(_xlfn.IFS(
AQ1915="MPR ISSUE","ACTIVE",
AQ1915="BSS Hardware Issue","ACTIVE",
AQ1915="Sites strategiques, MLL, Pylone, etc.","PASSIVE",
AQ1915="AKTIVCO DEFAUT GE &amp; POWER Cabinet","PASSIVE",
AQ1915="AKTIVCO Coupure ENEO &amp; Baisse de tension","PASSIVE",
AQ1915="Coupure ENEO &amp; Baisse de tension","PASSIVE",
AQ1915="Defaut GE &amp; POWER Cabinet","PASSIVE",
AQ1915="Sharing","PASSIVE",
AQ1915="Sites strategiques &amp; DataCenter","PASSIVE",
AQ1915="Exclu","Exclu",
AQ1915="SAT","ACTIVE",
AQ1915="SPARE-ISSUE","SPARE-ISSUE",
AQ1915="Fiber CAmtel","ACTIVE",
AQ1915="Fiber AOF","ACTIVE",
AQ1915="Projet OCM (HUAWEI)","PLANNED WORKS",
AQ1915="Projet OCM (NOKIA)","PLANNED WORKS",
AQ1915="ACCESS-ISSUE","ACCESS-ISSUE",
AQ1915="Projet OCM (ZTE, NOKIA, autres projets)","PLANNED WORKS",
AQ1915="No root CAuse","No root cause",
AQ1915="ODU HS","ACTIVE",
AQ1915="IP &amp; VLAN","ACTIVE",
AQ1915="Warehouse HUAWEI","SPARE-ISSUE",
AQ1915="SPARE-HS","SPARE-ISSUE",
AQ1915="Power Telco","ACTIVE", AQ1915="no impacts","no impacts"
),"")</f>
        <v>No root cause</v>
      </c>
      <c r="AS1915" s="92" t="s">
        <v>5537</v>
      </c>
      <c r="AT1915" s="98" t="s">
        <v>3560</v>
      </c>
      <c r="AV1915" s="17" t="s">
        <v>5537</v>
      </c>
      <c r="AW1915" s="7" t="s">
        <v>5537</v>
      </c>
      <c r="AX1915" s="6" t="s">
        <v>5537</v>
      </c>
      <c r="AY1915" s="7"/>
      <c r="AZ1915" s="3" t="s">
        <v>5537</v>
      </c>
      <c r="BA1915" s="18" t="s">
        <v>5537</v>
      </c>
      <c r="BB1915" s="18" t="s">
        <v>5537</v>
      </c>
      <c r="BC1915" s="18" t="s">
        <v>5537</v>
      </c>
      <c r="BD1915" s="18" t="s">
        <v>5537</v>
      </c>
      <c r="BE1915" s="18" t="s">
        <v>5537</v>
      </c>
      <c r="BF1915" s="18" t="s">
        <v>5537</v>
      </c>
      <c r="BG1915" s="18" t="s">
        <v>5537</v>
      </c>
      <c r="BH1915" s="18" t="s">
        <v>5537</v>
      </c>
      <c r="BI1915" s="18" t="s">
        <v>5537</v>
      </c>
      <c r="BJ1915" s="18" t="s">
        <v>5537</v>
      </c>
      <c r="BK1915" s="18" t="s">
        <v>5537</v>
      </c>
      <c r="BL1915" s="9" t="s">
        <v>5537</v>
      </c>
      <c r="BM1915" s="14" t="s">
        <v>5537</v>
      </c>
      <c r="BN1915" s="14" t="s">
        <v>5537</v>
      </c>
      <c r="BO1915" s="14" t="str">
        <f>_xlfn.XLOOKUP(B1915,'[4]cell downs 18042026 17h'!$B:$B,'[4]cell downs 18042026 17h'!$B:$B,"")</f>
        <v/>
      </c>
      <c r="BP1915" s="14" t="str">
        <f>_xlfn.XLOOKUP(B1915,'[5]Cells Huawei 19042026 15h'!$B:$B,'[5]Cells Huawei 19042026 15h'!$B:$B,"")</f>
        <v/>
      </c>
      <c r="BQ1915" s="9" t="str">
        <f>_xlfn.XLOOKUP(B1915,'[6]cells down 19042026 9H40'!$B:$B,'[6]cells down 19042026 9H40'!$B:$B,"")</f>
        <v/>
      </c>
      <c r="BR1915" s="9" t="s">
        <v>3560</v>
      </c>
      <c r="BS1915" s="9" t="s">
        <v>12</v>
      </c>
      <c r="BT1915" s="108"/>
    </row>
    <row r="1916" spans="1:72" s="9" customFormat="1" x14ac:dyDescent="0.35">
      <c r="A1916" s="1" t="s">
        <v>3562</v>
      </c>
      <c r="B1916" s="8" t="s">
        <v>3563</v>
      </c>
      <c r="C1916" s="3" t="str">
        <f>_xlfn.XLOOKUP(B1916,'[1]daily break down'!$D:$D,'[1]daily break down'!$E:$E,"")</f>
        <v>LITTORAL</v>
      </c>
      <c r="D1916" s="1"/>
      <c r="E1916" s="1"/>
      <c r="F1916" s="3" t="s">
        <v>31</v>
      </c>
      <c r="G1916" s="1" t="s">
        <v>3525</v>
      </c>
      <c r="H1916" s="34" t="str">
        <f>_xlfn.XLOOKUP(B1916,[2]CALCULATION!$B:$B,[2]CALCULATION!$H:$H,"")</f>
        <v>ZTE</v>
      </c>
      <c r="I1916" s="28">
        <v>0</v>
      </c>
      <c r="J1916" s="28">
        <v>0</v>
      </c>
      <c r="K1916" s="28">
        <v>0</v>
      </c>
      <c r="L1916" s="28">
        <v>0</v>
      </c>
      <c r="M1916" s="28">
        <v>0</v>
      </c>
      <c r="N1916" s="28">
        <v>0</v>
      </c>
      <c r="O1916" s="28">
        <v>0</v>
      </c>
      <c r="P1916" s="28">
        <v>0</v>
      </c>
      <c r="Q1916" s="28">
        <v>0</v>
      </c>
      <c r="R1916" s="28">
        <v>0</v>
      </c>
      <c r="S1916" s="93">
        <v>0</v>
      </c>
      <c r="T1916" s="93">
        <f>_xlfn.XLOOKUP(B1916,'[3]Nur des jours'!$B:$B,'[3]Nur des jours'!$U:$U,"")</f>
        <v>0</v>
      </c>
      <c r="U1916" s="93">
        <v>0</v>
      </c>
      <c r="V1916" s="93">
        <v>0</v>
      </c>
      <c r="W1916" s="93">
        <v>0</v>
      </c>
      <c r="X1916" s="93">
        <v>0</v>
      </c>
      <c r="Y1916" s="93">
        <v>0</v>
      </c>
      <c r="Z1916" s="93">
        <v>0</v>
      </c>
      <c r="AA1916" s="93">
        <v>0</v>
      </c>
      <c r="AB1916" s="93">
        <v>0</v>
      </c>
      <c r="AC1916" s="93"/>
      <c r="AD1916" s="93">
        <v>0</v>
      </c>
      <c r="AE1916" s="93">
        <v>0</v>
      </c>
      <c r="AF1916" s="93">
        <v>0</v>
      </c>
      <c r="AG1916" s="93"/>
      <c r="AH1916" s="93">
        <v>0</v>
      </c>
      <c r="AI1916" s="93">
        <v>0</v>
      </c>
      <c r="AJ1916" s="93">
        <v>0</v>
      </c>
      <c r="AK1916" s="93">
        <v>0</v>
      </c>
      <c r="AL1916" s="93">
        <v>0</v>
      </c>
      <c r="AM1916" s="49" t="s">
        <v>5559</v>
      </c>
      <c r="AN1916" s="49"/>
      <c r="AO1916" s="48" t="str" cm="1">
        <f t="array" ref="AO1916">IFERROR(_xlfn.IFS(
AQ1916="MPR ISSUE","PDH",
AQ1916="BSS Hardware Issue","BSS",
AQ1916="Sites strategiques, MLL, Pylone, etc.","ENVTECH",
AQ1916="AKTIVCO DEFAUT GE &amp; POWER Cabinet","AKTIVCO",
AQ1916="AKTIVCO Coupure ENEO &amp; Baisse de tension","AKTIVCO GRID ONLY",
AQ1916="Coupure ENEO &amp; Baisse de tension","IHS GRID ONLY",
AQ1916="Defaut GE &amp; POWER Cabinet","IHS",
AQ1916="Sharing","Partners",
AQ1916="Sites strategiques &amp; DataCenter","SST &amp; DC",
AQ1916="Exclu","Exclu",
AQ1916="SAT","SAT",
AQ1916="SPARE-ISSUE","SPARE-ISSUE",
AQ1916="Fiber CAmtel","TRANS_FO_CAMTEL",
AQ1916="Fiber AOF","Fiber AOF",
AQ1916="Projet OCM (HUAWEI)","TRAVAUX-HUAWEI",
AQ1916="Projet OCM (NOKIA)","TRAVAUX-NOKIA",
AQ1916="ACCESS-ISSUE","ACCESS-ISSUE",
AQ1916="Projet OCM (ZTE, NOKIA, autres projets)","TRAVAUX OCM",
AQ1916="No root CAuse","No root cause",
AQ1916="ODU HS","PDH",
AQ1916="IP &amp; VLAN","PDH",
AQ1916="Warehouse HUAWEI","SPARE-ISSUE",
AQ1916="SPARE-HS","SPARE-ISSUE",
AQ1916="Power Telco","BSS",AQ1916="no impacts","no impacts"
),"")</f>
        <v>No root cause</v>
      </c>
      <c r="AP1916" s="48" t="str" cm="1">
        <f t="array" ref="AP1916">IFERROR(_xlfn.IFS(
AQ1916="MPR ISSUE","TX ISSUE",
AQ1916="BSS Hardware Issue","RAN ISSUE",
AQ1916="Sites strategiques, MLL, Pylone, etc.","ENVTECH",
AQ1916="AKTIVCO DEFAUT GE &amp; POWER Cabinet","POWER ISSUE",
AQ1916="AKTIVCO Coupure ENEO &amp; Baisse de tension","POWER ISSUE",
AQ1916="Coupure ENEO &amp; Baisse de tension","POWER ISSUE",
AQ1916="Defaut GE &amp; POWER Cabinet","POWER ISSUE",
AQ1916="Sharing","POWER ISSUE",
AQ1916="Sites strategiques &amp; DataCenter","POWER ISSUE",
AQ1916="Exclu","Exclu",
AQ1916="SAT","TX ISSUE",
AQ1916="SPARE-ISSUE","SPARE-ISSUE",
AQ1916="Fiber CAmtel","TX ISSUE",
AQ1916="Fiber AOF","TX ISSUE",
AQ1916="Projet OCM (HUAWEI)","TRAVAUX-HUAWEI",
AQ1916="Projet OCM (NOKIA)","TRAVAUX -NOKIA",
AQ1916="ACCESS-ISSUE","ACCESS-ISSUE",
AQ1916="Projet OCM (ZTE, NOKIA, autres projets)","TRAVAUX OCM",
AQ1916="No root CAuse","No root cause",
AQ1916="ODU HS","TX ISSUE",
AQ1916="IP &amp; VLAN","TX ISSUE",
AQ1916="Warehouse HUAWEI","SPARE-ISSUE",
AQ1916="SPARE-HS","SPARE-ISSUE",
AQ1916="Power Telco","RAN ISSUE",AQ1916="no impacts","no impacts"
),"")</f>
        <v>No root cause</v>
      </c>
      <c r="AQ1916" s="67" t="s">
        <v>5344</v>
      </c>
      <c r="AR1916" s="48" t="str" cm="1">
        <f t="array" ref="AR1916">IFERROR(_xlfn.IFS(
AQ1916="MPR ISSUE","ACTIVE",
AQ1916="BSS Hardware Issue","ACTIVE",
AQ1916="Sites strategiques, MLL, Pylone, etc.","PASSIVE",
AQ1916="AKTIVCO DEFAUT GE &amp; POWER Cabinet","PASSIVE",
AQ1916="AKTIVCO Coupure ENEO &amp; Baisse de tension","PASSIVE",
AQ1916="Coupure ENEO &amp; Baisse de tension","PASSIVE",
AQ1916="Defaut GE &amp; POWER Cabinet","PASSIVE",
AQ1916="Sharing","PASSIVE",
AQ1916="Sites strategiques &amp; DataCenter","PASSIVE",
AQ1916="Exclu","Exclu",
AQ1916="SAT","ACTIVE",
AQ1916="SPARE-ISSUE","SPARE-ISSUE",
AQ1916="Fiber CAmtel","ACTIVE",
AQ1916="Fiber AOF","ACTIVE",
AQ1916="Projet OCM (HUAWEI)","PLANNED WORKS",
AQ1916="Projet OCM (NOKIA)","PLANNED WORKS",
AQ1916="ACCESS-ISSUE","ACCESS-ISSUE",
AQ1916="Projet OCM (ZTE, NOKIA, autres projets)","PLANNED WORKS",
AQ1916="No root CAuse","No root cause",
AQ1916="ODU HS","ACTIVE",
AQ1916="IP &amp; VLAN","ACTIVE",
AQ1916="Warehouse HUAWEI","SPARE-ISSUE",
AQ1916="SPARE-HS","SPARE-ISSUE",
AQ1916="Power Telco","ACTIVE", AQ1916="no impacts","no impacts"
),"")</f>
        <v>No root cause</v>
      </c>
      <c r="AS1916" s="92" t="s">
        <v>5537</v>
      </c>
      <c r="AT1916" s="98" t="s">
        <v>3563</v>
      </c>
      <c r="AV1916" s="17" t="s">
        <v>5537</v>
      </c>
      <c r="AW1916" s="7" t="s">
        <v>5537</v>
      </c>
      <c r="AX1916" s="6" t="s">
        <v>5537</v>
      </c>
      <c r="AY1916" s="7"/>
      <c r="AZ1916" s="3" t="s">
        <v>5537</v>
      </c>
      <c r="BA1916" s="18" t="s">
        <v>5537</v>
      </c>
      <c r="BB1916" s="18" t="s">
        <v>5537</v>
      </c>
      <c r="BC1916" s="18" t="s">
        <v>5537</v>
      </c>
      <c r="BD1916" s="18" t="s">
        <v>5537</v>
      </c>
      <c r="BE1916" s="18" t="s">
        <v>5537</v>
      </c>
      <c r="BF1916" s="18" t="s">
        <v>5537</v>
      </c>
      <c r="BG1916" s="18" t="s">
        <v>5537</v>
      </c>
      <c r="BH1916" s="18" t="s">
        <v>5537</v>
      </c>
      <c r="BI1916" s="18" t="s">
        <v>5537</v>
      </c>
      <c r="BJ1916" s="18" t="s">
        <v>5537</v>
      </c>
      <c r="BK1916" s="18" t="s">
        <v>5537</v>
      </c>
      <c r="BL1916" s="9" t="s">
        <v>5537</v>
      </c>
      <c r="BM1916" s="14" t="s">
        <v>5537</v>
      </c>
      <c r="BN1916" s="14" t="s">
        <v>5537</v>
      </c>
      <c r="BO1916" s="14" t="str">
        <f>_xlfn.XLOOKUP(B1916,'[4]cell downs 18042026 17h'!$B:$B,'[4]cell downs 18042026 17h'!$B:$B,"")</f>
        <v/>
      </c>
      <c r="BP1916" s="14" t="str">
        <f>_xlfn.XLOOKUP(B1916,'[5]Cells Huawei 19042026 15h'!$B:$B,'[5]Cells Huawei 19042026 15h'!$B:$B,"")</f>
        <v/>
      </c>
      <c r="BQ1916" s="9" t="str">
        <f>_xlfn.XLOOKUP(B1916,'[6]cells down 19042026 9H40'!$B:$B,'[6]cells down 19042026 9H40'!$B:$B,"")</f>
        <v/>
      </c>
      <c r="BR1916" s="9" t="s">
        <v>5537</v>
      </c>
      <c r="BS1916" s="9" t="s">
        <v>5537</v>
      </c>
      <c r="BT1916" s="108"/>
    </row>
    <row r="1917" spans="1:72" s="9" customFormat="1" x14ac:dyDescent="0.35">
      <c r="A1917" s="1" t="s">
        <v>3564</v>
      </c>
      <c r="B1917" s="8" t="s">
        <v>3565</v>
      </c>
      <c r="C1917" s="3" t="str">
        <f>_xlfn.XLOOKUP(B1917,'[1]daily break down'!$D:$D,'[1]daily break down'!$E:$E,"")</f>
        <v>CENTRE</v>
      </c>
      <c r="D1917" s="1" t="s">
        <v>21</v>
      </c>
      <c r="E1917" s="1" t="s">
        <v>563</v>
      </c>
      <c r="F1917" s="3" t="s">
        <v>69</v>
      </c>
      <c r="G1917" s="1" t="s">
        <v>3564</v>
      </c>
      <c r="H1917" s="34" t="str">
        <f>_xlfn.XLOOKUP(B1917,[2]CALCULATION!$B:$B,[2]CALCULATION!$H:$H,"")</f>
        <v>ZTE</v>
      </c>
      <c r="I1917" s="28">
        <v>0</v>
      </c>
      <c r="J1917" s="28">
        <v>0</v>
      </c>
      <c r="K1917" s="28">
        <v>0</v>
      </c>
      <c r="L1917" s="28">
        <v>0</v>
      </c>
      <c r="M1917" s="28">
        <v>0</v>
      </c>
      <c r="N1917" s="28">
        <v>0</v>
      </c>
      <c r="O1917" s="28">
        <v>0</v>
      </c>
      <c r="P1917" s="28">
        <v>0</v>
      </c>
      <c r="Q1917" s="28">
        <v>0</v>
      </c>
      <c r="R1917" s="28">
        <v>0</v>
      </c>
      <c r="S1917" s="93">
        <v>0</v>
      </c>
      <c r="T1917" s="93">
        <f>_xlfn.XLOOKUP(B1917,'[3]Nur des jours'!$B:$B,'[3]Nur des jours'!$U:$U,"")</f>
        <v>0</v>
      </c>
      <c r="U1917" s="93">
        <v>0</v>
      </c>
      <c r="V1917" s="93">
        <v>0</v>
      </c>
      <c r="W1917" s="93">
        <v>0</v>
      </c>
      <c r="X1917" s="93">
        <v>0</v>
      </c>
      <c r="Y1917" s="93">
        <v>0</v>
      </c>
      <c r="Z1917" s="93">
        <v>0</v>
      </c>
      <c r="AA1917" s="93">
        <v>0</v>
      </c>
      <c r="AB1917" s="93">
        <v>0</v>
      </c>
      <c r="AC1917" s="93"/>
      <c r="AD1917" s="93">
        <v>0</v>
      </c>
      <c r="AE1917" s="93">
        <v>0</v>
      </c>
      <c r="AF1917" s="93">
        <v>0</v>
      </c>
      <c r="AG1917" s="93"/>
      <c r="AH1917" s="93">
        <v>0</v>
      </c>
      <c r="AI1917" s="93">
        <v>0</v>
      </c>
      <c r="AJ1917" s="93">
        <v>0</v>
      </c>
      <c r="AK1917" s="93">
        <v>0</v>
      </c>
      <c r="AL1917" s="93">
        <v>0</v>
      </c>
      <c r="AM1917" s="49" t="s">
        <v>5559</v>
      </c>
      <c r="AN1917" s="49"/>
      <c r="AO1917" s="48" t="str" cm="1">
        <f t="array" ref="AO1917">IFERROR(_xlfn.IFS(
AQ1917="MPR ISSUE","PDH",
AQ1917="BSS Hardware Issue","BSS",
AQ1917="Sites strategiques, MLL, Pylone, etc.","ENVTECH",
AQ1917="AKTIVCO DEFAUT GE &amp; POWER Cabinet","AKTIVCO",
AQ1917="AKTIVCO Coupure ENEO &amp; Baisse de tension","AKTIVCO GRID ONLY",
AQ1917="Coupure ENEO &amp; Baisse de tension","IHS GRID ONLY",
AQ1917="Defaut GE &amp; POWER Cabinet","IHS",
AQ1917="Sharing","Partners",
AQ1917="Sites strategiques &amp; DataCenter","SST &amp; DC",
AQ1917="Exclu","Exclu",
AQ1917="SAT","SAT",
AQ1917="SPARE-ISSUE","SPARE-ISSUE",
AQ1917="Fiber CAmtel","TRANS_FO_CAMTEL",
AQ1917="Fiber AOF","Fiber AOF",
AQ1917="Projet OCM (HUAWEI)","TRAVAUX-HUAWEI",
AQ1917="Projet OCM (NOKIA)","TRAVAUX-NOKIA",
AQ1917="ACCESS-ISSUE","ACCESS-ISSUE",
AQ1917="Projet OCM (ZTE, NOKIA, autres projets)","TRAVAUX OCM",
AQ1917="No root CAuse","No root cause",
AQ1917="ODU HS","PDH",
AQ1917="IP &amp; VLAN","PDH",
AQ1917="Warehouse HUAWEI","SPARE-ISSUE",
AQ1917="SPARE-HS","SPARE-ISSUE",
AQ1917="Power Telco","BSS",AQ1917="no impacts","no impacts"
),"")</f>
        <v>No root cause</v>
      </c>
      <c r="AP1917" s="48" t="str" cm="1">
        <f t="array" ref="AP1917">IFERROR(_xlfn.IFS(
AQ1917="MPR ISSUE","TX ISSUE",
AQ1917="BSS Hardware Issue","RAN ISSUE",
AQ1917="Sites strategiques, MLL, Pylone, etc.","ENVTECH",
AQ1917="AKTIVCO DEFAUT GE &amp; POWER Cabinet","POWER ISSUE",
AQ1917="AKTIVCO Coupure ENEO &amp; Baisse de tension","POWER ISSUE",
AQ1917="Coupure ENEO &amp; Baisse de tension","POWER ISSUE",
AQ1917="Defaut GE &amp; POWER Cabinet","POWER ISSUE",
AQ1917="Sharing","POWER ISSUE",
AQ1917="Sites strategiques &amp; DataCenter","POWER ISSUE",
AQ1917="Exclu","Exclu",
AQ1917="SAT","TX ISSUE",
AQ1917="SPARE-ISSUE","SPARE-ISSUE",
AQ1917="Fiber CAmtel","TX ISSUE",
AQ1917="Fiber AOF","TX ISSUE",
AQ1917="Projet OCM (HUAWEI)","TRAVAUX-HUAWEI",
AQ1917="Projet OCM (NOKIA)","TRAVAUX -NOKIA",
AQ1917="ACCESS-ISSUE","ACCESS-ISSUE",
AQ1917="Projet OCM (ZTE, NOKIA, autres projets)","TRAVAUX OCM",
AQ1917="No root CAuse","No root cause",
AQ1917="ODU HS","TX ISSUE",
AQ1917="IP &amp; VLAN","TX ISSUE",
AQ1917="Warehouse HUAWEI","SPARE-ISSUE",
AQ1917="SPARE-HS","SPARE-ISSUE",
AQ1917="Power Telco","RAN ISSUE",AQ1917="no impacts","no impacts"
),"")</f>
        <v>No root cause</v>
      </c>
      <c r="AQ1917" s="67" t="s">
        <v>5344</v>
      </c>
      <c r="AR1917" s="48" t="str" cm="1">
        <f t="array" ref="AR1917">IFERROR(_xlfn.IFS(
AQ1917="MPR ISSUE","ACTIVE",
AQ1917="BSS Hardware Issue","ACTIVE",
AQ1917="Sites strategiques, MLL, Pylone, etc.","PASSIVE",
AQ1917="AKTIVCO DEFAUT GE &amp; POWER Cabinet","PASSIVE",
AQ1917="AKTIVCO Coupure ENEO &amp; Baisse de tension","PASSIVE",
AQ1917="Coupure ENEO &amp; Baisse de tension","PASSIVE",
AQ1917="Defaut GE &amp; POWER Cabinet","PASSIVE",
AQ1917="Sharing","PASSIVE",
AQ1917="Sites strategiques &amp; DataCenter","PASSIVE",
AQ1917="Exclu","Exclu",
AQ1917="SAT","ACTIVE",
AQ1917="SPARE-ISSUE","SPARE-ISSUE",
AQ1917="Fiber CAmtel","ACTIVE",
AQ1917="Fiber AOF","ACTIVE",
AQ1917="Projet OCM (HUAWEI)","PLANNED WORKS",
AQ1917="Projet OCM (NOKIA)","PLANNED WORKS",
AQ1917="ACCESS-ISSUE","ACCESS-ISSUE",
AQ1917="Projet OCM (ZTE, NOKIA, autres projets)","PLANNED WORKS",
AQ1917="No root CAuse","No root cause",
AQ1917="ODU HS","ACTIVE",
AQ1917="IP &amp; VLAN","ACTIVE",
AQ1917="Warehouse HUAWEI","SPARE-ISSUE",
AQ1917="SPARE-HS","SPARE-ISSUE",
AQ1917="Power Telco","ACTIVE", AQ1917="no impacts","no impacts"
),"")</f>
        <v>No root cause</v>
      </c>
      <c r="AS1917" s="92" t="s">
        <v>5537</v>
      </c>
      <c r="AT1917" s="98" t="s">
        <v>3565</v>
      </c>
      <c r="AV1917" s="17" t="s">
        <v>5537</v>
      </c>
      <c r="AW1917" s="7" t="s">
        <v>5537</v>
      </c>
      <c r="AX1917" s="6" t="s">
        <v>5537</v>
      </c>
      <c r="AY1917" s="7"/>
      <c r="AZ1917" s="3" t="s">
        <v>5537</v>
      </c>
      <c r="BA1917" s="18" t="s">
        <v>5537</v>
      </c>
      <c r="BB1917" s="18" t="s">
        <v>5537</v>
      </c>
      <c r="BC1917" s="18" t="s">
        <v>5537</v>
      </c>
      <c r="BD1917" s="18" t="s">
        <v>5537</v>
      </c>
      <c r="BE1917" s="18" t="s">
        <v>5537</v>
      </c>
      <c r="BF1917" s="18" t="s">
        <v>5537</v>
      </c>
      <c r="BG1917" s="18" t="s">
        <v>5537</v>
      </c>
      <c r="BH1917" s="18" t="s">
        <v>5537</v>
      </c>
      <c r="BI1917" s="18" t="s">
        <v>5537</v>
      </c>
      <c r="BJ1917" s="18" t="s">
        <v>5537</v>
      </c>
      <c r="BK1917" s="18" t="s">
        <v>5537</v>
      </c>
      <c r="BL1917" s="9" t="s">
        <v>5537</v>
      </c>
      <c r="BM1917" s="14" t="s">
        <v>5537</v>
      </c>
      <c r="BN1917" s="14" t="s">
        <v>5537</v>
      </c>
      <c r="BO1917" s="14" t="str">
        <f>_xlfn.XLOOKUP(B1917,'[4]cell downs 18042026 17h'!$B:$B,'[4]cell downs 18042026 17h'!$B:$B,"")</f>
        <v/>
      </c>
      <c r="BP1917" s="14" t="str">
        <f>_xlfn.XLOOKUP(B1917,'[5]Cells Huawei 19042026 15h'!$B:$B,'[5]Cells Huawei 19042026 15h'!$B:$B,"")</f>
        <v/>
      </c>
      <c r="BQ1917" s="9" t="str">
        <f>_xlfn.XLOOKUP(B1917,'[6]cells down 19042026 9H40'!$B:$B,'[6]cells down 19042026 9H40'!$B:$B,"")</f>
        <v/>
      </c>
      <c r="BR1917" s="9" t="s">
        <v>5537</v>
      </c>
      <c r="BS1917" s="9" t="s">
        <v>154</v>
      </c>
      <c r="BT1917" s="108"/>
    </row>
    <row r="1918" spans="1:72" s="9" customFormat="1" x14ac:dyDescent="0.35">
      <c r="A1918" s="1" t="s">
        <v>3566</v>
      </c>
      <c r="B1918" s="8" t="s">
        <v>3567</v>
      </c>
      <c r="C1918" s="3" t="str">
        <f>_xlfn.XLOOKUP(B1918,'[1]daily break down'!$D:$D,'[1]daily break down'!$E:$E,"")</f>
        <v>CENTRE</v>
      </c>
      <c r="D1918" s="1" t="s">
        <v>11</v>
      </c>
      <c r="E1918" s="1" t="s">
        <v>318</v>
      </c>
      <c r="F1918" s="3" t="s">
        <v>69</v>
      </c>
      <c r="G1918" s="1" t="s">
        <v>3568</v>
      </c>
      <c r="H1918" s="34" t="str">
        <f>_xlfn.XLOOKUP(B1918,[2]CALCULATION!$B:$B,[2]CALCULATION!$H:$H,"")</f>
        <v>ZTE</v>
      </c>
      <c r="I1918" s="28">
        <v>0</v>
      </c>
      <c r="J1918" s="28">
        <v>0</v>
      </c>
      <c r="K1918" s="28">
        <v>0</v>
      </c>
      <c r="L1918" s="28">
        <v>0</v>
      </c>
      <c r="M1918" s="28">
        <v>0</v>
      </c>
      <c r="N1918" s="28">
        <v>0</v>
      </c>
      <c r="O1918" s="28">
        <v>0</v>
      </c>
      <c r="P1918" s="28">
        <v>0</v>
      </c>
      <c r="Q1918" s="28">
        <v>0</v>
      </c>
      <c r="R1918" s="28">
        <v>0</v>
      </c>
      <c r="S1918" s="93">
        <v>0</v>
      </c>
      <c r="T1918" s="93">
        <f>_xlfn.XLOOKUP(B1918,'[3]Nur des jours'!$B:$B,'[3]Nur des jours'!$U:$U,"")</f>
        <v>0</v>
      </c>
      <c r="U1918" s="93">
        <v>0</v>
      </c>
      <c r="V1918" s="93">
        <v>0</v>
      </c>
      <c r="W1918" s="93">
        <v>0</v>
      </c>
      <c r="X1918" s="93">
        <v>0</v>
      </c>
      <c r="Y1918" s="93">
        <v>0</v>
      </c>
      <c r="Z1918" s="93">
        <v>0</v>
      </c>
      <c r="AA1918" s="93">
        <v>0</v>
      </c>
      <c r="AB1918" s="93">
        <v>0</v>
      </c>
      <c r="AC1918" s="93"/>
      <c r="AD1918" s="93">
        <v>0</v>
      </c>
      <c r="AE1918" s="93">
        <v>0</v>
      </c>
      <c r="AF1918" s="93">
        <v>0</v>
      </c>
      <c r="AG1918" s="93"/>
      <c r="AH1918" s="93">
        <v>0</v>
      </c>
      <c r="AI1918" s="93">
        <v>0</v>
      </c>
      <c r="AJ1918" s="93">
        <v>0</v>
      </c>
      <c r="AK1918" s="93">
        <v>0</v>
      </c>
      <c r="AL1918" s="93">
        <v>0</v>
      </c>
      <c r="AM1918" s="49" t="s">
        <v>5559</v>
      </c>
      <c r="AN1918" s="49"/>
      <c r="AO1918" s="48" t="str" cm="1">
        <f t="array" ref="AO1918">IFERROR(_xlfn.IFS(
AQ1918="MPR ISSUE","PDH",
AQ1918="BSS Hardware Issue","BSS",
AQ1918="Sites strategiques, MLL, Pylone, etc.","ENVTECH",
AQ1918="AKTIVCO DEFAUT GE &amp; POWER Cabinet","AKTIVCO",
AQ1918="AKTIVCO Coupure ENEO &amp; Baisse de tension","AKTIVCO GRID ONLY",
AQ1918="Coupure ENEO &amp; Baisse de tension","IHS GRID ONLY",
AQ1918="Defaut GE &amp; POWER Cabinet","IHS",
AQ1918="Sharing","Partners",
AQ1918="Sites strategiques &amp; DataCenter","SST &amp; DC",
AQ1918="Exclu","Exclu",
AQ1918="SAT","SAT",
AQ1918="SPARE-ISSUE","SPARE-ISSUE",
AQ1918="Fiber CAmtel","TRANS_FO_CAMTEL",
AQ1918="Fiber AOF","Fiber AOF",
AQ1918="Projet OCM (HUAWEI)","TRAVAUX-HUAWEI",
AQ1918="Projet OCM (NOKIA)","TRAVAUX-NOKIA",
AQ1918="ACCESS-ISSUE","ACCESS-ISSUE",
AQ1918="Projet OCM (ZTE, NOKIA, autres projets)","TRAVAUX OCM",
AQ1918="No root CAuse","No root cause",
AQ1918="ODU HS","PDH",
AQ1918="IP &amp; VLAN","PDH",
AQ1918="Warehouse HUAWEI","SPARE-ISSUE",
AQ1918="SPARE-HS","SPARE-ISSUE",
AQ1918="Power Telco","BSS",AQ1918="no impacts","no impacts"
),"")</f>
        <v>No root cause</v>
      </c>
      <c r="AP1918" s="48" t="str" cm="1">
        <f t="array" ref="AP1918">IFERROR(_xlfn.IFS(
AQ1918="MPR ISSUE","TX ISSUE",
AQ1918="BSS Hardware Issue","RAN ISSUE",
AQ1918="Sites strategiques, MLL, Pylone, etc.","ENVTECH",
AQ1918="AKTIVCO DEFAUT GE &amp; POWER Cabinet","POWER ISSUE",
AQ1918="AKTIVCO Coupure ENEO &amp; Baisse de tension","POWER ISSUE",
AQ1918="Coupure ENEO &amp; Baisse de tension","POWER ISSUE",
AQ1918="Defaut GE &amp; POWER Cabinet","POWER ISSUE",
AQ1918="Sharing","POWER ISSUE",
AQ1918="Sites strategiques &amp; DataCenter","POWER ISSUE",
AQ1918="Exclu","Exclu",
AQ1918="SAT","TX ISSUE",
AQ1918="SPARE-ISSUE","SPARE-ISSUE",
AQ1918="Fiber CAmtel","TX ISSUE",
AQ1918="Fiber AOF","TX ISSUE",
AQ1918="Projet OCM (HUAWEI)","TRAVAUX-HUAWEI",
AQ1918="Projet OCM (NOKIA)","TRAVAUX -NOKIA",
AQ1918="ACCESS-ISSUE","ACCESS-ISSUE",
AQ1918="Projet OCM (ZTE, NOKIA, autres projets)","TRAVAUX OCM",
AQ1918="No root CAuse","No root cause",
AQ1918="ODU HS","TX ISSUE",
AQ1918="IP &amp; VLAN","TX ISSUE",
AQ1918="Warehouse HUAWEI","SPARE-ISSUE",
AQ1918="SPARE-HS","SPARE-ISSUE",
AQ1918="Power Telco","RAN ISSUE",AQ1918="no impacts","no impacts"
),"")</f>
        <v>No root cause</v>
      </c>
      <c r="AQ1918" s="127" t="s">
        <v>5344</v>
      </c>
      <c r="AR1918" s="48" t="str" cm="1">
        <f t="array" ref="AR1918">IFERROR(_xlfn.IFS(
AQ1918="MPR ISSUE","ACTIVE",
AQ1918="BSS Hardware Issue","ACTIVE",
AQ1918="Sites strategiques, MLL, Pylone, etc.","PASSIVE",
AQ1918="AKTIVCO DEFAUT GE &amp; POWER Cabinet","PASSIVE",
AQ1918="AKTIVCO Coupure ENEO &amp; Baisse de tension","PASSIVE",
AQ1918="Coupure ENEO &amp; Baisse de tension","PASSIVE",
AQ1918="Defaut GE &amp; POWER Cabinet","PASSIVE",
AQ1918="Sharing","PASSIVE",
AQ1918="Sites strategiques &amp; DataCenter","PASSIVE",
AQ1918="Exclu","Exclu",
AQ1918="SAT","ACTIVE",
AQ1918="SPARE-ISSUE","SPARE-ISSUE",
AQ1918="Fiber CAmtel","ACTIVE",
AQ1918="Fiber AOF","ACTIVE",
AQ1918="Projet OCM (HUAWEI)","PLANNED WORKS",
AQ1918="Projet OCM (NOKIA)","PLANNED WORKS",
AQ1918="ACCESS-ISSUE","ACCESS-ISSUE",
AQ1918="Projet OCM (ZTE, NOKIA, autres projets)","PLANNED WORKS",
AQ1918="No root CAuse","No root cause",
AQ1918="ODU HS","ACTIVE",
AQ1918="IP &amp; VLAN","ACTIVE",
AQ1918="Warehouse HUAWEI","SPARE-ISSUE",
AQ1918="SPARE-HS","SPARE-ISSUE",
AQ1918="Power Telco","ACTIVE", AQ1918="no impacts","no impacts"
),"")</f>
        <v>No root cause</v>
      </c>
      <c r="AS1918" s="92" t="s">
        <v>5537</v>
      </c>
      <c r="AT1918" s="98" t="s">
        <v>3567</v>
      </c>
      <c r="AV1918" s="17" t="s">
        <v>5537</v>
      </c>
      <c r="AW1918" s="7" t="s">
        <v>5537</v>
      </c>
      <c r="AX1918" s="6" t="s">
        <v>5537</v>
      </c>
      <c r="AY1918" s="7"/>
      <c r="AZ1918" s="3" t="s">
        <v>5537</v>
      </c>
      <c r="BA1918" s="18" t="s">
        <v>5537</v>
      </c>
      <c r="BB1918" s="18" t="s">
        <v>5537</v>
      </c>
      <c r="BC1918" s="18" t="s">
        <v>5537</v>
      </c>
      <c r="BD1918" s="18" t="s">
        <v>5537</v>
      </c>
      <c r="BE1918" s="18" t="s">
        <v>5537</v>
      </c>
      <c r="BF1918" s="18" t="s">
        <v>5537</v>
      </c>
      <c r="BG1918" s="18" t="s">
        <v>5537</v>
      </c>
      <c r="BH1918" s="18" t="s">
        <v>5537</v>
      </c>
      <c r="BI1918" s="18" t="s">
        <v>5537</v>
      </c>
      <c r="BJ1918" s="18" t="s">
        <v>5537</v>
      </c>
      <c r="BK1918" s="18" t="s">
        <v>5537</v>
      </c>
      <c r="BL1918" s="9" t="s">
        <v>5537</v>
      </c>
      <c r="BM1918" s="14" t="s">
        <v>5537</v>
      </c>
      <c r="BN1918" s="14" t="s">
        <v>5537</v>
      </c>
      <c r="BO1918" s="14" t="str">
        <f>_xlfn.XLOOKUP(B1918,'[4]cell downs 18042026 17h'!$B:$B,'[4]cell downs 18042026 17h'!$B:$B,"")</f>
        <v/>
      </c>
      <c r="BP1918" s="14" t="str">
        <f>_xlfn.XLOOKUP(B1918,'[5]Cells Huawei 19042026 15h'!$B:$B,'[5]Cells Huawei 19042026 15h'!$B:$B,"")</f>
        <v/>
      </c>
      <c r="BQ1918" s="9" t="str">
        <f>_xlfn.XLOOKUP(B1918,'[6]cells down 19042026 9H40'!$B:$B,'[6]cells down 19042026 9H40'!$B:$B,"")</f>
        <v/>
      </c>
      <c r="BR1918" s="9" t="s">
        <v>5537</v>
      </c>
      <c r="BS1918" s="9" t="s">
        <v>5537</v>
      </c>
      <c r="BT1918" s="108"/>
    </row>
    <row r="1919" spans="1:72" s="9" customFormat="1" x14ac:dyDescent="0.35">
      <c r="A1919" s="1" t="s">
        <v>3569</v>
      </c>
      <c r="B1919" s="1" t="s">
        <v>3570</v>
      </c>
      <c r="C1919" s="3" t="str">
        <f>_xlfn.XLOOKUP(B1919,'[1]daily break down'!$D:$D,'[1]daily break down'!$E:$E,"")</f>
        <v>CENTRE</v>
      </c>
      <c r="D1919" s="1" t="s">
        <v>21</v>
      </c>
      <c r="E1919" s="1" t="s">
        <v>3571</v>
      </c>
      <c r="F1919" s="3" t="s">
        <v>69</v>
      </c>
      <c r="G1919" s="1" t="s">
        <v>3572</v>
      </c>
      <c r="H1919" s="34" t="str">
        <f>_xlfn.XLOOKUP(B1919,[2]CALCULATION!$B:$B,[2]CALCULATION!$H:$H,"")</f>
        <v>ZTE</v>
      </c>
      <c r="I1919" s="28">
        <v>0</v>
      </c>
      <c r="J1919" s="28">
        <v>0</v>
      </c>
      <c r="K1919" s="28">
        <v>0</v>
      </c>
      <c r="L1919" s="28">
        <v>0</v>
      </c>
      <c r="M1919" s="28">
        <v>0</v>
      </c>
      <c r="N1919" s="28">
        <v>0</v>
      </c>
      <c r="O1919" s="28">
        <v>0</v>
      </c>
      <c r="P1919" s="28">
        <v>0</v>
      </c>
      <c r="Q1919" s="28">
        <v>0</v>
      </c>
      <c r="R1919" s="28">
        <v>0</v>
      </c>
      <c r="S1919" s="93">
        <v>0</v>
      </c>
      <c r="T1919" s="93">
        <f>_xlfn.XLOOKUP(B1919,'[3]Nur des jours'!$B:$B,'[3]Nur des jours'!$U:$U,"")</f>
        <v>0</v>
      </c>
      <c r="U1919" s="93">
        <v>0</v>
      </c>
      <c r="V1919" s="93">
        <v>0</v>
      </c>
      <c r="W1919" s="93">
        <v>0</v>
      </c>
      <c r="X1919" s="93">
        <v>0</v>
      </c>
      <c r="Y1919" s="93">
        <v>0</v>
      </c>
      <c r="Z1919" s="93">
        <v>0</v>
      </c>
      <c r="AA1919" s="93">
        <v>0</v>
      </c>
      <c r="AB1919" s="93">
        <v>0</v>
      </c>
      <c r="AC1919" s="93"/>
      <c r="AD1919" s="93">
        <v>0</v>
      </c>
      <c r="AE1919" s="93">
        <v>0</v>
      </c>
      <c r="AF1919" s="93">
        <v>0</v>
      </c>
      <c r="AG1919" s="93"/>
      <c r="AH1919" s="93">
        <v>0</v>
      </c>
      <c r="AI1919" s="93">
        <v>0</v>
      </c>
      <c r="AJ1919" s="93">
        <v>0</v>
      </c>
      <c r="AK1919" s="93">
        <v>0</v>
      </c>
      <c r="AL1919" s="93">
        <v>0</v>
      </c>
      <c r="AM1919" s="49" t="s">
        <v>5559</v>
      </c>
      <c r="AN1919" s="49"/>
      <c r="AO1919" s="48" t="str" cm="1">
        <f t="array" ref="AO1919">IFERROR(_xlfn.IFS(
AQ1919="MPR ISSUE","PDH",
AQ1919="BSS Hardware Issue","BSS",
AQ1919="Sites strategiques, MLL, Pylone, etc.","ENVTECH",
AQ1919="AKTIVCO DEFAUT GE &amp; POWER Cabinet","AKTIVCO",
AQ1919="AKTIVCO Coupure ENEO &amp; Baisse de tension","AKTIVCO GRID ONLY",
AQ1919="Coupure ENEO &amp; Baisse de tension","IHS GRID ONLY",
AQ1919="Defaut GE &amp; POWER Cabinet","IHS",
AQ1919="Sharing","Partners",
AQ1919="Sites strategiques &amp; DataCenter","SST &amp; DC",
AQ1919="Exclu","Exclu",
AQ1919="SAT","SAT",
AQ1919="SPARE-ISSUE","SPARE-ISSUE",
AQ1919="Fiber CAmtel","TRANS_FO_CAMTEL",
AQ1919="Fiber AOF","Fiber AOF",
AQ1919="Projet OCM (HUAWEI)","TRAVAUX-HUAWEI",
AQ1919="Projet OCM (NOKIA)","TRAVAUX-NOKIA",
AQ1919="ACCESS-ISSUE","ACCESS-ISSUE",
AQ1919="Projet OCM (ZTE, NOKIA, autres projets)","TRAVAUX OCM",
AQ1919="No root CAuse","No root cause",
AQ1919="ODU HS","PDH",
AQ1919="IP &amp; VLAN","PDH",
AQ1919="Warehouse HUAWEI","SPARE-ISSUE",
AQ1919="SPARE-HS","SPARE-ISSUE",
AQ1919="Power Telco","BSS",AQ1919="no impacts","no impacts"
),"")</f>
        <v>No root cause</v>
      </c>
      <c r="AP1919" s="48" t="str" cm="1">
        <f t="array" ref="AP1919">IFERROR(_xlfn.IFS(
AQ1919="MPR ISSUE","TX ISSUE",
AQ1919="BSS Hardware Issue","RAN ISSUE",
AQ1919="Sites strategiques, MLL, Pylone, etc.","ENVTECH",
AQ1919="AKTIVCO DEFAUT GE &amp; POWER Cabinet","POWER ISSUE",
AQ1919="AKTIVCO Coupure ENEO &amp; Baisse de tension","POWER ISSUE",
AQ1919="Coupure ENEO &amp; Baisse de tension","POWER ISSUE",
AQ1919="Defaut GE &amp; POWER Cabinet","POWER ISSUE",
AQ1919="Sharing","POWER ISSUE",
AQ1919="Sites strategiques &amp; DataCenter","POWER ISSUE",
AQ1919="Exclu","Exclu",
AQ1919="SAT","TX ISSUE",
AQ1919="SPARE-ISSUE","SPARE-ISSUE",
AQ1919="Fiber CAmtel","TX ISSUE",
AQ1919="Fiber AOF","TX ISSUE",
AQ1919="Projet OCM (HUAWEI)","TRAVAUX-HUAWEI",
AQ1919="Projet OCM (NOKIA)","TRAVAUX -NOKIA",
AQ1919="ACCESS-ISSUE","ACCESS-ISSUE",
AQ1919="Projet OCM (ZTE, NOKIA, autres projets)","TRAVAUX OCM",
AQ1919="No root CAuse","No root cause",
AQ1919="ODU HS","TX ISSUE",
AQ1919="IP &amp; VLAN","TX ISSUE",
AQ1919="Warehouse HUAWEI","SPARE-ISSUE",
AQ1919="SPARE-HS","SPARE-ISSUE",
AQ1919="Power Telco","RAN ISSUE",AQ1919="no impacts","no impacts"
),"")</f>
        <v>No root cause</v>
      </c>
      <c r="AQ1919" s="67" t="s">
        <v>5344</v>
      </c>
      <c r="AR1919" s="48" t="str" cm="1">
        <f t="array" ref="AR1919">IFERROR(_xlfn.IFS(
AQ1919="MPR ISSUE","ACTIVE",
AQ1919="BSS Hardware Issue","ACTIVE",
AQ1919="Sites strategiques, MLL, Pylone, etc.","PASSIVE",
AQ1919="AKTIVCO DEFAUT GE &amp; POWER Cabinet","PASSIVE",
AQ1919="AKTIVCO Coupure ENEO &amp; Baisse de tension","PASSIVE",
AQ1919="Coupure ENEO &amp; Baisse de tension","PASSIVE",
AQ1919="Defaut GE &amp; POWER Cabinet","PASSIVE",
AQ1919="Sharing","PASSIVE",
AQ1919="Sites strategiques &amp; DataCenter","PASSIVE",
AQ1919="Exclu","Exclu",
AQ1919="SAT","ACTIVE",
AQ1919="SPARE-ISSUE","SPARE-ISSUE",
AQ1919="Fiber CAmtel","ACTIVE",
AQ1919="Fiber AOF","ACTIVE",
AQ1919="Projet OCM (HUAWEI)","PLANNED WORKS",
AQ1919="Projet OCM (NOKIA)","PLANNED WORKS",
AQ1919="ACCESS-ISSUE","ACCESS-ISSUE",
AQ1919="Projet OCM (ZTE, NOKIA, autres projets)","PLANNED WORKS",
AQ1919="No root CAuse","No root cause",
AQ1919="ODU HS","ACTIVE",
AQ1919="IP &amp; VLAN","ACTIVE",
AQ1919="Warehouse HUAWEI","SPARE-ISSUE",
AQ1919="SPARE-HS","SPARE-ISSUE",
AQ1919="Power Telco","ACTIVE", AQ1919="no impacts","no impacts"
),"")</f>
        <v>No root cause</v>
      </c>
      <c r="AS1919" s="92" t="s">
        <v>5537</v>
      </c>
      <c r="AT1919" s="98" t="s">
        <v>3570</v>
      </c>
      <c r="AV1919" s="17" t="s">
        <v>5537</v>
      </c>
      <c r="AW1919" s="7" t="s">
        <v>5537</v>
      </c>
      <c r="AX1919" s="6" t="s">
        <v>5537</v>
      </c>
      <c r="AY1919" s="7"/>
      <c r="AZ1919" s="3" t="s">
        <v>5537</v>
      </c>
      <c r="BA1919" s="18" t="s">
        <v>5537</v>
      </c>
      <c r="BB1919" s="18" t="s">
        <v>5537</v>
      </c>
      <c r="BC1919" s="18" t="s">
        <v>5537</v>
      </c>
      <c r="BD1919" s="18" t="s">
        <v>5537</v>
      </c>
      <c r="BE1919" s="18" t="s">
        <v>5537</v>
      </c>
      <c r="BF1919" s="18" t="s">
        <v>5537</v>
      </c>
      <c r="BG1919" s="18" t="s">
        <v>5537</v>
      </c>
      <c r="BH1919" s="18" t="s">
        <v>5537</v>
      </c>
      <c r="BI1919" s="18" t="s">
        <v>5537</v>
      </c>
      <c r="BJ1919" s="18" t="s">
        <v>5537</v>
      </c>
      <c r="BK1919" s="18" t="s">
        <v>5537</v>
      </c>
      <c r="BL1919" s="9" t="s">
        <v>5537</v>
      </c>
      <c r="BM1919" s="14" t="s">
        <v>5537</v>
      </c>
      <c r="BN1919" s="14" t="s">
        <v>5537</v>
      </c>
      <c r="BO1919" s="14" t="str">
        <f>_xlfn.XLOOKUP(B1919,'[4]cell downs 18042026 17h'!$B:$B,'[4]cell downs 18042026 17h'!$B:$B,"")</f>
        <v/>
      </c>
      <c r="BP1919" s="14" t="str">
        <f>_xlfn.XLOOKUP(B1919,'[5]Cells Huawei 19042026 15h'!$B:$B,'[5]Cells Huawei 19042026 15h'!$B:$B,"")</f>
        <v/>
      </c>
      <c r="BQ1919" s="9" t="str">
        <f>_xlfn.XLOOKUP(B1919,'[6]cells down 19042026 9H40'!$B:$B,'[6]cells down 19042026 9H40'!$B:$B,"")</f>
        <v/>
      </c>
      <c r="BR1919" s="9" t="s">
        <v>5537</v>
      </c>
      <c r="BS1919" s="9" t="s">
        <v>154</v>
      </c>
      <c r="BT1919" s="108"/>
    </row>
    <row r="1920" spans="1:72" s="9" customFormat="1" x14ac:dyDescent="0.35">
      <c r="A1920" s="1" t="s">
        <v>3573</v>
      </c>
      <c r="B1920" s="8" t="s">
        <v>3574</v>
      </c>
      <c r="C1920" s="3" t="str">
        <f>_xlfn.XLOOKUP(B1920,'[1]daily break down'!$D:$D,'[1]daily break down'!$E:$E,"")</f>
        <v>CENTRE</v>
      </c>
      <c r="D1920" s="1" t="s">
        <v>11</v>
      </c>
      <c r="E1920" s="1" t="s">
        <v>318</v>
      </c>
      <c r="F1920" s="3" t="s">
        <v>69</v>
      </c>
      <c r="G1920" s="1" t="s">
        <v>3573</v>
      </c>
      <c r="H1920" s="34" t="str">
        <f>_xlfn.XLOOKUP(B1920,[2]CALCULATION!$B:$B,[2]CALCULATION!$H:$H,"")</f>
        <v>ZTE</v>
      </c>
      <c r="I1920" s="28">
        <v>0</v>
      </c>
      <c r="J1920" s="28">
        <v>0</v>
      </c>
      <c r="K1920" s="28">
        <v>0</v>
      </c>
      <c r="L1920" s="28">
        <v>0</v>
      </c>
      <c r="M1920" s="28">
        <v>0</v>
      </c>
      <c r="N1920" s="28">
        <v>0</v>
      </c>
      <c r="O1920" s="28">
        <v>0</v>
      </c>
      <c r="P1920" s="28">
        <v>0</v>
      </c>
      <c r="Q1920" s="28">
        <v>0</v>
      </c>
      <c r="R1920" s="28">
        <v>0</v>
      </c>
      <c r="S1920" s="93">
        <v>0</v>
      </c>
      <c r="T1920" s="93">
        <f>_xlfn.XLOOKUP(B1920,'[3]Nur des jours'!$B:$B,'[3]Nur des jours'!$U:$U,"")</f>
        <v>0</v>
      </c>
      <c r="U1920" s="93">
        <v>0</v>
      </c>
      <c r="V1920" s="93">
        <v>0</v>
      </c>
      <c r="W1920" s="93">
        <v>0</v>
      </c>
      <c r="X1920" s="93">
        <v>0</v>
      </c>
      <c r="Y1920" s="93">
        <v>0</v>
      </c>
      <c r="Z1920" s="93">
        <v>0</v>
      </c>
      <c r="AA1920" s="93">
        <v>0</v>
      </c>
      <c r="AB1920" s="93">
        <v>0</v>
      </c>
      <c r="AC1920" s="93"/>
      <c r="AD1920" s="93">
        <v>0</v>
      </c>
      <c r="AE1920" s="93">
        <v>0</v>
      </c>
      <c r="AF1920" s="93">
        <v>0</v>
      </c>
      <c r="AG1920" s="93"/>
      <c r="AH1920" s="93">
        <v>0</v>
      </c>
      <c r="AI1920" s="93">
        <v>0</v>
      </c>
      <c r="AJ1920" s="93">
        <v>0</v>
      </c>
      <c r="AK1920" s="93">
        <v>0</v>
      </c>
      <c r="AL1920" s="93">
        <v>0</v>
      </c>
      <c r="AM1920" s="49" t="s">
        <v>5559</v>
      </c>
      <c r="AN1920" s="49"/>
      <c r="AO1920" s="48" t="str" cm="1">
        <f t="array" ref="AO1920">IFERROR(_xlfn.IFS(
AQ1920="MPR ISSUE","PDH",
AQ1920="BSS Hardware Issue","BSS",
AQ1920="Sites strategiques, MLL, Pylone, etc.","ENVTECH",
AQ1920="AKTIVCO DEFAUT GE &amp; POWER Cabinet","AKTIVCO",
AQ1920="AKTIVCO Coupure ENEO &amp; Baisse de tension","AKTIVCO GRID ONLY",
AQ1920="Coupure ENEO &amp; Baisse de tension","IHS GRID ONLY",
AQ1920="Defaut GE &amp; POWER Cabinet","IHS",
AQ1920="Sharing","Partners",
AQ1920="Sites strategiques &amp; DataCenter","SST &amp; DC",
AQ1920="Exclu","Exclu",
AQ1920="SAT","SAT",
AQ1920="SPARE-ISSUE","SPARE-ISSUE",
AQ1920="Fiber CAmtel","TRANS_FO_CAMTEL",
AQ1920="Fiber AOF","Fiber AOF",
AQ1920="Projet OCM (HUAWEI)","TRAVAUX-HUAWEI",
AQ1920="Projet OCM (NOKIA)","TRAVAUX-NOKIA",
AQ1920="ACCESS-ISSUE","ACCESS-ISSUE",
AQ1920="Projet OCM (ZTE, NOKIA, autres projets)","TRAVAUX OCM",
AQ1920="No root CAuse","No root cause",
AQ1920="ODU HS","PDH",
AQ1920="IP &amp; VLAN","PDH",
AQ1920="Warehouse HUAWEI","SPARE-ISSUE",
AQ1920="SPARE-HS","SPARE-ISSUE",
AQ1920="Power Telco","BSS",AQ1920="no impacts","no impacts"
),"")</f>
        <v>No root cause</v>
      </c>
      <c r="AP1920" s="48" t="str" cm="1">
        <f t="array" ref="AP1920">IFERROR(_xlfn.IFS(
AQ1920="MPR ISSUE","TX ISSUE",
AQ1920="BSS Hardware Issue","RAN ISSUE",
AQ1920="Sites strategiques, MLL, Pylone, etc.","ENVTECH",
AQ1920="AKTIVCO DEFAUT GE &amp; POWER Cabinet","POWER ISSUE",
AQ1920="AKTIVCO Coupure ENEO &amp; Baisse de tension","POWER ISSUE",
AQ1920="Coupure ENEO &amp; Baisse de tension","POWER ISSUE",
AQ1920="Defaut GE &amp; POWER Cabinet","POWER ISSUE",
AQ1920="Sharing","POWER ISSUE",
AQ1920="Sites strategiques &amp; DataCenter","POWER ISSUE",
AQ1920="Exclu","Exclu",
AQ1920="SAT","TX ISSUE",
AQ1920="SPARE-ISSUE","SPARE-ISSUE",
AQ1920="Fiber CAmtel","TX ISSUE",
AQ1920="Fiber AOF","TX ISSUE",
AQ1920="Projet OCM (HUAWEI)","TRAVAUX-HUAWEI",
AQ1920="Projet OCM (NOKIA)","TRAVAUX -NOKIA",
AQ1920="ACCESS-ISSUE","ACCESS-ISSUE",
AQ1920="Projet OCM (ZTE, NOKIA, autres projets)","TRAVAUX OCM",
AQ1920="No root CAuse","No root cause",
AQ1920="ODU HS","TX ISSUE",
AQ1920="IP &amp; VLAN","TX ISSUE",
AQ1920="Warehouse HUAWEI","SPARE-ISSUE",
AQ1920="SPARE-HS","SPARE-ISSUE",
AQ1920="Power Telco","RAN ISSUE",AQ1920="no impacts","no impacts"
),"")</f>
        <v>No root cause</v>
      </c>
      <c r="AQ1920" s="127" t="s">
        <v>5344</v>
      </c>
      <c r="AR1920" s="48" t="str" cm="1">
        <f t="array" ref="AR1920">IFERROR(_xlfn.IFS(
AQ1920="MPR ISSUE","ACTIVE",
AQ1920="BSS Hardware Issue","ACTIVE",
AQ1920="Sites strategiques, MLL, Pylone, etc.","PASSIVE",
AQ1920="AKTIVCO DEFAUT GE &amp; POWER Cabinet","PASSIVE",
AQ1920="AKTIVCO Coupure ENEO &amp; Baisse de tension","PASSIVE",
AQ1920="Coupure ENEO &amp; Baisse de tension","PASSIVE",
AQ1920="Defaut GE &amp; POWER Cabinet","PASSIVE",
AQ1920="Sharing","PASSIVE",
AQ1920="Sites strategiques &amp; DataCenter","PASSIVE",
AQ1920="Exclu","Exclu",
AQ1920="SAT","ACTIVE",
AQ1920="SPARE-ISSUE","SPARE-ISSUE",
AQ1920="Fiber CAmtel","ACTIVE",
AQ1920="Fiber AOF","ACTIVE",
AQ1920="Projet OCM (HUAWEI)","PLANNED WORKS",
AQ1920="Projet OCM (NOKIA)","PLANNED WORKS",
AQ1920="ACCESS-ISSUE","ACCESS-ISSUE",
AQ1920="Projet OCM (ZTE, NOKIA, autres projets)","PLANNED WORKS",
AQ1920="No root CAuse","No root cause",
AQ1920="ODU HS","ACTIVE",
AQ1920="IP &amp; VLAN","ACTIVE",
AQ1920="Warehouse HUAWEI","SPARE-ISSUE",
AQ1920="SPARE-HS","SPARE-ISSUE",
AQ1920="Power Telco","ACTIVE", AQ1920="no impacts","no impacts"
),"")</f>
        <v>No root cause</v>
      </c>
      <c r="AS1920" s="92" t="s">
        <v>5537</v>
      </c>
      <c r="AT1920" s="98" t="s">
        <v>3574</v>
      </c>
      <c r="AV1920" s="17" t="s">
        <v>5537</v>
      </c>
      <c r="AW1920" s="7" t="s">
        <v>5537</v>
      </c>
      <c r="AX1920" s="6" t="s">
        <v>5537</v>
      </c>
      <c r="AY1920" s="7"/>
      <c r="AZ1920" s="3" t="s">
        <v>5537</v>
      </c>
      <c r="BA1920" s="18" t="s">
        <v>5537</v>
      </c>
      <c r="BB1920" s="18" t="s">
        <v>5537</v>
      </c>
      <c r="BC1920" s="18" t="s">
        <v>5537</v>
      </c>
      <c r="BD1920" s="18" t="s">
        <v>5537</v>
      </c>
      <c r="BE1920" s="18" t="s">
        <v>5537</v>
      </c>
      <c r="BF1920" s="18" t="s">
        <v>5537</v>
      </c>
      <c r="BG1920" s="18" t="s">
        <v>5537</v>
      </c>
      <c r="BH1920" s="18" t="s">
        <v>5537</v>
      </c>
      <c r="BI1920" s="18" t="s">
        <v>5537</v>
      </c>
      <c r="BJ1920" s="18" t="s">
        <v>5537</v>
      </c>
      <c r="BK1920" s="18" t="s">
        <v>5537</v>
      </c>
      <c r="BL1920" s="9" t="s">
        <v>5537</v>
      </c>
      <c r="BM1920" s="14" t="s">
        <v>5537</v>
      </c>
      <c r="BN1920" s="14" t="s">
        <v>5537</v>
      </c>
      <c r="BO1920" s="14" t="str">
        <f>_xlfn.XLOOKUP(B1920,'[4]cell downs 18042026 17h'!$B:$B,'[4]cell downs 18042026 17h'!$B:$B,"")</f>
        <v/>
      </c>
      <c r="BP1920" s="14" t="str">
        <f>_xlfn.XLOOKUP(B1920,'[5]Cells Huawei 19042026 15h'!$B:$B,'[5]Cells Huawei 19042026 15h'!$B:$B,"")</f>
        <v/>
      </c>
      <c r="BQ1920" s="9" t="str">
        <f>_xlfn.XLOOKUP(B1920,'[6]cells down 19042026 9H40'!$B:$B,'[6]cells down 19042026 9H40'!$B:$B,"")</f>
        <v/>
      </c>
      <c r="BR1920" s="9" t="s">
        <v>3574</v>
      </c>
      <c r="BS1920" s="9" t="s">
        <v>5537</v>
      </c>
      <c r="BT1920" s="108"/>
    </row>
    <row r="1921" spans="1:72" s="9" customFormat="1" x14ac:dyDescent="0.35">
      <c r="A1921" s="1" t="s">
        <v>3575</v>
      </c>
      <c r="B1921" s="8" t="s">
        <v>3576</v>
      </c>
      <c r="C1921" s="3" t="str">
        <f>_xlfn.XLOOKUP(B1921,'[1]daily break down'!$D:$D,'[1]daily break down'!$E:$E,"")</f>
        <v>CENTRE</v>
      </c>
      <c r="D1921" s="1" t="s">
        <v>11</v>
      </c>
      <c r="E1921" s="1" t="s">
        <v>318</v>
      </c>
      <c r="F1921" s="3" t="s">
        <v>69</v>
      </c>
      <c r="G1921" s="1" t="s">
        <v>3577</v>
      </c>
      <c r="H1921" s="34" t="str">
        <f>_xlfn.XLOOKUP(B1921,[2]CALCULATION!$B:$B,[2]CALCULATION!$H:$H,"")</f>
        <v>ZTE</v>
      </c>
      <c r="I1921" s="28">
        <v>0</v>
      </c>
      <c r="J1921" s="28">
        <v>0</v>
      </c>
      <c r="K1921" s="28">
        <v>0</v>
      </c>
      <c r="L1921" s="28">
        <v>0</v>
      </c>
      <c r="M1921" s="28">
        <v>0</v>
      </c>
      <c r="N1921" s="28">
        <v>0</v>
      </c>
      <c r="O1921" s="28">
        <v>0</v>
      </c>
      <c r="P1921" s="28">
        <v>0</v>
      </c>
      <c r="Q1921" s="28">
        <v>0</v>
      </c>
      <c r="R1921" s="28">
        <v>0</v>
      </c>
      <c r="S1921" s="93">
        <v>0</v>
      </c>
      <c r="T1921" s="93">
        <f>_xlfn.XLOOKUP(B1921,'[3]Nur des jours'!$B:$B,'[3]Nur des jours'!$U:$U,"")</f>
        <v>0</v>
      </c>
      <c r="U1921" s="93">
        <v>0</v>
      </c>
      <c r="V1921" s="93">
        <v>0</v>
      </c>
      <c r="W1921" s="93">
        <v>0</v>
      </c>
      <c r="X1921" s="93">
        <v>0</v>
      </c>
      <c r="Y1921" s="93">
        <v>0</v>
      </c>
      <c r="Z1921" s="93">
        <v>0</v>
      </c>
      <c r="AA1921" s="93">
        <v>0</v>
      </c>
      <c r="AB1921" s="93">
        <v>0</v>
      </c>
      <c r="AC1921" s="93"/>
      <c r="AD1921" s="93">
        <v>0</v>
      </c>
      <c r="AE1921" s="93">
        <v>0</v>
      </c>
      <c r="AF1921" s="93">
        <v>0</v>
      </c>
      <c r="AG1921" s="93"/>
      <c r="AH1921" s="93">
        <v>0</v>
      </c>
      <c r="AI1921" s="93">
        <v>0</v>
      </c>
      <c r="AJ1921" s="93">
        <v>0</v>
      </c>
      <c r="AK1921" s="93">
        <v>0</v>
      </c>
      <c r="AL1921" s="93">
        <v>0</v>
      </c>
      <c r="AM1921" s="49" t="s">
        <v>5559</v>
      </c>
      <c r="AN1921" s="49"/>
      <c r="AO1921" s="48" t="str" cm="1">
        <f t="array" ref="AO1921">IFERROR(_xlfn.IFS(
AQ1921="MPR ISSUE","PDH",
AQ1921="BSS Hardware Issue","BSS",
AQ1921="Sites strategiques, MLL, Pylone, etc.","ENVTECH",
AQ1921="AKTIVCO DEFAUT GE &amp; POWER Cabinet","AKTIVCO",
AQ1921="AKTIVCO Coupure ENEO &amp; Baisse de tension","AKTIVCO GRID ONLY",
AQ1921="Coupure ENEO &amp; Baisse de tension","IHS GRID ONLY",
AQ1921="Defaut GE &amp; POWER Cabinet","IHS",
AQ1921="Sharing","Partners",
AQ1921="Sites strategiques &amp; DataCenter","SST &amp; DC",
AQ1921="Exclu","Exclu",
AQ1921="SAT","SAT",
AQ1921="SPARE-ISSUE","SPARE-ISSUE",
AQ1921="Fiber CAmtel","TRANS_FO_CAMTEL",
AQ1921="Fiber AOF","Fiber AOF",
AQ1921="Projet OCM (HUAWEI)","TRAVAUX-HUAWEI",
AQ1921="Projet OCM (NOKIA)","TRAVAUX-NOKIA",
AQ1921="ACCESS-ISSUE","ACCESS-ISSUE",
AQ1921="Projet OCM (ZTE, NOKIA, autres projets)","TRAVAUX OCM",
AQ1921="No root CAuse","No root cause",
AQ1921="ODU HS","PDH",
AQ1921="IP &amp; VLAN","PDH",
AQ1921="Warehouse HUAWEI","SPARE-ISSUE",
AQ1921="SPARE-HS","SPARE-ISSUE",
AQ1921="Power Telco","BSS",AQ1921="no impacts","no impacts"
),"")</f>
        <v>No root cause</v>
      </c>
      <c r="AP1921" s="48" t="str" cm="1">
        <f t="array" ref="AP1921">IFERROR(_xlfn.IFS(
AQ1921="MPR ISSUE","TX ISSUE",
AQ1921="BSS Hardware Issue","RAN ISSUE",
AQ1921="Sites strategiques, MLL, Pylone, etc.","ENVTECH",
AQ1921="AKTIVCO DEFAUT GE &amp; POWER Cabinet","POWER ISSUE",
AQ1921="AKTIVCO Coupure ENEO &amp; Baisse de tension","POWER ISSUE",
AQ1921="Coupure ENEO &amp; Baisse de tension","POWER ISSUE",
AQ1921="Defaut GE &amp; POWER Cabinet","POWER ISSUE",
AQ1921="Sharing","POWER ISSUE",
AQ1921="Sites strategiques &amp; DataCenter","POWER ISSUE",
AQ1921="Exclu","Exclu",
AQ1921="SAT","TX ISSUE",
AQ1921="SPARE-ISSUE","SPARE-ISSUE",
AQ1921="Fiber CAmtel","TX ISSUE",
AQ1921="Fiber AOF","TX ISSUE",
AQ1921="Projet OCM (HUAWEI)","TRAVAUX-HUAWEI",
AQ1921="Projet OCM (NOKIA)","TRAVAUX -NOKIA",
AQ1921="ACCESS-ISSUE","ACCESS-ISSUE",
AQ1921="Projet OCM (ZTE, NOKIA, autres projets)","TRAVAUX OCM",
AQ1921="No root CAuse","No root cause",
AQ1921="ODU HS","TX ISSUE",
AQ1921="IP &amp; VLAN","TX ISSUE",
AQ1921="Warehouse HUAWEI","SPARE-ISSUE",
AQ1921="SPARE-HS","SPARE-ISSUE",
AQ1921="Power Telco","RAN ISSUE",AQ1921="no impacts","no impacts"
),"")</f>
        <v>No root cause</v>
      </c>
      <c r="AQ1921" s="127" t="s">
        <v>5344</v>
      </c>
      <c r="AR1921" s="48" t="str" cm="1">
        <f t="array" ref="AR1921">IFERROR(_xlfn.IFS(
AQ1921="MPR ISSUE","ACTIVE",
AQ1921="BSS Hardware Issue","ACTIVE",
AQ1921="Sites strategiques, MLL, Pylone, etc.","PASSIVE",
AQ1921="AKTIVCO DEFAUT GE &amp; POWER Cabinet","PASSIVE",
AQ1921="AKTIVCO Coupure ENEO &amp; Baisse de tension","PASSIVE",
AQ1921="Coupure ENEO &amp; Baisse de tension","PASSIVE",
AQ1921="Defaut GE &amp; POWER Cabinet","PASSIVE",
AQ1921="Sharing","PASSIVE",
AQ1921="Sites strategiques &amp; DataCenter","PASSIVE",
AQ1921="Exclu","Exclu",
AQ1921="SAT","ACTIVE",
AQ1921="SPARE-ISSUE","SPARE-ISSUE",
AQ1921="Fiber CAmtel","ACTIVE",
AQ1921="Fiber AOF","ACTIVE",
AQ1921="Projet OCM (HUAWEI)","PLANNED WORKS",
AQ1921="Projet OCM (NOKIA)","PLANNED WORKS",
AQ1921="ACCESS-ISSUE","ACCESS-ISSUE",
AQ1921="Projet OCM (ZTE, NOKIA, autres projets)","PLANNED WORKS",
AQ1921="No root CAuse","No root cause",
AQ1921="ODU HS","ACTIVE",
AQ1921="IP &amp; VLAN","ACTIVE",
AQ1921="Warehouse HUAWEI","SPARE-ISSUE",
AQ1921="SPARE-HS","SPARE-ISSUE",
AQ1921="Power Telco","ACTIVE", AQ1921="no impacts","no impacts"
),"")</f>
        <v>No root cause</v>
      </c>
      <c r="AS1921" s="92" t="s">
        <v>5537</v>
      </c>
      <c r="AT1921" s="98" t="s">
        <v>3576</v>
      </c>
      <c r="AV1921" s="17" t="s">
        <v>5537</v>
      </c>
      <c r="AW1921" s="7" t="s">
        <v>5537</v>
      </c>
      <c r="AX1921" s="6" t="s">
        <v>5537</v>
      </c>
      <c r="AY1921" s="7"/>
      <c r="AZ1921" s="3" t="s">
        <v>5537</v>
      </c>
      <c r="BA1921" s="18" t="s">
        <v>5537</v>
      </c>
      <c r="BB1921" s="18" t="s">
        <v>5537</v>
      </c>
      <c r="BC1921" s="18" t="s">
        <v>5537</v>
      </c>
      <c r="BD1921" s="18" t="s">
        <v>5537</v>
      </c>
      <c r="BE1921" s="18" t="s">
        <v>5537</v>
      </c>
      <c r="BF1921" s="18" t="s">
        <v>5537</v>
      </c>
      <c r="BG1921" s="18" t="s">
        <v>5537</v>
      </c>
      <c r="BH1921" s="18" t="s">
        <v>5537</v>
      </c>
      <c r="BI1921" s="18" t="s">
        <v>5537</v>
      </c>
      <c r="BJ1921" s="18" t="s">
        <v>5537</v>
      </c>
      <c r="BK1921" s="18" t="s">
        <v>5537</v>
      </c>
      <c r="BL1921" s="9" t="s">
        <v>5537</v>
      </c>
      <c r="BM1921" s="14" t="s">
        <v>5537</v>
      </c>
      <c r="BN1921" s="14" t="s">
        <v>5537</v>
      </c>
      <c r="BO1921" s="14" t="str">
        <f>_xlfn.XLOOKUP(B1921,'[4]cell downs 18042026 17h'!$B:$B,'[4]cell downs 18042026 17h'!$B:$B,"")</f>
        <v/>
      </c>
      <c r="BP1921" s="14" t="str">
        <f>_xlfn.XLOOKUP(B1921,'[5]Cells Huawei 19042026 15h'!$B:$B,'[5]Cells Huawei 19042026 15h'!$B:$B,"")</f>
        <v/>
      </c>
      <c r="BQ1921" s="9" t="str">
        <f>_xlfn.XLOOKUP(B1921,'[6]cells down 19042026 9H40'!$B:$B,'[6]cells down 19042026 9H40'!$B:$B,"")</f>
        <v/>
      </c>
      <c r="BR1921" s="9" t="s">
        <v>3576</v>
      </c>
      <c r="BS1921" s="9" t="s">
        <v>154</v>
      </c>
      <c r="BT1921" s="108"/>
    </row>
    <row r="1922" spans="1:72" s="9" customFormat="1" x14ac:dyDescent="0.35">
      <c r="A1922" s="1" t="s">
        <v>3578</v>
      </c>
      <c r="B1922" s="8" t="s">
        <v>3579</v>
      </c>
      <c r="C1922" s="3" t="str">
        <f>_xlfn.XLOOKUP(B1922,'[1]daily break down'!$D:$D,'[1]daily break down'!$E:$E,"")</f>
        <v>CENTRE</v>
      </c>
      <c r="D1922" s="1" t="s">
        <v>11</v>
      </c>
      <c r="E1922" s="1" t="s">
        <v>318</v>
      </c>
      <c r="F1922" s="3" t="s">
        <v>69</v>
      </c>
      <c r="G1922" s="1" t="s">
        <v>3580</v>
      </c>
      <c r="H1922" s="34" t="str">
        <f>_xlfn.XLOOKUP(B1922,[2]CALCULATION!$B:$B,[2]CALCULATION!$H:$H,"")</f>
        <v>ZTE</v>
      </c>
      <c r="I1922" s="28">
        <v>0</v>
      </c>
      <c r="J1922" s="28">
        <v>0</v>
      </c>
      <c r="K1922" s="28">
        <v>0</v>
      </c>
      <c r="L1922" s="28">
        <v>0</v>
      </c>
      <c r="M1922" s="28">
        <v>0</v>
      </c>
      <c r="N1922" s="28">
        <v>0</v>
      </c>
      <c r="O1922" s="28">
        <v>0</v>
      </c>
      <c r="P1922" s="28">
        <v>0</v>
      </c>
      <c r="Q1922" s="28">
        <v>0</v>
      </c>
      <c r="R1922" s="28">
        <v>0</v>
      </c>
      <c r="S1922" s="93">
        <v>0</v>
      </c>
      <c r="T1922" s="93">
        <f>_xlfn.XLOOKUP(B1922,'[3]Nur des jours'!$B:$B,'[3]Nur des jours'!$U:$U,"")</f>
        <v>0</v>
      </c>
      <c r="U1922" s="93">
        <v>0</v>
      </c>
      <c r="V1922" s="93">
        <v>0</v>
      </c>
      <c r="W1922" s="93">
        <v>0</v>
      </c>
      <c r="X1922" s="93">
        <v>0</v>
      </c>
      <c r="Y1922" s="93">
        <v>0</v>
      </c>
      <c r="Z1922" s="93">
        <v>0</v>
      </c>
      <c r="AA1922" s="93">
        <v>0</v>
      </c>
      <c r="AB1922" s="93">
        <v>0</v>
      </c>
      <c r="AC1922" s="93"/>
      <c r="AD1922" s="93">
        <v>0</v>
      </c>
      <c r="AE1922" s="93">
        <v>0</v>
      </c>
      <c r="AF1922" s="93">
        <v>0</v>
      </c>
      <c r="AG1922" s="93"/>
      <c r="AH1922" s="93">
        <v>0</v>
      </c>
      <c r="AI1922" s="93">
        <v>0</v>
      </c>
      <c r="AJ1922" s="93">
        <v>0</v>
      </c>
      <c r="AK1922" s="93">
        <v>0</v>
      </c>
      <c r="AL1922" s="93">
        <v>0</v>
      </c>
      <c r="AM1922" s="49" t="s">
        <v>5559</v>
      </c>
      <c r="AN1922" s="49"/>
      <c r="AO1922" s="48" t="str" cm="1">
        <f t="array" ref="AO1922">IFERROR(_xlfn.IFS(
AQ1922="MPR ISSUE","PDH",
AQ1922="BSS Hardware Issue","BSS",
AQ1922="Sites strategiques, MLL, Pylone, etc.","ENVTECH",
AQ1922="AKTIVCO DEFAUT GE &amp; POWER Cabinet","AKTIVCO",
AQ1922="AKTIVCO Coupure ENEO &amp; Baisse de tension","AKTIVCO GRID ONLY",
AQ1922="Coupure ENEO &amp; Baisse de tension","IHS GRID ONLY",
AQ1922="Defaut GE &amp; POWER Cabinet","IHS",
AQ1922="Sharing","Partners",
AQ1922="Sites strategiques &amp; DataCenter","SST &amp; DC",
AQ1922="Exclu","Exclu",
AQ1922="SAT","SAT",
AQ1922="SPARE-ISSUE","SPARE-ISSUE",
AQ1922="Fiber CAmtel","TRANS_FO_CAMTEL",
AQ1922="Fiber AOF","Fiber AOF",
AQ1922="Projet OCM (HUAWEI)","TRAVAUX-HUAWEI",
AQ1922="Projet OCM (NOKIA)","TRAVAUX-NOKIA",
AQ1922="ACCESS-ISSUE","ACCESS-ISSUE",
AQ1922="Projet OCM (ZTE, NOKIA, autres projets)","TRAVAUX OCM",
AQ1922="No root CAuse","No root cause",
AQ1922="ODU HS","PDH",
AQ1922="IP &amp; VLAN","PDH",
AQ1922="Warehouse HUAWEI","SPARE-ISSUE",
AQ1922="SPARE-HS","SPARE-ISSUE",
AQ1922="Power Telco","BSS",AQ1922="no impacts","no impacts"
),"")</f>
        <v>No root cause</v>
      </c>
      <c r="AP1922" s="48" t="str" cm="1">
        <f t="array" ref="AP1922">IFERROR(_xlfn.IFS(
AQ1922="MPR ISSUE","TX ISSUE",
AQ1922="BSS Hardware Issue","RAN ISSUE",
AQ1922="Sites strategiques, MLL, Pylone, etc.","ENVTECH",
AQ1922="AKTIVCO DEFAUT GE &amp; POWER Cabinet","POWER ISSUE",
AQ1922="AKTIVCO Coupure ENEO &amp; Baisse de tension","POWER ISSUE",
AQ1922="Coupure ENEO &amp; Baisse de tension","POWER ISSUE",
AQ1922="Defaut GE &amp; POWER Cabinet","POWER ISSUE",
AQ1922="Sharing","POWER ISSUE",
AQ1922="Sites strategiques &amp; DataCenter","POWER ISSUE",
AQ1922="Exclu","Exclu",
AQ1922="SAT","TX ISSUE",
AQ1922="SPARE-ISSUE","SPARE-ISSUE",
AQ1922="Fiber CAmtel","TX ISSUE",
AQ1922="Fiber AOF","TX ISSUE",
AQ1922="Projet OCM (HUAWEI)","TRAVAUX-HUAWEI",
AQ1922="Projet OCM (NOKIA)","TRAVAUX -NOKIA",
AQ1922="ACCESS-ISSUE","ACCESS-ISSUE",
AQ1922="Projet OCM (ZTE, NOKIA, autres projets)","TRAVAUX OCM",
AQ1922="No root CAuse","No root cause",
AQ1922="ODU HS","TX ISSUE",
AQ1922="IP &amp; VLAN","TX ISSUE",
AQ1922="Warehouse HUAWEI","SPARE-ISSUE",
AQ1922="SPARE-HS","SPARE-ISSUE",
AQ1922="Power Telco","RAN ISSUE",AQ1922="no impacts","no impacts"
),"")</f>
        <v>No root cause</v>
      </c>
      <c r="AQ1922" s="127" t="s">
        <v>5344</v>
      </c>
      <c r="AR1922" s="48" t="str" cm="1">
        <f t="array" ref="AR1922">IFERROR(_xlfn.IFS(
AQ1922="MPR ISSUE","ACTIVE",
AQ1922="BSS Hardware Issue","ACTIVE",
AQ1922="Sites strategiques, MLL, Pylone, etc.","PASSIVE",
AQ1922="AKTIVCO DEFAUT GE &amp; POWER Cabinet","PASSIVE",
AQ1922="AKTIVCO Coupure ENEO &amp; Baisse de tension","PASSIVE",
AQ1922="Coupure ENEO &amp; Baisse de tension","PASSIVE",
AQ1922="Defaut GE &amp; POWER Cabinet","PASSIVE",
AQ1922="Sharing","PASSIVE",
AQ1922="Sites strategiques &amp; DataCenter","PASSIVE",
AQ1922="Exclu","Exclu",
AQ1922="SAT","ACTIVE",
AQ1922="SPARE-ISSUE","SPARE-ISSUE",
AQ1922="Fiber CAmtel","ACTIVE",
AQ1922="Fiber AOF","ACTIVE",
AQ1922="Projet OCM (HUAWEI)","PLANNED WORKS",
AQ1922="Projet OCM (NOKIA)","PLANNED WORKS",
AQ1922="ACCESS-ISSUE","ACCESS-ISSUE",
AQ1922="Projet OCM (ZTE, NOKIA, autres projets)","PLANNED WORKS",
AQ1922="No root CAuse","No root cause",
AQ1922="ODU HS","ACTIVE",
AQ1922="IP &amp; VLAN","ACTIVE",
AQ1922="Warehouse HUAWEI","SPARE-ISSUE",
AQ1922="SPARE-HS","SPARE-ISSUE",
AQ1922="Power Telco","ACTIVE", AQ1922="no impacts","no impacts"
),"")</f>
        <v>No root cause</v>
      </c>
      <c r="AS1922" s="92" t="s">
        <v>5537</v>
      </c>
      <c r="AT1922" s="98" t="s">
        <v>3579</v>
      </c>
      <c r="AV1922" s="17" t="s">
        <v>5537</v>
      </c>
      <c r="AW1922" s="7" t="s">
        <v>5537</v>
      </c>
      <c r="AX1922" s="6" t="s">
        <v>5537</v>
      </c>
      <c r="AY1922" s="7"/>
      <c r="AZ1922" s="3" t="s">
        <v>5537</v>
      </c>
      <c r="BA1922" s="18" t="s">
        <v>5537</v>
      </c>
      <c r="BB1922" s="18" t="s">
        <v>5537</v>
      </c>
      <c r="BC1922" s="18" t="s">
        <v>5537</v>
      </c>
      <c r="BD1922" s="18" t="s">
        <v>5537</v>
      </c>
      <c r="BE1922" s="18" t="s">
        <v>5537</v>
      </c>
      <c r="BF1922" s="18" t="s">
        <v>5537</v>
      </c>
      <c r="BG1922" s="18" t="s">
        <v>5537</v>
      </c>
      <c r="BH1922" s="18" t="s">
        <v>5537</v>
      </c>
      <c r="BI1922" s="18" t="s">
        <v>5537</v>
      </c>
      <c r="BJ1922" s="18" t="s">
        <v>5537</v>
      </c>
      <c r="BK1922" s="18" t="s">
        <v>5537</v>
      </c>
      <c r="BL1922" s="9" t="s">
        <v>5537</v>
      </c>
      <c r="BM1922" s="14" t="s">
        <v>5537</v>
      </c>
      <c r="BN1922" s="14" t="s">
        <v>5537</v>
      </c>
      <c r="BO1922" s="14" t="str">
        <f>_xlfn.XLOOKUP(B1922,'[4]cell downs 18042026 17h'!$B:$B,'[4]cell downs 18042026 17h'!$B:$B,"")</f>
        <v/>
      </c>
      <c r="BP1922" s="14" t="str">
        <f>_xlfn.XLOOKUP(B1922,'[5]Cells Huawei 19042026 15h'!$B:$B,'[5]Cells Huawei 19042026 15h'!$B:$B,"")</f>
        <v/>
      </c>
      <c r="BQ1922" s="9" t="str">
        <f>_xlfn.XLOOKUP(B1922,'[6]cells down 19042026 9H40'!$B:$B,'[6]cells down 19042026 9H40'!$B:$B,"")</f>
        <v/>
      </c>
      <c r="BR1922" s="9" t="s">
        <v>3579</v>
      </c>
      <c r="BS1922" s="9" t="s">
        <v>154</v>
      </c>
      <c r="BT1922" s="108"/>
    </row>
    <row r="1923" spans="1:72" s="9" customFormat="1" x14ac:dyDescent="0.35">
      <c r="A1923" s="1" t="s">
        <v>3581</v>
      </c>
      <c r="B1923" s="8" t="s">
        <v>3582</v>
      </c>
      <c r="C1923" s="3" t="str">
        <f>_xlfn.XLOOKUP(B1923,'[1]daily break down'!$D:$D,'[1]daily break down'!$E:$E,"")</f>
        <v>CENTRE</v>
      </c>
      <c r="D1923" s="1" t="s">
        <v>11</v>
      </c>
      <c r="E1923" s="1" t="s">
        <v>237</v>
      </c>
      <c r="F1923" s="3" t="s">
        <v>226</v>
      </c>
      <c r="G1923" s="1" t="s">
        <v>3583</v>
      </c>
      <c r="H1923" s="34" t="str">
        <f>_xlfn.XLOOKUP(B1923,[2]CALCULATION!$B:$B,[2]CALCULATION!$H:$H,"")</f>
        <v>ZTE</v>
      </c>
      <c r="I1923" s="28">
        <v>0</v>
      </c>
      <c r="J1923" s="28">
        <v>0</v>
      </c>
      <c r="K1923" s="28">
        <v>0</v>
      </c>
      <c r="L1923" s="28">
        <v>0</v>
      </c>
      <c r="M1923" s="28">
        <v>0</v>
      </c>
      <c r="N1923" s="28">
        <v>0</v>
      </c>
      <c r="O1923" s="28">
        <v>0</v>
      </c>
      <c r="P1923" s="28">
        <v>0</v>
      </c>
      <c r="Q1923" s="28">
        <v>0</v>
      </c>
      <c r="R1923" s="28">
        <v>0</v>
      </c>
      <c r="S1923" s="93">
        <v>0</v>
      </c>
      <c r="T1923" s="93">
        <f>_xlfn.XLOOKUP(B1923,'[3]Nur des jours'!$B:$B,'[3]Nur des jours'!$U:$U,"")</f>
        <v>0</v>
      </c>
      <c r="U1923" s="93">
        <v>0</v>
      </c>
      <c r="V1923" s="93">
        <v>0</v>
      </c>
      <c r="W1923" s="93">
        <v>0</v>
      </c>
      <c r="X1923" s="93">
        <v>0</v>
      </c>
      <c r="Y1923" s="93">
        <v>0</v>
      </c>
      <c r="Z1923" s="93">
        <v>0</v>
      </c>
      <c r="AA1923" s="93">
        <v>0</v>
      </c>
      <c r="AB1923" s="93">
        <v>0</v>
      </c>
      <c r="AC1923" s="93"/>
      <c r="AD1923" s="93">
        <v>0</v>
      </c>
      <c r="AE1923" s="93">
        <v>0</v>
      </c>
      <c r="AF1923" s="93">
        <v>0</v>
      </c>
      <c r="AG1923" s="93"/>
      <c r="AH1923" s="93">
        <v>0</v>
      </c>
      <c r="AI1923" s="93">
        <v>0</v>
      </c>
      <c r="AJ1923" s="93">
        <v>0</v>
      </c>
      <c r="AK1923" s="93">
        <v>0</v>
      </c>
      <c r="AL1923" s="93">
        <v>0</v>
      </c>
      <c r="AM1923" s="49" t="s">
        <v>5559</v>
      </c>
      <c r="AN1923" s="49"/>
      <c r="AO1923" s="48" t="str" cm="1">
        <f t="array" ref="AO1923">IFERROR(_xlfn.IFS(
AQ1923="MPR ISSUE","PDH",
AQ1923="BSS Hardware Issue","BSS",
AQ1923="Sites strategiques, MLL, Pylone, etc.","ENVTECH",
AQ1923="AKTIVCO DEFAUT GE &amp; POWER Cabinet","AKTIVCO",
AQ1923="AKTIVCO Coupure ENEO &amp; Baisse de tension","AKTIVCO GRID ONLY",
AQ1923="Coupure ENEO &amp; Baisse de tension","IHS GRID ONLY",
AQ1923="Defaut GE &amp; POWER Cabinet","IHS",
AQ1923="Sharing","Partners",
AQ1923="Sites strategiques &amp; DataCenter","SST &amp; DC",
AQ1923="Exclu","Exclu",
AQ1923="SAT","SAT",
AQ1923="SPARE-ISSUE","SPARE-ISSUE",
AQ1923="Fiber CAmtel","TRANS_FO_CAMTEL",
AQ1923="Fiber AOF","Fiber AOF",
AQ1923="Projet OCM (HUAWEI)","TRAVAUX-HUAWEI",
AQ1923="Projet OCM (NOKIA)","TRAVAUX-NOKIA",
AQ1923="ACCESS-ISSUE","ACCESS-ISSUE",
AQ1923="Projet OCM (ZTE, NOKIA, autres projets)","TRAVAUX OCM",
AQ1923="No root CAuse","No root cause",
AQ1923="ODU HS","PDH",
AQ1923="IP &amp; VLAN","PDH",
AQ1923="Warehouse HUAWEI","SPARE-ISSUE",
AQ1923="SPARE-HS","SPARE-ISSUE",
AQ1923="Power Telco","BSS",AQ1923="no impacts","no impacts"
),"")</f>
        <v>No root cause</v>
      </c>
      <c r="AP1923" s="48" t="str" cm="1">
        <f t="array" ref="AP1923">IFERROR(_xlfn.IFS(
AQ1923="MPR ISSUE","TX ISSUE",
AQ1923="BSS Hardware Issue","RAN ISSUE",
AQ1923="Sites strategiques, MLL, Pylone, etc.","ENVTECH",
AQ1923="AKTIVCO DEFAUT GE &amp; POWER Cabinet","POWER ISSUE",
AQ1923="AKTIVCO Coupure ENEO &amp; Baisse de tension","POWER ISSUE",
AQ1923="Coupure ENEO &amp; Baisse de tension","POWER ISSUE",
AQ1923="Defaut GE &amp; POWER Cabinet","POWER ISSUE",
AQ1923="Sharing","POWER ISSUE",
AQ1923="Sites strategiques &amp; DataCenter","POWER ISSUE",
AQ1923="Exclu","Exclu",
AQ1923="SAT","TX ISSUE",
AQ1923="SPARE-ISSUE","SPARE-ISSUE",
AQ1923="Fiber CAmtel","TX ISSUE",
AQ1923="Fiber AOF","TX ISSUE",
AQ1923="Projet OCM (HUAWEI)","TRAVAUX-HUAWEI",
AQ1923="Projet OCM (NOKIA)","TRAVAUX -NOKIA",
AQ1923="ACCESS-ISSUE","ACCESS-ISSUE",
AQ1923="Projet OCM (ZTE, NOKIA, autres projets)","TRAVAUX OCM",
AQ1923="No root CAuse","No root cause",
AQ1923="ODU HS","TX ISSUE",
AQ1923="IP &amp; VLAN","TX ISSUE",
AQ1923="Warehouse HUAWEI","SPARE-ISSUE",
AQ1923="SPARE-HS","SPARE-ISSUE",
AQ1923="Power Telco","RAN ISSUE",AQ1923="no impacts","no impacts"
),"")</f>
        <v>No root cause</v>
      </c>
      <c r="AQ1923" s="127" t="s">
        <v>5344</v>
      </c>
      <c r="AR1923" s="48" t="str" cm="1">
        <f t="array" ref="AR1923">IFERROR(_xlfn.IFS(
AQ1923="MPR ISSUE","ACTIVE",
AQ1923="BSS Hardware Issue","ACTIVE",
AQ1923="Sites strategiques, MLL, Pylone, etc.","PASSIVE",
AQ1923="AKTIVCO DEFAUT GE &amp; POWER Cabinet","PASSIVE",
AQ1923="AKTIVCO Coupure ENEO &amp; Baisse de tension","PASSIVE",
AQ1923="Coupure ENEO &amp; Baisse de tension","PASSIVE",
AQ1923="Defaut GE &amp; POWER Cabinet","PASSIVE",
AQ1923="Sharing","PASSIVE",
AQ1923="Sites strategiques &amp; DataCenter","PASSIVE",
AQ1923="Exclu","Exclu",
AQ1923="SAT","ACTIVE",
AQ1923="SPARE-ISSUE","SPARE-ISSUE",
AQ1923="Fiber CAmtel","ACTIVE",
AQ1923="Fiber AOF","ACTIVE",
AQ1923="Projet OCM (HUAWEI)","PLANNED WORKS",
AQ1923="Projet OCM (NOKIA)","PLANNED WORKS",
AQ1923="ACCESS-ISSUE","ACCESS-ISSUE",
AQ1923="Projet OCM (ZTE, NOKIA, autres projets)","PLANNED WORKS",
AQ1923="No root CAuse","No root cause",
AQ1923="ODU HS","ACTIVE",
AQ1923="IP &amp; VLAN","ACTIVE",
AQ1923="Warehouse HUAWEI","SPARE-ISSUE",
AQ1923="SPARE-HS","SPARE-ISSUE",
AQ1923="Power Telco","ACTIVE", AQ1923="no impacts","no impacts"
),"")</f>
        <v>No root cause</v>
      </c>
      <c r="AS1923" s="92" t="s">
        <v>5537</v>
      </c>
      <c r="AT1923" s="98" t="s">
        <v>3582</v>
      </c>
      <c r="AV1923" s="17" t="s">
        <v>5537</v>
      </c>
      <c r="AW1923" s="7" t="s">
        <v>5537</v>
      </c>
      <c r="AX1923" s="6" t="s">
        <v>5537</v>
      </c>
      <c r="AY1923" s="7"/>
      <c r="AZ1923" s="3" t="s">
        <v>5537</v>
      </c>
      <c r="BA1923" s="18" t="s">
        <v>5537</v>
      </c>
      <c r="BB1923" s="18" t="s">
        <v>5537</v>
      </c>
      <c r="BC1923" s="18" t="s">
        <v>5537</v>
      </c>
      <c r="BD1923" s="18" t="s">
        <v>5537</v>
      </c>
      <c r="BE1923" s="18" t="s">
        <v>5537</v>
      </c>
      <c r="BF1923" s="18" t="s">
        <v>5537</v>
      </c>
      <c r="BG1923" s="18" t="s">
        <v>5537</v>
      </c>
      <c r="BH1923" s="18" t="s">
        <v>5537</v>
      </c>
      <c r="BI1923" s="18" t="s">
        <v>5537</v>
      </c>
      <c r="BJ1923" s="18" t="s">
        <v>5537</v>
      </c>
      <c r="BK1923" s="18" t="s">
        <v>5537</v>
      </c>
      <c r="BL1923" s="9" t="s">
        <v>5537</v>
      </c>
      <c r="BM1923" s="14" t="s">
        <v>5537</v>
      </c>
      <c r="BN1923" s="14" t="s">
        <v>5537</v>
      </c>
      <c r="BO1923" s="14" t="str">
        <f>_xlfn.XLOOKUP(B1923,'[4]cell downs 18042026 17h'!$B:$B,'[4]cell downs 18042026 17h'!$B:$B,"")</f>
        <v/>
      </c>
      <c r="BP1923" s="14" t="str">
        <f>_xlfn.XLOOKUP(B1923,'[5]Cells Huawei 19042026 15h'!$B:$B,'[5]Cells Huawei 19042026 15h'!$B:$B,"")</f>
        <v/>
      </c>
      <c r="BQ1923" s="9" t="str">
        <f>_xlfn.XLOOKUP(B1923,'[6]cells down 19042026 9H40'!$B:$B,'[6]cells down 19042026 9H40'!$B:$B,"")</f>
        <v/>
      </c>
      <c r="BR1923" s="9" t="s">
        <v>3582</v>
      </c>
      <c r="BS1923" s="9" t="s">
        <v>12</v>
      </c>
      <c r="BT1923" s="108"/>
    </row>
    <row r="1924" spans="1:72" s="9" customFormat="1" x14ac:dyDescent="0.35">
      <c r="A1924" s="2" t="s">
        <v>3584</v>
      </c>
      <c r="B1924" s="8" t="s">
        <v>3585</v>
      </c>
      <c r="C1924" s="3" t="str">
        <f>_xlfn.XLOOKUP(B1924,'[1]daily break down'!$D:$D,'[1]daily break down'!$E:$E,"")</f>
        <v>CENTRE</v>
      </c>
      <c r="D1924" s="1" t="s">
        <v>11</v>
      </c>
      <c r="E1924" s="1" t="s">
        <v>12</v>
      </c>
      <c r="F1924" s="3" t="s">
        <v>226</v>
      </c>
      <c r="G1924" s="1" t="s">
        <v>3584</v>
      </c>
      <c r="H1924" s="34" t="str">
        <f>_xlfn.XLOOKUP(B1924,[2]CALCULATION!$B:$B,[2]CALCULATION!$H:$H,"")</f>
        <v>ZTE</v>
      </c>
      <c r="I1924" s="28">
        <v>0</v>
      </c>
      <c r="J1924" s="28">
        <v>0</v>
      </c>
      <c r="K1924" s="28">
        <v>0</v>
      </c>
      <c r="L1924" s="28">
        <v>0</v>
      </c>
      <c r="M1924" s="28">
        <v>0</v>
      </c>
      <c r="N1924" s="28">
        <v>0</v>
      </c>
      <c r="O1924" s="28">
        <v>0</v>
      </c>
      <c r="P1924" s="28">
        <v>0</v>
      </c>
      <c r="Q1924" s="28">
        <v>0</v>
      </c>
      <c r="R1924" s="28">
        <v>0</v>
      </c>
      <c r="S1924" s="93">
        <v>0</v>
      </c>
      <c r="T1924" s="93">
        <f>_xlfn.XLOOKUP(B1924,'[3]Nur des jours'!$B:$B,'[3]Nur des jours'!$U:$U,"")</f>
        <v>0</v>
      </c>
      <c r="U1924" s="93">
        <v>0</v>
      </c>
      <c r="V1924" s="93">
        <v>0</v>
      </c>
      <c r="W1924" s="93">
        <v>0</v>
      </c>
      <c r="X1924" s="93">
        <v>0</v>
      </c>
      <c r="Y1924" s="93">
        <v>0</v>
      </c>
      <c r="Z1924" s="93">
        <v>0</v>
      </c>
      <c r="AA1924" s="93">
        <v>0</v>
      </c>
      <c r="AB1924" s="93">
        <v>0</v>
      </c>
      <c r="AC1924" s="93"/>
      <c r="AD1924" s="93">
        <v>0</v>
      </c>
      <c r="AE1924" s="93">
        <v>0</v>
      </c>
      <c r="AF1924" s="93">
        <v>0</v>
      </c>
      <c r="AG1924" s="93"/>
      <c r="AH1924" s="93">
        <v>0</v>
      </c>
      <c r="AI1924" s="93">
        <v>0</v>
      </c>
      <c r="AJ1924" s="93">
        <v>0</v>
      </c>
      <c r="AK1924" s="93">
        <v>0</v>
      </c>
      <c r="AL1924" s="93">
        <v>0</v>
      </c>
      <c r="AM1924" s="49" t="s">
        <v>5559</v>
      </c>
      <c r="AN1924" s="49"/>
      <c r="AO1924" s="48" t="str" cm="1">
        <f t="array" ref="AO1924">IFERROR(_xlfn.IFS(
AQ1924="MPR ISSUE","PDH",
AQ1924="BSS Hardware Issue","BSS",
AQ1924="Sites strategiques, MLL, Pylone, etc.","ENVTECH",
AQ1924="AKTIVCO DEFAUT GE &amp; POWER Cabinet","AKTIVCO",
AQ1924="AKTIVCO Coupure ENEO &amp; Baisse de tension","AKTIVCO GRID ONLY",
AQ1924="Coupure ENEO &amp; Baisse de tension","IHS GRID ONLY",
AQ1924="Defaut GE &amp; POWER Cabinet","IHS",
AQ1924="Sharing","Partners",
AQ1924="Sites strategiques &amp; DataCenter","SST &amp; DC",
AQ1924="Exclu","Exclu",
AQ1924="SAT","SAT",
AQ1924="SPARE-ISSUE","SPARE-ISSUE",
AQ1924="Fiber CAmtel","TRANS_FO_CAMTEL",
AQ1924="Fiber AOF","Fiber AOF",
AQ1924="Projet OCM (HUAWEI)","TRAVAUX-HUAWEI",
AQ1924="Projet OCM (NOKIA)","TRAVAUX-NOKIA",
AQ1924="ACCESS-ISSUE","ACCESS-ISSUE",
AQ1924="Projet OCM (ZTE, NOKIA, autres projets)","TRAVAUX OCM",
AQ1924="No root CAuse","No root cause",
AQ1924="ODU HS","PDH",
AQ1924="IP &amp; VLAN","PDH",
AQ1924="Warehouse HUAWEI","SPARE-ISSUE",
AQ1924="SPARE-HS","SPARE-ISSUE",
AQ1924="Power Telco","BSS",AQ1924="no impacts","no impacts"
),"")</f>
        <v>No root cause</v>
      </c>
      <c r="AP1924" s="48" t="str" cm="1">
        <f t="array" ref="AP1924">IFERROR(_xlfn.IFS(
AQ1924="MPR ISSUE","TX ISSUE",
AQ1924="BSS Hardware Issue","RAN ISSUE",
AQ1924="Sites strategiques, MLL, Pylone, etc.","ENVTECH",
AQ1924="AKTIVCO DEFAUT GE &amp; POWER Cabinet","POWER ISSUE",
AQ1924="AKTIVCO Coupure ENEO &amp; Baisse de tension","POWER ISSUE",
AQ1924="Coupure ENEO &amp; Baisse de tension","POWER ISSUE",
AQ1924="Defaut GE &amp; POWER Cabinet","POWER ISSUE",
AQ1924="Sharing","POWER ISSUE",
AQ1924="Sites strategiques &amp; DataCenter","POWER ISSUE",
AQ1924="Exclu","Exclu",
AQ1924="SAT","TX ISSUE",
AQ1924="SPARE-ISSUE","SPARE-ISSUE",
AQ1924="Fiber CAmtel","TX ISSUE",
AQ1924="Fiber AOF","TX ISSUE",
AQ1924="Projet OCM (HUAWEI)","TRAVAUX-HUAWEI",
AQ1924="Projet OCM (NOKIA)","TRAVAUX -NOKIA",
AQ1924="ACCESS-ISSUE","ACCESS-ISSUE",
AQ1924="Projet OCM (ZTE, NOKIA, autres projets)","TRAVAUX OCM",
AQ1924="No root CAuse","No root cause",
AQ1924="ODU HS","TX ISSUE",
AQ1924="IP &amp; VLAN","TX ISSUE",
AQ1924="Warehouse HUAWEI","SPARE-ISSUE",
AQ1924="SPARE-HS","SPARE-ISSUE",
AQ1924="Power Telco","RAN ISSUE",AQ1924="no impacts","no impacts"
),"")</f>
        <v>No root cause</v>
      </c>
      <c r="AQ1924" s="127" t="s">
        <v>5344</v>
      </c>
      <c r="AR1924" s="48" t="str" cm="1">
        <f t="array" ref="AR1924">IFERROR(_xlfn.IFS(
AQ1924="MPR ISSUE","ACTIVE",
AQ1924="BSS Hardware Issue","ACTIVE",
AQ1924="Sites strategiques, MLL, Pylone, etc.","PASSIVE",
AQ1924="AKTIVCO DEFAUT GE &amp; POWER Cabinet","PASSIVE",
AQ1924="AKTIVCO Coupure ENEO &amp; Baisse de tension","PASSIVE",
AQ1924="Coupure ENEO &amp; Baisse de tension","PASSIVE",
AQ1924="Defaut GE &amp; POWER Cabinet","PASSIVE",
AQ1924="Sharing","PASSIVE",
AQ1924="Sites strategiques &amp; DataCenter","PASSIVE",
AQ1924="Exclu","Exclu",
AQ1924="SAT","ACTIVE",
AQ1924="SPARE-ISSUE","SPARE-ISSUE",
AQ1924="Fiber CAmtel","ACTIVE",
AQ1924="Fiber AOF","ACTIVE",
AQ1924="Projet OCM (HUAWEI)","PLANNED WORKS",
AQ1924="Projet OCM (NOKIA)","PLANNED WORKS",
AQ1924="ACCESS-ISSUE","ACCESS-ISSUE",
AQ1924="Projet OCM (ZTE, NOKIA, autres projets)","PLANNED WORKS",
AQ1924="No root CAuse","No root cause",
AQ1924="ODU HS","ACTIVE",
AQ1924="IP &amp; VLAN","ACTIVE",
AQ1924="Warehouse HUAWEI","SPARE-ISSUE",
AQ1924="SPARE-HS","SPARE-ISSUE",
AQ1924="Power Telco","ACTIVE", AQ1924="no impacts","no impacts"
),"")</f>
        <v>No root cause</v>
      </c>
      <c r="AS1924" s="92" t="s">
        <v>5537</v>
      </c>
      <c r="AT1924" s="98" t="s">
        <v>3585</v>
      </c>
      <c r="AV1924" s="17" t="s">
        <v>5537</v>
      </c>
      <c r="AW1924" s="7" t="s">
        <v>5537</v>
      </c>
      <c r="AX1924" s="6" t="s">
        <v>5537</v>
      </c>
      <c r="AY1924" s="7"/>
      <c r="AZ1924" s="3" t="s">
        <v>5537</v>
      </c>
      <c r="BA1924" s="18" t="s">
        <v>5537</v>
      </c>
      <c r="BB1924" s="18" t="s">
        <v>5537</v>
      </c>
      <c r="BC1924" s="18" t="s">
        <v>5537</v>
      </c>
      <c r="BD1924" s="18" t="s">
        <v>5537</v>
      </c>
      <c r="BE1924" s="18" t="s">
        <v>5537</v>
      </c>
      <c r="BF1924" s="18" t="s">
        <v>5537</v>
      </c>
      <c r="BG1924" s="18" t="s">
        <v>5537</v>
      </c>
      <c r="BH1924" s="18" t="s">
        <v>5537</v>
      </c>
      <c r="BI1924" s="18" t="s">
        <v>5537</v>
      </c>
      <c r="BJ1924" s="18" t="s">
        <v>5537</v>
      </c>
      <c r="BK1924" s="18" t="s">
        <v>5537</v>
      </c>
      <c r="BL1924" s="9" t="s">
        <v>5537</v>
      </c>
      <c r="BM1924" s="14" t="s">
        <v>5537</v>
      </c>
      <c r="BN1924" s="14" t="s">
        <v>5537</v>
      </c>
      <c r="BO1924" s="14" t="str">
        <f>_xlfn.XLOOKUP(B1924,'[4]cell downs 18042026 17h'!$B:$B,'[4]cell downs 18042026 17h'!$B:$B,"")</f>
        <v/>
      </c>
      <c r="BP1924" s="14" t="str">
        <f>_xlfn.XLOOKUP(B1924,'[5]Cells Huawei 19042026 15h'!$B:$B,'[5]Cells Huawei 19042026 15h'!$B:$B,"")</f>
        <v/>
      </c>
      <c r="BQ1924" s="9" t="str">
        <f>_xlfn.XLOOKUP(B1924,'[6]cells down 19042026 9H40'!$B:$B,'[6]cells down 19042026 9H40'!$B:$B,"")</f>
        <v/>
      </c>
      <c r="BR1924" s="9" t="s">
        <v>3585</v>
      </c>
      <c r="BS1924" s="9" t="s">
        <v>154</v>
      </c>
      <c r="BT1924" s="108"/>
    </row>
    <row r="1925" spans="1:72" s="9" customFormat="1" x14ac:dyDescent="0.35">
      <c r="A1925" s="1" t="s">
        <v>3586</v>
      </c>
      <c r="B1925" s="8" t="s">
        <v>3587</v>
      </c>
      <c r="C1925" s="3" t="str">
        <f>_xlfn.XLOOKUP(B1925,'[1]daily break down'!$D:$D,'[1]daily break down'!$E:$E,"")</f>
        <v>CENTRE</v>
      </c>
      <c r="D1925" s="1" t="s">
        <v>11</v>
      </c>
      <c r="E1925" s="1" t="s">
        <v>12</v>
      </c>
      <c r="F1925" s="3" t="s">
        <v>226</v>
      </c>
      <c r="G1925" s="1" t="s">
        <v>3586</v>
      </c>
      <c r="H1925" s="34" t="str">
        <f>_xlfn.XLOOKUP(B1925,[2]CALCULATION!$B:$B,[2]CALCULATION!$H:$H,"")</f>
        <v>ZTE</v>
      </c>
      <c r="I1925" s="28">
        <v>0</v>
      </c>
      <c r="J1925" s="28">
        <v>0</v>
      </c>
      <c r="K1925" s="28">
        <v>0</v>
      </c>
      <c r="L1925" s="28">
        <v>0</v>
      </c>
      <c r="M1925" s="28">
        <v>0</v>
      </c>
      <c r="N1925" s="28">
        <v>0</v>
      </c>
      <c r="O1925" s="28">
        <v>0</v>
      </c>
      <c r="P1925" s="28">
        <v>0</v>
      </c>
      <c r="Q1925" s="28">
        <v>0</v>
      </c>
      <c r="R1925" s="28">
        <v>0</v>
      </c>
      <c r="S1925" s="93">
        <v>0</v>
      </c>
      <c r="T1925" s="93">
        <f>_xlfn.XLOOKUP(B1925,'[3]Nur des jours'!$B:$B,'[3]Nur des jours'!$U:$U,"")</f>
        <v>0</v>
      </c>
      <c r="U1925" s="93">
        <v>0</v>
      </c>
      <c r="V1925" s="93">
        <v>0</v>
      </c>
      <c r="W1925" s="93">
        <v>0</v>
      </c>
      <c r="X1925" s="93">
        <v>0</v>
      </c>
      <c r="Y1925" s="93">
        <v>0</v>
      </c>
      <c r="Z1925" s="93">
        <v>0</v>
      </c>
      <c r="AA1925" s="93">
        <v>0</v>
      </c>
      <c r="AB1925" s="93">
        <v>0</v>
      </c>
      <c r="AC1925" s="93"/>
      <c r="AD1925" s="93">
        <v>0</v>
      </c>
      <c r="AE1925" s="93">
        <v>0</v>
      </c>
      <c r="AF1925" s="93">
        <v>0</v>
      </c>
      <c r="AG1925" s="93"/>
      <c r="AH1925" s="93">
        <v>0</v>
      </c>
      <c r="AI1925" s="93">
        <v>0</v>
      </c>
      <c r="AJ1925" s="93">
        <v>0</v>
      </c>
      <c r="AK1925" s="93">
        <v>0</v>
      </c>
      <c r="AL1925" s="93">
        <v>0</v>
      </c>
      <c r="AM1925" s="49" t="s">
        <v>5559</v>
      </c>
      <c r="AN1925" s="49"/>
      <c r="AO1925" s="48" t="str" cm="1">
        <f t="array" ref="AO1925">IFERROR(_xlfn.IFS(
AQ1925="MPR ISSUE","PDH",
AQ1925="BSS Hardware Issue","BSS",
AQ1925="Sites strategiques, MLL, Pylone, etc.","ENVTECH",
AQ1925="AKTIVCO DEFAUT GE &amp; POWER Cabinet","AKTIVCO",
AQ1925="AKTIVCO Coupure ENEO &amp; Baisse de tension","AKTIVCO GRID ONLY",
AQ1925="Coupure ENEO &amp; Baisse de tension","IHS GRID ONLY",
AQ1925="Defaut GE &amp; POWER Cabinet","IHS",
AQ1925="Sharing","Partners",
AQ1925="Sites strategiques &amp; DataCenter","SST &amp; DC",
AQ1925="Exclu","Exclu",
AQ1925="SAT","SAT",
AQ1925="SPARE-ISSUE","SPARE-ISSUE",
AQ1925="Fiber CAmtel","TRANS_FO_CAMTEL",
AQ1925="Fiber AOF","Fiber AOF",
AQ1925="Projet OCM (HUAWEI)","TRAVAUX-HUAWEI",
AQ1925="Projet OCM (NOKIA)","TRAVAUX-NOKIA",
AQ1925="ACCESS-ISSUE","ACCESS-ISSUE",
AQ1925="Projet OCM (ZTE, NOKIA, autres projets)","TRAVAUX OCM",
AQ1925="No root CAuse","No root cause",
AQ1925="ODU HS","PDH",
AQ1925="IP &amp; VLAN","PDH",
AQ1925="Warehouse HUAWEI","SPARE-ISSUE",
AQ1925="SPARE-HS","SPARE-ISSUE",
AQ1925="Power Telco","BSS",AQ1925="no impacts","no impacts"
),"")</f>
        <v>No root cause</v>
      </c>
      <c r="AP1925" s="48" t="str" cm="1">
        <f t="array" ref="AP1925">IFERROR(_xlfn.IFS(
AQ1925="MPR ISSUE","TX ISSUE",
AQ1925="BSS Hardware Issue","RAN ISSUE",
AQ1925="Sites strategiques, MLL, Pylone, etc.","ENVTECH",
AQ1925="AKTIVCO DEFAUT GE &amp; POWER Cabinet","POWER ISSUE",
AQ1925="AKTIVCO Coupure ENEO &amp; Baisse de tension","POWER ISSUE",
AQ1925="Coupure ENEO &amp; Baisse de tension","POWER ISSUE",
AQ1925="Defaut GE &amp; POWER Cabinet","POWER ISSUE",
AQ1925="Sharing","POWER ISSUE",
AQ1925="Sites strategiques &amp; DataCenter","POWER ISSUE",
AQ1925="Exclu","Exclu",
AQ1925="SAT","TX ISSUE",
AQ1925="SPARE-ISSUE","SPARE-ISSUE",
AQ1925="Fiber CAmtel","TX ISSUE",
AQ1925="Fiber AOF","TX ISSUE",
AQ1925="Projet OCM (HUAWEI)","TRAVAUX-HUAWEI",
AQ1925="Projet OCM (NOKIA)","TRAVAUX -NOKIA",
AQ1925="ACCESS-ISSUE","ACCESS-ISSUE",
AQ1925="Projet OCM (ZTE, NOKIA, autres projets)","TRAVAUX OCM",
AQ1925="No root CAuse","No root cause",
AQ1925="ODU HS","TX ISSUE",
AQ1925="IP &amp; VLAN","TX ISSUE",
AQ1925="Warehouse HUAWEI","SPARE-ISSUE",
AQ1925="SPARE-HS","SPARE-ISSUE",
AQ1925="Power Telco","RAN ISSUE",AQ1925="no impacts","no impacts"
),"")</f>
        <v>No root cause</v>
      </c>
      <c r="AQ1925" s="127" t="s">
        <v>5344</v>
      </c>
      <c r="AR1925" s="48" t="str" cm="1">
        <f t="array" ref="AR1925">IFERROR(_xlfn.IFS(
AQ1925="MPR ISSUE","ACTIVE",
AQ1925="BSS Hardware Issue","ACTIVE",
AQ1925="Sites strategiques, MLL, Pylone, etc.","PASSIVE",
AQ1925="AKTIVCO DEFAUT GE &amp; POWER Cabinet","PASSIVE",
AQ1925="AKTIVCO Coupure ENEO &amp; Baisse de tension","PASSIVE",
AQ1925="Coupure ENEO &amp; Baisse de tension","PASSIVE",
AQ1925="Defaut GE &amp; POWER Cabinet","PASSIVE",
AQ1925="Sharing","PASSIVE",
AQ1925="Sites strategiques &amp; DataCenter","PASSIVE",
AQ1925="Exclu","Exclu",
AQ1925="SAT","ACTIVE",
AQ1925="SPARE-ISSUE","SPARE-ISSUE",
AQ1925="Fiber CAmtel","ACTIVE",
AQ1925="Fiber AOF","ACTIVE",
AQ1925="Projet OCM (HUAWEI)","PLANNED WORKS",
AQ1925="Projet OCM (NOKIA)","PLANNED WORKS",
AQ1925="ACCESS-ISSUE","ACCESS-ISSUE",
AQ1925="Projet OCM (ZTE, NOKIA, autres projets)","PLANNED WORKS",
AQ1925="No root CAuse","No root cause",
AQ1925="ODU HS","ACTIVE",
AQ1925="IP &amp; VLAN","ACTIVE",
AQ1925="Warehouse HUAWEI","SPARE-ISSUE",
AQ1925="SPARE-HS","SPARE-ISSUE",
AQ1925="Power Telco","ACTIVE", AQ1925="no impacts","no impacts"
),"")</f>
        <v>No root cause</v>
      </c>
      <c r="AS1925" s="92" t="s">
        <v>5537</v>
      </c>
      <c r="AT1925" s="98" t="s">
        <v>3587</v>
      </c>
      <c r="AV1925" s="17" t="s">
        <v>5537</v>
      </c>
      <c r="AW1925" s="7" t="s">
        <v>5537</v>
      </c>
      <c r="AX1925" s="6" t="s">
        <v>5537</v>
      </c>
      <c r="AY1925" s="7"/>
      <c r="AZ1925" s="3" t="s">
        <v>5537</v>
      </c>
      <c r="BA1925" s="18" t="s">
        <v>5537</v>
      </c>
      <c r="BB1925" s="18" t="s">
        <v>5537</v>
      </c>
      <c r="BC1925" s="18" t="s">
        <v>5537</v>
      </c>
      <c r="BD1925" s="18" t="s">
        <v>5537</v>
      </c>
      <c r="BE1925" s="18" t="s">
        <v>5537</v>
      </c>
      <c r="BF1925" s="18" t="s">
        <v>5537</v>
      </c>
      <c r="BG1925" s="18" t="s">
        <v>5537</v>
      </c>
      <c r="BH1925" s="18" t="s">
        <v>5537</v>
      </c>
      <c r="BI1925" s="18" t="s">
        <v>5537</v>
      </c>
      <c r="BJ1925" s="18" t="s">
        <v>5537</v>
      </c>
      <c r="BK1925" s="18" t="s">
        <v>5537</v>
      </c>
      <c r="BL1925" s="9" t="s">
        <v>5537</v>
      </c>
      <c r="BM1925" s="14" t="s">
        <v>5537</v>
      </c>
      <c r="BN1925" s="14" t="s">
        <v>5537</v>
      </c>
      <c r="BO1925" s="14" t="str">
        <f>_xlfn.XLOOKUP(B1925,'[4]cell downs 18042026 17h'!$B:$B,'[4]cell downs 18042026 17h'!$B:$B,"")</f>
        <v/>
      </c>
      <c r="BP1925" s="14" t="str">
        <f>_xlfn.XLOOKUP(B1925,'[5]Cells Huawei 19042026 15h'!$B:$B,'[5]Cells Huawei 19042026 15h'!$B:$B,"")</f>
        <v/>
      </c>
      <c r="BQ1925" s="9" t="str">
        <f>_xlfn.XLOOKUP(B1925,'[6]cells down 19042026 9H40'!$B:$B,'[6]cells down 19042026 9H40'!$B:$B,"")</f>
        <v/>
      </c>
      <c r="BR1925" s="9" t="s">
        <v>3587</v>
      </c>
      <c r="BS1925" s="9" t="s">
        <v>154</v>
      </c>
      <c r="BT1925" s="108"/>
    </row>
    <row r="1926" spans="1:72" s="9" customFormat="1" x14ac:dyDescent="0.35">
      <c r="A1926" s="1" t="s">
        <v>3588</v>
      </c>
      <c r="B1926" s="8" t="s">
        <v>3589</v>
      </c>
      <c r="C1926" s="3" t="str">
        <f>_xlfn.XLOOKUP(B1926,'[1]daily break down'!$D:$D,'[1]daily break down'!$E:$E,"")</f>
        <v>CENTRE</v>
      </c>
      <c r="D1926" s="1" t="s">
        <v>21</v>
      </c>
      <c r="E1926" s="1" t="s">
        <v>122</v>
      </c>
      <c r="F1926" s="3" t="s">
        <v>69</v>
      </c>
      <c r="G1926" s="1" t="s">
        <v>3588</v>
      </c>
      <c r="H1926" s="34" t="str">
        <f>_xlfn.XLOOKUP(B1926,[2]CALCULATION!$B:$B,[2]CALCULATION!$H:$H,"")</f>
        <v>ZTE</v>
      </c>
      <c r="I1926" s="28">
        <v>0</v>
      </c>
      <c r="J1926" s="28">
        <v>0</v>
      </c>
      <c r="K1926" s="28">
        <v>0</v>
      </c>
      <c r="L1926" s="28">
        <v>0</v>
      </c>
      <c r="M1926" s="28">
        <v>0</v>
      </c>
      <c r="N1926" s="28">
        <v>0</v>
      </c>
      <c r="O1926" s="28">
        <v>0</v>
      </c>
      <c r="P1926" s="28">
        <v>0</v>
      </c>
      <c r="Q1926" s="28">
        <v>0</v>
      </c>
      <c r="R1926" s="28">
        <v>0</v>
      </c>
      <c r="S1926" s="93">
        <v>0</v>
      </c>
      <c r="T1926" s="93">
        <f>_xlfn.XLOOKUP(B1926,'[3]Nur des jours'!$B:$B,'[3]Nur des jours'!$U:$U,"")</f>
        <v>0</v>
      </c>
      <c r="U1926" s="93">
        <v>0</v>
      </c>
      <c r="V1926" s="93">
        <v>0</v>
      </c>
      <c r="W1926" s="93">
        <v>0</v>
      </c>
      <c r="X1926" s="93">
        <v>0</v>
      </c>
      <c r="Y1926" s="93">
        <v>0</v>
      </c>
      <c r="Z1926" s="93">
        <v>0</v>
      </c>
      <c r="AA1926" s="93">
        <v>0</v>
      </c>
      <c r="AB1926" s="93">
        <v>0</v>
      </c>
      <c r="AC1926" s="93"/>
      <c r="AD1926" s="93">
        <v>0</v>
      </c>
      <c r="AE1926" s="93">
        <v>0</v>
      </c>
      <c r="AF1926" s="93">
        <v>0</v>
      </c>
      <c r="AG1926" s="93"/>
      <c r="AH1926" s="93">
        <v>0</v>
      </c>
      <c r="AI1926" s="93">
        <v>0</v>
      </c>
      <c r="AJ1926" s="93">
        <v>0</v>
      </c>
      <c r="AK1926" s="93">
        <v>0</v>
      </c>
      <c r="AL1926" s="93">
        <v>0</v>
      </c>
      <c r="AM1926" s="49" t="s">
        <v>5559</v>
      </c>
      <c r="AN1926" s="49"/>
      <c r="AO1926" s="48" t="str" cm="1">
        <f t="array" ref="AO1926">IFERROR(_xlfn.IFS(
AQ1926="MPR ISSUE","PDH",
AQ1926="BSS Hardware Issue","BSS",
AQ1926="Sites strategiques, MLL, Pylone, etc.","ENVTECH",
AQ1926="AKTIVCO DEFAUT GE &amp; POWER Cabinet","AKTIVCO",
AQ1926="AKTIVCO Coupure ENEO &amp; Baisse de tension","AKTIVCO GRID ONLY",
AQ1926="Coupure ENEO &amp; Baisse de tension","IHS GRID ONLY",
AQ1926="Defaut GE &amp; POWER Cabinet","IHS",
AQ1926="Sharing","Partners",
AQ1926="Sites strategiques &amp; DataCenter","SST &amp; DC",
AQ1926="Exclu","Exclu",
AQ1926="SAT","SAT",
AQ1926="SPARE-ISSUE","SPARE-ISSUE",
AQ1926="Fiber CAmtel","TRANS_FO_CAMTEL",
AQ1926="Fiber AOF","Fiber AOF",
AQ1926="Projet OCM (HUAWEI)","TRAVAUX-HUAWEI",
AQ1926="Projet OCM (NOKIA)","TRAVAUX-NOKIA",
AQ1926="ACCESS-ISSUE","ACCESS-ISSUE",
AQ1926="Projet OCM (ZTE, NOKIA, autres projets)","TRAVAUX OCM",
AQ1926="No root CAuse","No root cause",
AQ1926="ODU HS","PDH",
AQ1926="IP &amp; VLAN","PDH",
AQ1926="Warehouse HUAWEI","SPARE-ISSUE",
AQ1926="SPARE-HS","SPARE-ISSUE",
AQ1926="Power Telco","BSS",AQ1926="no impacts","no impacts"
),"")</f>
        <v>No root cause</v>
      </c>
      <c r="AP1926" s="48" t="str" cm="1">
        <f t="array" ref="AP1926">IFERROR(_xlfn.IFS(
AQ1926="MPR ISSUE","TX ISSUE",
AQ1926="BSS Hardware Issue","RAN ISSUE",
AQ1926="Sites strategiques, MLL, Pylone, etc.","ENVTECH",
AQ1926="AKTIVCO DEFAUT GE &amp; POWER Cabinet","POWER ISSUE",
AQ1926="AKTIVCO Coupure ENEO &amp; Baisse de tension","POWER ISSUE",
AQ1926="Coupure ENEO &amp; Baisse de tension","POWER ISSUE",
AQ1926="Defaut GE &amp; POWER Cabinet","POWER ISSUE",
AQ1926="Sharing","POWER ISSUE",
AQ1926="Sites strategiques &amp; DataCenter","POWER ISSUE",
AQ1926="Exclu","Exclu",
AQ1926="SAT","TX ISSUE",
AQ1926="SPARE-ISSUE","SPARE-ISSUE",
AQ1926="Fiber CAmtel","TX ISSUE",
AQ1926="Fiber AOF","TX ISSUE",
AQ1926="Projet OCM (HUAWEI)","TRAVAUX-HUAWEI",
AQ1926="Projet OCM (NOKIA)","TRAVAUX -NOKIA",
AQ1926="ACCESS-ISSUE","ACCESS-ISSUE",
AQ1926="Projet OCM (ZTE, NOKIA, autres projets)","TRAVAUX OCM",
AQ1926="No root CAuse","No root cause",
AQ1926="ODU HS","TX ISSUE",
AQ1926="IP &amp; VLAN","TX ISSUE",
AQ1926="Warehouse HUAWEI","SPARE-ISSUE",
AQ1926="SPARE-HS","SPARE-ISSUE",
AQ1926="Power Telco","RAN ISSUE",AQ1926="no impacts","no impacts"
),"")</f>
        <v>No root cause</v>
      </c>
      <c r="AQ1926" s="67" t="s">
        <v>5344</v>
      </c>
      <c r="AR1926" s="48" t="str" cm="1">
        <f t="array" ref="AR1926">IFERROR(_xlfn.IFS(
AQ1926="MPR ISSUE","ACTIVE",
AQ1926="BSS Hardware Issue","ACTIVE",
AQ1926="Sites strategiques, MLL, Pylone, etc.","PASSIVE",
AQ1926="AKTIVCO DEFAUT GE &amp; POWER Cabinet","PASSIVE",
AQ1926="AKTIVCO Coupure ENEO &amp; Baisse de tension","PASSIVE",
AQ1926="Coupure ENEO &amp; Baisse de tension","PASSIVE",
AQ1926="Defaut GE &amp; POWER Cabinet","PASSIVE",
AQ1926="Sharing","PASSIVE",
AQ1926="Sites strategiques &amp; DataCenter","PASSIVE",
AQ1926="Exclu","Exclu",
AQ1926="SAT","ACTIVE",
AQ1926="SPARE-ISSUE","SPARE-ISSUE",
AQ1926="Fiber CAmtel","ACTIVE",
AQ1926="Fiber AOF","ACTIVE",
AQ1926="Projet OCM (HUAWEI)","PLANNED WORKS",
AQ1926="Projet OCM (NOKIA)","PLANNED WORKS",
AQ1926="ACCESS-ISSUE","ACCESS-ISSUE",
AQ1926="Projet OCM (ZTE, NOKIA, autres projets)","PLANNED WORKS",
AQ1926="No root CAuse","No root cause",
AQ1926="ODU HS","ACTIVE",
AQ1926="IP &amp; VLAN","ACTIVE",
AQ1926="Warehouse HUAWEI","SPARE-ISSUE",
AQ1926="SPARE-HS","SPARE-ISSUE",
AQ1926="Power Telco","ACTIVE", AQ1926="no impacts","no impacts"
),"")</f>
        <v>No root cause</v>
      </c>
      <c r="AS1926" s="92" t="s">
        <v>5537</v>
      </c>
      <c r="AT1926" s="98" t="s">
        <v>3589</v>
      </c>
      <c r="AV1926" s="17" t="s">
        <v>5537</v>
      </c>
      <c r="AW1926" s="7" t="s">
        <v>5537</v>
      </c>
      <c r="AX1926" s="6" t="s">
        <v>5537</v>
      </c>
      <c r="AY1926" s="7"/>
      <c r="AZ1926" s="3" t="s">
        <v>5537</v>
      </c>
      <c r="BA1926" s="18" t="s">
        <v>5537</v>
      </c>
      <c r="BB1926" s="18" t="s">
        <v>5537</v>
      </c>
      <c r="BC1926" s="18" t="s">
        <v>5537</v>
      </c>
      <c r="BD1926" s="18" t="s">
        <v>5537</v>
      </c>
      <c r="BE1926" s="18" t="s">
        <v>5537</v>
      </c>
      <c r="BF1926" s="18" t="s">
        <v>5537</v>
      </c>
      <c r="BG1926" s="18" t="s">
        <v>5537</v>
      </c>
      <c r="BH1926" s="18" t="s">
        <v>5537</v>
      </c>
      <c r="BI1926" s="18" t="s">
        <v>5537</v>
      </c>
      <c r="BJ1926" s="18" t="s">
        <v>5537</v>
      </c>
      <c r="BK1926" s="18" t="s">
        <v>5537</v>
      </c>
      <c r="BL1926" s="9" t="s">
        <v>5537</v>
      </c>
      <c r="BM1926" s="14" t="s">
        <v>5537</v>
      </c>
      <c r="BN1926" s="14" t="s">
        <v>5537</v>
      </c>
      <c r="BO1926" s="14" t="str">
        <f>_xlfn.XLOOKUP(B1926,'[4]cell downs 18042026 17h'!$B:$B,'[4]cell downs 18042026 17h'!$B:$B,"")</f>
        <v/>
      </c>
      <c r="BP1926" s="14" t="str">
        <f>_xlfn.XLOOKUP(B1926,'[5]Cells Huawei 19042026 15h'!$B:$B,'[5]Cells Huawei 19042026 15h'!$B:$B,"")</f>
        <v/>
      </c>
      <c r="BQ1926" s="9" t="str">
        <f>_xlfn.XLOOKUP(B1926,'[6]cells down 19042026 9H40'!$B:$B,'[6]cells down 19042026 9H40'!$B:$B,"")</f>
        <v/>
      </c>
      <c r="BR1926" s="9" t="s">
        <v>5537</v>
      </c>
      <c r="BS1926" s="9" t="s">
        <v>154</v>
      </c>
      <c r="BT1926" s="108"/>
    </row>
    <row r="1927" spans="1:72" s="9" customFormat="1" x14ac:dyDescent="0.35">
      <c r="A1927" s="1" t="s">
        <v>3590</v>
      </c>
      <c r="B1927" s="8" t="s">
        <v>3591</v>
      </c>
      <c r="C1927" s="3" t="str">
        <f>_xlfn.XLOOKUP(B1927,'[1]daily break down'!$D:$D,'[1]daily break down'!$E:$E,"")</f>
        <v>LITTORAL</v>
      </c>
      <c r="D1927" s="1" t="s">
        <v>11</v>
      </c>
      <c r="E1927" s="1" t="s">
        <v>12</v>
      </c>
      <c r="F1927" s="3" t="s">
        <v>69</v>
      </c>
      <c r="G1927" s="1" t="s">
        <v>3592</v>
      </c>
      <c r="H1927" s="34" t="str">
        <f>_xlfn.XLOOKUP(B1927,[2]CALCULATION!$B:$B,[2]CALCULATION!$H:$H,"")</f>
        <v>ZTE</v>
      </c>
      <c r="I1927" s="28">
        <v>0</v>
      </c>
      <c r="J1927" s="28">
        <v>0</v>
      </c>
      <c r="K1927" s="28">
        <v>0</v>
      </c>
      <c r="L1927" s="28">
        <v>0</v>
      </c>
      <c r="M1927" s="28">
        <v>0</v>
      </c>
      <c r="N1927" s="28">
        <v>0</v>
      </c>
      <c r="O1927" s="28">
        <v>0</v>
      </c>
      <c r="P1927" s="28">
        <v>0</v>
      </c>
      <c r="Q1927" s="28">
        <v>0</v>
      </c>
      <c r="R1927" s="28">
        <v>0</v>
      </c>
      <c r="S1927" s="93">
        <v>0</v>
      </c>
      <c r="T1927" s="93">
        <f>_xlfn.XLOOKUP(B1927,'[3]Nur des jours'!$B:$B,'[3]Nur des jours'!$U:$U,"")</f>
        <v>0</v>
      </c>
      <c r="U1927" s="93">
        <v>0</v>
      </c>
      <c r="V1927" s="93">
        <v>0</v>
      </c>
      <c r="W1927" s="93">
        <v>0</v>
      </c>
      <c r="X1927" s="93">
        <v>0</v>
      </c>
      <c r="Y1927" s="93">
        <v>0</v>
      </c>
      <c r="Z1927" s="93">
        <v>0</v>
      </c>
      <c r="AA1927" s="93">
        <v>0</v>
      </c>
      <c r="AB1927" s="93">
        <v>0</v>
      </c>
      <c r="AC1927" s="93"/>
      <c r="AD1927" s="93">
        <v>0</v>
      </c>
      <c r="AE1927" s="93">
        <v>0</v>
      </c>
      <c r="AF1927" s="93">
        <v>0</v>
      </c>
      <c r="AG1927" s="93"/>
      <c r="AH1927" s="93">
        <v>0</v>
      </c>
      <c r="AI1927" s="93">
        <v>0</v>
      </c>
      <c r="AJ1927" s="93">
        <v>0</v>
      </c>
      <c r="AK1927" s="93">
        <v>0</v>
      </c>
      <c r="AL1927" s="93">
        <v>0</v>
      </c>
      <c r="AM1927" s="49" t="s">
        <v>5559</v>
      </c>
      <c r="AN1927" s="49"/>
      <c r="AO1927" s="48" t="str" cm="1">
        <f t="array" ref="AO1927">IFERROR(_xlfn.IFS(
AQ1927="MPR ISSUE","PDH",
AQ1927="BSS Hardware Issue","BSS",
AQ1927="Sites strategiques, MLL, Pylone, etc.","ENVTECH",
AQ1927="AKTIVCO DEFAUT GE &amp; POWER Cabinet","AKTIVCO",
AQ1927="AKTIVCO Coupure ENEO &amp; Baisse de tension","AKTIVCO GRID ONLY",
AQ1927="Coupure ENEO &amp; Baisse de tension","IHS GRID ONLY",
AQ1927="Defaut GE &amp; POWER Cabinet","IHS",
AQ1927="Sharing","Partners",
AQ1927="Sites strategiques &amp; DataCenter","SST &amp; DC",
AQ1927="Exclu","Exclu",
AQ1927="SAT","SAT",
AQ1927="SPARE-ISSUE","SPARE-ISSUE",
AQ1927="Fiber CAmtel","TRANS_FO_CAMTEL",
AQ1927="Fiber AOF","Fiber AOF",
AQ1927="Projet OCM (HUAWEI)","TRAVAUX-HUAWEI",
AQ1927="Projet OCM (NOKIA)","TRAVAUX-NOKIA",
AQ1927="ACCESS-ISSUE","ACCESS-ISSUE",
AQ1927="Projet OCM (ZTE, NOKIA, autres projets)","TRAVAUX OCM",
AQ1927="No root CAuse","No root cause",
AQ1927="ODU HS","PDH",
AQ1927="IP &amp; VLAN","PDH",
AQ1927="Warehouse HUAWEI","SPARE-ISSUE",
AQ1927="SPARE-HS","SPARE-ISSUE",
AQ1927="Power Telco","BSS",AQ1927="no impacts","no impacts"
),"")</f>
        <v>No root cause</v>
      </c>
      <c r="AP1927" s="48" t="str" cm="1">
        <f t="array" ref="AP1927">IFERROR(_xlfn.IFS(
AQ1927="MPR ISSUE","TX ISSUE",
AQ1927="BSS Hardware Issue","RAN ISSUE",
AQ1927="Sites strategiques, MLL, Pylone, etc.","ENVTECH",
AQ1927="AKTIVCO DEFAUT GE &amp; POWER Cabinet","POWER ISSUE",
AQ1927="AKTIVCO Coupure ENEO &amp; Baisse de tension","POWER ISSUE",
AQ1927="Coupure ENEO &amp; Baisse de tension","POWER ISSUE",
AQ1927="Defaut GE &amp; POWER Cabinet","POWER ISSUE",
AQ1927="Sharing","POWER ISSUE",
AQ1927="Sites strategiques &amp; DataCenter","POWER ISSUE",
AQ1927="Exclu","Exclu",
AQ1927="SAT","TX ISSUE",
AQ1927="SPARE-ISSUE","SPARE-ISSUE",
AQ1927="Fiber CAmtel","TX ISSUE",
AQ1927="Fiber AOF","TX ISSUE",
AQ1927="Projet OCM (HUAWEI)","TRAVAUX-HUAWEI",
AQ1927="Projet OCM (NOKIA)","TRAVAUX -NOKIA",
AQ1927="ACCESS-ISSUE","ACCESS-ISSUE",
AQ1927="Projet OCM (ZTE, NOKIA, autres projets)","TRAVAUX OCM",
AQ1927="No root CAuse","No root cause",
AQ1927="ODU HS","TX ISSUE",
AQ1927="IP &amp; VLAN","TX ISSUE",
AQ1927="Warehouse HUAWEI","SPARE-ISSUE",
AQ1927="SPARE-HS","SPARE-ISSUE",
AQ1927="Power Telco","RAN ISSUE",AQ1927="no impacts","no impacts"
),"")</f>
        <v>No root cause</v>
      </c>
      <c r="AQ1927" s="127" t="s">
        <v>5344</v>
      </c>
      <c r="AR1927" s="48" t="str" cm="1">
        <f t="array" ref="AR1927">IFERROR(_xlfn.IFS(
AQ1927="MPR ISSUE","ACTIVE",
AQ1927="BSS Hardware Issue","ACTIVE",
AQ1927="Sites strategiques, MLL, Pylone, etc.","PASSIVE",
AQ1927="AKTIVCO DEFAUT GE &amp; POWER Cabinet","PASSIVE",
AQ1927="AKTIVCO Coupure ENEO &amp; Baisse de tension","PASSIVE",
AQ1927="Coupure ENEO &amp; Baisse de tension","PASSIVE",
AQ1927="Defaut GE &amp; POWER Cabinet","PASSIVE",
AQ1927="Sharing","PASSIVE",
AQ1927="Sites strategiques &amp; DataCenter","PASSIVE",
AQ1927="Exclu","Exclu",
AQ1927="SAT","ACTIVE",
AQ1927="SPARE-ISSUE","SPARE-ISSUE",
AQ1927="Fiber CAmtel","ACTIVE",
AQ1927="Fiber AOF","ACTIVE",
AQ1927="Projet OCM (HUAWEI)","PLANNED WORKS",
AQ1927="Projet OCM (NOKIA)","PLANNED WORKS",
AQ1927="ACCESS-ISSUE","ACCESS-ISSUE",
AQ1927="Projet OCM (ZTE, NOKIA, autres projets)","PLANNED WORKS",
AQ1927="No root CAuse","No root cause",
AQ1927="ODU HS","ACTIVE",
AQ1927="IP &amp; VLAN","ACTIVE",
AQ1927="Warehouse HUAWEI","SPARE-ISSUE",
AQ1927="SPARE-HS","SPARE-ISSUE",
AQ1927="Power Telco","ACTIVE", AQ1927="no impacts","no impacts"
),"")</f>
        <v>No root cause</v>
      </c>
      <c r="AS1927" s="92" t="s">
        <v>5537</v>
      </c>
      <c r="AT1927" s="98" t="s">
        <v>3591</v>
      </c>
      <c r="AV1927" s="17" t="s">
        <v>5537</v>
      </c>
      <c r="AW1927" s="7" t="s">
        <v>5537</v>
      </c>
      <c r="AX1927" s="6" t="s">
        <v>5537</v>
      </c>
      <c r="AY1927" s="7"/>
      <c r="AZ1927" s="3" t="s">
        <v>5537</v>
      </c>
      <c r="BA1927" s="18" t="s">
        <v>5537</v>
      </c>
      <c r="BB1927" s="18" t="s">
        <v>5537</v>
      </c>
      <c r="BC1927" s="18" t="s">
        <v>5537</v>
      </c>
      <c r="BD1927" s="18" t="s">
        <v>5537</v>
      </c>
      <c r="BE1927" s="18" t="s">
        <v>5537</v>
      </c>
      <c r="BF1927" s="18" t="s">
        <v>5537</v>
      </c>
      <c r="BG1927" s="18" t="s">
        <v>5537</v>
      </c>
      <c r="BH1927" s="18" t="s">
        <v>5537</v>
      </c>
      <c r="BI1927" s="18" t="s">
        <v>5537</v>
      </c>
      <c r="BJ1927" s="18" t="s">
        <v>5537</v>
      </c>
      <c r="BK1927" s="18" t="s">
        <v>5537</v>
      </c>
      <c r="BL1927" s="9" t="s">
        <v>5537</v>
      </c>
      <c r="BM1927" s="14" t="s">
        <v>5537</v>
      </c>
      <c r="BN1927" s="14" t="s">
        <v>5537</v>
      </c>
      <c r="BO1927" s="14" t="str">
        <f>_xlfn.XLOOKUP(B1927,'[4]cell downs 18042026 17h'!$B:$B,'[4]cell downs 18042026 17h'!$B:$B,"")</f>
        <v/>
      </c>
      <c r="BP1927" s="14" t="str">
        <f>_xlfn.XLOOKUP(B1927,'[5]Cells Huawei 19042026 15h'!$B:$B,'[5]Cells Huawei 19042026 15h'!$B:$B,"")</f>
        <v/>
      </c>
      <c r="BQ1927" s="9" t="str">
        <f>_xlfn.XLOOKUP(B1927,'[6]cells down 19042026 9H40'!$B:$B,'[6]cells down 19042026 9H40'!$B:$B,"")</f>
        <v/>
      </c>
      <c r="BR1927" s="9" t="s">
        <v>3591</v>
      </c>
      <c r="BS1927" s="9" t="s">
        <v>154</v>
      </c>
      <c r="BT1927" s="108"/>
    </row>
    <row r="1928" spans="1:72" s="9" customFormat="1" x14ac:dyDescent="0.35">
      <c r="A1928" s="1" t="s">
        <v>3595</v>
      </c>
      <c r="B1928" s="8" t="s">
        <v>3596</v>
      </c>
      <c r="C1928" s="3" t="str">
        <f>_xlfn.XLOOKUP(B1928,'[1]daily break down'!$D:$D,'[1]daily break down'!$E:$E,"")</f>
        <v>CENTRE</v>
      </c>
      <c r="D1928" s="1" t="s">
        <v>21</v>
      </c>
      <c r="E1928" s="1" t="s">
        <v>122</v>
      </c>
      <c r="F1928" s="3" t="s">
        <v>226</v>
      </c>
      <c r="G1928" s="1" t="s">
        <v>3595</v>
      </c>
      <c r="H1928" s="34" t="str">
        <f>_xlfn.XLOOKUP(B1928,[2]CALCULATION!$B:$B,[2]CALCULATION!$H:$H,"")</f>
        <v>ZTE</v>
      </c>
      <c r="I1928" s="28">
        <v>0</v>
      </c>
      <c r="J1928" s="28">
        <v>0</v>
      </c>
      <c r="K1928" s="28">
        <v>0</v>
      </c>
      <c r="L1928" s="28">
        <v>0</v>
      </c>
      <c r="M1928" s="28">
        <v>0</v>
      </c>
      <c r="N1928" s="28">
        <v>0</v>
      </c>
      <c r="O1928" s="28">
        <v>0</v>
      </c>
      <c r="P1928" s="28">
        <v>0</v>
      </c>
      <c r="Q1928" s="28">
        <v>0</v>
      </c>
      <c r="R1928" s="28">
        <v>0</v>
      </c>
      <c r="S1928" s="93">
        <v>0</v>
      </c>
      <c r="T1928" s="93">
        <f>_xlfn.XLOOKUP(B1928,'[3]Nur des jours'!$B:$B,'[3]Nur des jours'!$U:$U,"")</f>
        <v>0</v>
      </c>
      <c r="U1928" s="93">
        <v>0</v>
      </c>
      <c r="V1928" s="93">
        <v>0</v>
      </c>
      <c r="W1928" s="93">
        <v>0</v>
      </c>
      <c r="X1928" s="93">
        <v>0</v>
      </c>
      <c r="Y1928" s="93">
        <v>0</v>
      </c>
      <c r="Z1928" s="93">
        <v>0</v>
      </c>
      <c r="AA1928" s="93">
        <v>0</v>
      </c>
      <c r="AB1928" s="93">
        <v>0</v>
      </c>
      <c r="AC1928" s="93"/>
      <c r="AD1928" s="93">
        <v>0</v>
      </c>
      <c r="AE1928" s="93">
        <v>0</v>
      </c>
      <c r="AF1928" s="93">
        <v>0</v>
      </c>
      <c r="AG1928" s="93"/>
      <c r="AH1928" s="93">
        <v>0</v>
      </c>
      <c r="AI1928" s="93">
        <v>0</v>
      </c>
      <c r="AJ1928" s="93">
        <v>0</v>
      </c>
      <c r="AK1928" s="93">
        <v>0</v>
      </c>
      <c r="AL1928" s="93">
        <v>0</v>
      </c>
      <c r="AM1928" s="49" t="s">
        <v>5559</v>
      </c>
      <c r="AN1928" s="49"/>
      <c r="AO1928" s="48" t="str" cm="1">
        <f t="array" ref="AO1928">IFERROR(_xlfn.IFS(
AQ1928="MPR ISSUE","PDH",
AQ1928="BSS Hardware Issue","BSS",
AQ1928="Sites strategiques, MLL, Pylone, etc.","ENVTECH",
AQ1928="AKTIVCO DEFAUT GE &amp; POWER Cabinet","AKTIVCO",
AQ1928="AKTIVCO Coupure ENEO &amp; Baisse de tension","AKTIVCO GRID ONLY",
AQ1928="Coupure ENEO &amp; Baisse de tension","IHS GRID ONLY",
AQ1928="Defaut GE &amp; POWER Cabinet","IHS",
AQ1928="Sharing","Partners",
AQ1928="Sites strategiques &amp; DataCenter","SST &amp; DC",
AQ1928="Exclu","Exclu",
AQ1928="SAT","SAT",
AQ1928="SPARE-ISSUE","SPARE-ISSUE",
AQ1928="Fiber CAmtel","TRANS_FO_CAMTEL",
AQ1928="Fiber AOF","Fiber AOF",
AQ1928="Projet OCM (HUAWEI)","TRAVAUX-HUAWEI",
AQ1928="Projet OCM (NOKIA)","TRAVAUX-NOKIA",
AQ1928="ACCESS-ISSUE","ACCESS-ISSUE",
AQ1928="Projet OCM (ZTE, NOKIA, autres projets)","TRAVAUX OCM",
AQ1928="No root CAuse","No root cause",
AQ1928="ODU HS","PDH",
AQ1928="IP &amp; VLAN","PDH",
AQ1928="Warehouse HUAWEI","SPARE-ISSUE",
AQ1928="SPARE-HS","SPARE-ISSUE",
AQ1928="Power Telco","BSS",AQ1928="no impacts","no impacts"
),"")</f>
        <v>No root cause</v>
      </c>
      <c r="AP1928" s="48" t="str" cm="1">
        <f t="array" ref="AP1928">IFERROR(_xlfn.IFS(
AQ1928="MPR ISSUE","TX ISSUE",
AQ1928="BSS Hardware Issue","RAN ISSUE",
AQ1928="Sites strategiques, MLL, Pylone, etc.","ENVTECH",
AQ1928="AKTIVCO DEFAUT GE &amp; POWER Cabinet","POWER ISSUE",
AQ1928="AKTIVCO Coupure ENEO &amp; Baisse de tension","POWER ISSUE",
AQ1928="Coupure ENEO &amp; Baisse de tension","POWER ISSUE",
AQ1928="Defaut GE &amp; POWER Cabinet","POWER ISSUE",
AQ1928="Sharing","POWER ISSUE",
AQ1928="Sites strategiques &amp; DataCenter","POWER ISSUE",
AQ1928="Exclu","Exclu",
AQ1928="SAT","TX ISSUE",
AQ1928="SPARE-ISSUE","SPARE-ISSUE",
AQ1928="Fiber CAmtel","TX ISSUE",
AQ1928="Fiber AOF","TX ISSUE",
AQ1928="Projet OCM (HUAWEI)","TRAVAUX-HUAWEI",
AQ1928="Projet OCM (NOKIA)","TRAVAUX -NOKIA",
AQ1928="ACCESS-ISSUE","ACCESS-ISSUE",
AQ1928="Projet OCM (ZTE, NOKIA, autres projets)","TRAVAUX OCM",
AQ1928="No root CAuse","No root cause",
AQ1928="ODU HS","TX ISSUE",
AQ1928="IP &amp; VLAN","TX ISSUE",
AQ1928="Warehouse HUAWEI","SPARE-ISSUE",
AQ1928="SPARE-HS","SPARE-ISSUE",
AQ1928="Power Telco","RAN ISSUE",AQ1928="no impacts","no impacts"
),"")</f>
        <v>No root cause</v>
      </c>
      <c r="AQ1928" s="67" t="s">
        <v>5344</v>
      </c>
      <c r="AR1928" s="48" t="str" cm="1">
        <f t="array" ref="AR1928">IFERROR(_xlfn.IFS(
AQ1928="MPR ISSUE","ACTIVE",
AQ1928="BSS Hardware Issue","ACTIVE",
AQ1928="Sites strategiques, MLL, Pylone, etc.","PASSIVE",
AQ1928="AKTIVCO DEFAUT GE &amp; POWER Cabinet","PASSIVE",
AQ1928="AKTIVCO Coupure ENEO &amp; Baisse de tension","PASSIVE",
AQ1928="Coupure ENEO &amp; Baisse de tension","PASSIVE",
AQ1928="Defaut GE &amp; POWER Cabinet","PASSIVE",
AQ1928="Sharing","PASSIVE",
AQ1928="Sites strategiques &amp; DataCenter","PASSIVE",
AQ1928="Exclu","Exclu",
AQ1928="SAT","ACTIVE",
AQ1928="SPARE-ISSUE","SPARE-ISSUE",
AQ1928="Fiber CAmtel","ACTIVE",
AQ1928="Fiber AOF","ACTIVE",
AQ1928="Projet OCM (HUAWEI)","PLANNED WORKS",
AQ1928="Projet OCM (NOKIA)","PLANNED WORKS",
AQ1928="ACCESS-ISSUE","ACCESS-ISSUE",
AQ1928="Projet OCM (ZTE, NOKIA, autres projets)","PLANNED WORKS",
AQ1928="No root CAuse","No root cause",
AQ1928="ODU HS","ACTIVE",
AQ1928="IP &amp; VLAN","ACTIVE",
AQ1928="Warehouse HUAWEI","SPARE-ISSUE",
AQ1928="SPARE-HS","SPARE-ISSUE",
AQ1928="Power Telco","ACTIVE", AQ1928="no impacts","no impacts"
),"")</f>
        <v>No root cause</v>
      </c>
      <c r="AS1928" s="92" t="s">
        <v>5537</v>
      </c>
      <c r="AT1928" s="98" t="s">
        <v>3596</v>
      </c>
      <c r="AV1928" s="17" t="s">
        <v>5537</v>
      </c>
      <c r="AW1928" s="7" t="s">
        <v>5537</v>
      </c>
      <c r="AX1928" s="6" t="s">
        <v>5537</v>
      </c>
      <c r="AY1928" s="7"/>
      <c r="AZ1928" s="3" t="s">
        <v>5537</v>
      </c>
      <c r="BA1928" s="18" t="s">
        <v>5537</v>
      </c>
      <c r="BB1928" s="18" t="s">
        <v>5537</v>
      </c>
      <c r="BC1928" s="18" t="s">
        <v>5537</v>
      </c>
      <c r="BD1928" s="18" t="s">
        <v>5537</v>
      </c>
      <c r="BE1928" s="18" t="s">
        <v>5537</v>
      </c>
      <c r="BF1928" s="18" t="s">
        <v>5537</v>
      </c>
      <c r="BG1928" s="18" t="s">
        <v>5537</v>
      </c>
      <c r="BH1928" s="18" t="s">
        <v>5537</v>
      </c>
      <c r="BI1928" s="18" t="s">
        <v>5537</v>
      </c>
      <c r="BJ1928" s="18" t="s">
        <v>5537</v>
      </c>
      <c r="BK1928" s="18" t="s">
        <v>5537</v>
      </c>
      <c r="BL1928" s="9" t="s">
        <v>5537</v>
      </c>
      <c r="BM1928" s="14" t="s">
        <v>5537</v>
      </c>
      <c r="BN1928" s="14" t="s">
        <v>5537</v>
      </c>
      <c r="BO1928" s="14" t="str">
        <f>_xlfn.XLOOKUP(B1928,'[4]cell downs 18042026 17h'!$B:$B,'[4]cell downs 18042026 17h'!$B:$B,"")</f>
        <v/>
      </c>
      <c r="BP1928" s="14" t="str">
        <f>_xlfn.XLOOKUP(B1928,'[5]Cells Huawei 19042026 15h'!$B:$B,'[5]Cells Huawei 19042026 15h'!$B:$B,"")</f>
        <v/>
      </c>
      <c r="BQ1928" s="9" t="str">
        <f>_xlfn.XLOOKUP(B1928,'[6]cells down 19042026 9H40'!$B:$B,'[6]cells down 19042026 9H40'!$B:$B,"")</f>
        <v/>
      </c>
      <c r="BR1928" s="9" t="s">
        <v>5537</v>
      </c>
      <c r="BS1928" s="9" t="s">
        <v>12</v>
      </c>
      <c r="BT1928" s="108"/>
    </row>
    <row r="1929" spans="1:72" s="9" customFormat="1" x14ac:dyDescent="0.35">
      <c r="A1929" s="1" t="s">
        <v>3597</v>
      </c>
      <c r="B1929" s="8" t="s">
        <v>3598</v>
      </c>
      <c r="C1929" s="3" t="str">
        <f>_xlfn.XLOOKUP(B1929,'[1]daily break down'!$D:$D,'[1]daily break down'!$E:$E,"")</f>
        <v>CENTRE</v>
      </c>
      <c r="D1929" s="1"/>
      <c r="E1929" s="1"/>
      <c r="F1929" s="3" t="s">
        <v>226</v>
      </c>
      <c r="G1929" s="1" t="s">
        <v>3599</v>
      </c>
      <c r="H1929" s="34" t="str">
        <f>_xlfn.XLOOKUP(B1929,[2]CALCULATION!$B:$B,[2]CALCULATION!$H:$H,"")</f>
        <v>ZTE</v>
      </c>
      <c r="I1929" s="28">
        <v>0</v>
      </c>
      <c r="J1929" s="28">
        <v>0</v>
      </c>
      <c r="K1929" s="28">
        <v>0</v>
      </c>
      <c r="L1929" s="28">
        <v>0</v>
      </c>
      <c r="M1929" s="28">
        <v>0</v>
      </c>
      <c r="N1929" s="28">
        <v>0</v>
      </c>
      <c r="O1929" s="28">
        <v>0</v>
      </c>
      <c r="P1929" s="28">
        <v>0</v>
      </c>
      <c r="Q1929" s="28">
        <v>0</v>
      </c>
      <c r="R1929" s="28">
        <v>0</v>
      </c>
      <c r="S1929" s="93">
        <v>0</v>
      </c>
      <c r="T1929" s="93">
        <f>_xlfn.XLOOKUP(B1929,'[3]Nur des jours'!$B:$B,'[3]Nur des jours'!$U:$U,"")</f>
        <v>0</v>
      </c>
      <c r="U1929" s="93">
        <v>0</v>
      </c>
      <c r="V1929" s="93">
        <v>0</v>
      </c>
      <c r="W1929" s="93">
        <v>0</v>
      </c>
      <c r="X1929" s="93">
        <v>0</v>
      </c>
      <c r="Y1929" s="93">
        <v>0</v>
      </c>
      <c r="Z1929" s="93">
        <v>0</v>
      </c>
      <c r="AA1929" s="93">
        <v>0</v>
      </c>
      <c r="AB1929" s="93">
        <v>0</v>
      </c>
      <c r="AC1929" s="93"/>
      <c r="AD1929" s="93">
        <v>0</v>
      </c>
      <c r="AE1929" s="93">
        <v>0</v>
      </c>
      <c r="AF1929" s="93">
        <v>0</v>
      </c>
      <c r="AG1929" s="93"/>
      <c r="AH1929" s="93">
        <v>0</v>
      </c>
      <c r="AI1929" s="93">
        <v>0</v>
      </c>
      <c r="AJ1929" s="93">
        <v>0</v>
      </c>
      <c r="AK1929" s="93">
        <v>0</v>
      </c>
      <c r="AL1929" s="93">
        <v>0</v>
      </c>
      <c r="AM1929" s="49" t="s">
        <v>5559</v>
      </c>
      <c r="AN1929" s="49"/>
      <c r="AO1929" s="48" t="str" cm="1">
        <f t="array" ref="AO1929">IFERROR(_xlfn.IFS(
AQ1929="MPR ISSUE","PDH",
AQ1929="BSS Hardware Issue","BSS",
AQ1929="Sites strategiques, MLL, Pylone, etc.","ENVTECH",
AQ1929="AKTIVCO DEFAUT GE &amp; POWER Cabinet","AKTIVCO",
AQ1929="AKTIVCO Coupure ENEO &amp; Baisse de tension","AKTIVCO GRID ONLY",
AQ1929="Coupure ENEO &amp; Baisse de tension","IHS GRID ONLY",
AQ1929="Defaut GE &amp; POWER Cabinet","IHS",
AQ1929="Sharing","Partners",
AQ1929="Sites strategiques &amp; DataCenter","SST &amp; DC",
AQ1929="Exclu","Exclu",
AQ1929="SAT","SAT",
AQ1929="SPARE-ISSUE","SPARE-ISSUE",
AQ1929="Fiber CAmtel","TRANS_FO_CAMTEL",
AQ1929="Fiber AOF","Fiber AOF",
AQ1929="Projet OCM (HUAWEI)","TRAVAUX-HUAWEI",
AQ1929="Projet OCM (NOKIA)","TRAVAUX-NOKIA",
AQ1929="ACCESS-ISSUE","ACCESS-ISSUE",
AQ1929="Projet OCM (ZTE, NOKIA, autres projets)","TRAVAUX OCM",
AQ1929="No root CAuse","No root cause",
AQ1929="ODU HS","PDH",
AQ1929="IP &amp; VLAN","PDH",
AQ1929="Warehouse HUAWEI","SPARE-ISSUE",
AQ1929="SPARE-HS","SPARE-ISSUE",
AQ1929="Power Telco","BSS",AQ1929="no impacts","no impacts"
),"")</f>
        <v>No root cause</v>
      </c>
      <c r="AP1929" s="48" t="str" cm="1">
        <f t="array" ref="AP1929">IFERROR(_xlfn.IFS(
AQ1929="MPR ISSUE","TX ISSUE",
AQ1929="BSS Hardware Issue","RAN ISSUE",
AQ1929="Sites strategiques, MLL, Pylone, etc.","ENVTECH",
AQ1929="AKTIVCO DEFAUT GE &amp; POWER Cabinet","POWER ISSUE",
AQ1929="AKTIVCO Coupure ENEO &amp; Baisse de tension","POWER ISSUE",
AQ1929="Coupure ENEO &amp; Baisse de tension","POWER ISSUE",
AQ1929="Defaut GE &amp; POWER Cabinet","POWER ISSUE",
AQ1929="Sharing","POWER ISSUE",
AQ1929="Sites strategiques &amp; DataCenter","POWER ISSUE",
AQ1929="Exclu","Exclu",
AQ1929="SAT","TX ISSUE",
AQ1929="SPARE-ISSUE","SPARE-ISSUE",
AQ1929="Fiber CAmtel","TX ISSUE",
AQ1929="Fiber AOF","TX ISSUE",
AQ1929="Projet OCM (HUAWEI)","TRAVAUX-HUAWEI",
AQ1929="Projet OCM (NOKIA)","TRAVAUX -NOKIA",
AQ1929="ACCESS-ISSUE","ACCESS-ISSUE",
AQ1929="Projet OCM (ZTE, NOKIA, autres projets)","TRAVAUX OCM",
AQ1929="No root CAuse","No root cause",
AQ1929="ODU HS","TX ISSUE",
AQ1929="IP &amp; VLAN","TX ISSUE",
AQ1929="Warehouse HUAWEI","SPARE-ISSUE",
AQ1929="SPARE-HS","SPARE-ISSUE",
AQ1929="Power Telco","RAN ISSUE",AQ1929="no impacts","no impacts"
),"")</f>
        <v>No root cause</v>
      </c>
      <c r="AQ1929" s="67" t="s">
        <v>5344</v>
      </c>
      <c r="AR1929" s="48" t="str" cm="1">
        <f t="array" ref="AR1929">IFERROR(_xlfn.IFS(
AQ1929="MPR ISSUE","ACTIVE",
AQ1929="BSS Hardware Issue","ACTIVE",
AQ1929="Sites strategiques, MLL, Pylone, etc.","PASSIVE",
AQ1929="AKTIVCO DEFAUT GE &amp; POWER Cabinet","PASSIVE",
AQ1929="AKTIVCO Coupure ENEO &amp; Baisse de tension","PASSIVE",
AQ1929="Coupure ENEO &amp; Baisse de tension","PASSIVE",
AQ1929="Defaut GE &amp; POWER Cabinet","PASSIVE",
AQ1929="Sharing","PASSIVE",
AQ1929="Sites strategiques &amp; DataCenter","PASSIVE",
AQ1929="Exclu","Exclu",
AQ1929="SAT","ACTIVE",
AQ1929="SPARE-ISSUE","SPARE-ISSUE",
AQ1929="Fiber CAmtel","ACTIVE",
AQ1929="Fiber AOF","ACTIVE",
AQ1929="Projet OCM (HUAWEI)","PLANNED WORKS",
AQ1929="Projet OCM (NOKIA)","PLANNED WORKS",
AQ1929="ACCESS-ISSUE","ACCESS-ISSUE",
AQ1929="Projet OCM (ZTE, NOKIA, autres projets)","PLANNED WORKS",
AQ1929="No root CAuse","No root cause",
AQ1929="ODU HS","ACTIVE",
AQ1929="IP &amp; VLAN","ACTIVE",
AQ1929="Warehouse HUAWEI","SPARE-ISSUE",
AQ1929="SPARE-HS","SPARE-ISSUE",
AQ1929="Power Telco","ACTIVE", AQ1929="no impacts","no impacts"
),"")</f>
        <v>No root cause</v>
      </c>
      <c r="AS1929" s="92" t="s">
        <v>5537</v>
      </c>
      <c r="AT1929" s="98" t="s">
        <v>3598</v>
      </c>
      <c r="AV1929" s="17" t="s">
        <v>5537</v>
      </c>
      <c r="AW1929" s="7" t="s">
        <v>5537</v>
      </c>
      <c r="AX1929" s="6" t="s">
        <v>5537</v>
      </c>
      <c r="AY1929" s="7"/>
      <c r="AZ1929" s="3" t="s">
        <v>5537</v>
      </c>
      <c r="BA1929" s="18" t="s">
        <v>5537</v>
      </c>
      <c r="BB1929" s="18" t="s">
        <v>5537</v>
      </c>
      <c r="BC1929" s="18" t="s">
        <v>5537</v>
      </c>
      <c r="BD1929" s="18" t="s">
        <v>5537</v>
      </c>
      <c r="BE1929" s="18" t="s">
        <v>5537</v>
      </c>
      <c r="BF1929" s="18" t="s">
        <v>5537</v>
      </c>
      <c r="BG1929" s="18" t="s">
        <v>5537</v>
      </c>
      <c r="BH1929" s="18" t="s">
        <v>5537</v>
      </c>
      <c r="BI1929" s="18" t="s">
        <v>5537</v>
      </c>
      <c r="BJ1929" s="18" t="s">
        <v>5537</v>
      </c>
      <c r="BK1929" s="18" t="s">
        <v>5537</v>
      </c>
      <c r="BL1929" s="9" t="s">
        <v>5537</v>
      </c>
      <c r="BM1929" s="14" t="s">
        <v>5537</v>
      </c>
      <c r="BN1929" s="14" t="s">
        <v>5537</v>
      </c>
      <c r="BO1929" s="14" t="str">
        <f>_xlfn.XLOOKUP(B1929,'[4]cell downs 18042026 17h'!$B:$B,'[4]cell downs 18042026 17h'!$B:$B,"")</f>
        <v/>
      </c>
      <c r="BP1929" s="14" t="str">
        <f>_xlfn.XLOOKUP(B1929,'[5]Cells Huawei 19042026 15h'!$B:$B,'[5]Cells Huawei 19042026 15h'!$B:$B,"")</f>
        <v/>
      </c>
      <c r="BQ1929" s="9" t="str">
        <f>_xlfn.XLOOKUP(B1929,'[6]cells down 19042026 9H40'!$B:$B,'[6]cells down 19042026 9H40'!$B:$B,"")</f>
        <v/>
      </c>
      <c r="BR1929" s="9" t="s">
        <v>5537</v>
      </c>
      <c r="BS1929" s="9" t="s">
        <v>154</v>
      </c>
      <c r="BT1929" s="108"/>
    </row>
    <row r="1930" spans="1:72" s="9" customFormat="1" ht="21" customHeight="1" x14ac:dyDescent="0.35">
      <c r="A1930" s="1" t="s">
        <v>3600</v>
      </c>
      <c r="B1930" s="8" t="s">
        <v>3601</v>
      </c>
      <c r="C1930" s="3" t="str">
        <f>_xlfn.XLOOKUP(B1930,'[1]daily break down'!$D:$D,'[1]daily break down'!$E:$E,"")</f>
        <v>CENTRE</v>
      </c>
      <c r="D1930" s="1" t="s">
        <v>11</v>
      </c>
      <c r="E1930" s="1" t="s">
        <v>594</v>
      </c>
      <c r="F1930" s="3" t="s">
        <v>226</v>
      </c>
      <c r="G1930" s="1" t="s">
        <v>3602</v>
      </c>
      <c r="H1930" s="34" t="str">
        <f>_xlfn.XLOOKUP(B1930,[2]CALCULATION!$B:$B,[2]CALCULATION!$H:$H,"")</f>
        <v>ZTE</v>
      </c>
      <c r="I1930" s="28">
        <v>0</v>
      </c>
      <c r="J1930" s="28">
        <v>0</v>
      </c>
      <c r="K1930" s="28">
        <v>0</v>
      </c>
      <c r="L1930" s="28">
        <v>0</v>
      </c>
      <c r="M1930" s="28">
        <v>0</v>
      </c>
      <c r="N1930" s="28">
        <v>0</v>
      </c>
      <c r="O1930" s="28">
        <v>0</v>
      </c>
      <c r="P1930" s="28">
        <v>0</v>
      </c>
      <c r="Q1930" s="28">
        <v>0</v>
      </c>
      <c r="R1930" s="28">
        <v>0</v>
      </c>
      <c r="S1930" s="93">
        <v>0</v>
      </c>
      <c r="T1930" s="93">
        <f>_xlfn.XLOOKUP(B1930,'[3]Nur des jours'!$B:$B,'[3]Nur des jours'!$U:$U,"")</f>
        <v>0</v>
      </c>
      <c r="U1930" s="93">
        <v>0</v>
      </c>
      <c r="V1930" s="93">
        <v>0</v>
      </c>
      <c r="W1930" s="93">
        <v>0</v>
      </c>
      <c r="X1930" s="93">
        <v>0</v>
      </c>
      <c r="Y1930" s="93">
        <v>0</v>
      </c>
      <c r="Z1930" s="93">
        <v>0</v>
      </c>
      <c r="AA1930" s="93">
        <v>0</v>
      </c>
      <c r="AB1930" s="93">
        <v>0</v>
      </c>
      <c r="AC1930" s="93"/>
      <c r="AD1930" s="93">
        <v>0</v>
      </c>
      <c r="AE1930" s="93">
        <v>0</v>
      </c>
      <c r="AF1930" s="93">
        <v>0</v>
      </c>
      <c r="AG1930" s="93"/>
      <c r="AH1930" s="93">
        <v>0</v>
      </c>
      <c r="AI1930" s="93">
        <v>0</v>
      </c>
      <c r="AJ1930" s="93">
        <v>0</v>
      </c>
      <c r="AK1930" s="93">
        <v>0</v>
      </c>
      <c r="AL1930" s="93">
        <v>0</v>
      </c>
      <c r="AM1930" s="49" t="s">
        <v>5559</v>
      </c>
      <c r="AN1930" s="49"/>
      <c r="AO1930" s="48" t="str" cm="1">
        <f t="array" ref="AO1930">IFERROR(_xlfn.IFS(
AQ1930="MPR ISSUE","PDH",
AQ1930="BSS Hardware Issue","BSS",
AQ1930="Sites strategiques, MLL, Pylone, etc.","ENVTECH",
AQ1930="AKTIVCO DEFAUT GE &amp; POWER Cabinet","AKTIVCO",
AQ1930="AKTIVCO Coupure ENEO &amp; Baisse de tension","AKTIVCO GRID ONLY",
AQ1930="Coupure ENEO &amp; Baisse de tension","IHS GRID ONLY",
AQ1930="Defaut GE &amp; POWER Cabinet","IHS",
AQ1930="Sharing","Partners",
AQ1930="Sites strategiques &amp; DataCenter","SST &amp; DC",
AQ1930="Exclu","Exclu",
AQ1930="SAT","SAT",
AQ1930="SPARE-ISSUE","SPARE-ISSUE",
AQ1930="Fiber CAmtel","TRANS_FO_CAMTEL",
AQ1930="Fiber AOF","Fiber AOF",
AQ1930="Projet OCM (HUAWEI)","TRAVAUX-HUAWEI",
AQ1930="Projet OCM (NOKIA)","TRAVAUX-NOKIA",
AQ1930="ACCESS-ISSUE","ACCESS-ISSUE",
AQ1930="Projet OCM (ZTE, NOKIA, autres projets)","TRAVAUX OCM",
AQ1930="No root CAuse","No root cause",
AQ1930="ODU HS","PDH",
AQ1930="IP &amp; VLAN","PDH",
AQ1930="Warehouse HUAWEI","SPARE-ISSUE",
AQ1930="SPARE-HS","SPARE-ISSUE",
AQ1930="Power Telco","BSS",AQ1930="no impacts","no impacts"
),"")</f>
        <v>No root cause</v>
      </c>
      <c r="AP1930" s="48" t="str" cm="1">
        <f t="array" ref="AP1930">IFERROR(_xlfn.IFS(
AQ1930="MPR ISSUE","TX ISSUE",
AQ1930="BSS Hardware Issue","RAN ISSUE",
AQ1930="Sites strategiques, MLL, Pylone, etc.","ENVTECH",
AQ1930="AKTIVCO DEFAUT GE &amp; POWER Cabinet","POWER ISSUE",
AQ1930="AKTIVCO Coupure ENEO &amp; Baisse de tension","POWER ISSUE",
AQ1930="Coupure ENEO &amp; Baisse de tension","POWER ISSUE",
AQ1930="Defaut GE &amp; POWER Cabinet","POWER ISSUE",
AQ1930="Sharing","POWER ISSUE",
AQ1930="Sites strategiques &amp; DataCenter","POWER ISSUE",
AQ1930="Exclu","Exclu",
AQ1930="SAT","TX ISSUE",
AQ1930="SPARE-ISSUE","SPARE-ISSUE",
AQ1930="Fiber CAmtel","TX ISSUE",
AQ1930="Fiber AOF","TX ISSUE",
AQ1930="Projet OCM (HUAWEI)","TRAVAUX-HUAWEI",
AQ1930="Projet OCM (NOKIA)","TRAVAUX -NOKIA",
AQ1930="ACCESS-ISSUE","ACCESS-ISSUE",
AQ1930="Projet OCM (ZTE, NOKIA, autres projets)","TRAVAUX OCM",
AQ1930="No root CAuse","No root cause",
AQ1930="ODU HS","TX ISSUE",
AQ1930="IP &amp; VLAN","TX ISSUE",
AQ1930="Warehouse HUAWEI","SPARE-ISSUE",
AQ1930="SPARE-HS","SPARE-ISSUE",
AQ1930="Power Telco","RAN ISSUE",AQ1930="no impacts","no impacts"
),"")</f>
        <v>No root cause</v>
      </c>
      <c r="AQ1930" s="127" t="s">
        <v>5344</v>
      </c>
      <c r="AR1930" s="48" t="str" cm="1">
        <f t="array" ref="AR1930">IFERROR(_xlfn.IFS(
AQ1930="MPR ISSUE","ACTIVE",
AQ1930="BSS Hardware Issue","ACTIVE",
AQ1930="Sites strategiques, MLL, Pylone, etc.","PASSIVE",
AQ1930="AKTIVCO DEFAUT GE &amp; POWER Cabinet","PASSIVE",
AQ1930="AKTIVCO Coupure ENEO &amp; Baisse de tension","PASSIVE",
AQ1930="Coupure ENEO &amp; Baisse de tension","PASSIVE",
AQ1930="Defaut GE &amp; POWER Cabinet","PASSIVE",
AQ1930="Sharing","PASSIVE",
AQ1930="Sites strategiques &amp; DataCenter","PASSIVE",
AQ1930="Exclu","Exclu",
AQ1930="SAT","ACTIVE",
AQ1930="SPARE-ISSUE","SPARE-ISSUE",
AQ1930="Fiber CAmtel","ACTIVE",
AQ1930="Fiber AOF","ACTIVE",
AQ1930="Projet OCM (HUAWEI)","PLANNED WORKS",
AQ1930="Projet OCM (NOKIA)","PLANNED WORKS",
AQ1930="ACCESS-ISSUE","ACCESS-ISSUE",
AQ1930="Projet OCM (ZTE, NOKIA, autres projets)","PLANNED WORKS",
AQ1930="No root CAuse","No root cause",
AQ1930="ODU HS","ACTIVE",
AQ1930="IP &amp; VLAN","ACTIVE",
AQ1930="Warehouse HUAWEI","SPARE-ISSUE",
AQ1930="SPARE-HS","SPARE-ISSUE",
AQ1930="Power Telco","ACTIVE", AQ1930="no impacts","no impacts"
),"")</f>
        <v>No root cause</v>
      </c>
      <c r="AS1930" s="92" t="s">
        <v>5537</v>
      </c>
      <c r="AT1930" s="98" t="s">
        <v>3601</v>
      </c>
      <c r="AV1930" s="17" t="s">
        <v>5537</v>
      </c>
      <c r="AW1930" s="7" t="s">
        <v>5537</v>
      </c>
      <c r="AX1930" s="6" t="s">
        <v>5537</v>
      </c>
      <c r="AY1930" s="7"/>
      <c r="AZ1930" s="3" t="s">
        <v>5537</v>
      </c>
      <c r="BA1930" s="18" t="s">
        <v>5537</v>
      </c>
      <c r="BB1930" s="18" t="s">
        <v>5537</v>
      </c>
      <c r="BC1930" s="18" t="s">
        <v>5537</v>
      </c>
      <c r="BD1930" s="18" t="s">
        <v>5537</v>
      </c>
      <c r="BE1930" s="18" t="s">
        <v>5537</v>
      </c>
      <c r="BF1930" s="18" t="s">
        <v>5537</v>
      </c>
      <c r="BG1930" s="18" t="s">
        <v>5537</v>
      </c>
      <c r="BH1930" s="18" t="s">
        <v>5537</v>
      </c>
      <c r="BI1930" s="18" t="s">
        <v>5537</v>
      </c>
      <c r="BJ1930" s="18" t="s">
        <v>5537</v>
      </c>
      <c r="BK1930" s="18" t="s">
        <v>5537</v>
      </c>
      <c r="BL1930" s="9" t="s">
        <v>5537</v>
      </c>
      <c r="BM1930" s="14" t="s">
        <v>5537</v>
      </c>
      <c r="BN1930" s="14" t="s">
        <v>5537</v>
      </c>
      <c r="BO1930" s="14" t="str">
        <f>_xlfn.XLOOKUP(B1930,'[4]cell downs 18042026 17h'!$B:$B,'[4]cell downs 18042026 17h'!$B:$B,"")</f>
        <v/>
      </c>
      <c r="BP1930" s="14" t="str">
        <f>_xlfn.XLOOKUP(B1930,'[5]Cells Huawei 19042026 15h'!$B:$B,'[5]Cells Huawei 19042026 15h'!$B:$B,"")</f>
        <v/>
      </c>
      <c r="BQ1930" s="9" t="str">
        <f>_xlfn.XLOOKUP(B1930,'[6]cells down 19042026 9H40'!$B:$B,'[6]cells down 19042026 9H40'!$B:$B,"")</f>
        <v/>
      </c>
      <c r="BR1930" s="9" t="s">
        <v>3601</v>
      </c>
      <c r="BS1930" s="9" t="s">
        <v>154</v>
      </c>
      <c r="BT1930" s="108"/>
    </row>
    <row r="1931" spans="1:72" s="9" customFormat="1" x14ac:dyDescent="0.35">
      <c r="A1931" s="3" t="s">
        <v>3603</v>
      </c>
      <c r="B1931" s="25" t="s">
        <v>3604</v>
      </c>
      <c r="C1931" s="3" t="str">
        <f>_xlfn.XLOOKUP(B1931,'[1]daily break down'!$D:$D,'[1]daily break down'!$E:$E,"")</f>
        <v>CENTRE</v>
      </c>
      <c r="D1931" s="3" t="s">
        <v>11</v>
      </c>
      <c r="E1931" s="3" t="s">
        <v>12</v>
      </c>
      <c r="F1931" s="3" t="s">
        <v>226</v>
      </c>
      <c r="G1931" s="3" t="s">
        <v>3603</v>
      </c>
      <c r="H1931" s="34" t="str">
        <f>_xlfn.XLOOKUP(B1931,[2]CALCULATION!$B:$B,[2]CALCULATION!$H:$H,"")</f>
        <v>ZTE</v>
      </c>
      <c r="I1931" s="28">
        <v>0</v>
      </c>
      <c r="J1931" s="28">
        <v>0</v>
      </c>
      <c r="K1931" s="28">
        <v>0</v>
      </c>
      <c r="L1931" s="28">
        <v>0</v>
      </c>
      <c r="M1931" s="28">
        <v>0</v>
      </c>
      <c r="N1931" s="28">
        <v>0</v>
      </c>
      <c r="O1931" s="28">
        <v>0</v>
      </c>
      <c r="P1931" s="28">
        <v>0</v>
      </c>
      <c r="Q1931" s="28">
        <v>0</v>
      </c>
      <c r="R1931" s="28">
        <v>0</v>
      </c>
      <c r="S1931" s="93">
        <v>0</v>
      </c>
      <c r="T1931" s="93">
        <f>_xlfn.XLOOKUP(B1931,'[3]Nur des jours'!$B:$B,'[3]Nur des jours'!$U:$U,"")</f>
        <v>0</v>
      </c>
      <c r="U1931" s="93">
        <v>0</v>
      </c>
      <c r="V1931" s="93">
        <v>0</v>
      </c>
      <c r="W1931" s="93">
        <v>0</v>
      </c>
      <c r="X1931" s="93">
        <v>0</v>
      </c>
      <c r="Y1931" s="93">
        <v>0</v>
      </c>
      <c r="Z1931" s="93">
        <v>0</v>
      </c>
      <c r="AA1931" s="93">
        <v>0</v>
      </c>
      <c r="AB1931" s="93">
        <v>0</v>
      </c>
      <c r="AC1931" s="93"/>
      <c r="AD1931" s="93">
        <v>0</v>
      </c>
      <c r="AE1931" s="93">
        <v>0</v>
      </c>
      <c r="AF1931" s="93">
        <v>0</v>
      </c>
      <c r="AG1931" s="93"/>
      <c r="AH1931" s="93">
        <v>0</v>
      </c>
      <c r="AI1931" s="93">
        <v>0</v>
      </c>
      <c r="AJ1931" s="93">
        <v>0</v>
      </c>
      <c r="AK1931" s="93">
        <v>0</v>
      </c>
      <c r="AL1931" s="93">
        <v>0</v>
      </c>
      <c r="AM1931" s="49" t="s">
        <v>5559</v>
      </c>
      <c r="AN1931" s="49"/>
      <c r="AO1931" s="48" t="str" cm="1">
        <f t="array" ref="AO1931">IFERROR(_xlfn.IFS(
AQ1931="MPR ISSUE","PDH",
AQ1931="BSS Hardware Issue","BSS",
AQ1931="Sites strategiques, MLL, Pylone, etc.","ENVTECH",
AQ1931="AKTIVCO DEFAUT GE &amp; POWER Cabinet","AKTIVCO",
AQ1931="AKTIVCO Coupure ENEO &amp; Baisse de tension","AKTIVCO GRID ONLY",
AQ1931="Coupure ENEO &amp; Baisse de tension","IHS GRID ONLY",
AQ1931="Defaut GE &amp; POWER Cabinet","IHS",
AQ1931="Sharing","Partners",
AQ1931="Sites strategiques &amp; DataCenter","SST &amp; DC",
AQ1931="Exclu","Exclu",
AQ1931="SAT","SAT",
AQ1931="SPARE-ISSUE","SPARE-ISSUE",
AQ1931="Fiber CAmtel","TRANS_FO_CAMTEL",
AQ1931="Fiber AOF","Fiber AOF",
AQ1931="Projet OCM (HUAWEI)","TRAVAUX-HUAWEI",
AQ1931="Projet OCM (NOKIA)","TRAVAUX-NOKIA",
AQ1931="ACCESS-ISSUE","ACCESS-ISSUE",
AQ1931="Projet OCM (ZTE, NOKIA, autres projets)","TRAVAUX OCM",
AQ1931="No root CAuse","No root cause",
AQ1931="ODU HS","PDH",
AQ1931="IP &amp; VLAN","PDH",
AQ1931="Warehouse HUAWEI","SPARE-ISSUE",
AQ1931="SPARE-HS","SPARE-ISSUE",
AQ1931="Power Telco","BSS",AQ1931="no impacts","no impacts"
),"")</f>
        <v>No root cause</v>
      </c>
      <c r="AP1931" s="48" t="str" cm="1">
        <f t="array" ref="AP1931">IFERROR(_xlfn.IFS(
AQ1931="MPR ISSUE","TX ISSUE",
AQ1931="BSS Hardware Issue","RAN ISSUE",
AQ1931="Sites strategiques, MLL, Pylone, etc.","ENVTECH",
AQ1931="AKTIVCO DEFAUT GE &amp; POWER Cabinet","POWER ISSUE",
AQ1931="AKTIVCO Coupure ENEO &amp; Baisse de tension","POWER ISSUE",
AQ1931="Coupure ENEO &amp; Baisse de tension","POWER ISSUE",
AQ1931="Defaut GE &amp; POWER Cabinet","POWER ISSUE",
AQ1931="Sharing","POWER ISSUE",
AQ1931="Sites strategiques &amp; DataCenter","POWER ISSUE",
AQ1931="Exclu","Exclu",
AQ1931="SAT","TX ISSUE",
AQ1931="SPARE-ISSUE","SPARE-ISSUE",
AQ1931="Fiber CAmtel","TX ISSUE",
AQ1931="Fiber AOF","TX ISSUE",
AQ1931="Projet OCM (HUAWEI)","TRAVAUX-HUAWEI",
AQ1931="Projet OCM (NOKIA)","TRAVAUX -NOKIA",
AQ1931="ACCESS-ISSUE","ACCESS-ISSUE",
AQ1931="Projet OCM (ZTE, NOKIA, autres projets)","TRAVAUX OCM",
AQ1931="No root CAuse","No root cause",
AQ1931="ODU HS","TX ISSUE",
AQ1931="IP &amp; VLAN","TX ISSUE",
AQ1931="Warehouse HUAWEI","SPARE-ISSUE",
AQ1931="SPARE-HS","SPARE-ISSUE",
AQ1931="Power Telco","RAN ISSUE",AQ1931="no impacts","no impacts"
),"")</f>
        <v>No root cause</v>
      </c>
      <c r="AQ1931" s="127" t="s">
        <v>5344</v>
      </c>
      <c r="AR1931" s="48" t="str" cm="1">
        <f t="array" ref="AR1931">IFERROR(_xlfn.IFS(
AQ1931="MPR ISSUE","ACTIVE",
AQ1931="BSS Hardware Issue","ACTIVE",
AQ1931="Sites strategiques, MLL, Pylone, etc.","PASSIVE",
AQ1931="AKTIVCO DEFAUT GE &amp; POWER Cabinet","PASSIVE",
AQ1931="AKTIVCO Coupure ENEO &amp; Baisse de tension","PASSIVE",
AQ1931="Coupure ENEO &amp; Baisse de tension","PASSIVE",
AQ1931="Defaut GE &amp; POWER Cabinet","PASSIVE",
AQ1931="Sharing","PASSIVE",
AQ1931="Sites strategiques &amp; DataCenter","PASSIVE",
AQ1931="Exclu","Exclu",
AQ1931="SAT","ACTIVE",
AQ1931="SPARE-ISSUE","SPARE-ISSUE",
AQ1931="Fiber CAmtel","ACTIVE",
AQ1931="Fiber AOF","ACTIVE",
AQ1931="Projet OCM (HUAWEI)","PLANNED WORKS",
AQ1931="Projet OCM (NOKIA)","PLANNED WORKS",
AQ1931="ACCESS-ISSUE","ACCESS-ISSUE",
AQ1931="Projet OCM (ZTE, NOKIA, autres projets)","PLANNED WORKS",
AQ1931="No root CAuse","No root cause",
AQ1931="ODU HS","ACTIVE",
AQ1931="IP &amp; VLAN","ACTIVE",
AQ1931="Warehouse HUAWEI","SPARE-ISSUE",
AQ1931="SPARE-HS","SPARE-ISSUE",
AQ1931="Power Telco","ACTIVE", AQ1931="no impacts","no impacts"
),"")</f>
        <v>No root cause</v>
      </c>
      <c r="AS1931" s="92" t="s">
        <v>5537</v>
      </c>
      <c r="AT1931" s="98" t="s">
        <v>3604</v>
      </c>
      <c r="AV1931" s="17" t="s">
        <v>5537</v>
      </c>
      <c r="AW1931" s="7" t="s">
        <v>5537</v>
      </c>
      <c r="AX1931" s="6" t="s">
        <v>5537</v>
      </c>
      <c r="AY1931" s="7"/>
      <c r="AZ1931" s="3" t="s">
        <v>5537</v>
      </c>
      <c r="BA1931" s="18" t="s">
        <v>5537</v>
      </c>
      <c r="BB1931" s="18" t="s">
        <v>5537</v>
      </c>
      <c r="BC1931" s="18" t="s">
        <v>5537</v>
      </c>
      <c r="BD1931" s="18" t="s">
        <v>5537</v>
      </c>
      <c r="BE1931" s="18" t="s">
        <v>5537</v>
      </c>
      <c r="BF1931" s="18" t="s">
        <v>5537</v>
      </c>
      <c r="BG1931" s="18" t="s">
        <v>5537</v>
      </c>
      <c r="BH1931" s="18" t="s">
        <v>5537</v>
      </c>
      <c r="BI1931" s="18" t="s">
        <v>5537</v>
      </c>
      <c r="BJ1931" s="18" t="s">
        <v>5537</v>
      </c>
      <c r="BK1931" s="18" t="s">
        <v>5537</v>
      </c>
      <c r="BL1931" s="9" t="s">
        <v>5537</v>
      </c>
      <c r="BM1931" s="14" t="s">
        <v>5537</v>
      </c>
      <c r="BN1931" s="14" t="s">
        <v>5537</v>
      </c>
      <c r="BO1931" s="14" t="str">
        <f>_xlfn.XLOOKUP(B1931,'[4]cell downs 18042026 17h'!$B:$B,'[4]cell downs 18042026 17h'!$B:$B,"")</f>
        <v/>
      </c>
      <c r="BP1931" s="14" t="str">
        <f>_xlfn.XLOOKUP(B1931,'[5]Cells Huawei 19042026 15h'!$B:$B,'[5]Cells Huawei 19042026 15h'!$B:$B,"")</f>
        <v/>
      </c>
      <c r="BQ1931" s="9" t="str">
        <f>_xlfn.XLOOKUP(B1931,'[6]cells down 19042026 9H40'!$B:$B,'[6]cells down 19042026 9H40'!$B:$B,"")</f>
        <v/>
      </c>
      <c r="BR1931" s="9" t="s">
        <v>3604</v>
      </c>
      <c r="BS1931" s="9" t="s">
        <v>12</v>
      </c>
      <c r="BT1931" s="108"/>
    </row>
    <row r="1932" spans="1:72" s="9" customFormat="1" x14ac:dyDescent="0.35">
      <c r="A1932" s="1" t="s">
        <v>3605</v>
      </c>
      <c r="B1932" s="8" t="s">
        <v>3606</v>
      </c>
      <c r="C1932" s="3" t="str">
        <f>_xlfn.XLOOKUP(B1932,'[1]daily break down'!$D:$D,'[1]daily break down'!$E:$E,"")</f>
        <v>CENTRE</v>
      </c>
      <c r="D1932" s="1" t="s">
        <v>11</v>
      </c>
      <c r="E1932" s="1" t="s">
        <v>594</v>
      </c>
      <c r="F1932" s="3" t="s">
        <v>226</v>
      </c>
      <c r="G1932" s="1" t="s">
        <v>3605</v>
      </c>
      <c r="H1932" s="34" t="str">
        <f>_xlfn.XLOOKUP(B1932,[2]CALCULATION!$B:$B,[2]CALCULATION!$H:$H,"")</f>
        <v>ZTE</v>
      </c>
      <c r="I1932" s="28">
        <v>0</v>
      </c>
      <c r="J1932" s="28">
        <v>0</v>
      </c>
      <c r="K1932" s="28">
        <v>0</v>
      </c>
      <c r="L1932" s="28">
        <v>0</v>
      </c>
      <c r="M1932" s="28">
        <v>0</v>
      </c>
      <c r="N1932" s="28">
        <v>0</v>
      </c>
      <c r="O1932" s="28">
        <v>0</v>
      </c>
      <c r="P1932" s="28">
        <v>0</v>
      </c>
      <c r="Q1932" s="28">
        <v>0</v>
      </c>
      <c r="R1932" s="28">
        <v>0</v>
      </c>
      <c r="S1932" s="93">
        <v>0</v>
      </c>
      <c r="T1932" s="93">
        <f>_xlfn.XLOOKUP(B1932,'[3]Nur des jours'!$B:$B,'[3]Nur des jours'!$U:$U,"")</f>
        <v>0</v>
      </c>
      <c r="U1932" s="93">
        <v>0</v>
      </c>
      <c r="V1932" s="93">
        <v>0</v>
      </c>
      <c r="W1932" s="93">
        <v>0</v>
      </c>
      <c r="X1932" s="93">
        <v>0</v>
      </c>
      <c r="Y1932" s="93">
        <v>0</v>
      </c>
      <c r="Z1932" s="93">
        <v>0</v>
      </c>
      <c r="AA1932" s="93">
        <v>0</v>
      </c>
      <c r="AB1932" s="93">
        <v>0</v>
      </c>
      <c r="AC1932" s="93"/>
      <c r="AD1932" s="93">
        <v>0</v>
      </c>
      <c r="AE1932" s="93">
        <v>0</v>
      </c>
      <c r="AF1932" s="93">
        <v>0</v>
      </c>
      <c r="AG1932" s="93"/>
      <c r="AH1932" s="93">
        <v>0</v>
      </c>
      <c r="AI1932" s="93">
        <v>0</v>
      </c>
      <c r="AJ1932" s="93">
        <v>0</v>
      </c>
      <c r="AK1932" s="93">
        <v>0</v>
      </c>
      <c r="AL1932" s="93">
        <v>0</v>
      </c>
      <c r="AM1932" s="49" t="s">
        <v>5559</v>
      </c>
      <c r="AN1932" s="49"/>
      <c r="AO1932" s="48" t="str" cm="1">
        <f t="array" ref="AO1932">IFERROR(_xlfn.IFS(
AQ1932="MPR ISSUE","PDH",
AQ1932="BSS Hardware Issue","BSS",
AQ1932="Sites strategiques, MLL, Pylone, etc.","ENVTECH",
AQ1932="AKTIVCO DEFAUT GE &amp; POWER Cabinet","AKTIVCO",
AQ1932="AKTIVCO Coupure ENEO &amp; Baisse de tension","AKTIVCO GRID ONLY",
AQ1932="Coupure ENEO &amp; Baisse de tension","IHS GRID ONLY",
AQ1932="Defaut GE &amp; POWER Cabinet","IHS",
AQ1932="Sharing","Partners",
AQ1932="Sites strategiques &amp; DataCenter","SST &amp; DC",
AQ1932="Exclu","Exclu",
AQ1932="SAT","SAT",
AQ1932="SPARE-ISSUE","SPARE-ISSUE",
AQ1932="Fiber CAmtel","TRANS_FO_CAMTEL",
AQ1932="Fiber AOF","Fiber AOF",
AQ1932="Projet OCM (HUAWEI)","TRAVAUX-HUAWEI",
AQ1932="Projet OCM (NOKIA)","TRAVAUX-NOKIA",
AQ1932="ACCESS-ISSUE","ACCESS-ISSUE",
AQ1932="Projet OCM (ZTE, NOKIA, autres projets)","TRAVAUX OCM",
AQ1932="No root CAuse","No root cause",
AQ1932="ODU HS","PDH",
AQ1932="IP &amp; VLAN","PDH",
AQ1932="Warehouse HUAWEI","SPARE-ISSUE",
AQ1932="SPARE-HS","SPARE-ISSUE",
AQ1932="Power Telco","BSS",AQ1932="no impacts","no impacts"
),"")</f>
        <v>No root cause</v>
      </c>
      <c r="AP1932" s="48" t="str" cm="1">
        <f t="array" ref="AP1932">IFERROR(_xlfn.IFS(
AQ1932="MPR ISSUE","TX ISSUE",
AQ1932="BSS Hardware Issue","RAN ISSUE",
AQ1932="Sites strategiques, MLL, Pylone, etc.","ENVTECH",
AQ1932="AKTIVCO DEFAUT GE &amp; POWER Cabinet","POWER ISSUE",
AQ1932="AKTIVCO Coupure ENEO &amp; Baisse de tension","POWER ISSUE",
AQ1932="Coupure ENEO &amp; Baisse de tension","POWER ISSUE",
AQ1932="Defaut GE &amp; POWER Cabinet","POWER ISSUE",
AQ1932="Sharing","POWER ISSUE",
AQ1932="Sites strategiques &amp; DataCenter","POWER ISSUE",
AQ1932="Exclu","Exclu",
AQ1932="SAT","TX ISSUE",
AQ1932="SPARE-ISSUE","SPARE-ISSUE",
AQ1932="Fiber CAmtel","TX ISSUE",
AQ1932="Fiber AOF","TX ISSUE",
AQ1932="Projet OCM (HUAWEI)","TRAVAUX-HUAWEI",
AQ1932="Projet OCM (NOKIA)","TRAVAUX -NOKIA",
AQ1932="ACCESS-ISSUE","ACCESS-ISSUE",
AQ1932="Projet OCM (ZTE, NOKIA, autres projets)","TRAVAUX OCM",
AQ1932="No root CAuse","No root cause",
AQ1932="ODU HS","TX ISSUE",
AQ1932="IP &amp; VLAN","TX ISSUE",
AQ1932="Warehouse HUAWEI","SPARE-ISSUE",
AQ1932="SPARE-HS","SPARE-ISSUE",
AQ1932="Power Telco","RAN ISSUE",AQ1932="no impacts","no impacts"
),"")</f>
        <v>No root cause</v>
      </c>
      <c r="AQ1932" s="127" t="s">
        <v>5344</v>
      </c>
      <c r="AR1932" s="48" t="str" cm="1">
        <f t="array" ref="AR1932">IFERROR(_xlfn.IFS(
AQ1932="MPR ISSUE","ACTIVE",
AQ1932="BSS Hardware Issue","ACTIVE",
AQ1932="Sites strategiques, MLL, Pylone, etc.","PASSIVE",
AQ1932="AKTIVCO DEFAUT GE &amp; POWER Cabinet","PASSIVE",
AQ1932="AKTIVCO Coupure ENEO &amp; Baisse de tension","PASSIVE",
AQ1932="Coupure ENEO &amp; Baisse de tension","PASSIVE",
AQ1932="Defaut GE &amp; POWER Cabinet","PASSIVE",
AQ1932="Sharing","PASSIVE",
AQ1932="Sites strategiques &amp; DataCenter","PASSIVE",
AQ1932="Exclu","Exclu",
AQ1932="SAT","ACTIVE",
AQ1932="SPARE-ISSUE","SPARE-ISSUE",
AQ1932="Fiber CAmtel","ACTIVE",
AQ1932="Fiber AOF","ACTIVE",
AQ1932="Projet OCM (HUAWEI)","PLANNED WORKS",
AQ1932="Projet OCM (NOKIA)","PLANNED WORKS",
AQ1932="ACCESS-ISSUE","ACCESS-ISSUE",
AQ1932="Projet OCM (ZTE, NOKIA, autres projets)","PLANNED WORKS",
AQ1932="No root CAuse","No root cause",
AQ1932="ODU HS","ACTIVE",
AQ1932="IP &amp; VLAN","ACTIVE",
AQ1932="Warehouse HUAWEI","SPARE-ISSUE",
AQ1932="SPARE-HS","SPARE-ISSUE",
AQ1932="Power Telco","ACTIVE", AQ1932="no impacts","no impacts"
),"")</f>
        <v>No root cause</v>
      </c>
      <c r="AS1932" s="92" t="s">
        <v>5537</v>
      </c>
      <c r="AT1932" s="98" t="s">
        <v>3606</v>
      </c>
      <c r="AV1932" s="17" t="s">
        <v>5537</v>
      </c>
      <c r="AW1932" s="7" t="s">
        <v>5537</v>
      </c>
      <c r="AX1932" s="6" t="s">
        <v>5537</v>
      </c>
      <c r="AY1932" s="7"/>
      <c r="AZ1932" s="3" t="s">
        <v>5537</v>
      </c>
      <c r="BA1932" s="18" t="s">
        <v>5537</v>
      </c>
      <c r="BB1932" s="18" t="s">
        <v>5537</v>
      </c>
      <c r="BC1932" s="18" t="s">
        <v>5537</v>
      </c>
      <c r="BD1932" s="18" t="s">
        <v>5537</v>
      </c>
      <c r="BE1932" s="18" t="s">
        <v>5537</v>
      </c>
      <c r="BF1932" s="18" t="s">
        <v>5537</v>
      </c>
      <c r="BG1932" s="18" t="s">
        <v>5537</v>
      </c>
      <c r="BH1932" s="18" t="s">
        <v>5537</v>
      </c>
      <c r="BI1932" s="18" t="s">
        <v>5537</v>
      </c>
      <c r="BJ1932" s="18" t="s">
        <v>5537</v>
      </c>
      <c r="BK1932" s="18" t="s">
        <v>5537</v>
      </c>
      <c r="BL1932" s="9" t="s">
        <v>5537</v>
      </c>
      <c r="BM1932" s="14" t="s">
        <v>5537</v>
      </c>
      <c r="BN1932" s="14" t="s">
        <v>5537</v>
      </c>
      <c r="BO1932" s="14" t="str">
        <f>_xlfn.XLOOKUP(B1932,'[4]cell downs 18042026 17h'!$B:$B,'[4]cell downs 18042026 17h'!$B:$B,"")</f>
        <v/>
      </c>
      <c r="BP1932" s="14" t="str">
        <f>_xlfn.XLOOKUP(B1932,'[5]Cells Huawei 19042026 15h'!$B:$B,'[5]Cells Huawei 19042026 15h'!$B:$B,"")</f>
        <v/>
      </c>
      <c r="BQ1932" s="9" t="str">
        <f>_xlfn.XLOOKUP(B1932,'[6]cells down 19042026 9H40'!$B:$B,'[6]cells down 19042026 9H40'!$B:$B,"")</f>
        <v/>
      </c>
      <c r="BR1932" s="9" t="s">
        <v>3606</v>
      </c>
      <c r="BS1932" s="9" t="s">
        <v>66</v>
      </c>
      <c r="BT1932" s="108"/>
    </row>
    <row r="1933" spans="1:72" s="9" customFormat="1" x14ac:dyDescent="0.35">
      <c r="A1933" s="1" t="s">
        <v>3607</v>
      </c>
      <c r="B1933" s="8" t="s">
        <v>3608</v>
      </c>
      <c r="C1933" s="3" t="str">
        <f>_xlfn.XLOOKUP(B1933,'[1]daily break down'!$D:$D,'[1]daily break down'!$E:$E,"")</f>
        <v>CENTRE</v>
      </c>
      <c r="D1933" s="1" t="s">
        <v>11</v>
      </c>
      <c r="E1933" s="1" t="s">
        <v>318</v>
      </c>
      <c r="F1933" s="3" t="s">
        <v>226</v>
      </c>
      <c r="G1933" s="1" t="s">
        <v>3609</v>
      </c>
      <c r="H1933" s="34" t="str">
        <f>_xlfn.XLOOKUP(B1933,[2]CALCULATION!$B:$B,[2]CALCULATION!$H:$H,"")</f>
        <v>ZTE</v>
      </c>
      <c r="I1933" s="28">
        <v>0</v>
      </c>
      <c r="J1933" s="28">
        <v>0</v>
      </c>
      <c r="K1933" s="28">
        <v>0</v>
      </c>
      <c r="L1933" s="28">
        <v>0</v>
      </c>
      <c r="M1933" s="28">
        <v>0</v>
      </c>
      <c r="N1933" s="28">
        <v>0</v>
      </c>
      <c r="O1933" s="28">
        <v>0</v>
      </c>
      <c r="P1933" s="28">
        <v>0</v>
      </c>
      <c r="Q1933" s="28">
        <v>0</v>
      </c>
      <c r="R1933" s="28">
        <v>0</v>
      </c>
      <c r="S1933" s="93">
        <v>0</v>
      </c>
      <c r="T1933" s="93">
        <f>_xlfn.XLOOKUP(B1933,'[3]Nur des jours'!$B:$B,'[3]Nur des jours'!$U:$U,"")</f>
        <v>0</v>
      </c>
      <c r="U1933" s="93">
        <v>0</v>
      </c>
      <c r="V1933" s="93">
        <v>0</v>
      </c>
      <c r="W1933" s="93">
        <v>0</v>
      </c>
      <c r="X1933" s="93">
        <v>0</v>
      </c>
      <c r="Y1933" s="93">
        <v>0</v>
      </c>
      <c r="Z1933" s="93">
        <v>0</v>
      </c>
      <c r="AA1933" s="93">
        <v>0</v>
      </c>
      <c r="AB1933" s="93">
        <v>0</v>
      </c>
      <c r="AC1933" s="93"/>
      <c r="AD1933" s="93">
        <v>0</v>
      </c>
      <c r="AE1933" s="93">
        <v>0</v>
      </c>
      <c r="AF1933" s="93">
        <v>0</v>
      </c>
      <c r="AG1933" s="93"/>
      <c r="AH1933" s="93">
        <v>0</v>
      </c>
      <c r="AI1933" s="93">
        <v>0</v>
      </c>
      <c r="AJ1933" s="93">
        <v>0</v>
      </c>
      <c r="AK1933" s="93">
        <v>0</v>
      </c>
      <c r="AL1933" s="93">
        <v>0</v>
      </c>
      <c r="AM1933" s="49" t="s">
        <v>5559</v>
      </c>
      <c r="AN1933" s="49"/>
      <c r="AO1933" s="48" t="str" cm="1">
        <f t="array" ref="AO1933">IFERROR(_xlfn.IFS(
AQ1933="MPR ISSUE","PDH",
AQ1933="BSS Hardware Issue","BSS",
AQ1933="Sites strategiques, MLL, Pylone, etc.","ENVTECH",
AQ1933="AKTIVCO DEFAUT GE &amp; POWER Cabinet","AKTIVCO",
AQ1933="AKTIVCO Coupure ENEO &amp; Baisse de tension","AKTIVCO GRID ONLY",
AQ1933="Coupure ENEO &amp; Baisse de tension","IHS GRID ONLY",
AQ1933="Defaut GE &amp; POWER Cabinet","IHS",
AQ1933="Sharing","Partners",
AQ1933="Sites strategiques &amp; DataCenter","SST &amp; DC",
AQ1933="Exclu","Exclu",
AQ1933="SAT","SAT",
AQ1933="SPARE-ISSUE","SPARE-ISSUE",
AQ1933="Fiber CAmtel","TRANS_FO_CAMTEL",
AQ1933="Fiber AOF","Fiber AOF",
AQ1933="Projet OCM (HUAWEI)","TRAVAUX-HUAWEI",
AQ1933="Projet OCM (NOKIA)","TRAVAUX-NOKIA",
AQ1933="ACCESS-ISSUE","ACCESS-ISSUE",
AQ1933="Projet OCM (ZTE, NOKIA, autres projets)","TRAVAUX OCM",
AQ1933="No root CAuse","No root cause",
AQ1933="ODU HS","PDH",
AQ1933="IP &amp; VLAN","PDH",
AQ1933="Warehouse HUAWEI","SPARE-ISSUE",
AQ1933="SPARE-HS","SPARE-ISSUE",
AQ1933="Power Telco","BSS",AQ1933="no impacts","no impacts"
),"")</f>
        <v>No root cause</v>
      </c>
      <c r="AP1933" s="48" t="str" cm="1">
        <f t="array" ref="AP1933">IFERROR(_xlfn.IFS(
AQ1933="MPR ISSUE","TX ISSUE",
AQ1933="BSS Hardware Issue","RAN ISSUE",
AQ1933="Sites strategiques, MLL, Pylone, etc.","ENVTECH",
AQ1933="AKTIVCO DEFAUT GE &amp; POWER Cabinet","POWER ISSUE",
AQ1933="AKTIVCO Coupure ENEO &amp; Baisse de tension","POWER ISSUE",
AQ1933="Coupure ENEO &amp; Baisse de tension","POWER ISSUE",
AQ1933="Defaut GE &amp; POWER Cabinet","POWER ISSUE",
AQ1933="Sharing","POWER ISSUE",
AQ1933="Sites strategiques &amp; DataCenter","POWER ISSUE",
AQ1933="Exclu","Exclu",
AQ1933="SAT","TX ISSUE",
AQ1933="SPARE-ISSUE","SPARE-ISSUE",
AQ1933="Fiber CAmtel","TX ISSUE",
AQ1933="Fiber AOF","TX ISSUE",
AQ1933="Projet OCM (HUAWEI)","TRAVAUX-HUAWEI",
AQ1933="Projet OCM (NOKIA)","TRAVAUX -NOKIA",
AQ1933="ACCESS-ISSUE","ACCESS-ISSUE",
AQ1933="Projet OCM (ZTE, NOKIA, autres projets)","TRAVAUX OCM",
AQ1933="No root CAuse","No root cause",
AQ1933="ODU HS","TX ISSUE",
AQ1933="IP &amp; VLAN","TX ISSUE",
AQ1933="Warehouse HUAWEI","SPARE-ISSUE",
AQ1933="SPARE-HS","SPARE-ISSUE",
AQ1933="Power Telco","RAN ISSUE",AQ1933="no impacts","no impacts"
),"")</f>
        <v>No root cause</v>
      </c>
      <c r="AQ1933" s="127" t="s">
        <v>5344</v>
      </c>
      <c r="AR1933" s="48" t="str" cm="1">
        <f t="array" ref="AR1933">IFERROR(_xlfn.IFS(
AQ1933="MPR ISSUE","ACTIVE",
AQ1933="BSS Hardware Issue","ACTIVE",
AQ1933="Sites strategiques, MLL, Pylone, etc.","PASSIVE",
AQ1933="AKTIVCO DEFAUT GE &amp; POWER Cabinet","PASSIVE",
AQ1933="AKTIVCO Coupure ENEO &amp; Baisse de tension","PASSIVE",
AQ1933="Coupure ENEO &amp; Baisse de tension","PASSIVE",
AQ1933="Defaut GE &amp; POWER Cabinet","PASSIVE",
AQ1933="Sharing","PASSIVE",
AQ1933="Sites strategiques &amp; DataCenter","PASSIVE",
AQ1933="Exclu","Exclu",
AQ1933="SAT","ACTIVE",
AQ1933="SPARE-ISSUE","SPARE-ISSUE",
AQ1933="Fiber CAmtel","ACTIVE",
AQ1933="Fiber AOF","ACTIVE",
AQ1933="Projet OCM (HUAWEI)","PLANNED WORKS",
AQ1933="Projet OCM (NOKIA)","PLANNED WORKS",
AQ1933="ACCESS-ISSUE","ACCESS-ISSUE",
AQ1933="Projet OCM (ZTE, NOKIA, autres projets)","PLANNED WORKS",
AQ1933="No root CAuse","No root cause",
AQ1933="ODU HS","ACTIVE",
AQ1933="IP &amp; VLAN","ACTIVE",
AQ1933="Warehouse HUAWEI","SPARE-ISSUE",
AQ1933="SPARE-HS","SPARE-ISSUE",
AQ1933="Power Telco","ACTIVE", AQ1933="no impacts","no impacts"
),"")</f>
        <v>No root cause</v>
      </c>
      <c r="AS1933" s="92" t="s">
        <v>5537</v>
      </c>
      <c r="AT1933" s="98" t="s">
        <v>3608</v>
      </c>
      <c r="AV1933" s="17" t="s">
        <v>5537</v>
      </c>
      <c r="AW1933" s="7" t="s">
        <v>5537</v>
      </c>
      <c r="AX1933" s="6" t="s">
        <v>5537</v>
      </c>
      <c r="AY1933" s="7"/>
      <c r="AZ1933" s="3" t="s">
        <v>5537</v>
      </c>
      <c r="BA1933" s="18" t="s">
        <v>5537</v>
      </c>
      <c r="BB1933" s="18" t="s">
        <v>5537</v>
      </c>
      <c r="BC1933" s="18" t="s">
        <v>5537</v>
      </c>
      <c r="BD1933" s="18" t="s">
        <v>5537</v>
      </c>
      <c r="BE1933" s="18" t="s">
        <v>5537</v>
      </c>
      <c r="BF1933" s="18" t="s">
        <v>5537</v>
      </c>
      <c r="BG1933" s="18" t="s">
        <v>5537</v>
      </c>
      <c r="BH1933" s="18" t="s">
        <v>5537</v>
      </c>
      <c r="BI1933" s="18" t="s">
        <v>5537</v>
      </c>
      <c r="BJ1933" s="18" t="s">
        <v>5537</v>
      </c>
      <c r="BK1933" s="18" t="s">
        <v>5537</v>
      </c>
      <c r="BL1933" s="9" t="s">
        <v>5537</v>
      </c>
      <c r="BM1933" s="14" t="s">
        <v>5537</v>
      </c>
      <c r="BN1933" s="14" t="s">
        <v>5537</v>
      </c>
      <c r="BO1933" s="14" t="str">
        <f>_xlfn.XLOOKUP(B1933,'[4]cell downs 18042026 17h'!$B:$B,'[4]cell downs 18042026 17h'!$B:$B,"")</f>
        <v/>
      </c>
      <c r="BP1933" s="14" t="str">
        <f>_xlfn.XLOOKUP(B1933,'[5]Cells Huawei 19042026 15h'!$B:$B,'[5]Cells Huawei 19042026 15h'!$B:$B,"")</f>
        <v/>
      </c>
      <c r="BQ1933" s="9" t="str">
        <f>_xlfn.XLOOKUP(B1933,'[6]cells down 19042026 9H40'!$B:$B,'[6]cells down 19042026 9H40'!$B:$B,"")</f>
        <v/>
      </c>
      <c r="BR1933" s="9" t="s">
        <v>3608</v>
      </c>
      <c r="BS1933" s="9" t="s">
        <v>5459</v>
      </c>
      <c r="BT1933" s="108"/>
    </row>
    <row r="1934" spans="1:72" s="9" customFormat="1" x14ac:dyDescent="0.35">
      <c r="A1934" s="3" t="s">
        <v>3613</v>
      </c>
      <c r="B1934" s="25" t="s">
        <v>3614</v>
      </c>
      <c r="C1934" s="3" t="str">
        <f>_xlfn.XLOOKUP(B1934,'[1]daily break down'!$D:$D,'[1]daily break down'!$E:$E,"")</f>
        <v>CENTRE</v>
      </c>
      <c r="D1934" s="3" t="s">
        <v>11</v>
      </c>
      <c r="E1934" s="3" t="s">
        <v>96</v>
      </c>
      <c r="F1934" s="3" t="s">
        <v>37</v>
      </c>
      <c r="G1934" s="3" t="s">
        <v>3615</v>
      </c>
      <c r="H1934" s="34" t="str">
        <f>_xlfn.XLOOKUP(B1934,[2]CALCULATION!$B:$B,[2]CALCULATION!$H:$H,"")</f>
        <v>ZTE</v>
      </c>
      <c r="I1934" s="28">
        <v>0</v>
      </c>
      <c r="J1934" s="28">
        <v>0</v>
      </c>
      <c r="K1934" s="28">
        <v>0</v>
      </c>
      <c r="L1934" s="28">
        <v>0</v>
      </c>
      <c r="M1934" s="28">
        <v>0</v>
      </c>
      <c r="N1934" s="28">
        <v>0</v>
      </c>
      <c r="O1934" s="28">
        <v>0</v>
      </c>
      <c r="P1934" s="28">
        <v>0</v>
      </c>
      <c r="Q1934" s="28">
        <v>0</v>
      </c>
      <c r="R1934" s="28">
        <v>0</v>
      </c>
      <c r="S1934" s="93">
        <v>0</v>
      </c>
      <c r="T1934" s="93">
        <f>_xlfn.XLOOKUP(B1934,'[3]Nur des jours'!$B:$B,'[3]Nur des jours'!$U:$U,"")</f>
        <v>0</v>
      </c>
      <c r="U1934" s="93">
        <v>0</v>
      </c>
      <c r="V1934" s="93">
        <v>0</v>
      </c>
      <c r="W1934" s="93">
        <v>0</v>
      </c>
      <c r="X1934" s="93">
        <v>0</v>
      </c>
      <c r="Y1934" s="93">
        <v>0</v>
      </c>
      <c r="Z1934" s="93">
        <v>0</v>
      </c>
      <c r="AA1934" s="93">
        <v>0</v>
      </c>
      <c r="AB1934" s="93">
        <v>0</v>
      </c>
      <c r="AC1934" s="93"/>
      <c r="AD1934" s="93">
        <v>0</v>
      </c>
      <c r="AE1934" s="93">
        <v>0</v>
      </c>
      <c r="AF1934" s="93">
        <v>0</v>
      </c>
      <c r="AG1934" s="93"/>
      <c r="AH1934" s="93">
        <v>0</v>
      </c>
      <c r="AI1934" s="93">
        <v>0</v>
      </c>
      <c r="AJ1934" s="93">
        <v>0</v>
      </c>
      <c r="AK1934" s="93">
        <v>0</v>
      </c>
      <c r="AL1934" s="93">
        <v>0</v>
      </c>
      <c r="AM1934" s="49" t="s">
        <v>5559</v>
      </c>
      <c r="AN1934" s="49"/>
      <c r="AO1934" s="48" t="str" cm="1">
        <f t="array" ref="AO1934">IFERROR(_xlfn.IFS(
AQ1934="MPR ISSUE","PDH",
AQ1934="BSS Hardware Issue","BSS",
AQ1934="Sites strategiques, MLL, Pylone, etc.","ENVTECH",
AQ1934="AKTIVCO DEFAUT GE &amp; POWER Cabinet","AKTIVCO",
AQ1934="AKTIVCO Coupure ENEO &amp; Baisse de tension","AKTIVCO GRID ONLY",
AQ1934="Coupure ENEO &amp; Baisse de tension","IHS GRID ONLY",
AQ1934="Defaut GE &amp; POWER Cabinet","IHS",
AQ1934="Sharing","Partners",
AQ1934="Sites strategiques &amp; DataCenter","SST &amp; DC",
AQ1934="Exclu","Exclu",
AQ1934="SAT","SAT",
AQ1934="SPARE-ISSUE","SPARE-ISSUE",
AQ1934="Fiber CAmtel","TRANS_FO_CAMTEL",
AQ1934="Fiber AOF","Fiber AOF",
AQ1934="Projet OCM (HUAWEI)","TRAVAUX-HUAWEI",
AQ1934="Projet OCM (NOKIA)","TRAVAUX-NOKIA",
AQ1934="ACCESS-ISSUE","ACCESS-ISSUE",
AQ1934="Projet OCM (ZTE, NOKIA, autres projets)","TRAVAUX OCM",
AQ1934="No root CAuse","No root cause",
AQ1934="ODU HS","PDH",
AQ1934="IP &amp; VLAN","PDH",
AQ1934="Warehouse HUAWEI","SPARE-ISSUE",
AQ1934="SPARE-HS","SPARE-ISSUE",
AQ1934="Power Telco","BSS",AQ1934="no impacts","no impacts"
),"")</f>
        <v>No root cause</v>
      </c>
      <c r="AP1934" s="48" t="str" cm="1">
        <f t="array" ref="AP1934">IFERROR(_xlfn.IFS(
AQ1934="MPR ISSUE","TX ISSUE",
AQ1934="BSS Hardware Issue","RAN ISSUE",
AQ1934="Sites strategiques, MLL, Pylone, etc.","ENVTECH",
AQ1934="AKTIVCO DEFAUT GE &amp; POWER Cabinet","POWER ISSUE",
AQ1934="AKTIVCO Coupure ENEO &amp; Baisse de tension","POWER ISSUE",
AQ1934="Coupure ENEO &amp; Baisse de tension","POWER ISSUE",
AQ1934="Defaut GE &amp; POWER Cabinet","POWER ISSUE",
AQ1934="Sharing","POWER ISSUE",
AQ1934="Sites strategiques &amp; DataCenter","POWER ISSUE",
AQ1934="Exclu","Exclu",
AQ1934="SAT","TX ISSUE",
AQ1934="SPARE-ISSUE","SPARE-ISSUE",
AQ1934="Fiber CAmtel","TX ISSUE",
AQ1934="Fiber AOF","TX ISSUE",
AQ1934="Projet OCM (HUAWEI)","TRAVAUX-HUAWEI",
AQ1934="Projet OCM (NOKIA)","TRAVAUX -NOKIA",
AQ1934="ACCESS-ISSUE","ACCESS-ISSUE",
AQ1934="Projet OCM (ZTE, NOKIA, autres projets)","TRAVAUX OCM",
AQ1934="No root CAuse","No root cause",
AQ1934="ODU HS","TX ISSUE",
AQ1934="IP &amp; VLAN","TX ISSUE",
AQ1934="Warehouse HUAWEI","SPARE-ISSUE",
AQ1934="SPARE-HS","SPARE-ISSUE",
AQ1934="Power Telco","RAN ISSUE",AQ1934="no impacts","no impacts"
),"")</f>
        <v>No root cause</v>
      </c>
      <c r="AQ1934" s="127" t="s">
        <v>5344</v>
      </c>
      <c r="AR1934" s="48" t="str" cm="1">
        <f t="array" ref="AR1934">IFERROR(_xlfn.IFS(
AQ1934="MPR ISSUE","ACTIVE",
AQ1934="BSS Hardware Issue","ACTIVE",
AQ1934="Sites strategiques, MLL, Pylone, etc.","PASSIVE",
AQ1934="AKTIVCO DEFAUT GE &amp; POWER Cabinet","PASSIVE",
AQ1934="AKTIVCO Coupure ENEO &amp; Baisse de tension","PASSIVE",
AQ1934="Coupure ENEO &amp; Baisse de tension","PASSIVE",
AQ1934="Defaut GE &amp; POWER Cabinet","PASSIVE",
AQ1934="Sharing","PASSIVE",
AQ1934="Sites strategiques &amp; DataCenter","PASSIVE",
AQ1934="Exclu","Exclu",
AQ1934="SAT","ACTIVE",
AQ1934="SPARE-ISSUE","SPARE-ISSUE",
AQ1934="Fiber CAmtel","ACTIVE",
AQ1934="Fiber AOF","ACTIVE",
AQ1934="Projet OCM (HUAWEI)","PLANNED WORKS",
AQ1934="Projet OCM (NOKIA)","PLANNED WORKS",
AQ1934="ACCESS-ISSUE","ACCESS-ISSUE",
AQ1934="Projet OCM (ZTE, NOKIA, autres projets)","PLANNED WORKS",
AQ1934="No root CAuse","No root cause",
AQ1934="ODU HS","ACTIVE",
AQ1934="IP &amp; VLAN","ACTIVE",
AQ1934="Warehouse HUAWEI","SPARE-ISSUE",
AQ1934="SPARE-HS","SPARE-ISSUE",
AQ1934="Power Telco","ACTIVE", AQ1934="no impacts","no impacts"
),"")</f>
        <v>No root cause</v>
      </c>
      <c r="AS1934" s="92" t="s">
        <v>5537</v>
      </c>
      <c r="AT1934" s="98" t="s">
        <v>3614</v>
      </c>
      <c r="AV1934" s="17" t="s">
        <v>5537</v>
      </c>
      <c r="AW1934" s="7" t="s">
        <v>5537</v>
      </c>
      <c r="AX1934" s="6" t="s">
        <v>5537</v>
      </c>
      <c r="AY1934" s="7"/>
      <c r="AZ1934" s="3" t="s">
        <v>5537</v>
      </c>
      <c r="BA1934" s="18" t="s">
        <v>5537</v>
      </c>
      <c r="BB1934" s="18" t="s">
        <v>5537</v>
      </c>
      <c r="BC1934" s="18" t="s">
        <v>5537</v>
      </c>
      <c r="BD1934" s="18" t="s">
        <v>5537</v>
      </c>
      <c r="BE1934" s="18" t="s">
        <v>5537</v>
      </c>
      <c r="BF1934" s="18" t="s">
        <v>5537</v>
      </c>
      <c r="BG1934" s="18" t="s">
        <v>5537</v>
      </c>
      <c r="BH1934" s="18" t="s">
        <v>5537</v>
      </c>
      <c r="BI1934" s="18" t="s">
        <v>5537</v>
      </c>
      <c r="BJ1934" s="18" t="s">
        <v>5537</v>
      </c>
      <c r="BK1934" s="18" t="s">
        <v>5537</v>
      </c>
      <c r="BL1934" s="9" t="s">
        <v>5537</v>
      </c>
      <c r="BM1934" s="14" t="s">
        <v>5537</v>
      </c>
      <c r="BN1934" s="14" t="s">
        <v>5537</v>
      </c>
      <c r="BO1934" s="14" t="str">
        <f>_xlfn.XLOOKUP(B1934,'[4]cell downs 18042026 17h'!$B:$B,'[4]cell downs 18042026 17h'!$B:$B,"")</f>
        <v/>
      </c>
      <c r="BP1934" s="14" t="str">
        <f>_xlfn.XLOOKUP(B1934,'[5]Cells Huawei 19042026 15h'!$B:$B,'[5]Cells Huawei 19042026 15h'!$B:$B,"")</f>
        <v/>
      </c>
      <c r="BQ1934" s="9" t="str">
        <f>_xlfn.XLOOKUP(B1934,'[6]cells down 19042026 9H40'!$B:$B,'[6]cells down 19042026 9H40'!$B:$B,"")</f>
        <v/>
      </c>
      <c r="BR1934" s="9" t="s">
        <v>3614</v>
      </c>
      <c r="BS1934" s="9" t="s">
        <v>154</v>
      </c>
      <c r="BT1934" s="108"/>
    </row>
    <row r="1935" spans="1:72" s="9" customFormat="1" x14ac:dyDescent="0.35">
      <c r="A1935" s="1" t="s">
        <v>3616</v>
      </c>
      <c r="B1935" s="8" t="s">
        <v>3617</v>
      </c>
      <c r="C1935" s="3" t="str">
        <f>_xlfn.XLOOKUP(B1935,'[1]daily break down'!$D:$D,'[1]daily break down'!$E:$E,"")</f>
        <v>CENTRE</v>
      </c>
      <c r="D1935" s="1" t="s">
        <v>11</v>
      </c>
      <c r="E1935" s="1" t="s">
        <v>594</v>
      </c>
      <c r="F1935" s="3" t="s">
        <v>69</v>
      </c>
      <c r="G1935" s="1" t="s">
        <v>3616</v>
      </c>
      <c r="H1935" s="34" t="str">
        <f>_xlfn.XLOOKUP(B1935,[2]CALCULATION!$B:$B,[2]CALCULATION!$H:$H,"")</f>
        <v>ZTE</v>
      </c>
      <c r="I1935" s="28">
        <v>0</v>
      </c>
      <c r="J1935" s="28">
        <v>0</v>
      </c>
      <c r="K1935" s="28">
        <v>0</v>
      </c>
      <c r="L1935" s="28">
        <v>0</v>
      </c>
      <c r="M1935" s="28">
        <v>0</v>
      </c>
      <c r="N1935" s="28">
        <v>0</v>
      </c>
      <c r="O1935" s="28">
        <v>0</v>
      </c>
      <c r="P1935" s="28">
        <v>0</v>
      </c>
      <c r="Q1935" s="28">
        <v>0</v>
      </c>
      <c r="R1935" s="28">
        <v>0</v>
      </c>
      <c r="S1935" s="93">
        <v>0</v>
      </c>
      <c r="T1935" s="93">
        <f>_xlfn.XLOOKUP(B1935,'[3]Nur des jours'!$B:$B,'[3]Nur des jours'!$U:$U,"")</f>
        <v>0</v>
      </c>
      <c r="U1935" s="93">
        <v>0</v>
      </c>
      <c r="V1935" s="93">
        <v>0</v>
      </c>
      <c r="W1935" s="93">
        <v>0</v>
      </c>
      <c r="X1935" s="93">
        <v>0</v>
      </c>
      <c r="Y1935" s="93">
        <v>0</v>
      </c>
      <c r="Z1935" s="93">
        <v>0</v>
      </c>
      <c r="AA1935" s="93">
        <v>0</v>
      </c>
      <c r="AB1935" s="93">
        <v>0</v>
      </c>
      <c r="AC1935" s="93"/>
      <c r="AD1935" s="93">
        <v>0</v>
      </c>
      <c r="AE1935" s="93">
        <v>0</v>
      </c>
      <c r="AF1935" s="93">
        <v>0</v>
      </c>
      <c r="AG1935" s="93"/>
      <c r="AH1935" s="93">
        <v>0</v>
      </c>
      <c r="AI1935" s="93">
        <v>0</v>
      </c>
      <c r="AJ1935" s="93">
        <v>0</v>
      </c>
      <c r="AK1935" s="93">
        <v>0</v>
      </c>
      <c r="AL1935" s="93">
        <v>0</v>
      </c>
      <c r="AM1935" s="49" t="s">
        <v>5559</v>
      </c>
      <c r="AN1935" s="49"/>
      <c r="AO1935" s="48" t="str" cm="1">
        <f t="array" ref="AO1935">IFERROR(_xlfn.IFS(
AQ1935="MPR ISSUE","PDH",
AQ1935="BSS Hardware Issue","BSS",
AQ1935="Sites strategiques, MLL, Pylone, etc.","ENVTECH",
AQ1935="AKTIVCO DEFAUT GE &amp; POWER Cabinet","AKTIVCO",
AQ1935="AKTIVCO Coupure ENEO &amp; Baisse de tension","AKTIVCO GRID ONLY",
AQ1935="Coupure ENEO &amp; Baisse de tension","IHS GRID ONLY",
AQ1935="Defaut GE &amp; POWER Cabinet","IHS",
AQ1935="Sharing","Partners",
AQ1935="Sites strategiques &amp; DataCenter","SST &amp; DC",
AQ1935="Exclu","Exclu",
AQ1935="SAT","SAT",
AQ1935="SPARE-ISSUE","SPARE-ISSUE",
AQ1935="Fiber CAmtel","TRANS_FO_CAMTEL",
AQ1935="Fiber AOF","Fiber AOF",
AQ1935="Projet OCM (HUAWEI)","TRAVAUX-HUAWEI",
AQ1935="Projet OCM (NOKIA)","TRAVAUX-NOKIA",
AQ1935="ACCESS-ISSUE","ACCESS-ISSUE",
AQ1935="Projet OCM (ZTE, NOKIA, autres projets)","TRAVAUX OCM",
AQ1935="No root CAuse","No root cause",
AQ1935="ODU HS","PDH",
AQ1935="IP &amp; VLAN","PDH",
AQ1935="Warehouse HUAWEI","SPARE-ISSUE",
AQ1935="SPARE-HS","SPARE-ISSUE",
AQ1935="Power Telco","BSS",AQ1935="no impacts","no impacts"
),"")</f>
        <v>No root cause</v>
      </c>
      <c r="AP1935" s="48" t="str" cm="1">
        <f t="array" ref="AP1935">IFERROR(_xlfn.IFS(
AQ1935="MPR ISSUE","TX ISSUE",
AQ1935="BSS Hardware Issue","RAN ISSUE",
AQ1935="Sites strategiques, MLL, Pylone, etc.","ENVTECH",
AQ1935="AKTIVCO DEFAUT GE &amp; POWER Cabinet","POWER ISSUE",
AQ1935="AKTIVCO Coupure ENEO &amp; Baisse de tension","POWER ISSUE",
AQ1935="Coupure ENEO &amp; Baisse de tension","POWER ISSUE",
AQ1935="Defaut GE &amp; POWER Cabinet","POWER ISSUE",
AQ1935="Sharing","POWER ISSUE",
AQ1935="Sites strategiques &amp; DataCenter","POWER ISSUE",
AQ1935="Exclu","Exclu",
AQ1935="SAT","TX ISSUE",
AQ1935="SPARE-ISSUE","SPARE-ISSUE",
AQ1935="Fiber CAmtel","TX ISSUE",
AQ1935="Fiber AOF","TX ISSUE",
AQ1935="Projet OCM (HUAWEI)","TRAVAUX-HUAWEI",
AQ1935="Projet OCM (NOKIA)","TRAVAUX -NOKIA",
AQ1935="ACCESS-ISSUE","ACCESS-ISSUE",
AQ1935="Projet OCM (ZTE, NOKIA, autres projets)","TRAVAUX OCM",
AQ1935="No root CAuse","No root cause",
AQ1935="ODU HS","TX ISSUE",
AQ1935="IP &amp; VLAN","TX ISSUE",
AQ1935="Warehouse HUAWEI","SPARE-ISSUE",
AQ1935="SPARE-HS","SPARE-ISSUE",
AQ1935="Power Telco","RAN ISSUE",AQ1935="no impacts","no impacts"
),"")</f>
        <v>No root cause</v>
      </c>
      <c r="AQ1935" s="127" t="s">
        <v>5344</v>
      </c>
      <c r="AR1935" s="48" t="str" cm="1">
        <f t="array" ref="AR1935">IFERROR(_xlfn.IFS(
AQ1935="MPR ISSUE","ACTIVE",
AQ1935="BSS Hardware Issue","ACTIVE",
AQ1935="Sites strategiques, MLL, Pylone, etc.","PASSIVE",
AQ1935="AKTIVCO DEFAUT GE &amp; POWER Cabinet","PASSIVE",
AQ1935="AKTIVCO Coupure ENEO &amp; Baisse de tension","PASSIVE",
AQ1935="Coupure ENEO &amp; Baisse de tension","PASSIVE",
AQ1935="Defaut GE &amp; POWER Cabinet","PASSIVE",
AQ1935="Sharing","PASSIVE",
AQ1935="Sites strategiques &amp; DataCenter","PASSIVE",
AQ1935="Exclu","Exclu",
AQ1935="SAT","ACTIVE",
AQ1935="SPARE-ISSUE","SPARE-ISSUE",
AQ1935="Fiber CAmtel","ACTIVE",
AQ1935="Fiber AOF","ACTIVE",
AQ1935="Projet OCM (HUAWEI)","PLANNED WORKS",
AQ1935="Projet OCM (NOKIA)","PLANNED WORKS",
AQ1935="ACCESS-ISSUE","ACCESS-ISSUE",
AQ1935="Projet OCM (ZTE, NOKIA, autres projets)","PLANNED WORKS",
AQ1935="No root CAuse","No root cause",
AQ1935="ODU HS","ACTIVE",
AQ1935="IP &amp; VLAN","ACTIVE",
AQ1935="Warehouse HUAWEI","SPARE-ISSUE",
AQ1935="SPARE-HS","SPARE-ISSUE",
AQ1935="Power Telco","ACTIVE", AQ1935="no impacts","no impacts"
),"")</f>
        <v>No root cause</v>
      </c>
      <c r="AS1935" s="92" t="s">
        <v>5537</v>
      </c>
      <c r="AT1935" s="98" t="s">
        <v>3617</v>
      </c>
      <c r="AV1935" s="17" t="s">
        <v>5537</v>
      </c>
      <c r="AW1935" s="7" t="s">
        <v>5537</v>
      </c>
      <c r="AX1935" s="6" t="s">
        <v>5537</v>
      </c>
      <c r="AY1935" s="7"/>
      <c r="AZ1935" s="3" t="s">
        <v>5537</v>
      </c>
      <c r="BA1935" s="18" t="s">
        <v>5537</v>
      </c>
      <c r="BB1935" s="18" t="s">
        <v>5537</v>
      </c>
      <c r="BC1935" s="18" t="s">
        <v>5537</v>
      </c>
      <c r="BD1935" s="18" t="s">
        <v>5537</v>
      </c>
      <c r="BE1935" s="18" t="s">
        <v>5537</v>
      </c>
      <c r="BF1935" s="18" t="s">
        <v>5537</v>
      </c>
      <c r="BG1935" s="18" t="s">
        <v>5537</v>
      </c>
      <c r="BH1935" s="18" t="s">
        <v>5537</v>
      </c>
      <c r="BI1935" s="18" t="s">
        <v>5537</v>
      </c>
      <c r="BJ1935" s="18" t="s">
        <v>5537</v>
      </c>
      <c r="BK1935" s="18" t="s">
        <v>5537</v>
      </c>
      <c r="BL1935" s="9" t="s">
        <v>5537</v>
      </c>
      <c r="BM1935" s="14" t="s">
        <v>5537</v>
      </c>
      <c r="BN1935" s="14" t="s">
        <v>5537</v>
      </c>
      <c r="BO1935" s="14" t="str">
        <f>_xlfn.XLOOKUP(B1935,'[4]cell downs 18042026 17h'!$B:$B,'[4]cell downs 18042026 17h'!$B:$B,"")</f>
        <v/>
      </c>
      <c r="BP1935" s="14" t="str">
        <f>_xlfn.XLOOKUP(B1935,'[5]Cells Huawei 19042026 15h'!$B:$B,'[5]Cells Huawei 19042026 15h'!$B:$B,"")</f>
        <v/>
      </c>
      <c r="BQ1935" s="9" t="str">
        <f>_xlfn.XLOOKUP(B1935,'[6]cells down 19042026 9H40'!$B:$B,'[6]cells down 19042026 9H40'!$B:$B,"")</f>
        <v/>
      </c>
      <c r="BR1935" s="9" t="s">
        <v>3617</v>
      </c>
      <c r="BS1935" s="9" t="s">
        <v>12</v>
      </c>
      <c r="BT1935" s="108"/>
    </row>
    <row r="1936" spans="1:72" s="9" customFormat="1" x14ac:dyDescent="0.35">
      <c r="A1936" s="1" t="s">
        <v>3618</v>
      </c>
      <c r="B1936" s="8" t="s">
        <v>3619</v>
      </c>
      <c r="C1936" s="3" t="str">
        <f>_xlfn.XLOOKUP(B1936,'[1]daily break down'!$D:$D,'[1]daily break down'!$E:$E,"")</f>
        <v>CENTRE</v>
      </c>
      <c r="D1936" s="1" t="s">
        <v>11</v>
      </c>
      <c r="E1936" s="1" t="s">
        <v>12</v>
      </c>
      <c r="F1936" s="3" t="s">
        <v>69</v>
      </c>
      <c r="G1936" s="1" t="s">
        <v>3618</v>
      </c>
      <c r="H1936" s="34" t="str">
        <f>_xlfn.XLOOKUP(B1936,[2]CALCULATION!$B:$B,[2]CALCULATION!$H:$H,"")</f>
        <v>ZTE</v>
      </c>
      <c r="I1936" s="28">
        <v>0</v>
      </c>
      <c r="J1936" s="28">
        <v>0</v>
      </c>
      <c r="K1936" s="28">
        <v>0</v>
      </c>
      <c r="L1936" s="28">
        <v>0</v>
      </c>
      <c r="M1936" s="28">
        <v>0</v>
      </c>
      <c r="N1936" s="28">
        <v>0</v>
      </c>
      <c r="O1936" s="28">
        <v>0</v>
      </c>
      <c r="P1936" s="28">
        <v>0</v>
      </c>
      <c r="Q1936" s="28">
        <v>0</v>
      </c>
      <c r="R1936" s="28">
        <v>0</v>
      </c>
      <c r="S1936" s="93">
        <v>0</v>
      </c>
      <c r="T1936" s="93">
        <f>_xlfn.XLOOKUP(B1936,'[3]Nur des jours'!$B:$B,'[3]Nur des jours'!$U:$U,"")</f>
        <v>0</v>
      </c>
      <c r="U1936" s="93">
        <v>0</v>
      </c>
      <c r="V1936" s="93">
        <v>0</v>
      </c>
      <c r="W1936" s="93">
        <v>0</v>
      </c>
      <c r="X1936" s="93">
        <v>0</v>
      </c>
      <c r="Y1936" s="93">
        <v>0</v>
      </c>
      <c r="Z1936" s="93">
        <v>0</v>
      </c>
      <c r="AA1936" s="93">
        <v>0</v>
      </c>
      <c r="AB1936" s="93">
        <v>0</v>
      </c>
      <c r="AC1936" s="93"/>
      <c r="AD1936" s="93">
        <v>0</v>
      </c>
      <c r="AE1936" s="93">
        <v>0</v>
      </c>
      <c r="AF1936" s="93">
        <v>0</v>
      </c>
      <c r="AG1936" s="93"/>
      <c r="AH1936" s="93">
        <v>0</v>
      </c>
      <c r="AI1936" s="93">
        <v>0</v>
      </c>
      <c r="AJ1936" s="93">
        <v>0</v>
      </c>
      <c r="AK1936" s="93">
        <v>0</v>
      </c>
      <c r="AL1936" s="93">
        <v>0</v>
      </c>
      <c r="AM1936" s="49" t="s">
        <v>5559</v>
      </c>
      <c r="AN1936" s="49"/>
      <c r="AO1936" s="48" t="str" cm="1">
        <f t="array" ref="AO1936">IFERROR(_xlfn.IFS(
AQ1936="MPR ISSUE","PDH",
AQ1936="BSS Hardware Issue","BSS",
AQ1936="Sites strategiques, MLL, Pylone, etc.","ENVTECH",
AQ1936="AKTIVCO DEFAUT GE &amp; POWER Cabinet","AKTIVCO",
AQ1936="AKTIVCO Coupure ENEO &amp; Baisse de tension","AKTIVCO GRID ONLY",
AQ1936="Coupure ENEO &amp; Baisse de tension","IHS GRID ONLY",
AQ1936="Defaut GE &amp; POWER Cabinet","IHS",
AQ1936="Sharing","Partners",
AQ1936="Sites strategiques &amp; DataCenter","SST &amp; DC",
AQ1936="Exclu","Exclu",
AQ1936="SAT","SAT",
AQ1936="SPARE-ISSUE","SPARE-ISSUE",
AQ1936="Fiber CAmtel","TRANS_FO_CAMTEL",
AQ1936="Fiber AOF","Fiber AOF",
AQ1936="Projet OCM (HUAWEI)","TRAVAUX-HUAWEI",
AQ1936="Projet OCM (NOKIA)","TRAVAUX-NOKIA",
AQ1936="ACCESS-ISSUE","ACCESS-ISSUE",
AQ1936="Projet OCM (ZTE, NOKIA, autres projets)","TRAVAUX OCM",
AQ1936="No root CAuse","No root cause",
AQ1936="ODU HS","PDH",
AQ1936="IP &amp; VLAN","PDH",
AQ1936="Warehouse HUAWEI","SPARE-ISSUE",
AQ1936="SPARE-HS","SPARE-ISSUE",
AQ1936="Power Telco","BSS",AQ1936="no impacts","no impacts"
),"")</f>
        <v>No root cause</v>
      </c>
      <c r="AP1936" s="48" t="str" cm="1">
        <f t="array" ref="AP1936">IFERROR(_xlfn.IFS(
AQ1936="MPR ISSUE","TX ISSUE",
AQ1936="BSS Hardware Issue","RAN ISSUE",
AQ1936="Sites strategiques, MLL, Pylone, etc.","ENVTECH",
AQ1936="AKTIVCO DEFAUT GE &amp; POWER Cabinet","POWER ISSUE",
AQ1936="AKTIVCO Coupure ENEO &amp; Baisse de tension","POWER ISSUE",
AQ1936="Coupure ENEO &amp; Baisse de tension","POWER ISSUE",
AQ1936="Defaut GE &amp; POWER Cabinet","POWER ISSUE",
AQ1936="Sharing","POWER ISSUE",
AQ1936="Sites strategiques &amp; DataCenter","POWER ISSUE",
AQ1936="Exclu","Exclu",
AQ1936="SAT","TX ISSUE",
AQ1936="SPARE-ISSUE","SPARE-ISSUE",
AQ1936="Fiber CAmtel","TX ISSUE",
AQ1936="Fiber AOF","TX ISSUE",
AQ1936="Projet OCM (HUAWEI)","TRAVAUX-HUAWEI",
AQ1936="Projet OCM (NOKIA)","TRAVAUX -NOKIA",
AQ1936="ACCESS-ISSUE","ACCESS-ISSUE",
AQ1936="Projet OCM (ZTE, NOKIA, autres projets)","TRAVAUX OCM",
AQ1936="No root CAuse","No root cause",
AQ1936="ODU HS","TX ISSUE",
AQ1936="IP &amp; VLAN","TX ISSUE",
AQ1936="Warehouse HUAWEI","SPARE-ISSUE",
AQ1936="SPARE-HS","SPARE-ISSUE",
AQ1936="Power Telco","RAN ISSUE",AQ1936="no impacts","no impacts"
),"")</f>
        <v>No root cause</v>
      </c>
      <c r="AQ1936" s="127" t="s">
        <v>5344</v>
      </c>
      <c r="AR1936" s="48" t="str" cm="1">
        <f t="array" ref="AR1936">IFERROR(_xlfn.IFS(
AQ1936="MPR ISSUE","ACTIVE",
AQ1936="BSS Hardware Issue","ACTIVE",
AQ1936="Sites strategiques, MLL, Pylone, etc.","PASSIVE",
AQ1936="AKTIVCO DEFAUT GE &amp; POWER Cabinet","PASSIVE",
AQ1936="AKTIVCO Coupure ENEO &amp; Baisse de tension","PASSIVE",
AQ1936="Coupure ENEO &amp; Baisse de tension","PASSIVE",
AQ1936="Defaut GE &amp; POWER Cabinet","PASSIVE",
AQ1936="Sharing","PASSIVE",
AQ1936="Sites strategiques &amp; DataCenter","PASSIVE",
AQ1936="Exclu","Exclu",
AQ1936="SAT","ACTIVE",
AQ1936="SPARE-ISSUE","SPARE-ISSUE",
AQ1936="Fiber CAmtel","ACTIVE",
AQ1936="Fiber AOF","ACTIVE",
AQ1936="Projet OCM (HUAWEI)","PLANNED WORKS",
AQ1936="Projet OCM (NOKIA)","PLANNED WORKS",
AQ1936="ACCESS-ISSUE","ACCESS-ISSUE",
AQ1936="Projet OCM (ZTE, NOKIA, autres projets)","PLANNED WORKS",
AQ1936="No root CAuse","No root cause",
AQ1936="ODU HS","ACTIVE",
AQ1936="IP &amp; VLAN","ACTIVE",
AQ1936="Warehouse HUAWEI","SPARE-ISSUE",
AQ1936="SPARE-HS","SPARE-ISSUE",
AQ1936="Power Telco","ACTIVE", AQ1936="no impacts","no impacts"
),"")</f>
        <v>No root cause</v>
      </c>
      <c r="AS1936" s="92" t="s">
        <v>5537</v>
      </c>
      <c r="AT1936" s="98" t="s">
        <v>3619</v>
      </c>
      <c r="AV1936" s="17" t="s">
        <v>5537</v>
      </c>
      <c r="AW1936" s="7" t="s">
        <v>5537</v>
      </c>
      <c r="AX1936" s="6" t="s">
        <v>5537</v>
      </c>
      <c r="AY1936" s="7"/>
      <c r="AZ1936" s="3" t="s">
        <v>5537</v>
      </c>
      <c r="BA1936" s="18" t="s">
        <v>5537</v>
      </c>
      <c r="BB1936" s="18" t="s">
        <v>5537</v>
      </c>
      <c r="BC1936" s="18" t="s">
        <v>5537</v>
      </c>
      <c r="BD1936" s="18" t="s">
        <v>5537</v>
      </c>
      <c r="BE1936" s="18" t="s">
        <v>5537</v>
      </c>
      <c r="BF1936" s="18" t="s">
        <v>5537</v>
      </c>
      <c r="BG1936" s="18" t="s">
        <v>5537</v>
      </c>
      <c r="BH1936" s="18" t="s">
        <v>5537</v>
      </c>
      <c r="BI1936" s="18" t="s">
        <v>5537</v>
      </c>
      <c r="BJ1936" s="18" t="s">
        <v>5537</v>
      </c>
      <c r="BK1936" s="18" t="s">
        <v>5537</v>
      </c>
      <c r="BL1936" s="9" t="s">
        <v>5537</v>
      </c>
      <c r="BM1936" s="14" t="s">
        <v>5537</v>
      </c>
      <c r="BN1936" s="14" t="s">
        <v>5537</v>
      </c>
      <c r="BO1936" s="14" t="str">
        <f>_xlfn.XLOOKUP(B1936,'[4]cell downs 18042026 17h'!$B:$B,'[4]cell downs 18042026 17h'!$B:$B,"")</f>
        <v/>
      </c>
      <c r="BP1936" s="14" t="str">
        <f>_xlfn.XLOOKUP(B1936,'[5]Cells Huawei 19042026 15h'!$B:$B,'[5]Cells Huawei 19042026 15h'!$B:$B,"")</f>
        <v/>
      </c>
      <c r="BQ1936" s="9" t="str">
        <f>_xlfn.XLOOKUP(B1936,'[6]cells down 19042026 9H40'!$B:$B,'[6]cells down 19042026 9H40'!$B:$B,"")</f>
        <v/>
      </c>
      <c r="BR1936" s="9" t="s">
        <v>3619</v>
      </c>
      <c r="BS1936" s="9" t="s">
        <v>5537</v>
      </c>
      <c r="BT1936" s="108"/>
    </row>
    <row r="1937" spans="1:72" s="9" customFormat="1" x14ac:dyDescent="0.35">
      <c r="A1937" s="1" t="s">
        <v>3620</v>
      </c>
      <c r="B1937" s="8" t="s">
        <v>3621</v>
      </c>
      <c r="C1937" s="3" t="str">
        <f>_xlfn.XLOOKUP(B1937,'[1]daily break down'!$D:$D,'[1]daily break down'!$E:$E,"")</f>
        <v>CENTRE</v>
      </c>
      <c r="D1937" s="1" t="s">
        <v>11</v>
      </c>
      <c r="E1937" s="1" t="s">
        <v>12</v>
      </c>
      <c r="F1937" s="3" t="s">
        <v>69</v>
      </c>
      <c r="G1937" s="1" t="s">
        <v>3622</v>
      </c>
      <c r="H1937" s="34" t="str">
        <f>_xlfn.XLOOKUP(B1937,[2]CALCULATION!$B:$B,[2]CALCULATION!$H:$H,"")</f>
        <v>ZTE</v>
      </c>
      <c r="I1937" s="28">
        <v>0</v>
      </c>
      <c r="J1937" s="28">
        <v>0</v>
      </c>
      <c r="K1937" s="28">
        <v>0</v>
      </c>
      <c r="L1937" s="28">
        <v>0</v>
      </c>
      <c r="M1937" s="28">
        <v>0</v>
      </c>
      <c r="N1937" s="28">
        <v>0</v>
      </c>
      <c r="O1937" s="28">
        <v>0</v>
      </c>
      <c r="P1937" s="28">
        <v>0</v>
      </c>
      <c r="Q1937" s="28">
        <v>0</v>
      </c>
      <c r="R1937" s="28">
        <v>0</v>
      </c>
      <c r="S1937" s="93">
        <v>0</v>
      </c>
      <c r="T1937" s="93">
        <f>_xlfn.XLOOKUP(B1937,'[3]Nur des jours'!$B:$B,'[3]Nur des jours'!$U:$U,"")</f>
        <v>0</v>
      </c>
      <c r="U1937" s="93">
        <v>0</v>
      </c>
      <c r="V1937" s="93">
        <v>0</v>
      </c>
      <c r="W1937" s="93">
        <v>0</v>
      </c>
      <c r="X1937" s="93">
        <v>0</v>
      </c>
      <c r="Y1937" s="93">
        <v>0</v>
      </c>
      <c r="Z1937" s="93">
        <v>0</v>
      </c>
      <c r="AA1937" s="93">
        <v>0</v>
      </c>
      <c r="AB1937" s="93">
        <v>0</v>
      </c>
      <c r="AC1937" s="93"/>
      <c r="AD1937" s="93">
        <v>0</v>
      </c>
      <c r="AE1937" s="93">
        <v>0</v>
      </c>
      <c r="AF1937" s="93">
        <v>0</v>
      </c>
      <c r="AG1937" s="93"/>
      <c r="AH1937" s="93">
        <v>0</v>
      </c>
      <c r="AI1937" s="93">
        <v>0</v>
      </c>
      <c r="AJ1937" s="93">
        <v>0</v>
      </c>
      <c r="AK1937" s="93">
        <v>0</v>
      </c>
      <c r="AL1937" s="93">
        <v>0</v>
      </c>
      <c r="AM1937" s="49" t="s">
        <v>5559</v>
      </c>
      <c r="AN1937" s="49"/>
      <c r="AO1937" s="48" t="str" cm="1">
        <f t="array" ref="AO1937">IFERROR(_xlfn.IFS(
AQ1937="MPR ISSUE","PDH",
AQ1937="BSS Hardware Issue","BSS",
AQ1937="Sites strategiques, MLL, Pylone, etc.","ENVTECH",
AQ1937="AKTIVCO DEFAUT GE &amp; POWER Cabinet","AKTIVCO",
AQ1937="AKTIVCO Coupure ENEO &amp; Baisse de tension","AKTIVCO GRID ONLY",
AQ1937="Coupure ENEO &amp; Baisse de tension","IHS GRID ONLY",
AQ1937="Defaut GE &amp; POWER Cabinet","IHS",
AQ1937="Sharing","Partners",
AQ1937="Sites strategiques &amp; DataCenter","SST &amp; DC",
AQ1937="Exclu","Exclu",
AQ1937="SAT","SAT",
AQ1937="SPARE-ISSUE","SPARE-ISSUE",
AQ1937="Fiber CAmtel","TRANS_FO_CAMTEL",
AQ1937="Fiber AOF","Fiber AOF",
AQ1937="Projet OCM (HUAWEI)","TRAVAUX-HUAWEI",
AQ1937="Projet OCM (NOKIA)","TRAVAUX-NOKIA",
AQ1937="ACCESS-ISSUE","ACCESS-ISSUE",
AQ1937="Projet OCM (ZTE, NOKIA, autres projets)","TRAVAUX OCM",
AQ1937="No root CAuse","No root cause",
AQ1937="ODU HS","PDH",
AQ1937="IP &amp; VLAN","PDH",
AQ1937="Warehouse HUAWEI","SPARE-ISSUE",
AQ1937="SPARE-HS","SPARE-ISSUE",
AQ1937="Power Telco","BSS",AQ1937="no impacts","no impacts"
),"")</f>
        <v>No root cause</v>
      </c>
      <c r="AP1937" s="48" t="str" cm="1">
        <f t="array" ref="AP1937">IFERROR(_xlfn.IFS(
AQ1937="MPR ISSUE","TX ISSUE",
AQ1937="BSS Hardware Issue","RAN ISSUE",
AQ1937="Sites strategiques, MLL, Pylone, etc.","ENVTECH",
AQ1937="AKTIVCO DEFAUT GE &amp; POWER Cabinet","POWER ISSUE",
AQ1937="AKTIVCO Coupure ENEO &amp; Baisse de tension","POWER ISSUE",
AQ1937="Coupure ENEO &amp; Baisse de tension","POWER ISSUE",
AQ1937="Defaut GE &amp; POWER Cabinet","POWER ISSUE",
AQ1937="Sharing","POWER ISSUE",
AQ1937="Sites strategiques &amp; DataCenter","POWER ISSUE",
AQ1937="Exclu","Exclu",
AQ1937="SAT","TX ISSUE",
AQ1937="SPARE-ISSUE","SPARE-ISSUE",
AQ1937="Fiber CAmtel","TX ISSUE",
AQ1937="Fiber AOF","TX ISSUE",
AQ1937="Projet OCM (HUAWEI)","TRAVAUX-HUAWEI",
AQ1937="Projet OCM (NOKIA)","TRAVAUX -NOKIA",
AQ1937="ACCESS-ISSUE","ACCESS-ISSUE",
AQ1937="Projet OCM (ZTE, NOKIA, autres projets)","TRAVAUX OCM",
AQ1937="No root CAuse","No root cause",
AQ1937="ODU HS","TX ISSUE",
AQ1937="IP &amp; VLAN","TX ISSUE",
AQ1937="Warehouse HUAWEI","SPARE-ISSUE",
AQ1937="SPARE-HS","SPARE-ISSUE",
AQ1937="Power Telco","RAN ISSUE",AQ1937="no impacts","no impacts"
),"")</f>
        <v>No root cause</v>
      </c>
      <c r="AQ1937" s="127" t="s">
        <v>5344</v>
      </c>
      <c r="AR1937" s="48" t="str" cm="1">
        <f t="array" ref="AR1937">IFERROR(_xlfn.IFS(
AQ1937="MPR ISSUE","ACTIVE",
AQ1937="BSS Hardware Issue","ACTIVE",
AQ1937="Sites strategiques, MLL, Pylone, etc.","PASSIVE",
AQ1937="AKTIVCO DEFAUT GE &amp; POWER Cabinet","PASSIVE",
AQ1937="AKTIVCO Coupure ENEO &amp; Baisse de tension","PASSIVE",
AQ1937="Coupure ENEO &amp; Baisse de tension","PASSIVE",
AQ1937="Defaut GE &amp; POWER Cabinet","PASSIVE",
AQ1937="Sharing","PASSIVE",
AQ1937="Sites strategiques &amp; DataCenter","PASSIVE",
AQ1937="Exclu","Exclu",
AQ1937="SAT","ACTIVE",
AQ1937="SPARE-ISSUE","SPARE-ISSUE",
AQ1937="Fiber CAmtel","ACTIVE",
AQ1937="Fiber AOF","ACTIVE",
AQ1937="Projet OCM (HUAWEI)","PLANNED WORKS",
AQ1937="Projet OCM (NOKIA)","PLANNED WORKS",
AQ1937="ACCESS-ISSUE","ACCESS-ISSUE",
AQ1937="Projet OCM (ZTE, NOKIA, autres projets)","PLANNED WORKS",
AQ1937="No root CAuse","No root cause",
AQ1937="ODU HS","ACTIVE",
AQ1937="IP &amp; VLAN","ACTIVE",
AQ1937="Warehouse HUAWEI","SPARE-ISSUE",
AQ1937="SPARE-HS","SPARE-ISSUE",
AQ1937="Power Telco","ACTIVE", AQ1937="no impacts","no impacts"
),"")</f>
        <v>No root cause</v>
      </c>
      <c r="AS1937" s="92" t="s">
        <v>5537</v>
      </c>
      <c r="AT1937" s="98" t="s">
        <v>3621</v>
      </c>
      <c r="AV1937" s="17" t="s">
        <v>5537</v>
      </c>
      <c r="AW1937" s="7" t="s">
        <v>5537</v>
      </c>
      <c r="AX1937" s="6" t="s">
        <v>5537</v>
      </c>
      <c r="AY1937" s="7"/>
      <c r="AZ1937" s="3" t="s">
        <v>5537</v>
      </c>
      <c r="BA1937" s="18" t="s">
        <v>5537</v>
      </c>
      <c r="BB1937" s="18" t="s">
        <v>5537</v>
      </c>
      <c r="BC1937" s="18" t="s">
        <v>5537</v>
      </c>
      <c r="BD1937" s="18" t="s">
        <v>5537</v>
      </c>
      <c r="BE1937" s="18" t="s">
        <v>5537</v>
      </c>
      <c r="BF1937" s="18" t="s">
        <v>5537</v>
      </c>
      <c r="BG1937" s="18" t="s">
        <v>5537</v>
      </c>
      <c r="BH1937" s="18" t="s">
        <v>5537</v>
      </c>
      <c r="BI1937" s="18" t="s">
        <v>5537</v>
      </c>
      <c r="BJ1937" s="18" t="s">
        <v>5537</v>
      </c>
      <c r="BK1937" s="18" t="s">
        <v>5537</v>
      </c>
      <c r="BL1937" s="9" t="s">
        <v>5537</v>
      </c>
      <c r="BM1937" s="14" t="s">
        <v>5537</v>
      </c>
      <c r="BN1937" s="14" t="s">
        <v>5537</v>
      </c>
      <c r="BO1937" s="14" t="str">
        <f>_xlfn.XLOOKUP(B1937,'[4]cell downs 18042026 17h'!$B:$B,'[4]cell downs 18042026 17h'!$B:$B,"")</f>
        <v/>
      </c>
      <c r="BP1937" s="14" t="str">
        <f>_xlfn.XLOOKUP(B1937,'[5]Cells Huawei 19042026 15h'!$B:$B,'[5]Cells Huawei 19042026 15h'!$B:$B,"")</f>
        <v/>
      </c>
      <c r="BQ1937" s="9" t="str">
        <f>_xlfn.XLOOKUP(B1937,'[6]cells down 19042026 9H40'!$B:$B,'[6]cells down 19042026 9H40'!$B:$B,"")</f>
        <v/>
      </c>
      <c r="BR1937" s="9" t="s">
        <v>3621</v>
      </c>
      <c r="BS1937" s="9" t="s">
        <v>5537</v>
      </c>
      <c r="BT1937" s="108"/>
    </row>
    <row r="1938" spans="1:72" s="9" customFormat="1" x14ac:dyDescent="0.35">
      <c r="A1938" s="1" t="s">
        <v>3626</v>
      </c>
      <c r="B1938" s="8" t="s">
        <v>3627</v>
      </c>
      <c r="C1938" s="3" t="str">
        <f>_xlfn.XLOOKUP(B1938,'[1]daily break down'!$D:$D,'[1]daily break down'!$E:$E,"")</f>
        <v>CENTRE</v>
      </c>
      <c r="D1938" s="1" t="s">
        <v>21</v>
      </c>
      <c r="E1938" s="1" t="s">
        <v>22</v>
      </c>
      <c r="F1938" s="3" t="s">
        <v>69</v>
      </c>
      <c r="G1938" s="1" t="s">
        <v>3628</v>
      </c>
      <c r="H1938" s="34" t="str">
        <f>_xlfn.XLOOKUP(B1938,[2]CALCULATION!$B:$B,[2]CALCULATION!$H:$H,"")</f>
        <v>ZTE</v>
      </c>
      <c r="I1938" s="28">
        <v>0</v>
      </c>
      <c r="J1938" s="28">
        <v>0</v>
      </c>
      <c r="K1938" s="28">
        <v>0</v>
      </c>
      <c r="L1938" s="28">
        <v>0</v>
      </c>
      <c r="M1938" s="28">
        <v>0</v>
      </c>
      <c r="N1938" s="28">
        <v>0</v>
      </c>
      <c r="O1938" s="28">
        <v>0</v>
      </c>
      <c r="P1938" s="28">
        <v>0</v>
      </c>
      <c r="Q1938" s="28">
        <v>0</v>
      </c>
      <c r="R1938" s="28">
        <v>0</v>
      </c>
      <c r="S1938" s="93">
        <v>0</v>
      </c>
      <c r="T1938" s="93">
        <f>_xlfn.XLOOKUP(B1938,'[3]Nur des jours'!$B:$B,'[3]Nur des jours'!$U:$U,"")</f>
        <v>0</v>
      </c>
      <c r="U1938" s="93">
        <v>0</v>
      </c>
      <c r="V1938" s="93">
        <v>0</v>
      </c>
      <c r="W1938" s="93">
        <v>0</v>
      </c>
      <c r="X1938" s="93">
        <v>0</v>
      </c>
      <c r="Y1938" s="93">
        <v>0</v>
      </c>
      <c r="Z1938" s="93">
        <v>0</v>
      </c>
      <c r="AA1938" s="93">
        <v>0</v>
      </c>
      <c r="AB1938" s="93">
        <v>0</v>
      </c>
      <c r="AC1938" s="93"/>
      <c r="AD1938" s="93">
        <v>0</v>
      </c>
      <c r="AE1938" s="93">
        <v>0</v>
      </c>
      <c r="AF1938" s="93">
        <v>0</v>
      </c>
      <c r="AG1938" s="93"/>
      <c r="AH1938" s="93">
        <v>0</v>
      </c>
      <c r="AI1938" s="93">
        <v>0</v>
      </c>
      <c r="AJ1938" s="93">
        <v>0</v>
      </c>
      <c r="AK1938" s="93">
        <v>0</v>
      </c>
      <c r="AL1938" s="93">
        <v>0</v>
      </c>
      <c r="AM1938" s="49" t="s">
        <v>5559</v>
      </c>
      <c r="AN1938" s="49"/>
      <c r="AO1938" s="48" t="str" cm="1">
        <f t="array" ref="AO1938">IFERROR(_xlfn.IFS(
AQ1938="MPR ISSUE","PDH",
AQ1938="BSS Hardware Issue","BSS",
AQ1938="Sites strategiques, MLL, Pylone, etc.","ENVTECH",
AQ1938="AKTIVCO DEFAUT GE &amp; POWER Cabinet","AKTIVCO",
AQ1938="AKTIVCO Coupure ENEO &amp; Baisse de tension","AKTIVCO GRID ONLY",
AQ1938="Coupure ENEO &amp; Baisse de tension","IHS GRID ONLY",
AQ1938="Defaut GE &amp; POWER Cabinet","IHS",
AQ1938="Sharing","Partners",
AQ1938="Sites strategiques &amp; DataCenter","SST &amp; DC",
AQ1938="Exclu","Exclu",
AQ1938="SAT","SAT",
AQ1938="SPARE-ISSUE","SPARE-ISSUE",
AQ1938="Fiber CAmtel","TRANS_FO_CAMTEL",
AQ1938="Fiber AOF","Fiber AOF",
AQ1938="Projet OCM (HUAWEI)","TRAVAUX-HUAWEI",
AQ1938="Projet OCM (NOKIA)","TRAVAUX-NOKIA",
AQ1938="ACCESS-ISSUE","ACCESS-ISSUE",
AQ1938="Projet OCM (ZTE, NOKIA, autres projets)","TRAVAUX OCM",
AQ1938="No root CAuse","No root cause",
AQ1938="ODU HS","PDH",
AQ1938="IP &amp; VLAN","PDH",
AQ1938="Warehouse HUAWEI","SPARE-ISSUE",
AQ1938="SPARE-HS","SPARE-ISSUE",
AQ1938="Power Telco","BSS",AQ1938="no impacts","no impacts"
),"")</f>
        <v>No root cause</v>
      </c>
      <c r="AP1938" s="48" t="str" cm="1">
        <f t="array" ref="AP1938">IFERROR(_xlfn.IFS(
AQ1938="MPR ISSUE","TX ISSUE",
AQ1938="BSS Hardware Issue","RAN ISSUE",
AQ1938="Sites strategiques, MLL, Pylone, etc.","ENVTECH",
AQ1938="AKTIVCO DEFAUT GE &amp; POWER Cabinet","POWER ISSUE",
AQ1938="AKTIVCO Coupure ENEO &amp; Baisse de tension","POWER ISSUE",
AQ1938="Coupure ENEO &amp; Baisse de tension","POWER ISSUE",
AQ1938="Defaut GE &amp; POWER Cabinet","POWER ISSUE",
AQ1938="Sharing","POWER ISSUE",
AQ1938="Sites strategiques &amp; DataCenter","POWER ISSUE",
AQ1938="Exclu","Exclu",
AQ1938="SAT","TX ISSUE",
AQ1938="SPARE-ISSUE","SPARE-ISSUE",
AQ1938="Fiber CAmtel","TX ISSUE",
AQ1938="Fiber AOF","TX ISSUE",
AQ1938="Projet OCM (HUAWEI)","TRAVAUX-HUAWEI",
AQ1938="Projet OCM (NOKIA)","TRAVAUX -NOKIA",
AQ1938="ACCESS-ISSUE","ACCESS-ISSUE",
AQ1938="Projet OCM (ZTE, NOKIA, autres projets)","TRAVAUX OCM",
AQ1938="No root CAuse","No root cause",
AQ1938="ODU HS","TX ISSUE",
AQ1938="IP &amp; VLAN","TX ISSUE",
AQ1938="Warehouse HUAWEI","SPARE-ISSUE",
AQ1938="SPARE-HS","SPARE-ISSUE",
AQ1938="Power Telco","RAN ISSUE",AQ1938="no impacts","no impacts"
),"")</f>
        <v>No root cause</v>
      </c>
      <c r="AQ1938" s="67" t="s">
        <v>5344</v>
      </c>
      <c r="AR1938" s="48" t="str" cm="1">
        <f t="array" ref="AR1938">IFERROR(_xlfn.IFS(
AQ1938="MPR ISSUE","ACTIVE",
AQ1938="BSS Hardware Issue","ACTIVE",
AQ1938="Sites strategiques, MLL, Pylone, etc.","PASSIVE",
AQ1938="AKTIVCO DEFAUT GE &amp; POWER Cabinet","PASSIVE",
AQ1938="AKTIVCO Coupure ENEO &amp; Baisse de tension","PASSIVE",
AQ1938="Coupure ENEO &amp; Baisse de tension","PASSIVE",
AQ1938="Defaut GE &amp; POWER Cabinet","PASSIVE",
AQ1938="Sharing","PASSIVE",
AQ1938="Sites strategiques &amp; DataCenter","PASSIVE",
AQ1938="Exclu","Exclu",
AQ1938="SAT","ACTIVE",
AQ1938="SPARE-ISSUE","SPARE-ISSUE",
AQ1938="Fiber CAmtel","ACTIVE",
AQ1938="Fiber AOF","ACTIVE",
AQ1938="Projet OCM (HUAWEI)","PLANNED WORKS",
AQ1938="Projet OCM (NOKIA)","PLANNED WORKS",
AQ1938="ACCESS-ISSUE","ACCESS-ISSUE",
AQ1938="Projet OCM (ZTE, NOKIA, autres projets)","PLANNED WORKS",
AQ1938="No root CAuse","No root cause",
AQ1938="ODU HS","ACTIVE",
AQ1938="IP &amp; VLAN","ACTIVE",
AQ1938="Warehouse HUAWEI","SPARE-ISSUE",
AQ1938="SPARE-HS","SPARE-ISSUE",
AQ1938="Power Telco","ACTIVE", AQ1938="no impacts","no impacts"
),"")</f>
        <v>No root cause</v>
      </c>
      <c r="AS1938" s="92" t="s">
        <v>5537</v>
      </c>
      <c r="AT1938" s="98" t="s">
        <v>3627</v>
      </c>
      <c r="AV1938" s="17" t="s">
        <v>5537</v>
      </c>
      <c r="AW1938" s="7" t="s">
        <v>5537</v>
      </c>
      <c r="AX1938" s="6" t="s">
        <v>5537</v>
      </c>
      <c r="AY1938" s="7"/>
      <c r="AZ1938" s="3" t="s">
        <v>5537</v>
      </c>
      <c r="BA1938" s="18" t="s">
        <v>5537</v>
      </c>
      <c r="BB1938" s="18" t="s">
        <v>5537</v>
      </c>
      <c r="BC1938" s="18" t="s">
        <v>5537</v>
      </c>
      <c r="BD1938" s="18" t="s">
        <v>5537</v>
      </c>
      <c r="BE1938" s="18" t="s">
        <v>5537</v>
      </c>
      <c r="BF1938" s="18" t="s">
        <v>5537</v>
      </c>
      <c r="BG1938" s="18" t="s">
        <v>5537</v>
      </c>
      <c r="BH1938" s="18" t="s">
        <v>5537</v>
      </c>
      <c r="BI1938" s="18" t="s">
        <v>5537</v>
      </c>
      <c r="BJ1938" s="18" t="s">
        <v>5537</v>
      </c>
      <c r="BK1938" s="18" t="s">
        <v>5537</v>
      </c>
      <c r="BL1938" s="9" t="s">
        <v>5537</v>
      </c>
      <c r="BM1938" s="14" t="s">
        <v>5537</v>
      </c>
      <c r="BN1938" s="14" t="s">
        <v>5537</v>
      </c>
      <c r="BO1938" s="14" t="str">
        <f>_xlfn.XLOOKUP(B1938,'[4]cell downs 18042026 17h'!$B:$B,'[4]cell downs 18042026 17h'!$B:$B,"")</f>
        <v/>
      </c>
      <c r="BP1938" s="14" t="str">
        <f>_xlfn.XLOOKUP(B1938,'[5]Cells Huawei 19042026 15h'!$B:$B,'[5]Cells Huawei 19042026 15h'!$B:$B,"")</f>
        <v/>
      </c>
      <c r="BQ1938" s="9" t="str">
        <f>_xlfn.XLOOKUP(B1938,'[6]cells down 19042026 9H40'!$B:$B,'[6]cells down 19042026 9H40'!$B:$B,"")</f>
        <v/>
      </c>
      <c r="BR1938" s="9" t="s">
        <v>5537</v>
      </c>
      <c r="BS1938" s="9" t="s">
        <v>12</v>
      </c>
      <c r="BT1938" s="108"/>
    </row>
    <row r="1939" spans="1:72" s="9" customFormat="1" ht="20.5" customHeight="1" x14ac:dyDescent="0.35">
      <c r="A1939" s="1" t="s">
        <v>3629</v>
      </c>
      <c r="B1939" s="8" t="s">
        <v>3630</v>
      </c>
      <c r="C1939" s="3" t="str">
        <f>_xlfn.XLOOKUP(B1939,'[1]daily break down'!$D:$D,'[1]daily break down'!$E:$E,"")</f>
        <v>CENTRE</v>
      </c>
      <c r="D1939" s="1" t="s">
        <v>11</v>
      </c>
      <c r="E1939" s="1" t="s">
        <v>705</v>
      </c>
      <c r="F1939" s="3" t="s">
        <v>69</v>
      </c>
      <c r="G1939" s="1" t="s">
        <v>3631</v>
      </c>
      <c r="H1939" s="34" t="str">
        <f>_xlfn.XLOOKUP(B1939,[2]CALCULATION!$B:$B,[2]CALCULATION!$H:$H,"")</f>
        <v>ZTE</v>
      </c>
      <c r="I1939" s="28">
        <v>0</v>
      </c>
      <c r="J1939" s="28">
        <v>0</v>
      </c>
      <c r="K1939" s="28">
        <v>0</v>
      </c>
      <c r="L1939" s="28">
        <v>0</v>
      </c>
      <c r="M1939" s="28">
        <v>0</v>
      </c>
      <c r="N1939" s="28">
        <v>0</v>
      </c>
      <c r="O1939" s="28">
        <v>0</v>
      </c>
      <c r="P1939" s="28">
        <v>0</v>
      </c>
      <c r="Q1939" s="28">
        <v>0</v>
      </c>
      <c r="R1939" s="28">
        <v>0</v>
      </c>
      <c r="S1939" s="93">
        <v>0</v>
      </c>
      <c r="T1939" s="93">
        <f>_xlfn.XLOOKUP(B1939,'[3]Nur des jours'!$B:$B,'[3]Nur des jours'!$U:$U,"")</f>
        <v>0</v>
      </c>
      <c r="U1939" s="93">
        <v>0</v>
      </c>
      <c r="V1939" s="93">
        <v>0</v>
      </c>
      <c r="W1939" s="93">
        <v>0</v>
      </c>
      <c r="X1939" s="93">
        <v>0</v>
      </c>
      <c r="Y1939" s="93">
        <v>0</v>
      </c>
      <c r="Z1939" s="93">
        <v>0</v>
      </c>
      <c r="AA1939" s="93">
        <v>0</v>
      </c>
      <c r="AB1939" s="93">
        <v>0</v>
      </c>
      <c r="AC1939" s="93"/>
      <c r="AD1939" s="93">
        <v>0</v>
      </c>
      <c r="AE1939" s="93">
        <v>0</v>
      </c>
      <c r="AF1939" s="93">
        <v>0</v>
      </c>
      <c r="AG1939" s="93"/>
      <c r="AH1939" s="93">
        <v>0</v>
      </c>
      <c r="AI1939" s="93">
        <v>0</v>
      </c>
      <c r="AJ1939" s="93">
        <v>0</v>
      </c>
      <c r="AK1939" s="93">
        <v>0</v>
      </c>
      <c r="AL1939" s="93">
        <v>0</v>
      </c>
      <c r="AM1939" s="49" t="s">
        <v>5559</v>
      </c>
      <c r="AN1939" s="49"/>
      <c r="AO1939" s="48" t="str" cm="1">
        <f t="array" ref="AO1939">IFERROR(_xlfn.IFS(
AQ1939="MPR ISSUE","PDH",
AQ1939="BSS Hardware Issue","BSS",
AQ1939="Sites strategiques, MLL, Pylone, etc.","ENVTECH",
AQ1939="AKTIVCO DEFAUT GE &amp; POWER Cabinet","AKTIVCO",
AQ1939="AKTIVCO Coupure ENEO &amp; Baisse de tension","AKTIVCO GRID ONLY",
AQ1939="Coupure ENEO &amp; Baisse de tension","IHS GRID ONLY",
AQ1939="Defaut GE &amp; POWER Cabinet","IHS",
AQ1939="Sharing","Partners",
AQ1939="Sites strategiques &amp; DataCenter","SST &amp; DC",
AQ1939="Exclu","Exclu",
AQ1939="SAT","SAT",
AQ1939="SPARE-ISSUE","SPARE-ISSUE",
AQ1939="Fiber CAmtel","TRANS_FO_CAMTEL",
AQ1939="Fiber AOF","Fiber AOF",
AQ1939="Projet OCM (HUAWEI)","TRAVAUX-HUAWEI",
AQ1939="Projet OCM (NOKIA)","TRAVAUX-NOKIA",
AQ1939="ACCESS-ISSUE","ACCESS-ISSUE",
AQ1939="Projet OCM (ZTE, NOKIA, autres projets)","TRAVAUX OCM",
AQ1939="No root CAuse","No root cause",
AQ1939="ODU HS","PDH",
AQ1939="IP &amp; VLAN","PDH",
AQ1939="Warehouse HUAWEI","SPARE-ISSUE",
AQ1939="SPARE-HS","SPARE-ISSUE",
AQ1939="Power Telco","BSS",AQ1939="no impacts","no impacts"
),"")</f>
        <v>No root cause</v>
      </c>
      <c r="AP1939" s="48" t="str" cm="1">
        <f t="array" ref="AP1939">IFERROR(_xlfn.IFS(
AQ1939="MPR ISSUE","TX ISSUE",
AQ1939="BSS Hardware Issue","RAN ISSUE",
AQ1939="Sites strategiques, MLL, Pylone, etc.","ENVTECH",
AQ1939="AKTIVCO DEFAUT GE &amp; POWER Cabinet","POWER ISSUE",
AQ1939="AKTIVCO Coupure ENEO &amp; Baisse de tension","POWER ISSUE",
AQ1939="Coupure ENEO &amp; Baisse de tension","POWER ISSUE",
AQ1939="Defaut GE &amp; POWER Cabinet","POWER ISSUE",
AQ1939="Sharing","POWER ISSUE",
AQ1939="Sites strategiques &amp; DataCenter","POWER ISSUE",
AQ1939="Exclu","Exclu",
AQ1939="SAT","TX ISSUE",
AQ1939="SPARE-ISSUE","SPARE-ISSUE",
AQ1939="Fiber CAmtel","TX ISSUE",
AQ1939="Fiber AOF","TX ISSUE",
AQ1939="Projet OCM (HUAWEI)","TRAVAUX-HUAWEI",
AQ1939="Projet OCM (NOKIA)","TRAVAUX -NOKIA",
AQ1939="ACCESS-ISSUE","ACCESS-ISSUE",
AQ1939="Projet OCM (ZTE, NOKIA, autres projets)","TRAVAUX OCM",
AQ1939="No root CAuse","No root cause",
AQ1939="ODU HS","TX ISSUE",
AQ1939="IP &amp; VLAN","TX ISSUE",
AQ1939="Warehouse HUAWEI","SPARE-ISSUE",
AQ1939="SPARE-HS","SPARE-ISSUE",
AQ1939="Power Telco","RAN ISSUE",AQ1939="no impacts","no impacts"
),"")</f>
        <v>No root cause</v>
      </c>
      <c r="AQ1939" s="127" t="s">
        <v>5344</v>
      </c>
      <c r="AR1939" s="48" t="str" cm="1">
        <f t="array" ref="AR1939">IFERROR(_xlfn.IFS(
AQ1939="MPR ISSUE","ACTIVE",
AQ1939="BSS Hardware Issue","ACTIVE",
AQ1939="Sites strategiques, MLL, Pylone, etc.","PASSIVE",
AQ1939="AKTIVCO DEFAUT GE &amp; POWER Cabinet","PASSIVE",
AQ1939="AKTIVCO Coupure ENEO &amp; Baisse de tension","PASSIVE",
AQ1939="Coupure ENEO &amp; Baisse de tension","PASSIVE",
AQ1939="Defaut GE &amp; POWER Cabinet","PASSIVE",
AQ1939="Sharing","PASSIVE",
AQ1939="Sites strategiques &amp; DataCenter","PASSIVE",
AQ1939="Exclu","Exclu",
AQ1939="SAT","ACTIVE",
AQ1939="SPARE-ISSUE","SPARE-ISSUE",
AQ1939="Fiber CAmtel","ACTIVE",
AQ1939="Fiber AOF","ACTIVE",
AQ1939="Projet OCM (HUAWEI)","PLANNED WORKS",
AQ1939="Projet OCM (NOKIA)","PLANNED WORKS",
AQ1939="ACCESS-ISSUE","ACCESS-ISSUE",
AQ1939="Projet OCM (ZTE, NOKIA, autres projets)","PLANNED WORKS",
AQ1939="No root CAuse","No root cause",
AQ1939="ODU HS","ACTIVE",
AQ1939="IP &amp; VLAN","ACTIVE",
AQ1939="Warehouse HUAWEI","SPARE-ISSUE",
AQ1939="SPARE-HS","SPARE-ISSUE",
AQ1939="Power Telco","ACTIVE", AQ1939="no impacts","no impacts"
),"")</f>
        <v>No root cause</v>
      </c>
      <c r="AS1939" s="92" t="s">
        <v>5537</v>
      </c>
      <c r="AT1939" s="98" t="s">
        <v>3630</v>
      </c>
      <c r="AV1939" s="17" t="s">
        <v>5537</v>
      </c>
      <c r="AW1939" s="7" t="s">
        <v>5537</v>
      </c>
      <c r="AX1939" s="6" t="s">
        <v>5537</v>
      </c>
      <c r="AY1939" s="7"/>
      <c r="AZ1939" s="3" t="s">
        <v>5537</v>
      </c>
      <c r="BA1939" s="18" t="s">
        <v>5537</v>
      </c>
      <c r="BB1939" s="18" t="s">
        <v>5537</v>
      </c>
      <c r="BC1939" s="18" t="s">
        <v>5537</v>
      </c>
      <c r="BD1939" s="18" t="s">
        <v>5537</v>
      </c>
      <c r="BE1939" s="18" t="s">
        <v>5537</v>
      </c>
      <c r="BF1939" s="18" t="s">
        <v>5537</v>
      </c>
      <c r="BG1939" s="18" t="s">
        <v>5537</v>
      </c>
      <c r="BH1939" s="18" t="s">
        <v>5537</v>
      </c>
      <c r="BI1939" s="18" t="s">
        <v>5537</v>
      </c>
      <c r="BJ1939" s="18" t="s">
        <v>5537</v>
      </c>
      <c r="BK1939" s="18" t="s">
        <v>5537</v>
      </c>
      <c r="BL1939" s="9" t="s">
        <v>5537</v>
      </c>
      <c r="BM1939" s="14" t="s">
        <v>5537</v>
      </c>
      <c r="BN1939" s="14" t="s">
        <v>5537</v>
      </c>
      <c r="BO1939" s="14" t="str">
        <f>_xlfn.XLOOKUP(B1939,'[4]cell downs 18042026 17h'!$B:$B,'[4]cell downs 18042026 17h'!$B:$B,"")</f>
        <v/>
      </c>
      <c r="BP1939" s="14" t="str">
        <f>_xlfn.XLOOKUP(B1939,'[5]Cells Huawei 19042026 15h'!$B:$B,'[5]Cells Huawei 19042026 15h'!$B:$B,"")</f>
        <v/>
      </c>
      <c r="BQ1939" s="9" t="str">
        <f>_xlfn.XLOOKUP(B1939,'[6]cells down 19042026 9H40'!$B:$B,'[6]cells down 19042026 9H40'!$B:$B,"")</f>
        <v/>
      </c>
      <c r="BR1939" s="9" t="s">
        <v>5537</v>
      </c>
      <c r="BS1939" s="9" t="s">
        <v>5537</v>
      </c>
      <c r="BT1939" s="108"/>
    </row>
    <row r="1940" spans="1:72" s="9" customFormat="1" x14ac:dyDescent="0.35">
      <c r="A1940" s="1" t="s">
        <v>3632</v>
      </c>
      <c r="B1940" s="8" t="s">
        <v>3633</v>
      </c>
      <c r="C1940" s="3" t="str">
        <f>_xlfn.XLOOKUP(B1940,'[1]daily break down'!$D:$D,'[1]daily break down'!$E:$E,"")</f>
        <v>CENTRE</v>
      </c>
      <c r="D1940" s="1" t="s">
        <v>11</v>
      </c>
      <c r="E1940" s="1" t="s">
        <v>318</v>
      </c>
      <c r="F1940" s="3" t="s">
        <v>69</v>
      </c>
      <c r="G1940" s="1" t="s">
        <v>1216</v>
      </c>
      <c r="H1940" s="34" t="str">
        <f>_xlfn.XLOOKUP(B1940,[2]CALCULATION!$B:$B,[2]CALCULATION!$H:$H,"")</f>
        <v>ZTE</v>
      </c>
      <c r="I1940" s="28">
        <v>0</v>
      </c>
      <c r="J1940" s="28">
        <v>0</v>
      </c>
      <c r="K1940" s="28">
        <v>0</v>
      </c>
      <c r="L1940" s="28">
        <v>0</v>
      </c>
      <c r="M1940" s="28">
        <v>0</v>
      </c>
      <c r="N1940" s="28">
        <v>0</v>
      </c>
      <c r="O1940" s="28">
        <v>0</v>
      </c>
      <c r="P1940" s="28">
        <v>0</v>
      </c>
      <c r="Q1940" s="28">
        <v>0</v>
      </c>
      <c r="R1940" s="28">
        <v>0</v>
      </c>
      <c r="S1940" s="93">
        <v>0</v>
      </c>
      <c r="T1940" s="93">
        <f>_xlfn.XLOOKUP(B1940,'[3]Nur des jours'!$B:$B,'[3]Nur des jours'!$U:$U,"")</f>
        <v>0</v>
      </c>
      <c r="U1940" s="93">
        <v>0</v>
      </c>
      <c r="V1940" s="93">
        <v>0</v>
      </c>
      <c r="W1940" s="93">
        <v>0</v>
      </c>
      <c r="X1940" s="93">
        <v>0</v>
      </c>
      <c r="Y1940" s="93">
        <v>0</v>
      </c>
      <c r="Z1940" s="93">
        <v>0</v>
      </c>
      <c r="AA1940" s="93">
        <v>0</v>
      </c>
      <c r="AB1940" s="93">
        <v>0</v>
      </c>
      <c r="AC1940" s="93"/>
      <c r="AD1940" s="93">
        <v>0</v>
      </c>
      <c r="AE1940" s="93">
        <v>0</v>
      </c>
      <c r="AF1940" s="93">
        <v>0</v>
      </c>
      <c r="AG1940" s="93"/>
      <c r="AH1940" s="93">
        <v>0</v>
      </c>
      <c r="AI1940" s="93">
        <v>0</v>
      </c>
      <c r="AJ1940" s="93">
        <v>0</v>
      </c>
      <c r="AK1940" s="93">
        <v>0</v>
      </c>
      <c r="AL1940" s="93">
        <v>0</v>
      </c>
      <c r="AM1940" s="49" t="s">
        <v>5559</v>
      </c>
      <c r="AN1940" s="49"/>
      <c r="AO1940" s="48" t="str" cm="1">
        <f t="array" ref="AO1940">IFERROR(_xlfn.IFS(
AQ1940="MPR ISSUE","PDH",
AQ1940="BSS Hardware Issue","BSS",
AQ1940="Sites strategiques, MLL, Pylone, etc.","ENVTECH",
AQ1940="AKTIVCO DEFAUT GE &amp; POWER Cabinet","AKTIVCO",
AQ1940="AKTIVCO Coupure ENEO &amp; Baisse de tension","AKTIVCO GRID ONLY",
AQ1940="Coupure ENEO &amp; Baisse de tension","IHS GRID ONLY",
AQ1940="Defaut GE &amp; POWER Cabinet","IHS",
AQ1940="Sharing","Partners",
AQ1940="Sites strategiques &amp; DataCenter","SST &amp; DC",
AQ1940="Exclu","Exclu",
AQ1940="SAT","SAT",
AQ1940="SPARE-ISSUE","SPARE-ISSUE",
AQ1940="Fiber CAmtel","TRANS_FO_CAMTEL",
AQ1940="Fiber AOF","Fiber AOF",
AQ1940="Projet OCM (HUAWEI)","TRAVAUX-HUAWEI",
AQ1940="Projet OCM (NOKIA)","TRAVAUX-NOKIA",
AQ1940="ACCESS-ISSUE","ACCESS-ISSUE",
AQ1940="Projet OCM (ZTE, NOKIA, autres projets)","TRAVAUX OCM",
AQ1940="No root CAuse","No root cause",
AQ1940="ODU HS","PDH",
AQ1940="IP &amp; VLAN","PDH",
AQ1940="Warehouse HUAWEI","SPARE-ISSUE",
AQ1940="SPARE-HS","SPARE-ISSUE",
AQ1940="Power Telco","BSS",AQ1940="no impacts","no impacts"
),"")</f>
        <v>No root cause</v>
      </c>
      <c r="AP1940" s="48" t="str" cm="1">
        <f t="array" ref="AP1940">IFERROR(_xlfn.IFS(
AQ1940="MPR ISSUE","TX ISSUE",
AQ1940="BSS Hardware Issue","RAN ISSUE",
AQ1940="Sites strategiques, MLL, Pylone, etc.","ENVTECH",
AQ1940="AKTIVCO DEFAUT GE &amp; POWER Cabinet","POWER ISSUE",
AQ1940="AKTIVCO Coupure ENEO &amp; Baisse de tension","POWER ISSUE",
AQ1940="Coupure ENEO &amp; Baisse de tension","POWER ISSUE",
AQ1940="Defaut GE &amp; POWER Cabinet","POWER ISSUE",
AQ1940="Sharing","POWER ISSUE",
AQ1940="Sites strategiques &amp; DataCenter","POWER ISSUE",
AQ1940="Exclu","Exclu",
AQ1940="SAT","TX ISSUE",
AQ1940="SPARE-ISSUE","SPARE-ISSUE",
AQ1940="Fiber CAmtel","TX ISSUE",
AQ1940="Fiber AOF","TX ISSUE",
AQ1940="Projet OCM (HUAWEI)","TRAVAUX-HUAWEI",
AQ1940="Projet OCM (NOKIA)","TRAVAUX -NOKIA",
AQ1940="ACCESS-ISSUE","ACCESS-ISSUE",
AQ1940="Projet OCM (ZTE, NOKIA, autres projets)","TRAVAUX OCM",
AQ1940="No root CAuse","No root cause",
AQ1940="ODU HS","TX ISSUE",
AQ1940="IP &amp; VLAN","TX ISSUE",
AQ1940="Warehouse HUAWEI","SPARE-ISSUE",
AQ1940="SPARE-HS","SPARE-ISSUE",
AQ1940="Power Telco","RAN ISSUE",AQ1940="no impacts","no impacts"
),"")</f>
        <v>No root cause</v>
      </c>
      <c r="AQ1940" s="127" t="s">
        <v>5344</v>
      </c>
      <c r="AR1940" s="48" t="str" cm="1">
        <f t="array" ref="AR1940">IFERROR(_xlfn.IFS(
AQ1940="MPR ISSUE","ACTIVE",
AQ1940="BSS Hardware Issue","ACTIVE",
AQ1940="Sites strategiques, MLL, Pylone, etc.","PASSIVE",
AQ1940="AKTIVCO DEFAUT GE &amp; POWER Cabinet","PASSIVE",
AQ1940="AKTIVCO Coupure ENEO &amp; Baisse de tension","PASSIVE",
AQ1940="Coupure ENEO &amp; Baisse de tension","PASSIVE",
AQ1940="Defaut GE &amp; POWER Cabinet","PASSIVE",
AQ1940="Sharing","PASSIVE",
AQ1940="Sites strategiques &amp; DataCenter","PASSIVE",
AQ1940="Exclu","Exclu",
AQ1940="SAT","ACTIVE",
AQ1940="SPARE-ISSUE","SPARE-ISSUE",
AQ1940="Fiber CAmtel","ACTIVE",
AQ1940="Fiber AOF","ACTIVE",
AQ1940="Projet OCM (HUAWEI)","PLANNED WORKS",
AQ1940="Projet OCM (NOKIA)","PLANNED WORKS",
AQ1940="ACCESS-ISSUE","ACCESS-ISSUE",
AQ1940="Projet OCM (ZTE, NOKIA, autres projets)","PLANNED WORKS",
AQ1940="No root CAuse","No root cause",
AQ1940="ODU HS","ACTIVE",
AQ1940="IP &amp; VLAN","ACTIVE",
AQ1940="Warehouse HUAWEI","SPARE-ISSUE",
AQ1940="SPARE-HS","SPARE-ISSUE",
AQ1940="Power Telco","ACTIVE", AQ1940="no impacts","no impacts"
),"")</f>
        <v>No root cause</v>
      </c>
      <c r="AS1940" s="92" t="s">
        <v>5537</v>
      </c>
      <c r="AT1940" s="98" t="s">
        <v>3633</v>
      </c>
      <c r="AV1940" s="17" t="s">
        <v>5537</v>
      </c>
      <c r="AW1940" s="7" t="s">
        <v>5537</v>
      </c>
      <c r="AX1940" s="6" t="s">
        <v>5537</v>
      </c>
      <c r="AY1940" s="7"/>
      <c r="AZ1940" s="3" t="s">
        <v>5537</v>
      </c>
      <c r="BA1940" s="18" t="s">
        <v>5537</v>
      </c>
      <c r="BB1940" s="18" t="s">
        <v>5537</v>
      </c>
      <c r="BC1940" s="18" t="s">
        <v>5537</v>
      </c>
      <c r="BD1940" s="18" t="s">
        <v>5537</v>
      </c>
      <c r="BE1940" s="18" t="s">
        <v>5537</v>
      </c>
      <c r="BF1940" s="18" t="s">
        <v>5537</v>
      </c>
      <c r="BG1940" s="18" t="s">
        <v>5537</v>
      </c>
      <c r="BH1940" s="18" t="s">
        <v>5537</v>
      </c>
      <c r="BI1940" s="18" t="s">
        <v>5537</v>
      </c>
      <c r="BJ1940" s="18" t="s">
        <v>5537</v>
      </c>
      <c r="BK1940" s="18" t="s">
        <v>5537</v>
      </c>
      <c r="BL1940" s="9" t="s">
        <v>5537</v>
      </c>
      <c r="BM1940" s="14" t="s">
        <v>5537</v>
      </c>
      <c r="BN1940" s="14" t="s">
        <v>5537</v>
      </c>
      <c r="BO1940" s="14" t="str">
        <f>_xlfn.XLOOKUP(B1940,'[4]cell downs 18042026 17h'!$B:$B,'[4]cell downs 18042026 17h'!$B:$B,"")</f>
        <v/>
      </c>
      <c r="BP1940" s="14" t="str">
        <f>_xlfn.XLOOKUP(B1940,'[5]Cells Huawei 19042026 15h'!$B:$B,'[5]Cells Huawei 19042026 15h'!$B:$B,"")</f>
        <v/>
      </c>
      <c r="BQ1940" s="9" t="str">
        <f>_xlfn.XLOOKUP(B1940,'[6]cells down 19042026 9H40'!$B:$B,'[6]cells down 19042026 9H40'!$B:$B,"")</f>
        <v/>
      </c>
      <c r="BR1940" s="9" t="s">
        <v>5537</v>
      </c>
      <c r="BS1940" s="9" t="s">
        <v>237</v>
      </c>
      <c r="BT1940" s="108"/>
    </row>
    <row r="1941" spans="1:72" s="9" customFormat="1" x14ac:dyDescent="0.35">
      <c r="A1941" s="1" t="s">
        <v>3634</v>
      </c>
      <c r="B1941" s="8" t="s">
        <v>3635</v>
      </c>
      <c r="C1941" s="3" t="str">
        <f>_xlfn.XLOOKUP(B1941,'[1]daily break down'!$D:$D,'[1]daily break down'!$E:$E,"")</f>
        <v>CENTRE</v>
      </c>
      <c r="D1941" s="1" t="s">
        <v>11</v>
      </c>
      <c r="E1941" s="1" t="s">
        <v>594</v>
      </c>
      <c r="F1941" s="3" t="s">
        <v>37</v>
      </c>
      <c r="G1941" s="1" t="s">
        <v>3636</v>
      </c>
      <c r="H1941" s="34" t="str">
        <f>_xlfn.XLOOKUP(B1941,[2]CALCULATION!$B:$B,[2]CALCULATION!$H:$H,"")</f>
        <v>ZTE</v>
      </c>
      <c r="I1941" s="28">
        <v>0</v>
      </c>
      <c r="J1941" s="28">
        <v>0</v>
      </c>
      <c r="K1941" s="28">
        <v>0</v>
      </c>
      <c r="L1941" s="28">
        <v>0</v>
      </c>
      <c r="M1941" s="28">
        <v>0</v>
      </c>
      <c r="N1941" s="28">
        <v>0</v>
      </c>
      <c r="O1941" s="28">
        <v>0</v>
      </c>
      <c r="P1941" s="28">
        <v>0</v>
      </c>
      <c r="Q1941" s="28">
        <v>0</v>
      </c>
      <c r="R1941" s="28">
        <v>0</v>
      </c>
      <c r="S1941" s="93">
        <v>0</v>
      </c>
      <c r="T1941" s="93">
        <f>_xlfn.XLOOKUP(B1941,'[3]Nur des jours'!$B:$B,'[3]Nur des jours'!$U:$U,"")</f>
        <v>0</v>
      </c>
      <c r="U1941" s="93">
        <v>0</v>
      </c>
      <c r="V1941" s="93">
        <v>0</v>
      </c>
      <c r="W1941" s="93">
        <v>0</v>
      </c>
      <c r="X1941" s="93">
        <v>0</v>
      </c>
      <c r="Y1941" s="93">
        <v>0</v>
      </c>
      <c r="Z1941" s="93">
        <v>0</v>
      </c>
      <c r="AA1941" s="93">
        <v>0</v>
      </c>
      <c r="AB1941" s="93">
        <v>0</v>
      </c>
      <c r="AC1941" s="93"/>
      <c r="AD1941" s="93">
        <v>0</v>
      </c>
      <c r="AE1941" s="93">
        <v>0</v>
      </c>
      <c r="AF1941" s="93">
        <v>0</v>
      </c>
      <c r="AG1941" s="93"/>
      <c r="AH1941" s="93">
        <v>0</v>
      </c>
      <c r="AI1941" s="93">
        <v>0</v>
      </c>
      <c r="AJ1941" s="93">
        <v>0</v>
      </c>
      <c r="AK1941" s="93">
        <v>0</v>
      </c>
      <c r="AL1941" s="93">
        <v>0</v>
      </c>
      <c r="AM1941" s="49" t="s">
        <v>5559</v>
      </c>
      <c r="AN1941" s="49"/>
      <c r="AO1941" s="48" t="str" cm="1">
        <f t="array" ref="AO1941">IFERROR(_xlfn.IFS(
AQ1941="MPR ISSUE","PDH",
AQ1941="BSS Hardware Issue","BSS",
AQ1941="Sites strategiques, MLL, Pylone, etc.","ENVTECH",
AQ1941="AKTIVCO DEFAUT GE &amp; POWER Cabinet","AKTIVCO",
AQ1941="AKTIVCO Coupure ENEO &amp; Baisse de tension","AKTIVCO GRID ONLY",
AQ1941="Coupure ENEO &amp; Baisse de tension","IHS GRID ONLY",
AQ1941="Defaut GE &amp; POWER Cabinet","IHS",
AQ1941="Sharing","Partners",
AQ1941="Sites strategiques &amp; DataCenter","SST &amp; DC",
AQ1941="Exclu","Exclu",
AQ1941="SAT","SAT",
AQ1941="SPARE-ISSUE","SPARE-ISSUE",
AQ1941="Fiber CAmtel","TRANS_FO_CAMTEL",
AQ1941="Fiber AOF","Fiber AOF",
AQ1941="Projet OCM (HUAWEI)","TRAVAUX-HUAWEI",
AQ1941="Projet OCM (NOKIA)","TRAVAUX-NOKIA",
AQ1941="ACCESS-ISSUE","ACCESS-ISSUE",
AQ1941="Projet OCM (ZTE, NOKIA, autres projets)","TRAVAUX OCM",
AQ1941="No root CAuse","No root cause",
AQ1941="ODU HS","PDH",
AQ1941="IP &amp; VLAN","PDH",
AQ1941="Warehouse HUAWEI","SPARE-ISSUE",
AQ1941="SPARE-HS","SPARE-ISSUE",
AQ1941="Power Telco","BSS",AQ1941="no impacts","no impacts"
),"")</f>
        <v>No root cause</v>
      </c>
      <c r="AP1941" s="48" t="str" cm="1">
        <f t="array" ref="AP1941">IFERROR(_xlfn.IFS(
AQ1941="MPR ISSUE","TX ISSUE",
AQ1941="BSS Hardware Issue","RAN ISSUE",
AQ1941="Sites strategiques, MLL, Pylone, etc.","ENVTECH",
AQ1941="AKTIVCO DEFAUT GE &amp; POWER Cabinet","POWER ISSUE",
AQ1941="AKTIVCO Coupure ENEO &amp; Baisse de tension","POWER ISSUE",
AQ1941="Coupure ENEO &amp; Baisse de tension","POWER ISSUE",
AQ1941="Defaut GE &amp; POWER Cabinet","POWER ISSUE",
AQ1941="Sharing","POWER ISSUE",
AQ1941="Sites strategiques &amp; DataCenter","POWER ISSUE",
AQ1941="Exclu","Exclu",
AQ1941="SAT","TX ISSUE",
AQ1941="SPARE-ISSUE","SPARE-ISSUE",
AQ1941="Fiber CAmtel","TX ISSUE",
AQ1941="Fiber AOF","TX ISSUE",
AQ1941="Projet OCM (HUAWEI)","TRAVAUX-HUAWEI",
AQ1941="Projet OCM (NOKIA)","TRAVAUX -NOKIA",
AQ1941="ACCESS-ISSUE","ACCESS-ISSUE",
AQ1941="Projet OCM (ZTE, NOKIA, autres projets)","TRAVAUX OCM",
AQ1941="No root CAuse","No root cause",
AQ1941="ODU HS","TX ISSUE",
AQ1941="IP &amp; VLAN","TX ISSUE",
AQ1941="Warehouse HUAWEI","SPARE-ISSUE",
AQ1941="SPARE-HS","SPARE-ISSUE",
AQ1941="Power Telco","RAN ISSUE",AQ1941="no impacts","no impacts"
),"")</f>
        <v>No root cause</v>
      </c>
      <c r="AQ1941" s="127" t="s">
        <v>5344</v>
      </c>
      <c r="AR1941" s="48" t="str" cm="1">
        <f t="array" ref="AR1941">IFERROR(_xlfn.IFS(
AQ1941="MPR ISSUE","ACTIVE",
AQ1941="BSS Hardware Issue","ACTIVE",
AQ1941="Sites strategiques, MLL, Pylone, etc.","PASSIVE",
AQ1941="AKTIVCO DEFAUT GE &amp; POWER Cabinet","PASSIVE",
AQ1941="AKTIVCO Coupure ENEO &amp; Baisse de tension","PASSIVE",
AQ1941="Coupure ENEO &amp; Baisse de tension","PASSIVE",
AQ1941="Defaut GE &amp; POWER Cabinet","PASSIVE",
AQ1941="Sharing","PASSIVE",
AQ1941="Sites strategiques &amp; DataCenter","PASSIVE",
AQ1941="Exclu","Exclu",
AQ1941="SAT","ACTIVE",
AQ1941="SPARE-ISSUE","SPARE-ISSUE",
AQ1941="Fiber CAmtel","ACTIVE",
AQ1941="Fiber AOF","ACTIVE",
AQ1941="Projet OCM (HUAWEI)","PLANNED WORKS",
AQ1941="Projet OCM (NOKIA)","PLANNED WORKS",
AQ1941="ACCESS-ISSUE","ACCESS-ISSUE",
AQ1941="Projet OCM (ZTE, NOKIA, autres projets)","PLANNED WORKS",
AQ1941="No root CAuse","No root cause",
AQ1941="ODU HS","ACTIVE",
AQ1941="IP &amp; VLAN","ACTIVE",
AQ1941="Warehouse HUAWEI","SPARE-ISSUE",
AQ1941="SPARE-HS","SPARE-ISSUE",
AQ1941="Power Telco","ACTIVE", AQ1941="no impacts","no impacts"
),"")</f>
        <v>No root cause</v>
      </c>
      <c r="AS1941" s="92" t="s">
        <v>5537</v>
      </c>
      <c r="AT1941" s="98" t="s">
        <v>3635</v>
      </c>
      <c r="AV1941" s="17" t="s">
        <v>5537</v>
      </c>
      <c r="AW1941" s="7" t="s">
        <v>5537</v>
      </c>
      <c r="AX1941" s="6" t="s">
        <v>5537</v>
      </c>
      <c r="AY1941" s="7"/>
      <c r="AZ1941" s="3" t="s">
        <v>5537</v>
      </c>
      <c r="BA1941" s="18" t="s">
        <v>5537</v>
      </c>
      <c r="BB1941" s="18" t="s">
        <v>5537</v>
      </c>
      <c r="BC1941" s="18" t="s">
        <v>5537</v>
      </c>
      <c r="BD1941" s="18" t="s">
        <v>5537</v>
      </c>
      <c r="BE1941" s="18" t="s">
        <v>5537</v>
      </c>
      <c r="BF1941" s="18" t="s">
        <v>5537</v>
      </c>
      <c r="BG1941" s="18" t="s">
        <v>5537</v>
      </c>
      <c r="BH1941" s="18" t="s">
        <v>5537</v>
      </c>
      <c r="BI1941" s="18" t="s">
        <v>5537</v>
      </c>
      <c r="BJ1941" s="18" t="s">
        <v>5537</v>
      </c>
      <c r="BK1941" s="18" t="s">
        <v>5537</v>
      </c>
      <c r="BL1941" s="9" t="s">
        <v>5537</v>
      </c>
      <c r="BM1941" s="14" t="s">
        <v>5537</v>
      </c>
      <c r="BN1941" s="14" t="s">
        <v>5537</v>
      </c>
      <c r="BO1941" s="14" t="str">
        <f>_xlfn.XLOOKUP(B1941,'[4]cell downs 18042026 17h'!$B:$B,'[4]cell downs 18042026 17h'!$B:$B,"")</f>
        <v/>
      </c>
      <c r="BP1941" s="14" t="str">
        <f>_xlfn.XLOOKUP(B1941,'[5]Cells Huawei 19042026 15h'!$B:$B,'[5]Cells Huawei 19042026 15h'!$B:$B,"")</f>
        <v/>
      </c>
      <c r="BQ1941" s="9" t="str">
        <f>_xlfn.XLOOKUP(B1941,'[6]cells down 19042026 9H40'!$B:$B,'[6]cells down 19042026 9H40'!$B:$B,"")</f>
        <v/>
      </c>
      <c r="BR1941" s="9" t="s">
        <v>3635</v>
      </c>
      <c r="BS1941" s="9" t="s">
        <v>12</v>
      </c>
      <c r="BT1941" s="108"/>
    </row>
    <row r="1942" spans="1:72" s="9" customFormat="1" x14ac:dyDescent="0.35">
      <c r="A1942" s="1" t="s">
        <v>3637</v>
      </c>
      <c r="B1942" s="8" t="s">
        <v>3638</v>
      </c>
      <c r="C1942" s="3" t="str">
        <f>_xlfn.XLOOKUP(B1942,'[1]daily break down'!$D:$D,'[1]daily break down'!$E:$E,"")</f>
        <v>CENTRE</v>
      </c>
      <c r="D1942" s="1" t="s">
        <v>21</v>
      </c>
      <c r="E1942" s="1" t="s">
        <v>563</v>
      </c>
      <c r="F1942" s="3" t="s">
        <v>37</v>
      </c>
      <c r="G1942" s="1" t="s">
        <v>3639</v>
      </c>
      <c r="H1942" s="34" t="str">
        <f>_xlfn.XLOOKUP(B1942,[2]CALCULATION!$B:$B,[2]CALCULATION!$H:$H,"")</f>
        <v>ZTE</v>
      </c>
      <c r="I1942" s="28">
        <v>0</v>
      </c>
      <c r="J1942" s="28">
        <v>0</v>
      </c>
      <c r="K1942" s="28">
        <v>0</v>
      </c>
      <c r="L1942" s="28">
        <v>0</v>
      </c>
      <c r="M1942" s="28">
        <v>0</v>
      </c>
      <c r="N1942" s="28">
        <v>0</v>
      </c>
      <c r="O1942" s="28">
        <v>0</v>
      </c>
      <c r="P1942" s="28">
        <v>0</v>
      </c>
      <c r="Q1942" s="28">
        <v>0</v>
      </c>
      <c r="R1942" s="28">
        <v>0</v>
      </c>
      <c r="S1942" s="93">
        <v>0</v>
      </c>
      <c r="T1942" s="93">
        <f>_xlfn.XLOOKUP(B1942,'[3]Nur des jours'!$B:$B,'[3]Nur des jours'!$U:$U,"")</f>
        <v>0</v>
      </c>
      <c r="U1942" s="93">
        <v>0</v>
      </c>
      <c r="V1942" s="93">
        <v>0</v>
      </c>
      <c r="W1942" s="93">
        <v>0</v>
      </c>
      <c r="X1942" s="93">
        <v>0</v>
      </c>
      <c r="Y1942" s="93">
        <v>0</v>
      </c>
      <c r="Z1942" s="93">
        <v>0</v>
      </c>
      <c r="AA1942" s="93">
        <v>0</v>
      </c>
      <c r="AB1942" s="93">
        <v>0</v>
      </c>
      <c r="AC1942" s="93"/>
      <c r="AD1942" s="93">
        <v>0</v>
      </c>
      <c r="AE1942" s="93">
        <v>0</v>
      </c>
      <c r="AF1942" s="93">
        <v>0</v>
      </c>
      <c r="AG1942" s="93"/>
      <c r="AH1942" s="93">
        <v>0</v>
      </c>
      <c r="AI1942" s="93">
        <v>0</v>
      </c>
      <c r="AJ1942" s="93">
        <v>0</v>
      </c>
      <c r="AK1942" s="93">
        <v>0</v>
      </c>
      <c r="AL1942" s="93">
        <v>0</v>
      </c>
      <c r="AM1942" s="49" t="s">
        <v>5559</v>
      </c>
      <c r="AN1942" s="49"/>
      <c r="AO1942" s="48" t="str" cm="1">
        <f t="array" ref="AO1942">IFERROR(_xlfn.IFS(
AQ1942="MPR ISSUE","PDH",
AQ1942="BSS Hardware Issue","BSS",
AQ1942="Sites strategiques, MLL, Pylone, etc.","ENVTECH",
AQ1942="AKTIVCO DEFAUT GE &amp; POWER Cabinet","AKTIVCO",
AQ1942="AKTIVCO Coupure ENEO &amp; Baisse de tension","AKTIVCO GRID ONLY",
AQ1942="Coupure ENEO &amp; Baisse de tension","IHS GRID ONLY",
AQ1942="Defaut GE &amp; POWER Cabinet","IHS",
AQ1942="Sharing","Partners",
AQ1942="Sites strategiques &amp; DataCenter","SST &amp; DC",
AQ1942="Exclu","Exclu",
AQ1942="SAT","SAT",
AQ1942="SPARE-ISSUE","SPARE-ISSUE",
AQ1942="Fiber CAmtel","TRANS_FO_CAMTEL",
AQ1942="Fiber AOF","Fiber AOF",
AQ1942="Projet OCM (HUAWEI)","TRAVAUX-HUAWEI",
AQ1942="Projet OCM (NOKIA)","TRAVAUX-NOKIA",
AQ1942="ACCESS-ISSUE","ACCESS-ISSUE",
AQ1942="Projet OCM (ZTE, NOKIA, autres projets)","TRAVAUX OCM",
AQ1942="No root CAuse","No root cause",
AQ1942="ODU HS","PDH",
AQ1942="IP &amp; VLAN","PDH",
AQ1942="Warehouse HUAWEI","SPARE-ISSUE",
AQ1942="SPARE-HS","SPARE-ISSUE",
AQ1942="Power Telco","BSS",AQ1942="no impacts","no impacts"
),"")</f>
        <v>No root cause</v>
      </c>
      <c r="AP1942" s="48" t="str" cm="1">
        <f t="array" ref="AP1942">IFERROR(_xlfn.IFS(
AQ1942="MPR ISSUE","TX ISSUE",
AQ1942="BSS Hardware Issue","RAN ISSUE",
AQ1942="Sites strategiques, MLL, Pylone, etc.","ENVTECH",
AQ1942="AKTIVCO DEFAUT GE &amp; POWER Cabinet","POWER ISSUE",
AQ1942="AKTIVCO Coupure ENEO &amp; Baisse de tension","POWER ISSUE",
AQ1942="Coupure ENEO &amp; Baisse de tension","POWER ISSUE",
AQ1942="Defaut GE &amp; POWER Cabinet","POWER ISSUE",
AQ1942="Sharing","POWER ISSUE",
AQ1942="Sites strategiques &amp; DataCenter","POWER ISSUE",
AQ1942="Exclu","Exclu",
AQ1942="SAT","TX ISSUE",
AQ1942="SPARE-ISSUE","SPARE-ISSUE",
AQ1942="Fiber CAmtel","TX ISSUE",
AQ1942="Fiber AOF","TX ISSUE",
AQ1942="Projet OCM (HUAWEI)","TRAVAUX-HUAWEI",
AQ1942="Projet OCM (NOKIA)","TRAVAUX -NOKIA",
AQ1942="ACCESS-ISSUE","ACCESS-ISSUE",
AQ1942="Projet OCM (ZTE, NOKIA, autres projets)","TRAVAUX OCM",
AQ1942="No root CAuse","No root cause",
AQ1942="ODU HS","TX ISSUE",
AQ1942="IP &amp; VLAN","TX ISSUE",
AQ1942="Warehouse HUAWEI","SPARE-ISSUE",
AQ1942="SPARE-HS","SPARE-ISSUE",
AQ1942="Power Telco","RAN ISSUE",AQ1942="no impacts","no impacts"
),"")</f>
        <v>No root cause</v>
      </c>
      <c r="AQ1942" s="67" t="s">
        <v>5344</v>
      </c>
      <c r="AR1942" s="48" t="str" cm="1">
        <f t="array" ref="AR1942">IFERROR(_xlfn.IFS(
AQ1942="MPR ISSUE","ACTIVE",
AQ1942="BSS Hardware Issue","ACTIVE",
AQ1942="Sites strategiques, MLL, Pylone, etc.","PASSIVE",
AQ1942="AKTIVCO DEFAUT GE &amp; POWER Cabinet","PASSIVE",
AQ1942="AKTIVCO Coupure ENEO &amp; Baisse de tension","PASSIVE",
AQ1942="Coupure ENEO &amp; Baisse de tension","PASSIVE",
AQ1942="Defaut GE &amp; POWER Cabinet","PASSIVE",
AQ1942="Sharing","PASSIVE",
AQ1942="Sites strategiques &amp; DataCenter","PASSIVE",
AQ1942="Exclu","Exclu",
AQ1942="SAT","ACTIVE",
AQ1942="SPARE-ISSUE","SPARE-ISSUE",
AQ1942="Fiber CAmtel","ACTIVE",
AQ1942="Fiber AOF","ACTIVE",
AQ1942="Projet OCM (HUAWEI)","PLANNED WORKS",
AQ1942="Projet OCM (NOKIA)","PLANNED WORKS",
AQ1942="ACCESS-ISSUE","ACCESS-ISSUE",
AQ1942="Projet OCM (ZTE, NOKIA, autres projets)","PLANNED WORKS",
AQ1942="No root CAuse","No root cause",
AQ1942="ODU HS","ACTIVE",
AQ1942="IP &amp; VLAN","ACTIVE",
AQ1942="Warehouse HUAWEI","SPARE-ISSUE",
AQ1942="SPARE-HS","SPARE-ISSUE",
AQ1942="Power Telco","ACTIVE", AQ1942="no impacts","no impacts"
),"")</f>
        <v>No root cause</v>
      </c>
      <c r="AS1942" s="92" t="s">
        <v>5537</v>
      </c>
      <c r="AT1942" s="98" t="s">
        <v>3638</v>
      </c>
      <c r="AV1942" s="17" t="s">
        <v>5537</v>
      </c>
      <c r="AW1942" s="7" t="s">
        <v>5537</v>
      </c>
      <c r="AX1942" s="6" t="s">
        <v>5537</v>
      </c>
      <c r="AY1942" s="7"/>
      <c r="AZ1942" s="3" t="s">
        <v>5537</v>
      </c>
      <c r="BA1942" s="18" t="s">
        <v>5537</v>
      </c>
      <c r="BB1942" s="18" t="s">
        <v>5537</v>
      </c>
      <c r="BC1942" s="18" t="s">
        <v>5537</v>
      </c>
      <c r="BD1942" s="18" t="s">
        <v>5537</v>
      </c>
      <c r="BE1942" s="18" t="s">
        <v>5537</v>
      </c>
      <c r="BF1942" s="18" t="s">
        <v>5537</v>
      </c>
      <c r="BG1942" s="18" t="s">
        <v>5537</v>
      </c>
      <c r="BH1942" s="18" t="s">
        <v>5537</v>
      </c>
      <c r="BI1942" s="18" t="s">
        <v>5537</v>
      </c>
      <c r="BJ1942" s="18" t="s">
        <v>5537</v>
      </c>
      <c r="BK1942" s="18" t="s">
        <v>5537</v>
      </c>
      <c r="BL1942" s="9" t="s">
        <v>5537</v>
      </c>
      <c r="BM1942" s="14" t="s">
        <v>5537</v>
      </c>
      <c r="BN1942" s="14" t="s">
        <v>5537</v>
      </c>
      <c r="BO1942" s="14" t="str">
        <f>_xlfn.XLOOKUP(B1942,'[4]cell downs 18042026 17h'!$B:$B,'[4]cell downs 18042026 17h'!$B:$B,"")</f>
        <v/>
      </c>
      <c r="BP1942" s="14" t="str">
        <f>_xlfn.XLOOKUP(B1942,'[5]Cells Huawei 19042026 15h'!$B:$B,'[5]Cells Huawei 19042026 15h'!$B:$B,"")</f>
        <v/>
      </c>
      <c r="BQ1942" s="9" t="str">
        <f>_xlfn.XLOOKUP(B1942,'[6]cells down 19042026 9H40'!$B:$B,'[6]cells down 19042026 9H40'!$B:$B,"")</f>
        <v/>
      </c>
      <c r="BR1942" s="9" t="s">
        <v>5537</v>
      </c>
      <c r="BS1942" s="9" t="s">
        <v>12</v>
      </c>
      <c r="BT1942" s="108"/>
    </row>
    <row r="1943" spans="1:72" s="9" customFormat="1" x14ac:dyDescent="0.35">
      <c r="A1943" s="1" t="s">
        <v>3640</v>
      </c>
      <c r="B1943" s="8" t="s">
        <v>3641</v>
      </c>
      <c r="C1943" s="3" t="str">
        <f>_xlfn.XLOOKUP(B1943,'[1]daily break down'!$D:$D,'[1]daily break down'!$E:$E,"")</f>
        <v>CENTRE</v>
      </c>
      <c r="D1943" s="1" t="s">
        <v>11</v>
      </c>
      <c r="E1943" s="1" t="s">
        <v>154</v>
      </c>
      <c r="F1943" s="3" t="s">
        <v>69</v>
      </c>
      <c r="G1943" s="1" t="s">
        <v>3642</v>
      </c>
      <c r="H1943" s="34" t="str">
        <f>_xlfn.XLOOKUP(B1943,[2]CALCULATION!$B:$B,[2]CALCULATION!$H:$H,"")</f>
        <v>ZTE</v>
      </c>
      <c r="I1943" s="28">
        <v>0</v>
      </c>
      <c r="J1943" s="28">
        <v>0</v>
      </c>
      <c r="K1943" s="28">
        <v>0</v>
      </c>
      <c r="L1943" s="28">
        <v>0</v>
      </c>
      <c r="M1943" s="28">
        <v>0</v>
      </c>
      <c r="N1943" s="28">
        <v>0</v>
      </c>
      <c r="O1943" s="28">
        <v>0</v>
      </c>
      <c r="P1943" s="28">
        <v>0</v>
      </c>
      <c r="Q1943" s="28">
        <v>0</v>
      </c>
      <c r="R1943" s="28">
        <v>0</v>
      </c>
      <c r="S1943" s="93">
        <v>0</v>
      </c>
      <c r="T1943" s="93">
        <f>_xlfn.XLOOKUP(B1943,'[3]Nur des jours'!$B:$B,'[3]Nur des jours'!$U:$U,"")</f>
        <v>0</v>
      </c>
      <c r="U1943" s="93">
        <v>0</v>
      </c>
      <c r="V1943" s="93">
        <v>0</v>
      </c>
      <c r="W1943" s="93">
        <v>0</v>
      </c>
      <c r="X1943" s="93">
        <v>0</v>
      </c>
      <c r="Y1943" s="93">
        <v>0</v>
      </c>
      <c r="Z1943" s="93">
        <v>0</v>
      </c>
      <c r="AA1943" s="93">
        <v>0</v>
      </c>
      <c r="AB1943" s="93">
        <v>0</v>
      </c>
      <c r="AC1943" s="93"/>
      <c r="AD1943" s="93">
        <v>0</v>
      </c>
      <c r="AE1943" s="93">
        <v>0</v>
      </c>
      <c r="AF1943" s="93">
        <v>0</v>
      </c>
      <c r="AG1943" s="93"/>
      <c r="AH1943" s="93">
        <v>0</v>
      </c>
      <c r="AI1943" s="93">
        <v>0</v>
      </c>
      <c r="AJ1943" s="93">
        <v>0</v>
      </c>
      <c r="AK1943" s="93">
        <v>0</v>
      </c>
      <c r="AL1943" s="93">
        <v>0</v>
      </c>
      <c r="AM1943" s="49" t="s">
        <v>5559</v>
      </c>
      <c r="AN1943" s="49"/>
      <c r="AO1943" s="48" t="str" cm="1">
        <f t="array" ref="AO1943">IFERROR(_xlfn.IFS(
AQ1943="MPR ISSUE","PDH",
AQ1943="BSS Hardware Issue","BSS",
AQ1943="Sites strategiques, MLL, Pylone, etc.","ENVTECH",
AQ1943="AKTIVCO DEFAUT GE &amp; POWER Cabinet","AKTIVCO",
AQ1943="AKTIVCO Coupure ENEO &amp; Baisse de tension","AKTIVCO GRID ONLY",
AQ1943="Coupure ENEO &amp; Baisse de tension","IHS GRID ONLY",
AQ1943="Defaut GE &amp; POWER Cabinet","IHS",
AQ1943="Sharing","Partners",
AQ1943="Sites strategiques &amp; DataCenter","SST &amp; DC",
AQ1943="Exclu","Exclu",
AQ1943="SAT","SAT",
AQ1943="SPARE-ISSUE","SPARE-ISSUE",
AQ1943="Fiber CAmtel","TRANS_FO_CAMTEL",
AQ1943="Fiber AOF","Fiber AOF",
AQ1943="Projet OCM (HUAWEI)","TRAVAUX-HUAWEI",
AQ1943="Projet OCM (NOKIA)","TRAVAUX-NOKIA",
AQ1943="ACCESS-ISSUE","ACCESS-ISSUE",
AQ1943="Projet OCM (ZTE, NOKIA, autres projets)","TRAVAUX OCM",
AQ1943="No root CAuse","No root cause",
AQ1943="ODU HS","PDH",
AQ1943="IP &amp; VLAN","PDH",
AQ1943="Warehouse HUAWEI","SPARE-ISSUE",
AQ1943="SPARE-HS","SPARE-ISSUE",
AQ1943="Power Telco","BSS",AQ1943="no impacts","no impacts"
),"")</f>
        <v>No root cause</v>
      </c>
      <c r="AP1943" s="48" t="str" cm="1">
        <f t="array" ref="AP1943">IFERROR(_xlfn.IFS(
AQ1943="MPR ISSUE","TX ISSUE",
AQ1943="BSS Hardware Issue","RAN ISSUE",
AQ1943="Sites strategiques, MLL, Pylone, etc.","ENVTECH",
AQ1943="AKTIVCO DEFAUT GE &amp; POWER Cabinet","POWER ISSUE",
AQ1943="AKTIVCO Coupure ENEO &amp; Baisse de tension","POWER ISSUE",
AQ1943="Coupure ENEO &amp; Baisse de tension","POWER ISSUE",
AQ1943="Defaut GE &amp; POWER Cabinet","POWER ISSUE",
AQ1943="Sharing","POWER ISSUE",
AQ1943="Sites strategiques &amp; DataCenter","POWER ISSUE",
AQ1943="Exclu","Exclu",
AQ1943="SAT","TX ISSUE",
AQ1943="SPARE-ISSUE","SPARE-ISSUE",
AQ1943="Fiber CAmtel","TX ISSUE",
AQ1943="Fiber AOF","TX ISSUE",
AQ1943="Projet OCM (HUAWEI)","TRAVAUX-HUAWEI",
AQ1943="Projet OCM (NOKIA)","TRAVAUX -NOKIA",
AQ1943="ACCESS-ISSUE","ACCESS-ISSUE",
AQ1943="Projet OCM (ZTE, NOKIA, autres projets)","TRAVAUX OCM",
AQ1943="No root CAuse","No root cause",
AQ1943="ODU HS","TX ISSUE",
AQ1943="IP &amp; VLAN","TX ISSUE",
AQ1943="Warehouse HUAWEI","SPARE-ISSUE",
AQ1943="SPARE-HS","SPARE-ISSUE",
AQ1943="Power Telco","RAN ISSUE",AQ1943="no impacts","no impacts"
),"")</f>
        <v>No root cause</v>
      </c>
      <c r="AQ1943" s="127" t="s">
        <v>5344</v>
      </c>
      <c r="AR1943" s="48" t="str" cm="1">
        <f t="array" ref="AR1943">IFERROR(_xlfn.IFS(
AQ1943="MPR ISSUE","ACTIVE",
AQ1943="BSS Hardware Issue","ACTIVE",
AQ1943="Sites strategiques, MLL, Pylone, etc.","PASSIVE",
AQ1943="AKTIVCO DEFAUT GE &amp; POWER Cabinet","PASSIVE",
AQ1943="AKTIVCO Coupure ENEO &amp; Baisse de tension","PASSIVE",
AQ1943="Coupure ENEO &amp; Baisse de tension","PASSIVE",
AQ1943="Defaut GE &amp; POWER Cabinet","PASSIVE",
AQ1943="Sharing","PASSIVE",
AQ1943="Sites strategiques &amp; DataCenter","PASSIVE",
AQ1943="Exclu","Exclu",
AQ1943="SAT","ACTIVE",
AQ1943="SPARE-ISSUE","SPARE-ISSUE",
AQ1943="Fiber CAmtel","ACTIVE",
AQ1943="Fiber AOF","ACTIVE",
AQ1943="Projet OCM (HUAWEI)","PLANNED WORKS",
AQ1943="Projet OCM (NOKIA)","PLANNED WORKS",
AQ1943="ACCESS-ISSUE","ACCESS-ISSUE",
AQ1943="Projet OCM (ZTE, NOKIA, autres projets)","PLANNED WORKS",
AQ1943="No root CAuse","No root cause",
AQ1943="ODU HS","ACTIVE",
AQ1943="IP &amp; VLAN","ACTIVE",
AQ1943="Warehouse HUAWEI","SPARE-ISSUE",
AQ1943="SPARE-HS","SPARE-ISSUE",
AQ1943="Power Telco","ACTIVE", AQ1943="no impacts","no impacts"
),"")</f>
        <v>No root cause</v>
      </c>
      <c r="AS1943" s="92" t="s">
        <v>5537</v>
      </c>
      <c r="AT1943" s="98" t="s">
        <v>3641</v>
      </c>
      <c r="AV1943" s="17" t="s">
        <v>5537</v>
      </c>
      <c r="AW1943" s="7" t="s">
        <v>5537</v>
      </c>
      <c r="AX1943" s="6" t="s">
        <v>5537</v>
      </c>
      <c r="AY1943" s="7"/>
      <c r="AZ1943" s="3" t="s">
        <v>5537</v>
      </c>
      <c r="BA1943" s="18" t="s">
        <v>5537</v>
      </c>
      <c r="BB1943" s="18" t="s">
        <v>5537</v>
      </c>
      <c r="BC1943" s="18" t="s">
        <v>5537</v>
      </c>
      <c r="BD1943" s="18" t="s">
        <v>5537</v>
      </c>
      <c r="BE1943" s="18" t="s">
        <v>5537</v>
      </c>
      <c r="BF1943" s="18" t="s">
        <v>5537</v>
      </c>
      <c r="BG1943" s="18" t="s">
        <v>5537</v>
      </c>
      <c r="BH1943" s="18" t="s">
        <v>5537</v>
      </c>
      <c r="BI1943" s="18" t="s">
        <v>5537</v>
      </c>
      <c r="BJ1943" s="18" t="s">
        <v>5537</v>
      </c>
      <c r="BK1943" s="18" t="s">
        <v>5537</v>
      </c>
      <c r="BL1943" s="9" t="s">
        <v>5537</v>
      </c>
      <c r="BM1943" s="14" t="s">
        <v>5537</v>
      </c>
      <c r="BN1943" s="14" t="s">
        <v>5537</v>
      </c>
      <c r="BO1943" s="14" t="str">
        <f>_xlfn.XLOOKUP(B1943,'[4]cell downs 18042026 17h'!$B:$B,'[4]cell downs 18042026 17h'!$B:$B,"")</f>
        <v/>
      </c>
      <c r="BP1943" s="14" t="str">
        <f>_xlfn.XLOOKUP(B1943,'[5]Cells Huawei 19042026 15h'!$B:$B,'[5]Cells Huawei 19042026 15h'!$B:$B,"")</f>
        <v/>
      </c>
      <c r="BQ1943" s="9" t="str">
        <f>_xlfn.XLOOKUP(B1943,'[6]cells down 19042026 9H40'!$B:$B,'[6]cells down 19042026 9H40'!$B:$B,"")</f>
        <v/>
      </c>
      <c r="BR1943" s="9" t="s">
        <v>3641</v>
      </c>
      <c r="BS1943" s="9" t="s">
        <v>12</v>
      </c>
      <c r="BT1943" s="108"/>
    </row>
    <row r="1944" spans="1:72" s="9" customFormat="1" x14ac:dyDescent="0.35">
      <c r="A1944" s="1" t="s">
        <v>3643</v>
      </c>
      <c r="B1944" s="8" t="s">
        <v>3644</v>
      </c>
      <c r="C1944" s="3" t="str">
        <f>_xlfn.XLOOKUP(B1944,'[1]daily break down'!$D:$D,'[1]daily break down'!$E:$E,"")</f>
        <v>CENTRE</v>
      </c>
      <c r="D1944" s="1" t="s">
        <v>11</v>
      </c>
      <c r="E1944" s="1" t="s">
        <v>12</v>
      </c>
      <c r="F1944" s="3" t="s">
        <v>69</v>
      </c>
      <c r="G1944" s="1" t="s">
        <v>3643</v>
      </c>
      <c r="H1944" s="34" t="str">
        <f>_xlfn.XLOOKUP(B1944,[2]CALCULATION!$B:$B,[2]CALCULATION!$H:$H,"")</f>
        <v>ZTE</v>
      </c>
      <c r="I1944" s="28">
        <v>0</v>
      </c>
      <c r="J1944" s="28">
        <v>0</v>
      </c>
      <c r="K1944" s="28">
        <v>0</v>
      </c>
      <c r="L1944" s="28">
        <v>0</v>
      </c>
      <c r="M1944" s="28">
        <v>0</v>
      </c>
      <c r="N1944" s="28">
        <v>0</v>
      </c>
      <c r="O1944" s="28">
        <v>0</v>
      </c>
      <c r="P1944" s="28">
        <v>0</v>
      </c>
      <c r="Q1944" s="28">
        <v>0</v>
      </c>
      <c r="R1944" s="28">
        <v>0</v>
      </c>
      <c r="S1944" s="93">
        <v>0</v>
      </c>
      <c r="T1944" s="93">
        <f>_xlfn.XLOOKUP(B1944,'[3]Nur des jours'!$B:$B,'[3]Nur des jours'!$U:$U,"")</f>
        <v>0</v>
      </c>
      <c r="U1944" s="93">
        <v>0</v>
      </c>
      <c r="V1944" s="93">
        <v>0</v>
      </c>
      <c r="W1944" s="93">
        <v>0</v>
      </c>
      <c r="X1944" s="93">
        <v>0</v>
      </c>
      <c r="Y1944" s="93">
        <v>0</v>
      </c>
      <c r="Z1944" s="93">
        <v>0</v>
      </c>
      <c r="AA1944" s="93">
        <v>0</v>
      </c>
      <c r="AB1944" s="93">
        <v>0</v>
      </c>
      <c r="AC1944" s="93"/>
      <c r="AD1944" s="93">
        <v>0</v>
      </c>
      <c r="AE1944" s="93">
        <v>0</v>
      </c>
      <c r="AF1944" s="93">
        <v>0</v>
      </c>
      <c r="AG1944" s="93"/>
      <c r="AH1944" s="93">
        <v>0</v>
      </c>
      <c r="AI1944" s="93">
        <v>0</v>
      </c>
      <c r="AJ1944" s="93">
        <v>0</v>
      </c>
      <c r="AK1944" s="93">
        <v>0</v>
      </c>
      <c r="AL1944" s="93">
        <v>0</v>
      </c>
      <c r="AM1944" s="49" t="s">
        <v>5559</v>
      </c>
      <c r="AN1944" s="49"/>
      <c r="AO1944" s="48" t="str" cm="1">
        <f t="array" ref="AO1944">IFERROR(_xlfn.IFS(
AQ1944="MPR ISSUE","PDH",
AQ1944="BSS Hardware Issue","BSS",
AQ1944="Sites strategiques, MLL, Pylone, etc.","ENVTECH",
AQ1944="AKTIVCO DEFAUT GE &amp; POWER Cabinet","AKTIVCO",
AQ1944="AKTIVCO Coupure ENEO &amp; Baisse de tension","AKTIVCO GRID ONLY",
AQ1944="Coupure ENEO &amp; Baisse de tension","IHS GRID ONLY",
AQ1944="Defaut GE &amp; POWER Cabinet","IHS",
AQ1944="Sharing","Partners",
AQ1944="Sites strategiques &amp; DataCenter","SST &amp; DC",
AQ1944="Exclu","Exclu",
AQ1944="SAT","SAT",
AQ1944="SPARE-ISSUE","SPARE-ISSUE",
AQ1944="Fiber CAmtel","TRANS_FO_CAMTEL",
AQ1944="Fiber AOF","Fiber AOF",
AQ1944="Projet OCM (HUAWEI)","TRAVAUX-HUAWEI",
AQ1944="Projet OCM (NOKIA)","TRAVAUX-NOKIA",
AQ1944="ACCESS-ISSUE","ACCESS-ISSUE",
AQ1944="Projet OCM (ZTE, NOKIA, autres projets)","TRAVAUX OCM",
AQ1944="No root CAuse","No root cause",
AQ1944="ODU HS","PDH",
AQ1944="IP &amp; VLAN","PDH",
AQ1944="Warehouse HUAWEI","SPARE-ISSUE",
AQ1944="SPARE-HS","SPARE-ISSUE",
AQ1944="Power Telco","BSS",AQ1944="no impacts","no impacts"
),"")</f>
        <v>No root cause</v>
      </c>
      <c r="AP1944" s="48" t="str" cm="1">
        <f t="array" ref="AP1944">IFERROR(_xlfn.IFS(
AQ1944="MPR ISSUE","TX ISSUE",
AQ1944="BSS Hardware Issue","RAN ISSUE",
AQ1944="Sites strategiques, MLL, Pylone, etc.","ENVTECH",
AQ1944="AKTIVCO DEFAUT GE &amp; POWER Cabinet","POWER ISSUE",
AQ1944="AKTIVCO Coupure ENEO &amp; Baisse de tension","POWER ISSUE",
AQ1944="Coupure ENEO &amp; Baisse de tension","POWER ISSUE",
AQ1944="Defaut GE &amp; POWER Cabinet","POWER ISSUE",
AQ1944="Sharing","POWER ISSUE",
AQ1944="Sites strategiques &amp; DataCenter","POWER ISSUE",
AQ1944="Exclu","Exclu",
AQ1944="SAT","TX ISSUE",
AQ1944="SPARE-ISSUE","SPARE-ISSUE",
AQ1944="Fiber CAmtel","TX ISSUE",
AQ1944="Fiber AOF","TX ISSUE",
AQ1944="Projet OCM (HUAWEI)","TRAVAUX-HUAWEI",
AQ1944="Projet OCM (NOKIA)","TRAVAUX -NOKIA",
AQ1944="ACCESS-ISSUE","ACCESS-ISSUE",
AQ1944="Projet OCM (ZTE, NOKIA, autres projets)","TRAVAUX OCM",
AQ1944="No root CAuse","No root cause",
AQ1944="ODU HS","TX ISSUE",
AQ1944="IP &amp; VLAN","TX ISSUE",
AQ1944="Warehouse HUAWEI","SPARE-ISSUE",
AQ1944="SPARE-HS","SPARE-ISSUE",
AQ1944="Power Telco","RAN ISSUE",AQ1944="no impacts","no impacts"
),"")</f>
        <v>No root cause</v>
      </c>
      <c r="AQ1944" s="127" t="s">
        <v>5344</v>
      </c>
      <c r="AR1944" s="48" t="str" cm="1">
        <f t="array" ref="AR1944">IFERROR(_xlfn.IFS(
AQ1944="MPR ISSUE","ACTIVE",
AQ1944="BSS Hardware Issue","ACTIVE",
AQ1944="Sites strategiques, MLL, Pylone, etc.","PASSIVE",
AQ1944="AKTIVCO DEFAUT GE &amp; POWER Cabinet","PASSIVE",
AQ1944="AKTIVCO Coupure ENEO &amp; Baisse de tension","PASSIVE",
AQ1944="Coupure ENEO &amp; Baisse de tension","PASSIVE",
AQ1944="Defaut GE &amp; POWER Cabinet","PASSIVE",
AQ1944="Sharing","PASSIVE",
AQ1944="Sites strategiques &amp; DataCenter","PASSIVE",
AQ1944="Exclu","Exclu",
AQ1944="SAT","ACTIVE",
AQ1944="SPARE-ISSUE","SPARE-ISSUE",
AQ1944="Fiber CAmtel","ACTIVE",
AQ1944="Fiber AOF","ACTIVE",
AQ1944="Projet OCM (HUAWEI)","PLANNED WORKS",
AQ1944="Projet OCM (NOKIA)","PLANNED WORKS",
AQ1944="ACCESS-ISSUE","ACCESS-ISSUE",
AQ1944="Projet OCM (ZTE, NOKIA, autres projets)","PLANNED WORKS",
AQ1944="No root CAuse","No root cause",
AQ1944="ODU HS","ACTIVE",
AQ1944="IP &amp; VLAN","ACTIVE",
AQ1944="Warehouse HUAWEI","SPARE-ISSUE",
AQ1944="SPARE-HS","SPARE-ISSUE",
AQ1944="Power Telco","ACTIVE", AQ1944="no impacts","no impacts"
),"")</f>
        <v>No root cause</v>
      </c>
      <c r="AS1944" s="92" t="s">
        <v>5537</v>
      </c>
      <c r="AT1944" s="98" t="s">
        <v>3644</v>
      </c>
      <c r="AV1944" s="17" t="s">
        <v>5537</v>
      </c>
      <c r="AW1944" s="7" t="s">
        <v>5537</v>
      </c>
      <c r="AX1944" s="6" t="s">
        <v>5537</v>
      </c>
      <c r="AY1944" s="7"/>
      <c r="AZ1944" s="3" t="s">
        <v>5537</v>
      </c>
      <c r="BA1944" s="18" t="s">
        <v>5537</v>
      </c>
      <c r="BB1944" s="18" t="s">
        <v>5537</v>
      </c>
      <c r="BC1944" s="18" t="s">
        <v>5537</v>
      </c>
      <c r="BD1944" s="18" t="s">
        <v>5537</v>
      </c>
      <c r="BE1944" s="18" t="s">
        <v>5537</v>
      </c>
      <c r="BF1944" s="18" t="s">
        <v>5537</v>
      </c>
      <c r="BG1944" s="18" t="s">
        <v>5537</v>
      </c>
      <c r="BH1944" s="18" t="s">
        <v>5537</v>
      </c>
      <c r="BI1944" s="18" t="s">
        <v>5537</v>
      </c>
      <c r="BJ1944" s="18" t="s">
        <v>5537</v>
      </c>
      <c r="BK1944" s="18" t="s">
        <v>5537</v>
      </c>
      <c r="BL1944" s="9" t="s">
        <v>5537</v>
      </c>
      <c r="BM1944" s="14" t="s">
        <v>5537</v>
      </c>
      <c r="BN1944" s="14" t="s">
        <v>5537</v>
      </c>
      <c r="BO1944" s="14" t="str">
        <f>_xlfn.XLOOKUP(B1944,'[4]cell downs 18042026 17h'!$B:$B,'[4]cell downs 18042026 17h'!$B:$B,"")</f>
        <v/>
      </c>
      <c r="BP1944" s="14" t="str">
        <f>_xlfn.XLOOKUP(B1944,'[5]Cells Huawei 19042026 15h'!$B:$B,'[5]Cells Huawei 19042026 15h'!$B:$B,"")</f>
        <v/>
      </c>
      <c r="BQ1944" s="9" t="str">
        <f>_xlfn.XLOOKUP(B1944,'[6]cells down 19042026 9H40'!$B:$B,'[6]cells down 19042026 9H40'!$B:$B,"")</f>
        <v/>
      </c>
      <c r="BR1944" s="9" t="s">
        <v>3644</v>
      </c>
      <c r="BS1944" s="9" t="s">
        <v>5537</v>
      </c>
      <c r="BT1944" s="108"/>
    </row>
    <row r="1945" spans="1:72" s="9" customFormat="1" x14ac:dyDescent="0.35">
      <c r="A1945" s="1" t="s">
        <v>3645</v>
      </c>
      <c r="B1945" s="8" t="s">
        <v>3646</v>
      </c>
      <c r="C1945" s="3" t="str">
        <f>_xlfn.XLOOKUP(B1945,'[1]daily break down'!$D:$D,'[1]daily break down'!$E:$E,"")</f>
        <v>CENTRE</v>
      </c>
      <c r="D1945" s="1" t="s">
        <v>11</v>
      </c>
      <c r="E1945" s="1" t="s">
        <v>12</v>
      </c>
      <c r="F1945" s="3" t="s">
        <v>37</v>
      </c>
      <c r="G1945" s="1" t="s">
        <v>3645</v>
      </c>
      <c r="H1945" s="34" t="str">
        <f>_xlfn.XLOOKUP(B1945,[2]CALCULATION!$B:$B,[2]CALCULATION!$H:$H,"")</f>
        <v>ZTE</v>
      </c>
      <c r="I1945" s="28">
        <v>0</v>
      </c>
      <c r="J1945" s="28">
        <v>0</v>
      </c>
      <c r="K1945" s="28">
        <v>0</v>
      </c>
      <c r="L1945" s="28">
        <v>0</v>
      </c>
      <c r="M1945" s="28">
        <v>0</v>
      </c>
      <c r="N1945" s="28">
        <v>0</v>
      </c>
      <c r="O1945" s="28">
        <v>0</v>
      </c>
      <c r="P1945" s="28">
        <v>0</v>
      </c>
      <c r="Q1945" s="28">
        <v>0</v>
      </c>
      <c r="R1945" s="28">
        <v>0</v>
      </c>
      <c r="S1945" s="93">
        <v>0</v>
      </c>
      <c r="T1945" s="93">
        <f>_xlfn.XLOOKUP(B1945,'[3]Nur des jours'!$B:$B,'[3]Nur des jours'!$U:$U,"")</f>
        <v>0</v>
      </c>
      <c r="U1945" s="93">
        <v>0</v>
      </c>
      <c r="V1945" s="93">
        <v>0</v>
      </c>
      <c r="W1945" s="93">
        <v>0</v>
      </c>
      <c r="X1945" s="93">
        <v>0</v>
      </c>
      <c r="Y1945" s="93">
        <v>0</v>
      </c>
      <c r="Z1945" s="93">
        <v>0</v>
      </c>
      <c r="AA1945" s="93">
        <v>0</v>
      </c>
      <c r="AB1945" s="93">
        <v>0</v>
      </c>
      <c r="AC1945" s="93"/>
      <c r="AD1945" s="93">
        <v>0</v>
      </c>
      <c r="AE1945" s="93">
        <v>0</v>
      </c>
      <c r="AF1945" s="93">
        <v>0</v>
      </c>
      <c r="AG1945" s="93"/>
      <c r="AH1945" s="93">
        <v>0</v>
      </c>
      <c r="AI1945" s="93">
        <v>0</v>
      </c>
      <c r="AJ1945" s="93">
        <v>0</v>
      </c>
      <c r="AK1945" s="93">
        <v>0</v>
      </c>
      <c r="AL1945" s="93">
        <v>0</v>
      </c>
      <c r="AM1945" s="49" t="s">
        <v>5559</v>
      </c>
      <c r="AN1945" s="49"/>
      <c r="AO1945" s="48" t="str" cm="1">
        <f t="array" ref="AO1945">IFERROR(_xlfn.IFS(
AQ1945="MPR ISSUE","PDH",
AQ1945="BSS Hardware Issue","BSS",
AQ1945="Sites strategiques, MLL, Pylone, etc.","ENVTECH",
AQ1945="AKTIVCO DEFAUT GE &amp; POWER Cabinet","AKTIVCO",
AQ1945="AKTIVCO Coupure ENEO &amp; Baisse de tension","AKTIVCO GRID ONLY",
AQ1945="Coupure ENEO &amp; Baisse de tension","IHS GRID ONLY",
AQ1945="Defaut GE &amp; POWER Cabinet","IHS",
AQ1945="Sharing","Partners",
AQ1945="Sites strategiques &amp; DataCenter","SST &amp; DC",
AQ1945="Exclu","Exclu",
AQ1945="SAT","SAT",
AQ1945="SPARE-ISSUE","SPARE-ISSUE",
AQ1945="Fiber CAmtel","TRANS_FO_CAMTEL",
AQ1945="Fiber AOF","Fiber AOF",
AQ1945="Projet OCM (HUAWEI)","TRAVAUX-HUAWEI",
AQ1945="Projet OCM (NOKIA)","TRAVAUX-NOKIA",
AQ1945="ACCESS-ISSUE","ACCESS-ISSUE",
AQ1945="Projet OCM (ZTE, NOKIA, autres projets)","TRAVAUX OCM",
AQ1945="No root CAuse","No root cause",
AQ1945="ODU HS","PDH",
AQ1945="IP &amp; VLAN","PDH",
AQ1945="Warehouse HUAWEI","SPARE-ISSUE",
AQ1945="SPARE-HS","SPARE-ISSUE",
AQ1945="Power Telco","BSS",AQ1945="no impacts","no impacts"
),"")</f>
        <v>No root cause</v>
      </c>
      <c r="AP1945" s="48" t="str" cm="1">
        <f t="array" ref="AP1945">IFERROR(_xlfn.IFS(
AQ1945="MPR ISSUE","TX ISSUE",
AQ1945="BSS Hardware Issue","RAN ISSUE",
AQ1945="Sites strategiques, MLL, Pylone, etc.","ENVTECH",
AQ1945="AKTIVCO DEFAUT GE &amp; POWER Cabinet","POWER ISSUE",
AQ1945="AKTIVCO Coupure ENEO &amp; Baisse de tension","POWER ISSUE",
AQ1945="Coupure ENEO &amp; Baisse de tension","POWER ISSUE",
AQ1945="Defaut GE &amp; POWER Cabinet","POWER ISSUE",
AQ1945="Sharing","POWER ISSUE",
AQ1945="Sites strategiques &amp; DataCenter","POWER ISSUE",
AQ1945="Exclu","Exclu",
AQ1945="SAT","TX ISSUE",
AQ1945="SPARE-ISSUE","SPARE-ISSUE",
AQ1945="Fiber CAmtel","TX ISSUE",
AQ1945="Fiber AOF","TX ISSUE",
AQ1945="Projet OCM (HUAWEI)","TRAVAUX-HUAWEI",
AQ1945="Projet OCM (NOKIA)","TRAVAUX -NOKIA",
AQ1945="ACCESS-ISSUE","ACCESS-ISSUE",
AQ1945="Projet OCM (ZTE, NOKIA, autres projets)","TRAVAUX OCM",
AQ1945="No root CAuse","No root cause",
AQ1945="ODU HS","TX ISSUE",
AQ1945="IP &amp; VLAN","TX ISSUE",
AQ1945="Warehouse HUAWEI","SPARE-ISSUE",
AQ1945="SPARE-HS","SPARE-ISSUE",
AQ1945="Power Telco","RAN ISSUE",AQ1945="no impacts","no impacts"
),"")</f>
        <v>No root cause</v>
      </c>
      <c r="AQ1945" s="127" t="s">
        <v>5344</v>
      </c>
      <c r="AR1945" s="48" t="str" cm="1">
        <f t="array" ref="AR1945">IFERROR(_xlfn.IFS(
AQ1945="MPR ISSUE","ACTIVE",
AQ1945="BSS Hardware Issue","ACTIVE",
AQ1945="Sites strategiques, MLL, Pylone, etc.","PASSIVE",
AQ1945="AKTIVCO DEFAUT GE &amp; POWER Cabinet","PASSIVE",
AQ1945="AKTIVCO Coupure ENEO &amp; Baisse de tension","PASSIVE",
AQ1945="Coupure ENEO &amp; Baisse de tension","PASSIVE",
AQ1945="Defaut GE &amp; POWER Cabinet","PASSIVE",
AQ1945="Sharing","PASSIVE",
AQ1945="Sites strategiques &amp; DataCenter","PASSIVE",
AQ1945="Exclu","Exclu",
AQ1945="SAT","ACTIVE",
AQ1945="SPARE-ISSUE","SPARE-ISSUE",
AQ1945="Fiber CAmtel","ACTIVE",
AQ1945="Fiber AOF","ACTIVE",
AQ1945="Projet OCM (HUAWEI)","PLANNED WORKS",
AQ1945="Projet OCM (NOKIA)","PLANNED WORKS",
AQ1945="ACCESS-ISSUE","ACCESS-ISSUE",
AQ1945="Projet OCM (ZTE, NOKIA, autres projets)","PLANNED WORKS",
AQ1945="No root CAuse","No root cause",
AQ1945="ODU HS","ACTIVE",
AQ1945="IP &amp; VLAN","ACTIVE",
AQ1945="Warehouse HUAWEI","SPARE-ISSUE",
AQ1945="SPARE-HS","SPARE-ISSUE",
AQ1945="Power Telco","ACTIVE", AQ1945="no impacts","no impacts"
),"")</f>
        <v>No root cause</v>
      </c>
      <c r="AS1945" s="92" t="s">
        <v>5537</v>
      </c>
      <c r="AT1945" s="98" t="s">
        <v>3646</v>
      </c>
      <c r="AV1945" s="17" t="s">
        <v>5537</v>
      </c>
      <c r="AW1945" s="7" t="s">
        <v>5537</v>
      </c>
      <c r="AX1945" s="6" t="s">
        <v>5537</v>
      </c>
      <c r="AY1945" s="7"/>
      <c r="AZ1945" s="3" t="s">
        <v>5537</v>
      </c>
      <c r="BA1945" s="18" t="s">
        <v>5537</v>
      </c>
      <c r="BB1945" s="18" t="s">
        <v>5537</v>
      </c>
      <c r="BC1945" s="18" t="s">
        <v>5537</v>
      </c>
      <c r="BD1945" s="18" t="s">
        <v>5537</v>
      </c>
      <c r="BE1945" s="18" t="s">
        <v>5537</v>
      </c>
      <c r="BF1945" s="18" t="s">
        <v>5537</v>
      </c>
      <c r="BG1945" s="18" t="s">
        <v>5537</v>
      </c>
      <c r="BH1945" s="18" t="s">
        <v>5537</v>
      </c>
      <c r="BI1945" s="18" t="s">
        <v>5537</v>
      </c>
      <c r="BJ1945" s="18" t="s">
        <v>5537</v>
      </c>
      <c r="BK1945" s="18" t="s">
        <v>5537</v>
      </c>
      <c r="BL1945" s="9" t="s">
        <v>5537</v>
      </c>
      <c r="BM1945" s="14" t="s">
        <v>5537</v>
      </c>
      <c r="BN1945" s="14" t="s">
        <v>5537</v>
      </c>
      <c r="BO1945" s="14" t="str">
        <f>_xlfn.XLOOKUP(B1945,'[4]cell downs 18042026 17h'!$B:$B,'[4]cell downs 18042026 17h'!$B:$B,"")</f>
        <v/>
      </c>
      <c r="BP1945" s="14" t="str">
        <f>_xlfn.XLOOKUP(B1945,'[5]Cells Huawei 19042026 15h'!$B:$B,'[5]Cells Huawei 19042026 15h'!$B:$B,"")</f>
        <v/>
      </c>
      <c r="BQ1945" s="9" t="str">
        <f>_xlfn.XLOOKUP(B1945,'[6]cells down 19042026 9H40'!$B:$B,'[6]cells down 19042026 9H40'!$B:$B,"")</f>
        <v/>
      </c>
      <c r="BR1945" s="9" t="s">
        <v>3646</v>
      </c>
      <c r="BS1945" s="9" t="s">
        <v>5537</v>
      </c>
      <c r="BT1945" s="108"/>
    </row>
    <row r="1946" spans="1:72" s="9" customFormat="1" x14ac:dyDescent="0.35">
      <c r="A1946" s="1" t="s">
        <v>3650</v>
      </c>
      <c r="B1946" s="8" t="s">
        <v>3651</v>
      </c>
      <c r="C1946" s="3" t="str">
        <f>_xlfn.XLOOKUP(B1946,'[1]daily break down'!$D:$D,'[1]daily break down'!$E:$E,"")</f>
        <v>CENTRE</v>
      </c>
      <c r="D1946" s="1" t="s">
        <v>11</v>
      </c>
      <c r="E1946" s="1" t="s">
        <v>12</v>
      </c>
      <c r="F1946" s="3" t="s">
        <v>37</v>
      </c>
      <c r="G1946" s="1" t="s">
        <v>3652</v>
      </c>
      <c r="H1946" s="34" t="str">
        <f>_xlfn.XLOOKUP(B1946,[2]CALCULATION!$B:$B,[2]CALCULATION!$H:$H,"")</f>
        <v>ZTE</v>
      </c>
      <c r="I1946" s="28">
        <v>0</v>
      </c>
      <c r="J1946" s="28">
        <v>0</v>
      </c>
      <c r="K1946" s="28">
        <v>0</v>
      </c>
      <c r="L1946" s="28">
        <v>0</v>
      </c>
      <c r="M1946" s="28">
        <v>0</v>
      </c>
      <c r="N1946" s="28">
        <v>0</v>
      </c>
      <c r="O1946" s="28">
        <v>0</v>
      </c>
      <c r="P1946" s="28">
        <v>0</v>
      </c>
      <c r="Q1946" s="28">
        <v>0</v>
      </c>
      <c r="R1946" s="28">
        <v>0</v>
      </c>
      <c r="S1946" s="93">
        <v>0</v>
      </c>
      <c r="T1946" s="93">
        <f>_xlfn.XLOOKUP(B1946,'[3]Nur des jours'!$B:$B,'[3]Nur des jours'!$U:$U,"")</f>
        <v>0</v>
      </c>
      <c r="U1946" s="93">
        <v>0</v>
      </c>
      <c r="V1946" s="93">
        <v>0</v>
      </c>
      <c r="W1946" s="93">
        <v>0</v>
      </c>
      <c r="X1946" s="93">
        <v>0</v>
      </c>
      <c r="Y1946" s="93">
        <v>0</v>
      </c>
      <c r="Z1946" s="93">
        <v>0</v>
      </c>
      <c r="AA1946" s="93">
        <v>0</v>
      </c>
      <c r="AB1946" s="93">
        <v>0</v>
      </c>
      <c r="AC1946" s="93"/>
      <c r="AD1946" s="93">
        <v>0</v>
      </c>
      <c r="AE1946" s="93">
        <v>0</v>
      </c>
      <c r="AF1946" s="93">
        <v>0</v>
      </c>
      <c r="AG1946" s="93"/>
      <c r="AH1946" s="93">
        <v>0</v>
      </c>
      <c r="AI1946" s="93">
        <v>0</v>
      </c>
      <c r="AJ1946" s="93">
        <v>0</v>
      </c>
      <c r="AK1946" s="93">
        <v>0</v>
      </c>
      <c r="AL1946" s="93">
        <v>0</v>
      </c>
      <c r="AM1946" s="49" t="s">
        <v>5559</v>
      </c>
      <c r="AN1946" s="49"/>
      <c r="AO1946" s="48" t="str" cm="1">
        <f t="array" ref="AO1946">IFERROR(_xlfn.IFS(
AQ1946="MPR ISSUE","PDH",
AQ1946="BSS Hardware Issue","BSS",
AQ1946="Sites strategiques, MLL, Pylone, etc.","ENVTECH",
AQ1946="AKTIVCO DEFAUT GE &amp; POWER Cabinet","AKTIVCO",
AQ1946="AKTIVCO Coupure ENEO &amp; Baisse de tension","AKTIVCO GRID ONLY",
AQ1946="Coupure ENEO &amp; Baisse de tension","IHS GRID ONLY",
AQ1946="Defaut GE &amp; POWER Cabinet","IHS",
AQ1946="Sharing","Partners",
AQ1946="Sites strategiques &amp; DataCenter","SST &amp; DC",
AQ1946="Exclu","Exclu",
AQ1946="SAT","SAT",
AQ1946="SPARE-ISSUE","SPARE-ISSUE",
AQ1946="Fiber CAmtel","TRANS_FO_CAMTEL",
AQ1946="Fiber AOF","Fiber AOF",
AQ1946="Projet OCM (HUAWEI)","TRAVAUX-HUAWEI",
AQ1946="Projet OCM (NOKIA)","TRAVAUX-NOKIA",
AQ1946="ACCESS-ISSUE","ACCESS-ISSUE",
AQ1946="Projet OCM (ZTE, NOKIA, autres projets)","TRAVAUX OCM",
AQ1946="No root CAuse","No root cause",
AQ1946="ODU HS","PDH",
AQ1946="IP &amp; VLAN","PDH",
AQ1946="Warehouse HUAWEI","SPARE-ISSUE",
AQ1946="SPARE-HS","SPARE-ISSUE",
AQ1946="Power Telco","BSS",AQ1946="no impacts","no impacts"
),"")</f>
        <v>No root cause</v>
      </c>
      <c r="AP1946" s="48" t="str" cm="1">
        <f t="array" ref="AP1946">IFERROR(_xlfn.IFS(
AQ1946="MPR ISSUE","TX ISSUE",
AQ1946="BSS Hardware Issue","RAN ISSUE",
AQ1946="Sites strategiques, MLL, Pylone, etc.","ENVTECH",
AQ1946="AKTIVCO DEFAUT GE &amp; POWER Cabinet","POWER ISSUE",
AQ1946="AKTIVCO Coupure ENEO &amp; Baisse de tension","POWER ISSUE",
AQ1946="Coupure ENEO &amp; Baisse de tension","POWER ISSUE",
AQ1946="Defaut GE &amp; POWER Cabinet","POWER ISSUE",
AQ1946="Sharing","POWER ISSUE",
AQ1946="Sites strategiques &amp; DataCenter","POWER ISSUE",
AQ1946="Exclu","Exclu",
AQ1946="SAT","TX ISSUE",
AQ1946="SPARE-ISSUE","SPARE-ISSUE",
AQ1946="Fiber CAmtel","TX ISSUE",
AQ1946="Fiber AOF","TX ISSUE",
AQ1946="Projet OCM (HUAWEI)","TRAVAUX-HUAWEI",
AQ1946="Projet OCM (NOKIA)","TRAVAUX -NOKIA",
AQ1946="ACCESS-ISSUE","ACCESS-ISSUE",
AQ1946="Projet OCM (ZTE, NOKIA, autres projets)","TRAVAUX OCM",
AQ1946="No root CAuse","No root cause",
AQ1946="ODU HS","TX ISSUE",
AQ1946="IP &amp; VLAN","TX ISSUE",
AQ1946="Warehouse HUAWEI","SPARE-ISSUE",
AQ1946="SPARE-HS","SPARE-ISSUE",
AQ1946="Power Telco","RAN ISSUE",AQ1946="no impacts","no impacts"
),"")</f>
        <v>No root cause</v>
      </c>
      <c r="AQ1946" s="127" t="s">
        <v>5344</v>
      </c>
      <c r="AR1946" s="48" t="str" cm="1">
        <f t="array" ref="AR1946">IFERROR(_xlfn.IFS(
AQ1946="MPR ISSUE","ACTIVE",
AQ1946="BSS Hardware Issue","ACTIVE",
AQ1946="Sites strategiques, MLL, Pylone, etc.","PASSIVE",
AQ1946="AKTIVCO DEFAUT GE &amp; POWER Cabinet","PASSIVE",
AQ1946="AKTIVCO Coupure ENEO &amp; Baisse de tension","PASSIVE",
AQ1946="Coupure ENEO &amp; Baisse de tension","PASSIVE",
AQ1946="Defaut GE &amp; POWER Cabinet","PASSIVE",
AQ1946="Sharing","PASSIVE",
AQ1946="Sites strategiques &amp; DataCenter","PASSIVE",
AQ1946="Exclu","Exclu",
AQ1946="SAT","ACTIVE",
AQ1946="SPARE-ISSUE","SPARE-ISSUE",
AQ1946="Fiber CAmtel","ACTIVE",
AQ1946="Fiber AOF","ACTIVE",
AQ1946="Projet OCM (HUAWEI)","PLANNED WORKS",
AQ1946="Projet OCM (NOKIA)","PLANNED WORKS",
AQ1946="ACCESS-ISSUE","ACCESS-ISSUE",
AQ1946="Projet OCM (ZTE, NOKIA, autres projets)","PLANNED WORKS",
AQ1946="No root CAuse","No root cause",
AQ1946="ODU HS","ACTIVE",
AQ1946="IP &amp; VLAN","ACTIVE",
AQ1946="Warehouse HUAWEI","SPARE-ISSUE",
AQ1946="SPARE-HS","SPARE-ISSUE",
AQ1946="Power Telco","ACTIVE", AQ1946="no impacts","no impacts"
),"")</f>
        <v>No root cause</v>
      </c>
      <c r="AS1946" s="92" t="s">
        <v>5537</v>
      </c>
      <c r="AT1946" s="98" t="s">
        <v>3651</v>
      </c>
      <c r="AV1946" s="17" t="s">
        <v>5537</v>
      </c>
      <c r="AW1946" s="7" t="s">
        <v>5537</v>
      </c>
      <c r="AX1946" s="6" t="s">
        <v>5537</v>
      </c>
      <c r="AY1946" s="7"/>
      <c r="AZ1946" s="3" t="s">
        <v>5537</v>
      </c>
      <c r="BA1946" s="18" t="s">
        <v>5537</v>
      </c>
      <c r="BB1946" s="18" t="s">
        <v>5537</v>
      </c>
      <c r="BC1946" s="18" t="s">
        <v>5537</v>
      </c>
      <c r="BD1946" s="18" t="s">
        <v>5537</v>
      </c>
      <c r="BE1946" s="18" t="s">
        <v>5537</v>
      </c>
      <c r="BF1946" s="18" t="s">
        <v>5537</v>
      </c>
      <c r="BG1946" s="18" t="s">
        <v>5537</v>
      </c>
      <c r="BH1946" s="18" t="s">
        <v>5537</v>
      </c>
      <c r="BI1946" s="18" t="s">
        <v>5537</v>
      </c>
      <c r="BJ1946" s="18" t="s">
        <v>5537</v>
      </c>
      <c r="BK1946" s="18" t="s">
        <v>5537</v>
      </c>
      <c r="BL1946" s="9" t="s">
        <v>5537</v>
      </c>
      <c r="BM1946" s="14" t="s">
        <v>5537</v>
      </c>
      <c r="BN1946" s="14" t="s">
        <v>5537</v>
      </c>
      <c r="BO1946" s="14" t="str">
        <f>_xlfn.XLOOKUP(B1946,'[4]cell downs 18042026 17h'!$B:$B,'[4]cell downs 18042026 17h'!$B:$B,"")</f>
        <v/>
      </c>
      <c r="BP1946" s="14" t="str">
        <f>_xlfn.XLOOKUP(B1946,'[5]Cells Huawei 19042026 15h'!$B:$B,'[5]Cells Huawei 19042026 15h'!$B:$B,"")</f>
        <v/>
      </c>
      <c r="BQ1946" s="9" t="str">
        <f>_xlfn.XLOOKUP(B1946,'[6]cells down 19042026 9H40'!$B:$B,'[6]cells down 19042026 9H40'!$B:$B,"")</f>
        <v/>
      </c>
      <c r="BR1946" s="9" t="s">
        <v>3651</v>
      </c>
      <c r="BS1946" s="9" t="s">
        <v>12</v>
      </c>
      <c r="BT1946" s="108"/>
    </row>
    <row r="1947" spans="1:72" s="9" customFormat="1" x14ac:dyDescent="0.35">
      <c r="A1947" s="2" t="s">
        <v>3653</v>
      </c>
      <c r="B1947" s="8" t="s">
        <v>3654</v>
      </c>
      <c r="C1947" s="3" t="str">
        <f>_xlfn.XLOOKUP(B1947,'[1]daily break down'!$D:$D,'[1]daily break down'!$E:$E,"")</f>
        <v>CENTRE</v>
      </c>
      <c r="D1947" s="1" t="s">
        <v>11</v>
      </c>
      <c r="E1947" s="1" t="s">
        <v>237</v>
      </c>
      <c r="F1947" s="3" t="s">
        <v>37</v>
      </c>
      <c r="G1947" s="1" t="s">
        <v>3655</v>
      </c>
      <c r="H1947" s="34" t="str">
        <f>_xlfn.XLOOKUP(B1947,[2]CALCULATION!$B:$B,[2]CALCULATION!$H:$H,"")</f>
        <v>ZTE</v>
      </c>
      <c r="I1947" s="28">
        <v>0</v>
      </c>
      <c r="J1947" s="28">
        <v>0</v>
      </c>
      <c r="K1947" s="28">
        <v>0</v>
      </c>
      <c r="L1947" s="28">
        <v>0</v>
      </c>
      <c r="M1947" s="28">
        <v>0</v>
      </c>
      <c r="N1947" s="28">
        <v>0</v>
      </c>
      <c r="O1947" s="28">
        <v>0</v>
      </c>
      <c r="P1947" s="28">
        <v>0</v>
      </c>
      <c r="Q1947" s="28">
        <v>0</v>
      </c>
      <c r="R1947" s="28">
        <v>0</v>
      </c>
      <c r="S1947" s="93">
        <v>0</v>
      </c>
      <c r="T1947" s="93">
        <f>_xlfn.XLOOKUP(B1947,'[3]Nur des jours'!$B:$B,'[3]Nur des jours'!$U:$U,"")</f>
        <v>0</v>
      </c>
      <c r="U1947" s="93">
        <v>0</v>
      </c>
      <c r="V1947" s="93">
        <v>0</v>
      </c>
      <c r="W1947" s="93">
        <v>0</v>
      </c>
      <c r="X1947" s="93">
        <v>0</v>
      </c>
      <c r="Y1947" s="93">
        <v>0</v>
      </c>
      <c r="Z1947" s="93">
        <v>0</v>
      </c>
      <c r="AA1947" s="93">
        <v>0</v>
      </c>
      <c r="AB1947" s="93">
        <v>0</v>
      </c>
      <c r="AC1947" s="93"/>
      <c r="AD1947" s="93">
        <v>0</v>
      </c>
      <c r="AE1947" s="93">
        <v>0</v>
      </c>
      <c r="AF1947" s="93">
        <v>0</v>
      </c>
      <c r="AG1947" s="93"/>
      <c r="AH1947" s="93">
        <v>0</v>
      </c>
      <c r="AI1947" s="93">
        <v>0</v>
      </c>
      <c r="AJ1947" s="93">
        <v>0</v>
      </c>
      <c r="AK1947" s="93">
        <v>0</v>
      </c>
      <c r="AL1947" s="93">
        <v>0</v>
      </c>
      <c r="AM1947" s="49" t="s">
        <v>5559</v>
      </c>
      <c r="AN1947" s="49"/>
      <c r="AO1947" s="48" t="str" cm="1">
        <f t="array" ref="AO1947">IFERROR(_xlfn.IFS(
AQ1947="MPR ISSUE","PDH",
AQ1947="BSS Hardware Issue","BSS",
AQ1947="Sites strategiques, MLL, Pylone, etc.","ENVTECH",
AQ1947="AKTIVCO DEFAUT GE &amp; POWER Cabinet","AKTIVCO",
AQ1947="AKTIVCO Coupure ENEO &amp; Baisse de tension","AKTIVCO GRID ONLY",
AQ1947="Coupure ENEO &amp; Baisse de tension","IHS GRID ONLY",
AQ1947="Defaut GE &amp; POWER Cabinet","IHS",
AQ1947="Sharing","Partners",
AQ1947="Sites strategiques &amp; DataCenter","SST &amp; DC",
AQ1947="Exclu","Exclu",
AQ1947="SAT","SAT",
AQ1947="SPARE-ISSUE","SPARE-ISSUE",
AQ1947="Fiber CAmtel","TRANS_FO_CAMTEL",
AQ1947="Fiber AOF","Fiber AOF",
AQ1947="Projet OCM (HUAWEI)","TRAVAUX-HUAWEI",
AQ1947="Projet OCM (NOKIA)","TRAVAUX-NOKIA",
AQ1947="ACCESS-ISSUE","ACCESS-ISSUE",
AQ1947="Projet OCM (ZTE, NOKIA, autres projets)","TRAVAUX OCM",
AQ1947="No root CAuse","No root cause",
AQ1947="ODU HS","PDH",
AQ1947="IP &amp; VLAN","PDH",
AQ1947="Warehouse HUAWEI","SPARE-ISSUE",
AQ1947="SPARE-HS","SPARE-ISSUE",
AQ1947="Power Telco","BSS",AQ1947="no impacts","no impacts"
),"")</f>
        <v>No root cause</v>
      </c>
      <c r="AP1947" s="48" t="str" cm="1">
        <f t="array" ref="AP1947">IFERROR(_xlfn.IFS(
AQ1947="MPR ISSUE","TX ISSUE",
AQ1947="BSS Hardware Issue","RAN ISSUE",
AQ1947="Sites strategiques, MLL, Pylone, etc.","ENVTECH",
AQ1947="AKTIVCO DEFAUT GE &amp; POWER Cabinet","POWER ISSUE",
AQ1947="AKTIVCO Coupure ENEO &amp; Baisse de tension","POWER ISSUE",
AQ1947="Coupure ENEO &amp; Baisse de tension","POWER ISSUE",
AQ1947="Defaut GE &amp; POWER Cabinet","POWER ISSUE",
AQ1947="Sharing","POWER ISSUE",
AQ1947="Sites strategiques &amp; DataCenter","POWER ISSUE",
AQ1947="Exclu","Exclu",
AQ1947="SAT","TX ISSUE",
AQ1947="SPARE-ISSUE","SPARE-ISSUE",
AQ1947="Fiber CAmtel","TX ISSUE",
AQ1947="Fiber AOF","TX ISSUE",
AQ1947="Projet OCM (HUAWEI)","TRAVAUX-HUAWEI",
AQ1947="Projet OCM (NOKIA)","TRAVAUX -NOKIA",
AQ1947="ACCESS-ISSUE","ACCESS-ISSUE",
AQ1947="Projet OCM (ZTE, NOKIA, autres projets)","TRAVAUX OCM",
AQ1947="No root CAuse","No root cause",
AQ1947="ODU HS","TX ISSUE",
AQ1947="IP &amp; VLAN","TX ISSUE",
AQ1947="Warehouse HUAWEI","SPARE-ISSUE",
AQ1947="SPARE-HS","SPARE-ISSUE",
AQ1947="Power Telco","RAN ISSUE",AQ1947="no impacts","no impacts"
),"")</f>
        <v>No root cause</v>
      </c>
      <c r="AQ1947" s="127" t="s">
        <v>5344</v>
      </c>
      <c r="AR1947" s="48" t="str" cm="1">
        <f t="array" ref="AR1947">IFERROR(_xlfn.IFS(
AQ1947="MPR ISSUE","ACTIVE",
AQ1947="BSS Hardware Issue","ACTIVE",
AQ1947="Sites strategiques, MLL, Pylone, etc.","PASSIVE",
AQ1947="AKTIVCO DEFAUT GE &amp; POWER Cabinet","PASSIVE",
AQ1947="AKTIVCO Coupure ENEO &amp; Baisse de tension","PASSIVE",
AQ1947="Coupure ENEO &amp; Baisse de tension","PASSIVE",
AQ1947="Defaut GE &amp; POWER Cabinet","PASSIVE",
AQ1947="Sharing","PASSIVE",
AQ1947="Sites strategiques &amp; DataCenter","PASSIVE",
AQ1947="Exclu","Exclu",
AQ1947="SAT","ACTIVE",
AQ1947="SPARE-ISSUE","SPARE-ISSUE",
AQ1947="Fiber CAmtel","ACTIVE",
AQ1947="Fiber AOF","ACTIVE",
AQ1947="Projet OCM (HUAWEI)","PLANNED WORKS",
AQ1947="Projet OCM (NOKIA)","PLANNED WORKS",
AQ1947="ACCESS-ISSUE","ACCESS-ISSUE",
AQ1947="Projet OCM (ZTE, NOKIA, autres projets)","PLANNED WORKS",
AQ1947="No root CAuse","No root cause",
AQ1947="ODU HS","ACTIVE",
AQ1947="IP &amp; VLAN","ACTIVE",
AQ1947="Warehouse HUAWEI","SPARE-ISSUE",
AQ1947="SPARE-HS","SPARE-ISSUE",
AQ1947="Power Telco","ACTIVE", AQ1947="no impacts","no impacts"
),"")</f>
        <v>No root cause</v>
      </c>
      <c r="AS1947" s="92" t="s">
        <v>5537</v>
      </c>
      <c r="AT1947" s="98" t="s">
        <v>3654</v>
      </c>
      <c r="AV1947" s="17" t="s">
        <v>5537</v>
      </c>
      <c r="AW1947" s="7" t="s">
        <v>5537</v>
      </c>
      <c r="AX1947" s="6" t="s">
        <v>5537</v>
      </c>
      <c r="AY1947" s="7"/>
      <c r="AZ1947" s="3" t="s">
        <v>5537</v>
      </c>
      <c r="BA1947" s="18" t="s">
        <v>5537</v>
      </c>
      <c r="BB1947" s="18" t="s">
        <v>5537</v>
      </c>
      <c r="BC1947" s="18" t="s">
        <v>5537</v>
      </c>
      <c r="BD1947" s="18" t="s">
        <v>5537</v>
      </c>
      <c r="BE1947" s="18" t="s">
        <v>5537</v>
      </c>
      <c r="BF1947" s="18" t="s">
        <v>5537</v>
      </c>
      <c r="BG1947" s="18" t="s">
        <v>5537</v>
      </c>
      <c r="BH1947" s="18" t="s">
        <v>5537</v>
      </c>
      <c r="BI1947" s="18" t="s">
        <v>5537</v>
      </c>
      <c r="BJ1947" s="18" t="s">
        <v>5537</v>
      </c>
      <c r="BK1947" s="18" t="s">
        <v>5537</v>
      </c>
      <c r="BL1947" s="9" t="s">
        <v>5537</v>
      </c>
      <c r="BM1947" s="14" t="s">
        <v>5537</v>
      </c>
      <c r="BN1947" s="14" t="s">
        <v>5537</v>
      </c>
      <c r="BO1947" s="14" t="str">
        <f>_xlfn.XLOOKUP(B1947,'[4]cell downs 18042026 17h'!$B:$B,'[4]cell downs 18042026 17h'!$B:$B,"")</f>
        <v/>
      </c>
      <c r="BP1947" s="14" t="str">
        <f>_xlfn.XLOOKUP(B1947,'[5]Cells Huawei 19042026 15h'!$B:$B,'[5]Cells Huawei 19042026 15h'!$B:$B,"")</f>
        <v/>
      </c>
      <c r="BQ1947" s="9" t="str">
        <f>_xlfn.XLOOKUP(B1947,'[6]cells down 19042026 9H40'!$B:$B,'[6]cells down 19042026 9H40'!$B:$B,"")</f>
        <v/>
      </c>
      <c r="BR1947" s="9" t="s">
        <v>3654</v>
      </c>
      <c r="BS1947" s="9" t="s">
        <v>12</v>
      </c>
      <c r="BT1947" s="108"/>
    </row>
    <row r="1948" spans="1:72" s="9" customFormat="1" x14ac:dyDescent="0.35">
      <c r="A1948" s="1" t="s">
        <v>3656</v>
      </c>
      <c r="B1948" s="8" t="s">
        <v>3657</v>
      </c>
      <c r="C1948" s="3" t="str">
        <f>_xlfn.XLOOKUP(B1948,'[1]daily break down'!$D:$D,'[1]daily break down'!$E:$E,"")</f>
        <v>CENTRE</v>
      </c>
      <c r="D1948" s="1" t="s">
        <v>21</v>
      </c>
      <c r="E1948" s="1" t="s">
        <v>122</v>
      </c>
      <c r="F1948" s="3" t="s">
        <v>69</v>
      </c>
      <c r="G1948" s="1" t="s">
        <v>1216</v>
      </c>
      <c r="H1948" s="34" t="str">
        <f>_xlfn.XLOOKUP(B1948,[2]CALCULATION!$B:$B,[2]CALCULATION!$H:$H,"")</f>
        <v>ZTE</v>
      </c>
      <c r="I1948" s="28">
        <v>0</v>
      </c>
      <c r="J1948" s="28">
        <v>0</v>
      </c>
      <c r="K1948" s="28">
        <v>0</v>
      </c>
      <c r="L1948" s="28">
        <v>0</v>
      </c>
      <c r="M1948" s="28">
        <v>0</v>
      </c>
      <c r="N1948" s="28">
        <v>0</v>
      </c>
      <c r="O1948" s="28">
        <v>0</v>
      </c>
      <c r="P1948" s="28">
        <v>0</v>
      </c>
      <c r="Q1948" s="28">
        <v>0</v>
      </c>
      <c r="R1948" s="28">
        <v>0</v>
      </c>
      <c r="S1948" s="93">
        <v>0</v>
      </c>
      <c r="T1948" s="93">
        <f>_xlfn.XLOOKUP(B1948,'[3]Nur des jours'!$B:$B,'[3]Nur des jours'!$U:$U,"")</f>
        <v>0</v>
      </c>
      <c r="U1948" s="93">
        <v>0</v>
      </c>
      <c r="V1948" s="93">
        <v>0</v>
      </c>
      <c r="W1948" s="93">
        <v>0</v>
      </c>
      <c r="X1948" s="93">
        <v>0</v>
      </c>
      <c r="Y1948" s="93">
        <v>0</v>
      </c>
      <c r="Z1948" s="93">
        <v>0</v>
      </c>
      <c r="AA1948" s="93">
        <v>0</v>
      </c>
      <c r="AB1948" s="93">
        <v>0</v>
      </c>
      <c r="AC1948" s="93"/>
      <c r="AD1948" s="93">
        <v>0</v>
      </c>
      <c r="AE1948" s="93">
        <v>0</v>
      </c>
      <c r="AF1948" s="93">
        <v>0</v>
      </c>
      <c r="AG1948" s="93"/>
      <c r="AH1948" s="93">
        <v>0</v>
      </c>
      <c r="AI1948" s="93">
        <v>0</v>
      </c>
      <c r="AJ1948" s="93">
        <v>0</v>
      </c>
      <c r="AK1948" s="93">
        <v>0</v>
      </c>
      <c r="AL1948" s="93">
        <v>0</v>
      </c>
      <c r="AM1948" s="49" t="s">
        <v>5559</v>
      </c>
      <c r="AN1948" s="49"/>
      <c r="AO1948" s="48" t="str" cm="1">
        <f t="array" ref="AO1948">IFERROR(_xlfn.IFS(
AQ1948="MPR ISSUE","PDH",
AQ1948="BSS Hardware Issue","BSS",
AQ1948="Sites strategiques, MLL, Pylone, etc.","ENVTECH",
AQ1948="AKTIVCO DEFAUT GE &amp; POWER Cabinet","AKTIVCO",
AQ1948="AKTIVCO Coupure ENEO &amp; Baisse de tension","AKTIVCO GRID ONLY",
AQ1948="Coupure ENEO &amp; Baisse de tension","IHS GRID ONLY",
AQ1948="Defaut GE &amp; POWER Cabinet","IHS",
AQ1948="Sharing","Partners",
AQ1948="Sites strategiques &amp; DataCenter","SST &amp; DC",
AQ1948="Exclu","Exclu",
AQ1948="SAT","SAT",
AQ1948="SPARE-ISSUE","SPARE-ISSUE",
AQ1948="Fiber CAmtel","TRANS_FO_CAMTEL",
AQ1948="Fiber AOF","Fiber AOF",
AQ1948="Projet OCM (HUAWEI)","TRAVAUX-HUAWEI",
AQ1948="Projet OCM (NOKIA)","TRAVAUX-NOKIA",
AQ1948="ACCESS-ISSUE","ACCESS-ISSUE",
AQ1948="Projet OCM (ZTE, NOKIA, autres projets)","TRAVAUX OCM",
AQ1948="No root CAuse","No root cause",
AQ1948="ODU HS","PDH",
AQ1948="IP &amp; VLAN","PDH",
AQ1948="Warehouse HUAWEI","SPARE-ISSUE",
AQ1948="SPARE-HS","SPARE-ISSUE",
AQ1948="Power Telco","BSS",AQ1948="no impacts","no impacts"
),"")</f>
        <v>No root cause</v>
      </c>
      <c r="AP1948" s="48" t="str" cm="1">
        <f t="array" ref="AP1948">IFERROR(_xlfn.IFS(
AQ1948="MPR ISSUE","TX ISSUE",
AQ1948="BSS Hardware Issue","RAN ISSUE",
AQ1948="Sites strategiques, MLL, Pylone, etc.","ENVTECH",
AQ1948="AKTIVCO DEFAUT GE &amp; POWER Cabinet","POWER ISSUE",
AQ1948="AKTIVCO Coupure ENEO &amp; Baisse de tension","POWER ISSUE",
AQ1948="Coupure ENEO &amp; Baisse de tension","POWER ISSUE",
AQ1948="Defaut GE &amp; POWER Cabinet","POWER ISSUE",
AQ1948="Sharing","POWER ISSUE",
AQ1948="Sites strategiques &amp; DataCenter","POWER ISSUE",
AQ1948="Exclu","Exclu",
AQ1948="SAT","TX ISSUE",
AQ1948="SPARE-ISSUE","SPARE-ISSUE",
AQ1948="Fiber CAmtel","TX ISSUE",
AQ1948="Fiber AOF","TX ISSUE",
AQ1948="Projet OCM (HUAWEI)","TRAVAUX-HUAWEI",
AQ1948="Projet OCM (NOKIA)","TRAVAUX -NOKIA",
AQ1948="ACCESS-ISSUE","ACCESS-ISSUE",
AQ1948="Projet OCM (ZTE, NOKIA, autres projets)","TRAVAUX OCM",
AQ1948="No root CAuse","No root cause",
AQ1948="ODU HS","TX ISSUE",
AQ1948="IP &amp; VLAN","TX ISSUE",
AQ1948="Warehouse HUAWEI","SPARE-ISSUE",
AQ1948="SPARE-HS","SPARE-ISSUE",
AQ1948="Power Telco","RAN ISSUE",AQ1948="no impacts","no impacts"
),"")</f>
        <v>No root cause</v>
      </c>
      <c r="AQ1948" s="67" t="s">
        <v>5344</v>
      </c>
      <c r="AR1948" s="48" t="str" cm="1">
        <f t="array" ref="AR1948">IFERROR(_xlfn.IFS(
AQ1948="MPR ISSUE","ACTIVE",
AQ1948="BSS Hardware Issue","ACTIVE",
AQ1948="Sites strategiques, MLL, Pylone, etc.","PASSIVE",
AQ1948="AKTIVCO DEFAUT GE &amp; POWER Cabinet","PASSIVE",
AQ1948="AKTIVCO Coupure ENEO &amp; Baisse de tension","PASSIVE",
AQ1948="Coupure ENEO &amp; Baisse de tension","PASSIVE",
AQ1948="Defaut GE &amp; POWER Cabinet","PASSIVE",
AQ1948="Sharing","PASSIVE",
AQ1948="Sites strategiques &amp; DataCenter","PASSIVE",
AQ1948="Exclu","Exclu",
AQ1948="SAT","ACTIVE",
AQ1948="SPARE-ISSUE","SPARE-ISSUE",
AQ1948="Fiber CAmtel","ACTIVE",
AQ1948="Fiber AOF","ACTIVE",
AQ1948="Projet OCM (HUAWEI)","PLANNED WORKS",
AQ1948="Projet OCM (NOKIA)","PLANNED WORKS",
AQ1948="ACCESS-ISSUE","ACCESS-ISSUE",
AQ1948="Projet OCM (ZTE, NOKIA, autres projets)","PLANNED WORKS",
AQ1948="No root CAuse","No root cause",
AQ1948="ODU HS","ACTIVE",
AQ1948="IP &amp; VLAN","ACTIVE",
AQ1948="Warehouse HUAWEI","SPARE-ISSUE",
AQ1948="SPARE-HS","SPARE-ISSUE",
AQ1948="Power Telco","ACTIVE", AQ1948="no impacts","no impacts"
),"")</f>
        <v>No root cause</v>
      </c>
      <c r="AS1948" s="92" t="s">
        <v>5537</v>
      </c>
      <c r="AT1948" s="98" t="s">
        <v>3657</v>
      </c>
      <c r="AV1948" s="17" t="s">
        <v>5537</v>
      </c>
      <c r="AW1948" s="7" t="s">
        <v>5537</v>
      </c>
      <c r="AX1948" s="6" t="s">
        <v>5537</v>
      </c>
      <c r="AY1948" s="7"/>
      <c r="AZ1948" s="3" t="s">
        <v>5537</v>
      </c>
      <c r="BA1948" s="18" t="s">
        <v>5537</v>
      </c>
      <c r="BB1948" s="18" t="s">
        <v>5537</v>
      </c>
      <c r="BC1948" s="18" t="s">
        <v>5537</v>
      </c>
      <c r="BD1948" s="18" t="s">
        <v>5537</v>
      </c>
      <c r="BE1948" s="18" t="s">
        <v>5537</v>
      </c>
      <c r="BF1948" s="18" t="s">
        <v>5537</v>
      </c>
      <c r="BG1948" s="18" t="s">
        <v>5537</v>
      </c>
      <c r="BH1948" s="18" t="s">
        <v>5537</v>
      </c>
      <c r="BI1948" s="18" t="s">
        <v>5537</v>
      </c>
      <c r="BJ1948" s="18" t="s">
        <v>5537</v>
      </c>
      <c r="BK1948" s="18" t="s">
        <v>5537</v>
      </c>
      <c r="BL1948" s="9" t="s">
        <v>5537</v>
      </c>
      <c r="BM1948" s="14" t="s">
        <v>5537</v>
      </c>
      <c r="BN1948" s="14" t="s">
        <v>5537</v>
      </c>
      <c r="BO1948" s="14" t="str">
        <f>_xlfn.XLOOKUP(B1948,'[4]cell downs 18042026 17h'!$B:$B,'[4]cell downs 18042026 17h'!$B:$B,"")</f>
        <v/>
      </c>
      <c r="BP1948" s="14" t="str">
        <f>_xlfn.XLOOKUP(B1948,'[5]Cells Huawei 19042026 15h'!$B:$B,'[5]Cells Huawei 19042026 15h'!$B:$B,"")</f>
        <v/>
      </c>
      <c r="BQ1948" s="9" t="str">
        <f>_xlfn.XLOOKUP(B1948,'[6]cells down 19042026 9H40'!$B:$B,'[6]cells down 19042026 9H40'!$B:$B,"")</f>
        <v/>
      </c>
      <c r="BR1948" s="9" t="s">
        <v>5537</v>
      </c>
      <c r="BS1948" s="9" t="s">
        <v>66</v>
      </c>
      <c r="BT1948" s="108"/>
    </row>
    <row r="1949" spans="1:72" s="9" customFormat="1" x14ac:dyDescent="0.35">
      <c r="A1949" s="1" t="s">
        <v>3658</v>
      </c>
      <c r="B1949" s="8" t="s">
        <v>3659</v>
      </c>
      <c r="C1949" s="3" t="str">
        <f>_xlfn.XLOOKUP(B1949,'[1]daily break down'!$D:$D,'[1]daily break down'!$E:$E,"")</f>
        <v>CENTRE</v>
      </c>
      <c r="D1949" s="1" t="s">
        <v>11</v>
      </c>
      <c r="E1949" s="1" t="s">
        <v>12</v>
      </c>
      <c r="F1949" s="3" t="s">
        <v>37</v>
      </c>
      <c r="G1949" s="1" t="s">
        <v>3658</v>
      </c>
      <c r="H1949" s="34" t="str">
        <f>_xlfn.XLOOKUP(B1949,[2]CALCULATION!$B:$B,[2]CALCULATION!$H:$H,"")</f>
        <v>ZTE</v>
      </c>
      <c r="I1949" s="28">
        <v>0</v>
      </c>
      <c r="J1949" s="28">
        <v>0</v>
      </c>
      <c r="K1949" s="28">
        <v>0</v>
      </c>
      <c r="L1949" s="28">
        <v>0</v>
      </c>
      <c r="M1949" s="28">
        <v>0</v>
      </c>
      <c r="N1949" s="28">
        <v>0</v>
      </c>
      <c r="O1949" s="28">
        <v>0</v>
      </c>
      <c r="P1949" s="28">
        <v>0</v>
      </c>
      <c r="Q1949" s="28">
        <v>0</v>
      </c>
      <c r="R1949" s="28">
        <v>0</v>
      </c>
      <c r="S1949" s="93">
        <v>0</v>
      </c>
      <c r="T1949" s="93">
        <f>_xlfn.XLOOKUP(B1949,'[3]Nur des jours'!$B:$B,'[3]Nur des jours'!$U:$U,"")</f>
        <v>0</v>
      </c>
      <c r="U1949" s="93">
        <v>0</v>
      </c>
      <c r="V1949" s="93">
        <v>0</v>
      </c>
      <c r="W1949" s="93">
        <v>0</v>
      </c>
      <c r="X1949" s="93">
        <v>0</v>
      </c>
      <c r="Y1949" s="93">
        <v>0</v>
      </c>
      <c r="Z1949" s="93">
        <v>0</v>
      </c>
      <c r="AA1949" s="93">
        <v>0</v>
      </c>
      <c r="AB1949" s="93">
        <v>0</v>
      </c>
      <c r="AC1949" s="93"/>
      <c r="AD1949" s="93">
        <v>0</v>
      </c>
      <c r="AE1949" s="93">
        <v>0</v>
      </c>
      <c r="AF1949" s="93">
        <v>0</v>
      </c>
      <c r="AG1949" s="93"/>
      <c r="AH1949" s="93">
        <v>0</v>
      </c>
      <c r="AI1949" s="93">
        <v>0</v>
      </c>
      <c r="AJ1949" s="93">
        <v>0</v>
      </c>
      <c r="AK1949" s="93">
        <v>0</v>
      </c>
      <c r="AL1949" s="93">
        <v>0</v>
      </c>
      <c r="AM1949" s="49" t="s">
        <v>5559</v>
      </c>
      <c r="AN1949" s="49"/>
      <c r="AO1949" s="48" t="str" cm="1">
        <f t="array" ref="AO1949">IFERROR(_xlfn.IFS(
AQ1949="MPR ISSUE","PDH",
AQ1949="BSS Hardware Issue","BSS",
AQ1949="Sites strategiques, MLL, Pylone, etc.","ENVTECH",
AQ1949="AKTIVCO DEFAUT GE &amp; POWER Cabinet","AKTIVCO",
AQ1949="AKTIVCO Coupure ENEO &amp; Baisse de tension","AKTIVCO GRID ONLY",
AQ1949="Coupure ENEO &amp; Baisse de tension","IHS GRID ONLY",
AQ1949="Defaut GE &amp; POWER Cabinet","IHS",
AQ1949="Sharing","Partners",
AQ1949="Sites strategiques &amp; DataCenter","SST &amp; DC",
AQ1949="Exclu","Exclu",
AQ1949="SAT","SAT",
AQ1949="SPARE-ISSUE","SPARE-ISSUE",
AQ1949="Fiber CAmtel","TRANS_FO_CAMTEL",
AQ1949="Fiber AOF","Fiber AOF",
AQ1949="Projet OCM (HUAWEI)","TRAVAUX-HUAWEI",
AQ1949="Projet OCM (NOKIA)","TRAVAUX-NOKIA",
AQ1949="ACCESS-ISSUE","ACCESS-ISSUE",
AQ1949="Projet OCM (ZTE, NOKIA, autres projets)","TRAVAUX OCM",
AQ1949="No root CAuse","No root cause",
AQ1949="ODU HS","PDH",
AQ1949="IP &amp; VLAN","PDH",
AQ1949="Warehouse HUAWEI","SPARE-ISSUE",
AQ1949="SPARE-HS","SPARE-ISSUE",
AQ1949="Power Telco","BSS",AQ1949="no impacts","no impacts"
),"")</f>
        <v>No root cause</v>
      </c>
      <c r="AP1949" s="48" t="str" cm="1">
        <f t="array" ref="AP1949">IFERROR(_xlfn.IFS(
AQ1949="MPR ISSUE","TX ISSUE",
AQ1949="BSS Hardware Issue","RAN ISSUE",
AQ1949="Sites strategiques, MLL, Pylone, etc.","ENVTECH",
AQ1949="AKTIVCO DEFAUT GE &amp; POWER Cabinet","POWER ISSUE",
AQ1949="AKTIVCO Coupure ENEO &amp; Baisse de tension","POWER ISSUE",
AQ1949="Coupure ENEO &amp; Baisse de tension","POWER ISSUE",
AQ1949="Defaut GE &amp; POWER Cabinet","POWER ISSUE",
AQ1949="Sharing","POWER ISSUE",
AQ1949="Sites strategiques &amp; DataCenter","POWER ISSUE",
AQ1949="Exclu","Exclu",
AQ1949="SAT","TX ISSUE",
AQ1949="SPARE-ISSUE","SPARE-ISSUE",
AQ1949="Fiber CAmtel","TX ISSUE",
AQ1949="Fiber AOF","TX ISSUE",
AQ1949="Projet OCM (HUAWEI)","TRAVAUX-HUAWEI",
AQ1949="Projet OCM (NOKIA)","TRAVAUX -NOKIA",
AQ1949="ACCESS-ISSUE","ACCESS-ISSUE",
AQ1949="Projet OCM (ZTE, NOKIA, autres projets)","TRAVAUX OCM",
AQ1949="No root CAuse","No root cause",
AQ1949="ODU HS","TX ISSUE",
AQ1949="IP &amp; VLAN","TX ISSUE",
AQ1949="Warehouse HUAWEI","SPARE-ISSUE",
AQ1949="SPARE-HS","SPARE-ISSUE",
AQ1949="Power Telco","RAN ISSUE",AQ1949="no impacts","no impacts"
),"")</f>
        <v>No root cause</v>
      </c>
      <c r="AQ1949" s="127" t="s">
        <v>5344</v>
      </c>
      <c r="AR1949" s="48" t="str" cm="1">
        <f t="array" ref="AR1949">IFERROR(_xlfn.IFS(
AQ1949="MPR ISSUE","ACTIVE",
AQ1949="BSS Hardware Issue","ACTIVE",
AQ1949="Sites strategiques, MLL, Pylone, etc.","PASSIVE",
AQ1949="AKTIVCO DEFAUT GE &amp; POWER Cabinet","PASSIVE",
AQ1949="AKTIVCO Coupure ENEO &amp; Baisse de tension","PASSIVE",
AQ1949="Coupure ENEO &amp; Baisse de tension","PASSIVE",
AQ1949="Defaut GE &amp; POWER Cabinet","PASSIVE",
AQ1949="Sharing","PASSIVE",
AQ1949="Sites strategiques &amp; DataCenter","PASSIVE",
AQ1949="Exclu","Exclu",
AQ1949="SAT","ACTIVE",
AQ1949="SPARE-ISSUE","SPARE-ISSUE",
AQ1949="Fiber CAmtel","ACTIVE",
AQ1949="Fiber AOF","ACTIVE",
AQ1949="Projet OCM (HUAWEI)","PLANNED WORKS",
AQ1949="Projet OCM (NOKIA)","PLANNED WORKS",
AQ1949="ACCESS-ISSUE","ACCESS-ISSUE",
AQ1949="Projet OCM (ZTE, NOKIA, autres projets)","PLANNED WORKS",
AQ1949="No root CAuse","No root cause",
AQ1949="ODU HS","ACTIVE",
AQ1949="IP &amp; VLAN","ACTIVE",
AQ1949="Warehouse HUAWEI","SPARE-ISSUE",
AQ1949="SPARE-HS","SPARE-ISSUE",
AQ1949="Power Telco","ACTIVE", AQ1949="no impacts","no impacts"
),"")</f>
        <v>No root cause</v>
      </c>
      <c r="AS1949" s="92" t="s">
        <v>5537</v>
      </c>
      <c r="AT1949" s="98" t="s">
        <v>3659</v>
      </c>
      <c r="AV1949" s="17" t="s">
        <v>5537</v>
      </c>
      <c r="AW1949" s="7" t="s">
        <v>5537</v>
      </c>
      <c r="AX1949" s="6" t="s">
        <v>5537</v>
      </c>
      <c r="AY1949" s="7"/>
      <c r="AZ1949" s="3" t="s">
        <v>5537</v>
      </c>
      <c r="BA1949" s="18" t="s">
        <v>5537</v>
      </c>
      <c r="BB1949" s="18" t="s">
        <v>5537</v>
      </c>
      <c r="BC1949" s="18" t="s">
        <v>5537</v>
      </c>
      <c r="BD1949" s="18" t="s">
        <v>5537</v>
      </c>
      <c r="BE1949" s="18" t="s">
        <v>5537</v>
      </c>
      <c r="BF1949" s="18" t="s">
        <v>5537</v>
      </c>
      <c r="BG1949" s="18" t="s">
        <v>5537</v>
      </c>
      <c r="BH1949" s="18" t="s">
        <v>5537</v>
      </c>
      <c r="BI1949" s="18" t="s">
        <v>5537</v>
      </c>
      <c r="BJ1949" s="18" t="s">
        <v>5537</v>
      </c>
      <c r="BK1949" s="18" t="s">
        <v>5537</v>
      </c>
      <c r="BL1949" s="9" t="s">
        <v>5537</v>
      </c>
      <c r="BM1949" s="14" t="s">
        <v>5537</v>
      </c>
      <c r="BN1949" s="14" t="s">
        <v>5537</v>
      </c>
      <c r="BO1949" s="14" t="str">
        <f>_xlfn.XLOOKUP(B1949,'[4]cell downs 18042026 17h'!$B:$B,'[4]cell downs 18042026 17h'!$B:$B,"")</f>
        <v/>
      </c>
      <c r="BP1949" s="14" t="str">
        <f>_xlfn.XLOOKUP(B1949,'[5]Cells Huawei 19042026 15h'!$B:$B,'[5]Cells Huawei 19042026 15h'!$B:$B,"")</f>
        <v/>
      </c>
      <c r="BQ1949" s="9" t="str">
        <f>_xlfn.XLOOKUP(B1949,'[6]cells down 19042026 9H40'!$B:$B,'[6]cells down 19042026 9H40'!$B:$B,"")</f>
        <v/>
      </c>
      <c r="BR1949" s="9" t="s">
        <v>3659</v>
      </c>
      <c r="BS1949" s="9" t="s">
        <v>12</v>
      </c>
      <c r="BT1949" s="108"/>
    </row>
    <row r="1950" spans="1:72" s="9" customFormat="1" x14ac:dyDescent="0.35">
      <c r="A1950" s="1" t="s">
        <v>3660</v>
      </c>
      <c r="B1950" s="8" t="s">
        <v>3661</v>
      </c>
      <c r="C1950" s="3" t="str">
        <f>_xlfn.XLOOKUP(B1950,'[1]daily break down'!$D:$D,'[1]daily break down'!$E:$E,"")</f>
        <v>OUEST</v>
      </c>
      <c r="D1950" s="1" t="s">
        <v>11</v>
      </c>
      <c r="E1950" s="1" t="s">
        <v>12</v>
      </c>
      <c r="F1950" s="3" t="s">
        <v>102</v>
      </c>
      <c r="G1950" s="1" t="s">
        <v>3662</v>
      </c>
      <c r="H1950" s="32" t="str">
        <f>_xlfn.XLOOKUP(B1950,[2]CALCULATION!$B:$B,[2]CALCULATION!$H:$H,"")</f>
        <v>HUAWEI</v>
      </c>
      <c r="I1950" s="28">
        <v>0</v>
      </c>
      <c r="J1950" s="28">
        <v>0</v>
      </c>
      <c r="K1950" s="28">
        <v>0</v>
      </c>
      <c r="L1950" s="28">
        <v>0</v>
      </c>
      <c r="M1950" s="28">
        <v>0</v>
      </c>
      <c r="N1950" s="28">
        <v>0</v>
      </c>
      <c r="O1950" s="28">
        <v>0</v>
      </c>
      <c r="P1950" s="28">
        <v>0</v>
      </c>
      <c r="Q1950" s="28">
        <v>0</v>
      </c>
      <c r="R1950" s="28">
        <v>0</v>
      </c>
      <c r="S1950" s="93">
        <v>0</v>
      </c>
      <c r="T1950" s="93">
        <f>_xlfn.XLOOKUP(B1950,'[3]Nur des jours'!$B:$B,'[3]Nur des jours'!$U:$U,"")</f>
        <v>0</v>
      </c>
      <c r="U1950" s="93">
        <v>0</v>
      </c>
      <c r="V1950" s="93">
        <v>0</v>
      </c>
      <c r="W1950" s="93">
        <v>0</v>
      </c>
      <c r="X1950" s="93">
        <v>0</v>
      </c>
      <c r="Y1950" s="93">
        <v>0</v>
      </c>
      <c r="Z1950" s="93">
        <v>0</v>
      </c>
      <c r="AA1950" s="93">
        <v>0</v>
      </c>
      <c r="AB1950" s="93">
        <v>0</v>
      </c>
      <c r="AC1950" s="93"/>
      <c r="AD1950" s="93">
        <v>0</v>
      </c>
      <c r="AE1950" s="93">
        <v>0</v>
      </c>
      <c r="AF1950" s="93">
        <v>0</v>
      </c>
      <c r="AG1950" s="93"/>
      <c r="AH1950" s="93">
        <v>0</v>
      </c>
      <c r="AI1950" s="93">
        <v>0</v>
      </c>
      <c r="AJ1950" s="93">
        <v>0</v>
      </c>
      <c r="AK1950" s="93">
        <v>0</v>
      </c>
      <c r="AL1950" s="93">
        <v>0</v>
      </c>
      <c r="AM1950" s="49" t="s">
        <v>5559</v>
      </c>
      <c r="AN1950" s="49"/>
      <c r="AO1950" s="48" t="str" cm="1">
        <f t="array" ref="AO1950">IFERROR(_xlfn.IFS(
AQ1950="MPR ISSUE","PDH",
AQ1950="BSS Hardware Issue","BSS",
AQ1950="Sites strategiques, MLL, Pylone, etc.","ENVTECH",
AQ1950="AKTIVCO DEFAUT GE &amp; POWER Cabinet","AKTIVCO",
AQ1950="AKTIVCO Coupure ENEO &amp; Baisse de tension","AKTIVCO GRID ONLY",
AQ1950="Coupure ENEO &amp; Baisse de tension","IHS GRID ONLY",
AQ1950="Defaut GE &amp; POWER Cabinet","IHS",
AQ1950="Sharing","Partners",
AQ1950="Sites strategiques &amp; DataCenter","SST &amp; DC",
AQ1950="Exclu","Exclu",
AQ1950="SAT","SAT",
AQ1950="SPARE-ISSUE","SPARE-ISSUE",
AQ1950="Fiber CAmtel","TRANS_FO_CAMTEL",
AQ1950="Fiber AOF","Fiber AOF",
AQ1950="Projet OCM (HUAWEI)","TRAVAUX-HUAWEI",
AQ1950="Projet OCM (NOKIA)","TRAVAUX-NOKIA",
AQ1950="ACCESS-ISSUE","ACCESS-ISSUE",
AQ1950="Projet OCM (ZTE, NOKIA, autres projets)","TRAVAUX OCM",
AQ1950="No root CAuse","No root cause",
AQ1950="ODU HS","PDH",
AQ1950="IP &amp; VLAN","PDH",
AQ1950="Warehouse HUAWEI","SPARE-ISSUE",
AQ1950="SPARE-HS","SPARE-ISSUE",
AQ1950="Power Telco","BSS",AQ1950="no impacts","no impacts"
),"")</f>
        <v>No root cause</v>
      </c>
      <c r="AP1950" s="48" t="str" cm="1">
        <f t="array" ref="AP1950">IFERROR(_xlfn.IFS(
AQ1950="MPR ISSUE","TX ISSUE",
AQ1950="BSS Hardware Issue","RAN ISSUE",
AQ1950="Sites strategiques, MLL, Pylone, etc.","ENVTECH",
AQ1950="AKTIVCO DEFAUT GE &amp; POWER Cabinet","POWER ISSUE",
AQ1950="AKTIVCO Coupure ENEO &amp; Baisse de tension","POWER ISSUE",
AQ1950="Coupure ENEO &amp; Baisse de tension","POWER ISSUE",
AQ1950="Defaut GE &amp; POWER Cabinet","POWER ISSUE",
AQ1950="Sharing","POWER ISSUE",
AQ1950="Sites strategiques &amp; DataCenter","POWER ISSUE",
AQ1950="Exclu","Exclu",
AQ1950="SAT","TX ISSUE",
AQ1950="SPARE-ISSUE","SPARE-ISSUE",
AQ1950="Fiber CAmtel","TX ISSUE",
AQ1950="Fiber AOF","TX ISSUE",
AQ1950="Projet OCM (HUAWEI)","TRAVAUX-HUAWEI",
AQ1950="Projet OCM (NOKIA)","TRAVAUX -NOKIA",
AQ1950="ACCESS-ISSUE","ACCESS-ISSUE",
AQ1950="Projet OCM (ZTE, NOKIA, autres projets)","TRAVAUX OCM",
AQ1950="No root CAuse","No root cause",
AQ1950="ODU HS","TX ISSUE",
AQ1950="IP &amp; VLAN","TX ISSUE",
AQ1950="Warehouse HUAWEI","SPARE-ISSUE",
AQ1950="SPARE-HS","SPARE-ISSUE",
AQ1950="Power Telco","RAN ISSUE",AQ1950="no impacts","no impacts"
),"")</f>
        <v>No root cause</v>
      </c>
      <c r="AQ1950" s="127" t="s">
        <v>5344</v>
      </c>
      <c r="AR1950" s="48" t="str" cm="1">
        <f t="array" ref="AR1950">IFERROR(_xlfn.IFS(
AQ1950="MPR ISSUE","ACTIVE",
AQ1950="BSS Hardware Issue","ACTIVE",
AQ1950="Sites strategiques, MLL, Pylone, etc.","PASSIVE",
AQ1950="AKTIVCO DEFAUT GE &amp; POWER Cabinet","PASSIVE",
AQ1950="AKTIVCO Coupure ENEO &amp; Baisse de tension","PASSIVE",
AQ1950="Coupure ENEO &amp; Baisse de tension","PASSIVE",
AQ1950="Defaut GE &amp; POWER Cabinet","PASSIVE",
AQ1950="Sharing","PASSIVE",
AQ1950="Sites strategiques &amp; DataCenter","PASSIVE",
AQ1950="Exclu","Exclu",
AQ1950="SAT","ACTIVE",
AQ1950="SPARE-ISSUE","SPARE-ISSUE",
AQ1950="Fiber CAmtel","ACTIVE",
AQ1950="Fiber AOF","ACTIVE",
AQ1950="Projet OCM (HUAWEI)","PLANNED WORKS",
AQ1950="Projet OCM (NOKIA)","PLANNED WORKS",
AQ1950="ACCESS-ISSUE","ACCESS-ISSUE",
AQ1950="Projet OCM (ZTE, NOKIA, autres projets)","PLANNED WORKS",
AQ1950="No root CAuse","No root cause",
AQ1950="ODU HS","ACTIVE",
AQ1950="IP &amp; VLAN","ACTIVE",
AQ1950="Warehouse HUAWEI","SPARE-ISSUE",
AQ1950="SPARE-HS","SPARE-ISSUE",
AQ1950="Power Telco","ACTIVE", AQ1950="no impacts","no impacts"
),"")</f>
        <v>No root cause</v>
      </c>
      <c r="AS1950" s="92" t="s">
        <v>5537</v>
      </c>
      <c r="AT1950" s="98" t="s">
        <v>3661</v>
      </c>
      <c r="AV1950" s="17" t="s">
        <v>5537</v>
      </c>
      <c r="AW1950" s="7" t="s">
        <v>5537</v>
      </c>
      <c r="AX1950" s="6" t="s">
        <v>5537</v>
      </c>
      <c r="AY1950" s="7"/>
      <c r="AZ1950" s="3" t="s">
        <v>5537</v>
      </c>
      <c r="BA1950" s="18" t="s">
        <v>5537</v>
      </c>
      <c r="BB1950" s="18" t="s">
        <v>5537</v>
      </c>
      <c r="BC1950" s="18" t="s">
        <v>5537</v>
      </c>
      <c r="BD1950" s="18" t="s">
        <v>5537</v>
      </c>
      <c r="BE1950" s="18" t="s">
        <v>5537</v>
      </c>
      <c r="BF1950" s="18" t="s">
        <v>5537</v>
      </c>
      <c r="BG1950" s="18" t="s">
        <v>5537</v>
      </c>
      <c r="BH1950" s="18" t="s">
        <v>5537</v>
      </c>
      <c r="BI1950" s="18" t="s">
        <v>5537</v>
      </c>
      <c r="BJ1950" s="18" t="s">
        <v>5537</v>
      </c>
      <c r="BK1950" s="18" t="s">
        <v>5537</v>
      </c>
      <c r="BL1950" s="9" t="s">
        <v>5537</v>
      </c>
      <c r="BM1950" s="14" t="s">
        <v>5537</v>
      </c>
      <c r="BN1950" s="14" t="s">
        <v>5537</v>
      </c>
      <c r="BO1950" s="14" t="str">
        <f>_xlfn.XLOOKUP(B1950,'[4]cell downs 18042026 17h'!$B:$B,'[4]cell downs 18042026 17h'!$B:$B,"")</f>
        <v/>
      </c>
      <c r="BP1950" s="14" t="str">
        <f>_xlfn.XLOOKUP(B1950,'[5]Cells Huawei 19042026 15h'!$B:$B,'[5]Cells Huawei 19042026 15h'!$B:$B,"")</f>
        <v/>
      </c>
      <c r="BQ1950" s="9" t="str">
        <f>_xlfn.XLOOKUP(B1950,'[6]cells down 19042026 9H40'!$B:$B,'[6]cells down 19042026 9H40'!$B:$B,"")</f>
        <v/>
      </c>
      <c r="BR1950" s="9" t="s">
        <v>3661</v>
      </c>
      <c r="BS1950" s="9" t="s">
        <v>154</v>
      </c>
      <c r="BT1950" s="108"/>
    </row>
    <row r="1951" spans="1:72" s="9" customFormat="1" x14ac:dyDescent="0.35">
      <c r="A1951" s="1" t="s">
        <v>3668</v>
      </c>
      <c r="B1951" s="8" t="s">
        <v>3669</v>
      </c>
      <c r="C1951" s="3" t="str">
        <f>_xlfn.XLOOKUP(B1951,'[1]daily break down'!$D:$D,'[1]daily break down'!$E:$E,"")</f>
        <v>LITTORAL</v>
      </c>
      <c r="D1951" s="1" t="s">
        <v>21</v>
      </c>
      <c r="E1951" s="1" t="s">
        <v>122</v>
      </c>
      <c r="F1951" s="3" t="s">
        <v>31</v>
      </c>
      <c r="G1951" s="1" t="s">
        <v>3668</v>
      </c>
      <c r="H1951" s="34" t="str">
        <f>_xlfn.XLOOKUP(B1951,[2]CALCULATION!$B:$B,[2]CALCULATION!$H:$H,"")</f>
        <v>ZTE</v>
      </c>
      <c r="I1951" s="28">
        <v>0</v>
      </c>
      <c r="J1951" s="28">
        <v>0</v>
      </c>
      <c r="K1951" s="28">
        <v>0</v>
      </c>
      <c r="L1951" s="28">
        <v>0</v>
      </c>
      <c r="M1951" s="28">
        <v>0</v>
      </c>
      <c r="N1951" s="28">
        <v>0</v>
      </c>
      <c r="O1951" s="28">
        <v>0</v>
      </c>
      <c r="P1951" s="28">
        <v>0</v>
      </c>
      <c r="Q1951" s="28">
        <v>0</v>
      </c>
      <c r="R1951" s="28">
        <v>0</v>
      </c>
      <c r="S1951" s="93">
        <v>0</v>
      </c>
      <c r="T1951" s="93">
        <f>_xlfn.XLOOKUP(B1951,'[3]Nur des jours'!$B:$B,'[3]Nur des jours'!$U:$U,"")</f>
        <v>0</v>
      </c>
      <c r="U1951" s="93">
        <v>0</v>
      </c>
      <c r="V1951" s="93">
        <v>0</v>
      </c>
      <c r="W1951" s="93">
        <v>0</v>
      </c>
      <c r="X1951" s="93">
        <v>0</v>
      </c>
      <c r="Y1951" s="93">
        <v>0</v>
      </c>
      <c r="Z1951" s="93">
        <v>0</v>
      </c>
      <c r="AA1951" s="93">
        <v>0</v>
      </c>
      <c r="AB1951" s="93">
        <v>0</v>
      </c>
      <c r="AC1951" s="93"/>
      <c r="AD1951" s="93">
        <v>0</v>
      </c>
      <c r="AE1951" s="93">
        <v>0</v>
      </c>
      <c r="AF1951" s="93">
        <v>0</v>
      </c>
      <c r="AG1951" s="93"/>
      <c r="AH1951" s="93">
        <v>0</v>
      </c>
      <c r="AI1951" s="93">
        <v>0</v>
      </c>
      <c r="AJ1951" s="93">
        <v>0</v>
      </c>
      <c r="AK1951" s="93">
        <v>0</v>
      </c>
      <c r="AL1951" s="93">
        <v>0</v>
      </c>
      <c r="AM1951" s="49" t="s">
        <v>5559</v>
      </c>
      <c r="AN1951" s="49"/>
      <c r="AO1951" s="48" t="str" cm="1">
        <f t="array" ref="AO1951">IFERROR(_xlfn.IFS(
AQ1951="MPR ISSUE","PDH",
AQ1951="BSS Hardware Issue","BSS",
AQ1951="Sites strategiques, MLL, Pylone, etc.","ENVTECH",
AQ1951="AKTIVCO DEFAUT GE &amp; POWER Cabinet","AKTIVCO",
AQ1951="AKTIVCO Coupure ENEO &amp; Baisse de tension","AKTIVCO GRID ONLY",
AQ1951="Coupure ENEO &amp; Baisse de tension","IHS GRID ONLY",
AQ1951="Defaut GE &amp; POWER Cabinet","IHS",
AQ1951="Sharing","Partners",
AQ1951="Sites strategiques &amp; DataCenter","SST &amp; DC",
AQ1951="Exclu","Exclu",
AQ1951="SAT","SAT",
AQ1951="SPARE-ISSUE","SPARE-ISSUE",
AQ1951="Fiber CAmtel","TRANS_FO_CAMTEL",
AQ1951="Fiber AOF","Fiber AOF",
AQ1951="Projet OCM (HUAWEI)","TRAVAUX-HUAWEI",
AQ1951="Projet OCM (NOKIA)","TRAVAUX-NOKIA",
AQ1951="ACCESS-ISSUE","ACCESS-ISSUE",
AQ1951="Projet OCM (ZTE, NOKIA, autres projets)","TRAVAUX OCM",
AQ1951="No root CAuse","No root cause",
AQ1951="ODU HS","PDH",
AQ1951="IP &amp; VLAN","PDH",
AQ1951="Warehouse HUAWEI","SPARE-ISSUE",
AQ1951="SPARE-HS","SPARE-ISSUE",
AQ1951="Power Telco","BSS",AQ1951="no impacts","no impacts"
),"")</f>
        <v>No root cause</v>
      </c>
      <c r="AP1951" s="48" t="str" cm="1">
        <f t="array" ref="AP1951">IFERROR(_xlfn.IFS(
AQ1951="MPR ISSUE","TX ISSUE",
AQ1951="BSS Hardware Issue","RAN ISSUE",
AQ1951="Sites strategiques, MLL, Pylone, etc.","ENVTECH",
AQ1951="AKTIVCO DEFAUT GE &amp; POWER Cabinet","POWER ISSUE",
AQ1951="AKTIVCO Coupure ENEO &amp; Baisse de tension","POWER ISSUE",
AQ1951="Coupure ENEO &amp; Baisse de tension","POWER ISSUE",
AQ1951="Defaut GE &amp; POWER Cabinet","POWER ISSUE",
AQ1951="Sharing","POWER ISSUE",
AQ1951="Sites strategiques &amp; DataCenter","POWER ISSUE",
AQ1951="Exclu","Exclu",
AQ1951="SAT","TX ISSUE",
AQ1951="SPARE-ISSUE","SPARE-ISSUE",
AQ1951="Fiber CAmtel","TX ISSUE",
AQ1951="Fiber AOF","TX ISSUE",
AQ1951="Projet OCM (HUAWEI)","TRAVAUX-HUAWEI",
AQ1951="Projet OCM (NOKIA)","TRAVAUX -NOKIA",
AQ1951="ACCESS-ISSUE","ACCESS-ISSUE",
AQ1951="Projet OCM (ZTE, NOKIA, autres projets)","TRAVAUX OCM",
AQ1951="No root CAuse","No root cause",
AQ1951="ODU HS","TX ISSUE",
AQ1951="IP &amp; VLAN","TX ISSUE",
AQ1951="Warehouse HUAWEI","SPARE-ISSUE",
AQ1951="SPARE-HS","SPARE-ISSUE",
AQ1951="Power Telco","RAN ISSUE",AQ1951="no impacts","no impacts"
),"")</f>
        <v>No root cause</v>
      </c>
      <c r="AQ1951" s="67" t="s">
        <v>5344</v>
      </c>
      <c r="AR1951" s="48" t="str" cm="1">
        <f t="array" ref="AR1951">IFERROR(_xlfn.IFS(
AQ1951="MPR ISSUE","ACTIVE",
AQ1951="BSS Hardware Issue","ACTIVE",
AQ1951="Sites strategiques, MLL, Pylone, etc.","PASSIVE",
AQ1951="AKTIVCO DEFAUT GE &amp; POWER Cabinet","PASSIVE",
AQ1951="AKTIVCO Coupure ENEO &amp; Baisse de tension","PASSIVE",
AQ1951="Coupure ENEO &amp; Baisse de tension","PASSIVE",
AQ1951="Defaut GE &amp; POWER Cabinet","PASSIVE",
AQ1951="Sharing","PASSIVE",
AQ1951="Sites strategiques &amp; DataCenter","PASSIVE",
AQ1951="Exclu","Exclu",
AQ1951="SAT","ACTIVE",
AQ1951="SPARE-ISSUE","SPARE-ISSUE",
AQ1951="Fiber CAmtel","ACTIVE",
AQ1951="Fiber AOF","ACTIVE",
AQ1951="Projet OCM (HUAWEI)","PLANNED WORKS",
AQ1951="Projet OCM (NOKIA)","PLANNED WORKS",
AQ1951="ACCESS-ISSUE","ACCESS-ISSUE",
AQ1951="Projet OCM (ZTE, NOKIA, autres projets)","PLANNED WORKS",
AQ1951="No root CAuse","No root cause",
AQ1951="ODU HS","ACTIVE",
AQ1951="IP &amp; VLAN","ACTIVE",
AQ1951="Warehouse HUAWEI","SPARE-ISSUE",
AQ1951="SPARE-HS","SPARE-ISSUE",
AQ1951="Power Telco","ACTIVE", AQ1951="no impacts","no impacts"
),"")</f>
        <v>No root cause</v>
      </c>
      <c r="AS1951" s="92" t="s">
        <v>5537</v>
      </c>
      <c r="AT1951" s="98" t="s">
        <v>3669</v>
      </c>
      <c r="AV1951" s="17" t="s">
        <v>5537</v>
      </c>
      <c r="AW1951" s="7" t="s">
        <v>5537</v>
      </c>
      <c r="AX1951" s="6" t="s">
        <v>5537</v>
      </c>
      <c r="AY1951" s="7"/>
      <c r="AZ1951" s="3" t="s">
        <v>5537</v>
      </c>
      <c r="BA1951" s="18" t="s">
        <v>5537</v>
      </c>
      <c r="BB1951" s="18" t="s">
        <v>5537</v>
      </c>
      <c r="BC1951" s="18" t="s">
        <v>5537</v>
      </c>
      <c r="BD1951" s="18" t="s">
        <v>5537</v>
      </c>
      <c r="BE1951" s="18" t="s">
        <v>5537</v>
      </c>
      <c r="BF1951" s="18" t="s">
        <v>5537</v>
      </c>
      <c r="BG1951" s="18" t="s">
        <v>5537</v>
      </c>
      <c r="BH1951" s="18" t="s">
        <v>5537</v>
      </c>
      <c r="BI1951" s="18" t="s">
        <v>5537</v>
      </c>
      <c r="BJ1951" s="18" t="s">
        <v>5537</v>
      </c>
      <c r="BK1951" s="18" t="s">
        <v>5537</v>
      </c>
      <c r="BL1951" s="9" t="s">
        <v>5537</v>
      </c>
      <c r="BM1951" s="14" t="s">
        <v>5537</v>
      </c>
      <c r="BN1951" s="14" t="s">
        <v>5537</v>
      </c>
      <c r="BO1951" s="14" t="str">
        <f>_xlfn.XLOOKUP(B1951,'[4]cell downs 18042026 17h'!$B:$B,'[4]cell downs 18042026 17h'!$B:$B,"")</f>
        <v/>
      </c>
      <c r="BP1951" s="14" t="str">
        <f>_xlfn.XLOOKUP(B1951,'[5]Cells Huawei 19042026 15h'!$B:$B,'[5]Cells Huawei 19042026 15h'!$B:$B,"")</f>
        <v/>
      </c>
      <c r="BQ1951" s="9" t="str">
        <f>_xlfn.XLOOKUP(B1951,'[6]cells down 19042026 9H40'!$B:$B,'[6]cells down 19042026 9H40'!$B:$B,"")</f>
        <v/>
      </c>
      <c r="BR1951" s="9" t="s">
        <v>5537</v>
      </c>
      <c r="BS1951" s="9" t="s">
        <v>1713</v>
      </c>
      <c r="BT1951" s="108"/>
    </row>
    <row r="1952" spans="1:72" s="9" customFormat="1" x14ac:dyDescent="0.35">
      <c r="A1952" s="1" t="s">
        <v>3670</v>
      </c>
      <c r="B1952" s="8" t="s">
        <v>3671</v>
      </c>
      <c r="C1952" s="3" t="str">
        <f>_xlfn.XLOOKUP(B1952,'[1]daily break down'!$D:$D,'[1]daily break down'!$E:$E,"")</f>
        <v>CENTRE</v>
      </c>
      <c r="D1952" s="1" t="s">
        <v>11</v>
      </c>
      <c r="E1952" s="1" t="s">
        <v>318</v>
      </c>
      <c r="F1952" s="3" t="s">
        <v>69</v>
      </c>
      <c r="G1952" s="1" t="s">
        <v>1211</v>
      </c>
      <c r="H1952" s="34" t="str">
        <f>_xlfn.XLOOKUP(B1952,[2]CALCULATION!$B:$B,[2]CALCULATION!$H:$H,"")</f>
        <v>ZTE</v>
      </c>
      <c r="I1952" s="28">
        <v>0</v>
      </c>
      <c r="J1952" s="28">
        <v>0</v>
      </c>
      <c r="K1952" s="28">
        <v>0</v>
      </c>
      <c r="L1952" s="28">
        <v>0</v>
      </c>
      <c r="M1952" s="28">
        <v>0</v>
      </c>
      <c r="N1952" s="28">
        <v>0</v>
      </c>
      <c r="O1952" s="28">
        <v>0</v>
      </c>
      <c r="P1952" s="28">
        <v>0</v>
      </c>
      <c r="Q1952" s="28">
        <v>0</v>
      </c>
      <c r="R1952" s="28">
        <v>0</v>
      </c>
      <c r="S1952" s="93">
        <v>0</v>
      </c>
      <c r="T1952" s="93">
        <f>_xlfn.XLOOKUP(B1952,'[3]Nur des jours'!$B:$B,'[3]Nur des jours'!$U:$U,"")</f>
        <v>0</v>
      </c>
      <c r="U1952" s="93">
        <v>0</v>
      </c>
      <c r="V1952" s="93">
        <v>0</v>
      </c>
      <c r="W1952" s="93">
        <v>0</v>
      </c>
      <c r="X1952" s="93">
        <v>0</v>
      </c>
      <c r="Y1952" s="93">
        <v>0</v>
      </c>
      <c r="Z1952" s="93">
        <v>0</v>
      </c>
      <c r="AA1952" s="93">
        <v>0</v>
      </c>
      <c r="AB1952" s="93">
        <v>0</v>
      </c>
      <c r="AC1952" s="93"/>
      <c r="AD1952" s="93">
        <v>0</v>
      </c>
      <c r="AE1952" s="93">
        <v>0</v>
      </c>
      <c r="AF1952" s="93">
        <v>0</v>
      </c>
      <c r="AG1952" s="93"/>
      <c r="AH1952" s="93">
        <v>0</v>
      </c>
      <c r="AI1952" s="93">
        <v>0</v>
      </c>
      <c r="AJ1952" s="93">
        <v>0</v>
      </c>
      <c r="AK1952" s="93">
        <v>0</v>
      </c>
      <c r="AL1952" s="93">
        <v>0</v>
      </c>
      <c r="AM1952" s="49" t="s">
        <v>5559</v>
      </c>
      <c r="AN1952" s="49"/>
      <c r="AO1952" s="48" t="str" cm="1">
        <f t="array" ref="AO1952">IFERROR(_xlfn.IFS(
AQ1952="MPR ISSUE","PDH",
AQ1952="BSS Hardware Issue","BSS",
AQ1952="Sites strategiques, MLL, Pylone, etc.","ENVTECH",
AQ1952="AKTIVCO DEFAUT GE &amp; POWER Cabinet","AKTIVCO",
AQ1952="AKTIVCO Coupure ENEO &amp; Baisse de tension","AKTIVCO GRID ONLY",
AQ1952="Coupure ENEO &amp; Baisse de tension","IHS GRID ONLY",
AQ1952="Defaut GE &amp; POWER Cabinet","IHS",
AQ1952="Sharing","Partners",
AQ1952="Sites strategiques &amp; DataCenter","SST &amp; DC",
AQ1952="Exclu","Exclu",
AQ1952="SAT","SAT",
AQ1952="SPARE-ISSUE","SPARE-ISSUE",
AQ1952="Fiber CAmtel","TRANS_FO_CAMTEL",
AQ1952="Fiber AOF","Fiber AOF",
AQ1952="Projet OCM (HUAWEI)","TRAVAUX-HUAWEI",
AQ1952="Projet OCM (NOKIA)","TRAVAUX-NOKIA",
AQ1952="ACCESS-ISSUE","ACCESS-ISSUE",
AQ1952="Projet OCM (ZTE, NOKIA, autres projets)","TRAVAUX OCM",
AQ1952="No root CAuse","No root cause",
AQ1952="ODU HS","PDH",
AQ1952="IP &amp; VLAN","PDH",
AQ1952="Warehouse HUAWEI","SPARE-ISSUE",
AQ1952="SPARE-HS","SPARE-ISSUE",
AQ1952="Power Telco","BSS",AQ1952="no impacts","no impacts"
),"")</f>
        <v>SPARE-ISSUE</v>
      </c>
      <c r="AP1952" s="48" t="str" cm="1">
        <f t="array" ref="AP1952">IFERROR(_xlfn.IFS(
AQ1952="MPR ISSUE","TX ISSUE",
AQ1952="BSS Hardware Issue","RAN ISSUE",
AQ1952="Sites strategiques, MLL, Pylone, etc.","ENVTECH",
AQ1952="AKTIVCO DEFAUT GE &amp; POWER Cabinet","POWER ISSUE",
AQ1952="AKTIVCO Coupure ENEO &amp; Baisse de tension","POWER ISSUE",
AQ1952="Coupure ENEO &amp; Baisse de tension","POWER ISSUE",
AQ1952="Defaut GE &amp; POWER Cabinet","POWER ISSUE",
AQ1952="Sharing","POWER ISSUE",
AQ1952="Sites strategiques &amp; DataCenter","POWER ISSUE",
AQ1952="Exclu","Exclu",
AQ1952="SAT","TX ISSUE",
AQ1952="SPARE-ISSUE","SPARE-ISSUE",
AQ1952="Fiber CAmtel","TX ISSUE",
AQ1952="Fiber AOF","TX ISSUE",
AQ1952="Projet OCM (HUAWEI)","TRAVAUX-HUAWEI",
AQ1952="Projet OCM (NOKIA)","TRAVAUX -NOKIA",
AQ1952="ACCESS-ISSUE","ACCESS-ISSUE",
AQ1952="Projet OCM (ZTE, NOKIA, autres projets)","TRAVAUX OCM",
AQ1952="No root CAuse","No root cause",
AQ1952="ODU HS","TX ISSUE",
AQ1952="IP &amp; VLAN","TX ISSUE",
AQ1952="Warehouse HUAWEI","SPARE-ISSUE",
AQ1952="SPARE-HS","SPARE-ISSUE",
AQ1952="Power Telco","RAN ISSUE",AQ1952="no impacts","no impacts"
),"")</f>
        <v>SPARE-ISSUE</v>
      </c>
      <c r="AQ1952" s="67" t="s">
        <v>5336</v>
      </c>
      <c r="AR1952" s="48" t="str" cm="1">
        <f t="array" ref="AR1952">IFERROR(_xlfn.IFS(
AQ1952="MPR ISSUE","ACTIVE",
AQ1952="BSS Hardware Issue","ACTIVE",
AQ1952="Sites strategiques, MLL, Pylone, etc.","PASSIVE",
AQ1952="AKTIVCO DEFAUT GE &amp; POWER Cabinet","PASSIVE",
AQ1952="AKTIVCO Coupure ENEO &amp; Baisse de tension","PASSIVE",
AQ1952="Coupure ENEO &amp; Baisse de tension","PASSIVE",
AQ1952="Defaut GE &amp; POWER Cabinet","PASSIVE",
AQ1952="Sharing","PASSIVE",
AQ1952="Sites strategiques &amp; DataCenter","PASSIVE",
AQ1952="Exclu","Exclu",
AQ1952="SAT","ACTIVE",
AQ1952="SPARE-ISSUE","SPARE-ISSUE",
AQ1952="Fiber CAmtel","ACTIVE",
AQ1952="Fiber AOF","ACTIVE",
AQ1952="Projet OCM (HUAWEI)","PLANNED WORKS",
AQ1952="Projet OCM (NOKIA)","PLANNED WORKS",
AQ1952="ACCESS-ISSUE","ACCESS-ISSUE",
AQ1952="Projet OCM (ZTE, NOKIA, autres projets)","PLANNED WORKS",
AQ1952="No root CAuse","No root cause",
AQ1952="ODU HS","ACTIVE",
AQ1952="IP &amp; VLAN","ACTIVE",
AQ1952="Warehouse HUAWEI","SPARE-ISSUE",
AQ1952="SPARE-HS","SPARE-ISSUE",
AQ1952="Power Telco","ACTIVE", AQ1952="no impacts","no impacts"
),"")</f>
        <v>SPARE-ISSUE</v>
      </c>
      <c r="AS1952" s="92" t="s">
        <v>5932</v>
      </c>
      <c r="AT1952" s="98" t="s">
        <v>3671</v>
      </c>
      <c r="AV1952" s="17" t="s">
        <v>5537</v>
      </c>
      <c r="AW1952" s="7" t="s">
        <v>5537</v>
      </c>
      <c r="AX1952" s="6" t="s">
        <v>5537</v>
      </c>
      <c r="AY1952" s="7"/>
      <c r="AZ1952" s="3" t="s">
        <v>5537</v>
      </c>
      <c r="BA1952" s="18" t="s">
        <v>5537</v>
      </c>
      <c r="BB1952" s="18" t="s">
        <v>5537</v>
      </c>
      <c r="BC1952" s="18" t="s">
        <v>5537</v>
      </c>
      <c r="BD1952" s="18" t="s">
        <v>6360</v>
      </c>
      <c r="BE1952" s="18" t="s">
        <v>6360</v>
      </c>
      <c r="BF1952" s="18" t="s">
        <v>6360</v>
      </c>
      <c r="BG1952" s="18" t="s">
        <v>5537</v>
      </c>
      <c r="BH1952" s="18" t="s">
        <v>5537</v>
      </c>
      <c r="BI1952" s="18" t="s">
        <v>5537</v>
      </c>
      <c r="BJ1952" s="18" t="s">
        <v>5537</v>
      </c>
      <c r="BK1952" s="18" t="s">
        <v>5537</v>
      </c>
      <c r="BL1952" s="9" t="s">
        <v>5537</v>
      </c>
      <c r="BM1952" s="14" t="s">
        <v>5537</v>
      </c>
      <c r="BN1952" s="14" t="s">
        <v>5537</v>
      </c>
      <c r="BO1952" s="14" t="str">
        <f>_xlfn.XLOOKUP(B1952,'[4]cell downs 18042026 17h'!$B:$B,'[4]cell downs 18042026 17h'!$B:$B,"")</f>
        <v/>
      </c>
      <c r="BP1952" s="14" t="str">
        <f>_xlfn.XLOOKUP(B1952,'[5]Cells Huawei 19042026 15h'!$B:$B,'[5]Cells Huawei 19042026 15h'!$B:$B,"")</f>
        <v/>
      </c>
      <c r="BQ1952" s="9" t="str">
        <f>_xlfn.XLOOKUP(B1952,'[6]cells down 19042026 9H40'!$B:$B,'[6]cells down 19042026 9H40'!$B:$B,"")</f>
        <v/>
      </c>
      <c r="BR1952" s="9" t="s">
        <v>3671</v>
      </c>
      <c r="BS1952" s="9" t="s">
        <v>5537</v>
      </c>
      <c r="BT1952" s="108"/>
    </row>
    <row r="1953" spans="1:72" s="9" customFormat="1" x14ac:dyDescent="0.35">
      <c r="A1953" s="1" t="s">
        <v>3672</v>
      </c>
      <c r="B1953" s="8" t="s">
        <v>3673</v>
      </c>
      <c r="C1953" s="3" t="str">
        <f>_xlfn.XLOOKUP(B1953,'[1]daily break down'!$D:$D,'[1]daily break down'!$E:$E,"")</f>
        <v>CENTRE</v>
      </c>
      <c r="D1953" s="1" t="s">
        <v>11</v>
      </c>
      <c r="E1953" s="1" t="s">
        <v>96</v>
      </c>
      <c r="F1953" s="3" t="s">
        <v>69</v>
      </c>
      <c r="G1953" s="1" t="s">
        <v>3674</v>
      </c>
      <c r="H1953" s="34" t="str">
        <f>_xlfn.XLOOKUP(B1953,[2]CALCULATION!$B:$B,[2]CALCULATION!$H:$H,"")</f>
        <v>ZTE</v>
      </c>
      <c r="I1953" s="28">
        <v>0</v>
      </c>
      <c r="J1953" s="28">
        <v>0</v>
      </c>
      <c r="K1953" s="28">
        <v>0</v>
      </c>
      <c r="L1953" s="28">
        <v>0</v>
      </c>
      <c r="M1953" s="28">
        <v>0</v>
      </c>
      <c r="N1953" s="28">
        <v>0</v>
      </c>
      <c r="O1953" s="28">
        <v>0</v>
      </c>
      <c r="P1953" s="28">
        <v>0</v>
      </c>
      <c r="Q1953" s="28">
        <v>0</v>
      </c>
      <c r="R1953" s="28">
        <v>0</v>
      </c>
      <c r="S1953" s="93">
        <v>0</v>
      </c>
      <c r="T1953" s="93">
        <f>_xlfn.XLOOKUP(B1953,'[3]Nur des jours'!$B:$B,'[3]Nur des jours'!$U:$U,"")</f>
        <v>0</v>
      </c>
      <c r="U1953" s="93">
        <v>0</v>
      </c>
      <c r="V1953" s="93">
        <v>0</v>
      </c>
      <c r="W1953" s="93">
        <v>0</v>
      </c>
      <c r="X1953" s="93">
        <v>0</v>
      </c>
      <c r="Y1953" s="93">
        <v>0</v>
      </c>
      <c r="Z1953" s="93">
        <v>0</v>
      </c>
      <c r="AA1953" s="93">
        <v>0</v>
      </c>
      <c r="AB1953" s="93">
        <v>0</v>
      </c>
      <c r="AC1953" s="93"/>
      <c r="AD1953" s="93">
        <v>0</v>
      </c>
      <c r="AE1953" s="93">
        <v>0</v>
      </c>
      <c r="AF1953" s="93">
        <v>0</v>
      </c>
      <c r="AG1953" s="93"/>
      <c r="AH1953" s="93">
        <v>0</v>
      </c>
      <c r="AI1953" s="93">
        <v>0</v>
      </c>
      <c r="AJ1953" s="93">
        <v>0</v>
      </c>
      <c r="AK1953" s="93">
        <v>0</v>
      </c>
      <c r="AL1953" s="93">
        <v>0</v>
      </c>
      <c r="AM1953" s="49" t="s">
        <v>5559</v>
      </c>
      <c r="AN1953" s="49"/>
      <c r="AO1953" s="48" t="str" cm="1">
        <f t="array" ref="AO1953">IFERROR(_xlfn.IFS(
AQ1953="MPR ISSUE","PDH",
AQ1953="BSS Hardware Issue","BSS",
AQ1953="Sites strategiques, MLL, Pylone, etc.","ENVTECH",
AQ1953="AKTIVCO DEFAUT GE &amp; POWER Cabinet","AKTIVCO",
AQ1953="AKTIVCO Coupure ENEO &amp; Baisse de tension","AKTIVCO GRID ONLY",
AQ1953="Coupure ENEO &amp; Baisse de tension","IHS GRID ONLY",
AQ1953="Defaut GE &amp; POWER Cabinet","IHS",
AQ1953="Sharing","Partners",
AQ1953="Sites strategiques &amp; DataCenter","SST &amp; DC",
AQ1953="Exclu","Exclu",
AQ1953="SAT","SAT",
AQ1953="SPARE-ISSUE","SPARE-ISSUE",
AQ1953="Fiber CAmtel","TRANS_FO_CAMTEL",
AQ1953="Fiber AOF","Fiber AOF",
AQ1953="Projet OCM (HUAWEI)","TRAVAUX-HUAWEI",
AQ1953="Projet OCM (NOKIA)","TRAVAUX-NOKIA",
AQ1953="ACCESS-ISSUE","ACCESS-ISSUE",
AQ1953="Projet OCM (ZTE, NOKIA, autres projets)","TRAVAUX OCM",
AQ1953="No root CAuse","No root cause",
AQ1953="ODU HS","PDH",
AQ1953="IP &amp; VLAN","PDH",
AQ1953="Warehouse HUAWEI","SPARE-ISSUE",
AQ1953="SPARE-HS","SPARE-ISSUE",
AQ1953="Power Telco","BSS",AQ1953="no impacts","no impacts"
),"")</f>
        <v>No root cause</v>
      </c>
      <c r="AP1953" s="48" t="str" cm="1">
        <f t="array" ref="AP1953">IFERROR(_xlfn.IFS(
AQ1953="MPR ISSUE","TX ISSUE",
AQ1953="BSS Hardware Issue","RAN ISSUE",
AQ1953="Sites strategiques, MLL, Pylone, etc.","ENVTECH",
AQ1953="AKTIVCO DEFAUT GE &amp; POWER Cabinet","POWER ISSUE",
AQ1953="AKTIVCO Coupure ENEO &amp; Baisse de tension","POWER ISSUE",
AQ1953="Coupure ENEO &amp; Baisse de tension","POWER ISSUE",
AQ1953="Defaut GE &amp; POWER Cabinet","POWER ISSUE",
AQ1953="Sharing","POWER ISSUE",
AQ1953="Sites strategiques &amp; DataCenter","POWER ISSUE",
AQ1953="Exclu","Exclu",
AQ1953="SAT","TX ISSUE",
AQ1953="SPARE-ISSUE","SPARE-ISSUE",
AQ1953="Fiber CAmtel","TX ISSUE",
AQ1953="Fiber AOF","TX ISSUE",
AQ1953="Projet OCM (HUAWEI)","TRAVAUX-HUAWEI",
AQ1953="Projet OCM (NOKIA)","TRAVAUX -NOKIA",
AQ1953="ACCESS-ISSUE","ACCESS-ISSUE",
AQ1953="Projet OCM (ZTE, NOKIA, autres projets)","TRAVAUX OCM",
AQ1953="No root CAuse","No root cause",
AQ1953="ODU HS","TX ISSUE",
AQ1953="IP &amp; VLAN","TX ISSUE",
AQ1953="Warehouse HUAWEI","SPARE-ISSUE",
AQ1953="SPARE-HS","SPARE-ISSUE",
AQ1953="Power Telco","RAN ISSUE",AQ1953="no impacts","no impacts"
),"")</f>
        <v>No root cause</v>
      </c>
      <c r="AQ1953" s="127" t="s">
        <v>5344</v>
      </c>
      <c r="AR1953" s="48" t="str" cm="1">
        <f t="array" ref="AR1953">IFERROR(_xlfn.IFS(
AQ1953="MPR ISSUE","ACTIVE",
AQ1953="BSS Hardware Issue","ACTIVE",
AQ1953="Sites strategiques, MLL, Pylone, etc.","PASSIVE",
AQ1953="AKTIVCO DEFAUT GE &amp; POWER Cabinet","PASSIVE",
AQ1953="AKTIVCO Coupure ENEO &amp; Baisse de tension","PASSIVE",
AQ1953="Coupure ENEO &amp; Baisse de tension","PASSIVE",
AQ1953="Defaut GE &amp; POWER Cabinet","PASSIVE",
AQ1953="Sharing","PASSIVE",
AQ1953="Sites strategiques &amp; DataCenter","PASSIVE",
AQ1953="Exclu","Exclu",
AQ1953="SAT","ACTIVE",
AQ1953="SPARE-ISSUE","SPARE-ISSUE",
AQ1953="Fiber CAmtel","ACTIVE",
AQ1953="Fiber AOF","ACTIVE",
AQ1953="Projet OCM (HUAWEI)","PLANNED WORKS",
AQ1953="Projet OCM (NOKIA)","PLANNED WORKS",
AQ1953="ACCESS-ISSUE","ACCESS-ISSUE",
AQ1953="Projet OCM (ZTE, NOKIA, autres projets)","PLANNED WORKS",
AQ1953="No root CAuse","No root cause",
AQ1953="ODU HS","ACTIVE",
AQ1953="IP &amp; VLAN","ACTIVE",
AQ1953="Warehouse HUAWEI","SPARE-ISSUE",
AQ1953="SPARE-HS","SPARE-ISSUE",
AQ1953="Power Telco","ACTIVE", AQ1953="no impacts","no impacts"
),"")</f>
        <v>No root cause</v>
      </c>
      <c r="AS1953" s="92" t="s">
        <v>5537</v>
      </c>
      <c r="AT1953" s="98" t="s">
        <v>3673</v>
      </c>
      <c r="AV1953" s="17" t="s">
        <v>5537</v>
      </c>
      <c r="AW1953" s="7" t="s">
        <v>5537</v>
      </c>
      <c r="AX1953" s="6" t="s">
        <v>5537</v>
      </c>
      <c r="AY1953" s="7"/>
      <c r="AZ1953" s="3" t="s">
        <v>5537</v>
      </c>
      <c r="BA1953" s="18" t="s">
        <v>5537</v>
      </c>
      <c r="BB1953" s="18" t="s">
        <v>5537</v>
      </c>
      <c r="BC1953" s="18" t="s">
        <v>5537</v>
      </c>
      <c r="BD1953" s="18" t="s">
        <v>5537</v>
      </c>
      <c r="BE1953" s="18" t="s">
        <v>5537</v>
      </c>
      <c r="BF1953" s="18" t="s">
        <v>5537</v>
      </c>
      <c r="BG1953" s="18" t="s">
        <v>5537</v>
      </c>
      <c r="BH1953" s="18" t="s">
        <v>5537</v>
      </c>
      <c r="BI1953" s="18" t="s">
        <v>5537</v>
      </c>
      <c r="BJ1953" s="18" t="s">
        <v>5537</v>
      </c>
      <c r="BK1953" s="18" t="s">
        <v>5537</v>
      </c>
      <c r="BL1953" s="9" t="s">
        <v>5537</v>
      </c>
      <c r="BM1953" s="14" t="s">
        <v>5537</v>
      </c>
      <c r="BN1953" s="14" t="s">
        <v>5537</v>
      </c>
      <c r="BO1953" s="14" t="str">
        <f>_xlfn.XLOOKUP(B1953,'[4]cell downs 18042026 17h'!$B:$B,'[4]cell downs 18042026 17h'!$B:$B,"")</f>
        <v/>
      </c>
      <c r="BP1953" s="14" t="str">
        <f>_xlfn.XLOOKUP(B1953,'[5]Cells Huawei 19042026 15h'!$B:$B,'[5]Cells Huawei 19042026 15h'!$B:$B,"")</f>
        <v/>
      </c>
      <c r="BQ1953" s="9" t="str">
        <f>_xlfn.XLOOKUP(B1953,'[6]cells down 19042026 9H40'!$B:$B,'[6]cells down 19042026 9H40'!$B:$B,"")</f>
        <v/>
      </c>
      <c r="BR1953" s="9" t="s">
        <v>5537</v>
      </c>
      <c r="BS1953" s="9" t="s">
        <v>5537</v>
      </c>
      <c r="BT1953" s="108"/>
    </row>
    <row r="1954" spans="1:72" s="9" customFormat="1" x14ac:dyDescent="0.35">
      <c r="A1954" s="1" t="s">
        <v>3695</v>
      </c>
      <c r="B1954" s="8" t="s">
        <v>3696</v>
      </c>
      <c r="C1954" s="3" t="str">
        <f>_xlfn.XLOOKUP(B1954,'[1]daily break down'!$D:$D,'[1]daily break down'!$E:$E,"")</f>
        <v>LITTORAL</v>
      </c>
      <c r="D1954" s="1" t="s">
        <v>11</v>
      </c>
      <c r="E1954" s="1" t="s">
        <v>12</v>
      </c>
      <c r="F1954" s="3" t="s">
        <v>31</v>
      </c>
      <c r="G1954" s="1" t="s">
        <v>3695</v>
      </c>
      <c r="H1954" s="34" t="str">
        <f>_xlfn.XLOOKUP(B1954,[2]CALCULATION!$B:$B,[2]CALCULATION!$H:$H,"")</f>
        <v>ZTE</v>
      </c>
      <c r="I1954" s="28">
        <v>0</v>
      </c>
      <c r="J1954" s="28">
        <v>0</v>
      </c>
      <c r="K1954" s="28">
        <v>0</v>
      </c>
      <c r="L1954" s="28">
        <v>0</v>
      </c>
      <c r="M1954" s="28">
        <v>0</v>
      </c>
      <c r="N1954" s="28">
        <v>0</v>
      </c>
      <c r="O1954" s="28">
        <v>0</v>
      </c>
      <c r="P1954" s="28">
        <v>0</v>
      </c>
      <c r="Q1954" s="28">
        <v>0</v>
      </c>
      <c r="R1954" s="28">
        <v>0</v>
      </c>
      <c r="S1954" s="93">
        <v>0</v>
      </c>
      <c r="T1954" s="93">
        <f>_xlfn.XLOOKUP(B1954,'[3]Nur des jours'!$B:$B,'[3]Nur des jours'!$U:$U,"")</f>
        <v>0</v>
      </c>
      <c r="U1954" s="93">
        <v>0</v>
      </c>
      <c r="V1954" s="93">
        <v>0</v>
      </c>
      <c r="W1954" s="93">
        <v>0</v>
      </c>
      <c r="X1954" s="93">
        <v>0</v>
      </c>
      <c r="Y1954" s="93">
        <v>0</v>
      </c>
      <c r="Z1954" s="93">
        <v>0</v>
      </c>
      <c r="AA1954" s="93">
        <v>0</v>
      </c>
      <c r="AB1954" s="93">
        <v>0</v>
      </c>
      <c r="AC1954" s="93"/>
      <c r="AD1954" s="93">
        <v>0</v>
      </c>
      <c r="AE1954" s="93">
        <v>0</v>
      </c>
      <c r="AF1954" s="93">
        <v>0</v>
      </c>
      <c r="AG1954" s="93"/>
      <c r="AH1954" s="93">
        <v>0</v>
      </c>
      <c r="AI1954" s="93">
        <v>0</v>
      </c>
      <c r="AJ1954" s="93">
        <v>0</v>
      </c>
      <c r="AK1954" s="93">
        <v>0</v>
      </c>
      <c r="AL1954" s="93">
        <v>0</v>
      </c>
      <c r="AM1954" s="49" t="s">
        <v>5559</v>
      </c>
      <c r="AN1954" s="49"/>
      <c r="AO1954" s="48" t="str" cm="1">
        <f t="array" ref="AO1954">IFERROR(_xlfn.IFS(
AQ1954="MPR ISSUE","PDH",
AQ1954="BSS Hardware Issue","BSS",
AQ1954="Sites strategiques, MLL, Pylone, etc.","ENVTECH",
AQ1954="AKTIVCO DEFAUT GE &amp; POWER Cabinet","AKTIVCO",
AQ1954="AKTIVCO Coupure ENEO &amp; Baisse de tension","AKTIVCO GRID ONLY",
AQ1954="Coupure ENEO &amp; Baisse de tension","IHS GRID ONLY",
AQ1954="Defaut GE &amp; POWER Cabinet","IHS",
AQ1954="Sharing","Partners",
AQ1954="Sites strategiques &amp; DataCenter","SST &amp; DC",
AQ1954="Exclu","Exclu",
AQ1954="SAT","SAT",
AQ1954="SPARE-ISSUE","SPARE-ISSUE",
AQ1954="Fiber CAmtel","TRANS_FO_CAMTEL",
AQ1954="Fiber AOF","Fiber AOF",
AQ1954="Projet OCM (HUAWEI)","TRAVAUX-HUAWEI",
AQ1954="Projet OCM (NOKIA)","TRAVAUX-NOKIA",
AQ1954="ACCESS-ISSUE","ACCESS-ISSUE",
AQ1954="Projet OCM (ZTE, NOKIA, autres projets)","TRAVAUX OCM",
AQ1954="No root CAuse","No root cause",
AQ1954="ODU HS","PDH",
AQ1954="IP &amp; VLAN","PDH",
AQ1954="Warehouse HUAWEI","SPARE-ISSUE",
AQ1954="SPARE-HS","SPARE-ISSUE",
AQ1954="Power Telco","BSS",AQ1954="no impacts","no impacts"
),"")</f>
        <v>No root cause</v>
      </c>
      <c r="AP1954" s="48" t="str" cm="1">
        <f t="array" ref="AP1954">IFERROR(_xlfn.IFS(
AQ1954="MPR ISSUE","TX ISSUE",
AQ1954="BSS Hardware Issue","RAN ISSUE",
AQ1954="Sites strategiques, MLL, Pylone, etc.","ENVTECH",
AQ1954="AKTIVCO DEFAUT GE &amp; POWER Cabinet","POWER ISSUE",
AQ1954="AKTIVCO Coupure ENEO &amp; Baisse de tension","POWER ISSUE",
AQ1954="Coupure ENEO &amp; Baisse de tension","POWER ISSUE",
AQ1954="Defaut GE &amp; POWER Cabinet","POWER ISSUE",
AQ1954="Sharing","POWER ISSUE",
AQ1954="Sites strategiques &amp; DataCenter","POWER ISSUE",
AQ1954="Exclu","Exclu",
AQ1954="SAT","TX ISSUE",
AQ1954="SPARE-ISSUE","SPARE-ISSUE",
AQ1954="Fiber CAmtel","TX ISSUE",
AQ1954="Fiber AOF","TX ISSUE",
AQ1954="Projet OCM (HUAWEI)","TRAVAUX-HUAWEI",
AQ1954="Projet OCM (NOKIA)","TRAVAUX -NOKIA",
AQ1954="ACCESS-ISSUE","ACCESS-ISSUE",
AQ1954="Projet OCM (ZTE, NOKIA, autres projets)","TRAVAUX OCM",
AQ1954="No root CAuse","No root cause",
AQ1954="ODU HS","TX ISSUE",
AQ1954="IP &amp; VLAN","TX ISSUE",
AQ1954="Warehouse HUAWEI","SPARE-ISSUE",
AQ1954="SPARE-HS","SPARE-ISSUE",
AQ1954="Power Telco","RAN ISSUE",AQ1954="no impacts","no impacts"
),"")</f>
        <v>No root cause</v>
      </c>
      <c r="AQ1954" s="127" t="s">
        <v>5344</v>
      </c>
      <c r="AR1954" s="48" t="str" cm="1">
        <f t="array" ref="AR1954">IFERROR(_xlfn.IFS(
AQ1954="MPR ISSUE","ACTIVE",
AQ1954="BSS Hardware Issue","ACTIVE",
AQ1954="Sites strategiques, MLL, Pylone, etc.","PASSIVE",
AQ1954="AKTIVCO DEFAUT GE &amp; POWER Cabinet","PASSIVE",
AQ1954="AKTIVCO Coupure ENEO &amp; Baisse de tension","PASSIVE",
AQ1954="Coupure ENEO &amp; Baisse de tension","PASSIVE",
AQ1954="Defaut GE &amp; POWER Cabinet","PASSIVE",
AQ1954="Sharing","PASSIVE",
AQ1954="Sites strategiques &amp; DataCenter","PASSIVE",
AQ1954="Exclu","Exclu",
AQ1954="SAT","ACTIVE",
AQ1954="SPARE-ISSUE","SPARE-ISSUE",
AQ1954="Fiber CAmtel","ACTIVE",
AQ1954="Fiber AOF","ACTIVE",
AQ1954="Projet OCM (HUAWEI)","PLANNED WORKS",
AQ1954="Projet OCM (NOKIA)","PLANNED WORKS",
AQ1954="ACCESS-ISSUE","ACCESS-ISSUE",
AQ1954="Projet OCM (ZTE, NOKIA, autres projets)","PLANNED WORKS",
AQ1954="No root CAuse","No root cause",
AQ1954="ODU HS","ACTIVE",
AQ1954="IP &amp; VLAN","ACTIVE",
AQ1954="Warehouse HUAWEI","SPARE-ISSUE",
AQ1954="SPARE-HS","SPARE-ISSUE",
AQ1954="Power Telco","ACTIVE", AQ1954="no impacts","no impacts"
),"")</f>
        <v>No root cause</v>
      </c>
      <c r="AS1954" s="92" t="s">
        <v>5537</v>
      </c>
      <c r="AT1954" s="98" t="s">
        <v>3696</v>
      </c>
      <c r="AV1954" s="17" t="s">
        <v>5537</v>
      </c>
      <c r="AW1954" s="7" t="s">
        <v>5537</v>
      </c>
      <c r="AX1954" s="6" t="s">
        <v>5537</v>
      </c>
      <c r="AY1954" s="7"/>
      <c r="AZ1954" s="3" t="s">
        <v>5537</v>
      </c>
      <c r="BA1954" s="18" t="s">
        <v>5537</v>
      </c>
      <c r="BB1954" s="18" t="s">
        <v>5537</v>
      </c>
      <c r="BC1954" s="18" t="s">
        <v>5537</v>
      </c>
      <c r="BD1954" s="18" t="s">
        <v>5537</v>
      </c>
      <c r="BE1954" s="18" t="s">
        <v>5537</v>
      </c>
      <c r="BF1954" s="18" t="s">
        <v>5537</v>
      </c>
      <c r="BG1954" s="18" t="s">
        <v>5537</v>
      </c>
      <c r="BH1954" s="18" t="s">
        <v>5537</v>
      </c>
      <c r="BI1954" s="18" t="s">
        <v>5537</v>
      </c>
      <c r="BJ1954" s="18" t="s">
        <v>5537</v>
      </c>
      <c r="BK1954" s="18" t="s">
        <v>5537</v>
      </c>
      <c r="BL1954" s="9" t="s">
        <v>5537</v>
      </c>
      <c r="BM1954" s="14" t="s">
        <v>5537</v>
      </c>
      <c r="BN1954" s="14" t="s">
        <v>5537</v>
      </c>
      <c r="BO1954" s="14" t="str">
        <f>_xlfn.XLOOKUP(B1954,'[4]cell downs 18042026 17h'!$B:$B,'[4]cell downs 18042026 17h'!$B:$B,"")</f>
        <v/>
      </c>
      <c r="BP1954" s="14" t="str">
        <f>_xlfn.XLOOKUP(B1954,'[5]Cells Huawei 19042026 15h'!$B:$B,'[5]Cells Huawei 19042026 15h'!$B:$B,"")</f>
        <v/>
      </c>
      <c r="BQ1954" s="9" t="str">
        <f>_xlfn.XLOOKUP(B1954,'[6]cells down 19042026 9H40'!$B:$B,'[6]cells down 19042026 9H40'!$B:$B,"")</f>
        <v/>
      </c>
      <c r="BR1954" s="9" t="s">
        <v>3696</v>
      </c>
      <c r="BS1954" s="9" t="s">
        <v>5537</v>
      </c>
      <c r="BT1954" s="108"/>
    </row>
    <row r="1955" spans="1:72" s="9" customFormat="1" x14ac:dyDescent="0.35">
      <c r="A1955" s="1" t="s">
        <v>3675</v>
      </c>
      <c r="B1955" s="8" t="s">
        <v>3676</v>
      </c>
      <c r="C1955" s="3" t="str">
        <f>_xlfn.XLOOKUP(B1955,'[1]daily break down'!$D:$D,'[1]daily break down'!$E:$E,"")</f>
        <v>CENTRE</v>
      </c>
      <c r="D1955" s="1" t="s">
        <v>357</v>
      </c>
      <c r="E1955" s="1" t="s">
        <v>122</v>
      </c>
      <c r="F1955" s="3" t="s">
        <v>226</v>
      </c>
      <c r="G1955" s="1" t="s">
        <v>3675</v>
      </c>
      <c r="H1955" s="34" t="str">
        <f>_xlfn.XLOOKUP(B1955,[2]CALCULATION!$B:$B,[2]CALCULATION!$H:$H,"")</f>
        <v>ZTE</v>
      </c>
      <c r="I1955" s="28">
        <v>0</v>
      </c>
      <c r="J1955" s="28">
        <v>0</v>
      </c>
      <c r="K1955" s="28">
        <v>0</v>
      </c>
      <c r="L1955" s="28">
        <v>0</v>
      </c>
      <c r="M1955" s="28">
        <v>0</v>
      </c>
      <c r="N1955" s="28">
        <v>0</v>
      </c>
      <c r="O1955" s="28">
        <v>0</v>
      </c>
      <c r="P1955" s="28">
        <v>0</v>
      </c>
      <c r="Q1955" s="28">
        <v>0</v>
      </c>
      <c r="R1955" s="28">
        <v>0</v>
      </c>
      <c r="S1955" s="93">
        <v>0</v>
      </c>
      <c r="T1955" s="93">
        <f>_xlfn.XLOOKUP(B1955,'[3]Nur des jours'!$B:$B,'[3]Nur des jours'!$U:$U,"")</f>
        <v>0</v>
      </c>
      <c r="U1955" s="93">
        <v>0</v>
      </c>
      <c r="V1955" s="93">
        <v>0</v>
      </c>
      <c r="W1955" s="93">
        <v>0</v>
      </c>
      <c r="X1955" s="93">
        <v>0</v>
      </c>
      <c r="Y1955" s="93">
        <v>0</v>
      </c>
      <c r="Z1955" s="93">
        <v>0</v>
      </c>
      <c r="AA1955" s="93">
        <v>0</v>
      </c>
      <c r="AB1955" s="93">
        <v>0</v>
      </c>
      <c r="AC1955" s="93"/>
      <c r="AD1955" s="93">
        <v>0</v>
      </c>
      <c r="AE1955" s="93">
        <v>0</v>
      </c>
      <c r="AF1955" s="93">
        <v>0</v>
      </c>
      <c r="AG1955" s="93"/>
      <c r="AH1955" s="93">
        <v>0</v>
      </c>
      <c r="AI1955" s="93">
        <v>0</v>
      </c>
      <c r="AJ1955" s="93">
        <v>0</v>
      </c>
      <c r="AK1955" s="93">
        <v>0</v>
      </c>
      <c r="AL1955" s="93">
        <v>0</v>
      </c>
      <c r="AM1955" s="49" t="s">
        <v>5559</v>
      </c>
      <c r="AN1955" s="49"/>
      <c r="AO1955" s="48" t="str" cm="1">
        <f t="array" ref="AO1955">IFERROR(_xlfn.IFS(
AQ1955="MPR ISSUE","PDH",
AQ1955="BSS Hardware Issue","BSS",
AQ1955="Sites strategiques, MLL, Pylone, etc.","ENVTECH",
AQ1955="AKTIVCO DEFAUT GE &amp; POWER Cabinet","AKTIVCO",
AQ1955="AKTIVCO Coupure ENEO &amp; Baisse de tension","AKTIVCO GRID ONLY",
AQ1955="Coupure ENEO &amp; Baisse de tension","IHS GRID ONLY",
AQ1955="Defaut GE &amp; POWER Cabinet","IHS",
AQ1955="Sharing","Partners",
AQ1955="Sites strategiques &amp; DataCenter","SST &amp; DC",
AQ1955="Exclu","Exclu",
AQ1955="SAT","SAT",
AQ1955="SPARE-ISSUE","SPARE-ISSUE",
AQ1955="Fiber CAmtel","TRANS_FO_CAMTEL",
AQ1955="Fiber AOF","Fiber AOF",
AQ1955="Projet OCM (HUAWEI)","TRAVAUX-HUAWEI",
AQ1955="Projet OCM (NOKIA)","TRAVAUX-NOKIA",
AQ1955="ACCESS-ISSUE","ACCESS-ISSUE",
AQ1955="Projet OCM (ZTE, NOKIA, autres projets)","TRAVAUX OCM",
AQ1955="No root CAuse","No root cause",
AQ1955="ODU HS","PDH",
AQ1955="IP &amp; VLAN","PDH",
AQ1955="Warehouse HUAWEI","SPARE-ISSUE",
AQ1955="SPARE-HS","SPARE-ISSUE",
AQ1955="Power Telco","BSS",AQ1955="no impacts","no impacts"
),"")</f>
        <v>No root cause</v>
      </c>
      <c r="AP1955" s="48" t="str" cm="1">
        <f t="array" ref="AP1955">IFERROR(_xlfn.IFS(
AQ1955="MPR ISSUE","TX ISSUE",
AQ1955="BSS Hardware Issue","RAN ISSUE",
AQ1955="Sites strategiques, MLL, Pylone, etc.","ENVTECH",
AQ1955="AKTIVCO DEFAUT GE &amp; POWER Cabinet","POWER ISSUE",
AQ1955="AKTIVCO Coupure ENEO &amp; Baisse de tension","POWER ISSUE",
AQ1955="Coupure ENEO &amp; Baisse de tension","POWER ISSUE",
AQ1955="Defaut GE &amp; POWER Cabinet","POWER ISSUE",
AQ1955="Sharing","POWER ISSUE",
AQ1955="Sites strategiques &amp; DataCenter","POWER ISSUE",
AQ1955="Exclu","Exclu",
AQ1955="SAT","TX ISSUE",
AQ1955="SPARE-ISSUE","SPARE-ISSUE",
AQ1955="Fiber CAmtel","TX ISSUE",
AQ1955="Fiber AOF","TX ISSUE",
AQ1955="Projet OCM (HUAWEI)","TRAVAUX-HUAWEI",
AQ1955="Projet OCM (NOKIA)","TRAVAUX -NOKIA",
AQ1955="ACCESS-ISSUE","ACCESS-ISSUE",
AQ1955="Projet OCM (ZTE, NOKIA, autres projets)","TRAVAUX OCM",
AQ1955="No root CAuse","No root cause",
AQ1955="ODU HS","TX ISSUE",
AQ1955="IP &amp; VLAN","TX ISSUE",
AQ1955="Warehouse HUAWEI","SPARE-ISSUE",
AQ1955="SPARE-HS","SPARE-ISSUE",
AQ1955="Power Telco","RAN ISSUE",AQ1955="no impacts","no impacts"
),"")</f>
        <v>No root cause</v>
      </c>
      <c r="AQ1955" s="67" t="s">
        <v>5344</v>
      </c>
      <c r="AR1955" s="48" t="str" cm="1">
        <f t="array" ref="AR1955">IFERROR(_xlfn.IFS(
AQ1955="MPR ISSUE","ACTIVE",
AQ1955="BSS Hardware Issue","ACTIVE",
AQ1955="Sites strategiques, MLL, Pylone, etc.","PASSIVE",
AQ1955="AKTIVCO DEFAUT GE &amp; POWER Cabinet","PASSIVE",
AQ1955="AKTIVCO Coupure ENEO &amp; Baisse de tension","PASSIVE",
AQ1955="Coupure ENEO &amp; Baisse de tension","PASSIVE",
AQ1955="Defaut GE &amp; POWER Cabinet","PASSIVE",
AQ1955="Sharing","PASSIVE",
AQ1955="Sites strategiques &amp; DataCenter","PASSIVE",
AQ1955="Exclu","Exclu",
AQ1955="SAT","ACTIVE",
AQ1955="SPARE-ISSUE","SPARE-ISSUE",
AQ1955="Fiber CAmtel","ACTIVE",
AQ1955="Fiber AOF","ACTIVE",
AQ1955="Projet OCM (HUAWEI)","PLANNED WORKS",
AQ1955="Projet OCM (NOKIA)","PLANNED WORKS",
AQ1955="ACCESS-ISSUE","ACCESS-ISSUE",
AQ1955="Projet OCM (ZTE, NOKIA, autres projets)","PLANNED WORKS",
AQ1955="No root CAuse","No root cause",
AQ1955="ODU HS","ACTIVE",
AQ1955="IP &amp; VLAN","ACTIVE",
AQ1955="Warehouse HUAWEI","SPARE-ISSUE",
AQ1955="SPARE-HS","SPARE-ISSUE",
AQ1955="Power Telco","ACTIVE", AQ1955="no impacts","no impacts"
),"")</f>
        <v>No root cause</v>
      </c>
      <c r="AS1955" s="92" t="s">
        <v>5537</v>
      </c>
      <c r="AT1955" s="98" t="s">
        <v>3676</v>
      </c>
      <c r="AV1955" s="17" t="s">
        <v>5537</v>
      </c>
      <c r="AW1955" s="7" t="s">
        <v>5537</v>
      </c>
      <c r="AX1955" s="6" t="s">
        <v>5537</v>
      </c>
      <c r="AY1955" s="7"/>
      <c r="AZ1955" s="3" t="s">
        <v>5537</v>
      </c>
      <c r="BA1955" s="18" t="s">
        <v>5537</v>
      </c>
      <c r="BB1955" s="18" t="s">
        <v>5537</v>
      </c>
      <c r="BC1955" s="18" t="s">
        <v>5537</v>
      </c>
      <c r="BD1955" s="18" t="s">
        <v>5537</v>
      </c>
      <c r="BE1955" s="18" t="s">
        <v>5537</v>
      </c>
      <c r="BF1955" s="18" t="s">
        <v>5537</v>
      </c>
      <c r="BG1955" s="18" t="s">
        <v>5537</v>
      </c>
      <c r="BH1955" s="18" t="s">
        <v>5537</v>
      </c>
      <c r="BI1955" s="18" t="s">
        <v>5537</v>
      </c>
      <c r="BJ1955" s="18" t="s">
        <v>5537</v>
      </c>
      <c r="BK1955" s="18" t="s">
        <v>5537</v>
      </c>
      <c r="BL1955" s="9" t="s">
        <v>5537</v>
      </c>
      <c r="BM1955" s="14" t="s">
        <v>5537</v>
      </c>
      <c r="BN1955" s="14" t="s">
        <v>5537</v>
      </c>
      <c r="BO1955" s="14" t="str">
        <f>_xlfn.XLOOKUP(B1955,'[4]cell downs 18042026 17h'!$B:$B,'[4]cell downs 18042026 17h'!$B:$B,"")</f>
        <v/>
      </c>
      <c r="BP1955" s="14" t="str">
        <f>_xlfn.XLOOKUP(B1955,'[5]Cells Huawei 19042026 15h'!$B:$B,'[5]Cells Huawei 19042026 15h'!$B:$B,"")</f>
        <v/>
      </c>
      <c r="BQ1955" s="9" t="str">
        <f>_xlfn.XLOOKUP(B1955,'[6]cells down 19042026 9H40'!$B:$B,'[6]cells down 19042026 9H40'!$B:$B,"")</f>
        <v/>
      </c>
      <c r="BR1955" s="9" t="s">
        <v>5537</v>
      </c>
      <c r="BS1955" s="9" t="s">
        <v>594</v>
      </c>
      <c r="BT1955" s="108"/>
    </row>
    <row r="1956" spans="1:72" s="9" customFormat="1" x14ac:dyDescent="0.35">
      <c r="A1956" s="1" t="s">
        <v>3677</v>
      </c>
      <c r="B1956" s="8" t="s">
        <v>3678</v>
      </c>
      <c r="C1956" s="3" t="str">
        <f>_xlfn.XLOOKUP(B1956,'[1]daily break down'!$D:$D,'[1]daily break down'!$E:$E,"")</f>
        <v>CENTRE</v>
      </c>
      <c r="D1956" s="1"/>
      <c r="E1956" s="1"/>
      <c r="F1956" s="3" t="s">
        <v>226</v>
      </c>
      <c r="G1956" s="1" t="s">
        <v>3679</v>
      </c>
      <c r="H1956" s="34" t="str">
        <f>_xlfn.XLOOKUP(B1956,[2]CALCULATION!$B:$B,[2]CALCULATION!$H:$H,"")</f>
        <v>ZTE</v>
      </c>
      <c r="I1956" s="28">
        <v>0</v>
      </c>
      <c r="J1956" s="28">
        <v>0</v>
      </c>
      <c r="K1956" s="28">
        <v>0</v>
      </c>
      <c r="L1956" s="28">
        <v>0</v>
      </c>
      <c r="M1956" s="28">
        <v>0</v>
      </c>
      <c r="N1956" s="28">
        <v>0</v>
      </c>
      <c r="O1956" s="28">
        <v>0</v>
      </c>
      <c r="P1956" s="28">
        <v>0</v>
      </c>
      <c r="Q1956" s="28">
        <v>0</v>
      </c>
      <c r="R1956" s="28">
        <v>0</v>
      </c>
      <c r="S1956" s="93">
        <v>0</v>
      </c>
      <c r="T1956" s="93">
        <f>_xlfn.XLOOKUP(B1956,'[3]Nur des jours'!$B:$B,'[3]Nur des jours'!$U:$U,"")</f>
        <v>0</v>
      </c>
      <c r="U1956" s="93">
        <v>0</v>
      </c>
      <c r="V1956" s="93">
        <v>0</v>
      </c>
      <c r="W1956" s="93">
        <v>0</v>
      </c>
      <c r="X1956" s="93">
        <v>0</v>
      </c>
      <c r="Y1956" s="93">
        <v>0</v>
      </c>
      <c r="Z1956" s="93">
        <v>0</v>
      </c>
      <c r="AA1956" s="93">
        <v>0</v>
      </c>
      <c r="AB1956" s="93">
        <v>0</v>
      </c>
      <c r="AC1956" s="93"/>
      <c r="AD1956" s="93">
        <v>0</v>
      </c>
      <c r="AE1956" s="93">
        <v>0</v>
      </c>
      <c r="AF1956" s="93">
        <v>0</v>
      </c>
      <c r="AG1956" s="93"/>
      <c r="AH1956" s="93">
        <v>0</v>
      </c>
      <c r="AI1956" s="93">
        <v>0</v>
      </c>
      <c r="AJ1956" s="93">
        <v>0</v>
      </c>
      <c r="AK1956" s="93">
        <v>0</v>
      </c>
      <c r="AL1956" s="93">
        <v>0</v>
      </c>
      <c r="AM1956" s="49" t="s">
        <v>5559</v>
      </c>
      <c r="AN1956" s="49"/>
      <c r="AO1956" s="48" t="str" cm="1">
        <f t="array" ref="AO1956">IFERROR(_xlfn.IFS(
AQ1956="MPR ISSUE","PDH",
AQ1956="BSS Hardware Issue","BSS",
AQ1956="Sites strategiques, MLL, Pylone, etc.","ENVTECH",
AQ1956="AKTIVCO DEFAUT GE &amp; POWER Cabinet","AKTIVCO",
AQ1956="AKTIVCO Coupure ENEO &amp; Baisse de tension","AKTIVCO GRID ONLY",
AQ1956="Coupure ENEO &amp; Baisse de tension","IHS GRID ONLY",
AQ1956="Defaut GE &amp; POWER Cabinet","IHS",
AQ1956="Sharing","Partners",
AQ1956="Sites strategiques &amp; DataCenter","SST &amp; DC",
AQ1956="Exclu","Exclu",
AQ1956="SAT","SAT",
AQ1956="SPARE-ISSUE","SPARE-ISSUE",
AQ1956="Fiber CAmtel","TRANS_FO_CAMTEL",
AQ1956="Fiber AOF","Fiber AOF",
AQ1956="Projet OCM (HUAWEI)","TRAVAUX-HUAWEI",
AQ1956="Projet OCM (NOKIA)","TRAVAUX-NOKIA",
AQ1956="ACCESS-ISSUE","ACCESS-ISSUE",
AQ1956="Projet OCM (ZTE, NOKIA, autres projets)","TRAVAUX OCM",
AQ1956="No root CAuse","No root cause",
AQ1956="ODU HS","PDH",
AQ1956="IP &amp; VLAN","PDH",
AQ1956="Warehouse HUAWEI","SPARE-ISSUE",
AQ1956="SPARE-HS","SPARE-ISSUE",
AQ1956="Power Telco","BSS",AQ1956="no impacts","no impacts"
),"")</f>
        <v>No root cause</v>
      </c>
      <c r="AP1956" s="48" t="str" cm="1">
        <f t="array" ref="AP1956">IFERROR(_xlfn.IFS(
AQ1956="MPR ISSUE","TX ISSUE",
AQ1956="BSS Hardware Issue","RAN ISSUE",
AQ1956="Sites strategiques, MLL, Pylone, etc.","ENVTECH",
AQ1956="AKTIVCO DEFAUT GE &amp; POWER Cabinet","POWER ISSUE",
AQ1956="AKTIVCO Coupure ENEO &amp; Baisse de tension","POWER ISSUE",
AQ1956="Coupure ENEO &amp; Baisse de tension","POWER ISSUE",
AQ1956="Defaut GE &amp; POWER Cabinet","POWER ISSUE",
AQ1956="Sharing","POWER ISSUE",
AQ1956="Sites strategiques &amp; DataCenter","POWER ISSUE",
AQ1956="Exclu","Exclu",
AQ1956="SAT","TX ISSUE",
AQ1956="SPARE-ISSUE","SPARE-ISSUE",
AQ1956="Fiber CAmtel","TX ISSUE",
AQ1956="Fiber AOF","TX ISSUE",
AQ1956="Projet OCM (HUAWEI)","TRAVAUX-HUAWEI",
AQ1956="Projet OCM (NOKIA)","TRAVAUX -NOKIA",
AQ1956="ACCESS-ISSUE","ACCESS-ISSUE",
AQ1956="Projet OCM (ZTE, NOKIA, autres projets)","TRAVAUX OCM",
AQ1956="No root CAuse","No root cause",
AQ1956="ODU HS","TX ISSUE",
AQ1956="IP &amp; VLAN","TX ISSUE",
AQ1956="Warehouse HUAWEI","SPARE-ISSUE",
AQ1956="SPARE-HS","SPARE-ISSUE",
AQ1956="Power Telco","RAN ISSUE",AQ1956="no impacts","no impacts"
),"")</f>
        <v>No root cause</v>
      </c>
      <c r="AQ1956" s="67" t="s">
        <v>5344</v>
      </c>
      <c r="AR1956" s="48" t="str" cm="1">
        <f t="array" ref="AR1956">IFERROR(_xlfn.IFS(
AQ1956="MPR ISSUE","ACTIVE",
AQ1956="BSS Hardware Issue","ACTIVE",
AQ1956="Sites strategiques, MLL, Pylone, etc.","PASSIVE",
AQ1956="AKTIVCO DEFAUT GE &amp; POWER Cabinet","PASSIVE",
AQ1956="AKTIVCO Coupure ENEO &amp; Baisse de tension","PASSIVE",
AQ1956="Coupure ENEO &amp; Baisse de tension","PASSIVE",
AQ1956="Defaut GE &amp; POWER Cabinet","PASSIVE",
AQ1956="Sharing","PASSIVE",
AQ1956="Sites strategiques &amp; DataCenter","PASSIVE",
AQ1956="Exclu","Exclu",
AQ1956="SAT","ACTIVE",
AQ1956="SPARE-ISSUE","SPARE-ISSUE",
AQ1956="Fiber CAmtel","ACTIVE",
AQ1956="Fiber AOF","ACTIVE",
AQ1956="Projet OCM (HUAWEI)","PLANNED WORKS",
AQ1956="Projet OCM (NOKIA)","PLANNED WORKS",
AQ1956="ACCESS-ISSUE","ACCESS-ISSUE",
AQ1956="Projet OCM (ZTE, NOKIA, autres projets)","PLANNED WORKS",
AQ1956="No root CAuse","No root cause",
AQ1956="ODU HS","ACTIVE",
AQ1956="IP &amp; VLAN","ACTIVE",
AQ1956="Warehouse HUAWEI","SPARE-ISSUE",
AQ1956="SPARE-HS","SPARE-ISSUE",
AQ1956="Power Telco","ACTIVE", AQ1956="no impacts","no impacts"
),"")</f>
        <v>No root cause</v>
      </c>
      <c r="AS1956" s="92" t="s">
        <v>5537</v>
      </c>
      <c r="AT1956" s="98" t="s">
        <v>3678</v>
      </c>
      <c r="AV1956" s="17" t="s">
        <v>5537</v>
      </c>
      <c r="AW1956" s="7" t="s">
        <v>5537</v>
      </c>
      <c r="AX1956" s="6" t="s">
        <v>5537</v>
      </c>
      <c r="AY1956" s="7"/>
      <c r="AZ1956" s="3" t="s">
        <v>5537</v>
      </c>
      <c r="BA1956" s="18" t="s">
        <v>5537</v>
      </c>
      <c r="BB1956" s="18" t="s">
        <v>5537</v>
      </c>
      <c r="BC1956" s="18" t="s">
        <v>5537</v>
      </c>
      <c r="BD1956" s="18" t="s">
        <v>5537</v>
      </c>
      <c r="BE1956" s="18" t="s">
        <v>5537</v>
      </c>
      <c r="BF1956" s="18" t="s">
        <v>5537</v>
      </c>
      <c r="BG1956" s="18" t="s">
        <v>5537</v>
      </c>
      <c r="BH1956" s="18" t="s">
        <v>5537</v>
      </c>
      <c r="BI1956" s="18" t="s">
        <v>5537</v>
      </c>
      <c r="BJ1956" s="18" t="s">
        <v>5537</v>
      </c>
      <c r="BK1956" s="18" t="s">
        <v>5537</v>
      </c>
      <c r="BL1956" s="9" t="s">
        <v>5537</v>
      </c>
      <c r="BM1956" s="14" t="s">
        <v>5537</v>
      </c>
      <c r="BN1956" s="14" t="s">
        <v>5537</v>
      </c>
      <c r="BO1956" s="14" t="str">
        <f>_xlfn.XLOOKUP(B1956,'[4]cell downs 18042026 17h'!$B:$B,'[4]cell downs 18042026 17h'!$B:$B,"")</f>
        <v/>
      </c>
      <c r="BP1956" s="14" t="str">
        <f>_xlfn.XLOOKUP(B1956,'[5]Cells Huawei 19042026 15h'!$B:$B,'[5]Cells Huawei 19042026 15h'!$B:$B,"")</f>
        <v/>
      </c>
      <c r="BQ1956" s="9" t="str">
        <f>_xlfn.XLOOKUP(B1956,'[6]cells down 19042026 9H40'!$B:$B,'[6]cells down 19042026 9H40'!$B:$B,"")</f>
        <v/>
      </c>
      <c r="BR1956" s="9" t="s">
        <v>5537</v>
      </c>
      <c r="BS1956" s="9" t="s">
        <v>12</v>
      </c>
      <c r="BT1956" s="108"/>
    </row>
    <row r="1957" spans="1:72" s="9" customFormat="1" ht="33.5" customHeight="1" x14ac:dyDescent="0.35">
      <c r="A1957" s="1" t="s">
        <v>3682</v>
      </c>
      <c r="B1957" s="8" t="s">
        <v>3683</v>
      </c>
      <c r="C1957" s="3" t="str">
        <f>_xlfn.XLOOKUP(B1957,'[1]daily break down'!$D:$D,'[1]daily break down'!$E:$E,"")</f>
        <v>CENTRE</v>
      </c>
      <c r="D1957" s="1"/>
      <c r="E1957" s="1"/>
      <c r="F1957" s="3" t="s">
        <v>69</v>
      </c>
      <c r="G1957" s="1" t="s">
        <v>1216</v>
      </c>
      <c r="H1957" s="34" t="str">
        <f>_xlfn.XLOOKUP(B1957,[2]CALCULATION!$B:$B,[2]CALCULATION!$H:$H,"")</f>
        <v>ZTE</v>
      </c>
      <c r="I1957" s="28">
        <v>0</v>
      </c>
      <c r="J1957" s="28">
        <v>0</v>
      </c>
      <c r="K1957" s="28">
        <v>0</v>
      </c>
      <c r="L1957" s="28">
        <v>0</v>
      </c>
      <c r="M1957" s="28">
        <v>0</v>
      </c>
      <c r="N1957" s="28">
        <v>0</v>
      </c>
      <c r="O1957" s="28">
        <v>0</v>
      </c>
      <c r="P1957" s="28">
        <v>0</v>
      </c>
      <c r="Q1957" s="28">
        <v>0</v>
      </c>
      <c r="R1957" s="28">
        <v>0</v>
      </c>
      <c r="S1957" s="93">
        <v>0</v>
      </c>
      <c r="T1957" s="93">
        <f>_xlfn.XLOOKUP(B1957,'[3]Nur des jours'!$B:$B,'[3]Nur des jours'!$U:$U,"")</f>
        <v>0</v>
      </c>
      <c r="U1957" s="93">
        <v>0</v>
      </c>
      <c r="V1957" s="93">
        <v>0</v>
      </c>
      <c r="W1957" s="93">
        <v>0</v>
      </c>
      <c r="X1957" s="93">
        <v>0</v>
      </c>
      <c r="Y1957" s="93">
        <v>0</v>
      </c>
      <c r="Z1957" s="93">
        <v>0</v>
      </c>
      <c r="AA1957" s="93">
        <v>0</v>
      </c>
      <c r="AB1957" s="93">
        <v>0</v>
      </c>
      <c r="AC1957" s="93"/>
      <c r="AD1957" s="93">
        <v>0</v>
      </c>
      <c r="AE1957" s="93">
        <v>0</v>
      </c>
      <c r="AF1957" s="93">
        <v>0</v>
      </c>
      <c r="AG1957" s="93"/>
      <c r="AH1957" s="93">
        <v>0</v>
      </c>
      <c r="AI1957" s="93">
        <v>0</v>
      </c>
      <c r="AJ1957" s="93">
        <v>0</v>
      </c>
      <c r="AK1957" s="93">
        <v>0</v>
      </c>
      <c r="AL1957" s="93">
        <v>0</v>
      </c>
      <c r="AM1957" s="49" t="s">
        <v>5559</v>
      </c>
      <c r="AN1957" s="49"/>
      <c r="AO1957" s="48" t="str" cm="1">
        <f t="array" ref="AO1957">IFERROR(_xlfn.IFS(
AQ1957="MPR ISSUE","PDH",
AQ1957="BSS Hardware Issue","BSS",
AQ1957="Sites strategiques, MLL, Pylone, etc.","ENVTECH",
AQ1957="AKTIVCO DEFAUT GE &amp; POWER Cabinet","AKTIVCO",
AQ1957="AKTIVCO Coupure ENEO &amp; Baisse de tension","AKTIVCO GRID ONLY",
AQ1957="Coupure ENEO &amp; Baisse de tension","IHS GRID ONLY",
AQ1957="Defaut GE &amp; POWER Cabinet","IHS",
AQ1957="Sharing","Partners",
AQ1957="Sites strategiques &amp; DataCenter","SST &amp; DC",
AQ1957="Exclu","Exclu",
AQ1957="SAT","SAT",
AQ1957="SPARE-ISSUE","SPARE-ISSUE",
AQ1957="Fiber CAmtel","TRANS_FO_CAMTEL",
AQ1957="Fiber AOF","Fiber AOF",
AQ1957="Projet OCM (HUAWEI)","TRAVAUX-HUAWEI",
AQ1957="Projet OCM (NOKIA)","TRAVAUX-NOKIA",
AQ1957="ACCESS-ISSUE","ACCESS-ISSUE",
AQ1957="Projet OCM (ZTE, NOKIA, autres projets)","TRAVAUX OCM",
AQ1957="No root CAuse","No root cause",
AQ1957="ODU HS","PDH",
AQ1957="IP &amp; VLAN","PDH",
AQ1957="Warehouse HUAWEI","SPARE-ISSUE",
AQ1957="SPARE-HS","SPARE-ISSUE",
AQ1957="Power Telco","BSS",AQ1957="no impacts","no impacts"
),"")</f>
        <v>No root cause</v>
      </c>
      <c r="AP1957" s="48" t="str" cm="1">
        <f t="array" ref="AP1957">IFERROR(_xlfn.IFS(
AQ1957="MPR ISSUE","TX ISSUE",
AQ1957="BSS Hardware Issue","RAN ISSUE",
AQ1957="Sites strategiques, MLL, Pylone, etc.","ENVTECH",
AQ1957="AKTIVCO DEFAUT GE &amp; POWER Cabinet","POWER ISSUE",
AQ1957="AKTIVCO Coupure ENEO &amp; Baisse de tension","POWER ISSUE",
AQ1957="Coupure ENEO &amp; Baisse de tension","POWER ISSUE",
AQ1957="Defaut GE &amp; POWER Cabinet","POWER ISSUE",
AQ1957="Sharing","POWER ISSUE",
AQ1957="Sites strategiques &amp; DataCenter","POWER ISSUE",
AQ1957="Exclu","Exclu",
AQ1957="SAT","TX ISSUE",
AQ1957="SPARE-ISSUE","SPARE-ISSUE",
AQ1957="Fiber CAmtel","TX ISSUE",
AQ1957="Fiber AOF","TX ISSUE",
AQ1957="Projet OCM (HUAWEI)","TRAVAUX-HUAWEI",
AQ1957="Projet OCM (NOKIA)","TRAVAUX -NOKIA",
AQ1957="ACCESS-ISSUE","ACCESS-ISSUE",
AQ1957="Projet OCM (ZTE, NOKIA, autres projets)","TRAVAUX OCM",
AQ1957="No root CAuse","No root cause",
AQ1957="ODU HS","TX ISSUE",
AQ1957="IP &amp; VLAN","TX ISSUE",
AQ1957="Warehouse HUAWEI","SPARE-ISSUE",
AQ1957="SPARE-HS","SPARE-ISSUE",
AQ1957="Power Telco","RAN ISSUE",AQ1957="no impacts","no impacts"
),"")</f>
        <v>No root cause</v>
      </c>
      <c r="AQ1957" s="67" t="s">
        <v>5344</v>
      </c>
      <c r="AR1957" s="48" t="str" cm="1">
        <f t="array" ref="AR1957">IFERROR(_xlfn.IFS(
AQ1957="MPR ISSUE","ACTIVE",
AQ1957="BSS Hardware Issue","ACTIVE",
AQ1957="Sites strategiques, MLL, Pylone, etc.","PASSIVE",
AQ1957="AKTIVCO DEFAUT GE &amp; POWER Cabinet","PASSIVE",
AQ1957="AKTIVCO Coupure ENEO &amp; Baisse de tension","PASSIVE",
AQ1957="Coupure ENEO &amp; Baisse de tension","PASSIVE",
AQ1957="Defaut GE &amp; POWER Cabinet","PASSIVE",
AQ1957="Sharing","PASSIVE",
AQ1957="Sites strategiques &amp; DataCenter","PASSIVE",
AQ1957="Exclu","Exclu",
AQ1957="SAT","ACTIVE",
AQ1957="SPARE-ISSUE","SPARE-ISSUE",
AQ1957="Fiber CAmtel","ACTIVE",
AQ1957="Fiber AOF","ACTIVE",
AQ1957="Projet OCM (HUAWEI)","PLANNED WORKS",
AQ1957="Projet OCM (NOKIA)","PLANNED WORKS",
AQ1957="ACCESS-ISSUE","ACCESS-ISSUE",
AQ1957="Projet OCM (ZTE, NOKIA, autres projets)","PLANNED WORKS",
AQ1957="No root CAuse","No root cause",
AQ1957="ODU HS","ACTIVE",
AQ1957="IP &amp; VLAN","ACTIVE",
AQ1957="Warehouse HUAWEI","SPARE-ISSUE",
AQ1957="SPARE-HS","SPARE-ISSUE",
AQ1957="Power Telco","ACTIVE", AQ1957="no impacts","no impacts"
),"")</f>
        <v>No root cause</v>
      </c>
      <c r="AS1957" s="92" t="s">
        <v>5537</v>
      </c>
      <c r="AT1957" s="98" t="s">
        <v>3683</v>
      </c>
      <c r="AV1957" s="17" t="s">
        <v>5537</v>
      </c>
      <c r="AW1957" s="7" t="s">
        <v>5537</v>
      </c>
      <c r="AX1957" s="6" t="s">
        <v>5537</v>
      </c>
      <c r="AY1957" s="7"/>
      <c r="AZ1957" s="3" t="s">
        <v>5537</v>
      </c>
      <c r="BA1957" s="18" t="s">
        <v>5537</v>
      </c>
      <c r="BB1957" s="18" t="s">
        <v>5537</v>
      </c>
      <c r="BC1957" s="18" t="s">
        <v>5537</v>
      </c>
      <c r="BD1957" s="18" t="s">
        <v>5537</v>
      </c>
      <c r="BE1957" s="18" t="s">
        <v>5537</v>
      </c>
      <c r="BF1957" s="18" t="s">
        <v>5537</v>
      </c>
      <c r="BG1957" s="18" t="s">
        <v>5537</v>
      </c>
      <c r="BH1957" s="18" t="s">
        <v>5537</v>
      </c>
      <c r="BI1957" s="18" t="s">
        <v>5537</v>
      </c>
      <c r="BJ1957" s="18" t="s">
        <v>5537</v>
      </c>
      <c r="BK1957" s="18" t="s">
        <v>5537</v>
      </c>
      <c r="BL1957" s="9" t="s">
        <v>5537</v>
      </c>
      <c r="BM1957" s="14" t="s">
        <v>5537</v>
      </c>
      <c r="BN1957" s="14" t="s">
        <v>5537</v>
      </c>
      <c r="BO1957" s="14" t="str">
        <f>_xlfn.XLOOKUP(B1957,'[4]cell downs 18042026 17h'!$B:$B,'[4]cell downs 18042026 17h'!$B:$B,"")</f>
        <v/>
      </c>
      <c r="BP1957" s="14" t="str">
        <f>_xlfn.XLOOKUP(B1957,'[5]Cells Huawei 19042026 15h'!$B:$B,'[5]Cells Huawei 19042026 15h'!$B:$B,"")</f>
        <v/>
      </c>
      <c r="BQ1957" s="9" t="str">
        <f>_xlfn.XLOOKUP(B1957,'[6]cells down 19042026 9H40'!$B:$B,'[6]cells down 19042026 9H40'!$B:$B,"")</f>
        <v/>
      </c>
      <c r="BR1957" s="9" t="s">
        <v>5537</v>
      </c>
      <c r="BS1957" s="9" t="s">
        <v>12</v>
      </c>
      <c r="BT1957" s="108"/>
    </row>
    <row r="1958" spans="1:72" s="9" customFormat="1" x14ac:dyDescent="0.35">
      <c r="A1958" s="1" t="s">
        <v>3684</v>
      </c>
      <c r="B1958" s="8" t="s">
        <v>3685</v>
      </c>
      <c r="C1958" s="3" t="str">
        <f>_xlfn.XLOOKUP(B1958,'[1]daily break down'!$D:$D,'[1]daily break down'!$E:$E,"")</f>
        <v>LITTORAL</v>
      </c>
      <c r="D1958" s="1" t="s">
        <v>18</v>
      </c>
      <c r="E1958" s="1"/>
      <c r="F1958" s="3" t="s">
        <v>31</v>
      </c>
      <c r="G1958" s="1" t="s">
        <v>3686</v>
      </c>
      <c r="H1958" s="34" t="str">
        <f>_xlfn.XLOOKUP(B1958,[2]CALCULATION!$B:$B,[2]CALCULATION!$H:$H,"")</f>
        <v>ZTE</v>
      </c>
      <c r="I1958" s="28">
        <v>0</v>
      </c>
      <c r="J1958" s="28">
        <v>0</v>
      </c>
      <c r="K1958" s="28">
        <v>0</v>
      </c>
      <c r="L1958" s="28">
        <v>0</v>
      </c>
      <c r="M1958" s="28">
        <v>0</v>
      </c>
      <c r="N1958" s="28">
        <v>0</v>
      </c>
      <c r="O1958" s="28">
        <v>0</v>
      </c>
      <c r="P1958" s="28">
        <v>0</v>
      </c>
      <c r="Q1958" s="28">
        <v>0</v>
      </c>
      <c r="R1958" s="28">
        <v>0</v>
      </c>
      <c r="S1958" s="93">
        <v>0</v>
      </c>
      <c r="T1958" s="93">
        <f>_xlfn.XLOOKUP(B1958,'[3]Nur des jours'!$B:$B,'[3]Nur des jours'!$U:$U,"")</f>
        <v>0</v>
      </c>
      <c r="U1958" s="93">
        <v>0</v>
      </c>
      <c r="V1958" s="93">
        <v>0</v>
      </c>
      <c r="W1958" s="93">
        <v>0</v>
      </c>
      <c r="X1958" s="93">
        <v>0</v>
      </c>
      <c r="Y1958" s="93">
        <v>0</v>
      </c>
      <c r="Z1958" s="93">
        <v>0</v>
      </c>
      <c r="AA1958" s="93">
        <v>0</v>
      </c>
      <c r="AB1958" s="93">
        <v>0</v>
      </c>
      <c r="AC1958" s="93"/>
      <c r="AD1958" s="93">
        <v>0</v>
      </c>
      <c r="AE1958" s="93">
        <v>0</v>
      </c>
      <c r="AF1958" s="93">
        <v>0</v>
      </c>
      <c r="AG1958" s="93"/>
      <c r="AH1958" s="93">
        <v>0</v>
      </c>
      <c r="AI1958" s="93">
        <v>0</v>
      </c>
      <c r="AJ1958" s="93">
        <v>0</v>
      </c>
      <c r="AK1958" s="93">
        <v>0</v>
      </c>
      <c r="AL1958" s="93">
        <v>0</v>
      </c>
      <c r="AM1958" s="49" t="s">
        <v>5559</v>
      </c>
      <c r="AN1958" s="49"/>
      <c r="AO1958" s="48" t="str" cm="1">
        <f t="array" ref="AO1958">IFERROR(_xlfn.IFS(
AQ1958="MPR ISSUE","PDH",
AQ1958="BSS Hardware Issue","BSS",
AQ1958="Sites strategiques, MLL, Pylone, etc.","ENVTECH",
AQ1958="AKTIVCO DEFAUT GE &amp; POWER Cabinet","AKTIVCO",
AQ1958="AKTIVCO Coupure ENEO &amp; Baisse de tension","AKTIVCO GRID ONLY",
AQ1958="Coupure ENEO &amp; Baisse de tension","IHS GRID ONLY",
AQ1958="Defaut GE &amp; POWER Cabinet","IHS",
AQ1958="Sharing","Partners",
AQ1958="Sites strategiques &amp; DataCenter","SST &amp; DC",
AQ1958="Exclu","Exclu",
AQ1958="SAT","SAT",
AQ1958="SPARE-ISSUE","SPARE-ISSUE",
AQ1958="Fiber CAmtel","TRANS_FO_CAMTEL",
AQ1958="Fiber AOF","Fiber AOF",
AQ1958="Projet OCM (HUAWEI)","TRAVAUX-HUAWEI",
AQ1958="Projet OCM (NOKIA)","TRAVAUX-NOKIA",
AQ1958="ACCESS-ISSUE","ACCESS-ISSUE",
AQ1958="Projet OCM (ZTE, NOKIA, autres projets)","TRAVAUX OCM",
AQ1958="No root CAuse","No root cause",
AQ1958="ODU HS","PDH",
AQ1958="IP &amp; VLAN","PDH",
AQ1958="Warehouse HUAWEI","SPARE-ISSUE",
AQ1958="SPARE-HS","SPARE-ISSUE",
AQ1958="Power Telco","BSS",AQ1958="no impacts","no impacts"
),"")</f>
        <v>No root cause</v>
      </c>
      <c r="AP1958" s="48" t="str" cm="1">
        <f t="array" ref="AP1958">IFERROR(_xlfn.IFS(
AQ1958="MPR ISSUE","TX ISSUE",
AQ1958="BSS Hardware Issue","RAN ISSUE",
AQ1958="Sites strategiques, MLL, Pylone, etc.","ENVTECH",
AQ1958="AKTIVCO DEFAUT GE &amp; POWER Cabinet","POWER ISSUE",
AQ1958="AKTIVCO Coupure ENEO &amp; Baisse de tension","POWER ISSUE",
AQ1958="Coupure ENEO &amp; Baisse de tension","POWER ISSUE",
AQ1958="Defaut GE &amp; POWER Cabinet","POWER ISSUE",
AQ1958="Sharing","POWER ISSUE",
AQ1958="Sites strategiques &amp; DataCenter","POWER ISSUE",
AQ1958="Exclu","Exclu",
AQ1958="SAT","TX ISSUE",
AQ1958="SPARE-ISSUE","SPARE-ISSUE",
AQ1958="Fiber CAmtel","TX ISSUE",
AQ1958="Fiber AOF","TX ISSUE",
AQ1958="Projet OCM (HUAWEI)","TRAVAUX-HUAWEI",
AQ1958="Projet OCM (NOKIA)","TRAVAUX -NOKIA",
AQ1958="ACCESS-ISSUE","ACCESS-ISSUE",
AQ1958="Projet OCM (ZTE, NOKIA, autres projets)","TRAVAUX OCM",
AQ1958="No root CAuse","No root cause",
AQ1958="ODU HS","TX ISSUE",
AQ1958="IP &amp; VLAN","TX ISSUE",
AQ1958="Warehouse HUAWEI","SPARE-ISSUE",
AQ1958="SPARE-HS","SPARE-ISSUE",
AQ1958="Power Telco","RAN ISSUE",AQ1958="no impacts","no impacts"
),"")</f>
        <v>No root cause</v>
      </c>
      <c r="AQ1958" s="67" t="s">
        <v>5344</v>
      </c>
      <c r="AR1958" s="48" t="str" cm="1">
        <f t="array" ref="AR1958">IFERROR(_xlfn.IFS(
AQ1958="MPR ISSUE","ACTIVE",
AQ1958="BSS Hardware Issue","ACTIVE",
AQ1958="Sites strategiques, MLL, Pylone, etc.","PASSIVE",
AQ1958="AKTIVCO DEFAUT GE &amp; POWER Cabinet","PASSIVE",
AQ1958="AKTIVCO Coupure ENEO &amp; Baisse de tension","PASSIVE",
AQ1958="Coupure ENEO &amp; Baisse de tension","PASSIVE",
AQ1958="Defaut GE &amp; POWER Cabinet","PASSIVE",
AQ1958="Sharing","PASSIVE",
AQ1958="Sites strategiques &amp; DataCenter","PASSIVE",
AQ1958="Exclu","Exclu",
AQ1958="SAT","ACTIVE",
AQ1958="SPARE-ISSUE","SPARE-ISSUE",
AQ1958="Fiber CAmtel","ACTIVE",
AQ1958="Fiber AOF","ACTIVE",
AQ1958="Projet OCM (HUAWEI)","PLANNED WORKS",
AQ1958="Projet OCM (NOKIA)","PLANNED WORKS",
AQ1958="ACCESS-ISSUE","ACCESS-ISSUE",
AQ1958="Projet OCM (ZTE, NOKIA, autres projets)","PLANNED WORKS",
AQ1958="No root CAuse","No root cause",
AQ1958="ODU HS","ACTIVE",
AQ1958="IP &amp; VLAN","ACTIVE",
AQ1958="Warehouse HUAWEI","SPARE-ISSUE",
AQ1958="SPARE-HS","SPARE-ISSUE",
AQ1958="Power Telco","ACTIVE", AQ1958="no impacts","no impacts"
),"")</f>
        <v>No root cause</v>
      </c>
      <c r="AS1958" s="92" t="s">
        <v>5537</v>
      </c>
      <c r="AT1958" s="98" t="s">
        <v>3685</v>
      </c>
      <c r="AV1958" s="17" t="s">
        <v>5537</v>
      </c>
      <c r="AW1958" s="7" t="s">
        <v>5537</v>
      </c>
      <c r="AX1958" s="6" t="s">
        <v>5537</v>
      </c>
      <c r="AY1958" s="7"/>
      <c r="AZ1958" s="3" t="s">
        <v>5537</v>
      </c>
      <c r="BA1958" s="18" t="s">
        <v>5537</v>
      </c>
      <c r="BB1958" s="18" t="s">
        <v>5537</v>
      </c>
      <c r="BC1958" s="18" t="s">
        <v>5537</v>
      </c>
      <c r="BD1958" s="18" t="s">
        <v>5537</v>
      </c>
      <c r="BE1958" s="18" t="s">
        <v>5537</v>
      </c>
      <c r="BF1958" s="18" t="s">
        <v>5537</v>
      </c>
      <c r="BG1958" s="18" t="s">
        <v>5537</v>
      </c>
      <c r="BH1958" s="18" t="s">
        <v>5537</v>
      </c>
      <c r="BI1958" s="18" t="s">
        <v>5537</v>
      </c>
      <c r="BJ1958" s="18" t="s">
        <v>5537</v>
      </c>
      <c r="BK1958" s="18" t="s">
        <v>5537</v>
      </c>
      <c r="BL1958" s="9" t="s">
        <v>5537</v>
      </c>
      <c r="BM1958" s="14" t="s">
        <v>5537</v>
      </c>
      <c r="BN1958" s="14" t="s">
        <v>5537</v>
      </c>
      <c r="BO1958" s="14" t="str">
        <f>_xlfn.XLOOKUP(B1958,'[4]cell downs 18042026 17h'!$B:$B,'[4]cell downs 18042026 17h'!$B:$B,"")</f>
        <v/>
      </c>
      <c r="BP1958" s="14" t="str">
        <f>_xlfn.XLOOKUP(B1958,'[5]Cells Huawei 19042026 15h'!$B:$B,'[5]Cells Huawei 19042026 15h'!$B:$B,"")</f>
        <v/>
      </c>
      <c r="BQ1958" s="9" t="str">
        <f>_xlfn.XLOOKUP(B1958,'[6]cells down 19042026 9H40'!$B:$B,'[6]cells down 19042026 9H40'!$B:$B,"")</f>
        <v/>
      </c>
      <c r="BR1958" s="9" t="s">
        <v>5537</v>
      </c>
      <c r="BS1958" s="9" t="s">
        <v>12</v>
      </c>
      <c r="BT1958" s="108"/>
    </row>
    <row r="1959" spans="1:72" s="9" customFormat="1" x14ac:dyDescent="0.35">
      <c r="A1959" s="1" t="s">
        <v>3697</v>
      </c>
      <c r="B1959" s="8" t="s">
        <v>3698</v>
      </c>
      <c r="C1959" s="3" t="str">
        <f>_xlfn.XLOOKUP(B1959,'[1]daily break down'!$D:$D,'[1]daily break down'!$E:$E,"")</f>
        <v>NORD</v>
      </c>
      <c r="D1959" s="1" t="s">
        <v>11</v>
      </c>
      <c r="E1959" s="1" t="s">
        <v>237</v>
      </c>
      <c r="F1959" s="3" t="s">
        <v>23</v>
      </c>
      <c r="G1959" s="1" t="s">
        <v>3699</v>
      </c>
      <c r="H1959" s="32" t="str">
        <f>_xlfn.XLOOKUP(B1959,[2]CALCULATION!$B:$B,[2]CALCULATION!$H:$H,"")</f>
        <v>HUAWEI</v>
      </c>
      <c r="I1959" s="28">
        <v>0</v>
      </c>
      <c r="J1959" s="28">
        <v>0</v>
      </c>
      <c r="K1959" s="28">
        <v>0</v>
      </c>
      <c r="L1959" s="28">
        <v>0</v>
      </c>
      <c r="M1959" s="28">
        <v>0</v>
      </c>
      <c r="N1959" s="28">
        <v>0</v>
      </c>
      <c r="O1959" s="28">
        <v>0</v>
      </c>
      <c r="P1959" s="28">
        <v>0</v>
      </c>
      <c r="Q1959" s="28">
        <v>0</v>
      </c>
      <c r="R1959" s="28">
        <v>0</v>
      </c>
      <c r="S1959" s="93">
        <v>0</v>
      </c>
      <c r="T1959" s="93">
        <f>_xlfn.XLOOKUP(B1959,'[3]Nur des jours'!$B:$B,'[3]Nur des jours'!$U:$U,"")</f>
        <v>0</v>
      </c>
      <c r="U1959" s="93">
        <v>0</v>
      </c>
      <c r="V1959" s="93">
        <v>0</v>
      </c>
      <c r="W1959" s="93">
        <v>0</v>
      </c>
      <c r="X1959" s="93">
        <v>0</v>
      </c>
      <c r="Y1959" s="93">
        <v>0</v>
      </c>
      <c r="Z1959" s="93">
        <v>0</v>
      </c>
      <c r="AA1959" s="93">
        <v>0</v>
      </c>
      <c r="AB1959" s="93">
        <v>0</v>
      </c>
      <c r="AC1959" s="93"/>
      <c r="AD1959" s="93">
        <v>0</v>
      </c>
      <c r="AE1959" s="93">
        <v>0</v>
      </c>
      <c r="AF1959" s="93">
        <v>0</v>
      </c>
      <c r="AG1959" s="93"/>
      <c r="AH1959" s="93">
        <v>0</v>
      </c>
      <c r="AI1959" s="93">
        <v>0</v>
      </c>
      <c r="AJ1959" s="93">
        <v>0</v>
      </c>
      <c r="AK1959" s="93">
        <v>0</v>
      </c>
      <c r="AL1959" s="93">
        <v>0</v>
      </c>
      <c r="AM1959" s="49" t="s">
        <v>5559</v>
      </c>
      <c r="AN1959" s="49"/>
      <c r="AO1959" s="48" t="str" cm="1">
        <f t="array" ref="AO1959">IFERROR(_xlfn.IFS(
AQ1959="MPR ISSUE","PDH",
AQ1959="BSS Hardware Issue","BSS",
AQ1959="Sites strategiques, MLL, Pylone, etc.","ENVTECH",
AQ1959="AKTIVCO DEFAUT GE &amp; POWER Cabinet","AKTIVCO",
AQ1959="AKTIVCO Coupure ENEO &amp; Baisse de tension","AKTIVCO GRID ONLY",
AQ1959="Coupure ENEO &amp; Baisse de tension","IHS GRID ONLY",
AQ1959="Defaut GE &amp; POWER Cabinet","IHS",
AQ1959="Sharing","Partners",
AQ1959="Sites strategiques &amp; DataCenter","SST &amp; DC",
AQ1959="Exclu","Exclu",
AQ1959="SAT","SAT",
AQ1959="SPARE-ISSUE","SPARE-ISSUE",
AQ1959="Fiber CAmtel","TRANS_FO_CAMTEL",
AQ1959="Fiber AOF","Fiber AOF",
AQ1959="Projet OCM (HUAWEI)","TRAVAUX-HUAWEI",
AQ1959="Projet OCM (NOKIA)","TRAVAUX-NOKIA",
AQ1959="ACCESS-ISSUE","ACCESS-ISSUE",
AQ1959="Projet OCM (ZTE, NOKIA, autres projets)","TRAVAUX OCM",
AQ1959="No root CAuse","No root cause",
AQ1959="ODU HS","PDH",
AQ1959="IP &amp; VLAN","PDH",
AQ1959="Warehouse HUAWEI","SPARE-ISSUE",
AQ1959="SPARE-HS","SPARE-ISSUE",
AQ1959="Power Telco","BSS",AQ1959="no impacts","no impacts"
),"")</f>
        <v>No root cause</v>
      </c>
      <c r="AP1959" s="48" t="str" cm="1">
        <f t="array" ref="AP1959">IFERROR(_xlfn.IFS(
AQ1959="MPR ISSUE","TX ISSUE",
AQ1959="BSS Hardware Issue","RAN ISSUE",
AQ1959="Sites strategiques, MLL, Pylone, etc.","ENVTECH",
AQ1959="AKTIVCO DEFAUT GE &amp; POWER Cabinet","POWER ISSUE",
AQ1959="AKTIVCO Coupure ENEO &amp; Baisse de tension","POWER ISSUE",
AQ1959="Coupure ENEO &amp; Baisse de tension","POWER ISSUE",
AQ1959="Defaut GE &amp; POWER Cabinet","POWER ISSUE",
AQ1959="Sharing","POWER ISSUE",
AQ1959="Sites strategiques &amp; DataCenter","POWER ISSUE",
AQ1959="Exclu","Exclu",
AQ1959="SAT","TX ISSUE",
AQ1959="SPARE-ISSUE","SPARE-ISSUE",
AQ1959="Fiber CAmtel","TX ISSUE",
AQ1959="Fiber AOF","TX ISSUE",
AQ1959="Projet OCM (HUAWEI)","TRAVAUX-HUAWEI",
AQ1959="Projet OCM (NOKIA)","TRAVAUX -NOKIA",
AQ1959="ACCESS-ISSUE","ACCESS-ISSUE",
AQ1959="Projet OCM (ZTE, NOKIA, autres projets)","TRAVAUX OCM",
AQ1959="No root CAuse","No root cause",
AQ1959="ODU HS","TX ISSUE",
AQ1959="IP &amp; VLAN","TX ISSUE",
AQ1959="Warehouse HUAWEI","SPARE-ISSUE",
AQ1959="SPARE-HS","SPARE-ISSUE",
AQ1959="Power Telco","RAN ISSUE",AQ1959="no impacts","no impacts"
),"")</f>
        <v>No root cause</v>
      </c>
      <c r="AQ1959" s="127" t="s">
        <v>5344</v>
      </c>
      <c r="AR1959" s="48" t="str" cm="1">
        <f t="array" ref="AR1959">IFERROR(_xlfn.IFS(
AQ1959="MPR ISSUE","ACTIVE",
AQ1959="BSS Hardware Issue","ACTIVE",
AQ1959="Sites strategiques, MLL, Pylone, etc.","PASSIVE",
AQ1959="AKTIVCO DEFAUT GE &amp; POWER Cabinet","PASSIVE",
AQ1959="AKTIVCO Coupure ENEO &amp; Baisse de tension","PASSIVE",
AQ1959="Coupure ENEO &amp; Baisse de tension","PASSIVE",
AQ1959="Defaut GE &amp; POWER Cabinet","PASSIVE",
AQ1959="Sharing","PASSIVE",
AQ1959="Sites strategiques &amp; DataCenter","PASSIVE",
AQ1959="Exclu","Exclu",
AQ1959="SAT","ACTIVE",
AQ1959="SPARE-ISSUE","SPARE-ISSUE",
AQ1959="Fiber CAmtel","ACTIVE",
AQ1959="Fiber AOF","ACTIVE",
AQ1959="Projet OCM (HUAWEI)","PLANNED WORKS",
AQ1959="Projet OCM (NOKIA)","PLANNED WORKS",
AQ1959="ACCESS-ISSUE","ACCESS-ISSUE",
AQ1959="Projet OCM (ZTE, NOKIA, autres projets)","PLANNED WORKS",
AQ1959="No root CAuse","No root cause",
AQ1959="ODU HS","ACTIVE",
AQ1959="IP &amp; VLAN","ACTIVE",
AQ1959="Warehouse HUAWEI","SPARE-ISSUE",
AQ1959="SPARE-HS","SPARE-ISSUE",
AQ1959="Power Telco","ACTIVE", AQ1959="no impacts","no impacts"
),"")</f>
        <v>No root cause</v>
      </c>
      <c r="AS1959" s="92" t="s">
        <v>5537</v>
      </c>
      <c r="AT1959" s="98" t="s">
        <v>3698</v>
      </c>
      <c r="AV1959" s="17" t="s">
        <v>5537</v>
      </c>
      <c r="AW1959" s="7" t="s">
        <v>5537</v>
      </c>
      <c r="AX1959" s="6" t="s">
        <v>5537</v>
      </c>
      <c r="AY1959" s="7"/>
      <c r="AZ1959" s="3" t="s">
        <v>5537</v>
      </c>
      <c r="BA1959" s="18" t="s">
        <v>5537</v>
      </c>
      <c r="BB1959" s="18" t="s">
        <v>5537</v>
      </c>
      <c r="BC1959" s="18" t="s">
        <v>5537</v>
      </c>
      <c r="BD1959" s="18" t="s">
        <v>5537</v>
      </c>
      <c r="BE1959" s="18" t="s">
        <v>5537</v>
      </c>
      <c r="BF1959" s="18" t="s">
        <v>5537</v>
      </c>
      <c r="BG1959" s="18" t="s">
        <v>5537</v>
      </c>
      <c r="BH1959" s="18" t="s">
        <v>5537</v>
      </c>
      <c r="BI1959" s="18" t="s">
        <v>5537</v>
      </c>
      <c r="BJ1959" s="18" t="s">
        <v>5537</v>
      </c>
      <c r="BK1959" s="18" t="s">
        <v>5537</v>
      </c>
      <c r="BL1959" s="9" t="s">
        <v>5537</v>
      </c>
      <c r="BM1959" s="14" t="s">
        <v>5537</v>
      </c>
      <c r="BN1959" s="14" t="s">
        <v>5537</v>
      </c>
      <c r="BO1959" s="14" t="str">
        <f>_xlfn.XLOOKUP(B1959,'[4]cell downs 18042026 17h'!$B:$B,'[4]cell downs 18042026 17h'!$B:$B,"")</f>
        <v/>
      </c>
      <c r="BP1959" s="14" t="str">
        <f>_xlfn.XLOOKUP(B1959,'[5]Cells Huawei 19042026 15h'!$B:$B,'[5]Cells Huawei 19042026 15h'!$B:$B,"")</f>
        <v/>
      </c>
      <c r="BQ1959" s="9" t="str">
        <f>_xlfn.XLOOKUP(B1959,'[6]cells down 19042026 9H40'!$B:$B,'[6]cells down 19042026 9H40'!$B:$B,"")</f>
        <v/>
      </c>
      <c r="BR1959" s="9" t="s">
        <v>3698</v>
      </c>
      <c r="BS1959" s="9" t="s">
        <v>5537</v>
      </c>
      <c r="BT1959" s="108"/>
    </row>
    <row r="1960" spans="1:72" s="9" customFormat="1" x14ac:dyDescent="0.35">
      <c r="A1960" s="1" t="s">
        <v>3713</v>
      </c>
      <c r="B1960" s="8" t="s">
        <v>3714</v>
      </c>
      <c r="C1960" s="3" t="str">
        <f>_xlfn.XLOOKUP(B1960,'[1]daily break down'!$D:$D,'[1]daily break down'!$E:$E,"")</f>
        <v>CENTRE</v>
      </c>
      <c r="D1960" s="1" t="s">
        <v>21</v>
      </c>
      <c r="E1960" s="1" t="s">
        <v>122</v>
      </c>
      <c r="F1960" s="3" t="s">
        <v>69</v>
      </c>
      <c r="G1960" s="1" t="s">
        <v>3715</v>
      </c>
      <c r="H1960" s="34" t="str">
        <f>_xlfn.XLOOKUP(B1960,[2]CALCULATION!$B:$B,[2]CALCULATION!$H:$H,"")</f>
        <v>ZTE</v>
      </c>
      <c r="I1960" s="28">
        <v>0</v>
      </c>
      <c r="J1960" s="28">
        <v>0</v>
      </c>
      <c r="K1960" s="28">
        <v>0</v>
      </c>
      <c r="L1960" s="28">
        <v>0</v>
      </c>
      <c r="M1960" s="28">
        <v>0</v>
      </c>
      <c r="N1960" s="28">
        <v>0</v>
      </c>
      <c r="O1960" s="28">
        <v>0</v>
      </c>
      <c r="P1960" s="28">
        <v>0</v>
      </c>
      <c r="Q1960" s="28">
        <v>0</v>
      </c>
      <c r="R1960" s="28">
        <v>0</v>
      </c>
      <c r="S1960" s="93">
        <v>0</v>
      </c>
      <c r="T1960" s="93">
        <f>_xlfn.XLOOKUP(B1960,'[3]Nur des jours'!$B:$B,'[3]Nur des jours'!$U:$U,"")</f>
        <v>0</v>
      </c>
      <c r="U1960" s="93">
        <v>0</v>
      </c>
      <c r="V1960" s="93">
        <v>0</v>
      </c>
      <c r="W1960" s="93">
        <v>0</v>
      </c>
      <c r="X1960" s="93">
        <v>0</v>
      </c>
      <c r="Y1960" s="93">
        <v>0</v>
      </c>
      <c r="Z1960" s="93">
        <v>0</v>
      </c>
      <c r="AA1960" s="93">
        <v>0</v>
      </c>
      <c r="AB1960" s="93">
        <v>0</v>
      </c>
      <c r="AC1960" s="93"/>
      <c r="AD1960" s="93">
        <v>0</v>
      </c>
      <c r="AE1960" s="93">
        <v>0</v>
      </c>
      <c r="AF1960" s="93">
        <v>0</v>
      </c>
      <c r="AG1960" s="93"/>
      <c r="AH1960" s="93">
        <v>0</v>
      </c>
      <c r="AI1960" s="93">
        <v>0</v>
      </c>
      <c r="AJ1960" s="93">
        <v>0</v>
      </c>
      <c r="AK1960" s="93">
        <v>0</v>
      </c>
      <c r="AL1960" s="93">
        <v>0</v>
      </c>
      <c r="AM1960" s="49" t="s">
        <v>5559</v>
      </c>
      <c r="AN1960" s="49"/>
      <c r="AO1960" s="48" t="str" cm="1">
        <f t="array" ref="AO1960">IFERROR(_xlfn.IFS(
AQ1960="MPR ISSUE","PDH",
AQ1960="BSS Hardware Issue","BSS",
AQ1960="Sites strategiques, MLL, Pylone, etc.","ENVTECH",
AQ1960="AKTIVCO DEFAUT GE &amp; POWER Cabinet","AKTIVCO",
AQ1960="AKTIVCO Coupure ENEO &amp; Baisse de tension","AKTIVCO GRID ONLY",
AQ1960="Coupure ENEO &amp; Baisse de tension","IHS GRID ONLY",
AQ1960="Defaut GE &amp; POWER Cabinet","IHS",
AQ1960="Sharing","Partners",
AQ1960="Sites strategiques &amp; DataCenter","SST &amp; DC",
AQ1960="Exclu","Exclu",
AQ1960="SAT","SAT",
AQ1960="SPARE-ISSUE","SPARE-ISSUE",
AQ1960="Fiber CAmtel","TRANS_FO_CAMTEL",
AQ1960="Fiber AOF","Fiber AOF",
AQ1960="Projet OCM (HUAWEI)","TRAVAUX-HUAWEI",
AQ1960="Projet OCM (NOKIA)","TRAVAUX-NOKIA",
AQ1960="ACCESS-ISSUE","ACCESS-ISSUE",
AQ1960="Projet OCM (ZTE, NOKIA, autres projets)","TRAVAUX OCM",
AQ1960="No root CAuse","No root cause",
AQ1960="ODU HS","PDH",
AQ1960="IP &amp; VLAN","PDH",
AQ1960="Warehouse HUAWEI","SPARE-ISSUE",
AQ1960="SPARE-HS","SPARE-ISSUE",
AQ1960="Power Telco","BSS",AQ1960="no impacts","no impacts"
),"")</f>
        <v>No root cause</v>
      </c>
      <c r="AP1960" s="48" t="str" cm="1">
        <f t="array" ref="AP1960">IFERROR(_xlfn.IFS(
AQ1960="MPR ISSUE","TX ISSUE",
AQ1960="BSS Hardware Issue","RAN ISSUE",
AQ1960="Sites strategiques, MLL, Pylone, etc.","ENVTECH",
AQ1960="AKTIVCO DEFAUT GE &amp; POWER Cabinet","POWER ISSUE",
AQ1960="AKTIVCO Coupure ENEO &amp; Baisse de tension","POWER ISSUE",
AQ1960="Coupure ENEO &amp; Baisse de tension","POWER ISSUE",
AQ1960="Defaut GE &amp; POWER Cabinet","POWER ISSUE",
AQ1960="Sharing","POWER ISSUE",
AQ1960="Sites strategiques &amp; DataCenter","POWER ISSUE",
AQ1960="Exclu","Exclu",
AQ1960="SAT","TX ISSUE",
AQ1960="SPARE-ISSUE","SPARE-ISSUE",
AQ1960="Fiber CAmtel","TX ISSUE",
AQ1960="Fiber AOF","TX ISSUE",
AQ1960="Projet OCM (HUAWEI)","TRAVAUX-HUAWEI",
AQ1960="Projet OCM (NOKIA)","TRAVAUX -NOKIA",
AQ1960="ACCESS-ISSUE","ACCESS-ISSUE",
AQ1960="Projet OCM (ZTE, NOKIA, autres projets)","TRAVAUX OCM",
AQ1960="No root CAuse","No root cause",
AQ1960="ODU HS","TX ISSUE",
AQ1960="IP &amp; VLAN","TX ISSUE",
AQ1960="Warehouse HUAWEI","SPARE-ISSUE",
AQ1960="SPARE-HS","SPARE-ISSUE",
AQ1960="Power Telco","RAN ISSUE",AQ1960="no impacts","no impacts"
),"")</f>
        <v>No root cause</v>
      </c>
      <c r="AQ1960" s="67" t="s">
        <v>5344</v>
      </c>
      <c r="AR1960" s="48" t="str" cm="1">
        <f t="array" ref="AR1960">IFERROR(_xlfn.IFS(
AQ1960="MPR ISSUE","ACTIVE",
AQ1960="BSS Hardware Issue","ACTIVE",
AQ1960="Sites strategiques, MLL, Pylone, etc.","PASSIVE",
AQ1960="AKTIVCO DEFAUT GE &amp; POWER Cabinet","PASSIVE",
AQ1960="AKTIVCO Coupure ENEO &amp; Baisse de tension","PASSIVE",
AQ1960="Coupure ENEO &amp; Baisse de tension","PASSIVE",
AQ1960="Defaut GE &amp; POWER Cabinet","PASSIVE",
AQ1960="Sharing","PASSIVE",
AQ1960="Sites strategiques &amp; DataCenter","PASSIVE",
AQ1960="Exclu","Exclu",
AQ1960="SAT","ACTIVE",
AQ1960="SPARE-ISSUE","SPARE-ISSUE",
AQ1960="Fiber CAmtel","ACTIVE",
AQ1960="Fiber AOF","ACTIVE",
AQ1960="Projet OCM (HUAWEI)","PLANNED WORKS",
AQ1960="Projet OCM (NOKIA)","PLANNED WORKS",
AQ1960="ACCESS-ISSUE","ACCESS-ISSUE",
AQ1960="Projet OCM (ZTE, NOKIA, autres projets)","PLANNED WORKS",
AQ1960="No root CAuse","No root cause",
AQ1960="ODU HS","ACTIVE",
AQ1960="IP &amp; VLAN","ACTIVE",
AQ1960="Warehouse HUAWEI","SPARE-ISSUE",
AQ1960="SPARE-HS","SPARE-ISSUE",
AQ1960="Power Telco","ACTIVE", AQ1960="no impacts","no impacts"
),"")</f>
        <v>No root cause</v>
      </c>
      <c r="AS1960" s="92" t="s">
        <v>5537</v>
      </c>
      <c r="AT1960" s="98" t="s">
        <v>3714</v>
      </c>
      <c r="AV1960" s="17" t="s">
        <v>5537</v>
      </c>
      <c r="AW1960" s="7" t="s">
        <v>5537</v>
      </c>
      <c r="AX1960" s="6" t="s">
        <v>5537</v>
      </c>
      <c r="AY1960" s="7"/>
      <c r="AZ1960" s="3" t="s">
        <v>5537</v>
      </c>
      <c r="BA1960" s="18" t="s">
        <v>5537</v>
      </c>
      <c r="BB1960" s="18" t="s">
        <v>5537</v>
      </c>
      <c r="BC1960" s="18" t="s">
        <v>5537</v>
      </c>
      <c r="BD1960" s="18" t="s">
        <v>5537</v>
      </c>
      <c r="BE1960" s="18" t="s">
        <v>5537</v>
      </c>
      <c r="BF1960" s="18" t="s">
        <v>5537</v>
      </c>
      <c r="BG1960" s="18" t="s">
        <v>5537</v>
      </c>
      <c r="BH1960" s="18" t="s">
        <v>5537</v>
      </c>
      <c r="BI1960" s="18" t="s">
        <v>5537</v>
      </c>
      <c r="BJ1960" s="18" t="s">
        <v>5537</v>
      </c>
      <c r="BK1960" s="18" t="s">
        <v>5537</v>
      </c>
      <c r="BL1960" s="9" t="s">
        <v>5537</v>
      </c>
      <c r="BM1960" s="14" t="s">
        <v>5537</v>
      </c>
      <c r="BN1960" s="14" t="s">
        <v>5537</v>
      </c>
      <c r="BO1960" s="14" t="str">
        <f>_xlfn.XLOOKUP(B1960,'[4]cell downs 18042026 17h'!$B:$B,'[4]cell downs 18042026 17h'!$B:$B,"")</f>
        <v/>
      </c>
      <c r="BP1960" s="14" t="str">
        <f>_xlfn.XLOOKUP(B1960,'[5]Cells Huawei 19042026 15h'!$B:$B,'[5]Cells Huawei 19042026 15h'!$B:$B,"")</f>
        <v/>
      </c>
      <c r="BQ1960" s="9" t="str">
        <f>_xlfn.XLOOKUP(B1960,'[6]cells down 19042026 9H40'!$B:$B,'[6]cells down 19042026 9H40'!$B:$B,"")</f>
        <v/>
      </c>
      <c r="BR1960" s="9" t="s">
        <v>5537</v>
      </c>
      <c r="BS1960" s="9" t="s">
        <v>318</v>
      </c>
      <c r="BT1960" s="108"/>
    </row>
    <row r="1961" spans="1:72" s="9" customFormat="1" x14ac:dyDescent="0.35">
      <c r="A1961" s="1" t="s">
        <v>3716</v>
      </c>
      <c r="B1961" s="1" t="s">
        <v>3717</v>
      </c>
      <c r="C1961" s="3" t="str">
        <f>_xlfn.XLOOKUP(B1961,'[1]daily break down'!$D:$D,'[1]daily break down'!$E:$E,"")</f>
        <v>CENTRE</v>
      </c>
      <c r="D1961" s="1" t="s">
        <v>21</v>
      </c>
      <c r="E1961" s="1" t="s">
        <v>122</v>
      </c>
      <c r="F1961" s="3" t="s">
        <v>69</v>
      </c>
      <c r="G1961" s="1" t="s">
        <v>3718</v>
      </c>
      <c r="H1961" s="33" t="str">
        <f>_xlfn.XLOOKUP(B1961,[2]CALCULATION!$B:$B,[2]CALCULATION!$H:$H,"")</f>
        <v>NOKIA</v>
      </c>
      <c r="I1961" s="28">
        <v>0</v>
      </c>
      <c r="J1961" s="28">
        <v>0</v>
      </c>
      <c r="K1961" s="28">
        <v>0</v>
      </c>
      <c r="L1961" s="28">
        <v>0</v>
      </c>
      <c r="M1961" s="28">
        <v>0</v>
      </c>
      <c r="N1961" s="28">
        <v>0</v>
      </c>
      <c r="O1961" s="28">
        <v>0</v>
      </c>
      <c r="P1961" s="28">
        <v>0</v>
      </c>
      <c r="Q1961" s="28">
        <v>0</v>
      </c>
      <c r="R1961" s="28">
        <v>0</v>
      </c>
      <c r="S1961" s="93">
        <v>0</v>
      </c>
      <c r="T1961" s="93">
        <f>_xlfn.XLOOKUP(B1961,'[3]Nur des jours'!$B:$B,'[3]Nur des jours'!$U:$U,"")</f>
        <v>0</v>
      </c>
      <c r="U1961" s="93">
        <v>0</v>
      </c>
      <c r="V1961" s="93">
        <v>0</v>
      </c>
      <c r="W1961" s="93">
        <v>0</v>
      </c>
      <c r="X1961" s="93">
        <v>0</v>
      </c>
      <c r="Y1961" s="93">
        <v>0</v>
      </c>
      <c r="Z1961" s="93">
        <v>0</v>
      </c>
      <c r="AA1961" s="93">
        <v>0</v>
      </c>
      <c r="AB1961" s="93">
        <v>0</v>
      </c>
      <c r="AC1961" s="93"/>
      <c r="AD1961" s="93">
        <v>0</v>
      </c>
      <c r="AE1961" s="93">
        <v>0</v>
      </c>
      <c r="AF1961" s="93">
        <v>0</v>
      </c>
      <c r="AG1961" s="93"/>
      <c r="AH1961" s="93">
        <v>0</v>
      </c>
      <c r="AI1961" s="93">
        <v>0</v>
      </c>
      <c r="AJ1961" s="93">
        <v>0</v>
      </c>
      <c r="AK1961" s="93">
        <v>0</v>
      </c>
      <c r="AL1961" s="93">
        <v>0</v>
      </c>
      <c r="AM1961" s="49" t="s">
        <v>5559</v>
      </c>
      <c r="AN1961" s="49"/>
      <c r="AO1961" s="48" t="str" cm="1">
        <f t="array" ref="AO1961">IFERROR(_xlfn.IFS(
AQ1961="MPR ISSUE","PDH",
AQ1961="BSS Hardware Issue","BSS",
AQ1961="Sites strategiques, MLL, Pylone, etc.","ENVTECH",
AQ1961="AKTIVCO DEFAUT GE &amp; POWER Cabinet","AKTIVCO",
AQ1961="AKTIVCO Coupure ENEO &amp; Baisse de tension","AKTIVCO GRID ONLY",
AQ1961="Coupure ENEO &amp; Baisse de tension","IHS GRID ONLY",
AQ1961="Defaut GE &amp; POWER Cabinet","IHS",
AQ1961="Sharing","Partners",
AQ1961="Sites strategiques &amp; DataCenter","SST &amp; DC",
AQ1961="Exclu","Exclu",
AQ1961="SAT","SAT",
AQ1961="SPARE-ISSUE","SPARE-ISSUE",
AQ1961="Fiber CAmtel","TRANS_FO_CAMTEL",
AQ1961="Fiber AOF","Fiber AOF",
AQ1961="Projet OCM (HUAWEI)","TRAVAUX-HUAWEI",
AQ1961="Projet OCM (NOKIA)","TRAVAUX-NOKIA",
AQ1961="ACCESS-ISSUE","ACCESS-ISSUE",
AQ1961="Projet OCM (ZTE, NOKIA, autres projets)","TRAVAUX OCM",
AQ1961="No root CAuse","No root cause",
AQ1961="ODU HS","PDH",
AQ1961="IP &amp; VLAN","PDH",
AQ1961="Warehouse HUAWEI","SPARE-ISSUE",
AQ1961="SPARE-HS","SPARE-ISSUE",
AQ1961="Power Telco","BSS",AQ1961="no impacts","no impacts"
),"")</f>
        <v>No root cause</v>
      </c>
      <c r="AP1961" s="48" t="str" cm="1">
        <f t="array" ref="AP1961">IFERROR(_xlfn.IFS(
AQ1961="MPR ISSUE","TX ISSUE",
AQ1961="BSS Hardware Issue","RAN ISSUE",
AQ1961="Sites strategiques, MLL, Pylone, etc.","ENVTECH",
AQ1961="AKTIVCO DEFAUT GE &amp; POWER Cabinet","POWER ISSUE",
AQ1961="AKTIVCO Coupure ENEO &amp; Baisse de tension","POWER ISSUE",
AQ1961="Coupure ENEO &amp; Baisse de tension","POWER ISSUE",
AQ1961="Defaut GE &amp; POWER Cabinet","POWER ISSUE",
AQ1961="Sharing","POWER ISSUE",
AQ1961="Sites strategiques &amp; DataCenter","POWER ISSUE",
AQ1961="Exclu","Exclu",
AQ1961="SAT","TX ISSUE",
AQ1961="SPARE-ISSUE","SPARE-ISSUE",
AQ1961="Fiber CAmtel","TX ISSUE",
AQ1961="Fiber AOF","TX ISSUE",
AQ1961="Projet OCM (HUAWEI)","TRAVAUX-HUAWEI",
AQ1961="Projet OCM (NOKIA)","TRAVAUX -NOKIA",
AQ1961="ACCESS-ISSUE","ACCESS-ISSUE",
AQ1961="Projet OCM (ZTE, NOKIA, autres projets)","TRAVAUX OCM",
AQ1961="No root CAuse","No root cause",
AQ1961="ODU HS","TX ISSUE",
AQ1961="IP &amp; VLAN","TX ISSUE",
AQ1961="Warehouse HUAWEI","SPARE-ISSUE",
AQ1961="SPARE-HS","SPARE-ISSUE",
AQ1961="Power Telco","RAN ISSUE",AQ1961="no impacts","no impacts"
),"")</f>
        <v>No root cause</v>
      </c>
      <c r="AQ1961" s="67" t="s">
        <v>5344</v>
      </c>
      <c r="AR1961" s="48" t="str" cm="1">
        <f t="array" ref="AR1961">IFERROR(_xlfn.IFS(
AQ1961="MPR ISSUE","ACTIVE",
AQ1961="BSS Hardware Issue","ACTIVE",
AQ1961="Sites strategiques, MLL, Pylone, etc.","PASSIVE",
AQ1961="AKTIVCO DEFAUT GE &amp; POWER Cabinet","PASSIVE",
AQ1961="AKTIVCO Coupure ENEO &amp; Baisse de tension","PASSIVE",
AQ1961="Coupure ENEO &amp; Baisse de tension","PASSIVE",
AQ1961="Defaut GE &amp; POWER Cabinet","PASSIVE",
AQ1961="Sharing","PASSIVE",
AQ1961="Sites strategiques &amp; DataCenter","PASSIVE",
AQ1961="Exclu","Exclu",
AQ1961="SAT","ACTIVE",
AQ1961="SPARE-ISSUE","SPARE-ISSUE",
AQ1961="Fiber CAmtel","ACTIVE",
AQ1961="Fiber AOF","ACTIVE",
AQ1961="Projet OCM (HUAWEI)","PLANNED WORKS",
AQ1961="Projet OCM (NOKIA)","PLANNED WORKS",
AQ1961="ACCESS-ISSUE","ACCESS-ISSUE",
AQ1961="Projet OCM (ZTE, NOKIA, autres projets)","PLANNED WORKS",
AQ1961="No root CAuse","No root cause",
AQ1961="ODU HS","ACTIVE",
AQ1961="IP &amp; VLAN","ACTIVE",
AQ1961="Warehouse HUAWEI","SPARE-ISSUE",
AQ1961="SPARE-HS","SPARE-ISSUE",
AQ1961="Power Telco","ACTIVE", AQ1961="no impacts","no impacts"
),"")</f>
        <v>No root cause</v>
      </c>
      <c r="AS1961" s="92" t="s">
        <v>5537</v>
      </c>
      <c r="AT1961" s="98" t="s">
        <v>3717</v>
      </c>
      <c r="AV1961" s="17" t="s">
        <v>5537</v>
      </c>
      <c r="AW1961" s="7" t="s">
        <v>5537</v>
      </c>
      <c r="AX1961" s="6" t="s">
        <v>5537</v>
      </c>
      <c r="AY1961" s="7"/>
      <c r="AZ1961" s="3" t="s">
        <v>5537</v>
      </c>
      <c r="BA1961" s="18" t="s">
        <v>5537</v>
      </c>
      <c r="BB1961" s="18" t="s">
        <v>5537</v>
      </c>
      <c r="BC1961" s="18" t="s">
        <v>5537</v>
      </c>
      <c r="BD1961" s="18" t="s">
        <v>5537</v>
      </c>
      <c r="BE1961" s="18" t="s">
        <v>5537</v>
      </c>
      <c r="BF1961" s="18" t="s">
        <v>5537</v>
      </c>
      <c r="BG1961" s="18" t="s">
        <v>5537</v>
      </c>
      <c r="BH1961" s="18" t="s">
        <v>5537</v>
      </c>
      <c r="BI1961" s="18" t="s">
        <v>5537</v>
      </c>
      <c r="BJ1961" s="18" t="s">
        <v>5537</v>
      </c>
      <c r="BK1961" s="18" t="s">
        <v>5537</v>
      </c>
      <c r="BL1961" s="9" t="s">
        <v>5537</v>
      </c>
      <c r="BM1961" s="14" t="s">
        <v>5537</v>
      </c>
      <c r="BN1961" s="14" t="s">
        <v>5537</v>
      </c>
      <c r="BO1961" s="14" t="str">
        <f>_xlfn.XLOOKUP(B1961,'[4]cell downs 18042026 17h'!$B:$B,'[4]cell downs 18042026 17h'!$B:$B,"")</f>
        <v/>
      </c>
      <c r="BP1961" s="14" t="str">
        <f>_xlfn.XLOOKUP(B1961,'[5]Cells Huawei 19042026 15h'!$B:$B,'[5]Cells Huawei 19042026 15h'!$B:$B,"")</f>
        <v/>
      </c>
      <c r="BQ1961" s="9" t="str">
        <f>_xlfn.XLOOKUP(B1961,'[6]cells down 19042026 9H40'!$B:$B,'[6]cells down 19042026 9H40'!$B:$B,"")</f>
        <v/>
      </c>
      <c r="BR1961" s="9" t="s">
        <v>5537</v>
      </c>
      <c r="BS1961" s="9" t="s">
        <v>5537</v>
      </c>
      <c r="BT1961" s="108"/>
    </row>
    <row r="1962" spans="1:72" s="9" customFormat="1" x14ac:dyDescent="0.35">
      <c r="A1962" s="1" t="s">
        <v>3728</v>
      </c>
      <c r="B1962" s="8" t="s">
        <v>3729</v>
      </c>
      <c r="C1962" s="3" t="str">
        <f>_xlfn.XLOOKUP(B1962,'[1]daily break down'!$D:$D,'[1]daily break down'!$E:$E,"")</f>
        <v>OUEST</v>
      </c>
      <c r="D1962" s="1" t="s">
        <v>21</v>
      </c>
      <c r="E1962" s="1" t="s">
        <v>80</v>
      </c>
      <c r="F1962" s="3" t="s">
        <v>102</v>
      </c>
      <c r="G1962" s="1" t="s">
        <v>3728</v>
      </c>
      <c r="H1962" s="32" t="str">
        <f>_xlfn.XLOOKUP(B1962,[2]CALCULATION!$B:$B,[2]CALCULATION!$H:$H,"")</f>
        <v>HUAWEI</v>
      </c>
      <c r="I1962" s="28">
        <v>0</v>
      </c>
      <c r="J1962" s="28">
        <v>0</v>
      </c>
      <c r="K1962" s="28">
        <v>0</v>
      </c>
      <c r="L1962" s="28">
        <v>0</v>
      </c>
      <c r="M1962" s="28">
        <v>0</v>
      </c>
      <c r="N1962" s="28">
        <v>0</v>
      </c>
      <c r="O1962" s="28">
        <v>0</v>
      </c>
      <c r="P1962" s="28">
        <v>0</v>
      </c>
      <c r="Q1962" s="28">
        <v>0</v>
      </c>
      <c r="R1962" s="28">
        <v>0</v>
      </c>
      <c r="S1962" s="93">
        <v>0</v>
      </c>
      <c r="T1962" s="93">
        <f>_xlfn.XLOOKUP(B1962,'[3]Nur des jours'!$B:$B,'[3]Nur des jours'!$U:$U,"")</f>
        <v>0</v>
      </c>
      <c r="U1962" s="93">
        <v>0</v>
      </c>
      <c r="V1962" s="93">
        <v>0</v>
      </c>
      <c r="W1962" s="93">
        <v>0</v>
      </c>
      <c r="X1962" s="93">
        <v>0</v>
      </c>
      <c r="Y1962" s="93">
        <v>0</v>
      </c>
      <c r="Z1962" s="93">
        <v>0</v>
      </c>
      <c r="AA1962" s="93">
        <v>0</v>
      </c>
      <c r="AB1962" s="93">
        <v>0</v>
      </c>
      <c r="AC1962" s="93"/>
      <c r="AD1962" s="93">
        <v>0</v>
      </c>
      <c r="AE1962" s="93">
        <v>0</v>
      </c>
      <c r="AF1962" s="93">
        <v>0</v>
      </c>
      <c r="AG1962" s="93"/>
      <c r="AH1962" s="93">
        <v>0</v>
      </c>
      <c r="AI1962" s="93">
        <v>0</v>
      </c>
      <c r="AJ1962" s="93">
        <v>0</v>
      </c>
      <c r="AK1962" s="93">
        <v>0</v>
      </c>
      <c r="AL1962" s="93">
        <v>0</v>
      </c>
      <c r="AM1962" s="49" t="s">
        <v>5559</v>
      </c>
      <c r="AN1962" s="49"/>
      <c r="AO1962" s="48" t="str" cm="1">
        <f t="array" ref="AO1962">IFERROR(_xlfn.IFS(
AQ1962="MPR ISSUE","PDH",
AQ1962="BSS Hardware Issue","BSS",
AQ1962="Sites strategiques, MLL, Pylone, etc.","ENVTECH",
AQ1962="AKTIVCO DEFAUT GE &amp; POWER Cabinet","AKTIVCO",
AQ1962="AKTIVCO Coupure ENEO &amp; Baisse de tension","AKTIVCO GRID ONLY",
AQ1962="Coupure ENEO &amp; Baisse de tension","IHS GRID ONLY",
AQ1962="Defaut GE &amp; POWER Cabinet","IHS",
AQ1962="Sharing","Partners",
AQ1962="Sites strategiques &amp; DataCenter","SST &amp; DC",
AQ1962="Exclu","Exclu",
AQ1962="SAT","SAT",
AQ1962="SPARE-ISSUE","SPARE-ISSUE",
AQ1962="Fiber CAmtel","TRANS_FO_CAMTEL",
AQ1962="Fiber AOF","Fiber AOF",
AQ1962="Projet OCM (HUAWEI)","TRAVAUX-HUAWEI",
AQ1962="Projet OCM (NOKIA)","TRAVAUX-NOKIA",
AQ1962="ACCESS-ISSUE","ACCESS-ISSUE",
AQ1962="Projet OCM (ZTE, NOKIA, autres projets)","TRAVAUX OCM",
AQ1962="No root CAuse","No root cause",
AQ1962="ODU HS","PDH",
AQ1962="IP &amp; VLAN","PDH",
AQ1962="Warehouse HUAWEI","SPARE-ISSUE",
AQ1962="SPARE-HS","SPARE-ISSUE",
AQ1962="Power Telco","BSS",AQ1962="no impacts","no impacts"
),"")</f>
        <v>No root cause</v>
      </c>
      <c r="AP1962" s="48" t="str" cm="1">
        <f t="array" ref="AP1962">IFERROR(_xlfn.IFS(
AQ1962="MPR ISSUE","TX ISSUE",
AQ1962="BSS Hardware Issue","RAN ISSUE",
AQ1962="Sites strategiques, MLL, Pylone, etc.","ENVTECH",
AQ1962="AKTIVCO DEFAUT GE &amp; POWER Cabinet","POWER ISSUE",
AQ1962="AKTIVCO Coupure ENEO &amp; Baisse de tension","POWER ISSUE",
AQ1962="Coupure ENEO &amp; Baisse de tension","POWER ISSUE",
AQ1962="Defaut GE &amp; POWER Cabinet","POWER ISSUE",
AQ1962="Sharing","POWER ISSUE",
AQ1962="Sites strategiques &amp; DataCenter","POWER ISSUE",
AQ1962="Exclu","Exclu",
AQ1962="SAT","TX ISSUE",
AQ1962="SPARE-ISSUE","SPARE-ISSUE",
AQ1962="Fiber CAmtel","TX ISSUE",
AQ1962="Fiber AOF","TX ISSUE",
AQ1962="Projet OCM (HUAWEI)","TRAVAUX-HUAWEI",
AQ1962="Projet OCM (NOKIA)","TRAVAUX -NOKIA",
AQ1962="ACCESS-ISSUE","ACCESS-ISSUE",
AQ1962="Projet OCM (ZTE, NOKIA, autres projets)","TRAVAUX OCM",
AQ1962="No root CAuse","No root cause",
AQ1962="ODU HS","TX ISSUE",
AQ1962="IP &amp; VLAN","TX ISSUE",
AQ1962="Warehouse HUAWEI","SPARE-ISSUE",
AQ1962="SPARE-HS","SPARE-ISSUE",
AQ1962="Power Telco","RAN ISSUE",AQ1962="no impacts","no impacts"
),"")</f>
        <v>No root cause</v>
      </c>
      <c r="AQ1962" s="67" t="s">
        <v>5344</v>
      </c>
      <c r="AR1962" s="48" t="str" cm="1">
        <f t="array" ref="AR1962">IFERROR(_xlfn.IFS(
AQ1962="MPR ISSUE","ACTIVE",
AQ1962="BSS Hardware Issue","ACTIVE",
AQ1962="Sites strategiques, MLL, Pylone, etc.","PASSIVE",
AQ1962="AKTIVCO DEFAUT GE &amp; POWER Cabinet","PASSIVE",
AQ1962="AKTIVCO Coupure ENEO &amp; Baisse de tension","PASSIVE",
AQ1962="Coupure ENEO &amp; Baisse de tension","PASSIVE",
AQ1962="Defaut GE &amp; POWER Cabinet","PASSIVE",
AQ1962="Sharing","PASSIVE",
AQ1962="Sites strategiques &amp; DataCenter","PASSIVE",
AQ1962="Exclu","Exclu",
AQ1962="SAT","ACTIVE",
AQ1962="SPARE-ISSUE","SPARE-ISSUE",
AQ1962="Fiber CAmtel","ACTIVE",
AQ1962="Fiber AOF","ACTIVE",
AQ1962="Projet OCM (HUAWEI)","PLANNED WORKS",
AQ1962="Projet OCM (NOKIA)","PLANNED WORKS",
AQ1962="ACCESS-ISSUE","ACCESS-ISSUE",
AQ1962="Projet OCM (ZTE, NOKIA, autres projets)","PLANNED WORKS",
AQ1962="No root CAuse","No root cause",
AQ1962="ODU HS","ACTIVE",
AQ1962="IP &amp; VLAN","ACTIVE",
AQ1962="Warehouse HUAWEI","SPARE-ISSUE",
AQ1962="SPARE-HS","SPARE-ISSUE",
AQ1962="Power Telco","ACTIVE", AQ1962="no impacts","no impacts"
),"")</f>
        <v>No root cause</v>
      </c>
      <c r="AS1962" s="92" t="s">
        <v>5537</v>
      </c>
      <c r="AT1962" s="98" t="s">
        <v>3729</v>
      </c>
      <c r="AV1962" s="17" t="s">
        <v>5537</v>
      </c>
      <c r="AW1962" s="7" t="s">
        <v>5537</v>
      </c>
      <c r="AX1962" s="6" t="s">
        <v>5537</v>
      </c>
      <c r="AY1962" s="7"/>
      <c r="AZ1962" s="3" t="s">
        <v>5537</v>
      </c>
      <c r="BA1962" s="18" t="s">
        <v>5537</v>
      </c>
      <c r="BB1962" s="18" t="s">
        <v>5537</v>
      </c>
      <c r="BC1962" s="18" t="s">
        <v>5537</v>
      </c>
      <c r="BD1962" s="18" t="s">
        <v>5537</v>
      </c>
      <c r="BE1962" s="18" t="s">
        <v>5537</v>
      </c>
      <c r="BF1962" s="18" t="s">
        <v>5537</v>
      </c>
      <c r="BG1962" s="18" t="s">
        <v>5537</v>
      </c>
      <c r="BH1962" s="18" t="s">
        <v>5537</v>
      </c>
      <c r="BI1962" s="18" t="s">
        <v>5537</v>
      </c>
      <c r="BJ1962" s="18" t="s">
        <v>5537</v>
      </c>
      <c r="BK1962" s="18" t="s">
        <v>5537</v>
      </c>
      <c r="BL1962" s="9" t="s">
        <v>5537</v>
      </c>
      <c r="BM1962" s="14" t="s">
        <v>5537</v>
      </c>
      <c r="BN1962" s="14" t="s">
        <v>5537</v>
      </c>
      <c r="BO1962" s="14" t="str">
        <f>_xlfn.XLOOKUP(B1962,'[4]cell downs 18042026 17h'!$B:$B,'[4]cell downs 18042026 17h'!$B:$B,"")</f>
        <v/>
      </c>
      <c r="BP1962" s="14" t="str">
        <f>_xlfn.XLOOKUP(B1962,'[5]Cells Huawei 19042026 15h'!$B:$B,'[5]Cells Huawei 19042026 15h'!$B:$B,"")</f>
        <v/>
      </c>
      <c r="BQ1962" s="9" t="str">
        <f>_xlfn.XLOOKUP(B1962,'[6]cells down 19042026 9H40'!$B:$B,'[6]cells down 19042026 9H40'!$B:$B,"")</f>
        <v/>
      </c>
      <c r="BR1962" s="9" t="s">
        <v>5537</v>
      </c>
      <c r="BS1962" s="9" t="s">
        <v>594</v>
      </c>
      <c r="BT1962" s="108"/>
    </row>
    <row r="1963" spans="1:72" s="9" customFormat="1" x14ac:dyDescent="0.35">
      <c r="A1963" s="1" t="s">
        <v>3767</v>
      </c>
      <c r="B1963" s="8" t="s">
        <v>3768</v>
      </c>
      <c r="C1963" s="3" t="str">
        <f>_xlfn.XLOOKUP(B1963,'[1]daily break down'!$D:$D,'[1]daily break down'!$E:$E,"")</f>
        <v>CENTRE</v>
      </c>
      <c r="D1963" s="1" t="s">
        <v>11</v>
      </c>
      <c r="E1963" s="1" t="s">
        <v>66</v>
      </c>
      <c r="F1963" s="3" t="s">
        <v>69</v>
      </c>
      <c r="G1963" s="1" t="s">
        <v>1392</v>
      </c>
      <c r="H1963" s="34" t="str">
        <f>_xlfn.XLOOKUP(B1963,[2]CALCULATION!$B:$B,[2]CALCULATION!$H:$H,"")</f>
        <v>ZTE</v>
      </c>
      <c r="I1963" s="28">
        <v>0</v>
      </c>
      <c r="J1963" s="28">
        <v>0</v>
      </c>
      <c r="K1963" s="28">
        <v>0</v>
      </c>
      <c r="L1963" s="28">
        <v>0</v>
      </c>
      <c r="M1963" s="28">
        <v>0</v>
      </c>
      <c r="N1963" s="28">
        <v>0</v>
      </c>
      <c r="O1963" s="28">
        <v>0</v>
      </c>
      <c r="P1963" s="28">
        <v>0</v>
      </c>
      <c r="Q1963" s="28">
        <v>0</v>
      </c>
      <c r="R1963" s="28">
        <v>0</v>
      </c>
      <c r="S1963" s="93">
        <v>0</v>
      </c>
      <c r="T1963" s="93">
        <f>_xlfn.XLOOKUP(B1963,'[3]Nur des jours'!$B:$B,'[3]Nur des jours'!$U:$U,"")</f>
        <v>0</v>
      </c>
      <c r="U1963" s="93">
        <v>0</v>
      </c>
      <c r="V1963" s="93">
        <v>0</v>
      </c>
      <c r="W1963" s="93">
        <v>0</v>
      </c>
      <c r="X1963" s="93">
        <v>0</v>
      </c>
      <c r="Y1963" s="93">
        <v>0</v>
      </c>
      <c r="Z1963" s="93">
        <v>0</v>
      </c>
      <c r="AA1963" s="93">
        <v>0</v>
      </c>
      <c r="AB1963" s="93">
        <v>0</v>
      </c>
      <c r="AC1963" s="93"/>
      <c r="AD1963" s="93">
        <v>0</v>
      </c>
      <c r="AE1963" s="93">
        <v>0</v>
      </c>
      <c r="AF1963" s="93">
        <v>0</v>
      </c>
      <c r="AG1963" s="93"/>
      <c r="AH1963" s="93">
        <v>0</v>
      </c>
      <c r="AI1963" s="93">
        <v>0</v>
      </c>
      <c r="AJ1963" s="93">
        <v>0</v>
      </c>
      <c r="AK1963" s="93">
        <v>0</v>
      </c>
      <c r="AL1963" s="93">
        <v>0</v>
      </c>
      <c r="AM1963" s="49" t="s">
        <v>5559</v>
      </c>
      <c r="AN1963" s="49"/>
      <c r="AO1963" s="48" t="str" cm="1">
        <f t="array" ref="AO1963">IFERROR(_xlfn.IFS(
AQ1963="MPR ISSUE","PDH",
AQ1963="BSS Hardware Issue","BSS",
AQ1963="Sites strategiques, MLL, Pylone, etc.","ENVTECH",
AQ1963="AKTIVCO DEFAUT GE &amp; POWER Cabinet","AKTIVCO",
AQ1963="AKTIVCO Coupure ENEO &amp; Baisse de tension","AKTIVCO GRID ONLY",
AQ1963="Coupure ENEO &amp; Baisse de tension","IHS GRID ONLY",
AQ1963="Defaut GE &amp; POWER Cabinet","IHS",
AQ1963="Sharing","Partners",
AQ1963="Sites strategiques &amp; DataCenter","SST &amp; DC",
AQ1963="Exclu","Exclu",
AQ1963="SAT","SAT",
AQ1963="SPARE-ISSUE","SPARE-ISSUE",
AQ1963="Fiber CAmtel","TRANS_FO_CAMTEL",
AQ1963="Fiber AOF","Fiber AOF",
AQ1963="Projet OCM (HUAWEI)","TRAVAUX-HUAWEI",
AQ1963="Projet OCM (NOKIA)","TRAVAUX-NOKIA",
AQ1963="ACCESS-ISSUE","ACCESS-ISSUE",
AQ1963="Projet OCM (ZTE, NOKIA, autres projets)","TRAVAUX OCM",
AQ1963="No root CAuse","No root cause",
AQ1963="ODU HS","PDH",
AQ1963="IP &amp; VLAN","PDH",
AQ1963="Warehouse HUAWEI","SPARE-ISSUE",
AQ1963="SPARE-HS","SPARE-ISSUE",
AQ1963="Power Telco","BSS",AQ1963="no impacts","no impacts"
),"")</f>
        <v>No root cause</v>
      </c>
      <c r="AP1963" s="48" t="str" cm="1">
        <f t="array" ref="AP1963">IFERROR(_xlfn.IFS(
AQ1963="MPR ISSUE","TX ISSUE",
AQ1963="BSS Hardware Issue","RAN ISSUE",
AQ1963="Sites strategiques, MLL, Pylone, etc.","ENVTECH",
AQ1963="AKTIVCO DEFAUT GE &amp; POWER Cabinet","POWER ISSUE",
AQ1963="AKTIVCO Coupure ENEO &amp; Baisse de tension","POWER ISSUE",
AQ1963="Coupure ENEO &amp; Baisse de tension","POWER ISSUE",
AQ1963="Defaut GE &amp; POWER Cabinet","POWER ISSUE",
AQ1963="Sharing","POWER ISSUE",
AQ1963="Sites strategiques &amp; DataCenter","POWER ISSUE",
AQ1963="Exclu","Exclu",
AQ1963="SAT","TX ISSUE",
AQ1963="SPARE-ISSUE","SPARE-ISSUE",
AQ1963="Fiber CAmtel","TX ISSUE",
AQ1963="Fiber AOF","TX ISSUE",
AQ1963="Projet OCM (HUAWEI)","TRAVAUX-HUAWEI",
AQ1963="Projet OCM (NOKIA)","TRAVAUX -NOKIA",
AQ1963="ACCESS-ISSUE","ACCESS-ISSUE",
AQ1963="Projet OCM (ZTE, NOKIA, autres projets)","TRAVAUX OCM",
AQ1963="No root CAuse","No root cause",
AQ1963="ODU HS","TX ISSUE",
AQ1963="IP &amp; VLAN","TX ISSUE",
AQ1963="Warehouse HUAWEI","SPARE-ISSUE",
AQ1963="SPARE-HS","SPARE-ISSUE",
AQ1963="Power Telco","RAN ISSUE",AQ1963="no impacts","no impacts"
),"")</f>
        <v>No root cause</v>
      </c>
      <c r="AQ1963" s="127" t="s">
        <v>5344</v>
      </c>
      <c r="AR1963" s="48" t="str" cm="1">
        <f t="array" ref="AR1963">IFERROR(_xlfn.IFS(
AQ1963="MPR ISSUE","ACTIVE",
AQ1963="BSS Hardware Issue","ACTIVE",
AQ1963="Sites strategiques, MLL, Pylone, etc.","PASSIVE",
AQ1963="AKTIVCO DEFAUT GE &amp; POWER Cabinet","PASSIVE",
AQ1963="AKTIVCO Coupure ENEO &amp; Baisse de tension","PASSIVE",
AQ1963="Coupure ENEO &amp; Baisse de tension","PASSIVE",
AQ1963="Defaut GE &amp; POWER Cabinet","PASSIVE",
AQ1963="Sharing","PASSIVE",
AQ1963="Sites strategiques &amp; DataCenter","PASSIVE",
AQ1963="Exclu","Exclu",
AQ1963="SAT","ACTIVE",
AQ1963="SPARE-ISSUE","SPARE-ISSUE",
AQ1963="Fiber CAmtel","ACTIVE",
AQ1963="Fiber AOF","ACTIVE",
AQ1963="Projet OCM (HUAWEI)","PLANNED WORKS",
AQ1963="Projet OCM (NOKIA)","PLANNED WORKS",
AQ1963="ACCESS-ISSUE","ACCESS-ISSUE",
AQ1963="Projet OCM (ZTE, NOKIA, autres projets)","PLANNED WORKS",
AQ1963="No root CAuse","No root cause",
AQ1963="ODU HS","ACTIVE",
AQ1963="IP &amp; VLAN","ACTIVE",
AQ1963="Warehouse HUAWEI","SPARE-ISSUE",
AQ1963="SPARE-HS","SPARE-ISSUE",
AQ1963="Power Telco","ACTIVE", AQ1963="no impacts","no impacts"
),"")</f>
        <v>No root cause</v>
      </c>
      <c r="AS1963" s="92" t="s">
        <v>5537</v>
      </c>
      <c r="AT1963" s="98" t="s">
        <v>3768</v>
      </c>
      <c r="AV1963" s="17" t="s">
        <v>5537</v>
      </c>
      <c r="AW1963" s="7" t="s">
        <v>5537</v>
      </c>
      <c r="AX1963" s="6" t="s">
        <v>5537</v>
      </c>
      <c r="AY1963" s="7"/>
      <c r="AZ1963" s="3" t="s">
        <v>5537</v>
      </c>
      <c r="BA1963" s="18" t="s">
        <v>5537</v>
      </c>
      <c r="BB1963" s="18" t="s">
        <v>5537</v>
      </c>
      <c r="BC1963" s="18" t="s">
        <v>5537</v>
      </c>
      <c r="BD1963" s="18" t="s">
        <v>5537</v>
      </c>
      <c r="BE1963" s="18" t="s">
        <v>5537</v>
      </c>
      <c r="BF1963" s="18" t="s">
        <v>5537</v>
      </c>
      <c r="BG1963" s="18" t="s">
        <v>5537</v>
      </c>
      <c r="BH1963" s="18" t="s">
        <v>5537</v>
      </c>
      <c r="BI1963" s="18" t="s">
        <v>5537</v>
      </c>
      <c r="BJ1963" s="18" t="s">
        <v>5537</v>
      </c>
      <c r="BK1963" s="18" t="s">
        <v>5537</v>
      </c>
      <c r="BL1963" s="9" t="s">
        <v>5537</v>
      </c>
      <c r="BM1963" s="14" t="s">
        <v>5537</v>
      </c>
      <c r="BN1963" s="14" t="s">
        <v>5537</v>
      </c>
      <c r="BO1963" s="14" t="str">
        <f>_xlfn.XLOOKUP(B1963,'[4]cell downs 18042026 17h'!$B:$B,'[4]cell downs 18042026 17h'!$B:$B,"")</f>
        <v/>
      </c>
      <c r="BP1963" s="14" t="str">
        <f>_xlfn.XLOOKUP(B1963,'[5]Cells Huawei 19042026 15h'!$B:$B,'[5]Cells Huawei 19042026 15h'!$B:$B,"")</f>
        <v/>
      </c>
      <c r="BQ1963" s="9" t="str">
        <f>_xlfn.XLOOKUP(B1963,'[6]cells down 19042026 9H40'!$B:$B,'[6]cells down 19042026 9H40'!$B:$B,"")</f>
        <v/>
      </c>
      <c r="BR1963" s="9" t="s">
        <v>5537</v>
      </c>
      <c r="BS1963" s="9" t="s">
        <v>1713</v>
      </c>
      <c r="BT1963" s="108"/>
    </row>
    <row r="1964" spans="1:72" s="9" customFormat="1" x14ac:dyDescent="0.35">
      <c r="A1964" s="1" t="s">
        <v>3771</v>
      </c>
      <c r="B1964" s="8" t="s">
        <v>3772</v>
      </c>
      <c r="C1964" s="3" t="str">
        <f>_xlfn.XLOOKUP(B1964,'[1]daily break down'!$D:$D,'[1]daily break down'!$E:$E,"")</f>
        <v>CENTRE</v>
      </c>
      <c r="D1964" s="1" t="s">
        <v>21</v>
      </c>
      <c r="E1964" s="1" t="s">
        <v>188</v>
      </c>
      <c r="F1964" s="3" t="s">
        <v>37</v>
      </c>
      <c r="G1964" s="1" t="s">
        <v>3771</v>
      </c>
      <c r="H1964" s="34" t="str">
        <f>_xlfn.XLOOKUP(B1964,[2]CALCULATION!$B:$B,[2]CALCULATION!$H:$H,"")</f>
        <v>ZTE</v>
      </c>
      <c r="I1964" s="28">
        <v>0</v>
      </c>
      <c r="J1964" s="28">
        <v>0</v>
      </c>
      <c r="K1964" s="28">
        <v>0</v>
      </c>
      <c r="L1964" s="28">
        <v>0</v>
      </c>
      <c r="M1964" s="28">
        <v>0</v>
      </c>
      <c r="N1964" s="28">
        <v>0</v>
      </c>
      <c r="O1964" s="28">
        <v>0</v>
      </c>
      <c r="P1964" s="28">
        <v>0</v>
      </c>
      <c r="Q1964" s="28">
        <v>0</v>
      </c>
      <c r="R1964" s="28">
        <v>0</v>
      </c>
      <c r="S1964" s="93">
        <v>0</v>
      </c>
      <c r="T1964" s="93">
        <f>_xlfn.XLOOKUP(B1964,'[3]Nur des jours'!$B:$B,'[3]Nur des jours'!$U:$U,"")</f>
        <v>0</v>
      </c>
      <c r="U1964" s="93">
        <v>0</v>
      </c>
      <c r="V1964" s="93">
        <v>0</v>
      </c>
      <c r="W1964" s="93">
        <v>0</v>
      </c>
      <c r="X1964" s="93">
        <v>0</v>
      </c>
      <c r="Y1964" s="93">
        <v>0</v>
      </c>
      <c r="Z1964" s="93">
        <v>0</v>
      </c>
      <c r="AA1964" s="93">
        <v>0</v>
      </c>
      <c r="AB1964" s="93">
        <v>0</v>
      </c>
      <c r="AC1964" s="93"/>
      <c r="AD1964" s="93">
        <v>0</v>
      </c>
      <c r="AE1964" s="93">
        <v>0</v>
      </c>
      <c r="AF1964" s="93">
        <v>0</v>
      </c>
      <c r="AG1964" s="93"/>
      <c r="AH1964" s="93">
        <v>0</v>
      </c>
      <c r="AI1964" s="93">
        <v>0</v>
      </c>
      <c r="AJ1964" s="93">
        <v>0</v>
      </c>
      <c r="AK1964" s="93">
        <v>0</v>
      </c>
      <c r="AL1964" s="93">
        <v>0</v>
      </c>
      <c r="AM1964" s="49" t="s">
        <v>5559</v>
      </c>
      <c r="AN1964" s="49"/>
      <c r="AO1964" s="48" t="str" cm="1">
        <f t="array" ref="AO1964">IFERROR(_xlfn.IFS(
AQ1964="MPR ISSUE","PDH",
AQ1964="BSS Hardware Issue","BSS",
AQ1964="Sites strategiques, MLL, Pylone, etc.","ENVTECH",
AQ1964="AKTIVCO DEFAUT GE &amp; POWER Cabinet","AKTIVCO",
AQ1964="AKTIVCO Coupure ENEO &amp; Baisse de tension","AKTIVCO GRID ONLY",
AQ1964="Coupure ENEO &amp; Baisse de tension","IHS GRID ONLY",
AQ1964="Defaut GE &amp; POWER Cabinet","IHS",
AQ1964="Sharing","Partners",
AQ1964="Sites strategiques &amp; DataCenter","SST &amp; DC",
AQ1964="Exclu","Exclu",
AQ1964="SAT","SAT",
AQ1964="SPARE-ISSUE","SPARE-ISSUE",
AQ1964="Fiber CAmtel","TRANS_FO_CAMTEL",
AQ1964="Fiber AOF","Fiber AOF",
AQ1964="Projet OCM (HUAWEI)","TRAVAUX-HUAWEI",
AQ1964="Projet OCM (NOKIA)","TRAVAUX-NOKIA",
AQ1964="ACCESS-ISSUE","ACCESS-ISSUE",
AQ1964="Projet OCM (ZTE, NOKIA, autres projets)","TRAVAUX OCM",
AQ1964="No root CAuse","No root cause",
AQ1964="ODU HS","PDH",
AQ1964="IP &amp; VLAN","PDH",
AQ1964="Warehouse HUAWEI","SPARE-ISSUE",
AQ1964="SPARE-HS","SPARE-ISSUE",
AQ1964="Power Telco","BSS",AQ1964="no impacts","no impacts"
),"")</f>
        <v>No root cause</v>
      </c>
      <c r="AP1964" s="48" t="str" cm="1">
        <f t="array" ref="AP1964">IFERROR(_xlfn.IFS(
AQ1964="MPR ISSUE","TX ISSUE",
AQ1964="BSS Hardware Issue","RAN ISSUE",
AQ1964="Sites strategiques, MLL, Pylone, etc.","ENVTECH",
AQ1964="AKTIVCO DEFAUT GE &amp; POWER Cabinet","POWER ISSUE",
AQ1964="AKTIVCO Coupure ENEO &amp; Baisse de tension","POWER ISSUE",
AQ1964="Coupure ENEO &amp; Baisse de tension","POWER ISSUE",
AQ1964="Defaut GE &amp; POWER Cabinet","POWER ISSUE",
AQ1964="Sharing","POWER ISSUE",
AQ1964="Sites strategiques &amp; DataCenter","POWER ISSUE",
AQ1964="Exclu","Exclu",
AQ1964="SAT","TX ISSUE",
AQ1964="SPARE-ISSUE","SPARE-ISSUE",
AQ1964="Fiber CAmtel","TX ISSUE",
AQ1964="Fiber AOF","TX ISSUE",
AQ1964="Projet OCM (HUAWEI)","TRAVAUX-HUAWEI",
AQ1964="Projet OCM (NOKIA)","TRAVAUX -NOKIA",
AQ1964="ACCESS-ISSUE","ACCESS-ISSUE",
AQ1964="Projet OCM (ZTE, NOKIA, autres projets)","TRAVAUX OCM",
AQ1964="No root CAuse","No root cause",
AQ1964="ODU HS","TX ISSUE",
AQ1964="IP &amp; VLAN","TX ISSUE",
AQ1964="Warehouse HUAWEI","SPARE-ISSUE",
AQ1964="SPARE-HS","SPARE-ISSUE",
AQ1964="Power Telco","RAN ISSUE",AQ1964="no impacts","no impacts"
),"")</f>
        <v>No root cause</v>
      </c>
      <c r="AQ1964" s="67" t="s">
        <v>5344</v>
      </c>
      <c r="AR1964" s="48" t="str" cm="1">
        <f t="array" ref="AR1964">IFERROR(_xlfn.IFS(
AQ1964="MPR ISSUE","ACTIVE",
AQ1964="BSS Hardware Issue","ACTIVE",
AQ1964="Sites strategiques, MLL, Pylone, etc.","PASSIVE",
AQ1964="AKTIVCO DEFAUT GE &amp; POWER Cabinet","PASSIVE",
AQ1964="AKTIVCO Coupure ENEO &amp; Baisse de tension","PASSIVE",
AQ1964="Coupure ENEO &amp; Baisse de tension","PASSIVE",
AQ1964="Defaut GE &amp; POWER Cabinet","PASSIVE",
AQ1964="Sharing","PASSIVE",
AQ1964="Sites strategiques &amp; DataCenter","PASSIVE",
AQ1964="Exclu","Exclu",
AQ1964="SAT","ACTIVE",
AQ1964="SPARE-ISSUE","SPARE-ISSUE",
AQ1964="Fiber CAmtel","ACTIVE",
AQ1964="Fiber AOF","ACTIVE",
AQ1964="Projet OCM (HUAWEI)","PLANNED WORKS",
AQ1964="Projet OCM (NOKIA)","PLANNED WORKS",
AQ1964="ACCESS-ISSUE","ACCESS-ISSUE",
AQ1964="Projet OCM (ZTE, NOKIA, autres projets)","PLANNED WORKS",
AQ1964="No root CAuse","No root cause",
AQ1964="ODU HS","ACTIVE",
AQ1964="IP &amp; VLAN","ACTIVE",
AQ1964="Warehouse HUAWEI","SPARE-ISSUE",
AQ1964="SPARE-HS","SPARE-ISSUE",
AQ1964="Power Telco","ACTIVE", AQ1964="no impacts","no impacts"
),"")</f>
        <v>No root cause</v>
      </c>
      <c r="AS1964" s="92" t="s">
        <v>5537</v>
      </c>
      <c r="AT1964" s="98" t="s">
        <v>3772</v>
      </c>
      <c r="AV1964" s="17" t="s">
        <v>5537</v>
      </c>
      <c r="AW1964" s="7" t="s">
        <v>5537</v>
      </c>
      <c r="AX1964" s="6" t="s">
        <v>5537</v>
      </c>
      <c r="AY1964" s="7"/>
      <c r="AZ1964" s="3" t="s">
        <v>5537</v>
      </c>
      <c r="BA1964" s="18" t="s">
        <v>5537</v>
      </c>
      <c r="BB1964" s="18" t="s">
        <v>5537</v>
      </c>
      <c r="BC1964" s="18" t="s">
        <v>5537</v>
      </c>
      <c r="BD1964" s="18" t="s">
        <v>5537</v>
      </c>
      <c r="BE1964" s="18" t="s">
        <v>5537</v>
      </c>
      <c r="BF1964" s="18" t="s">
        <v>5537</v>
      </c>
      <c r="BG1964" s="18" t="s">
        <v>5537</v>
      </c>
      <c r="BH1964" s="18" t="s">
        <v>5537</v>
      </c>
      <c r="BI1964" s="18" t="s">
        <v>5537</v>
      </c>
      <c r="BJ1964" s="18" t="s">
        <v>5537</v>
      </c>
      <c r="BK1964" s="18" t="s">
        <v>5537</v>
      </c>
      <c r="BL1964" s="9" t="s">
        <v>5537</v>
      </c>
      <c r="BM1964" s="14" t="s">
        <v>5537</v>
      </c>
      <c r="BN1964" s="14" t="s">
        <v>5537</v>
      </c>
      <c r="BO1964" s="14" t="str">
        <f>_xlfn.XLOOKUP(B1964,'[4]cell downs 18042026 17h'!$B:$B,'[4]cell downs 18042026 17h'!$B:$B,"")</f>
        <v/>
      </c>
      <c r="BP1964" s="14" t="str">
        <f>_xlfn.XLOOKUP(B1964,'[5]Cells Huawei 19042026 15h'!$B:$B,'[5]Cells Huawei 19042026 15h'!$B:$B,"")</f>
        <v/>
      </c>
      <c r="BQ1964" s="9" t="str">
        <f>_xlfn.XLOOKUP(B1964,'[6]cells down 19042026 9H40'!$B:$B,'[6]cells down 19042026 9H40'!$B:$B,"")</f>
        <v/>
      </c>
      <c r="BR1964" s="9" t="s">
        <v>5537</v>
      </c>
      <c r="BS1964" s="9" t="s">
        <v>12</v>
      </c>
      <c r="BT1964" s="108"/>
    </row>
    <row r="1965" spans="1:72" s="9" customFormat="1" x14ac:dyDescent="0.35">
      <c r="A1965" s="1" t="s">
        <v>3773</v>
      </c>
      <c r="B1965" s="8" t="s">
        <v>3774</v>
      </c>
      <c r="C1965" s="3" t="str">
        <f>_xlfn.XLOOKUP(B1965,'[1]daily break down'!$D:$D,'[1]daily break down'!$E:$E,"")</f>
        <v>NORD</v>
      </c>
      <c r="D1965" s="1" t="s">
        <v>11</v>
      </c>
      <c r="E1965" s="1" t="s">
        <v>114</v>
      </c>
      <c r="F1965" s="3" t="s">
        <v>23</v>
      </c>
      <c r="G1965" s="1" t="s">
        <v>3773</v>
      </c>
      <c r="H1965" s="32" t="str">
        <f>_xlfn.XLOOKUP(B1965,[2]CALCULATION!$B:$B,[2]CALCULATION!$H:$H,"")</f>
        <v>HUAWEI</v>
      </c>
      <c r="I1965" s="28">
        <v>0</v>
      </c>
      <c r="J1965" s="28">
        <v>0</v>
      </c>
      <c r="K1965" s="28">
        <v>0</v>
      </c>
      <c r="L1965" s="28">
        <v>0</v>
      </c>
      <c r="M1965" s="28">
        <v>0</v>
      </c>
      <c r="N1965" s="28">
        <v>0</v>
      </c>
      <c r="O1965" s="28">
        <v>0</v>
      </c>
      <c r="P1965" s="28">
        <v>0</v>
      </c>
      <c r="Q1965" s="28">
        <v>0</v>
      </c>
      <c r="R1965" s="28">
        <v>0</v>
      </c>
      <c r="S1965" s="93">
        <v>0</v>
      </c>
      <c r="T1965" s="93">
        <f>_xlfn.XLOOKUP(B1965,'[3]Nur des jours'!$B:$B,'[3]Nur des jours'!$U:$U,"")</f>
        <v>0</v>
      </c>
      <c r="U1965" s="93">
        <v>0</v>
      </c>
      <c r="V1965" s="93">
        <v>0</v>
      </c>
      <c r="W1965" s="93">
        <v>0</v>
      </c>
      <c r="X1965" s="93">
        <v>0</v>
      </c>
      <c r="Y1965" s="93">
        <v>0</v>
      </c>
      <c r="Z1965" s="93">
        <v>0</v>
      </c>
      <c r="AA1965" s="93">
        <v>0</v>
      </c>
      <c r="AB1965" s="93">
        <v>0</v>
      </c>
      <c r="AC1965" s="93"/>
      <c r="AD1965" s="93">
        <v>0</v>
      </c>
      <c r="AE1965" s="93">
        <v>0</v>
      </c>
      <c r="AF1965" s="93">
        <v>0</v>
      </c>
      <c r="AG1965" s="93"/>
      <c r="AH1965" s="93">
        <v>0</v>
      </c>
      <c r="AI1965" s="93">
        <v>0</v>
      </c>
      <c r="AJ1965" s="93">
        <v>0</v>
      </c>
      <c r="AK1965" s="93">
        <v>0</v>
      </c>
      <c r="AL1965" s="93">
        <v>0</v>
      </c>
      <c r="AM1965" s="49" t="s">
        <v>5559</v>
      </c>
      <c r="AN1965" s="49"/>
      <c r="AO1965" s="48" t="str" cm="1">
        <f t="array" ref="AO1965">IFERROR(_xlfn.IFS(
AQ1965="MPR ISSUE","PDH",
AQ1965="BSS Hardware Issue","BSS",
AQ1965="Sites strategiques, MLL, Pylone, etc.","ENVTECH",
AQ1965="AKTIVCO DEFAUT GE &amp; POWER Cabinet","AKTIVCO",
AQ1965="AKTIVCO Coupure ENEO &amp; Baisse de tension","AKTIVCO GRID ONLY",
AQ1965="Coupure ENEO &amp; Baisse de tension","IHS GRID ONLY",
AQ1965="Defaut GE &amp; POWER Cabinet","IHS",
AQ1965="Sharing","Partners",
AQ1965="Sites strategiques &amp; DataCenter","SST &amp; DC",
AQ1965="Exclu","Exclu",
AQ1965="SAT","SAT",
AQ1965="SPARE-ISSUE","SPARE-ISSUE",
AQ1965="Fiber CAmtel","TRANS_FO_CAMTEL",
AQ1965="Fiber AOF","Fiber AOF",
AQ1965="Projet OCM (HUAWEI)","TRAVAUX-HUAWEI",
AQ1965="Projet OCM (NOKIA)","TRAVAUX-NOKIA",
AQ1965="ACCESS-ISSUE","ACCESS-ISSUE",
AQ1965="Projet OCM (ZTE, NOKIA, autres projets)","TRAVAUX OCM",
AQ1965="No root CAuse","No root cause",
AQ1965="ODU HS","PDH",
AQ1965="IP &amp; VLAN","PDH",
AQ1965="Warehouse HUAWEI","SPARE-ISSUE",
AQ1965="SPARE-HS","SPARE-ISSUE",
AQ1965="Power Telco","BSS",AQ1965="no impacts","no impacts"
),"")</f>
        <v>No root cause</v>
      </c>
      <c r="AP1965" s="48" t="str" cm="1">
        <f t="array" ref="AP1965">IFERROR(_xlfn.IFS(
AQ1965="MPR ISSUE","TX ISSUE",
AQ1965="BSS Hardware Issue","RAN ISSUE",
AQ1965="Sites strategiques, MLL, Pylone, etc.","ENVTECH",
AQ1965="AKTIVCO DEFAUT GE &amp; POWER Cabinet","POWER ISSUE",
AQ1965="AKTIVCO Coupure ENEO &amp; Baisse de tension","POWER ISSUE",
AQ1965="Coupure ENEO &amp; Baisse de tension","POWER ISSUE",
AQ1965="Defaut GE &amp; POWER Cabinet","POWER ISSUE",
AQ1965="Sharing","POWER ISSUE",
AQ1965="Sites strategiques &amp; DataCenter","POWER ISSUE",
AQ1965="Exclu","Exclu",
AQ1965="SAT","TX ISSUE",
AQ1965="SPARE-ISSUE","SPARE-ISSUE",
AQ1965="Fiber CAmtel","TX ISSUE",
AQ1965="Fiber AOF","TX ISSUE",
AQ1965="Projet OCM (HUAWEI)","TRAVAUX-HUAWEI",
AQ1965="Projet OCM (NOKIA)","TRAVAUX -NOKIA",
AQ1965="ACCESS-ISSUE","ACCESS-ISSUE",
AQ1965="Projet OCM (ZTE, NOKIA, autres projets)","TRAVAUX OCM",
AQ1965="No root CAuse","No root cause",
AQ1965="ODU HS","TX ISSUE",
AQ1965="IP &amp; VLAN","TX ISSUE",
AQ1965="Warehouse HUAWEI","SPARE-ISSUE",
AQ1965="SPARE-HS","SPARE-ISSUE",
AQ1965="Power Telco","RAN ISSUE",AQ1965="no impacts","no impacts"
),"")</f>
        <v>No root cause</v>
      </c>
      <c r="AQ1965" s="127" t="s">
        <v>5344</v>
      </c>
      <c r="AR1965" s="48" t="str" cm="1">
        <f t="array" ref="AR1965">IFERROR(_xlfn.IFS(
AQ1965="MPR ISSUE","ACTIVE",
AQ1965="BSS Hardware Issue","ACTIVE",
AQ1965="Sites strategiques, MLL, Pylone, etc.","PASSIVE",
AQ1965="AKTIVCO DEFAUT GE &amp; POWER Cabinet","PASSIVE",
AQ1965="AKTIVCO Coupure ENEO &amp; Baisse de tension","PASSIVE",
AQ1965="Coupure ENEO &amp; Baisse de tension","PASSIVE",
AQ1965="Defaut GE &amp; POWER Cabinet","PASSIVE",
AQ1965="Sharing","PASSIVE",
AQ1965="Sites strategiques &amp; DataCenter","PASSIVE",
AQ1965="Exclu","Exclu",
AQ1965="SAT","ACTIVE",
AQ1965="SPARE-ISSUE","SPARE-ISSUE",
AQ1965="Fiber CAmtel","ACTIVE",
AQ1965="Fiber AOF","ACTIVE",
AQ1965="Projet OCM (HUAWEI)","PLANNED WORKS",
AQ1965="Projet OCM (NOKIA)","PLANNED WORKS",
AQ1965="ACCESS-ISSUE","ACCESS-ISSUE",
AQ1965="Projet OCM (ZTE, NOKIA, autres projets)","PLANNED WORKS",
AQ1965="No root CAuse","No root cause",
AQ1965="ODU HS","ACTIVE",
AQ1965="IP &amp; VLAN","ACTIVE",
AQ1965="Warehouse HUAWEI","SPARE-ISSUE",
AQ1965="SPARE-HS","SPARE-ISSUE",
AQ1965="Power Telco","ACTIVE", AQ1965="no impacts","no impacts"
),"")</f>
        <v>No root cause</v>
      </c>
      <c r="AS1965" s="92" t="s">
        <v>5537</v>
      </c>
      <c r="AT1965" s="98" t="s">
        <v>3774</v>
      </c>
      <c r="AV1965" s="17" t="s">
        <v>5537</v>
      </c>
      <c r="AW1965" s="7" t="s">
        <v>5537</v>
      </c>
      <c r="AX1965" s="6" t="s">
        <v>5537</v>
      </c>
      <c r="AY1965" s="7"/>
      <c r="AZ1965" s="3" t="s">
        <v>5537</v>
      </c>
      <c r="BA1965" s="18" t="s">
        <v>5537</v>
      </c>
      <c r="BB1965" s="18" t="s">
        <v>5537</v>
      </c>
      <c r="BC1965" s="18" t="s">
        <v>5537</v>
      </c>
      <c r="BD1965" s="18" t="s">
        <v>5537</v>
      </c>
      <c r="BE1965" s="18" t="s">
        <v>5537</v>
      </c>
      <c r="BF1965" s="18" t="s">
        <v>5537</v>
      </c>
      <c r="BG1965" s="18" t="s">
        <v>5537</v>
      </c>
      <c r="BH1965" s="18" t="s">
        <v>5537</v>
      </c>
      <c r="BI1965" s="18" t="s">
        <v>5537</v>
      </c>
      <c r="BJ1965" s="18" t="s">
        <v>5537</v>
      </c>
      <c r="BK1965" s="18" t="s">
        <v>5537</v>
      </c>
      <c r="BL1965" s="9" t="s">
        <v>5537</v>
      </c>
      <c r="BM1965" s="14" t="s">
        <v>5537</v>
      </c>
      <c r="BN1965" s="14" t="s">
        <v>5537</v>
      </c>
      <c r="BO1965" s="14" t="str">
        <f>_xlfn.XLOOKUP(B1965,'[4]cell downs 18042026 17h'!$B:$B,'[4]cell downs 18042026 17h'!$B:$B,"")</f>
        <v/>
      </c>
      <c r="BP1965" s="14" t="str">
        <f>_xlfn.XLOOKUP(B1965,'[5]Cells Huawei 19042026 15h'!$B:$B,'[5]Cells Huawei 19042026 15h'!$B:$B,"")</f>
        <v/>
      </c>
      <c r="BQ1965" s="9" t="str">
        <f>_xlfn.XLOOKUP(B1965,'[6]cells down 19042026 9H40'!$B:$B,'[6]cells down 19042026 9H40'!$B:$B,"")</f>
        <v/>
      </c>
      <c r="BR1965" s="9" t="s">
        <v>3774</v>
      </c>
      <c r="BS1965" s="9" t="s">
        <v>5537</v>
      </c>
      <c r="BT1965" s="108"/>
    </row>
    <row r="1966" spans="1:72" s="9" customFormat="1" x14ac:dyDescent="0.35">
      <c r="A1966" s="1" t="s">
        <v>3777</v>
      </c>
      <c r="B1966" s="8" t="s">
        <v>3778</v>
      </c>
      <c r="C1966" s="3" t="str">
        <f>_xlfn.XLOOKUP(B1966,'[1]daily break down'!$D:$D,'[1]daily break down'!$E:$E,"")</f>
        <v>NORD</v>
      </c>
      <c r="D1966" s="1" t="s">
        <v>11</v>
      </c>
      <c r="E1966" s="1" t="s">
        <v>114</v>
      </c>
      <c r="F1966" s="3" t="s">
        <v>23</v>
      </c>
      <c r="G1966" s="1" t="s">
        <v>3004</v>
      </c>
      <c r="H1966" s="32" t="str">
        <f>_xlfn.XLOOKUP(B1966,[2]CALCULATION!$B:$B,[2]CALCULATION!$H:$H,"")</f>
        <v>HUAWEI</v>
      </c>
      <c r="I1966" s="28">
        <v>0</v>
      </c>
      <c r="J1966" s="28">
        <v>0</v>
      </c>
      <c r="K1966" s="28">
        <v>0</v>
      </c>
      <c r="L1966" s="28">
        <v>0</v>
      </c>
      <c r="M1966" s="28">
        <v>0</v>
      </c>
      <c r="N1966" s="28">
        <v>0</v>
      </c>
      <c r="O1966" s="28">
        <v>0</v>
      </c>
      <c r="P1966" s="28">
        <v>0</v>
      </c>
      <c r="Q1966" s="28">
        <v>0</v>
      </c>
      <c r="R1966" s="28">
        <v>0</v>
      </c>
      <c r="S1966" s="93">
        <v>0</v>
      </c>
      <c r="T1966" s="93">
        <f>_xlfn.XLOOKUP(B1966,'[3]Nur des jours'!$B:$B,'[3]Nur des jours'!$U:$U,"")</f>
        <v>0</v>
      </c>
      <c r="U1966" s="93">
        <v>0</v>
      </c>
      <c r="V1966" s="93">
        <v>0</v>
      </c>
      <c r="W1966" s="93">
        <v>0</v>
      </c>
      <c r="X1966" s="93">
        <v>0</v>
      </c>
      <c r="Y1966" s="93">
        <v>0</v>
      </c>
      <c r="Z1966" s="93">
        <v>0</v>
      </c>
      <c r="AA1966" s="93">
        <v>0</v>
      </c>
      <c r="AB1966" s="93">
        <v>0</v>
      </c>
      <c r="AC1966" s="93"/>
      <c r="AD1966" s="93">
        <v>0</v>
      </c>
      <c r="AE1966" s="93">
        <v>0</v>
      </c>
      <c r="AF1966" s="93">
        <v>0</v>
      </c>
      <c r="AG1966" s="93"/>
      <c r="AH1966" s="93">
        <v>0</v>
      </c>
      <c r="AI1966" s="93">
        <v>0</v>
      </c>
      <c r="AJ1966" s="93">
        <v>0</v>
      </c>
      <c r="AK1966" s="93">
        <v>0</v>
      </c>
      <c r="AL1966" s="93">
        <v>0</v>
      </c>
      <c r="AM1966" s="49" t="s">
        <v>5559</v>
      </c>
      <c r="AN1966" s="49"/>
      <c r="AO1966" s="48" t="str" cm="1">
        <f t="array" ref="AO1966">IFERROR(_xlfn.IFS(
AQ1966="MPR ISSUE","PDH",
AQ1966="BSS Hardware Issue","BSS",
AQ1966="Sites strategiques, MLL, Pylone, etc.","ENVTECH",
AQ1966="AKTIVCO DEFAUT GE &amp; POWER Cabinet","AKTIVCO",
AQ1966="AKTIVCO Coupure ENEO &amp; Baisse de tension","AKTIVCO GRID ONLY",
AQ1966="Coupure ENEO &amp; Baisse de tension","IHS GRID ONLY",
AQ1966="Defaut GE &amp; POWER Cabinet","IHS",
AQ1966="Sharing","Partners",
AQ1966="Sites strategiques &amp; DataCenter","SST &amp; DC",
AQ1966="Exclu","Exclu",
AQ1966="SAT","SAT",
AQ1966="SPARE-ISSUE","SPARE-ISSUE",
AQ1966="Fiber CAmtel","TRANS_FO_CAMTEL",
AQ1966="Fiber AOF","Fiber AOF",
AQ1966="Projet OCM (HUAWEI)","TRAVAUX-HUAWEI",
AQ1966="Projet OCM (NOKIA)","TRAVAUX-NOKIA",
AQ1966="ACCESS-ISSUE","ACCESS-ISSUE",
AQ1966="Projet OCM (ZTE, NOKIA, autres projets)","TRAVAUX OCM",
AQ1966="No root CAuse","No root cause",
AQ1966="ODU HS","PDH",
AQ1966="IP &amp; VLAN","PDH",
AQ1966="Warehouse HUAWEI","SPARE-ISSUE",
AQ1966="SPARE-HS","SPARE-ISSUE",
AQ1966="Power Telco","BSS",AQ1966="no impacts","no impacts"
),"")</f>
        <v>No root cause</v>
      </c>
      <c r="AP1966" s="48" t="str" cm="1">
        <f t="array" ref="AP1966">IFERROR(_xlfn.IFS(
AQ1966="MPR ISSUE","TX ISSUE",
AQ1966="BSS Hardware Issue","RAN ISSUE",
AQ1966="Sites strategiques, MLL, Pylone, etc.","ENVTECH",
AQ1966="AKTIVCO DEFAUT GE &amp; POWER Cabinet","POWER ISSUE",
AQ1966="AKTIVCO Coupure ENEO &amp; Baisse de tension","POWER ISSUE",
AQ1966="Coupure ENEO &amp; Baisse de tension","POWER ISSUE",
AQ1966="Defaut GE &amp; POWER Cabinet","POWER ISSUE",
AQ1966="Sharing","POWER ISSUE",
AQ1966="Sites strategiques &amp; DataCenter","POWER ISSUE",
AQ1966="Exclu","Exclu",
AQ1966="SAT","TX ISSUE",
AQ1966="SPARE-ISSUE","SPARE-ISSUE",
AQ1966="Fiber CAmtel","TX ISSUE",
AQ1966="Fiber AOF","TX ISSUE",
AQ1966="Projet OCM (HUAWEI)","TRAVAUX-HUAWEI",
AQ1966="Projet OCM (NOKIA)","TRAVAUX -NOKIA",
AQ1966="ACCESS-ISSUE","ACCESS-ISSUE",
AQ1966="Projet OCM (ZTE, NOKIA, autres projets)","TRAVAUX OCM",
AQ1966="No root CAuse","No root cause",
AQ1966="ODU HS","TX ISSUE",
AQ1966="IP &amp; VLAN","TX ISSUE",
AQ1966="Warehouse HUAWEI","SPARE-ISSUE",
AQ1966="SPARE-HS","SPARE-ISSUE",
AQ1966="Power Telco","RAN ISSUE",AQ1966="no impacts","no impacts"
),"")</f>
        <v>No root cause</v>
      </c>
      <c r="AQ1966" s="127" t="s">
        <v>5344</v>
      </c>
      <c r="AR1966" s="48" t="str" cm="1">
        <f t="array" ref="AR1966">IFERROR(_xlfn.IFS(
AQ1966="MPR ISSUE","ACTIVE",
AQ1966="BSS Hardware Issue","ACTIVE",
AQ1966="Sites strategiques, MLL, Pylone, etc.","PASSIVE",
AQ1966="AKTIVCO DEFAUT GE &amp; POWER Cabinet","PASSIVE",
AQ1966="AKTIVCO Coupure ENEO &amp; Baisse de tension","PASSIVE",
AQ1966="Coupure ENEO &amp; Baisse de tension","PASSIVE",
AQ1966="Defaut GE &amp; POWER Cabinet","PASSIVE",
AQ1966="Sharing","PASSIVE",
AQ1966="Sites strategiques &amp; DataCenter","PASSIVE",
AQ1966="Exclu","Exclu",
AQ1966="SAT","ACTIVE",
AQ1966="SPARE-ISSUE","SPARE-ISSUE",
AQ1966="Fiber CAmtel","ACTIVE",
AQ1966="Fiber AOF","ACTIVE",
AQ1966="Projet OCM (HUAWEI)","PLANNED WORKS",
AQ1966="Projet OCM (NOKIA)","PLANNED WORKS",
AQ1966="ACCESS-ISSUE","ACCESS-ISSUE",
AQ1966="Projet OCM (ZTE, NOKIA, autres projets)","PLANNED WORKS",
AQ1966="No root CAuse","No root cause",
AQ1966="ODU HS","ACTIVE",
AQ1966="IP &amp; VLAN","ACTIVE",
AQ1966="Warehouse HUAWEI","SPARE-ISSUE",
AQ1966="SPARE-HS","SPARE-ISSUE",
AQ1966="Power Telco","ACTIVE", AQ1966="no impacts","no impacts"
),"")</f>
        <v>No root cause</v>
      </c>
      <c r="AS1966" s="92" t="s">
        <v>5537</v>
      </c>
      <c r="AT1966" s="98" t="s">
        <v>3778</v>
      </c>
      <c r="AV1966" s="17" t="s">
        <v>5537</v>
      </c>
      <c r="AW1966" s="7" t="s">
        <v>5537</v>
      </c>
      <c r="AX1966" s="6" t="s">
        <v>5537</v>
      </c>
      <c r="AY1966" s="7"/>
      <c r="AZ1966" s="3" t="s">
        <v>5537</v>
      </c>
      <c r="BA1966" s="18" t="s">
        <v>5537</v>
      </c>
      <c r="BB1966" s="18" t="s">
        <v>5537</v>
      </c>
      <c r="BC1966" s="18" t="s">
        <v>5537</v>
      </c>
      <c r="BD1966" s="18" t="s">
        <v>5537</v>
      </c>
      <c r="BE1966" s="18" t="s">
        <v>5537</v>
      </c>
      <c r="BF1966" s="18" t="s">
        <v>5537</v>
      </c>
      <c r="BG1966" s="18" t="s">
        <v>5537</v>
      </c>
      <c r="BH1966" s="18" t="s">
        <v>5537</v>
      </c>
      <c r="BI1966" s="18" t="s">
        <v>5537</v>
      </c>
      <c r="BJ1966" s="18" t="s">
        <v>5537</v>
      </c>
      <c r="BK1966" s="18" t="s">
        <v>5537</v>
      </c>
      <c r="BL1966" s="9" t="s">
        <v>5537</v>
      </c>
      <c r="BM1966" s="14" t="s">
        <v>5537</v>
      </c>
      <c r="BN1966" s="14" t="s">
        <v>5537</v>
      </c>
      <c r="BO1966" s="14" t="str">
        <f>_xlfn.XLOOKUP(B1966,'[4]cell downs 18042026 17h'!$B:$B,'[4]cell downs 18042026 17h'!$B:$B,"")</f>
        <v/>
      </c>
      <c r="BP1966" s="14" t="str">
        <f>_xlfn.XLOOKUP(B1966,'[5]Cells Huawei 19042026 15h'!$B:$B,'[5]Cells Huawei 19042026 15h'!$B:$B,"")</f>
        <v/>
      </c>
      <c r="BQ1966" s="9" t="str">
        <f>_xlfn.XLOOKUP(B1966,'[6]cells down 19042026 9H40'!$B:$B,'[6]cells down 19042026 9H40'!$B:$B,"")</f>
        <v/>
      </c>
      <c r="BR1966" s="9" t="s">
        <v>3778</v>
      </c>
      <c r="BS1966" s="9" t="s">
        <v>5537</v>
      </c>
      <c r="BT1966" s="108"/>
    </row>
    <row r="1967" spans="1:72" s="9" customFormat="1" x14ac:dyDescent="0.35">
      <c r="A1967" s="1" t="s">
        <v>3797</v>
      </c>
      <c r="B1967" s="8" t="s">
        <v>3798</v>
      </c>
      <c r="C1967" s="3" t="str">
        <f>_xlfn.XLOOKUP(B1967,'[1]daily break down'!$D:$D,'[1]daily break down'!$E:$E,"")</f>
        <v>NORD</v>
      </c>
      <c r="D1967" s="1" t="s">
        <v>11</v>
      </c>
      <c r="E1967" s="1" t="s">
        <v>12</v>
      </c>
      <c r="F1967" s="3" t="s">
        <v>23</v>
      </c>
      <c r="G1967" s="1" t="s">
        <v>3773</v>
      </c>
      <c r="H1967" s="32" t="str">
        <f>_xlfn.XLOOKUP(B1967,[2]CALCULATION!$B:$B,[2]CALCULATION!$H:$H,"")</f>
        <v>HUAWEI</v>
      </c>
      <c r="I1967" s="28">
        <v>0</v>
      </c>
      <c r="J1967" s="28">
        <v>0</v>
      </c>
      <c r="K1967" s="28">
        <v>0</v>
      </c>
      <c r="L1967" s="28">
        <v>0</v>
      </c>
      <c r="M1967" s="28">
        <v>0</v>
      </c>
      <c r="N1967" s="28">
        <v>0</v>
      </c>
      <c r="O1967" s="28">
        <v>0</v>
      </c>
      <c r="P1967" s="28">
        <v>0</v>
      </c>
      <c r="Q1967" s="28">
        <v>0</v>
      </c>
      <c r="R1967" s="28">
        <v>0</v>
      </c>
      <c r="S1967" s="93">
        <v>0</v>
      </c>
      <c r="T1967" s="93">
        <f>_xlfn.XLOOKUP(B1967,'[3]Nur des jours'!$B:$B,'[3]Nur des jours'!$U:$U,"")</f>
        <v>0</v>
      </c>
      <c r="U1967" s="93">
        <v>0</v>
      </c>
      <c r="V1967" s="93">
        <v>0</v>
      </c>
      <c r="W1967" s="93">
        <v>0</v>
      </c>
      <c r="X1967" s="93">
        <v>0</v>
      </c>
      <c r="Y1967" s="93">
        <v>0</v>
      </c>
      <c r="Z1967" s="93">
        <v>0</v>
      </c>
      <c r="AA1967" s="93">
        <v>0</v>
      </c>
      <c r="AB1967" s="93">
        <v>0</v>
      </c>
      <c r="AC1967" s="93"/>
      <c r="AD1967" s="93">
        <v>0</v>
      </c>
      <c r="AE1967" s="93">
        <v>0</v>
      </c>
      <c r="AF1967" s="93">
        <v>0</v>
      </c>
      <c r="AG1967" s="93"/>
      <c r="AH1967" s="93">
        <v>0</v>
      </c>
      <c r="AI1967" s="93">
        <v>0</v>
      </c>
      <c r="AJ1967" s="93">
        <v>0</v>
      </c>
      <c r="AK1967" s="93">
        <v>0</v>
      </c>
      <c r="AL1967" s="93">
        <v>0</v>
      </c>
      <c r="AM1967" s="49" t="s">
        <v>5559</v>
      </c>
      <c r="AN1967" s="49"/>
      <c r="AO1967" s="48" t="str" cm="1">
        <f t="array" ref="AO1967">IFERROR(_xlfn.IFS(
AQ1967="MPR ISSUE","PDH",
AQ1967="BSS Hardware Issue","BSS",
AQ1967="Sites strategiques, MLL, Pylone, etc.","ENVTECH",
AQ1967="AKTIVCO DEFAUT GE &amp; POWER Cabinet","AKTIVCO",
AQ1967="AKTIVCO Coupure ENEO &amp; Baisse de tension","AKTIVCO GRID ONLY",
AQ1967="Coupure ENEO &amp; Baisse de tension","IHS GRID ONLY",
AQ1967="Defaut GE &amp; POWER Cabinet","IHS",
AQ1967="Sharing","Partners",
AQ1967="Sites strategiques &amp; DataCenter","SST &amp; DC",
AQ1967="Exclu","Exclu",
AQ1967="SAT","SAT",
AQ1967="SPARE-ISSUE","SPARE-ISSUE",
AQ1967="Fiber CAmtel","TRANS_FO_CAMTEL",
AQ1967="Fiber AOF","Fiber AOF",
AQ1967="Projet OCM (HUAWEI)","TRAVAUX-HUAWEI",
AQ1967="Projet OCM (NOKIA)","TRAVAUX-NOKIA",
AQ1967="ACCESS-ISSUE","ACCESS-ISSUE",
AQ1967="Projet OCM (ZTE, NOKIA, autres projets)","TRAVAUX OCM",
AQ1967="No root CAuse","No root cause",
AQ1967="ODU HS","PDH",
AQ1967="IP &amp; VLAN","PDH",
AQ1967="Warehouse HUAWEI","SPARE-ISSUE",
AQ1967="SPARE-HS","SPARE-ISSUE",
AQ1967="Power Telco","BSS",AQ1967="no impacts","no impacts"
),"")</f>
        <v>No root cause</v>
      </c>
      <c r="AP1967" s="48" t="str" cm="1">
        <f t="array" ref="AP1967">IFERROR(_xlfn.IFS(
AQ1967="MPR ISSUE","TX ISSUE",
AQ1967="BSS Hardware Issue","RAN ISSUE",
AQ1967="Sites strategiques, MLL, Pylone, etc.","ENVTECH",
AQ1967="AKTIVCO DEFAUT GE &amp; POWER Cabinet","POWER ISSUE",
AQ1967="AKTIVCO Coupure ENEO &amp; Baisse de tension","POWER ISSUE",
AQ1967="Coupure ENEO &amp; Baisse de tension","POWER ISSUE",
AQ1967="Defaut GE &amp; POWER Cabinet","POWER ISSUE",
AQ1967="Sharing","POWER ISSUE",
AQ1967="Sites strategiques &amp; DataCenter","POWER ISSUE",
AQ1967="Exclu","Exclu",
AQ1967="SAT","TX ISSUE",
AQ1967="SPARE-ISSUE","SPARE-ISSUE",
AQ1967="Fiber CAmtel","TX ISSUE",
AQ1967="Fiber AOF","TX ISSUE",
AQ1967="Projet OCM (HUAWEI)","TRAVAUX-HUAWEI",
AQ1967="Projet OCM (NOKIA)","TRAVAUX -NOKIA",
AQ1967="ACCESS-ISSUE","ACCESS-ISSUE",
AQ1967="Projet OCM (ZTE, NOKIA, autres projets)","TRAVAUX OCM",
AQ1967="No root CAuse","No root cause",
AQ1967="ODU HS","TX ISSUE",
AQ1967="IP &amp; VLAN","TX ISSUE",
AQ1967="Warehouse HUAWEI","SPARE-ISSUE",
AQ1967="SPARE-HS","SPARE-ISSUE",
AQ1967="Power Telco","RAN ISSUE",AQ1967="no impacts","no impacts"
),"")</f>
        <v>No root cause</v>
      </c>
      <c r="AQ1967" s="127" t="s">
        <v>5344</v>
      </c>
      <c r="AR1967" s="48" t="str" cm="1">
        <f t="array" ref="AR1967">IFERROR(_xlfn.IFS(
AQ1967="MPR ISSUE","ACTIVE",
AQ1967="BSS Hardware Issue","ACTIVE",
AQ1967="Sites strategiques, MLL, Pylone, etc.","PASSIVE",
AQ1967="AKTIVCO DEFAUT GE &amp; POWER Cabinet","PASSIVE",
AQ1967="AKTIVCO Coupure ENEO &amp; Baisse de tension","PASSIVE",
AQ1967="Coupure ENEO &amp; Baisse de tension","PASSIVE",
AQ1967="Defaut GE &amp; POWER Cabinet","PASSIVE",
AQ1967="Sharing","PASSIVE",
AQ1967="Sites strategiques &amp; DataCenter","PASSIVE",
AQ1967="Exclu","Exclu",
AQ1967="SAT","ACTIVE",
AQ1967="SPARE-ISSUE","SPARE-ISSUE",
AQ1967="Fiber CAmtel","ACTIVE",
AQ1967="Fiber AOF","ACTIVE",
AQ1967="Projet OCM (HUAWEI)","PLANNED WORKS",
AQ1967="Projet OCM (NOKIA)","PLANNED WORKS",
AQ1967="ACCESS-ISSUE","ACCESS-ISSUE",
AQ1967="Projet OCM (ZTE, NOKIA, autres projets)","PLANNED WORKS",
AQ1967="No root CAuse","No root cause",
AQ1967="ODU HS","ACTIVE",
AQ1967="IP &amp; VLAN","ACTIVE",
AQ1967="Warehouse HUAWEI","SPARE-ISSUE",
AQ1967="SPARE-HS","SPARE-ISSUE",
AQ1967="Power Telco","ACTIVE", AQ1967="no impacts","no impacts"
),"")</f>
        <v>No root cause</v>
      </c>
      <c r="AS1967" s="92" t="s">
        <v>5537</v>
      </c>
      <c r="AT1967" s="98" t="s">
        <v>3798</v>
      </c>
      <c r="AV1967" s="17" t="s">
        <v>5537</v>
      </c>
      <c r="AW1967" s="7" t="s">
        <v>5537</v>
      </c>
      <c r="AX1967" s="6" t="s">
        <v>5537</v>
      </c>
      <c r="AY1967" s="7"/>
      <c r="AZ1967" s="3" t="s">
        <v>5537</v>
      </c>
      <c r="BA1967" s="18" t="s">
        <v>5537</v>
      </c>
      <c r="BB1967" s="18" t="s">
        <v>5537</v>
      </c>
      <c r="BC1967" s="18" t="s">
        <v>5537</v>
      </c>
      <c r="BD1967" s="18" t="s">
        <v>5537</v>
      </c>
      <c r="BE1967" s="18" t="s">
        <v>5537</v>
      </c>
      <c r="BF1967" s="18" t="s">
        <v>5537</v>
      </c>
      <c r="BG1967" s="18" t="s">
        <v>5537</v>
      </c>
      <c r="BH1967" s="18" t="s">
        <v>5537</v>
      </c>
      <c r="BI1967" s="18" t="s">
        <v>5537</v>
      </c>
      <c r="BJ1967" s="18" t="s">
        <v>5537</v>
      </c>
      <c r="BK1967" s="18" t="s">
        <v>5537</v>
      </c>
      <c r="BL1967" s="9" t="s">
        <v>5537</v>
      </c>
      <c r="BM1967" s="14" t="s">
        <v>5537</v>
      </c>
      <c r="BN1967" s="14" t="s">
        <v>5537</v>
      </c>
      <c r="BO1967" s="14" t="str">
        <f>_xlfn.XLOOKUP(B1967,'[4]cell downs 18042026 17h'!$B:$B,'[4]cell downs 18042026 17h'!$B:$B,"")</f>
        <v/>
      </c>
      <c r="BP1967" s="14" t="str">
        <f>_xlfn.XLOOKUP(B1967,'[5]Cells Huawei 19042026 15h'!$B:$B,'[5]Cells Huawei 19042026 15h'!$B:$B,"")</f>
        <v/>
      </c>
      <c r="BQ1967" s="9" t="str">
        <f>_xlfn.XLOOKUP(B1967,'[6]cells down 19042026 9H40'!$B:$B,'[6]cells down 19042026 9H40'!$B:$B,"")</f>
        <v/>
      </c>
      <c r="BR1967" s="9" t="s">
        <v>3798</v>
      </c>
      <c r="BS1967" s="9" t="s">
        <v>12</v>
      </c>
      <c r="BT1967" s="108"/>
    </row>
    <row r="1968" spans="1:72" s="9" customFormat="1" ht="14.5" customHeight="1" x14ac:dyDescent="0.35">
      <c r="A1968" s="1" t="s">
        <v>3799</v>
      </c>
      <c r="B1968" s="8" t="s">
        <v>3800</v>
      </c>
      <c r="C1968" s="3" t="str">
        <f>_xlfn.XLOOKUP(B1968,'[1]daily break down'!$D:$D,'[1]daily break down'!$E:$E,"")</f>
        <v>OUEST</v>
      </c>
      <c r="D1968" s="1" t="s">
        <v>21</v>
      </c>
      <c r="E1968" s="1" t="s">
        <v>563</v>
      </c>
      <c r="F1968" s="3" t="s">
        <v>102</v>
      </c>
      <c r="G1968" s="1" t="s">
        <v>3799</v>
      </c>
      <c r="H1968" s="32" t="str">
        <f>_xlfn.XLOOKUP(B1968,[2]CALCULATION!$B:$B,[2]CALCULATION!$H:$H,"")</f>
        <v>HUAWEI</v>
      </c>
      <c r="I1968" s="28">
        <v>0</v>
      </c>
      <c r="J1968" s="28">
        <v>0</v>
      </c>
      <c r="K1968" s="28">
        <v>0</v>
      </c>
      <c r="L1968" s="28">
        <v>0</v>
      </c>
      <c r="M1968" s="28">
        <v>0</v>
      </c>
      <c r="N1968" s="28">
        <v>0</v>
      </c>
      <c r="O1968" s="28">
        <v>0</v>
      </c>
      <c r="P1968" s="28">
        <v>0</v>
      </c>
      <c r="Q1968" s="28">
        <v>0</v>
      </c>
      <c r="R1968" s="28">
        <v>0</v>
      </c>
      <c r="S1968" s="93">
        <v>0</v>
      </c>
      <c r="T1968" s="93">
        <f>_xlfn.XLOOKUP(B1968,'[3]Nur des jours'!$B:$B,'[3]Nur des jours'!$U:$U,"")</f>
        <v>0</v>
      </c>
      <c r="U1968" s="93">
        <v>0</v>
      </c>
      <c r="V1968" s="93">
        <v>0</v>
      </c>
      <c r="W1968" s="93">
        <v>0</v>
      </c>
      <c r="X1968" s="93">
        <v>0</v>
      </c>
      <c r="Y1968" s="93">
        <v>0</v>
      </c>
      <c r="Z1968" s="93">
        <v>0</v>
      </c>
      <c r="AA1968" s="93">
        <v>0</v>
      </c>
      <c r="AB1968" s="93">
        <v>0</v>
      </c>
      <c r="AC1968" s="93"/>
      <c r="AD1968" s="93">
        <v>0</v>
      </c>
      <c r="AE1968" s="93">
        <v>0</v>
      </c>
      <c r="AF1968" s="93">
        <v>0</v>
      </c>
      <c r="AG1968" s="93"/>
      <c r="AH1968" s="93">
        <v>0</v>
      </c>
      <c r="AI1968" s="93">
        <v>0</v>
      </c>
      <c r="AJ1968" s="93">
        <v>0</v>
      </c>
      <c r="AK1968" s="93">
        <v>0</v>
      </c>
      <c r="AL1968" s="93">
        <v>0</v>
      </c>
      <c r="AM1968" s="49" t="s">
        <v>5559</v>
      </c>
      <c r="AN1968" s="49"/>
      <c r="AO1968" s="48" t="str" cm="1">
        <f t="array" ref="AO1968">IFERROR(_xlfn.IFS(
AQ1968="MPR ISSUE","PDH",
AQ1968="BSS Hardware Issue","BSS",
AQ1968="Sites strategiques, MLL, Pylone, etc.","ENVTECH",
AQ1968="AKTIVCO DEFAUT GE &amp; POWER Cabinet","AKTIVCO",
AQ1968="AKTIVCO Coupure ENEO &amp; Baisse de tension","AKTIVCO GRID ONLY",
AQ1968="Coupure ENEO &amp; Baisse de tension","IHS GRID ONLY",
AQ1968="Defaut GE &amp; POWER Cabinet","IHS",
AQ1968="Sharing","Partners",
AQ1968="Sites strategiques &amp; DataCenter","SST &amp; DC",
AQ1968="Exclu","Exclu",
AQ1968="SAT","SAT",
AQ1968="SPARE-ISSUE","SPARE-ISSUE",
AQ1968="Fiber CAmtel","TRANS_FO_CAMTEL",
AQ1968="Fiber AOF","Fiber AOF",
AQ1968="Projet OCM (HUAWEI)","TRAVAUX-HUAWEI",
AQ1968="Projet OCM (NOKIA)","TRAVAUX-NOKIA",
AQ1968="ACCESS-ISSUE","ACCESS-ISSUE",
AQ1968="Projet OCM (ZTE, NOKIA, autres projets)","TRAVAUX OCM",
AQ1968="No root CAuse","No root cause",
AQ1968="ODU HS","PDH",
AQ1968="IP &amp; VLAN","PDH",
AQ1968="Warehouse HUAWEI","SPARE-ISSUE",
AQ1968="SPARE-HS","SPARE-ISSUE",
AQ1968="Power Telco","BSS",AQ1968="no impacts","no impacts"
),"")</f>
        <v>No root cause</v>
      </c>
      <c r="AP1968" s="48" t="str" cm="1">
        <f t="array" ref="AP1968">IFERROR(_xlfn.IFS(
AQ1968="MPR ISSUE","TX ISSUE",
AQ1968="BSS Hardware Issue","RAN ISSUE",
AQ1968="Sites strategiques, MLL, Pylone, etc.","ENVTECH",
AQ1968="AKTIVCO DEFAUT GE &amp; POWER Cabinet","POWER ISSUE",
AQ1968="AKTIVCO Coupure ENEO &amp; Baisse de tension","POWER ISSUE",
AQ1968="Coupure ENEO &amp; Baisse de tension","POWER ISSUE",
AQ1968="Defaut GE &amp; POWER Cabinet","POWER ISSUE",
AQ1968="Sharing","POWER ISSUE",
AQ1968="Sites strategiques &amp; DataCenter","POWER ISSUE",
AQ1968="Exclu","Exclu",
AQ1968="SAT","TX ISSUE",
AQ1968="SPARE-ISSUE","SPARE-ISSUE",
AQ1968="Fiber CAmtel","TX ISSUE",
AQ1968="Fiber AOF","TX ISSUE",
AQ1968="Projet OCM (HUAWEI)","TRAVAUX-HUAWEI",
AQ1968="Projet OCM (NOKIA)","TRAVAUX -NOKIA",
AQ1968="ACCESS-ISSUE","ACCESS-ISSUE",
AQ1968="Projet OCM (ZTE, NOKIA, autres projets)","TRAVAUX OCM",
AQ1968="No root CAuse","No root cause",
AQ1968="ODU HS","TX ISSUE",
AQ1968="IP &amp; VLAN","TX ISSUE",
AQ1968="Warehouse HUAWEI","SPARE-ISSUE",
AQ1968="SPARE-HS","SPARE-ISSUE",
AQ1968="Power Telco","RAN ISSUE",AQ1968="no impacts","no impacts"
),"")</f>
        <v>No root cause</v>
      </c>
      <c r="AQ1968" s="67" t="s">
        <v>5344</v>
      </c>
      <c r="AR1968" s="48" t="str" cm="1">
        <f t="array" ref="AR1968">IFERROR(_xlfn.IFS(
AQ1968="MPR ISSUE","ACTIVE",
AQ1968="BSS Hardware Issue","ACTIVE",
AQ1968="Sites strategiques, MLL, Pylone, etc.","PASSIVE",
AQ1968="AKTIVCO DEFAUT GE &amp; POWER Cabinet","PASSIVE",
AQ1968="AKTIVCO Coupure ENEO &amp; Baisse de tension","PASSIVE",
AQ1968="Coupure ENEO &amp; Baisse de tension","PASSIVE",
AQ1968="Defaut GE &amp; POWER Cabinet","PASSIVE",
AQ1968="Sharing","PASSIVE",
AQ1968="Sites strategiques &amp; DataCenter","PASSIVE",
AQ1968="Exclu","Exclu",
AQ1968="SAT","ACTIVE",
AQ1968="SPARE-ISSUE","SPARE-ISSUE",
AQ1968="Fiber CAmtel","ACTIVE",
AQ1968="Fiber AOF","ACTIVE",
AQ1968="Projet OCM (HUAWEI)","PLANNED WORKS",
AQ1968="Projet OCM (NOKIA)","PLANNED WORKS",
AQ1968="ACCESS-ISSUE","ACCESS-ISSUE",
AQ1968="Projet OCM (ZTE, NOKIA, autres projets)","PLANNED WORKS",
AQ1968="No root CAuse","No root cause",
AQ1968="ODU HS","ACTIVE",
AQ1968="IP &amp; VLAN","ACTIVE",
AQ1968="Warehouse HUAWEI","SPARE-ISSUE",
AQ1968="SPARE-HS","SPARE-ISSUE",
AQ1968="Power Telco","ACTIVE", AQ1968="no impacts","no impacts"
),"")</f>
        <v>No root cause</v>
      </c>
      <c r="AS1968" s="92" t="s">
        <v>5537</v>
      </c>
      <c r="AT1968" s="98" t="s">
        <v>3800</v>
      </c>
      <c r="AV1968" s="17" t="s">
        <v>5537</v>
      </c>
      <c r="AW1968" s="7" t="s">
        <v>5537</v>
      </c>
      <c r="AX1968" s="6" t="s">
        <v>5537</v>
      </c>
      <c r="AY1968" s="7"/>
      <c r="AZ1968" s="3" t="s">
        <v>5537</v>
      </c>
      <c r="BA1968" s="18" t="s">
        <v>5537</v>
      </c>
      <c r="BB1968" s="18" t="s">
        <v>5537</v>
      </c>
      <c r="BC1968" s="18" t="s">
        <v>5537</v>
      </c>
      <c r="BD1968" s="18" t="s">
        <v>5537</v>
      </c>
      <c r="BE1968" s="18" t="s">
        <v>5537</v>
      </c>
      <c r="BF1968" s="18" t="s">
        <v>5537</v>
      </c>
      <c r="BG1968" s="18" t="s">
        <v>5537</v>
      </c>
      <c r="BH1968" s="18" t="s">
        <v>5537</v>
      </c>
      <c r="BI1968" s="18" t="s">
        <v>5537</v>
      </c>
      <c r="BJ1968" s="18" t="s">
        <v>5537</v>
      </c>
      <c r="BK1968" s="18" t="s">
        <v>5537</v>
      </c>
      <c r="BL1968" s="9" t="s">
        <v>5537</v>
      </c>
      <c r="BM1968" s="14" t="s">
        <v>5537</v>
      </c>
      <c r="BN1968" s="14" t="s">
        <v>5537</v>
      </c>
      <c r="BO1968" s="14" t="str">
        <f>_xlfn.XLOOKUP(B1968,'[4]cell downs 18042026 17h'!$B:$B,'[4]cell downs 18042026 17h'!$B:$B,"")</f>
        <v/>
      </c>
      <c r="BP1968" s="14" t="str">
        <f>_xlfn.XLOOKUP(B1968,'[5]Cells Huawei 19042026 15h'!$B:$B,'[5]Cells Huawei 19042026 15h'!$B:$B,"")</f>
        <v/>
      </c>
      <c r="BQ1968" s="9" t="str">
        <f>_xlfn.XLOOKUP(B1968,'[6]cells down 19042026 9H40'!$B:$B,'[6]cells down 19042026 9H40'!$B:$B,"")</f>
        <v/>
      </c>
      <c r="BR1968" s="9" t="s">
        <v>5537</v>
      </c>
      <c r="BS1968" s="9" t="s">
        <v>12</v>
      </c>
      <c r="BT1968" s="108"/>
    </row>
    <row r="1969" spans="1:72" s="9" customFormat="1" ht="18.5" customHeight="1" x14ac:dyDescent="0.35">
      <c r="A1969" s="1" t="s">
        <v>3811</v>
      </c>
      <c r="B1969" s="8" t="s">
        <v>3812</v>
      </c>
      <c r="C1969" s="3" t="str">
        <f>_xlfn.XLOOKUP(B1969,'[1]daily break down'!$D:$D,'[1]daily break down'!$E:$E,"")</f>
        <v>NORD</v>
      </c>
      <c r="D1969" s="1" t="s">
        <v>11</v>
      </c>
      <c r="E1969" s="1" t="s">
        <v>96</v>
      </c>
      <c r="F1969" s="3" t="s">
        <v>23</v>
      </c>
      <c r="G1969" s="1" t="s">
        <v>3813</v>
      </c>
      <c r="H1969" s="32" t="str">
        <f>_xlfn.XLOOKUP(B1969,[2]CALCULATION!$B:$B,[2]CALCULATION!$H:$H,"")</f>
        <v>HUAWEI</v>
      </c>
      <c r="I1969" s="28">
        <v>0</v>
      </c>
      <c r="J1969" s="28">
        <v>0</v>
      </c>
      <c r="K1969" s="28">
        <v>0</v>
      </c>
      <c r="L1969" s="28">
        <v>0</v>
      </c>
      <c r="M1969" s="28">
        <v>0</v>
      </c>
      <c r="N1969" s="28">
        <v>0</v>
      </c>
      <c r="O1969" s="28">
        <v>0</v>
      </c>
      <c r="P1969" s="28">
        <v>0</v>
      </c>
      <c r="Q1969" s="28">
        <v>0</v>
      </c>
      <c r="R1969" s="28">
        <v>0</v>
      </c>
      <c r="S1969" s="93">
        <v>0</v>
      </c>
      <c r="T1969" s="93">
        <f>_xlfn.XLOOKUP(B1969,'[3]Nur des jours'!$B:$B,'[3]Nur des jours'!$U:$U,"")</f>
        <v>0</v>
      </c>
      <c r="U1969" s="93">
        <v>0</v>
      </c>
      <c r="V1969" s="93">
        <v>0</v>
      </c>
      <c r="W1969" s="93">
        <v>0</v>
      </c>
      <c r="X1969" s="93">
        <v>0</v>
      </c>
      <c r="Y1969" s="93">
        <v>0</v>
      </c>
      <c r="Z1969" s="93">
        <v>0</v>
      </c>
      <c r="AA1969" s="93">
        <v>0</v>
      </c>
      <c r="AB1969" s="93">
        <v>0</v>
      </c>
      <c r="AC1969" s="93"/>
      <c r="AD1969" s="93">
        <v>0</v>
      </c>
      <c r="AE1969" s="93">
        <v>0</v>
      </c>
      <c r="AF1969" s="93">
        <v>0</v>
      </c>
      <c r="AG1969" s="93"/>
      <c r="AH1969" s="93">
        <v>0</v>
      </c>
      <c r="AI1969" s="93">
        <v>0</v>
      </c>
      <c r="AJ1969" s="93">
        <v>0</v>
      </c>
      <c r="AK1969" s="93">
        <v>0</v>
      </c>
      <c r="AL1969" s="93">
        <v>0</v>
      </c>
      <c r="AM1969" s="49" t="s">
        <v>5559</v>
      </c>
      <c r="AN1969" s="49"/>
      <c r="AO1969" s="48" t="str" cm="1">
        <f t="array" ref="AO1969">IFERROR(_xlfn.IFS(
AQ1969="MPR ISSUE","PDH",
AQ1969="BSS Hardware Issue","BSS",
AQ1969="Sites strategiques, MLL, Pylone, etc.","ENVTECH",
AQ1969="AKTIVCO DEFAUT GE &amp; POWER Cabinet","AKTIVCO",
AQ1969="AKTIVCO Coupure ENEO &amp; Baisse de tension","AKTIVCO GRID ONLY",
AQ1969="Coupure ENEO &amp; Baisse de tension","IHS GRID ONLY",
AQ1969="Defaut GE &amp; POWER Cabinet","IHS",
AQ1969="Sharing","Partners",
AQ1969="Sites strategiques &amp; DataCenter","SST &amp; DC",
AQ1969="Exclu","Exclu",
AQ1969="SAT","SAT",
AQ1969="SPARE-ISSUE","SPARE-ISSUE",
AQ1969="Fiber CAmtel","TRANS_FO_CAMTEL",
AQ1969="Fiber AOF","Fiber AOF",
AQ1969="Projet OCM (HUAWEI)","TRAVAUX-HUAWEI",
AQ1969="Projet OCM (NOKIA)","TRAVAUX-NOKIA",
AQ1969="ACCESS-ISSUE","ACCESS-ISSUE",
AQ1969="Projet OCM (ZTE, NOKIA, autres projets)","TRAVAUX OCM",
AQ1969="No root CAuse","No root cause",
AQ1969="ODU HS","PDH",
AQ1969="IP &amp; VLAN","PDH",
AQ1969="Warehouse HUAWEI","SPARE-ISSUE",
AQ1969="SPARE-HS","SPARE-ISSUE",
AQ1969="Power Telco","BSS",AQ1969="no impacts","no impacts"
),"")</f>
        <v>No root cause</v>
      </c>
      <c r="AP1969" s="48" t="str" cm="1">
        <f t="array" ref="AP1969">IFERROR(_xlfn.IFS(
AQ1969="MPR ISSUE","TX ISSUE",
AQ1969="BSS Hardware Issue","RAN ISSUE",
AQ1969="Sites strategiques, MLL, Pylone, etc.","ENVTECH",
AQ1969="AKTIVCO DEFAUT GE &amp; POWER Cabinet","POWER ISSUE",
AQ1969="AKTIVCO Coupure ENEO &amp; Baisse de tension","POWER ISSUE",
AQ1969="Coupure ENEO &amp; Baisse de tension","POWER ISSUE",
AQ1969="Defaut GE &amp; POWER Cabinet","POWER ISSUE",
AQ1969="Sharing","POWER ISSUE",
AQ1969="Sites strategiques &amp; DataCenter","POWER ISSUE",
AQ1969="Exclu","Exclu",
AQ1969="SAT","TX ISSUE",
AQ1969="SPARE-ISSUE","SPARE-ISSUE",
AQ1969="Fiber CAmtel","TX ISSUE",
AQ1969="Fiber AOF","TX ISSUE",
AQ1969="Projet OCM (HUAWEI)","TRAVAUX-HUAWEI",
AQ1969="Projet OCM (NOKIA)","TRAVAUX -NOKIA",
AQ1969="ACCESS-ISSUE","ACCESS-ISSUE",
AQ1969="Projet OCM (ZTE, NOKIA, autres projets)","TRAVAUX OCM",
AQ1969="No root CAuse","No root cause",
AQ1969="ODU HS","TX ISSUE",
AQ1969="IP &amp; VLAN","TX ISSUE",
AQ1969="Warehouse HUAWEI","SPARE-ISSUE",
AQ1969="SPARE-HS","SPARE-ISSUE",
AQ1969="Power Telco","RAN ISSUE",AQ1969="no impacts","no impacts"
),"")</f>
        <v>No root cause</v>
      </c>
      <c r="AQ1969" s="127" t="s">
        <v>5344</v>
      </c>
      <c r="AR1969" s="48" t="str" cm="1">
        <f t="array" ref="AR1969">IFERROR(_xlfn.IFS(
AQ1969="MPR ISSUE","ACTIVE",
AQ1969="BSS Hardware Issue","ACTIVE",
AQ1969="Sites strategiques, MLL, Pylone, etc.","PASSIVE",
AQ1969="AKTIVCO DEFAUT GE &amp; POWER Cabinet","PASSIVE",
AQ1969="AKTIVCO Coupure ENEO &amp; Baisse de tension","PASSIVE",
AQ1969="Coupure ENEO &amp; Baisse de tension","PASSIVE",
AQ1969="Defaut GE &amp; POWER Cabinet","PASSIVE",
AQ1969="Sharing","PASSIVE",
AQ1969="Sites strategiques &amp; DataCenter","PASSIVE",
AQ1969="Exclu","Exclu",
AQ1969="SAT","ACTIVE",
AQ1969="SPARE-ISSUE","SPARE-ISSUE",
AQ1969="Fiber CAmtel","ACTIVE",
AQ1969="Fiber AOF","ACTIVE",
AQ1969="Projet OCM (HUAWEI)","PLANNED WORKS",
AQ1969="Projet OCM (NOKIA)","PLANNED WORKS",
AQ1969="ACCESS-ISSUE","ACCESS-ISSUE",
AQ1969="Projet OCM (ZTE, NOKIA, autres projets)","PLANNED WORKS",
AQ1969="No root CAuse","No root cause",
AQ1969="ODU HS","ACTIVE",
AQ1969="IP &amp; VLAN","ACTIVE",
AQ1969="Warehouse HUAWEI","SPARE-ISSUE",
AQ1969="SPARE-HS","SPARE-ISSUE",
AQ1969="Power Telco","ACTIVE", AQ1969="no impacts","no impacts"
),"")</f>
        <v>No root cause</v>
      </c>
      <c r="AS1969" s="92" t="s">
        <v>5537</v>
      </c>
      <c r="AT1969" s="98" t="s">
        <v>3812</v>
      </c>
      <c r="AV1969" s="17" t="s">
        <v>5537</v>
      </c>
      <c r="AW1969" s="7" t="s">
        <v>5537</v>
      </c>
      <c r="AX1969" s="6" t="s">
        <v>5537</v>
      </c>
      <c r="AY1969" s="7"/>
      <c r="AZ1969" s="3" t="s">
        <v>5537</v>
      </c>
      <c r="BA1969" s="18" t="s">
        <v>5537</v>
      </c>
      <c r="BB1969" s="18" t="s">
        <v>5537</v>
      </c>
      <c r="BC1969" s="18" t="s">
        <v>5537</v>
      </c>
      <c r="BD1969" s="18" t="s">
        <v>5537</v>
      </c>
      <c r="BE1969" s="18" t="s">
        <v>5537</v>
      </c>
      <c r="BF1969" s="18" t="s">
        <v>5537</v>
      </c>
      <c r="BG1969" s="18" t="s">
        <v>5537</v>
      </c>
      <c r="BH1969" s="18" t="s">
        <v>5537</v>
      </c>
      <c r="BI1969" s="18" t="s">
        <v>5537</v>
      </c>
      <c r="BJ1969" s="18" t="s">
        <v>5537</v>
      </c>
      <c r="BK1969" s="18" t="s">
        <v>5537</v>
      </c>
      <c r="BL1969" s="9" t="s">
        <v>5537</v>
      </c>
      <c r="BM1969" s="14" t="s">
        <v>5537</v>
      </c>
      <c r="BN1969" s="14" t="s">
        <v>5537</v>
      </c>
      <c r="BO1969" s="14" t="str">
        <f>_xlfn.XLOOKUP(B1969,'[4]cell downs 18042026 17h'!$B:$B,'[4]cell downs 18042026 17h'!$B:$B,"")</f>
        <v/>
      </c>
      <c r="BP1969" s="14" t="str">
        <f>_xlfn.XLOOKUP(B1969,'[5]Cells Huawei 19042026 15h'!$B:$B,'[5]Cells Huawei 19042026 15h'!$B:$B,"")</f>
        <v/>
      </c>
      <c r="BQ1969" s="9" t="str">
        <f>_xlfn.XLOOKUP(B1969,'[6]cells down 19042026 9H40'!$B:$B,'[6]cells down 19042026 9H40'!$B:$B,"")</f>
        <v/>
      </c>
      <c r="BR1969" s="9" t="s">
        <v>3812</v>
      </c>
      <c r="BS1969" s="9" t="s">
        <v>5537</v>
      </c>
      <c r="BT1969" s="108"/>
    </row>
    <row r="1970" spans="1:72" s="9" customFormat="1" x14ac:dyDescent="0.35">
      <c r="A1970" s="1" t="s">
        <v>3814</v>
      </c>
      <c r="B1970" s="8" t="s">
        <v>3815</v>
      </c>
      <c r="C1970" s="3" t="str">
        <f>_xlfn.XLOOKUP(B1970,'[1]daily break down'!$D:$D,'[1]daily break down'!$E:$E,"")</f>
        <v>CENTRE</v>
      </c>
      <c r="D1970" s="1" t="s">
        <v>11</v>
      </c>
      <c r="E1970" s="1" t="s">
        <v>1129</v>
      </c>
      <c r="F1970" s="3" t="s">
        <v>37</v>
      </c>
      <c r="G1970" s="1" t="s">
        <v>3816</v>
      </c>
      <c r="H1970" s="34" t="str">
        <f>_xlfn.XLOOKUP(B1970,[2]CALCULATION!$B:$B,[2]CALCULATION!$H:$H,"")</f>
        <v>ZTE</v>
      </c>
      <c r="I1970" s="28">
        <v>0</v>
      </c>
      <c r="J1970" s="28">
        <v>0</v>
      </c>
      <c r="K1970" s="28">
        <v>0</v>
      </c>
      <c r="L1970" s="28">
        <v>0</v>
      </c>
      <c r="M1970" s="28">
        <v>0</v>
      </c>
      <c r="N1970" s="28">
        <v>0</v>
      </c>
      <c r="O1970" s="28">
        <v>0</v>
      </c>
      <c r="P1970" s="28">
        <v>0</v>
      </c>
      <c r="Q1970" s="28">
        <v>0</v>
      </c>
      <c r="R1970" s="28">
        <v>0</v>
      </c>
      <c r="S1970" s="93">
        <v>0</v>
      </c>
      <c r="T1970" s="93">
        <f>_xlfn.XLOOKUP(B1970,'[3]Nur des jours'!$B:$B,'[3]Nur des jours'!$U:$U,"")</f>
        <v>0</v>
      </c>
      <c r="U1970" s="93">
        <v>0</v>
      </c>
      <c r="V1970" s="93">
        <v>0</v>
      </c>
      <c r="W1970" s="93">
        <v>0</v>
      </c>
      <c r="X1970" s="93">
        <v>0</v>
      </c>
      <c r="Y1970" s="93">
        <v>0</v>
      </c>
      <c r="Z1970" s="93">
        <v>0</v>
      </c>
      <c r="AA1970" s="93">
        <v>0</v>
      </c>
      <c r="AB1970" s="93">
        <v>0</v>
      </c>
      <c r="AC1970" s="93"/>
      <c r="AD1970" s="93">
        <v>0</v>
      </c>
      <c r="AE1970" s="93">
        <v>0</v>
      </c>
      <c r="AF1970" s="93">
        <v>0</v>
      </c>
      <c r="AG1970" s="93"/>
      <c r="AH1970" s="93">
        <v>0</v>
      </c>
      <c r="AI1970" s="93">
        <v>0</v>
      </c>
      <c r="AJ1970" s="93">
        <v>0</v>
      </c>
      <c r="AK1970" s="93">
        <v>0</v>
      </c>
      <c r="AL1970" s="93">
        <v>0</v>
      </c>
      <c r="AM1970" s="49" t="s">
        <v>5559</v>
      </c>
      <c r="AN1970" s="49"/>
      <c r="AO1970" s="48" t="str" cm="1">
        <f t="array" ref="AO1970">IFERROR(_xlfn.IFS(
AQ1970="MPR ISSUE","PDH",
AQ1970="BSS Hardware Issue","BSS",
AQ1970="Sites strategiques, MLL, Pylone, etc.","ENVTECH",
AQ1970="AKTIVCO DEFAUT GE &amp; POWER Cabinet","AKTIVCO",
AQ1970="AKTIVCO Coupure ENEO &amp; Baisse de tension","AKTIVCO GRID ONLY",
AQ1970="Coupure ENEO &amp; Baisse de tension","IHS GRID ONLY",
AQ1970="Defaut GE &amp; POWER Cabinet","IHS",
AQ1970="Sharing","Partners",
AQ1970="Sites strategiques &amp; DataCenter","SST &amp; DC",
AQ1970="Exclu","Exclu",
AQ1970="SAT","SAT",
AQ1970="SPARE-ISSUE","SPARE-ISSUE",
AQ1970="Fiber CAmtel","TRANS_FO_CAMTEL",
AQ1970="Fiber AOF","Fiber AOF",
AQ1970="Projet OCM (HUAWEI)","TRAVAUX-HUAWEI",
AQ1970="Projet OCM (NOKIA)","TRAVAUX-NOKIA",
AQ1970="ACCESS-ISSUE","ACCESS-ISSUE",
AQ1970="Projet OCM (ZTE, NOKIA, autres projets)","TRAVAUX OCM",
AQ1970="No root CAuse","No root cause",
AQ1970="ODU HS","PDH",
AQ1970="IP &amp; VLAN","PDH",
AQ1970="Warehouse HUAWEI","SPARE-ISSUE",
AQ1970="SPARE-HS","SPARE-ISSUE",
AQ1970="Power Telco","BSS",AQ1970="no impacts","no impacts"
),"")</f>
        <v>SPARE-ISSUE</v>
      </c>
      <c r="AP1970" s="48" t="str" cm="1">
        <f t="array" ref="AP1970">IFERROR(_xlfn.IFS(
AQ1970="MPR ISSUE","TX ISSUE",
AQ1970="BSS Hardware Issue","RAN ISSUE",
AQ1970="Sites strategiques, MLL, Pylone, etc.","ENVTECH",
AQ1970="AKTIVCO DEFAUT GE &amp; POWER Cabinet","POWER ISSUE",
AQ1970="AKTIVCO Coupure ENEO &amp; Baisse de tension","POWER ISSUE",
AQ1970="Coupure ENEO &amp; Baisse de tension","POWER ISSUE",
AQ1970="Defaut GE &amp; POWER Cabinet","POWER ISSUE",
AQ1970="Sharing","POWER ISSUE",
AQ1970="Sites strategiques &amp; DataCenter","POWER ISSUE",
AQ1970="Exclu","Exclu",
AQ1970="SAT","TX ISSUE",
AQ1970="SPARE-ISSUE","SPARE-ISSUE",
AQ1970="Fiber CAmtel","TX ISSUE",
AQ1970="Fiber AOF","TX ISSUE",
AQ1970="Projet OCM (HUAWEI)","TRAVAUX-HUAWEI",
AQ1970="Projet OCM (NOKIA)","TRAVAUX -NOKIA",
AQ1970="ACCESS-ISSUE","ACCESS-ISSUE",
AQ1970="Projet OCM (ZTE, NOKIA, autres projets)","TRAVAUX OCM",
AQ1970="No root CAuse","No root cause",
AQ1970="ODU HS","TX ISSUE",
AQ1970="IP &amp; VLAN","TX ISSUE",
AQ1970="Warehouse HUAWEI","SPARE-ISSUE",
AQ1970="SPARE-HS","SPARE-ISSUE",
AQ1970="Power Telco","RAN ISSUE",AQ1970="no impacts","no impacts"
),"")</f>
        <v>SPARE-ISSUE</v>
      </c>
      <c r="AQ1970" s="67" t="s">
        <v>5336</v>
      </c>
      <c r="AR1970" s="48" t="str" cm="1">
        <f t="array" ref="AR1970">IFERROR(_xlfn.IFS(
AQ1970="MPR ISSUE","ACTIVE",
AQ1970="BSS Hardware Issue","ACTIVE",
AQ1970="Sites strategiques, MLL, Pylone, etc.","PASSIVE",
AQ1970="AKTIVCO DEFAUT GE &amp; POWER Cabinet","PASSIVE",
AQ1970="AKTIVCO Coupure ENEO &amp; Baisse de tension","PASSIVE",
AQ1970="Coupure ENEO &amp; Baisse de tension","PASSIVE",
AQ1970="Defaut GE &amp; POWER Cabinet","PASSIVE",
AQ1970="Sharing","PASSIVE",
AQ1970="Sites strategiques &amp; DataCenter","PASSIVE",
AQ1970="Exclu","Exclu",
AQ1970="SAT","ACTIVE",
AQ1970="SPARE-ISSUE","SPARE-ISSUE",
AQ1970="Fiber CAmtel","ACTIVE",
AQ1970="Fiber AOF","ACTIVE",
AQ1970="Projet OCM (HUAWEI)","PLANNED WORKS",
AQ1970="Projet OCM (NOKIA)","PLANNED WORKS",
AQ1970="ACCESS-ISSUE","ACCESS-ISSUE",
AQ1970="Projet OCM (ZTE, NOKIA, autres projets)","PLANNED WORKS",
AQ1970="No root CAuse","No root cause",
AQ1970="ODU HS","ACTIVE",
AQ1970="IP &amp; VLAN","ACTIVE",
AQ1970="Warehouse HUAWEI","SPARE-ISSUE",
AQ1970="SPARE-HS","SPARE-ISSUE",
AQ1970="Power Telco","ACTIVE", AQ1970="no impacts","no impacts"
),"")</f>
        <v>SPARE-ISSUE</v>
      </c>
      <c r="AS1970" s="92" t="s">
        <v>5933</v>
      </c>
      <c r="AT1970" s="98" t="s">
        <v>3815</v>
      </c>
      <c r="AU1970" s="96"/>
      <c r="AV1970" s="17" t="s">
        <v>5537</v>
      </c>
      <c r="AW1970" s="7" t="s">
        <v>5537</v>
      </c>
      <c r="AX1970" s="6" t="s">
        <v>5537</v>
      </c>
      <c r="AY1970" s="7"/>
      <c r="AZ1970" s="3" t="s">
        <v>5537</v>
      </c>
      <c r="BA1970" s="18" t="s">
        <v>5537</v>
      </c>
      <c r="BB1970" s="18" t="s">
        <v>5537</v>
      </c>
      <c r="BC1970" s="18" t="s">
        <v>5537</v>
      </c>
      <c r="BD1970" s="18" t="s">
        <v>5537</v>
      </c>
      <c r="BE1970" s="18" t="s">
        <v>5537</v>
      </c>
      <c r="BF1970" s="18" t="s">
        <v>5537</v>
      </c>
      <c r="BG1970" s="18" t="s">
        <v>5537</v>
      </c>
      <c r="BH1970" s="18" t="s">
        <v>5537</v>
      </c>
      <c r="BI1970" s="18" t="s">
        <v>5537</v>
      </c>
      <c r="BJ1970" s="18" t="s">
        <v>6361</v>
      </c>
      <c r="BK1970" s="18" t="s">
        <v>6362</v>
      </c>
      <c r="BL1970" s="9" t="s">
        <v>5537</v>
      </c>
      <c r="BM1970" s="14" t="s">
        <v>5537</v>
      </c>
      <c r="BN1970" s="14" t="s">
        <v>5537</v>
      </c>
      <c r="BO1970" s="14" t="str">
        <f>_xlfn.XLOOKUP(B1970,'[4]cell downs 18042026 17h'!$B:$B,'[4]cell downs 18042026 17h'!$B:$B,"")</f>
        <v/>
      </c>
      <c r="BP1970" s="14" t="str">
        <f>_xlfn.XLOOKUP(B1970,'[5]Cells Huawei 19042026 15h'!$B:$B,'[5]Cells Huawei 19042026 15h'!$B:$B,"")</f>
        <v/>
      </c>
      <c r="BQ1970" s="9" t="str">
        <f>_xlfn.XLOOKUP(B1970,'[6]cells down 19042026 9H40'!$B:$B,'[6]cells down 19042026 9H40'!$B:$B,"")</f>
        <v/>
      </c>
      <c r="BR1970" s="9" t="s">
        <v>3815</v>
      </c>
      <c r="BS1970" s="9" t="s">
        <v>12</v>
      </c>
      <c r="BT1970" s="108"/>
    </row>
    <row r="1971" spans="1:72" s="9" customFormat="1" x14ac:dyDescent="0.35">
      <c r="A1971" s="1" t="s">
        <v>3820</v>
      </c>
      <c r="B1971" s="8" t="s">
        <v>3821</v>
      </c>
      <c r="C1971" s="3" t="str">
        <f>_xlfn.XLOOKUP(B1971,'[1]daily break down'!$D:$D,'[1]daily break down'!$E:$E,"")</f>
        <v>NORD</v>
      </c>
      <c r="D1971" s="1" t="s">
        <v>11</v>
      </c>
      <c r="E1971" s="1" t="s">
        <v>83</v>
      </c>
      <c r="F1971" s="3" t="s">
        <v>23</v>
      </c>
      <c r="G1971" s="1" t="s">
        <v>3820</v>
      </c>
      <c r="H1971" s="32" t="str">
        <f>_xlfn.XLOOKUP(B1971,[2]CALCULATION!$B:$B,[2]CALCULATION!$H:$H,"")</f>
        <v>HUAWEI</v>
      </c>
      <c r="I1971" s="28">
        <v>0</v>
      </c>
      <c r="J1971" s="28">
        <v>0</v>
      </c>
      <c r="K1971" s="28">
        <v>0</v>
      </c>
      <c r="L1971" s="28">
        <v>0</v>
      </c>
      <c r="M1971" s="28">
        <v>0</v>
      </c>
      <c r="N1971" s="28">
        <v>0</v>
      </c>
      <c r="O1971" s="28">
        <v>0</v>
      </c>
      <c r="P1971" s="28">
        <v>0</v>
      </c>
      <c r="Q1971" s="28">
        <v>0</v>
      </c>
      <c r="R1971" s="28">
        <v>0</v>
      </c>
      <c r="S1971" s="93">
        <v>0</v>
      </c>
      <c r="T1971" s="93">
        <f>_xlfn.XLOOKUP(B1971,'[3]Nur des jours'!$B:$B,'[3]Nur des jours'!$U:$U,"")</f>
        <v>0</v>
      </c>
      <c r="U1971" s="93">
        <v>0</v>
      </c>
      <c r="V1971" s="93">
        <v>0</v>
      </c>
      <c r="W1971" s="93">
        <v>0</v>
      </c>
      <c r="X1971" s="93">
        <v>0</v>
      </c>
      <c r="Y1971" s="93">
        <v>0</v>
      </c>
      <c r="Z1971" s="93">
        <v>0</v>
      </c>
      <c r="AA1971" s="93">
        <v>0</v>
      </c>
      <c r="AB1971" s="93">
        <v>0</v>
      </c>
      <c r="AC1971" s="93"/>
      <c r="AD1971" s="93">
        <v>0</v>
      </c>
      <c r="AE1971" s="93">
        <v>0</v>
      </c>
      <c r="AF1971" s="93">
        <v>0</v>
      </c>
      <c r="AG1971" s="93"/>
      <c r="AH1971" s="93">
        <v>0</v>
      </c>
      <c r="AI1971" s="93">
        <v>0</v>
      </c>
      <c r="AJ1971" s="93">
        <v>0</v>
      </c>
      <c r="AK1971" s="93">
        <v>0</v>
      </c>
      <c r="AL1971" s="93">
        <v>0</v>
      </c>
      <c r="AM1971" s="49" t="s">
        <v>5559</v>
      </c>
      <c r="AN1971" s="49"/>
      <c r="AO1971" s="48" t="str" cm="1">
        <f t="array" ref="AO1971">IFERROR(_xlfn.IFS(
AQ1971="MPR ISSUE","PDH",
AQ1971="BSS Hardware Issue","BSS",
AQ1971="Sites strategiques, MLL, Pylone, etc.","ENVTECH",
AQ1971="AKTIVCO DEFAUT GE &amp; POWER Cabinet","AKTIVCO",
AQ1971="AKTIVCO Coupure ENEO &amp; Baisse de tension","AKTIVCO GRID ONLY",
AQ1971="Coupure ENEO &amp; Baisse de tension","IHS GRID ONLY",
AQ1971="Defaut GE &amp; POWER Cabinet","IHS",
AQ1971="Sharing","Partners",
AQ1971="Sites strategiques &amp; DataCenter","SST &amp; DC",
AQ1971="Exclu","Exclu",
AQ1971="SAT","SAT",
AQ1971="SPARE-ISSUE","SPARE-ISSUE",
AQ1971="Fiber CAmtel","TRANS_FO_CAMTEL",
AQ1971="Fiber AOF","Fiber AOF",
AQ1971="Projet OCM (HUAWEI)","TRAVAUX-HUAWEI",
AQ1971="Projet OCM (NOKIA)","TRAVAUX-NOKIA",
AQ1971="ACCESS-ISSUE","ACCESS-ISSUE",
AQ1971="Projet OCM (ZTE, NOKIA, autres projets)","TRAVAUX OCM",
AQ1971="No root CAuse","No root cause",
AQ1971="ODU HS","PDH",
AQ1971="IP &amp; VLAN","PDH",
AQ1971="Warehouse HUAWEI","SPARE-ISSUE",
AQ1971="SPARE-HS","SPARE-ISSUE",
AQ1971="Power Telco","BSS",AQ1971="no impacts","no impacts"
),"")</f>
        <v>No root cause</v>
      </c>
      <c r="AP1971" s="48" t="str" cm="1">
        <f t="array" ref="AP1971">IFERROR(_xlfn.IFS(
AQ1971="MPR ISSUE","TX ISSUE",
AQ1971="BSS Hardware Issue","RAN ISSUE",
AQ1971="Sites strategiques, MLL, Pylone, etc.","ENVTECH",
AQ1971="AKTIVCO DEFAUT GE &amp; POWER Cabinet","POWER ISSUE",
AQ1971="AKTIVCO Coupure ENEO &amp; Baisse de tension","POWER ISSUE",
AQ1971="Coupure ENEO &amp; Baisse de tension","POWER ISSUE",
AQ1971="Defaut GE &amp; POWER Cabinet","POWER ISSUE",
AQ1971="Sharing","POWER ISSUE",
AQ1971="Sites strategiques &amp; DataCenter","POWER ISSUE",
AQ1971="Exclu","Exclu",
AQ1971="SAT","TX ISSUE",
AQ1971="SPARE-ISSUE","SPARE-ISSUE",
AQ1971="Fiber CAmtel","TX ISSUE",
AQ1971="Fiber AOF","TX ISSUE",
AQ1971="Projet OCM (HUAWEI)","TRAVAUX-HUAWEI",
AQ1971="Projet OCM (NOKIA)","TRAVAUX -NOKIA",
AQ1971="ACCESS-ISSUE","ACCESS-ISSUE",
AQ1971="Projet OCM (ZTE, NOKIA, autres projets)","TRAVAUX OCM",
AQ1971="No root CAuse","No root cause",
AQ1971="ODU HS","TX ISSUE",
AQ1971="IP &amp; VLAN","TX ISSUE",
AQ1971="Warehouse HUAWEI","SPARE-ISSUE",
AQ1971="SPARE-HS","SPARE-ISSUE",
AQ1971="Power Telco","RAN ISSUE",AQ1971="no impacts","no impacts"
),"")</f>
        <v>No root cause</v>
      </c>
      <c r="AQ1971" s="127" t="s">
        <v>5344</v>
      </c>
      <c r="AR1971" s="48" t="str" cm="1">
        <f t="array" ref="AR1971">IFERROR(_xlfn.IFS(
AQ1971="MPR ISSUE","ACTIVE",
AQ1971="BSS Hardware Issue","ACTIVE",
AQ1971="Sites strategiques, MLL, Pylone, etc.","PASSIVE",
AQ1971="AKTIVCO DEFAUT GE &amp; POWER Cabinet","PASSIVE",
AQ1971="AKTIVCO Coupure ENEO &amp; Baisse de tension","PASSIVE",
AQ1971="Coupure ENEO &amp; Baisse de tension","PASSIVE",
AQ1971="Defaut GE &amp; POWER Cabinet","PASSIVE",
AQ1971="Sharing","PASSIVE",
AQ1971="Sites strategiques &amp; DataCenter","PASSIVE",
AQ1971="Exclu","Exclu",
AQ1971="SAT","ACTIVE",
AQ1971="SPARE-ISSUE","SPARE-ISSUE",
AQ1971="Fiber CAmtel","ACTIVE",
AQ1971="Fiber AOF","ACTIVE",
AQ1971="Projet OCM (HUAWEI)","PLANNED WORKS",
AQ1971="Projet OCM (NOKIA)","PLANNED WORKS",
AQ1971="ACCESS-ISSUE","ACCESS-ISSUE",
AQ1971="Projet OCM (ZTE, NOKIA, autres projets)","PLANNED WORKS",
AQ1971="No root CAuse","No root cause",
AQ1971="ODU HS","ACTIVE",
AQ1971="IP &amp; VLAN","ACTIVE",
AQ1971="Warehouse HUAWEI","SPARE-ISSUE",
AQ1971="SPARE-HS","SPARE-ISSUE",
AQ1971="Power Telco","ACTIVE", AQ1971="no impacts","no impacts"
),"")</f>
        <v>No root cause</v>
      </c>
      <c r="AS1971" s="92" t="s">
        <v>5537</v>
      </c>
      <c r="AT1971" s="98" t="s">
        <v>3821</v>
      </c>
      <c r="AV1971" s="17" t="s">
        <v>5537</v>
      </c>
      <c r="AW1971" s="7" t="s">
        <v>5537</v>
      </c>
      <c r="AX1971" s="6" t="s">
        <v>5537</v>
      </c>
      <c r="AY1971" s="7"/>
      <c r="AZ1971" s="3" t="s">
        <v>5537</v>
      </c>
      <c r="BA1971" s="18" t="s">
        <v>5537</v>
      </c>
      <c r="BB1971" s="18" t="s">
        <v>5537</v>
      </c>
      <c r="BC1971" s="18" t="s">
        <v>5537</v>
      </c>
      <c r="BD1971" s="18" t="s">
        <v>5537</v>
      </c>
      <c r="BE1971" s="18" t="s">
        <v>5537</v>
      </c>
      <c r="BF1971" s="18" t="s">
        <v>5537</v>
      </c>
      <c r="BG1971" s="18" t="s">
        <v>5537</v>
      </c>
      <c r="BH1971" s="18" t="s">
        <v>5537</v>
      </c>
      <c r="BI1971" s="18" t="s">
        <v>5537</v>
      </c>
      <c r="BJ1971" s="18" t="s">
        <v>5537</v>
      </c>
      <c r="BK1971" s="18" t="s">
        <v>5537</v>
      </c>
      <c r="BL1971" s="9" t="s">
        <v>5537</v>
      </c>
      <c r="BM1971" s="14" t="s">
        <v>5537</v>
      </c>
      <c r="BN1971" s="14" t="s">
        <v>5537</v>
      </c>
      <c r="BO1971" s="14" t="str">
        <f>_xlfn.XLOOKUP(B1971,'[4]cell downs 18042026 17h'!$B:$B,'[4]cell downs 18042026 17h'!$B:$B,"")</f>
        <v/>
      </c>
      <c r="BP1971" s="14" t="str">
        <f>_xlfn.XLOOKUP(B1971,'[5]Cells Huawei 19042026 15h'!$B:$B,'[5]Cells Huawei 19042026 15h'!$B:$B,"")</f>
        <v/>
      </c>
      <c r="BQ1971" s="9" t="str">
        <f>_xlfn.XLOOKUP(B1971,'[6]cells down 19042026 9H40'!$B:$B,'[6]cells down 19042026 9H40'!$B:$B,"")</f>
        <v/>
      </c>
      <c r="BR1971" s="9" t="s">
        <v>3821</v>
      </c>
      <c r="BS1971" s="9" t="s">
        <v>12</v>
      </c>
      <c r="BT1971" s="108"/>
    </row>
    <row r="1972" spans="1:72" s="9" customFormat="1" x14ac:dyDescent="0.35">
      <c r="A1972" s="1" t="s">
        <v>3834</v>
      </c>
      <c r="B1972" s="8" t="s">
        <v>3835</v>
      </c>
      <c r="C1972" s="3" t="str">
        <f>_xlfn.XLOOKUP(B1972,'[1]daily break down'!$D:$D,'[1]daily break down'!$E:$E,"")</f>
        <v>NORD</v>
      </c>
      <c r="D1972" s="1" t="s">
        <v>11</v>
      </c>
      <c r="E1972" s="1" t="s">
        <v>96</v>
      </c>
      <c r="F1972" s="3" t="s">
        <v>23</v>
      </c>
      <c r="G1972" s="1" t="s">
        <v>3836</v>
      </c>
      <c r="H1972" s="32" t="str">
        <f>_xlfn.XLOOKUP(B1972,[2]CALCULATION!$B:$B,[2]CALCULATION!$H:$H,"")</f>
        <v>HUAWEI</v>
      </c>
      <c r="I1972" s="28">
        <v>0</v>
      </c>
      <c r="J1972" s="28">
        <v>0</v>
      </c>
      <c r="K1972" s="28">
        <v>0</v>
      </c>
      <c r="L1972" s="28">
        <v>0</v>
      </c>
      <c r="M1972" s="28">
        <v>0</v>
      </c>
      <c r="N1972" s="28">
        <v>0</v>
      </c>
      <c r="O1972" s="28">
        <v>0</v>
      </c>
      <c r="P1972" s="28">
        <v>0</v>
      </c>
      <c r="Q1972" s="28">
        <v>0</v>
      </c>
      <c r="R1972" s="28">
        <v>0</v>
      </c>
      <c r="S1972" s="93">
        <v>0</v>
      </c>
      <c r="T1972" s="93">
        <f>_xlfn.XLOOKUP(B1972,'[3]Nur des jours'!$B:$B,'[3]Nur des jours'!$U:$U,"")</f>
        <v>0</v>
      </c>
      <c r="U1972" s="93">
        <v>0</v>
      </c>
      <c r="V1972" s="93">
        <v>0</v>
      </c>
      <c r="W1972" s="93">
        <v>0</v>
      </c>
      <c r="X1972" s="93">
        <v>0</v>
      </c>
      <c r="Y1972" s="93">
        <v>0</v>
      </c>
      <c r="Z1972" s="93">
        <v>0</v>
      </c>
      <c r="AA1972" s="93">
        <v>0</v>
      </c>
      <c r="AB1972" s="93">
        <v>0</v>
      </c>
      <c r="AC1972" s="93"/>
      <c r="AD1972" s="93">
        <v>0</v>
      </c>
      <c r="AE1972" s="93">
        <v>0</v>
      </c>
      <c r="AF1972" s="93">
        <v>0</v>
      </c>
      <c r="AG1972" s="93"/>
      <c r="AH1972" s="93">
        <v>0</v>
      </c>
      <c r="AI1972" s="93">
        <v>0</v>
      </c>
      <c r="AJ1972" s="93">
        <v>0</v>
      </c>
      <c r="AK1972" s="93">
        <v>0</v>
      </c>
      <c r="AL1972" s="93">
        <v>0</v>
      </c>
      <c r="AM1972" s="49" t="s">
        <v>5559</v>
      </c>
      <c r="AN1972" s="49"/>
      <c r="AO1972" s="48" t="str" cm="1">
        <f t="array" ref="AO1972">IFERROR(_xlfn.IFS(
AQ1972="MPR ISSUE","PDH",
AQ1972="BSS Hardware Issue","BSS",
AQ1972="Sites strategiques, MLL, Pylone, etc.","ENVTECH",
AQ1972="AKTIVCO DEFAUT GE &amp; POWER Cabinet","AKTIVCO",
AQ1972="AKTIVCO Coupure ENEO &amp; Baisse de tension","AKTIVCO GRID ONLY",
AQ1972="Coupure ENEO &amp; Baisse de tension","IHS GRID ONLY",
AQ1972="Defaut GE &amp; POWER Cabinet","IHS",
AQ1972="Sharing","Partners",
AQ1972="Sites strategiques &amp; DataCenter","SST &amp; DC",
AQ1972="Exclu","Exclu",
AQ1972="SAT","SAT",
AQ1972="SPARE-ISSUE","SPARE-ISSUE",
AQ1972="Fiber CAmtel","TRANS_FO_CAMTEL",
AQ1972="Fiber AOF","Fiber AOF",
AQ1972="Projet OCM (HUAWEI)","TRAVAUX-HUAWEI",
AQ1972="Projet OCM (NOKIA)","TRAVAUX-NOKIA",
AQ1972="ACCESS-ISSUE","ACCESS-ISSUE",
AQ1972="Projet OCM (ZTE, NOKIA, autres projets)","TRAVAUX OCM",
AQ1972="No root CAuse","No root cause",
AQ1972="ODU HS","PDH",
AQ1972="IP &amp; VLAN","PDH",
AQ1972="Warehouse HUAWEI","SPARE-ISSUE",
AQ1972="SPARE-HS","SPARE-ISSUE",
AQ1972="Power Telco","BSS",AQ1972="no impacts","no impacts"
),"")</f>
        <v>No root cause</v>
      </c>
      <c r="AP1972" s="48" t="str" cm="1">
        <f t="array" ref="AP1972">IFERROR(_xlfn.IFS(
AQ1972="MPR ISSUE","TX ISSUE",
AQ1972="BSS Hardware Issue","RAN ISSUE",
AQ1972="Sites strategiques, MLL, Pylone, etc.","ENVTECH",
AQ1972="AKTIVCO DEFAUT GE &amp; POWER Cabinet","POWER ISSUE",
AQ1972="AKTIVCO Coupure ENEO &amp; Baisse de tension","POWER ISSUE",
AQ1972="Coupure ENEO &amp; Baisse de tension","POWER ISSUE",
AQ1972="Defaut GE &amp; POWER Cabinet","POWER ISSUE",
AQ1972="Sharing","POWER ISSUE",
AQ1972="Sites strategiques &amp; DataCenter","POWER ISSUE",
AQ1972="Exclu","Exclu",
AQ1972="SAT","TX ISSUE",
AQ1972="SPARE-ISSUE","SPARE-ISSUE",
AQ1972="Fiber CAmtel","TX ISSUE",
AQ1972="Fiber AOF","TX ISSUE",
AQ1972="Projet OCM (HUAWEI)","TRAVAUX-HUAWEI",
AQ1972="Projet OCM (NOKIA)","TRAVAUX -NOKIA",
AQ1972="ACCESS-ISSUE","ACCESS-ISSUE",
AQ1972="Projet OCM (ZTE, NOKIA, autres projets)","TRAVAUX OCM",
AQ1972="No root CAuse","No root cause",
AQ1972="ODU HS","TX ISSUE",
AQ1972="IP &amp; VLAN","TX ISSUE",
AQ1972="Warehouse HUAWEI","SPARE-ISSUE",
AQ1972="SPARE-HS","SPARE-ISSUE",
AQ1972="Power Telco","RAN ISSUE",AQ1972="no impacts","no impacts"
),"")</f>
        <v>No root cause</v>
      </c>
      <c r="AQ1972" s="127" t="s">
        <v>5344</v>
      </c>
      <c r="AR1972" s="48" t="str" cm="1">
        <f t="array" ref="AR1972">IFERROR(_xlfn.IFS(
AQ1972="MPR ISSUE","ACTIVE",
AQ1972="BSS Hardware Issue","ACTIVE",
AQ1972="Sites strategiques, MLL, Pylone, etc.","PASSIVE",
AQ1972="AKTIVCO DEFAUT GE &amp; POWER Cabinet","PASSIVE",
AQ1972="AKTIVCO Coupure ENEO &amp; Baisse de tension","PASSIVE",
AQ1972="Coupure ENEO &amp; Baisse de tension","PASSIVE",
AQ1972="Defaut GE &amp; POWER Cabinet","PASSIVE",
AQ1972="Sharing","PASSIVE",
AQ1972="Sites strategiques &amp; DataCenter","PASSIVE",
AQ1972="Exclu","Exclu",
AQ1972="SAT","ACTIVE",
AQ1972="SPARE-ISSUE","SPARE-ISSUE",
AQ1972="Fiber CAmtel","ACTIVE",
AQ1972="Fiber AOF","ACTIVE",
AQ1972="Projet OCM (HUAWEI)","PLANNED WORKS",
AQ1972="Projet OCM (NOKIA)","PLANNED WORKS",
AQ1972="ACCESS-ISSUE","ACCESS-ISSUE",
AQ1972="Projet OCM (ZTE, NOKIA, autres projets)","PLANNED WORKS",
AQ1972="No root CAuse","No root cause",
AQ1972="ODU HS","ACTIVE",
AQ1972="IP &amp; VLAN","ACTIVE",
AQ1972="Warehouse HUAWEI","SPARE-ISSUE",
AQ1972="SPARE-HS","SPARE-ISSUE",
AQ1972="Power Telco","ACTIVE", AQ1972="no impacts","no impacts"
),"")</f>
        <v>No root cause</v>
      </c>
      <c r="AS1972" s="92" t="s">
        <v>5537</v>
      </c>
      <c r="AT1972" s="98" t="s">
        <v>3835</v>
      </c>
      <c r="AV1972" s="17" t="s">
        <v>5537</v>
      </c>
      <c r="AW1972" s="7" t="s">
        <v>5537</v>
      </c>
      <c r="AX1972" s="6" t="s">
        <v>5537</v>
      </c>
      <c r="AY1972" s="7"/>
      <c r="AZ1972" s="3" t="s">
        <v>5537</v>
      </c>
      <c r="BA1972" s="18" t="s">
        <v>5537</v>
      </c>
      <c r="BB1972" s="18" t="s">
        <v>5537</v>
      </c>
      <c r="BC1972" s="18" t="s">
        <v>5537</v>
      </c>
      <c r="BD1972" s="18" t="s">
        <v>5537</v>
      </c>
      <c r="BE1972" s="18" t="s">
        <v>5537</v>
      </c>
      <c r="BF1972" s="18" t="s">
        <v>5537</v>
      </c>
      <c r="BG1972" s="18" t="s">
        <v>5537</v>
      </c>
      <c r="BH1972" s="18" t="s">
        <v>5537</v>
      </c>
      <c r="BI1972" s="18" t="s">
        <v>5537</v>
      </c>
      <c r="BJ1972" s="18" t="s">
        <v>5537</v>
      </c>
      <c r="BK1972" s="18" t="s">
        <v>5537</v>
      </c>
      <c r="BL1972" s="9" t="s">
        <v>5537</v>
      </c>
      <c r="BM1972" s="14" t="s">
        <v>5537</v>
      </c>
      <c r="BN1972" s="14" t="s">
        <v>5537</v>
      </c>
      <c r="BO1972" s="14" t="str">
        <f>_xlfn.XLOOKUP(B1972,'[4]cell downs 18042026 17h'!$B:$B,'[4]cell downs 18042026 17h'!$B:$B,"")</f>
        <v/>
      </c>
      <c r="BP1972" s="14" t="str">
        <f>_xlfn.XLOOKUP(B1972,'[5]Cells Huawei 19042026 15h'!$B:$B,'[5]Cells Huawei 19042026 15h'!$B:$B,"")</f>
        <v/>
      </c>
      <c r="BQ1972" s="9" t="str">
        <f>_xlfn.XLOOKUP(B1972,'[6]cells down 19042026 9H40'!$B:$B,'[6]cells down 19042026 9H40'!$B:$B,"")</f>
        <v/>
      </c>
      <c r="BR1972" s="9" t="s">
        <v>3835</v>
      </c>
      <c r="BS1972" s="9" t="s">
        <v>12</v>
      </c>
      <c r="BT1972" s="108"/>
    </row>
    <row r="1973" spans="1:72" s="9" customFormat="1" x14ac:dyDescent="0.35">
      <c r="A1973" s="1" t="s">
        <v>3847</v>
      </c>
      <c r="B1973" s="8" t="s">
        <v>3848</v>
      </c>
      <c r="C1973" s="3" t="str">
        <f>_xlfn.XLOOKUP(B1973,'[1]daily break down'!$D:$D,'[1]daily break down'!$E:$E,"")</f>
        <v>NORD</v>
      </c>
      <c r="D1973" s="1" t="s">
        <v>11</v>
      </c>
      <c r="E1973" s="1" t="s">
        <v>12</v>
      </c>
      <c r="F1973" s="3" t="s">
        <v>23</v>
      </c>
      <c r="G1973" s="1" t="s">
        <v>3849</v>
      </c>
      <c r="H1973" s="32" t="str">
        <f>_xlfn.XLOOKUP(B1973,[2]CALCULATION!$B:$B,[2]CALCULATION!$H:$H,"")</f>
        <v>HUAWEI</v>
      </c>
      <c r="I1973" s="28">
        <v>0</v>
      </c>
      <c r="J1973" s="28">
        <v>0</v>
      </c>
      <c r="K1973" s="28">
        <v>0</v>
      </c>
      <c r="L1973" s="28">
        <v>0</v>
      </c>
      <c r="M1973" s="28">
        <v>0</v>
      </c>
      <c r="N1973" s="28">
        <v>0</v>
      </c>
      <c r="O1973" s="28">
        <v>0</v>
      </c>
      <c r="P1973" s="28">
        <v>0</v>
      </c>
      <c r="Q1973" s="28">
        <v>0</v>
      </c>
      <c r="R1973" s="28">
        <v>0</v>
      </c>
      <c r="S1973" s="93">
        <v>0</v>
      </c>
      <c r="T1973" s="93">
        <f>_xlfn.XLOOKUP(B1973,'[3]Nur des jours'!$B:$B,'[3]Nur des jours'!$U:$U,"")</f>
        <v>0</v>
      </c>
      <c r="U1973" s="93">
        <v>0</v>
      </c>
      <c r="V1973" s="93">
        <v>0</v>
      </c>
      <c r="W1973" s="93">
        <v>0</v>
      </c>
      <c r="X1973" s="93">
        <v>0</v>
      </c>
      <c r="Y1973" s="93">
        <v>0</v>
      </c>
      <c r="Z1973" s="93">
        <v>0</v>
      </c>
      <c r="AA1973" s="93">
        <v>0</v>
      </c>
      <c r="AB1973" s="93">
        <v>0</v>
      </c>
      <c r="AC1973" s="93"/>
      <c r="AD1973" s="93">
        <v>0</v>
      </c>
      <c r="AE1973" s="93">
        <v>0</v>
      </c>
      <c r="AF1973" s="93">
        <v>0</v>
      </c>
      <c r="AG1973" s="93"/>
      <c r="AH1973" s="93">
        <v>0</v>
      </c>
      <c r="AI1973" s="93">
        <v>0</v>
      </c>
      <c r="AJ1973" s="93">
        <v>0</v>
      </c>
      <c r="AK1973" s="93">
        <v>0</v>
      </c>
      <c r="AL1973" s="93">
        <v>0</v>
      </c>
      <c r="AM1973" s="49" t="s">
        <v>5559</v>
      </c>
      <c r="AN1973" s="49"/>
      <c r="AO1973" s="48" t="str" cm="1">
        <f t="array" ref="AO1973">IFERROR(_xlfn.IFS(
AQ1973="MPR ISSUE","PDH",
AQ1973="BSS Hardware Issue","BSS",
AQ1973="Sites strategiques, MLL, Pylone, etc.","ENVTECH",
AQ1973="AKTIVCO DEFAUT GE &amp; POWER Cabinet","AKTIVCO",
AQ1973="AKTIVCO Coupure ENEO &amp; Baisse de tension","AKTIVCO GRID ONLY",
AQ1973="Coupure ENEO &amp; Baisse de tension","IHS GRID ONLY",
AQ1973="Defaut GE &amp; POWER Cabinet","IHS",
AQ1973="Sharing","Partners",
AQ1973="Sites strategiques &amp; DataCenter","SST &amp; DC",
AQ1973="Exclu","Exclu",
AQ1973="SAT","SAT",
AQ1973="SPARE-ISSUE","SPARE-ISSUE",
AQ1973="Fiber CAmtel","TRANS_FO_CAMTEL",
AQ1973="Fiber AOF","Fiber AOF",
AQ1973="Projet OCM (HUAWEI)","TRAVAUX-HUAWEI",
AQ1973="Projet OCM (NOKIA)","TRAVAUX-NOKIA",
AQ1973="ACCESS-ISSUE","ACCESS-ISSUE",
AQ1973="Projet OCM (ZTE, NOKIA, autres projets)","TRAVAUX OCM",
AQ1973="No root CAuse","No root cause",
AQ1973="ODU HS","PDH",
AQ1973="IP &amp; VLAN","PDH",
AQ1973="Warehouse HUAWEI","SPARE-ISSUE",
AQ1973="SPARE-HS","SPARE-ISSUE",
AQ1973="Power Telco","BSS",AQ1973="no impacts","no impacts"
),"")</f>
        <v>No root cause</v>
      </c>
      <c r="AP1973" s="48" t="str" cm="1">
        <f t="array" ref="AP1973">IFERROR(_xlfn.IFS(
AQ1973="MPR ISSUE","TX ISSUE",
AQ1973="BSS Hardware Issue","RAN ISSUE",
AQ1973="Sites strategiques, MLL, Pylone, etc.","ENVTECH",
AQ1973="AKTIVCO DEFAUT GE &amp; POWER Cabinet","POWER ISSUE",
AQ1973="AKTIVCO Coupure ENEO &amp; Baisse de tension","POWER ISSUE",
AQ1973="Coupure ENEO &amp; Baisse de tension","POWER ISSUE",
AQ1973="Defaut GE &amp; POWER Cabinet","POWER ISSUE",
AQ1973="Sharing","POWER ISSUE",
AQ1973="Sites strategiques &amp; DataCenter","POWER ISSUE",
AQ1973="Exclu","Exclu",
AQ1973="SAT","TX ISSUE",
AQ1973="SPARE-ISSUE","SPARE-ISSUE",
AQ1973="Fiber CAmtel","TX ISSUE",
AQ1973="Fiber AOF","TX ISSUE",
AQ1973="Projet OCM (HUAWEI)","TRAVAUX-HUAWEI",
AQ1973="Projet OCM (NOKIA)","TRAVAUX -NOKIA",
AQ1973="ACCESS-ISSUE","ACCESS-ISSUE",
AQ1973="Projet OCM (ZTE, NOKIA, autres projets)","TRAVAUX OCM",
AQ1973="No root CAuse","No root cause",
AQ1973="ODU HS","TX ISSUE",
AQ1973="IP &amp; VLAN","TX ISSUE",
AQ1973="Warehouse HUAWEI","SPARE-ISSUE",
AQ1973="SPARE-HS","SPARE-ISSUE",
AQ1973="Power Telco","RAN ISSUE",AQ1973="no impacts","no impacts"
),"")</f>
        <v>No root cause</v>
      </c>
      <c r="AQ1973" s="127" t="s">
        <v>5344</v>
      </c>
      <c r="AR1973" s="48" t="str" cm="1">
        <f t="array" ref="AR1973">IFERROR(_xlfn.IFS(
AQ1973="MPR ISSUE","ACTIVE",
AQ1973="BSS Hardware Issue","ACTIVE",
AQ1973="Sites strategiques, MLL, Pylone, etc.","PASSIVE",
AQ1973="AKTIVCO DEFAUT GE &amp; POWER Cabinet","PASSIVE",
AQ1973="AKTIVCO Coupure ENEO &amp; Baisse de tension","PASSIVE",
AQ1973="Coupure ENEO &amp; Baisse de tension","PASSIVE",
AQ1973="Defaut GE &amp; POWER Cabinet","PASSIVE",
AQ1973="Sharing","PASSIVE",
AQ1973="Sites strategiques &amp; DataCenter","PASSIVE",
AQ1973="Exclu","Exclu",
AQ1973="SAT","ACTIVE",
AQ1973="SPARE-ISSUE","SPARE-ISSUE",
AQ1973="Fiber CAmtel","ACTIVE",
AQ1973="Fiber AOF","ACTIVE",
AQ1973="Projet OCM (HUAWEI)","PLANNED WORKS",
AQ1973="Projet OCM (NOKIA)","PLANNED WORKS",
AQ1973="ACCESS-ISSUE","ACCESS-ISSUE",
AQ1973="Projet OCM (ZTE, NOKIA, autres projets)","PLANNED WORKS",
AQ1973="No root CAuse","No root cause",
AQ1973="ODU HS","ACTIVE",
AQ1973="IP &amp; VLAN","ACTIVE",
AQ1973="Warehouse HUAWEI","SPARE-ISSUE",
AQ1973="SPARE-HS","SPARE-ISSUE",
AQ1973="Power Telco","ACTIVE", AQ1973="no impacts","no impacts"
),"")</f>
        <v>No root cause</v>
      </c>
      <c r="AS1973" s="92" t="s">
        <v>5537</v>
      </c>
      <c r="AT1973" s="98" t="s">
        <v>3848</v>
      </c>
      <c r="AV1973" s="17" t="s">
        <v>5537</v>
      </c>
      <c r="AW1973" s="7" t="s">
        <v>5537</v>
      </c>
      <c r="AX1973" s="6" t="s">
        <v>5537</v>
      </c>
      <c r="AY1973" s="7"/>
      <c r="AZ1973" s="3" t="s">
        <v>5537</v>
      </c>
      <c r="BA1973" s="18" t="s">
        <v>5537</v>
      </c>
      <c r="BB1973" s="18" t="s">
        <v>5537</v>
      </c>
      <c r="BC1973" s="18" t="s">
        <v>5537</v>
      </c>
      <c r="BD1973" s="18" t="s">
        <v>5537</v>
      </c>
      <c r="BE1973" s="18" t="s">
        <v>5537</v>
      </c>
      <c r="BF1973" s="18" t="s">
        <v>5537</v>
      </c>
      <c r="BG1973" s="18" t="s">
        <v>5537</v>
      </c>
      <c r="BH1973" s="18" t="s">
        <v>5537</v>
      </c>
      <c r="BI1973" s="18" t="s">
        <v>5537</v>
      </c>
      <c r="BJ1973" s="18" t="s">
        <v>5537</v>
      </c>
      <c r="BK1973" s="18" t="s">
        <v>5537</v>
      </c>
      <c r="BL1973" s="9" t="s">
        <v>5537</v>
      </c>
      <c r="BM1973" s="14" t="s">
        <v>5537</v>
      </c>
      <c r="BN1973" s="14" t="s">
        <v>5537</v>
      </c>
      <c r="BO1973" s="14" t="str">
        <f>_xlfn.XLOOKUP(B1973,'[4]cell downs 18042026 17h'!$B:$B,'[4]cell downs 18042026 17h'!$B:$B,"")</f>
        <v/>
      </c>
      <c r="BP1973" s="14" t="str">
        <f>_xlfn.XLOOKUP(B1973,'[5]Cells Huawei 19042026 15h'!$B:$B,'[5]Cells Huawei 19042026 15h'!$B:$B,"")</f>
        <v/>
      </c>
      <c r="BQ1973" s="9" t="str">
        <f>_xlfn.XLOOKUP(B1973,'[6]cells down 19042026 9H40'!$B:$B,'[6]cells down 19042026 9H40'!$B:$B,"")</f>
        <v/>
      </c>
      <c r="BR1973" s="9" t="s">
        <v>3848</v>
      </c>
      <c r="BS1973" s="9" t="s">
        <v>12</v>
      </c>
      <c r="BT1973" s="108"/>
    </row>
    <row r="1974" spans="1:72" s="9" customFormat="1" x14ac:dyDescent="0.35">
      <c r="A1974" s="1" t="s">
        <v>3850</v>
      </c>
      <c r="B1974" s="8" t="s">
        <v>3851</v>
      </c>
      <c r="C1974" s="3" t="str">
        <f>_xlfn.XLOOKUP(B1974,'[1]daily break down'!$D:$D,'[1]daily break down'!$E:$E,"")</f>
        <v>ADAMAOUA</v>
      </c>
      <c r="D1974" s="1" t="s">
        <v>11</v>
      </c>
      <c r="E1974" s="1" t="s">
        <v>96</v>
      </c>
      <c r="F1974" s="3" t="s">
        <v>90</v>
      </c>
      <c r="G1974" s="1" t="s">
        <v>2842</v>
      </c>
      <c r="H1974" s="32" t="str">
        <f>_xlfn.XLOOKUP(B1974,[2]CALCULATION!$B:$B,[2]CALCULATION!$H:$H,"")</f>
        <v>HUAWEI</v>
      </c>
      <c r="I1974" s="28">
        <v>0</v>
      </c>
      <c r="J1974" s="28">
        <v>0</v>
      </c>
      <c r="K1974" s="28">
        <v>0</v>
      </c>
      <c r="L1974" s="28">
        <v>0</v>
      </c>
      <c r="M1974" s="28">
        <v>0</v>
      </c>
      <c r="N1974" s="28">
        <v>0</v>
      </c>
      <c r="O1974" s="28">
        <v>0</v>
      </c>
      <c r="P1974" s="28">
        <v>0</v>
      </c>
      <c r="Q1974" s="28">
        <v>0</v>
      </c>
      <c r="R1974" s="28">
        <v>0</v>
      </c>
      <c r="S1974" s="93">
        <v>0</v>
      </c>
      <c r="T1974" s="93">
        <f>_xlfn.XLOOKUP(B1974,'[3]Nur des jours'!$B:$B,'[3]Nur des jours'!$U:$U,"")</f>
        <v>0</v>
      </c>
      <c r="U1974" s="93">
        <v>0</v>
      </c>
      <c r="V1974" s="93">
        <v>0</v>
      </c>
      <c r="W1974" s="93">
        <v>0</v>
      </c>
      <c r="X1974" s="93">
        <v>0</v>
      </c>
      <c r="Y1974" s="93">
        <v>0</v>
      </c>
      <c r="Z1974" s="93">
        <v>0</v>
      </c>
      <c r="AA1974" s="93">
        <v>0</v>
      </c>
      <c r="AB1974" s="93">
        <v>0</v>
      </c>
      <c r="AC1974" s="93"/>
      <c r="AD1974" s="93">
        <v>0</v>
      </c>
      <c r="AE1974" s="93">
        <v>0</v>
      </c>
      <c r="AF1974" s="93">
        <v>0</v>
      </c>
      <c r="AG1974" s="93"/>
      <c r="AH1974" s="93">
        <v>0</v>
      </c>
      <c r="AI1974" s="93">
        <v>0</v>
      </c>
      <c r="AJ1974" s="93">
        <v>0</v>
      </c>
      <c r="AK1974" s="93">
        <v>0</v>
      </c>
      <c r="AL1974" s="93">
        <v>0</v>
      </c>
      <c r="AM1974" s="49" t="s">
        <v>5559</v>
      </c>
      <c r="AN1974" s="49"/>
      <c r="AO1974" s="48" t="str" cm="1">
        <f t="array" ref="AO1974">IFERROR(_xlfn.IFS(
AQ1974="MPR ISSUE","PDH",
AQ1974="BSS Hardware Issue","BSS",
AQ1974="Sites strategiques, MLL, Pylone, etc.","ENVTECH",
AQ1974="AKTIVCO DEFAUT GE &amp; POWER Cabinet","AKTIVCO",
AQ1974="AKTIVCO Coupure ENEO &amp; Baisse de tension","AKTIVCO GRID ONLY",
AQ1974="Coupure ENEO &amp; Baisse de tension","IHS GRID ONLY",
AQ1974="Defaut GE &amp; POWER Cabinet","IHS",
AQ1974="Sharing","Partners",
AQ1974="Sites strategiques &amp; DataCenter","SST &amp; DC",
AQ1974="Exclu","Exclu",
AQ1974="SAT","SAT",
AQ1974="SPARE-ISSUE","SPARE-ISSUE",
AQ1974="Fiber CAmtel","TRANS_FO_CAMTEL",
AQ1974="Fiber AOF","Fiber AOF",
AQ1974="Projet OCM (HUAWEI)","TRAVAUX-HUAWEI",
AQ1974="Projet OCM (NOKIA)","TRAVAUX-NOKIA",
AQ1974="ACCESS-ISSUE","ACCESS-ISSUE",
AQ1974="Projet OCM (ZTE, NOKIA, autres projets)","TRAVAUX OCM",
AQ1974="No root CAuse","No root cause",
AQ1974="ODU HS","PDH",
AQ1974="IP &amp; VLAN","PDH",
AQ1974="Warehouse HUAWEI","SPARE-ISSUE",
AQ1974="SPARE-HS","SPARE-ISSUE",
AQ1974="Power Telco","BSS",AQ1974="no impacts","no impacts"
),"")</f>
        <v>No root cause</v>
      </c>
      <c r="AP1974" s="48" t="str" cm="1">
        <f t="array" ref="AP1974">IFERROR(_xlfn.IFS(
AQ1974="MPR ISSUE","TX ISSUE",
AQ1974="BSS Hardware Issue","RAN ISSUE",
AQ1974="Sites strategiques, MLL, Pylone, etc.","ENVTECH",
AQ1974="AKTIVCO DEFAUT GE &amp; POWER Cabinet","POWER ISSUE",
AQ1974="AKTIVCO Coupure ENEO &amp; Baisse de tension","POWER ISSUE",
AQ1974="Coupure ENEO &amp; Baisse de tension","POWER ISSUE",
AQ1974="Defaut GE &amp; POWER Cabinet","POWER ISSUE",
AQ1974="Sharing","POWER ISSUE",
AQ1974="Sites strategiques &amp; DataCenter","POWER ISSUE",
AQ1974="Exclu","Exclu",
AQ1974="SAT","TX ISSUE",
AQ1974="SPARE-ISSUE","SPARE-ISSUE",
AQ1974="Fiber CAmtel","TX ISSUE",
AQ1974="Fiber AOF","TX ISSUE",
AQ1974="Projet OCM (HUAWEI)","TRAVAUX-HUAWEI",
AQ1974="Projet OCM (NOKIA)","TRAVAUX -NOKIA",
AQ1974="ACCESS-ISSUE","ACCESS-ISSUE",
AQ1974="Projet OCM (ZTE, NOKIA, autres projets)","TRAVAUX OCM",
AQ1974="No root CAuse","No root cause",
AQ1974="ODU HS","TX ISSUE",
AQ1974="IP &amp; VLAN","TX ISSUE",
AQ1974="Warehouse HUAWEI","SPARE-ISSUE",
AQ1974="SPARE-HS","SPARE-ISSUE",
AQ1974="Power Telco","RAN ISSUE",AQ1974="no impacts","no impacts"
),"")</f>
        <v>No root cause</v>
      </c>
      <c r="AQ1974" s="127" t="s">
        <v>5344</v>
      </c>
      <c r="AR1974" s="48" t="str" cm="1">
        <f t="array" ref="AR1974">IFERROR(_xlfn.IFS(
AQ1974="MPR ISSUE","ACTIVE",
AQ1974="BSS Hardware Issue","ACTIVE",
AQ1974="Sites strategiques, MLL, Pylone, etc.","PASSIVE",
AQ1974="AKTIVCO DEFAUT GE &amp; POWER Cabinet","PASSIVE",
AQ1974="AKTIVCO Coupure ENEO &amp; Baisse de tension","PASSIVE",
AQ1974="Coupure ENEO &amp; Baisse de tension","PASSIVE",
AQ1974="Defaut GE &amp; POWER Cabinet","PASSIVE",
AQ1974="Sharing","PASSIVE",
AQ1974="Sites strategiques &amp; DataCenter","PASSIVE",
AQ1974="Exclu","Exclu",
AQ1974="SAT","ACTIVE",
AQ1974="SPARE-ISSUE","SPARE-ISSUE",
AQ1974="Fiber CAmtel","ACTIVE",
AQ1974="Fiber AOF","ACTIVE",
AQ1974="Projet OCM (HUAWEI)","PLANNED WORKS",
AQ1974="Projet OCM (NOKIA)","PLANNED WORKS",
AQ1974="ACCESS-ISSUE","ACCESS-ISSUE",
AQ1974="Projet OCM (ZTE, NOKIA, autres projets)","PLANNED WORKS",
AQ1974="No root CAuse","No root cause",
AQ1974="ODU HS","ACTIVE",
AQ1974="IP &amp; VLAN","ACTIVE",
AQ1974="Warehouse HUAWEI","SPARE-ISSUE",
AQ1974="SPARE-HS","SPARE-ISSUE",
AQ1974="Power Telco","ACTIVE", AQ1974="no impacts","no impacts"
),"")</f>
        <v>No root cause</v>
      </c>
      <c r="AS1974" s="92" t="s">
        <v>5537</v>
      </c>
      <c r="AT1974" s="98" t="s">
        <v>3851</v>
      </c>
      <c r="AV1974" s="17" t="s">
        <v>5537</v>
      </c>
      <c r="AW1974" s="7" t="s">
        <v>5537</v>
      </c>
      <c r="AX1974" s="6" t="s">
        <v>5537</v>
      </c>
      <c r="AY1974" s="7"/>
      <c r="AZ1974" s="3" t="s">
        <v>5537</v>
      </c>
      <c r="BA1974" s="18" t="s">
        <v>5537</v>
      </c>
      <c r="BB1974" s="18" t="s">
        <v>5537</v>
      </c>
      <c r="BC1974" s="18" t="s">
        <v>5537</v>
      </c>
      <c r="BD1974" s="18" t="s">
        <v>5537</v>
      </c>
      <c r="BE1974" s="18" t="s">
        <v>5537</v>
      </c>
      <c r="BF1974" s="18" t="s">
        <v>5537</v>
      </c>
      <c r="BG1974" s="18" t="s">
        <v>5537</v>
      </c>
      <c r="BH1974" s="18" t="s">
        <v>5537</v>
      </c>
      <c r="BI1974" s="18" t="s">
        <v>5537</v>
      </c>
      <c r="BJ1974" s="18" t="s">
        <v>5537</v>
      </c>
      <c r="BK1974" s="18" t="s">
        <v>5537</v>
      </c>
      <c r="BL1974" s="9" t="s">
        <v>5537</v>
      </c>
      <c r="BM1974" s="14" t="s">
        <v>5537</v>
      </c>
      <c r="BN1974" s="14" t="s">
        <v>5537</v>
      </c>
      <c r="BO1974" s="14" t="str">
        <f>_xlfn.XLOOKUP(B1974,'[4]cell downs 18042026 17h'!$B:$B,'[4]cell downs 18042026 17h'!$B:$B,"")</f>
        <v/>
      </c>
      <c r="BP1974" s="14" t="str">
        <f>_xlfn.XLOOKUP(B1974,'[5]Cells Huawei 19042026 15h'!$B:$B,'[5]Cells Huawei 19042026 15h'!$B:$B,"")</f>
        <v/>
      </c>
      <c r="BQ1974" s="9" t="str">
        <f>_xlfn.XLOOKUP(B1974,'[6]cells down 19042026 9H40'!$B:$B,'[6]cells down 19042026 9H40'!$B:$B,"")</f>
        <v/>
      </c>
      <c r="BR1974" s="9" t="s">
        <v>3851</v>
      </c>
      <c r="BS1974" s="9" t="s">
        <v>12</v>
      </c>
      <c r="BT1974" s="108"/>
    </row>
    <row r="1975" spans="1:72" s="9" customFormat="1" x14ac:dyDescent="0.35">
      <c r="A1975" s="1" t="s">
        <v>3856</v>
      </c>
      <c r="B1975" s="8" t="s">
        <v>3857</v>
      </c>
      <c r="C1975" s="3" t="str">
        <f>_xlfn.XLOOKUP(B1975,'[1]daily break down'!$D:$D,'[1]daily break down'!$E:$E,"")</f>
        <v>NORD</v>
      </c>
      <c r="D1975" s="1" t="s">
        <v>11</v>
      </c>
      <c r="E1975" s="1" t="s">
        <v>66</v>
      </c>
      <c r="F1975" s="3" t="s">
        <v>23</v>
      </c>
      <c r="G1975" s="1" t="s">
        <v>3856</v>
      </c>
      <c r="H1975" s="32" t="str">
        <f>_xlfn.XLOOKUP(B1975,[2]CALCULATION!$B:$B,[2]CALCULATION!$H:$H,"")</f>
        <v>HUAWEI</v>
      </c>
      <c r="I1975" s="28">
        <v>0</v>
      </c>
      <c r="J1975" s="28">
        <v>0</v>
      </c>
      <c r="K1975" s="28">
        <v>0</v>
      </c>
      <c r="L1975" s="28">
        <v>0</v>
      </c>
      <c r="M1975" s="28">
        <v>0</v>
      </c>
      <c r="N1975" s="28">
        <v>0</v>
      </c>
      <c r="O1975" s="28">
        <v>0</v>
      </c>
      <c r="P1975" s="28">
        <v>0</v>
      </c>
      <c r="Q1975" s="28">
        <v>0</v>
      </c>
      <c r="R1975" s="28">
        <v>0</v>
      </c>
      <c r="S1975" s="93">
        <v>0</v>
      </c>
      <c r="T1975" s="93">
        <f>_xlfn.XLOOKUP(B1975,'[3]Nur des jours'!$B:$B,'[3]Nur des jours'!$U:$U,"")</f>
        <v>0</v>
      </c>
      <c r="U1975" s="93">
        <v>0</v>
      </c>
      <c r="V1975" s="93">
        <v>0</v>
      </c>
      <c r="W1975" s="93">
        <v>0</v>
      </c>
      <c r="X1975" s="93">
        <v>0</v>
      </c>
      <c r="Y1975" s="93">
        <v>0</v>
      </c>
      <c r="Z1975" s="93">
        <v>0</v>
      </c>
      <c r="AA1975" s="93">
        <v>0</v>
      </c>
      <c r="AB1975" s="93">
        <v>0</v>
      </c>
      <c r="AC1975" s="93"/>
      <c r="AD1975" s="93">
        <v>0</v>
      </c>
      <c r="AE1975" s="93">
        <v>0</v>
      </c>
      <c r="AF1975" s="93">
        <v>0</v>
      </c>
      <c r="AG1975" s="93"/>
      <c r="AH1975" s="93">
        <v>0</v>
      </c>
      <c r="AI1975" s="93">
        <v>0</v>
      </c>
      <c r="AJ1975" s="93">
        <v>0</v>
      </c>
      <c r="AK1975" s="93">
        <v>0</v>
      </c>
      <c r="AL1975" s="93">
        <v>0</v>
      </c>
      <c r="AM1975" s="49" t="s">
        <v>5559</v>
      </c>
      <c r="AN1975" s="49"/>
      <c r="AO1975" s="48" t="str" cm="1">
        <f t="array" ref="AO1975">IFERROR(_xlfn.IFS(
AQ1975="MPR ISSUE","PDH",
AQ1975="BSS Hardware Issue","BSS",
AQ1975="Sites strategiques, MLL, Pylone, etc.","ENVTECH",
AQ1975="AKTIVCO DEFAUT GE &amp; POWER Cabinet","AKTIVCO",
AQ1975="AKTIVCO Coupure ENEO &amp; Baisse de tension","AKTIVCO GRID ONLY",
AQ1975="Coupure ENEO &amp; Baisse de tension","IHS GRID ONLY",
AQ1975="Defaut GE &amp; POWER Cabinet","IHS",
AQ1975="Sharing","Partners",
AQ1975="Sites strategiques &amp; DataCenter","SST &amp; DC",
AQ1975="Exclu","Exclu",
AQ1975="SAT","SAT",
AQ1975="SPARE-ISSUE","SPARE-ISSUE",
AQ1975="Fiber CAmtel","TRANS_FO_CAMTEL",
AQ1975="Fiber AOF","Fiber AOF",
AQ1975="Projet OCM (HUAWEI)","TRAVAUX-HUAWEI",
AQ1975="Projet OCM (NOKIA)","TRAVAUX-NOKIA",
AQ1975="ACCESS-ISSUE","ACCESS-ISSUE",
AQ1975="Projet OCM (ZTE, NOKIA, autres projets)","TRAVAUX OCM",
AQ1975="No root CAuse","No root cause",
AQ1975="ODU HS","PDH",
AQ1975="IP &amp; VLAN","PDH",
AQ1975="Warehouse HUAWEI","SPARE-ISSUE",
AQ1975="SPARE-HS","SPARE-ISSUE",
AQ1975="Power Telco","BSS",AQ1975="no impacts","no impacts"
),"")</f>
        <v>No root cause</v>
      </c>
      <c r="AP1975" s="48" t="str" cm="1">
        <f t="array" ref="AP1975">IFERROR(_xlfn.IFS(
AQ1975="MPR ISSUE","TX ISSUE",
AQ1975="BSS Hardware Issue","RAN ISSUE",
AQ1975="Sites strategiques, MLL, Pylone, etc.","ENVTECH",
AQ1975="AKTIVCO DEFAUT GE &amp; POWER Cabinet","POWER ISSUE",
AQ1975="AKTIVCO Coupure ENEO &amp; Baisse de tension","POWER ISSUE",
AQ1975="Coupure ENEO &amp; Baisse de tension","POWER ISSUE",
AQ1975="Defaut GE &amp; POWER Cabinet","POWER ISSUE",
AQ1975="Sharing","POWER ISSUE",
AQ1975="Sites strategiques &amp; DataCenter","POWER ISSUE",
AQ1975="Exclu","Exclu",
AQ1975="SAT","TX ISSUE",
AQ1975="SPARE-ISSUE","SPARE-ISSUE",
AQ1975="Fiber CAmtel","TX ISSUE",
AQ1975="Fiber AOF","TX ISSUE",
AQ1975="Projet OCM (HUAWEI)","TRAVAUX-HUAWEI",
AQ1975="Projet OCM (NOKIA)","TRAVAUX -NOKIA",
AQ1975="ACCESS-ISSUE","ACCESS-ISSUE",
AQ1975="Projet OCM (ZTE, NOKIA, autres projets)","TRAVAUX OCM",
AQ1975="No root CAuse","No root cause",
AQ1975="ODU HS","TX ISSUE",
AQ1975="IP &amp; VLAN","TX ISSUE",
AQ1975="Warehouse HUAWEI","SPARE-ISSUE",
AQ1975="SPARE-HS","SPARE-ISSUE",
AQ1975="Power Telco","RAN ISSUE",AQ1975="no impacts","no impacts"
),"")</f>
        <v>No root cause</v>
      </c>
      <c r="AQ1975" s="127" t="s">
        <v>5344</v>
      </c>
      <c r="AR1975" s="48" t="str" cm="1">
        <f t="array" ref="AR1975">IFERROR(_xlfn.IFS(
AQ1975="MPR ISSUE","ACTIVE",
AQ1975="BSS Hardware Issue","ACTIVE",
AQ1975="Sites strategiques, MLL, Pylone, etc.","PASSIVE",
AQ1975="AKTIVCO DEFAUT GE &amp; POWER Cabinet","PASSIVE",
AQ1975="AKTIVCO Coupure ENEO &amp; Baisse de tension","PASSIVE",
AQ1975="Coupure ENEO &amp; Baisse de tension","PASSIVE",
AQ1975="Defaut GE &amp; POWER Cabinet","PASSIVE",
AQ1975="Sharing","PASSIVE",
AQ1975="Sites strategiques &amp; DataCenter","PASSIVE",
AQ1975="Exclu","Exclu",
AQ1975="SAT","ACTIVE",
AQ1975="SPARE-ISSUE","SPARE-ISSUE",
AQ1975="Fiber CAmtel","ACTIVE",
AQ1975="Fiber AOF","ACTIVE",
AQ1975="Projet OCM (HUAWEI)","PLANNED WORKS",
AQ1975="Projet OCM (NOKIA)","PLANNED WORKS",
AQ1975="ACCESS-ISSUE","ACCESS-ISSUE",
AQ1975="Projet OCM (ZTE, NOKIA, autres projets)","PLANNED WORKS",
AQ1975="No root CAuse","No root cause",
AQ1975="ODU HS","ACTIVE",
AQ1975="IP &amp; VLAN","ACTIVE",
AQ1975="Warehouse HUAWEI","SPARE-ISSUE",
AQ1975="SPARE-HS","SPARE-ISSUE",
AQ1975="Power Telco","ACTIVE", AQ1975="no impacts","no impacts"
),"")</f>
        <v>No root cause</v>
      </c>
      <c r="AS1975" s="92" t="s">
        <v>5537</v>
      </c>
      <c r="AT1975" s="98" t="s">
        <v>3857</v>
      </c>
      <c r="AV1975" s="17" t="s">
        <v>5537</v>
      </c>
      <c r="AW1975" s="7" t="s">
        <v>5537</v>
      </c>
      <c r="AX1975" s="6" t="s">
        <v>5537</v>
      </c>
      <c r="AY1975" s="7"/>
      <c r="AZ1975" s="3" t="s">
        <v>5537</v>
      </c>
      <c r="BA1975" s="18" t="s">
        <v>5537</v>
      </c>
      <c r="BB1975" s="18" t="s">
        <v>5537</v>
      </c>
      <c r="BC1975" s="18" t="s">
        <v>5537</v>
      </c>
      <c r="BD1975" s="18" t="s">
        <v>5537</v>
      </c>
      <c r="BE1975" s="18" t="s">
        <v>5537</v>
      </c>
      <c r="BF1975" s="18" t="s">
        <v>5537</v>
      </c>
      <c r="BG1975" s="18" t="s">
        <v>5537</v>
      </c>
      <c r="BH1975" s="18" t="s">
        <v>5537</v>
      </c>
      <c r="BI1975" s="18" t="s">
        <v>5537</v>
      </c>
      <c r="BJ1975" s="18" t="s">
        <v>5537</v>
      </c>
      <c r="BK1975" s="18" t="s">
        <v>5537</v>
      </c>
      <c r="BL1975" s="9" t="s">
        <v>5537</v>
      </c>
      <c r="BM1975" s="14" t="s">
        <v>5537</v>
      </c>
      <c r="BN1975" s="14" t="s">
        <v>5537</v>
      </c>
      <c r="BO1975" s="14" t="str">
        <f>_xlfn.XLOOKUP(B1975,'[4]cell downs 18042026 17h'!$B:$B,'[4]cell downs 18042026 17h'!$B:$B,"")</f>
        <v/>
      </c>
      <c r="BP1975" s="14" t="str">
        <f>_xlfn.XLOOKUP(B1975,'[5]Cells Huawei 19042026 15h'!$B:$B,'[5]Cells Huawei 19042026 15h'!$B:$B,"")</f>
        <v/>
      </c>
      <c r="BQ1975" s="9" t="str">
        <f>_xlfn.XLOOKUP(B1975,'[6]cells down 19042026 9H40'!$B:$B,'[6]cells down 19042026 9H40'!$B:$B,"")</f>
        <v/>
      </c>
      <c r="BR1975" s="9" t="s">
        <v>3857</v>
      </c>
      <c r="BS1975" s="9" t="s">
        <v>12</v>
      </c>
      <c r="BT1975" s="108"/>
    </row>
    <row r="1976" spans="1:72" s="9" customFormat="1" x14ac:dyDescent="0.35">
      <c r="A1976" s="1" t="s">
        <v>3867</v>
      </c>
      <c r="B1976" s="8" t="s">
        <v>3868</v>
      </c>
      <c r="C1976" s="3" t="str">
        <f>_xlfn.XLOOKUP(B1976,'[1]daily break down'!$D:$D,'[1]daily break down'!$E:$E,"")</f>
        <v>SUD-OUEST</v>
      </c>
      <c r="D1976" s="1" t="s">
        <v>11</v>
      </c>
      <c r="E1976" s="1" t="s">
        <v>12</v>
      </c>
      <c r="F1976" s="3" t="s">
        <v>31</v>
      </c>
      <c r="G1976" s="1" t="s">
        <v>3459</v>
      </c>
      <c r="H1976" s="32" t="str">
        <f>_xlfn.XLOOKUP(B1976,[2]CALCULATION!$B:$B,[2]CALCULATION!$H:$H,"")</f>
        <v>HUAWEI</v>
      </c>
      <c r="I1976" s="28">
        <v>0</v>
      </c>
      <c r="J1976" s="28">
        <v>0</v>
      </c>
      <c r="K1976" s="28">
        <v>0</v>
      </c>
      <c r="L1976" s="28">
        <v>0</v>
      </c>
      <c r="M1976" s="28">
        <v>0</v>
      </c>
      <c r="N1976" s="28">
        <v>0</v>
      </c>
      <c r="O1976" s="28">
        <v>0</v>
      </c>
      <c r="P1976" s="28">
        <v>0</v>
      </c>
      <c r="Q1976" s="28">
        <v>0</v>
      </c>
      <c r="R1976" s="28">
        <v>0</v>
      </c>
      <c r="S1976" s="93">
        <v>0</v>
      </c>
      <c r="T1976" s="93">
        <f>_xlfn.XLOOKUP(B1976,'[3]Nur des jours'!$B:$B,'[3]Nur des jours'!$U:$U,"")</f>
        <v>0</v>
      </c>
      <c r="U1976" s="93">
        <v>0</v>
      </c>
      <c r="V1976" s="93">
        <v>0</v>
      </c>
      <c r="W1976" s="93">
        <v>0</v>
      </c>
      <c r="X1976" s="93">
        <v>0</v>
      </c>
      <c r="Y1976" s="93">
        <v>0</v>
      </c>
      <c r="Z1976" s="93">
        <v>0</v>
      </c>
      <c r="AA1976" s="93">
        <v>0</v>
      </c>
      <c r="AB1976" s="93">
        <v>0</v>
      </c>
      <c r="AC1976" s="93"/>
      <c r="AD1976" s="93">
        <v>0</v>
      </c>
      <c r="AE1976" s="93">
        <v>0</v>
      </c>
      <c r="AF1976" s="93">
        <v>0</v>
      </c>
      <c r="AG1976" s="93"/>
      <c r="AH1976" s="93">
        <v>0</v>
      </c>
      <c r="AI1976" s="93">
        <v>0</v>
      </c>
      <c r="AJ1976" s="93">
        <v>0</v>
      </c>
      <c r="AK1976" s="93">
        <v>0</v>
      </c>
      <c r="AL1976" s="93">
        <v>0</v>
      </c>
      <c r="AM1976" s="49" t="s">
        <v>5559</v>
      </c>
      <c r="AN1976" s="49"/>
      <c r="AO1976" s="48" t="str" cm="1">
        <f t="array" ref="AO1976">IFERROR(_xlfn.IFS(
AQ1976="MPR ISSUE","PDH",
AQ1976="BSS Hardware Issue","BSS",
AQ1976="Sites strategiques, MLL, Pylone, etc.","ENVTECH",
AQ1976="AKTIVCO DEFAUT GE &amp; POWER Cabinet","AKTIVCO",
AQ1976="AKTIVCO Coupure ENEO &amp; Baisse de tension","AKTIVCO GRID ONLY",
AQ1976="Coupure ENEO &amp; Baisse de tension","IHS GRID ONLY",
AQ1976="Defaut GE &amp; POWER Cabinet","IHS",
AQ1976="Sharing","Partners",
AQ1976="Sites strategiques &amp; DataCenter","SST &amp; DC",
AQ1976="Exclu","Exclu",
AQ1976="SAT","SAT",
AQ1976="SPARE-ISSUE","SPARE-ISSUE",
AQ1976="Fiber CAmtel","TRANS_FO_CAMTEL",
AQ1976="Fiber AOF","Fiber AOF",
AQ1976="Projet OCM (HUAWEI)","TRAVAUX-HUAWEI",
AQ1976="Projet OCM (NOKIA)","TRAVAUX-NOKIA",
AQ1976="ACCESS-ISSUE","ACCESS-ISSUE",
AQ1976="Projet OCM (ZTE, NOKIA, autres projets)","TRAVAUX OCM",
AQ1976="No root CAuse","No root cause",
AQ1976="ODU HS","PDH",
AQ1976="IP &amp; VLAN","PDH",
AQ1976="Warehouse HUAWEI","SPARE-ISSUE",
AQ1976="SPARE-HS","SPARE-ISSUE",
AQ1976="Power Telco","BSS",AQ1976="no impacts","no impacts"
),"")</f>
        <v>No root cause</v>
      </c>
      <c r="AP1976" s="48" t="str" cm="1">
        <f t="array" ref="AP1976">IFERROR(_xlfn.IFS(
AQ1976="MPR ISSUE","TX ISSUE",
AQ1976="BSS Hardware Issue","RAN ISSUE",
AQ1976="Sites strategiques, MLL, Pylone, etc.","ENVTECH",
AQ1976="AKTIVCO DEFAUT GE &amp; POWER Cabinet","POWER ISSUE",
AQ1976="AKTIVCO Coupure ENEO &amp; Baisse de tension","POWER ISSUE",
AQ1976="Coupure ENEO &amp; Baisse de tension","POWER ISSUE",
AQ1976="Defaut GE &amp; POWER Cabinet","POWER ISSUE",
AQ1976="Sharing","POWER ISSUE",
AQ1976="Sites strategiques &amp; DataCenter","POWER ISSUE",
AQ1976="Exclu","Exclu",
AQ1976="SAT","TX ISSUE",
AQ1976="SPARE-ISSUE","SPARE-ISSUE",
AQ1976="Fiber CAmtel","TX ISSUE",
AQ1976="Fiber AOF","TX ISSUE",
AQ1976="Projet OCM (HUAWEI)","TRAVAUX-HUAWEI",
AQ1976="Projet OCM (NOKIA)","TRAVAUX -NOKIA",
AQ1976="ACCESS-ISSUE","ACCESS-ISSUE",
AQ1976="Projet OCM (ZTE, NOKIA, autres projets)","TRAVAUX OCM",
AQ1976="No root CAuse","No root cause",
AQ1976="ODU HS","TX ISSUE",
AQ1976="IP &amp; VLAN","TX ISSUE",
AQ1976="Warehouse HUAWEI","SPARE-ISSUE",
AQ1976="SPARE-HS","SPARE-ISSUE",
AQ1976="Power Telco","RAN ISSUE",AQ1976="no impacts","no impacts"
),"")</f>
        <v>No root cause</v>
      </c>
      <c r="AQ1976" s="127" t="s">
        <v>5344</v>
      </c>
      <c r="AR1976" s="48" t="str" cm="1">
        <f t="array" ref="AR1976">IFERROR(_xlfn.IFS(
AQ1976="MPR ISSUE","ACTIVE",
AQ1976="BSS Hardware Issue","ACTIVE",
AQ1976="Sites strategiques, MLL, Pylone, etc.","PASSIVE",
AQ1976="AKTIVCO DEFAUT GE &amp; POWER Cabinet","PASSIVE",
AQ1976="AKTIVCO Coupure ENEO &amp; Baisse de tension","PASSIVE",
AQ1976="Coupure ENEO &amp; Baisse de tension","PASSIVE",
AQ1976="Defaut GE &amp; POWER Cabinet","PASSIVE",
AQ1976="Sharing","PASSIVE",
AQ1976="Sites strategiques &amp; DataCenter","PASSIVE",
AQ1976="Exclu","Exclu",
AQ1976="SAT","ACTIVE",
AQ1976="SPARE-ISSUE","SPARE-ISSUE",
AQ1976="Fiber CAmtel","ACTIVE",
AQ1976="Fiber AOF","ACTIVE",
AQ1976="Projet OCM (HUAWEI)","PLANNED WORKS",
AQ1976="Projet OCM (NOKIA)","PLANNED WORKS",
AQ1976="ACCESS-ISSUE","ACCESS-ISSUE",
AQ1976="Projet OCM (ZTE, NOKIA, autres projets)","PLANNED WORKS",
AQ1976="No root CAuse","No root cause",
AQ1976="ODU HS","ACTIVE",
AQ1976="IP &amp; VLAN","ACTIVE",
AQ1976="Warehouse HUAWEI","SPARE-ISSUE",
AQ1976="SPARE-HS","SPARE-ISSUE",
AQ1976="Power Telco","ACTIVE", AQ1976="no impacts","no impacts"
),"")</f>
        <v>No root cause</v>
      </c>
      <c r="AS1976" s="92" t="s">
        <v>5537</v>
      </c>
      <c r="AT1976" s="98" t="s">
        <v>3868</v>
      </c>
      <c r="AV1976" s="17" t="s">
        <v>5537</v>
      </c>
      <c r="AW1976" s="7" t="s">
        <v>5537</v>
      </c>
      <c r="AX1976" s="6" t="s">
        <v>5537</v>
      </c>
      <c r="AY1976" s="7"/>
      <c r="AZ1976" s="3" t="s">
        <v>5537</v>
      </c>
      <c r="BA1976" s="18" t="s">
        <v>5537</v>
      </c>
      <c r="BB1976" s="18" t="s">
        <v>5537</v>
      </c>
      <c r="BC1976" s="18" t="s">
        <v>5537</v>
      </c>
      <c r="BD1976" s="18" t="s">
        <v>5537</v>
      </c>
      <c r="BE1976" s="18" t="s">
        <v>5537</v>
      </c>
      <c r="BF1976" s="18" t="s">
        <v>5537</v>
      </c>
      <c r="BG1976" s="18" t="s">
        <v>5537</v>
      </c>
      <c r="BH1976" s="18" t="s">
        <v>5537</v>
      </c>
      <c r="BI1976" s="18" t="s">
        <v>5537</v>
      </c>
      <c r="BJ1976" s="18" t="s">
        <v>5537</v>
      </c>
      <c r="BK1976" s="18" t="s">
        <v>5537</v>
      </c>
      <c r="BL1976" s="9" t="s">
        <v>5537</v>
      </c>
      <c r="BM1976" s="14" t="s">
        <v>5537</v>
      </c>
      <c r="BN1976" s="14" t="s">
        <v>5537</v>
      </c>
      <c r="BO1976" s="14" t="str">
        <f>_xlfn.XLOOKUP(B1976,'[4]cell downs 18042026 17h'!$B:$B,'[4]cell downs 18042026 17h'!$B:$B,"")</f>
        <v/>
      </c>
      <c r="BP1976" s="14" t="str">
        <f>_xlfn.XLOOKUP(B1976,'[5]Cells Huawei 19042026 15h'!$B:$B,'[5]Cells Huawei 19042026 15h'!$B:$B,"")</f>
        <v/>
      </c>
      <c r="BQ1976" s="9" t="str">
        <f>_xlfn.XLOOKUP(B1976,'[6]cells down 19042026 9H40'!$B:$B,'[6]cells down 19042026 9H40'!$B:$B,"")</f>
        <v/>
      </c>
      <c r="BR1976" s="9" t="s">
        <v>3868</v>
      </c>
      <c r="BS1976" s="9" t="s">
        <v>12</v>
      </c>
      <c r="BT1976" s="108"/>
    </row>
    <row r="1977" spans="1:72" s="9" customFormat="1" x14ac:dyDescent="0.35">
      <c r="A1977" s="1" t="s">
        <v>3883</v>
      </c>
      <c r="B1977" s="8" t="s">
        <v>3884</v>
      </c>
      <c r="C1977" s="3" t="str">
        <f>_xlfn.XLOOKUP(B1977,'[1]daily break down'!$D:$D,'[1]daily break down'!$E:$E,"")</f>
        <v>LITTORAL</v>
      </c>
      <c r="D1977" s="1" t="s">
        <v>11</v>
      </c>
      <c r="E1977" s="1" t="s">
        <v>12</v>
      </c>
      <c r="F1977" s="3" t="s">
        <v>31</v>
      </c>
      <c r="G1977" s="1" t="s">
        <v>3883</v>
      </c>
      <c r="H1977" s="34" t="str">
        <f>_xlfn.XLOOKUP(B1977,[2]CALCULATION!$B:$B,[2]CALCULATION!$H:$H,"")</f>
        <v>ZTE</v>
      </c>
      <c r="I1977" s="28">
        <v>0</v>
      </c>
      <c r="J1977" s="28">
        <v>0</v>
      </c>
      <c r="K1977" s="28">
        <v>0</v>
      </c>
      <c r="L1977" s="28">
        <v>0</v>
      </c>
      <c r="M1977" s="28">
        <v>0</v>
      </c>
      <c r="N1977" s="28">
        <v>0</v>
      </c>
      <c r="O1977" s="28">
        <v>0</v>
      </c>
      <c r="P1977" s="28">
        <v>0</v>
      </c>
      <c r="Q1977" s="28">
        <v>0</v>
      </c>
      <c r="R1977" s="28">
        <v>0</v>
      </c>
      <c r="S1977" s="93">
        <v>0</v>
      </c>
      <c r="T1977" s="93">
        <f>_xlfn.XLOOKUP(B1977,'[3]Nur des jours'!$B:$B,'[3]Nur des jours'!$U:$U,"")</f>
        <v>0</v>
      </c>
      <c r="U1977" s="93">
        <v>0</v>
      </c>
      <c r="V1977" s="93">
        <v>0</v>
      </c>
      <c r="W1977" s="93">
        <v>0</v>
      </c>
      <c r="X1977" s="93">
        <v>0</v>
      </c>
      <c r="Y1977" s="93">
        <v>0</v>
      </c>
      <c r="Z1977" s="93">
        <v>0</v>
      </c>
      <c r="AA1977" s="93">
        <v>0</v>
      </c>
      <c r="AB1977" s="93">
        <v>0</v>
      </c>
      <c r="AC1977" s="93"/>
      <c r="AD1977" s="93">
        <v>0</v>
      </c>
      <c r="AE1977" s="93">
        <v>0</v>
      </c>
      <c r="AF1977" s="93">
        <v>0</v>
      </c>
      <c r="AG1977" s="93"/>
      <c r="AH1977" s="93">
        <v>0</v>
      </c>
      <c r="AI1977" s="93">
        <v>0</v>
      </c>
      <c r="AJ1977" s="93">
        <v>0</v>
      </c>
      <c r="AK1977" s="93">
        <v>0</v>
      </c>
      <c r="AL1977" s="93">
        <v>0</v>
      </c>
      <c r="AM1977" s="49" t="s">
        <v>5559</v>
      </c>
      <c r="AN1977" s="49"/>
      <c r="AO1977" s="48" t="str" cm="1">
        <f t="array" ref="AO1977">IFERROR(_xlfn.IFS(
AQ1977="MPR ISSUE","PDH",
AQ1977="BSS Hardware Issue","BSS",
AQ1977="Sites strategiques, MLL, Pylone, etc.","ENVTECH",
AQ1977="AKTIVCO DEFAUT GE &amp; POWER Cabinet","AKTIVCO",
AQ1977="AKTIVCO Coupure ENEO &amp; Baisse de tension","AKTIVCO GRID ONLY",
AQ1977="Coupure ENEO &amp; Baisse de tension","IHS GRID ONLY",
AQ1977="Defaut GE &amp; POWER Cabinet","IHS",
AQ1977="Sharing","Partners",
AQ1977="Sites strategiques &amp; DataCenter","SST &amp; DC",
AQ1977="Exclu","Exclu",
AQ1977="SAT","SAT",
AQ1977="SPARE-ISSUE","SPARE-ISSUE",
AQ1977="Fiber CAmtel","TRANS_FO_CAMTEL",
AQ1977="Fiber AOF","Fiber AOF",
AQ1977="Projet OCM (HUAWEI)","TRAVAUX-HUAWEI",
AQ1977="Projet OCM (NOKIA)","TRAVAUX-NOKIA",
AQ1977="ACCESS-ISSUE","ACCESS-ISSUE",
AQ1977="Projet OCM (ZTE, NOKIA, autres projets)","TRAVAUX OCM",
AQ1977="No root CAuse","No root cause",
AQ1977="ODU HS","PDH",
AQ1977="IP &amp; VLAN","PDH",
AQ1977="Warehouse HUAWEI","SPARE-ISSUE",
AQ1977="SPARE-HS","SPARE-ISSUE",
AQ1977="Power Telco","BSS",AQ1977="no impacts","no impacts"
),"")</f>
        <v>No root cause</v>
      </c>
      <c r="AP1977" s="48" t="str" cm="1">
        <f t="array" ref="AP1977">IFERROR(_xlfn.IFS(
AQ1977="MPR ISSUE","TX ISSUE",
AQ1977="BSS Hardware Issue","RAN ISSUE",
AQ1977="Sites strategiques, MLL, Pylone, etc.","ENVTECH",
AQ1977="AKTIVCO DEFAUT GE &amp; POWER Cabinet","POWER ISSUE",
AQ1977="AKTIVCO Coupure ENEO &amp; Baisse de tension","POWER ISSUE",
AQ1977="Coupure ENEO &amp; Baisse de tension","POWER ISSUE",
AQ1977="Defaut GE &amp; POWER Cabinet","POWER ISSUE",
AQ1977="Sharing","POWER ISSUE",
AQ1977="Sites strategiques &amp; DataCenter","POWER ISSUE",
AQ1977="Exclu","Exclu",
AQ1977="SAT","TX ISSUE",
AQ1977="SPARE-ISSUE","SPARE-ISSUE",
AQ1977="Fiber CAmtel","TX ISSUE",
AQ1977="Fiber AOF","TX ISSUE",
AQ1977="Projet OCM (HUAWEI)","TRAVAUX-HUAWEI",
AQ1977="Projet OCM (NOKIA)","TRAVAUX -NOKIA",
AQ1977="ACCESS-ISSUE","ACCESS-ISSUE",
AQ1977="Projet OCM (ZTE, NOKIA, autres projets)","TRAVAUX OCM",
AQ1977="No root CAuse","No root cause",
AQ1977="ODU HS","TX ISSUE",
AQ1977="IP &amp; VLAN","TX ISSUE",
AQ1977="Warehouse HUAWEI","SPARE-ISSUE",
AQ1977="SPARE-HS","SPARE-ISSUE",
AQ1977="Power Telco","RAN ISSUE",AQ1977="no impacts","no impacts"
),"")</f>
        <v>No root cause</v>
      </c>
      <c r="AQ1977" s="127" t="s">
        <v>5344</v>
      </c>
      <c r="AR1977" s="48" t="str" cm="1">
        <f t="array" ref="AR1977">IFERROR(_xlfn.IFS(
AQ1977="MPR ISSUE","ACTIVE",
AQ1977="BSS Hardware Issue","ACTIVE",
AQ1977="Sites strategiques, MLL, Pylone, etc.","PASSIVE",
AQ1977="AKTIVCO DEFAUT GE &amp; POWER Cabinet","PASSIVE",
AQ1977="AKTIVCO Coupure ENEO &amp; Baisse de tension","PASSIVE",
AQ1977="Coupure ENEO &amp; Baisse de tension","PASSIVE",
AQ1977="Defaut GE &amp; POWER Cabinet","PASSIVE",
AQ1977="Sharing","PASSIVE",
AQ1977="Sites strategiques &amp; DataCenter","PASSIVE",
AQ1977="Exclu","Exclu",
AQ1977="SAT","ACTIVE",
AQ1977="SPARE-ISSUE","SPARE-ISSUE",
AQ1977="Fiber CAmtel","ACTIVE",
AQ1977="Fiber AOF","ACTIVE",
AQ1977="Projet OCM (HUAWEI)","PLANNED WORKS",
AQ1977="Projet OCM (NOKIA)","PLANNED WORKS",
AQ1977="ACCESS-ISSUE","ACCESS-ISSUE",
AQ1977="Projet OCM (ZTE, NOKIA, autres projets)","PLANNED WORKS",
AQ1977="No root CAuse","No root cause",
AQ1977="ODU HS","ACTIVE",
AQ1977="IP &amp; VLAN","ACTIVE",
AQ1977="Warehouse HUAWEI","SPARE-ISSUE",
AQ1977="SPARE-HS","SPARE-ISSUE",
AQ1977="Power Telco","ACTIVE", AQ1977="no impacts","no impacts"
),"")</f>
        <v>No root cause</v>
      </c>
      <c r="AS1977" s="92" t="s">
        <v>5537</v>
      </c>
      <c r="AT1977" s="98" t="s">
        <v>3884</v>
      </c>
      <c r="AV1977" s="17" t="s">
        <v>5537</v>
      </c>
      <c r="AW1977" s="7" t="s">
        <v>5537</v>
      </c>
      <c r="AX1977" s="6" t="s">
        <v>5537</v>
      </c>
      <c r="AY1977" s="7"/>
      <c r="AZ1977" s="3" t="s">
        <v>5537</v>
      </c>
      <c r="BA1977" s="18" t="s">
        <v>5537</v>
      </c>
      <c r="BB1977" s="18" t="s">
        <v>5537</v>
      </c>
      <c r="BC1977" s="18" t="s">
        <v>5537</v>
      </c>
      <c r="BD1977" s="18" t="s">
        <v>5537</v>
      </c>
      <c r="BE1977" s="18" t="s">
        <v>5537</v>
      </c>
      <c r="BF1977" s="18" t="s">
        <v>5537</v>
      </c>
      <c r="BG1977" s="18" t="s">
        <v>5537</v>
      </c>
      <c r="BH1977" s="18" t="s">
        <v>5537</v>
      </c>
      <c r="BI1977" s="18" t="s">
        <v>5537</v>
      </c>
      <c r="BJ1977" s="18" t="s">
        <v>5537</v>
      </c>
      <c r="BK1977" s="18" t="s">
        <v>5537</v>
      </c>
      <c r="BL1977" s="9" t="s">
        <v>5537</v>
      </c>
      <c r="BM1977" s="14" t="s">
        <v>5537</v>
      </c>
      <c r="BN1977" s="14" t="s">
        <v>5537</v>
      </c>
      <c r="BO1977" s="14" t="str">
        <f>_xlfn.XLOOKUP(B1977,'[4]cell downs 18042026 17h'!$B:$B,'[4]cell downs 18042026 17h'!$B:$B,"")</f>
        <v/>
      </c>
      <c r="BP1977" s="14" t="str">
        <f>_xlfn.XLOOKUP(B1977,'[5]Cells Huawei 19042026 15h'!$B:$B,'[5]Cells Huawei 19042026 15h'!$B:$B,"")</f>
        <v/>
      </c>
      <c r="BQ1977" s="9" t="str">
        <f>_xlfn.XLOOKUP(B1977,'[6]cells down 19042026 9H40'!$B:$B,'[6]cells down 19042026 9H40'!$B:$B,"")</f>
        <v/>
      </c>
      <c r="BR1977" s="9" t="s">
        <v>3884</v>
      </c>
      <c r="BS1977" s="9" t="s">
        <v>1129</v>
      </c>
      <c r="BT1977" s="108"/>
    </row>
    <row r="1978" spans="1:72" s="9" customFormat="1" x14ac:dyDescent="0.35">
      <c r="A1978" s="1" t="s">
        <v>3885</v>
      </c>
      <c r="B1978" s="8" t="s">
        <v>3886</v>
      </c>
      <c r="C1978" s="3" t="str">
        <f>_xlfn.XLOOKUP(B1978,'[1]daily break down'!$D:$D,'[1]daily break down'!$E:$E,"")</f>
        <v>CENTRE</v>
      </c>
      <c r="D1978" s="1" t="s">
        <v>11</v>
      </c>
      <c r="E1978" s="1" t="s">
        <v>12</v>
      </c>
      <c r="F1978" s="3" t="s">
        <v>37</v>
      </c>
      <c r="G1978" s="1" t="s">
        <v>3885</v>
      </c>
      <c r="H1978" s="34" t="str">
        <f>_xlfn.XLOOKUP(B1978,[2]CALCULATION!$B:$B,[2]CALCULATION!$H:$H,"")</f>
        <v>ZTE</v>
      </c>
      <c r="I1978" s="28">
        <v>0</v>
      </c>
      <c r="J1978" s="28">
        <v>0</v>
      </c>
      <c r="K1978" s="28">
        <v>0</v>
      </c>
      <c r="L1978" s="28">
        <v>0</v>
      </c>
      <c r="M1978" s="28">
        <v>0</v>
      </c>
      <c r="N1978" s="28">
        <v>0</v>
      </c>
      <c r="O1978" s="28">
        <v>0</v>
      </c>
      <c r="P1978" s="28">
        <v>0</v>
      </c>
      <c r="Q1978" s="28">
        <v>0</v>
      </c>
      <c r="R1978" s="28">
        <v>0</v>
      </c>
      <c r="S1978" s="93">
        <v>0</v>
      </c>
      <c r="T1978" s="93">
        <f>_xlfn.XLOOKUP(B1978,'[3]Nur des jours'!$B:$B,'[3]Nur des jours'!$U:$U,"")</f>
        <v>0</v>
      </c>
      <c r="U1978" s="93">
        <v>0</v>
      </c>
      <c r="V1978" s="93">
        <v>0</v>
      </c>
      <c r="W1978" s="93">
        <v>0</v>
      </c>
      <c r="X1978" s="93">
        <v>0</v>
      </c>
      <c r="Y1978" s="93">
        <v>0</v>
      </c>
      <c r="Z1978" s="93">
        <v>0</v>
      </c>
      <c r="AA1978" s="93">
        <v>0</v>
      </c>
      <c r="AB1978" s="93">
        <v>0</v>
      </c>
      <c r="AC1978" s="93"/>
      <c r="AD1978" s="93">
        <v>0</v>
      </c>
      <c r="AE1978" s="93">
        <v>0</v>
      </c>
      <c r="AF1978" s="93">
        <v>0</v>
      </c>
      <c r="AG1978" s="93"/>
      <c r="AH1978" s="93">
        <v>0</v>
      </c>
      <c r="AI1978" s="93">
        <v>0</v>
      </c>
      <c r="AJ1978" s="93">
        <v>0</v>
      </c>
      <c r="AK1978" s="93">
        <v>0</v>
      </c>
      <c r="AL1978" s="93">
        <v>0</v>
      </c>
      <c r="AM1978" s="49" t="s">
        <v>5559</v>
      </c>
      <c r="AN1978" s="49"/>
      <c r="AO1978" s="48" t="str" cm="1">
        <f t="array" ref="AO1978">IFERROR(_xlfn.IFS(
AQ1978="MPR ISSUE","PDH",
AQ1978="BSS Hardware Issue","BSS",
AQ1978="Sites strategiques, MLL, Pylone, etc.","ENVTECH",
AQ1978="AKTIVCO DEFAUT GE &amp; POWER Cabinet","AKTIVCO",
AQ1978="AKTIVCO Coupure ENEO &amp; Baisse de tension","AKTIVCO GRID ONLY",
AQ1978="Coupure ENEO &amp; Baisse de tension","IHS GRID ONLY",
AQ1978="Defaut GE &amp; POWER Cabinet","IHS",
AQ1978="Sharing","Partners",
AQ1978="Sites strategiques &amp; DataCenter","SST &amp; DC",
AQ1978="Exclu","Exclu",
AQ1978="SAT","SAT",
AQ1978="SPARE-ISSUE","SPARE-ISSUE",
AQ1978="Fiber CAmtel","TRANS_FO_CAMTEL",
AQ1978="Fiber AOF","Fiber AOF",
AQ1978="Projet OCM (HUAWEI)","TRAVAUX-HUAWEI",
AQ1978="Projet OCM (NOKIA)","TRAVAUX-NOKIA",
AQ1978="ACCESS-ISSUE","ACCESS-ISSUE",
AQ1978="Projet OCM (ZTE, NOKIA, autres projets)","TRAVAUX OCM",
AQ1978="No root CAuse","No root cause",
AQ1978="ODU HS","PDH",
AQ1978="IP &amp; VLAN","PDH",
AQ1978="Warehouse HUAWEI","SPARE-ISSUE",
AQ1978="SPARE-HS","SPARE-ISSUE",
AQ1978="Power Telco","BSS",AQ1978="no impacts","no impacts"
),"")</f>
        <v>No root cause</v>
      </c>
      <c r="AP1978" s="48" t="str" cm="1">
        <f t="array" ref="AP1978">IFERROR(_xlfn.IFS(
AQ1978="MPR ISSUE","TX ISSUE",
AQ1978="BSS Hardware Issue","RAN ISSUE",
AQ1978="Sites strategiques, MLL, Pylone, etc.","ENVTECH",
AQ1978="AKTIVCO DEFAUT GE &amp; POWER Cabinet","POWER ISSUE",
AQ1978="AKTIVCO Coupure ENEO &amp; Baisse de tension","POWER ISSUE",
AQ1978="Coupure ENEO &amp; Baisse de tension","POWER ISSUE",
AQ1978="Defaut GE &amp; POWER Cabinet","POWER ISSUE",
AQ1978="Sharing","POWER ISSUE",
AQ1978="Sites strategiques &amp; DataCenter","POWER ISSUE",
AQ1978="Exclu","Exclu",
AQ1978="SAT","TX ISSUE",
AQ1978="SPARE-ISSUE","SPARE-ISSUE",
AQ1978="Fiber CAmtel","TX ISSUE",
AQ1978="Fiber AOF","TX ISSUE",
AQ1978="Projet OCM (HUAWEI)","TRAVAUX-HUAWEI",
AQ1978="Projet OCM (NOKIA)","TRAVAUX -NOKIA",
AQ1978="ACCESS-ISSUE","ACCESS-ISSUE",
AQ1978="Projet OCM (ZTE, NOKIA, autres projets)","TRAVAUX OCM",
AQ1978="No root CAuse","No root cause",
AQ1978="ODU HS","TX ISSUE",
AQ1978="IP &amp; VLAN","TX ISSUE",
AQ1978="Warehouse HUAWEI","SPARE-ISSUE",
AQ1978="SPARE-HS","SPARE-ISSUE",
AQ1978="Power Telco","RAN ISSUE",AQ1978="no impacts","no impacts"
),"")</f>
        <v>No root cause</v>
      </c>
      <c r="AQ1978" s="127" t="s">
        <v>5344</v>
      </c>
      <c r="AR1978" s="48" t="str" cm="1">
        <f t="array" ref="AR1978">IFERROR(_xlfn.IFS(
AQ1978="MPR ISSUE","ACTIVE",
AQ1978="BSS Hardware Issue","ACTIVE",
AQ1978="Sites strategiques, MLL, Pylone, etc.","PASSIVE",
AQ1978="AKTIVCO DEFAUT GE &amp; POWER Cabinet","PASSIVE",
AQ1978="AKTIVCO Coupure ENEO &amp; Baisse de tension","PASSIVE",
AQ1978="Coupure ENEO &amp; Baisse de tension","PASSIVE",
AQ1978="Defaut GE &amp; POWER Cabinet","PASSIVE",
AQ1978="Sharing","PASSIVE",
AQ1978="Sites strategiques &amp; DataCenter","PASSIVE",
AQ1978="Exclu","Exclu",
AQ1978="SAT","ACTIVE",
AQ1978="SPARE-ISSUE","SPARE-ISSUE",
AQ1978="Fiber CAmtel","ACTIVE",
AQ1978="Fiber AOF","ACTIVE",
AQ1978="Projet OCM (HUAWEI)","PLANNED WORKS",
AQ1978="Projet OCM (NOKIA)","PLANNED WORKS",
AQ1978="ACCESS-ISSUE","ACCESS-ISSUE",
AQ1978="Projet OCM (ZTE, NOKIA, autres projets)","PLANNED WORKS",
AQ1978="No root CAuse","No root cause",
AQ1978="ODU HS","ACTIVE",
AQ1978="IP &amp; VLAN","ACTIVE",
AQ1978="Warehouse HUAWEI","SPARE-ISSUE",
AQ1978="SPARE-HS","SPARE-ISSUE",
AQ1978="Power Telco","ACTIVE", AQ1978="no impacts","no impacts"
),"")</f>
        <v>No root cause</v>
      </c>
      <c r="AS1978" s="92" t="s">
        <v>5537</v>
      </c>
      <c r="AT1978" s="98" t="s">
        <v>3886</v>
      </c>
      <c r="AU1978" s="96"/>
      <c r="AV1978" s="17" t="s">
        <v>5537</v>
      </c>
      <c r="AW1978" s="7" t="s">
        <v>5537</v>
      </c>
      <c r="AX1978" s="6" t="s">
        <v>5537</v>
      </c>
      <c r="AY1978" s="7"/>
      <c r="AZ1978" s="3" t="s">
        <v>5537</v>
      </c>
      <c r="BA1978" s="18" t="s">
        <v>5537</v>
      </c>
      <c r="BB1978" s="18" t="s">
        <v>5537</v>
      </c>
      <c r="BC1978" s="18" t="s">
        <v>5537</v>
      </c>
      <c r="BD1978" s="18" t="s">
        <v>5537</v>
      </c>
      <c r="BE1978" s="18" t="s">
        <v>5537</v>
      </c>
      <c r="BF1978" s="18" t="s">
        <v>5537</v>
      </c>
      <c r="BG1978" s="18" t="s">
        <v>5537</v>
      </c>
      <c r="BH1978" s="18" t="s">
        <v>5537</v>
      </c>
      <c r="BI1978" s="18" t="s">
        <v>5537</v>
      </c>
      <c r="BJ1978" s="18" t="s">
        <v>5537</v>
      </c>
      <c r="BK1978" s="18" t="s">
        <v>5537</v>
      </c>
      <c r="BL1978" s="9" t="s">
        <v>5537</v>
      </c>
      <c r="BM1978" s="14" t="s">
        <v>5537</v>
      </c>
      <c r="BN1978" s="14" t="s">
        <v>5537</v>
      </c>
      <c r="BO1978" s="14" t="str">
        <f>_xlfn.XLOOKUP(B1978,'[4]cell downs 18042026 17h'!$B:$B,'[4]cell downs 18042026 17h'!$B:$B,"")</f>
        <v/>
      </c>
      <c r="BP1978" s="14" t="str">
        <f>_xlfn.XLOOKUP(B1978,'[5]Cells Huawei 19042026 15h'!$B:$B,'[5]Cells Huawei 19042026 15h'!$B:$B,"")</f>
        <v/>
      </c>
      <c r="BQ1978" s="9" t="str">
        <f>_xlfn.XLOOKUP(B1978,'[6]cells down 19042026 9H40'!$B:$B,'[6]cells down 19042026 9H40'!$B:$B,"")</f>
        <v/>
      </c>
      <c r="BR1978" s="9" t="s">
        <v>5537</v>
      </c>
      <c r="BS1978" s="9" t="s">
        <v>302</v>
      </c>
      <c r="BT1978" s="108"/>
    </row>
    <row r="1979" spans="1:72" s="9" customFormat="1" x14ac:dyDescent="0.35">
      <c r="A1979" s="1" t="s">
        <v>3887</v>
      </c>
      <c r="B1979" s="8" t="s">
        <v>3888</v>
      </c>
      <c r="C1979" s="3" t="str">
        <f>_xlfn.XLOOKUP(B1979,'[1]daily break down'!$D:$D,'[1]daily break down'!$E:$E,"")</f>
        <v>CENTRE</v>
      </c>
      <c r="D1979" s="1" t="s">
        <v>11</v>
      </c>
      <c r="E1979" s="1" t="s">
        <v>66</v>
      </c>
      <c r="F1979" s="3" t="s">
        <v>37</v>
      </c>
      <c r="G1979" s="1" t="s">
        <v>3887</v>
      </c>
      <c r="H1979" s="34" t="str">
        <f>_xlfn.XLOOKUP(B1979,[2]CALCULATION!$B:$B,[2]CALCULATION!$H:$H,"")</f>
        <v>ZTE</v>
      </c>
      <c r="I1979" s="28">
        <v>0</v>
      </c>
      <c r="J1979" s="28">
        <v>0</v>
      </c>
      <c r="K1979" s="28">
        <v>0</v>
      </c>
      <c r="L1979" s="28">
        <v>0</v>
      </c>
      <c r="M1979" s="28">
        <v>0</v>
      </c>
      <c r="N1979" s="28">
        <v>0</v>
      </c>
      <c r="O1979" s="28">
        <v>0</v>
      </c>
      <c r="P1979" s="28">
        <v>0</v>
      </c>
      <c r="Q1979" s="28">
        <v>0</v>
      </c>
      <c r="R1979" s="28">
        <v>0</v>
      </c>
      <c r="S1979" s="93">
        <v>0</v>
      </c>
      <c r="T1979" s="93">
        <f>_xlfn.XLOOKUP(B1979,'[3]Nur des jours'!$B:$B,'[3]Nur des jours'!$U:$U,"")</f>
        <v>0</v>
      </c>
      <c r="U1979" s="93">
        <v>0</v>
      </c>
      <c r="V1979" s="93">
        <v>0</v>
      </c>
      <c r="W1979" s="93">
        <v>0</v>
      </c>
      <c r="X1979" s="93">
        <v>0</v>
      </c>
      <c r="Y1979" s="93">
        <v>0</v>
      </c>
      <c r="Z1979" s="93">
        <v>0</v>
      </c>
      <c r="AA1979" s="93">
        <v>0</v>
      </c>
      <c r="AB1979" s="93">
        <v>0</v>
      </c>
      <c r="AC1979" s="93"/>
      <c r="AD1979" s="93">
        <v>0</v>
      </c>
      <c r="AE1979" s="93">
        <v>0</v>
      </c>
      <c r="AF1979" s="93">
        <v>0</v>
      </c>
      <c r="AG1979" s="93"/>
      <c r="AH1979" s="93">
        <v>0</v>
      </c>
      <c r="AI1979" s="93">
        <v>0</v>
      </c>
      <c r="AJ1979" s="93">
        <v>0</v>
      </c>
      <c r="AK1979" s="93">
        <v>0</v>
      </c>
      <c r="AL1979" s="93">
        <v>0</v>
      </c>
      <c r="AM1979" s="49" t="s">
        <v>5559</v>
      </c>
      <c r="AN1979" s="49"/>
      <c r="AO1979" s="48" t="str" cm="1">
        <f t="array" ref="AO1979">IFERROR(_xlfn.IFS(
AQ1979="MPR ISSUE","PDH",
AQ1979="BSS Hardware Issue","BSS",
AQ1979="Sites strategiques, MLL, Pylone, etc.","ENVTECH",
AQ1979="AKTIVCO DEFAUT GE &amp; POWER Cabinet","AKTIVCO",
AQ1979="AKTIVCO Coupure ENEO &amp; Baisse de tension","AKTIVCO GRID ONLY",
AQ1979="Coupure ENEO &amp; Baisse de tension","IHS GRID ONLY",
AQ1979="Defaut GE &amp; POWER Cabinet","IHS",
AQ1979="Sharing","Partners",
AQ1979="Sites strategiques &amp; DataCenter","SST &amp; DC",
AQ1979="Exclu","Exclu",
AQ1979="SAT","SAT",
AQ1979="SPARE-ISSUE","SPARE-ISSUE",
AQ1979="Fiber CAmtel","TRANS_FO_CAMTEL",
AQ1979="Fiber AOF","Fiber AOF",
AQ1979="Projet OCM (HUAWEI)","TRAVAUX-HUAWEI",
AQ1979="Projet OCM (NOKIA)","TRAVAUX-NOKIA",
AQ1979="ACCESS-ISSUE","ACCESS-ISSUE",
AQ1979="Projet OCM (ZTE, NOKIA, autres projets)","TRAVAUX OCM",
AQ1979="No root CAuse","No root cause",
AQ1979="ODU HS","PDH",
AQ1979="IP &amp; VLAN","PDH",
AQ1979="Warehouse HUAWEI","SPARE-ISSUE",
AQ1979="SPARE-HS","SPARE-ISSUE",
AQ1979="Power Telco","BSS",AQ1979="no impacts","no impacts"
),"")</f>
        <v>No root cause</v>
      </c>
      <c r="AP1979" s="48" t="str" cm="1">
        <f t="array" ref="AP1979">IFERROR(_xlfn.IFS(
AQ1979="MPR ISSUE","TX ISSUE",
AQ1979="BSS Hardware Issue","RAN ISSUE",
AQ1979="Sites strategiques, MLL, Pylone, etc.","ENVTECH",
AQ1979="AKTIVCO DEFAUT GE &amp; POWER Cabinet","POWER ISSUE",
AQ1979="AKTIVCO Coupure ENEO &amp; Baisse de tension","POWER ISSUE",
AQ1979="Coupure ENEO &amp; Baisse de tension","POWER ISSUE",
AQ1979="Defaut GE &amp; POWER Cabinet","POWER ISSUE",
AQ1979="Sharing","POWER ISSUE",
AQ1979="Sites strategiques &amp; DataCenter","POWER ISSUE",
AQ1979="Exclu","Exclu",
AQ1979="SAT","TX ISSUE",
AQ1979="SPARE-ISSUE","SPARE-ISSUE",
AQ1979="Fiber CAmtel","TX ISSUE",
AQ1979="Fiber AOF","TX ISSUE",
AQ1979="Projet OCM (HUAWEI)","TRAVAUX-HUAWEI",
AQ1979="Projet OCM (NOKIA)","TRAVAUX -NOKIA",
AQ1979="ACCESS-ISSUE","ACCESS-ISSUE",
AQ1979="Projet OCM (ZTE, NOKIA, autres projets)","TRAVAUX OCM",
AQ1979="No root CAuse","No root cause",
AQ1979="ODU HS","TX ISSUE",
AQ1979="IP &amp; VLAN","TX ISSUE",
AQ1979="Warehouse HUAWEI","SPARE-ISSUE",
AQ1979="SPARE-HS","SPARE-ISSUE",
AQ1979="Power Telco","RAN ISSUE",AQ1979="no impacts","no impacts"
),"")</f>
        <v>No root cause</v>
      </c>
      <c r="AQ1979" s="127" t="s">
        <v>5344</v>
      </c>
      <c r="AR1979" s="48" t="str" cm="1">
        <f t="array" ref="AR1979">IFERROR(_xlfn.IFS(
AQ1979="MPR ISSUE","ACTIVE",
AQ1979="BSS Hardware Issue","ACTIVE",
AQ1979="Sites strategiques, MLL, Pylone, etc.","PASSIVE",
AQ1979="AKTIVCO DEFAUT GE &amp; POWER Cabinet","PASSIVE",
AQ1979="AKTIVCO Coupure ENEO &amp; Baisse de tension","PASSIVE",
AQ1979="Coupure ENEO &amp; Baisse de tension","PASSIVE",
AQ1979="Defaut GE &amp; POWER Cabinet","PASSIVE",
AQ1979="Sharing","PASSIVE",
AQ1979="Sites strategiques &amp; DataCenter","PASSIVE",
AQ1979="Exclu","Exclu",
AQ1979="SAT","ACTIVE",
AQ1979="SPARE-ISSUE","SPARE-ISSUE",
AQ1979="Fiber CAmtel","ACTIVE",
AQ1979="Fiber AOF","ACTIVE",
AQ1979="Projet OCM (HUAWEI)","PLANNED WORKS",
AQ1979="Projet OCM (NOKIA)","PLANNED WORKS",
AQ1979="ACCESS-ISSUE","ACCESS-ISSUE",
AQ1979="Projet OCM (ZTE, NOKIA, autres projets)","PLANNED WORKS",
AQ1979="No root CAuse","No root cause",
AQ1979="ODU HS","ACTIVE",
AQ1979="IP &amp; VLAN","ACTIVE",
AQ1979="Warehouse HUAWEI","SPARE-ISSUE",
AQ1979="SPARE-HS","SPARE-ISSUE",
AQ1979="Power Telco","ACTIVE", AQ1979="no impacts","no impacts"
),"")</f>
        <v>No root cause</v>
      </c>
      <c r="AS1979" s="92" t="s">
        <v>5537</v>
      </c>
      <c r="AT1979" s="98" t="s">
        <v>3888</v>
      </c>
      <c r="AU1979" s="96"/>
      <c r="AV1979" s="17" t="s">
        <v>5537</v>
      </c>
      <c r="AW1979" s="7" t="s">
        <v>5537</v>
      </c>
      <c r="AX1979" s="6" t="s">
        <v>5537</v>
      </c>
      <c r="AY1979" s="7"/>
      <c r="AZ1979" s="3" t="s">
        <v>5537</v>
      </c>
      <c r="BA1979" s="18" t="s">
        <v>5537</v>
      </c>
      <c r="BB1979" s="18" t="s">
        <v>5537</v>
      </c>
      <c r="BC1979" s="18" t="s">
        <v>5537</v>
      </c>
      <c r="BD1979" s="18" t="s">
        <v>5537</v>
      </c>
      <c r="BE1979" s="18" t="s">
        <v>5537</v>
      </c>
      <c r="BF1979" s="18" t="s">
        <v>5537</v>
      </c>
      <c r="BG1979" s="18" t="s">
        <v>5537</v>
      </c>
      <c r="BH1979" s="18" t="s">
        <v>5537</v>
      </c>
      <c r="BI1979" s="18" t="s">
        <v>5537</v>
      </c>
      <c r="BJ1979" s="18" t="s">
        <v>5537</v>
      </c>
      <c r="BK1979" s="18" t="s">
        <v>5537</v>
      </c>
      <c r="BL1979" s="9" t="s">
        <v>5537</v>
      </c>
      <c r="BM1979" s="14" t="s">
        <v>5537</v>
      </c>
      <c r="BN1979" s="14" t="s">
        <v>5537</v>
      </c>
      <c r="BO1979" s="14" t="str">
        <f>_xlfn.XLOOKUP(B1979,'[4]cell downs 18042026 17h'!$B:$B,'[4]cell downs 18042026 17h'!$B:$B,"")</f>
        <v/>
      </c>
      <c r="BP1979" s="14" t="str">
        <f>_xlfn.XLOOKUP(B1979,'[5]Cells Huawei 19042026 15h'!$B:$B,'[5]Cells Huawei 19042026 15h'!$B:$B,"")</f>
        <v/>
      </c>
      <c r="BQ1979" s="9" t="str">
        <f>_xlfn.XLOOKUP(B1979,'[6]cells down 19042026 9H40'!$B:$B,'[6]cells down 19042026 9H40'!$B:$B,"")</f>
        <v/>
      </c>
      <c r="BR1979" s="9" t="s">
        <v>3888</v>
      </c>
      <c r="BS1979" s="9" t="s">
        <v>594</v>
      </c>
      <c r="BT1979" s="108"/>
    </row>
    <row r="1980" spans="1:72" s="9" customFormat="1" x14ac:dyDescent="0.35">
      <c r="A1980" s="1" t="s">
        <v>3889</v>
      </c>
      <c r="B1980" s="8" t="s">
        <v>3890</v>
      </c>
      <c r="C1980" s="3" t="str">
        <f>_xlfn.XLOOKUP(B1980,'[1]daily break down'!$D:$D,'[1]daily break down'!$E:$E,"")</f>
        <v>CENTRE</v>
      </c>
      <c r="D1980" s="1" t="s">
        <v>11</v>
      </c>
      <c r="E1980" s="1" t="s">
        <v>3891</v>
      </c>
      <c r="F1980" s="3" t="s">
        <v>37</v>
      </c>
      <c r="G1980" s="1" t="s">
        <v>3889</v>
      </c>
      <c r="H1980" s="34" t="str">
        <f>_xlfn.XLOOKUP(B1980,[2]CALCULATION!$B:$B,[2]CALCULATION!$H:$H,"")</f>
        <v>ZTE</v>
      </c>
      <c r="I1980" s="28">
        <v>0</v>
      </c>
      <c r="J1980" s="28">
        <v>0</v>
      </c>
      <c r="K1980" s="28">
        <v>0</v>
      </c>
      <c r="L1980" s="28">
        <v>0</v>
      </c>
      <c r="M1980" s="28">
        <v>0</v>
      </c>
      <c r="N1980" s="28">
        <v>0</v>
      </c>
      <c r="O1980" s="28">
        <v>0</v>
      </c>
      <c r="P1980" s="28">
        <v>0</v>
      </c>
      <c r="Q1980" s="28">
        <v>0</v>
      </c>
      <c r="R1980" s="28">
        <v>0</v>
      </c>
      <c r="S1980" s="93">
        <v>0</v>
      </c>
      <c r="T1980" s="93">
        <f>_xlfn.XLOOKUP(B1980,'[3]Nur des jours'!$B:$B,'[3]Nur des jours'!$U:$U,"")</f>
        <v>0</v>
      </c>
      <c r="U1980" s="93">
        <v>0</v>
      </c>
      <c r="V1980" s="93">
        <v>0</v>
      </c>
      <c r="W1980" s="93">
        <v>0</v>
      </c>
      <c r="X1980" s="93">
        <v>0</v>
      </c>
      <c r="Y1980" s="93">
        <v>0</v>
      </c>
      <c r="Z1980" s="93">
        <v>0</v>
      </c>
      <c r="AA1980" s="93">
        <v>0</v>
      </c>
      <c r="AB1980" s="93">
        <v>0</v>
      </c>
      <c r="AC1980" s="93"/>
      <c r="AD1980" s="93">
        <v>0</v>
      </c>
      <c r="AE1980" s="93">
        <v>0</v>
      </c>
      <c r="AF1980" s="93">
        <v>0</v>
      </c>
      <c r="AG1980" s="93"/>
      <c r="AH1980" s="93">
        <v>0</v>
      </c>
      <c r="AI1980" s="93">
        <v>0</v>
      </c>
      <c r="AJ1980" s="93">
        <v>0</v>
      </c>
      <c r="AK1980" s="93">
        <v>0</v>
      </c>
      <c r="AL1980" s="93">
        <v>0</v>
      </c>
      <c r="AM1980" s="49" t="s">
        <v>5559</v>
      </c>
      <c r="AN1980" s="49"/>
      <c r="AO1980" s="48" t="str" cm="1">
        <f t="array" ref="AO1980">IFERROR(_xlfn.IFS(
AQ1980="MPR ISSUE","PDH",
AQ1980="BSS Hardware Issue","BSS",
AQ1980="Sites strategiques, MLL, Pylone, etc.","ENVTECH",
AQ1980="AKTIVCO DEFAUT GE &amp; POWER Cabinet","AKTIVCO",
AQ1980="AKTIVCO Coupure ENEO &amp; Baisse de tension","AKTIVCO GRID ONLY",
AQ1980="Coupure ENEO &amp; Baisse de tension","IHS GRID ONLY",
AQ1980="Defaut GE &amp; POWER Cabinet","IHS",
AQ1980="Sharing","Partners",
AQ1980="Sites strategiques &amp; DataCenter","SST &amp; DC",
AQ1980="Exclu","Exclu",
AQ1980="SAT","SAT",
AQ1980="SPARE-ISSUE","SPARE-ISSUE",
AQ1980="Fiber CAmtel","TRANS_FO_CAMTEL",
AQ1980="Fiber AOF","Fiber AOF",
AQ1980="Projet OCM (HUAWEI)","TRAVAUX-HUAWEI",
AQ1980="Projet OCM (NOKIA)","TRAVAUX-NOKIA",
AQ1980="ACCESS-ISSUE","ACCESS-ISSUE",
AQ1980="Projet OCM (ZTE, NOKIA, autres projets)","TRAVAUX OCM",
AQ1980="No root CAuse","No root cause",
AQ1980="ODU HS","PDH",
AQ1980="IP &amp; VLAN","PDH",
AQ1980="Warehouse HUAWEI","SPARE-ISSUE",
AQ1980="SPARE-HS","SPARE-ISSUE",
AQ1980="Power Telco","BSS",AQ1980="no impacts","no impacts"
),"")</f>
        <v>No root cause</v>
      </c>
      <c r="AP1980" s="48" t="str" cm="1">
        <f t="array" ref="AP1980">IFERROR(_xlfn.IFS(
AQ1980="MPR ISSUE","TX ISSUE",
AQ1980="BSS Hardware Issue","RAN ISSUE",
AQ1980="Sites strategiques, MLL, Pylone, etc.","ENVTECH",
AQ1980="AKTIVCO DEFAUT GE &amp; POWER Cabinet","POWER ISSUE",
AQ1980="AKTIVCO Coupure ENEO &amp; Baisse de tension","POWER ISSUE",
AQ1980="Coupure ENEO &amp; Baisse de tension","POWER ISSUE",
AQ1980="Defaut GE &amp; POWER Cabinet","POWER ISSUE",
AQ1980="Sharing","POWER ISSUE",
AQ1980="Sites strategiques &amp; DataCenter","POWER ISSUE",
AQ1980="Exclu","Exclu",
AQ1980="SAT","TX ISSUE",
AQ1980="SPARE-ISSUE","SPARE-ISSUE",
AQ1980="Fiber CAmtel","TX ISSUE",
AQ1980="Fiber AOF","TX ISSUE",
AQ1980="Projet OCM (HUAWEI)","TRAVAUX-HUAWEI",
AQ1980="Projet OCM (NOKIA)","TRAVAUX -NOKIA",
AQ1980="ACCESS-ISSUE","ACCESS-ISSUE",
AQ1980="Projet OCM (ZTE, NOKIA, autres projets)","TRAVAUX OCM",
AQ1980="No root CAuse","No root cause",
AQ1980="ODU HS","TX ISSUE",
AQ1980="IP &amp; VLAN","TX ISSUE",
AQ1980="Warehouse HUAWEI","SPARE-ISSUE",
AQ1980="SPARE-HS","SPARE-ISSUE",
AQ1980="Power Telco","RAN ISSUE",AQ1980="no impacts","no impacts"
),"")</f>
        <v>No root cause</v>
      </c>
      <c r="AQ1980" s="127" t="s">
        <v>5344</v>
      </c>
      <c r="AR1980" s="48" t="str" cm="1">
        <f t="array" ref="AR1980">IFERROR(_xlfn.IFS(
AQ1980="MPR ISSUE","ACTIVE",
AQ1980="BSS Hardware Issue","ACTIVE",
AQ1980="Sites strategiques, MLL, Pylone, etc.","PASSIVE",
AQ1980="AKTIVCO DEFAUT GE &amp; POWER Cabinet","PASSIVE",
AQ1980="AKTIVCO Coupure ENEO &amp; Baisse de tension","PASSIVE",
AQ1980="Coupure ENEO &amp; Baisse de tension","PASSIVE",
AQ1980="Defaut GE &amp; POWER Cabinet","PASSIVE",
AQ1980="Sharing","PASSIVE",
AQ1980="Sites strategiques &amp; DataCenter","PASSIVE",
AQ1980="Exclu","Exclu",
AQ1980="SAT","ACTIVE",
AQ1980="SPARE-ISSUE","SPARE-ISSUE",
AQ1980="Fiber CAmtel","ACTIVE",
AQ1980="Fiber AOF","ACTIVE",
AQ1980="Projet OCM (HUAWEI)","PLANNED WORKS",
AQ1980="Projet OCM (NOKIA)","PLANNED WORKS",
AQ1980="ACCESS-ISSUE","ACCESS-ISSUE",
AQ1980="Projet OCM (ZTE, NOKIA, autres projets)","PLANNED WORKS",
AQ1980="No root CAuse","No root cause",
AQ1980="ODU HS","ACTIVE",
AQ1980="IP &amp; VLAN","ACTIVE",
AQ1980="Warehouse HUAWEI","SPARE-ISSUE",
AQ1980="SPARE-HS","SPARE-ISSUE",
AQ1980="Power Telco","ACTIVE", AQ1980="no impacts","no impacts"
),"")</f>
        <v>No root cause</v>
      </c>
      <c r="AS1980" s="92" t="s">
        <v>5537</v>
      </c>
      <c r="AT1980" s="98" t="s">
        <v>3890</v>
      </c>
      <c r="AU1980" s="96"/>
      <c r="AV1980" s="17" t="s">
        <v>5537</v>
      </c>
      <c r="AW1980" s="7" t="s">
        <v>5537</v>
      </c>
      <c r="AX1980" s="6" t="s">
        <v>5537</v>
      </c>
      <c r="AY1980" s="7"/>
      <c r="AZ1980" s="3" t="s">
        <v>5537</v>
      </c>
      <c r="BA1980" s="18" t="s">
        <v>5537</v>
      </c>
      <c r="BB1980" s="18" t="s">
        <v>5537</v>
      </c>
      <c r="BC1980" s="18" t="s">
        <v>5537</v>
      </c>
      <c r="BD1980" s="18" t="s">
        <v>5537</v>
      </c>
      <c r="BE1980" s="18" t="s">
        <v>5537</v>
      </c>
      <c r="BF1980" s="18" t="s">
        <v>5537</v>
      </c>
      <c r="BG1980" s="18" t="s">
        <v>5537</v>
      </c>
      <c r="BH1980" s="18" t="s">
        <v>5537</v>
      </c>
      <c r="BI1980" s="18" t="s">
        <v>5537</v>
      </c>
      <c r="BJ1980" s="18" t="s">
        <v>5537</v>
      </c>
      <c r="BK1980" s="18" t="s">
        <v>5537</v>
      </c>
      <c r="BL1980" s="9" t="s">
        <v>5537</v>
      </c>
      <c r="BM1980" s="14" t="s">
        <v>5537</v>
      </c>
      <c r="BN1980" s="14" t="s">
        <v>5537</v>
      </c>
      <c r="BO1980" s="14" t="str">
        <f>_xlfn.XLOOKUP(B1980,'[4]cell downs 18042026 17h'!$B:$B,'[4]cell downs 18042026 17h'!$B:$B,"")</f>
        <v/>
      </c>
      <c r="BP1980" s="14" t="str">
        <f>_xlfn.XLOOKUP(B1980,'[5]Cells Huawei 19042026 15h'!$B:$B,'[5]Cells Huawei 19042026 15h'!$B:$B,"")</f>
        <v/>
      </c>
      <c r="BQ1980" s="9" t="str">
        <f>_xlfn.XLOOKUP(B1980,'[6]cells down 19042026 9H40'!$B:$B,'[6]cells down 19042026 9H40'!$B:$B,"")</f>
        <v/>
      </c>
      <c r="BR1980" s="9" t="s">
        <v>3890</v>
      </c>
      <c r="BS1980" s="9" t="s">
        <v>594</v>
      </c>
      <c r="BT1980" s="108"/>
    </row>
    <row r="1981" spans="1:72" s="9" customFormat="1" x14ac:dyDescent="0.35">
      <c r="A1981" s="1" t="s">
        <v>3919</v>
      </c>
      <c r="B1981" s="8" t="s">
        <v>3920</v>
      </c>
      <c r="C1981" s="3" t="str">
        <f>_xlfn.XLOOKUP(B1981,'[1]daily break down'!$D:$D,'[1]daily break down'!$E:$E,"")</f>
        <v>LITTORAL</v>
      </c>
      <c r="D1981" s="1" t="s">
        <v>11</v>
      </c>
      <c r="E1981" s="1" t="s">
        <v>1129</v>
      </c>
      <c r="F1981" s="3" t="s">
        <v>31</v>
      </c>
      <c r="G1981" s="1" t="s">
        <v>3921</v>
      </c>
      <c r="H1981" s="34" t="str">
        <f>_xlfn.XLOOKUP(B1981,[2]CALCULATION!$B:$B,[2]CALCULATION!$H:$H,"")</f>
        <v>ZTE</v>
      </c>
      <c r="I1981" s="28">
        <v>0</v>
      </c>
      <c r="J1981" s="28">
        <v>0</v>
      </c>
      <c r="K1981" s="28">
        <v>0</v>
      </c>
      <c r="L1981" s="28">
        <v>0</v>
      </c>
      <c r="M1981" s="28">
        <v>0</v>
      </c>
      <c r="N1981" s="28">
        <v>0</v>
      </c>
      <c r="O1981" s="28">
        <v>0</v>
      </c>
      <c r="P1981" s="28">
        <v>0</v>
      </c>
      <c r="Q1981" s="28">
        <v>0</v>
      </c>
      <c r="R1981" s="28">
        <v>0</v>
      </c>
      <c r="S1981" s="93">
        <v>0</v>
      </c>
      <c r="T1981" s="93">
        <f>_xlfn.XLOOKUP(B1981,'[3]Nur des jours'!$B:$B,'[3]Nur des jours'!$U:$U,"")</f>
        <v>0</v>
      </c>
      <c r="U1981" s="93">
        <v>0</v>
      </c>
      <c r="V1981" s="93">
        <v>0</v>
      </c>
      <c r="W1981" s="93">
        <v>0</v>
      </c>
      <c r="X1981" s="93">
        <v>0</v>
      </c>
      <c r="Y1981" s="93">
        <v>0</v>
      </c>
      <c r="Z1981" s="93">
        <v>0</v>
      </c>
      <c r="AA1981" s="93">
        <v>0</v>
      </c>
      <c r="AB1981" s="93">
        <v>0</v>
      </c>
      <c r="AC1981" s="93"/>
      <c r="AD1981" s="93">
        <v>0</v>
      </c>
      <c r="AE1981" s="93">
        <v>0</v>
      </c>
      <c r="AF1981" s="93">
        <v>0</v>
      </c>
      <c r="AG1981" s="93"/>
      <c r="AH1981" s="93">
        <v>0</v>
      </c>
      <c r="AI1981" s="93">
        <v>0</v>
      </c>
      <c r="AJ1981" s="93">
        <v>0</v>
      </c>
      <c r="AK1981" s="93">
        <v>0</v>
      </c>
      <c r="AL1981" s="93">
        <v>0</v>
      </c>
      <c r="AM1981" s="49" t="s">
        <v>5559</v>
      </c>
      <c r="AN1981" s="49"/>
      <c r="AO1981" s="48" t="str" cm="1">
        <f t="array" ref="AO1981">IFERROR(_xlfn.IFS(
AQ1981="MPR ISSUE","PDH",
AQ1981="BSS Hardware Issue","BSS",
AQ1981="Sites strategiques, MLL, Pylone, etc.","ENVTECH",
AQ1981="AKTIVCO DEFAUT GE &amp; POWER Cabinet","AKTIVCO",
AQ1981="AKTIVCO Coupure ENEO &amp; Baisse de tension","AKTIVCO GRID ONLY",
AQ1981="Coupure ENEO &amp; Baisse de tension","IHS GRID ONLY",
AQ1981="Defaut GE &amp; POWER Cabinet","IHS",
AQ1981="Sharing","Partners",
AQ1981="Sites strategiques &amp; DataCenter","SST &amp; DC",
AQ1981="Exclu","Exclu",
AQ1981="SAT","SAT",
AQ1981="SPARE-ISSUE","SPARE-ISSUE",
AQ1981="Fiber CAmtel","TRANS_FO_CAMTEL",
AQ1981="Fiber AOF","Fiber AOF",
AQ1981="Projet OCM (HUAWEI)","TRAVAUX-HUAWEI",
AQ1981="Projet OCM (NOKIA)","TRAVAUX-NOKIA",
AQ1981="ACCESS-ISSUE","ACCESS-ISSUE",
AQ1981="Projet OCM (ZTE, NOKIA, autres projets)","TRAVAUX OCM",
AQ1981="No root CAuse","No root cause",
AQ1981="ODU HS","PDH",
AQ1981="IP &amp; VLAN","PDH",
AQ1981="Warehouse HUAWEI","SPARE-ISSUE",
AQ1981="SPARE-HS","SPARE-ISSUE",
AQ1981="Power Telco","BSS",AQ1981="no impacts","no impacts"
),"")</f>
        <v>No root cause</v>
      </c>
      <c r="AP1981" s="48" t="str" cm="1">
        <f t="array" ref="AP1981">IFERROR(_xlfn.IFS(
AQ1981="MPR ISSUE","TX ISSUE",
AQ1981="BSS Hardware Issue","RAN ISSUE",
AQ1981="Sites strategiques, MLL, Pylone, etc.","ENVTECH",
AQ1981="AKTIVCO DEFAUT GE &amp; POWER Cabinet","POWER ISSUE",
AQ1981="AKTIVCO Coupure ENEO &amp; Baisse de tension","POWER ISSUE",
AQ1981="Coupure ENEO &amp; Baisse de tension","POWER ISSUE",
AQ1981="Defaut GE &amp; POWER Cabinet","POWER ISSUE",
AQ1981="Sharing","POWER ISSUE",
AQ1981="Sites strategiques &amp; DataCenter","POWER ISSUE",
AQ1981="Exclu","Exclu",
AQ1981="SAT","TX ISSUE",
AQ1981="SPARE-ISSUE","SPARE-ISSUE",
AQ1981="Fiber CAmtel","TX ISSUE",
AQ1981="Fiber AOF","TX ISSUE",
AQ1981="Projet OCM (HUAWEI)","TRAVAUX-HUAWEI",
AQ1981="Projet OCM (NOKIA)","TRAVAUX -NOKIA",
AQ1981="ACCESS-ISSUE","ACCESS-ISSUE",
AQ1981="Projet OCM (ZTE, NOKIA, autres projets)","TRAVAUX OCM",
AQ1981="No root CAuse","No root cause",
AQ1981="ODU HS","TX ISSUE",
AQ1981="IP &amp; VLAN","TX ISSUE",
AQ1981="Warehouse HUAWEI","SPARE-ISSUE",
AQ1981="SPARE-HS","SPARE-ISSUE",
AQ1981="Power Telco","RAN ISSUE",AQ1981="no impacts","no impacts"
),"")</f>
        <v>No root cause</v>
      </c>
      <c r="AQ1981" s="127" t="s">
        <v>5344</v>
      </c>
      <c r="AR1981" s="48" t="str" cm="1">
        <f t="array" ref="AR1981">IFERROR(_xlfn.IFS(
AQ1981="MPR ISSUE","ACTIVE",
AQ1981="BSS Hardware Issue","ACTIVE",
AQ1981="Sites strategiques, MLL, Pylone, etc.","PASSIVE",
AQ1981="AKTIVCO DEFAUT GE &amp; POWER Cabinet","PASSIVE",
AQ1981="AKTIVCO Coupure ENEO &amp; Baisse de tension","PASSIVE",
AQ1981="Coupure ENEO &amp; Baisse de tension","PASSIVE",
AQ1981="Defaut GE &amp; POWER Cabinet","PASSIVE",
AQ1981="Sharing","PASSIVE",
AQ1981="Sites strategiques &amp; DataCenter","PASSIVE",
AQ1981="Exclu","Exclu",
AQ1981="SAT","ACTIVE",
AQ1981="SPARE-ISSUE","SPARE-ISSUE",
AQ1981="Fiber CAmtel","ACTIVE",
AQ1981="Fiber AOF","ACTIVE",
AQ1981="Projet OCM (HUAWEI)","PLANNED WORKS",
AQ1981="Projet OCM (NOKIA)","PLANNED WORKS",
AQ1981="ACCESS-ISSUE","ACCESS-ISSUE",
AQ1981="Projet OCM (ZTE, NOKIA, autres projets)","PLANNED WORKS",
AQ1981="No root CAuse","No root cause",
AQ1981="ODU HS","ACTIVE",
AQ1981="IP &amp; VLAN","ACTIVE",
AQ1981="Warehouse HUAWEI","SPARE-ISSUE",
AQ1981="SPARE-HS","SPARE-ISSUE",
AQ1981="Power Telco","ACTIVE", AQ1981="no impacts","no impacts"
),"")</f>
        <v>No root cause</v>
      </c>
      <c r="AS1981" s="92" t="s">
        <v>5537</v>
      </c>
      <c r="AT1981" s="98" t="s">
        <v>3920</v>
      </c>
      <c r="AV1981" s="17" t="s">
        <v>5537</v>
      </c>
      <c r="AW1981" s="7" t="s">
        <v>5537</v>
      </c>
      <c r="AX1981" s="6" t="s">
        <v>5537</v>
      </c>
      <c r="AY1981" s="7"/>
      <c r="AZ1981" s="3" t="s">
        <v>5537</v>
      </c>
      <c r="BA1981" s="18" t="s">
        <v>5537</v>
      </c>
      <c r="BB1981" s="18" t="s">
        <v>5537</v>
      </c>
      <c r="BC1981" s="18" t="s">
        <v>5537</v>
      </c>
      <c r="BD1981" s="18" t="s">
        <v>5537</v>
      </c>
      <c r="BE1981" s="18" t="s">
        <v>5537</v>
      </c>
      <c r="BF1981" s="18" t="s">
        <v>5537</v>
      </c>
      <c r="BG1981" s="18" t="s">
        <v>5537</v>
      </c>
      <c r="BH1981" s="18" t="s">
        <v>5537</v>
      </c>
      <c r="BI1981" s="18" t="s">
        <v>5537</v>
      </c>
      <c r="BJ1981" s="18" t="s">
        <v>5537</v>
      </c>
      <c r="BK1981" s="18" t="s">
        <v>5537</v>
      </c>
      <c r="BL1981" s="9" t="s">
        <v>5537</v>
      </c>
      <c r="BM1981" s="14" t="s">
        <v>5537</v>
      </c>
      <c r="BN1981" s="14" t="s">
        <v>5537</v>
      </c>
      <c r="BO1981" s="14" t="str">
        <f>_xlfn.XLOOKUP(B1981,'[4]cell downs 18042026 17h'!$B:$B,'[4]cell downs 18042026 17h'!$B:$B,"")</f>
        <v/>
      </c>
      <c r="BP1981" s="14" t="str">
        <f>_xlfn.XLOOKUP(B1981,'[5]Cells Huawei 19042026 15h'!$B:$B,'[5]Cells Huawei 19042026 15h'!$B:$B,"")</f>
        <v/>
      </c>
      <c r="BQ1981" s="9" t="str">
        <f>_xlfn.XLOOKUP(B1981,'[6]cells down 19042026 9H40'!$B:$B,'[6]cells down 19042026 9H40'!$B:$B,"")</f>
        <v/>
      </c>
      <c r="BR1981" s="9" t="s">
        <v>3920</v>
      </c>
      <c r="BS1981" s="9" t="s">
        <v>5579</v>
      </c>
      <c r="BT1981" s="108"/>
    </row>
    <row r="1982" spans="1:72" s="9" customFormat="1" x14ac:dyDescent="0.35">
      <c r="A1982" s="1" t="s">
        <v>3922</v>
      </c>
      <c r="B1982" s="8" t="s">
        <v>3923</v>
      </c>
      <c r="C1982" s="3" t="str">
        <f>_xlfn.XLOOKUP(B1982,'[1]daily break down'!$D:$D,'[1]daily break down'!$E:$E,"")</f>
        <v>CENTRE</v>
      </c>
      <c r="D1982" s="1" t="s">
        <v>21</v>
      </c>
      <c r="E1982" s="1" t="s">
        <v>125</v>
      </c>
      <c r="F1982" s="3" t="s">
        <v>69</v>
      </c>
      <c r="G1982" s="1" t="s">
        <v>3924</v>
      </c>
      <c r="H1982" s="33" t="str">
        <f>_xlfn.XLOOKUP(B1982,[2]CALCULATION!$B:$B,[2]CALCULATION!$H:$H,"")</f>
        <v>NOKIA</v>
      </c>
      <c r="I1982" s="28">
        <v>0</v>
      </c>
      <c r="J1982" s="28">
        <v>0</v>
      </c>
      <c r="K1982" s="28">
        <v>0</v>
      </c>
      <c r="L1982" s="28">
        <v>0</v>
      </c>
      <c r="M1982" s="28">
        <v>0</v>
      </c>
      <c r="N1982" s="28">
        <v>0</v>
      </c>
      <c r="O1982" s="28">
        <v>0</v>
      </c>
      <c r="P1982" s="28">
        <v>0</v>
      </c>
      <c r="Q1982" s="28">
        <v>0</v>
      </c>
      <c r="R1982" s="28">
        <v>0</v>
      </c>
      <c r="S1982" s="93">
        <v>0</v>
      </c>
      <c r="T1982" s="93">
        <f>_xlfn.XLOOKUP(B1982,'[3]Nur des jours'!$B:$B,'[3]Nur des jours'!$U:$U,"")</f>
        <v>0</v>
      </c>
      <c r="U1982" s="93">
        <v>0</v>
      </c>
      <c r="V1982" s="93">
        <v>0</v>
      </c>
      <c r="W1982" s="93">
        <v>0</v>
      </c>
      <c r="X1982" s="93">
        <v>0</v>
      </c>
      <c r="Y1982" s="93">
        <v>0</v>
      </c>
      <c r="Z1982" s="93">
        <v>0</v>
      </c>
      <c r="AA1982" s="93">
        <v>0</v>
      </c>
      <c r="AB1982" s="93">
        <v>0</v>
      </c>
      <c r="AC1982" s="93"/>
      <c r="AD1982" s="93">
        <v>0</v>
      </c>
      <c r="AE1982" s="93">
        <v>0</v>
      </c>
      <c r="AF1982" s="93">
        <v>0</v>
      </c>
      <c r="AG1982" s="93"/>
      <c r="AH1982" s="93">
        <v>0</v>
      </c>
      <c r="AI1982" s="93">
        <v>0</v>
      </c>
      <c r="AJ1982" s="93">
        <v>0</v>
      </c>
      <c r="AK1982" s="93">
        <v>0</v>
      </c>
      <c r="AL1982" s="93">
        <v>0</v>
      </c>
      <c r="AM1982" s="49" t="s">
        <v>5559</v>
      </c>
      <c r="AN1982" s="49"/>
      <c r="AO1982" s="48" t="str" cm="1">
        <f t="array" ref="AO1982">IFERROR(_xlfn.IFS(
AQ1982="MPR ISSUE","PDH",
AQ1982="BSS Hardware Issue","BSS",
AQ1982="Sites strategiques, MLL, Pylone, etc.","ENVTECH",
AQ1982="AKTIVCO DEFAUT GE &amp; POWER Cabinet","AKTIVCO",
AQ1982="AKTIVCO Coupure ENEO &amp; Baisse de tension","AKTIVCO GRID ONLY",
AQ1982="Coupure ENEO &amp; Baisse de tension","IHS GRID ONLY",
AQ1982="Defaut GE &amp; POWER Cabinet","IHS",
AQ1982="Sharing","Partners",
AQ1982="Sites strategiques &amp; DataCenter","SST &amp; DC",
AQ1982="Exclu","Exclu",
AQ1982="SAT","SAT",
AQ1982="SPARE-ISSUE","SPARE-ISSUE",
AQ1982="Fiber CAmtel","TRANS_FO_CAMTEL",
AQ1982="Fiber AOF","Fiber AOF",
AQ1982="Projet OCM (HUAWEI)","TRAVAUX-HUAWEI",
AQ1982="Projet OCM (NOKIA)","TRAVAUX-NOKIA",
AQ1982="ACCESS-ISSUE","ACCESS-ISSUE",
AQ1982="Projet OCM (ZTE, NOKIA, autres projets)","TRAVAUX OCM",
AQ1982="No root CAuse","No root cause",
AQ1982="ODU HS","PDH",
AQ1982="IP &amp; VLAN","PDH",
AQ1982="Warehouse HUAWEI","SPARE-ISSUE",
AQ1982="SPARE-HS","SPARE-ISSUE",
AQ1982="Power Telco","BSS",AQ1982="no impacts","no impacts"
),"")</f>
        <v>No root cause</v>
      </c>
      <c r="AP1982" s="48" t="str" cm="1">
        <f t="array" ref="AP1982">IFERROR(_xlfn.IFS(
AQ1982="MPR ISSUE","TX ISSUE",
AQ1982="BSS Hardware Issue","RAN ISSUE",
AQ1982="Sites strategiques, MLL, Pylone, etc.","ENVTECH",
AQ1982="AKTIVCO DEFAUT GE &amp; POWER Cabinet","POWER ISSUE",
AQ1982="AKTIVCO Coupure ENEO &amp; Baisse de tension","POWER ISSUE",
AQ1982="Coupure ENEO &amp; Baisse de tension","POWER ISSUE",
AQ1982="Defaut GE &amp; POWER Cabinet","POWER ISSUE",
AQ1982="Sharing","POWER ISSUE",
AQ1982="Sites strategiques &amp; DataCenter","POWER ISSUE",
AQ1982="Exclu","Exclu",
AQ1982="SAT","TX ISSUE",
AQ1982="SPARE-ISSUE","SPARE-ISSUE",
AQ1982="Fiber CAmtel","TX ISSUE",
AQ1982="Fiber AOF","TX ISSUE",
AQ1982="Projet OCM (HUAWEI)","TRAVAUX-HUAWEI",
AQ1982="Projet OCM (NOKIA)","TRAVAUX -NOKIA",
AQ1982="ACCESS-ISSUE","ACCESS-ISSUE",
AQ1982="Projet OCM (ZTE, NOKIA, autres projets)","TRAVAUX OCM",
AQ1982="No root CAuse","No root cause",
AQ1982="ODU HS","TX ISSUE",
AQ1982="IP &amp; VLAN","TX ISSUE",
AQ1982="Warehouse HUAWEI","SPARE-ISSUE",
AQ1982="SPARE-HS","SPARE-ISSUE",
AQ1982="Power Telco","RAN ISSUE",AQ1982="no impacts","no impacts"
),"")</f>
        <v>No root cause</v>
      </c>
      <c r="AQ1982" s="67" t="s">
        <v>5344</v>
      </c>
      <c r="AR1982" s="48" t="str" cm="1">
        <f t="array" ref="AR1982">IFERROR(_xlfn.IFS(
AQ1982="MPR ISSUE","ACTIVE",
AQ1982="BSS Hardware Issue","ACTIVE",
AQ1982="Sites strategiques, MLL, Pylone, etc.","PASSIVE",
AQ1982="AKTIVCO DEFAUT GE &amp; POWER Cabinet","PASSIVE",
AQ1982="AKTIVCO Coupure ENEO &amp; Baisse de tension","PASSIVE",
AQ1982="Coupure ENEO &amp; Baisse de tension","PASSIVE",
AQ1982="Defaut GE &amp; POWER Cabinet","PASSIVE",
AQ1982="Sharing","PASSIVE",
AQ1982="Sites strategiques &amp; DataCenter","PASSIVE",
AQ1982="Exclu","Exclu",
AQ1982="SAT","ACTIVE",
AQ1982="SPARE-ISSUE","SPARE-ISSUE",
AQ1982="Fiber CAmtel","ACTIVE",
AQ1982="Fiber AOF","ACTIVE",
AQ1982="Projet OCM (HUAWEI)","PLANNED WORKS",
AQ1982="Projet OCM (NOKIA)","PLANNED WORKS",
AQ1982="ACCESS-ISSUE","ACCESS-ISSUE",
AQ1982="Projet OCM (ZTE, NOKIA, autres projets)","PLANNED WORKS",
AQ1982="No root CAuse","No root cause",
AQ1982="ODU HS","ACTIVE",
AQ1982="IP &amp; VLAN","ACTIVE",
AQ1982="Warehouse HUAWEI","SPARE-ISSUE",
AQ1982="SPARE-HS","SPARE-ISSUE",
AQ1982="Power Telco","ACTIVE", AQ1982="no impacts","no impacts"
),"")</f>
        <v>No root cause</v>
      </c>
      <c r="AS1982" s="92" t="s">
        <v>5537</v>
      </c>
      <c r="AT1982" s="98" t="s">
        <v>3923</v>
      </c>
      <c r="AV1982" s="17" t="s">
        <v>5537</v>
      </c>
      <c r="AW1982" s="7" t="s">
        <v>5537</v>
      </c>
      <c r="AX1982" s="6" t="s">
        <v>5537</v>
      </c>
      <c r="AY1982" s="7"/>
      <c r="AZ1982" s="3" t="s">
        <v>5537</v>
      </c>
      <c r="BA1982" s="18" t="s">
        <v>5537</v>
      </c>
      <c r="BB1982" s="18" t="s">
        <v>5537</v>
      </c>
      <c r="BC1982" s="18" t="s">
        <v>5537</v>
      </c>
      <c r="BD1982" s="18" t="s">
        <v>5537</v>
      </c>
      <c r="BE1982" s="18" t="s">
        <v>5537</v>
      </c>
      <c r="BF1982" s="18" t="s">
        <v>5537</v>
      </c>
      <c r="BG1982" s="18" t="s">
        <v>5537</v>
      </c>
      <c r="BH1982" s="18" t="s">
        <v>5537</v>
      </c>
      <c r="BI1982" s="18" t="s">
        <v>5537</v>
      </c>
      <c r="BJ1982" s="18" t="s">
        <v>5537</v>
      </c>
      <c r="BK1982" s="18" t="s">
        <v>5537</v>
      </c>
      <c r="BL1982" s="9" t="s">
        <v>5537</v>
      </c>
      <c r="BM1982" s="14" t="s">
        <v>5537</v>
      </c>
      <c r="BN1982" s="14" t="s">
        <v>5537</v>
      </c>
      <c r="BO1982" s="14" t="str">
        <f>_xlfn.XLOOKUP(B1982,'[4]cell downs 18042026 17h'!$B:$B,'[4]cell downs 18042026 17h'!$B:$B,"")</f>
        <v/>
      </c>
      <c r="BP1982" s="14" t="str">
        <f>_xlfn.XLOOKUP(B1982,'[5]Cells Huawei 19042026 15h'!$B:$B,'[5]Cells Huawei 19042026 15h'!$B:$B,"")</f>
        <v/>
      </c>
      <c r="BQ1982" s="9" t="str">
        <f>_xlfn.XLOOKUP(B1982,'[6]cells down 19042026 9H40'!$B:$B,'[6]cells down 19042026 9H40'!$B:$B,"")</f>
        <v/>
      </c>
      <c r="BR1982" s="9" t="s">
        <v>5537</v>
      </c>
      <c r="BS1982" s="9" t="s">
        <v>5537</v>
      </c>
      <c r="BT1982" s="108"/>
    </row>
    <row r="1983" spans="1:72" s="9" customFormat="1" x14ac:dyDescent="0.35">
      <c r="A1983" s="95" t="s">
        <v>3925</v>
      </c>
      <c r="B1983" s="8" t="s">
        <v>3926</v>
      </c>
      <c r="C1983" s="3" t="str">
        <f>_xlfn.XLOOKUP(B1983,'[1]daily break down'!$D:$D,'[1]daily break down'!$E:$E,"")</f>
        <v>CENTRE</v>
      </c>
      <c r="D1983" s="1" t="s">
        <v>11</v>
      </c>
      <c r="E1983" s="1" t="s">
        <v>66</v>
      </c>
      <c r="F1983" s="3" t="s">
        <v>37</v>
      </c>
      <c r="G1983" s="1" t="s">
        <v>3927</v>
      </c>
      <c r="H1983" s="34" t="str">
        <f>_xlfn.XLOOKUP(B1983,[2]CALCULATION!$B:$B,[2]CALCULATION!$H:$H,"")</f>
        <v>ZTE</v>
      </c>
      <c r="I1983" s="28">
        <v>0</v>
      </c>
      <c r="J1983" s="28">
        <v>0</v>
      </c>
      <c r="K1983" s="28">
        <v>0</v>
      </c>
      <c r="L1983" s="28">
        <v>0</v>
      </c>
      <c r="M1983" s="28">
        <v>0</v>
      </c>
      <c r="N1983" s="28">
        <v>0</v>
      </c>
      <c r="O1983" s="28">
        <v>0</v>
      </c>
      <c r="P1983" s="28">
        <v>0</v>
      </c>
      <c r="Q1983" s="28">
        <v>0</v>
      </c>
      <c r="R1983" s="28">
        <v>0</v>
      </c>
      <c r="S1983" s="93">
        <v>0</v>
      </c>
      <c r="T1983" s="93">
        <f>_xlfn.XLOOKUP(B1983,'[3]Nur des jours'!$B:$B,'[3]Nur des jours'!$U:$U,"")</f>
        <v>0</v>
      </c>
      <c r="U1983" s="93">
        <v>0</v>
      </c>
      <c r="V1983" s="93">
        <v>0</v>
      </c>
      <c r="W1983" s="93">
        <v>0</v>
      </c>
      <c r="X1983" s="93">
        <v>0</v>
      </c>
      <c r="Y1983" s="93">
        <v>0</v>
      </c>
      <c r="Z1983" s="93">
        <v>0</v>
      </c>
      <c r="AA1983" s="93">
        <v>0</v>
      </c>
      <c r="AB1983" s="93">
        <v>0</v>
      </c>
      <c r="AC1983" s="93"/>
      <c r="AD1983" s="93">
        <v>0</v>
      </c>
      <c r="AE1983" s="93">
        <v>0</v>
      </c>
      <c r="AF1983" s="93">
        <v>0</v>
      </c>
      <c r="AG1983" s="93"/>
      <c r="AH1983" s="93">
        <v>0</v>
      </c>
      <c r="AI1983" s="93">
        <v>0</v>
      </c>
      <c r="AJ1983" s="93">
        <v>0</v>
      </c>
      <c r="AK1983" s="93">
        <v>0</v>
      </c>
      <c r="AL1983" s="93">
        <v>0</v>
      </c>
      <c r="AM1983" s="49" t="s">
        <v>5559</v>
      </c>
      <c r="AN1983" s="49"/>
      <c r="AO1983" s="48" t="str" cm="1">
        <f t="array" ref="AO1983">IFERROR(_xlfn.IFS(
AQ1983="MPR ISSUE","PDH",
AQ1983="BSS Hardware Issue","BSS",
AQ1983="Sites strategiques, MLL, Pylone, etc.","ENVTECH",
AQ1983="AKTIVCO DEFAUT GE &amp; POWER Cabinet","AKTIVCO",
AQ1983="AKTIVCO Coupure ENEO &amp; Baisse de tension","AKTIVCO GRID ONLY",
AQ1983="Coupure ENEO &amp; Baisse de tension","IHS GRID ONLY",
AQ1983="Defaut GE &amp; POWER Cabinet","IHS",
AQ1983="Sharing","Partners",
AQ1983="Sites strategiques &amp; DataCenter","SST &amp; DC",
AQ1983="Exclu","Exclu",
AQ1983="SAT","SAT",
AQ1983="SPARE-ISSUE","SPARE-ISSUE",
AQ1983="Fiber CAmtel","TRANS_FO_CAMTEL",
AQ1983="Fiber AOF","Fiber AOF",
AQ1983="Projet OCM (HUAWEI)","TRAVAUX-HUAWEI",
AQ1983="Projet OCM (NOKIA)","TRAVAUX-NOKIA",
AQ1983="ACCESS-ISSUE","ACCESS-ISSUE",
AQ1983="Projet OCM (ZTE, NOKIA, autres projets)","TRAVAUX OCM",
AQ1983="No root CAuse","No root cause",
AQ1983="ODU HS","PDH",
AQ1983="IP &amp; VLAN","PDH",
AQ1983="Warehouse HUAWEI","SPARE-ISSUE",
AQ1983="SPARE-HS","SPARE-ISSUE",
AQ1983="Power Telco","BSS",AQ1983="no impacts","no impacts"
),"")</f>
        <v>No root cause</v>
      </c>
      <c r="AP1983" s="48" t="str" cm="1">
        <f t="array" ref="AP1983">IFERROR(_xlfn.IFS(
AQ1983="MPR ISSUE","TX ISSUE",
AQ1983="BSS Hardware Issue","RAN ISSUE",
AQ1983="Sites strategiques, MLL, Pylone, etc.","ENVTECH",
AQ1983="AKTIVCO DEFAUT GE &amp; POWER Cabinet","POWER ISSUE",
AQ1983="AKTIVCO Coupure ENEO &amp; Baisse de tension","POWER ISSUE",
AQ1983="Coupure ENEO &amp; Baisse de tension","POWER ISSUE",
AQ1983="Defaut GE &amp; POWER Cabinet","POWER ISSUE",
AQ1983="Sharing","POWER ISSUE",
AQ1983="Sites strategiques &amp; DataCenter","POWER ISSUE",
AQ1983="Exclu","Exclu",
AQ1983="SAT","TX ISSUE",
AQ1983="SPARE-ISSUE","SPARE-ISSUE",
AQ1983="Fiber CAmtel","TX ISSUE",
AQ1983="Fiber AOF","TX ISSUE",
AQ1983="Projet OCM (HUAWEI)","TRAVAUX-HUAWEI",
AQ1983="Projet OCM (NOKIA)","TRAVAUX -NOKIA",
AQ1983="ACCESS-ISSUE","ACCESS-ISSUE",
AQ1983="Projet OCM (ZTE, NOKIA, autres projets)","TRAVAUX OCM",
AQ1983="No root CAuse","No root cause",
AQ1983="ODU HS","TX ISSUE",
AQ1983="IP &amp; VLAN","TX ISSUE",
AQ1983="Warehouse HUAWEI","SPARE-ISSUE",
AQ1983="SPARE-HS","SPARE-ISSUE",
AQ1983="Power Telco","RAN ISSUE",AQ1983="no impacts","no impacts"
),"")</f>
        <v>No root cause</v>
      </c>
      <c r="AQ1983" s="127" t="s">
        <v>5344</v>
      </c>
      <c r="AR1983" s="48" t="str" cm="1">
        <f t="array" ref="AR1983">IFERROR(_xlfn.IFS(
AQ1983="MPR ISSUE","ACTIVE",
AQ1983="BSS Hardware Issue","ACTIVE",
AQ1983="Sites strategiques, MLL, Pylone, etc.","PASSIVE",
AQ1983="AKTIVCO DEFAUT GE &amp; POWER Cabinet","PASSIVE",
AQ1983="AKTIVCO Coupure ENEO &amp; Baisse de tension","PASSIVE",
AQ1983="Coupure ENEO &amp; Baisse de tension","PASSIVE",
AQ1983="Defaut GE &amp; POWER Cabinet","PASSIVE",
AQ1983="Sharing","PASSIVE",
AQ1983="Sites strategiques &amp; DataCenter","PASSIVE",
AQ1983="Exclu","Exclu",
AQ1983="SAT","ACTIVE",
AQ1983="SPARE-ISSUE","SPARE-ISSUE",
AQ1983="Fiber CAmtel","ACTIVE",
AQ1983="Fiber AOF","ACTIVE",
AQ1983="Projet OCM (HUAWEI)","PLANNED WORKS",
AQ1983="Projet OCM (NOKIA)","PLANNED WORKS",
AQ1983="ACCESS-ISSUE","ACCESS-ISSUE",
AQ1983="Projet OCM (ZTE, NOKIA, autres projets)","PLANNED WORKS",
AQ1983="No root CAuse","No root cause",
AQ1983="ODU HS","ACTIVE",
AQ1983="IP &amp; VLAN","ACTIVE",
AQ1983="Warehouse HUAWEI","SPARE-ISSUE",
AQ1983="SPARE-HS","SPARE-ISSUE",
AQ1983="Power Telco","ACTIVE", AQ1983="no impacts","no impacts"
),"")</f>
        <v>No root cause</v>
      </c>
      <c r="AS1983" s="92" t="s">
        <v>5537</v>
      </c>
      <c r="AT1983" s="98" t="s">
        <v>3926</v>
      </c>
      <c r="AV1983" s="17" t="s">
        <v>5537</v>
      </c>
      <c r="AW1983" s="7" t="s">
        <v>5537</v>
      </c>
      <c r="AX1983" s="6" t="s">
        <v>5537</v>
      </c>
      <c r="AY1983" s="7"/>
      <c r="AZ1983" s="3" t="s">
        <v>5537</v>
      </c>
      <c r="BA1983" s="18" t="s">
        <v>5537</v>
      </c>
      <c r="BB1983" s="18" t="s">
        <v>5537</v>
      </c>
      <c r="BC1983" s="18" t="s">
        <v>5537</v>
      </c>
      <c r="BD1983" s="18" t="s">
        <v>5537</v>
      </c>
      <c r="BE1983" s="18" t="s">
        <v>5537</v>
      </c>
      <c r="BF1983" s="18" t="s">
        <v>5537</v>
      </c>
      <c r="BG1983" s="18" t="s">
        <v>5537</v>
      </c>
      <c r="BH1983" s="18" t="s">
        <v>5537</v>
      </c>
      <c r="BI1983" s="18" t="s">
        <v>5537</v>
      </c>
      <c r="BJ1983" s="18" t="s">
        <v>5537</v>
      </c>
      <c r="BK1983" s="18" t="s">
        <v>5537</v>
      </c>
      <c r="BL1983" s="9" t="s">
        <v>5537</v>
      </c>
      <c r="BM1983" s="14" t="s">
        <v>5537</v>
      </c>
      <c r="BN1983" s="14" t="s">
        <v>5537</v>
      </c>
      <c r="BO1983" s="14" t="str">
        <f>_xlfn.XLOOKUP(B1983,'[4]cell downs 18042026 17h'!$B:$B,'[4]cell downs 18042026 17h'!$B:$B,"")</f>
        <v/>
      </c>
      <c r="BP1983" s="14" t="str">
        <f>_xlfn.XLOOKUP(B1983,'[5]Cells Huawei 19042026 15h'!$B:$B,'[5]Cells Huawei 19042026 15h'!$B:$B,"")</f>
        <v/>
      </c>
      <c r="BQ1983" s="9" t="str">
        <f>_xlfn.XLOOKUP(B1983,'[6]cells down 19042026 9H40'!$B:$B,'[6]cells down 19042026 9H40'!$B:$B,"")</f>
        <v/>
      </c>
      <c r="BR1983" s="9" t="s">
        <v>3926</v>
      </c>
      <c r="BS1983" s="9" t="s">
        <v>5537</v>
      </c>
      <c r="BT1983" s="108"/>
    </row>
    <row r="1984" spans="1:72" s="9" customFormat="1" x14ac:dyDescent="0.35">
      <c r="A1984" s="1" t="s">
        <v>3931</v>
      </c>
      <c r="B1984" s="8" t="s">
        <v>3932</v>
      </c>
      <c r="C1984" s="3" t="str">
        <f>_xlfn.XLOOKUP(B1984,'[1]daily break down'!$D:$D,'[1]daily break down'!$E:$E,"")</f>
        <v>LITTORAL</v>
      </c>
      <c r="D1984" s="1" t="s">
        <v>18</v>
      </c>
      <c r="E1984" s="1" t="s">
        <v>18</v>
      </c>
      <c r="F1984" s="3" t="s">
        <v>31</v>
      </c>
      <c r="G1984" s="1" t="s">
        <v>3883</v>
      </c>
      <c r="H1984" s="34" t="str">
        <f>_xlfn.XLOOKUP(B1984,[2]CALCULATION!$B:$B,[2]CALCULATION!$H:$H,"")</f>
        <v>ZTE</v>
      </c>
      <c r="I1984" s="28">
        <v>0</v>
      </c>
      <c r="J1984" s="28">
        <v>0</v>
      </c>
      <c r="K1984" s="28">
        <v>0</v>
      </c>
      <c r="L1984" s="28">
        <v>0</v>
      </c>
      <c r="M1984" s="28">
        <v>0</v>
      </c>
      <c r="N1984" s="28">
        <v>0</v>
      </c>
      <c r="O1984" s="28">
        <v>0</v>
      </c>
      <c r="P1984" s="28">
        <v>0</v>
      </c>
      <c r="Q1984" s="28">
        <v>0</v>
      </c>
      <c r="R1984" s="28">
        <v>0</v>
      </c>
      <c r="S1984" s="93">
        <v>0</v>
      </c>
      <c r="T1984" s="93">
        <f>_xlfn.XLOOKUP(B1984,'[3]Nur des jours'!$B:$B,'[3]Nur des jours'!$U:$U,"")</f>
        <v>0</v>
      </c>
      <c r="U1984" s="93">
        <v>0</v>
      </c>
      <c r="V1984" s="93">
        <v>0</v>
      </c>
      <c r="W1984" s="93">
        <v>0</v>
      </c>
      <c r="X1984" s="93">
        <v>0</v>
      </c>
      <c r="Y1984" s="93">
        <v>0</v>
      </c>
      <c r="Z1984" s="93">
        <v>0</v>
      </c>
      <c r="AA1984" s="93">
        <v>0</v>
      </c>
      <c r="AB1984" s="93">
        <v>0</v>
      </c>
      <c r="AC1984" s="93"/>
      <c r="AD1984" s="93">
        <v>0</v>
      </c>
      <c r="AE1984" s="93">
        <v>0</v>
      </c>
      <c r="AF1984" s="93">
        <v>0</v>
      </c>
      <c r="AG1984" s="93"/>
      <c r="AH1984" s="93">
        <v>0</v>
      </c>
      <c r="AI1984" s="93">
        <v>0</v>
      </c>
      <c r="AJ1984" s="93">
        <v>0</v>
      </c>
      <c r="AK1984" s="93">
        <v>0</v>
      </c>
      <c r="AL1984" s="93">
        <v>0</v>
      </c>
      <c r="AM1984" s="49" t="s">
        <v>5559</v>
      </c>
      <c r="AN1984" s="49"/>
      <c r="AO1984" s="48" t="str" cm="1">
        <f t="array" ref="AO1984">IFERROR(_xlfn.IFS(
AQ1984="MPR ISSUE","PDH",
AQ1984="BSS Hardware Issue","BSS",
AQ1984="Sites strategiques, MLL, Pylone, etc.","ENVTECH",
AQ1984="AKTIVCO DEFAUT GE &amp; POWER Cabinet","AKTIVCO",
AQ1984="AKTIVCO Coupure ENEO &amp; Baisse de tension","AKTIVCO GRID ONLY",
AQ1984="Coupure ENEO &amp; Baisse de tension","IHS GRID ONLY",
AQ1984="Defaut GE &amp; POWER Cabinet","IHS",
AQ1984="Sharing","Partners",
AQ1984="Sites strategiques &amp; DataCenter","SST &amp; DC",
AQ1984="Exclu","Exclu",
AQ1984="SAT","SAT",
AQ1984="SPARE-ISSUE","SPARE-ISSUE",
AQ1984="Fiber CAmtel","TRANS_FO_CAMTEL",
AQ1984="Fiber AOF","Fiber AOF",
AQ1984="Projet OCM (HUAWEI)","TRAVAUX-HUAWEI",
AQ1984="Projet OCM (NOKIA)","TRAVAUX-NOKIA",
AQ1984="ACCESS-ISSUE","ACCESS-ISSUE",
AQ1984="Projet OCM (ZTE, NOKIA, autres projets)","TRAVAUX OCM",
AQ1984="No root CAuse","No root cause",
AQ1984="ODU HS","PDH",
AQ1984="IP &amp; VLAN","PDH",
AQ1984="Warehouse HUAWEI","SPARE-ISSUE",
AQ1984="SPARE-HS","SPARE-ISSUE",
AQ1984="Power Telco","BSS",AQ1984="no impacts","no impacts"
),"")</f>
        <v>No root cause</v>
      </c>
      <c r="AP1984" s="48" t="str" cm="1">
        <f t="array" ref="AP1984">IFERROR(_xlfn.IFS(
AQ1984="MPR ISSUE","TX ISSUE",
AQ1984="BSS Hardware Issue","RAN ISSUE",
AQ1984="Sites strategiques, MLL, Pylone, etc.","ENVTECH",
AQ1984="AKTIVCO DEFAUT GE &amp; POWER Cabinet","POWER ISSUE",
AQ1984="AKTIVCO Coupure ENEO &amp; Baisse de tension","POWER ISSUE",
AQ1984="Coupure ENEO &amp; Baisse de tension","POWER ISSUE",
AQ1984="Defaut GE &amp; POWER Cabinet","POWER ISSUE",
AQ1984="Sharing","POWER ISSUE",
AQ1984="Sites strategiques &amp; DataCenter","POWER ISSUE",
AQ1984="Exclu","Exclu",
AQ1984="SAT","TX ISSUE",
AQ1984="SPARE-ISSUE","SPARE-ISSUE",
AQ1984="Fiber CAmtel","TX ISSUE",
AQ1984="Fiber AOF","TX ISSUE",
AQ1984="Projet OCM (HUAWEI)","TRAVAUX-HUAWEI",
AQ1984="Projet OCM (NOKIA)","TRAVAUX -NOKIA",
AQ1984="ACCESS-ISSUE","ACCESS-ISSUE",
AQ1984="Projet OCM (ZTE, NOKIA, autres projets)","TRAVAUX OCM",
AQ1984="No root CAuse","No root cause",
AQ1984="ODU HS","TX ISSUE",
AQ1984="IP &amp; VLAN","TX ISSUE",
AQ1984="Warehouse HUAWEI","SPARE-ISSUE",
AQ1984="SPARE-HS","SPARE-ISSUE",
AQ1984="Power Telco","RAN ISSUE",AQ1984="no impacts","no impacts"
),"")</f>
        <v>No root cause</v>
      </c>
      <c r="AQ1984" s="67" t="s">
        <v>5344</v>
      </c>
      <c r="AR1984" s="48" t="str" cm="1">
        <f t="array" ref="AR1984">IFERROR(_xlfn.IFS(
AQ1984="MPR ISSUE","ACTIVE",
AQ1984="BSS Hardware Issue","ACTIVE",
AQ1984="Sites strategiques, MLL, Pylone, etc.","PASSIVE",
AQ1984="AKTIVCO DEFAUT GE &amp; POWER Cabinet","PASSIVE",
AQ1984="AKTIVCO Coupure ENEO &amp; Baisse de tension","PASSIVE",
AQ1984="Coupure ENEO &amp; Baisse de tension","PASSIVE",
AQ1984="Defaut GE &amp; POWER Cabinet","PASSIVE",
AQ1984="Sharing","PASSIVE",
AQ1984="Sites strategiques &amp; DataCenter","PASSIVE",
AQ1984="Exclu","Exclu",
AQ1984="SAT","ACTIVE",
AQ1984="SPARE-ISSUE","SPARE-ISSUE",
AQ1984="Fiber CAmtel","ACTIVE",
AQ1984="Fiber AOF","ACTIVE",
AQ1984="Projet OCM (HUAWEI)","PLANNED WORKS",
AQ1984="Projet OCM (NOKIA)","PLANNED WORKS",
AQ1984="ACCESS-ISSUE","ACCESS-ISSUE",
AQ1984="Projet OCM (ZTE, NOKIA, autres projets)","PLANNED WORKS",
AQ1984="No root CAuse","No root cause",
AQ1984="ODU HS","ACTIVE",
AQ1984="IP &amp; VLAN","ACTIVE",
AQ1984="Warehouse HUAWEI","SPARE-ISSUE",
AQ1984="SPARE-HS","SPARE-ISSUE",
AQ1984="Power Telco","ACTIVE", AQ1984="no impacts","no impacts"
),"")</f>
        <v>No root cause</v>
      </c>
      <c r="AS1984" s="92" t="s">
        <v>5537</v>
      </c>
      <c r="AT1984" s="98" t="s">
        <v>3932</v>
      </c>
      <c r="AV1984" s="17" t="s">
        <v>5537</v>
      </c>
      <c r="AW1984" s="7" t="s">
        <v>5537</v>
      </c>
      <c r="AX1984" s="6" t="s">
        <v>5537</v>
      </c>
      <c r="AY1984" s="7"/>
      <c r="AZ1984" s="3" t="s">
        <v>5537</v>
      </c>
      <c r="BA1984" s="18" t="s">
        <v>5537</v>
      </c>
      <c r="BB1984" s="18" t="s">
        <v>5537</v>
      </c>
      <c r="BC1984" s="18" t="s">
        <v>5537</v>
      </c>
      <c r="BD1984" s="18" t="s">
        <v>5537</v>
      </c>
      <c r="BE1984" s="18" t="s">
        <v>5537</v>
      </c>
      <c r="BF1984" s="18" t="s">
        <v>5537</v>
      </c>
      <c r="BG1984" s="18" t="s">
        <v>5537</v>
      </c>
      <c r="BH1984" s="18" t="s">
        <v>5537</v>
      </c>
      <c r="BI1984" s="18" t="s">
        <v>5537</v>
      </c>
      <c r="BJ1984" s="18" t="s">
        <v>5537</v>
      </c>
      <c r="BK1984" s="18" t="s">
        <v>5537</v>
      </c>
      <c r="BL1984" s="9" t="s">
        <v>5537</v>
      </c>
      <c r="BM1984" s="14" t="s">
        <v>5537</v>
      </c>
      <c r="BN1984" s="14" t="s">
        <v>5537</v>
      </c>
      <c r="BO1984" s="14" t="str">
        <f>_xlfn.XLOOKUP(B1984,'[4]cell downs 18042026 17h'!$B:$B,'[4]cell downs 18042026 17h'!$B:$B,"")</f>
        <v/>
      </c>
      <c r="BP1984" s="14" t="str">
        <f>_xlfn.XLOOKUP(B1984,'[5]Cells Huawei 19042026 15h'!$B:$B,'[5]Cells Huawei 19042026 15h'!$B:$B,"")</f>
        <v/>
      </c>
      <c r="BQ1984" s="9" t="str">
        <f>_xlfn.XLOOKUP(B1984,'[6]cells down 19042026 9H40'!$B:$B,'[6]cells down 19042026 9H40'!$B:$B,"")</f>
        <v/>
      </c>
      <c r="BR1984" s="9" t="s">
        <v>5537</v>
      </c>
      <c r="BS1984" s="9" t="s">
        <v>5537</v>
      </c>
      <c r="BT1984" s="108"/>
    </row>
    <row r="1985" spans="1:72" s="9" customFormat="1" x14ac:dyDescent="0.35">
      <c r="A1985" s="1" t="s">
        <v>3935</v>
      </c>
      <c r="B1985" s="8" t="s">
        <v>3936</v>
      </c>
      <c r="C1985" s="3" t="str">
        <f>_xlfn.XLOOKUP(B1985,'[1]daily break down'!$D:$D,'[1]daily break down'!$E:$E,"")</f>
        <v>CENTRE</v>
      </c>
      <c r="D1985" s="1" t="s">
        <v>11</v>
      </c>
      <c r="E1985" s="1" t="s">
        <v>12</v>
      </c>
      <c r="F1985" s="3" t="s">
        <v>226</v>
      </c>
      <c r="G1985" s="1" t="s">
        <v>3935</v>
      </c>
      <c r="H1985" s="34" t="str">
        <f>_xlfn.XLOOKUP(B1985,[2]CALCULATION!$B:$B,[2]CALCULATION!$H:$H,"")</f>
        <v>ZTE</v>
      </c>
      <c r="I1985" s="28">
        <v>0</v>
      </c>
      <c r="J1985" s="28">
        <v>0</v>
      </c>
      <c r="K1985" s="28">
        <v>0</v>
      </c>
      <c r="L1985" s="28">
        <v>0</v>
      </c>
      <c r="M1985" s="28">
        <v>0</v>
      </c>
      <c r="N1985" s="28">
        <v>0</v>
      </c>
      <c r="O1985" s="28">
        <v>0</v>
      </c>
      <c r="P1985" s="28">
        <v>0</v>
      </c>
      <c r="Q1985" s="28">
        <v>0</v>
      </c>
      <c r="R1985" s="28">
        <v>0</v>
      </c>
      <c r="S1985" s="93">
        <v>0</v>
      </c>
      <c r="T1985" s="93">
        <f>_xlfn.XLOOKUP(B1985,'[3]Nur des jours'!$B:$B,'[3]Nur des jours'!$U:$U,"")</f>
        <v>0</v>
      </c>
      <c r="U1985" s="93">
        <v>0</v>
      </c>
      <c r="V1985" s="93">
        <v>0</v>
      </c>
      <c r="W1985" s="93">
        <v>0</v>
      </c>
      <c r="X1985" s="93">
        <v>0</v>
      </c>
      <c r="Y1985" s="93">
        <v>0</v>
      </c>
      <c r="Z1985" s="93">
        <v>0</v>
      </c>
      <c r="AA1985" s="93">
        <v>0</v>
      </c>
      <c r="AB1985" s="93">
        <v>0</v>
      </c>
      <c r="AC1985" s="93"/>
      <c r="AD1985" s="93">
        <v>0</v>
      </c>
      <c r="AE1985" s="93">
        <v>0</v>
      </c>
      <c r="AF1985" s="93">
        <v>0</v>
      </c>
      <c r="AG1985" s="93"/>
      <c r="AH1985" s="93">
        <v>0</v>
      </c>
      <c r="AI1985" s="93">
        <v>0</v>
      </c>
      <c r="AJ1985" s="93">
        <v>0</v>
      </c>
      <c r="AK1985" s="93">
        <v>0</v>
      </c>
      <c r="AL1985" s="93">
        <v>0</v>
      </c>
      <c r="AM1985" s="49" t="s">
        <v>5559</v>
      </c>
      <c r="AN1985" s="49"/>
      <c r="AO1985" s="48" t="str" cm="1">
        <f t="array" ref="AO1985">IFERROR(_xlfn.IFS(
AQ1985="MPR ISSUE","PDH",
AQ1985="BSS Hardware Issue","BSS",
AQ1985="Sites strategiques, MLL, Pylone, etc.","ENVTECH",
AQ1985="AKTIVCO DEFAUT GE &amp; POWER Cabinet","AKTIVCO",
AQ1985="AKTIVCO Coupure ENEO &amp; Baisse de tension","AKTIVCO GRID ONLY",
AQ1985="Coupure ENEO &amp; Baisse de tension","IHS GRID ONLY",
AQ1985="Defaut GE &amp; POWER Cabinet","IHS",
AQ1985="Sharing","Partners",
AQ1985="Sites strategiques &amp; DataCenter","SST &amp; DC",
AQ1985="Exclu","Exclu",
AQ1985="SAT","SAT",
AQ1985="SPARE-ISSUE","SPARE-ISSUE",
AQ1985="Fiber CAmtel","TRANS_FO_CAMTEL",
AQ1985="Fiber AOF","Fiber AOF",
AQ1985="Projet OCM (HUAWEI)","TRAVAUX-HUAWEI",
AQ1985="Projet OCM (NOKIA)","TRAVAUX-NOKIA",
AQ1985="ACCESS-ISSUE","ACCESS-ISSUE",
AQ1985="Projet OCM (ZTE, NOKIA, autres projets)","TRAVAUX OCM",
AQ1985="No root CAuse","No root cause",
AQ1985="ODU HS","PDH",
AQ1985="IP &amp; VLAN","PDH",
AQ1985="Warehouse HUAWEI","SPARE-ISSUE",
AQ1985="SPARE-HS","SPARE-ISSUE",
AQ1985="Power Telco","BSS",AQ1985="no impacts","no impacts"
),"")</f>
        <v>No root cause</v>
      </c>
      <c r="AP1985" s="48" t="str" cm="1">
        <f t="array" ref="AP1985">IFERROR(_xlfn.IFS(
AQ1985="MPR ISSUE","TX ISSUE",
AQ1985="BSS Hardware Issue","RAN ISSUE",
AQ1985="Sites strategiques, MLL, Pylone, etc.","ENVTECH",
AQ1985="AKTIVCO DEFAUT GE &amp; POWER Cabinet","POWER ISSUE",
AQ1985="AKTIVCO Coupure ENEO &amp; Baisse de tension","POWER ISSUE",
AQ1985="Coupure ENEO &amp; Baisse de tension","POWER ISSUE",
AQ1985="Defaut GE &amp; POWER Cabinet","POWER ISSUE",
AQ1985="Sharing","POWER ISSUE",
AQ1985="Sites strategiques &amp; DataCenter","POWER ISSUE",
AQ1985="Exclu","Exclu",
AQ1985="SAT","TX ISSUE",
AQ1985="SPARE-ISSUE","SPARE-ISSUE",
AQ1985="Fiber CAmtel","TX ISSUE",
AQ1985="Fiber AOF","TX ISSUE",
AQ1985="Projet OCM (HUAWEI)","TRAVAUX-HUAWEI",
AQ1985="Projet OCM (NOKIA)","TRAVAUX -NOKIA",
AQ1985="ACCESS-ISSUE","ACCESS-ISSUE",
AQ1985="Projet OCM (ZTE, NOKIA, autres projets)","TRAVAUX OCM",
AQ1985="No root CAuse","No root cause",
AQ1985="ODU HS","TX ISSUE",
AQ1985="IP &amp; VLAN","TX ISSUE",
AQ1985="Warehouse HUAWEI","SPARE-ISSUE",
AQ1985="SPARE-HS","SPARE-ISSUE",
AQ1985="Power Telco","RAN ISSUE",AQ1985="no impacts","no impacts"
),"")</f>
        <v>No root cause</v>
      </c>
      <c r="AQ1985" s="127" t="s">
        <v>5344</v>
      </c>
      <c r="AR1985" s="48" t="str" cm="1">
        <f t="array" ref="AR1985">IFERROR(_xlfn.IFS(
AQ1985="MPR ISSUE","ACTIVE",
AQ1985="BSS Hardware Issue","ACTIVE",
AQ1985="Sites strategiques, MLL, Pylone, etc.","PASSIVE",
AQ1985="AKTIVCO DEFAUT GE &amp; POWER Cabinet","PASSIVE",
AQ1985="AKTIVCO Coupure ENEO &amp; Baisse de tension","PASSIVE",
AQ1985="Coupure ENEO &amp; Baisse de tension","PASSIVE",
AQ1985="Defaut GE &amp; POWER Cabinet","PASSIVE",
AQ1985="Sharing","PASSIVE",
AQ1985="Sites strategiques &amp; DataCenter","PASSIVE",
AQ1985="Exclu","Exclu",
AQ1985="SAT","ACTIVE",
AQ1985="SPARE-ISSUE","SPARE-ISSUE",
AQ1985="Fiber CAmtel","ACTIVE",
AQ1985="Fiber AOF","ACTIVE",
AQ1985="Projet OCM (HUAWEI)","PLANNED WORKS",
AQ1985="Projet OCM (NOKIA)","PLANNED WORKS",
AQ1985="ACCESS-ISSUE","ACCESS-ISSUE",
AQ1985="Projet OCM (ZTE, NOKIA, autres projets)","PLANNED WORKS",
AQ1985="No root CAuse","No root cause",
AQ1985="ODU HS","ACTIVE",
AQ1985="IP &amp; VLAN","ACTIVE",
AQ1985="Warehouse HUAWEI","SPARE-ISSUE",
AQ1985="SPARE-HS","SPARE-ISSUE",
AQ1985="Power Telco","ACTIVE", AQ1985="no impacts","no impacts"
),"")</f>
        <v>No root cause</v>
      </c>
      <c r="AS1985" s="92" t="s">
        <v>5537</v>
      </c>
      <c r="AT1985" s="98" t="s">
        <v>3936</v>
      </c>
      <c r="AV1985" s="17" t="s">
        <v>5537</v>
      </c>
      <c r="AW1985" s="7" t="s">
        <v>5537</v>
      </c>
      <c r="AX1985" s="6" t="s">
        <v>5537</v>
      </c>
      <c r="AY1985" s="7"/>
      <c r="AZ1985" s="3" t="s">
        <v>5537</v>
      </c>
      <c r="BA1985" s="18" t="s">
        <v>5537</v>
      </c>
      <c r="BB1985" s="18" t="s">
        <v>5537</v>
      </c>
      <c r="BC1985" s="18" t="s">
        <v>5537</v>
      </c>
      <c r="BD1985" s="18" t="s">
        <v>5537</v>
      </c>
      <c r="BE1985" s="18" t="s">
        <v>5537</v>
      </c>
      <c r="BF1985" s="18" t="s">
        <v>5537</v>
      </c>
      <c r="BG1985" s="18" t="s">
        <v>5537</v>
      </c>
      <c r="BH1985" s="18" t="s">
        <v>5537</v>
      </c>
      <c r="BI1985" s="18" t="s">
        <v>5537</v>
      </c>
      <c r="BJ1985" s="18" t="s">
        <v>5537</v>
      </c>
      <c r="BK1985" s="18" t="s">
        <v>5537</v>
      </c>
      <c r="BL1985" s="9" t="s">
        <v>5537</v>
      </c>
      <c r="BM1985" s="14" t="s">
        <v>5537</v>
      </c>
      <c r="BN1985" s="14" t="s">
        <v>5537</v>
      </c>
      <c r="BO1985" s="14" t="str">
        <f>_xlfn.XLOOKUP(B1985,'[4]cell downs 18042026 17h'!$B:$B,'[4]cell downs 18042026 17h'!$B:$B,"")</f>
        <v/>
      </c>
      <c r="BP1985" s="14" t="str">
        <f>_xlfn.XLOOKUP(B1985,'[5]Cells Huawei 19042026 15h'!$B:$B,'[5]Cells Huawei 19042026 15h'!$B:$B,"")</f>
        <v/>
      </c>
      <c r="BQ1985" s="9" t="str">
        <f>_xlfn.XLOOKUP(B1985,'[6]cells down 19042026 9H40'!$B:$B,'[6]cells down 19042026 9H40'!$B:$B,"")</f>
        <v/>
      </c>
      <c r="BR1985" s="9" t="s">
        <v>3936</v>
      </c>
      <c r="BS1985" s="9" t="s">
        <v>12</v>
      </c>
      <c r="BT1985" s="108"/>
    </row>
    <row r="1986" spans="1:72" s="9" customFormat="1" x14ac:dyDescent="0.35">
      <c r="A1986" s="1" t="s">
        <v>3937</v>
      </c>
      <c r="B1986" s="8" t="s">
        <v>3938</v>
      </c>
      <c r="C1986" s="3" t="str">
        <f>_xlfn.XLOOKUP(B1986,'[1]daily break down'!$D:$D,'[1]daily break down'!$E:$E,"")</f>
        <v>LITTORAL</v>
      </c>
      <c r="D1986" s="1" t="s">
        <v>11</v>
      </c>
      <c r="E1986" s="1" t="s">
        <v>12</v>
      </c>
      <c r="F1986" s="3" t="s">
        <v>31</v>
      </c>
      <c r="G1986" s="1" t="s">
        <v>3937</v>
      </c>
      <c r="H1986" s="34" t="str">
        <f>_xlfn.XLOOKUP(B1986,[2]CALCULATION!$B:$B,[2]CALCULATION!$H:$H,"")</f>
        <v>ZTE</v>
      </c>
      <c r="I1986" s="28">
        <v>0</v>
      </c>
      <c r="J1986" s="28">
        <v>0</v>
      </c>
      <c r="K1986" s="28">
        <v>0</v>
      </c>
      <c r="L1986" s="28">
        <v>0</v>
      </c>
      <c r="M1986" s="28">
        <v>0</v>
      </c>
      <c r="N1986" s="28">
        <v>0</v>
      </c>
      <c r="O1986" s="28">
        <v>0</v>
      </c>
      <c r="P1986" s="28">
        <v>0</v>
      </c>
      <c r="Q1986" s="28">
        <v>0</v>
      </c>
      <c r="R1986" s="28">
        <v>0</v>
      </c>
      <c r="S1986" s="93">
        <v>0</v>
      </c>
      <c r="T1986" s="93">
        <f>_xlfn.XLOOKUP(B1986,'[3]Nur des jours'!$B:$B,'[3]Nur des jours'!$U:$U,"")</f>
        <v>0</v>
      </c>
      <c r="U1986" s="93">
        <v>0</v>
      </c>
      <c r="V1986" s="93">
        <v>0</v>
      </c>
      <c r="W1986" s="93">
        <v>0</v>
      </c>
      <c r="X1986" s="93">
        <v>0</v>
      </c>
      <c r="Y1986" s="93">
        <v>0</v>
      </c>
      <c r="Z1986" s="93">
        <v>0</v>
      </c>
      <c r="AA1986" s="93">
        <v>0</v>
      </c>
      <c r="AB1986" s="93">
        <v>0</v>
      </c>
      <c r="AC1986" s="93"/>
      <c r="AD1986" s="93">
        <v>0</v>
      </c>
      <c r="AE1986" s="93">
        <v>0</v>
      </c>
      <c r="AF1986" s="93">
        <v>0</v>
      </c>
      <c r="AG1986" s="93"/>
      <c r="AH1986" s="93">
        <v>0</v>
      </c>
      <c r="AI1986" s="93">
        <v>0</v>
      </c>
      <c r="AJ1986" s="93">
        <v>0</v>
      </c>
      <c r="AK1986" s="93">
        <v>0</v>
      </c>
      <c r="AL1986" s="93">
        <v>0</v>
      </c>
      <c r="AM1986" s="49" t="s">
        <v>5559</v>
      </c>
      <c r="AN1986" s="49"/>
      <c r="AO1986" s="48" t="str" cm="1">
        <f t="array" ref="AO1986">IFERROR(_xlfn.IFS(
AQ1986="MPR ISSUE","PDH",
AQ1986="BSS Hardware Issue","BSS",
AQ1986="Sites strategiques, MLL, Pylone, etc.","ENVTECH",
AQ1986="AKTIVCO DEFAUT GE &amp; POWER Cabinet","AKTIVCO",
AQ1986="AKTIVCO Coupure ENEO &amp; Baisse de tension","AKTIVCO GRID ONLY",
AQ1986="Coupure ENEO &amp; Baisse de tension","IHS GRID ONLY",
AQ1986="Defaut GE &amp; POWER Cabinet","IHS",
AQ1986="Sharing","Partners",
AQ1986="Sites strategiques &amp; DataCenter","SST &amp; DC",
AQ1986="Exclu","Exclu",
AQ1986="SAT","SAT",
AQ1986="SPARE-ISSUE","SPARE-ISSUE",
AQ1986="Fiber CAmtel","TRANS_FO_CAMTEL",
AQ1986="Fiber AOF","Fiber AOF",
AQ1986="Projet OCM (HUAWEI)","TRAVAUX-HUAWEI",
AQ1986="Projet OCM (NOKIA)","TRAVAUX-NOKIA",
AQ1986="ACCESS-ISSUE","ACCESS-ISSUE",
AQ1986="Projet OCM (ZTE, NOKIA, autres projets)","TRAVAUX OCM",
AQ1986="No root CAuse","No root cause",
AQ1986="ODU HS","PDH",
AQ1986="IP &amp; VLAN","PDH",
AQ1986="Warehouse HUAWEI","SPARE-ISSUE",
AQ1986="SPARE-HS","SPARE-ISSUE",
AQ1986="Power Telco","BSS",AQ1986="no impacts","no impacts"
),"")</f>
        <v>No root cause</v>
      </c>
      <c r="AP1986" s="48" t="str" cm="1">
        <f t="array" ref="AP1986">IFERROR(_xlfn.IFS(
AQ1986="MPR ISSUE","TX ISSUE",
AQ1986="BSS Hardware Issue","RAN ISSUE",
AQ1986="Sites strategiques, MLL, Pylone, etc.","ENVTECH",
AQ1986="AKTIVCO DEFAUT GE &amp; POWER Cabinet","POWER ISSUE",
AQ1986="AKTIVCO Coupure ENEO &amp; Baisse de tension","POWER ISSUE",
AQ1986="Coupure ENEO &amp; Baisse de tension","POWER ISSUE",
AQ1986="Defaut GE &amp; POWER Cabinet","POWER ISSUE",
AQ1986="Sharing","POWER ISSUE",
AQ1986="Sites strategiques &amp; DataCenter","POWER ISSUE",
AQ1986="Exclu","Exclu",
AQ1986="SAT","TX ISSUE",
AQ1986="SPARE-ISSUE","SPARE-ISSUE",
AQ1986="Fiber CAmtel","TX ISSUE",
AQ1986="Fiber AOF","TX ISSUE",
AQ1986="Projet OCM (HUAWEI)","TRAVAUX-HUAWEI",
AQ1986="Projet OCM (NOKIA)","TRAVAUX -NOKIA",
AQ1986="ACCESS-ISSUE","ACCESS-ISSUE",
AQ1986="Projet OCM (ZTE, NOKIA, autres projets)","TRAVAUX OCM",
AQ1986="No root CAuse","No root cause",
AQ1986="ODU HS","TX ISSUE",
AQ1986="IP &amp; VLAN","TX ISSUE",
AQ1986="Warehouse HUAWEI","SPARE-ISSUE",
AQ1986="SPARE-HS","SPARE-ISSUE",
AQ1986="Power Telco","RAN ISSUE",AQ1986="no impacts","no impacts"
),"")</f>
        <v>No root cause</v>
      </c>
      <c r="AQ1986" s="127" t="s">
        <v>5344</v>
      </c>
      <c r="AR1986" s="48" t="str" cm="1">
        <f t="array" ref="AR1986">IFERROR(_xlfn.IFS(
AQ1986="MPR ISSUE","ACTIVE",
AQ1986="BSS Hardware Issue","ACTIVE",
AQ1986="Sites strategiques, MLL, Pylone, etc.","PASSIVE",
AQ1986="AKTIVCO DEFAUT GE &amp; POWER Cabinet","PASSIVE",
AQ1986="AKTIVCO Coupure ENEO &amp; Baisse de tension","PASSIVE",
AQ1986="Coupure ENEO &amp; Baisse de tension","PASSIVE",
AQ1986="Defaut GE &amp; POWER Cabinet","PASSIVE",
AQ1986="Sharing","PASSIVE",
AQ1986="Sites strategiques &amp; DataCenter","PASSIVE",
AQ1986="Exclu","Exclu",
AQ1986="SAT","ACTIVE",
AQ1986="SPARE-ISSUE","SPARE-ISSUE",
AQ1986="Fiber CAmtel","ACTIVE",
AQ1986="Fiber AOF","ACTIVE",
AQ1986="Projet OCM (HUAWEI)","PLANNED WORKS",
AQ1986="Projet OCM (NOKIA)","PLANNED WORKS",
AQ1986="ACCESS-ISSUE","ACCESS-ISSUE",
AQ1986="Projet OCM (ZTE, NOKIA, autres projets)","PLANNED WORKS",
AQ1986="No root CAuse","No root cause",
AQ1986="ODU HS","ACTIVE",
AQ1986="IP &amp; VLAN","ACTIVE",
AQ1986="Warehouse HUAWEI","SPARE-ISSUE",
AQ1986="SPARE-HS","SPARE-ISSUE",
AQ1986="Power Telco","ACTIVE", AQ1986="no impacts","no impacts"
),"")</f>
        <v>No root cause</v>
      </c>
      <c r="AS1986" s="92" t="s">
        <v>5537</v>
      </c>
      <c r="AT1986" s="98" t="s">
        <v>3938</v>
      </c>
      <c r="AV1986" s="17" t="s">
        <v>5537</v>
      </c>
      <c r="AW1986" s="7" t="s">
        <v>5537</v>
      </c>
      <c r="AX1986" s="6" t="s">
        <v>5537</v>
      </c>
      <c r="AY1986" s="7"/>
      <c r="AZ1986" s="3" t="s">
        <v>5537</v>
      </c>
      <c r="BA1986" s="18" t="s">
        <v>5537</v>
      </c>
      <c r="BB1986" s="18" t="s">
        <v>5537</v>
      </c>
      <c r="BC1986" s="18" t="s">
        <v>5537</v>
      </c>
      <c r="BD1986" s="18" t="s">
        <v>5537</v>
      </c>
      <c r="BE1986" s="18" t="s">
        <v>5537</v>
      </c>
      <c r="BF1986" s="18" t="s">
        <v>5537</v>
      </c>
      <c r="BG1986" s="18" t="s">
        <v>5537</v>
      </c>
      <c r="BH1986" s="18" t="s">
        <v>5537</v>
      </c>
      <c r="BI1986" s="18" t="s">
        <v>5537</v>
      </c>
      <c r="BJ1986" s="18" t="s">
        <v>5537</v>
      </c>
      <c r="BK1986" s="18" t="s">
        <v>5537</v>
      </c>
      <c r="BL1986" s="9" t="s">
        <v>5537</v>
      </c>
      <c r="BM1986" s="14" t="s">
        <v>5537</v>
      </c>
      <c r="BN1986" s="14" t="s">
        <v>5537</v>
      </c>
      <c r="BO1986" s="14" t="str">
        <f>_xlfn.XLOOKUP(B1986,'[4]cell downs 18042026 17h'!$B:$B,'[4]cell downs 18042026 17h'!$B:$B,"")</f>
        <v/>
      </c>
      <c r="BP1986" s="14" t="str">
        <f>_xlfn.XLOOKUP(B1986,'[5]Cells Huawei 19042026 15h'!$B:$B,'[5]Cells Huawei 19042026 15h'!$B:$B,"")</f>
        <v/>
      </c>
      <c r="BQ1986" s="9" t="str">
        <f>_xlfn.XLOOKUP(B1986,'[6]cells down 19042026 9H40'!$B:$B,'[6]cells down 19042026 9H40'!$B:$B,"")</f>
        <v>LIT_208</v>
      </c>
      <c r="BR1986" s="9" t="s">
        <v>3938</v>
      </c>
      <c r="BS1986" s="9" t="s">
        <v>12</v>
      </c>
      <c r="BT1986" s="108"/>
    </row>
    <row r="1987" spans="1:72" s="9" customFormat="1" x14ac:dyDescent="0.35">
      <c r="A1987" s="1" t="s">
        <v>3939</v>
      </c>
      <c r="B1987" s="8" t="s">
        <v>3940</v>
      </c>
      <c r="C1987" s="3" t="str">
        <f>_xlfn.XLOOKUP(B1987,'[1]daily break down'!$D:$D,'[1]daily break down'!$E:$E,"")</f>
        <v>CENTRE</v>
      </c>
      <c r="D1987" s="1" t="s">
        <v>11</v>
      </c>
      <c r="E1987" s="1" t="s">
        <v>12</v>
      </c>
      <c r="F1987" s="3" t="s">
        <v>37</v>
      </c>
      <c r="G1987" s="1" t="s">
        <v>3939</v>
      </c>
      <c r="H1987" s="34" t="str">
        <f>_xlfn.XLOOKUP(B1987,[2]CALCULATION!$B:$B,[2]CALCULATION!$H:$H,"")</f>
        <v>ZTE</v>
      </c>
      <c r="I1987" s="28">
        <v>0</v>
      </c>
      <c r="J1987" s="28">
        <v>0</v>
      </c>
      <c r="K1987" s="28">
        <v>0</v>
      </c>
      <c r="L1987" s="28">
        <v>0</v>
      </c>
      <c r="M1987" s="28">
        <v>0</v>
      </c>
      <c r="N1987" s="28">
        <v>0</v>
      </c>
      <c r="O1987" s="28">
        <v>0</v>
      </c>
      <c r="P1987" s="28">
        <v>0</v>
      </c>
      <c r="Q1987" s="28">
        <v>0</v>
      </c>
      <c r="R1987" s="28">
        <v>0</v>
      </c>
      <c r="S1987" s="93">
        <v>0</v>
      </c>
      <c r="T1987" s="93">
        <f>_xlfn.XLOOKUP(B1987,'[3]Nur des jours'!$B:$B,'[3]Nur des jours'!$U:$U,"")</f>
        <v>0</v>
      </c>
      <c r="U1987" s="93">
        <v>0</v>
      </c>
      <c r="V1987" s="93">
        <v>0</v>
      </c>
      <c r="W1987" s="93">
        <v>0</v>
      </c>
      <c r="X1987" s="93">
        <v>0</v>
      </c>
      <c r="Y1987" s="93">
        <v>0</v>
      </c>
      <c r="Z1987" s="93">
        <v>0</v>
      </c>
      <c r="AA1987" s="93">
        <v>0</v>
      </c>
      <c r="AB1987" s="93">
        <v>0</v>
      </c>
      <c r="AC1987" s="93"/>
      <c r="AD1987" s="93">
        <v>0</v>
      </c>
      <c r="AE1987" s="93">
        <v>0</v>
      </c>
      <c r="AF1987" s="93">
        <v>0</v>
      </c>
      <c r="AG1987" s="93"/>
      <c r="AH1987" s="93">
        <v>0</v>
      </c>
      <c r="AI1987" s="93">
        <v>0</v>
      </c>
      <c r="AJ1987" s="93">
        <v>0</v>
      </c>
      <c r="AK1987" s="93">
        <v>0</v>
      </c>
      <c r="AL1987" s="93">
        <v>0</v>
      </c>
      <c r="AM1987" s="49" t="s">
        <v>5559</v>
      </c>
      <c r="AN1987" s="49"/>
      <c r="AO1987" s="48" t="str" cm="1">
        <f t="array" ref="AO1987">IFERROR(_xlfn.IFS(
AQ1987="MPR ISSUE","PDH",
AQ1987="BSS Hardware Issue","BSS",
AQ1987="Sites strategiques, MLL, Pylone, etc.","ENVTECH",
AQ1987="AKTIVCO DEFAUT GE &amp; POWER Cabinet","AKTIVCO",
AQ1987="AKTIVCO Coupure ENEO &amp; Baisse de tension","AKTIVCO GRID ONLY",
AQ1987="Coupure ENEO &amp; Baisse de tension","IHS GRID ONLY",
AQ1987="Defaut GE &amp; POWER Cabinet","IHS",
AQ1987="Sharing","Partners",
AQ1987="Sites strategiques &amp; DataCenter","SST &amp; DC",
AQ1987="Exclu","Exclu",
AQ1987="SAT","SAT",
AQ1987="SPARE-ISSUE","SPARE-ISSUE",
AQ1987="Fiber CAmtel","TRANS_FO_CAMTEL",
AQ1987="Fiber AOF","Fiber AOF",
AQ1987="Projet OCM (HUAWEI)","TRAVAUX-HUAWEI",
AQ1987="Projet OCM (NOKIA)","TRAVAUX-NOKIA",
AQ1987="ACCESS-ISSUE","ACCESS-ISSUE",
AQ1987="Projet OCM (ZTE, NOKIA, autres projets)","TRAVAUX OCM",
AQ1987="No root CAuse","No root cause",
AQ1987="ODU HS","PDH",
AQ1987="IP &amp; VLAN","PDH",
AQ1987="Warehouse HUAWEI","SPARE-ISSUE",
AQ1987="SPARE-HS","SPARE-ISSUE",
AQ1987="Power Telco","BSS",AQ1987="no impacts","no impacts"
),"")</f>
        <v>No root cause</v>
      </c>
      <c r="AP1987" s="48" t="str" cm="1">
        <f t="array" ref="AP1987">IFERROR(_xlfn.IFS(
AQ1987="MPR ISSUE","TX ISSUE",
AQ1987="BSS Hardware Issue","RAN ISSUE",
AQ1987="Sites strategiques, MLL, Pylone, etc.","ENVTECH",
AQ1987="AKTIVCO DEFAUT GE &amp; POWER Cabinet","POWER ISSUE",
AQ1987="AKTIVCO Coupure ENEO &amp; Baisse de tension","POWER ISSUE",
AQ1987="Coupure ENEO &amp; Baisse de tension","POWER ISSUE",
AQ1987="Defaut GE &amp; POWER Cabinet","POWER ISSUE",
AQ1987="Sharing","POWER ISSUE",
AQ1987="Sites strategiques &amp; DataCenter","POWER ISSUE",
AQ1987="Exclu","Exclu",
AQ1987="SAT","TX ISSUE",
AQ1987="SPARE-ISSUE","SPARE-ISSUE",
AQ1987="Fiber CAmtel","TX ISSUE",
AQ1987="Fiber AOF","TX ISSUE",
AQ1987="Projet OCM (HUAWEI)","TRAVAUX-HUAWEI",
AQ1987="Projet OCM (NOKIA)","TRAVAUX -NOKIA",
AQ1987="ACCESS-ISSUE","ACCESS-ISSUE",
AQ1987="Projet OCM (ZTE, NOKIA, autres projets)","TRAVAUX OCM",
AQ1987="No root CAuse","No root cause",
AQ1987="ODU HS","TX ISSUE",
AQ1987="IP &amp; VLAN","TX ISSUE",
AQ1987="Warehouse HUAWEI","SPARE-ISSUE",
AQ1987="SPARE-HS","SPARE-ISSUE",
AQ1987="Power Telco","RAN ISSUE",AQ1987="no impacts","no impacts"
),"")</f>
        <v>No root cause</v>
      </c>
      <c r="AQ1987" s="127" t="s">
        <v>5344</v>
      </c>
      <c r="AR1987" s="48" t="str" cm="1">
        <f t="array" ref="AR1987">IFERROR(_xlfn.IFS(
AQ1987="MPR ISSUE","ACTIVE",
AQ1987="BSS Hardware Issue","ACTIVE",
AQ1987="Sites strategiques, MLL, Pylone, etc.","PASSIVE",
AQ1987="AKTIVCO DEFAUT GE &amp; POWER Cabinet","PASSIVE",
AQ1987="AKTIVCO Coupure ENEO &amp; Baisse de tension","PASSIVE",
AQ1987="Coupure ENEO &amp; Baisse de tension","PASSIVE",
AQ1987="Defaut GE &amp; POWER Cabinet","PASSIVE",
AQ1987="Sharing","PASSIVE",
AQ1987="Sites strategiques &amp; DataCenter","PASSIVE",
AQ1987="Exclu","Exclu",
AQ1987="SAT","ACTIVE",
AQ1987="SPARE-ISSUE","SPARE-ISSUE",
AQ1987="Fiber CAmtel","ACTIVE",
AQ1987="Fiber AOF","ACTIVE",
AQ1987="Projet OCM (HUAWEI)","PLANNED WORKS",
AQ1987="Projet OCM (NOKIA)","PLANNED WORKS",
AQ1987="ACCESS-ISSUE","ACCESS-ISSUE",
AQ1987="Projet OCM (ZTE, NOKIA, autres projets)","PLANNED WORKS",
AQ1987="No root CAuse","No root cause",
AQ1987="ODU HS","ACTIVE",
AQ1987="IP &amp; VLAN","ACTIVE",
AQ1987="Warehouse HUAWEI","SPARE-ISSUE",
AQ1987="SPARE-HS","SPARE-ISSUE",
AQ1987="Power Telco","ACTIVE", AQ1987="no impacts","no impacts"
),"")</f>
        <v>No root cause</v>
      </c>
      <c r="AS1987" s="92" t="s">
        <v>5537</v>
      </c>
      <c r="AT1987" s="98" t="s">
        <v>3940</v>
      </c>
      <c r="AU1987" s="96"/>
      <c r="AV1987" s="17" t="s">
        <v>5537</v>
      </c>
      <c r="AW1987" s="7" t="s">
        <v>5537</v>
      </c>
      <c r="AX1987" s="6" t="s">
        <v>5537</v>
      </c>
      <c r="AY1987" s="7"/>
      <c r="AZ1987" s="3" t="s">
        <v>5537</v>
      </c>
      <c r="BA1987" s="18" t="s">
        <v>5537</v>
      </c>
      <c r="BB1987" s="18" t="s">
        <v>5537</v>
      </c>
      <c r="BC1987" s="18" t="s">
        <v>5537</v>
      </c>
      <c r="BD1987" s="18" t="s">
        <v>5537</v>
      </c>
      <c r="BE1987" s="18" t="s">
        <v>5537</v>
      </c>
      <c r="BF1987" s="18" t="s">
        <v>5537</v>
      </c>
      <c r="BG1987" s="18" t="s">
        <v>5537</v>
      </c>
      <c r="BH1987" s="18" t="s">
        <v>5537</v>
      </c>
      <c r="BI1987" s="18" t="s">
        <v>5537</v>
      </c>
      <c r="BJ1987" s="18" t="s">
        <v>5537</v>
      </c>
      <c r="BK1987" s="18" t="s">
        <v>5537</v>
      </c>
      <c r="BL1987" s="9" t="s">
        <v>5537</v>
      </c>
      <c r="BM1987" s="14" t="s">
        <v>5537</v>
      </c>
      <c r="BN1987" s="14" t="s">
        <v>5537</v>
      </c>
      <c r="BO1987" s="14" t="str">
        <f>_xlfn.XLOOKUP(B1987,'[4]cell downs 18042026 17h'!$B:$B,'[4]cell downs 18042026 17h'!$B:$B,"")</f>
        <v/>
      </c>
      <c r="BP1987" s="14" t="str">
        <f>_xlfn.XLOOKUP(B1987,'[5]Cells Huawei 19042026 15h'!$B:$B,'[5]Cells Huawei 19042026 15h'!$B:$B,"")</f>
        <v/>
      </c>
      <c r="BQ1987" s="9" t="str">
        <f>_xlfn.XLOOKUP(B1987,'[6]cells down 19042026 9H40'!$B:$B,'[6]cells down 19042026 9H40'!$B:$B,"")</f>
        <v/>
      </c>
      <c r="BR1987" s="9" t="s">
        <v>3940</v>
      </c>
      <c r="BS1987" s="9" t="s">
        <v>5537</v>
      </c>
      <c r="BT1987" s="108"/>
    </row>
    <row r="1988" spans="1:72" s="9" customFormat="1" x14ac:dyDescent="0.35">
      <c r="A1988" s="1" t="s">
        <v>3949</v>
      </c>
      <c r="B1988" s="8" t="s">
        <v>3950</v>
      </c>
      <c r="C1988" s="3" t="str">
        <f>_xlfn.XLOOKUP(B1988,'[1]daily break down'!$D:$D,'[1]daily break down'!$E:$E,"")</f>
        <v>CENTRE</v>
      </c>
      <c r="D1988" s="1" t="s">
        <v>11</v>
      </c>
      <c r="E1988" s="1" t="s">
        <v>594</v>
      </c>
      <c r="F1988" s="3" t="s">
        <v>226</v>
      </c>
      <c r="G1988" s="1" t="s">
        <v>3951</v>
      </c>
      <c r="H1988" s="33" t="str">
        <f>_xlfn.XLOOKUP(B1988,[2]CALCULATION!$B:$B,[2]CALCULATION!$H:$H,"")</f>
        <v>NOKIA</v>
      </c>
      <c r="I1988" s="28">
        <v>0</v>
      </c>
      <c r="J1988" s="28">
        <v>0</v>
      </c>
      <c r="K1988" s="28">
        <v>0</v>
      </c>
      <c r="L1988" s="28">
        <v>0</v>
      </c>
      <c r="M1988" s="28">
        <v>0</v>
      </c>
      <c r="N1988" s="28">
        <v>0</v>
      </c>
      <c r="O1988" s="28">
        <v>0</v>
      </c>
      <c r="P1988" s="28">
        <v>0</v>
      </c>
      <c r="Q1988" s="28">
        <v>0</v>
      </c>
      <c r="R1988" s="28">
        <v>0</v>
      </c>
      <c r="S1988" s="93">
        <v>0</v>
      </c>
      <c r="T1988" s="93">
        <f>_xlfn.XLOOKUP(B1988,'[3]Nur des jours'!$B:$B,'[3]Nur des jours'!$U:$U,"")</f>
        <v>0</v>
      </c>
      <c r="U1988" s="93">
        <v>0</v>
      </c>
      <c r="V1988" s="93">
        <v>0</v>
      </c>
      <c r="W1988" s="93">
        <v>0</v>
      </c>
      <c r="X1988" s="93">
        <v>0</v>
      </c>
      <c r="Y1988" s="93">
        <v>0</v>
      </c>
      <c r="Z1988" s="93">
        <v>0</v>
      </c>
      <c r="AA1988" s="93">
        <v>0</v>
      </c>
      <c r="AB1988" s="93">
        <v>0</v>
      </c>
      <c r="AC1988" s="93"/>
      <c r="AD1988" s="93">
        <v>0</v>
      </c>
      <c r="AE1988" s="93">
        <v>0</v>
      </c>
      <c r="AF1988" s="93">
        <v>0</v>
      </c>
      <c r="AG1988" s="93"/>
      <c r="AH1988" s="93">
        <v>0</v>
      </c>
      <c r="AI1988" s="93">
        <v>0</v>
      </c>
      <c r="AJ1988" s="93">
        <v>0</v>
      </c>
      <c r="AK1988" s="93">
        <v>0</v>
      </c>
      <c r="AL1988" s="93">
        <v>0</v>
      </c>
      <c r="AM1988" s="49" t="s">
        <v>5559</v>
      </c>
      <c r="AN1988" s="49"/>
      <c r="AO1988" s="48" t="str" cm="1">
        <f t="array" ref="AO1988">IFERROR(_xlfn.IFS(
AQ1988="MPR ISSUE","PDH",
AQ1988="BSS Hardware Issue","BSS",
AQ1988="Sites strategiques, MLL, Pylone, etc.","ENVTECH",
AQ1988="AKTIVCO DEFAUT GE &amp; POWER Cabinet","AKTIVCO",
AQ1988="AKTIVCO Coupure ENEO &amp; Baisse de tension","AKTIVCO GRID ONLY",
AQ1988="Coupure ENEO &amp; Baisse de tension","IHS GRID ONLY",
AQ1988="Defaut GE &amp; POWER Cabinet","IHS",
AQ1988="Sharing","Partners",
AQ1988="Sites strategiques &amp; DataCenter","SST &amp; DC",
AQ1988="Exclu","Exclu",
AQ1988="SAT","SAT",
AQ1988="SPARE-ISSUE","SPARE-ISSUE",
AQ1988="Fiber CAmtel","TRANS_FO_CAMTEL",
AQ1988="Fiber AOF","Fiber AOF",
AQ1988="Projet OCM (HUAWEI)","TRAVAUX-HUAWEI",
AQ1988="Projet OCM (NOKIA)","TRAVAUX-NOKIA",
AQ1988="ACCESS-ISSUE","ACCESS-ISSUE",
AQ1988="Projet OCM (ZTE, NOKIA, autres projets)","TRAVAUX OCM",
AQ1988="No root CAuse","No root cause",
AQ1988="ODU HS","PDH",
AQ1988="IP &amp; VLAN","PDH",
AQ1988="Warehouse HUAWEI","SPARE-ISSUE",
AQ1988="SPARE-HS","SPARE-ISSUE",
AQ1988="Power Telco","BSS",AQ1988="no impacts","no impacts"
),"")</f>
        <v>No root cause</v>
      </c>
      <c r="AP1988" s="48" t="str" cm="1">
        <f t="array" ref="AP1988">IFERROR(_xlfn.IFS(
AQ1988="MPR ISSUE","TX ISSUE",
AQ1988="BSS Hardware Issue","RAN ISSUE",
AQ1988="Sites strategiques, MLL, Pylone, etc.","ENVTECH",
AQ1988="AKTIVCO DEFAUT GE &amp; POWER Cabinet","POWER ISSUE",
AQ1988="AKTIVCO Coupure ENEO &amp; Baisse de tension","POWER ISSUE",
AQ1988="Coupure ENEO &amp; Baisse de tension","POWER ISSUE",
AQ1988="Defaut GE &amp; POWER Cabinet","POWER ISSUE",
AQ1988="Sharing","POWER ISSUE",
AQ1988="Sites strategiques &amp; DataCenter","POWER ISSUE",
AQ1988="Exclu","Exclu",
AQ1988="SAT","TX ISSUE",
AQ1988="SPARE-ISSUE","SPARE-ISSUE",
AQ1988="Fiber CAmtel","TX ISSUE",
AQ1988="Fiber AOF","TX ISSUE",
AQ1988="Projet OCM (HUAWEI)","TRAVAUX-HUAWEI",
AQ1988="Projet OCM (NOKIA)","TRAVAUX -NOKIA",
AQ1988="ACCESS-ISSUE","ACCESS-ISSUE",
AQ1988="Projet OCM (ZTE, NOKIA, autres projets)","TRAVAUX OCM",
AQ1988="No root CAuse","No root cause",
AQ1988="ODU HS","TX ISSUE",
AQ1988="IP &amp; VLAN","TX ISSUE",
AQ1988="Warehouse HUAWEI","SPARE-ISSUE",
AQ1988="SPARE-HS","SPARE-ISSUE",
AQ1988="Power Telco","RAN ISSUE",AQ1988="no impacts","no impacts"
),"")</f>
        <v>No root cause</v>
      </c>
      <c r="AQ1988" s="127" t="s">
        <v>5344</v>
      </c>
      <c r="AR1988" s="48" t="str" cm="1">
        <f t="array" ref="AR1988">IFERROR(_xlfn.IFS(
AQ1988="MPR ISSUE","ACTIVE",
AQ1988="BSS Hardware Issue","ACTIVE",
AQ1988="Sites strategiques, MLL, Pylone, etc.","PASSIVE",
AQ1988="AKTIVCO DEFAUT GE &amp; POWER Cabinet","PASSIVE",
AQ1988="AKTIVCO Coupure ENEO &amp; Baisse de tension","PASSIVE",
AQ1988="Coupure ENEO &amp; Baisse de tension","PASSIVE",
AQ1988="Defaut GE &amp; POWER Cabinet","PASSIVE",
AQ1988="Sharing","PASSIVE",
AQ1988="Sites strategiques &amp; DataCenter","PASSIVE",
AQ1988="Exclu","Exclu",
AQ1988="SAT","ACTIVE",
AQ1988="SPARE-ISSUE","SPARE-ISSUE",
AQ1988="Fiber CAmtel","ACTIVE",
AQ1988="Fiber AOF","ACTIVE",
AQ1988="Projet OCM (HUAWEI)","PLANNED WORKS",
AQ1988="Projet OCM (NOKIA)","PLANNED WORKS",
AQ1988="ACCESS-ISSUE","ACCESS-ISSUE",
AQ1988="Projet OCM (ZTE, NOKIA, autres projets)","PLANNED WORKS",
AQ1988="No root CAuse","No root cause",
AQ1988="ODU HS","ACTIVE",
AQ1988="IP &amp; VLAN","ACTIVE",
AQ1988="Warehouse HUAWEI","SPARE-ISSUE",
AQ1988="SPARE-HS","SPARE-ISSUE",
AQ1988="Power Telco","ACTIVE", AQ1988="no impacts","no impacts"
),"")</f>
        <v>No root cause</v>
      </c>
      <c r="AS1988" s="92" t="s">
        <v>5537</v>
      </c>
      <c r="AT1988" s="98" t="s">
        <v>3950</v>
      </c>
      <c r="AV1988" s="17" t="s">
        <v>5537</v>
      </c>
      <c r="AW1988" s="7" t="s">
        <v>5537</v>
      </c>
      <c r="AX1988" s="6" t="s">
        <v>5537</v>
      </c>
      <c r="AY1988" s="7"/>
      <c r="AZ1988" s="3" t="s">
        <v>5537</v>
      </c>
      <c r="BA1988" s="18" t="s">
        <v>5537</v>
      </c>
      <c r="BB1988" s="18" t="s">
        <v>5537</v>
      </c>
      <c r="BC1988" s="18" t="s">
        <v>5537</v>
      </c>
      <c r="BD1988" s="18" t="s">
        <v>5537</v>
      </c>
      <c r="BE1988" s="18" t="s">
        <v>5537</v>
      </c>
      <c r="BF1988" s="18" t="s">
        <v>5537</v>
      </c>
      <c r="BG1988" s="18" t="s">
        <v>5537</v>
      </c>
      <c r="BH1988" s="18" t="s">
        <v>5537</v>
      </c>
      <c r="BI1988" s="18" t="s">
        <v>5537</v>
      </c>
      <c r="BJ1988" s="18" t="s">
        <v>5537</v>
      </c>
      <c r="BK1988" s="18" t="s">
        <v>5537</v>
      </c>
      <c r="BL1988" s="9" t="s">
        <v>5537</v>
      </c>
      <c r="BM1988" s="14" t="s">
        <v>5537</v>
      </c>
      <c r="BN1988" s="14" t="s">
        <v>5537</v>
      </c>
      <c r="BO1988" s="14" t="str">
        <f>_xlfn.XLOOKUP(B1988,'[4]cell downs 18042026 17h'!$B:$B,'[4]cell downs 18042026 17h'!$B:$B,"")</f>
        <v/>
      </c>
      <c r="BP1988" s="14" t="str">
        <f>_xlfn.XLOOKUP(B1988,'[5]Cells Huawei 19042026 15h'!$B:$B,'[5]Cells Huawei 19042026 15h'!$B:$B,"")</f>
        <v/>
      </c>
      <c r="BQ1988" s="9" t="str">
        <f>_xlfn.XLOOKUP(B1988,'[6]cells down 19042026 9H40'!$B:$B,'[6]cells down 19042026 9H40'!$B:$B,"")</f>
        <v/>
      </c>
      <c r="BR1988" s="9" t="s">
        <v>3950</v>
      </c>
      <c r="BS1988" s="9" t="s">
        <v>318</v>
      </c>
      <c r="BT1988" s="108"/>
    </row>
    <row r="1989" spans="1:72" s="9" customFormat="1" x14ac:dyDescent="0.35">
      <c r="A1989" s="1" t="s">
        <v>3958</v>
      </c>
      <c r="B1989" s="8" t="s">
        <v>3959</v>
      </c>
      <c r="C1989" s="3" t="str">
        <f>_xlfn.XLOOKUP(B1989,'[1]daily break down'!$D:$D,'[1]daily break down'!$E:$E,"")</f>
        <v>OUEST</v>
      </c>
      <c r="D1989" s="1" t="s">
        <v>11</v>
      </c>
      <c r="E1989" s="1" t="s">
        <v>12</v>
      </c>
      <c r="F1989" s="3" t="s">
        <v>102</v>
      </c>
      <c r="G1989" s="1" t="s">
        <v>3960</v>
      </c>
      <c r="H1989" s="32" t="str">
        <f>_xlfn.XLOOKUP(B1989,[2]CALCULATION!$B:$B,[2]CALCULATION!$H:$H,"")</f>
        <v>HUAWEI</v>
      </c>
      <c r="I1989" s="28">
        <v>0</v>
      </c>
      <c r="J1989" s="28">
        <v>0</v>
      </c>
      <c r="K1989" s="28">
        <v>0</v>
      </c>
      <c r="L1989" s="28">
        <v>0</v>
      </c>
      <c r="M1989" s="28">
        <v>0</v>
      </c>
      <c r="N1989" s="28">
        <v>0</v>
      </c>
      <c r="O1989" s="28">
        <v>0</v>
      </c>
      <c r="P1989" s="28">
        <v>0</v>
      </c>
      <c r="Q1989" s="28">
        <v>0</v>
      </c>
      <c r="R1989" s="28">
        <v>0</v>
      </c>
      <c r="S1989" s="93">
        <v>0</v>
      </c>
      <c r="T1989" s="93">
        <f>_xlfn.XLOOKUP(B1989,'[3]Nur des jours'!$B:$B,'[3]Nur des jours'!$U:$U,"")</f>
        <v>0</v>
      </c>
      <c r="U1989" s="93">
        <v>0</v>
      </c>
      <c r="V1989" s="93">
        <v>0</v>
      </c>
      <c r="W1989" s="93">
        <v>0</v>
      </c>
      <c r="X1989" s="93">
        <v>0</v>
      </c>
      <c r="Y1989" s="93">
        <v>0</v>
      </c>
      <c r="Z1989" s="93">
        <v>0</v>
      </c>
      <c r="AA1989" s="93">
        <v>0</v>
      </c>
      <c r="AB1989" s="93">
        <v>0</v>
      </c>
      <c r="AC1989" s="93"/>
      <c r="AD1989" s="93">
        <v>0</v>
      </c>
      <c r="AE1989" s="93">
        <v>0</v>
      </c>
      <c r="AF1989" s="93">
        <v>0</v>
      </c>
      <c r="AG1989" s="93"/>
      <c r="AH1989" s="93">
        <v>0</v>
      </c>
      <c r="AI1989" s="93">
        <v>0</v>
      </c>
      <c r="AJ1989" s="93">
        <v>0</v>
      </c>
      <c r="AK1989" s="93">
        <v>0</v>
      </c>
      <c r="AL1989" s="93">
        <v>0</v>
      </c>
      <c r="AM1989" s="49" t="s">
        <v>5559</v>
      </c>
      <c r="AN1989" s="49"/>
      <c r="AO1989" s="48" t="str" cm="1">
        <f t="array" ref="AO1989">IFERROR(_xlfn.IFS(
AQ1989="MPR ISSUE","PDH",
AQ1989="BSS Hardware Issue","BSS",
AQ1989="Sites strategiques, MLL, Pylone, etc.","ENVTECH",
AQ1989="AKTIVCO DEFAUT GE &amp; POWER Cabinet","AKTIVCO",
AQ1989="AKTIVCO Coupure ENEO &amp; Baisse de tension","AKTIVCO GRID ONLY",
AQ1989="Coupure ENEO &amp; Baisse de tension","IHS GRID ONLY",
AQ1989="Defaut GE &amp; POWER Cabinet","IHS",
AQ1989="Sharing","Partners",
AQ1989="Sites strategiques &amp; DataCenter","SST &amp; DC",
AQ1989="Exclu","Exclu",
AQ1989="SAT","SAT",
AQ1989="SPARE-ISSUE","SPARE-ISSUE",
AQ1989="Fiber CAmtel","TRANS_FO_CAMTEL",
AQ1989="Fiber AOF","Fiber AOF",
AQ1989="Projet OCM (HUAWEI)","TRAVAUX-HUAWEI",
AQ1989="Projet OCM (NOKIA)","TRAVAUX-NOKIA",
AQ1989="ACCESS-ISSUE","ACCESS-ISSUE",
AQ1989="Projet OCM (ZTE, NOKIA, autres projets)","TRAVAUX OCM",
AQ1989="No root CAuse","No root cause",
AQ1989="ODU HS","PDH",
AQ1989="IP &amp; VLAN","PDH",
AQ1989="Warehouse HUAWEI","SPARE-ISSUE",
AQ1989="SPARE-HS","SPARE-ISSUE",
AQ1989="Power Telco","BSS",AQ1989="no impacts","no impacts"
),"")</f>
        <v>No root cause</v>
      </c>
      <c r="AP1989" s="48" t="str" cm="1">
        <f t="array" ref="AP1989">IFERROR(_xlfn.IFS(
AQ1989="MPR ISSUE","TX ISSUE",
AQ1989="BSS Hardware Issue","RAN ISSUE",
AQ1989="Sites strategiques, MLL, Pylone, etc.","ENVTECH",
AQ1989="AKTIVCO DEFAUT GE &amp; POWER Cabinet","POWER ISSUE",
AQ1989="AKTIVCO Coupure ENEO &amp; Baisse de tension","POWER ISSUE",
AQ1989="Coupure ENEO &amp; Baisse de tension","POWER ISSUE",
AQ1989="Defaut GE &amp; POWER Cabinet","POWER ISSUE",
AQ1989="Sharing","POWER ISSUE",
AQ1989="Sites strategiques &amp; DataCenter","POWER ISSUE",
AQ1989="Exclu","Exclu",
AQ1989="SAT","TX ISSUE",
AQ1989="SPARE-ISSUE","SPARE-ISSUE",
AQ1989="Fiber CAmtel","TX ISSUE",
AQ1989="Fiber AOF","TX ISSUE",
AQ1989="Projet OCM (HUAWEI)","TRAVAUX-HUAWEI",
AQ1989="Projet OCM (NOKIA)","TRAVAUX -NOKIA",
AQ1989="ACCESS-ISSUE","ACCESS-ISSUE",
AQ1989="Projet OCM (ZTE, NOKIA, autres projets)","TRAVAUX OCM",
AQ1989="No root CAuse","No root cause",
AQ1989="ODU HS","TX ISSUE",
AQ1989="IP &amp; VLAN","TX ISSUE",
AQ1989="Warehouse HUAWEI","SPARE-ISSUE",
AQ1989="SPARE-HS","SPARE-ISSUE",
AQ1989="Power Telco","RAN ISSUE",AQ1989="no impacts","no impacts"
),"")</f>
        <v>No root cause</v>
      </c>
      <c r="AQ1989" s="127" t="s">
        <v>5344</v>
      </c>
      <c r="AR1989" s="48" t="str" cm="1">
        <f t="array" ref="AR1989">IFERROR(_xlfn.IFS(
AQ1989="MPR ISSUE","ACTIVE",
AQ1989="BSS Hardware Issue","ACTIVE",
AQ1989="Sites strategiques, MLL, Pylone, etc.","PASSIVE",
AQ1989="AKTIVCO DEFAUT GE &amp; POWER Cabinet","PASSIVE",
AQ1989="AKTIVCO Coupure ENEO &amp; Baisse de tension","PASSIVE",
AQ1989="Coupure ENEO &amp; Baisse de tension","PASSIVE",
AQ1989="Defaut GE &amp; POWER Cabinet","PASSIVE",
AQ1989="Sharing","PASSIVE",
AQ1989="Sites strategiques &amp; DataCenter","PASSIVE",
AQ1989="Exclu","Exclu",
AQ1989="SAT","ACTIVE",
AQ1989="SPARE-ISSUE","SPARE-ISSUE",
AQ1989="Fiber CAmtel","ACTIVE",
AQ1989="Fiber AOF","ACTIVE",
AQ1989="Projet OCM (HUAWEI)","PLANNED WORKS",
AQ1989="Projet OCM (NOKIA)","PLANNED WORKS",
AQ1989="ACCESS-ISSUE","ACCESS-ISSUE",
AQ1989="Projet OCM (ZTE, NOKIA, autres projets)","PLANNED WORKS",
AQ1989="No root CAuse","No root cause",
AQ1989="ODU HS","ACTIVE",
AQ1989="IP &amp; VLAN","ACTIVE",
AQ1989="Warehouse HUAWEI","SPARE-ISSUE",
AQ1989="SPARE-HS","SPARE-ISSUE",
AQ1989="Power Telco","ACTIVE", AQ1989="no impacts","no impacts"
),"")</f>
        <v>No root cause</v>
      </c>
      <c r="AS1989" s="92" t="s">
        <v>5537</v>
      </c>
      <c r="AT1989" s="98" t="s">
        <v>3959</v>
      </c>
      <c r="AV1989" s="17" t="s">
        <v>5537</v>
      </c>
      <c r="AW1989" s="7" t="s">
        <v>5537</v>
      </c>
      <c r="AX1989" s="6" t="s">
        <v>5537</v>
      </c>
      <c r="AY1989" s="7"/>
      <c r="AZ1989" s="3" t="s">
        <v>5537</v>
      </c>
      <c r="BA1989" s="18" t="s">
        <v>5537</v>
      </c>
      <c r="BB1989" s="18" t="s">
        <v>5537</v>
      </c>
      <c r="BC1989" s="18" t="s">
        <v>5537</v>
      </c>
      <c r="BD1989" s="18" t="s">
        <v>5537</v>
      </c>
      <c r="BE1989" s="18" t="s">
        <v>5537</v>
      </c>
      <c r="BF1989" s="18" t="s">
        <v>5537</v>
      </c>
      <c r="BG1989" s="18" t="s">
        <v>5537</v>
      </c>
      <c r="BH1989" s="18" t="s">
        <v>5537</v>
      </c>
      <c r="BI1989" s="18" t="s">
        <v>5537</v>
      </c>
      <c r="BJ1989" s="18" t="s">
        <v>5537</v>
      </c>
      <c r="BK1989" s="18" t="s">
        <v>5537</v>
      </c>
      <c r="BL1989" s="9" t="s">
        <v>5537</v>
      </c>
      <c r="BM1989" s="14" t="s">
        <v>5537</v>
      </c>
      <c r="BN1989" s="14" t="s">
        <v>5537</v>
      </c>
      <c r="BO1989" s="14" t="str">
        <f>_xlfn.XLOOKUP(B1989,'[4]cell downs 18042026 17h'!$B:$B,'[4]cell downs 18042026 17h'!$B:$B,"")</f>
        <v/>
      </c>
      <c r="BP1989" s="14" t="str">
        <f>_xlfn.XLOOKUP(B1989,'[5]Cells Huawei 19042026 15h'!$B:$B,'[5]Cells Huawei 19042026 15h'!$B:$B,"")</f>
        <v/>
      </c>
      <c r="BQ1989" s="9" t="str">
        <f>_xlfn.XLOOKUP(B1989,'[6]cells down 19042026 9H40'!$B:$B,'[6]cells down 19042026 9H40'!$B:$B,"")</f>
        <v/>
      </c>
      <c r="BR1989" s="9" t="s">
        <v>3959</v>
      </c>
      <c r="BS1989" s="9" t="s">
        <v>594</v>
      </c>
      <c r="BT1989" s="108"/>
    </row>
    <row r="1990" spans="1:72" s="9" customFormat="1" x14ac:dyDescent="0.35">
      <c r="A1990" s="95" t="s">
        <v>3964</v>
      </c>
      <c r="B1990" s="8" t="s">
        <v>3965</v>
      </c>
      <c r="C1990" s="3" t="str">
        <f>_xlfn.XLOOKUP(B1990,'[1]daily break down'!$D:$D,'[1]daily break down'!$E:$E,"")</f>
        <v>CENTRE</v>
      </c>
      <c r="D1990" s="1" t="s">
        <v>11</v>
      </c>
      <c r="E1990" s="1" t="s">
        <v>237</v>
      </c>
      <c r="F1990" s="3" t="s">
        <v>37</v>
      </c>
      <c r="G1990" s="1" t="s">
        <v>3964</v>
      </c>
      <c r="H1990" s="34" t="str">
        <f>_xlfn.XLOOKUP(B1990,[2]CALCULATION!$B:$B,[2]CALCULATION!$H:$H,"")</f>
        <v>ZTE</v>
      </c>
      <c r="I1990" s="28">
        <v>0</v>
      </c>
      <c r="J1990" s="28">
        <v>0</v>
      </c>
      <c r="K1990" s="28">
        <v>0</v>
      </c>
      <c r="L1990" s="28">
        <v>0</v>
      </c>
      <c r="M1990" s="28">
        <v>0</v>
      </c>
      <c r="N1990" s="28">
        <v>0</v>
      </c>
      <c r="O1990" s="28">
        <v>0</v>
      </c>
      <c r="P1990" s="28">
        <v>0</v>
      </c>
      <c r="Q1990" s="28">
        <v>0</v>
      </c>
      <c r="R1990" s="28">
        <v>0</v>
      </c>
      <c r="S1990" s="93">
        <v>0</v>
      </c>
      <c r="T1990" s="93">
        <f>_xlfn.XLOOKUP(B1990,'[3]Nur des jours'!$B:$B,'[3]Nur des jours'!$U:$U,"")</f>
        <v>0</v>
      </c>
      <c r="U1990" s="93">
        <v>0</v>
      </c>
      <c r="V1990" s="93">
        <v>0</v>
      </c>
      <c r="W1990" s="93">
        <v>0</v>
      </c>
      <c r="X1990" s="93">
        <v>0</v>
      </c>
      <c r="Y1990" s="93">
        <v>0</v>
      </c>
      <c r="Z1990" s="93">
        <v>0</v>
      </c>
      <c r="AA1990" s="93">
        <v>0</v>
      </c>
      <c r="AB1990" s="93">
        <v>0</v>
      </c>
      <c r="AC1990" s="93"/>
      <c r="AD1990" s="93">
        <v>0</v>
      </c>
      <c r="AE1990" s="93">
        <v>0</v>
      </c>
      <c r="AF1990" s="93">
        <v>0</v>
      </c>
      <c r="AG1990" s="93"/>
      <c r="AH1990" s="93">
        <v>0</v>
      </c>
      <c r="AI1990" s="93">
        <v>0</v>
      </c>
      <c r="AJ1990" s="93">
        <v>0</v>
      </c>
      <c r="AK1990" s="93">
        <v>0</v>
      </c>
      <c r="AL1990" s="93">
        <v>0</v>
      </c>
      <c r="AM1990" s="49" t="s">
        <v>5559</v>
      </c>
      <c r="AN1990" s="49"/>
      <c r="AO1990" s="48" t="str" cm="1">
        <f t="array" ref="AO1990">IFERROR(_xlfn.IFS(
AQ1990="MPR ISSUE","PDH",
AQ1990="BSS Hardware Issue","BSS",
AQ1990="Sites strategiques, MLL, Pylone, etc.","ENVTECH",
AQ1990="AKTIVCO DEFAUT GE &amp; POWER Cabinet","AKTIVCO",
AQ1990="AKTIVCO Coupure ENEO &amp; Baisse de tension","AKTIVCO GRID ONLY",
AQ1990="Coupure ENEO &amp; Baisse de tension","IHS GRID ONLY",
AQ1990="Defaut GE &amp; POWER Cabinet","IHS",
AQ1990="Sharing","Partners",
AQ1990="Sites strategiques &amp; DataCenter","SST &amp; DC",
AQ1990="Exclu","Exclu",
AQ1990="SAT","SAT",
AQ1990="SPARE-ISSUE","SPARE-ISSUE",
AQ1990="Fiber CAmtel","TRANS_FO_CAMTEL",
AQ1990="Fiber AOF","Fiber AOF",
AQ1990="Projet OCM (HUAWEI)","TRAVAUX-HUAWEI",
AQ1990="Projet OCM (NOKIA)","TRAVAUX-NOKIA",
AQ1990="ACCESS-ISSUE","ACCESS-ISSUE",
AQ1990="Projet OCM (ZTE, NOKIA, autres projets)","TRAVAUX OCM",
AQ1990="No root CAuse","No root cause",
AQ1990="ODU HS","PDH",
AQ1990="IP &amp; VLAN","PDH",
AQ1990="Warehouse HUAWEI","SPARE-ISSUE",
AQ1990="SPARE-HS","SPARE-ISSUE",
AQ1990="Power Telco","BSS",AQ1990="no impacts","no impacts"
),"")</f>
        <v>No root cause</v>
      </c>
      <c r="AP1990" s="48" t="str" cm="1">
        <f t="array" ref="AP1990">IFERROR(_xlfn.IFS(
AQ1990="MPR ISSUE","TX ISSUE",
AQ1990="BSS Hardware Issue","RAN ISSUE",
AQ1990="Sites strategiques, MLL, Pylone, etc.","ENVTECH",
AQ1990="AKTIVCO DEFAUT GE &amp; POWER Cabinet","POWER ISSUE",
AQ1990="AKTIVCO Coupure ENEO &amp; Baisse de tension","POWER ISSUE",
AQ1990="Coupure ENEO &amp; Baisse de tension","POWER ISSUE",
AQ1990="Defaut GE &amp; POWER Cabinet","POWER ISSUE",
AQ1990="Sharing","POWER ISSUE",
AQ1990="Sites strategiques &amp; DataCenter","POWER ISSUE",
AQ1990="Exclu","Exclu",
AQ1990="SAT","TX ISSUE",
AQ1990="SPARE-ISSUE","SPARE-ISSUE",
AQ1990="Fiber CAmtel","TX ISSUE",
AQ1990="Fiber AOF","TX ISSUE",
AQ1990="Projet OCM (HUAWEI)","TRAVAUX-HUAWEI",
AQ1990="Projet OCM (NOKIA)","TRAVAUX -NOKIA",
AQ1990="ACCESS-ISSUE","ACCESS-ISSUE",
AQ1990="Projet OCM (ZTE, NOKIA, autres projets)","TRAVAUX OCM",
AQ1990="No root CAuse","No root cause",
AQ1990="ODU HS","TX ISSUE",
AQ1990="IP &amp; VLAN","TX ISSUE",
AQ1990="Warehouse HUAWEI","SPARE-ISSUE",
AQ1990="SPARE-HS","SPARE-ISSUE",
AQ1990="Power Telco","RAN ISSUE",AQ1990="no impacts","no impacts"
),"")</f>
        <v>No root cause</v>
      </c>
      <c r="AQ1990" s="127" t="s">
        <v>5344</v>
      </c>
      <c r="AR1990" s="48" t="str" cm="1">
        <f t="array" ref="AR1990">IFERROR(_xlfn.IFS(
AQ1990="MPR ISSUE","ACTIVE",
AQ1990="BSS Hardware Issue","ACTIVE",
AQ1990="Sites strategiques, MLL, Pylone, etc.","PASSIVE",
AQ1990="AKTIVCO DEFAUT GE &amp; POWER Cabinet","PASSIVE",
AQ1990="AKTIVCO Coupure ENEO &amp; Baisse de tension","PASSIVE",
AQ1990="Coupure ENEO &amp; Baisse de tension","PASSIVE",
AQ1990="Defaut GE &amp; POWER Cabinet","PASSIVE",
AQ1990="Sharing","PASSIVE",
AQ1990="Sites strategiques &amp; DataCenter","PASSIVE",
AQ1990="Exclu","Exclu",
AQ1990="SAT","ACTIVE",
AQ1990="SPARE-ISSUE","SPARE-ISSUE",
AQ1990="Fiber CAmtel","ACTIVE",
AQ1990="Fiber AOF","ACTIVE",
AQ1990="Projet OCM (HUAWEI)","PLANNED WORKS",
AQ1990="Projet OCM (NOKIA)","PLANNED WORKS",
AQ1990="ACCESS-ISSUE","ACCESS-ISSUE",
AQ1990="Projet OCM (ZTE, NOKIA, autres projets)","PLANNED WORKS",
AQ1990="No root CAuse","No root cause",
AQ1990="ODU HS","ACTIVE",
AQ1990="IP &amp; VLAN","ACTIVE",
AQ1990="Warehouse HUAWEI","SPARE-ISSUE",
AQ1990="SPARE-HS","SPARE-ISSUE",
AQ1990="Power Telco","ACTIVE", AQ1990="no impacts","no impacts"
),"")</f>
        <v>No root cause</v>
      </c>
      <c r="AS1990" s="92" t="s">
        <v>5537</v>
      </c>
      <c r="AT1990" s="98" t="s">
        <v>3965</v>
      </c>
      <c r="AV1990" s="17" t="s">
        <v>5537</v>
      </c>
      <c r="AW1990" s="7" t="s">
        <v>5537</v>
      </c>
      <c r="AX1990" s="6" t="s">
        <v>5537</v>
      </c>
      <c r="AY1990" s="7"/>
      <c r="AZ1990" s="3" t="s">
        <v>5537</v>
      </c>
      <c r="BA1990" s="18" t="s">
        <v>5537</v>
      </c>
      <c r="BB1990" s="18" t="s">
        <v>5537</v>
      </c>
      <c r="BC1990" s="18" t="s">
        <v>5537</v>
      </c>
      <c r="BD1990" s="18" t="s">
        <v>5537</v>
      </c>
      <c r="BE1990" s="18" t="s">
        <v>5537</v>
      </c>
      <c r="BF1990" s="18" t="s">
        <v>5537</v>
      </c>
      <c r="BG1990" s="18" t="s">
        <v>5537</v>
      </c>
      <c r="BH1990" s="18" t="s">
        <v>5537</v>
      </c>
      <c r="BI1990" s="18" t="s">
        <v>5537</v>
      </c>
      <c r="BJ1990" s="18" t="s">
        <v>5537</v>
      </c>
      <c r="BK1990" s="18" t="s">
        <v>5537</v>
      </c>
      <c r="BL1990" s="9" t="s">
        <v>5537</v>
      </c>
      <c r="BM1990" s="14" t="s">
        <v>5537</v>
      </c>
      <c r="BN1990" s="14" t="s">
        <v>5537</v>
      </c>
      <c r="BO1990" s="14" t="str">
        <f>_xlfn.XLOOKUP(B1990,'[4]cell downs 18042026 17h'!$B:$B,'[4]cell downs 18042026 17h'!$B:$B,"")</f>
        <v/>
      </c>
      <c r="BP1990" s="14" t="str">
        <f>_xlfn.XLOOKUP(B1990,'[5]Cells Huawei 19042026 15h'!$B:$B,'[5]Cells Huawei 19042026 15h'!$B:$B,"")</f>
        <v/>
      </c>
      <c r="BQ1990" s="9" t="str">
        <f>_xlfn.XLOOKUP(B1990,'[6]cells down 19042026 9H40'!$B:$B,'[6]cells down 19042026 9H40'!$B:$B,"")</f>
        <v/>
      </c>
      <c r="BR1990" s="9" t="s">
        <v>5537</v>
      </c>
      <c r="BS1990" s="9" t="s">
        <v>5537</v>
      </c>
      <c r="BT1990" s="108"/>
    </row>
    <row r="1991" spans="1:72" s="9" customFormat="1" x14ac:dyDescent="0.35">
      <c r="A1991" s="1" t="s">
        <v>3968</v>
      </c>
      <c r="B1991" s="8" t="s">
        <v>3969</v>
      </c>
      <c r="C1991" s="3" t="str">
        <f>_xlfn.XLOOKUP(B1991,'[1]daily break down'!$D:$D,'[1]daily break down'!$E:$E,"")</f>
        <v>Douala</v>
      </c>
      <c r="D1991" s="1" t="s">
        <v>11</v>
      </c>
      <c r="E1991" s="1" t="s">
        <v>12</v>
      </c>
      <c r="F1991" s="3" t="s">
        <v>31</v>
      </c>
      <c r="G1991" s="1" t="s">
        <v>32</v>
      </c>
      <c r="H1991" s="34" t="str">
        <f>_xlfn.XLOOKUP(B1991,[2]CALCULATION!$B:$B,[2]CALCULATION!$H:$H,"")</f>
        <v>ZTE</v>
      </c>
      <c r="I1991" s="28">
        <v>0</v>
      </c>
      <c r="J1991" s="28">
        <v>0</v>
      </c>
      <c r="K1991" s="28">
        <v>0</v>
      </c>
      <c r="L1991" s="28">
        <v>0</v>
      </c>
      <c r="M1991" s="28">
        <v>0</v>
      </c>
      <c r="N1991" s="28">
        <v>0</v>
      </c>
      <c r="O1991" s="28">
        <v>0</v>
      </c>
      <c r="P1991" s="28">
        <v>0</v>
      </c>
      <c r="Q1991" s="28">
        <v>0</v>
      </c>
      <c r="R1991" s="28">
        <v>0</v>
      </c>
      <c r="S1991" s="93">
        <v>0</v>
      </c>
      <c r="T1991" s="93">
        <f>_xlfn.XLOOKUP(B1991,'[3]Nur des jours'!$B:$B,'[3]Nur des jours'!$U:$U,"")</f>
        <v>0</v>
      </c>
      <c r="U1991" s="93">
        <v>0</v>
      </c>
      <c r="V1991" s="93">
        <v>0</v>
      </c>
      <c r="W1991" s="93">
        <v>0</v>
      </c>
      <c r="X1991" s="93">
        <v>0</v>
      </c>
      <c r="Y1991" s="93">
        <v>0</v>
      </c>
      <c r="Z1991" s="93">
        <v>0</v>
      </c>
      <c r="AA1991" s="93">
        <v>0</v>
      </c>
      <c r="AB1991" s="93">
        <v>0</v>
      </c>
      <c r="AC1991" s="93"/>
      <c r="AD1991" s="93">
        <v>0</v>
      </c>
      <c r="AE1991" s="93">
        <v>0</v>
      </c>
      <c r="AF1991" s="93">
        <v>0</v>
      </c>
      <c r="AG1991" s="93"/>
      <c r="AH1991" s="93">
        <v>0</v>
      </c>
      <c r="AI1991" s="93">
        <v>0</v>
      </c>
      <c r="AJ1991" s="93">
        <v>0</v>
      </c>
      <c r="AK1991" s="93">
        <v>0</v>
      </c>
      <c r="AL1991" s="93">
        <v>0</v>
      </c>
      <c r="AM1991" s="49" t="s">
        <v>5559</v>
      </c>
      <c r="AN1991" s="49"/>
      <c r="AO1991" s="48" t="str" cm="1">
        <f t="array" ref="AO1991">IFERROR(_xlfn.IFS(
AQ1991="MPR ISSUE","PDH",
AQ1991="BSS Hardware Issue","BSS",
AQ1991="Sites strategiques, MLL, Pylone, etc.","ENVTECH",
AQ1991="AKTIVCO DEFAUT GE &amp; POWER Cabinet","AKTIVCO",
AQ1991="AKTIVCO Coupure ENEO &amp; Baisse de tension","AKTIVCO GRID ONLY",
AQ1991="Coupure ENEO &amp; Baisse de tension","IHS GRID ONLY",
AQ1991="Defaut GE &amp; POWER Cabinet","IHS",
AQ1991="Sharing","Partners",
AQ1991="Sites strategiques &amp; DataCenter","SST &amp; DC",
AQ1991="Exclu","Exclu",
AQ1991="SAT","SAT",
AQ1991="SPARE-ISSUE","SPARE-ISSUE",
AQ1991="Fiber CAmtel","TRANS_FO_CAMTEL",
AQ1991="Fiber AOF","Fiber AOF",
AQ1991="Projet OCM (HUAWEI)","TRAVAUX-HUAWEI",
AQ1991="Projet OCM (NOKIA)","TRAVAUX-NOKIA",
AQ1991="ACCESS-ISSUE","ACCESS-ISSUE",
AQ1991="Projet OCM (ZTE, NOKIA, autres projets)","TRAVAUX OCM",
AQ1991="No root CAuse","No root cause",
AQ1991="ODU HS","PDH",
AQ1991="IP &amp; VLAN","PDH",
AQ1991="Warehouse HUAWEI","SPARE-ISSUE",
AQ1991="SPARE-HS","SPARE-ISSUE",
AQ1991="Power Telco","BSS",AQ1991="no impacts","no impacts"
),"")</f>
        <v>No root cause</v>
      </c>
      <c r="AP1991" s="48" t="str" cm="1">
        <f t="array" ref="AP1991">IFERROR(_xlfn.IFS(
AQ1991="MPR ISSUE","TX ISSUE",
AQ1991="BSS Hardware Issue","RAN ISSUE",
AQ1991="Sites strategiques, MLL, Pylone, etc.","ENVTECH",
AQ1991="AKTIVCO DEFAUT GE &amp; POWER Cabinet","POWER ISSUE",
AQ1991="AKTIVCO Coupure ENEO &amp; Baisse de tension","POWER ISSUE",
AQ1991="Coupure ENEO &amp; Baisse de tension","POWER ISSUE",
AQ1991="Defaut GE &amp; POWER Cabinet","POWER ISSUE",
AQ1991="Sharing","POWER ISSUE",
AQ1991="Sites strategiques &amp; DataCenter","POWER ISSUE",
AQ1991="Exclu","Exclu",
AQ1991="SAT","TX ISSUE",
AQ1991="SPARE-ISSUE","SPARE-ISSUE",
AQ1991="Fiber CAmtel","TX ISSUE",
AQ1991="Fiber AOF","TX ISSUE",
AQ1991="Projet OCM (HUAWEI)","TRAVAUX-HUAWEI",
AQ1991="Projet OCM (NOKIA)","TRAVAUX -NOKIA",
AQ1991="ACCESS-ISSUE","ACCESS-ISSUE",
AQ1991="Projet OCM (ZTE, NOKIA, autres projets)","TRAVAUX OCM",
AQ1991="No root CAuse","No root cause",
AQ1991="ODU HS","TX ISSUE",
AQ1991="IP &amp; VLAN","TX ISSUE",
AQ1991="Warehouse HUAWEI","SPARE-ISSUE",
AQ1991="SPARE-HS","SPARE-ISSUE",
AQ1991="Power Telco","RAN ISSUE",AQ1991="no impacts","no impacts"
),"")</f>
        <v>No root cause</v>
      </c>
      <c r="AQ1991" s="127" t="s">
        <v>5344</v>
      </c>
      <c r="AR1991" s="48" t="str" cm="1">
        <f t="array" ref="AR1991">IFERROR(_xlfn.IFS(
AQ1991="MPR ISSUE","ACTIVE",
AQ1991="BSS Hardware Issue","ACTIVE",
AQ1991="Sites strategiques, MLL, Pylone, etc.","PASSIVE",
AQ1991="AKTIVCO DEFAUT GE &amp; POWER Cabinet","PASSIVE",
AQ1991="AKTIVCO Coupure ENEO &amp; Baisse de tension","PASSIVE",
AQ1991="Coupure ENEO &amp; Baisse de tension","PASSIVE",
AQ1991="Defaut GE &amp; POWER Cabinet","PASSIVE",
AQ1991="Sharing","PASSIVE",
AQ1991="Sites strategiques &amp; DataCenter","PASSIVE",
AQ1991="Exclu","Exclu",
AQ1991="SAT","ACTIVE",
AQ1991="SPARE-ISSUE","SPARE-ISSUE",
AQ1991="Fiber CAmtel","ACTIVE",
AQ1991="Fiber AOF","ACTIVE",
AQ1991="Projet OCM (HUAWEI)","PLANNED WORKS",
AQ1991="Projet OCM (NOKIA)","PLANNED WORKS",
AQ1991="ACCESS-ISSUE","ACCESS-ISSUE",
AQ1991="Projet OCM (ZTE, NOKIA, autres projets)","PLANNED WORKS",
AQ1991="No root CAuse","No root cause",
AQ1991="ODU HS","ACTIVE",
AQ1991="IP &amp; VLAN","ACTIVE",
AQ1991="Warehouse HUAWEI","SPARE-ISSUE",
AQ1991="SPARE-HS","SPARE-ISSUE",
AQ1991="Power Telco","ACTIVE", AQ1991="no impacts","no impacts"
),"")</f>
        <v>No root cause</v>
      </c>
      <c r="AS1991" s="92" t="s">
        <v>5537</v>
      </c>
      <c r="AT1991" s="98" t="s">
        <v>3969</v>
      </c>
      <c r="AV1991" s="17" t="s">
        <v>5537</v>
      </c>
      <c r="AW1991" s="7" t="s">
        <v>5537</v>
      </c>
      <c r="AX1991" s="6" t="s">
        <v>5537</v>
      </c>
      <c r="AY1991" s="7"/>
      <c r="AZ1991" s="3" t="s">
        <v>5537</v>
      </c>
      <c r="BA1991" s="18" t="s">
        <v>5537</v>
      </c>
      <c r="BB1991" s="18" t="s">
        <v>5537</v>
      </c>
      <c r="BC1991" s="18" t="s">
        <v>5537</v>
      </c>
      <c r="BD1991" s="18" t="s">
        <v>5537</v>
      </c>
      <c r="BE1991" s="18" t="s">
        <v>5537</v>
      </c>
      <c r="BF1991" s="18" t="s">
        <v>5537</v>
      </c>
      <c r="BG1991" s="18" t="s">
        <v>5537</v>
      </c>
      <c r="BH1991" s="18" t="s">
        <v>5537</v>
      </c>
      <c r="BI1991" s="18" t="s">
        <v>5537</v>
      </c>
      <c r="BJ1991" s="18" t="s">
        <v>5537</v>
      </c>
      <c r="BK1991" s="18" t="s">
        <v>5537</v>
      </c>
      <c r="BL1991" s="9" t="s">
        <v>5537</v>
      </c>
      <c r="BM1991" s="14" t="s">
        <v>5537</v>
      </c>
      <c r="BN1991" s="14" t="s">
        <v>5537</v>
      </c>
      <c r="BO1991" s="14" t="str">
        <f>_xlfn.XLOOKUP(B1991,'[4]cell downs 18042026 17h'!$B:$B,'[4]cell downs 18042026 17h'!$B:$B,"")</f>
        <v/>
      </c>
      <c r="BP1991" s="14" t="str">
        <f>_xlfn.XLOOKUP(B1991,'[5]Cells Huawei 19042026 15h'!$B:$B,'[5]Cells Huawei 19042026 15h'!$B:$B,"")</f>
        <v/>
      </c>
      <c r="BQ1991" s="9" t="str">
        <f>_xlfn.XLOOKUP(B1991,'[6]cells down 19042026 9H40'!$B:$B,'[6]cells down 19042026 9H40'!$B:$B,"")</f>
        <v/>
      </c>
      <c r="BR1991" s="9" t="s">
        <v>3969</v>
      </c>
      <c r="BS1991" s="9" t="s">
        <v>302</v>
      </c>
      <c r="BT1991" s="108"/>
    </row>
    <row r="1992" spans="1:72" s="9" customFormat="1" x14ac:dyDescent="0.35">
      <c r="A1992" s="3" t="s">
        <v>3970</v>
      </c>
      <c r="B1992" s="25" t="s">
        <v>3971</v>
      </c>
      <c r="C1992" s="3" t="str">
        <f>_xlfn.XLOOKUP(B1992,'[1]daily break down'!$D:$D,'[1]daily break down'!$E:$E,"")</f>
        <v>CENTRE</v>
      </c>
      <c r="D1992" s="3" t="s">
        <v>21</v>
      </c>
      <c r="E1992" s="3" t="s">
        <v>5527</v>
      </c>
      <c r="F1992" s="3" t="s">
        <v>226</v>
      </c>
      <c r="G1992" s="3" t="s">
        <v>1127</v>
      </c>
      <c r="H1992" s="33" t="str">
        <f>_xlfn.XLOOKUP(B1992,[2]CALCULATION!$B:$B,[2]CALCULATION!$H:$H,"")</f>
        <v>NOKIA</v>
      </c>
      <c r="I1992" s="28">
        <v>0</v>
      </c>
      <c r="J1992" s="28">
        <v>0</v>
      </c>
      <c r="K1992" s="28">
        <v>0</v>
      </c>
      <c r="L1992" s="28">
        <v>0</v>
      </c>
      <c r="M1992" s="28">
        <v>0</v>
      </c>
      <c r="N1992" s="28">
        <v>0</v>
      </c>
      <c r="O1992" s="28">
        <v>0</v>
      </c>
      <c r="P1992" s="28">
        <v>0</v>
      </c>
      <c r="Q1992" s="28">
        <v>0</v>
      </c>
      <c r="R1992" s="28">
        <v>0</v>
      </c>
      <c r="S1992" s="93">
        <v>0</v>
      </c>
      <c r="T1992" s="93">
        <f>_xlfn.XLOOKUP(B1992,'[3]Nur des jours'!$B:$B,'[3]Nur des jours'!$U:$U,"")</f>
        <v>0</v>
      </c>
      <c r="U1992" s="93">
        <v>0</v>
      </c>
      <c r="V1992" s="93">
        <v>0</v>
      </c>
      <c r="W1992" s="93">
        <v>0</v>
      </c>
      <c r="X1992" s="93">
        <v>0</v>
      </c>
      <c r="Y1992" s="93">
        <v>0</v>
      </c>
      <c r="Z1992" s="93">
        <v>0</v>
      </c>
      <c r="AA1992" s="93">
        <v>0</v>
      </c>
      <c r="AB1992" s="93">
        <v>0</v>
      </c>
      <c r="AC1992" s="93"/>
      <c r="AD1992" s="93">
        <v>0</v>
      </c>
      <c r="AE1992" s="93">
        <v>0</v>
      </c>
      <c r="AF1992" s="93">
        <v>0</v>
      </c>
      <c r="AG1992" s="93"/>
      <c r="AH1992" s="93">
        <v>0</v>
      </c>
      <c r="AI1992" s="93">
        <v>0</v>
      </c>
      <c r="AJ1992" s="93">
        <v>0</v>
      </c>
      <c r="AK1992" s="93">
        <v>0</v>
      </c>
      <c r="AL1992" s="93">
        <v>0</v>
      </c>
      <c r="AM1992" s="49" t="s">
        <v>5559</v>
      </c>
      <c r="AN1992" s="49"/>
      <c r="AO1992" s="48" t="str" cm="1">
        <f t="array" ref="AO1992">IFERROR(_xlfn.IFS(
AQ1992="MPR ISSUE","PDH",
AQ1992="BSS Hardware Issue","BSS",
AQ1992="Sites strategiques, MLL, Pylone, etc.","ENVTECH",
AQ1992="AKTIVCO DEFAUT GE &amp; POWER Cabinet","AKTIVCO",
AQ1992="AKTIVCO Coupure ENEO &amp; Baisse de tension","AKTIVCO GRID ONLY",
AQ1992="Coupure ENEO &amp; Baisse de tension","IHS GRID ONLY",
AQ1992="Defaut GE &amp; POWER Cabinet","IHS",
AQ1992="Sharing","Partners",
AQ1992="Sites strategiques &amp; DataCenter","SST &amp; DC",
AQ1992="Exclu","Exclu",
AQ1992="SAT","SAT",
AQ1992="SPARE-ISSUE","SPARE-ISSUE",
AQ1992="Fiber CAmtel","TRANS_FO_CAMTEL",
AQ1992="Fiber AOF","Fiber AOF",
AQ1992="Projet OCM (HUAWEI)","TRAVAUX-HUAWEI",
AQ1992="Projet OCM (NOKIA)","TRAVAUX-NOKIA",
AQ1992="ACCESS-ISSUE","ACCESS-ISSUE",
AQ1992="Projet OCM (ZTE, NOKIA, autres projets)","TRAVAUX OCM",
AQ1992="No root CAuse","No root cause",
AQ1992="ODU HS","PDH",
AQ1992="IP &amp; VLAN","PDH",
AQ1992="Warehouse HUAWEI","SPARE-ISSUE",
AQ1992="SPARE-HS","SPARE-ISSUE",
AQ1992="Power Telco","BSS",AQ1992="no impacts","no impacts"
),"")</f>
        <v>No root cause</v>
      </c>
      <c r="AP1992" s="48" t="str" cm="1">
        <f t="array" ref="AP1992">IFERROR(_xlfn.IFS(
AQ1992="MPR ISSUE","TX ISSUE",
AQ1992="BSS Hardware Issue","RAN ISSUE",
AQ1992="Sites strategiques, MLL, Pylone, etc.","ENVTECH",
AQ1992="AKTIVCO DEFAUT GE &amp; POWER Cabinet","POWER ISSUE",
AQ1992="AKTIVCO Coupure ENEO &amp; Baisse de tension","POWER ISSUE",
AQ1992="Coupure ENEO &amp; Baisse de tension","POWER ISSUE",
AQ1992="Defaut GE &amp; POWER Cabinet","POWER ISSUE",
AQ1992="Sharing","POWER ISSUE",
AQ1992="Sites strategiques &amp; DataCenter","POWER ISSUE",
AQ1992="Exclu","Exclu",
AQ1992="SAT","TX ISSUE",
AQ1992="SPARE-ISSUE","SPARE-ISSUE",
AQ1992="Fiber CAmtel","TX ISSUE",
AQ1992="Fiber AOF","TX ISSUE",
AQ1992="Projet OCM (HUAWEI)","TRAVAUX-HUAWEI",
AQ1992="Projet OCM (NOKIA)","TRAVAUX -NOKIA",
AQ1992="ACCESS-ISSUE","ACCESS-ISSUE",
AQ1992="Projet OCM (ZTE, NOKIA, autres projets)","TRAVAUX OCM",
AQ1992="No root CAuse","No root cause",
AQ1992="ODU HS","TX ISSUE",
AQ1992="IP &amp; VLAN","TX ISSUE",
AQ1992="Warehouse HUAWEI","SPARE-ISSUE",
AQ1992="SPARE-HS","SPARE-ISSUE",
AQ1992="Power Telco","RAN ISSUE",AQ1992="no impacts","no impacts"
),"")</f>
        <v>No root cause</v>
      </c>
      <c r="AQ1992" s="67" t="s">
        <v>5344</v>
      </c>
      <c r="AR1992" s="48" t="str" cm="1">
        <f t="array" ref="AR1992">IFERROR(_xlfn.IFS(
AQ1992="MPR ISSUE","ACTIVE",
AQ1992="BSS Hardware Issue","ACTIVE",
AQ1992="Sites strategiques, MLL, Pylone, etc.","PASSIVE",
AQ1992="AKTIVCO DEFAUT GE &amp; POWER Cabinet","PASSIVE",
AQ1992="AKTIVCO Coupure ENEO &amp; Baisse de tension","PASSIVE",
AQ1992="Coupure ENEO &amp; Baisse de tension","PASSIVE",
AQ1992="Defaut GE &amp; POWER Cabinet","PASSIVE",
AQ1992="Sharing","PASSIVE",
AQ1992="Sites strategiques &amp; DataCenter","PASSIVE",
AQ1992="Exclu","Exclu",
AQ1992="SAT","ACTIVE",
AQ1992="SPARE-ISSUE","SPARE-ISSUE",
AQ1992="Fiber CAmtel","ACTIVE",
AQ1992="Fiber AOF","ACTIVE",
AQ1992="Projet OCM (HUAWEI)","PLANNED WORKS",
AQ1992="Projet OCM (NOKIA)","PLANNED WORKS",
AQ1992="ACCESS-ISSUE","ACCESS-ISSUE",
AQ1992="Projet OCM (ZTE, NOKIA, autres projets)","PLANNED WORKS",
AQ1992="No root CAuse","No root cause",
AQ1992="ODU HS","ACTIVE",
AQ1992="IP &amp; VLAN","ACTIVE",
AQ1992="Warehouse HUAWEI","SPARE-ISSUE",
AQ1992="SPARE-HS","SPARE-ISSUE",
AQ1992="Power Telco","ACTIVE", AQ1992="no impacts","no impacts"
),"")</f>
        <v>No root cause</v>
      </c>
      <c r="AS1992" s="92" t="s">
        <v>5537</v>
      </c>
      <c r="AT1992" s="98" t="s">
        <v>3971</v>
      </c>
      <c r="AV1992" s="17" t="s">
        <v>5537</v>
      </c>
      <c r="AW1992" s="7" t="s">
        <v>5537</v>
      </c>
      <c r="AX1992" s="6" t="s">
        <v>5537</v>
      </c>
      <c r="AY1992" s="7"/>
      <c r="AZ1992" s="3" t="s">
        <v>5537</v>
      </c>
      <c r="BA1992" s="18" t="s">
        <v>5537</v>
      </c>
      <c r="BB1992" s="18" t="s">
        <v>5537</v>
      </c>
      <c r="BC1992" s="18" t="s">
        <v>5537</v>
      </c>
      <c r="BD1992" s="18" t="s">
        <v>5537</v>
      </c>
      <c r="BE1992" s="18" t="s">
        <v>5537</v>
      </c>
      <c r="BF1992" s="18" t="s">
        <v>5537</v>
      </c>
      <c r="BG1992" s="18" t="s">
        <v>5537</v>
      </c>
      <c r="BH1992" s="18" t="s">
        <v>5537</v>
      </c>
      <c r="BI1992" s="18" t="s">
        <v>5537</v>
      </c>
      <c r="BJ1992" s="18" t="s">
        <v>5537</v>
      </c>
      <c r="BK1992" s="18" t="s">
        <v>5537</v>
      </c>
      <c r="BL1992" s="9" t="s">
        <v>5537</v>
      </c>
      <c r="BM1992" s="14" t="s">
        <v>5537</v>
      </c>
      <c r="BN1992" s="14" t="s">
        <v>5537</v>
      </c>
      <c r="BO1992" s="14" t="str">
        <f>_xlfn.XLOOKUP(B1992,'[4]cell downs 18042026 17h'!$B:$B,'[4]cell downs 18042026 17h'!$B:$B,"")</f>
        <v/>
      </c>
      <c r="BP1992" s="14" t="str">
        <f>_xlfn.XLOOKUP(B1992,'[5]Cells Huawei 19042026 15h'!$B:$B,'[5]Cells Huawei 19042026 15h'!$B:$B,"")</f>
        <v/>
      </c>
      <c r="BQ1992" s="9" t="str">
        <f>_xlfn.XLOOKUP(B1992,'[6]cells down 19042026 9H40'!$B:$B,'[6]cells down 19042026 9H40'!$B:$B,"")</f>
        <v/>
      </c>
      <c r="BR1992" s="9" t="s">
        <v>5537</v>
      </c>
      <c r="BS1992" s="9" t="s">
        <v>12</v>
      </c>
      <c r="BT1992" s="108"/>
    </row>
    <row r="1993" spans="1:72" s="9" customFormat="1" x14ac:dyDescent="0.35">
      <c r="A1993" s="1" t="s">
        <v>3972</v>
      </c>
      <c r="B1993" s="8" t="s">
        <v>3973</v>
      </c>
      <c r="C1993" s="3" t="str">
        <f>_xlfn.XLOOKUP(B1993,'[1]daily break down'!$D:$D,'[1]daily break down'!$E:$E,"")</f>
        <v>ADAMAOUA</v>
      </c>
      <c r="D1993" s="1" t="s">
        <v>21</v>
      </c>
      <c r="E1993" s="1" t="s">
        <v>5529</v>
      </c>
      <c r="F1993" s="3" t="s">
        <v>90</v>
      </c>
      <c r="G1993" s="1" t="s">
        <v>3974</v>
      </c>
      <c r="H1993" s="32" t="str">
        <f>_xlfn.XLOOKUP(B1993,[2]CALCULATION!$B:$B,[2]CALCULATION!$H:$H,"")</f>
        <v>HUAWEI</v>
      </c>
      <c r="I1993" s="28">
        <v>0</v>
      </c>
      <c r="J1993" s="28">
        <v>0</v>
      </c>
      <c r="K1993" s="28">
        <v>0</v>
      </c>
      <c r="L1993" s="28">
        <v>0</v>
      </c>
      <c r="M1993" s="28">
        <v>0</v>
      </c>
      <c r="N1993" s="28">
        <v>0</v>
      </c>
      <c r="O1993" s="28">
        <v>0</v>
      </c>
      <c r="P1993" s="28">
        <v>0</v>
      </c>
      <c r="Q1993" s="28">
        <v>0</v>
      </c>
      <c r="R1993" s="28">
        <v>0</v>
      </c>
      <c r="S1993" s="93">
        <v>0</v>
      </c>
      <c r="T1993" s="93">
        <f>_xlfn.XLOOKUP(B1993,'[3]Nur des jours'!$B:$B,'[3]Nur des jours'!$U:$U,"")</f>
        <v>0</v>
      </c>
      <c r="U1993" s="93">
        <v>0</v>
      </c>
      <c r="V1993" s="93">
        <v>0</v>
      </c>
      <c r="W1993" s="93">
        <v>0</v>
      </c>
      <c r="X1993" s="93">
        <v>0</v>
      </c>
      <c r="Y1993" s="93">
        <v>0</v>
      </c>
      <c r="Z1993" s="93">
        <v>0</v>
      </c>
      <c r="AA1993" s="93">
        <v>0</v>
      </c>
      <c r="AB1993" s="93">
        <v>0</v>
      </c>
      <c r="AC1993" s="93"/>
      <c r="AD1993" s="93">
        <v>0</v>
      </c>
      <c r="AE1993" s="93">
        <v>0</v>
      </c>
      <c r="AF1993" s="93">
        <v>0</v>
      </c>
      <c r="AG1993" s="93"/>
      <c r="AH1993" s="93">
        <v>0</v>
      </c>
      <c r="AI1993" s="93">
        <v>0</v>
      </c>
      <c r="AJ1993" s="93">
        <v>0</v>
      </c>
      <c r="AK1993" s="93">
        <v>0</v>
      </c>
      <c r="AL1993" s="93">
        <v>0</v>
      </c>
      <c r="AM1993" s="49" t="s">
        <v>5559</v>
      </c>
      <c r="AN1993" s="49"/>
      <c r="AO1993" s="48" t="str" cm="1">
        <f t="array" ref="AO1993">IFERROR(_xlfn.IFS(
AQ1993="MPR ISSUE","PDH",
AQ1993="BSS Hardware Issue","BSS",
AQ1993="Sites strategiques, MLL, Pylone, etc.","ENVTECH",
AQ1993="AKTIVCO DEFAUT GE &amp; POWER Cabinet","AKTIVCO",
AQ1993="AKTIVCO Coupure ENEO &amp; Baisse de tension","AKTIVCO GRID ONLY",
AQ1993="Coupure ENEO &amp; Baisse de tension","IHS GRID ONLY",
AQ1993="Defaut GE &amp; POWER Cabinet","IHS",
AQ1993="Sharing","Partners",
AQ1993="Sites strategiques &amp; DataCenter","SST &amp; DC",
AQ1993="Exclu","Exclu",
AQ1993="SAT","SAT",
AQ1993="SPARE-ISSUE","SPARE-ISSUE",
AQ1993="Fiber CAmtel","TRANS_FO_CAMTEL",
AQ1993="Fiber AOF","Fiber AOF",
AQ1993="Projet OCM (HUAWEI)","TRAVAUX-HUAWEI",
AQ1993="Projet OCM (NOKIA)","TRAVAUX-NOKIA",
AQ1993="ACCESS-ISSUE","ACCESS-ISSUE",
AQ1993="Projet OCM (ZTE, NOKIA, autres projets)","TRAVAUX OCM",
AQ1993="No root CAuse","No root cause",
AQ1993="ODU HS","PDH",
AQ1993="IP &amp; VLAN","PDH",
AQ1993="Warehouse HUAWEI","SPARE-ISSUE",
AQ1993="SPARE-HS","SPARE-ISSUE",
AQ1993="Power Telco","BSS",AQ1993="no impacts","no impacts"
),"")</f>
        <v>No root cause</v>
      </c>
      <c r="AP1993" s="48" t="str" cm="1">
        <f t="array" ref="AP1993">IFERROR(_xlfn.IFS(
AQ1993="MPR ISSUE","TX ISSUE",
AQ1993="BSS Hardware Issue","RAN ISSUE",
AQ1993="Sites strategiques, MLL, Pylone, etc.","ENVTECH",
AQ1993="AKTIVCO DEFAUT GE &amp; POWER Cabinet","POWER ISSUE",
AQ1993="AKTIVCO Coupure ENEO &amp; Baisse de tension","POWER ISSUE",
AQ1993="Coupure ENEO &amp; Baisse de tension","POWER ISSUE",
AQ1993="Defaut GE &amp; POWER Cabinet","POWER ISSUE",
AQ1993="Sharing","POWER ISSUE",
AQ1993="Sites strategiques &amp; DataCenter","POWER ISSUE",
AQ1993="Exclu","Exclu",
AQ1993="SAT","TX ISSUE",
AQ1993="SPARE-ISSUE","SPARE-ISSUE",
AQ1993="Fiber CAmtel","TX ISSUE",
AQ1993="Fiber AOF","TX ISSUE",
AQ1993="Projet OCM (HUAWEI)","TRAVAUX-HUAWEI",
AQ1993="Projet OCM (NOKIA)","TRAVAUX -NOKIA",
AQ1993="ACCESS-ISSUE","ACCESS-ISSUE",
AQ1993="Projet OCM (ZTE, NOKIA, autres projets)","TRAVAUX OCM",
AQ1993="No root CAuse","No root cause",
AQ1993="ODU HS","TX ISSUE",
AQ1993="IP &amp; VLAN","TX ISSUE",
AQ1993="Warehouse HUAWEI","SPARE-ISSUE",
AQ1993="SPARE-HS","SPARE-ISSUE",
AQ1993="Power Telco","RAN ISSUE",AQ1993="no impacts","no impacts"
),"")</f>
        <v>No root cause</v>
      </c>
      <c r="AQ1993" s="67" t="s">
        <v>5344</v>
      </c>
      <c r="AR1993" s="48" t="str" cm="1">
        <f t="array" ref="AR1993">IFERROR(_xlfn.IFS(
AQ1993="MPR ISSUE","ACTIVE",
AQ1993="BSS Hardware Issue","ACTIVE",
AQ1993="Sites strategiques, MLL, Pylone, etc.","PASSIVE",
AQ1993="AKTIVCO DEFAUT GE &amp; POWER Cabinet","PASSIVE",
AQ1993="AKTIVCO Coupure ENEO &amp; Baisse de tension","PASSIVE",
AQ1993="Coupure ENEO &amp; Baisse de tension","PASSIVE",
AQ1993="Defaut GE &amp; POWER Cabinet","PASSIVE",
AQ1993="Sharing","PASSIVE",
AQ1993="Sites strategiques &amp; DataCenter","PASSIVE",
AQ1993="Exclu","Exclu",
AQ1993="SAT","ACTIVE",
AQ1993="SPARE-ISSUE","SPARE-ISSUE",
AQ1993="Fiber CAmtel","ACTIVE",
AQ1993="Fiber AOF","ACTIVE",
AQ1993="Projet OCM (HUAWEI)","PLANNED WORKS",
AQ1993="Projet OCM (NOKIA)","PLANNED WORKS",
AQ1993="ACCESS-ISSUE","ACCESS-ISSUE",
AQ1993="Projet OCM (ZTE, NOKIA, autres projets)","PLANNED WORKS",
AQ1993="No root CAuse","No root cause",
AQ1993="ODU HS","ACTIVE",
AQ1993="IP &amp; VLAN","ACTIVE",
AQ1993="Warehouse HUAWEI","SPARE-ISSUE",
AQ1993="SPARE-HS","SPARE-ISSUE",
AQ1993="Power Telco","ACTIVE", AQ1993="no impacts","no impacts"
),"")</f>
        <v>No root cause</v>
      </c>
      <c r="AS1993" s="92" t="s">
        <v>5537</v>
      </c>
      <c r="AT1993" s="98" t="s">
        <v>3973</v>
      </c>
      <c r="AV1993" s="17" t="s">
        <v>5537</v>
      </c>
      <c r="AW1993" s="7" t="s">
        <v>5537</v>
      </c>
      <c r="AX1993" s="6" t="s">
        <v>5537</v>
      </c>
      <c r="AY1993" s="7"/>
      <c r="AZ1993" s="3" t="s">
        <v>5537</v>
      </c>
      <c r="BA1993" s="18" t="s">
        <v>5537</v>
      </c>
      <c r="BB1993" s="18" t="s">
        <v>5537</v>
      </c>
      <c r="BC1993" s="18" t="s">
        <v>5537</v>
      </c>
      <c r="BD1993" s="18" t="s">
        <v>5537</v>
      </c>
      <c r="BE1993" s="18" t="s">
        <v>5537</v>
      </c>
      <c r="BF1993" s="18" t="s">
        <v>5537</v>
      </c>
      <c r="BG1993" s="18" t="s">
        <v>5537</v>
      </c>
      <c r="BH1993" s="18" t="s">
        <v>5537</v>
      </c>
      <c r="BI1993" s="18" t="s">
        <v>5537</v>
      </c>
      <c r="BJ1993" s="18" t="s">
        <v>5537</v>
      </c>
      <c r="BK1993" s="18" t="s">
        <v>5537</v>
      </c>
      <c r="BL1993" s="9" t="s">
        <v>5537</v>
      </c>
      <c r="BM1993" s="14" t="s">
        <v>5537</v>
      </c>
      <c r="BN1993" s="14" t="s">
        <v>5537</v>
      </c>
      <c r="BO1993" s="14" t="str">
        <f>_xlfn.XLOOKUP(B1993,'[4]cell downs 18042026 17h'!$B:$B,'[4]cell downs 18042026 17h'!$B:$B,"")</f>
        <v/>
      </c>
      <c r="BP1993" s="14" t="str">
        <f>_xlfn.XLOOKUP(B1993,'[5]Cells Huawei 19042026 15h'!$B:$B,'[5]Cells Huawei 19042026 15h'!$B:$B,"")</f>
        <v/>
      </c>
      <c r="BQ1993" s="9" t="str">
        <f>_xlfn.XLOOKUP(B1993,'[6]cells down 19042026 9H40'!$B:$B,'[6]cells down 19042026 9H40'!$B:$B,"")</f>
        <v/>
      </c>
      <c r="BR1993" s="9" t="s">
        <v>5537</v>
      </c>
      <c r="BS1993" s="9" t="s">
        <v>5537</v>
      </c>
      <c r="BT1993" s="108"/>
    </row>
    <row r="1994" spans="1:72" s="9" customFormat="1" x14ac:dyDescent="0.35">
      <c r="A1994" s="3" t="s">
        <v>3975</v>
      </c>
      <c r="B1994" s="25" t="s">
        <v>3976</v>
      </c>
      <c r="C1994" s="3" t="str">
        <f>_xlfn.XLOOKUP(B1994,'[1]daily break down'!$D:$D,'[1]daily break down'!$E:$E,"")</f>
        <v>CENTRE</v>
      </c>
      <c r="D1994" s="3" t="s">
        <v>11</v>
      </c>
      <c r="E1994" s="3" t="e">
        <v>#N/A</v>
      </c>
      <c r="F1994" s="3" t="s">
        <v>37</v>
      </c>
      <c r="G1994" s="3" t="s">
        <v>3964</v>
      </c>
      <c r="H1994" s="33" t="str">
        <f>_xlfn.XLOOKUP(B1994,[2]CALCULATION!$B:$B,[2]CALCULATION!$H:$H,"")</f>
        <v>NOKIA</v>
      </c>
      <c r="I1994" s="28">
        <v>0</v>
      </c>
      <c r="J1994" s="28">
        <v>0</v>
      </c>
      <c r="K1994" s="28">
        <v>0</v>
      </c>
      <c r="L1994" s="28">
        <v>0</v>
      </c>
      <c r="M1994" s="28">
        <v>0</v>
      </c>
      <c r="N1994" s="28">
        <v>0</v>
      </c>
      <c r="O1994" s="28">
        <v>0</v>
      </c>
      <c r="P1994" s="28">
        <v>0</v>
      </c>
      <c r="Q1994" s="28">
        <v>0</v>
      </c>
      <c r="R1994" s="28">
        <v>0</v>
      </c>
      <c r="S1994" s="93">
        <v>0</v>
      </c>
      <c r="T1994" s="93">
        <f>_xlfn.XLOOKUP(B1994,'[3]Nur des jours'!$B:$B,'[3]Nur des jours'!$U:$U,"")</f>
        <v>0</v>
      </c>
      <c r="U1994" s="93">
        <v>0</v>
      </c>
      <c r="V1994" s="93">
        <v>0</v>
      </c>
      <c r="W1994" s="93">
        <v>0</v>
      </c>
      <c r="X1994" s="93">
        <v>0</v>
      </c>
      <c r="Y1994" s="93">
        <v>0</v>
      </c>
      <c r="Z1994" s="93">
        <v>0</v>
      </c>
      <c r="AA1994" s="93">
        <v>0</v>
      </c>
      <c r="AB1994" s="93">
        <v>0</v>
      </c>
      <c r="AC1994" s="93"/>
      <c r="AD1994" s="93">
        <v>0</v>
      </c>
      <c r="AE1994" s="93">
        <v>0</v>
      </c>
      <c r="AF1994" s="93">
        <v>0</v>
      </c>
      <c r="AG1994" s="93"/>
      <c r="AH1994" s="93">
        <v>0</v>
      </c>
      <c r="AI1994" s="93">
        <v>0</v>
      </c>
      <c r="AJ1994" s="93">
        <v>0</v>
      </c>
      <c r="AK1994" s="93">
        <v>0</v>
      </c>
      <c r="AL1994" s="93">
        <v>0</v>
      </c>
      <c r="AM1994" s="49" t="s">
        <v>5559</v>
      </c>
      <c r="AN1994" s="49"/>
      <c r="AO1994" s="48" t="str" cm="1">
        <f t="array" ref="AO1994">IFERROR(_xlfn.IFS(
AQ1994="MPR ISSUE","PDH",
AQ1994="BSS Hardware Issue","BSS",
AQ1994="Sites strategiques, MLL, Pylone, etc.","ENVTECH",
AQ1994="AKTIVCO DEFAUT GE &amp; POWER Cabinet","AKTIVCO",
AQ1994="AKTIVCO Coupure ENEO &amp; Baisse de tension","AKTIVCO GRID ONLY",
AQ1994="Coupure ENEO &amp; Baisse de tension","IHS GRID ONLY",
AQ1994="Defaut GE &amp; POWER Cabinet","IHS",
AQ1994="Sharing","Partners",
AQ1994="Sites strategiques &amp; DataCenter","SST &amp; DC",
AQ1994="Exclu","Exclu",
AQ1994="SAT","SAT",
AQ1994="SPARE-ISSUE","SPARE-ISSUE",
AQ1994="Fiber CAmtel","TRANS_FO_CAMTEL",
AQ1994="Fiber AOF","Fiber AOF",
AQ1994="Projet OCM (HUAWEI)","TRAVAUX-HUAWEI",
AQ1994="Projet OCM (NOKIA)","TRAVAUX-NOKIA",
AQ1994="ACCESS-ISSUE","ACCESS-ISSUE",
AQ1994="Projet OCM (ZTE, NOKIA, autres projets)","TRAVAUX OCM",
AQ1994="No root CAuse","No root cause",
AQ1994="ODU HS","PDH",
AQ1994="IP &amp; VLAN","PDH",
AQ1994="Warehouse HUAWEI","SPARE-ISSUE",
AQ1994="SPARE-HS","SPARE-ISSUE",
AQ1994="Power Telco","BSS",AQ1994="no impacts","no impacts"
),"")</f>
        <v>No root cause</v>
      </c>
      <c r="AP1994" s="48" t="str" cm="1">
        <f t="array" ref="AP1994">IFERROR(_xlfn.IFS(
AQ1994="MPR ISSUE","TX ISSUE",
AQ1994="BSS Hardware Issue","RAN ISSUE",
AQ1994="Sites strategiques, MLL, Pylone, etc.","ENVTECH",
AQ1994="AKTIVCO DEFAUT GE &amp; POWER Cabinet","POWER ISSUE",
AQ1994="AKTIVCO Coupure ENEO &amp; Baisse de tension","POWER ISSUE",
AQ1994="Coupure ENEO &amp; Baisse de tension","POWER ISSUE",
AQ1994="Defaut GE &amp; POWER Cabinet","POWER ISSUE",
AQ1994="Sharing","POWER ISSUE",
AQ1994="Sites strategiques &amp; DataCenter","POWER ISSUE",
AQ1994="Exclu","Exclu",
AQ1994="SAT","TX ISSUE",
AQ1994="SPARE-ISSUE","SPARE-ISSUE",
AQ1994="Fiber CAmtel","TX ISSUE",
AQ1994="Fiber AOF","TX ISSUE",
AQ1994="Projet OCM (HUAWEI)","TRAVAUX-HUAWEI",
AQ1994="Projet OCM (NOKIA)","TRAVAUX -NOKIA",
AQ1994="ACCESS-ISSUE","ACCESS-ISSUE",
AQ1994="Projet OCM (ZTE, NOKIA, autres projets)","TRAVAUX OCM",
AQ1994="No root CAuse","No root cause",
AQ1994="ODU HS","TX ISSUE",
AQ1994="IP &amp; VLAN","TX ISSUE",
AQ1994="Warehouse HUAWEI","SPARE-ISSUE",
AQ1994="SPARE-HS","SPARE-ISSUE",
AQ1994="Power Telco","RAN ISSUE",AQ1994="no impacts","no impacts"
),"")</f>
        <v>No root cause</v>
      </c>
      <c r="AQ1994" s="67" t="s">
        <v>5344</v>
      </c>
      <c r="AR1994" s="48" t="str" cm="1">
        <f t="array" ref="AR1994">IFERROR(_xlfn.IFS(
AQ1994="MPR ISSUE","ACTIVE",
AQ1994="BSS Hardware Issue","ACTIVE",
AQ1994="Sites strategiques, MLL, Pylone, etc.","PASSIVE",
AQ1994="AKTIVCO DEFAUT GE &amp; POWER Cabinet","PASSIVE",
AQ1994="AKTIVCO Coupure ENEO &amp; Baisse de tension","PASSIVE",
AQ1994="Coupure ENEO &amp; Baisse de tension","PASSIVE",
AQ1994="Defaut GE &amp; POWER Cabinet","PASSIVE",
AQ1994="Sharing","PASSIVE",
AQ1994="Sites strategiques &amp; DataCenter","PASSIVE",
AQ1994="Exclu","Exclu",
AQ1994="SAT","ACTIVE",
AQ1994="SPARE-ISSUE","SPARE-ISSUE",
AQ1994="Fiber CAmtel","ACTIVE",
AQ1994="Fiber AOF","ACTIVE",
AQ1994="Projet OCM (HUAWEI)","PLANNED WORKS",
AQ1994="Projet OCM (NOKIA)","PLANNED WORKS",
AQ1994="ACCESS-ISSUE","ACCESS-ISSUE",
AQ1994="Projet OCM (ZTE, NOKIA, autres projets)","PLANNED WORKS",
AQ1994="No root CAuse","No root cause",
AQ1994="ODU HS","ACTIVE",
AQ1994="IP &amp; VLAN","ACTIVE",
AQ1994="Warehouse HUAWEI","SPARE-ISSUE",
AQ1994="SPARE-HS","SPARE-ISSUE",
AQ1994="Power Telco","ACTIVE", AQ1994="no impacts","no impacts"
),"")</f>
        <v>No root cause</v>
      </c>
      <c r="AS1994" s="92" t="s">
        <v>5934</v>
      </c>
      <c r="AT1994" s="98" t="s">
        <v>3976</v>
      </c>
      <c r="AV1994" s="17" t="s">
        <v>5537</v>
      </c>
      <c r="AW1994" s="7" t="s">
        <v>5537</v>
      </c>
      <c r="AX1994" s="6" t="s">
        <v>5537</v>
      </c>
      <c r="AY1994" s="7"/>
      <c r="AZ1994" s="3" t="s">
        <v>5537</v>
      </c>
      <c r="BA1994" s="18" t="s">
        <v>5537</v>
      </c>
      <c r="BB1994" s="18" t="s">
        <v>5537</v>
      </c>
      <c r="BC1994" s="18" t="s">
        <v>5537</v>
      </c>
      <c r="BD1994" s="18" t="s">
        <v>6133</v>
      </c>
      <c r="BE1994" s="18" t="s">
        <v>5537</v>
      </c>
      <c r="BF1994" s="18" t="s">
        <v>5537</v>
      </c>
      <c r="BG1994" s="18" t="s">
        <v>5537</v>
      </c>
      <c r="BH1994" s="18" t="s">
        <v>5537</v>
      </c>
      <c r="BI1994" s="18" t="s">
        <v>5537</v>
      </c>
      <c r="BJ1994" s="18" t="s">
        <v>5537</v>
      </c>
      <c r="BK1994" s="18" t="s">
        <v>5752</v>
      </c>
      <c r="BL1994" s="9" t="s">
        <v>5537</v>
      </c>
      <c r="BM1994" s="14" t="s">
        <v>5537</v>
      </c>
      <c r="BN1994" s="14" t="s">
        <v>5537</v>
      </c>
      <c r="BO1994" s="14" t="str">
        <f>_xlfn.XLOOKUP(B1994,'[4]cell downs 18042026 17h'!$B:$B,'[4]cell downs 18042026 17h'!$B:$B,"")</f>
        <v/>
      </c>
      <c r="BP1994" s="14" t="str">
        <f>_xlfn.XLOOKUP(B1994,'[5]Cells Huawei 19042026 15h'!$B:$B,'[5]Cells Huawei 19042026 15h'!$B:$B,"")</f>
        <v/>
      </c>
      <c r="BQ1994" s="9" t="str">
        <f>_xlfn.XLOOKUP(B1994,'[6]cells down 19042026 9H40'!$B:$B,'[6]cells down 19042026 9H40'!$B:$B,"")</f>
        <v>CTR_457</v>
      </c>
      <c r="BR1994" s="9" t="s">
        <v>5537</v>
      </c>
      <c r="BS1994" s="9" t="s">
        <v>5537</v>
      </c>
      <c r="BT1994" s="108"/>
    </row>
    <row r="1995" spans="1:72" s="9" customFormat="1" x14ac:dyDescent="0.35">
      <c r="A1995" s="1" t="s">
        <v>3985</v>
      </c>
      <c r="B1995" s="8" t="s">
        <v>3986</v>
      </c>
      <c r="C1995" s="3" t="str">
        <f>_xlfn.XLOOKUP(B1995,'[1]daily break down'!$D:$D,'[1]daily break down'!$E:$E,"")</f>
        <v>CENTRE</v>
      </c>
      <c r="D1995" s="1" t="s">
        <v>21</v>
      </c>
      <c r="E1995" s="1" t="s">
        <v>188</v>
      </c>
      <c r="F1995" s="3" t="s">
        <v>37</v>
      </c>
      <c r="G1995" s="1" t="s">
        <v>3985</v>
      </c>
      <c r="H1995" s="34" t="str">
        <f>_xlfn.XLOOKUP(B1995,[2]CALCULATION!$B:$B,[2]CALCULATION!$H:$H,"")</f>
        <v>ZTE</v>
      </c>
      <c r="I1995" s="28">
        <v>0</v>
      </c>
      <c r="J1995" s="28">
        <v>0</v>
      </c>
      <c r="K1995" s="28">
        <v>0</v>
      </c>
      <c r="L1995" s="28">
        <v>0</v>
      </c>
      <c r="M1995" s="28">
        <v>0</v>
      </c>
      <c r="N1995" s="28">
        <v>0</v>
      </c>
      <c r="O1995" s="28">
        <v>0</v>
      </c>
      <c r="P1995" s="28">
        <v>0</v>
      </c>
      <c r="Q1995" s="28">
        <v>0</v>
      </c>
      <c r="R1995" s="28">
        <v>0</v>
      </c>
      <c r="S1995" s="93">
        <v>0</v>
      </c>
      <c r="T1995" s="93">
        <f>_xlfn.XLOOKUP(B1995,'[3]Nur des jours'!$B:$B,'[3]Nur des jours'!$U:$U,"")</f>
        <v>0</v>
      </c>
      <c r="U1995" s="93">
        <v>0</v>
      </c>
      <c r="V1995" s="93">
        <v>0</v>
      </c>
      <c r="W1995" s="93">
        <v>0</v>
      </c>
      <c r="X1995" s="93">
        <v>0</v>
      </c>
      <c r="Y1995" s="93">
        <v>0</v>
      </c>
      <c r="Z1995" s="93">
        <v>0</v>
      </c>
      <c r="AA1995" s="93">
        <v>0</v>
      </c>
      <c r="AB1995" s="93">
        <v>0</v>
      </c>
      <c r="AC1995" s="93"/>
      <c r="AD1995" s="93">
        <v>0</v>
      </c>
      <c r="AE1995" s="93">
        <v>0</v>
      </c>
      <c r="AF1995" s="93">
        <v>0</v>
      </c>
      <c r="AG1995" s="93"/>
      <c r="AH1995" s="93">
        <v>0</v>
      </c>
      <c r="AI1995" s="93">
        <v>0</v>
      </c>
      <c r="AJ1995" s="93">
        <v>0</v>
      </c>
      <c r="AK1995" s="93">
        <v>0</v>
      </c>
      <c r="AL1995" s="93">
        <v>0</v>
      </c>
      <c r="AM1995" s="49" t="s">
        <v>5559</v>
      </c>
      <c r="AN1995" s="49"/>
      <c r="AO1995" s="48" t="str" cm="1">
        <f t="array" ref="AO1995">IFERROR(_xlfn.IFS(
AQ1995="MPR ISSUE","PDH",
AQ1995="BSS Hardware Issue","BSS",
AQ1995="Sites strategiques, MLL, Pylone, etc.","ENVTECH",
AQ1995="AKTIVCO DEFAUT GE &amp; POWER Cabinet","AKTIVCO",
AQ1995="AKTIVCO Coupure ENEO &amp; Baisse de tension","AKTIVCO GRID ONLY",
AQ1995="Coupure ENEO &amp; Baisse de tension","IHS GRID ONLY",
AQ1995="Defaut GE &amp; POWER Cabinet","IHS",
AQ1995="Sharing","Partners",
AQ1995="Sites strategiques &amp; DataCenter","SST &amp; DC",
AQ1995="Exclu","Exclu",
AQ1995="SAT","SAT",
AQ1995="SPARE-ISSUE","SPARE-ISSUE",
AQ1995="Fiber CAmtel","TRANS_FO_CAMTEL",
AQ1995="Fiber AOF","Fiber AOF",
AQ1995="Projet OCM (HUAWEI)","TRAVAUX-HUAWEI",
AQ1995="Projet OCM (NOKIA)","TRAVAUX-NOKIA",
AQ1995="ACCESS-ISSUE","ACCESS-ISSUE",
AQ1995="Projet OCM (ZTE, NOKIA, autres projets)","TRAVAUX OCM",
AQ1995="No root CAuse","No root cause",
AQ1995="ODU HS","PDH",
AQ1995="IP &amp; VLAN","PDH",
AQ1995="Warehouse HUAWEI","SPARE-ISSUE",
AQ1995="SPARE-HS","SPARE-ISSUE",
AQ1995="Power Telco","BSS",AQ1995="no impacts","no impacts"
),"")</f>
        <v>No root cause</v>
      </c>
      <c r="AP1995" s="48" t="str" cm="1">
        <f t="array" ref="AP1995">IFERROR(_xlfn.IFS(
AQ1995="MPR ISSUE","TX ISSUE",
AQ1995="BSS Hardware Issue","RAN ISSUE",
AQ1995="Sites strategiques, MLL, Pylone, etc.","ENVTECH",
AQ1995="AKTIVCO DEFAUT GE &amp; POWER Cabinet","POWER ISSUE",
AQ1995="AKTIVCO Coupure ENEO &amp; Baisse de tension","POWER ISSUE",
AQ1995="Coupure ENEO &amp; Baisse de tension","POWER ISSUE",
AQ1995="Defaut GE &amp; POWER Cabinet","POWER ISSUE",
AQ1995="Sharing","POWER ISSUE",
AQ1995="Sites strategiques &amp; DataCenter","POWER ISSUE",
AQ1995="Exclu","Exclu",
AQ1995="SAT","TX ISSUE",
AQ1995="SPARE-ISSUE","SPARE-ISSUE",
AQ1995="Fiber CAmtel","TX ISSUE",
AQ1995="Fiber AOF","TX ISSUE",
AQ1995="Projet OCM (HUAWEI)","TRAVAUX-HUAWEI",
AQ1995="Projet OCM (NOKIA)","TRAVAUX -NOKIA",
AQ1995="ACCESS-ISSUE","ACCESS-ISSUE",
AQ1995="Projet OCM (ZTE, NOKIA, autres projets)","TRAVAUX OCM",
AQ1995="No root CAuse","No root cause",
AQ1995="ODU HS","TX ISSUE",
AQ1995="IP &amp; VLAN","TX ISSUE",
AQ1995="Warehouse HUAWEI","SPARE-ISSUE",
AQ1995="SPARE-HS","SPARE-ISSUE",
AQ1995="Power Telco","RAN ISSUE",AQ1995="no impacts","no impacts"
),"")</f>
        <v>No root cause</v>
      </c>
      <c r="AQ1995" s="67" t="s">
        <v>5344</v>
      </c>
      <c r="AR1995" s="48" t="str" cm="1">
        <f t="array" ref="AR1995">IFERROR(_xlfn.IFS(
AQ1995="MPR ISSUE","ACTIVE",
AQ1995="BSS Hardware Issue","ACTIVE",
AQ1995="Sites strategiques, MLL, Pylone, etc.","PASSIVE",
AQ1995="AKTIVCO DEFAUT GE &amp; POWER Cabinet","PASSIVE",
AQ1995="AKTIVCO Coupure ENEO &amp; Baisse de tension","PASSIVE",
AQ1995="Coupure ENEO &amp; Baisse de tension","PASSIVE",
AQ1995="Defaut GE &amp; POWER Cabinet","PASSIVE",
AQ1995="Sharing","PASSIVE",
AQ1995="Sites strategiques &amp; DataCenter","PASSIVE",
AQ1995="Exclu","Exclu",
AQ1995="SAT","ACTIVE",
AQ1995="SPARE-ISSUE","SPARE-ISSUE",
AQ1995="Fiber CAmtel","ACTIVE",
AQ1995="Fiber AOF","ACTIVE",
AQ1995="Projet OCM (HUAWEI)","PLANNED WORKS",
AQ1995="Projet OCM (NOKIA)","PLANNED WORKS",
AQ1995="ACCESS-ISSUE","ACCESS-ISSUE",
AQ1995="Projet OCM (ZTE, NOKIA, autres projets)","PLANNED WORKS",
AQ1995="No root CAuse","No root cause",
AQ1995="ODU HS","ACTIVE",
AQ1995="IP &amp; VLAN","ACTIVE",
AQ1995="Warehouse HUAWEI","SPARE-ISSUE",
AQ1995="SPARE-HS","SPARE-ISSUE",
AQ1995="Power Telco","ACTIVE", AQ1995="no impacts","no impacts"
),"")</f>
        <v>No root cause</v>
      </c>
      <c r="AS1995" s="92" t="s">
        <v>5537</v>
      </c>
      <c r="AT1995" s="98" t="s">
        <v>3986</v>
      </c>
      <c r="AV1995" s="17" t="s">
        <v>5537</v>
      </c>
      <c r="AW1995" s="7" t="s">
        <v>5537</v>
      </c>
      <c r="AX1995" s="6" t="s">
        <v>5537</v>
      </c>
      <c r="AY1995" s="7"/>
      <c r="AZ1995" s="3" t="s">
        <v>5537</v>
      </c>
      <c r="BA1995" s="18" t="s">
        <v>5537</v>
      </c>
      <c r="BB1995" s="18" t="s">
        <v>5537</v>
      </c>
      <c r="BC1995" s="18" t="s">
        <v>5537</v>
      </c>
      <c r="BD1995" s="18" t="s">
        <v>5537</v>
      </c>
      <c r="BE1995" s="18" t="s">
        <v>5537</v>
      </c>
      <c r="BF1995" s="18" t="s">
        <v>5537</v>
      </c>
      <c r="BG1995" s="18" t="s">
        <v>5537</v>
      </c>
      <c r="BH1995" s="18" t="s">
        <v>5537</v>
      </c>
      <c r="BI1995" s="18" t="s">
        <v>5537</v>
      </c>
      <c r="BJ1995" s="18" t="s">
        <v>5537</v>
      </c>
      <c r="BK1995" s="18" t="s">
        <v>5537</v>
      </c>
      <c r="BL1995" s="9" t="s">
        <v>5537</v>
      </c>
      <c r="BM1995" s="14" t="s">
        <v>5537</v>
      </c>
      <c r="BN1995" s="14" t="s">
        <v>5537</v>
      </c>
      <c r="BO1995" s="14" t="str">
        <f>_xlfn.XLOOKUP(B1995,'[4]cell downs 18042026 17h'!$B:$B,'[4]cell downs 18042026 17h'!$B:$B,"")</f>
        <v/>
      </c>
      <c r="BP1995" s="14" t="str">
        <f>_xlfn.XLOOKUP(B1995,'[5]Cells Huawei 19042026 15h'!$B:$B,'[5]Cells Huawei 19042026 15h'!$B:$B,"")</f>
        <v/>
      </c>
      <c r="BQ1995" s="9" t="str">
        <f>_xlfn.XLOOKUP(B1995,'[6]cells down 19042026 9H40'!$B:$B,'[6]cells down 19042026 9H40'!$B:$B,"")</f>
        <v/>
      </c>
      <c r="BR1995" s="9" t="s">
        <v>5537</v>
      </c>
      <c r="BS1995" s="9" t="s">
        <v>5537</v>
      </c>
      <c r="BT1995" s="108"/>
    </row>
    <row r="1996" spans="1:72" s="9" customFormat="1" x14ac:dyDescent="0.35">
      <c r="A1996" s="95" t="s">
        <v>1098</v>
      </c>
      <c r="B1996" s="8" t="s">
        <v>3998</v>
      </c>
      <c r="C1996" s="3" t="str">
        <f>_xlfn.XLOOKUP(B1996,'[1]daily break down'!$D:$D,'[1]daily break down'!$E:$E,"")</f>
        <v>CENTRE</v>
      </c>
      <c r="D1996" s="1" t="s">
        <v>21</v>
      </c>
      <c r="E1996" s="1" t="s">
        <v>563</v>
      </c>
      <c r="F1996" s="3" t="s">
        <v>37</v>
      </c>
      <c r="G1996" s="1" t="s">
        <v>1098</v>
      </c>
      <c r="H1996" s="34" t="str">
        <f>_xlfn.XLOOKUP(B1996,[2]CALCULATION!$B:$B,[2]CALCULATION!$H:$H,"")</f>
        <v>ZTE</v>
      </c>
      <c r="I1996" s="28">
        <v>0</v>
      </c>
      <c r="J1996" s="28">
        <v>0</v>
      </c>
      <c r="K1996" s="28">
        <v>0</v>
      </c>
      <c r="L1996" s="28">
        <v>0</v>
      </c>
      <c r="M1996" s="28">
        <v>0</v>
      </c>
      <c r="N1996" s="28">
        <v>0</v>
      </c>
      <c r="O1996" s="28">
        <v>0</v>
      </c>
      <c r="P1996" s="28">
        <v>0</v>
      </c>
      <c r="Q1996" s="28">
        <v>0</v>
      </c>
      <c r="R1996" s="28">
        <v>0</v>
      </c>
      <c r="S1996" s="93">
        <v>0</v>
      </c>
      <c r="T1996" s="93">
        <f>_xlfn.XLOOKUP(B1996,'[3]Nur des jours'!$B:$B,'[3]Nur des jours'!$U:$U,"")</f>
        <v>0</v>
      </c>
      <c r="U1996" s="93">
        <v>0</v>
      </c>
      <c r="V1996" s="93">
        <v>0</v>
      </c>
      <c r="W1996" s="93">
        <v>0</v>
      </c>
      <c r="X1996" s="93">
        <v>0</v>
      </c>
      <c r="Y1996" s="93">
        <v>0</v>
      </c>
      <c r="Z1996" s="93">
        <v>0</v>
      </c>
      <c r="AA1996" s="93">
        <v>0</v>
      </c>
      <c r="AB1996" s="93">
        <v>0</v>
      </c>
      <c r="AC1996" s="93"/>
      <c r="AD1996" s="93">
        <v>0</v>
      </c>
      <c r="AE1996" s="93">
        <v>0</v>
      </c>
      <c r="AF1996" s="93">
        <v>0</v>
      </c>
      <c r="AG1996" s="93"/>
      <c r="AH1996" s="93">
        <v>0</v>
      </c>
      <c r="AI1996" s="93">
        <v>0</v>
      </c>
      <c r="AJ1996" s="93">
        <v>0</v>
      </c>
      <c r="AK1996" s="93">
        <v>0</v>
      </c>
      <c r="AL1996" s="93">
        <v>0</v>
      </c>
      <c r="AM1996" s="49" t="s">
        <v>5559</v>
      </c>
      <c r="AN1996" s="49"/>
      <c r="AO1996" s="48" t="str" cm="1">
        <f t="array" ref="AO1996">IFERROR(_xlfn.IFS(
AQ1996="MPR ISSUE","PDH",
AQ1996="BSS Hardware Issue","BSS",
AQ1996="Sites strategiques, MLL, Pylone, etc.","ENVTECH",
AQ1996="AKTIVCO DEFAUT GE &amp; POWER Cabinet","AKTIVCO",
AQ1996="AKTIVCO Coupure ENEO &amp; Baisse de tension","AKTIVCO GRID ONLY",
AQ1996="Coupure ENEO &amp; Baisse de tension","IHS GRID ONLY",
AQ1996="Defaut GE &amp; POWER Cabinet","IHS",
AQ1996="Sharing","Partners",
AQ1996="Sites strategiques &amp; DataCenter","SST &amp; DC",
AQ1996="Exclu","Exclu",
AQ1996="SAT","SAT",
AQ1996="SPARE-ISSUE","SPARE-ISSUE",
AQ1996="Fiber CAmtel","TRANS_FO_CAMTEL",
AQ1996="Fiber AOF","Fiber AOF",
AQ1996="Projet OCM (HUAWEI)","TRAVAUX-HUAWEI",
AQ1996="Projet OCM (NOKIA)","TRAVAUX-NOKIA",
AQ1996="ACCESS-ISSUE","ACCESS-ISSUE",
AQ1996="Projet OCM (ZTE, NOKIA, autres projets)","TRAVAUX OCM",
AQ1996="No root CAuse","No root cause",
AQ1996="ODU HS","PDH",
AQ1996="IP &amp; VLAN","PDH",
AQ1996="Warehouse HUAWEI","SPARE-ISSUE",
AQ1996="SPARE-HS","SPARE-ISSUE",
AQ1996="Power Telco","BSS",AQ1996="no impacts","no impacts"
),"")</f>
        <v>No root cause</v>
      </c>
      <c r="AP1996" s="48" t="str" cm="1">
        <f t="array" ref="AP1996">IFERROR(_xlfn.IFS(
AQ1996="MPR ISSUE","TX ISSUE",
AQ1996="BSS Hardware Issue","RAN ISSUE",
AQ1996="Sites strategiques, MLL, Pylone, etc.","ENVTECH",
AQ1996="AKTIVCO DEFAUT GE &amp; POWER Cabinet","POWER ISSUE",
AQ1996="AKTIVCO Coupure ENEO &amp; Baisse de tension","POWER ISSUE",
AQ1996="Coupure ENEO &amp; Baisse de tension","POWER ISSUE",
AQ1996="Defaut GE &amp; POWER Cabinet","POWER ISSUE",
AQ1996="Sharing","POWER ISSUE",
AQ1996="Sites strategiques &amp; DataCenter","POWER ISSUE",
AQ1996="Exclu","Exclu",
AQ1996="SAT","TX ISSUE",
AQ1996="SPARE-ISSUE","SPARE-ISSUE",
AQ1996="Fiber CAmtel","TX ISSUE",
AQ1996="Fiber AOF","TX ISSUE",
AQ1996="Projet OCM (HUAWEI)","TRAVAUX-HUAWEI",
AQ1996="Projet OCM (NOKIA)","TRAVAUX -NOKIA",
AQ1996="ACCESS-ISSUE","ACCESS-ISSUE",
AQ1996="Projet OCM (ZTE, NOKIA, autres projets)","TRAVAUX OCM",
AQ1996="No root CAuse","No root cause",
AQ1996="ODU HS","TX ISSUE",
AQ1996="IP &amp; VLAN","TX ISSUE",
AQ1996="Warehouse HUAWEI","SPARE-ISSUE",
AQ1996="SPARE-HS","SPARE-ISSUE",
AQ1996="Power Telco","RAN ISSUE",AQ1996="no impacts","no impacts"
),"")</f>
        <v>No root cause</v>
      </c>
      <c r="AQ1996" s="67" t="s">
        <v>5344</v>
      </c>
      <c r="AR1996" s="48" t="str" cm="1">
        <f t="array" ref="AR1996">IFERROR(_xlfn.IFS(
AQ1996="MPR ISSUE","ACTIVE",
AQ1996="BSS Hardware Issue","ACTIVE",
AQ1996="Sites strategiques, MLL, Pylone, etc.","PASSIVE",
AQ1996="AKTIVCO DEFAUT GE &amp; POWER Cabinet","PASSIVE",
AQ1996="AKTIVCO Coupure ENEO &amp; Baisse de tension","PASSIVE",
AQ1996="Coupure ENEO &amp; Baisse de tension","PASSIVE",
AQ1996="Defaut GE &amp; POWER Cabinet","PASSIVE",
AQ1996="Sharing","PASSIVE",
AQ1996="Sites strategiques &amp; DataCenter","PASSIVE",
AQ1996="Exclu","Exclu",
AQ1996="SAT","ACTIVE",
AQ1996="SPARE-ISSUE","SPARE-ISSUE",
AQ1996="Fiber CAmtel","ACTIVE",
AQ1996="Fiber AOF","ACTIVE",
AQ1996="Projet OCM (HUAWEI)","PLANNED WORKS",
AQ1996="Projet OCM (NOKIA)","PLANNED WORKS",
AQ1996="ACCESS-ISSUE","ACCESS-ISSUE",
AQ1996="Projet OCM (ZTE, NOKIA, autres projets)","PLANNED WORKS",
AQ1996="No root CAuse","No root cause",
AQ1996="ODU HS","ACTIVE",
AQ1996="IP &amp; VLAN","ACTIVE",
AQ1996="Warehouse HUAWEI","SPARE-ISSUE",
AQ1996="SPARE-HS","SPARE-ISSUE",
AQ1996="Power Telco","ACTIVE", AQ1996="no impacts","no impacts"
),"")</f>
        <v>No root cause</v>
      </c>
      <c r="AS1996" s="92" t="s">
        <v>5537</v>
      </c>
      <c r="AT1996" s="98" t="s">
        <v>3998</v>
      </c>
      <c r="AV1996" s="17" t="s">
        <v>5537</v>
      </c>
      <c r="AW1996" s="7" t="s">
        <v>5537</v>
      </c>
      <c r="AX1996" s="6" t="s">
        <v>5537</v>
      </c>
      <c r="AY1996" s="7"/>
      <c r="AZ1996" s="3" t="s">
        <v>5537</v>
      </c>
      <c r="BA1996" s="18" t="s">
        <v>5537</v>
      </c>
      <c r="BB1996" s="18" t="s">
        <v>5537</v>
      </c>
      <c r="BC1996" s="18" t="s">
        <v>5537</v>
      </c>
      <c r="BD1996" s="18" t="s">
        <v>5537</v>
      </c>
      <c r="BE1996" s="18" t="s">
        <v>5537</v>
      </c>
      <c r="BF1996" s="18" t="s">
        <v>5537</v>
      </c>
      <c r="BG1996" s="18" t="s">
        <v>5537</v>
      </c>
      <c r="BH1996" s="18" t="s">
        <v>5537</v>
      </c>
      <c r="BI1996" s="18" t="s">
        <v>5537</v>
      </c>
      <c r="BJ1996" s="18" t="s">
        <v>5537</v>
      </c>
      <c r="BK1996" s="18" t="s">
        <v>5537</v>
      </c>
      <c r="BL1996" s="9" t="s">
        <v>5537</v>
      </c>
      <c r="BM1996" s="14" t="s">
        <v>5537</v>
      </c>
      <c r="BN1996" s="14" t="s">
        <v>5537</v>
      </c>
      <c r="BO1996" s="14" t="str">
        <f>_xlfn.XLOOKUP(B1996,'[4]cell downs 18042026 17h'!$B:$B,'[4]cell downs 18042026 17h'!$B:$B,"")</f>
        <v/>
      </c>
      <c r="BP1996" s="14" t="str">
        <f>_xlfn.XLOOKUP(B1996,'[5]Cells Huawei 19042026 15h'!$B:$B,'[5]Cells Huawei 19042026 15h'!$B:$B,"")</f>
        <v/>
      </c>
      <c r="BQ1996" s="9" t="str">
        <f>_xlfn.XLOOKUP(B1996,'[6]cells down 19042026 9H40'!$B:$B,'[6]cells down 19042026 9H40'!$B:$B,"")</f>
        <v/>
      </c>
      <c r="BR1996" s="9" t="s">
        <v>5537</v>
      </c>
      <c r="BS1996" s="9" t="s">
        <v>12</v>
      </c>
      <c r="BT1996" s="108"/>
    </row>
    <row r="1997" spans="1:72" s="9" customFormat="1" x14ac:dyDescent="0.35">
      <c r="A1997" s="8" t="s">
        <v>3999</v>
      </c>
      <c r="B1997" s="8" t="s">
        <v>4000</v>
      </c>
      <c r="C1997" s="3" t="str">
        <f>_xlfn.XLOOKUP(B1997,'[1]daily break down'!$D:$D,'[1]daily break down'!$E:$E,"")</f>
        <v>CENTRE</v>
      </c>
      <c r="D1997" s="1" t="s">
        <v>11</v>
      </c>
      <c r="E1997" s="1" t="s">
        <v>5459</v>
      </c>
      <c r="F1997" s="3" t="s">
        <v>37</v>
      </c>
      <c r="G1997" s="1" t="s">
        <v>4001</v>
      </c>
      <c r="H1997" s="34" t="str">
        <f>_xlfn.XLOOKUP(B1997,[2]CALCULATION!$B:$B,[2]CALCULATION!$H:$H,"")</f>
        <v>ZTE</v>
      </c>
      <c r="I1997" s="28">
        <v>0</v>
      </c>
      <c r="J1997" s="28">
        <v>0</v>
      </c>
      <c r="K1997" s="28">
        <v>0</v>
      </c>
      <c r="L1997" s="28">
        <v>0</v>
      </c>
      <c r="M1997" s="28">
        <v>0</v>
      </c>
      <c r="N1997" s="28">
        <v>0</v>
      </c>
      <c r="O1997" s="28">
        <v>0</v>
      </c>
      <c r="P1997" s="28">
        <v>0</v>
      </c>
      <c r="Q1997" s="28">
        <v>0</v>
      </c>
      <c r="R1997" s="28">
        <v>0</v>
      </c>
      <c r="S1997" s="93">
        <v>0</v>
      </c>
      <c r="T1997" s="93">
        <f>_xlfn.XLOOKUP(B1997,'[3]Nur des jours'!$B:$B,'[3]Nur des jours'!$U:$U,"")</f>
        <v>0</v>
      </c>
      <c r="U1997" s="93">
        <v>0</v>
      </c>
      <c r="V1997" s="93">
        <v>0</v>
      </c>
      <c r="W1997" s="93">
        <v>0</v>
      </c>
      <c r="X1997" s="93">
        <v>0</v>
      </c>
      <c r="Y1997" s="93">
        <v>0</v>
      </c>
      <c r="Z1997" s="93">
        <v>0</v>
      </c>
      <c r="AA1997" s="93">
        <v>0</v>
      </c>
      <c r="AB1997" s="93">
        <v>0</v>
      </c>
      <c r="AC1997" s="93"/>
      <c r="AD1997" s="93">
        <v>0</v>
      </c>
      <c r="AE1997" s="93">
        <v>0</v>
      </c>
      <c r="AF1997" s="93">
        <v>0</v>
      </c>
      <c r="AG1997" s="93"/>
      <c r="AH1997" s="93">
        <v>0</v>
      </c>
      <c r="AI1997" s="93">
        <v>0</v>
      </c>
      <c r="AJ1997" s="93">
        <v>0</v>
      </c>
      <c r="AK1997" s="93">
        <v>0</v>
      </c>
      <c r="AL1997" s="93">
        <v>0</v>
      </c>
      <c r="AM1997" s="49" t="s">
        <v>5559</v>
      </c>
      <c r="AN1997" s="49"/>
      <c r="AO1997" s="48" t="str" cm="1">
        <f t="array" ref="AO1997">IFERROR(_xlfn.IFS(
AQ1997="MPR ISSUE","PDH",
AQ1997="BSS Hardware Issue","BSS",
AQ1997="Sites strategiques, MLL, Pylone, etc.","ENVTECH",
AQ1997="AKTIVCO DEFAUT GE &amp; POWER Cabinet","AKTIVCO",
AQ1997="AKTIVCO Coupure ENEO &amp; Baisse de tension","AKTIVCO GRID ONLY",
AQ1997="Coupure ENEO &amp; Baisse de tension","IHS GRID ONLY",
AQ1997="Defaut GE &amp; POWER Cabinet","IHS",
AQ1997="Sharing","Partners",
AQ1997="Sites strategiques &amp; DataCenter","SST &amp; DC",
AQ1997="Exclu","Exclu",
AQ1997="SAT","SAT",
AQ1997="SPARE-ISSUE","SPARE-ISSUE",
AQ1997="Fiber CAmtel","TRANS_FO_CAMTEL",
AQ1997="Fiber AOF","Fiber AOF",
AQ1997="Projet OCM (HUAWEI)","TRAVAUX-HUAWEI",
AQ1997="Projet OCM (NOKIA)","TRAVAUX-NOKIA",
AQ1997="ACCESS-ISSUE","ACCESS-ISSUE",
AQ1997="Projet OCM (ZTE, NOKIA, autres projets)","TRAVAUX OCM",
AQ1997="No root CAuse","No root cause",
AQ1997="ODU HS","PDH",
AQ1997="IP &amp; VLAN","PDH",
AQ1997="Warehouse HUAWEI","SPARE-ISSUE",
AQ1997="SPARE-HS","SPARE-ISSUE",
AQ1997="Power Telco","BSS",AQ1997="no impacts","no impacts"
),"")</f>
        <v>No root cause</v>
      </c>
      <c r="AP1997" s="48" t="str" cm="1">
        <f t="array" ref="AP1997">IFERROR(_xlfn.IFS(
AQ1997="MPR ISSUE","TX ISSUE",
AQ1997="BSS Hardware Issue","RAN ISSUE",
AQ1997="Sites strategiques, MLL, Pylone, etc.","ENVTECH",
AQ1997="AKTIVCO DEFAUT GE &amp; POWER Cabinet","POWER ISSUE",
AQ1997="AKTIVCO Coupure ENEO &amp; Baisse de tension","POWER ISSUE",
AQ1997="Coupure ENEO &amp; Baisse de tension","POWER ISSUE",
AQ1997="Defaut GE &amp; POWER Cabinet","POWER ISSUE",
AQ1997="Sharing","POWER ISSUE",
AQ1997="Sites strategiques &amp; DataCenter","POWER ISSUE",
AQ1997="Exclu","Exclu",
AQ1997="SAT","TX ISSUE",
AQ1997="SPARE-ISSUE","SPARE-ISSUE",
AQ1997="Fiber CAmtel","TX ISSUE",
AQ1997="Fiber AOF","TX ISSUE",
AQ1997="Projet OCM (HUAWEI)","TRAVAUX-HUAWEI",
AQ1997="Projet OCM (NOKIA)","TRAVAUX -NOKIA",
AQ1997="ACCESS-ISSUE","ACCESS-ISSUE",
AQ1997="Projet OCM (ZTE, NOKIA, autres projets)","TRAVAUX OCM",
AQ1997="No root CAuse","No root cause",
AQ1997="ODU HS","TX ISSUE",
AQ1997="IP &amp; VLAN","TX ISSUE",
AQ1997="Warehouse HUAWEI","SPARE-ISSUE",
AQ1997="SPARE-HS","SPARE-ISSUE",
AQ1997="Power Telco","RAN ISSUE",AQ1997="no impacts","no impacts"
),"")</f>
        <v>No root cause</v>
      </c>
      <c r="AQ1997" s="127" t="s">
        <v>5344</v>
      </c>
      <c r="AR1997" s="48" t="str" cm="1">
        <f t="array" ref="AR1997">IFERROR(_xlfn.IFS(
AQ1997="MPR ISSUE","ACTIVE",
AQ1997="BSS Hardware Issue","ACTIVE",
AQ1997="Sites strategiques, MLL, Pylone, etc.","PASSIVE",
AQ1997="AKTIVCO DEFAUT GE &amp; POWER Cabinet","PASSIVE",
AQ1997="AKTIVCO Coupure ENEO &amp; Baisse de tension","PASSIVE",
AQ1997="Coupure ENEO &amp; Baisse de tension","PASSIVE",
AQ1997="Defaut GE &amp; POWER Cabinet","PASSIVE",
AQ1997="Sharing","PASSIVE",
AQ1997="Sites strategiques &amp; DataCenter","PASSIVE",
AQ1997="Exclu","Exclu",
AQ1997="SAT","ACTIVE",
AQ1997="SPARE-ISSUE","SPARE-ISSUE",
AQ1997="Fiber CAmtel","ACTIVE",
AQ1997="Fiber AOF","ACTIVE",
AQ1997="Projet OCM (HUAWEI)","PLANNED WORKS",
AQ1997="Projet OCM (NOKIA)","PLANNED WORKS",
AQ1997="ACCESS-ISSUE","ACCESS-ISSUE",
AQ1997="Projet OCM (ZTE, NOKIA, autres projets)","PLANNED WORKS",
AQ1997="No root CAuse","No root cause",
AQ1997="ODU HS","ACTIVE",
AQ1997="IP &amp; VLAN","ACTIVE",
AQ1997="Warehouse HUAWEI","SPARE-ISSUE",
AQ1997="SPARE-HS","SPARE-ISSUE",
AQ1997="Power Telco","ACTIVE", AQ1997="no impacts","no impacts"
),"")</f>
        <v>No root cause</v>
      </c>
      <c r="AS1997" s="92" t="s">
        <v>5537</v>
      </c>
      <c r="AT1997" s="98" t="s">
        <v>4000</v>
      </c>
      <c r="AV1997" s="17" t="s">
        <v>5537</v>
      </c>
      <c r="AW1997" s="7" t="s">
        <v>5537</v>
      </c>
      <c r="AX1997" s="6" t="s">
        <v>5537</v>
      </c>
      <c r="AY1997" s="7"/>
      <c r="AZ1997" s="3" t="s">
        <v>5537</v>
      </c>
      <c r="BA1997" s="18" t="s">
        <v>5537</v>
      </c>
      <c r="BB1997" s="18" t="s">
        <v>5537</v>
      </c>
      <c r="BC1997" s="18" t="s">
        <v>5537</v>
      </c>
      <c r="BD1997" s="18" t="s">
        <v>5537</v>
      </c>
      <c r="BE1997" s="18" t="s">
        <v>5537</v>
      </c>
      <c r="BF1997" s="18" t="s">
        <v>5537</v>
      </c>
      <c r="BG1997" s="18" t="s">
        <v>5537</v>
      </c>
      <c r="BH1997" s="18" t="s">
        <v>5537</v>
      </c>
      <c r="BI1997" s="18" t="s">
        <v>5537</v>
      </c>
      <c r="BJ1997" s="18" t="s">
        <v>5537</v>
      </c>
      <c r="BK1997" s="18" t="s">
        <v>5537</v>
      </c>
      <c r="BL1997" s="9" t="s">
        <v>5537</v>
      </c>
      <c r="BM1997" s="14" t="s">
        <v>5537</v>
      </c>
      <c r="BN1997" s="14" t="s">
        <v>5537</v>
      </c>
      <c r="BO1997" s="14" t="str">
        <f>_xlfn.XLOOKUP(B1997,'[4]cell downs 18042026 17h'!$B:$B,'[4]cell downs 18042026 17h'!$B:$B,"")</f>
        <v/>
      </c>
      <c r="BP1997" s="14" t="str">
        <f>_xlfn.XLOOKUP(B1997,'[5]Cells Huawei 19042026 15h'!$B:$B,'[5]Cells Huawei 19042026 15h'!$B:$B,"")</f>
        <v/>
      </c>
      <c r="BQ1997" s="9" t="str">
        <f>_xlfn.XLOOKUP(B1997,'[6]cells down 19042026 9H40'!$B:$B,'[6]cells down 19042026 9H40'!$B:$B,"")</f>
        <v/>
      </c>
      <c r="BR1997" s="9" t="s">
        <v>5537</v>
      </c>
      <c r="BS1997" s="9" t="s">
        <v>5537</v>
      </c>
      <c r="BT1997" s="108"/>
    </row>
    <row r="1998" spans="1:72" s="9" customFormat="1" x14ac:dyDescent="0.35">
      <c r="A1998" s="1" t="s">
        <v>4002</v>
      </c>
      <c r="B1998" s="8" t="s">
        <v>4003</v>
      </c>
      <c r="C1998" s="3" t="str">
        <f>_xlfn.XLOOKUP(B1998,'[1]daily break down'!$D:$D,'[1]daily break down'!$E:$E,"")</f>
        <v>LITTORAL</v>
      </c>
      <c r="D1998" s="1" t="s">
        <v>21</v>
      </c>
      <c r="E1998" s="1" t="s">
        <v>122</v>
      </c>
      <c r="F1998" s="3" t="s">
        <v>31</v>
      </c>
      <c r="G1998" s="1" t="s">
        <v>4004</v>
      </c>
      <c r="H1998" s="34" t="str">
        <f>_xlfn.XLOOKUP(B1998,[2]CALCULATION!$B:$B,[2]CALCULATION!$H:$H,"")</f>
        <v>ZTE</v>
      </c>
      <c r="I1998" s="28">
        <v>0</v>
      </c>
      <c r="J1998" s="28">
        <v>0</v>
      </c>
      <c r="K1998" s="28">
        <v>0</v>
      </c>
      <c r="L1998" s="28">
        <v>0</v>
      </c>
      <c r="M1998" s="28">
        <v>0</v>
      </c>
      <c r="N1998" s="28">
        <v>0</v>
      </c>
      <c r="O1998" s="28">
        <v>0</v>
      </c>
      <c r="P1998" s="28">
        <v>0</v>
      </c>
      <c r="Q1998" s="28">
        <v>0</v>
      </c>
      <c r="R1998" s="28">
        <v>0</v>
      </c>
      <c r="S1998" s="93">
        <v>0</v>
      </c>
      <c r="T1998" s="93">
        <f>_xlfn.XLOOKUP(B1998,'[3]Nur des jours'!$B:$B,'[3]Nur des jours'!$U:$U,"")</f>
        <v>0</v>
      </c>
      <c r="U1998" s="93">
        <v>0</v>
      </c>
      <c r="V1998" s="93">
        <v>0</v>
      </c>
      <c r="W1998" s="93">
        <v>0</v>
      </c>
      <c r="X1998" s="93">
        <v>0</v>
      </c>
      <c r="Y1998" s="93">
        <v>0</v>
      </c>
      <c r="Z1998" s="93">
        <v>0</v>
      </c>
      <c r="AA1998" s="93">
        <v>0</v>
      </c>
      <c r="AB1998" s="93">
        <v>0</v>
      </c>
      <c r="AC1998" s="93"/>
      <c r="AD1998" s="93">
        <v>0</v>
      </c>
      <c r="AE1998" s="93">
        <v>0</v>
      </c>
      <c r="AF1998" s="93">
        <v>0</v>
      </c>
      <c r="AG1998" s="93"/>
      <c r="AH1998" s="93">
        <v>0</v>
      </c>
      <c r="AI1998" s="93">
        <v>0</v>
      </c>
      <c r="AJ1998" s="93">
        <v>0</v>
      </c>
      <c r="AK1998" s="93">
        <v>0</v>
      </c>
      <c r="AL1998" s="93">
        <v>0</v>
      </c>
      <c r="AM1998" s="49" t="s">
        <v>5559</v>
      </c>
      <c r="AN1998" s="49"/>
      <c r="AO1998" s="48" t="str" cm="1">
        <f t="array" ref="AO1998">IFERROR(_xlfn.IFS(
AQ1998="MPR ISSUE","PDH",
AQ1998="BSS Hardware Issue","BSS",
AQ1998="Sites strategiques, MLL, Pylone, etc.","ENVTECH",
AQ1998="AKTIVCO DEFAUT GE &amp; POWER Cabinet","AKTIVCO",
AQ1998="AKTIVCO Coupure ENEO &amp; Baisse de tension","AKTIVCO GRID ONLY",
AQ1998="Coupure ENEO &amp; Baisse de tension","IHS GRID ONLY",
AQ1998="Defaut GE &amp; POWER Cabinet","IHS",
AQ1998="Sharing","Partners",
AQ1998="Sites strategiques &amp; DataCenter","SST &amp; DC",
AQ1998="Exclu","Exclu",
AQ1998="SAT","SAT",
AQ1998="SPARE-ISSUE","SPARE-ISSUE",
AQ1998="Fiber CAmtel","TRANS_FO_CAMTEL",
AQ1998="Fiber AOF","Fiber AOF",
AQ1998="Projet OCM (HUAWEI)","TRAVAUX-HUAWEI",
AQ1998="Projet OCM (NOKIA)","TRAVAUX-NOKIA",
AQ1998="ACCESS-ISSUE","ACCESS-ISSUE",
AQ1998="Projet OCM (ZTE, NOKIA, autres projets)","TRAVAUX OCM",
AQ1998="No root CAuse","No root cause",
AQ1998="ODU HS","PDH",
AQ1998="IP &amp; VLAN","PDH",
AQ1998="Warehouse HUAWEI","SPARE-ISSUE",
AQ1998="SPARE-HS","SPARE-ISSUE",
AQ1998="Power Telco","BSS",AQ1998="no impacts","no impacts"
),"")</f>
        <v>No root cause</v>
      </c>
      <c r="AP1998" s="48" t="str" cm="1">
        <f t="array" ref="AP1998">IFERROR(_xlfn.IFS(
AQ1998="MPR ISSUE","TX ISSUE",
AQ1998="BSS Hardware Issue","RAN ISSUE",
AQ1998="Sites strategiques, MLL, Pylone, etc.","ENVTECH",
AQ1998="AKTIVCO DEFAUT GE &amp; POWER Cabinet","POWER ISSUE",
AQ1998="AKTIVCO Coupure ENEO &amp; Baisse de tension","POWER ISSUE",
AQ1998="Coupure ENEO &amp; Baisse de tension","POWER ISSUE",
AQ1998="Defaut GE &amp; POWER Cabinet","POWER ISSUE",
AQ1998="Sharing","POWER ISSUE",
AQ1998="Sites strategiques &amp; DataCenter","POWER ISSUE",
AQ1998="Exclu","Exclu",
AQ1998="SAT","TX ISSUE",
AQ1998="SPARE-ISSUE","SPARE-ISSUE",
AQ1998="Fiber CAmtel","TX ISSUE",
AQ1998="Fiber AOF","TX ISSUE",
AQ1998="Projet OCM (HUAWEI)","TRAVAUX-HUAWEI",
AQ1998="Projet OCM (NOKIA)","TRAVAUX -NOKIA",
AQ1998="ACCESS-ISSUE","ACCESS-ISSUE",
AQ1998="Projet OCM (ZTE, NOKIA, autres projets)","TRAVAUX OCM",
AQ1998="No root CAuse","No root cause",
AQ1998="ODU HS","TX ISSUE",
AQ1998="IP &amp; VLAN","TX ISSUE",
AQ1998="Warehouse HUAWEI","SPARE-ISSUE",
AQ1998="SPARE-HS","SPARE-ISSUE",
AQ1998="Power Telco","RAN ISSUE",AQ1998="no impacts","no impacts"
),"")</f>
        <v>No root cause</v>
      </c>
      <c r="AQ1998" s="67" t="s">
        <v>5344</v>
      </c>
      <c r="AR1998" s="48" t="str" cm="1">
        <f t="array" ref="AR1998">IFERROR(_xlfn.IFS(
AQ1998="MPR ISSUE","ACTIVE",
AQ1998="BSS Hardware Issue","ACTIVE",
AQ1998="Sites strategiques, MLL, Pylone, etc.","PASSIVE",
AQ1998="AKTIVCO DEFAUT GE &amp; POWER Cabinet","PASSIVE",
AQ1998="AKTIVCO Coupure ENEO &amp; Baisse de tension","PASSIVE",
AQ1998="Coupure ENEO &amp; Baisse de tension","PASSIVE",
AQ1998="Defaut GE &amp; POWER Cabinet","PASSIVE",
AQ1998="Sharing","PASSIVE",
AQ1998="Sites strategiques &amp; DataCenter","PASSIVE",
AQ1998="Exclu","Exclu",
AQ1998="SAT","ACTIVE",
AQ1998="SPARE-ISSUE","SPARE-ISSUE",
AQ1998="Fiber CAmtel","ACTIVE",
AQ1998="Fiber AOF","ACTIVE",
AQ1998="Projet OCM (HUAWEI)","PLANNED WORKS",
AQ1998="Projet OCM (NOKIA)","PLANNED WORKS",
AQ1998="ACCESS-ISSUE","ACCESS-ISSUE",
AQ1998="Projet OCM (ZTE, NOKIA, autres projets)","PLANNED WORKS",
AQ1998="No root CAuse","No root cause",
AQ1998="ODU HS","ACTIVE",
AQ1998="IP &amp; VLAN","ACTIVE",
AQ1998="Warehouse HUAWEI","SPARE-ISSUE",
AQ1998="SPARE-HS","SPARE-ISSUE",
AQ1998="Power Telco","ACTIVE", AQ1998="no impacts","no impacts"
),"")</f>
        <v>No root cause</v>
      </c>
      <c r="AS1998" s="92" t="s">
        <v>5537</v>
      </c>
      <c r="AT1998" s="98" t="s">
        <v>4003</v>
      </c>
      <c r="AV1998" s="17" t="s">
        <v>5537</v>
      </c>
      <c r="AW1998" s="7" t="s">
        <v>5537</v>
      </c>
      <c r="AX1998" s="6" t="s">
        <v>5537</v>
      </c>
      <c r="AY1998" s="7"/>
      <c r="AZ1998" s="3" t="s">
        <v>5537</v>
      </c>
      <c r="BA1998" s="18" t="s">
        <v>5537</v>
      </c>
      <c r="BB1998" s="18" t="s">
        <v>5537</v>
      </c>
      <c r="BC1998" s="18" t="s">
        <v>5537</v>
      </c>
      <c r="BD1998" s="18" t="s">
        <v>5537</v>
      </c>
      <c r="BE1998" s="18" t="s">
        <v>5537</v>
      </c>
      <c r="BF1998" s="18" t="s">
        <v>5537</v>
      </c>
      <c r="BG1998" s="18" t="s">
        <v>5537</v>
      </c>
      <c r="BH1998" s="18" t="s">
        <v>5537</v>
      </c>
      <c r="BI1998" s="18" t="s">
        <v>5537</v>
      </c>
      <c r="BJ1998" s="18" t="s">
        <v>5537</v>
      </c>
      <c r="BK1998" s="18" t="s">
        <v>5537</v>
      </c>
      <c r="BL1998" s="9" t="s">
        <v>5537</v>
      </c>
      <c r="BM1998" s="14" t="s">
        <v>5537</v>
      </c>
      <c r="BN1998" s="14" t="s">
        <v>5537</v>
      </c>
      <c r="BO1998" s="14" t="str">
        <f>_xlfn.XLOOKUP(B1998,'[4]cell downs 18042026 17h'!$B:$B,'[4]cell downs 18042026 17h'!$B:$B,"")</f>
        <v/>
      </c>
      <c r="BP1998" s="14" t="str">
        <f>_xlfn.XLOOKUP(B1998,'[5]Cells Huawei 19042026 15h'!$B:$B,'[5]Cells Huawei 19042026 15h'!$B:$B,"")</f>
        <v/>
      </c>
      <c r="BQ1998" s="9" t="str">
        <f>_xlfn.XLOOKUP(B1998,'[6]cells down 19042026 9H40'!$B:$B,'[6]cells down 19042026 9H40'!$B:$B,"")</f>
        <v/>
      </c>
      <c r="BR1998" s="9" t="s">
        <v>5537</v>
      </c>
      <c r="BS1998" s="9" t="s">
        <v>12</v>
      </c>
      <c r="BT1998" s="108"/>
    </row>
    <row r="1999" spans="1:72" s="9" customFormat="1" x14ac:dyDescent="0.35">
      <c r="A1999" s="1" t="s">
        <v>4005</v>
      </c>
      <c r="B1999" s="8" t="s">
        <v>4006</v>
      </c>
      <c r="C1999" s="3" t="str">
        <f>_xlfn.XLOOKUP(B1999,'[1]daily break down'!$D:$D,'[1]daily break down'!$E:$E,"")</f>
        <v>CENTRE</v>
      </c>
      <c r="D1999" s="1" t="s">
        <v>21</v>
      </c>
      <c r="E1999" s="1" t="s">
        <v>4007</v>
      </c>
      <c r="F1999" s="3" t="s">
        <v>37</v>
      </c>
      <c r="G1999" s="1" t="s">
        <v>4008</v>
      </c>
      <c r="H1999" s="34" t="str">
        <f>_xlfn.XLOOKUP(B1999,[2]CALCULATION!$B:$B,[2]CALCULATION!$H:$H,"")</f>
        <v>ZTE</v>
      </c>
      <c r="I1999" s="28">
        <v>0</v>
      </c>
      <c r="J1999" s="28">
        <v>0</v>
      </c>
      <c r="K1999" s="28">
        <v>0</v>
      </c>
      <c r="L1999" s="28">
        <v>0</v>
      </c>
      <c r="M1999" s="28">
        <v>0</v>
      </c>
      <c r="N1999" s="28">
        <v>0</v>
      </c>
      <c r="O1999" s="28">
        <v>0</v>
      </c>
      <c r="P1999" s="28">
        <v>0</v>
      </c>
      <c r="Q1999" s="28">
        <v>0</v>
      </c>
      <c r="R1999" s="28">
        <v>0</v>
      </c>
      <c r="S1999" s="93">
        <v>0</v>
      </c>
      <c r="T1999" s="93">
        <f>_xlfn.XLOOKUP(B1999,'[3]Nur des jours'!$B:$B,'[3]Nur des jours'!$U:$U,"")</f>
        <v>0</v>
      </c>
      <c r="U1999" s="93">
        <v>0</v>
      </c>
      <c r="V1999" s="93">
        <v>0</v>
      </c>
      <c r="W1999" s="93">
        <v>0</v>
      </c>
      <c r="X1999" s="93">
        <v>0</v>
      </c>
      <c r="Y1999" s="93">
        <v>0</v>
      </c>
      <c r="Z1999" s="93">
        <v>0</v>
      </c>
      <c r="AA1999" s="93">
        <v>0</v>
      </c>
      <c r="AB1999" s="93">
        <v>0</v>
      </c>
      <c r="AC1999" s="93"/>
      <c r="AD1999" s="93">
        <v>0</v>
      </c>
      <c r="AE1999" s="93">
        <v>0</v>
      </c>
      <c r="AF1999" s="93">
        <v>0</v>
      </c>
      <c r="AG1999" s="93"/>
      <c r="AH1999" s="93">
        <v>0</v>
      </c>
      <c r="AI1999" s="93">
        <v>0</v>
      </c>
      <c r="AJ1999" s="93">
        <v>0</v>
      </c>
      <c r="AK1999" s="93">
        <v>0</v>
      </c>
      <c r="AL1999" s="93">
        <v>0</v>
      </c>
      <c r="AM1999" s="49" t="s">
        <v>5559</v>
      </c>
      <c r="AN1999" s="49"/>
      <c r="AO1999" s="48" t="str" cm="1">
        <f t="array" ref="AO1999">IFERROR(_xlfn.IFS(
AQ1999="MPR ISSUE","PDH",
AQ1999="BSS Hardware Issue","BSS",
AQ1999="Sites strategiques, MLL, Pylone, etc.","ENVTECH",
AQ1999="AKTIVCO DEFAUT GE &amp; POWER Cabinet","AKTIVCO",
AQ1999="AKTIVCO Coupure ENEO &amp; Baisse de tension","AKTIVCO GRID ONLY",
AQ1999="Coupure ENEO &amp; Baisse de tension","IHS GRID ONLY",
AQ1999="Defaut GE &amp; POWER Cabinet","IHS",
AQ1999="Sharing","Partners",
AQ1999="Sites strategiques &amp; DataCenter","SST &amp; DC",
AQ1999="Exclu","Exclu",
AQ1999="SAT","SAT",
AQ1999="SPARE-ISSUE","SPARE-ISSUE",
AQ1999="Fiber CAmtel","TRANS_FO_CAMTEL",
AQ1999="Fiber AOF","Fiber AOF",
AQ1999="Projet OCM (HUAWEI)","TRAVAUX-HUAWEI",
AQ1999="Projet OCM (NOKIA)","TRAVAUX-NOKIA",
AQ1999="ACCESS-ISSUE","ACCESS-ISSUE",
AQ1999="Projet OCM (ZTE, NOKIA, autres projets)","TRAVAUX OCM",
AQ1999="No root CAuse","No root cause",
AQ1999="ODU HS","PDH",
AQ1999="IP &amp; VLAN","PDH",
AQ1999="Warehouse HUAWEI","SPARE-ISSUE",
AQ1999="SPARE-HS","SPARE-ISSUE",
AQ1999="Power Telco","BSS",AQ1999="no impacts","no impacts"
),"")</f>
        <v>No root cause</v>
      </c>
      <c r="AP1999" s="48" t="str" cm="1">
        <f t="array" ref="AP1999">IFERROR(_xlfn.IFS(
AQ1999="MPR ISSUE","TX ISSUE",
AQ1999="BSS Hardware Issue","RAN ISSUE",
AQ1999="Sites strategiques, MLL, Pylone, etc.","ENVTECH",
AQ1999="AKTIVCO DEFAUT GE &amp; POWER Cabinet","POWER ISSUE",
AQ1999="AKTIVCO Coupure ENEO &amp; Baisse de tension","POWER ISSUE",
AQ1999="Coupure ENEO &amp; Baisse de tension","POWER ISSUE",
AQ1999="Defaut GE &amp; POWER Cabinet","POWER ISSUE",
AQ1999="Sharing","POWER ISSUE",
AQ1999="Sites strategiques &amp; DataCenter","POWER ISSUE",
AQ1999="Exclu","Exclu",
AQ1999="SAT","TX ISSUE",
AQ1999="SPARE-ISSUE","SPARE-ISSUE",
AQ1999="Fiber CAmtel","TX ISSUE",
AQ1999="Fiber AOF","TX ISSUE",
AQ1999="Projet OCM (HUAWEI)","TRAVAUX-HUAWEI",
AQ1999="Projet OCM (NOKIA)","TRAVAUX -NOKIA",
AQ1999="ACCESS-ISSUE","ACCESS-ISSUE",
AQ1999="Projet OCM (ZTE, NOKIA, autres projets)","TRAVAUX OCM",
AQ1999="No root CAuse","No root cause",
AQ1999="ODU HS","TX ISSUE",
AQ1999="IP &amp; VLAN","TX ISSUE",
AQ1999="Warehouse HUAWEI","SPARE-ISSUE",
AQ1999="SPARE-HS","SPARE-ISSUE",
AQ1999="Power Telco","RAN ISSUE",AQ1999="no impacts","no impacts"
),"")</f>
        <v>No root cause</v>
      </c>
      <c r="AQ1999" s="67" t="s">
        <v>5344</v>
      </c>
      <c r="AR1999" s="48" t="str" cm="1">
        <f t="array" ref="AR1999">IFERROR(_xlfn.IFS(
AQ1999="MPR ISSUE","ACTIVE",
AQ1999="BSS Hardware Issue","ACTIVE",
AQ1999="Sites strategiques, MLL, Pylone, etc.","PASSIVE",
AQ1999="AKTIVCO DEFAUT GE &amp; POWER Cabinet","PASSIVE",
AQ1999="AKTIVCO Coupure ENEO &amp; Baisse de tension","PASSIVE",
AQ1999="Coupure ENEO &amp; Baisse de tension","PASSIVE",
AQ1999="Defaut GE &amp; POWER Cabinet","PASSIVE",
AQ1999="Sharing","PASSIVE",
AQ1999="Sites strategiques &amp; DataCenter","PASSIVE",
AQ1999="Exclu","Exclu",
AQ1999="SAT","ACTIVE",
AQ1999="SPARE-ISSUE","SPARE-ISSUE",
AQ1999="Fiber CAmtel","ACTIVE",
AQ1999="Fiber AOF","ACTIVE",
AQ1999="Projet OCM (HUAWEI)","PLANNED WORKS",
AQ1999="Projet OCM (NOKIA)","PLANNED WORKS",
AQ1999="ACCESS-ISSUE","ACCESS-ISSUE",
AQ1999="Projet OCM (ZTE, NOKIA, autres projets)","PLANNED WORKS",
AQ1999="No root CAuse","No root cause",
AQ1999="ODU HS","ACTIVE",
AQ1999="IP &amp; VLAN","ACTIVE",
AQ1999="Warehouse HUAWEI","SPARE-ISSUE",
AQ1999="SPARE-HS","SPARE-ISSUE",
AQ1999="Power Telco","ACTIVE", AQ1999="no impacts","no impacts"
),"")</f>
        <v>No root cause</v>
      </c>
      <c r="AS1999" s="92" t="s">
        <v>5537</v>
      </c>
      <c r="AT1999" s="98" t="s">
        <v>4006</v>
      </c>
      <c r="AV1999" s="17" t="s">
        <v>5537</v>
      </c>
      <c r="AW1999" s="7" t="s">
        <v>5537</v>
      </c>
      <c r="AX1999" s="6" t="s">
        <v>5537</v>
      </c>
      <c r="AY1999" s="7"/>
      <c r="AZ1999" s="3" t="s">
        <v>5537</v>
      </c>
      <c r="BA1999" s="18" t="s">
        <v>5537</v>
      </c>
      <c r="BB1999" s="18" t="s">
        <v>5537</v>
      </c>
      <c r="BC1999" s="18" t="s">
        <v>5537</v>
      </c>
      <c r="BD1999" s="18" t="s">
        <v>5537</v>
      </c>
      <c r="BE1999" s="18" t="s">
        <v>5537</v>
      </c>
      <c r="BF1999" s="18" t="s">
        <v>5537</v>
      </c>
      <c r="BG1999" s="18" t="s">
        <v>5537</v>
      </c>
      <c r="BH1999" s="18" t="s">
        <v>5537</v>
      </c>
      <c r="BI1999" s="18" t="s">
        <v>5537</v>
      </c>
      <c r="BJ1999" s="18" t="s">
        <v>5537</v>
      </c>
      <c r="BK1999" s="18" t="s">
        <v>5537</v>
      </c>
      <c r="BL1999" s="9" t="s">
        <v>5537</v>
      </c>
      <c r="BM1999" s="14" t="s">
        <v>5537</v>
      </c>
      <c r="BN1999" s="14" t="s">
        <v>5537</v>
      </c>
      <c r="BO1999" s="14" t="str">
        <f>_xlfn.XLOOKUP(B1999,'[4]cell downs 18042026 17h'!$B:$B,'[4]cell downs 18042026 17h'!$B:$B,"")</f>
        <v/>
      </c>
      <c r="BP1999" s="14" t="str">
        <f>_xlfn.XLOOKUP(B1999,'[5]Cells Huawei 19042026 15h'!$B:$B,'[5]Cells Huawei 19042026 15h'!$B:$B,"")</f>
        <v/>
      </c>
      <c r="BQ1999" s="9" t="str">
        <f>_xlfn.XLOOKUP(B1999,'[6]cells down 19042026 9H40'!$B:$B,'[6]cells down 19042026 9H40'!$B:$B,"")</f>
        <v/>
      </c>
      <c r="BR1999" s="9" t="s">
        <v>5537</v>
      </c>
      <c r="BS1999" s="9" t="s">
        <v>302</v>
      </c>
      <c r="BT1999" s="108"/>
    </row>
    <row r="2000" spans="1:72" s="9" customFormat="1" x14ac:dyDescent="0.35">
      <c r="A2000" s="1" t="s">
        <v>4020</v>
      </c>
      <c r="B2000" s="8" t="s">
        <v>4021</v>
      </c>
      <c r="C2000" s="3" t="str">
        <f>_xlfn.XLOOKUP(B2000,'[1]daily break down'!$D:$D,'[1]daily break down'!$E:$E,"")</f>
        <v>CENTRE</v>
      </c>
      <c r="D2000" s="1" t="s">
        <v>11</v>
      </c>
      <c r="E2000" s="1" t="s">
        <v>4022</v>
      </c>
      <c r="F2000" s="3" t="s">
        <v>69</v>
      </c>
      <c r="G2000" s="1" t="s">
        <v>3715</v>
      </c>
      <c r="H2000" s="34" t="str">
        <f>_xlfn.XLOOKUP(B2000,[2]CALCULATION!$B:$B,[2]CALCULATION!$H:$H,"")</f>
        <v>ZTE</v>
      </c>
      <c r="I2000" s="28">
        <v>0</v>
      </c>
      <c r="J2000" s="28">
        <v>0</v>
      </c>
      <c r="K2000" s="28">
        <v>0</v>
      </c>
      <c r="L2000" s="28">
        <v>0</v>
      </c>
      <c r="M2000" s="28">
        <v>0</v>
      </c>
      <c r="N2000" s="28">
        <v>0</v>
      </c>
      <c r="O2000" s="28">
        <v>0</v>
      </c>
      <c r="P2000" s="28">
        <v>0</v>
      </c>
      <c r="Q2000" s="28">
        <v>0</v>
      </c>
      <c r="R2000" s="28">
        <v>0</v>
      </c>
      <c r="S2000" s="93">
        <v>0</v>
      </c>
      <c r="T2000" s="93">
        <f>_xlfn.XLOOKUP(B2000,'[3]Nur des jours'!$B:$B,'[3]Nur des jours'!$U:$U,"")</f>
        <v>0</v>
      </c>
      <c r="U2000" s="93">
        <v>0</v>
      </c>
      <c r="V2000" s="93">
        <v>0</v>
      </c>
      <c r="W2000" s="93">
        <v>0</v>
      </c>
      <c r="X2000" s="93">
        <v>0</v>
      </c>
      <c r="Y2000" s="93">
        <v>0</v>
      </c>
      <c r="Z2000" s="93">
        <v>0</v>
      </c>
      <c r="AA2000" s="93">
        <v>0</v>
      </c>
      <c r="AB2000" s="93">
        <v>0</v>
      </c>
      <c r="AC2000" s="93"/>
      <c r="AD2000" s="93">
        <v>0</v>
      </c>
      <c r="AE2000" s="93">
        <v>0</v>
      </c>
      <c r="AF2000" s="93">
        <v>0</v>
      </c>
      <c r="AG2000" s="93"/>
      <c r="AH2000" s="93">
        <v>0</v>
      </c>
      <c r="AI2000" s="93">
        <v>0</v>
      </c>
      <c r="AJ2000" s="93">
        <v>0</v>
      </c>
      <c r="AK2000" s="93">
        <v>0</v>
      </c>
      <c r="AL2000" s="93">
        <v>0</v>
      </c>
      <c r="AM2000" s="49" t="s">
        <v>5559</v>
      </c>
      <c r="AN2000" s="49"/>
      <c r="AO2000" s="48" t="str" cm="1">
        <f t="array" ref="AO2000">IFERROR(_xlfn.IFS(
AQ2000="MPR ISSUE","PDH",
AQ2000="BSS Hardware Issue","BSS",
AQ2000="Sites strategiques, MLL, Pylone, etc.","ENVTECH",
AQ2000="AKTIVCO DEFAUT GE &amp; POWER Cabinet","AKTIVCO",
AQ2000="AKTIVCO Coupure ENEO &amp; Baisse de tension","AKTIVCO GRID ONLY",
AQ2000="Coupure ENEO &amp; Baisse de tension","IHS GRID ONLY",
AQ2000="Defaut GE &amp; POWER Cabinet","IHS",
AQ2000="Sharing","Partners",
AQ2000="Sites strategiques &amp; DataCenter","SST &amp; DC",
AQ2000="Exclu","Exclu",
AQ2000="SAT","SAT",
AQ2000="SPARE-ISSUE","SPARE-ISSUE",
AQ2000="Fiber CAmtel","TRANS_FO_CAMTEL",
AQ2000="Fiber AOF","Fiber AOF",
AQ2000="Projet OCM (HUAWEI)","TRAVAUX-HUAWEI",
AQ2000="Projet OCM (NOKIA)","TRAVAUX-NOKIA",
AQ2000="ACCESS-ISSUE","ACCESS-ISSUE",
AQ2000="Projet OCM (ZTE, NOKIA, autres projets)","TRAVAUX OCM",
AQ2000="No root CAuse","No root cause",
AQ2000="ODU HS","PDH",
AQ2000="IP &amp; VLAN","PDH",
AQ2000="Warehouse HUAWEI","SPARE-ISSUE",
AQ2000="SPARE-HS","SPARE-ISSUE",
AQ2000="Power Telco","BSS",AQ2000="no impacts","no impacts"
),"")</f>
        <v>No root cause</v>
      </c>
      <c r="AP2000" s="48" t="str" cm="1">
        <f t="array" ref="AP2000">IFERROR(_xlfn.IFS(
AQ2000="MPR ISSUE","TX ISSUE",
AQ2000="BSS Hardware Issue","RAN ISSUE",
AQ2000="Sites strategiques, MLL, Pylone, etc.","ENVTECH",
AQ2000="AKTIVCO DEFAUT GE &amp; POWER Cabinet","POWER ISSUE",
AQ2000="AKTIVCO Coupure ENEO &amp; Baisse de tension","POWER ISSUE",
AQ2000="Coupure ENEO &amp; Baisse de tension","POWER ISSUE",
AQ2000="Defaut GE &amp; POWER Cabinet","POWER ISSUE",
AQ2000="Sharing","POWER ISSUE",
AQ2000="Sites strategiques &amp; DataCenter","POWER ISSUE",
AQ2000="Exclu","Exclu",
AQ2000="SAT","TX ISSUE",
AQ2000="SPARE-ISSUE","SPARE-ISSUE",
AQ2000="Fiber CAmtel","TX ISSUE",
AQ2000="Fiber AOF","TX ISSUE",
AQ2000="Projet OCM (HUAWEI)","TRAVAUX-HUAWEI",
AQ2000="Projet OCM (NOKIA)","TRAVAUX -NOKIA",
AQ2000="ACCESS-ISSUE","ACCESS-ISSUE",
AQ2000="Projet OCM (ZTE, NOKIA, autres projets)","TRAVAUX OCM",
AQ2000="No root CAuse","No root cause",
AQ2000="ODU HS","TX ISSUE",
AQ2000="IP &amp; VLAN","TX ISSUE",
AQ2000="Warehouse HUAWEI","SPARE-ISSUE",
AQ2000="SPARE-HS","SPARE-ISSUE",
AQ2000="Power Telco","RAN ISSUE",AQ2000="no impacts","no impacts"
),"")</f>
        <v>No root cause</v>
      </c>
      <c r="AQ2000" s="127" t="s">
        <v>5344</v>
      </c>
      <c r="AR2000" s="48" t="str" cm="1">
        <f t="array" ref="AR2000">IFERROR(_xlfn.IFS(
AQ2000="MPR ISSUE","ACTIVE",
AQ2000="BSS Hardware Issue","ACTIVE",
AQ2000="Sites strategiques, MLL, Pylone, etc.","PASSIVE",
AQ2000="AKTIVCO DEFAUT GE &amp; POWER Cabinet","PASSIVE",
AQ2000="AKTIVCO Coupure ENEO &amp; Baisse de tension","PASSIVE",
AQ2000="Coupure ENEO &amp; Baisse de tension","PASSIVE",
AQ2000="Defaut GE &amp; POWER Cabinet","PASSIVE",
AQ2000="Sharing","PASSIVE",
AQ2000="Sites strategiques &amp; DataCenter","PASSIVE",
AQ2000="Exclu","Exclu",
AQ2000="SAT","ACTIVE",
AQ2000="SPARE-ISSUE","SPARE-ISSUE",
AQ2000="Fiber CAmtel","ACTIVE",
AQ2000="Fiber AOF","ACTIVE",
AQ2000="Projet OCM (HUAWEI)","PLANNED WORKS",
AQ2000="Projet OCM (NOKIA)","PLANNED WORKS",
AQ2000="ACCESS-ISSUE","ACCESS-ISSUE",
AQ2000="Projet OCM (ZTE, NOKIA, autres projets)","PLANNED WORKS",
AQ2000="No root CAuse","No root cause",
AQ2000="ODU HS","ACTIVE",
AQ2000="IP &amp; VLAN","ACTIVE",
AQ2000="Warehouse HUAWEI","SPARE-ISSUE",
AQ2000="SPARE-HS","SPARE-ISSUE",
AQ2000="Power Telco","ACTIVE", AQ2000="no impacts","no impacts"
),"")</f>
        <v>No root cause</v>
      </c>
      <c r="AS2000" s="92" t="s">
        <v>5537</v>
      </c>
      <c r="AT2000" s="98" t="s">
        <v>4021</v>
      </c>
      <c r="AV2000" s="17" t="s">
        <v>5537</v>
      </c>
      <c r="AW2000" s="7" t="s">
        <v>5537</v>
      </c>
      <c r="AX2000" s="6" t="s">
        <v>5537</v>
      </c>
      <c r="AY2000" s="7"/>
      <c r="AZ2000" s="3" t="s">
        <v>5537</v>
      </c>
      <c r="BA2000" s="18" t="s">
        <v>5537</v>
      </c>
      <c r="BB2000" s="18" t="s">
        <v>5537</v>
      </c>
      <c r="BC2000" s="18" t="s">
        <v>5537</v>
      </c>
      <c r="BD2000" s="18" t="s">
        <v>5537</v>
      </c>
      <c r="BE2000" s="18" t="s">
        <v>5537</v>
      </c>
      <c r="BF2000" s="18" t="s">
        <v>5537</v>
      </c>
      <c r="BG2000" s="18" t="s">
        <v>5537</v>
      </c>
      <c r="BH2000" s="18" t="s">
        <v>5537</v>
      </c>
      <c r="BI2000" s="18" t="s">
        <v>5537</v>
      </c>
      <c r="BJ2000" s="18" t="s">
        <v>5537</v>
      </c>
      <c r="BK2000" s="18" t="s">
        <v>5537</v>
      </c>
      <c r="BL2000" s="9" t="s">
        <v>5537</v>
      </c>
      <c r="BM2000" s="14" t="s">
        <v>5537</v>
      </c>
      <c r="BN2000" s="14" t="s">
        <v>5537</v>
      </c>
      <c r="BO2000" s="14" t="str">
        <f>_xlfn.XLOOKUP(B2000,'[4]cell downs 18042026 17h'!$B:$B,'[4]cell downs 18042026 17h'!$B:$B,"")</f>
        <v/>
      </c>
      <c r="BP2000" s="14" t="str">
        <f>_xlfn.XLOOKUP(B2000,'[5]Cells Huawei 19042026 15h'!$B:$B,'[5]Cells Huawei 19042026 15h'!$B:$B,"")</f>
        <v/>
      </c>
      <c r="BQ2000" s="9" t="str">
        <f>_xlfn.XLOOKUP(B2000,'[6]cells down 19042026 9H40'!$B:$B,'[6]cells down 19042026 9H40'!$B:$B,"")</f>
        <v/>
      </c>
      <c r="BR2000" s="9" t="s">
        <v>4021</v>
      </c>
      <c r="BS2000" s="9" t="s">
        <v>5537</v>
      </c>
      <c r="BT2000" s="108"/>
    </row>
    <row r="2001" spans="1:72" s="9" customFormat="1" x14ac:dyDescent="0.35">
      <c r="A2001" s="1" t="s">
        <v>4025</v>
      </c>
      <c r="B2001" s="8" t="s">
        <v>4026</v>
      </c>
      <c r="C2001" s="3" t="str">
        <f>_xlfn.XLOOKUP(B2001,'[1]daily break down'!$D:$D,'[1]daily break down'!$E:$E,"")</f>
        <v>LITTORAL</v>
      </c>
      <c r="D2001" s="1" t="s">
        <v>11</v>
      </c>
      <c r="E2001" s="1" t="s">
        <v>12</v>
      </c>
      <c r="F2001" s="3" t="s">
        <v>31</v>
      </c>
      <c r="G2001" s="1" t="s">
        <v>4025</v>
      </c>
      <c r="H2001" s="34" t="str">
        <f>_xlfn.XLOOKUP(B2001,[2]CALCULATION!$B:$B,[2]CALCULATION!$H:$H,"")</f>
        <v>ZTE</v>
      </c>
      <c r="I2001" s="28">
        <v>0</v>
      </c>
      <c r="J2001" s="28">
        <v>0</v>
      </c>
      <c r="K2001" s="28">
        <v>0</v>
      </c>
      <c r="L2001" s="28">
        <v>0</v>
      </c>
      <c r="M2001" s="28">
        <v>0</v>
      </c>
      <c r="N2001" s="28">
        <v>0</v>
      </c>
      <c r="O2001" s="28">
        <v>0</v>
      </c>
      <c r="P2001" s="28">
        <v>0</v>
      </c>
      <c r="Q2001" s="28">
        <v>0</v>
      </c>
      <c r="R2001" s="28">
        <v>0</v>
      </c>
      <c r="S2001" s="93">
        <v>0</v>
      </c>
      <c r="T2001" s="93">
        <f>_xlfn.XLOOKUP(B2001,'[3]Nur des jours'!$B:$B,'[3]Nur des jours'!$U:$U,"")</f>
        <v>0</v>
      </c>
      <c r="U2001" s="93">
        <v>0</v>
      </c>
      <c r="V2001" s="93">
        <v>0</v>
      </c>
      <c r="W2001" s="93">
        <v>0</v>
      </c>
      <c r="X2001" s="93">
        <v>0</v>
      </c>
      <c r="Y2001" s="93">
        <v>0</v>
      </c>
      <c r="Z2001" s="93">
        <v>0</v>
      </c>
      <c r="AA2001" s="93">
        <v>0</v>
      </c>
      <c r="AB2001" s="93">
        <v>0</v>
      </c>
      <c r="AC2001" s="93"/>
      <c r="AD2001" s="93">
        <v>0</v>
      </c>
      <c r="AE2001" s="93">
        <v>0</v>
      </c>
      <c r="AF2001" s="93">
        <v>0</v>
      </c>
      <c r="AG2001" s="93"/>
      <c r="AH2001" s="93">
        <v>0</v>
      </c>
      <c r="AI2001" s="93">
        <v>0</v>
      </c>
      <c r="AJ2001" s="93">
        <v>0</v>
      </c>
      <c r="AK2001" s="93">
        <v>0</v>
      </c>
      <c r="AL2001" s="93">
        <v>0</v>
      </c>
      <c r="AM2001" s="49" t="s">
        <v>5559</v>
      </c>
      <c r="AN2001" s="49"/>
      <c r="AO2001" s="48" t="str" cm="1">
        <f t="array" ref="AO2001">IFERROR(_xlfn.IFS(
AQ2001="MPR ISSUE","PDH",
AQ2001="BSS Hardware Issue","BSS",
AQ2001="Sites strategiques, MLL, Pylone, etc.","ENVTECH",
AQ2001="AKTIVCO DEFAUT GE &amp; POWER Cabinet","AKTIVCO",
AQ2001="AKTIVCO Coupure ENEO &amp; Baisse de tension","AKTIVCO GRID ONLY",
AQ2001="Coupure ENEO &amp; Baisse de tension","IHS GRID ONLY",
AQ2001="Defaut GE &amp; POWER Cabinet","IHS",
AQ2001="Sharing","Partners",
AQ2001="Sites strategiques &amp; DataCenter","SST &amp; DC",
AQ2001="Exclu","Exclu",
AQ2001="SAT","SAT",
AQ2001="SPARE-ISSUE","SPARE-ISSUE",
AQ2001="Fiber CAmtel","TRANS_FO_CAMTEL",
AQ2001="Fiber AOF","Fiber AOF",
AQ2001="Projet OCM (HUAWEI)","TRAVAUX-HUAWEI",
AQ2001="Projet OCM (NOKIA)","TRAVAUX-NOKIA",
AQ2001="ACCESS-ISSUE","ACCESS-ISSUE",
AQ2001="Projet OCM (ZTE, NOKIA, autres projets)","TRAVAUX OCM",
AQ2001="No root CAuse","No root cause",
AQ2001="ODU HS","PDH",
AQ2001="IP &amp; VLAN","PDH",
AQ2001="Warehouse HUAWEI","SPARE-ISSUE",
AQ2001="SPARE-HS","SPARE-ISSUE",
AQ2001="Power Telco","BSS",AQ2001="no impacts","no impacts"
),"")</f>
        <v>No root cause</v>
      </c>
      <c r="AP2001" s="48" t="str" cm="1">
        <f t="array" ref="AP2001">IFERROR(_xlfn.IFS(
AQ2001="MPR ISSUE","TX ISSUE",
AQ2001="BSS Hardware Issue","RAN ISSUE",
AQ2001="Sites strategiques, MLL, Pylone, etc.","ENVTECH",
AQ2001="AKTIVCO DEFAUT GE &amp; POWER Cabinet","POWER ISSUE",
AQ2001="AKTIVCO Coupure ENEO &amp; Baisse de tension","POWER ISSUE",
AQ2001="Coupure ENEO &amp; Baisse de tension","POWER ISSUE",
AQ2001="Defaut GE &amp; POWER Cabinet","POWER ISSUE",
AQ2001="Sharing","POWER ISSUE",
AQ2001="Sites strategiques &amp; DataCenter","POWER ISSUE",
AQ2001="Exclu","Exclu",
AQ2001="SAT","TX ISSUE",
AQ2001="SPARE-ISSUE","SPARE-ISSUE",
AQ2001="Fiber CAmtel","TX ISSUE",
AQ2001="Fiber AOF","TX ISSUE",
AQ2001="Projet OCM (HUAWEI)","TRAVAUX-HUAWEI",
AQ2001="Projet OCM (NOKIA)","TRAVAUX -NOKIA",
AQ2001="ACCESS-ISSUE","ACCESS-ISSUE",
AQ2001="Projet OCM (ZTE, NOKIA, autres projets)","TRAVAUX OCM",
AQ2001="No root CAuse","No root cause",
AQ2001="ODU HS","TX ISSUE",
AQ2001="IP &amp; VLAN","TX ISSUE",
AQ2001="Warehouse HUAWEI","SPARE-ISSUE",
AQ2001="SPARE-HS","SPARE-ISSUE",
AQ2001="Power Telco","RAN ISSUE",AQ2001="no impacts","no impacts"
),"")</f>
        <v>No root cause</v>
      </c>
      <c r="AQ2001" s="127" t="s">
        <v>5344</v>
      </c>
      <c r="AR2001" s="48" t="str" cm="1">
        <f t="array" ref="AR2001">IFERROR(_xlfn.IFS(
AQ2001="MPR ISSUE","ACTIVE",
AQ2001="BSS Hardware Issue","ACTIVE",
AQ2001="Sites strategiques, MLL, Pylone, etc.","PASSIVE",
AQ2001="AKTIVCO DEFAUT GE &amp; POWER Cabinet","PASSIVE",
AQ2001="AKTIVCO Coupure ENEO &amp; Baisse de tension","PASSIVE",
AQ2001="Coupure ENEO &amp; Baisse de tension","PASSIVE",
AQ2001="Defaut GE &amp; POWER Cabinet","PASSIVE",
AQ2001="Sharing","PASSIVE",
AQ2001="Sites strategiques &amp; DataCenter","PASSIVE",
AQ2001="Exclu","Exclu",
AQ2001="SAT","ACTIVE",
AQ2001="SPARE-ISSUE","SPARE-ISSUE",
AQ2001="Fiber CAmtel","ACTIVE",
AQ2001="Fiber AOF","ACTIVE",
AQ2001="Projet OCM (HUAWEI)","PLANNED WORKS",
AQ2001="Projet OCM (NOKIA)","PLANNED WORKS",
AQ2001="ACCESS-ISSUE","ACCESS-ISSUE",
AQ2001="Projet OCM (ZTE, NOKIA, autres projets)","PLANNED WORKS",
AQ2001="No root CAuse","No root cause",
AQ2001="ODU HS","ACTIVE",
AQ2001="IP &amp; VLAN","ACTIVE",
AQ2001="Warehouse HUAWEI","SPARE-ISSUE",
AQ2001="SPARE-HS","SPARE-ISSUE",
AQ2001="Power Telco","ACTIVE", AQ2001="no impacts","no impacts"
),"")</f>
        <v>No root cause</v>
      </c>
      <c r="AS2001" s="92" t="s">
        <v>5537</v>
      </c>
      <c r="AT2001" s="98" t="s">
        <v>4026</v>
      </c>
      <c r="AV2001" s="17" t="s">
        <v>5537</v>
      </c>
      <c r="AW2001" s="7" t="s">
        <v>5537</v>
      </c>
      <c r="AX2001" s="6" t="s">
        <v>5537</v>
      </c>
      <c r="AY2001" s="7"/>
      <c r="AZ2001" s="3" t="s">
        <v>5537</v>
      </c>
      <c r="BA2001" s="18" t="s">
        <v>5537</v>
      </c>
      <c r="BB2001" s="18" t="s">
        <v>5537</v>
      </c>
      <c r="BC2001" s="18" t="s">
        <v>5537</v>
      </c>
      <c r="BD2001" s="18" t="s">
        <v>5537</v>
      </c>
      <c r="BE2001" s="18" t="s">
        <v>5537</v>
      </c>
      <c r="BF2001" s="18" t="s">
        <v>5537</v>
      </c>
      <c r="BG2001" s="18" t="s">
        <v>5537</v>
      </c>
      <c r="BH2001" s="18" t="s">
        <v>5537</v>
      </c>
      <c r="BI2001" s="18" t="s">
        <v>5537</v>
      </c>
      <c r="BJ2001" s="18" t="s">
        <v>5537</v>
      </c>
      <c r="BK2001" s="18" t="s">
        <v>5537</v>
      </c>
      <c r="BL2001" s="9" t="s">
        <v>5537</v>
      </c>
      <c r="BM2001" s="14" t="s">
        <v>5537</v>
      </c>
      <c r="BN2001" s="14" t="s">
        <v>5537</v>
      </c>
      <c r="BO2001" s="14" t="str">
        <f>_xlfn.XLOOKUP(B2001,'[4]cell downs 18042026 17h'!$B:$B,'[4]cell downs 18042026 17h'!$B:$B,"")</f>
        <v/>
      </c>
      <c r="BP2001" s="14" t="str">
        <f>_xlfn.XLOOKUP(B2001,'[5]Cells Huawei 19042026 15h'!$B:$B,'[5]Cells Huawei 19042026 15h'!$B:$B,"")</f>
        <v/>
      </c>
      <c r="BQ2001" s="9" t="str">
        <f>_xlfn.XLOOKUP(B2001,'[6]cells down 19042026 9H40'!$B:$B,'[6]cells down 19042026 9H40'!$B:$B,"")</f>
        <v/>
      </c>
      <c r="BR2001" s="9" t="s">
        <v>4026</v>
      </c>
      <c r="BS2001" s="9" t="s">
        <v>5537</v>
      </c>
      <c r="BT2001" s="108"/>
    </row>
    <row r="2002" spans="1:72" s="9" customFormat="1" x14ac:dyDescent="0.35">
      <c r="A2002" s="1" t="s">
        <v>4004</v>
      </c>
      <c r="B2002" s="8" t="s">
        <v>4035</v>
      </c>
      <c r="C2002" s="3" t="str">
        <f>_xlfn.XLOOKUP(B2002,'[1]daily break down'!$D:$D,'[1]daily break down'!$E:$E,"")</f>
        <v>LITTORAL</v>
      </c>
      <c r="D2002" s="1" t="s">
        <v>11</v>
      </c>
      <c r="E2002" s="1" t="s">
        <v>318</v>
      </c>
      <c r="F2002" s="3" t="s">
        <v>31</v>
      </c>
      <c r="G2002" s="1" t="s">
        <v>4004</v>
      </c>
      <c r="H2002" s="34" t="str">
        <f>_xlfn.XLOOKUP(B2002,[2]CALCULATION!$B:$B,[2]CALCULATION!$H:$H,"")</f>
        <v>ZTE</v>
      </c>
      <c r="I2002" s="28">
        <v>0</v>
      </c>
      <c r="J2002" s="28">
        <v>0</v>
      </c>
      <c r="K2002" s="28">
        <v>0</v>
      </c>
      <c r="L2002" s="28">
        <v>0</v>
      </c>
      <c r="M2002" s="28">
        <v>0</v>
      </c>
      <c r="N2002" s="28">
        <v>0</v>
      </c>
      <c r="O2002" s="28">
        <v>0</v>
      </c>
      <c r="P2002" s="28">
        <v>0</v>
      </c>
      <c r="Q2002" s="28">
        <v>0</v>
      </c>
      <c r="R2002" s="28">
        <v>0</v>
      </c>
      <c r="S2002" s="93">
        <v>0</v>
      </c>
      <c r="T2002" s="93">
        <f>_xlfn.XLOOKUP(B2002,'[3]Nur des jours'!$B:$B,'[3]Nur des jours'!$U:$U,"")</f>
        <v>0</v>
      </c>
      <c r="U2002" s="93">
        <v>0</v>
      </c>
      <c r="V2002" s="93">
        <v>0</v>
      </c>
      <c r="W2002" s="93">
        <v>0</v>
      </c>
      <c r="X2002" s="93">
        <v>0</v>
      </c>
      <c r="Y2002" s="93">
        <v>0</v>
      </c>
      <c r="Z2002" s="93">
        <v>0</v>
      </c>
      <c r="AA2002" s="93">
        <v>0</v>
      </c>
      <c r="AB2002" s="93">
        <v>0</v>
      </c>
      <c r="AC2002" s="93"/>
      <c r="AD2002" s="93">
        <v>0</v>
      </c>
      <c r="AE2002" s="93">
        <v>0</v>
      </c>
      <c r="AF2002" s="93">
        <v>0</v>
      </c>
      <c r="AG2002" s="93"/>
      <c r="AH2002" s="93">
        <v>0</v>
      </c>
      <c r="AI2002" s="93">
        <v>0</v>
      </c>
      <c r="AJ2002" s="93">
        <v>0</v>
      </c>
      <c r="AK2002" s="93">
        <v>0</v>
      </c>
      <c r="AL2002" s="93">
        <v>0</v>
      </c>
      <c r="AM2002" s="49" t="s">
        <v>5559</v>
      </c>
      <c r="AN2002" s="49"/>
      <c r="AO2002" s="48" t="str" cm="1">
        <f t="array" ref="AO2002">IFERROR(_xlfn.IFS(
AQ2002="MPR ISSUE","PDH",
AQ2002="BSS Hardware Issue","BSS",
AQ2002="Sites strategiques, MLL, Pylone, etc.","ENVTECH",
AQ2002="AKTIVCO DEFAUT GE &amp; POWER Cabinet","AKTIVCO",
AQ2002="AKTIVCO Coupure ENEO &amp; Baisse de tension","AKTIVCO GRID ONLY",
AQ2002="Coupure ENEO &amp; Baisse de tension","IHS GRID ONLY",
AQ2002="Defaut GE &amp; POWER Cabinet","IHS",
AQ2002="Sharing","Partners",
AQ2002="Sites strategiques &amp; DataCenter","SST &amp; DC",
AQ2002="Exclu","Exclu",
AQ2002="SAT","SAT",
AQ2002="SPARE-ISSUE","SPARE-ISSUE",
AQ2002="Fiber CAmtel","TRANS_FO_CAMTEL",
AQ2002="Fiber AOF","Fiber AOF",
AQ2002="Projet OCM (HUAWEI)","TRAVAUX-HUAWEI",
AQ2002="Projet OCM (NOKIA)","TRAVAUX-NOKIA",
AQ2002="ACCESS-ISSUE","ACCESS-ISSUE",
AQ2002="Projet OCM (ZTE, NOKIA, autres projets)","TRAVAUX OCM",
AQ2002="No root CAuse","No root cause",
AQ2002="ODU HS","PDH",
AQ2002="IP &amp; VLAN","PDH",
AQ2002="Warehouse HUAWEI","SPARE-ISSUE",
AQ2002="SPARE-HS","SPARE-ISSUE",
AQ2002="Power Telco","BSS",AQ2002="no impacts","no impacts"
),"")</f>
        <v>No root cause</v>
      </c>
      <c r="AP2002" s="48" t="str" cm="1">
        <f t="array" ref="AP2002">IFERROR(_xlfn.IFS(
AQ2002="MPR ISSUE","TX ISSUE",
AQ2002="BSS Hardware Issue","RAN ISSUE",
AQ2002="Sites strategiques, MLL, Pylone, etc.","ENVTECH",
AQ2002="AKTIVCO DEFAUT GE &amp; POWER Cabinet","POWER ISSUE",
AQ2002="AKTIVCO Coupure ENEO &amp; Baisse de tension","POWER ISSUE",
AQ2002="Coupure ENEO &amp; Baisse de tension","POWER ISSUE",
AQ2002="Defaut GE &amp; POWER Cabinet","POWER ISSUE",
AQ2002="Sharing","POWER ISSUE",
AQ2002="Sites strategiques &amp; DataCenter","POWER ISSUE",
AQ2002="Exclu","Exclu",
AQ2002="SAT","TX ISSUE",
AQ2002="SPARE-ISSUE","SPARE-ISSUE",
AQ2002="Fiber CAmtel","TX ISSUE",
AQ2002="Fiber AOF","TX ISSUE",
AQ2002="Projet OCM (HUAWEI)","TRAVAUX-HUAWEI",
AQ2002="Projet OCM (NOKIA)","TRAVAUX -NOKIA",
AQ2002="ACCESS-ISSUE","ACCESS-ISSUE",
AQ2002="Projet OCM (ZTE, NOKIA, autres projets)","TRAVAUX OCM",
AQ2002="No root CAuse","No root cause",
AQ2002="ODU HS","TX ISSUE",
AQ2002="IP &amp; VLAN","TX ISSUE",
AQ2002="Warehouse HUAWEI","SPARE-ISSUE",
AQ2002="SPARE-HS","SPARE-ISSUE",
AQ2002="Power Telco","RAN ISSUE",AQ2002="no impacts","no impacts"
),"")</f>
        <v>No root cause</v>
      </c>
      <c r="AQ2002" s="127" t="s">
        <v>5344</v>
      </c>
      <c r="AR2002" s="48" t="str" cm="1">
        <f t="array" ref="AR2002">IFERROR(_xlfn.IFS(
AQ2002="MPR ISSUE","ACTIVE",
AQ2002="BSS Hardware Issue","ACTIVE",
AQ2002="Sites strategiques, MLL, Pylone, etc.","PASSIVE",
AQ2002="AKTIVCO DEFAUT GE &amp; POWER Cabinet","PASSIVE",
AQ2002="AKTIVCO Coupure ENEO &amp; Baisse de tension","PASSIVE",
AQ2002="Coupure ENEO &amp; Baisse de tension","PASSIVE",
AQ2002="Defaut GE &amp; POWER Cabinet","PASSIVE",
AQ2002="Sharing","PASSIVE",
AQ2002="Sites strategiques &amp; DataCenter","PASSIVE",
AQ2002="Exclu","Exclu",
AQ2002="SAT","ACTIVE",
AQ2002="SPARE-ISSUE","SPARE-ISSUE",
AQ2002="Fiber CAmtel","ACTIVE",
AQ2002="Fiber AOF","ACTIVE",
AQ2002="Projet OCM (HUAWEI)","PLANNED WORKS",
AQ2002="Projet OCM (NOKIA)","PLANNED WORKS",
AQ2002="ACCESS-ISSUE","ACCESS-ISSUE",
AQ2002="Projet OCM (ZTE, NOKIA, autres projets)","PLANNED WORKS",
AQ2002="No root CAuse","No root cause",
AQ2002="ODU HS","ACTIVE",
AQ2002="IP &amp; VLAN","ACTIVE",
AQ2002="Warehouse HUAWEI","SPARE-ISSUE",
AQ2002="SPARE-HS","SPARE-ISSUE",
AQ2002="Power Telco","ACTIVE", AQ2002="no impacts","no impacts"
),"")</f>
        <v>No root cause</v>
      </c>
      <c r="AS2002" s="92" t="s">
        <v>5537</v>
      </c>
      <c r="AT2002" s="98" t="s">
        <v>4035</v>
      </c>
      <c r="AV2002" s="17" t="s">
        <v>5537</v>
      </c>
      <c r="AW2002" s="7" t="s">
        <v>5537</v>
      </c>
      <c r="AX2002" s="6" t="s">
        <v>5537</v>
      </c>
      <c r="AY2002" s="7"/>
      <c r="AZ2002" s="3" t="s">
        <v>5537</v>
      </c>
      <c r="BA2002" s="18" t="s">
        <v>5537</v>
      </c>
      <c r="BB2002" s="18" t="s">
        <v>5537</v>
      </c>
      <c r="BC2002" s="18" t="s">
        <v>5537</v>
      </c>
      <c r="BD2002" s="18" t="s">
        <v>5537</v>
      </c>
      <c r="BE2002" s="18" t="s">
        <v>5537</v>
      </c>
      <c r="BF2002" s="18" t="s">
        <v>5537</v>
      </c>
      <c r="BG2002" s="18" t="s">
        <v>5537</v>
      </c>
      <c r="BH2002" s="18" t="s">
        <v>5537</v>
      </c>
      <c r="BI2002" s="18" t="s">
        <v>5537</v>
      </c>
      <c r="BJ2002" s="18" t="s">
        <v>5537</v>
      </c>
      <c r="BK2002" s="18" t="s">
        <v>5537</v>
      </c>
      <c r="BL2002" s="9" t="s">
        <v>5537</v>
      </c>
      <c r="BM2002" s="14" t="s">
        <v>5537</v>
      </c>
      <c r="BN2002" s="14" t="s">
        <v>5537</v>
      </c>
      <c r="BO2002" s="14" t="str">
        <f>_xlfn.XLOOKUP(B2002,'[4]cell downs 18042026 17h'!$B:$B,'[4]cell downs 18042026 17h'!$B:$B,"")</f>
        <v/>
      </c>
      <c r="BP2002" s="14" t="str">
        <f>_xlfn.XLOOKUP(B2002,'[5]Cells Huawei 19042026 15h'!$B:$B,'[5]Cells Huawei 19042026 15h'!$B:$B,"")</f>
        <v/>
      </c>
      <c r="BQ2002" s="9" t="str">
        <f>_xlfn.XLOOKUP(B2002,'[6]cells down 19042026 9H40'!$B:$B,'[6]cells down 19042026 9H40'!$B:$B,"")</f>
        <v/>
      </c>
      <c r="BR2002" s="9" t="s">
        <v>4035</v>
      </c>
      <c r="BS2002" s="9" t="s">
        <v>12</v>
      </c>
      <c r="BT2002" s="108"/>
    </row>
    <row r="2003" spans="1:72" s="9" customFormat="1" x14ac:dyDescent="0.35">
      <c r="A2003" s="1" t="s">
        <v>4036</v>
      </c>
      <c r="B2003" s="8" t="s">
        <v>4037</v>
      </c>
      <c r="C2003" s="3" t="str">
        <f>_xlfn.XLOOKUP(B2003,'[1]daily break down'!$D:$D,'[1]daily break down'!$E:$E,"")</f>
        <v>CENTRE</v>
      </c>
      <c r="D2003" s="1" t="s">
        <v>11</v>
      </c>
      <c r="E2003" s="1" t="s">
        <v>12</v>
      </c>
      <c r="F2003" s="3" t="s">
        <v>37</v>
      </c>
      <c r="G2003" s="1" t="s">
        <v>4038</v>
      </c>
      <c r="H2003" s="34" t="str">
        <f>_xlfn.XLOOKUP(B2003,[2]CALCULATION!$B:$B,[2]CALCULATION!$H:$H,"")</f>
        <v>ZTE</v>
      </c>
      <c r="I2003" s="28">
        <v>0</v>
      </c>
      <c r="J2003" s="28">
        <v>0</v>
      </c>
      <c r="K2003" s="28">
        <v>0</v>
      </c>
      <c r="L2003" s="28">
        <v>0</v>
      </c>
      <c r="M2003" s="28">
        <v>0</v>
      </c>
      <c r="N2003" s="28">
        <v>0</v>
      </c>
      <c r="O2003" s="28">
        <v>0</v>
      </c>
      <c r="P2003" s="28">
        <v>0</v>
      </c>
      <c r="Q2003" s="28">
        <v>0</v>
      </c>
      <c r="R2003" s="28">
        <v>0</v>
      </c>
      <c r="S2003" s="93">
        <v>0</v>
      </c>
      <c r="T2003" s="93">
        <f>_xlfn.XLOOKUP(B2003,'[3]Nur des jours'!$B:$B,'[3]Nur des jours'!$U:$U,"")</f>
        <v>0</v>
      </c>
      <c r="U2003" s="93">
        <v>0</v>
      </c>
      <c r="V2003" s="93">
        <v>0</v>
      </c>
      <c r="W2003" s="93">
        <v>0</v>
      </c>
      <c r="X2003" s="93">
        <v>0</v>
      </c>
      <c r="Y2003" s="93">
        <v>0</v>
      </c>
      <c r="Z2003" s="93">
        <v>0</v>
      </c>
      <c r="AA2003" s="93">
        <v>0</v>
      </c>
      <c r="AB2003" s="93">
        <v>0</v>
      </c>
      <c r="AC2003" s="93"/>
      <c r="AD2003" s="93">
        <v>0</v>
      </c>
      <c r="AE2003" s="93">
        <v>0</v>
      </c>
      <c r="AF2003" s="93">
        <v>0</v>
      </c>
      <c r="AG2003" s="93"/>
      <c r="AH2003" s="93">
        <v>0</v>
      </c>
      <c r="AI2003" s="93">
        <v>0</v>
      </c>
      <c r="AJ2003" s="93">
        <v>0</v>
      </c>
      <c r="AK2003" s="93">
        <v>0</v>
      </c>
      <c r="AL2003" s="93">
        <v>0</v>
      </c>
      <c r="AM2003" s="49" t="s">
        <v>5559</v>
      </c>
      <c r="AN2003" s="49"/>
      <c r="AO2003" s="48" t="str" cm="1">
        <f t="array" ref="AO2003">IFERROR(_xlfn.IFS(
AQ2003="MPR ISSUE","PDH",
AQ2003="BSS Hardware Issue","BSS",
AQ2003="Sites strategiques, MLL, Pylone, etc.","ENVTECH",
AQ2003="AKTIVCO DEFAUT GE &amp; POWER Cabinet","AKTIVCO",
AQ2003="AKTIVCO Coupure ENEO &amp; Baisse de tension","AKTIVCO GRID ONLY",
AQ2003="Coupure ENEO &amp; Baisse de tension","IHS GRID ONLY",
AQ2003="Defaut GE &amp; POWER Cabinet","IHS",
AQ2003="Sharing","Partners",
AQ2003="Sites strategiques &amp; DataCenter","SST &amp; DC",
AQ2003="Exclu","Exclu",
AQ2003="SAT","SAT",
AQ2003="SPARE-ISSUE","SPARE-ISSUE",
AQ2003="Fiber CAmtel","TRANS_FO_CAMTEL",
AQ2003="Fiber AOF","Fiber AOF",
AQ2003="Projet OCM (HUAWEI)","TRAVAUX-HUAWEI",
AQ2003="Projet OCM (NOKIA)","TRAVAUX-NOKIA",
AQ2003="ACCESS-ISSUE","ACCESS-ISSUE",
AQ2003="Projet OCM (ZTE, NOKIA, autres projets)","TRAVAUX OCM",
AQ2003="No root CAuse","No root cause",
AQ2003="ODU HS","PDH",
AQ2003="IP &amp; VLAN","PDH",
AQ2003="Warehouse HUAWEI","SPARE-ISSUE",
AQ2003="SPARE-HS","SPARE-ISSUE",
AQ2003="Power Telco","BSS",AQ2003="no impacts","no impacts"
),"")</f>
        <v>No root cause</v>
      </c>
      <c r="AP2003" s="48" t="str" cm="1">
        <f t="array" ref="AP2003">IFERROR(_xlfn.IFS(
AQ2003="MPR ISSUE","TX ISSUE",
AQ2003="BSS Hardware Issue","RAN ISSUE",
AQ2003="Sites strategiques, MLL, Pylone, etc.","ENVTECH",
AQ2003="AKTIVCO DEFAUT GE &amp; POWER Cabinet","POWER ISSUE",
AQ2003="AKTIVCO Coupure ENEO &amp; Baisse de tension","POWER ISSUE",
AQ2003="Coupure ENEO &amp; Baisse de tension","POWER ISSUE",
AQ2003="Defaut GE &amp; POWER Cabinet","POWER ISSUE",
AQ2003="Sharing","POWER ISSUE",
AQ2003="Sites strategiques &amp; DataCenter","POWER ISSUE",
AQ2003="Exclu","Exclu",
AQ2003="SAT","TX ISSUE",
AQ2003="SPARE-ISSUE","SPARE-ISSUE",
AQ2003="Fiber CAmtel","TX ISSUE",
AQ2003="Fiber AOF","TX ISSUE",
AQ2003="Projet OCM (HUAWEI)","TRAVAUX-HUAWEI",
AQ2003="Projet OCM (NOKIA)","TRAVAUX -NOKIA",
AQ2003="ACCESS-ISSUE","ACCESS-ISSUE",
AQ2003="Projet OCM (ZTE, NOKIA, autres projets)","TRAVAUX OCM",
AQ2003="No root CAuse","No root cause",
AQ2003="ODU HS","TX ISSUE",
AQ2003="IP &amp; VLAN","TX ISSUE",
AQ2003="Warehouse HUAWEI","SPARE-ISSUE",
AQ2003="SPARE-HS","SPARE-ISSUE",
AQ2003="Power Telco","RAN ISSUE",AQ2003="no impacts","no impacts"
),"")</f>
        <v>No root cause</v>
      </c>
      <c r="AQ2003" s="127" t="s">
        <v>5344</v>
      </c>
      <c r="AR2003" s="48" t="str" cm="1">
        <f t="array" ref="AR2003">IFERROR(_xlfn.IFS(
AQ2003="MPR ISSUE","ACTIVE",
AQ2003="BSS Hardware Issue","ACTIVE",
AQ2003="Sites strategiques, MLL, Pylone, etc.","PASSIVE",
AQ2003="AKTIVCO DEFAUT GE &amp; POWER Cabinet","PASSIVE",
AQ2003="AKTIVCO Coupure ENEO &amp; Baisse de tension","PASSIVE",
AQ2003="Coupure ENEO &amp; Baisse de tension","PASSIVE",
AQ2003="Defaut GE &amp; POWER Cabinet","PASSIVE",
AQ2003="Sharing","PASSIVE",
AQ2003="Sites strategiques &amp; DataCenter","PASSIVE",
AQ2003="Exclu","Exclu",
AQ2003="SAT","ACTIVE",
AQ2003="SPARE-ISSUE","SPARE-ISSUE",
AQ2003="Fiber CAmtel","ACTIVE",
AQ2003="Fiber AOF","ACTIVE",
AQ2003="Projet OCM (HUAWEI)","PLANNED WORKS",
AQ2003="Projet OCM (NOKIA)","PLANNED WORKS",
AQ2003="ACCESS-ISSUE","ACCESS-ISSUE",
AQ2003="Projet OCM (ZTE, NOKIA, autres projets)","PLANNED WORKS",
AQ2003="No root CAuse","No root cause",
AQ2003="ODU HS","ACTIVE",
AQ2003="IP &amp; VLAN","ACTIVE",
AQ2003="Warehouse HUAWEI","SPARE-ISSUE",
AQ2003="SPARE-HS","SPARE-ISSUE",
AQ2003="Power Telco","ACTIVE", AQ2003="no impacts","no impacts"
),"")</f>
        <v>No root cause</v>
      </c>
      <c r="AS2003" s="92" t="s">
        <v>5537</v>
      </c>
      <c r="AT2003" s="98" t="s">
        <v>4037</v>
      </c>
      <c r="AV2003" s="17" t="s">
        <v>5537</v>
      </c>
      <c r="AW2003" s="7" t="s">
        <v>5537</v>
      </c>
      <c r="AX2003" s="6" t="s">
        <v>5537</v>
      </c>
      <c r="AY2003" s="7"/>
      <c r="AZ2003" s="3" t="s">
        <v>5537</v>
      </c>
      <c r="BA2003" s="18" t="s">
        <v>5537</v>
      </c>
      <c r="BB2003" s="18" t="s">
        <v>5537</v>
      </c>
      <c r="BC2003" s="18" t="s">
        <v>5537</v>
      </c>
      <c r="BD2003" s="18" t="s">
        <v>5537</v>
      </c>
      <c r="BE2003" s="18" t="s">
        <v>5537</v>
      </c>
      <c r="BF2003" s="18" t="s">
        <v>5537</v>
      </c>
      <c r="BG2003" s="18" t="s">
        <v>5537</v>
      </c>
      <c r="BH2003" s="18" t="s">
        <v>5537</v>
      </c>
      <c r="BI2003" s="18" t="s">
        <v>5537</v>
      </c>
      <c r="BJ2003" s="18" t="s">
        <v>5537</v>
      </c>
      <c r="BK2003" s="18" t="s">
        <v>5537</v>
      </c>
      <c r="BL2003" s="9" t="s">
        <v>5537</v>
      </c>
      <c r="BM2003" s="14" t="s">
        <v>5537</v>
      </c>
      <c r="BN2003" s="14" t="s">
        <v>5537</v>
      </c>
      <c r="BO2003" s="14" t="str">
        <f>_xlfn.XLOOKUP(B2003,'[4]cell downs 18042026 17h'!$B:$B,'[4]cell downs 18042026 17h'!$B:$B,"")</f>
        <v/>
      </c>
      <c r="BP2003" s="14" t="str">
        <f>_xlfn.XLOOKUP(B2003,'[5]Cells Huawei 19042026 15h'!$B:$B,'[5]Cells Huawei 19042026 15h'!$B:$B,"")</f>
        <v/>
      </c>
      <c r="BQ2003" s="9" t="str">
        <f>_xlfn.XLOOKUP(B2003,'[6]cells down 19042026 9H40'!$B:$B,'[6]cells down 19042026 9H40'!$B:$B,"")</f>
        <v/>
      </c>
      <c r="BR2003" s="9" t="s">
        <v>4037</v>
      </c>
      <c r="BS2003" s="9" t="s">
        <v>12</v>
      </c>
      <c r="BT2003" s="108"/>
    </row>
    <row r="2004" spans="1:72" s="9" customFormat="1" x14ac:dyDescent="0.35">
      <c r="A2004" s="1" t="s">
        <v>4039</v>
      </c>
      <c r="B2004" s="8" t="s">
        <v>4040</v>
      </c>
      <c r="C2004" s="3" t="str">
        <f>_xlfn.XLOOKUP(B2004,'[1]daily break down'!$D:$D,'[1]daily break down'!$E:$E,"")</f>
        <v>CENTRE</v>
      </c>
      <c r="D2004" s="1" t="s">
        <v>11</v>
      </c>
      <c r="E2004" s="1" t="s">
        <v>12</v>
      </c>
      <c r="F2004" s="3" t="s">
        <v>37</v>
      </c>
      <c r="G2004" s="1" t="s">
        <v>4041</v>
      </c>
      <c r="H2004" s="34" t="str">
        <f>_xlfn.XLOOKUP(B2004,[2]CALCULATION!$B:$B,[2]CALCULATION!$H:$H,"")</f>
        <v>ZTE</v>
      </c>
      <c r="I2004" s="28">
        <v>0</v>
      </c>
      <c r="J2004" s="28">
        <v>0</v>
      </c>
      <c r="K2004" s="28">
        <v>0</v>
      </c>
      <c r="L2004" s="28">
        <v>0</v>
      </c>
      <c r="M2004" s="28">
        <v>0</v>
      </c>
      <c r="N2004" s="28">
        <v>0</v>
      </c>
      <c r="O2004" s="28">
        <v>0</v>
      </c>
      <c r="P2004" s="28">
        <v>0</v>
      </c>
      <c r="Q2004" s="28">
        <v>0</v>
      </c>
      <c r="R2004" s="28">
        <v>0</v>
      </c>
      <c r="S2004" s="93">
        <v>0</v>
      </c>
      <c r="T2004" s="93">
        <f>_xlfn.XLOOKUP(B2004,'[3]Nur des jours'!$B:$B,'[3]Nur des jours'!$U:$U,"")</f>
        <v>0</v>
      </c>
      <c r="U2004" s="93">
        <v>0</v>
      </c>
      <c r="V2004" s="93">
        <v>0</v>
      </c>
      <c r="W2004" s="93">
        <v>0</v>
      </c>
      <c r="X2004" s="93">
        <v>0</v>
      </c>
      <c r="Y2004" s="93">
        <v>0</v>
      </c>
      <c r="Z2004" s="93">
        <v>0</v>
      </c>
      <c r="AA2004" s="93">
        <v>0</v>
      </c>
      <c r="AB2004" s="93">
        <v>0</v>
      </c>
      <c r="AC2004" s="93"/>
      <c r="AD2004" s="93">
        <v>0</v>
      </c>
      <c r="AE2004" s="93">
        <v>0</v>
      </c>
      <c r="AF2004" s="93">
        <v>0</v>
      </c>
      <c r="AG2004" s="93"/>
      <c r="AH2004" s="93">
        <v>0</v>
      </c>
      <c r="AI2004" s="93">
        <v>0</v>
      </c>
      <c r="AJ2004" s="93">
        <v>0</v>
      </c>
      <c r="AK2004" s="93">
        <v>0</v>
      </c>
      <c r="AL2004" s="93">
        <v>0</v>
      </c>
      <c r="AM2004" s="49" t="s">
        <v>5559</v>
      </c>
      <c r="AN2004" s="49"/>
      <c r="AO2004" s="48" t="str" cm="1">
        <f t="array" ref="AO2004">IFERROR(_xlfn.IFS(
AQ2004="MPR ISSUE","PDH",
AQ2004="BSS Hardware Issue","BSS",
AQ2004="Sites strategiques, MLL, Pylone, etc.","ENVTECH",
AQ2004="AKTIVCO DEFAUT GE &amp; POWER Cabinet","AKTIVCO",
AQ2004="AKTIVCO Coupure ENEO &amp; Baisse de tension","AKTIVCO GRID ONLY",
AQ2004="Coupure ENEO &amp; Baisse de tension","IHS GRID ONLY",
AQ2004="Defaut GE &amp; POWER Cabinet","IHS",
AQ2004="Sharing","Partners",
AQ2004="Sites strategiques &amp; DataCenter","SST &amp; DC",
AQ2004="Exclu","Exclu",
AQ2004="SAT","SAT",
AQ2004="SPARE-ISSUE","SPARE-ISSUE",
AQ2004="Fiber CAmtel","TRANS_FO_CAMTEL",
AQ2004="Fiber AOF","Fiber AOF",
AQ2004="Projet OCM (HUAWEI)","TRAVAUX-HUAWEI",
AQ2004="Projet OCM (NOKIA)","TRAVAUX-NOKIA",
AQ2004="ACCESS-ISSUE","ACCESS-ISSUE",
AQ2004="Projet OCM (ZTE, NOKIA, autres projets)","TRAVAUX OCM",
AQ2004="No root CAuse","No root cause",
AQ2004="ODU HS","PDH",
AQ2004="IP &amp; VLAN","PDH",
AQ2004="Warehouse HUAWEI","SPARE-ISSUE",
AQ2004="SPARE-HS","SPARE-ISSUE",
AQ2004="Power Telco","BSS",AQ2004="no impacts","no impacts"
),"")</f>
        <v>No root cause</v>
      </c>
      <c r="AP2004" s="48" t="str" cm="1">
        <f t="array" ref="AP2004">IFERROR(_xlfn.IFS(
AQ2004="MPR ISSUE","TX ISSUE",
AQ2004="BSS Hardware Issue","RAN ISSUE",
AQ2004="Sites strategiques, MLL, Pylone, etc.","ENVTECH",
AQ2004="AKTIVCO DEFAUT GE &amp; POWER Cabinet","POWER ISSUE",
AQ2004="AKTIVCO Coupure ENEO &amp; Baisse de tension","POWER ISSUE",
AQ2004="Coupure ENEO &amp; Baisse de tension","POWER ISSUE",
AQ2004="Defaut GE &amp; POWER Cabinet","POWER ISSUE",
AQ2004="Sharing","POWER ISSUE",
AQ2004="Sites strategiques &amp; DataCenter","POWER ISSUE",
AQ2004="Exclu","Exclu",
AQ2004="SAT","TX ISSUE",
AQ2004="SPARE-ISSUE","SPARE-ISSUE",
AQ2004="Fiber CAmtel","TX ISSUE",
AQ2004="Fiber AOF","TX ISSUE",
AQ2004="Projet OCM (HUAWEI)","TRAVAUX-HUAWEI",
AQ2004="Projet OCM (NOKIA)","TRAVAUX -NOKIA",
AQ2004="ACCESS-ISSUE","ACCESS-ISSUE",
AQ2004="Projet OCM (ZTE, NOKIA, autres projets)","TRAVAUX OCM",
AQ2004="No root CAuse","No root cause",
AQ2004="ODU HS","TX ISSUE",
AQ2004="IP &amp; VLAN","TX ISSUE",
AQ2004="Warehouse HUAWEI","SPARE-ISSUE",
AQ2004="SPARE-HS","SPARE-ISSUE",
AQ2004="Power Telco","RAN ISSUE",AQ2004="no impacts","no impacts"
),"")</f>
        <v>No root cause</v>
      </c>
      <c r="AQ2004" s="127" t="s">
        <v>5344</v>
      </c>
      <c r="AR2004" s="48" t="str" cm="1">
        <f t="array" ref="AR2004">IFERROR(_xlfn.IFS(
AQ2004="MPR ISSUE","ACTIVE",
AQ2004="BSS Hardware Issue","ACTIVE",
AQ2004="Sites strategiques, MLL, Pylone, etc.","PASSIVE",
AQ2004="AKTIVCO DEFAUT GE &amp; POWER Cabinet","PASSIVE",
AQ2004="AKTIVCO Coupure ENEO &amp; Baisse de tension","PASSIVE",
AQ2004="Coupure ENEO &amp; Baisse de tension","PASSIVE",
AQ2004="Defaut GE &amp; POWER Cabinet","PASSIVE",
AQ2004="Sharing","PASSIVE",
AQ2004="Sites strategiques &amp; DataCenter","PASSIVE",
AQ2004="Exclu","Exclu",
AQ2004="SAT","ACTIVE",
AQ2004="SPARE-ISSUE","SPARE-ISSUE",
AQ2004="Fiber CAmtel","ACTIVE",
AQ2004="Fiber AOF","ACTIVE",
AQ2004="Projet OCM (HUAWEI)","PLANNED WORKS",
AQ2004="Projet OCM (NOKIA)","PLANNED WORKS",
AQ2004="ACCESS-ISSUE","ACCESS-ISSUE",
AQ2004="Projet OCM (ZTE, NOKIA, autres projets)","PLANNED WORKS",
AQ2004="No root CAuse","No root cause",
AQ2004="ODU HS","ACTIVE",
AQ2004="IP &amp; VLAN","ACTIVE",
AQ2004="Warehouse HUAWEI","SPARE-ISSUE",
AQ2004="SPARE-HS","SPARE-ISSUE",
AQ2004="Power Telco","ACTIVE", AQ2004="no impacts","no impacts"
),"")</f>
        <v>No root cause</v>
      </c>
      <c r="AS2004" s="92" t="s">
        <v>5537</v>
      </c>
      <c r="AT2004" s="98" t="s">
        <v>4040</v>
      </c>
      <c r="AV2004" s="17" t="s">
        <v>5537</v>
      </c>
      <c r="AW2004" s="7" t="s">
        <v>5537</v>
      </c>
      <c r="AX2004" s="6" t="s">
        <v>5537</v>
      </c>
      <c r="AY2004" s="7"/>
      <c r="AZ2004" s="3" t="s">
        <v>5537</v>
      </c>
      <c r="BA2004" s="18" t="s">
        <v>5537</v>
      </c>
      <c r="BB2004" s="18" t="s">
        <v>5537</v>
      </c>
      <c r="BC2004" s="18" t="s">
        <v>5537</v>
      </c>
      <c r="BD2004" s="18" t="s">
        <v>5537</v>
      </c>
      <c r="BE2004" s="18" t="s">
        <v>5537</v>
      </c>
      <c r="BF2004" s="18" t="s">
        <v>5537</v>
      </c>
      <c r="BG2004" s="18" t="s">
        <v>5537</v>
      </c>
      <c r="BH2004" s="18" t="s">
        <v>5537</v>
      </c>
      <c r="BI2004" s="18" t="s">
        <v>5537</v>
      </c>
      <c r="BJ2004" s="18" t="s">
        <v>5537</v>
      </c>
      <c r="BK2004" s="18" t="s">
        <v>5537</v>
      </c>
      <c r="BL2004" s="9" t="s">
        <v>5537</v>
      </c>
      <c r="BM2004" s="14" t="s">
        <v>5537</v>
      </c>
      <c r="BN2004" s="14" t="s">
        <v>5537</v>
      </c>
      <c r="BO2004" s="14" t="str">
        <f>_xlfn.XLOOKUP(B2004,'[4]cell downs 18042026 17h'!$B:$B,'[4]cell downs 18042026 17h'!$B:$B,"")</f>
        <v/>
      </c>
      <c r="BP2004" s="14" t="str">
        <f>_xlfn.XLOOKUP(B2004,'[5]Cells Huawei 19042026 15h'!$B:$B,'[5]Cells Huawei 19042026 15h'!$B:$B,"")</f>
        <v/>
      </c>
      <c r="BQ2004" s="9" t="str">
        <f>_xlfn.XLOOKUP(B2004,'[6]cells down 19042026 9H40'!$B:$B,'[6]cells down 19042026 9H40'!$B:$B,"")</f>
        <v/>
      </c>
      <c r="BR2004" s="9" t="s">
        <v>4040</v>
      </c>
      <c r="BS2004" s="9" t="s">
        <v>12</v>
      </c>
      <c r="BT2004" s="108"/>
    </row>
    <row r="2005" spans="1:72" s="9" customFormat="1" x14ac:dyDescent="0.35">
      <c r="A2005" s="1" t="s">
        <v>4046</v>
      </c>
      <c r="B2005" s="8" t="s">
        <v>4047</v>
      </c>
      <c r="C2005" s="3" t="str">
        <f>_xlfn.XLOOKUP(B2005,'[1]daily break down'!$D:$D,'[1]daily break down'!$E:$E,"")</f>
        <v>CENTRE</v>
      </c>
      <c r="D2005" s="1" t="s">
        <v>11</v>
      </c>
      <c r="E2005" s="1" t="s">
        <v>96</v>
      </c>
      <c r="F2005" s="3" t="s">
        <v>226</v>
      </c>
      <c r="G2005" s="1" t="s">
        <v>4048</v>
      </c>
      <c r="H2005" s="34" t="str">
        <f>_xlfn.XLOOKUP(B2005,[2]CALCULATION!$B:$B,[2]CALCULATION!$H:$H,"")</f>
        <v>ZTE</v>
      </c>
      <c r="I2005" s="28">
        <v>0</v>
      </c>
      <c r="J2005" s="28">
        <v>0</v>
      </c>
      <c r="K2005" s="28">
        <v>0</v>
      </c>
      <c r="L2005" s="28">
        <v>0</v>
      </c>
      <c r="M2005" s="28">
        <v>0</v>
      </c>
      <c r="N2005" s="28">
        <v>0</v>
      </c>
      <c r="O2005" s="28">
        <v>0</v>
      </c>
      <c r="P2005" s="28">
        <v>0</v>
      </c>
      <c r="Q2005" s="28">
        <v>0</v>
      </c>
      <c r="R2005" s="28">
        <v>0</v>
      </c>
      <c r="S2005" s="93">
        <v>0</v>
      </c>
      <c r="T2005" s="93">
        <f>_xlfn.XLOOKUP(B2005,'[3]Nur des jours'!$B:$B,'[3]Nur des jours'!$U:$U,"")</f>
        <v>0</v>
      </c>
      <c r="U2005" s="93">
        <v>0</v>
      </c>
      <c r="V2005" s="93">
        <v>0</v>
      </c>
      <c r="W2005" s="93">
        <v>0</v>
      </c>
      <c r="X2005" s="93">
        <v>0</v>
      </c>
      <c r="Y2005" s="93">
        <v>0</v>
      </c>
      <c r="Z2005" s="93">
        <v>0</v>
      </c>
      <c r="AA2005" s="93">
        <v>0</v>
      </c>
      <c r="AB2005" s="93">
        <v>0</v>
      </c>
      <c r="AC2005" s="93"/>
      <c r="AD2005" s="93">
        <v>0</v>
      </c>
      <c r="AE2005" s="93">
        <v>0</v>
      </c>
      <c r="AF2005" s="93">
        <v>0</v>
      </c>
      <c r="AG2005" s="93"/>
      <c r="AH2005" s="93">
        <v>0</v>
      </c>
      <c r="AI2005" s="93">
        <v>0</v>
      </c>
      <c r="AJ2005" s="93">
        <v>0</v>
      </c>
      <c r="AK2005" s="93">
        <v>0</v>
      </c>
      <c r="AL2005" s="93">
        <v>0</v>
      </c>
      <c r="AM2005" s="49" t="s">
        <v>5559</v>
      </c>
      <c r="AN2005" s="49"/>
      <c r="AO2005" s="48" t="str" cm="1">
        <f t="array" ref="AO2005">IFERROR(_xlfn.IFS(
AQ2005="MPR ISSUE","PDH",
AQ2005="BSS Hardware Issue","BSS",
AQ2005="Sites strategiques, MLL, Pylone, etc.","ENVTECH",
AQ2005="AKTIVCO DEFAUT GE &amp; POWER Cabinet","AKTIVCO",
AQ2005="AKTIVCO Coupure ENEO &amp; Baisse de tension","AKTIVCO GRID ONLY",
AQ2005="Coupure ENEO &amp; Baisse de tension","IHS GRID ONLY",
AQ2005="Defaut GE &amp; POWER Cabinet","IHS",
AQ2005="Sharing","Partners",
AQ2005="Sites strategiques &amp; DataCenter","SST &amp; DC",
AQ2005="Exclu","Exclu",
AQ2005="SAT","SAT",
AQ2005="SPARE-ISSUE","SPARE-ISSUE",
AQ2005="Fiber CAmtel","TRANS_FO_CAMTEL",
AQ2005="Fiber AOF","Fiber AOF",
AQ2005="Projet OCM (HUAWEI)","TRAVAUX-HUAWEI",
AQ2005="Projet OCM (NOKIA)","TRAVAUX-NOKIA",
AQ2005="ACCESS-ISSUE","ACCESS-ISSUE",
AQ2005="Projet OCM (ZTE, NOKIA, autres projets)","TRAVAUX OCM",
AQ2005="No root CAuse","No root cause",
AQ2005="ODU HS","PDH",
AQ2005="IP &amp; VLAN","PDH",
AQ2005="Warehouse HUAWEI","SPARE-ISSUE",
AQ2005="SPARE-HS","SPARE-ISSUE",
AQ2005="Power Telco","BSS",AQ2005="no impacts","no impacts"
),"")</f>
        <v>No root cause</v>
      </c>
      <c r="AP2005" s="48" t="str" cm="1">
        <f t="array" ref="AP2005">IFERROR(_xlfn.IFS(
AQ2005="MPR ISSUE","TX ISSUE",
AQ2005="BSS Hardware Issue","RAN ISSUE",
AQ2005="Sites strategiques, MLL, Pylone, etc.","ENVTECH",
AQ2005="AKTIVCO DEFAUT GE &amp; POWER Cabinet","POWER ISSUE",
AQ2005="AKTIVCO Coupure ENEO &amp; Baisse de tension","POWER ISSUE",
AQ2005="Coupure ENEO &amp; Baisse de tension","POWER ISSUE",
AQ2005="Defaut GE &amp; POWER Cabinet","POWER ISSUE",
AQ2005="Sharing","POWER ISSUE",
AQ2005="Sites strategiques &amp; DataCenter","POWER ISSUE",
AQ2005="Exclu","Exclu",
AQ2005="SAT","TX ISSUE",
AQ2005="SPARE-ISSUE","SPARE-ISSUE",
AQ2005="Fiber CAmtel","TX ISSUE",
AQ2005="Fiber AOF","TX ISSUE",
AQ2005="Projet OCM (HUAWEI)","TRAVAUX-HUAWEI",
AQ2005="Projet OCM (NOKIA)","TRAVAUX -NOKIA",
AQ2005="ACCESS-ISSUE","ACCESS-ISSUE",
AQ2005="Projet OCM (ZTE, NOKIA, autres projets)","TRAVAUX OCM",
AQ2005="No root CAuse","No root cause",
AQ2005="ODU HS","TX ISSUE",
AQ2005="IP &amp; VLAN","TX ISSUE",
AQ2005="Warehouse HUAWEI","SPARE-ISSUE",
AQ2005="SPARE-HS","SPARE-ISSUE",
AQ2005="Power Telco","RAN ISSUE",AQ2005="no impacts","no impacts"
),"")</f>
        <v>No root cause</v>
      </c>
      <c r="AQ2005" s="127" t="s">
        <v>5344</v>
      </c>
      <c r="AR2005" s="48" t="str" cm="1">
        <f t="array" ref="AR2005">IFERROR(_xlfn.IFS(
AQ2005="MPR ISSUE","ACTIVE",
AQ2005="BSS Hardware Issue","ACTIVE",
AQ2005="Sites strategiques, MLL, Pylone, etc.","PASSIVE",
AQ2005="AKTIVCO DEFAUT GE &amp; POWER Cabinet","PASSIVE",
AQ2005="AKTIVCO Coupure ENEO &amp; Baisse de tension","PASSIVE",
AQ2005="Coupure ENEO &amp; Baisse de tension","PASSIVE",
AQ2005="Defaut GE &amp; POWER Cabinet","PASSIVE",
AQ2005="Sharing","PASSIVE",
AQ2005="Sites strategiques &amp; DataCenter","PASSIVE",
AQ2005="Exclu","Exclu",
AQ2005="SAT","ACTIVE",
AQ2005="SPARE-ISSUE","SPARE-ISSUE",
AQ2005="Fiber CAmtel","ACTIVE",
AQ2005="Fiber AOF","ACTIVE",
AQ2005="Projet OCM (HUAWEI)","PLANNED WORKS",
AQ2005="Projet OCM (NOKIA)","PLANNED WORKS",
AQ2005="ACCESS-ISSUE","ACCESS-ISSUE",
AQ2005="Projet OCM (ZTE, NOKIA, autres projets)","PLANNED WORKS",
AQ2005="No root CAuse","No root cause",
AQ2005="ODU HS","ACTIVE",
AQ2005="IP &amp; VLAN","ACTIVE",
AQ2005="Warehouse HUAWEI","SPARE-ISSUE",
AQ2005="SPARE-HS","SPARE-ISSUE",
AQ2005="Power Telco","ACTIVE", AQ2005="no impacts","no impacts"
),"")</f>
        <v>No root cause</v>
      </c>
      <c r="AS2005" s="92" t="s">
        <v>5537</v>
      </c>
      <c r="AT2005" s="98" t="s">
        <v>4047</v>
      </c>
      <c r="AV2005" s="17" t="s">
        <v>5537</v>
      </c>
      <c r="AW2005" s="7" t="s">
        <v>5537</v>
      </c>
      <c r="AX2005" s="6" t="s">
        <v>5537</v>
      </c>
      <c r="AY2005" s="7"/>
      <c r="AZ2005" s="3" t="s">
        <v>5537</v>
      </c>
      <c r="BA2005" s="18" t="s">
        <v>5537</v>
      </c>
      <c r="BB2005" s="18" t="s">
        <v>5537</v>
      </c>
      <c r="BC2005" s="18" t="s">
        <v>5537</v>
      </c>
      <c r="BD2005" s="18" t="s">
        <v>5537</v>
      </c>
      <c r="BE2005" s="18" t="s">
        <v>5537</v>
      </c>
      <c r="BF2005" s="18" t="s">
        <v>5537</v>
      </c>
      <c r="BG2005" s="18" t="s">
        <v>5537</v>
      </c>
      <c r="BH2005" s="18" t="s">
        <v>5537</v>
      </c>
      <c r="BI2005" s="18" t="s">
        <v>5537</v>
      </c>
      <c r="BJ2005" s="18" t="s">
        <v>5537</v>
      </c>
      <c r="BK2005" s="18" t="s">
        <v>5537</v>
      </c>
      <c r="BL2005" s="9" t="s">
        <v>5537</v>
      </c>
      <c r="BM2005" s="14" t="s">
        <v>5537</v>
      </c>
      <c r="BN2005" s="14" t="s">
        <v>5537</v>
      </c>
      <c r="BO2005" s="14" t="str">
        <f>_xlfn.XLOOKUP(B2005,'[4]cell downs 18042026 17h'!$B:$B,'[4]cell downs 18042026 17h'!$B:$B,"")</f>
        <v/>
      </c>
      <c r="BP2005" s="14" t="str">
        <f>_xlfn.XLOOKUP(B2005,'[5]Cells Huawei 19042026 15h'!$B:$B,'[5]Cells Huawei 19042026 15h'!$B:$B,"")</f>
        <v/>
      </c>
      <c r="BQ2005" s="9" t="str">
        <f>_xlfn.XLOOKUP(B2005,'[6]cells down 19042026 9H40'!$B:$B,'[6]cells down 19042026 9H40'!$B:$B,"")</f>
        <v/>
      </c>
      <c r="BR2005" s="9" t="s">
        <v>4047</v>
      </c>
      <c r="BS2005" s="9" t="s">
        <v>5537</v>
      </c>
      <c r="BT2005" s="108"/>
    </row>
    <row r="2006" spans="1:72" s="9" customFormat="1" x14ac:dyDescent="0.35">
      <c r="A2006" s="1" t="s">
        <v>4049</v>
      </c>
      <c r="B2006" s="8" t="s">
        <v>4050</v>
      </c>
      <c r="C2006" s="3" t="str">
        <f>_xlfn.XLOOKUP(B2006,'[1]daily break down'!$D:$D,'[1]daily break down'!$E:$E,"")</f>
        <v>LITTORAL</v>
      </c>
      <c r="D2006" s="1" t="s">
        <v>11</v>
      </c>
      <c r="E2006" s="1" t="s">
        <v>96</v>
      </c>
      <c r="F2006" s="3" t="s">
        <v>31</v>
      </c>
      <c r="G2006" s="1" t="s">
        <v>3525</v>
      </c>
      <c r="H2006" s="34" t="str">
        <f>_xlfn.XLOOKUP(B2006,[2]CALCULATION!$B:$B,[2]CALCULATION!$H:$H,"")</f>
        <v>ZTE</v>
      </c>
      <c r="I2006" s="28">
        <v>0</v>
      </c>
      <c r="J2006" s="28">
        <v>0</v>
      </c>
      <c r="K2006" s="28">
        <v>0</v>
      </c>
      <c r="L2006" s="28">
        <v>0</v>
      </c>
      <c r="M2006" s="28">
        <v>0</v>
      </c>
      <c r="N2006" s="28">
        <v>0</v>
      </c>
      <c r="O2006" s="28">
        <v>0</v>
      </c>
      <c r="P2006" s="28">
        <v>0</v>
      </c>
      <c r="Q2006" s="28">
        <v>0</v>
      </c>
      <c r="R2006" s="28">
        <v>0</v>
      </c>
      <c r="S2006" s="93">
        <v>0</v>
      </c>
      <c r="T2006" s="93">
        <f>_xlfn.XLOOKUP(B2006,'[3]Nur des jours'!$B:$B,'[3]Nur des jours'!$U:$U,"")</f>
        <v>0</v>
      </c>
      <c r="U2006" s="93">
        <v>0</v>
      </c>
      <c r="V2006" s="93">
        <v>0</v>
      </c>
      <c r="W2006" s="93">
        <v>0</v>
      </c>
      <c r="X2006" s="93">
        <v>0</v>
      </c>
      <c r="Y2006" s="93">
        <v>0</v>
      </c>
      <c r="Z2006" s="93">
        <v>0</v>
      </c>
      <c r="AA2006" s="93">
        <v>0</v>
      </c>
      <c r="AB2006" s="93">
        <v>0</v>
      </c>
      <c r="AC2006" s="93"/>
      <c r="AD2006" s="93">
        <v>0</v>
      </c>
      <c r="AE2006" s="93">
        <v>0</v>
      </c>
      <c r="AF2006" s="93">
        <v>0</v>
      </c>
      <c r="AG2006" s="93"/>
      <c r="AH2006" s="93">
        <v>0</v>
      </c>
      <c r="AI2006" s="93">
        <v>0</v>
      </c>
      <c r="AJ2006" s="93">
        <v>0</v>
      </c>
      <c r="AK2006" s="93">
        <v>0</v>
      </c>
      <c r="AL2006" s="93">
        <v>0</v>
      </c>
      <c r="AM2006" s="49" t="s">
        <v>5559</v>
      </c>
      <c r="AN2006" s="49"/>
      <c r="AO2006" s="48" t="str" cm="1">
        <f t="array" ref="AO2006">IFERROR(_xlfn.IFS(
AQ2006="MPR ISSUE","PDH",
AQ2006="BSS Hardware Issue","BSS",
AQ2006="Sites strategiques, MLL, Pylone, etc.","ENVTECH",
AQ2006="AKTIVCO DEFAUT GE &amp; POWER Cabinet","AKTIVCO",
AQ2006="AKTIVCO Coupure ENEO &amp; Baisse de tension","AKTIVCO GRID ONLY",
AQ2006="Coupure ENEO &amp; Baisse de tension","IHS GRID ONLY",
AQ2006="Defaut GE &amp; POWER Cabinet","IHS",
AQ2006="Sharing","Partners",
AQ2006="Sites strategiques &amp; DataCenter","SST &amp; DC",
AQ2006="Exclu","Exclu",
AQ2006="SAT","SAT",
AQ2006="SPARE-ISSUE","SPARE-ISSUE",
AQ2006="Fiber CAmtel","TRANS_FO_CAMTEL",
AQ2006="Fiber AOF","Fiber AOF",
AQ2006="Projet OCM (HUAWEI)","TRAVAUX-HUAWEI",
AQ2006="Projet OCM (NOKIA)","TRAVAUX-NOKIA",
AQ2006="ACCESS-ISSUE","ACCESS-ISSUE",
AQ2006="Projet OCM (ZTE, NOKIA, autres projets)","TRAVAUX OCM",
AQ2006="No root CAuse","No root cause",
AQ2006="ODU HS","PDH",
AQ2006="IP &amp; VLAN","PDH",
AQ2006="Warehouse HUAWEI","SPARE-ISSUE",
AQ2006="SPARE-HS","SPARE-ISSUE",
AQ2006="Power Telco","BSS",AQ2006="no impacts","no impacts"
),"")</f>
        <v>No root cause</v>
      </c>
      <c r="AP2006" s="48" t="str" cm="1">
        <f t="array" ref="AP2006">IFERROR(_xlfn.IFS(
AQ2006="MPR ISSUE","TX ISSUE",
AQ2006="BSS Hardware Issue","RAN ISSUE",
AQ2006="Sites strategiques, MLL, Pylone, etc.","ENVTECH",
AQ2006="AKTIVCO DEFAUT GE &amp; POWER Cabinet","POWER ISSUE",
AQ2006="AKTIVCO Coupure ENEO &amp; Baisse de tension","POWER ISSUE",
AQ2006="Coupure ENEO &amp; Baisse de tension","POWER ISSUE",
AQ2006="Defaut GE &amp; POWER Cabinet","POWER ISSUE",
AQ2006="Sharing","POWER ISSUE",
AQ2006="Sites strategiques &amp; DataCenter","POWER ISSUE",
AQ2006="Exclu","Exclu",
AQ2006="SAT","TX ISSUE",
AQ2006="SPARE-ISSUE","SPARE-ISSUE",
AQ2006="Fiber CAmtel","TX ISSUE",
AQ2006="Fiber AOF","TX ISSUE",
AQ2006="Projet OCM (HUAWEI)","TRAVAUX-HUAWEI",
AQ2006="Projet OCM (NOKIA)","TRAVAUX -NOKIA",
AQ2006="ACCESS-ISSUE","ACCESS-ISSUE",
AQ2006="Projet OCM (ZTE, NOKIA, autres projets)","TRAVAUX OCM",
AQ2006="No root CAuse","No root cause",
AQ2006="ODU HS","TX ISSUE",
AQ2006="IP &amp; VLAN","TX ISSUE",
AQ2006="Warehouse HUAWEI","SPARE-ISSUE",
AQ2006="SPARE-HS","SPARE-ISSUE",
AQ2006="Power Telco","RAN ISSUE",AQ2006="no impacts","no impacts"
),"")</f>
        <v>No root cause</v>
      </c>
      <c r="AQ2006" s="127" t="s">
        <v>5344</v>
      </c>
      <c r="AR2006" s="48" t="str" cm="1">
        <f t="array" ref="AR2006">IFERROR(_xlfn.IFS(
AQ2006="MPR ISSUE","ACTIVE",
AQ2006="BSS Hardware Issue","ACTIVE",
AQ2006="Sites strategiques, MLL, Pylone, etc.","PASSIVE",
AQ2006="AKTIVCO DEFAUT GE &amp; POWER Cabinet","PASSIVE",
AQ2006="AKTIVCO Coupure ENEO &amp; Baisse de tension","PASSIVE",
AQ2006="Coupure ENEO &amp; Baisse de tension","PASSIVE",
AQ2006="Defaut GE &amp; POWER Cabinet","PASSIVE",
AQ2006="Sharing","PASSIVE",
AQ2006="Sites strategiques &amp; DataCenter","PASSIVE",
AQ2006="Exclu","Exclu",
AQ2006="SAT","ACTIVE",
AQ2006="SPARE-ISSUE","SPARE-ISSUE",
AQ2006="Fiber CAmtel","ACTIVE",
AQ2006="Fiber AOF","ACTIVE",
AQ2006="Projet OCM (HUAWEI)","PLANNED WORKS",
AQ2006="Projet OCM (NOKIA)","PLANNED WORKS",
AQ2006="ACCESS-ISSUE","ACCESS-ISSUE",
AQ2006="Projet OCM (ZTE, NOKIA, autres projets)","PLANNED WORKS",
AQ2006="No root CAuse","No root cause",
AQ2006="ODU HS","ACTIVE",
AQ2006="IP &amp; VLAN","ACTIVE",
AQ2006="Warehouse HUAWEI","SPARE-ISSUE",
AQ2006="SPARE-HS","SPARE-ISSUE",
AQ2006="Power Telco","ACTIVE", AQ2006="no impacts","no impacts"
),"")</f>
        <v>No root cause</v>
      </c>
      <c r="AS2006" s="92" t="s">
        <v>5537</v>
      </c>
      <c r="AT2006" s="98" t="s">
        <v>4050</v>
      </c>
      <c r="AV2006" s="17" t="s">
        <v>5537</v>
      </c>
      <c r="AW2006" s="7" t="s">
        <v>5537</v>
      </c>
      <c r="AX2006" s="6" t="s">
        <v>5537</v>
      </c>
      <c r="AY2006" s="7"/>
      <c r="AZ2006" s="3" t="s">
        <v>5537</v>
      </c>
      <c r="BA2006" s="18" t="s">
        <v>5537</v>
      </c>
      <c r="BB2006" s="18" t="s">
        <v>5537</v>
      </c>
      <c r="BC2006" s="18" t="s">
        <v>5537</v>
      </c>
      <c r="BD2006" s="18" t="s">
        <v>5537</v>
      </c>
      <c r="BE2006" s="18" t="s">
        <v>5537</v>
      </c>
      <c r="BF2006" s="18" t="s">
        <v>5537</v>
      </c>
      <c r="BG2006" s="18" t="s">
        <v>5537</v>
      </c>
      <c r="BH2006" s="18" t="s">
        <v>5537</v>
      </c>
      <c r="BI2006" s="18" t="s">
        <v>5537</v>
      </c>
      <c r="BJ2006" s="18" t="s">
        <v>5537</v>
      </c>
      <c r="BK2006" s="18" t="s">
        <v>5537</v>
      </c>
      <c r="BL2006" s="9" t="s">
        <v>5537</v>
      </c>
      <c r="BM2006" s="14" t="s">
        <v>5537</v>
      </c>
      <c r="BN2006" s="14" t="s">
        <v>5537</v>
      </c>
      <c r="BO2006" s="14" t="str">
        <f>_xlfn.XLOOKUP(B2006,'[4]cell downs 18042026 17h'!$B:$B,'[4]cell downs 18042026 17h'!$B:$B,"")</f>
        <v/>
      </c>
      <c r="BP2006" s="14" t="str">
        <f>_xlfn.XLOOKUP(B2006,'[5]Cells Huawei 19042026 15h'!$B:$B,'[5]Cells Huawei 19042026 15h'!$B:$B,"")</f>
        <v/>
      </c>
      <c r="BQ2006" s="9" t="str">
        <f>_xlfn.XLOOKUP(B2006,'[6]cells down 19042026 9H40'!$B:$B,'[6]cells down 19042026 9H40'!$B:$B,"")</f>
        <v/>
      </c>
      <c r="BR2006" s="9" t="s">
        <v>4050</v>
      </c>
      <c r="BS2006" s="9" t="s">
        <v>302</v>
      </c>
      <c r="BT2006" s="108"/>
    </row>
    <row r="2007" spans="1:72" s="9" customFormat="1" x14ac:dyDescent="0.35">
      <c r="A2007" s="1" t="s">
        <v>4057</v>
      </c>
      <c r="B2007" s="8" t="s">
        <v>4058</v>
      </c>
      <c r="C2007" s="3" t="str">
        <f>_xlfn.XLOOKUP(B2007,'[1]daily break down'!$D:$D,'[1]daily break down'!$E:$E,"")</f>
        <v>OUEST</v>
      </c>
      <c r="D2007" s="1" t="s">
        <v>11</v>
      </c>
      <c r="E2007" s="1" t="s">
        <v>12</v>
      </c>
      <c r="F2007" s="3" t="s">
        <v>102</v>
      </c>
      <c r="G2007" s="1" t="s">
        <v>4057</v>
      </c>
      <c r="H2007" s="32" t="str">
        <f>_xlfn.XLOOKUP(B2007,[2]CALCULATION!$B:$B,[2]CALCULATION!$H:$H,"")</f>
        <v>HUAWEI</v>
      </c>
      <c r="I2007" s="28">
        <v>0</v>
      </c>
      <c r="J2007" s="28">
        <v>0</v>
      </c>
      <c r="K2007" s="28">
        <v>0</v>
      </c>
      <c r="L2007" s="28">
        <v>0</v>
      </c>
      <c r="M2007" s="28">
        <v>0</v>
      </c>
      <c r="N2007" s="28">
        <v>0</v>
      </c>
      <c r="O2007" s="28">
        <v>0</v>
      </c>
      <c r="P2007" s="28">
        <v>0</v>
      </c>
      <c r="Q2007" s="28">
        <v>0</v>
      </c>
      <c r="R2007" s="28">
        <v>0</v>
      </c>
      <c r="S2007" s="93">
        <v>0</v>
      </c>
      <c r="T2007" s="93">
        <f>_xlfn.XLOOKUP(B2007,'[3]Nur des jours'!$B:$B,'[3]Nur des jours'!$U:$U,"")</f>
        <v>0</v>
      </c>
      <c r="U2007" s="93">
        <v>0</v>
      </c>
      <c r="V2007" s="93">
        <v>0</v>
      </c>
      <c r="W2007" s="93">
        <v>0</v>
      </c>
      <c r="X2007" s="93">
        <v>0</v>
      </c>
      <c r="Y2007" s="93">
        <v>0</v>
      </c>
      <c r="Z2007" s="93">
        <v>0</v>
      </c>
      <c r="AA2007" s="93">
        <v>0</v>
      </c>
      <c r="AB2007" s="93">
        <v>0</v>
      </c>
      <c r="AC2007" s="93"/>
      <c r="AD2007" s="93">
        <v>0</v>
      </c>
      <c r="AE2007" s="93">
        <v>0</v>
      </c>
      <c r="AF2007" s="93">
        <v>0</v>
      </c>
      <c r="AG2007" s="93"/>
      <c r="AH2007" s="93">
        <v>0</v>
      </c>
      <c r="AI2007" s="93">
        <v>0</v>
      </c>
      <c r="AJ2007" s="93">
        <v>0</v>
      </c>
      <c r="AK2007" s="93">
        <v>0</v>
      </c>
      <c r="AL2007" s="93">
        <v>0</v>
      </c>
      <c r="AM2007" s="49" t="s">
        <v>5559</v>
      </c>
      <c r="AN2007" s="49"/>
      <c r="AO2007" s="48" t="str" cm="1">
        <f t="array" ref="AO2007">IFERROR(_xlfn.IFS(
AQ2007="MPR ISSUE","PDH",
AQ2007="BSS Hardware Issue","BSS",
AQ2007="Sites strategiques, MLL, Pylone, etc.","ENVTECH",
AQ2007="AKTIVCO DEFAUT GE &amp; POWER Cabinet","AKTIVCO",
AQ2007="AKTIVCO Coupure ENEO &amp; Baisse de tension","AKTIVCO GRID ONLY",
AQ2007="Coupure ENEO &amp; Baisse de tension","IHS GRID ONLY",
AQ2007="Defaut GE &amp; POWER Cabinet","IHS",
AQ2007="Sharing","Partners",
AQ2007="Sites strategiques &amp; DataCenter","SST &amp; DC",
AQ2007="Exclu","Exclu",
AQ2007="SAT","SAT",
AQ2007="SPARE-ISSUE","SPARE-ISSUE",
AQ2007="Fiber CAmtel","TRANS_FO_CAMTEL",
AQ2007="Fiber AOF","Fiber AOF",
AQ2007="Projet OCM (HUAWEI)","TRAVAUX-HUAWEI",
AQ2007="Projet OCM (NOKIA)","TRAVAUX-NOKIA",
AQ2007="ACCESS-ISSUE","ACCESS-ISSUE",
AQ2007="Projet OCM (ZTE, NOKIA, autres projets)","TRAVAUX OCM",
AQ2007="No root CAuse","No root cause",
AQ2007="ODU HS","PDH",
AQ2007="IP &amp; VLAN","PDH",
AQ2007="Warehouse HUAWEI","SPARE-ISSUE",
AQ2007="SPARE-HS","SPARE-ISSUE",
AQ2007="Power Telco","BSS",AQ2007="no impacts","no impacts"
),"")</f>
        <v>No root cause</v>
      </c>
      <c r="AP2007" s="48" t="str" cm="1">
        <f t="array" ref="AP2007">IFERROR(_xlfn.IFS(
AQ2007="MPR ISSUE","TX ISSUE",
AQ2007="BSS Hardware Issue","RAN ISSUE",
AQ2007="Sites strategiques, MLL, Pylone, etc.","ENVTECH",
AQ2007="AKTIVCO DEFAUT GE &amp; POWER Cabinet","POWER ISSUE",
AQ2007="AKTIVCO Coupure ENEO &amp; Baisse de tension","POWER ISSUE",
AQ2007="Coupure ENEO &amp; Baisse de tension","POWER ISSUE",
AQ2007="Defaut GE &amp; POWER Cabinet","POWER ISSUE",
AQ2007="Sharing","POWER ISSUE",
AQ2007="Sites strategiques &amp; DataCenter","POWER ISSUE",
AQ2007="Exclu","Exclu",
AQ2007="SAT","TX ISSUE",
AQ2007="SPARE-ISSUE","SPARE-ISSUE",
AQ2007="Fiber CAmtel","TX ISSUE",
AQ2007="Fiber AOF","TX ISSUE",
AQ2007="Projet OCM (HUAWEI)","TRAVAUX-HUAWEI",
AQ2007="Projet OCM (NOKIA)","TRAVAUX -NOKIA",
AQ2007="ACCESS-ISSUE","ACCESS-ISSUE",
AQ2007="Projet OCM (ZTE, NOKIA, autres projets)","TRAVAUX OCM",
AQ2007="No root CAuse","No root cause",
AQ2007="ODU HS","TX ISSUE",
AQ2007="IP &amp; VLAN","TX ISSUE",
AQ2007="Warehouse HUAWEI","SPARE-ISSUE",
AQ2007="SPARE-HS","SPARE-ISSUE",
AQ2007="Power Telco","RAN ISSUE",AQ2007="no impacts","no impacts"
),"")</f>
        <v>No root cause</v>
      </c>
      <c r="AQ2007" s="127" t="s">
        <v>5344</v>
      </c>
      <c r="AR2007" s="48" t="str" cm="1">
        <f t="array" ref="AR2007">IFERROR(_xlfn.IFS(
AQ2007="MPR ISSUE","ACTIVE",
AQ2007="BSS Hardware Issue","ACTIVE",
AQ2007="Sites strategiques, MLL, Pylone, etc.","PASSIVE",
AQ2007="AKTIVCO DEFAUT GE &amp; POWER Cabinet","PASSIVE",
AQ2007="AKTIVCO Coupure ENEO &amp; Baisse de tension","PASSIVE",
AQ2007="Coupure ENEO &amp; Baisse de tension","PASSIVE",
AQ2007="Defaut GE &amp; POWER Cabinet","PASSIVE",
AQ2007="Sharing","PASSIVE",
AQ2007="Sites strategiques &amp; DataCenter","PASSIVE",
AQ2007="Exclu","Exclu",
AQ2007="SAT","ACTIVE",
AQ2007="SPARE-ISSUE","SPARE-ISSUE",
AQ2007="Fiber CAmtel","ACTIVE",
AQ2007="Fiber AOF","ACTIVE",
AQ2007="Projet OCM (HUAWEI)","PLANNED WORKS",
AQ2007="Projet OCM (NOKIA)","PLANNED WORKS",
AQ2007="ACCESS-ISSUE","ACCESS-ISSUE",
AQ2007="Projet OCM (ZTE, NOKIA, autres projets)","PLANNED WORKS",
AQ2007="No root CAuse","No root cause",
AQ2007="ODU HS","ACTIVE",
AQ2007="IP &amp; VLAN","ACTIVE",
AQ2007="Warehouse HUAWEI","SPARE-ISSUE",
AQ2007="SPARE-HS","SPARE-ISSUE",
AQ2007="Power Telco","ACTIVE", AQ2007="no impacts","no impacts"
),"")</f>
        <v>No root cause</v>
      </c>
      <c r="AS2007" s="92" t="s">
        <v>5537</v>
      </c>
      <c r="AT2007" s="98" t="s">
        <v>4058</v>
      </c>
      <c r="AV2007" s="17" t="s">
        <v>5537</v>
      </c>
      <c r="AW2007" s="7" t="s">
        <v>5537</v>
      </c>
      <c r="AX2007" s="6" t="s">
        <v>5537</v>
      </c>
      <c r="AY2007" s="7"/>
      <c r="AZ2007" s="3" t="s">
        <v>5537</v>
      </c>
      <c r="BA2007" s="18" t="s">
        <v>5537</v>
      </c>
      <c r="BB2007" s="18" t="s">
        <v>5537</v>
      </c>
      <c r="BC2007" s="18" t="s">
        <v>5537</v>
      </c>
      <c r="BD2007" s="18" t="s">
        <v>5537</v>
      </c>
      <c r="BE2007" s="18" t="s">
        <v>5537</v>
      </c>
      <c r="BF2007" s="18" t="s">
        <v>5537</v>
      </c>
      <c r="BG2007" s="18" t="s">
        <v>5537</v>
      </c>
      <c r="BH2007" s="18" t="s">
        <v>5537</v>
      </c>
      <c r="BI2007" s="18" t="s">
        <v>5537</v>
      </c>
      <c r="BJ2007" s="18" t="s">
        <v>5537</v>
      </c>
      <c r="BK2007" s="18" t="s">
        <v>5537</v>
      </c>
      <c r="BL2007" s="9" t="s">
        <v>5537</v>
      </c>
      <c r="BM2007" s="14" t="s">
        <v>5537</v>
      </c>
      <c r="BN2007" s="14" t="s">
        <v>5537</v>
      </c>
      <c r="BO2007" s="14" t="str">
        <f>_xlfn.XLOOKUP(B2007,'[4]cell downs 18042026 17h'!$B:$B,'[4]cell downs 18042026 17h'!$B:$B,"")</f>
        <v/>
      </c>
      <c r="BP2007" s="14" t="str">
        <f>_xlfn.XLOOKUP(B2007,'[5]Cells Huawei 19042026 15h'!$B:$B,'[5]Cells Huawei 19042026 15h'!$B:$B,"")</f>
        <v/>
      </c>
      <c r="BQ2007" s="9" t="str">
        <f>_xlfn.XLOOKUP(B2007,'[6]cells down 19042026 9H40'!$B:$B,'[6]cells down 19042026 9H40'!$B:$B,"")</f>
        <v/>
      </c>
      <c r="BR2007" s="9" t="s">
        <v>4058</v>
      </c>
      <c r="BS2007" s="9" t="s">
        <v>318</v>
      </c>
      <c r="BT2007" s="108"/>
    </row>
    <row r="2008" spans="1:72" s="9" customFormat="1" x14ac:dyDescent="0.35">
      <c r="A2008" s="1" t="s">
        <v>4066</v>
      </c>
      <c r="B2008" s="8" t="s">
        <v>4067</v>
      </c>
      <c r="C2008" s="3" t="str">
        <f>_xlfn.XLOOKUP(B2008,'[1]daily break down'!$D:$D,'[1]daily break down'!$E:$E,"")</f>
        <v>OUEST</v>
      </c>
      <c r="D2008" s="1" t="s">
        <v>11</v>
      </c>
      <c r="E2008" s="1" t="s">
        <v>114</v>
      </c>
      <c r="F2008" s="3" t="s">
        <v>102</v>
      </c>
      <c r="G2008" s="1" t="s">
        <v>4068</v>
      </c>
      <c r="H2008" s="32" t="str">
        <f>_xlfn.XLOOKUP(B2008,[2]CALCULATION!$B:$B,[2]CALCULATION!$H:$H,"")</f>
        <v>HUAWEI</v>
      </c>
      <c r="I2008" s="28">
        <v>0</v>
      </c>
      <c r="J2008" s="28">
        <v>0</v>
      </c>
      <c r="K2008" s="28">
        <v>0</v>
      </c>
      <c r="L2008" s="28">
        <v>0</v>
      </c>
      <c r="M2008" s="28">
        <v>0</v>
      </c>
      <c r="N2008" s="28">
        <v>0</v>
      </c>
      <c r="O2008" s="28">
        <v>0</v>
      </c>
      <c r="P2008" s="28">
        <v>0</v>
      </c>
      <c r="Q2008" s="28">
        <v>0</v>
      </c>
      <c r="R2008" s="28">
        <v>0</v>
      </c>
      <c r="S2008" s="93">
        <v>0</v>
      </c>
      <c r="T2008" s="93">
        <f>_xlfn.XLOOKUP(B2008,'[3]Nur des jours'!$B:$B,'[3]Nur des jours'!$U:$U,"")</f>
        <v>0</v>
      </c>
      <c r="U2008" s="93">
        <v>0</v>
      </c>
      <c r="V2008" s="93">
        <v>0</v>
      </c>
      <c r="W2008" s="93">
        <v>0</v>
      </c>
      <c r="X2008" s="93">
        <v>0</v>
      </c>
      <c r="Y2008" s="93">
        <v>0</v>
      </c>
      <c r="Z2008" s="93">
        <v>0</v>
      </c>
      <c r="AA2008" s="93">
        <v>0</v>
      </c>
      <c r="AB2008" s="93">
        <v>0</v>
      </c>
      <c r="AC2008" s="93"/>
      <c r="AD2008" s="93">
        <v>0</v>
      </c>
      <c r="AE2008" s="93">
        <v>0</v>
      </c>
      <c r="AF2008" s="93">
        <v>0</v>
      </c>
      <c r="AG2008" s="93"/>
      <c r="AH2008" s="93">
        <v>0</v>
      </c>
      <c r="AI2008" s="93">
        <v>0</v>
      </c>
      <c r="AJ2008" s="93">
        <v>0</v>
      </c>
      <c r="AK2008" s="93">
        <v>0</v>
      </c>
      <c r="AL2008" s="93">
        <v>0</v>
      </c>
      <c r="AM2008" s="49" t="s">
        <v>5559</v>
      </c>
      <c r="AN2008" s="49"/>
      <c r="AO2008" s="48" t="str" cm="1">
        <f t="array" ref="AO2008">IFERROR(_xlfn.IFS(
AQ2008="MPR ISSUE","PDH",
AQ2008="BSS Hardware Issue","BSS",
AQ2008="Sites strategiques, MLL, Pylone, etc.","ENVTECH",
AQ2008="AKTIVCO DEFAUT GE &amp; POWER Cabinet","AKTIVCO",
AQ2008="AKTIVCO Coupure ENEO &amp; Baisse de tension","AKTIVCO GRID ONLY",
AQ2008="Coupure ENEO &amp; Baisse de tension","IHS GRID ONLY",
AQ2008="Defaut GE &amp; POWER Cabinet","IHS",
AQ2008="Sharing","Partners",
AQ2008="Sites strategiques &amp; DataCenter","SST &amp; DC",
AQ2008="Exclu","Exclu",
AQ2008="SAT","SAT",
AQ2008="SPARE-ISSUE","SPARE-ISSUE",
AQ2008="Fiber CAmtel","TRANS_FO_CAMTEL",
AQ2008="Fiber AOF","Fiber AOF",
AQ2008="Projet OCM (HUAWEI)","TRAVAUX-HUAWEI",
AQ2008="Projet OCM (NOKIA)","TRAVAUX-NOKIA",
AQ2008="ACCESS-ISSUE","ACCESS-ISSUE",
AQ2008="Projet OCM (ZTE, NOKIA, autres projets)","TRAVAUX OCM",
AQ2008="No root CAuse","No root cause",
AQ2008="ODU HS","PDH",
AQ2008="IP &amp; VLAN","PDH",
AQ2008="Warehouse HUAWEI","SPARE-ISSUE",
AQ2008="SPARE-HS","SPARE-ISSUE",
AQ2008="Power Telco","BSS",AQ2008="no impacts","no impacts"
),"")</f>
        <v>No root cause</v>
      </c>
      <c r="AP2008" s="48" t="str" cm="1">
        <f t="array" ref="AP2008">IFERROR(_xlfn.IFS(
AQ2008="MPR ISSUE","TX ISSUE",
AQ2008="BSS Hardware Issue","RAN ISSUE",
AQ2008="Sites strategiques, MLL, Pylone, etc.","ENVTECH",
AQ2008="AKTIVCO DEFAUT GE &amp; POWER Cabinet","POWER ISSUE",
AQ2008="AKTIVCO Coupure ENEO &amp; Baisse de tension","POWER ISSUE",
AQ2008="Coupure ENEO &amp; Baisse de tension","POWER ISSUE",
AQ2008="Defaut GE &amp; POWER Cabinet","POWER ISSUE",
AQ2008="Sharing","POWER ISSUE",
AQ2008="Sites strategiques &amp; DataCenter","POWER ISSUE",
AQ2008="Exclu","Exclu",
AQ2008="SAT","TX ISSUE",
AQ2008="SPARE-ISSUE","SPARE-ISSUE",
AQ2008="Fiber CAmtel","TX ISSUE",
AQ2008="Fiber AOF","TX ISSUE",
AQ2008="Projet OCM (HUAWEI)","TRAVAUX-HUAWEI",
AQ2008="Projet OCM (NOKIA)","TRAVAUX -NOKIA",
AQ2008="ACCESS-ISSUE","ACCESS-ISSUE",
AQ2008="Projet OCM (ZTE, NOKIA, autres projets)","TRAVAUX OCM",
AQ2008="No root CAuse","No root cause",
AQ2008="ODU HS","TX ISSUE",
AQ2008="IP &amp; VLAN","TX ISSUE",
AQ2008="Warehouse HUAWEI","SPARE-ISSUE",
AQ2008="SPARE-HS","SPARE-ISSUE",
AQ2008="Power Telco","RAN ISSUE",AQ2008="no impacts","no impacts"
),"")</f>
        <v>No root cause</v>
      </c>
      <c r="AQ2008" s="127" t="s">
        <v>5344</v>
      </c>
      <c r="AR2008" s="48" t="str" cm="1">
        <f t="array" ref="AR2008">IFERROR(_xlfn.IFS(
AQ2008="MPR ISSUE","ACTIVE",
AQ2008="BSS Hardware Issue","ACTIVE",
AQ2008="Sites strategiques, MLL, Pylone, etc.","PASSIVE",
AQ2008="AKTIVCO DEFAUT GE &amp; POWER Cabinet","PASSIVE",
AQ2008="AKTIVCO Coupure ENEO &amp; Baisse de tension","PASSIVE",
AQ2008="Coupure ENEO &amp; Baisse de tension","PASSIVE",
AQ2008="Defaut GE &amp; POWER Cabinet","PASSIVE",
AQ2008="Sharing","PASSIVE",
AQ2008="Sites strategiques &amp; DataCenter","PASSIVE",
AQ2008="Exclu","Exclu",
AQ2008="SAT","ACTIVE",
AQ2008="SPARE-ISSUE","SPARE-ISSUE",
AQ2008="Fiber CAmtel","ACTIVE",
AQ2008="Fiber AOF","ACTIVE",
AQ2008="Projet OCM (HUAWEI)","PLANNED WORKS",
AQ2008="Projet OCM (NOKIA)","PLANNED WORKS",
AQ2008="ACCESS-ISSUE","ACCESS-ISSUE",
AQ2008="Projet OCM (ZTE, NOKIA, autres projets)","PLANNED WORKS",
AQ2008="No root CAuse","No root cause",
AQ2008="ODU HS","ACTIVE",
AQ2008="IP &amp; VLAN","ACTIVE",
AQ2008="Warehouse HUAWEI","SPARE-ISSUE",
AQ2008="SPARE-HS","SPARE-ISSUE",
AQ2008="Power Telco","ACTIVE", AQ2008="no impacts","no impacts"
),"")</f>
        <v>No root cause</v>
      </c>
      <c r="AS2008" s="92" t="s">
        <v>5537</v>
      </c>
      <c r="AT2008" s="98" t="s">
        <v>4067</v>
      </c>
      <c r="AV2008" s="17" t="s">
        <v>5537</v>
      </c>
      <c r="AW2008" s="7" t="s">
        <v>5537</v>
      </c>
      <c r="AX2008" s="6" t="s">
        <v>5537</v>
      </c>
      <c r="AY2008" s="7"/>
      <c r="AZ2008" s="3" t="s">
        <v>5537</v>
      </c>
      <c r="BA2008" s="18" t="s">
        <v>5537</v>
      </c>
      <c r="BB2008" s="18" t="s">
        <v>5537</v>
      </c>
      <c r="BC2008" s="18" t="s">
        <v>5537</v>
      </c>
      <c r="BD2008" s="18" t="s">
        <v>5537</v>
      </c>
      <c r="BE2008" s="18" t="s">
        <v>5537</v>
      </c>
      <c r="BF2008" s="18" t="s">
        <v>5537</v>
      </c>
      <c r="BG2008" s="18" t="s">
        <v>5537</v>
      </c>
      <c r="BH2008" s="18" t="s">
        <v>5537</v>
      </c>
      <c r="BI2008" s="18" t="s">
        <v>5537</v>
      </c>
      <c r="BJ2008" s="18" t="s">
        <v>5537</v>
      </c>
      <c r="BK2008" s="18" t="s">
        <v>5537</v>
      </c>
      <c r="BL2008" s="9" t="s">
        <v>5537</v>
      </c>
      <c r="BM2008" s="14" t="s">
        <v>5537</v>
      </c>
      <c r="BN2008" s="14" t="s">
        <v>5537</v>
      </c>
      <c r="BO2008" s="14" t="str">
        <f>_xlfn.XLOOKUP(B2008,'[4]cell downs 18042026 17h'!$B:$B,'[4]cell downs 18042026 17h'!$B:$B,"")</f>
        <v/>
      </c>
      <c r="BP2008" s="14" t="str">
        <f>_xlfn.XLOOKUP(B2008,'[5]Cells Huawei 19042026 15h'!$B:$B,'[5]Cells Huawei 19042026 15h'!$B:$B,"")</f>
        <v/>
      </c>
      <c r="BQ2008" s="9" t="str">
        <f>_xlfn.XLOOKUP(B2008,'[6]cells down 19042026 9H40'!$B:$B,'[6]cells down 19042026 9H40'!$B:$B,"")</f>
        <v/>
      </c>
      <c r="BR2008" s="9" t="s">
        <v>4067</v>
      </c>
      <c r="BS2008" s="9" t="s">
        <v>12</v>
      </c>
      <c r="BT2008" s="108"/>
    </row>
    <row r="2009" spans="1:72" s="9" customFormat="1" x14ac:dyDescent="0.35">
      <c r="A2009" s="1" t="s">
        <v>4069</v>
      </c>
      <c r="B2009" s="8" t="s">
        <v>4070</v>
      </c>
      <c r="C2009" s="3" t="str">
        <f>_xlfn.XLOOKUP(B2009,'[1]daily break down'!$D:$D,'[1]daily break down'!$E:$E,"")</f>
        <v>CENTRE</v>
      </c>
      <c r="D2009" s="1" t="s">
        <v>11</v>
      </c>
      <c r="E2009" s="1" t="s">
        <v>66</v>
      </c>
      <c r="F2009" s="3" t="s">
        <v>226</v>
      </c>
      <c r="G2009" s="1" t="s">
        <v>4069</v>
      </c>
      <c r="H2009" s="34" t="str">
        <f>_xlfn.XLOOKUP(B2009,[2]CALCULATION!$B:$B,[2]CALCULATION!$H:$H,"")</f>
        <v>ZTE</v>
      </c>
      <c r="I2009" s="28">
        <v>0</v>
      </c>
      <c r="J2009" s="28">
        <v>0</v>
      </c>
      <c r="K2009" s="28">
        <v>0</v>
      </c>
      <c r="L2009" s="28">
        <v>0</v>
      </c>
      <c r="M2009" s="28">
        <v>0</v>
      </c>
      <c r="N2009" s="28">
        <v>0</v>
      </c>
      <c r="O2009" s="28">
        <v>0</v>
      </c>
      <c r="P2009" s="28">
        <v>0</v>
      </c>
      <c r="Q2009" s="28">
        <v>0</v>
      </c>
      <c r="R2009" s="28">
        <v>0</v>
      </c>
      <c r="S2009" s="93">
        <v>0</v>
      </c>
      <c r="T2009" s="93">
        <f>_xlfn.XLOOKUP(B2009,'[3]Nur des jours'!$B:$B,'[3]Nur des jours'!$U:$U,"")</f>
        <v>0</v>
      </c>
      <c r="U2009" s="93">
        <v>0</v>
      </c>
      <c r="V2009" s="93">
        <v>0</v>
      </c>
      <c r="W2009" s="93">
        <v>0</v>
      </c>
      <c r="X2009" s="93">
        <v>0</v>
      </c>
      <c r="Y2009" s="93">
        <v>0</v>
      </c>
      <c r="Z2009" s="93">
        <v>0</v>
      </c>
      <c r="AA2009" s="93">
        <v>0</v>
      </c>
      <c r="AB2009" s="93">
        <v>0</v>
      </c>
      <c r="AC2009" s="93"/>
      <c r="AD2009" s="93">
        <v>0</v>
      </c>
      <c r="AE2009" s="93">
        <v>0</v>
      </c>
      <c r="AF2009" s="93">
        <v>0</v>
      </c>
      <c r="AG2009" s="93"/>
      <c r="AH2009" s="93">
        <v>0</v>
      </c>
      <c r="AI2009" s="93">
        <v>0</v>
      </c>
      <c r="AJ2009" s="93">
        <v>0</v>
      </c>
      <c r="AK2009" s="93">
        <v>0</v>
      </c>
      <c r="AL2009" s="93">
        <v>0</v>
      </c>
      <c r="AM2009" s="49" t="s">
        <v>5559</v>
      </c>
      <c r="AN2009" s="49"/>
      <c r="AO2009" s="48" t="str" cm="1">
        <f t="array" ref="AO2009">IFERROR(_xlfn.IFS(
AQ2009="MPR ISSUE","PDH",
AQ2009="BSS Hardware Issue","BSS",
AQ2009="Sites strategiques, MLL, Pylone, etc.","ENVTECH",
AQ2009="AKTIVCO DEFAUT GE &amp; POWER Cabinet","AKTIVCO",
AQ2009="AKTIVCO Coupure ENEO &amp; Baisse de tension","AKTIVCO GRID ONLY",
AQ2009="Coupure ENEO &amp; Baisse de tension","IHS GRID ONLY",
AQ2009="Defaut GE &amp; POWER Cabinet","IHS",
AQ2009="Sharing","Partners",
AQ2009="Sites strategiques &amp; DataCenter","SST &amp; DC",
AQ2009="Exclu","Exclu",
AQ2009="SAT","SAT",
AQ2009="SPARE-ISSUE","SPARE-ISSUE",
AQ2009="Fiber CAmtel","TRANS_FO_CAMTEL",
AQ2009="Fiber AOF","Fiber AOF",
AQ2009="Projet OCM (HUAWEI)","TRAVAUX-HUAWEI",
AQ2009="Projet OCM (NOKIA)","TRAVAUX-NOKIA",
AQ2009="ACCESS-ISSUE","ACCESS-ISSUE",
AQ2009="Projet OCM (ZTE, NOKIA, autres projets)","TRAVAUX OCM",
AQ2009="No root CAuse","No root cause",
AQ2009="ODU HS","PDH",
AQ2009="IP &amp; VLAN","PDH",
AQ2009="Warehouse HUAWEI","SPARE-ISSUE",
AQ2009="SPARE-HS","SPARE-ISSUE",
AQ2009="Power Telco","BSS",AQ2009="no impacts","no impacts"
),"")</f>
        <v>No root cause</v>
      </c>
      <c r="AP2009" s="48" t="str" cm="1">
        <f t="array" ref="AP2009">IFERROR(_xlfn.IFS(
AQ2009="MPR ISSUE","TX ISSUE",
AQ2009="BSS Hardware Issue","RAN ISSUE",
AQ2009="Sites strategiques, MLL, Pylone, etc.","ENVTECH",
AQ2009="AKTIVCO DEFAUT GE &amp; POWER Cabinet","POWER ISSUE",
AQ2009="AKTIVCO Coupure ENEO &amp; Baisse de tension","POWER ISSUE",
AQ2009="Coupure ENEO &amp; Baisse de tension","POWER ISSUE",
AQ2009="Defaut GE &amp; POWER Cabinet","POWER ISSUE",
AQ2009="Sharing","POWER ISSUE",
AQ2009="Sites strategiques &amp; DataCenter","POWER ISSUE",
AQ2009="Exclu","Exclu",
AQ2009="SAT","TX ISSUE",
AQ2009="SPARE-ISSUE","SPARE-ISSUE",
AQ2009="Fiber CAmtel","TX ISSUE",
AQ2009="Fiber AOF","TX ISSUE",
AQ2009="Projet OCM (HUAWEI)","TRAVAUX-HUAWEI",
AQ2009="Projet OCM (NOKIA)","TRAVAUX -NOKIA",
AQ2009="ACCESS-ISSUE","ACCESS-ISSUE",
AQ2009="Projet OCM (ZTE, NOKIA, autres projets)","TRAVAUX OCM",
AQ2009="No root CAuse","No root cause",
AQ2009="ODU HS","TX ISSUE",
AQ2009="IP &amp; VLAN","TX ISSUE",
AQ2009="Warehouse HUAWEI","SPARE-ISSUE",
AQ2009="SPARE-HS","SPARE-ISSUE",
AQ2009="Power Telco","RAN ISSUE",AQ2009="no impacts","no impacts"
),"")</f>
        <v>No root cause</v>
      </c>
      <c r="AQ2009" s="127" t="s">
        <v>5344</v>
      </c>
      <c r="AR2009" s="48" t="str" cm="1">
        <f t="array" ref="AR2009">IFERROR(_xlfn.IFS(
AQ2009="MPR ISSUE","ACTIVE",
AQ2009="BSS Hardware Issue","ACTIVE",
AQ2009="Sites strategiques, MLL, Pylone, etc.","PASSIVE",
AQ2009="AKTIVCO DEFAUT GE &amp; POWER Cabinet","PASSIVE",
AQ2009="AKTIVCO Coupure ENEO &amp; Baisse de tension","PASSIVE",
AQ2009="Coupure ENEO &amp; Baisse de tension","PASSIVE",
AQ2009="Defaut GE &amp; POWER Cabinet","PASSIVE",
AQ2009="Sharing","PASSIVE",
AQ2009="Sites strategiques &amp; DataCenter","PASSIVE",
AQ2009="Exclu","Exclu",
AQ2009="SAT","ACTIVE",
AQ2009="SPARE-ISSUE","SPARE-ISSUE",
AQ2009="Fiber CAmtel","ACTIVE",
AQ2009="Fiber AOF","ACTIVE",
AQ2009="Projet OCM (HUAWEI)","PLANNED WORKS",
AQ2009="Projet OCM (NOKIA)","PLANNED WORKS",
AQ2009="ACCESS-ISSUE","ACCESS-ISSUE",
AQ2009="Projet OCM (ZTE, NOKIA, autres projets)","PLANNED WORKS",
AQ2009="No root CAuse","No root cause",
AQ2009="ODU HS","ACTIVE",
AQ2009="IP &amp; VLAN","ACTIVE",
AQ2009="Warehouse HUAWEI","SPARE-ISSUE",
AQ2009="SPARE-HS","SPARE-ISSUE",
AQ2009="Power Telco","ACTIVE", AQ2009="no impacts","no impacts"
),"")</f>
        <v>No root cause</v>
      </c>
      <c r="AS2009" s="92" t="s">
        <v>5537</v>
      </c>
      <c r="AT2009" s="98" t="s">
        <v>4070</v>
      </c>
      <c r="AV2009" s="17" t="s">
        <v>5537</v>
      </c>
      <c r="AW2009" s="7" t="s">
        <v>5537</v>
      </c>
      <c r="AX2009" s="6" t="s">
        <v>5537</v>
      </c>
      <c r="AY2009" s="7"/>
      <c r="AZ2009" s="3" t="s">
        <v>5537</v>
      </c>
      <c r="BA2009" s="18" t="s">
        <v>5537</v>
      </c>
      <c r="BB2009" s="18" t="s">
        <v>5537</v>
      </c>
      <c r="BC2009" s="18" t="s">
        <v>5537</v>
      </c>
      <c r="BD2009" s="18" t="s">
        <v>5537</v>
      </c>
      <c r="BE2009" s="18" t="s">
        <v>5537</v>
      </c>
      <c r="BF2009" s="18" t="s">
        <v>5537</v>
      </c>
      <c r="BG2009" s="18" t="s">
        <v>5537</v>
      </c>
      <c r="BH2009" s="18" t="s">
        <v>5537</v>
      </c>
      <c r="BI2009" s="18" t="s">
        <v>5537</v>
      </c>
      <c r="BJ2009" s="18" t="s">
        <v>5537</v>
      </c>
      <c r="BK2009" s="18" t="s">
        <v>5537</v>
      </c>
      <c r="BL2009" s="9" t="s">
        <v>5537</v>
      </c>
      <c r="BM2009" s="14" t="s">
        <v>5537</v>
      </c>
      <c r="BN2009" s="14" t="s">
        <v>5537</v>
      </c>
      <c r="BO2009" s="14" t="str">
        <f>_xlfn.XLOOKUP(B2009,'[4]cell downs 18042026 17h'!$B:$B,'[4]cell downs 18042026 17h'!$B:$B,"")</f>
        <v/>
      </c>
      <c r="BP2009" s="14" t="str">
        <f>_xlfn.XLOOKUP(B2009,'[5]Cells Huawei 19042026 15h'!$B:$B,'[5]Cells Huawei 19042026 15h'!$B:$B,"")</f>
        <v/>
      </c>
      <c r="BQ2009" s="9" t="str">
        <f>_xlfn.XLOOKUP(B2009,'[6]cells down 19042026 9H40'!$B:$B,'[6]cells down 19042026 9H40'!$B:$B,"")</f>
        <v/>
      </c>
      <c r="BR2009" s="9" t="s">
        <v>4070</v>
      </c>
      <c r="BS2009" s="9" t="s">
        <v>12</v>
      </c>
      <c r="BT2009" s="108"/>
    </row>
    <row r="2010" spans="1:72" s="9" customFormat="1" x14ac:dyDescent="0.35">
      <c r="A2010" s="1" t="s">
        <v>4071</v>
      </c>
      <c r="B2010" s="8" t="s">
        <v>4072</v>
      </c>
      <c r="C2010" s="3" t="str">
        <f>_xlfn.XLOOKUP(B2010,'[1]daily break down'!$D:$D,'[1]daily break down'!$E:$E,"")</f>
        <v>OUEST</v>
      </c>
      <c r="D2010" s="1" t="s">
        <v>11</v>
      </c>
      <c r="E2010" s="1" t="s">
        <v>12</v>
      </c>
      <c r="F2010" s="3" t="s">
        <v>102</v>
      </c>
      <c r="G2010" s="1" t="s">
        <v>4071</v>
      </c>
      <c r="H2010" s="32" t="str">
        <f>_xlfn.XLOOKUP(B2010,[2]CALCULATION!$B:$B,[2]CALCULATION!$H:$H,"")</f>
        <v>HUAWEI</v>
      </c>
      <c r="I2010" s="28">
        <v>0</v>
      </c>
      <c r="J2010" s="28">
        <v>0</v>
      </c>
      <c r="K2010" s="28">
        <v>0</v>
      </c>
      <c r="L2010" s="28">
        <v>0</v>
      </c>
      <c r="M2010" s="28">
        <v>0</v>
      </c>
      <c r="N2010" s="28">
        <v>0</v>
      </c>
      <c r="O2010" s="28">
        <v>0</v>
      </c>
      <c r="P2010" s="28">
        <v>0</v>
      </c>
      <c r="Q2010" s="28">
        <v>0</v>
      </c>
      <c r="R2010" s="28">
        <v>0</v>
      </c>
      <c r="S2010" s="93">
        <v>0</v>
      </c>
      <c r="T2010" s="93">
        <f>_xlfn.XLOOKUP(B2010,'[3]Nur des jours'!$B:$B,'[3]Nur des jours'!$U:$U,"")</f>
        <v>0</v>
      </c>
      <c r="U2010" s="93">
        <v>0</v>
      </c>
      <c r="V2010" s="93">
        <v>0</v>
      </c>
      <c r="W2010" s="93">
        <v>0</v>
      </c>
      <c r="X2010" s="93">
        <v>0</v>
      </c>
      <c r="Y2010" s="93">
        <v>0</v>
      </c>
      <c r="Z2010" s="93">
        <v>0</v>
      </c>
      <c r="AA2010" s="93">
        <v>0</v>
      </c>
      <c r="AB2010" s="93">
        <v>0</v>
      </c>
      <c r="AC2010" s="93"/>
      <c r="AD2010" s="93">
        <v>0</v>
      </c>
      <c r="AE2010" s="93">
        <v>0</v>
      </c>
      <c r="AF2010" s="93">
        <v>0</v>
      </c>
      <c r="AG2010" s="93"/>
      <c r="AH2010" s="93">
        <v>0</v>
      </c>
      <c r="AI2010" s="93">
        <v>0</v>
      </c>
      <c r="AJ2010" s="93">
        <v>0</v>
      </c>
      <c r="AK2010" s="93">
        <v>0</v>
      </c>
      <c r="AL2010" s="93">
        <v>0</v>
      </c>
      <c r="AM2010" s="49" t="s">
        <v>5559</v>
      </c>
      <c r="AN2010" s="49"/>
      <c r="AO2010" s="48" t="str" cm="1">
        <f t="array" ref="AO2010">IFERROR(_xlfn.IFS(
AQ2010="MPR ISSUE","PDH",
AQ2010="BSS Hardware Issue","BSS",
AQ2010="Sites strategiques, MLL, Pylone, etc.","ENVTECH",
AQ2010="AKTIVCO DEFAUT GE &amp; POWER Cabinet","AKTIVCO",
AQ2010="AKTIVCO Coupure ENEO &amp; Baisse de tension","AKTIVCO GRID ONLY",
AQ2010="Coupure ENEO &amp; Baisse de tension","IHS GRID ONLY",
AQ2010="Defaut GE &amp; POWER Cabinet","IHS",
AQ2010="Sharing","Partners",
AQ2010="Sites strategiques &amp; DataCenter","SST &amp; DC",
AQ2010="Exclu","Exclu",
AQ2010="SAT","SAT",
AQ2010="SPARE-ISSUE","SPARE-ISSUE",
AQ2010="Fiber CAmtel","TRANS_FO_CAMTEL",
AQ2010="Fiber AOF","Fiber AOF",
AQ2010="Projet OCM (HUAWEI)","TRAVAUX-HUAWEI",
AQ2010="Projet OCM (NOKIA)","TRAVAUX-NOKIA",
AQ2010="ACCESS-ISSUE","ACCESS-ISSUE",
AQ2010="Projet OCM (ZTE, NOKIA, autres projets)","TRAVAUX OCM",
AQ2010="No root CAuse","No root cause",
AQ2010="ODU HS","PDH",
AQ2010="IP &amp; VLAN","PDH",
AQ2010="Warehouse HUAWEI","SPARE-ISSUE",
AQ2010="SPARE-HS","SPARE-ISSUE",
AQ2010="Power Telco","BSS",AQ2010="no impacts","no impacts"
),"")</f>
        <v>No root cause</v>
      </c>
      <c r="AP2010" s="48" t="str" cm="1">
        <f t="array" ref="AP2010">IFERROR(_xlfn.IFS(
AQ2010="MPR ISSUE","TX ISSUE",
AQ2010="BSS Hardware Issue","RAN ISSUE",
AQ2010="Sites strategiques, MLL, Pylone, etc.","ENVTECH",
AQ2010="AKTIVCO DEFAUT GE &amp; POWER Cabinet","POWER ISSUE",
AQ2010="AKTIVCO Coupure ENEO &amp; Baisse de tension","POWER ISSUE",
AQ2010="Coupure ENEO &amp; Baisse de tension","POWER ISSUE",
AQ2010="Defaut GE &amp; POWER Cabinet","POWER ISSUE",
AQ2010="Sharing","POWER ISSUE",
AQ2010="Sites strategiques &amp; DataCenter","POWER ISSUE",
AQ2010="Exclu","Exclu",
AQ2010="SAT","TX ISSUE",
AQ2010="SPARE-ISSUE","SPARE-ISSUE",
AQ2010="Fiber CAmtel","TX ISSUE",
AQ2010="Fiber AOF","TX ISSUE",
AQ2010="Projet OCM (HUAWEI)","TRAVAUX-HUAWEI",
AQ2010="Projet OCM (NOKIA)","TRAVAUX -NOKIA",
AQ2010="ACCESS-ISSUE","ACCESS-ISSUE",
AQ2010="Projet OCM (ZTE, NOKIA, autres projets)","TRAVAUX OCM",
AQ2010="No root CAuse","No root cause",
AQ2010="ODU HS","TX ISSUE",
AQ2010="IP &amp; VLAN","TX ISSUE",
AQ2010="Warehouse HUAWEI","SPARE-ISSUE",
AQ2010="SPARE-HS","SPARE-ISSUE",
AQ2010="Power Telco","RAN ISSUE",AQ2010="no impacts","no impacts"
),"")</f>
        <v>No root cause</v>
      </c>
      <c r="AQ2010" s="127" t="s">
        <v>5344</v>
      </c>
      <c r="AR2010" s="48" t="str" cm="1">
        <f t="array" ref="AR2010">IFERROR(_xlfn.IFS(
AQ2010="MPR ISSUE","ACTIVE",
AQ2010="BSS Hardware Issue","ACTIVE",
AQ2010="Sites strategiques, MLL, Pylone, etc.","PASSIVE",
AQ2010="AKTIVCO DEFAUT GE &amp; POWER Cabinet","PASSIVE",
AQ2010="AKTIVCO Coupure ENEO &amp; Baisse de tension","PASSIVE",
AQ2010="Coupure ENEO &amp; Baisse de tension","PASSIVE",
AQ2010="Defaut GE &amp; POWER Cabinet","PASSIVE",
AQ2010="Sharing","PASSIVE",
AQ2010="Sites strategiques &amp; DataCenter","PASSIVE",
AQ2010="Exclu","Exclu",
AQ2010="SAT","ACTIVE",
AQ2010="SPARE-ISSUE","SPARE-ISSUE",
AQ2010="Fiber CAmtel","ACTIVE",
AQ2010="Fiber AOF","ACTIVE",
AQ2010="Projet OCM (HUAWEI)","PLANNED WORKS",
AQ2010="Projet OCM (NOKIA)","PLANNED WORKS",
AQ2010="ACCESS-ISSUE","ACCESS-ISSUE",
AQ2010="Projet OCM (ZTE, NOKIA, autres projets)","PLANNED WORKS",
AQ2010="No root CAuse","No root cause",
AQ2010="ODU HS","ACTIVE",
AQ2010="IP &amp; VLAN","ACTIVE",
AQ2010="Warehouse HUAWEI","SPARE-ISSUE",
AQ2010="SPARE-HS","SPARE-ISSUE",
AQ2010="Power Telco","ACTIVE", AQ2010="no impacts","no impacts"
),"")</f>
        <v>No root cause</v>
      </c>
      <c r="AS2010" s="92" t="s">
        <v>5537</v>
      </c>
      <c r="AT2010" s="98" t="s">
        <v>4072</v>
      </c>
      <c r="AV2010" s="17" t="s">
        <v>5537</v>
      </c>
      <c r="AW2010" s="7" t="s">
        <v>5537</v>
      </c>
      <c r="AX2010" s="6" t="s">
        <v>5537</v>
      </c>
      <c r="AY2010" s="7"/>
      <c r="AZ2010" s="3" t="s">
        <v>5537</v>
      </c>
      <c r="BA2010" s="18" t="s">
        <v>5537</v>
      </c>
      <c r="BB2010" s="18" t="s">
        <v>5537</v>
      </c>
      <c r="BC2010" s="18" t="s">
        <v>5537</v>
      </c>
      <c r="BD2010" s="18" t="s">
        <v>5537</v>
      </c>
      <c r="BE2010" s="18" t="s">
        <v>5537</v>
      </c>
      <c r="BF2010" s="18" t="s">
        <v>5537</v>
      </c>
      <c r="BG2010" s="18" t="s">
        <v>5537</v>
      </c>
      <c r="BH2010" s="18" t="s">
        <v>5537</v>
      </c>
      <c r="BI2010" s="18" t="s">
        <v>5537</v>
      </c>
      <c r="BJ2010" s="18" t="s">
        <v>5537</v>
      </c>
      <c r="BK2010" s="18" t="s">
        <v>5537</v>
      </c>
      <c r="BL2010" s="9" t="s">
        <v>5537</v>
      </c>
      <c r="BM2010" s="14" t="s">
        <v>5537</v>
      </c>
      <c r="BN2010" s="14" t="s">
        <v>5537</v>
      </c>
      <c r="BO2010" s="14" t="str">
        <f>_xlfn.XLOOKUP(B2010,'[4]cell downs 18042026 17h'!$B:$B,'[4]cell downs 18042026 17h'!$B:$B,"")</f>
        <v/>
      </c>
      <c r="BP2010" s="14" t="str">
        <f>_xlfn.XLOOKUP(B2010,'[5]Cells Huawei 19042026 15h'!$B:$B,'[5]Cells Huawei 19042026 15h'!$B:$B,"")</f>
        <v/>
      </c>
      <c r="BQ2010" s="9" t="str">
        <f>_xlfn.XLOOKUP(B2010,'[6]cells down 19042026 9H40'!$B:$B,'[6]cells down 19042026 9H40'!$B:$B,"")</f>
        <v/>
      </c>
      <c r="BR2010" s="9" t="s">
        <v>4072</v>
      </c>
      <c r="BS2010" s="9" t="s">
        <v>12</v>
      </c>
      <c r="BT2010" s="108"/>
    </row>
    <row r="2011" spans="1:72" s="9" customFormat="1" x14ac:dyDescent="0.35">
      <c r="A2011" s="1" t="s">
        <v>4073</v>
      </c>
      <c r="B2011" s="8" t="s">
        <v>4074</v>
      </c>
      <c r="C2011" s="3" t="str">
        <f>_xlfn.XLOOKUP(B2011,'[1]daily break down'!$D:$D,'[1]daily break down'!$E:$E,"")</f>
        <v>LITTORAL</v>
      </c>
      <c r="D2011" s="1" t="s">
        <v>11</v>
      </c>
      <c r="E2011" s="1" t="s">
        <v>12</v>
      </c>
      <c r="F2011" s="3" t="s">
        <v>31</v>
      </c>
      <c r="G2011" s="1" t="s">
        <v>4073</v>
      </c>
      <c r="H2011" s="34" t="str">
        <f>_xlfn.XLOOKUP(B2011,[2]CALCULATION!$B:$B,[2]CALCULATION!$H:$H,"")</f>
        <v>ZTE</v>
      </c>
      <c r="I2011" s="28">
        <v>0</v>
      </c>
      <c r="J2011" s="28">
        <v>0</v>
      </c>
      <c r="K2011" s="28">
        <v>0</v>
      </c>
      <c r="L2011" s="28">
        <v>0</v>
      </c>
      <c r="M2011" s="28">
        <v>0</v>
      </c>
      <c r="N2011" s="28">
        <v>0</v>
      </c>
      <c r="O2011" s="28">
        <v>0</v>
      </c>
      <c r="P2011" s="28">
        <v>0</v>
      </c>
      <c r="Q2011" s="28">
        <v>0</v>
      </c>
      <c r="R2011" s="28">
        <v>0</v>
      </c>
      <c r="S2011" s="93">
        <v>0</v>
      </c>
      <c r="T2011" s="93">
        <f>_xlfn.XLOOKUP(B2011,'[3]Nur des jours'!$B:$B,'[3]Nur des jours'!$U:$U,"")</f>
        <v>0</v>
      </c>
      <c r="U2011" s="93">
        <v>0</v>
      </c>
      <c r="V2011" s="93">
        <v>0</v>
      </c>
      <c r="W2011" s="93">
        <v>0</v>
      </c>
      <c r="X2011" s="93">
        <v>0</v>
      </c>
      <c r="Y2011" s="93">
        <v>0</v>
      </c>
      <c r="Z2011" s="93">
        <v>0</v>
      </c>
      <c r="AA2011" s="93">
        <v>0</v>
      </c>
      <c r="AB2011" s="93">
        <v>0</v>
      </c>
      <c r="AC2011" s="93"/>
      <c r="AD2011" s="93">
        <v>0</v>
      </c>
      <c r="AE2011" s="93">
        <v>0</v>
      </c>
      <c r="AF2011" s="93">
        <v>0</v>
      </c>
      <c r="AG2011" s="93"/>
      <c r="AH2011" s="93">
        <v>0</v>
      </c>
      <c r="AI2011" s="93">
        <v>0</v>
      </c>
      <c r="AJ2011" s="93">
        <v>0</v>
      </c>
      <c r="AK2011" s="93">
        <v>0</v>
      </c>
      <c r="AL2011" s="93">
        <v>0</v>
      </c>
      <c r="AM2011" s="49" t="s">
        <v>5559</v>
      </c>
      <c r="AN2011" s="49"/>
      <c r="AO2011" s="48" t="str" cm="1">
        <f t="array" ref="AO2011">IFERROR(_xlfn.IFS(
AQ2011="MPR ISSUE","PDH",
AQ2011="BSS Hardware Issue","BSS",
AQ2011="Sites strategiques, MLL, Pylone, etc.","ENVTECH",
AQ2011="AKTIVCO DEFAUT GE &amp; POWER Cabinet","AKTIVCO",
AQ2011="AKTIVCO Coupure ENEO &amp; Baisse de tension","AKTIVCO GRID ONLY",
AQ2011="Coupure ENEO &amp; Baisse de tension","IHS GRID ONLY",
AQ2011="Defaut GE &amp; POWER Cabinet","IHS",
AQ2011="Sharing","Partners",
AQ2011="Sites strategiques &amp; DataCenter","SST &amp; DC",
AQ2011="Exclu","Exclu",
AQ2011="SAT","SAT",
AQ2011="SPARE-ISSUE","SPARE-ISSUE",
AQ2011="Fiber CAmtel","TRANS_FO_CAMTEL",
AQ2011="Fiber AOF","Fiber AOF",
AQ2011="Projet OCM (HUAWEI)","TRAVAUX-HUAWEI",
AQ2011="Projet OCM (NOKIA)","TRAVAUX-NOKIA",
AQ2011="ACCESS-ISSUE","ACCESS-ISSUE",
AQ2011="Projet OCM (ZTE, NOKIA, autres projets)","TRAVAUX OCM",
AQ2011="No root CAuse","No root cause",
AQ2011="ODU HS","PDH",
AQ2011="IP &amp; VLAN","PDH",
AQ2011="Warehouse HUAWEI","SPARE-ISSUE",
AQ2011="SPARE-HS","SPARE-ISSUE",
AQ2011="Power Telco","BSS",AQ2011="no impacts","no impacts"
),"")</f>
        <v>No root cause</v>
      </c>
      <c r="AP2011" s="48" t="str" cm="1">
        <f t="array" ref="AP2011">IFERROR(_xlfn.IFS(
AQ2011="MPR ISSUE","TX ISSUE",
AQ2011="BSS Hardware Issue","RAN ISSUE",
AQ2011="Sites strategiques, MLL, Pylone, etc.","ENVTECH",
AQ2011="AKTIVCO DEFAUT GE &amp; POWER Cabinet","POWER ISSUE",
AQ2011="AKTIVCO Coupure ENEO &amp; Baisse de tension","POWER ISSUE",
AQ2011="Coupure ENEO &amp; Baisse de tension","POWER ISSUE",
AQ2011="Defaut GE &amp; POWER Cabinet","POWER ISSUE",
AQ2011="Sharing","POWER ISSUE",
AQ2011="Sites strategiques &amp; DataCenter","POWER ISSUE",
AQ2011="Exclu","Exclu",
AQ2011="SAT","TX ISSUE",
AQ2011="SPARE-ISSUE","SPARE-ISSUE",
AQ2011="Fiber CAmtel","TX ISSUE",
AQ2011="Fiber AOF","TX ISSUE",
AQ2011="Projet OCM (HUAWEI)","TRAVAUX-HUAWEI",
AQ2011="Projet OCM (NOKIA)","TRAVAUX -NOKIA",
AQ2011="ACCESS-ISSUE","ACCESS-ISSUE",
AQ2011="Projet OCM (ZTE, NOKIA, autres projets)","TRAVAUX OCM",
AQ2011="No root CAuse","No root cause",
AQ2011="ODU HS","TX ISSUE",
AQ2011="IP &amp; VLAN","TX ISSUE",
AQ2011="Warehouse HUAWEI","SPARE-ISSUE",
AQ2011="SPARE-HS","SPARE-ISSUE",
AQ2011="Power Telco","RAN ISSUE",AQ2011="no impacts","no impacts"
),"")</f>
        <v>No root cause</v>
      </c>
      <c r="AQ2011" s="127" t="s">
        <v>5344</v>
      </c>
      <c r="AR2011" s="48" t="str" cm="1">
        <f t="array" ref="AR2011">IFERROR(_xlfn.IFS(
AQ2011="MPR ISSUE","ACTIVE",
AQ2011="BSS Hardware Issue","ACTIVE",
AQ2011="Sites strategiques, MLL, Pylone, etc.","PASSIVE",
AQ2011="AKTIVCO DEFAUT GE &amp; POWER Cabinet","PASSIVE",
AQ2011="AKTIVCO Coupure ENEO &amp; Baisse de tension","PASSIVE",
AQ2011="Coupure ENEO &amp; Baisse de tension","PASSIVE",
AQ2011="Defaut GE &amp; POWER Cabinet","PASSIVE",
AQ2011="Sharing","PASSIVE",
AQ2011="Sites strategiques &amp; DataCenter","PASSIVE",
AQ2011="Exclu","Exclu",
AQ2011="SAT","ACTIVE",
AQ2011="SPARE-ISSUE","SPARE-ISSUE",
AQ2011="Fiber CAmtel","ACTIVE",
AQ2011="Fiber AOF","ACTIVE",
AQ2011="Projet OCM (HUAWEI)","PLANNED WORKS",
AQ2011="Projet OCM (NOKIA)","PLANNED WORKS",
AQ2011="ACCESS-ISSUE","ACCESS-ISSUE",
AQ2011="Projet OCM (ZTE, NOKIA, autres projets)","PLANNED WORKS",
AQ2011="No root CAuse","No root cause",
AQ2011="ODU HS","ACTIVE",
AQ2011="IP &amp; VLAN","ACTIVE",
AQ2011="Warehouse HUAWEI","SPARE-ISSUE",
AQ2011="SPARE-HS","SPARE-ISSUE",
AQ2011="Power Telco","ACTIVE", AQ2011="no impacts","no impacts"
),"")</f>
        <v>No root cause</v>
      </c>
      <c r="AS2011" s="92" t="s">
        <v>5537</v>
      </c>
      <c r="AT2011" s="98" t="s">
        <v>4074</v>
      </c>
      <c r="AV2011" s="17" t="s">
        <v>5537</v>
      </c>
      <c r="AW2011" s="7" t="s">
        <v>5537</v>
      </c>
      <c r="AX2011" s="6" t="s">
        <v>5537</v>
      </c>
      <c r="AY2011" s="7"/>
      <c r="AZ2011" s="3" t="s">
        <v>5537</v>
      </c>
      <c r="BA2011" s="18" t="s">
        <v>5537</v>
      </c>
      <c r="BB2011" s="18" t="s">
        <v>5537</v>
      </c>
      <c r="BC2011" s="18" t="s">
        <v>5537</v>
      </c>
      <c r="BD2011" s="18" t="s">
        <v>5537</v>
      </c>
      <c r="BE2011" s="18" t="s">
        <v>5537</v>
      </c>
      <c r="BF2011" s="18" t="s">
        <v>5537</v>
      </c>
      <c r="BG2011" s="18" t="s">
        <v>5537</v>
      </c>
      <c r="BH2011" s="18" t="s">
        <v>5537</v>
      </c>
      <c r="BI2011" s="18" t="s">
        <v>5537</v>
      </c>
      <c r="BJ2011" s="18" t="s">
        <v>5537</v>
      </c>
      <c r="BK2011" s="18" t="s">
        <v>5537</v>
      </c>
      <c r="BL2011" s="9" t="s">
        <v>5537</v>
      </c>
      <c r="BM2011" s="14" t="s">
        <v>5537</v>
      </c>
      <c r="BN2011" s="14" t="s">
        <v>5537</v>
      </c>
      <c r="BO2011" s="14" t="str">
        <f>_xlfn.XLOOKUP(B2011,'[4]cell downs 18042026 17h'!$B:$B,'[4]cell downs 18042026 17h'!$B:$B,"")</f>
        <v/>
      </c>
      <c r="BP2011" s="14" t="str">
        <f>_xlfn.XLOOKUP(B2011,'[5]Cells Huawei 19042026 15h'!$B:$B,'[5]Cells Huawei 19042026 15h'!$B:$B,"")</f>
        <v/>
      </c>
      <c r="BQ2011" s="9" t="str">
        <f>_xlfn.XLOOKUP(B2011,'[6]cells down 19042026 9H40'!$B:$B,'[6]cells down 19042026 9H40'!$B:$B,"")</f>
        <v/>
      </c>
      <c r="BR2011" s="9" t="s">
        <v>4074</v>
      </c>
      <c r="BS2011" s="9" t="s">
        <v>5537</v>
      </c>
      <c r="BT2011" s="108"/>
    </row>
    <row r="2012" spans="1:72" s="9" customFormat="1" ht="13" customHeight="1" x14ac:dyDescent="0.35">
      <c r="A2012" s="1" t="s">
        <v>4075</v>
      </c>
      <c r="B2012" s="8" t="s">
        <v>4076</v>
      </c>
      <c r="C2012" s="3" t="str">
        <f>_xlfn.XLOOKUP(B2012,'[1]daily break down'!$D:$D,'[1]daily break down'!$E:$E,"")</f>
        <v>LITTORAL</v>
      </c>
      <c r="D2012" s="1" t="s">
        <v>11</v>
      </c>
      <c r="E2012" s="1" t="s">
        <v>12</v>
      </c>
      <c r="F2012" s="3" t="s">
        <v>31</v>
      </c>
      <c r="G2012" s="1" t="s">
        <v>4073</v>
      </c>
      <c r="H2012" s="34" t="str">
        <f>_xlfn.XLOOKUP(B2012,[2]CALCULATION!$B:$B,[2]CALCULATION!$H:$H,"")</f>
        <v>ZTE</v>
      </c>
      <c r="I2012" s="28">
        <v>0</v>
      </c>
      <c r="J2012" s="28">
        <v>0</v>
      </c>
      <c r="K2012" s="28">
        <v>0</v>
      </c>
      <c r="L2012" s="28">
        <v>0</v>
      </c>
      <c r="M2012" s="28">
        <v>0</v>
      </c>
      <c r="N2012" s="28">
        <v>0</v>
      </c>
      <c r="O2012" s="28">
        <v>0</v>
      </c>
      <c r="P2012" s="28">
        <v>0</v>
      </c>
      <c r="Q2012" s="28">
        <v>0</v>
      </c>
      <c r="R2012" s="28">
        <v>0</v>
      </c>
      <c r="S2012" s="93">
        <v>0</v>
      </c>
      <c r="T2012" s="93">
        <f>_xlfn.XLOOKUP(B2012,'[3]Nur des jours'!$B:$B,'[3]Nur des jours'!$U:$U,"")</f>
        <v>0</v>
      </c>
      <c r="U2012" s="93">
        <v>0</v>
      </c>
      <c r="V2012" s="93">
        <v>0</v>
      </c>
      <c r="W2012" s="93">
        <v>0</v>
      </c>
      <c r="X2012" s="93">
        <v>0</v>
      </c>
      <c r="Y2012" s="93">
        <v>0</v>
      </c>
      <c r="Z2012" s="93">
        <v>0</v>
      </c>
      <c r="AA2012" s="93">
        <v>0</v>
      </c>
      <c r="AB2012" s="93">
        <v>0</v>
      </c>
      <c r="AC2012" s="93"/>
      <c r="AD2012" s="93">
        <v>0</v>
      </c>
      <c r="AE2012" s="93">
        <v>0</v>
      </c>
      <c r="AF2012" s="93">
        <v>0</v>
      </c>
      <c r="AG2012" s="93"/>
      <c r="AH2012" s="93">
        <v>0</v>
      </c>
      <c r="AI2012" s="93">
        <v>0</v>
      </c>
      <c r="AJ2012" s="93">
        <v>0</v>
      </c>
      <c r="AK2012" s="93">
        <v>0</v>
      </c>
      <c r="AL2012" s="93">
        <v>0</v>
      </c>
      <c r="AM2012" s="49" t="s">
        <v>5559</v>
      </c>
      <c r="AN2012" s="49"/>
      <c r="AO2012" s="48" t="str" cm="1">
        <f t="array" ref="AO2012">IFERROR(_xlfn.IFS(
AQ2012="MPR ISSUE","PDH",
AQ2012="BSS Hardware Issue","BSS",
AQ2012="Sites strategiques, MLL, Pylone, etc.","ENVTECH",
AQ2012="AKTIVCO DEFAUT GE &amp; POWER Cabinet","AKTIVCO",
AQ2012="AKTIVCO Coupure ENEO &amp; Baisse de tension","AKTIVCO GRID ONLY",
AQ2012="Coupure ENEO &amp; Baisse de tension","IHS GRID ONLY",
AQ2012="Defaut GE &amp; POWER Cabinet","IHS",
AQ2012="Sharing","Partners",
AQ2012="Sites strategiques &amp; DataCenter","SST &amp; DC",
AQ2012="Exclu","Exclu",
AQ2012="SAT","SAT",
AQ2012="SPARE-ISSUE","SPARE-ISSUE",
AQ2012="Fiber CAmtel","TRANS_FO_CAMTEL",
AQ2012="Fiber AOF","Fiber AOF",
AQ2012="Projet OCM (HUAWEI)","TRAVAUX-HUAWEI",
AQ2012="Projet OCM (NOKIA)","TRAVAUX-NOKIA",
AQ2012="ACCESS-ISSUE","ACCESS-ISSUE",
AQ2012="Projet OCM (ZTE, NOKIA, autres projets)","TRAVAUX OCM",
AQ2012="No root CAuse","No root cause",
AQ2012="ODU HS","PDH",
AQ2012="IP &amp; VLAN","PDH",
AQ2012="Warehouse HUAWEI","SPARE-ISSUE",
AQ2012="SPARE-HS","SPARE-ISSUE",
AQ2012="Power Telco","BSS",AQ2012="no impacts","no impacts"
),"")</f>
        <v>No root cause</v>
      </c>
      <c r="AP2012" s="48" t="str" cm="1">
        <f t="array" ref="AP2012">IFERROR(_xlfn.IFS(
AQ2012="MPR ISSUE","TX ISSUE",
AQ2012="BSS Hardware Issue","RAN ISSUE",
AQ2012="Sites strategiques, MLL, Pylone, etc.","ENVTECH",
AQ2012="AKTIVCO DEFAUT GE &amp; POWER Cabinet","POWER ISSUE",
AQ2012="AKTIVCO Coupure ENEO &amp; Baisse de tension","POWER ISSUE",
AQ2012="Coupure ENEO &amp; Baisse de tension","POWER ISSUE",
AQ2012="Defaut GE &amp; POWER Cabinet","POWER ISSUE",
AQ2012="Sharing","POWER ISSUE",
AQ2012="Sites strategiques &amp; DataCenter","POWER ISSUE",
AQ2012="Exclu","Exclu",
AQ2012="SAT","TX ISSUE",
AQ2012="SPARE-ISSUE","SPARE-ISSUE",
AQ2012="Fiber CAmtel","TX ISSUE",
AQ2012="Fiber AOF","TX ISSUE",
AQ2012="Projet OCM (HUAWEI)","TRAVAUX-HUAWEI",
AQ2012="Projet OCM (NOKIA)","TRAVAUX -NOKIA",
AQ2012="ACCESS-ISSUE","ACCESS-ISSUE",
AQ2012="Projet OCM (ZTE, NOKIA, autres projets)","TRAVAUX OCM",
AQ2012="No root CAuse","No root cause",
AQ2012="ODU HS","TX ISSUE",
AQ2012="IP &amp; VLAN","TX ISSUE",
AQ2012="Warehouse HUAWEI","SPARE-ISSUE",
AQ2012="SPARE-HS","SPARE-ISSUE",
AQ2012="Power Telco","RAN ISSUE",AQ2012="no impacts","no impacts"
),"")</f>
        <v>No root cause</v>
      </c>
      <c r="AQ2012" s="127" t="s">
        <v>5344</v>
      </c>
      <c r="AR2012" s="48" t="str" cm="1">
        <f t="array" ref="AR2012">IFERROR(_xlfn.IFS(
AQ2012="MPR ISSUE","ACTIVE",
AQ2012="BSS Hardware Issue","ACTIVE",
AQ2012="Sites strategiques, MLL, Pylone, etc.","PASSIVE",
AQ2012="AKTIVCO DEFAUT GE &amp; POWER Cabinet","PASSIVE",
AQ2012="AKTIVCO Coupure ENEO &amp; Baisse de tension","PASSIVE",
AQ2012="Coupure ENEO &amp; Baisse de tension","PASSIVE",
AQ2012="Defaut GE &amp; POWER Cabinet","PASSIVE",
AQ2012="Sharing","PASSIVE",
AQ2012="Sites strategiques &amp; DataCenter","PASSIVE",
AQ2012="Exclu","Exclu",
AQ2012="SAT","ACTIVE",
AQ2012="SPARE-ISSUE","SPARE-ISSUE",
AQ2012="Fiber CAmtel","ACTIVE",
AQ2012="Fiber AOF","ACTIVE",
AQ2012="Projet OCM (HUAWEI)","PLANNED WORKS",
AQ2012="Projet OCM (NOKIA)","PLANNED WORKS",
AQ2012="ACCESS-ISSUE","ACCESS-ISSUE",
AQ2012="Projet OCM (ZTE, NOKIA, autres projets)","PLANNED WORKS",
AQ2012="No root CAuse","No root cause",
AQ2012="ODU HS","ACTIVE",
AQ2012="IP &amp; VLAN","ACTIVE",
AQ2012="Warehouse HUAWEI","SPARE-ISSUE",
AQ2012="SPARE-HS","SPARE-ISSUE",
AQ2012="Power Telco","ACTIVE", AQ2012="no impacts","no impacts"
),"")</f>
        <v>No root cause</v>
      </c>
      <c r="AS2012" s="92" t="s">
        <v>5537</v>
      </c>
      <c r="AT2012" s="98" t="s">
        <v>4076</v>
      </c>
      <c r="AV2012" s="17" t="s">
        <v>5537</v>
      </c>
      <c r="AW2012" s="7" t="s">
        <v>5537</v>
      </c>
      <c r="AX2012" s="6" t="s">
        <v>5537</v>
      </c>
      <c r="AY2012" s="7"/>
      <c r="AZ2012" s="3" t="s">
        <v>5537</v>
      </c>
      <c r="BA2012" s="18" t="s">
        <v>5537</v>
      </c>
      <c r="BB2012" s="18" t="s">
        <v>5537</v>
      </c>
      <c r="BC2012" s="18" t="s">
        <v>5537</v>
      </c>
      <c r="BD2012" s="18" t="s">
        <v>5537</v>
      </c>
      <c r="BE2012" s="18" t="s">
        <v>5537</v>
      </c>
      <c r="BF2012" s="18" t="s">
        <v>5537</v>
      </c>
      <c r="BG2012" s="18" t="s">
        <v>5537</v>
      </c>
      <c r="BH2012" s="18" t="s">
        <v>5537</v>
      </c>
      <c r="BI2012" s="18" t="s">
        <v>5537</v>
      </c>
      <c r="BJ2012" s="18" t="s">
        <v>5537</v>
      </c>
      <c r="BK2012" s="18" t="s">
        <v>5537</v>
      </c>
      <c r="BL2012" s="9" t="s">
        <v>5537</v>
      </c>
      <c r="BM2012" s="14" t="s">
        <v>5537</v>
      </c>
      <c r="BN2012" s="14" t="s">
        <v>5537</v>
      </c>
      <c r="BO2012" s="14" t="str">
        <f>_xlfn.XLOOKUP(B2012,'[4]cell downs 18042026 17h'!$B:$B,'[4]cell downs 18042026 17h'!$B:$B,"")</f>
        <v/>
      </c>
      <c r="BP2012" s="14" t="str">
        <f>_xlfn.XLOOKUP(B2012,'[5]Cells Huawei 19042026 15h'!$B:$B,'[5]Cells Huawei 19042026 15h'!$B:$B,"")</f>
        <v/>
      </c>
      <c r="BQ2012" s="9" t="str">
        <f>_xlfn.XLOOKUP(B2012,'[6]cells down 19042026 9H40'!$B:$B,'[6]cells down 19042026 9H40'!$B:$B,"")</f>
        <v/>
      </c>
      <c r="BR2012" s="9" t="s">
        <v>4076</v>
      </c>
      <c r="BS2012" s="9" t="s">
        <v>318</v>
      </c>
      <c r="BT2012" s="108"/>
    </row>
    <row r="2013" spans="1:72" s="9" customFormat="1" x14ac:dyDescent="0.35">
      <c r="A2013" s="1" t="s">
        <v>4077</v>
      </c>
      <c r="B2013" s="8" t="s">
        <v>4078</v>
      </c>
      <c r="C2013" s="3" t="str">
        <f>_xlfn.XLOOKUP(B2013,'[1]daily break down'!$D:$D,'[1]daily break down'!$E:$E,"")</f>
        <v>CENTRE</v>
      </c>
      <c r="D2013" s="1" t="s">
        <v>11</v>
      </c>
      <c r="E2013" s="1" t="s">
        <v>12</v>
      </c>
      <c r="F2013" s="3" t="s">
        <v>37</v>
      </c>
      <c r="G2013" s="1" t="s">
        <v>1577</v>
      </c>
      <c r="H2013" s="34" t="str">
        <f>_xlfn.XLOOKUP(B2013,[2]CALCULATION!$B:$B,[2]CALCULATION!$H:$H,"")</f>
        <v>ZTE</v>
      </c>
      <c r="I2013" s="28">
        <v>0</v>
      </c>
      <c r="J2013" s="28">
        <v>0</v>
      </c>
      <c r="K2013" s="28">
        <v>0</v>
      </c>
      <c r="L2013" s="28">
        <v>0</v>
      </c>
      <c r="M2013" s="28">
        <v>0</v>
      </c>
      <c r="N2013" s="28">
        <v>0</v>
      </c>
      <c r="O2013" s="28">
        <v>0</v>
      </c>
      <c r="P2013" s="28">
        <v>0</v>
      </c>
      <c r="Q2013" s="28">
        <v>0</v>
      </c>
      <c r="R2013" s="28">
        <v>0</v>
      </c>
      <c r="S2013" s="93">
        <v>0</v>
      </c>
      <c r="T2013" s="93">
        <f>_xlfn.XLOOKUP(B2013,'[3]Nur des jours'!$B:$B,'[3]Nur des jours'!$U:$U,"")</f>
        <v>0</v>
      </c>
      <c r="U2013" s="93">
        <v>0</v>
      </c>
      <c r="V2013" s="93">
        <v>0</v>
      </c>
      <c r="W2013" s="93">
        <v>0</v>
      </c>
      <c r="X2013" s="93">
        <v>0</v>
      </c>
      <c r="Y2013" s="93">
        <v>0</v>
      </c>
      <c r="Z2013" s="93">
        <v>0</v>
      </c>
      <c r="AA2013" s="93">
        <v>0</v>
      </c>
      <c r="AB2013" s="93">
        <v>0</v>
      </c>
      <c r="AC2013" s="93"/>
      <c r="AD2013" s="93">
        <v>0</v>
      </c>
      <c r="AE2013" s="93">
        <v>0</v>
      </c>
      <c r="AF2013" s="93">
        <v>0</v>
      </c>
      <c r="AG2013" s="93"/>
      <c r="AH2013" s="93">
        <v>0</v>
      </c>
      <c r="AI2013" s="93">
        <v>0</v>
      </c>
      <c r="AJ2013" s="93">
        <v>0</v>
      </c>
      <c r="AK2013" s="93">
        <v>0</v>
      </c>
      <c r="AL2013" s="93">
        <v>0</v>
      </c>
      <c r="AM2013" s="49" t="s">
        <v>5559</v>
      </c>
      <c r="AN2013" s="49"/>
      <c r="AO2013" s="48" t="str" cm="1">
        <f t="array" ref="AO2013">IFERROR(_xlfn.IFS(
AQ2013="MPR ISSUE","PDH",
AQ2013="BSS Hardware Issue","BSS",
AQ2013="Sites strategiques, MLL, Pylone, etc.","ENVTECH",
AQ2013="AKTIVCO DEFAUT GE &amp; POWER Cabinet","AKTIVCO",
AQ2013="AKTIVCO Coupure ENEO &amp; Baisse de tension","AKTIVCO GRID ONLY",
AQ2013="Coupure ENEO &amp; Baisse de tension","IHS GRID ONLY",
AQ2013="Defaut GE &amp; POWER Cabinet","IHS",
AQ2013="Sharing","Partners",
AQ2013="Sites strategiques &amp; DataCenter","SST &amp; DC",
AQ2013="Exclu","Exclu",
AQ2013="SAT","SAT",
AQ2013="SPARE-ISSUE","SPARE-ISSUE",
AQ2013="Fiber CAmtel","TRANS_FO_CAMTEL",
AQ2013="Fiber AOF","Fiber AOF",
AQ2013="Projet OCM (HUAWEI)","TRAVAUX-HUAWEI",
AQ2013="Projet OCM (NOKIA)","TRAVAUX-NOKIA",
AQ2013="ACCESS-ISSUE","ACCESS-ISSUE",
AQ2013="Projet OCM (ZTE, NOKIA, autres projets)","TRAVAUX OCM",
AQ2013="No root CAuse","No root cause",
AQ2013="ODU HS","PDH",
AQ2013="IP &amp; VLAN","PDH",
AQ2013="Warehouse HUAWEI","SPARE-ISSUE",
AQ2013="SPARE-HS","SPARE-ISSUE",
AQ2013="Power Telco","BSS",AQ2013="no impacts","no impacts"
),"")</f>
        <v>No root cause</v>
      </c>
      <c r="AP2013" s="48" t="str" cm="1">
        <f t="array" ref="AP2013">IFERROR(_xlfn.IFS(
AQ2013="MPR ISSUE","TX ISSUE",
AQ2013="BSS Hardware Issue","RAN ISSUE",
AQ2013="Sites strategiques, MLL, Pylone, etc.","ENVTECH",
AQ2013="AKTIVCO DEFAUT GE &amp; POWER Cabinet","POWER ISSUE",
AQ2013="AKTIVCO Coupure ENEO &amp; Baisse de tension","POWER ISSUE",
AQ2013="Coupure ENEO &amp; Baisse de tension","POWER ISSUE",
AQ2013="Defaut GE &amp; POWER Cabinet","POWER ISSUE",
AQ2013="Sharing","POWER ISSUE",
AQ2013="Sites strategiques &amp; DataCenter","POWER ISSUE",
AQ2013="Exclu","Exclu",
AQ2013="SAT","TX ISSUE",
AQ2013="SPARE-ISSUE","SPARE-ISSUE",
AQ2013="Fiber CAmtel","TX ISSUE",
AQ2013="Fiber AOF","TX ISSUE",
AQ2013="Projet OCM (HUAWEI)","TRAVAUX-HUAWEI",
AQ2013="Projet OCM (NOKIA)","TRAVAUX -NOKIA",
AQ2013="ACCESS-ISSUE","ACCESS-ISSUE",
AQ2013="Projet OCM (ZTE, NOKIA, autres projets)","TRAVAUX OCM",
AQ2013="No root CAuse","No root cause",
AQ2013="ODU HS","TX ISSUE",
AQ2013="IP &amp; VLAN","TX ISSUE",
AQ2013="Warehouse HUAWEI","SPARE-ISSUE",
AQ2013="SPARE-HS","SPARE-ISSUE",
AQ2013="Power Telco","RAN ISSUE",AQ2013="no impacts","no impacts"
),"")</f>
        <v>No root cause</v>
      </c>
      <c r="AQ2013" s="127" t="s">
        <v>5344</v>
      </c>
      <c r="AR2013" s="48" t="str" cm="1">
        <f t="array" ref="AR2013">IFERROR(_xlfn.IFS(
AQ2013="MPR ISSUE","ACTIVE",
AQ2013="BSS Hardware Issue","ACTIVE",
AQ2013="Sites strategiques, MLL, Pylone, etc.","PASSIVE",
AQ2013="AKTIVCO DEFAUT GE &amp; POWER Cabinet","PASSIVE",
AQ2013="AKTIVCO Coupure ENEO &amp; Baisse de tension","PASSIVE",
AQ2013="Coupure ENEO &amp; Baisse de tension","PASSIVE",
AQ2013="Defaut GE &amp; POWER Cabinet","PASSIVE",
AQ2013="Sharing","PASSIVE",
AQ2013="Sites strategiques &amp; DataCenter","PASSIVE",
AQ2013="Exclu","Exclu",
AQ2013="SAT","ACTIVE",
AQ2013="SPARE-ISSUE","SPARE-ISSUE",
AQ2013="Fiber CAmtel","ACTIVE",
AQ2013="Fiber AOF","ACTIVE",
AQ2013="Projet OCM (HUAWEI)","PLANNED WORKS",
AQ2013="Projet OCM (NOKIA)","PLANNED WORKS",
AQ2013="ACCESS-ISSUE","ACCESS-ISSUE",
AQ2013="Projet OCM (ZTE, NOKIA, autres projets)","PLANNED WORKS",
AQ2013="No root CAuse","No root cause",
AQ2013="ODU HS","ACTIVE",
AQ2013="IP &amp; VLAN","ACTIVE",
AQ2013="Warehouse HUAWEI","SPARE-ISSUE",
AQ2013="SPARE-HS","SPARE-ISSUE",
AQ2013="Power Telco","ACTIVE", AQ2013="no impacts","no impacts"
),"")</f>
        <v>No root cause</v>
      </c>
      <c r="AS2013" s="92" t="s">
        <v>5537</v>
      </c>
      <c r="AT2013" s="98" t="s">
        <v>4078</v>
      </c>
      <c r="AV2013" s="17" t="s">
        <v>5537</v>
      </c>
      <c r="AW2013" s="7" t="s">
        <v>5537</v>
      </c>
      <c r="AX2013" s="6" t="s">
        <v>5537</v>
      </c>
      <c r="AY2013" s="7"/>
      <c r="AZ2013" s="3" t="s">
        <v>5537</v>
      </c>
      <c r="BA2013" s="18" t="s">
        <v>5537</v>
      </c>
      <c r="BB2013" s="18" t="s">
        <v>5537</v>
      </c>
      <c r="BC2013" s="18" t="s">
        <v>5537</v>
      </c>
      <c r="BD2013" s="18" t="s">
        <v>5537</v>
      </c>
      <c r="BE2013" s="18" t="s">
        <v>5537</v>
      </c>
      <c r="BF2013" s="18" t="s">
        <v>5537</v>
      </c>
      <c r="BG2013" s="18" t="s">
        <v>5537</v>
      </c>
      <c r="BH2013" s="18" t="s">
        <v>5537</v>
      </c>
      <c r="BI2013" s="18" t="s">
        <v>5537</v>
      </c>
      <c r="BJ2013" s="18" t="s">
        <v>5537</v>
      </c>
      <c r="BK2013" s="18" t="s">
        <v>5537</v>
      </c>
      <c r="BL2013" s="9" t="s">
        <v>5537</v>
      </c>
      <c r="BM2013" s="14" t="s">
        <v>5537</v>
      </c>
      <c r="BN2013" s="14" t="s">
        <v>5537</v>
      </c>
      <c r="BO2013" s="14" t="str">
        <f>_xlfn.XLOOKUP(B2013,'[4]cell downs 18042026 17h'!$B:$B,'[4]cell downs 18042026 17h'!$B:$B,"")</f>
        <v/>
      </c>
      <c r="BP2013" s="14" t="str">
        <f>_xlfn.XLOOKUP(B2013,'[5]Cells Huawei 19042026 15h'!$B:$B,'[5]Cells Huawei 19042026 15h'!$B:$B,"")</f>
        <v/>
      </c>
      <c r="BQ2013" s="9" t="str">
        <f>_xlfn.XLOOKUP(B2013,'[6]cells down 19042026 9H40'!$B:$B,'[6]cells down 19042026 9H40'!$B:$B,"")</f>
        <v/>
      </c>
      <c r="BR2013" s="9" t="s">
        <v>4078</v>
      </c>
      <c r="BS2013" s="9" t="s">
        <v>5537</v>
      </c>
      <c r="BT2013" s="108"/>
    </row>
    <row r="2014" spans="1:72" s="9" customFormat="1" x14ac:dyDescent="0.35">
      <c r="A2014" s="1" t="s">
        <v>4079</v>
      </c>
      <c r="B2014" s="8" t="s">
        <v>4080</v>
      </c>
      <c r="C2014" s="3" t="str">
        <f>_xlfn.XLOOKUP(B2014,'[1]daily break down'!$D:$D,'[1]daily break down'!$E:$E,"")</f>
        <v>CENTRE</v>
      </c>
      <c r="D2014" s="1" t="s">
        <v>21</v>
      </c>
      <c r="E2014" s="1" t="s">
        <v>89</v>
      </c>
      <c r="F2014" s="3" t="s">
        <v>37</v>
      </c>
      <c r="G2014" s="1" t="s">
        <v>4079</v>
      </c>
      <c r="H2014" s="34" t="str">
        <f>_xlfn.XLOOKUP(B2014,[2]CALCULATION!$B:$B,[2]CALCULATION!$H:$H,"")</f>
        <v>ZTE</v>
      </c>
      <c r="I2014" s="28">
        <v>0</v>
      </c>
      <c r="J2014" s="28">
        <v>0</v>
      </c>
      <c r="K2014" s="28">
        <v>0</v>
      </c>
      <c r="L2014" s="28">
        <v>0</v>
      </c>
      <c r="M2014" s="28">
        <v>0</v>
      </c>
      <c r="N2014" s="28">
        <v>0</v>
      </c>
      <c r="O2014" s="28">
        <v>0</v>
      </c>
      <c r="P2014" s="28">
        <v>0</v>
      </c>
      <c r="Q2014" s="28">
        <v>0</v>
      </c>
      <c r="R2014" s="28">
        <v>0</v>
      </c>
      <c r="S2014" s="93">
        <v>0</v>
      </c>
      <c r="T2014" s="93">
        <f>_xlfn.XLOOKUP(B2014,'[3]Nur des jours'!$B:$B,'[3]Nur des jours'!$U:$U,"")</f>
        <v>0</v>
      </c>
      <c r="U2014" s="93">
        <v>0</v>
      </c>
      <c r="V2014" s="93">
        <v>0</v>
      </c>
      <c r="W2014" s="93">
        <v>0</v>
      </c>
      <c r="X2014" s="93">
        <v>0</v>
      </c>
      <c r="Y2014" s="93">
        <v>0</v>
      </c>
      <c r="Z2014" s="93">
        <v>0</v>
      </c>
      <c r="AA2014" s="93">
        <v>0</v>
      </c>
      <c r="AB2014" s="93">
        <v>0</v>
      </c>
      <c r="AC2014" s="93"/>
      <c r="AD2014" s="93">
        <v>0</v>
      </c>
      <c r="AE2014" s="93">
        <v>0</v>
      </c>
      <c r="AF2014" s="93">
        <v>0</v>
      </c>
      <c r="AG2014" s="93"/>
      <c r="AH2014" s="93">
        <v>0</v>
      </c>
      <c r="AI2014" s="93">
        <v>0</v>
      </c>
      <c r="AJ2014" s="93">
        <v>0</v>
      </c>
      <c r="AK2014" s="93">
        <v>0</v>
      </c>
      <c r="AL2014" s="93">
        <v>0</v>
      </c>
      <c r="AM2014" s="49" t="s">
        <v>5559</v>
      </c>
      <c r="AN2014" s="49"/>
      <c r="AO2014" s="48" t="str" cm="1">
        <f t="array" ref="AO2014">IFERROR(_xlfn.IFS(
AQ2014="MPR ISSUE","PDH",
AQ2014="BSS Hardware Issue","BSS",
AQ2014="Sites strategiques, MLL, Pylone, etc.","ENVTECH",
AQ2014="AKTIVCO DEFAUT GE &amp; POWER Cabinet","AKTIVCO",
AQ2014="AKTIVCO Coupure ENEO &amp; Baisse de tension","AKTIVCO GRID ONLY",
AQ2014="Coupure ENEO &amp; Baisse de tension","IHS GRID ONLY",
AQ2014="Defaut GE &amp; POWER Cabinet","IHS",
AQ2014="Sharing","Partners",
AQ2014="Sites strategiques &amp; DataCenter","SST &amp; DC",
AQ2014="Exclu","Exclu",
AQ2014="SAT","SAT",
AQ2014="SPARE-ISSUE","SPARE-ISSUE",
AQ2014="Fiber CAmtel","TRANS_FO_CAMTEL",
AQ2014="Fiber AOF","Fiber AOF",
AQ2014="Projet OCM (HUAWEI)","TRAVAUX-HUAWEI",
AQ2014="Projet OCM (NOKIA)","TRAVAUX-NOKIA",
AQ2014="ACCESS-ISSUE","ACCESS-ISSUE",
AQ2014="Projet OCM (ZTE, NOKIA, autres projets)","TRAVAUX OCM",
AQ2014="No root CAuse","No root cause",
AQ2014="ODU HS","PDH",
AQ2014="IP &amp; VLAN","PDH",
AQ2014="Warehouse HUAWEI","SPARE-ISSUE",
AQ2014="SPARE-HS","SPARE-ISSUE",
AQ2014="Power Telco","BSS",AQ2014="no impacts","no impacts"
),"")</f>
        <v>No root cause</v>
      </c>
      <c r="AP2014" s="48" t="str" cm="1">
        <f t="array" ref="AP2014">IFERROR(_xlfn.IFS(
AQ2014="MPR ISSUE","TX ISSUE",
AQ2014="BSS Hardware Issue","RAN ISSUE",
AQ2014="Sites strategiques, MLL, Pylone, etc.","ENVTECH",
AQ2014="AKTIVCO DEFAUT GE &amp; POWER Cabinet","POWER ISSUE",
AQ2014="AKTIVCO Coupure ENEO &amp; Baisse de tension","POWER ISSUE",
AQ2014="Coupure ENEO &amp; Baisse de tension","POWER ISSUE",
AQ2014="Defaut GE &amp; POWER Cabinet","POWER ISSUE",
AQ2014="Sharing","POWER ISSUE",
AQ2014="Sites strategiques &amp; DataCenter","POWER ISSUE",
AQ2014="Exclu","Exclu",
AQ2014="SAT","TX ISSUE",
AQ2014="SPARE-ISSUE","SPARE-ISSUE",
AQ2014="Fiber CAmtel","TX ISSUE",
AQ2014="Fiber AOF","TX ISSUE",
AQ2014="Projet OCM (HUAWEI)","TRAVAUX-HUAWEI",
AQ2014="Projet OCM (NOKIA)","TRAVAUX -NOKIA",
AQ2014="ACCESS-ISSUE","ACCESS-ISSUE",
AQ2014="Projet OCM (ZTE, NOKIA, autres projets)","TRAVAUX OCM",
AQ2014="No root CAuse","No root cause",
AQ2014="ODU HS","TX ISSUE",
AQ2014="IP &amp; VLAN","TX ISSUE",
AQ2014="Warehouse HUAWEI","SPARE-ISSUE",
AQ2014="SPARE-HS","SPARE-ISSUE",
AQ2014="Power Telco","RAN ISSUE",AQ2014="no impacts","no impacts"
),"")</f>
        <v>No root cause</v>
      </c>
      <c r="AQ2014" s="67" t="s">
        <v>5344</v>
      </c>
      <c r="AR2014" s="48" t="str" cm="1">
        <f t="array" ref="AR2014">IFERROR(_xlfn.IFS(
AQ2014="MPR ISSUE","ACTIVE",
AQ2014="BSS Hardware Issue","ACTIVE",
AQ2014="Sites strategiques, MLL, Pylone, etc.","PASSIVE",
AQ2014="AKTIVCO DEFAUT GE &amp; POWER Cabinet","PASSIVE",
AQ2014="AKTIVCO Coupure ENEO &amp; Baisse de tension","PASSIVE",
AQ2014="Coupure ENEO &amp; Baisse de tension","PASSIVE",
AQ2014="Defaut GE &amp; POWER Cabinet","PASSIVE",
AQ2014="Sharing","PASSIVE",
AQ2014="Sites strategiques &amp; DataCenter","PASSIVE",
AQ2014="Exclu","Exclu",
AQ2014="SAT","ACTIVE",
AQ2014="SPARE-ISSUE","SPARE-ISSUE",
AQ2014="Fiber CAmtel","ACTIVE",
AQ2014="Fiber AOF","ACTIVE",
AQ2014="Projet OCM (HUAWEI)","PLANNED WORKS",
AQ2014="Projet OCM (NOKIA)","PLANNED WORKS",
AQ2014="ACCESS-ISSUE","ACCESS-ISSUE",
AQ2014="Projet OCM (ZTE, NOKIA, autres projets)","PLANNED WORKS",
AQ2014="No root CAuse","No root cause",
AQ2014="ODU HS","ACTIVE",
AQ2014="IP &amp; VLAN","ACTIVE",
AQ2014="Warehouse HUAWEI","SPARE-ISSUE",
AQ2014="SPARE-HS","SPARE-ISSUE",
AQ2014="Power Telco","ACTIVE", AQ2014="no impacts","no impacts"
),"")</f>
        <v>No root cause</v>
      </c>
      <c r="AS2014" s="92" t="s">
        <v>5537</v>
      </c>
      <c r="AT2014" s="98" t="s">
        <v>4080</v>
      </c>
      <c r="AV2014" s="17" t="s">
        <v>5537</v>
      </c>
      <c r="AW2014" s="7" t="s">
        <v>5537</v>
      </c>
      <c r="AX2014" s="6" t="s">
        <v>5537</v>
      </c>
      <c r="AY2014" s="7"/>
      <c r="AZ2014" s="3" t="s">
        <v>5537</v>
      </c>
      <c r="BA2014" s="18" t="s">
        <v>5537</v>
      </c>
      <c r="BB2014" s="18" t="s">
        <v>5537</v>
      </c>
      <c r="BC2014" s="18" t="s">
        <v>5537</v>
      </c>
      <c r="BD2014" s="18" t="s">
        <v>5537</v>
      </c>
      <c r="BE2014" s="18" t="s">
        <v>5537</v>
      </c>
      <c r="BF2014" s="18" t="s">
        <v>5537</v>
      </c>
      <c r="BG2014" s="18" t="s">
        <v>5537</v>
      </c>
      <c r="BH2014" s="18" t="s">
        <v>5537</v>
      </c>
      <c r="BI2014" s="18" t="s">
        <v>5537</v>
      </c>
      <c r="BJ2014" s="18" t="s">
        <v>5537</v>
      </c>
      <c r="BK2014" s="18" t="s">
        <v>5537</v>
      </c>
      <c r="BL2014" s="9" t="s">
        <v>5537</v>
      </c>
      <c r="BM2014" s="14" t="s">
        <v>5537</v>
      </c>
      <c r="BN2014" s="14" t="s">
        <v>5537</v>
      </c>
      <c r="BO2014" s="14" t="str">
        <f>_xlfn.XLOOKUP(B2014,'[4]cell downs 18042026 17h'!$B:$B,'[4]cell downs 18042026 17h'!$B:$B,"")</f>
        <v/>
      </c>
      <c r="BP2014" s="14" t="str">
        <f>_xlfn.XLOOKUP(B2014,'[5]Cells Huawei 19042026 15h'!$B:$B,'[5]Cells Huawei 19042026 15h'!$B:$B,"")</f>
        <v/>
      </c>
      <c r="BQ2014" s="9" t="str">
        <f>_xlfn.XLOOKUP(B2014,'[6]cells down 19042026 9H40'!$B:$B,'[6]cells down 19042026 9H40'!$B:$B,"")</f>
        <v/>
      </c>
      <c r="BR2014" s="9" t="s">
        <v>5537</v>
      </c>
      <c r="BS2014" s="9" t="s">
        <v>5537</v>
      </c>
      <c r="BT2014" s="108"/>
    </row>
    <row r="2015" spans="1:72" s="9" customFormat="1" x14ac:dyDescent="0.35">
      <c r="A2015" s="1" t="s">
        <v>4083</v>
      </c>
      <c r="B2015" s="8" t="s">
        <v>4084</v>
      </c>
      <c r="C2015" s="3" t="str">
        <f>_xlfn.XLOOKUP(B2015,'[1]daily break down'!$D:$D,'[1]daily break down'!$E:$E,"")</f>
        <v>LITTORAL</v>
      </c>
      <c r="D2015" s="1" t="s">
        <v>11</v>
      </c>
      <c r="E2015" s="1" t="s">
        <v>12</v>
      </c>
      <c r="F2015" s="3" t="s">
        <v>31</v>
      </c>
      <c r="G2015" s="1" t="s">
        <v>3686</v>
      </c>
      <c r="H2015" s="34" t="str">
        <f>_xlfn.XLOOKUP(B2015,[2]CALCULATION!$B:$B,[2]CALCULATION!$H:$H,"")</f>
        <v>ZTE</v>
      </c>
      <c r="I2015" s="28">
        <v>0</v>
      </c>
      <c r="J2015" s="28">
        <v>0</v>
      </c>
      <c r="K2015" s="28">
        <v>0</v>
      </c>
      <c r="L2015" s="28">
        <v>0</v>
      </c>
      <c r="M2015" s="28">
        <v>0</v>
      </c>
      <c r="N2015" s="28">
        <v>0</v>
      </c>
      <c r="O2015" s="28">
        <v>0</v>
      </c>
      <c r="P2015" s="28">
        <v>0</v>
      </c>
      <c r="Q2015" s="28">
        <v>0</v>
      </c>
      <c r="R2015" s="28">
        <v>0</v>
      </c>
      <c r="S2015" s="93">
        <v>0</v>
      </c>
      <c r="T2015" s="93">
        <f>_xlfn.XLOOKUP(B2015,'[3]Nur des jours'!$B:$B,'[3]Nur des jours'!$U:$U,"")</f>
        <v>0</v>
      </c>
      <c r="U2015" s="93">
        <v>0</v>
      </c>
      <c r="V2015" s="93">
        <v>0</v>
      </c>
      <c r="W2015" s="93">
        <v>0</v>
      </c>
      <c r="X2015" s="93">
        <v>0</v>
      </c>
      <c r="Y2015" s="93">
        <v>0</v>
      </c>
      <c r="Z2015" s="93">
        <v>0</v>
      </c>
      <c r="AA2015" s="93">
        <v>0</v>
      </c>
      <c r="AB2015" s="93">
        <v>0</v>
      </c>
      <c r="AC2015" s="93"/>
      <c r="AD2015" s="93">
        <v>0</v>
      </c>
      <c r="AE2015" s="93">
        <v>0</v>
      </c>
      <c r="AF2015" s="93">
        <v>0</v>
      </c>
      <c r="AG2015" s="93"/>
      <c r="AH2015" s="93">
        <v>0</v>
      </c>
      <c r="AI2015" s="93">
        <v>0</v>
      </c>
      <c r="AJ2015" s="93">
        <v>0</v>
      </c>
      <c r="AK2015" s="93">
        <v>0</v>
      </c>
      <c r="AL2015" s="93">
        <v>0</v>
      </c>
      <c r="AM2015" s="49" t="s">
        <v>5559</v>
      </c>
      <c r="AN2015" s="49"/>
      <c r="AO2015" s="48" t="str" cm="1">
        <f t="array" ref="AO2015">IFERROR(_xlfn.IFS(
AQ2015="MPR ISSUE","PDH",
AQ2015="BSS Hardware Issue","BSS",
AQ2015="Sites strategiques, MLL, Pylone, etc.","ENVTECH",
AQ2015="AKTIVCO DEFAUT GE &amp; POWER Cabinet","AKTIVCO",
AQ2015="AKTIVCO Coupure ENEO &amp; Baisse de tension","AKTIVCO GRID ONLY",
AQ2015="Coupure ENEO &amp; Baisse de tension","IHS GRID ONLY",
AQ2015="Defaut GE &amp; POWER Cabinet","IHS",
AQ2015="Sharing","Partners",
AQ2015="Sites strategiques &amp; DataCenter","SST &amp; DC",
AQ2015="Exclu","Exclu",
AQ2015="SAT","SAT",
AQ2015="SPARE-ISSUE","SPARE-ISSUE",
AQ2015="Fiber CAmtel","TRANS_FO_CAMTEL",
AQ2015="Fiber AOF","Fiber AOF",
AQ2015="Projet OCM (HUAWEI)","TRAVAUX-HUAWEI",
AQ2015="Projet OCM (NOKIA)","TRAVAUX-NOKIA",
AQ2015="ACCESS-ISSUE","ACCESS-ISSUE",
AQ2015="Projet OCM (ZTE, NOKIA, autres projets)","TRAVAUX OCM",
AQ2015="No root CAuse","No root cause",
AQ2015="ODU HS","PDH",
AQ2015="IP &amp; VLAN","PDH",
AQ2015="Warehouse HUAWEI","SPARE-ISSUE",
AQ2015="SPARE-HS","SPARE-ISSUE",
AQ2015="Power Telco","BSS",AQ2015="no impacts","no impacts"
),"")</f>
        <v>No root cause</v>
      </c>
      <c r="AP2015" s="48" t="str" cm="1">
        <f t="array" ref="AP2015">IFERROR(_xlfn.IFS(
AQ2015="MPR ISSUE","TX ISSUE",
AQ2015="BSS Hardware Issue","RAN ISSUE",
AQ2015="Sites strategiques, MLL, Pylone, etc.","ENVTECH",
AQ2015="AKTIVCO DEFAUT GE &amp; POWER Cabinet","POWER ISSUE",
AQ2015="AKTIVCO Coupure ENEO &amp; Baisse de tension","POWER ISSUE",
AQ2015="Coupure ENEO &amp; Baisse de tension","POWER ISSUE",
AQ2015="Defaut GE &amp; POWER Cabinet","POWER ISSUE",
AQ2015="Sharing","POWER ISSUE",
AQ2015="Sites strategiques &amp; DataCenter","POWER ISSUE",
AQ2015="Exclu","Exclu",
AQ2015="SAT","TX ISSUE",
AQ2015="SPARE-ISSUE","SPARE-ISSUE",
AQ2015="Fiber CAmtel","TX ISSUE",
AQ2015="Fiber AOF","TX ISSUE",
AQ2015="Projet OCM (HUAWEI)","TRAVAUX-HUAWEI",
AQ2015="Projet OCM (NOKIA)","TRAVAUX -NOKIA",
AQ2015="ACCESS-ISSUE","ACCESS-ISSUE",
AQ2015="Projet OCM (ZTE, NOKIA, autres projets)","TRAVAUX OCM",
AQ2015="No root CAuse","No root cause",
AQ2015="ODU HS","TX ISSUE",
AQ2015="IP &amp; VLAN","TX ISSUE",
AQ2015="Warehouse HUAWEI","SPARE-ISSUE",
AQ2015="SPARE-HS","SPARE-ISSUE",
AQ2015="Power Telco","RAN ISSUE",AQ2015="no impacts","no impacts"
),"")</f>
        <v>No root cause</v>
      </c>
      <c r="AQ2015" s="127" t="s">
        <v>5344</v>
      </c>
      <c r="AR2015" s="48" t="str" cm="1">
        <f t="array" ref="AR2015">IFERROR(_xlfn.IFS(
AQ2015="MPR ISSUE","ACTIVE",
AQ2015="BSS Hardware Issue","ACTIVE",
AQ2015="Sites strategiques, MLL, Pylone, etc.","PASSIVE",
AQ2015="AKTIVCO DEFAUT GE &amp; POWER Cabinet","PASSIVE",
AQ2015="AKTIVCO Coupure ENEO &amp; Baisse de tension","PASSIVE",
AQ2015="Coupure ENEO &amp; Baisse de tension","PASSIVE",
AQ2015="Defaut GE &amp; POWER Cabinet","PASSIVE",
AQ2015="Sharing","PASSIVE",
AQ2015="Sites strategiques &amp; DataCenter","PASSIVE",
AQ2015="Exclu","Exclu",
AQ2015="SAT","ACTIVE",
AQ2015="SPARE-ISSUE","SPARE-ISSUE",
AQ2015="Fiber CAmtel","ACTIVE",
AQ2015="Fiber AOF","ACTIVE",
AQ2015="Projet OCM (HUAWEI)","PLANNED WORKS",
AQ2015="Projet OCM (NOKIA)","PLANNED WORKS",
AQ2015="ACCESS-ISSUE","ACCESS-ISSUE",
AQ2015="Projet OCM (ZTE, NOKIA, autres projets)","PLANNED WORKS",
AQ2015="No root CAuse","No root cause",
AQ2015="ODU HS","ACTIVE",
AQ2015="IP &amp; VLAN","ACTIVE",
AQ2015="Warehouse HUAWEI","SPARE-ISSUE",
AQ2015="SPARE-HS","SPARE-ISSUE",
AQ2015="Power Telco","ACTIVE", AQ2015="no impacts","no impacts"
),"")</f>
        <v>No root cause</v>
      </c>
      <c r="AS2015" s="92" t="s">
        <v>5537</v>
      </c>
      <c r="AT2015" s="98" t="s">
        <v>4084</v>
      </c>
      <c r="AV2015" s="17" t="s">
        <v>5537</v>
      </c>
      <c r="AW2015" s="7" t="s">
        <v>5537</v>
      </c>
      <c r="AX2015" s="6" t="s">
        <v>5537</v>
      </c>
      <c r="AY2015" s="7"/>
      <c r="AZ2015" s="3" t="s">
        <v>5537</v>
      </c>
      <c r="BA2015" s="18" t="s">
        <v>5537</v>
      </c>
      <c r="BB2015" s="18" t="s">
        <v>5537</v>
      </c>
      <c r="BC2015" s="18" t="s">
        <v>5537</v>
      </c>
      <c r="BD2015" s="18" t="s">
        <v>5537</v>
      </c>
      <c r="BE2015" s="18" t="s">
        <v>5537</v>
      </c>
      <c r="BF2015" s="18" t="s">
        <v>5537</v>
      </c>
      <c r="BG2015" s="18" t="s">
        <v>5537</v>
      </c>
      <c r="BH2015" s="18" t="s">
        <v>5537</v>
      </c>
      <c r="BI2015" s="18" t="s">
        <v>5537</v>
      </c>
      <c r="BJ2015" s="18" t="s">
        <v>5537</v>
      </c>
      <c r="BK2015" s="18" t="s">
        <v>5537</v>
      </c>
      <c r="BL2015" s="9" t="s">
        <v>5537</v>
      </c>
      <c r="BM2015" s="14" t="s">
        <v>5537</v>
      </c>
      <c r="BN2015" s="14" t="s">
        <v>5537</v>
      </c>
      <c r="BO2015" s="14" t="str">
        <f>_xlfn.XLOOKUP(B2015,'[4]cell downs 18042026 17h'!$B:$B,'[4]cell downs 18042026 17h'!$B:$B,"")</f>
        <v/>
      </c>
      <c r="BP2015" s="14" t="str">
        <f>_xlfn.XLOOKUP(B2015,'[5]Cells Huawei 19042026 15h'!$B:$B,'[5]Cells Huawei 19042026 15h'!$B:$B,"")</f>
        <v/>
      </c>
      <c r="BQ2015" s="9" t="str">
        <f>_xlfn.XLOOKUP(B2015,'[6]cells down 19042026 9H40'!$B:$B,'[6]cells down 19042026 9H40'!$B:$B,"")</f>
        <v/>
      </c>
      <c r="BR2015" s="9" t="s">
        <v>4084</v>
      </c>
      <c r="BS2015" s="9" t="s">
        <v>5537</v>
      </c>
      <c r="BT2015" s="108"/>
    </row>
    <row r="2016" spans="1:72" s="9" customFormat="1" x14ac:dyDescent="0.35">
      <c r="A2016" s="1" t="s">
        <v>4087</v>
      </c>
      <c r="B2016" s="8" t="s">
        <v>4088</v>
      </c>
      <c r="C2016" s="3" t="str">
        <f>_xlfn.XLOOKUP(B2016,'[1]daily break down'!$D:$D,'[1]daily break down'!$E:$E,"")</f>
        <v>OUEST</v>
      </c>
      <c r="D2016" s="1" t="s">
        <v>11</v>
      </c>
      <c r="E2016" s="1" t="s">
        <v>12</v>
      </c>
      <c r="F2016" s="3" t="s">
        <v>102</v>
      </c>
      <c r="G2016" s="1" t="s">
        <v>4089</v>
      </c>
      <c r="H2016" s="34" t="str">
        <f>_xlfn.XLOOKUP(B2016,[2]CALCULATION!$B:$B,[2]CALCULATION!$H:$H,"")</f>
        <v>ZTE</v>
      </c>
      <c r="I2016" s="28">
        <v>0</v>
      </c>
      <c r="J2016" s="28">
        <v>0</v>
      </c>
      <c r="K2016" s="28">
        <v>0</v>
      </c>
      <c r="L2016" s="28">
        <v>0</v>
      </c>
      <c r="M2016" s="28">
        <v>0</v>
      </c>
      <c r="N2016" s="28">
        <v>0</v>
      </c>
      <c r="O2016" s="28">
        <v>0</v>
      </c>
      <c r="P2016" s="28">
        <v>0</v>
      </c>
      <c r="Q2016" s="28">
        <v>0</v>
      </c>
      <c r="R2016" s="28">
        <v>0</v>
      </c>
      <c r="S2016" s="93">
        <v>0</v>
      </c>
      <c r="T2016" s="93">
        <f>_xlfn.XLOOKUP(B2016,'[3]Nur des jours'!$B:$B,'[3]Nur des jours'!$U:$U,"")</f>
        <v>0</v>
      </c>
      <c r="U2016" s="93">
        <v>0</v>
      </c>
      <c r="V2016" s="93">
        <v>0</v>
      </c>
      <c r="W2016" s="93">
        <v>0</v>
      </c>
      <c r="X2016" s="93">
        <v>0</v>
      </c>
      <c r="Y2016" s="93">
        <v>0</v>
      </c>
      <c r="Z2016" s="93">
        <v>0</v>
      </c>
      <c r="AA2016" s="93">
        <v>0</v>
      </c>
      <c r="AB2016" s="93">
        <v>0</v>
      </c>
      <c r="AC2016" s="93"/>
      <c r="AD2016" s="93">
        <v>0</v>
      </c>
      <c r="AE2016" s="93">
        <v>0</v>
      </c>
      <c r="AF2016" s="93">
        <v>0</v>
      </c>
      <c r="AG2016" s="93"/>
      <c r="AH2016" s="93">
        <v>0</v>
      </c>
      <c r="AI2016" s="93">
        <v>0</v>
      </c>
      <c r="AJ2016" s="93">
        <v>0</v>
      </c>
      <c r="AK2016" s="93">
        <v>0</v>
      </c>
      <c r="AL2016" s="93">
        <v>0</v>
      </c>
      <c r="AM2016" s="49" t="s">
        <v>5559</v>
      </c>
      <c r="AN2016" s="49"/>
      <c r="AO2016" s="48" t="str" cm="1">
        <f t="array" ref="AO2016">IFERROR(_xlfn.IFS(
AQ2016="MPR ISSUE","PDH",
AQ2016="BSS Hardware Issue","BSS",
AQ2016="Sites strategiques, MLL, Pylone, etc.","ENVTECH",
AQ2016="AKTIVCO DEFAUT GE &amp; POWER Cabinet","AKTIVCO",
AQ2016="AKTIVCO Coupure ENEO &amp; Baisse de tension","AKTIVCO GRID ONLY",
AQ2016="Coupure ENEO &amp; Baisse de tension","IHS GRID ONLY",
AQ2016="Defaut GE &amp; POWER Cabinet","IHS",
AQ2016="Sharing","Partners",
AQ2016="Sites strategiques &amp; DataCenter","SST &amp; DC",
AQ2016="Exclu","Exclu",
AQ2016="SAT","SAT",
AQ2016="SPARE-ISSUE","SPARE-ISSUE",
AQ2016="Fiber CAmtel","TRANS_FO_CAMTEL",
AQ2016="Fiber AOF","Fiber AOF",
AQ2016="Projet OCM (HUAWEI)","TRAVAUX-HUAWEI",
AQ2016="Projet OCM (NOKIA)","TRAVAUX-NOKIA",
AQ2016="ACCESS-ISSUE","ACCESS-ISSUE",
AQ2016="Projet OCM (ZTE, NOKIA, autres projets)","TRAVAUX OCM",
AQ2016="No root CAuse","No root cause",
AQ2016="ODU HS","PDH",
AQ2016="IP &amp; VLAN","PDH",
AQ2016="Warehouse HUAWEI","SPARE-ISSUE",
AQ2016="SPARE-HS","SPARE-ISSUE",
AQ2016="Power Telco","BSS",AQ2016="no impacts","no impacts"
),"")</f>
        <v>No root cause</v>
      </c>
      <c r="AP2016" s="48" t="str" cm="1">
        <f t="array" ref="AP2016">IFERROR(_xlfn.IFS(
AQ2016="MPR ISSUE","TX ISSUE",
AQ2016="BSS Hardware Issue","RAN ISSUE",
AQ2016="Sites strategiques, MLL, Pylone, etc.","ENVTECH",
AQ2016="AKTIVCO DEFAUT GE &amp; POWER Cabinet","POWER ISSUE",
AQ2016="AKTIVCO Coupure ENEO &amp; Baisse de tension","POWER ISSUE",
AQ2016="Coupure ENEO &amp; Baisse de tension","POWER ISSUE",
AQ2016="Defaut GE &amp; POWER Cabinet","POWER ISSUE",
AQ2016="Sharing","POWER ISSUE",
AQ2016="Sites strategiques &amp; DataCenter","POWER ISSUE",
AQ2016="Exclu","Exclu",
AQ2016="SAT","TX ISSUE",
AQ2016="SPARE-ISSUE","SPARE-ISSUE",
AQ2016="Fiber CAmtel","TX ISSUE",
AQ2016="Fiber AOF","TX ISSUE",
AQ2016="Projet OCM (HUAWEI)","TRAVAUX-HUAWEI",
AQ2016="Projet OCM (NOKIA)","TRAVAUX -NOKIA",
AQ2016="ACCESS-ISSUE","ACCESS-ISSUE",
AQ2016="Projet OCM (ZTE, NOKIA, autres projets)","TRAVAUX OCM",
AQ2016="No root CAuse","No root cause",
AQ2016="ODU HS","TX ISSUE",
AQ2016="IP &amp; VLAN","TX ISSUE",
AQ2016="Warehouse HUAWEI","SPARE-ISSUE",
AQ2016="SPARE-HS","SPARE-ISSUE",
AQ2016="Power Telco","RAN ISSUE",AQ2016="no impacts","no impacts"
),"")</f>
        <v>No root cause</v>
      </c>
      <c r="AQ2016" s="127" t="s">
        <v>5344</v>
      </c>
      <c r="AR2016" s="48" t="str" cm="1">
        <f t="array" ref="AR2016">IFERROR(_xlfn.IFS(
AQ2016="MPR ISSUE","ACTIVE",
AQ2016="BSS Hardware Issue","ACTIVE",
AQ2016="Sites strategiques, MLL, Pylone, etc.","PASSIVE",
AQ2016="AKTIVCO DEFAUT GE &amp; POWER Cabinet","PASSIVE",
AQ2016="AKTIVCO Coupure ENEO &amp; Baisse de tension","PASSIVE",
AQ2016="Coupure ENEO &amp; Baisse de tension","PASSIVE",
AQ2016="Defaut GE &amp; POWER Cabinet","PASSIVE",
AQ2016="Sharing","PASSIVE",
AQ2016="Sites strategiques &amp; DataCenter","PASSIVE",
AQ2016="Exclu","Exclu",
AQ2016="SAT","ACTIVE",
AQ2016="SPARE-ISSUE","SPARE-ISSUE",
AQ2016="Fiber CAmtel","ACTIVE",
AQ2016="Fiber AOF","ACTIVE",
AQ2016="Projet OCM (HUAWEI)","PLANNED WORKS",
AQ2016="Projet OCM (NOKIA)","PLANNED WORKS",
AQ2016="ACCESS-ISSUE","ACCESS-ISSUE",
AQ2016="Projet OCM (ZTE, NOKIA, autres projets)","PLANNED WORKS",
AQ2016="No root CAuse","No root cause",
AQ2016="ODU HS","ACTIVE",
AQ2016="IP &amp; VLAN","ACTIVE",
AQ2016="Warehouse HUAWEI","SPARE-ISSUE",
AQ2016="SPARE-HS","SPARE-ISSUE",
AQ2016="Power Telco","ACTIVE", AQ2016="no impacts","no impacts"
),"")</f>
        <v>No root cause</v>
      </c>
      <c r="AS2016" s="92" t="s">
        <v>5537</v>
      </c>
      <c r="AT2016" s="98" t="s">
        <v>4088</v>
      </c>
      <c r="AV2016" s="17" t="s">
        <v>5537</v>
      </c>
      <c r="AW2016" s="7" t="s">
        <v>5537</v>
      </c>
      <c r="AX2016" s="6" t="s">
        <v>5537</v>
      </c>
      <c r="AY2016" s="7"/>
      <c r="AZ2016" s="3" t="s">
        <v>5537</v>
      </c>
      <c r="BA2016" s="18" t="s">
        <v>5537</v>
      </c>
      <c r="BB2016" s="18" t="s">
        <v>5537</v>
      </c>
      <c r="BC2016" s="18" t="s">
        <v>5537</v>
      </c>
      <c r="BD2016" s="18" t="s">
        <v>5537</v>
      </c>
      <c r="BE2016" s="18" t="s">
        <v>5537</v>
      </c>
      <c r="BF2016" s="18" t="s">
        <v>5537</v>
      </c>
      <c r="BG2016" s="18" t="s">
        <v>5537</v>
      </c>
      <c r="BH2016" s="18" t="s">
        <v>5537</v>
      </c>
      <c r="BI2016" s="18" t="s">
        <v>5537</v>
      </c>
      <c r="BJ2016" s="18" t="s">
        <v>5537</v>
      </c>
      <c r="BK2016" s="18" t="s">
        <v>5537</v>
      </c>
      <c r="BL2016" s="9" t="s">
        <v>5537</v>
      </c>
      <c r="BM2016" s="14" t="s">
        <v>5537</v>
      </c>
      <c r="BN2016" s="14" t="s">
        <v>5537</v>
      </c>
      <c r="BO2016" s="14" t="str">
        <f>_xlfn.XLOOKUP(B2016,'[4]cell downs 18042026 17h'!$B:$B,'[4]cell downs 18042026 17h'!$B:$B,"")</f>
        <v/>
      </c>
      <c r="BP2016" s="14" t="str">
        <f>_xlfn.XLOOKUP(B2016,'[5]Cells Huawei 19042026 15h'!$B:$B,'[5]Cells Huawei 19042026 15h'!$B:$B,"")</f>
        <v/>
      </c>
      <c r="BQ2016" s="9" t="str">
        <f>_xlfn.XLOOKUP(B2016,'[6]cells down 19042026 9H40'!$B:$B,'[6]cells down 19042026 9H40'!$B:$B,"")</f>
        <v/>
      </c>
      <c r="BR2016" s="9" t="s">
        <v>4088</v>
      </c>
      <c r="BS2016" s="9" t="s">
        <v>5537</v>
      </c>
      <c r="BT2016" s="108"/>
    </row>
    <row r="2017" spans="1:72" s="9" customFormat="1" x14ac:dyDescent="0.35">
      <c r="A2017" s="1" t="s">
        <v>4094</v>
      </c>
      <c r="B2017" s="8" t="s">
        <v>4095</v>
      </c>
      <c r="C2017" s="3" t="str">
        <f>_xlfn.XLOOKUP(B2017,'[1]daily break down'!$D:$D,'[1]daily break down'!$E:$E,"")</f>
        <v>CENTRE</v>
      </c>
      <c r="D2017" s="1" t="s">
        <v>11</v>
      </c>
      <c r="E2017" s="1" t="s">
        <v>1129</v>
      </c>
      <c r="F2017" s="3" t="s">
        <v>226</v>
      </c>
      <c r="G2017" s="1" t="s">
        <v>4094</v>
      </c>
      <c r="H2017" s="34" t="str">
        <f>_xlfn.XLOOKUP(B2017,[2]CALCULATION!$B:$B,[2]CALCULATION!$H:$H,"")</f>
        <v>ZTE</v>
      </c>
      <c r="I2017" s="28">
        <v>0</v>
      </c>
      <c r="J2017" s="28">
        <v>0</v>
      </c>
      <c r="K2017" s="28">
        <v>0</v>
      </c>
      <c r="L2017" s="28">
        <v>0</v>
      </c>
      <c r="M2017" s="28">
        <v>0</v>
      </c>
      <c r="N2017" s="28">
        <v>0</v>
      </c>
      <c r="O2017" s="28">
        <v>0</v>
      </c>
      <c r="P2017" s="28">
        <v>0</v>
      </c>
      <c r="Q2017" s="28">
        <v>0</v>
      </c>
      <c r="R2017" s="28">
        <v>0</v>
      </c>
      <c r="S2017" s="93">
        <v>0</v>
      </c>
      <c r="T2017" s="93">
        <f>_xlfn.XLOOKUP(B2017,'[3]Nur des jours'!$B:$B,'[3]Nur des jours'!$U:$U,"")</f>
        <v>0</v>
      </c>
      <c r="U2017" s="93">
        <v>0</v>
      </c>
      <c r="V2017" s="93">
        <v>0</v>
      </c>
      <c r="W2017" s="93">
        <v>0</v>
      </c>
      <c r="X2017" s="93">
        <v>0</v>
      </c>
      <c r="Y2017" s="93">
        <v>0</v>
      </c>
      <c r="Z2017" s="93">
        <v>0</v>
      </c>
      <c r="AA2017" s="93">
        <v>0</v>
      </c>
      <c r="AB2017" s="93">
        <v>0</v>
      </c>
      <c r="AC2017" s="93"/>
      <c r="AD2017" s="93">
        <v>0</v>
      </c>
      <c r="AE2017" s="93">
        <v>0</v>
      </c>
      <c r="AF2017" s="93">
        <v>0</v>
      </c>
      <c r="AG2017" s="93"/>
      <c r="AH2017" s="93">
        <v>0</v>
      </c>
      <c r="AI2017" s="93">
        <v>0</v>
      </c>
      <c r="AJ2017" s="93">
        <v>0</v>
      </c>
      <c r="AK2017" s="93">
        <v>0</v>
      </c>
      <c r="AL2017" s="93">
        <v>0</v>
      </c>
      <c r="AM2017" s="49" t="s">
        <v>5559</v>
      </c>
      <c r="AN2017" s="49"/>
      <c r="AO2017" s="48" t="str" cm="1">
        <f t="array" ref="AO2017">IFERROR(_xlfn.IFS(
AQ2017="MPR ISSUE","PDH",
AQ2017="BSS Hardware Issue","BSS",
AQ2017="Sites strategiques, MLL, Pylone, etc.","ENVTECH",
AQ2017="AKTIVCO DEFAUT GE &amp; POWER Cabinet","AKTIVCO",
AQ2017="AKTIVCO Coupure ENEO &amp; Baisse de tension","AKTIVCO GRID ONLY",
AQ2017="Coupure ENEO &amp; Baisse de tension","IHS GRID ONLY",
AQ2017="Defaut GE &amp; POWER Cabinet","IHS",
AQ2017="Sharing","Partners",
AQ2017="Sites strategiques &amp; DataCenter","SST &amp; DC",
AQ2017="Exclu","Exclu",
AQ2017="SAT","SAT",
AQ2017="SPARE-ISSUE","SPARE-ISSUE",
AQ2017="Fiber CAmtel","TRANS_FO_CAMTEL",
AQ2017="Fiber AOF","Fiber AOF",
AQ2017="Projet OCM (HUAWEI)","TRAVAUX-HUAWEI",
AQ2017="Projet OCM (NOKIA)","TRAVAUX-NOKIA",
AQ2017="ACCESS-ISSUE","ACCESS-ISSUE",
AQ2017="Projet OCM (ZTE, NOKIA, autres projets)","TRAVAUX OCM",
AQ2017="No root CAuse","No root cause",
AQ2017="ODU HS","PDH",
AQ2017="IP &amp; VLAN","PDH",
AQ2017="Warehouse HUAWEI","SPARE-ISSUE",
AQ2017="SPARE-HS","SPARE-ISSUE",
AQ2017="Power Telco","BSS",AQ2017="no impacts","no impacts"
),"")</f>
        <v>No root cause</v>
      </c>
      <c r="AP2017" s="48" t="str" cm="1">
        <f t="array" ref="AP2017">IFERROR(_xlfn.IFS(
AQ2017="MPR ISSUE","TX ISSUE",
AQ2017="BSS Hardware Issue","RAN ISSUE",
AQ2017="Sites strategiques, MLL, Pylone, etc.","ENVTECH",
AQ2017="AKTIVCO DEFAUT GE &amp; POWER Cabinet","POWER ISSUE",
AQ2017="AKTIVCO Coupure ENEO &amp; Baisse de tension","POWER ISSUE",
AQ2017="Coupure ENEO &amp; Baisse de tension","POWER ISSUE",
AQ2017="Defaut GE &amp; POWER Cabinet","POWER ISSUE",
AQ2017="Sharing","POWER ISSUE",
AQ2017="Sites strategiques &amp; DataCenter","POWER ISSUE",
AQ2017="Exclu","Exclu",
AQ2017="SAT","TX ISSUE",
AQ2017="SPARE-ISSUE","SPARE-ISSUE",
AQ2017="Fiber CAmtel","TX ISSUE",
AQ2017="Fiber AOF","TX ISSUE",
AQ2017="Projet OCM (HUAWEI)","TRAVAUX-HUAWEI",
AQ2017="Projet OCM (NOKIA)","TRAVAUX -NOKIA",
AQ2017="ACCESS-ISSUE","ACCESS-ISSUE",
AQ2017="Projet OCM (ZTE, NOKIA, autres projets)","TRAVAUX OCM",
AQ2017="No root CAuse","No root cause",
AQ2017="ODU HS","TX ISSUE",
AQ2017="IP &amp; VLAN","TX ISSUE",
AQ2017="Warehouse HUAWEI","SPARE-ISSUE",
AQ2017="SPARE-HS","SPARE-ISSUE",
AQ2017="Power Telco","RAN ISSUE",AQ2017="no impacts","no impacts"
),"")</f>
        <v>No root cause</v>
      </c>
      <c r="AQ2017" s="127" t="s">
        <v>5344</v>
      </c>
      <c r="AR2017" s="48" t="str" cm="1">
        <f t="array" ref="AR2017">IFERROR(_xlfn.IFS(
AQ2017="MPR ISSUE","ACTIVE",
AQ2017="BSS Hardware Issue","ACTIVE",
AQ2017="Sites strategiques, MLL, Pylone, etc.","PASSIVE",
AQ2017="AKTIVCO DEFAUT GE &amp; POWER Cabinet","PASSIVE",
AQ2017="AKTIVCO Coupure ENEO &amp; Baisse de tension","PASSIVE",
AQ2017="Coupure ENEO &amp; Baisse de tension","PASSIVE",
AQ2017="Defaut GE &amp; POWER Cabinet","PASSIVE",
AQ2017="Sharing","PASSIVE",
AQ2017="Sites strategiques &amp; DataCenter","PASSIVE",
AQ2017="Exclu","Exclu",
AQ2017="SAT","ACTIVE",
AQ2017="SPARE-ISSUE","SPARE-ISSUE",
AQ2017="Fiber CAmtel","ACTIVE",
AQ2017="Fiber AOF","ACTIVE",
AQ2017="Projet OCM (HUAWEI)","PLANNED WORKS",
AQ2017="Projet OCM (NOKIA)","PLANNED WORKS",
AQ2017="ACCESS-ISSUE","ACCESS-ISSUE",
AQ2017="Projet OCM (ZTE, NOKIA, autres projets)","PLANNED WORKS",
AQ2017="No root CAuse","No root cause",
AQ2017="ODU HS","ACTIVE",
AQ2017="IP &amp; VLAN","ACTIVE",
AQ2017="Warehouse HUAWEI","SPARE-ISSUE",
AQ2017="SPARE-HS","SPARE-ISSUE",
AQ2017="Power Telco","ACTIVE", AQ2017="no impacts","no impacts"
),"")</f>
        <v>No root cause</v>
      </c>
      <c r="AS2017" s="92" t="s">
        <v>5537</v>
      </c>
      <c r="AT2017" s="98" t="s">
        <v>4095</v>
      </c>
      <c r="AV2017" s="17" t="s">
        <v>5537</v>
      </c>
      <c r="AW2017" s="7" t="s">
        <v>5537</v>
      </c>
      <c r="AX2017" s="6" t="s">
        <v>5537</v>
      </c>
      <c r="AY2017" s="7"/>
      <c r="AZ2017" s="3" t="s">
        <v>5537</v>
      </c>
      <c r="BA2017" s="18" t="s">
        <v>5537</v>
      </c>
      <c r="BB2017" s="18" t="s">
        <v>5537</v>
      </c>
      <c r="BC2017" s="18" t="s">
        <v>5537</v>
      </c>
      <c r="BD2017" s="18" t="s">
        <v>5537</v>
      </c>
      <c r="BE2017" s="18" t="s">
        <v>5537</v>
      </c>
      <c r="BF2017" s="18" t="s">
        <v>5537</v>
      </c>
      <c r="BG2017" s="18" t="s">
        <v>5537</v>
      </c>
      <c r="BH2017" s="18" t="s">
        <v>5537</v>
      </c>
      <c r="BI2017" s="18" t="s">
        <v>5537</v>
      </c>
      <c r="BJ2017" s="18" t="s">
        <v>5537</v>
      </c>
      <c r="BK2017" s="18" t="s">
        <v>5537</v>
      </c>
      <c r="BL2017" s="9" t="s">
        <v>5537</v>
      </c>
      <c r="BM2017" s="14" t="s">
        <v>5537</v>
      </c>
      <c r="BN2017" s="14" t="s">
        <v>5537</v>
      </c>
      <c r="BO2017" s="14" t="str">
        <f>_xlfn.XLOOKUP(B2017,'[4]cell downs 18042026 17h'!$B:$B,'[4]cell downs 18042026 17h'!$B:$B,"")</f>
        <v/>
      </c>
      <c r="BP2017" s="14" t="str">
        <f>_xlfn.XLOOKUP(B2017,'[5]Cells Huawei 19042026 15h'!$B:$B,'[5]Cells Huawei 19042026 15h'!$B:$B,"")</f>
        <v/>
      </c>
      <c r="BQ2017" s="9" t="str">
        <f>_xlfn.XLOOKUP(B2017,'[6]cells down 19042026 9H40'!$B:$B,'[6]cells down 19042026 9H40'!$B:$B,"")</f>
        <v/>
      </c>
      <c r="BR2017" s="9" t="s">
        <v>4095</v>
      </c>
      <c r="BS2017" s="9" t="s">
        <v>302</v>
      </c>
      <c r="BT2017" s="108"/>
    </row>
    <row r="2018" spans="1:72" s="9" customFormat="1" x14ac:dyDescent="0.35">
      <c r="A2018" s="1" t="s">
        <v>4104</v>
      </c>
      <c r="B2018" s="8" t="s">
        <v>4105</v>
      </c>
      <c r="C2018" s="3" t="str">
        <f>_xlfn.XLOOKUP(B2018,'[1]daily break down'!$D:$D,'[1]daily break down'!$E:$E,"")</f>
        <v>CENTRE</v>
      </c>
      <c r="D2018" s="1" t="s">
        <v>11</v>
      </c>
      <c r="E2018" s="1" t="s">
        <v>154</v>
      </c>
      <c r="F2018" s="3" t="s">
        <v>226</v>
      </c>
      <c r="G2018" s="1" t="s">
        <v>4106</v>
      </c>
      <c r="H2018" s="34" t="str">
        <f>_xlfn.XLOOKUP(B2018,[2]CALCULATION!$B:$B,[2]CALCULATION!$H:$H,"")</f>
        <v>ZTE</v>
      </c>
      <c r="I2018" s="28">
        <v>0</v>
      </c>
      <c r="J2018" s="28">
        <v>0</v>
      </c>
      <c r="K2018" s="28">
        <v>0</v>
      </c>
      <c r="L2018" s="28">
        <v>0</v>
      </c>
      <c r="M2018" s="28">
        <v>0</v>
      </c>
      <c r="N2018" s="28">
        <v>0</v>
      </c>
      <c r="O2018" s="28">
        <v>0</v>
      </c>
      <c r="P2018" s="28">
        <v>0</v>
      </c>
      <c r="Q2018" s="28">
        <v>0</v>
      </c>
      <c r="R2018" s="28">
        <v>0</v>
      </c>
      <c r="S2018" s="93">
        <v>0</v>
      </c>
      <c r="T2018" s="93">
        <f>_xlfn.XLOOKUP(B2018,'[3]Nur des jours'!$B:$B,'[3]Nur des jours'!$U:$U,"")</f>
        <v>0</v>
      </c>
      <c r="U2018" s="93">
        <v>0</v>
      </c>
      <c r="V2018" s="93">
        <v>0</v>
      </c>
      <c r="W2018" s="93">
        <v>0</v>
      </c>
      <c r="X2018" s="93">
        <v>0</v>
      </c>
      <c r="Y2018" s="93">
        <v>0</v>
      </c>
      <c r="Z2018" s="93">
        <v>0</v>
      </c>
      <c r="AA2018" s="93">
        <v>0</v>
      </c>
      <c r="AB2018" s="93">
        <v>0</v>
      </c>
      <c r="AC2018" s="93"/>
      <c r="AD2018" s="93">
        <v>0</v>
      </c>
      <c r="AE2018" s="93">
        <v>0</v>
      </c>
      <c r="AF2018" s="93">
        <v>0</v>
      </c>
      <c r="AG2018" s="93"/>
      <c r="AH2018" s="93">
        <v>0</v>
      </c>
      <c r="AI2018" s="93">
        <v>0</v>
      </c>
      <c r="AJ2018" s="93">
        <v>0</v>
      </c>
      <c r="AK2018" s="93">
        <v>0</v>
      </c>
      <c r="AL2018" s="93">
        <v>0</v>
      </c>
      <c r="AM2018" s="49" t="s">
        <v>5559</v>
      </c>
      <c r="AN2018" s="49"/>
      <c r="AO2018" s="48" t="str" cm="1">
        <f t="array" ref="AO2018">IFERROR(_xlfn.IFS(
AQ2018="MPR ISSUE","PDH",
AQ2018="BSS Hardware Issue","BSS",
AQ2018="Sites strategiques, MLL, Pylone, etc.","ENVTECH",
AQ2018="AKTIVCO DEFAUT GE &amp; POWER Cabinet","AKTIVCO",
AQ2018="AKTIVCO Coupure ENEO &amp; Baisse de tension","AKTIVCO GRID ONLY",
AQ2018="Coupure ENEO &amp; Baisse de tension","IHS GRID ONLY",
AQ2018="Defaut GE &amp; POWER Cabinet","IHS",
AQ2018="Sharing","Partners",
AQ2018="Sites strategiques &amp; DataCenter","SST &amp; DC",
AQ2018="Exclu","Exclu",
AQ2018="SAT","SAT",
AQ2018="SPARE-ISSUE","SPARE-ISSUE",
AQ2018="Fiber CAmtel","TRANS_FO_CAMTEL",
AQ2018="Fiber AOF","Fiber AOF",
AQ2018="Projet OCM (HUAWEI)","TRAVAUX-HUAWEI",
AQ2018="Projet OCM (NOKIA)","TRAVAUX-NOKIA",
AQ2018="ACCESS-ISSUE","ACCESS-ISSUE",
AQ2018="Projet OCM (ZTE, NOKIA, autres projets)","TRAVAUX OCM",
AQ2018="No root CAuse","No root cause",
AQ2018="ODU HS","PDH",
AQ2018="IP &amp; VLAN","PDH",
AQ2018="Warehouse HUAWEI","SPARE-ISSUE",
AQ2018="SPARE-HS","SPARE-ISSUE",
AQ2018="Power Telco","BSS",AQ2018="no impacts","no impacts"
),"")</f>
        <v>No root cause</v>
      </c>
      <c r="AP2018" s="48" t="str" cm="1">
        <f t="array" ref="AP2018">IFERROR(_xlfn.IFS(
AQ2018="MPR ISSUE","TX ISSUE",
AQ2018="BSS Hardware Issue","RAN ISSUE",
AQ2018="Sites strategiques, MLL, Pylone, etc.","ENVTECH",
AQ2018="AKTIVCO DEFAUT GE &amp; POWER Cabinet","POWER ISSUE",
AQ2018="AKTIVCO Coupure ENEO &amp; Baisse de tension","POWER ISSUE",
AQ2018="Coupure ENEO &amp; Baisse de tension","POWER ISSUE",
AQ2018="Defaut GE &amp; POWER Cabinet","POWER ISSUE",
AQ2018="Sharing","POWER ISSUE",
AQ2018="Sites strategiques &amp; DataCenter","POWER ISSUE",
AQ2018="Exclu","Exclu",
AQ2018="SAT","TX ISSUE",
AQ2018="SPARE-ISSUE","SPARE-ISSUE",
AQ2018="Fiber CAmtel","TX ISSUE",
AQ2018="Fiber AOF","TX ISSUE",
AQ2018="Projet OCM (HUAWEI)","TRAVAUX-HUAWEI",
AQ2018="Projet OCM (NOKIA)","TRAVAUX -NOKIA",
AQ2018="ACCESS-ISSUE","ACCESS-ISSUE",
AQ2018="Projet OCM (ZTE, NOKIA, autres projets)","TRAVAUX OCM",
AQ2018="No root CAuse","No root cause",
AQ2018="ODU HS","TX ISSUE",
AQ2018="IP &amp; VLAN","TX ISSUE",
AQ2018="Warehouse HUAWEI","SPARE-ISSUE",
AQ2018="SPARE-HS","SPARE-ISSUE",
AQ2018="Power Telco","RAN ISSUE",AQ2018="no impacts","no impacts"
),"")</f>
        <v>No root cause</v>
      </c>
      <c r="AQ2018" s="127" t="s">
        <v>5344</v>
      </c>
      <c r="AR2018" s="48" t="str" cm="1">
        <f t="array" ref="AR2018">IFERROR(_xlfn.IFS(
AQ2018="MPR ISSUE","ACTIVE",
AQ2018="BSS Hardware Issue","ACTIVE",
AQ2018="Sites strategiques, MLL, Pylone, etc.","PASSIVE",
AQ2018="AKTIVCO DEFAUT GE &amp; POWER Cabinet","PASSIVE",
AQ2018="AKTIVCO Coupure ENEO &amp; Baisse de tension","PASSIVE",
AQ2018="Coupure ENEO &amp; Baisse de tension","PASSIVE",
AQ2018="Defaut GE &amp; POWER Cabinet","PASSIVE",
AQ2018="Sharing","PASSIVE",
AQ2018="Sites strategiques &amp; DataCenter","PASSIVE",
AQ2018="Exclu","Exclu",
AQ2018="SAT","ACTIVE",
AQ2018="SPARE-ISSUE","SPARE-ISSUE",
AQ2018="Fiber CAmtel","ACTIVE",
AQ2018="Fiber AOF","ACTIVE",
AQ2018="Projet OCM (HUAWEI)","PLANNED WORKS",
AQ2018="Projet OCM (NOKIA)","PLANNED WORKS",
AQ2018="ACCESS-ISSUE","ACCESS-ISSUE",
AQ2018="Projet OCM (ZTE, NOKIA, autres projets)","PLANNED WORKS",
AQ2018="No root CAuse","No root cause",
AQ2018="ODU HS","ACTIVE",
AQ2018="IP &amp; VLAN","ACTIVE",
AQ2018="Warehouse HUAWEI","SPARE-ISSUE",
AQ2018="SPARE-HS","SPARE-ISSUE",
AQ2018="Power Telco","ACTIVE", AQ2018="no impacts","no impacts"
),"")</f>
        <v>No root cause</v>
      </c>
      <c r="AS2018" s="92" t="s">
        <v>5537</v>
      </c>
      <c r="AT2018" s="98" t="s">
        <v>4105</v>
      </c>
      <c r="AV2018" s="17" t="s">
        <v>5537</v>
      </c>
      <c r="AW2018" s="7" t="s">
        <v>5537</v>
      </c>
      <c r="AX2018" s="6" t="s">
        <v>5537</v>
      </c>
      <c r="AY2018" s="7"/>
      <c r="AZ2018" s="3" t="s">
        <v>5537</v>
      </c>
      <c r="BA2018" s="18" t="s">
        <v>5537</v>
      </c>
      <c r="BB2018" s="18" t="s">
        <v>5537</v>
      </c>
      <c r="BC2018" s="18" t="s">
        <v>5537</v>
      </c>
      <c r="BD2018" s="18" t="s">
        <v>5537</v>
      </c>
      <c r="BE2018" s="18" t="s">
        <v>5537</v>
      </c>
      <c r="BF2018" s="18" t="s">
        <v>5537</v>
      </c>
      <c r="BG2018" s="18" t="s">
        <v>5537</v>
      </c>
      <c r="BH2018" s="18" t="s">
        <v>5537</v>
      </c>
      <c r="BI2018" s="18" t="s">
        <v>5537</v>
      </c>
      <c r="BJ2018" s="18" t="s">
        <v>5537</v>
      </c>
      <c r="BK2018" s="18" t="s">
        <v>5537</v>
      </c>
      <c r="BL2018" s="9" t="s">
        <v>5537</v>
      </c>
      <c r="BM2018" s="14" t="s">
        <v>5537</v>
      </c>
      <c r="BN2018" s="14" t="s">
        <v>5537</v>
      </c>
      <c r="BO2018" s="14" t="str">
        <f>_xlfn.XLOOKUP(B2018,'[4]cell downs 18042026 17h'!$B:$B,'[4]cell downs 18042026 17h'!$B:$B,"")</f>
        <v/>
      </c>
      <c r="BP2018" s="14" t="str">
        <f>_xlfn.XLOOKUP(B2018,'[5]Cells Huawei 19042026 15h'!$B:$B,'[5]Cells Huawei 19042026 15h'!$B:$B,"")</f>
        <v/>
      </c>
      <c r="BQ2018" s="9" t="str">
        <f>_xlfn.XLOOKUP(B2018,'[6]cells down 19042026 9H40'!$B:$B,'[6]cells down 19042026 9H40'!$B:$B,"")</f>
        <v>EST_114</v>
      </c>
      <c r="BR2018" s="9" t="s">
        <v>4105</v>
      </c>
      <c r="BS2018" s="9" t="s">
        <v>12</v>
      </c>
      <c r="BT2018" s="108"/>
    </row>
    <row r="2019" spans="1:72" s="9" customFormat="1" x14ac:dyDescent="0.35">
      <c r="A2019" s="1" t="s">
        <v>4116</v>
      </c>
      <c r="B2019" s="8" t="s">
        <v>4117</v>
      </c>
      <c r="C2019" s="3" t="str">
        <f>_xlfn.XLOOKUP(B2019,'[1]daily break down'!$D:$D,'[1]daily break down'!$E:$E,"")</f>
        <v>LITTORAL</v>
      </c>
      <c r="D2019" s="1" t="s">
        <v>11</v>
      </c>
      <c r="E2019" s="1" t="s">
        <v>12</v>
      </c>
      <c r="F2019" s="3" t="s">
        <v>31</v>
      </c>
      <c r="G2019" s="1" t="s">
        <v>4116</v>
      </c>
      <c r="H2019" s="34" t="str">
        <f>_xlfn.XLOOKUP(B2019,[2]CALCULATION!$B:$B,[2]CALCULATION!$H:$H,"")</f>
        <v>ZTE</v>
      </c>
      <c r="I2019" s="28">
        <v>0</v>
      </c>
      <c r="J2019" s="28">
        <v>0</v>
      </c>
      <c r="K2019" s="28">
        <v>0</v>
      </c>
      <c r="L2019" s="28">
        <v>0</v>
      </c>
      <c r="M2019" s="28">
        <v>0</v>
      </c>
      <c r="N2019" s="28">
        <v>0</v>
      </c>
      <c r="O2019" s="28">
        <v>0</v>
      </c>
      <c r="P2019" s="28">
        <v>0</v>
      </c>
      <c r="Q2019" s="28">
        <v>0</v>
      </c>
      <c r="R2019" s="28">
        <v>0</v>
      </c>
      <c r="S2019" s="93">
        <v>0</v>
      </c>
      <c r="T2019" s="93">
        <f>_xlfn.XLOOKUP(B2019,'[3]Nur des jours'!$B:$B,'[3]Nur des jours'!$U:$U,"")</f>
        <v>0</v>
      </c>
      <c r="U2019" s="93">
        <v>0</v>
      </c>
      <c r="V2019" s="93">
        <v>0</v>
      </c>
      <c r="W2019" s="93">
        <v>0</v>
      </c>
      <c r="X2019" s="93">
        <v>0</v>
      </c>
      <c r="Y2019" s="93">
        <v>0</v>
      </c>
      <c r="Z2019" s="93">
        <v>0</v>
      </c>
      <c r="AA2019" s="93">
        <v>0</v>
      </c>
      <c r="AB2019" s="93">
        <v>0</v>
      </c>
      <c r="AC2019" s="93"/>
      <c r="AD2019" s="93">
        <v>0</v>
      </c>
      <c r="AE2019" s="93">
        <v>0</v>
      </c>
      <c r="AF2019" s="93">
        <v>0</v>
      </c>
      <c r="AG2019" s="93"/>
      <c r="AH2019" s="93">
        <v>0</v>
      </c>
      <c r="AI2019" s="93">
        <v>0</v>
      </c>
      <c r="AJ2019" s="93">
        <v>0</v>
      </c>
      <c r="AK2019" s="93">
        <v>0</v>
      </c>
      <c r="AL2019" s="93">
        <v>0</v>
      </c>
      <c r="AM2019" s="49" t="s">
        <v>5559</v>
      </c>
      <c r="AN2019" s="49"/>
      <c r="AO2019" s="48" t="str" cm="1">
        <f t="array" ref="AO2019">IFERROR(_xlfn.IFS(
AQ2019="MPR ISSUE","PDH",
AQ2019="BSS Hardware Issue","BSS",
AQ2019="Sites strategiques, MLL, Pylone, etc.","ENVTECH",
AQ2019="AKTIVCO DEFAUT GE &amp; POWER Cabinet","AKTIVCO",
AQ2019="AKTIVCO Coupure ENEO &amp; Baisse de tension","AKTIVCO GRID ONLY",
AQ2019="Coupure ENEO &amp; Baisse de tension","IHS GRID ONLY",
AQ2019="Defaut GE &amp; POWER Cabinet","IHS",
AQ2019="Sharing","Partners",
AQ2019="Sites strategiques &amp; DataCenter","SST &amp; DC",
AQ2019="Exclu","Exclu",
AQ2019="SAT","SAT",
AQ2019="SPARE-ISSUE","SPARE-ISSUE",
AQ2019="Fiber CAmtel","TRANS_FO_CAMTEL",
AQ2019="Fiber AOF","Fiber AOF",
AQ2019="Projet OCM (HUAWEI)","TRAVAUX-HUAWEI",
AQ2019="Projet OCM (NOKIA)","TRAVAUX-NOKIA",
AQ2019="ACCESS-ISSUE","ACCESS-ISSUE",
AQ2019="Projet OCM (ZTE, NOKIA, autres projets)","TRAVAUX OCM",
AQ2019="No root CAuse","No root cause",
AQ2019="ODU HS","PDH",
AQ2019="IP &amp; VLAN","PDH",
AQ2019="Warehouse HUAWEI","SPARE-ISSUE",
AQ2019="SPARE-HS","SPARE-ISSUE",
AQ2019="Power Telco","BSS",AQ2019="no impacts","no impacts"
),"")</f>
        <v>No root cause</v>
      </c>
      <c r="AP2019" s="48" t="str" cm="1">
        <f t="array" ref="AP2019">IFERROR(_xlfn.IFS(
AQ2019="MPR ISSUE","TX ISSUE",
AQ2019="BSS Hardware Issue","RAN ISSUE",
AQ2019="Sites strategiques, MLL, Pylone, etc.","ENVTECH",
AQ2019="AKTIVCO DEFAUT GE &amp; POWER Cabinet","POWER ISSUE",
AQ2019="AKTIVCO Coupure ENEO &amp; Baisse de tension","POWER ISSUE",
AQ2019="Coupure ENEO &amp; Baisse de tension","POWER ISSUE",
AQ2019="Defaut GE &amp; POWER Cabinet","POWER ISSUE",
AQ2019="Sharing","POWER ISSUE",
AQ2019="Sites strategiques &amp; DataCenter","POWER ISSUE",
AQ2019="Exclu","Exclu",
AQ2019="SAT","TX ISSUE",
AQ2019="SPARE-ISSUE","SPARE-ISSUE",
AQ2019="Fiber CAmtel","TX ISSUE",
AQ2019="Fiber AOF","TX ISSUE",
AQ2019="Projet OCM (HUAWEI)","TRAVAUX-HUAWEI",
AQ2019="Projet OCM (NOKIA)","TRAVAUX -NOKIA",
AQ2019="ACCESS-ISSUE","ACCESS-ISSUE",
AQ2019="Projet OCM (ZTE, NOKIA, autres projets)","TRAVAUX OCM",
AQ2019="No root CAuse","No root cause",
AQ2019="ODU HS","TX ISSUE",
AQ2019="IP &amp; VLAN","TX ISSUE",
AQ2019="Warehouse HUAWEI","SPARE-ISSUE",
AQ2019="SPARE-HS","SPARE-ISSUE",
AQ2019="Power Telco","RAN ISSUE",AQ2019="no impacts","no impacts"
),"")</f>
        <v>No root cause</v>
      </c>
      <c r="AQ2019" s="127" t="s">
        <v>5344</v>
      </c>
      <c r="AR2019" s="48" t="str" cm="1">
        <f t="array" ref="AR2019">IFERROR(_xlfn.IFS(
AQ2019="MPR ISSUE","ACTIVE",
AQ2019="BSS Hardware Issue","ACTIVE",
AQ2019="Sites strategiques, MLL, Pylone, etc.","PASSIVE",
AQ2019="AKTIVCO DEFAUT GE &amp; POWER Cabinet","PASSIVE",
AQ2019="AKTIVCO Coupure ENEO &amp; Baisse de tension","PASSIVE",
AQ2019="Coupure ENEO &amp; Baisse de tension","PASSIVE",
AQ2019="Defaut GE &amp; POWER Cabinet","PASSIVE",
AQ2019="Sharing","PASSIVE",
AQ2019="Sites strategiques &amp; DataCenter","PASSIVE",
AQ2019="Exclu","Exclu",
AQ2019="SAT","ACTIVE",
AQ2019="SPARE-ISSUE","SPARE-ISSUE",
AQ2019="Fiber CAmtel","ACTIVE",
AQ2019="Fiber AOF","ACTIVE",
AQ2019="Projet OCM (HUAWEI)","PLANNED WORKS",
AQ2019="Projet OCM (NOKIA)","PLANNED WORKS",
AQ2019="ACCESS-ISSUE","ACCESS-ISSUE",
AQ2019="Projet OCM (ZTE, NOKIA, autres projets)","PLANNED WORKS",
AQ2019="No root CAuse","No root cause",
AQ2019="ODU HS","ACTIVE",
AQ2019="IP &amp; VLAN","ACTIVE",
AQ2019="Warehouse HUAWEI","SPARE-ISSUE",
AQ2019="SPARE-HS","SPARE-ISSUE",
AQ2019="Power Telco","ACTIVE", AQ2019="no impacts","no impacts"
),"")</f>
        <v>No root cause</v>
      </c>
      <c r="AS2019" s="92" t="s">
        <v>5537</v>
      </c>
      <c r="AT2019" s="98" t="s">
        <v>4117</v>
      </c>
      <c r="AV2019" s="17" t="s">
        <v>5537</v>
      </c>
      <c r="AW2019" s="7" t="s">
        <v>5537</v>
      </c>
      <c r="AX2019" s="6" t="s">
        <v>5537</v>
      </c>
      <c r="AY2019" s="7"/>
      <c r="AZ2019" s="3" t="s">
        <v>5537</v>
      </c>
      <c r="BA2019" s="18" t="s">
        <v>5537</v>
      </c>
      <c r="BB2019" s="18" t="s">
        <v>5537</v>
      </c>
      <c r="BC2019" s="18" t="s">
        <v>5537</v>
      </c>
      <c r="BD2019" s="18" t="s">
        <v>5537</v>
      </c>
      <c r="BE2019" s="18" t="s">
        <v>5537</v>
      </c>
      <c r="BF2019" s="18" t="s">
        <v>5537</v>
      </c>
      <c r="BG2019" s="18" t="s">
        <v>5537</v>
      </c>
      <c r="BH2019" s="18" t="s">
        <v>5537</v>
      </c>
      <c r="BI2019" s="18" t="s">
        <v>5537</v>
      </c>
      <c r="BJ2019" s="18" t="s">
        <v>5537</v>
      </c>
      <c r="BK2019" s="18" t="s">
        <v>5537</v>
      </c>
      <c r="BL2019" s="9" t="s">
        <v>5537</v>
      </c>
      <c r="BM2019" s="14" t="s">
        <v>5537</v>
      </c>
      <c r="BN2019" s="14" t="s">
        <v>5537</v>
      </c>
      <c r="BO2019" s="14" t="str">
        <f>_xlfn.XLOOKUP(B2019,'[4]cell downs 18042026 17h'!$B:$B,'[4]cell downs 18042026 17h'!$B:$B,"")</f>
        <v/>
      </c>
      <c r="BP2019" s="14" t="str">
        <f>_xlfn.XLOOKUP(B2019,'[5]Cells Huawei 19042026 15h'!$B:$B,'[5]Cells Huawei 19042026 15h'!$B:$B,"")</f>
        <v/>
      </c>
      <c r="BQ2019" s="9" t="str">
        <f>_xlfn.XLOOKUP(B2019,'[6]cells down 19042026 9H40'!$B:$B,'[6]cells down 19042026 9H40'!$B:$B,"")</f>
        <v/>
      </c>
      <c r="BR2019" s="9" t="s">
        <v>4117</v>
      </c>
      <c r="BS2019" s="9" t="s">
        <v>5537</v>
      </c>
      <c r="BT2019" s="108"/>
    </row>
    <row r="2020" spans="1:72" s="9" customFormat="1" x14ac:dyDescent="0.35">
      <c r="A2020" s="1" t="s">
        <v>4118</v>
      </c>
      <c r="B2020" s="8" t="s">
        <v>4119</v>
      </c>
      <c r="C2020" s="3" t="str">
        <f>_xlfn.XLOOKUP(B2020,'[1]daily break down'!$D:$D,'[1]daily break down'!$E:$E,"")</f>
        <v>OUEST</v>
      </c>
      <c r="D2020" s="1" t="s">
        <v>11</v>
      </c>
      <c r="E2020" s="1" t="s">
        <v>12</v>
      </c>
      <c r="F2020" s="3" t="s">
        <v>102</v>
      </c>
      <c r="G2020" s="1" t="s">
        <v>4118</v>
      </c>
      <c r="H2020" s="32" t="str">
        <f>_xlfn.XLOOKUP(B2020,[2]CALCULATION!$B:$B,[2]CALCULATION!$H:$H,"")</f>
        <v>HUAWEI</v>
      </c>
      <c r="I2020" s="28">
        <v>0</v>
      </c>
      <c r="J2020" s="28">
        <v>0</v>
      </c>
      <c r="K2020" s="28">
        <v>0</v>
      </c>
      <c r="L2020" s="28">
        <v>0</v>
      </c>
      <c r="M2020" s="28">
        <v>0</v>
      </c>
      <c r="N2020" s="28">
        <v>0</v>
      </c>
      <c r="O2020" s="28">
        <v>0</v>
      </c>
      <c r="P2020" s="28">
        <v>0</v>
      </c>
      <c r="Q2020" s="28">
        <v>0</v>
      </c>
      <c r="R2020" s="28">
        <v>0</v>
      </c>
      <c r="S2020" s="93">
        <v>0</v>
      </c>
      <c r="T2020" s="93">
        <f>_xlfn.XLOOKUP(B2020,'[3]Nur des jours'!$B:$B,'[3]Nur des jours'!$U:$U,"")</f>
        <v>0</v>
      </c>
      <c r="U2020" s="93">
        <v>0</v>
      </c>
      <c r="V2020" s="93">
        <v>0</v>
      </c>
      <c r="W2020" s="93">
        <v>0</v>
      </c>
      <c r="X2020" s="93">
        <v>0</v>
      </c>
      <c r="Y2020" s="93">
        <v>0</v>
      </c>
      <c r="Z2020" s="93">
        <v>0</v>
      </c>
      <c r="AA2020" s="93">
        <v>0</v>
      </c>
      <c r="AB2020" s="93">
        <v>0</v>
      </c>
      <c r="AC2020" s="93"/>
      <c r="AD2020" s="93">
        <v>0</v>
      </c>
      <c r="AE2020" s="93">
        <v>0</v>
      </c>
      <c r="AF2020" s="93">
        <v>0</v>
      </c>
      <c r="AG2020" s="93"/>
      <c r="AH2020" s="93">
        <v>0</v>
      </c>
      <c r="AI2020" s="93">
        <v>0</v>
      </c>
      <c r="AJ2020" s="93">
        <v>0</v>
      </c>
      <c r="AK2020" s="93">
        <v>0</v>
      </c>
      <c r="AL2020" s="93">
        <v>0</v>
      </c>
      <c r="AM2020" s="49" t="s">
        <v>5559</v>
      </c>
      <c r="AN2020" s="49"/>
      <c r="AO2020" s="48" t="str" cm="1">
        <f t="array" ref="AO2020">IFERROR(_xlfn.IFS(
AQ2020="MPR ISSUE","PDH",
AQ2020="BSS Hardware Issue","BSS",
AQ2020="Sites strategiques, MLL, Pylone, etc.","ENVTECH",
AQ2020="AKTIVCO DEFAUT GE &amp; POWER Cabinet","AKTIVCO",
AQ2020="AKTIVCO Coupure ENEO &amp; Baisse de tension","AKTIVCO GRID ONLY",
AQ2020="Coupure ENEO &amp; Baisse de tension","IHS GRID ONLY",
AQ2020="Defaut GE &amp; POWER Cabinet","IHS",
AQ2020="Sharing","Partners",
AQ2020="Sites strategiques &amp; DataCenter","SST &amp; DC",
AQ2020="Exclu","Exclu",
AQ2020="SAT","SAT",
AQ2020="SPARE-ISSUE","SPARE-ISSUE",
AQ2020="Fiber CAmtel","TRANS_FO_CAMTEL",
AQ2020="Fiber AOF","Fiber AOF",
AQ2020="Projet OCM (HUAWEI)","TRAVAUX-HUAWEI",
AQ2020="Projet OCM (NOKIA)","TRAVAUX-NOKIA",
AQ2020="ACCESS-ISSUE","ACCESS-ISSUE",
AQ2020="Projet OCM (ZTE, NOKIA, autres projets)","TRAVAUX OCM",
AQ2020="No root CAuse","No root cause",
AQ2020="ODU HS","PDH",
AQ2020="IP &amp; VLAN","PDH",
AQ2020="Warehouse HUAWEI","SPARE-ISSUE",
AQ2020="SPARE-HS","SPARE-ISSUE",
AQ2020="Power Telco","BSS",AQ2020="no impacts","no impacts"
),"")</f>
        <v>No root cause</v>
      </c>
      <c r="AP2020" s="48" t="str" cm="1">
        <f t="array" ref="AP2020">IFERROR(_xlfn.IFS(
AQ2020="MPR ISSUE","TX ISSUE",
AQ2020="BSS Hardware Issue","RAN ISSUE",
AQ2020="Sites strategiques, MLL, Pylone, etc.","ENVTECH",
AQ2020="AKTIVCO DEFAUT GE &amp; POWER Cabinet","POWER ISSUE",
AQ2020="AKTIVCO Coupure ENEO &amp; Baisse de tension","POWER ISSUE",
AQ2020="Coupure ENEO &amp; Baisse de tension","POWER ISSUE",
AQ2020="Defaut GE &amp; POWER Cabinet","POWER ISSUE",
AQ2020="Sharing","POWER ISSUE",
AQ2020="Sites strategiques &amp; DataCenter","POWER ISSUE",
AQ2020="Exclu","Exclu",
AQ2020="SAT","TX ISSUE",
AQ2020="SPARE-ISSUE","SPARE-ISSUE",
AQ2020="Fiber CAmtel","TX ISSUE",
AQ2020="Fiber AOF","TX ISSUE",
AQ2020="Projet OCM (HUAWEI)","TRAVAUX-HUAWEI",
AQ2020="Projet OCM (NOKIA)","TRAVAUX -NOKIA",
AQ2020="ACCESS-ISSUE","ACCESS-ISSUE",
AQ2020="Projet OCM (ZTE, NOKIA, autres projets)","TRAVAUX OCM",
AQ2020="No root CAuse","No root cause",
AQ2020="ODU HS","TX ISSUE",
AQ2020="IP &amp; VLAN","TX ISSUE",
AQ2020="Warehouse HUAWEI","SPARE-ISSUE",
AQ2020="SPARE-HS","SPARE-ISSUE",
AQ2020="Power Telco","RAN ISSUE",AQ2020="no impacts","no impacts"
),"")</f>
        <v>No root cause</v>
      </c>
      <c r="AQ2020" s="127" t="s">
        <v>5344</v>
      </c>
      <c r="AR2020" s="48" t="str" cm="1">
        <f t="array" ref="AR2020">IFERROR(_xlfn.IFS(
AQ2020="MPR ISSUE","ACTIVE",
AQ2020="BSS Hardware Issue","ACTIVE",
AQ2020="Sites strategiques, MLL, Pylone, etc.","PASSIVE",
AQ2020="AKTIVCO DEFAUT GE &amp; POWER Cabinet","PASSIVE",
AQ2020="AKTIVCO Coupure ENEO &amp; Baisse de tension","PASSIVE",
AQ2020="Coupure ENEO &amp; Baisse de tension","PASSIVE",
AQ2020="Defaut GE &amp; POWER Cabinet","PASSIVE",
AQ2020="Sharing","PASSIVE",
AQ2020="Sites strategiques &amp; DataCenter","PASSIVE",
AQ2020="Exclu","Exclu",
AQ2020="SAT","ACTIVE",
AQ2020="SPARE-ISSUE","SPARE-ISSUE",
AQ2020="Fiber CAmtel","ACTIVE",
AQ2020="Fiber AOF","ACTIVE",
AQ2020="Projet OCM (HUAWEI)","PLANNED WORKS",
AQ2020="Projet OCM (NOKIA)","PLANNED WORKS",
AQ2020="ACCESS-ISSUE","ACCESS-ISSUE",
AQ2020="Projet OCM (ZTE, NOKIA, autres projets)","PLANNED WORKS",
AQ2020="No root CAuse","No root cause",
AQ2020="ODU HS","ACTIVE",
AQ2020="IP &amp; VLAN","ACTIVE",
AQ2020="Warehouse HUAWEI","SPARE-ISSUE",
AQ2020="SPARE-HS","SPARE-ISSUE",
AQ2020="Power Telco","ACTIVE", AQ2020="no impacts","no impacts"
),"")</f>
        <v>No root cause</v>
      </c>
      <c r="AS2020" s="92" t="s">
        <v>5537</v>
      </c>
      <c r="AT2020" s="98" t="s">
        <v>4119</v>
      </c>
      <c r="AV2020" s="17" t="s">
        <v>5537</v>
      </c>
      <c r="AW2020" s="7" t="s">
        <v>5537</v>
      </c>
      <c r="AX2020" s="6" t="s">
        <v>5537</v>
      </c>
      <c r="AY2020" s="7"/>
      <c r="AZ2020" s="3" t="s">
        <v>5537</v>
      </c>
      <c r="BA2020" s="18" t="s">
        <v>5537</v>
      </c>
      <c r="BB2020" s="18" t="s">
        <v>5537</v>
      </c>
      <c r="BC2020" s="18" t="s">
        <v>5537</v>
      </c>
      <c r="BD2020" s="18" t="s">
        <v>5537</v>
      </c>
      <c r="BE2020" s="18" t="s">
        <v>5537</v>
      </c>
      <c r="BF2020" s="18" t="s">
        <v>5537</v>
      </c>
      <c r="BG2020" s="18" t="s">
        <v>5537</v>
      </c>
      <c r="BH2020" s="18" t="s">
        <v>5537</v>
      </c>
      <c r="BI2020" s="18" t="s">
        <v>5537</v>
      </c>
      <c r="BJ2020" s="18" t="s">
        <v>5537</v>
      </c>
      <c r="BK2020" s="18" t="s">
        <v>5537</v>
      </c>
      <c r="BL2020" s="9" t="s">
        <v>5537</v>
      </c>
      <c r="BM2020" s="14" t="s">
        <v>5537</v>
      </c>
      <c r="BN2020" s="14" t="s">
        <v>5537</v>
      </c>
      <c r="BO2020" s="14" t="str">
        <f>_xlfn.XLOOKUP(B2020,'[4]cell downs 18042026 17h'!$B:$B,'[4]cell downs 18042026 17h'!$B:$B,"")</f>
        <v/>
      </c>
      <c r="BP2020" s="14" t="str">
        <f>_xlfn.XLOOKUP(B2020,'[5]Cells Huawei 19042026 15h'!$B:$B,'[5]Cells Huawei 19042026 15h'!$B:$B,"")</f>
        <v/>
      </c>
      <c r="BQ2020" s="9" t="str">
        <f>_xlfn.XLOOKUP(B2020,'[6]cells down 19042026 9H40'!$B:$B,'[6]cells down 19042026 9H40'!$B:$B,"")</f>
        <v/>
      </c>
      <c r="BR2020" s="9" t="s">
        <v>4119</v>
      </c>
      <c r="BS2020" s="9" t="s">
        <v>5537</v>
      </c>
      <c r="BT2020" s="108"/>
    </row>
    <row r="2021" spans="1:72" s="9" customFormat="1" x14ac:dyDescent="0.35">
      <c r="A2021" s="1" t="s">
        <v>4120</v>
      </c>
      <c r="B2021" s="8" t="s">
        <v>4121</v>
      </c>
      <c r="C2021" s="3" t="str">
        <f>_xlfn.XLOOKUP(B2021,'[1]daily break down'!$D:$D,'[1]daily break down'!$E:$E,"")</f>
        <v>CENTRE</v>
      </c>
      <c r="D2021" s="1" t="s">
        <v>11</v>
      </c>
      <c r="E2021" s="1" t="s">
        <v>1129</v>
      </c>
      <c r="F2021" s="3" t="s">
        <v>226</v>
      </c>
      <c r="G2021" s="1" t="s">
        <v>4122</v>
      </c>
      <c r="H2021" s="34" t="str">
        <f>_xlfn.XLOOKUP(B2021,[2]CALCULATION!$B:$B,[2]CALCULATION!$H:$H,"")</f>
        <v>ZTE</v>
      </c>
      <c r="I2021" s="28">
        <v>0</v>
      </c>
      <c r="J2021" s="28">
        <v>0</v>
      </c>
      <c r="K2021" s="28">
        <v>0</v>
      </c>
      <c r="L2021" s="28">
        <v>0</v>
      </c>
      <c r="M2021" s="28">
        <v>0</v>
      </c>
      <c r="N2021" s="28">
        <v>0</v>
      </c>
      <c r="O2021" s="28">
        <v>0</v>
      </c>
      <c r="P2021" s="28">
        <v>0</v>
      </c>
      <c r="Q2021" s="28">
        <v>0</v>
      </c>
      <c r="R2021" s="28">
        <v>0</v>
      </c>
      <c r="S2021" s="93">
        <v>0</v>
      </c>
      <c r="T2021" s="93">
        <f>_xlfn.XLOOKUP(B2021,'[3]Nur des jours'!$B:$B,'[3]Nur des jours'!$U:$U,"")</f>
        <v>0</v>
      </c>
      <c r="U2021" s="93">
        <v>0</v>
      </c>
      <c r="V2021" s="93">
        <v>0</v>
      </c>
      <c r="W2021" s="93">
        <v>0</v>
      </c>
      <c r="X2021" s="93">
        <v>0</v>
      </c>
      <c r="Y2021" s="93">
        <v>0</v>
      </c>
      <c r="Z2021" s="93">
        <v>0</v>
      </c>
      <c r="AA2021" s="93">
        <v>0</v>
      </c>
      <c r="AB2021" s="93">
        <v>0</v>
      </c>
      <c r="AC2021" s="93"/>
      <c r="AD2021" s="93">
        <v>0</v>
      </c>
      <c r="AE2021" s="93">
        <v>0</v>
      </c>
      <c r="AF2021" s="93">
        <v>0</v>
      </c>
      <c r="AG2021" s="93"/>
      <c r="AH2021" s="93">
        <v>0</v>
      </c>
      <c r="AI2021" s="93">
        <v>0</v>
      </c>
      <c r="AJ2021" s="93">
        <v>0</v>
      </c>
      <c r="AK2021" s="93">
        <v>0</v>
      </c>
      <c r="AL2021" s="93">
        <v>0</v>
      </c>
      <c r="AM2021" s="49" t="s">
        <v>5559</v>
      </c>
      <c r="AN2021" s="49"/>
      <c r="AO2021" s="48" t="str" cm="1">
        <f t="array" ref="AO2021">IFERROR(_xlfn.IFS(
AQ2021="MPR ISSUE","PDH",
AQ2021="BSS Hardware Issue","BSS",
AQ2021="Sites strategiques, MLL, Pylone, etc.","ENVTECH",
AQ2021="AKTIVCO DEFAUT GE &amp; POWER Cabinet","AKTIVCO",
AQ2021="AKTIVCO Coupure ENEO &amp; Baisse de tension","AKTIVCO GRID ONLY",
AQ2021="Coupure ENEO &amp; Baisse de tension","IHS GRID ONLY",
AQ2021="Defaut GE &amp; POWER Cabinet","IHS",
AQ2021="Sharing","Partners",
AQ2021="Sites strategiques &amp; DataCenter","SST &amp; DC",
AQ2021="Exclu","Exclu",
AQ2021="SAT","SAT",
AQ2021="SPARE-ISSUE","SPARE-ISSUE",
AQ2021="Fiber CAmtel","TRANS_FO_CAMTEL",
AQ2021="Fiber AOF","Fiber AOF",
AQ2021="Projet OCM (HUAWEI)","TRAVAUX-HUAWEI",
AQ2021="Projet OCM (NOKIA)","TRAVAUX-NOKIA",
AQ2021="ACCESS-ISSUE","ACCESS-ISSUE",
AQ2021="Projet OCM (ZTE, NOKIA, autres projets)","TRAVAUX OCM",
AQ2021="No root CAuse","No root cause",
AQ2021="ODU HS","PDH",
AQ2021="IP &amp; VLAN","PDH",
AQ2021="Warehouse HUAWEI","SPARE-ISSUE",
AQ2021="SPARE-HS","SPARE-ISSUE",
AQ2021="Power Telco","BSS",AQ2021="no impacts","no impacts"
),"")</f>
        <v>No root cause</v>
      </c>
      <c r="AP2021" s="48" t="str" cm="1">
        <f t="array" ref="AP2021">IFERROR(_xlfn.IFS(
AQ2021="MPR ISSUE","TX ISSUE",
AQ2021="BSS Hardware Issue","RAN ISSUE",
AQ2021="Sites strategiques, MLL, Pylone, etc.","ENVTECH",
AQ2021="AKTIVCO DEFAUT GE &amp; POWER Cabinet","POWER ISSUE",
AQ2021="AKTIVCO Coupure ENEO &amp; Baisse de tension","POWER ISSUE",
AQ2021="Coupure ENEO &amp; Baisse de tension","POWER ISSUE",
AQ2021="Defaut GE &amp; POWER Cabinet","POWER ISSUE",
AQ2021="Sharing","POWER ISSUE",
AQ2021="Sites strategiques &amp; DataCenter","POWER ISSUE",
AQ2021="Exclu","Exclu",
AQ2021="SAT","TX ISSUE",
AQ2021="SPARE-ISSUE","SPARE-ISSUE",
AQ2021="Fiber CAmtel","TX ISSUE",
AQ2021="Fiber AOF","TX ISSUE",
AQ2021="Projet OCM (HUAWEI)","TRAVAUX-HUAWEI",
AQ2021="Projet OCM (NOKIA)","TRAVAUX -NOKIA",
AQ2021="ACCESS-ISSUE","ACCESS-ISSUE",
AQ2021="Projet OCM (ZTE, NOKIA, autres projets)","TRAVAUX OCM",
AQ2021="No root CAuse","No root cause",
AQ2021="ODU HS","TX ISSUE",
AQ2021="IP &amp; VLAN","TX ISSUE",
AQ2021="Warehouse HUAWEI","SPARE-ISSUE",
AQ2021="SPARE-HS","SPARE-ISSUE",
AQ2021="Power Telco","RAN ISSUE",AQ2021="no impacts","no impacts"
),"")</f>
        <v>No root cause</v>
      </c>
      <c r="AQ2021" s="127" t="s">
        <v>5344</v>
      </c>
      <c r="AR2021" s="48" t="str" cm="1">
        <f t="array" ref="AR2021">IFERROR(_xlfn.IFS(
AQ2021="MPR ISSUE","ACTIVE",
AQ2021="BSS Hardware Issue","ACTIVE",
AQ2021="Sites strategiques, MLL, Pylone, etc.","PASSIVE",
AQ2021="AKTIVCO DEFAUT GE &amp; POWER Cabinet","PASSIVE",
AQ2021="AKTIVCO Coupure ENEO &amp; Baisse de tension","PASSIVE",
AQ2021="Coupure ENEO &amp; Baisse de tension","PASSIVE",
AQ2021="Defaut GE &amp; POWER Cabinet","PASSIVE",
AQ2021="Sharing","PASSIVE",
AQ2021="Sites strategiques &amp; DataCenter","PASSIVE",
AQ2021="Exclu","Exclu",
AQ2021="SAT","ACTIVE",
AQ2021="SPARE-ISSUE","SPARE-ISSUE",
AQ2021="Fiber CAmtel","ACTIVE",
AQ2021="Fiber AOF","ACTIVE",
AQ2021="Projet OCM (HUAWEI)","PLANNED WORKS",
AQ2021="Projet OCM (NOKIA)","PLANNED WORKS",
AQ2021="ACCESS-ISSUE","ACCESS-ISSUE",
AQ2021="Projet OCM (ZTE, NOKIA, autres projets)","PLANNED WORKS",
AQ2021="No root CAuse","No root cause",
AQ2021="ODU HS","ACTIVE",
AQ2021="IP &amp; VLAN","ACTIVE",
AQ2021="Warehouse HUAWEI","SPARE-ISSUE",
AQ2021="SPARE-HS","SPARE-ISSUE",
AQ2021="Power Telco","ACTIVE", AQ2021="no impacts","no impacts"
),"")</f>
        <v>No root cause</v>
      </c>
      <c r="AS2021" s="92" t="s">
        <v>5537</v>
      </c>
      <c r="AT2021" s="98" t="s">
        <v>4121</v>
      </c>
      <c r="AV2021" s="17" t="s">
        <v>5537</v>
      </c>
      <c r="AW2021" s="7" t="s">
        <v>5537</v>
      </c>
      <c r="AX2021" s="6" t="s">
        <v>5537</v>
      </c>
      <c r="AY2021" s="7"/>
      <c r="AZ2021" s="3" t="s">
        <v>5537</v>
      </c>
      <c r="BA2021" s="18" t="s">
        <v>5537</v>
      </c>
      <c r="BB2021" s="18" t="s">
        <v>5537</v>
      </c>
      <c r="BC2021" s="18" t="s">
        <v>5537</v>
      </c>
      <c r="BD2021" s="18" t="s">
        <v>5537</v>
      </c>
      <c r="BE2021" s="18" t="s">
        <v>5537</v>
      </c>
      <c r="BF2021" s="18" t="s">
        <v>5537</v>
      </c>
      <c r="BG2021" s="18" t="s">
        <v>5537</v>
      </c>
      <c r="BH2021" s="18" t="s">
        <v>5537</v>
      </c>
      <c r="BI2021" s="18" t="s">
        <v>5537</v>
      </c>
      <c r="BJ2021" s="18" t="s">
        <v>5537</v>
      </c>
      <c r="BK2021" s="18" t="s">
        <v>5537</v>
      </c>
      <c r="BL2021" s="9" t="s">
        <v>5537</v>
      </c>
      <c r="BM2021" s="14" t="s">
        <v>5537</v>
      </c>
      <c r="BN2021" s="14" t="s">
        <v>5537</v>
      </c>
      <c r="BO2021" s="14" t="str">
        <f>_xlfn.XLOOKUP(B2021,'[4]cell downs 18042026 17h'!$B:$B,'[4]cell downs 18042026 17h'!$B:$B,"")</f>
        <v/>
      </c>
      <c r="BP2021" s="14" t="str">
        <f>_xlfn.XLOOKUP(B2021,'[5]Cells Huawei 19042026 15h'!$B:$B,'[5]Cells Huawei 19042026 15h'!$B:$B,"")</f>
        <v/>
      </c>
      <c r="BQ2021" s="9" t="str">
        <f>_xlfn.XLOOKUP(B2021,'[6]cells down 19042026 9H40'!$B:$B,'[6]cells down 19042026 9H40'!$B:$B,"")</f>
        <v/>
      </c>
      <c r="BR2021" s="9" t="s">
        <v>4121</v>
      </c>
      <c r="BS2021" s="9" t="s">
        <v>318</v>
      </c>
      <c r="BT2021" s="108"/>
    </row>
    <row r="2022" spans="1:72" s="9" customFormat="1" x14ac:dyDescent="0.35">
      <c r="A2022" s="1" t="s">
        <v>4123</v>
      </c>
      <c r="B2022" s="8" t="s">
        <v>4124</v>
      </c>
      <c r="C2022" s="3" t="str">
        <f>_xlfn.XLOOKUP(B2022,'[1]daily break down'!$D:$D,'[1]daily break down'!$E:$E,"")</f>
        <v>LITTORAL</v>
      </c>
      <c r="D2022" s="1" t="s">
        <v>11</v>
      </c>
      <c r="E2022" s="1" t="s">
        <v>12</v>
      </c>
      <c r="F2022" s="3" t="s">
        <v>31</v>
      </c>
      <c r="G2022" s="1" t="s">
        <v>3781</v>
      </c>
      <c r="H2022" s="34" t="str">
        <f>_xlfn.XLOOKUP(B2022,[2]CALCULATION!$B:$B,[2]CALCULATION!$H:$H,"")</f>
        <v>ZTE</v>
      </c>
      <c r="I2022" s="28">
        <v>0</v>
      </c>
      <c r="J2022" s="28">
        <v>0</v>
      </c>
      <c r="K2022" s="28">
        <v>0</v>
      </c>
      <c r="L2022" s="28">
        <v>0</v>
      </c>
      <c r="M2022" s="28">
        <v>0</v>
      </c>
      <c r="N2022" s="28">
        <v>0</v>
      </c>
      <c r="O2022" s="28">
        <v>0</v>
      </c>
      <c r="P2022" s="28">
        <v>0</v>
      </c>
      <c r="Q2022" s="28">
        <v>0</v>
      </c>
      <c r="R2022" s="28">
        <v>0</v>
      </c>
      <c r="S2022" s="93">
        <v>0</v>
      </c>
      <c r="T2022" s="93">
        <f>_xlfn.XLOOKUP(B2022,'[3]Nur des jours'!$B:$B,'[3]Nur des jours'!$U:$U,"")</f>
        <v>0</v>
      </c>
      <c r="U2022" s="93">
        <v>0</v>
      </c>
      <c r="V2022" s="93">
        <v>0</v>
      </c>
      <c r="W2022" s="93">
        <v>0</v>
      </c>
      <c r="X2022" s="93">
        <v>0</v>
      </c>
      <c r="Y2022" s="93">
        <v>0</v>
      </c>
      <c r="Z2022" s="93">
        <v>0</v>
      </c>
      <c r="AA2022" s="93">
        <v>0</v>
      </c>
      <c r="AB2022" s="93">
        <v>0</v>
      </c>
      <c r="AC2022" s="93"/>
      <c r="AD2022" s="93">
        <v>0</v>
      </c>
      <c r="AE2022" s="93">
        <v>0</v>
      </c>
      <c r="AF2022" s="93">
        <v>0</v>
      </c>
      <c r="AG2022" s="93"/>
      <c r="AH2022" s="93">
        <v>0</v>
      </c>
      <c r="AI2022" s="93">
        <v>0</v>
      </c>
      <c r="AJ2022" s="93">
        <v>0</v>
      </c>
      <c r="AK2022" s="93">
        <v>0</v>
      </c>
      <c r="AL2022" s="93">
        <v>0</v>
      </c>
      <c r="AM2022" s="49" t="s">
        <v>5559</v>
      </c>
      <c r="AN2022" s="49"/>
      <c r="AO2022" s="48" t="str" cm="1">
        <f t="array" ref="AO2022">IFERROR(_xlfn.IFS(
AQ2022="MPR ISSUE","PDH",
AQ2022="BSS Hardware Issue","BSS",
AQ2022="Sites strategiques, MLL, Pylone, etc.","ENVTECH",
AQ2022="AKTIVCO DEFAUT GE &amp; POWER Cabinet","AKTIVCO",
AQ2022="AKTIVCO Coupure ENEO &amp; Baisse de tension","AKTIVCO GRID ONLY",
AQ2022="Coupure ENEO &amp; Baisse de tension","IHS GRID ONLY",
AQ2022="Defaut GE &amp; POWER Cabinet","IHS",
AQ2022="Sharing","Partners",
AQ2022="Sites strategiques &amp; DataCenter","SST &amp; DC",
AQ2022="Exclu","Exclu",
AQ2022="SAT","SAT",
AQ2022="SPARE-ISSUE","SPARE-ISSUE",
AQ2022="Fiber CAmtel","TRANS_FO_CAMTEL",
AQ2022="Fiber AOF","Fiber AOF",
AQ2022="Projet OCM (HUAWEI)","TRAVAUX-HUAWEI",
AQ2022="Projet OCM (NOKIA)","TRAVAUX-NOKIA",
AQ2022="ACCESS-ISSUE","ACCESS-ISSUE",
AQ2022="Projet OCM (ZTE, NOKIA, autres projets)","TRAVAUX OCM",
AQ2022="No root CAuse","No root cause",
AQ2022="ODU HS","PDH",
AQ2022="IP &amp; VLAN","PDH",
AQ2022="Warehouse HUAWEI","SPARE-ISSUE",
AQ2022="SPARE-HS","SPARE-ISSUE",
AQ2022="Power Telco","BSS",AQ2022="no impacts","no impacts"
),"")</f>
        <v>No root cause</v>
      </c>
      <c r="AP2022" s="48" t="str" cm="1">
        <f t="array" ref="AP2022">IFERROR(_xlfn.IFS(
AQ2022="MPR ISSUE","TX ISSUE",
AQ2022="BSS Hardware Issue","RAN ISSUE",
AQ2022="Sites strategiques, MLL, Pylone, etc.","ENVTECH",
AQ2022="AKTIVCO DEFAUT GE &amp; POWER Cabinet","POWER ISSUE",
AQ2022="AKTIVCO Coupure ENEO &amp; Baisse de tension","POWER ISSUE",
AQ2022="Coupure ENEO &amp; Baisse de tension","POWER ISSUE",
AQ2022="Defaut GE &amp; POWER Cabinet","POWER ISSUE",
AQ2022="Sharing","POWER ISSUE",
AQ2022="Sites strategiques &amp; DataCenter","POWER ISSUE",
AQ2022="Exclu","Exclu",
AQ2022="SAT","TX ISSUE",
AQ2022="SPARE-ISSUE","SPARE-ISSUE",
AQ2022="Fiber CAmtel","TX ISSUE",
AQ2022="Fiber AOF","TX ISSUE",
AQ2022="Projet OCM (HUAWEI)","TRAVAUX-HUAWEI",
AQ2022="Projet OCM (NOKIA)","TRAVAUX -NOKIA",
AQ2022="ACCESS-ISSUE","ACCESS-ISSUE",
AQ2022="Projet OCM (ZTE, NOKIA, autres projets)","TRAVAUX OCM",
AQ2022="No root CAuse","No root cause",
AQ2022="ODU HS","TX ISSUE",
AQ2022="IP &amp; VLAN","TX ISSUE",
AQ2022="Warehouse HUAWEI","SPARE-ISSUE",
AQ2022="SPARE-HS","SPARE-ISSUE",
AQ2022="Power Telco","RAN ISSUE",AQ2022="no impacts","no impacts"
),"")</f>
        <v>No root cause</v>
      </c>
      <c r="AQ2022" s="127" t="s">
        <v>5344</v>
      </c>
      <c r="AR2022" s="48" t="str" cm="1">
        <f t="array" ref="AR2022">IFERROR(_xlfn.IFS(
AQ2022="MPR ISSUE","ACTIVE",
AQ2022="BSS Hardware Issue","ACTIVE",
AQ2022="Sites strategiques, MLL, Pylone, etc.","PASSIVE",
AQ2022="AKTIVCO DEFAUT GE &amp; POWER Cabinet","PASSIVE",
AQ2022="AKTIVCO Coupure ENEO &amp; Baisse de tension","PASSIVE",
AQ2022="Coupure ENEO &amp; Baisse de tension","PASSIVE",
AQ2022="Defaut GE &amp; POWER Cabinet","PASSIVE",
AQ2022="Sharing","PASSIVE",
AQ2022="Sites strategiques &amp; DataCenter","PASSIVE",
AQ2022="Exclu","Exclu",
AQ2022="SAT","ACTIVE",
AQ2022="SPARE-ISSUE","SPARE-ISSUE",
AQ2022="Fiber CAmtel","ACTIVE",
AQ2022="Fiber AOF","ACTIVE",
AQ2022="Projet OCM (HUAWEI)","PLANNED WORKS",
AQ2022="Projet OCM (NOKIA)","PLANNED WORKS",
AQ2022="ACCESS-ISSUE","ACCESS-ISSUE",
AQ2022="Projet OCM (ZTE, NOKIA, autres projets)","PLANNED WORKS",
AQ2022="No root CAuse","No root cause",
AQ2022="ODU HS","ACTIVE",
AQ2022="IP &amp; VLAN","ACTIVE",
AQ2022="Warehouse HUAWEI","SPARE-ISSUE",
AQ2022="SPARE-HS","SPARE-ISSUE",
AQ2022="Power Telco","ACTIVE", AQ2022="no impacts","no impacts"
),"")</f>
        <v>No root cause</v>
      </c>
      <c r="AS2022" s="92" t="s">
        <v>5537</v>
      </c>
      <c r="AT2022" s="98" t="s">
        <v>4124</v>
      </c>
      <c r="AV2022" s="17" t="s">
        <v>5537</v>
      </c>
      <c r="AW2022" s="7" t="s">
        <v>5537</v>
      </c>
      <c r="AX2022" s="6" t="s">
        <v>5537</v>
      </c>
      <c r="AY2022" s="7"/>
      <c r="AZ2022" s="3" t="s">
        <v>5537</v>
      </c>
      <c r="BA2022" s="18" t="s">
        <v>5537</v>
      </c>
      <c r="BB2022" s="18" t="s">
        <v>5537</v>
      </c>
      <c r="BC2022" s="18" t="s">
        <v>5537</v>
      </c>
      <c r="BD2022" s="18" t="s">
        <v>5537</v>
      </c>
      <c r="BE2022" s="18" t="s">
        <v>5537</v>
      </c>
      <c r="BF2022" s="18" t="s">
        <v>5537</v>
      </c>
      <c r="BG2022" s="18" t="s">
        <v>5537</v>
      </c>
      <c r="BH2022" s="18" t="s">
        <v>5537</v>
      </c>
      <c r="BI2022" s="18" t="s">
        <v>5537</v>
      </c>
      <c r="BJ2022" s="18" t="s">
        <v>5537</v>
      </c>
      <c r="BK2022" s="18" t="s">
        <v>5537</v>
      </c>
      <c r="BL2022" s="9" t="s">
        <v>5537</v>
      </c>
      <c r="BM2022" s="14" t="s">
        <v>5537</v>
      </c>
      <c r="BN2022" s="14" t="s">
        <v>5537</v>
      </c>
      <c r="BO2022" s="14" t="str">
        <f>_xlfn.XLOOKUP(B2022,'[4]cell downs 18042026 17h'!$B:$B,'[4]cell downs 18042026 17h'!$B:$B,"")</f>
        <v/>
      </c>
      <c r="BP2022" s="14" t="str">
        <f>_xlfn.XLOOKUP(B2022,'[5]Cells Huawei 19042026 15h'!$B:$B,'[5]Cells Huawei 19042026 15h'!$B:$B,"")</f>
        <v/>
      </c>
      <c r="BQ2022" s="9" t="str">
        <f>_xlfn.XLOOKUP(B2022,'[6]cells down 19042026 9H40'!$B:$B,'[6]cells down 19042026 9H40'!$B:$B,"")</f>
        <v/>
      </c>
      <c r="BR2022" s="9" t="s">
        <v>4124</v>
      </c>
      <c r="BS2022" s="9" t="s">
        <v>5537</v>
      </c>
      <c r="BT2022" s="108"/>
    </row>
    <row r="2023" spans="1:72" s="9" customFormat="1" x14ac:dyDescent="0.35">
      <c r="A2023" s="1" t="s">
        <v>4126</v>
      </c>
      <c r="B2023" s="8" t="s">
        <v>4127</v>
      </c>
      <c r="C2023" s="3" t="str">
        <f>_xlfn.XLOOKUP(B2023,'[1]daily break down'!$D:$D,'[1]daily break down'!$E:$E,"")</f>
        <v>CENTRE</v>
      </c>
      <c r="D2023" s="1" t="s">
        <v>11</v>
      </c>
      <c r="E2023" s="1" t="s">
        <v>12</v>
      </c>
      <c r="F2023" s="3" t="s">
        <v>37</v>
      </c>
      <c r="G2023" s="1" t="s">
        <v>4128</v>
      </c>
      <c r="H2023" s="34" t="str">
        <f>_xlfn.XLOOKUP(B2023,[2]CALCULATION!$B:$B,[2]CALCULATION!$H:$H,"")</f>
        <v>ZTE</v>
      </c>
      <c r="I2023" s="28">
        <v>0</v>
      </c>
      <c r="J2023" s="28">
        <v>0</v>
      </c>
      <c r="K2023" s="28">
        <v>0</v>
      </c>
      <c r="L2023" s="28">
        <v>0</v>
      </c>
      <c r="M2023" s="28">
        <v>0</v>
      </c>
      <c r="N2023" s="28">
        <v>0</v>
      </c>
      <c r="O2023" s="28">
        <v>0</v>
      </c>
      <c r="P2023" s="28">
        <v>0</v>
      </c>
      <c r="Q2023" s="28">
        <v>0</v>
      </c>
      <c r="R2023" s="28">
        <v>0</v>
      </c>
      <c r="S2023" s="93">
        <v>0</v>
      </c>
      <c r="T2023" s="93">
        <f>_xlfn.XLOOKUP(B2023,'[3]Nur des jours'!$B:$B,'[3]Nur des jours'!$U:$U,"")</f>
        <v>0</v>
      </c>
      <c r="U2023" s="93">
        <v>0</v>
      </c>
      <c r="V2023" s="93">
        <v>0</v>
      </c>
      <c r="W2023" s="93">
        <v>0</v>
      </c>
      <c r="X2023" s="93">
        <v>0</v>
      </c>
      <c r="Y2023" s="93">
        <v>0</v>
      </c>
      <c r="Z2023" s="93">
        <v>0</v>
      </c>
      <c r="AA2023" s="93">
        <v>0</v>
      </c>
      <c r="AB2023" s="93">
        <v>0</v>
      </c>
      <c r="AC2023" s="93"/>
      <c r="AD2023" s="93">
        <v>0</v>
      </c>
      <c r="AE2023" s="93">
        <v>0</v>
      </c>
      <c r="AF2023" s="93">
        <v>0</v>
      </c>
      <c r="AG2023" s="93"/>
      <c r="AH2023" s="93">
        <v>0</v>
      </c>
      <c r="AI2023" s="93">
        <v>0</v>
      </c>
      <c r="AJ2023" s="93">
        <v>0</v>
      </c>
      <c r="AK2023" s="93">
        <v>0</v>
      </c>
      <c r="AL2023" s="93">
        <v>0</v>
      </c>
      <c r="AM2023" s="49" t="s">
        <v>5559</v>
      </c>
      <c r="AN2023" s="49"/>
      <c r="AO2023" s="48" t="str" cm="1">
        <f t="array" ref="AO2023">IFERROR(_xlfn.IFS(
AQ2023="MPR ISSUE","PDH",
AQ2023="BSS Hardware Issue","BSS",
AQ2023="Sites strategiques, MLL, Pylone, etc.","ENVTECH",
AQ2023="AKTIVCO DEFAUT GE &amp; POWER Cabinet","AKTIVCO",
AQ2023="AKTIVCO Coupure ENEO &amp; Baisse de tension","AKTIVCO GRID ONLY",
AQ2023="Coupure ENEO &amp; Baisse de tension","IHS GRID ONLY",
AQ2023="Defaut GE &amp; POWER Cabinet","IHS",
AQ2023="Sharing","Partners",
AQ2023="Sites strategiques &amp; DataCenter","SST &amp; DC",
AQ2023="Exclu","Exclu",
AQ2023="SAT","SAT",
AQ2023="SPARE-ISSUE","SPARE-ISSUE",
AQ2023="Fiber CAmtel","TRANS_FO_CAMTEL",
AQ2023="Fiber AOF","Fiber AOF",
AQ2023="Projet OCM (HUAWEI)","TRAVAUX-HUAWEI",
AQ2023="Projet OCM (NOKIA)","TRAVAUX-NOKIA",
AQ2023="ACCESS-ISSUE","ACCESS-ISSUE",
AQ2023="Projet OCM (ZTE, NOKIA, autres projets)","TRAVAUX OCM",
AQ2023="No root CAuse","No root cause",
AQ2023="ODU HS","PDH",
AQ2023="IP &amp; VLAN","PDH",
AQ2023="Warehouse HUAWEI","SPARE-ISSUE",
AQ2023="SPARE-HS","SPARE-ISSUE",
AQ2023="Power Telco","BSS",AQ2023="no impacts","no impacts"
),"")</f>
        <v>No root cause</v>
      </c>
      <c r="AP2023" s="48" t="str" cm="1">
        <f t="array" ref="AP2023">IFERROR(_xlfn.IFS(
AQ2023="MPR ISSUE","TX ISSUE",
AQ2023="BSS Hardware Issue","RAN ISSUE",
AQ2023="Sites strategiques, MLL, Pylone, etc.","ENVTECH",
AQ2023="AKTIVCO DEFAUT GE &amp; POWER Cabinet","POWER ISSUE",
AQ2023="AKTIVCO Coupure ENEO &amp; Baisse de tension","POWER ISSUE",
AQ2023="Coupure ENEO &amp; Baisse de tension","POWER ISSUE",
AQ2023="Defaut GE &amp; POWER Cabinet","POWER ISSUE",
AQ2023="Sharing","POWER ISSUE",
AQ2023="Sites strategiques &amp; DataCenter","POWER ISSUE",
AQ2023="Exclu","Exclu",
AQ2023="SAT","TX ISSUE",
AQ2023="SPARE-ISSUE","SPARE-ISSUE",
AQ2023="Fiber CAmtel","TX ISSUE",
AQ2023="Fiber AOF","TX ISSUE",
AQ2023="Projet OCM (HUAWEI)","TRAVAUX-HUAWEI",
AQ2023="Projet OCM (NOKIA)","TRAVAUX -NOKIA",
AQ2023="ACCESS-ISSUE","ACCESS-ISSUE",
AQ2023="Projet OCM (ZTE, NOKIA, autres projets)","TRAVAUX OCM",
AQ2023="No root CAuse","No root cause",
AQ2023="ODU HS","TX ISSUE",
AQ2023="IP &amp; VLAN","TX ISSUE",
AQ2023="Warehouse HUAWEI","SPARE-ISSUE",
AQ2023="SPARE-HS","SPARE-ISSUE",
AQ2023="Power Telco","RAN ISSUE",AQ2023="no impacts","no impacts"
),"")</f>
        <v>No root cause</v>
      </c>
      <c r="AQ2023" s="127" t="s">
        <v>5344</v>
      </c>
      <c r="AR2023" s="48" t="str" cm="1">
        <f t="array" ref="AR2023">IFERROR(_xlfn.IFS(
AQ2023="MPR ISSUE","ACTIVE",
AQ2023="BSS Hardware Issue","ACTIVE",
AQ2023="Sites strategiques, MLL, Pylone, etc.","PASSIVE",
AQ2023="AKTIVCO DEFAUT GE &amp; POWER Cabinet","PASSIVE",
AQ2023="AKTIVCO Coupure ENEO &amp; Baisse de tension","PASSIVE",
AQ2023="Coupure ENEO &amp; Baisse de tension","PASSIVE",
AQ2023="Defaut GE &amp; POWER Cabinet","PASSIVE",
AQ2023="Sharing","PASSIVE",
AQ2023="Sites strategiques &amp; DataCenter","PASSIVE",
AQ2023="Exclu","Exclu",
AQ2023="SAT","ACTIVE",
AQ2023="SPARE-ISSUE","SPARE-ISSUE",
AQ2023="Fiber CAmtel","ACTIVE",
AQ2023="Fiber AOF","ACTIVE",
AQ2023="Projet OCM (HUAWEI)","PLANNED WORKS",
AQ2023="Projet OCM (NOKIA)","PLANNED WORKS",
AQ2023="ACCESS-ISSUE","ACCESS-ISSUE",
AQ2023="Projet OCM (ZTE, NOKIA, autres projets)","PLANNED WORKS",
AQ2023="No root CAuse","No root cause",
AQ2023="ODU HS","ACTIVE",
AQ2023="IP &amp; VLAN","ACTIVE",
AQ2023="Warehouse HUAWEI","SPARE-ISSUE",
AQ2023="SPARE-HS","SPARE-ISSUE",
AQ2023="Power Telco","ACTIVE", AQ2023="no impacts","no impacts"
),"")</f>
        <v>No root cause</v>
      </c>
      <c r="AS2023" s="92" t="s">
        <v>5537</v>
      </c>
      <c r="AT2023" s="98" t="s">
        <v>4127</v>
      </c>
      <c r="AV2023" s="17" t="s">
        <v>5537</v>
      </c>
      <c r="AW2023" s="7" t="s">
        <v>5537</v>
      </c>
      <c r="AX2023" s="6" t="s">
        <v>5537</v>
      </c>
      <c r="AY2023" s="7"/>
      <c r="AZ2023" s="3" t="s">
        <v>5537</v>
      </c>
      <c r="BA2023" s="18" t="s">
        <v>5537</v>
      </c>
      <c r="BB2023" s="18" t="s">
        <v>5537</v>
      </c>
      <c r="BC2023" s="18" t="s">
        <v>5537</v>
      </c>
      <c r="BD2023" s="18" t="s">
        <v>5537</v>
      </c>
      <c r="BE2023" s="18" t="s">
        <v>5537</v>
      </c>
      <c r="BF2023" s="18" t="s">
        <v>5537</v>
      </c>
      <c r="BG2023" s="18" t="s">
        <v>5537</v>
      </c>
      <c r="BH2023" s="18" t="s">
        <v>5537</v>
      </c>
      <c r="BI2023" s="18" t="s">
        <v>5537</v>
      </c>
      <c r="BJ2023" s="18" t="s">
        <v>5537</v>
      </c>
      <c r="BK2023" s="18" t="s">
        <v>5537</v>
      </c>
      <c r="BL2023" s="9" t="s">
        <v>5537</v>
      </c>
      <c r="BM2023" s="14" t="s">
        <v>5537</v>
      </c>
      <c r="BN2023" s="14" t="s">
        <v>5537</v>
      </c>
      <c r="BO2023" s="14" t="str">
        <f>_xlfn.XLOOKUP(B2023,'[4]cell downs 18042026 17h'!$B:$B,'[4]cell downs 18042026 17h'!$B:$B,"")</f>
        <v/>
      </c>
      <c r="BP2023" s="14" t="str">
        <f>_xlfn.XLOOKUP(B2023,'[5]Cells Huawei 19042026 15h'!$B:$B,'[5]Cells Huawei 19042026 15h'!$B:$B,"")</f>
        <v/>
      </c>
      <c r="BQ2023" s="9" t="str">
        <f>_xlfn.XLOOKUP(B2023,'[6]cells down 19042026 9H40'!$B:$B,'[6]cells down 19042026 9H40'!$B:$B,"")</f>
        <v/>
      </c>
      <c r="BR2023" s="9" t="s">
        <v>4127</v>
      </c>
      <c r="BS2023" s="9" t="s">
        <v>154</v>
      </c>
      <c r="BT2023" s="108"/>
    </row>
    <row r="2024" spans="1:72" s="9" customFormat="1" x14ac:dyDescent="0.35">
      <c r="A2024" s="1" t="s">
        <v>4232</v>
      </c>
      <c r="B2024" s="8" t="s">
        <v>4233</v>
      </c>
      <c r="C2024" s="3" t="str">
        <f>_xlfn.XLOOKUP(B2024,'[1]daily break down'!$D:$D,'[1]daily break down'!$E:$E,"")</f>
        <v>Yaounde</v>
      </c>
      <c r="D2024" s="1" t="s">
        <v>11</v>
      </c>
      <c r="E2024" s="1" t="s">
        <v>594</v>
      </c>
      <c r="F2024" s="3" t="s">
        <v>37</v>
      </c>
      <c r="G2024" s="1" t="s">
        <v>38</v>
      </c>
      <c r="H2024" s="34" t="str">
        <f>_xlfn.XLOOKUP(B2024,[2]CALCULATION!$B:$B,[2]CALCULATION!$H:$H,"")</f>
        <v>ZTE</v>
      </c>
      <c r="I2024" s="28">
        <v>0</v>
      </c>
      <c r="J2024" s="28">
        <v>0</v>
      </c>
      <c r="K2024" s="28">
        <v>0</v>
      </c>
      <c r="L2024" s="28">
        <v>0</v>
      </c>
      <c r="M2024" s="28">
        <v>0</v>
      </c>
      <c r="N2024" s="28">
        <v>0</v>
      </c>
      <c r="O2024" s="28">
        <v>0</v>
      </c>
      <c r="P2024" s="28">
        <v>0</v>
      </c>
      <c r="Q2024" s="28">
        <v>0</v>
      </c>
      <c r="R2024" s="28">
        <v>0</v>
      </c>
      <c r="S2024" s="93">
        <v>0</v>
      </c>
      <c r="T2024" s="93">
        <f>_xlfn.XLOOKUP(B2024,'[3]Nur des jours'!$B:$B,'[3]Nur des jours'!$U:$U,"")</f>
        <v>0</v>
      </c>
      <c r="U2024" s="93">
        <v>0</v>
      </c>
      <c r="V2024" s="93">
        <v>0</v>
      </c>
      <c r="W2024" s="93">
        <v>0</v>
      </c>
      <c r="X2024" s="93">
        <v>0</v>
      </c>
      <c r="Y2024" s="93">
        <v>0</v>
      </c>
      <c r="Z2024" s="93">
        <v>0</v>
      </c>
      <c r="AA2024" s="93">
        <v>0</v>
      </c>
      <c r="AB2024" s="93">
        <v>0</v>
      </c>
      <c r="AC2024" s="93"/>
      <c r="AD2024" s="93">
        <v>0</v>
      </c>
      <c r="AE2024" s="93">
        <v>0</v>
      </c>
      <c r="AF2024" s="93">
        <v>0</v>
      </c>
      <c r="AG2024" s="93"/>
      <c r="AH2024" s="93">
        <v>0</v>
      </c>
      <c r="AI2024" s="93">
        <v>0</v>
      </c>
      <c r="AJ2024" s="93">
        <v>0</v>
      </c>
      <c r="AK2024" s="93">
        <v>0</v>
      </c>
      <c r="AL2024" s="93">
        <v>0</v>
      </c>
      <c r="AM2024" s="49" t="s">
        <v>5559</v>
      </c>
      <c r="AN2024" s="49"/>
      <c r="AO2024" s="48" t="str" cm="1">
        <f t="array" ref="AO2024">IFERROR(_xlfn.IFS(
AQ2024="MPR ISSUE","PDH",
AQ2024="BSS Hardware Issue","BSS",
AQ2024="Sites strategiques, MLL, Pylone, etc.","ENVTECH",
AQ2024="AKTIVCO DEFAUT GE &amp; POWER Cabinet","AKTIVCO",
AQ2024="AKTIVCO Coupure ENEO &amp; Baisse de tension","AKTIVCO GRID ONLY",
AQ2024="Coupure ENEO &amp; Baisse de tension","IHS GRID ONLY",
AQ2024="Defaut GE &amp; POWER Cabinet","IHS",
AQ2024="Sharing","Partners",
AQ2024="Sites strategiques &amp; DataCenter","SST &amp; DC",
AQ2024="Exclu","Exclu",
AQ2024="SAT","SAT",
AQ2024="SPARE-ISSUE","SPARE-ISSUE",
AQ2024="Fiber CAmtel","TRANS_FO_CAMTEL",
AQ2024="Fiber AOF","Fiber AOF",
AQ2024="Projet OCM (HUAWEI)","TRAVAUX-HUAWEI",
AQ2024="Projet OCM (NOKIA)","TRAVAUX-NOKIA",
AQ2024="ACCESS-ISSUE","ACCESS-ISSUE",
AQ2024="Projet OCM (ZTE, NOKIA, autres projets)","TRAVAUX OCM",
AQ2024="No root CAuse","No root cause",
AQ2024="ODU HS","PDH",
AQ2024="IP &amp; VLAN","PDH",
AQ2024="Warehouse HUAWEI","SPARE-ISSUE",
AQ2024="SPARE-HS","SPARE-ISSUE",
AQ2024="Power Telco","BSS",AQ2024="no impacts","no impacts"
),"")</f>
        <v>No root cause</v>
      </c>
      <c r="AP2024" s="48" t="str" cm="1">
        <f t="array" ref="AP2024">IFERROR(_xlfn.IFS(
AQ2024="MPR ISSUE","TX ISSUE",
AQ2024="BSS Hardware Issue","RAN ISSUE",
AQ2024="Sites strategiques, MLL, Pylone, etc.","ENVTECH",
AQ2024="AKTIVCO DEFAUT GE &amp; POWER Cabinet","POWER ISSUE",
AQ2024="AKTIVCO Coupure ENEO &amp; Baisse de tension","POWER ISSUE",
AQ2024="Coupure ENEO &amp; Baisse de tension","POWER ISSUE",
AQ2024="Defaut GE &amp; POWER Cabinet","POWER ISSUE",
AQ2024="Sharing","POWER ISSUE",
AQ2024="Sites strategiques &amp; DataCenter","POWER ISSUE",
AQ2024="Exclu","Exclu",
AQ2024="SAT","TX ISSUE",
AQ2024="SPARE-ISSUE","SPARE-ISSUE",
AQ2024="Fiber CAmtel","TX ISSUE",
AQ2024="Fiber AOF","TX ISSUE",
AQ2024="Projet OCM (HUAWEI)","TRAVAUX-HUAWEI",
AQ2024="Projet OCM (NOKIA)","TRAVAUX -NOKIA",
AQ2024="ACCESS-ISSUE","ACCESS-ISSUE",
AQ2024="Projet OCM (ZTE, NOKIA, autres projets)","TRAVAUX OCM",
AQ2024="No root CAuse","No root cause",
AQ2024="ODU HS","TX ISSUE",
AQ2024="IP &amp; VLAN","TX ISSUE",
AQ2024="Warehouse HUAWEI","SPARE-ISSUE",
AQ2024="SPARE-HS","SPARE-ISSUE",
AQ2024="Power Telco","RAN ISSUE",AQ2024="no impacts","no impacts"
),"")</f>
        <v>No root cause</v>
      </c>
      <c r="AQ2024" s="127" t="s">
        <v>5344</v>
      </c>
      <c r="AR2024" s="48" t="str" cm="1">
        <f t="array" ref="AR2024">IFERROR(_xlfn.IFS(
AQ2024="MPR ISSUE","ACTIVE",
AQ2024="BSS Hardware Issue","ACTIVE",
AQ2024="Sites strategiques, MLL, Pylone, etc.","PASSIVE",
AQ2024="AKTIVCO DEFAUT GE &amp; POWER Cabinet","PASSIVE",
AQ2024="AKTIVCO Coupure ENEO &amp; Baisse de tension","PASSIVE",
AQ2024="Coupure ENEO &amp; Baisse de tension","PASSIVE",
AQ2024="Defaut GE &amp; POWER Cabinet","PASSIVE",
AQ2024="Sharing","PASSIVE",
AQ2024="Sites strategiques &amp; DataCenter","PASSIVE",
AQ2024="Exclu","Exclu",
AQ2024="SAT","ACTIVE",
AQ2024="SPARE-ISSUE","SPARE-ISSUE",
AQ2024="Fiber CAmtel","ACTIVE",
AQ2024="Fiber AOF","ACTIVE",
AQ2024="Projet OCM (HUAWEI)","PLANNED WORKS",
AQ2024="Projet OCM (NOKIA)","PLANNED WORKS",
AQ2024="ACCESS-ISSUE","ACCESS-ISSUE",
AQ2024="Projet OCM (ZTE, NOKIA, autres projets)","PLANNED WORKS",
AQ2024="No root CAuse","No root cause",
AQ2024="ODU HS","ACTIVE",
AQ2024="IP &amp; VLAN","ACTIVE",
AQ2024="Warehouse HUAWEI","SPARE-ISSUE",
AQ2024="SPARE-HS","SPARE-ISSUE",
AQ2024="Power Telco","ACTIVE", AQ2024="no impacts","no impacts"
),"")</f>
        <v>No root cause</v>
      </c>
      <c r="AS2024" s="92" t="s">
        <v>5537</v>
      </c>
      <c r="AT2024" s="98" t="s">
        <v>4233</v>
      </c>
      <c r="AV2024" s="17" t="s">
        <v>5537</v>
      </c>
      <c r="AW2024" s="7" t="s">
        <v>5537</v>
      </c>
      <c r="AX2024" s="6" t="s">
        <v>5537</v>
      </c>
      <c r="AY2024" s="7"/>
      <c r="AZ2024" s="3" t="s">
        <v>5537</v>
      </c>
      <c r="BA2024" s="18" t="s">
        <v>5537</v>
      </c>
      <c r="BB2024" s="18" t="s">
        <v>5537</v>
      </c>
      <c r="BC2024" s="18" t="s">
        <v>5537</v>
      </c>
      <c r="BD2024" s="18" t="s">
        <v>5537</v>
      </c>
      <c r="BE2024" s="18" t="s">
        <v>5537</v>
      </c>
      <c r="BF2024" s="18" t="s">
        <v>5537</v>
      </c>
      <c r="BG2024" s="18" t="s">
        <v>5537</v>
      </c>
      <c r="BH2024" s="18" t="s">
        <v>5537</v>
      </c>
      <c r="BI2024" s="18" t="s">
        <v>5537</v>
      </c>
      <c r="BJ2024" s="18" t="s">
        <v>5537</v>
      </c>
      <c r="BK2024" s="18" t="s">
        <v>5537</v>
      </c>
      <c r="BL2024" s="9" t="s">
        <v>5537</v>
      </c>
      <c r="BM2024" s="14" t="s">
        <v>5537</v>
      </c>
      <c r="BN2024" s="14" t="s">
        <v>5537</v>
      </c>
      <c r="BO2024" s="14" t="str">
        <f>_xlfn.XLOOKUP(B2024,'[4]cell downs 18042026 17h'!$B:$B,'[4]cell downs 18042026 17h'!$B:$B,"")</f>
        <v/>
      </c>
      <c r="BP2024" s="14" t="str">
        <f>_xlfn.XLOOKUP(B2024,'[5]Cells Huawei 19042026 15h'!$B:$B,'[5]Cells Huawei 19042026 15h'!$B:$B,"")</f>
        <v/>
      </c>
      <c r="BQ2024" s="9" t="str">
        <f>_xlfn.XLOOKUP(B2024,'[6]cells down 19042026 9H40'!$B:$B,'[6]cells down 19042026 9H40'!$B:$B,"")</f>
        <v/>
      </c>
      <c r="BR2024" s="9" t="s">
        <v>4233</v>
      </c>
      <c r="BS2024" s="9" t="s">
        <v>12</v>
      </c>
      <c r="BT2024" s="108"/>
    </row>
    <row r="2025" spans="1:72" s="9" customFormat="1" x14ac:dyDescent="0.35">
      <c r="A2025" s="1" t="s">
        <v>4131</v>
      </c>
      <c r="B2025" s="8" t="s">
        <v>4132</v>
      </c>
      <c r="C2025" s="3" t="str">
        <f>_xlfn.XLOOKUP(B2025,'[1]daily break down'!$D:$D,'[1]daily break down'!$E:$E,"")</f>
        <v>CENTRE</v>
      </c>
      <c r="D2025" s="1" t="s">
        <v>21</v>
      </c>
      <c r="E2025" s="1" t="s">
        <v>80</v>
      </c>
      <c r="F2025" s="3" t="s">
        <v>69</v>
      </c>
      <c r="G2025" s="1" t="s">
        <v>4133</v>
      </c>
      <c r="H2025" s="33" t="str">
        <f>_xlfn.XLOOKUP(B2025,[2]CALCULATION!$B:$B,[2]CALCULATION!$H:$H,"")</f>
        <v>NOKIA</v>
      </c>
      <c r="I2025" s="28">
        <v>0</v>
      </c>
      <c r="J2025" s="28">
        <v>0</v>
      </c>
      <c r="K2025" s="28">
        <v>0</v>
      </c>
      <c r="L2025" s="28">
        <v>0</v>
      </c>
      <c r="M2025" s="28">
        <v>0</v>
      </c>
      <c r="N2025" s="28">
        <v>0</v>
      </c>
      <c r="O2025" s="28">
        <v>0</v>
      </c>
      <c r="P2025" s="28">
        <v>0</v>
      </c>
      <c r="Q2025" s="28">
        <v>0</v>
      </c>
      <c r="R2025" s="28">
        <v>0</v>
      </c>
      <c r="S2025" s="93">
        <v>0</v>
      </c>
      <c r="T2025" s="93">
        <f>_xlfn.XLOOKUP(B2025,'[3]Nur des jours'!$B:$B,'[3]Nur des jours'!$U:$U,"")</f>
        <v>0</v>
      </c>
      <c r="U2025" s="93">
        <v>0</v>
      </c>
      <c r="V2025" s="93">
        <v>0</v>
      </c>
      <c r="W2025" s="93">
        <v>0</v>
      </c>
      <c r="X2025" s="93">
        <v>0</v>
      </c>
      <c r="Y2025" s="93">
        <v>0</v>
      </c>
      <c r="Z2025" s="93">
        <v>0</v>
      </c>
      <c r="AA2025" s="93">
        <v>0</v>
      </c>
      <c r="AB2025" s="93">
        <v>0</v>
      </c>
      <c r="AC2025" s="93"/>
      <c r="AD2025" s="93">
        <v>0</v>
      </c>
      <c r="AE2025" s="93">
        <v>0</v>
      </c>
      <c r="AF2025" s="93">
        <v>0</v>
      </c>
      <c r="AG2025" s="93"/>
      <c r="AH2025" s="93">
        <v>0</v>
      </c>
      <c r="AI2025" s="93">
        <v>0</v>
      </c>
      <c r="AJ2025" s="93">
        <v>0</v>
      </c>
      <c r="AK2025" s="93">
        <v>0</v>
      </c>
      <c r="AL2025" s="93">
        <v>0</v>
      </c>
      <c r="AM2025" s="49" t="s">
        <v>5559</v>
      </c>
      <c r="AN2025" s="49"/>
      <c r="AO2025" s="48" t="str" cm="1">
        <f t="array" ref="AO2025">IFERROR(_xlfn.IFS(
AQ2025="MPR ISSUE","PDH",
AQ2025="BSS Hardware Issue","BSS",
AQ2025="Sites strategiques, MLL, Pylone, etc.","ENVTECH",
AQ2025="AKTIVCO DEFAUT GE &amp; POWER Cabinet","AKTIVCO",
AQ2025="AKTIVCO Coupure ENEO &amp; Baisse de tension","AKTIVCO GRID ONLY",
AQ2025="Coupure ENEO &amp; Baisse de tension","IHS GRID ONLY",
AQ2025="Defaut GE &amp; POWER Cabinet","IHS",
AQ2025="Sharing","Partners",
AQ2025="Sites strategiques &amp; DataCenter","SST &amp; DC",
AQ2025="Exclu","Exclu",
AQ2025="SAT","SAT",
AQ2025="SPARE-ISSUE","SPARE-ISSUE",
AQ2025="Fiber CAmtel","TRANS_FO_CAMTEL",
AQ2025="Fiber AOF","Fiber AOF",
AQ2025="Projet OCM (HUAWEI)","TRAVAUX-HUAWEI",
AQ2025="Projet OCM (NOKIA)","TRAVAUX-NOKIA",
AQ2025="ACCESS-ISSUE","ACCESS-ISSUE",
AQ2025="Projet OCM (ZTE, NOKIA, autres projets)","TRAVAUX OCM",
AQ2025="No root CAuse","No root cause",
AQ2025="ODU HS","PDH",
AQ2025="IP &amp; VLAN","PDH",
AQ2025="Warehouse HUAWEI","SPARE-ISSUE",
AQ2025="SPARE-HS","SPARE-ISSUE",
AQ2025="Power Telco","BSS",AQ2025="no impacts","no impacts"
),"")</f>
        <v>No root cause</v>
      </c>
      <c r="AP2025" s="48" t="str" cm="1">
        <f t="array" ref="AP2025">IFERROR(_xlfn.IFS(
AQ2025="MPR ISSUE","TX ISSUE",
AQ2025="BSS Hardware Issue","RAN ISSUE",
AQ2025="Sites strategiques, MLL, Pylone, etc.","ENVTECH",
AQ2025="AKTIVCO DEFAUT GE &amp; POWER Cabinet","POWER ISSUE",
AQ2025="AKTIVCO Coupure ENEO &amp; Baisse de tension","POWER ISSUE",
AQ2025="Coupure ENEO &amp; Baisse de tension","POWER ISSUE",
AQ2025="Defaut GE &amp; POWER Cabinet","POWER ISSUE",
AQ2025="Sharing","POWER ISSUE",
AQ2025="Sites strategiques &amp; DataCenter","POWER ISSUE",
AQ2025="Exclu","Exclu",
AQ2025="SAT","TX ISSUE",
AQ2025="SPARE-ISSUE","SPARE-ISSUE",
AQ2025="Fiber CAmtel","TX ISSUE",
AQ2025="Fiber AOF","TX ISSUE",
AQ2025="Projet OCM (HUAWEI)","TRAVAUX-HUAWEI",
AQ2025="Projet OCM (NOKIA)","TRAVAUX -NOKIA",
AQ2025="ACCESS-ISSUE","ACCESS-ISSUE",
AQ2025="Projet OCM (ZTE, NOKIA, autres projets)","TRAVAUX OCM",
AQ2025="No root CAuse","No root cause",
AQ2025="ODU HS","TX ISSUE",
AQ2025="IP &amp; VLAN","TX ISSUE",
AQ2025="Warehouse HUAWEI","SPARE-ISSUE",
AQ2025="SPARE-HS","SPARE-ISSUE",
AQ2025="Power Telco","RAN ISSUE",AQ2025="no impacts","no impacts"
),"")</f>
        <v>No root cause</v>
      </c>
      <c r="AQ2025" s="67" t="s">
        <v>5344</v>
      </c>
      <c r="AR2025" s="48" t="str" cm="1">
        <f t="array" ref="AR2025">IFERROR(_xlfn.IFS(
AQ2025="MPR ISSUE","ACTIVE",
AQ2025="BSS Hardware Issue","ACTIVE",
AQ2025="Sites strategiques, MLL, Pylone, etc.","PASSIVE",
AQ2025="AKTIVCO DEFAUT GE &amp; POWER Cabinet","PASSIVE",
AQ2025="AKTIVCO Coupure ENEO &amp; Baisse de tension","PASSIVE",
AQ2025="Coupure ENEO &amp; Baisse de tension","PASSIVE",
AQ2025="Defaut GE &amp; POWER Cabinet","PASSIVE",
AQ2025="Sharing","PASSIVE",
AQ2025="Sites strategiques &amp; DataCenter","PASSIVE",
AQ2025="Exclu","Exclu",
AQ2025="SAT","ACTIVE",
AQ2025="SPARE-ISSUE","SPARE-ISSUE",
AQ2025="Fiber CAmtel","ACTIVE",
AQ2025="Fiber AOF","ACTIVE",
AQ2025="Projet OCM (HUAWEI)","PLANNED WORKS",
AQ2025="Projet OCM (NOKIA)","PLANNED WORKS",
AQ2025="ACCESS-ISSUE","ACCESS-ISSUE",
AQ2025="Projet OCM (ZTE, NOKIA, autres projets)","PLANNED WORKS",
AQ2025="No root CAuse","No root cause",
AQ2025="ODU HS","ACTIVE",
AQ2025="IP &amp; VLAN","ACTIVE",
AQ2025="Warehouse HUAWEI","SPARE-ISSUE",
AQ2025="SPARE-HS","SPARE-ISSUE",
AQ2025="Power Telco","ACTIVE", AQ2025="no impacts","no impacts"
),"")</f>
        <v>No root cause</v>
      </c>
      <c r="AS2025" s="92" t="s">
        <v>5537</v>
      </c>
      <c r="AT2025" s="98" t="s">
        <v>4132</v>
      </c>
      <c r="AV2025" s="17" t="s">
        <v>5537</v>
      </c>
      <c r="AW2025" s="7" t="s">
        <v>5537</v>
      </c>
      <c r="AX2025" s="6" t="s">
        <v>5537</v>
      </c>
      <c r="AY2025" s="7"/>
      <c r="AZ2025" s="3" t="s">
        <v>5537</v>
      </c>
      <c r="BA2025" s="18" t="s">
        <v>5537</v>
      </c>
      <c r="BB2025" s="18" t="s">
        <v>5537</v>
      </c>
      <c r="BC2025" s="18" t="s">
        <v>5537</v>
      </c>
      <c r="BD2025" s="18" t="s">
        <v>5537</v>
      </c>
      <c r="BE2025" s="18" t="s">
        <v>5537</v>
      </c>
      <c r="BF2025" s="18" t="s">
        <v>5537</v>
      </c>
      <c r="BG2025" s="18" t="s">
        <v>5537</v>
      </c>
      <c r="BH2025" s="18" t="s">
        <v>5537</v>
      </c>
      <c r="BI2025" s="18" t="s">
        <v>5537</v>
      </c>
      <c r="BJ2025" s="18" t="s">
        <v>5537</v>
      </c>
      <c r="BK2025" s="18" t="s">
        <v>5537</v>
      </c>
      <c r="BL2025" s="9" t="s">
        <v>5537</v>
      </c>
      <c r="BM2025" s="14" t="s">
        <v>5537</v>
      </c>
      <c r="BN2025" s="14" t="s">
        <v>5537</v>
      </c>
      <c r="BO2025" s="14" t="str">
        <f>_xlfn.XLOOKUP(B2025,'[4]cell downs 18042026 17h'!$B:$B,'[4]cell downs 18042026 17h'!$B:$B,"")</f>
        <v/>
      </c>
      <c r="BP2025" s="14" t="str">
        <f>_xlfn.XLOOKUP(B2025,'[5]Cells Huawei 19042026 15h'!$B:$B,'[5]Cells Huawei 19042026 15h'!$B:$B,"")</f>
        <v/>
      </c>
      <c r="BQ2025" s="9" t="str">
        <f>_xlfn.XLOOKUP(B2025,'[6]cells down 19042026 9H40'!$B:$B,'[6]cells down 19042026 9H40'!$B:$B,"")</f>
        <v/>
      </c>
      <c r="BR2025" s="9" t="s">
        <v>5537</v>
      </c>
      <c r="BS2025" s="9" t="s">
        <v>12</v>
      </c>
      <c r="BT2025" s="108"/>
    </row>
    <row r="2026" spans="1:72" s="9" customFormat="1" x14ac:dyDescent="0.35">
      <c r="A2026" s="1" t="s">
        <v>4137</v>
      </c>
      <c r="B2026" s="8" t="s">
        <v>4138</v>
      </c>
      <c r="C2026" s="3" t="str">
        <f>_xlfn.XLOOKUP(B2026,'[1]daily break down'!$D:$D,'[1]daily break down'!$E:$E,"")</f>
        <v>CENTRE</v>
      </c>
      <c r="D2026" s="1" t="s">
        <v>11</v>
      </c>
      <c r="E2026" s="1" t="s">
        <v>12</v>
      </c>
      <c r="F2026" s="3" t="s">
        <v>37</v>
      </c>
      <c r="G2026" s="1" t="s">
        <v>4139</v>
      </c>
      <c r="H2026" s="34" t="str">
        <f>_xlfn.XLOOKUP(B2026,[2]CALCULATION!$B:$B,[2]CALCULATION!$H:$H,"")</f>
        <v>ZTE</v>
      </c>
      <c r="I2026" s="28">
        <v>0</v>
      </c>
      <c r="J2026" s="28">
        <v>0</v>
      </c>
      <c r="K2026" s="28">
        <v>0</v>
      </c>
      <c r="L2026" s="28">
        <v>0</v>
      </c>
      <c r="M2026" s="28">
        <v>0</v>
      </c>
      <c r="N2026" s="28">
        <v>0</v>
      </c>
      <c r="O2026" s="28">
        <v>0</v>
      </c>
      <c r="P2026" s="28">
        <v>0</v>
      </c>
      <c r="Q2026" s="28">
        <v>0</v>
      </c>
      <c r="R2026" s="28">
        <v>0</v>
      </c>
      <c r="S2026" s="93">
        <v>0</v>
      </c>
      <c r="T2026" s="93">
        <f>_xlfn.XLOOKUP(B2026,'[3]Nur des jours'!$B:$B,'[3]Nur des jours'!$U:$U,"")</f>
        <v>0</v>
      </c>
      <c r="U2026" s="93">
        <v>0</v>
      </c>
      <c r="V2026" s="93">
        <v>0</v>
      </c>
      <c r="W2026" s="93">
        <v>0</v>
      </c>
      <c r="X2026" s="93">
        <v>0</v>
      </c>
      <c r="Y2026" s="93">
        <v>0</v>
      </c>
      <c r="Z2026" s="93">
        <v>0</v>
      </c>
      <c r="AA2026" s="93">
        <v>0</v>
      </c>
      <c r="AB2026" s="93">
        <v>0</v>
      </c>
      <c r="AC2026" s="93"/>
      <c r="AD2026" s="93">
        <v>0</v>
      </c>
      <c r="AE2026" s="93">
        <v>0</v>
      </c>
      <c r="AF2026" s="93">
        <v>0</v>
      </c>
      <c r="AG2026" s="93"/>
      <c r="AH2026" s="93">
        <v>0</v>
      </c>
      <c r="AI2026" s="93">
        <v>0</v>
      </c>
      <c r="AJ2026" s="93">
        <v>0</v>
      </c>
      <c r="AK2026" s="93">
        <v>0</v>
      </c>
      <c r="AL2026" s="93">
        <v>0</v>
      </c>
      <c r="AM2026" s="49" t="s">
        <v>5559</v>
      </c>
      <c r="AN2026" s="49"/>
      <c r="AO2026" s="48" t="str" cm="1">
        <f t="array" ref="AO2026">IFERROR(_xlfn.IFS(
AQ2026="MPR ISSUE","PDH",
AQ2026="BSS Hardware Issue","BSS",
AQ2026="Sites strategiques, MLL, Pylone, etc.","ENVTECH",
AQ2026="AKTIVCO DEFAUT GE &amp; POWER Cabinet","AKTIVCO",
AQ2026="AKTIVCO Coupure ENEO &amp; Baisse de tension","AKTIVCO GRID ONLY",
AQ2026="Coupure ENEO &amp; Baisse de tension","IHS GRID ONLY",
AQ2026="Defaut GE &amp; POWER Cabinet","IHS",
AQ2026="Sharing","Partners",
AQ2026="Sites strategiques &amp; DataCenter","SST &amp; DC",
AQ2026="Exclu","Exclu",
AQ2026="SAT","SAT",
AQ2026="SPARE-ISSUE","SPARE-ISSUE",
AQ2026="Fiber CAmtel","TRANS_FO_CAMTEL",
AQ2026="Fiber AOF","Fiber AOF",
AQ2026="Projet OCM (HUAWEI)","TRAVAUX-HUAWEI",
AQ2026="Projet OCM (NOKIA)","TRAVAUX-NOKIA",
AQ2026="ACCESS-ISSUE","ACCESS-ISSUE",
AQ2026="Projet OCM (ZTE, NOKIA, autres projets)","TRAVAUX OCM",
AQ2026="No root CAuse","No root cause",
AQ2026="ODU HS","PDH",
AQ2026="IP &amp; VLAN","PDH",
AQ2026="Warehouse HUAWEI","SPARE-ISSUE",
AQ2026="SPARE-HS","SPARE-ISSUE",
AQ2026="Power Telco","BSS",AQ2026="no impacts","no impacts"
),"")</f>
        <v>No root cause</v>
      </c>
      <c r="AP2026" s="48" t="str" cm="1">
        <f t="array" ref="AP2026">IFERROR(_xlfn.IFS(
AQ2026="MPR ISSUE","TX ISSUE",
AQ2026="BSS Hardware Issue","RAN ISSUE",
AQ2026="Sites strategiques, MLL, Pylone, etc.","ENVTECH",
AQ2026="AKTIVCO DEFAUT GE &amp; POWER Cabinet","POWER ISSUE",
AQ2026="AKTIVCO Coupure ENEO &amp; Baisse de tension","POWER ISSUE",
AQ2026="Coupure ENEO &amp; Baisse de tension","POWER ISSUE",
AQ2026="Defaut GE &amp; POWER Cabinet","POWER ISSUE",
AQ2026="Sharing","POWER ISSUE",
AQ2026="Sites strategiques &amp; DataCenter","POWER ISSUE",
AQ2026="Exclu","Exclu",
AQ2026="SAT","TX ISSUE",
AQ2026="SPARE-ISSUE","SPARE-ISSUE",
AQ2026="Fiber CAmtel","TX ISSUE",
AQ2026="Fiber AOF","TX ISSUE",
AQ2026="Projet OCM (HUAWEI)","TRAVAUX-HUAWEI",
AQ2026="Projet OCM (NOKIA)","TRAVAUX -NOKIA",
AQ2026="ACCESS-ISSUE","ACCESS-ISSUE",
AQ2026="Projet OCM (ZTE, NOKIA, autres projets)","TRAVAUX OCM",
AQ2026="No root CAuse","No root cause",
AQ2026="ODU HS","TX ISSUE",
AQ2026="IP &amp; VLAN","TX ISSUE",
AQ2026="Warehouse HUAWEI","SPARE-ISSUE",
AQ2026="SPARE-HS","SPARE-ISSUE",
AQ2026="Power Telco","RAN ISSUE",AQ2026="no impacts","no impacts"
),"")</f>
        <v>No root cause</v>
      </c>
      <c r="AQ2026" s="127" t="s">
        <v>5344</v>
      </c>
      <c r="AR2026" s="48" t="str" cm="1">
        <f t="array" ref="AR2026">IFERROR(_xlfn.IFS(
AQ2026="MPR ISSUE","ACTIVE",
AQ2026="BSS Hardware Issue","ACTIVE",
AQ2026="Sites strategiques, MLL, Pylone, etc.","PASSIVE",
AQ2026="AKTIVCO DEFAUT GE &amp; POWER Cabinet","PASSIVE",
AQ2026="AKTIVCO Coupure ENEO &amp; Baisse de tension","PASSIVE",
AQ2026="Coupure ENEO &amp; Baisse de tension","PASSIVE",
AQ2026="Defaut GE &amp; POWER Cabinet","PASSIVE",
AQ2026="Sharing","PASSIVE",
AQ2026="Sites strategiques &amp; DataCenter","PASSIVE",
AQ2026="Exclu","Exclu",
AQ2026="SAT","ACTIVE",
AQ2026="SPARE-ISSUE","SPARE-ISSUE",
AQ2026="Fiber CAmtel","ACTIVE",
AQ2026="Fiber AOF","ACTIVE",
AQ2026="Projet OCM (HUAWEI)","PLANNED WORKS",
AQ2026="Projet OCM (NOKIA)","PLANNED WORKS",
AQ2026="ACCESS-ISSUE","ACCESS-ISSUE",
AQ2026="Projet OCM (ZTE, NOKIA, autres projets)","PLANNED WORKS",
AQ2026="No root CAuse","No root cause",
AQ2026="ODU HS","ACTIVE",
AQ2026="IP &amp; VLAN","ACTIVE",
AQ2026="Warehouse HUAWEI","SPARE-ISSUE",
AQ2026="SPARE-HS","SPARE-ISSUE",
AQ2026="Power Telco","ACTIVE", AQ2026="no impacts","no impacts"
),"")</f>
        <v>No root cause</v>
      </c>
      <c r="AS2026" s="92" t="s">
        <v>5537</v>
      </c>
      <c r="AT2026" s="98" t="s">
        <v>4138</v>
      </c>
      <c r="AV2026" s="17" t="s">
        <v>5537</v>
      </c>
      <c r="AW2026" s="7" t="s">
        <v>5537</v>
      </c>
      <c r="AX2026" s="6" t="s">
        <v>5537</v>
      </c>
      <c r="AY2026" s="7"/>
      <c r="AZ2026" s="3" t="s">
        <v>5537</v>
      </c>
      <c r="BA2026" s="18" t="s">
        <v>5537</v>
      </c>
      <c r="BB2026" s="18" t="s">
        <v>5537</v>
      </c>
      <c r="BC2026" s="18" t="s">
        <v>5537</v>
      </c>
      <c r="BD2026" s="18" t="s">
        <v>5537</v>
      </c>
      <c r="BE2026" s="18" t="s">
        <v>5537</v>
      </c>
      <c r="BF2026" s="18" t="s">
        <v>5537</v>
      </c>
      <c r="BG2026" s="18" t="s">
        <v>5537</v>
      </c>
      <c r="BH2026" s="18" t="s">
        <v>5537</v>
      </c>
      <c r="BI2026" s="18" t="s">
        <v>5537</v>
      </c>
      <c r="BJ2026" s="18" t="s">
        <v>5537</v>
      </c>
      <c r="BK2026" s="18" t="s">
        <v>5537</v>
      </c>
      <c r="BL2026" s="9" t="s">
        <v>5537</v>
      </c>
      <c r="BM2026" s="14" t="s">
        <v>5537</v>
      </c>
      <c r="BN2026" s="14" t="s">
        <v>5537</v>
      </c>
      <c r="BO2026" s="14" t="str">
        <f>_xlfn.XLOOKUP(B2026,'[4]cell downs 18042026 17h'!$B:$B,'[4]cell downs 18042026 17h'!$B:$B,"")</f>
        <v/>
      </c>
      <c r="BP2026" s="14" t="str">
        <f>_xlfn.XLOOKUP(B2026,'[5]Cells Huawei 19042026 15h'!$B:$B,'[5]Cells Huawei 19042026 15h'!$B:$B,"")</f>
        <v/>
      </c>
      <c r="BQ2026" s="9" t="str">
        <f>_xlfn.XLOOKUP(B2026,'[6]cells down 19042026 9H40'!$B:$B,'[6]cells down 19042026 9H40'!$B:$B,"")</f>
        <v/>
      </c>
      <c r="BR2026" s="9" t="s">
        <v>4138</v>
      </c>
      <c r="BS2026" s="9" t="s">
        <v>5537</v>
      </c>
      <c r="BT2026" s="108"/>
    </row>
    <row r="2027" spans="1:72" s="9" customFormat="1" x14ac:dyDescent="0.35">
      <c r="A2027" s="1" t="s">
        <v>4148</v>
      </c>
      <c r="B2027" s="8" t="s">
        <v>4149</v>
      </c>
      <c r="C2027" s="3" t="str">
        <f>_xlfn.XLOOKUP(B2027,'[1]daily break down'!$D:$D,'[1]daily break down'!$E:$E,"")</f>
        <v>CENTRE</v>
      </c>
      <c r="D2027" s="1" t="s">
        <v>11</v>
      </c>
      <c r="E2027" s="1" t="s">
        <v>96</v>
      </c>
      <c r="F2027" s="3" t="s">
        <v>37</v>
      </c>
      <c r="G2027" s="1" t="s">
        <v>4041</v>
      </c>
      <c r="H2027" s="34" t="str">
        <f>_xlfn.XLOOKUP(B2027,[2]CALCULATION!$B:$B,[2]CALCULATION!$H:$H,"")</f>
        <v>ZTE</v>
      </c>
      <c r="I2027" s="28">
        <v>0</v>
      </c>
      <c r="J2027" s="28">
        <v>0</v>
      </c>
      <c r="K2027" s="28">
        <v>0</v>
      </c>
      <c r="L2027" s="28">
        <v>0</v>
      </c>
      <c r="M2027" s="28">
        <v>0</v>
      </c>
      <c r="N2027" s="28">
        <v>0</v>
      </c>
      <c r="O2027" s="28">
        <v>0</v>
      </c>
      <c r="P2027" s="28">
        <v>0</v>
      </c>
      <c r="Q2027" s="28">
        <v>0</v>
      </c>
      <c r="R2027" s="28">
        <v>0</v>
      </c>
      <c r="S2027" s="93">
        <v>0</v>
      </c>
      <c r="T2027" s="93">
        <f>_xlfn.XLOOKUP(B2027,'[3]Nur des jours'!$B:$B,'[3]Nur des jours'!$U:$U,"")</f>
        <v>0</v>
      </c>
      <c r="U2027" s="93">
        <v>0</v>
      </c>
      <c r="V2027" s="93">
        <v>0</v>
      </c>
      <c r="W2027" s="93">
        <v>0</v>
      </c>
      <c r="X2027" s="93">
        <v>0</v>
      </c>
      <c r="Y2027" s="93">
        <v>0</v>
      </c>
      <c r="Z2027" s="93">
        <v>0</v>
      </c>
      <c r="AA2027" s="93">
        <v>0</v>
      </c>
      <c r="AB2027" s="93">
        <v>0</v>
      </c>
      <c r="AC2027" s="93"/>
      <c r="AD2027" s="93">
        <v>0</v>
      </c>
      <c r="AE2027" s="93">
        <v>0</v>
      </c>
      <c r="AF2027" s="93">
        <v>0</v>
      </c>
      <c r="AG2027" s="93"/>
      <c r="AH2027" s="93">
        <v>0</v>
      </c>
      <c r="AI2027" s="93">
        <v>0</v>
      </c>
      <c r="AJ2027" s="93">
        <v>0</v>
      </c>
      <c r="AK2027" s="93">
        <v>0</v>
      </c>
      <c r="AL2027" s="93">
        <v>0</v>
      </c>
      <c r="AM2027" s="49" t="s">
        <v>5559</v>
      </c>
      <c r="AN2027" s="49"/>
      <c r="AO2027" s="48" t="str" cm="1">
        <f t="array" ref="AO2027">IFERROR(_xlfn.IFS(
AQ2027="MPR ISSUE","PDH",
AQ2027="BSS Hardware Issue","BSS",
AQ2027="Sites strategiques, MLL, Pylone, etc.","ENVTECH",
AQ2027="AKTIVCO DEFAUT GE &amp; POWER Cabinet","AKTIVCO",
AQ2027="AKTIVCO Coupure ENEO &amp; Baisse de tension","AKTIVCO GRID ONLY",
AQ2027="Coupure ENEO &amp; Baisse de tension","IHS GRID ONLY",
AQ2027="Defaut GE &amp; POWER Cabinet","IHS",
AQ2027="Sharing","Partners",
AQ2027="Sites strategiques &amp; DataCenter","SST &amp; DC",
AQ2027="Exclu","Exclu",
AQ2027="SAT","SAT",
AQ2027="SPARE-ISSUE","SPARE-ISSUE",
AQ2027="Fiber CAmtel","TRANS_FO_CAMTEL",
AQ2027="Fiber AOF","Fiber AOF",
AQ2027="Projet OCM (HUAWEI)","TRAVAUX-HUAWEI",
AQ2027="Projet OCM (NOKIA)","TRAVAUX-NOKIA",
AQ2027="ACCESS-ISSUE","ACCESS-ISSUE",
AQ2027="Projet OCM (ZTE, NOKIA, autres projets)","TRAVAUX OCM",
AQ2027="No root CAuse","No root cause",
AQ2027="ODU HS","PDH",
AQ2027="IP &amp; VLAN","PDH",
AQ2027="Warehouse HUAWEI","SPARE-ISSUE",
AQ2027="SPARE-HS","SPARE-ISSUE",
AQ2027="Power Telco","BSS",AQ2027="no impacts","no impacts"
),"")</f>
        <v>No root cause</v>
      </c>
      <c r="AP2027" s="48" t="str" cm="1">
        <f t="array" ref="AP2027">IFERROR(_xlfn.IFS(
AQ2027="MPR ISSUE","TX ISSUE",
AQ2027="BSS Hardware Issue","RAN ISSUE",
AQ2027="Sites strategiques, MLL, Pylone, etc.","ENVTECH",
AQ2027="AKTIVCO DEFAUT GE &amp; POWER Cabinet","POWER ISSUE",
AQ2027="AKTIVCO Coupure ENEO &amp; Baisse de tension","POWER ISSUE",
AQ2027="Coupure ENEO &amp; Baisse de tension","POWER ISSUE",
AQ2027="Defaut GE &amp; POWER Cabinet","POWER ISSUE",
AQ2027="Sharing","POWER ISSUE",
AQ2027="Sites strategiques &amp; DataCenter","POWER ISSUE",
AQ2027="Exclu","Exclu",
AQ2027="SAT","TX ISSUE",
AQ2027="SPARE-ISSUE","SPARE-ISSUE",
AQ2027="Fiber CAmtel","TX ISSUE",
AQ2027="Fiber AOF","TX ISSUE",
AQ2027="Projet OCM (HUAWEI)","TRAVAUX-HUAWEI",
AQ2027="Projet OCM (NOKIA)","TRAVAUX -NOKIA",
AQ2027="ACCESS-ISSUE","ACCESS-ISSUE",
AQ2027="Projet OCM (ZTE, NOKIA, autres projets)","TRAVAUX OCM",
AQ2027="No root CAuse","No root cause",
AQ2027="ODU HS","TX ISSUE",
AQ2027="IP &amp; VLAN","TX ISSUE",
AQ2027="Warehouse HUAWEI","SPARE-ISSUE",
AQ2027="SPARE-HS","SPARE-ISSUE",
AQ2027="Power Telco","RAN ISSUE",AQ2027="no impacts","no impacts"
),"")</f>
        <v>No root cause</v>
      </c>
      <c r="AQ2027" s="127" t="s">
        <v>5344</v>
      </c>
      <c r="AR2027" s="48" t="str" cm="1">
        <f t="array" ref="AR2027">IFERROR(_xlfn.IFS(
AQ2027="MPR ISSUE","ACTIVE",
AQ2027="BSS Hardware Issue","ACTIVE",
AQ2027="Sites strategiques, MLL, Pylone, etc.","PASSIVE",
AQ2027="AKTIVCO DEFAUT GE &amp; POWER Cabinet","PASSIVE",
AQ2027="AKTIVCO Coupure ENEO &amp; Baisse de tension","PASSIVE",
AQ2027="Coupure ENEO &amp; Baisse de tension","PASSIVE",
AQ2027="Defaut GE &amp; POWER Cabinet","PASSIVE",
AQ2027="Sharing","PASSIVE",
AQ2027="Sites strategiques &amp; DataCenter","PASSIVE",
AQ2027="Exclu","Exclu",
AQ2027="SAT","ACTIVE",
AQ2027="SPARE-ISSUE","SPARE-ISSUE",
AQ2027="Fiber CAmtel","ACTIVE",
AQ2027="Fiber AOF","ACTIVE",
AQ2027="Projet OCM (HUAWEI)","PLANNED WORKS",
AQ2027="Projet OCM (NOKIA)","PLANNED WORKS",
AQ2027="ACCESS-ISSUE","ACCESS-ISSUE",
AQ2027="Projet OCM (ZTE, NOKIA, autres projets)","PLANNED WORKS",
AQ2027="No root CAuse","No root cause",
AQ2027="ODU HS","ACTIVE",
AQ2027="IP &amp; VLAN","ACTIVE",
AQ2027="Warehouse HUAWEI","SPARE-ISSUE",
AQ2027="SPARE-HS","SPARE-ISSUE",
AQ2027="Power Telco","ACTIVE", AQ2027="no impacts","no impacts"
),"")</f>
        <v>No root cause</v>
      </c>
      <c r="AS2027" s="92" t="s">
        <v>5537</v>
      </c>
      <c r="AT2027" s="98" t="s">
        <v>4149</v>
      </c>
      <c r="AU2027" s="96"/>
      <c r="AV2027" s="17" t="s">
        <v>5537</v>
      </c>
      <c r="AW2027" s="7" t="s">
        <v>5537</v>
      </c>
      <c r="AX2027" s="6" t="s">
        <v>5537</v>
      </c>
      <c r="AY2027" s="7"/>
      <c r="AZ2027" s="3" t="s">
        <v>5537</v>
      </c>
      <c r="BA2027" s="18" t="s">
        <v>5537</v>
      </c>
      <c r="BB2027" s="18" t="s">
        <v>5537</v>
      </c>
      <c r="BC2027" s="18" t="s">
        <v>5537</v>
      </c>
      <c r="BD2027" s="18" t="s">
        <v>5537</v>
      </c>
      <c r="BE2027" s="18" t="s">
        <v>5537</v>
      </c>
      <c r="BF2027" s="18" t="s">
        <v>5537</v>
      </c>
      <c r="BG2027" s="18" t="s">
        <v>5537</v>
      </c>
      <c r="BH2027" s="18" t="s">
        <v>5537</v>
      </c>
      <c r="BI2027" s="18" t="s">
        <v>5537</v>
      </c>
      <c r="BJ2027" s="18" t="s">
        <v>5537</v>
      </c>
      <c r="BK2027" s="18" t="s">
        <v>5537</v>
      </c>
      <c r="BL2027" s="9" t="s">
        <v>5537</v>
      </c>
      <c r="BM2027" s="14" t="s">
        <v>5537</v>
      </c>
      <c r="BN2027" s="14" t="s">
        <v>5537</v>
      </c>
      <c r="BO2027" s="14" t="str">
        <f>_xlfn.XLOOKUP(B2027,'[4]cell downs 18042026 17h'!$B:$B,'[4]cell downs 18042026 17h'!$B:$B,"")</f>
        <v/>
      </c>
      <c r="BP2027" s="14" t="str">
        <f>_xlfn.XLOOKUP(B2027,'[5]Cells Huawei 19042026 15h'!$B:$B,'[5]Cells Huawei 19042026 15h'!$B:$B,"")</f>
        <v/>
      </c>
      <c r="BQ2027" s="9" t="str">
        <f>_xlfn.XLOOKUP(B2027,'[6]cells down 19042026 9H40'!$B:$B,'[6]cells down 19042026 9H40'!$B:$B,"")</f>
        <v/>
      </c>
      <c r="BR2027" s="9" t="s">
        <v>4149</v>
      </c>
      <c r="BS2027" s="9" t="s">
        <v>594</v>
      </c>
      <c r="BT2027" s="108"/>
    </row>
    <row r="2028" spans="1:72" s="9" customFormat="1" ht="38.5" customHeight="1" x14ac:dyDescent="0.35">
      <c r="A2028" s="1" t="s">
        <v>4150</v>
      </c>
      <c r="B2028" s="8" t="s">
        <v>4151</v>
      </c>
      <c r="C2028" s="3" t="str">
        <f>_xlfn.XLOOKUP(B2028,'[1]daily break down'!$D:$D,'[1]daily break down'!$E:$E,"")</f>
        <v>CENTRE</v>
      </c>
      <c r="D2028" s="1" t="s">
        <v>11</v>
      </c>
      <c r="E2028" s="1" t="s">
        <v>12</v>
      </c>
      <c r="F2028" s="3" t="s">
        <v>37</v>
      </c>
      <c r="G2028" s="1" t="s">
        <v>4152</v>
      </c>
      <c r="H2028" s="34" t="str">
        <f>_xlfn.XLOOKUP(B2028,[2]CALCULATION!$B:$B,[2]CALCULATION!$H:$H,"")</f>
        <v>ZTE</v>
      </c>
      <c r="I2028" s="28">
        <v>0</v>
      </c>
      <c r="J2028" s="28">
        <v>0</v>
      </c>
      <c r="K2028" s="28">
        <v>0</v>
      </c>
      <c r="L2028" s="28">
        <v>0</v>
      </c>
      <c r="M2028" s="28">
        <v>0</v>
      </c>
      <c r="N2028" s="28">
        <v>0</v>
      </c>
      <c r="O2028" s="28">
        <v>0</v>
      </c>
      <c r="P2028" s="28">
        <v>0</v>
      </c>
      <c r="Q2028" s="28">
        <v>0</v>
      </c>
      <c r="R2028" s="28">
        <v>0</v>
      </c>
      <c r="S2028" s="93">
        <v>0</v>
      </c>
      <c r="T2028" s="93">
        <f>_xlfn.XLOOKUP(B2028,'[3]Nur des jours'!$B:$B,'[3]Nur des jours'!$U:$U,"")</f>
        <v>0</v>
      </c>
      <c r="U2028" s="93">
        <v>0</v>
      </c>
      <c r="V2028" s="93">
        <v>0</v>
      </c>
      <c r="W2028" s="93">
        <v>0</v>
      </c>
      <c r="X2028" s="93">
        <v>0</v>
      </c>
      <c r="Y2028" s="93">
        <v>0</v>
      </c>
      <c r="Z2028" s="93">
        <v>0</v>
      </c>
      <c r="AA2028" s="93">
        <v>0</v>
      </c>
      <c r="AB2028" s="93">
        <v>0</v>
      </c>
      <c r="AC2028" s="93"/>
      <c r="AD2028" s="93">
        <v>0</v>
      </c>
      <c r="AE2028" s="93">
        <v>0</v>
      </c>
      <c r="AF2028" s="93">
        <v>0</v>
      </c>
      <c r="AG2028" s="93"/>
      <c r="AH2028" s="93">
        <v>0</v>
      </c>
      <c r="AI2028" s="93">
        <v>0</v>
      </c>
      <c r="AJ2028" s="93">
        <v>0</v>
      </c>
      <c r="AK2028" s="93">
        <v>0</v>
      </c>
      <c r="AL2028" s="93">
        <v>0</v>
      </c>
      <c r="AM2028" s="49" t="s">
        <v>5559</v>
      </c>
      <c r="AN2028" s="49"/>
      <c r="AO2028" s="48" t="str" cm="1">
        <f t="array" ref="AO2028">IFERROR(_xlfn.IFS(
AQ2028="MPR ISSUE","PDH",
AQ2028="BSS Hardware Issue","BSS",
AQ2028="Sites strategiques, MLL, Pylone, etc.","ENVTECH",
AQ2028="AKTIVCO DEFAUT GE &amp; POWER Cabinet","AKTIVCO",
AQ2028="AKTIVCO Coupure ENEO &amp; Baisse de tension","AKTIVCO GRID ONLY",
AQ2028="Coupure ENEO &amp; Baisse de tension","IHS GRID ONLY",
AQ2028="Defaut GE &amp; POWER Cabinet","IHS",
AQ2028="Sharing","Partners",
AQ2028="Sites strategiques &amp; DataCenter","SST &amp; DC",
AQ2028="Exclu","Exclu",
AQ2028="SAT","SAT",
AQ2028="SPARE-ISSUE","SPARE-ISSUE",
AQ2028="Fiber CAmtel","TRANS_FO_CAMTEL",
AQ2028="Fiber AOF","Fiber AOF",
AQ2028="Projet OCM (HUAWEI)","TRAVAUX-HUAWEI",
AQ2028="Projet OCM (NOKIA)","TRAVAUX-NOKIA",
AQ2028="ACCESS-ISSUE","ACCESS-ISSUE",
AQ2028="Projet OCM (ZTE, NOKIA, autres projets)","TRAVAUX OCM",
AQ2028="No root CAuse","No root cause",
AQ2028="ODU HS","PDH",
AQ2028="IP &amp; VLAN","PDH",
AQ2028="Warehouse HUAWEI","SPARE-ISSUE",
AQ2028="SPARE-HS","SPARE-ISSUE",
AQ2028="Power Telco","BSS",AQ2028="no impacts","no impacts"
),"")</f>
        <v>No root cause</v>
      </c>
      <c r="AP2028" s="48" t="str" cm="1">
        <f t="array" ref="AP2028">IFERROR(_xlfn.IFS(
AQ2028="MPR ISSUE","TX ISSUE",
AQ2028="BSS Hardware Issue","RAN ISSUE",
AQ2028="Sites strategiques, MLL, Pylone, etc.","ENVTECH",
AQ2028="AKTIVCO DEFAUT GE &amp; POWER Cabinet","POWER ISSUE",
AQ2028="AKTIVCO Coupure ENEO &amp; Baisse de tension","POWER ISSUE",
AQ2028="Coupure ENEO &amp; Baisse de tension","POWER ISSUE",
AQ2028="Defaut GE &amp; POWER Cabinet","POWER ISSUE",
AQ2028="Sharing","POWER ISSUE",
AQ2028="Sites strategiques &amp; DataCenter","POWER ISSUE",
AQ2028="Exclu","Exclu",
AQ2028="SAT","TX ISSUE",
AQ2028="SPARE-ISSUE","SPARE-ISSUE",
AQ2028="Fiber CAmtel","TX ISSUE",
AQ2028="Fiber AOF","TX ISSUE",
AQ2028="Projet OCM (HUAWEI)","TRAVAUX-HUAWEI",
AQ2028="Projet OCM (NOKIA)","TRAVAUX -NOKIA",
AQ2028="ACCESS-ISSUE","ACCESS-ISSUE",
AQ2028="Projet OCM (ZTE, NOKIA, autres projets)","TRAVAUX OCM",
AQ2028="No root CAuse","No root cause",
AQ2028="ODU HS","TX ISSUE",
AQ2028="IP &amp; VLAN","TX ISSUE",
AQ2028="Warehouse HUAWEI","SPARE-ISSUE",
AQ2028="SPARE-HS","SPARE-ISSUE",
AQ2028="Power Telco","RAN ISSUE",AQ2028="no impacts","no impacts"
),"")</f>
        <v>No root cause</v>
      </c>
      <c r="AQ2028" s="127" t="s">
        <v>5344</v>
      </c>
      <c r="AR2028" s="48" t="str" cm="1">
        <f t="array" ref="AR2028">IFERROR(_xlfn.IFS(
AQ2028="MPR ISSUE","ACTIVE",
AQ2028="BSS Hardware Issue","ACTIVE",
AQ2028="Sites strategiques, MLL, Pylone, etc.","PASSIVE",
AQ2028="AKTIVCO DEFAUT GE &amp; POWER Cabinet","PASSIVE",
AQ2028="AKTIVCO Coupure ENEO &amp; Baisse de tension","PASSIVE",
AQ2028="Coupure ENEO &amp; Baisse de tension","PASSIVE",
AQ2028="Defaut GE &amp; POWER Cabinet","PASSIVE",
AQ2028="Sharing","PASSIVE",
AQ2028="Sites strategiques &amp; DataCenter","PASSIVE",
AQ2028="Exclu","Exclu",
AQ2028="SAT","ACTIVE",
AQ2028="SPARE-ISSUE","SPARE-ISSUE",
AQ2028="Fiber CAmtel","ACTIVE",
AQ2028="Fiber AOF","ACTIVE",
AQ2028="Projet OCM (HUAWEI)","PLANNED WORKS",
AQ2028="Projet OCM (NOKIA)","PLANNED WORKS",
AQ2028="ACCESS-ISSUE","ACCESS-ISSUE",
AQ2028="Projet OCM (ZTE, NOKIA, autres projets)","PLANNED WORKS",
AQ2028="No root CAuse","No root cause",
AQ2028="ODU HS","ACTIVE",
AQ2028="IP &amp; VLAN","ACTIVE",
AQ2028="Warehouse HUAWEI","SPARE-ISSUE",
AQ2028="SPARE-HS","SPARE-ISSUE",
AQ2028="Power Telco","ACTIVE", AQ2028="no impacts","no impacts"
),"")</f>
        <v>No root cause</v>
      </c>
      <c r="AS2028" s="92" t="s">
        <v>5537</v>
      </c>
      <c r="AT2028" s="98" t="s">
        <v>4151</v>
      </c>
      <c r="AV2028" s="17" t="s">
        <v>5537</v>
      </c>
      <c r="AW2028" s="7" t="s">
        <v>5537</v>
      </c>
      <c r="AX2028" s="6" t="s">
        <v>5537</v>
      </c>
      <c r="AY2028" s="7"/>
      <c r="AZ2028" s="3" t="s">
        <v>5537</v>
      </c>
      <c r="BA2028" s="18" t="s">
        <v>5537</v>
      </c>
      <c r="BB2028" s="18" t="s">
        <v>5537</v>
      </c>
      <c r="BC2028" s="18" t="s">
        <v>5537</v>
      </c>
      <c r="BD2028" s="18" t="s">
        <v>5537</v>
      </c>
      <c r="BE2028" s="18" t="s">
        <v>5537</v>
      </c>
      <c r="BF2028" s="18" t="s">
        <v>5537</v>
      </c>
      <c r="BG2028" s="18" t="s">
        <v>5537</v>
      </c>
      <c r="BH2028" s="18" t="s">
        <v>5537</v>
      </c>
      <c r="BI2028" s="18" t="s">
        <v>5537</v>
      </c>
      <c r="BJ2028" s="18" t="s">
        <v>5537</v>
      </c>
      <c r="BK2028" s="18" t="s">
        <v>5537</v>
      </c>
      <c r="BL2028" s="9" t="s">
        <v>5537</v>
      </c>
      <c r="BM2028" s="14" t="s">
        <v>5537</v>
      </c>
      <c r="BN2028" s="14" t="s">
        <v>5537</v>
      </c>
      <c r="BO2028" s="14" t="str">
        <f>_xlfn.XLOOKUP(B2028,'[4]cell downs 18042026 17h'!$B:$B,'[4]cell downs 18042026 17h'!$B:$B,"")</f>
        <v/>
      </c>
      <c r="BP2028" s="14" t="str">
        <f>_xlfn.XLOOKUP(B2028,'[5]Cells Huawei 19042026 15h'!$B:$B,'[5]Cells Huawei 19042026 15h'!$B:$B,"")</f>
        <v/>
      </c>
      <c r="BQ2028" s="9" t="str">
        <f>_xlfn.XLOOKUP(B2028,'[6]cells down 19042026 9H40'!$B:$B,'[6]cells down 19042026 9H40'!$B:$B,"")</f>
        <v/>
      </c>
      <c r="BR2028" s="9" t="s">
        <v>4151</v>
      </c>
      <c r="BS2028" s="9" t="s">
        <v>12</v>
      </c>
      <c r="BT2028" s="108"/>
    </row>
    <row r="2029" spans="1:72" s="9" customFormat="1" x14ac:dyDescent="0.35">
      <c r="A2029" s="1" t="s">
        <v>4169</v>
      </c>
      <c r="B2029" s="8" t="s">
        <v>4170</v>
      </c>
      <c r="C2029" s="3" t="str">
        <f>_xlfn.XLOOKUP(B2029,'[1]daily break down'!$D:$D,'[1]daily break down'!$E:$E,"")</f>
        <v>CENTRE</v>
      </c>
      <c r="D2029" s="1" t="s">
        <v>11</v>
      </c>
      <c r="E2029" s="1" t="s">
        <v>12</v>
      </c>
      <c r="F2029" s="3" t="s">
        <v>37</v>
      </c>
      <c r="G2029" s="1" t="s">
        <v>4169</v>
      </c>
      <c r="H2029" s="34" t="str">
        <f>_xlfn.XLOOKUP(B2029,[2]CALCULATION!$B:$B,[2]CALCULATION!$H:$H,"")</f>
        <v>ZTE</v>
      </c>
      <c r="I2029" s="28">
        <v>0</v>
      </c>
      <c r="J2029" s="28">
        <v>0</v>
      </c>
      <c r="K2029" s="28">
        <v>0</v>
      </c>
      <c r="L2029" s="28">
        <v>0</v>
      </c>
      <c r="M2029" s="28">
        <v>0</v>
      </c>
      <c r="N2029" s="28">
        <v>0</v>
      </c>
      <c r="O2029" s="28">
        <v>0</v>
      </c>
      <c r="P2029" s="28">
        <v>0</v>
      </c>
      <c r="Q2029" s="28">
        <v>0</v>
      </c>
      <c r="R2029" s="28">
        <v>0</v>
      </c>
      <c r="S2029" s="93">
        <v>0</v>
      </c>
      <c r="T2029" s="93">
        <f>_xlfn.XLOOKUP(B2029,'[3]Nur des jours'!$B:$B,'[3]Nur des jours'!$U:$U,"")</f>
        <v>0</v>
      </c>
      <c r="U2029" s="93">
        <v>0</v>
      </c>
      <c r="V2029" s="93">
        <v>0</v>
      </c>
      <c r="W2029" s="93">
        <v>0</v>
      </c>
      <c r="X2029" s="93">
        <v>0</v>
      </c>
      <c r="Y2029" s="93">
        <v>0</v>
      </c>
      <c r="Z2029" s="93">
        <v>0</v>
      </c>
      <c r="AA2029" s="93">
        <v>0</v>
      </c>
      <c r="AB2029" s="93">
        <v>0</v>
      </c>
      <c r="AC2029" s="93"/>
      <c r="AD2029" s="93">
        <v>0</v>
      </c>
      <c r="AE2029" s="93">
        <v>0</v>
      </c>
      <c r="AF2029" s="93">
        <v>0</v>
      </c>
      <c r="AG2029" s="93"/>
      <c r="AH2029" s="93">
        <v>0</v>
      </c>
      <c r="AI2029" s="93">
        <v>0</v>
      </c>
      <c r="AJ2029" s="93">
        <v>0</v>
      </c>
      <c r="AK2029" s="93">
        <v>0</v>
      </c>
      <c r="AL2029" s="93">
        <v>0</v>
      </c>
      <c r="AM2029" s="49" t="s">
        <v>5559</v>
      </c>
      <c r="AN2029" s="49"/>
      <c r="AO2029" s="48" t="str" cm="1">
        <f t="array" ref="AO2029">IFERROR(_xlfn.IFS(
AQ2029="MPR ISSUE","PDH",
AQ2029="BSS Hardware Issue","BSS",
AQ2029="Sites strategiques, MLL, Pylone, etc.","ENVTECH",
AQ2029="AKTIVCO DEFAUT GE &amp; POWER Cabinet","AKTIVCO",
AQ2029="AKTIVCO Coupure ENEO &amp; Baisse de tension","AKTIVCO GRID ONLY",
AQ2029="Coupure ENEO &amp; Baisse de tension","IHS GRID ONLY",
AQ2029="Defaut GE &amp; POWER Cabinet","IHS",
AQ2029="Sharing","Partners",
AQ2029="Sites strategiques &amp; DataCenter","SST &amp; DC",
AQ2029="Exclu","Exclu",
AQ2029="SAT","SAT",
AQ2029="SPARE-ISSUE","SPARE-ISSUE",
AQ2029="Fiber CAmtel","TRANS_FO_CAMTEL",
AQ2029="Fiber AOF","Fiber AOF",
AQ2029="Projet OCM (HUAWEI)","TRAVAUX-HUAWEI",
AQ2029="Projet OCM (NOKIA)","TRAVAUX-NOKIA",
AQ2029="ACCESS-ISSUE","ACCESS-ISSUE",
AQ2029="Projet OCM (ZTE, NOKIA, autres projets)","TRAVAUX OCM",
AQ2029="No root CAuse","No root cause",
AQ2029="ODU HS","PDH",
AQ2029="IP &amp; VLAN","PDH",
AQ2029="Warehouse HUAWEI","SPARE-ISSUE",
AQ2029="SPARE-HS","SPARE-ISSUE",
AQ2029="Power Telco","BSS",AQ2029="no impacts","no impacts"
),"")</f>
        <v>No root cause</v>
      </c>
      <c r="AP2029" s="48" t="str" cm="1">
        <f t="array" ref="AP2029">IFERROR(_xlfn.IFS(
AQ2029="MPR ISSUE","TX ISSUE",
AQ2029="BSS Hardware Issue","RAN ISSUE",
AQ2029="Sites strategiques, MLL, Pylone, etc.","ENVTECH",
AQ2029="AKTIVCO DEFAUT GE &amp; POWER Cabinet","POWER ISSUE",
AQ2029="AKTIVCO Coupure ENEO &amp; Baisse de tension","POWER ISSUE",
AQ2029="Coupure ENEO &amp; Baisse de tension","POWER ISSUE",
AQ2029="Defaut GE &amp; POWER Cabinet","POWER ISSUE",
AQ2029="Sharing","POWER ISSUE",
AQ2029="Sites strategiques &amp; DataCenter","POWER ISSUE",
AQ2029="Exclu","Exclu",
AQ2029="SAT","TX ISSUE",
AQ2029="SPARE-ISSUE","SPARE-ISSUE",
AQ2029="Fiber CAmtel","TX ISSUE",
AQ2029="Fiber AOF","TX ISSUE",
AQ2029="Projet OCM (HUAWEI)","TRAVAUX-HUAWEI",
AQ2029="Projet OCM (NOKIA)","TRAVAUX -NOKIA",
AQ2029="ACCESS-ISSUE","ACCESS-ISSUE",
AQ2029="Projet OCM (ZTE, NOKIA, autres projets)","TRAVAUX OCM",
AQ2029="No root CAuse","No root cause",
AQ2029="ODU HS","TX ISSUE",
AQ2029="IP &amp; VLAN","TX ISSUE",
AQ2029="Warehouse HUAWEI","SPARE-ISSUE",
AQ2029="SPARE-HS","SPARE-ISSUE",
AQ2029="Power Telco","RAN ISSUE",AQ2029="no impacts","no impacts"
),"")</f>
        <v>No root cause</v>
      </c>
      <c r="AQ2029" s="127" t="s">
        <v>5344</v>
      </c>
      <c r="AR2029" s="48" t="str" cm="1">
        <f t="array" ref="AR2029">IFERROR(_xlfn.IFS(
AQ2029="MPR ISSUE","ACTIVE",
AQ2029="BSS Hardware Issue","ACTIVE",
AQ2029="Sites strategiques, MLL, Pylone, etc.","PASSIVE",
AQ2029="AKTIVCO DEFAUT GE &amp; POWER Cabinet","PASSIVE",
AQ2029="AKTIVCO Coupure ENEO &amp; Baisse de tension","PASSIVE",
AQ2029="Coupure ENEO &amp; Baisse de tension","PASSIVE",
AQ2029="Defaut GE &amp; POWER Cabinet","PASSIVE",
AQ2029="Sharing","PASSIVE",
AQ2029="Sites strategiques &amp; DataCenter","PASSIVE",
AQ2029="Exclu","Exclu",
AQ2029="SAT","ACTIVE",
AQ2029="SPARE-ISSUE","SPARE-ISSUE",
AQ2029="Fiber CAmtel","ACTIVE",
AQ2029="Fiber AOF","ACTIVE",
AQ2029="Projet OCM (HUAWEI)","PLANNED WORKS",
AQ2029="Projet OCM (NOKIA)","PLANNED WORKS",
AQ2029="ACCESS-ISSUE","ACCESS-ISSUE",
AQ2029="Projet OCM (ZTE, NOKIA, autres projets)","PLANNED WORKS",
AQ2029="No root CAuse","No root cause",
AQ2029="ODU HS","ACTIVE",
AQ2029="IP &amp; VLAN","ACTIVE",
AQ2029="Warehouse HUAWEI","SPARE-ISSUE",
AQ2029="SPARE-HS","SPARE-ISSUE",
AQ2029="Power Telco","ACTIVE", AQ2029="no impacts","no impacts"
),"")</f>
        <v>No root cause</v>
      </c>
      <c r="AS2029" s="92" t="s">
        <v>5537</v>
      </c>
      <c r="AT2029" s="98" t="s">
        <v>4170</v>
      </c>
      <c r="AV2029" s="17" t="s">
        <v>5537</v>
      </c>
      <c r="AW2029" s="7" t="s">
        <v>5537</v>
      </c>
      <c r="AX2029" s="6" t="s">
        <v>5537</v>
      </c>
      <c r="AY2029" s="7"/>
      <c r="AZ2029" s="3" t="s">
        <v>5537</v>
      </c>
      <c r="BA2029" s="18" t="s">
        <v>5537</v>
      </c>
      <c r="BB2029" s="18" t="s">
        <v>5537</v>
      </c>
      <c r="BC2029" s="18" t="s">
        <v>5537</v>
      </c>
      <c r="BD2029" s="18" t="s">
        <v>5537</v>
      </c>
      <c r="BE2029" s="18" t="s">
        <v>5537</v>
      </c>
      <c r="BF2029" s="18" t="s">
        <v>5537</v>
      </c>
      <c r="BG2029" s="18" t="s">
        <v>5537</v>
      </c>
      <c r="BH2029" s="18" t="s">
        <v>5537</v>
      </c>
      <c r="BI2029" s="18" t="s">
        <v>5537</v>
      </c>
      <c r="BJ2029" s="18" t="s">
        <v>5537</v>
      </c>
      <c r="BK2029" s="18" t="s">
        <v>5537</v>
      </c>
      <c r="BL2029" s="9" t="s">
        <v>5537</v>
      </c>
      <c r="BM2029" s="14" t="s">
        <v>5537</v>
      </c>
      <c r="BN2029" s="14" t="s">
        <v>5537</v>
      </c>
      <c r="BO2029" s="14" t="str">
        <f>_xlfn.XLOOKUP(B2029,'[4]cell downs 18042026 17h'!$B:$B,'[4]cell downs 18042026 17h'!$B:$B,"")</f>
        <v/>
      </c>
      <c r="BP2029" s="14" t="str">
        <f>_xlfn.XLOOKUP(B2029,'[5]Cells Huawei 19042026 15h'!$B:$B,'[5]Cells Huawei 19042026 15h'!$B:$B,"")</f>
        <v/>
      </c>
      <c r="BQ2029" s="9" t="str">
        <f>_xlfn.XLOOKUP(B2029,'[6]cells down 19042026 9H40'!$B:$B,'[6]cells down 19042026 9H40'!$B:$B,"")</f>
        <v/>
      </c>
      <c r="BR2029" s="9" t="s">
        <v>5537</v>
      </c>
      <c r="BS2029" s="9" t="s">
        <v>5537</v>
      </c>
      <c r="BT2029" s="108"/>
    </row>
    <row r="2030" spans="1:72" s="9" customFormat="1" x14ac:dyDescent="0.35">
      <c r="A2030" s="1" t="s">
        <v>4171</v>
      </c>
      <c r="B2030" s="8" t="s">
        <v>4172</v>
      </c>
      <c r="C2030" s="3" t="str">
        <f>_xlfn.XLOOKUP(B2030,'[1]daily break down'!$D:$D,'[1]daily break down'!$E:$E,"")</f>
        <v>CENTRE</v>
      </c>
      <c r="D2030" s="1" t="s">
        <v>11</v>
      </c>
      <c r="E2030" s="1" t="s">
        <v>12</v>
      </c>
      <c r="F2030" s="3" t="s">
        <v>69</v>
      </c>
      <c r="G2030" s="1" t="s">
        <v>3536</v>
      </c>
      <c r="H2030" s="34" t="str">
        <f>_xlfn.XLOOKUP(B2030,[2]CALCULATION!$B:$B,[2]CALCULATION!$H:$H,"")</f>
        <v>ZTE</v>
      </c>
      <c r="I2030" s="28">
        <v>0</v>
      </c>
      <c r="J2030" s="28">
        <v>0</v>
      </c>
      <c r="K2030" s="28">
        <v>0</v>
      </c>
      <c r="L2030" s="28">
        <v>0</v>
      </c>
      <c r="M2030" s="28">
        <v>0</v>
      </c>
      <c r="N2030" s="28">
        <v>0</v>
      </c>
      <c r="O2030" s="28">
        <v>0</v>
      </c>
      <c r="P2030" s="28">
        <v>0</v>
      </c>
      <c r="Q2030" s="28">
        <v>0</v>
      </c>
      <c r="R2030" s="28">
        <v>0</v>
      </c>
      <c r="S2030" s="93">
        <v>0</v>
      </c>
      <c r="T2030" s="93">
        <f>_xlfn.XLOOKUP(B2030,'[3]Nur des jours'!$B:$B,'[3]Nur des jours'!$U:$U,"")</f>
        <v>0</v>
      </c>
      <c r="U2030" s="93">
        <v>0</v>
      </c>
      <c r="V2030" s="93">
        <v>0</v>
      </c>
      <c r="W2030" s="93">
        <v>0</v>
      </c>
      <c r="X2030" s="93">
        <v>0</v>
      </c>
      <c r="Y2030" s="93">
        <v>0</v>
      </c>
      <c r="Z2030" s="93">
        <v>0</v>
      </c>
      <c r="AA2030" s="93">
        <v>0</v>
      </c>
      <c r="AB2030" s="93">
        <v>0</v>
      </c>
      <c r="AC2030" s="93"/>
      <c r="AD2030" s="93">
        <v>0</v>
      </c>
      <c r="AE2030" s="93">
        <v>0</v>
      </c>
      <c r="AF2030" s="93">
        <v>0</v>
      </c>
      <c r="AG2030" s="93"/>
      <c r="AH2030" s="93">
        <v>0</v>
      </c>
      <c r="AI2030" s="93">
        <v>0</v>
      </c>
      <c r="AJ2030" s="93">
        <v>0</v>
      </c>
      <c r="AK2030" s="93">
        <v>0</v>
      </c>
      <c r="AL2030" s="93">
        <v>0</v>
      </c>
      <c r="AM2030" s="49" t="s">
        <v>5559</v>
      </c>
      <c r="AN2030" s="49"/>
      <c r="AO2030" s="48" t="str" cm="1">
        <f t="array" ref="AO2030">IFERROR(_xlfn.IFS(
AQ2030="MPR ISSUE","PDH",
AQ2030="BSS Hardware Issue","BSS",
AQ2030="Sites strategiques, MLL, Pylone, etc.","ENVTECH",
AQ2030="AKTIVCO DEFAUT GE &amp; POWER Cabinet","AKTIVCO",
AQ2030="AKTIVCO Coupure ENEO &amp; Baisse de tension","AKTIVCO GRID ONLY",
AQ2030="Coupure ENEO &amp; Baisse de tension","IHS GRID ONLY",
AQ2030="Defaut GE &amp; POWER Cabinet","IHS",
AQ2030="Sharing","Partners",
AQ2030="Sites strategiques &amp; DataCenter","SST &amp; DC",
AQ2030="Exclu","Exclu",
AQ2030="SAT","SAT",
AQ2030="SPARE-ISSUE","SPARE-ISSUE",
AQ2030="Fiber CAmtel","TRANS_FO_CAMTEL",
AQ2030="Fiber AOF","Fiber AOF",
AQ2030="Projet OCM (HUAWEI)","TRAVAUX-HUAWEI",
AQ2030="Projet OCM (NOKIA)","TRAVAUX-NOKIA",
AQ2030="ACCESS-ISSUE","ACCESS-ISSUE",
AQ2030="Projet OCM (ZTE, NOKIA, autres projets)","TRAVAUX OCM",
AQ2030="No root CAuse","No root cause",
AQ2030="ODU HS","PDH",
AQ2030="IP &amp; VLAN","PDH",
AQ2030="Warehouse HUAWEI","SPARE-ISSUE",
AQ2030="SPARE-HS","SPARE-ISSUE",
AQ2030="Power Telco","BSS",AQ2030="no impacts","no impacts"
),"")</f>
        <v>No root cause</v>
      </c>
      <c r="AP2030" s="48" t="str" cm="1">
        <f t="array" ref="AP2030">IFERROR(_xlfn.IFS(
AQ2030="MPR ISSUE","TX ISSUE",
AQ2030="BSS Hardware Issue","RAN ISSUE",
AQ2030="Sites strategiques, MLL, Pylone, etc.","ENVTECH",
AQ2030="AKTIVCO DEFAUT GE &amp; POWER Cabinet","POWER ISSUE",
AQ2030="AKTIVCO Coupure ENEO &amp; Baisse de tension","POWER ISSUE",
AQ2030="Coupure ENEO &amp; Baisse de tension","POWER ISSUE",
AQ2030="Defaut GE &amp; POWER Cabinet","POWER ISSUE",
AQ2030="Sharing","POWER ISSUE",
AQ2030="Sites strategiques &amp; DataCenter","POWER ISSUE",
AQ2030="Exclu","Exclu",
AQ2030="SAT","TX ISSUE",
AQ2030="SPARE-ISSUE","SPARE-ISSUE",
AQ2030="Fiber CAmtel","TX ISSUE",
AQ2030="Fiber AOF","TX ISSUE",
AQ2030="Projet OCM (HUAWEI)","TRAVAUX-HUAWEI",
AQ2030="Projet OCM (NOKIA)","TRAVAUX -NOKIA",
AQ2030="ACCESS-ISSUE","ACCESS-ISSUE",
AQ2030="Projet OCM (ZTE, NOKIA, autres projets)","TRAVAUX OCM",
AQ2030="No root CAuse","No root cause",
AQ2030="ODU HS","TX ISSUE",
AQ2030="IP &amp; VLAN","TX ISSUE",
AQ2030="Warehouse HUAWEI","SPARE-ISSUE",
AQ2030="SPARE-HS","SPARE-ISSUE",
AQ2030="Power Telco","RAN ISSUE",AQ2030="no impacts","no impacts"
),"")</f>
        <v>No root cause</v>
      </c>
      <c r="AQ2030" s="127" t="s">
        <v>5344</v>
      </c>
      <c r="AR2030" s="48" t="str" cm="1">
        <f t="array" ref="AR2030">IFERROR(_xlfn.IFS(
AQ2030="MPR ISSUE","ACTIVE",
AQ2030="BSS Hardware Issue","ACTIVE",
AQ2030="Sites strategiques, MLL, Pylone, etc.","PASSIVE",
AQ2030="AKTIVCO DEFAUT GE &amp; POWER Cabinet","PASSIVE",
AQ2030="AKTIVCO Coupure ENEO &amp; Baisse de tension","PASSIVE",
AQ2030="Coupure ENEO &amp; Baisse de tension","PASSIVE",
AQ2030="Defaut GE &amp; POWER Cabinet","PASSIVE",
AQ2030="Sharing","PASSIVE",
AQ2030="Sites strategiques &amp; DataCenter","PASSIVE",
AQ2030="Exclu","Exclu",
AQ2030="SAT","ACTIVE",
AQ2030="SPARE-ISSUE","SPARE-ISSUE",
AQ2030="Fiber CAmtel","ACTIVE",
AQ2030="Fiber AOF","ACTIVE",
AQ2030="Projet OCM (HUAWEI)","PLANNED WORKS",
AQ2030="Projet OCM (NOKIA)","PLANNED WORKS",
AQ2030="ACCESS-ISSUE","ACCESS-ISSUE",
AQ2030="Projet OCM (ZTE, NOKIA, autres projets)","PLANNED WORKS",
AQ2030="No root CAuse","No root cause",
AQ2030="ODU HS","ACTIVE",
AQ2030="IP &amp; VLAN","ACTIVE",
AQ2030="Warehouse HUAWEI","SPARE-ISSUE",
AQ2030="SPARE-HS","SPARE-ISSUE",
AQ2030="Power Telco","ACTIVE", AQ2030="no impacts","no impacts"
),"")</f>
        <v>No root cause</v>
      </c>
      <c r="AS2030" s="92" t="s">
        <v>5537</v>
      </c>
      <c r="AT2030" s="98" t="s">
        <v>4172</v>
      </c>
      <c r="AV2030" s="17" t="s">
        <v>5537</v>
      </c>
      <c r="AW2030" s="7" t="s">
        <v>5537</v>
      </c>
      <c r="AX2030" s="6" t="s">
        <v>5537</v>
      </c>
      <c r="AY2030" s="7"/>
      <c r="AZ2030" s="3" t="s">
        <v>5537</v>
      </c>
      <c r="BA2030" s="18" t="s">
        <v>5537</v>
      </c>
      <c r="BB2030" s="18" t="s">
        <v>5537</v>
      </c>
      <c r="BC2030" s="18" t="s">
        <v>5537</v>
      </c>
      <c r="BD2030" s="18" t="s">
        <v>5537</v>
      </c>
      <c r="BE2030" s="18" t="s">
        <v>5537</v>
      </c>
      <c r="BF2030" s="18" t="s">
        <v>5537</v>
      </c>
      <c r="BG2030" s="18" t="s">
        <v>5537</v>
      </c>
      <c r="BH2030" s="18" t="s">
        <v>5537</v>
      </c>
      <c r="BI2030" s="18" t="s">
        <v>5537</v>
      </c>
      <c r="BJ2030" s="18" t="s">
        <v>5537</v>
      </c>
      <c r="BK2030" s="18" t="s">
        <v>5537</v>
      </c>
      <c r="BL2030" s="9" t="s">
        <v>5537</v>
      </c>
      <c r="BM2030" s="14" t="s">
        <v>5537</v>
      </c>
      <c r="BN2030" s="14" t="s">
        <v>5537</v>
      </c>
      <c r="BO2030" s="14" t="str">
        <f>_xlfn.XLOOKUP(B2030,'[4]cell downs 18042026 17h'!$B:$B,'[4]cell downs 18042026 17h'!$B:$B,"")</f>
        <v/>
      </c>
      <c r="BP2030" s="14" t="str">
        <f>_xlfn.XLOOKUP(B2030,'[5]Cells Huawei 19042026 15h'!$B:$B,'[5]Cells Huawei 19042026 15h'!$B:$B,"")</f>
        <v/>
      </c>
      <c r="BQ2030" s="9" t="str">
        <f>_xlfn.XLOOKUP(B2030,'[6]cells down 19042026 9H40'!$B:$B,'[6]cells down 19042026 9H40'!$B:$B,"")</f>
        <v/>
      </c>
      <c r="BR2030" s="9" t="s">
        <v>4172</v>
      </c>
      <c r="BS2030" s="9" t="s">
        <v>5537</v>
      </c>
      <c r="BT2030" s="108"/>
    </row>
    <row r="2031" spans="1:72" s="9" customFormat="1" x14ac:dyDescent="0.35">
      <c r="A2031" s="1" t="s">
        <v>4173</v>
      </c>
      <c r="B2031" s="8" t="s">
        <v>4174</v>
      </c>
      <c r="C2031" s="3" t="str">
        <f>_xlfn.XLOOKUP(B2031,'[1]daily break down'!$D:$D,'[1]daily break down'!$E:$E,"")</f>
        <v>CENTRE</v>
      </c>
      <c r="D2031" s="1" t="s">
        <v>21</v>
      </c>
      <c r="E2031" s="1" t="s">
        <v>122</v>
      </c>
      <c r="F2031" s="3" t="s">
        <v>37</v>
      </c>
      <c r="G2031" s="1" t="s">
        <v>4175</v>
      </c>
      <c r="H2031" s="34" t="str">
        <f>_xlfn.XLOOKUP(B2031,[2]CALCULATION!$B:$B,[2]CALCULATION!$H:$H,"")</f>
        <v>ZTE</v>
      </c>
      <c r="I2031" s="28">
        <v>0</v>
      </c>
      <c r="J2031" s="28">
        <v>0</v>
      </c>
      <c r="K2031" s="28">
        <v>0</v>
      </c>
      <c r="L2031" s="28">
        <v>0</v>
      </c>
      <c r="M2031" s="28">
        <v>0</v>
      </c>
      <c r="N2031" s="28">
        <v>0</v>
      </c>
      <c r="O2031" s="28">
        <v>0</v>
      </c>
      <c r="P2031" s="28">
        <v>0</v>
      </c>
      <c r="Q2031" s="28">
        <v>0</v>
      </c>
      <c r="R2031" s="28">
        <v>0</v>
      </c>
      <c r="S2031" s="93">
        <v>0</v>
      </c>
      <c r="T2031" s="93">
        <f>_xlfn.XLOOKUP(B2031,'[3]Nur des jours'!$B:$B,'[3]Nur des jours'!$U:$U,"")</f>
        <v>0</v>
      </c>
      <c r="U2031" s="93">
        <v>0</v>
      </c>
      <c r="V2031" s="93">
        <v>0</v>
      </c>
      <c r="W2031" s="93">
        <v>0</v>
      </c>
      <c r="X2031" s="93">
        <v>0</v>
      </c>
      <c r="Y2031" s="93">
        <v>0</v>
      </c>
      <c r="Z2031" s="93">
        <v>0</v>
      </c>
      <c r="AA2031" s="93">
        <v>0</v>
      </c>
      <c r="AB2031" s="93">
        <v>0</v>
      </c>
      <c r="AC2031" s="93"/>
      <c r="AD2031" s="93">
        <v>0</v>
      </c>
      <c r="AE2031" s="93">
        <v>0</v>
      </c>
      <c r="AF2031" s="93">
        <v>0</v>
      </c>
      <c r="AG2031" s="93"/>
      <c r="AH2031" s="93">
        <v>0</v>
      </c>
      <c r="AI2031" s="93">
        <v>0</v>
      </c>
      <c r="AJ2031" s="93">
        <v>0</v>
      </c>
      <c r="AK2031" s="93">
        <v>0</v>
      </c>
      <c r="AL2031" s="93">
        <v>0</v>
      </c>
      <c r="AM2031" s="49" t="s">
        <v>5559</v>
      </c>
      <c r="AN2031" s="49"/>
      <c r="AO2031" s="48" t="str" cm="1">
        <f t="array" ref="AO2031">IFERROR(_xlfn.IFS(
AQ2031="MPR ISSUE","PDH",
AQ2031="BSS Hardware Issue","BSS",
AQ2031="Sites strategiques, MLL, Pylone, etc.","ENVTECH",
AQ2031="AKTIVCO DEFAUT GE &amp; POWER Cabinet","AKTIVCO",
AQ2031="AKTIVCO Coupure ENEO &amp; Baisse de tension","AKTIVCO GRID ONLY",
AQ2031="Coupure ENEO &amp; Baisse de tension","IHS GRID ONLY",
AQ2031="Defaut GE &amp; POWER Cabinet","IHS",
AQ2031="Sharing","Partners",
AQ2031="Sites strategiques &amp; DataCenter","SST &amp; DC",
AQ2031="Exclu","Exclu",
AQ2031="SAT","SAT",
AQ2031="SPARE-ISSUE","SPARE-ISSUE",
AQ2031="Fiber CAmtel","TRANS_FO_CAMTEL",
AQ2031="Fiber AOF","Fiber AOF",
AQ2031="Projet OCM (HUAWEI)","TRAVAUX-HUAWEI",
AQ2031="Projet OCM (NOKIA)","TRAVAUX-NOKIA",
AQ2031="ACCESS-ISSUE","ACCESS-ISSUE",
AQ2031="Projet OCM (ZTE, NOKIA, autres projets)","TRAVAUX OCM",
AQ2031="No root CAuse","No root cause",
AQ2031="ODU HS","PDH",
AQ2031="IP &amp; VLAN","PDH",
AQ2031="Warehouse HUAWEI","SPARE-ISSUE",
AQ2031="SPARE-HS","SPARE-ISSUE",
AQ2031="Power Telco","BSS",AQ2031="no impacts","no impacts"
),"")</f>
        <v>No root cause</v>
      </c>
      <c r="AP2031" s="48" t="str" cm="1">
        <f t="array" ref="AP2031">IFERROR(_xlfn.IFS(
AQ2031="MPR ISSUE","TX ISSUE",
AQ2031="BSS Hardware Issue","RAN ISSUE",
AQ2031="Sites strategiques, MLL, Pylone, etc.","ENVTECH",
AQ2031="AKTIVCO DEFAUT GE &amp; POWER Cabinet","POWER ISSUE",
AQ2031="AKTIVCO Coupure ENEO &amp; Baisse de tension","POWER ISSUE",
AQ2031="Coupure ENEO &amp; Baisse de tension","POWER ISSUE",
AQ2031="Defaut GE &amp; POWER Cabinet","POWER ISSUE",
AQ2031="Sharing","POWER ISSUE",
AQ2031="Sites strategiques &amp; DataCenter","POWER ISSUE",
AQ2031="Exclu","Exclu",
AQ2031="SAT","TX ISSUE",
AQ2031="SPARE-ISSUE","SPARE-ISSUE",
AQ2031="Fiber CAmtel","TX ISSUE",
AQ2031="Fiber AOF","TX ISSUE",
AQ2031="Projet OCM (HUAWEI)","TRAVAUX-HUAWEI",
AQ2031="Projet OCM (NOKIA)","TRAVAUX -NOKIA",
AQ2031="ACCESS-ISSUE","ACCESS-ISSUE",
AQ2031="Projet OCM (ZTE, NOKIA, autres projets)","TRAVAUX OCM",
AQ2031="No root CAuse","No root cause",
AQ2031="ODU HS","TX ISSUE",
AQ2031="IP &amp; VLAN","TX ISSUE",
AQ2031="Warehouse HUAWEI","SPARE-ISSUE",
AQ2031="SPARE-HS","SPARE-ISSUE",
AQ2031="Power Telco","RAN ISSUE",AQ2031="no impacts","no impacts"
),"")</f>
        <v>No root cause</v>
      </c>
      <c r="AQ2031" s="67" t="s">
        <v>5344</v>
      </c>
      <c r="AR2031" s="48" t="str" cm="1">
        <f t="array" ref="AR2031">IFERROR(_xlfn.IFS(
AQ2031="MPR ISSUE","ACTIVE",
AQ2031="BSS Hardware Issue","ACTIVE",
AQ2031="Sites strategiques, MLL, Pylone, etc.","PASSIVE",
AQ2031="AKTIVCO DEFAUT GE &amp; POWER Cabinet","PASSIVE",
AQ2031="AKTIVCO Coupure ENEO &amp; Baisse de tension","PASSIVE",
AQ2031="Coupure ENEO &amp; Baisse de tension","PASSIVE",
AQ2031="Defaut GE &amp; POWER Cabinet","PASSIVE",
AQ2031="Sharing","PASSIVE",
AQ2031="Sites strategiques &amp; DataCenter","PASSIVE",
AQ2031="Exclu","Exclu",
AQ2031="SAT","ACTIVE",
AQ2031="SPARE-ISSUE","SPARE-ISSUE",
AQ2031="Fiber CAmtel","ACTIVE",
AQ2031="Fiber AOF","ACTIVE",
AQ2031="Projet OCM (HUAWEI)","PLANNED WORKS",
AQ2031="Projet OCM (NOKIA)","PLANNED WORKS",
AQ2031="ACCESS-ISSUE","ACCESS-ISSUE",
AQ2031="Projet OCM (ZTE, NOKIA, autres projets)","PLANNED WORKS",
AQ2031="No root CAuse","No root cause",
AQ2031="ODU HS","ACTIVE",
AQ2031="IP &amp; VLAN","ACTIVE",
AQ2031="Warehouse HUAWEI","SPARE-ISSUE",
AQ2031="SPARE-HS","SPARE-ISSUE",
AQ2031="Power Telco","ACTIVE", AQ2031="no impacts","no impacts"
),"")</f>
        <v>No root cause</v>
      </c>
      <c r="AS2031" s="92" t="s">
        <v>5537</v>
      </c>
      <c r="AT2031" s="98" t="s">
        <v>4174</v>
      </c>
      <c r="AV2031" s="17" t="s">
        <v>5537</v>
      </c>
      <c r="AW2031" s="7" t="s">
        <v>5537</v>
      </c>
      <c r="AX2031" s="6" t="s">
        <v>5537</v>
      </c>
      <c r="AY2031" s="7"/>
      <c r="AZ2031" s="3" t="s">
        <v>5537</v>
      </c>
      <c r="BA2031" s="18" t="s">
        <v>5537</v>
      </c>
      <c r="BB2031" s="18" t="s">
        <v>5537</v>
      </c>
      <c r="BC2031" s="18" t="s">
        <v>5537</v>
      </c>
      <c r="BD2031" s="18" t="s">
        <v>5537</v>
      </c>
      <c r="BE2031" s="18" t="s">
        <v>5537</v>
      </c>
      <c r="BF2031" s="18" t="s">
        <v>5537</v>
      </c>
      <c r="BG2031" s="18" t="s">
        <v>5537</v>
      </c>
      <c r="BH2031" s="18" t="s">
        <v>5537</v>
      </c>
      <c r="BI2031" s="18" t="s">
        <v>5537</v>
      </c>
      <c r="BJ2031" s="18" t="s">
        <v>5537</v>
      </c>
      <c r="BK2031" s="18" t="s">
        <v>5537</v>
      </c>
      <c r="BL2031" s="9" t="s">
        <v>5537</v>
      </c>
      <c r="BM2031" s="14" t="s">
        <v>5537</v>
      </c>
      <c r="BN2031" s="14" t="s">
        <v>5537</v>
      </c>
      <c r="BO2031" s="14" t="str">
        <f>_xlfn.XLOOKUP(B2031,'[4]cell downs 18042026 17h'!$B:$B,'[4]cell downs 18042026 17h'!$B:$B,"")</f>
        <v/>
      </c>
      <c r="BP2031" s="14" t="str">
        <f>_xlfn.XLOOKUP(B2031,'[5]Cells Huawei 19042026 15h'!$B:$B,'[5]Cells Huawei 19042026 15h'!$B:$B,"")</f>
        <v/>
      </c>
      <c r="BQ2031" s="9" t="str">
        <f>_xlfn.XLOOKUP(B2031,'[6]cells down 19042026 9H40'!$B:$B,'[6]cells down 19042026 9H40'!$B:$B,"")</f>
        <v/>
      </c>
      <c r="BR2031" s="9" t="s">
        <v>5537</v>
      </c>
      <c r="BS2031" s="9" t="s">
        <v>12</v>
      </c>
      <c r="BT2031" s="108"/>
    </row>
    <row r="2032" spans="1:72" s="9" customFormat="1" x14ac:dyDescent="0.35">
      <c r="A2032" s="1" t="s">
        <v>4183</v>
      </c>
      <c r="B2032" s="8" t="s">
        <v>4184</v>
      </c>
      <c r="C2032" s="3" t="str">
        <f>_xlfn.XLOOKUP(B2032,'[1]daily break down'!$D:$D,'[1]daily break down'!$E:$E,"")</f>
        <v>CENTRE</v>
      </c>
      <c r="D2032" s="1" t="s">
        <v>21</v>
      </c>
      <c r="E2032" s="1" t="s">
        <v>36</v>
      </c>
      <c r="F2032" s="3" t="s">
        <v>37</v>
      </c>
      <c r="G2032" s="1" t="s">
        <v>1577</v>
      </c>
      <c r="H2032" s="34" t="str">
        <f>_xlfn.XLOOKUP(B2032,[2]CALCULATION!$B:$B,[2]CALCULATION!$H:$H,"")</f>
        <v>ZTE</v>
      </c>
      <c r="I2032" s="28">
        <v>0</v>
      </c>
      <c r="J2032" s="28">
        <v>0</v>
      </c>
      <c r="K2032" s="28">
        <v>0</v>
      </c>
      <c r="L2032" s="28">
        <v>0</v>
      </c>
      <c r="M2032" s="28">
        <v>0</v>
      </c>
      <c r="N2032" s="28">
        <v>0</v>
      </c>
      <c r="O2032" s="28">
        <v>0</v>
      </c>
      <c r="P2032" s="28">
        <v>0</v>
      </c>
      <c r="Q2032" s="28">
        <v>0</v>
      </c>
      <c r="R2032" s="28">
        <v>0</v>
      </c>
      <c r="S2032" s="93">
        <v>0</v>
      </c>
      <c r="T2032" s="93">
        <f>_xlfn.XLOOKUP(B2032,'[3]Nur des jours'!$B:$B,'[3]Nur des jours'!$U:$U,"")</f>
        <v>0</v>
      </c>
      <c r="U2032" s="93">
        <v>0</v>
      </c>
      <c r="V2032" s="93">
        <v>0</v>
      </c>
      <c r="W2032" s="93">
        <v>0</v>
      </c>
      <c r="X2032" s="93">
        <v>0</v>
      </c>
      <c r="Y2032" s="93">
        <v>0</v>
      </c>
      <c r="Z2032" s="93">
        <v>0</v>
      </c>
      <c r="AA2032" s="93">
        <v>0</v>
      </c>
      <c r="AB2032" s="93">
        <v>0</v>
      </c>
      <c r="AC2032" s="93"/>
      <c r="AD2032" s="93">
        <v>0</v>
      </c>
      <c r="AE2032" s="93">
        <v>0</v>
      </c>
      <c r="AF2032" s="93">
        <v>0</v>
      </c>
      <c r="AG2032" s="93"/>
      <c r="AH2032" s="93">
        <v>0</v>
      </c>
      <c r="AI2032" s="93">
        <v>0</v>
      </c>
      <c r="AJ2032" s="93">
        <v>0</v>
      </c>
      <c r="AK2032" s="93">
        <v>0</v>
      </c>
      <c r="AL2032" s="93">
        <v>0</v>
      </c>
      <c r="AM2032" s="49" t="s">
        <v>5559</v>
      </c>
      <c r="AN2032" s="49"/>
      <c r="AO2032" s="48" t="str" cm="1">
        <f t="array" ref="AO2032">IFERROR(_xlfn.IFS(
AQ2032="MPR ISSUE","PDH",
AQ2032="BSS Hardware Issue","BSS",
AQ2032="Sites strategiques, MLL, Pylone, etc.","ENVTECH",
AQ2032="AKTIVCO DEFAUT GE &amp; POWER Cabinet","AKTIVCO",
AQ2032="AKTIVCO Coupure ENEO &amp; Baisse de tension","AKTIVCO GRID ONLY",
AQ2032="Coupure ENEO &amp; Baisse de tension","IHS GRID ONLY",
AQ2032="Defaut GE &amp; POWER Cabinet","IHS",
AQ2032="Sharing","Partners",
AQ2032="Sites strategiques &amp; DataCenter","SST &amp; DC",
AQ2032="Exclu","Exclu",
AQ2032="SAT","SAT",
AQ2032="SPARE-ISSUE","SPARE-ISSUE",
AQ2032="Fiber CAmtel","TRANS_FO_CAMTEL",
AQ2032="Fiber AOF","Fiber AOF",
AQ2032="Projet OCM (HUAWEI)","TRAVAUX-HUAWEI",
AQ2032="Projet OCM (NOKIA)","TRAVAUX-NOKIA",
AQ2032="ACCESS-ISSUE","ACCESS-ISSUE",
AQ2032="Projet OCM (ZTE, NOKIA, autres projets)","TRAVAUX OCM",
AQ2032="No root CAuse","No root cause",
AQ2032="ODU HS","PDH",
AQ2032="IP &amp; VLAN","PDH",
AQ2032="Warehouse HUAWEI","SPARE-ISSUE",
AQ2032="SPARE-HS","SPARE-ISSUE",
AQ2032="Power Telco","BSS",AQ2032="no impacts","no impacts"
),"")</f>
        <v>No root cause</v>
      </c>
      <c r="AP2032" s="48" t="str" cm="1">
        <f t="array" ref="AP2032">IFERROR(_xlfn.IFS(
AQ2032="MPR ISSUE","TX ISSUE",
AQ2032="BSS Hardware Issue","RAN ISSUE",
AQ2032="Sites strategiques, MLL, Pylone, etc.","ENVTECH",
AQ2032="AKTIVCO DEFAUT GE &amp; POWER Cabinet","POWER ISSUE",
AQ2032="AKTIVCO Coupure ENEO &amp; Baisse de tension","POWER ISSUE",
AQ2032="Coupure ENEO &amp; Baisse de tension","POWER ISSUE",
AQ2032="Defaut GE &amp; POWER Cabinet","POWER ISSUE",
AQ2032="Sharing","POWER ISSUE",
AQ2032="Sites strategiques &amp; DataCenter","POWER ISSUE",
AQ2032="Exclu","Exclu",
AQ2032="SAT","TX ISSUE",
AQ2032="SPARE-ISSUE","SPARE-ISSUE",
AQ2032="Fiber CAmtel","TX ISSUE",
AQ2032="Fiber AOF","TX ISSUE",
AQ2032="Projet OCM (HUAWEI)","TRAVAUX-HUAWEI",
AQ2032="Projet OCM (NOKIA)","TRAVAUX -NOKIA",
AQ2032="ACCESS-ISSUE","ACCESS-ISSUE",
AQ2032="Projet OCM (ZTE, NOKIA, autres projets)","TRAVAUX OCM",
AQ2032="No root CAuse","No root cause",
AQ2032="ODU HS","TX ISSUE",
AQ2032="IP &amp; VLAN","TX ISSUE",
AQ2032="Warehouse HUAWEI","SPARE-ISSUE",
AQ2032="SPARE-HS","SPARE-ISSUE",
AQ2032="Power Telco","RAN ISSUE",AQ2032="no impacts","no impacts"
),"")</f>
        <v>No root cause</v>
      </c>
      <c r="AQ2032" s="67" t="s">
        <v>5344</v>
      </c>
      <c r="AR2032" s="48" t="str" cm="1">
        <f t="array" ref="AR2032">IFERROR(_xlfn.IFS(
AQ2032="MPR ISSUE","ACTIVE",
AQ2032="BSS Hardware Issue","ACTIVE",
AQ2032="Sites strategiques, MLL, Pylone, etc.","PASSIVE",
AQ2032="AKTIVCO DEFAUT GE &amp; POWER Cabinet","PASSIVE",
AQ2032="AKTIVCO Coupure ENEO &amp; Baisse de tension","PASSIVE",
AQ2032="Coupure ENEO &amp; Baisse de tension","PASSIVE",
AQ2032="Defaut GE &amp; POWER Cabinet","PASSIVE",
AQ2032="Sharing","PASSIVE",
AQ2032="Sites strategiques &amp; DataCenter","PASSIVE",
AQ2032="Exclu","Exclu",
AQ2032="SAT","ACTIVE",
AQ2032="SPARE-ISSUE","SPARE-ISSUE",
AQ2032="Fiber CAmtel","ACTIVE",
AQ2032="Fiber AOF","ACTIVE",
AQ2032="Projet OCM (HUAWEI)","PLANNED WORKS",
AQ2032="Projet OCM (NOKIA)","PLANNED WORKS",
AQ2032="ACCESS-ISSUE","ACCESS-ISSUE",
AQ2032="Projet OCM (ZTE, NOKIA, autres projets)","PLANNED WORKS",
AQ2032="No root CAuse","No root cause",
AQ2032="ODU HS","ACTIVE",
AQ2032="IP &amp; VLAN","ACTIVE",
AQ2032="Warehouse HUAWEI","SPARE-ISSUE",
AQ2032="SPARE-HS","SPARE-ISSUE",
AQ2032="Power Telco","ACTIVE", AQ2032="no impacts","no impacts"
),"")</f>
        <v>No root cause</v>
      </c>
      <c r="AS2032" s="92" t="s">
        <v>5537</v>
      </c>
      <c r="AT2032" s="98" t="s">
        <v>4184</v>
      </c>
      <c r="AV2032" s="17" t="s">
        <v>5537</v>
      </c>
      <c r="AW2032" s="7" t="s">
        <v>5537</v>
      </c>
      <c r="AX2032" s="6" t="s">
        <v>5537</v>
      </c>
      <c r="AY2032" s="7"/>
      <c r="AZ2032" s="3" t="s">
        <v>5537</v>
      </c>
      <c r="BA2032" s="18" t="s">
        <v>5537</v>
      </c>
      <c r="BB2032" s="18" t="s">
        <v>5537</v>
      </c>
      <c r="BC2032" s="18" t="s">
        <v>5537</v>
      </c>
      <c r="BD2032" s="18" t="s">
        <v>5537</v>
      </c>
      <c r="BE2032" s="18" t="s">
        <v>5537</v>
      </c>
      <c r="BF2032" s="18" t="s">
        <v>5537</v>
      </c>
      <c r="BG2032" s="18" t="s">
        <v>5537</v>
      </c>
      <c r="BH2032" s="18" t="s">
        <v>5537</v>
      </c>
      <c r="BI2032" s="18" t="s">
        <v>5537</v>
      </c>
      <c r="BJ2032" s="18" t="s">
        <v>5537</v>
      </c>
      <c r="BK2032" s="18" t="s">
        <v>5537</v>
      </c>
      <c r="BL2032" s="9" t="s">
        <v>5537</v>
      </c>
      <c r="BM2032" s="14" t="s">
        <v>5537</v>
      </c>
      <c r="BN2032" s="14" t="s">
        <v>5537</v>
      </c>
      <c r="BO2032" s="14" t="str">
        <f>_xlfn.XLOOKUP(B2032,'[4]cell downs 18042026 17h'!$B:$B,'[4]cell downs 18042026 17h'!$B:$B,"")</f>
        <v/>
      </c>
      <c r="BP2032" s="14" t="str">
        <f>_xlfn.XLOOKUP(B2032,'[5]Cells Huawei 19042026 15h'!$B:$B,'[5]Cells Huawei 19042026 15h'!$B:$B,"")</f>
        <v/>
      </c>
      <c r="BQ2032" s="9" t="str">
        <f>_xlfn.XLOOKUP(B2032,'[6]cells down 19042026 9H40'!$B:$B,'[6]cells down 19042026 9H40'!$B:$B,"")</f>
        <v/>
      </c>
      <c r="BR2032" s="9" t="s">
        <v>5537</v>
      </c>
      <c r="BS2032" s="9" t="s">
        <v>12</v>
      </c>
      <c r="BT2032" s="108"/>
    </row>
    <row r="2033" spans="1:72" s="9" customFormat="1" x14ac:dyDescent="0.35">
      <c r="A2033" s="1" t="s">
        <v>4189</v>
      </c>
      <c r="B2033" s="8" t="s">
        <v>4190</v>
      </c>
      <c r="C2033" s="3" t="str">
        <f>_xlfn.XLOOKUP(B2033,'[1]daily break down'!$D:$D,'[1]daily break down'!$E:$E,"")</f>
        <v>CENTRE</v>
      </c>
      <c r="D2033" s="1" t="s">
        <v>21</v>
      </c>
      <c r="E2033" s="1" t="s">
        <v>22</v>
      </c>
      <c r="F2033" s="3" t="s">
        <v>37</v>
      </c>
      <c r="G2033" s="1" t="s">
        <v>1577</v>
      </c>
      <c r="H2033" s="33" t="str">
        <f>_xlfn.XLOOKUP(B2033,[2]CALCULATION!$B:$B,[2]CALCULATION!$H:$H,"")</f>
        <v>NOKIA</v>
      </c>
      <c r="I2033" s="28">
        <v>0</v>
      </c>
      <c r="J2033" s="28">
        <v>0</v>
      </c>
      <c r="K2033" s="28">
        <v>0</v>
      </c>
      <c r="L2033" s="28">
        <v>0</v>
      </c>
      <c r="M2033" s="28">
        <v>0</v>
      </c>
      <c r="N2033" s="28">
        <v>0</v>
      </c>
      <c r="O2033" s="28">
        <v>0</v>
      </c>
      <c r="P2033" s="28">
        <v>0</v>
      </c>
      <c r="Q2033" s="28">
        <v>0</v>
      </c>
      <c r="R2033" s="28">
        <v>0</v>
      </c>
      <c r="S2033" s="93">
        <v>0</v>
      </c>
      <c r="T2033" s="93">
        <f>_xlfn.XLOOKUP(B2033,'[3]Nur des jours'!$B:$B,'[3]Nur des jours'!$U:$U,"")</f>
        <v>0</v>
      </c>
      <c r="U2033" s="93">
        <v>0</v>
      </c>
      <c r="V2033" s="93">
        <v>0</v>
      </c>
      <c r="W2033" s="93">
        <v>0</v>
      </c>
      <c r="X2033" s="93">
        <v>0</v>
      </c>
      <c r="Y2033" s="93">
        <v>0</v>
      </c>
      <c r="Z2033" s="93">
        <v>0</v>
      </c>
      <c r="AA2033" s="93">
        <v>0</v>
      </c>
      <c r="AB2033" s="93">
        <v>0</v>
      </c>
      <c r="AC2033" s="93"/>
      <c r="AD2033" s="93">
        <v>0</v>
      </c>
      <c r="AE2033" s="93">
        <v>0</v>
      </c>
      <c r="AF2033" s="93">
        <v>0</v>
      </c>
      <c r="AG2033" s="93"/>
      <c r="AH2033" s="93">
        <v>0</v>
      </c>
      <c r="AI2033" s="93">
        <v>0</v>
      </c>
      <c r="AJ2033" s="93">
        <v>0</v>
      </c>
      <c r="AK2033" s="93">
        <v>0</v>
      </c>
      <c r="AL2033" s="93">
        <v>0</v>
      </c>
      <c r="AM2033" s="49" t="s">
        <v>5559</v>
      </c>
      <c r="AN2033" s="49"/>
      <c r="AO2033" s="48" t="str" cm="1">
        <f t="array" ref="AO2033">IFERROR(_xlfn.IFS(
AQ2033="MPR ISSUE","PDH",
AQ2033="BSS Hardware Issue","BSS",
AQ2033="Sites strategiques, MLL, Pylone, etc.","ENVTECH",
AQ2033="AKTIVCO DEFAUT GE &amp; POWER Cabinet","AKTIVCO",
AQ2033="AKTIVCO Coupure ENEO &amp; Baisse de tension","AKTIVCO GRID ONLY",
AQ2033="Coupure ENEO &amp; Baisse de tension","IHS GRID ONLY",
AQ2033="Defaut GE &amp; POWER Cabinet","IHS",
AQ2033="Sharing","Partners",
AQ2033="Sites strategiques &amp; DataCenter","SST &amp; DC",
AQ2033="Exclu","Exclu",
AQ2033="SAT","SAT",
AQ2033="SPARE-ISSUE","SPARE-ISSUE",
AQ2033="Fiber CAmtel","TRANS_FO_CAMTEL",
AQ2033="Fiber AOF","Fiber AOF",
AQ2033="Projet OCM (HUAWEI)","TRAVAUX-HUAWEI",
AQ2033="Projet OCM (NOKIA)","TRAVAUX-NOKIA",
AQ2033="ACCESS-ISSUE","ACCESS-ISSUE",
AQ2033="Projet OCM (ZTE, NOKIA, autres projets)","TRAVAUX OCM",
AQ2033="No root CAuse","No root cause",
AQ2033="ODU HS","PDH",
AQ2033="IP &amp; VLAN","PDH",
AQ2033="Warehouse HUAWEI","SPARE-ISSUE",
AQ2033="SPARE-HS","SPARE-ISSUE",
AQ2033="Power Telco","BSS",AQ2033="no impacts","no impacts"
),"")</f>
        <v>No root cause</v>
      </c>
      <c r="AP2033" s="48" t="str" cm="1">
        <f t="array" ref="AP2033">IFERROR(_xlfn.IFS(
AQ2033="MPR ISSUE","TX ISSUE",
AQ2033="BSS Hardware Issue","RAN ISSUE",
AQ2033="Sites strategiques, MLL, Pylone, etc.","ENVTECH",
AQ2033="AKTIVCO DEFAUT GE &amp; POWER Cabinet","POWER ISSUE",
AQ2033="AKTIVCO Coupure ENEO &amp; Baisse de tension","POWER ISSUE",
AQ2033="Coupure ENEO &amp; Baisse de tension","POWER ISSUE",
AQ2033="Defaut GE &amp; POWER Cabinet","POWER ISSUE",
AQ2033="Sharing","POWER ISSUE",
AQ2033="Sites strategiques &amp; DataCenter","POWER ISSUE",
AQ2033="Exclu","Exclu",
AQ2033="SAT","TX ISSUE",
AQ2033="SPARE-ISSUE","SPARE-ISSUE",
AQ2033="Fiber CAmtel","TX ISSUE",
AQ2033="Fiber AOF","TX ISSUE",
AQ2033="Projet OCM (HUAWEI)","TRAVAUX-HUAWEI",
AQ2033="Projet OCM (NOKIA)","TRAVAUX -NOKIA",
AQ2033="ACCESS-ISSUE","ACCESS-ISSUE",
AQ2033="Projet OCM (ZTE, NOKIA, autres projets)","TRAVAUX OCM",
AQ2033="No root CAuse","No root cause",
AQ2033="ODU HS","TX ISSUE",
AQ2033="IP &amp; VLAN","TX ISSUE",
AQ2033="Warehouse HUAWEI","SPARE-ISSUE",
AQ2033="SPARE-HS","SPARE-ISSUE",
AQ2033="Power Telco","RAN ISSUE",AQ2033="no impacts","no impacts"
),"")</f>
        <v>No root cause</v>
      </c>
      <c r="AQ2033" s="67" t="s">
        <v>5344</v>
      </c>
      <c r="AR2033" s="48" t="str" cm="1">
        <f t="array" ref="AR2033">IFERROR(_xlfn.IFS(
AQ2033="MPR ISSUE","ACTIVE",
AQ2033="BSS Hardware Issue","ACTIVE",
AQ2033="Sites strategiques, MLL, Pylone, etc.","PASSIVE",
AQ2033="AKTIVCO DEFAUT GE &amp; POWER Cabinet","PASSIVE",
AQ2033="AKTIVCO Coupure ENEO &amp; Baisse de tension","PASSIVE",
AQ2033="Coupure ENEO &amp; Baisse de tension","PASSIVE",
AQ2033="Defaut GE &amp; POWER Cabinet","PASSIVE",
AQ2033="Sharing","PASSIVE",
AQ2033="Sites strategiques &amp; DataCenter","PASSIVE",
AQ2033="Exclu","Exclu",
AQ2033="SAT","ACTIVE",
AQ2033="SPARE-ISSUE","SPARE-ISSUE",
AQ2033="Fiber CAmtel","ACTIVE",
AQ2033="Fiber AOF","ACTIVE",
AQ2033="Projet OCM (HUAWEI)","PLANNED WORKS",
AQ2033="Projet OCM (NOKIA)","PLANNED WORKS",
AQ2033="ACCESS-ISSUE","ACCESS-ISSUE",
AQ2033="Projet OCM (ZTE, NOKIA, autres projets)","PLANNED WORKS",
AQ2033="No root CAuse","No root cause",
AQ2033="ODU HS","ACTIVE",
AQ2033="IP &amp; VLAN","ACTIVE",
AQ2033="Warehouse HUAWEI","SPARE-ISSUE",
AQ2033="SPARE-HS","SPARE-ISSUE",
AQ2033="Power Telco","ACTIVE", AQ2033="no impacts","no impacts"
),"")</f>
        <v>No root cause</v>
      </c>
      <c r="AS2033" s="92" t="s">
        <v>5537</v>
      </c>
      <c r="AT2033" s="98" t="s">
        <v>4190</v>
      </c>
      <c r="AV2033" s="17" t="s">
        <v>5537</v>
      </c>
      <c r="AW2033" s="7" t="s">
        <v>5537</v>
      </c>
      <c r="AX2033" s="6" t="s">
        <v>5537</v>
      </c>
      <c r="AY2033" s="7"/>
      <c r="AZ2033" s="3" t="s">
        <v>5537</v>
      </c>
      <c r="BA2033" s="18" t="s">
        <v>5537</v>
      </c>
      <c r="BB2033" s="18" t="s">
        <v>5537</v>
      </c>
      <c r="BC2033" s="18" t="s">
        <v>5537</v>
      </c>
      <c r="BD2033" s="18" t="s">
        <v>5537</v>
      </c>
      <c r="BE2033" s="18" t="s">
        <v>5537</v>
      </c>
      <c r="BF2033" s="18" t="s">
        <v>5537</v>
      </c>
      <c r="BG2033" s="18" t="s">
        <v>5537</v>
      </c>
      <c r="BH2033" s="18" t="s">
        <v>5537</v>
      </c>
      <c r="BI2033" s="18" t="s">
        <v>5537</v>
      </c>
      <c r="BJ2033" s="18" t="s">
        <v>5537</v>
      </c>
      <c r="BK2033" s="18" t="s">
        <v>5537</v>
      </c>
      <c r="BL2033" s="9" t="s">
        <v>5537</v>
      </c>
      <c r="BM2033" s="14" t="s">
        <v>5537</v>
      </c>
      <c r="BN2033" s="14" t="s">
        <v>5537</v>
      </c>
      <c r="BO2033" s="14" t="str">
        <f>_xlfn.XLOOKUP(B2033,'[4]cell downs 18042026 17h'!$B:$B,'[4]cell downs 18042026 17h'!$B:$B,"")</f>
        <v/>
      </c>
      <c r="BP2033" s="14" t="str">
        <f>_xlfn.XLOOKUP(B2033,'[5]Cells Huawei 19042026 15h'!$B:$B,'[5]Cells Huawei 19042026 15h'!$B:$B,"")</f>
        <v/>
      </c>
      <c r="BQ2033" s="9" t="str">
        <f>_xlfn.XLOOKUP(B2033,'[6]cells down 19042026 9H40'!$B:$B,'[6]cells down 19042026 9H40'!$B:$B,"")</f>
        <v/>
      </c>
      <c r="BR2033" s="9" t="s">
        <v>5537</v>
      </c>
      <c r="BS2033" s="9" t="s">
        <v>12</v>
      </c>
      <c r="BT2033" s="108"/>
    </row>
    <row r="2034" spans="1:72" s="9" customFormat="1" x14ac:dyDescent="0.35">
      <c r="A2034" s="1" t="s">
        <v>4195</v>
      </c>
      <c r="B2034" s="8" t="s">
        <v>4196</v>
      </c>
      <c r="C2034" s="3" t="str">
        <f>_xlfn.XLOOKUP(B2034,'[1]daily break down'!$D:$D,'[1]daily break down'!$E:$E,"")</f>
        <v>CENTRE</v>
      </c>
      <c r="D2034" s="1" t="s">
        <v>11</v>
      </c>
      <c r="E2034" s="1" t="str">
        <f>BS2034</f>
        <v>Grid-Gen</v>
      </c>
      <c r="F2034" s="3" t="s">
        <v>37</v>
      </c>
      <c r="G2034" s="1" t="s">
        <v>2778</v>
      </c>
      <c r="H2034" s="34" t="str">
        <f>_xlfn.XLOOKUP(B2034,[2]CALCULATION!$B:$B,[2]CALCULATION!$H:$H,"")</f>
        <v>ZTE</v>
      </c>
      <c r="I2034" s="28">
        <v>0</v>
      </c>
      <c r="J2034" s="28">
        <v>0</v>
      </c>
      <c r="K2034" s="28">
        <v>0</v>
      </c>
      <c r="L2034" s="28">
        <v>0</v>
      </c>
      <c r="M2034" s="28">
        <v>0</v>
      </c>
      <c r="N2034" s="28">
        <v>0</v>
      </c>
      <c r="O2034" s="28">
        <v>0</v>
      </c>
      <c r="P2034" s="28">
        <v>0</v>
      </c>
      <c r="Q2034" s="28">
        <v>0</v>
      </c>
      <c r="R2034" s="28">
        <v>0</v>
      </c>
      <c r="S2034" s="93">
        <v>0</v>
      </c>
      <c r="T2034" s="93">
        <f>_xlfn.XLOOKUP(B2034,'[3]Nur des jours'!$B:$B,'[3]Nur des jours'!$U:$U,"")</f>
        <v>0</v>
      </c>
      <c r="U2034" s="93">
        <v>0</v>
      </c>
      <c r="V2034" s="93">
        <v>0</v>
      </c>
      <c r="W2034" s="93">
        <v>0</v>
      </c>
      <c r="X2034" s="93">
        <v>0</v>
      </c>
      <c r="Y2034" s="93">
        <v>0</v>
      </c>
      <c r="Z2034" s="93">
        <v>0</v>
      </c>
      <c r="AA2034" s="93">
        <v>0</v>
      </c>
      <c r="AB2034" s="93">
        <v>0</v>
      </c>
      <c r="AC2034" s="93"/>
      <c r="AD2034" s="93">
        <v>0</v>
      </c>
      <c r="AE2034" s="93">
        <v>0</v>
      </c>
      <c r="AF2034" s="93">
        <v>0</v>
      </c>
      <c r="AG2034" s="93"/>
      <c r="AH2034" s="93">
        <v>0</v>
      </c>
      <c r="AI2034" s="93">
        <v>0</v>
      </c>
      <c r="AJ2034" s="93">
        <v>0</v>
      </c>
      <c r="AK2034" s="93">
        <v>0</v>
      </c>
      <c r="AL2034" s="93">
        <v>0</v>
      </c>
      <c r="AM2034" s="49" t="s">
        <v>5559</v>
      </c>
      <c r="AN2034" s="49"/>
      <c r="AO2034" s="48" t="str" cm="1">
        <f t="array" ref="AO2034">IFERROR(_xlfn.IFS(
AQ2034="MPR ISSUE","PDH",
AQ2034="BSS Hardware Issue","BSS",
AQ2034="Sites strategiques, MLL, Pylone, etc.","ENVTECH",
AQ2034="AKTIVCO DEFAUT GE &amp; POWER Cabinet","AKTIVCO",
AQ2034="AKTIVCO Coupure ENEO &amp; Baisse de tension","AKTIVCO GRID ONLY",
AQ2034="Coupure ENEO &amp; Baisse de tension","IHS GRID ONLY",
AQ2034="Defaut GE &amp; POWER Cabinet","IHS",
AQ2034="Sharing","Partners",
AQ2034="Sites strategiques &amp; DataCenter","SST &amp; DC",
AQ2034="Exclu","Exclu",
AQ2034="SAT","SAT",
AQ2034="SPARE-ISSUE","SPARE-ISSUE",
AQ2034="Fiber CAmtel","TRANS_FO_CAMTEL",
AQ2034="Fiber AOF","Fiber AOF",
AQ2034="Projet OCM (HUAWEI)","TRAVAUX-HUAWEI",
AQ2034="Projet OCM (NOKIA)","TRAVAUX-NOKIA",
AQ2034="ACCESS-ISSUE","ACCESS-ISSUE",
AQ2034="Projet OCM (ZTE, NOKIA, autres projets)","TRAVAUX OCM",
AQ2034="No root CAuse","No root cause",
AQ2034="ODU HS","PDH",
AQ2034="IP &amp; VLAN","PDH",
AQ2034="Warehouse HUAWEI","SPARE-ISSUE",
AQ2034="SPARE-HS","SPARE-ISSUE",
AQ2034="Power Telco","BSS",AQ2034="no impacts","no impacts"
),"")</f>
        <v>No root cause</v>
      </c>
      <c r="AP2034" s="48" t="str" cm="1">
        <f t="array" ref="AP2034">IFERROR(_xlfn.IFS(
AQ2034="MPR ISSUE","TX ISSUE",
AQ2034="BSS Hardware Issue","RAN ISSUE",
AQ2034="Sites strategiques, MLL, Pylone, etc.","ENVTECH",
AQ2034="AKTIVCO DEFAUT GE &amp; POWER Cabinet","POWER ISSUE",
AQ2034="AKTIVCO Coupure ENEO &amp; Baisse de tension","POWER ISSUE",
AQ2034="Coupure ENEO &amp; Baisse de tension","POWER ISSUE",
AQ2034="Defaut GE &amp; POWER Cabinet","POWER ISSUE",
AQ2034="Sharing","POWER ISSUE",
AQ2034="Sites strategiques &amp; DataCenter","POWER ISSUE",
AQ2034="Exclu","Exclu",
AQ2034="SAT","TX ISSUE",
AQ2034="SPARE-ISSUE","SPARE-ISSUE",
AQ2034="Fiber CAmtel","TX ISSUE",
AQ2034="Fiber AOF","TX ISSUE",
AQ2034="Projet OCM (HUAWEI)","TRAVAUX-HUAWEI",
AQ2034="Projet OCM (NOKIA)","TRAVAUX -NOKIA",
AQ2034="ACCESS-ISSUE","ACCESS-ISSUE",
AQ2034="Projet OCM (ZTE, NOKIA, autres projets)","TRAVAUX OCM",
AQ2034="No root CAuse","No root cause",
AQ2034="ODU HS","TX ISSUE",
AQ2034="IP &amp; VLAN","TX ISSUE",
AQ2034="Warehouse HUAWEI","SPARE-ISSUE",
AQ2034="SPARE-HS","SPARE-ISSUE",
AQ2034="Power Telco","RAN ISSUE",AQ2034="no impacts","no impacts"
),"")</f>
        <v>No root cause</v>
      </c>
      <c r="AQ2034" s="127" t="s">
        <v>5344</v>
      </c>
      <c r="AR2034" s="48" t="str" cm="1">
        <f t="array" ref="AR2034">IFERROR(_xlfn.IFS(
AQ2034="MPR ISSUE","ACTIVE",
AQ2034="BSS Hardware Issue","ACTIVE",
AQ2034="Sites strategiques, MLL, Pylone, etc.","PASSIVE",
AQ2034="AKTIVCO DEFAUT GE &amp; POWER Cabinet","PASSIVE",
AQ2034="AKTIVCO Coupure ENEO &amp; Baisse de tension","PASSIVE",
AQ2034="Coupure ENEO &amp; Baisse de tension","PASSIVE",
AQ2034="Defaut GE &amp; POWER Cabinet","PASSIVE",
AQ2034="Sharing","PASSIVE",
AQ2034="Sites strategiques &amp; DataCenter","PASSIVE",
AQ2034="Exclu","Exclu",
AQ2034="SAT","ACTIVE",
AQ2034="SPARE-ISSUE","SPARE-ISSUE",
AQ2034="Fiber CAmtel","ACTIVE",
AQ2034="Fiber AOF","ACTIVE",
AQ2034="Projet OCM (HUAWEI)","PLANNED WORKS",
AQ2034="Projet OCM (NOKIA)","PLANNED WORKS",
AQ2034="ACCESS-ISSUE","ACCESS-ISSUE",
AQ2034="Projet OCM (ZTE, NOKIA, autres projets)","PLANNED WORKS",
AQ2034="No root CAuse","No root cause",
AQ2034="ODU HS","ACTIVE",
AQ2034="IP &amp; VLAN","ACTIVE",
AQ2034="Warehouse HUAWEI","SPARE-ISSUE",
AQ2034="SPARE-HS","SPARE-ISSUE",
AQ2034="Power Telco","ACTIVE", AQ2034="no impacts","no impacts"
),"")</f>
        <v>No root cause</v>
      </c>
      <c r="AS2034" s="92" t="s">
        <v>5537</v>
      </c>
      <c r="AT2034" s="98" t="s">
        <v>4196</v>
      </c>
      <c r="AV2034" s="17" t="s">
        <v>5537</v>
      </c>
      <c r="AW2034" s="7" t="s">
        <v>5537</v>
      </c>
      <c r="AX2034" s="6" t="s">
        <v>5537</v>
      </c>
      <c r="AY2034" s="7"/>
      <c r="AZ2034" s="3" t="s">
        <v>5537</v>
      </c>
      <c r="BA2034" s="18" t="s">
        <v>5537</v>
      </c>
      <c r="BB2034" s="18" t="s">
        <v>5537</v>
      </c>
      <c r="BC2034" s="18" t="s">
        <v>5537</v>
      </c>
      <c r="BD2034" s="18" t="s">
        <v>5537</v>
      </c>
      <c r="BE2034" s="18" t="s">
        <v>5537</v>
      </c>
      <c r="BF2034" s="18" t="s">
        <v>5537</v>
      </c>
      <c r="BG2034" s="18" t="s">
        <v>5537</v>
      </c>
      <c r="BH2034" s="18" t="s">
        <v>5537</v>
      </c>
      <c r="BI2034" s="18" t="s">
        <v>5537</v>
      </c>
      <c r="BJ2034" s="18" t="s">
        <v>5537</v>
      </c>
      <c r="BK2034" s="18" t="s">
        <v>5537</v>
      </c>
      <c r="BL2034" s="9" t="s">
        <v>5537</v>
      </c>
      <c r="BM2034" s="14" t="s">
        <v>5537</v>
      </c>
      <c r="BN2034" s="14" t="s">
        <v>5537</v>
      </c>
      <c r="BO2034" s="14" t="str">
        <f>_xlfn.XLOOKUP(B2034,'[4]cell downs 18042026 17h'!$B:$B,'[4]cell downs 18042026 17h'!$B:$B,"")</f>
        <v/>
      </c>
      <c r="BP2034" s="14" t="str">
        <f>_xlfn.XLOOKUP(B2034,'[5]Cells Huawei 19042026 15h'!$B:$B,'[5]Cells Huawei 19042026 15h'!$B:$B,"")</f>
        <v/>
      </c>
      <c r="BQ2034" s="9" t="str">
        <f>_xlfn.XLOOKUP(B2034,'[6]cells down 19042026 9H40'!$B:$B,'[6]cells down 19042026 9H40'!$B:$B,"")</f>
        <v/>
      </c>
      <c r="BR2034" s="9" t="s">
        <v>4196</v>
      </c>
      <c r="BS2034" s="9" t="s">
        <v>12</v>
      </c>
      <c r="BT2034" s="108"/>
    </row>
    <row r="2035" spans="1:72" s="9" customFormat="1" x14ac:dyDescent="0.35">
      <c r="A2035" s="1" t="s">
        <v>4197</v>
      </c>
      <c r="B2035" s="8" t="s">
        <v>4198</v>
      </c>
      <c r="C2035" s="3" t="str">
        <f>_xlfn.XLOOKUP(B2035,'[1]daily break down'!$D:$D,'[1]daily break down'!$E:$E,"")</f>
        <v>CENTRE</v>
      </c>
      <c r="D2035" s="1" t="s">
        <v>11</v>
      </c>
      <c r="E2035" s="1" t="s">
        <v>318</v>
      </c>
      <c r="F2035" s="3" t="s">
        <v>37</v>
      </c>
      <c r="G2035" s="1" t="s">
        <v>4197</v>
      </c>
      <c r="H2035" s="34" t="str">
        <f>_xlfn.XLOOKUP(B2035,[2]CALCULATION!$B:$B,[2]CALCULATION!$H:$H,"")</f>
        <v>ZTE</v>
      </c>
      <c r="I2035" s="28">
        <v>0</v>
      </c>
      <c r="J2035" s="28">
        <v>0</v>
      </c>
      <c r="K2035" s="28">
        <v>0</v>
      </c>
      <c r="L2035" s="28">
        <v>0</v>
      </c>
      <c r="M2035" s="28">
        <v>0</v>
      </c>
      <c r="N2035" s="28">
        <v>0</v>
      </c>
      <c r="O2035" s="28">
        <v>0</v>
      </c>
      <c r="P2035" s="28">
        <v>0</v>
      </c>
      <c r="Q2035" s="28">
        <v>0</v>
      </c>
      <c r="R2035" s="28">
        <v>0</v>
      </c>
      <c r="S2035" s="93">
        <v>0</v>
      </c>
      <c r="T2035" s="93">
        <f>_xlfn.XLOOKUP(B2035,'[3]Nur des jours'!$B:$B,'[3]Nur des jours'!$U:$U,"")</f>
        <v>0</v>
      </c>
      <c r="U2035" s="93">
        <v>0</v>
      </c>
      <c r="V2035" s="93">
        <v>0</v>
      </c>
      <c r="W2035" s="93">
        <v>0</v>
      </c>
      <c r="X2035" s="93">
        <v>0</v>
      </c>
      <c r="Y2035" s="93">
        <v>0</v>
      </c>
      <c r="Z2035" s="93">
        <v>0</v>
      </c>
      <c r="AA2035" s="93">
        <v>0</v>
      </c>
      <c r="AB2035" s="93">
        <v>0</v>
      </c>
      <c r="AC2035" s="93"/>
      <c r="AD2035" s="93">
        <v>0</v>
      </c>
      <c r="AE2035" s="93">
        <v>0</v>
      </c>
      <c r="AF2035" s="93">
        <v>0</v>
      </c>
      <c r="AG2035" s="93"/>
      <c r="AH2035" s="93">
        <v>0</v>
      </c>
      <c r="AI2035" s="93">
        <v>0</v>
      </c>
      <c r="AJ2035" s="93">
        <v>0</v>
      </c>
      <c r="AK2035" s="93">
        <v>0</v>
      </c>
      <c r="AL2035" s="93">
        <v>0</v>
      </c>
      <c r="AM2035" s="49" t="s">
        <v>5559</v>
      </c>
      <c r="AN2035" s="49"/>
      <c r="AO2035" s="48" t="str" cm="1">
        <f t="array" ref="AO2035">IFERROR(_xlfn.IFS(
AQ2035="MPR ISSUE","PDH",
AQ2035="BSS Hardware Issue","BSS",
AQ2035="Sites strategiques, MLL, Pylone, etc.","ENVTECH",
AQ2035="AKTIVCO DEFAUT GE &amp; POWER Cabinet","AKTIVCO",
AQ2035="AKTIVCO Coupure ENEO &amp; Baisse de tension","AKTIVCO GRID ONLY",
AQ2035="Coupure ENEO &amp; Baisse de tension","IHS GRID ONLY",
AQ2035="Defaut GE &amp; POWER Cabinet","IHS",
AQ2035="Sharing","Partners",
AQ2035="Sites strategiques &amp; DataCenter","SST &amp; DC",
AQ2035="Exclu","Exclu",
AQ2035="SAT","SAT",
AQ2035="SPARE-ISSUE","SPARE-ISSUE",
AQ2035="Fiber CAmtel","TRANS_FO_CAMTEL",
AQ2035="Fiber AOF","Fiber AOF",
AQ2035="Projet OCM (HUAWEI)","TRAVAUX-HUAWEI",
AQ2035="Projet OCM (NOKIA)","TRAVAUX-NOKIA",
AQ2035="ACCESS-ISSUE","ACCESS-ISSUE",
AQ2035="Projet OCM (ZTE, NOKIA, autres projets)","TRAVAUX OCM",
AQ2035="No root CAuse","No root cause",
AQ2035="ODU HS","PDH",
AQ2035="IP &amp; VLAN","PDH",
AQ2035="Warehouse HUAWEI","SPARE-ISSUE",
AQ2035="SPARE-HS","SPARE-ISSUE",
AQ2035="Power Telco","BSS",AQ2035="no impacts","no impacts"
),"")</f>
        <v>No root cause</v>
      </c>
      <c r="AP2035" s="48" t="str" cm="1">
        <f t="array" ref="AP2035">IFERROR(_xlfn.IFS(
AQ2035="MPR ISSUE","TX ISSUE",
AQ2035="BSS Hardware Issue","RAN ISSUE",
AQ2035="Sites strategiques, MLL, Pylone, etc.","ENVTECH",
AQ2035="AKTIVCO DEFAUT GE &amp; POWER Cabinet","POWER ISSUE",
AQ2035="AKTIVCO Coupure ENEO &amp; Baisse de tension","POWER ISSUE",
AQ2035="Coupure ENEO &amp; Baisse de tension","POWER ISSUE",
AQ2035="Defaut GE &amp; POWER Cabinet","POWER ISSUE",
AQ2035="Sharing","POWER ISSUE",
AQ2035="Sites strategiques &amp; DataCenter","POWER ISSUE",
AQ2035="Exclu","Exclu",
AQ2035="SAT","TX ISSUE",
AQ2035="SPARE-ISSUE","SPARE-ISSUE",
AQ2035="Fiber CAmtel","TX ISSUE",
AQ2035="Fiber AOF","TX ISSUE",
AQ2035="Projet OCM (HUAWEI)","TRAVAUX-HUAWEI",
AQ2035="Projet OCM (NOKIA)","TRAVAUX -NOKIA",
AQ2035="ACCESS-ISSUE","ACCESS-ISSUE",
AQ2035="Projet OCM (ZTE, NOKIA, autres projets)","TRAVAUX OCM",
AQ2035="No root CAuse","No root cause",
AQ2035="ODU HS","TX ISSUE",
AQ2035="IP &amp; VLAN","TX ISSUE",
AQ2035="Warehouse HUAWEI","SPARE-ISSUE",
AQ2035="SPARE-HS","SPARE-ISSUE",
AQ2035="Power Telco","RAN ISSUE",AQ2035="no impacts","no impacts"
),"")</f>
        <v>No root cause</v>
      </c>
      <c r="AQ2035" s="127" t="s">
        <v>5344</v>
      </c>
      <c r="AR2035" s="48" t="str" cm="1">
        <f t="array" ref="AR2035">IFERROR(_xlfn.IFS(
AQ2035="MPR ISSUE","ACTIVE",
AQ2035="BSS Hardware Issue","ACTIVE",
AQ2035="Sites strategiques, MLL, Pylone, etc.","PASSIVE",
AQ2035="AKTIVCO DEFAUT GE &amp; POWER Cabinet","PASSIVE",
AQ2035="AKTIVCO Coupure ENEO &amp; Baisse de tension","PASSIVE",
AQ2035="Coupure ENEO &amp; Baisse de tension","PASSIVE",
AQ2035="Defaut GE &amp; POWER Cabinet","PASSIVE",
AQ2035="Sharing","PASSIVE",
AQ2035="Sites strategiques &amp; DataCenter","PASSIVE",
AQ2035="Exclu","Exclu",
AQ2035="SAT","ACTIVE",
AQ2035="SPARE-ISSUE","SPARE-ISSUE",
AQ2035="Fiber CAmtel","ACTIVE",
AQ2035="Fiber AOF","ACTIVE",
AQ2035="Projet OCM (HUAWEI)","PLANNED WORKS",
AQ2035="Projet OCM (NOKIA)","PLANNED WORKS",
AQ2035="ACCESS-ISSUE","ACCESS-ISSUE",
AQ2035="Projet OCM (ZTE, NOKIA, autres projets)","PLANNED WORKS",
AQ2035="No root CAuse","No root cause",
AQ2035="ODU HS","ACTIVE",
AQ2035="IP &amp; VLAN","ACTIVE",
AQ2035="Warehouse HUAWEI","SPARE-ISSUE",
AQ2035="SPARE-HS","SPARE-ISSUE",
AQ2035="Power Telco","ACTIVE", AQ2035="no impacts","no impacts"
),"")</f>
        <v>No root cause</v>
      </c>
      <c r="AS2035" s="92" t="s">
        <v>5537</v>
      </c>
      <c r="AT2035" s="98" t="s">
        <v>4198</v>
      </c>
      <c r="AV2035" s="17" t="s">
        <v>5537</v>
      </c>
      <c r="AW2035" s="7" t="s">
        <v>5537</v>
      </c>
      <c r="AX2035" s="6" t="s">
        <v>5537</v>
      </c>
      <c r="AY2035" s="7"/>
      <c r="AZ2035" s="3" t="s">
        <v>5537</v>
      </c>
      <c r="BA2035" s="18" t="s">
        <v>5537</v>
      </c>
      <c r="BB2035" s="18" t="s">
        <v>5537</v>
      </c>
      <c r="BC2035" s="18" t="s">
        <v>5537</v>
      </c>
      <c r="BD2035" s="18" t="s">
        <v>5537</v>
      </c>
      <c r="BE2035" s="18" t="s">
        <v>5537</v>
      </c>
      <c r="BF2035" s="18" t="s">
        <v>5537</v>
      </c>
      <c r="BG2035" s="18" t="s">
        <v>5537</v>
      </c>
      <c r="BH2035" s="18" t="s">
        <v>5537</v>
      </c>
      <c r="BI2035" s="18" t="s">
        <v>5537</v>
      </c>
      <c r="BJ2035" s="18" t="s">
        <v>5537</v>
      </c>
      <c r="BK2035" s="18" t="s">
        <v>5537</v>
      </c>
      <c r="BL2035" s="9" t="s">
        <v>5537</v>
      </c>
      <c r="BM2035" s="14" t="s">
        <v>5537</v>
      </c>
      <c r="BN2035" s="14" t="s">
        <v>5537</v>
      </c>
      <c r="BO2035" s="14" t="str">
        <f>_xlfn.XLOOKUP(B2035,'[4]cell downs 18042026 17h'!$B:$B,'[4]cell downs 18042026 17h'!$B:$B,"")</f>
        <v/>
      </c>
      <c r="BP2035" s="14" t="str">
        <f>_xlfn.XLOOKUP(B2035,'[5]Cells Huawei 19042026 15h'!$B:$B,'[5]Cells Huawei 19042026 15h'!$B:$B,"")</f>
        <v/>
      </c>
      <c r="BQ2035" s="9" t="str">
        <f>_xlfn.XLOOKUP(B2035,'[6]cells down 19042026 9H40'!$B:$B,'[6]cells down 19042026 9H40'!$B:$B,"")</f>
        <v/>
      </c>
      <c r="BR2035" s="9" t="s">
        <v>4198</v>
      </c>
      <c r="BS2035" s="9" t="s">
        <v>12</v>
      </c>
      <c r="BT2035" s="108"/>
    </row>
    <row r="2036" spans="1:72" s="9" customFormat="1" x14ac:dyDescent="0.35">
      <c r="A2036" s="1" t="s">
        <v>4201</v>
      </c>
      <c r="B2036" s="8" t="s">
        <v>4202</v>
      </c>
      <c r="C2036" s="3" t="str">
        <f>_xlfn.XLOOKUP(B2036,'[1]daily break down'!$D:$D,'[1]daily break down'!$E:$E,"")</f>
        <v>OUEST</v>
      </c>
      <c r="D2036" s="1"/>
      <c r="E2036" s="1"/>
      <c r="F2036" s="3" t="s">
        <v>102</v>
      </c>
      <c r="G2036" s="1" t="s">
        <v>4203</v>
      </c>
      <c r="H2036" s="32" t="str">
        <f>_xlfn.XLOOKUP(B2036,[2]CALCULATION!$B:$B,[2]CALCULATION!$H:$H,"")</f>
        <v>HUAWEI</v>
      </c>
      <c r="I2036" s="28">
        <v>0</v>
      </c>
      <c r="J2036" s="28">
        <v>0</v>
      </c>
      <c r="K2036" s="28">
        <v>0</v>
      </c>
      <c r="L2036" s="28">
        <v>0</v>
      </c>
      <c r="M2036" s="28">
        <v>0</v>
      </c>
      <c r="N2036" s="28">
        <v>0</v>
      </c>
      <c r="O2036" s="28">
        <v>0</v>
      </c>
      <c r="P2036" s="28">
        <v>0</v>
      </c>
      <c r="Q2036" s="28">
        <v>0</v>
      </c>
      <c r="R2036" s="28">
        <v>0</v>
      </c>
      <c r="S2036" s="93">
        <v>0</v>
      </c>
      <c r="T2036" s="93">
        <f>_xlfn.XLOOKUP(B2036,'[3]Nur des jours'!$B:$B,'[3]Nur des jours'!$U:$U,"")</f>
        <v>0</v>
      </c>
      <c r="U2036" s="93">
        <v>0</v>
      </c>
      <c r="V2036" s="93">
        <v>0</v>
      </c>
      <c r="W2036" s="93">
        <v>0</v>
      </c>
      <c r="X2036" s="93">
        <v>0</v>
      </c>
      <c r="Y2036" s="93">
        <v>0</v>
      </c>
      <c r="Z2036" s="93">
        <v>0</v>
      </c>
      <c r="AA2036" s="93">
        <v>0</v>
      </c>
      <c r="AB2036" s="93">
        <v>0</v>
      </c>
      <c r="AC2036" s="93"/>
      <c r="AD2036" s="93">
        <v>0</v>
      </c>
      <c r="AE2036" s="93">
        <v>0</v>
      </c>
      <c r="AF2036" s="93">
        <v>0</v>
      </c>
      <c r="AG2036" s="93"/>
      <c r="AH2036" s="93">
        <v>0</v>
      </c>
      <c r="AI2036" s="93">
        <v>0</v>
      </c>
      <c r="AJ2036" s="93">
        <v>0</v>
      </c>
      <c r="AK2036" s="93">
        <v>0</v>
      </c>
      <c r="AL2036" s="93">
        <v>0</v>
      </c>
      <c r="AM2036" s="49" t="s">
        <v>5559</v>
      </c>
      <c r="AN2036" s="49"/>
      <c r="AO2036" s="48" t="str" cm="1">
        <f t="array" ref="AO2036">IFERROR(_xlfn.IFS(
AQ2036="MPR ISSUE","PDH",
AQ2036="BSS Hardware Issue","BSS",
AQ2036="Sites strategiques, MLL, Pylone, etc.","ENVTECH",
AQ2036="AKTIVCO DEFAUT GE &amp; POWER Cabinet","AKTIVCO",
AQ2036="AKTIVCO Coupure ENEO &amp; Baisse de tension","AKTIVCO GRID ONLY",
AQ2036="Coupure ENEO &amp; Baisse de tension","IHS GRID ONLY",
AQ2036="Defaut GE &amp; POWER Cabinet","IHS",
AQ2036="Sharing","Partners",
AQ2036="Sites strategiques &amp; DataCenter","SST &amp; DC",
AQ2036="Exclu","Exclu",
AQ2036="SAT","SAT",
AQ2036="SPARE-ISSUE","SPARE-ISSUE",
AQ2036="Fiber CAmtel","TRANS_FO_CAMTEL",
AQ2036="Fiber AOF","Fiber AOF",
AQ2036="Projet OCM (HUAWEI)","TRAVAUX-HUAWEI",
AQ2036="Projet OCM (NOKIA)","TRAVAUX-NOKIA",
AQ2036="ACCESS-ISSUE","ACCESS-ISSUE",
AQ2036="Projet OCM (ZTE, NOKIA, autres projets)","TRAVAUX OCM",
AQ2036="No root CAuse","No root cause",
AQ2036="ODU HS","PDH",
AQ2036="IP &amp; VLAN","PDH",
AQ2036="Warehouse HUAWEI","SPARE-ISSUE",
AQ2036="SPARE-HS","SPARE-ISSUE",
AQ2036="Power Telco","BSS",AQ2036="no impacts","no impacts"
),"")</f>
        <v>No root cause</v>
      </c>
      <c r="AP2036" s="48" t="str" cm="1">
        <f t="array" ref="AP2036">IFERROR(_xlfn.IFS(
AQ2036="MPR ISSUE","TX ISSUE",
AQ2036="BSS Hardware Issue","RAN ISSUE",
AQ2036="Sites strategiques, MLL, Pylone, etc.","ENVTECH",
AQ2036="AKTIVCO DEFAUT GE &amp; POWER Cabinet","POWER ISSUE",
AQ2036="AKTIVCO Coupure ENEO &amp; Baisse de tension","POWER ISSUE",
AQ2036="Coupure ENEO &amp; Baisse de tension","POWER ISSUE",
AQ2036="Defaut GE &amp; POWER Cabinet","POWER ISSUE",
AQ2036="Sharing","POWER ISSUE",
AQ2036="Sites strategiques &amp; DataCenter","POWER ISSUE",
AQ2036="Exclu","Exclu",
AQ2036="SAT","TX ISSUE",
AQ2036="SPARE-ISSUE","SPARE-ISSUE",
AQ2036="Fiber CAmtel","TX ISSUE",
AQ2036="Fiber AOF","TX ISSUE",
AQ2036="Projet OCM (HUAWEI)","TRAVAUX-HUAWEI",
AQ2036="Projet OCM (NOKIA)","TRAVAUX -NOKIA",
AQ2036="ACCESS-ISSUE","ACCESS-ISSUE",
AQ2036="Projet OCM (ZTE, NOKIA, autres projets)","TRAVAUX OCM",
AQ2036="No root CAuse","No root cause",
AQ2036="ODU HS","TX ISSUE",
AQ2036="IP &amp; VLAN","TX ISSUE",
AQ2036="Warehouse HUAWEI","SPARE-ISSUE",
AQ2036="SPARE-HS","SPARE-ISSUE",
AQ2036="Power Telco","RAN ISSUE",AQ2036="no impacts","no impacts"
),"")</f>
        <v>No root cause</v>
      </c>
      <c r="AQ2036" s="67" t="s">
        <v>5344</v>
      </c>
      <c r="AR2036" s="48" t="str" cm="1">
        <f t="array" ref="AR2036">IFERROR(_xlfn.IFS(
AQ2036="MPR ISSUE","ACTIVE",
AQ2036="BSS Hardware Issue","ACTIVE",
AQ2036="Sites strategiques, MLL, Pylone, etc.","PASSIVE",
AQ2036="AKTIVCO DEFAUT GE &amp; POWER Cabinet","PASSIVE",
AQ2036="AKTIVCO Coupure ENEO &amp; Baisse de tension","PASSIVE",
AQ2036="Coupure ENEO &amp; Baisse de tension","PASSIVE",
AQ2036="Defaut GE &amp; POWER Cabinet","PASSIVE",
AQ2036="Sharing","PASSIVE",
AQ2036="Sites strategiques &amp; DataCenter","PASSIVE",
AQ2036="Exclu","Exclu",
AQ2036="SAT","ACTIVE",
AQ2036="SPARE-ISSUE","SPARE-ISSUE",
AQ2036="Fiber CAmtel","ACTIVE",
AQ2036="Fiber AOF","ACTIVE",
AQ2036="Projet OCM (HUAWEI)","PLANNED WORKS",
AQ2036="Projet OCM (NOKIA)","PLANNED WORKS",
AQ2036="ACCESS-ISSUE","ACCESS-ISSUE",
AQ2036="Projet OCM (ZTE, NOKIA, autres projets)","PLANNED WORKS",
AQ2036="No root CAuse","No root cause",
AQ2036="ODU HS","ACTIVE",
AQ2036="IP &amp; VLAN","ACTIVE",
AQ2036="Warehouse HUAWEI","SPARE-ISSUE",
AQ2036="SPARE-HS","SPARE-ISSUE",
AQ2036="Power Telco","ACTIVE", AQ2036="no impacts","no impacts"
),"")</f>
        <v>No root cause</v>
      </c>
      <c r="AS2036" s="92" t="s">
        <v>5537</v>
      </c>
      <c r="AT2036" s="98" t="s">
        <v>4202</v>
      </c>
      <c r="AV2036" s="17" t="s">
        <v>5537</v>
      </c>
      <c r="AW2036" s="7" t="s">
        <v>5537</v>
      </c>
      <c r="AX2036" s="6" t="s">
        <v>5537</v>
      </c>
      <c r="AY2036" s="7"/>
      <c r="AZ2036" s="3" t="s">
        <v>5537</v>
      </c>
      <c r="BA2036" s="18" t="s">
        <v>5537</v>
      </c>
      <c r="BB2036" s="18" t="s">
        <v>5537</v>
      </c>
      <c r="BC2036" s="18" t="s">
        <v>5537</v>
      </c>
      <c r="BD2036" s="18" t="s">
        <v>5537</v>
      </c>
      <c r="BE2036" s="18" t="s">
        <v>5537</v>
      </c>
      <c r="BF2036" s="18" t="s">
        <v>5537</v>
      </c>
      <c r="BG2036" s="18" t="s">
        <v>5537</v>
      </c>
      <c r="BH2036" s="18" t="s">
        <v>5537</v>
      </c>
      <c r="BI2036" s="18" t="s">
        <v>5537</v>
      </c>
      <c r="BJ2036" s="18" t="s">
        <v>5537</v>
      </c>
      <c r="BK2036" s="18" t="s">
        <v>5537</v>
      </c>
      <c r="BL2036" s="9" t="s">
        <v>5537</v>
      </c>
      <c r="BM2036" s="14" t="s">
        <v>5537</v>
      </c>
      <c r="BN2036" s="14" t="s">
        <v>5537</v>
      </c>
      <c r="BO2036" s="14" t="str">
        <f>_xlfn.XLOOKUP(B2036,'[4]cell downs 18042026 17h'!$B:$B,'[4]cell downs 18042026 17h'!$B:$B,"")</f>
        <v/>
      </c>
      <c r="BP2036" s="14" t="str">
        <f>_xlfn.XLOOKUP(B2036,'[5]Cells Huawei 19042026 15h'!$B:$B,'[5]Cells Huawei 19042026 15h'!$B:$B,"")</f>
        <v/>
      </c>
      <c r="BQ2036" s="9" t="str">
        <f>_xlfn.XLOOKUP(B2036,'[6]cells down 19042026 9H40'!$B:$B,'[6]cells down 19042026 9H40'!$B:$B,"")</f>
        <v/>
      </c>
      <c r="BR2036" s="9" t="s">
        <v>5537</v>
      </c>
      <c r="BS2036" s="9" t="s">
        <v>594</v>
      </c>
      <c r="BT2036" s="108"/>
    </row>
    <row r="2037" spans="1:72" s="9" customFormat="1" x14ac:dyDescent="0.35">
      <c r="A2037" s="1" t="s">
        <v>4208</v>
      </c>
      <c r="B2037" s="8" t="s">
        <v>4209</v>
      </c>
      <c r="C2037" s="3" t="str">
        <f>_xlfn.XLOOKUP(B2037,'[1]daily break down'!$D:$D,'[1]daily break down'!$E:$E,"")</f>
        <v>CENTRE</v>
      </c>
      <c r="D2037" s="1" t="s">
        <v>11</v>
      </c>
      <c r="E2037" s="1" t="s">
        <v>154</v>
      </c>
      <c r="F2037" s="3" t="s">
        <v>37</v>
      </c>
      <c r="G2037" s="1" t="s">
        <v>4208</v>
      </c>
      <c r="H2037" s="34" t="str">
        <f>_xlfn.XLOOKUP(B2037,[2]CALCULATION!$B:$B,[2]CALCULATION!$H:$H,"")</f>
        <v>ZTE</v>
      </c>
      <c r="I2037" s="28">
        <v>0</v>
      </c>
      <c r="J2037" s="28">
        <v>0</v>
      </c>
      <c r="K2037" s="28">
        <v>0</v>
      </c>
      <c r="L2037" s="28">
        <v>0</v>
      </c>
      <c r="M2037" s="28">
        <v>0</v>
      </c>
      <c r="N2037" s="28">
        <v>0</v>
      </c>
      <c r="O2037" s="28">
        <v>0</v>
      </c>
      <c r="P2037" s="28">
        <v>0</v>
      </c>
      <c r="Q2037" s="28">
        <v>0</v>
      </c>
      <c r="R2037" s="28">
        <v>0</v>
      </c>
      <c r="S2037" s="93">
        <v>0</v>
      </c>
      <c r="T2037" s="93">
        <f>_xlfn.XLOOKUP(B2037,'[3]Nur des jours'!$B:$B,'[3]Nur des jours'!$U:$U,"")</f>
        <v>0</v>
      </c>
      <c r="U2037" s="93">
        <v>0</v>
      </c>
      <c r="V2037" s="93">
        <v>0</v>
      </c>
      <c r="W2037" s="93">
        <v>0</v>
      </c>
      <c r="X2037" s="93">
        <v>0</v>
      </c>
      <c r="Y2037" s="93">
        <v>0</v>
      </c>
      <c r="Z2037" s="93">
        <v>0</v>
      </c>
      <c r="AA2037" s="93">
        <v>0</v>
      </c>
      <c r="AB2037" s="93">
        <v>0</v>
      </c>
      <c r="AC2037" s="93"/>
      <c r="AD2037" s="93">
        <v>0</v>
      </c>
      <c r="AE2037" s="93">
        <v>0</v>
      </c>
      <c r="AF2037" s="93">
        <v>0</v>
      </c>
      <c r="AG2037" s="93"/>
      <c r="AH2037" s="93">
        <v>0</v>
      </c>
      <c r="AI2037" s="93">
        <v>0</v>
      </c>
      <c r="AJ2037" s="93">
        <v>0</v>
      </c>
      <c r="AK2037" s="93">
        <v>0</v>
      </c>
      <c r="AL2037" s="93">
        <v>0</v>
      </c>
      <c r="AM2037" s="49" t="s">
        <v>5559</v>
      </c>
      <c r="AN2037" s="49"/>
      <c r="AO2037" s="48" t="str" cm="1">
        <f t="array" ref="AO2037">IFERROR(_xlfn.IFS(
AQ2037="MPR ISSUE","PDH",
AQ2037="BSS Hardware Issue","BSS",
AQ2037="Sites strategiques, MLL, Pylone, etc.","ENVTECH",
AQ2037="AKTIVCO DEFAUT GE &amp; POWER Cabinet","AKTIVCO",
AQ2037="AKTIVCO Coupure ENEO &amp; Baisse de tension","AKTIVCO GRID ONLY",
AQ2037="Coupure ENEO &amp; Baisse de tension","IHS GRID ONLY",
AQ2037="Defaut GE &amp; POWER Cabinet","IHS",
AQ2037="Sharing","Partners",
AQ2037="Sites strategiques &amp; DataCenter","SST &amp; DC",
AQ2037="Exclu","Exclu",
AQ2037="SAT","SAT",
AQ2037="SPARE-ISSUE","SPARE-ISSUE",
AQ2037="Fiber CAmtel","TRANS_FO_CAMTEL",
AQ2037="Fiber AOF","Fiber AOF",
AQ2037="Projet OCM (HUAWEI)","TRAVAUX-HUAWEI",
AQ2037="Projet OCM (NOKIA)","TRAVAUX-NOKIA",
AQ2037="ACCESS-ISSUE","ACCESS-ISSUE",
AQ2037="Projet OCM (ZTE, NOKIA, autres projets)","TRAVAUX OCM",
AQ2037="No root CAuse","No root cause",
AQ2037="ODU HS","PDH",
AQ2037="IP &amp; VLAN","PDH",
AQ2037="Warehouse HUAWEI","SPARE-ISSUE",
AQ2037="SPARE-HS","SPARE-ISSUE",
AQ2037="Power Telco","BSS",AQ2037="no impacts","no impacts"
),"")</f>
        <v>No root cause</v>
      </c>
      <c r="AP2037" s="48" t="str" cm="1">
        <f t="array" ref="AP2037">IFERROR(_xlfn.IFS(
AQ2037="MPR ISSUE","TX ISSUE",
AQ2037="BSS Hardware Issue","RAN ISSUE",
AQ2037="Sites strategiques, MLL, Pylone, etc.","ENVTECH",
AQ2037="AKTIVCO DEFAUT GE &amp; POWER Cabinet","POWER ISSUE",
AQ2037="AKTIVCO Coupure ENEO &amp; Baisse de tension","POWER ISSUE",
AQ2037="Coupure ENEO &amp; Baisse de tension","POWER ISSUE",
AQ2037="Defaut GE &amp; POWER Cabinet","POWER ISSUE",
AQ2037="Sharing","POWER ISSUE",
AQ2037="Sites strategiques &amp; DataCenter","POWER ISSUE",
AQ2037="Exclu","Exclu",
AQ2037="SAT","TX ISSUE",
AQ2037="SPARE-ISSUE","SPARE-ISSUE",
AQ2037="Fiber CAmtel","TX ISSUE",
AQ2037="Fiber AOF","TX ISSUE",
AQ2037="Projet OCM (HUAWEI)","TRAVAUX-HUAWEI",
AQ2037="Projet OCM (NOKIA)","TRAVAUX -NOKIA",
AQ2037="ACCESS-ISSUE","ACCESS-ISSUE",
AQ2037="Projet OCM (ZTE, NOKIA, autres projets)","TRAVAUX OCM",
AQ2037="No root CAuse","No root cause",
AQ2037="ODU HS","TX ISSUE",
AQ2037="IP &amp; VLAN","TX ISSUE",
AQ2037="Warehouse HUAWEI","SPARE-ISSUE",
AQ2037="SPARE-HS","SPARE-ISSUE",
AQ2037="Power Telco","RAN ISSUE",AQ2037="no impacts","no impacts"
),"")</f>
        <v>No root cause</v>
      </c>
      <c r="AQ2037" s="127" t="s">
        <v>5344</v>
      </c>
      <c r="AR2037" s="48" t="str" cm="1">
        <f t="array" ref="AR2037">IFERROR(_xlfn.IFS(
AQ2037="MPR ISSUE","ACTIVE",
AQ2037="BSS Hardware Issue","ACTIVE",
AQ2037="Sites strategiques, MLL, Pylone, etc.","PASSIVE",
AQ2037="AKTIVCO DEFAUT GE &amp; POWER Cabinet","PASSIVE",
AQ2037="AKTIVCO Coupure ENEO &amp; Baisse de tension","PASSIVE",
AQ2037="Coupure ENEO &amp; Baisse de tension","PASSIVE",
AQ2037="Defaut GE &amp; POWER Cabinet","PASSIVE",
AQ2037="Sharing","PASSIVE",
AQ2037="Sites strategiques &amp; DataCenter","PASSIVE",
AQ2037="Exclu","Exclu",
AQ2037="SAT","ACTIVE",
AQ2037="SPARE-ISSUE","SPARE-ISSUE",
AQ2037="Fiber CAmtel","ACTIVE",
AQ2037="Fiber AOF","ACTIVE",
AQ2037="Projet OCM (HUAWEI)","PLANNED WORKS",
AQ2037="Projet OCM (NOKIA)","PLANNED WORKS",
AQ2037="ACCESS-ISSUE","ACCESS-ISSUE",
AQ2037="Projet OCM (ZTE, NOKIA, autres projets)","PLANNED WORKS",
AQ2037="No root CAuse","No root cause",
AQ2037="ODU HS","ACTIVE",
AQ2037="IP &amp; VLAN","ACTIVE",
AQ2037="Warehouse HUAWEI","SPARE-ISSUE",
AQ2037="SPARE-HS","SPARE-ISSUE",
AQ2037="Power Telco","ACTIVE", AQ2037="no impacts","no impacts"
),"")</f>
        <v>No root cause</v>
      </c>
      <c r="AS2037" s="92" t="s">
        <v>5537</v>
      </c>
      <c r="AT2037" s="98" t="s">
        <v>4209</v>
      </c>
      <c r="AV2037" s="17" t="s">
        <v>5537</v>
      </c>
      <c r="AW2037" s="7" t="s">
        <v>5537</v>
      </c>
      <c r="AX2037" s="6" t="s">
        <v>5537</v>
      </c>
      <c r="AY2037" s="7"/>
      <c r="AZ2037" s="3" t="s">
        <v>5537</v>
      </c>
      <c r="BA2037" s="18" t="s">
        <v>5537</v>
      </c>
      <c r="BB2037" s="18" t="s">
        <v>5537</v>
      </c>
      <c r="BC2037" s="18" t="s">
        <v>5537</v>
      </c>
      <c r="BD2037" s="18" t="s">
        <v>5537</v>
      </c>
      <c r="BE2037" s="18" t="s">
        <v>5537</v>
      </c>
      <c r="BF2037" s="18" t="s">
        <v>5537</v>
      </c>
      <c r="BG2037" s="18" t="s">
        <v>5537</v>
      </c>
      <c r="BH2037" s="18" t="s">
        <v>5537</v>
      </c>
      <c r="BI2037" s="18" t="s">
        <v>5537</v>
      </c>
      <c r="BJ2037" s="18" t="s">
        <v>5537</v>
      </c>
      <c r="BK2037" s="18" t="s">
        <v>5537</v>
      </c>
      <c r="BL2037" s="9" t="s">
        <v>5537</v>
      </c>
      <c r="BM2037" s="14" t="s">
        <v>5537</v>
      </c>
      <c r="BN2037" s="14" t="s">
        <v>5537</v>
      </c>
      <c r="BO2037" s="14" t="str">
        <f>_xlfn.XLOOKUP(B2037,'[4]cell downs 18042026 17h'!$B:$B,'[4]cell downs 18042026 17h'!$B:$B,"")</f>
        <v/>
      </c>
      <c r="BP2037" s="14" t="str">
        <f>_xlfn.XLOOKUP(B2037,'[5]Cells Huawei 19042026 15h'!$B:$B,'[5]Cells Huawei 19042026 15h'!$B:$B,"")</f>
        <v/>
      </c>
      <c r="BQ2037" s="9" t="str">
        <f>_xlfn.XLOOKUP(B2037,'[6]cells down 19042026 9H40'!$B:$B,'[6]cells down 19042026 9H40'!$B:$B,"")</f>
        <v/>
      </c>
      <c r="BR2037" s="9" t="s">
        <v>4209</v>
      </c>
      <c r="BS2037" s="9" t="s">
        <v>12</v>
      </c>
      <c r="BT2037" s="108"/>
    </row>
    <row r="2038" spans="1:72" s="9" customFormat="1" x14ac:dyDescent="0.35">
      <c r="A2038" s="1" t="s">
        <v>4239</v>
      </c>
      <c r="B2038" s="8" t="s">
        <v>4240</v>
      </c>
      <c r="C2038" s="3" t="str">
        <f>_xlfn.XLOOKUP(B2038,'[1]daily break down'!$D:$D,'[1]daily break down'!$E:$E,"")</f>
        <v>CENTRE</v>
      </c>
      <c r="D2038" s="1" t="s">
        <v>11</v>
      </c>
      <c r="E2038" s="1" t="s">
        <v>12</v>
      </c>
      <c r="F2038" s="3" t="s">
        <v>37</v>
      </c>
      <c r="G2038" s="1" t="s">
        <v>4239</v>
      </c>
      <c r="H2038" s="34" t="str">
        <f>_xlfn.XLOOKUP(B2038,[2]CALCULATION!$B:$B,[2]CALCULATION!$H:$H,"")</f>
        <v>ZTE</v>
      </c>
      <c r="I2038" s="28">
        <v>0</v>
      </c>
      <c r="J2038" s="28">
        <v>0</v>
      </c>
      <c r="K2038" s="28">
        <v>0</v>
      </c>
      <c r="L2038" s="28">
        <v>0</v>
      </c>
      <c r="M2038" s="28">
        <v>0</v>
      </c>
      <c r="N2038" s="28">
        <v>0</v>
      </c>
      <c r="O2038" s="28">
        <v>0</v>
      </c>
      <c r="P2038" s="28">
        <v>0</v>
      </c>
      <c r="Q2038" s="28">
        <v>0</v>
      </c>
      <c r="R2038" s="28">
        <v>0</v>
      </c>
      <c r="S2038" s="93">
        <v>0</v>
      </c>
      <c r="T2038" s="93">
        <f>_xlfn.XLOOKUP(B2038,'[3]Nur des jours'!$B:$B,'[3]Nur des jours'!$U:$U,"")</f>
        <v>0</v>
      </c>
      <c r="U2038" s="93">
        <v>0</v>
      </c>
      <c r="V2038" s="93">
        <v>0</v>
      </c>
      <c r="W2038" s="93">
        <v>0</v>
      </c>
      <c r="X2038" s="93">
        <v>0</v>
      </c>
      <c r="Y2038" s="93">
        <v>0</v>
      </c>
      <c r="Z2038" s="93">
        <v>0</v>
      </c>
      <c r="AA2038" s="93">
        <v>0</v>
      </c>
      <c r="AB2038" s="93">
        <v>0</v>
      </c>
      <c r="AC2038" s="93"/>
      <c r="AD2038" s="93">
        <v>0</v>
      </c>
      <c r="AE2038" s="93">
        <v>0</v>
      </c>
      <c r="AF2038" s="93">
        <v>0</v>
      </c>
      <c r="AG2038" s="93"/>
      <c r="AH2038" s="93">
        <v>0</v>
      </c>
      <c r="AI2038" s="93">
        <v>0</v>
      </c>
      <c r="AJ2038" s="93">
        <v>0</v>
      </c>
      <c r="AK2038" s="93">
        <v>0</v>
      </c>
      <c r="AL2038" s="93">
        <v>0</v>
      </c>
      <c r="AM2038" s="49" t="s">
        <v>5559</v>
      </c>
      <c r="AN2038" s="49"/>
      <c r="AO2038" s="48" t="str" cm="1">
        <f t="array" ref="AO2038">IFERROR(_xlfn.IFS(
AQ2038="MPR ISSUE","PDH",
AQ2038="BSS Hardware Issue","BSS",
AQ2038="Sites strategiques, MLL, Pylone, etc.","ENVTECH",
AQ2038="AKTIVCO DEFAUT GE &amp; POWER Cabinet","AKTIVCO",
AQ2038="AKTIVCO Coupure ENEO &amp; Baisse de tension","AKTIVCO GRID ONLY",
AQ2038="Coupure ENEO &amp; Baisse de tension","IHS GRID ONLY",
AQ2038="Defaut GE &amp; POWER Cabinet","IHS",
AQ2038="Sharing","Partners",
AQ2038="Sites strategiques &amp; DataCenter","SST &amp; DC",
AQ2038="Exclu","Exclu",
AQ2038="SAT","SAT",
AQ2038="SPARE-ISSUE","SPARE-ISSUE",
AQ2038="Fiber CAmtel","TRANS_FO_CAMTEL",
AQ2038="Fiber AOF","Fiber AOF",
AQ2038="Projet OCM (HUAWEI)","TRAVAUX-HUAWEI",
AQ2038="Projet OCM (NOKIA)","TRAVAUX-NOKIA",
AQ2038="ACCESS-ISSUE","ACCESS-ISSUE",
AQ2038="Projet OCM (ZTE, NOKIA, autres projets)","TRAVAUX OCM",
AQ2038="No root CAuse","No root cause",
AQ2038="ODU HS","PDH",
AQ2038="IP &amp; VLAN","PDH",
AQ2038="Warehouse HUAWEI","SPARE-ISSUE",
AQ2038="SPARE-HS","SPARE-ISSUE",
AQ2038="Power Telco","BSS",AQ2038="no impacts","no impacts"
),"")</f>
        <v>No root cause</v>
      </c>
      <c r="AP2038" s="48" t="str" cm="1">
        <f t="array" ref="AP2038">IFERROR(_xlfn.IFS(
AQ2038="MPR ISSUE","TX ISSUE",
AQ2038="BSS Hardware Issue","RAN ISSUE",
AQ2038="Sites strategiques, MLL, Pylone, etc.","ENVTECH",
AQ2038="AKTIVCO DEFAUT GE &amp; POWER Cabinet","POWER ISSUE",
AQ2038="AKTIVCO Coupure ENEO &amp; Baisse de tension","POWER ISSUE",
AQ2038="Coupure ENEO &amp; Baisse de tension","POWER ISSUE",
AQ2038="Defaut GE &amp; POWER Cabinet","POWER ISSUE",
AQ2038="Sharing","POWER ISSUE",
AQ2038="Sites strategiques &amp; DataCenter","POWER ISSUE",
AQ2038="Exclu","Exclu",
AQ2038="SAT","TX ISSUE",
AQ2038="SPARE-ISSUE","SPARE-ISSUE",
AQ2038="Fiber CAmtel","TX ISSUE",
AQ2038="Fiber AOF","TX ISSUE",
AQ2038="Projet OCM (HUAWEI)","TRAVAUX-HUAWEI",
AQ2038="Projet OCM (NOKIA)","TRAVAUX -NOKIA",
AQ2038="ACCESS-ISSUE","ACCESS-ISSUE",
AQ2038="Projet OCM (ZTE, NOKIA, autres projets)","TRAVAUX OCM",
AQ2038="No root CAuse","No root cause",
AQ2038="ODU HS","TX ISSUE",
AQ2038="IP &amp; VLAN","TX ISSUE",
AQ2038="Warehouse HUAWEI","SPARE-ISSUE",
AQ2038="SPARE-HS","SPARE-ISSUE",
AQ2038="Power Telco","RAN ISSUE",AQ2038="no impacts","no impacts"
),"")</f>
        <v>No root cause</v>
      </c>
      <c r="AQ2038" s="127" t="s">
        <v>5344</v>
      </c>
      <c r="AR2038" s="48" t="str" cm="1">
        <f t="array" ref="AR2038">IFERROR(_xlfn.IFS(
AQ2038="MPR ISSUE","ACTIVE",
AQ2038="BSS Hardware Issue","ACTIVE",
AQ2038="Sites strategiques, MLL, Pylone, etc.","PASSIVE",
AQ2038="AKTIVCO DEFAUT GE &amp; POWER Cabinet","PASSIVE",
AQ2038="AKTIVCO Coupure ENEO &amp; Baisse de tension","PASSIVE",
AQ2038="Coupure ENEO &amp; Baisse de tension","PASSIVE",
AQ2038="Defaut GE &amp; POWER Cabinet","PASSIVE",
AQ2038="Sharing","PASSIVE",
AQ2038="Sites strategiques &amp; DataCenter","PASSIVE",
AQ2038="Exclu","Exclu",
AQ2038="SAT","ACTIVE",
AQ2038="SPARE-ISSUE","SPARE-ISSUE",
AQ2038="Fiber CAmtel","ACTIVE",
AQ2038="Fiber AOF","ACTIVE",
AQ2038="Projet OCM (HUAWEI)","PLANNED WORKS",
AQ2038="Projet OCM (NOKIA)","PLANNED WORKS",
AQ2038="ACCESS-ISSUE","ACCESS-ISSUE",
AQ2038="Projet OCM (ZTE, NOKIA, autres projets)","PLANNED WORKS",
AQ2038="No root CAuse","No root cause",
AQ2038="ODU HS","ACTIVE",
AQ2038="IP &amp; VLAN","ACTIVE",
AQ2038="Warehouse HUAWEI","SPARE-ISSUE",
AQ2038="SPARE-HS","SPARE-ISSUE",
AQ2038="Power Telco","ACTIVE", AQ2038="no impacts","no impacts"
),"")</f>
        <v>No root cause</v>
      </c>
      <c r="AS2038" s="92" t="s">
        <v>5537</v>
      </c>
      <c r="AT2038" s="98" t="s">
        <v>4240</v>
      </c>
      <c r="AU2038" s="96"/>
      <c r="AV2038" s="17" t="s">
        <v>5537</v>
      </c>
      <c r="AW2038" s="7" t="s">
        <v>5537</v>
      </c>
      <c r="AX2038" s="6" t="s">
        <v>5537</v>
      </c>
      <c r="AY2038" s="7"/>
      <c r="AZ2038" s="3" t="s">
        <v>5537</v>
      </c>
      <c r="BA2038" s="18" t="s">
        <v>5537</v>
      </c>
      <c r="BB2038" s="18" t="s">
        <v>5537</v>
      </c>
      <c r="BC2038" s="18" t="s">
        <v>5537</v>
      </c>
      <c r="BD2038" s="18" t="s">
        <v>5537</v>
      </c>
      <c r="BE2038" s="18" t="s">
        <v>5537</v>
      </c>
      <c r="BF2038" s="18" t="s">
        <v>5537</v>
      </c>
      <c r="BG2038" s="18" t="s">
        <v>5537</v>
      </c>
      <c r="BH2038" s="18" t="s">
        <v>5537</v>
      </c>
      <c r="BI2038" s="18" t="s">
        <v>5537</v>
      </c>
      <c r="BJ2038" s="18" t="s">
        <v>5537</v>
      </c>
      <c r="BK2038" s="18" t="s">
        <v>5537</v>
      </c>
      <c r="BL2038" s="9" t="s">
        <v>5537</v>
      </c>
      <c r="BM2038" s="14" t="s">
        <v>5537</v>
      </c>
      <c r="BN2038" s="14" t="s">
        <v>5537</v>
      </c>
      <c r="BO2038" s="14" t="str">
        <f>_xlfn.XLOOKUP(B2038,'[4]cell downs 18042026 17h'!$B:$B,'[4]cell downs 18042026 17h'!$B:$B,"")</f>
        <v/>
      </c>
      <c r="BP2038" s="14" t="str">
        <f>_xlfn.XLOOKUP(B2038,'[5]Cells Huawei 19042026 15h'!$B:$B,'[5]Cells Huawei 19042026 15h'!$B:$B,"")</f>
        <v/>
      </c>
      <c r="BQ2038" s="9" t="str">
        <f>_xlfn.XLOOKUP(B2038,'[6]cells down 19042026 9H40'!$B:$B,'[6]cells down 19042026 9H40'!$B:$B,"")</f>
        <v/>
      </c>
      <c r="BR2038" s="9" t="s">
        <v>4240</v>
      </c>
      <c r="BS2038" s="9" t="s">
        <v>5537</v>
      </c>
      <c r="BT2038" s="108"/>
    </row>
    <row r="2039" spans="1:72" s="9" customFormat="1" x14ac:dyDescent="0.35">
      <c r="A2039" s="1" t="s">
        <v>4241</v>
      </c>
      <c r="B2039" s="8" t="s">
        <v>4242</v>
      </c>
      <c r="C2039" s="3" t="str">
        <f>_xlfn.XLOOKUP(B2039,'[1]daily break down'!$D:$D,'[1]daily break down'!$E:$E,"")</f>
        <v>OUEST</v>
      </c>
      <c r="D2039" s="1" t="s">
        <v>21</v>
      </c>
      <c r="E2039" s="1" t="s">
        <v>563</v>
      </c>
      <c r="F2039" s="3" t="s">
        <v>102</v>
      </c>
      <c r="G2039" s="1" t="s">
        <v>4243</v>
      </c>
      <c r="H2039" s="32" t="str">
        <f>_xlfn.XLOOKUP(B2039,[2]CALCULATION!$B:$B,[2]CALCULATION!$H:$H,"")</f>
        <v>HUAWEI</v>
      </c>
      <c r="I2039" s="28">
        <v>0</v>
      </c>
      <c r="J2039" s="28">
        <v>0</v>
      </c>
      <c r="K2039" s="28">
        <v>0</v>
      </c>
      <c r="L2039" s="28">
        <v>0</v>
      </c>
      <c r="M2039" s="28">
        <v>0</v>
      </c>
      <c r="N2039" s="28">
        <v>0</v>
      </c>
      <c r="O2039" s="28">
        <v>0</v>
      </c>
      <c r="P2039" s="28">
        <v>0</v>
      </c>
      <c r="Q2039" s="28">
        <v>0</v>
      </c>
      <c r="R2039" s="28">
        <v>0</v>
      </c>
      <c r="S2039" s="93">
        <v>0</v>
      </c>
      <c r="T2039" s="93">
        <f>_xlfn.XLOOKUP(B2039,'[3]Nur des jours'!$B:$B,'[3]Nur des jours'!$U:$U,"")</f>
        <v>0</v>
      </c>
      <c r="U2039" s="93">
        <v>0</v>
      </c>
      <c r="V2039" s="93">
        <v>0</v>
      </c>
      <c r="W2039" s="93">
        <v>0</v>
      </c>
      <c r="X2039" s="93">
        <v>0</v>
      </c>
      <c r="Y2039" s="93">
        <v>0</v>
      </c>
      <c r="Z2039" s="93">
        <v>0</v>
      </c>
      <c r="AA2039" s="93">
        <v>0</v>
      </c>
      <c r="AB2039" s="93">
        <v>0</v>
      </c>
      <c r="AC2039" s="93"/>
      <c r="AD2039" s="93">
        <v>0</v>
      </c>
      <c r="AE2039" s="93">
        <v>0</v>
      </c>
      <c r="AF2039" s="93">
        <v>0</v>
      </c>
      <c r="AG2039" s="93"/>
      <c r="AH2039" s="93">
        <v>0</v>
      </c>
      <c r="AI2039" s="93">
        <v>0</v>
      </c>
      <c r="AJ2039" s="93">
        <v>0</v>
      </c>
      <c r="AK2039" s="93">
        <v>0</v>
      </c>
      <c r="AL2039" s="93">
        <v>0</v>
      </c>
      <c r="AM2039" s="49" t="s">
        <v>5559</v>
      </c>
      <c r="AN2039" s="49"/>
      <c r="AO2039" s="48" t="str" cm="1">
        <f t="array" ref="AO2039">IFERROR(_xlfn.IFS(
AQ2039="MPR ISSUE","PDH",
AQ2039="BSS Hardware Issue","BSS",
AQ2039="Sites strategiques, MLL, Pylone, etc.","ENVTECH",
AQ2039="AKTIVCO DEFAUT GE &amp; POWER Cabinet","AKTIVCO",
AQ2039="AKTIVCO Coupure ENEO &amp; Baisse de tension","AKTIVCO GRID ONLY",
AQ2039="Coupure ENEO &amp; Baisse de tension","IHS GRID ONLY",
AQ2039="Defaut GE &amp; POWER Cabinet","IHS",
AQ2039="Sharing","Partners",
AQ2039="Sites strategiques &amp; DataCenter","SST &amp; DC",
AQ2039="Exclu","Exclu",
AQ2039="SAT","SAT",
AQ2039="SPARE-ISSUE","SPARE-ISSUE",
AQ2039="Fiber CAmtel","TRANS_FO_CAMTEL",
AQ2039="Fiber AOF","Fiber AOF",
AQ2039="Projet OCM (HUAWEI)","TRAVAUX-HUAWEI",
AQ2039="Projet OCM (NOKIA)","TRAVAUX-NOKIA",
AQ2039="ACCESS-ISSUE","ACCESS-ISSUE",
AQ2039="Projet OCM (ZTE, NOKIA, autres projets)","TRAVAUX OCM",
AQ2039="No root CAuse","No root cause",
AQ2039="ODU HS","PDH",
AQ2039="IP &amp; VLAN","PDH",
AQ2039="Warehouse HUAWEI","SPARE-ISSUE",
AQ2039="SPARE-HS","SPARE-ISSUE",
AQ2039="Power Telco","BSS",AQ2039="no impacts","no impacts"
),"")</f>
        <v>No root cause</v>
      </c>
      <c r="AP2039" s="48" t="str" cm="1">
        <f t="array" ref="AP2039">IFERROR(_xlfn.IFS(
AQ2039="MPR ISSUE","TX ISSUE",
AQ2039="BSS Hardware Issue","RAN ISSUE",
AQ2039="Sites strategiques, MLL, Pylone, etc.","ENVTECH",
AQ2039="AKTIVCO DEFAUT GE &amp; POWER Cabinet","POWER ISSUE",
AQ2039="AKTIVCO Coupure ENEO &amp; Baisse de tension","POWER ISSUE",
AQ2039="Coupure ENEO &amp; Baisse de tension","POWER ISSUE",
AQ2039="Defaut GE &amp; POWER Cabinet","POWER ISSUE",
AQ2039="Sharing","POWER ISSUE",
AQ2039="Sites strategiques &amp; DataCenter","POWER ISSUE",
AQ2039="Exclu","Exclu",
AQ2039="SAT","TX ISSUE",
AQ2039="SPARE-ISSUE","SPARE-ISSUE",
AQ2039="Fiber CAmtel","TX ISSUE",
AQ2039="Fiber AOF","TX ISSUE",
AQ2039="Projet OCM (HUAWEI)","TRAVAUX-HUAWEI",
AQ2039="Projet OCM (NOKIA)","TRAVAUX -NOKIA",
AQ2039="ACCESS-ISSUE","ACCESS-ISSUE",
AQ2039="Projet OCM (ZTE, NOKIA, autres projets)","TRAVAUX OCM",
AQ2039="No root CAuse","No root cause",
AQ2039="ODU HS","TX ISSUE",
AQ2039="IP &amp; VLAN","TX ISSUE",
AQ2039="Warehouse HUAWEI","SPARE-ISSUE",
AQ2039="SPARE-HS","SPARE-ISSUE",
AQ2039="Power Telco","RAN ISSUE",AQ2039="no impacts","no impacts"
),"")</f>
        <v>No root cause</v>
      </c>
      <c r="AQ2039" s="67" t="s">
        <v>5344</v>
      </c>
      <c r="AR2039" s="48" t="str" cm="1">
        <f t="array" ref="AR2039">IFERROR(_xlfn.IFS(
AQ2039="MPR ISSUE","ACTIVE",
AQ2039="BSS Hardware Issue","ACTIVE",
AQ2039="Sites strategiques, MLL, Pylone, etc.","PASSIVE",
AQ2039="AKTIVCO DEFAUT GE &amp; POWER Cabinet","PASSIVE",
AQ2039="AKTIVCO Coupure ENEO &amp; Baisse de tension","PASSIVE",
AQ2039="Coupure ENEO &amp; Baisse de tension","PASSIVE",
AQ2039="Defaut GE &amp; POWER Cabinet","PASSIVE",
AQ2039="Sharing","PASSIVE",
AQ2039="Sites strategiques &amp; DataCenter","PASSIVE",
AQ2039="Exclu","Exclu",
AQ2039="SAT","ACTIVE",
AQ2039="SPARE-ISSUE","SPARE-ISSUE",
AQ2039="Fiber CAmtel","ACTIVE",
AQ2039="Fiber AOF","ACTIVE",
AQ2039="Projet OCM (HUAWEI)","PLANNED WORKS",
AQ2039="Projet OCM (NOKIA)","PLANNED WORKS",
AQ2039="ACCESS-ISSUE","ACCESS-ISSUE",
AQ2039="Projet OCM (ZTE, NOKIA, autres projets)","PLANNED WORKS",
AQ2039="No root CAuse","No root cause",
AQ2039="ODU HS","ACTIVE",
AQ2039="IP &amp; VLAN","ACTIVE",
AQ2039="Warehouse HUAWEI","SPARE-ISSUE",
AQ2039="SPARE-HS","SPARE-ISSUE",
AQ2039="Power Telco","ACTIVE", AQ2039="no impacts","no impacts"
),"")</f>
        <v>No root cause</v>
      </c>
      <c r="AS2039" s="92" t="s">
        <v>5537</v>
      </c>
      <c r="AT2039" s="98" t="s">
        <v>4242</v>
      </c>
      <c r="AV2039" s="17" t="s">
        <v>5537</v>
      </c>
      <c r="AW2039" s="7" t="s">
        <v>5537</v>
      </c>
      <c r="AX2039" s="6" t="s">
        <v>5537</v>
      </c>
      <c r="AY2039" s="7"/>
      <c r="AZ2039" s="3" t="s">
        <v>5537</v>
      </c>
      <c r="BA2039" s="18" t="s">
        <v>5537</v>
      </c>
      <c r="BB2039" s="18" t="s">
        <v>5537</v>
      </c>
      <c r="BC2039" s="18" t="s">
        <v>5537</v>
      </c>
      <c r="BD2039" s="18" t="s">
        <v>5537</v>
      </c>
      <c r="BE2039" s="18" t="s">
        <v>5537</v>
      </c>
      <c r="BF2039" s="18" t="s">
        <v>5537</v>
      </c>
      <c r="BG2039" s="18" t="s">
        <v>5537</v>
      </c>
      <c r="BH2039" s="18" t="s">
        <v>5537</v>
      </c>
      <c r="BI2039" s="18" t="s">
        <v>5537</v>
      </c>
      <c r="BJ2039" s="18" t="s">
        <v>5537</v>
      </c>
      <c r="BK2039" s="18" t="s">
        <v>5537</v>
      </c>
      <c r="BL2039" s="9" t="s">
        <v>5537</v>
      </c>
      <c r="BM2039" s="14" t="s">
        <v>5537</v>
      </c>
      <c r="BN2039" s="14" t="s">
        <v>5537</v>
      </c>
      <c r="BO2039" s="14" t="str">
        <f>_xlfn.XLOOKUP(B2039,'[4]cell downs 18042026 17h'!$B:$B,'[4]cell downs 18042026 17h'!$B:$B,"")</f>
        <v/>
      </c>
      <c r="BP2039" s="14" t="str">
        <f>_xlfn.XLOOKUP(B2039,'[5]Cells Huawei 19042026 15h'!$B:$B,'[5]Cells Huawei 19042026 15h'!$B:$B,"")</f>
        <v/>
      </c>
      <c r="BQ2039" s="9" t="str">
        <f>_xlfn.XLOOKUP(B2039,'[6]cells down 19042026 9H40'!$B:$B,'[6]cells down 19042026 9H40'!$B:$B,"")</f>
        <v/>
      </c>
      <c r="BR2039" s="9" t="s">
        <v>5537</v>
      </c>
      <c r="BS2039" s="9" t="s">
        <v>12</v>
      </c>
      <c r="BT2039" s="108"/>
    </row>
    <row r="2040" spans="1:72" s="9" customFormat="1" x14ac:dyDescent="0.35">
      <c r="A2040" s="1" t="s">
        <v>4257</v>
      </c>
      <c r="B2040" s="8" t="s">
        <v>4258</v>
      </c>
      <c r="C2040" s="3" t="str">
        <f>_xlfn.XLOOKUP(B2040,'[1]daily break down'!$D:$D,'[1]daily break down'!$E:$E,"")</f>
        <v>OUEST</v>
      </c>
      <c r="D2040" s="1" t="s">
        <v>21</v>
      </c>
      <c r="E2040" s="1" t="s">
        <v>122</v>
      </c>
      <c r="F2040" s="3" t="s">
        <v>102</v>
      </c>
      <c r="G2040" s="1" t="s">
        <v>4257</v>
      </c>
      <c r="H2040" s="32" t="str">
        <f>_xlfn.XLOOKUP(B2040,[2]CALCULATION!$B:$B,[2]CALCULATION!$H:$H,"")</f>
        <v>HUAWEI</v>
      </c>
      <c r="I2040" s="28">
        <v>0</v>
      </c>
      <c r="J2040" s="28">
        <v>0</v>
      </c>
      <c r="K2040" s="28">
        <v>0</v>
      </c>
      <c r="L2040" s="28">
        <v>0</v>
      </c>
      <c r="M2040" s="28">
        <v>0</v>
      </c>
      <c r="N2040" s="28">
        <v>0</v>
      </c>
      <c r="O2040" s="28">
        <v>0</v>
      </c>
      <c r="P2040" s="28">
        <v>0</v>
      </c>
      <c r="Q2040" s="28">
        <v>0</v>
      </c>
      <c r="R2040" s="28">
        <v>0</v>
      </c>
      <c r="S2040" s="93">
        <v>0</v>
      </c>
      <c r="T2040" s="93">
        <f>_xlfn.XLOOKUP(B2040,'[3]Nur des jours'!$B:$B,'[3]Nur des jours'!$U:$U,"")</f>
        <v>0</v>
      </c>
      <c r="U2040" s="93">
        <v>0</v>
      </c>
      <c r="V2040" s="93">
        <v>0</v>
      </c>
      <c r="W2040" s="93">
        <v>0</v>
      </c>
      <c r="X2040" s="93">
        <v>0</v>
      </c>
      <c r="Y2040" s="93">
        <v>0</v>
      </c>
      <c r="Z2040" s="93">
        <v>0</v>
      </c>
      <c r="AA2040" s="93">
        <v>0</v>
      </c>
      <c r="AB2040" s="93">
        <v>0</v>
      </c>
      <c r="AC2040" s="93"/>
      <c r="AD2040" s="93">
        <v>0</v>
      </c>
      <c r="AE2040" s="93">
        <v>0</v>
      </c>
      <c r="AF2040" s="93">
        <v>0</v>
      </c>
      <c r="AG2040" s="93"/>
      <c r="AH2040" s="93">
        <v>0</v>
      </c>
      <c r="AI2040" s="93">
        <v>0</v>
      </c>
      <c r="AJ2040" s="93">
        <v>0</v>
      </c>
      <c r="AK2040" s="93">
        <v>0</v>
      </c>
      <c r="AL2040" s="93">
        <v>0</v>
      </c>
      <c r="AM2040" s="49" t="s">
        <v>5559</v>
      </c>
      <c r="AN2040" s="49"/>
      <c r="AO2040" s="48" t="str" cm="1">
        <f t="array" ref="AO2040">IFERROR(_xlfn.IFS(
AQ2040="MPR ISSUE","PDH",
AQ2040="BSS Hardware Issue","BSS",
AQ2040="Sites strategiques, MLL, Pylone, etc.","ENVTECH",
AQ2040="AKTIVCO DEFAUT GE &amp; POWER Cabinet","AKTIVCO",
AQ2040="AKTIVCO Coupure ENEO &amp; Baisse de tension","AKTIVCO GRID ONLY",
AQ2040="Coupure ENEO &amp; Baisse de tension","IHS GRID ONLY",
AQ2040="Defaut GE &amp; POWER Cabinet","IHS",
AQ2040="Sharing","Partners",
AQ2040="Sites strategiques &amp; DataCenter","SST &amp; DC",
AQ2040="Exclu","Exclu",
AQ2040="SAT","SAT",
AQ2040="SPARE-ISSUE","SPARE-ISSUE",
AQ2040="Fiber CAmtel","TRANS_FO_CAMTEL",
AQ2040="Fiber AOF","Fiber AOF",
AQ2040="Projet OCM (HUAWEI)","TRAVAUX-HUAWEI",
AQ2040="Projet OCM (NOKIA)","TRAVAUX-NOKIA",
AQ2040="ACCESS-ISSUE","ACCESS-ISSUE",
AQ2040="Projet OCM (ZTE, NOKIA, autres projets)","TRAVAUX OCM",
AQ2040="No root CAuse","No root cause",
AQ2040="ODU HS","PDH",
AQ2040="IP &amp; VLAN","PDH",
AQ2040="Warehouse HUAWEI","SPARE-ISSUE",
AQ2040="SPARE-HS","SPARE-ISSUE",
AQ2040="Power Telco","BSS",AQ2040="no impacts","no impacts"
),"")</f>
        <v>No root cause</v>
      </c>
      <c r="AP2040" s="48" t="str" cm="1">
        <f t="array" ref="AP2040">IFERROR(_xlfn.IFS(
AQ2040="MPR ISSUE","TX ISSUE",
AQ2040="BSS Hardware Issue","RAN ISSUE",
AQ2040="Sites strategiques, MLL, Pylone, etc.","ENVTECH",
AQ2040="AKTIVCO DEFAUT GE &amp; POWER Cabinet","POWER ISSUE",
AQ2040="AKTIVCO Coupure ENEO &amp; Baisse de tension","POWER ISSUE",
AQ2040="Coupure ENEO &amp; Baisse de tension","POWER ISSUE",
AQ2040="Defaut GE &amp; POWER Cabinet","POWER ISSUE",
AQ2040="Sharing","POWER ISSUE",
AQ2040="Sites strategiques &amp; DataCenter","POWER ISSUE",
AQ2040="Exclu","Exclu",
AQ2040="SAT","TX ISSUE",
AQ2040="SPARE-ISSUE","SPARE-ISSUE",
AQ2040="Fiber CAmtel","TX ISSUE",
AQ2040="Fiber AOF","TX ISSUE",
AQ2040="Projet OCM (HUAWEI)","TRAVAUX-HUAWEI",
AQ2040="Projet OCM (NOKIA)","TRAVAUX -NOKIA",
AQ2040="ACCESS-ISSUE","ACCESS-ISSUE",
AQ2040="Projet OCM (ZTE, NOKIA, autres projets)","TRAVAUX OCM",
AQ2040="No root CAuse","No root cause",
AQ2040="ODU HS","TX ISSUE",
AQ2040="IP &amp; VLAN","TX ISSUE",
AQ2040="Warehouse HUAWEI","SPARE-ISSUE",
AQ2040="SPARE-HS","SPARE-ISSUE",
AQ2040="Power Telco","RAN ISSUE",AQ2040="no impacts","no impacts"
),"")</f>
        <v>No root cause</v>
      </c>
      <c r="AQ2040" s="67" t="s">
        <v>5344</v>
      </c>
      <c r="AR2040" s="48" t="str" cm="1">
        <f t="array" ref="AR2040">IFERROR(_xlfn.IFS(
AQ2040="MPR ISSUE","ACTIVE",
AQ2040="BSS Hardware Issue","ACTIVE",
AQ2040="Sites strategiques, MLL, Pylone, etc.","PASSIVE",
AQ2040="AKTIVCO DEFAUT GE &amp; POWER Cabinet","PASSIVE",
AQ2040="AKTIVCO Coupure ENEO &amp; Baisse de tension","PASSIVE",
AQ2040="Coupure ENEO &amp; Baisse de tension","PASSIVE",
AQ2040="Defaut GE &amp; POWER Cabinet","PASSIVE",
AQ2040="Sharing","PASSIVE",
AQ2040="Sites strategiques &amp; DataCenter","PASSIVE",
AQ2040="Exclu","Exclu",
AQ2040="SAT","ACTIVE",
AQ2040="SPARE-ISSUE","SPARE-ISSUE",
AQ2040="Fiber CAmtel","ACTIVE",
AQ2040="Fiber AOF","ACTIVE",
AQ2040="Projet OCM (HUAWEI)","PLANNED WORKS",
AQ2040="Projet OCM (NOKIA)","PLANNED WORKS",
AQ2040="ACCESS-ISSUE","ACCESS-ISSUE",
AQ2040="Projet OCM (ZTE, NOKIA, autres projets)","PLANNED WORKS",
AQ2040="No root CAuse","No root cause",
AQ2040="ODU HS","ACTIVE",
AQ2040="IP &amp; VLAN","ACTIVE",
AQ2040="Warehouse HUAWEI","SPARE-ISSUE",
AQ2040="SPARE-HS","SPARE-ISSUE",
AQ2040="Power Telco","ACTIVE", AQ2040="no impacts","no impacts"
),"")</f>
        <v>No root cause</v>
      </c>
      <c r="AS2040" s="92" t="s">
        <v>5537</v>
      </c>
      <c r="AT2040" s="98" t="s">
        <v>4258</v>
      </c>
      <c r="AV2040" s="17" t="s">
        <v>5537</v>
      </c>
      <c r="AW2040" s="7" t="s">
        <v>5537</v>
      </c>
      <c r="AX2040" s="6" t="s">
        <v>5537</v>
      </c>
      <c r="AY2040" s="7"/>
      <c r="AZ2040" s="3" t="s">
        <v>5537</v>
      </c>
      <c r="BA2040" s="18" t="s">
        <v>5537</v>
      </c>
      <c r="BB2040" s="18" t="s">
        <v>5537</v>
      </c>
      <c r="BC2040" s="18" t="s">
        <v>5537</v>
      </c>
      <c r="BD2040" s="18" t="s">
        <v>5537</v>
      </c>
      <c r="BE2040" s="18" t="s">
        <v>5537</v>
      </c>
      <c r="BF2040" s="18" t="s">
        <v>5537</v>
      </c>
      <c r="BG2040" s="18" t="s">
        <v>5537</v>
      </c>
      <c r="BH2040" s="18" t="s">
        <v>5537</v>
      </c>
      <c r="BI2040" s="18" t="s">
        <v>5537</v>
      </c>
      <c r="BJ2040" s="18" t="s">
        <v>5537</v>
      </c>
      <c r="BK2040" s="18" t="s">
        <v>5537</v>
      </c>
      <c r="BL2040" s="9" t="s">
        <v>5537</v>
      </c>
      <c r="BM2040" s="14" t="s">
        <v>5537</v>
      </c>
      <c r="BN2040" s="14" t="s">
        <v>5537</v>
      </c>
      <c r="BO2040" s="14" t="str">
        <f>_xlfn.XLOOKUP(B2040,'[4]cell downs 18042026 17h'!$B:$B,'[4]cell downs 18042026 17h'!$B:$B,"")</f>
        <v/>
      </c>
      <c r="BP2040" s="14" t="str">
        <f>_xlfn.XLOOKUP(B2040,'[5]Cells Huawei 19042026 15h'!$B:$B,'[5]Cells Huawei 19042026 15h'!$B:$B,"")</f>
        <v/>
      </c>
      <c r="BQ2040" s="9" t="str">
        <f>_xlfn.XLOOKUP(B2040,'[6]cells down 19042026 9H40'!$B:$B,'[6]cells down 19042026 9H40'!$B:$B,"")</f>
        <v/>
      </c>
      <c r="BR2040" s="9" t="s">
        <v>5537</v>
      </c>
      <c r="BS2040" s="9" t="s">
        <v>12</v>
      </c>
      <c r="BT2040" s="108"/>
    </row>
    <row r="2041" spans="1:72" s="9" customFormat="1" x14ac:dyDescent="0.35">
      <c r="A2041" s="1" t="s">
        <v>4265</v>
      </c>
      <c r="B2041" s="8" t="s">
        <v>4266</v>
      </c>
      <c r="C2041" s="3" t="str">
        <f>_xlfn.XLOOKUP(B2041,'[1]daily break down'!$D:$D,'[1]daily break down'!$E:$E,"")</f>
        <v>CENTRE</v>
      </c>
      <c r="D2041" s="1" t="s">
        <v>11</v>
      </c>
      <c r="E2041" s="1" t="s">
        <v>96</v>
      </c>
      <c r="F2041" s="3" t="s">
        <v>226</v>
      </c>
      <c r="G2041" s="1" t="s">
        <v>4267</v>
      </c>
      <c r="H2041" s="34" t="str">
        <f>_xlfn.XLOOKUP(B2041,[2]CALCULATION!$B:$B,[2]CALCULATION!$H:$H,"")</f>
        <v>ZTE</v>
      </c>
      <c r="I2041" s="28">
        <v>0</v>
      </c>
      <c r="J2041" s="28">
        <v>0</v>
      </c>
      <c r="K2041" s="28">
        <v>0</v>
      </c>
      <c r="L2041" s="28">
        <v>0</v>
      </c>
      <c r="M2041" s="28">
        <v>0</v>
      </c>
      <c r="N2041" s="28">
        <v>0</v>
      </c>
      <c r="O2041" s="28">
        <v>0</v>
      </c>
      <c r="P2041" s="28">
        <v>0</v>
      </c>
      <c r="Q2041" s="28">
        <v>0</v>
      </c>
      <c r="R2041" s="28">
        <v>0</v>
      </c>
      <c r="S2041" s="93">
        <v>0</v>
      </c>
      <c r="T2041" s="93">
        <f>_xlfn.XLOOKUP(B2041,'[3]Nur des jours'!$B:$B,'[3]Nur des jours'!$U:$U,"")</f>
        <v>0</v>
      </c>
      <c r="U2041" s="93">
        <v>0</v>
      </c>
      <c r="V2041" s="93">
        <v>0</v>
      </c>
      <c r="W2041" s="93">
        <v>0</v>
      </c>
      <c r="X2041" s="93">
        <v>0</v>
      </c>
      <c r="Y2041" s="93">
        <v>0</v>
      </c>
      <c r="Z2041" s="93">
        <v>0</v>
      </c>
      <c r="AA2041" s="93">
        <v>0</v>
      </c>
      <c r="AB2041" s="93">
        <v>0</v>
      </c>
      <c r="AC2041" s="93"/>
      <c r="AD2041" s="93">
        <v>0</v>
      </c>
      <c r="AE2041" s="93">
        <v>0</v>
      </c>
      <c r="AF2041" s="93">
        <v>0</v>
      </c>
      <c r="AG2041" s="93"/>
      <c r="AH2041" s="93">
        <v>0</v>
      </c>
      <c r="AI2041" s="93">
        <v>0</v>
      </c>
      <c r="AJ2041" s="93">
        <v>0</v>
      </c>
      <c r="AK2041" s="93">
        <v>0</v>
      </c>
      <c r="AL2041" s="93">
        <v>0</v>
      </c>
      <c r="AM2041" s="49" t="s">
        <v>5559</v>
      </c>
      <c r="AN2041" s="49"/>
      <c r="AO2041" s="48" t="str" cm="1">
        <f t="array" ref="AO2041">IFERROR(_xlfn.IFS(
AQ2041="MPR ISSUE","PDH",
AQ2041="BSS Hardware Issue","BSS",
AQ2041="Sites strategiques, MLL, Pylone, etc.","ENVTECH",
AQ2041="AKTIVCO DEFAUT GE &amp; POWER Cabinet","AKTIVCO",
AQ2041="AKTIVCO Coupure ENEO &amp; Baisse de tension","AKTIVCO GRID ONLY",
AQ2041="Coupure ENEO &amp; Baisse de tension","IHS GRID ONLY",
AQ2041="Defaut GE &amp; POWER Cabinet","IHS",
AQ2041="Sharing","Partners",
AQ2041="Sites strategiques &amp; DataCenter","SST &amp; DC",
AQ2041="Exclu","Exclu",
AQ2041="SAT","SAT",
AQ2041="SPARE-ISSUE","SPARE-ISSUE",
AQ2041="Fiber CAmtel","TRANS_FO_CAMTEL",
AQ2041="Fiber AOF","Fiber AOF",
AQ2041="Projet OCM (HUAWEI)","TRAVAUX-HUAWEI",
AQ2041="Projet OCM (NOKIA)","TRAVAUX-NOKIA",
AQ2041="ACCESS-ISSUE","ACCESS-ISSUE",
AQ2041="Projet OCM (ZTE, NOKIA, autres projets)","TRAVAUX OCM",
AQ2041="No root CAuse","No root cause",
AQ2041="ODU HS","PDH",
AQ2041="IP &amp; VLAN","PDH",
AQ2041="Warehouse HUAWEI","SPARE-ISSUE",
AQ2041="SPARE-HS","SPARE-ISSUE",
AQ2041="Power Telco","BSS",AQ2041="no impacts","no impacts"
),"")</f>
        <v>No root cause</v>
      </c>
      <c r="AP2041" s="48" t="str" cm="1">
        <f t="array" ref="AP2041">IFERROR(_xlfn.IFS(
AQ2041="MPR ISSUE","TX ISSUE",
AQ2041="BSS Hardware Issue","RAN ISSUE",
AQ2041="Sites strategiques, MLL, Pylone, etc.","ENVTECH",
AQ2041="AKTIVCO DEFAUT GE &amp; POWER Cabinet","POWER ISSUE",
AQ2041="AKTIVCO Coupure ENEO &amp; Baisse de tension","POWER ISSUE",
AQ2041="Coupure ENEO &amp; Baisse de tension","POWER ISSUE",
AQ2041="Defaut GE &amp; POWER Cabinet","POWER ISSUE",
AQ2041="Sharing","POWER ISSUE",
AQ2041="Sites strategiques &amp; DataCenter","POWER ISSUE",
AQ2041="Exclu","Exclu",
AQ2041="SAT","TX ISSUE",
AQ2041="SPARE-ISSUE","SPARE-ISSUE",
AQ2041="Fiber CAmtel","TX ISSUE",
AQ2041="Fiber AOF","TX ISSUE",
AQ2041="Projet OCM (HUAWEI)","TRAVAUX-HUAWEI",
AQ2041="Projet OCM (NOKIA)","TRAVAUX -NOKIA",
AQ2041="ACCESS-ISSUE","ACCESS-ISSUE",
AQ2041="Projet OCM (ZTE, NOKIA, autres projets)","TRAVAUX OCM",
AQ2041="No root CAuse","No root cause",
AQ2041="ODU HS","TX ISSUE",
AQ2041="IP &amp; VLAN","TX ISSUE",
AQ2041="Warehouse HUAWEI","SPARE-ISSUE",
AQ2041="SPARE-HS","SPARE-ISSUE",
AQ2041="Power Telco","RAN ISSUE",AQ2041="no impacts","no impacts"
),"")</f>
        <v>No root cause</v>
      </c>
      <c r="AQ2041" s="127" t="s">
        <v>5344</v>
      </c>
      <c r="AR2041" s="48" t="str" cm="1">
        <f t="array" ref="AR2041">IFERROR(_xlfn.IFS(
AQ2041="MPR ISSUE","ACTIVE",
AQ2041="BSS Hardware Issue","ACTIVE",
AQ2041="Sites strategiques, MLL, Pylone, etc.","PASSIVE",
AQ2041="AKTIVCO DEFAUT GE &amp; POWER Cabinet","PASSIVE",
AQ2041="AKTIVCO Coupure ENEO &amp; Baisse de tension","PASSIVE",
AQ2041="Coupure ENEO &amp; Baisse de tension","PASSIVE",
AQ2041="Defaut GE &amp; POWER Cabinet","PASSIVE",
AQ2041="Sharing","PASSIVE",
AQ2041="Sites strategiques &amp; DataCenter","PASSIVE",
AQ2041="Exclu","Exclu",
AQ2041="SAT","ACTIVE",
AQ2041="SPARE-ISSUE","SPARE-ISSUE",
AQ2041="Fiber CAmtel","ACTIVE",
AQ2041="Fiber AOF","ACTIVE",
AQ2041="Projet OCM (HUAWEI)","PLANNED WORKS",
AQ2041="Projet OCM (NOKIA)","PLANNED WORKS",
AQ2041="ACCESS-ISSUE","ACCESS-ISSUE",
AQ2041="Projet OCM (ZTE, NOKIA, autres projets)","PLANNED WORKS",
AQ2041="No root CAuse","No root cause",
AQ2041="ODU HS","ACTIVE",
AQ2041="IP &amp; VLAN","ACTIVE",
AQ2041="Warehouse HUAWEI","SPARE-ISSUE",
AQ2041="SPARE-HS","SPARE-ISSUE",
AQ2041="Power Telco","ACTIVE", AQ2041="no impacts","no impacts"
),"")</f>
        <v>No root cause</v>
      </c>
      <c r="AS2041" s="92" t="s">
        <v>5537</v>
      </c>
      <c r="AT2041" s="98" t="s">
        <v>4266</v>
      </c>
      <c r="AV2041" s="17" t="s">
        <v>5537</v>
      </c>
      <c r="AW2041" s="7" t="s">
        <v>5537</v>
      </c>
      <c r="AX2041" s="6" t="s">
        <v>5537</v>
      </c>
      <c r="AY2041" s="7"/>
      <c r="AZ2041" s="3" t="s">
        <v>5537</v>
      </c>
      <c r="BA2041" s="18" t="s">
        <v>5537</v>
      </c>
      <c r="BB2041" s="18" t="s">
        <v>5537</v>
      </c>
      <c r="BC2041" s="18" t="s">
        <v>5537</v>
      </c>
      <c r="BD2041" s="18" t="s">
        <v>5537</v>
      </c>
      <c r="BE2041" s="18" t="s">
        <v>5537</v>
      </c>
      <c r="BF2041" s="18" t="s">
        <v>5537</v>
      </c>
      <c r="BG2041" s="18" t="s">
        <v>5537</v>
      </c>
      <c r="BH2041" s="18" t="s">
        <v>5537</v>
      </c>
      <c r="BI2041" s="18" t="s">
        <v>5537</v>
      </c>
      <c r="BJ2041" s="18" t="s">
        <v>5537</v>
      </c>
      <c r="BK2041" s="18" t="s">
        <v>5537</v>
      </c>
      <c r="BL2041" s="9" t="s">
        <v>5537</v>
      </c>
      <c r="BM2041" s="14" t="s">
        <v>5537</v>
      </c>
      <c r="BN2041" s="14" t="s">
        <v>5537</v>
      </c>
      <c r="BO2041" s="14" t="str">
        <f>_xlfn.XLOOKUP(B2041,'[4]cell downs 18042026 17h'!$B:$B,'[4]cell downs 18042026 17h'!$B:$B,"")</f>
        <v/>
      </c>
      <c r="BP2041" s="14" t="str">
        <f>_xlfn.XLOOKUP(B2041,'[5]Cells Huawei 19042026 15h'!$B:$B,'[5]Cells Huawei 19042026 15h'!$B:$B,"")</f>
        <v/>
      </c>
      <c r="BQ2041" s="9" t="str">
        <f>_xlfn.XLOOKUP(B2041,'[6]cells down 19042026 9H40'!$B:$B,'[6]cells down 19042026 9H40'!$B:$B,"")</f>
        <v/>
      </c>
      <c r="BR2041" s="9" t="s">
        <v>4266</v>
      </c>
      <c r="BS2041" s="9" t="s">
        <v>1129</v>
      </c>
      <c r="BT2041" s="108"/>
    </row>
    <row r="2042" spans="1:72" s="9" customFormat="1" x14ac:dyDescent="0.35">
      <c r="A2042" s="1" t="s">
        <v>4068</v>
      </c>
      <c r="B2042" s="8" t="s">
        <v>4287</v>
      </c>
      <c r="C2042" s="3" t="str">
        <f>_xlfn.XLOOKUP(B2042,'[1]daily break down'!$D:$D,'[1]daily break down'!$E:$E,"")</f>
        <v>OUEST</v>
      </c>
      <c r="D2042" s="1" t="s">
        <v>11</v>
      </c>
      <c r="E2042" s="1" t="s">
        <v>12</v>
      </c>
      <c r="F2042" s="3" t="s">
        <v>102</v>
      </c>
      <c r="G2042" s="1" t="s">
        <v>4068</v>
      </c>
      <c r="H2042" s="32" t="str">
        <f>_xlfn.XLOOKUP(B2042,[2]CALCULATION!$B:$B,[2]CALCULATION!$H:$H,"")</f>
        <v>HUAWEI</v>
      </c>
      <c r="I2042" s="28">
        <v>0</v>
      </c>
      <c r="J2042" s="28">
        <v>0</v>
      </c>
      <c r="K2042" s="28">
        <v>0</v>
      </c>
      <c r="L2042" s="28">
        <v>0</v>
      </c>
      <c r="M2042" s="28">
        <v>0</v>
      </c>
      <c r="N2042" s="28">
        <v>0</v>
      </c>
      <c r="O2042" s="28">
        <v>0</v>
      </c>
      <c r="P2042" s="28">
        <v>0</v>
      </c>
      <c r="Q2042" s="28">
        <v>0</v>
      </c>
      <c r="R2042" s="28">
        <v>0</v>
      </c>
      <c r="S2042" s="93">
        <v>0</v>
      </c>
      <c r="T2042" s="93">
        <f>_xlfn.XLOOKUP(B2042,'[3]Nur des jours'!$B:$B,'[3]Nur des jours'!$U:$U,"")</f>
        <v>0</v>
      </c>
      <c r="U2042" s="93">
        <v>0</v>
      </c>
      <c r="V2042" s="93">
        <v>0</v>
      </c>
      <c r="W2042" s="93">
        <v>0</v>
      </c>
      <c r="X2042" s="93">
        <v>0</v>
      </c>
      <c r="Y2042" s="93">
        <v>0</v>
      </c>
      <c r="Z2042" s="93">
        <v>0</v>
      </c>
      <c r="AA2042" s="93">
        <v>0</v>
      </c>
      <c r="AB2042" s="93">
        <v>0</v>
      </c>
      <c r="AC2042" s="93"/>
      <c r="AD2042" s="93">
        <v>0</v>
      </c>
      <c r="AE2042" s="93">
        <v>0</v>
      </c>
      <c r="AF2042" s="93">
        <v>0</v>
      </c>
      <c r="AG2042" s="93"/>
      <c r="AH2042" s="93">
        <v>0</v>
      </c>
      <c r="AI2042" s="93">
        <v>0</v>
      </c>
      <c r="AJ2042" s="93">
        <v>0</v>
      </c>
      <c r="AK2042" s="93">
        <v>0</v>
      </c>
      <c r="AL2042" s="93">
        <v>0</v>
      </c>
      <c r="AM2042" s="49" t="s">
        <v>5559</v>
      </c>
      <c r="AN2042" s="49"/>
      <c r="AO2042" s="48" t="str" cm="1">
        <f t="array" ref="AO2042">IFERROR(_xlfn.IFS(
AQ2042="MPR ISSUE","PDH",
AQ2042="BSS Hardware Issue","BSS",
AQ2042="Sites strategiques, MLL, Pylone, etc.","ENVTECH",
AQ2042="AKTIVCO DEFAUT GE &amp; POWER Cabinet","AKTIVCO",
AQ2042="AKTIVCO Coupure ENEO &amp; Baisse de tension","AKTIVCO GRID ONLY",
AQ2042="Coupure ENEO &amp; Baisse de tension","IHS GRID ONLY",
AQ2042="Defaut GE &amp; POWER Cabinet","IHS",
AQ2042="Sharing","Partners",
AQ2042="Sites strategiques &amp; DataCenter","SST &amp; DC",
AQ2042="Exclu","Exclu",
AQ2042="SAT","SAT",
AQ2042="SPARE-ISSUE","SPARE-ISSUE",
AQ2042="Fiber CAmtel","TRANS_FO_CAMTEL",
AQ2042="Fiber AOF","Fiber AOF",
AQ2042="Projet OCM (HUAWEI)","TRAVAUX-HUAWEI",
AQ2042="Projet OCM (NOKIA)","TRAVAUX-NOKIA",
AQ2042="ACCESS-ISSUE","ACCESS-ISSUE",
AQ2042="Projet OCM (ZTE, NOKIA, autres projets)","TRAVAUX OCM",
AQ2042="No root CAuse","No root cause",
AQ2042="ODU HS","PDH",
AQ2042="IP &amp; VLAN","PDH",
AQ2042="Warehouse HUAWEI","SPARE-ISSUE",
AQ2042="SPARE-HS","SPARE-ISSUE",
AQ2042="Power Telco","BSS",AQ2042="no impacts","no impacts"
),"")</f>
        <v>No root cause</v>
      </c>
      <c r="AP2042" s="48" t="str" cm="1">
        <f t="array" ref="AP2042">IFERROR(_xlfn.IFS(
AQ2042="MPR ISSUE","TX ISSUE",
AQ2042="BSS Hardware Issue","RAN ISSUE",
AQ2042="Sites strategiques, MLL, Pylone, etc.","ENVTECH",
AQ2042="AKTIVCO DEFAUT GE &amp; POWER Cabinet","POWER ISSUE",
AQ2042="AKTIVCO Coupure ENEO &amp; Baisse de tension","POWER ISSUE",
AQ2042="Coupure ENEO &amp; Baisse de tension","POWER ISSUE",
AQ2042="Defaut GE &amp; POWER Cabinet","POWER ISSUE",
AQ2042="Sharing","POWER ISSUE",
AQ2042="Sites strategiques &amp; DataCenter","POWER ISSUE",
AQ2042="Exclu","Exclu",
AQ2042="SAT","TX ISSUE",
AQ2042="SPARE-ISSUE","SPARE-ISSUE",
AQ2042="Fiber CAmtel","TX ISSUE",
AQ2042="Fiber AOF","TX ISSUE",
AQ2042="Projet OCM (HUAWEI)","TRAVAUX-HUAWEI",
AQ2042="Projet OCM (NOKIA)","TRAVAUX -NOKIA",
AQ2042="ACCESS-ISSUE","ACCESS-ISSUE",
AQ2042="Projet OCM (ZTE, NOKIA, autres projets)","TRAVAUX OCM",
AQ2042="No root CAuse","No root cause",
AQ2042="ODU HS","TX ISSUE",
AQ2042="IP &amp; VLAN","TX ISSUE",
AQ2042="Warehouse HUAWEI","SPARE-ISSUE",
AQ2042="SPARE-HS","SPARE-ISSUE",
AQ2042="Power Telco","RAN ISSUE",AQ2042="no impacts","no impacts"
),"")</f>
        <v>No root cause</v>
      </c>
      <c r="AQ2042" s="127" t="s">
        <v>5344</v>
      </c>
      <c r="AR2042" s="48" t="str" cm="1">
        <f t="array" ref="AR2042">IFERROR(_xlfn.IFS(
AQ2042="MPR ISSUE","ACTIVE",
AQ2042="BSS Hardware Issue","ACTIVE",
AQ2042="Sites strategiques, MLL, Pylone, etc.","PASSIVE",
AQ2042="AKTIVCO DEFAUT GE &amp; POWER Cabinet","PASSIVE",
AQ2042="AKTIVCO Coupure ENEO &amp; Baisse de tension","PASSIVE",
AQ2042="Coupure ENEO &amp; Baisse de tension","PASSIVE",
AQ2042="Defaut GE &amp; POWER Cabinet","PASSIVE",
AQ2042="Sharing","PASSIVE",
AQ2042="Sites strategiques &amp; DataCenter","PASSIVE",
AQ2042="Exclu","Exclu",
AQ2042="SAT","ACTIVE",
AQ2042="SPARE-ISSUE","SPARE-ISSUE",
AQ2042="Fiber CAmtel","ACTIVE",
AQ2042="Fiber AOF","ACTIVE",
AQ2042="Projet OCM (HUAWEI)","PLANNED WORKS",
AQ2042="Projet OCM (NOKIA)","PLANNED WORKS",
AQ2042="ACCESS-ISSUE","ACCESS-ISSUE",
AQ2042="Projet OCM (ZTE, NOKIA, autres projets)","PLANNED WORKS",
AQ2042="No root CAuse","No root cause",
AQ2042="ODU HS","ACTIVE",
AQ2042="IP &amp; VLAN","ACTIVE",
AQ2042="Warehouse HUAWEI","SPARE-ISSUE",
AQ2042="SPARE-HS","SPARE-ISSUE",
AQ2042="Power Telco","ACTIVE", AQ2042="no impacts","no impacts"
),"")</f>
        <v>No root cause</v>
      </c>
      <c r="AS2042" s="92" t="s">
        <v>5537</v>
      </c>
      <c r="AT2042" s="98" t="s">
        <v>4287</v>
      </c>
      <c r="AV2042" s="17" t="s">
        <v>5537</v>
      </c>
      <c r="AW2042" s="7" t="s">
        <v>5537</v>
      </c>
      <c r="AX2042" s="6" t="s">
        <v>5537</v>
      </c>
      <c r="AY2042" s="7"/>
      <c r="AZ2042" s="3" t="s">
        <v>5537</v>
      </c>
      <c r="BA2042" s="18" t="s">
        <v>5537</v>
      </c>
      <c r="BB2042" s="18" t="s">
        <v>5537</v>
      </c>
      <c r="BC2042" s="18" t="s">
        <v>5537</v>
      </c>
      <c r="BD2042" s="18" t="s">
        <v>5537</v>
      </c>
      <c r="BE2042" s="18" t="s">
        <v>5537</v>
      </c>
      <c r="BF2042" s="18" t="s">
        <v>5537</v>
      </c>
      <c r="BG2042" s="18" t="s">
        <v>5537</v>
      </c>
      <c r="BH2042" s="18" t="s">
        <v>5537</v>
      </c>
      <c r="BI2042" s="18" t="s">
        <v>5537</v>
      </c>
      <c r="BJ2042" s="18" t="s">
        <v>5537</v>
      </c>
      <c r="BK2042" s="18" t="s">
        <v>5537</v>
      </c>
      <c r="BL2042" s="9" t="s">
        <v>5537</v>
      </c>
      <c r="BM2042" s="14" t="s">
        <v>5537</v>
      </c>
      <c r="BN2042" s="14" t="s">
        <v>5537</v>
      </c>
      <c r="BO2042" s="14" t="str">
        <f>_xlfn.XLOOKUP(B2042,'[4]cell downs 18042026 17h'!$B:$B,'[4]cell downs 18042026 17h'!$B:$B,"")</f>
        <v/>
      </c>
      <c r="BP2042" s="14" t="str">
        <f>_xlfn.XLOOKUP(B2042,'[5]Cells Huawei 19042026 15h'!$B:$B,'[5]Cells Huawei 19042026 15h'!$B:$B,"")</f>
        <v/>
      </c>
      <c r="BQ2042" s="9" t="str">
        <f>_xlfn.XLOOKUP(B2042,'[6]cells down 19042026 9H40'!$B:$B,'[6]cells down 19042026 9H40'!$B:$B,"")</f>
        <v/>
      </c>
      <c r="BR2042" s="9" t="s">
        <v>4287</v>
      </c>
      <c r="BS2042" s="9" t="s">
        <v>318</v>
      </c>
      <c r="BT2042" s="108"/>
    </row>
    <row r="2043" spans="1:72" s="9" customFormat="1" x14ac:dyDescent="0.35">
      <c r="A2043" s="1" t="s">
        <v>4290</v>
      </c>
      <c r="B2043" s="8" t="s">
        <v>4291</v>
      </c>
      <c r="C2043" s="3" t="str">
        <f>_xlfn.XLOOKUP(B2043,'[1]daily break down'!$D:$D,'[1]daily break down'!$E:$E,"")</f>
        <v>OUEST</v>
      </c>
      <c r="D2043" s="1" t="s">
        <v>11</v>
      </c>
      <c r="E2043" s="1" t="s">
        <v>12</v>
      </c>
      <c r="F2043" s="3" t="s">
        <v>102</v>
      </c>
      <c r="G2043" s="1" t="s">
        <v>4292</v>
      </c>
      <c r="H2043" s="32" t="str">
        <f>_xlfn.XLOOKUP(B2043,[2]CALCULATION!$B:$B,[2]CALCULATION!$H:$H,"")</f>
        <v>HUAWEI</v>
      </c>
      <c r="I2043" s="28">
        <v>0</v>
      </c>
      <c r="J2043" s="28">
        <v>0</v>
      </c>
      <c r="K2043" s="28">
        <v>0</v>
      </c>
      <c r="L2043" s="28">
        <v>0</v>
      </c>
      <c r="M2043" s="28">
        <v>0</v>
      </c>
      <c r="N2043" s="28">
        <v>0</v>
      </c>
      <c r="O2043" s="28">
        <v>0</v>
      </c>
      <c r="P2043" s="28">
        <v>0</v>
      </c>
      <c r="Q2043" s="28">
        <v>0</v>
      </c>
      <c r="R2043" s="28">
        <v>0</v>
      </c>
      <c r="S2043" s="93">
        <v>0</v>
      </c>
      <c r="T2043" s="93">
        <f>_xlfn.XLOOKUP(B2043,'[3]Nur des jours'!$B:$B,'[3]Nur des jours'!$U:$U,"")</f>
        <v>0</v>
      </c>
      <c r="U2043" s="93">
        <v>0</v>
      </c>
      <c r="V2043" s="93">
        <v>0</v>
      </c>
      <c r="W2043" s="93">
        <v>0</v>
      </c>
      <c r="X2043" s="93">
        <v>0</v>
      </c>
      <c r="Y2043" s="93">
        <v>0</v>
      </c>
      <c r="Z2043" s="93">
        <v>0</v>
      </c>
      <c r="AA2043" s="93">
        <v>0</v>
      </c>
      <c r="AB2043" s="93">
        <v>0</v>
      </c>
      <c r="AC2043" s="93"/>
      <c r="AD2043" s="93">
        <v>0</v>
      </c>
      <c r="AE2043" s="93">
        <v>0</v>
      </c>
      <c r="AF2043" s="93">
        <v>0</v>
      </c>
      <c r="AG2043" s="93"/>
      <c r="AH2043" s="93">
        <v>0</v>
      </c>
      <c r="AI2043" s="93">
        <v>0</v>
      </c>
      <c r="AJ2043" s="93">
        <v>0</v>
      </c>
      <c r="AK2043" s="93">
        <v>0</v>
      </c>
      <c r="AL2043" s="93">
        <v>0</v>
      </c>
      <c r="AM2043" s="49" t="s">
        <v>5559</v>
      </c>
      <c r="AN2043" s="49"/>
      <c r="AO2043" s="48" t="str" cm="1">
        <f t="array" ref="AO2043">IFERROR(_xlfn.IFS(
AQ2043="MPR ISSUE","PDH",
AQ2043="BSS Hardware Issue","BSS",
AQ2043="Sites strategiques, MLL, Pylone, etc.","ENVTECH",
AQ2043="AKTIVCO DEFAUT GE &amp; POWER Cabinet","AKTIVCO",
AQ2043="AKTIVCO Coupure ENEO &amp; Baisse de tension","AKTIVCO GRID ONLY",
AQ2043="Coupure ENEO &amp; Baisse de tension","IHS GRID ONLY",
AQ2043="Defaut GE &amp; POWER Cabinet","IHS",
AQ2043="Sharing","Partners",
AQ2043="Sites strategiques &amp; DataCenter","SST &amp; DC",
AQ2043="Exclu","Exclu",
AQ2043="SAT","SAT",
AQ2043="SPARE-ISSUE","SPARE-ISSUE",
AQ2043="Fiber CAmtel","TRANS_FO_CAMTEL",
AQ2043="Fiber AOF","Fiber AOF",
AQ2043="Projet OCM (HUAWEI)","TRAVAUX-HUAWEI",
AQ2043="Projet OCM (NOKIA)","TRAVAUX-NOKIA",
AQ2043="ACCESS-ISSUE","ACCESS-ISSUE",
AQ2043="Projet OCM (ZTE, NOKIA, autres projets)","TRAVAUX OCM",
AQ2043="No root CAuse","No root cause",
AQ2043="ODU HS","PDH",
AQ2043="IP &amp; VLAN","PDH",
AQ2043="Warehouse HUAWEI","SPARE-ISSUE",
AQ2043="SPARE-HS","SPARE-ISSUE",
AQ2043="Power Telco","BSS",AQ2043="no impacts","no impacts"
),"")</f>
        <v>No root cause</v>
      </c>
      <c r="AP2043" s="48" t="str" cm="1">
        <f t="array" ref="AP2043">IFERROR(_xlfn.IFS(
AQ2043="MPR ISSUE","TX ISSUE",
AQ2043="BSS Hardware Issue","RAN ISSUE",
AQ2043="Sites strategiques, MLL, Pylone, etc.","ENVTECH",
AQ2043="AKTIVCO DEFAUT GE &amp; POWER Cabinet","POWER ISSUE",
AQ2043="AKTIVCO Coupure ENEO &amp; Baisse de tension","POWER ISSUE",
AQ2043="Coupure ENEO &amp; Baisse de tension","POWER ISSUE",
AQ2043="Defaut GE &amp; POWER Cabinet","POWER ISSUE",
AQ2043="Sharing","POWER ISSUE",
AQ2043="Sites strategiques &amp; DataCenter","POWER ISSUE",
AQ2043="Exclu","Exclu",
AQ2043="SAT","TX ISSUE",
AQ2043="SPARE-ISSUE","SPARE-ISSUE",
AQ2043="Fiber CAmtel","TX ISSUE",
AQ2043="Fiber AOF","TX ISSUE",
AQ2043="Projet OCM (HUAWEI)","TRAVAUX-HUAWEI",
AQ2043="Projet OCM (NOKIA)","TRAVAUX -NOKIA",
AQ2043="ACCESS-ISSUE","ACCESS-ISSUE",
AQ2043="Projet OCM (ZTE, NOKIA, autres projets)","TRAVAUX OCM",
AQ2043="No root CAuse","No root cause",
AQ2043="ODU HS","TX ISSUE",
AQ2043="IP &amp; VLAN","TX ISSUE",
AQ2043="Warehouse HUAWEI","SPARE-ISSUE",
AQ2043="SPARE-HS","SPARE-ISSUE",
AQ2043="Power Telco","RAN ISSUE",AQ2043="no impacts","no impacts"
),"")</f>
        <v>No root cause</v>
      </c>
      <c r="AQ2043" s="127" t="s">
        <v>5344</v>
      </c>
      <c r="AR2043" s="48" t="str" cm="1">
        <f t="array" ref="AR2043">IFERROR(_xlfn.IFS(
AQ2043="MPR ISSUE","ACTIVE",
AQ2043="BSS Hardware Issue","ACTIVE",
AQ2043="Sites strategiques, MLL, Pylone, etc.","PASSIVE",
AQ2043="AKTIVCO DEFAUT GE &amp; POWER Cabinet","PASSIVE",
AQ2043="AKTIVCO Coupure ENEO &amp; Baisse de tension","PASSIVE",
AQ2043="Coupure ENEO &amp; Baisse de tension","PASSIVE",
AQ2043="Defaut GE &amp; POWER Cabinet","PASSIVE",
AQ2043="Sharing","PASSIVE",
AQ2043="Sites strategiques &amp; DataCenter","PASSIVE",
AQ2043="Exclu","Exclu",
AQ2043="SAT","ACTIVE",
AQ2043="SPARE-ISSUE","SPARE-ISSUE",
AQ2043="Fiber CAmtel","ACTIVE",
AQ2043="Fiber AOF","ACTIVE",
AQ2043="Projet OCM (HUAWEI)","PLANNED WORKS",
AQ2043="Projet OCM (NOKIA)","PLANNED WORKS",
AQ2043="ACCESS-ISSUE","ACCESS-ISSUE",
AQ2043="Projet OCM (ZTE, NOKIA, autres projets)","PLANNED WORKS",
AQ2043="No root CAuse","No root cause",
AQ2043="ODU HS","ACTIVE",
AQ2043="IP &amp; VLAN","ACTIVE",
AQ2043="Warehouse HUAWEI","SPARE-ISSUE",
AQ2043="SPARE-HS","SPARE-ISSUE",
AQ2043="Power Telco","ACTIVE", AQ2043="no impacts","no impacts"
),"")</f>
        <v>No root cause</v>
      </c>
      <c r="AS2043" s="92" t="s">
        <v>5537</v>
      </c>
      <c r="AT2043" s="98" t="s">
        <v>4291</v>
      </c>
      <c r="AV2043" s="17" t="s">
        <v>5537</v>
      </c>
      <c r="AW2043" s="7" t="s">
        <v>5537</v>
      </c>
      <c r="AX2043" s="6" t="s">
        <v>5537</v>
      </c>
      <c r="AY2043" s="7"/>
      <c r="AZ2043" s="3" t="s">
        <v>5537</v>
      </c>
      <c r="BA2043" s="18" t="s">
        <v>5537</v>
      </c>
      <c r="BB2043" s="18" t="s">
        <v>5537</v>
      </c>
      <c r="BC2043" s="18" t="s">
        <v>5537</v>
      </c>
      <c r="BD2043" s="18" t="s">
        <v>5537</v>
      </c>
      <c r="BE2043" s="18" t="s">
        <v>5537</v>
      </c>
      <c r="BF2043" s="18" t="s">
        <v>5537</v>
      </c>
      <c r="BG2043" s="18" t="s">
        <v>5537</v>
      </c>
      <c r="BH2043" s="18" t="s">
        <v>5537</v>
      </c>
      <c r="BI2043" s="18" t="s">
        <v>5537</v>
      </c>
      <c r="BJ2043" s="18" t="s">
        <v>5537</v>
      </c>
      <c r="BK2043" s="18" t="s">
        <v>5537</v>
      </c>
      <c r="BL2043" s="9" t="s">
        <v>5537</v>
      </c>
      <c r="BM2043" s="14" t="s">
        <v>5537</v>
      </c>
      <c r="BN2043" s="14" t="s">
        <v>5537</v>
      </c>
      <c r="BO2043" s="14" t="str">
        <f>_xlfn.XLOOKUP(B2043,'[4]cell downs 18042026 17h'!$B:$B,'[4]cell downs 18042026 17h'!$B:$B,"")</f>
        <v/>
      </c>
      <c r="BP2043" s="14" t="str">
        <f>_xlfn.XLOOKUP(B2043,'[5]Cells Huawei 19042026 15h'!$B:$B,'[5]Cells Huawei 19042026 15h'!$B:$B,"")</f>
        <v/>
      </c>
      <c r="BQ2043" s="9" t="str">
        <f>_xlfn.XLOOKUP(B2043,'[6]cells down 19042026 9H40'!$B:$B,'[6]cells down 19042026 9H40'!$B:$B,"")</f>
        <v/>
      </c>
      <c r="BR2043" s="9" t="s">
        <v>4291</v>
      </c>
      <c r="BS2043" s="9" t="s">
        <v>594</v>
      </c>
      <c r="BT2043" s="108"/>
    </row>
    <row r="2044" spans="1:72" s="9" customFormat="1" x14ac:dyDescent="0.35">
      <c r="A2044" s="1" t="s">
        <v>4293</v>
      </c>
      <c r="B2044" s="8" t="s">
        <v>4294</v>
      </c>
      <c r="C2044" s="3" t="str">
        <f>_xlfn.XLOOKUP(B2044,'[1]daily break down'!$D:$D,'[1]daily break down'!$E:$E,"")</f>
        <v>CENTRE</v>
      </c>
      <c r="D2044" s="1" t="s">
        <v>11</v>
      </c>
      <c r="E2044" s="1" t="s">
        <v>12</v>
      </c>
      <c r="F2044" s="3" t="s">
        <v>37</v>
      </c>
      <c r="G2044" s="1" t="s">
        <v>4295</v>
      </c>
      <c r="H2044" s="34" t="str">
        <f>_xlfn.XLOOKUP(B2044,[2]CALCULATION!$B:$B,[2]CALCULATION!$H:$H,"")</f>
        <v>ZTE</v>
      </c>
      <c r="I2044" s="28">
        <v>0</v>
      </c>
      <c r="J2044" s="28">
        <v>0</v>
      </c>
      <c r="K2044" s="28">
        <v>0</v>
      </c>
      <c r="L2044" s="28">
        <v>0</v>
      </c>
      <c r="M2044" s="28">
        <v>0</v>
      </c>
      <c r="N2044" s="28">
        <v>0</v>
      </c>
      <c r="O2044" s="28">
        <v>0</v>
      </c>
      <c r="P2044" s="28">
        <v>0</v>
      </c>
      <c r="Q2044" s="28">
        <v>0</v>
      </c>
      <c r="R2044" s="28">
        <v>0</v>
      </c>
      <c r="S2044" s="93">
        <v>0</v>
      </c>
      <c r="T2044" s="93">
        <f>_xlfn.XLOOKUP(B2044,'[3]Nur des jours'!$B:$B,'[3]Nur des jours'!$U:$U,"")</f>
        <v>0</v>
      </c>
      <c r="U2044" s="93">
        <v>0</v>
      </c>
      <c r="V2044" s="93">
        <v>0</v>
      </c>
      <c r="W2044" s="93">
        <v>0</v>
      </c>
      <c r="X2044" s="93">
        <v>0</v>
      </c>
      <c r="Y2044" s="93">
        <v>0</v>
      </c>
      <c r="Z2044" s="93">
        <v>0</v>
      </c>
      <c r="AA2044" s="93">
        <v>0</v>
      </c>
      <c r="AB2044" s="93">
        <v>0</v>
      </c>
      <c r="AC2044" s="93"/>
      <c r="AD2044" s="93">
        <v>0</v>
      </c>
      <c r="AE2044" s="93">
        <v>0</v>
      </c>
      <c r="AF2044" s="93">
        <v>0</v>
      </c>
      <c r="AG2044" s="93"/>
      <c r="AH2044" s="93">
        <v>0</v>
      </c>
      <c r="AI2044" s="93">
        <v>0</v>
      </c>
      <c r="AJ2044" s="93">
        <v>0</v>
      </c>
      <c r="AK2044" s="93">
        <v>0</v>
      </c>
      <c r="AL2044" s="93">
        <v>0</v>
      </c>
      <c r="AM2044" s="49" t="s">
        <v>5559</v>
      </c>
      <c r="AN2044" s="49"/>
      <c r="AO2044" s="48" t="str" cm="1">
        <f t="array" ref="AO2044">IFERROR(_xlfn.IFS(
AQ2044="MPR ISSUE","PDH",
AQ2044="BSS Hardware Issue","BSS",
AQ2044="Sites strategiques, MLL, Pylone, etc.","ENVTECH",
AQ2044="AKTIVCO DEFAUT GE &amp; POWER Cabinet","AKTIVCO",
AQ2044="AKTIVCO Coupure ENEO &amp; Baisse de tension","AKTIVCO GRID ONLY",
AQ2044="Coupure ENEO &amp; Baisse de tension","IHS GRID ONLY",
AQ2044="Defaut GE &amp; POWER Cabinet","IHS",
AQ2044="Sharing","Partners",
AQ2044="Sites strategiques &amp; DataCenter","SST &amp; DC",
AQ2044="Exclu","Exclu",
AQ2044="SAT","SAT",
AQ2044="SPARE-ISSUE","SPARE-ISSUE",
AQ2044="Fiber CAmtel","TRANS_FO_CAMTEL",
AQ2044="Fiber AOF","Fiber AOF",
AQ2044="Projet OCM (HUAWEI)","TRAVAUX-HUAWEI",
AQ2044="Projet OCM (NOKIA)","TRAVAUX-NOKIA",
AQ2044="ACCESS-ISSUE","ACCESS-ISSUE",
AQ2044="Projet OCM (ZTE, NOKIA, autres projets)","TRAVAUX OCM",
AQ2044="No root CAuse","No root cause",
AQ2044="ODU HS","PDH",
AQ2044="IP &amp; VLAN","PDH",
AQ2044="Warehouse HUAWEI","SPARE-ISSUE",
AQ2044="SPARE-HS","SPARE-ISSUE",
AQ2044="Power Telco","BSS",AQ2044="no impacts","no impacts"
),"")</f>
        <v>No root cause</v>
      </c>
      <c r="AP2044" s="48" t="str" cm="1">
        <f t="array" ref="AP2044">IFERROR(_xlfn.IFS(
AQ2044="MPR ISSUE","TX ISSUE",
AQ2044="BSS Hardware Issue","RAN ISSUE",
AQ2044="Sites strategiques, MLL, Pylone, etc.","ENVTECH",
AQ2044="AKTIVCO DEFAUT GE &amp; POWER Cabinet","POWER ISSUE",
AQ2044="AKTIVCO Coupure ENEO &amp; Baisse de tension","POWER ISSUE",
AQ2044="Coupure ENEO &amp; Baisse de tension","POWER ISSUE",
AQ2044="Defaut GE &amp; POWER Cabinet","POWER ISSUE",
AQ2044="Sharing","POWER ISSUE",
AQ2044="Sites strategiques &amp; DataCenter","POWER ISSUE",
AQ2044="Exclu","Exclu",
AQ2044="SAT","TX ISSUE",
AQ2044="SPARE-ISSUE","SPARE-ISSUE",
AQ2044="Fiber CAmtel","TX ISSUE",
AQ2044="Fiber AOF","TX ISSUE",
AQ2044="Projet OCM (HUAWEI)","TRAVAUX-HUAWEI",
AQ2044="Projet OCM (NOKIA)","TRAVAUX -NOKIA",
AQ2044="ACCESS-ISSUE","ACCESS-ISSUE",
AQ2044="Projet OCM (ZTE, NOKIA, autres projets)","TRAVAUX OCM",
AQ2044="No root CAuse","No root cause",
AQ2044="ODU HS","TX ISSUE",
AQ2044="IP &amp; VLAN","TX ISSUE",
AQ2044="Warehouse HUAWEI","SPARE-ISSUE",
AQ2044="SPARE-HS","SPARE-ISSUE",
AQ2044="Power Telco","RAN ISSUE",AQ2044="no impacts","no impacts"
),"")</f>
        <v>No root cause</v>
      </c>
      <c r="AQ2044" s="127" t="s">
        <v>5344</v>
      </c>
      <c r="AR2044" s="48" t="str" cm="1">
        <f t="array" ref="AR2044">IFERROR(_xlfn.IFS(
AQ2044="MPR ISSUE","ACTIVE",
AQ2044="BSS Hardware Issue","ACTIVE",
AQ2044="Sites strategiques, MLL, Pylone, etc.","PASSIVE",
AQ2044="AKTIVCO DEFAUT GE &amp; POWER Cabinet","PASSIVE",
AQ2044="AKTIVCO Coupure ENEO &amp; Baisse de tension","PASSIVE",
AQ2044="Coupure ENEO &amp; Baisse de tension","PASSIVE",
AQ2044="Defaut GE &amp; POWER Cabinet","PASSIVE",
AQ2044="Sharing","PASSIVE",
AQ2044="Sites strategiques &amp; DataCenter","PASSIVE",
AQ2044="Exclu","Exclu",
AQ2044="SAT","ACTIVE",
AQ2044="SPARE-ISSUE","SPARE-ISSUE",
AQ2044="Fiber CAmtel","ACTIVE",
AQ2044="Fiber AOF","ACTIVE",
AQ2044="Projet OCM (HUAWEI)","PLANNED WORKS",
AQ2044="Projet OCM (NOKIA)","PLANNED WORKS",
AQ2044="ACCESS-ISSUE","ACCESS-ISSUE",
AQ2044="Projet OCM (ZTE, NOKIA, autres projets)","PLANNED WORKS",
AQ2044="No root CAuse","No root cause",
AQ2044="ODU HS","ACTIVE",
AQ2044="IP &amp; VLAN","ACTIVE",
AQ2044="Warehouse HUAWEI","SPARE-ISSUE",
AQ2044="SPARE-HS","SPARE-ISSUE",
AQ2044="Power Telco","ACTIVE", AQ2044="no impacts","no impacts"
),"")</f>
        <v>No root cause</v>
      </c>
      <c r="AS2044" s="92" t="s">
        <v>5537</v>
      </c>
      <c r="AT2044" s="98" t="s">
        <v>4294</v>
      </c>
      <c r="AU2044" s="96"/>
      <c r="AV2044" s="17" t="s">
        <v>5537</v>
      </c>
      <c r="AW2044" s="7" t="s">
        <v>5537</v>
      </c>
      <c r="AX2044" s="6" t="s">
        <v>5537</v>
      </c>
      <c r="AY2044" s="7"/>
      <c r="AZ2044" s="3" t="s">
        <v>5537</v>
      </c>
      <c r="BA2044" s="18" t="s">
        <v>5537</v>
      </c>
      <c r="BB2044" s="18" t="s">
        <v>5537</v>
      </c>
      <c r="BC2044" s="18" t="s">
        <v>5537</v>
      </c>
      <c r="BD2044" s="18" t="s">
        <v>5537</v>
      </c>
      <c r="BE2044" s="18" t="s">
        <v>5537</v>
      </c>
      <c r="BF2044" s="18" t="s">
        <v>5537</v>
      </c>
      <c r="BG2044" s="18" t="s">
        <v>5537</v>
      </c>
      <c r="BH2044" s="18" t="s">
        <v>5537</v>
      </c>
      <c r="BI2044" s="18" t="s">
        <v>5537</v>
      </c>
      <c r="BJ2044" s="18" t="s">
        <v>5537</v>
      </c>
      <c r="BK2044" s="18" t="s">
        <v>5537</v>
      </c>
      <c r="BL2044" s="9" t="s">
        <v>5537</v>
      </c>
      <c r="BM2044" s="14" t="s">
        <v>5537</v>
      </c>
      <c r="BN2044" s="14" t="s">
        <v>5537</v>
      </c>
      <c r="BO2044" s="14" t="str">
        <f>_xlfn.XLOOKUP(B2044,'[4]cell downs 18042026 17h'!$B:$B,'[4]cell downs 18042026 17h'!$B:$B,"")</f>
        <v/>
      </c>
      <c r="BP2044" s="14" t="str">
        <f>_xlfn.XLOOKUP(B2044,'[5]Cells Huawei 19042026 15h'!$B:$B,'[5]Cells Huawei 19042026 15h'!$B:$B,"")</f>
        <v/>
      </c>
      <c r="BQ2044" s="9" t="str">
        <f>_xlfn.XLOOKUP(B2044,'[6]cells down 19042026 9H40'!$B:$B,'[6]cells down 19042026 9H40'!$B:$B,"")</f>
        <v/>
      </c>
      <c r="BR2044" s="9" t="s">
        <v>4294</v>
      </c>
      <c r="BS2044" s="9" t="s">
        <v>12</v>
      </c>
      <c r="BT2044" s="108"/>
    </row>
    <row r="2045" spans="1:72" s="9" customFormat="1" x14ac:dyDescent="0.35">
      <c r="A2045" s="1" t="s">
        <v>4303</v>
      </c>
      <c r="B2045" s="8" t="s">
        <v>4304</v>
      </c>
      <c r="C2045" s="3" t="str">
        <f>_xlfn.XLOOKUP(B2045,'[1]daily break down'!$D:$D,'[1]daily break down'!$E:$E,"")</f>
        <v>OUEST</v>
      </c>
      <c r="D2045" s="1"/>
      <c r="E2045" s="1"/>
      <c r="F2045" s="3" t="s">
        <v>102</v>
      </c>
      <c r="G2045" s="1" t="s">
        <v>4278</v>
      </c>
      <c r="H2045" s="32" t="str">
        <f>_xlfn.XLOOKUP(B2045,[2]CALCULATION!$B:$B,[2]CALCULATION!$H:$H,"")</f>
        <v>HUAWEI</v>
      </c>
      <c r="I2045" s="28">
        <v>0</v>
      </c>
      <c r="J2045" s="28">
        <v>0</v>
      </c>
      <c r="K2045" s="28">
        <v>0</v>
      </c>
      <c r="L2045" s="28">
        <v>0</v>
      </c>
      <c r="M2045" s="28">
        <v>0</v>
      </c>
      <c r="N2045" s="28">
        <v>0</v>
      </c>
      <c r="O2045" s="28">
        <v>0</v>
      </c>
      <c r="P2045" s="28">
        <v>0</v>
      </c>
      <c r="Q2045" s="28">
        <v>0</v>
      </c>
      <c r="R2045" s="28">
        <v>0</v>
      </c>
      <c r="S2045" s="93">
        <v>0</v>
      </c>
      <c r="T2045" s="93">
        <f>_xlfn.XLOOKUP(B2045,'[3]Nur des jours'!$B:$B,'[3]Nur des jours'!$U:$U,"")</f>
        <v>0</v>
      </c>
      <c r="U2045" s="93">
        <v>0</v>
      </c>
      <c r="V2045" s="93">
        <v>0</v>
      </c>
      <c r="W2045" s="93">
        <v>0</v>
      </c>
      <c r="X2045" s="93">
        <v>0</v>
      </c>
      <c r="Y2045" s="93">
        <v>0</v>
      </c>
      <c r="Z2045" s="93">
        <v>0</v>
      </c>
      <c r="AA2045" s="93">
        <v>0</v>
      </c>
      <c r="AB2045" s="93">
        <v>0</v>
      </c>
      <c r="AC2045" s="93"/>
      <c r="AD2045" s="93">
        <v>0</v>
      </c>
      <c r="AE2045" s="93">
        <v>0</v>
      </c>
      <c r="AF2045" s="93">
        <v>0</v>
      </c>
      <c r="AG2045" s="93"/>
      <c r="AH2045" s="93">
        <v>0</v>
      </c>
      <c r="AI2045" s="93">
        <v>0</v>
      </c>
      <c r="AJ2045" s="93">
        <v>0</v>
      </c>
      <c r="AK2045" s="93">
        <v>0</v>
      </c>
      <c r="AL2045" s="93">
        <v>0</v>
      </c>
      <c r="AM2045" s="49" t="s">
        <v>5559</v>
      </c>
      <c r="AN2045" s="49"/>
      <c r="AO2045" s="48" t="str" cm="1">
        <f t="array" ref="AO2045">IFERROR(_xlfn.IFS(
AQ2045="MPR ISSUE","PDH",
AQ2045="BSS Hardware Issue","BSS",
AQ2045="Sites strategiques, MLL, Pylone, etc.","ENVTECH",
AQ2045="AKTIVCO DEFAUT GE &amp; POWER Cabinet","AKTIVCO",
AQ2045="AKTIVCO Coupure ENEO &amp; Baisse de tension","AKTIVCO GRID ONLY",
AQ2045="Coupure ENEO &amp; Baisse de tension","IHS GRID ONLY",
AQ2045="Defaut GE &amp; POWER Cabinet","IHS",
AQ2045="Sharing","Partners",
AQ2045="Sites strategiques &amp; DataCenter","SST &amp; DC",
AQ2045="Exclu","Exclu",
AQ2045="SAT","SAT",
AQ2045="SPARE-ISSUE","SPARE-ISSUE",
AQ2045="Fiber CAmtel","TRANS_FO_CAMTEL",
AQ2045="Fiber AOF","Fiber AOF",
AQ2045="Projet OCM (HUAWEI)","TRAVAUX-HUAWEI",
AQ2045="Projet OCM (NOKIA)","TRAVAUX-NOKIA",
AQ2045="ACCESS-ISSUE","ACCESS-ISSUE",
AQ2045="Projet OCM (ZTE, NOKIA, autres projets)","TRAVAUX OCM",
AQ2045="No root CAuse","No root cause",
AQ2045="ODU HS","PDH",
AQ2045="IP &amp; VLAN","PDH",
AQ2045="Warehouse HUAWEI","SPARE-ISSUE",
AQ2045="SPARE-HS","SPARE-ISSUE",
AQ2045="Power Telco","BSS",AQ2045="no impacts","no impacts"
),"")</f>
        <v>No root cause</v>
      </c>
      <c r="AP2045" s="48" t="str" cm="1">
        <f t="array" ref="AP2045">IFERROR(_xlfn.IFS(
AQ2045="MPR ISSUE","TX ISSUE",
AQ2045="BSS Hardware Issue","RAN ISSUE",
AQ2045="Sites strategiques, MLL, Pylone, etc.","ENVTECH",
AQ2045="AKTIVCO DEFAUT GE &amp; POWER Cabinet","POWER ISSUE",
AQ2045="AKTIVCO Coupure ENEO &amp; Baisse de tension","POWER ISSUE",
AQ2045="Coupure ENEO &amp; Baisse de tension","POWER ISSUE",
AQ2045="Defaut GE &amp; POWER Cabinet","POWER ISSUE",
AQ2045="Sharing","POWER ISSUE",
AQ2045="Sites strategiques &amp; DataCenter","POWER ISSUE",
AQ2045="Exclu","Exclu",
AQ2045="SAT","TX ISSUE",
AQ2045="SPARE-ISSUE","SPARE-ISSUE",
AQ2045="Fiber CAmtel","TX ISSUE",
AQ2045="Fiber AOF","TX ISSUE",
AQ2045="Projet OCM (HUAWEI)","TRAVAUX-HUAWEI",
AQ2045="Projet OCM (NOKIA)","TRAVAUX -NOKIA",
AQ2045="ACCESS-ISSUE","ACCESS-ISSUE",
AQ2045="Projet OCM (ZTE, NOKIA, autres projets)","TRAVAUX OCM",
AQ2045="No root CAuse","No root cause",
AQ2045="ODU HS","TX ISSUE",
AQ2045="IP &amp; VLAN","TX ISSUE",
AQ2045="Warehouse HUAWEI","SPARE-ISSUE",
AQ2045="SPARE-HS","SPARE-ISSUE",
AQ2045="Power Telco","RAN ISSUE",AQ2045="no impacts","no impacts"
),"")</f>
        <v>No root cause</v>
      </c>
      <c r="AQ2045" s="67" t="s">
        <v>5344</v>
      </c>
      <c r="AR2045" s="48" t="str" cm="1">
        <f t="array" ref="AR2045">IFERROR(_xlfn.IFS(
AQ2045="MPR ISSUE","ACTIVE",
AQ2045="BSS Hardware Issue","ACTIVE",
AQ2045="Sites strategiques, MLL, Pylone, etc.","PASSIVE",
AQ2045="AKTIVCO DEFAUT GE &amp; POWER Cabinet","PASSIVE",
AQ2045="AKTIVCO Coupure ENEO &amp; Baisse de tension","PASSIVE",
AQ2045="Coupure ENEO &amp; Baisse de tension","PASSIVE",
AQ2045="Defaut GE &amp; POWER Cabinet","PASSIVE",
AQ2045="Sharing","PASSIVE",
AQ2045="Sites strategiques &amp; DataCenter","PASSIVE",
AQ2045="Exclu","Exclu",
AQ2045="SAT","ACTIVE",
AQ2045="SPARE-ISSUE","SPARE-ISSUE",
AQ2045="Fiber CAmtel","ACTIVE",
AQ2045="Fiber AOF","ACTIVE",
AQ2045="Projet OCM (HUAWEI)","PLANNED WORKS",
AQ2045="Projet OCM (NOKIA)","PLANNED WORKS",
AQ2045="ACCESS-ISSUE","ACCESS-ISSUE",
AQ2045="Projet OCM (ZTE, NOKIA, autres projets)","PLANNED WORKS",
AQ2045="No root CAuse","No root cause",
AQ2045="ODU HS","ACTIVE",
AQ2045="IP &amp; VLAN","ACTIVE",
AQ2045="Warehouse HUAWEI","SPARE-ISSUE",
AQ2045="SPARE-HS","SPARE-ISSUE",
AQ2045="Power Telco","ACTIVE", AQ2045="no impacts","no impacts"
),"")</f>
        <v>No root cause</v>
      </c>
      <c r="AS2045" s="92" t="s">
        <v>5537</v>
      </c>
      <c r="AT2045" s="98" t="s">
        <v>4304</v>
      </c>
      <c r="AV2045" s="17" t="s">
        <v>5537</v>
      </c>
      <c r="AW2045" s="7" t="s">
        <v>5537</v>
      </c>
      <c r="AX2045" s="6" t="s">
        <v>5537</v>
      </c>
      <c r="AY2045" s="7"/>
      <c r="AZ2045" s="3" t="s">
        <v>5537</v>
      </c>
      <c r="BA2045" s="18" t="s">
        <v>5537</v>
      </c>
      <c r="BB2045" s="18" t="s">
        <v>5537</v>
      </c>
      <c r="BC2045" s="18" t="s">
        <v>5537</v>
      </c>
      <c r="BD2045" s="18" t="s">
        <v>5537</v>
      </c>
      <c r="BE2045" s="18" t="s">
        <v>5537</v>
      </c>
      <c r="BF2045" s="18" t="s">
        <v>5537</v>
      </c>
      <c r="BG2045" s="18" t="s">
        <v>5537</v>
      </c>
      <c r="BH2045" s="18" t="s">
        <v>5537</v>
      </c>
      <c r="BI2045" s="18" t="s">
        <v>5537</v>
      </c>
      <c r="BJ2045" s="18" t="s">
        <v>5537</v>
      </c>
      <c r="BK2045" s="18" t="s">
        <v>5537</v>
      </c>
      <c r="BL2045" s="9" t="s">
        <v>5537</v>
      </c>
      <c r="BM2045" s="14" t="s">
        <v>5537</v>
      </c>
      <c r="BN2045" s="14" t="s">
        <v>5537</v>
      </c>
      <c r="BO2045" s="14" t="str">
        <f>_xlfn.XLOOKUP(B2045,'[4]cell downs 18042026 17h'!$B:$B,'[4]cell downs 18042026 17h'!$B:$B,"")</f>
        <v/>
      </c>
      <c r="BP2045" s="14" t="str">
        <f>_xlfn.XLOOKUP(B2045,'[5]Cells Huawei 19042026 15h'!$B:$B,'[5]Cells Huawei 19042026 15h'!$B:$B,"")</f>
        <v/>
      </c>
      <c r="BQ2045" s="9" t="str">
        <f>_xlfn.XLOOKUP(B2045,'[6]cells down 19042026 9H40'!$B:$B,'[6]cells down 19042026 9H40'!$B:$B,"")</f>
        <v/>
      </c>
      <c r="BR2045" s="9" t="s">
        <v>5537</v>
      </c>
      <c r="BS2045" s="9" t="s">
        <v>12</v>
      </c>
      <c r="BT2045" s="108"/>
    </row>
    <row r="2046" spans="1:72" s="9" customFormat="1" x14ac:dyDescent="0.35">
      <c r="A2046" s="1" t="s">
        <v>4305</v>
      </c>
      <c r="B2046" s="8" t="s">
        <v>4306</v>
      </c>
      <c r="C2046" s="3" t="str">
        <f>_xlfn.XLOOKUP(B2046,'[1]daily break down'!$D:$D,'[1]daily break down'!$E:$E,"")</f>
        <v>ADAMAOUA</v>
      </c>
      <c r="D2046" s="1" t="s">
        <v>11</v>
      </c>
      <c r="E2046" s="1" t="s">
        <v>83</v>
      </c>
      <c r="F2046" s="3" t="s">
        <v>90</v>
      </c>
      <c r="G2046" s="1" t="s">
        <v>4305</v>
      </c>
      <c r="H2046" s="32" t="str">
        <f>_xlfn.XLOOKUP(B2046,[2]CALCULATION!$B:$B,[2]CALCULATION!$H:$H,"")</f>
        <v>HUAWEI</v>
      </c>
      <c r="I2046" s="28">
        <v>0</v>
      </c>
      <c r="J2046" s="28">
        <v>0</v>
      </c>
      <c r="K2046" s="28">
        <v>0</v>
      </c>
      <c r="L2046" s="28">
        <v>0</v>
      </c>
      <c r="M2046" s="28">
        <v>0</v>
      </c>
      <c r="N2046" s="28">
        <v>0</v>
      </c>
      <c r="O2046" s="28">
        <v>0</v>
      </c>
      <c r="P2046" s="28">
        <v>0</v>
      </c>
      <c r="Q2046" s="28">
        <v>0</v>
      </c>
      <c r="R2046" s="28">
        <v>0</v>
      </c>
      <c r="S2046" s="93">
        <v>0</v>
      </c>
      <c r="T2046" s="93">
        <f>_xlfn.XLOOKUP(B2046,'[3]Nur des jours'!$B:$B,'[3]Nur des jours'!$U:$U,"")</f>
        <v>0</v>
      </c>
      <c r="U2046" s="93">
        <v>0</v>
      </c>
      <c r="V2046" s="93">
        <v>0</v>
      </c>
      <c r="W2046" s="93">
        <v>0</v>
      </c>
      <c r="X2046" s="93">
        <v>0</v>
      </c>
      <c r="Y2046" s="93">
        <v>0</v>
      </c>
      <c r="Z2046" s="93">
        <v>0</v>
      </c>
      <c r="AA2046" s="93">
        <v>0</v>
      </c>
      <c r="AB2046" s="93">
        <v>0</v>
      </c>
      <c r="AC2046" s="93"/>
      <c r="AD2046" s="93">
        <v>0</v>
      </c>
      <c r="AE2046" s="93">
        <v>0</v>
      </c>
      <c r="AF2046" s="93">
        <v>0</v>
      </c>
      <c r="AG2046" s="93"/>
      <c r="AH2046" s="93">
        <v>0</v>
      </c>
      <c r="AI2046" s="93">
        <v>0</v>
      </c>
      <c r="AJ2046" s="93">
        <v>0</v>
      </c>
      <c r="AK2046" s="93">
        <v>0</v>
      </c>
      <c r="AL2046" s="93">
        <v>0</v>
      </c>
      <c r="AM2046" s="49" t="s">
        <v>5559</v>
      </c>
      <c r="AN2046" s="49"/>
      <c r="AO2046" s="48" t="str" cm="1">
        <f t="array" ref="AO2046">IFERROR(_xlfn.IFS(
AQ2046="MPR ISSUE","PDH",
AQ2046="BSS Hardware Issue","BSS",
AQ2046="Sites strategiques, MLL, Pylone, etc.","ENVTECH",
AQ2046="AKTIVCO DEFAUT GE &amp; POWER Cabinet","AKTIVCO",
AQ2046="AKTIVCO Coupure ENEO &amp; Baisse de tension","AKTIVCO GRID ONLY",
AQ2046="Coupure ENEO &amp; Baisse de tension","IHS GRID ONLY",
AQ2046="Defaut GE &amp; POWER Cabinet","IHS",
AQ2046="Sharing","Partners",
AQ2046="Sites strategiques &amp; DataCenter","SST &amp; DC",
AQ2046="Exclu","Exclu",
AQ2046="SAT","SAT",
AQ2046="SPARE-ISSUE","SPARE-ISSUE",
AQ2046="Fiber CAmtel","TRANS_FO_CAMTEL",
AQ2046="Fiber AOF","Fiber AOF",
AQ2046="Projet OCM (HUAWEI)","TRAVAUX-HUAWEI",
AQ2046="Projet OCM (NOKIA)","TRAVAUX-NOKIA",
AQ2046="ACCESS-ISSUE","ACCESS-ISSUE",
AQ2046="Projet OCM (ZTE, NOKIA, autres projets)","TRAVAUX OCM",
AQ2046="No root CAuse","No root cause",
AQ2046="ODU HS","PDH",
AQ2046="IP &amp; VLAN","PDH",
AQ2046="Warehouse HUAWEI","SPARE-ISSUE",
AQ2046="SPARE-HS","SPARE-ISSUE",
AQ2046="Power Telco","BSS",AQ2046="no impacts","no impacts"
),"")</f>
        <v>No root cause</v>
      </c>
      <c r="AP2046" s="48" t="str" cm="1">
        <f t="array" ref="AP2046">IFERROR(_xlfn.IFS(
AQ2046="MPR ISSUE","TX ISSUE",
AQ2046="BSS Hardware Issue","RAN ISSUE",
AQ2046="Sites strategiques, MLL, Pylone, etc.","ENVTECH",
AQ2046="AKTIVCO DEFAUT GE &amp; POWER Cabinet","POWER ISSUE",
AQ2046="AKTIVCO Coupure ENEO &amp; Baisse de tension","POWER ISSUE",
AQ2046="Coupure ENEO &amp; Baisse de tension","POWER ISSUE",
AQ2046="Defaut GE &amp; POWER Cabinet","POWER ISSUE",
AQ2046="Sharing","POWER ISSUE",
AQ2046="Sites strategiques &amp; DataCenter","POWER ISSUE",
AQ2046="Exclu","Exclu",
AQ2046="SAT","TX ISSUE",
AQ2046="SPARE-ISSUE","SPARE-ISSUE",
AQ2046="Fiber CAmtel","TX ISSUE",
AQ2046="Fiber AOF","TX ISSUE",
AQ2046="Projet OCM (HUAWEI)","TRAVAUX-HUAWEI",
AQ2046="Projet OCM (NOKIA)","TRAVAUX -NOKIA",
AQ2046="ACCESS-ISSUE","ACCESS-ISSUE",
AQ2046="Projet OCM (ZTE, NOKIA, autres projets)","TRAVAUX OCM",
AQ2046="No root CAuse","No root cause",
AQ2046="ODU HS","TX ISSUE",
AQ2046="IP &amp; VLAN","TX ISSUE",
AQ2046="Warehouse HUAWEI","SPARE-ISSUE",
AQ2046="SPARE-HS","SPARE-ISSUE",
AQ2046="Power Telco","RAN ISSUE",AQ2046="no impacts","no impacts"
),"")</f>
        <v>No root cause</v>
      </c>
      <c r="AQ2046" s="127" t="s">
        <v>5344</v>
      </c>
      <c r="AR2046" s="48" t="str" cm="1">
        <f t="array" ref="AR2046">IFERROR(_xlfn.IFS(
AQ2046="MPR ISSUE","ACTIVE",
AQ2046="BSS Hardware Issue","ACTIVE",
AQ2046="Sites strategiques, MLL, Pylone, etc.","PASSIVE",
AQ2046="AKTIVCO DEFAUT GE &amp; POWER Cabinet","PASSIVE",
AQ2046="AKTIVCO Coupure ENEO &amp; Baisse de tension","PASSIVE",
AQ2046="Coupure ENEO &amp; Baisse de tension","PASSIVE",
AQ2046="Defaut GE &amp; POWER Cabinet","PASSIVE",
AQ2046="Sharing","PASSIVE",
AQ2046="Sites strategiques &amp; DataCenter","PASSIVE",
AQ2046="Exclu","Exclu",
AQ2046="SAT","ACTIVE",
AQ2046="SPARE-ISSUE","SPARE-ISSUE",
AQ2046="Fiber CAmtel","ACTIVE",
AQ2046="Fiber AOF","ACTIVE",
AQ2046="Projet OCM (HUAWEI)","PLANNED WORKS",
AQ2046="Projet OCM (NOKIA)","PLANNED WORKS",
AQ2046="ACCESS-ISSUE","ACCESS-ISSUE",
AQ2046="Projet OCM (ZTE, NOKIA, autres projets)","PLANNED WORKS",
AQ2046="No root CAuse","No root cause",
AQ2046="ODU HS","ACTIVE",
AQ2046="IP &amp; VLAN","ACTIVE",
AQ2046="Warehouse HUAWEI","SPARE-ISSUE",
AQ2046="SPARE-HS","SPARE-ISSUE",
AQ2046="Power Telco","ACTIVE", AQ2046="no impacts","no impacts"
),"")</f>
        <v>No root cause</v>
      </c>
      <c r="AS2046" s="92" t="s">
        <v>5537</v>
      </c>
      <c r="AT2046" s="98" t="s">
        <v>4306</v>
      </c>
      <c r="AV2046" s="17" t="s">
        <v>5537</v>
      </c>
      <c r="AW2046" s="7" t="s">
        <v>5537</v>
      </c>
      <c r="AX2046" s="6" t="s">
        <v>5537</v>
      </c>
      <c r="AY2046" s="7"/>
      <c r="AZ2046" s="3" t="s">
        <v>5537</v>
      </c>
      <c r="BA2046" s="18" t="s">
        <v>5537</v>
      </c>
      <c r="BB2046" s="18" t="s">
        <v>5537</v>
      </c>
      <c r="BC2046" s="18" t="s">
        <v>5537</v>
      </c>
      <c r="BD2046" s="18" t="s">
        <v>5537</v>
      </c>
      <c r="BE2046" s="18" t="s">
        <v>5537</v>
      </c>
      <c r="BF2046" s="18" t="s">
        <v>5537</v>
      </c>
      <c r="BG2046" s="18" t="s">
        <v>5537</v>
      </c>
      <c r="BH2046" s="18" t="s">
        <v>5537</v>
      </c>
      <c r="BI2046" s="18" t="s">
        <v>5537</v>
      </c>
      <c r="BJ2046" s="18" t="s">
        <v>5537</v>
      </c>
      <c r="BK2046" s="18" t="s">
        <v>5537</v>
      </c>
      <c r="BL2046" s="9" t="s">
        <v>5537</v>
      </c>
      <c r="BM2046" s="14" t="s">
        <v>5537</v>
      </c>
      <c r="BN2046" s="14" t="s">
        <v>5537</v>
      </c>
      <c r="BO2046" s="14" t="str">
        <f>_xlfn.XLOOKUP(B2046,'[4]cell downs 18042026 17h'!$B:$B,'[4]cell downs 18042026 17h'!$B:$B,"")</f>
        <v/>
      </c>
      <c r="BP2046" s="14" t="str">
        <f>_xlfn.XLOOKUP(B2046,'[5]Cells Huawei 19042026 15h'!$B:$B,'[5]Cells Huawei 19042026 15h'!$B:$B,"")</f>
        <v/>
      </c>
      <c r="BQ2046" s="9" t="str">
        <f>_xlfn.XLOOKUP(B2046,'[6]cells down 19042026 9H40'!$B:$B,'[6]cells down 19042026 9H40'!$B:$B,"")</f>
        <v/>
      </c>
      <c r="BR2046" s="9" t="s">
        <v>4306</v>
      </c>
      <c r="BS2046" s="9" t="s">
        <v>12</v>
      </c>
      <c r="BT2046" s="108"/>
    </row>
    <row r="2047" spans="1:72" s="9" customFormat="1" x14ac:dyDescent="0.35">
      <c r="A2047" s="1" t="s">
        <v>4307</v>
      </c>
      <c r="B2047" s="8" t="s">
        <v>4308</v>
      </c>
      <c r="C2047" s="3" t="str">
        <f>_xlfn.XLOOKUP(B2047,'[1]daily break down'!$D:$D,'[1]daily break down'!$E:$E,"")</f>
        <v>CENTRE</v>
      </c>
      <c r="D2047" s="1" t="s">
        <v>11</v>
      </c>
      <c r="E2047" s="1" t="s">
        <v>12</v>
      </c>
      <c r="F2047" s="3" t="s">
        <v>37</v>
      </c>
      <c r="G2047" s="1" t="s">
        <v>4309</v>
      </c>
      <c r="H2047" s="34" t="str">
        <f>_xlfn.XLOOKUP(B2047,[2]CALCULATION!$B:$B,[2]CALCULATION!$H:$H,"")</f>
        <v>ZTE</v>
      </c>
      <c r="I2047" s="28">
        <v>0</v>
      </c>
      <c r="J2047" s="28">
        <v>0</v>
      </c>
      <c r="K2047" s="28">
        <v>0</v>
      </c>
      <c r="L2047" s="28">
        <v>0</v>
      </c>
      <c r="M2047" s="28">
        <v>0</v>
      </c>
      <c r="N2047" s="28">
        <v>0</v>
      </c>
      <c r="O2047" s="28">
        <v>0</v>
      </c>
      <c r="P2047" s="28">
        <v>0</v>
      </c>
      <c r="Q2047" s="28">
        <v>0</v>
      </c>
      <c r="R2047" s="28">
        <v>0</v>
      </c>
      <c r="S2047" s="93">
        <v>0</v>
      </c>
      <c r="T2047" s="93">
        <f>_xlfn.XLOOKUP(B2047,'[3]Nur des jours'!$B:$B,'[3]Nur des jours'!$U:$U,"")</f>
        <v>0</v>
      </c>
      <c r="U2047" s="93">
        <v>0</v>
      </c>
      <c r="V2047" s="93">
        <v>0</v>
      </c>
      <c r="W2047" s="93">
        <v>0</v>
      </c>
      <c r="X2047" s="93">
        <v>0</v>
      </c>
      <c r="Y2047" s="93">
        <v>0</v>
      </c>
      <c r="Z2047" s="93">
        <v>0</v>
      </c>
      <c r="AA2047" s="93">
        <v>0</v>
      </c>
      <c r="AB2047" s="93">
        <v>0</v>
      </c>
      <c r="AC2047" s="93"/>
      <c r="AD2047" s="93">
        <v>0</v>
      </c>
      <c r="AE2047" s="93">
        <v>0</v>
      </c>
      <c r="AF2047" s="93">
        <v>0</v>
      </c>
      <c r="AG2047" s="93"/>
      <c r="AH2047" s="93">
        <v>0</v>
      </c>
      <c r="AI2047" s="93">
        <v>0</v>
      </c>
      <c r="AJ2047" s="93">
        <v>0</v>
      </c>
      <c r="AK2047" s="93">
        <v>0</v>
      </c>
      <c r="AL2047" s="93">
        <v>0</v>
      </c>
      <c r="AM2047" s="49" t="s">
        <v>5559</v>
      </c>
      <c r="AN2047" s="49"/>
      <c r="AO2047" s="48" t="str" cm="1">
        <f t="array" ref="AO2047">IFERROR(_xlfn.IFS(
AQ2047="MPR ISSUE","PDH",
AQ2047="BSS Hardware Issue","BSS",
AQ2047="Sites strategiques, MLL, Pylone, etc.","ENVTECH",
AQ2047="AKTIVCO DEFAUT GE &amp; POWER Cabinet","AKTIVCO",
AQ2047="AKTIVCO Coupure ENEO &amp; Baisse de tension","AKTIVCO GRID ONLY",
AQ2047="Coupure ENEO &amp; Baisse de tension","IHS GRID ONLY",
AQ2047="Defaut GE &amp; POWER Cabinet","IHS",
AQ2047="Sharing","Partners",
AQ2047="Sites strategiques &amp; DataCenter","SST &amp; DC",
AQ2047="Exclu","Exclu",
AQ2047="SAT","SAT",
AQ2047="SPARE-ISSUE","SPARE-ISSUE",
AQ2047="Fiber CAmtel","TRANS_FO_CAMTEL",
AQ2047="Fiber AOF","Fiber AOF",
AQ2047="Projet OCM (HUAWEI)","TRAVAUX-HUAWEI",
AQ2047="Projet OCM (NOKIA)","TRAVAUX-NOKIA",
AQ2047="ACCESS-ISSUE","ACCESS-ISSUE",
AQ2047="Projet OCM (ZTE, NOKIA, autres projets)","TRAVAUX OCM",
AQ2047="No root CAuse","No root cause",
AQ2047="ODU HS","PDH",
AQ2047="IP &amp; VLAN","PDH",
AQ2047="Warehouse HUAWEI","SPARE-ISSUE",
AQ2047="SPARE-HS","SPARE-ISSUE",
AQ2047="Power Telco","BSS",AQ2047="no impacts","no impacts"
),"")</f>
        <v>No root cause</v>
      </c>
      <c r="AP2047" s="48" t="str" cm="1">
        <f t="array" ref="AP2047">IFERROR(_xlfn.IFS(
AQ2047="MPR ISSUE","TX ISSUE",
AQ2047="BSS Hardware Issue","RAN ISSUE",
AQ2047="Sites strategiques, MLL, Pylone, etc.","ENVTECH",
AQ2047="AKTIVCO DEFAUT GE &amp; POWER Cabinet","POWER ISSUE",
AQ2047="AKTIVCO Coupure ENEO &amp; Baisse de tension","POWER ISSUE",
AQ2047="Coupure ENEO &amp; Baisse de tension","POWER ISSUE",
AQ2047="Defaut GE &amp; POWER Cabinet","POWER ISSUE",
AQ2047="Sharing","POWER ISSUE",
AQ2047="Sites strategiques &amp; DataCenter","POWER ISSUE",
AQ2047="Exclu","Exclu",
AQ2047="SAT","TX ISSUE",
AQ2047="SPARE-ISSUE","SPARE-ISSUE",
AQ2047="Fiber CAmtel","TX ISSUE",
AQ2047="Fiber AOF","TX ISSUE",
AQ2047="Projet OCM (HUAWEI)","TRAVAUX-HUAWEI",
AQ2047="Projet OCM (NOKIA)","TRAVAUX -NOKIA",
AQ2047="ACCESS-ISSUE","ACCESS-ISSUE",
AQ2047="Projet OCM (ZTE, NOKIA, autres projets)","TRAVAUX OCM",
AQ2047="No root CAuse","No root cause",
AQ2047="ODU HS","TX ISSUE",
AQ2047="IP &amp; VLAN","TX ISSUE",
AQ2047="Warehouse HUAWEI","SPARE-ISSUE",
AQ2047="SPARE-HS","SPARE-ISSUE",
AQ2047="Power Telco","RAN ISSUE",AQ2047="no impacts","no impacts"
),"")</f>
        <v>No root cause</v>
      </c>
      <c r="AQ2047" s="127" t="s">
        <v>5344</v>
      </c>
      <c r="AR2047" s="48" t="str" cm="1">
        <f t="array" ref="AR2047">IFERROR(_xlfn.IFS(
AQ2047="MPR ISSUE","ACTIVE",
AQ2047="BSS Hardware Issue","ACTIVE",
AQ2047="Sites strategiques, MLL, Pylone, etc.","PASSIVE",
AQ2047="AKTIVCO DEFAUT GE &amp; POWER Cabinet","PASSIVE",
AQ2047="AKTIVCO Coupure ENEO &amp; Baisse de tension","PASSIVE",
AQ2047="Coupure ENEO &amp; Baisse de tension","PASSIVE",
AQ2047="Defaut GE &amp; POWER Cabinet","PASSIVE",
AQ2047="Sharing","PASSIVE",
AQ2047="Sites strategiques &amp; DataCenter","PASSIVE",
AQ2047="Exclu","Exclu",
AQ2047="SAT","ACTIVE",
AQ2047="SPARE-ISSUE","SPARE-ISSUE",
AQ2047="Fiber CAmtel","ACTIVE",
AQ2047="Fiber AOF","ACTIVE",
AQ2047="Projet OCM (HUAWEI)","PLANNED WORKS",
AQ2047="Projet OCM (NOKIA)","PLANNED WORKS",
AQ2047="ACCESS-ISSUE","ACCESS-ISSUE",
AQ2047="Projet OCM (ZTE, NOKIA, autres projets)","PLANNED WORKS",
AQ2047="No root CAuse","No root cause",
AQ2047="ODU HS","ACTIVE",
AQ2047="IP &amp; VLAN","ACTIVE",
AQ2047="Warehouse HUAWEI","SPARE-ISSUE",
AQ2047="SPARE-HS","SPARE-ISSUE",
AQ2047="Power Telco","ACTIVE", AQ2047="no impacts","no impacts"
),"")</f>
        <v>No root cause</v>
      </c>
      <c r="AS2047" s="92" t="s">
        <v>5537</v>
      </c>
      <c r="AT2047" s="98" t="s">
        <v>4308</v>
      </c>
      <c r="AV2047" s="17" t="s">
        <v>5537</v>
      </c>
      <c r="AW2047" s="7" t="s">
        <v>5537</v>
      </c>
      <c r="AX2047" s="6" t="s">
        <v>5537</v>
      </c>
      <c r="AY2047" s="7"/>
      <c r="AZ2047" s="3" t="s">
        <v>5537</v>
      </c>
      <c r="BA2047" s="18" t="s">
        <v>5537</v>
      </c>
      <c r="BB2047" s="18" t="s">
        <v>5537</v>
      </c>
      <c r="BC2047" s="18" t="s">
        <v>5537</v>
      </c>
      <c r="BD2047" s="18" t="s">
        <v>5537</v>
      </c>
      <c r="BE2047" s="18" t="s">
        <v>5537</v>
      </c>
      <c r="BF2047" s="18" t="s">
        <v>5537</v>
      </c>
      <c r="BG2047" s="18" t="s">
        <v>5537</v>
      </c>
      <c r="BH2047" s="18" t="s">
        <v>5537</v>
      </c>
      <c r="BI2047" s="18" t="s">
        <v>5537</v>
      </c>
      <c r="BJ2047" s="18" t="s">
        <v>5537</v>
      </c>
      <c r="BK2047" s="18" t="s">
        <v>5537</v>
      </c>
      <c r="BL2047" s="9" t="s">
        <v>5537</v>
      </c>
      <c r="BM2047" s="14" t="s">
        <v>5537</v>
      </c>
      <c r="BN2047" s="14" t="s">
        <v>5537</v>
      </c>
      <c r="BO2047" s="14" t="str">
        <f>_xlfn.XLOOKUP(B2047,'[4]cell downs 18042026 17h'!$B:$B,'[4]cell downs 18042026 17h'!$B:$B,"")</f>
        <v/>
      </c>
      <c r="BP2047" s="14" t="str">
        <f>_xlfn.XLOOKUP(B2047,'[5]Cells Huawei 19042026 15h'!$B:$B,'[5]Cells Huawei 19042026 15h'!$B:$B,"")</f>
        <v/>
      </c>
      <c r="BQ2047" s="9" t="str">
        <f>_xlfn.XLOOKUP(B2047,'[6]cells down 19042026 9H40'!$B:$B,'[6]cells down 19042026 9H40'!$B:$B,"")</f>
        <v/>
      </c>
      <c r="BR2047" s="9" t="s">
        <v>4308</v>
      </c>
      <c r="BS2047" s="9" t="s">
        <v>12</v>
      </c>
      <c r="BT2047" s="108"/>
    </row>
    <row r="2048" spans="1:72" s="9" customFormat="1" x14ac:dyDescent="0.35">
      <c r="A2048" s="1" t="s">
        <v>4312</v>
      </c>
      <c r="B2048" s="8" t="s">
        <v>4313</v>
      </c>
      <c r="C2048" s="3" t="str">
        <f>_xlfn.XLOOKUP(B2048,'[1]daily break down'!$D:$D,'[1]daily break down'!$E:$E,"")</f>
        <v>OUEST</v>
      </c>
      <c r="D2048" s="1" t="s">
        <v>11</v>
      </c>
      <c r="E2048" s="1" t="s">
        <v>12</v>
      </c>
      <c r="F2048" s="3" t="s">
        <v>102</v>
      </c>
      <c r="G2048" s="1" t="s">
        <v>4068</v>
      </c>
      <c r="H2048" s="32" t="str">
        <f>_xlfn.XLOOKUP(B2048,[2]CALCULATION!$B:$B,[2]CALCULATION!$H:$H,"")</f>
        <v>HUAWEI</v>
      </c>
      <c r="I2048" s="28">
        <v>0</v>
      </c>
      <c r="J2048" s="28">
        <v>0</v>
      </c>
      <c r="K2048" s="28">
        <v>0</v>
      </c>
      <c r="L2048" s="28">
        <v>0</v>
      </c>
      <c r="M2048" s="28">
        <v>0</v>
      </c>
      <c r="N2048" s="28">
        <v>0</v>
      </c>
      <c r="O2048" s="28">
        <v>0</v>
      </c>
      <c r="P2048" s="28">
        <v>0</v>
      </c>
      <c r="Q2048" s="28">
        <v>0</v>
      </c>
      <c r="R2048" s="28">
        <v>0</v>
      </c>
      <c r="S2048" s="93">
        <v>0</v>
      </c>
      <c r="T2048" s="93">
        <f>_xlfn.XLOOKUP(B2048,'[3]Nur des jours'!$B:$B,'[3]Nur des jours'!$U:$U,"")</f>
        <v>0</v>
      </c>
      <c r="U2048" s="93">
        <v>0</v>
      </c>
      <c r="V2048" s="93">
        <v>0</v>
      </c>
      <c r="W2048" s="93">
        <v>0</v>
      </c>
      <c r="X2048" s="93">
        <v>0</v>
      </c>
      <c r="Y2048" s="93">
        <v>0</v>
      </c>
      <c r="Z2048" s="93">
        <v>0</v>
      </c>
      <c r="AA2048" s="93">
        <v>0</v>
      </c>
      <c r="AB2048" s="93">
        <v>0</v>
      </c>
      <c r="AC2048" s="93"/>
      <c r="AD2048" s="93">
        <v>0</v>
      </c>
      <c r="AE2048" s="93">
        <v>0</v>
      </c>
      <c r="AF2048" s="93">
        <v>0</v>
      </c>
      <c r="AG2048" s="93"/>
      <c r="AH2048" s="93">
        <v>0</v>
      </c>
      <c r="AI2048" s="93">
        <v>0</v>
      </c>
      <c r="AJ2048" s="93">
        <v>0</v>
      </c>
      <c r="AK2048" s="93">
        <v>0</v>
      </c>
      <c r="AL2048" s="93">
        <v>0</v>
      </c>
      <c r="AM2048" s="49" t="s">
        <v>5559</v>
      </c>
      <c r="AN2048" s="49"/>
      <c r="AO2048" s="48" t="str" cm="1">
        <f t="array" ref="AO2048">IFERROR(_xlfn.IFS(
AQ2048="MPR ISSUE","PDH",
AQ2048="BSS Hardware Issue","BSS",
AQ2048="Sites strategiques, MLL, Pylone, etc.","ENVTECH",
AQ2048="AKTIVCO DEFAUT GE &amp; POWER Cabinet","AKTIVCO",
AQ2048="AKTIVCO Coupure ENEO &amp; Baisse de tension","AKTIVCO GRID ONLY",
AQ2048="Coupure ENEO &amp; Baisse de tension","IHS GRID ONLY",
AQ2048="Defaut GE &amp; POWER Cabinet","IHS",
AQ2048="Sharing","Partners",
AQ2048="Sites strategiques &amp; DataCenter","SST &amp; DC",
AQ2048="Exclu","Exclu",
AQ2048="SAT","SAT",
AQ2048="SPARE-ISSUE","SPARE-ISSUE",
AQ2048="Fiber CAmtel","TRANS_FO_CAMTEL",
AQ2048="Fiber AOF","Fiber AOF",
AQ2048="Projet OCM (HUAWEI)","TRAVAUX-HUAWEI",
AQ2048="Projet OCM (NOKIA)","TRAVAUX-NOKIA",
AQ2048="ACCESS-ISSUE","ACCESS-ISSUE",
AQ2048="Projet OCM (ZTE, NOKIA, autres projets)","TRAVAUX OCM",
AQ2048="No root CAuse","No root cause",
AQ2048="ODU HS","PDH",
AQ2048="IP &amp; VLAN","PDH",
AQ2048="Warehouse HUAWEI","SPARE-ISSUE",
AQ2048="SPARE-HS","SPARE-ISSUE",
AQ2048="Power Telco","BSS",AQ2048="no impacts","no impacts"
),"")</f>
        <v>No root cause</v>
      </c>
      <c r="AP2048" s="48" t="str" cm="1">
        <f t="array" ref="AP2048">IFERROR(_xlfn.IFS(
AQ2048="MPR ISSUE","TX ISSUE",
AQ2048="BSS Hardware Issue","RAN ISSUE",
AQ2048="Sites strategiques, MLL, Pylone, etc.","ENVTECH",
AQ2048="AKTIVCO DEFAUT GE &amp; POWER Cabinet","POWER ISSUE",
AQ2048="AKTIVCO Coupure ENEO &amp; Baisse de tension","POWER ISSUE",
AQ2048="Coupure ENEO &amp; Baisse de tension","POWER ISSUE",
AQ2048="Defaut GE &amp; POWER Cabinet","POWER ISSUE",
AQ2048="Sharing","POWER ISSUE",
AQ2048="Sites strategiques &amp; DataCenter","POWER ISSUE",
AQ2048="Exclu","Exclu",
AQ2048="SAT","TX ISSUE",
AQ2048="SPARE-ISSUE","SPARE-ISSUE",
AQ2048="Fiber CAmtel","TX ISSUE",
AQ2048="Fiber AOF","TX ISSUE",
AQ2048="Projet OCM (HUAWEI)","TRAVAUX-HUAWEI",
AQ2048="Projet OCM (NOKIA)","TRAVAUX -NOKIA",
AQ2048="ACCESS-ISSUE","ACCESS-ISSUE",
AQ2048="Projet OCM (ZTE, NOKIA, autres projets)","TRAVAUX OCM",
AQ2048="No root CAuse","No root cause",
AQ2048="ODU HS","TX ISSUE",
AQ2048="IP &amp; VLAN","TX ISSUE",
AQ2048="Warehouse HUAWEI","SPARE-ISSUE",
AQ2048="SPARE-HS","SPARE-ISSUE",
AQ2048="Power Telco","RAN ISSUE",AQ2048="no impacts","no impacts"
),"")</f>
        <v>No root cause</v>
      </c>
      <c r="AQ2048" s="127" t="s">
        <v>5344</v>
      </c>
      <c r="AR2048" s="48" t="str" cm="1">
        <f t="array" ref="AR2048">IFERROR(_xlfn.IFS(
AQ2048="MPR ISSUE","ACTIVE",
AQ2048="BSS Hardware Issue","ACTIVE",
AQ2048="Sites strategiques, MLL, Pylone, etc.","PASSIVE",
AQ2048="AKTIVCO DEFAUT GE &amp; POWER Cabinet","PASSIVE",
AQ2048="AKTIVCO Coupure ENEO &amp; Baisse de tension","PASSIVE",
AQ2048="Coupure ENEO &amp; Baisse de tension","PASSIVE",
AQ2048="Defaut GE &amp; POWER Cabinet","PASSIVE",
AQ2048="Sharing","PASSIVE",
AQ2048="Sites strategiques &amp; DataCenter","PASSIVE",
AQ2048="Exclu","Exclu",
AQ2048="SAT","ACTIVE",
AQ2048="SPARE-ISSUE","SPARE-ISSUE",
AQ2048="Fiber CAmtel","ACTIVE",
AQ2048="Fiber AOF","ACTIVE",
AQ2048="Projet OCM (HUAWEI)","PLANNED WORKS",
AQ2048="Projet OCM (NOKIA)","PLANNED WORKS",
AQ2048="ACCESS-ISSUE","ACCESS-ISSUE",
AQ2048="Projet OCM (ZTE, NOKIA, autres projets)","PLANNED WORKS",
AQ2048="No root CAuse","No root cause",
AQ2048="ODU HS","ACTIVE",
AQ2048="IP &amp; VLAN","ACTIVE",
AQ2048="Warehouse HUAWEI","SPARE-ISSUE",
AQ2048="SPARE-HS","SPARE-ISSUE",
AQ2048="Power Telco","ACTIVE", AQ2048="no impacts","no impacts"
),"")</f>
        <v>No root cause</v>
      </c>
      <c r="AS2048" s="92" t="s">
        <v>5537</v>
      </c>
      <c r="AT2048" s="98" t="s">
        <v>4313</v>
      </c>
      <c r="AV2048" s="17" t="s">
        <v>5537</v>
      </c>
      <c r="AW2048" s="7" t="s">
        <v>5537</v>
      </c>
      <c r="AX2048" s="6" t="s">
        <v>5537</v>
      </c>
      <c r="AY2048" s="7"/>
      <c r="AZ2048" s="3" t="s">
        <v>5537</v>
      </c>
      <c r="BA2048" s="18" t="s">
        <v>5537</v>
      </c>
      <c r="BB2048" s="18" t="s">
        <v>5537</v>
      </c>
      <c r="BC2048" s="18" t="s">
        <v>5537</v>
      </c>
      <c r="BD2048" s="18" t="s">
        <v>5537</v>
      </c>
      <c r="BE2048" s="18" t="s">
        <v>5537</v>
      </c>
      <c r="BF2048" s="18" t="s">
        <v>5537</v>
      </c>
      <c r="BG2048" s="18" t="s">
        <v>5537</v>
      </c>
      <c r="BH2048" s="18" t="s">
        <v>5537</v>
      </c>
      <c r="BI2048" s="18" t="s">
        <v>5537</v>
      </c>
      <c r="BJ2048" s="18" t="s">
        <v>5537</v>
      </c>
      <c r="BK2048" s="18" t="s">
        <v>5537</v>
      </c>
      <c r="BL2048" s="9" t="s">
        <v>5537</v>
      </c>
      <c r="BM2048" s="14" t="s">
        <v>5537</v>
      </c>
      <c r="BN2048" s="14" t="s">
        <v>5537</v>
      </c>
      <c r="BO2048" s="14" t="str">
        <f>_xlfn.XLOOKUP(B2048,'[4]cell downs 18042026 17h'!$B:$B,'[4]cell downs 18042026 17h'!$B:$B,"")</f>
        <v/>
      </c>
      <c r="BP2048" s="14" t="str">
        <f>_xlfn.XLOOKUP(B2048,'[5]Cells Huawei 19042026 15h'!$B:$B,'[5]Cells Huawei 19042026 15h'!$B:$B,"")</f>
        <v/>
      </c>
      <c r="BQ2048" s="9" t="str">
        <f>_xlfn.XLOOKUP(B2048,'[6]cells down 19042026 9H40'!$B:$B,'[6]cells down 19042026 9H40'!$B:$B,"")</f>
        <v/>
      </c>
      <c r="BR2048" s="9" t="s">
        <v>4313</v>
      </c>
      <c r="BS2048" s="9" t="s">
        <v>5537</v>
      </c>
      <c r="BT2048" s="108"/>
    </row>
    <row r="2049" spans="1:72" s="9" customFormat="1" x14ac:dyDescent="0.35">
      <c r="A2049" s="1" t="s">
        <v>3531</v>
      </c>
      <c r="B2049" s="8" t="s">
        <v>4339</v>
      </c>
      <c r="C2049" s="3" t="str">
        <f>_xlfn.XLOOKUP(B2049,'[1]daily break down'!$D:$D,'[1]daily break down'!$E:$E,"")</f>
        <v>CENTRE</v>
      </c>
      <c r="D2049" s="1" t="s">
        <v>11</v>
      </c>
      <c r="E2049" s="1" t="s">
        <v>12</v>
      </c>
      <c r="F2049" s="3" t="s">
        <v>37</v>
      </c>
      <c r="G2049" s="1" t="s">
        <v>3531</v>
      </c>
      <c r="H2049" s="34" t="str">
        <f>_xlfn.XLOOKUP(B2049,[2]CALCULATION!$B:$B,[2]CALCULATION!$H:$H,"")</f>
        <v>ZTE</v>
      </c>
      <c r="I2049" s="28">
        <v>0</v>
      </c>
      <c r="J2049" s="28">
        <v>0</v>
      </c>
      <c r="K2049" s="28">
        <v>0</v>
      </c>
      <c r="L2049" s="28">
        <v>0</v>
      </c>
      <c r="M2049" s="28">
        <v>0</v>
      </c>
      <c r="N2049" s="28">
        <v>0</v>
      </c>
      <c r="O2049" s="28">
        <v>0</v>
      </c>
      <c r="P2049" s="28">
        <v>0</v>
      </c>
      <c r="Q2049" s="28">
        <v>0</v>
      </c>
      <c r="R2049" s="28">
        <v>0</v>
      </c>
      <c r="S2049" s="93">
        <v>0</v>
      </c>
      <c r="T2049" s="93">
        <f>_xlfn.XLOOKUP(B2049,'[3]Nur des jours'!$B:$B,'[3]Nur des jours'!$U:$U,"")</f>
        <v>0</v>
      </c>
      <c r="U2049" s="93">
        <v>0</v>
      </c>
      <c r="V2049" s="93">
        <v>0</v>
      </c>
      <c r="W2049" s="93">
        <v>0</v>
      </c>
      <c r="X2049" s="93">
        <v>0</v>
      </c>
      <c r="Y2049" s="93">
        <v>0</v>
      </c>
      <c r="Z2049" s="93">
        <v>0</v>
      </c>
      <c r="AA2049" s="93">
        <v>0</v>
      </c>
      <c r="AB2049" s="93">
        <v>0</v>
      </c>
      <c r="AC2049" s="93"/>
      <c r="AD2049" s="93">
        <v>0</v>
      </c>
      <c r="AE2049" s="93">
        <v>0</v>
      </c>
      <c r="AF2049" s="93">
        <v>0</v>
      </c>
      <c r="AG2049" s="93"/>
      <c r="AH2049" s="93">
        <v>0</v>
      </c>
      <c r="AI2049" s="93">
        <v>0</v>
      </c>
      <c r="AJ2049" s="93">
        <v>0</v>
      </c>
      <c r="AK2049" s="93">
        <v>0</v>
      </c>
      <c r="AL2049" s="93">
        <v>0</v>
      </c>
      <c r="AM2049" s="49" t="s">
        <v>5559</v>
      </c>
      <c r="AN2049" s="49"/>
      <c r="AO2049" s="48" t="str" cm="1">
        <f t="array" ref="AO2049">IFERROR(_xlfn.IFS(
AQ2049="MPR ISSUE","PDH",
AQ2049="BSS Hardware Issue","BSS",
AQ2049="Sites strategiques, MLL, Pylone, etc.","ENVTECH",
AQ2049="AKTIVCO DEFAUT GE &amp; POWER Cabinet","AKTIVCO",
AQ2049="AKTIVCO Coupure ENEO &amp; Baisse de tension","AKTIVCO GRID ONLY",
AQ2049="Coupure ENEO &amp; Baisse de tension","IHS GRID ONLY",
AQ2049="Defaut GE &amp; POWER Cabinet","IHS",
AQ2049="Sharing","Partners",
AQ2049="Sites strategiques &amp; DataCenter","SST &amp; DC",
AQ2049="Exclu","Exclu",
AQ2049="SAT","SAT",
AQ2049="SPARE-ISSUE","SPARE-ISSUE",
AQ2049="Fiber CAmtel","TRANS_FO_CAMTEL",
AQ2049="Fiber AOF","Fiber AOF",
AQ2049="Projet OCM (HUAWEI)","TRAVAUX-HUAWEI",
AQ2049="Projet OCM (NOKIA)","TRAVAUX-NOKIA",
AQ2049="ACCESS-ISSUE","ACCESS-ISSUE",
AQ2049="Projet OCM (ZTE, NOKIA, autres projets)","TRAVAUX OCM",
AQ2049="No root CAuse","No root cause",
AQ2049="ODU HS","PDH",
AQ2049="IP &amp; VLAN","PDH",
AQ2049="Warehouse HUAWEI","SPARE-ISSUE",
AQ2049="SPARE-HS","SPARE-ISSUE",
AQ2049="Power Telco","BSS",AQ2049="no impacts","no impacts"
),"")</f>
        <v>No root cause</v>
      </c>
      <c r="AP2049" s="48" t="str" cm="1">
        <f t="array" ref="AP2049">IFERROR(_xlfn.IFS(
AQ2049="MPR ISSUE","TX ISSUE",
AQ2049="BSS Hardware Issue","RAN ISSUE",
AQ2049="Sites strategiques, MLL, Pylone, etc.","ENVTECH",
AQ2049="AKTIVCO DEFAUT GE &amp; POWER Cabinet","POWER ISSUE",
AQ2049="AKTIVCO Coupure ENEO &amp; Baisse de tension","POWER ISSUE",
AQ2049="Coupure ENEO &amp; Baisse de tension","POWER ISSUE",
AQ2049="Defaut GE &amp; POWER Cabinet","POWER ISSUE",
AQ2049="Sharing","POWER ISSUE",
AQ2049="Sites strategiques &amp; DataCenter","POWER ISSUE",
AQ2049="Exclu","Exclu",
AQ2049="SAT","TX ISSUE",
AQ2049="SPARE-ISSUE","SPARE-ISSUE",
AQ2049="Fiber CAmtel","TX ISSUE",
AQ2049="Fiber AOF","TX ISSUE",
AQ2049="Projet OCM (HUAWEI)","TRAVAUX-HUAWEI",
AQ2049="Projet OCM (NOKIA)","TRAVAUX -NOKIA",
AQ2049="ACCESS-ISSUE","ACCESS-ISSUE",
AQ2049="Projet OCM (ZTE, NOKIA, autres projets)","TRAVAUX OCM",
AQ2049="No root CAuse","No root cause",
AQ2049="ODU HS","TX ISSUE",
AQ2049="IP &amp; VLAN","TX ISSUE",
AQ2049="Warehouse HUAWEI","SPARE-ISSUE",
AQ2049="SPARE-HS","SPARE-ISSUE",
AQ2049="Power Telco","RAN ISSUE",AQ2049="no impacts","no impacts"
),"")</f>
        <v>No root cause</v>
      </c>
      <c r="AQ2049" s="127" t="s">
        <v>5344</v>
      </c>
      <c r="AR2049" s="48" t="str" cm="1">
        <f t="array" ref="AR2049">IFERROR(_xlfn.IFS(
AQ2049="MPR ISSUE","ACTIVE",
AQ2049="BSS Hardware Issue","ACTIVE",
AQ2049="Sites strategiques, MLL, Pylone, etc.","PASSIVE",
AQ2049="AKTIVCO DEFAUT GE &amp; POWER Cabinet","PASSIVE",
AQ2049="AKTIVCO Coupure ENEO &amp; Baisse de tension","PASSIVE",
AQ2049="Coupure ENEO &amp; Baisse de tension","PASSIVE",
AQ2049="Defaut GE &amp; POWER Cabinet","PASSIVE",
AQ2049="Sharing","PASSIVE",
AQ2049="Sites strategiques &amp; DataCenter","PASSIVE",
AQ2049="Exclu","Exclu",
AQ2049="SAT","ACTIVE",
AQ2049="SPARE-ISSUE","SPARE-ISSUE",
AQ2049="Fiber CAmtel","ACTIVE",
AQ2049="Fiber AOF","ACTIVE",
AQ2049="Projet OCM (HUAWEI)","PLANNED WORKS",
AQ2049="Projet OCM (NOKIA)","PLANNED WORKS",
AQ2049="ACCESS-ISSUE","ACCESS-ISSUE",
AQ2049="Projet OCM (ZTE, NOKIA, autres projets)","PLANNED WORKS",
AQ2049="No root CAuse","No root cause",
AQ2049="ODU HS","ACTIVE",
AQ2049="IP &amp; VLAN","ACTIVE",
AQ2049="Warehouse HUAWEI","SPARE-ISSUE",
AQ2049="SPARE-HS","SPARE-ISSUE",
AQ2049="Power Telco","ACTIVE", AQ2049="no impacts","no impacts"
),"")</f>
        <v>No root cause</v>
      </c>
      <c r="AS2049" s="92" t="s">
        <v>5537</v>
      </c>
      <c r="AT2049" s="98" t="s">
        <v>4339</v>
      </c>
      <c r="AV2049" s="17" t="s">
        <v>5537</v>
      </c>
      <c r="AW2049" s="7" t="s">
        <v>5537</v>
      </c>
      <c r="AX2049" s="6" t="s">
        <v>5537</v>
      </c>
      <c r="AY2049" s="7"/>
      <c r="AZ2049" s="3" t="s">
        <v>5537</v>
      </c>
      <c r="BA2049" s="18" t="s">
        <v>5537</v>
      </c>
      <c r="BB2049" s="18" t="s">
        <v>5537</v>
      </c>
      <c r="BC2049" s="18" t="s">
        <v>5537</v>
      </c>
      <c r="BD2049" s="18" t="s">
        <v>5537</v>
      </c>
      <c r="BE2049" s="18" t="s">
        <v>5537</v>
      </c>
      <c r="BF2049" s="18" t="s">
        <v>5537</v>
      </c>
      <c r="BG2049" s="18" t="s">
        <v>5537</v>
      </c>
      <c r="BH2049" s="18" t="s">
        <v>5537</v>
      </c>
      <c r="BI2049" s="18" t="s">
        <v>5537</v>
      </c>
      <c r="BJ2049" s="18" t="s">
        <v>5537</v>
      </c>
      <c r="BK2049" s="18" t="s">
        <v>5537</v>
      </c>
      <c r="BL2049" s="9" t="s">
        <v>5537</v>
      </c>
      <c r="BM2049" s="14" t="s">
        <v>5537</v>
      </c>
      <c r="BN2049" s="14" t="s">
        <v>5537</v>
      </c>
      <c r="BO2049" s="14" t="str">
        <f>_xlfn.XLOOKUP(B2049,'[4]cell downs 18042026 17h'!$B:$B,'[4]cell downs 18042026 17h'!$B:$B,"")</f>
        <v/>
      </c>
      <c r="BP2049" s="14" t="str">
        <f>_xlfn.XLOOKUP(B2049,'[5]Cells Huawei 19042026 15h'!$B:$B,'[5]Cells Huawei 19042026 15h'!$B:$B,"")</f>
        <v/>
      </c>
      <c r="BQ2049" s="9" t="str">
        <f>_xlfn.XLOOKUP(B2049,'[6]cells down 19042026 9H40'!$B:$B,'[6]cells down 19042026 9H40'!$B:$B,"")</f>
        <v/>
      </c>
      <c r="BR2049" s="9" t="s">
        <v>5537</v>
      </c>
      <c r="BS2049" s="9" t="s">
        <v>5537</v>
      </c>
      <c r="BT2049" s="108"/>
    </row>
    <row r="2050" spans="1:72" s="9" customFormat="1" x14ac:dyDescent="0.35">
      <c r="A2050" s="1" t="s">
        <v>4340</v>
      </c>
      <c r="B2050" s="8" t="s">
        <v>4341</v>
      </c>
      <c r="C2050" s="3" t="str">
        <f>_xlfn.XLOOKUP(B2050,'[1]daily break down'!$D:$D,'[1]daily break down'!$E:$E,"")</f>
        <v>CENTRE</v>
      </c>
      <c r="D2050" s="1"/>
      <c r="E2050" s="1"/>
      <c r="F2050" s="3" t="s">
        <v>69</v>
      </c>
      <c r="G2050" s="1" t="s">
        <v>4340</v>
      </c>
      <c r="H2050" s="34" t="str">
        <f>_xlfn.XLOOKUP(B2050,[2]CALCULATION!$B:$B,[2]CALCULATION!$H:$H,"")</f>
        <v>ZTE</v>
      </c>
      <c r="I2050" s="28">
        <v>0</v>
      </c>
      <c r="J2050" s="28">
        <v>0</v>
      </c>
      <c r="K2050" s="28">
        <v>0</v>
      </c>
      <c r="L2050" s="28">
        <v>0</v>
      </c>
      <c r="M2050" s="28">
        <v>0</v>
      </c>
      <c r="N2050" s="28">
        <v>0</v>
      </c>
      <c r="O2050" s="28">
        <v>0</v>
      </c>
      <c r="P2050" s="28">
        <v>0</v>
      </c>
      <c r="Q2050" s="28">
        <v>0</v>
      </c>
      <c r="R2050" s="28">
        <v>0</v>
      </c>
      <c r="S2050" s="93">
        <v>0</v>
      </c>
      <c r="T2050" s="93">
        <f>_xlfn.XLOOKUP(B2050,'[3]Nur des jours'!$B:$B,'[3]Nur des jours'!$U:$U,"")</f>
        <v>0</v>
      </c>
      <c r="U2050" s="93">
        <v>0</v>
      </c>
      <c r="V2050" s="93">
        <v>0</v>
      </c>
      <c r="W2050" s="93">
        <v>0</v>
      </c>
      <c r="X2050" s="93">
        <v>0</v>
      </c>
      <c r="Y2050" s="93">
        <v>0</v>
      </c>
      <c r="Z2050" s="93">
        <v>0</v>
      </c>
      <c r="AA2050" s="93">
        <v>0</v>
      </c>
      <c r="AB2050" s="93">
        <v>0</v>
      </c>
      <c r="AC2050" s="93"/>
      <c r="AD2050" s="93">
        <v>0</v>
      </c>
      <c r="AE2050" s="93">
        <v>0</v>
      </c>
      <c r="AF2050" s="93">
        <v>0</v>
      </c>
      <c r="AG2050" s="93"/>
      <c r="AH2050" s="93">
        <v>0</v>
      </c>
      <c r="AI2050" s="93">
        <v>0</v>
      </c>
      <c r="AJ2050" s="93">
        <v>0</v>
      </c>
      <c r="AK2050" s="93">
        <v>0</v>
      </c>
      <c r="AL2050" s="93">
        <v>0</v>
      </c>
      <c r="AM2050" s="49" t="s">
        <v>5559</v>
      </c>
      <c r="AN2050" s="49"/>
      <c r="AO2050" s="48" t="str" cm="1">
        <f t="array" ref="AO2050">IFERROR(_xlfn.IFS(
AQ2050="MPR ISSUE","PDH",
AQ2050="BSS Hardware Issue","BSS",
AQ2050="Sites strategiques, MLL, Pylone, etc.","ENVTECH",
AQ2050="AKTIVCO DEFAUT GE &amp; POWER Cabinet","AKTIVCO",
AQ2050="AKTIVCO Coupure ENEO &amp; Baisse de tension","AKTIVCO GRID ONLY",
AQ2050="Coupure ENEO &amp; Baisse de tension","IHS GRID ONLY",
AQ2050="Defaut GE &amp; POWER Cabinet","IHS",
AQ2050="Sharing","Partners",
AQ2050="Sites strategiques &amp; DataCenter","SST &amp; DC",
AQ2050="Exclu","Exclu",
AQ2050="SAT","SAT",
AQ2050="SPARE-ISSUE","SPARE-ISSUE",
AQ2050="Fiber CAmtel","TRANS_FO_CAMTEL",
AQ2050="Fiber AOF","Fiber AOF",
AQ2050="Projet OCM (HUAWEI)","TRAVAUX-HUAWEI",
AQ2050="Projet OCM (NOKIA)","TRAVAUX-NOKIA",
AQ2050="ACCESS-ISSUE","ACCESS-ISSUE",
AQ2050="Projet OCM (ZTE, NOKIA, autres projets)","TRAVAUX OCM",
AQ2050="No root CAuse","No root cause",
AQ2050="ODU HS","PDH",
AQ2050="IP &amp; VLAN","PDH",
AQ2050="Warehouse HUAWEI","SPARE-ISSUE",
AQ2050="SPARE-HS","SPARE-ISSUE",
AQ2050="Power Telco","BSS",AQ2050="no impacts","no impacts"
),"")</f>
        <v>No root cause</v>
      </c>
      <c r="AP2050" s="48" t="str" cm="1">
        <f t="array" ref="AP2050">IFERROR(_xlfn.IFS(
AQ2050="MPR ISSUE","TX ISSUE",
AQ2050="BSS Hardware Issue","RAN ISSUE",
AQ2050="Sites strategiques, MLL, Pylone, etc.","ENVTECH",
AQ2050="AKTIVCO DEFAUT GE &amp; POWER Cabinet","POWER ISSUE",
AQ2050="AKTIVCO Coupure ENEO &amp; Baisse de tension","POWER ISSUE",
AQ2050="Coupure ENEO &amp; Baisse de tension","POWER ISSUE",
AQ2050="Defaut GE &amp; POWER Cabinet","POWER ISSUE",
AQ2050="Sharing","POWER ISSUE",
AQ2050="Sites strategiques &amp; DataCenter","POWER ISSUE",
AQ2050="Exclu","Exclu",
AQ2050="SAT","TX ISSUE",
AQ2050="SPARE-ISSUE","SPARE-ISSUE",
AQ2050="Fiber CAmtel","TX ISSUE",
AQ2050="Fiber AOF","TX ISSUE",
AQ2050="Projet OCM (HUAWEI)","TRAVAUX-HUAWEI",
AQ2050="Projet OCM (NOKIA)","TRAVAUX -NOKIA",
AQ2050="ACCESS-ISSUE","ACCESS-ISSUE",
AQ2050="Projet OCM (ZTE, NOKIA, autres projets)","TRAVAUX OCM",
AQ2050="No root CAuse","No root cause",
AQ2050="ODU HS","TX ISSUE",
AQ2050="IP &amp; VLAN","TX ISSUE",
AQ2050="Warehouse HUAWEI","SPARE-ISSUE",
AQ2050="SPARE-HS","SPARE-ISSUE",
AQ2050="Power Telco","RAN ISSUE",AQ2050="no impacts","no impacts"
),"")</f>
        <v>No root cause</v>
      </c>
      <c r="AQ2050" s="67" t="s">
        <v>5344</v>
      </c>
      <c r="AR2050" s="48" t="str" cm="1">
        <f t="array" ref="AR2050">IFERROR(_xlfn.IFS(
AQ2050="MPR ISSUE","ACTIVE",
AQ2050="BSS Hardware Issue","ACTIVE",
AQ2050="Sites strategiques, MLL, Pylone, etc.","PASSIVE",
AQ2050="AKTIVCO DEFAUT GE &amp; POWER Cabinet","PASSIVE",
AQ2050="AKTIVCO Coupure ENEO &amp; Baisse de tension","PASSIVE",
AQ2050="Coupure ENEO &amp; Baisse de tension","PASSIVE",
AQ2050="Defaut GE &amp; POWER Cabinet","PASSIVE",
AQ2050="Sharing","PASSIVE",
AQ2050="Sites strategiques &amp; DataCenter","PASSIVE",
AQ2050="Exclu","Exclu",
AQ2050="SAT","ACTIVE",
AQ2050="SPARE-ISSUE","SPARE-ISSUE",
AQ2050="Fiber CAmtel","ACTIVE",
AQ2050="Fiber AOF","ACTIVE",
AQ2050="Projet OCM (HUAWEI)","PLANNED WORKS",
AQ2050="Projet OCM (NOKIA)","PLANNED WORKS",
AQ2050="ACCESS-ISSUE","ACCESS-ISSUE",
AQ2050="Projet OCM (ZTE, NOKIA, autres projets)","PLANNED WORKS",
AQ2050="No root CAuse","No root cause",
AQ2050="ODU HS","ACTIVE",
AQ2050="IP &amp; VLAN","ACTIVE",
AQ2050="Warehouse HUAWEI","SPARE-ISSUE",
AQ2050="SPARE-HS","SPARE-ISSUE",
AQ2050="Power Telco","ACTIVE", AQ2050="no impacts","no impacts"
),"")</f>
        <v>No root cause</v>
      </c>
      <c r="AS2050" s="92" t="s">
        <v>5537</v>
      </c>
      <c r="AT2050" s="98" t="s">
        <v>4341</v>
      </c>
      <c r="AV2050" s="17" t="s">
        <v>5537</v>
      </c>
      <c r="AW2050" s="7" t="s">
        <v>5537</v>
      </c>
      <c r="AX2050" s="6" t="s">
        <v>5537</v>
      </c>
      <c r="AY2050" s="7"/>
      <c r="AZ2050" s="3" t="s">
        <v>5537</v>
      </c>
      <c r="BA2050" s="18" t="s">
        <v>5537</v>
      </c>
      <c r="BB2050" s="18" t="s">
        <v>5537</v>
      </c>
      <c r="BC2050" s="18" t="s">
        <v>5537</v>
      </c>
      <c r="BD2050" s="18" t="s">
        <v>5537</v>
      </c>
      <c r="BE2050" s="18" t="s">
        <v>5537</v>
      </c>
      <c r="BF2050" s="18" t="s">
        <v>5537</v>
      </c>
      <c r="BG2050" s="18" t="s">
        <v>5537</v>
      </c>
      <c r="BH2050" s="18" t="s">
        <v>5537</v>
      </c>
      <c r="BI2050" s="18" t="s">
        <v>5537</v>
      </c>
      <c r="BJ2050" s="18" t="s">
        <v>5537</v>
      </c>
      <c r="BK2050" s="18" t="s">
        <v>5537</v>
      </c>
      <c r="BL2050" s="9" t="s">
        <v>5537</v>
      </c>
      <c r="BM2050" s="14" t="s">
        <v>5537</v>
      </c>
      <c r="BN2050" s="14" t="s">
        <v>5537</v>
      </c>
      <c r="BO2050" s="14" t="str">
        <f>_xlfn.XLOOKUP(B2050,'[4]cell downs 18042026 17h'!$B:$B,'[4]cell downs 18042026 17h'!$B:$B,"")</f>
        <v/>
      </c>
      <c r="BP2050" s="14" t="str">
        <f>_xlfn.XLOOKUP(B2050,'[5]Cells Huawei 19042026 15h'!$B:$B,'[5]Cells Huawei 19042026 15h'!$B:$B,"")</f>
        <v/>
      </c>
      <c r="BQ2050" s="9" t="str">
        <f>_xlfn.XLOOKUP(B2050,'[6]cells down 19042026 9H40'!$B:$B,'[6]cells down 19042026 9H40'!$B:$B,"")</f>
        <v/>
      </c>
      <c r="BR2050" s="9" t="s">
        <v>5537</v>
      </c>
      <c r="BS2050" s="9" t="s">
        <v>12</v>
      </c>
      <c r="BT2050" s="108"/>
    </row>
    <row r="2051" spans="1:72" s="9" customFormat="1" x14ac:dyDescent="0.35">
      <c r="A2051" s="1" t="s">
        <v>4345</v>
      </c>
      <c r="B2051" s="8" t="s">
        <v>4346</v>
      </c>
      <c r="C2051" s="3" t="str">
        <f>_xlfn.XLOOKUP(B2051,'[1]daily break down'!$D:$D,'[1]daily break down'!$E:$E,"")</f>
        <v>LITTORAL</v>
      </c>
      <c r="D2051" s="1" t="s">
        <v>21</v>
      </c>
      <c r="E2051" s="1" t="s">
        <v>22</v>
      </c>
      <c r="F2051" s="3" t="s">
        <v>31</v>
      </c>
      <c r="G2051" s="1" t="s">
        <v>3686</v>
      </c>
      <c r="H2051" s="34" t="str">
        <f>_xlfn.XLOOKUP(B2051,[2]CALCULATION!$B:$B,[2]CALCULATION!$H:$H,"")</f>
        <v>ZTE</v>
      </c>
      <c r="I2051" s="28">
        <v>0</v>
      </c>
      <c r="J2051" s="28">
        <v>0</v>
      </c>
      <c r="K2051" s="28">
        <v>0</v>
      </c>
      <c r="L2051" s="28">
        <v>0</v>
      </c>
      <c r="M2051" s="28">
        <v>0</v>
      </c>
      <c r="N2051" s="28">
        <v>0</v>
      </c>
      <c r="O2051" s="28">
        <v>0</v>
      </c>
      <c r="P2051" s="28">
        <v>0</v>
      </c>
      <c r="Q2051" s="28">
        <v>0</v>
      </c>
      <c r="R2051" s="28">
        <v>0</v>
      </c>
      <c r="S2051" s="93">
        <v>0</v>
      </c>
      <c r="T2051" s="93">
        <f>_xlfn.XLOOKUP(B2051,'[3]Nur des jours'!$B:$B,'[3]Nur des jours'!$U:$U,"")</f>
        <v>0</v>
      </c>
      <c r="U2051" s="93">
        <v>0</v>
      </c>
      <c r="V2051" s="93">
        <v>0</v>
      </c>
      <c r="W2051" s="93">
        <v>0</v>
      </c>
      <c r="X2051" s="93">
        <v>0</v>
      </c>
      <c r="Y2051" s="93">
        <v>0</v>
      </c>
      <c r="Z2051" s="93">
        <v>0</v>
      </c>
      <c r="AA2051" s="93">
        <v>0</v>
      </c>
      <c r="AB2051" s="93">
        <v>0</v>
      </c>
      <c r="AC2051" s="93"/>
      <c r="AD2051" s="93">
        <v>0</v>
      </c>
      <c r="AE2051" s="93">
        <v>0</v>
      </c>
      <c r="AF2051" s="93">
        <v>0</v>
      </c>
      <c r="AG2051" s="93"/>
      <c r="AH2051" s="93">
        <v>0</v>
      </c>
      <c r="AI2051" s="93">
        <v>0</v>
      </c>
      <c r="AJ2051" s="93">
        <v>0</v>
      </c>
      <c r="AK2051" s="93">
        <v>0</v>
      </c>
      <c r="AL2051" s="93">
        <v>0</v>
      </c>
      <c r="AM2051" s="49" t="s">
        <v>5559</v>
      </c>
      <c r="AN2051" s="49"/>
      <c r="AO2051" s="48" t="str" cm="1">
        <f t="array" ref="AO2051">IFERROR(_xlfn.IFS(
AQ2051="MPR ISSUE","PDH",
AQ2051="BSS Hardware Issue","BSS",
AQ2051="Sites strategiques, MLL, Pylone, etc.","ENVTECH",
AQ2051="AKTIVCO DEFAUT GE &amp; POWER Cabinet","AKTIVCO",
AQ2051="AKTIVCO Coupure ENEO &amp; Baisse de tension","AKTIVCO GRID ONLY",
AQ2051="Coupure ENEO &amp; Baisse de tension","IHS GRID ONLY",
AQ2051="Defaut GE &amp; POWER Cabinet","IHS",
AQ2051="Sharing","Partners",
AQ2051="Sites strategiques &amp; DataCenter","SST &amp; DC",
AQ2051="Exclu","Exclu",
AQ2051="SAT","SAT",
AQ2051="SPARE-ISSUE","SPARE-ISSUE",
AQ2051="Fiber CAmtel","TRANS_FO_CAMTEL",
AQ2051="Fiber AOF","Fiber AOF",
AQ2051="Projet OCM (HUAWEI)","TRAVAUX-HUAWEI",
AQ2051="Projet OCM (NOKIA)","TRAVAUX-NOKIA",
AQ2051="ACCESS-ISSUE","ACCESS-ISSUE",
AQ2051="Projet OCM (ZTE, NOKIA, autres projets)","TRAVAUX OCM",
AQ2051="No root CAuse","No root cause",
AQ2051="ODU HS","PDH",
AQ2051="IP &amp; VLAN","PDH",
AQ2051="Warehouse HUAWEI","SPARE-ISSUE",
AQ2051="SPARE-HS","SPARE-ISSUE",
AQ2051="Power Telco","BSS",AQ2051="no impacts","no impacts"
),"")</f>
        <v>No root cause</v>
      </c>
      <c r="AP2051" s="48" t="str" cm="1">
        <f t="array" ref="AP2051">IFERROR(_xlfn.IFS(
AQ2051="MPR ISSUE","TX ISSUE",
AQ2051="BSS Hardware Issue","RAN ISSUE",
AQ2051="Sites strategiques, MLL, Pylone, etc.","ENVTECH",
AQ2051="AKTIVCO DEFAUT GE &amp; POWER Cabinet","POWER ISSUE",
AQ2051="AKTIVCO Coupure ENEO &amp; Baisse de tension","POWER ISSUE",
AQ2051="Coupure ENEO &amp; Baisse de tension","POWER ISSUE",
AQ2051="Defaut GE &amp; POWER Cabinet","POWER ISSUE",
AQ2051="Sharing","POWER ISSUE",
AQ2051="Sites strategiques &amp; DataCenter","POWER ISSUE",
AQ2051="Exclu","Exclu",
AQ2051="SAT","TX ISSUE",
AQ2051="SPARE-ISSUE","SPARE-ISSUE",
AQ2051="Fiber CAmtel","TX ISSUE",
AQ2051="Fiber AOF","TX ISSUE",
AQ2051="Projet OCM (HUAWEI)","TRAVAUX-HUAWEI",
AQ2051="Projet OCM (NOKIA)","TRAVAUX -NOKIA",
AQ2051="ACCESS-ISSUE","ACCESS-ISSUE",
AQ2051="Projet OCM (ZTE, NOKIA, autres projets)","TRAVAUX OCM",
AQ2051="No root CAuse","No root cause",
AQ2051="ODU HS","TX ISSUE",
AQ2051="IP &amp; VLAN","TX ISSUE",
AQ2051="Warehouse HUAWEI","SPARE-ISSUE",
AQ2051="SPARE-HS","SPARE-ISSUE",
AQ2051="Power Telco","RAN ISSUE",AQ2051="no impacts","no impacts"
),"")</f>
        <v>No root cause</v>
      </c>
      <c r="AQ2051" s="67" t="s">
        <v>5344</v>
      </c>
      <c r="AR2051" s="48" t="str" cm="1">
        <f t="array" ref="AR2051">IFERROR(_xlfn.IFS(
AQ2051="MPR ISSUE","ACTIVE",
AQ2051="BSS Hardware Issue","ACTIVE",
AQ2051="Sites strategiques, MLL, Pylone, etc.","PASSIVE",
AQ2051="AKTIVCO DEFAUT GE &amp; POWER Cabinet","PASSIVE",
AQ2051="AKTIVCO Coupure ENEO &amp; Baisse de tension","PASSIVE",
AQ2051="Coupure ENEO &amp; Baisse de tension","PASSIVE",
AQ2051="Defaut GE &amp; POWER Cabinet","PASSIVE",
AQ2051="Sharing","PASSIVE",
AQ2051="Sites strategiques &amp; DataCenter","PASSIVE",
AQ2051="Exclu","Exclu",
AQ2051="SAT","ACTIVE",
AQ2051="SPARE-ISSUE","SPARE-ISSUE",
AQ2051="Fiber CAmtel","ACTIVE",
AQ2051="Fiber AOF","ACTIVE",
AQ2051="Projet OCM (HUAWEI)","PLANNED WORKS",
AQ2051="Projet OCM (NOKIA)","PLANNED WORKS",
AQ2051="ACCESS-ISSUE","ACCESS-ISSUE",
AQ2051="Projet OCM (ZTE, NOKIA, autres projets)","PLANNED WORKS",
AQ2051="No root CAuse","No root cause",
AQ2051="ODU HS","ACTIVE",
AQ2051="IP &amp; VLAN","ACTIVE",
AQ2051="Warehouse HUAWEI","SPARE-ISSUE",
AQ2051="SPARE-HS","SPARE-ISSUE",
AQ2051="Power Telco","ACTIVE", AQ2051="no impacts","no impacts"
),"")</f>
        <v>No root cause</v>
      </c>
      <c r="AS2051" s="92" t="s">
        <v>5537</v>
      </c>
      <c r="AT2051" s="98" t="s">
        <v>4346</v>
      </c>
      <c r="AV2051" s="17" t="s">
        <v>5537</v>
      </c>
      <c r="AW2051" s="7" t="s">
        <v>5537</v>
      </c>
      <c r="AX2051" s="6" t="s">
        <v>5537</v>
      </c>
      <c r="AY2051" s="7"/>
      <c r="AZ2051" s="3" t="s">
        <v>5537</v>
      </c>
      <c r="BA2051" s="18" t="s">
        <v>5537</v>
      </c>
      <c r="BB2051" s="18" t="s">
        <v>5537</v>
      </c>
      <c r="BC2051" s="18" t="s">
        <v>5537</v>
      </c>
      <c r="BD2051" s="18" t="s">
        <v>5537</v>
      </c>
      <c r="BE2051" s="18" t="s">
        <v>5537</v>
      </c>
      <c r="BF2051" s="18" t="s">
        <v>5537</v>
      </c>
      <c r="BG2051" s="18" t="s">
        <v>5537</v>
      </c>
      <c r="BH2051" s="18" t="s">
        <v>5537</v>
      </c>
      <c r="BI2051" s="18" t="s">
        <v>5537</v>
      </c>
      <c r="BJ2051" s="18" t="s">
        <v>5537</v>
      </c>
      <c r="BK2051" s="18" t="s">
        <v>5537</v>
      </c>
      <c r="BL2051" s="9" t="s">
        <v>5537</v>
      </c>
      <c r="BM2051" s="14" t="s">
        <v>5537</v>
      </c>
      <c r="BN2051" s="14" t="s">
        <v>5537</v>
      </c>
      <c r="BO2051" s="14" t="str">
        <f>_xlfn.XLOOKUP(B2051,'[4]cell downs 18042026 17h'!$B:$B,'[4]cell downs 18042026 17h'!$B:$B,"")</f>
        <v/>
      </c>
      <c r="BP2051" s="14" t="str">
        <f>_xlfn.XLOOKUP(B2051,'[5]Cells Huawei 19042026 15h'!$B:$B,'[5]Cells Huawei 19042026 15h'!$B:$B,"")</f>
        <v/>
      </c>
      <c r="BQ2051" s="9" t="str">
        <f>_xlfn.XLOOKUP(B2051,'[6]cells down 19042026 9H40'!$B:$B,'[6]cells down 19042026 9H40'!$B:$B,"")</f>
        <v>LIT_593</v>
      </c>
      <c r="BR2051" s="9" t="s">
        <v>5537</v>
      </c>
      <c r="BS2051" s="9" t="s">
        <v>12</v>
      </c>
      <c r="BT2051" s="108"/>
    </row>
    <row r="2052" spans="1:72" s="9" customFormat="1" x14ac:dyDescent="0.35">
      <c r="A2052" s="1" t="s">
        <v>4347</v>
      </c>
      <c r="B2052" s="8" t="s">
        <v>4348</v>
      </c>
      <c r="C2052" s="3" t="str">
        <f>_xlfn.XLOOKUP(B2052,'[1]daily break down'!$D:$D,'[1]daily break down'!$E:$E,"")</f>
        <v>OUEST</v>
      </c>
      <c r="D2052" s="1" t="s">
        <v>21</v>
      </c>
      <c r="E2052" s="1" t="s">
        <v>3524</v>
      </c>
      <c r="F2052" s="3" t="s">
        <v>102</v>
      </c>
      <c r="G2052" s="1" t="s">
        <v>4178</v>
      </c>
      <c r="H2052" s="32" t="str">
        <f>_xlfn.XLOOKUP(B2052,[2]CALCULATION!$B:$B,[2]CALCULATION!$H:$H,"")</f>
        <v>HUAWEI</v>
      </c>
      <c r="I2052" s="28">
        <v>0</v>
      </c>
      <c r="J2052" s="28">
        <v>0</v>
      </c>
      <c r="K2052" s="28">
        <v>0</v>
      </c>
      <c r="L2052" s="28">
        <v>0</v>
      </c>
      <c r="M2052" s="28">
        <v>0</v>
      </c>
      <c r="N2052" s="28">
        <v>0</v>
      </c>
      <c r="O2052" s="28">
        <v>0</v>
      </c>
      <c r="P2052" s="28">
        <v>0</v>
      </c>
      <c r="Q2052" s="28">
        <v>0</v>
      </c>
      <c r="R2052" s="28">
        <v>0</v>
      </c>
      <c r="S2052" s="93">
        <v>0</v>
      </c>
      <c r="T2052" s="93">
        <f>_xlfn.XLOOKUP(B2052,'[3]Nur des jours'!$B:$B,'[3]Nur des jours'!$U:$U,"")</f>
        <v>0</v>
      </c>
      <c r="U2052" s="93">
        <v>0</v>
      </c>
      <c r="V2052" s="93">
        <v>0</v>
      </c>
      <c r="W2052" s="93">
        <v>0</v>
      </c>
      <c r="X2052" s="93">
        <v>0</v>
      </c>
      <c r="Y2052" s="93">
        <v>0</v>
      </c>
      <c r="Z2052" s="93">
        <v>0</v>
      </c>
      <c r="AA2052" s="93">
        <v>0</v>
      </c>
      <c r="AB2052" s="93">
        <v>0</v>
      </c>
      <c r="AC2052" s="93"/>
      <c r="AD2052" s="93">
        <v>0</v>
      </c>
      <c r="AE2052" s="93">
        <v>0</v>
      </c>
      <c r="AF2052" s="93">
        <v>0</v>
      </c>
      <c r="AG2052" s="93"/>
      <c r="AH2052" s="93">
        <v>0</v>
      </c>
      <c r="AI2052" s="93">
        <v>0</v>
      </c>
      <c r="AJ2052" s="93">
        <v>0</v>
      </c>
      <c r="AK2052" s="93">
        <v>0</v>
      </c>
      <c r="AL2052" s="93">
        <v>0</v>
      </c>
      <c r="AM2052" s="49" t="s">
        <v>5559</v>
      </c>
      <c r="AN2052" s="49"/>
      <c r="AO2052" s="48" t="str" cm="1">
        <f t="array" ref="AO2052">IFERROR(_xlfn.IFS(
AQ2052="MPR ISSUE","PDH",
AQ2052="BSS Hardware Issue","BSS",
AQ2052="Sites strategiques, MLL, Pylone, etc.","ENVTECH",
AQ2052="AKTIVCO DEFAUT GE &amp; POWER Cabinet","AKTIVCO",
AQ2052="AKTIVCO Coupure ENEO &amp; Baisse de tension","AKTIVCO GRID ONLY",
AQ2052="Coupure ENEO &amp; Baisse de tension","IHS GRID ONLY",
AQ2052="Defaut GE &amp; POWER Cabinet","IHS",
AQ2052="Sharing","Partners",
AQ2052="Sites strategiques &amp; DataCenter","SST &amp; DC",
AQ2052="Exclu","Exclu",
AQ2052="SAT","SAT",
AQ2052="SPARE-ISSUE","SPARE-ISSUE",
AQ2052="Fiber CAmtel","TRANS_FO_CAMTEL",
AQ2052="Fiber AOF","Fiber AOF",
AQ2052="Projet OCM (HUAWEI)","TRAVAUX-HUAWEI",
AQ2052="Projet OCM (NOKIA)","TRAVAUX-NOKIA",
AQ2052="ACCESS-ISSUE","ACCESS-ISSUE",
AQ2052="Projet OCM (ZTE, NOKIA, autres projets)","TRAVAUX OCM",
AQ2052="No root CAuse","No root cause",
AQ2052="ODU HS","PDH",
AQ2052="IP &amp; VLAN","PDH",
AQ2052="Warehouse HUAWEI","SPARE-ISSUE",
AQ2052="SPARE-HS","SPARE-ISSUE",
AQ2052="Power Telco","BSS",AQ2052="no impacts","no impacts"
),"")</f>
        <v>No root cause</v>
      </c>
      <c r="AP2052" s="48" t="str" cm="1">
        <f t="array" ref="AP2052">IFERROR(_xlfn.IFS(
AQ2052="MPR ISSUE","TX ISSUE",
AQ2052="BSS Hardware Issue","RAN ISSUE",
AQ2052="Sites strategiques, MLL, Pylone, etc.","ENVTECH",
AQ2052="AKTIVCO DEFAUT GE &amp; POWER Cabinet","POWER ISSUE",
AQ2052="AKTIVCO Coupure ENEO &amp; Baisse de tension","POWER ISSUE",
AQ2052="Coupure ENEO &amp; Baisse de tension","POWER ISSUE",
AQ2052="Defaut GE &amp; POWER Cabinet","POWER ISSUE",
AQ2052="Sharing","POWER ISSUE",
AQ2052="Sites strategiques &amp; DataCenter","POWER ISSUE",
AQ2052="Exclu","Exclu",
AQ2052="SAT","TX ISSUE",
AQ2052="SPARE-ISSUE","SPARE-ISSUE",
AQ2052="Fiber CAmtel","TX ISSUE",
AQ2052="Fiber AOF","TX ISSUE",
AQ2052="Projet OCM (HUAWEI)","TRAVAUX-HUAWEI",
AQ2052="Projet OCM (NOKIA)","TRAVAUX -NOKIA",
AQ2052="ACCESS-ISSUE","ACCESS-ISSUE",
AQ2052="Projet OCM (ZTE, NOKIA, autres projets)","TRAVAUX OCM",
AQ2052="No root CAuse","No root cause",
AQ2052="ODU HS","TX ISSUE",
AQ2052="IP &amp; VLAN","TX ISSUE",
AQ2052="Warehouse HUAWEI","SPARE-ISSUE",
AQ2052="SPARE-HS","SPARE-ISSUE",
AQ2052="Power Telco","RAN ISSUE",AQ2052="no impacts","no impacts"
),"")</f>
        <v>No root cause</v>
      </c>
      <c r="AQ2052" s="67" t="s">
        <v>5344</v>
      </c>
      <c r="AR2052" s="48" t="str" cm="1">
        <f t="array" ref="AR2052">IFERROR(_xlfn.IFS(
AQ2052="MPR ISSUE","ACTIVE",
AQ2052="BSS Hardware Issue","ACTIVE",
AQ2052="Sites strategiques, MLL, Pylone, etc.","PASSIVE",
AQ2052="AKTIVCO DEFAUT GE &amp; POWER Cabinet","PASSIVE",
AQ2052="AKTIVCO Coupure ENEO &amp; Baisse de tension","PASSIVE",
AQ2052="Coupure ENEO &amp; Baisse de tension","PASSIVE",
AQ2052="Defaut GE &amp; POWER Cabinet","PASSIVE",
AQ2052="Sharing","PASSIVE",
AQ2052="Sites strategiques &amp; DataCenter","PASSIVE",
AQ2052="Exclu","Exclu",
AQ2052="SAT","ACTIVE",
AQ2052="SPARE-ISSUE","SPARE-ISSUE",
AQ2052="Fiber CAmtel","ACTIVE",
AQ2052="Fiber AOF","ACTIVE",
AQ2052="Projet OCM (HUAWEI)","PLANNED WORKS",
AQ2052="Projet OCM (NOKIA)","PLANNED WORKS",
AQ2052="ACCESS-ISSUE","ACCESS-ISSUE",
AQ2052="Projet OCM (ZTE, NOKIA, autres projets)","PLANNED WORKS",
AQ2052="No root CAuse","No root cause",
AQ2052="ODU HS","ACTIVE",
AQ2052="IP &amp; VLAN","ACTIVE",
AQ2052="Warehouse HUAWEI","SPARE-ISSUE",
AQ2052="SPARE-HS","SPARE-ISSUE",
AQ2052="Power Telco","ACTIVE", AQ2052="no impacts","no impacts"
),"")</f>
        <v>No root cause</v>
      </c>
      <c r="AS2052" s="92" t="s">
        <v>5537</v>
      </c>
      <c r="AT2052" s="98" t="s">
        <v>4348</v>
      </c>
      <c r="AV2052" s="17" t="s">
        <v>5537</v>
      </c>
      <c r="AW2052" s="7" t="s">
        <v>5537</v>
      </c>
      <c r="AX2052" s="6" t="s">
        <v>5537</v>
      </c>
      <c r="AY2052" s="7"/>
      <c r="AZ2052" s="3" t="s">
        <v>5537</v>
      </c>
      <c r="BA2052" s="18" t="s">
        <v>5537</v>
      </c>
      <c r="BB2052" s="18" t="s">
        <v>5537</v>
      </c>
      <c r="BC2052" s="18" t="s">
        <v>5537</v>
      </c>
      <c r="BD2052" s="18" t="s">
        <v>5537</v>
      </c>
      <c r="BE2052" s="18" t="s">
        <v>5537</v>
      </c>
      <c r="BF2052" s="18" t="s">
        <v>5537</v>
      </c>
      <c r="BG2052" s="18" t="s">
        <v>5537</v>
      </c>
      <c r="BH2052" s="18" t="s">
        <v>5537</v>
      </c>
      <c r="BI2052" s="18" t="s">
        <v>5537</v>
      </c>
      <c r="BJ2052" s="18" t="s">
        <v>5537</v>
      </c>
      <c r="BK2052" s="18" t="s">
        <v>5537</v>
      </c>
      <c r="BL2052" s="9" t="s">
        <v>5537</v>
      </c>
      <c r="BM2052" s="14" t="s">
        <v>5537</v>
      </c>
      <c r="BN2052" s="14" t="s">
        <v>5537</v>
      </c>
      <c r="BO2052" s="14" t="str">
        <f>_xlfn.XLOOKUP(B2052,'[4]cell downs 18042026 17h'!$B:$B,'[4]cell downs 18042026 17h'!$B:$B,"")</f>
        <v/>
      </c>
      <c r="BP2052" s="14" t="str">
        <f>_xlfn.XLOOKUP(B2052,'[5]Cells Huawei 19042026 15h'!$B:$B,'[5]Cells Huawei 19042026 15h'!$B:$B,"")</f>
        <v/>
      </c>
      <c r="BQ2052" s="9" t="str">
        <f>_xlfn.XLOOKUP(B2052,'[6]cells down 19042026 9H40'!$B:$B,'[6]cells down 19042026 9H40'!$B:$B,"")</f>
        <v/>
      </c>
      <c r="BR2052" s="9" t="s">
        <v>5537</v>
      </c>
      <c r="BS2052" s="9" t="s">
        <v>12</v>
      </c>
      <c r="BT2052" s="108"/>
    </row>
    <row r="2053" spans="1:72" s="9" customFormat="1" x14ac:dyDescent="0.35">
      <c r="A2053" s="1" t="s">
        <v>4349</v>
      </c>
      <c r="B2053" s="8" t="s">
        <v>4350</v>
      </c>
      <c r="C2053" s="3" t="str">
        <f>_xlfn.XLOOKUP(B2053,'[1]daily break down'!$D:$D,'[1]daily break down'!$E:$E,"")</f>
        <v>CENTRE</v>
      </c>
      <c r="D2053" s="1" t="s">
        <v>21</v>
      </c>
      <c r="E2053" s="1" t="s">
        <v>36</v>
      </c>
      <c r="F2053" s="3" t="s">
        <v>37</v>
      </c>
      <c r="G2053" s="1" t="s">
        <v>1709</v>
      </c>
      <c r="H2053" s="34" t="str">
        <f>_xlfn.XLOOKUP(B2053,[2]CALCULATION!$B:$B,[2]CALCULATION!$H:$H,"")</f>
        <v>ZTE</v>
      </c>
      <c r="I2053" s="28">
        <v>0</v>
      </c>
      <c r="J2053" s="28">
        <v>0</v>
      </c>
      <c r="K2053" s="28">
        <v>0</v>
      </c>
      <c r="L2053" s="28">
        <v>0</v>
      </c>
      <c r="M2053" s="28">
        <v>0</v>
      </c>
      <c r="N2053" s="28">
        <v>0</v>
      </c>
      <c r="O2053" s="28">
        <v>0</v>
      </c>
      <c r="P2053" s="28">
        <v>0</v>
      </c>
      <c r="Q2053" s="28">
        <v>0</v>
      </c>
      <c r="R2053" s="28">
        <v>0</v>
      </c>
      <c r="S2053" s="93">
        <v>0</v>
      </c>
      <c r="T2053" s="93">
        <f>_xlfn.XLOOKUP(B2053,'[3]Nur des jours'!$B:$B,'[3]Nur des jours'!$U:$U,"")</f>
        <v>0</v>
      </c>
      <c r="U2053" s="93">
        <v>0</v>
      </c>
      <c r="V2053" s="93">
        <v>0</v>
      </c>
      <c r="W2053" s="93">
        <v>0</v>
      </c>
      <c r="X2053" s="93">
        <v>0</v>
      </c>
      <c r="Y2053" s="93">
        <v>0</v>
      </c>
      <c r="Z2053" s="93">
        <v>0</v>
      </c>
      <c r="AA2053" s="93">
        <v>0</v>
      </c>
      <c r="AB2053" s="93">
        <v>0</v>
      </c>
      <c r="AC2053" s="93"/>
      <c r="AD2053" s="93">
        <v>0</v>
      </c>
      <c r="AE2053" s="93">
        <v>0</v>
      </c>
      <c r="AF2053" s="93">
        <v>0</v>
      </c>
      <c r="AG2053" s="93"/>
      <c r="AH2053" s="93">
        <v>0</v>
      </c>
      <c r="AI2053" s="93">
        <v>0</v>
      </c>
      <c r="AJ2053" s="93">
        <v>0</v>
      </c>
      <c r="AK2053" s="93">
        <v>0</v>
      </c>
      <c r="AL2053" s="93">
        <v>0</v>
      </c>
      <c r="AM2053" s="49" t="s">
        <v>5559</v>
      </c>
      <c r="AN2053" s="49"/>
      <c r="AO2053" s="48" t="str" cm="1">
        <f t="array" ref="AO2053">IFERROR(_xlfn.IFS(
AQ2053="MPR ISSUE","PDH",
AQ2053="BSS Hardware Issue","BSS",
AQ2053="Sites strategiques, MLL, Pylone, etc.","ENVTECH",
AQ2053="AKTIVCO DEFAUT GE &amp; POWER Cabinet","AKTIVCO",
AQ2053="AKTIVCO Coupure ENEO &amp; Baisse de tension","AKTIVCO GRID ONLY",
AQ2053="Coupure ENEO &amp; Baisse de tension","IHS GRID ONLY",
AQ2053="Defaut GE &amp; POWER Cabinet","IHS",
AQ2053="Sharing","Partners",
AQ2053="Sites strategiques &amp; DataCenter","SST &amp; DC",
AQ2053="Exclu","Exclu",
AQ2053="SAT","SAT",
AQ2053="SPARE-ISSUE","SPARE-ISSUE",
AQ2053="Fiber CAmtel","TRANS_FO_CAMTEL",
AQ2053="Fiber AOF","Fiber AOF",
AQ2053="Projet OCM (HUAWEI)","TRAVAUX-HUAWEI",
AQ2053="Projet OCM (NOKIA)","TRAVAUX-NOKIA",
AQ2053="ACCESS-ISSUE","ACCESS-ISSUE",
AQ2053="Projet OCM (ZTE, NOKIA, autres projets)","TRAVAUX OCM",
AQ2053="No root CAuse","No root cause",
AQ2053="ODU HS","PDH",
AQ2053="IP &amp; VLAN","PDH",
AQ2053="Warehouse HUAWEI","SPARE-ISSUE",
AQ2053="SPARE-HS","SPARE-ISSUE",
AQ2053="Power Telco","BSS",AQ2053="no impacts","no impacts"
),"")</f>
        <v>No root cause</v>
      </c>
      <c r="AP2053" s="48" t="str" cm="1">
        <f t="array" ref="AP2053">IFERROR(_xlfn.IFS(
AQ2053="MPR ISSUE","TX ISSUE",
AQ2053="BSS Hardware Issue","RAN ISSUE",
AQ2053="Sites strategiques, MLL, Pylone, etc.","ENVTECH",
AQ2053="AKTIVCO DEFAUT GE &amp; POWER Cabinet","POWER ISSUE",
AQ2053="AKTIVCO Coupure ENEO &amp; Baisse de tension","POWER ISSUE",
AQ2053="Coupure ENEO &amp; Baisse de tension","POWER ISSUE",
AQ2053="Defaut GE &amp; POWER Cabinet","POWER ISSUE",
AQ2053="Sharing","POWER ISSUE",
AQ2053="Sites strategiques &amp; DataCenter","POWER ISSUE",
AQ2053="Exclu","Exclu",
AQ2053="SAT","TX ISSUE",
AQ2053="SPARE-ISSUE","SPARE-ISSUE",
AQ2053="Fiber CAmtel","TX ISSUE",
AQ2053="Fiber AOF","TX ISSUE",
AQ2053="Projet OCM (HUAWEI)","TRAVAUX-HUAWEI",
AQ2053="Projet OCM (NOKIA)","TRAVAUX -NOKIA",
AQ2053="ACCESS-ISSUE","ACCESS-ISSUE",
AQ2053="Projet OCM (ZTE, NOKIA, autres projets)","TRAVAUX OCM",
AQ2053="No root CAuse","No root cause",
AQ2053="ODU HS","TX ISSUE",
AQ2053="IP &amp; VLAN","TX ISSUE",
AQ2053="Warehouse HUAWEI","SPARE-ISSUE",
AQ2053="SPARE-HS","SPARE-ISSUE",
AQ2053="Power Telco","RAN ISSUE",AQ2053="no impacts","no impacts"
),"")</f>
        <v>No root cause</v>
      </c>
      <c r="AQ2053" s="67" t="s">
        <v>5344</v>
      </c>
      <c r="AR2053" s="48" t="str" cm="1">
        <f t="array" ref="AR2053">IFERROR(_xlfn.IFS(
AQ2053="MPR ISSUE","ACTIVE",
AQ2053="BSS Hardware Issue","ACTIVE",
AQ2053="Sites strategiques, MLL, Pylone, etc.","PASSIVE",
AQ2053="AKTIVCO DEFAUT GE &amp; POWER Cabinet","PASSIVE",
AQ2053="AKTIVCO Coupure ENEO &amp; Baisse de tension","PASSIVE",
AQ2053="Coupure ENEO &amp; Baisse de tension","PASSIVE",
AQ2053="Defaut GE &amp; POWER Cabinet","PASSIVE",
AQ2053="Sharing","PASSIVE",
AQ2053="Sites strategiques &amp; DataCenter","PASSIVE",
AQ2053="Exclu","Exclu",
AQ2053="SAT","ACTIVE",
AQ2053="SPARE-ISSUE","SPARE-ISSUE",
AQ2053="Fiber CAmtel","ACTIVE",
AQ2053="Fiber AOF","ACTIVE",
AQ2053="Projet OCM (HUAWEI)","PLANNED WORKS",
AQ2053="Projet OCM (NOKIA)","PLANNED WORKS",
AQ2053="ACCESS-ISSUE","ACCESS-ISSUE",
AQ2053="Projet OCM (ZTE, NOKIA, autres projets)","PLANNED WORKS",
AQ2053="No root CAuse","No root cause",
AQ2053="ODU HS","ACTIVE",
AQ2053="IP &amp; VLAN","ACTIVE",
AQ2053="Warehouse HUAWEI","SPARE-ISSUE",
AQ2053="SPARE-HS","SPARE-ISSUE",
AQ2053="Power Telco","ACTIVE", AQ2053="no impacts","no impacts"
),"")</f>
        <v>No root cause</v>
      </c>
      <c r="AS2053" s="92" t="s">
        <v>5537</v>
      </c>
      <c r="AT2053" s="98" t="s">
        <v>4350</v>
      </c>
      <c r="AV2053" s="17" t="s">
        <v>5537</v>
      </c>
      <c r="AW2053" s="7" t="s">
        <v>5537</v>
      </c>
      <c r="AX2053" s="6" t="s">
        <v>5537</v>
      </c>
      <c r="AY2053" s="7"/>
      <c r="AZ2053" s="3" t="s">
        <v>5537</v>
      </c>
      <c r="BA2053" s="18" t="s">
        <v>5537</v>
      </c>
      <c r="BB2053" s="18" t="s">
        <v>5537</v>
      </c>
      <c r="BC2053" s="18" t="s">
        <v>5537</v>
      </c>
      <c r="BD2053" s="18" t="s">
        <v>5537</v>
      </c>
      <c r="BE2053" s="18" t="s">
        <v>5537</v>
      </c>
      <c r="BF2053" s="18" t="s">
        <v>5537</v>
      </c>
      <c r="BG2053" s="18" t="s">
        <v>5537</v>
      </c>
      <c r="BH2053" s="18" t="s">
        <v>5537</v>
      </c>
      <c r="BI2053" s="18" t="s">
        <v>5537</v>
      </c>
      <c r="BJ2053" s="18" t="s">
        <v>5537</v>
      </c>
      <c r="BK2053" s="18" t="s">
        <v>5537</v>
      </c>
      <c r="BL2053" s="9" t="s">
        <v>5537</v>
      </c>
      <c r="BM2053" s="14" t="s">
        <v>5537</v>
      </c>
      <c r="BN2053" s="14" t="s">
        <v>5537</v>
      </c>
      <c r="BO2053" s="14" t="str">
        <f>_xlfn.XLOOKUP(B2053,'[4]cell downs 18042026 17h'!$B:$B,'[4]cell downs 18042026 17h'!$B:$B,"")</f>
        <v/>
      </c>
      <c r="BP2053" s="14" t="str">
        <f>_xlfn.XLOOKUP(B2053,'[5]Cells Huawei 19042026 15h'!$B:$B,'[5]Cells Huawei 19042026 15h'!$B:$B,"")</f>
        <v/>
      </c>
      <c r="BQ2053" s="9" t="str">
        <f>_xlfn.XLOOKUP(B2053,'[6]cells down 19042026 9H40'!$B:$B,'[6]cells down 19042026 9H40'!$B:$B,"")</f>
        <v/>
      </c>
      <c r="BR2053" s="9" t="s">
        <v>5537</v>
      </c>
      <c r="BS2053" s="9" t="s">
        <v>5579</v>
      </c>
      <c r="BT2053" s="108"/>
    </row>
    <row r="2054" spans="1:72" s="9" customFormat="1" x14ac:dyDescent="0.35">
      <c r="A2054" s="1" t="s">
        <v>4355</v>
      </c>
      <c r="B2054" s="1" t="s">
        <v>4356</v>
      </c>
      <c r="C2054" s="3" t="str">
        <f>_xlfn.XLOOKUP(B2054,'[1]daily break down'!$D:$D,'[1]daily break down'!$E:$E,"")</f>
        <v>CENTRE</v>
      </c>
      <c r="D2054" s="1" t="s">
        <v>11</v>
      </c>
      <c r="E2054" s="1" t="s">
        <v>1713</v>
      </c>
      <c r="F2054" s="3" t="s">
        <v>69</v>
      </c>
      <c r="G2054" s="1" t="s">
        <v>4357</v>
      </c>
      <c r="H2054" s="34" t="str">
        <f>_xlfn.XLOOKUP(B2054,[2]CALCULATION!$B:$B,[2]CALCULATION!$H:$H,"")</f>
        <v>ZTE</v>
      </c>
      <c r="I2054" s="28">
        <v>0</v>
      </c>
      <c r="J2054" s="28">
        <v>0</v>
      </c>
      <c r="K2054" s="28">
        <v>0</v>
      </c>
      <c r="L2054" s="28">
        <v>0</v>
      </c>
      <c r="M2054" s="28">
        <v>0</v>
      </c>
      <c r="N2054" s="28">
        <v>0</v>
      </c>
      <c r="O2054" s="28">
        <v>0</v>
      </c>
      <c r="P2054" s="28">
        <v>0</v>
      </c>
      <c r="Q2054" s="28">
        <v>0</v>
      </c>
      <c r="R2054" s="28">
        <v>0</v>
      </c>
      <c r="S2054" s="93">
        <v>0</v>
      </c>
      <c r="T2054" s="93">
        <f>_xlfn.XLOOKUP(B2054,'[3]Nur des jours'!$B:$B,'[3]Nur des jours'!$U:$U,"")</f>
        <v>0</v>
      </c>
      <c r="U2054" s="93">
        <v>0</v>
      </c>
      <c r="V2054" s="93">
        <v>0</v>
      </c>
      <c r="W2054" s="93">
        <v>0</v>
      </c>
      <c r="X2054" s="93">
        <v>0</v>
      </c>
      <c r="Y2054" s="93">
        <v>0</v>
      </c>
      <c r="Z2054" s="93">
        <v>0</v>
      </c>
      <c r="AA2054" s="93">
        <v>0</v>
      </c>
      <c r="AB2054" s="93">
        <v>0</v>
      </c>
      <c r="AC2054" s="93"/>
      <c r="AD2054" s="93">
        <v>0</v>
      </c>
      <c r="AE2054" s="93">
        <v>0</v>
      </c>
      <c r="AF2054" s="93">
        <v>0</v>
      </c>
      <c r="AG2054" s="93"/>
      <c r="AH2054" s="93">
        <v>0</v>
      </c>
      <c r="AI2054" s="93">
        <v>0</v>
      </c>
      <c r="AJ2054" s="93">
        <v>0</v>
      </c>
      <c r="AK2054" s="93">
        <v>0</v>
      </c>
      <c r="AL2054" s="93">
        <v>0</v>
      </c>
      <c r="AM2054" s="49" t="s">
        <v>5559</v>
      </c>
      <c r="AN2054" s="49"/>
      <c r="AO2054" s="48" t="str" cm="1">
        <f t="array" ref="AO2054">IFERROR(_xlfn.IFS(
AQ2054="MPR ISSUE","PDH",
AQ2054="BSS Hardware Issue","BSS",
AQ2054="Sites strategiques, MLL, Pylone, etc.","ENVTECH",
AQ2054="AKTIVCO DEFAUT GE &amp; POWER Cabinet","AKTIVCO",
AQ2054="AKTIVCO Coupure ENEO &amp; Baisse de tension","AKTIVCO GRID ONLY",
AQ2054="Coupure ENEO &amp; Baisse de tension","IHS GRID ONLY",
AQ2054="Defaut GE &amp; POWER Cabinet","IHS",
AQ2054="Sharing","Partners",
AQ2054="Sites strategiques &amp; DataCenter","SST &amp; DC",
AQ2054="Exclu","Exclu",
AQ2054="SAT","SAT",
AQ2054="SPARE-ISSUE","SPARE-ISSUE",
AQ2054="Fiber CAmtel","TRANS_FO_CAMTEL",
AQ2054="Fiber AOF","Fiber AOF",
AQ2054="Projet OCM (HUAWEI)","TRAVAUX-HUAWEI",
AQ2054="Projet OCM (NOKIA)","TRAVAUX-NOKIA",
AQ2054="ACCESS-ISSUE","ACCESS-ISSUE",
AQ2054="Projet OCM (ZTE, NOKIA, autres projets)","TRAVAUX OCM",
AQ2054="No root CAuse","No root cause",
AQ2054="ODU HS","PDH",
AQ2054="IP &amp; VLAN","PDH",
AQ2054="Warehouse HUAWEI","SPARE-ISSUE",
AQ2054="SPARE-HS","SPARE-ISSUE",
AQ2054="Power Telco","BSS",AQ2054="no impacts","no impacts"
),"")</f>
        <v>No root cause</v>
      </c>
      <c r="AP2054" s="48" t="str" cm="1">
        <f t="array" ref="AP2054">IFERROR(_xlfn.IFS(
AQ2054="MPR ISSUE","TX ISSUE",
AQ2054="BSS Hardware Issue","RAN ISSUE",
AQ2054="Sites strategiques, MLL, Pylone, etc.","ENVTECH",
AQ2054="AKTIVCO DEFAUT GE &amp; POWER Cabinet","POWER ISSUE",
AQ2054="AKTIVCO Coupure ENEO &amp; Baisse de tension","POWER ISSUE",
AQ2054="Coupure ENEO &amp; Baisse de tension","POWER ISSUE",
AQ2054="Defaut GE &amp; POWER Cabinet","POWER ISSUE",
AQ2054="Sharing","POWER ISSUE",
AQ2054="Sites strategiques &amp; DataCenter","POWER ISSUE",
AQ2054="Exclu","Exclu",
AQ2054="SAT","TX ISSUE",
AQ2054="SPARE-ISSUE","SPARE-ISSUE",
AQ2054="Fiber CAmtel","TX ISSUE",
AQ2054="Fiber AOF","TX ISSUE",
AQ2054="Projet OCM (HUAWEI)","TRAVAUX-HUAWEI",
AQ2054="Projet OCM (NOKIA)","TRAVAUX -NOKIA",
AQ2054="ACCESS-ISSUE","ACCESS-ISSUE",
AQ2054="Projet OCM (ZTE, NOKIA, autres projets)","TRAVAUX OCM",
AQ2054="No root CAuse","No root cause",
AQ2054="ODU HS","TX ISSUE",
AQ2054="IP &amp; VLAN","TX ISSUE",
AQ2054="Warehouse HUAWEI","SPARE-ISSUE",
AQ2054="SPARE-HS","SPARE-ISSUE",
AQ2054="Power Telco","RAN ISSUE",AQ2054="no impacts","no impacts"
),"")</f>
        <v>No root cause</v>
      </c>
      <c r="AQ2054" s="127" t="s">
        <v>5344</v>
      </c>
      <c r="AR2054" s="48" t="str" cm="1">
        <f t="array" ref="AR2054">IFERROR(_xlfn.IFS(
AQ2054="MPR ISSUE","ACTIVE",
AQ2054="BSS Hardware Issue","ACTIVE",
AQ2054="Sites strategiques, MLL, Pylone, etc.","PASSIVE",
AQ2054="AKTIVCO DEFAUT GE &amp; POWER Cabinet","PASSIVE",
AQ2054="AKTIVCO Coupure ENEO &amp; Baisse de tension","PASSIVE",
AQ2054="Coupure ENEO &amp; Baisse de tension","PASSIVE",
AQ2054="Defaut GE &amp; POWER Cabinet","PASSIVE",
AQ2054="Sharing","PASSIVE",
AQ2054="Sites strategiques &amp; DataCenter","PASSIVE",
AQ2054="Exclu","Exclu",
AQ2054="SAT","ACTIVE",
AQ2054="SPARE-ISSUE","SPARE-ISSUE",
AQ2054="Fiber CAmtel","ACTIVE",
AQ2054="Fiber AOF","ACTIVE",
AQ2054="Projet OCM (HUAWEI)","PLANNED WORKS",
AQ2054="Projet OCM (NOKIA)","PLANNED WORKS",
AQ2054="ACCESS-ISSUE","ACCESS-ISSUE",
AQ2054="Projet OCM (ZTE, NOKIA, autres projets)","PLANNED WORKS",
AQ2054="No root CAuse","No root cause",
AQ2054="ODU HS","ACTIVE",
AQ2054="IP &amp; VLAN","ACTIVE",
AQ2054="Warehouse HUAWEI","SPARE-ISSUE",
AQ2054="SPARE-HS","SPARE-ISSUE",
AQ2054="Power Telco","ACTIVE", AQ2054="no impacts","no impacts"
),"")</f>
        <v>No root cause</v>
      </c>
      <c r="AS2054" s="92" t="s">
        <v>5537</v>
      </c>
      <c r="AT2054" s="98" t="s">
        <v>4356</v>
      </c>
      <c r="AV2054" s="17" t="s">
        <v>5537</v>
      </c>
      <c r="AW2054" s="7" t="s">
        <v>5537</v>
      </c>
      <c r="AX2054" s="6" t="s">
        <v>5537</v>
      </c>
      <c r="AY2054" s="7"/>
      <c r="AZ2054" s="3" t="s">
        <v>5537</v>
      </c>
      <c r="BA2054" s="18" t="s">
        <v>5537</v>
      </c>
      <c r="BB2054" s="18" t="s">
        <v>5537</v>
      </c>
      <c r="BC2054" s="18" t="s">
        <v>5537</v>
      </c>
      <c r="BD2054" s="18" t="s">
        <v>5537</v>
      </c>
      <c r="BE2054" s="18" t="s">
        <v>5537</v>
      </c>
      <c r="BF2054" s="18" t="s">
        <v>5537</v>
      </c>
      <c r="BG2054" s="18" t="s">
        <v>5537</v>
      </c>
      <c r="BH2054" s="18" t="s">
        <v>5537</v>
      </c>
      <c r="BI2054" s="18" t="s">
        <v>5537</v>
      </c>
      <c r="BJ2054" s="18" t="s">
        <v>5537</v>
      </c>
      <c r="BK2054" s="18" t="s">
        <v>5537</v>
      </c>
      <c r="BL2054" s="9" t="s">
        <v>5537</v>
      </c>
      <c r="BM2054" s="14" t="s">
        <v>5537</v>
      </c>
      <c r="BN2054" s="14" t="s">
        <v>5537</v>
      </c>
      <c r="BO2054" s="14" t="str">
        <f>_xlfn.XLOOKUP(B2054,'[4]cell downs 18042026 17h'!$B:$B,'[4]cell downs 18042026 17h'!$B:$B,"")</f>
        <v/>
      </c>
      <c r="BP2054" s="14" t="str">
        <f>_xlfn.XLOOKUP(B2054,'[5]Cells Huawei 19042026 15h'!$B:$B,'[5]Cells Huawei 19042026 15h'!$B:$B,"")</f>
        <v/>
      </c>
      <c r="BQ2054" s="9" t="str">
        <f>_xlfn.XLOOKUP(B2054,'[6]cells down 19042026 9H40'!$B:$B,'[6]cells down 19042026 9H40'!$B:$B,"")</f>
        <v/>
      </c>
      <c r="BR2054" s="9" t="s">
        <v>4356</v>
      </c>
      <c r="BS2054" s="9" t="s">
        <v>5579</v>
      </c>
      <c r="BT2054" s="108"/>
    </row>
    <row r="2055" spans="1:72" s="9" customFormat="1" x14ac:dyDescent="0.35">
      <c r="A2055" s="1" t="s">
        <v>4358</v>
      </c>
      <c r="B2055" s="8" t="s">
        <v>4359</v>
      </c>
      <c r="C2055" s="3" t="str">
        <f>_xlfn.XLOOKUP(B2055,'[1]daily break down'!$D:$D,'[1]daily break down'!$E:$E,"")</f>
        <v>CENTRE</v>
      </c>
      <c r="D2055" s="1" t="s">
        <v>11</v>
      </c>
      <c r="E2055" s="1" t="s">
        <v>96</v>
      </c>
      <c r="F2055" s="3" t="s">
        <v>226</v>
      </c>
      <c r="G2055" s="1" t="s">
        <v>4360</v>
      </c>
      <c r="H2055" s="33" t="str">
        <f>_xlfn.XLOOKUP(B2055,[2]CALCULATION!$B:$B,[2]CALCULATION!$H:$H,"")</f>
        <v>NOKIA</v>
      </c>
      <c r="I2055" s="28">
        <v>0</v>
      </c>
      <c r="J2055" s="28">
        <v>0</v>
      </c>
      <c r="K2055" s="28">
        <v>0</v>
      </c>
      <c r="L2055" s="28">
        <v>0</v>
      </c>
      <c r="M2055" s="28">
        <v>0</v>
      </c>
      <c r="N2055" s="28">
        <v>0</v>
      </c>
      <c r="O2055" s="28">
        <v>0</v>
      </c>
      <c r="P2055" s="28">
        <v>0</v>
      </c>
      <c r="Q2055" s="28">
        <v>0</v>
      </c>
      <c r="R2055" s="28">
        <v>0</v>
      </c>
      <c r="S2055" s="93">
        <v>0</v>
      </c>
      <c r="T2055" s="93">
        <f>_xlfn.XLOOKUP(B2055,'[3]Nur des jours'!$B:$B,'[3]Nur des jours'!$U:$U,"")</f>
        <v>0</v>
      </c>
      <c r="U2055" s="93">
        <v>0</v>
      </c>
      <c r="V2055" s="93">
        <v>0</v>
      </c>
      <c r="W2055" s="93">
        <v>0</v>
      </c>
      <c r="X2055" s="93">
        <v>0</v>
      </c>
      <c r="Y2055" s="93">
        <v>0</v>
      </c>
      <c r="Z2055" s="93">
        <v>0</v>
      </c>
      <c r="AA2055" s="93">
        <v>0</v>
      </c>
      <c r="AB2055" s="93">
        <v>0</v>
      </c>
      <c r="AC2055" s="93"/>
      <c r="AD2055" s="93">
        <v>0</v>
      </c>
      <c r="AE2055" s="93">
        <v>0</v>
      </c>
      <c r="AF2055" s="93">
        <v>0</v>
      </c>
      <c r="AG2055" s="93"/>
      <c r="AH2055" s="93">
        <v>0</v>
      </c>
      <c r="AI2055" s="93">
        <v>0</v>
      </c>
      <c r="AJ2055" s="93">
        <v>0</v>
      </c>
      <c r="AK2055" s="93">
        <v>0</v>
      </c>
      <c r="AL2055" s="93">
        <v>0</v>
      </c>
      <c r="AM2055" s="49" t="s">
        <v>5559</v>
      </c>
      <c r="AN2055" s="49"/>
      <c r="AO2055" s="48" t="str" cm="1">
        <f t="array" ref="AO2055">IFERROR(_xlfn.IFS(
AQ2055="MPR ISSUE","PDH",
AQ2055="BSS Hardware Issue","BSS",
AQ2055="Sites strategiques, MLL, Pylone, etc.","ENVTECH",
AQ2055="AKTIVCO DEFAUT GE &amp; POWER Cabinet","AKTIVCO",
AQ2055="AKTIVCO Coupure ENEO &amp; Baisse de tension","AKTIVCO GRID ONLY",
AQ2055="Coupure ENEO &amp; Baisse de tension","IHS GRID ONLY",
AQ2055="Defaut GE &amp; POWER Cabinet","IHS",
AQ2055="Sharing","Partners",
AQ2055="Sites strategiques &amp; DataCenter","SST &amp; DC",
AQ2055="Exclu","Exclu",
AQ2055="SAT","SAT",
AQ2055="SPARE-ISSUE","SPARE-ISSUE",
AQ2055="Fiber CAmtel","TRANS_FO_CAMTEL",
AQ2055="Fiber AOF","Fiber AOF",
AQ2055="Projet OCM (HUAWEI)","TRAVAUX-HUAWEI",
AQ2055="Projet OCM (NOKIA)","TRAVAUX-NOKIA",
AQ2055="ACCESS-ISSUE","ACCESS-ISSUE",
AQ2055="Projet OCM (ZTE, NOKIA, autres projets)","TRAVAUX OCM",
AQ2055="No root CAuse","No root cause",
AQ2055="ODU HS","PDH",
AQ2055="IP &amp; VLAN","PDH",
AQ2055="Warehouse HUAWEI","SPARE-ISSUE",
AQ2055="SPARE-HS","SPARE-ISSUE",
AQ2055="Power Telco","BSS",AQ2055="no impacts","no impacts"
),"")</f>
        <v>No root cause</v>
      </c>
      <c r="AP2055" s="48" t="str" cm="1">
        <f t="array" ref="AP2055">IFERROR(_xlfn.IFS(
AQ2055="MPR ISSUE","TX ISSUE",
AQ2055="BSS Hardware Issue","RAN ISSUE",
AQ2055="Sites strategiques, MLL, Pylone, etc.","ENVTECH",
AQ2055="AKTIVCO DEFAUT GE &amp; POWER Cabinet","POWER ISSUE",
AQ2055="AKTIVCO Coupure ENEO &amp; Baisse de tension","POWER ISSUE",
AQ2055="Coupure ENEO &amp; Baisse de tension","POWER ISSUE",
AQ2055="Defaut GE &amp; POWER Cabinet","POWER ISSUE",
AQ2055="Sharing","POWER ISSUE",
AQ2055="Sites strategiques &amp; DataCenter","POWER ISSUE",
AQ2055="Exclu","Exclu",
AQ2055="SAT","TX ISSUE",
AQ2055="SPARE-ISSUE","SPARE-ISSUE",
AQ2055="Fiber CAmtel","TX ISSUE",
AQ2055="Fiber AOF","TX ISSUE",
AQ2055="Projet OCM (HUAWEI)","TRAVAUX-HUAWEI",
AQ2055="Projet OCM (NOKIA)","TRAVAUX -NOKIA",
AQ2055="ACCESS-ISSUE","ACCESS-ISSUE",
AQ2055="Projet OCM (ZTE, NOKIA, autres projets)","TRAVAUX OCM",
AQ2055="No root CAuse","No root cause",
AQ2055="ODU HS","TX ISSUE",
AQ2055="IP &amp; VLAN","TX ISSUE",
AQ2055="Warehouse HUAWEI","SPARE-ISSUE",
AQ2055="SPARE-HS","SPARE-ISSUE",
AQ2055="Power Telco","RAN ISSUE",AQ2055="no impacts","no impacts"
),"")</f>
        <v>No root cause</v>
      </c>
      <c r="AQ2055" s="127" t="s">
        <v>5344</v>
      </c>
      <c r="AR2055" s="48" t="str" cm="1">
        <f t="array" ref="AR2055">IFERROR(_xlfn.IFS(
AQ2055="MPR ISSUE","ACTIVE",
AQ2055="BSS Hardware Issue","ACTIVE",
AQ2055="Sites strategiques, MLL, Pylone, etc.","PASSIVE",
AQ2055="AKTIVCO DEFAUT GE &amp; POWER Cabinet","PASSIVE",
AQ2055="AKTIVCO Coupure ENEO &amp; Baisse de tension","PASSIVE",
AQ2055="Coupure ENEO &amp; Baisse de tension","PASSIVE",
AQ2055="Defaut GE &amp; POWER Cabinet","PASSIVE",
AQ2055="Sharing","PASSIVE",
AQ2055="Sites strategiques &amp; DataCenter","PASSIVE",
AQ2055="Exclu","Exclu",
AQ2055="SAT","ACTIVE",
AQ2055="SPARE-ISSUE","SPARE-ISSUE",
AQ2055="Fiber CAmtel","ACTIVE",
AQ2055="Fiber AOF","ACTIVE",
AQ2055="Projet OCM (HUAWEI)","PLANNED WORKS",
AQ2055="Projet OCM (NOKIA)","PLANNED WORKS",
AQ2055="ACCESS-ISSUE","ACCESS-ISSUE",
AQ2055="Projet OCM (ZTE, NOKIA, autres projets)","PLANNED WORKS",
AQ2055="No root CAuse","No root cause",
AQ2055="ODU HS","ACTIVE",
AQ2055="IP &amp; VLAN","ACTIVE",
AQ2055="Warehouse HUAWEI","SPARE-ISSUE",
AQ2055="SPARE-HS","SPARE-ISSUE",
AQ2055="Power Telco","ACTIVE", AQ2055="no impacts","no impacts"
),"")</f>
        <v>No root cause</v>
      </c>
      <c r="AS2055" s="92" t="s">
        <v>5537</v>
      </c>
      <c r="AT2055" s="98" t="s">
        <v>4359</v>
      </c>
      <c r="AV2055" s="17" t="s">
        <v>5537</v>
      </c>
      <c r="AW2055" s="7" t="s">
        <v>5537</v>
      </c>
      <c r="AX2055" s="6" t="s">
        <v>5537</v>
      </c>
      <c r="AY2055" s="7"/>
      <c r="AZ2055" s="3" t="s">
        <v>5537</v>
      </c>
      <c r="BA2055" s="18" t="s">
        <v>5537</v>
      </c>
      <c r="BB2055" s="18" t="s">
        <v>5537</v>
      </c>
      <c r="BC2055" s="18" t="s">
        <v>5537</v>
      </c>
      <c r="BD2055" s="18" t="s">
        <v>5537</v>
      </c>
      <c r="BE2055" s="18" t="s">
        <v>5537</v>
      </c>
      <c r="BF2055" s="18" t="s">
        <v>5537</v>
      </c>
      <c r="BG2055" s="18" t="s">
        <v>5537</v>
      </c>
      <c r="BH2055" s="18" t="s">
        <v>5537</v>
      </c>
      <c r="BI2055" s="18" t="s">
        <v>5537</v>
      </c>
      <c r="BJ2055" s="18" t="s">
        <v>5537</v>
      </c>
      <c r="BK2055" s="18" t="s">
        <v>5537</v>
      </c>
      <c r="BL2055" s="9" t="s">
        <v>5537</v>
      </c>
      <c r="BM2055" s="14" t="s">
        <v>5537</v>
      </c>
      <c r="BN2055" s="14" t="s">
        <v>5537</v>
      </c>
      <c r="BO2055" s="14" t="str">
        <f>_xlfn.XLOOKUP(B2055,'[4]cell downs 18042026 17h'!$B:$B,'[4]cell downs 18042026 17h'!$B:$B,"")</f>
        <v/>
      </c>
      <c r="BP2055" s="14" t="str">
        <f>_xlfn.XLOOKUP(B2055,'[5]Cells Huawei 19042026 15h'!$B:$B,'[5]Cells Huawei 19042026 15h'!$B:$B,"")</f>
        <v/>
      </c>
      <c r="BQ2055" s="9" t="str">
        <f>_xlfn.XLOOKUP(B2055,'[6]cells down 19042026 9H40'!$B:$B,'[6]cells down 19042026 9H40'!$B:$B,"")</f>
        <v/>
      </c>
      <c r="BR2055" s="9" t="s">
        <v>4359</v>
      </c>
      <c r="BS2055" s="9" t="s">
        <v>12</v>
      </c>
      <c r="BT2055" s="108"/>
    </row>
    <row r="2056" spans="1:72" s="9" customFormat="1" x14ac:dyDescent="0.35">
      <c r="A2056" s="1" t="s">
        <v>4361</v>
      </c>
      <c r="B2056" s="8" t="s">
        <v>4362</v>
      </c>
      <c r="C2056" s="3" t="str">
        <f>_xlfn.XLOOKUP(B2056,'[1]daily break down'!$D:$D,'[1]daily break down'!$E:$E,"")</f>
        <v>CENTRE</v>
      </c>
      <c r="D2056" s="1" t="s">
        <v>11</v>
      </c>
      <c r="E2056" s="1" t="s">
        <v>12</v>
      </c>
      <c r="F2056" s="3" t="s">
        <v>37</v>
      </c>
      <c r="G2056" s="1" t="s">
        <v>4361</v>
      </c>
      <c r="H2056" s="34" t="str">
        <f>_xlfn.XLOOKUP(B2056,[2]CALCULATION!$B:$B,[2]CALCULATION!$H:$H,"")</f>
        <v>ZTE</v>
      </c>
      <c r="I2056" s="28">
        <v>0</v>
      </c>
      <c r="J2056" s="28">
        <v>0</v>
      </c>
      <c r="K2056" s="28">
        <v>0</v>
      </c>
      <c r="L2056" s="28">
        <v>0</v>
      </c>
      <c r="M2056" s="28">
        <v>0</v>
      </c>
      <c r="N2056" s="28">
        <v>0</v>
      </c>
      <c r="O2056" s="28">
        <v>0</v>
      </c>
      <c r="P2056" s="28">
        <v>0</v>
      </c>
      <c r="Q2056" s="28">
        <v>0</v>
      </c>
      <c r="R2056" s="28">
        <v>0</v>
      </c>
      <c r="S2056" s="93">
        <v>0</v>
      </c>
      <c r="T2056" s="93">
        <f>_xlfn.XLOOKUP(B2056,'[3]Nur des jours'!$B:$B,'[3]Nur des jours'!$U:$U,"")</f>
        <v>0</v>
      </c>
      <c r="U2056" s="93">
        <v>0</v>
      </c>
      <c r="V2056" s="93">
        <v>0</v>
      </c>
      <c r="W2056" s="93">
        <v>0</v>
      </c>
      <c r="X2056" s="93">
        <v>0</v>
      </c>
      <c r="Y2056" s="93">
        <v>0</v>
      </c>
      <c r="Z2056" s="93">
        <v>0</v>
      </c>
      <c r="AA2056" s="93">
        <v>0</v>
      </c>
      <c r="AB2056" s="93">
        <v>0</v>
      </c>
      <c r="AC2056" s="93"/>
      <c r="AD2056" s="93">
        <v>0</v>
      </c>
      <c r="AE2056" s="93">
        <v>0</v>
      </c>
      <c r="AF2056" s="93">
        <v>0</v>
      </c>
      <c r="AG2056" s="93"/>
      <c r="AH2056" s="93">
        <v>0</v>
      </c>
      <c r="AI2056" s="93">
        <v>0</v>
      </c>
      <c r="AJ2056" s="93">
        <v>0</v>
      </c>
      <c r="AK2056" s="93">
        <v>0</v>
      </c>
      <c r="AL2056" s="93">
        <v>0</v>
      </c>
      <c r="AM2056" s="49" t="s">
        <v>5559</v>
      </c>
      <c r="AN2056" s="49"/>
      <c r="AO2056" s="48" t="str" cm="1">
        <f t="array" ref="AO2056">IFERROR(_xlfn.IFS(
AQ2056="MPR ISSUE","PDH",
AQ2056="BSS Hardware Issue","BSS",
AQ2056="Sites strategiques, MLL, Pylone, etc.","ENVTECH",
AQ2056="AKTIVCO DEFAUT GE &amp; POWER Cabinet","AKTIVCO",
AQ2056="AKTIVCO Coupure ENEO &amp; Baisse de tension","AKTIVCO GRID ONLY",
AQ2056="Coupure ENEO &amp; Baisse de tension","IHS GRID ONLY",
AQ2056="Defaut GE &amp; POWER Cabinet","IHS",
AQ2056="Sharing","Partners",
AQ2056="Sites strategiques &amp; DataCenter","SST &amp; DC",
AQ2056="Exclu","Exclu",
AQ2056="SAT","SAT",
AQ2056="SPARE-ISSUE","SPARE-ISSUE",
AQ2056="Fiber CAmtel","TRANS_FO_CAMTEL",
AQ2056="Fiber AOF","Fiber AOF",
AQ2056="Projet OCM (HUAWEI)","TRAVAUX-HUAWEI",
AQ2056="Projet OCM (NOKIA)","TRAVAUX-NOKIA",
AQ2056="ACCESS-ISSUE","ACCESS-ISSUE",
AQ2056="Projet OCM (ZTE, NOKIA, autres projets)","TRAVAUX OCM",
AQ2056="No root CAuse","No root cause",
AQ2056="ODU HS","PDH",
AQ2056="IP &amp; VLAN","PDH",
AQ2056="Warehouse HUAWEI","SPARE-ISSUE",
AQ2056="SPARE-HS","SPARE-ISSUE",
AQ2056="Power Telco","BSS",AQ2056="no impacts","no impacts"
),"")</f>
        <v>No root cause</v>
      </c>
      <c r="AP2056" s="48" t="str" cm="1">
        <f t="array" ref="AP2056">IFERROR(_xlfn.IFS(
AQ2056="MPR ISSUE","TX ISSUE",
AQ2056="BSS Hardware Issue","RAN ISSUE",
AQ2056="Sites strategiques, MLL, Pylone, etc.","ENVTECH",
AQ2056="AKTIVCO DEFAUT GE &amp; POWER Cabinet","POWER ISSUE",
AQ2056="AKTIVCO Coupure ENEO &amp; Baisse de tension","POWER ISSUE",
AQ2056="Coupure ENEO &amp; Baisse de tension","POWER ISSUE",
AQ2056="Defaut GE &amp; POWER Cabinet","POWER ISSUE",
AQ2056="Sharing","POWER ISSUE",
AQ2056="Sites strategiques &amp; DataCenter","POWER ISSUE",
AQ2056="Exclu","Exclu",
AQ2056="SAT","TX ISSUE",
AQ2056="SPARE-ISSUE","SPARE-ISSUE",
AQ2056="Fiber CAmtel","TX ISSUE",
AQ2056="Fiber AOF","TX ISSUE",
AQ2056="Projet OCM (HUAWEI)","TRAVAUX-HUAWEI",
AQ2056="Projet OCM (NOKIA)","TRAVAUX -NOKIA",
AQ2056="ACCESS-ISSUE","ACCESS-ISSUE",
AQ2056="Projet OCM (ZTE, NOKIA, autres projets)","TRAVAUX OCM",
AQ2056="No root CAuse","No root cause",
AQ2056="ODU HS","TX ISSUE",
AQ2056="IP &amp; VLAN","TX ISSUE",
AQ2056="Warehouse HUAWEI","SPARE-ISSUE",
AQ2056="SPARE-HS","SPARE-ISSUE",
AQ2056="Power Telco","RAN ISSUE",AQ2056="no impacts","no impacts"
),"")</f>
        <v>No root cause</v>
      </c>
      <c r="AQ2056" s="127" t="s">
        <v>5344</v>
      </c>
      <c r="AR2056" s="48" t="str" cm="1">
        <f t="array" ref="AR2056">IFERROR(_xlfn.IFS(
AQ2056="MPR ISSUE","ACTIVE",
AQ2056="BSS Hardware Issue","ACTIVE",
AQ2056="Sites strategiques, MLL, Pylone, etc.","PASSIVE",
AQ2056="AKTIVCO DEFAUT GE &amp; POWER Cabinet","PASSIVE",
AQ2056="AKTIVCO Coupure ENEO &amp; Baisse de tension","PASSIVE",
AQ2056="Coupure ENEO &amp; Baisse de tension","PASSIVE",
AQ2056="Defaut GE &amp; POWER Cabinet","PASSIVE",
AQ2056="Sharing","PASSIVE",
AQ2056="Sites strategiques &amp; DataCenter","PASSIVE",
AQ2056="Exclu","Exclu",
AQ2056="SAT","ACTIVE",
AQ2056="SPARE-ISSUE","SPARE-ISSUE",
AQ2056="Fiber CAmtel","ACTIVE",
AQ2056="Fiber AOF","ACTIVE",
AQ2056="Projet OCM (HUAWEI)","PLANNED WORKS",
AQ2056="Projet OCM (NOKIA)","PLANNED WORKS",
AQ2056="ACCESS-ISSUE","ACCESS-ISSUE",
AQ2056="Projet OCM (ZTE, NOKIA, autres projets)","PLANNED WORKS",
AQ2056="No root CAuse","No root cause",
AQ2056="ODU HS","ACTIVE",
AQ2056="IP &amp; VLAN","ACTIVE",
AQ2056="Warehouse HUAWEI","SPARE-ISSUE",
AQ2056="SPARE-HS","SPARE-ISSUE",
AQ2056="Power Telco","ACTIVE", AQ2056="no impacts","no impacts"
),"")</f>
        <v>No root cause</v>
      </c>
      <c r="AS2056" s="92" t="s">
        <v>5537</v>
      </c>
      <c r="AT2056" s="98" t="s">
        <v>4362</v>
      </c>
      <c r="AV2056" s="17" t="s">
        <v>5537</v>
      </c>
      <c r="AW2056" s="7" t="s">
        <v>5537</v>
      </c>
      <c r="AX2056" s="6" t="s">
        <v>5537</v>
      </c>
      <c r="AY2056" s="7"/>
      <c r="AZ2056" s="3" t="s">
        <v>5537</v>
      </c>
      <c r="BA2056" s="18" t="s">
        <v>5537</v>
      </c>
      <c r="BB2056" s="18" t="s">
        <v>5537</v>
      </c>
      <c r="BC2056" s="18" t="s">
        <v>5537</v>
      </c>
      <c r="BD2056" s="18" t="s">
        <v>5537</v>
      </c>
      <c r="BE2056" s="18" t="s">
        <v>5537</v>
      </c>
      <c r="BF2056" s="18" t="s">
        <v>5537</v>
      </c>
      <c r="BG2056" s="18" t="s">
        <v>5537</v>
      </c>
      <c r="BH2056" s="18" t="s">
        <v>5537</v>
      </c>
      <c r="BI2056" s="18" t="s">
        <v>5537</v>
      </c>
      <c r="BJ2056" s="18" t="s">
        <v>5537</v>
      </c>
      <c r="BK2056" s="18" t="s">
        <v>5537</v>
      </c>
      <c r="BL2056" s="9" t="s">
        <v>5537</v>
      </c>
      <c r="BM2056" s="14" t="s">
        <v>5537</v>
      </c>
      <c r="BN2056" s="14" t="s">
        <v>5537</v>
      </c>
      <c r="BO2056" s="14" t="str">
        <f>_xlfn.XLOOKUP(B2056,'[4]cell downs 18042026 17h'!$B:$B,'[4]cell downs 18042026 17h'!$B:$B,"")</f>
        <v/>
      </c>
      <c r="BP2056" s="14" t="str">
        <f>_xlfn.XLOOKUP(B2056,'[5]Cells Huawei 19042026 15h'!$B:$B,'[5]Cells Huawei 19042026 15h'!$B:$B,"")</f>
        <v/>
      </c>
      <c r="BQ2056" s="9" t="str">
        <f>_xlfn.XLOOKUP(B2056,'[6]cells down 19042026 9H40'!$B:$B,'[6]cells down 19042026 9H40'!$B:$B,"")</f>
        <v/>
      </c>
      <c r="BR2056" s="9" t="s">
        <v>5537</v>
      </c>
      <c r="BS2056" s="9" t="s">
        <v>12</v>
      </c>
      <c r="BT2056" s="108"/>
    </row>
    <row r="2057" spans="1:72" s="9" customFormat="1" x14ac:dyDescent="0.35">
      <c r="A2057" s="1" t="s">
        <v>4368</v>
      </c>
      <c r="B2057" s="8" t="s">
        <v>4369</v>
      </c>
      <c r="C2057" s="3" t="str">
        <f>_xlfn.XLOOKUP(B2057,'[1]daily break down'!$D:$D,'[1]daily break down'!$E:$E,"")</f>
        <v>CENTRE</v>
      </c>
      <c r="D2057" s="1" t="s">
        <v>21</v>
      </c>
      <c r="E2057" s="1" t="s">
        <v>30</v>
      </c>
      <c r="F2057" s="3" t="s">
        <v>37</v>
      </c>
      <c r="G2057" s="1" t="s">
        <v>3985</v>
      </c>
      <c r="H2057" s="34" t="str">
        <f>_xlfn.XLOOKUP(B2057,[2]CALCULATION!$B:$B,[2]CALCULATION!$H:$H,"")</f>
        <v>ZTE</v>
      </c>
      <c r="I2057" s="28">
        <v>0</v>
      </c>
      <c r="J2057" s="28">
        <v>0</v>
      </c>
      <c r="K2057" s="28">
        <v>0</v>
      </c>
      <c r="L2057" s="28">
        <v>0</v>
      </c>
      <c r="M2057" s="28">
        <v>0</v>
      </c>
      <c r="N2057" s="28">
        <v>0</v>
      </c>
      <c r="O2057" s="28">
        <v>0</v>
      </c>
      <c r="P2057" s="28">
        <v>0</v>
      </c>
      <c r="Q2057" s="28">
        <v>0</v>
      </c>
      <c r="R2057" s="28">
        <v>0</v>
      </c>
      <c r="S2057" s="93">
        <v>0</v>
      </c>
      <c r="T2057" s="93">
        <f>_xlfn.XLOOKUP(B2057,'[3]Nur des jours'!$B:$B,'[3]Nur des jours'!$U:$U,"")</f>
        <v>0</v>
      </c>
      <c r="U2057" s="93">
        <v>0</v>
      </c>
      <c r="V2057" s="93">
        <v>0</v>
      </c>
      <c r="W2057" s="93">
        <v>0</v>
      </c>
      <c r="X2057" s="93">
        <v>0</v>
      </c>
      <c r="Y2057" s="93">
        <v>0</v>
      </c>
      <c r="Z2057" s="93">
        <v>0</v>
      </c>
      <c r="AA2057" s="93">
        <v>0</v>
      </c>
      <c r="AB2057" s="93">
        <v>0</v>
      </c>
      <c r="AC2057" s="93"/>
      <c r="AD2057" s="93">
        <v>0</v>
      </c>
      <c r="AE2057" s="93">
        <v>0</v>
      </c>
      <c r="AF2057" s="93">
        <v>0</v>
      </c>
      <c r="AG2057" s="93"/>
      <c r="AH2057" s="93">
        <v>0</v>
      </c>
      <c r="AI2057" s="93">
        <v>0</v>
      </c>
      <c r="AJ2057" s="93">
        <v>0</v>
      </c>
      <c r="AK2057" s="93">
        <v>0</v>
      </c>
      <c r="AL2057" s="93">
        <v>0</v>
      </c>
      <c r="AM2057" s="49" t="s">
        <v>5559</v>
      </c>
      <c r="AN2057" s="49"/>
      <c r="AO2057" s="48" t="str" cm="1">
        <f t="array" ref="AO2057">IFERROR(_xlfn.IFS(
AQ2057="MPR ISSUE","PDH",
AQ2057="BSS Hardware Issue","BSS",
AQ2057="Sites strategiques, MLL, Pylone, etc.","ENVTECH",
AQ2057="AKTIVCO DEFAUT GE &amp; POWER Cabinet","AKTIVCO",
AQ2057="AKTIVCO Coupure ENEO &amp; Baisse de tension","AKTIVCO GRID ONLY",
AQ2057="Coupure ENEO &amp; Baisse de tension","IHS GRID ONLY",
AQ2057="Defaut GE &amp; POWER Cabinet","IHS",
AQ2057="Sharing","Partners",
AQ2057="Sites strategiques &amp; DataCenter","SST &amp; DC",
AQ2057="Exclu","Exclu",
AQ2057="SAT","SAT",
AQ2057="SPARE-ISSUE","SPARE-ISSUE",
AQ2057="Fiber CAmtel","TRANS_FO_CAMTEL",
AQ2057="Fiber AOF","Fiber AOF",
AQ2057="Projet OCM (HUAWEI)","TRAVAUX-HUAWEI",
AQ2057="Projet OCM (NOKIA)","TRAVAUX-NOKIA",
AQ2057="ACCESS-ISSUE","ACCESS-ISSUE",
AQ2057="Projet OCM (ZTE, NOKIA, autres projets)","TRAVAUX OCM",
AQ2057="No root CAuse","No root cause",
AQ2057="ODU HS","PDH",
AQ2057="IP &amp; VLAN","PDH",
AQ2057="Warehouse HUAWEI","SPARE-ISSUE",
AQ2057="SPARE-HS","SPARE-ISSUE",
AQ2057="Power Telco","BSS",AQ2057="no impacts","no impacts"
),"")</f>
        <v>No root cause</v>
      </c>
      <c r="AP2057" s="48" t="str" cm="1">
        <f t="array" ref="AP2057">IFERROR(_xlfn.IFS(
AQ2057="MPR ISSUE","TX ISSUE",
AQ2057="BSS Hardware Issue","RAN ISSUE",
AQ2057="Sites strategiques, MLL, Pylone, etc.","ENVTECH",
AQ2057="AKTIVCO DEFAUT GE &amp; POWER Cabinet","POWER ISSUE",
AQ2057="AKTIVCO Coupure ENEO &amp; Baisse de tension","POWER ISSUE",
AQ2057="Coupure ENEO &amp; Baisse de tension","POWER ISSUE",
AQ2057="Defaut GE &amp; POWER Cabinet","POWER ISSUE",
AQ2057="Sharing","POWER ISSUE",
AQ2057="Sites strategiques &amp; DataCenter","POWER ISSUE",
AQ2057="Exclu","Exclu",
AQ2057="SAT","TX ISSUE",
AQ2057="SPARE-ISSUE","SPARE-ISSUE",
AQ2057="Fiber CAmtel","TX ISSUE",
AQ2057="Fiber AOF","TX ISSUE",
AQ2057="Projet OCM (HUAWEI)","TRAVAUX-HUAWEI",
AQ2057="Projet OCM (NOKIA)","TRAVAUX -NOKIA",
AQ2057="ACCESS-ISSUE","ACCESS-ISSUE",
AQ2057="Projet OCM (ZTE, NOKIA, autres projets)","TRAVAUX OCM",
AQ2057="No root CAuse","No root cause",
AQ2057="ODU HS","TX ISSUE",
AQ2057="IP &amp; VLAN","TX ISSUE",
AQ2057="Warehouse HUAWEI","SPARE-ISSUE",
AQ2057="SPARE-HS","SPARE-ISSUE",
AQ2057="Power Telco","RAN ISSUE",AQ2057="no impacts","no impacts"
),"")</f>
        <v>No root cause</v>
      </c>
      <c r="AQ2057" s="67" t="s">
        <v>5344</v>
      </c>
      <c r="AR2057" s="48" t="str" cm="1">
        <f t="array" ref="AR2057">IFERROR(_xlfn.IFS(
AQ2057="MPR ISSUE","ACTIVE",
AQ2057="BSS Hardware Issue","ACTIVE",
AQ2057="Sites strategiques, MLL, Pylone, etc.","PASSIVE",
AQ2057="AKTIVCO DEFAUT GE &amp; POWER Cabinet","PASSIVE",
AQ2057="AKTIVCO Coupure ENEO &amp; Baisse de tension","PASSIVE",
AQ2057="Coupure ENEO &amp; Baisse de tension","PASSIVE",
AQ2057="Defaut GE &amp; POWER Cabinet","PASSIVE",
AQ2057="Sharing","PASSIVE",
AQ2057="Sites strategiques &amp; DataCenter","PASSIVE",
AQ2057="Exclu","Exclu",
AQ2057="SAT","ACTIVE",
AQ2057="SPARE-ISSUE","SPARE-ISSUE",
AQ2057="Fiber CAmtel","ACTIVE",
AQ2057="Fiber AOF","ACTIVE",
AQ2057="Projet OCM (HUAWEI)","PLANNED WORKS",
AQ2057="Projet OCM (NOKIA)","PLANNED WORKS",
AQ2057="ACCESS-ISSUE","ACCESS-ISSUE",
AQ2057="Projet OCM (ZTE, NOKIA, autres projets)","PLANNED WORKS",
AQ2057="No root CAuse","No root cause",
AQ2057="ODU HS","ACTIVE",
AQ2057="IP &amp; VLAN","ACTIVE",
AQ2057="Warehouse HUAWEI","SPARE-ISSUE",
AQ2057="SPARE-HS","SPARE-ISSUE",
AQ2057="Power Telco","ACTIVE", AQ2057="no impacts","no impacts"
),"")</f>
        <v>No root cause</v>
      </c>
      <c r="AS2057" s="92" t="s">
        <v>5537</v>
      </c>
      <c r="AT2057" s="98" t="s">
        <v>4369</v>
      </c>
      <c r="AV2057" s="17" t="s">
        <v>5537</v>
      </c>
      <c r="AW2057" s="7" t="s">
        <v>5537</v>
      </c>
      <c r="AX2057" s="6" t="s">
        <v>5537</v>
      </c>
      <c r="AY2057" s="7"/>
      <c r="AZ2057" s="3" t="s">
        <v>5537</v>
      </c>
      <c r="BA2057" s="18" t="s">
        <v>5537</v>
      </c>
      <c r="BB2057" s="18" t="s">
        <v>5537</v>
      </c>
      <c r="BC2057" s="18" t="s">
        <v>5537</v>
      </c>
      <c r="BD2057" s="18" t="s">
        <v>5537</v>
      </c>
      <c r="BE2057" s="18" t="s">
        <v>5537</v>
      </c>
      <c r="BF2057" s="18" t="s">
        <v>5537</v>
      </c>
      <c r="BG2057" s="18" t="s">
        <v>5537</v>
      </c>
      <c r="BH2057" s="18" t="s">
        <v>5537</v>
      </c>
      <c r="BI2057" s="18" t="s">
        <v>5537</v>
      </c>
      <c r="BJ2057" s="18" t="s">
        <v>5537</v>
      </c>
      <c r="BK2057" s="18" t="s">
        <v>5537</v>
      </c>
      <c r="BL2057" s="9" t="s">
        <v>5537</v>
      </c>
      <c r="BM2057" s="14" t="s">
        <v>5537</v>
      </c>
      <c r="BN2057" s="14" t="s">
        <v>5537</v>
      </c>
      <c r="BO2057" s="14" t="str">
        <f>_xlfn.XLOOKUP(B2057,'[4]cell downs 18042026 17h'!$B:$B,'[4]cell downs 18042026 17h'!$B:$B,"")</f>
        <v/>
      </c>
      <c r="BP2057" s="14" t="str">
        <f>_xlfn.XLOOKUP(B2057,'[5]Cells Huawei 19042026 15h'!$B:$B,'[5]Cells Huawei 19042026 15h'!$B:$B,"")</f>
        <v/>
      </c>
      <c r="BQ2057" s="9" t="str">
        <f>_xlfn.XLOOKUP(B2057,'[6]cells down 19042026 9H40'!$B:$B,'[6]cells down 19042026 9H40'!$B:$B,"")</f>
        <v/>
      </c>
      <c r="BR2057" s="9" t="s">
        <v>5537</v>
      </c>
      <c r="BS2057" s="9" t="s">
        <v>12</v>
      </c>
      <c r="BT2057" s="108"/>
    </row>
    <row r="2058" spans="1:72" s="9" customFormat="1" x14ac:dyDescent="0.35">
      <c r="A2058" s="1" t="s">
        <v>4372</v>
      </c>
      <c r="B2058" s="8" t="s">
        <v>4373</v>
      </c>
      <c r="C2058" s="3" t="str">
        <f>_xlfn.XLOOKUP(B2058,'[1]daily break down'!$D:$D,'[1]daily break down'!$E:$E,"")</f>
        <v>ADAMAOUA</v>
      </c>
      <c r="D2058" s="1" t="s">
        <v>11</v>
      </c>
      <c r="E2058" s="1" t="s">
        <v>66</v>
      </c>
      <c r="F2058" s="3" t="s">
        <v>90</v>
      </c>
      <c r="G2058" s="1" t="s">
        <v>4372</v>
      </c>
      <c r="H2058" s="32" t="str">
        <f>_xlfn.XLOOKUP(B2058,[2]CALCULATION!$B:$B,[2]CALCULATION!$H:$H,"")</f>
        <v>HUAWEI</v>
      </c>
      <c r="I2058" s="28">
        <v>0</v>
      </c>
      <c r="J2058" s="28">
        <v>0</v>
      </c>
      <c r="K2058" s="28">
        <v>0</v>
      </c>
      <c r="L2058" s="28">
        <v>0</v>
      </c>
      <c r="M2058" s="28">
        <v>0</v>
      </c>
      <c r="N2058" s="28">
        <v>0</v>
      </c>
      <c r="O2058" s="28">
        <v>0</v>
      </c>
      <c r="P2058" s="28">
        <v>0</v>
      </c>
      <c r="Q2058" s="28">
        <v>0</v>
      </c>
      <c r="R2058" s="28">
        <v>0</v>
      </c>
      <c r="S2058" s="93">
        <v>0</v>
      </c>
      <c r="T2058" s="93">
        <f>_xlfn.XLOOKUP(B2058,'[3]Nur des jours'!$B:$B,'[3]Nur des jours'!$U:$U,"")</f>
        <v>0</v>
      </c>
      <c r="U2058" s="93">
        <v>0</v>
      </c>
      <c r="V2058" s="93">
        <v>0</v>
      </c>
      <c r="W2058" s="93">
        <v>0</v>
      </c>
      <c r="X2058" s="93">
        <v>0</v>
      </c>
      <c r="Y2058" s="93">
        <v>0</v>
      </c>
      <c r="Z2058" s="93">
        <v>0</v>
      </c>
      <c r="AA2058" s="93">
        <v>0</v>
      </c>
      <c r="AB2058" s="93">
        <v>0</v>
      </c>
      <c r="AC2058" s="93"/>
      <c r="AD2058" s="93">
        <v>0</v>
      </c>
      <c r="AE2058" s="93">
        <v>0</v>
      </c>
      <c r="AF2058" s="93">
        <v>0</v>
      </c>
      <c r="AG2058" s="93"/>
      <c r="AH2058" s="93">
        <v>0</v>
      </c>
      <c r="AI2058" s="93">
        <v>0</v>
      </c>
      <c r="AJ2058" s="93">
        <v>0</v>
      </c>
      <c r="AK2058" s="93">
        <v>0</v>
      </c>
      <c r="AL2058" s="93">
        <v>0</v>
      </c>
      <c r="AM2058" s="49" t="s">
        <v>5559</v>
      </c>
      <c r="AN2058" s="49"/>
      <c r="AO2058" s="48" t="str" cm="1">
        <f t="array" ref="AO2058">IFERROR(_xlfn.IFS(
AQ2058="MPR ISSUE","PDH",
AQ2058="BSS Hardware Issue","BSS",
AQ2058="Sites strategiques, MLL, Pylone, etc.","ENVTECH",
AQ2058="AKTIVCO DEFAUT GE &amp; POWER Cabinet","AKTIVCO",
AQ2058="AKTIVCO Coupure ENEO &amp; Baisse de tension","AKTIVCO GRID ONLY",
AQ2058="Coupure ENEO &amp; Baisse de tension","IHS GRID ONLY",
AQ2058="Defaut GE &amp; POWER Cabinet","IHS",
AQ2058="Sharing","Partners",
AQ2058="Sites strategiques &amp; DataCenter","SST &amp; DC",
AQ2058="Exclu","Exclu",
AQ2058="SAT","SAT",
AQ2058="SPARE-ISSUE","SPARE-ISSUE",
AQ2058="Fiber CAmtel","TRANS_FO_CAMTEL",
AQ2058="Fiber AOF","Fiber AOF",
AQ2058="Projet OCM (HUAWEI)","TRAVAUX-HUAWEI",
AQ2058="Projet OCM (NOKIA)","TRAVAUX-NOKIA",
AQ2058="ACCESS-ISSUE","ACCESS-ISSUE",
AQ2058="Projet OCM (ZTE, NOKIA, autres projets)","TRAVAUX OCM",
AQ2058="No root CAuse","No root cause",
AQ2058="ODU HS","PDH",
AQ2058="IP &amp; VLAN","PDH",
AQ2058="Warehouse HUAWEI","SPARE-ISSUE",
AQ2058="SPARE-HS","SPARE-ISSUE",
AQ2058="Power Telco","BSS",AQ2058="no impacts","no impacts"
),"")</f>
        <v>No root cause</v>
      </c>
      <c r="AP2058" s="48" t="str" cm="1">
        <f t="array" ref="AP2058">IFERROR(_xlfn.IFS(
AQ2058="MPR ISSUE","TX ISSUE",
AQ2058="BSS Hardware Issue","RAN ISSUE",
AQ2058="Sites strategiques, MLL, Pylone, etc.","ENVTECH",
AQ2058="AKTIVCO DEFAUT GE &amp; POWER Cabinet","POWER ISSUE",
AQ2058="AKTIVCO Coupure ENEO &amp; Baisse de tension","POWER ISSUE",
AQ2058="Coupure ENEO &amp; Baisse de tension","POWER ISSUE",
AQ2058="Defaut GE &amp; POWER Cabinet","POWER ISSUE",
AQ2058="Sharing","POWER ISSUE",
AQ2058="Sites strategiques &amp; DataCenter","POWER ISSUE",
AQ2058="Exclu","Exclu",
AQ2058="SAT","TX ISSUE",
AQ2058="SPARE-ISSUE","SPARE-ISSUE",
AQ2058="Fiber CAmtel","TX ISSUE",
AQ2058="Fiber AOF","TX ISSUE",
AQ2058="Projet OCM (HUAWEI)","TRAVAUX-HUAWEI",
AQ2058="Projet OCM (NOKIA)","TRAVAUX -NOKIA",
AQ2058="ACCESS-ISSUE","ACCESS-ISSUE",
AQ2058="Projet OCM (ZTE, NOKIA, autres projets)","TRAVAUX OCM",
AQ2058="No root CAuse","No root cause",
AQ2058="ODU HS","TX ISSUE",
AQ2058="IP &amp; VLAN","TX ISSUE",
AQ2058="Warehouse HUAWEI","SPARE-ISSUE",
AQ2058="SPARE-HS","SPARE-ISSUE",
AQ2058="Power Telco","RAN ISSUE",AQ2058="no impacts","no impacts"
),"")</f>
        <v>No root cause</v>
      </c>
      <c r="AQ2058" s="127" t="s">
        <v>5344</v>
      </c>
      <c r="AR2058" s="48" t="str" cm="1">
        <f t="array" ref="AR2058">IFERROR(_xlfn.IFS(
AQ2058="MPR ISSUE","ACTIVE",
AQ2058="BSS Hardware Issue","ACTIVE",
AQ2058="Sites strategiques, MLL, Pylone, etc.","PASSIVE",
AQ2058="AKTIVCO DEFAUT GE &amp; POWER Cabinet","PASSIVE",
AQ2058="AKTIVCO Coupure ENEO &amp; Baisse de tension","PASSIVE",
AQ2058="Coupure ENEO &amp; Baisse de tension","PASSIVE",
AQ2058="Defaut GE &amp; POWER Cabinet","PASSIVE",
AQ2058="Sharing","PASSIVE",
AQ2058="Sites strategiques &amp; DataCenter","PASSIVE",
AQ2058="Exclu","Exclu",
AQ2058="SAT","ACTIVE",
AQ2058="SPARE-ISSUE","SPARE-ISSUE",
AQ2058="Fiber CAmtel","ACTIVE",
AQ2058="Fiber AOF","ACTIVE",
AQ2058="Projet OCM (HUAWEI)","PLANNED WORKS",
AQ2058="Projet OCM (NOKIA)","PLANNED WORKS",
AQ2058="ACCESS-ISSUE","ACCESS-ISSUE",
AQ2058="Projet OCM (ZTE, NOKIA, autres projets)","PLANNED WORKS",
AQ2058="No root CAuse","No root cause",
AQ2058="ODU HS","ACTIVE",
AQ2058="IP &amp; VLAN","ACTIVE",
AQ2058="Warehouse HUAWEI","SPARE-ISSUE",
AQ2058="SPARE-HS","SPARE-ISSUE",
AQ2058="Power Telco","ACTIVE", AQ2058="no impacts","no impacts"
),"")</f>
        <v>No root cause</v>
      </c>
      <c r="AS2058" s="92" t="s">
        <v>5537</v>
      </c>
      <c r="AT2058" s="98" t="s">
        <v>4373</v>
      </c>
      <c r="AV2058" s="17" t="s">
        <v>5537</v>
      </c>
      <c r="AW2058" s="7" t="s">
        <v>5537</v>
      </c>
      <c r="AX2058" s="6" t="s">
        <v>5537</v>
      </c>
      <c r="AY2058" s="7"/>
      <c r="AZ2058" s="3" t="s">
        <v>5537</v>
      </c>
      <c r="BA2058" s="18" t="s">
        <v>5537</v>
      </c>
      <c r="BB2058" s="18" t="s">
        <v>5537</v>
      </c>
      <c r="BC2058" s="18" t="s">
        <v>5537</v>
      </c>
      <c r="BD2058" s="18" t="s">
        <v>5537</v>
      </c>
      <c r="BE2058" s="18" t="s">
        <v>5537</v>
      </c>
      <c r="BF2058" s="18" t="s">
        <v>5537</v>
      </c>
      <c r="BG2058" s="18" t="s">
        <v>5537</v>
      </c>
      <c r="BH2058" s="18" t="s">
        <v>5537</v>
      </c>
      <c r="BI2058" s="18" t="s">
        <v>5537</v>
      </c>
      <c r="BJ2058" s="18" t="s">
        <v>5537</v>
      </c>
      <c r="BK2058" s="18" t="s">
        <v>5537</v>
      </c>
      <c r="BL2058" s="9" t="s">
        <v>5537</v>
      </c>
      <c r="BM2058" s="14" t="s">
        <v>5537</v>
      </c>
      <c r="BN2058" s="14" t="s">
        <v>5537</v>
      </c>
      <c r="BO2058" s="14" t="str">
        <f>_xlfn.XLOOKUP(B2058,'[4]cell downs 18042026 17h'!$B:$B,'[4]cell downs 18042026 17h'!$B:$B,"")</f>
        <v/>
      </c>
      <c r="BP2058" s="14" t="str">
        <f>_xlfn.XLOOKUP(B2058,'[5]Cells Huawei 19042026 15h'!$B:$B,'[5]Cells Huawei 19042026 15h'!$B:$B,"")</f>
        <v/>
      </c>
      <c r="BQ2058" s="9" t="str">
        <f>_xlfn.XLOOKUP(B2058,'[6]cells down 19042026 9H40'!$B:$B,'[6]cells down 19042026 9H40'!$B:$B,"")</f>
        <v/>
      </c>
      <c r="BR2058" s="9" t="s">
        <v>4373</v>
      </c>
      <c r="BS2058" s="9" t="s">
        <v>12</v>
      </c>
      <c r="BT2058" s="108"/>
    </row>
    <row r="2059" spans="1:72" s="9" customFormat="1" x14ac:dyDescent="0.35">
      <c r="A2059" s="1" t="s">
        <v>4374</v>
      </c>
      <c r="B2059" s="8" t="s">
        <v>4375</v>
      </c>
      <c r="C2059" s="3" t="str">
        <f>_xlfn.XLOOKUP(B2059,'[1]daily break down'!$D:$D,'[1]daily break down'!$E:$E,"")</f>
        <v>CENTRE</v>
      </c>
      <c r="D2059" s="1" t="s">
        <v>11</v>
      </c>
      <c r="E2059" s="1" t="s">
        <v>12</v>
      </c>
      <c r="F2059" s="3" t="s">
        <v>69</v>
      </c>
      <c r="G2059" s="1" t="s">
        <v>4376</v>
      </c>
      <c r="H2059" s="34" t="str">
        <f>_xlfn.XLOOKUP(B2059,[2]CALCULATION!$B:$B,[2]CALCULATION!$H:$H,"")</f>
        <v>ZTE</v>
      </c>
      <c r="I2059" s="28">
        <v>0</v>
      </c>
      <c r="J2059" s="28">
        <v>0</v>
      </c>
      <c r="K2059" s="28">
        <v>0</v>
      </c>
      <c r="L2059" s="28">
        <v>0</v>
      </c>
      <c r="M2059" s="28">
        <v>0</v>
      </c>
      <c r="N2059" s="28">
        <v>0</v>
      </c>
      <c r="O2059" s="28">
        <v>0</v>
      </c>
      <c r="P2059" s="28">
        <v>0</v>
      </c>
      <c r="Q2059" s="28">
        <v>0</v>
      </c>
      <c r="R2059" s="28">
        <v>0</v>
      </c>
      <c r="S2059" s="93">
        <v>0</v>
      </c>
      <c r="T2059" s="93">
        <f>_xlfn.XLOOKUP(B2059,'[3]Nur des jours'!$B:$B,'[3]Nur des jours'!$U:$U,"")</f>
        <v>0</v>
      </c>
      <c r="U2059" s="93">
        <v>0</v>
      </c>
      <c r="V2059" s="93">
        <v>0</v>
      </c>
      <c r="W2059" s="93">
        <v>0</v>
      </c>
      <c r="X2059" s="93">
        <v>0</v>
      </c>
      <c r="Y2059" s="93">
        <v>0</v>
      </c>
      <c r="Z2059" s="93">
        <v>0</v>
      </c>
      <c r="AA2059" s="93">
        <v>0</v>
      </c>
      <c r="AB2059" s="93">
        <v>0</v>
      </c>
      <c r="AC2059" s="93"/>
      <c r="AD2059" s="93">
        <v>0</v>
      </c>
      <c r="AE2059" s="93">
        <v>0</v>
      </c>
      <c r="AF2059" s="93">
        <v>0</v>
      </c>
      <c r="AG2059" s="93"/>
      <c r="AH2059" s="93">
        <v>0</v>
      </c>
      <c r="AI2059" s="93">
        <v>0</v>
      </c>
      <c r="AJ2059" s="93">
        <v>0</v>
      </c>
      <c r="AK2059" s="93">
        <v>0</v>
      </c>
      <c r="AL2059" s="93">
        <v>0</v>
      </c>
      <c r="AM2059" s="49" t="s">
        <v>5559</v>
      </c>
      <c r="AN2059" s="49"/>
      <c r="AO2059" s="48" t="str" cm="1">
        <f t="array" ref="AO2059">IFERROR(_xlfn.IFS(
AQ2059="MPR ISSUE","PDH",
AQ2059="BSS Hardware Issue","BSS",
AQ2059="Sites strategiques, MLL, Pylone, etc.","ENVTECH",
AQ2059="AKTIVCO DEFAUT GE &amp; POWER Cabinet","AKTIVCO",
AQ2059="AKTIVCO Coupure ENEO &amp; Baisse de tension","AKTIVCO GRID ONLY",
AQ2059="Coupure ENEO &amp; Baisse de tension","IHS GRID ONLY",
AQ2059="Defaut GE &amp; POWER Cabinet","IHS",
AQ2059="Sharing","Partners",
AQ2059="Sites strategiques &amp; DataCenter","SST &amp; DC",
AQ2059="Exclu","Exclu",
AQ2059="SAT","SAT",
AQ2059="SPARE-ISSUE","SPARE-ISSUE",
AQ2059="Fiber CAmtel","TRANS_FO_CAMTEL",
AQ2059="Fiber AOF","Fiber AOF",
AQ2059="Projet OCM (HUAWEI)","TRAVAUX-HUAWEI",
AQ2059="Projet OCM (NOKIA)","TRAVAUX-NOKIA",
AQ2059="ACCESS-ISSUE","ACCESS-ISSUE",
AQ2059="Projet OCM (ZTE, NOKIA, autres projets)","TRAVAUX OCM",
AQ2059="No root CAuse","No root cause",
AQ2059="ODU HS","PDH",
AQ2059="IP &amp; VLAN","PDH",
AQ2059="Warehouse HUAWEI","SPARE-ISSUE",
AQ2059="SPARE-HS","SPARE-ISSUE",
AQ2059="Power Telco","BSS",AQ2059="no impacts","no impacts"
),"")</f>
        <v>No root cause</v>
      </c>
      <c r="AP2059" s="48" t="str" cm="1">
        <f t="array" ref="AP2059">IFERROR(_xlfn.IFS(
AQ2059="MPR ISSUE","TX ISSUE",
AQ2059="BSS Hardware Issue","RAN ISSUE",
AQ2059="Sites strategiques, MLL, Pylone, etc.","ENVTECH",
AQ2059="AKTIVCO DEFAUT GE &amp; POWER Cabinet","POWER ISSUE",
AQ2059="AKTIVCO Coupure ENEO &amp; Baisse de tension","POWER ISSUE",
AQ2059="Coupure ENEO &amp; Baisse de tension","POWER ISSUE",
AQ2059="Defaut GE &amp; POWER Cabinet","POWER ISSUE",
AQ2059="Sharing","POWER ISSUE",
AQ2059="Sites strategiques &amp; DataCenter","POWER ISSUE",
AQ2059="Exclu","Exclu",
AQ2059="SAT","TX ISSUE",
AQ2059="SPARE-ISSUE","SPARE-ISSUE",
AQ2059="Fiber CAmtel","TX ISSUE",
AQ2059="Fiber AOF","TX ISSUE",
AQ2059="Projet OCM (HUAWEI)","TRAVAUX-HUAWEI",
AQ2059="Projet OCM (NOKIA)","TRAVAUX -NOKIA",
AQ2059="ACCESS-ISSUE","ACCESS-ISSUE",
AQ2059="Projet OCM (ZTE, NOKIA, autres projets)","TRAVAUX OCM",
AQ2059="No root CAuse","No root cause",
AQ2059="ODU HS","TX ISSUE",
AQ2059="IP &amp; VLAN","TX ISSUE",
AQ2059="Warehouse HUAWEI","SPARE-ISSUE",
AQ2059="SPARE-HS","SPARE-ISSUE",
AQ2059="Power Telco","RAN ISSUE",AQ2059="no impacts","no impacts"
),"")</f>
        <v>No root cause</v>
      </c>
      <c r="AQ2059" s="127" t="s">
        <v>5344</v>
      </c>
      <c r="AR2059" s="48" t="str" cm="1">
        <f t="array" ref="AR2059">IFERROR(_xlfn.IFS(
AQ2059="MPR ISSUE","ACTIVE",
AQ2059="BSS Hardware Issue","ACTIVE",
AQ2059="Sites strategiques, MLL, Pylone, etc.","PASSIVE",
AQ2059="AKTIVCO DEFAUT GE &amp; POWER Cabinet","PASSIVE",
AQ2059="AKTIVCO Coupure ENEO &amp; Baisse de tension","PASSIVE",
AQ2059="Coupure ENEO &amp; Baisse de tension","PASSIVE",
AQ2059="Defaut GE &amp; POWER Cabinet","PASSIVE",
AQ2059="Sharing","PASSIVE",
AQ2059="Sites strategiques &amp; DataCenter","PASSIVE",
AQ2059="Exclu","Exclu",
AQ2059="SAT","ACTIVE",
AQ2059="SPARE-ISSUE","SPARE-ISSUE",
AQ2059="Fiber CAmtel","ACTIVE",
AQ2059="Fiber AOF","ACTIVE",
AQ2059="Projet OCM (HUAWEI)","PLANNED WORKS",
AQ2059="Projet OCM (NOKIA)","PLANNED WORKS",
AQ2059="ACCESS-ISSUE","ACCESS-ISSUE",
AQ2059="Projet OCM (ZTE, NOKIA, autres projets)","PLANNED WORKS",
AQ2059="No root CAuse","No root cause",
AQ2059="ODU HS","ACTIVE",
AQ2059="IP &amp; VLAN","ACTIVE",
AQ2059="Warehouse HUAWEI","SPARE-ISSUE",
AQ2059="SPARE-HS","SPARE-ISSUE",
AQ2059="Power Telco","ACTIVE", AQ2059="no impacts","no impacts"
),"")</f>
        <v>No root cause</v>
      </c>
      <c r="AS2059" s="92" t="s">
        <v>5537</v>
      </c>
      <c r="AT2059" s="98" t="s">
        <v>4375</v>
      </c>
      <c r="AV2059" s="17" t="s">
        <v>5537</v>
      </c>
      <c r="AW2059" s="7" t="s">
        <v>5537</v>
      </c>
      <c r="AX2059" s="6" t="s">
        <v>5537</v>
      </c>
      <c r="AY2059" s="7"/>
      <c r="AZ2059" s="3" t="s">
        <v>5537</v>
      </c>
      <c r="BA2059" s="18" t="s">
        <v>5537</v>
      </c>
      <c r="BB2059" s="18" t="s">
        <v>5537</v>
      </c>
      <c r="BC2059" s="18" t="s">
        <v>5537</v>
      </c>
      <c r="BD2059" s="18" t="s">
        <v>5537</v>
      </c>
      <c r="BE2059" s="18" t="s">
        <v>5537</v>
      </c>
      <c r="BF2059" s="18" t="s">
        <v>5537</v>
      </c>
      <c r="BG2059" s="18" t="s">
        <v>5537</v>
      </c>
      <c r="BH2059" s="18" t="s">
        <v>5537</v>
      </c>
      <c r="BI2059" s="18" t="s">
        <v>5537</v>
      </c>
      <c r="BJ2059" s="18" t="s">
        <v>5537</v>
      </c>
      <c r="BK2059" s="18" t="s">
        <v>5537</v>
      </c>
      <c r="BL2059" s="9" t="s">
        <v>5537</v>
      </c>
      <c r="BM2059" s="14" t="s">
        <v>5537</v>
      </c>
      <c r="BN2059" s="14" t="s">
        <v>5537</v>
      </c>
      <c r="BO2059" s="14" t="str">
        <f>_xlfn.XLOOKUP(B2059,'[4]cell downs 18042026 17h'!$B:$B,'[4]cell downs 18042026 17h'!$B:$B,"")</f>
        <v/>
      </c>
      <c r="BP2059" s="14" t="str">
        <f>_xlfn.XLOOKUP(B2059,'[5]Cells Huawei 19042026 15h'!$B:$B,'[5]Cells Huawei 19042026 15h'!$B:$B,"")</f>
        <v/>
      </c>
      <c r="BQ2059" s="9" t="str">
        <f>_xlfn.XLOOKUP(B2059,'[6]cells down 19042026 9H40'!$B:$B,'[6]cells down 19042026 9H40'!$B:$B,"")</f>
        <v/>
      </c>
      <c r="BR2059" s="9" t="s">
        <v>4375</v>
      </c>
      <c r="BS2059" s="9" t="s">
        <v>5537</v>
      </c>
      <c r="BT2059" s="108"/>
    </row>
    <row r="2060" spans="1:72" s="9" customFormat="1" x14ac:dyDescent="0.35">
      <c r="A2060" s="1" t="s">
        <v>4377</v>
      </c>
      <c r="B2060" s="8" t="s">
        <v>4378</v>
      </c>
      <c r="C2060" s="3" t="str">
        <f>_xlfn.XLOOKUP(B2060,'[1]daily break down'!$D:$D,'[1]daily break down'!$E:$E,"")</f>
        <v>LITTORAL</v>
      </c>
      <c r="D2060" s="1" t="s">
        <v>11</v>
      </c>
      <c r="E2060" s="1" t="s">
        <v>12</v>
      </c>
      <c r="F2060" s="3" t="s">
        <v>31</v>
      </c>
      <c r="G2060" s="1" t="s">
        <v>4379</v>
      </c>
      <c r="H2060" s="34" t="str">
        <f>_xlfn.XLOOKUP(B2060,[2]CALCULATION!$B:$B,[2]CALCULATION!$H:$H,"")</f>
        <v>ZTE</v>
      </c>
      <c r="I2060" s="28">
        <v>0</v>
      </c>
      <c r="J2060" s="28">
        <v>0</v>
      </c>
      <c r="K2060" s="28">
        <v>0</v>
      </c>
      <c r="L2060" s="28">
        <v>0</v>
      </c>
      <c r="M2060" s="28">
        <v>0</v>
      </c>
      <c r="N2060" s="28">
        <v>0</v>
      </c>
      <c r="O2060" s="28">
        <v>0</v>
      </c>
      <c r="P2060" s="28">
        <v>0</v>
      </c>
      <c r="Q2060" s="28">
        <v>0</v>
      </c>
      <c r="R2060" s="28">
        <v>0</v>
      </c>
      <c r="S2060" s="93">
        <v>0</v>
      </c>
      <c r="T2060" s="93">
        <f>_xlfn.XLOOKUP(B2060,'[3]Nur des jours'!$B:$B,'[3]Nur des jours'!$U:$U,"")</f>
        <v>0</v>
      </c>
      <c r="U2060" s="93">
        <v>0</v>
      </c>
      <c r="V2060" s="93">
        <v>0</v>
      </c>
      <c r="W2060" s="93">
        <v>0</v>
      </c>
      <c r="X2060" s="93">
        <v>0</v>
      </c>
      <c r="Y2060" s="93">
        <v>0</v>
      </c>
      <c r="Z2060" s="93">
        <v>0</v>
      </c>
      <c r="AA2060" s="93">
        <v>0</v>
      </c>
      <c r="AB2060" s="93">
        <v>0</v>
      </c>
      <c r="AC2060" s="93"/>
      <c r="AD2060" s="93">
        <v>0</v>
      </c>
      <c r="AE2060" s="93">
        <v>0</v>
      </c>
      <c r="AF2060" s="93">
        <v>0</v>
      </c>
      <c r="AG2060" s="93"/>
      <c r="AH2060" s="93">
        <v>0</v>
      </c>
      <c r="AI2060" s="93">
        <v>0</v>
      </c>
      <c r="AJ2060" s="93">
        <v>0</v>
      </c>
      <c r="AK2060" s="93">
        <v>0</v>
      </c>
      <c r="AL2060" s="93">
        <v>0</v>
      </c>
      <c r="AM2060" s="49" t="s">
        <v>5559</v>
      </c>
      <c r="AN2060" s="49"/>
      <c r="AO2060" s="48" t="str" cm="1">
        <f t="array" ref="AO2060">IFERROR(_xlfn.IFS(
AQ2060="MPR ISSUE","PDH",
AQ2060="BSS Hardware Issue","BSS",
AQ2060="Sites strategiques, MLL, Pylone, etc.","ENVTECH",
AQ2060="AKTIVCO DEFAUT GE &amp; POWER Cabinet","AKTIVCO",
AQ2060="AKTIVCO Coupure ENEO &amp; Baisse de tension","AKTIVCO GRID ONLY",
AQ2060="Coupure ENEO &amp; Baisse de tension","IHS GRID ONLY",
AQ2060="Defaut GE &amp; POWER Cabinet","IHS",
AQ2060="Sharing","Partners",
AQ2060="Sites strategiques &amp; DataCenter","SST &amp; DC",
AQ2060="Exclu","Exclu",
AQ2060="SAT","SAT",
AQ2060="SPARE-ISSUE","SPARE-ISSUE",
AQ2060="Fiber CAmtel","TRANS_FO_CAMTEL",
AQ2060="Fiber AOF","Fiber AOF",
AQ2060="Projet OCM (HUAWEI)","TRAVAUX-HUAWEI",
AQ2060="Projet OCM (NOKIA)","TRAVAUX-NOKIA",
AQ2060="ACCESS-ISSUE","ACCESS-ISSUE",
AQ2060="Projet OCM (ZTE, NOKIA, autres projets)","TRAVAUX OCM",
AQ2060="No root CAuse","No root cause",
AQ2060="ODU HS","PDH",
AQ2060="IP &amp; VLAN","PDH",
AQ2060="Warehouse HUAWEI","SPARE-ISSUE",
AQ2060="SPARE-HS","SPARE-ISSUE",
AQ2060="Power Telco","BSS",AQ2060="no impacts","no impacts"
),"")</f>
        <v>No root cause</v>
      </c>
      <c r="AP2060" s="48" t="str" cm="1">
        <f t="array" ref="AP2060">IFERROR(_xlfn.IFS(
AQ2060="MPR ISSUE","TX ISSUE",
AQ2060="BSS Hardware Issue","RAN ISSUE",
AQ2060="Sites strategiques, MLL, Pylone, etc.","ENVTECH",
AQ2060="AKTIVCO DEFAUT GE &amp; POWER Cabinet","POWER ISSUE",
AQ2060="AKTIVCO Coupure ENEO &amp; Baisse de tension","POWER ISSUE",
AQ2060="Coupure ENEO &amp; Baisse de tension","POWER ISSUE",
AQ2060="Defaut GE &amp; POWER Cabinet","POWER ISSUE",
AQ2060="Sharing","POWER ISSUE",
AQ2060="Sites strategiques &amp; DataCenter","POWER ISSUE",
AQ2060="Exclu","Exclu",
AQ2060="SAT","TX ISSUE",
AQ2060="SPARE-ISSUE","SPARE-ISSUE",
AQ2060="Fiber CAmtel","TX ISSUE",
AQ2060="Fiber AOF","TX ISSUE",
AQ2060="Projet OCM (HUAWEI)","TRAVAUX-HUAWEI",
AQ2060="Projet OCM (NOKIA)","TRAVAUX -NOKIA",
AQ2060="ACCESS-ISSUE","ACCESS-ISSUE",
AQ2060="Projet OCM (ZTE, NOKIA, autres projets)","TRAVAUX OCM",
AQ2060="No root CAuse","No root cause",
AQ2060="ODU HS","TX ISSUE",
AQ2060="IP &amp; VLAN","TX ISSUE",
AQ2060="Warehouse HUAWEI","SPARE-ISSUE",
AQ2060="SPARE-HS","SPARE-ISSUE",
AQ2060="Power Telco","RAN ISSUE",AQ2060="no impacts","no impacts"
),"")</f>
        <v>No root cause</v>
      </c>
      <c r="AQ2060" s="127" t="s">
        <v>5344</v>
      </c>
      <c r="AR2060" s="48" t="str" cm="1">
        <f t="array" ref="AR2060">IFERROR(_xlfn.IFS(
AQ2060="MPR ISSUE","ACTIVE",
AQ2060="BSS Hardware Issue","ACTIVE",
AQ2060="Sites strategiques, MLL, Pylone, etc.","PASSIVE",
AQ2060="AKTIVCO DEFAUT GE &amp; POWER Cabinet","PASSIVE",
AQ2060="AKTIVCO Coupure ENEO &amp; Baisse de tension","PASSIVE",
AQ2060="Coupure ENEO &amp; Baisse de tension","PASSIVE",
AQ2060="Defaut GE &amp; POWER Cabinet","PASSIVE",
AQ2060="Sharing","PASSIVE",
AQ2060="Sites strategiques &amp; DataCenter","PASSIVE",
AQ2060="Exclu","Exclu",
AQ2060="SAT","ACTIVE",
AQ2060="SPARE-ISSUE","SPARE-ISSUE",
AQ2060="Fiber CAmtel","ACTIVE",
AQ2060="Fiber AOF","ACTIVE",
AQ2060="Projet OCM (HUAWEI)","PLANNED WORKS",
AQ2060="Projet OCM (NOKIA)","PLANNED WORKS",
AQ2060="ACCESS-ISSUE","ACCESS-ISSUE",
AQ2060="Projet OCM (ZTE, NOKIA, autres projets)","PLANNED WORKS",
AQ2060="No root CAuse","No root cause",
AQ2060="ODU HS","ACTIVE",
AQ2060="IP &amp; VLAN","ACTIVE",
AQ2060="Warehouse HUAWEI","SPARE-ISSUE",
AQ2060="SPARE-HS","SPARE-ISSUE",
AQ2060="Power Telco","ACTIVE", AQ2060="no impacts","no impacts"
),"")</f>
        <v>No root cause</v>
      </c>
      <c r="AS2060" s="92" t="s">
        <v>5537</v>
      </c>
      <c r="AT2060" s="98" t="s">
        <v>4378</v>
      </c>
      <c r="AV2060" s="17" t="s">
        <v>5537</v>
      </c>
      <c r="AW2060" s="7" t="s">
        <v>5537</v>
      </c>
      <c r="AX2060" s="6" t="s">
        <v>5537</v>
      </c>
      <c r="AY2060" s="7"/>
      <c r="AZ2060" s="3" t="s">
        <v>5537</v>
      </c>
      <c r="BA2060" s="18" t="s">
        <v>5537</v>
      </c>
      <c r="BB2060" s="18" t="s">
        <v>5537</v>
      </c>
      <c r="BC2060" s="18" t="s">
        <v>5537</v>
      </c>
      <c r="BD2060" s="18" t="s">
        <v>5537</v>
      </c>
      <c r="BE2060" s="18" t="s">
        <v>5537</v>
      </c>
      <c r="BF2060" s="18" t="s">
        <v>5537</v>
      </c>
      <c r="BG2060" s="18" t="s">
        <v>5537</v>
      </c>
      <c r="BH2060" s="18" t="s">
        <v>5537</v>
      </c>
      <c r="BI2060" s="18" t="s">
        <v>5537</v>
      </c>
      <c r="BJ2060" s="18" t="s">
        <v>5537</v>
      </c>
      <c r="BK2060" s="18" t="s">
        <v>5537</v>
      </c>
      <c r="BL2060" s="9" t="s">
        <v>5537</v>
      </c>
      <c r="BM2060" s="14" t="s">
        <v>5537</v>
      </c>
      <c r="BN2060" s="14" t="s">
        <v>5537</v>
      </c>
      <c r="BO2060" s="14" t="str">
        <f>_xlfn.XLOOKUP(B2060,'[4]cell downs 18042026 17h'!$B:$B,'[4]cell downs 18042026 17h'!$B:$B,"")</f>
        <v/>
      </c>
      <c r="BP2060" s="14" t="str">
        <f>_xlfn.XLOOKUP(B2060,'[5]Cells Huawei 19042026 15h'!$B:$B,'[5]Cells Huawei 19042026 15h'!$B:$B,"")</f>
        <v/>
      </c>
      <c r="BQ2060" s="9" t="str">
        <f>_xlfn.XLOOKUP(B2060,'[6]cells down 19042026 9H40'!$B:$B,'[6]cells down 19042026 9H40'!$B:$B,"")</f>
        <v/>
      </c>
      <c r="BR2060" s="9" t="s">
        <v>4378</v>
      </c>
      <c r="BS2060" s="9" t="s">
        <v>5537</v>
      </c>
      <c r="BT2060" s="108"/>
    </row>
    <row r="2061" spans="1:72" s="9" customFormat="1" x14ac:dyDescent="0.35">
      <c r="A2061" s="1" t="s">
        <v>4386</v>
      </c>
      <c r="B2061" s="8" t="s">
        <v>4387</v>
      </c>
      <c r="C2061" s="3" t="str">
        <f>_xlfn.XLOOKUP(B2061,'[1]daily break down'!$D:$D,'[1]daily break down'!$E:$E,"")</f>
        <v>CENTRE</v>
      </c>
      <c r="D2061" s="1" t="s">
        <v>11</v>
      </c>
      <c r="E2061" s="1" t="s">
        <v>12</v>
      </c>
      <c r="F2061" s="3" t="s">
        <v>37</v>
      </c>
      <c r="G2061" s="1" t="s">
        <v>4386</v>
      </c>
      <c r="H2061" s="34" t="str">
        <f>_xlfn.XLOOKUP(B2061,[2]CALCULATION!$B:$B,[2]CALCULATION!$H:$H,"")</f>
        <v>ZTE</v>
      </c>
      <c r="I2061" s="28">
        <v>0</v>
      </c>
      <c r="J2061" s="28">
        <v>0</v>
      </c>
      <c r="K2061" s="28">
        <v>0</v>
      </c>
      <c r="L2061" s="28">
        <v>0</v>
      </c>
      <c r="M2061" s="28">
        <v>0</v>
      </c>
      <c r="N2061" s="28">
        <v>0</v>
      </c>
      <c r="O2061" s="28">
        <v>0</v>
      </c>
      <c r="P2061" s="28">
        <v>0</v>
      </c>
      <c r="Q2061" s="28">
        <v>0</v>
      </c>
      <c r="R2061" s="28">
        <v>0</v>
      </c>
      <c r="S2061" s="93">
        <v>0</v>
      </c>
      <c r="T2061" s="93">
        <f>_xlfn.XLOOKUP(B2061,'[3]Nur des jours'!$B:$B,'[3]Nur des jours'!$U:$U,"")</f>
        <v>0</v>
      </c>
      <c r="U2061" s="93">
        <v>0</v>
      </c>
      <c r="V2061" s="93">
        <v>0</v>
      </c>
      <c r="W2061" s="93">
        <v>0</v>
      </c>
      <c r="X2061" s="93">
        <v>0</v>
      </c>
      <c r="Y2061" s="93">
        <v>0</v>
      </c>
      <c r="Z2061" s="93">
        <v>0</v>
      </c>
      <c r="AA2061" s="93">
        <v>0</v>
      </c>
      <c r="AB2061" s="93">
        <v>0</v>
      </c>
      <c r="AC2061" s="93"/>
      <c r="AD2061" s="93">
        <v>0</v>
      </c>
      <c r="AE2061" s="93">
        <v>0</v>
      </c>
      <c r="AF2061" s="93">
        <v>0</v>
      </c>
      <c r="AG2061" s="93"/>
      <c r="AH2061" s="93">
        <v>0</v>
      </c>
      <c r="AI2061" s="93">
        <v>0</v>
      </c>
      <c r="AJ2061" s="93">
        <v>0</v>
      </c>
      <c r="AK2061" s="93">
        <v>0</v>
      </c>
      <c r="AL2061" s="93">
        <v>0</v>
      </c>
      <c r="AM2061" s="49" t="s">
        <v>5559</v>
      </c>
      <c r="AN2061" s="49"/>
      <c r="AO2061" s="48" t="str" cm="1">
        <f t="array" ref="AO2061">IFERROR(_xlfn.IFS(
AQ2061="MPR ISSUE","PDH",
AQ2061="BSS Hardware Issue","BSS",
AQ2061="Sites strategiques, MLL, Pylone, etc.","ENVTECH",
AQ2061="AKTIVCO DEFAUT GE &amp; POWER Cabinet","AKTIVCO",
AQ2061="AKTIVCO Coupure ENEO &amp; Baisse de tension","AKTIVCO GRID ONLY",
AQ2061="Coupure ENEO &amp; Baisse de tension","IHS GRID ONLY",
AQ2061="Defaut GE &amp; POWER Cabinet","IHS",
AQ2061="Sharing","Partners",
AQ2061="Sites strategiques &amp; DataCenter","SST &amp; DC",
AQ2061="Exclu","Exclu",
AQ2061="SAT","SAT",
AQ2061="SPARE-ISSUE","SPARE-ISSUE",
AQ2061="Fiber CAmtel","TRANS_FO_CAMTEL",
AQ2061="Fiber AOF","Fiber AOF",
AQ2061="Projet OCM (HUAWEI)","TRAVAUX-HUAWEI",
AQ2061="Projet OCM (NOKIA)","TRAVAUX-NOKIA",
AQ2061="ACCESS-ISSUE","ACCESS-ISSUE",
AQ2061="Projet OCM (ZTE, NOKIA, autres projets)","TRAVAUX OCM",
AQ2061="No root CAuse","No root cause",
AQ2061="ODU HS","PDH",
AQ2061="IP &amp; VLAN","PDH",
AQ2061="Warehouse HUAWEI","SPARE-ISSUE",
AQ2061="SPARE-HS","SPARE-ISSUE",
AQ2061="Power Telco","BSS",AQ2061="no impacts","no impacts"
),"")</f>
        <v>No root cause</v>
      </c>
      <c r="AP2061" s="48" t="str" cm="1">
        <f t="array" ref="AP2061">IFERROR(_xlfn.IFS(
AQ2061="MPR ISSUE","TX ISSUE",
AQ2061="BSS Hardware Issue","RAN ISSUE",
AQ2061="Sites strategiques, MLL, Pylone, etc.","ENVTECH",
AQ2061="AKTIVCO DEFAUT GE &amp; POWER Cabinet","POWER ISSUE",
AQ2061="AKTIVCO Coupure ENEO &amp; Baisse de tension","POWER ISSUE",
AQ2061="Coupure ENEO &amp; Baisse de tension","POWER ISSUE",
AQ2061="Defaut GE &amp; POWER Cabinet","POWER ISSUE",
AQ2061="Sharing","POWER ISSUE",
AQ2061="Sites strategiques &amp; DataCenter","POWER ISSUE",
AQ2061="Exclu","Exclu",
AQ2061="SAT","TX ISSUE",
AQ2061="SPARE-ISSUE","SPARE-ISSUE",
AQ2061="Fiber CAmtel","TX ISSUE",
AQ2061="Fiber AOF","TX ISSUE",
AQ2061="Projet OCM (HUAWEI)","TRAVAUX-HUAWEI",
AQ2061="Projet OCM (NOKIA)","TRAVAUX -NOKIA",
AQ2061="ACCESS-ISSUE","ACCESS-ISSUE",
AQ2061="Projet OCM (ZTE, NOKIA, autres projets)","TRAVAUX OCM",
AQ2061="No root CAuse","No root cause",
AQ2061="ODU HS","TX ISSUE",
AQ2061="IP &amp; VLAN","TX ISSUE",
AQ2061="Warehouse HUAWEI","SPARE-ISSUE",
AQ2061="SPARE-HS","SPARE-ISSUE",
AQ2061="Power Telco","RAN ISSUE",AQ2061="no impacts","no impacts"
),"")</f>
        <v>No root cause</v>
      </c>
      <c r="AQ2061" s="127" t="s">
        <v>5344</v>
      </c>
      <c r="AR2061" s="48" t="str" cm="1">
        <f t="array" ref="AR2061">IFERROR(_xlfn.IFS(
AQ2061="MPR ISSUE","ACTIVE",
AQ2061="BSS Hardware Issue","ACTIVE",
AQ2061="Sites strategiques, MLL, Pylone, etc.","PASSIVE",
AQ2061="AKTIVCO DEFAUT GE &amp; POWER Cabinet","PASSIVE",
AQ2061="AKTIVCO Coupure ENEO &amp; Baisse de tension","PASSIVE",
AQ2061="Coupure ENEO &amp; Baisse de tension","PASSIVE",
AQ2061="Defaut GE &amp; POWER Cabinet","PASSIVE",
AQ2061="Sharing","PASSIVE",
AQ2061="Sites strategiques &amp; DataCenter","PASSIVE",
AQ2061="Exclu","Exclu",
AQ2061="SAT","ACTIVE",
AQ2061="SPARE-ISSUE","SPARE-ISSUE",
AQ2061="Fiber CAmtel","ACTIVE",
AQ2061="Fiber AOF","ACTIVE",
AQ2061="Projet OCM (HUAWEI)","PLANNED WORKS",
AQ2061="Projet OCM (NOKIA)","PLANNED WORKS",
AQ2061="ACCESS-ISSUE","ACCESS-ISSUE",
AQ2061="Projet OCM (ZTE, NOKIA, autres projets)","PLANNED WORKS",
AQ2061="No root CAuse","No root cause",
AQ2061="ODU HS","ACTIVE",
AQ2061="IP &amp; VLAN","ACTIVE",
AQ2061="Warehouse HUAWEI","SPARE-ISSUE",
AQ2061="SPARE-HS","SPARE-ISSUE",
AQ2061="Power Telco","ACTIVE", AQ2061="no impacts","no impacts"
),"")</f>
        <v>No root cause</v>
      </c>
      <c r="AS2061" s="92" t="s">
        <v>5537</v>
      </c>
      <c r="AT2061" s="98" t="s">
        <v>4387</v>
      </c>
      <c r="AV2061" s="17" t="s">
        <v>5537</v>
      </c>
      <c r="AW2061" s="7" t="s">
        <v>5537</v>
      </c>
      <c r="AX2061" s="6" t="s">
        <v>5537</v>
      </c>
      <c r="AY2061" s="7"/>
      <c r="AZ2061" s="3" t="s">
        <v>5537</v>
      </c>
      <c r="BA2061" s="18" t="s">
        <v>5537</v>
      </c>
      <c r="BB2061" s="18" t="s">
        <v>5537</v>
      </c>
      <c r="BC2061" s="18" t="s">
        <v>5537</v>
      </c>
      <c r="BD2061" s="18" t="s">
        <v>5537</v>
      </c>
      <c r="BE2061" s="18" t="s">
        <v>5537</v>
      </c>
      <c r="BF2061" s="18" t="s">
        <v>5537</v>
      </c>
      <c r="BG2061" s="18" t="s">
        <v>5537</v>
      </c>
      <c r="BH2061" s="18" t="s">
        <v>5537</v>
      </c>
      <c r="BI2061" s="18" t="s">
        <v>5537</v>
      </c>
      <c r="BJ2061" s="18" t="s">
        <v>5537</v>
      </c>
      <c r="BK2061" s="18" t="s">
        <v>5537</v>
      </c>
      <c r="BL2061" s="9" t="s">
        <v>5537</v>
      </c>
      <c r="BM2061" s="14" t="s">
        <v>5537</v>
      </c>
      <c r="BN2061" s="14" t="s">
        <v>5537</v>
      </c>
      <c r="BO2061" s="14" t="str">
        <f>_xlfn.XLOOKUP(B2061,'[4]cell downs 18042026 17h'!$B:$B,'[4]cell downs 18042026 17h'!$B:$B,"")</f>
        <v/>
      </c>
      <c r="BP2061" s="14" t="str">
        <f>_xlfn.XLOOKUP(B2061,'[5]Cells Huawei 19042026 15h'!$B:$B,'[5]Cells Huawei 19042026 15h'!$B:$B,"")</f>
        <v/>
      </c>
      <c r="BQ2061" s="9" t="str">
        <f>_xlfn.XLOOKUP(B2061,'[6]cells down 19042026 9H40'!$B:$B,'[6]cells down 19042026 9H40'!$B:$B,"")</f>
        <v/>
      </c>
      <c r="BR2061" s="9" t="s">
        <v>4387</v>
      </c>
      <c r="BS2061" s="9" t="s">
        <v>12</v>
      </c>
      <c r="BT2061" s="108"/>
    </row>
    <row r="2062" spans="1:72" s="9" customFormat="1" x14ac:dyDescent="0.35">
      <c r="A2062" s="1" t="s">
        <v>4388</v>
      </c>
      <c r="B2062" s="8" t="s">
        <v>4389</v>
      </c>
      <c r="C2062" s="3" t="str">
        <f>_xlfn.XLOOKUP(B2062,'[1]daily break down'!$D:$D,'[1]daily break down'!$E:$E,"")</f>
        <v>CENTRE</v>
      </c>
      <c r="D2062" s="1" t="s">
        <v>21</v>
      </c>
      <c r="E2062" s="1" t="s">
        <v>122</v>
      </c>
      <c r="F2062" s="3" t="s">
        <v>37</v>
      </c>
      <c r="G2062" s="1" t="s">
        <v>2573</v>
      </c>
      <c r="H2062" s="34" t="str">
        <f>_xlfn.XLOOKUP(B2062,[2]CALCULATION!$B:$B,[2]CALCULATION!$H:$H,"")</f>
        <v>ZTE</v>
      </c>
      <c r="I2062" s="28">
        <v>0</v>
      </c>
      <c r="J2062" s="28">
        <v>0</v>
      </c>
      <c r="K2062" s="28">
        <v>0</v>
      </c>
      <c r="L2062" s="28">
        <v>0</v>
      </c>
      <c r="M2062" s="28">
        <v>0</v>
      </c>
      <c r="N2062" s="28">
        <v>0</v>
      </c>
      <c r="O2062" s="28">
        <v>0</v>
      </c>
      <c r="P2062" s="28">
        <v>0</v>
      </c>
      <c r="Q2062" s="28">
        <v>0</v>
      </c>
      <c r="R2062" s="28">
        <v>0</v>
      </c>
      <c r="S2062" s="93">
        <v>0</v>
      </c>
      <c r="T2062" s="93">
        <f>_xlfn.XLOOKUP(B2062,'[3]Nur des jours'!$B:$B,'[3]Nur des jours'!$U:$U,"")</f>
        <v>0</v>
      </c>
      <c r="U2062" s="93">
        <v>0</v>
      </c>
      <c r="V2062" s="93">
        <v>0</v>
      </c>
      <c r="W2062" s="93">
        <v>0</v>
      </c>
      <c r="X2062" s="93">
        <v>0</v>
      </c>
      <c r="Y2062" s="93">
        <v>0</v>
      </c>
      <c r="Z2062" s="93">
        <v>0</v>
      </c>
      <c r="AA2062" s="93">
        <v>0</v>
      </c>
      <c r="AB2062" s="93">
        <v>0</v>
      </c>
      <c r="AC2062" s="93"/>
      <c r="AD2062" s="93">
        <v>0</v>
      </c>
      <c r="AE2062" s="93">
        <v>0</v>
      </c>
      <c r="AF2062" s="93">
        <v>0</v>
      </c>
      <c r="AG2062" s="93"/>
      <c r="AH2062" s="93">
        <v>0</v>
      </c>
      <c r="AI2062" s="93">
        <v>0</v>
      </c>
      <c r="AJ2062" s="93">
        <v>0</v>
      </c>
      <c r="AK2062" s="93">
        <v>0</v>
      </c>
      <c r="AL2062" s="93">
        <v>0</v>
      </c>
      <c r="AM2062" s="49" t="s">
        <v>5559</v>
      </c>
      <c r="AN2062" s="49"/>
      <c r="AO2062" s="48" t="str" cm="1">
        <f t="array" ref="AO2062">IFERROR(_xlfn.IFS(
AQ2062="MPR ISSUE","PDH",
AQ2062="BSS Hardware Issue","BSS",
AQ2062="Sites strategiques, MLL, Pylone, etc.","ENVTECH",
AQ2062="AKTIVCO DEFAUT GE &amp; POWER Cabinet","AKTIVCO",
AQ2062="AKTIVCO Coupure ENEO &amp; Baisse de tension","AKTIVCO GRID ONLY",
AQ2062="Coupure ENEO &amp; Baisse de tension","IHS GRID ONLY",
AQ2062="Defaut GE &amp; POWER Cabinet","IHS",
AQ2062="Sharing","Partners",
AQ2062="Sites strategiques &amp; DataCenter","SST &amp; DC",
AQ2062="Exclu","Exclu",
AQ2062="SAT","SAT",
AQ2062="SPARE-ISSUE","SPARE-ISSUE",
AQ2062="Fiber CAmtel","TRANS_FO_CAMTEL",
AQ2062="Fiber AOF","Fiber AOF",
AQ2062="Projet OCM (HUAWEI)","TRAVAUX-HUAWEI",
AQ2062="Projet OCM (NOKIA)","TRAVAUX-NOKIA",
AQ2062="ACCESS-ISSUE","ACCESS-ISSUE",
AQ2062="Projet OCM (ZTE, NOKIA, autres projets)","TRAVAUX OCM",
AQ2062="No root CAuse","No root cause",
AQ2062="ODU HS","PDH",
AQ2062="IP &amp; VLAN","PDH",
AQ2062="Warehouse HUAWEI","SPARE-ISSUE",
AQ2062="SPARE-HS","SPARE-ISSUE",
AQ2062="Power Telco","BSS",AQ2062="no impacts","no impacts"
),"")</f>
        <v>No root cause</v>
      </c>
      <c r="AP2062" s="48" t="str" cm="1">
        <f t="array" ref="AP2062">IFERROR(_xlfn.IFS(
AQ2062="MPR ISSUE","TX ISSUE",
AQ2062="BSS Hardware Issue","RAN ISSUE",
AQ2062="Sites strategiques, MLL, Pylone, etc.","ENVTECH",
AQ2062="AKTIVCO DEFAUT GE &amp; POWER Cabinet","POWER ISSUE",
AQ2062="AKTIVCO Coupure ENEO &amp; Baisse de tension","POWER ISSUE",
AQ2062="Coupure ENEO &amp; Baisse de tension","POWER ISSUE",
AQ2062="Defaut GE &amp; POWER Cabinet","POWER ISSUE",
AQ2062="Sharing","POWER ISSUE",
AQ2062="Sites strategiques &amp; DataCenter","POWER ISSUE",
AQ2062="Exclu","Exclu",
AQ2062="SAT","TX ISSUE",
AQ2062="SPARE-ISSUE","SPARE-ISSUE",
AQ2062="Fiber CAmtel","TX ISSUE",
AQ2062="Fiber AOF","TX ISSUE",
AQ2062="Projet OCM (HUAWEI)","TRAVAUX-HUAWEI",
AQ2062="Projet OCM (NOKIA)","TRAVAUX -NOKIA",
AQ2062="ACCESS-ISSUE","ACCESS-ISSUE",
AQ2062="Projet OCM (ZTE, NOKIA, autres projets)","TRAVAUX OCM",
AQ2062="No root CAuse","No root cause",
AQ2062="ODU HS","TX ISSUE",
AQ2062="IP &amp; VLAN","TX ISSUE",
AQ2062="Warehouse HUAWEI","SPARE-ISSUE",
AQ2062="SPARE-HS","SPARE-ISSUE",
AQ2062="Power Telco","RAN ISSUE",AQ2062="no impacts","no impacts"
),"")</f>
        <v>No root cause</v>
      </c>
      <c r="AQ2062" s="67" t="s">
        <v>5344</v>
      </c>
      <c r="AR2062" s="48" t="str" cm="1">
        <f t="array" ref="AR2062">IFERROR(_xlfn.IFS(
AQ2062="MPR ISSUE","ACTIVE",
AQ2062="BSS Hardware Issue","ACTIVE",
AQ2062="Sites strategiques, MLL, Pylone, etc.","PASSIVE",
AQ2062="AKTIVCO DEFAUT GE &amp; POWER Cabinet","PASSIVE",
AQ2062="AKTIVCO Coupure ENEO &amp; Baisse de tension","PASSIVE",
AQ2062="Coupure ENEO &amp; Baisse de tension","PASSIVE",
AQ2062="Defaut GE &amp; POWER Cabinet","PASSIVE",
AQ2062="Sharing","PASSIVE",
AQ2062="Sites strategiques &amp; DataCenter","PASSIVE",
AQ2062="Exclu","Exclu",
AQ2062="SAT","ACTIVE",
AQ2062="SPARE-ISSUE","SPARE-ISSUE",
AQ2062="Fiber CAmtel","ACTIVE",
AQ2062="Fiber AOF","ACTIVE",
AQ2062="Projet OCM (HUAWEI)","PLANNED WORKS",
AQ2062="Projet OCM (NOKIA)","PLANNED WORKS",
AQ2062="ACCESS-ISSUE","ACCESS-ISSUE",
AQ2062="Projet OCM (ZTE, NOKIA, autres projets)","PLANNED WORKS",
AQ2062="No root CAuse","No root cause",
AQ2062="ODU HS","ACTIVE",
AQ2062="IP &amp; VLAN","ACTIVE",
AQ2062="Warehouse HUAWEI","SPARE-ISSUE",
AQ2062="SPARE-HS","SPARE-ISSUE",
AQ2062="Power Telco","ACTIVE", AQ2062="no impacts","no impacts"
),"")</f>
        <v>No root cause</v>
      </c>
      <c r="AS2062" s="92" t="s">
        <v>5537</v>
      </c>
      <c r="AT2062" s="98" t="s">
        <v>4389</v>
      </c>
      <c r="AV2062" s="17" t="s">
        <v>5537</v>
      </c>
      <c r="AW2062" s="7" t="s">
        <v>5537</v>
      </c>
      <c r="AX2062" s="6" t="s">
        <v>5537</v>
      </c>
      <c r="AY2062" s="7"/>
      <c r="AZ2062" s="3" t="s">
        <v>5537</v>
      </c>
      <c r="BA2062" s="18" t="s">
        <v>5537</v>
      </c>
      <c r="BB2062" s="18" t="s">
        <v>5537</v>
      </c>
      <c r="BC2062" s="18" t="s">
        <v>5537</v>
      </c>
      <c r="BD2062" s="18" t="s">
        <v>5537</v>
      </c>
      <c r="BE2062" s="18" t="s">
        <v>5537</v>
      </c>
      <c r="BF2062" s="18" t="s">
        <v>5537</v>
      </c>
      <c r="BG2062" s="18" t="s">
        <v>5537</v>
      </c>
      <c r="BH2062" s="18" t="s">
        <v>5537</v>
      </c>
      <c r="BI2062" s="18" t="s">
        <v>5537</v>
      </c>
      <c r="BJ2062" s="18" t="s">
        <v>5537</v>
      </c>
      <c r="BK2062" s="18" t="s">
        <v>5537</v>
      </c>
      <c r="BL2062" s="9" t="s">
        <v>5537</v>
      </c>
      <c r="BM2062" s="14" t="s">
        <v>5537</v>
      </c>
      <c r="BN2062" s="14" t="s">
        <v>5537</v>
      </c>
      <c r="BO2062" s="14" t="str">
        <f>_xlfn.XLOOKUP(B2062,'[4]cell downs 18042026 17h'!$B:$B,'[4]cell downs 18042026 17h'!$B:$B,"")</f>
        <v/>
      </c>
      <c r="BP2062" s="14" t="str">
        <f>_xlfn.XLOOKUP(B2062,'[5]Cells Huawei 19042026 15h'!$B:$B,'[5]Cells Huawei 19042026 15h'!$B:$B,"")</f>
        <v/>
      </c>
      <c r="BQ2062" s="9" t="str">
        <f>_xlfn.XLOOKUP(B2062,'[6]cells down 19042026 9H40'!$B:$B,'[6]cells down 19042026 9H40'!$B:$B,"")</f>
        <v/>
      </c>
      <c r="BR2062" s="9" t="s">
        <v>5537</v>
      </c>
      <c r="BS2062" s="9" t="s">
        <v>12</v>
      </c>
      <c r="BT2062" s="108"/>
    </row>
    <row r="2063" spans="1:72" s="9" customFormat="1" x14ac:dyDescent="0.35">
      <c r="A2063" s="1" t="s">
        <v>4390</v>
      </c>
      <c r="B2063" s="8" t="s">
        <v>4391</v>
      </c>
      <c r="C2063" s="3" t="str">
        <f>_xlfn.XLOOKUP(B2063,'[1]daily break down'!$D:$D,'[1]daily break down'!$E:$E,"")</f>
        <v>CENTRE</v>
      </c>
      <c r="D2063" s="1" t="s">
        <v>21</v>
      </c>
      <c r="E2063" s="1" t="s">
        <v>987</v>
      </c>
      <c r="F2063" s="3" t="s">
        <v>37</v>
      </c>
      <c r="G2063" s="1" t="s">
        <v>4390</v>
      </c>
      <c r="H2063" s="34" t="str">
        <f>_xlfn.XLOOKUP(B2063,[2]CALCULATION!$B:$B,[2]CALCULATION!$H:$H,"")</f>
        <v>ZTE</v>
      </c>
      <c r="I2063" s="28">
        <v>0</v>
      </c>
      <c r="J2063" s="28">
        <v>0</v>
      </c>
      <c r="K2063" s="28">
        <v>0</v>
      </c>
      <c r="L2063" s="28">
        <v>0</v>
      </c>
      <c r="M2063" s="28">
        <v>0</v>
      </c>
      <c r="N2063" s="28">
        <v>0</v>
      </c>
      <c r="O2063" s="28">
        <v>0</v>
      </c>
      <c r="P2063" s="28">
        <v>0</v>
      </c>
      <c r="Q2063" s="28">
        <v>0</v>
      </c>
      <c r="R2063" s="28">
        <v>0</v>
      </c>
      <c r="S2063" s="93">
        <v>0</v>
      </c>
      <c r="T2063" s="93">
        <f>_xlfn.XLOOKUP(B2063,'[3]Nur des jours'!$B:$B,'[3]Nur des jours'!$U:$U,"")</f>
        <v>0</v>
      </c>
      <c r="U2063" s="93">
        <v>0</v>
      </c>
      <c r="V2063" s="93">
        <v>0</v>
      </c>
      <c r="W2063" s="93">
        <v>0</v>
      </c>
      <c r="X2063" s="93">
        <v>0</v>
      </c>
      <c r="Y2063" s="93">
        <v>0</v>
      </c>
      <c r="Z2063" s="93">
        <v>0</v>
      </c>
      <c r="AA2063" s="93">
        <v>0</v>
      </c>
      <c r="AB2063" s="93">
        <v>0</v>
      </c>
      <c r="AC2063" s="93"/>
      <c r="AD2063" s="93">
        <v>0</v>
      </c>
      <c r="AE2063" s="93">
        <v>0</v>
      </c>
      <c r="AF2063" s="93">
        <v>0</v>
      </c>
      <c r="AG2063" s="93"/>
      <c r="AH2063" s="93">
        <v>0</v>
      </c>
      <c r="AI2063" s="93">
        <v>0</v>
      </c>
      <c r="AJ2063" s="93">
        <v>0</v>
      </c>
      <c r="AK2063" s="93">
        <v>0</v>
      </c>
      <c r="AL2063" s="93">
        <v>0</v>
      </c>
      <c r="AM2063" s="49" t="s">
        <v>5559</v>
      </c>
      <c r="AN2063" s="49"/>
      <c r="AO2063" s="48" t="str" cm="1">
        <f t="array" ref="AO2063">IFERROR(_xlfn.IFS(
AQ2063="MPR ISSUE","PDH",
AQ2063="BSS Hardware Issue","BSS",
AQ2063="Sites strategiques, MLL, Pylone, etc.","ENVTECH",
AQ2063="AKTIVCO DEFAUT GE &amp; POWER Cabinet","AKTIVCO",
AQ2063="AKTIVCO Coupure ENEO &amp; Baisse de tension","AKTIVCO GRID ONLY",
AQ2063="Coupure ENEO &amp; Baisse de tension","IHS GRID ONLY",
AQ2063="Defaut GE &amp; POWER Cabinet","IHS",
AQ2063="Sharing","Partners",
AQ2063="Sites strategiques &amp; DataCenter","SST &amp; DC",
AQ2063="Exclu","Exclu",
AQ2063="SAT","SAT",
AQ2063="SPARE-ISSUE","SPARE-ISSUE",
AQ2063="Fiber CAmtel","TRANS_FO_CAMTEL",
AQ2063="Fiber AOF","Fiber AOF",
AQ2063="Projet OCM (HUAWEI)","TRAVAUX-HUAWEI",
AQ2063="Projet OCM (NOKIA)","TRAVAUX-NOKIA",
AQ2063="ACCESS-ISSUE","ACCESS-ISSUE",
AQ2063="Projet OCM (ZTE, NOKIA, autres projets)","TRAVAUX OCM",
AQ2063="No root CAuse","No root cause",
AQ2063="ODU HS","PDH",
AQ2063="IP &amp; VLAN","PDH",
AQ2063="Warehouse HUAWEI","SPARE-ISSUE",
AQ2063="SPARE-HS","SPARE-ISSUE",
AQ2063="Power Telco","BSS",AQ2063="no impacts","no impacts"
),"")</f>
        <v>SPARE-ISSUE</v>
      </c>
      <c r="AP2063" s="48" t="str" cm="1">
        <f t="array" ref="AP2063">IFERROR(_xlfn.IFS(
AQ2063="MPR ISSUE","TX ISSUE",
AQ2063="BSS Hardware Issue","RAN ISSUE",
AQ2063="Sites strategiques, MLL, Pylone, etc.","ENVTECH",
AQ2063="AKTIVCO DEFAUT GE &amp; POWER Cabinet","POWER ISSUE",
AQ2063="AKTIVCO Coupure ENEO &amp; Baisse de tension","POWER ISSUE",
AQ2063="Coupure ENEO &amp; Baisse de tension","POWER ISSUE",
AQ2063="Defaut GE &amp; POWER Cabinet","POWER ISSUE",
AQ2063="Sharing","POWER ISSUE",
AQ2063="Sites strategiques &amp; DataCenter","POWER ISSUE",
AQ2063="Exclu","Exclu",
AQ2063="SAT","TX ISSUE",
AQ2063="SPARE-ISSUE","SPARE-ISSUE",
AQ2063="Fiber CAmtel","TX ISSUE",
AQ2063="Fiber AOF","TX ISSUE",
AQ2063="Projet OCM (HUAWEI)","TRAVAUX-HUAWEI",
AQ2063="Projet OCM (NOKIA)","TRAVAUX -NOKIA",
AQ2063="ACCESS-ISSUE","ACCESS-ISSUE",
AQ2063="Projet OCM (ZTE, NOKIA, autres projets)","TRAVAUX OCM",
AQ2063="No root CAuse","No root cause",
AQ2063="ODU HS","TX ISSUE",
AQ2063="IP &amp; VLAN","TX ISSUE",
AQ2063="Warehouse HUAWEI","SPARE-ISSUE",
AQ2063="SPARE-HS","SPARE-ISSUE",
AQ2063="Power Telco","RAN ISSUE",AQ2063="no impacts","no impacts"
),"")</f>
        <v>SPARE-ISSUE</v>
      </c>
      <c r="AQ2063" s="67" t="s">
        <v>5336</v>
      </c>
      <c r="AR2063" s="48" t="str" cm="1">
        <f t="array" ref="AR2063">IFERROR(_xlfn.IFS(
AQ2063="MPR ISSUE","ACTIVE",
AQ2063="BSS Hardware Issue","ACTIVE",
AQ2063="Sites strategiques, MLL, Pylone, etc.","PASSIVE",
AQ2063="AKTIVCO DEFAUT GE &amp; POWER Cabinet","PASSIVE",
AQ2063="AKTIVCO Coupure ENEO &amp; Baisse de tension","PASSIVE",
AQ2063="Coupure ENEO &amp; Baisse de tension","PASSIVE",
AQ2063="Defaut GE &amp; POWER Cabinet","PASSIVE",
AQ2063="Sharing","PASSIVE",
AQ2063="Sites strategiques &amp; DataCenter","PASSIVE",
AQ2063="Exclu","Exclu",
AQ2063="SAT","ACTIVE",
AQ2063="SPARE-ISSUE","SPARE-ISSUE",
AQ2063="Fiber CAmtel","ACTIVE",
AQ2063="Fiber AOF","ACTIVE",
AQ2063="Projet OCM (HUAWEI)","PLANNED WORKS",
AQ2063="Projet OCM (NOKIA)","PLANNED WORKS",
AQ2063="ACCESS-ISSUE","ACCESS-ISSUE",
AQ2063="Projet OCM (ZTE, NOKIA, autres projets)","PLANNED WORKS",
AQ2063="No root CAuse","No root cause",
AQ2063="ODU HS","ACTIVE",
AQ2063="IP &amp; VLAN","ACTIVE",
AQ2063="Warehouse HUAWEI","SPARE-ISSUE",
AQ2063="SPARE-HS","SPARE-ISSUE",
AQ2063="Power Telco","ACTIVE", AQ2063="no impacts","no impacts"
),"")</f>
        <v>SPARE-ISSUE</v>
      </c>
      <c r="AS2063" s="92" t="s">
        <v>5935</v>
      </c>
      <c r="AT2063" s="98" t="s">
        <v>4391</v>
      </c>
      <c r="AV2063" s="17" t="s">
        <v>5537</v>
      </c>
      <c r="AW2063" s="7" t="s">
        <v>5537</v>
      </c>
      <c r="AX2063" s="6" t="s">
        <v>5537</v>
      </c>
      <c r="AY2063" s="7"/>
      <c r="AZ2063" s="3" t="s">
        <v>5537</v>
      </c>
      <c r="BA2063" s="18" t="s">
        <v>5537</v>
      </c>
      <c r="BB2063" s="18" t="s">
        <v>5537</v>
      </c>
      <c r="BC2063" s="18" t="s">
        <v>5537</v>
      </c>
      <c r="BD2063" s="18" t="s">
        <v>5537</v>
      </c>
      <c r="BE2063" s="18" t="s">
        <v>5537</v>
      </c>
      <c r="BF2063" s="18" t="s">
        <v>5537</v>
      </c>
      <c r="BG2063" s="18" t="s">
        <v>5537</v>
      </c>
      <c r="BH2063" s="18" t="s">
        <v>5537</v>
      </c>
      <c r="BI2063" s="18" t="s">
        <v>5537</v>
      </c>
      <c r="BJ2063" s="18" t="s">
        <v>6363</v>
      </c>
      <c r="BK2063" s="18" t="s">
        <v>6364</v>
      </c>
      <c r="BL2063" s="9" t="s">
        <v>5537</v>
      </c>
      <c r="BM2063" s="14" t="s">
        <v>5537</v>
      </c>
      <c r="BN2063" s="14" t="s">
        <v>5537</v>
      </c>
      <c r="BO2063" s="14" t="str">
        <f>_xlfn.XLOOKUP(B2063,'[4]cell downs 18042026 17h'!$B:$B,'[4]cell downs 18042026 17h'!$B:$B,"")</f>
        <v/>
      </c>
      <c r="BP2063" s="14" t="str">
        <f>_xlfn.XLOOKUP(B2063,'[5]Cells Huawei 19042026 15h'!$B:$B,'[5]Cells Huawei 19042026 15h'!$B:$B,"")</f>
        <v/>
      </c>
      <c r="BQ2063" s="9" t="str">
        <f>_xlfn.XLOOKUP(B2063,'[6]cells down 19042026 9H40'!$B:$B,'[6]cells down 19042026 9H40'!$B:$B,"")</f>
        <v/>
      </c>
      <c r="BR2063" s="9" t="s">
        <v>5537</v>
      </c>
      <c r="BS2063" s="9" t="s">
        <v>12</v>
      </c>
      <c r="BT2063" s="108"/>
    </row>
    <row r="2064" spans="1:72" s="9" customFormat="1" ht="30.5" customHeight="1" x14ac:dyDescent="0.35">
      <c r="A2064" s="1" t="s">
        <v>4394</v>
      </c>
      <c r="B2064" s="8" t="s">
        <v>4395</v>
      </c>
      <c r="C2064" s="3" t="str">
        <f>_xlfn.XLOOKUP(B2064,'[1]daily break down'!$D:$D,'[1]daily break down'!$E:$E,"")</f>
        <v>CENTRE</v>
      </c>
      <c r="D2064" s="1" t="s">
        <v>11</v>
      </c>
      <c r="E2064" s="1" t="s">
        <v>83</v>
      </c>
      <c r="F2064" s="3" t="s">
        <v>69</v>
      </c>
      <c r="G2064" s="1" t="s">
        <v>4396</v>
      </c>
      <c r="H2064" s="34" t="str">
        <f>_xlfn.XLOOKUP(B2064,[2]CALCULATION!$B:$B,[2]CALCULATION!$H:$H,"")</f>
        <v>ZTE</v>
      </c>
      <c r="I2064" s="28">
        <v>0</v>
      </c>
      <c r="J2064" s="28">
        <v>0</v>
      </c>
      <c r="K2064" s="28">
        <v>0</v>
      </c>
      <c r="L2064" s="28">
        <v>0</v>
      </c>
      <c r="M2064" s="28">
        <v>0</v>
      </c>
      <c r="N2064" s="28">
        <v>0</v>
      </c>
      <c r="O2064" s="28">
        <v>0</v>
      </c>
      <c r="P2064" s="28">
        <v>0</v>
      </c>
      <c r="Q2064" s="28">
        <v>0</v>
      </c>
      <c r="R2064" s="28">
        <v>0</v>
      </c>
      <c r="S2064" s="93">
        <v>0</v>
      </c>
      <c r="T2064" s="93">
        <f>_xlfn.XLOOKUP(B2064,'[3]Nur des jours'!$B:$B,'[3]Nur des jours'!$U:$U,"")</f>
        <v>0</v>
      </c>
      <c r="U2064" s="93">
        <v>0</v>
      </c>
      <c r="V2064" s="93">
        <v>0</v>
      </c>
      <c r="W2064" s="93">
        <v>0</v>
      </c>
      <c r="X2064" s="93">
        <v>0</v>
      </c>
      <c r="Y2064" s="93">
        <v>0</v>
      </c>
      <c r="Z2064" s="93">
        <v>0</v>
      </c>
      <c r="AA2064" s="93">
        <v>0</v>
      </c>
      <c r="AB2064" s="93">
        <v>0</v>
      </c>
      <c r="AC2064" s="93"/>
      <c r="AD2064" s="93">
        <v>0</v>
      </c>
      <c r="AE2064" s="93">
        <v>0</v>
      </c>
      <c r="AF2064" s="93">
        <v>0</v>
      </c>
      <c r="AG2064" s="93"/>
      <c r="AH2064" s="93">
        <v>0</v>
      </c>
      <c r="AI2064" s="93">
        <v>0</v>
      </c>
      <c r="AJ2064" s="93">
        <v>0</v>
      </c>
      <c r="AK2064" s="93">
        <v>0</v>
      </c>
      <c r="AL2064" s="93">
        <v>0</v>
      </c>
      <c r="AM2064" s="49" t="s">
        <v>5559</v>
      </c>
      <c r="AN2064" s="49"/>
      <c r="AO2064" s="48" t="str" cm="1">
        <f t="array" ref="AO2064">IFERROR(_xlfn.IFS(
AQ2064="MPR ISSUE","PDH",
AQ2064="BSS Hardware Issue","BSS",
AQ2064="Sites strategiques, MLL, Pylone, etc.","ENVTECH",
AQ2064="AKTIVCO DEFAUT GE &amp; POWER Cabinet","AKTIVCO",
AQ2064="AKTIVCO Coupure ENEO &amp; Baisse de tension","AKTIVCO GRID ONLY",
AQ2064="Coupure ENEO &amp; Baisse de tension","IHS GRID ONLY",
AQ2064="Defaut GE &amp; POWER Cabinet","IHS",
AQ2064="Sharing","Partners",
AQ2064="Sites strategiques &amp; DataCenter","SST &amp; DC",
AQ2064="Exclu","Exclu",
AQ2064="SAT","SAT",
AQ2064="SPARE-ISSUE","SPARE-ISSUE",
AQ2064="Fiber CAmtel","TRANS_FO_CAMTEL",
AQ2064="Fiber AOF","Fiber AOF",
AQ2064="Projet OCM (HUAWEI)","TRAVAUX-HUAWEI",
AQ2064="Projet OCM (NOKIA)","TRAVAUX-NOKIA",
AQ2064="ACCESS-ISSUE","ACCESS-ISSUE",
AQ2064="Projet OCM (ZTE, NOKIA, autres projets)","TRAVAUX OCM",
AQ2064="No root CAuse","No root cause",
AQ2064="ODU HS","PDH",
AQ2064="IP &amp; VLAN","PDH",
AQ2064="Warehouse HUAWEI","SPARE-ISSUE",
AQ2064="SPARE-HS","SPARE-ISSUE",
AQ2064="Power Telco","BSS",AQ2064="no impacts","no impacts"
),"")</f>
        <v>No root cause</v>
      </c>
      <c r="AP2064" s="48" t="str" cm="1">
        <f t="array" ref="AP2064">IFERROR(_xlfn.IFS(
AQ2064="MPR ISSUE","TX ISSUE",
AQ2064="BSS Hardware Issue","RAN ISSUE",
AQ2064="Sites strategiques, MLL, Pylone, etc.","ENVTECH",
AQ2064="AKTIVCO DEFAUT GE &amp; POWER Cabinet","POWER ISSUE",
AQ2064="AKTIVCO Coupure ENEO &amp; Baisse de tension","POWER ISSUE",
AQ2064="Coupure ENEO &amp; Baisse de tension","POWER ISSUE",
AQ2064="Defaut GE &amp; POWER Cabinet","POWER ISSUE",
AQ2064="Sharing","POWER ISSUE",
AQ2064="Sites strategiques &amp; DataCenter","POWER ISSUE",
AQ2064="Exclu","Exclu",
AQ2064="SAT","TX ISSUE",
AQ2064="SPARE-ISSUE","SPARE-ISSUE",
AQ2064="Fiber CAmtel","TX ISSUE",
AQ2064="Fiber AOF","TX ISSUE",
AQ2064="Projet OCM (HUAWEI)","TRAVAUX-HUAWEI",
AQ2064="Projet OCM (NOKIA)","TRAVAUX -NOKIA",
AQ2064="ACCESS-ISSUE","ACCESS-ISSUE",
AQ2064="Projet OCM (ZTE, NOKIA, autres projets)","TRAVAUX OCM",
AQ2064="No root CAuse","No root cause",
AQ2064="ODU HS","TX ISSUE",
AQ2064="IP &amp; VLAN","TX ISSUE",
AQ2064="Warehouse HUAWEI","SPARE-ISSUE",
AQ2064="SPARE-HS","SPARE-ISSUE",
AQ2064="Power Telco","RAN ISSUE",AQ2064="no impacts","no impacts"
),"")</f>
        <v>No root cause</v>
      </c>
      <c r="AQ2064" s="127" t="s">
        <v>5344</v>
      </c>
      <c r="AR2064" s="48" t="str" cm="1">
        <f t="array" ref="AR2064">IFERROR(_xlfn.IFS(
AQ2064="MPR ISSUE","ACTIVE",
AQ2064="BSS Hardware Issue","ACTIVE",
AQ2064="Sites strategiques, MLL, Pylone, etc.","PASSIVE",
AQ2064="AKTIVCO DEFAUT GE &amp; POWER Cabinet","PASSIVE",
AQ2064="AKTIVCO Coupure ENEO &amp; Baisse de tension","PASSIVE",
AQ2064="Coupure ENEO &amp; Baisse de tension","PASSIVE",
AQ2064="Defaut GE &amp; POWER Cabinet","PASSIVE",
AQ2064="Sharing","PASSIVE",
AQ2064="Sites strategiques &amp; DataCenter","PASSIVE",
AQ2064="Exclu","Exclu",
AQ2064="SAT","ACTIVE",
AQ2064="SPARE-ISSUE","SPARE-ISSUE",
AQ2064="Fiber CAmtel","ACTIVE",
AQ2064="Fiber AOF","ACTIVE",
AQ2064="Projet OCM (HUAWEI)","PLANNED WORKS",
AQ2064="Projet OCM (NOKIA)","PLANNED WORKS",
AQ2064="ACCESS-ISSUE","ACCESS-ISSUE",
AQ2064="Projet OCM (ZTE, NOKIA, autres projets)","PLANNED WORKS",
AQ2064="No root CAuse","No root cause",
AQ2064="ODU HS","ACTIVE",
AQ2064="IP &amp; VLAN","ACTIVE",
AQ2064="Warehouse HUAWEI","SPARE-ISSUE",
AQ2064="SPARE-HS","SPARE-ISSUE",
AQ2064="Power Telco","ACTIVE", AQ2064="no impacts","no impacts"
),"")</f>
        <v>No root cause</v>
      </c>
      <c r="AS2064" s="92" t="s">
        <v>5537</v>
      </c>
      <c r="AT2064" s="98" t="s">
        <v>4395</v>
      </c>
      <c r="AV2064" s="17" t="s">
        <v>5537</v>
      </c>
      <c r="AW2064" s="7" t="s">
        <v>5537</v>
      </c>
      <c r="AX2064" s="6" t="s">
        <v>5537</v>
      </c>
      <c r="AY2064" s="7"/>
      <c r="AZ2064" s="3" t="s">
        <v>5537</v>
      </c>
      <c r="BA2064" s="18" t="s">
        <v>5537</v>
      </c>
      <c r="BB2064" s="18" t="s">
        <v>5537</v>
      </c>
      <c r="BC2064" s="18" t="s">
        <v>5537</v>
      </c>
      <c r="BD2064" s="18" t="s">
        <v>5537</v>
      </c>
      <c r="BE2064" s="18" t="s">
        <v>5537</v>
      </c>
      <c r="BF2064" s="18" t="s">
        <v>5537</v>
      </c>
      <c r="BG2064" s="18" t="s">
        <v>5537</v>
      </c>
      <c r="BH2064" s="18" t="s">
        <v>5537</v>
      </c>
      <c r="BI2064" s="18" t="s">
        <v>5537</v>
      </c>
      <c r="BJ2064" s="18" t="s">
        <v>5537</v>
      </c>
      <c r="BK2064" s="18" t="s">
        <v>5537</v>
      </c>
      <c r="BL2064" s="9" t="s">
        <v>5537</v>
      </c>
      <c r="BM2064" s="14" t="s">
        <v>5537</v>
      </c>
      <c r="BN2064" s="14" t="s">
        <v>5537</v>
      </c>
      <c r="BO2064" s="14" t="str">
        <f>_xlfn.XLOOKUP(B2064,'[4]cell downs 18042026 17h'!$B:$B,'[4]cell downs 18042026 17h'!$B:$B,"")</f>
        <v/>
      </c>
      <c r="BP2064" s="14" t="str">
        <f>_xlfn.XLOOKUP(B2064,'[5]Cells Huawei 19042026 15h'!$B:$B,'[5]Cells Huawei 19042026 15h'!$B:$B,"")</f>
        <v/>
      </c>
      <c r="BQ2064" s="9" t="str">
        <f>_xlfn.XLOOKUP(B2064,'[6]cells down 19042026 9H40'!$B:$B,'[6]cells down 19042026 9H40'!$B:$B,"")</f>
        <v/>
      </c>
      <c r="BR2064" s="9" t="s">
        <v>4395</v>
      </c>
      <c r="BS2064" s="9" t="s">
        <v>12</v>
      </c>
      <c r="BT2064" s="108"/>
    </row>
    <row r="2065" spans="1:72" s="9" customFormat="1" x14ac:dyDescent="0.35">
      <c r="A2065" s="1" t="s">
        <v>4399</v>
      </c>
      <c r="B2065" s="8" t="s">
        <v>4400</v>
      </c>
      <c r="C2065" s="3" t="str">
        <f>_xlfn.XLOOKUP(B2065,'[1]daily break down'!$D:$D,'[1]daily break down'!$E:$E,"")</f>
        <v>OUEST</v>
      </c>
      <c r="D2065" s="1" t="s">
        <v>11</v>
      </c>
      <c r="E2065" s="1" t="s">
        <v>12</v>
      </c>
      <c r="F2065" s="3" t="s">
        <v>102</v>
      </c>
      <c r="G2065" s="1" t="s">
        <v>4399</v>
      </c>
      <c r="H2065" s="32" t="str">
        <f>_xlfn.XLOOKUP(B2065,[2]CALCULATION!$B:$B,[2]CALCULATION!$H:$H,"")</f>
        <v>HUAWEI</v>
      </c>
      <c r="I2065" s="28">
        <v>0</v>
      </c>
      <c r="J2065" s="28">
        <v>0</v>
      </c>
      <c r="K2065" s="28">
        <v>0</v>
      </c>
      <c r="L2065" s="28">
        <v>0</v>
      </c>
      <c r="M2065" s="28">
        <v>0</v>
      </c>
      <c r="N2065" s="28">
        <v>0</v>
      </c>
      <c r="O2065" s="28">
        <v>0</v>
      </c>
      <c r="P2065" s="28">
        <v>0</v>
      </c>
      <c r="Q2065" s="28">
        <v>0</v>
      </c>
      <c r="R2065" s="28">
        <v>0</v>
      </c>
      <c r="S2065" s="93">
        <v>0</v>
      </c>
      <c r="T2065" s="93">
        <f>_xlfn.XLOOKUP(B2065,'[3]Nur des jours'!$B:$B,'[3]Nur des jours'!$U:$U,"")</f>
        <v>0</v>
      </c>
      <c r="U2065" s="93">
        <v>0</v>
      </c>
      <c r="V2065" s="93">
        <v>0</v>
      </c>
      <c r="W2065" s="93">
        <v>0</v>
      </c>
      <c r="X2065" s="93">
        <v>0</v>
      </c>
      <c r="Y2065" s="93">
        <v>0</v>
      </c>
      <c r="Z2065" s="93">
        <v>0</v>
      </c>
      <c r="AA2065" s="93">
        <v>0</v>
      </c>
      <c r="AB2065" s="93">
        <v>0</v>
      </c>
      <c r="AC2065" s="93"/>
      <c r="AD2065" s="93">
        <v>0</v>
      </c>
      <c r="AE2065" s="93">
        <v>0</v>
      </c>
      <c r="AF2065" s="93">
        <v>0</v>
      </c>
      <c r="AG2065" s="93"/>
      <c r="AH2065" s="93">
        <v>0</v>
      </c>
      <c r="AI2065" s="93">
        <v>0</v>
      </c>
      <c r="AJ2065" s="93">
        <v>0</v>
      </c>
      <c r="AK2065" s="93">
        <v>0</v>
      </c>
      <c r="AL2065" s="93">
        <v>0</v>
      </c>
      <c r="AM2065" s="49" t="s">
        <v>5559</v>
      </c>
      <c r="AN2065" s="49"/>
      <c r="AO2065" s="48" t="str" cm="1">
        <f t="array" ref="AO2065">IFERROR(_xlfn.IFS(
AQ2065="MPR ISSUE","PDH",
AQ2065="BSS Hardware Issue","BSS",
AQ2065="Sites strategiques, MLL, Pylone, etc.","ENVTECH",
AQ2065="AKTIVCO DEFAUT GE &amp; POWER Cabinet","AKTIVCO",
AQ2065="AKTIVCO Coupure ENEO &amp; Baisse de tension","AKTIVCO GRID ONLY",
AQ2065="Coupure ENEO &amp; Baisse de tension","IHS GRID ONLY",
AQ2065="Defaut GE &amp; POWER Cabinet","IHS",
AQ2065="Sharing","Partners",
AQ2065="Sites strategiques &amp; DataCenter","SST &amp; DC",
AQ2065="Exclu","Exclu",
AQ2065="SAT","SAT",
AQ2065="SPARE-ISSUE","SPARE-ISSUE",
AQ2065="Fiber CAmtel","TRANS_FO_CAMTEL",
AQ2065="Fiber AOF","Fiber AOF",
AQ2065="Projet OCM (HUAWEI)","TRAVAUX-HUAWEI",
AQ2065="Projet OCM (NOKIA)","TRAVAUX-NOKIA",
AQ2065="ACCESS-ISSUE","ACCESS-ISSUE",
AQ2065="Projet OCM (ZTE, NOKIA, autres projets)","TRAVAUX OCM",
AQ2065="No root CAuse","No root cause",
AQ2065="ODU HS","PDH",
AQ2065="IP &amp; VLAN","PDH",
AQ2065="Warehouse HUAWEI","SPARE-ISSUE",
AQ2065="SPARE-HS","SPARE-ISSUE",
AQ2065="Power Telco","BSS",AQ2065="no impacts","no impacts"
),"")</f>
        <v>No root cause</v>
      </c>
      <c r="AP2065" s="48" t="str" cm="1">
        <f t="array" ref="AP2065">IFERROR(_xlfn.IFS(
AQ2065="MPR ISSUE","TX ISSUE",
AQ2065="BSS Hardware Issue","RAN ISSUE",
AQ2065="Sites strategiques, MLL, Pylone, etc.","ENVTECH",
AQ2065="AKTIVCO DEFAUT GE &amp; POWER Cabinet","POWER ISSUE",
AQ2065="AKTIVCO Coupure ENEO &amp; Baisse de tension","POWER ISSUE",
AQ2065="Coupure ENEO &amp; Baisse de tension","POWER ISSUE",
AQ2065="Defaut GE &amp; POWER Cabinet","POWER ISSUE",
AQ2065="Sharing","POWER ISSUE",
AQ2065="Sites strategiques &amp; DataCenter","POWER ISSUE",
AQ2065="Exclu","Exclu",
AQ2065="SAT","TX ISSUE",
AQ2065="SPARE-ISSUE","SPARE-ISSUE",
AQ2065="Fiber CAmtel","TX ISSUE",
AQ2065="Fiber AOF","TX ISSUE",
AQ2065="Projet OCM (HUAWEI)","TRAVAUX-HUAWEI",
AQ2065="Projet OCM (NOKIA)","TRAVAUX -NOKIA",
AQ2065="ACCESS-ISSUE","ACCESS-ISSUE",
AQ2065="Projet OCM (ZTE, NOKIA, autres projets)","TRAVAUX OCM",
AQ2065="No root CAuse","No root cause",
AQ2065="ODU HS","TX ISSUE",
AQ2065="IP &amp; VLAN","TX ISSUE",
AQ2065="Warehouse HUAWEI","SPARE-ISSUE",
AQ2065="SPARE-HS","SPARE-ISSUE",
AQ2065="Power Telco","RAN ISSUE",AQ2065="no impacts","no impacts"
),"")</f>
        <v>No root cause</v>
      </c>
      <c r="AQ2065" s="127" t="s">
        <v>5344</v>
      </c>
      <c r="AR2065" s="48" t="str" cm="1">
        <f t="array" ref="AR2065">IFERROR(_xlfn.IFS(
AQ2065="MPR ISSUE","ACTIVE",
AQ2065="BSS Hardware Issue","ACTIVE",
AQ2065="Sites strategiques, MLL, Pylone, etc.","PASSIVE",
AQ2065="AKTIVCO DEFAUT GE &amp; POWER Cabinet","PASSIVE",
AQ2065="AKTIVCO Coupure ENEO &amp; Baisse de tension","PASSIVE",
AQ2065="Coupure ENEO &amp; Baisse de tension","PASSIVE",
AQ2065="Defaut GE &amp; POWER Cabinet","PASSIVE",
AQ2065="Sharing","PASSIVE",
AQ2065="Sites strategiques &amp; DataCenter","PASSIVE",
AQ2065="Exclu","Exclu",
AQ2065="SAT","ACTIVE",
AQ2065="SPARE-ISSUE","SPARE-ISSUE",
AQ2065="Fiber CAmtel","ACTIVE",
AQ2065="Fiber AOF","ACTIVE",
AQ2065="Projet OCM (HUAWEI)","PLANNED WORKS",
AQ2065="Projet OCM (NOKIA)","PLANNED WORKS",
AQ2065="ACCESS-ISSUE","ACCESS-ISSUE",
AQ2065="Projet OCM (ZTE, NOKIA, autres projets)","PLANNED WORKS",
AQ2065="No root CAuse","No root cause",
AQ2065="ODU HS","ACTIVE",
AQ2065="IP &amp; VLAN","ACTIVE",
AQ2065="Warehouse HUAWEI","SPARE-ISSUE",
AQ2065="SPARE-HS","SPARE-ISSUE",
AQ2065="Power Telco","ACTIVE", AQ2065="no impacts","no impacts"
),"")</f>
        <v>No root cause</v>
      </c>
      <c r="AS2065" s="92" t="s">
        <v>5537</v>
      </c>
      <c r="AT2065" s="98" t="s">
        <v>4400</v>
      </c>
      <c r="AV2065" s="17" t="s">
        <v>5537</v>
      </c>
      <c r="AW2065" s="7" t="s">
        <v>5537</v>
      </c>
      <c r="AX2065" s="6" t="s">
        <v>5537</v>
      </c>
      <c r="AY2065" s="7"/>
      <c r="AZ2065" s="3" t="s">
        <v>5537</v>
      </c>
      <c r="BA2065" s="18" t="s">
        <v>5537</v>
      </c>
      <c r="BB2065" s="18" t="s">
        <v>5537</v>
      </c>
      <c r="BC2065" s="18" t="s">
        <v>5537</v>
      </c>
      <c r="BD2065" s="18" t="s">
        <v>5537</v>
      </c>
      <c r="BE2065" s="18" t="s">
        <v>5537</v>
      </c>
      <c r="BF2065" s="18" t="s">
        <v>5537</v>
      </c>
      <c r="BG2065" s="18" t="s">
        <v>5537</v>
      </c>
      <c r="BH2065" s="18" t="s">
        <v>5537</v>
      </c>
      <c r="BI2065" s="18" t="s">
        <v>5537</v>
      </c>
      <c r="BJ2065" s="18" t="s">
        <v>5537</v>
      </c>
      <c r="BK2065" s="18" t="s">
        <v>5537</v>
      </c>
      <c r="BL2065" s="9" t="s">
        <v>5537</v>
      </c>
      <c r="BM2065" s="14" t="s">
        <v>5537</v>
      </c>
      <c r="BN2065" s="14" t="s">
        <v>5537</v>
      </c>
      <c r="BO2065" s="14" t="str">
        <f>_xlfn.XLOOKUP(B2065,'[4]cell downs 18042026 17h'!$B:$B,'[4]cell downs 18042026 17h'!$B:$B,"")</f>
        <v/>
      </c>
      <c r="BP2065" s="14" t="str">
        <f>_xlfn.XLOOKUP(B2065,'[5]Cells Huawei 19042026 15h'!$B:$B,'[5]Cells Huawei 19042026 15h'!$B:$B,"")</f>
        <v/>
      </c>
      <c r="BQ2065" s="9" t="str">
        <f>_xlfn.XLOOKUP(B2065,'[6]cells down 19042026 9H40'!$B:$B,'[6]cells down 19042026 9H40'!$B:$B,"")</f>
        <v/>
      </c>
      <c r="BR2065" s="9" t="s">
        <v>4400</v>
      </c>
      <c r="BS2065" s="9" t="s">
        <v>12</v>
      </c>
      <c r="BT2065" s="108"/>
    </row>
    <row r="2066" spans="1:72" s="9" customFormat="1" x14ac:dyDescent="0.35">
      <c r="A2066" s="1" t="s">
        <v>4403</v>
      </c>
      <c r="B2066" s="8" t="s">
        <v>4404</v>
      </c>
      <c r="C2066" s="3" t="str">
        <f>_xlfn.XLOOKUP(B2066,'[1]daily break down'!$D:$D,'[1]daily break down'!$E:$E,"")</f>
        <v>CENTRE</v>
      </c>
      <c r="D2066" s="1" t="s">
        <v>11</v>
      </c>
      <c r="E2066" s="1" t="s">
        <v>12</v>
      </c>
      <c r="F2066" s="3" t="s">
        <v>37</v>
      </c>
      <c r="G2066" s="1" t="s">
        <v>4403</v>
      </c>
      <c r="H2066" s="34" t="str">
        <f>_xlfn.XLOOKUP(B2066,[2]CALCULATION!$B:$B,[2]CALCULATION!$H:$H,"")</f>
        <v>ZTE</v>
      </c>
      <c r="I2066" s="28">
        <v>0</v>
      </c>
      <c r="J2066" s="28">
        <v>0</v>
      </c>
      <c r="K2066" s="28">
        <v>0</v>
      </c>
      <c r="L2066" s="28">
        <v>0</v>
      </c>
      <c r="M2066" s="28">
        <v>0</v>
      </c>
      <c r="N2066" s="28">
        <v>0</v>
      </c>
      <c r="O2066" s="28">
        <v>0</v>
      </c>
      <c r="P2066" s="28">
        <v>0</v>
      </c>
      <c r="Q2066" s="28">
        <v>0</v>
      </c>
      <c r="R2066" s="28">
        <v>0</v>
      </c>
      <c r="S2066" s="93">
        <v>0</v>
      </c>
      <c r="T2066" s="93">
        <f>_xlfn.XLOOKUP(B2066,'[3]Nur des jours'!$B:$B,'[3]Nur des jours'!$U:$U,"")</f>
        <v>0</v>
      </c>
      <c r="U2066" s="93">
        <v>0</v>
      </c>
      <c r="V2066" s="93">
        <v>0</v>
      </c>
      <c r="W2066" s="93">
        <v>0</v>
      </c>
      <c r="X2066" s="93">
        <v>0</v>
      </c>
      <c r="Y2066" s="93">
        <v>0</v>
      </c>
      <c r="Z2066" s="93">
        <v>0</v>
      </c>
      <c r="AA2066" s="93">
        <v>0</v>
      </c>
      <c r="AB2066" s="93">
        <v>0</v>
      </c>
      <c r="AC2066" s="93"/>
      <c r="AD2066" s="93">
        <v>0</v>
      </c>
      <c r="AE2066" s="93">
        <v>0</v>
      </c>
      <c r="AF2066" s="93">
        <v>0</v>
      </c>
      <c r="AG2066" s="93"/>
      <c r="AH2066" s="93">
        <v>0</v>
      </c>
      <c r="AI2066" s="93">
        <v>0</v>
      </c>
      <c r="AJ2066" s="93">
        <v>0</v>
      </c>
      <c r="AK2066" s="93">
        <v>0</v>
      </c>
      <c r="AL2066" s="93">
        <v>0</v>
      </c>
      <c r="AM2066" s="49" t="s">
        <v>5559</v>
      </c>
      <c r="AN2066" s="49"/>
      <c r="AO2066" s="48" t="str" cm="1">
        <f t="array" ref="AO2066">IFERROR(_xlfn.IFS(
AQ2066="MPR ISSUE","PDH",
AQ2066="BSS Hardware Issue","BSS",
AQ2066="Sites strategiques, MLL, Pylone, etc.","ENVTECH",
AQ2066="AKTIVCO DEFAUT GE &amp; POWER Cabinet","AKTIVCO",
AQ2066="AKTIVCO Coupure ENEO &amp; Baisse de tension","AKTIVCO GRID ONLY",
AQ2066="Coupure ENEO &amp; Baisse de tension","IHS GRID ONLY",
AQ2066="Defaut GE &amp; POWER Cabinet","IHS",
AQ2066="Sharing","Partners",
AQ2066="Sites strategiques &amp; DataCenter","SST &amp; DC",
AQ2066="Exclu","Exclu",
AQ2066="SAT","SAT",
AQ2066="SPARE-ISSUE","SPARE-ISSUE",
AQ2066="Fiber CAmtel","TRANS_FO_CAMTEL",
AQ2066="Fiber AOF","Fiber AOF",
AQ2066="Projet OCM (HUAWEI)","TRAVAUX-HUAWEI",
AQ2066="Projet OCM (NOKIA)","TRAVAUX-NOKIA",
AQ2066="ACCESS-ISSUE","ACCESS-ISSUE",
AQ2066="Projet OCM (ZTE, NOKIA, autres projets)","TRAVAUX OCM",
AQ2066="No root CAuse","No root cause",
AQ2066="ODU HS","PDH",
AQ2066="IP &amp; VLAN","PDH",
AQ2066="Warehouse HUAWEI","SPARE-ISSUE",
AQ2066="SPARE-HS","SPARE-ISSUE",
AQ2066="Power Telco","BSS",AQ2066="no impacts","no impacts"
),"")</f>
        <v>No root cause</v>
      </c>
      <c r="AP2066" s="48" t="str" cm="1">
        <f t="array" ref="AP2066">IFERROR(_xlfn.IFS(
AQ2066="MPR ISSUE","TX ISSUE",
AQ2066="BSS Hardware Issue","RAN ISSUE",
AQ2066="Sites strategiques, MLL, Pylone, etc.","ENVTECH",
AQ2066="AKTIVCO DEFAUT GE &amp; POWER Cabinet","POWER ISSUE",
AQ2066="AKTIVCO Coupure ENEO &amp; Baisse de tension","POWER ISSUE",
AQ2066="Coupure ENEO &amp; Baisse de tension","POWER ISSUE",
AQ2066="Defaut GE &amp; POWER Cabinet","POWER ISSUE",
AQ2066="Sharing","POWER ISSUE",
AQ2066="Sites strategiques &amp; DataCenter","POWER ISSUE",
AQ2066="Exclu","Exclu",
AQ2066="SAT","TX ISSUE",
AQ2066="SPARE-ISSUE","SPARE-ISSUE",
AQ2066="Fiber CAmtel","TX ISSUE",
AQ2066="Fiber AOF","TX ISSUE",
AQ2066="Projet OCM (HUAWEI)","TRAVAUX-HUAWEI",
AQ2066="Projet OCM (NOKIA)","TRAVAUX -NOKIA",
AQ2066="ACCESS-ISSUE","ACCESS-ISSUE",
AQ2066="Projet OCM (ZTE, NOKIA, autres projets)","TRAVAUX OCM",
AQ2066="No root CAuse","No root cause",
AQ2066="ODU HS","TX ISSUE",
AQ2066="IP &amp; VLAN","TX ISSUE",
AQ2066="Warehouse HUAWEI","SPARE-ISSUE",
AQ2066="SPARE-HS","SPARE-ISSUE",
AQ2066="Power Telco","RAN ISSUE",AQ2066="no impacts","no impacts"
),"")</f>
        <v>No root cause</v>
      </c>
      <c r="AQ2066" s="127" t="s">
        <v>5344</v>
      </c>
      <c r="AR2066" s="48" t="str" cm="1">
        <f t="array" ref="AR2066">IFERROR(_xlfn.IFS(
AQ2066="MPR ISSUE","ACTIVE",
AQ2066="BSS Hardware Issue","ACTIVE",
AQ2066="Sites strategiques, MLL, Pylone, etc.","PASSIVE",
AQ2066="AKTIVCO DEFAUT GE &amp; POWER Cabinet","PASSIVE",
AQ2066="AKTIVCO Coupure ENEO &amp; Baisse de tension","PASSIVE",
AQ2066="Coupure ENEO &amp; Baisse de tension","PASSIVE",
AQ2066="Defaut GE &amp; POWER Cabinet","PASSIVE",
AQ2066="Sharing","PASSIVE",
AQ2066="Sites strategiques &amp; DataCenter","PASSIVE",
AQ2066="Exclu","Exclu",
AQ2066="SAT","ACTIVE",
AQ2066="SPARE-ISSUE","SPARE-ISSUE",
AQ2066="Fiber CAmtel","ACTIVE",
AQ2066="Fiber AOF","ACTIVE",
AQ2066="Projet OCM (HUAWEI)","PLANNED WORKS",
AQ2066="Projet OCM (NOKIA)","PLANNED WORKS",
AQ2066="ACCESS-ISSUE","ACCESS-ISSUE",
AQ2066="Projet OCM (ZTE, NOKIA, autres projets)","PLANNED WORKS",
AQ2066="No root CAuse","No root cause",
AQ2066="ODU HS","ACTIVE",
AQ2066="IP &amp; VLAN","ACTIVE",
AQ2066="Warehouse HUAWEI","SPARE-ISSUE",
AQ2066="SPARE-HS","SPARE-ISSUE",
AQ2066="Power Telco","ACTIVE", AQ2066="no impacts","no impacts"
),"")</f>
        <v>No root cause</v>
      </c>
      <c r="AS2066" s="92" t="s">
        <v>5537</v>
      </c>
      <c r="AT2066" s="98" t="s">
        <v>4404</v>
      </c>
      <c r="AU2066" s="96"/>
      <c r="AV2066" s="17" t="s">
        <v>5537</v>
      </c>
      <c r="AW2066" s="7" t="s">
        <v>5537</v>
      </c>
      <c r="AX2066" s="6" t="s">
        <v>5537</v>
      </c>
      <c r="AY2066" s="7"/>
      <c r="AZ2066" s="3" t="s">
        <v>5537</v>
      </c>
      <c r="BA2066" s="18" t="s">
        <v>5537</v>
      </c>
      <c r="BB2066" s="18" t="s">
        <v>5537</v>
      </c>
      <c r="BC2066" s="18" t="s">
        <v>5537</v>
      </c>
      <c r="BD2066" s="18" t="s">
        <v>5537</v>
      </c>
      <c r="BE2066" s="18" t="s">
        <v>5537</v>
      </c>
      <c r="BF2066" s="18" t="s">
        <v>5537</v>
      </c>
      <c r="BG2066" s="18" t="s">
        <v>5537</v>
      </c>
      <c r="BH2066" s="18" t="s">
        <v>5537</v>
      </c>
      <c r="BI2066" s="18" t="s">
        <v>5537</v>
      </c>
      <c r="BJ2066" s="18" t="s">
        <v>5537</v>
      </c>
      <c r="BK2066" s="18" t="s">
        <v>5537</v>
      </c>
      <c r="BL2066" s="9" t="s">
        <v>5537</v>
      </c>
      <c r="BM2066" s="14" t="s">
        <v>5537</v>
      </c>
      <c r="BN2066" s="14" t="s">
        <v>5537</v>
      </c>
      <c r="BO2066" s="14" t="str">
        <f>_xlfn.XLOOKUP(B2066,'[4]cell downs 18042026 17h'!$B:$B,'[4]cell downs 18042026 17h'!$B:$B,"")</f>
        <v/>
      </c>
      <c r="BP2066" s="14" t="str">
        <f>_xlfn.XLOOKUP(B2066,'[5]Cells Huawei 19042026 15h'!$B:$B,'[5]Cells Huawei 19042026 15h'!$B:$B,"")</f>
        <v/>
      </c>
      <c r="BQ2066" s="9" t="str">
        <f>_xlfn.XLOOKUP(B2066,'[6]cells down 19042026 9H40'!$B:$B,'[6]cells down 19042026 9H40'!$B:$B,"")</f>
        <v/>
      </c>
      <c r="BR2066" s="9" t="s">
        <v>4404</v>
      </c>
      <c r="BS2066" s="9" t="s">
        <v>12</v>
      </c>
      <c r="BT2066" s="108"/>
    </row>
    <row r="2067" spans="1:72" s="9" customFormat="1" x14ac:dyDescent="0.35">
      <c r="A2067" s="1" t="s">
        <v>4408</v>
      </c>
      <c r="B2067" s="8" t="s">
        <v>4409</v>
      </c>
      <c r="C2067" s="3" t="str">
        <f>_xlfn.XLOOKUP(B2067,'[1]daily break down'!$D:$D,'[1]daily break down'!$E:$E,"")</f>
        <v>CENTRE</v>
      </c>
      <c r="D2067" s="1" t="s">
        <v>11</v>
      </c>
      <c r="E2067" s="1" t="s">
        <v>1129</v>
      </c>
      <c r="F2067" s="3" t="s">
        <v>69</v>
      </c>
      <c r="G2067" s="1" t="s">
        <v>1211</v>
      </c>
      <c r="H2067" s="34" t="str">
        <f>_xlfn.XLOOKUP(B2067,[2]CALCULATION!$B:$B,[2]CALCULATION!$H:$H,"")</f>
        <v>ZTE</v>
      </c>
      <c r="I2067" s="28">
        <v>0</v>
      </c>
      <c r="J2067" s="28">
        <v>0</v>
      </c>
      <c r="K2067" s="28">
        <v>0</v>
      </c>
      <c r="L2067" s="28">
        <v>0</v>
      </c>
      <c r="M2067" s="28">
        <v>0</v>
      </c>
      <c r="N2067" s="28">
        <v>0</v>
      </c>
      <c r="O2067" s="28">
        <v>0</v>
      </c>
      <c r="P2067" s="28">
        <v>0</v>
      </c>
      <c r="Q2067" s="28">
        <v>0</v>
      </c>
      <c r="R2067" s="28">
        <v>0</v>
      </c>
      <c r="S2067" s="93">
        <v>0</v>
      </c>
      <c r="T2067" s="93">
        <f>_xlfn.XLOOKUP(B2067,'[3]Nur des jours'!$B:$B,'[3]Nur des jours'!$U:$U,"")</f>
        <v>0</v>
      </c>
      <c r="U2067" s="93">
        <v>0</v>
      </c>
      <c r="V2067" s="93">
        <v>0</v>
      </c>
      <c r="W2067" s="93">
        <v>0</v>
      </c>
      <c r="X2067" s="93">
        <v>0</v>
      </c>
      <c r="Y2067" s="93">
        <v>0</v>
      </c>
      <c r="Z2067" s="93">
        <v>0</v>
      </c>
      <c r="AA2067" s="93">
        <v>0</v>
      </c>
      <c r="AB2067" s="93">
        <v>0</v>
      </c>
      <c r="AC2067" s="93"/>
      <c r="AD2067" s="93">
        <v>0</v>
      </c>
      <c r="AE2067" s="93">
        <v>0</v>
      </c>
      <c r="AF2067" s="93">
        <v>0</v>
      </c>
      <c r="AG2067" s="93"/>
      <c r="AH2067" s="93">
        <v>0</v>
      </c>
      <c r="AI2067" s="93">
        <v>0</v>
      </c>
      <c r="AJ2067" s="93">
        <v>0</v>
      </c>
      <c r="AK2067" s="93">
        <v>0</v>
      </c>
      <c r="AL2067" s="93">
        <v>0</v>
      </c>
      <c r="AM2067" s="49" t="s">
        <v>5559</v>
      </c>
      <c r="AN2067" s="49"/>
      <c r="AO2067" s="48" t="str" cm="1">
        <f t="array" ref="AO2067">IFERROR(_xlfn.IFS(
AQ2067="MPR ISSUE","PDH",
AQ2067="BSS Hardware Issue","BSS",
AQ2067="Sites strategiques, MLL, Pylone, etc.","ENVTECH",
AQ2067="AKTIVCO DEFAUT GE &amp; POWER Cabinet","AKTIVCO",
AQ2067="AKTIVCO Coupure ENEO &amp; Baisse de tension","AKTIVCO GRID ONLY",
AQ2067="Coupure ENEO &amp; Baisse de tension","IHS GRID ONLY",
AQ2067="Defaut GE &amp; POWER Cabinet","IHS",
AQ2067="Sharing","Partners",
AQ2067="Sites strategiques &amp; DataCenter","SST &amp; DC",
AQ2067="Exclu","Exclu",
AQ2067="SAT","SAT",
AQ2067="SPARE-ISSUE","SPARE-ISSUE",
AQ2067="Fiber CAmtel","TRANS_FO_CAMTEL",
AQ2067="Fiber AOF","Fiber AOF",
AQ2067="Projet OCM (HUAWEI)","TRAVAUX-HUAWEI",
AQ2067="Projet OCM (NOKIA)","TRAVAUX-NOKIA",
AQ2067="ACCESS-ISSUE","ACCESS-ISSUE",
AQ2067="Projet OCM (ZTE, NOKIA, autres projets)","TRAVAUX OCM",
AQ2067="No root CAuse","No root cause",
AQ2067="ODU HS","PDH",
AQ2067="IP &amp; VLAN","PDH",
AQ2067="Warehouse HUAWEI","SPARE-ISSUE",
AQ2067="SPARE-HS","SPARE-ISSUE",
AQ2067="Power Telco","BSS",AQ2067="no impacts","no impacts"
),"")</f>
        <v>No root cause</v>
      </c>
      <c r="AP2067" s="48" t="str" cm="1">
        <f t="array" ref="AP2067">IFERROR(_xlfn.IFS(
AQ2067="MPR ISSUE","TX ISSUE",
AQ2067="BSS Hardware Issue","RAN ISSUE",
AQ2067="Sites strategiques, MLL, Pylone, etc.","ENVTECH",
AQ2067="AKTIVCO DEFAUT GE &amp; POWER Cabinet","POWER ISSUE",
AQ2067="AKTIVCO Coupure ENEO &amp; Baisse de tension","POWER ISSUE",
AQ2067="Coupure ENEO &amp; Baisse de tension","POWER ISSUE",
AQ2067="Defaut GE &amp; POWER Cabinet","POWER ISSUE",
AQ2067="Sharing","POWER ISSUE",
AQ2067="Sites strategiques &amp; DataCenter","POWER ISSUE",
AQ2067="Exclu","Exclu",
AQ2067="SAT","TX ISSUE",
AQ2067="SPARE-ISSUE","SPARE-ISSUE",
AQ2067="Fiber CAmtel","TX ISSUE",
AQ2067="Fiber AOF","TX ISSUE",
AQ2067="Projet OCM (HUAWEI)","TRAVAUX-HUAWEI",
AQ2067="Projet OCM (NOKIA)","TRAVAUX -NOKIA",
AQ2067="ACCESS-ISSUE","ACCESS-ISSUE",
AQ2067="Projet OCM (ZTE, NOKIA, autres projets)","TRAVAUX OCM",
AQ2067="No root CAuse","No root cause",
AQ2067="ODU HS","TX ISSUE",
AQ2067="IP &amp; VLAN","TX ISSUE",
AQ2067="Warehouse HUAWEI","SPARE-ISSUE",
AQ2067="SPARE-HS","SPARE-ISSUE",
AQ2067="Power Telco","RAN ISSUE",AQ2067="no impacts","no impacts"
),"")</f>
        <v>No root cause</v>
      </c>
      <c r="AQ2067" s="127" t="s">
        <v>5344</v>
      </c>
      <c r="AR2067" s="48" t="str" cm="1">
        <f t="array" ref="AR2067">IFERROR(_xlfn.IFS(
AQ2067="MPR ISSUE","ACTIVE",
AQ2067="BSS Hardware Issue","ACTIVE",
AQ2067="Sites strategiques, MLL, Pylone, etc.","PASSIVE",
AQ2067="AKTIVCO DEFAUT GE &amp; POWER Cabinet","PASSIVE",
AQ2067="AKTIVCO Coupure ENEO &amp; Baisse de tension","PASSIVE",
AQ2067="Coupure ENEO &amp; Baisse de tension","PASSIVE",
AQ2067="Defaut GE &amp; POWER Cabinet","PASSIVE",
AQ2067="Sharing","PASSIVE",
AQ2067="Sites strategiques &amp; DataCenter","PASSIVE",
AQ2067="Exclu","Exclu",
AQ2067="SAT","ACTIVE",
AQ2067="SPARE-ISSUE","SPARE-ISSUE",
AQ2067="Fiber CAmtel","ACTIVE",
AQ2067="Fiber AOF","ACTIVE",
AQ2067="Projet OCM (HUAWEI)","PLANNED WORKS",
AQ2067="Projet OCM (NOKIA)","PLANNED WORKS",
AQ2067="ACCESS-ISSUE","ACCESS-ISSUE",
AQ2067="Projet OCM (ZTE, NOKIA, autres projets)","PLANNED WORKS",
AQ2067="No root CAuse","No root cause",
AQ2067="ODU HS","ACTIVE",
AQ2067="IP &amp; VLAN","ACTIVE",
AQ2067="Warehouse HUAWEI","SPARE-ISSUE",
AQ2067="SPARE-HS","SPARE-ISSUE",
AQ2067="Power Telco","ACTIVE", AQ2067="no impacts","no impacts"
),"")</f>
        <v>No root cause</v>
      </c>
      <c r="AS2067" s="92" t="s">
        <v>5537</v>
      </c>
      <c r="AT2067" s="98" t="s">
        <v>4409</v>
      </c>
      <c r="AV2067" s="17" t="s">
        <v>5537</v>
      </c>
      <c r="AW2067" s="7" t="s">
        <v>5537</v>
      </c>
      <c r="AX2067" s="6" t="s">
        <v>5537</v>
      </c>
      <c r="AY2067" s="7"/>
      <c r="AZ2067" s="3" t="s">
        <v>5537</v>
      </c>
      <c r="BA2067" s="18" t="s">
        <v>5537</v>
      </c>
      <c r="BB2067" s="18" t="s">
        <v>5537</v>
      </c>
      <c r="BC2067" s="18" t="s">
        <v>5537</v>
      </c>
      <c r="BD2067" s="18" t="s">
        <v>5537</v>
      </c>
      <c r="BE2067" s="18" t="s">
        <v>5537</v>
      </c>
      <c r="BF2067" s="18" t="s">
        <v>5537</v>
      </c>
      <c r="BG2067" s="18" t="s">
        <v>5537</v>
      </c>
      <c r="BH2067" s="18" t="s">
        <v>5537</v>
      </c>
      <c r="BI2067" s="18" t="s">
        <v>5537</v>
      </c>
      <c r="BJ2067" s="18" t="s">
        <v>5537</v>
      </c>
      <c r="BK2067" s="18" t="s">
        <v>5537</v>
      </c>
      <c r="BL2067" s="9" t="s">
        <v>5537</v>
      </c>
      <c r="BM2067" s="14" t="s">
        <v>5537</v>
      </c>
      <c r="BN2067" s="14" t="s">
        <v>5537</v>
      </c>
      <c r="BO2067" s="14" t="str">
        <f>_xlfn.XLOOKUP(B2067,'[4]cell downs 18042026 17h'!$B:$B,'[4]cell downs 18042026 17h'!$B:$B,"")</f>
        <v/>
      </c>
      <c r="BP2067" s="14" t="str">
        <f>_xlfn.XLOOKUP(B2067,'[5]Cells Huawei 19042026 15h'!$B:$B,'[5]Cells Huawei 19042026 15h'!$B:$B,"")</f>
        <v/>
      </c>
      <c r="BQ2067" s="9" t="str">
        <f>_xlfn.XLOOKUP(B2067,'[6]cells down 19042026 9H40'!$B:$B,'[6]cells down 19042026 9H40'!$B:$B,"")</f>
        <v/>
      </c>
      <c r="BR2067" s="9" t="s">
        <v>4409</v>
      </c>
      <c r="BS2067" s="9" t="s">
        <v>12</v>
      </c>
      <c r="BT2067" s="108"/>
    </row>
    <row r="2068" spans="1:72" s="9" customFormat="1" x14ac:dyDescent="0.35">
      <c r="A2068" s="1" t="s">
        <v>4505</v>
      </c>
      <c r="B2068" s="8" t="s">
        <v>4506</v>
      </c>
      <c r="C2068" s="3" t="str">
        <f>_xlfn.XLOOKUP(B2068,'[1]daily break down'!$D:$D,'[1]daily break down'!$E:$E,"")</f>
        <v>CENTRE</v>
      </c>
      <c r="D2068" s="1" t="s">
        <v>21</v>
      </c>
      <c r="E2068" s="1" t="s">
        <v>563</v>
      </c>
      <c r="F2068" s="3" t="s">
        <v>37</v>
      </c>
      <c r="G2068" s="1" t="s">
        <v>3985</v>
      </c>
      <c r="H2068" s="33" t="str">
        <f>_xlfn.XLOOKUP(B2068,[2]CALCULATION!$B:$B,[2]CALCULATION!$H:$H,"")</f>
        <v>NOKIA</v>
      </c>
      <c r="I2068" s="28">
        <v>0</v>
      </c>
      <c r="J2068" s="28">
        <v>0</v>
      </c>
      <c r="K2068" s="28">
        <v>0</v>
      </c>
      <c r="L2068" s="28">
        <v>0</v>
      </c>
      <c r="M2068" s="28">
        <v>0</v>
      </c>
      <c r="N2068" s="28">
        <v>0</v>
      </c>
      <c r="O2068" s="28">
        <v>0</v>
      </c>
      <c r="P2068" s="28">
        <v>0</v>
      </c>
      <c r="Q2068" s="28">
        <v>0</v>
      </c>
      <c r="R2068" s="28">
        <v>0</v>
      </c>
      <c r="S2068" s="93">
        <v>0</v>
      </c>
      <c r="T2068" s="93">
        <f>_xlfn.XLOOKUP(B2068,'[3]Nur des jours'!$B:$B,'[3]Nur des jours'!$U:$U,"")</f>
        <v>0</v>
      </c>
      <c r="U2068" s="93">
        <v>0</v>
      </c>
      <c r="V2068" s="93">
        <v>0</v>
      </c>
      <c r="W2068" s="93">
        <v>0</v>
      </c>
      <c r="X2068" s="93">
        <v>0</v>
      </c>
      <c r="Y2068" s="93">
        <v>0</v>
      </c>
      <c r="Z2068" s="93">
        <v>0</v>
      </c>
      <c r="AA2068" s="93">
        <v>0</v>
      </c>
      <c r="AB2068" s="93">
        <v>0</v>
      </c>
      <c r="AC2068" s="93"/>
      <c r="AD2068" s="93">
        <v>0</v>
      </c>
      <c r="AE2068" s="93">
        <v>0</v>
      </c>
      <c r="AF2068" s="93">
        <v>0</v>
      </c>
      <c r="AG2068" s="93"/>
      <c r="AH2068" s="93">
        <v>0</v>
      </c>
      <c r="AI2068" s="93">
        <v>0</v>
      </c>
      <c r="AJ2068" s="93">
        <v>0</v>
      </c>
      <c r="AK2068" s="93">
        <v>0</v>
      </c>
      <c r="AL2068" s="93">
        <v>0</v>
      </c>
      <c r="AM2068" s="49" t="s">
        <v>5559</v>
      </c>
      <c r="AN2068" s="49"/>
      <c r="AO2068" s="48" t="str" cm="1">
        <f t="array" ref="AO2068">IFERROR(_xlfn.IFS(
AQ2068="MPR ISSUE","PDH",
AQ2068="BSS Hardware Issue","BSS",
AQ2068="Sites strategiques, MLL, Pylone, etc.","ENVTECH",
AQ2068="AKTIVCO DEFAUT GE &amp; POWER Cabinet","AKTIVCO",
AQ2068="AKTIVCO Coupure ENEO &amp; Baisse de tension","AKTIVCO GRID ONLY",
AQ2068="Coupure ENEO &amp; Baisse de tension","IHS GRID ONLY",
AQ2068="Defaut GE &amp; POWER Cabinet","IHS",
AQ2068="Sharing","Partners",
AQ2068="Sites strategiques &amp; DataCenter","SST &amp; DC",
AQ2068="Exclu","Exclu",
AQ2068="SAT","SAT",
AQ2068="SPARE-ISSUE","SPARE-ISSUE",
AQ2068="Fiber CAmtel","TRANS_FO_CAMTEL",
AQ2068="Fiber AOF","Fiber AOF",
AQ2068="Projet OCM (HUAWEI)","TRAVAUX-HUAWEI",
AQ2068="Projet OCM (NOKIA)","TRAVAUX-NOKIA",
AQ2068="ACCESS-ISSUE","ACCESS-ISSUE",
AQ2068="Projet OCM (ZTE, NOKIA, autres projets)","TRAVAUX OCM",
AQ2068="No root CAuse","No root cause",
AQ2068="ODU HS","PDH",
AQ2068="IP &amp; VLAN","PDH",
AQ2068="Warehouse HUAWEI","SPARE-ISSUE",
AQ2068="SPARE-HS","SPARE-ISSUE",
AQ2068="Power Telco","BSS",AQ2068="no impacts","no impacts"
),"")</f>
        <v>No root cause</v>
      </c>
      <c r="AP2068" s="48" t="str" cm="1">
        <f t="array" ref="AP2068">IFERROR(_xlfn.IFS(
AQ2068="MPR ISSUE","TX ISSUE",
AQ2068="BSS Hardware Issue","RAN ISSUE",
AQ2068="Sites strategiques, MLL, Pylone, etc.","ENVTECH",
AQ2068="AKTIVCO DEFAUT GE &amp; POWER Cabinet","POWER ISSUE",
AQ2068="AKTIVCO Coupure ENEO &amp; Baisse de tension","POWER ISSUE",
AQ2068="Coupure ENEO &amp; Baisse de tension","POWER ISSUE",
AQ2068="Defaut GE &amp; POWER Cabinet","POWER ISSUE",
AQ2068="Sharing","POWER ISSUE",
AQ2068="Sites strategiques &amp; DataCenter","POWER ISSUE",
AQ2068="Exclu","Exclu",
AQ2068="SAT","TX ISSUE",
AQ2068="SPARE-ISSUE","SPARE-ISSUE",
AQ2068="Fiber CAmtel","TX ISSUE",
AQ2068="Fiber AOF","TX ISSUE",
AQ2068="Projet OCM (HUAWEI)","TRAVAUX-HUAWEI",
AQ2068="Projet OCM (NOKIA)","TRAVAUX -NOKIA",
AQ2068="ACCESS-ISSUE","ACCESS-ISSUE",
AQ2068="Projet OCM (ZTE, NOKIA, autres projets)","TRAVAUX OCM",
AQ2068="No root CAuse","No root cause",
AQ2068="ODU HS","TX ISSUE",
AQ2068="IP &amp; VLAN","TX ISSUE",
AQ2068="Warehouse HUAWEI","SPARE-ISSUE",
AQ2068="SPARE-HS","SPARE-ISSUE",
AQ2068="Power Telco","RAN ISSUE",AQ2068="no impacts","no impacts"
),"")</f>
        <v>No root cause</v>
      </c>
      <c r="AQ2068" s="67" t="s">
        <v>5344</v>
      </c>
      <c r="AR2068" s="48" t="str" cm="1">
        <f t="array" ref="AR2068">IFERROR(_xlfn.IFS(
AQ2068="MPR ISSUE","ACTIVE",
AQ2068="BSS Hardware Issue","ACTIVE",
AQ2068="Sites strategiques, MLL, Pylone, etc.","PASSIVE",
AQ2068="AKTIVCO DEFAUT GE &amp; POWER Cabinet","PASSIVE",
AQ2068="AKTIVCO Coupure ENEO &amp; Baisse de tension","PASSIVE",
AQ2068="Coupure ENEO &amp; Baisse de tension","PASSIVE",
AQ2068="Defaut GE &amp; POWER Cabinet","PASSIVE",
AQ2068="Sharing","PASSIVE",
AQ2068="Sites strategiques &amp; DataCenter","PASSIVE",
AQ2068="Exclu","Exclu",
AQ2068="SAT","ACTIVE",
AQ2068="SPARE-ISSUE","SPARE-ISSUE",
AQ2068="Fiber CAmtel","ACTIVE",
AQ2068="Fiber AOF","ACTIVE",
AQ2068="Projet OCM (HUAWEI)","PLANNED WORKS",
AQ2068="Projet OCM (NOKIA)","PLANNED WORKS",
AQ2068="ACCESS-ISSUE","ACCESS-ISSUE",
AQ2068="Projet OCM (ZTE, NOKIA, autres projets)","PLANNED WORKS",
AQ2068="No root CAuse","No root cause",
AQ2068="ODU HS","ACTIVE",
AQ2068="IP &amp; VLAN","ACTIVE",
AQ2068="Warehouse HUAWEI","SPARE-ISSUE",
AQ2068="SPARE-HS","SPARE-ISSUE",
AQ2068="Power Telco","ACTIVE", AQ2068="no impacts","no impacts"
),"")</f>
        <v>No root cause</v>
      </c>
      <c r="AS2068" s="92" t="s">
        <v>5537</v>
      </c>
      <c r="AT2068" s="98" t="s">
        <v>4506</v>
      </c>
      <c r="AV2068" s="17" t="s">
        <v>5537</v>
      </c>
      <c r="AW2068" s="7" t="s">
        <v>5537</v>
      </c>
      <c r="AX2068" s="6" t="s">
        <v>5537</v>
      </c>
      <c r="AY2068" s="7"/>
      <c r="AZ2068" s="3" t="s">
        <v>5537</v>
      </c>
      <c r="BA2068" s="18" t="s">
        <v>5537</v>
      </c>
      <c r="BB2068" s="18" t="s">
        <v>5537</v>
      </c>
      <c r="BC2068" s="18" t="s">
        <v>5537</v>
      </c>
      <c r="BD2068" s="18" t="s">
        <v>5537</v>
      </c>
      <c r="BE2068" s="18" t="s">
        <v>5537</v>
      </c>
      <c r="BF2068" s="18" t="s">
        <v>5537</v>
      </c>
      <c r="BG2068" s="18" t="s">
        <v>5537</v>
      </c>
      <c r="BH2068" s="18" t="s">
        <v>5537</v>
      </c>
      <c r="BI2068" s="18" t="s">
        <v>5537</v>
      </c>
      <c r="BJ2068" s="18" t="s">
        <v>5537</v>
      </c>
      <c r="BK2068" s="18" t="s">
        <v>5537</v>
      </c>
      <c r="BL2068" s="9" t="s">
        <v>5537</v>
      </c>
      <c r="BM2068" s="14" t="s">
        <v>5537</v>
      </c>
      <c r="BN2068" s="14" t="s">
        <v>5537</v>
      </c>
      <c r="BO2068" s="14" t="str">
        <f>_xlfn.XLOOKUP(B2068,'[4]cell downs 18042026 17h'!$B:$B,'[4]cell downs 18042026 17h'!$B:$B,"")</f>
        <v/>
      </c>
      <c r="BP2068" s="14" t="str">
        <f>_xlfn.XLOOKUP(B2068,'[5]Cells Huawei 19042026 15h'!$B:$B,'[5]Cells Huawei 19042026 15h'!$B:$B,"")</f>
        <v/>
      </c>
      <c r="BQ2068" s="9" t="str">
        <f>_xlfn.XLOOKUP(B2068,'[6]cells down 19042026 9H40'!$B:$B,'[6]cells down 19042026 9H40'!$B:$B,"")</f>
        <v/>
      </c>
      <c r="BR2068" s="9" t="s">
        <v>5537</v>
      </c>
      <c r="BS2068" s="9" t="s">
        <v>12</v>
      </c>
      <c r="BT2068" s="108"/>
    </row>
    <row r="2069" spans="1:72" s="9" customFormat="1" x14ac:dyDescent="0.35">
      <c r="A2069" s="1" t="s">
        <v>4412</v>
      </c>
      <c r="B2069" s="8" t="s">
        <v>4413</v>
      </c>
      <c r="C2069" s="3" t="str">
        <f>_xlfn.XLOOKUP(B2069,'[1]daily break down'!$D:$D,'[1]daily break down'!$E:$E,"")</f>
        <v>LITTORAL</v>
      </c>
      <c r="D2069" s="1" t="s">
        <v>11</v>
      </c>
      <c r="E2069" s="1" t="s">
        <v>12</v>
      </c>
      <c r="F2069" s="3" t="s">
        <v>31</v>
      </c>
      <c r="G2069" s="1" t="s">
        <v>3535</v>
      </c>
      <c r="H2069" s="34" t="str">
        <f>_xlfn.XLOOKUP(B2069,[2]CALCULATION!$B:$B,[2]CALCULATION!$H:$H,"")</f>
        <v>ZTE</v>
      </c>
      <c r="I2069" s="28">
        <v>0</v>
      </c>
      <c r="J2069" s="28">
        <v>0</v>
      </c>
      <c r="K2069" s="28">
        <v>0</v>
      </c>
      <c r="L2069" s="28">
        <v>0</v>
      </c>
      <c r="M2069" s="28">
        <v>0</v>
      </c>
      <c r="N2069" s="28">
        <v>0</v>
      </c>
      <c r="O2069" s="28">
        <v>0</v>
      </c>
      <c r="P2069" s="28">
        <v>0</v>
      </c>
      <c r="Q2069" s="28">
        <v>0</v>
      </c>
      <c r="R2069" s="28">
        <v>0</v>
      </c>
      <c r="S2069" s="93">
        <v>0</v>
      </c>
      <c r="T2069" s="93">
        <f>_xlfn.XLOOKUP(B2069,'[3]Nur des jours'!$B:$B,'[3]Nur des jours'!$U:$U,"")</f>
        <v>0</v>
      </c>
      <c r="U2069" s="93">
        <v>0</v>
      </c>
      <c r="V2069" s="93">
        <v>0</v>
      </c>
      <c r="W2069" s="93">
        <v>0</v>
      </c>
      <c r="X2069" s="93">
        <v>0</v>
      </c>
      <c r="Y2069" s="93">
        <v>0</v>
      </c>
      <c r="Z2069" s="93">
        <v>0</v>
      </c>
      <c r="AA2069" s="93">
        <v>0</v>
      </c>
      <c r="AB2069" s="93">
        <v>0</v>
      </c>
      <c r="AC2069" s="93"/>
      <c r="AD2069" s="93">
        <v>0</v>
      </c>
      <c r="AE2069" s="93">
        <v>0</v>
      </c>
      <c r="AF2069" s="93">
        <v>0</v>
      </c>
      <c r="AG2069" s="93"/>
      <c r="AH2069" s="93">
        <v>0</v>
      </c>
      <c r="AI2069" s="93">
        <v>0</v>
      </c>
      <c r="AJ2069" s="93">
        <v>0</v>
      </c>
      <c r="AK2069" s="93">
        <v>0</v>
      </c>
      <c r="AL2069" s="93">
        <v>0</v>
      </c>
      <c r="AM2069" s="49" t="s">
        <v>5559</v>
      </c>
      <c r="AN2069" s="49"/>
      <c r="AO2069" s="48" t="str" cm="1">
        <f t="array" ref="AO2069">IFERROR(_xlfn.IFS(
AQ2069="MPR ISSUE","PDH",
AQ2069="BSS Hardware Issue","BSS",
AQ2069="Sites strategiques, MLL, Pylone, etc.","ENVTECH",
AQ2069="AKTIVCO DEFAUT GE &amp; POWER Cabinet","AKTIVCO",
AQ2069="AKTIVCO Coupure ENEO &amp; Baisse de tension","AKTIVCO GRID ONLY",
AQ2069="Coupure ENEO &amp; Baisse de tension","IHS GRID ONLY",
AQ2069="Defaut GE &amp; POWER Cabinet","IHS",
AQ2069="Sharing","Partners",
AQ2069="Sites strategiques &amp; DataCenter","SST &amp; DC",
AQ2069="Exclu","Exclu",
AQ2069="SAT","SAT",
AQ2069="SPARE-ISSUE","SPARE-ISSUE",
AQ2069="Fiber CAmtel","TRANS_FO_CAMTEL",
AQ2069="Fiber AOF","Fiber AOF",
AQ2069="Projet OCM (HUAWEI)","TRAVAUX-HUAWEI",
AQ2069="Projet OCM (NOKIA)","TRAVAUX-NOKIA",
AQ2069="ACCESS-ISSUE","ACCESS-ISSUE",
AQ2069="Projet OCM (ZTE, NOKIA, autres projets)","TRAVAUX OCM",
AQ2069="No root CAuse","No root cause",
AQ2069="ODU HS","PDH",
AQ2069="IP &amp; VLAN","PDH",
AQ2069="Warehouse HUAWEI","SPARE-ISSUE",
AQ2069="SPARE-HS","SPARE-ISSUE",
AQ2069="Power Telco","BSS",AQ2069="no impacts","no impacts"
),"")</f>
        <v>No root cause</v>
      </c>
      <c r="AP2069" s="48" t="str" cm="1">
        <f t="array" ref="AP2069">IFERROR(_xlfn.IFS(
AQ2069="MPR ISSUE","TX ISSUE",
AQ2069="BSS Hardware Issue","RAN ISSUE",
AQ2069="Sites strategiques, MLL, Pylone, etc.","ENVTECH",
AQ2069="AKTIVCO DEFAUT GE &amp; POWER Cabinet","POWER ISSUE",
AQ2069="AKTIVCO Coupure ENEO &amp; Baisse de tension","POWER ISSUE",
AQ2069="Coupure ENEO &amp; Baisse de tension","POWER ISSUE",
AQ2069="Defaut GE &amp; POWER Cabinet","POWER ISSUE",
AQ2069="Sharing","POWER ISSUE",
AQ2069="Sites strategiques &amp; DataCenter","POWER ISSUE",
AQ2069="Exclu","Exclu",
AQ2069="SAT","TX ISSUE",
AQ2069="SPARE-ISSUE","SPARE-ISSUE",
AQ2069="Fiber CAmtel","TX ISSUE",
AQ2069="Fiber AOF","TX ISSUE",
AQ2069="Projet OCM (HUAWEI)","TRAVAUX-HUAWEI",
AQ2069="Projet OCM (NOKIA)","TRAVAUX -NOKIA",
AQ2069="ACCESS-ISSUE","ACCESS-ISSUE",
AQ2069="Projet OCM (ZTE, NOKIA, autres projets)","TRAVAUX OCM",
AQ2069="No root CAuse","No root cause",
AQ2069="ODU HS","TX ISSUE",
AQ2069="IP &amp; VLAN","TX ISSUE",
AQ2069="Warehouse HUAWEI","SPARE-ISSUE",
AQ2069="SPARE-HS","SPARE-ISSUE",
AQ2069="Power Telco","RAN ISSUE",AQ2069="no impacts","no impacts"
),"")</f>
        <v>No root cause</v>
      </c>
      <c r="AQ2069" s="127" t="s">
        <v>5344</v>
      </c>
      <c r="AR2069" s="48" t="str" cm="1">
        <f t="array" ref="AR2069">IFERROR(_xlfn.IFS(
AQ2069="MPR ISSUE","ACTIVE",
AQ2069="BSS Hardware Issue","ACTIVE",
AQ2069="Sites strategiques, MLL, Pylone, etc.","PASSIVE",
AQ2069="AKTIVCO DEFAUT GE &amp; POWER Cabinet","PASSIVE",
AQ2069="AKTIVCO Coupure ENEO &amp; Baisse de tension","PASSIVE",
AQ2069="Coupure ENEO &amp; Baisse de tension","PASSIVE",
AQ2069="Defaut GE &amp; POWER Cabinet","PASSIVE",
AQ2069="Sharing","PASSIVE",
AQ2069="Sites strategiques &amp; DataCenter","PASSIVE",
AQ2069="Exclu","Exclu",
AQ2069="SAT","ACTIVE",
AQ2069="SPARE-ISSUE","SPARE-ISSUE",
AQ2069="Fiber CAmtel","ACTIVE",
AQ2069="Fiber AOF","ACTIVE",
AQ2069="Projet OCM (HUAWEI)","PLANNED WORKS",
AQ2069="Projet OCM (NOKIA)","PLANNED WORKS",
AQ2069="ACCESS-ISSUE","ACCESS-ISSUE",
AQ2069="Projet OCM (ZTE, NOKIA, autres projets)","PLANNED WORKS",
AQ2069="No root CAuse","No root cause",
AQ2069="ODU HS","ACTIVE",
AQ2069="IP &amp; VLAN","ACTIVE",
AQ2069="Warehouse HUAWEI","SPARE-ISSUE",
AQ2069="SPARE-HS","SPARE-ISSUE",
AQ2069="Power Telco","ACTIVE", AQ2069="no impacts","no impacts"
),"")</f>
        <v>No root cause</v>
      </c>
      <c r="AS2069" s="92" t="s">
        <v>5537</v>
      </c>
      <c r="AT2069" s="98" t="s">
        <v>4413</v>
      </c>
      <c r="AV2069" s="17" t="s">
        <v>5537</v>
      </c>
      <c r="AW2069" s="7" t="s">
        <v>5537</v>
      </c>
      <c r="AX2069" s="6" t="s">
        <v>5537</v>
      </c>
      <c r="AY2069" s="7"/>
      <c r="AZ2069" s="3" t="s">
        <v>5537</v>
      </c>
      <c r="BA2069" s="18" t="s">
        <v>5537</v>
      </c>
      <c r="BB2069" s="18" t="s">
        <v>5537</v>
      </c>
      <c r="BC2069" s="18" t="s">
        <v>5537</v>
      </c>
      <c r="BD2069" s="18" t="s">
        <v>5537</v>
      </c>
      <c r="BE2069" s="18" t="s">
        <v>5537</v>
      </c>
      <c r="BF2069" s="18" t="s">
        <v>5537</v>
      </c>
      <c r="BG2069" s="18" t="s">
        <v>5537</v>
      </c>
      <c r="BH2069" s="18" t="s">
        <v>5537</v>
      </c>
      <c r="BI2069" s="18" t="s">
        <v>5537</v>
      </c>
      <c r="BJ2069" s="18" t="s">
        <v>5537</v>
      </c>
      <c r="BK2069" s="18" t="s">
        <v>5537</v>
      </c>
      <c r="BL2069" s="9" t="s">
        <v>5537</v>
      </c>
      <c r="BM2069" s="14" t="s">
        <v>5537</v>
      </c>
      <c r="BN2069" s="14" t="s">
        <v>5537</v>
      </c>
      <c r="BO2069" s="14" t="str">
        <f>_xlfn.XLOOKUP(B2069,'[4]cell downs 18042026 17h'!$B:$B,'[4]cell downs 18042026 17h'!$B:$B,"")</f>
        <v/>
      </c>
      <c r="BP2069" s="14" t="str">
        <f>_xlfn.XLOOKUP(B2069,'[5]Cells Huawei 19042026 15h'!$B:$B,'[5]Cells Huawei 19042026 15h'!$B:$B,"")</f>
        <v/>
      </c>
      <c r="BQ2069" s="9" t="str">
        <f>_xlfn.XLOOKUP(B2069,'[6]cells down 19042026 9H40'!$B:$B,'[6]cells down 19042026 9H40'!$B:$B,"")</f>
        <v/>
      </c>
      <c r="BR2069" s="9" t="s">
        <v>4413</v>
      </c>
      <c r="BS2069" s="9" t="s">
        <v>5537</v>
      </c>
      <c r="BT2069" s="108"/>
    </row>
    <row r="2070" spans="1:72" s="9" customFormat="1" x14ac:dyDescent="0.35">
      <c r="A2070" s="1" t="s">
        <v>4414</v>
      </c>
      <c r="B2070" s="8" t="s">
        <v>4415</v>
      </c>
      <c r="C2070" s="3" t="str">
        <f>_xlfn.XLOOKUP(B2070,'[1]daily break down'!$D:$D,'[1]daily break down'!$E:$E,"")</f>
        <v>LITTORAL</v>
      </c>
      <c r="D2070" s="1" t="s">
        <v>11</v>
      </c>
      <c r="E2070" s="1" t="s">
        <v>12</v>
      </c>
      <c r="F2070" s="3" t="s">
        <v>31</v>
      </c>
      <c r="G2070" s="1" t="s">
        <v>3535</v>
      </c>
      <c r="H2070" s="34" t="str">
        <f>_xlfn.XLOOKUP(B2070,[2]CALCULATION!$B:$B,[2]CALCULATION!$H:$H,"")</f>
        <v>ZTE</v>
      </c>
      <c r="I2070" s="28">
        <v>0</v>
      </c>
      <c r="J2070" s="28">
        <v>0</v>
      </c>
      <c r="K2070" s="28">
        <v>0</v>
      </c>
      <c r="L2070" s="28">
        <v>0</v>
      </c>
      <c r="M2070" s="28">
        <v>0</v>
      </c>
      <c r="N2070" s="28">
        <v>0</v>
      </c>
      <c r="O2070" s="28">
        <v>0</v>
      </c>
      <c r="P2070" s="28">
        <v>0</v>
      </c>
      <c r="Q2070" s="28">
        <v>0</v>
      </c>
      <c r="R2070" s="28">
        <v>0</v>
      </c>
      <c r="S2070" s="93">
        <v>0</v>
      </c>
      <c r="T2070" s="93">
        <f>_xlfn.XLOOKUP(B2070,'[3]Nur des jours'!$B:$B,'[3]Nur des jours'!$U:$U,"")</f>
        <v>0</v>
      </c>
      <c r="U2070" s="93">
        <v>0</v>
      </c>
      <c r="V2070" s="93">
        <v>0</v>
      </c>
      <c r="W2070" s="93">
        <v>0</v>
      </c>
      <c r="X2070" s="93">
        <v>0</v>
      </c>
      <c r="Y2070" s="93">
        <v>0</v>
      </c>
      <c r="Z2070" s="93">
        <v>0</v>
      </c>
      <c r="AA2070" s="93">
        <v>0</v>
      </c>
      <c r="AB2070" s="93">
        <v>0</v>
      </c>
      <c r="AC2070" s="93"/>
      <c r="AD2070" s="93">
        <v>0</v>
      </c>
      <c r="AE2070" s="93">
        <v>0</v>
      </c>
      <c r="AF2070" s="93">
        <v>0</v>
      </c>
      <c r="AG2070" s="93"/>
      <c r="AH2070" s="93">
        <v>0</v>
      </c>
      <c r="AI2070" s="93">
        <v>0</v>
      </c>
      <c r="AJ2070" s="93">
        <v>0</v>
      </c>
      <c r="AK2070" s="93">
        <v>0</v>
      </c>
      <c r="AL2070" s="93">
        <v>0</v>
      </c>
      <c r="AM2070" s="49" t="s">
        <v>5559</v>
      </c>
      <c r="AN2070" s="49"/>
      <c r="AO2070" s="48" t="str" cm="1">
        <f t="array" ref="AO2070">IFERROR(_xlfn.IFS(
AQ2070="MPR ISSUE","PDH",
AQ2070="BSS Hardware Issue","BSS",
AQ2070="Sites strategiques, MLL, Pylone, etc.","ENVTECH",
AQ2070="AKTIVCO DEFAUT GE &amp; POWER Cabinet","AKTIVCO",
AQ2070="AKTIVCO Coupure ENEO &amp; Baisse de tension","AKTIVCO GRID ONLY",
AQ2070="Coupure ENEO &amp; Baisse de tension","IHS GRID ONLY",
AQ2070="Defaut GE &amp; POWER Cabinet","IHS",
AQ2070="Sharing","Partners",
AQ2070="Sites strategiques &amp; DataCenter","SST &amp; DC",
AQ2070="Exclu","Exclu",
AQ2070="SAT","SAT",
AQ2070="SPARE-ISSUE","SPARE-ISSUE",
AQ2070="Fiber CAmtel","TRANS_FO_CAMTEL",
AQ2070="Fiber AOF","Fiber AOF",
AQ2070="Projet OCM (HUAWEI)","TRAVAUX-HUAWEI",
AQ2070="Projet OCM (NOKIA)","TRAVAUX-NOKIA",
AQ2070="ACCESS-ISSUE","ACCESS-ISSUE",
AQ2070="Projet OCM (ZTE, NOKIA, autres projets)","TRAVAUX OCM",
AQ2070="No root CAuse","No root cause",
AQ2070="ODU HS","PDH",
AQ2070="IP &amp; VLAN","PDH",
AQ2070="Warehouse HUAWEI","SPARE-ISSUE",
AQ2070="SPARE-HS","SPARE-ISSUE",
AQ2070="Power Telco","BSS",AQ2070="no impacts","no impacts"
),"")</f>
        <v>No root cause</v>
      </c>
      <c r="AP2070" s="48" t="str" cm="1">
        <f t="array" ref="AP2070">IFERROR(_xlfn.IFS(
AQ2070="MPR ISSUE","TX ISSUE",
AQ2070="BSS Hardware Issue","RAN ISSUE",
AQ2070="Sites strategiques, MLL, Pylone, etc.","ENVTECH",
AQ2070="AKTIVCO DEFAUT GE &amp; POWER Cabinet","POWER ISSUE",
AQ2070="AKTIVCO Coupure ENEO &amp; Baisse de tension","POWER ISSUE",
AQ2070="Coupure ENEO &amp; Baisse de tension","POWER ISSUE",
AQ2070="Defaut GE &amp; POWER Cabinet","POWER ISSUE",
AQ2070="Sharing","POWER ISSUE",
AQ2070="Sites strategiques &amp; DataCenter","POWER ISSUE",
AQ2070="Exclu","Exclu",
AQ2070="SAT","TX ISSUE",
AQ2070="SPARE-ISSUE","SPARE-ISSUE",
AQ2070="Fiber CAmtel","TX ISSUE",
AQ2070="Fiber AOF","TX ISSUE",
AQ2070="Projet OCM (HUAWEI)","TRAVAUX-HUAWEI",
AQ2070="Projet OCM (NOKIA)","TRAVAUX -NOKIA",
AQ2070="ACCESS-ISSUE","ACCESS-ISSUE",
AQ2070="Projet OCM (ZTE, NOKIA, autres projets)","TRAVAUX OCM",
AQ2070="No root CAuse","No root cause",
AQ2070="ODU HS","TX ISSUE",
AQ2070="IP &amp; VLAN","TX ISSUE",
AQ2070="Warehouse HUAWEI","SPARE-ISSUE",
AQ2070="SPARE-HS","SPARE-ISSUE",
AQ2070="Power Telco","RAN ISSUE",AQ2070="no impacts","no impacts"
),"")</f>
        <v>No root cause</v>
      </c>
      <c r="AQ2070" s="127" t="s">
        <v>5344</v>
      </c>
      <c r="AR2070" s="48" t="str" cm="1">
        <f t="array" ref="AR2070">IFERROR(_xlfn.IFS(
AQ2070="MPR ISSUE","ACTIVE",
AQ2070="BSS Hardware Issue","ACTIVE",
AQ2070="Sites strategiques, MLL, Pylone, etc.","PASSIVE",
AQ2070="AKTIVCO DEFAUT GE &amp; POWER Cabinet","PASSIVE",
AQ2070="AKTIVCO Coupure ENEO &amp; Baisse de tension","PASSIVE",
AQ2070="Coupure ENEO &amp; Baisse de tension","PASSIVE",
AQ2070="Defaut GE &amp; POWER Cabinet","PASSIVE",
AQ2070="Sharing","PASSIVE",
AQ2070="Sites strategiques &amp; DataCenter","PASSIVE",
AQ2070="Exclu","Exclu",
AQ2070="SAT","ACTIVE",
AQ2070="SPARE-ISSUE","SPARE-ISSUE",
AQ2070="Fiber CAmtel","ACTIVE",
AQ2070="Fiber AOF","ACTIVE",
AQ2070="Projet OCM (HUAWEI)","PLANNED WORKS",
AQ2070="Projet OCM (NOKIA)","PLANNED WORKS",
AQ2070="ACCESS-ISSUE","ACCESS-ISSUE",
AQ2070="Projet OCM (ZTE, NOKIA, autres projets)","PLANNED WORKS",
AQ2070="No root CAuse","No root cause",
AQ2070="ODU HS","ACTIVE",
AQ2070="IP &amp; VLAN","ACTIVE",
AQ2070="Warehouse HUAWEI","SPARE-ISSUE",
AQ2070="SPARE-HS","SPARE-ISSUE",
AQ2070="Power Telco","ACTIVE", AQ2070="no impacts","no impacts"
),"")</f>
        <v>No root cause</v>
      </c>
      <c r="AS2070" s="92" t="s">
        <v>5537</v>
      </c>
      <c r="AT2070" s="98" t="s">
        <v>4415</v>
      </c>
      <c r="AV2070" s="17" t="s">
        <v>5537</v>
      </c>
      <c r="AW2070" s="7" t="s">
        <v>5537</v>
      </c>
      <c r="AX2070" s="6" t="s">
        <v>5537</v>
      </c>
      <c r="AY2070" s="7"/>
      <c r="AZ2070" s="3" t="s">
        <v>5537</v>
      </c>
      <c r="BA2070" s="18" t="s">
        <v>5537</v>
      </c>
      <c r="BB2070" s="18" t="s">
        <v>5537</v>
      </c>
      <c r="BC2070" s="18" t="s">
        <v>5537</v>
      </c>
      <c r="BD2070" s="18" t="s">
        <v>5537</v>
      </c>
      <c r="BE2070" s="18" t="s">
        <v>5537</v>
      </c>
      <c r="BF2070" s="18" t="s">
        <v>5537</v>
      </c>
      <c r="BG2070" s="18" t="s">
        <v>5537</v>
      </c>
      <c r="BH2070" s="18" t="s">
        <v>5537</v>
      </c>
      <c r="BI2070" s="18" t="s">
        <v>5537</v>
      </c>
      <c r="BJ2070" s="18" t="s">
        <v>5537</v>
      </c>
      <c r="BK2070" s="18" t="s">
        <v>5537</v>
      </c>
      <c r="BL2070" s="9" t="s">
        <v>5537</v>
      </c>
      <c r="BM2070" s="14" t="s">
        <v>5537</v>
      </c>
      <c r="BN2070" s="14" t="s">
        <v>5537</v>
      </c>
      <c r="BO2070" s="14" t="str">
        <f>_xlfn.XLOOKUP(B2070,'[4]cell downs 18042026 17h'!$B:$B,'[4]cell downs 18042026 17h'!$B:$B,"")</f>
        <v/>
      </c>
      <c r="BP2070" s="14" t="str">
        <f>_xlfn.XLOOKUP(B2070,'[5]Cells Huawei 19042026 15h'!$B:$B,'[5]Cells Huawei 19042026 15h'!$B:$B,"")</f>
        <v/>
      </c>
      <c r="BQ2070" s="9" t="str">
        <f>_xlfn.XLOOKUP(B2070,'[6]cells down 19042026 9H40'!$B:$B,'[6]cells down 19042026 9H40'!$B:$B,"")</f>
        <v/>
      </c>
      <c r="BR2070" s="9" t="s">
        <v>4415</v>
      </c>
      <c r="BS2070" s="9" t="s">
        <v>12</v>
      </c>
      <c r="BT2070" s="108"/>
    </row>
    <row r="2071" spans="1:72" s="9" customFormat="1" x14ac:dyDescent="0.35">
      <c r="A2071" s="1" t="s">
        <v>4418</v>
      </c>
      <c r="B2071" s="8" t="s">
        <v>4419</v>
      </c>
      <c r="C2071" s="3" t="str">
        <f>_xlfn.XLOOKUP(B2071,'[1]daily break down'!$D:$D,'[1]daily break down'!$E:$E,"")</f>
        <v>LITTORAL</v>
      </c>
      <c r="D2071" s="1" t="s">
        <v>11</v>
      </c>
      <c r="E2071" s="1" t="s">
        <v>594</v>
      </c>
      <c r="F2071" s="3" t="s">
        <v>31</v>
      </c>
      <c r="G2071" s="1" t="s">
        <v>3535</v>
      </c>
      <c r="H2071" s="33" t="str">
        <f>_xlfn.XLOOKUP(B2071,[2]CALCULATION!$B:$B,[2]CALCULATION!$H:$H,"")</f>
        <v>NOKIA</v>
      </c>
      <c r="I2071" s="28">
        <v>0</v>
      </c>
      <c r="J2071" s="28">
        <v>0</v>
      </c>
      <c r="K2071" s="28">
        <v>0</v>
      </c>
      <c r="L2071" s="28">
        <v>0</v>
      </c>
      <c r="M2071" s="28">
        <v>0</v>
      </c>
      <c r="N2071" s="28">
        <v>0</v>
      </c>
      <c r="O2071" s="28">
        <v>0</v>
      </c>
      <c r="P2071" s="28">
        <v>0</v>
      </c>
      <c r="Q2071" s="28">
        <v>0</v>
      </c>
      <c r="R2071" s="28">
        <v>0</v>
      </c>
      <c r="S2071" s="93">
        <v>0</v>
      </c>
      <c r="T2071" s="93">
        <f>_xlfn.XLOOKUP(B2071,'[3]Nur des jours'!$B:$B,'[3]Nur des jours'!$U:$U,"")</f>
        <v>0</v>
      </c>
      <c r="U2071" s="93">
        <v>0</v>
      </c>
      <c r="V2071" s="93">
        <v>0</v>
      </c>
      <c r="W2071" s="93">
        <v>0</v>
      </c>
      <c r="X2071" s="93">
        <v>0</v>
      </c>
      <c r="Y2071" s="93">
        <v>0</v>
      </c>
      <c r="Z2071" s="93">
        <v>0</v>
      </c>
      <c r="AA2071" s="93">
        <v>0</v>
      </c>
      <c r="AB2071" s="93">
        <v>0</v>
      </c>
      <c r="AC2071" s="93"/>
      <c r="AD2071" s="93">
        <v>0</v>
      </c>
      <c r="AE2071" s="93">
        <v>0</v>
      </c>
      <c r="AF2071" s="93">
        <v>0</v>
      </c>
      <c r="AG2071" s="93"/>
      <c r="AH2071" s="93">
        <v>0</v>
      </c>
      <c r="AI2071" s="93">
        <v>0</v>
      </c>
      <c r="AJ2071" s="93">
        <v>0</v>
      </c>
      <c r="AK2071" s="93">
        <v>0</v>
      </c>
      <c r="AL2071" s="93">
        <v>0</v>
      </c>
      <c r="AM2071" s="49" t="s">
        <v>5559</v>
      </c>
      <c r="AN2071" s="49"/>
      <c r="AO2071" s="48" t="str" cm="1">
        <f t="array" ref="AO2071">IFERROR(_xlfn.IFS(
AQ2071="MPR ISSUE","PDH",
AQ2071="BSS Hardware Issue","BSS",
AQ2071="Sites strategiques, MLL, Pylone, etc.","ENVTECH",
AQ2071="AKTIVCO DEFAUT GE &amp; POWER Cabinet","AKTIVCO",
AQ2071="AKTIVCO Coupure ENEO &amp; Baisse de tension","AKTIVCO GRID ONLY",
AQ2071="Coupure ENEO &amp; Baisse de tension","IHS GRID ONLY",
AQ2071="Defaut GE &amp; POWER Cabinet","IHS",
AQ2071="Sharing","Partners",
AQ2071="Sites strategiques &amp; DataCenter","SST &amp; DC",
AQ2071="Exclu","Exclu",
AQ2071="SAT","SAT",
AQ2071="SPARE-ISSUE","SPARE-ISSUE",
AQ2071="Fiber CAmtel","TRANS_FO_CAMTEL",
AQ2071="Fiber AOF","Fiber AOF",
AQ2071="Projet OCM (HUAWEI)","TRAVAUX-HUAWEI",
AQ2071="Projet OCM (NOKIA)","TRAVAUX-NOKIA",
AQ2071="ACCESS-ISSUE","ACCESS-ISSUE",
AQ2071="Projet OCM (ZTE, NOKIA, autres projets)","TRAVAUX OCM",
AQ2071="No root CAuse","No root cause",
AQ2071="ODU HS","PDH",
AQ2071="IP &amp; VLAN","PDH",
AQ2071="Warehouse HUAWEI","SPARE-ISSUE",
AQ2071="SPARE-HS","SPARE-ISSUE",
AQ2071="Power Telco","BSS",AQ2071="no impacts","no impacts"
),"")</f>
        <v>No root cause</v>
      </c>
      <c r="AP2071" s="48" t="str" cm="1">
        <f t="array" ref="AP2071">IFERROR(_xlfn.IFS(
AQ2071="MPR ISSUE","TX ISSUE",
AQ2071="BSS Hardware Issue","RAN ISSUE",
AQ2071="Sites strategiques, MLL, Pylone, etc.","ENVTECH",
AQ2071="AKTIVCO DEFAUT GE &amp; POWER Cabinet","POWER ISSUE",
AQ2071="AKTIVCO Coupure ENEO &amp; Baisse de tension","POWER ISSUE",
AQ2071="Coupure ENEO &amp; Baisse de tension","POWER ISSUE",
AQ2071="Defaut GE &amp; POWER Cabinet","POWER ISSUE",
AQ2071="Sharing","POWER ISSUE",
AQ2071="Sites strategiques &amp; DataCenter","POWER ISSUE",
AQ2071="Exclu","Exclu",
AQ2071="SAT","TX ISSUE",
AQ2071="SPARE-ISSUE","SPARE-ISSUE",
AQ2071="Fiber CAmtel","TX ISSUE",
AQ2071="Fiber AOF","TX ISSUE",
AQ2071="Projet OCM (HUAWEI)","TRAVAUX-HUAWEI",
AQ2071="Projet OCM (NOKIA)","TRAVAUX -NOKIA",
AQ2071="ACCESS-ISSUE","ACCESS-ISSUE",
AQ2071="Projet OCM (ZTE, NOKIA, autres projets)","TRAVAUX OCM",
AQ2071="No root CAuse","No root cause",
AQ2071="ODU HS","TX ISSUE",
AQ2071="IP &amp; VLAN","TX ISSUE",
AQ2071="Warehouse HUAWEI","SPARE-ISSUE",
AQ2071="SPARE-HS","SPARE-ISSUE",
AQ2071="Power Telco","RAN ISSUE",AQ2071="no impacts","no impacts"
),"")</f>
        <v>No root cause</v>
      </c>
      <c r="AQ2071" s="127" t="s">
        <v>5344</v>
      </c>
      <c r="AR2071" s="48" t="str" cm="1">
        <f t="array" ref="AR2071">IFERROR(_xlfn.IFS(
AQ2071="MPR ISSUE","ACTIVE",
AQ2071="BSS Hardware Issue","ACTIVE",
AQ2071="Sites strategiques, MLL, Pylone, etc.","PASSIVE",
AQ2071="AKTIVCO DEFAUT GE &amp; POWER Cabinet","PASSIVE",
AQ2071="AKTIVCO Coupure ENEO &amp; Baisse de tension","PASSIVE",
AQ2071="Coupure ENEO &amp; Baisse de tension","PASSIVE",
AQ2071="Defaut GE &amp; POWER Cabinet","PASSIVE",
AQ2071="Sharing","PASSIVE",
AQ2071="Sites strategiques &amp; DataCenter","PASSIVE",
AQ2071="Exclu","Exclu",
AQ2071="SAT","ACTIVE",
AQ2071="SPARE-ISSUE","SPARE-ISSUE",
AQ2071="Fiber CAmtel","ACTIVE",
AQ2071="Fiber AOF","ACTIVE",
AQ2071="Projet OCM (HUAWEI)","PLANNED WORKS",
AQ2071="Projet OCM (NOKIA)","PLANNED WORKS",
AQ2071="ACCESS-ISSUE","ACCESS-ISSUE",
AQ2071="Projet OCM (ZTE, NOKIA, autres projets)","PLANNED WORKS",
AQ2071="No root CAuse","No root cause",
AQ2071="ODU HS","ACTIVE",
AQ2071="IP &amp; VLAN","ACTIVE",
AQ2071="Warehouse HUAWEI","SPARE-ISSUE",
AQ2071="SPARE-HS","SPARE-ISSUE",
AQ2071="Power Telco","ACTIVE", AQ2071="no impacts","no impacts"
),"")</f>
        <v>No root cause</v>
      </c>
      <c r="AS2071" s="92" t="s">
        <v>5537</v>
      </c>
      <c r="AT2071" s="98" t="s">
        <v>4419</v>
      </c>
      <c r="AV2071" s="17" t="s">
        <v>5537</v>
      </c>
      <c r="AW2071" s="7" t="s">
        <v>5537</v>
      </c>
      <c r="AX2071" s="6" t="s">
        <v>5537</v>
      </c>
      <c r="AY2071" s="7"/>
      <c r="AZ2071" s="3" t="s">
        <v>5537</v>
      </c>
      <c r="BA2071" s="18" t="s">
        <v>5537</v>
      </c>
      <c r="BB2071" s="18" t="s">
        <v>5537</v>
      </c>
      <c r="BC2071" s="18" t="s">
        <v>5537</v>
      </c>
      <c r="BD2071" s="18" t="s">
        <v>5537</v>
      </c>
      <c r="BE2071" s="18" t="s">
        <v>5537</v>
      </c>
      <c r="BF2071" s="18" t="s">
        <v>5537</v>
      </c>
      <c r="BG2071" s="18" t="s">
        <v>5537</v>
      </c>
      <c r="BH2071" s="18" t="s">
        <v>5537</v>
      </c>
      <c r="BI2071" s="18" t="s">
        <v>5537</v>
      </c>
      <c r="BJ2071" s="18" t="s">
        <v>5537</v>
      </c>
      <c r="BK2071" s="18" t="s">
        <v>5537</v>
      </c>
      <c r="BL2071" s="9" t="s">
        <v>5537</v>
      </c>
      <c r="BM2071" s="14" t="s">
        <v>5537</v>
      </c>
      <c r="BN2071" s="14" t="s">
        <v>5537</v>
      </c>
      <c r="BO2071" s="14" t="str">
        <f>_xlfn.XLOOKUP(B2071,'[4]cell downs 18042026 17h'!$B:$B,'[4]cell downs 18042026 17h'!$B:$B,"")</f>
        <v/>
      </c>
      <c r="BP2071" s="14" t="str">
        <f>_xlfn.XLOOKUP(B2071,'[5]Cells Huawei 19042026 15h'!$B:$B,'[5]Cells Huawei 19042026 15h'!$B:$B,"")</f>
        <v/>
      </c>
      <c r="BQ2071" s="9" t="str">
        <f>_xlfn.XLOOKUP(B2071,'[6]cells down 19042026 9H40'!$B:$B,'[6]cells down 19042026 9H40'!$B:$B,"")</f>
        <v/>
      </c>
      <c r="BR2071" s="9" t="s">
        <v>5537</v>
      </c>
      <c r="BS2071" s="9" t="s">
        <v>12</v>
      </c>
      <c r="BT2071" s="108"/>
    </row>
    <row r="2072" spans="1:72" s="9" customFormat="1" x14ac:dyDescent="0.35">
      <c r="A2072" s="1" t="s">
        <v>4423</v>
      </c>
      <c r="B2072" s="8" t="s">
        <v>4424</v>
      </c>
      <c r="C2072" s="3" t="str">
        <f>_xlfn.XLOOKUP(B2072,'[1]daily break down'!$D:$D,'[1]daily break down'!$E:$E,"")</f>
        <v>Douala</v>
      </c>
      <c r="D2072" s="1" t="s">
        <v>11</v>
      </c>
      <c r="E2072" s="1" t="s">
        <v>12</v>
      </c>
      <c r="F2072" s="3" t="s">
        <v>31</v>
      </c>
      <c r="G2072" s="1" t="s">
        <v>32</v>
      </c>
      <c r="H2072" s="34" t="str">
        <f>_xlfn.XLOOKUP(B2072,[2]CALCULATION!$B:$B,[2]CALCULATION!$H:$H,"")</f>
        <v>ZTE</v>
      </c>
      <c r="I2072" s="28">
        <v>0</v>
      </c>
      <c r="J2072" s="28">
        <v>0</v>
      </c>
      <c r="K2072" s="28">
        <v>0</v>
      </c>
      <c r="L2072" s="28">
        <v>0</v>
      </c>
      <c r="M2072" s="28">
        <v>0</v>
      </c>
      <c r="N2072" s="28">
        <v>0</v>
      </c>
      <c r="O2072" s="28">
        <v>0</v>
      </c>
      <c r="P2072" s="28">
        <v>0</v>
      </c>
      <c r="Q2072" s="28">
        <v>0</v>
      </c>
      <c r="R2072" s="28">
        <v>0</v>
      </c>
      <c r="S2072" s="93">
        <v>0</v>
      </c>
      <c r="T2072" s="93">
        <f>_xlfn.XLOOKUP(B2072,'[3]Nur des jours'!$B:$B,'[3]Nur des jours'!$U:$U,"")</f>
        <v>0</v>
      </c>
      <c r="U2072" s="93">
        <v>0</v>
      </c>
      <c r="V2072" s="93">
        <v>0</v>
      </c>
      <c r="W2072" s="93">
        <v>0</v>
      </c>
      <c r="X2072" s="93">
        <v>0</v>
      </c>
      <c r="Y2072" s="93">
        <v>0</v>
      </c>
      <c r="Z2072" s="93">
        <v>0</v>
      </c>
      <c r="AA2072" s="93">
        <v>0</v>
      </c>
      <c r="AB2072" s="93">
        <v>0</v>
      </c>
      <c r="AC2072" s="93"/>
      <c r="AD2072" s="93">
        <v>0</v>
      </c>
      <c r="AE2072" s="93">
        <v>0</v>
      </c>
      <c r="AF2072" s="93">
        <v>0</v>
      </c>
      <c r="AG2072" s="93"/>
      <c r="AH2072" s="93">
        <v>0</v>
      </c>
      <c r="AI2072" s="93">
        <v>0</v>
      </c>
      <c r="AJ2072" s="93">
        <v>0</v>
      </c>
      <c r="AK2072" s="93">
        <v>0</v>
      </c>
      <c r="AL2072" s="93">
        <v>0</v>
      </c>
      <c r="AM2072" s="49" t="s">
        <v>5559</v>
      </c>
      <c r="AN2072" s="49"/>
      <c r="AO2072" s="48" t="str" cm="1">
        <f t="array" ref="AO2072">IFERROR(_xlfn.IFS(
AQ2072="MPR ISSUE","PDH",
AQ2072="BSS Hardware Issue","BSS",
AQ2072="Sites strategiques, MLL, Pylone, etc.","ENVTECH",
AQ2072="AKTIVCO DEFAUT GE &amp; POWER Cabinet","AKTIVCO",
AQ2072="AKTIVCO Coupure ENEO &amp; Baisse de tension","AKTIVCO GRID ONLY",
AQ2072="Coupure ENEO &amp; Baisse de tension","IHS GRID ONLY",
AQ2072="Defaut GE &amp; POWER Cabinet","IHS",
AQ2072="Sharing","Partners",
AQ2072="Sites strategiques &amp; DataCenter","SST &amp; DC",
AQ2072="Exclu","Exclu",
AQ2072="SAT","SAT",
AQ2072="SPARE-ISSUE","SPARE-ISSUE",
AQ2072="Fiber CAmtel","TRANS_FO_CAMTEL",
AQ2072="Fiber AOF","Fiber AOF",
AQ2072="Projet OCM (HUAWEI)","TRAVAUX-HUAWEI",
AQ2072="Projet OCM (NOKIA)","TRAVAUX-NOKIA",
AQ2072="ACCESS-ISSUE","ACCESS-ISSUE",
AQ2072="Projet OCM (ZTE, NOKIA, autres projets)","TRAVAUX OCM",
AQ2072="No root CAuse","No root cause",
AQ2072="ODU HS","PDH",
AQ2072="IP &amp; VLAN","PDH",
AQ2072="Warehouse HUAWEI","SPARE-ISSUE",
AQ2072="SPARE-HS","SPARE-ISSUE",
AQ2072="Power Telco","BSS",AQ2072="no impacts","no impacts"
),"")</f>
        <v>No root cause</v>
      </c>
      <c r="AP2072" s="48" t="str" cm="1">
        <f t="array" ref="AP2072">IFERROR(_xlfn.IFS(
AQ2072="MPR ISSUE","TX ISSUE",
AQ2072="BSS Hardware Issue","RAN ISSUE",
AQ2072="Sites strategiques, MLL, Pylone, etc.","ENVTECH",
AQ2072="AKTIVCO DEFAUT GE &amp; POWER Cabinet","POWER ISSUE",
AQ2072="AKTIVCO Coupure ENEO &amp; Baisse de tension","POWER ISSUE",
AQ2072="Coupure ENEO &amp; Baisse de tension","POWER ISSUE",
AQ2072="Defaut GE &amp; POWER Cabinet","POWER ISSUE",
AQ2072="Sharing","POWER ISSUE",
AQ2072="Sites strategiques &amp; DataCenter","POWER ISSUE",
AQ2072="Exclu","Exclu",
AQ2072="SAT","TX ISSUE",
AQ2072="SPARE-ISSUE","SPARE-ISSUE",
AQ2072="Fiber CAmtel","TX ISSUE",
AQ2072="Fiber AOF","TX ISSUE",
AQ2072="Projet OCM (HUAWEI)","TRAVAUX-HUAWEI",
AQ2072="Projet OCM (NOKIA)","TRAVAUX -NOKIA",
AQ2072="ACCESS-ISSUE","ACCESS-ISSUE",
AQ2072="Projet OCM (ZTE, NOKIA, autres projets)","TRAVAUX OCM",
AQ2072="No root CAuse","No root cause",
AQ2072="ODU HS","TX ISSUE",
AQ2072="IP &amp; VLAN","TX ISSUE",
AQ2072="Warehouse HUAWEI","SPARE-ISSUE",
AQ2072="SPARE-HS","SPARE-ISSUE",
AQ2072="Power Telco","RAN ISSUE",AQ2072="no impacts","no impacts"
),"")</f>
        <v>No root cause</v>
      </c>
      <c r="AQ2072" s="127" t="s">
        <v>5344</v>
      </c>
      <c r="AR2072" s="48" t="str" cm="1">
        <f t="array" ref="AR2072">IFERROR(_xlfn.IFS(
AQ2072="MPR ISSUE","ACTIVE",
AQ2072="BSS Hardware Issue","ACTIVE",
AQ2072="Sites strategiques, MLL, Pylone, etc.","PASSIVE",
AQ2072="AKTIVCO DEFAUT GE &amp; POWER Cabinet","PASSIVE",
AQ2072="AKTIVCO Coupure ENEO &amp; Baisse de tension","PASSIVE",
AQ2072="Coupure ENEO &amp; Baisse de tension","PASSIVE",
AQ2072="Defaut GE &amp; POWER Cabinet","PASSIVE",
AQ2072="Sharing","PASSIVE",
AQ2072="Sites strategiques &amp; DataCenter","PASSIVE",
AQ2072="Exclu","Exclu",
AQ2072="SAT","ACTIVE",
AQ2072="SPARE-ISSUE","SPARE-ISSUE",
AQ2072="Fiber CAmtel","ACTIVE",
AQ2072="Fiber AOF","ACTIVE",
AQ2072="Projet OCM (HUAWEI)","PLANNED WORKS",
AQ2072="Projet OCM (NOKIA)","PLANNED WORKS",
AQ2072="ACCESS-ISSUE","ACCESS-ISSUE",
AQ2072="Projet OCM (ZTE, NOKIA, autres projets)","PLANNED WORKS",
AQ2072="No root CAuse","No root cause",
AQ2072="ODU HS","ACTIVE",
AQ2072="IP &amp; VLAN","ACTIVE",
AQ2072="Warehouse HUAWEI","SPARE-ISSUE",
AQ2072="SPARE-HS","SPARE-ISSUE",
AQ2072="Power Telco","ACTIVE", AQ2072="no impacts","no impacts"
),"")</f>
        <v>No root cause</v>
      </c>
      <c r="AS2072" s="92" t="s">
        <v>5537</v>
      </c>
      <c r="AT2072" s="98" t="s">
        <v>4424</v>
      </c>
      <c r="AV2072" s="17" t="s">
        <v>5537</v>
      </c>
      <c r="AW2072" s="7" t="s">
        <v>5537</v>
      </c>
      <c r="AX2072" s="6" t="s">
        <v>5537</v>
      </c>
      <c r="AY2072" s="7"/>
      <c r="AZ2072" s="3" t="s">
        <v>5537</v>
      </c>
      <c r="BA2072" s="18" t="s">
        <v>5537</v>
      </c>
      <c r="BB2072" s="18" t="s">
        <v>5537</v>
      </c>
      <c r="BC2072" s="18" t="s">
        <v>5537</v>
      </c>
      <c r="BD2072" s="18" t="s">
        <v>5537</v>
      </c>
      <c r="BE2072" s="18" t="s">
        <v>5537</v>
      </c>
      <c r="BF2072" s="18" t="s">
        <v>5537</v>
      </c>
      <c r="BG2072" s="18" t="s">
        <v>5537</v>
      </c>
      <c r="BH2072" s="18" t="s">
        <v>5537</v>
      </c>
      <c r="BI2072" s="18" t="s">
        <v>5537</v>
      </c>
      <c r="BJ2072" s="18" t="s">
        <v>5537</v>
      </c>
      <c r="BK2072" s="18" t="s">
        <v>5537</v>
      </c>
      <c r="BL2072" s="9" t="s">
        <v>5537</v>
      </c>
      <c r="BM2072" s="14" t="s">
        <v>5537</v>
      </c>
      <c r="BN2072" s="14" t="s">
        <v>5537</v>
      </c>
      <c r="BO2072" s="14" t="str">
        <f>_xlfn.XLOOKUP(B2072,'[4]cell downs 18042026 17h'!$B:$B,'[4]cell downs 18042026 17h'!$B:$B,"")</f>
        <v/>
      </c>
      <c r="BP2072" s="14" t="str">
        <f>_xlfn.XLOOKUP(B2072,'[5]Cells Huawei 19042026 15h'!$B:$B,'[5]Cells Huawei 19042026 15h'!$B:$B,"")</f>
        <v/>
      </c>
      <c r="BQ2072" s="9" t="str">
        <f>_xlfn.XLOOKUP(B2072,'[6]cells down 19042026 9H40'!$B:$B,'[6]cells down 19042026 9H40'!$B:$B,"")</f>
        <v/>
      </c>
      <c r="BR2072" s="9" t="s">
        <v>4424</v>
      </c>
      <c r="BS2072" s="9" t="s">
        <v>594</v>
      </c>
      <c r="BT2072" s="108"/>
    </row>
    <row r="2073" spans="1:72" s="9" customFormat="1" x14ac:dyDescent="0.35">
      <c r="A2073" s="1" t="s">
        <v>4425</v>
      </c>
      <c r="B2073" s="8" t="s">
        <v>4426</v>
      </c>
      <c r="C2073" s="3" t="str">
        <f>_xlfn.XLOOKUP(B2073,'[1]daily break down'!$D:$D,'[1]daily break down'!$E:$E,"")</f>
        <v>OUEST</v>
      </c>
      <c r="D2073" s="1" t="s">
        <v>11</v>
      </c>
      <c r="E2073" s="1" t="s">
        <v>12</v>
      </c>
      <c r="F2073" s="3" t="s">
        <v>102</v>
      </c>
      <c r="G2073" s="1" t="s">
        <v>4399</v>
      </c>
      <c r="H2073" s="32" t="str">
        <f>_xlfn.XLOOKUP(B2073,[2]CALCULATION!$B:$B,[2]CALCULATION!$H:$H,"")</f>
        <v>HUAWEI</v>
      </c>
      <c r="I2073" s="28">
        <v>0</v>
      </c>
      <c r="J2073" s="28">
        <v>0</v>
      </c>
      <c r="K2073" s="28">
        <v>0</v>
      </c>
      <c r="L2073" s="28">
        <v>0</v>
      </c>
      <c r="M2073" s="28">
        <v>0</v>
      </c>
      <c r="N2073" s="28">
        <v>0</v>
      </c>
      <c r="O2073" s="28">
        <v>0</v>
      </c>
      <c r="P2073" s="28">
        <v>0</v>
      </c>
      <c r="Q2073" s="28">
        <v>0</v>
      </c>
      <c r="R2073" s="28">
        <v>0</v>
      </c>
      <c r="S2073" s="93">
        <v>0</v>
      </c>
      <c r="T2073" s="93">
        <f>_xlfn.XLOOKUP(B2073,'[3]Nur des jours'!$B:$B,'[3]Nur des jours'!$U:$U,"")</f>
        <v>0</v>
      </c>
      <c r="U2073" s="93">
        <v>0</v>
      </c>
      <c r="V2073" s="93">
        <v>0</v>
      </c>
      <c r="W2073" s="93">
        <v>0</v>
      </c>
      <c r="X2073" s="93">
        <v>0</v>
      </c>
      <c r="Y2073" s="93">
        <v>0</v>
      </c>
      <c r="Z2073" s="93">
        <v>0</v>
      </c>
      <c r="AA2073" s="93">
        <v>0</v>
      </c>
      <c r="AB2073" s="93">
        <v>0</v>
      </c>
      <c r="AC2073" s="93"/>
      <c r="AD2073" s="93">
        <v>0</v>
      </c>
      <c r="AE2073" s="93">
        <v>0</v>
      </c>
      <c r="AF2073" s="93">
        <v>0</v>
      </c>
      <c r="AG2073" s="93"/>
      <c r="AH2073" s="93">
        <v>0</v>
      </c>
      <c r="AI2073" s="93">
        <v>0</v>
      </c>
      <c r="AJ2073" s="93">
        <v>0</v>
      </c>
      <c r="AK2073" s="93">
        <v>0</v>
      </c>
      <c r="AL2073" s="93">
        <v>0</v>
      </c>
      <c r="AM2073" s="49" t="s">
        <v>5559</v>
      </c>
      <c r="AN2073" s="49"/>
      <c r="AO2073" s="48" t="str" cm="1">
        <f t="array" ref="AO2073">IFERROR(_xlfn.IFS(
AQ2073="MPR ISSUE","PDH",
AQ2073="BSS Hardware Issue","BSS",
AQ2073="Sites strategiques, MLL, Pylone, etc.","ENVTECH",
AQ2073="AKTIVCO DEFAUT GE &amp; POWER Cabinet","AKTIVCO",
AQ2073="AKTIVCO Coupure ENEO &amp; Baisse de tension","AKTIVCO GRID ONLY",
AQ2073="Coupure ENEO &amp; Baisse de tension","IHS GRID ONLY",
AQ2073="Defaut GE &amp; POWER Cabinet","IHS",
AQ2073="Sharing","Partners",
AQ2073="Sites strategiques &amp; DataCenter","SST &amp; DC",
AQ2073="Exclu","Exclu",
AQ2073="SAT","SAT",
AQ2073="SPARE-ISSUE","SPARE-ISSUE",
AQ2073="Fiber CAmtel","TRANS_FO_CAMTEL",
AQ2073="Fiber AOF","Fiber AOF",
AQ2073="Projet OCM (HUAWEI)","TRAVAUX-HUAWEI",
AQ2073="Projet OCM (NOKIA)","TRAVAUX-NOKIA",
AQ2073="ACCESS-ISSUE","ACCESS-ISSUE",
AQ2073="Projet OCM (ZTE, NOKIA, autres projets)","TRAVAUX OCM",
AQ2073="No root CAuse","No root cause",
AQ2073="ODU HS","PDH",
AQ2073="IP &amp; VLAN","PDH",
AQ2073="Warehouse HUAWEI","SPARE-ISSUE",
AQ2073="SPARE-HS","SPARE-ISSUE",
AQ2073="Power Telco","BSS",AQ2073="no impacts","no impacts"
),"")</f>
        <v>No root cause</v>
      </c>
      <c r="AP2073" s="48" t="str" cm="1">
        <f t="array" ref="AP2073">IFERROR(_xlfn.IFS(
AQ2073="MPR ISSUE","TX ISSUE",
AQ2073="BSS Hardware Issue","RAN ISSUE",
AQ2073="Sites strategiques, MLL, Pylone, etc.","ENVTECH",
AQ2073="AKTIVCO DEFAUT GE &amp; POWER Cabinet","POWER ISSUE",
AQ2073="AKTIVCO Coupure ENEO &amp; Baisse de tension","POWER ISSUE",
AQ2073="Coupure ENEO &amp; Baisse de tension","POWER ISSUE",
AQ2073="Defaut GE &amp; POWER Cabinet","POWER ISSUE",
AQ2073="Sharing","POWER ISSUE",
AQ2073="Sites strategiques &amp; DataCenter","POWER ISSUE",
AQ2073="Exclu","Exclu",
AQ2073="SAT","TX ISSUE",
AQ2073="SPARE-ISSUE","SPARE-ISSUE",
AQ2073="Fiber CAmtel","TX ISSUE",
AQ2073="Fiber AOF","TX ISSUE",
AQ2073="Projet OCM (HUAWEI)","TRAVAUX-HUAWEI",
AQ2073="Projet OCM (NOKIA)","TRAVAUX -NOKIA",
AQ2073="ACCESS-ISSUE","ACCESS-ISSUE",
AQ2073="Projet OCM (ZTE, NOKIA, autres projets)","TRAVAUX OCM",
AQ2073="No root CAuse","No root cause",
AQ2073="ODU HS","TX ISSUE",
AQ2073="IP &amp; VLAN","TX ISSUE",
AQ2073="Warehouse HUAWEI","SPARE-ISSUE",
AQ2073="SPARE-HS","SPARE-ISSUE",
AQ2073="Power Telco","RAN ISSUE",AQ2073="no impacts","no impacts"
),"")</f>
        <v>No root cause</v>
      </c>
      <c r="AQ2073" s="127" t="s">
        <v>5344</v>
      </c>
      <c r="AR2073" s="48" t="str" cm="1">
        <f t="array" ref="AR2073">IFERROR(_xlfn.IFS(
AQ2073="MPR ISSUE","ACTIVE",
AQ2073="BSS Hardware Issue","ACTIVE",
AQ2073="Sites strategiques, MLL, Pylone, etc.","PASSIVE",
AQ2073="AKTIVCO DEFAUT GE &amp; POWER Cabinet","PASSIVE",
AQ2073="AKTIVCO Coupure ENEO &amp; Baisse de tension","PASSIVE",
AQ2073="Coupure ENEO &amp; Baisse de tension","PASSIVE",
AQ2073="Defaut GE &amp; POWER Cabinet","PASSIVE",
AQ2073="Sharing","PASSIVE",
AQ2073="Sites strategiques &amp; DataCenter","PASSIVE",
AQ2073="Exclu","Exclu",
AQ2073="SAT","ACTIVE",
AQ2073="SPARE-ISSUE","SPARE-ISSUE",
AQ2073="Fiber CAmtel","ACTIVE",
AQ2073="Fiber AOF","ACTIVE",
AQ2073="Projet OCM (HUAWEI)","PLANNED WORKS",
AQ2073="Projet OCM (NOKIA)","PLANNED WORKS",
AQ2073="ACCESS-ISSUE","ACCESS-ISSUE",
AQ2073="Projet OCM (ZTE, NOKIA, autres projets)","PLANNED WORKS",
AQ2073="No root CAuse","No root cause",
AQ2073="ODU HS","ACTIVE",
AQ2073="IP &amp; VLAN","ACTIVE",
AQ2073="Warehouse HUAWEI","SPARE-ISSUE",
AQ2073="SPARE-HS","SPARE-ISSUE",
AQ2073="Power Telco","ACTIVE", AQ2073="no impacts","no impacts"
),"")</f>
        <v>No root cause</v>
      </c>
      <c r="AS2073" s="92" t="s">
        <v>5537</v>
      </c>
      <c r="AT2073" s="98" t="s">
        <v>4426</v>
      </c>
      <c r="AV2073" s="17" t="s">
        <v>5537</v>
      </c>
      <c r="AW2073" s="7" t="s">
        <v>5537</v>
      </c>
      <c r="AX2073" s="6" t="s">
        <v>5537</v>
      </c>
      <c r="AY2073" s="7"/>
      <c r="AZ2073" s="3" t="s">
        <v>5537</v>
      </c>
      <c r="BA2073" s="18" t="s">
        <v>5537</v>
      </c>
      <c r="BB2073" s="18" t="s">
        <v>5537</v>
      </c>
      <c r="BC2073" s="18" t="s">
        <v>5537</v>
      </c>
      <c r="BD2073" s="18" t="s">
        <v>5537</v>
      </c>
      <c r="BE2073" s="18" t="s">
        <v>5537</v>
      </c>
      <c r="BF2073" s="18" t="s">
        <v>5537</v>
      </c>
      <c r="BG2073" s="18" t="s">
        <v>5537</v>
      </c>
      <c r="BH2073" s="18" t="s">
        <v>5537</v>
      </c>
      <c r="BI2073" s="18" t="s">
        <v>5537</v>
      </c>
      <c r="BJ2073" s="18" t="s">
        <v>5537</v>
      </c>
      <c r="BK2073" s="18" t="s">
        <v>5537</v>
      </c>
      <c r="BL2073" s="9" t="s">
        <v>5537</v>
      </c>
      <c r="BM2073" s="14" t="s">
        <v>5537</v>
      </c>
      <c r="BN2073" s="14" t="s">
        <v>5537</v>
      </c>
      <c r="BO2073" s="14" t="str">
        <f>_xlfn.XLOOKUP(B2073,'[4]cell downs 18042026 17h'!$B:$B,'[4]cell downs 18042026 17h'!$B:$B,"")</f>
        <v/>
      </c>
      <c r="BP2073" s="14" t="str">
        <f>_xlfn.XLOOKUP(B2073,'[5]Cells Huawei 19042026 15h'!$B:$B,'[5]Cells Huawei 19042026 15h'!$B:$B,"")</f>
        <v/>
      </c>
      <c r="BQ2073" s="9" t="str">
        <f>_xlfn.XLOOKUP(B2073,'[6]cells down 19042026 9H40'!$B:$B,'[6]cells down 19042026 9H40'!$B:$B,"")</f>
        <v/>
      </c>
      <c r="BR2073" s="9" t="s">
        <v>4426</v>
      </c>
      <c r="BS2073" s="9" t="s">
        <v>5537</v>
      </c>
      <c r="BT2073" s="108"/>
    </row>
    <row r="2074" spans="1:72" s="9" customFormat="1" x14ac:dyDescent="0.35">
      <c r="A2074" s="1" t="s">
        <v>4439</v>
      </c>
      <c r="B2074" s="8" t="s">
        <v>4440</v>
      </c>
      <c r="C2074" s="3" t="str">
        <f>_xlfn.XLOOKUP(B2074,'[1]daily break down'!$D:$D,'[1]daily break down'!$E:$E,"")</f>
        <v>OUEST</v>
      </c>
      <c r="D2074" s="1" t="s">
        <v>11</v>
      </c>
      <c r="E2074" s="1" t="s">
        <v>12</v>
      </c>
      <c r="F2074" s="3" t="s">
        <v>102</v>
      </c>
      <c r="G2074" s="1" t="s">
        <v>4439</v>
      </c>
      <c r="H2074" s="32" t="str">
        <f>_xlfn.XLOOKUP(B2074,[2]CALCULATION!$B:$B,[2]CALCULATION!$H:$H,"")</f>
        <v>HUAWEI</v>
      </c>
      <c r="I2074" s="28">
        <v>0</v>
      </c>
      <c r="J2074" s="28">
        <v>0</v>
      </c>
      <c r="K2074" s="28">
        <v>0</v>
      </c>
      <c r="L2074" s="28">
        <v>0</v>
      </c>
      <c r="M2074" s="28">
        <v>0</v>
      </c>
      <c r="N2074" s="28">
        <v>0</v>
      </c>
      <c r="O2074" s="28">
        <v>0</v>
      </c>
      <c r="P2074" s="28">
        <v>0</v>
      </c>
      <c r="Q2074" s="28">
        <v>0</v>
      </c>
      <c r="R2074" s="28">
        <v>0</v>
      </c>
      <c r="S2074" s="93">
        <v>0</v>
      </c>
      <c r="T2074" s="93">
        <f>_xlfn.XLOOKUP(B2074,'[3]Nur des jours'!$B:$B,'[3]Nur des jours'!$U:$U,"")</f>
        <v>0</v>
      </c>
      <c r="U2074" s="93">
        <v>0</v>
      </c>
      <c r="V2074" s="93">
        <v>0</v>
      </c>
      <c r="W2074" s="93">
        <v>0</v>
      </c>
      <c r="X2074" s="93">
        <v>0</v>
      </c>
      <c r="Y2074" s="93">
        <v>0</v>
      </c>
      <c r="Z2074" s="93">
        <v>0</v>
      </c>
      <c r="AA2074" s="93">
        <v>0</v>
      </c>
      <c r="AB2074" s="93">
        <v>0</v>
      </c>
      <c r="AC2074" s="93"/>
      <c r="AD2074" s="93">
        <v>0</v>
      </c>
      <c r="AE2074" s="93">
        <v>0</v>
      </c>
      <c r="AF2074" s="93">
        <v>0</v>
      </c>
      <c r="AG2074" s="93"/>
      <c r="AH2074" s="93">
        <v>0</v>
      </c>
      <c r="AI2074" s="93">
        <v>0</v>
      </c>
      <c r="AJ2074" s="93">
        <v>0</v>
      </c>
      <c r="AK2074" s="93">
        <v>0</v>
      </c>
      <c r="AL2074" s="93">
        <v>0</v>
      </c>
      <c r="AM2074" s="49" t="s">
        <v>5559</v>
      </c>
      <c r="AN2074" s="49"/>
      <c r="AO2074" s="48" t="str" cm="1">
        <f t="array" ref="AO2074">IFERROR(_xlfn.IFS(
AQ2074="MPR ISSUE","PDH",
AQ2074="BSS Hardware Issue","BSS",
AQ2074="Sites strategiques, MLL, Pylone, etc.","ENVTECH",
AQ2074="AKTIVCO DEFAUT GE &amp; POWER Cabinet","AKTIVCO",
AQ2074="AKTIVCO Coupure ENEO &amp; Baisse de tension","AKTIVCO GRID ONLY",
AQ2074="Coupure ENEO &amp; Baisse de tension","IHS GRID ONLY",
AQ2074="Defaut GE &amp; POWER Cabinet","IHS",
AQ2074="Sharing","Partners",
AQ2074="Sites strategiques &amp; DataCenter","SST &amp; DC",
AQ2074="Exclu","Exclu",
AQ2074="SAT","SAT",
AQ2074="SPARE-ISSUE","SPARE-ISSUE",
AQ2074="Fiber CAmtel","TRANS_FO_CAMTEL",
AQ2074="Fiber AOF","Fiber AOF",
AQ2074="Projet OCM (HUAWEI)","TRAVAUX-HUAWEI",
AQ2074="Projet OCM (NOKIA)","TRAVAUX-NOKIA",
AQ2074="ACCESS-ISSUE","ACCESS-ISSUE",
AQ2074="Projet OCM (ZTE, NOKIA, autres projets)","TRAVAUX OCM",
AQ2074="No root CAuse","No root cause",
AQ2074="ODU HS","PDH",
AQ2074="IP &amp; VLAN","PDH",
AQ2074="Warehouse HUAWEI","SPARE-ISSUE",
AQ2074="SPARE-HS","SPARE-ISSUE",
AQ2074="Power Telco","BSS",AQ2074="no impacts","no impacts"
),"")</f>
        <v>No root cause</v>
      </c>
      <c r="AP2074" s="48" t="str" cm="1">
        <f t="array" ref="AP2074">IFERROR(_xlfn.IFS(
AQ2074="MPR ISSUE","TX ISSUE",
AQ2074="BSS Hardware Issue","RAN ISSUE",
AQ2074="Sites strategiques, MLL, Pylone, etc.","ENVTECH",
AQ2074="AKTIVCO DEFAUT GE &amp; POWER Cabinet","POWER ISSUE",
AQ2074="AKTIVCO Coupure ENEO &amp; Baisse de tension","POWER ISSUE",
AQ2074="Coupure ENEO &amp; Baisse de tension","POWER ISSUE",
AQ2074="Defaut GE &amp; POWER Cabinet","POWER ISSUE",
AQ2074="Sharing","POWER ISSUE",
AQ2074="Sites strategiques &amp; DataCenter","POWER ISSUE",
AQ2074="Exclu","Exclu",
AQ2074="SAT","TX ISSUE",
AQ2074="SPARE-ISSUE","SPARE-ISSUE",
AQ2074="Fiber CAmtel","TX ISSUE",
AQ2074="Fiber AOF","TX ISSUE",
AQ2074="Projet OCM (HUAWEI)","TRAVAUX-HUAWEI",
AQ2074="Projet OCM (NOKIA)","TRAVAUX -NOKIA",
AQ2074="ACCESS-ISSUE","ACCESS-ISSUE",
AQ2074="Projet OCM (ZTE, NOKIA, autres projets)","TRAVAUX OCM",
AQ2074="No root CAuse","No root cause",
AQ2074="ODU HS","TX ISSUE",
AQ2074="IP &amp; VLAN","TX ISSUE",
AQ2074="Warehouse HUAWEI","SPARE-ISSUE",
AQ2074="SPARE-HS","SPARE-ISSUE",
AQ2074="Power Telco","RAN ISSUE",AQ2074="no impacts","no impacts"
),"")</f>
        <v>No root cause</v>
      </c>
      <c r="AQ2074" s="127" t="s">
        <v>5344</v>
      </c>
      <c r="AR2074" s="48" t="str" cm="1">
        <f t="array" ref="AR2074">IFERROR(_xlfn.IFS(
AQ2074="MPR ISSUE","ACTIVE",
AQ2074="BSS Hardware Issue","ACTIVE",
AQ2074="Sites strategiques, MLL, Pylone, etc.","PASSIVE",
AQ2074="AKTIVCO DEFAUT GE &amp; POWER Cabinet","PASSIVE",
AQ2074="AKTIVCO Coupure ENEO &amp; Baisse de tension","PASSIVE",
AQ2074="Coupure ENEO &amp; Baisse de tension","PASSIVE",
AQ2074="Defaut GE &amp; POWER Cabinet","PASSIVE",
AQ2074="Sharing","PASSIVE",
AQ2074="Sites strategiques &amp; DataCenter","PASSIVE",
AQ2074="Exclu","Exclu",
AQ2074="SAT","ACTIVE",
AQ2074="SPARE-ISSUE","SPARE-ISSUE",
AQ2074="Fiber CAmtel","ACTIVE",
AQ2074="Fiber AOF","ACTIVE",
AQ2074="Projet OCM (HUAWEI)","PLANNED WORKS",
AQ2074="Projet OCM (NOKIA)","PLANNED WORKS",
AQ2074="ACCESS-ISSUE","ACCESS-ISSUE",
AQ2074="Projet OCM (ZTE, NOKIA, autres projets)","PLANNED WORKS",
AQ2074="No root CAuse","No root cause",
AQ2074="ODU HS","ACTIVE",
AQ2074="IP &amp; VLAN","ACTIVE",
AQ2074="Warehouse HUAWEI","SPARE-ISSUE",
AQ2074="SPARE-HS","SPARE-ISSUE",
AQ2074="Power Telco","ACTIVE", AQ2074="no impacts","no impacts"
),"")</f>
        <v>No root cause</v>
      </c>
      <c r="AS2074" s="92" t="s">
        <v>5537</v>
      </c>
      <c r="AT2074" s="98" t="s">
        <v>4440</v>
      </c>
      <c r="AV2074" s="17" t="s">
        <v>5537</v>
      </c>
      <c r="AW2074" s="7" t="s">
        <v>5537</v>
      </c>
      <c r="AX2074" s="6" t="s">
        <v>5537</v>
      </c>
      <c r="AY2074" s="7"/>
      <c r="AZ2074" s="3" t="s">
        <v>5537</v>
      </c>
      <c r="BA2074" s="18" t="s">
        <v>5537</v>
      </c>
      <c r="BB2074" s="18" t="s">
        <v>5537</v>
      </c>
      <c r="BC2074" s="18" t="s">
        <v>5537</v>
      </c>
      <c r="BD2074" s="18" t="s">
        <v>5537</v>
      </c>
      <c r="BE2074" s="18" t="s">
        <v>5537</v>
      </c>
      <c r="BF2074" s="18" t="s">
        <v>5537</v>
      </c>
      <c r="BG2074" s="18" t="s">
        <v>5537</v>
      </c>
      <c r="BH2074" s="18" t="s">
        <v>5537</v>
      </c>
      <c r="BI2074" s="18" t="s">
        <v>5537</v>
      </c>
      <c r="BJ2074" s="18" t="s">
        <v>5537</v>
      </c>
      <c r="BK2074" s="18" t="s">
        <v>5537</v>
      </c>
      <c r="BL2074" s="9" t="s">
        <v>5537</v>
      </c>
      <c r="BM2074" s="14" t="s">
        <v>5537</v>
      </c>
      <c r="BN2074" s="14" t="s">
        <v>5537</v>
      </c>
      <c r="BO2074" s="14" t="str">
        <f>_xlfn.XLOOKUP(B2074,'[4]cell downs 18042026 17h'!$B:$B,'[4]cell downs 18042026 17h'!$B:$B,"")</f>
        <v/>
      </c>
      <c r="BP2074" s="14" t="str">
        <f>_xlfn.XLOOKUP(B2074,'[5]Cells Huawei 19042026 15h'!$B:$B,'[5]Cells Huawei 19042026 15h'!$B:$B,"")</f>
        <v/>
      </c>
      <c r="BQ2074" s="9" t="str">
        <f>_xlfn.XLOOKUP(B2074,'[6]cells down 19042026 9H40'!$B:$B,'[6]cells down 19042026 9H40'!$B:$B,"")</f>
        <v/>
      </c>
      <c r="BR2074" s="9" t="s">
        <v>4440</v>
      </c>
      <c r="BS2074" s="9" t="s">
        <v>12</v>
      </c>
      <c r="BT2074" s="108"/>
    </row>
    <row r="2075" spans="1:72" s="9" customFormat="1" x14ac:dyDescent="0.35">
      <c r="A2075" s="1" t="s">
        <v>4446</v>
      </c>
      <c r="B2075" s="8" t="s">
        <v>4447</v>
      </c>
      <c r="C2075" s="3" t="str">
        <f>_xlfn.XLOOKUP(B2075,'[1]daily break down'!$D:$D,'[1]daily break down'!$E:$E,"")</f>
        <v>CENTRE</v>
      </c>
      <c r="D2075" s="1" t="s">
        <v>21</v>
      </c>
      <c r="E2075" s="1" t="s">
        <v>563</v>
      </c>
      <c r="F2075" s="3" t="s">
        <v>37</v>
      </c>
      <c r="G2075" s="1" t="s">
        <v>4448</v>
      </c>
      <c r="H2075" s="34" t="str">
        <f>_xlfn.XLOOKUP(B2075,[2]CALCULATION!$B:$B,[2]CALCULATION!$H:$H,"")</f>
        <v>ZTE</v>
      </c>
      <c r="I2075" s="28">
        <v>0</v>
      </c>
      <c r="J2075" s="28">
        <v>0</v>
      </c>
      <c r="K2075" s="28">
        <v>0</v>
      </c>
      <c r="L2075" s="28">
        <v>0</v>
      </c>
      <c r="M2075" s="28">
        <v>0</v>
      </c>
      <c r="N2075" s="28">
        <v>0</v>
      </c>
      <c r="O2075" s="28">
        <v>0</v>
      </c>
      <c r="P2075" s="28">
        <v>0</v>
      </c>
      <c r="Q2075" s="28">
        <v>0</v>
      </c>
      <c r="R2075" s="28">
        <v>0</v>
      </c>
      <c r="S2075" s="93">
        <v>0</v>
      </c>
      <c r="T2075" s="93">
        <f>_xlfn.XLOOKUP(B2075,'[3]Nur des jours'!$B:$B,'[3]Nur des jours'!$U:$U,"")</f>
        <v>0</v>
      </c>
      <c r="U2075" s="93">
        <v>0</v>
      </c>
      <c r="V2075" s="93">
        <v>0</v>
      </c>
      <c r="W2075" s="93">
        <v>0</v>
      </c>
      <c r="X2075" s="93">
        <v>0</v>
      </c>
      <c r="Y2075" s="93">
        <v>0</v>
      </c>
      <c r="Z2075" s="93">
        <v>0</v>
      </c>
      <c r="AA2075" s="93">
        <v>0</v>
      </c>
      <c r="AB2075" s="93">
        <v>0</v>
      </c>
      <c r="AC2075" s="93"/>
      <c r="AD2075" s="93">
        <v>0</v>
      </c>
      <c r="AE2075" s="93">
        <v>0</v>
      </c>
      <c r="AF2075" s="93">
        <v>0</v>
      </c>
      <c r="AG2075" s="93"/>
      <c r="AH2075" s="93">
        <v>0</v>
      </c>
      <c r="AI2075" s="93">
        <v>0</v>
      </c>
      <c r="AJ2075" s="93">
        <v>0</v>
      </c>
      <c r="AK2075" s="93">
        <v>0</v>
      </c>
      <c r="AL2075" s="93">
        <v>0</v>
      </c>
      <c r="AM2075" s="49" t="s">
        <v>5559</v>
      </c>
      <c r="AN2075" s="49"/>
      <c r="AO2075" s="48" t="str" cm="1">
        <f t="array" ref="AO2075">IFERROR(_xlfn.IFS(
AQ2075="MPR ISSUE","PDH",
AQ2075="BSS Hardware Issue","BSS",
AQ2075="Sites strategiques, MLL, Pylone, etc.","ENVTECH",
AQ2075="AKTIVCO DEFAUT GE &amp; POWER Cabinet","AKTIVCO",
AQ2075="AKTIVCO Coupure ENEO &amp; Baisse de tension","AKTIVCO GRID ONLY",
AQ2075="Coupure ENEO &amp; Baisse de tension","IHS GRID ONLY",
AQ2075="Defaut GE &amp; POWER Cabinet","IHS",
AQ2075="Sharing","Partners",
AQ2075="Sites strategiques &amp; DataCenter","SST &amp; DC",
AQ2075="Exclu","Exclu",
AQ2075="SAT","SAT",
AQ2075="SPARE-ISSUE","SPARE-ISSUE",
AQ2075="Fiber CAmtel","TRANS_FO_CAMTEL",
AQ2075="Fiber AOF","Fiber AOF",
AQ2075="Projet OCM (HUAWEI)","TRAVAUX-HUAWEI",
AQ2075="Projet OCM (NOKIA)","TRAVAUX-NOKIA",
AQ2075="ACCESS-ISSUE","ACCESS-ISSUE",
AQ2075="Projet OCM (ZTE, NOKIA, autres projets)","TRAVAUX OCM",
AQ2075="No root CAuse","No root cause",
AQ2075="ODU HS","PDH",
AQ2075="IP &amp; VLAN","PDH",
AQ2075="Warehouse HUAWEI","SPARE-ISSUE",
AQ2075="SPARE-HS","SPARE-ISSUE",
AQ2075="Power Telco","BSS",AQ2075="no impacts","no impacts"
),"")</f>
        <v>No root cause</v>
      </c>
      <c r="AP2075" s="48" t="str" cm="1">
        <f t="array" ref="AP2075">IFERROR(_xlfn.IFS(
AQ2075="MPR ISSUE","TX ISSUE",
AQ2075="BSS Hardware Issue","RAN ISSUE",
AQ2075="Sites strategiques, MLL, Pylone, etc.","ENVTECH",
AQ2075="AKTIVCO DEFAUT GE &amp; POWER Cabinet","POWER ISSUE",
AQ2075="AKTIVCO Coupure ENEO &amp; Baisse de tension","POWER ISSUE",
AQ2075="Coupure ENEO &amp; Baisse de tension","POWER ISSUE",
AQ2075="Defaut GE &amp; POWER Cabinet","POWER ISSUE",
AQ2075="Sharing","POWER ISSUE",
AQ2075="Sites strategiques &amp; DataCenter","POWER ISSUE",
AQ2075="Exclu","Exclu",
AQ2075="SAT","TX ISSUE",
AQ2075="SPARE-ISSUE","SPARE-ISSUE",
AQ2075="Fiber CAmtel","TX ISSUE",
AQ2075="Fiber AOF","TX ISSUE",
AQ2075="Projet OCM (HUAWEI)","TRAVAUX-HUAWEI",
AQ2075="Projet OCM (NOKIA)","TRAVAUX -NOKIA",
AQ2075="ACCESS-ISSUE","ACCESS-ISSUE",
AQ2075="Projet OCM (ZTE, NOKIA, autres projets)","TRAVAUX OCM",
AQ2075="No root CAuse","No root cause",
AQ2075="ODU HS","TX ISSUE",
AQ2075="IP &amp; VLAN","TX ISSUE",
AQ2075="Warehouse HUAWEI","SPARE-ISSUE",
AQ2075="SPARE-HS","SPARE-ISSUE",
AQ2075="Power Telco","RAN ISSUE",AQ2075="no impacts","no impacts"
),"")</f>
        <v>No root cause</v>
      </c>
      <c r="AQ2075" s="67" t="s">
        <v>5344</v>
      </c>
      <c r="AR2075" s="48" t="str" cm="1">
        <f t="array" ref="AR2075">IFERROR(_xlfn.IFS(
AQ2075="MPR ISSUE","ACTIVE",
AQ2075="BSS Hardware Issue","ACTIVE",
AQ2075="Sites strategiques, MLL, Pylone, etc.","PASSIVE",
AQ2075="AKTIVCO DEFAUT GE &amp; POWER Cabinet","PASSIVE",
AQ2075="AKTIVCO Coupure ENEO &amp; Baisse de tension","PASSIVE",
AQ2075="Coupure ENEO &amp; Baisse de tension","PASSIVE",
AQ2075="Defaut GE &amp; POWER Cabinet","PASSIVE",
AQ2075="Sharing","PASSIVE",
AQ2075="Sites strategiques &amp; DataCenter","PASSIVE",
AQ2075="Exclu","Exclu",
AQ2075="SAT","ACTIVE",
AQ2075="SPARE-ISSUE","SPARE-ISSUE",
AQ2075="Fiber CAmtel","ACTIVE",
AQ2075="Fiber AOF","ACTIVE",
AQ2075="Projet OCM (HUAWEI)","PLANNED WORKS",
AQ2075="Projet OCM (NOKIA)","PLANNED WORKS",
AQ2075="ACCESS-ISSUE","ACCESS-ISSUE",
AQ2075="Projet OCM (ZTE, NOKIA, autres projets)","PLANNED WORKS",
AQ2075="No root CAuse","No root cause",
AQ2075="ODU HS","ACTIVE",
AQ2075="IP &amp; VLAN","ACTIVE",
AQ2075="Warehouse HUAWEI","SPARE-ISSUE",
AQ2075="SPARE-HS","SPARE-ISSUE",
AQ2075="Power Telco","ACTIVE", AQ2075="no impacts","no impacts"
),"")</f>
        <v>No root cause</v>
      </c>
      <c r="AS2075" s="92" t="s">
        <v>5537</v>
      </c>
      <c r="AT2075" s="98" t="s">
        <v>4447</v>
      </c>
      <c r="AV2075" s="17" t="s">
        <v>5537</v>
      </c>
      <c r="AW2075" s="7" t="s">
        <v>5537</v>
      </c>
      <c r="AX2075" s="6" t="s">
        <v>5537</v>
      </c>
      <c r="AY2075" s="7"/>
      <c r="AZ2075" s="3" t="s">
        <v>5537</v>
      </c>
      <c r="BA2075" s="18" t="s">
        <v>5537</v>
      </c>
      <c r="BB2075" s="18" t="s">
        <v>5537</v>
      </c>
      <c r="BC2075" s="18" t="s">
        <v>5537</v>
      </c>
      <c r="BD2075" s="18" t="s">
        <v>5537</v>
      </c>
      <c r="BE2075" s="18" t="s">
        <v>5537</v>
      </c>
      <c r="BF2075" s="18" t="s">
        <v>5537</v>
      </c>
      <c r="BG2075" s="18" t="s">
        <v>5537</v>
      </c>
      <c r="BH2075" s="18" t="s">
        <v>5537</v>
      </c>
      <c r="BI2075" s="18" t="s">
        <v>5537</v>
      </c>
      <c r="BJ2075" s="18" t="s">
        <v>5537</v>
      </c>
      <c r="BK2075" s="18" t="s">
        <v>5537</v>
      </c>
      <c r="BL2075" s="9" t="s">
        <v>5537</v>
      </c>
      <c r="BM2075" s="14" t="s">
        <v>5537</v>
      </c>
      <c r="BN2075" s="14" t="s">
        <v>5537</v>
      </c>
      <c r="BO2075" s="14" t="str">
        <f>_xlfn.XLOOKUP(B2075,'[4]cell downs 18042026 17h'!$B:$B,'[4]cell downs 18042026 17h'!$B:$B,"")</f>
        <v/>
      </c>
      <c r="BP2075" s="14" t="str">
        <f>_xlfn.XLOOKUP(B2075,'[5]Cells Huawei 19042026 15h'!$B:$B,'[5]Cells Huawei 19042026 15h'!$B:$B,"")</f>
        <v/>
      </c>
      <c r="BQ2075" s="9" t="str">
        <f>_xlfn.XLOOKUP(B2075,'[6]cells down 19042026 9H40'!$B:$B,'[6]cells down 19042026 9H40'!$B:$B,"")</f>
        <v/>
      </c>
      <c r="BR2075" s="9" t="s">
        <v>5537</v>
      </c>
      <c r="BS2075" s="9" t="s">
        <v>12</v>
      </c>
      <c r="BT2075" s="108"/>
    </row>
    <row r="2076" spans="1:72" s="9" customFormat="1" x14ac:dyDescent="0.35">
      <c r="A2076" s="1" t="s">
        <v>4452</v>
      </c>
      <c r="B2076" s="8" t="s">
        <v>4453</v>
      </c>
      <c r="C2076" s="3" t="str">
        <f>_xlfn.XLOOKUP(B2076,'[1]daily break down'!$D:$D,'[1]daily break down'!$E:$E,"")</f>
        <v>OUEST</v>
      </c>
      <c r="D2076" s="1" t="s">
        <v>357</v>
      </c>
      <c r="E2076" s="1" t="s">
        <v>122</v>
      </c>
      <c r="F2076" s="3" t="s">
        <v>102</v>
      </c>
      <c r="G2076" s="1" t="s">
        <v>4454</v>
      </c>
      <c r="H2076" s="32" t="str">
        <f>_xlfn.XLOOKUP(B2076,[2]CALCULATION!$B:$B,[2]CALCULATION!$H:$H,"")</f>
        <v>HUAWEI</v>
      </c>
      <c r="I2076" s="28">
        <v>0</v>
      </c>
      <c r="J2076" s="28">
        <v>0</v>
      </c>
      <c r="K2076" s="28">
        <v>0</v>
      </c>
      <c r="L2076" s="28">
        <v>0</v>
      </c>
      <c r="M2076" s="28">
        <v>0</v>
      </c>
      <c r="N2076" s="28">
        <v>0</v>
      </c>
      <c r="O2076" s="28">
        <v>0</v>
      </c>
      <c r="P2076" s="28">
        <v>0</v>
      </c>
      <c r="Q2076" s="28">
        <v>0</v>
      </c>
      <c r="R2076" s="28">
        <v>0</v>
      </c>
      <c r="S2076" s="93">
        <v>0</v>
      </c>
      <c r="T2076" s="93">
        <f>_xlfn.XLOOKUP(B2076,'[3]Nur des jours'!$B:$B,'[3]Nur des jours'!$U:$U,"")</f>
        <v>0</v>
      </c>
      <c r="U2076" s="93">
        <v>0</v>
      </c>
      <c r="V2076" s="93">
        <v>0</v>
      </c>
      <c r="W2076" s="93">
        <v>0</v>
      </c>
      <c r="X2076" s="93">
        <v>0</v>
      </c>
      <c r="Y2076" s="93">
        <v>0</v>
      </c>
      <c r="Z2076" s="93">
        <v>0</v>
      </c>
      <c r="AA2076" s="93">
        <v>0</v>
      </c>
      <c r="AB2076" s="93">
        <v>0</v>
      </c>
      <c r="AC2076" s="93"/>
      <c r="AD2076" s="93">
        <v>0</v>
      </c>
      <c r="AE2076" s="93">
        <v>0</v>
      </c>
      <c r="AF2076" s="93">
        <v>0</v>
      </c>
      <c r="AG2076" s="93"/>
      <c r="AH2076" s="93">
        <v>0</v>
      </c>
      <c r="AI2076" s="93">
        <v>0</v>
      </c>
      <c r="AJ2076" s="93">
        <v>0</v>
      </c>
      <c r="AK2076" s="93">
        <v>0</v>
      </c>
      <c r="AL2076" s="93">
        <v>0</v>
      </c>
      <c r="AM2076" s="49" t="s">
        <v>5559</v>
      </c>
      <c r="AN2076" s="49"/>
      <c r="AO2076" s="48" t="str" cm="1">
        <f t="array" ref="AO2076">IFERROR(_xlfn.IFS(
AQ2076="MPR ISSUE","PDH",
AQ2076="BSS Hardware Issue","BSS",
AQ2076="Sites strategiques, MLL, Pylone, etc.","ENVTECH",
AQ2076="AKTIVCO DEFAUT GE &amp; POWER Cabinet","AKTIVCO",
AQ2076="AKTIVCO Coupure ENEO &amp; Baisse de tension","AKTIVCO GRID ONLY",
AQ2076="Coupure ENEO &amp; Baisse de tension","IHS GRID ONLY",
AQ2076="Defaut GE &amp; POWER Cabinet","IHS",
AQ2076="Sharing","Partners",
AQ2076="Sites strategiques &amp; DataCenter","SST &amp; DC",
AQ2076="Exclu","Exclu",
AQ2076="SAT","SAT",
AQ2076="SPARE-ISSUE","SPARE-ISSUE",
AQ2076="Fiber CAmtel","TRANS_FO_CAMTEL",
AQ2076="Fiber AOF","Fiber AOF",
AQ2076="Projet OCM (HUAWEI)","TRAVAUX-HUAWEI",
AQ2076="Projet OCM (NOKIA)","TRAVAUX-NOKIA",
AQ2076="ACCESS-ISSUE","ACCESS-ISSUE",
AQ2076="Projet OCM (ZTE, NOKIA, autres projets)","TRAVAUX OCM",
AQ2076="No root CAuse","No root cause",
AQ2076="ODU HS","PDH",
AQ2076="IP &amp; VLAN","PDH",
AQ2076="Warehouse HUAWEI","SPARE-ISSUE",
AQ2076="SPARE-HS","SPARE-ISSUE",
AQ2076="Power Telco","BSS",AQ2076="no impacts","no impacts"
),"")</f>
        <v>No root cause</v>
      </c>
      <c r="AP2076" s="48" t="str" cm="1">
        <f t="array" ref="AP2076">IFERROR(_xlfn.IFS(
AQ2076="MPR ISSUE","TX ISSUE",
AQ2076="BSS Hardware Issue","RAN ISSUE",
AQ2076="Sites strategiques, MLL, Pylone, etc.","ENVTECH",
AQ2076="AKTIVCO DEFAUT GE &amp; POWER Cabinet","POWER ISSUE",
AQ2076="AKTIVCO Coupure ENEO &amp; Baisse de tension","POWER ISSUE",
AQ2076="Coupure ENEO &amp; Baisse de tension","POWER ISSUE",
AQ2076="Defaut GE &amp; POWER Cabinet","POWER ISSUE",
AQ2076="Sharing","POWER ISSUE",
AQ2076="Sites strategiques &amp; DataCenter","POWER ISSUE",
AQ2076="Exclu","Exclu",
AQ2076="SAT","TX ISSUE",
AQ2076="SPARE-ISSUE","SPARE-ISSUE",
AQ2076="Fiber CAmtel","TX ISSUE",
AQ2076="Fiber AOF","TX ISSUE",
AQ2076="Projet OCM (HUAWEI)","TRAVAUX-HUAWEI",
AQ2076="Projet OCM (NOKIA)","TRAVAUX -NOKIA",
AQ2076="ACCESS-ISSUE","ACCESS-ISSUE",
AQ2076="Projet OCM (ZTE, NOKIA, autres projets)","TRAVAUX OCM",
AQ2076="No root CAuse","No root cause",
AQ2076="ODU HS","TX ISSUE",
AQ2076="IP &amp; VLAN","TX ISSUE",
AQ2076="Warehouse HUAWEI","SPARE-ISSUE",
AQ2076="SPARE-HS","SPARE-ISSUE",
AQ2076="Power Telco","RAN ISSUE",AQ2076="no impacts","no impacts"
),"")</f>
        <v>No root cause</v>
      </c>
      <c r="AQ2076" s="67" t="s">
        <v>5344</v>
      </c>
      <c r="AR2076" s="48" t="str" cm="1">
        <f t="array" ref="AR2076">IFERROR(_xlfn.IFS(
AQ2076="MPR ISSUE","ACTIVE",
AQ2076="BSS Hardware Issue","ACTIVE",
AQ2076="Sites strategiques, MLL, Pylone, etc.","PASSIVE",
AQ2076="AKTIVCO DEFAUT GE &amp; POWER Cabinet","PASSIVE",
AQ2076="AKTIVCO Coupure ENEO &amp; Baisse de tension","PASSIVE",
AQ2076="Coupure ENEO &amp; Baisse de tension","PASSIVE",
AQ2076="Defaut GE &amp; POWER Cabinet","PASSIVE",
AQ2076="Sharing","PASSIVE",
AQ2076="Sites strategiques &amp; DataCenter","PASSIVE",
AQ2076="Exclu","Exclu",
AQ2076="SAT","ACTIVE",
AQ2076="SPARE-ISSUE","SPARE-ISSUE",
AQ2076="Fiber CAmtel","ACTIVE",
AQ2076="Fiber AOF","ACTIVE",
AQ2076="Projet OCM (HUAWEI)","PLANNED WORKS",
AQ2076="Projet OCM (NOKIA)","PLANNED WORKS",
AQ2076="ACCESS-ISSUE","ACCESS-ISSUE",
AQ2076="Projet OCM (ZTE, NOKIA, autres projets)","PLANNED WORKS",
AQ2076="No root CAuse","No root cause",
AQ2076="ODU HS","ACTIVE",
AQ2076="IP &amp; VLAN","ACTIVE",
AQ2076="Warehouse HUAWEI","SPARE-ISSUE",
AQ2076="SPARE-HS","SPARE-ISSUE",
AQ2076="Power Telco","ACTIVE", AQ2076="no impacts","no impacts"
),"")</f>
        <v>No root cause</v>
      </c>
      <c r="AS2076" s="92" t="s">
        <v>5537</v>
      </c>
      <c r="AT2076" s="98" t="s">
        <v>4453</v>
      </c>
      <c r="AV2076" s="17" t="s">
        <v>5537</v>
      </c>
      <c r="AW2076" s="7" t="s">
        <v>5537</v>
      </c>
      <c r="AX2076" s="6" t="s">
        <v>5537</v>
      </c>
      <c r="AY2076" s="7"/>
      <c r="AZ2076" s="3" t="s">
        <v>5537</v>
      </c>
      <c r="BA2076" s="18" t="s">
        <v>5537</v>
      </c>
      <c r="BB2076" s="18" t="s">
        <v>5537</v>
      </c>
      <c r="BC2076" s="18" t="s">
        <v>5537</v>
      </c>
      <c r="BD2076" s="18" t="s">
        <v>5537</v>
      </c>
      <c r="BE2076" s="18" t="s">
        <v>5537</v>
      </c>
      <c r="BF2076" s="18" t="s">
        <v>5537</v>
      </c>
      <c r="BG2076" s="18" t="s">
        <v>5537</v>
      </c>
      <c r="BH2076" s="18" t="s">
        <v>5537</v>
      </c>
      <c r="BI2076" s="18" t="s">
        <v>5537</v>
      </c>
      <c r="BJ2076" s="18" t="s">
        <v>5537</v>
      </c>
      <c r="BK2076" s="18" t="s">
        <v>5537</v>
      </c>
      <c r="BL2076" s="9" t="s">
        <v>5537</v>
      </c>
      <c r="BM2076" s="14" t="s">
        <v>5537</v>
      </c>
      <c r="BN2076" s="14" t="s">
        <v>5537</v>
      </c>
      <c r="BO2076" s="14" t="str">
        <f>_xlfn.XLOOKUP(B2076,'[4]cell downs 18042026 17h'!$B:$B,'[4]cell downs 18042026 17h'!$B:$B,"")</f>
        <v/>
      </c>
      <c r="BP2076" s="14" t="str">
        <f>_xlfn.XLOOKUP(B2076,'[5]Cells Huawei 19042026 15h'!$B:$B,'[5]Cells Huawei 19042026 15h'!$B:$B,"")</f>
        <v/>
      </c>
      <c r="BQ2076" s="9" t="str">
        <f>_xlfn.XLOOKUP(B2076,'[6]cells down 19042026 9H40'!$B:$B,'[6]cells down 19042026 9H40'!$B:$B,"")</f>
        <v/>
      </c>
      <c r="BR2076" s="9" t="s">
        <v>5537</v>
      </c>
      <c r="BS2076" s="9" t="s">
        <v>5537</v>
      </c>
      <c r="BT2076" s="108"/>
    </row>
    <row r="2077" spans="1:72" s="9" customFormat="1" x14ac:dyDescent="0.35">
      <c r="A2077" s="1" t="s">
        <v>4455</v>
      </c>
      <c r="B2077" s="8" t="s">
        <v>4456</v>
      </c>
      <c r="C2077" s="3" t="str">
        <f>_xlfn.XLOOKUP(B2077,'[1]daily break down'!$D:$D,'[1]daily break down'!$E:$E,"")</f>
        <v>CENTRE</v>
      </c>
      <c r="D2077" s="1" t="s">
        <v>11</v>
      </c>
      <c r="E2077" s="1" t="s">
        <v>12</v>
      </c>
      <c r="F2077" s="3" t="s">
        <v>69</v>
      </c>
      <c r="G2077" s="1" t="s">
        <v>4457</v>
      </c>
      <c r="H2077" s="34" t="str">
        <f>_xlfn.XLOOKUP(B2077,[2]CALCULATION!$B:$B,[2]CALCULATION!$H:$H,"")</f>
        <v>ZTE</v>
      </c>
      <c r="I2077" s="28">
        <v>0</v>
      </c>
      <c r="J2077" s="28">
        <v>0</v>
      </c>
      <c r="K2077" s="28">
        <v>0</v>
      </c>
      <c r="L2077" s="28">
        <v>0</v>
      </c>
      <c r="M2077" s="28">
        <v>0</v>
      </c>
      <c r="N2077" s="28">
        <v>0</v>
      </c>
      <c r="O2077" s="28">
        <v>0</v>
      </c>
      <c r="P2077" s="28">
        <v>0</v>
      </c>
      <c r="Q2077" s="28">
        <v>0</v>
      </c>
      <c r="R2077" s="28">
        <v>0</v>
      </c>
      <c r="S2077" s="93">
        <v>0</v>
      </c>
      <c r="T2077" s="93">
        <f>_xlfn.XLOOKUP(B2077,'[3]Nur des jours'!$B:$B,'[3]Nur des jours'!$U:$U,"")</f>
        <v>0</v>
      </c>
      <c r="U2077" s="93">
        <v>0</v>
      </c>
      <c r="V2077" s="93">
        <v>0</v>
      </c>
      <c r="W2077" s="93">
        <v>0</v>
      </c>
      <c r="X2077" s="93">
        <v>0</v>
      </c>
      <c r="Y2077" s="93">
        <v>0</v>
      </c>
      <c r="Z2077" s="93">
        <v>0</v>
      </c>
      <c r="AA2077" s="93">
        <v>0</v>
      </c>
      <c r="AB2077" s="93">
        <v>0</v>
      </c>
      <c r="AC2077" s="93"/>
      <c r="AD2077" s="93">
        <v>0</v>
      </c>
      <c r="AE2077" s="93">
        <v>0</v>
      </c>
      <c r="AF2077" s="93">
        <v>0</v>
      </c>
      <c r="AG2077" s="93"/>
      <c r="AH2077" s="93">
        <v>0</v>
      </c>
      <c r="AI2077" s="93">
        <v>0</v>
      </c>
      <c r="AJ2077" s="93">
        <v>0</v>
      </c>
      <c r="AK2077" s="93">
        <v>0</v>
      </c>
      <c r="AL2077" s="93">
        <v>0</v>
      </c>
      <c r="AM2077" s="49" t="s">
        <v>5559</v>
      </c>
      <c r="AN2077" s="49"/>
      <c r="AO2077" s="48" t="str" cm="1">
        <f t="array" ref="AO2077">IFERROR(_xlfn.IFS(
AQ2077="MPR ISSUE","PDH",
AQ2077="BSS Hardware Issue","BSS",
AQ2077="Sites strategiques, MLL, Pylone, etc.","ENVTECH",
AQ2077="AKTIVCO DEFAUT GE &amp; POWER Cabinet","AKTIVCO",
AQ2077="AKTIVCO Coupure ENEO &amp; Baisse de tension","AKTIVCO GRID ONLY",
AQ2077="Coupure ENEO &amp; Baisse de tension","IHS GRID ONLY",
AQ2077="Defaut GE &amp; POWER Cabinet","IHS",
AQ2077="Sharing","Partners",
AQ2077="Sites strategiques &amp; DataCenter","SST &amp; DC",
AQ2077="Exclu","Exclu",
AQ2077="SAT","SAT",
AQ2077="SPARE-ISSUE","SPARE-ISSUE",
AQ2077="Fiber CAmtel","TRANS_FO_CAMTEL",
AQ2077="Fiber AOF","Fiber AOF",
AQ2077="Projet OCM (HUAWEI)","TRAVAUX-HUAWEI",
AQ2077="Projet OCM (NOKIA)","TRAVAUX-NOKIA",
AQ2077="ACCESS-ISSUE","ACCESS-ISSUE",
AQ2077="Projet OCM (ZTE, NOKIA, autres projets)","TRAVAUX OCM",
AQ2077="No root CAuse","No root cause",
AQ2077="ODU HS","PDH",
AQ2077="IP &amp; VLAN","PDH",
AQ2077="Warehouse HUAWEI","SPARE-ISSUE",
AQ2077="SPARE-HS","SPARE-ISSUE",
AQ2077="Power Telco","BSS",AQ2077="no impacts","no impacts"
),"")</f>
        <v>No root cause</v>
      </c>
      <c r="AP2077" s="48" t="str" cm="1">
        <f t="array" ref="AP2077">IFERROR(_xlfn.IFS(
AQ2077="MPR ISSUE","TX ISSUE",
AQ2077="BSS Hardware Issue","RAN ISSUE",
AQ2077="Sites strategiques, MLL, Pylone, etc.","ENVTECH",
AQ2077="AKTIVCO DEFAUT GE &amp; POWER Cabinet","POWER ISSUE",
AQ2077="AKTIVCO Coupure ENEO &amp; Baisse de tension","POWER ISSUE",
AQ2077="Coupure ENEO &amp; Baisse de tension","POWER ISSUE",
AQ2077="Defaut GE &amp; POWER Cabinet","POWER ISSUE",
AQ2077="Sharing","POWER ISSUE",
AQ2077="Sites strategiques &amp; DataCenter","POWER ISSUE",
AQ2077="Exclu","Exclu",
AQ2077="SAT","TX ISSUE",
AQ2077="SPARE-ISSUE","SPARE-ISSUE",
AQ2077="Fiber CAmtel","TX ISSUE",
AQ2077="Fiber AOF","TX ISSUE",
AQ2077="Projet OCM (HUAWEI)","TRAVAUX-HUAWEI",
AQ2077="Projet OCM (NOKIA)","TRAVAUX -NOKIA",
AQ2077="ACCESS-ISSUE","ACCESS-ISSUE",
AQ2077="Projet OCM (ZTE, NOKIA, autres projets)","TRAVAUX OCM",
AQ2077="No root CAuse","No root cause",
AQ2077="ODU HS","TX ISSUE",
AQ2077="IP &amp; VLAN","TX ISSUE",
AQ2077="Warehouse HUAWEI","SPARE-ISSUE",
AQ2077="SPARE-HS","SPARE-ISSUE",
AQ2077="Power Telco","RAN ISSUE",AQ2077="no impacts","no impacts"
),"")</f>
        <v>No root cause</v>
      </c>
      <c r="AQ2077" s="127" t="s">
        <v>5344</v>
      </c>
      <c r="AR2077" s="48" t="str" cm="1">
        <f t="array" ref="AR2077">IFERROR(_xlfn.IFS(
AQ2077="MPR ISSUE","ACTIVE",
AQ2077="BSS Hardware Issue","ACTIVE",
AQ2077="Sites strategiques, MLL, Pylone, etc.","PASSIVE",
AQ2077="AKTIVCO DEFAUT GE &amp; POWER Cabinet","PASSIVE",
AQ2077="AKTIVCO Coupure ENEO &amp; Baisse de tension","PASSIVE",
AQ2077="Coupure ENEO &amp; Baisse de tension","PASSIVE",
AQ2077="Defaut GE &amp; POWER Cabinet","PASSIVE",
AQ2077="Sharing","PASSIVE",
AQ2077="Sites strategiques &amp; DataCenter","PASSIVE",
AQ2077="Exclu","Exclu",
AQ2077="SAT","ACTIVE",
AQ2077="SPARE-ISSUE","SPARE-ISSUE",
AQ2077="Fiber CAmtel","ACTIVE",
AQ2077="Fiber AOF","ACTIVE",
AQ2077="Projet OCM (HUAWEI)","PLANNED WORKS",
AQ2077="Projet OCM (NOKIA)","PLANNED WORKS",
AQ2077="ACCESS-ISSUE","ACCESS-ISSUE",
AQ2077="Projet OCM (ZTE, NOKIA, autres projets)","PLANNED WORKS",
AQ2077="No root CAuse","No root cause",
AQ2077="ODU HS","ACTIVE",
AQ2077="IP &amp; VLAN","ACTIVE",
AQ2077="Warehouse HUAWEI","SPARE-ISSUE",
AQ2077="SPARE-HS","SPARE-ISSUE",
AQ2077="Power Telco","ACTIVE", AQ2077="no impacts","no impacts"
),"")</f>
        <v>No root cause</v>
      </c>
      <c r="AS2077" s="92" t="s">
        <v>5537</v>
      </c>
      <c r="AT2077" s="98" t="s">
        <v>4456</v>
      </c>
      <c r="AV2077" s="17" t="s">
        <v>5537</v>
      </c>
      <c r="AW2077" s="7" t="s">
        <v>5537</v>
      </c>
      <c r="AX2077" s="6" t="s">
        <v>5537</v>
      </c>
      <c r="AY2077" s="7"/>
      <c r="AZ2077" s="3" t="s">
        <v>5537</v>
      </c>
      <c r="BA2077" s="18" t="s">
        <v>5537</v>
      </c>
      <c r="BB2077" s="18" t="s">
        <v>5537</v>
      </c>
      <c r="BC2077" s="18" t="s">
        <v>5537</v>
      </c>
      <c r="BD2077" s="18" t="s">
        <v>5537</v>
      </c>
      <c r="BE2077" s="18" t="s">
        <v>5537</v>
      </c>
      <c r="BF2077" s="18" t="s">
        <v>5537</v>
      </c>
      <c r="BG2077" s="18" t="s">
        <v>5537</v>
      </c>
      <c r="BH2077" s="18" t="s">
        <v>5537</v>
      </c>
      <c r="BI2077" s="18" t="s">
        <v>5537</v>
      </c>
      <c r="BJ2077" s="18" t="s">
        <v>5537</v>
      </c>
      <c r="BK2077" s="18" t="s">
        <v>5537</v>
      </c>
      <c r="BL2077" s="9" t="s">
        <v>5537</v>
      </c>
      <c r="BM2077" s="14" t="s">
        <v>5537</v>
      </c>
      <c r="BN2077" s="14" t="s">
        <v>5537</v>
      </c>
      <c r="BO2077" s="14" t="str">
        <f>_xlfn.XLOOKUP(B2077,'[4]cell downs 18042026 17h'!$B:$B,'[4]cell downs 18042026 17h'!$B:$B,"")</f>
        <v/>
      </c>
      <c r="BP2077" s="14" t="str">
        <f>_xlfn.XLOOKUP(B2077,'[5]Cells Huawei 19042026 15h'!$B:$B,'[5]Cells Huawei 19042026 15h'!$B:$B,"")</f>
        <v/>
      </c>
      <c r="BQ2077" s="9" t="str">
        <f>_xlfn.XLOOKUP(B2077,'[6]cells down 19042026 9H40'!$B:$B,'[6]cells down 19042026 9H40'!$B:$B,"")</f>
        <v/>
      </c>
      <c r="BR2077" s="9" t="s">
        <v>4456</v>
      </c>
      <c r="BS2077" s="9" t="s">
        <v>5537</v>
      </c>
      <c r="BT2077" s="108"/>
    </row>
    <row r="2078" spans="1:72" s="9" customFormat="1" x14ac:dyDescent="0.35">
      <c r="A2078" s="1" t="s">
        <v>4459</v>
      </c>
      <c r="B2078" s="8" t="s">
        <v>4460</v>
      </c>
      <c r="C2078" s="3" t="str">
        <f>_xlfn.XLOOKUP(B2078,'[1]daily break down'!$D:$D,'[1]daily break down'!$E:$E,"")</f>
        <v>LITTORAL</v>
      </c>
      <c r="D2078" s="1" t="s">
        <v>11</v>
      </c>
      <c r="E2078" s="1" t="s">
        <v>12</v>
      </c>
      <c r="F2078" s="3" t="s">
        <v>31</v>
      </c>
      <c r="G2078" s="1" t="s">
        <v>4461</v>
      </c>
      <c r="H2078" s="34" t="str">
        <f>_xlfn.XLOOKUP(B2078,[2]CALCULATION!$B:$B,[2]CALCULATION!$H:$H,"")</f>
        <v>ZTE</v>
      </c>
      <c r="I2078" s="28">
        <v>0</v>
      </c>
      <c r="J2078" s="28">
        <v>0</v>
      </c>
      <c r="K2078" s="28">
        <v>0</v>
      </c>
      <c r="L2078" s="28">
        <v>0</v>
      </c>
      <c r="M2078" s="28">
        <v>0</v>
      </c>
      <c r="N2078" s="28">
        <v>0</v>
      </c>
      <c r="O2078" s="28">
        <v>0</v>
      </c>
      <c r="P2078" s="28">
        <v>0</v>
      </c>
      <c r="Q2078" s="28">
        <v>0</v>
      </c>
      <c r="R2078" s="28">
        <v>0</v>
      </c>
      <c r="S2078" s="93">
        <v>0</v>
      </c>
      <c r="T2078" s="93">
        <f>_xlfn.XLOOKUP(B2078,'[3]Nur des jours'!$B:$B,'[3]Nur des jours'!$U:$U,"")</f>
        <v>0</v>
      </c>
      <c r="U2078" s="93">
        <v>0</v>
      </c>
      <c r="V2078" s="93">
        <v>0</v>
      </c>
      <c r="W2078" s="93">
        <v>0</v>
      </c>
      <c r="X2078" s="93">
        <v>0</v>
      </c>
      <c r="Y2078" s="93">
        <v>0</v>
      </c>
      <c r="Z2078" s="93">
        <v>0</v>
      </c>
      <c r="AA2078" s="93">
        <v>0</v>
      </c>
      <c r="AB2078" s="93">
        <v>0</v>
      </c>
      <c r="AC2078" s="93"/>
      <c r="AD2078" s="93">
        <v>0</v>
      </c>
      <c r="AE2078" s="93">
        <v>0</v>
      </c>
      <c r="AF2078" s="93">
        <v>0</v>
      </c>
      <c r="AG2078" s="93"/>
      <c r="AH2078" s="93">
        <v>0</v>
      </c>
      <c r="AI2078" s="93">
        <v>0</v>
      </c>
      <c r="AJ2078" s="93">
        <v>0</v>
      </c>
      <c r="AK2078" s="93">
        <v>0</v>
      </c>
      <c r="AL2078" s="93">
        <v>0</v>
      </c>
      <c r="AM2078" s="49" t="s">
        <v>5559</v>
      </c>
      <c r="AN2078" s="49"/>
      <c r="AO2078" s="48" t="str" cm="1">
        <f t="array" ref="AO2078">IFERROR(_xlfn.IFS(
AQ2078="MPR ISSUE","PDH",
AQ2078="BSS Hardware Issue","BSS",
AQ2078="Sites strategiques, MLL, Pylone, etc.","ENVTECH",
AQ2078="AKTIVCO DEFAUT GE &amp; POWER Cabinet","AKTIVCO",
AQ2078="AKTIVCO Coupure ENEO &amp; Baisse de tension","AKTIVCO GRID ONLY",
AQ2078="Coupure ENEO &amp; Baisse de tension","IHS GRID ONLY",
AQ2078="Defaut GE &amp; POWER Cabinet","IHS",
AQ2078="Sharing","Partners",
AQ2078="Sites strategiques &amp; DataCenter","SST &amp; DC",
AQ2078="Exclu","Exclu",
AQ2078="SAT","SAT",
AQ2078="SPARE-ISSUE","SPARE-ISSUE",
AQ2078="Fiber CAmtel","TRANS_FO_CAMTEL",
AQ2078="Fiber AOF","Fiber AOF",
AQ2078="Projet OCM (HUAWEI)","TRAVAUX-HUAWEI",
AQ2078="Projet OCM (NOKIA)","TRAVAUX-NOKIA",
AQ2078="ACCESS-ISSUE","ACCESS-ISSUE",
AQ2078="Projet OCM (ZTE, NOKIA, autres projets)","TRAVAUX OCM",
AQ2078="No root CAuse","No root cause",
AQ2078="ODU HS","PDH",
AQ2078="IP &amp; VLAN","PDH",
AQ2078="Warehouse HUAWEI","SPARE-ISSUE",
AQ2078="SPARE-HS","SPARE-ISSUE",
AQ2078="Power Telco","BSS",AQ2078="no impacts","no impacts"
),"")</f>
        <v>No root cause</v>
      </c>
      <c r="AP2078" s="48" t="str" cm="1">
        <f t="array" ref="AP2078">IFERROR(_xlfn.IFS(
AQ2078="MPR ISSUE","TX ISSUE",
AQ2078="BSS Hardware Issue","RAN ISSUE",
AQ2078="Sites strategiques, MLL, Pylone, etc.","ENVTECH",
AQ2078="AKTIVCO DEFAUT GE &amp; POWER Cabinet","POWER ISSUE",
AQ2078="AKTIVCO Coupure ENEO &amp; Baisse de tension","POWER ISSUE",
AQ2078="Coupure ENEO &amp; Baisse de tension","POWER ISSUE",
AQ2078="Defaut GE &amp; POWER Cabinet","POWER ISSUE",
AQ2078="Sharing","POWER ISSUE",
AQ2078="Sites strategiques &amp; DataCenter","POWER ISSUE",
AQ2078="Exclu","Exclu",
AQ2078="SAT","TX ISSUE",
AQ2078="SPARE-ISSUE","SPARE-ISSUE",
AQ2078="Fiber CAmtel","TX ISSUE",
AQ2078="Fiber AOF","TX ISSUE",
AQ2078="Projet OCM (HUAWEI)","TRAVAUX-HUAWEI",
AQ2078="Projet OCM (NOKIA)","TRAVAUX -NOKIA",
AQ2078="ACCESS-ISSUE","ACCESS-ISSUE",
AQ2078="Projet OCM (ZTE, NOKIA, autres projets)","TRAVAUX OCM",
AQ2078="No root CAuse","No root cause",
AQ2078="ODU HS","TX ISSUE",
AQ2078="IP &amp; VLAN","TX ISSUE",
AQ2078="Warehouse HUAWEI","SPARE-ISSUE",
AQ2078="SPARE-HS","SPARE-ISSUE",
AQ2078="Power Telco","RAN ISSUE",AQ2078="no impacts","no impacts"
),"")</f>
        <v>No root cause</v>
      </c>
      <c r="AQ2078" s="127" t="s">
        <v>5344</v>
      </c>
      <c r="AR2078" s="48" t="str" cm="1">
        <f t="array" ref="AR2078">IFERROR(_xlfn.IFS(
AQ2078="MPR ISSUE","ACTIVE",
AQ2078="BSS Hardware Issue","ACTIVE",
AQ2078="Sites strategiques, MLL, Pylone, etc.","PASSIVE",
AQ2078="AKTIVCO DEFAUT GE &amp; POWER Cabinet","PASSIVE",
AQ2078="AKTIVCO Coupure ENEO &amp; Baisse de tension","PASSIVE",
AQ2078="Coupure ENEO &amp; Baisse de tension","PASSIVE",
AQ2078="Defaut GE &amp; POWER Cabinet","PASSIVE",
AQ2078="Sharing","PASSIVE",
AQ2078="Sites strategiques &amp; DataCenter","PASSIVE",
AQ2078="Exclu","Exclu",
AQ2078="SAT","ACTIVE",
AQ2078="SPARE-ISSUE","SPARE-ISSUE",
AQ2078="Fiber CAmtel","ACTIVE",
AQ2078="Fiber AOF","ACTIVE",
AQ2078="Projet OCM (HUAWEI)","PLANNED WORKS",
AQ2078="Projet OCM (NOKIA)","PLANNED WORKS",
AQ2078="ACCESS-ISSUE","ACCESS-ISSUE",
AQ2078="Projet OCM (ZTE, NOKIA, autres projets)","PLANNED WORKS",
AQ2078="No root CAuse","No root cause",
AQ2078="ODU HS","ACTIVE",
AQ2078="IP &amp; VLAN","ACTIVE",
AQ2078="Warehouse HUAWEI","SPARE-ISSUE",
AQ2078="SPARE-HS","SPARE-ISSUE",
AQ2078="Power Telco","ACTIVE", AQ2078="no impacts","no impacts"
),"")</f>
        <v>No root cause</v>
      </c>
      <c r="AS2078" s="92" t="s">
        <v>5537</v>
      </c>
      <c r="AT2078" s="98" t="s">
        <v>4460</v>
      </c>
      <c r="AV2078" s="17" t="s">
        <v>5537</v>
      </c>
      <c r="AW2078" s="7" t="s">
        <v>5537</v>
      </c>
      <c r="AX2078" s="6" t="s">
        <v>5537</v>
      </c>
      <c r="AY2078" s="7"/>
      <c r="AZ2078" s="3" t="s">
        <v>5537</v>
      </c>
      <c r="BA2078" s="18" t="s">
        <v>5537</v>
      </c>
      <c r="BB2078" s="18" t="s">
        <v>5537</v>
      </c>
      <c r="BC2078" s="18" t="s">
        <v>5537</v>
      </c>
      <c r="BD2078" s="18" t="s">
        <v>5537</v>
      </c>
      <c r="BE2078" s="18" t="s">
        <v>5537</v>
      </c>
      <c r="BF2078" s="18" t="s">
        <v>5537</v>
      </c>
      <c r="BG2078" s="18" t="s">
        <v>5537</v>
      </c>
      <c r="BH2078" s="18" t="s">
        <v>5537</v>
      </c>
      <c r="BI2078" s="18" t="s">
        <v>5537</v>
      </c>
      <c r="BJ2078" s="18" t="s">
        <v>5537</v>
      </c>
      <c r="BK2078" s="18" t="s">
        <v>5537</v>
      </c>
      <c r="BL2078" s="9" t="s">
        <v>5537</v>
      </c>
      <c r="BM2078" s="14" t="s">
        <v>5537</v>
      </c>
      <c r="BN2078" s="14" t="s">
        <v>5537</v>
      </c>
      <c r="BO2078" s="14" t="str">
        <f>_xlfn.XLOOKUP(B2078,'[4]cell downs 18042026 17h'!$B:$B,'[4]cell downs 18042026 17h'!$B:$B,"")</f>
        <v/>
      </c>
      <c r="BP2078" s="14" t="str">
        <f>_xlfn.XLOOKUP(B2078,'[5]Cells Huawei 19042026 15h'!$B:$B,'[5]Cells Huawei 19042026 15h'!$B:$B,"")</f>
        <v/>
      </c>
      <c r="BQ2078" s="9" t="str">
        <f>_xlfn.XLOOKUP(B2078,'[6]cells down 19042026 9H40'!$B:$B,'[6]cells down 19042026 9H40'!$B:$B,"")</f>
        <v/>
      </c>
      <c r="BR2078" s="9" t="s">
        <v>4460</v>
      </c>
      <c r="BS2078" s="9" t="s">
        <v>12</v>
      </c>
      <c r="BT2078" s="108"/>
    </row>
    <row r="2079" spans="1:72" s="9" customFormat="1" x14ac:dyDescent="0.35">
      <c r="A2079" s="1" t="s">
        <v>4295</v>
      </c>
      <c r="B2079" s="87" t="s">
        <v>4473</v>
      </c>
      <c r="C2079" s="3" t="str">
        <f>_xlfn.XLOOKUP(B2079,'[1]daily break down'!$D:$D,'[1]daily break down'!$E:$E,"")</f>
        <v>CENTRE</v>
      </c>
      <c r="D2079" s="1" t="s">
        <v>11</v>
      </c>
      <c r="E2079" s="1" t="s">
        <v>12</v>
      </c>
      <c r="F2079" s="3" t="s">
        <v>37</v>
      </c>
      <c r="G2079" s="1" t="s">
        <v>4295</v>
      </c>
      <c r="H2079" s="34" t="str">
        <f>_xlfn.XLOOKUP(B2079,[2]CALCULATION!$B:$B,[2]CALCULATION!$H:$H,"")</f>
        <v>ZTE</v>
      </c>
      <c r="I2079" s="28">
        <v>0</v>
      </c>
      <c r="J2079" s="28">
        <v>0</v>
      </c>
      <c r="K2079" s="28">
        <v>0</v>
      </c>
      <c r="L2079" s="28">
        <v>0</v>
      </c>
      <c r="M2079" s="28">
        <v>0</v>
      </c>
      <c r="N2079" s="28">
        <v>0</v>
      </c>
      <c r="O2079" s="28">
        <v>0</v>
      </c>
      <c r="P2079" s="28">
        <v>0</v>
      </c>
      <c r="Q2079" s="28">
        <v>0</v>
      </c>
      <c r="R2079" s="28">
        <v>0</v>
      </c>
      <c r="S2079" s="93">
        <v>0</v>
      </c>
      <c r="T2079" s="93">
        <f>_xlfn.XLOOKUP(B2079,'[3]Nur des jours'!$B:$B,'[3]Nur des jours'!$U:$U,"")</f>
        <v>0</v>
      </c>
      <c r="U2079" s="93">
        <v>0</v>
      </c>
      <c r="V2079" s="93">
        <v>0</v>
      </c>
      <c r="W2079" s="93">
        <v>0</v>
      </c>
      <c r="X2079" s="93">
        <v>0</v>
      </c>
      <c r="Y2079" s="93">
        <v>0</v>
      </c>
      <c r="Z2079" s="93">
        <v>0</v>
      </c>
      <c r="AA2079" s="93">
        <v>0</v>
      </c>
      <c r="AB2079" s="93">
        <v>0</v>
      </c>
      <c r="AC2079" s="93"/>
      <c r="AD2079" s="93">
        <v>0</v>
      </c>
      <c r="AE2079" s="93">
        <v>0</v>
      </c>
      <c r="AF2079" s="93">
        <v>0</v>
      </c>
      <c r="AG2079" s="93"/>
      <c r="AH2079" s="93">
        <v>0</v>
      </c>
      <c r="AI2079" s="93">
        <v>0</v>
      </c>
      <c r="AJ2079" s="93">
        <v>0</v>
      </c>
      <c r="AK2079" s="93">
        <v>0</v>
      </c>
      <c r="AL2079" s="93">
        <v>0</v>
      </c>
      <c r="AM2079" s="49" t="s">
        <v>5559</v>
      </c>
      <c r="AN2079" s="49"/>
      <c r="AO2079" s="48" t="str" cm="1">
        <f t="array" ref="AO2079">IFERROR(_xlfn.IFS(
AQ2079="MPR ISSUE","PDH",
AQ2079="BSS Hardware Issue","BSS",
AQ2079="Sites strategiques, MLL, Pylone, etc.","ENVTECH",
AQ2079="AKTIVCO DEFAUT GE &amp; POWER Cabinet","AKTIVCO",
AQ2079="AKTIVCO Coupure ENEO &amp; Baisse de tension","AKTIVCO GRID ONLY",
AQ2079="Coupure ENEO &amp; Baisse de tension","IHS GRID ONLY",
AQ2079="Defaut GE &amp; POWER Cabinet","IHS",
AQ2079="Sharing","Partners",
AQ2079="Sites strategiques &amp; DataCenter","SST &amp; DC",
AQ2079="Exclu","Exclu",
AQ2079="SAT","SAT",
AQ2079="SPARE-ISSUE","SPARE-ISSUE",
AQ2079="Fiber CAmtel","TRANS_FO_CAMTEL",
AQ2079="Fiber AOF","Fiber AOF",
AQ2079="Projet OCM (HUAWEI)","TRAVAUX-HUAWEI",
AQ2079="Projet OCM (NOKIA)","TRAVAUX-NOKIA",
AQ2079="ACCESS-ISSUE","ACCESS-ISSUE",
AQ2079="Projet OCM (ZTE, NOKIA, autres projets)","TRAVAUX OCM",
AQ2079="No root CAuse","No root cause",
AQ2079="ODU HS","PDH",
AQ2079="IP &amp; VLAN","PDH",
AQ2079="Warehouse HUAWEI","SPARE-ISSUE",
AQ2079="SPARE-HS","SPARE-ISSUE",
AQ2079="Power Telco","BSS",AQ2079="no impacts","no impacts"
),"")</f>
        <v>No root cause</v>
      </c>
      <c r="AP2079" s="48" t="str" cm="1">
        <f t="array" ref="AP2079">IFERROR(_xlfn.IFS(
AQ2079="MPR ISSUE","TX ISSUE",
AQ2079="BSS Hardware Issue","RAN ISSUE",
AQ2079="Sites strategiques, MLL, Pylone, etc.","ENVTECH",
AQ2079="AKTIVCO DEFAUT GE &amp; POWER Cabinet","POWER ISSUE",
AQ2079="AKTIVCO Coupure ENEO &amp; Baisse de tension","POWER ISSUE",
AQ2079="Coupure ENEO &amp; Baisse de tension","POWER ISSUE",
AQ2079="Defaut GE &amp; POWER Cabinet","POWER ISSUE",
AQ2079="Sharing","POWER ISSUE",
AQ2079="Sites strategiques &amp; DataCenter","POWER ISSUE",
AQ2079="Exclu","Exclu",
AQ2079="SAT","TX ISSUE",
AQ2079="SPARE-ISSUE","SPARE-ISSUE",
AQ2079="Fiber CAmtel","TX ISSUE",
AQ2079="Fiber AOF","TX ISSUE",
AQ2079="Projet OCM (HUAWEI)","TRAVAUX-HUAWEI",
AQ2079="Projet OCM (NOKIA)","TRAVAUX -NOKIA",
AQ2079="ACCESS-ISSUE","ACCESS-ISSUE",
AQ2079="Projet OCM (ZTE, NOKIA, autres projets)","TRAVAUX OCM",
AQ2079="No root CAuse","No root cause",
AQ2079="ODU HS","TX ISSUE",
AQ2079="IP &amp; VLAN","TX ISSUE",
AQ2079="Warehouse HUAWEI","SPARE-ISSUE",
AQ2079="SPARE-HS","SPARE-ISSUE",
AQ2079="Power Telco","RAN ISSUE",AQ2079="no impacts","no impacts"
),"")</f>
        <v>No root cause</v>
      </c>
      <c r="AQ2079" s="127" t="s">
        <v>5344</v>
      </c>
      <c r="AR2079" s="48" t="str" cm="1">
        <f t="array" ref="AR2079">IFERROR(_xlfn.IFS(
AQ2079="MPR ISSUE","ACTIVE",
AQ2079="BSS Hardware Issue","ACTIVE",
AQ2079="Sites strategiques, MLL, Pylone, etc.","PASSIVE",
AQ2079="AKTIVCO DEFAUT GE &amp; POWER Cabinet","PASSIVE",
AQ2079="AKTIVCO Coupure ENEO &amp; Baisse de tension","PASSIVE",
AQ2079="Coupure ENEO &amp; Baisse de tension","PASSIVE",
AQ2079="Defaut GE &amp; POWER Cabinet","PASSIVE",
AQ2079="Sharing","PASSIVE",
AQ2079="Sites strategiques &amp; DataCenter","PASSIVE",
AQ2079="Exclu","Exclu",
AQ2079="SAT","ACTIVE",
AQ2079="SPARE-ISSUE","SPARE-ISSUE",
AQ2079="Fiber CAmtel","ACTIVE",
AQ2079="Fiber AOF","ACTIVE",
AQ2079="Projet OCM (HUAWEI)","PLANNED WORKS",
AQ2079="Projet OCM (NOKIA)","PLANNED WORKS",
AQ2079="ACCESS-ISSUE","ACCESS-ISSUE",
AQ2079="Projet OCM (ZTE, NOKIA, autres projets)","PLANNED WORKS",
AQ2079="No root CAuse","No root cause",
AQ2079="ODU HS","ACTIVE",
AQ2079="IP &amp; VLAN","ACTIVE",
AQ2079="Warehouse HUAWEI","SPARE-ISSUE",
AQ2079="SPARE-HS","SPARE-ISSUE",
AQ2079="Power Telco","ACTIVE", AQ2079="no impacts","no impacts"
),"")</f>
        <v>No root cause</v>
      </c>
      <c r="AS2079" s="92" t="s">
        <v>5537</v>
      </c>
      <c r="AT2079" s="98" t="s">
        <v>4473</v>
      </c>
      <c r="AU2079" s="96"/>
      <c r="AV2079" s="17" t="s">
        <v>5537</v>
      </c>
      <c r="AW2079" s="7" t="s">
        <v>5537</v>
      </c>
      <c r="AX2079" s="6" t="s">
        <v>5537</v>
      </c>
      <c r="AY2079" s="7"/>
      <c r="AZ2079" s="3" t="s">
        <v>5537</v>
      </c>
      <c r="BA2079" s="18" t="s">
        <v>5537</v>
      </c>
      <c r="BB2079" s="18" t="s">
        <v>5537</v>
      </c>
      <c r="BC2079" s="18" t="s">
        <v>5537</v>
      </c>
      <c r="BD2079" s="18" t="s">
        <v>5537</v>
      </c>
      <c r="BE2079" s="18" t="s">
        <v>5537</v>
      </c>
      <c r="BF2079" s="18" t="s">
        <v>5537</v>
      </c>
      <c r="BG2079" s="18" t="s">
        <v>5537</v>
      </c>
      <c r="BH2079" s="18" t="s">
        <v>5537</v>
      </c>
      <c r="BI2079" s="18" t="s">
        <v>5537</v>
      </c>
      <c r="BJ2079" s="18" t="s">
        <v>5537</v>
      </c>
      <c r="BK2079" s="18" t="s">
        <v>5537</v>
      </c>
      <c r="BL2079" s="9" t="s">
        <v>5537</v>
      </c>
      <c r="BM2079" s="14" t="s">
        <v>5537</v>
      </c>
      <c r="BN2079" s="14" t="s">
        <v>5537</v>
      </c>
      <c r="BO2079" s="14" t="str">
        <f>_xlfn.XLOOKUP(B2079,'[4]cell downs 18042026 17h'!$B:$B,'[4]cell downs 18042026 17h'!$B:$B,"")</f>
        <v/>
      </c>
      <c r="BP2079" s="14" t="str">
        <f>_xlfn.XLOOKUP(B2079,'[5]Cells Huawei 19042026 15h'!$B:$B,'[5]Cells Huawei 19042026 15h'!$B:$B,"")</f>
        <v/>
      </c>
      <c r="BQ2079" s="9" t="str">
        <f>_xlfn.XLOOKUP(B2079,'[6]cells down 19042026 9H40'!$B:$B,'[6]cells down 19042026 9H40'!$B:$B,"")</f>
        <v/>
      </c>
      <c r="BR2079" s="9" t="s">
        <v>4473</v>
      </c>
      <c r="BS2079" s="9" t="s">
        <v>5537</v>
      </c>
      <c r="BT2079" s="108"/>
    </row>
    <row r="2080" spans="1:72" s="9" customFormat="1" x14ac:dyDescent="0.35">
      <c r="A2080" s="1" t="s">
        <v>4477</v>
      </c>
      <c r="B2080" s="8" t="s">
        <v>4478</v>
      </c>
      <c r="C2080" s="3" t="str">
        <f>_xlfn.XLOOKUP(B2080,'[1]daily break down'!$D:$D,'[1]daily break down'!$E:$E,"")</f>
        <v>CENTRE</v>
      </c>
      <c r="D2080" s="1" t="s">
        <v>11</v>
      </c>
      <c r="E2080" s="1" t="s">
        <v>1713</v>
      </c>
      <c r="F2080" s="3" t="s">
        <v>37</v>
      </c>
      <c r="G2080" s="1" t="s">
        <v>4479</v>
      </c>
      <c r="H2080" s="34" t="str">
        <f>_xlfn.XLOOKUP(B2080,[2]CALCULATION!$B:$B,[2]CALCULATION!$H:$H,"")</f>
        <v>ZTE</v>
      </c>
      <c r="I2080" s="28">
        <v>0</v>
      </c>
      <c r="J2080" s="28">
        <v>0</v>
      </c>
      <c r="K2080" s="28">
        <v>0</v>
      </c>
      <c r="L2080" s="28">
        <v>0</v>
      </c>
      <c r="M2080" s="28">
        <v>0</v>
      </c>
      <c r="N2080" s="28">
        <v>0</v>
      </c>
      <c r="O2080" s="28">
        <v>0</v>
      </c>
      <c r="P2080" s="28">
        <v>0</v>
      </c>
      <c r="Q2080" s="28">
        <v>0</v>
      </c>
      <c r="R2080" s="28">
        <v>0</v>
      </c>
      <c r="S2080" s="93">
        <v>0</v>
      </c>
      <c r="T2080" s="93">
        <f>_xlfn.XLOOKUP(B2080,'[3]Nur des jours'!$B:$B,'[3]Nur des jours'!$U:$U,"")</f>
        <v>0</v>
      </c>
      <c r="U2080" s="93">
        <v>0</v>
      </c>
      <c r="V2080" s="93">
        <v>0</v>
      </c>
      <c r="W2080" s="93">
        <v>0</v>
      </c>
      <c r="X2080" s="93">
        <v>0</v>
      </c>
      <c r="Y2080" s="93">
        <v>0</v>
      </c>
      <c r="Z2080" s="93">
        <v>0</v>
      </c>
      <c r="AA2080" s="93">
        <v>0</v>
      </c>
      <c r="AB2080" s="93">
        <v>0</v>
      </c>
      <c r="AC2080" s="93"/>
      <c r="AD2080" s="93">
        <v>0</v>
      </c>
      <c r="AE2080" s="93">
        <v>0</v>
      </c>
      <c r="AF2080" s="93">
        <v>0</v>
      </c>
      <c r="AG2080" s="93"/>
      <c r="AH2080" s="93">
        <v>0</v>
      </c>
      <c r="AI2080" s="93">
        <v>0</v>
      </c>
      <c r="AJ2080" s="93">
        <v>0</v>
      </c>
      <c r="AK2080" s="93">
        <v>0</v>
      </c>
      <c r="AL2080" s="93">
        <v>0</v>
      </c>
      <c r="AM2080" s="49" t="s">
        <v>5559</v>
      </c>
      <c r="AN2080" s="49"/>
      <c r="AO2080" s="48" t="str" cm="1">
        <f t="array" ref="AO2080">IFERROR(_xlfn.IFS(
AQ2080="MPR ISSUE","PDH",
AQ2080="BSS Hardware Issue","BSS",
AQ2080="Sites strategiques, MLL, Pylone, etc.","ENVTECH",
AQ2080="AKTIVCO DEFAUT GE &amp; POWER Cabinet","AKTIVCO",
AQ2080="AKTIVCO Coupure ENEO &amp; Baisse de tension","AKTIVCO GRID ONLY",
AQ2080="Coupure ENEO &amp; Baisse de tension","IHS GRID ONLY",
AQ2080="Defaut GE &amp; POWER Cabinet","IHS",
AQ2080="Sharing","Partners",
AQ2080="Sites strategiques &amp; DataCenter","SST &amp; DC",
AQ2080="Exclu","Exclu",
AQ2080="SAT","SAT",
AQ2080="SPARE-ISSUE","SPARE-ISSUE",
AQ2080="Fiber CAmtel","TRANS_FO_CAMTEL",
AQ2080="Fiber AOF","Fiber AOF",
AQ2080="Projet OCM (HUAWEI)","TRAVAUX-HUAWEI",
AQ2080="Projet OCM (NOKIA)","TRAVAUX-NOKIA",
AQ2080="ACCESS-ISSUE","ACCESS-ISSUE",
AQ2080="Projet OCM (ZTE, NOKIA, autres projets)","TRAVAUX OCM",
AQ2080="No root CAuse","No root cause",
AQ2080="ODU HS","PDH",
AQ2080="IP &amp; VLAN","PDH",
AQ2080="Warehouse HUAWEI","SPARE-ISSUE",
AQ2080="SPARE-HS","SPARE-ISSUE",
AQ2080="Power Telco","BSS",AQ2080="no impacts","no impacts"
),"")</f>
        <v>No root cause</v>
      </c>
      <c r="AP2080" s="48" t="str" cm="1">
        <f t="array" ref="AP2080">IFERROR(_xlfn.IFS(
AQ2080="MPR ISSUE","TX ISSUE",
AQ2080="BSS Hardware Issue","RAN ISSUE",
AQ2080="Sites strategiques, MLL, Pylone, etc.","ENVTECH",
AQ2080="AKTIVCO DEFAUT GE &amp; POWER Cabinet","POWER ISSUE",
AQ2080="AKTIVCO Coupure ENEO &amp; Baisse de tension","POWER ISSUE",
AQ2080="Coupure ENEO &amp; Baisse de tension","POWER ISSUE",
AQ2080="Defaut GE &amp; POWER Cabinet","POWER ISSUE",
AQ2080="Sharing","POWER ISSUE",
AQ2080="Sites strategiques &amp; DataCenter","POWER ISSUE",
AQ2080="Exclu","Exclu",
AQ2080="SAT","TX ISSUE",
AQ2080="SPARE-ISSUE","SPARE-ISSUE",
AQ2080="Fiber CAmtel","TX ISSUE",
AQ2080="Fiber AOF","TX ISSUE",
AQ2080="Projet OCM (HUAWEI)","TRAVAUX-HUAWEI",
AQ2080="Projet OCM (NOKIA)","TRAVAUX -NOKIA",
AQ2080="ACCESS-ISSUE","ACCESS-ISSUE",
AQ2080="Projet OCM (ZTE, NOKIA, autres projets)","TRAVAUX OCM",
AQ2080="No root CAuse","No root cause",
AQ2080="ODU HS","TX ISSUE",
AQ2080="IP &amp; VLAN","TX ISSUE",
AQ2080="Warehouse HUAWEI","SPARE-ISSUE",
AQ2080="SPARE-HS","SPARE-ISSUE",
AQ2080="Power Telco","RAN ISSUE",AQ2080="no impacts","no impacts"
),"")</f>
        <v>No root cause</v>
      </c>
      <c r="AQ2080" s="127" t="s">
        <v>5344</v>
      </c>
      <c r="AR2080" s="48" t="str" cm="1">
        <f t="array" ref="AR2080">IFERROR(_xlfn.IFS(
AQ2080="MPR ISSUE","ACTIVE",
AQ2080="BSS Hardware Issue","ACTIVE",
AQ2080="Sites strategiques, MLL, Pylone, etc.","PASSIVE",
AQ2080="AKTIVCO DEFAUT GE &amp; POWER Cabinet","PASSIVE",
AQ2080="AKTIVCO Coupure ENEO &amp; Baisse de tension","PASSIVE",
AQ2080="Coupure ENEO &amp; Baisse de tension","PASSIVE",
AQ2080="Defaut GE &amp; POWER Cabinet","PASSIVE",
AQ2080="Sharing","PASSIVE",
AQ2080="Sites strategiques &amp; DataCenter","PASSIVE",
AQ2080="Exclu","Exclu",
AQ2080="SAT","ACTIVE",
AQ2080="SPARE-ISSUE","SPARE-ISSUE",
AQ2080="Fiber CAmtel","ACTIVE",
AQ2080="Fiber AOF","ACTIVE",
AQ2080="Projet OCM (HUAWEI)","PLANNED WORKS",
AQ2080="Projet OCM (NOKIA)","PLANNED WORKS",
AQ2080="ACCESS-ISSUE","ACCESS-ISSUE",
AQ2080="Projet OCM (ZTE, NOKIA, autres projets)","PLANNED WORKS",
AQ2080="No root CAuse","No root cause",
AQ2080="ODU HS","ACTIVE",
AQ2080="IP &amp; VLAN","ACTIVE",
AQ2080="Warehouse HUAWEI","SPARE-ISSUE",
AQ2080="SPARE-HS","SPARE-ISSUE",
AQ2080="Power Telco","ACTIVE", AQ2080="no impacts","no impacts"
),"")</f>
        <v>No root cause</v>
      </c>
      <c r="AS2080" s="92" t="s">
        <v>5537</v>
      </c>
      <c r="AT2080" s="98" t="s">
        <v>4478</v>
      </c>
      <c r="AU2080" s="96"/>
      <c r="AV2080" s="17" t="s">
        <v>5537</v>
      </c>
      <c r="AW2080" s="7" t="s">
        <v>5537</v>
      </c>
      <c r="AX2080" s="6" t="s">
        <v>5537</v>
      </c>
      <c r="AY2080" s="7"/>
      <c r="AZ2080" s="3" t="s">
        <v>5537</v>
      </c>
      <c r="BA2080" s="18" t="s">
        <v>5537</v>
      </c>
      <c r="BB2080" s="18" t="s">
        <v>5537</v>
      </c>
      <c r="BC2080" s="18" t="s">
        <v>5537</v>
      </c>
      <c r="BD2080" s="18" t="s">
        <v>5537</v>
      </c>
      <c r="BE2080" s="18" t="s">
        <v>5537</v>
      </c>
      <c r="BF2080" s="18" t="s">
        <v>5537</v>
      </c>
      <c r="BG2080" s="18" t="s">
        <v>5537</v>
      </c>
      <c r="BH2080" s="18" t="s">
        <v>5537</v>
      </c>
      <c r="BI2080" s="18" t="s">
        <v>5537</v>
      </c>
      <c r="BJ2080" s="18" t="s">
        <v>5537</v>
      </c>
      <c r="BK2080" s="18" t="s">
        <v>5537</v>
      </c>
      <c r="BL2080" s="9" t="s">
        <v>5537</v>
      </c>
      <c r="BM2080" s="14" t="s">
        <v>5537</v>
      </c>
      <c r="BN2080" s="14" t="s">
        <v>5537</v>
      </c>
      <c r="BO2080" s="14" t="str">
        <f>_xlfn.XLOOKUP(B2080,'[4]cell downs 18042026 17h'!$B:$B,'[4]cell downs 18042026 17h'!$B:$B,"")</f>
        <v/>
      </c>
      <c r="BP2080" s="14" t="str">
        <f>_xlfn.XLOOKUP(B2080,'[5]Cells Huawei 19042026 15h'!$B:$B,'[5]Cells Huawei 19042026 15h'!$B:$B,"")</f>
        <v/>
      </c>
      <c r="BQ2080" s="9" t="str">
        <f>_xlfn.XLOOKUP(B2080,'[6]cells down 19042026 9H40'!$B:$B,'[6]cells down 19042026 9H40'!$B:$B,"")</f>
        <v/>
      </c>
      <c r="BR2080" s="9" t="s">
        <v>4478</v>
      </c>
      <c r="BS2080" s="9" t="s">
        <v>5537</v>
      </c>
      <c r="BT2080" s="108"/>
    </row>
    <row r="2081" spans="1:72" s="9" customFormat="1" x14ac:dyDescent="0.35">
      <c r="A2081" s="1" t="s">
        <v>4600</v>
      </c>
      <c r="B2081" s="8" t="s">
        <v>4601</v>
      </c>
      <c r="C2081" s="3" t="str">
        <f>_xlfn.XLOOKUP(B2081,'[1]daily break down'!$D:$D,'[1]daily break down'!$E:$E,"")</f>
        <v>LITTORAL</v>
      </c>
      <c r="D2081" s="1" t="s">
        <v>2748</v>
      </c>
      <c r="E2081" s="1" t="s">
        <v>12</v>
      </c>
      <c r="F2081" s="3" t="s">
        <v>31</v>
      </c>
      <c r="G2081" s="1" t="s">
        <v>4602</v>
      </c>
      <c r="H2081" s="34" t="str">
        <f>_xlfn.XLOOKUP(B2081,[2]CALCULATION!$B:$B,[2]CALCULATION!$H:$H,"")</f>
        <v>ZTE</v>
      </c>
      <c r="I2081" s="28">
        <v>0</v>
      </c>
      <c r="J2081" s="28">
        <v>0</v>
      </c>
      <c r="K2081" s="28">
        <v>0</v>
      </c>
      <c r="L2081" s="28">
        <v>0</v>
      </c>
      <c r="M2081" s="28">
        <v>0</v>
      </c>
      <c r="N2081" s="28">
        <v>0</v>
      </c>
      <c r="O2081" s="28">
        <v>0</v>
      </c>
      <c r="P2081" s="28">
        <v>0</v>
      </c>
      <c r="Q2081" s="28">
        <v>0</v>
      </c>
      <c r="R2081" s="28">
        <v>0</v>
      </c>
      <c r="S2081" s="93">
        <v>0</v>
      </c>
      <c r="T2081" s="93">
        <f>_xlfn.XLOOKUP(B2081,'[3]Nur des jours'!$B:$B,'[3]Nur des jours'!$U:$U,"")</f>
        <v>0</v>
      </c>
      <c r="U2081" s="93">
        <v>0</v>
      </c>
      <c r="V2081" s="93">
        <v>0</v>
      </c>
      <c r="W2081" s="93">
        <v>0</v>
      </c>
      <c r="X2081" s="93">
        <v>0</v>
      </c>
      <c r="Y2081" s="93">
        <v>0</v>
      </c>
      <c r="Z2081" s="93">
        <v>0</v>
      </c>
      <c r="AA2081" s="93">
        <v>0</v>
      </c>
      <c r="AB2081" s="93">
        <v>0</v>
      </c>
      <c r="AC2081" s="93"/>
      <c r="AD2081" s="93">
        <v>0</v>
      </c>
      <c r="AE2081" s="93">
        <v>0</v>
      </c>
      <c r="AF2081" s="93">
        <v>0</v>
      </c>
      <c r="AG2081" s="93"/>
      <c r="AH2081" s="93">
        <v>0</v>
      </c>
      <c r="AI2081" s="93">
        <v>0</v>
      </c>
      <c r="AJ2081" s="93">
        <v>0</v>
      </c>
      <c r="AK2081" s="93">
        <v>0</v>
      </c>
      <c r="AL2081" s="93">
        <v>0</v>
      </c>
      <c r="AM2081" s="49" t="s">
        <v>5559</v>
      </c>
      <c r="AN2081" s="49"/>
      <c r="AO2081" s="48" t="str" cm="1">
        <f t="array" ref="AO2081">IFERROR(_xlfn.IFS(
AQ2081="MPR ISSUE","PDH",
AQ2081="BSS Hardware Issue","BSS",
AQ2081="Sites strategiques, MLL, Pylone, etc.","ENVTECH",
AQ2081="AKTIVCO DEFAUT GE &amp; POWER Cabinet","AKTIVCO",
AQ2081="AKTIVCO Coupure ENEO &amp; Baisse de tension","AKTIVCO GRID ONLY",
AQ2081="Coupure ENEO &amp; Baisse de tension","IHS GRID ONLY",
AQ2081="Defaut GE &amp; POWER Cabinet","IHS",
AQ2081="Sharing","Partners",
AQ2081="Sites strategiques &amp; DataCenter","SST &amp; DC",
AQ2081="Exclu","Exclu",
AQ2081="SAT","SAT",
AQ2081="SPARE-ISSUE","SPARE-ISSUE",
AQ2081="Fiber CAmtel","TRANS_FO_CAMTEL",
AQ2081="Fiber AOF","Fiber AOF",
AQ2081="Projet OCM (HUAWEI)","TRAVAUX-HUAWEI",
AQ2081="Projet OCM (NOKIA)","TRAVAUX-NOKIA",
AQ2081="ACCESS-ISSUE","ACCESS-ISSUE",
AQ2081="Projet OCM (ZTE, NOKIA, autres projets)","TRAVAUX OCM",
AQ2081="No root CAuse","No root cause",
AQ2081="ODU HS","PDH",
AQ2081="IP &amp; VLAN","PDH",
AQ2081="Warehouse HUAWEI","SPARE-ISSUE",
AQ2081="SPARE-HS","SPARE-ISSUE",
AQ2081="Power Telco","BSS",AQ2081="no impacts","no impacts"
),"")</f>
        <v>No root cause</v>
      </c>
      <c r="AP2081" s="48" t="str" cm="1">
        <f t="array" ref="AP2081">IFERROR(_xlfn.IFS(
AQ2081="MPR ISSUE","TX ISSUE",
AQ2081="BSS Hardware Issue","RAN ISSUE",
AQ2081="Sites strategiques, MLL, Pylone, etc.","ENVTECH",
AQ2081="AKTIVCO DEFAUT GE &amp; POWER Cabinet","POWER ISSUE",
AQ2081="AKTIVCO Coupure ENEO &amp; Baisse de tension","POWER ISSUE",
AQ2081="Coupure ENEO &amp; Baisse de tension","POWER ISSUE",
AQ2081="Defaut GE &amp; POWER Cabinet","POWER ISSUE",
AQ2081="Sharing","POWER ISSUE",
AQ2081="Sites strategiques &amp; DataCenter","POWER ISSUE",
AQ2081="Exclu","Exclu",
AQ2081="SAT","TX ISSUE",
AQ2081="SPARE-ISSUE","SPARE-ISSUE",
AQ2081="Fiber CAmtel","TX ISSUE",
AQ2081="Fiber AOF","TX ISSUE",
AQ2081="Projet OCM (HUAWEI)","TRAVAUX-HUAWEI",
AQ2081="Projet OCM (NOKIA)","TRAVAUX -NOKIA",
AQ2081="ACCESS-ISSUE","ACCESS-ISSUE",
AQ2081="Projet OCM (ZTE, NOKIA, autres projets)","TRAVAUX OCM",
AQ2081="No root CAuse","No root cause",
AQ2081="ODU HS","TX ISSUE",
AQ2081="IP &amp; VLAN","TX ISSUE",
AQ2081="Warehouse HUAWEI","SPARE-ISSUE",
AQ2081="SPARE-HS","SPARE-ISSUE",
AQ2081="Power Telco","RAN ISSUE",AQ2081="no impacts","no impacts"
),"")</f>
        <v>No root cause</v>
      </c>
      <c r="AQ2081" s="127" t="s">
        <v>5344</v>
      </c>
      <c r="AR2081" s="48" t="str" cm="1">
        <f t="array" ref="AR2081">IFERROR(_xlfn.IFS(
AQ2081="MPR ISSUE","ACTIVE",
AQ2081="BSS Hardware Issue","ACTIVE",
AQ2081="Sites strategiques, MLL, Pylone, etc.","PASSIVE",
AQ2081="AKTIVCO DEFAUT GE &amp; POWER Cabinet","PASSIVE",
AQ2081="AKTIVCO Coupure ENEO &amp; Baisse de tension","PASSIVE",
AQ2081="Coupure ENEO &amp; Baisse de tension","PASSIVE",
AQ2081="Defaut GE &amp; POWER Cabinet","PASSIVE",
AQ2081="Sharing","PASSIVE",
AQ2081="Sites strategiques &amp; DataCenter","PASSIVE",
AQ2081="Exclu","Exclu",
AQ2081="SAT","ACTIVE",
AQ2081="SPARE-ISSUE","SPARE-ISSUE",
AQ2081="Fiber CAmtel","ACTIVE",
AQ2081="Fiber AOF","ACTIVE",
AQ2081="Projet OCM (HUAWEI)","PLANNED WORKS",
AQ2081="Projet OCM (NOKIA)","PLANNED WORKS",
AQ2081="ACCESS-ISSUE","ACCESS-ISSUE",
AQ2081="Projet OCM (ZTE, NOKIA, autres projets)","PLANNED WORKS",
AQ2081="No root CAuse","No root cause",
AQ2081="ODU HS","ACTIVE",
AQ2081="IP &amp; VLAN","ACTIVE",
AQ2081="Warehouse HUAWEI","SPARE-ISSUE",
AQ2081="SPARE-HS","SPARE-ISSUE",
AQ2081="Power Telco","ACTIVE", AQ2081="no impacts","no impacts"
),"")</f>
        <v>No root cause</v>
      </c>
      <c r="AS2081" s="92" t="s">
        <v>5537</v>
      </c>
      <c r="AT2081" s="98" t="s">
        <v>4601</v>
      </c>
      <c r="AU2081" s="96"/>
      <c r="AV2081" s="17" t="s">
        <v>5537</v>
      </c>
      <c r="AW2081" s="7" t="s">
        <v>5537</v>
      </c>
      <c r="AX2081" s="6" t="s">
        <v>5537</v>
      </c>
      <c r="AY2081" s="7"/>
      <c r="AZ2081" s="3" t="s">
        <v>5537</v>
      </c>
      <c r="BA2081" s="18" t="s">
        <v>5537</v>
      </c>
      <c r="BB2081" s="18" t="s">
        <v>5537</v>
      </c>
      <c r="BC2081" s="18" t="s">
        <v>5537</v>
      </c>
      <c r="BD2081" s="18" t="s">
        <v>5537</v>
      </c>
      <c r="BE2081" s="18" t="s">
        <v>5537</v>
      </c>
      <c r="BF2081" s="18" t="s">
        <v>5537</v>
      </c>
      <c r="BG2081" s="18" t="s">
        <v>5537</v>
      </c>
      <c r="BH2081" s="18" t="s">
        <v>5537</v>
      </c>
      <c r="BI2081" s="18" t="s">
        <v>5537</v>
      </c>
      <c r="BJ2081" s="18" t="s">
        <v>5537</v>
      </c>
      <c r="BK2081" s="18" t="s">
        <v>5537</v>
      </c>
      <c r="BL2081" s="9" t="s">
        <v>5537</v>
      </c>
      <c r="BM2081" s="14" t="s">
        <v>5537</v>
      </c>
      <c r="BN2081" s="14" t="s">
        <v>5537</v>
      </c>
      <c r="BO2081" s="14" t="str">
        <f>_xlfn.XLOOKUP(B2081,'[4]cell downs 18042026 17h'!$B:$B,'[4]cell downs 18042026 17h'!$B:$B,"")</f>
        <v/>
      </c>
      <c r="BP2081" s="14" t="str">
        <f>_xlfn.XLOOKUP(B2081,'[5]Cells Huawei 19042026 15h'!$B:$B,'[5]Cells Huawei 19042026 15h'!$B:$B,"")</f>
        <v/>
      </c>
      <c r="BQ2081" s="9" t="str">
        <f>_xlfn.XLOOKUP(B2081,'[6]cells down 19042026 9H40'!$B:$B,'[6]cells down 19042026 9H40'!$B:$B,"")</f>
        <v/>
      </c>
      <c r="BR2081" s="9" t="s">
        <v>4601</v>
      </c>
      <c r="BS2081" s="9" t="s">
        <v>12</v>
      </c>
      <c r="BT2081" s="108"/>
    </row>
    <row r="2082" spans="1:72" s="9" customFormat="1" x14ac:dyDescent="0.35">
      <c r="A2082" s="1" t="s">
        <v>4485</v>
      </c>
      <c r="B2082" s="8" t="s">
        <v>4486</v>
      </c>
      <c r="C2082" s="3" t="str">
        <f>_xlfn.XLOOKUP(B2082,'[1]daily break down'!$D:$D,'[1]daily break down'!$E:$E,"")</f>
        <v>LITTORAL</v>
      </c>
      <c r="D2082" s="1" t="s">
        <v>21</v>
      </c>
      <c r="E2082" s="1" t="s">
        <v>36</v>
      </c>
      <c r="F2082" s="3" t="s">
        <v>31</v>
      </c>
      <c r="G2082" s="1" t="s">
        <v>3937</v>
      </c>
      <c r="H2082" s="34" t="str">
        <f>_xlfn.XLOOKUP(B2082,[2]CALCULATION!$B:$B,[2]CALCULATION!$H:$H,"")</f>
        <v>ZTE</v>
      </c>
      <c r="I2082" s="28">
        <v>0</v>
      </c>
      <c r="J2082" s="28">
        <v>0</v>
      </c>
      <c r="K2082" s="28">
        <v>0</v>
      </c>
      <c r="L2082" s="28">
        <v>0</v>
      </c>
      <c r="M2082" s="28">
        <v>0</v>
      </c>
      <c r="N2082" s="28">
        <v>0</v>
      </c>
      <c r="O2082" s="28">
        <v>0</v>
      </c>
      <c r="P2082" s="28">
        <v>0</v>
      </c>
      <c r="Q2082" s="28">
        <v>0</v>
      </c>
      <c r="R2082" s="28">
        <v>0</v>
      </c>
      <c r="S2082" s="93">
        <v>0</v>
      </c>
      <c r="T2082" s="93">
        <f>_xlfn.XLOOKUP(B2082,'[3]Nur des jours'!$B:$B,'[3]Nur des jours'!$U:$U,"")</f>
        <v>0</v>
      </c>
      <c r="U2082" s="93">
        <v>0</v>
      </c>
      <c r="V2082" s="93">
        <v>0</v>
      </c>
      <c r="W2082" s="93">
        <v>0</v>
      </c>
      <c r="X2082" s="93">
        <v>0</v>
      </c>
      <c r="Y2082" s="93">
        <v>0</v>
      </c>
      <c r="Z2082" s="93">
        <v>0</v>
      </c>
      <c r="AA2082" s="93">
        <v>0</v>
      </c>
      <c r="AB2082" s="93">
        <v>0</v>
      </c>
      <c r="AC2082" s="93"/>
      <c r="AD2082" s="93">
        <v>0</v>
      </c>
      <c r="AE2082" s="93">
        <v>0</v>
      </c>
      <c r="AF2082" s="93">
        <v>0</v>
      </c>
      <c r="AG2082" s="93"/>
      <c r="AH2082" s="93">
        <v>0</v>
      </c>
      <c r="AI2082" s="93">
        <v>0</v>
      </c>
      <c r="AJ2082" s="93">
        <v>0</v>
      </c>
      <c r="AK2082" s="93">
        <v>0</v>
      </c>
      <c r="AL2082" s="93">
        <v>0</v>
      </c>
      <c r="AM2082" s="49" t="s">
        <v>5559</v>
      </c>
      <c r="AN2082" s="49"/>
      <c r="AO2082" s="48" t="str" cm="1">
        <f t="array" ref="AO2082">IFERROR(_xlfn.IFS(
AQ2082="MPR ISSUE","PDH",
AQ2082="BSS Hardware Issue","BSS",
AQ2082="Sites strategiques, MLL, Pylone, etc.","ENVTECH",
AQ2082="AKTIVCO DEFAUT GE &amp; POWER Cabinet","AKTIVCO",
AQ2082="AKTIVCO Coupure ENEO &amp; Baisse de tension","AKTIVCO GRID ONLY",
AQ2082="Coupure ENEO &amp; Baisse de tension","IHS GRID ONLY",
AQ2082="Defaut GE &amp; POWER Cabinet","IHS",
AQ2082="Sharing","Partners",
AQ2082="Sites strategiques &amp; DataCenter","SST &amp; DC",
AQ2082="Exclu","Exclu",
AQ2082="SAT","SAT",
AQ2082="SPARE-ISSUE","SPARE-ISSUE",
AQ2082="Fiber CAmtel","TRANS_FO_CAMTEL",
AQ2082="Fiber AOF","Fiber AOF",
AQ2082="Projet OCM (HUAWEI)","TRAVAUX-HUAWEI",
AQ2082="Projet OCM (NOKIA)","TRAVAUX-NOKIA",
AQ2082="ACCESS-ISSUE","ACCESS-ISSUE",
AQ2082="Projet OCM (ZTE, NOKIA, autres projets)","TRAVAUX OCM",
AQ2082="No root CAuse","No root cause",
AQ2082="ODU HS","PDH",
AQ2082="IP &amp; VLAN","PDH",
AQ2082="Warehouse HUAWEI","SPARE-ISSUE",
AQ2082="SPARE-HS","SPARE-ISSUE",
AQ2082="Power Telco","BSS",AQ2082="no impacts","no impacts"
),"")</f>
        <v>No root cause</v>
      </c>
      <c r="AP2082" s="48" t="str" cm="1">
        <f t="array" ref="AP2082">IFERROR(_xlfn.IFS(
AQ2082="MPR ISSUE","TX ISSUE",
AQ2082="BSS Hardware Issue","RAN ISSUE",
AQ2082="Sites strategiques, MLL, Pylone, etc.","ENVTECH",
AQ2082="AKTIVCO DEFAUT GE &amp; POWER Cabinet","POWER ISSUE",
AQ2082="AKTIVCO Coupure ENEO &amp; Baisse de tension","POWER ISSUE",
AQ2082="Coupure ENEO &amp; Baisse de tension","POWER ISSUE",
AQ2082="Defaut GE &amp; POWER Cabinet","POWER ISSUE",
AQ2082="Sharing","POWER ISSUE",
AQ2082="Sites strategiques &amp; DataCenter","POWER ISSUE",
AQ2082="Exclu","Exclu",
AQ2082="SAT","TX ISSUE",
AQ2082="SPARE-ISSUE","SPARE-ISSUE",
AQ2082="Fiber CAmtel","TX ISSUE",
AQ2082="Fiber AOF","TX ISSUE",
AQ2082="Projet OCM (HUAWEI)","TRAVAUX-HUAWEI",
AQ2082="Projet OCM (NOKIA)","TRAVAUX -NOKIA",
AQ2082="ACCESS-ISSUE","ACCESS-ISSUE",
AQ2082="Projet OCM (ZTE, NOKIA, autres projets)","TRAVAUX OCM",
AQ2082="No root CAuse","No root cause",
AQ2082="ODU HS","TX ISSUE",
AQ2082="IP &amp; VLAN","TX ISSUE",
AQ2082="Warehouse HUAWEI","SPARE-ISSUE",
AQ2082="SPARE-HS","SPARE-ISSUE",
AQ2082="Power Telco","RAN ISSUE",AQ2082="no impacts","no impacts"
),"")</f>
        <v>No root cause</v>
      </c>
      <c r="AQ2082" s="67" t="s">
        <v>5344</v>
      </c>
      <c r="AR2082" s="48" t="str" cm="1">
        <f t="array" ref="AR2082">IFERROR(_xlfn.IFS(
AQ2082="MPR ISSUE","ACTIVE",
AQ2082="BSS Hardware Issue","ACTIVE",
AQ2082="Sites strategiques, MLL, Pylone, etc.","PASSIVE",
AQ2082="AKTIVCO DEFAUT GE &amp; POWER Cabinet","PASSIVE",
AQ2082="AKTIVCO Coupure ENEO &amp; Baisse de tension","PASSIVE",
AQ2082="Coupure ENEO &amp; Baisse de tension","PASSIVE",
AQ2082="Defaut GE &amp; POWER Cabinet","PASSIVE",
AQ2082="Sharing","PASSIVE",
AQ2082="Sites strategiques &amp; DataCenter","PASSIVE",
AQ2082="Exclu","Exclu",
AQ2082="SAT","ACTIVE",
AQ2082="SPARE-ISSUE","SPARE-ISSUE",
AQ2082="Fiber CAmtel","ACTIVE",
AQ2082="Fiber AOF","ACTIVE",
AQ2082="Projet OCM (HUAWEI)","PLANNED WORKS",
AQ2082="Projet OCM (NOKIA)","PLANNED WORKS",
AQ2082="ACCESS-ISSUE","ACCESS-ISSUE",
AQ2082="Projet OCM (ZTE, NOKIA, autres projets)","PLANNED WORKS",
AQ2082="No root CAuse","No root cause",
AQ2082="ODU HS","ACTIVE",
AQ2082="IP &amp; VLAN","ACTIVE",
AQ2082="Warehouse HUAWEI","SPARE-ISSUE",
AQ2082="SPARE-HS","SPARE-ISSUE",
AQ2082="Power Telco","ACTIVE", AQ2082="no impacts","no impacts"
),"")</f>
        <v>No root cause</v>
      </c>
      <c r="AS2082" s="92" t="s">
        <v>5537</v>
      </c>
      <c r="AT2082" s="98" t="s">
        <v>4486</v>
      </c>
      <c r="AV2082" s="17" t="s">
        <v>5537</v>
      </c>
      <c r="AW2082" s="7" t="s">
        <v>5537</v>
      </c>
      <c r="AX2082" s="6" t="s">
        <v>5537</v>
      </c>
      <c r="AY2082" s="7"/>
      <c r="AZ2082" s="3" t="s">
        <v>5537</v>
      </c>
      <c r="BA2082" s="18" t="s">
        <v>5537</v>
      </c>
      <c r="BB2082" s="18" t="s">
        <v>5537</v>
      </c>
      <c r="BC2082" s="18" t="s">
        <v>5537</v>
      </c>
      <c r="BD2082" s="18" t="s">
        <v>5537</v>
      </c>
      <c r="BE2082" s="18" t="s">
        <v>5537</v>
      </c>
      <c r="BF2082" s="18" t="s">
        <v>5537</v>
      </c>
      <c r="BG2082" s="18" t="s">
        <v>5537</v>
      </c>
      <c r="BH2082" s="18" t="s">
        <v>5537</v>
      </c>
      <c r="BI2082" s="18" t="s">
        <v>5537</v>
      </c>
      <c r="BJ2082" s="18" t="s">
        <v>5537</v>
      </c>
      <c r="BK2082" s="18" t="s">
        <v>5537</v>
      </c>
      <c r="BL2082" s="9" t="s">
        <v>5537</v>
      </c>
      <c r="BM2082" s="14" t="s">
        <v>5537</v>
      </c>
      <c r="BN2082" s="14" t="s">
        <v>5537</v>
      </c>
      <c r="BO2082" s="14" t="str">
        <f>_xlfn.XLOOKUP(B2082,'[4]cell downs 18042026 17h'!$B:$B,'[4]cell downs 18042026 17h'!$B:$B,"")</f>
        <v/>
      </c>
      <c r="BP2082" s="14" t="str">
        <f>_xlfn.XLOOKUP(B2082,'[5]Cells Huawei 19042026 15h'!$B:$B,'[5]Cells Huawei 19042026 15h'!$B:$B,"")</f>
        <v/>
      </c>
      <c r="BQ2082" s="9" t="str">
        <f>_xlfn.XLOOKUP(B2082,'[6]cells down 19042026 9H40'!$B:$B,'[6]cells down 19042026 9H40'!$B:$B,"")</f>
        <v/>
      </c>
      <c r="BR2082" s="9" t="s">
        <v>5537</v>
      </c>
      <c r="BS2082" s="9" t="s">
        <v>12</v>
      </c>
      <c r="BT2082" s="108"/>
    </row>
    <row r="2083" spans="1:72" s="9" customFormat="1" x14ac:dyDescent="0.35">
      <c r="A2083" s="1" t="s">
        <v>4489</v>
      </c>
      <c r="B2083" s="8" t="s">
        <v>4490</v>
      </c>
      <c r="C2083" s="3" t="str">
        <f>_xlfn.XLOOKUP(B2083,'[1]daily break down'!$D:$D,'[1]daily break down'!$E:$E,"")</f>
        <v>CENTRE</v>
      </c>
      <c r="D2083" s="1" t="s">
        <v>11</v>
      </c>
      <c r="E2083" s="1" t="s">
        <v>237</v>
      </c>
      <c r="F2083" s="3" t="s">
        <v>37</v>
      </c>
      <c r="G2083" s="1" t="s">
        <v>4489</v>
      </c>
      <c r="H2083" s="34" t="str">
        <f>_xlfn.XLOOKUP(B2083,[2]CALCULATION!$B:$B,[2]CALCULATION!$H:$H,"")</f>
        <v>ZTE</v>
      </c>
      <c r="I2083" s="28">
        <v>0</v>
      </c>
      <c r="J2083" s="28">
        <v>0</v>
      </c>
      <c r="K2083" s="28">
        <v>0</v>
      </c>
      <c r="L2083" s="28">
        <v>0</v>
      </c>
      <c r="M2083" s="28">
        <v>0</v>
      </c>
      <c r="N2083" s="28">
        <v>0</v>
      </c>
      <c r="O2083" s="28">
        <v>0</v>
      </c>
      <c r="P2083" s="28">
        <v>0</v>
      </c>
      <c r="Q2083" s="28">
        <v>0</v>
      </c>
      <c r="R2083" s="28">
        <v>0</v>
      </c>
      <c r="S2083" s="93">
        <v>0</v>
      </c>
      <c r="T2083" s="93">
        <f>_xlfn.XLOOKUP(B2083,'[3]Nur des jours'!$B:$B,'[3]Nur des jours'!$U:$U,"")</f>
        <v>0</v>
      </c>
      <c r="U2083" s="93">
        <v>0</v>
      </c>
      <c r="V2083" s="93">
        <v>0</v>
      </c>
      <c r="W2083" s="93">
        <v>0</v>
      </c>
      <c r="X2083" s="93">
        <v>0</v>
      </c>
      <c r="Y2083" s="93">
        <v>0</v>
      </c>
      <c r="Z2083" s="93">
        <v>0</v>
      </c>
      <c r="AA2083" s="93">
        <v>0</v>
      </c>
      <c r="AB2083" s="93">
        <v>0</v>
      </c>
      <c r="AC2083" s="93"/>
      <c r="AD2083" s="93">
        <v>0</v>
      </c>
      <c r="AE2083" s="93">
        <v>0</v>
      </c>
      <c r="AF2083" s="93">
        <v>0</v>
      </c>
      <c r="AG2083" s="93"/>
      <c r="AH2083" s="93">
        <v>0</v>
      </c>
      <c r="AI2083" s="93">
        <v>0</v>
      </c>
      <c r="AJ2083" s="93">
        <v>0</v>
      </c>
      <c r="AK2083" s="93">
        <v>0</v>
      </c>
      <c r="AL2083" s="93">
        <v>0</v>
      </c>
      <c r="AM2083" s="49" t="s">
        <v>5559</v>
      </c>
      <c r="AN2083" s="49"/>
      <c r="AO2083" s="48" t="str" cm="1">
        <f t="array" ref="AO2083">IFERROR(_xlfn.IFS(
AQ2083="MPR ISSUE","PDH",
AQ2083="BSS Hardware Issue","BSS",
AQ2083="Sites strategiques, MLL, Pylone, etc.","ENVTECH",
AQ2083="AKTIVCO DEFAUT GE &amp; POWER Cabinet","AKTIVCO",
AQ2083="AKTIVCO Coupure ENEO &amp; Baisse de tension","AKTIVCO GRID ONLY",
AQ2083="Coupure ENEO &amp; Baisse de tension","IHS GRID ONLY",
AQ2083="Defaut GE &amp; POWER Cabinet","IHS",
AQ2083="Sharing","Partners",
AQ2083="Sites strategiques &amp; DataCenter","SST &amp; DC",
AQ2083="Exclu","Exclu",
AQ2083="SAT","SAT",
AQ2083="SPARE-ISSUE","SPARE-ISSUE",
AQ2083="Fiber CAmtel","TRANS_FO_CAMTEL",
AQ2083="Fiber AOF","Fiber AOF",
AQ2083="Projet OCM (HUAWEI)","TRAVAUX-HUAWEI",
AQ2083="Projet OCM (NOKIA)","TRAVAUX-NOKIA",
AQ2083="ACCESS-ISSUE","ACCESS-ISSUE",
AQ2083="Projet OCM (ZTE, NOKIA, autres projets)","TRAVAUX OCM",
AQ2083="No root CAuse","No root cause",
AQ2083="ODU HS","PDH",
AQ2083="IP &amp; VLAN","PDH",
AQ2083="Warehouse HUAWEI","SPARE-ISSUE",
AQ2083="SPARE-HS","SPARE-ISSUE",
AQ2083="Power Telco","BSS",AQ2083="no impacts","no impacts"
),"")</f>
        <v>No root cause</v>
      </c>
      <c r="AP2083" s="48" t="str" cm="1">
        <f t="array" ref="AP2083">IFERROR(_xlfn.IFS(
AQ2083="MPR ISSUE","TX ISSUE",
AQ2083="BSS Hardware Issue","RAN ISSUE",
AQ2083="Sites strategiques, MLL, Pylone, etc.","ENVTECH",
AQ2083="AKTIVCO DEFAUT GE &amp; POWER Cabinet","POWER ISSUE",
AQ2083="AKTIVCO Coupure ENEO &amp; Baisse de tension","POWER ISSUE",
AQ2083="Coupure ENEO &amp; Baisse de tension","POWER ISSUE",
AQ2083="Defaut GE &amp; POWER Cabinet","POWER ISSUE",
AQ2083="Sharing","POWER ISSUE",
AQ2083="Sites strategiques &amp; DataCenter","POWER ISSUE",
AQ2083="Exclu","Exclu",
AQ2083="SAT","TX ISSUE",
AQ2083="SPARE-ISSUE","SPARE-ISSUE",
AQ2083="Fiber CAmtel","TX ISSUE",
AQ2083="Fiber AOF","TX ISSUE",
AQ2083="Projet OCM (HUAWEI)","TRAVAUX-HUAWEI",
AQ2083="Projet OCM (NOKIA)","TRAVAUX -NOKIA",
AQ2083="ACCESS-ISSUE","ACCESS-ISSUE",
AQ2083="Projet OCM (ZTE, NOKIA, autres projets)","TRAVAUX OCM",
AQ2083="No root CAuse","No root cause",
AQ2083="ODU HS","TX ISSUE",
AQ2083="IP &amp; VLAN","TX ISSUE",
AQ2083="Warehouse HUAWEI","SPARE-ISSUE",
AQ2083="SPARE-HS","SPARE-ISSUE",
AQ2083="Power Telco","RAN ISSUE",AQ2083="no impacts","no impacts"
),"")</f>
        <v>No root cause</v>
      </c>
      <c r="AQ2083" s="127" t="s">
        <v>5344</v>
      </c>
      <c r="AR2083" s="48" t="str" cm="1">
        <f t="array" ref="AR2083">IFERROR(_xlfn.IFS(
AQ2083="MPR ISSUE","ACTIVE",
AQ2083="BSS Hardware Issue","ACTIVE",
AQ2083="Sites strategiques, MLL, Pylone, etc.","PASSIVE",
AQ2083="AKTIVCO DEFAUT GE &amp; POWER Cabinet","PASSIVE",
AQ2083="AKTIVCO Coupure ENEO &amp; Baisse de tension","PASSIVE",
AQ2083="Coupure ENEO &amp; Baisse de tension","PASSIVE",
AQ2083="Defaut GE &amp; POWER Cabinet","PASSIVE",
AQ2083="Sharing","PASSIVE",
AQ2083="Sites strategiques &amp; DataCenter","PASSIVE",
AQ2083="Exclu","Exclu",
AQ2083="SAT","ACTIVE",
AQ2083="SPARE-ISSUE","SPARE-ISSUE",
AQ2083="Fiber CAmtel","ACTIVE",
AQ2083="Fiber AOF","ACTIVE",
AQ2083="Projet OCM (HUAWEI)","PLANNED WORKS",
AQ2083="Projet OCM (NOKIA)","PLANNED WORKS",
AQ2083="ACCESS-ISSUE","ACCESS-ISSUE",
AQ2083="Projet OCM (ZTE, NOKIA, autres projets)","PLANNED WORKS",
AQ2083="No root CAuse","No root cause",
AQ2083="ODU HS","ACTIVE",
AQ2083="IP &amp; VLAN","ACTIVE",
AQ2083="Warehouse HUAWEI","SPARE-ISSUE",
AQ2083="SPARE-HS","SPARE-ISSUE",
AQ2083="Power Telco","ACTIVE", AQ2083="no impacts","no impacts"
),"")</f>
        <v>No root cause</v>
      </c>
      <c r="AS2083" s="92" t="s">
        <v>5537</v>
      </c>
      <c r="AT2083" s="98" t="s">
        <v>4490</v>
      </c>
      <c r="AV2083" s="17" t="s">
        <v>5537</v>
      </c>
      <c r="AW2083" s="7" t="s">
        <v>5537</v>
      </c>
      <c r="AX2083" s="6" t="s">
        <v>5537</v>
      </c>
      <c r="AY2083" s="7"/>
      <c r="AZ2083" s="3" t="s">
        <v>5537</v>
      </c>
      <c r="BA2083" s="18" t="s">
        <v>5537</v>
      </c>
      <c r="BB2083" s="18" t="s">
        <v>5537</v>
      </c>
      <c r="BC2083" s="18" t="s">
        <v>5537</v>
      </c>
      <c r="BD2083" s="18" t="s">
        <v>5537</v>
      </c>
      <c r="BE2083" s="18" t="s">
        <v>5537</v>
      </c>
      <c r="BF2083" s="18" t="s">
        <v>5537</v>
      </c>
      <c r="BG2083" s="18" t="s">
        <v>5537</v>
      </c>
      <c r="BH2083" s="18" t="s">
        <v>5537</v>
      </c>
      <c r="BI2083" s="18" t="s">
        <v>5537</v>
      </c>
      <c r="BJ2083" s="18" t="s">
        <v>5537</v>
      </c>
      <c r="BK2083" s="18" t="s">
        <v>5537</v>
      </c>
      <c r="BL2083" s="9" t="s">
        <v>5537</v>
      </c>
      <c r="BM2083" s="14" t="s">
        <v>5537</v>
      </c>
      <c r="BN2083" s="14" t="s">
        <v>5537</v>
      </c>
      <c r="BO2083" s="14" t="str">
        <f>_xlfn.XLOOKUP(B2083,'[4]cell downs 18042026 17h'!$B:$B,'[4]cell downs 18042026 17h'!$B:$B,"")</f>
        <v/>
      </c>
      <c r="BP2083" s="14" t="str">
        <f>_xlfn.XLOOKUP(B2083,'[5]Cells Huawei 19042026 15h'!$B:$B,'[5]Cells Huawei 19042026 15h'!$B:$B,"")</f>
        <v/>
      </c>
      <c r="BQ2083" s="9" t="str">
        <f>_xlfn.XLOOKUP(B2083,'[6]cells down 19042026 9H40'!$B:$B,'[6]cells down 19042026 9H40'!$B:$B,"")</f>
        <v/>
      </c>
      <c r="BR2083" s="9" t="s">
        <v>5537</v>
      </c>
      <c r="BS2083" s="9" t="s">
        <v>12</v>
      </c>
      <c r="BT2083" s="108"/>
    </row>
    <row r="2084" spans="1:72" s="9" customFormat="1" x14ac:dyDescent="0.35">
      <c r="A2084" s="1" t="s">
        <v>4493</v>
      </c>
      <c r="B2084" s="8" t="s">
        <v>4494</v>
      </c>
      <c r="C2084" s="3" t="str">
        <f>_xlfn.XLOOKUP(B2084,'[1]daily break down'!$D:$D,'[1]daily break down'!$E:$E,"")</f>
        <v>CENTRE</v>
      </c>
      <c r="D2084" s="1" t="s">
        <v>21</v>
      </c>
      <c r="E2084" s="1" t="s">
        <v>154</v>
      </c>
      <c r="F2084" s="3" t="s">
        <v>37</v>
      </c>
      <c r="G2084" s="1" t="s">
        <v>4495</v>
      </c>
      <c r="H2084" s="33" t="str">
        <f>_xlfn.XLOOKUP(B2084,[2]CALCULATION!$B:$B,[2]CALCULATION!$H:$H,"")</f>
        <v>NOKIA</v>
      </c>
      <c r="I2084" s="28">
        <v>0</v>
      </c>
      <c r="J2084" s="28">
        <v>0</v>
      </c>
      <c r="K2084" s="28">
        <v>0</v>
      </c>
      <c r="L2084" s="28">
        <v>0</v>
      </c>
      <c r="M2084" s="28">
        <v>0</v>
      </c>
      <c r="N2084" s="28">
        <v>0</v>
      </c>
      <c r="O2084" s="28">
        <v>0</v>
      </c>
      <c r="P2084" s="28">
        <v>0</v>
      </c>
      <c r="Q2084" s="28">
        <v>0</v>
      </c>
      <c r="R2084" s="28">
        <v>0</v>
      </c>
      <c r="S2084" s="93">
        <v>0</v>
      </c>
      <c r="T2084" s="93">
        <f>_xlfn.XLOOKUP(B2084,'[3]Nur des jours'!$B:$B,'[3]Nur des jours'!$U:$U,"")</f>
        <v>0</v>
      </c>
      <c r="U2084" s="93">
        <v>0</v>
      </c>
      <c r="V2084" s="93">
        <v>0</v>
      </c>
      <c r="W2084" s="93">
        <v>0</v>
      </c>
      <c r="X2084" s="93">
        <v>0</v>
      </c>
      <c r="Y2084" s="93">
        <v>0</v>
      </c>
      <c r="Z2084" s="93">
        <v>0</v>
      </c>
      <c r="AA2084" s="93">
        <v>0</v>
      </c>
      <c r="AB2084" s="93">
        <v>0</v>
      </c>
      <c r="AC2084" s="93"/>
      <c r="AD2084" s="93">
        <v>0</v>
      </c>
      <c r="AE2084" s="93">
        <v>0</v>
      </c>
      <c r="AF2084" s="93">
        <v>0</v>
      </c>
      <c r="AG2084" s="93"/>
      <c r="AH2084" s="93">
        <v>0</v>
      </c>
      <c r="AI2084" s="93">
        <v>0</v>
      </c>
      <c r="AJ2084" s="93">
        <v>0</v>
      </c>
      <c r="AK2084" s="93">
        <v>0</v>
      </c>
      <c r="AL2084" s="93">
        <v>0</v>
      </c>
      <c r="AM2084" s="49" t="s">
        <v>5559</v>
      </c>
      <c r="AN2084" s="49"/>
      <c r="AO2084" s="48" t="str" cm="1">
        <f t="array" ref="AO2084">IFERROR(_xlfn.IFS(
AQ2084="MPR ISSUE","PDH",
AQ2084="BSS Hardware Issue","BSS",
AQ2084="Sites strategiques, MLL, Pylone, etc.","ENVTECH",
AQ2084="AKTIVCO DEFAUT GE &amp; POWER Cabinet","AKTIVCO",
AQ2084="AKTIVCO Coupure ENEO &amp; Baisse de tension","AKTIVCO GRID ONLY",
AQ2084="Coupure ENEO &amp; Baisse de tension","IHS GRID ONLY",
AQ2084="Defaut GE &amp; POWER Cabinet","IHS",
AQ2084="Sharing","Partners",
AQ2084="Sites strategiques &amp; DataCenter","SST &amp; DC",
AQ2084="Exclu","Exclu",
AQ2084="SAT","SAT",
AQ2084="SPARE-ISSUE","SPARE-ISSUE",
AQ2084="Fiber CAmtel","TRANS_FO_CAMTEL",
AQ2084="Fiber AOF","Fiber AOF",
AQ2084="Projet OCM (HUAWEI)","TRAVAUX-HUAWEI",
AQ2084="Projet OCM (NOKIA)","TRAVAUX-NOKIA",
AQ2084="ACCESS-ISSUE","ACCESS-ISSUE",
AQ2084="Projet OCM (ZTE, NOKIA, autres projets)","TRAVAUX OCM",
AQ2084="No root CAuse","No root cause",
AQ2084="ODU HS","PDH",
AQ2084="IP &amp; VLAN","PDH",
AQ2084="Warehouse HUAWEI","SPARE-ISSUE",
AQ2084="SPARE-HS","SPARE-ISSUE",
AQ2084="Power Telco","BSS",AQ2084="no impacts","no impacts"
),"")</f>
        <v>AKTIVCO</v>
      </c>
      <c r="AP2084" s="48" t="str" cm="1">
        <f t="array" ref="AP2084">IFERROR(_xlfn.IFS(
AQ2084="MPR ISSUE","TX ISSUE",
AQ2084="BSS Hardware Issue","RAN ISSUE",
AQ2084="Sites strategiques, MLL, Pylone, etc.","ENVTECH",
AQ2084="AKTIVCO DEFAUT GE &amp; POWER Cabinet","POWER ISSUE",
AQ2084="AKTIVCO Coupure ENEO &amp; Baisse de tension","POWER ISSUE",
AQ2084="Coupure ENEO &amp; Baisse de tension","POWER ISSUE",
AQ2084="Defaut GE &amp; POWER Cabinet","POWER ISSUE",
AQ2084="Sharing","POWER ISSUE",
AQ2084="Sites strategiques &amp; DataCenter","POWER ISSUE",
AQ2084="Exclu","Exclu",
AQ2084="SAT","TX ISSUE",
AQ2084="SPARE-ISSUE","SPARE-ISSUE",
AQ2084="Fiber CAmtel","TX ISSUE",
AQ2084="Fiber AOF","TX ISSUE",
AQ2084="Projet OCM (HUAWEI)","TRAVAUX-HUAWEI",
AQ2084="Projet OCM (NOKIA)","TRAVAUX -NOKIA",
AQ2084="ACCESS-ISSUE","ACCESS-ISSUE",
AQ2084="Projet OCM (ZTE, NOKIA, autres projets)","TRAVAUX OCM",
AQ2084="No root CAuse","No root cause",
AQ2084="ODU HS","TX ISSUE",
AQ2084="IP &amp; VLAN","TX ISSUE",
AQ2084="Warehouse HUAWEI","SPARE-ISSUE",
AQ2084="SPARE-HS","SPARE-ISSUE",
AQ2084="Power Telco","RAN ISSUE",AQ2084="no impacts","no impacts"
),"")</f>
        <v>POWER ISSUE</v>
      </c>
      <c r="AQ2084" s="67" t="s">
        <v>5325</v>
      </c>
      <c r="AR2084" s="48" t="str" cm="1">
        <f t="array" ref="AR2084">IFERROR(_xlfn.IFS(
AQ2084="MPR ISSUE","ACTIVE",
AQ2084="BSS Hardware Issue","ACTIVE",
AQ2084="Sites strategiques, MLL, Pylone, etc.","PASSIVE",
AQ2084="AKTIVCO DEFAUT GE &amp; POWER Cabinet","PASSIVE",
AQ2084="AKTIVCO Coupure ENEO &amp; Baisse de tension","PASSIVE",
AQ2084="Coupure ENEO &amp; Baisse de tension","PASSIVE",
AQ2084="Defaut GE &amp; POWER Cabinet","PASSIVE",
AQ2084="Sharing","PASSIVE",
AQ2084="Sites strategiques &amp; DataCenter","PASSIVE",
AQ2084="Exclu","Exclu",
AQ2084="SAT","ACTIVE",
AQ2084="SPARE-ISSUE","SPARE-ISSUE",
AQ2084="Fiber CAmtel","ACTIVE",
AQ2084="Fiber AOF","ACTIVE",
AQ2084="Projet OCM (HUAWEI)","PLANNED WORKS",
AQ2084="Projet OCM (NOKIA)","PLANNED WORKS",
AQ2084="ACCESS-ISSUE","ACCESS-ISSUE",
AQ2084="Projet OCM (ZTE, NOKIA, autres projets)","PLANNED WORKS",
AQ2084="No root CAuse","No root cause",
AQ2084="ODU HS","ACTIVE",
AQ2084="IP &amp; VLAN","ACTIVE",
AQ2084="Warehouse HUAWEI","SPARE-ISSUE",
AQ2084="SPARE-HS","SPARE-ISSUE",
AQ2084="Power Telco","ACTIVE", AQ2084="no impacts","no impacts"
),"")</f>
        <v>PASSIVE</v>
      </c>
      <c r="AS2084" s="92" t="s">
        <v>5936</v>
      </c>
      <c r="AT2084" s="98" t="s">
        <v>4494</v>
      </c>
      <c r="AV2084" s="17" t="s">
        <v>5537</v>
      </c>
      <c r="AW2084" s="7" t="s">
        <v>5537</v>
      </c>
      <c r="AX2084" s="6" t="s">
        <v>5537</v>
      </c>
      <c r="AY2084" s="7"/>
      <c r="AZ2084" s="3" t="s">
        <v>5537</v>
      </c>
      <c r="BA2084" s="18" t="s">
        <v>5537</v>
      </c>
      <c r="BB2084" s="18" t="s">
        <v>5537</v>
      </c>
      <c r="BC2084" s="18" t="s">
        <v>5537</v>
      </c>
      <c r="BD2084" s="18" t="s">
        <v>6365</v>
      </c>
      <c r="BE2084" s="18" t="s">
        <v>5537</v>
      </c>
      <c r="BF2084" s="18" t="s">
        <v>5537</v>
      </c>
      <c r="BG2084" s="18" t="s">
        <v>5537</v>
      </c>
      <c r="BH2084" s="18" t="s">
        <v>5537</v>
      </c>
      <c r="BI2084" s="18" t="s">
        <v>5537</v>
      </c>
      <c r="BJ2084" s="18" t="s">
        <v>5537</v>
      </c>
      <c r="BK2084" s="18" t="s">
        <v>5752</v>
      </c>
      <c r="BL2084" s="9" t="s">
        <v>5537</v>
      </c>
      <c r="BM2084" s="14" t="s">
        <v>5537</v>
      </c>
      <c r="BN2084" s="14" t="s">
        <v>5537</v>
      </c>
      <c r="BO2084" s="14" t="str">
        <f>_xlfn.XLOOKUP(B2084,'[4]cell downs 18042026 17h'!$B:$B,'[4]cell downs 18042026 17h'!$B:$B,"")</f>
        <v/>
      </c>
      <c r="BP2084" s="14" t="str">
        <f>_xlfn.XLOOKUP(B2084,'[5]Cells Huawei 19042026 15h'!$B:$B,'[5]Cells Huawei 19042026 15h'!$B:$B,"")</f>
        <v/>
      </c>
      <c r="BQ2084" s="9" t="str">
        <f>_xlfn.XLOOKUP(B2084,'[6]cells down 19042026 9H40'!$B:$B,'[6]cells down 19042026 9H40'!$B:$B,"")</f>
        <v/>
      </c>
      <c r="BR2084" s="9" t="s">
        <v>5537</v>
      </c>
      <c r="BS2084" s="9" t="s">
        <v>5537</v>
      </c>
      <c r="BT2084" s="108"/>
    </row>
    <row r="2085" spans="1:72" s="9" customFormat="1" x14ac:dyDescent="0.35">
      <c r="A2085" s="1" t="s">
        <v>4507</v>
      </c>
      <c r="B2085" s="8" t="s">
        <v>4508</v>
      </c>
      <c r="C2085" s="3" t="str">
        <f>_xlfn.XLOOKUP(B2085,'[1]daily break down'!$D:$D,'[1]daily break down'!$E:$E,"")</f>
        <v>LITTORAL</v>
      </c>
      <c r="D2085" s="1" t="s">
        <v>11</v>
      </c>
      <c r="E2085" s="1" t="s">
        <v>12</v>
      </c>
      <c r="F2085" s="3" t="s">
        <v>31</v>
      </c>
      <c r="G2085" s="1" t="s">
        <v>4507</v>
      </c>
      <c r="H2085" s="34" t="str">
        <f>_xlfn.XLOOKUP(B2085,[2]CALCULATION!$B:$B,[2]CALCULATION!$H:$H,"")</f>
        <v>ZTE</v>
      </c>
      <c r="I2085" s="28">
        <v>0</v>
      </c>
      <c r="J2085" s="28">
        <v>0</v>
      </c>
      <c r="K2085" s="28">
        <v>0</v>
      </c>
      <c r="L2085" s="28">
        <v>0</v>
      </c>
      <c r="M2085" s="28">
        <v>0</v>
      </c>
      <c r="N2085" s="28">
        <v>0</v>
      </c>
      <c r="O2085" s="28">
        <v>0</v>
      </c>
      <c r="P2085" s="28">
        <v>0</v>
      </c>
      <c r="Q2085" s="28">
        <v>0</v>
      </c>
      <c r="R2085" s="28">
        <v>0</v>
      </c>
      <c r="S2085" s="93">
        <v>0</v>
      </c>
      <c r="T2085" s="93">
        <f>_xlfn.XLOOKUP(B2085,'[3]Nur des jours'!$B:$B,'[3]Nur des jours'!$U:$U,"")</f>
        <v>0</v>
      </c>
      <c r="U2085" s="93">
        <v>0</v>
      </c>
      <c r="V2085" s="93">
        <v>0</v>
      </c>
      <c r="W2085" s="93">
        <v>0</v>
      </c>
      <c r="X2085" s="93">
        <v>0</v>
      </c>
      <c r="Y2085" s="93">
        <v>0</v>
      </c>
      <c r="Z2085" s="93">
        <v>0</v>
      </c>
      <c r="AA2085" s="93">
        <v>0</v>
      </c>
      <c r="AB2085" s="93">
        <v>0</v>
      </c>
      <c r="AC2085" s="93"/>
      <c r="AD2085" s="93">
        <v>0</v>
      </c>
      <c r="AE2085" s="93">
        <v>0</v>
      </c>
      <c r="AF2085" s="93">
        <v>0</v>
      </c>
      <c r="AG2085" s="93"/>
      <c r="AH2085" s="93">
        <v>0</v>
      </c>
      <c r="AI2085" s="93">
        <v>0</v>
      </c>
      <c r="AJ2085" s="93">
        <v>0</v>
      </c>
      <c r="AK2085" s="93">
        <v>0</v>
      </c>
      <c r="AL2085" s="93">
        <v>0</v>
      </c>
      <c r="AM2085" s="49" t="s">
        <v>5559</v>
      </c>
      <c r="AN2085" s="49"/>
      <c r="AO2085" s="48" t="str" cm="1">
        <f t="array" ref="AO2085">IFERROR(_xlfn.IFS(
AQ2085="MPR ISSUE","PDH",
AQ2085="BSS Hardware Issue","BSS",
AQ2085="Sites strategiques, MLL, Pylone, etc.","ENVTECH",
AQ2085="AKTIVCO DEFAUT GE &amp; POWER Cabinet","AKTIVCO",
AQ2085="AKTIVCO Coupure ENEO &amp; Baisse de tension","AKTIVCO GRID ONLY",
AQ2085="Coupure ENEO &amp; Baisse de tension","IHS GRID ONLY",
AQ2085="Defaut GE &amp; POWER Cabinet","IHS",
AQ2085="Sharing","Partners",
AQ2085="Sites strategiques &amp; DataCenter","SST &amp; DC",
AQ2085="Exclu","Exclu",
AQ2085="SAT","SAT",
AQ2085="SPARE-ISSUE","SPARE-ISSUE",
AQ2085="Fiber CAmtel","TRANS_FO_CAMTEL",
AQ2085="Fiber AOF","Fiber AOF",
AQ2085="Projet OCM (HUAWEI)","TRAVAUX-HUAWEI",
AQ2085="Projet OCM (NOKIA)","TRAVAUX-NOKIA",
AQ2085="ACCESS-ISSUE","ACCESS-ISSUE",
AQ2085="Projet OCM (ZTE, NOKIA, autres projets)","TRAVAUX OCM",
AQ2085="No root CAuse","No root cause",
AQ2085="ODU HS","PDH",
AQ2085="IP &amp; VLAN","PDH",
AQ2085="Warehouse HUAWEI","SPARE-ISSUE",
AQ2085="SPARE-HS","SPARE-ISSUE",
AQ2085="Power Telco","BSS",AQ2085="no impacts","no impacts"
),"")</f>
        <v>No root cause</v>
      </c>
      <c r="AP2085" s="48" t="str" cm="1">
        <f t="array" ref="AP2085">IFERROR(_xlfn.IFS(
AQ2085="MPR ISSUE","TX ISSUE",
AQ2085="BSS Hardware Issue","RAN ISSUE",
AQ2085="Sites strategiques, MLL, Pylone, etc.","ENVTECH",
AQ2085="AKTIVCO DEFAUT GE &amp; POWER Cabinet","POWER ISSUE",
AQ2085="AKTIVCO Coupure ENEO &amp; Baisse de tension","POWER ISSUE",
AQ2085="Coupure ENEO &amp; Baisse de tension","POWER ISSUE",
AQ2085="Defaut GE &amp; POWER Cabinet","POWER ISSUE",
AQ2085="Sharing","POWER ISSUE",
AQ2085="Sites strategiques &amp; DataCenter","POWER ISSUE",
AQ2085="Exclu","Exclu",
AQ2085="SAT","TX ISSUE",
AQ2085="SPARE-ISSUE","SPARE-ISSUE",
AQ2085="Fiber CAmtel","TX ISSUE",
AQ2085="Fiber AOF","TX ISSUE",
AQ2085="Projet OCM (HUAWEI)","TRAVAUX-HUAWEI",
AQ2085="Projet OCM (NOKIA)","TRAVAUX -NOKIA",
AQ2085="ACCESS-ISSUE","ACCESS-ISSUE",
AQ2085="Projet OCM (ZTE, NOKIA, autres projets)","TRAVAUX OCM",
AQ2085="No root CAuse","No root cause",
AQ2085="ODU HS","TX ISSUE",
AQ2085="IP &amp; VLAN","TX ISSUE",
AQ2085="Warehouse HUAWEI","SPARE-ISSUE",
AQ2085="SPARE-HS","SPARE-ISSUE",
AQ2085="Power Telco","RAN ISSUE",AQ2085="no impacts","no impacts"
),"")</f>
        <v>No root cause</v>
      </c>
      <c r="AQ2085" s="127" t="s">
        <v>5344</v>
      </c>
      <c r="AR2085" s="48" t="str" cm="1">
        <f t="array" ref="AR2085">IFERROR(_xlfn.IFS(
AQ2085="MPR ISSUE","ACTIVE",
AQ2085="BSS Hardware Issue","ACTIVE",
AQ2085="Sites strategiques, MLL, Pylone, etc.","PASSIVE",
AQ2085="AKTIVCO DEFAUT GE &amp; POWER Cabinet","PASSIVE",
AQ2085="AKTIVCO Coupure ENEO &amp; Baisse de tension","PASSIVE",
AQ2085="Coupure ENEO &amp; Baisse de tension","PASSIVE",
AQ2085="Defaut GE &amp; POWER Cabinet","PASSIVE",
AQ2085="Sharing","PASSIVE",
AQ2085="Sites strategiques &amp; DataCenter","PASSIVE",
AQ2085="Exclu","Exclu",
AQ2085="SAT","ACTIVE",
AQ2085="SPARE-ISSUE","SPARE-ISSUE",
AQ2085="Fiber CAmtel","ACTIVE",
AQ2085="Fiber AOF","ACTIVE",
AQ2085="Projet OCM (HUAWEI)","PLANNED WORKS",
AQ2085="Projet OCM (NOKIA)","PLANNED WORKS",
AQ2085="ACCESS-ISSUE","ACCESS-ISSUE",
AQ2085="Projet OCM (ZTE, NOKIA, autres projets)","PLANNED WORKS",
AQ2085="No root CAuse","No root cause",
AQ2085="ODU HS","ACTIVE",
AQ2085="IP &amp; VLAN","ACTIVE",
AQ2085="Warehouse HUAWEI","SPARE-ISSUE",
AQ2085="SPARE-HS","SPARE-ISSUE",
AQ2085="Power Telco","ACTIVE", AQ2085="no impacts","no impacts"
),"")</f>
        <v>No root cause</v>
      </c>
      <c r="AS2085" s="92" t="s">
        <v>5537</v>
      </c>
      <c r="AT2085" s="98" t="s">
        <v>4508</v>
      </c>
      <c r="AU2085" s="96"/>
      <c r="AV2085" s="17" t="s">
        <v>5537</v>
      </c>
      <c r="AW2085" s="7" t="s">
        <v>5537</v>
      </c>
      <c r="AX2085" s="6" t="s">
        <v>5537</v>
      </c>
      <c r="AY2085" s="7"/>
      <c r="AZ2085" s="3" t="s">
        <v>5537</v>
      </c>
      <c r="BA2085" s="18" t="s">
        <v>5537</v>
      </c>
      <c r="BB2085" s="18" t="s">
        <v>5537</v>
      </c>
      <c r="BC2085" s="18" t="s">
        <v>5537</v>
      </c>
      <c r="BD2085" s="18" t="s">
        <v>5537</v>
      </c>
      <c r="BE2085" s="18" t="s">
        <v>5537</v>
      </c>
      <c r="BF2085" s="18" t="s">
        <v>5537</v>
      </c>
      <c r="BG2085" s="18" t="s">
        <v>5537</v>
      </c>
      <c r="BH2085" s="18" t="s">
        <v>5537</v>
      </c>
      <c r="BI2085" s="18" t="s">
        <v>5537</v>
      </c>
      <c r="BJ2085" s="18" t="s">
        <v>5537</v>
      </c>
      <c r="BK2085" s="18" t="s">
        <v>5537</v>
      </c>
      <c r="BL2085" s="9" t="s">
        <v>5537</v>
      </c>
      <c r="BM2085" s="14" t="s">
        <v>5537</v>
      </c>
      <c r="BN2085" s="14" t="s">
        <v>5537</v>
      </c>
      <c r="BO2085" s="14" t="str">
        <f>_xlfn.XLOOKUP(B2085,'[4]cell downs 18042026 17h'!$B:$B,'[4]cell downs 18042026 17h'!$B:$B,"")</f>
        <v/>
      </c>
      <c r="BP2085" s="14" t="str">
        <f>_xlfn.XLOOKUP(B2085,'[5]Cells Huawei 19042026 15h'!$B:$B,'[5]Cells Huawei 19042026 15h'!$B:$B,"")</f>
        <v/>
      </c>
      <c r="BQ2085" s="9" t="str">
        <f>_xlfn.XLOOKUP(B2085,'[6]cells down 19042026 9H40'!$B:$B,'[6]cells down 19042026 9H40'!$B:$B,"")</f>
        <v/>
      </c>
      <c r="BR2085" s="9" t="s">
        <v>4508</v>
      </c>
      <c r="BS2085" s="9" t="s">
        <v>5537</v>
      </c>
      <c r="BT2085" s="108"/>
    </row>
    <row r="2086" spans="1:72" s="9" customFormat="1" x14ac:dyDescent="0.35">
      <c r="A2086" s="1" t="s">
        <v>4547</v>
      </c>
      <c r="B2086" s="8" t="s">
        <v>4548</v>
      </c>
      <c r="C2086" s="3" t="str">
        <f>_xlfn.XLOOKUP(B2086,'[1]daily break down'!$D:$D,'[1]daily break down'!$E:$E,"")</f>
        <v>CENTRE</v>
      </c>
      <c r="D2086" s="1" t="s">
        <v>21</v>
      </c>
      <c r="E2086" s="1" t="s">
        <v>36</v>
      </c>
      <c r="F2086" s="3" t="s">
        <v>226</v>
      </c>
      <c r="G2086" s="1" t="s">
        <v>4547</v>
      </c>
      <c r="H2086" s="33" t="str">
        <f>_xlfn.XLOOKUP(B2086,[2]CALCULATION!$B:$B,[2]CALCULATION!$H:$H,"")</f>
        <v>NOKIA</v>
      </c>
      <c r="I2086" s="28">
        <v>0</v>
      </c>
      <c r="J2086" s="28">
        <v>0</v>
      </c>
      <c r="K2086" s="28">
        <v>0</v>
      </c>
      <c r="L2086" s="28">
        <v>0</v>
      </c>
      <c r="M2086" s="28">
        <v>0</v>
      </c>
      <c r="N2086" s="28">
        <v>0</v>
      </c>
      <c r="O2086" s="28">
        <v>0</v>
      </c>
      <c r="P2086" s="28">
        <v>0</v>
      </c>
      <c r="Q2086" s="28">
        <v>0</v>
      </c>
      <c r="R2086" s="28">
        <v>0</v>
      </c>
      <c r="S2086" s="93">
        <v>0</v>
      </c>
      <c r="T2086" s="93">
        <f>_xlfn.XLOOKUP(B2086,'[3]Nur des jours'!$B:$B,'[3]Nur des jours'!$U:$U,"")</f>
        <v>0</v>
      </c>
      <c r="U2086" s="93">
        <v>0</v>
      </c>
      <c r="V2086" s="93">
        <v>0</v>
      </c>
      <c r="W2086" s="93">
        <v>0</v>
      </c>
      <c r="X2086" s="93">
        <v>0</v>
      </c>
      <c r="Y2086" s="93">
        <v>0</v>
      </c>
      <c r="Z2086" s="93">
        <v>0</v>
      </c>
      <c r="AA2086" s="93">
        <v>0</v>
      </c>
      <c r="AB2086" s="93">
        <v>0</v>
      </c>
      <c r="AC2086" s="93"/>
      <c r="AD2086" s="93">
        <v>0</v>
      </c>
      <c r="AE2086" s="93">
        <v>0</v>
      </c>
      <c r="AF2086" s="93">
        <v>0</v>
      </c>
      <c r="AG2086" s="93"/>
      <c r="AH2086" s="93">
        <v>0</v>
      </c>
      <c r="AI2086" s="93">
        <v>0</v>
      </c>
      <c r="AJ2086" s="93">
        <v>0</v>
      </c>
      <c r="AK2086" s="93">
        <v>0</v>
      </c>
      <c r="AL2086" s="93">
        <v>0</v>
      </c>
      <c r="AM2086" s="49" t="s">
        <v>5559</v>
      </c>
      <c r="AN2086" s="49"/>
      <c r="AO2086" s="48" t="str" cm="1">
        <f t="array" ref="AO2086">IFERROR(_xlfn.IFS(
AQ2086="MPR ISSUE","PDH",
AQ2086="BSS Hardware Issue","BSS",
AQ2086="Sites strategiques, MLL, Pylone, etc.","ENVTECH",
AQ2086="AKTIVCO DEFAUT GE &amp; POWER Cabinet","AKTIVCO",
AQ2086="AKTIVCO Coupure ENEO &amp; Baisse de tension","AKTIVCO GRID ONLY",
AQ2086="Coupure ENEO &amp; Baisse de tension","IHS GRID ONLY",
AQ2086="Defaut GE &amp; POWER Cabinet","IHS",
AQ2086="Sharing","Partners",
AQ2086="Sites strategiques &amp; DataCenter","SST &amp; DC",
AQ2086="Exclu","Exclu",
AQ2086="SAT","SAT",
AQ2086="SPARE-ISSUE","SPARE-ISSUE",
AQ2086="Fiber CAmtel","TRANS_FO_CAMTEL",
AQ2086="Fiber AOF","Fiber AOF",
AQ2086="Projet OCM (HUAWEI)","TRAVAUX-HUAWEI",
AQ2086="Projet OCM (NOKIA)","TRAVAUX-NOKIA",
AQ2086="ACCESS-ISSUE","ACCESS-ISSUE",
AQ2086="Projet OCM (ZTE, NOKIA, autres projets)","TRAVAUX OCM",
AQ2086="No root CAuse","No root cause",
AQ2086="ODU HS","PDH",
AQ2086="IP &amp; VLAN","PDH",
AQ2086="Warehouse HUAWEI","SPARE-ISSUE",
AQ2086="SPARE-HS","SPARE-ISSUE",
AQ2086="Power Telco","BSS",AQ2086="no impacts","no impacts"
),"")</f>
        <v>No root cause</v>
      </c>
      <c r="AP2086" s="48" t="str" cm="1">
        <f t="array" ref="AP2086">IFERROR(_xlfn.IFS(
AQ2086="MPR ISSUE","TX ISSUE",
AQ2086="BSS Hardware Issue","RAN ISSUE",
AQ2086="Sites strategiques, MLL, Pylone, etc.","ENVTECH",
AQ2086="AKTIVCO DEFAUT GE &amp; POWER Cabinet","POWER ISSUE",
AQ2086="AKTIVCO Coupure ENEO &amp; Baisse de tension","POWER ISSUE",
AQ2086="Coupure ENEO &amp; Baisse de tension","POWER ISSUE",
AQ2086="Defaut GE &amp; POWER Cabinet","POWER ISSUE",
AQ2086="Sharing","POWER ISSUE",
AQ2086="Sites strategiques &amp; DataCenter","POWER ISSUE",
AQ2086="Exclu","Exclu",
AQ2086="SAT","TX ISSUE",
AQ2086="SPARE-ISSUE","SPARE-ISSUE",
AQ2086="Fiber CAmtel","TX ISSUE",
AQ2086="Fiber AOF","TX ISSUE",
AQ2086="Projet OCM (HUAWEI)","TRAVAUX-HUAWEI",
AQ2086="Projet OCM (NOKIA)","TRAVAUX -NOKIA",
AQ2086="ACCESS-ISSUE","ACCESS-ISSUE",
AQ2086="Projet OCM (ZTE, NOKIA, autres projets)","TRAVAUX OCM",
AQ2086="No root CAuse","No root cause",
AQ2086="ODU HS","TX ISSUE",
AQ2086="IP &amp; VLAN","TX ISSUE",
AQ2086="Warehouse HUAWEI","SPARE-ISSUE",
AQ2086="SPARE-HS","SPARE-ISSUE",
AQ2086="Power Telco","RAN ISSUE",AQ2086="no impacts","no impacts"
),"")</f>
        <v>No root cause</v>
      </c>
      <c r="AQ2086" s="67" t="s">
        <v>5344</v>
      </c>
      <c r="AR2086" s="48" t="str" cm="1">
        <f t="array" ref="AR2086">IFERROR(_xlfn.IFS(
AQ2086="MPR ISSUE","ACTIVE",
AQ2086="BSS Hardware Issue","ACTIVE",
AQ2086="Sites strategiques, MLL, Pylone, etc.","PASSIVE",
AQ2086="AKTIVCO DEFAUT GE &amp; POWER Cabinet","PASSIVE",
AQ2086="AKTIVCO Coupure ENEO &amp; Baisse de tension","PASSIVE",
AQ2086="Coupure ENEO &amp; Baisse de tension","PASSIVE",
AQ2086="Defaut GE &amp; POWER Cabinet","PASSIVE",
AQ2086="Sharing","PASSIVE",
AQ2086="Sites strategiques &amp; DataCenter","PASSIVE",
AQ2086="Exclu","Exclu",
AQ2086="SAT","ACTIVE",
AQ2086="SPARE-ISSUE","SPARE-ISSUE",
AQ2086="Fiber CAmtel","ACTIVE",
AQ2086="Fiber AOF","ACTIVE",
AQ2086="Projet OCM (HUAWEI)","PLANNED WORKS",
AQ2086="Projet OCM (NOKIA)","PLANNED WORKS",
AQ2086="ACCESS-ISSUE","ACCESS-ISSUE",
AQ2086="Projet OCM (ZTE, NOKIA, autres projets)","PLANNED WORKS",
AQ2086="No root CAuse","No root cause",
AQ2086="ODU HS","ACTIVE",
AQ2086="IP &amp; VLAN","ACTIVE",
AQ2086="Warehouse HUAWEI","SPARE-ISSUE",
AQ2086="SPARE-HS","SPARE-ISSUE",
AQ2086="Power Telco","ACTIVE", AQ2086="no impacts","no impacts"
),"")</f>
        <v>No root cause</v>
      </c>
      <c r="AS2086" s="92" t="s">
        <v>5537</v>
      </c>
      <c r="AT2086" s="98" t="s">
        <v>4548</v>
      </c>
      <c r="AV2086" s="17" t="s">
        <v>5537</v>
      </c>
      <c r="AW2086" s="7" t="s">
        <v>5537</v>
      </c>
      <c r="AX2086" s="6" t="s">
        <v>5537</v>
      </c>
      <c r="AY2086" s="7"/>
      <c r="AZ2086" s="3" t="s">
        <v>5537</v>
      </c>
      <c r="BA2086" s="18" t="s">
        <v>5537</v>
      </c>
      <c r="BB2086" s="18" t="s">
        <v>5537</v>
      </c>
      <c r="BC2086" s="18" t="s">
        <v>5537</v>
      </c>
      <c r="BD2086" s="18" t="s">
        <v>5537</v>
      </c>
      <c r="BE2086" s="18" t="s">
        <v>5537</v>
      </c>
      <c r="BF2086" s="18" t="s">
        <v>5537</v>
      </c>
      <c r="BG2086" s="18" t="s">
        <v>5537</v>
      </c>
      <c r="BH2086" s="18" t="s">
        <v>5537</v>
      </c>
      <c r="BI2086" s="18" t="s">
        <v>5537</v>
      </c>
      <c r="BJ2086" s="18" t="s">
        <v>5537</v>
      </c>
      <c r="BK2086" s="18" t="s">
        <v>5537</v>
      </c>
      <c r="BL2086" s="9" t="s">
        <v>5537</v>
      </c>
      <c r="BM2086" s="14" t="s">
        <v>5537</v>
      </c>
      <c r="BN2086" s="14" t="s">
        <v>5537</v>
      </c>
      <c r="BO2086" s="14" t="str">
        <f>_xlfn.XLOOKUP(B2086,'[4]cell downs 18042026 17h'!$B:$B,'[4]cell downs 18042026 17h'!$B:$B,"")</f>
        <v/>
      </c>
      <c r="BP2086" s="14" t="str">
        <f>_xlfn.XLOOKUP(B2086,'[5]Cells Huawei 19042026 15h'!$B:$B,'[5]Cells Huawei 19042026 15h'!$B:$B,"")</f>
        <v/>
      </c>
      <c r="BQ2086" s="9" t="str">
        <f>_xlfn.XLOOKUP(B2086,'[6]cells down 19042026 9H40'!$B:$B,'[6]cells down 19042026 9H40'!$B:$B,"")</f>
        <v/>
      </c>
      <c r="BR2086" s="9" t="s">
        <v>5537</v>
      </c>
      <c r="BS2086" s="9" t="s">
        <v>12</v>
      </c>
      <c r="BT2086" s="108"/>
    </row>
    <row r="2087" spans="1:72" s="9" customFormat="1" x14ac:dyDescent="0.35">
      <c r="A2087" s="1" t="s">
        <v>4549</v>
      </c>
      <c r="B2087" s="8" t="s">
        <v>4550</v>
      </c>
      <c r="C2087" s="3" t="str">
        <f>_xlfn.XLOOKUP(B2087,'[1]daily break down'!$D:$D,'[1]daily break down'!$E:$E,"")</f>
        <v>CENTRE</v>
      </c>
      <c r="D2087" s="1" t="s">
        <v>11</v>
      </c>
      <c r="E2087" s="1" t="s">
        <v>1129</v>
      </c>
      <c r="F2087" s="3" t="s">
        <v>226</v>
      </c>
      <c r="G2087" s="1" t="s">
        <v>4549</v>
      </c>
      <c r="H2087" s="34" t="str">
        <f>_xlfn.XLOOKUP(B2087,[2]CALCULATION!$B:$B,[2]CALCULATION!$H:$H,"")</f>
        <v>ZTE</v>
      </c>
      <c r="I2087" s="28">
        <v>0</v>
      </c>
      <c r="J2087" s="28">
        <v>0</v>
      </c>
      <c r="K2087" s="28">
        <v>0</v>
      </c>
      <c r="L2087" s="28">
        <v>0</v>
      </c>
      <c r="M2087" s="28">
        <v>0</v>
      </c>
      <c r="N2087" s="28">
        <v>0</v>
      </c>
      <c r="O2087" s="28">
        <v>0</v>
      </c>
      <c r="P2087" s="28">
        <v>0</v>
      </c>
      <c r="Q2087" s="28">
        <v>0</v>
      </c>
      <c r="R2087" s="28">
        <v>0</v>
      </c>
      <c r="S2087" s="93">
        <v>0</v>
      </c>
      <c r="T2087" s="93">
        <f>_xlfn.XLOOKUP(B2087,'[3]Nur des jours'!$B:$B,'[3]Nur des jours'!$U:$U,"")</f>
        <v>0</v>
      </c>
      <c r="U2087" s="93">
        <v>0</v>
      </c>
      <c r="V2087" s="93">
        <v>0</v>
      </c>
      <c r="W2087" s="93">
        <v>0</v>
      </c>
      <c r="X2087" s="93">
        <v>0</v>
      </c>
      <c r="Y2087" s="93">
        <v>0</v>
      </c>
      <c r="Z2087" s="93">
        <v>0</v>
      </c>
      <c r="AA2087" s="93">
        <v>0</v>
      </c>
      <c r="AB2087" s="93">
        <v>0</v>
      </c>
      <c r="AC2087" s="93"/>
      <c r="AD2087" s="93">
        <v>0</v>
      </c>
      <c r="AE2087" s="93">
        <v>0</v>
      </c>
      <c r="AF2087" s="93">
        <v>0</v>
      </c>
      <c r="AG2087" s="93"/>
      <c r="AH2087" s="93">
        <v>0</v>
      </c>
      <c r="AI2087" s="93">
        <v>0</v>
      </c>
      <c r="AJ2087" s="93">
        <v>0</v>
      </c>
      <c r="AK2087" s="93">
        <v>0</v>
      </c>
      <c r="AL2087" s="93">
        <v>0</v>
      </c>
      <c r="AM2087" s="49" t="s">
        <v>5559</v>
      </c>
      <c r="AN2087" s="49"/>
      <c r="AO2087" s="48" t="str" cm="1">
        <f t="array" ref="AO2087">IFERROR(_xlfn.IFS(
AQ2087="MPR ISSUE","PDH",
AQ2087="BSS Hardware Issue","BSS",
AQ2087="Sites strategiques, MLL, Pylone, etc.","ENVTECH",
AQ2087="AKTIVCO DEFAUT GE &amp; POWER Cabinet","AKTIVCO",
AQ2087="AKTIVCO Coupure ENEO &amp; Baisse de tension","AKTIVCO GRID ONLY",
AQ2087="Coupure ENEO &amp; Baisse de tension","IHS GRID ONLY",
AQ2087="Defaut GE &amp; POWER Cabinet","IHS",
AQ2087="Sharing","Partners",
AQ2087="Sites strategiques &amp; DataCenter","SST &amp; DC",
AQ2087="Exclu","Exclu",
AQ2087="SAT","SAT",
AQ2087="SPARE-ISSUE","SPARE-ISSUE",
AQ2087="Fiber CAmtel","TRANS_FO_CAMTEL",
AQ2087="Fiber AOF","Fiber AOF",
AQ2087="Projet OCM (HUAWEI)","TRAVAUX-HUAWEI",
AQ2087="Projet OCM (NOKIA)","TRAVAUX-NOKIA",
AQ2087="ACCESS-ISSUE","ACCESS-ISSUE",
AQ2087="Projet OCM (ZTE, NOKIA, autres projets)","TRAVAUX OCM",
AQ2087="No root CAuse","No root cause",
AQ2087="ODU HS","PDH",
AQ2087="IP &amp; VLAN","PDH",
AQ2087="Warehouse HUAWEI","SPARE-ISSUE",
AQ2087="SPARE-HS","SPARE-ISSUE",
AQ2087="Power Telco","BSS",AQ2087="no impacts","no impacts"
),"")</f>
        <v>Fiber AOF</v>
      </c>
      <c r="AP2087" s="48" t="str" cm="1">
        <f t="array" ref="AP2087">IFERROR(_xlfn.IFS(
AQ2087="MPR ISSUE","TX ISSUE",
AQ2087="BSS Hardware Issue","RAN ISSUE",
AQ2087="Sites strategiques, MLL, Pylone, etc.","ENVTECH",
AQ2087="AKTIVCO DEFAUT GE &amp; POWER Cabinet","POWER ISSUE",
AQ2087="AKTIVCO Coupure ENEO &amp; Baisse de tension","POWER ISSUE",
AQ2087="Coupure ENEO &amp; Baisse de tension","POWER ISSUE",
AQ2087="Defaut GE &amp; POWER Cabinet","POWER ISSUE",
AQ2087="Sharing","POWER ISSUE",
AQ2087="Sites strategiques &amp; DataCenter","POWER ISSUE",
AQ2087="Exclu","Exclu",
AQ2087="SAT","TX ISSUE",
AQ2087="SPARE-ISSUE","SPARE-ISSUE",
AQ2087="Fiber CAmtel","TX ISSUE",
AQ2087="Fiber AOF","TX ISSUE",
AQ2087="Projet OCM (HUAWEI)","TRAVAUX-HUAWEI",
AQ2087="Projet OCM (NOKIA)","TRAVAUX -NOKIA",
AQ2087="ACCESS-ISSUE","ACCESS-ISSUE",
AQ2087="Projet OCM (ZTE, NOKIA, autres projets)","TRAVAUX OCM",
AQ2087="No root CAuse","No root cause",
AQ2087="ODU HS","TX ISSUE",
AQ2087="IP &amp; VLAN","TX ISSUE",
AQ2087="Warehouse HUAWEI","SPARE-ISSUE",
AQ2087="SPARE-HS","SPARE-ISSUE",
AQ2087="Power Telco","RAN ISSUE",AQ2087="no impacts","no impacts"
),"")</f>
        <v>TX ISSUE</v>
      </c>
      <c r="AQ2087" s="67" t="s">
        <v>5995</v>
      </c>
      <c r="AR2087" s="48" t="str" cm="1">
        <f t="array" ref="AR2087">IFERROR(_xlfn.IFS(
AQ2087="MPR ISSUE","ACTIVE",
AQ2087="BSS Hardware Issue","ACTIVE",
AQ2087="Sites strategiques, MLL, Pylone, etc.","PASSIVE",
AQ2087="AKTIVCO DEFAUT GE &amp; POWER Cabinet","PASSIVE",
AQ2087="AKTIVCO Coupure ENEO &amp; Baisse de tension","PASSIVE",
AQ2087="Coupure ENEO &amp; Baisse de tension","PASSIVE",
AQ2087="Defaut GE &amp; POWER Cabinet","PASSIVE",
AQ2087="Sharing","PASSIVE",
AQ2087="Sites strategiques &amp; DataCenter","PASSIVE",
AQ2087="Exclu","Exclu",
AQ2087="SAT","ACTIVE",
AQ2087="SPARE-ISSUE","SPARE-ISSUE",
AQ2087="Fiber CAmtel","ACTIVE",
AQ2087="Fiber AOF","ACTIVE",
AQ2087="Projet OCM (HUAWEI)","PLANNED WORKS",
AQ2087="Projet OCM (NOKIA)","PLANNED WORKS",
AQ2087="ACCESS-ISSUE","ACCESS-ISSUE",
AQ2087="Projet OCM (ZTE, NOKIA, autres projets)","PLANNED WORKS",
AQ2087="No root CAuse","No root cause",
AQ2087="ODU HS","ACTIVE",
AQ2087="IP &amp; VLAN","ACTIVE",
AQ2087="Warehouse HUAWEI","SPARE-ISSUE",
AQ2087="SPARE-HS","SPARE-ISSUE",
AQ2087="Power Telco","ACTIVE", AQ2087="no impacts","no impacts"
),"")</f>
        <v>ACTIVE</v>
      </c>
      <c r="AS2087" s="92" t="s">
        <v>5984</v>
      </c>
      <c r="AT2087" s="129" t="s">
        <v>4550</v>
      </c>
      <c r="AU2087" s="9" t="s">
        <v>5994</v>
      </c>
      <c r="AV2087" s="17" t="s">
        <v>5984</v>
      </c>
      <c r="AW2087" s="7" t="s">
        <v>5537</v>
      </c>
      <c r="AX2087" s="6" t="s">
        <v>5537</v>
      </c>
      <c r="AY2087" s="7"/>
      <c r="AZ2087" s="3" t="s">
        <v>5537</v>
      </c>
      <c r="BA2087" s="18" t="s">
        <v>5537</v>
      </c>
      <c r="BB2087" s="18" t="s">
        <v>5537</v>
      </c>
      <c r="BC2087" s="18" t="s">
        <v>5537</v>
      </c>
      <c r="BD2087" s="18" t="s">
        <v>5537</v>
      </c>
      <c r="BE2087" s="18" t="s">
        <v>5537</v>
      </c>
      <c r="BF2087" s="18" t="s">
        <v>5537</v>
      </c>
      <c r="BG2087" s="18" t="s">
        <v>5537</v>
      </c>
      <c r="BH2087" s="18" t="s">
        <v>5537</v>
      </c>
      <c r="BI2087" s="18" t="s">
        <v>5537</v>
      </c>
      <c r="BJ2087" s="18" t="s">
        <v>5537</v>
      </c>
      <c r="BK2087" s="18" t="s">
        <v>5537</v>
      </c>
      <c r="BL2087" s="9" t="s">
        <v>5537</v>
      </c>
      <c r="BM2087" s="14" t="s">
        <v>5537</v>
      </c>
      <c r="BN2087" s="14" t="s">
        <v>5537</v>
      </c>
      <c r="BO2087" s="14" t="str">
        <f>_xlfn.XLOOKUP(B2087,'[4]cell downs 18042026 17h'!$B:$B,'[4]cell downs 18042026 17h'!$B:$B,"")</f>
        <v/>
      </c>
      <c r="BP2087" s="14" t="str">
        <f>_xlfn.XLOOKUP(B2087,'[5]Cells Huawei 19042026 15h'!$B:$B,'[5]Cells Huawei 19042026 15h'!$B:$B,"")</f>
        <v/>
      </c>
      <c r="BQ2087" s="9" t="str">
        <f>_xlfn.XLOOKUP(B2087,'[6]cells down 19042026 9H40'!$B:$B,'[6]cells down 19042026 9H40'!$B:$B,"")</f>
        <v/>
      </c>
      <c r="BR2087" s="9" t="s">
        <v>4550</v>
      </c>
      <c r="BS2087" s="9" t="s">
        <v>12</v>
      </c>
      <c r="BT2087" s="108"/>
    </row>
    <row r="2088" spans="1:72" s="9" customFormat="1" x14ac:dyDescent="0.35">
      <c r="A2088" s="1" t="s">
        <v>4656</v>
      </c>
      <c r="B2088" s="8" t="s">
        <v>4657</v>
      </c>
      <c r="C2088" s="3" t="str">
        <f>_xlfn.XLOOKUP(B2088,'[1]daily break down'!$D:$D,'[1]daily break down'!$E:$E,"")</f>
        <v>CENTRE</v>
      </c>
      <c r="D2088" s="1" t="s">
        <v>11</v>
      </c>
      <c r="E2088" s="1" t="s">
        <v>12</v>
      </c>
      <c r="F2088" s="3" t="s">
        <v>37</v>
      </c>
      <c r="G2088" s="1" t="s">
        <v>4656</v>
      </c>
      <c r="H2088" s="34" t="str">
        <f>_xlfn.XLOOKUP(B2088,[2]CALCULATION!$B:$B,[2]CALCULATION!$H:$H,"")</f>
        <v>ZTE</v>
      </c>
      <c r="I2088" s="28">
        <v>0</v>
      </c>
      <c r="J2088" s="28">
        <v>0</v>
      </c>
      <c r="K2088" s="28">
        <v>0</v>
      </c>
      <c r="L2088" s="28">
        <v>0</v>
      </c>
      <c r="M2088" s="28">
        <v>0</v>
      </c>
      <c r="N2088" s="28">
        <v>0</v>
      </c>
      <c r="O2088" s="28">
        <v>0</v>
      </c>
      <c r="P2088" s="28">
        <v>0</v>
      </c>
      <c r="Q2088" s="28">
        <v>0</v>
      </c>
      <c r="R2088" s="28">
        <v>0</v>
      </c>
      <c r="S2088" s="93">
        <v>0</v>
      </c>
      <c r="T2088" s="93">
        <f>_xlfn.XLOOKUP(B2088,'[3]Nur des jours'!$B:$B,'[3]Nur des jours'!$U:$U,"")</f>
        <v>0</v>
      </c>
      <c r="U2088" s="93">
        <v>0</v>
      </c>
      <c r="V2088" s="93">
        <v>0</v>
      </c>
      <c r="W2088" s="93">
        <v>0</v>
      </c>
      <c r="X2088" s="93">
        <v>0</v>
      </c>
      <c r="Y2088" s="93">
        <v>0</v>
      </c>
      <c r="Z2088" s="93">
        <v>0</v>
      </c>
      <c r="AA2088" s="93">
        <v>0</v>
      </c>
      <c r="AB2088" s="93">
        <v>0</v>
      </c>
      <c r="AC2088" s="93"/>
      <c r="AD2088" s="93">
        <v>0</v>
      </c>
      <c r="AE2088" s="93">
        <v>0</v>
      </c>
      <c r="AF2088" s="93">
        <v>0</v>
      </c>
      <c r="AG2088" s="93"/>
      <c r="AH2088" s="93">
        <v>0</v>
      </c>
      <c r="AI2088" s="93">
        <v>0</v>
      </c>
      <c r="AJ2088" s="93">
        <v>0</v>
      </c>
      <c r="AK2088" s="93">
        <v>0</v>
      </c>
      <c r="AL2088" s="93">
        <v>0</v>
      </c>
      <c r="AM2088" s="49" t="s">
        <v>5559</v>
      </c>
      <c r="AN2088" s="49"/>
      <c r="AO2088" s="48" t="str" cm="1">
        <f t="array" ref="AO2088">IFERROR(_xlfn.IFS(
AQ2088="MPR ISSUE","PDH",
AQ2088="BSS Hardware Issue","BSS",
AQ2088="Sites strategiques, MLL, Pylone, etc.","ENVTECH",
AQ2088="AKTIVCO DEFAUT GE &amp; POWER Cabinet","AKTIVCO",
AQ2088="AKTIVCO Coupure ENEO &amp; Baisse de tension","AKTIVCO GRID ONLY",
AQ2088="Coupure ENEO &amp; Baisse de tension","IHS GRID ONLY",
AQ2088="Defaut GE &amp; POWER Cabinet","IHS",
AQ2088="Sharing","Partners",
AQ2088="Sites strategiques &amp; DataCenter","SST &amp; DC",
AQ2088="Exclu","Exclu",
AQ2088="SAT","SAT",
AQ2088="SPARE-ISSUE","SPARE-ISSUE",
AQ2088="Fiber CAmtel","TRANS_FO_CAMTEL",
AQ2088="Fiber AOF","Fiber AOF",
AQ2088="Projet OCM (HUAWEI)","TRAVAUX-HUAWEI",
AQ2088="Projet OCM (NOKIA)","TRAVAUX-NOKIA",
AQ2088="ACCESS-ISSUE","ACCESS-ISSUE",
AQ2088="Projet OCM (ZTE, NOKIA, autres projets)","TRAVAUX OCM",
AQ2088="No root CAuse","No root cause",
AQ2088="ODU HS","PDH",
AQ2088="IP &amp; VLAN","PDH",
AQ2088="Warehouse HUAWEI","SPARE-ISSUE",
AQ2088="SPARE-HS","SPARE-ISSUE",
AQ2088="Power Telco","BSS",AQ2088="no impacts","no impacts"
),"")</f>
        <v>No root cause</v>
      </c>
      <c r="AP2088" s="48" t="str" cm="1">
        <f t="array" ref="AP2088">IFERROR(_xlfn.IFS(
AQ2088="MPR ISSUE","TX ISSUE",
AQ2088="BSS Hardware Issue","RAN ISSUE",
AQ2088="Sites strategiques, MLL, Pylone, etc.","ENVTECH",
AQ2088="AKTIVCO DEFAUT GE &amp; POWER Cabinet","POWER ISSUE",
AQ2088="AKTIVCO Coupure ENEO &amp; Baisse de tension","POWER ISSUE",
AQ2088="Coupure ENEO &amp; Baisse de tension","POWER ISSUE",
AQ2088="Defaut GE &amp; POWER Cabinet","POWER ISSUE",
AQ2088="Sharing","POWER ISSUE",
AQ2088="Sites strategiques &amp; DataCenter","POWER ISSUE",
AQ2088="Exclu","Exclu",
AQ2088="SAT","TX ISSUE",
AQ2088="SPARE-ISSUE","SPARE-ISSUE",
AQ2088="Fiber CAmtel","TX ISSUE",
AQ2088="Fiber AOF","TX ISSUE",
AQ2088="Projet OCM (HUAWEI)","TRAVAUX-HUAWEI",
AQ2088="Projet OCM (NOKIA)","TRAVAUX -NOKIA",
AQ2088="ACCESS-ISSUE","ACCESS-ISSUE",
AQ2088="Projet OCM (ZTE, NOKIA, autres projets)","TRAVAUX OCM",
AQ2088="No root CAuse","No root cause",
AQ2088="ODU HS","TX ISSUE",
AQ2088="IP &amp; VLAN","TX ISSUE",
AQ2088="Warehouse HUAWEI","SPARE-ISSUE",
AQ2088="SPARE-HS","SPARE-ISSUE",
AQ2088="Power Telco","RAN ISSUE",AQ2088="no impacts","no impacts"
),"")</f>
        <v>No root cause</v>
      </c>
      <c r="AQ2088" s="127" t="s">
        <v>5344</v>
      </c>
      <c r="AR2088" s="48" t="str" cm="1">
        <f t="array" ref="AR2088">IFERROR(_xlfn.IFS(
AQ2088="MPR ISSUE","ACTIVE",
AQ2088="BSS Hardware Issue","ACTIVE",
AQ2088="Sites strategiques, MLL, Pylone, etc.","PASSIVE",
AQ2088="AKTIVCO DEFAUT GE &amp; POWER Cabinet","PASSIVE",
AQ2088="AKTIVCO Coupure ENEO &amp; Baisse de tension","PASSIVE",
AQ2088="Coupure ENEO &amp; Baisse de tension","PASSIVE",
AQ2088="Defaut GE &amp; POWER Cabinet","PASSIVE",
AQ2088="Sharing","PASSIVE",
AQ2088="Sites strategiques &amp; DataCenter","PASSIVE",
AQ2088="Exclu","Exclu",
AQ2088="SAT","ACTIVE",
AQ2088="SPARE-ISSUE","SPARE-ISSUE",
AQ2088="Fiber CAmtel","ACTIVE",
AQ2088="Fiber AOF","ACTIVE",
AQ2088="Projet OCM (HUAWEI)","PLANNED WORKS",
AQ2088="Projet OCM (NOKIA)","PLANNED WORKS",
AQ2088="ACCESS-ISSUE","ACCESS-ISSUE",
AQ2088="Projet OCM (ZTE, NOKIA, autres projets)","PLANNED WORKS",
AQ2088="No root CAuse","No root cause",
AQ2088="ODU HS","ACTIVE",
AQ2088="IP &amp; VLAN","ACTIVE",
AQ2088="Warehouse HUAWEI","SPARE-ISSUE",
AQ2088="SPARE-HS","SPARE-ISSUE",
AQ2088="Power Telco","ACTIVE", AQ2088="no impacts","no impacts"
),"")</f>
        <v>No root cause</v>
      </c>
      <c r="AS2088" s="92" t="s">
        <v>5537</v>
      </c>
      <c r="AT2088" s="98" t="s">
        <v>4657</v>
      </c>
      <c r="AV2088" s="17" t="s">
        <v>5537</v>
      </c>
      <c r="AW2088" s="7" t="s">
        <v>5537</v>
      </c>
      <c r="AX2088" s="6" t="s">
        <v>5537</v>
      </c>
      <c r="AY2088" s="7"/>
      <c r="AZ2088" s="3" t="s">
        <v>5537</v>
      </c>
      <c r="BA2088" s="18" t="s">
        <v>5537</v>
      </c>
      <c r="BB2088" s="18" t="s">
        <v>5537</v>
      </c>
      <c r="BC2088" s="18" t="s">
        <v>5537</v>
      </c>
      <c r="BD2088" s="18" t="s">
        <v>5537</v>
      </c>
      <c r="BE2088" s="18" t="s">
        <v>5537</v>
      </c>
      <c r="BF2088" s="18" t="s">
        <v>5537</v>
      </c>
      <c r="BG2088" s="18" t="s">
        <v>5537</v>
      </c>
      <c r="BH2088" s="18" t="s">
        <v>5537</v>
      </c>
      <c r="BI2088" s="18" t="s">
        <v>5537</v>
      </c>
      <c r="BJ2088" s="18" t="s">
        <v>5537</v>
      </c>
      <c r="BK2088" s="18" t="s">
        <v>5537</v>
      </c>
      <c r="BL2088" s="9" t="s">
        <v>5537</v>
      </c>
      <c r="BM2088" s="14" t="s">
        <v>5537</v>
      </c>
      <c r="BN2088" s="14" t="s">
        <v>5537</v>
      </c>
      <c r="BO2088" s="14" t="str">
        <f>_xlfn.XLOOKUP(B2088,'[4]cell downs 18042026 17h'!$B:$B,'[4]cell downs 18042026 17h'!$B:$B,"")</f>
        <v/>
      </c>
      <c r="BP2088" s="14" t="str">
        <f>_xlfn.XLOOKUP(B2088,'[5]Cells Huawei 19042026 15h'!$B:$B,'[5]Cells Huawei 19042026 15h'!$B:$B,"")</f>
        <v/>
      </c>
      <c r="BQ2088" s="9" t="str">
        <f>_xlfn.XLOOKUP(B2088,'[6]cells down 19042026 9H40'!$B:$B,'[6]cells down 19042026 9H40'!$B:$B,"")</f>
        <v/>
      </c>
      <c r="BR2088" s="9" t="s">
        <v>4657</v>
      </c>
      <c r="BS2088" s="9" t="s">
        <v>12</v>
      </c>
      <c r="BT2088" s="108"/>
    </row>
    <row r="2089" spans="1:72" s="9" customFormat="1" x14ac:dyDescent="0.35">
      <c r="A2089" s="1" t="s">
        <v>4571</v>
      </c>
      <c r="B2089" s="8" t="s">
        <v>4572</v>
      </c>
      <c r="C2089" s="3" t="str">
        <f>_xlfn.XLOOKUP(B2089,'[1]daily break down'!$D:$D,'[1]daily break down'!$E:$E,"")</f>
        <v>CENTRE</v>
      </c>
      <c r="D2089" s="1" t="s">
        <v>11</v>
      </c>
      <c r="E2089" s="1" t="s">
        <v>12</v>
      </c>
      <c r="F2089" s="3" t="s">
        <v>37</v>
      </c>
      <c r="G2089" s="1" t="s">
        <v>4571</v>
      </c>
      <c r="H2089" s="34" t="str">
        <f>_xlfn.XLOOKUP(B2089,[2]CALCULATION!$B:$B,[2]CALCULATION!$H:$H,"")</f>
        <v>ZTE</v>
      </c>
      <c r="I2089" s="28">
        <v>0</v>
      </c>
      <c r="J2089" s="28">
        <v>0</v>
      </c>
      <c r="K2089" s="28">
        <v>0</v>
      </c>
      <c r="L2089" s="28">
        <v>0</v>
      </c>
      <c r="M2089" s="28">
        <v>0</v>
      </c>
      <c r="N2089" s="28">
        <v>0</v>
      </c>
      <c r="O2089" s="28">
        <v>0</v>
      </c>
      <c r="P2089" s="28">
        <v>0</v>
      </c>
      <c r="Q2089" s="28">
        <v>0</v>
      </c>
      <c r="R2089" s="28">
        <v>0</v>
      </c>
      <c r="S2089" s="93">
        <v>0</v>
      </c>
      <c r="T2089" s="93">
        <f>_xlfn.XLOOKUP(B2089,'[3]Nur des jours'!$B:$B,'[3]Nur des jours'!$U:$U,"")</f>
        <v>0</v>
      </c>
      <c r="U2089" s="93">
        <v>0</v>
      </c>
      <c r="V2089" s="93">
        <v>0</v>
      </c>
      <c r="W2089" s="93">
        <v>0</v>
      </c>
      <c r="X2089" s="93">
        <v>0</v>
      </c>
      <c r="Y2089" s="93">
        <v>0</v>
      </c>
      <c r="Z2089" s="93">
        <v>0</v>
      </c>
      <c r="AA2089" s="93">
        <v>0</v>
      </c>
      <c r="AB2089" s="93">
        <v>0</v>
      </c>
      <c r="AC2089" s="93"/>
      <c r="AD2089" s="93">
        <v>0</v>
      </c>
      <c r="AE2089" s="93">
        <v>0</v>
      </c>
      <c r="AF2089" s="93">
        <v>0</v>
      </c>
      <c r="AG2089" s="93"/>
      <c r="AH2089" s="93">
        <v>0</v>
      </c>
      <c r="AI2089" s="93">
        <v>0</v>
      </c>
      <c r="AJ2089" s="93">
        <v>0</v>
      </c>
      <c r="AK2089" s="93">
        <v>0</v>
      </c>
      <c r="AL2089" s="93">
        <v>0</v>
      </c>
      <c r="AM2089" s="49" t="s">
        <v>5559</v>
      </c>
      <c r="AN2089" s="49"/>
      <c r="AO2089" s="48" t="str" cm="1">
        <f t="array" ref="AO2089">IFERROR(_xlfn.IFS(
AQ2089="MPR ISSUE","PDH",
AQ2089="BSS Hardware Issue","BSS",
AQ2089="Sites strategiques, MLL, Pylone, etc.","ENVTECH",
AQ2089="AKTIVCO DEFAUT GE &amp; POWER Cabinet","AKTIVCO",
AQ2089="AKTIVCO Coupure ENEO &amp; Baisse de tension","AKTIVCO GRID ONLY",
AQ2089="Coupure ENEO &amp; Baisse de tension","IHS GRID ONLY",
AQ2089="Defaut GE &amp; POWER Cabinet","IHS",
AQ2089="Sharing","Partners",
AQ2089="Sites strategiques &amp; DataCenter","SST &amp; DC",
AQ2089="Exclu","Exclu",
AQ2089="SAT","SAT",
AQ2089="SPARE-ISSUE","SPARE-ISSUE",
AQ2089="Fiber CAmtel","TRANS_FO_CAMTEL",
AQ2089="Fiber AOF","Fiber AOF",
AQ2089="Projet OCM (HUAWEI)","TRAVAUX-HUAWEI",
AQ2089="Projet OCM (NOKIA)","TRAVAUX-NOKIA",
AQ2089="ACCESS-ISSUE","ACCESS-ISSUE",
AQ2089="Projet OCM (ZTE, NOKIA, autres projets)","TRAVAUX OCM",
AQ2089="No root CAuse","No root cause",
AQ2089="ODU HS","PDH",
AQ2089="IP &amp; VLAN","PDH",
AQ2089="Warehouse HUAWEI","SPARE-ISSUE",
AQ2089="SPARE-HS","SPARE-ISSUE",
AQ2089="Power Telco","BSS",AQ2089="no impacts","no impacts"
),"")</f>
        <v>No root cause</v>
      </c>
      <c r="AP2089" s="48" t="str" cm="1">
        <f t="array" ref="AP2089">IFERROR(_xlfn.IFS(
AQ2089="MPR ISSUE","TX ISSUE",
AQ2089="BSS Hardware Issue","RAN ISSUE",
AQ2089="Sites strategiques, MLL, Pylone, etc.","ENVTECH",
AQ2089="AKTIVCO DEFAUT GE &amp; POWER Cabinet","POWER ISSUE",
AQ2089="AKTIVCO Coupure ENEO &amp; Baisse de tension","POWER ISSUE",
AQ2089="Coupure ENEO &amp; Baisse de tension","POWER ISSUE",
AQ2089="Defaut GE &amp; POWER Cabinet","POWER ISSUE",
AQ2089="Sharing","POWER ISSUE",
AQ2089="Sites strategiques &amp; DataCenter","POWER ISSUE",
AQ2089="Exclu","Exclu",
AQ2089="SAT","TX ISSUE",
AQ2089="SPARE-ISSUE","SPARE-ISSUE",
AQ2089="Fiber CAmtel","TX ISSUE",
AQ2089="Fiber AOF","TX ISSUE",
AQ2089="Projet OCM (HUAWEI)","TRAVAUX-HUAWEI",
AQ2089="Projet OCM (NOKIA)","TRAVAUX -NOKIA",
AQ2089="ACCESS-ISSUE","ACCESS-ISSUE",
AQ2089="Projet OCM (ZTE, NOKIA, autres projets)","TRAVAUX OCM",
AQ2089="No root CAuse","No root cause",
AQ2089="ODU HS","TX ISSUE",
AQ2089="IP &amp; VLAN","TX ISSUE",
AQ2089="Warehouse HUAWEI","SPARE-ISSUE",
AQ2089="SPARE-HS","SPARE-ISSUE",
AQ2089="Power Telco","RAN ISSUE",AQ2089="no impacts","no impacts"
),"")</f>
        <v>No root cause</v>
      </c>
      <c r="AQ2089" s="127" t="s">
        <v>5344</v>
      </c>
      <c r="AR2089" s="48" t="str" cm="1">
        <f t="array" ref="AR2089">IFERROR(_xlfn.IFS(
AQ2089="MPR ISSUE","ACTIVE",
AQ2089="BSS Hardware Issue","ACTIVE",
AQ2089="Sites strategiques, MLL, Pylone, etc.","PASSIVE",
AQ2089="AKTIVCO DEFAUT GE &amp; POWER Cabinet","PASSIVE",
AQ2089="AKTIVCO Coupure ENEO &amp; Baisse de tension","PASSIVE",
AQ2089="Coupure ENEO &amp; Baisse de tension","PASSIVE",
AQ2089="Defaut GE &amp; POWER Cabinet","PASSIVE",
AQ2089="Sharing","PASSIVE",
AQ2089="Sites strategiques &amp; DataCenter","PASSIVE",
AQ2089="Exclu","Exclu",
AQ2089="SAT","ACTIVE",
AQ2089="SPARE-ISSUE","SPARE-ISSUE",
AQ2089="Fiber CAmtel","ACTIVE",
AQ2089="Fiber AOF","ACTIVE",
AQ2089="Projet OCM (HUAWEI)","PLANNED WORKS",
AQ2089="Projet OCM (NOKIA)","PLANNED WORKS",
AQ2089="ACCESS-ISSUE","ACCESS-ISSUE",
AQ2089="Projet OCM (ZTE, NOKIA, autres projets)","PLANNED WORKS",
AQ2089="No root CAuse","No root cause",
AQ2089="ODU HS","ACTIVE",
AQ2089="IP &amp; VLAN","ACTIVE",
AQ2089="Warehouse HUAWEI","SPARE-ISSUE",
AQ2089="SPARE-HS","SPARE-ISSUE",
AQ2089="Power Telco","ACTIVE", AQ2089="no impacts","no impacts"
),"")</f>
        <v>No root cause</v>
      </c>
      <c r="AS2089" s="92" t="s">
        <v>5537</v>
      </c>
      <c r="AT2089" s="98" t="s">
        <v>4572</v>
      </c>
      <c r="AU2089" s="96"/>
      <c r="AV2089" s="17" t="s">
        <v>5537</v>
      </c>
      <c r="AW2089" s="7" t="s">
        <v>5537</v>
      </c>
      <c r="AX2089" s="6" t="s">
        <v>5537</v>
      </c>
      <c r="AY2089" s="7"/>
      <c r="AZ2089" s="3" t="s">
        <v>5537</v>
      </c>
      <c r="BA2089" s="18" t="s">
        <v>5537</v>
      </c>
      <c r="BB2089" s="18" t="s">
        <v>5537</v>
      </c>
      <c r="BC2089" s="18" t="s">
        <v>5537</v>
      </c>
      <c r="BD2089" s="18" t="s">
        <v>5537</v>
      </c>
      <c r="BE2089" s="18" t="s">
        <v>5537</v>
      </c>
      <c r="BF2089" s="18" t="s">
        <v>5537</v>
      </c>
      <c r="BG2089" s="18" t="s">
        <v>5537</v>
      </c>
      <c r="BH2089" s="18" t="s">
        <v>5537</v>
      </c>
      <c r="BI2089" s="18" t="s">
        <v>5537</v>
      </c>
      <c r="BJ2089" s="18" t="s">
        <v>5537</v>
      </c>
      <c r="BK2089" s="18" t="s">
        <v>5537</v>
      </c>
      <c r="BL2089" s="9" t="s">
        <v>5537</v>
      </c>
      <c r="BM2089" s="14" t="s">
        <v>5537</v>
      </c>
      <c r="BN2089" s="14" t="s">
        <v>5537</v>
      </c>
      <c r="BO2089" s="14" t="str">
        <f>_xlfn.XLOOKUP(B2089,'[4]cell downs 18042026 17h'!$B:$B,'[4]cell downs 18042026 17h'!$B:$B,"")</f>
        <v/>
      </c>
      <c r="BP2089" s="14" t="str">
        <f>_xlfn.XLOOKUP(B2089,'[5]Cells Huawei 19042026 15h'!$B:$B,'[5]Cells Huawei 19042026 15h'!$B:$B,"")</f>
        <v/>
      </c>
      <c r="BQ2089" s="9" t="str">
        <f>_xlfn.XLOOKUP(B2089,'[6]cells down 19042026 9H40'!$B:$B,'[6]cells down 19042026 9H40'!$B:$B,"")</f>
        <v/>
      </c>
      <c r="BR2089" s="9" t="s">
        <v>4572</v>
      </c>
      <c r="BS2089" s="9" t="s">
        <v>5537</v>
      </c>
      <c r="BT2089" s="108"/>
    </row>
    <row r="2090" spans="1:72" s="9" customFormat="1" x14ac:dyDescent="0.35">
      <c r="A2090" s="1" t="s">
        <v>4699</v>
      </c>
      <c r="B2090" s="8" t="s">
        <v>4700</v>
      </c>
      <c r="C2090" s="3" t="str">
        <f>_xlfn.XLOOKUP(B2090,'[1]daily break down'!$D:$D,'[1]daily break down'!$E:$E,"")</f>
        <v>CENTRE</v>
      </c>
      <c r="D2090" s="1" t="s">
        <v>11</v>
      </c>
      <c r="E2090" s="1" t="s">
        <v>66</v>
      </c>
      <c r="F2090" s="3" t="s">
        <v>37</v>
      </c>
      <c r="G2090" s="1" t="s">
        <v>4701</v>
      </c>
      <c r="H2090" s="34" t="str">
        <f>_xlfn.XLOOKUP(B2090,[2]CALCULATION!$B:$B,[2]CALCULATION!$H:$H,"")</f>
        <v>ZTE</v>
      </c>
      <c r="I2090" s="28">
        <v>0</v>
      </c>
      <c r="J2090" s="28">
        <v>0</v>
      </c>
      <c r="K2090" s="28">
        <v>0</v>
      </c>
      <c r="L2090" s="28">
        <v>0</v>
      </c>
      <c r="M2090" s="28">
        <v>0</v>
      </c>
      <c r="N2090" s="28">
        <v>0</v>
      </c>
      <c r="O2090" s="28">
        <v>0</v>
      </c>
      <c r="P2090" s="28">
        <v>0</v>
      </c>
      <c r="Q2090" s="28">
        <v>0</v>
      </c>
      <c r="R2090" s="28">
        <v>0</v>
      </c>
      <c r="S2090" s="93">
        <v>0</v>
      </c>
      <c r="T2090" s="93">
        <f>_xlfn.XLOOKUP(B2090,'[3]Nur des jours'!$B:$B,'[3]Nur des jours'!$U:$U,"")</f>
        <v>0</v>
      </c>
      <c r="U2090" s="93">
        <v>0</v>
      </c>
      <c r="V2090" s="93">
        <v>0</v>
      </c>
      <c r="W2090" s="93">
        <v>0</v>
      </c>
      <c r="X2090" s="93">
        <v>0</v>
      </c>
      <c r="Y2090" s="93">
        <v>0</v>
      </c>
      <c r="Z2090" s="93">
        <v>0</v>
      </c>
      <c r="AA2090" s="93">
        <v>0</v>
      </c>
      <c r="AB2090" s="93">
        <v>0</v>
      </c>
      <c r="AC2090" s="93"/>
      <c r="AD2090" s="93">
        <v>0</v>
      </c>
      <c r="AE2090" s="93">
        <v>0</v>
      </c>
      <c r="AF2090" s="93">
        <v>0</v>
      </c>
      <c r="AG2090" s="93"/>
      <c r="AH2090" s="93">
        <v>0</v>
      </c>
      <c r="AI2090" s="93">
        <v>0</v>
      </c>
      <c r="AJ2090" s="93">
        <v>0</v>
      </c>
      <c r="AK2090" s="93">
        <v>0</v>
      </c>
      <c r="AL2090" s="93">
        <v>0</v>
      </c>
      <c r="AM2090" s="49" t="s">
        <v>5559</v>
      </c>
      <c r="AN2090" s="49"/>
      <c r="AO2090" s="48" t="str" cm="1">
        <f t="array" ref="AO2090">IFERROR(_xlfn.IFS(
AQ2090="MPR ISSUE","PDH",
AQ2090="BSS Hardware Issue","BSS",
AQ2090="Sites strategiques, MLL, Pylone, etc.","ENVTECH",
AQ2090="AKTIVCO DEFAUT GE &amp; POWER Cabinet","AKTIVCO",
AQ2090="AKTIVCO Coupure ENEO &amp; Baisse de tension","AKTIVCO GRID ONLY",
AQ2090="Coupure ENEO &amp; Baisse de tension","IHS GRID ONLY",
AQ2090="Defaut GE &amp; POWER Cabinet","IHS",
AQ2090="Sharing","Partners",
AQ2090="Sites strategiques &amp; DataCenter","SST &amp; DC",
AQ2090="Exclu","Exclu",
AQ2090="SAT","SAT",
AQ2090="SPARE-ISSUE","SPARE-ISSUE",
AQ2090="Fiber CAmtel","TRANS_FO_CAMTEL",
AQ2090="Fiber AOF","Fiber AOF",
AQ2090="Projet OCM (HUAWEI)","TRAVAUX-HUAWEI",
AQ2090="Projet OCM (NOKIA)","TRAVAUX-NOKIA",
AQ2090="ACCESS-ISSUE","ACCESS-ISSUE",
AQ2090="Projet OCM (ZTE, NOKIA, autres projets)","TRAVAUX OCM",
AQ2090="No root CAuse","No root cause",
AQ2090="ODU HS","PDH",
AQ2090="IP &amp; VLAN","PDH",
AQ2090="Warehouse HUAWEI","SPARE-ISSUE",
AQ2090="SPARE-HS","SPARE-ISSUE",
AQ2090="Power Telco","BSS",AQ2090="no impacts","no impacts"
),"")</f>
        <v>No root cause</v>
      </c>
      <c r="AP2090" s="48" t="str" cm="1">
        <f t="array" ref="AP2090">IFERROR(_xlfn.IFS(
AQ2090="MPR ISSUE","TX ISSUE",
AQ2090="BSS Hardware Issue","RAN ISSUE",
AQ2090="Sites strategiques, MLL, Pylone, etc.","ENVTECH",
AQ2090="AKTIVCO DEFAUT GE &amp; POWER Cabinet","POWER ISSUE",
AQ2090="AKTIVCO Coupure ENEO &amp; Baisse de tension","POWER ISSUE",
AQ2090="Coupure ENEO &amp; Baisse de tension","POWER ISSUE",
AQ2090="Defaut GE &amp; POWER Cabinet","POWER ISSUE",
AQ2090="Sharing","POWER ISSUE",
AQ2090="Sites strategiques &amp; DataCenter","POWER ISSUE",
AQ2090="Exclu","Exclu",
AQ2090="SAT","TX ISSUE",
AQ2090="SPARE-ISSUE","SPARE-ISSUE",
AQ2090="Fiber CAmtel","TX ISSUE",
AQ2090="Fiber AOF","TX ISSUE",
AQ2090="Projet OCM (HUAWEI)","TRAVAUX-HUAWEI",
AQ2090="Projet OCM (NOKIA)","TRAVAUX -NOKIA",
AQ2090="ACCESS-ISSUE","ACCESS-ISSUE",
AQ2090="Projet OCM (ZTE, NOKIA, autres projets)","TRAVAUX OCM",
AQ2090="No root CAuse","No root cause",
AQ2090="ODU HS","TX ISSUE",
AQ2090="IP &amp; VLAN","TX ISSUE",
AQ2090="Warehouse HUAWEI","SPARE-ISSUE",
AQ2090="SPARE-HS","SPARE-ISSUE",
AQ2090="Power Telco","RAN ISSUE",AQ2090="no impacts","no impacts"
),"")</f>
        <v>No root cause</v>
      </c>
      <c r="AQ2090" s="127" t="s">
        <v>5344</v>
      </c>
      <c r="AR2090" s="48" t="str" cm="1">
        <f t="array" ref="AR2090">IFERROR(_xlfn.IFS(
AQ2090="MPR ISSUE","ACTIVE",
AQ2090="BSS Hardware Issue","ACTIVE",
AQ2090="Sites strategiques, MLL, Pylone, etc.","PASSIVE",
AQ2090="AKTIVCO DEFAUT GE &amp; POWER Cabinet","PASSIVE",
AQ2090="AKTIVCO Coupure ENEO &amp; Baisse de tension","PASSIVE",
AQ2090="Coupure ENEO &amp; Baisse de tension","PASSIVE",
AQ2090="Defaut GE &amp; POWER Cabinet","PASSIVE",
AQ2090="Sharing","PASSIVE",
AQ2090="Sites strategiques &amp; DataCenter","PASSIVE",
AQ2090="Exclu","Exclu",
AQ2090="SAT","ACTIVE",
AQ2090="SPARE-ISSUE","SPARE-ISSUE",
AQ2090="Fiber CAmtel","ACTIVE",
AQ2090="Fiber AOF","ACTIVE",
AQ2090="Projet OCM (HUAWEI)","PLANNED WORKS",
AQ2090="Projet OCM (NOKIA)","PLANNED WORKS",
AQ2090="ACCESS-ISSUE","ACCESS-ISSUE",
AQ2090="Projet OCM (ZTE, NOKIA, autres projets)","PLANNED WORKS",
AQ2090="No root CAuse","No root cause",
AQ2090="ODU HS","ACTIVE",
AQ2090="IP &amp; VLAN","ACTIVE",
AQ2090="Warehouse HUAWEI","SPARE-ISSUE",
AQ2090="SPARE-HS","SPARE-ISSUE",
AQ2090="Power Telco","ACTIVE", AQ2090="no impacts","no impacts"
),"")</f>
        <v>No root cause</v>
      </c>
      <c r="AS2090" s="92" t="s">
        <v>5537</v>
      </c>
      <c r="AT2090" s="98" t="s">
        <v>4700</v>
      </c>
      <c r="AV2090" s="17" t="s">
        <v>5537</v>
      </c>
      <c r="AW2090" s="7" t="s">
        <v>5537</v>
      </c>
      <c r="AX2090" s="6" t="s">
        <v>5537</v>
      </c>
      <c r="AY2090" s="7"/>
      <c r="AZ2090" s="3" t="s">
        <v>5537</v>
      </c>
      <c r="BA2090" s="18" t="s">
        <v>5537</v>
      </c>
      <c r="BB2090" s="18" t="s">
        <v>5537</v>
      </c>
      <c r="BC2090" s="18" t="s">
        <v>5537</v>
      </c>
      <c r="BD2090" s="18" t="s">
        <v>5537</v>
      </c>
      <c r="BE2090" s="18" t="s">
        <v>5537</v>
      </c>
      <c r="BF2090" s="18" t="s">
        <v>5537</v>
      </c>
      <c r="BG2090" s="18" t="s">
        <v>5537</v>
      </c>
      <c r="BH2090" s="18" t="s">
        <v>5537</v>
      </c>
      <c r="BI2090" s="18" t="s">
        <v>5537</v>
      </c>
      <c r="BJ2090" s="18" t="s">
        <v>5537</v>
      </c>
      <c r="BK2090" s="18" t="s">
        <v>5537</v>
      </c>
      <c r="BL2090" s="9" t="s">
        <v>5537</v>
      </c>
      <c r="BM2090" s="14" t="s">
        <v>5537</v>
      </c>
      <c r="BN2090" s="14" t="s">
        <v>5537</v>
      </c>
      <c r="BO2090" s="14" t="str">
        <f>_xlfn.XLOOKUP(B2090,'[4]cell downs 18042026 17h'!$B:$B,'[4]cell downs 18042026 17h'!$B:$B,"")</f>
        <v/>
      </c>
      <c r="BP2090" s="14" t="str">
        <f>_xlfn.XLOOKUP(B2090,'[5]Cells Huawei 19042026 15h'!$B:$B,'[5]Cells Huawei 19042026 15h'!$B:$B,"")</f>
        <v/>
      </c>
      <c r="BQ2090" s="9" t="str">
        <f>_xlfn.XLOOKUP(B2090,'[6]cells down 19042026 9H40'!$B:$B,'[6]cells down 19042026 9H40'!$B:$B,"")</f>
        <v/>
      </c>
      <c r="BR2090" s="9" t="s">
        <v>4700</v>
      </c>
      <c r="BS2090" s="9" t="s">
        <v>12</v>
      </c>
      <c r="BT2090" s="108"/>
    </row>
    <row r="2091" spans="1:72" s="9" customFormat="1" x14ac:dyDescent="0.35">
      <c r="A2091" s="1" t="s">
        <v>4605</v>
      </c>
      <c r="B2091" s="8" t="s">
        <v>4606</v>
      </c>
      <c r="C2091" s="3" t="str">
        <f>_xlfn.XLOOKUP(B2091,'[1]daily break down'!$D:$D,'[1]daily break down'!$E:$E,"")</f>
        <v>CENTRE</v>
      </c>
      <c r="D2091" s="1" t="s">
        <v>11</v>
      </c>
      <c r="E2091" s="1" t="s">
        <v>12</v>
      </c>
      <c r="F2091" s="3" t="s">
        <v>37</v>
      </c>
      <c r="G2091" s="1" t="s">
        <v>4607</v>
      </c>
      <c r="H2091" s="34" t="str">
        <f>_xlfn.XLOOKUP(B2091,[2]CALCULATION!$B:$B,[2]CALCULATION!$H:$H,"")</f>
        <v>ZTE</v>
      </c>
      <c r="I2091" s="28">
        <v>0</v>
      </c>
      <c r="J2091" s="28">
        <v>0</v>
      </c>
      <c r="K2091" s="28">
        <v>0</v>
      </c>
      <c r="L2091" s="28">
        <v>0</v>
      </c>
      <c r="M2091" s="28">
        <v>0</v>
      </c>
      <c r="N2091" s="28">
        <v>0</v>
      </c>
      <c r="O2091" s="28">
        <v>0</v>
      </c>
      <c r="P2091" s="28">
        <v>0</v>
      </c>
      <c r="Q2091" s="28">
        <v>0</v>
      </c>
      <c r="R2091" s="28">
        <v>0</v>
      </c>
      <c r="S2091" s="93">
        <v>0</v>
      </c>
      <c r="T2091" s="93">
        <f>_xlfn.XLOOKUP(B2091,'[3]Nur des jours'!$B:$B,'[3]Nur des jours'!$U:$U,"")</f>
        <v>0</v>
      </c>
      <c r="U2091" s="93">
        <v>0</v>
      </c>
      <c r="V2091" s="93">
        <v>0</v>
      </c>
      <c r="W2091" s="93">
        <v>0</v>
      </c>
      <c r="X2091" s="93">
        <v>0</v>
      </c>
      <c r="Y2091" s="93">
        <v>0</v>
      </c>
      <c r="Z2091" s="93">
        <v>0</v>
      </c>
      <c r="AA2091" s="93">
        <v>0</v>
      </c>
      <c r="AB2091" s="93">
        <v>0</v>
      </c>
      <c r="AC2091" s="93"/>
      <c r="AD2091" s="93">
        <v>0</v>
      </c>
      <c r="AE2091" s="93">
        <v>0</v>
      </c>
      <c r="AF2091" s="93">
        <v>0</v>
      </c>
      <c r="AG2091" s="93"/>
      <c r="AH2091" s="93">
        <v>0</v>
      </c>
      <c r="AI2091" s="93">
        <v>0</v>
      </c>
      <c r="AJ2091" s="93">
        <v>0</v>
      </c>
      <c r="AK2091" s="93">
        <v>0</v>
      </c>
      <c r="AL2091" s="93">
        <v>0</v>
      </c>
      <c r="AM2091" s="49" t="s">
        <v>5559</v>
      </c>
      <c r="AN2091" s="49"/>
      <c r="AO2091" s="48" t="str" cm="1">
        <f t="array" ref="AO2091">IFERROR(_xlfn.IFS(
AQ2091="MPR ISSUE","PDH",
AQ2091="BSS Hardware Issue","BSS",
AQ2091="Sites strategiques, MLL, Pylone, etc.","ENVTECH",
AQ2091="AKTIVCO DEFAUT GE &amp; POWER Cabinet","AKTIVCO",
AQ2091="AKTIVCO Coupure ENEO &amp; Baisse de tension","AKTIVCO GRID ONLY",
AQ2091="Coupure ENEO &amp; Baisse de tension","IHS GRID ONLY",
AQ2091="Defaut GE &amp; POWER Cabinet","IHS",
AQ2091="Sharing","Partners",
AQ2091="Sites strategiques &amp; DataCenter","SST &amp; DC",
AQ2091="Exclu","Exclu",
AQ2091="SAT","SAT",
AQ2091="SPARE-ISSUE","SPARE-ISSUE",
AQ2091="Fiber CAmtel","TRANS_FO_CAMTEL",
AQ2091="Fiber AOF","Fiber AOF",
AQ2091="Projet OCM (HUAWEI)","TRAVAUX-HUAWEI",
AQ2091="Projet OCM (NOKIA)","TRAVAUX-NOKIA",
AQ2091="ACCESS-ISSUE","ACCESS-ISSUE",
AQ2091="Projet OCM (ZTE, NOKIA, autres projets)","TRAVAUX OCM",
AQ2091="No root CAuse","No root cause",
AQ2091="ODU HS","PDH",
AQ2091="IP &amp; VLAN","PDH",
AQ2091="Warehouse HUAWEI","SPARE-ISSUE",
AQ2091="SPARE-HS","SPARE-ISSUE",
AQ2091="Power Telco","BSS",AQ2091="no impacts","no impacts"
),"")</f>
        <v>No root cause</v>
      </c>
      <c r="AP2091" s="48" t="str" cm="1">
        <f t="array" ref="AP2091">IFERROR(_xlfn.IFS(
AQ2091="MPR ISSUE","TX ISSUE",
AQ2091="BSS Hardware Issue","RAN ISSUE",
AQ2091="Sites strategiques, MLL, Pylone, etc.","ENVTECH",
AQ2091="AKTIVCO DEFAUT GE &amp; POWER Cabinet","POWER ISSUE",
AQ2091="AKTIVCO Coupure ENEO &amp; Baisse de tension","POWER ISSUE",
AQ2091="Coupure ENEO &amp; Baisse de tension","POWER ISSUE",
AQ2091="Defaut GE &amp; POWER Cabinet","POWER ISSUE",
AQ2091="Sharing","POWER ISSUE",
AQ2091="Sites strategiques &amp; DataCenter","POWER ISSUE",
AQ2091="Exclu","Exclu",
AQ2091="SAT","TX ISSUE",
AQ2091="SPARE-ISSUE","SPARE-ISSUE",
AQ2091="Fiber CAmtel","TX ISSUE",
AQ2091="Fiber AOF","TX ISSUE",
AQ2091="Projet OCM (HUAWEI)","TRAVAUX-HUAWEI",
AQ2091="Projet OCM (NOKIA)","TRAVAUX -NOKIA",
AQ2091="ACCESS-ISSUE","ACCESS-ISSUE",
AQ2091="Projet OCM (ZTE, NOKIA, autres projets)","TRAVAUX OCM",
AQ2091="No root CAuse","No root cause",
AQ2091="ODU HS","TX ISSUE",
AQ2091="IP &amp; VLAN","TX ISSUE",
AQ2091="Warehouse HUAWEI","SPARE-ISSUE",
AQ2091="SPARE-HS","SPARE-ISSUE",
AQ2091="Power Telco","RAN ISSUE",AQ2091="no impacts","no impacts"
),"")</f>
        <v>No root cause</v>
      </c>
      <c r="AQ2091" s="127" t="s">
        <v>5344</v>
      </c>
      <c r="AR2091" s="48" t="str" cm="1">
        <f t="array" ref="AR2091">IFERROR(_xlfn.IFS(
AQ2091="MPR ISSUE","ACTIVE",
AQ2091="BSS Hardware Issue","ACTIVE",
AQ2091="Sites strategiques, MLL, Pylone, etc.","PASSIVE",
AQ2091="AKTIVCO DEFAUT GE &amp; POWER Cabinet","PASSIVE",
AQ2091="AKTIVCO Coupure ENEO &amp; Baisse de tension","PASSIVE",
AQ2091="Coupure ENEO &amp; Baisse de tension","PASSIVE",
AQ2091="Defaut GE &amp; POWER Cabinet","PASSIVE",
AQ2091="Sharing","PASSIVE",
AQ2091="Sites strategiques &amp; DataCenter","PASSIVE",
AQ2091="Exclu","Exclu",
AQ2091="SAT","ACTIVE",
AQ2091="SPARE-ISSUE","SPARE-ISSUE",
AQ2091="Fiber CAmtel","ACTIVE",
AQ2091="Fiber AOF","ACTIVE",
AQ2091="Projet OCM (HUAWEI)","PLANNED WORKS",
AQ2091="Projet OCM (NOKIA)","PLANNED WORKS",
AQ2091="ACCESS-ISSUE","ACCESS-ISSUE",
AQ2091="Projet OCM (ZTE, NOKIA, autres projets)","PLANNED WORKS",
AQ2091="No root CAuse","No root cause",
AQ2091="ODU HS","ACTIVE",
AQ2091="IP &amp; VLAN","ACTIVE",
AQ2091="Warehouse HUAWEI","SPARE-ISSUE",
AQ2091="SPARE-HS","SPARE-ISSUE",
AQ2091="Power Telco","ACTIVE", AQ2091="no impacts","no impacts"
),"")</f>
        <v>No root cause</v>
      </c>
      <c r="AS2091" s="92" t="s">
        <v>5537</v>
      </c>
      <c r="AT2091" s="98" t="s">
        <v>4606</v>
      </c>
      <c r="AV2091" s="17" t="s">
        <v>5537</v>
      </c>
      <c r="AW2091" s="7" t="s">
        <v>5537</v>
      </c>
      <c r="AX2091" s="6" t="s">
        <v>5537</v>
      </c>
      <c r="AY2091" s="7"/>
      <c r="AZ2091" s="3" t="s">
        <v>5537</v>
      </c>
      <c r="BA2091" s="18" t="s">
        <v>5537</v>
      </c>
      <c r="BB2091" s="18" t="s">
        <v>5537</v>
      </c>
      <c r="BC2091" s="18" t="s">
        <v>5537</v>
      </c>
      <c r="BD2091" s="18" t="s">
        <v>5537</v>
      </c>
      <c r="BE2091" s="18" t="s">
        <v>5537</v>
      </c>
      <c r="BF2091" s="18" t="s">
        <v>5537</v>
      </c>
      <c r="BG2091" s="18" t="s">
        <v>5537</v>
      </c>
      <c r="BH2091" s="18" t="s">
        <v>5537</v>
      </c>
      <c r="BI2091" s="18" t="s">
        <v>5537</v>
      </c>
      <c r="BJ2091" s="18" t="s">
        <v>5537</v>
      </c>
      <c r="BK2091" s="18" t="s">
        <v>5537</v>
      </c>
      <c r="BL2091" s="9" t="s">
        <v>5537</v>
      </c>
      <c r="BM2091" s="14" t="s">
        <v>5537</v>
      </c>
      <c r="BN2091" s="14" t="s">
        <v>5537</v>
      </c>
      <c r="BO2091" s="14" t="str">
        <f>_xlfn.XLOOKUP(B2091,'[4]cell downs 18042026 17h'!$B:$B,'[4]cell downs 18042026 17h'!$B:$B,"")</f>
        <v/>
      </c>
      <c r="BP2091" s="14" t="str">
        <f>_xlfn.XLOOKUP(B2091,'[5]Cells Huawei 19042026 15h'!$B:$B,'[5]Cells Huawei 19042026 15h'!$B:$B,"")</f>
        <v/>
      </c>
      <c r="BQ2091" s="9" t="str">
        <f>_xlfn.XLOOKUP(B2091,'[6]cells down 19042026 9H40'!$B:$B,'[6]cells down 19042026 9H40'!$B:$B,"")</f>
        <v/>
      </c>
      <c r="BR2091" s="9" t="s">
        <v>4606</v>
      </c>
      <c r="BS2091" s="9" t="s">
        <v>5537</v>
      </c>
      <c r="BT2091" s="108"/>
    </row>
    <row r="2092" spans="1:72" s="9" customFormat="1" x14ac:dyDescent="0.35">
      <c r="A2092" s="1" t="s">
        <v>4610</v>
      </c>
      <c r="B2092" s="8" t="s">
        <v>4611</v>
      </c>
      <c r="C2092" s="3" t="str">
        <f>_xlfn.XLOOKUP(B2092,'[1]daily break down'!$D:$D,'[1]daily break down'!$E:$E,"")</f>
        <v>LITTORAL</v>
      </c>
      <c r="D2092" s="1" t="s">
        <v>11</v>
      </c>
      <c r="E2092" s="1" t="s">
        <v>594</v>
      </c>
      <c r="F2092" s="3" t="s">
        <v>69</v>
      </c>
      <c r="G2092" s="1" t="s">
        <v>3535</v>
      </c>
      <c r="H2092" s="34" t="str">
        <f>_xlfn.XLOOKUP(B2092,[2]CALCULATION!$B:$B,[2]CALCULATION!$H:$H,"")</f>
        <v>ZTE</v>
      </c>
      <c r="I2092" s="28">
        <v>0</v>
      </c>
      <c r="J2092" s="28">
        <v>0</v>
      </c>
      <c r="K2092" s="28">
        <v>0</v>
      </c>
      <c r="L2092" s="28">
        <v>0</v>
      </c>
      <c r="M2092" s="28">
        <v>0</v>
      </c>
      <c r="N2092" s="28">
        <v>0</v>
      </c>
      <c r="O2092" s="28">
        <v>0</v>
      </c>
      <c r="P2092" s="28">
        <v>0</v>
      </c>
      <c r="Q2092" s="28">
        <v>0</v>
      </c>
      <c r="R2092" s="28">
        <v>0</v>
      </c>
      <c r="S2092" s="93">
        <v>0</v>
      </c>
      <c r="T2092" s="93">
        <f>_xlfn.XLOOKUP(B2092,'[3]Nur des jours'!$B:$B,'[3]Nur des jours'!$U:$U,"")</f>
        <v>0</v>
      </c>
      <c r="U2092" s="93">
        <v>0</v>
      </c>
      <c r="V2092" s="93">
        <v>0</v>
      </c>
      <c r="W2092" s="93">
        <v>0</v>
      </c>
      <c r="X2092" s="93">
        <v>0</v>
      </c>
      <c r="Y2092" s="93">
        <v>0</v>
      </c>
      <c r="Z2092" s="93">
        <v>0</v>
      </c>
      <c r="AA2092" s="93">
        <v>0</v>
      </c>
      <c r="AB2092" s="93">
        <v>0</v>
      </c>
      <c r="AC2092" s="93"/>
      <c r="AD2092" s="93">
        <v>0</v>
      </c>
      <c r="AE2092" s="93">
        <v>0</v>
      </c>
      <c r="AF2092" s="93">
        <v>0</v>
      </c>
      <c r="AG2092" s="93"/>
      <c r="AH2092" s="93">
        <v>0</v>
      </c>
      <c r="AI2092" s="93">
        <v>0</v>
      </c>
      <c r="AJ2092" s="93">
        <v>0</v>
      </c>
      <c r="AK2092" s="93">
        <v>0</v>
      </c>
      <c r="AL2092" s="93">
        <v>0</v>
      </c>
      <c r="AM2092" s="49" t="s">
        <v>5559</v>
      </c>
      <c r="AN2092" s="49"/>
      <c r="AO2092" s="48" t="str" cm="1">
        <f t="array" ref="AO2092">IFERROR(_xlfn.IFS(
AQ2092="MPR ISSUE","PDH",
AQ2092="BSS Hardware Issue","BSS",
AQ2092="Sites strategiques, MLL, Pylone, etc.","ENVTECH",
AQ2092="AKTIVCO DEFAUT GE &amp; POWER Cabinet","AKTIVCO",
AQ2092="AKTIVCO Coupure ENEO &amp; Baisse de tension","AKTIVCO GRID ONLY",
AQ2092="Coupure ENEO &amp; Baisse de tension","IHS GRID ONLY",
AQ2092="Defaut GE &amp; POWER Cabinet","IHS",
AQ2092="Sharing","Partners",
AQ2092="Sites strategiques &amp; DataCenter","SST &amp; DC",
AQ2092="Exclu","Exclu",
AQ2092="SAT","SAT",
AQ2092="SPARE-ISSUE","SPARE-ISSUE",
AQ2092="Fiber CAmtel","TRANS_FO_CAMTEL",
AQ2092="Fiber AOF","Fiber AOF",
AQ2092="Projet OCM (HUAWEI)","TRAVAUX-HUAWEI",
AQ2092="Projet OCM (NOKIA)","TRAVAUX-NOKIA",
AQ2092="ACCESS-ISSUE","ACCESS-ISSUE",
AQ2092="Projet OCM (ZTE, NOKIA, autres projets)","TRAVAUX OCM",
AQ2092="No root CAuse","No root cause",
AQ2092="ODU HS","PDH",
AQ2092="IP &amp; VLAN","PDH",
AQ2092="Warehouse HUAWEI","SPARE-ISSUE",
AQ2092="SPARE-HS","SPARE-ISSUE",
AQ2092="Power Telco","BSS",AQ2092="no impacts","no impacts"
),"")</f>
        <v>No root cause</v>
      </c>
      <c r="AP2092" s="48" t="str" cm="1">
        <f t="array" ref="AP2092">IFERROR(_xlfn.IFS(
AQ2092="MPR ISSUE","TX ISSUE",
AQ2092="BSS Hardware Issue","RAN ISSUE",
AQ2092="Sites strategiques, MLL, Pylone, etc.","ENVTECH",
AQ2092="AKTIVCO DEFAUT GE &amp; POWER Cabinet","POWER ISSUE",
AQ2092="AKTIVCO Coupure ENEO &amp; Baisse de tension","POWER ISSUE",
AQ2092="Coupure ENEO &amp; Baisse de tension","POWER ISSUE",
AQ2092="Defaut GE &amp; POWER Cabinet","POWER ISSUE",
AQ2092="Sharing","POWER ISSUE",
AQ2092="Sites strategiques &amp; DataCenter","POWER ISSUE",
AQ2092="Exclu","Exclu",
AQ2092="SAT","TX ISSUE",
AQ2092="SPARE-ISSUE","SPARE-ISSUE",
AQ2092="Fiber CAmtel","TX ISSUE",
AQ2092="Fiber AOF","TX ISSUE",
AQ2092="Projet OCM (HUAWEI)","TRAVAUX-HUAWEI",
AQ2092="Projet OCM (NOKIA)","TRAVAUX -NOKIA",
AQ2092="ACCESS-ISSUE","ACCESS-ISSUE",
AQ2092="Projet OCM (ZTE, NOKIA, autres projets)","TRAVAUX OCM",
AQ2092="No root CAuse","No root cause",
AQ2092="ODU HS","TX ISSUE",
AQ2092="IP &amp; VLAN","TX ISSUE",
AQ2092="Warehouse HUAWEI","SPARE-ISSUE",
AQ2092="SPARE-HS","SPARE-ISSUE",
AQ2092="Power Telco","RAN ISSUE",AQ2092="no impacts","no impacts"
),"")</f>
        <v>No root cause</v>
      </c>
      <c r="AQ2092" s="127" t="s">
        <v>5344</v>
      </c>
      <c r="AR2092" s="48" t="str" cm="1">
        <f t="array" ref="AR2092">IFERROR(_xlfn.IFS(
AQ2092="MPR ISSUE","ACTIVE",
AQ2092="BSS Hardware Issue","ACTIVE",
AQ2092="Sites strategiques, MLL, Pylone, etc.","PASSIVE",
AQ2092="AKTIVCO DEFAUT GE &amp; POWER Cabinet","PASSIVE",
AQ2092="AKTIVCO Coupure ENEO &amp; Baisse de tension","PASSIVE",
AQ2092="Coupure ENEO &amp; Baisse de tension","PASSIVE",
AQ2092="Defaut GE &amp; POWER Cabinet","PASSIVE",
AQ2092="Sharing","PASSIVE",
AQ2092="Sites strategiques &amp; DataCenter","PASSIVE",
AQ2092="Exclu","Exclu",
AQ2092="SAT","ACTIVE",
AQ2092="SPARE-ISSUE","SPARE-ISSUE",
AQ2092="Fiber CAmtel","ACTIVE",
AQ2092="Fiber AOF","ACTIVE",
AQ2092="Projet OCM (HUAWEI)","PLANNED WORKS",
AQ2092="Projet OCM (NOKIA)","PLANNED WORKS",
AQ2092="ACCESS-ISSUE","ACCESS-ISSUE",
AQ2092="Projet OCM (ZTE, NOKIA, autres projets)","PLANNED WORKS",
AQ2092="No root CAuse","No root cause",
AQ2092="ODU HS","ACTIVE",
AQ2092="IP &amp; VLAN","ACTIVE",
AQ2092="Warehouse HUAWEI","SPARE-ISSUE",
AQ2092="SPARE-HS","SPARE-ISSUE",
AQ2092="Power Telco","ACTIVE", AQ2092="no impacts","no impacts"
),"")</f>
        <v>No root cause</v>
      </c>
      <c r="AS2092" s="92" t="s">
        <v>5537</v>
      </c>
      <c r="AT2092" s="98" t="s">
        <v>4611</v>
      </c>
      <c r="AV2092" s="17" t="s">
        <v>5537</v>
      </c>
      <c r="AW2092" s="7" t="s">
        <v>5537</v>
      </c>
      <c r="AX2092" s="6" t="s">
        <v>5537</v>
      </c>
      <c r="AY2092" s="7"/>
      <c r="AZ2092" s="3" t="s">
        <v>5537</v>
      </c>
      <c r="BA2092" s="18" t="s">
        <v>5537</v>
      </c>
      <c r="BB2092" s="18" t="s">
        <v>5537</v>
      </c>
      <c r="BC2092" s="18" t="s">
        <v>5537</v>
      </c>
      <c r="BD2092" s="18" t="s">
        <v>5537</v>
      </c>
      <c r="BE2092" s="18" t="s">
        <v>5537</v>
      </c>
      <c r="BF2092" s="18" t="s">
        <v>5537</v>
      </c>
      <c r="BG2092" s="18" t="s">
        <v>5537</v>
      </c>
      <c r="BH2092" s="18" t="s">
        <v>5537</v>
      </c>
      <c r="BI2092" s="18" t="s">
        <v>5537</v>
      </c>
      <c r="BJ2092" s="18" t="s">
        <v>5537</v>
      </c>
      <c r="BK2092" s="18" t="s">
        <v>5537</v>
      </c>
      <c r="BL2092" s="9" t="s">
        <v>5537</v>
      </c>
      <c r="BM2092" s="14" t="s">
        <v>5537</v>
      </c>
      <c r="BN2092" s="14" t="s">
        <v>5537</v>
      </c>
      <c r="BO2092" s="14" t="str">
        <f>_xlfn.XLOOKUP(B2092,'[4]cell downs 18042026 17h'!$B:$B,'[4]cell downs 18042026 17h'!$B:$B,"")</f>
        <v/>
      </c>
      <c r="BP2092" s="14" t="str">
        <f>_xlfn.XLOOKUP(B2092,'[5]Cells Huawei 19042026 15h'!$B:$B,'[5]Cells Huawei 19042026 15h'!$B:$B,"")</f>
        <v/>
      </c>
      <c r="BQ2092" s="9" t="str">
        <f>_xlfn.XLOOKUP(B2092,'[6]cells down 19042026 9H40'!$B:$B,'[6]cells down 19042026 9H40'!$B:$B,"")</f>
        <v/>
      </c>
      <c r="BR2092" s="9" t="s">
        <v>4611</v>
      </c>
      <c r="BS2092" s="9" t="s">
        <v>594</v>
      </c>
      <c r="BT2092" s="108"/>
    </row>
    <row r="2093" spans="1:72" s="9" customFormat="1" x14ac:dyDescent="0.35">
      <c r="A2093" s="1" t="s">
        <v>2765</v>
      </c>
      <c r="B2093" s="8" t="s">
        <v>4622</v>
      </c>
      <c r="C2093" s="3" t="str">
        <f>_xlfn.XLOOKUP(B2093,'[1]daily break down'!$D:$D,'[1]daily break down'!$E:$E,"")</f>
        <v>CENTRE</v>
      </c>
      <c r="D2093" s="1" t="s">
        <v>21</v>
      </c>
      <c r="E2093" s="1" t="s">
        <v>563</v>
      </c>
      <c r="F2093" s="3" t="s">
        <v>37</v>
      </c>
      <c r="G2093" s="1" t="s">
        <v>2765</v>
      </c>
      <c r="H2093" s="34" t="str">
        <f>_xlfn.XLOOKUP(B2093,[2]CALCULATION!$B:$B,[2]CALCULATION!$H:$H,"")</f>
        <v>ZTE</v>
      </c>
      <c r="I2093" s="28">
        <v>0</v>
      </c>
      <c r="J2093" s="28">
        <v>0</v>
      </c>
      <c r="K2093" s="28">
        <v>0</v>
      </c>
      <c r="L2093" s="28">
        <v>0</v>
      </c>
      <c r="M2093" s="28">
        <v>0</v>
      </c>
      <c r="N2093" s="28">
        <v>0</v>
      </c>
      <c r="O2093" s="28">
        <v>0</v>
      </c>
      <c r="P2093" s="28">
        <v>0</v>
      </c>
      <c r="Q2093" s="28">
        <v>0</v>
      </c>
      <c r="R2093" s="28">
        <v>0</v>
      </c>
      <c r="S2093" s="93">
        <v>0</v>
      </c>
      <c r="T2093" s="93">
        <f>_xlfn.XLOOKUP(B2093,'[3]Nur des jours'!$B:$B,'[3]Nur des jours'!$U:$U,"")</f>
        <v>0</v>
      </c>
      <c r="U2093" s="93">
        <v>0</v>
      </c>
      <c r="V2093" s="93">
        <v>0</v>
      </c>
      <c r="W2093" s="93">
        <v>0</v>
      </c>
      <c r="X2093" s="93">
        <v>0</v>
      </c>
      <c r="Y2093" s="93">
        <v>0</v>
      </c>
      <c r="Z2093" s="93">
        <v>0</v>
      </c>
      <c r="AA2093" s="93">
        <v>0</v>
      </c>
      <c r="AB2093" s="93">
        <v>0</v>
      </c>
      <c r="AC2093" s="93"/>
      <c r="AD2093" s="93">
        <v>0</v>
      </c>
      <c r="AE2093" s="93">
        <v>0</v>
      </c>
      <c r="AF2093" s="93">
        <v>0</v>
      </c>
      <c r="AG2093" s="93"/>
      <c r="AH2093" s="93">
        <v>0</v>
      </c>
      <c r="AI2093" s="93">
        <v>0</v>
      </c>
      <c r="AJ2093" s="93">
        <v>0</v>
      </c>
      <c r="AK2093" s="93">
        <v>0</v>
      </c>
      <c r="AL2093" s="93">
        <v>0</v>
      </c>
      <c r="AM2093" s="49" t="s">
        <v>5559</v>
      </c>
      <c r="AN2093" s="49"/>
      <c r="AO2093" s="48" t="str" cm="1">
        <f t="array" ref="AO2093">IFERROR(_xlfn.IFS(
AQ2093="MPR ISSUE","PDH",
AQ2093="BSS Hardware Issue","BSS",
AQ2093="Sites strategiques, MLL, Pylone, etc.","ENVTECH",
AQ2093="AKTIVCO DEFAUT GE &amp; POWER Cabinet","AKTIVCO",
AQ2093="AKTIVCO Coupure ENEO &amp; Baisse de tension","AKTIVCO GRID ONLY",
AQ2093="Coupure ENEO &amp; Baisse de tension","IHS GRID ONLY",
AQ2093="Defaut GE &amp; POWER Cabinet","IHS",
AQ2093="Sharing","Partners",
AQ2093="Sites strategiques &amp; DataCenter","SST &amp; DC",
AQ2093="Exclu","Exclu",
AQ2093="SAT","SAT",
AQ2093="SPARE-ISSUE","SPARE-ISSUE",
AQ2093="Fiber CAmtel","TRANS_FO_CAMTEL",
AQ2093="Fiber AOF","Fiber AOF",
AQ2093="Projet OCM (HUAWEI)","TRAVAUX-HUAWEI",
AQ2093="Projet OCM (NOKIA)","TRAVAUX-NOKIA",
AQ2093="ACCESS-ISSUE","ACCESS-ISSUE",
AQ2093="Projet OCM (ZTE, NOKIA, autres projets)","TRAVAUX OCM",
AQ2093="No root CAuse","No root cause",
AQ2093="ODU HS","PDH",
AQ2093="IP &amp; VLAN","PDH",
AQ2093="Warehouse HUAWEI","SPARE-ISSUE",
AQ2093="SPARE-HS","SPARE-ISSUE",
AQ2093="Power Telco","BSS",AQ2093="no impacts","no impacts"
),"")</f>
        <v>No root cause</v>
      </c>
      <c r="AP2093" s="48" t="str" cm="1">
        <f t="array" ref="AP2093">IFERROR(_xlfn.IFS(
AQ2093="MPR ISSUE","TX ISSUE",
AQ2093="BSS Hardware Issue","RAN ISSUE",
AQ2093="Sites strategiques, MLL, Pylone, etc.","ENVTECH",
AQ2093="AKTIVCO DEFAUT GE &amp; POWER Cabinet","POWER ISSUE",
AQ2093="AKTIVCO Coupure ENEO &amp; Baisse de tension","POWER ISSUE",
AQ2093="Coupure ENEO &amp; Baisse de tension","POWER ISSUE",
AQ2093="Defaut GE &amp; POWER Cabinet","POWER ISSUE",
AQ2093="Sharing","POWER ISSUE",
AQ2093="Sites strategiques &amp; DataCenter","POWER ISSUE",
AQ2093="Exclu","Exclu",
AQ2093="SAT","TX ISSUE",
AQ2093="SPARE-ISSUE","SPARE-ISSUE",
AQ2093="Fiber CAmtel","TX ISSUE",
AQ2093="Fiber AOF","TX ISSUE",
AQ2093="Projet OCM (HUAWEI)","TRAVAUX-HUAWEI",
AQ2093="Projet OCM (NOKIA)","TRAVAUX -NOKIA",
AQ2093="ACCESS-ISSUE","ACCESS-ISSUE",
AQ2093="Projet OCM (ZTE, NOKIA, autres projets)","TRAVAUX OCM",
AQ2093="No root CAuse","No root cause",
AQ2093="ODU HS","TX ISSUE",
AQ2093="IP &amp; VLAN","TX ISSUE",
AQ2093="Warehouse HUAWEI","SPARE-ISSUE",
AQ2093="SPARE-HS","SPARE-ISSUE",
AQ2093="Power Telco","RAN ISSUE",AQ2093="no impacts","no impacts"
),"")</f>
        <v>No root cause</v>
      </c>
      <c r="AQ2093" s="67" t="s">
        <v>5344</v>
      </c>
      <c r="AR2093" s="48" t="str" cm="1">
        <f t="array" ref="AR2093">IFERROR(_xlfn.IFS(
AQ2093="MPR ISSUE","ACTIVE",
AQ2093="BSS Hardware Issue","ACTIVE",
AQ2093="Sites strategiques, MLL, Pylone, etc.","PASSIVE",
AQ2093="AKTIVCO DEFAUT GE &amp; POWER Cabinet","PASSIVE",
AQ2093="AKTIVCO Coupure ENEO &amp; Baisse de tension","PASSIVE",
AQ2093="Coupure ENEO &amp; Baisse de tension","PASSIVE",
AQ2093="Defaut GE &amp; POWER Cabinet","PASSIVE",
AQ2093="Sharing","PASSIVE",
AQ2093="Sites strategiques &amp; DataCenter","PASSIVE",
AQ2093="Exclu","Exclu",
AQ2093="SAT","ACTIVE",
AQ2093="SPARE-ISSUE","SPARE-ISSUE",
AQ2093="Fiber CAmtel","ACTIVE",
AQ2093="Fiber AOF","ACTIVE",
AQ2093="Projet OCM (HUAWEI)","PLANNED WORKS",
AQ2093="Projet OCM (NOKIA)","PLANNED WORKS",
AQ2093="ACCESS-ISSUE","ACCESS-ISSUE",
AQ2093="Projet OCM (ZTE, NOKIA, autres projets)","PLANNED WORKS",
AQ2093="No root CAuse","No root cause",
AQ2093="ODU HS","ACTIVE",
AQ2093="IP &amp; VLAN","ACTIVE",
AQ2093="Warehouse HUAWEI","SPARE-ISSUE",
AQ2093="SPARE-HS","SPARE-ISSUE",
AQ2093="Power Telco","ACTIVE", AQ2093="no impacts","no impacts"
),"")</f>
        <v>No root cause</v>
      </c>
      <c r="AS2093" s="92" t="s">
        <v>5537</v>
      </c>
      <c r="AT2093" s="98" t="s">
        <v>4622</v>
      </c>
      <c r="AV2093" s="17" t="s">
        <v>5537</v>
      </c>
      <c r="AW2093" s="7" t="s">
        <v>5537</v>
      </c>
      <c r="AX2093" s="6" t="s">
        <v>5537</v>
      </c>
      <c r="AY2093" s="7"/>
      <c r="AZ2093" s="3" t="s">
        <v>5537</v>
      </c>
      <c r="BA2093" s="18" t="s">
        <v>5537</v>
      </c>
      <c r="BB2093" s="18" t="s">
        <v>5537</v>
      </c>
      <c r="BC2093" s="18" t="s">
        <v>5537</v>
      </c>
      <c r="BD2093" s="18" t="s">
        <v>5537</v>
      </c>
      <c r="BE2093" s="18" t="s">
        <v>5537</v>
      </c>
      <c r="BF2093" s="18" t="s">
        <v>5537</v>
      </c>
      <c r="BG2093" s="18" t="s">
        <v>5537</v>
      </c>
      <c r="BH2093" s="18" t="s">
        <v>5537</v>
      </c>
      <c r="BI2093" s="18" t="s">
        <v>5537</v>
      </c>
      <c r="BJ2093" s="18" t="s">
        <v>5537</v>
      </c>
      <c r="BK2093" s="18" t="s">
        <v>5537</v>
      </c>
      <c r="BL2093" s="9" t="s">
        <v>5537</v>
      </c>
      <c r="BM2093" s="14" t="s">
        <v>5537</v>
      </c>
      <c r="BN2093" s="14" t="s">
        <v>5537</v>
      </c>
      <c r="BO2093" s="14" t="str">
        <f>_xlfn.XLOOKUP(B2093,'[4]cell downs 18042026 17h'!$B:$B,'[4]cell downs 18042026 17h'!$B:$B,"")</f>
        <v/>
      </c>
      <c r="BP2093" s="14" t="str">
        <f>_xlfn.XLOOKUP(B2093,'[5]Cells Huawei 19042026 15h'!$B:$B,'[5]Cells Huawei 19042026 15h'!$B:$B,"")</f>
        <v/>
      </c>
      <c r="BQ2093" s="9" t="str">
        <f>_xlfn.XLOOKUP(B2093,'[6]cells down 19042026 9H40'!$B:$B,'[6]cells down 19042026 9H40'!$B:$B,"")</f>
        <v/>
      </c>
      <c r="BR2093" s="9" t="s">
        <v>5537</v>
      </c>
      <c r="BS2093" s="9" t="s">
        <v>594</v>
      </c>
      <c r="BT2093" s="108"/>
    </row>
    <row r="2094" spans="1:72" s="9" customFormat="1" x14ac:dyDescent="0.35">
      <c r="A2094" s="1" t="s">
        <v>4623</v>
      </c>
      <c r="B2094" s="8" t="s">
        <v>4624</v>
      </c>
      <c r="C2094" s="3" t="str">
        <f>_xlfn.XLOOKUP(B2094,'[1]daily break down'!$D:$D,'[1]daily break down'!$E:$E,"")</f>
        <v>CENTRE</v>
      </c>
      <c r="D2094" s="1" t="s">
        <v>11</v>
      </c>
      <c r="E2094" s="1" t="s">
        <v>66</v>
      </c>
      <c r="F2094" s="3" t="s">
        <v>69</v>
      </c>
      <c r="G2094" s="1" t="s">
        <v>4623</v>
      </c>
      <c r="H2094" s="34" t="str">
        <f>_xlfn.XLOOKUP(B2094,[2]CALCULATION!$B:$B,[2]CALCULATION!$H:$H,"")</f>
        <v>ZTE</v>
      </c>
      <c r="I2094" s="28">
        <v>0</v>
      </c>
      <c r="J2094" s="28">
        <v>0</v>
      </c>
      <c r="K2094" s="28">
        <v>0</v>
      </c>
      <c r="L2094" s="28">
        <v>0</v>
      </c>
      <c r="M2094" s="28">
        <v>0</v>
      </c>
      <c r="N2094" s="28">
        <v>0</v>
      </c>
      <c r="O2094" s="28">
        <v>0</v>
      </c>
      <c r="P2094" s="28">
        <v>0</v>
      </c>
      <c r="Q2094" s="28">
        <v>0</v>
      </c>
      <c r="R2094" s="28">
        <v>0</v>
      </c>
      <c r="S2094" s="93">
        <v>0</v>
      </c>
      <c r="T2094" s="93">
        <f>_xlfn.XLOOKUP(B2094,'[3]Nur des jours'!$B:$B,'[3]Nur des jours'!$U:$U,"")</f>
        <v>0</v>
      </c>
      <c r="U2094" s="93">
        <v>0</v>
      </c>
      <c r="V2094" s="93">
        <v>0</v>
      </c>
      <c r="W2094" s="93">
        <v>0</v>
      </c>
      <c r="X2094" s="93">
        <v>0</v>
      </c>
      <c r="Y2094" s="93">
        <v>0</v>
      </c>
      <c r="Z2094" s="93">
        <v>0</v>
      </c>
      <c r="AA2094" s="93">
        <v>0</v>
      </c>
      <c r="AB2094" s="93">
        <v>0</v>
      </c>
      <c r="AC2094" s="93"/>
      <c r="AD2094" s="93">
        <v>0</v>
      </c>
      <c r="AE2094" s="93">
        <v>0</v>
      </c>
      <c r="AF2094" s="93">
        <v>0</v>
      </c>
      <c r="AG2094" s="93"/>
      <c r="AH2094" s="93">
        <v>0</v>
      </c>
      <c r="AI2094" s="93">
        <v>0</v>
      </c>
      <c r="AJ2094" s="93">
        <v>0</v>
      </c>
      <c r="AK2094" s="93">
        <v>0</v>
      </c>
      <c r="AL2094" s="93">
        <v>0</v>
      </c>
      <c r="AM2094" s="49" t="s">
        <v>5559</v>
      </c>
      <c r="AN2094" s="49"/>
      <c r="AO2094" s="48" t="str" cm="1">
        <f t="array" ref="AO2094">IFERROR(_xlfn.IFS(
AQ2094="MPR ISSUE","PDH",
AQ2094="BSS Hardware Issue","BSS",
AQ2094="Sites strategiques, MLL, Pylone, etc.","ENVTECH",
AQ2094="AKTIVCO DEFAUT GE &amp; POWER Cabinet","AKTIVCO",
AQ2094="AKTIVCO Coupure ENEO &amp; Baisse de tension","AKTIVCO GRID ONLY",
AQ2094="Coupure ENEO &amp; Baisse de tension","IHS GRID ONLY",
AQ2094="Defaut GE &amp; POWER Cabinet","IHS",
AQ2094="Sharing","Partners",
AQ2094="Sites strategiques &amp; DataCenter","SST &amp; DC",
AQ2094="Exclu","Exclu",
AQ2094="SAT","SAT",
AQ2094="SPARE-ISSUE","SPARE-ISSUE",
AQ2094="Fiber CAmtel","TRANS_FO_CAMTEL",
AQ2094="Fiber AOF","Fiber AOF",
AQ2094="Projet OCM (HUAWEI)","TRAVAUX-HUAWEI",
AQ2094="Projet OCM (NOKIA)","TRAVAUX-NOKIA",
AQ2094="ACCESS-ISSUE","ACCESS-ISSUE",
AQ2094="Projet OCM (ZTE, NOKIA, autres projets)","TRAVAUX OCM",
AQ2094="No root CAuse","No root cause",
AQ2094="ODU HS","PDH",
AQ2094="IP &amp; VLAN","PDH",
AQ2094="Warehouse HUAWEI","SPARE-ISSUE",
AQ2094="SPARE-HS","SPARE-ISSUE",
AQ2094="Power Telco","BSS",AQ2094="no impacts","no impacts"
),"")</f>
        <v>ACCESS-ISSUE</v>
      </c>
      <c r="AP2094" s="48" t="str" cm="1">
        <f t="array" ref="AP2094">IFERROR(_xlfn.IFS(
AQ2094="MPR ISSUE","TX ISSUE",
AQ2094="BSS Hardware Issue","RAN ISSUE",
AQ2094="Sites strategiques, MLL, Pylone, etc.","ENVTECH",
AQ2094="AKTIVCO DEFAUT GE &amp; POWER Cabinet","POWER ISSUE",
AQ2094="AKTIVCO Coupure ENEO &amp; Baisse de tension","POWER ISSUE",
AQ2094="Coupure ENEO &amp; Baisse de tension","POWER ISSUE",
AQ2094="Defaut GE &amp; POWER Cabinet","POWER ISSUE",
AQ2094="Sharing","POWER ISSUE",
AQ2094="Sites strategiques &amp; DataCenter","POWER ISSUE",
AQ2094="Exclu","Exclu",
AQ2094="SAT","TX ISSUE",
AQ2094="SPARE-ISSUE","SPARE-ISSUE",
AQ2094="Fiber CAmtel","TX ISSUE",
AQ2094="Fiber AOF","TX ISSUE",
AQ2094="Projet OCM (HUAWEI)","TRAVAUX-HUAWEI",
AQ2094="Projet OCM (NOKIA)","TRAVAUX -NOKIA",
AQ2094="ACCESS-ISSUE","ACCESS-ISSUE",
AQ2094="Projet OCM (ZTE, NOKIA, autres projets)","TRAVAUX OCM",
AQ2094="No root CAuse","No root cause",
AQ2094="ODU HS","TX ISSUE",
AQ2094="IP &amp; VLAN","TX ISSUE",
AQ2094="Warehouse HUAWEI","SPARE-ISSUE",
AQ2094="SPARE-HS","SPARE-ISSUE",
AQ2094="Power Telco","RAN ISSUE",AQ2094="no impacts","no impacts"
),"")</f>
        <v>ACCESS-ISSUE</v>
      </c>
      <c r="AQ2094" s="67" t="s">
        <v>25</v>
      </c>
      <c r="AR2094" s="48" t="str" cm="1">
        <f t="array" ref="AR2094">IFERROR(_xlfn.IFS(
AQ2094="MPR ISSUE","ACTIVE",
AQ2094="BSS Hardware Issue","ACTIVE",
AQ2094="Sites strategiques, MLL, Pylone, etc.","PASSIVE",
AQ2094="AKTIVCO DEFAUT GE &amp; POWER Cabinet","PASSIVE",
AQ2094="AKTIVCO Coupure ENEO &amp; Baisse de tension","PASSIVE",
AQ2094="Coupure ENEO &amp; Baisse de tension","PASSIVE",
AQ2094="Defaut GE &amp; POWER Cabinet","PASSIVE",
AQ2094="Sharing","PASSIVE",
AQ2094="Sites strategiques &amp; DataCenter","PASSIVE",
AQ2094="Exclu","Exclu",
AQ2094="SAT","ACTIVE",
AQ2094="SPARE-ISSUE","SPARE-ISSUE",
AQ2094="Fiber CAmtel","ACTIVE",
AQ2094="Fiber AOF","ACTIVE",
AQ2094="Projet OCM (HUAWEI)","PLANNED WORKS",
AQ2094="Projet OCM (NOKIA)","PLANNED WORKS",
AQ2094="ACCESS-ISSUE","ACCESS-ISSUE",
AQ2094="Projet OCM (ZTE, NOKIA, autres projets)","PLANNED WORKS",
AQ2094="No root CAuse","No root cause",
AQ2094="ODU HS","ACTIVE",
AQ2094="IP &amp; VLAN","ACTIVE",
AQ2094="Warehouse HUAWEI","SPARE-ISSUE",
AQ2094="SPARE-HS","SPARE-ISSUE",
AQ2094="Power Telco","ACTIVE", AQ2094="no impacts","no impacts"
),"")</f>
        <v>ACCESS-ISSUE</v>
      </c>
      <c r="AS2094" s="92" t="s">
        <v>5937</v>
      </c>
      <c r="AT2094" s="92" t="s">
        <v>4624</v>
      </c>
      <c r="AV2094" s="17" t="s">
        <v>5537</v>
      </c>
      <c r="AW2094" s="7" t="s">
        <v>5537</v>
      </c>
      <c r="AX2094" s="6" t="s">
        <v>5537</v>
      </c>
      <c r="AY2094" s="7"/>
      <c r="AZ2094" s="3" t="s">
        <v>5537</v>
      </c>
      <c r="BA2094" s="18" t="s">
        <v>5537</v>
      </c>
      <c r="BB2094" s="18" t="s">
        <v>5537</v>
      </c>
      <c r="BC2094" s="18" t="s">
        <v>5537</v>
      </c>
      <c r="BD2094" s="18" t="s">
        <v>5537</v>
      </c>
      <c r="BE2094" s="18" t="s">
        <v>5537</v>
      </c>
      <c r="BF2094" s="18" t="s">
        <v>5537</v>
      </c>
      <c r="BG2094" s="18" t="s">
        <v>5537</v>
      </c>
      <c r="BH2094" s="18" t="s">
        <v>5537</v>
      </c>
      <c r="BI2094" s="18" t="s">
        <v>5537</v>
      </c>
      <c r="BJ2094" s="18" t="s">
        <v>6366</v>
      </c>
      <c r="BK2094" s="18" t="s">
        <v>6367</v>
      </c>
      <c r="BL2094" s="9" t="s">
        <v>5537</v>
      </c>
      <c r="BM2094" s="14" t="s">
        <v>5537</v>
      </c>
      <c r="BN2094" s="14" t="s">
        <v>5537</v>
      </c>
      <c r="BO2094" s="14" t="str">
        <f>_xlfn.XLOOKUP(B2094,'[4]cell downs 18042026 17h'!$B:$B,'[4]cell downs 18042026 17h'!$B:$B,"")</f>
        <v/>
      </c>
      <c r="BP2094" s="14" t="str">
        <f>_xlfn.XLOOKUP(B2094,'[5]Cells Huawei 19042026 15h'!$B:$B,'[5]Cells Huawei 19042026 15h'!$B:$B,"")</f>
        <v/>
      </c>
      <c r="BQ2094" s="9" t="str">
        <f>_xlfn.XLOOKUP(B2094,'[6]cells down 19042026 9H40'!$B:$B,'[6]cells down 19042026 9H40'!$B:$B,"")</f>
        <v/>
      </c>
      <c r="BR2094" s="9" t="s">
        <v>4624</v>
      </c>
      <c r="BS2094" s="9" t="s">
        <v>1129</v>
      </c>
      <c r="BT2094" s="108"/>
    </row>
    <row r="2095" spans="1:72" s="9" customFormat="1" x14ac:dyDescent="0.35">
      <c r="A2095" s="3" t="s">
        <v>4731</v>
      </c>
      <c r="B2095" s="25" t="s">
        <v>4732</v>
      </c>
      <c r="C2095" s="3" t="str">
        <f>_xlfn.XLOOKUP(B2095,'[1]daily break down'!$D:$D,'[1]daily break down'!$E:$E,"")</f>
        <v>LITTORAL</v>
      </c>
      <c r="D2095" s="3" t="s">
        <v>11</v>
      </c>
      <c r="E2095" s="3" t="s">
        <v>96</v>
      </c>
      <c r="F2095" s="3" t="s">
        <v>31</v>
      </c>
      <c r="G2095" s="3" t="s">
        <v>4731</v>
      </c>
      <c r="H2095" s="34" t="str">
        <f>_xlfn.XLOOKUP(B2095,[2]CALCULATION!$B:$B,[2]CALCULATION!$H:$H,"")</f>
        <v>ZTE</v>
      </c>
      <c r="I2095" s="28">
        <v>0</v>
      </c>
      <c r="J2095" s="28">
        <v>0</v>
      </c>
      <c r="K2095" s="28">
        <v>0</v>
      </c>
      <c r="L2095" s="28">
        <v>0</v>
      </c>
      <c r="M2095" s="28">
        <v>0</v>
      </c>
      <c r="N2095" s="28">
        <v>0</v>
      </c>
      <c r="O2095" s="28">
        <v>0</v>
      </c>
      <c r="P2095" s="28">
        <v>0</v>
      </c>
      <c r="Q2095" s="28">
        <v>0</v>
      </c>
      <c r="R2095" s="28">
        <v>0</v>
      </c>
      <c r="S2095" s="93">
        <v>0</v>
      </c>
      <c r="T2095" s="93">
        <f>_xlfn.XLOOKUP(B2095,'[3]Nur des jours'!$B:$B,'[3]Nur des jours'!$U:$U,"")</f>
        <v>0</v>
      </c>
      <c r="U2095" s="93">
        <v>0</v>
      </c>
      <c r="V2095" s="93">
        <v>0</v>
      </c>
      <c r="W2095" s="93">
        <v>0</v>
      </c>
      <c r="X2095" s="93">
        <v>0</v>
      </c>
      <c r="Y2095" s="93">
        <v>0</v>
      </c>
      <c r="Z2095" s="93">
        <v>0</v>
      </c>
      <c r="AA2095" s="93">
        <v>0</v>
      </c>
      <c r="AB2095" s="93">
        <v>0</v>
      </c>
      <c r="AC2095" s="93"/>
      <c r="AD2095" s="93">
        <v>0</v>
      </c>
      <c r="AE2095" s="93">
        <v>0</v>
      </c>
      <c r="AF2095" s="93">
        <v>0</v>
      </c>
      <c r="AG2095" s="93"/>
      <c r="AH2095" s="93">
        <v>0</v>
      </c>
      <c r="AI2095" s="93">
        <v>0</v>
      </c>
      <c r="AJ2095" s="93">
        <v>0</v>
      </c>
      <c r="AK2095" s="93">
        <v>0</v>
      </c>
      <c r="AL2095" s="93">
        <v>0</v>
      </c>
      <c r="AM2095" s="49" t="s">
        <v>5559</v>
      </c>
      <c r="AN2095" s="49"/>
      <c r="AO2095" s="48" t="str" cm="1">
        <f t="array" ref="AO2095">IFERROR(_xlfn.IFS(
AQ2095="MPR ISSUE","PDH",
AQ2095="BSS Hardware Issue","BSS",
AQ2095="Sites strategiques, MLL, Pylone, etc.","ENVTECH",
AQ2095="AKTIVCO DEFAUT GE &amp; POWER Cabinet","AKTIVCO",
AQ2095="AKTIVCO Coupure ENEO &amp; Baisse de tension","AKTIVCO GRID ONLY",
AQ2095="Coupure ENEO &amp; Baisse de tension","IHS GRID ONLY",
AQ2095="Defaut GE &amp; POWER Cabinet","IHS",
AQ2095="Sharing","Partners",
AQ2095="Sites strategiques &amp; DataCenter","SST &amp; DC",
AQ2095="Exclu","Exclu",
AQ2095="SAT","SAT",
AQ2095="SPARE-ISSUE","SPARE-ISSUE",
AQ2095="Fiber CAmtel","TRANS_FO_CAMTEL",
AQ2095="Fiber AOF","Fiber AOF",
AQ2095="Projet OCM (HUAWEI)","TRAVAUX-HUAWEI",
AQ2095="Projet OCM (NOKIA)","TRAVAUX-NOKIA",
AQ2095="ACCESS-ISSUE","ACCESS-ISSUE",
AQ2095="Projet OCM (ZTE, NOKIA, autres projets)","TRAVAUX OCM",
AQ2095="No root CAuse","No root cause",
AQ2095="ODU HS","PDH",
AQ2095="IP &amp; VLAN","PDH",
AQ2095="Warehouse HUAWEI","SPARE-ISSUE",
AQ2095="SPARE-HS","SPARE-ISSUE",
AQ2095="Power Telco","BSS",AQ2095="no impacts","no impacts"
),"")</f>
        <v>No root cause</v>
      </c>
      <c r="AP2095" s="48" t="str" cm="1">
        <f t="array" ref="AP2095">IFERROR(_xlfn.IFS(
AQ2095="MPR ISSUE","TX ISSUE",
AQ2095="BSS Hardware Issue","RAN ISSUE",
AQ2095="Sites strategiques, MLL, Pylone, etc.","ENVTECH",
AQ2095="AKTIVCO DEFAUT GE &amp; POWER Cabinet","POWER ISSUE",
AQ2095="AKTIVCO Coupure ENEO &amp; Baisse de tension","POWER ISSUE",
AQ2095="Coupure ENEO &amp; Baisse de tension","POWER ISSUE",
AQ2095="Defaut GE &amp; POWER Cabinet","POWER ISSUE",
AQ2095="Sharing","POWER ISSUE",
AQ2095="Sites strategiques &amp; DataCenter","POWER ISSUE",
AQ2095="Exclu","Exclu",
AQ2095="SAT","TX ISSUE",
AQ2095="SPARE-ISSUE","SPARE-ISSUE",
AQ2095="Fiber CAmtel","TX ISSUE",
AQ2095="Fiber AOF","TX ISSUE",
AQ2095="Projet OCM (HUAWEI)","TRAVAUX-HUAWEI",
AQ2095="Projet OCM (NOKIA)","TRAVAUX -NOKIA",
AQ2095="ACCESS-ISSUE","ACCESS-ISSUE",
AQ2095="Projet OCM (ZTE, NOKIA, autres projets)","TRAVAUX OCM",
AQ2095="No root CAuse","No root cause",
AQ2095="ODU HS","TX ISSUE",
AQ2095="IP &amp; VLAN","TX ISSUE",
AQ2095="Warehouse HUAWEI","SPARE-ISSUE",
AQ2095="SPARE-HS","SPARE-ISSUE",
AQ2095="Power Telco","RAN ISSUE",AQ2095="no impacts","no impacts"
),"")</f>
        <v>No root cause</v>
      </c>
      <c r="AQ2095" s="127" t="s">
        <v>5344</v>
      </c>
      <c r="AR2095" s="48" t="str" cm="1">
        <f t="array" ref="AR2095">IFERROR(_xlfn.IFS(
AQ2095="MPR ISSUE","ACTIVE",
AQ2095="BSS Hardware Issue","ACTIVE",
AQ2095="Sites strategiques, MLL, Pylone, etc.","PASSIVE",
AQ2095="AKTIVCO DEFAUT GE &amp; POWER Cabinet","PASSIVE",
AQ2095="AKTIVCO Coupure ENEO &amp; Baisse de tension","PASSIVE",
AQ2095="Coupure ENEO &amp; Baisse de tension","PASSIVE",
AQ2095="Defaut GE &amp; POWER Cabinet","PASSIVE",
AQ2095="Sharing","PASSIVE",
AQ2095="Sites strategiques &amp; DataCenter","PASSIVE",
AQ2095="Exclu","Exclu",
AQ2095="SAT","ACTIVE",
AQ2095="SPARE-ISSUE","SPARE-ISSUE",
AQ2095="Fiber CAmtel","ACTIVE",
AQ2095="Fiber AOF","ACTIVE",
AQ2095="Projet OCM (HUAWEI)","PLANNED WORKS",
AQ2095="Projet OCM (NOKIA)","PLANNED WORKS",
AQ2095="ACCESS-ISSUE","ACCESS-ISSUE",
AQ2095="Projet OCM (ZTE, NOKIA, autres projets)","PLANNED WORKS",
AQ2095="No root CAuse","No root cause",
AQ2095="ODU HS","ACTIVE",
AQ2095="IP &amp; VLAN","ACTIVE",
AQ2095="Warehouse HUAWEI","SPARE-ISSUE",
AQ2095="SPARE-HS","SPARE-ISSUE",
AQ2095="Power Telco","ACTIVE", AQ2095="no impacts","no impacts"
),"")</f>
        <v>No root cause</v>
      </c>
      <c r="AS2095" s="92" t="s">
        <v>5537</v>
      </c>
      <c r="AT2095" s="98" t="s">
        <v>4732</v>
      </c>
      <c r="AU2095" s="96"/>
      <c r="AV2095" s="17" t="s">
        <v>5537</v>
      </c>
      <c r="AW2095" s="7" t="s">
        <v>5537</v>
      </c>
      <c r="AX2095" s="6" t="s">
        <v>5537</v>
      </c>
      <c r="AY2095" s="7"/>
      <c r="AZ2095" s="3" t="s">
        <v>5537</v>
      </c>
      <c r="BA2095" s="18" t="s">
        <v>5537</v>
      </c>
      <c r="BB2095" s="18" t="s">
        <v>5537</v>
      </c>
      <c r="BC2095" s="18" t="s">
        <v>5537</v>
      </c>
      <c r="BD2095" s="18" t="s">
        <v>5537</v>
      </c>
      <c r="BE2095" s="18" t="s">
        <v>5537</v>
      </c>
      <c r="BF2095" s="18" t="s">
        <v>5537</v>
      </c>
      <c r="BG2095" s="18" t="s">
        <v>5537</v>
      </c>
      <c r="BH2095" s="18" t="s">
        <v>5537</v>
      </c>
      <c r="BI2095" s="18" t="s">
        <v>5537</v>
      </c>
      <c r="BJ2095" s="18" t="s">
        <v>5537</v>
      </c>
      <c r="BK2095" s="18" t="s">
        <v>5537</v>
      </c>
      <c r="BL2095" s="9" t="s">
        <v>5537</v>
      </c>
      <c r="BM2095" s="14" t="s">
        <v>5537</v>
      </c>
      <c r="BN2095" s="14" t="s">
        <v>5537</v>
      </c>
      <c r="BO2095" s="14" t="str">
        <f>_xlfn.XLOOKUP(B2095,'[4]cell downs 18042026 17h'!$B:$B,'[4]cell downs 18042026 17h'!$B:$B,"")</f>
        <v/>
      </c>
      <c r="BP2095" s="14" t="str">
        <f>_xlfn.XLOOKUP(B2095,'[5]Cells Huawei 19042026 15h'!$B:$B,'[5]Cells Huawei 19042026 15h'!$B:$B,"")</f>
        <v/>
      </c>
      <c r="BQ2095" s="9" t="str">
        <f>_xlfn.XLOOKUP(B2095,'[6]cells down 19042026 9H40'!$B:$B,'[6]cells down 19042026 9H40'!$B:$B,"")</f>
        <v/>
      </c>
      <c r="BR2095" s="9" t="s">
        <v>4732</v>
      </c>
      <c r="BS2095" s="9" t="s">
        <v>5537</v>
      </c>
      <c r="BT2095" s="108"/>
    </row>
    <row r="2096" spans="1:72" s="9" customFormat="1" x14ac:dyDescent="0.35">
      <c r="A2096" s="1" t="s">
        <v>4626</v>
      </c>
      <c r="B2096" s="8" t="s">
        <v>4627</v>
      </c>
      <c r="C2096" s="3" t="str">
        <f>_xlfn.XLOOKUP(B2096,'[1]daily break down'!$D:$D,'[1]daily break down'!$E:$E,"")</f>
        <v>CENTRE</v>
      </c>
      <c r="D2096" s="1" t="s">
        <v>11</v>
      </c>
      <c r="E2096" s="1" t="s">
        <v>237</v>
      </c>
      <c r="F2096" s="3" t="s">
        <v>37</v>
      </c>
      <c r="G2096" s="1" t="s">
        <v>4626</v>
      </c>
      <c r="H2096" s="33" t="str">
        <f>_xlfn.XLOOKUP(B2096,[2]CALCULATION!$B:$B,[2]CALCULATION!$H:$H,"")</f>
        <v>NOKIA</v>
      </c>
      <c r="I2096" s="28">
        <v>0</v>
      </c>
      <c r="J2096" s="28">
        <v>0</v>
      </c>
      <c r="K2096" s="28">
        <v>0</v>
      </c>
      <c r="L2096" s="28">
        <v>0</v>
      </c>
      <c r="M2096" s="28">
        <v>0</v>
      </c>
      <c r="N2096" s="28">
        <v>0</v>
      </c>
      <c r="O2096" s="28">
        <v>0</v>
      </c>
      <c r="P2096" s="28">
        <v>0</v>
      </c>
      <c r="Q2096" s="28">
        <v>0</v>
      </c>
      <c r="R2096" s="28">
        <v>0</v>
      </c>
      <c r="S2096" s="93">
        <v>0</v>
      </c>
      <c r="T2096" s="93">
        <f>_xlfn.XLOOKUP(B2096,'[3]Nur des jours'!$B:$B,'[3]Nur des jours'!$U:$U,"")</f>
        <v>0</v>
      </c>
      <c r="U2096" s="93">
        <v>0</v>
      </c>
      <c r="V2096" s="93">
        <v>0</v>
      </c>
      <c r="W2096" s="93">
        <v>0</v>
      </c>
      <c r="X2096" s="93">
        <v>0</v>
      </c>
      <c r="Y2096" s="93">
        <v>0</v>
      </c>
      <c r="Z2096" s="93">
        <v>0</v>
      </c>
      <c r="AA2096" s="93">
        <v>0</v>
      </c>
      <c r="AB2096" s="93">
        <v>0</v>
      </c>
      <c r="AC2096" s="93"/>
      <c r="AD2096" s="93">
        <v>0</v>
      </c>
      <c r="AE2096" s="93">
        <v>0</v>
      </c>
      <c r="AF2096" s="93">
        <v>0</v>
      </c>
      <c r="AG2096" s="93"/>
      <c r="AH2096" s="93">
        <v>0</v>
      </c>
      <c r="AI2096" s="93">
        <v>0</v>
      </c>
      <c r="AJ2096" s="93">
        <v>0</v>
      </c>
      <c r="AK2096" s="93">
        <v>0</v>
      </c>
      <c r="AL2096" s="93">
        <v>0</v>
      </c>
      <c r="AM2096" s="49" t="s">
        <v>5559</v>
      </c>
      <c r="AN2096" s="49"/>
      <c r="AO2096" s="48" t="str" cm="1">
        <f t="array" ref="AO2096">IFERROR(_xlfn.IFS(
AQ2096="MPR ISSUE","PDH",
AQ2096="BSS Hardware Issue","BSS",
AQ2096="Sites strategiques, MLL, Pylone, etc.","ENVTECH",
AQ2096="AKTIVCO DEFAUT GE &amp; POWER Cabinet","AKTIVCO",
AQ2096="AKTIVCO Coupure ENEO &amp; Baisse de tension","AKTIVCO GRID ONLY",
AQ2096="Coupure ENEO &amp; Baisse de tension","IHS GRID ONLY",
AQ2096="Defaut GE &amp; POWER Cabinet","IHS",
AQ2096="Sharing","Partners",
AQ2096="Sites strategiques &amp; DataCenter","SST &amp; DC",
AQ2096="Exclu","Exclu",
AQ2096="SAT","SAT",
AQ2096="SPARE-ISSUE","SPARE-ISSUE",
AQ2096="Fiber CAmtel","TRANS_FO_CAMTEL",
AQ2096="Fiber AOF","Fiber AOF",
AQ2096="Projet OCM (HUAWEI)","TRAVAUX-HUAWEI",
AQ2096="Projet OCM (NOKIA)","TRAVAUX-NOKIA",
AQ2096="ACCESS-ISSUE","ACCESS-ISSUE",
AQ2096="Projet OCM (ZTE, NOKIA, autres projets)","TRAVAUX OCM",
AQ2096="No root CAuse","No root cause",
AQ2096="ODU HS","PDH",
AQ2096="IP &amp; VLAN","PDH",
AQ2096="Warehouse HUAWEI","SPARE-ISSUE",
AQ2096="SPARE-HS","SPARE-ISSUE",
AQ2096="Power Telco","BSS",AQ2096="no impacts","no impacts"
),"")</f>
        <v>No root cause</v>
      </c>
      <c r="AP2096" s="48" t="str" cm="1">
        <f t="array" ref="AP2096">IFERROR(_xlfn.IFS(
AQ2096="MPR ISSUE","TX ISSUE",
AQ2096="BSS Hardware Issue","RAN ISSUE",
AQ2096="Sites strategiques, MLL, Pylone, etc.","ENVTECH",
AQ2096="AKTIVCO DEFAUT GE &amp; POWER Cabinet","POWER ISSUE",
AQ2096="AKTIVCO Coupure ENEO &amp; Baisse de tension","POWER ISSUE",
AQ2096="Coupure ENEO &amp; Baisse de tension","POWER ISSUE",
AQ2096="Defaut GE &amp; POWER Cabinet","POWER ISSUE",
AQ2096="Sharing","POWER ISSUE",
AQ2096="Sites strategiques &amp; DataCenter","POWER ISSUE",
AQ2096="Exclu","Exclu",
AQ2096="SAT","TX ISSUE",
AQ2096="SPARE-ISSUE","SPARE-ISSUE",
AQ2096="Fiber CAmtel","TX ISSUE",
AQ2096="Fiber AOF","TX ISSUE",
AQ2096="Projet OCM (HUAWEI)","TRAVAUX-HUAWEI",
AQ2096="Projet OCM (NOKIA)","TRAVAUX -NOKIA",
AQ2096="ACCESS-ISSUE","ACCESS-ISSUE",
AQ2096="Projet OCM (ZTE, NOKIA, autres projets)","TRAVAUX OCM",
AQ2096="No root CAuse","No root cause",
AQ2096="ODU HS","TX ISSUE",
AQ2096="IP &amp; VLAN","TX ISSUE",
AQ2096="Warehouse HUAWEI","SPARE-ISSUE",
AQ2096="SPARE-HS","SPARE-ISSUE",
AQ2096="Power Telco","RAN ISSUE",AQ2096="no impacts","no impacts"
),"")</f>
        <v>No root cause</v>
      </c>
      <c r="AQ2096" s="127" t="s">
        <v>5344</v>
      </c>
      <c r="AR2096" s="48" t="str" cm="1">
        <f t="array" ref="AR2096">IFERROR(_xlfn.IFS(
AQ2096="MPR ISSUE","ACTIVE",
AQ2096="BSS Hardware Issue","ACTIVE",
AQ2096="Sites strategiques, MLL, Pylone, etc.","PASSIVE",
AQ2096="AKTIVCO DEFAUT GE &amp; POWER Cabinet","PASSIVE",
AQ2096="AKTIVCO Coupure ENEO &amp; Baisse de tension","PASSIVE",
AQ2096="Coupure ENEO &amp; Baisse de tension","PASSIVE",
AQ2096="Defaut GE &amp; POWER Cabinet","PASSIVE",
AQ2096="Sharing","PASSIVE",
AQ2096="Sites strategiques &amp; DataCenter","PASSIVE",
AQ2096="Exclu","Exclu",
AQ2096="SAT","ACTIVE",
AQ2096="SPARE-ISSUE","SPARE-ISSUE",
AQ2096="Fiber CAmtel","ACTIVE",
AQ2096="Fiber AOF","ACTIVE",
AQ2096="Projet OCM (HUAWEI)","PLANNED WORKS",
AQ2096="Projet OCM (NOKIA)","PLANNED WORKS",
AQ2096="ACCESS-ISSUE","ACCESS-ISSUE",
AQ2096="Projet OCM (ZTE, NOKIA, autres projets)","PLANNED WORKS",
AQ2096="No root CAuse","No root cause",
AQ2096="ODU HS","ACTIVE",
AQ2096="IP &amp; VLAN","ACTIVE",
AQ2096="Warehouse HUAWEI","SPARE-ISSUE",
AQ2096="SPARE-HS","SPARE-ISSUE",
AQ2096="Power Telco","ACTIVE", AQ2096="no impacts","no impacts"
),"")</f>
        <v>No root cause</v>
      </c>
      <c r="AS2096" s="92" t="s">
        <v>5537</v>
      </c>
      <c r="AT2096" s="98" t="s">
        <v>4627</v>
      </c>
      <c r="AV2096" s="17" t="s">
        <v>5537</v>
      </c>
      <c r="AW2096" s="7" t="s">
        <v>5537</v>
      </c>
      <c r="AX2096" s="6" t="s">
        <v>5537</v>
      </c>
      <c r="AY2096" s="7"/>
      <c r="AZ2096" s="3" t="s">
        <v>5537</v>
      </c>
      <c r="BA2096" s="18" t="s">
        <v>5537</v>
      </c>
      <c r="BB2096" s="18" t="s">
        <v>5537</v>
      </c>
      <c r="BC2096" s="18" t="s">
        <v>5537</v>
      </c>
      <c r="BD2096" s="18" t="s">
        <v>5537</v>
      </c>
      <c r="BE2096" s="18" t="s">
        <v>5537</v>
      </c>
      <c r="BF2096" s="18" t="s">
        <v>5537</v>
      </c>
      <c r="BG2096" s="18" t="s">
        <v>5537</v>
      </c>
      <c r="BH2096" s="18" t="s">
        <v>5537</v>
      </c>
      <c r="BI2096" s="18" t="s">
        <v>5537</v>
      </c>
      <c r="BJ2096" s="18" t="s">
        <v>5537</v>
      </c>
      <c r="BK2096" s="18" t="s">
        <v>5537</v>
      </c>
      <c r="BL2096" s="9" t="s">
        <v>5537</v>
      </c>
      <c r="BM2096" s="14" t="s">
        <v>5537</v>
      </c>
      <c r="BN2096" s="14" t="s">
        <v>5537</v>
      </c>
      <c r="BO2096" s="14" t="str">
        <f>_xlfn.XLOOKUP(B2096,'[4]cell downs 18042026 17h'!$B:$B,'[4]cell downs 18042026 17h'!$B:$B,"")</f>
        <v/>
      </c>
      <c r="BP2096" s="14" t="str">
        <f>_xlfn.XLOOKUP(B2096,'[5]Cells Huawei 19042026 15h'!$B:$B,'[5]Cells Huawei 19042026 15h'!$B:$B,"")</f>
        <v/>
      </c>
      <c r="BQ2096" s="9" t="str">
        <f>_xlfn.XLOOKUP(B2096,'[6]cells down 19042026 9H40'!$B:$B,'[6]cells down 19042026 9H40'!$B:$B,"")</f>
        <v/>
      </c>
      <c r="BR2096" s="9" t="s">
        <v>4627</v>
      </c>
      <c r="BS2096" s="9" t="s">
        <v>5537</v>
      </c>
      <c r="BT2096" s="108"/>
    </row>
    <row r="2097" spans="1:72" s="9" customFormat="1" x14ac:dyDescent="0.35">
      <c r="A2097" s="1" t="s">
        <v>4641</v>
      </c>
      <c r="B2097" s="8" t="s">
        <v>4642</v>
      </c>
      <c r="C2097" s="3" t="str">
        <f>_xlfn.XLOOKUP(B2097,'[1]daily break down'!$D:$D,'[1]daily break down'!$E:$E,"")</f>
        <v>CENTRE</v>
      </c>
      <c r="D2097" s="1" t="s">
        <v>11</v>
      </c>
      <c r="E2097" s="1" t="s">
        <v>12</v>
      </c>
      <c r="F2097" s="3" t="s">
        <v>37</v>
      </c>
      <c r="G2097" s="1" t="s">
        <v>4641</v>
      </c>
      <c r="H2097" s="34" t="str">
        <f>_xlfn.XLOOKUP(B2097,[2]CALCULATION!$B:$B,[2]CALCULATION!$H:$H,"")</f>
        <v>ZTE</v>
      </c>
      <c r="I2097" s="28">
        <v>0</v>
      </c>
      <c r="J2097" s="28">
        <v>0</v>
      </c>
      <c r="K2097" s="28">
        <v>0</v>
      </c>
      <c r="L2097" s="28">
        <v>0</v>
      </c>
      <c r="M2097" s="28">
        <v>0</v>
      </c>
      <c r="N2097" s="28">
        <v>0</v>
      </c>
      <c r="O2097" s="28">
        <v>0</v>
      </c>
      <c r="P2097" s="28">
        <v>0</v>
      </c>
      <c r="Q2097" s="28">
        <v>0</v>
      </c>
      <c r="R2097" s="28">
        <v>0</v>
      </c>
      <c r="S2097" s="93">
        <v>0</v>
      </c>
      <c r="T2097" s="93">
        <f>_xlfn.XLOOKUP(B2097,'[3]Nur des jours'!$B:$B,'[3]Nur des jours'!$U:$U,"")</f>
        <v>0</v>
      </c>
      <c r="U2097" s="93">
        <v>0</v>
      </c>
      <c r="V2097" s="93">
        <v>0</v>
      </c>
      <c r="W2097" s="93">
        <v>0</v>
      </c>
      <c r="X2097" s="93">
        <v>0</v>
      </c>
      <c r="Y2097" s="93">
        <v>0</v>
      </c>
      <c r="Z2097" s="93">
        <v>0</v>
      </c>
      <c r="AA2097" s="93">
        <v>0</v>
      </c>
      <c r="AB2097" s="93">
        <v>0</v>
      </c>
      <c r="AC2097" s="93"/>
      <c r="AD2097" s="93">
        <v>0</v>
      </c>
      <c r="AE2097" s="93">
        <v>0</v>
      </c>
      <c r="AF2097" s="93">
        <v>0</v>
      </c>
      <c r="AG2097" s="93"/>
      <c r="AH2097" s="93">
        <v>0</v>
      </c>
      <c r="AI2097" s="93">
        <v>0</v>
      </c>
      <c r="AJ2097" s="93">
        <v>0</v>
      </c>
      <c r="AK2097" s="93">
        <v>0</v>
      </c>
      <c r="AL2097" s="93">
        <v>0</v>
      </c>
      <c r="AM2097" s="49" t="s">
        <v>5559</v>
      </c>
      <c r="AN2097" s="49"/>
      <c r="AO2097" s="48" t="str" cm="1">
        <f t="array" ref="AO2097">IFERROR(_xlfn.IFS(
AQ2097="MPR ISSUE","PDH",
AQ2097="BSS Hardware Issue","BSS",
AQ2097="Sites strategiques, MLL, Pylone, etc.","ENVTECH",
AQ2097="AKTIVCO DEFAUT GE &amp; POWER Cabinet","AKTIVCO",
AQ2097="AKTIVCO Coupure ENEO &amp; Baisse de tension","AKTIVCO GRID ONLY",
AQ2097="Coupure ENEO &amp; Baisse de tension","IHS GRID ONLY",
AQ2097="Defaut GE &amp; POWER Cabinet","IHS",
AQ2097="Sharing","Partners",
AQ2097="Sites strategiques &amp; DataCenter","SST &amp; DC",
AQ2097="Exclu","Exclu",
AQ2097="SAT","SAT",
AQ2097="SPARE-ISSUE","SPARE-ISSUE",
AQ2097="Fiber CAmtel","TRANS_FO_CAMTEL",
AQ2097="Fiber AOF","Fiber AOF",
AQ2097="Projet OCM (HUAWEI)","TRAVAUX-HUAWEI",
AQ2097="Projet OCM (NOKIA)","TRAVAUX-NOKIA",
AQ2097="ACCESS-ISSUE","ACCESS-ISSUE",
AQ2097="Projet OCM (ZTE, NOKIA, autres projets)","TRAVAUX OCM",
AQ2097="No root CAuse","No root cause",
AQ2097="ODU HS","PDH",
AQ2097="IP &amp; VLAN","PDH",
AQ2097="Warehouse HUAWEI","SPARE-ISSUE",
AQ2097="SPARE-HS","SPARE-ISSUE",
AQ2097="Power Telco","BSS",AQ2097="no impacts","no impacts"
),"")</f>
        <v>No root cause</v>
      </c>
      <c r="AP2097" s="48" t="str" cm="1">
        <f t="array" ref="AP2097">IFERROR(_xlfn.IFS(
AQ2097="MPR ISSUE","TX ISSUE",
AQ2097="BSS Hardware Issue","RAN ISSUE",
AQ2097="Sites strategiques, MLL, Pylone, etc.","ENVTECH",
AQ2097="AKTIVCO DEFAUT GE &amp; POWER Cabinet","POWER ISSUE",
AQ2097="AKTIVCO Coupure ENEO &amp; Baisse de tension","POWER ISSUE",
AQ2097="Coupure ENEO &amp; Baisse de tension","POWER ISSUE",
AQ2097="Defaut GE &amp; POWER Cabinet","POWER ISSUE",
AQ2097="Sharing","POWER ISSUE",
AQ2097="Sites strategiques &amp; DataCenter","POWER ISSUE",
AQ2097="Exclu","Exclu",
AQ2097="SAT","TX ISSUE",
AQ2097="SPARE-ISSUE","SPARE-ISSUE",
AQ2097="Fiber CAmtel","TX ISSUE",
AQ2097="Fiber AOF","TX ISSUE",
AQ2097="Projet OCM (HUAWEI)","TRAVAUX-HUAWEI",
AQ2097="Projet OCM (NOKIA)","TRAVAUX -NOKIA",
AQ2097="ACCESS-ISSUE","ACCESS-ISSUE",
AQ2097="Projet OCM (ZTE, NOKIA, autres projets)","TRAVAUX OCM",
AQ2097="No root CAuse","No root cause",
AQ2097="ODU HS","TX ISSUE",
AQ2097="IP &amp; VLAN","TX ISSUE",
AQ2097="Warehouse HUAWEI","SPARE-ISSUE",
AQ2097="SPARE-HS","SPARE-ISSUE",
AQ2097="Power Telco","RAN ISSUE",AQ2097="no impacts","no impacts"
),"")</f>
        <v>No root cause</v>
      </c>
      <c r="AQ2097" s="127" t="s">
        <v>5344</v>
      </c>
      <c r="AR2097" s="48" t="str" cm="1">
        <f t="array" ref="AR2097">IFERROR(_xlfn.IFS(
AQ2097="MPR ISSUE","ACTIVE",
AQ2097="BSS Hardware Issue","ACTIVE",
AQ2097="Sites strategiques, MLL, Pylone, etc.","PASSIVE",
AQ2097="AKTIVCO DEFAUT GE &amp; POWER Cabinet","PASSIVE",
AQ2097="AKTIVCO Coupure ENEO &amp; Baisse de tension","PASSIVE",
AQ2097="Coupure ENEO &amp; Baisse de tension","PASSIVE",
AQ2097="Defaut GE &amp; POWER Cabinet","PASSIVE",
AQ2097="Sharing","PASSIVE",
AQ2097="Sites strategiques &amp; DataCenter","PASSIVE",
AQ2097="Exclu","Exclu",
AQ2097="SAT","ACTIVE",
AQ2097="SPARE-ISSUE","SPARE-ISSUE",
AQ2097="Fiber CAmtel","ACTIVE",
AQ2097="Fiber AOF","ACTIVE",
AQ2097="Projet OCM (HUAWEI)","PLANNED WORKS",
AQ2097="Projet OCM (NOKIA)","PLANNED WORKS",
AQ2097="ACCESS-ISSUE","ACCESS-ISSUE",
AQ2097="Projet OCM (ZTE, NOKIA, autres projets)","PLANNED WORKS",
AQ2097="No root CAuse","No root cause",
AQ2097="ODU HS","ACTIVE",
AQ2097="IP &amp; VLAN","ACTIVE",
AQ2097="Warehouse HUAWEI","SPARE-ISSUE",
AQ2097="SPARE-HS","SPARE-ISSUE",
AQ2097="Power Telco","ACTIVE", AQ2097="no impacts","no impacts"
),"")</f>
        <v>No root cause</v>
      </c>
      <c r="AS2097" s="92" t="s">
        <v>5537</v>
      </c>
      <c r="AT2097" s="98" t="s">
        <v>4642</v>
      </c>
      <c r="AU2097" s="96"/>
      <c r="AV2097" s="17" t="s">
        <v>5537</v>
      </c>
      <c r="AW2097" s="7" t="s">
        <v>5537</v>
      </c>
      <c r="AX2097" s="6" t="s">
        <v>5537</v>
      </c>
      <c r="AY2097" s="7"/>
      <c r="AZ2097" s="3" t="s">
        <v>5537</v>
      </c>
      <c r="BA2097" s="18" t="s">
        <v>5537</v>
      </c>
      <c r="BB2097" s="18" t="s">
        <v>5537</v>
      </c>
      <c r="BC2097" s="18" t="s">
        <v>5537</v>
      </c>
      <c r="BD2097" s="18" t="s">
        <v>5537</v>
      </c>
      <c r="BE2097" s="18" t="s">
        <v>5537</v>
      </c>
      <c r="BF2097" s="18" t="s">
        <v>5537</v>
      </c>
      <c r="BG2097" s="18" t="s">
        <v>5537</v>
      </c>
      <c r="BH2097" s="18" t="s">
        <v>5537</v>
      </c>
      <c r="BI2097" s="18" t="s">
        <v>5537</v>
      </c>
      <c r="BJ2097" s="18" t="s">
        <v>5537</v>
      </c>
      <c r="BK2097" s="18" t="s">
        <v>5537</v>
      </c>
      <c r="BL2097" s="9" t="s">
        <v>5537</v>
      </c>
      <c r="BM2097" s="14" t="s">
        <v>5537</v>
      </c>
      <c r="BN2097" s="14" t="s">
        <v>5537</v>
      </c>
      <c r="BO2097" s="14" t="str">
        <f>_xlfn.XLOOKUP(B2097,'[4]cell downs 18042026 17h'!$B:$B,'[4]cell downs 18042026 17h'!$B:$B,"")</f>
        <v/>
      </c>
      <c r="BP2097" s="14" t="str">
        <f>_xlfn.XLOOKUP(B2097,'[5]Cells Huawei 19042026 15h'!$B:$B,'[5]Cells Huawei 19042026 15h'!$B:$B,"")</f>
        <v/>
      </c>
      <c r="BQ2097" s="9" t="str">
        <f>_xlfn.XLOOKUP(B2097,'[6]cells down 19042026 9H40'!$B:$B,'[6]cells down 19042026 9H40'!$B:$B,"")</f>
        <v/>
      </c>
      <c r="BR2097" s="9" t="s">
        <v>5537</v>
      </c>
      <c r="BS2097" s="9" t="s">
        <v>12</v>
      </c>
      <c r="BT2097" s="108"/>
    </row>
    <row r="2098" spans="1:72" s="9" customFormat="1" x14ac:dyDescent="0.35">
      <c r="A2098" s="1" t="s">
        <v>4658</v>
      </c>
      <c r="B2098" s="8" t="s">
        <v>4659</v>
      </c>
      <c r="C2098" s="3" t="str">
        <f>_xlfn.XLOOKUP(B2098,'[1]daily break down'!$D:$D,'[1]daily break down'!$E:$E,"")</f>
        <v>CENTRE</v>
      </c>
      <c r="D2098" s="1" t="s">
        <v>11</v>
      </c>
      <c r="E2098" s="1" t="s">
        <v>154</v>
      </c>
      <c r="F2098" s="3" t="s">
        <v>69</v>
      </c>
      <c r="G2098" s="1" t="s">
        <v>4660</v>
      </c>
      <c r="H2098" s="34" t="str">
        <f>_xlfn.XLOOKUP(B2098,[2]CALCULATION!$B:$B,[2]CALCULATION!$H:$H,"")</f>
        <v>ZTE</v>
      </c>
      <c r="I2098" s="28">
        <v>0</v>
      </c>
      <c r="J2098" s="28">
        <v>0</v>
      </c>
      <c r="K2098" s="28">
        <v>0</v>
      </c>
      <c r="L2098" s="28">
        <v>0</v>
      </c>
      <c r="M2098" s="28">
        <v>0</v>
      </c>
      <c r="N2098" s="28">
        <v>0</v>
      </c>
      <c r="O2098" s="28">
        <v>0</v>
      </c>
      <c r="P2098" s="28">
        <v>0</v>
      </c>
      <c r="Q2098" s="28">
        <v>0</v>
      </c>
      <c r="R2098" s="28">
        <v>0</v>
      </c>
      <c r="S2098" s="93">
        <v>0</v>
      </c>
      <c r="T2098" s="93">
        <f>_xlfn.XLOOKUP(B2098,'[3]Nur des jours'!$B:$B,'[3]Nur des jours'!$U:$U,"")</f>
        <v>0</v>
      </c>
      <c r="U2098" s="93">
        <v>0</v>
      </c>
      <c r="V2098" s="93">
        <v>0</v>
      </c>
      <c r="W2098" s="93">
        <v>0</v>
      </c>
      <c r="X2098" s="93">
        <v>0</v>
      </c>
      <c r="Y2098" s="93">
        <v>0</v>
      </c>
      <c r="Z2098" s="93">
        <v>0</v>
      </c>
      <c r="AA2098" s="93">
        <v>0</v>
      </c>
      <c r="AB2098" s="93">
        <v>0</v>
      </c>
      <c r="AC2098" s="93"/>
      <c r="AD2098" s="93">
        <v>0</v>
      </c>
      <c r="AE2098" s="93">
        <v>0</v>
      </c>
      <c r="AF2098" s="93">
        <v>0</v>
      </c>
      <c r="AG2098" s="93"/>
      <c r="AH2098" s="93">
        <v>0</v>
      </c>
      <c r="AI2098" s="93">
        <v>0</v>
      </c>
      <c r="AJ2098" s="93">
        <v>0</v>
      </c>
      <c r="AK2098" s="93">
        <v>0</v>
      </c>
      <c r="AL2098" s="93">
        <v>0</v>
      </c>
      <c r="AM2098" s="49" t="s">
        <v>5559</v>
      </c>
      <c r="AN2098" s="49"/>
      <c r="AO2098" s="48" t="str" cm="1">
        <f t="array" ref="AO2098">IFERROR(_xlfn.IFS(
AQ2098="MPR ISSUE","PDH",
AQ2098="BSS Hardware Issue","BSS",
AQ2098="Sites strategiques, MLL, Pylone, etc.","ENVTECH",
AQ2098="AKTIVCO DEFAUT GE &amp; POWER Cabinet","AKTIVCO",
AQ2098="AKTIVCO Coupure ENEO &amp; Baisse de tension","AKTIVCO GRID ONLY",
AQ2098="Coupure ENEO &amp; Baisse de tension","IHS GRID ONLY",
AQ2098="Defaut GE &amp; POWER Cabinet","IHS",
AQ2098="Sharing","Partners",
AQ2098="Sites strategiques &amp; DataCenter","SST &amp; DC",
AQ2098="Exclu","Exclu",
AQ2098="SAT","SAT",
AQ2098="SPARE-ISSUE","SPARE-ISSUE",
AQ2098="Fiber CAmtel","TRANS_FO_CAMTEL",
AQ2098="Fiber AOF","Fiber AOF",
AQ2098="Projet OCM (HUAWEI)","TRAVAUX-HUAWEI",
AQ2098="Projet OCM (NOKIA)","TRAVAUX-NOKIA",
AQ2098="ACCESS-ISSUE","ACCESS-ISSUE",
AQ2098="Projet OCM (ZTE, NOKIA, autres projets)","TRAVAUX OCM",
AQ2098="No root CAuse","No root cause",
AQ2098="ODU HS","PDH",
AQ2098="IP &amp; VLAN","PDH",
AQ2098="Warehouse HUAWEI","SPARE-ISSUE",
AQ2098="SPARE-HS","SPARE-ISSUE",
AQ2098="Power Telco","BSS",AQ2098="no impacts","no impacts"
),"")</f>
        <v>ACCESS-ISSUE</v>
      </c>
      <c r="AP2098" s="48" t="str" cm="1">
        <f t="array" ref="AP2098">IFERROR(_xlfn.IFS(
AQ2098="MPR ISSUE","TX ISSUE",
AQ2098="BSS Hardware Issue","RAN ISSUE",
AQ2098="Sites strategiques, MLL, Pylone, etc.","ENVTECH",
AQ2098="AKTIVCO DEFAUT GE &amp; POWER Cabinet","POWER ISSUE",
AQ2098="AKTIVCO Coupure ENEO &amp; Baisse de tension","POWER ISSUE",
AQ2098="Coupure ENEO &amp; Baisse de tension","POWER ISSUE",
AQ2098="Defaut GE &amp; POWER Cabinet","POWER ISSUE",
AQ2098="Sharing","POWER ISSUE",
AQ2098="Sites strategiques &amp; DataCenter","POWER ISSUE",
AQ2098="Exclu","Exclu",
AQ2098="SAT","TX ISSUE",
AQ2098="SPARE-ISSUE","SPARE-ISSUE",
AQ2098="Fiber CAmtel","TX ISSUE",
AQ2098="Fiber AOF","TX ISSUE",
AQ2098="Projet OCM (HUAWEI)","TRAVAUX-HUAWEI",
AQ2098="Projet OCM (NOKIA)","TRAVAUX -NOKIA",
AQ2098="ACCESS-ISSUE","ACCESS-ISSUE",
AQ2098="Projet OCM (ZTE, NOKIA, autres projets)","TRAVAUX OCM",
AQ2098="No root CAuse","No root cause",
AQ2098="ODU HS","TX ISSUE",
AQ2098="IP &amp; VLAN","TX ISSUE",
AQ2098="Warehouse HUAWEI","SPARE-ISSUE",
AQ2098="SPARE-HS","SPARE-ISSUE",
AQ2098="Power Telco","RAN ISSUE",AQ2098="no impacts","no impacts"
),"")</f>
        <v>ACCESS-ISSUE</v>
      </c>
      <c r="AQ2098" s="67" t="s">
        <v>25</v>
      </c>
      <c r="AR2098" s="48" t="str" cm="1">
        <f t="array" ref="AR2098">IFERROR(_xlfn.IFS(
AQ2098="MPR ISSUE","ACTIVE",
AQ2098="BSS Hardware Issue","ACTIVE",
AQ2098="Sites strategiques, MLL, Pylone, etc.","PASSIVE",
AQ2098="AKTIVCO DEFAUT GE &amp; POWER Cabinet","PASSIVE",
AQ2098="AKTIVCO Coupure ENEO &amp; Baisse de tension","PASSIVE",
AQ2098="Coupure ENEO &amp; Baisse de tension","PASSIVE",
AQ2098="Defaut GE &amp; POWER Cabinet","PASSIVE",
AQ2098="Sharing","PASSIVE",
AQ2098="Sites strategiques &amp; DataCenter","PASSIVE",
AQ2098="Exclu","Exclu",
AQ2098="SAT","ACTIVE",
AQ2098="SPARE-ISSUE","SPARE-ISSUE",
AQ2098="Fiber CAmtel","ACTIVE",
AQ2098="Fiber AOF","ACTIVE",
AQ2098="Projet OCM (HUAWEI)","PLANNED WORKS",
AQ2098="Projet OCM (NOKIA)","PLANNED WORKS",
AQ2098="ACCESS-ISSUE","ACCESS-ISSUE",
AQ2098="Projet OCM (ZTE, NOKIA, autres projets)","PLANNED WORKS",
AQ2098="No root CAuse","No root cause",
AQ2098="ODU HS","ACTIVE",
AQ2098="IP &amp; VLAN","ACTIVE",
AQ2098="Warehouse HUAWEI","SPARE-ISSUE",
AQ2098="SPARE-HS","SPARE-ISSUE",
AQ2098="Power Telco","ACTIVE", AQ2098="no impacts","no impacts"
),"")</f>
        <v>ACCESS-ISSUE</v>
      </c>
      <c r="AS2098" s="92" t="s">
        <v>6472</v>
      </c>
      <c r="AT2098" s="134" t="s">
        <v>4624</v>
      </c>
      <c r="AU2098" s="9" t="s">
        <v>6000</v>
      </c>
      <c r="AV2098" s="17" t="s">
        <v>5537</v>
      </c>
      <c r="AW2098" s="7" t="s">
        <v>5537</v>
      </c>
      <c r="AX2098" s="6" t="s">
        <v>5537</v>
      </c>
      <c r="AY2098" s="7"/>
      <c r="AZ2098" s="3" t="s">
        <v>5537</v>
      </c>
      <c r="BA2098" s="18" t="s">
        <v>5537</v>
      </c>
      <c r="BB2098" s="18" t="s">
        <v>5537</v>
      </c>
      <c r="BC2098" s="18" t="s">
        <v>5537</v>
      </c>
      <c r="BD2098" s="18" t="s">
        <v>5537</v>
      </c>
      <c r="BE2098" s="18" t="s">
        <v>5537</v>
      </c>
      <c r="BF2098" s="18" t="s">
        <v>5537</v>
      </c>
      <c r="BG2098" s="18" t="s">
        <v>5537</v>
      </c>
      <c r="BH2098" s="18" t="s">
        <v>5537</v>
      </c>
      <c r="BI2098" s="18" t="s">
        <v>5537</v>
      </c>
      <c r="BJ2098" s="18" t="s">
        <v>6368</v>
      </c>
      <c r="BK2098" s="18" t="s">
        <v>6369</v>
      </c>
      <c r="BL2098" s="9" t="s">
        <v>5537</v>
      </c>
      <c r="BM2098" s="14" t="s">
        <v>5537</v>
      </c>
      <c r="BN2098" s="14" t="s">
        <v>5537</v>
      </c>
      <c r="BO2098" s="14" t="str">
        <f>_xlfn.XLOOKUP(B2098,'[4]cell downs 18042026 17h'!$B:$B,'[4]cell downs 18042026 17h'!$B:$B,"")</f>
        <v/>
      </c>
      <c r="BP2098" s="14" t="str">
        <f>_xlfn.XLOOKUP(B2098,'[5]Cells Huawei 19042026 15h'!$B:$B,'[5]Cells Huawei 19042026 15h'!$B:$B,"")</f>
        <v/>
      </c>
      <c r="BQ2098" s="9" t="str">
        <f>_xlfn.XLOOKUP(B2098,'[6]cells down 19042026 9H40'!$B:$B,'[6]cells down 19042026 9H40'!$B:$B,"")</f>
        <v/>
      </c>
      <c r="BR2098" s="9" t="s">
        <v>5537</v>
      </c>
      <c r="BS2098" s="9" t="s">
        <v>12</v>
      </c>
      <c r="BT2098" s="108"/>
    </row>
    <row r="2099" spans="1:72" s="9" customFormat="1" x14ac:dyDescent="0.35">
      <c r="A2099" s="1" t="s">
        <v>4669</v>
      </c>
      <c r="B2099" s="8" t="s">
        <v>4670</v>
      </c>
      <c r="C2099" s="3" t="str">
        <f>_xlfn.XLOOKUP(B2099,'[1]daily break down'!$D:$D,'[1]daily break down'!$E:$E,"")</f>
        <v>CENTRE</v>
      </c>
      <c r="D2099" s="1"/>
      <c r="E2099" s="1"/>
      <c r="F2099" s="3" t="s">
        <v>37</v>
      </c>
      <c r="G2099" s="1" t="s">
        <v>4041</v>
      </c>
      <c r="H2099" s="34" t="str">
        <f>_xlfn.XLOOKUP(B2099,[2]CALCULATION!$B:$B,[2]CALCULATION!$H:$H,"")</f>
        <v>ZTE</v>
      </c>
      <c r="I2099" s="28">
        <v>0</v>
      </c>
      <c r="J2099" s="28">
        <v>0</v>
      </c>
      <c r="K2099" s="28">
        <v>0</v>
      </c>
      <c r="L2099" s="28">
        <v>0</v>
      </c>
      <c r="M2099" s="28">
        <v>0</v>
      </c>
      <c r="N2099" s="28">
        <v>0</v>
      </c>
      <c r="O2099" s="28">
        <v>0</v>
      </c>
      <c r="P2099" s="28">
        <v>0</v>
      </c>
      <c r="Q2099" s="28">
        <v>0</v>
      </c>
      <c r="R2099" s="28">
        <v>0</v>
      </c>
      <c r="S2099" s="93">
        <v>0</v>
      </c>
      <c r="T2099" s="93">
        <f>_xlfn.XLOOKUP(B2099,'[3]Nur des jours'!$B:$B,'[3]Nur des jours'!$U:$U,"")</f>
        <v>0</v>
      </c>
      <c r="U2099" s="93">
        <v>0</v>
      </c>
      <c r="V2099" s="93">
        <v>0</v>
      </c>
      <c r="W2099" s="93">
        <v>0</v>
      </c>
      <c r="X2099" s="93">
        <v>0</v>
      </c>
      <c r="Y2099" s="93">
        <v>0</v>
      </c>
      <c r="Z2099" s="93">
        <v>0</v>
      </c>
      <c r="AA2099" s="93">
        <v>0</v>
      </c>
      <c r="AB2099" s="93">
        <v>0</v>
      </c>
      <c r="AC2099" s="93"/>
      <c r="AD2099" s="93">
        <v>0</v>
      </c>
      <c r="AE2099" s="93">
        <v>0</v>
      </c>
      <c r="AF2099" s="93">
        <v>0</v>
      </c>
      <c r="AG2099" s="93"/>
      <c r="AH2099" s="93">
        <v>0</v>
      </c>
      <c r="AI2099" s="93">
        <v>0</v>
      </c>
      <c r="AJ2099" s="93">
        <v>0</v>
      </c>
      <c r="AK2099" s="93">
        <v>0</v>
      </c>
      <c r="AL2099" s="93">
        <v>0</v>
      </c>
      <c r="AM2099" s="49" t="s">
        <v>5559</v>
      </c>
      <c r="AN2099" s="49"/>
      <c r="AO2099" s="48" t="str" cm="1">
        <f t="array" ref="AO2099">IFERROR(_xlfn.IFS(
AQ2099="MPR ISSUE","PDH",
AQ2099="BSS Hardware Issue","BSS",
AQ2099="Sites strategiques, MLL, Pylone, etc.","ENVTECH",
AQ2099="AKTIVCO DEFAUT GE &amp; POWER Cabinet","AKTIVCO",
AQ2099="AKTIVCO Coupure ENEO &amp; Baisse de tension","AKTIVCO GRID ONLY",
AQ2099="Coupure ENEO &amp; Baisse de tension","IHS GRID ONLY",
AQ2099="Defaut GE &amp; POWER Cabinet","IHS",
AQ2099="Sharing","Partners",
AQ2099="Sites strategiques &amp; DataCenter","SST &amp; DC",
AQ2099="Exclu","Exclu",
AQ2099="SAT","SAT",
AQ2099="SPARE-ISSUE","SPARE-ISSUE",
AQ2099="Fiber CAmtel","TRANS_FO_CAMTEL",
AQ2099="Fiber AOF","Fiber AOF",
AQ2099="Projet OCM (HUAWEI)","TRAVAUX-HUAWEI",
AQ2099="Projet OCM (NOKIA)","TRAVAUX-NOKIA",
AQ2099="ACCESS-ISSUE","ACCESS-ISSUE",
AQ2099="Projet OCM (ZTE, NOKIA, autres projets)","TRAVAUX OCM",
AQ2099="No root CAuse","No root cause",
AQ2099="ODU HS","PDH",
AQ2099="IP &amp; VLAN","PDH",
AQ2099="Warehouse HUAWEI","SPARE-ISSUE",
AQ2099="SPARE-HS","SPARE-ISSUE",
AQ2099="Power Telco","BSS",AQ2099="no impacts","no impacts"
),"")</f>
        <v>No root cause</v>
      </c>
      <c r="AP2099" s="48" t="str" cm="1">
        <f t="array" ref="AP2099">IFERROR(_xlfn.IFS(
AQ2099="MPR ISSUE","TX ISSUE",
AQ2099="BSS Hardware Issue","RAN ISSUE",
AQ2099="Sites strategiques, MLL, Pylone, etc.","ENVTECH",
AQ2099="AKTIVCO DEFAUT GE &amp; POWER Cabinet","POWER ISSUE",
AQ2099="AKTIVCO Coupure ENEO &amp; Baisse de tension","POWER ISSUE",
AQ2099="Coupure ENEO &amp; Baisse de tension","POWER ISSUE",
AQ2099="Defaut GE &amp; POWER Cabinet","POWER ISSUE",
AQ2099="Sharing","POWER ISSUE",
AQ2099="Sites strategiques &amp; DataCenter","POWER ISSUE",
AQ2099="Exclu","Exclu",
AQ2099="SAT","TX ISSUE",
AQ2099="SPARE-ISSUE","SPARE-ISSUE",
AQ2099="Fiber CAmtel","TX ISSUE",
AQ2099="Fiber AOF","TX ISSUE",
AQ2099="Projet OCM (HUAWEI)","TRAVAUX-HUAWEI",
AQ2099="Projet OCM (NOKIA)","TRAVAUX -NOKIA",
AQ2099="ACCESS-ISSUE","ACCESS-ISSUE",
AQ2099="Projet OCM (ZTE, NOKIA, autres projets)","TRAVAUX OCM",
AQ2099="No root CAuse","No root cause",
AQ2099="ODU HS","TX ISSUE",
AQ2099="IP &amp; VLAN","TX ISSUE",
AQ2099="Warehouse HUAWEI","SPARE-ISSUE",
AQ2099="SPARE-HS","SPARE-ISSUE",
AQ2099="Power Telco","RAN ISSUE",AQ2099="no impacts","no impacts"
),"")</f>
        <v>No root cause</v>
      </c>
      <c r="AQ2099" s="67" t="s">
        <v>5344</v>
      </c>
      <c r="AR2099" s="48" t="str" cm="1">
        <f t="array" ref="AR2099">IFERROR(_xlfn.IFS(
AQ2099="MPR ISSUE","ACTIVE",
AQ2099="BSS Hardware Issue","ACTIVE",
AQ2099="Sites strategiques, MLL, Pylone, etc.","PASSIVE",
AQ2099="AKTIVCO DEFAUT GE &amp; POWER Cabinet","PASSIVE",
AQ2099="AKTIVCO Coupure ENEO &amp; Baisse de tension","PASSIVE",
AQ2099="Coupure ENEO &amp; Baisse de tension","PASSIVE",
AQ2099="Defaut GE &amp; POWER Cabinet","PASSIVE",
AQ2099="Sharing","PASSIVE",
AQ2099="Sites strategiques &amp; DataCenter","PASSIVE",
AQ2099="Exclu","Exclu",
AQ2099="SAT","ACTIVE",
AQ2099="SPARE-ISSUE","SPARE-ISSUE",
AQ2099="Fiber CAmtel","ACTIVE",
AQ2099="Fiber AOF","ACTIVE",
AQ2099="Projet OCM (HUAWEI)","PLANNED WORKS",
AQ2099="Projet OCM (NOKIA)","PLANNED WORKS",
AQ2099="ACCESS-ISSUE","ACCESS-ISSUE",
AQ2099="Projet OCM (ZTE, NOKIA, autres projets)","PLANNED WORKS",
AQ2099="No root CAuse","No root cause",
AQ2099="ODU HS","ACTIVE",
AQ2099="IP &amp; VLAN","ACTIVE",
AQ2099="Warehouse HUAWEI","SPARE-ISSUE",
AQ2099="SPARE-HS","SPARE-ISSUE",
AQ2099="Power Telco","ACTIVE", AQ2099="no impacts","no impacts"
),"")</f>
        <v>No root cause</v>
      </c>
      <c r="AS2099" s="92" t="s">
        <v>5537</v>
      </c>
      <c r="AT2099" s="98" t="s">
        <v>4670</v>
      </c>
      <c r="AV2099" s="17" t="s">
        <v>5537</v>
      </c>
      <c r="AW2099" s="7" t="s">
        <v>5537</v>
      </c>
      <c r="AX2099" s="6" t="s">
        <v>5537</v>
      </c>
      <c r="AY2099" s="7"/>
      <c r="AZ2099" s="3" t="s">
        <v>5537</v>
      </c>
      <c r="BA2099" s="18" t="s">
        <v>5537</v>
      </c>
      <c r="BB2099" s="18" t="s">
        <v>5537</v>
      </c>
      <c r="BC2099" s="18" t="s">
        <v>5537</v>
      </c>
      <c r="BD2099" s="18" t="s">
        <v>5537</v>
      </c>
      <c r="BE2099" s="18" t="s">
        <v>5537</v>
      </c>
      <c r="BF2099" s="18" t="s">
        <v>5537</v>
      </c>
      <c r="BG2099" s="18" t="s">
        <v>5537</v>
      </c>
      <c r="BH2099" s="18" t="s">
        <v>5537</v>
      </c>
      <c r="BI2099" s="18" t="s">
        <v>5537</v>
      </c>
      <c r="BJ2099" s="18" t="s">
        <v>5537</v>
      </c>
      <c r="BK2099" s="18" t="s">
        <v>5537</v>
      </c>
      <c r="BL2099" s="9" t="s">
        <v>5537</v>
      </c>
      <c r="BM2099" s="14" t="s">
        <v>5537</v>
      </c>
      <c r="BN2099" s="14" t="s">
        <v>5537</v>
      </c>
      <c r="BO2099" s="14" t="str">
        <f>_xlfn.XLOOKUP(B2099,'[4]cell downs 18042026 17h'!$B:$B,'[4]cell downs 18042026 17h'!$B:$B,"")</f>
        <v/>
      </c>
      <c r="BP2099" s="14" t="str">
        <f>_xlfn.XLOOKUP(B2099,'[5]Cells Huawei 19042026 15h'!$B:$B,'[5]Cells Huawei 19042026 15h'!$B:$B,"")</f>
        <v/>
      </c>
      <c r="BQ2099" s="9" t="str">
        <f>_xlfn.XLOOKUP(B2099,'[6]cells down 19042026 9H40'!$B:$B,'[6]cells down 19042026 9H40'!$B:$B,"")</f>
        <v/>
      </c>
      <c r="BR2099" s="9" t="s">
        <v>5537</v>
      </c>
      <c r="BS2099" s="9" t="s">
        <v>318</v>
      </c>
      <c r="BT2099" s="108"/>
    </row>
    <row r="2100" spans="1:72" s="9" customFormat="1" x14ac:dyDescent="0.35">
      <c r="A2100" s="3" t="s">
        <v>4779</v>
      </c>
      <c r="B2100" s="25" t="s">
        <v>4780</v>
      </c>
      <c r="C2100" s="3" t="str">
        <f>_xlfn.XLOOKUP(B2100,'[1]daily break down'!$D:$D,'[1]daily break down'!$E:$E,"")</f>
        <v>CENTRE</v>
      </c>
      <c r="D2100" s="3" t="s">
        <v>11</v>
      </c>
      <c r="E2100" s="3" t="s">
        <v>12</v>
      </c>
      <c r="F2100" s="3" t="s">
        <v>37</v>
      </c>
      <c r="G2100" s="3" t="s">
        <v>4779</v>
      </c>
      <c r="H2100" s="34" t="str">
        <f>_xlfn.XLOOKUP(B2100,[2]CALCULATION!$B:$B,[2]CALCULATION!$H:$H,"")</f>
        <v>ZTE</v>
      </c>
      <c r="I2100" s="28">
        <v>0</v>
      </c>
      <c r="J2100" s="28">
        <v>0</v>
      </c>
      <c r="K2100" s="28">
        <v>0</v>
      </c>
      <c r="L2100" s="28">
        <v>0</v>
      </c>
      <c r="M2100" s="28">
        <v>0</v>
      </c>
      <c r="N2100" s="28">
        <v>0</v>
      </c>
      <c r="O2100" s="28">
        <v>0</v>
      </c>
      <c r="P2100" s="28">
        <v>0</v>
      </c>
      <c r="Q2100" s="28">
        <v>0</v>
      </c>
      <c r="R2100" s="28">
        <v>0</v>
      </c>
      <c r="S2100" s="93">
        <v>0</v>
      </c>
      <c r="T2100" s="93">
        <f>_xlfn.XLOOKUP(B2100,'[3]Nur des jours'!$B:$B,'[3]Nur des jours'!$U:$U,"")</f>
        <v>0</v>
      </c>
      <c r="U2100" s="93">
        <v>0</v>
      </c>
      <c r="V2100" s="93">
        <v>0</v>
      </c>
      <c r="W2100" s="93">
        <v>0</v>
      </c>
      <c r="X2100" s="93">
        <v>0</v>
      </c>
      <c r="Y2100" s="93">
        <v>0</v>
      </c>
      <c r="Z2100" s="93">
        <v>0</v>
      </c>
      <c r="AA2100" s="93">
        <v>0</v>
      </c>
      <c r="AB2100" s="93">
        <v>0</v>
      </c>
      <c r="AC2100" s="93"/>
      <c r="AD2100" s="93">
        <v>0</v>
      </c>
      <c r="AE2100" s="93">
        <v>0</v>
      </c>
      <c r="AF2100" s="93">
        <v>0</v>
      </c>
      <c r="AG2100" s="93"/>
      <c r="AH2100" s="93">
        <v>0</v>
      </c>
      <c r="AI2100" s="93">
        <v>0</v>
      </c>
      <c r="AJ2100" s="93">
        <v>0</v>
      </c>
      <c r="AK2100" s="93">
        <v>0</v>
      </c>
      <c r="AL2100" s="93">
        <v>0</v>
      </c>
      <c r="AM2100" s="49" t="s">
        <v>5559</v>
      </c>
      <c r="AN2100" s="49"/>
      <c r="AO2100" s="48" t="str" cm="1">
        <f t="array" ref="AO2100">IFERROR(_xlfn.IFS(
AQ2100="MPR ISSUE","PDH",
AQ2100="BSS Hardware Issue","BSS",
AQ2100="Sites strategiques, MLL, Pylone, etc.","ENVTECH",
AQ2100="AKTIVCO DEFAUT GE &amp; POWER Cabinet","AKTIVCO",
AQ2100="AKTIVCO Coupure ENEO &amp; Baisse de tension","AKTIVCO GRID ONLY",
AQ2100="Coupure ENEO &amp; Baisse de tension","IHS GRID ONLY",
AQ2100="Defaut GE &amp; POWER Cabinet","IHS",
AQ2100="Sharing","Partners",
AQ2100="Sites strategiques &amp; DataCenter","SST &amp; DC",
AQ2100="Exclu","Exclu",
AQ2100="SAT","SAT",
AQ2100="SPARE-ISSUE","SPARE-ISSUE",
AQ2100="Fiber CAmtel","TRANS_FO_CAMTEL",
AQ2100="Fiber AOF","Fiber AOF",
AQ2100="Projet OCM (HUAWEI)","TRAVAUX-HUAWEI",
AQ2100="Projet OCM (NOKIA)","TRAVAUX-NOKIA",
AQ2100="ACCESS-ISSUE","ACCESS-ISSUE",
AQ2100="Projet OCM (ZTE, NOKIA, autres projets)","TRAVAUX OCM",
AQ2100="No root CAuse","No root cause",
AQ2100="ODU HS","PDH",
AQ2100="IP &amp; VLAN","PDH",
AQ2100="Warehouse HUAWEI","SPARE-ISSUE",
AQ2100="SPARE-HS","SPARE-ISSUE",
AQ2100="Power Telco","BSS",AQ2100="no impacts","no impacts"
),"")</f>
        <v>No root cause</v>
      </c>
      <c r="AP2100" s="48" t="str" cm="1">
        <f t="array" ref="AP2100">IFERROR(_xlfn.IFS(
AQ2100="MPR ISSUE","TX ISSUE",
AQ2100="BSS Hardware Issue","RAN ISSUE",
AQ2100="Sites strategiques, MLL, Pylone, etc.","ENVTECH",
AQ2100="AKTIVCO DEFAUT GE &amp; POWER Cabinet","POWER ISSUE",
AQ2100="AKTIVCO Coupure ENEO &amp; Baisse de tension","POWER ISSUE",
AQ2100="Coupure ENEO &amp; Baisse de tension","POWER ISSUE",
AQ2100="Defaut GE &amp; POWER Cabinet","POWER ISSUE",
AQ2100="Sharing","POWER ISSUE",
AQ2100="Sites strategiques &amp; DataCenter","POWER ISSUE",
AQ2100="Exclu","Exclu",
AQ2100="SAT","TX ISSUE",
AQ2100="SPARE-ISSUE","SPARE-ISSUE",
AQ2100="Fiber CAmtel","TX ISSUE",
AQ2100="Fiber AOF","TX ISSUE",
AQ2100="Projet OCM (HUAWEI)","TRAVAUX-HUAWEI",
AQ2100="Projet OCM (NOKIA)","TRAVAUX -NOKIA",
AQ2100="ACCESS-ISSUE","ACCESS-ISSUE",
AQ2100="Projet OCM (ZTE, NOKIA, autres projets)","TRAVAUX OCM",
AQ2100="No root CAuse","No root cause",
AQ2100="ODU HS","TX ISSUE",
AQ2100="IP &amp; VLAN","TX ISSUE",
AQ2100="Warehouse HUAWEI","SPARE-ISSUE",
AQ2100="SPARE-HS","SPARE-ISSUE",
AQ2100="Power Telco","RAN ISSUE",AQ2100="no impacts","no impacts"
),"")</f>
        <v>No root cause</v>
      </c>
      <c r="AQ2100" s="127" t="s">
        <v>5344</v>
      </c>
      <c r="AR2100" s="48" t="str" cm="1">
        <f t="array" ref="AR2100">IFERROR(_xlfn.IFS(
AQ2100="MPR ISSUE","ACTIVE",
AQ2100="BSS Hardware Issue","ACTIVE",
AQ2100="Sites strategiques, MLL, Pylone, etc.","PASSIVE",
AQ2100="AKTIVCO DEFAUT GE &amp; POWER Cabinet","PASSIVE",
AQ2100="AKTIVCO Coupure ENEO &amp; Baisse de tension","PASSIVE",
AQ2100="Coupure ENEO &amp; Baisse de tension","PASSIVE",
AQ2100="Defaut GE &amp; POWER Cabinet","PASSIVE",
AQ2100="Sharing","PASSIVE",
AQ2100="Sites strategiques &amp; DataCenter","PASSIVE",
AQ2100="Exclu","Exclu",
AQ2100="SAT","ACTIVE",
AQ2100="SPARE-ISSUE","SPARE-ISSUE",
AQ2100="Fiber CAmtel","ACTIVE",
AQ2100="Fiber AOF","ACTIVE",
AQ2100="Projet OCM (HUAWEI)","PLANNED WORKS",
AQ2100="Projet OCM (NOKIA)","PLANNED WORKS",
AQ2100="ACCESS-ISSUE","ACCESS-ISSUE",
AQ2100="Projet OCM (ZTE, NOKIA, autres projets)","PLANNED WORKS",
AQ2100="No root CAuse","No root cause",
AQ2100="ODU HS","ACTIVE",
AQ2100="IP &amp; VLAN","ACTIVE",
AQ2100="Warehouse HUAWEI","SPARE-ISSUE",
AQ2100="SPARE-HS","SPARE-ISSUE",
AQ2100="Power Telco","ACTIVE", AQ2100="no impacts","no impacts"
),"")</f>
        <v>No root cause</v>
      </c>
      <c r="AS2100" s="92" t="s">
        <v>5537</v>
      </c>
      <c r="AT2100" s="98" t="s">
        <v>4780</v>
      </c>
      <c r="AV2100" s="17" t="s">
        <v>5537</v>
      </c>
      <c r="AW2100" s="7" t="s">
        <v>5537</v>
      </c>
      <c r="AX2100" s="6" t="s">
        <v>5537</v>
      </c>
      <c r="AY2100" s="7"/>
      <c r="AZ2100" s="3" t="s">
        <v>5537</v>
      </c>
      <c r="BA2100" s="18" t="s">
        <v>5537</v>
      </c>
      <c r="BB2100" s="18" t="s">
        <v>5537</v>
      </c>
      <c r="BC2100" s="18" t="s">
        <v>5537</v>
      </c>
      <c r="BD2100" s="18" t="s">
        <v>5537</v>
      </c>
      <c r="BE2100" s="18" t="s">
        <v>5537</v>
      </c>
      <c r="BF2100" s="18" t="s">
        <v>5537</v>
      </c>
      <c r="BG2100" s="18" t="s">
        <v>5537</v>
      </c>
      <c r="BH2100" s="18" t="s">
        <v>5537</v>
      </c>
      <c r="BI2100" s="18" t="s">
        <v>5537</v>
      </c>
      <c r="BJ2100" s="18" t="s">
        <v>5537</v>
      </c>
      <c r="BK2100" s="18" t="s">
        <v>5537</v>
      </c>
      <c r="BL2100" s="9" t="s">
        <v>5537</v>
      </c>
      <c r="BM2100" s="14" t="s">
        <v>5537</v>
      </c>
      <c r="BN2100" s="14" t="s">
        <v>5537</v>
      </c>
      <c r="BO2100" s="14" t="str">
        <f>_xlfn.XLOOKUP(B2100,'[4]cell downs 18042026 17h'!$B:$B,'[4]cell downs 18042026 17h'!$B:$B,"")</f>
        <v/>
      </c>
      <c r="BP2100" s="14" t="str">
        <f>_xlfn.XLOOKUP(B2100,'[5]Cells Huawei 19042026 15h'!$B:$B,'[5]Cells Huawei 19042026 15h'!$B:$B,"")</f>
        <v/>
      </c>
      <c r="BQ2100" s="9" t="str">
        <f>_xlfn.XLOOKUP(B2100,'[6]cells down 19042026 9H40'!$B:$B,'[6]cells down 19042026 9H40'!$B:$B,"")</f>
        <v/>
      </c>
      <c r="BR2100" s="9" t="s">
        <v>4780</v>
      </c>
      <c r="BS2100" s="9" t="s">
        <v>12</v>
      </c>
      <c r="BT2100" s="108"/>
    </row>
    <row r="2101" spans="1:72" s="9" customFormat="1" x14ac:dyDescent="0.35">
      <c r="A2101" s="1" t="s">
        <v>4687</v>
      </c>
      <c r="B2101" s="8" t="s">
        <v>4688</v>
      </c>
      <c r="C2101" s="3" t="str">
        <f>_xlfn.XLOOKUP(B2101,'[1]daily break down'!$D:$D,'[1]daily break down'!$E:$E,"")</f>
        <v>LITTORAL</v>
      </c>
      <c r="D2101" s="1" t="s">
        <v>11</v>
      </c>
      <c r="E2101" s="1" t="s">
        <v>12</v>
      </c>
      <c r="F2101" s="3" t="s">
        <v>31</v>
      </c>
      <c r="G2101" s="1" t="s">
        <v>4073</v>
      </c>
      <c r="H2101" s="34" t="str">
        <f>_xlfn.XLOOKUP(B2101,[2]CALCULATION!$B:$B,[2]CALCULATION!$H:$H,"")</f>
        <v>ZTE</v>
      </c>
      <c r="I2101" s="28">
        <v>0</v>
      </c>
      <c r="J2101" s="28">
        <v>0</v>
      </c>
      <c r="K2101" s="28">
        <v>0</v>
      </c>
      <c r="L2101" s="28">
        <v>0</v>
      </c>
      <c r="M2101" s="28">
        <v>0</v>
      </c>
      <c r="N2101" s="28">
        <v>0</v>
      </c>
      <c r="O2101" s="28">
        <v>0</v>
      </c>
      <c r="P2101" s="28">
        <v>0</v>
      </c>
      <c r="Q2101" s="28">
        <v>0</v>
      </c>
      <c r="R2101" s="28">
        <v>0</v>
      </c>
      <c r="S2101" s="93">
        <v>0</v>
      </c>
      <c r="T2101" s="93">
        <f>_xlfn.XLOOKUP(B2101,'[3]Nur des jours'!$B:$B,'[3]Nur des jours'!$U:$U,"")</f>
        <v>0</v>
      </c>
      <c r="U2101" s="93">
        <v>0</v>
      </c>
      <c r="V2101" s="93">
        <v>0</v>
      </c>
      <c r="W2101" s="93">
        <v>0</v>
      </c>
      <c r="X2101" s="93">
        <v>0</v>
      </c>
      <c r="Y2101" s="93">
        <v>0</v>
      </c>
      <c r="Z2101" s="93">
        <v>0</v>
      </c>
      <c r="AA2101" s="93">
        <v>0</v>
      </c>
      <c r="AB2101" s="93">
        <v>0</v>
      </c>
      <c r="AC2101" s="93"/>
      <c r="AD2101" s="93">
        <v>0</v>
      </c>
      <c r="AE2101" s="93">
        <v>0</v>
      </c>
      <c r="AF2101" s="93">
        <v>0</v>
      </c>
      <c r="AG2101" s="93"/>
      <c r="AH2101" s="93">
        <v>0</v>
      </c>
      <c r="AI2101" s="93">
        <v>0</v>
      </c>
      <c r="AJ2101" s="93">
        <v>0</v>
      </c>
      <c r="AK2101" s="93">
        <v>0</v>
      </c>
      <c r="AL2101" s="93">
        <v>0</v>
      </c>
      <c r="AM2101" s="49" t="s">
        <v>5559</v>
      </c>
      <c r="AN2101" s="49"/>
      <c r="AO2101" s="48" t="str" cm="1">
        <f t="array" ref="AO2101">IFERROR(_xlfn.IFS(
AQ2101="MPR ISSUE","PDH",
AQ2101="BSS Hardware Issue","BSS",
AQ2101="Sites strategiques, MLL, Pylone, etc.","ENVTECH",
AQ2101="AKTIVCO DEFAUT GE &amp; POWER Cabinet","AKTIVCO",
AQ2101="AKTIVCO Coupure ENEO &amp; Baisse de tension","AKTIVCO GRID ONLY",
AQ2101="Coupure ENEO &amp; Baisse de tension","IHS GRID ONLY",
AQ2101="Defaut GE &amp; POWER Cabinet","IHS",
AQ2101="Sharing","Partners",
AQ2101="Sites strategiques &amp; DataCenter","SST &amp; DC",
AQ2101="Exclu","Exclu",
AQ2101="SAT","SAT",
AQ2101="SPARE-ISSUE","SPARE-ISSUE",
AQ2101="Fiber CAmtel","TRANS_FO_CAMTEL",
AQ2101="Fiber AOF","Fiber AOF",
AQ2101="Projet OCM (HUAWEI)","TRAVAUX-HUAWEI",
AQ2101="Projet OCM (NOKIA)","TRAVAUX-NOKIA",
AQ2101="ACCESS-ISSUE","ACCESS-ISSUE",
AQ2101="Projet OCM (ZTE, NOKIA, autres projets)","TRAVAUX OCM",
AQ2101="No root CAuse","No root cause",
AQ2101="ODU HS","PDH",
AQ2101="IP &amp; VLAN","PDH",
AQ2101="Warehouse HUAWEI","SPARE-ISSUE",
AQ2101="SPARE-HS","SPARE-ISSUE",
AQ2101="Power Telco","BSS",AQ2101="no impacts","no impacts"
),"")</f>
        <v>No root cause</v>
      </c>
      <c r="AP2101" s="48" t="str" cm="1">
        <f t="array" ref="AP2101">IFERROR(_xlfn.IFS(
AQ2101="MPR ISSUE","TX ISSUE",
AQ2101="BSS Hardware Issue","RAN ISSUE",
AQ2101="Sites strategiques, MLL, Pylone, etc.","ENVTECH",
AQ2101="AKTIVCO DEFAUT GE &amp; POWER Cabinet","POWER ISSUE",
AQ2101="AKTIVCO Coupure ENEO &amp; Baisse de tension","POWER ISSUE",
AQ2101="Coupure ENEO &amp; Baisse de tension","POWER ISSUE",
AQ2101="Defaut GE &amp; POWER Cabinet","POWER ISSUE",
AQ2101="Sharing","POWER ISSUE",
AQ2101="Sites strategiques &amp; DataCenter","POWER ISSUE",
AQ2101="Exclu","Exclu",
AQ2101="SAT","TX ISSUE",
AQ2101="SPARE-ISSUE","SPARE-ISSUE",
AQ2101="Fiber CAmtel","TX ISSUE",
AQ2101="Fiber AOF","TX ISSUE",
AQ2101="Projet OCM (HUAWEI)","TRAVAUX-HUAWEI",
AQ2101="Projet OCM (NOKIA)","TRAVAUX -NOKIA",
AQ2101="ACCESS-ISSUE","ACCESS-ISSUE",
AQ2101="Projet OCM (ZTE, NOKIA, autres projets)","TRAVAUX OCM",
AQ2101="No root CAuse","No root cause",
AQ2101="ODU HS","TX ISSUE",
AQ2101="IP &amp; VLAN","TX ISSUE",
AQ2101="Warehouse HUAWEI","SPARE-ISSUE",
AQ2101="SPARE-HS","SPARE-ISSUE",
AQ2101="Power Telco","RAN ISSUE",AQ2101="no impacts","no impacts"
),"")</f>
        <v>No root cause</v>
      </c>
      <c r="AQ2101" s="127" t="s">
        <v>5344</v>
      </c>
      <c r="AR2101" s="48" t="str" cm="1">
        <f t="array" ref="AR2101">IFERROR(_xlfn.IFS(
AQ2101="MPR ISSUE","ACTIVE",
AQ2101="BSS Hardware Issue","ACTIVE",
AQ2101="Sites strategiques, MLL, Pylone, etc.","PASSIVE",
AQ2101="AKTIVCO DEFAUT GE &amp; POWER Cabinet","PASSIVE",
AQ2101="AKTIVCO Coupure ENEO &amp; Baisse de tension","PASSIVE",
AQ2101="Coupure ENEO &amp; Baisse de tension","PASSIVE",
AQ2101="Defaut GE &amp; POWER Cabinet","PASSIVE",
AQ2101="Sharing","PASSIVE",
AQ2101="Sites strategiques &amp; DataCenter","PASSIVE",
AQ2101="Exclu","Exclu",
AQ2101="SAT","ACTIVE",
AQ2101="SPARE-ISSUE","SPARE-ISSUE",
AQ2101="Fiber CAmtel","ACTIVE",
AQ2101="Fiber AOF","ACTIVE",
AQ2101="Projet OCM (HUAWEI)","PLANNED WORKS",
AQ2101="Projet OCM (NOKIA)","PLANNED WORKS",
AQ2101="ACCESS-ISSUE","ACCESS-ISSUE",
AQ2101="Projet OCM (ZTE, NOKIA, autres projets)","PLANNED WORKS",
AQ2101="No root CAuse","No root cause",
AQ2101="ODU HS","ACTIVE",
AQ2101="IP &amp; VLAN","ACTIVE",
AQ2101="Warehouse HUAWEI","SPARE-ISSUE",
AQ2101="SPARE-HS","SPARE-ISSUE",
AQ2101="Power Telco","ACTIVE", AQ2101="no impacts","no impacts"
),"")</f>
        <v>No root cause</v>
      </c>
      <c r="AS2101" s="92" t="s">
        <v>5537</v>
      </c>
      <c r="AT2101" s="98" t="s">
        <v>4688</v>
      </c>
      <c r="AV2101" s="17" t="s">
        <v>5537</v>
      </c>
      <c r="AW2101" s="7" t="s">
        <v>5537</v>
      </c>
      <c r="AX2101" s="6" t="s">
        <v>5537</v>
      </c>
      <c r="AY2101" s="7"/>
      <c r="AZ2101" s="3" t="s">
        <v>5537</v>
      </c>
      <c r="BA2101" s="18" t="s">
        <v>5537</v>
      </c>
      <c r="BB2101" s="18" t="s">
        <v>5537</v>
      </c>
      <c r="BC2101" s="18" t="s">
        <v>5537</v>
      </c>
      <c r="BD2101" s="18" t="s">
        <v>5537</v>
      </c>
      <c r="BE2101" s="18" t="s">
        <v>5537</v>
      </c>
      <c r="BF2101" s="18" t="s">
        <v>5537</v>
      </c>
      <c r="BG2101" s="18" t="s">
        <v>5537</v>
      </c>
      <c r="BH2101" s="18" t="s">
        <v>5537</v>
      </c>
      <c r="BI2101" s="18" t="s">
        <v>5537</v>
      </c>
      <c r="BJ2101" s="18" t="s">
        <v>5537</v>
      </c>
      <c r="BK2101" s="18" t="s">
        <v>5537</v>
      </c>
      <c r="BL2101" s="9" t="s">
        <v>5537</v>
      </c>
      <c r="BM2101" s="14" t="s">
        <v>5537</v>
      </c>
      <c r="BN2101" s="14" t="s">
        <v>5537</v>
      </c>
      <c r="BO2101" s="14" t="str">
        <f>_xlfn.XLOOKUP(B2101,'[4]cell downs 18042026 17h'!$B:$B,'[4]cell downs 18042026 17h'!$B:$B,"")</f>
        <v/>
      </c>
      <c r="BP2101" s="14" t="str">
        <f>_xlfn.XLOOKUP(B2101,'[5]Cells Huawei 19042026 15h'!$B:$B,'[5]Cells Huawei 19042026 15h'!$B:$B,"")</f>
        <v/>
      </c>
      <c r="BQ2101" s="9" t="str">
        <f>_xlfn.XLOOKUP(B2101,'[6]cells down 19042026 9H40'!$B:$B,'[6]cells down 19042026 9H40'!$B:$B,"")</f>
        <v/>
      </c>
      <c r="BR2101" s="9" t="s">
        <v>4688</v>
      </c>
      <c r="BS2101" s="9" t="s">
        <v>12</v>
      </c>
      <c r="BT2101" s="108"/>
    </row>
    <row r="2102" spans="1:72" s="9" customFormat="1" x14ac:dyDescent="0.35">
      <c r="A2102" s="1" t="s">
        <v>4691</v>
      </c>
      <c r="B2102" s="8" t="s">
        <v>4692</v>
      </c>
      <c r="C2102" s="3" t="str">
        <f>_xlfn.XLOOKUP(B2102,'[1]daily break down'!$D:$D,'[1]daily break down'!$E:$E,"")</f>
        <v>CENTRE</v>
      </c>
      <c r="D2102" s="1" t="s">
        <v>11</v>
      </c>
      <c r="E2102" s="1" t="s">
        <v>66</v>
      </c>
      <c r="F2102" s="3" t="s">
        <v>226</v>
      </c>
      <c r="G2102" s="1" t="s">
        <v>4693</v>
      </c>
      <c r="H2102" s="33" t="str">
        <f>_xlfn.XLOOKUP(B2102,[2]CALCULATION!$B:$B,[2]CALCULATION!$H:$H,"")</f>
        <v>NOKIA</v>
      </c>
      <c r="I2102" s="28">
        <v>0</v>
      </c>
      <c r="J2102" s="28">
        <v>0</v>
      </c>
      <c r="K2102" s="28">
        <v>0</v>
      </c>
      <c r="L2102" s="28">
        <v>0</v>
      </c>
      <c r="M2102" s="28">
        <v>0</v>
      </c>
      <c r="N2102" s="28">
        <v>0</v>
      </c>
      <c r="O2102" s="28">
        <v>0</v>
      </c>
      <c r="P2102" s="28">
        <v>0</v>
      </c>
      <c r="Q2102" s="28">
        <v>0</v>
      </c>
      <c r="R2102" s="28">
        <v>0</v>
      </c>
      <c r="S2102" s="93">
        <v>0</v>
      </c>
      <c r="T2102" s="93">
        <f>_xlfn.XLOOKUP(B2102,'[3]Nur des jours'!$B:$B,'[3]Nur des jours'!$U:$U,"")</f>
        <v>0</v>
      </c>
      <c r="U2102" s="93">
        <v>0</v>
      </c>
      <c r="V2102" s="93">
        <v>0</v>
      </c>
      <c r="W2102" s="93">
        <v>0</v>
      </c>
      <c r="X2102" s="93">
        <v>0</v>
      </c>
      <c r="Y2102" s="93">
        <v>0</v>
      </c>
      <c r="Z2102" s="93">
        <v>0</v>
      </c>
      <c r="AA2102" s="93">
        <v>0</v>
      </c>
      <c r="AB2102" s="93">
        <v>0</v>
      </c>
      <c r="AC2102" s="93"/>
      <c r="AD2102" s="93">
        <v>0</v>
      </c>
      <c r="AE2102" s="93">
        <v>0</v>
      </c>
      <c r="AF2102" s="93">
        <v>0</v>
      </c>
      <c r="AG2102" s="93"/>
      <c r="AH2102" s="93">
        <v>0</v>
      </c>
      <c r="AI2102" s="93">
        <v>0</v>
      </c>
      <c r="AJ2102" s="93">
        <v>0</v>
      </c>
      <c r="AK2102" s="93">
        <v>0</v>
      </c>
      <c r="AL2102" s="93">
        <v>0</v>
      </c>
      <c r="AM2102" s="49" t="s">
        <v>5559</v>
      </c>
      <c r="AN2102" s="49"/>
      <c r="AO2102" s="48" t="str" cm="1">
        <f t="array" ref="AO2102">IFERROR(_xlfn.IFS(
AQ2102="MPR ISSUE","PDH",
AQ2102="BSS Hardware Issue","BSS",
AQ2102="Sites strategiques, MLL, Pylone, etc.","ENVTECH",
AQ2102="AKTIVCO DEFAUT GE &amp; POWER Cabinet","AKTIVCO",
AQ2102="AKTIVCO Coupure ENEO &amp; Baisse de tension","AKTIVCO GRID ONLY",
AQ2102="Coupure ENEO &amp; Baisse de tension","IHS GRID ONLY",
AQ2102="Defaut GE &amp; POWER Cabinet","IHS",
AQ2102="Sharing","Partners",
AQ2102="Sites strategiques &amp; DataCenter","SST &amp; DC",
AQ2102="Exclu","Exclu",
AQ2102="SAT","SAT",
AQ2102="SPARE-ISSUE","SPARE-ISSUE",
AQ2102="Fiber CAmtel","TRANS_FO_CAMTEL",
AQ2102="Fiber AOF","Fiber AOF",
AQ2102="Projet OCM (HUAWEI)","TRAVAUX-HUAWEI",
AQ2102="Projet OCM (NOKIA)","TRAVAUX-NOKIA",
AQ2102="ACCESS-ISSUE","ACCESS-ISSUE",
AQ2102="Projet OCM (ZTE, NOKIA, autres projets)","TRAVAUX OCM",
AQ2102="No root CAuse","No root cause",
AQ2102="ODU HS","PDH",
AQ2102="IP &amp; VLAN","PDH",
AQ2102="Warehouse HUAWEI","SPARE-ISSUE",
AQ2102="SPARE-HS","SPARE-ISSUE",
AQ2102="Power Telco","BSS",AQ2102="no impacts","no impacts"
),"")</f>
        <v>No root cause</v>
      </c>
      <c r="AP2102" s="48" t="str" cm="1">
        <f t="array" ref="AP2102">IFERROR(_xlfn.IFS(
AQ2102="MPR ISSUE","TX ISSUE",
AQ2102="BSS Hardware Issue","RAN ISSUE",
AQ2102="Sites strategiques, MLL, Pylone, etc.","ENVTECH",
AQ2102="AKTIVCO DEFAUT GE &amp; POWER Cabinet","POWER ISSUE",
AQ2102="AKTIVCO Coupure ENEO &amp; Baisse de tension","POWER ISSUE",
AQ2102="Coupure ENEO &amp; Baisse de tension","POWER ISSUE",
AQ2102="Defaut GE &amp; POWER Cabinet","POWER ISSUE",
AQ2102="Sharing","POWER ISSUE",
AQ2102="Sites strategiques &amp; DataCenter","POWER ISSUE",
AQ2102="Exclu","Exclu",
AQ2102="SAT","TX ISSUE",
AQ2102="SPARE-ISSUE","SPARE-ISSUE",
AQ2102="Fiber CAmtel","TX ISSUE",
AQ2102="Fiber AOF","TX ISSUE",
AQ2102="Projet OCM (HUAWEI)","TRAVAUX-HUAWEI",
AQ2102="Projet OCM (NOKIA)","TRAVAUX -NOKIA",
AQ2102="ACCESS-ISSUE","ACCESS-ISSUE",
AQ2102="Projet OCM (ZTE, NOKIA, autres projets)","TRAVAUX OCM",
AQ2102="No root CAuse","No root cause",
AQ2102="ODU HS","TX ISSUE",
AQ2102="IP &amp; VLAN","TX ISSUE",
AQ2102="Warehouse HUAWEI","SPARE-ISSUE",
AQ2102="SPARE-HS","SPARE-ISSUE",
AQ2102="Power Telco","RAN ISSUE",AQ2102="no impacts","no impacts"
),"")</f>
        <v>No root cause</v>
      </c>
      <c r="AQ2102" s="127" t="s">
        <v>5344</v>
      </c>
      <c r="AR2102" s="48" t="str" cm="1">
        <f t="array" ref="AR2102">IFERROR(_xlfn.IFS(
AQ2102="MPR ISSUE","ACTIVE",
AQ2102="BSS Hardware Issue","ACTIVE",
AQ2102="Sites strategiques, MLL, Pylone, etc.","PASSIVE",
AQ2102="AKTIVCO DEFAUT GE &amp; POWER Cabinet","PASSIVE",
AQ2102="AKTIVCO Coupure ENEO &amp; Baisse de tension","PASSIVE",
AQ2102="Coupure ENEO &amp; Baisse de tension","PASSIVE",
AQ2102="Defaut GE &amp; POWER Cabinet","PASSIVE",
AQ2102="Sharing","PASSIVE",
AQ2102="Sites strategiques &amp; DataCenter","PASSIVE",
AQ2102="Exclu","Exclu",
AQ2102="SAT","ACTIVE",
AQ2102="SPARE-ISSUE","SPARE-ISSUE",
AQ2102="Fiber CAmtel","ACTIVE",
AQ2102="Fiber AOF","ACTIVE",
AQ2102="Projet OCM (HUAWEI)","PLANNED WORKS",
AQ2102="Projet OCM (NOKIA)","PLANNED WORKS",
AQ2102="ACCESS-ISSUE","ACCESS-ISSUE",
AQ2102="Projet OCM (ZTE, NOKIA, autres projets)","PLANNED WORKS",
AQ2102="No root CAuse","No root cause",
AQ2102="ODU HS","ACTIVE",
AQ2102="IP &amp; VLAN","ACTIVE",
AQ2102="Warehouse HUAWEI","SPARE-ISSUE",
AQ2102="SPARE-HS","SPARE-ISSUE",
AQ2102="Power Telco","ACTIVE", AQ2102="no impacts","no impacts"
),"")</f>
        <v>No root cause</v>
      </c>
      <c r="AS2102" s="92" t="s">
        <v>5537</v>
      </c>
      <c r="AT2102" s="98" t="s">
        <v>4692</v>
      </c>
      <c r="AV2102" s="17" t="s">
        <v>5537</v>
      </c>
      <c r="AW2102" s="7" t="s">
        <v>5537</v>
      </c>
      <c r="AX2102" s="6" t="s">
        <v>5537</v>
      </c>
      <c r="AY2102" s="7"/>
      <c r="AZ2102" s="3" t="s">
        <v>5537</v>
      </c>
      <c r="BA2102" s="18" t="s">
        <v>5537</v>
      </c>
      <c r="BB2102" s="18" t="s">
        <v>5537</v>
      </c>
      <c r="BC2102" s="18" t="s">
        <v>5537</v>
      </c>
      <c r="BD2102" s="18" t="s">
        <v>5537</v>
      </c>
      <c r="BE2102" s="18" t="s">
        <v>5537</v>
      </c>
      <c r="BF2102" s="18" t="s">
        <v>5537</v>
      </c>
      <c r="BG2102" s="18" t="s">
        <v>5537</v>
      </c>
      <c r="BH2102" s="18" t="s">
        <v>5537</v>
      </c>
      <c r="BI2102" s="18" t="s">
        <v>5537</v>
      </c>
      <c r="BJ2102" s="18" t="s">
        <v>5537</v>
      </c>
      <c r="BK2102" s="18" t="s">
        <v>5537</v>
      </c>
      <c r="BL2102" s="9" t="s">
        <v>5537</v>
      </c>
      <c r="BM2102" s="14" t="s">
        <v>5537</v>
      </c>
      <c r="BN2102" s="14" t="s">
        <v>5537</v>
      </c>
      <c r="BO2102" s="14" t="str">
        <f>_xlfn.XLOOKUP(B2102,'[4]cell downs 18042026 17h'!$B:$B,'[4]cell downs 18042026 17h'!$B:$B,"")</f>
        <v/>
      </c>
      <c r="BP2102" s="14" t="str">
        <f>_xlfn.XLOOKUP(B2102,'[5]Cells Huawei 19042026 15h'!$B:$B,'[5]Cells Huawei 19042026 15h'!$B:$B,"")</f>
        <v/>
      </c>
      <c r="BQ2102" s="9" t="str">
        <f>_xlfn.XLOOKUP(B2102,'[6]cells down 19042026 9H40'!$B:$B,'[6]cells down 19042026 9H40'!$B:$B,"")</f>
        <v/>
      </c>
      <c r="BR2102" s="9" t="s">
        <v>4692</v>
      </c>
      <c r="BS2102" s="9" t="s">
        <v>12</v>
      </c>
      <c r="BT2102" s="108"/>
    </row>
    <row r="2103" spans="1:72" s="9" customFormat="1" x14ac:dyDescent="0.35">
      <c r="A2103" s="3" t="s">
        <v>4713</v>
      </c>
      <c r="B2103" s="25" t="s">
        <v>4714</v>
      </c>
      <c r="C2103" s="3" t="str">
        <f>_xlfn.XLOOKUP(B2103,'[1]daily break down'!$D:$D,'[1]daily break down'!$E:$E,"")</f>
        <v>LITTORAL</v>
      </c>
      <c r="D2103" s="3" t="s">
        <v>21</v>
      </c>
      <c r="E2103" s="3" t="s">
        <v>4715</v>
      </c>
      <c r="F2103" s="3" t="s">
        <v>31</v>
      </c>
      <c r="G2103" s="3" t="s">
        <v>2319</v>
      </c>
      <c r="H2103" s="34" t="str">
        <f>_xlfn.XLOOKUP(B2103,[2]CALCULATION!$B:$B,[2]CALCULATION!$H:$H,"")</f>
        <v>ZTE</v>
      </c>
      <c r="I2103" s="28">
        <v>0</v>
      </c>
      <c r="J2103" s="28">
        <v>0</v>
      </c>
      <c r="K2103" s="28">
        <v>0</v>
      </c>
      <c r="L2103" s="28">
        <v>0</v>
      </c>
      <c r="M2103" s="28">
        <v>0</v>
      </c>
      <c r="N2103" s="28">
        <v>0</v>
      </c>
      <c r="O2103" s="28">
        <v>0</v>
      </c>
      <c r="P2103" s="28">
        <v>0</v>
      </c>
      <c r="Q2103" s="28">
        <v>0</v>
      </c>
      <c r="R2103" s="28">
        <v>0</v>
      </c>
      <c r="S2103" s="93">
        <v>0</v>
      </c>
      <c r="T2103" s="93">
        <f>_xlfn.XLOOKUP(B2103,'[3]Nur des jours'!$B:$B,'[3]Nur des jours'!$U:$U,"")</f>
        <v>0</v>
      </c>
      <c r="U2103" s="93">
        <v>0</v>
      </c>
      <c r="V2103" s="93">
        <v>0</v>
      </c>
      <c r="W2103" s="93">
        <v>0</v>
      </c>
      <c r="X2103" s="93">
        <v>0</v>
      </c>
      <c r="Y2103" s="93">
        <v>0</v>
      </c>
      <c r="Z2103" s="93">
        <v>0</v>
      </c>
      <c r="AA2103" s="93">
        <v>0</v>
      </c>
      <c r="AB2103" s="93">
        <v>0</v>
      </c>
      <c r="AC2103" s="93"/>
      <c r="AD2103" s="93">
        <v>0</v>
      </c>
      <c r="AE2103" s="93">
        <v>0</v>
      </c>
      <c r="AF2103" s="93">
        <v>0</v>
      </c>
      <c r="AG2103" s="93"/>
      <c r="AH2103" s="93">
        <v>0</v>
      </c>
      <c r="AI2103" s="93">
        <v>0</v>
      </c>
      <c r="AJ2103" s="93">
        <v>0</v>
      </c>
      <c r="AK2103" s="93">
        <v>0</v>
      </c>
      <c r="AL2103" s="93">
        <v>0</v>
      </c>
      <c r="AM2103" s="49" t="s">
        <v>5559</v>
      </c>
      <c r="AN2103" s="49"/>
      <c r="AO2103" s="48" t="str" cm="1">
        <f t="array" ref="AO2103">IFERROR(_xlfn.IFS(
AQ2103="MPR ISSUE","PDH",
AQ2103="BSS Hardware Issue","BSS",
AQ2103="Sites strategiques, MLL, Pylone, etc.","ENVTECH",
AQ2103="AKTIVCO DEFAUT GE &amp; POWER Cabinet","AKTIVCO",
AQ2103="AKTIVCO Coupure ENEO &amp; Baisse de tension","AKTIVCO GRID ONLY",
AQ2103="Coupure ENEO &amp; Baisse de tension","IHS GRID ONLY",
AQ2103="Defaut GE &amp; POWER Cabinet","IHS",
AQ2103="Sharing","Partners",
AQ2103="Sites strategiques &amp; DataCenter","SST &amp; DC",
AQ2103="Exclu","Exclu",
AQ2103="SAT","SAT",
AQ2103="SPARE-ISSUE","SPARE-ISSUE",
AQ2103="Fiber CAmtel","TRANS_FO_CAMTEL",
AQ2103="Fiber AOF","Fiber AOF",
AQ2103="Projet OCM (HUAWEI)","TRAVAUX-HUAWEI",
AQ2103="Projet OCM (NOKIA)","TRAVAUX-NOKIA",
AQ2103="ACCESS-ISSUE","ACCESS-ISSUE",
AQ2103="Projet OCM (ZTE, NOKIA, autres projets)","TRAVAUX OCM",
AQ2103="No root CAuse","No root cause",
AQ2103="ODU HS","PDH",
AQ2103="IP &amp; VLAN","PDH",
AQ2103="Warehouse HUAWEI","SPARE-ISSUE",
AQ2103="SPARE-HS","SPARE-ISSUE",
AQ2103="Power Telco","BSS",AQ2103="no impacts","no impacts"
),"")</f>
        <v>SPARE-ISSUE</v>
      </c>
      <c r="AP2103" s="48" t="str" cm="1">
        <f t="array" ref="AP2103">IFERROR(_xlfn.IFS(
AQ2103="MPR ISSUE","TX ISSUE",
AQ2103="BSS Hardware Issue","RAN ISSUE",
AQ2103="Sites strategiques, MLL, Pylone, etc.","ENVTECH",
AQ2103="AKTIVCO DEFAUT GE &amp; POWER Cabinet","POWER ISSUE",
AQ2103="AKTIVCO Coupure ENEO &amp; Baisse de tension","POWER ISSUE",
AQ2103="Coupure ENEO &amp; Baisse de tension","POWER ISSUE",
AQ2103="Defaut GE &amp; POWER Cabinet","POWER ISSUE",
AQ2103="Sharing","POWER ISSUE",
AQ2103="Sites strategiques &amp; DataCenter","POWER ISSUE",
AQ2103="Exclu","Exclu",
AQ2103="SAT","TX ISSUE",
AQ2103="SPARE-ISSUE","SPARE-ISSUE",
AQ2103="Fiber CAmtel","TX ISSUE",
AQ2103="Fiber AOF","TX ISSUE",
AQ2103="Projet OCM (HUAWEI)","TRAVAUX-HUAWEI",
AQ2103="Projet OCM (NOKIA)","TRAVAUX -NOKIA",
AQ2103="ACCESS-ISSUE","ACCESS-ISSUE",
AQ2103="Projet OCM (ZTE, NOKIA, autres projets)","TRAVAUX OCM",
AQ2103="No root CAuse","No root cause",
AQ2103="ODU HS","TX ISSUE",
AQ2103="IP &amp; VLAN","TX ISSUE",
AQ2103="Warehouse HUAWEI","SPARE-ISSUE",
AQ2103="SPARE-HS","SPARE-ISSUE",
AQ2103="Power Telco","RAN ISSUE",AQ2103="no impacts","no impacts"
),"")</f>
        <v>SPARE-ISSUE</v>
      </c>
      <c r="AQ2103" s="67" t="s">
        <v>5336</v>
      </c>
      <c r="AR2103" s="48" t="str" cm="1">
        <f t="array" ref="AR2103">IFERROR(_xlfn.IFS(
AQ2103="MPR ISSUE","ACTIVE",
AQ2103="BSS Hardware Issue","ACTIVE",
AQ2103="Sites strategiques, MLL, Pylone, etc.","PASSIVE",
AQ2103="AKTIVCO DEFAUT GE &amp; POWER Cabinet","PASSIVE",
AQ2103="AKTIVCO Coupure ENEO &amp; Baisse de tension","PASSIVE",
AQ2103="Coupure ENEO &amp; Baisse de tension","PASSIVE",
AQ2103="Defaut GE &amp; POWER Cabinet","PASSIVE",
AQ2103="Sharing","PASSIVE",
AQ2103="Sites strategiques &amp; DataCenter","PASSIVE",
AQ2103="Exclu","Exclu",
AQ2103="SAT","ACTIVE",
AQ2103="SPARE-ISSUE","SPARE-ISSUE",
AQ2103="Fiber CAmtel","ACTIVE",
AQ2103="Fiber AOF","ACTIVE",
AQ2103="Projet OCM (HUAWEI)","PLANNED WORKS",
AQ2103="Projet OCM (NOKIA)","PLANNED WORKS",
AQ2103="ACCESS-ISSUE","ACCESS-ISSUE",
AQ2103="Projet OCM (ZTE, NOKIA, autres projets)","PLANNED WORKS",
AQ2103="No root CAuse","No root cause",
AQ2103="ODU HS","ACTIVE",
AQ2103="IP &amp; VLAN","ACTIVE",
AQ2103="Warehouse HUAWEI","SPARE-ISSUE",
AQ2103="SPARE-HS","SPARE-ISSUE",
AQ2103="Power Telco","ACTIVE", AQ2103="no impacts","no impacts"
),"")</f>
        <v>SPARE-ISSUE</v>
      </c>
      <c r="AS2103" s="92" t="s">
        <v>5938</v>
      </c>
      <c r="AT2103" s="98" t="s">
        <v>4714</v>
      </c>
      <c r="AV2103" s="17" t="s">
        <v>5537</v>
      </c>
      <c r="AW2103" s="7" t="s">
        <v>5537</v>
      </c>
      <c r="AX2103" s="6" t="s">
        <v>5537</v>
      </c>
      <c r="AY2103" s="7"/>
      <c r="AZ2103" s="3" t="s">
        <v>5537</v>
      </c>
      <c r="BA2103" s="18" t="s">
        <v>5537</v>
      </c>
      <c r="BB2103" s="18" t="s">
        <v>5537</v>
      </c>
      <c r="BC2103" s="18" t="s">
        <v>5537</v>
      </c>
      <c r="BD2103" s="18" t="s">
        <v>5537</v>
      </c>
      <c r="BE2103" s="18" t="s">
        <v>5537</v>
      </c>
      <c r="BF2103" s="18" t="s">
        <v>5537</v>
      </c>
      <c r="BG2103" s="18" t="s">
        <v>5537</v>
      </c>
      <c r="BH2103" s="18" t="s">
        <v>5537</v>
      </c>
      <c r="BI2103" s="18" t="s">
        <v>5537</v>
      </c>
      <c r="BJ2103" s="18" t="s">
        <v>6370</v>
      </c>
      <c r="BK2103" s="18" t="s">
        <v>5752</v>
      </c>
      <c r="BL2103" s="9" t="s">
        <v>5537</v>
      </c>
      <c r="BM2103" s="14" t="s">
        <v>5537</v>
      </c>
      <c r="BN2103" s="14" t="s">
        <v>5537</v>
      </c>
      <c r="BO2103" s="14" t="str">
        <f>_xlfn.XLOOKUP(B2103,'[4]cell downs 18042026 17h'!$B:$B,'[4]cell downs 18042026 17h'!$B:$B,"")</f>
        <v/>
      </c>
      <c r="BP2103" s="14" t="str">
        <f>_xlfn.XLOOKUP(B2103,'[5]Cells Huawei 19042026 15h'!$B:$B,'[5]Cells Huawei 19042026 15h'!$B:$B,"")</f>
        <v/>
      </c>
      <c r="BQ2103" s="9" t="str">
        <f>_xlfn.XLOOKUP(B2103,'[6]cells down 19042026 9H40'!$B:$B,'[6]cells down 19042026 9H40'!$B:$B,"")</f>
        <v/>
      </c>
      <c r="BR2103" s="9" t="s">
        <v>5537</v>
      </c>
      <c r="BS2103" s="9" t="s">
        <v>12</v>
      </c>
      <c r="BT2103" s="108"/>
    </row>
    <row r="2104" spans="1:72" s="9" customFormat="1" x14ac:dyDescent="0.35">
      <c r="A2104" s="1" t="s">
        <v>1061</v>
      </c>
      <c r="B2104" s="8" t="s">
        <v>4716</v>
      </c>
      <c r="C2104" s="3" t="str">
        <f>_xlfn.XLOOKUP(B2104,'[1]daily break down'!$D:$D,'[1]daily break down'!$E:$E,"")</f>
        <v>OUEST</v>
      </c>
      <c r="D2104" s="1" t="s">
        <v>11</v>
      </c>
      <c r="E2104" s="1" t="s">
        <v>12</v>
      </c>
      <c r="F2104" s="3" t="s">
        <v>102</v>
      </c>
      <c r="G2104" s="1" t="s">
        <v>1061</v>
      </c>
      <c r="H2104" s="32" t="str">
        <f>_xlfn.XLOOKUP(B2104,[2]CALCULATION!$B:$B,[2]CALCULATION!$H:$H,"")</f>
        <v>HUAWEI</v>
      </c>
      <c r="I2104" s="28">
        <v>0</v>
      </c>
      <c r="J2104" s="28">
        <v>0</v>
      </c>
      <c r="K2104" s="28">
        <v>0</v>
      </c>
      <c r="L2104" s="28">
        <v>0</v>
      </c>
      <c r="M2104" s="28">
        <v>0</v>
      </c>
      <c r="N2104" s="28">
        <v>0</v>
      </c>
      <c r="O2104" s="28">
        <v>0</v>
      </c>
      <c r="P2104" s="28">
        <v>0</v>
      </c>
      <c r="Q2104" s="28">
        <v>0</v>
      </c>
      <c r="R2104" s="28">
        <v>0</v>
      </c>
      <c r="S2104" s="93">
        <v>0</v>
      </c>
      <c r="T2104" s="93">
        <f>_xlfn.XLOOKUP(B2104,'[3]Nur des jours'!$B:$B,'[3]Nur des jours'!$U:$U,"")</f>
        <v>0</v>
      </c>
      <c r="U2104" s="93">
        <v>0</v>
      </c>
      <c r="V2104" s="93">
        <v>0</v>
      </c>
      <c r="W2104" s="93">
        <v>0</v>
      </c>
      <c r="X2104" s="93">
        <v>0</v>
      </c>
      <c r="Y2104" s="93">
        <v>0</v>
      </c>
      <c r="Z2104" s="93">
        <v>0</v>
      </c>
      <c r="AA2104" s="93">
        <v>0</v>
      </c>
      <c r="AB2104" s="93">
        <v>0</v>
      </c>
      <c r="AC2104" s="93"/>
      <c r="AD2104" s="93">
        <v>0</v>
      </c>
      <c r="AE2104" s="93">
        <v>0</v>
      </c>
      <c r="AF2104" s="93">
        <v>0</v>
      </c>
      <c r="AG2104" s="93"/>
      <c r="AH2104" s="93">
        <v>0</v>
      </c>
      <c r="AI2104" s="93">
        <v>0</v>
      </c>
      <c r="AJ2104" s="93">
        <v>0</v>
      </c>
      <c r="AK2104" s="93">
        <v>0</v>
      </c>
      <c r="AL2104" s="93">
        <v>0</v>
      </c>
      <c r="AM2104" s="49" t="s">
        <v>5559</v>
      </c>
      <c r="AN2104" s="49"/>
      <c r="AO2104" s="48" t="str" cm="1">
        <f t="array" ref="AO2104">IFERROR(_xlfn.IFS(
AQ2104="MPR ISSUE","PDH",
AQ2104="BSS Hardware Issue","BSS",
AQ2104="Sites strategiques, MLL, Pylone, etc.","ENVTECH",
AQ2104="AKTIVCO DEFAUT GE &amp; POWER Cabinet","AKTIVCO",
AQ2104="AKTIVCO Coupure ENEO &amp; Baisse de tension","AKTIVCO GRID ONLY",
AQ2104="Coupure ENEO &amp; Baisse de tension","IHS GRID ONLY",
AQ2104="Defaut GE &amp; POWER Cabinet","IHS",
AQ2104="Sharing","Partners",
AQ2104="Sites strategiques &amp; DataCenter","SST &amp; DC",
AQ2104="Exclu","Exclu",
AQ2104="SAT","SAT",
AQ2104="SPARE-ISSUE","SPARE-ISSUE",
AQ2104="Fiber CAmtel","TRANS_FO_CAMTEL",
AQ2104="Fiber AOF","Fiber AOF",
AQ2104="Projet OCM (HUAWEI)","TRAVAUX-HUAWEI",
AQ2104="Projet OCM (NOKIA)","TRAVAUX-NOKIA",
AQ2104="ACCESS-ISSUE","ACCESS-ISSUE",
AQ2104="Projet OCM (ZTE, NOKIA, autres projets)","TRAVAUX OCM",
AQ2104="No root CAuse","No root cause",
AQ2104="ODU HS","PDH",
AQ2104="IP &amp; VLAN","PDH",
AQ2104="Warehouse HUAWEI","SPARE-ISSUE",
AQ2104="SPARE-HS","SPARE-ISSUE",
AQ2104="Power Telco","BSS",AQ2104="no impacts","no impacts"
),"")</f>
        <v>No root cause</v>
      </c>
      <c r="AP2104" s="48" t="str" cm="1">
        <f t="array" ref="AP2104">IFERROR(_xlfn.IFS(
AQ2104="MPR ISSUE","TX ISSUE",
AQ2104="BSS Hardware Issue","RAN ISSUE",
AQ2104="Sites strategiques, MLL, Pylone, etc.","ENVTECH",
AQ2104="AKTIVCO DEFAUT GE &amp; POWER Cabinet","POWER ISSUE",
AQ2104="AKTIVCO Coupure ENEO &amp; Baisse de tension","POWER ISSUE",
AQ2104="Coupure ENEO &amp; Baisse de tension","POWER ISSUE",
AQ2104="Defaut GE &amp; POWER Cabinet","POWER ISSUE",
AQ2104="Sharing","POWER ISSUE",
AQ2104="Sites strategiques &amp; DataCenter","POWER ISSUE",
AQ2104="Exclu","Exclu",
AQ2104="SAT","TX ISSUE",
AQ2104="SPARE-ISSUE","SPARE-ISSUE",
AQ2104="Fiber CAmtel","TX ISSUE",
AQ2104="Fiber AOF","TX ISSUE",
AQ2104="Projet OCM (HUAWEI)","TRAVAUX-HUAWEI",
AQ2104="Projet OCM (NOKIA)","TRAVAUX -NOKIA",
AQ2104="ACCESS-ISSUE","ACCESS-ISSUE",
AQ2104="Projet OCM (ZTE, NOKIA, autres projets)","TRAVAUX OCM",
AQ2104="No root CAuse","No root cause",
AQ2104="ODU HS","TX ISSUE",
AQ2104="IP &amp; VLAN","TX ISSUE",
AQ2104="Warehouse HUAWEI","SPARE-ISSUE",
AQ2104="SPARE-HS","SPARE-ISSUE",
AQ2104="Power Telco","RAN ISSUE",AQ2104="no impacts","no impacts"
),"")</f>
        <v>No root cause</v>
      </c>
      <c r="AQ2104" s="127" t="s">
        <v>5344</v>
      </c>
      <c r="AR2104" s="48" t="str" cm="1">
        <f t="array" ref="AR2104">IFERROR(_xlfn.IFS(
AQ2104="MPR ISSUE","ACTIVE",
AQ2104="BSS Hardware Issue","ACTIVE",
AQ2104="Sites strategiques, MLL, Pylone, etc.","PASSIVE",
AQ2104="AKTIVCO DEFAUT GE &amp; POWER Cabinet","PASSIVE",
AQ2104="AKTIVCO Coupure ENEO &amp; Baisse de tension","PASSIVE",
AQ2104="Coupure ENEO &amp; Baisse de tension","PASSIVE",
AQ2104="Defaut GE &amp; POWER Cabinet","PASSIVE",
AQ2104="Sharing","PASSIVE",
AQ2104="Sites strategiques &amp; DataCenter","PASSIVE",
AQ2104="Exclu","Exclu",
AQ2104="SAT","ACTIVE",
AQ2104="SPARE-ISSUE","SPARE-ISSUE",
AQ2104="Fiber CAmtel","ACTIVE",
AQ2104="Fiber AOF","ACTIVE",
AQ2104="Projet OCM (HUAWEI)","PLANNED WORKS",
AQ2104="Projet OCM (NOKIA)","PLANNED WORKS",
AQ2104="ACCESS-ISSUE","ACCESS-ISSUE",
AQ2104="Projet OCM (ZTE, NOKIA, autres projets)","PLANNED WORKS",
AQ2104="No root CAuse","No root cause",
AQ2104="ODU HS","ACTIVE",
AQ2104="IP &amp; VLAN","ACTIVE",
AQ2104="Warehouse HUAWEI","SPARE-ISSUE",
AQ2104="SPARE-HS","SPARE-ISSUE",
AQ2104="Power Telco","ACTIVE", AQ2104="no impacts","no impacts"
),"")</f>
        <v>No root cause</v>
      </c>
      <c r="AS2104" s="92" t="s">
        <v>5537</v>
      </c>
      <c r="AT2104" s="98" t="s">
        <v>4716</v>
      </c>
      <c r="AV2104" s="17" t="s">
        <v>5537</v>
      </c>
      <c r="AW2104" s="7" t="s">
        <v>5537</v>
      </c>
      <c r="AX2104" s="6" t="s">
        <v>5537</v>
      </c>
      <c r="AY2104" s="7"/>
      <c r="AZ2104" s="3" t="s">
        <v>5537</v>
      </c>
      <c r="BA2104" s="18" t="s">
        <v>5537</v>
      </c>
      <c r="BB2104" s="18" t="s">
        <v>5537</v>
      </c>
      <c r="BC2104" s="18" t="s">
        <v>5537</v>
      </c>
      <c r="BD2104" s="18" t="s">
        <v>5537</v>
      </c>
      <c r="BE2104" s="18" t="s">
        <v>5537</v>
      </c>
      <c r="BF2104" s="18" t="s">
        <v>5537</v>
      </c>
      <c r="BG2104" s="18" t="s">
        <v>5537</v>
      </c>
      <c r="BH2104" s="18" t="s">
        <v>5537</v>
      </c>
      <c r="BI2104" s="18" t="s">
        <v>5537</v>
      </c>
      <c r="BJ2104" s="18" t="s">
        <v>5537</v>
      </c>
      <c r="BK2104" s="18" t="s">
        <v>5537</v>
      </c>
      <c r="BL2104" s="9" t="s">
        <v>5537</v>
      </c>
      <c r="BM2104" s="14" t="s">
        <v>5537</v>
      </c>
      <c r="BN2104" s="14" t="s">
        <v>5537</v>
      </c>
      <c r="BO2104" s="14" t="str">
        <f>_xlfn.XLOOKUP(B2104,'[4]cell downs 18042026 17h'!$B:$B,'[4]cell downs 18042026 17h'!$B:$B,"")</f>
        <v/>
      </c>
      <c r="BP2104" s="14" t="str">
        <f>_xlfn.XLOOKUP(B2104,'[5]Cells Huawei 19042026 15h'!$B:$B,'[5]Cells Huawei 19042026 15h'!$B:$B,"")</f>
        <v/>
      </c>
      <c r="BQ2104" s="9" t="str">
        <f>_xlfn.XLOOKUP(B2104,'[6]cells down 19042026 9H40'!$B:$B,'[6]cells down 19042026 9H40'!$B:$B,"")</f>
        <v/>
      </c>
      <c r="BR2104" s="9" t="s">
        <v>4716</v>
      </c>
      <c r="BS2104" s="9" t="s">
        <v>594</v>
      </c>
      <c r="BT2104" s="108"/>
    </row>
    <row r="2105" spans="1:72" s="9" customFormat="1" x14ac:dyDescent="0.35">
      <c r="A2105" s="1" t="s">
        <v>4727</v>
      </c>
      <c r="B2105" s="8" t="s">
        <v>4728</v>
      </c>
      <c r="C2105" s="3" t="str">
        <f>_xlfn.XLOOKUP(B2105,'[1]daily break down'!$D:$D,'[1]daily break down'!$E:$E,"")</f>
        <v>OUEST</v>
      </c>
      <c r="D2105" s="1" t="s">
        <v>11</v>
      </c>
      <c r="E2105" s="1" t="s">
        <v>12</v>
      </c>
      <c r="F2105" s="3" t="s">
        <v>102</v>
      </c>
      <c r="G2105" s="1" t="s">
        <v>4727</v>
      </c>
      <c r="H2105" s="32" t="str">
        <f>_xlfn.XLOOKUP(B2105,[2]CALCULATION!$B:$B,[2]CALCULATION!$H:$H,"")</f>
        <v>HUAWEI</v>
      </c>
      <c r="I2105" s="28">
        <v>0</v>
      </c>
      <c r="J2105" s="28">
        <v>0</v>
      </c>
      <c r="K2105" s="28">
        <v>0</v>
      </c>
      <c r="L2105" s="28">
        <v>0</v>
      </c>
      <c r="M2105" s="28">
        <v>0</v>
      </c>
      <c r="N2105" s="28">
        <v>0</v>
      </c>
      <c r="O2105" s="28">
        <v>0</v>
      </c>
      <c r="P2105" s="28">
        <v>0</v>
      </c>
      <c r="Q2105" s="28">
        <v>0</v>
      </c>
      <c r="R2105" s="28">
        <v>0</v>
      </c>
      <c r="S2105" s="93">
        <v>0</v>
      </c>
      <c r="T2105" s="93">
        <f>_xlfn.XLOOKUP(B2105,'[3]Nur des jours'!$B:$B,'[3]Nur des jours'!$U:$U,"")</f>
        <v>0</v>
      </c>
      <c r="U2105" s="93">
        <v>0</v>
      </c>
      <c r="V2105" s="93">
        <v>0</v>
      </c>
      <c r="W2105" s="93">
        <v>0</v>
      </c>
      <c r="X2105" s="93">
        <v>0</v>
      </c>
      <c r="Y2105" s="93">
        <v>0</v>
      </c>
      <c r="Z2105" s="93">
        <v>0</v>
      </c>
      <c r="AA2105" s="93">
        <v>0</v>
      </c>
      <c r="AB2105" s="93">
        <v>0</v>
      </c>
      <c r="AC2105" s="93"/>
      <c r="AD2105" s="93">
        <v>0</v>
      </c>
      <c r="AE2105" s="93">
        <v>0</v>
      </c>
      <c r="AF2105" s="93">
        <v>0</v>
      </c>
      <c r="AG2105" s="93"/>
      <c r="AH2105" s="93">
        <v>0</v>
      </c>
      <c r="AI2105" s="93">
        <v>0</v>
      </c>
      <c r="AJ2105" s="93">
        <v>0</v>
      </c>
      <c r="AK2105" s="93">
        <v>0</v>
      </c>
      <c r="AL2105" s="93">
        <v>0</v>
      </c>
      <c r="AM2105" s="49" t="s">
        <v>5559</v>
      </c>
      <c r="AN2105" s="49"/>
      <c r="AO2105" s="48" t="str" cm="1">
        <f t="array" ref="AO2105">IFERROR(_xlfn.IFS(
AQ2105="MPR ISSUE","PDH",
AQ2105="BSS Hardware Issue","BSS",
AQ2105="Sites strategiques, MLL, Pylone, etc.","ENVTECH",
AQ2105="AKTIVCO DEFAUT GE &amp; POWER Cabinet","AKTIVCO",
AQ2105="AKTIVCO Coupure ENEO &amp; Baisse de tension","AKTIVCO GRID ONLY",
AQ2105="Coupure ENEO &amp; Baisse de tension","IHS GRID ONLY",
AQ2105="Defaut GE &amp; POWER Cabinet","IHS",
AQ2105="Sharing","Partners",
AQ2105="Sites strategiques &amp; DataCenter","SST &amp; DC",
AQ2105="Exclu","Exclu",
AQ2105="SAT","SAT",
AQ2105="SPARE-ISSUE","SPARE-ISSUE",
AQ2105="Fiber CAmtel","TRANS_FO_CAMTEL",
AQ2105="Fiber AOF","Fiber AOF",
AQ2105="Projet OCM (HUAWEI)","TRAVAUX-HUAWEI",
AQ2105="Projet OCM (NOKIA)","TRAVAUX-NOKIA",
AQ2105="ACCESS-ISSUE","ACCESS-ISSUE",
AQ2105="Projet OCM (ZTE, NOKIA, autres projets)","TRAVAUX OCM",
AQ2105="No root CAuse","No root cause",
AQ2105="ODU HS","PDH",
AQ2105="IP &amp; VLAN","PDH",
AQ2105="Warehouse HUAWEI","SPARE-ISSUE",
AQ2105="SPARE-HS","SPARE-ISSUE",
AQ2105="Power Telco","BSS",AQ2105="no impacts","no impacts"
),"")</f>
        <v>No root cause</v>
      </c>
      <c r="AP2105" s="48" t="str" cm="1">
        <f t="array" ref="AP2105">IFERROR(_xlfn.IFS(
AQ2105="MPR ISSUE","TX ISSUE",
AQ2105="BSS Hardware Issue","RAN ISSUE",
AQ2105="Sites strategiques, MLL, Pylone, etc.","ENVTECH",
AQ2105="AKTIVCO DEFAUT GE &amp; POWER Cabinet","POWER ISSUE",
AQ2105="AKTIVCO Coupure ENEO &amp; Baisse de tension","POWER ISSUE",
AQ2105="Coupure ENEO &amp; Baisse de tension","POWER ISSUE",
AQ2105="Defaut GE &amp; POWER Cabinet","POWER ISSUE",
AQ2105="Sharing","POWER ISSUE",
AQ2105="Sites strategiques &amp; DataCenter","POWER ISSUE",
AQ2105="Exclu","Exclu",
AQ2105="SAT","TX ISSUE",
AQ2105="SPARE-ISSUE","SPARE-ISSUE",
AQ2105="Fiber CAmtel","TX ISSUE",
AQ2105="Fiber AOF","TX ISSUE",
AQ2105="Projet OCM (HUAWEI)","TRAVAUX-HUAWEI",
AQ2105="Projet OCM (NOKIA)","TRAVAUX -NOKIA",
AQ2105="ACCESS-ISSUE","ACCESS-ISSUE",
AQ2105="Projet OCM (ZTE, NOKIA, autres projets)","TRAVAUX OCM",
AQ2105="No root CAuse","No root cause",
AQ2105="ODU HS","TX ISSUE",
AQ2105="IP &amp; VLAN","TX ISSUE",
AQ2105="Warehouse HUAWEI","SPARE-ISSUE",
AQ2105="SPARE-HS","SPARE-ISSUE",
AQ2105="Power Telco","RAN ISSUE",AQ2105="no impacts","no impacts"
),"")</f>
        <v>No root cause</v>
      </c>
      <c r="AQ2105" s="127" t="s">
        <v>5344</v>
      </c>
      <c r="AR2105" s="48" t="str" cm="1">
        <f t="array" ref="AR2105">IFERROR(_xlfn.IFS(
AQ2105="MPR ISSUE","ACTIVE",
AQ2105="BSS Hardware Issue","ACTIVE",
AQ2105="Sites strategiques, MLL, Pylone, etc.","PASSIVE",
AQ2105="AKTIVCO DEFAUT GE &amp; POWER Cabinet","PASSIVE",
AQ2105="AKTIVCO Coupure ENEO &amp; Baisse de tension","PASSIVE",
AQ2105="Coupure ENEO &amp; Baisse de tension","PASSIVE",
AQ2105="Defaut GE &amp; POWER Cabinet","PASSIVE",
AQ2105="Sharing","PASSIVE",
AQ2105="Sites strategiques &amp; DataCenter","PASSIVE",
AQ2105="Exclu","Exclu",
AQ2105="SAT","ACTIVE",
AQ2105="SPARE-ISSUE","SPARE-ISSUE",
AQ2105="Fiber CAmtel","ACTIVE",
AQ2105="Fiber AOF","ACTIVE",
AQ2105="Projet OCM (HUAWEI)","PLANNED WORKS",
AQ2105="Projet OCM (NOKIA)","PLANNED WORKS",
AQ2105="ACCESS-ISSUE","ACCESS-ISSUE",
AQ2105="Projet OCM (ZTE, NOKIA, autres projets)","PLANNED WORKS",
AQ2105="No root CAuse","No root cause",
AQ2105="ODU HS","ACTIVE",
AQ2105="IP &amp; VLAN","ACTIVE",
AQ2105="Warehouse HUAWEI","SPARE-ISSUE",
AQ2105="SPARE-HS","SPARE-ISSUE",
AQ2105="Power Telco","ACTIVE", AQ2105="no impacts","no impacts"
),"")</f>
        <v>No root cause</v>
      </c>
      <c r="AS2105" s="92" t="s">
        <v>5537</v>
      </c>
      <c r="AT2105" s="98" t="s">
        <v>4728</v>
      </c>
      <c r="AV2105" s="17" t="s">
        <v>5537</v>
      </c>
      <c r="AW2105" s="7" t="s">
        <v>5537</v>
      </c>
      <c r="AX2105" s="6" t="s">
        <v>5537</v>
      </c>
      <c r="AY2105" s="7"/>
      <c r="AZ2105" s="3" t="s">
        <v>5537</v>
      </c>
      <c r="BA2105" s="18" t="s">
        <v>5537</v>
      </c>
      <c r="BB2105" s="18" t="s">
        <v>5537</v>
      </c>
      <c r="BC2105" s="18" t="s">
        <v>5537</v>
      </c>
      <c r="BD2105" s="18" t="s">
        <v>5537</v>
      </c>
      <c r="BE2105" s="18" t="s">
        <v>5537</v>
      </c>
      <c r="BF2105" s="18" t="s">
        <v>5537</v>
      </c>
      <c r="BG2105" s="18" t="s">
        <v>5537</v>
      </c>
      <c r="BH2105" s="18" t="s">
        <v>5537</v>
      </c>
      <c r="BI2105" s="18" t="s">
        <v>5537</v>
      </c>
      <c r="BJ2105" s="18" t="s">
        <v>5537</v>
      </c>
      <c r="BK2105" s="18" t="s">
        <v>5537</v>
      </c>
      <c r="BL2105" s="9" t="s">
        <v>5537</v>
      </c>
      <c r="BM2105" s="14" t="s">
        <v>5537</v>
      </c>
      <c r="BN2105" s="14" t="s">
        <v>5537</v>
      </c>
      <c r="BO2105" s="14" t="str">
        <f>_xlfn.XLOOKUP(B2105,'[4]cell downs 18042026 17h'!$B:$B,'[4]cell downs 18042026 17h'!$B:$B,"")</f>
        <v/>
      </c>
      <c r="BP2105" s="14" t="str">
        <f>_xlfn.XLOOKUP(B2105,'[5]Cells Huawei 19042026 15h'!$B:$B,'[5]Cells Huawei 19042026 15h'!$B:$B,"")</f>
        <v/>
      </c>
      <c r="BQ2105" s="9" t="str">
        <f>_xlfn.XLOOKUP(B2105,'[6]cells down 19042026 9H40'!$B:$B,'[6]cells down 19042026 9H40'!$B:$B,"")</f>
        <v/>
      </c>
      <c r="BR2105" s="9" t="s">
        <v>4728</v>
      </c>
      <c r="BS2105" s="9" t="s">
        <v>12</v>
      </c>
      <c r="BT2105" s="108"/>
    </row>
    <row r="2106" spans="1:72" s="9" customFormat="1" x14ac:dyDescent="0.35">
      <c r="A2106" s="1" t="s">
        <v>4737</v>
      </c>
      <c r="B2106" s="8" t="s">
        <v>4738</v>
      </c>
      <c r="C2106" s="3" t="str">
        <f>_xlfn.XLOOKUP(B2106,'[1]daily break down'!$D:$D,'[1]daily break down'!$E:$E,"")</f>
        <v>LITTORAL</v>
      </c>
      <c r="D2106" s="1" t="s">
        <v>11</v>
      </c>
      <c r="E2106" s="1" t="s">
        <v>12</v>
      </c>
      <c r="F2106" s="3" t="s">
        <v>69</v>
      </c>
      <c r="G2106" s="1" t="s">
        <v>3535</v>
      </c>
      <c r="H2106" s="34" t="str">
        <f>_xlfn.XLOOKUP(B2106,[2]CALCULATION!$B:$B,[2]CALCULATION!$H:$H,"")</f>
        <v>ZTE</v>
      </c>
      <c r="I2106" s="28">
        <v>0</v>
      </c>
      <c r="J2106" s="28">
        <v>0</v>
      </c>
      <c r="K2106" s="28">
        <v>0</v>
      </c>
      <c r="L2106" s="28">
        <v>0</v>
      </c>
      <c r="M2106" s="28">
        <v>0</v>
      </c>
      <c r="N2106" s="28">
        <v>0</v>
      </c>
      <c r="O2106" s="28">
        <v>0</v>
      </c>
      <c r="P2106" s="28">
        <v>0</v>
      </c>
      <c r="Q2106" s="28">
        <v>0</v>
      </c>
      <c r="R2106" s="28">
        <v>0</v>
      </c>
      <c r="S2106" s="93">
        <v>0</v>
      </c>
      <c r="T2106" s="93">
        <f>_xlfn.XLOOKUP(B2106,'[3]Nur des jours'!$B:$B,'[3]Nur des jours'!$U:$U,"")</f>
        <v>0</v>
      </c>
      <c r="U2106" s="93">
        <v>0</v>
      </c>
      <c r="V2106" s="93">
        <v>0</v>
      </c>
      <c r="W2106" s="93">
        <v>0</v>
      </c>
      <c r="X2106" s="93">
        <v>0</v>
      </c>
      <c r="Y2106" s="93">
        <v>0</v>
      </c>
      <c r="Z2106" s="93">
        <v>0</v>
      </c>
      <c r="AA2106" s="93">
        <v>0</v>
      </c>
      <c r="AB2106" s="93">
        <v>0</v>
      </c>
      <c r="AC2106" s="93"/>
      <c r="AD2106" s="93">
        <v>0</v>
      </c>
      <c r="AE2106" s="93">
        <v>0</v>
      </c>
      <c r="AF2106" s="93">
        <v>0</v>
      </c>
      <c r="AG2106" s="93"/>
      <c r="AH2106" s="93">
        <v>0</v>
      </c>
      <c r="AI2106" s="93">
        <v>0</v>
      </c>
      <c r="AJ2106" s="93">
        <v>0</v>
      </c>
      <c r="AK2106" s="93">
        <v>0</v>
      </c>
      <c r="AL2106" s="93">
        <v>0</v>
      </c>
      <c r="AM2106" s="49" t="s">
        <v>5559</v>
      </c>
      <c r="AN2106" s="49"/>
      <c r="AO2106" s="48" t="str" cm="1">
        <f t="array" ref="AO2106">IFERROR(_xlfn.IFS(
AQ2106="MPR ISSUE","PDH",
AQ2106="BSS Hardware Issue","BSS",
AQ2106="Sites strategiques, MLL, Pylone, etc.","ENVTECH",
AQ2106="AKTIVCO DEFAUT GE &amp; POWER Cabinet","AKTIVCO",
AQ2106="AKTIVCO Coupure ENEO &amp; Baisse de tension","AKTIVCO GRID ONLY",
AQ2106="Coupure ENEO &amp; Baisse de tension","IHS GRID ONLY",
AQ2106="Defaut GE &amp; POWER Cabinet","IHS",
AQ2106="Sharing","Partners",
AQ2106="Sites strategiques &amp; DataCenter","SST &amp; DC",
AQ2106="Exclu","Exclu",
AQ2106="SAT","SAT",
AQ2106="SPARE-ISSUE","SPARE-ISSUE",
AQ2106="Fiber CAmtel","TRANS_FO_CAMTEL",
AQ2106="Fiber AOF","Fiber AOF",
AQ2106="Projet OCM (HUAWEI)","TRAVAUX-HUAWEI",
AQ2106="Projet OCM (NOKIA)","TRAVAUX-NOKIA",
AQ2106="ACCESS-ISSUE","ACCESS-ISSUE",
AQ2106="Projet OCM (ZTE, NOKIA, autres projets)","TRAVAUX OCM",
AQ2106="No root CAuse","No root cause",
AQ2106="ODU HS","PDH",
AQ2106="IP &amp; VLAN","PDH",
AQ2106="Warehouse HUAWEI","SPARE-ISSUE",
AQ2106="SPARE-HS","SPARE-ISSUE",
AQ2106="Power Telco","BSS",AQ2106="no impacts","no impacts"
),"")</f>
        <v>No root cause</v>
      </c>
      <c r="AP2106" s="48" t="str" cm="1">
        <f t="array" ref="AP2106">IFERROR(_xlfn.IFS(
AQ2106="MPR ISSUE","TX ISSUE",
AQ2106="BSS Hardware Issue","RAN ISSUE",
AQ2106="Sites strategiques, MLL, Pylone, etc.","ENVTECH",
AQ2106="AKTIVCO DEFAUT GE &amp; POWER Cabinet","POWER ISSUE",
AQ2106="AKTIVCO Coupure ENEO &amp; Baisse de tension","POWER ISSUE",
AQ2106="Coupure ENEO &amp; Baisse de tension","POWER ISSUE",
AQ2106="Defaut GE &amp; POWER Cabinet","POWER ISSUE",
AQ2106="Sharing","POWER ISSUE",
AQ2106="Sites strategiques &amp; DataCenter","POWER ISSUE",
AQ2106="Exclu","Exclu",
AQ2106="SAT","TX ISSUE",
AQ2106="SPARE-ISSUE","SPARE-ISSUE",
AQ2106="Fiber CAmtel","TX ISSUE",
AQ2106="Fiber AOF","TX ISSUE",
AQ2106="Projet OCM (HUAWEI)","TRAVAUX-HUAWEI",
AQ2106="Projet OCM (NOKIA)","TRAVAUX -NOKIA",
AQ2106="ACCESS-ISSUE","ACCESS-ISSUE",
AQ2106="Projet OCM (ZTE, NOKIA, autres projets)","TRAVAUX OCM",
AQ2106="No root CAuse","No root cause",
AQ2106="ODU HS","TX ISSUE",
AQ2106="IP &amp; VLAN","TX ISSUE",
AQ2106="Warehouse HUAWEI","SPARE-ISSUE",
AQ2106="SPARE-HS","SPARE-ISSUE",
AQ2106="Power Telco","RAN ISSUE",AQ2106="no impacts","no impacts"
),"")</f>
        <v>No root cause</v>
      </c>
      <c r="AQ2106" s="127" t="s">
        <v>5344</v>
      </c>
      <c r="AR2106" s="48" t="str" cm="1">
        <f t="array" ref="AR2106">IFERROR(_xlfn.IFS(
AQ2106="MPR ISSUE","ACTIVE",
AQ2106="BSS Hardware Issue","ACTIVE",
AQ2106="Sites strategiques, MLL, Pylone, etc.","PASSIVE",
AQ2106="AKTIVCO DEFAUT GE &amp; POWER Cabinet","PASSIVE",
AQ2106="AKTIVCO Coupure ENEO &amp; Baisse de tension","PASSIVE",
AQ2106="Coupure ENEO &amp; Baisse de tension","PASSIVE",
AQ2106="Defaut GE &amp; POWER Cabinet","PASSIVE",
AQ2106="Sharing","PASSIVE",
AQ2106="Sites strategiques &amp; DataCenter","PASSIVE",
AQ2106="Exclu","Exclu",
AQ2106="SAT","ACTIVE",
AQ2106="SPARE-ISSUE","SPARE-ISSUE",
AQ2106="Fiber CAmtel","ACTIVE",
AQ2106="Fiber AOF","ACTIVE",
AQ2106="Projet OCM (HUAWEI)","PLANNED WORKS",
AQ2106="Projet OCM (NOKIA)","PLANNED WORKS",
AQ2106="ACCESS-ISSUE","ACCESS-ISSUE",
AQ2106="Projet OCM (ZTE, NOKIA, autres projets)","PLANNED WORKS",
AQ2106="No root CAuse","No root cause",
AQ2106="ODU HS","ACTIVE",
AQ2106="IP &amp; VLAN","ACTIVE",
AQ2106="Warehouse HUAWEI","SPARE-ISSUE",
AQ2106="SPARE-HS","SPARE-ISSUE",
AQ2106="Power Telco","ACTIVE", AQ2106="no impacts","no impacts"
),"")</f>
        <v>No root cause</v>
      </c>
      <c r="AS2106" s="92" t="s">
        <v>5537</v>
      </c>
      <c r="AT2106" s="98" t="s">
        <v>4738</v>
      </c>
      <c r="AV2106" s="17" t="s">
        <v>5537</v>
      </c>
      <c r="AW2106" s="7" t="s">
        <v>5537</v>
      </c>
      <c r="AX2106" s="6" t="s">
        <v>5537</v>
      </c>
      <c r="AY2106" s="7"/>
      <c r="AZ2106" s="3" t="s">
        <v>5537</v>
      </c>
      <c r="BA2106" s="18" t="s">
        <v>5537</v>
      </c>
      <c r="BB2106" s="18" t="s">
        <v>5537</v>
      </c>
      <c r="BC2106" s="18" t="s">
        <v>5537</v>
      </c>
      <c r="BD2106" s="18" t="s">
        <v>5537</v>
      </c>
      <c r="BE2106" s="18" t="s">
        <v>5537</v>
      </c>
      <c r="BF2106" s="18" t="s">
        <v>5537</v>
      </c>
      <c r="BG2106" s="18" t="s">
        <v>5537</v>
      </c>
      <c r="BH2106" s="18" t="s">
        <v>5537</v>
      </c>
      <c r="BI2106" s="18" t="s">
        <v>5537</v>
      </c>
      <c r="BJ2106" s="18" t="s">
        <v>5537</v>
      </c>
      <c r="BK2106" s="18" t="s">
        <v>5537</v>
      </c>
      <c r="BL2106" s="9" t="s">
        <v>5537</v>
      </c>
      <c r="BM2106" s="14" t="s">
        <v>5537</v>
      </c>
      <c r="BN2106" s="14" t="s">
        <v>5537</v>
      </c>
      <c r="BO2106" s="14" t="str">
        <f>_xlfn.XLOOKUP(B2106,'[4]cell downs 18042026 17h'!$B:$B,'[4]cell downs 18042026 17h'!$B:$B,"")</f>
        <v/>
      </c>
      <c r="BP2106" s="14" t="str">
        <f>_xlfn.XLOOKUP(B2106,'[5]Cells Huawei 19042026 15h'!$B:$B,'[5]Cells Huawei 19042026 15h'!$B:$B,"")</f>
        <v/>
      </c>
      <c r="BQ2106" s="9" t="str">
        <f>_xlfn.XLOOKUP(B2106,'[6]cells down 19042026 9H40'!$B:$B,'[6]cells down 19042026 9H40'!$B:$B,"")</f>
        <v/>
      </c>
      <c r="BR2106" s="9" t="s">
        <v>4738</v>
      </c>
      <c r="BS2106" s="9" t="s">
        <v>12</v>
      </c>
      <c r="BT2106" s="108"/>
    </row>
    <row r="2107" spans="1:72" s="9" customFormat="1" x14ac:dyDescent="0.35">
      <c r="A2107" s="1" t="s">
        <v>4831</v>
      </c>
      <c r="B2107" s="8" t="s">
        <v>4832</v>
      </c>
      <c r="C2107" s="3" t="str">
        <f>_xlfn.XLOOKUP(B2107,'[1]daily break down'!$D:$D,'[1]daily break down'!$E:$E,"")</f>
        <v>CENTRE</v>
      </c>
      <c r="D2107" s="1" t="s">
        <v>11</v>
      </c>
      <c r="E2107" s="1" t="s">
        <v>12</v>
      </c>
      <c r="F2107" s="3" t="s">
        <v>69</v>
      </c>
      <c r="G2107" s="1" t="s">
        <v>4833</v>
      </c>
      <c r="H2107" s="33" t="str">
        <f>_xlfn.XLOOKUP(B2107,[2]CALCULATION!$B:$B,[2]CALCULATION!$H:$H,"")</f>
        <v>NOKIA</v>
      </c>
      <c r="I2107" s="28">
        <v>0</v>
      </c>
      <c r="J2107" s="28">
        <v>0</v>
      </c>
      <c r="K2107" s="28">
        <v>0</v>
      </c>
      <c r="L2107" s="28">
        <v>0</v>
      </c>
      <c r="M2107" s="28">
        <v>0</v>
      </c>
      <c r="N2107" s="28">
        <v>0</v>
      </c>
      <c r="O2107" s="28">
        <v>0</v>
      </c>
      <c r="P2107" s="28">
        <v>0</v>
      </c>
      <c r="Q2107" s="28">
        <v>0</v>
      </c>
      <c r="R2107" s="28">
        <v>0</v>
      </c>
      <c r="S2107" s="93">
        <v>0</v>
      </c>
      <c r="T2107" s="93">
        <f>_xlfn.XLOOKUP(B2107,'[3]Nur des jours'!$B:$B,'[3]Nur des jours'!$U:$U,"")</f>
        <v>0</v>
      </c>
      <c r="U2107" s="93">
        <v>0</v>
      </c>
      <c r="V2107" s="93">
        <v>0</v>
      </c>
      <c r="W2107" s="93">
        <v>0</v>
      </c>
      <c r="X2107" s="93">
        <v>0</v>
      </c>
      <c r="Y2107" s="93">
        <v>0</v>
      </c>
      <c r="Z2107" s="93">
        <v>0</v>
      </c>
      <c r="AA2107" s="93">
        <v>0</v>
      </c>
      <c r="AB2107" s="93">
        <v>0</v>
      </c>
      <c r="AC2107" s="93"/>
      <c r="AD2107" s="93">
        <v>0</v>
      </c>
      <c r="AE2107" s="93">
        <v>0</v>
      </c>
      <c r="AF2107" s="93">
        <v>0</v>
      </c>
      <c r="AG2107" s="93"/>
      <c r="AH2107" s="93">
        <v>0</v>
      </c>
      <c r="AI2107" s="93">
        <v>0</v>
      </c>
      <c r="AJ2107" s="93">
        <v>0</v>
      </c>
      <c r="AK2107" s="93">
        <v>0</v>
      </c>
      <c r="AL2107" s="93">
        <v>0</v>
      </c>
      <c r="AM2107" s="49" t="s">
        <v>5559</v>
      </c>
      <c r="AN2107" s="49"/>
      <c r="AO2107" s="48" t="str" cm="1">
        <f t="array" ref="AO2107">IFERROR(_xlfn.IFS(
AQ2107="MPR ISSUE","PDH",
AQ2107="BSS Hardware Issue","BSS",
AQ2107="Sites strategiques, MLL, Pylone, etc.","ENVTECH",
AQ2107="AKTIVCO DEFAUT GE &amp; POWER Cabinet","AKTIVCO",
AQ2107="AKTIVCO Coupure ENEO &amp; Baisse de tension","AKTIVCO GRID ONLY",
AQ2107="Coupure ENEO &amp; Baisse de tension","IHS GRID ONLY",
AQ2107="Defaut GE &amp; POWER Cabinet","IHS",
AQ2107="Sharing","Partners",
AQ2107="Sites strategiques &amp; DataCenter","SST &amp; DC",
AQ2107="Exclu","Exclu",
AQ2107="SAT","SAT",
AQ2107="SPARE-ISSUE","SPARE-ISSUE",
AQ2107="Fiber CAmtel","TRANS_FO_CAMTEL",
AQ2107="Fiber AOF","Fiber AOF",
AQ2107="Projet OCM (HUAWEI)","TRAVAUX-HUAWEI",
AQ2107="Projet OCM (NOKIA)","TRAVAUX-NOKIA",
AQ2107="ACCESS-ISSUE","ACCESS-ISSUE",
AQ2107="Projet OCM (ZTE, NOKIA, autres projets)","TRAVAUX OCM",
AQ2107="No root CAuse","No root cause",
AQ2107="ODU HS","PDH",
AQ2107="IP &amp; VLAN","PDH",
AQ2107="Warehouse HUAWEI","SPARE-ISSUE",
AQ2107="SPARE-HS","SPARE-ISSUE",
AQ2107="Power Telco","BSS",AQ2107="no impacts","no impacts"
),"")</f>
        <v>No root cause</v>
      </c>
      <c r="AP2107" s="48" t="str" cm="1">
        <f t="array" ref="AP2107">IFERROR(_xlfn.IFS(
AQ2107="MPR ISSUE","TX ISSUE",
AQ2107="BSS Hardware Issue","RAN ISSUE",
AQ2107="Sites strategiques, MLL, Pylone, etc.","ENVTECH",
AQ2107="AKTIVCO DEFAUT GE &amp; POWER Cabinet","POWER ISSUE",
AQ2107="AKTIVCO Coupure ENEO &amp; Baisse de tension","POWER ISSUE",
AQ2107="Coupure ENEO &amp; Baisse de tension","POWER ISSUE",
AQ2107="Defaut GE &amp; POWER Cabinet","POWER ISSUE",
AQ2107="Sharing","POWER ISSUE",
AQ2107="Sites strategiques &amp; DataCenter","POWER ISSUE",
AQ2107="Exclu","Exclu",
AQ2107="SAT","TX ISSUE",
AQ2107="SPARE-ISSUE","SPARE-ISSUE",
AQ2107="Fiber CAmtel","TX ISSUE",
AQ2107="Fiber AOF","TX ISSUE",
AQ2107="Projet OCM (HUAWEI)","TRAVAUX-HUAWEI",
AQ2107="Projet OCM (NOKIA)","TRAVAUX -NOKIA",
AQ2107="ACCESS-ISSUE","ACCESS-ISSUE",
AQ2107="Projet OCM (ZTE, NOKIA, autres projets)","TRAVAUX OCM",
AQ2107="No root CAuse","No root cause",
AQ2107="ODU HS","TX ISSUE",
AQ2107="IP &amp; VLAN","TX ISSUE",
AQ2107="Warehouse HUAWEI","SPARE-ISSUE",
AQ2107="SPARE-HS","SPARE-ISSUE",
AQ2107="Power Telco","RAN ISSUE",AQ2107="no impacts","no impacts"
),"")</f>
        <v>No root cause</v>
      </c>
      <c r="AQ2107" s="127" t="s">
        <v>5344</v>
      </c>
      <c r="AR2107" s="48" t="str" cm="1">
        <f t="array" ref="AR2107">IFERROR(_xlfn.IFS(
AQ2107="MPR ISSUE","ACTIVE",
AQ2107="BSS Hardware Issue","ACTIVE",
AQ2107="Sites strategiques, MLL, Pylone, etc.","PASSIVE",
AQ2107="AKTIVCO DEFAUT GE &amp; POWER Cabinet","PASSIVE",
AQ2107="AKTIVCO Coupure ENEO &amp; Baisse de tension","PASSIVE",
AQ2107="Coupure ENEO &amp; Baisse de tension","PASSIVE",
AQ2107="Defaut GE &amp; POWER Cabinet","PASSIVE",
AQ2107="Sharing","PASSIVE",
AQ2107="Sites strategiques &amp; DataCenter","PASSIVE",
AQ2107="Exclu","Exclu",
AQ2107="SAT","ACTIVE",
AQ2107="SPARE-ISSUE","SPARE-ISSUE",
AQ2107="Fiber CAmtel","ACTIVE",
AQ2107="Fiber AOF","ACTIVE",
AQ2107="Projet OCM (HUAWEI)","PLANNED WORKS",
AQ2107="Projet OCM (NOKIA)","PLANNED WORKS",
AQ2107="ACCESS-ISSUE","ACCESS-ISSUE",
AQ2107="Projet OCM (ZTE, NOKIA, autres projets)","PLANNED WORKS",
AQ2107="No root CAuse","No root cause",
AQ2107="ODU HS","ACTIVE",
AQ2107="IP &amp; VLAN","ACTIVE",
AQ2107="Warehouse HUAWEI","SPARE-ISSUE",
AQ2107="SPARE-HS","SPARE-ISSUE",
AQ2107="Power Telco","ACTIVE", AQ2107="no impacts","no impacts"
),"")</f>
        <v>No root cause</v>
      </c>
      <c r="AS2107" s="92" t="s">
        <v>5537</v>
      </c>
      <c r="AT2107" s="98" t="s">
        <v>4832</v>
      </c>
      <c r="AV2107" s="17" t="s">
        <v>5537</v>
      </c>
      <c r="AW2107" s="7" t="s">
        <v>5537</v>
      </c>
      <c r="AX2107" s="6" t="s">
        <v>5537</v>
      </c>
      <c r="AY2107" s="7"/>
      <c r="AZ2107" s="3" t="s">
        <v>5537</v>
      </c>
      <c r="BA2107" s="18" t="s">
        <v>5537</v>
      </c>
      <c r="BB2107" s="18" t="s">
        <v>5537</v>
      </c>
      <c r="BC2107" s="18" t="s">
        <v>5537</v>
      </c>
      <c r="BD2107" s="18" t="s">
        <v>5537</v>
      </c>
      <c r="BE2107" s="18" t="s">
        <v>5537</v>
      </c>
      <c r="BF2107" s="18" t="s">
        <v>5537</v>
      </c>
      <c r="BG2107" s="18" t="s">
        <v>5537</v>
      </c>
      <c r="BH2107" s="18" t="s">
        <v>5537</v>
      </c>
      <c r="BI2107" s="18" t="s">
        <v>5537</v>
      </c>
      <c r="BJ2107" s="18" t="s">
        <v>5537</v>
      </c>
      <c r="BK2107" s="18" t="s">
        <v>5537</v>
      </c>
      <c r="BL2107" s="9" t="s">
        <v>5537</v>
      </c>
      <c r="BM2107" s="14" t="s">
        <v>5537</v>
      </c>
      <c r="BN2107" s="14" t="s">
        <v>5537</v>
      </c>
      <c r="BO2107" s="14" t="str">
        <f>_xlfn.XLOOKUP(B2107,'[4]cell downs 18042026 17h'!$B:$B,'[4]cell downs 18042026 17h'!$B:$B,"")</f>
        <v/>
      </c>
      <c r="BP2107" s="14" t="str">
        <f>_xlfn.XLOOKUP(B2107,'[5]Cells Huawei 19042026 15h'!$B:$B,'[5]Cells Huawei 19042026 15h'!$B:$B,"")</f>
        <v/>
      </c>
      <c r="BQ2107" s="9" t="str">
        <f>_xlfn.XLOOKUP(B2107,'[6]cells down 19042026 9H40'!$B:$B,'[6]cells down 19042026 9H40'!$B:$B,"")</f>
        <v/>
      </c>
      <c r="BR2107" s="9" t="s">
        <v>4832</v>
      </c>
      <c r="BS2107" s="9" t="s">
        <v>12</v>
      </c>
      <c r="BT2107" s="108"/>
    </row>
    <row r="2108" spans="1:72" s="9" customFormat="1" x14ac:dyDescent="0.35">
      <c r="A2108" s="1" t="s">
        <v>4743</v>
      </c>
      <c r="B2108" s="8" t="s">
        <v>4744</v>
      </c>
      <c r="C2108" s="3" t="str">
        <f>_xlfn.XLOOKUP(B2108,'[1]daily break down'!$D:$D,'[1]daily break down'!$E:$E,"")</f>
        <v>CENTRE</v>
      </c>
      <c r="D2108" s="1" t="s">
        <v>11</v>
      </c>
      <c r="E2108" s="1" t="s">
        <v>96</v>
      </c>
      <c r="F2108" s="3" t="s">
        <v>37</v>
      </c>
      <c r="G2108" s="1" t="s">
        <v>4745</v>
      </c>
      <c r="H2108" s="34" t="str">
        <f>_xlfn.XLOOKUP(B2108,[2]CALCULATION!$B:$B,[2]CALCULATION!$H:$H,"")</f>
        <v>ZTE</v>
      </c>
      <c r="I2108" s="28">
        <v>0</v>
      </c>
      <c r="J2108" s="28">
        <v>0</v>
      </c>
      <c r="K2108" s="28">
        <v>0</v>
      </c>
      <c r="L2108" s="28">
        <v>0</v>
      </c>
      <c r="M2108" s="28">
        <v>0</v>
      </c>
      <c r="N2108" s="28">
        <v>0</v>
      </c>
      <c r="O2108" s="28">
        <v>0</v>
      </c>
      <c r="P2108" s="28">
        <v>0</v>
      </c>
      <c r="Q2108" s="28">
        <v>0</v>
      </c>
      <c r="R2108" s="28">
        <v>0</v>
      </c>
      <c r="S2108" s="93">
        <v>0</v>
      </c>
      <c r="T2108" s="93">
        <f>_xlfn.XLOOKUP(B2108,'[3]Nur des jours'!$B:$B,'[3]Nur des jours'!$U:$U,"")</f>
        <v>0</v>
      </c>
      <c r="U2108" s="93">
        <v>0</v>
      </c>
      <c r="V2108" s="93">
        <v>0</v>
      </c>
      <c r="W2108" s="93">
        <v>0</v>
      </c>
      <c r="X2108" s="93">
        <v>0</v>
      </c>
      <c r="Y2108" s="93">
        <v>0</v>
      </c>
      <c r="Z2108" s="93">
        <v>0</v>
      </c>
      <c r="AA2108" s="93">
        <v>0</v>
      </c>
      <c r="AB2108" s="93">
        <v>0</v>
      </c>
      <c r="AC2108" s="93"/>
      <c r="AD2108" s="93">
        <v>0</v>
      </c>
      <c r="AE2108" s="93">
        <v>0</v>
      </c>
      <c r="AF2108" s="93">
        <v>0</v>
      </c>
      <c r="AG2108" s="93"/>
      <c r="AH2108" s="93">
        <v>0</v>
      </c>
      <c r="AI2108" s="93">
        <v>0</v>
      </c>
      <c r="AJ2108" s="93">
        <v>0</v>
      </c>
      <c r="AK2108" s="93">
        <v>0</v>
      </c>
      <c r="AL2108" s="93">
        <v>0</v>
      </c>
      <c r="AM2108" s="49" t="s">
        <v>5559</v>
      </c>
      <c r="AN2108" s="49"/>
      <c r="AO2108" s="48" t="str" cm="1">
        <f t="array" ref="AO2108">IFERROR(_xlfn.IFS(
AQ2108="MPR ISSUE","PDH",
AQ2108="BSS Hardware Issue","BSS",
AQ2108="Sites strategiques, MLL, Pylone, etc.","ENVTECH",
AQ2108="AKTIVCO DEFAUT GE &amp; POWER Cabinet","AKTIVCO",
AQ2108="AKTIVCO Coupure ENEO &amp; Baisse de tension","AKTIVCO GRID ONLY",
AQ2108="Coupure ENEO &amp; Baisse de tension","IHS GRID ONLY",
AQ2108="Defaut GE &amp; POWER Cabinet","IHS",
AQ2108="Sharing","Partners",
AQ2108="Sites strategiques &amp; DataCenter","SST &amp; DC",
AQ2108="Exclu","Exclu",
AQ2108="SAT","SAT",
AQ2108="SPARE-ISSUE","SPARE-ISSUE",
AQ2108="Fiber CAmtel","TRANS_FO_CAMTEL",
AQ2108="Fiber AOF","Fiber AOF",
AQ2108="Projet OCM (HUAWEI)","TRAVAUX-HUAWEI",
AQ2108="Projet OCM (NOKIA)","TRAVAUX-NOKIA",
AQ2108="ACCESS-ISSUE","ACCESS-ISSUE",
AQ2108="Projet OCM (ZTE, NOKIA, autres projets)","TRAVAUX OCM",
AQ2108="No root CAuse","No root cause",
AQ2108="ODU HS","PDH",
AQ2108="IP &amp; VLAN","PDH",
AQ2108="Warehouse HUAWEI","SPARE-ISSUE",
AQ2108="SPARE-HS","SPARE-ISSUE",
AQ2108="Power Telco","BSS",AQ2108="no impacts","no impacts"
),"")</f>
        <v>No root cause</v>
      </c>
      <c r="AP2108" s="48" t="str" cm="1">
        <f t="array" ref="AP2108">IFERROR(_xlfn.IFS(
AQ2108="MPR ISSUE","TX ISSUE",
AQ2108="BSS Hardware Issue","RAN ISSUE",
AQ2108="Sites strategiques, MLL, Pylone, etc.","ENVTECH",
AQ2108="AKTIVCO DEFAUT GE &amp; POWER Cabinet","POWER ISSUE",
AQ2108="AKTIVCO Coupure ENEO &amp; Baisse de tension","POWER ISSUE",
AQ2108="Coupure ENEO &amp; Baisse de tension","POWER ISSUE",
AQ2108="Defaut GE &amp; POWER Cabinet","POWER ISSUE",
AQ2108="Sharing","POWER ISSUE",
AQ2108="Sites strategiques &amp; DataCenter","POWER ISSUE",
AQ2108="Exclu","Exclu",
AQ2108="SAT","TX ISSUE",
AQ2108="SPARE-ISSUE","SPARE-ISSUE",
AQ2108="Fiber CAmtel","TX ISSUE",
AQ2108="Fiber AOF","TX ISSUE",
AQ2108="Projet OCM (HUAWEI)","TRAVAUX-HUAWEI",
AQ2108="Projet OCM (NOKIA)","TRAVAUX -NOKIA",
AQ2108="ACCESS-ISSUE","ACCESS-ISSUE",
AQ2108="Projet OCM (ZTE, NOKIA, autres projets)","TRAVAUX OCM",
AQ2108="No root CAuse","No root cause",
AQ2108="ODU HS","TX ISSUE",
AQ2108="IP &amp; VLAN","TX ISSUE",
AQ2108="Warehouse HUAWEI","SPARE-ISSUE",
AQ2108="SPARE-HS","SPARE-ISSUE",
AQ2108="Power Telco","RAN ISSUE",AQ2108="no impacts","no impacts"
),"")</f>
        <v>No root cause</v>
      </c>
      <c r="AQ2108" s="127" t="s">
        <v>5344</v>
      </c>
      <c r="AR2108" s="48" t="str" cm="1">
        <f t="array" ref="AR2108">IFERROR(_xlfn.IFS(
AQ2108="MPR ISSUE","ACTIVE",
AQ2108="BSS Hardware Issue","ACTIVE",
AQ2108="Sites strategiques, MLL, Pylone, etc.","PASSIVE",
AQ2108="AKTIVCO DEFAUT GE &amp; POWER Cabinet","PASSIVE",
AQ2108="AKTIVCO Coupure ENEO &amp; Baisse de tension","PASSIVE",
AQ2108="Coupure ENEO &amp; Baisse de tension","PASSIVE",
AQ2108="Defaut GE &amp; POWER Cabinet","PASSIVE",
AQ2108="Sharing","PASSIVE",
AQ2108="Sites strategiques &amp; DataCenter","PASSIVE",
AQ2108="Exclu","Exclu",
AQ2108="SAT","ACTIVE",
AQ2108="SPARE-ISSUE","SPARE-ISSUE",
AQ2108="Fiber CAmtel","ACTIVE",
AQ2108="Fiber AOF","ACTIVE",
AQ2108="Projet OCM (HUAWEI)","PLANNED WORKS",
AQ2108="Projet OCM (NOKIA)","PLANNED WORKS",
AQ2108="ACCESS-ISSUE","ACCESS-ISSUE",
AQ2108="Projet OCM (ZTE, NOKIA, autres projets)","PLANNED WORKS",
AQ2108="No root CAuse","No root cause",
AQ2108="ODU HS","ACTIVE",
AQ2108="IP &amp; VLAN","ACTIVE",
AQ2108="Warehouse HUAWEI","SPARE-ISSUE",
AQ2108="SPARE-HS","SPARE-ISSUE",
AQ2108="Power Telco","ACTIVE", AQ2108="no impacts","no impacts"
),"")</f>
        <v>No root cause</v>
      </c>
      <c r="AS2108" s="92" t="s">
        <v>5537</v>
      </c>
      <c r="AT2108" s="98" t="s">
        <v>4744</v>
      </c>
      <c r="AV2108" s="17" t="s">
        <v>5537</v>
      </c>
      <c r="AW2108" s="7" t="s">
        <v>5537</v>
      </c>
      <c r="AX2108" s="6" t="s">
        <v>5537</v>
      </c>
      <c r="AY2108" s="7"/>
      <c r="AZ2108" s="3" t="s">
        <v>5537</v>
      </c>
      <c r="BA2108" s="18" t="s">
        <v>5537</v>
      </c>
      <c r="BB2108" s="18" t="s">
        <v>5537</v>
      </c>
      <c r="BC2108" s="18" t="s">
        <v>5537</v>
      </c>
      <c r="BD2108" s="18" t="s">
        <v>5537</v>
      </c>
      <c r="BE2108" s="18" t="s">
        <v>5537</v>
      </c>
      <c r="BF2108" s="18" t="s">
        <v>5537</v>
      </c>
      <c r="BG2108" s="18" t="s">
        <v>5537</v>
      </c>
      <c r="BH2108" s="18" t="s">
        <v>5537</v>
      </c>
      <c r="BI2108" s="18" t="s">
        <v>5537</v>
      </c>
      <c r="BJ2108" s="18" t="s">
        <v>5537</v>
      </c>
      <c r="BK2108" s="18" t="s">
        <v>5537</v>
      </c>
      <c r="BL2108" s="9" t="s">
        <v>5537</v>
      </c>
      <c r="BM2108" s="14" t="s">
        <v>5537</v>
      </c>
      <c r="BN2108" s="14" t="s">
        <v>5537</v>
      </c>
      <c r="BO2108" s="14" t="str">
        <f>_xlfn.XLOOKUP(B2108,'[4]cell downs 18042026 17h'!$B:$B,'[4]cell downs 18042026 17h'!$B:$B,"")</f>
        <v/>
      </c>
      <c r="BP2108" s="14" t="str">
        <f>_xlfn.XLOOKUP(B2108,'[5]Cells Huawei 19042026 15h'!$B:$B,'[5]Cells Huawei 19042026 15h'!$B:$B,"")</f>
        <v/>
      </c>
      <c r="BQ2108" s="9" t="str">
        <f>_xlfn.XLOOKUP(B2108,'[6]cells down 19042026 9H40'!$B:$B,'[6]cells down 19042026 9H40'!$B:$B,"")</f>
        <v/>
      </c>
      <c r="BR2108" s="9" t="s">
        <v>4744</v>
      </c>
      <c r="BS2108" s="9" t="s">
        <v>12</v>
      </c>
      <c r="BT2108" s="108"/>
    </row>
    <row r="2109" spans="1:72" s="9" customFormat="1" x14ac:dyDescent="0.35">
      <c r="A2109" s="1" t="s">
        <v>4764</v>
      </c>
      <c r="B2109" s="1" t="s">
        <v>4765</v>
      </c>
      <c r="C2109" s="3" t="str">
        <f>_xlfn.XLOOKUP(B2109,'[1]daily break down'!$D:$D,'[1]daily break down'!$E:$E,"")</f>
        <v>OUEST</v>
      </c>
      <c r="D2109" s="1" t="s">
        <v>11</v>
      </c>
      <c r="E2109" s="1" t="s">
        <v>12</v>
      </c>
      <c r="F2109" s="3" t="s">
        <v>102</v>
      </c>
      <c r="G2109" s="1" t="s">
        <v>4764</v>
      </c>
      <c r="H2109" s="32" t="str">
        <f>_xlfn.XLOOKUP(B2109,[2]CALCULATION!$B:$B,[2]CALCULATION!$H:$H,"")</f>
        <v>HUAWEI</v>
      </c>
      <c r="I2109" s="28">
        <v>0</v>
      </c>
      <c r="J2109" s="28">
        <v>0</v>
      </c>
      <c r="K2109" s="28">
        <v>0</v>
      </c>
      <c r="L2109" s="28">
        <v>0</v>
      </c>
      <c r="M2109" s="28">
        <v>0</v>
      </c>
      <c r="N2109" s="28">
        <v>0</v>
      </c>
      <c r="O2109" s="28">
        <v>0</v>
      </c>
      <c r="P2109" s="28">
        <v>0</v>
      </c>
      <c r="Q2109" s="28">
        <v>0</v>
      </c>
      <c r="R2109" s="28">
        <v>0</v>
      </c>
      <c r="S2109" s="93">
        <v>0</v>
      </c>
      <c r="T2109" s="93">
        <f>_xlfn.XLOOKUP(B2109,'[3]Nur des jours'!$B:$B,'[3]Nur des jours'!$U:$U,"")</f>
        <v>0</v>
      </c>
      <c r="U2109" s="93">
        <v>0</v>
      </c>
      <c r="V2109" s="93">
        <v>0</v>
      </c>
      <c r="W2109" s="93">
        <v>0</v>
      </c>
      <c r="X2109" s="93">
        <v>0</v>
      </c>
      <c r="Y2109" s="93">
        <v>0</v>
      </c>
      <c r="Z2109" s="93">
        <v>0</v>
      </c>
      <c r="AA2109" s="93">
        <v>0</v>
      </c>
      <c r="AB2109" s="93">
        <v>0</v>
      </c>
      <c r="AC2109" s="93"/>
      <c r="AD2109" s="93">
        <v>0</v>
      </c>
      <c r="AE2109" s="93">
        <v>0</v>
      </c>
      <c r="AF2109" s="93">
        <v>0</v>
      </c>
      <c r="AG2109" s="93"/>
      <c r="AH2109" s="93">
        <v>0</v>
      </c>
      <c r="AI2109" s="93">
        <v>0</v>
      </c>
      <c r="AJ2109" s="93">
        <v>0</v>
      </c>
      <c r="AK2109" s="93">
        <v>0</v>
      </c>
      <c r="AL2109" s="93">
        <v>0</v>
      </c>
      <c r="AM2109" s="49" t="s">
        <v>5559</v>
      </c>
      <c r="AN2109" s="49"/>
      <c r="AO2109" s="48" t="str" cm="1">
        <f t="array" ref="AO2109">IFERROR(_xlfn.IFS(
AQ2109="MPR ISSUE","PDH",
AQ2109="BSS Hardware Issue","BSS",
AQ2109="Sites strategiques, MLL, Pylone, etc.","ENVTECH",
AQ2109="AKTIVCO DEFAUT GE &amp; POWER Cabinet","AKTIVCO",
AQ2109="AKTIVCO Coupure ENEO &amp; Baisse de tension","AKTIVCO GRID ONLY",
AQ2109="Coupure ENEO &amp; Baisse de tension","IHS GRID ONLY",
AQ2109="Defaut GE &amp; POWER Cabinet","IHS",
AQ2109="Sharing","Partners",
AQ2109="Sites strategiques &amp; DataCenter","SST &amp; DC",
AQ2109="Exclu","Exclu",
AQ2109="SAT","SAT",
AQ2109="SPARE-ISSUE","SPARE-ISSUE",
AQ2109="Fiber CAmtel","TRANS_FO_CAMTEL",
AQ2109="Fiber AOF","Fiber AOF",
AQ2109="Projet OCM (HUAWEI)","TRAVAUX-HUAWEI",
AQ2109="Projet OCM (NOKIA)","TRAVAUX-NOKIA",
AQ2109="ACCESS-ISSUE","ACCESS-ISSUE",
AQ2109="Projet OCM (ZTE, NOKIA, autres projets)","TRAVAUX OCM",
AQ2109="No root CAuse","No root cause",
AQ2109="ODU HS","PDH",
AQ2109="IP &amp; VLAN","PDH",
AQ2109="Warehouse HUAWEI","SPARE-ISSUE",
AQ2109="SPARE-HS","SPARE-ISSUE",
AQ2109="Power Telco","BSS",AQ2109="no impacts","no impacts"
),"")</f>
        <v>No root cause</v>
      </c>
      <c r="AP2109" s="48" t="str" cm="1">
        <f t="array" ref="AP2109">IFERROR(_xlfn.IFS(
AQ2109="MPR ISSUE","TX ISSUE",
AQ2109="BSS Hardware Issue","RAN ISSUE",
AQ2109="Sites strategiques, MLL, Pylone, etc.","ENVTECH",
AQ2109="AKTIVCO DEFAUT GE &amp; POWER Cabinet","POWER ISSUE",
AQ2109="AKTIVCO Coupure ENEO &amp; Baisse de tension","POWER ISSUE",
AQ2109="Coupure ENEO &amp; Baisse de tension","POWER ISSUE",
AQ2109="Defaut GE &amp; POWER Cabinet","POWER ISSUE",
AQ2109="Sharing","POWER ISSUE",
AQ2109="Sites strategiques &amp; DataCenter","POWER ISSUE",
AQ2109="Exclu","Exclu",
AQ2109="SAT","TX ISSUE",
AQ2109="SPARE-ISSUE","SPARE-ISSUE",
AQ2109="Fiber CAmtel","TX ISSUE",
AQ2109="Fiber AOF","TX ISSUE",
AQ2109="Projet OCM (HUAWEI)","TRAVAUX-HUAWEI",
AQ2109="Projet OCM (NOKIA)","TRAVAUX -NOKIA",
AQ2109="ACCESS-ISSUE","ACCESS-ISSUE",
AQ2109="Projet OCM (ZTE, NOKIA, autres projets)","TRAVAUX OCM",
AQ2109="No root CAuse","No root cause",
AQ2109="ODU HS","TX ISSUE",
AQ2109="IP &amp; VLAN","TX ISSUE",
AQ2109="Warehouse HUAWEI","SPARE-ISSUE",
AQ2109="SPARE-HS","SPARE-ISSUE",
AQ2109="Power Telco","RAN ISSUE",AQ2109="no impacts","no impacts"
),"")</f>
        <v>No root cause</v>
      </c>
      <c r="AQ2109" s="127" t="s">
        <v>5344</v>
      </c>
      <c r="AR2109" s="48" t="str" cm="1">
        <f t="array" ref="AR2109">IFERROR(_xlfn.IFS(
AQ2109="MPR ISSUE","ACTIVE",
AQ2109="BSS Hardware Issue","ACTIVE",
AQ2109="Sites strategiques, MLL, Pylone, etc.","PASSIVE",
AQ2109="AKTIVCO DEFAUT GE &amp; POWER Cabinet","PASSIVE",
AQ2109="AKTIVCO Coupure ENEO &amp; Baisse de tension","PASSIVE",
AQ2109="Coupure ENEO &amp; Baisse de tension","PASSIVE",
AQ2109="Defaut GE &amp; POWER Cabinet","PASSIVE",
AQ2109="Sharing","PASSIVE",
AQ2109="Sites strategiques &amp; DataCenter","PASSIVE",
AQ2109="Exclu","Exclu",
AQ2109="SAT","ACTIVE",
AQ2109="SPARE-ISSUE","SPARE-ISSUE",
AQ2109="Fiber CAmtel","ACTIVE",
AQ2109="Fiber AOF","ACTIVE",
AQ2109="Projet OCM (HUAWEI)","PLANNED WORKS",
AQ2109="Projet OCM (NOKIA)","PLANNED WORKS",
AQ2109="ACCESS-ISSUE","ACCESS-ISSUE",
AQ2109="Projet OCM (ZTE, NOKIA, autres projets)","PLANNED WORKS",
AQ2109="No root CAuse","No root cause",
AQ2109="ODU HS","ACTIVE",
AQ2109="IP &amp; VLAN","ACTIVE",
AQ2109="Warehouse HUAWEI","SPARE-ISSUE",
AQ2109="SPARE-HS","SPARE-ISSUE",
AQ2109="Power Telco","ACTIVE", AQ2109="no impacts","no impacts"
),"")</f>
        <v>No root cause</v>
      </c>
      <c r="AS2109" s="92" t="s">
        <v>5537</v>
      </c>
      <c r="AT2109" s="98" t="s">
        <v>4765</v>
      </c>
      <c r="AV2109" s="17" t="s">
        <v>5537</v>
      </c>
      <c r="AW2109" s="7" t="s">
        <v>5537</v>
      </c>
      <c r="AX2109" s="6" t="s">
        <v>5537</v>
      </c>
      <c r="AY2109" s="7"/>
      <c r="AZ2109" s="3" t="s">
        <v>5537</v>
      </c>
      <c r="BA2109" s="18" t="s">
        <v>5537</v>
      </c>
      <c r="BB2109" s="18" t="s">
        <v>5537</v>
      </c>
      <c r="BC2109" s="18" t="s">
        <v>5537</v>
      </c>
      <c r="BD2109" s="18" t="s">
        <v>5537</v>
      </c>
      <c r="BE2109" s="18" t="s">
        <v>5537</v>
      </c>
      <c r="BF2109" s="18" t="s">
        <v>5537</v>
      </c>
      <c r="BG2109" s="18" t="s">
        <v>5537</v>
      </c>
      <c r="BH2109" s="18" t="s">
        <v>5537</v>
      </c>
      <c r="BI2109" s="18" t="s">
        <v>5537</v>
      </c>
      <c r="BJ2109" s="18" t="s">
        <v>5537</v>
      </c>
      <c r="BK2109" s="18" t="s">
        <v>5537</v>
      </c>
      <c r="BL2109" s="9" t="s">
        <v>5537</v>
      </c>
      <c r="BM2109" s="14" t="s">
        <v>5537</v>
      </c>
      <c r="BN2109" s="14" t="s">
        <v>5537</v>
      </c>
      <c r="BO2109" s="14" t="str">
        <f>_xlfn.XLOOKUP(B2109,'[4]cell downs 18042026 17h'!$B:$B,'[4]cell downs 18042026 17h'!$B:$B,"")</f>
        <v/>
      </c>
      <c r="BP2109" s="14" t="str">
        <f>_xlfn.XLOOKUP(B2109,'[5]Cells Huawei 19042026 15h'!$B:$B,'[5]Cells Huawei 19042026 15h'!$B:$B,"")</f>
        <v/>
      </c>
      <c r="BQ2109" s="9" t="str">
        <f>_xlfn.XLOOKUP(B2109,'[6]cells down 19042026 9H40'!$B:$B,'[6]cells down 19042026 9H40'!$B:$B,"")</f>
        <v/>
      </c>
      <c r="BR2109" s="9" t="s">
        <v>4765</v>
      </c>
      <c r="BS2109" s="9" t="s">
        <v>12</v>
      </c>
      <c r="BT2109" s="108"/>
    </row>
    <row r="2110" spans="1:72" s="9" customFormat="1" x14ac:dyDescent="0.35">
      <c r="A2110" s="1" t="s">
        <v>4860</v>
      </c>
      <c r="B2110" s="8" t="s">
        <v>4861</v>
      </c>
      <c r="C2110" s="3" t="str">
        <f>_xlfn.XLOOKUP(B2110,'[1]daily break down'!$D:$D,'[1]daily break down'!$E:$E,"")</f>
        <v>Douala</v>
      </c>
      <c r="D2110" s="1"/>
      <c r="E2110" s="1"/>
      <c r="F2110" s="3" t="s">
        <v>31</v>
      </c>
      <c r="G2110" s="1" t="s">
        <v>32</v>
      </c>
      <c r="H2110" s="33" t="str">
        <f>_xlfn.XLOOKUP(B2110,[2]CALCULATION!$B:$B,[2]CALCULATION!$H:$H,"")</f>
        <v>NOKIA</v>
      </c>
      <c r="I2110" s="28">
        <v>0</v>
      </c>
      <c r="J2110" s="28">
        <v>0</v>
      </c>
      <c r="K2110" s="28">
        <v>0</v>
      </c>
      <c r="L2110" s="28">
        <v>0</v>
      </c>
      <c r="M2110" s="28">
        <v>0</v>
      </c>
      <c r="N2110" s="28">
        <v>0</v>
      </c>
      <c r="O2110" s="28">
        <v>0</v>
      </c>
      <c r="P2110" s="28">
        <v>0</v>
      </c>
      <c r="Q2110" s="28">
        <v>0</v>
      </c>
      <c r="R2110" s="28">
        <v>0</v>
      </c>
      <c r="S2110" s="93">
        <v>0</v>
      </c>
      <c r="T2110" s="93">
        <f>_xlfn.XLOOKUP(B2110,'[3]Nur des jours'!$B:$B,'[3]Nur des jours'!$U:$U,"")</f>
        <v>0</v>
      </c>
      <c r="U2110" s="93">
        <v>0</v>
      </c>
      <c r="V2110" s="93">
        <v>0</v>
      </c>
      <c r="W2110" s="93">
        <v>0</v>
      </c>
      <c r="X2110" s="93">
        <v>0</v>
      </c>
      <c r="Y2110" s="93">
        <v>0</v>
      </c>
      <c r="Z2110" s="93">
        <v>0</v>
      </c>
      <c r="AA2110" s="93">
        <v>0</v>
      </c>
      <c r="AB2110" s="93">
        <v>0</v>
      </c>
      <c r="AC2110" s="93"/>
      <c r="AD2110" s="93">
        <v>0</v>
      </c>
      <c r="AE2110" s="93">
        <v>0</v>
      </c>
      <c r="AF2110" s="93">
        <v>0</v>
      </c>
      <c r="AG2110" s="93"/>
      <c r="AH2110" s="93">
        <v>0</v>
      </c>
      <c r="AI2110" s="93">
        <v>0</v>
      </c>
      <c r="AJ2110" s="93">
        <v>0</v>
      </c>
      <c r="AK2110" s="93">
        <v>0</v>
      </c>
      <c r="AL2110" s="93">
        <v>0</v>
      </c>
      <c r="AM2110" s="49" t="s">
        <v>5559</v>
      </c>
      <c r="AN2110" s="49"/>
      <c r="AO2110" s="48" t="str" cm="1">
        <f t="array" ref="AO2110">IFERROR(_xlfn.IFS(
AQ2110="MPR ISSUE","PDH",
AQ2110="BSS Hardware Issue","BSS",
AQ2110="Sites strategiques, MLL, Pylone, etc.","ENVTECH",
AQ2110="AKTIVCO DEFAUT GE &amp; POWER Cabinet","AKTIVCO",
AQ2110="AKTIVCO Coupure ENEO &amp; Baisse de tension","AKTIVCO GRID ONLY",
AQ2110="Coupure ENEO &amp; Baisse de tension","IHS GRID ONLY",
AQ2110="Defaut GE &amp; POWER Cabinet","IHS",
AQ2110="Sharing","Partners",
AQ2110="Sites strategiques &amp; DataCenter","SST &amp; DC",
AQ2110="Exclu","Exclu",
AQ2110="SAT","SAT",
AQ2110="SPARE-ISSUE","SPARE-ISSUE",
AQ2110="Fiber CAmtel","TRANS_FO_CAMTEL",
AQ2110="Fiber AOF","Fiber AOF",
AQ2110="Projet OCM (HUAWEI)","TRAVAUX-HUAWEI",
AQ2110="Projet OCM (NOKIA)","TRAVAUX-NOKIA",
AQ2110="ACCESS-ISSUE","ACCESS-ISSUE",
AQ2110="Projet OCM (ZTE, NOKIA, autres projets)","TRAVAUX OCM",
AQ2110="No root CAuse","No root cause",
AQ2110="ODU HS","PDH",
AQ2110="IP &amp; VLAN","PDH",
AQ2110="Warehouse HUAWEI","SPARE-ISSUE",
AQ2110="SPARE-HS","SPARE-ISSUE",
AQ2110="Power Telco","BSS",AQ2110="no impacts","no impacts"
),"")</f>
        <v>No root cause</v>
      </c>
      <c r="AP2110" s="48" t="str" cm="1">
        <f t="array" ref="AP2110">IFERROR(_xlfn.IFS(
AQ2110="MPR ISSUE","TX ISSUE",
AQ2110="BSS Hardware Issue","RAN ISSUE",
AQ2110="Sites strategiques, MLL, Pylone, etc.","ENVTECH",
AQ2110="AKTIVCO DEFAUT GE &amp; POWER Cabinet","POWER ISSUE",
AQ2110="AKTIVCO Coupure ENEO &amp; Baisse de tension","POWER ISSUE",
AQ2110="Coupure ENEO &amp; Baisse de tension","POWER ISSUE",
AQ2110="Defaut GE &amp; POWER Cabinet","POWER ISSUE",
AQ2110="Sharing","POWER ISSUE",
AQ2110="Sites strategiques &amp; DataCenter","POWER ISSUE",
AQ2110="Exclu","Exclu",
AQ2110="SAT","TX ISSUE",
AQ2110="SPARE-ISSUE","SPARE-ISSUE",
AQ2110="Fiber CAmtel","TX ISSUE",
AQ2110="Fiber AOF","TX ISSUE",
AQ2110="Projet OCM (HUAWEI)","TRAVAUX-HUAWEI",
AQ2110="Projet OCM (NOKIA)","TRAVAUX -NOKIA",
AQ2110="ACCESS-ISSUE","ACCESS-ISSUE",
AQ2110="Projet OCM (ZTE, NOKIA, autres projets)","TRAVAUX OCM",
AQ2110="No root CAuse","No root cause",
AQ2110="ODU HS","TX ISSUE",
AQ2110="IP &amp; VLAN","TX ISSUE",
AQ2110="Warehouse HUAWEI","SPARE-ISSUE",
AQ2110="SPARE-HS","SPARE-ISSUE",
AQ2110="Power Telco","RAN ISSUE",AQ2110="no impacts","no impacts"
),"")</f>
        <v>No root cause</v>
      </c>
      <c r="AQ2110" s="67" t="s">
        <v>5344</v>
      </c>
      <c r="AR2110" s="48" t="str" cm="1">
        <f t="array" ref="AR2110">IFERROR(_xlfn.IFS(
AQ2110="MPR ISSUE","ACTIVE",
AQ2110="BSS Hardware Issue","ACTIVE",
AQ2110="Sites strategiques, MLL, Pylone, etc.","PASSIVE",
AQ2110="AKTIVCO DEFAUT GE &amp; POWER Cabinet","PASSIVE",
AQ2110="AKTIVCO Coupure ENEO &amp; Baisse de tension","PASSIVE",
AQ2110="Coupure ENEO &amp; Baisse de tension","PASSIVE",
AQ2110="Defaut GE &amp; POWER Cabinet","PASSIVE",
AQ2110="Sharing","PASSIVE",
AQ2110="Sites strategiques &amp; DataCenter","PASSIVE",
AQ2110="Exclu","Exclu",
AQ2110="SAT","ACTIVE",
AQ2110="SPARE-ISSUE","SPARE-ISSUE",
AQ2110="Fiber CAmtel","ACTIVE",
AQ2110="Fiber AOF","ACTIVE",
AQ2110="Projet OCM (HUAWEI)","PLANNED WORKS",
AQ2110="Projet OCM (NOKIA)","PLANNED WORKS",
AQ2110="ACCESS-ISSUE","ACCESS-ISSUE",
AQ2110="Projet OCM (ZTE, NOKIA, autres projets)","PLANNED WORKS",
AQ2110="No root CAuse","No root cause",
AQ2110="ODU HS","ACTIVE",
AQ2110="IP &amp; VLAN","ACTIVE",
AQ2110="Warehouse HUAWEI","SPARE-ISSUE",
AQ2110="SPARE-HS","SPARE-ISSUE",
AQ2110="Power Telco","ACTIVE", AQ2110="no impacts","no impacts"
),"")</f>
        <v>No root cause</v>
      </c>
      <c r="AS2110" s="92" t="s">
        <v>5537</v>
      </c>
      <c r="AT2110" s="98" t="s">
        <v>4861</v>
      </c>
      <c r="AV2110" s="17" t="s">
        <v>5537</v>
      </c>
      <c r="AW2110" s="7" t="s">
        <v>5537</v>
      </c>
      <c r="AX2110" s="6" t="s">
        <v>5537</v>
      </c>
      <c r="AY2110" s="7"/>
      <c r="AZ2110" s="3" t="s">
        <v>5537</v>
      </c>
      <c r="BA2110" s="18" t="s">
        <v>5537</v>
      </c>
      <c r="BB2110" s="18" t="s">
        <v>5537</v>
      </c>
      <c r="BC2110" s="18" t="s">
        <v>5537</v>
      </c>
      <c r="BD2110" s="18" t="s">
        <v>5537</v>
      </c>
      <c r="BE2110" s="18" t="s">
        <v>5537</v>
      </c>
      <c r="BF2110" s="18" t="s">
        <v>5537</v>
      </c>
      <c r="BG2110" s="18" t="s">
        <v>5537</v>
      </c>
      <c r="BH2110" s="18" t="s">
        <v>5537</v>
      </c>
      <c r="BI2110" s="18" t="s">
        <v>5537</v>
      </c>
      <c r="BJ2110" s="18" t="s">
        <v>5537</v>
      </c>
      <c r="BK2110" s="18" t="s">
        <v>5537</v>
      </c>
      <c r="BL2110" s="9" t="s">
        <v>5537</v>
      </c>
      <c r="BM2110" s="14" t="s">
        <v>5537</v>
      </c>
      <c r="BN2110" s="14" t="s">
        <v>5537</v>
      </c>
      <c r="BO2110" s="14" t="str">
        <f>_xlfn.XLOOKUP(B2110,'[4]cell downs 18042026 17h'!$B:$B,'[4]cell downs 18042026 17h'!$B:$B,"")</f>
        <v/>
      </c>
      <c r="BP2110" s="14" t="str">
        <f>_xlfn.XLOOKUP(B2110,'[5]Cells Huawei 19042026 15h'!$B:$B,'[5]Cells Huawei 19042026 15h'!$B:$B,"")</f>
        <v/>
      </c>
      <c r="BQ2110" s="9" t="str">
        <f>_xlfn.XLOOKUP(B2110,'[6]cells down 19042026 9H40'!$B:$B,'[6]cells down 19042026 9H40'!$B:$B,"")</f>
        <v/>
      </c>
      <c r="BR2110" s="9" t="s">
        <v>5537</v>
      </c>
      <c r="BS2110" s="9" t="s">
        <v>12</v>
      </c>
      <c r="BT2110" s="108"/>
    </row>
    <row r="2111" spans="1:72" s="9" customFormat="1" x14ac:dyDescent="0.35">
      <c r="A2111" s="1" t="s">
        <v>4777</v>
      </c>
      <c r="B2111" s="8" t="s">
        <v>4778</v>
      </c>
      <c r="C2111" s="3" t="str">
        <f>_xlfn.XLOOKUP(B2111,'[1]daily break down'!$D:$D,'[1]daily break down'!$E:$E,"")</f>
        <v>OUEST</v>
      </c>
      <c r="D2111" s="1" t="s">
        <v>21</v>
      </c>
      <c r="E2111" s="1" t="s">
        <v>122</v>
      </c>
      <c r="F2111" s="3" t="s">
        <v>102</v>
      </c>
      <c r="G2111" s="1" t="s">
        <v>4777</v>
      </c>
      <c r="H2111" s="32" t="str">
        <f>_xlfn.XLOOKUP(B2111,[2]CALCULATION!$B:$B,[2]CALCULATION!$H:$H,"")</f>
        <v>HUAWEI</v>
      </c>
      <c r="I2111" s="28">
        <v>0</v>
      </c>
      <c r="J2111" s="28">
        <v>0</v>
      </c>
      <c r="K2111" s="28">
        <v>0</v>
      </c>
      <c r="L2111" s="28">
        <v>0</v>
      </c>
      <c r="M2111" s="28">
        <v>0</v>
      </c>
      <c r="N2111" s="28">
        <v>0</v>
      </c>
      <c r="O2111" s="28">
        <v>0</v>
      </c>
      <c r="P2111" s="28">
        <v>0</v>
      </c>
      <c r="Q2111" s="28">
        <v>0</v>
      </c>
      <c r="R2111" s="28">
        <v>0</v>
      </c>
      <c r="S2111" s="93">
        <v>0</v>
      </c>
      <c r="T2111" s="93">
        <f>_xlfn.XLOOKUP(B2111,'[3]Nur des jours'!$B:$B,'[3]Nur des jours'!$U:$U,"")</f>
        <v>0</v>
      </c>
      <c r="U2111" s="93">
        <v>0</v>
      </c>
      <c r="V2111" s="93">
        <v>0</v>
      </c>
      <c r="W2111" s="93">
        <v>0</v>
      </c>
      <c r="X2111" s="93">
        <v>0</v>
      </c>
      <c r="Y2111" s="93">
        <v>0</v>
      </c>
      <c r="Z2111" s="93">
        <v>0</v>
      </c>
      <c r="AA2111" s="93">
        <v>0</v>
      </c>
      <c r="AB2111" s="93">
        <v>0</v>
      </c>
      <c r="AC2111" s="93"/>
      <c r="AD2111" s="93">
        <v>0</v>
      </c>
      <c r="AE2111" s="93">
        <v>0</v>
      </c>
      <c r="AF2111" s="93">
        <v>0</v>
      </c>
      <c r="AG2111" s="93"/>
      <c r="AH2111" s="93">
        <v>0</v>
      </c>
      <c r="AI2111" s="93">
        <v>0</v>
      </c>
      <c r="AJ2111" s="93">
        <v>0</v>
      </c>
      <c r="AK2111" s="93">
        <v>0</v>
      </c>
      <c r="AL2111" s="93">
        <v>0</v>
      </c>
      <c r="AM2111" s="49" t="s">
        <v>5559</v>
      </c>
      <c r="AN2111" s="49"/>
      <c r="AO2111" s="48" t="str" cm="1">
        <f t="array" ref="AO2111">IFERROR(_xlfn.IFS(
AQ2111="MPR ISSUE","PDH",
AQ2111="BSS Hardware Issue","BSS",
AQ2111="Sites strategiques, MLL, Pylone, etc.","ENVTECH",
AQ2111="AKTIVCO DEFAUT GE &amp; POWER Cabinet","AKTIVCO",
AQ2111="AKTIVCO Coupure ENEO &amp; Baisse de tension","AKTIVCO GRID ONLY",
AQ2111="Coupure ENEO &amp; Baisse de tension","IHS GRID ONLY",
AQ2111="Defaut GE &amp; POWER Cabinet","IHS",
AQ2111="Sharing","Partners",
AQ2111="Sites strategiques &amp; DataCenter","SST &amp; DC",
AQ2111="Exclu","Exclu",
AQ2111="SAT","SAT",
AQ2111="SPARE-ISSUE","SPARE-ISSUE",
AQ2111="Fiber CAmtel","TRANS_FO_CAMTEL",
AQ2111="Fiber AOF","Fiber AOF",
AQ2111="Projet OCM (HUAWEI)","TRAVAUX-HUAWEI",
AQ2111="Projet OCM (NOKIA)","TRAVAUX-NOKIA",
AQ2111="ACCESS-ISSUE","ACCESS-ISSUE",
AQ2111="Projet OCM (ZTE, NOKIA, autres projets)","TRAVAUX OCM",
AQ2111="No root CAuse","No root cause",
AQ2111="ODU HS","PDH",
AQ2111="IP &amp; VLAN","PDH",
AQ2111="Warehouse HUAWEI","SPARE-ISSUE",
AQ2111="SPARE-HS","SPARE-ISSUE",
AQ2111="Power Telco","BSS",AQ2111="no impacts","no impacts"
),"")</f>
        <v>No root cause</v>
      </c>
      <c r="AP2111" s="48" t="str" cm="1">
        <f t="array" ref="AP2111">IFERROR(_xlfn.IFS(
AQ2111="MPR ISSUE","TX ISSUE",
AQ2111="BSS Hardware Issue","RAN ISSUE",
AQ2111="Sites strategiques, MLL, Pylone, etc.","ENVTECH",
AQ2111="AKTIVCO DEFAUT GE &amp; POWER Cabinet","POWER ISSUE",
AQ2111="AKTIVCO Coupure ENEO &amp; Baisse de tension","POWER ISSUE",
AQ2111="Coupure ENEO &amp; Baisse de tension","POWER ISSUE",
AQ2111="Defaut GE &amp; POWER Cabinet","POWER ISSUE",
AQ2111="Sharing","POWER ISSUE",
AQ2111="Sites strategiques &amp; DataCenter","POWER ISSUE",
AQ2111="Exclu","Exclu",
AQ2111="SAT","TX ISSUE",
AQ2111="SPARE-ISSUE","SPARE-ISSUE",
AQ2111="Fiber CAmtel","TX ISSUE",
AQ2111="Fiber AOF","TX ISSUE",
AQ2111="Projet OCM (HUAWEI)","TRAVAUX-HUAWEI",
AQ2111="Projet OCM (NOKIA)","TRAVAUX -NOKIA",
AQ2111="ACCESS-ISSUE","ACCESS-ISSUE",
AQ2111="Projet OCM (ZTE, NOKIA, autres projets)","TRAVAUX OCM",
AQ2111="No root CAuse","No root cause",
AQ2111="ODU HS","TX ISSUE",
AQ2111="IP &amp; VLAN","TX ISSUE",
AQ2111="Warehouse HUAWEI","SPARE-ISSUE",
AQ2111="SPARE-HS","SPARE-ISSUE",
AQ2111="Power Telco","RAN ISSUE",AQ2111="no impacts","no impacts"
),"")</f>
        <v>No root cause</v>
      </c>
      <c r="AQ2111" s="67" t="s">
        <v>5344</v>
      </c>
      <c r="AR2111" s="48" t="str" cm="1">
        <f t="array" ref="AR2111">IFERROR(_xlfn.IFS(
AQ2111="MPR ISSUE","ACTIVE",
AQ2111="BSS Hardware Issue","ACTIVE",
AQ2111="Sites strategiques, MLL, Pylone, etc.","PASSIVE",
AQ2111="AKTIVCO DEFAUT GE &amp; POWER Cabinet","PASSIVE",
AQ2111="AKTIVCO Coupure ENEO &amp; Baisse de tension","PASSIVE",
AQ2111="Coupure ENEO &amp; Baisse de tension","PASSIVE",
AQ2111="Defaut GE &amp; POWER Cabinet","PASSIVE",
AQ2111="Sharing","PASSIVE",
AQ2111="Sites strategiques &amp; DataCenter","PASSIVE",
AQ2111="Exclu","Exclu",
AQ2111="SAT","ACTIVE",
AQ2111="SPARE-ISSUE","SPARE-ISSUE",
AQ2111="Fiber CAmtel","ACTIVE",
AQ2111="Fiber AOF","ACTIVE",
AQ2111="Projet OCM (HUAWEI)","PLANNED WORKS",
AQ2111="Projet OCM (NOKIA)","PLANNED WORKS",
AQ2111="ACCESS-ISSUE","ACCESS-ISSUE",
AQ2111="Projet OCM (ZTE, NOKIA, autres projets)","PLANNED WORKS",
AQ2111="No root CAuse","No root cause",
AQ2111="ODU HS","ACTIVE",
AQ2111="IP &amp; VLAN","ACTIVE",
AQ2111="Warehouse HUAWEI","SPARE-ISSUE",
AQ2111="SPARE-HS","SPARE-ISSUE",
AQ2111="Power Telco","ACTIVE", AQ2111="no impacts","no impacts"
),"")</f>
        <v>No root cause</v>
      </c>
      <c r="AS2111" s="92" t="s">
        <v>5537</v>
      </c>
      <c r="AT2111" s="98" t="s">
        <v>4778</v>
      </c>
      <c r="AV2111" s="17" t="s">
        <v>5537</v>
      </c>
      <c r="AW2111" s="7" t="s">
        <v>5537</v>
      </c>
      <c r="AX2111" s="6" t="s">
        <v>5537</v>
      </c>
      <c r="AY2111" s="7"/>
      <c r="AZ2111" s="3" t="s">
        <v>5537</v>
      </c>
      <c r="BA2111" s="18" t="s">
        <v>5537</v>
      </c>
      <c r="BB2111" s="18" t="s">
        <v>5537</v>
      </c>
      <c r="BC2111" s="18" t="s">
        <v>5537</v>
      </c>
      <c r="BD2111" s="18" t="s">
        <v>5537</v>
      </c>
      <c r="BE2111" s="18" t="s">
        <v>5537</v>
      </c>
      <c r="BF2111" s="18" t="s">
        <v>5537</v>
      </c>
      <c r="BG2111" s="18" t="s">
        <v>5537</v>
      </c>
      <c r="BH2111" s="18" t="s">
        <v>5537</v>
      </c>
      <c r="BI2111" s="18" t="s">
        <v>5537</v>
      </c>
      <c r="BJ2111" s="18" t="s">
        <v>5537</v>
      </c>
      <c r="BK2111" s="18" t="s">
        <v>5537</v>
      </c>
      <c r="BL2111" s="9" t="s">
        <v>5537</v>
      </c>
      <c r="BM2111" s="14" t="s">
        <v>5537</v>
      </c>
      <c r="BN2111" s="14" t="s">
        <v>5537</v>
      </c>
      <c r="BO2111" s="14" t="str">
        <f>_xlfn.XLOOKUP(B2111,'[4]cell downs 18042026 17h'!$B:$B,'[4]cell downs 18042026 17h'!$B:$B,"")</f>
        <v/>
      </c>
      <c r="BP2111" s="14" t="str">
        <f>_xlfn.XLOOKUP(B2111,'[5]Cells Huawei 19042026 15h'!$B:$B,'[5]Cells Huawei 19042026 15h'!$B:$B,"")</f>
        <v/>
      </c>
      <c r="BQ2111" s="9" t="str">
        <f>_xlfn.XLOOKUP(B2111,'[6]cells down 19042026 9H40'!$B:$B,'[6]cells down 19042026 9H40'!$B:$B,"")</f>
        <v/>
      </c>
      <c r="BR2111" s="9" t="s">
        <v>5537</v>
      </c>
      <c r="BS2111" s="9" t="s">
        <v>1129</v>
      </c>
      <c r="BT2111" s="108"/>
    </row>
    <row r="2112" spans="1:72" s="9" customFormat="1" x14ac:dyDescent="0.35">
      <c r="A2112" s="1" t="s">
        <v>4785</v>
      </c>
      <c r="B2112" s="8" t="s">
        <v>4786</v>
      </c>
      <c r="C2112" s="3" t="str">
        <f>_xlfn.XLOOKUP(B2112,'[1]daily break down'!$D:$D,'[1]daily break down'!$E:$E,"")</f>
        <v>CENTRE</v>
      </c>
      <c r="D2112" s="1" t="s">
        <v>11</v>
      </c>
      <c r="E2112" s="1" t="s">
        <v>12</v>
      </c>
      <c r="F2112" s="3" t="s">
        <v>37</v>
      </c>
      <c r="G2112" s="1" t="s">
        <v>4152</v>
      </c>
      <c r="H2112" s="34" t="str">
        <f>_xlfn.XLOOKUP(B2112,[2]CALCULATION!$B:$B,[2]CALCULATION!$H:$H,"")</f>
        <v>ZTE</v>
      </c>
      <c r="I2112" s="28">
        <v>0</v>
      </c>
      <c r="J2112" s="28">
        <v>0</v>
      </c>
      <c r="K2112" s="28">
        <v>0</v>
      </c>
      <c r="L2112" s="28">
        <v>0</v>
      </c>
      <c r="M2112" s="28">
        <v>0</v>
      </c>
      <c r="N2112" s="28">
        <v>0</v>
      </c>
      <c r="O2112" s="28">
        <v>0</v>
      </c>
      <c r="P2112" s="28">
        <v>0</v>
      </c>
      <c r="Q2112" s="28">
        <v>0</v>
      </c>
      <c r="R2112" s="28">
        <v>0</v>
      </c>
      <c r="S2112" s="93">
        <v>0</v>
      </c>
      <c r="T2112" s="93">
        <f>_xlfn.XLOOKUP(B2112,'[3]Nur des jours'!$B:$B,'[3]Nur des jours'!$U:$U,"")</f>
        <v>0</v>
      </c>
      <c r="U2112" s="93">
        <v>0</v>
      </c>
      <c r="V2112" s="93">
        <v>0</v>
      </c>
      <c r="W2112" s="93">
        <v>0</v>
      </c>
      <c r="X2112" s="93">
        <v>0</v>
      </c>
      <c r="Y2112" s="93">
        <v>0</v>
      </c>
      <c r="Z2112" s="93">
        <v>0</v>
      </c>
      <c r="AA2112" s="93">
        <v>0</v>
      </c>
      <c r="AB2112" s="93">
        <v>0</v>
      </c>
      <c r="AC2112" s="93"/>
      <c r="AD2112" s="93">
        <v>0</v>
      </c>
      <c r="AE2112" s="93">
        <v>0</v>
      </c>
      <c r="AF2112" s="93">
        <v>0</v>
      </c>
      <c r="AG2112" s="93"/>
      <c r="AH2112" s="93">
        <v>0</v>
      </c>
      <c r="AI2112" s="93">
        <v>0</v>
      </c>
      <c r="AJ2112" s="93">
        <v>0</v>
      </c>
      <c r="AK2112" s="93">
        <v>0</v>
      </c>
      <c r="AL2112" s="93">
        <v>0</v>
      </c>
      <c r="AM2112" s="49" t="s">
        <v>5559</v>
      </c>
      <c r="AN2112" s="49"/>
      <c r="AO2112" s="48" t="str" cm="1">
        <f t="array" ref="AO2112">IFERROR(_xlfn.IFS(
AQ2112="MPR ISSUE","PDH",
AQ2112="BSS Hardware Issue","BSS",
AQ2112="Sites strategiques, MLL, Pylone, etc.","ENVTECH",
AQ2112="AKTIVCO DEFAUT GE &amp; POWER Cabinet","AKTIVCO",
AQ2112="AKTIVCO Coupure ENEO &amp; Baisse de tension","AKTIVCO GRID ONLY",
AQ2112="Coupure ENEO &amp; Baisse de tension","IHS GRID ONLY",
AQ2112="Defaut GE &amp; POWER Cabinet","IHS",
AQ2112="Sharing","Partners",
AQ2112="Sites strategiques &amp; DataCenter","SST &amp; DC",
AQ2112="Exclu","Exclu",
AQ2112="SAT","SAT",
AQ2112="SPARE-ISSUE","SPARE-ISSUE",
AQ2112="Fiber CAmtel","TRANS_FO_CAMTEL",
AQ2112="Fiber AOF","Fiber AOF",
AQ2112="Projet OCM (HUAWEI)","TRAVAUX-HUAWEI",
AQ2112="Projet OCM (NOKIA)","TRAVAUX-NOKIA",
AQ2112="ACCESS-ISSUE","ACCESS-ISSUE",
AQ2112="Projet OCM (ZTE, NOKIA, autres projets)","TRAVAUX OCM",
AQ2112="No root CAuse","No root cause",
AQ2112="ODU HS","PDH",
AQ2112="IP &amp; VLAN","PDH",
AQ2112="Warehouse HUAWEI","SPARE-ISSUE",
AQ2112="SPARE-HS","SPARE-ISSUE",
AQ2112="Power Telco","BSS",AQ2112="no impacts","no impacts"
),"")</f>
        <v>No root cause</v>
      </c>
      <c r="AP2112" s="48" t="str" cm="1">
        <f t="array" ref="AP2112">IFERROR(_xlfn.IFS(
AQ2112="MPR ISSUE","TX ISSUE",
AQ2112="BSS Hardware Issue","RAN ISSUE",
AQ2112="Sites strategiques, MLL, Pylone, etc.","ENVTECH",
AQ2112="AKTIVCO DEFAUT GE &amp; POWER Cabinet","POWER ISSUE",
AQ2112="AKTIVCO Coupure ENEO &amp; Baisse de tension","POWER ISSUE",
AQ2112="Coupure ENEO &amp; Baisse de tension","POWER ISSUE",
AQ2112="Defaut GE &amp; POWER Cabinet","POWER ISSUE",
AQ2112="Sharing","POWER ISSUE",
AQ2112="Sites strategiques &amp; DataCenter","POWER ISSUE",
AQ2112="Exclu","Exclu",
AQ2112="SAT","TX ISSUE",
AQ2112="SPARE-ISSUE","SPARE-ISSUE",
AQ2112="Fiber CAmtel","TX ISSUE",
AQ2112="Fiber AOF","TX ISSUE",
AQ2112="Projet OCM (HUAWEI)","TRAVAUX-HUAWEI",
AQ2112="Projet OCM (NOKIA)","TRAVAUX -NOKIA",
AQ2112="ACCESS-ISSUE","ACCESS-ISSUE",
AQ2112="Projet OCM (ZTE, NOKIA, autres projets)","TRAVAUX OCM",
AQ2112="No root CAuse","No root cause",
AQ2112="ODU HS","TX ISSUE",
AQ2112="IP &amp; VLAN","TX ISSUE",
AQ2112="Warehouse HUAWEI","SPARE-ISSUE",
AQ2112="SPARE-HS","SPARE-ISSUE",
AQ2112="Power Telco","RAN ISSUE",AQ2112="no impacts","no impacts"
),"")</f>
        <v>No root cause</v>
      </c>
      <c r="AQ2112" s="127" t="s">
        <v>5344</v>
      </c>
      <c r="AR2112" s="48" t="str" cm="1">
        <f t="array" ref="AR2112">IFERROR(_xlfn.IFS(
AQ2112="MPR ISSUE","ACTIVE",
AQ2112="BSS Hardware Issue","ACTIVE",
AQ2112="Sites strategiques, MLL, Pylone, etc.","PASSIVE",
AQ2112="AKTIVCO DEFAUT GE &amp; POWER Cabinet","PASSIVE",
AQ2112="AKTIVCO Coupure ENEO &amp; Baisse de tension","PASSIVE",
AQ2112="Coupure ENEO &amp; Baisse de tension","PASSIVE",
AQ2112="Defaut GE &amp; POWER Cabinet","PASSIVE",
AQ2112="Sharing","PASSIVE",
AQ2112="Sites strategiques &amp; DataCenter","PASSIVE",
AQ2112="Exclu","Exclu",
AQ2112="SAT","ACTIVE",
AQ2112="SPARE-ISSUE","SPARE-ISSUE",
AQ2112="Fiber CAmtel","ACTIVE",
AQ2112="Fiber AOF","ACTIVE",
AQ2112="Projet OCM (HUAWEI)","PLANNED WORKS",
AQ2112="Projet OCM (NOKIA)","PLANNED WORKS",
AQ2112="ACCESS-ISSUE","ACCESS-ISSUE",
AQ2112="Projet OCM (ZTE, NOKIA, autres projets)","PLANNED WORKS",
AQ2112="No root CAuse","No root cause",
AQ2112="ODU HS","ACTIVE",
AQ2112="IP &amp; VLAN","ACTIVE",
AQ2112="Warehouse HUAWEI","SPARE-ISSUE",
AQ2112="SPARE-HS","SPARE-ISSUE",
AQ2112="Power Telco","ACTIVE", AQ2112="no impacts","no impacts"
),"")</f>
        <v>No root cause</v>
      </c>
      <c r="AS2112" s="92" t="s">
        <v>5537</v>
      </c>
      <c r="AT2112" s="98" t="s">
        <v>4786</v>
      </c>
      <c r="AU2112" s="96"/>
      <c r="AV2112" s="17" t="s">
        <v>5537</v>
      </c>
      <c r="AW2112" s="7" t="s">
        <v>5537</v>
      </c>
      <c r="AX2112" s="6" t="s">
        <v>5537</v>
      </c>
      <c r="AY2112" s="7"/>
      <c r="AZ2112" s="3" t="s">
        <v>5537</v>
      </c>
      <c r="BA2112" s="18" t="s">
        <v>5537</v>
      </c>
      <c r="BB2112" s="18" t="s">
        <v>5537</v>
      </c>
      <c r="BC2112" s="18" t="s">
        <v>5537</v>
      </c>
      <c r="BD2112" s="18" t="s">
        <v>5537</v>
      </c>
      <c r="BE2112" s="18" t="s">
        <v>5537</v>
      </c>
      <c r="BF2112" s="18" t="s">
        <v>5537</v>
      </c>
      <c r="BG2112" s="18" t="s">
        <v>5537</v>
      </c>
      <c r="BH2112" s="18" t="s">
        <v>5537</v>
      </c>
      <c r="BI2112" s="18" t="s">
        <v>5537</v>
      </c>
      <c r="BJ2112" s="18" t="s">
        <v>5537</v>
      </c>
      <c r="BK2112" s="18" t="s">
        <v>5537</v>
      </c>
      <c r="BL2112" s="9" t="s">
        <v>5537</v>
      </c>
      <c r="BM2112" s="14" t="s">
        <v>5537</v>
      </c>
      <c r="BN2112" s="14" t="s">
        <v>5537</v>
      </c>
      <c r="BO2112" s="14" t="str">
        <f>_xlfn.XLOOKUP(B2112,'[4]cell downs 18042026 17h'!$B:$B,'[4]cell downs 18042026 17h'!$B:$B,"")</f>
        <v/>
      </c>
      <c r="BP2112" s="14" t="str">
        <f>_xlfn.XLOOKUP(B2112,'[5]Cells Huawei 19042026 15h'!$B:$B,'[5]Cells Huawei 19042026 15h'!$B:$B,"")</f>
        <v/>
      </c>
      <c r="BQ2112" s="9" t="str">
        <f>_xlfn.XLOOKUP(B2112,'[6]cells down 19042026 9H40'!$B:$B,'[6]cells down 19042026 9H40'!$B:$B,"")</f>
        <v/>
      </c>
      <c r="BR2112" s="9" t="s">
        <v>4786</v>
      </c>
      <c r="BS2112" s="9" t="s">
        <v>12</v>
      </c>
      <c r="BT2112" s="108"/>
    </row>
    <row r="2113" spans="1:72" s="9" customFormat="1" x14ac:dyDescent="0.35">
      <c r="A2113" s="1" t="s">
        <v>4789</v>
      </c>
      <c r="B2113" s="1" t="s">
        <v>4790</v>
      </c>
      <c r="C2113" s="3" t="str">
        <f>_xlfn.XLOOKUP(B2113,'[1]daily break down'!$D:$D,'[1]daily break down'!$E:$E,"")</f>
        <v>CENTRE</v>
      </c>
      <c r="D2113" s="1" t="s">
        <v>11</v>
      </c>
      <c r="E2113" s="1" t="s">
        <v>12</v>
      </c>
      <c r="F2113" s="3" t="s">
        <v>37</v>
      </c>
      <c r="G2113" s="1" t="s">
        <v>4791</v>
      </c>
      <c r="H2113" s="34" t="str">
        <f>_xlfn.XLOOKUP(B2113,[2]CALCULATION!$B:$B,[2]CALCULATION!$H:$H,"")</f>
        <v>ZTE</v>
      </c>
      <c r="I2113" s="28">
        <v>0</v>
      </c>
      <c r="J2113" s="28">
        <v>0</v>
      </c>
      <c r="K2113" s="28">
        <v>0</v>
      </c>
      <c r="L2113" s="28">
        <v>0</v>
      </c>
      <c r="M2113" s="28">
        <v>0</v>
      </c>
      <c r="N2113" s="28">
        <v>0</v>
      </c>
      <c r="O2113" s="28">
        <v>0</v>
      </c>
      <c r="P2113" s="28">
        <v>0</v>
      </c>
      <c r="Q2113" s="28">
        <v>0</v>
      </c>
      <c r="R2113" s="28">
        <v>0</v>
      </c>
      <c r="S2113" s="93">
        <v>0</v>
      </c>
      <c r="T2113" s="93">
        <f>_xlfn.XLOOKUP(B2113,'[3]Nur des jours'!$B:$B,'[3]Nur des jours'!$U:$U,"")</f>
        <v>0</v>
      </c>
      <c r="U2113" s="93">
        <v>0</v>
      </c>
      <c r="V2113" s="93">
        <v>0</v>
      </c>
      <c r="W2113" s="93">
        <v>0</v>
      </c>
      <c r="X2113" s="93">
        <v>0</v>
      </c>
      <c r="Y2113" s="93">
        <v>0</v>
      </c>
      <c r="Z2113" s="93">
        <v>0</v>
      </c>
      <c r="AA2113" s="93">
        <v>0</v>
      </c>
      <c r="AB2113" s="93">
        <v>0</v>
      </c>
      <c r="AC2113" s="93"/>
      <c r="AD2113" s="93">
        <v>0</v>
      </c>
      <c r="AE2113" s="93">
        <v>0</v>
      </c>
      <c r="AF2113" s="93">
        <v>0</v>
      </c>
      <c r="AG2113" s="93"/>
      <c r="AH2113" s="93">
        <v>0</v>
      </c>
      <c r="AI2113" s="93">
        <v>0</v>
      </c>
      <c r="AJ2113" s="93">
        <v>0</v>
      </c>
      <c r="AK2113" s="93">
        <v>0</v>
      </c>
      <c r="AL2113" s="93">
        <v>0</v>
      </c>
      <c r="AM2113" s="49" t="s">
        <v>5559</v>
      </c>
      <c r="AN2113" s="49"/>
      <c r="AO2113" s="48" t="str" cm="1">
        <f t="array" ref="AO2113">IFERROR(_xlfn.IFS(
AQ2113="MPR ISSUE","PDH",
AQ2113="BSS Hardware Issue","BSS",
AQ2113="Sites strategiques, MLL, Pylone, etc.","ENVTECH",
AQ2113="AKTIVCO DEFAUT GE &amp; POWER Cabinet","AKTIVCO",
AQ2113="AKTIVCO Coupure ENEO &amp; Baisse de tension","AKTIVCO GRID ONLY",
AQ2113="Coupure ENEO &amp; Baisse de tension","IHS GRID ONLY",
AQ2113="Defaut GE &amp; POWER Cabinet","IHS",
AQ2113="Sharing","Partners",
AQ2113="Sites strategiques &amp; DataCenter","SST &amp; DC",
AQ2113="Exclu","Exclu",
AQ2113="SAT","SAT",
AQ2113="SPARE-ISSUE","SPARE-ISSUE",
AQ2113="Fiber CAmtel","TRANS_FO_CAMTEL",
AQ2113="Fiber AOF","Fiber AOF",
AQ2113="Projet OCM (HUAWEI)","TRAVAUX-HUAWEI",
AQ2113="Projet OCM (NOKIA)","TRAVAUX-NOKIA",
AQ2113="ACCESS-ISSUE","ACCESS-ISSUE",
AQ2113="Projet OCM (ZTE, NOKIA, autres projets)","TRAVAUX OCM",
AQ2113="No root CAuse","No root cause",
AQ2113="ODU HS","PDH",
AQ2113="IP &amp; VLAN","PDH",
AQ2113="Warehouse HUAWEI","SPARE-ISSUE",
AQ2113="SPARE-HS","SPARE-ISSUE",
AQ2113="Power Telco","BSS",AQ2113="no impacts","no impacts"
),"")</f>
        <v>No root cause</v>
      </c>
      <c r="AP2113" s="48" t="str" cm="1">
        <f t="array" ref="AP2113">IFERROR(_xlfn.IFS(
AQ2113="MPR ISSUE","TX ISSUE",
AQ2113="BSS Hardware Issue","RAN ISSUE",
AQ2113="Sites strategiques, MLL, Pylone, etc.","ENVTECH",
AQ2113="AKTIVCO DEFAUT GE &amp; POWER Cabinet","POWER ISSUE",
AQ2113="AKTIVCO Coupure ENEO &amp; Baisse de tension","POWER ISSUE",
AQ2113="Coupure ENEO &amp; Baisse de tension","POWER ISSUE",
AQ2113="Defaut GE &amp; POWER Cabinet","POWER ISSUE",
AQ2113="Sharing","POWER ISSUE",
AQ2113="Sites strategiques &amp; DataCenter","POWER ISSUE",
AQ2113="Exclu","Exclu",
AQ2113="SAT","TX ISSUE",
AQ2113="SPARE-ISSUE","SPARE-ISSUE",
AQ2113="Fiber CAmtel","TX ISSUE",
AQ2113="Fiber AOF","TX ISSUE",
AQ2113="Projet OCM (HUAWEI)","TRAVAUX-HUAWEI",
AQ2113="Projet OCM (NOKIA)","TRAVAUX -NOKIA",
AQ2113="ACCESS-ISSUE","ACCESS-ISSUE",
AQ2113="Projet OCM (ZTE, NOKIA, autres projets)","TRAVAUX OCM",
AQ2113="No root CAuse","No root cause",
AQ2113="ODU HS","TX ISSUE",
AQ2113="IP &amp; VLAN","TX ISSUE",
AQ2113="Warehouse HUAWEI","SPARE-ISSUE",
AQ2113="SPARE-HS","SPARE-ISSUE",
AQ2113="Power Telco","RAN ISSUE",AQ2113="no impacts","no impacts"
),"")</f>
        <v>No root cause</v>
      </c>
      <c r="AQ2113" s="127" t="s">
        <v>5344</v>
      </c>
      <c r="AR2113" s="48" t="str" cm="1">
        <f t="array" ref="AR2113">IFERROR(_xlfn.IFS(
AQ2113="MPR ISSUE","ACTIVE",
AQ2113="BSS Hardware Issue","ACTIVE",
AQ2113="Sites strategiques, MLL, Pylone, etc.","PASSIVE",
AQ2113="AKTIVCO DEFAUT GE &amp; POWER Cabinet","PASSIVE",
AQ2113="AKTIVCO Coupure ENEO &amp; Baisse de tension","PASSIVE",
AQ2113="Coupure ENEO &amp; Baisse de tension","PASSIVE",
AQ2113="Defaut GE &amp; POWER Cabinet","PASSIVE",
AQ2113="Sharing","PASSIVE",
AQ2113="Sites strategiques &amp; DataCenter","PASSIVE",
AQ2113="Exclu","Exclu",
AQ2113="SAT","ACTIVE",
AQ2113="SPARE-ISSUE","SPARE-ISSUE",
AQ2113="Fiber CAmtel","ACTIVE",
AQ2113="Fiber AOF","ACTIVE",
AQ2113="Projet OCM (HUAWEI)","PLANNED WORKS",
AQ2113="Projet OCM (NOKIA)","PLANNED WORKS",
AQ2113="ACCESS-ISSUE","ACCESS-ISSUE",
AQ2113="Projet OCM (ZTE, NOKIA, autres projets)","PLANNED WORKS",
AQ2113="No root CAuse","No root cause",
AQ2113="ODU HS","ACTIVE",
AQ2113="IP &amp; VLAN","ACTIVE",
AQ2113="Warehouse HUAWEI","SPARE-ISSUE",
AQ2113="SPARE-HS","SPARE-ISSUE",
AQ2113="Power Telco","ACTIVE", AQ2113="no impacts","no impacts"
),"")</f>
        <v>No root cause</v>
      </c>
      <c r="AS2113" s="92" t="s">
        <v>5537</v>
      </c>
      <c r="AT2113" s="98" t="s">
        <v>4790</v>
      </c>
      <c r="AU2113" s="96"/>
      <c r="AV2113" s="17" t="s">
        <v>5537</v>
      </c>
      <c r="AW2113" s="7" t="s">
        <v>5537</v>
      </c>
      <c r="AX2113" s="6" t="s">
        <v>5537</v>
      </c>
      <c r="AY2113" s="7"/>
      <c r="AZ2113" s="3" t="s">
        <v>5537</v>
      </c>
      <c r="BA2113" s="18" t="s">
        <v>5537</v>
      </c>
      <c r="BB2113" s="18" t="s">
        <v>5537</v>
      </c>
      <c r="BC2113" s="18" t="s">
        <v>5537</v>
      </c>
      <c r="BD2113" s="18" t="s">
        <v>5537</v>
      </c>
      <c r="BE2113" s="18" t="s">
        <v>5537</v>
      </c>
      <c r="BF2113" s="18" t="s">
        <v>5537</v>
      </c>
      <c r="BG2113" s="18" t="s">
        <v>5537</v>
      </c>
      <c r="BH2113" s="18" t="s">
        <v>5537</v>
      </c>
      <c r="BI2113" s="18" t="s">
        <v>5537</v>
      </c>
      <c r="BJ2113" s="18" t="s">
        <v>5537</v>
      </c>
      <c r="BK2113" s="18" t="s">
        <v>5537</v>
      </c>
      <c r="BL2113" s="9" t="s">
        <v>5537</v>
      </c>
      <c r="BM2113" s="14" t="s">
        <v>5537</v>
      </c>
      <c r="BN2113" s="14" t="s">
        <v>5537</v>
      </c>
      <c r="BO2113" s="14" t="str">
        <f>_xlfn.XLOOKUP(B2113,'[4]cell downs 18042026 17h'!$B:$B,'[4]cell downs 18042026 17h'!$B:$B,"")</f>
        <v/>
      </c>
      <c r="BP2113" s="14" t="str">
        <f>_xlfn.XLOOKUP(B2113,'[5]Cells Huawei 19042026 15h'!$B:$B,'[5]Cells Huawei 19042026 15h'!$B:$B,"")</f>
        <v/>
      </c>
      <c r="BQ2113" s="9" t="str">
        <f>_xlfn.XLOOKUP(B2113,'[6]cells down 19042026 9H40'!$B:$B,'[6]cells down 19042026 9H40'!$B:$B,"")</f>
        <v/>
      </c>
      <c r="BR2113" s="9" t="s">
        <v>4790</v>
      </c>
      <c r="BS2113" s="9" t="s">
        <v>12</v>
      </c>
      <c r="BT2113" s="108"/>
    </row>
    <row r="2114" spans="1:72" s="9" customFormat="1" x14ac:dyDescent="0.35">
      <c r="A2114" s="2" t="s">
        <v>4795</v>
      </c>
      <c r="B2114" s="8" t="s">
        <v>4796</v>
      </c>
      <c r="C2114" s="3" t="str">
        <f>_xlfn.XLOOKUP(B2114,'[1]daily break down'!$D:$D,'[1]daily break down'!$E:$E,"")</f>
        <v>CENTRE</v>
      </c>
      <c r="D2114" s="1" t="s">
        <v>11</v>
      </c>
      <c r="E2114" s="1" t="s">
        <v>66</v>
      </c>
      <c r="F2114" s="3" t="s">
        <v>37</v>
      </c>
      <c r="G2114" s="1" t="s">
        <v>4797</v>
      </c>
      <c r="H2114" s="34" t="str">
        <f>_xlfn.XLOOKUP(B2114,[2]CALCULATION!$B:$B,[2]CALCULATION!$H:$H,"")</f>
        <v>ZTE</v>
      </c>
      <c r="I2114" s="28">
        <v>0</v>
      </c>
      <c r="J2114" s="28">
        <v>0</v>
      </c>
      <c r="K2114" s="28">
        <v>0</v>
      </c>
      <c r="L2114" s="28">
        <v>0</v>
      </c>
      <c r="M2114" s="28">
        <v>0</v>
      </c>
      <c r="N2114" s="28">
        <v>0</v>
      </c>
      <c r="O2114" s="28">
        <v>0</v>
      </c>
      <c r="P2114" s="28">
        <v>0</v>
      </c>
      <c r="Q2114" s="28">
        <v>0</v>
      </c>
      <c r="R2114" s="28">
        <v>0</v>
      </c>
      <c r="S2114" s="93">
        <v>0</v>
      </c>
      <c r="T2114" s="93">
        <f>_xlfn.XLOOKUP(B2114,'[3]Nur des jours'!$B:$B,'[3]Nur des jours'!$U:$U,"")</f>
        <v>0</v>
      </c>
      <c r="U2114" s="93">
        <v>0</v>
      </c>
      <c r="V2114" s="93">
        <v>0</v>
      </c>
      <c r="W2114" s="93">
        <v>0</v>
      </c>
      <c r="X2114" s="93">
        <v>0</v>
      </c>
      <c r="Y2114" s="93">
        <v>0</v>
      </c>
      <c r="Z2114" s="93">
        <v>0</v>
      </c>
      <c r="AA2114" s="93">
        <v>0</v>
      </c>
      <c r="AB2114" s="93">
        <v>0</v>
      </c>
      <c r="AC2114" s="93"/>
      <c r="AD2114" s="93">
        <v>0</v>
      </c>
      <c r="AE2114" s="93">
        <v>0</v>
      </c>
      <c r="AF2114" s="93">
        <v>0</v>
      </c>
      <c r="AG2114" s="93"/>
      <c r="AH2114" s="93">
        <v>0</v>
      </c>
      <c r="AI2114" s="93">
        <v>0</v>
      </c>
      <c r="AJ2114" s="93">
        <v>0</v>
      </c>
      <c r="AK2114" s="93">
        <v>0</v>
      </c>
      <c r="AL2114" s="93">
        <v>0</v>
      </c>
      <c r="AM2114" s="49" t="s">
        <v>5559</v>
      </c>
      <c r="AN2114" s="49"/>
      <c r="AO2114" s="48" t="str" cm="1">
        <f t="array" ref="AO2114">IFERROR(_xlfn.IFS(
AQ2114="MPR ISSUE","PDH",
AQ2114="BSS Hardware Issue","BSS",
AQ2114="Sites strategiques, MLL, Pylone, etc.","ENVTECH",
AQ2114="AKTIVCO DEFAUT GE &amp; POWER Cabinet","AKTIVCO",
AQ2114="AKTIVCO Coupure ENEO &amp; Baisse de tension","AKTIVCO GRID ONLY",
AQ2114="Coupure ENEO &amp; Baisse de tension","IHS GRID ONLY",
AQ2114="Defaut GE &amp; POWER Cabinet","IHS",
AQ2114="Sharing","Partners",
AQ2114="Sites strategiques &amp; DataCenter","SST &amp; DC",
AQ2114="Exclu","Exclu",
AQ2114="SAT","SAT",
AQ2114="SPARE-ISSUE","SPARE-ISSUE",
AQ2114="Fiber CAmtel","TRANS_FO_CAMTEL",
AQ2114="Fiber AOF","Fiber AOF",
AQ2114="Projet OCM (HUAWEI)","TRAVAUX-HUAWEI",
AQ2114="Projet OCM (NOKIA)","TRAVAUX-NOKIA",
AQ2114="ACCESS-ISSUE","ACCESS-ISSUE",
AQ2114="Projet OCM (ZTE, NOKIA, autres projets)","TRAVAUX OCM",
AQ2114="No root CAuse","No root cause",
AQ2114="ODU HS","PDH",
AQ2114="IP &amp; VLAN","PDH",
AQ2114="Warehouse HUAWEI","SPARE-ISSUE",
AQ2114="SPARE-HS","SPARE-ISSUE",
AQ2114="Power Telco","BSS",AQ2114="no impacts","no impacts"
),"")</f>
        <v>No root cause</v>
      </c>
      <c r="AP2114" s="48" t="str" cm="1">
        <f t="array" ref="AP2114">IFERROR(_xlfn.IFS(
AQ2114="MPR ISSUE","TX ISSUE",
AQ2114="BSS Hardware Issue","RAN ISSUE",
AQ2114="Sites strategiques, MLL, Pylone, etc.","ENVTECH",
AQ2114="AKTIVCO DEFAUT GE &amp; POWER Cabinet","POWER ISSUE",
AQ2114="AKTIVCO Coupure ENEO &amp; Baisse de tension","POWER ISSUE",
AQ2114="Coupure ENEO &amp; Baisse de tension","POWER ISSUE",
AQ2114="Defaut GE &amp; POWER Cabinet","POWER ISSUE",
AQ2114="Sharing","POWER ISSUE",
AQ2114="Sites strategiques &amp; DataCenter","POWER ISSUE",
AQ2114="Exclu","Exclu",
AQ2114="SAT","TX ISSUE",
AQ2114="SPARE-ISSUE","SPARE-ISSUE",
AQ2114="Fiber CAmtel","TX ISSUE",
AQ2114="Fiber AOF","TX ISSUE",
AQ2114="Projet OCM (HUAWEI)","TRAVAUX-HUAWEI",
AQ2114="Projet OCM (NOKIA)","TRAVAUX -NOKIA",
AQ2114="ACCESS-ISSUE","ACCESS-ISSUE",
AQ2114="Projet OCM (ZTE, NOKIA, autres projets)","TRAVAUX OCM",
AQ2114="No root CAuse","No root cause",
AQ2114="ODU HS","TX ISSUE",
AQ2114="IP &amp; VLAN","TX ISSUE",
AQ2114="Warehouse HUAWEI","SPARE-ISSUE",
AQ2114="SPARE-HS","SPARE-ISSUE",
AQ2114="Power Telco","RAN ISSUE",AQ2114="no impacts","no impacts"
),"")</f>
        <v>No root cause</v>
      </c>
      <c r="AQ2114" s="127" t="s">
        <v>5344</v>
      </c>
      <c r="AR2114" s="48" t="str" cm="1">
        <f t="array" ref="AR2114">IFERROR(_xlfn.IFS(
AQ2114="MPR ISSUE","ACTIVE",
AQ2114="BSS Hardware Issue","ACTIVE",
AQ2114="Sites strategiques, MLL, Pylone, etc.","PASSIVE",
AQ2114="AKTIVCO DEFAUT GE &amp; POWER Cabinet","PASSIVE",
AQ2114="AKTIVCO Coupure ENEO &amp; Baisse de tension","PASSIVE",
AQ2114="Coupure ENEO &amp; Baisse de tension","PASSIVE",
AQ2114="Defaut GE &amp; POWER Cabinet","PASSIVE",
AQ2114="Sharing","PASSIVE",
AQ2114="Sites strategiques &amp; DataCenter","PASSIVE",
AQ2114="Exclu","Exclu",
AQ2114="SAT","ACTIVE",
AQ2114="SPARE-ISSUE","SPARE-ISSUE",
AQ2114="Fiber CAmtel","ACTIVE",
AQ2114="Fiber AOF","ACTIVE",
AQ2114="Projet OCM (HUAWEI)","PLANNED WORKS",
AQ2114="Projet OCM (NOKIA)","PLANNED WORKS",
AQ2114="ACCESS-ISSUE","ACCESS-ISSUE",
AQ2114="Projet OCM (ZTE, NOKIA, autres projets)","PLANNED WORKS",
AQ2114="No root CAuse","No root cause",
AQ2114="ODU HS","ACTIVE",
AQ2114="IP &amp; VLAN","ACTIVE",
AQ2114="Warehouse HUAWEI","SPARE-ISSUE",
AQ2114="SPARE-HS","SPARE-ISSUE",
AQ2114="Power Telco","ACTIVE", AQ2114="no impacts","no impacts"
),"")</f>
        <v>No root cause</v>
      </c>
      <c r="AS2114" s="92" t="s">
        <v>5537</v>
      </c>
      <c r="AT2114" s="98" t="s">
        <v>4796</v>
      </c>
      <c r="AV2114" s="17" t="s">
        <v>5537</v>
      </c>
      <c r="AW2114" s="7" t="s">
        <v>5537</v>
      </c>
      <c r="AX2114" s="6" t="s">
        <v>5537</v>
      </c>
      <c r="AY2114" s="7"/>
      <c r="AZ2114" s="3" t="s">
        <v>5537</v>
      </c>
      <c r="BA2114" s="18" t="s">
        <v>5537</v>
      </c>
      <c r="BB2114" s="18" t="s">
        <v>5537</v>
      </c>
      <c r="BC2114" s="18" t="s">
        <v>5537</v>
      </c>
      <c r="BD2114" s="18" t="s">
        <v>5537</v>
      </c>
      <c r="BE2114" s="18" t="s">
        <v>5537</v>
      </c>
      <c r="BF2114" s="18" t="s">
        <v>5537</v>
      </c>
      <c r="BG2114" s="18" t="s">
        <v>5537</v>
      </c>
      <c r="BH2114" s="18" t="s">
        <v>5537</v>
      </c>
      <c r="BI2114" s="18" t="s">
        <v>5537</v>
      </c>
      <c r="BJ2114" s="18" t="s">
        <v>5537</v>
      </c>
      <c r="BK2114" s="18" t="s">
        <v>5537</v>
      </c>
      <c r="BL2114" s="9" t="s">
        <v>5537</v>
      </c>
      <c r="BM2114" s="14" t="s">
        <v>5537</v>
      </c>
      <c r="BN2114" s="14" t="s">
        <v>5537</v>
      </c>
      <c r="BO2114" s="14" t="str">
        <f>_xlfn.XLOOKUP(B2114,'[4]cell downs 18042026 17h'!$B:$B,'[4]cell downs 18042026 17h'!$B:$B,"")</f>
        <v/>
      </c>
      <c r="BP2114" s="14" t="str">
        <f>_xlfn.XLOOKUP(B2114,'[5]Cells Huawei 19042026 15h'!$B:$B,'[5]Cells Huawei 19042026 15h'!$B:$B,"")</f>
        <v/>
      </c>
      <c r="BQ2114" s="9" t="str">
        <f>_xlfn.XLOOKUP(B2114,'[6]cells down 19042026 9H40'!$B:$B,'[6]cells down 19042026 9H40'!$B:$B,"")</f>
        <v/>
      </c>
      <c r="BR2114" s="9" t="s">
        <v>4796</v>
      </c>
      <c r="BS2114" s="9" t="s">
        <v>12</v>
      </c>
      <c r="BT2114" s="108"/>
    </row>
    <row r="2115" spans="1:72" s="9" customFormat="1" x14ac:dyDescent="0.35">
      <c r="A2115" s="1" t="s">
        <v>4819</v>
      </c>
      <c r="B2115" s="8" t="s">
        <v>4820</v>
      </c>
      <c r="C2115" s="3" t="str">
        <f>_xlfn.XLOOKUP(B2115,'[1]daily break down'!$D:$D,'[1]daily break down'!$E:$E,"")</f>
        <v>OUEST</v>
      </c>
      <c r="D2115" s="1" t="s">
        <v>11</v>
      </c>
      <c r="E2115" s="1" t="s">
        <v>96</v>
      </c>
      <c r="F2115" s="3" t="s">
        <v>102</v>
      </c>
      <c r="G2115" s="1" t="s">
        <v>4819</v>
      </c>
      <c r="H2115" s="32" t="str">
        <f>_xlfn.XLOOKUP(B2115,[2]CALCULATION!$B:$B,[2]CALCULATION!$H:$H,"")</f>
        <v>HUAWEI</v>
      </c>
      <c r="I2115" s="28">
        <v>0</v>
      </c>
      <c r="J2115" s="28">
        <v>0</v>
      </c>
      <c r="K2115" s="28">
        <v>0</v>
      </c>
      <c r="L2115" s="28">
        <v>0</v>
      </c>
      <c r="M2115" s="28">
        <v>0</v>
      </c>
      <c r="N2115" s="28">
        <v>0</v>
      </c>
      <c r="O2115" s="28">
        <v>0</v>
      </c>
      <c r="P2115" s="28">
        <v>0</v>
      </c>
      <c r="Q2115" s="28">
        <v>0</v>
      </c>
      <c r="R2115" s="28">
        <v>0</v>
      </c>
      <c r="S2115" s="93">
        <v>0</v>
      </c>
      <c r="T2115" s="93">
        <f>_xlfn.XLOOKUP(B2115,'[3]Nur des jours'!$B:$B,'[3]Nur des jours'!$U:$U,"")</f>
        <v>0</v>
      </c>
      <c r="U2115" s="93">
        <v>0</v>
      </c>
      <c r="V2115" s="93">
        <v>0</v>
      </c>
      <c r="W2115" s="93">
        <v>0</v>
      </c>
      <c r="X2115" s="93">
        <v>0</v>
      </c>
      <c r="Y2115" s="93">
        <v>0</v>
      </c>
      <c r="Z2115" s="93">
        <v>0</v>
      </c>
      <c r="AA2115" s="93">
        <v>0</v>
      </c>
      <c r="AB2115" s="93">
        <v>0</v>
      </c>
      <c r="AC2115" s="93"/>
      <c r="AD2115" s="93">
        <v>0</v>
      </c>
      <c r="AE2115" s="93">
        <v>0</v>
      </c>
      <c r="AF2115" s="93">
        <v>0</v>
      </c>
      <c r="AG2115" s="93"/>
      <c r="AH2115" s="93">
        <v>0</v>
      </c>
      <c r="AI2115" s="93">
        <v>0</v>
      </c>
      <c r="AJ2115" s="93">
        <v>0</v>
      </c>
      <c r="AK2115" s="93">
        <v>0</v>
      </c>
      <c r="AL2115" s="93">
        <v>0</v>
      </c>
      <c r="AM2115" s="49" t="s">
        <v>5559</v>
      </c>
      <c r="AN2115" s="49"/>
      <c r="AO2115" s="48" t="str" cm="1">
        <f t="array" ref="AO2115">IFERROR(_xlfn.IFS(
AQ2115="MPR ISSUE","PDH",
AQ2115="BSS Hardware Issue","BSS",
AQ2115="Sites strategiques, MLL, Pylone, etc.","ENVTECH",
AQ2115="AKTIVCO DEFAUT GE &amp; POWER Cabinet","AKTIVCO",
AQ2115="AKTIVCO Coupure ENEO &amp; Baisse de tension","AKTIVCO GRID ONLY",
AQ2115="Coupure ENEO &amp; Baisse de tension","IHS GRID ONLY",
AQ2115="Defaut GE &amp; POWER Cabinet","IHS",
AQ2115="Sharing","Partners",
AQ2115="Sites strategiques &amp; DataCenter","SST &amp; DC",
AQ2115="Exclu","Exclu",
AQ2115="SAT","SAT",
AQ2115="SPARE-ISSUE","SPARE-ISSUE",
AQ2115="Fiber CAmtel","TRANS_FO_CAMTEL",
AQ2115="Fiber AOF","Fiber AOF",
AQ2115="Projet OCM (HUAWEI)","TRAVAUX-HUAWEI",
AQ2115="Projet OCM (NOKIA)","TRAVAUX-NOKIA",
AQ2115="ACCESS-ISSUE","ACCESS-ISSUE",
AQ2115="Projet OCM (ZTE, NOKIA, autres projets)","TRAVAUX OCM",
AQ2115="No root CAuse","No root cause",
AQ2115="ODU HS","PDH",
AQ2115="IP &amp; VLAN","PDH",
AQ2115="Warehouse HUAWEI","SPARE-ISSUE",
AQ2115="SPARE-HS","SPARE-ISSUE",
AQ2115="Power Telco","BSS",AQ2115="no impacts","no impacts"
),"")</f>
        <v>No root cause</v>
      </c>
      <c r="AP2115" s="48" t="str" cm="1">
        <f t="array" ref="AP2115">IFERROR(_xlfn.IFS(
AQ2115="MPR ISSUE","TX ISSUE",
AQ2115="BSS Hardware Issue","RAN ISSUE",
AQ2115="Sites strategiques, MLL, Pylone, etc.","ENVTECH",
AQ2115="AKTIVCO DEFAUT GE &amp; POWER Cabinet","POWER ISSUE",
AQ2115="AKTIVCO Coupure ENEO &amp; Baisse de tension","POWER ISSUE",
AQ2115="Coupure ENEO &amp; Baisse de tension","POWER ISSUE",
AQ2115="Defaut GE &amp; POWER Cabinet","POWER ISSUE",
AQ2115="Sharing","POWER ISSUE",
AQ2115="Sites strategiques &amp; DataCenter","POWER ISSUE",
AQ2115="Exclu","Exclu",
AQ2115="SAT","TX ISSUE",
AQ2115="SPARE-ISSUE","SPARE-ISSUE",
AQ2115="Fiber CAmtel","TX ISSUE",
AQ2115="Fiber AOF","TX ISSUE",
AQ2115="Projet OCM (HUAWEI)","TRAVAUX-HUAWEI",
AQ2115="Projet OCM (NOKIA)","TRAVAUX -NOKIA",
AQ2115="ACCESS-ISSUE","ACCESS-ISSUE",
AQ2115="Projet OCM (ZTE, NOKIA, autres projets)","TRAVAUX OCM",
AQ2115="No root CAuse","No root cause",
AQ2115="ODU HS","TX ISSUE",
AQ2115="IP &amp; VLAN","TX ISSUE",
AQ2115="Warehouse HUAWEI","SPARE-ISSUE",
AQ2115="SPARE-HS","SPARE-ISSUE",
AQ2115="Power Telco","RAN ISSUE",AQ2115="no impacts","no impacts"
),"")</f>
        <v>No root cause</v>
      </c>
      <c r="AQ2115" s="127" t="s">
        <v>5344</v>
      </c>
      <c r="AR2115" s="48" t="str" cm="1">
        <f t="array" ref="AR2115">IFERROR(_xlfn.IFS(
AQ2115="MPR ISSUE","ACTIVE",
AQ2115="BSS Hardware Issue","ACTIVE",
AQ2115="Sites strategiques, MLL, Pylone, etc.","PASSIVE",
AQ2115="AKTIVCO DEFAUT GE &amp; POWER Cabinet","PASSIVE",
AQ2115="AKTIVCO Coupure ENEO &amp; Baisse de tension","PASSIVE",
AQ2115="Coupure ENEO &amp; Baisse de tension","PASSIVE",
AQ2115="Defaut GE &amp; POWER Cabinet","PASSIVE",
AQ2115="Sharing","PASSIVE",
AQ2115="Sites strategiques &amp; DataCenter","PASSIVE",
AQ2115="Exclu","Exclu",
AQ2115="SAT","ACTIVE",
AQ2115="SPARE-ISSUE","SPARE-ISSUE",
AQ2115="Fiber CAmtel","ACTIVE",
AQ2115="Fiber AOF","ACTIVE",
AQ2115="Projet OCM (HUAWEI)","PLANNED WORKS",
AQ2115="Projet OCM (NOKIA)","PLANNED WORKS",
AQ2115="ACCESS-ISSUE","ACCESS-ISSUE",
AQ2115="Projet OCM (ZTE, NOKIA, autres projets)","PLANNED WORKS",
AQ2115="No root CAuse","No root cause",
AQ2115="ODU HS","ACTIVE",
AQ2115="IP &amp; VLAN","ACTIVE",
AQ2115="Warehouse HUAWEI","SPARE-ISSUE",
AQ2115="SPARE-HS","SPARE-ISSUE",
AQ2115="Power Telco","ACTIVE", AQ2115="no impacts","no impacts"
),"")</f>
        <v>No root cause</v>
      </c>
      <c r="AS2115" s="92" t="s">
        <v>5537</v>
      </c>
      <c r="AT2115" s="98" t="s">
        <v>4820</v>
      </c>
      <c r="AV2115" s="17" t="s">
        <v>5537</v>
      </c>
      <c r="AW2115" s="7" t="s">
        <v>5537</v>
      </c>
      <c r="AX2115" s="6" t="s">
        <v>5537</v>
      </c>
      <c r="AY2115" s="7"/>
      <c r="AZ2115" s="3" t="s">
        <v>5537</v>
      </c>
      <c r="BA2115" s="18" t="s">
        <v>5537</v>
      </c>
      <c r="BB2115" s="18" t="s">
        <v>5537</v>
      </c>
      <c r="BC2115" s="18" t="s">
        <v>5537</v>
      </c>
      <c r="BD2115" s="18" t="s">
        <v>5537</v>
      </c>
      <c r="BE2115" s="18" t="s">
        <v>5537</v>
      </c>
      <c r="BF2115" s="18" t="s">
        <v>5537</v>
      </c>
      <c r="BG2115" s="18" t="s">
        <v>5537</v>
      </c>
      <c r="BH2115" s="18" t="s">
        <v>5537</v>
      </c>
      <c r="BI2115" s="18" t="s">
        <v>5537</v>
      </c>
      <c r="BJ2115" s="18" t="s">
        <v>5537</v>
      </c>
      <c r="BK2115" s="18" t="s">
        <v>5537</v>
      </c>
      <c r="BL2115" s="9" t="s">
        <v>5537</v>
      </c>
      <c r="BM2115" s="14" t="s">
        <v>5537</v>
      </c>
      <c r="BN2115" s="14" t="s">
        <v>5537</v>
      </c>
      <c r="BO2115" s="14" t="str">
        <f>_xlfn.XLOOKUP(B2115,'[4]cell downs 18042026 17h'!$B:$B,'[4]cell downs 18042026 17h'!$B:$B,"")</f>
        <v/>
      </c>
      <c r="BP2115" s="14" t="str">
        <f>_xlfn.XLOOKUP(B2115,'[5]Cells Huawei 19042026 15h'!$B:$B,'[5]Cells Huawei 19042026 15h'!$B:$B,"")</f>
        <v/>
      </c>
      <c r="BQ2115" s="9" t="str">
        <f>_xlfn.XLOOKUP(B2115,'[6]cells down 19042026 9H40'!$B:$B,'[6]cells down 19042026 9H40'!$B:$B,"")</f>
        <v/>
      </c>
      <c r="BR2115" s="9" t="s">
        <v>4820</v>
      </c>
      <c r="BS2115" s="9" t="s">
        <v>5459</v>
      </c>
      <c r="BT2115" s="108"/>
    </row>
    <row r="2116" spans="1:72" s="9" customFormat="1" x14ac:dyDescent="0.35">
      <c r="A2116" s="1" t="s">
        <v>4821</v>
      </c>
      <c r="B2116" s="8" t="s">
        <v>4822</v>
      </c>
      <c r="C2116" s="3" t="str">
        <f>_xlfn.XLOOKUP(B2116,'[1]daily break down'!$D:$D,'[1]daily break down'!$E:$E,"")</f>
        <v>OUEST</v>
      </c>
      <c r="D2116" s="1" t="s">
        <v>11</v>
      </c>
      <c r="E2116" s="1" t="s">
        <v>12</v>
      </c>
      <c r="F2116" s="3" t="s">
        <v>102</v>
      </c>
      <c r="G2116" s="1" t="s">
        <v>4821</v>
      </c>
      <c r="H2116" s="32" t="str">
        <f>_xlfn.XLOOKUP(B2116,[2]CALCULATION!$B:$B,[2]CALCULATION!$H:$H,"")</f>
        <v>HUAWEI</v>
      </c>
      <c r="I2116" s="28">
        <v>0</v>
      </c>
      <c r="J2116" s="28">
        <v>0</v>
      </c>
      <c r="K2116" s="28">
        <v>0</v>
      </c>
      <c r="L2116" s="28">
        <v>0</v>
      </c>
      <c r="M2116" s="28">
        <v>0</v>
      </c>
      <c r="N2116" s="28">
        <v>0</v>
      </c>
      <c r="O2116" s="28">
        <v>0</v>
      </c>
      <c r="P2116" s="28">
        <v>0</v>
      </c>
      <c r="Q2116" s="28">
        <v>0</v>
      </c>
      <c r="R2116" s="28">
        <v>0</v>
      </c>
      <c r="S2116" s="93">
        <v>0</v>
      </c>
      <c r="T2116" s="93">
        <f>_xlfn.XLOOKUP(B2116,'[3]Nur des jours'!$B:$B,'[3]Nur des jours'!$U:$U,"")</f>
        <v>0</v>
      </c>
      <c r="U2116" s="93">
        <v>0</v>
      </c>
      <c r="V2116" s="93">
        <v>0</v>
      </c>
      <c r="W2116" s="93">
        <v>0</v>
      </c>
      <c r="X2116" s="93">
        <v>0</v>
      </c>
      <c r="Y2116" s="93">
        <v>0</v>
      </c>
      <c r="Z2116" s="93">
        <v>0</v>
      </c>
      <c r="AA2116" s="93">
        <v>0</v>
      </c>
      <c r="AB2116" s="93">
        <v>0</v>
      </c>
      <c r="AC2116" s="93"/>
      <c r="AD2116" s="93">
        <v>0</v>
      </c>
      <c r="AE2116" s="93">
        <v>0</v>
      </c>
      <c r="AF2116" s="93">
        <v>0</v>
      </c>
      <c r="AG2116" s="93"/>
      <c r="AH2116" s="93">
        <v>0</v>
      </c>
      <c r="AI2116" s="93">
        <v>0</v>
      </c>
      <c r="AJ2116" s="93">
        <v>0</v>
      </c>
      <c r="AK2116" s="93">
        <v>0</v>
      </c>
      <c r="AL2116" s="93">
        <v>0</v>
      </c>
      <c r="AM2116" s="49" t="s">
        <v>5559</v>
      </c>
      <c r="AN2116" s="49"/>
      <c r="AO2116" s="48" t="str" cm="1">
        <f t="array" ref="AO2116">IFERROR(_xlfn.IFS(
AQ2116="MPR ISSUE","PDH",
AQ2116="BSS Hardware Issue","BSS",
AQ2116="Sites strategiques, MLL, Pylone, etc.","ENVTECH",
AQ2116="AKTIVCO DEFAUT GE &amp; POWER Cabinet","AKTIVCO",
AQ2116="AKTIVCO Coupure ENEO &amp; Baisse de tension","AKTIVCO GRID ONLY",
AQ2116="Coupure ENEO &amp; Baisse de tension","IHS GRID ONLY",
AQ2116="Defaut GE &amp; POWER Cabinet","IHS",
AQ2116="Sharing","Partners",
AQ2116="Sites strategiques &amp; DataCenter","SST &amp; DC",
AQ2116="Exclu","Exclu",
AQ2116="SAT","SAT",
AQ2116="SPARE-ISSUE","SPARE-ISSUE",
AQ2116="Fiber CAmtel","TRANS_FO_CAMTEL",
AQ2116="Fiber AOF","Fiber AOF",
AQ2116="Projet OCM (HUAWEI)","TRAVAUX-HUAWEI",
AQ2116="Projet OCM (NOKIA)","TRAVAUX-NOKIA",
AQ2116="ACCESS-ISSUE","ACCESS-ISSUE",
AQ2116="Projet OCM (ZTE, NOKIA, autres projets)","TRAVAUX OCM",
AQ2116="No root CAuse","No root cause",
AQ2116="ODU HS","PDH",
AQ2116="IP &amp; VLAN","PDH",
AQ2116="Warehouse HUAWEI","SPARE-ISSUE",
AQ2116="SPARE-HS","SPARE-ISSUE",
AQ2116="Power Telco","BSS",AQ2116="no impacts","no impacts"
),"")</f>
        <v>No root cause</v>
      </c>
      <c r="AP2116" s="48" t="str" cm="1">
        <f t="array" ref="AP2116">IFERROR(_xlfn.IFS(
AQ2116="MPR ISSUE","TX ISSUE",
AQ2116="BSS Hardware Issue","RAN ISSUE",
AQ2116="Sites strategiques, MLL, Pylone, etc.","ENVTECH",
AQ2116="AKTIVCO DEFAUT GE &amp; POWER Cabinet","POWER ISSUE",
AQ2116="AKTIVCO Coupure ENEO &amp; Baisse de tension","POWER ISSUE",
AQ2116="Coupure ENEO &amp; Baisse de tension","POWER ISSUE",
AQ2116="Defaut GE &amp; POWER Cabinet","POWER ISSUE",
AQ2116="Sharing","POWER ISSUE",
AQ2116="Sites strategiques &amp; DataCenter","POWER ISSUE",
AQ2116="Exclu","Exclu",
AQ2116="SAT","TX ISSUE",
AQ2116="SPARE-ISSUE","SPARE-ISSUE",
AQ2116="Fiber CAmtel","TX ISSUE",
AQ2116="Fiber AOF","TX ISSUE",
AQ2116="Projet OCM (HUAWEI)","TRAVAUX-HUAWEI",
AQ2116="Projet OCM (NOKIA)","TRAVAUX -NOKIA",
AQ2116="ACCESS-ISSUE","ACCESS-ISSUE",
AQ2116="Projet OCM (ZTE, NOKIA, autres projets)","TRAVAUX OCM",
AQ2116="No root CAuse","No root cause",
AQ2116="ODU HS","TX ISSUE",
AQ2116="IP &amp; VLAN","TX ISSUE",
AQ2116="Warehouse HUAWEI","SPARE-ISSUE",
AQ2116="SPARE-HS","SPARE-ISSUE",
AQ2116="Power Telco","RAN ISSUE",AQ2116="no impacts","no impacts"
),"")</f>
        <v>No root cause</v>
      </c>
      <c r="AQ2116" s="127" t="s">
        <v>5344</v>
      </c>
      <c r="AR2116" s="48" t="str" cm="1">
        <f t="array" ref="AR2116">IFERROR(_xlfn.IFS(
AQ2116="MPR ISSUE","ACTIVE",
AQ2116="BSS Hardware Issue","ACTIVE",
AQ2116="Sites strategiques, MLL, Pylone, etc.","PASSIVE",
AQ2116="AKTIVCO DEFAUT GE &amp; POWER Cabinet","PASSIVE",
AQ2116="AKTIVCO Coupure ENEO &amp; Baisse de tension","PASSIVE",
AQ2116="Coupure ENEO &amp; Baisse de tension","PASSIVE",
AQ2116="Defaut GE &amp; POWER Cabinet","PASSIVE",
AQ2116="Sharing","PASSIVE",
AQ2116="Sites strategiques &amp; DataCenter","PASSIVE",
AQ2116="Exclu","Exclu",
AQ2116="SAT","ACTIVE",
AQ2116="SPARE-ISSUE","SPARE-ISSUE",
AQ2116="Fiber CAmtel","ACTIVE",
AQ2116="Fiber AOF","ACTIVE",
AQ2116="Projet OCM (HUAWEI)","PLANNED WORKS",
AQ2116="Projet OCM (NOKIA)","PLANNED WORKS",
AQ2116="ACCESS-ISSUE","ACCESS-ISSUE",
AQ2116="Projet OCM (ZTE, NOKIA, autres projets)","PLANNED WORKS",
AQ2116="No root CAuse","No root cause",
AQ2116="ODU HS","ACTIVE",
AQ2116="IP &amp; VLAN","ACTIVE",
AQ2116="Warehouse HUAWEI","SPARE-ISSUE",
AQ2116="SPARE-HS","SPARE-ISSUE",
AQ2116="Power Telco","ACTIVE", AQ2116="no impacts","no impacts"
),"")</f>
        <v>No root cause</v>
      </c>
      <c r="AS2116" s="92" t="s">
        <v>5537</v>
      </c>
      <c r="AT2116" s="98" t="s">
        <v>4822</v>
      </c>
      <c r="AV2116" s="17" t="s">
        <v>5537</v>
      </c>
      <c r="AW2116" s="7" t="s">
        <v>5537</v>
      </c>
      <c r="AX2116" s="6" t="s">
        <v>5537</v>
      </c>
      <c r="AY2116" s="7"/>
      <c r="AZ2116" s="3" t="s">
        <v>5537</v>
      </c>
      <c r="BA2116" s="18" t="s">
        <v>5537</v>
      </c>
      <c r="BB2116" s="18" t="s">
        <v>5537</v>
      </c>
      <c r="BC2116" s="18" t="s">
        <v>5537</v>
      </c>
      <c r="BD2116" s="18" t="s">
        <v>5537</v>
      </c>
      <c r="BE2116" s="18" t="s">
        <v>5537</v>
      </c>
      <c r="BF2116" s="18" t="s">
        <v>5537</v>
      </c>
      <c r="BG2116" s="18" t="s">
        <v>5537</v>
      </c>
      <c r="BH2116" s="18" t="s">
        <v>5537</v>
      </c>
      <c r="BI2116" s="18" t="s">
        <v>5537</v>
      </c>
      <c r="BJ2116" s="18" t="s">
        <v>5537</v>
      </c>
      <c r="BK2116" s="18" t="s">
        <v>5537</v>
      </c>
      <c r="BL2116" s="9" t="s">
        <v>5537</v>
      </c>
      <c r="BM2116" s="14" t="s">
        <v>5537</v>
      </c>
      <c r="BN2116" s="14" t="s">
        <v>5537</v>
      </c>
      <c r="BO2116" s="14" t="str">
        <f>_xlfn.XLOOKUP(B2116,'[4]cell downs 18042026 17h'!$B:$B,'[4]cell downs 18042026 17h'!$B:$B,"")</f>
        <v/>
      </c>
      <c r="BP2116" s="14" t="str">
        <f>_xlfn.XLOOKUP(B2116,'[5]Cells Huawei 19042026 15h'!$B:$B,'[5]Cells Huawei 19042026 15h'!$B:$B,"")</f>
        <v/>
      </c>
      <c r="BQ2116" s="9" t="str">
        <f>_xlfn.XLOOKUP(B2116,'[6]cells down 19042026 9H40'!$B:$B,'[6]cells down 19042026 9H40'!$B:$B,"")</f>
        <v/>
      </c>
      <c r="BR2116" s="9" t="s">
        <v>4822</v>
      </c>
      <c r="BS2116" s="9" t="s">
        <v>12</v>
      </c>
      <c r="BT2116" s="108"/>
    </row>
    <row r="2117" spans="1:72" s="9" customFormat="1" x14ac:dyDescent="0.35">
      <c r="A2117" s="1" t="s">
        <v>4921</v>
      </c>
      <c r="B2117" s="8" t="s">
        <v>4922</v>
      </c>
      <c r="C2117" s="3" t="str">
        <f>_xlfn.XLOOKUP(B2117,'[1]daily break down'!$D:$D,'[1]daily break down'!$E:$E,"")</f>
        <v>CENTRE</v>
      </c>
      <c r="D2117" s="1" t="s">
        <v>11</v>
      </c>
      <c r="E2117" s="1" t="str">
        <f>BS2117</f>
        <v>Grid-Gen</v>
      </c>
      <c r="F2117" s="3" t="s">
        <v>37</v>
      </c>
      <c r="G2117" s="1" t="s">
        <v>4923</v>
      </c>
      <c r="H2117" s="34" t="str">
        <f>_xlfn.XLOOKUP(B2117,[2]CALCULATION!$B:$B,[2]CALCULATION!$H:$H,"")</f>
        <v>ZTE</v>
      </c>
      <c r="I2117" s="28">
        <v>0</v>
      </c>
      <c r="J2117" s="28">
        <v>0</v>
      </c>
      <c r="K2117" s="28">
        <v>0</v>
      </c>
      <c r="L2117" s="28">
        <v>0</v>
      </c>
      <c r="M2117" s="28">
        <v>0</v>
      </c>
      <c r="N2117" s="28">
        <v>0</v>
      </c>
      <c r="O2117" s="28">
        <v>0</v>
      </c>
      <c r="P2117" s="28">
        <v>0</v>
      </c>
      <c r="Q2117" s="28">
        <v>0</v>
      </c>
      <c r="R2117" s="28">
        <v>0</v>
      </c>
      <c r="S2117" s="93">
        <v>0</v>
      </c>
      <c r="T2117" s="93">
        <f>_xlfn.XLOOKUP(B2117,'[3]Nur des jours'!$B:$B,'[3]Nur des jours'!$U:$U,"")</f>
        <v>0</v>
      </c>
      <c r="U2117" s="93">
        <v>0</v>
      </c>
      <c r="V2117" s="93">
        <v>0</v>
      </c>
      <c r="W2117" s="93">
        <v>0</v>
      </c>
      <c r="X2117" s="93">
        <v>0</v>
      </c>
      <c r="Y2117" s="93">
        <v>0</v>
      </c>
      <c r="Z2117" s="93">
        <v>0</v>
      </c>
      <c r="AA2117" s="93">
        <v>0</v>
      </c>
      <c r="AB2117" s="93">
        <v>0</v>
      </c>
      <c r="AC2117" s="93"/>
      <c r="AD2117" s="93">
        <v>0</v>
      </c>
      <c r="AE2117" s="93">
        <v>0</v>
      </c>
      <c r="AF2117" s="93">
        <v>0</v>
      </c>
      <c r="AG2117" s="93"/>
      <c r="AH2117" s="93">
        <v>0</v>
      </c>
      <c r="AI2117" s="93">
        <v>0</v>
      </c>
      <c r="AJ2117" s="93">
        <v>0</v>
      </c>
      <c r="AK2117" s="93">
        <v>0</v>
      </c>
      <c r="AL2117" s="93">
        <v>0</v>
      </c>
      <c r="AM2117" s="49" t="s">
        <v>5559</v>
      </c>
      <c r="AN2117" s="49"/>
      <c r="AO2117" s="48" t="str" cm="1">
        <f t="array" ref="AO2117">IFERROR(_xlfn.IFS(
AQ2117="MPR ISSUE","PDH",
AQ2117="BSS Hardware Issue","BSS",
AQ2117="Sites strategiques, MLL, Pylone, etc.","ENVTECH",
AQ2117="AKTIVCO DEFAUT GE &amp; POWER Cabinet","AKTIVCO",
AQ2117="AKTIVCO Coupure ENEO &amp; Baisse de tension","AKTIVCO GRID ONLY",
AQ2117="Coupure ENEO &amp; Baisse de tension","IHS GRID ONLY",
AQ2117="Defaut GE &amp; POWER Cabinet","IHS",
AQ2117="Sharing","Partners",
AQ2117="Sites strategiques &amp; DataCenter","SST &amp; DC",
AQ2117="Exclu","Exclu",
AQ2117="SAT","SAT",
AQ2117="SPARE-ISSUE","SPARE-ISSUE",
AQ2117="Fiber CAmtel","TRANS_FO_CAMTEL",
AQ2117="Fiber AOF","Fiber AOF",
AQ2117="Projet OCM (HUAWEI)","TRAVAUX-HUAWEI",
AQ2117="Projet OCM (NOKIA)","TRAVAUX-NOKIA",
AQ2117="ACCESS-ISSUE","ACCESS-ISSUE",
AQ2117="Projet OCM (ZTE, NOKIA, autres projets)","TRAVAUX OCM",
AQ2117="No root CAuse","No root cause",
AQ2117="ODU HS","PDH",
AQ2117="IP &amp; VLAN","PDH",
AQ2117="Warehouse HUAWEI","SPARE-ISSUE",
AQ2117="SPARE-HS","SPARE-ISSUE",
AQ2117="Power Telco","BSS",AQ2117="no impacts","no impacts"
),"")</f>
        <v>No root cause</v>
      </c>
      <c r="AP2117" s="48" t="str" cm="1">
        <f t="array" ref="AP2117">IFERROR(_xlfn.IFS(
AQ2117="MPR ISSUE","TX ISSUE",
AQ2117="BSS Hardware Issue","RAN ISSUE",
AQ2117="Sites strategiques, MLL, Pylone, etc.","ENVTECH",
AQ2117="AKTIVCO DEFAUT GE &amp; POWER Cabinet","POWER ISSUE",
AQ2117="AKTIVCO Coupure ENEO &amp; Baisse de tension","POWER ISSUE",
AQ2117="Coupure ENEO &amp; Baisse de tension","POWER ISSUE",
AQ2117="Defaut GE &amp; POWER Cabinet","POWER ISSUE",
AQ2117="Sharing","POWER ISSUE",
AQ2117="Sites strategiques &amp; DataCenter","POWER ISSUE",
AQ2117="Exclu","Exclu",
AQ2117="SAT","TX ISSUE",
AQ2117="SPARE-ISSUE","SPARE-ISSUE",
AQ2117="Fiber CAmtel","TX ISSUE",
AQ2117="Fiber AOF","TX ISSUE",
AQ2117="Projet OCM (HUAWEI)","TRAVAUX-HUAWEI",
AQ2117="Projet OCM (NOKIA)","TRAVAUX -NOKIA",
AQ2117="ACCESS-ISSUE","ACCESS-ISSUE",
AQ2117="Projet OCM (ZTE, NOKIA, autres projets)","TRAVAUX OCM",
AQ2117="No root CAuse","No root cause",
AQ2117="ODU HS","TX ISSUE",
AQ2117="IP &amp; VLAN","TX ISSUE",
AQ2117="Warehouse HUAWEI","SPARE-ISSUE",
AQ2117="SPARE-HS","SPARE-ISSUE",
AQ2117="Power Telco","RAN ISSUE",AQ2117="no impacts","no impacts"
),"")</f>
        <v>No root cause</v>
      </c>
      <c r="AQ2117" s="127" t="s">
        <v>5344</v>
      </c>
      <c r="AR2117" s="48" t="str" cm="1">
        <f t="array" ref="AR2117">IFERROR(_xlfn.IFS(
AQ2117="MPR ISSUE","ACTIVE",
AQ2117="BSS Hardware Issue","ACTIVE",
AQ2117="Sites strategiques, MLL, Pylone, etc.","PASSIVE",
AQ2117="AKTIVCO DEFAUT GE &amp; POWER Cabinet","PASSIVE",
AQ2117="AKTIVCO Coupure ENEO &amp; Baisse de tension","PASSIVE",
AQ2117="Coupure ENEO &amp; Baisse de tension","PASSIVE",
AQ2117="Defaut GE &amp; POWER Cabinet","PASSIVE",
AQ2117="Sharing","PASSIVE",
AQ2117="Sites strategiques &amp; DataCenter","PASSIVE",
AQ2117="Exclu","Exclu",
AQ2117="SAT","ACTIVE",
AQ2117="SPARE-ISSUE","SPARE-ISSUE",
AQ2117="Fiber CAmtel","ACTIVE",
AQ2117="Fiber AOF","ACTIVE",
AQ2117="Projet OCM (HUAWEI)","PLANNED WORKS",
AQ2117="Projet OCM (NOKIA)","PLANNED WORKS",
AQ2117="ACCESS-ISSUE","ACCESS-ISSUE",
AQ2117="Projet OCM (ZTE, NOKIA, autres projets)","PLANNED WORKS",
AQ2117="No root CAuse","No root cause",
AQ2117="ODU HS","ACTIVE",
AQ2117="IP &amp; VLAN","ACTIVE",
AQ2117="Warehouse HUAWEI","SPARE-ISSUE",
AQ2117="SPARE-HS","SPARE-ISSUE",
AQ2117="Power Telco","ACTIVE", AQ2117="no impacts","no impacts"
),"")</f>
        <v>No root cause</v>
      </c>
      <c r="AS2117" s="92" t="s">
        <v>5537</v>
      </c>
      <c r="AT2117" s="98" t="s">
        <v>4922</v>
      </c>
      <c r="AV2117" s="17" t="s">
        <v>5537</v>
      </c>
      <c r="AW2117" s="7" t="s">
        <v>5537</v>
      </c>
      <c r="AX2117" s="6" t="s">
        <v>5537</v>
      </c>
      <c r="AY2117" s="7"/>
      <c r="AZ2117" s="3" t="s">
        <v>5537</v>
      </c>
      <c r="BA2117" s="18" t="s">
        <v>5537</v>
      </c>
      <c r="BB2117" s="18" t="s">
        <v>5537</v>
      </c>
      <c r="BC2117" s="18" t="s">
        <v>5537</v>
      </c>
      <c r="BD2117" s="18" t="s">
        <v>5537</v>
      </c>
      <c r="BE2117" s="18" t="s">
        <v>5537</v>
      </c>
      <c r="BF2117" s="18" t="s">
        <v>5537</v>
      </c>
      <c r="BG2117" s="18" t="s">
        <v>5537</v>
      </c>
      <c r="BH2117" s="18" t="s">
        <v>5537</v>
      </c>
      <c r="BI2117" s="18" t="s">
        <v>5537</v>
      </c>
      <c r="BJ2117" s="18" t="s">
        <v>5537</v>
      </c>
      <c r="BK2117" s="18" t="s">
        <v>5537</v>
      </c>
      <c r="BL2117" s="9" t="s">
        <v>5537</v>
      </c>
      <c r="BM2117" s="14" t="s">
        <v>5537</v>
      </c>
      <c r="BN2117" s="14" t="s">
        <v>5537</v>
      </c>
      <c r="BO2117" s="14" t="str">
        <f>_xlfn.XLOOKUP(B2117,'[4]cell downs 18042026 17h'!$B:$B,'[4]cell downs 18042026 17h'!$B:$B,"")</f>
        <v/>
      </c>
      <c r="BP2117" s="14" t="str">
        <f>_xlfn.XLOOKUP(B2117,'[5]Cells Huawei 19042026 15h'!$B:$B,'[5]Cells Huawei 19042026 15h'!$B:$B,"")</f>
        <v/>
      </c>
      <c r="BQ2117" s="9" t="str">
        <f>_xlfn.XLOOKUP(B2117,'[6]cells down 19042026 9H40'!$B:$B,'[6]cells down 19042026 9H40'!$B:$B,"")</f>
        <v/>
      </c>
      <c r="BR2117" s="9" t="s">
        <v>4922</v>
      </c>
      <c r="BS2117" s="9" t="s">
        <v>12</v>
      </c>
      <c r="BT2117" s="108"/>
    </row>
    <row r="2118" spans="1:72" s="9" customFormat="1" x14ac:dyDescent="0.35">
      <c r="A2118" s="1" t="s">
        <v>4940</v>
      </c>
      <c r="B2118" s="8" t="s">
        <v>4941</v>
      </c>
      <c r="C2118" s="3" t="str">
        <f>_xlfn.XLOOKUP(B2118,'[1]daily break down'!$D:$D,'[1]daily break down'!$E:$E,"")</f>
        <v>LITTORAL</v>
      </c>
      <c r="D2118" s="1" t="s">
        <v>11</v>
      </c>
      <c r="E2118" s="1" t="str">
        <f>BS2118</f>
        <v/>
      </c>
      <c r="F2118" s="3" t="s">
        <v>31</v>
      </c>
      <c r="G2118" s="1" t="s">
        <v>4116</v>
      </c>
      <c r="H2118" s="34" t="str">
        <f>_xlfn.XLOOKUP(B2118,[2]CALCULATION!$B:$B,[2]CALCULATION!$H:$H,"")</f>
        <v>ZTE</v>
      </c>
      <c r="I2118" s="28">
        <v>0</v>
      </c>
      <c r="J2118" s="28">
        <v>0</v>
      </c>
      <c r="K2118" s="28">
        <v>0</v>
      </c>
      <c r="L2118" s="28">
        <v>0</v>
      </c>
      <c r="M2118" s="28">
        <v>0</v>
      </c>
      <c r="N2118" s="28">
        <v>0</v>
      </c>
      <c r="O2118" s="28">
        <v>0</v>
      </c>
      <c r="P2118" s="28">
        <v>0</v>
      </c>
      <c r="Q2118" s="28">
        <v>0</v>
      </c>
      <c r="R2118" s="28">
        <v>0</v>
      </c>
      <c r="S2118" s="93">
        <v>0</v>
      </c>
      <c r="T2118" s="93">
        <f>_xlfn.XLOOKUP(B2118,'[3]Nur des jours'!$B:$B,'[3]Nur des jours'!$U:$U,"")</f>
        <v>0</v>
      </c>
      <c r="U2118" s="93">
        <v>0</v>
      </c>
      <c r="V2118" s="93">
        <v>0</v>
      </c>
      <c r="W2118" s="93">
        <v>0</v>
      </c>
      <c r="X2118" s="93">
        <v>0</v>
      </c>
      <c r="Y2118" s="93">
        <v>0</v>
      </c>
      <c r="Z2118" s="93">
        <v>0</v>
      </c>
      <c r="AA2118" s="93">
        <v>0</v>
      </c>
      <c r="AB2118" s="93">
        <v>0</v>
      </c>
      <c r="AC2118" s="93"/>
      <c r="AD2118" s="93">
        <v>0</v>
      </c>
      <c r="AE2118" s="93">
        <v>0</v>
      </c>
      <c r="AF2118" s="93">
        <v>0</v>
      </c>
      <c r="AG2118" s="93"/>
      <c r="AH2118" s="93">
        <v>0</v>
      </c>
      <c r="AI2118" s="93">
        <v>0</v>
      </c>
      <c r="AJ2118" s="93">
        <v>0</v>
      </c>
      <c r="AK2118" s="93">
        <v>0</v>
      </c>
      <c r="AL2118" s="93">
        <v>0</v>
      </c>
      <c r="AM2118" s="49" t="s">
        <v>5559</v>
      </c>
      <c r="AN2118" s="49"/>
      <c r="AO2118" s="48" t="str" cm="1">
        <f t="array" ref="AO2118">IFERROR(_xlfn.IFS(
AQ2118="MPR ISSUE","PDH",
AQ2118="BSS Hardware Issue","BSS",
AQ2118="Sites strategiques, MLL, Pylone, etc.","ENVTECH",
AQ2118="AKTIVCO DEFAUT GE &amp; POWER Cabinet","AKTIVCO",
AQ2118="AKTIVCO Coupure ENEO &amp; Baisse de tension","AKTIVCO GRID ONLY",
AQ2118="Coupure ENEO &amp; Baisse de tension","IHS GRID ONLY",
AQ2118="Defaut GE &amp; POWER Cabinet","IHS",
AQ2118="Sharing","Partners",
AQ2118="Sites strategiques &amp; DataCenter","SST &amp; DC",
AQ2118="Exclu","Exclu",
AQ2118="SAT","SAT",
AQ2118="SPARE-ISSUE","SPARE-ISSUE",
AQ2118="Fiber CAmtel","TRANS_FO_CAMTEL",
AQ2118="Fiber AOF","Fiber AOF",
AQ2118="Projet OCM (HUAWEI)","TRAVAUX-HUAWEI",
AQ2118="Projet OCM (NOKIA)","TRAVAUX-NOKIA",
AQ2118="ACCESS-ISSUE","ACCESS-ISSUE",
AQ2118="Projet OCM (ZTE, NOKIA, autres projets)","TRAVAUX OCM",
AQ2118="No root CAuse","No root cause",
AQ2118="ODU HS","PDH",
AQ2118="IP &amp; VLAN","PDH",
AQ2118="Warehouse HUAWEI","SPARE-ISSUE",
AQ2118="SPARE-HS","SPARE-ISSUE",
AQ2118="Power Telco","BSS",AQ2118="no impacts","no impacts"
),"")</f>
        <v>No root cause</v>
      </c>
      <c r="AP2118" s="48" t="str" cm="1">
        <f t="array" ref="AP2118">IFERROR(_xlfn.IFS(
AQ2118="MPR ISSUE","TX ISSUE",
AQ2118="BSS Hardware Issue","RAN ISSUE",
AQ2118="Sites strategiques, MLL, Pylone, etc.","ENVTECH",
AQ2118="AKTIVCO DEFAUT GE &amp; POWER Cabinet","POWER ISSUE",
AQ2118="AKTIVCO Coupure ENEO &amp; Baisse de tension","POWER ISSUE",
AQ2118="Coupure ENEO &amp; Baisse de tension","POWER ISSUE",
AQ2118="Defaut GE &amp; POWER Cabinet","POWER ISSUE",
AQ2118="Sharing","POWER ISSUE",
AQ2118="Sites strategiques &amp; DataCenter","POWER ISSUE",
AQ2118="Exclu","Exclu",
AQ2118="SAT","TX ISSUE",
AQ2118="SPARE-ISSUE","SPARE-ISSUE",
AQ2118="Fiber CAmtel","TX ISSUE",
AQ2118="Fiber AOF","TX ISSUE",
AQ2118="Projet OCM (HUAWEI)","TRAVAUX-HUAWEI",
AQ2118="Projet OCM (NOKIA)","TRAVAUX -NOKIA",
AQ2118="ACCESS-ISSUE","ACCESS-ISSUE",
AQ2118="Projet OCM (ZTE, NOKIA, autres projets)","TRAVAUX OCM",
AQ2118="No root CAuse","No root cause",
AQ2118="ODU HS","TX ISSUE",
AQ2118="IP &amp; VLAN","TX ISSUE",
AQ2118="Warehouse HUAWEI","SPARE-ISSUE",
AQ2118="SPARE-HS","SPARE-ISSUE",
AQ2118="Power Telco","RAN ISSUE",AQ2118="no impacts","no impacts"
),"")</f>
        <v>No root cause</v>
      </c>
      <c r="AQ2118" s="127" t="s">
        <v>5344</v>
      </c>
      <c r="AR2118" s="48" t="str" cm="1">
        <f t="array" ref="AR2118">IFERROR(_xlfn.IFS(
AQ2118="MPR ISSUE","ACTIVE",
AQ2118="BSS Hardware Issue","ACTIVE",
AQ2118="Sites strategiques, MLL, Pylone, etc.","PASSIVE",
AQ2118="AKTIVCO DEFAUT GE &amp; POWER Cabinet","PASSIVE",
AQ2118="AKTIVCO Coupure ENEO &amp; Baisse de tension","PASSIVE",
AQ2118="Coupure ENEO &amp; Baisse de tension","PASSIVE",
AQ2118="Defaut GE &amp; POWER Cabinet","PASSIVE",
AQ2118="Sharing","PASSIVE",
AQ2118="Sites strategiques &amp; DataCenter","PASSIVE",
AQ2118="Exclu","Exclu",
AQ2118="SAT","ACTIVE",
AQ2118="SPARE-ISSUE","SPARE-ISSUE",
AQ2118="Fiber CAmtel","ACTIVE",
AQ2118="Fiber AOF","ACTIVE",
AQ2118="Projet OCM (HUAWEI)","PLANNED WORKS",
AQ2118="Projet OCM (NOKIA)","PLANNED WORKS",
AQ2118="ACCESS-ISSUE","ACCESS-ISSUE",
AQ2118="Projet OCM (ZTE, NOKIA, autres projets)","PLANNED WORKS",
AQ2118="No root CAuse","No root cause",
AQ2118="ODU HS","ACTIVE",
AQ2118="IP &amp; VLAN","ACTIVE",
AQ2118="Warehouse HUAWEI","SPARE-ISSUE",
AQ2118="SPARE-HS","SPARE-ISSUE",
AQ2118="Power Telco","ACTIVE", AQ2118="no impacts","no impacts"
),"")</f>
        <v>No root cause</v>
      </c>
      <c r="AS2118" s="92" t="s">
        <v>5537</v>
      </c>
      <c r="AT2118" s="98" t="s">
        <v>4941</v>
      </c>
      <c r="AU2118" s="96"/>
      <c r="AV2118" s="17" t="s">
        <v>5537</v>
      </c>
      <c r="AW2118" s="7" t="s">
        <v>5537</v>
      </c>
      <c r="AX2118" s="6" t="s">
        <v>5537</v>
      </c>
      <c r="AY2118" s="7"/>
      <c r="AZ2118" s="3" t="s">
        <v>5537</v>
      </c>
      <c r="BA2118" s="18" t="s">
        <v>5537</v>
      </c>
      <c r="BB2118" s="18" t="s">
        <v>5537</v>
      </c>
      <c r="BC2118" s="18" t="s">
        <v>5537</v>
      </c>
      <c r="BD2118" s="18" t="s">
        <v>5537</v>
      </c>
      <c r="BE2118" s="18" t="s">
        <v>5537</v>
      </c>
      <c r="BF2118" s="18" t="s">
        <v>5537</v>
      </c>
      <c r="BG2118" s="18" t="s">
        <v>5537</v>
      </c>
      <c r="BH2118" s="18" t="s">
        <v>5537</v>
      </c>
      <c r="BI2118" s="18" t="s">
        <v>5537</v>
      </c>
      <c r="BJ2118" s="18" t="s">
        <v>5537</v>
      </c>
      <c r="BK2118" s="18" t="s">
        <v>5537</v>
      </c>
      <c r="BL2118" s="9" t="s">
        <v>5537</v>
      </c>
      <c r="BM2118" s="14" t="s">
        <v>5537</v>
      </c>
      <c r="BN2118" s="14" t="s">
        <v>5537</v>
      </c>
      <c r="BO2118" s="14" t="str">
        <f>_xlfn.XLOOKUP(B2118,'[4]cell downs 18042026 17h'!$B:$B,'[4]cell downs 18042026 17h'!$B:$B,"")</f>
        <v/>
      </c>
      <c r="BP2118" s="14" t="str">
        <f>_xlfn.XLOOKUP(B2118,'[5]Cells Huawei 19042026 15h'!$B:$B,'[5]Cells Huawei 19042026 15h'!$B:$B,"")</f>
        <v/>
      </c>
      <c r="BQ2118" s="9" t="str">
        <f>_xlfn.XLOOKUP(B2118,'[6]cells down 19042026 9H40'!$B:$B,'[6]cells down 19042026 9H40'!$B:$B,"")</f>
        <v/>
      </c>
      <c r="BR2118" s="9" t="s">
        <v>4941</v>
      </c>
      <c r="BS2118" s="9" t="s">
        <v>5537</v>
      </c>
      <c r="BT2118" s="108"/>
    </row>
    <row r="2119" spans="1:72" s="9" customFormat="1" x14ac:dyDescent="0.35">
      <c r="A2119" s="1" t="s">
        <v>4953</v>
      </c>
      <c r="B2119" s="1" t="s">
        <v>4954</v>
      </c>
      <c r="C2119" s="3" t="str">
        <f>_xlfn.XLOOKUP(B2119,'[1]daily break down'!$D:$D,'[1]daily break down'!$E:$E,"")</f>
        <v>CENTRE</v>
      </c>
      <c r="D2119" s="1" t="s">
        <v>11</v>
      </c>
      <c r="E2119" s="1" t="s">
        <v>12</v>
      </c>
      <c r="F2119" s="3" t="s">
        <v>37</v>
      </c>
      <c r="G2119" s="1" t="s">
        <v>4955</v>
      </c>
      <c r="H2119" s="34" t="str">
        <f>_xlfn.XLOOKUP(B2119,[2]CALCULATION!$B:$B,[2]CALCULATION!$H:$H,"")</f>
        <v>ZTE</v>
      </c>
      <c r="I2119" s="28">
        <v>0</v>
      </c>
      <c r="J2119" s="28">
        <v>0</v>
      </c>
      <c r="K2119" s="28">
        <v>0</v>
      </c>
      <c r="L2119" s="28">
        <v>0</v>
      </c>
      <c r="M2119" s="28">
        <v>0</v>
      </c>
      <c r="N2119" s="28">
        <v>0</v>
      </c>
      <c r="O2119" s="28">
        <v>0</v>
      </c>
      <c r="P2119" s="28">
        <v>0</v>
      </c>
      <c r="Q2119" s="28">
        <v>0</v>
      </c>
      <c r="R2119" s="28">
        <v>0</v>
      </c>
      <c r="S2119" s="93">
        <v>0</v>
      </c>
      <c r="T2119" s="93">
        <f>_xlfn.XLOOKUP(B2119,'[3]Nur des jours'!$B:$B,'[3]Nur des jours'!$U:$U,"")</f>
        <v>0</v>
      </c>
      <c r="U2119" s="93">
        <v>0</v>
      </c>
      <c r="V2119" s="93">
        <v>0</v>
      </c>
      <c r="W2119" s="93">
        <v>0</v>
      </c>
      <c r="X2119" s="93">
        <v>0</v>
      </c>
      <c r="Y2119" s="93">
        <v>0</v>
      </c>
      <c r="Z2119" s="93">
        <v>0</v>
      </c>
      <c r="AA2119" s="93">
        <v>0</v>
      </c>
      <c r="AB2119" s="93">
        <v>0</v>
      </c>
      <c r="AC2119" s="93"/>
      <c r="AD2119" s="93">
        <v>0</v>
      </c>
      <c r="AE2119" s="93">
        <v>0</v>
      </c>
      <c r="AF2119" s="93">
        <v>0</v>
      </c>
      <c r="AG2119" s="93"/>
      <c r="AH2119" s="93">
        <v>0</v>
      </c>
      <c r="AI2119" s="93">
        <v>0</v>
      </c>
      <c r="AJ2119" s="93">
        <v>0</v>
      </c>
      <c r="AK2119" s="93">
        <v>0</v>
      </c>
      <c r="AL2119" s="93">
        <v>0</v>
      </c>
      <c r="AM2119" s="49" t="s">
        <v>5559</v>
      </c>
      <c r="AN2119" s="49"/>
      <c r="AO2119" s="48" t="str" cm="1">
        <f t="array" ref="AO2119">IFERROR(_xlfn.IFS(
AQ2119="MPR ISSUE","PDH",
AQ2119="BSS Hardware Issue","BSS",
AQ2119="Sites strategiques, MLL, Pylone, etc.","ENVTECH",
AQ2119="AKTIVCO DEFAUT GE &amp; POWER Cabinet","AKTIVCO",
AQ2119="AKTIVCO Coupure ENEO &amp; Baisse de tension","AKTIVCO GRID ONLY",
AQ2119="Coupure ENEO &amp; Baisse de tension","IHS GRID ONLY",
AQ2119="Defaut GE &amp; POWER Cabinet","IHS",
AQ2119="Sharing","Partners",
AQ2119="Sites strategiques &amp; DataCenter","SST &amp; DC",
AQ2119="Exclu","Exclu",
AQ2119="SAT","SAT",
AQ2119="SPARE-ISSUE","SPARE-ISSUE",
AQ2119="Fiber CAmtel","TRANS_FO_CAMTEL",
AQ2119="Fiber AOF","Fiber AOF",
AQ2119="Projet OCM (HUAWEI)","TRAVAUX-HUAWEI",
AQ2119="Projet OCM (NOKIA)","TRAVAUX-NOKIA",
AQ2119="ACCESS-ISSUE","ACCESS-ISSUE",
AQ2119="Projet OCM (ZTE, NOKIA, autres projets)","TRAVAUX OCM",
AQ2119="No root CAuse","No root cause",
AQ2119="ODU HS","PDH",
AQ2119="IP &amp; VLAN","PDH",
AQ2119="Warehouse HUAWEI","SPARE-ISSUE",
AQ2119="SPARE-HS","SPARE-ISSUE",
AQ2119="Power Telco","BSS",AQ2119="no impacts","no impacts"
),"")</f>
        <v>SPARE-ISSUE</v>
      </c>
      <c r="AP2119" s="48" t="str" cm="1">
        <f t="array" ref="AP2119">IFERROR(_xlfn.IFS(
AQ2119="MPR ISSUE","TX ISSUE",
AQ2119="BSS Hardware Issue","RAN ISSUE",
AQ2119="Sites strategiques, MLL, Pylone, etc.","ENVTECH",
AQ2119="AKTIVCO DEFAUT GE &amp; POWER Cabinet","POWER ISSUE",
AQ2119="AKTIVCO Coupure ENEO &amp; Baisse de tension","POWER ISSUE",
AQ2119="Coupure ENEO &amp; Baisse de tension","POWER ISSUE",
AQ2119="Defaut GE &amp; POWER Cabinet","POWER ISSUE",
AQ2119="Sharing","POWER ISSUE",
AQ2119="Sites strategiques &amp; DataCenter","POWER ISSUE",
AQ2119="Exclu","Exclu",
AQ2119="SAT","TX ISSUE",
AQ2119="SPARE-ISSUE","SPARE-ISSUE",
AQ2119="Fiber CAmtel","TX ISSUE",
AQ2119="Fiber AOF","TX ISSUE",
AQ2119="Projet OCM (HUAWEI)","TRAVAUX-HUAWEI",
AQ2119="Projet OCM (NOKIA)","TRAVAUX -NOKIA",
AQ2119="ACCESS-ISSUE","ACCESS-ISSUE",
AQ2119="Projet OCM (ZTE, NOKIA, autres projets)","TRAVAUX OCM",
AQ2119="No root CAuse","No root cause",
AQ2119="ODU HS","TX ISSUE",
AQ2119="IP &amp; VLAN","TX ISSUE",
AQ2119="Warehouse HUAWEI","SPARE-ISSUE",
AQ2119="SPARE-HS","SPARE-ISSUE",
AQ2119="Power Telco","RAN ISSUE",AQ2119="no impacts","no impacts"
),"")</f>
        <v>SPARE-ISSUE</v>
      </c>
      <c r="AQ2119" s="67" t="s">
        <v>5336</v>
      </c>
      <c r="AR2119" s="48" t="str" cm="1">
        <f t="array" ref="AR2119">IFERROR(_xlfn.IFS(
AQ2119="MPR ISSUE","ACTIVE",
AQ2119="BSS Hardware Issue","ACTIVE",
AQ2119="Sites strategiques, MLL, Pylone, etc.","PASSIVE",
AQ2119="AKTIVCO DEFAUT GE &amp; POWER Cabinet","PASSIVE",
AQ2119="AKTIVCO Coupure ENEO &amp; Baisse de tension","PASSIVE",
AQ2119="Coupure ENEO &amp; Baisse de tension","PASSIVE",
AQ2119="Defaut GE &amp; POWER Cabinet","PASSIVE",
AQ2119="Sharing","PASSIVE",
AQ2119="Sites strategiques &amp; DataCenter","PASSIVE",
AQ2119="Exclu","Exclu",
AQ2119="SAT","ACTIVE",
AQ2119="SPARE-ISSUE","SPARE-ISSUE",
AQ2119="Fiber CAmtel","ACTIVE",
AQ2119="Fiber AOF","ACTIVE",
AQ2119="Projet OCM (HUAWEI)","PLANNED WORKS",
AQ2119="Projet OCM (NOKIA)","PLANNED WORKS",
AQ2119="ACCESS-ISSUE","ACCESS-ISSUE",
AQ2119="Projet OCM (ZTE, NOKIA, autres projets)","PLANNED WORKS",
AQ2119="No root CAuse","No root cause",
AQ2119="ODU HS","ACTIVE",
AQ2119="IP &amp; VLAN","ACTIVE",
AQ2119="Warehouse HUAWEI","SPARE-ISSUE",
AQ2119="SPARE-HS","SPARE-ISSUE",
AQ2119="Power Telco","ACTIVE", AQ2119="no impacts","no impacts"
),"")</f>
        <v>SPARE-ISSUE</v>
      </c>
      <c r="AS2119" s="92" t="s">
        <v>5939</v>
      </c>
      <c r="AT2119" s="98" t="s">
        <v>4954</v>
      </c>
      <c r="AV2119" s="17" t="s">
        <v>5537</v>
      </c>
      <c r="AW2119" s="7" t="s">
        <v>5537</v>
      </c>
      <c r="AX2119" s="6" t="s">
        <v>5537</v>
      </c>
      <c r="AY2119" s="7"/>
      <c r="AZ2119" s="3" t="s">
        <v>5537</v>
      </c>
      <c r="BA2119" s="18" t="s">
        <v>5537</v>
      </c>
      <c r="BB2119" s="18" t="s">
        <v>5537</v>
      </c>
      <c r="BC2119" s="18" t="s">
        <v>5537</v>
      </c>
      <c r="BD2119" s="18" t="s">
        <v>5537</v>
      </c>
      <c r="BE2119" s="18" t="s">
        <v>5537</v>
      </c>
      <c r="BF2119" s="18" t="s">
        <v>5537</v>
      </c>
      <c r="BG2119" s="18" t="s">
        <v>5537</v>
      </c>
      <c r="BH2119" s="18" t="s">
        <v>5537</v>
      </c>
      <c r="BI2119" s="18" t="s">
        <v>5537</v>
      </c>
      <c r="BJ2119" s="18" t="s">
        <v>6371</v>
      </c>
      <c r="BK2119" s="18" t="s">
        <v>6372</v>
      </c>
      <c r="BL2119" s="9" t="s">
        <v>5537</v>
      </c>
      <c r="BM2119" s="14" t="s">
        <v>5537</v>
      </c>
      <c r="BN2119" s="14" t="s">
        <v>5537</v>
      </c>
      <c r="BO2119" s="14" t="str">
        <f>_xlfn.XLOOKUP(B2119,'[4]cell downs 18042026 17h'!$B:$B,'[4]cell downs 18042026 17h'!$B:$B,"")</f>
        <v/>
      </c>
      <c r="BP2119" s="14" t="str">
        <f>_xlfn.XLOOKUP(B2119,'[5]Cells Huawei 19042026 15h'!$B:$B,'[5]Cells Huawei 19042026 15h'!$B:$B,"")</f>
        <v/>
      </c>
      <c r="BQ2119" s="9" t="str">
        <f>_xlfn.XLOOKUP(B2119,'[6]cells down 19042026 9H40'!$B:$B,'[6]cells down 19042026 9H40'!$B:$B,"")</f>
        <v/>
      </c>
      <c r="BR2119" s="9" t="s">
        <v>4954</v>
      </c>
      <c r="BS2119" s="9" t="s">
        <v>12</v>
      </c>
      <c r="BT2119" s="108"/>
    </row>
    <row r="2120" spans="1:72" s="9" customFormat="1" x14ac:dyDescent="0.35">
      <c r="A2120" s="1" t="s">
        <v>3686</v>
      </c>
      <c r="B2120" s="8" t="s">
        <v>4846</v>
      </c>
      <c r="C2120" s="3" t="str">
        <f>_xlfn.XLOOKUP(B2120,'[1]daily break down'!$D:$D,'[1]daily break down'!$E:$E,"")</f>
        <v>LITTORAL</v>
      </c>
      <c r="D2120" s="1" t="s">
        <v>11</v>
      </c>
      <c r="E2120" s="1" t="s">
        <v>12</v>
      </c>
      <c r="F2120" s="3" t="s">
        <v>31</v>
      </c>
      <c r="G2120" s="1" t="s">
        <v>3686</v>
      </c>
      <c r="H2120" s="34" t="str">
        <f>_xlfn.XLOOKUP(B2120,[2]CALCULATION!$B:$B,[2]CALCULATION!$H:$H,"")</f>
        <v>ZTE</v>
      </c>
      <c r="I2120" s="28">
        <v>0</v>
      </c>
      <c r="J2120" s="28">
        <v>0</v>
      </c>
      <c r="K2120" s="28">
        <v>0</v>
      </c>
      <c r="L2120" s="28">
        <v>0</v>
      </c>
      <c r="M2120" s="28">
        <v>0</v>
      </c>
      <c r="N2120" s="28">
        <v>0</v>
      </c>
      <c r="O2120" s="28">
        <v>0</v>
      </c>
      <c r="P2120" s="28">
        <v>0</v>
      </c>
      <c r="Q2120" s="28">
        <v>0</v>
      </c>
      <c r="R2120" s="28">
        <v>0</v>
      </c>
      <c r="S2120" s="93">
        <v>0</v>
      </c>
      <c r="T2120" s="93">
        <f>_xlfn.XLOOKUP(B2120,'[3]Nur des jours'!$B:$B,'[3]Nur des jours'!$U:$U,"")</f>
        <v>0</v>
      </c>
      <c r="U2120" s="93">
        <v>0</v>
      </c>
      <c r="V2120" s="93">
        <v>0</v>
      </c>
      <c r="W2120" s="93">
        <v>0</v>
      </c>
      <c r="X2120" s="93">
        <v>0</v>
      </c>
      <c r="Y2120" s="93">
        <v>0</v>
      </c>
      <c r="Z2120" s="93">
        <v>0</v>
      </c>
      <c r="AA2120" s="93">
        <v>0</v>
      </c>
      <c r="AB2120" s="93">
        <v>0</v>
      </c>
      <c r="AC2120" s="93"/>
      <c r="AD2120" s="93">
        <v>0</v>
      </c>
      <c r="AE2120" s="93">
        <v>0</v>
      </c>
      <c r="AF2120" s="93">
        <v>0</v>
      </c>
      <c r="AG2120" s="93"/>
      <c r="AH2120" s="93">
        <v>0</v>
      </c>
      <c r="AI2120" s="93">
        <v>0</v>
      </c>
      <c r="AJ2120" s="93">
        <v>0</v>
      </c>
      <c r="AK2120" s="93">
        <v>0</v>
      </c>
      <c r="AL2120" s="93">
        <v>0</v>
      </c>
      <c r="AM2120" s="49" t="s">
        <v>5559</v>
      </c>
      <c r="AN2120" s="49"/>
      <c r="AO2120" s="48" t="str" cm="1">
        <f t="array" ref="AO2120">IFERROR(_xlfn.IFS(
AQ2120="MPR ISSUE","PDH",
AQ2120="BSS Hardware Issue","BSS",
AQ2120="Sites strategiques, MLL, Pylone, etc.","ENVTECH",
AQ2120="AKTIVCO DEFAUT GE &amp; POWER Cabinet","AKTIVCO",
AQ2120="AKTIVCO Coupure ENEO &amp; Baisse de tension","AKTIVCO GRID ONLY",
AQ2120="Coupure ENEO &amp; Baisse de tension","IHS GRID ONLY",
AQ2120="Defaut GE &amp; POWER Cabinet","IHS",
AQ2120="Sharing","Partners",
AQ2120="Sites strategiques &amp; DataCenter","SST &amp; DC",
AQ2120="Exclu","Exclu",
AQ2120="SAT","SAT",
AQ2120="SPARE-ISSUE","SPARE-ISSUE",
AQ2120="Fiber CAmtel","TRANS_FO_CAMTEL",
AQ2120="Fiber AOF","Fiber AOF",
AQ2120="Projet OCM (HUAWEI)","TRAVAUX-HUAWEI",
AQ2120="Projet OCM (NOKIA)","TRAVAUX-NOKIA",
AQ2120="ACCESS-ISSUE","ACCESS-ISSUE",
AQ2120="Projet OCM (ZTE, NOKIA, autres projets)","TRAVAUX OCM",
AQ2120="No root CAuse","No root cause",
AQ2120="ODU HS","PDH",
AQ2120="IP &amp; VLAN","PDH",
AQ2120="Warehouse HUAWEI","SPARE-ISSUE",
AQ2120="SPARE-HS","SPARE-ISSUE",
AQ2120="Power Telco","BSS",AQ2120="no impacts","no impacts"
),"")</f>
        <v>No root cause</v>
      </c>
      <c r="AP2120" s="48" t="str" cm="1">
        <f t="array" ref="AP2120">IFERROR(_xlfn.IFS(
AQ2120="MPR ISSUE","TX ISSUE",
AQ2120="BSS Hardware Issue","RAN ISSUE",
AQ2120="Sites strategiques, MLL, Pylone, etc.","ENVTECH",
AQ2120="AKTIVCO DEFAUT GE &amp; POWER Cabinet","POWER ISSUE",
AQ2120="AKTIVCO Coupure ENEO &amp; Baisse de tension","POWER ISSUE",
AQ2120="Coupure ENEO &amp; Baisse de tension","POWER ISSUE",
AQ2120="Defaut GE &amp; POWER Cabinet","POWER ISSUE",
AQ2120="Sharing","POWER ISSUE",
AQ2120="Sites strategiques &amp; DataCenter","POWER ISSUE",
AQ2120="Exclu","Exclu",
AQ2120="SAT","TX ISSUE",
AQ2120="SPARE-ISSUE","SPARE-ISSUE",
AQ2120="Fiber CAmtel","TX ISSUE",
AQ2120="Fiber AOF","TX ISSUE",
AQ2120="Projet OCM (HUAWEI)","TRAVAUX-HUAWEI",
AQ2120="Projet OCM (NOKIA)","TRAVAUX -NOKIA",
AQ2120="ACCESS-ISSUE","ACCESS-ISSUE",
AQ2120="Projet OCM (ZTE, NOKIA, autres projets)","TRAVAUX OCM",
AQ2120="No root CAuse","No root cause",
AQ2120="ODU HS","TX ISSUE",
AQ2120="IP &amp; VLAN","TX ISSUE",
AQ2120="Warehouse HUAWEI","SPARE-ISSUE",
AQ2120="SPARE-HS","SPARE-ISSUE",
AQ2120="Power Telco","RAN ISSUE",AQ2120="no impacts","no impacts"
),"")</f>
        <v>No root cause</v>
      </c>
      <c r="AQ2120" s="127" t="s">
        <v>5344</v>
      </c>
      <c r="AR2120" s="48" t="str" cm="1">
        <f t="array" ref="AR2120">IFERROR(_xlfn.IFS(
AQ2120="MPR ISSUE","ACTIVE",
AQ2120="BSS Hardware Issue","ACTIVE",
AQ2120="Sites strategiques, MLL, Pylone, etc.","PASSIVE",
AQ2120="AKTIVCO DEFAUT GE &amp; POWER Cabinet","PASSIVE",
AQ2120="AKTIVCO Coupure ENEO &amp; Baisse de tension","PASSIVE",
AQ2120="Coupure ENEO &amp; Baisse de tension","PASSIVE",
AQ2120="Defaut GE &amp; POWER Cabinet","PASSIVE",
AQ2120="Sharing","PASSIVE",
AQ2120="Sites strategiques &amp; DataCenter","PASSIVE",
AQ2120="Exclu","Exclu",
AQ2120="SAT","ACTIVE",
AQ2120="SPARE-ISSUE","SPARE-ISSUE",
AQ2120="Fiber CAmtel","ACTIVE",
AQ2120="Fiber AOF","ACTIVE",
AQ2120="Projet OCM (HUAWEI)","PLANNED WORKS",
AQ2120="Projet OCM (NOKIA)","PLANNED WORKS",
AQ2120="ACCESS-ISSUE","ACCESS-ISSUE",
AQ2120="Projet OCM (ZTE, NOKIA, autres projets)","PLANNED WORKS",
AQ2120="No root CAuse","No root cause",
AQ2120="ODU HS","ACTIVE",
AQ2120="IP &amp; VLAN","ACTIVE",
AQ2120="Warehouse HUAWEI","SPARE-ISSUE",
AQ2120="SPARE-HS","SPARE-ISSUE",
AQ2120="Power Telco","ACTIVE", AQ2120="no impacts","no impacts"
),"")</f>
        <v>No root cause</v>
      </c>
      <c r="AS2120" s="92" t="s">
        <v>5537</v>
      </c>
      <c r="AT2120" s="98" t="s">
        <v>4846</v>
      </c>
      <c r="AV2120" s="17" t="s">
        <v>5537</v>
      </c>
      <c r="AW2120" s="7" t="s">
        <v>5537</v>
      </c>
      <c r="AX2120" s="6" t="s">
        <v>5537</v>
      </c>
      <c r="AY2120" s="7"/>
      <c r="AZ2120" s="3" t="s">
        <v>5537</v>
      </c>
      <c r="BA2120" s="18" t="s">
        <v>5537</v>
      </c>
      <c r="BB2120" s="18" t="s">
        <v>5537</v>
      </c>
      <c r="BC2120" s="18" t="s">
        <v>5537</v>
      </c>
      <c r="BD2120" s="18" t="s">
        <v>5537</v>
      </c>
      <c r="BE2120" s="18" t="s">
        <v>5537</v>
      </c>
      <c r="BF2120" s="18" t="s">
        <v>5537</v>
      </c>
      <c r="BG2120" s="18" t="s">
        <v>5537</v>
      </c>
      <c r="BH2120" s="18" t="s">
        <v>5537</v>
      </c>
      <c r="BI2120" s="18" t="s">
        <v>5537</v>
      </c>
      <c r="BJ2120" s="18" t="s">
        <v>5537</v>
      </c>
      <c r="BK2120" s="18" t="s">
        <v>5537</v>
      </c>
      <c r="BL2120" s="9" t="s">
        <v>5537</v>
      </c>
      <c r="BM2120" s="14" t="s">
        <v>5537</v>
      </c>
      <c r="BN2120" s="14" t="s">
        <v>5537</v>
      </c>
      <c r="BO2120" s="14" t="str">
        <f>_xlfn.XLOOKUP(B2120,'[4]cell downs 18042026 17h'!$B:$B,'[4]cell downs 18042026 17h'!$B:$B,"")</f>
        <v/>
      </c>
      <c r="BP2120" s="14" t="str">
        <f>_xlfn.XLOOKUP(B2120,'[5]Cells Huawei 19042026 15h'!$B:$B,'[5]Cells Huawei 19042026 15h'!$B:$B,"")</f>
        <v/>
      </c>
      <c r="BQ2120" s="9" t="str">
        <f>_xlfn.XLOOKUP(B2120,'[6]cells down 19042026 9H40'!$B:$B,'[6]cells down 19042026 9H40'!$B:$B,"")</f>
        <v/>
      </c>
      <c r="BR2120" s="9" t="s">
        <v>5537</v>
      </c>
      <c r="BS2120" s="9" t="s">
        <v>318</v>
      </c>
      <c r="BT2120" s="108"/>
    </row>
    <row r="2121" spans="1:72" s="9" customFormat="1" x14ac:dyDescent="0.35">
      <c r="A2121" s="1" t="s">
        <v>4862</v>
      </c>
      <c r="B2121" s="8" t="s">
        <v>4863</v>
      </c>
      <c r="C2121" s="3" t="str">
        <f>_xlfn.XLOOKUP(B2121,'[1]daily break down'!$D:$D,'[1]daily break down'!$E:$E,"")</f>
        <v>OUEST</v>
      </c>
      <c r="D2121" s="1"/>
      <c r="E2121" s="1"/>
      <c r="F2121" s="3" t="s">
        <v>102</v>
      </c>
      <c r="G2121" s="1" t="s">
        <v>4056</v>
      </c>
      <c r="H2121" s="32" t="str">
        <f>_xlfn.XLOOKUP(B2121,[2]CALCULATION!$B:$B,[2]CALCULATION!$H:$H,"")</f>
        <v>HUAWEI</v>
      </c>
      <c r="I2121" s="28">
        <v>0</v>
      </c>
      <c r="J2121" s="28">
        <v>0</v>
      </c>
      <c r="K2121" s="28">
        <v>0</v>
      </c>
      <c r="L2121" s="28">
        <v>0</v>
      </c>
      <c r="M2121" s="28">
        <v>0</v>
      </c>
      <c r="N2121" s="28">
        <v>0</v>
      </c>
      <c r="O2121" s="28">
        <v>0</v>
      </c>
      <c r="P2121" s="28">
        <v>0</v>
      </c>
      <c r="Q2121" s="28">
        <v>0</v>
      </c>
      <c r="R2121" s="28">
        <v>0</v>
      </c>
      <c r="S2121" s="93">
        <v>0</v>
      </c>
      <c r="T2121" s="93">
        <f>_xlfn.XLOOKUP(B2121,'[3]Nur des jours'!$B:$B,'[3]Nur des jours'!$U:$U,"")</f>
        <v>0</v>
      </c>
      <c r="U2121" s="93">
        <v>0</v>
      </c>
      <c r="V2121" s="93">
        <v>0</v>
      </c>
      <c r="W2121" s="93">
        <v>0</v>
      </c>
      <c r="X2121" s="93">
        <v>0</v>
      </c>
      <c r="Y2121" s="93">
        <v>0</v>
      </c>
      <c r="Z2121" s="93">
        <v>0</v>
      </c>
      <c r="AA2121" s="93">
        <v>0</v>
      </c>
      <c r="AB2121" s="93">
        <v>0</v>
      </c>
      <c r="AC2121" s="93"/>
      <c r="AD2121" s="93">
        <v>0</v>
      </c>
      <c r="AE2121" s="93">
        <v>0</v>
      </c>
      <c r="AF2121" s="93">
        <v>0</v>
      </c>
      <c r="AG2121" s="93"/>
      <c r="AH2121" s="93">
        <v>0</v>
      </c>
      <c r="AI2121" s="93">
        <v>0</v>
      </c>
      <c r="AJ2121" s="93">
        <v>0</v>
      </c>
      <c r="AK2121" s="93">
        <v>0</v>
      </c>
      <c r="AL2121" s="93">
        <v>0</v>
      </c>
      <c r="AM2121" s="49" t="s">
        <v>5559</v>
      </c>
      <c r="AN2121" s="49"/>
      <c r="AO2121" s="48" t="str" cm="1">
        <f t="array" ref="AO2121">IFERROR(_xlfn.IFS(
AQ2121="MPR ISSUE","PDH",
AQ2121="BSS Hardware Issue","BSS",
AQ2121="Sites strategiques, MLL, Pylone, etc.","ENVTECH",
AQ2121="AKTIVCO DEFAUT GE &amp; POWER Cabinet","AKTIVCO",
AQ2121="AKTIVCO Coupure ENEO &amp; Baisse de tension","AKTIVCO GRID ONLY",
AQ2121="Coupure ENEO &amp; Baisse de tension","IHS GRID ONLY",
AQ2121="Defaut GE &amp; POWER Cabinet","IHS",
AQ2121="Sharing","Partners",
AQ2121="Sites strategiques &amp; DataCenter","SST &amp; DC",
AQ2121="Exclu","Exclu",
AQ2121="SAT","SAT",
AQ2121="SPARE-ISSUE","SPARE-ISSUE",
AQ2121="Fiber CAmtel","TRANS_FO_CAMTEL",
AQ2121="Fiber AOF","Fiber AOF",
AQ2121="Projet OCM (HUAWEI)","TRAVAUX-HUAWEI",
AQ2121="Projet OCM (NOKIA)","TRAVAUX-NOKIA",
AQ2121="ACCESS-ISSUE","ACCESS-ISSUE",
AQ2121="Projet OCM (ZTE, NOKIA, autres projets)","TRAVAUX OCM",
AQ2121="No root CAuse","No root cause",
AQ2121="ODU HS","PDH",
AQ2121="IP &amp; VLAN","PDH",
AQ2121="Warehouse HUAWEI","SPARE-ISSUE",
AQ2121="SPARE-HS","SPARE-ISSUE",
AQ2121="Power Telco","BSS",AQ2121="no impacts","no impacts"
),"")</f>
        <v>No root cause</v>
      </c>
      <c r="AP2121" s="48" t="str" cm="1">
        <f t="array" ref="AP2121">IFERROR(_xlfn.IFS(
AQ2121="MPR ISSUE","TX ISSUE",
AQ2121="BSS Hardware Issue","RAN ISSUE",
AQ2121="Sites strategiques, MLL, Pylone, etc.","ENVTECH",
AQ2121="AKTIVCO DEFAUT GE &amp; POWER Cabinet","POWER ISSUE",
AQ2121="AKTIVCO Coupure ENEO &amp; Baisse de tension","POWER ISSUE",
AQ2121="Coupure ENEO &amp; Baisse de tension","POWER ISSUE",
AQ2121="Defaut GE &amp; POWER Cabinet","POWER ISSUE",
AQ2121="Sharing","POWER ISSUE",
AQ2121="Sites strategiques &amp; DataCenter","POWER ISSUE",
AQ2121="Exclu","Exclu",
AQ2121="SAT","TX ISSUE",
AQ2121="SPARE-ISSUE","SPARE-ISSUE",
AQ2121="Fiber CAmtel","TX ISSUE",
AQ2121="Fiber AOF","TX ISSUE",
AQ2121="Projet OCM (HUAWEI)","TRAVAUX-HUAWEI",
AQ2121="Projet OCM (NOKIA)","TRAVAUX -NOKIA",
AQ2121="ACCESS-ISSUE","ACCESS-ISSUE",
AQ2121="Projet OCM (ZTE, NOKIA, autres projets)","TRAVAUX OCM",
AQ2121="No root CAuse","No root cause",
AQ2121="ODU HS","TX ISSUE",
AQ2121="IP &amp; VLAN","TX ISSUE",
AQ2121="Warehouse HUAWEI","SPARE-ISSUE",
AQ2121="SPARE-HS","SPARE-ISSUE",
AQ2121="Power Telco","RAN ISSUE",AQ2121="no impacts","no impacts"
),"")</f>
        <v>No root cause</v>
      </c>
      <c r="AQ2121" s="67" t="s">
        <v>5344</v>
      </c>
      <c r="AR2121" s="48" t="str" cm="1">
        <f t="array" ref="AR2121">IFERROR(_xlfn.IFS(
AQ2121="MPR ISSUE","ACTIVE",
AQ2121="BSS Hardware Issue","ACTIVE",
AQ2121="Sites strategiques, MLL, Pylone, etc.","PASSIVE",
AQ2121="AKTIVCO DEFAUT GE &amp; POWER Cabinet","PASSIVE",
AQ2121="AKTIVCO Coupure ENEO &amp; Baisse de tension","PASSIVE",
AQ2121="Coupure ENEO &amp; Baisse de tension","PASSIVE",
AQ2121="Defaut GE &amp; POWER Cabinet","PASSIVE",
AQ2121="Sharing","PASSIVE",
AQ2121="Sites strategiques &amp; DataCenter","PASSIVE",
AQ2121="Exclu","Exclu",
AQ2121="SAT","ACTIVE",
AQ2121="SPARE-ISSUE","SPARE-ISSUE",
AQ2121="Fiber CAmtel","ACTIVE",
AQ2121="Fiber AOF","ACTIVE",
AQ2121="Projet OCM (HUAWEI)","PLANNED WORKS",
AQ2121="Projet OCM (NOKIA)","PLANNED WORKS",
AQ2121="ACCESS-ISSUE","ACCESS-ISSUE",
AQ2121="Projet OCM (ZTE, NOKIA, autres projets)","PLANNED WORKS",
AQ2121="No root CAuse","No root cause",
AQ2121="ODU HS","ACTIVE",
AQ2121="IP &amp; VLAN","ACTIVE",
AQ2121="Warehouse HUAWEI","SPARE-ISSUE",
AQ2121="SPARE-HS","SPARE-ISSUE",
AQ2121="Power Telco","ACTIVE", AQ2121="no impacts","no impacts"
),"")</f>
        <v>No root cause</v>
      </c>
      <c r="AS2121" s="92" t="s">
        <v>5537</v>
      </c>
      <c r="AT2121" s="98" t="s">
        <v>4863</v>
      </c>
      <c r="AV2121" s="17" t="s">
        <v>5537</v>
      </c>
      <c r="AW2121" s="7" t="s">
        <v>5537</v>
      </c>
      <c r="AX2121" s="6" t="s">
        <v>5537</v>
      </c>
      <c r="AY2121" s="7"/>
      <c r="AZ2121" s="3" t="s">
        <v>5537</v>
      </c>
      <c r="BA2121" s="18" t="s">
        <v>5537</v>
      </c>
      <c r="BB2121" s="18" t="s">
        <v>5537</v>
      </c>
      <c r="BC2121" s="18" t="s">
        <v>5537</v>
      </c>
      <c r="BD2121" s="18" t="s">
        <v>5537</v>
      </c>
      <c r="BE2121" s="18" t="s">
        <v>5537</v>
      </c>
      <c r="BF2121" s="18" t="s">
        <v>5537</v>
      </c>
      <c r="BG2121" s="18" t="s">
        <v>5537</v>
      </c>
      <c r="BH2121" s="18" t="s">
        <v>5537</v>
      </c>
      <c r="BI2121" s="18" t="s">
        <v>5537</v>
      </c>
      <c r="BJ2121" s="18" t="s">
        <v>5537</v>
      </c>
      <c r="BK2121" s="18" t="s">
        <v>5537</v>
      </c>
      <c r="BL2121" s="9" t="s">
        <v>5537</v>
      </c>
      <c r="BM2121" s="14" t="s">
        <v>5537</v>
      </c>
      <c r="BN2121" s="14" t="s">
        <v>5537</v>
      </c>
      <c r="BO2121" s="14" t="str">
        <f>_xlfn.XLOOKUP(B2121,'[4]cell downs 18042026 17h'!$B:$B,'[4]cell downs 18042026 17h'!$B:$B,"")</f>
        <v/>
      </c>
      <c r="BP2121" s="14" t="str">
        <f>_xlfn.XLOOKUP(B2121,'[5]Cells Huawei 19042026 15h'!$B:$B,'[5]Cells Huawei 19042026 15h'!$B:$B,"")</f>
        <v/>
      </c>
      <c r="BQ2121" s="9" t="str">
        <f>_xlfn.XLOOKUP(B2121,'[6]cells down 19042026 9H40'!$B:$B,'[6]cells down 19042026 9H40'!$B:$B,"")</f>
        <v/>
      </c>
      <c r="BR2121" s="9" t="s">
        <v>5537</v>
      </c>
      <c r="BS2121" s="9" t="s">
        <v>12</v>
      </c>
      <c r="BT2121" s="108"/>
    </row>
    <row r="2122" spans="1:72" s="9" customFormat="1" x14ac:dyDescent="0.35">
      <c r="A2122" s="1" t="s">
        <v>4967</v>
      </c>
      <c r="B2122" s="8" t="s">
        <v>4968</v>
      </c>
      <c r="C2122" s="3" t="str">
        <f>_xlfn.XLOOKUP(B2122,'[1]daily break down'!$D:$D,'[1]daily break down'!$E:$E,"")</f>
        <v>CENTRE</v>
      </c>
      <c r="D2122" s="1" t="s">
        <v>11</v>
      </c>
      <c r="E2122" s="1" t="s">
        <v>12</v>
      </c>
      <c r="F2122" s="3" t="s">
        <v>37</v>
      </c>
      <c r="G2122" s="1" t="s">
        <v>4967</v>
      </c>
      <c r="H2122" s="34" t="str">
        <f>_xlfn.XLOOKUP(B2122,[2]CALCULATION!$B:$B,[2]CALCULATION!$H:$H,"")</f>
        <v>ZTE</v>
      </c>
      <c r="I2122" s="28">
        <v>0</v>
      </c>
      <c r="J2122" s="28">
        <v>0</v>
      </c>
      <c r="K2122" s="28">
        <v>0</v>
      </c>
      <c r="L2122" s="28">
        <v>0</v>
      </c>
      <c r="M2122" s="28">
        <v>0</v>
      </c>
      <c r="N2122" s="28">
        <v>0</v>
      </c>
      <c r="O2122" s="28">
        <v>0</v>
      </c>
      <c r="P2122" s="28">
        <v>0</v>
      </c>
      <c r="Q2122" s="28">
        <v>0</v>
      </c>
      <c r="R2122" s="28">
        <v>0</v>
      </c>
      <c r="S2122" s="93">
        <v>0</v>
      </c>
      <c r="T2122" s="93">
        <f>_xlfn.XLOOKUP(B2122,'[3]Nur des jours'!$B:$B,'[3]Nur des jours'!$U:$U,"")</f>
        <v>0</v>
      </c>
      <c r="U2122" s="93">
        <v>0</v>
      </c>
      <c r="V2122" s="93">
        <v>0</v>
      </c>
      <c r="W2122" s="93">
        <v>0</v>
      </c>
      <c r="X2122" s="93">
        <v>0</v>
      </c>
      <c r="Y2122" s="93">
        <v>0</v>
      </c>
      <c r="Z2122" s="93">
        <v>0</v>
      </c>
      <c r="AA2122" s="93">
        <v>0</v>
      </c>
      <c r="AB2122" s="93">
        <v>0</v>
      </c>
      <c r="AC2122" s="93"/>
      <c r="AD2122" s="93">
        <v>0</v>
      </c>
      <c r="AE2122" s="93">
        <v>0</v>
      </c>
      <c r="AF2122" s="93">
        <v>0</v>
      </c>
      <c r="AG2122" s="93"/>
      <c r="AH2122" s="93">
        <v>0</v>
      </c>
      <c r="AI2122" s="93">
        <v>0</v>
      </c>
      <c r="AJ2122" s="93">
        <v>0</v>
      </c>
      <c r="AK2122" s="93">
        <v>0</v>
      </c>
      <c r="AL2122" s="93">
        <v>0</v>
      </c>
      <c r="AM2122" s="49" t="s">
        <v>5559</v>
      </c>
      <c r="AN2122" s="49"/>
      <c r="AO2122" s="48" t="str" cm="1">
        <f t="array" ref="AO2122">IFERROR(_xlfn.IFS(
AQ2122="MPR ISSUE","PDH",
AQ2122="BSS Hardware Issue","BSS",
AQ2122="Sites strategiques, MLL, Pylone, etc.","ENVTECH",
AQ2122="AKTIVCO DEFAUT GE &amp; POWER Cabinet","AKTIVCO",
AQ2122="AKTIVCO Coupure ENEO &amp; Baisse de tension","AKTIVCO GRID ONLY",
AQ2122="Coupure ENEO &amp; Baisse de tension","IHS GRID ONLY",
AQ2122="Defaut GE &amp; POWER Cabinet","IHS",
AQ2122="Sharing","Partners",
AQ2122="Sites strategiques &amp; DataCenter","SST &amp; DC",
AQ2122="Exclu","Exclu",
AQ2122="SAT","SAT",
AQ2122="SPARE-ISSUE","SPARE-ISSUE",
AQ2122="Fiber CAmtel","TRANS_FO_CAMTEL",
AQ2122="Fiber AOF","Fiber AOF",
AQ2122="Projet OCM (HUAWEI)","TRAVAUX-HUAWEI",
AQ2122="Projet OCM (NOKIA)","TRAVAUX-NOKIA",
AQ2122="ACCESS-ISSUE","ACCESS-ISSUE",
AQ2122="Projet OCM (ZTE, NOKIA, autres projets)","TRAVAUX OCM",
AQ2122="No root CAuse","No root cause",
AQ2122="ODU HS","PDH",
AQ2122="IP &amp; VLAN","PDH",
AQ2122="Warehouse HUAWEI","SPARE-ISSUE",
AQ2122="SPARE-HS","SPARE-ISSUE",
AQ2122="Power Telco","BSS",AQ2122="no impacts","no impacts"
),"")</f>
        <v>No root cause</v>
      </c>
      <c r="AP2122" s="48" t="str" cm="1">
        <f t="array" ref="AP2122">IFERROR(_xlfn.IFS(
AQ2122="MPR ISSUE","TX ISSUE",
AQ2122="BSS Hardware Issue","RAN ISSUE",
AQ2122="Sites strategiques, MLL, Pylone, etc.","ENVTECH",
AQ2122="AKTIVCO DEFAUT GE &amp; POWER Cabinet","POWER ISSUE",
AQ2122="AKTIVCO Coupure ENEO &amp; Baisse de tension","POWER ISSUE",
AQ2122="Coupure ENEO &amp; Baisse de tension","POWER ISSUE",
AQ2122="Defaut GE &amp; POWER Cabinet","POWER ISSUE",
AQ2122="Sharing","POWER ISSUE",
AQ2122="Sites strategiques &amp; DataCenter","POWER ISSUE",
AQ2122="Exclu","Exclu",
AQ2122="SAT","TX ISSUE",
AQ2122="SPARE-ISSUE","SPARE-ISSUE",
AQ2122="Fiber CAmtel","TX ISSUE",
AQ2122="Fiber AOF","TX ISSUE",
AQ2122="Projet OCM (HUAWEI)","TRAVAUX-HUAWEI",
AQ2122="Projet OCM (NOKIA)","TRAVAUX -NOKIA",
AQ2122="ACCESS-ISSUE","ACCESS-ISSUE",
AQ2122="Projet OCM (ZTE, NOKIA, autres projets)","TRAVAUX OCM",
AQ2122="No root CAuse","No root cause",
AQ2122="ODU HS","TX ISSUE",
AQ2122="IP &amp; VLAN","TX ISSUE",
AQ2122="Warehouse HUAWEI","SPARE-ISSUE",
AQ2122="SPARE-HS","SPARE-ISSUE",
AQ2122="Power Telco","RAN ISSUE",AQ2122="no impacts","no impacts"
),"")</f>
        <v>No root cause</v>
      </c>
      <c r="AQ2122" s="127" t="s">
        <v>5344</v>
      </c>
      <c r="AR2122" s="48" t="str" cm="1">
        <f t="array" ref="AR2122">IFERROR(_xlfn.IFS(
AQ2122="MPR ISSUE","ACTIVE",
AQ2122="BSS Hardware Issue","ACTIVE",
AQ2122="Sites strategiques, MLL, Pylone, etc.","PASSIVE",
AQ2122="AKTIVCO DEFAUT GE &amp; POWER Cabinet","PASSIVE",
AQ2122="AKTIVCO Coupure ENEO &amp; Baisse de tension","PASSIVE",
AQ2122="Coupure ENEO &amp; Baisse de tension","PASSIVE",
AQ2122="Defaut GE &amp; POWER Cabinet","PASSIVE",
AQ2122="Sharing","PASSIVE",
AQ2122="Sites strategiques &amp; DataCenter","PASSIVE",
AQ2122="Exclu","Exclu",
AQ2122="SAT","ACTIVE",
AQ2122="SPARE-ISSUE","SPARE-ISSUE",
AQ2122="Fiber CAmtel","ACTIVE",
AQ2122="Fiber AOF","ACTIVE",
AQ2122="Projet OCM (HUAWEI)","PLANNED WORKS",
AQ2122="Projet OCM (NOKIA)","PLANNED WORKS",
AQ2122="ACCESS-ISSUE","ACCESS-ISSUE",
AQ2122="Projet OCM (ZTE, NOKIA, autres projets)","PLANNED WORKS",
AQ2122="No root CAuse","No root cause",
AQ2122="ODU HS","ACTIVE",
AQ2122="IP &amp; VLAN","ACTIVE",
AQ2122="Warehouse HUAWEI","SPARE-ISSUE",
AQ2122="SPARE-HS","SPARE-ISSUE",
AQ2122="Power Telco","ACTIVE", AQ2122="no impacts","no impacts"
),"")</f>
        <v>No root cause</v>
      </c>
      <c r="AS2122" s="92" t="s">
        <v>5537</v>
      </c>
      <c r="AT2122" s="98" t="s">
        <v>4968</v>
      </c>
      <c r="AV2122" s="17" t="s">
        <v>5537</v>
      </c>
      <c r="AW2122" s="7" t="s">
        <v>5537</v>
      </c>
      <c r="AX2122" s="6" t="s">
        <v>5537</v>
      </c>
      <c r="AY2122" s="7"/>
      <c r="AZ2122" s="3" t="s">
        <v>5537</v>
      </c>
      <c r="BA2122" s="18" t="s">
        <v>5537</v>
      </c>
      <c r="BB2122" s="18" t="s">
        <v>5537</v>
      </c>
      <c r="BC2122" s="18" t="s">
        <v>5537</v>
      </c>
      <c r="BD2122" s="18" t="s">
        <v>5537</v>
      </c>
      <c r="BE2122" s="18" t="s">
        <v>5537</v>
      </c>
      <c r="BF2122" s="18" t="s">
        <v>5537</v>
      </c>
      <c r="BG2122" s="18" t="s">
        <v>5537</v>
      </c>
      <c r="BH2122" s="18" t="s">
        <v>5537</v>
      </c>
      <c r="BI2122" s="18" t="s">
        <v>5537</v>
      </c>
      <c r="BJ2122" s="18" t="s">
        <v>5537</v>
      </c>
      <c r="BK2122" s="18" t="s">
        <v>5537</v>
      </c>
      <c r="BL2122" s="9" t="s">
        <v>5537</v>
      </c>
      <c r="BM2122" s="14" t="s">
        <v>5537</v>
      </c>
      <c r="BN2122" s="14" t="s">
        <v>5537</v>
      </c>
      <c r="BO2122" s="14" t="str">
        <f>_xlfn.XLOOKUP(B2122,'[4]cell downs 18042026 17h'!$B:$B,'[4]cell downs 18042026 17h'!$B:$B,"")</f>
        <v/>
      </c>
      <c r="BP2122" s="14" t="str">
        <f>_xlfn.XLOOKUP(B2122,'[5]Cells Huawei 19042026 15h'!$B:$B,'[5]Cells Huawei 19042026 15h'!$B:$B,"")</f>
        <v/>
      </c>
      <c r="BQ2122" s="9" t="str">
        <f>_xlfn.XLOOKUP(B2122,'[6]cells down 19042026 9H40'!$B:$B,'[6]cells down 19042026 9H40'!$B:$B,"")</f>
        <v/>
      </c>
      <c r="BR2122" s="9" t="s">
        <v>5537</v>
      </c>
      <c r="BS2122" s="9" t="s">
        <v>594</v>
      </c>
      <c r="BT2122" s="108"/>
    </row>
    <row r="2123" spans="1:72" s="9" customFormat="1" x14ac:dyDescent="0.35">
      <c r="A2123" s="1" t="s">
        <v>4870</v>
      </c>
      <c r="B2123" s="8" t="s">
        <v>4871</v>
      </c>
      <c r="C2123" s="3" t="str">
        <f>_xlfn.XLOOKUP(B2123,'[1]daily break down'!$D:$D,'[1]daily break down'!$E:$E,"")</f>
        <v>CENTRE</v>
      </c>
      <c r="D2123" s="1" t="s">
        <v>11</v>
      </c>
      <c r="E2123" s="1" t="s">
        <v>12</v>
      </c>
      <c r="F2123" s="3" t="s">
        <v>37</v>
      </c>
      <c r="G2123" s="1" t="s">
        <v>4870</v>
      </c>
      <c r="H2123" s="34" t="str">
        <f>_xlfn.XLOOKUP(B2123,[2]CALCULATION!$B:$B,[2]CALCULATION!$H:$H,"")</f>
        <v>ZTE</v>
      </c>
      <c r="I2123" s="28">
        <v>0</v>
      </c>
      <c r="J2123" s="28">
        <v>0</v>
      </c>
      <c r="K2123" s="28">
        <v>0</v>
      </c>
      <c r="L2123" s="28">
        <v>0</v>
      </c>
      <c r="M2123" s="28">
        <v>0</v>
      </c>
      <c r="N2123" s="28">
        <v>0</v>
      </c>
      <c r="O2123" s="28">
        <v>0</v>
      </c>
      <c r="P2123" s="28">
        <v>0</v>
      </c>
      <c r="Q2123" s="28">
        <v>0</v>
      </c>
      <c r="R2123" s="28">
        <v>0</v>
      </c>
      <c r="S2123" s="93">
        <v>0</v>
      </c>
      <c r="T2123" s="93">
        <f>_xlfn.XLOOKUP(B2123,'[3]Nur des jours'!$B:$B,'[3]Nur des jours'!$U:$U,"")</f>
        <v>0</v>
      </c>
      <c r="U2123" s="93">
        <v>0</v>
      </c>
      <c r="V2123" s="93">
        <v>0</v>
      </c>
      <c r="W2123" s="93">
        <v>0</v>
      </c>
      <c r="X2123" s="93">
        <v>0</v>
      </c>
      <c r="Y2123" s="93">
        <v>0</v>
      </c>
      <c r="Z2123" s="93">
        <v>0</v>
      </c>
      <c r="AA2123" s="93">
        <v>0</v>
      </c>
      <c r="AB2123" s="93">
        <v>0</v>
      </c>
      <c r="AC2123" s="93"/>
      <c r="AD2123" s="93">
        <v>0</v>
      </c>
      <c r="AE2123" s="93">
        <v>0</v>
      </c>
      <c r="AF2123" s="93">
        <v>0</v>
      </c>
      <c r="AG2123" s="93"/>
      <c r="AH2123" s="93">
        <v>0</v>
      </c>
      <c r="AI2123" s="93">
        <v>0</v>
      </c>
      <c r="AJ2123" s="93">
        <v>0</v>
      </c>
      <c r="AK2123" s="93">
        <v>0</v>
      </c>
      <c r="AL2123" s="93">
        <v>0</v>
      </c>
      <c r="AM2123" s="49" t="s">
        <v>5559</v>
      </c>
      <c r="AN2123" s="49"/>
      <c r="AO2123" s="48" t="str" cm="1">
        <f t="array" ref="AO2123">IFERROR(_xlfn.IFS(
AQ2123="MPR ISSUE","PDH",
AQ2123="BSS Hardware Issue","BSS",
AQ2123="Sites strategiques, MLL, Pylone, etc.","ENVTECH",
AQ2123="AKTIVCO DEFAUT GE &amp; POWER Cabinet","AKTIVCO",
AQ2123="AKTIVCO Coupure ENEO &amp; Baisse de tension","AKTIVCO GRID ONLY",
AQ2123="Coupure ENEO &amp; Baisse de tension","IHS GRID ONLY",
AQ2123="Defaut GE &amp; POWER Cabinet","IHS",
AQ2123="Sharing","Partners",
AQ2123="Sites strategiques &amp; DataCenter","SST &amp; DC",
AQ2123="Exclu","Exclu",
AQ2123="SAT","SAT",
AQ2123="SPARE-ISSUE","SPARE-ISSUE",
AQ2123="Fiber CAmtel","TRANS_FO_CAMTEL",
AQ2123="Fiber AOF","Fiber AOF",
AQ2123="Projet OCM (HUAWEI)","TRAVAUX-HUAWEI",
AQ2123="Projet OCM (NOKIA)","TRAVAUX-NOKIA",
AQ2123="ACCESS-ISSUE","ACCESS-ISSUE",
AQ2123="Projet OCM (ZTE, NOKIA, autres projets)","TRAVAUX OCM",
AQ2123="No root CAuse","No root cause",
AQ2123="ODU HS","PDH",
AQ2123="IP &amp; VLAN","PDH",
AQ2123="Warehouse HUAWEI","SPARE-ISSUE",
AQ2123="SPARE-HS","SPARE-ISSUE",
AQ2123="Power Telco","BSS",AQ2123="no impacts","no impacts"
),"")</f>
        <v>No root cause</v>
      </c>
      <c r="AP2123" s="48" t="str" cm="1">
        <f t="array" ref="AP2123">IFERROR(_xlfn.IFS(
AQ2123="MPR ISSUE","TX ISSUE",
AQ2123="BSS Hardware Issue","RAN ISSUE",
AQ2123="Sites strategiques, MLL, Pylone, etc.","ENVTECH",
AQ2123="AKTIVCO DEFAUT GE &amp; POWER Cabinet","POWER ISSUE",
AQ2123="AKTIVCO Coupure ENEO &amp; Baisse de tension","POWER ISSUE",
AQ2123="Coupure ENEO &amp; Baisse de tension","POWER ISSUE",
AQ2123="Defaut GE &amp; POWER Cabinet","POWER ISSUE",
AQ2123="Sharing","POWER ISSUE",
AQ2123="Sites strategiques &amp; DataCenter","POWER ISSUE",
AQ2123="Exclu","Exclu",
AQ2123="SAT","TX ISSUE",
AQ2123="SPARE-ISSUE","SPARE-ISSUE",
AQ2123="Fiber CAmtel","TX ISSUE",
AQ2123="Fiber AOF","TX ISSUE",
AQ2123="Projet OCM (HUAWEI)","TRAVAUX-HUAWEI",
AQ2123="Projet OCM (NOKIA)","TRAVAUX -NOKIA",
AQ2123="ACCESS-ISSUE","ACCESS-ISSUE",
AQ2123="Projet OCM (ZTE, NOKIA, autres projets)","TRAVAUX OCM",
AQ2123="No root CAuse","No root cause",
AQ2123="ODU HS","TX ISSUE",
AQ2123="IP &amp; VLAN","TX ISSUE",
AQ2123="Warehouse HUAWEI","SPARE-ISSUE",
AQ2123="SPARE-HS","SPARE-ISSUE",
AQ2123="Power Telco","RAN ISSUE",AQ2123="no impacts","no impacts"
),"")</f>
        <v>No root cause</v>
      </c>
      <c r="AQ2123" s="127" t="s">
        <v>5344</v>
      </c>
      <c r="AR2123" s="48" t="str" cm="1">
        <f t="array" ref="AR2123">IFERROR(_xlfn.IFS(
AQ2123="MPR ISSUE","ACTIVE",
AQ2123="BSS Hardware Issue","ACTIVE",
AQ2123="Sites strategiques, MLL, Pylone, etc.","PASSIVE",
AQ2123="AKTIVCO DEFAUT GE &amp; POWER Cabinet","PASSIVE",
AQ2123="AKTIVCO Coupure ENEO &amp; Baisse de tension","PASSIVE",
AQ2123="Coupure ENEO &amp; Baisse de tension","PASSIVE",
AQ2123="Defaut GE &amp; POWER Cabinet","PASSIVE",
AQ2123="Sharing","PASSIVE",
AQ2123="Sites strategiques &amp; DataCenter","PASSIVE",
AQ2123="Exclu","Exclu",
AQ2123="SAT","ACTIVE",
AQ2123="SPARE-ISSUE","SPARE-ISSUE",
AQ2123="Fiber CAmtel","ACTIVE",
AQ2123="Fiber AOF","ACTIVE",
AQ2123="Projet OCM (HUAWEI)","PLANNED WORKS",
AQ2123="Projet OCM (NOKIA)","PLANNED WORKS",
AQ2123="ACCESS-ISSUE","ACCESS-ISSUE",
AQ2123="Projet OCM (ZTE, NOKIA, autres projets)","PLANNED WORKS",
AQ2123="No root CAuse","No root cause",
AQ2123="ODU HS","ACTIVE",
AQ2123="IP &amp; VLAN","ACTIVE",
AQ2123="Warehouse HUAWEI","SPARE-ISSUE",
AQ2123="SPARE-HS","SPARE-ISSUE",
AQ2123="Power Telco","ACTIVE", AQ2123="no impacts","no impacts"
),"")</f>
        <v>No root cause</v>
      </c>
      <c r="AS2123" s="92" t="s">
        <v>5537</v>
      </c>
      <c r="AT2123" s="98" t="s">
        <v>4871</v>
      </c>
      <c r="AV2123" s="17" t="s">
        <v>5537</v>
      </c>
      <c r="AW2123" s="7" t="s">
        <v>5537</v>
      </c>
      <c r="AX2123" s="6" t="s">
        <v>5537</v>
      </c>
      <c r="AY2123" s="7"/>
      <c r="AZ2123" s="3" t="s">
        <v>5537</v>
      </c>
      <c r="BA2123" s="18" t="s">
        <v>5537</v>
      </c>
      <c r="BB2123" s="18" t="s">
        <v>5537</v>
      </c>
      <c r="BC2123" s="18" t="s">
        <v>5537</v>
      </c>
      <c r="BD2123" s="18" t="s">
        <v>5537</v>
      </c>
      <c r="BE2123" s="18" t="s">
        <v>5537</v>
      </c>
      <c r="BF2123" s="18" t="s">
        <v>5537</v>
      </c>
      <c r="BG2123" s="18" t="s">
        <v>5537</v>
      </c>
      <c r="BH2123" s="18" t="s">
        <v>5537</v>
      </c>
      <c r="BI2123" s="18" t="s">
        <v>5537</v>
      </c>
      <c r="BJ2123" s="18" t="s">
        <v>5537</v>
      </c>
      <c r="BK2123" s="18" t="s">
        <v>5537</v>
      </c>
      <c r="BL2123" s="9" t="s">
        <v>5537</v>
      </c>
      <c r="BM2123" s="14" t="s">
        <v>5537</v>
      </c>
      <c r="BN2123" s="14" t="s">
        <v>5537</v>
      </c>
      <c r="BO2123" s="14" t="str">
        <f>_xlfn.XLOOKUP(B2123,'[4]cell downs 18042026 17h'!$B:$B,'[4]cell downs 18042026 17h'!$B:$B,"")</f>
        <v/>
      </c>
      <c r="BP2123" s="14" t="str">
        <f>_xlfn.XLOOKUP(B2123,'[5]Cells Huawei 19042026 15h'!$B:$B,'[5]Cells Huawei 19042026 15h'!$B:$B,"")</f>
        <v/>
      </c>
      <c r="BQ2123" s="9" t="str">
        <f>_xlfn.XLOOKUP(B2123,'[6]cells down 19042026 9H40'!$B:$B,'[6]cells down 19042026 9H40'!$B:$B,"")</f>
        <v/>
      </c>
      <c r="BR2123" s="9" t="s">
        <v>4871</v>
      </c>
      <c r="BS2123" s="9" t="s">
        <v>12</v>
      </c>
      <c r="BT2123" s="108"/>
    </row>
    <row r="2124" spans="1:72" s="9" customFormat="1" x14ac:dyDescent="0.35">
      <c r="A2124" s="2" t="s">
        <v>4880</v>
      </c>
      <c r="B2124" s="8" t="s">
        <v>4881</v>
      </c>
      <c r="C2124" s="3" t="str">
        <f>_xlfn.XLOOKUP(B2124,'[1]daily break down'!$D:$D,'[1]daily break down'!$E:$E,"")</f>
        <v>OUEST</v>
      </c>
      <c r="D2124" s="1" t="s">
        <v>11</v>
      </c>
      <c r="E2124" s="1" t="s">
        <v>12</v>
      </c>
      <c r="F2124" s="3" t="s">
        <v>102</v>
      </c>
      <c r="G2124" s="1" t="s">
        <v>4880</v>
      </c>
      <c r="H2124" s="32" t="str">
        <f>_xlfn.XLOOKUP(B2124,[2]CALCULATION!$B:$B,[2]CALCULATION!$H:$H,"")</f>
        <v>HUAWEI</v>
      </c>
      <c r="I2124" s="28">
        <v>0</v>
      </c>
      <c r="J2124" s="28">
        <v>0</v>
      </c>
      <c r="K2124" s="28">
        <v>0</v>
      </c>
      <c r="L2124" s="28">
        <v>0</v>
      </c>
      <c r="M2124" s="28">
        <v>0</v>
      </c>
      <c r="N2124" s="28">
        <v>0</v>
      </c>
      <c r="O2124" s="28">
        <v>0</v>
      </c>
      <c r="P2124" s="28">
        <v>0</v>
      </c>
      <c r="Q2124" s="28">
        <v>0</v>
      </c>
      <c r="R2124" s="28">
        <v>0</v>
      </c>
      <c r="S2124" s="93">
        <v>0</v>
      </c>
      <c r="T2124" s="93">
        <f>_xlfn.XLOOKUP(B2124,'[3]Nur des jours'!$B:$B,'[3]Nur des jours'!$U:$U,"")</f>
        <v>0</v>
      </c>
      <c r="U2124" s="93">
        <v>0</v>
      </c>
      <c r="V2124" s="93">
        <v>0</v>
      </c>
      <c r="W2124" s="93">
        <v>0</v>
      </c>
      <c r="X2124" s="93">
        <v>0</v>
      </c>
      <c r="Y2124" s="93">
        <v>0</v>
      </c>
      <c r="Z2124" s="93">
        <v>0</v>
      </c>
      <c r="AA2124" s="93">
        <v>0</v>
      </c>
      <c r="AB2124" s="93">
        <v>0</v>
      </c>
      <c r="AC2124" s="93"/>
      <c r="AD2124" s="93">
        <v>0</v>
      </c>
      <c r="AE2124" s="93">
        <v>0</v>
      </c>
      <c r="AF2124" s="93">
        <v>0</v>
      </c>
      <c r="AG2124" s="93"/>
      <c r="AH2124" s="93">
        <v>0</v>
      </c>
      <c r="AI2124" s="93">
        <v>0</v>
      </c>
      <c r="AJ2124" s="93">
        <v>0</v>
      </c>
      <c r="AK2124" s="93">
        <v>0</v>
      </c>
      <c r="AL2124" s="93">
        <v>0</v>
      </c>
      <c r="AM2124" s="49" t="s">
        <v>5559</v>
      </c>
      <c r="AN2124" s="49"/>
      <c r="AO2124" s="48" t="str" cm="1">
        <f t="array" ref="AO2124">IFERROR(_xlfn.IFS(
AQ2124="MPR ISSUE","PDH",
AQ2124="BSS Hardware Issue","BSS",
AQ2124="Sites strategiques, MLL, Pylone, etc.","ENVTECH",
AQ2124="AKTIVCO DEFAUT GE &amp; POWER Cabinet","AKTIVCO",
AQ2124="AKTIVCO Coupure ENEO &amp; Baisse de tension","AKTIVCO GRID ONLY",
AQ2124="Coupure ENEO &amp; Baisse de tension","IHS GRID ONLY",
AQ2124="Defaut GE &amp; POWER Cabinet","IHS",
AQ2124="Sharing","Partners",
AQ2124="Sites strategiques &amp; DataCenter","SST &amp; DC",
AQ2124="Exclu","Exclu",
AQ2124="SAT","SAT",
AQ2124="SPARE-ISSUE","SPARE-ISSUE",
AQ2124="Fiber CAmtel","TRANS_FO_CAMTEL",
AQ2124="Fiber AOF","Fiber AOF",
AQ2124="Projet OCM (HUAWEI)","TRAVAUX-HUAWEI",
AQ2124="Projet OCM (NOKIA)","TRAVAUX-NOKIA",
AQ2124="ACCESS-ISSUE","ACCESS-ISSUE",
AQ2124="Projet OCM (ZTE, NOKIA, autres projets)","TRAVAUX OCM",
AQ2124="No root CAuse","No root cause",
AQ2124="ODU HS","PDH",
AQ2124="IP &amp; VLAN","PDH",
AQ2124="Warehouse HUAWEI","SPARE-ISSUE",
AQ2124="SPARE-HS","SPARE-ISSUE",
AQ2124="Power Telco","BSS",AQ2124="no impacts","no impacts"
),"")</f>
        <v>No root cause</v>
      </c>
      <c r="AP2124" s="48" t="str" cm="1">
        <f t="array" ref="AP2124">IFERROR(_xlfn.IFS(
AQ2124="MPR ISSUE","TX ISSUE",
AQ2124="BSS Hardware Issue","RAN ISSUE",
AQ2124="Sites strategiques, MLL, Pylone, etc.","ENVTECH",
AQ2124="AKTIVCO DEFAUT GE &amp; POWER Cabinet","POWER ISSUE",
AQ2124="AKTIVCO Coupure ENEO &amp; Baisse de tension","POWER ISSUE",
AQ2124="Coupure ENEO &amp; Baisse de tension","POWER ISSUE",
AQ2124="Defaut GE &amp; POWER Cabinet","POWER ISSUE",
AQ2124="Sharing","POWER ISSUE",
AQ2124="Sites strategiques &amp; DataCenter","POWER ISSUE",
AQ2124="Exclu","Exclu",
AQ2124="SAT","TX ISSUE",
AQ2124="SPARE-ISSUE","SPARE-ISSUE",
AQ2124="Fiber CAmtel","TX ISSUE",
AQ2124="Fiber AOF","TX ISSUE",
AQ2124="Projet OCM (HUAWEI)","TRAVAUX-HUAWEI",
AQ2124="Projet OCM (NOKIA)","TRAVAUX -NOKIA",
AQ2124="ACCESS-ISSUE","ACCESS-ISSUE",
AQ2124="Projet OCM (ZTE, NOKIA, autres projets)","TRAVAUX OCM",
AQ2124="No root CAuse","No root cause",
AQ2124="ODU HS","TX ISSUE",
AQ2124="IP &amp; VLAN","TX ISSUE",
AQ2124="Warehouse HUAWEI","SPARE-ISSUE",
AQ2124="SPARE-HS","SPARE-ISSUE",
AQ2124="Power Telco","RAN ISSUE",AQ2124="no impacts","no impacts"
),"")</f>
        <v>No root cause</v>
      </c>
      <c r="AQ2124" s="127" t="s">
        <v>5344</v>
      </c>
      <c r="AR2124" s="48" t="str" cm="1">
        <f t="array" ref="AR2124">IFERROR(_xlfn.IFS(
AQ2124="MPR ISSUE","ACTIVE",
AQ2124="BSS Hardware Issue","ACTIVE",
AQ2124="Sites strategiques, MLL, Pylone, etc.","PASSIVE",
AQ2124="AKTIVCO DEFAUT GE &amp; POWER Cabinet","PASSIVE",
AQ2124="AKTIVCO Coupure ENEO &amp; Baisse de tension","PASSIVE",
AQ2124="Coupure ENEO &amp; Baisse de tension","PASSIVE",
AQ2124="Defaut GE &amp; POWER Cabinet","PASSIVE",
AQ2124="Sharing","PASSIVE",
AQ2124="Sites strategiques &amp; DataCenter","PASSIVE",
AQ2124="Exclu","Exclu",
AQ2124="SAT","ACTIVE",
AQ2124="SPARE-ISSUE","SPARE-ISSUE",
AQ2124="Fiber CAmtel","ACTIVE",
AQ2124="Fiber AOF","ACTIVE",
AQ2124="Projet OCM (HUAWEI)","PLANNED WORKS",
AQ2124="Projet OCM (NOKIA)","PLANNED WORKS",
AQ2124="ACCESS-ISSUE","ACCESS-ISSUE",
AQ2124="Projet OCM (ZTE, NOKIA, autres projets)","PLANNED WORKS",
AQ2124="No root CAuse","No root cause",
AQ2124="ODU HS","ACTIVE",
AQ2124="IP &amp; VLAN","ACTIVE",
AQ2124="Warehouse HUAWEI","SPARE-ISSUE",
AQ2124="SPARE-HS","SPARE-ISSUE",
AQ2124="Power Telco","ACTIVE", AQ2124="no impacts","no impacts"
),"")</f>
        <v>No root cause</v>
      </c>
      <c r="AS2124" s="92" t="s">
        <v>5537</v>
      </c>
      <c r="AT2124" s="98" t="s">
        <v>4881</v>
      </c>
      <c r="AV2124" s="17" t="s">
        <v>5537</v>
      </c>
      <c r="AW2124" s="7" t="s">
        <v>5537</v>
      </c>
      <c r="AX2124" s="6" t="s">
        <v>5537</v>
      </c>
      <c r="AY2124" s="7"/>
      <c r="AZ2124" s="3" t="s">
        <v>5537</v>
      </c>
      <c r="BA2124" s="18" t="s">
        <v>5537</v>
      </c>
      <c r="BB2124" s="18" t="s">
        <v>5537</v>
      </c>
      <c r="BC2124" s="18" t="s">
        <v>5537</v>
      </c>
      <c r="BD2124" s="18" t="s">
        <v>5537</v>
      </c>
      <c r="BE2124" s="18" t="s">
        <v>5537</v>
      </c>
      <c r="BF2124" s="18" t="s">
        <v>5537</v>
      </c>
      <c r="BG2124" s="18" t="s">
        <v>5537</v>
      </c>
      <c r="BH2124" s="18" t="s">
        <v>5537</v>
      </c>
      <c r="BI2124" s="18" t="s">
        <v>5537</v>
      </c>
      <c r="BJ2124" s="18" t="s">
        <v>5537</v>
      </c>
      <c r="BK2124" s="18" t="s">
        <v>5537</v>
      </c>
      <c r="BL2124" s="9" t="s">
        <v>5537</v>
      </c>
      <c r="BM2124" s="14" t="s">
        <v>5537</v>
      </c>
      <c r="BN2124" s="14" t="s">
        <v>5537</v>
      </c>
      <c r="BO2124" s="14" t="str">
        <f>_xlfn.XLOOKUP(B2124,'[4]cell downs 18042026 17h'!$B:$B,'[4]cell downs 18042026 17h'!$B:$B,"")</f>
        <v/>
      </c>
      <c r="BP2124" s="14" t="str">
        <f>_xlfn.XLOOKUP(B2124,'[5]Cells Huawei 19042026 15h'!$B:$B,'[5]Cells Huawei 19042026 15h'!$B:$B,"")</f>
        <v/>
      </c>
      <c r="BQ2124" s="9" t="str">
        <f>_xlfn.XLOOKUP(B2124,'[6]cells down 19042026 9H40'!$B:$B,'[6]cells down 19042026 9H40'!$B:$B,"")</f>
        <v/>
      </c>
      <c r="BR2124" s="9" t="s">
        <v>5537</v>
      </c>
      <c r="BS2124" s="9" t="s">
        <v>12</v>
      </c>
      <c r="BT2124" s="108"/>
    </row>
    <row r="2125" spans="1:72" s="9" customFormat="1" x14ac:dyDescent="0.35">
      <c r="A2125" s="1" t="s">
        <v>4884</v>
      </c>
      <c r="B2125" s="8" t="s">
        <v>4885</v>
      </c>
      <c r="C2125" s="3" t="str">
        <f>_xlfn.XLOOKUP(B2125,'[1]daily break down'!$D:$D,'[1]daily break down'!$E:$E,"")</f>
        <v>CENTRE</v>
      </c>
      <c r="D2125" s="1" t="s">
        <v>11</v>
      </c>
      <c r="E2125" s="1" t="s">
        <v>12</v>
      </c>
      <c r="F2125" s="3" t="s">
        <v>37</v>
      </c>
      <c r="G2125" s="1" t="s">
        <v>4886</v>
      </c>
      <c r="H2125" s="34" t="str">
        <f>_xlfn.XLOOKUP(B2125,[2]CALCULATION!$B:$B,[2]CALCULATION!$H:$H,"")</f>
        <v>ZTE</v>
      </c>
      <c r="I2125" s="28">
        <v>0</v>
      </c>
      <c r="J2125" s="28">
        <v>0</v>
      </c>
      <c r="K2125" s="28">
        <v>0</v>
      </c>
      <c r="L2125" s="28">
        <v>0</v>
      </c>
      <c r="M2125" s="28">
        <v>0</v>
      </c>
      <c r="N2125" s="28">
        <v>0</v>
      </c>
      <c r="O2125" s="28">
        <v>0</v>
      </c>
      <c r="P2125" s="28">
        <v>0</v>
      </c>
      <c r="Q2125" s="28">
        <v>0</v>
      </c>
      <c r="R2125" s="28">
        <v>0</v>
      </c>
      <c r="S2125" s="93">
        <v>0</v>
      </c>
      <c r="T2125" s="93">
        <f>_xlfn.XLOOKUP(B2125,'[3]Nur des jours'!$B:$B,'[3]Nur des jours'!$U:$U,"")</f>
        <v>0</v>
      </c>
      <c r="U2125" s="93">
        <v>0</v>
      </c>
      <c r="V2125" s="93">
        <v>0</v>
      </c>
      <c r="W2125" s="93">
        <v>0</v>
      </c>
      <c r="X2125" s="93">
        <v>0</v>
      </c>
      <c r="Y2125" s="93">
        <v>0</v>
      </c>
      <c r="Z2125" s="93">
        <v>0</v>
      </c>
      <c r="AA2125" s="93">
        <v>0</v>
      </c>
      <c r="AB2125" s="93">
        <v>0</v>
      </c>
      <c r="AC2125" s="93"/>
      <c r="AD2125" s="93">
        <v>0</v>
      </c>
      <c r="AE2125" s="93">
        <v>0</v>
      </c>
      <c r="AF2125" s="93">
        <v>0</v>
      </c>
      <c r="AG2125" s="93"/>
      <c r="AH2125" s="93">
        <v>0</v>
      </c>
      <c r="AI2125" s="93">
        <v>0</v>
      </c>
      <c r="AJ2125" s="93">
        <v>0</v>
      </c>
      <c r="AK2125" s="93">
        <v>0</v>
      </c>
      <c r="AL2125" s="93">
        <v>0</v>
      </c>
      <c r="AM2125" s="49" t="s">
        <v>5559</v>
      </c>
      <c r="AN2125" s="49"/>
      <c r="AO2125" s="48" t="str" cm="1">
        <f t="array" ref="AO2125">IFERROR(_xlfn.IFS(
AQ2125="MPR ISSUE","PDH",
AQ2125="BSS Hardware Issue","BSS",
AQ2125="Sites strategiques, MLL, Pylone, etc.","ENVTECH",
AQ2125="AKTIVCO DEFAUT GE &amp; POWER Cabinet","AKTIVCO",
AQ2125="AKTIVCO Coupure ENEO &amp; Baisse de tension","AKTIVCO GRID ONLY",
AQ2125="Coupure ENEO &amp; Baisse de tension","IHS GRID ONLY",
AQ2125="Defaut GE &amp; POWER Cabinet","IHS",
AQ2125="Sharing","Partners",
AQ2125="Sites strategiques &amp; DataCenter","SST &amp; DC",
AQ2125="Exclu","Exclu",
AQ2125="SAT","SAT",
AQ2125="SPARE-ISSUE","SPARE-ISSUE",
AQ2125="Fiber CAmtel","TRANS_FO_CAMTEL",
AQ2125="Fiber AOF","Fiber AOF",
AQ2125="Projet OCM (HUAWEI)","TRAVAUX-HUAWEI",
AQ2125="Projet OCM (NOKIA)","TRAVAUX-NOKIA",
AQ2125="ACCESS-ISSUE","ACCESS-ISSUE",
AQ2125="Projet OCM (ZTE, NOKIA, autres projets)","TRAVAUX OCM",
AQ2125="No root CAuse","No root cause",
AQ2125="ODU HS","PDH",
AQ2125="IP &amp; VLAN","PDH",
AQ2125="Warehouse HUAWEI","SPARE-ISSUE",
AQ2125="SPARE-HS","SPARE-ISSUE",
AQ2125="Power Telco","BSS",AQ2125="no impacts","no impacts"
),"")</f>
        <v>No root cause</v>
      </c>
      <c r="AP2125" s="48" t="str" cm="1">
        <f t="array" ref="AP2125">IFERROR(_xlfn.IFS(
AQ2125="MPR ISSUE","TX ISSUE",
AQ2125="BSS Hardware Issue","RAN ISSUE",
AQ2125="Sites strategiques, MLL, Pylone, etc.","ENVTECH",
AQ2125="AKTIVCO DEFAUT GE &amp; POWER Cabinet","POWER ISSUE",
AQ2125="AKTIVCO Coupure ENEO &amp; Baisse de tension","POWER ISSUE",
AQ2125="Coupure ENEO &amp; Baisse de tension","POWER ISSUE",
AQ2125="Defaut GE &amp; POWER Cabinet","POWER ISSUE",
AQ2125="Sharing","POWER ISSUE",
AQ2125="Sites strategiques &amp; DataCenter","POWER ISSUE",
AQ2125="Exclu","Exclu",
AQ2125="SAT","TX ISSUE",
AQ2125="SPARE-ISSUE","SPARE-ISSUE",
AQ2125="Fiber CAmtel","TX ISSUE",
AQ2125="Fiber AOF","TX ISSUE",
AQ2125="Projet OCM (HUAWEI)","TRAVAUX-HUAWEI",
AQ2125="Projet OCM (NOKIA)","TRAVAUX -NOKIA",
AQ2125="ACCESS-ISSUE","ACCESS-ISSUE",
AQ2125="Projet OCM (ZTE, NOKIA, autres projets)","TRAVAUX OCM",
AQ2125="No root CAuse","No root cause",
AQ2125="ODU HS","TX ISSUE",
AQ2125="IP &amp; VLAN","TX ISSUE",
AQ2125="Warehouse HUAWEI","SPARE-ISSUE",
AQ2125="SPARE-HS","SPARE-ISSUE",
AQ2125="Power Telco","RAN ISSUE",AQ2125="no impacts","no impacts"
),"")</f>
        <v>No root cause</v>
      </c>
      <c r="AQ2125" s="127" t="s">
        <v>5344</v>
      </c>
      <c r="AR2125" s="48" t="str" cm="1">
        <f t="array" ref="AR2125">IFERROR(_xlfn.IFS(
AQ2125="MPR ISSUE","ACTIVE",
AQ2125="BSS Hardware Issue","ACTIVE",
AQ2125="Sites strategiques, MLL, Pylone, etc.","PASSIVE",
AQ2125="AKTIVCO DEFAUT GE &amp; POWER Cabinet","PASSIVE",
AQ2125="AKTIVCO Coupure ENEO &amp; Baisse de tension","PASSIVE",
AQ2125="Coupure ENEO &amp; Baisse de tension","PASSIVE",
AQ2125="Defaut GE &amp; POWER Cabinet","PASSIVE",
AQ2125="Sharing","PASSIVE",
AQ2125="Sites strategiques &amp; DataCenter","PASSIVE",
AQ2125="Exclu","Exclu",
AQ2125="SAT","ACTIVE",
AQ2125="SPARE-ISSUE","SPARE-ISSUE",
AQ2125="Fiber CAmtel","ACTIVE",
AQ2125="Fiber AOF","ACTIVE",
AQ2125="Projet OCM (HUAWEI)","PLANNED WORKS",
AQ2125="Projet OCM (NOKIA)","PLANNED WORKS",
AQ2125="ACCESS-ISSUE","ACCESS-ISSUE",
AQ2125="Projet OCM (ZTE, NOKIA, autres projets)","PLANNED WORKS",
AQ2125="No root CAuse","No root cause",
AQ2125="ODU HS","ACTIVE",
AQ2125="IP &amp; VLAN","ACTIVE",
AQ2125="Warehouse HUAWEI","SPARE-ISSUE",
AQ2125="SPARE-HS","SPARE-ISSUE",
AQ2125="Power Telco","ACTIVE", AQ2125="no impacts","no impacts"
),"")</f>
        <v>No root cause</v>
      </c>
      <c r="AS2125" s="92" t="s">
        <v>5537</v>
      </c>
      <c r="AT2125" s="98" t="s">
        <v>4885</v>
      </c>
      <c r="AU2125" s="96"/>
      <c r="AV2125" s="17" t="s">
        <v>5537</v>
      </c>
      <c r="AW2125" s="7" t="s">
        <v>5537</v>
      </c>
      <c r="AX2125" s="6" t="s">
        <v>5537</v>
      </c>
      <c r="AY2125" s="7"/>
      <c r="AZ2125" s="3" t="s">
        <v>5537</v>
      </c>
      <c r="BA2125" s="18" t="s">
        <v>5537</v>
      </c>
      <c r="BB2125" s="18" t="s">
        <v>5537</v>
      </c>
      <c r="BC2125" s="18" t="s">
        <v>5537</v>
      </c>
      <c r="BD2125" s="18" t="s">
        <v>5537</v>
      </c>
      <c r="BE2125" s="18" t="s">
        <v>5537</v>
      </c>
      <c r="BF2125" s="18" t="s">
        <v>5537</v>
      </c>
      <c r="BG2125" s="18" t="s">
        <v>5537</v>
      </c>
      <c r="BH2125" s="18" t="s">
        <v>5537</v>
      </c>
      <c r="BI2125" s="18" t="s">
        <v>5537</v>
      </c>
      <c r="BJ2125" s="18" t="s">
        <v>5537</v>
      </c>
      <c r="BK2125" s="18" t="s">
        <v>5537</v>
      </c>
      <c r="BL2125" s="9" t="s">
        <v>5537</v>
      </c>
      <c r="BM2125" s="14" t="s">
        <v>5537</v>
      </c>
      <c r="BN2125" s="14" t="s">
        <v>5537</v>
      </c>
      <c r="BO2125" s="14" t="str">
        <f>_xlfn.XLOOKUP(B2125,'[4]cell downs 18042026 17h'!$B:$B,'[4]cell downs 18042026 17h'!$B:$B,"")</f>
        <v/>
      </c>
      <c r="BP2125" s="14" t="str">
        <f>_xlfn.XLOOKUP(B2125,'[5]Cells Huawei 19042026 15h'!$B:$B,'[5]Cells Huawei 19042026 15h'!$B:$B,"")</f>
        <v/>
      </c>
      <c r="BQ2125" s="9" t="str">
        <f>_xlfn.XLOOKUP(B2125,'[6]cells down 19042026 9H40'!$B:$B,'[6]cells down 19042026 9H40'!$B:$B,"")</f>
        <v/>
      </c>
      <c r="BR2125" s="9" t="s">
        <v>4885</v>
      </c>
      <c r="BS2125" s="9" t="s">
        <v>12</v>
      </c>
      <c r="BT2125" s="108"/>
    </row>
    <row r="2126" spans="1:72" s="9" customFormat="1" x14ac:dyDescent="0.35">
      <c r="A2126" s="1" t="s">
        <v>4887</v>
      </c>
      <c r="B2126" s="1" t="s">
        <v>4888</v>
      </c>
      <c r="C2126" s="3" t="str">
        <f>_xlfn.XLOOKUP(B2126,'[1]daily break down'!$D:$D,'[1]daily break down'!$E:$E,"")</f>
        <v>LITTORAL</v>
      </c>
      <c r="D2126" s="1" t="s">
        <v>11</v>
      </c>
      <c r="E2126" s="1" t="s">
        <v>96</v>
      </c>
      <c r="F2126" s="3" t="s">
        <v>31</v>
      </c>
      <c r="G2126" s="1" t="s">
        <v>4887</v>
      </c>
      <c r="H2126" s="34" t="str">
        <f>_xlfn.XLOOKUP(B2126,[2]CALCULATION!$B:$B,[2]CALCULATION!$H:$H,"")</f>
        <v>ZTE</v>
      </c>
      <c r="I2126" s="28">
        <v>0</v>
      </c>
      <c r="J2126" s="28">
        <v>0</v>
      </c>
      <c r="K2126" s="28">
        <v>0</v>
      </c>
      <c r="L2126" s="28">
        <v>0</v>
      </c>
      <c r="M2126" s="28">
        <v>0</v>
      </c>
      <c r="N2126" s="28">
        <v>0</v>
      </c>
      <c r="O2126" s="28">
        <v>0</v>
      </c>
      <c r="P2126" s="28">
        <v>0</v>
      </c>
      <c r="Q2126" s="28">
        <v>0</v>
      </c>
      <c r="R2126" s="28">
        <v>0</v>
      </c>
      <c r="S2126" s="93">
        <v>0</v>
      </c>
      <c r="T2126" s="93">
        <f>_xlfn.XLOOKUP(B2126,'[3]Nur des jours'!$B:$B,'[3]Nur des jours'!$U:$U,"")</f>
        <v>0</v>
      </c>
      <c r="U2126" s="93">
        <v>0</v>
      </c>
      <c r="V2126" s="93">
        <v>0</v>
      </c>
      <c r="W2126" s="93">
        <v>0</v>
      </c>
      <c r="X2126" s="93">
        <v>0</v>
      </c>
      <c r="Y2126" s="93">
        <v>0</v>
      </c>
      <c r="Z2126" s="93">
        <v>0</v>
      </c>
      <c r="AA2126" s="93">
        <v>0</v>
      </c>
      <c r="AB2126" s="93">
        <v>0</v>
      </c>
      <c r="AC2126" s="93"/>
      <c r="AD2126" s="93">
        <v>0</v>
      </c>
      <c r="AE2126" s="93">
        <v>0</v>
      </c>
      <c r="AF2126" s="93">
        <v>0</v>
      </c>
      <c r="AG2126" s="93"/>
      <c r="AH2126" s="93">
        <v>0</v>
      </c>
      <c r="AI2126" s="93">
        <v>0</v>
      </c>
      <c r="AJ2126" s="93">
        <v>0</v>
      </c>
      <c r="AK2126" s="93">
        <v>0</v>
      </c>
      <c r="AL2126" s="93">
        <v>0</v>
      </c>
      <c r="AM2126" s="49" t="s">
        <v>5559</v>
      </c>
      <c r="AN2126" s="49"/>
      <c r="AO2126" s="48" t="str" cm="1">
        <f t="array" ref="AO2126">IFERROR(_xlfn.IFS(
AQ2126="MPR ISSUE","PDH",
AQ2126="BSS Hardware Issue","BSS",
AQ2126="Sites strategiques, MLL, Pylone, etc.","ENVTECH",
AQ2126="AKTIVCO DEFAUT GE &amp; POWER Cabinet","AKTIVCO",
AQ2126="AKTIVCO Coupure ENEO &amp; Baisse de tension","AKTIVCO GRID ONLY",
AQ2126="Coupure ENEO &amp; Baisse de tension","IHS GRID ONLY",
AQ2126="Defaut GE &amp; POWER Cabinet","IHS",
AQ2126="Sharing","Partners",
AQ2126="Sites strategiques &amp; DataCenter","SST &amp; DC",
AQ2126="Exclu","Exclu",
AQ2126="SAT","SAT",
AQ2126="SPARE-ISSUE","SPARE-ISSUE",
AQ2126="Fiber CAmtel","TRANS_FO_CAMTEL",
AQ2126="Fiber AOF","Fiber AOF",
AQ2126="Projet OCM (HUAWEI)","TRAVAUX-HUAWEI",
AQ2126="Projet OCM (NOKIA)","TRAVAUX-NOKIA",
AQ2126="ACCESS-ISSUE","ACCESS-ISSUE",
AQ2126="Projet OCM (ZTE, NOKIA, autres projets)","TRAVAUX OCM",
AQ2126="No root CAuse","No root cause",
AQ2126="ODU HS","PDH",
AQ2126="IP &amp; VLAN","PDH",
AQ2126="Warehouse HUAWEI","SPARE-ISSUE",
AQ2126="SPARE-HS","SPARE-ISSUE",
AQ2126="Power Telco","BSS",AQ2126="no impacts","no impacts"
),"")</f>
        <v>No root cause</v>
      </c>
      <c r="AP2126" s="48" t="str" cm="1">
        <f t="array" ref="AP2126">IFERROR(_xlfn.IFS(
AQ2126="MPR ISSUE","TX ISSUE",
AQ2126="BSS Hardware Issue","RAN ISSUE",
AQ2126="Sites strategiques, MLL, Pylone, etc.","ENVTECH",
AQ2126="AKTIVCO DEFAUT GE &amp; POWER Cabinet","POWER ISSUE",
AQ2126="AKTIVCO Coupure ENEO &amp; Baisse de tension","POWER ISSUE",
AQ2126="Coupure ENEO &amp; Baisse de tension","POWER ISSUE",
AQ2126="Defaut GE &amp; POWER Cabinet","POWER ISSUE",
AQ2126="Sharing","POWER ISSUE",
AQ2126="Sites strategiques &amp; DataCenter","POWER ISSUE",
AQ2126="Exclu","Exclu",
AQ2126="SAT","TX ISSUE",
AQ2126="SPARE-ISSUE","SPARE-ISSUE",
AQ2126="Fiber CAmtel","TX ISSUE",
AQ2126="Fiber AOF","TX ISSUE",
AQ2126="Projet OCM (HUAWEI)","TRAVAUX-HUAWEI",
AQ2126="Projet OCM (NOKIA)","TRAVAUX -NOKIA",
AQ2126="ACCESS-ISSUE","ACCESS-ISSUE",
AQ2126="Projet OCM (ZTE, NOKIA, autres projets)","TRAVAUX OCM",
AQ2126="No root CAuse","No root cause",
AQ2126="ODU HS","TX ISSUE",
AQ2126="IP &amp; VLAN","TX ISSUE",
AQ2126="Warehouse HUAWEI","SPARE-ISSUE",
AQ2126="SPARE-HS","SPARE-ISSUE",
AQ2126="Power Telco","RAN ISSUE",AQ2126="no impacts","no impacts"
),"")</f>
        <v>No root cause</v>
      </c>
      <c r="AQ2126" s="127" t="s">
        <v>5344</v>
      </c>
      <c r="AR2126" s="48" t="str" cm="1">
        <f t="array" ref="AR2126">IFERROR(_xlfn.IFS(
AQ2126="MPR ISSUE","ACTIVE",
AQ2126="BSS Hardware Issue","ACTIVE",
AQ2126="Sites strategiques, MLL, Pylone, etc.","PASSIVE",
AQ2126="AKTIVCO DEFAUT GE &amp; POWER Cabinet","PASSIVE",
AQ2126="AKTIVCO Coupure ENEO &amp; Baisse de tension","PASSIVE",
AQ2126="Coupure ENEO &amp; Baisse de tension","PASSIVE",
AQ2126="Defaut GE &amp; POWER Cabinet","PASSIVE",
AQ2126="Sharing","PASSIVE",
AQ2126="Sites strategiques &amp; DataCenter","PASSIVE",
AQ2126="Exclu","Exclu",
AQ2126="SAT","ACTIVE",
AQ2126="SPARE-ISSUE","SPARE-ISSUE",
AQ2126="Fiber CAmtel","ACTIVE",
AQ2126="Fiber AOF","ACTIVE",
AQ2126="Projet OCM (HUAWEI)","PLANNED WORKS",
AQ2126="Projet OCM (NOKIA)","PLANNED WORKS",
AQ2126="ACCESS-ISSUE","ACCESS-ISSUE",
AQ2126="Projet OCM (ZTE, NOKIA, autres projets)","PLANNED WORKS",
AQ2126="No root CAuse","No root cause",
AQ2126="ODU HS","ACTIVE",
AQ2126="IP &amp; VLAN","ACTIVE",
AQ2126="Warehouse HUAWEI","SPARE-ISSUE",
AQ2126="SPARE-HS","SPARE-ISSUE",
AQ2126="Power Telco","ACTIVE", AQ2126="no impacts","no impacts"
),"")</f>
        <v>No root cause</v>
      </c>
      <c r="AS2126" s="92" t="s">
        <v>5537</v>
      </c>
      <c r="AT2126" s="98" t="s">
        <v>4888</v>
      </c>
      <c r="AV2126" s="17" t="s">
        <v>5537</v>
      </c>
      <c r="AW2126" s="7" t="s">
        <v>5537</v>
      </c>
      <c r="AX2126" s="6" t="s">
        <v>5537</v>
      </c>
      <c r="AY2126" s="7"/>
      <c r="AZ2126" s="3" t="s">
        <v>5537</v>
      </c>
      <c r="BA2126" s="18" t="s">
        <v>5537</v>
      </c>
      <c r="BB2126" s="18" t="s">
        <v>5537</v>
      </c>
      <c r="BC2126" s="18" t="s">
        <v>5537</v>
      </c>
      <c r="BD2126" s="18" t="s">
        <v>5537</v>
      </c>
      <c r="BE2126" s="18" t="s">
        <v>5537</v>
      </c>
      <c r="BF2126" s="18" t="s">
        <v>5537</v>
      </c>
      <c r="BG2126" s="18" t="s">
        <v>5537</v>
      </c>
      <c r="BH2126" s="18" t="s">
        <v>5537</v>
      </c>
      <c r="BI2126" s="18" t="s">
        <v>5537</v>
      </c>
      <c r="BJ2126" s="18" t="s">
        <v>5537</v>
      </c>
      <c r="BK2126" s="18" t="s">
        <v>5537</v>
      </c>
      <c r="BL2126" s="9" t="s">
        <v>5537</v>
      </c>
      <c r="BM2126" s="14" t="s">
        <v>5537</v>
      </c>
      <c r="BN2126" s="14" t="s">
        <v>5537</v>
      </c>
      <c r="BO2126" s="14" t="str">
        <f>_xlfn.XLOOKUP(B2126,'[4]cell downs 18042026 17h'!$B:$B,'[4]cell downs 18042026 17h'!$B:$B,"")</f>
        <v/>
      </c>
      <c r="BP2126" s="14" t="str">
        <f>_xlfn.XLOOKUP(B2126,'[5]Cells Huawei 19042026 15h'!$B:$B,'[5]Cells Huawei 19042026 15h'!$B:$B,"")</f>
        <v/>
      </c>
      <c r="BQ2126" s="9" t="str">
        <f>_xlfn.XLOOKUP(B2126,'[6]cells down 19042026 9H40'!$B:$B,'[6]cells down 19042026 9H40'!$B:$B,"")</f>
        <v/>
      </c>
      <c r="BR2126" s="9" t="s">
        <v>4888</v>
      </c>
      <c r="BS2126" s="9" t="s">
        <v>12</v>
      </c>
      <c r="BT2126" s="108"/>
    </row>
    <row r="2127" spans="1:72" s="9" customFormat="1" x14ac:dyDescent="0.35">
      <c r="A2127" s="1" t="s">
        <v>4918</v>
      </c>
      <c r="B2127" s="8" t="s">
        <v>4919</v>
      </c>
      <c r="C2127" s="3" t="str">
        <f>_xlfn.XLOOKUP(B2127,'[1]daily break down'!$D:$D,'[1]daily break down'!$E:$E,"")</f>
        <v>CENTRE</v>
      </c>
      <c r="D2127" s="1" t="s">
        <v>11</v>
      </c>
      <c r="E2127" s="1"/>
      <c r="F2127" s="3" t="s">
        <v>37</v>
      </c>
      <c r="G2127" s="1" t="s">
        <v>4920</v>
      </c>
      <c r="H2127" s="34" t="str">
        <f>_xlfn.XLOOKUP(B2127,[2]CALCULATION!$B:$B,[2]CALCULATION!$H:$H,"")</f>
        <v>ZTE</v>
      </c>
      <c r="I2127" s="28">
        <v>0</v>
      </c>
      <c r="J2127" s="28">
        <v>0</v>
      </c>
      <c r="K2127" s="28">
        <v>0</v>
      </c>
      <c r="L2127" s="28">
        <v>0</v>
      </c>
      <c r="M2127" s="28">
        <v>0</v>
      </c>
      <c r="N2127" s="28">
        <v>0</v>
      </c>
      <c r="O2127" s="28">
        <v>0</v>
      </c>
      <c r="P2127" s="28">
        <v>0</v>
      </c>
      <c r="Q2127" s="28">
        <v>0</v>
      </c>
      <c r="R2127" s="28">
        <v>0</v>
      </c>
      <c r="S2127" s="93">
        <v>0</v>
      </c>
      <c r="T2127" s="93">
        <f>_xlfn.XLOOKUP(B2127,'[3]Nur des jours'!$B:$B,'[3]Nur des jours'!$U:$U,"")</f>
        <v>0</v>
      </c>
      <c r="U2127" s="93">
        <v>0</v>
      </c>
      <c r="V2127" s="93">
        <v>0</v>
      </c>
      <c r="W2127" s="93">
        <v>0</v>
      </c>
      <c r="X2127" s="93">
        <v>0</v>
      </c>
      <c r="Y2127" s="93">
        <v>0</v>
      </c>
      <c r="Z2127" s="93">
        <v>0</v>
      </c>
      <c r="AA2127" s="93">
        <v>0</v>
      </c>
      <c r="AB2127" s="93">
        <v>0</v>
      </c>
      <c r="AC2127" s="93"/>
      <c r="AD2127" s="93">
        <v>0</v>
      </c>
      <c r="AE2127" s="93">
        <v>0</v>
      </c>
      <c r="AF2127" s="93">
        <v>0</v>
      </c>
      <c r="AG2127" s="93"/>
      <c r="AH2127" s="93">
        <v>0</v>
      </c>
      <c r="AI2127" s="93">
        <v>0</v>
      </c>
      <c r="AJ2127" s="93">
        <v>0</v>
      </c>
      <c r="AK2127" s="93">
        <v>0</v>
      </c>
      <c r="AL2127" s="93">
        <v>0</v>
      </c>
      <c r="AM2127" s="49" t="s">
        <v>5559</v>
      </c>
      <c r="AN2127" s="49"/>
      <c r="AO2127" s="48" t="str" cm="1">
        <f t="array" ref="AO2127">IFERROR(_xlfn.IFS(
AQ2127="MPR ISSUE","PDH",
AQ2127="BSS Hardware Issue","BSS",
AQ2127="Sites strategiques, MLL, Pylone, etc.","ENVTECH",
AQ2127="AKTIVCO DEFAUT GE &amp; POWER Cabinet","AKTIVCO",
AQ2127="AKTIVCO Coupure ENEO &amp; Baisse de tension","AKTIVCO GRID ONLY",
AQ2127="Coupure ENEO &amp; Baisse de tension","IHS GRID ONLY",
AQ2127="Defaut GE &amp; POWER Cabinet","IHS",
AQ2127="Sharing","Partners",
AQ2127="Sites strategiques &amp; DataCenter","SST &amp; DC",
AQ2127="Exclu","Exclu",
AQ2127="SAT","SAT",
AQ2127="SPARE-ISSUE","SPARE-ISSUE",
AQ2127="Fiber CAmtel","TRANS_FO_CAMTEL",
AQ2127="Fiber AOF","Fiber AOF",
AQ2127="Projet OCM (HUAWEI)","TRAVAUX-HUAWEI",
AQ2127="Projet OCM (NOKIA)","TRAVAUX-NOKIA",
AQ2127="ACCESS-ISSUE","ACCESS-ISSUE",
AQ2127="Projet OCM (ZTE, NOKIA, autres projets)","TRAVAUX OCM",
AQ2127="No root CAuse","No root cause",
AQ2127="ODU HS","PDH",
AQ2127="IP &amp; VLAN","PDH",
AQ2127="Warehouse HUAWEI","SPARE-ISSUE",
AQ2127="SPARE-HS","SPARE-ISSUE",
AQ2127="Power Telco","BSS",AQ2127="no impacts","no impacts"
),"")</f>
        <v>No root cause</v>
      </c>
      <c r="AP2127" s="48" t="str" cm="1">
        <f t="array" ref="AP2127">IFERROR(_xlfn.IFS(
AQ2127="MPR ISSUE","TX ISSUE",
AQ2127="BSS Hardware Issue","RAN ISSUE",
AQ2127="Sites strategiques, MLL, Pylone, etc.","ENVTECH",
AQ2127="AKTIVCO DEFAUT GE &amp; POWER Cabinet","POWER ISSUE",
AQ2127="AKTIVCO Coupure ENEO &amp; Baisse de tension","POWER ISSUE",
AQ2127="Coupure ENEO &amp; Baisse de tension","POWER ISSUE",
AQ2127="Defaut GE &amp; POWER Cabinet","POWER ISSUE",
AQ2127="Sharing","POWER ISSUE",
AQ2127="Sites strategiques &amp; DataCenter","POWER ISSUE",
AQ2127="Exclu","Exclu",
AQ2127="SAT","TX ISSUE",
AQ2127="SPARE-ISSUE","SPARE-ISSUE",
AQ2127="Fiber CAmtel","TX ISSUE",
AQ2127="Fiber AOF","TX ISSUE",
AQ2127="Projet OCM (HUAWEI)","TRAVAUX-HUAWEI",
AQ2127="Projet OCM (NOKIA)","TRAVAUX -NOKIA",
AQ2127="ACCESS-ISSUE","ACCESS-ISSUE",
AQ2127="Projet OCM (ZTE, NOKIA, autres projets)","TRAVAUX OCM",
AQ2127="No root CAuse","No root cause",
AQ2127="ODU HS","TX ISSUE",
AQ2127="IP &amp; VLAN","TX ISSUE",
AQ2127="Warehouse HUAWEI","SPARE-ISSUE",
AQ2127="SPARE-HS","SPARE-ISSUE",
AQ2127="Power Telco","RAN ISSUE",AQ2127="no impacts","no impacts"
),"")</f>
        <v>No root cause</v>
      </c>
      <c r="AQ2127" s="127" t="s">
        <v>5344</v>
      </c>
      <c r="AR2127" s="48" t="str" cm="1">
        <f t="array" ref="AR2127">IFERROR(_xlfn.IFS(
AQ2127="MPR ISSUE","ACTIVE",
AQ2127="BSS Hardware Issue","ACTIVE",
AQ2127="Sites strategiques, MLL, Pylone, etc.","PASSIVE",
AQ2127="AKTIVCO DEFAUT GE &amp; POWER Cabinet","PASSIVE",
AQ2127="AKTIVCO Coupure ENEO &amp; Baisse de tension","PASSIVE",
AQ2127="Coupure ENEO &amp; Baisse de tension","PASSIVE",
AQ2127="Defaut GE &amp; POWER Cabinet","PASSIVE",
AQ2127="Sharing","PASSIVE",
AQ2127="Sites strategiques &amp; DataCenter","PASSIVE",
AQ2127="Exclu","Exclu",
AQ2127="SAT","ACTIVE",
AQ2127="SPARE-ISSUE","SPARE-ISSUE",
AQ2127="Fiber CAmtel","ACTIVE",
AQ2127="Fiber AOF","ACTIVE",
AQ2127="Projet OCM (HUAWEI)","PLANNED WORKS",
AQ2127="Projet OCM (NOKIA)","PLANNED WORKS",
AQ2127="ACCESS-ISSUE","ACCESS-ISSUE",
AQ2127="Projet OCM (ZTE, NOKIA, autres projets)","PLANNED WORKS",
AQ2127="No root CAuse","No root cause",
AQ2127="ODU HS","ACTIVE",
AQ2127="IP &amp; VLAN","ACTIVE",
AQ2127="Warehouse HUAWEI","SPARE-ISSUE",
AQ2127="SPARE-HS","SPARE-ISSUE",
AQ2127="Power Telco","ACTIVE", AQ2127="no impacts","no impacts"
),"")</f>
        <v>No root cause</v>
      </c>
      <c r="AS2127" s="92" t="s">
        <v>5537</v>
      </c>
      <c r="AT2127" s="98" t="s">
        <v>4919</v>
      </c>
      <c r="AV2127" s="17" t="s">
        <v>5537</v>
      </c>
      <c r="AW2127" s="7" t="s">
        <v>5537</v>
      </c>
      <c r="AX2127" s="6" t="s">
        <v>5537</v>
      </c>
      <c r="AY2127" s="7"/>
      <c r="AZ2127" s="3" t="s">
        <v>5537</v>
      </c>
      <c r="BA2127" s="18" t="s">
        <v>5537</v>
      </c>
      <c r="BB2127" s="18" t="s">
        <v>5537</v>
      </c>
      <c r="BC2127" s="18" t="s">
        <v>5537</v>
      </c>
      <c r="BD2127" s="18" t="s">
        <v>5537</v>
      </c>
      <c r="BE2127" s="18" t="s">
        <v>5537</v>
      </c>
      <c r="BF2127" s="18" t="s">
        <v>5537</v>
      </c>
      <c r="BG2127" s="18" t="s">
        <v>5537</v>
      </c>
      <c r="BH2127" s="18" t="s">
        <v>5537</v>
      </c>
      <c r="BI2127" s="18" t="s">
        <v>5537</v>
      </c>
      <c r="BJ2127" s="18" t="s">
        <v>5537</v>
      </c>
      <c r="BK2127" s="18" t="s">
        <v>5537</v>
      </c>
      <c r="BL2127" s="9" t="s">
        <v>5537</v>
      </c>
      <c r="BM2127" s="14" t="s">
        <v>5537</v>
      </c>
      <c r="BN2127" s="14" t="s">
        <v>5537</v>
      </c>
      <c r="BO2127" s="14" t="str">
        <f>_xlfn.XLOOKUP(B2127,'[4]cell downs 18042026 17h'!$B:$B,'[4]cell downs 18042026 17h'!$B:$B,"")</f>
        <v/>
      </c>
      <c r="BP2127" s="14" t="str">
        <f>_xlfn.XLOOKUP(B2127,'[5]Cells Huawei 19042026 15h'!$B:$B,'[5]Cells Huawei 19042026 15h'!$B:$B,"")</f>
        <v/>
      </c>
      <c r="BQ2127" s="9" t="str">
        <f>_xlfn.XLOOKUP(B2127,'[6]cells down 19042026 9H40'!$B:$B,'[6]cells down 19042026 9H40'!$B:$B,"")</f>
        <v/>
      </c>
      <c r="BR2127" s="9" t="s">
        <v>4919</v>
      </c>
      <c r="BS2127" s="9" t="s">
        <v>12</v>
      </c>
      <c r="BT2127" s="108"/>
    </row>
    <row r="2128" spans="1:72" s="9" customFormat="1" x14ac:dyDescent="0.35">
      <c r="A2128" s="1" t="s">
        <v>4926</v>
      </c>
      <c r="B2128" s="8" t="s">
        <v>4927</v>
      </c>
      <c r="C2128" s="3" t="str">
        <f>_xlfn.XLOOKUP(B2128,'[1]daily break down'!$D:$D,'[1]daily break down'!$E:$E,"")</f>
        <v>CENTRE</v>
      </c>
      <c r="D2128" s="1" t="s">
        <v>11</v>
      </c>
      <c r="E2128" s="1" t="str">
        <f>BS2128</f>
        <v/>
      </c>
      <c r="F2128" s="3" t="s">
        <v>37</v>
      </c>
      <c r="G2128" s="1" t="s">
        <v>4928</v>
      </c>
      <c r="H2128" s="34" t="str">
        <f>_xlfn.XLOOKUP(B2128,[2]CALCULATION!$B:$B,[2]CALCULATION!$H:$H,"")</f>
        <v>ZTE</v>
      </c>
      <c r="I2128" s="28">
        <v>0</v>
      </c>
      <c r="J2128" s="28">
        <v>0</v>
      </c>
      <c r="K2128" s="28">
        <v>0</v>
      </c>
      <c r="L2128" s="28">
        <v>0</v>
      </c>
      <c r="M2128" s="28">
        <v>0</v>
      </c>
      <c r="N2128" s="28">
        <v>0</v>
      </c>
      <c r="O2128" s="28">
        <v>0</v>
      </c>
      <c r="P2128" s="28">
        <v>0</v>
      </c>
      <c r="Q2128" s="28">
        <v>0</v>
      </c>
      <c r="R2128" s="28">
        <v>0</v>
      </c>
      <c r="S2128" s="93">
        <v>0</v>
      </c>
      <c r="T2128" s="93">
        <f>_xlfn.XLOOKUP(B2128,'[3]Nur des jours'!$B:$B,'[3]Nur des jours'!$U:$U,"")</f>
        <v>0</v>
      </c>
      <c r="U2128" s="93">
        <v>0</v>
      </c>
      <c r="V2128" s="93">
        <v>0</v>
      </c>
      <c r="W2128" s="93">
        <v>0</v>
      </c>
      <c r="X2128" s="93">
        <v>0</v>
      </c>
      <c r="Y2128" s="93">
        <v>0</v>
      </c>
      <c r="Z2128" s="93">
        <v>0</v>
      </c>
      <c r="AA2128" s="93">
        <v>0</v>
      </c>
      <c r="AB2128" s="93">
        <v>0</v>
      </c>
      <c r="AC2128" s="93"/>
      <c r="AD2128" s="93">
        <v>0</v>
      </c>
      <c r="AE2128" s="93">
        <v>0</v>
      </c>
      <c r="AF2128" s="93">
        <v>0</v>
      </c>
      <c r="AG2128" s="93"/>
      <c r="AH2128" s="93">
        <v>0</v>
      </c>
      <c r="AI2128" s="93">
        <v>0</v>
      </c>
      <c r="AJ2128" s="93">
        <v>0</v>
      </c>
      <c r="AK2128" s="93">
        <v>0</v>
      </c>
      <c r="AL2128" s="93">
        <v>0</v>
      </c>
      <c r="AM2128" s="49" t="s">
        <v>5559</v>
      </c>
      <c r="AN2128" s="49"/>
      <c r="AO2128" s="48" t="str" cm="1">
        <f t="array" ref="AO2128">IFERROR(_xlfn.IFS(
AQ2128="MPR ISSUE","PDH",
AQ2128="BSS Hardware Issue","BSS",
AQ2128="Sites strategiques, MLL, Pylone, etc.","ENVTECH",
AQ2128="AKTIVCO DEFAUT GE &amp; POWER Cabinet","AKTIVCO",
AQ2128="AKTIVCO Coupure ENEO &amp; Baisse de tension","AKTIVCO GRID ONLY",
AQ2128="Coupure ENEO &amp; Baisse de tension","IHS GRID ONLY",
AQ2128="Defaut GE &amp; POWER Cabinet","IHS",
AQ2128="Sharing","Partners",
AQ2128="Sites strategiques &amp; DataCenter","SST &amp; DC",
AQ2128="Exclu","Exclu",
AQ2128="SAT","SAT",
AQ2128="SPARE-ISSUE","SPARE-ISSUE",
AQ2128="Fiber CAmtel","TRANS_FO_CAMTEL",
AQ2128="Fiber AOF","Fiber AOF",
AQ2128="Projet OCM (HUAWEI)","TRAVAUX-HUAWEI",
AQ2128="Projet OCM (NOKIA)","TRAVAUX-NOKIA",
AQ2128="ACCESS-ISSUE","ACCESS-ISSUE",
AQ2128="Projet OCM (ZTE, NOKIA, autres projets)","TRAVAUX OCM",
AQ2128="No root CAuse","No root cause",
AQ2128="ODU HS","PDH",
AQ2128="IP &amp; VLAN","PDH",
AQ2128="Warehouse HUAWEI","SPARE-ISSUE",
AQ2128="SPARE-HS","SPARE-ISSUE",
AQ2128="Power Telco","BSS",AQ2128="no impacts","no impacts"
),"")</f>
        <v>No root cause</v>
      </c>
      <c r="AP2128" s="48" t="str" cm="1">
        <f t="array" ref="AP2128">IFERROR(_xlfn.IFS(
AQ2128="MPR ISSUE","TX ISSUE",
AQ2128="BSS Hardware Issue","RAN ISSUE",
AQ2128="Sites strategiques, MLL, Pylone, etc.","ENVTECH",
AQ2128="AKTIVCO DEFAUT GE &amp; POWER Cabinet","POWER ISSUE",
AQ2128="AKTIVCO Coupure ENEO &amp; Baisse de tension","POWER ISSUE",
AQ2128="Coupure ENEO &amp; Baisse de tension","POWER ISSUE",
AQ2128="Defaut GE &amp; POWER Cabinet","POWER ISSUE",
AQ2128="Sharing","POWER ISSUE",
AQ2128="Sites strategiques &amp; DataCenter","POWER ISSUE",
AQ2128="Exclu","Exclu",
AQ2128="SAT","TX ISSUE",
AQ2128="SPARE-ISSUE","SPARE-ISSUE",
AQ2128="Fiber CAmtel","TX ISSUE",
AQ2128="Fiber AOF","TX ISSUE",
AQ2128="Projet OCM (HUAWEI)","TRAVAUX-HUAWEI",
AQ2128="Projet OCM (NOKIA)","TRAVAUX -NOKIA",
AQ2128="ACCESS-ISSUE","ACCESS-ISSUE",
AQ2128="Projet OCM (ZTE, NOKIA, autres projets)","TRAVAUX OCM",
AQ2128="No root CAuse","No root cause",
AQ2128="ODU HS","TX ISSUE",
AQ2128="IP &amp; VLAN","TX ISSUE",
AQ2128="Warehouse HUAWEI","SPARE-ISSUE",
AQ2128="SPARE-HS","SPARE-ISSUE",
AQ2128="Power Telco","RAN ISSUE",AQ2128="no impacts","no impacts"
),"")</f>
        <v>No root cause</v>
      </c>
      <c r="AQ2128" s="127" t="s">
        <v>5344</v>
      </c>
      <c r="AR2128" s="48" t="str" cm="1">
        <f t="array" ref="AR2128">IFERROR(_xlfn.IFS(
AQ2128="MPR ISSUE","ACTIVE",
AQ2128="BSS Hardware Issue","ACTIVE",
AQ2128="Sites strategiques, MLL, Pylone, etc.","PASSIVE",
AQ2128="AKTIVCO DEFAUT GE &amp; POWER Cabinet","PASSIVE",
AQ2128="AKTIVCO Coupure ENEO &amp; Baisse de tension","PASSIVE",
AQ2128="Coupure ENEO &amp; Baisse de tension","PASSIVE",
AQ2128="Defaut GE &amp; POWER Cabinet","PASSIVE",
AQ2128="Sharing","PASSIVE",
AQ2128="Sites strategiques &amp; DataCenter","PASSIVE",
AQ2128="Exclu","Exclu",
AQ2128="SAT","ACTIVE",
AQ2128="SPARE-ISSUE","SPARE-ISSUE",
AQ2128="Fiber CAmtel","ACTIVE",
AQ2128="Fiber AOF","ACTIVE",
AQ2128="Projet OCM (HUAWEI)","PLANNED WORKS",
AQ2128="Projet OCM (NOKIA)","PLANNED WORKS",
AQ2128="ACCESS-ISSUE","ACCESS-ISSUE",
AQ2128="Projet OCM (ZTE, NOKIA, autres projets)","PLANNED WORKS",
AQ2128="No root CAuse","No root cause",
AQ2128="ODU HS","ACTIVE",
AQ2128="IP &amp; VLAN","ACTIVE",
AQ2128="Warehouse HUAWEI","SPARE-ISSUE",
AQ2128="SPARE-HS","SPARE-ISSUE",
AQ2128="Power Telco","ACTIVE", AQ2128="no impacts","no impacts"
),"")</f>
        <v>No root cause</v>
      </c>
      <c r="AS2128" s="92" t="s">
        <v>5537</v>
      </c>
      <c r="AT2128" s="98" t="s">
        <v>4927</v>
      </c>
      <c r="AU2128" s="96"/>
      <c r="AV2128" s="17" t="s">
        <v>5537</v>
      </c>
      <c r="AW2128" s="7" t="s">
        <v>5537</v>
      </c>
      <c r="AX2128" s="6" t="s">
        <v>5537</v>
      </c>
      <c r="AY2128" s="7"/>
      <c r="AZ2128" s="3" t="s">
        <v>5537</v>
      </c>
      <c r="BA2128" s="18" t="s">
        <v>5537</v>
      </c>
      <c r="BB2128" s="18" t="s">
        <v>5537</v>
      </c>
      <c r="BC2128" s="18" t="s">
        <v>5537</v>
      </c>
      <c r="BD2128" s="18" t="s">
        <v>5537</v>
      </c>
      <c r="BE2128" s="18" t="s">
        <v>5537</v>
      </c>
      <c r="BF2128" s="18" t="s">
        <v>5537</v>
      </c>
      <c r="BG2128" s="18" t="s">
        <v>5537</v>
      </c>
      <c r="BH2128" s="18" t="s">
        <v>5537</v>
      </c>
      <c r="BI2128" s="18" t="s">
        <v>5537</v>
      </c>
      <c r="BJ2128" s="18" t="s">
        <v>5537</v>
      </c>
      <c r="BK2128" s="18" t="s">
        <v>5537</v>
      </c>
      <c r="BL2128" s="9" t="s">
        <v>5537</v>
      </c>
      <c r="BM2128" s="14" t="s">
        <v>5537</v>
      </c>
      <c r="BN2128" s="14" t="s">
        <v>5537</v>
      </c>
      <c r="BO2128" s="14" t="str">
        <f>_xlfn.XLOOKUP(B2128,'[4]cell downs 18042026 17h'!$B:$B,'[4]cell downs 18042026 17h'!$B:$B,"")</f>
        <v/>
      </c>
      <c r="BP2128" s="14" t="str">
        <f>_xlfn.XLOOKUP(B2128,'[5]Cells Huawei 19042026 15h'!$B:$B,'[5]Cells Huawei 19042026 15h'!$B:$B,"")</f>
        <v/>
      </c>
      <c r="BQ2128" s="9" t="str">
        <f>_xlfn.XLOOKUP(B2128,'[6]cells down 19042026 9H40'!$B:$B,'[6]cells down 19042026 9H40'!$B:$B,"")</f>
        <v/>
      </c>
      <c r="BR2128" s="9" t="s">
        <v>4927</v>
      </c>
      <c r="BS2128" s="9" t="s">
        <v>5537</v>
      </c>
      <c r="BT2128" s="108"/>
    </row>
    <row r="2129" spans="1:72" s="9" customFormat="1" x14ac:dyDescent="0.35">
      <c r="A2129" s="1" t="s">
        <v>4950</v>
      </c>
      <c r="B2129" s="8" t="s">
        <v>4951</v>
      </c>
      <c r="C2129" s="3" t="str">
        <f>_xlfn.XLOOKUP(B2129,'[1]daily break down'!$D:$D,'[1]daily break down'!$E:$E,"")</f>
        <v>CENTRE</v>
      </c>
      <c r="D2129" s="1" t="s">
        <v>11</v>
      </c>
      <c r="E2129" s="1" t="s">
        <v>83</v>
      </c>
      <c r="F2129" s="3" t="s">
        <v>37</v>
      </c>
      <c r="G2129" s="1" t="s">
        <v>4952</v>
      </c>
      <c r="H2129" s="34" t="str">
        <f>_xlfn.XLOOKUP(B2129,[2]CALCULATION!$B:$B,[2]CALCULATION!$H:$H,"")</f>
        <v>ZTE</v>
      </c>
      <c r="I2129" s="28">
        <v>0</v>
      </c>
      <c r="J2129" s="28">
        <v>0</v>
      </c>
      <c r="K2129" s="28">
        <v>0</v>
      </c>
      <c r="L2129" s="28">
        <v>0</v>
      </c>
      <c r="M2129" s="28">
        <v>0</v>
      </c>
      <c r="N2129" s="28">
        <v>0</v>
      </c>
      <c r="O2129" s="28">
        <v>0</v>
      </c>
      <c r="P2129" s="28">
        <v>0</v>
      </c>
      <c r="Q2129" s="28">
        <v>0</v>
      </c>
      <c r="R2129" s="28">
        <v>0</v>
      </c>
      <c r="S2129" s="93">
        <v>0</v>
      </c>
      <c r="T2129" s="93">
        <f>_xlfn.XLOOKUP(B2129,'[3]Nur des jours'!$B:$B,'[3]Nur des jours'!$U:$U,"")</f>
        <v>0</v>
      </c>
      <c r="U2129" s="93">
        <v>0</v>
      </c>
      <c r="V2129" s="93">
        <v>0</v>
      </c>
      <c r="W2129" s="93">
        <v>0</v>
      </c>
      <c r="X2129" s="93">
        <v>0</v>
      </c>
      <c r="Y2129" s="93">
        <v>0</v>
      </c>
      <c r="Z2129" s="93">
        <v>0</v>
      </c>
      <c r="AA2129" s="93">
        <v>0</v>
      </c>
      <c r="AB2129" s="93">
        <v>0</v>
      </c>
      <c r="AC2129" s="93"/>
      <c r="AD2129" s="93">
        <v>0</v>
      </c>
      <c r="AE2129" s="93">
        <v>0</v>
      </c>
      <c r="AF2129" s="93">
        <v>0</v>
      </c>
      <c r="AG2129" s="93"/>
      <c r="AH2129" s="93">
        <v>0</v>
      </c>
      <c r="AI2129" s="93">
        <v>0</v>
      </c>
      <c r="AJ2129" s="93">
        <v>0</v>
      </c>
      <c r="AK2129" s="93">
        <v>0</v>
      </c>
      <c r="AL2129" s="93">
        <v>0</v>
      </c>
      <c r="AM2129" s="49" t="s">
        <v>5559</v>
      </c>
      <c r="AN2129" s="49"/>
      <c r="AO2129" s="48" t="str" cm="1">
        <f t="array" ref="AO2129">IFERROR(_xlfn.IFS(
AQ2129="MPR ISSUE","PDH",
AQ2129="BSS Hardware Issue","BSS",
AQ2129="Sites strategiques, MLL, Pylone, etc.","ENVTECH",
AQ2129="AKTIVCO DEFAUT GE &amp; POWER Cabinet","AKTIVCO",
AQ2129="AKTIVCO Coupure ENEO &amp; Baisse de tension","AKTIVCO GRID ONLY",
AQ2129="Coupure ENEO &amp; Baisse de tension","IHS GRID ONLY",
AQ2129="Defaut GE &amp; POWER Cabinet","IHS",
AQ2129="Sharing","Partners",
AQ2129="Sites strategiques &amp; DataCenter","SST &amp; DC",
AQ2129="Exclu","Exclu",
AQ2129="SAT","SAT",
AQ2129="SPARE-ISSUE","SPARE-ISSUE",
AQ2129="Fiber CAmtel","TRANS_FO_CAMTEL",
AQ2129="Fiber AOF","Fiber AOF",
AQ2129="Projet OCM (HUAWEI)","TRAVAUX-HUAWEI",
AQ2129="Projet OCM (NOKIA)","TRAVAUX-NOKIA",
AQ2129="ACCESS-ISSUE","ACCESS-ISSUE",
AQ2129="Projet OCM (ZTE, NOKIA, autres projets)","TRAVAUX OCM",
AQ2129="No root CAuse","No root cause",
AQ2129="ODU HS","PDH",
AQ2129="IP &amp; VLAN","PDH",
AQ2129="Warehouse HUAWEI","SPARE-ISSUE",
AQ2129="SPARE-HS","SPARE-ISSUE",
AQ2129="Power Telco","BSS",AQ2129="no impacts","no impacts"
),"")</f>
        <v>No root cause</v>
      </c>
      <c r="AP2129" s="48" t="str" cm="1">
        <f t="array" ref="AP2129">IFERROR(_xlfn.IFS(
AQ2129="MPR ISSUE","TX ISSUE",
AQ2129="BSS Hardware Issue","RAN ISSUE",
AQ2129="Sites strategiques, MLL, Pylone, etc.","ENVTECH",
AQ2129="AKTIVCO DEFAUT GE &amp; POWER Cabinet","POWER ISSUE",
AQ2129="AKTIVCO Coupure ENEO &amp; Baisse de tension","POWER ISSUE",
AQ2129="Coupure ENEO &amp; Baisse de tension","POWER ISSUE",
AQ2129="Defaut GE &amp; POWER Cabinet","POWER ISSUE",
AQ2129="Sharing","POWER ISSUE",
AQ2129="Sites strategiques &amp; DataCenter","POWER ISSUE",
AQ2129="Exclu","Exclu",
AQ2129="SAT","TX ISSUE",
AQ2129="SPARE-ISSUE","SPARE-ISSUE",
AQ2129="Fiber CAmtel","TX ISSUE",
AQ2129="Fiber AOF","TX ISSUE",
AQ2129="Projet OCM (HUAWEI)","TRAVAUX-HUAWEI",
AQ2129="Projet OCM (NOKIA)","TRAVAUX -NOKIA",
AQ2129="ACCESS-ISSUE","ACCESS-ISSUE",
AQ2129="Projet OCM (ZTE, NOKIA, autres projets)","TRAVAUX OCM",
AQ2129="No root CAuse","No root cause",
AQ2129="ODU HS","TX ISSUE",
AQ2129="IP &amp; VLAN","TX ISSUE",
AQ2129="Warehouse HUAWEI","SPARE-ISSUE",
AQ2129="SPARE-HS","SPARE-ISSUE",
AQ2129="Power Telco","RAN ISSUE",AQ2129="no impacts","no impacts"
),"")</f>
        <v>No root cause</v>
      </c>
      <c r="AQ2129" s="127" t="s">
        <v>5344</v>
      </c>
      <c r="AR2129" s="48" t="str" cm="1">
        <f t="array" ref="AR2129">IFERROR(_xlfn.IFS(
AQ2129="MPR ISSUE","ACTIVE",
AQ2129="BSS Hardware Issue","ACTIVE",
AQ2129="Sites strategiques, MLL, Pylone, etc.","PASSIVE",
AQ2129="AKTIVCO DEFAUT GE &amp; POWER Cabinet","PASSIVE",
AQ2129="AKTIVCO Coupure ENEO &amp; Baisse de tension","PASSIVE",
AQ2129="Coupure ENEO &amp; Baisse de tension","PASSIVE",
AQ2129="Defaut GE &amp; POWER Cabinet","PASSIVE",
AQ2129="Sharing","PASSIVE",
AQ2129="Sites strategiques &amp; DataCenter","PASSIVE",
AQ2129="Exclu","Exclu",
AQ2129="SAT","ACTIVE",
AQ2129="SPARE-ISSUE","SPARE-ISSUE",
AQ2129="Fiber CAmtel","ACTIVE",
AQ2129="Fiber AOF","ACTIVE",
AQ2129="Projet OCM (HUAWEI)","PLANNED WORKS",
AQ2129="Projet OCM (NOKIA)","PLANNED WORKS",
AQ2129="ACCESS-ISSUE","ACCESS-ISSUE",
AQ2129="Projet OCM (ZTE, NOKIA, autres projets)","PLANNED WORKS",
AQ2129="No root CAuse","No root cause",
AQ2129="ODU HS","ACTIVE",
AQ2129="IP &amp; VLAN","ACTIVE",
AQ2129="Warehouse HUAWEI","SPARE-ISSUE",
AQ2129="SPARE-HS","SPARE-ISSUE",
AQ2129="Power Telco","ACTIVE", AQ2129="no impacts","no impacts"
),"")</f>
        <v>No root cause</v>
      </c>
      <c r="AS2129" s="92" t="s">
        <v>5537</v>
      </c>
      <c r="AT2129" s="98" t="s">
        <v>4951</v>
      </c>
      <c r="AV2129" s="17" t="s">
        <v>5537</v>
      </c>
      <c r="AW2129" s="7" t="s">
        <v>5537</v>
      </c>
      <c r="AX2129" s="6" t="s">
        <v>5537</v>
      </c>
      <c r="AY2129" s="7"/>
      <c r="AZ2129" s="3" t="s">
        <v>5537</v>
      </c>
      <c r="BA2129" s="18" t="s">
        <v>5537</v>
      </c>
      <c r="BB2129" s="18" t="s">
        <v>5537</v>
      </c>
      <c r="BC2129" s="18" t="s">
        <v>5537</v>
      </c>
      <c r="BD2129" s="18" t="s">
        <v>5537</v>
      </c>
      <c r="BE2129" s="18" t="s">
        <v>5537</v>
      </c>
      <c r="BF2129" s="18" t="s">
        <v>5537</v>
      </c>
      <c r="BG2129" s="18" t="s">
        <v>5537</v>
      </c>
      <c r="BH2129" s="18" t="s">
        <v>5537</v>
      </c>
      <c r="BI2129" s="18" t="s">
        <v>5537</v>
      </c>
      <c r="BJ2129" s="18" t="s">
        <v>5537</v>
      </c>
      <c r="BK2129" s="18" t="s">
        <v>5537</v>
      </c>
      <c r="BL2129" s="9" t="s">
        <v>5537</v>
      </c>
      <c r="BM2129" s="14" t="s">
        <v>5537</v>
      </c>
      <c r="BN2129" s="14" t="s">
        <v>5537</v>
      </c>
      <c r="BO2129" s="14" t="str">
        <f>_xlfn.XLOOKUP(B2129,'[4]cell downs 18042026 17h'!$B:$B,'[4]cell downs 18042026 17h'!$B:$B,"")</f>
        <v/>
      </c>
      <c r="BP2129" s="14" t="str">
        <f>_xlfn.XLOOKUP(B2129,'[5]Cells Huawei 19042026 15h'!$B:$B,'[5]Cells Huawei 19042026 15h'!$B:$B,"")</f>
        <v/>
      </c>
      <c r="BQ2129" s="9" t="str">
        <f>_xlfn.XLOOKUP(B2129,'[6]cells down 19042026 9H40'!$B:$B,'[6]cells down 19042026 9H40'!$B:$B,"")</f>
        <v/>
      </c>
      <c r="BR2129" s="9" t="s">
        <v>4951</v>
      </c>
      <c r="BS2129" s="9" t="s">
        <v>12</v>
      </c>
      <c r="BT2129" s="108"/>
    </row>
    <row r="2130" spans="1:72" s="9" customFormat="1" x14ac:dyDescent="0.35">
      <c r="A2130" s="1" t="s">
        <v>4958</v>
      </c>
      <c r="B2130" s="8" t="s">
        <v>4959</v>
      </c>
      <c r="C2130" s="3" t="str">
        <f>_xlfn.XLOOKUP(B2130,'[1]daily break down'!$D:$D,'[1]daily break down'!$E:$E,"")</f>
        <v>CENTRE</v>
      </c>
      <c r="D2130" s="1" t="s">
        <v>11</v>
      </c>
      <c r="E2130" s="1" t="s">
        <v>594</v>
      </c>
      <c r="F2130" s="3" t="s">
        <v>37</v>
      </c>
      <c r="G2130" s="1" t="s">
        <v>4960</v>
      </c>
      <c r="H2130" s="34" t="str">
        <f>_xlfn.XLOOKUP(B2130,[2]CALCULATION!$B:$B,[2]CALCULATION!$H:$H,"")</f>
        <v>ZTE</v>
      </c>
      <c r="I2130" s="28">
        <v>0</v>
      </c>
      <c r="J2130" s="28">
        <v>0</v>
      </c>
      <c r="K2130" s="28">
        <v>0</v>
      </c>
      <c r="L2130" s="28">
        <v>0</v>
      </c>
      <c r="M2130" s="28">
        <v>0</v>
      </c>
      <c r="N2130" s="28">
        <v>0</v>
      </c>
      <c r="O2130" s="28">
        <v>0</v>
      </c>
      <c r="P2130" s="28">
        <v>0</v>
      </c>
      <c r="Q2130" s="28">
        <v>0</v>
      </c>
      <c r="R2130" s="28">
        <v>0</v>
      </c>
      <c r="S2130" s="93">
        <v>0</v>
      </c>
      <c r="T2130" s="93">
        <f>_xlfn.XLOOKUP(B2130,'[3]Nur des jours'!$B:$B,'[3]Nur des jours'!$U:$U,"")</f>
        <v>0</v>
      </c>
      <c r="U2130" s="93">
        <v>0</v>
      </c>
      <c r="V2130" s="93">
        <v>0</v>
      </c>
      <c r="W2130" s="93">
        <v>0</v>
      </c>
      <c r="X2130" s="93">
        <v>0</v>
      </c>
      <c r="Y2130" s="93">
        <v>0</v>
      </c>
      <c r="Z2130" s="93">
        <v>0</v>
      </c>
      <c r="AA2130" s="93">
        <v>0</v>
      </c>
      <c r="AB2130" s="93">
        <v>0</v>
      </c>
      <c r="AC2130" s="93"/>
      <c r="AD2130" s="93">
        <v>0</v>
      </c>
      <c r="AE2130" s="93">
        <v>0</v>
      </c>
      <c r="AF2130" s="93">
        <v>0</v>
      </c>
      <c r="AG2130" s="93"/>
      <c r="AH2130" s="93">
        <v>0</v>
      </c>
      <c r="AI2130" s="93">
        <v>0</v>
      </c>
      <c r="AJ2130" s="93">
        <v>0</v>
      </c>
      <c r="AK2130" s="93">
        <v>0</v>
      </c>
      <c r="AL2130" s="93">
        <v>0</v>
      </c>
      <c r="AM2130" s="49" t="s">
        <v>5559</v>
      </c>
      <c r="AN2130" s="49"/>
      <c r="AO2130" s="48" t="str" cm="1">
        <f t="array" ref="AO2130">IFERROR(_xlfn.IFS(
AQ2130="MPR ISSUE","PDH",
AQ2130="BSS Hardware Issue","BSS",
AQ2130="Sites strategiques, MLL, Pylone, etc.","ENVTECH",
AQ2130="AKTIVCO DEFAUT GE &amp; POWER Cabinet","AKTIVCO",
AQ2130="AKTIVCO Coupure ENEO &amp; Baisse de tension","AKTIVCO GRID ONLY",
AQ2130="Coupure ENEO &amp; Baisse de tension","IHS GRID ONLY",
AQ2130="Defaut GE &amp; POWER Cabinet","IHS",
AQ2130="Sharing","Partners",
AQ2130="Sites strategiques &amp; DataCenter","SST &amp; DC",
AQ2130="Exclu","Exclu",
AQ2130="SAT","SAT",
AQ2130="SPARE-ISSUE","SPARE-ISSUE",
AQ2130="Fiber CAmtel","TRANS_FO_CAMTEL",
AQ2130="Fiber AOF","Fiber AOF",
AQ2130="Projet OCM (HUAWEI)","TRAVAUX-HUAWEI",
AQ2130="Projet OCM (NOKIA)","TRAVAUX-NOKIA",
AQ2130="ACCESS-ISSUE","ACCESS-ISSUE",
AQ2130="Projet OCM (ZTE, NOKIA, autres projets)","TRAVAUX OCM",
AQ2130="No root CAuse","No root cause",
AQ2130="ODU HS","PDH",
AQ2130="IP &amp; VLAN","PDH",
AQ2130="Warehouse HUAWEI","SPARE-ISSUE",
AQ2130="SPARE-HS","SPARE-ISSUE",
AQ2130="Power Telco","BSS",AQ2130="no impacts","no impacts"
),"")</f>
        <v>No root cause</v>
      </c>
      <c r="AP2130" s="48" t="str" cm="1">
        <f t="array" ref="AP2130">IFERROR(_xlfn.IFS(
AQ2130="MPR ISSUE","TX ISSUE",
AQ2130="BSS Hardware Issue","RAN ISSUE",
AQ2130="Sites strategiques, MLL, Pylone, etc.","ENVTECH",
AQ2130="AKTIVCO DEFAUT GE &amp; POWER Cabinet","POWER ISSUE",
AQ2130="AKTIVCO Coupure ENEO &amp; Baisse de tension","POWER ISSUE",
AQ2130="Coupure ENEO &amp; Baisse de tension","POWER ISSUE",
AQ2130="Defaut GE &amp; POWER Cabinet","POWER ISSUE",
AQ2130="Sharing","POWER ISSUE",
AQ2130="Sites strategiques &amp; DataCenter","POWER ISSUE",
AQ2130="Exclu","Exclu",
AQ2130="SAT","TX ISSUE",
AQ2130="SPARE-ISSUE","SPARE-ISSUE",
AQ2130="Fiber CAmtel","TX ISSUE",
AQ2130="Fiber AOF","TX ISSUE",
AQ2130="Projet OCM (HUAWEI)","TRAVAUX-HUAWEI",
AQ2130="Projet OCM (NOKIA)","TRAVAUX -NOKIA",
AQ2130="ACCESS-ISSUE","ACCESS-ISSUE",
AQ2130="Projet OCM (ZTE, NOKIA, autres projets)","TRAVAUX OCM",
AQ2130="No root CAuse","No root cause",
AQ2130="ODU HS","TX ISSUE",
AQ2130="IP &amp; VLAN","TX ISSUE",
AQ2130="Warehouse HUAWEI","SPARE-ISSUE",
AQ2130="SPARE-HS","SPARE-ISSUE",
AQ2130="Power Telco","RAN ISSUE",AQ2130="no impacts","no impacts"
),"")</f>
        <v>No root cause</v>
      </c>
      <c r="AQ2130" s="127" t="s">
        <v>5344</v>
      </c>
      <c r="AR2130" s="48" t="str" cm="1">
        <f t="array" ref="AR2130">IFERROR(_xlfn.IFS(
AQ2130="MPR ISSUE","ACTIVE",
AQ2130="BSS Hardware Issue","ACTIVE",
AQ2130="Sites strategiques, MLL, Pylone, etc.","PASSIVE",
AQ2130="AKTIVCO DEFAUT GE &amp; POWER Cabinet","PASSIVE",
AQ2130="AKTIVCO Coupure ENEO &amp; Baisse de tension","PASSIVE",
AQ2130="Coupure ENEO &amp; Baisse de tension","PASSIVE",
AQ2130="Defaut GE &amp; POWER Cabinet","PASSIVE",
AQ2130="Sharing","PASSIVE",
AQ2130="Sites strategiques &amp; DataCenter","PASSIVE",
AQ2130="Exclu","Exclu",
AQ2130="SAT","ACTIVE",
AQ2130="SPARE-ISSUE","SPARE-ISSUE",
AQ2130="Fiber CAmtel","ACTIVE",
AQ2130="Fiber AOF","ACTIVE",
AQ2130="Projet OCM (HUAWEI)","PLANNED WORKS",
AQ2130="Projet OCM (NOKIA)","PLANNED WORKS",
AQ2130="ACCESS-ISSUE","ACCESS-ISSUE",
AQ2130="Projet OCM (ZTE, NOKIA, autres projets)","PLANNED WORKS",
AQ2130="No root CAuse","No root cause",
AQ2130="ODU HS","ACTIVE",
AQ2130="IP &amp; VLAN","ACTIVE",
AQ2130="Warehouse HUAWEI","SPARE-ISSUE",
AQ2130="SPARE-HS","SPARE-ISSUE",
AQ2130="Power Telco","ACTIVE", AQ2130="no impacts","no impacts"
),"")</f>
        <v>No root cause</v>
      </c>
      <c r="AS2130" s="92" t="s">
        <v>5537</v>
      </c>
      <c r="AT2130" s="98" t="s">
        <v>4959</v>
      </c>
      <c r="AU2130" s="96"/>
      <c r="AV2130" s="17" t="s">
        <v>5537</v>
      </c>
      <c r="AW2130" s="7" t="s">
        <v>5537</v>
      </c>
      <c r="AX2130" s="6" t="s">
        <v>5537</v>
      </c>
      <c r="AY2130" s="7"/>
      <c r="AZ2130" s="3" t="s">
        <v>5537</v>
      </c>
      <c r="BA2130" s="18" t="s">
        <v>5537</v>
      </c>
      <c r="BB2130" s="18" t="s">
        <v>5537</v>
      </c>
      <c r="BC2130" s="18" t="s">
        <v>5537</v>
      </c>
      <c r="BD2130" s="18" t="s">
        <v>5537</v>
      </c>
      <c r="BE2130" s="18" t="s">
        <v>5537</v>
      </c>
      <c r="BF2130" s="18" t="s">
        <v>5537</v>
      </c>
      <c r="BG2130" s="18" t="s">
        <v>5537</v>
      </c>
      <c r="BH2130" s="18" t="s">
        <v>5537</v>
      </c>
      <c r="BI2130" s="18" t="s">
        <v>5537</v>
      </c>
      <c r="BJ2130" s="18" t="s">
        <v>5537</v>
      </c>
      <c r="BK2130" s="18" t="s">
        <v>5537</v>
      </c>
      <c r="BL2130" s="9" t="s">
        <v>5537</v>
      </c>
      <c r="BM2130" s="14" t="s">
        <v>5537</v>
      </c>
      <c r="BN2130" s="14" t="s">
        <v>5537</v>
      </c>
      <c r="BO2130" s="14" t="str">
        <f>_xlfn.XLOOKUP(B2130,'[4]cell downs 18042026 17h'!$B:$B,'[4]cell downs 18042026 17h'!$B:$B,"")</f>
        <v/>
      </c>
      <c r="BP2130" s="14" t="str">
        <f>_xlfn.XLOOKUP(B2130,'[5]Cells Huawei 19042026 15h'!$B:$B,'[5]Cells Huawei 19042026 15h'!$B:$B,"")</f>
        <v/>
      </c>
      <c r="BQ2130" s="9" t="str">
        <f>_xlfn.XLOOKUP(B2130,'[6]cells down 19042026 9H40'!$B:$B,'[6]cells down 19042026 9H40'!$B:$B,"")</f>
        <v/>
      </c>
      <c r="BR2130" s="9" t="s">
        <v>4959</v>
      </c>
      <c r="BS2130" s="9" t="s">
        <v>12</v>
      </c>
      <c r="BT2130" s="108"/>
    </row>
    <row r="2131" spans="1:72" s="9" customFormat="1" x14ac:dyDescent="0.35">
      <c r="A2131" s="1" t="s">
        <v>4963</v>
      </c>
      <c r="B2131" s="8" t="s">
        <v>4964</v>
      </c>
      <c r="C2131" s="3" t="str">
        <f>_xlfn.XLOOKUP(B2131,'[1]daily break down'!$D:$D,'[1]daily break down'!$E:$E,"")</f>
        <v>LITTORAL</v>
      </c>
      <c r="D2131" s="1" t="s">
        <v>11</v>
      </c>
      <c r="E2131" s="1" t="s">
        <v>1129</v>
      </c>
      <c r="F2131" s="3" t="s">
        <v>31</v>
      </c>
      <c r="G2131" s="1" t="s">
        <v>4963</v>
      </c>
      <c r="H2131" s="34" t="str">
        <f>_xlfn.XLOOKUP(B2131,[2]CALCULATION!$B:$B,[2]CALCULATION!$H:$H,"")</f>
        <v>ZTE</v>
      </c>
      <c r="I2131" s="28">
        <v>0</v>
      </c>
      <c r="J2131" s="28">
        <v>0</v>
      </c>
      <c r="K2131" s="28">
        <v>0</v>
      </c>
      <c r="L2131" s="28">
        <v>0</v>
      </c>
      <c r="M2131" s="28">
        <v>0</v>
      </c>
      <c r="N2131" s="28">
        <v>0</v>
      </c>
      <c r="O2131" s="28">
        <v>0</v>
      </c>
      <c r="P2131" s="28">
        <v>0</v>
      </c>
      <c r="Q2131" s="28">
        <v>0</v>
      </c>
      <c r="R2131" s="28">
        <v>0</v>
      </c>
      <c r="S2131" s="93">
        <v>0</v>
      </c>
      <c r="T2131" s="93">
        <f>_xlfn.XLOOKUP(B2131,'[3]Nur des jours'!$B:$B,'[3]Nur des jours'!$U:$U,"")</f>
        <v>0</v>
      </c>
      <c r="U2131" s="93">
        <v>0</v>
      </c>
      <c r="V2131" s="93">
        <v>0</v>
      </c>
      <c r="W2131" s="93">
        <v>0</v>
      </c>
      <c r="X2131" s="93">
        <v>0</v>
      </c>
      <c r="Y2131" s="93">
        <v>0</v>
      </c>
      <c r="Z2131" s="93">
        <v>0</v>
      </c>
      <c r="AA2131" s="93">
        <v>0</v>
      </c>
      <c r="AB2131" s="93">
        <v>0</v>
      </c>
      <c r="AC2131" s="93"/>
      <c r="AD2131" s="93">
        <v>0</v>
      </c>
      <c r="AE2131" s="93">
        <v>0</v>
      </c>
      <c r="AF2131" s="93">
        <v>0</v>
      </c>
      <c r="AG2131" s="93"/>
      <c r="AH2131" s="93">
        <v>0</v>
      </c>
      <c r="AI2131" s="93">
        <v>0</v>
      </c>
      <c r="AJ2131" s="93">
        <v>0</v>
      </c>
      <c r="AK2131" s="93">
        <v>0</v>
      </c>
      <c r="AL2131" s="93">
        <v>0</v>
      </c>
      <c r="AM2131" s="49" t="s">
        <v>5559</v>
      </c>
      <c r="AN2131" s="49"/>
      <c r="AO2131" s="48" t="str" cm="1">
        <f t="array" ref="AO2131">IFERROR(_xlfn.IFS(
AQ2131="MPR ISSUE","PDH",
AQ2131="BSS Hardware Issue","BSS",
AQ2131="Sites strategiques, MLL, Pylone, etc.","ENVTECH",
AQ2131="AKTIVCO DEFAUT GE &amp; POWER Cabinet","AKTIVCO",
AQ2131="AKTIVCO Coupure ENEO &amp; Baisse de tension","AKTIVCO GRID ONLY",
AQ2131="Coupure ENEO &amp; Baisse de tension","IHS GRID ONLY",
AQ2131="Defaut GE &amp; POWER Cabinet","IHS",
AQ2131="Sharing","Partners",
AQ2131="Sites strategiques &amp; DataCenter","SST &amp; DC",
AQ2131="Exclu","Exclu",
AQ2131="SAT","SAT",
AQ2131="SPARE-ISSUE","SPARE-ISSUE",
AQ2131="Fiber CAmtel","TRANS_FO_CAMTEL",
AQ2131="Fiber AOF","Fiber AOF",
AQ2131="Projet OCM (HUAWEI)","TRAVAUX-HUAWEI",
AQ2131="Projet OCM (NOKIA)","TRAVAUX-NOKIA",
AQ2131="ACCESS-ISSUE","ACCESS-ISSUE",
AQ2131="Projet OCM (ZTE, NOKIA, autres projets)","TRAVAUX OCM",
AQ2131="No root CAuse","No root cause",
AQ2131="ODU HS","PDH",
AQ2131="IP &amp; VLAN","PDH",
AQ2131="Warehouse HUAWEI","SPARE-ISSUE",
AQ2131="SPARE-HS","SPARE-ISSUE",
AQ2131="Power Telco","BSS",AQ2131="no impacts","no impacts"
),"")</f>
        <v>No root cause</v>
      </c>
      <c r="AP2131" s="48" t="str" cm="1">
        <f t="array" ref="AP2131">IFERROR(_xlfn.IFS(
AQ2131="MPR ISSUE","TX ISSUE",
AQ2131="BSS Hardware Issue","RAN ISSUE",
AQ2131="Sites strategiques, MLL, Pylone, etc.","ENVTECH",
AQ2131="AKTIVCO DEFAUT GE &amp; POWER Cabinet","POWER ISSUE",
AQ2131="AKTIVCO Coupure ENEO &amp; Baisse de tension","POWER ISSUE",
AQ2131="Coupure ENEO &amp; Baisse de tension","POWER ISSUE",
AQ2131="Defaut GE &amp; POWER Cabinet","POWER ISSUE",
AQ2131="Sharing","POWER ISSUE",
AQ2131="Sites strategiques &amp; DataCenter","POWER ISSUE",
AQ2131="Exclu","Exclu",
AQ2131="SAT","TX ISSUE",
AQ2131="SPARE-ISSUE","SPARE-ISSUE",
AQ2131="Fiber CAmtel","TX ISSUE",
AQ2131="Fiber AOF","TX ISSUE",
AQ2131="Projet OCM (HUAWEI)","TRAVAUX-HUAWEI",
AQ2131="Projet OCM (NOKIA)","TRAVAUX -NOKIA",
AQ2131="ACCESS-ISSUE","ACCESS-ISSUE",
AQ2131="Projet OCM (ZTE, NOKIA, autres projets)","TRAVAUX OCM",
AQ2131="No root CAuse","No root cause",
AQ2131="ODU HS","TX ISSUE",
AQ2131="IP &amp; VLAN","TX ISSUE",
AQ2131="Warehouse HUAWEI","SPARE-ISSUE",
AQ2131="SPARE-HS","SPARE-ISSUE",
AQ2131="Power Telco","RAN ISSUE",AQ2131="no impacts","no impacts"
),"")</f>
        <v>No root cause</v>
      </c>
      <c r="AQ2131" s="127" t="s">
        <v>5344</v>
      </c>
      <c r="AR2131" s="48" t="str" cm="1">
        <f t="array" ref="AR2131">IFERROR(_xlfn.IFS(
AQ2131="MPR ISSUE","ACTIVE",
AQ2131="BSS Hardware Issue","ACTIVE",
AQ2131="Sites strategiques, MLL, Pylone, etc.","PASSIVE",
AQ2131="AKTIVCO DEFAUT GE &amp; POWER Cabinet","PASSIVE",
AQ2131="AKTIVCO Coupure ENEO &amp; Baisse de tension","PASSIVE",
AQ2131="Coupure ENEO &amp; Baisse de tension","PASSIVE",
AQ2131="Defaut GE &amp; POWER Cabinet","PASSIVE",
AQ2131="Sharing","PASSIVE",
AQ2131="Sites strategiques &amp; DataCenter","PASSIVE",
AQ2131="Exclu","Exclu",
AQ2131="SAT","ACTIVE",
AQ2131="SPARE-ISSUE","SPARE-ISSUE",
AQ2131="Fiber CAmtel","ACTIVE",
AQ2131="Fiber AOF","ACTIVE",
AQ2131="Projet OCM (HUAWEI)","PLANNED WORKS",
AQ2131="Projet OCM (NOKIA)","PLANNED WORKS",
AQ2131="ACCESS-ISSUE","ACCESS-ISSUE",
AQ2131="Projet OCM (ZTE, NOKIA, autres projets)","PLANNED WORKS",
AQ2131="No root CAuse","No root cause",
AQ2131="ODU HS","ACTIVE",
AQ2131="IP &amp; VLAN","ACTIVE",
AQ2131="Warehouse HUAWEI","SPARE-ISSUE",
AQ2131="SPARE-HS","SPARE-ISSUE",
AQ2131="Power Telco","ACTIVE", AQ2131="no impacts","no impacts"
),"")</f>
        <v>No root cause</v>
      </c>
      <c r="AS2131" s="92" t="s">
        <v>5537</v>
      </c>
      <c r="AT2131" s="98" t="s">
        <v>4964</v>
      </c>
      <c r="AV2131" s="17" t="s">
        <v>5537</v>
      </c>
      <c r="AW2131" s="7" t="s">
        <v>5537</v>
      </c>
      <c r="AX2131" s="6" t="s">
        <v>5537</v>
      </c>
      <c r="AY2131" s="7"/>
      <c r="AZ2131" s="3" t="s">
        <v>5537</v>
      </c>
      <c r="BA2131" s="18" t="s">
        <v>5537</v>
      </c>
      <c r="BB2131" s="18" t="s">
        <v>5537</v>
      </c>
      <c r="BC2131" s="18" t="s">
        <v>5537</v>
      </c>
      <c r="BD2131" s="18" t="s">
        <v>5537</v>
      </c>
      <c r="BE2131" s="18" t="s">
        <v>5537</v>
      </c>
      <c r="BF2131" s="18" t="s">
        <v>5537</v>
      </c>
      <c r="BG2131" s="18" t="s">
        <v>5537</v>
      </c>
      <c r="BH2131" s="18" t="s">
        <v>5537</v>
      </c>
      <c r="BI2131" s="18" t="s">
        <v>5537</v>
      </c>
      <c r="BJ2131" s="18" t="s">
        <v>5537</v>
      </c>
      <c r="BK2131" s="18" t="s">
        <v>5537</v>
      </c>
      <c r="BL2131" s="9" t="s">
        <v>5537</v>
      </c>
      <c r="BM2131" s="14" t="s">
        <v>5537</v>
      </c>
      <c r="BN2131" s="14" t="s">
        <v>5537</v>
      </c>
      <c r="BO2131" s="14" t="str">
        <f>_xlfn.XLOOKUP(B2131,'[4]cell downs 18042026 17h'!$B:$B,'[4]cell downs 18042026 17h'!$B:$B,"")</f>
        <v/>
      </c>
      <c r="BP2131" s="14" t="str">
        <f>_xlfn.XLOOKUP(B2131,'[5]Cells Huawei 19042026 15h'!$B:$B,'[5]Cells Huawei 19042026 15h'!$B:$B,"")</f>
        <v/>
      </c>
      <c r="BQ2131" s="9" t="str">
        <f>_xlfn.XLOOKUP(B2131,'[6]cells down 19042026 9H40'!$B:$B,'[6]cells down 19042026 9H40'!$B:$B,"")</f>
        <v/>
      </c>
      <c r="BR2131" s="9" t="s">
        <v>4964</v>
      </c>
      <c r="BS2131" s="9" t="s">
        <v>12</v>
      </c>
      <c r="BT2131" s="108"/>
    </row>
    <row r="2132" spans="1:72" s="9" customFormat="1" x14ac:dyDescent="0.35">
      <c r="A2132" s="1" t="s">
        <v>5036</v>
      </c>
      <c r="B2132" s="8" t="s">
        <v>5037</v>
      </c>
      <c r="C2132" s="3" t="str">
        <f>_xlfn.XLOOKUP(B2132,'[1]daily break down'!$D:$D,'[1]daily break down'!$E:$E,"")</f>
        <v>CENTRE</v>
      </c>
      <c r="D2132" s="1" t="s">
        <v>11</v>
      </c>
      <c r="E2132" s="1" t="s">
        <v>12</v>
      </c>
      <c r="F2132" s="3" t="s">
        <v>69</v>
      </c>
      <c r="G2132" s="1" t="s">
        <v>5038</v>
      </c>
      <c r="H2132" s="34" t="str">
        <f>_xlfn.XLOOKUP(B2132,[2]CALCULATION!$B:$B,[2]CALCULATION!$H:$H,"")</f>
        <v>ZTE</v>
      </c>
      <c r="I2132" s="28">
        <v>0</v>
      </c>
      <c r="J2132" s="28">
        <v>0</v>
      </c>
      <c r="K2132" s="28">
        <v>0</v>
      </c>
      <c r="L2132" s="28">
        <v>0</v>
      </c>
      <c r="M2132" s="28">
        <v>0</v>
      </c>
      <c r="N2132" s="28">
        <v>0</v>
      </c>
      <c r="O2132" s="28">
        <v>0</v>
      </c>
      <c r="P2132" s="28">
        <v>0</v>
      </c>
      <c r="Q2132" s="28">
        <v>0</v>
      </c>
      <c r="R2132" s="28">
        <v>0</v>
      </c>
      <c r="S2132" s="93">
        <v>0</v>
      </c>
      <c r="T2132" s="93">
        <f>_xlfn.XLOOKUP(B2132,'[3]Nur des jours'!$B:$B,'[3]Nur des jours'!$U:$U,"")</f>
        <v>0</v>
      </c>
      <c r="U2132" s="93">
        <v>0</v>
      </c>
      <c r="V2132" s="93">
        <v>0</v>
      </c>
      <c r="W2132" s="93">
        <v>0</v>
      </c>
      <c r="X2132" s="93">
        <v>0</v>
      </c>
      <c r="Y2132" s="93">
        <v>0</v>
      </c>
      <c r="Z2132" s="93">
        <v>0</v>
      </c>
      <c r="AA2132" s="93">
        <v>0</v>
      </c>
      <c r="AB2132" s="93">
        <v>0</v>
      </c>
      <c r="AC2132" s="93"/>
      <c r="AD2132" s="93">
        <v>0</v>
      </c>
      <c r="AE2132" s="93">
        <v>0</v>
      </c>
      <c r="AF2132" s="93">
        <v>0</v>
      </c>
      <c r="AG2132" s="93"/>
      <c r="AH2132" s="93">
        <v>0</v>
      </c>
      <c r="AI2132" s="93">
        <v>0</v>
      </c>
      <c r="AJ2132" s="93">
        <v>0</v>
      </c>
      <c r="AK2132" s="93">
        <v>0</v>
      </c>
      <c r="AL2132" s="93">
        <v>0</v>
      </c>
      <c r="AM2132" s="49" t="s">
        <v>5559</v>
      </c>
      <c r="AN2132" s="49"/>
      <c r="AO2132" s="48" t="str" cm="1">
        <f t="array" ref="AO2132">IFERROR(_xlfn.IFS(
AQ2132="MPR ISSUE","PDH",
AQ2132="BSS Hardware Issue","BSS",
AQ2132="Sites strategiques, MLL, Pylone, etc.","ENVTECH",
AQ2132="AKTIVCO DEFAUT GE &amp; POWER Cabinet","AKTIVCO",
AQ2132="AKTIVCO Coupure ENEO &amp; Baisse de tension","AKTIVCO GRID ONLY",
AQ2132="Coupure ENEO &amp; Baisse de tension","IHS GRID ONLY",
AQ2132="Defaut GE &amp; POWER Cabinet","IHS",
AQ2132="Sharing","Partners",
AQ2132="Sites strategiques &amp; DataCenter","SST &amp; DC",
AQ2132="Exclu","Exclu",
AQ2132="SAT","SAT",
AQ2132="SPARE-ISSUE","SPARE-ISSUE",
AQ2132="Fiber CAmtel","TRANS_FO_CAMTEL",
AQ2132="Fiber AOF","Fiber AOF",
AQ2132="Projet OCM (HUAWEI)","TRAVAUX-HUAWEI",
AQ2132="Projet OCM (NOKIA)","TRAVAUX-NOKIA",
AQ2132="ACCESS-ISSUE","ACCESS-ISSUE",
AQ2132="Projet OCM (ZTE, NOKIA, autres projets)","TRAVAUX OCM",
AQ2132="No root CAuse","No root cause",
AQ2132="ODU HS","PDH",
AQ2132="IP &amp; VLAN","PDH",
AQ2132="Warehouse HUAWEI","SPARE-ISSUE",
AQ2132="SPARE-HS","SPARE-ISSUE",
AQ2132="Power Telco","BSS",AQ2132="no impacts","no impacts"
),"")</f>
        <v>No root cause</v>
      </c>
      <c r="AP2132" s="48" t="str" cm="1">
        <f t="array" ref="AP2132">IFERROR(_xlfn.IFS(
AQ2132="MPR ISSUE","TX ISSUE",
AQ2132="BSS Hardware Issue","RAN ISSUE",
AQ2132="Sites strategiques, MLL, Pylone, etc.","ENVTECH",
AQ2132="AKTIVCO DEFAUT GE &amp; POWER Cabinet","POWER ISSUE",
AQ2132="AKTIVCO Coupure ENEO &amp; Baisse de tension","POWER ISSUE",
AQ2132="Coupure ENEO &amp; Baisse de tension","POWER ISSUE",
AQ2132="Defaut GE &amp; POWER Cabinet","POWER ISSUE",
AQ2132="Sharing","POWER ISSUE",
AQ2132="Sites strategiques &amp; DataCenter","POWER ISSUE",
AQ2132="Exclu","Exclu",
AQ2132="SAT","TX ISSUE",
AQ2132="SPARE-ISSUE","SPARE-ISSUE",
AQ2132="Fiber CAmtel","TX ISSUE",
AQ2132="Fiber AOF","TX ISSUE",
AQ2132="Projet OCM (HUAWEI)","TRAVAUX-HUAWEI",
AQ2132="Projet OCM (NOKIA)","TRAVAUX -NOKIA",
AQ2132="ACCESS-ISSUE","ACCESS-ISSUE",
AQ2132="Projet OCM (ZTE, NOKIA, autres projets)","TRAVAUX OCM",
AQ2132="No root CAuse","No root cause",
AQ2132="ODU HS","TX ISSUE",
AQ2132="IP &amp; VLAN","TX ISSUE",
AQ2132="Warehouse HUAWEI","SPARE-ISSUE",
AQ2132="SPARE-HS","SPARE-ISSUE",
AQ2132="Power Telco","RAN ISSUE",AQ2132="no impacts","no impacts"
),"")</f>
        <v>No root cause</v>
      </c>
      <c r="AQ2132" s="127" t="s">
        <v>5344</v>
      </c>
      <c r="AR2132" s="48" t="str" cm="1">
        <f t="array" ref="AR2132">IFERROR(_xlfn.IFS(
AQ2132="MPR ISSUE","ACTIVE",
AQ2132="BSS Hardware Issue","ACTIVE",
AQ2132="Sites strategiques, MLL, Pylone, etc.","PASSIVE",
AQ2132="AKTIVCO DEFAUT GE &amp; POWER Cabinet","PASSIVE",
AQ2132="AKTIVCO Coupure ENEO &amp; Baisse de tension","PASSIVE",
AQ2132="Coupure ENEO &amp; Baisse de tension","PASSIVE",
AQ2132="Defaut GE &amp; POWER Cabinet","PASSIVE",
AQ2132="Sharing","PASSIVE",
AQ2132="Sites strategiques &amp; DataCenter","PASSIVE",
AQ2132="Exclu","Exclu",
AQ2132="SAT","ACTIVE",
AQ2132="SPARE-ISSUE","SPARE-ISSUE",
AQ2132="Fiber CAmtel","ACTIVE",
AQ2132="Fiber AOF","ACTIVE",
AQ2132="Projet OCM (HUAWEI)","PLANNED WORKS",
AQ2132="Projet OCM (NOKIA)","PLANNED WORKS",
AQ2132="ACCESS-ISSUE","ACCESS-ISSUE",
AQ2132="Projet OCM (ZTE, NOKIA, autres projets)","PLANNED WORKS",
AQ2132="No root CAuse","No root cause",
AQ2132="ODU HS","ACTIVE",
AQ2132="IP &amp; VLAN","ACTIVE",
AQ2132="Warehouse HUAWEI","SPARE-ISSUE",
AQ2132="SPARE-HS","SPARE-ISSUE",
AQ2132="Power Telco","ACTIVE", AQ2132="no impacts","no impacts"
),"")</f>
        <v>No root cause</v>
      </c>
      <c r="AS2132" s="92" t="s">
        <v>5537</v>
      </c>
      <c r="AT2132" s="98" t="s">
        <v>5037</v>
      </c>
      <c r="AV2132" s="17" t="s">
        <v>5537</v>
      </c>
      <c r="AW2132" s="7" t="s">
        <v>5537</v>
      </c>
      <c r="AX2132" s="6" t="s">
        <v>5537</v>
      </c>
      <c r="AY2132" s="7"/>
      <c r="AZ2132" s="3" t="s">
        <v>5537</v>
      </c>
      <c r="BA2132" s="18" t="s">
        <v>5537</v>
      </c>
      <c r="BB2132" s="18" t="s">
        <v>5537</v>
      </c>
      <c r="BC2132" s="18" t="s">
        <v>5537</v>
      </c>
      <c r="BD2132" s="18" t="s">
        <v>5537</v>
      </c>
      <c r="BE2132" s="18" t="s">
        <v>5537</v>
      </c>
      <c r="BF2132" s="18" t="s">
        <v>5537</v>
      </c>
      <c r="BG2132" s="18" t="s">
        <v>5537</v>
      </c>
      <c r="BH2132" s="18" t="s">
        <v>5537</v>
      </c>
      <c r="BI2132" s="18" t="s">
        <v>5537</v>
      </c>
      <c r="BJ2132" s="18" t="s">
        <v>5537</v>
      </c>
      <c r="BK2132" s="18" t="s">
        <v>5537</v>
      </c>
      <c r="BL2132" s="9" t="s">
        <v>5537</v>
      </c>
      <c r="BM2132" s="14" t="s">
        <v>5537</v>
      </c>
      <c r="BN2132" s="14" t="s">
        <v>5537</v>
      </c>
      <c r="BO2132" s="14" t="str">
        <f>_xlfn.XLOOKUP(B2132,'[4]cell downs 18042026 17h'!$B:$B,'[4]cell downs 18042026 17h'!$B:$B,"")</f>
        <v/>
      </c>
      <c r="BP2132" s="14" t="str">
        <f>_xlfn.XLOOKUP(B2132,'[5]Cells Huawei 19042026 15h'!$B:$B,'[5]Cells Huawei 19042026 15h'!$B:$B,"")</f>
        <v/>
      </c>
      <c r="BQ2132" s="9" t="str">
        <f>_xlfn.XLOOKUP(B2132,'[6]cells down 19042026 9H40'!$B:$B,'[6]cells down 19042026 9H40'!$B:$B,"")</f>
        <v/>
      </c>
      <c r="BR2132" s="9" t="s">
        <v>5037</v>
      </c>
      <c r="BS2132" s="9" t="s">
        <v>5537</v>
      </c>
      <c r="BT2132" s="108"/>
    </row>
    <row r="2133" spans="1:72" s="9" customFormat="1" x14ac:dyDescent="0.35">
      <c r="A2133" s="1" t="s">
        <v>4965</v>
      </c>
      <c r="B2133" s="8" t="s">
        <v>4966</v>
      </c>
      <c r="C2133" s="3" t="str">
        <f>_xlfn.XLOOKUP(B2133,'[1]daily break down'!$D:$D,'[1]daily break down'!$E:$E,"")</f>
        <v>LITTORAL</v>
      </c>
      <c r="D2133" s="1" t="s">
        <v>11</v>
      </c>
      <c r="E2133" s="1" t="s">
        <v>318</v>
      </c>
      <c r="F2133" s="3" t="s">
        <v>31</v>
      </c>
      <c r="G2133" s="1" t="s">
        <v>4963</v>
      </c>
      <c r="H2133" s="34" t="str">
        <f>_xlfn.XLOOKUP(B2133,[2]CALCULATION!$B:$B,[2]CALCULATION!$H:$H,"")</f>
        <v>ZTE</v>
      </c>
      <c r="I2133" s="28">
        <v>0</v>
      </c>
      <c r="J2133" s="28">
        <v>0</v>
      </c>
      <c r="K2133" s="28">
        <v>0</v>
      </c>
      <c r="L2133" s="28">
        <v>0</v>
      </c>
      <c r="M2133" s="28">
        <v>0</v>
      </c>
      <c r="N2133" s="28">
        <v>0</v>
      </c>
      <c r="O2133" s="28">
        <v>0</v>
      </c>
      <c r="P2133" s="28">
        <v>0</v>
      </c>
      <c r="Q2133" s="28">
        <v>0</v>
      </c>
      <c r="R2133" s="28">
        <v>0</v>
      </c>
      <c r="S2133" s="93">
        <v>0</v>
      </c>
      <c r="T2133" s="93">
        <f>_xlfn.XLOOKUP(B2133,'[3]Nur des jours'!$B:$B,'[3]Nur des jours'!$U:$U,"")</f>
        <v>0</v>
      </c>
      <c r="U2133" s="93">
        <v>0</v>
      </c>
      <c r="V2133" s="93">
        <v>0</v>
      </c>
      <c r="W2133" s="93">
        <v>0</v>
      </c>
      <c r="X2133" s="93">
        <v>0</v>
      </c>
      <c r="Y2133" s="93">
        <v>0</v>
      </c>
      <c r="Z2133" s="93">
        <v>0</v>
      </c>
      <c r="AA2133" s="93">
        <v>0</v>
      </c>
      <c r="AB2133" s="93">
        <v>0</v>
      </c>
      <c r="AC2133" s="93"/>
      <c r="AD2133" s="93">
        <v>0</v>
      </c>
      <c r="AE2133" s="93">
        <v>0</v>
      </c>
      <c r="AF2133" s="93">
        <v>0</v>
      </c>
      <c r="AG2133" s="93"/>
      <c r="AH2133" s="93">
        <v>0</v>
      </c>
      <c r="AI2133" s="93">
        <v>0</v>
      </c>
      <c r="AJ2133" s="93">
        <v>0</v>
      </c>
      <c r="AK2133" s="93">
        <v>0</v>
      </c>
      <c r="AL2133" s="93">
        <v>0</v>
      </c>
      <c r="AM2133" s="49" t="s">
        <v>5559</v>
      </c>
      <c r="AN2133" s="49"/>
      <c r="AO2133" s="48" t="str" cm="1">
        <f t="array" ref="AO2133">IFERROR(_xlfn.IFS(
AQ2133="MPR ISSUE","PDH",
AQ2133="BSS Hardware Issue","BSS",
AQ2133="Sites strategiques, MLL, Pylone, etc.","ENVTECH",
AQ2133="AKTIVCO DEFAUT GE &amp; POWER Cabinet","AKTIVCO",
AQ2133="AKTIVCO Coupure ENEO &amp; Baisse de tension","AKTIVCO GRID ONLY",
AQ2133="Coupure ENEO &amp; Baisse de tension","IHS GRID ONLY",
AQ2133="Defaut GE &amp; POWER Cabinet","IHS",
AQ2133="Sharing","Partners",
AQ2133="Sites strategiques &amp; DataCenter","SST &amp; DC",
AQ2133="Exclu","Exclu",
AQ2133="SAT","SAT",
AQ2133="SPARE-ISSUE","SPARE-ISSUE",
AQ2133="Fiber CAmtel","TRANS_FO_CAMTEL",
AQ2133="Fiber AOF","Fiber AOF",
AQ2133="Projet OCM (HUAWEI)","TRAVAUX-HUAWEI",
AQ2133="Projet OCM (NOKIA)","TRAVAUX-NOKIA",
AQ2133="ACCESS-ISSUE","ACCESS-ISSUE",
AQ2133="Projet OCM (ZTE, NOKIA, autres projets)","TRAVAUX OCM",
AQ2133="No root CAuse","No root cause",
AQ2133="ODU HS","PDH",
AQ2133="IP &amp; VLAN","PDH",
AQ2133="Warehouse HUAWEI","SPARE-ISSUE",
AQ2133="SPARE-HS","SPARE-ISSUE",
AQ2133="Power Telco","BSS",AQ2133="no impacts","no impacts"
),"")</f>
        <v>No root cause</v>
      </c>
      <c r="AP2133" s="48" t="str" cm="1">
        <f t="array" ref="AP2133">IFERROR(_xlfn.IFS(
AQ2133="MPR ISSUE","TX ISSUE",
AQ2133="BSS Hardware Issue","RAN ISSUE",
AQ2133="Sites strategiques, MLL, Pylone, etc.","ENVTECH",
AQ2133="AKTIVCO DEFAUT GE &amp; POWER Cabinet","POWER ISSUE",
AQ2133="AKTIVCO Coupure ENEO &amp; Baisse de tension","POWER ISSUE",
AQ2133="Coupure ENEO &amp; Baisse de tension","POWER ISSUE",
AQ2133="Defaut GE &amp; POWER Cabinet","POWER ISSUE",
AQ2133="Sharing","POWER ISSUE",
AQ2133="Sites strategiques &amp; DataCenter","POWER ISSUE",
AQ2133="Exclu","Exclu",
AQ2133="SAT","TX ISSUE",
AQ2133="SPARE-ISSUE","SPARE-ISSUE",
AQ2133="Fiber CAmtel","TX ISSUE",
AQ2133="Fiber AOF","TX ISSUE",
AQ2133="Projet OCM (HUAWEI)","TRAVAUX-HUAWEI",
AQ2133="Projet OCM (NOKIA)","TRAVAUX -NOKIA",
AQ2133="ACCESS-ISSUE","ACCESS-ISSUE",
AQ2133="Projet OCM (ZTE, NOKIA, autres projets)","TRAVAUX OCM",
AQ2133="No root CAuse","No root cause",
AQ2133="ODU HS","TX ISSUE",
AQ2133="IP &amp; VLAN","TX ISSUE",
AQ2133="Warehouse HUAWEI","SPARE-ISSUE",
AQ2133="SPARE-HS","SPARE-ISSUE",
AQ2133="Power Telco","RAN ISSUE",AQ2133="no impacts","no impacts"
),"")</f>
        <v>No root cause</v>
      </c>
      <c r="AQ2133" s="127" t="s">
        <v>5344</v>
      </c>
      <c r="AR2133" s="48" t="str" cm="1">
        <f t="array" ref="AR2133">IFERROR(_xlfn.IFS(
AQ2133="MPR ISSUE","ACTIVE",
AQ2133="BSS Hardware Issue","ACTIVE",
AQ2133="Sites strategiques, MLL, Pylone, etc.","PASSIVE",
AQ2133="AKTIVCO DEFAUT GE &amp; POWER Cabinet","PASSIVE",
AQ2133="AKTIVCO Coupure ENEO &amp; Baisse de tension","PASSIVE",
AQ2133="Coupure ENEO &amp; Baisse de tension","PASSIVE",
AQ2133="Defaut GE &amp; POWER Cabinet","PASSIVE",
AQ2133="Sharing","PASSIVE",
AQ2133="Sites strategiques &amp; DataCenter","PASSIVE",
AQ2133="Exclu","Exclu",
AQ2133="SAT","ACTIVE",
AQ2133="SPARE-ISSUE","SPARE-ISSUE",
AQ2133="Fiber CAmtel","ACTIVE",
AQ2133="Fiber AOF","ACTIVE",
AQ2133="Projet OCM (HUAWEI)","PLANNED WORKS",
AQ2133="Projet OCM (NOKIA)","PLANNED WORKS",
AQ2133="ACCESS-ISSUE","ACCESS-ISSUE",
AQ2133="Projet OCM (ZTE, NOKIA, autres projets)","PLANNED WORKS",
AQ2133="No root CAuse","No root cause",
AQ2133="ODU HS","ACTIVE",
AQ2133="IP &amp; VLAN","ACTIVE",
AQ2133="Warehouse HUAWEI","SPARE-ISSUE",
AQ2133="SPARE-HS","SPARE-ISSUE",
AQ2133="Power Telco","ACTIVE", AQ2133="no impacts","no impacts"
),"")</f>
        <v>No root cause</v>
      </c>
      <c r="AS2133" s="92" t="s">
        <v>5537</v>
      </c>
      <c r="AT2133" s="98" t="s">
        <v>4966</v>
      </c>
      <c r="AV2133" s="17" t="s">
        <v>5537</v>
      </c>
      <c r="AW2133" s="7" t="s">
        <v>5537</v>
      </c>
      <c r="AX2133" s="6" t="s">
        <v>5537</v>
      </c>
      <c r="AY2133" s="7"/>
      <c r="AZ2133" s="3" t="s">
        <v>5537</v>
      </c>
      <c r="BA2133" s="18" t="s">
        <v>5537</v>
      </c>
      <c r="BB2133" s="18" t="s">
        <v>5537</v>
      </c>
      <c r="BC2133" s="18" t="s">
        <v>5537</v>
      </c>
      <c r="BD2133" s="18" t="s">
        <v>5537</v>
      </c>
      <c r="BE2133" s="18" t="s">
        <v>5537</v>
      </c>
      <c r="BF2133" s="18" t="s">
        <v>5537</v>
      </c>
      <c r="BG2133" s="18" t="s">
        <v>5537</v>
      </c>
      <c r="BH2133" s="18" t="s">
        <v>5537</v>
      </c>
      <c r="BI2133" s="18" t="s">
        <v>5537</v>
      </c>
      <c r="BJ2133" s="18" t="s">
        <v>5537</v>
      </c>
      <c r="BK2133" s="18" t="s">
        <v>5537</v>
      </c>
      <c r="BL2133" s="9" t="s">
        <v>5537</v>
      </c>
      <c r="BM2133" s="14" t="s">
        <v>5537</v>
      </c>
      <c r="BN2133" s="14" t="s">
        <v>5537</v>
      </c>
      <c r="BO2133" s="14" t="str">
        <f>_xlfn.XLOOKUP(B2133,'[4]cell downs 18042026 17h'!$B:$B,'[4]cell downs 18042026 17h'!$B:$B,"")</f>
        <v/>
      </c>
      <c r="BP2133" s="14" t="str">
        <f>_xlfn.XLOOKUP(B2133,'[5]Cells Huawei 19042026 15h'!$B:$B,'[5]Cells Huawei 19042026 15h'!$B:$B,"")</f>
        <v/>
      </c>
      <c r="BQ2133" s="9" t="str">
        <f>_xlfn.XLOOKUP(B2133,'[6]cells down 19042026 9H40'!$B:$B,'[6]cells down 19042026 9H40'!$B:$B,"")</f>
        <v/>
      </c>
      <c r="BR2133" s="9" t="s">
        <v>4966</v>
      </c>
      <c r="BS2133" s="9" t="s">
        <v>5537</v>
      </c>
      <c r="BT2133" s="108"/>
    </row>
    <row r="2134" spans="1:72" s="9" customFormat="1" x14ac:dyDescent="0.35">
      <c r="A2134" s="1" t="s">
        <v>5043</v>
      </c>
      <c r="B2134" s="8" t="s">
        <v>5044</v>
      </c>
      <c r="C2134" s="3" t="str">
        <f>_xlfn.XLOOKUP(B2134,'[1]daily break down'!$D:$D,'[1]daily break down'!$E:$E,"")</f>
        <v>CENTRE</v>
      </c>
      <c r="D2134" s="1" t="s">
        <v>11</v>
      </c>
      <c r="E2134" s="1" t="s">
        <v>96</v>
      </c>
      <c r="F2134" s="3" t="s">
        <v>37</v>
      </c>
      <c r="G2134" s="1" t="s">
        <v>5045</v>
      </c>
      <c r="H2134" s="34" t="str">
        <f>_xlfn.XLOOKUP(B2134,[2]CALCULATION!$B:$B,[2]CALCULATION!$H:$H,"")</f>
        <v>ZTE</v>
      </c>
      <c r="I2134" s="28">
        <v>0</v>
      </c>
      <c r="J2134" s="28">
        <v>0</v>
      </c>
      <c r="K2134" s="28">
        <v>0</v>
      </c>
      <c r="L2134" s="28">
        <v>0</v>
      </c>
      <c r="M2134" s="28">
        <v>0</v>
      </c>
      <c r="N2134" s="28">
        <v>0</v>
      </c>
      <c r="O2134" s="28">
        <v>0</v>
      </c>
      <c r="P2134" s="28">
        <v>0</v>
      </c>
      <c r="Q2134" s="28">
        <v>0</v>
      </c>
      <c r="R2134" s="28">
        <v>0</v>
      </c>
      <c r="S2134" s="93">
        <v>0</v>
      </c>
      <c r="T2134" s="93">
        <f>_xlfn.XLOOKUP(B2134,'[3]Nur des jours'!$B:$B,'[3]Nur des jours'!$U:$U,"")</f>
        <v>0</v>
      </c>
      <c r="U2134" s="93">
        <v>0</v>
      </c>
      <c r="V2134" s="93">
        <v>0</v>
      </c>
      <c r="W2134" s="93">
        <v>0</v>
      </c>
      <c r="X2134" s="93">
        <v>0</v>
      </c>
      <c r="Y2134" s="93">
        <v>0</v>
      </c>
      <c r="Z2134" s="93">
        <v>0</v>
      </c>
      <c r="AA2134" s="93">
        <v>0</v>
      </c>
      <c r="AB2134" s="93">
        <v>0</v>
      </c>
      <c r="AC2134" s="93"/>
      <c r="AD2134" s="93">
        <v>0</v>
      </c>
      <c r="AE2134" s="93">
        <v>0</v>
      </c>
      <c r="AF2134" s="93">
        <v>0</v>
      </c>
      <c r="AG2134" s="93"/>
      <c r="AH2134" s="93">
        <v>0</v>
      </c>
      <c r="AI2134" s="93">
        <v>0</v>
      </c>
      <c r="AJ2134" s="93">
        <v>0</v>
      </c>
      <c r="AK2134" s="93">
        <v>0</v>
      </c>
      <c r="AL2134" s="93">
        <v>0</v>
      </c>
      <c r="AM2134" s="49" t="s">
        <v>5559</v>
      </c>
      <c r="AN2134" s="49"/>
      <c r="AO2134" s="48" t="str" cm="1">
        <f t="array" ref="AO2134">IFERROR(_xlfn.IFS(
AQ2134="MPR ISSUE","PDH",
AQ2134="BSS Hardware Issue","BSS",
AQ2134="Sites strategiques, MLL, Pylone, etc.","ENVTECH",
AQ2134="AKTIVCO DEFAUT GE &amp; POWER Cabinet","AKTIVCO",
AQ2134="AKTIVCO Coupure ENEO &amp; Baisse de tension","AKTIVCO GRID ONLY",
AQ2134="Coupure ENEO &amp; Baisse de tension","IHS GRID ONLY",
AQ2134="Defaut GE &amp; POWER Cabinet","IHS",
AQ2134="Sharing","Partners",
AQ2134="Sites strategiques &amp; DataCenter","SST &amp; DC",
AQ2134="Exclu","Exclu",
AQ2134="SAT","SAT",
AQ2134="SPARE-ISSUE","SPARE-ISSUE",
AQ2134="Fiber CAmtel","TRANS_FO_CAMTEL",
AQ2134="Fiber AOF","Fiber AOF",
AQ2134="Projet OCM (HUAWEI)","TRAVAUX-HUAWEI",
AQ2134="Projet OCM (NOKIA)","TRAVAUX-NOKIA",
AQ2134="ACCESS-ISSUE","ACCESS-ISSUE",
AQ2134="Projet OCM (ZTE, NOKIA, autres projets)","TRAVAUX OCM",
AQ2134="No root CAuse","No root cause",
AQ2134="ODU HS","PDH",
AQ2134="IP &amp; VLAN","PDH",
AQ2134="Warehouse HUAWEI","SPARE-ISSUE",
AQ2134="SPARE-HS","SPARE-ISSUE",
AQ2134="Power Telco","BSS",AQ2134="no impacts","no impacts"
),"")</f>
        <v>No root cause</v>
      </c>
      <c r="AP2134" s="48" t="str" cm="1">
        <f t="array" ref="AP2134">IFERROR(_xlfn.IFS(
AQ2134="MPR ISSUE","TX ISSUE",
AQ2134="BSS Hardware Issue","RAN ISSUE",
AQ2134="Sites strategiques, MLL, Pylone, etc.","ENVTECH",
AQ2134="AKTIVCO DEFAUT GE &amp; POWER Cabinet","POWER ISSUE",
AQ2134="AKTIVCO Coupure ENEO &amp; Baisse de tension","POWER ISSUE",
AQ2134="Coupure ENEO &amp; Baisse de tension","POWER ISSUE",
AQ2134="Defaut GE &amp; POWER Cabinet","POWER ISSUE",
AQ2134="Sharing","POWER ISSUE",
AQ2134="Sites strategiques &amp; DataCenter","POWER ISSUE",
AQ2134="Exclu","Exclu",
AQ2134="SAT","TX ISSUE",
AQ2134="SPARE-ISSUE","SPARE-ISSUE",
AQ2134="Fiber CAmtel","TX ISSUE",
AQ2134="Fiber AOF","TX ISSUE",
AQ2134="Projet OCM (HUAWEI)","TRAVAUX-HUAWEI",
AQ2134="Projet OCM (NOKIA)","TRAVAUX -NOKIA",
AQ2134="ACCESS-ISSUE","ACCESS-ISSUE",
AQ2134="Projet OCM (ZTE, NOKIA, autres projets)","TRAVAUX OCM",
AQ2134="No root CAuse","No root cause",
AQ2134="ODU HS","TX ISSUE",
AQ2134="IP &amp; VLAN","TX ISSUE",
AQ2134="Warehouse HUAWEI","SPARE-ISSUE",
AQ2134="SPARE-HS","SPARE-ISSUE",
AQ2134="Power Telco","RAN ISSUE",AQ2134="no impacts","no impacts"
),"")</f>
        <v>No root cause</v>
      </c>
      <c r="AQ2134" s="127" t="s">
        <v>5344</v>
      </c>
      <c r="AR2134" s="48" t="str" cm="1">
        <f t="array" ref="AR2134">IFERROR(_xlfn.IFS(
AQ2134="MPR ISSUE","ACTIVE",
AQ2134="BSS Hardware Issue","ACTIVE",
AQ2134="Sites strategiques, MLL, Pylone, etc.","PASSIVE",
AQ2134="AKTIVCO DEFAUT GE &amp; POWER Cabinet","PASSIVE",
AQ2134="AKTIVCO Coupure ENEO &amp; Baisse de tension","PASSIVE",
AQ2134="Coupure ENEO &amp; Baisse de tension","PASSIVE",
AQ2134="Defaut GE &amp; POWER Cabinet","PASSIVE",
AQ2134="Sharing","PASSIVE",
AQ2134="Sites strategiques &amp; DataCenter","PASSIVE",
AQ2134="Exclu","Exclu",
AQ2134="SAT","ACTIVE",
AQ2134="SPARE-ISSUE","SPARE-ISSUE",
AQ2134="Fiber CAmtel","ACTIVE",
AQ2134="Fiber AOF","ACTIVE",
AQ2134="Projet OCM (HUAWEI)","PLANNED WORKS",
AQ2134="Projet OCM (NOKIA)","PLANNED WORKS",
AQ2134="ACCESS-ISSUE","ACCESS-ISSUE",
AQ2134="Projet OCM (ZTE, NOKIA, autres projets)","PLANNED WORKS",
AQ2134="No root CAuse","No root cause",
AQ2134="ODU HS","ACTIVE",
AQ2134="IP &amp; VLAN","ACTIVE",
AQ2134="Warehouse HUAWEI","SPARE-ISSUE",
AQ2134="SPARE-HS","SPARE-ISSUE",
AQ2134="Power Telco","ACTIVE", AQ2134="no impacts","no impacts"
),"")</f>
        <v>No root cause</v>
      </c>
      <c r="AS2134" s="92" t="s">
        <v>5537</v>
      </c>
      <c r="AT2134" s="98" t="s">
        <v>5044</v>
      </c>
      <c r="AV2134" s="17" t="s">
        <v>5537</v>
      </c>
      <c r="AW2134" s="7" t="s">
        <v>5537</v>
      </c>
      <c r="AX2134" s="6" t="s">
        <v>5537</v>
      </c>
      <c r="AY2134" s="7"/>
      <c r="AZ2134" s="3" t="s">
        <v>5537</v>
      </c>
      <c r="BA2134" s="18" t="s">
        <v>5537</v>
      </c>
      <c r="BB2134" s="18" t="s">
        <v>5537</v>
      </c>
      <c r="BC2134" s="18" t="s">
        <v>5537</v>
      </c>
      <c r="BD2134" s="18" t="s">
        <v>5537</v>
      </c>
      <c r="BE2134" s="18" t="s">
        <v>5537</v>
      </c>
      <c r="BF2134" s="18" t="s">
        <v>5537</v>
      </c>
      <c r="BG2134" s="18" t="s">
        <v>5537</v>
      </c>
      <c r="BH2134" s="18" t="s">
        <v>5537</v>
      </c>
      <c r="BI2134" s="18" t="s">
        <v>5537</v>
      </c>
      <c r="BJ2134" s="18" t="s">
        <v>5537</v>
      </c>
      <c r="BK2134" s="18" t="s">
        <v>5537</v>
      </c>
      <c r="BL2134" s="9" t="s">
        <v>5537</v>
      </c>
      <c r="BM2134" s="14" t="s">
        <v>5537</v>
      </c>
      <c r="BN2134" s="14" t="s">
        <v>5537</v>
      </c>
      <c r="BO2134" s="14" t="str">
        <f>_xlfn.XLOOKUP(B2134,'[4]cell downs 18042026 17h'!$B:$B,'[4]cell downs 18042026 17h'!$B:$B,"")</f>
        <v/>
      </c>
      <c r="BP2134" s="14" t="str">
        <f>_xlfn.XLOOKUP(B2134,'[5]Cells Huawei 19042026 15h'!$B:$B,'[5]Cells Huawei 19042026 15h'!$B:$B,"")</f>
        <v/>
      </c>
      <c r="BQ2134" s="9" t="str">
        <f>_xlfn.XLOOKUP(B2134,'[6]cells down 19042026 9H40'!$B:$B,'[6]cells down 19042026 9H40'!$B:$B,"")</f>
        <v/>
      </c>
      <c r="BR2134" s="9" t="s">
        <v>5044</v>
      </c>
      <c r="BS2134" s="9" t="s">
        <v>5537</v>
      </c>
      <c r="BT2134" s="108"/>
    </row>
    <row r="2135" spans="1:72" s="9" customFormat="1" x14ac:dyDescent="0.35">
      <c r="A2135" s="1" t="s">
        <v>5046</v>
      </c>
      <c r="B2135" s="8" t="s">
        <v>5047</v>
      </c>
      <c r="C2135" s="3" t="str">
        <f>_xlfn.XLOOKUP(B2135,'[1]daily break down'!$D:$D,'[1]daily break down'!$E:$E,"")</f>
        <v>CENTRE</v>
      </c>
      <c r="D2135" s="1" t="s">
        <v>11</v>
      </c>
      <c r="E2135" s="1" t="s">
        <v>12</v>
      </c>
      <c r="F2135" s="3" t="s">
        <v>37</v>
      </c>
      <c r="G2135" s="1" t="s">
        <v>5046</v>
      </c>
      <c r="H2135" s="34" t="str">
        <f>_xlfn.XLOOKUP(B2135,[2]CALCULATION!$B:$B,[2]CALCULATION!$H:$H,"")</f>
        <v>ZTE</v>
      </c>
      <c r="I2135" s="28">
        <v>0</v>
      </c>
      <c r="J2135" s="28">
        <v>0</v>
      </c>
      <c r="K2135" s="28">
        <v>0</v>
      </c>
      <c r="L2135" s="28">
        <v>0</v>
      </c>
      <c r="M2135" s="28">
        <v>0</v>
      </c>
      <c r="N2135" s="28">
        <v>0</v>
      </c>
      <c r="O2135" s="28">
        <v>0</v>
      </c>
      <c r="P2135" s="28">
        <v>0</v>
      </c>
      <c r="Q2135" s="28">
        <v>0</v>
      </c>
      <c r="R2135" s="28">
        <v>0</v>
      </c>
      <c r="S2135" s="93">
        <v>0</v>
      </c>
      <c r="T2135" s="93">
        <f>_xlfn.XLOOKUP(B2135,'[3]Nur des jours'!$B:$B,'[3]Nur des jours'!$U:$U,"")</f>
        <v>0</v>
      </c>
      <c r="U2135" s="93">
        <v>0</v>
      </c>
      <c r="V2135" s="93">
        <v>0</v>
      </c>
      <c r="W2135" s="93">
        <v>0</v>
      </c>
      <c r="X2135" s="93">
        <v>0</v>
      </c>
      <c r="Y2135" s="93">
        <v>0</v>
      </c>
      <c r="Z2135" s="93">
        <v>0</v>
      </c>
      <c r="AA2135" s="93">
        <v>0</v>
      </c>
      <c r="AB2135" s="93">
        <v>0</v>
      </c>
      <c r="AC2135" s="93"/>
      <c r="AD2135" s="93">
        <v>0</v>
      </c>
      <c r="AE2135" s="93">
        <v>0</v>
      </c>
      <c r="AF2135" s="93">
        <v>0</v>
      </c>
      <c r="AG2135" s="93"/>
      <c r="AH2135" s="93">
        <v>0</v>
      </c>
      <c r="AI2135" s="93">
        <v>0</v>
      </c>
      <c r="AJ2135" s="93">
        <v>0</v>
      </c>
      <c r="AK2135" s="93">
        <v>0</v>
      </c>
      <c r="AL2135" s="93">
        <v>0</v>
      </c>
      <c r="AM2135" s="49" t="s">
        <v>5559</v>
      </c>
      <c r="AN2135" s="49"/>
      <c r="AO2135" s="48" t="str" cm="1">
        <f t="array" ref="AO2135">IFERROR(_xlfn.IFS(
AQ2135="MPR ISSUE","PDH",
AQ2135="BSS Hardware Issue","BSS",
AQ2135="Sites strategiques, MLL, Pylone, etc.","ENVTECH",
AQ2135="AKTIVCO DEFAUT GE &amp; POWER Cabinet","AKTIVCO",
AQ2135="AKTIVCO Coupure ENEO &amp; Baisse de tension","AKTIVCO GRID ONLY",
AQ2135="Coupure ENEO &amp; Baisse de tension","IHS GRID ONLY",
AQ2135="Defaut GE &amp; POWER Cabinet","IHS",
AQ2135="Sharing","Partners",
AQ2135="Sites strategiques &amp; DataCenter","SST &amp; DC",
AQ2135="Exclu","Exclu",
AQ2135="SAT","SAT",
AQ2135="SPARE-ISSUE","SPARE-ISSUE",
AQ2135="Fiber CAmtel","TRANS_FO_CAMTEL",
AQ2135="Fiber AOF","Fiber AOF",
AQ2135="Projet OCM (HUAWEI)","TRAVAUX-HUAWEI",
AQ2135="Projet OCM (NOKIA)","TRAVAUX-NOKIA",
AQ2135="ACCESS-ISSUE","ACCESS-ISSUE",
AQ2135="Projet OCM (ZTE, NOKIA, autres projets)","TRAVAUX OCM",
AQ2135="No root CAuse","No root cause",
AQ2135="ODU HS","PDH",
AQ2135="IP &amp; VLAN","PDH",
AQ2135="Warehouse HUAWEI","SPARE-ISSUE",
AQ2135="SPARE-HS","SPARE-ISSUE",
AQ2135="Power Telco","BSS",AQ2135="no impacts","no impacts"
),"")</f>
        <v>No root cause</v>
      </c>
      <c r="AP2135" s="48" t="str" cm="1">
        <f t="array" ref="AP2135">IFERROR(_xlfn.IFS(
AQ2135="MPR ISSUE","TX ISSUE",
AQ2135="BSS Hardware Issue","RAN ISSUE",
AQ2135="Sites strategiques, MLL, Pylone, etc.","ENVTECH",
AQ2135="AKTIVCO DEFAUT GE &amp; POWER Cabinet","POWER ISSUE",
AQ2135="AKTIVCO Coupure ENEO &amp; Baisse de tension","POWER ISSUE",
AQ2135="Coupure ENEO &amp; Baisse de tension","POWER ISSUE",
AQ2135="Defaut GE &amp; POWER Cabinet","POWER ISSUE",
AQ2135="Sharing","POWER ISSUE",
AQ2135="Sites strategiques &amp; DataCenter","POWER ISSUE",
AQ2135="Exclu","Exclu",
AQ2135="SAT","TX ISSUE",
AQ2135="SPARE-ISSUE","SPARE-ISSUE",
AQ2135="Fiber CAmtel","TX ISSUE",
AQ2135="Fiber AOF","TX ISSUE",
AQ2135="Projet OCM (HUAWEI)","TRAVAUX-HUAWEI",
AQ2135="Projet OCM (NOKIA)","TRAVAUX -NOKIA",
AQ2135="ACCESS-ISSUE","ACCESS-ISSUE",
AQ2135="Projet OCM (ZTE, NOKIA, autres projets)","TRAVAUX OCM",
AQ2135="No root CAuse","No root cause",
AQ2135="ODU HS","TX ISSUE",
AQ2135="IP &amp; VLAN","TX ISSUE",
AQ2135="Warehouse HUAWEI","SPARE-ISSUE",
AQ2135="SPARE-HS","SPARE-ISSUE",
AQ2135="Power Telco","RAN ISSUE",AQ2135="no impacts","no impacts"
),"")</f>
        <v>No root cause</v>
      </c>
      <c r="AQ2135" s="127" t="s">
        <v>5344</v>
      </c>
      <c r="AR2135" s="48" t="str" cm="1">
        <f t="array" ref="AR2135">IFERROR(_xlfn.IFS(
AQ2135="MPR ISSUE","ACTIVE",
AQ2135="BSS Hardware Issue","ACTIVE",
AQ2135="Sites strategiques, MLL, Pylone, etc.","PASSIVE",
AQ2135="AKTIVCO DEFAUT GE &amp; POWER Cabinet","PASSIVE",
AQ2135="AKTIVCO Coupure ENEO &amp; Baisse de tension","PASSIVE",
AQ2135="Coupure ENEO &amp; Baisse de tension","PASSIVE",
AQ2135="Defaut GE &amp; POWER Cabinet","PASSIVE",
AQ2135="Sharing","PASSIVE",
AQ2135="Sites strategiques &amp; DataCenter","PASSIVE",
AQ2135="Exclu","Exclu",
AQ2135="SAT","ACTIVE",
AQ2135="SPARE-ISSUE","SPARE-ISSUE",
AQ2135="Fiber CAmtel","ACTIVE",
AQ2135="Fiber AOF","ACTIVE",
AQ2135="Projet OCM (HUAWEI)","PLANNED WORKS",
AQ2135="Projet OCM (NOKIA)","PLANNED WORKS",
AQ2135="ACCESS-ISSUE","ACCESS-ISSUE",
AQ2135="Projet OCM (ZTE, NOKIA, autres projets)","PLANNED WORKS",
AQ2135="No root CAuse","No root cause",
AQ2135="ODU HS","ACTIVE",
AQ2135="IP &amp; VLAN","ACTIVE",
AQ2135="Warehouse HUAWEI","SPARE-ISSUE",
AQ2135="SPARE-HS","SPARE-ISSUE",
AQ2135="Power Telco","ACTIVE", AQ2135="no impacts","no impacts"
),"")</f>
        <v>No root cause</v>
      </c>
      <c r="AS2135" s="92" t="s">
        <v>5537</v>
      </c>
      <c r="AT2135" s="98" t="s">
        <v>5047</v>
      </c>
      <c r="AV2135" s="17" t="s">
        <v>5537</v>
      </c>
      <c r="AW2135" s="7" t="s">
        <v>5537</v>
      </c>
      <c r="AX2135" s="6" t="s">
        <v>5537</v>
      </c>
      <c r="AY2135" s="7"/>
      <c r="AZ2135" s="3" t="s">
        <v>5537</v>
      </c>
      <c r="BA2135" s="18" t="s">
        <v>5537</v>
      </c>
      <c r="BB2135" s="18" t="s">
        <v>5537</v>
      </c>
      <c r="BC2135" s="18" t="s">
        <v>5537</v>
      </c>
      <c r="BD2135" s="18" t="s">
        <v>5537</v>
      </c>
      <c r="BE2135" s="18" t="s">
        <v>5537</v>
      </c>
      <c r="BF2135" s="18" t="s">
        <v>5537</v>
      </c>
      <c r="BG2135" s="18" t="s">
        <v>5537</v>
      </c>
      <c r="BH2135" s="18" t="s">
        <v>5537</v>
      </c>
      <c r="BI2135" s="18" t="s">
        <v>5537</v>
      </c>
      <c r="BJ2135" s="18" t="s">
        <v>5537</v>
      </c>
      <c r="BK2135" s="18" t="s">
        <v>5537</v>
      </c>
      <c r="BL2135" s="9" t="s">
        <v>5537</v>
      </c>
      <c r="BM2135" s="14" t="s">
        <v>5537</v>
      </c>
      <c r="BN2135" s="14" t="s">
        <v>5537</v>
      </c>
      <c r="BO2135" s="14" t="str">
        <f>_xlfn.XLOOKUP(B2135,'[4]cell downs 18042026 17h'!$B:$B,'[4]cell downs 18042026 17h'!$B:$B,"")</f>
        <v/>
      </c>
      <c r="BP2135" s="14" t="str">
        <f>_xlfn.XLOOKUP(B2135,'[5]Cells Huawei 19042026 15h'!$B:$B,'[5]Cells Huawei 19042026 15h'!$B:$B,"")</f>
        <v/>
      </c>
      <c r="BQ2135" s="9" t="str">
        <f>_xlfn.XLOOKUP(B2135,'[6]cells down 19042026 9H40'!$B:$B,'[6]cells down 19042026 9H40'!$B:$B,"")</f>
        <v/>
      </c>
      <c r="BR2135" s="9" t="s">
        <v>5047</v>
      </c>
      <c r="BS2135" s="9" t="s">
        <v>5537</v>
      </c>
      <c r="BT2135" s="108"/>
    </row>
    <row r="2136" spans="1:72" s="9" customFormat="1" x14ac:dyDescent="0.35">
      <c r="A2136" s="1" t="s">
        <v>4969</v>
      </c>
      <c r="B2136" s="8" t="s">
        <v>4970</v>
      </c>
      <c r="C2136" s="3" t="str">
        <f>_xlfn.XLOOKUP(B2136,'[1]daily break down'!$D:$D,'[1]daily break down'!$E:$E,"")</f>
        <v>CENTRE</v>
      </c>
      <c r="D2136" s="1" t="s">
        <v>11</v>
      </c>
      <c r="E2136" s="1" t="s">
        <v>12</v>
      </c>
      <c r="F2136" s="3" t="s">
        <v>37</v>
      </c>
      <c r="G2136" s="1" t="s">
        <v>4969</v>
      </c>
      <c r="H2136" s="34" t="str">
        <f>_xlfn.XLOOKUP(B2136,[2]CALCULATION!$B:$B,[2]CALCULATION!$H:$H,"")</f>
        <v>ZTE</v>
      </c>
      <c r="I2136" s="28">
        <v>0</v>
      </c>
      <c r="J2136" s="28">
        <v>0</v>
      </c>
      <c r="K2136" s="28">
        <v>0</v>
      </c>
      <c r="L2136" s="28">
        <v>0</v>
      </c>
      <c r="M2136" s="28">
        <v>0</v>
      </c>
      <c r="N2136" s="28">
        <v>0</v>
      </c>
      <c r="O2136" s="28">
        <v>0</v>
      </c>
      <c r="P2136" s="28">
        <v>0</v>
      </c>
      <c r="Q2136" s="28">
        <v>0</v>
      </c>
      <c r="R2136" s="28">
        <v>0</v>
      </c>
      <c r="S2136" s="93">
        <v>0</v>
      </c>
      <c r="T2136" s="93">
        <f>_xlfn.XLOOKUP(B2136,'[3]Nur des jours'!$B:$B,'[3]Nur des jours'!$U:$U,"")</f>
        <v>0</v>
      </c>
      <c r="U2136" s="93">
        <v>0</v>
      </c>
      <c r="V2136" s="93">
        <v>0</v>
      </c>
      <c r="W2136" s="93">
        <v>0</v>
      </c>
      <c r="X2136" s="93">
        <v>0</v>
      </c>
      <c r="Y2136" s="93">
        <v>0</v>
      </c>
      <c r="Z2136" s="93">
        <v>0</v>
      </c>
      <c r="AA2136" s="93">
        <v>0</v>
      </c>
      <c r="AB2136" s="93">
        <v>0</v>
      </c>
      <c r="AC2136" s="93"/>
      <c r="AD2136" s="93">
        <v>0</v>
      </c>
      <c r="AE2136" s="93">
        <v>0</v>
      </c>
      <c r="AF2136" s="93">
        <v>0</v>
      </c>
      <c r="AG2136" s="93"/>
      <c r="AH2136" s="93">
        <v>0</v>
      </c>
      <c r="AI2136" s="93">
        <v>0</v>
      </c>
      <c r="AJ2136" s="93">
        <v>0</v>
      </c>
      <c r="AK2136" s="93">
        <v>0</v>
      </c>
      <c r="AL2136" s="93">
        <v>0</v>
      </c>
      <c r="AM2136" s="49" t="s">
        <v>5559</v>
      </c>
      <c r="AN2136" s="49"/>
      <c r="AO2136" s="48" t="str" cm="1">
        <f t="array" ref="AO2136">IFERROR(_xlfn.IFS(
AQ2136="MPR ISSUE","PDH",
AQ2136="BSS Hardware Issue","BSS",
AQ2136="Sites strategiques, MLL, Pylone, etc.","ENVTECH",
AQ2136="AKTIVCO DEFAUT GE &amp; POWER Cabinet","AKTIVCO",
AQ2136="AKTIVCO Coupure ENEO &amp; Baisse de tension","AKTIVCO GRID ONLY",
AQ2136="Coupure ENEO &amp; Baisse de tension","IHS GRID ONLY",
AQ2136="Defaut GE &amp; POWER Cabinet","IHS",
AQ2136="Sharing","Partners",
AQ2136="Sites strategiques &amp; DataCenter","SST &amp; DC",
AQ2136="Exclu","Exclu",
AQ2136="SAT","SAT",
AQ2136="SPARE-ISSUE","SPARE-ISSUE",
AQ2136="Fiber CAmtel","TRANS_FO_CAMTEL",
AQ2136="Fiber AOF","Fiber AOF",
AQ2136="Projet OCM (HUAWEI)","TRAVAUX-HUAWEI",
AQ2136="Projet OCM (NOKIA)","TRAVAUX-NOKIA",
AQ2136="ACCESS-ISSUE","ACCESS-ISSUE",
AQ2136="Projet OCM (ZTE, NOKIA, autres projets)","TRAVAUX OCM",
AQ2136="No root CAuse","No root cause",
AQ2136="ODU HS","PDH",
AQ2136="IP &amp; VLAN","PDH",
AQ2136="Warehouse HUAWEI","SPARE-ISSUE",
AQ2136="SPARE-HS","SPARE-ISSUE",
AQ2136="Power Telco","BSS",AQ2136="no impacts","no impacts"
),"")</f>
        <v>No root cause</v>
      </c>
      <c r="AP2136" s="48" t="str" cm="1">
        <f t="array" ref="AP2136">IFERROR(_xlfn.IFS(
AQ2136="MPR ISSUE","TX ISSUE",
AQ2136="BSS Hardware Issue","RAN ISSUE",
AQ2136="Sites strategiques, MLL, Pylone, etc.","ENVTECH",
AQ2136="AKTIVCO DEFAUT GE &amp; POWER Cabinet","POWER ISSUE",
AQ2136="AKTIVCO Coupure ENEO &amp; Baisse de tension","POWER ISSUE",
AQ2136="Coupure ENEO &amp; Baisse de tension","POWER ISSUE",
AQ2136="Defaut GE &amp; POWER Cabinet","POWER ISSUE",
AQ2136="Sharing","POWER ISSUE",
AQ2136="Sites strategiques &amp; DataCenter","POWER ISSUE",
AQ2136="Exclu","Exclu",
AQ2136="SAT","TX ISSUE",
AQ2136="SPARE-ISSUE","SPARE-ISSUE",
AQ2136="Fiber CAmtel","TX ISSUE",
AQ2136="Fiber AOF","TX ISSUE",
AQ2136="Projet OCM (HUAWEI)","TRAVAUX-HUAWEI",
AQ2136="Projet OCM (NOKIA)","TRAVAUX -NOKIA",
AQ2136="ACCESS-ISSUE","ACCESS-ISSUE",
AQ2136="Projet OCM (ZTE, NOKIA, autres projets)","TRAVAUX OCM",
AQ2136="No root CAuse","No root cause",
AQ2136="ODU HS","TX ISSUE",
AQ2136="IP &amp; VLAN","TX ISSUE",
AQ2136="Warehouse HUAWEI","SPARE-ISSUE",
AQ2136="SPARE-HS","SPARE-ISSUE",
AQ2136="Power Telco","RAN ISSUE",AQ2136="no impacts","no impacts"
),"")</f>
        <v>No root cause</v>
      </c>
      <c r="AQ2136" s="127" t="s">
        <v>5344</v>
      </c>
      <c r="AR2136" s="48" t="str" cm="1">
        <f t="array" ref="AR2136">IFERROR(_xlfn.IFS(
AQ2136="MPR ISSUE","ACTIVE",
AQ2136="BSS Hardware Issue","ACTIVE",
AQ2136="Sites strategiques, MLL, Pylone, etc.","PASSIVE",
AQ2136="AKTIVCO DEFAUT GE &amp; POWER Cabinet","PASSIVE",
AQ2136="AKTIVCO Coupure ENEO &amp; Baisse de tension","PASSIVE",
AQ2136="Coupure ENEO &amp; Baisse de tension","PASSIVE",
AQ2136="Defaut GE &amp; POWER Cabinet","PASSIVE",
AQ2136="Sharing","PASSIVE",
AQ2136="Sites strategiques &amp; DataCenter","PASSIVE",
AQ2136="Exclu","Exclu",
AQ2136="SAT","ACTIVE",
AQ2136="SPARE-ISSUE","SPARE-ISSUE",
AQ2136="Fiber CAmtel","ACTIVE",
AQ2136="Fiber AOF","ACTIVE",
AQ2136="Projet OCM (HUAWEI)","PLANNED WORKS",
AQ2136="Projet OCM (NOKIA)","PLANNED WORKS",
AQ2136="ACCESS-ISSUE","ACCESS-ISSUE",
AQ2136="Projet OCM (ZTE, NOKIA, autres projets)","PLANNED WORKS",
AQ2136="No root CAuse","No root cause",
AQ2136="ODU HS","ACTIVE",
AQ2136="IP &amp; VLAN","ACTIVE",
AQ2136="Warehouse HUAWEI","SPARE-ISSUE",
AQ2136="SPARE-HS","SPARE-ISSUE",
AQ2136="Power Telco","ACTIVE", AQ2136="no impacts","no impacts"
),"")</f>
        <v>No root cause</v>
      </c>
      <c r="AS2136" s="92" t="s">
        <v>5537</v>
      </c>
      <c r="AT2136" s="98" t="s">
        <v>4970</v>
      </c>
      <c r="AU2136" s="96"/>
      <c r="AV2136" s="17" t="s">
        <v>5537</v>
      </c>
      <c r="AW2136" s="7" t="s">
        <v>5537</v>
      </c>
      <c r="AX2136" s="6" t="s">
        <v>5537</v>
      </c>
      <c r="AY2136" s="7"/>
      <c r="AZ2136" s="3" t="s">
        <v>5537</v>
      </c>
      <c r="BA2136" s="18" t="s">
        <v>5537</v>
      </c>
      <c r="BB2136" s="18" t="s">
        <v>5537</v>
      </c>
      <c r="BC2136" s="18" t="s">
        <v>5537</v>
      </c>
      <c r="BD2136" s="18" t="s">
        <v>5537</v>
      </c>
      <c r="BE2136" s="18" t="s">
        <v>5537</v>
      </c>
      <c r="BF2136" s="18" t="s">
        <v>5537</v>
      </c>
      <c r="BG2136" s="18" t="s">
        <v>5537</v>
      </c>
      <c r="BH2136" s="18" t="s">
        <v>5537</v>
      </c>
      <c r="BI2136" s="18" t="s">
        <v>5537</v>
      </c>
      <c r="BJ2136" s="18" t="s">
        <v>5537</v>
      </c>
      <c r="BK2136" s="18" t="s">
        <v>5537</v>
      </c>
      <c r="BL2136" s="9" t="s">
        <v>5537</v>
      </c>
      <c r="BM2136" s="14" t="s">
        <v>5537</v>
      </c>
      <c r="BN2136" s="14" t="s">
        <v>5537</v>
      </c>
      <c r="BO2136" s="14" t="str">
        <f>_xlfn.XLOOKUP(B2136,'[4]cell downs 18042026 17h'!$B:$B,'[4]cell downs 18042026 17h'!$B:$B,"")</f>
        <v/>
      </c>
      <c r="BP2136" s="14" t="str">
        <f>_xlfn.XLOOKUP(B2136,'[5]Cells Huawei 19042026 15h'!$B:$B,'[5]Cells Huawei 19042026 15h'!$B:$B,"")</f>
        <v/>
      </c>
      <c r="BQ2136" s="9" t="str">
        <f>_xlfn.XLOOKUP(B2136,'[6]cells down 19042026 9H40'!$B:$B,'[6]cells down 19042026 9H40'!$B:$B,"")</f>
        <v/>
      </c>
      <c r="BR2136" s="9" t="s">
        <v>4970</v>
      </c>
      <c r="BS2136" s="9" t="s">
        <v>318</v>
      </c>
      <c r="BT2136" s="108"/>
    </row>
    <row r="2137" spans="1:72" s="9" customFormat="1" x14ac:dyDescent="0.35">
      <c r="A2137" s="1" t="s">
        <v>4971</v>
      </c>
      <c r="B2137" s="8" t="s">
        <v>4972</v>
      </c>
      <c r="C2137" s="3" t="str">
        <f>_xlfn.XLOOKUP(B2137,'[1]daily break down'!$D:$D,'[1]daily break down'!$E:$E,"")</f>
        <v>LITTORAL</v>
      </c>
      <c r="D2137" s="1" t="s">
        <v>11</v>
      </c>
      <c r="E2137" s="1" t="s">
        <v>12</v>
      </c>
      <c r="F2137" s="3" t="s">
        <v>31</v>
      </c>
      <c r="G2137" s="1" t="s">
        <v>4973</v>
      </c>
      <c r="H2137" s="34" t="str">
        <f>_xlfn.XLOOKUP(B2137,[2]CALCULATION!$B:$B,[2]CALCULATION!$H:$H,"")</f>
        <v>ZTE</v>
      </c>
      <c r="I2137" s="28">
        <v>0</v>
      </c>
      <c r="J2137" s="28">
        <v>0</v>
      </c>
      <c r="K2137" s="28">
        <v>0</v>
      </c>
      <c r="L2137" s="28">
        <v>0</v>
      </c>
      <c r="M2137" s="28">
        <v>0</v>
      </c>
      <c r="N2137" s="28">
        <v>0</v>
      </c>
      <c r="O2137" s="28">
        <v>0</v>
      </c>
      <c r="P2137" s="28">
        <v>0</v>
      </c>
      <c r="Q2137" s="28">
        <v>0</v>
      </c>
      <c r="R2137" s="28">
        <v>0</v>
      </c>
      <c r="S2137" s="93">
        <v>0</v>
      </c>
      <c r="T2137" s="93">
        <f>_xlfn.XLOOKUP(B2137,'[3]Nur des jours'!$B:$B,'[3]Nur des jours'!$U:$U,"")</f>
        <v>0</v>
      </c>
      <c r="U2137" s="93">
        <v>0</v>
      </c>
      <c r="V2137" s="93">
        <v>0</v>
      </c>
      <c r="W2137" s="93">
        <v>0</v>
      </c>
      <c r="X2137" s="93">
        <v>0</v>
      </c>
      <c r="Y2137" s="93">
        <v>0</v>
      </c>
      <c r="Z2137" s="93">
        <v>0</v>
      </c>
      <c r="AA2137" s="93">
        <v>0</v>
      </c>
      <c r="AB2137" s="93">
        <v>0</v>
      </c>
      <c r="AC2137" s="93"/>
      <c r="AD2137" s="93">
        <v>0</v>
      </c>
      <c r="AE2137" s="93">
        <v>0</v>
      </c>
      <c r="AF2137" s="93">
        <v>0</v>
      </c>
      <c r="AG2137" s="93"/>
      <c r="AH2137" s="93">
        <v>0</v>
      </c>
      <c r="AI2137" s="93">
        <v>0</v>
      </c>
      <c r="AJ2137" s="93">
        <v>0</v>
      </c>
      <c r="AK2137" s="93">
        <v>0</v>
      </c>
      <c r="AL2137" s="93">
        <v>0</v>
      </c>
      <c r="AM2137" s="49" t="s">
        <v>5559</v>
      </c>
      <c r="AN2137" s="49"/>
      <c r="AO2137" s="48" t="str" cm="1">
        <f t="array" ref="AO2137">IFERROR(_xlfn.IFS(
AQ2137="MPR ISSUE","PDH",
AQ2137="BSS Hardware Issue","BSS",
AQ2137="Sites strategiques, MLL, Pylone, etc.","ENVTECH",
AQ2137="AKTIVCO DEFAUT GE &amp; POWER Cabinet","AKTIVCO",
AQ2137="AKTIVCO Coupure ENEO &amp; Baisse de tension","AKTIVCO GRID ONLY",
AQ2137="Coupure ENEO &amp; Baisse de tension","IHS GRID ONLY",
AQ2137="Defaut GE &amp; POWER Cabinet","IHS",
AQ2137="Sharing","Partners",
AQ2137="Sites strategiques &amp; DataCenter","SST &amp; DC",
AQ2137="Exclu","Exclu",
AQ2137="SAT","SAT",
AQ2137="SPARE-ISSUE","SPARE-ISSUE",
AQ2137="Fiber CAmtel","TRANS_FO_CAMTEL",
AQ2137="Fiber AOF","Fiber AOF",
AQ2137="Projet OCM (HUAWEI)","TRAVAUX-HUAWEI",
AQ2137="Projet OCM (NOKIA)","TRAVAUX-NOKIA",
AQ2137="ACCESS-ISSUE","ACCESS-ISSUE",
AQ2137="Projet OCM (ZTE, NOKIA, autres projets)","TRAVAUX OCM",
AQ2137="No root CAuse","No root cause",
AQ2137="ODU HS","PDH",
AQ2137="IP &amp; VLAN","PDH",
AQ2137="Warehouse HUAWEI","SPARE-ISSUE",
AQ2137="SPARE-HS","SPARE-ISSUE",
AQ2137="Power Telco","BSS",AQ2137="no impacts","no impacts"
),"")</f>
        <v>No root cause</v>
      </c>
      <c r="AP2137" s="48" t="str" cm="1">
        <f t="array" ref="AP2137">IFERROR(_xlfn.IFS(
AQ2137="MPR ISSUE","TX ISSUE",
AQ2137="BSS Hardware Issue","RAN ISSUE",
AQ2137="Sites strategiques, MLL, Pylone, etc.","ENVTECH",
AQ2137="AKTIVCO DEFAUT GE &amp; POWER Cabinet","POWER ISSUE",
AQ2137="AKTIVCO Coupure ENEO &amp; Baisse de tension","POWER ISSUE",
AQ2137="Coupure ENEO &amp; Baisse de tension","POWER ISSUE",
AQ2137="Defaut GE &amp; POWER Cabinet","POWER ISSUE",
AQ2137="Sharing","POWER ISSUE",
AQ2137="Sites strategiques &amp; DataCenter","POWER ISSUE",
AQ2137="Exclu","Exclu",
AQ2137="SAT","TX ISSUE",
AQ2137="SPARE-ISSUE","SPARE-ISSUE",
AQ2137="Fiber CAmtel","TX ISSUE",
AQ2137="Fiber AOF","TX ISSUE",
AQ2137="Projet OCM (HUAWEI)","TRAVAUX-HUAWEI",
AQ2137="Projet OCM (NOKIA)","TRAVAUX -NOKIA",
AQ2137="ACCESS-ISSUE","ACCESS-ISSUE",
AQ2137="Projet OCM (ZTE, NOKIA, autres projets)","TRAVAUX OCM",
AQ2137="No root CAuse","No root cause",
AQ2137="ODU HS","TX ISSUE",
AQ2137="IP &amp; VLAN","TX ISSUE",
AQ2137="Warehouse HUAWEI","SPARE-ISSUE",
AQ2137="SPARE-HS","SPARE-ISSUE",
AQ2137="Power Telco","RAN ISSUE",AQ2137="no impacts","no impacts"
),"")</f>
        <v>No root cause</v>
      </c>
      <c r="AQ2137" s="127" t="s">
        <v>5344</v>
      </c>
      <c r="AR2137" s="48" t="str" cm="1">
        <f t="array" ref="AR2137">IFERROR(_xlfn.IFS(
AQ2137="MPR ISSUE","ACTIVE",
AQ2137="BSS Hardware Issue","ACTIVE",
AQ2137="Sites strategiques, MLL, Pylone, etc.","PASSIVE",
AQ2137="AKTIVCO DEFAUT GE &amp; POWER Cabinet","PASSIVE",
AQ2137="AKTIVCO Coupure ENEO &amp; Baisse de tension","PASSIVE",
AQ2137="Coupure ENEO &amp; Baisse de tension","PASSIVE",
AQ2137="Defaut GE &amp; POWER Cabinet","PASSIVE",
AQ2137="Sharing","PASSIVE",
AQ2137="Sites strategiques &amp; DataCenter","PASSIVE",
AQ2137="Exclu","Exclu",
AQ2137="SAT","ACTIVE",
AQ2137="SPARE-ISSUE","SPARE-ISSUE",
AQ2137="Fiber CAmtel","ACTIVE",
AQ2137="Fiber AOF","ACTIVE",
AQ2137="Projet OCM (HUAWEI)","PLANNED WORKS",
AQ2137="Projet OCM (NOKIA)","PLANNED WORKS",
AQ2137="ACCESS-ISSUE","ACCESS-ISSUE",
AQ2137="Projet OCM (ZTE, NOKIA, autres projets)","PLANNED WORKS",
AQ2137="No root CAuse","No root cause",
AQ2137="ODU HS","ACTIVE",
AQ2137="IP &amp; VLAN","ACTIVE",
AQ2137="Warehouse HUAWEI","SPARE-ISSUE",
AQ2137="SPARE-HS","SPARE-ISSUE",
AQ2137="Power Telco","ACTIVE", AQ2137="no impacts","no impacts"
),"")</f>
        <v>No root cause</v>
      </c>
      <c r="AS2137" s="92" t="s">
        <v>5537</v>
      </c>
      <c r="AT2137" s="98" t="s">
        <v>4972</v>
      </c>
      <c r="AU2137" s="96"/>
      <c r="AV2137" s="17" t="s">
        <v>5537</v>
      </c>
      <c r="AW2137" s="7" t="s">
        <v>5537</v>
      </c>
      <c r="AX2137" s="6" t="s">
        <v>5537</v>
      </c>
      <c r="AY2137" s="7"/>
      <c r="AZ2137" s="3" t="s">
        <v>5537</v>
      </c>
      <c r="BA2137" s="18" t="s">
        <v>5537</v>
      </c>
      <c r="BB2137" s="18" t="s">
        <v>5537</v>
      </c>
      <c r="BC2137" s="18" t="s">
        <v>5537</v>
      </c>
      <c r="BD2137" s="18" t="s">
        <v>5537</v>
      </c>
      <c r="BE2137" s="18" t="s">
        <v>5537</v>
      </c>
      <c r="BF2137" s="18" t="s">
        <v>5537</v>
      </c>
      <c r="BG2137" s="18" t="s">
        <v>5537</v>
      </c>
      <c r="BH2137" s="18" t="s">
        <v>5537</v>
      </c>
      <c r="BI2137" s="18" t="s">
        <v>5537</v>
      </c>
      <c r="BJ2137" s="18" t="s">
        <v>5537</v>
      </c>
      <c r="BK2137" s="18" t="s">
        <v>5537</v>
      </c>
      <c r="BL2137" s="9" t="s">
        <v>5537</v>
      </c>
      <c r="BM2137" s="14" t="s">
        <v>5537</v>
      </c>
      <c r="BN2137" s="14" t="s">
        <v>5537</v>
      </c>
      <c r="BO2137" s="14" t="str">
        <f>_xlfn.XLOOKUP(B2137,'[4]cell downs 18042026 17h'!$B:$B,'[4]cell downs 18042026 17h'!$B:$B,"")</f>
        <v/>
      </c>
      <c r="BP2137" s="14" t="str">
        <f>_xlfn.XLOOKUP(B2137,'[5]Cells Huawei 19042026 15h'!$B:$B,'[5]Cells Huawei 19042026 15h'!$B:$B,"")</f>
        <v/>
      </c>
      <c r="BQ2137" s="9" t="str">
        <f>_xlfn.XLOOKUP(B2137,'[6]cells down 19042026 9H40'!$B:$B,'[6]cells down 19042026 9H40'!$B:$B,"")</f>
        <v/>
      </c>
      <c r="BR2137" s="9" t="s">
        <v>4972</v>
      </c>
      <c r="BS2137" s="9" t="s">
        <v>318</v>
      </c>
      <c r="BT2137" s="108"/>
    </row>
    <row r="2138" spans="1:72" s="9" customFormat="1" x14ac:dyDescent="0.35">
      <c r="A2138" s="1" t="s">
        <v>5057</v>
      </c>
      <c r="B2138" s="8" t="s">
        <v>5058</v>
      </c>
      <c r="C2138" s="3" t="str">
        <f>_xlfn.XLOOKUP(B2138,'[1]daily break down'!$D:$D,'[1]daily break down'!$E:$E,"")</f>
        <v>CENTRE</v>
      </c>
      <c r="D2138" s="1" t="s">
        <v>11</v>
      </c>
      <c r="E2138" s="1" t="s">
        <v>66</v>
      </c>
      <c r="F2138" s="3" t="s">
        <v>37</v>
      </c>
      <c r="G2138" s="1" t="s">
        <v>5057</v>
      </c>
      <c r="H2138" s="34" t="str">
        <f>_xlfn.XLOOKUP(B2138,[2]CALCULATION!$B:$B,[2]CALCULATION!$H:$H,"")</f>
        <v>ZTE</v>
      </c>
      <c r="I2138" s="28">
        <v>0</v>
      </c>
      <c r="J2138" s="28">
        <v>0</v>
      </c>
      <c r="K2138" s="28">
        <v>0</v>
      </c>
      <c r="L2138" s="28">
        <v>0</v>
      </c>
      <c r="M2138" s="28">
        <v>0</v>
      </c>
      <c r="N2138" s="28">
        <v>0</v>
      </c>
      <c r="O2138" s="28">
        <v>0</v>
      </c>
      <c r="P2138" s="28">
        <v>0</v>
      </c>
      <c r="Q2138" s="28">
        <v>0</v>
      </c>
      <c r="R2138" s="28">
        <v>0</v>
      </c>
      <c r="S2138" s="93">
        <v>0</v>
      </c>
      <c r="T2138" s="93">
        <f>_xlfn.XLOOKUP(B2138,'[3]Nur des jours'!$B:$B,'[3]Nur des jours'!$U:$U,"")</f>
        <v>0</v>
      </c>
      <c r="U2138" s="93">
        <v>0</v>
      </c>
      <c r="V2138" s="93">
        <v>0</v>
      </c>
      <c r="W2138" s="93">
        <v>0</v>
      </c>
      <c r="X2138" s="93">
        <v>0</v>
      </c>
      <c r="Y2138" s="93">
        <v>0</v>
      </c>
      <c r="Z2138" s="93">
        <v>0</v>
      </c>
      <c r="AA2138" s="93">
        <v>0</v>
      </c>
      <c r="AB2138" s="93">
        <v>0</v>
      </c>
      <c r="AC2138" s="93"/>
      <c r="AD2138" s="93">
        <v>0</v>
      </c>
      <c r="AE2138" s="93">
        <v>0</v>
      </c>
      <c r="AF2138" s="93">
        <v>0</v>
      </c>
      <c r="AG2138" s="93"/>
      <c r="AH2138" s="93">
        <v>0</v>
      </c>
      <c r="AI2138" s="93">
        <v>0</v>
      </c>
      <c r="AJ2138" s="93">
        <v>0</v>
      </c>
      <c r="AK2138" s="93">
        <v>0</v>
      </c>
      <c r="AL2138" s="93">
        <v>0</v>
      </c>
      <c r="AM2138" s="49" t="s">
        <v>5559</v>
      </c>
      <c r="AN2138" s="49"/>
      <c r="AO2138" s="48" t="str" cm="1">
        <f t="array" ref="AO2138">IFERROR(_xlfn.IFS(
AQ2138="MPR ISSUE","PDH",
AQ2138="BSS Hardware Issue","BSS",
AQ2138="Sites strategiques, MLL, Pylone, etc.","ENVTECH",
AQ2138="AKTIVCO DEFAUT GE &amp; POWER Cabinet","AKTIVCO",
AQ2138="AKTIVCO Coupure ENEO &amp; Baisse de tension","AKTIVCO GRID ONLY",
AQ2138="Coupure ENEO &amp; Baisse de tension","IHS GRID ONLY",
AQ2138="Defaut GE &amp; POWER Cabinet","IHS",
AQ2138="Sharing","Partners",
AQ2138="Sites strategiques &amp; DataCenter","SST &amp; DC",
AQ2138="Exclu","Exclu",
AQ2138="SAT","SAT",
AQ2138="SPARE-ISSUE","SPARE-ISSUE",
AQ2138="Fiber CAmtel","TRANS_FO_CAMTEL",
AQ2138="Fiber AOF","Fiber AOF",
AQ2138="Projet OCM (HUAWEI)","TRAVAUX-HUAWEI",
AQ2138="Projet OCM (NOKIA)","TRAVAUX-NOKIA",
AQ2138="ACCESS-ISSUE","ACCESS-ISSUE",
AQ2138="Projet OCM (ZTE, NOKIA, autres projets)","TRAVAUX OCM",
AQ2138="No root CAuse","No root cause",
AQ2138="ODU HS","PDH",
AQ2138="IP &amp; VLAN","PDH",
AQ2138="Warehouse HUAWEI","SPARE-ISSUE",
AQ2138="SPARE-HS","SPARE-ISSUE",
AQ2138="Power Telco","BSS",AQ2138="no impacts","no impacts"
),"")</f>
        <v>No root cause</v>
      </c>
      <c r="AP2138" s="48" t="str" cm="1">
        <f t="array" ref="AP2138">IFERROR(_xlfn.IFS(
AQ2138="MPR ISSUE","TX ISSUE",
AQ2138="BSS Hardware Issue","RAN ISSUE",
AQ2138="Sites strategiques, MLL, Pylone, etc.","ENVTECH",
AQ2138="AKTIVCO DEFAUT GE &amp; POWER Cabinet","POWER ISSUE",
AQ2138="AKTIVCO Coupure ENEO &amp; Baisse de tension","POWER ISSUE",
AQ2138="Coupure ENEO &amp; Baisse de tension","POWER ISSUE",
AQ2138="Defaut GE &amp; POWER Cabinet","POWER ISSUE",
AQ2138="Sharing","POWER ISSUE",
AQ2138="Sites strategiques &amp; DataCenter","POWER ISSUE",
AQ2138="Exclu","Exclu",
AQ2138="SAT","TX ISSUE",
AQ2138="SPARE-ISSUE","SPARE-ISSUE",
AQ2138="Fiber CAmtel","TX ISSUE",
AQ2138="Fiber AOF","TX ISSUE",
AQ2138="Projet OCM (HUAWEI)","TRAVAUX-HUAWEI",
AQ2138="Projet OCM (NOKIA)","TRAVAUX -NOKIA",
AQ2138="ACCESS-ISSUE","ACCESS-ISSUE",
AQ2138="Projet OCM (ZTE, NOKIA, autres projets)","TRAVAUX OCM",
AQ2138="No root CAuse","No root cause",
AQ2138="ODU HS","TX ISSUE",
AQ2138="IP &amp; VLAN","TX ISSUE",
AQ2138="Warehouse HUAWEI","SPARE-ISSUE",
AQ2138="SPARE-HS","SPARE-ISSUE",
AQ2138="Power Telco","RAN ISSUE",AQ2138="no impacts","no impacts"
),"")</f>
        <v>No root cause</v>
      </c>
      <c r="AQ2138" s="127" t="s">
        <v>5344</v>
      </c>
      <c r="AR2138" s="48" t="str" cm="1">
        <f t="array" ref="AR2138">IFERROR(_xlfn.IFS(
AQ2138="MPR ISSUE","ACTIVE",
AQ2138="BSS Hardware Issue","ACTIVE",
AQ2138="Sites strategiques, MLL, Pylone, etc.","PASSIVE",
AQ2138="AKTIVCO DEFAUT GE &amp; POWER Cabinet","PASSIVE",
AQ2138="AKTIVCO Coupure ENEO &amp; Baisse de tension","PASSIVE",
AQ2138="Coupure ENEO &amp; Baisse de tension","PASSIVE",
AQ2138="Defaut GE &amp; POWER Cabinet","PASSIVE",
AQ2138="Sharing","PASSIVE",
AQ2138="Sites strategiques &amp; DataCenter","PASSIVE",
AQ2138="Exclu","Exclu",
AQ2138="SAT","ACTIVE",
AQ2138="SPARE-ISSUE","SPARE-ISSUE",
AQ2138="Fiber CAmtel","ACTIVE",
AQ2138="Fiber AOF","ACTIVE",
AQ2138="Projet OCM (HUAWEI)","PLANNED WORKS",
AQ2138="Projet OCM (NOKIA)","PLANNED WORKS",
AQ2138="ACCESS-ISSUE","ACCESS-ISSUE",
AQ2138="Projet OCM (ZTE, NOKIA, autres projets)","PLANNED WORKS",
AQ2138="No root CAuse","No root cause",
AQ2138="ODU HS","ACTIVE",
AQ2138="IP &amp; VLAN","ACTIVE",
AQ2138="Warehouse HUAWEI","SPARE-ISSUE",
AQ2138="SPARE-HS","SPARE-ISSUE",
AQ2138="Power Telco","ACTIVE", AQ2138="no impacts","no impacts"
),"")</f>
        <v>No root cause</v>
      </c>
      <c r="AS2138" s="92" t="s">
        <v>5537</v>
      </c>
      <c r="AT2138" s="98" t="s">
        <v>5058</v>
      </c>
      <c r="AV2138" s="17" t="s">
        <v>5537</v>
      </c>
      <c r="AW2138" s="7" t="s">
        <v>5537</v>
      </c>
      <c r="AX2138" s="6" t="s">
        <v>5537</v>
      </c>
      <c r="AY2138" s="7"/>
      <c r="AZ2138" s="3" t="s">
        <v>5537</v>
      </c>
      <c r="BA2138" s="18" t="s">
        <v>5537</v>
      </c>
      <c r="BB2138" s="18" t="s">
        <v>5537</v>
      </c>
      <c r="BC2138" s="18" t="s">
        <v>5537</v>
      </c>
      <c r="BD2138" s="18" t="s">
        <v>5537</v>
      </c>
      <c r="BE2138" s="18" t="s">
        <v>5537</v>
      </c>
      <c r="BF2138" s="18" t="s">
        <v>5537</v>
      </c>
      <c r="BG2138" s="18" t="s">
        <v>5537</v>
      </c>
      <c r="BH2138" s="18" t="s">
        <v>5537</v>
      </c>
      <c r="BI2138" s="18" t="s">
        <v>5537</v>
      </c>
      <c r="BJ2138" s="18" t="s">
        <v>5537</v>
      </c>
      <c r="BK2138" s="18" t="s">
        <v>5537</v>
      </c>
      <c r="BL2138" s="9" t="s">
        <v>5537</v>
      </c>
      <c r="BM2138" s="14" t="s">
        <v>5537</v>
      </c>
      <c r="BN2138" s="14" t="s">
        <v>5537</v>
      </c>
      <c r="BO2138" s="14" t="str">
        <f>_xlfn.XLOOKUP(B2138,'[4]cell downs 18042026 17h'!$B:$B,'[4]cell downs 18042026 17h'!$B:$B,"")</f>
        <v/>
      </c>
      <c r="BP2138" s="14" t="str">
        <f>_xlfn.XLOOKUP(B2138,'[5]Cells Huawei 19042026 15h'!$B:$B,'[5]Cells Huawei 19042026 15h'!$B:$B,"")</f>
        <v/>
      </c>
      <c r="BQ2138" s="9" t="str">
        <f>_xlfn.XLOOKUP(B2138,'[6]cells down 19042026 9H40'!$B:$B,'[6]cells down 19042026 9H40'!$B:$B,"")</f>
        <v/>
      </c>
      <c r="BR2138" s="9" t="s">
        <v>5058</v>
      </c>
      <c r="BS2138" s="9" t="s">
        <v>318</v>
      </c>
      <c r="BT2138" s="108"/>
    </row>
    <row r="2139" spans="1:72" s="9" customFormat="1" x14ac:dyDescent="0.35">
      <c r="A2139" s="1" t="s">
        <v>4988</v>
      </c>
      <c r="B2139" s="8" t="s">
        <v>4989</v>
      </c>
      <c r="C2139" s="3" t="str">
        <f>_xlfn.XLOOKUP(B2139,'[1]daily break down'!$D:$D,'[1]daily break down'!$E:$E,"")</f>
        <v>LITTORAL</v>
      </c>
      <c r="D2139" s="1"/>
      <c r="E2139" s="1"/>
      <c r="F2139" s="3" t="s">
        <v>31</v>
      </c>
      <c r="G2139" s="1" t="s">
        <v>3937</v>
      </c>
      <c r="H2139" s="34" t="str">
        <f>_xlfn.XLOOKUP(B2139,[2]CALCULATION!$B:$B,[2]CALCULATION!$H:$H,"")</f>
        <v>ZTE</v>
      </c>
      <c r="I2139" s="28">
        <v>0</v>
      </c>
      <c r="J2139" s="28">
        <v>0</v>
      </c>
      <c r="K2139" s="28">
        <v>0</v>
      </c>
      <c r="L2139" s="28">
        <v>0</v>
      </c>
      <c r="M2139" s="28">
        <v>0</v>
      </c>
      <c r="N2139" s="28">
        <v>0</v>
      </c>
      <c r="O2139" s="28">
        <v>0</v>
      </c>
      <c r="P2139" s="28">
        <v>0</v>
      </c>
      <c r="Q2139" s="28">
        <v>0</v>
      </c>
      <c r="R2139" s="28">
        <v>0</v>
      </c>
      <c r="S2139" s="93">
        <v>0</v>
      </c>
      <c r="T2139" s="93">
        <f>_xlfn.XLOOKUP(B2139,'[3]Nur des jours'!$B:$B,'[3]Nur des jours'!$U:$U,"")</f>
        <v>0</v>
      </c>
      <c r="U2139" s="93">
        <v>0</v>
      </c>
      <c r="V2139" s="93">
        <v>0</v>
      </c>
      <c r="W2139" s="93">
        <v>0</v>
      </c>
      <c r="X2139" s="93">
        <v>0</v>
      </c>
      <c r="Y2139" s="93">
        <v>0</v>
      </c>
      <c r="Z2139" s="93">
        <v>0</v>
      </c>
      <c r="AA2139" s="93">
        <v>0</v>
      </c>
      <c r="AB2139" s="93">
        <v>0</v>
      </c>
      <c r="AC2139" s="93"/>
      <c r="AD2139" s="93">
        <v>0</v>
      </c>
      <c r="AE2139" s="93">
        <v>0</v>
      </c>
      <c r="AF2139" s="93">
        <v>0</v>
      </c>
      <c r="AG2139" s="93"/>
      <c r="AH2139" s="93">
        <v>0</v>
      </c>
      <c r="AI2139" s="93">
        <v>0</v>
      </c>
      <c r="AJ2139" s="93">
        <v>0</v>
      </c>
      <c r="AK2139" s="93">
        <v>0</v>
      </c>
      <c r="AL2139" s="93">
        <v>0</v>
      </c>
      <c r="AM2139" s="49" t="s">
        <v>5559</v>
      </c>
      <c r="AN2139" s="49"/>
      <c r="AO2139" s="48" t="str" cm="1">
        <f t="array" ref="AO2139">IFERROR(_xlfn.IFS(
AQ2139="MPR ISSUE","PDH",
AQ2139="BSS Hardware Issue","BSS",
AQ2139="Sites strategiques, MLL, Pylone, etc.","ENVTECH",
AQ2139="AKTIVCO DEFAUT GE &amp; POWER Cabinet","AKTIVCO",
AQ2139="AKTIVCO Coupure ENEO &amp; Baisse de tension","AKTIVCO GRID ONLY",
AQ2139="Coupure ENEO &amp; Baisse de tension","IHS GRID ONLY",
AQ2139="Defaut GE &amp; POWER Cabinet","IHS",
AQ2139="Sharing","Partners",
AQ2139="Sites strategiques &amp; DataCenter","SST &amp; DC",
AQ2139="Exclu","Exclu",
AQ2139="SAT","SAT",
AQ2139="SPARE-ISSUE","SPARE-ISSUE",
AQ2139="Fiber CAmtel","TRANS_FO_CAMTEL",
AQ2139="Fiber AOF","Fiber AOF",
AQ2139="Projet OCM (HUAWEI)","TRAVAUX-HUAWEI",
AQ2139="Projet OCM (NOKIA)","TRAVAUX-NOKIA",
AQ2139="ACCESS-ISSUE","ACCESS-ISSUE",
AQ2139="Projet OCM (ZTE, NOKIA, autres projets)","TRAVAUX OCM",
AQ2139="No root CAuse","No root cause",
AQ2139="ODU HS","PDH",
AQ2139="IP &amp; VLAN","PDH",
AQ2139="Warehouse HUAWEI","SPARE-ISSUE",
AQ2139="SPARE-HS","SPARE-ISSUE",
AQ2139="Power Telco","BSS",AQ2139="no impacts","no impacts"
),"")</f>
        <v>No root cause</v>
      </c>
      <c r="AP2139" s="48" t="str" cm="1">
        <f t="array" ref="AP2139">IFERROR(_xlfn.IFS(
AQ2139="MPR ISSUE","TX ISSUE",
AQ2139="BSS Hardware Issue","RAN ISSUE",
AQ2139="Sites strategiques, MLL, Pylone, etc.","ENVTECH",
AQ2139="AKTIVCO DEFAUT GE &amp; POWER Cabinet","POWER ISSUE",
AQ2139="AKTIVCO Coupure ENEO &amp; Baisse de tension","POWER ISSUE",
AQ2139="Coupure ENEO &amp; Baisse de tension","POWER ISSUE",
AQ2139="Defaut GE &amp; POWER Cabinet","POWER ISSUE",
AQ2139="Sharing","POWER ISSUE",
AQ2139="Sites strategiques &amp; DataCenter","POWER ISSUE",
AQ2139="Exclu","Exclu",
AQ2139="SAT","TX ISSUE",
AQ2139="SPARE-ISSUE","SPARE-ISSUE",
AQ2139="Fiber CAmtel","TX ISSUE",
AQ2139="Fiber AOF","TX ISSUE",
AQ2139="Projet OCM (HUAWEI)","TRAVAUX-HUAWEI",
AQ2139="Projet OCM (NOKIA)","TRAVAUX -NOKIA",
AQ2139="ACCESS-ISSUE","ACCESS-ISSUE",
AQ2139="Projet OCM (ZTE, NOKIA, autres projets)","TRAVAUX OCM",
AQ2139="No root CAuse","No root cause",
AQ2139="ODU HS","TX ISSUE",
AQ2139="IP &amp; VLAN","TX ISSUE",
AQ2139="Warehouse HUAWEI","SPARE-ISSUE",
AQ2139="SPARE-HS","SPARE-ISSUE",
AQ2139="Power Telco","RAN ISSUE",AQ2139="no impacts","no impacts"
),"")</f>
        <v>No root cause</v>
      </c>
      <c r="AQ2139" s="67" t="s">
        <v>5344</v>
      </c>
      <c r="AR2139" s="48" t="str" cm="1">
        <f t="array" ref="AR2139">IFERROR(_xlfn.IFS(
AQ2139="MPR ISSUE","ACTIVE",
AQ2139="BSS Hardware Issue","ACTIVE",
AQ2139="Sites strategiques, MLL, Pylone, etc.","PASSIVE",
AQ2139="AKTIVCO DEFAUT GE &amp; POWER Cabinet","PASSIVE",
AQ2139="AKTIVCO Coupure ENEO &amp; Baisse de tension","PASSIVE",
AQ2139="Coupure ENEO &amp; Baisse de tension","PASSIVE",
AQ2139="Defaut GE &amp; POWER Cabinet","PASSIVE",
AQ2139="Sharing","PASSIVE",
AQ2139="Sites strategiques &amp; DataCenter","PASSIVE",
AQ2139="Exclu","Exclu",
AQ2139="SAT","ACTIVE",
AQ2139="SPARE-ISSUE","SPARE-ISSUE",
AQ2139="Fiber CAmtel","ACTIVE",
AQ2139="Fiber AOF","ACTIVE",
AQ2139="Projet OCM (HUAWEI)","PLANNED WORKS",
AQ2139="Projet OCM (NOKIA)","PLANNED WORKS",
AQ2139="ACCESS-ISSUE","ACCESS-ISSUE",
AQ2139="Projet OCM (ZTE, NOKIA, autres projets)","PLANNED WORKS",
AQ2139="No root CAuse","No root cause",
AQ2139="ODU HS","ACTIVE",
AQ2139="IP &amp; VLAN","ACTIVE",
AQ2139="Warehouse HUAWEI","SPARE-ISSUE",
AQ2139="SPARE-HS","SPARE-ISSUE",
AQ2139="Power Telco","ACTIVE", AQ2139="no impacts","no impacts"
),"")</f>
        <v>No root cause</v>
      </c>
      <c r="AS2139" s="92" t="s">
        <v>5537</v>
      </c>
      <c r="AT2139" s="98" t="s">
        <v>4989</v>
      </c>
      <c r="AV2139" s="17" t="s">
        <v>5537</v>
      </c>
      <c r="AW2139" s="7" t="s">
        <v>5537</v>
      </c>
      <c r="AX2139" s="6" t="s">
        <v>5537</v>
      </c>
      <c r="AY2139" s="7"/>
      <c r="AZ2139" s="3" t="s">
        <v>5537</v>
      </c>
      <c r="BA2139" s="18" t="s">
        <v>5537</v>
      </c>
      <c r="BB2139" s="18" t="s">
        <v>5537</v>
      </c>
      <c r="BC2139" s="18" t="s">
        <v>5537</v>
      </c>
      <c r="BD2139" s="18" t="s">
        <v>5537</v>
      </c>
      <c r="BE2139" s="18" t="s">
        <v>5537</v>
      </c>
      <c r="BF2139" s="18" t="s">
        <v>5537</v>
      </c>
      <c r="BG2139" s="18" t="s">
        <v>5537</v>
      </c>
      <c r="BH2139" s="18" t="s">
        <v>5537</v>
      </c>
      <c r="BI2139" s="18" t="s">
        <v>5537</v>
      </c>
      <c r="BJ2139" s="18" t="s">
        <v>5537</v>
      </c>
      <c r="BK2139" s="18" t="s">
        <v>5537</v>
      </c>
      <c r="BL2139" s="9" t="s">
        <v>5537</v>
      </c>
      <c r="BM2139" s="14" t="s">
        <v>5537</v>
      </c>
      <c r="BN2139" s="14" t="s">
        <v>5537</v>
      </c>
      <c r="BO2139" s="14" t="str">
        <f>_xlfn.XLOOKUP(B2139,'[4]cell downs 18042026 17h'!$B:$B,'[4]cell downs 18042026 17h'!$B:$B,"")</f>
        <v/>
      </c>
      <c r="BP2139" s="14" t="str">
        <f>_xlfn.XLOOKUP(B2139,'[5]Cells Huawei 19042026 15h'!$B:$B,'[5]Cells Huawei 19042026 15h'!$B:$B,"")</f>
        <v/>
      </c>
      <c r="BQ2139" s="9" t="str">
        <f>_xlfn.XLOOKUP(B2139,'[6]cells down 19042026 9H40'!$B:$B,'[6]cells down 19042026 9H40'!$B:$B,"")</f>
        <v/>
      </c>
      <c r="BR2139" s="9" t="s">
        <v>5537</v>
      </c>
      <c r="BS2139" s="9" t="s">
        <v>318</v>
      </c>
      <c r="BT2139" s="108"/>
    </row>
    <row r="2140" spans="1:72" s="9" customFormat="1" x14ac:dyDescent="0.35">
      <c r="A2140" s="1" t="s">
        <v>5064</v>
      </c>
      <c r="B2140" s="1" t="s">
        <v>5065</v>
      </c>
      <c r="C2140" s="3" t="str">
        <f>_xlfn.XLOOKUP(B2140,'[1]daily break down'!$D:$D,'[1]daily break down'!$E:$E,"")</f>
        <v>LITTORAL</v>
      </c>
      <c r="D2140" s="1" t="s">
        <v>11</v>
      </c>
      <c r="E2140" s="1" t="s">
        <v>66</v>
      </c>
      <c r="F2140" s="3" t="s">
        <v>31</v>
      </c>
      <c r="G2140" s="1" t="s">
        <v>5066</v>
      </c>
      <c r="H2140" s="34" t="str">
        <f>_xlfn.XLOOKUP(B2140,[2]CALCULATION!$B:$B,[2]CALCULATION!$H:$H,"")</f>
        <v>ZTE</v>
      </c>
      <c r="I2140" s="28">
        <v>0</v>
      </c>
      <c r="J2140" s="28">
        <v>0</v>
      </c>
      <c r="K2140" s="28">
        <v>0</v>
      </c>
      <c r="L2140" s="28">
        <v>0</v>
      </c>
      <c r="M2140" s="28">
        <v>0</v>
      </c>
      <c r="N2140" s="28">
        <v>0</v>
      </c>
      <c r="O2140" s="28">
        <v>0</v>
      </c>
      <c r="P2140" s="28">
        <v>0</v>
      </c>
      <c r="Q2140" s="28">
        <v>0</v>
      </c>
      <c r="R2140" s="28">
        <v>0</v>
      </c>
      <c r="S2140" s="93">
        <v>0</v>
      </c>
      <c r="T2140" s="93">
        <f>_xlfn.XLOOKUP(B2140,'[3]Nur des jours'!$B:$B,'[3]Nur des jours'!$U:$U,"")</f>
        <v>0</v>
      </c>
      <c r="U2140" s="93">
        <v>0</v>
      </c>
      <c r="V2140" s="93">
        <v>0</v>
      </c>
      <c r="W2140" s="93">
        <v>0</v>
      </c>
      <c r="X2140" s="93">
        <v>0</v>
      </c>
      <c r="Y2140" s="93">
        <v>0</v>
      </c>
      <c r="Z2140" s="93">
        <v>0</v>
      </c>
      <c r="AA2140" s="93">
        <v>0</v>
      </c>
      <c r="AB2140" s="93">
        <v>0</v>
      </c>
      <c r="AC2140" s="93"/>
      <c r="AD2140" s="93">
        <v>0</v>
      </c>
      <c r="AE2140" s="93">
        <v>0</v>
      </c>
      <c r="AF2140" s="93">
        <v>0</v>
      </c>
      <c r="AG2140" s="93"/>
      <c r="AH2140" s="93">
        <v>0</v>
      </c>
      <c r="AI2140" s="93">
        <v>0</v>
      </c>
      <c r="AJ2140" s="93">
        <v>0</v>
      </c>
      <c r="AK2140" s="93">
        <v>0</v>
      </c>
      <c r="AL2140" s="93">
        <v>0</v>
      </c>
      <c r="AM2140" s="49" t="s">
        <v>5559</v>
      </c>
      <c r="AN2140" s="49"/>
      <c r="AO2140" s="48" t="str" cm="1">
        <f t="array" ref="AO2140">IFERROR(_xlfn.IFS(
AQ2140="MPR ISSUE","PDH",
AQ2140="BSS Hardware Issue","BSS",
AQ2140="Sites strategiques, MLL, Pylone, etc.","ENVTECH",
AQ2140="AKTIVCO DEFAUT GE &amp; POWER Cabinet","AKTIVCO",
AQ2140="AKTIVCO Coupure ENEO &amp; Baisse de tension","AKTIVCO GRID ONLY",
AQ2140="Coupure ENEO &amp; Baisse de tension","IHS GRID ONLY",
AQ2140="Defaut GE &amp; POWER Cabinet","IHS",
AQ2140="Sharing","Partners",
AQ2140="Sites strategiques &amp; DataCenter","SST &amp; DC",
AQ2140="Exclu","Exclu",
AQ2140="SAT","SAT",
AQ2140="SPARE-ISSUE","SPARE-ISSUE",
AQ2140="Fiber CAmtel","TRANS_FO_CAMTEL",
AQ2140="Fiber AOF","Fiber AOF",
AQ2140="Projet OCM (HUAWEI)","TRAVAUX-HUAWEI",
AQ2140="Projet OCM (NOKIA)","TRAVAUX-NOKIA",
AQ2140="ACCESS-ISSUE","ACCESS-ISSUE",
AQ2140="Projet OCM (ZTE, NOKIA, autres projets)","TRAVAUX OCM",
AQ2140="No root CAuse","No root cause",
AQ2140="ODU HS","PDH",
AQ2140="IP &amp; VLAN","PDH",
AQ2140="Warehouse HUAWEI","SPARE-ISSUE",
AQ2140="SPARE-HS","SPARE-ISSUE",
AQ2140="Power Telco","BSS",AQ2140="no impacts","no impacts"
),"")</f>
        <v>No root cause</v>
      </c>
      <c r="AP2140" s="48" t="str" cm="1">
        <f t="array" ref="AP2140">IFERROR(_xlfn.IFS(
AQ2140="MPR ISSUE","TX ISSUE",
AQ2140="BSS Hardware Issue","RAN ISSUE",
AQ2140="Sites strategiques, MLL, Pylone, etc.","ENVTECH",
AQ2140="AKTIVCO DEFAUT GE &amp; POWER Cabinet","POWER ISSUE",
AQ2140="AKTIVCO Coupure ENEO &amp; Baisse de tension","POWER ISSUE",
AQ2140="Coupure ENEO &amp; Baisse de tension","POWER ISSUE",
AQ2140="Defaut GE &amp; POWER Cabinet","POWER ISSUE",
AQ2140="Sharing","POWER ISSUE",
AQ2140="Sites strategiques &amp; DataCenter","POWER ISSUE",
AQ2140="Exclu","Exclu",
AQ2140="SAT","TX ISSUE",
AQ2140="SPARE-ISSUE","SPARE-ISSUE",
AQ2140="Fiber CAmtel","TX ISSUE",
AQ2140="Fiber AOF","TX ISSUE",
AQ2140="Projet OCM (HUAWEI)","TRAVAUX-HUAWEI",
AQ2140="Projet OCM (NOKIA)","TRAVAUX -NOKIA",
AQ2140="ACCESS-ISSUE","ACCESS-ISSUE",
AQ2140="Projet OCM (ZTE, NOKIA, autres projets)","TRAVAUX OCM",
AQ2140="No root CAuse","No root cause",
AQ2140="ODU HS","TX ISSUE",
AQ2140="IP &amp; VLAN","TX ISSUE",
AQ2140="Warehouse HUAWEI","SPARE-ISSUE",
AQ2140="SPARE-HS","SPARE-ISSUE",
AQ2140="Power Telco","RAN ISSUE",AQ2140="no impacts","no impacts"
),"")</f>
        <v>No root cause</v>
      </c>
      <c r="AQ2140" s="127" t="s">
        <v>5344</v>
      </c>
      <c r="AR2140" s="48" t="str" cm="1">
        <f t="array" ref="AR2140">IFERROR(_xlfn.IFS(
AQ2140="MPR ISSUE","ACTIVE",
AQ2140="BSS Hardware Issue","ACTIVE",
AQ2140="Sites strategiques, MLL, Pylone, etc.","PASSIVE",
AQ2140="AKTIVCO DEFAUT GE &amp; POWER Cabinet","PASSIVE",
AQ2140="AKTIVCO Coupure ENEO &amp; Baisse de tension","PASSIVE",
AQ2140="Coupure ENEO &amp; Baisse de tension","PASSIVE",
AQ2140="Defaut GE &amp; POWER Cabinet","PASSIVE",
AQ2140="Sharing","PASSIVE",
AQ2140="Sites strategiques &amp; DataCenter","PASSIVE",
AQ2140="Exclu","Exclu",
AQ2140="SAT","ACTIVE",
AQ2140="SPARE-ISSUE","SPARE-ISSUE",
AQ2140="Fiber CAmtel","ACTIVE",
AQ2140="Fiber AOF","ACTIVE",
AQ2140="Projet OCM (HUAWEI)","PLANNED WORKS",
AQ2140="Projet OCM (NOKIA)","PLANNED WORKS",
AQ2140="ACCESS-ISSUE","ACCESS-ISSUE",
AQ2140="Projet OCM (ZTE, NOKIA, autres projets)","PLANNED WORKS",
AQ2140="No root CAuse","No root cause",
AQ2140="ODU HS","ACTIVE",
AQ2140="IP &amp; VLAN","ACTIVE",
AQ2140="Warehouse HUAWEI","SPARE-ISSUE",
AQ2140="SPARE-HS","SPARE-ISSUE",
AQ2140="Power Telco","ACTIVE", AQ2140="no impacts","no impacts"
),"")</f>
        <v>No root cause</v>
      </c>
      <c r="AS2140" s="92" t="s">
        <v>5537</v>
      </c>
      <c r="AT2140" s="98" t="s">
        <v>5065</v>
      </c>
      <c r="AV2140" s="17" t="s">
        <v>5537</v>
      </c>
      <c r="AW2140" s="7" t="s">
        <v>5537</v>
      </c>
      <c r="AX2140" s="6" t="s">
        <v>5537</v>
      </c>
      <c r="AY2140" s="7"/>
      <c r="AZ2140" s="3" t="s">
        <v>5537</v>
      </c>
      <c r="BA2140" s="18" t="s">
        <v>5537</v>
      </c>
      <c r="BB2140" s="18" t="s">
        <v>5537</v>
      </c>
      <c r="BC2140" s="18" t="s">
        <v>5537</v>
      </c>
      <c r="BD2140" s="18" t="s">
        <v>5537</v>
      </c>
      <c r="BE2140" s="18" t="s">
        <v>5537</v>
      </c>
      <c r="BF2140" s="18" t="s">
        <v>5537</v>
      </c>
      <c r="BG2140" s="18" t="s">
        <v>5537</v>
      </c>
      <c r="BH2140" s="18" t="s">
        <v>5537</v>
      </c>
      <c r="BI2140" s="18" t="s">
        <v>5537</v>
      </c>
      <c r="BJ2140" s="18" t="s">
        <v>5537</v>
      </c>
      <c r="BK2140" s="18" t="s">
        <v>5537</v>
      </c>
      <c r="BL2140" s="9" t="s">
        <v>5537</v>
      </c>
      <c r="BM2140" s="14" t="s">
        <v>5537</v>
      </c>
      <c r="BN2140" s="14" t="s">
        <v>5537</v>
      </c>
      <c r="BO2140" s="14" t="str">
        <f>_xlfn.XLOOKUP(B2140,'[4]cell downs 18042026 17h'!$B:$B,'[4]cell downs 18042026 17h'!$B:$B,"")</f>
        <v/>
      </c>
      <c r="BP2140" s="14" t="str">
        <f>_xlfn.XLOOKUP(B2140,'[5]Cells Huawei 19042026 15h'!$B:$B,'[5]Cells Huawei 19042026 15h'!$B:$B,"")</f>
        <v/>
      </c>
      <c r="BQ2140" s="9" t="str">
        <f>_xlfn.XLOOKUP(B2140,'[6]cells down 19042026 9H40'!$B:$B,'[6]cells down 19042026 9H40'!$B:$B,"")</f>
        <v/>
      </c>
      <c r="BR2140" s="9" t="s">
        <v>5065</v>
      </c>
      <c r="BS2140" s="9" t="s">
        <v>12</v>
      </c>
      <c r="BT2140" s="108"/>
    </row>
    <row r="2141" spans="1:72" s="9" customFormat="1" x14ac:dyDescent="0.35">
      <c r="A2141" s="1" t="s">
        <v>4992</v>
      </c>
      <c r="B2141" s="8" t="s">
        <v>4993</v>
      </c>
      <c r="C2141" s="3" t="str">
        <f>_xlfn.XLOOKUP(B2141,'[1]daily break down'!$D:$D,'[1]daily break down'!$E:$E,"")</f>
        <v>LITTORAL</v>
      </c>
      <c r="D2141" s="1" t="s">
        <v>11</v>
      </c>
      <c r="E2141" s="1" t="s">
        <v>12</v>
      </c>
      <c r="F2141" s="3" t="s">
        <v>69</v>
      </c>
      <c r="G2141" s="1" t="s">
        <v>4992</v>
      </c>
      <c r="H2141" s="33" t="str">
        <f>_xlfn.XLOOKUP(B2141,[2]CALCULATION!$B:$B,[2]CALCULATION!$H:$H,"")</f>
        <v>NOKIA</v>
      </c>
      <c r="I2141" s="28">
        <v>0</v>
      </c>
      <c r="J2141" s="28">
        <v>0</v>
      </c>
      <c r="K2141" s="28">
        <v>0</v>
      </c>
      <c r="L2141" s="28">
        <v>0</v>
      </c>
      <c r="M2141" s="28">
        <v>0</v>
      </c>
      <c r="N2141" s="28">
        <v>0</v>
      </c>
      <c r="O2141" s="28">
        <v>0</v>
      </c>
      <c r="P2141" s="28">
        <v>0</v>
      </c>
      <c r="Q2141" s="28">
        <v>0</v>
      </c>
      <c r="R2141" s="28">
        <v>0</v>
      </c>
      <c r="S2141" s="93">
        <v>0</v>
      </c>
      <c r="T2141" s="93">
        <f>_xlfn.XLOOKUP(B2141,'[3]Nur des jours'!$B:$B,'[3]Nur des jours'!$U:$U,"")</f>
        <v>0</v>
      </c>
      <c r="U2141" s="93">
        <v>0</v>
      </c>
      <c r="V2141" s="93">
        <v>0</v>
      </c>
      <c r="W2141" s="93">
        <v>0</v>
      </c>
      <c r="X2141" s="93">
        <v>0</v>
      </c>
      <c r="Y2141" s="93">
        <v>0</v>
      </c>
      <c r="Z2141" s="93">
        <v>0</v>
      </c>
      <c r="AA2141" s="93">
        <v>0</v>
      </c>
      <c r="AB2141" s="93">
        <v>0</v>
      </c>
      <c r="AC2141" s="93"/>
      <c r="AD2141" s="93">
        <v>0</v>
      </c>
      <c r="AE2141" s="93">
        <v>0</v>
      </c>
      <c r="AF2141" s="93">
        <v>0</v>
      </c>
      <c r="AG2141" s="93"/>
      <c r="AH2141" s="93">
        <v>0</v>
      </c>
      <c r="AI2141" s="93">
        <v>0</v>
      </c>
      <c r="AJ2141" s="93">
        <v>0</v>
      </c>
      <c r="AK2141" s="93">
        <v>0</v>
      </c>
      <c r="AL2141" s="93">
        <v>0</v>
      </c>
      <c r="AM2141" s="49" t="s">
        <v>5559</v>
      </c>
      <c r="AN2141" s="49"/>
      <c r="AO2141" s="48" t="str" cm="1">
        <f t="array" ref="AO2141">IFERROR(_xlfn.IFS(
AQ2141="MPR ISSUE","PDH",
AQ2141="BSS Hardware Issue","BSS",
AQ2141="Sites strategiques, MLL, Pylone, etc.","ENVTECH",
AQ2141="AKTIVCO DEFAUT GE &amp; POWER Cabinet","AKTIVCO",
AQ2141="AKTIVCO Coupure ENEO &amp; Baisse de tension","AKTIVCO GRID ONLY",
AQ2141="Coupure ENEO &amp; Baisse de tension","IHS GRID ONLY",
AQ2141="Defaut GE &amp; POWER Cabinet","IHS",
AQ2141="Sharing","Partners",
AQ2141="Sites strategiques &amp; DataCenter","SST &amp; DC",
AQ2141="Exclu","Exclu",
AQ2141="SAT","SAT",
AQ2141="SPARE-ISSUE","SPARE-ISSUE",
AQ2141="Fiber CAmtel","TRANS_FO_CAMTEL",
AQ2141="Fiber AOF","Fiber AOF",
AQ2141="Projet OCM (HUAWEI)","TRAVAUX-HUAWEI",
AQ2141="Projet OCM (NOKIA)","TRAVAUX-NOKIA",
AQ2141="ACCESS-ISSUE","ACCESS-ISSUE",
AQ2141="Projet OCM (ZTE, NOKIA, autres projets)","TRAVAUX OCM",
AQ2141="No root CAuse","No root cause",
AQ2141="ODU HS","PDH",
AQ2141="IP &amp; VLAN","PDH",
AQ2141="Warehouse HUAWEI","SPARE-ISSUE",
AQ2141="SPARE-HS","SPARE-ISSUE",
AQ2141="Power Telco","BSS",AQ2141="no impacts","no impacts"
),"")</f>
        <v>No root cause</v>
      </c>
      <c r="AP2141" s="48" t="str" cm="1">
        <f t="array" ref="AP2141">IFERROR(_xlfn.IFS(
AQ2141="MPR ISSUE","TX ISSUE",
AQ2141="BSS Hardware Issue","RAN ISSUE",
AQ2141="Sites strategiques, MLL, Pylone, etc.","ENVTECH",
AQ2141="AKTIVCO DEFAUT GE &amp; POWER Cabinet","POWER ISSUE",
AQ2141="AKTIVCO Coupure ENEO &amp; Baisse de tension","POWER ISSUE",
AQ2141="Coupure ENEO &amp; Baisse de tension","POWER ISSUE",
AQ2141="Defaut GE &amp; POWER Cabinet","POWER ISSUE",
AQ2141="Sharing","POWER ISSUE",
AQ2141="Sites strategiques &amp; DataCenter","POWER ISSUE",
AQ2141="Exclu","Exclu",
AQ2141="SAT","TX ISSUE",
AQ2141="SPARE-ISSUE","SPARE-ISSUE",
AQ2141="Fiber CAmtel","TX ISSUE",
AQ2141="Fiber AOF","TX ISSUE",
AQ2141="Projet OCM (HUAWEI)","TRAVAUX-HUAWEI",
AQ2141="Projet OCM (NOKIA)","TRAVAUX -NOKIA",
AQ2141="ACCESS-ISSUE","ACCESS-ISSUE",
AQ2141="Projet OCM (ZTE, NOKIA, autres projets)","TRAVAUX OCM",
AQ2141="No root CAuse","No root cause",
AQ2141="ODU HS","TX ISSUE",
AQ2141="IP &amp; VLAN","TX ISSUE",
AQ2141="Warehouse HUAWEI","SPARE-ISSUE",
AQ2141="SPARE-HS","SPARE-ISSUE",
AQ2141="Power Telco","RAN ISSUE",AQ2141="no impacts","no impacts"
),"")</f>
        <v>No root cause</v>
      </c>
      <c r="AQ2141" s="127" t="s">
        <v>5344</v>
      </c>
      <c r="AR2141" s="48" t="str" cm="1">
        <f t="array" ref="AR2141">IFERROR(_xlfn.IFS(
AQ2141="MPR ISSUE","ACTIVE",
AQ2141="BSS Hardware Issue","ACTIVE",
AQ2141="Sites strategiques, MLL, Pylone, etc.","PASSIVE",
AQ2141="AKTIVCO DEFAUT GE &amp; POWER Cabinet","PASSIVE",
AQ2141="AKTIVCO Coupure ENEO &amp; Baisse de tension","PASSIVE",
AQ2141="Coupure ENEO &amp; Baisse de tension","PASSIVE",
AQ2141="Defaut GE &amp; POWER Cabinet","PASSIVE",
AQ2141="Sharing","PASSIVE",
AQ2141="Sites strategiques &amp; DataCenter","PASSIVE",
AQ2141="Exclu","Exclu",
AQ2141="SAT","ACTIVE",
AQ2141="SPARE-ISSUE","SPARE-ISSUE",
AQ2141="Fiber CAmtel","ACTIVE",
AQ2141="Fiber AOF","ACTIVE",
AQ2141="Projet OCM (HUAWEI)","PLANNED WORKS",
AQ2141="Projet OCM (NOKIA)","PLANNED WORKS",
AQ2141="ACCESS-ISSUE","ACCESS-ISSUE",
AQ2141="Projet OCM (ZTE, NOKIA, autres projets)","PLANNED WORKS",
AQ2141="No root CAuse","No root cause",
AQ2141="ODU HS","ACTIVE",
AQ2141="IP &amp; VLAN","ACTIVE",
AQ2141="Warehouse HUAWEI","SPARE-ISSUE",
AQ2141="SPARE-HS","SPARE-ISSUE",
AQ2141="Power Telco","ACTIVE", AQ2141="no impacts","no impacts"
),"")</f>
        <v>No root cause</v>
      </c>
      <c r="AS2141" s="92" t="s">
        <v>5537</v>
      </c>
      <c r="AT2141" s="98" t="s">
        <v>4993</v>
      </c>
      <c r="AV2141" s="17" t="s">
        <v>5537</v>
      </c>
      <c r="AW2141" s="7" t="s">
        <v>5537</v>
      </c>
      <c r="AX2141" s="6" t="s">
        <v>5537</v>
      </c>
      <c r="AY2141" s="7"/>
      <c r="AZ2141" s="3" t="s">
        <v>5537</v>
      </c>
      <c r="BA2141" s="18" t="s">
        <v>5537</v>
      </c>
      <c r="BB2141" s="18" t="s">
        <v>5537</v>
      </c>
      <c r="BC2141" s="18" t="s">
        <v>5537</v>
      </c>
      <c r="BD2141" s="18" t="s">
        <v>5537</v>
      </c>
      <c r="BE2141" s="18" t="s">
        <v>5537</v>
      </c>
      <c r="BF2141" s="18" t="s">
        <v>5537</v>
      </c>
      <c r="BG2141" s="18" t="s">
        <v>5537</v>
      </c>
      <c r="BH2141" s="18" t="s">
        <v>5537</v>
      </c>
      <c r="BI2141" s="18" t="s">
        <v>5537</v>
      </c>
      <c r="BJ2141" s="18" t="s">
        <v>5537</v>
      </c>
      <c r="BK2141" s="18" t="s">
        <v>5537</v>
      </c>
      <c r="BL2141" s="9" t="s">
        <v>5537</v>
      </c>
      <c r="BM2141" s="14" t="s">
        <v>5537</v>
      </c>
      <c r="BN2141" s="14" t="s">
        <v>5537</v>
      </c>
      <c r="BO2141" s="14" t="str">
        <f>_xlfn.XLOOKUP(B2141,'[4]cell downs 18042026 17h'!$B:$B,'[4]cell downs 18042026 17h'!$B:$B,"")</f>
        <v/>
      </c>
      <c r="BP2141" s="14" t="str">
        <f>_xlfn.XLOOKUP(B2141,'[5]Cells Huawei 19042026 15h'!$B:$B,'[5]Cells Huawei 19042026 15h'!$B:$B,"")</f>
        <v/>
      </c>
      <c r="BQ2141" s="9" t="str">
        <f>_xlfn.XLOOKUP(B2141,'[6]cells down 19042026 9H40'!$B:$B,'[6]cells down 19042026 9H40'!$B:$B,"")</f>
        <v/>
      </c>
      <c r="BR2141" s="9" t="s">
        <v>4993</v>
      </c>
      <c r="BS2141" s="9" t="s">
        <v>12</v>
      </c>
      <c r="BT2141" s="108"/>
    </row>
    <row r="2142" spans="1:72" s="9" customFormat="1" x14ac:dyDescent="0.35">
      <c r="A2142" s="1" t="s">
        <v>4994</v>
      </c>
      <c r="B2142" s="8" t="s">
        <v>4995</v>
      </c>
      <c r="C2142" s="3" t="str">
        <f>_xlfn.XLOOKUP(B2142,'[1]daily break down'!$D:$D,'[1]daily break down'!$E:$E,"")</f>
        <v>CENTRE</v>
      </c>
      <c r="D2142" s="1" t="s">
        <v>21</v>
      </c>
      <c r="E2142" s="1" t="s">
        <v>563</v>
      </c>
      <c r="F2142" s="3" t="s">
        <v>37</v>
      </c>
      <c r="G2142" s="1" t="s">
        <v>3771</v>
      </c>
      <c r="H2142" s="34" t="str">
        <f>_xlfn.XLOOKUP(B2142,[2]CALCULATION!$B:$B,[2]CALCULATION!$H:$H,"")</f>
        <v>ZTE</v>
      </c>
      <c r="I2142" s="28">
        <v>0</v>
      </c>
      <c r="J2142" s="28">
        <v>0</v>
      </c>
      <c r="K2142" s="28">
        <v>0</v>
      </c>
      <c r="L2142" s="28">
        <v>0</v>
      </c>
      <c r="M2142" s="28">
        <v>0</v>
      </c>
      <c r="N2142" s="28">
        <v>0</v>
      </c>
      <c r="O2142" s="28">
        <v>0</v>
      </c>
      <c r="P2142" s="28">
        <v>0</v>
      </c>
      <c r="Q2142" s="28">
        <v>0</v>
      </c>
      <c r="R2142" s="28">
        <v>0</v>
      </c>
      <c r="S2142" s="93">
        <v>0</v>
      </c>
      <c r="T2142" s="93">
        <f>_xlfn.XLOOKUP(B2142,'[3]Nur des jours'!$B:$B,'[3]Nur des jours'!$U:$U,"")</f>
        <v>0</v>
      </c>
      <c r="U2142" s="93">
        <v>0</v>
      </c>
      <c r="V2142" s="93">
        <v>0</v>
      </c>
      <c r="W2142" s="93">
        <v>0</v>
      </c>
      <c r="X2142" s="93">
        <v>0</v>
      </c>
      <c r="Y2142" s="93">
        <v>0</v>
      </c>
      <c r="Z2142" s="93">
        <v>0</v>
      </c>
      <c r="AA2142" s="93">
        <v>0</v>
      </c>
      <c r="AB2142" s="93">
        <v>0</v>
      </c>
      <c r="AC2142" s="93"/>
      <c r="AD2142" s="93">
        <v>0</v>
      </c>
      <c r="AE2142" s="93">
        <v>0</v>
      </c>
      <c r="AF2142" s="93">
        <v>0</v>
      </c>
      <c r="AG2142" s="93"/>
      <c r="AH2142" s="93">
        <v>0</v>
      </c>
      <c r="AI2142" s="93">
        <v>0</v>
      </c>
      <c r="AJ2142" s="93">
        <v>0</v>
      </c>
      <c r="AK2142" s="93">
        <v>0</v>
      </c>
      <c r="AL2142" s="93">
        <v>0</v>
      </c>
      <c r="AM2142" s="49" t="s">
        <v>5559</v>
      </c>
      <c r="AN2142" s="49"/>
      <c r="AO2142" s="48" t="str" cm="1">
        <f t="array" ref="AO2142">IFERROR(_xlfn.IFS(
AQ2142="MPR ISSUE","PDH",
AQ2142="BSS Hardware Issue","BSS",
AQ2142="Sites strategiques, MLL, Pylone, etc.","ENVTECH",
AQ2142="AKTIVCO DEFAUT GE &amp; POWER Cabinet","AKTIVCO",
AQ2142="AKTIVCO Coupure ENEO &amp; Baisse de tension","AKTIVCO GRID ONLY",
AQ2142="Coupure ENEO &amp; Baisse de tension","IHS GRID ONLY",
AQ2142="Defaut GE &amp; POWER Cabinet","IHS",
AQ2142="Sharing","Partners",
AQ2142="Sites strategiques &amp; DataCenter","SST &amp; DC",
AQ2142="Exclu","Exclu",
AQ2142="SAT","SAT",
AQ2142="SPARE-ISSUE","SPARE-ISSUE",
AQ2142="Fiber CAmtel","TRANS_FO_CAMTEL",
AQ2142="Fiber AOF","Fiber AOF",
AQ2142="Projet OCM (HUAWEI)","TRAVAUX-HUAWEI",
AQ2142="Projet OCM (NOKIA)","TRAVAUX-NOKIA",
AQ2142="ACCESS-ISSUE","ACCESS-ISSUE",
AQ2142="Projet OCM (ZTE, NOKIA, autres projets)","TRAVAUX OCM",
AQ2142="No root CAuse","No root cause",
AQ2142="ODU HS","PDH",
AQ2142="IP &amp; VLAN","PDH",
AQ2142="Warehouse HUAWEI","SPARE-ISSUE",
AQ2142="SPARE-HS","SPARE-ISSUE",
AQ2142="Power Telco","BSS",AQ2142="no impacts","no impacts"
),"")</f>
        <v>No root cause</v>
      </c>
      <c r="AP2142" s="48" t="str" cm="1">
        <f t="array" ref="AP2142">IFERROR(_xlfn.IFS(
AQ2142="MPR ISSUE","TX ISSUE",
AQ2142="BSS Hardware Issue","RAN ISSUE",
AQ2142="Sites strategiques, MLL, Pylone, etc.","ENVTECH",
AQ2142="AKTIVCO DEFAUT GE &amp; POWER Cabinet","POWER ISSUE",
AQ2142="AKTIVCO Coupure ENEO &amp; Baisse de tension","POWER ISSUE",
AQ2142="Coupure ENEO &amp; Baisse de tension","POWER ISSUE",
AQ2142="Defaut GE &amp; POWER Cabinet","POWER ISSUE",
AQ2142="Sharing","POWER ISSUE",
AQ2142="Sites strategiques &amp; DataCenter","POWER ISSUE",
AQ2142="Exclu","Exclu",
AQ2142="SAT","TX ISSUE",
AQ2142="SPARE-ISSUE","SPARE-ISSUE",
AQ2142="Fiber CAmtel","TX ISSUE",
AQ2142="Fiber AOF","TX ISSUE",
AQ2142="Projet OCM (HUAWEI)","TRAVAUX-HUAWEI",
AQ2142="Projet OCM (NOKIA)","TRAVAUX -NOKIA",
AQ2142="ACCESS-ISSUE","ACCESS-ISSUE",
AQ2142="Projet OCM (ZTE, NOKIA, autres projets)","TRAVAUX OCM",
AQ2142="No root CAuse","No root cause",
AQ2142="ODU HS","TX ISSUE",
AQ2142="IP &amp; VLAN","TX ISSUE",
AQ2142="Warehouse HUAWEI","SPARE-ISSUE",
AQ2142="SPARE-HS","SPARE-ISSUE",
AQ2142="Power Telco","RAN ISSUE",AQ2142="no impacts","no impacts"
),"")</f>
        <v>No root cause</v>
      </c>
      <c r="AQ2142" s="67" t="s">
        <v>5344</v>
      </c>
      <c r="AR2142" s="48" t="str" cm="1">
        <f t="array" ref="AR2142">IFERROR(_xlfn.IFS(
AQ2142="MPR ISSUE","ACTIVE",
AQ2142="BSS Hardware Issue","ACTIVE",
AQ2142="Sites strategiques, MLL, Pylone, etc.","PASSIVE",
AQ2142="AKTIVCO DEFAUT GE &amp; POWER Cabinet","PASSIVE",
AQ2142="AKTIVCO Coupure ENEO &amp; Baisse de tension","PASSIVE",
AQ2142="Coupure ENEO &amp; Baisse de tension","PASSIVE",
AQ2142="Defaut GE &amp; POWER Cabinet","PASSIVE",
AQ2142="Sharing","PASSIVE",
AQ2142="Sites strategiques &amp; DataCenter","PASSIVE",
AQ2142="Exclu","Exclu",
AQ2142="SAT","ACTIVE",
AQ2142="SPARE-ISSUE","SPARE-ISSUE",
AQ2142="Fiber CAmtel","ACTIVE",
AQ2142="Fiber AOF","ACTIVE",
AQ2142="Projet OCM (HUAWEI)","PLANNED WORKS",
AQ2142="Projet OCM (NOKIA)","PLANNED WORKS",
AQ2142="ACCESS-ISSUE","ACCESS-ISSUE",
AQ2142="Projet OCM (ZTE, NOKIA, autres projets)","PLANNED WORKS",
AQ2142="No root CAuse","No root cause",
AQ2142="ODU HS","ACTIVE",
AQ2142="IP &amp; VLAN","ACTIVE",
AQ2142="Warehouse HUAWEI","SPARE-ISSUE",
AQ2142="SPARE-HS","SPARE-ISSUE",
AQ2142="Power Telco","ACTIVE", AQ2142="no impacts","no impacts"
),"")</f>
        <v>No root cause</v>
      </c>
      <c r="AS2142" s="92" t="s">
        <v>5537</v>
      </c>
      <c r="AT2142" s="98" t="s">
        <v>4995</v>
      </c>
      <c r="AU2142" s="96"/>
      <c r="AV2142" s="17" t="s">
        <v>5537</v>
      </c>
      <c r="AW2142" s="7" t="s">
        <v>5537</v>
      </c>
      <c r="AX2142" s="6" t="s">
        <v>5537</v>
      </c>
      <c r="AY2142" s="7"/>
      <c r="AZ2142" s="3" t="s">
        <v>5537</v>
      </c>
      <c r="BA2142" s="18" t="s">
        <v>5537</v>
      </c>
      <c r="BB2142" s="18" t="s">
        <v>5537</v>
      </c>
      <c r="BC2142" s="18" t="s">
        <v>5537</v>
      </c>
      <c r="BD2142" s="18" t="s">
        <v>5537</v>
      </c>
      <c r="BE2142" s="18" t="s">
        <v>5537</v>
      </c>
      <c r="BF2142" s="18" t="s">
        <v>5537</v>
      </c>
      <c r="BG2142" s="18" t="s">
        <v>5537</v>
      </c>
      <c r="BH2142" s="18" t="s">
        <v>5537</v>
      </c>
      <c r="BI2142" s="18" t="s">
        <v>5537</v>
      </c>
      <c r="BJ2142" s="18" t="s">
        <v>5537</v>
      </c>
      <c r="BK2142" s="18" t="s">
        <v>5537</v>
      </c>
      <c r="BL2142" s="9" t="s">
        <v>5537</v>
      </c>
      <c r="BM2142" s="14" t="s">
        <v>5537</v>
      </c>
      <c r="BN2142" s="14" t="s">
        <v>5537</v>
      </c>
      <c r="BO2142" s="14" t="str">
        <f>_xlfn.XLOOKUP(B2142,'[4]cell downs 18042026 17h'!$B:$B,'[4]cell downs 18042026 17h'!$B:$B,"")</f>
        <v/>
      </c>
      <c r="BP2142" s="14" t="str">
        <f>_xlfn.XLOOKUP(B2142,'[5]Cells Huawei 19042026 15h'!$B:$B,'[5]Cells Huawei 19042026 15h'!$B:$B,"")</f>
        <v/>
      </c>
      <c r="BQ2142" s="9" t="str">
        <f>_xlfn.XLOOKUP(B2142,'[6]cells down 19042026 9H40'!$B:$B,'[6]cells down 19042026 9H40'!$B:$B,"")</f>
        <v/>
      </c>
      <c r="BR2142" s="9" t="s">
        <v>5537</v>
      </c>
      <c r="BS2142" s="9" t="s">
        <v>5537</v>
      </c>
      <c r="BT2142" s="108"/>
    </row>
    <row r="2143" spans="1:72" s="9" customFormat="1" x14ac:dyDescent="0.35">
      <c r="A2143" s="1" t="s">
        <v>5075</v>
      </c>
      <c r="B2143" s="8" t="s">
        <v>5076</v>
      </c>
      <c r="C2143" s="3" t="str">
        <f>_xlfn.XLOOKUP(B2143,'[1]daily break down'!$D:$D,'[1]daily break down'!$E:$E,"")</f>
        <v>CENTRE</v>
      </c>
      <c r="D2143" s="1" t="s">
        <v>11</v>
      </c>
      <c r="E2143" s="1" t="s">
        <v>12</v>
      </c>
      <c r="F2143" s="3" t="s">
        <v>37</v>
      </c>
      <c r="G2143" s="1" t="s">
        <v>5075</v>
      </c>
      <c r="H2143" s="34" t="str">
        <f>_xlfn.XLOOKUP(B2143,[2]CALCULATION!$B:$B,[2]CALCULATION!$H:$H,"")</f>
        <v>ZTE</v>
      </c>
      <c r="I2143" s="28">
        <v>0</v>
      </c>
      <c r="J2143" s="28">
        <v>0</v>
      </c>
      <c r="K2143" s="28">
        <v>0</v>
      </c>
      <c r="L2143" s="28">
        <v>0</v>
      </c>
      <c r="M2143" s="28">
        <v>0</v>
      </c>
      <c r="N2143" s="28">
        <v>0</v>
      </c>
      <c r="O2143" s="28">
        <v>0</v>
      </c>
      <c r="P2143" s="28">
        <v>0</v>
      </c>
      <c r="Q2143" s="28">
        <v>0</v>
      </c>
      <c r="R2143" s="28">
        <v>0</v>
      </c>
      <c r="S2143" s="93">
        <v>0</v>
      </c>
      <c r="T2143" s="93">
        <f>_xlfn.XLOOKUP(B2143,'[3]Nur des jours'!$B:$B,'[3]Nur des jours'!$U:$U,"")</f>
        <v>0</v>
      </c>
      <c r="U2143" s="93">
        <v>0</v>
      </c>
      <c r="V2143" s="93">
        <v>0</v>
      </c>
      <c r="W2143" s="93">
        <v>0</v>
      </c>
      <c r="X2143" s="93">
        <v>0</v>
      </c>
      <c r="Y2143" s="93">
        <v>0</v>
      </c>
      <c r="Z2143" s="93">
        <v>0</v>
      </c>
      <c r="AA2143" s="93">
        <v>0</v>
      </c>
      <c r="AB2143" s="93">
        <v>0</v>
      </c>
      <c r="AC2143" s="93"/>
      <c r="AD2143" s="93">
        <v>0</v>
      </c>
      <c r="AE2143" s="93">
        <v>0</v>
      </c>
      <c r="AF2143" s="93">
        <v>0</v>
      </c>
      <c r="AG2143" s="93"/>
      <c r="AH2143" s="93">
        <v>0</v>
      </c>
      <c r="AI2143" s="93">
        <v>0</v>
      </c>
      <c r="AJ2143" s="93">
        <v>0</v>
      </c>
      <c r="AK2143" s="93">
        <v>0</v>
      </c>
      <c r="AL2143" s="93">
        <v>0</v>
      </c>
      <c r="AM2143" s="49" t="s">
        <v>5559</v>
      </c>
      <c r="AN2143" s="49"/>
      <c r="AO2143" s="48" t="str" cm="1">
        <f t="array" ref="AO2143">IFERROR(_xlfn.IFS(
AQ2143="MPR ISSUE","PDH",
AQ2143="BSS Hardware Issue","BSS",
AQ2143="Sites strategiques, MLL, Pylone, etc.","ENVTECH",
AQ2143="AKTIVCO DEFAUT GE &amp; POWER Cabinet","AKTIVCO",
AQ2143="AKTIVCO Coupure ENEO &amp; Baisse de tension","AKTIVCO GRID ONLY",
AQ2143="Coupure ENEO &amp; Baisse de tension","IHS GRID ONLY",
AQ2143="Defaut GE &amp; POWER Cabinet","IHS",
AQ2143="Sharing","Partners",
AQ2143="Sites strategiques &amp; DataCenter","SST &amp; DC",
AQ2143="Exclu","Exclu",
AQ2143="SAT","SAT",
AQ2143="SPARE-ISSUE","SPARE-ISSUE",
AQ2143="Fiber CAmtel","TRANS_FO_CAMTEL",
AQ2143="Fiber AOF","Fiber AOF",
AQ2143="Projet OCM (HUAWEI)","TRAVAUX-HUAWEI",
AQ2143="Projet OCM (NOKIA)","TRAVAUX-NOKIA",
AQ2143="ACCESS-ISSUE","ACCESS-ISSUE",
AQ2143="Projet OCM (ZTE, NOKIA, autres projets)","TRAVAUX OCM",
AQ2143="No root CAuse","No root cause",
AQ2143="ODU HS","PDH",
AQ2143="IP &amp; VLAN","PDH",
AQ2143="Warehouse HUAWEI","SPARE-ISSUE",
AQ2143="SPARE-HS","SPARE-ISSUE",
AQ2143="Power Telco","BSS",AQ2143="no impacts","no impacts"
),"")</f>
        <v>No root cause</v>
      </c>
      <c r="AP2143" s="48" t="str" cm="1">
        <f t="array" ref="AP2143">IFERROR(_xlfn.IFS(
AQ2143="MPR ISSUE","TX ISSUE",
AQ2143="BSS Hardware Issue","RAN ISSUE",
AQ2143="Sites strategiques, MLL, Pylone, etc.","ENVTECH",
AQ2143="AKTIVCO DEFAUT GE &amp; POWER Cabinet","POWER ISSUE",
AQ2143="AKTIVCO Coupure ENEO &amp; Baisse de tension","POWER ISSUE",
AQ2143="Coupure ENEO &amp; Baisse de tension","POWER ISSUE",
AQ2143="Defaut GE &amp; POWER Cabinet","POWER ISSUE",
AQ2143="Sharing","POWER ISSUE",
AQ2143="Sites strategiques &amp; DataCenter","POWER ISSUE",
AQ2143="Exclu","Exclu",
AQ2143="SAT","TX ISSUE",
AQ2143="SPARE-ISSUE","SPARE-ISSUE",
AQ2143="Fiber CAmtel","TX ISSUE",
AQ2143="Fiber AOF","TX ISSUE",
AQ2143="Projet OCM (HUAWEI)","TRAVAUX-HUAWEI",
AQ2143="Projet OCM (NOKIA)","TRAVAUX -NOKIA",
AQ2143="ACCESS-ISSUE","ACCESS-ISSUE",
AQ2143="Projet OCM (ZTE, NOKIA, autres projets)","TRAVAUX OCM",
AQ2143="No root CAuse","No root cause",
AQ2143="ODU HS","TX ISSUE",
AQ2143="IP &amp; VLAN","TX ISSUE",
AQ2143="Warehouse HUAWEI","SPARE-ISSUE",
AQ2143="SPARE-HS","SPARE-ISSUE",
AQ2143="Power Telco","RAN ISSUE",AQ2143="no impacts","no impacts"
),"")</f>
        <v>No root cause</v>
      </c>
      <c r="AQ2143" s="127" t="s">
        <v>5344</v>
      </c>
      <c r="AR2143" s="48" t="str" cm="1">
        <f t="array" ref="AR2143">IFERROR(_xlfn.IFS(
AQ2143="MPR ISSUE","ACTIVE",
AQ2143="BSS Hardware Issue","ACTIVE",
AQ2143="Sites strategiques, MLL, Pylone, etc.","PASSIVE",
AQ2143="AKTIVCO DEFAUT GE &amp; POWER Cabinet","PASSIVE",
AQ2143="AKTIVCO Coupure ENEO &amp; Baisse de tension","PASSIVE",
AQ2143="Coupure ENEO &amp; Baisse de tension","PASSIVE",
AQ2143="Defaut GE &amp; POWER Cabinet","PASSIVE",
AQ2143="Sharing","PASSIVE",
AQ2143="Sites strategiques &amp; DataCenter","PASSIVE",
AQ2143="Exclu","Exclu",
AQ2143="SAT","ACTIVE",
AQ2143="SPARE-ISSUE","SPARE-ISSUE",
AQ2143="Fiber CAmtel","ACTIVE",
AQ2143="Fiber AOF","ACTIVE",
AQ2143="Projet OCM (HUAWEI)","PLANNED WORKS",
AQ2143="Projet OCM (NOKIA)","PLANNED WORKS",
AQ2143="ACCESS-ISSUE","ACCESS-ISSUE",
AQ2143="Projet OCM (ZTE, NOKIA, autres projets)","PLANNED WORKS",
AQ2143="No root CAuse","No root cause",
AQ2143="ODU HS","ACTIVE",
AQ2143="IP &amp; VLAN","ACTIVE",
AQ2143="Warehouse HUAWEI","SPARE-ISSUE",
AQ2143="SPARE-HS","SPARE-ISSUE",
AQ2143="Power Telco","ACTIVE", AQ2143="no impacts","no impacts"
),"")</f>
        <v>No root cause</v>
      </c>
      <c r="AS2143" s="92" t="s">
        <v>5537</v>
      </c>
      <c r="AT2143" s="98" t="s">
        <v>5076</v>
      </c>
      <c r="AV2143" s="17" t="s">
        <v>5537</v>
      </c>
      <c r="AW2143" s="7" t="s">
        <v>5537</v>
      </c>
      <c r="AX2143" s="6" t="s">
        <v>5537</v>
      </c>
      <c r="AY2143" s="7"/>
      <c r="AZ2143" s="3" t="s">
        <v>5537</v>
      </c>
      <c r="BA2143" s="18" t="s">
        <v>5537</v>
      </c>
      <c r="BB2143" s="18" t="s">
        <v>5537</v>
      </c>
      <c r="BC2143" s="18" t="s">
        <v>5537</v>
      </c>
      <c r="BD2143" s="18" t="s">
        <v>5537</v>
      </c>
      <c r="BE2143" s="18" t="s">
        <v>5537</v>
      </c>
      <c r="BF2143" s="18" t="s">
        <v>5537</v>
      </c>
      <c r="BG2143" s="18" t="s">
        <v>5537</v>
      </c>
      <c r="BH2143" s="18" t="s">
        <v>5537</v>
      </c>
      <c r="BI2143" s="18" t="s">
        <v>5537</v>
      </c>
      <c r="BJ2143" s="18" t="s">
        <v>5537</v>
      </c>
      <c r="BK2143" s="18" t="s">
        <v>5537</v>
      </c>
      <c r="BL2143" s="9" t="s">
        <v>5537</v>
      </c>
      <c r="BM2143" s="14" t="s">
        <v>5537</v>
      </c>
      <c r="BN2143" s="14" t="s">
        <v>5537</v>
      </c>
      <c r="BO2143" s="14" t="str">
        <f>_xlfn.XLOOKUP(B2143,'[4]cell downs 18042026 17h'!$B:$B,'[4]cell downs 18042026 17h'!$B:$B,"")</f>
        <v/>
      </c>
      <c r="BP2143" s="14" t="str">
        <f>_xlfn.XLOOKUP(B2143,'[5]Cells Huawei 19042026 15h'!$B:$B,'[5]Cells Huawei 19042026 15h'!$B:$B,"")</f>
        <v/>
      </c>
      <c r="BQ2143" s="9" t="str">
        <f>_xlfn.XLOOKUP(B2143,'[6]cells down 19042026 9H40'!$B:$B,'[6]cells down 19042026 9H40'!$B:$B,"")</f>
        <v/>
      </c>
      <c r="BR2143" s="9" t="s">
        <v>5076</v>
      </c>
      <c r="BS2143" s="9" t="s">
        <v>12</v>
      </c>
      <c r="BT2143" s="108"/>
    </row>
    <row r="2144" spans="1:72" s="9" customFormat="1" x14ac:dyDescent="0.35">
      <c r="A2144" s="1" t="s">
        <v>4996</v>
      </c>
      <c r="B2144" s="8" t="s">
        <v>4997</v>
      </c>
      <c r="C2144" s="3" t="str">
        <f>_xlfn.XLOOKUP(B2144,'[1]daily break down'!$D:$D,'[1]daily break down'!$E:$E,"")</f>
        <v>CENTRE</v>
      </c>
      <c r="D2144" s="1" t="s">
        <v>11</v>
      </c>
      <c r="E2144" s="1" t="s">
        <v>12</v>
      </c>
      <c r="F2144" s="3" t="s">
        <v>37</v>
      </c>
      <c r="G2144" s="1" t="s">
        <v>4791</v>
      </c>
      <c r="H2144" s="34" t="str">
        <f>_xlfn.XLOOKUP(B2144,[2]CALCULATION!$B:$B,[2]CALCULATION!$H:$H,"")</f>
        <v>ZTE</v>
      </c>
      <c r="I2144" s="28">
        <v>0</v>
      </c>
      <c r="J2144" s="28">
        <v>0</v>
      </c>
      <c r="K2144" s="28">
        <v>0</v>
      </c>
      <c r="L2144" s="28">
        <v>0</v>
      </c>
      <c r="M2144" s="28">
        <v>0</v>
      </c>
      <c r="N2144" s="28">
        <v>0</v>
      </c>
      <c r="O2144" s="28">
        <v>0</v>
      </c>
      <c r="P2144" s="28">
        <v>0</v>
      </c>
      <c r="Q2144" s="28">
        <v>0</v>
      </c>
      <c r="R2144" s="28">
        <v>0</v>
      </c>
      <c r="S2144" s="93">
        <v>0</v>
      </c>
      <c r="T2144" s="93">
        <f>_xlfn.XLOOKUP(B2144,'[3]Nur des jours'!$B:$B,'[3]Nur des jours'!$U:$U,"")</f>
        <v>0</v>
      </c>
      <c r="U2144" s="93">
        <v>0</v>
      </c>
      <c r="V2144" s="93">
        <v>0</v>
      </c>
      <c r="W2144" s="93">
        <v>0</v>
      </c>
      <c r="X2144" s="93">
        <v>0</v>
      </c>
      <c r="Y2144" s="93">
        <v>0</v>
      </c>
      <c r="Z2144" s="93">
        <v>0</v>
      </c>
      <c r="AA2144" s="93">
        <v>0</v>
      </c>
      <c r="AB2144" s="93">
        <v>0</v>
      </c>
      <c r="AC2144" s="93"/>
      <c r="AD2144" s="93">
        <v>0</v>
      </c>
      <c r="AE2144" s="93">
        <v>0</v>
      </c>
      <c r="AF2144" s="93">
        <v>0</v>
      </c>
      <c r="AG2144" s="93"/>
      <c r="AH2144" s="93">
        <v>0</v>
      </c>
      <c r="AI2144" s="93">
        <v>0</v>
      </c>
      <c r="AJ2144" s="93">
        <v>0</v>
      </c>
      <c r="AK2144" s="93">
        <v>0</v>
      </c>
      <c r="AL2144" s="93">
        <v>0</v>
      </c>
      <c r="AM2144" s="49" t="s">
        <v>5559</v>
      </c>
      <c r="AN2144" s="49"/>
      <c r="AO2144" s="48" t="str" cm="1">
        <f t="array" ref="AO2144">IFERROR(_xlfn.IFS(
AQ2144="MPR ISSUE","PDH",
AQ2144="BSS Hardware Issue","BSS",
AQ2144="Sites strategiques, MLL, Pylone, etc.","ENVTECH",
AQ2144="AKTIVCO DEFAUT GE &amp; POWER Cabinet","AKTIVCO",
AQ2144="AKTIVCO Coupure ENEO &amp; Baisse de tension","AKTIVCO GRID ONLY",
AQ2144="Coupure ENEO &amp; Baisse de tension","IHS GRID ONLY",
AQ2144="Defaut GE &amp; POWER Cabinet","IHS",
AQ2144="Sharing","Partners",
AQ2144="Sites strategiques &amp; DataCenter","SST &amp; DC",
AQ2144="Exclu","Exclu",
AQ2144="SAT","SAT",
AQ2144="SPARE-ISSUE","SPARE-ISSUE",
AQ2144="Fiber CAmtel","TRANS_FO_CAMTEL",
AQ2144="Fiber AOF","Fiber AOF",
AQ2144="Projet OCM (HUAWEI)","TRAVAUX-HUAWEI",
AQ2144="Projet OCM (NOKIA)","TRAVAUX-NOKIA",
AQ2144="ACCESS-ISSUE","ACCESS-ISSUE",
AQ2144="Projet OCM (ZTE, NOKIA, autres projets)","TRAVAUX OCM",
AQ2144="No root CAuse","No root cause",
AQ2144="ODU HS","PDH",
AQ2144="IP &amp; VLAN","PDH",
AQ2144="Warehouse HUAWEI","SPARE-ISSUE",
AQ2144="SPARE-HS","SPARE-ISSUE",
AQ2144="Power Telco","BSS",AQ2144="no impacts","no impacts"
),"")</f>
        <v>No root cause</v>
      </c>
      <c r="AP2144" s="48" t="str" cm="1">
        <f t="array" ref="AP2144">IFERROR(_xlfn.IFS(
AQ2144="MPR ISSUE","TX ISSUE",
AQ2144="BSS Hardware Issue","RAN ISSUE",
AQ2144="Sites strategiques, MLL, Pylone, etc.","ENVTECH",
AQ2144="AKTIVCO DEFAUT GE &amp; POWER Cabinet","POWER ISSUE",
AQ2144="AKTIVCO Coupure ENEO &amp; Baisse de tension","POWER ISSUE",
AQ2144="Coupure ENEO &amp; Baisse de tension","POWER ISSUE",
AQ2144="Defaut GE &amp; POWER Cabinet","POWER ISSUE",
AQ2144="Sharing","POWER ISSUE",
AQ2144="Sites strategiques &amp; DataCenter","POWER ISSUE",
AQ2144="Exclu","Exclu",
AQ2144="SAT","TX ISSUE",
AQ2144="SPARE-ISSUE","SPARE-ISSUE",
AQ2144="Fiber CAmtel","TX ISSUE",
AQ2144="Fiber AOF","TX ISSUE",
AQ2144="Projet OCM (HUAWEI)","TRAVAUX-HUAWEI",
AQ2144="Projet OCM (NOKIA)","TRAVAUX -NOKIA",
AQ2144="ACCESS-ISSUE","ACCESS-ISSUE",
AQ2144="Projet OCM (ZTE, NOKIA, autres projets)","TRAVAUX OCM",
AQ2144="No root CAuse","No root cause",
AQ2144="ODU HS","TX ISSUE",
AQ2144="IP &amp; VLAN","TX ISSUE",
AQ2144="Warehouse HUAWEI","SPARE-ISSUE",
AQ2144="SPARE-HS","SPARE-ISSUE",
AQ2144="Power Telco","RAN ISSUE",AQ2144="no impacts","no impacts"
),"")</f>
        <v>No root cause</v>
      </c>
      <c r="AQ2144" s="127" t="s">
        <v>5344</v>
      </c>
      <c r="AR2144" s="48" t="str" cm="1">
        <f t="array" ref="AR2144">IFERROR(_xlfn.IFS(
AQ2144="MPR ISSUE","ACTIVE",
AQ2144="BSS Hardware Issue","ACTIVE",
AQ2144="Sites strategiques, MLL, Pylone, etc.","PASSIVE",
AQ2144="AKTIVCO DEFAUT GE &amp; POWER Cabinet","PASSIVE",
AQ2144="AKTIVCO Coupure ENEO &amp; Baisse de tension","PASSIVE",
AQ2144="Coupure ENEO &amp; Baisse de tension","PASSIVE",
AQ2144="Defaut GE &amp; POWER Cabinet","PASSIVE",
AQ2144="Sharing","PASSIVE",
AQ2144="Sites strategiques &amp; DataCenter","PASSIVE",
AQ2144="Exclu","Exclu",
AQ2144="SAT","ACTIVE",
AQ2144="SPARE-ISSUE","SPARE-ISSUE",
AQ2144="Fiber CAmtel","ACTIVE",
AQ2144="Fiber AOF","ACTIVE",
AQ2144="Projet OCM (HUAWEI)","PLANNED WORKS",
AQ2144="Projet OCM (NOKIA)","PLANNED WORKS",
AQ2144="ACCESS-ISSUE","ACCESS-ISSUE",
AQ2144="Projet OCM (ZTE, NOKIA, autres projets)","PLANNED WORKS",
AQ2144="No root CAuse","No root cause",
AQ2144="ODU HS","ACTIVE",
AQ2144="IP &amp; VLAN","ACTIVE",
AQ2144="Warehouse HUAWEI","SPARE-ISSUE",
AQ2144="SPARE-HS","SPARE-ISSUE",
AQ2144="Power Telco","ACTIVE", AQ2144="no impacts","no impacts"
),"")</f>
        <v>No root cause</v>
      </c>
      <c r="AS2144" s="92" t="s">
        <v>5537</v>
      </c>
      <c r="AT2144" s="98" t="s">
        <v>4997</v>
      </c>
      <c r="AU2144" s="96"/>
      <c r="AV2144" s="17" t="s">
        <v>5537</v>
      </c>
      <c r="AW2144" s="7" t="s">
        <v>5537</v>
      </c>
      <c r="AX2144" s="6" t="s">
        <v>5537</v>
      </c>
      <c r="AY2144" s="7"/>
      <c r="AZ2144" s="3" t="s">
        <v>5537</v>
      </c>
      <c r="BA2144" s="18" t="s">
        <v>5537</v>
      </c>
      <c r="BB2144" s="18" t="s">
        <v>5537</v>
      </c>
      <c r="BC2144" s="18" t="s">
        <v>5537</v>
      </c>
      <c r="BD2144" s="18" t="s">
        <v>5537</v>
      </c>
      <c r="BE2144" s="18" t="s">
        <v>5537</v>
      </c>
      <c r="BF2144" s="18" t="s">
        <v>5537</v>
      </c>
      <c r="BG2144" s="18" t="s">
        <v>5537</v>
      </c>
      <c r="BH2144" s="18" t="s">
        <v>5537</v>
      </c>
      <c r="BI2144" s="18" t="s">
        <v>5537</v>
      </c>
      <c r="BJ2144" s="18" t="s">
        <v>5537</v>
      </c>
      <c r="BK2144" s="18" t="s">
        <v>5537</v>
      </c>
      <c r="BL2144" s="9" t="s">
        <v>5537</v>
      </c>
      <c r="BM2144" s="14" t="s">
        <v>5537</v>
      </c>
      <c r="BN2144" s="14" t="s">
        <v>5537</v>
      </c>
      <c r="BO2144" s="14" t="str">
        <f>_xlfn.XLOOKUP(B2144,'[4]cell downs 18042026 17h'!$B:$B,'[4]cell downs 18042026 17h'!$B:$B,"")</f>
        <v/>
      </c>
      <c r="BP2144" s="14" t="str">
        <f>_xlfn.XLOOKUP(B2144,'[5]Cells Huawei 19042026 15h'!$B:$B,'[5]Cells Huawei 19042026 15h'!$B:$B,"")</f>
        <v/>
      </c>
      <c r="BQ2144" s="9" t="str">
        <f>_xlfn.XLOOKUP(B2144,'[6]cells down 19042026 9H40'!$B:$B,'[6]cells down 19042026 9H40'!$B:$B,"")</f>
        <v/>
      </c>
      <c r="BR2144" s="9" t="s">
        <v>4997</v>
      </c>
      <c r="BS2144" s="9" t="s">
        <v>5537</v>
      </c>
      <c r="BT2144" s="108"/>
    </row>
    <row r="2145" spans="1:72" s="9" customFormat="1" x14ac:dyDescent="0.35">
      <c r="A2145" s="1" t="s">
        <v>5002</v>
      </c>
      <c r="B2145" s="8" t="s">
        <v>5003</v>
      </c>
      <c r="C2145" s="3" t="str">
        <f>_xlfn.XLOOKUP(B2145,'[1]daily break down'!$D:$D,'[1]daily break down'!$E:$E,"")</f>
        <v>LITTORAL</v>
      </c>
      <c r="D2145" s="1"/>
      <c r="E2145" s="1"/>
      <c r="F2145" s="3" t="s">
        <v>31</v>
      </c>
      <c r="G2145" s="1" t="s">
        <v>5004</v>
      </c>
      <c r="H2145" s="34" t="str">
        <f>_xlfn.XLOOKUP(B2145,[2]CALCULATION!$B:$B,[2]CALCULATION!$H:$H,"")</f>
        <v>ZTE</v>
      </c>
      <c r="I2145" s="28">
        <v>0</v>
      </c>
      <c r="J2145" s="28">
        <v>0</v>
      </c>
      <c r="K2145" s="28">
        <v>0</v>
      </c>
      <c r="L2145" s="28">
        <v>0</v>
      </c>
      <c r="M2145" s="28">
        <v>0</v>
      </c>
      <c r="N2145" s="28">
        <v>0</v>
      </c>
      <c r="O2145" s="28">
        <v>0</v>
      </c>
      <c r="P2145" s="28">
        <v>0</v>
      </c>
      <c r="Q2145" s="28">
        <v>0</v>
      </c>
      <c r="R2145" s="28">
        <v>0</v>
      </c>
      <c r="S2145" s="93">
        <v>0</v>
      </c>
      <c r="T2145" s="93">
        <f>_xlfn.XLOOKUP(B2145,'[3]Nur des jours'!$B:$B,'[3]Nur des jours'!$U:$U,"")</f>
        <v>0</v>
      </c>
      <c r="U2145" s="93">
        <v>0</v>
      </c>
      <c r="V2145" s="93">
        <v>0</v>
      </c>
      <c r="W2145" s="93">
        <v>0</v>
      </c>
      <c r="X2145" s="93">
        <v>0</v>
      </c>
      <c r="Y2145" s="93">
        <v>0</v>
      </c>
      <c r="Z2145" s="93">
        <v>0</v>
      </c>
      <c r="AA2145" s="93">
        <v>0</v>
      </c>
      <c r="AB2145" s="93">
        <v>0</v>
      </c>
      <c r="AC2145" s="93"/>
      <c r="AD2145" s="93">
        <v>0</v>
      </c>
      <c r="AE2145" s="93">
        <v>0</v>
      </c>
      <c r="AF2145" s="93">
        <v>0</v>
      </c>
      <c r="AG2145" s="93"/>
      <c r="AH2145" s="93">
        <v>0</v>
      </c>
      <c r="AI2145" s="93">
        <v>0</v>
      </c>
      <c r="AJ2145" s="93">
        <v>0</v>
      </c>
      <c r="AK2145" s="93">
        <v>0</v>
      </c>
      <c r="AL2145" s="93">
        <v>0</v>
      </c>
      <c r="AM2145" s="49" t="s">
        <v>5559</v>
      </c>
      <c r="AN2145" s="49"/>
      <c r="AO2145" s="48" t="str" cm="1">
        <f t="array" ref="AO2145">IFERROR(_xlfn.IFS(
AQ2145="MPR ISSUE","PDH",
AQ2145="BSS Hardware Issue","BSS",
AQ2145="Sites strategiques, MLL, Pylone, etc.","ENVTECH",
AQ2145="AKTIVCO DEFAUT GE &amp; POWER Cabinet","AKTIVCO",
AQ2145="AKTIVCO Coupure ENEO &amp; Baisse de tension","AKTIVCO GRID ONLY",
AQ2145="Coupure ENEO &amp; Baisse de tension","IHS GRID ONLY",
AQ2145="Defaut GE &amp; POWER Cabinet","IHS",
AQ2145="Sharing","Partners",
AQ2145="Sites strategiques &amp; DataCenter","SST &amp; DC",
AQ2145="Exclu","Exclu",
AQ2145="SAT","SAT",
AQ2145="SPARE-ISSUE","SPARE-ISSUE",
AQ2145="Fiber CAmtel","TRANS_FO_CAMTEL",
AQ2145="Fiber AOF","Fiber AOF",
AQ2145="Projet OCM (HUAWEI)","TRAVAUX-HUAWEI",
AQ2145="Projet OCM (NOKIA)","TRAVAUX-NOKIA",
AQ2145="ACCESS-ISSUE","ACCESS-ISSUE",
AQ2145="Projet OCM (ZTE, NOKIA, autres projets)","TRAVAUX OCM",
AQ2145="No root CAuse","No root cause",
AQ2145="ODU HS","PDH",
AQ2145="IP &amp; VLAN","PDH",
AQ2145="Warehouse HUAWEI","SPARE-ISSUE",
AQ2145="SPARE-HS","SPARE-ISSUE",
AQ2145="Power Telco","BSS",AQ2145="no impacts","no impacts"
),"")</f>
        <v>No root cause</v>
      </c>
      <c r="AP2145" s="48" t="str" cm="1">
        <f t="array" ref="AP2145">IFERROR(_xlfn.IFS(
AQ2145="MPR ISSUE","TX ISSUE",
AQ2145="BSS Hardware Issue","RAN ISSUE",
AQ2145="Sites strategiques, MLL, Pylone, etc.","ENVTECH",
AQ2145="AKTIVCO DEFAUT GE &amp; POWER Cabinet","POWER ISSUE",
AQ2145="AKTIVCO Coupure ENEO &amp; Baisse de tension","POWER ISSUE",
AQ2145="Coupure ENEO &amp; Baisse de tension","POWER ISSUE",
AQ2145="Defaut GE &amp; POWER Cabinet","POWER ISSUE",
AQ2145="Sharing","POWER ISSUE",
AQ2145="Sites strategiques &amp; DataCenter","POWER ISSUE",
AQ2145="Exclu","Exclu",
AQ2145="SAT","TX ISSUE",
AQ2145="SPARE-ISSUE","SPARE-ISSUE",
AQ2145="Fiber CAmtel","TX ISSUE",
AQ2145="Fiber AOF","TX ISSUE",
AQ2145="Projet OCM (HUAWEI)","TRAVAUX-HUAWEI",
AQ2145="Projet OCM (NOKIA)","TRAVAUX -NOKIA",
AQ2145="ACCESS-ISSUE","ACCESS-ISSUE",
AQ2145="Projet OCM (ZTE, NOKIA, autres projets)","TRAVAUX OCM",
AQ2145="No root CAuse","No root cause",
AQ2145="ODU HS","TX ISSUE",
AQ2145="IP &amp; VLAN","TX ISSUE",
AQ2145="Warehouse HUAWEI","SPARE-ISSUE",
AQ2145="SPARE-HS","SPARE-ISSUE",
AQ2145="Power Telco","RAN ISSUE",AQ2145="no impacts","no impacts"
),"")</f>
        <v>No root cause</v>
      </c>
      <c r="AQ2145" s="67" t="s">
        <v>5344</v>
      </c>
      <c r="AR2145" s="48" t="str" cm="1">
        <f t="array" ref="AR2145">IFERROR(_xlfn.IFS(
AQ2145="MPR ISSUE","ACTIVE",
AQ2145="BSS Hardware Issue","ACTIVE",
AQ2145="Sites strategiques, MLL, Pylone, etc.","PASSIVE",
AQ2145="AKTIVCO DEFAUT GE &amp; POWER Cabinet","PASSIVE",
AQ2145="AKTIVCO Coupure ENEO &amp; Baisse de tension","PASSIVE",
AQ2145="Coupure ENEO &amp; Baisse de tension","PASSIVE",
AQ2145="Defaut GE &amp; POWER Cabinet","PASSIVE",
AQ2145="Sharing","PASSIVE",
AQ2145="Sites strategiques &amp; DataCenter","PASSIVE",
AQ2145="Exclu","Exclu",
AQ2145="SAT","ACTIVE",
AQ2145="SPARE-ISSUE","SPARE-ISSUE",
AQ2145="Fiber CAmtel","ACTIVE",
AQ2145="Fiber AOF","ACTIVE",
AQ2145="Projet OCM (HUAWEI)","PLANNED WORKS",
AQ2145="Projet OCM (NOKIA)","PLANNED WORKS",
AQ2145="ACCESS-ISSUE","ACCESS-ISSUE",
AQ2145="Projet OCM (ZTE, NOKIA, autres projets)","PLANNED WORKS",
AQ2145="No root CAuse","No root cause",
AQ2145="ODU HS","ACTIVE",
AQ2145="IP &amp; VLAN","ACTIVE",
AQ2145="Warehouse HUAWEI","SPARE-ISSUE",
AQ2145="SPARE-HS","SPARE-ISSUE",
AQ2145="Power Telco","ACTIVE", AQ2145="no impacts","no impacts"
),"")</f>
        <v>No root cause</v>
      </c>
      <c r="AS2145" s="92" t="s">
        <v>5537</v>
      </c>
      <c r="AT2145" s="98" t="s">
        <v>5003</v>
      </c>
      <c r="AV2145" s="17" t="s">
        <v>5537</v>
      </c>
      <c r="AW2145" s="7" t="s">
        <v>5537</v>
      </c>
      <c r="AX2145" s="6" t="s">
        <v>5537</v>
      </c>
      <c r="AY2145" s="7"/>
      <c r="AZ2145" s="3" t="s">
        <v>5537</v>
      </c>
      <c r="BA2145" s="18" t="s">
        <v>5537</v>
      </c>
      <c r="BB2145" s="18" t="s">
        <v>5537</v>
      </c>
      <c r="BC2145" s="18" t="s">
        <v>5537</v>
      </c>
      <c r="BD2145" s="18" t="s">
        <v>5537</v>
      </c>
      <c r="BE2145" s="18" t="s">
        <v>5537</v>
      </c>
      <c r="BF2145" s="18" t="s">
        <v>5537</v>
      </c>
      <c r="BG2145" s="18" t="s">
        <v>5537</v>
      </c>
      <c r="BH2145" s="18" t="s">
        <v>5537</v>
      </c>
      <c r="BI2145" s="18" t="s">
        <v>5537</v>
      </c>
      <c r="BJ2145" s="18" t="s">
        <v>5537</v>
      </c>
      <c r="BK2145" s="18" t="s">
        <v>5537</v>
      </c>
      <c r="BL2145" s="9" t="s">
        <v>5537</v>
      </c>
      <c r="BM2145" s="14" t="s">
        <v>5537</v>
      </c>
      <c r="BN2145" s="14" t="s">
        <v>5537</v>
      </c>
      <c r="BO2145" s="14" t="str">
        <f>_xlfn.XLOOKUP(B2145,'[4]cell downs 18042026 17h'!$B:$B,'[4]cell downs 18042026 17h'!$B:$B,"")</f>
        <v/>
      </c>
      <c r="BP2145" s="14" t="str">
        <f>_xlfn.XLOOKUP(B2145,'[5]Cells Huawei 19042026 15h'!$B:$B,'[5]Cells Huawei 19042026 15h'!$B:$B,"")</f>
        <v/>
      </c>
      <c r="BQ2145" s="9" t="str">
        <f>_xlfn.XLOOKUP(B2145,'[6]cells down 19042026 9H40'!$B:$B,'[6]cells down 19042026 9H40'!$B:$B,"")</f>
        <v/>
      </c>
      <c r="BR2145" s="9" t="s">
        <v>5537</v>
      </c>
      <c r="BS2145" s="9" t="s">
        <v>594</v>
      </c>
      <c r="BT2145" s="108"/>
    </row>
    <row r="2146" spans="1:72" s="9" customFormat="1" x14ac:dyDescent="0.35">
      <c r="A2146" s="1" t="s">
        <v>5005</v>
      </c>
      <c r="B2146" s="8" t="s">
        <v>5006</v>
      </c>
      <c r="C2146" s="3" t="str">
        <f>_xlfn.XLOOKUP(B2146,'[1]daily break down'!$D:$D,'[1]daily break down'!$E:$E,"")</f>
        <v>NORD-OUEST</v>
      </c>
      <c r="D2146" s="1"/>
      <c r="E2146" s="1"/>
      <c r="F2146" s="3" t="s">
        <v>69</v>
      </c>
      <c r="G2146" s="1" t="s">
        <v>52</v>
      </c>
      <c r="H2146" s="34" t="str">
        <f>_xlfn.XLOOKUP(B2146,[2]CALCULATION!$B:$B,[2]CALCULATION!$H:$H,"")</f>
        <v>ZTE</v>
      </c>
      <c r="I2146" s="28">
        <v>0</v>
      </c>
      <c r="J2146" s="28">
        <v>0</v>
      </c>
      <c r="K2146" s="28">
        <v>0</v>
      </c>
      <c r="L2146" s="28">
        <v>0</v>
      </c>
      <c r="M2146" s="28">
        <v>0</v>
      </c>
      <c r="N2146" s="28">
        <v>0</v>
      </c>
      <c r="O2146" s="28">
        <v>0</v>
      </c>
      <c r="P2146" s="28">
        <v>0</v>
      </c>
      <c r="Q2146" s="28">
        <v>0</v>
      </c>
      <c r="R2146" s="28">
        <v>0</v>
      </c>
      <c r="S2146" s="93">
        <v>0</v>
      </c>
      <c r="T2146" s="93">
        <f>_xlfn.XLOOKUP(B2146,'[3]Nur des jours'!$B:$B,'[3]Nur des jours'!$U:$U,"")</f>
        <v>0</v>
      </c>
      <c r="U2146" s="93">
        <v>0</v>
      </c>
      <c r="V2146" s="93">
        <v>0</v>
      </c>
      <c r="W2146" s="93">
        <v>0</v>
      </c>
      <c r="X2146" s="93">
        <v>0</v>
      </c>
      <c r="Y2146" s="93">
        <v>0</v>
      </c>
      <c r="Z2146" s="93">
        <v>0</v>
      </c>
      <c r="AA2146" s="93">
        <v>0</v>
      </c>
      <c r="AB2146" s="93">
        <v>0</v>
      </c>
      <c r="AC2146" s="93"/>
      <c r="AD2146" s="93">
        <v>0</v>
      </c>
      <c r="AE2146" s="93">
        <v>0</v>
      </c>
      <c r="AF2146" s="93">
        <v>0</v>
      </c>
      <c r="AG2146" s="93"/>
      <c r="AH2146" s="93">
        <v>0</v>
      </c>
      <c r="AI2146" s="93">
        <v>0</v>
      </c>
      <c r="AJ2146" s="93">
        <v>0</v>
      </c>
      <c r="AK2146" s="93">
        <v>0</v>
      </c>
      <c r="AL2146" s="93">
        <v>0</v>
      </c>
      <c r="AM2146" s="49" t="s">
        <v>5559</v>
      </c>
      <c r="AN2146" s="49"/>
      <c r="AO2146" s="48" t="str" cm="1">
        <f t="array" ref="AO2146">IFERROR(_xlfn.IFS(
AQ2146="MPR ISSUE","PDH",
AQ2146="BSS Hardware Issue","BSS",
AQ2146="Sites strategiques, MLL, Pylone, etc.","ENVTECH",
AQ2146="AKTIVCO DEFAUT GE &amp; POWER Cabinet","AKTIVCO",
AQ2146="AKTIVCO Coupure ENEO &amp; Baisse de tension","AKTIVCO GRID ONLY",
AQ2146="Coupure ENEO &amp; Baisse de tension","IHS GRID ONLY",
AQ2146="Defaut GE &amp; POWER Cabinet","IHS",
AQ2146="Sharing","Partners",
AQ2146="Sites strategiques &amp; DataCenter","SST &amp; DC",
AQ2146="Exclu","Exclu",
AQ2146="SAT","SAT",
AQ2146="SPARE-ISSUE","SPARE-ISSUE",
AQ2146="Fiber CAmtel","TRANS_FO_CAMTEL",
AQ2146="Fiber AOF","Fiber AOF",
AQ2146="Projet OCM (HUAWEI)","TRAVAUX-HUAWEI",
AQ2146="Projet OCM (NOKIA)","TRAVAUX-NOKIA",
AQ2146="ACCESS-ISSUE","ACCESS-ISSUE",
AQ2146="Projet OCM (ZTE, NOKIA, autres projets)","TRAVAUX OCM",
AQ2146="No root CAuse","No root cause",
AQ2146="ODU HS","PDH",
AQ2146="IP &amp; VLAN","PDH",
AQ2146="Warehouse HUAWEI","SPARE-ISSUE",
AQ2146="SPARE-HS","SPARE-ISSUE",
AQ2146="Power Telco","BSS",AQ2146="no impacts","no impacts"
),"")</f>
        <v>No root cause</v>
      </c>
      <c r="AP2146" s="48" t="str" cm="1">
        <f t="array" ref="AP2146">IFERROR(_xlfn.IFS(
AQ2146="MPR ISSUE","TX ISSUE",
AQ2146="BSS Hardware Issue","RAN ISSUE",
AQ2146="Sites strategiques, MLL, Pylone, etc.","ENVTECH",
AQ2146="AKTIVCO DEFAUT GE &amp; POWER Cabinet","POWER ISSUE",
AQ2146="AKTIVCO Coupure ENEO &amp; Baisse de tension","POWER ISSUE",
AQ2146="Coupure ENEO &amp; Baisse de tension","POWER ISSUE",
AQ2146="Defaut GE &amp; POWER Cabinet","POWER ISSUE",
AQ2146="Sharing","POWER ISSUE",
AQ2146="Sites strategiques &amp; DataCenter","POWER ISSUE",
AQ2146="Exclu","Exclu",
AQ2146="SAT","TX ISSUE",
AQ2146="SPARE-ISSUE","SPARE-ISSUE",
AQ2146="Fiber CAmtel","TX ISSUE",
AQ2146="Fiber AOF","TX ISSUE",
AQ2146="Projet OCM (HUAWEI)","TRAVAUX-HUAWEI",
AQ2146="Projet OCM (NOKIA)","TRAVAUX -NOKIA",
AQ2146="ACCESS-ISSUE","ACCESS-ISSUE",
AQ2146="Projet OCM (ZTE, NOKIA, autres projets)","TRAVAUX OCM",
AQ2146="No root CAuse","No root cause",
AQ2146="ODU HS","TX ISSUE",
AQ2146="IP &amp; VLAN","TX ISSUE",
AQ2146="Warehouse HUAWEI","SPARE-ISSUE",
AQ2146="SPARE-HS","SPARE-ISSUE",
AQ2146="Power Telco","RAN ISSUE",AQ2146="no impacts","no impacts"
),"")</f>
        <v>No root cause</v>
      </c>
      <c r="AQ2146" s="67" t="s">
        <v>5344</v>
      </c>
      <c r="AR2146" s="48" t="str" cm="1">
        <f t="array" ref="AR2146">IFERROR(_xlfn.IFS(
AQ2146="MPR ISSUE","ACTIVE",
AQ2146="BSS Hardware Issue","ACTIVE",
AQ2146="Sites strategiques, MLL, Pylone, etc.","PASSIVE",
AQ2146="AKTIVCO DEFAUT GE &amp; POWER Cabinet","PASSIVE",
AQ2146="AKTIVCO Coupure ENEO &amp; Baisse de tension","PASSIVE",
AQ2146="Coupure ENEO &amp; Baisse de tension","PASSIVE",
AQ2146="Defaut GE &amp; POWER Cabinet","PASSIVE",
AQ2146="Sharing","PASSIVE",
AQ2146="Sites strategiques &amp; DataCenter","PASSIVE",
AQ2146="Exclu","Exclu",
AQ2146="SAT","ACTIVE",
AQ2146="SPARE-ISSUE","SPARE-ISSUE",
AQ2146="Fiber CAmtel","ACTIVE",
AQ2146="Fiber AOF","ACTIVE",
AQ2146="Projet OCM (HUAWEI)","PLANNED WORKS",
AQ2146="Projet OCM (NOKIA)","PLANNED WORKS",
AQ2146="ACCESS-ISSUE","ACCESS-ISSUE",
AQ2146="Projet OCM (ZTE, NOKIA, autres projets)","PLANNED WORKS",
AQ2146="No root CAuse","No root cause",
AQ2146="ODU HS","ACTIVE",
AQ2146="IP &amp; VLAN","ACTIVE",
AQ2146="Warehouse HUAWEI","SPARE-ISSUE",
AQ2146="SPARE-HS","SPARE-ISSUE",
AQ2146="Power Telco","ACTIVE", AQ2146="no impacts","no impacts"
),"")</f>
        <v>No root cause</v>
      </c>
      <c r="AS2146" s="92" t="s">
        <v>5537</v>
      </c>
      <c r="AT2146" s="98" t="s">
        <v>5006</v>
      </c>
      <c r="AV2146" s="17" t="s">
        <v>5537</v>
      </c>
      <c r="AW2146" s="7" t="s">
        <v>5537</v>
      </c>
      <c r="AX2146" s="6" t="s">
        <v>5537</v>
      </c>
      <c r="AY2146" s="7"/>
      <c r="AZ2146" s="3" t="s">
        <v>5537</v>
      </c>
      <c r="BA2146" s="18" t="s">
        <v>5537</v>
      </c>
      <c r="BB2146" s="18" t="s">
        <v>5537</v>
      </c>
      <c r="BC2146" s="18" t="s">
        <v>5537</v>
      </c>
      <c r="BD2146" s="18" t="s">
        <v>5537</v>
      </c>
      <c r="BE2146" s="18" t="s">
        <v>5537</v>
      </c>
      <c r="BF2146" s="18" t="s">
        <v>5537</v>
      </c>
      <c r="BG2146" s="18" t="s">
        <v>5537</v>
      </c>
      <c r="BH2146" s="18" t="s">
        <v>5537</v>
      </c>
      <c r="BI2146" s="18" t="s">
        <v>5537</v>
      </c>
      <c r="BJ2146" s="18" t="s">
        <v>5537</v>
      </c>
      <c r="BK2146" s="18" t="s">
        <v>5537</v>
      </c>
      <c r="BL2146" s="9" t="s">
        <v>5537</v>
      </c>
      <c r="BM2146" s="14" t="s">
        <v>5537</v>
      </c>
      <c r="BN2146" s="14" t="s">
        <v>5537</v>
      </c>
      <c r="BO2146" s="14" t="str">
        <f>_xlfn.XLOOKUP(B2146,'[4]cell downs 18042026 17h'!$B:$B,'[4]cell downs 18042026 17h'!$B:$B,"")</f>
        <v/>
      </c>
      <c r="BP2146" s="14" t="str">
        <f>_xlfn.XLOOKUP(B2146,'[5]Cells Huawei 19042026 15h'!$B:$B,'[5]Cells Huawei 19042026 15h'!$B:$B,"")</f>
        <v/>
      </c>
      <c r="BQ2146" s="9" t="str">
        <f>_xlfn.XLOOKUP(B2146,'[6]cells down 19042026 9H40'!$B:$B,'[6]cells down 19042026 9H40'!$B:$B,"")</f>
        <v/>
      </c>
      <c r="BR2146" s="9" t="s">
        <v>5537</v>
      </c>
      <c r="BS2146" s="9" t="s">
        <v>12</v>
      </c>
      <c r="BT2146" s="108"/>
    </row>
    <row r="2147" spans="1:72" s="9" customFormat="1" x14ac:dyDescent="0.35">
      <c r="A2147" s="1" t="s">
        <v>5095</v>
      </c>
      <c r="B2147" s="8" t="s">
        <v>5096</v>
      </c>
      <c r="C2147" s="3" t="str">
        <f>_xlfn.XLOOKUP(B2147,'[1]daily break down'!$D:$D,'[1]daily break down'!$E:$E,"")</f>
        <v>CENTRE</v>
      </c>
      <c r="D2147" s="1" t="s">
        <v>11</v>
      </c>
      <c r="E2147" s="1" t="s">
        <v>318</v>
      </c>
      <c r="F2147" s="3" t="s">
        <v>37</v>
      </c>
      <c r="G2147" s="1" t="s">
        <v>5097</v>
      </c>
      <c r="H2147" s="34" t="str">
        <f>_xlfn.XLOOKUP(B2147,[2]CALCULATION!$B:$B,[2]CALCULATION!$H:$H,"")</f>
        <v>ZTE</v>
      </c>
      <c r="I2147" s="28">
        <v>0</v>
      </c>
      <c r="J2147" s="28">
        <v>0</v>
      </c>
      <c r="K2147" s="28">
        <v>0</v>
      </c>
      <c r="L2147" s="28">
        <v>0</v>
      </c>
      <c r="M2147" s="28">
        <v>0</v>
      </c>
      <c r="N2147" s="28">
        <v>0</v>
      </c>
      <c r="O2147" s="28">
        <v>0</v>
      </c>
      <c r="P2147" s="28">
        <v>0</v>
      </c>
      <c r="Q2147" s="28">
        <v>0</v>
      </c>
      <c r="R2147" s="28">
        <v>0</v>
      </c>
      <c r="S2147" s="93">
        <v>0</v>
      </c>
      <c r="T2147" s="93">
        <f>_xlfn.XLOOKUP(B2147,'[3]Nur des jours'!$B:$B,'[3]Nur des jours'!$U:$U,"")</f>
        <v>0</v>
      </c>
      <c r="U2147" s="93">
        <v>0</v>
      </c>
      <c r="V2147" s="93">
        <v>0</v>
      </c>
      <c r="W2147" s="93">
        <v>0</v>
      </c>
      <c r="X2147" s="93">
        <v>0</v>
      </c>
      <c r="Y2147" s="93">
        <v>0</v>
      </c>
      <c r="Z2147" s="93">
        <v>0</v>
      </c>
      <c r="AA2147" s="93">
        <v>0</v>
      </c>
      <c r="AB2147" s="93">
        <v>0</v>
      </c>
      <c r="AC2147" s="93"/>
      <c r="AD2147" s="93">
        <v>0</v>
      </c>
      <c r="AE2147" s="93">
        <v>0</v>
      </c>
      <c r="AF2147" s="93">
        <v>0</v>
      </c>
      <c r="AG2147" s="93"/>
      <c r="AH2147" s="93">
        <v>0</v>
      </c>
      <c r="AI2147" s="93">
        <v>0</v>
      </c>
      <c r="AJ2147" s="93">
        <v>0</v>
      </c>
      <c r="AK2147" s="93">
        <v>0</v>
      </c>
      <c r="AL2147" s="93">
        <v>0</v>
      </c>
      <c r="AM2147" s="49" t="s">
        <v>5559</v>
      </c>
      <c r="AN2147" s="49"/>
      <c r="AO2147" s="48" t="str" cm="1">
        <f t="array" ref="AO2147">IFERROR(_xlfn.IFS(
AQ2147="MPR ISSUE","PDH",
AQ2147="BSS Hardware Issue","BSS",
AQ2147="Sites strategiques, MLL, Pylone, etc.","ENVTECH",
AQ2147="AKTIVCO DEFAUT GE &amp; POWER Cabinet","AKTIVCO",
AQ2147="AKTIVCO Coupure ENEO &amp; Baisse de tension","AKTIVCO GRID ONLY",
AQ2147="Coupure ENEO &amp; Baisse de tension","IHS GRID ONLY",
AQ2147="Defaut GE &amp; POWER Cabinet","IHS",
AQ2147="Sharing","Partners",
AQ2147="Sites strategiques &amp; DataCenter","SST &amp; DC",
AQ2147="Exclu","Exclu",
AQ2147="SAT","SAT",
AQ2147="SPARE-ISSUE","SPARE-ISSUE",
AQ2147="Fiber CAmtel","TRANS_FO_CAMTEL",
AQ2147="Fiber AOF","Fiber AOF",
AQ2147="Projet OCM (HUAWEI)","TRAVAUX-HUAWEI",
AQ2147="Projet OCM (NOKIA)","TRAVAUX-NOKIA",
AQ2147="ACCESS-ISSUE","ACCESS-ISSUE",
AQ2147="Projet OCM (ZTE, NOKIA, autres projets)","TRAVAUX OCM",
AQ2147="No root CAuse","No root cause",
AQ2147="ODU HS","PDH",
AQ2147="IP &amp; VLAN","PDH",
AQ2147="Warehouse HUAWEI","SPARE-ISSUE",
AQ2147="SPARE-HS","SPARE-ISSUE",
AQ2147="Power Telco","BSS",AQ2147="no impacts","no impacts"
),"")</f>
        <v>No root cause</v>
      </c>
      <c r="AP2147" s="48" t="str" cm="1">
        <f t="array" ref="AP2147">IFERROR(_xlfn.IFS(
AQ2147="MPR ISSUE","TX ISSUE",
AQ2147="BSS Hardware Issue","RAN ISSUE",
AQ2147="Sites strategiques, MLL, Pylone, etc.","ENVTECH",
AQ2147="AKTIVCO DEFAUT GE &amp; POWER Cabinet","POWER ISSUE",
AQ2147="AKTIVCO Coupure ENEO &amp; Baisse de tension","POWER ISSUE",
AQ2147="Coupure ENEO &amp; Baisse de tension","POWER ISSUE",
AQ2147="Defaut GE &amp; POWER Cabinet","POWER ISSUE",
AQ2147="Sharing","POWER ISSUE",
AQ2147="Sites strategiques &amp; DataCenter","POWER ISSUE",
AQ2147="Exclu","Exclu",
AQ2147="SAT","TX ISSUE",
AQ2147="SPARE-ISSUE","SPARE-ISSUE",
AQ2147="Fiber CAmtel","TX ISSUE",
AQ2147="Fiber AOF","TX ISSUE",
AQ2147="Projet OCM (HUAWEI)","TRAVAUX-HUAWEI",
AQ2147="Projet OCM (NOKIA)","TRAVAUX -NOKIA",
AQ2147="ACCESS-ISSUE","ACCESS-ISSUE",
AQ2147="Projet OCM (ZTE, NOKIA, autres projets)","TRAVAUX OCM",
AQ2147="No root CAuse","No root cause",
AQ2147="ODU HS","TX ISSUE",
AQ2147="IP &amp; VLAN","TX ISSUE",
AQ2147="Warehouse HUAWEI","SPARE-ISSUE",
AQ2147="SPARE-HS","SPARE-ISSUE",
AQ2147="Power Telco","RAN ISSUE",AQ2147="no impacts","no impacts"
),"")</f>
        <v>No root cause</v>
      </c>
      <c r="AQ2147" s="127" t="s">
        <v>5344</v>
      </c>
      <c r="AR2147" s="48" t="str" cm="1">
        <f t="array" ref="AR2147">IFERROR(_xlfn.IFS(
AQ2147="MPR ISSUE","ACTIVE",
AQ2147="BSS Hardware Issue","ACTIVE",
AQ2147="Sites strategiques, MLL, Pylone, etc.","PASSIVE",
AQ2147="AKTIVCO DEFAUT GE &amp; POWER Cabinet","PASSIVE",
AQ2147="AKTIVCO Coupure ENEO &amp; Baisse de tension","PASSIVE",
AQ2147="Coupure ENEO &amp; Baisse de tension","PASSIVE",
AQ2147="Defaut GE &amp; POWER Cabinet","PASSIVE",
AQ2147="Sharing","PASSIVE",
AQ2147="Sites strategiques &amp; DataCenter","PASSIVE",
AQ2147="Exclu","Exclu",
AQ2147="SAT","ACTIVE",
AQ2147="SPARE-ISSUE","SPARE-ISSUE",
AQ2147="Fiber CAmtel","ACTIVE",
AQ2147="Fiber AOF","ACTIVE",
AQ2147="Projet OCM (HUAWEI)","PLANNED WORKS",
AQ2147="Projet OCM (NOKIA)","PLANNED WORKS",
AQ2147="ACCESS-ISSUE","ACCESS-ISSUE",
AQ2147="Projet OCM (ZTE, NOKIA, autres projets)","PLANNED WORKS",
AQ2147="No root CAuse","No root cause",
AQ2147="ODU HS","ACTIVE",
AQ2147="IP &amp; VLAN","ACTIVE",
AQ2147="Warehouse HUAWEI","SPARE-ISSUE",
AQ2147="SPARE-HS","SPARE-ISSUE",
AQ2147="Power Telco","ACTIVE", AQ2147="no impacts","no impacts"
),"")</f>
        <v>No root cause</v>
      </c>
      <c r="AS2147" s="92" t="s">
        <v>5537</v>
      </c>
      <c r="AT2147" s="98" t="s">
        <v>5096</v>
      </c>
      <c r="AV2147" s="17" t="s">
        <v>5537</v>
      </c>
      <c r="AW2147" s="7" t="s">
        <v>5537</v>
      </c>
      <c r="AX2147" s="6" t="s">
        <v>5537</v>
      </c>
      <c r="AY2147" s="7"/>
      <c r="AZ2147" s="3" t="s">
        <v>5537</v>
      </c>
      <c r="BA2147" s="18" t="s">
        <v>5537</v>
      </c>
      <c r="BB2147" s="18" t="s">
        <v>5537</v>
      </c>
      <c r="BC2147" s="18" t="s">
        <v>5537</v>
      </c>
      <c r="BD2147" s="18" t="s">
        <v>5537</v>
      </c>
      <c r="BE2147" s="18" t="s">
        <v>5537</v>
      </c>
      <c r="BF2147" s="18" t="s">
        <v>5537</v>
      </c>
      <c r="BG2147" s="18" t="s">
        <v>5537</v>
      </c>
      <c r="BH2147" s="18" t="s">
        <v>5537</v>
      </c>
      <c r="BI2147" s="18" t="s">
        <v>5537</v>
      </c>
      <c r="BJ2147" s="18" t="s">
        <v>5537</v>
      </c>
      <c r="BK2147" s="18" t="s">
        <v>5537</v>
      </c>
      <c r="BL2147" s="9" t="s">
        <v>5537</v>
      </c>
      <c r="BM2147" s="14" t="s">
        <v>5537</v>
      </c>
      <c r="BN2147" s="14" t="s">
        <v>5537</v>
      </c>
      <c r="BO2147" s="14" t="str">
        <f>_xlfn.XLOOKUP(B2147,'[4]cell downs 18042026 17h'!$B:$B,'[4]cell downs 18042026 17h'!$B:$B,"")</f>
        <v/>
      </c>
      <c r="BP2147" s="14" t="str">
        <f>_xlfn.XLOOKUP(B2147,'[5]Cells Huawei 19042026 15h'!$B:$B,'[5]Cells Huawei 19042026 15h'!$B:$B,"")</f>
        <v/>
      </c>
      <c r="BQ2147" s="9" t="str">
        <f>_xlfn.XLOOKUP(B2147,'[6]cells down 19042026 9H40'!$B:$B,'[6]cells down 19042026 9H40'!$B:$B,"")</f>
        <v/>
      </c>
      <c r="BR2147" s="9" t="s">
        <v>5096</v>
      </c>
      <c r="BS2147" s="9" t="s">
        <v>5537</v>
      </c>
      <c r="BT2147" s="108"/>
    </row>
    <row r="2148" spans="1:72" s="9" customFormat="1" x14ac:dyDescent="0.35">
      <c r="A2148" s="1" t="s">
        <v>5007</v>
      </c>
      <c r="B2148" s="8" t="s">
        <v>5008</v>
      </c>
      <c r="C2148" s="3" t="str">
        <f>_xlfn.XLOOKUP(B2148,'[1]daily break down'!$D:$D,'[1]daily break down'!$E:$E,"")</f>
        <v>LITTORAL</v>
      </c>
      <c r="D2148" s="1"/>
      <c r="E2148" s="1"/>
      <c r="F2148" s="3" t="s">
        <v>31</v>
      </c>
      <c r="G2148" s="1" t="s">
        <v>3505</v>
      </c>
      <c r="H2148" s="34" t="str">
        <f>_xlfn.XLOOKUP(B2148,[2]CALCULATION!$B:$B,[2]CALCULATION!$H:$H,"")</f>
        <v>ZTE</v>
      </c>
      <c r="I2148" s="28">
        <v>0</v>
      </c>
      <c r="J2148" s="28">
        <v>0</v>
      </c>
      <c r="K2148" s="28">
        <v>0</v>
      </c>
      <c r="L2148" s="28">
        <v>0</v>
      </c>
      <c r="M2148" s="28">
        <v>0</v>
      </c>
      <c r="N2148" s="28">
        <v>0</v>
      </c>
      <c r="O2148" s="28">
        <v>0</v>
      </c>
      <c r="P2148" s="28">
        <v>0</v>
      </c>
      <c r="Q2148" s="28">
        <v>0</v>
      </c>
      <c r="R2148" s="28">
        <v>0</v>
      </c>
      <c r="S2148" s="93">
        <v>0</v>
      </c>
      <c r="T2148" s="93">
        <f>_xlfn.XLOOKUP(B2148,'[3]Nur des jours'!$B:$B,'[3]Nur des jours'!$U:$U,"")</f>
        <v>0</v>
      </c>
      <c r="U2148" s="93">
        <v>0</v>
      </c>
      <c r="V2148" s="93">
        <v>0</v>
      </c>
      <c r="W2148" s="93">
        <v>0</v>
      </c>
      <c r="X2148" s="93">
        <v>0</v>
      </c>
      <c r="Y2148" s="93">
        <v>0</v>
      </c>
      <c r="Z2148" s="93">
        <v>0</v>
      </c>
      <c r="AA2148" s="93">
        <v>0</v>
      </c>
      <c r="AB2148" s="93">
        <v>0</v>
      </c>
      <c r="AC2148" s="93"/>
      <c r="AD2148" s="93">
        <v>0</v>
      </c>
      <c r="AE2148" s="93">
        <v>0</v>
      </c>
      <c r="AF2148" s="93">
        <v>0</v>
      </c>
      <c r="AG2148" s="93"/>
      <c r="AH2148" s="93">
        <v>0</v>
      </c>
      <c r="AI2148" s="93">
        <v>0</v>
      </c>
      <c r="AJ2148" s="93">
        <v>0</v>
      </c>
      <c r="AK2148" s="93">
        <v>0</v>
      </c>
      <c r="AL2148" s="93">
        <v>0</v>
      </c>
      <c r="AM2148" s="49" t="s">
        <v>5559</v>
      </c>
      <c r="AN2148" s="49"/>
      <c r="AO2148" s="48" t="str" cm="1">
        <f t="array" ref="AO2148">IFERROR(_xlfn.IFS(
AQ2148="MPR ISSUE","PDH",
AQ2148="BSS Hardware Issue","BSS",
AQ2148="Sites strategiques, MLL, Pylone, etc.","ENVTECH",
AQ2148="AKTIVCO DEFAUT GE &amp; POWER Cabinet","AKTIVCO",
AQ2148="AKTIVCO Coupure ENEO &amp; Baisse de tension","AKTIVCO GRID ONLY",
AQ2148="Coupure ENEO &amp; Baisse de tension","IHS GRID ONLY",
AQ2148="Defaut GE &amp; POWER Cabinet","IHS",
AQ2148="Sharing","Partners",
AQ2148="Sites strategiques &amp; DataCenter","SST &amp; DC",
AQ2148="Exclu","Exclu",
AQ2148="SAT","SAT",
AQ2148="SPARE-ISSUE","SPARE-ISSUE",
AQ2148="Fiber CAmtel","TRANS_FO_CAMTEL",
AQ2148="Fiber AOF","Fiber AOF",
AQ2148="Projet OCM (HUAWEI)","TRAVAUX-HUAWEI",
AQ2148="Projet OCM (NOKIA)","TRAVAUX-NOKIA",
AQ2148="ACCESS-ISSUE","ACCESS-ISSUE",
AQ2148="Projet OCM (ZTE, NOKIA, autres projets)","TRAVAUX OCM",
AQ2148="No root CAuse","No root cause",
AQ2148="ODU HS","PDH",
AQ2148="IP &amp; VLAN","PDH",
AQ2148="Warehouse HUAWEI","SPARE-ISSUE",
AQ2148="SPARE-HS","SPARE-ISSUE",
AQ2148="Power Telco","BSS",AQ2148="no impacts","no impacts"
),"")</f>
        <v>No root cause</v>
      </c>
      <c r="AP2148" s="48" t="str" cm="1">
        <f t="array" ref="AP2148">IFERROR(_xlfn.IFS(
AQ2148="MPR ISSUE","TX ISSUE",
AQ2148="BSS Hardware Issue","RAN ISSUE",
AQ2148="Sites strategiques, MLL, Pylone, etc.","ENVTECH",
AQ2148="AKTIVCO DEFAUT GE &amp; POWER Cabinet","POWER ISSUE",
AQ2148="AKTIVCO Coupure ENEO &amp; Baisse de tension","POWER ISSUE",
AQ2148="Coupure ENEO &amp; Baisse de tension","POWER ISSUE",
AQ2148="Defaut GE &amp; POWER Cabinet","POWER ISSUE",
AQ2148="Sharing","POWER ISSUE",
AQ2148="Sites strategiques &amp; DataCenter","POWER ISSUE",
AQ2148="Exclu","Exclu",
AQ2148="SAT","TX ISSUE",
AQ2148="SPARE-ISSUE","SPARE-ISSUE",
AQ2148="Fiber CAmtel","TX ISSUE",
AQ2148="Fiber AOF","TX ISSUE",
AQ2148="Projet OCM (HUAWEI)","TRAVAUX-HUAWEI",
AQ2148="Projet OCM (NOKIA)","TRAVAUX -NOKIA",
AQ2148="ACCESS-ISSUE","ACCESS-ISSUE",
AQ2148="Projet OCM (ZTE, NOKIA, autres projets)","TRAVAUX OCM",
AQ2148="No root CAuse","No root cause",
AQ2148="ODU HS","TX ISSUE",
AQ2148="IP &amp; VLAN","TX ISSUE",
AQ2148="Warehouse HUAWEI","SPARE-ISSUE",
AQ2148="SPARE-HS","SPARE-ISSUE",
AQ2148="Power Telco","RAN ISSUE",AQ2148="no impacts","no impacts"
),"")</f>
        <v>No root cause</v>
      </c>
      <c r="AQ2148" s="67" t="s">
        <v>5344</v>
      </c>
      <c r="AR2148" s="48" t="str" cm="1">
        <f t="array" ref="AR2148">IFERROR(_xlfn.IFS(
AQ2148="MPR ISSUE","ACTIVE",
AQ2148="BSS Hardware Issue","ACTIVE",
AQ2148="Sites strategiques, MLL, Pylone, etc.","PASSIVE",
AQ2148="AKTIVCO DEFAUT GE &amp; POWER Cabinet","PASSIVE",
AQ2148="AKTIVCO Coupure ENEO &amp; Baisse de tension","PASSIVE",
AQ2148="Coupure ENEO &amp; Baisse de tension","PASSIVE",
AQ2148="Defaut GE &amp; POWER Cabinet","PASSIVE",
AQ2148="Sharing","PASSIVE",
AQ2148="Sites strategiques &amp; DataCenter","PASSIVE",
AQ2148="Exclu","Exclu",
AQ2148="SAT","ACTIVE",
AQ2148="SPARE-ISSUE","SPARE-ISSUE",
AQ2148="Fiber CAmtel","ACTIVE",
AQ2148="Fiber AOF","ACTIVE",
AQ2148="Projet OCM (HUAWEI)","PLANNED WORKS",
AQ2148="Projet OCM (NOKIA)","PLANNED WORKS",
AQ2148="ACCESS-ISSUE","ACCESS-ISSUE",
AQ2148="Projet OCM (ZTE, NOKIA, autres projets)","PLANNED WORKS",
AQ2148="No root CAuse","No root cause",
AQ2148="ODU HS","ACTIVE",
AQ2148="IP &amp; VLAN","ACTIVE",
AQ2148="Warehouse HUAWEI","SPARE-ISSUE",
AQ2148="SPARE-HS","SPARE-ISSUE",
AQ2148="Power Telco","ACTIVE", AQ2148="no impacts","no impacts"
),"")</f>
        <v>No root cause</v>
      </c>
      <c r="AS2148" s="92" t="s">
        <v>5537</v>
      </c>
      <c r="AT2148" s="98" t="s">
        <v>5008</v>
      </c>
      <c r="AV2148" s="17" t="s">
        <v>5537</v>
      </c>
      <c r="AW2148" s="7" t="s">
        <v>5537</v>
      </c>
      <c r="AX2148" s="6" t="s">
        <v>5537</v>
      </c>
      <c r="AY2148" s="7"/>
      <c r="AZ2148" s="3" t="s">
        <v>5537</v>
      </c>
      <c r="BA2148" s="18" t="s">
        <v>5537</v>
      </c>
      <c r="BB2148" s="18" t="s">
        <v>5537</v>
      </c>
      <c r="BC2148" s="18" t="s">
        <v>5537</v>
      </c>
      <c r="BD2148" s="18" t="s">
        <v>5537</v>
      </c>
      <c r="BE2148" s="18" t="s">
        <v>5537</v>
      </c>
      <c r="BF2148" s="18" t="s">
        <v>5537</v>
      </c>
      <c r="BG2148" s="18" t="s">
        <v>5537</v>
      </c>
      <c r="BH2148" s="18" t="s">
        <v>5537</v>
      </c>
      <c r="BI2148" s="18" t="s">
        <v>5537</v>
      </c>
      <c r="BJ2148" s="18" t="s">
        <v>5537</v>
      </c>
      <c r="BK2148" s="18" t="s">
        <v>5537</v>
      </c>
      <c r="BL2148" s="9" t="s">
        <v>5537</v>
      </c>
      <c r="BM2148" s="14" t="s">
        <v>5537</v>
      </c>
      <c r="BN2148" s="14" t="s">
        <v>5537</v>
      </c>
      <c r="BO2148" s="14" t="str">
        <f>_xlfn.XLOOKUP(B2148,'[4]cell downs 18042026 17h'!$B:$B,'[4]cell downs 18042026 17h'!$B:$B,"")</f>
        <v/>
      </c>
      <c r="BP2148" s="14" t="str">
        <f>_xlfn.XLOOKUP(B2148,'[5]Cells Huawei 19042026 15h'!$B:$B,'[5]Cells Huawei 19042026 15h'!$B:$B,"")</f>
        <v/>
      </c>
      <c r="BQ2148" s="9" t="str">
        <f>_xlfn.XLOOKUP(B2148,'[6]cells down 19042026 9H40'!$B:$B,'[6]cells down 19042026 9H40'!$B:$B,"")</f>
        <v/>
      </c>
      <c r="BR2148" s="9" t="s">
        <v>5537</v>
      </c>
      <c r="BS2148" s="9" t="s">
        <v>5537</v>
      </c>
      <c r="BT2148" s="108"/>
    </row>
    <row r="2149" spans="1:72" s="9" customFormat="1" x14ac:dyDescent="0.35">
      <c r="A2149" s="1" t="s">
        <v>5009</v>
      </c>
      <c r="B2149" s="8" t="s">
        <v>5010</v>
      </c>
      <c r="C2149" s="3" t="str">
        <f>_xlfn.XLOOKUP(B2149,'[1]daily break down'!$D:$D,'[1]daily break down'!$E:$E,"")</f>
        <v>CENTRE</v>
      </c>
      <c r="D2149" s="1" t="s">
        <v>21</v>
      </c>
      <c r="E2149" s="1" t="s">
        <v>122</v>
      </c>
      <c r="F2149" s="3" t="s">
        <v>69</v>
      </c>
      <c r="G2149" s="1" t="s">
        <v>5011</v>
      </c>
      <c r="H2149" s="34" t="str">
        <f>_xlfn.XLOOKUP(B2149,[2]CALCULATION!$B:$B,[2]CALCULATION!$H:$H,"")</f>
        <v>ZTE</v>
      </c>
      <c r="I2149" s="28">
        <v>0</v>
      </c>
      <c r="J2149" s="28">
        <v>0</v>
      </c>
      <c r="K2149" s="28">
        <v>0</v>
      </c>
      <c r="L2149" s="28">
        <v>0</v>
      </c>
      <c r="M2149" s="28">
        <v>0</v>
      </c>
      <c r="N2149" s="28">
        <v>0</v>
      </c>
      <c r="O2149" s="28">
        <v>0</v>
      </c>
      <c r="P2149" s="28">
        <v>0</v>
      </c>
      <c r="Q2149" s="28">
        <v>0</v>
      </c>
      <c r="R2149" s="28">
        <v>0</v>
      </c>
      <c r="S2149" s="93">
        <v>0</v>
      </c>
      <c r="T2149" s="93">
        <f>_xlfn.XLOOKUP(B2149,'[3]Nur des jours'!$B:$B,'[3]Nur des jours'!$U:$U,"")</f>
        <v>0</v>
      </c>
      <c r="U2149" s="93">
        <v>0</v>
      </c>
      <c r="V2149" s="93">
        <v>0</v>
      </c>
      <c r="W2149" s="93">
        <v>0</v>
      </c>
      <c r="X2149" s="93">
        <v>0</v>
      </c>
      <c r="Y2149" s="93">
        <v>0</v>
      </c>
      <c r="Z2149" s="93">
        <v>0</v>
      </c>
      <c r="AA2149" s="93">
        <v>0</v>
      </c>
      <c r="AB2149" s="93">
        <v>0</v>
      </c>
      <c r="AC2149" s="93"/>
      <c r="AD2149" s="93">
        <v>0</v>
      </c>
      <c r="AE2149" s="93">
        <v>0</v>
      </c>
      <c r="AF2149" s="93">
        <v>0</v>
      </c>
      <c r="AG2149" s="93"/>
      <c r="AH2149" s="93">
        <v>0</v>
      </c>
      <c r="AI2149" s="93">
        <v>0</v>
      </c>
      <c r="AJ2149" s="93">
        <v>0</v>
      </c>
      <c r="AK2149" s="93">
        <v>0</v>
      </c>
      <c r="AL2149" s="93">
        <v>0</v>
      </c>
      <c r="AM2149" s="49" t="s">
        <v>5559</v>
      </c>
      <c r="AN2149" s="49"/>
      <c r="AO2149" s="48" t="str" cm="1">
        <f t="array" ref="AO2149">IFERROR(_xlfn.IFS(
AQ2149="MPR ISSUE","PDH",
AQ2149="BSS Hardware Issue","BSS",
AQ2149="Sites strategiques, MLL, Pylone, etc.","ENVTECH",
AQ2149="AKTIVCO DEFAUT GE &amp; POWER Cabinet","AKTIVCO",
AQ2149="AKTIVCO Coupure ENEO &amp; Baisse de tension","AKTIVCO GRID ONLY",
AQ2149="Coupure ENEO &amp; Baisse de tension","IHS GRID ONLY",
AQ2149="Defaut GE &amp; POWER Cabinet","IHS",
AQ2149="Sharing","Partners",
AQ2149="Sites strategiques &amp; DataCenter","SST &amp; DC",
AQ2149="Exclu","Exclu",
AQ2149="SAT","SAT",
AQ2149="SPARE-ISSUE","SPARE-ISSUE",
AQ2149="Fiber CAmtel","TRANS_FO_CAMTEL",
AQ2149="Fiber AOF","Fiber AOF",
AQ2149="Projet OCM (HUAWEI)","TRAVAUX-HUAWEI",
AQ2149="Projet OCM (NOKIA)","TRAVAUX-NOKIA",
AQ2149="ACCESS-ISSUE","ACCESS-ISSUE",
AQ2149="Projet OCM (ZTE, NOKIA, autres projets)","TRAVAUX OCM",
AQ2149="No root CAuse","No root cause",
AQ2149="ODU HS","PDH",
AQ2149="IP &amp; VLAN","PDH",
AQ2149="Warehouse HUAWEI","SPARE-ISSUE",
AQ2149="SPARE-HS","SPARE-ISSUE",
AQ2149="Power Telco","BSS",AQ2149="no impacts","no impacts"
),"")</f>
        <v>No root cause</v>
      </c>
      <c r="AP2149" s="48" t="str" cm="1">
        <f t="array" ref="AP2149">IFERROR(_xlfn.IFS(
AQ2149="MPR ISSUE","TX ISSUE",
AQ2149="BSS Hardware Issue","RAN ISSUE",
AQ2149="Sites strategiques, MLL, Pylone, etc.","ENVTECH",
AQ2149="AKTIVCO DEFAUT GE &amp; POWER Cabinet","POWER ISSUE",
AQ2149="AKTIVCO Coupure ENEO &amp; Baisse de tension","POWER ISSUE",
AQ2149="Coupure ENEO &amp; Baisse de tension","POWER ISSUE",
AQ2149="Defaut GE &amp; POWER Cabinet","POWER ISSUE",
AQ2149="Sharing","POWER ISSUE",
AQ2149="Sites strategiques &amp; DataCenter","POWER ISSUE",
AQ2149="Exclu","Exclu",
AQ2149="SAT","TX ISSUE",
AQ2149="SPARE-ISSUE","SPARE-ISSUE",
AQ2149="Fiber CAmtel","TX ISSUE",
AQ2149="Fiber AOF","TX ISSUE",
AQ2149="Projet OCM (HUAWEI)","TRAVAUX-HUAWEI",
AQ2149="Projet OCM (NOKIA)","TRAVAUX -NOKIA",
AQ2149="ACCESS-ISSUE","ACCESS-ISSUE",
AQ2149="Projet OCM (ZTE, NOKIA, autres projets)","TRAVAUX OCM",
AQ2149="No root CAuse","No root cause",
AQ2149="ODU HS","TX ISSUE",
AQ2149="IP &amp; VLAN","TX ISSUE",
AQ2149="Warehouse HUAWEI","SPARE-ISSUE",
AQ2149="SPARE-HS","SPARE-ISSUE",
AQ2149="Power Telco","RAN ISSUE",AQ2149="no impacts","no impacts"
),"")</f>
        <v>No root cause</v>
      </c>
      <c r="AQ2149" s="67" t="s">
        <v>5344</v>
      </c>
      <c r="AR2149" s="48" t="str" cm="1">
        <f t="array" ref="AR2149">IFERROR(_xlfn.IFS(
AQ2149="MPR ISSUE","ACTIVE",
AQ2149="BSS Hardware Issue","ACTIVE",
AQ2149="Sites strategiques, MLL, Pylone, etc.","PASSIVE",
AQ2149="AKTIVCO DEFAUT GE &amp; POWER Cabinet","PASSIVE",
AQ2149="AKTIVCO Coupure ENEO &amp; Baisse de tension","PASSIVE",
AQ2149="Coupure ENEO &amp; Baisse de tension","PASSIVE",
AQ2149="Defaut GE &amp; POWER Cabinet","PASSIVE",
AQ2149="Sharing","PASSIVE",
AQ2149="Sites strategiques &amp; DataCenter","PASSIVE",
AQ2149="Exclu","Exclu",
AQ2149="SAT","ACTIVE",
AQ2149="SPARE-ISSUE","SPARE-ISSUE",
AQ2149="Fiber CAmtel","ACTIVE",
AQ2149="Fiber AOF","ACTIVE",
AQ2149="Projet OCM (HUAWEI)","PLANNED WORKS",
AQ2149="Projet OCM (NOKIA)","PLANNED WORKS",
AQ2149="ACCESS-ISSUE","ACCESS-ISSUE",
AQ2149="Projet OCM (ZTE, NOKIA, autres projets)","PLANNED WORKS",
AQ2149="No root CAuse","No root cause",
AQ2149="ODU HS","ACTIVE",
AQ2149="IP &amp; VLAN","ACTIVE",
AQ2149="Warehouse HUAWEI","SPARE-ISSUE",
AQ2149="SPARE-HS","SPARE-ISSUE",
AQ2149="Power Telco","ACTIVE", AQ2149="no impacts","no impacts"
),"")</f>
        <v>No root cause</v>
      </c>
      <c r="AS2149" s="92" t="s">
        <v>5537</v>
      </c>
      <c r="AT2149" s="98" t="s">
        <v>5010</v>
      </c>
      <c r="AV2149" s="17" t="s">
        <v>5537</v>
      </c>
      <c r="AW2149" s="7" t="s">
        <v>5537</v>
      </c>
      <c r="AX2149" s="6" t="s">
        <v>5537</v>
      </c>
      <c r="AY2149" s="7"/>
      <c r="AZ2149" s="3" t="s">
        <v>5537</v>
      </c>
      <c r="BA2149" s="18" t="s">
        <v>5537</v>
      </c>
      <c r="BB2149" s="18" t="s">
        <v>5537</v>
      </c>
      <c r="BC2149" s="18" t="s">
        <v>5537</v>
      </c>
      <c r="BD2149" s="18" t="s">
        <v>5537</v>
      </c>
      <c r="BE2149" s="18" t="s">
        <v>5537</v>
      </c>
      <c r="BF2149" s="18" t="s">
        <v>5537</v>
      </c>
      <c r="BG2149" s="18" t="s">
        <v>5537</v>
      </c>
      <c r="BH2149" s="18" t="s">
        <v>5537</v>
      </c>
      <c r="BI2149" s="18" t="s">
        <v>5537</v>
      </c>
      <c r="BJ2149" s="18" t="s">
        <v>5537</v>
      </c>
      <c r="BK2149" s="18" t="s">
        <v>5537</v>
      </c>
      <c r="BL2149" s="9" t="s">
        <v>5537</v>
      </c>
      <c r="BM2149" s="14" t="s">
        <v>5537</v>
      </c>
      <c r="BN2149" s="14" t="s">
        <v>5537</v>
      </c>
      <c r="BO2149" s="14" t="str">
        <f>_xlfn.XLOOKUP(B2149,'[4]cell downs 18042026 17h'!$B:$B,'[4]cell downs 18042026 17h'!$B:$B,"")</f>
        <v/>
      </c>
      <c r="BP2149" s="14" t="str">
        <f>_xlfn.XLOOKUP(B2149,'[5]Cells Huawei 19042026 15h'!$B:$B,'[5]Cells Huawei 19042026 15h'!$B:$B,"")</f>
        <v/>
      </c>
      <c r="BQ2149" s="9" t="str">
        <f>_xlfn.XLOOKUP(B2149,'[6]cells down 19042026 9H40'!$B:$B,'[6]cells down 19042026 9H40'!$B:$B,"")</f>
        <v/>
      </c>
      <c r="BR2149" s="9" t="s">
        <v>5537</v>
      </c>
      <c r="BS2149" s="9" t="s">
        <v>318</v>
      </c>
      <c r="BT2149" s="108"/>
    </row>
    <row r="2150" spans="1:72" s="9" customFormat="1" x14ac:dyDescent="0.35">
      <c r="A2150" s="1" t="s">
        <v>5104</v>
      </c>
      <c r="B2150" s="8" t="s">
        <v>5105</v>
      </c>
      <c r="C2150" s="3" t="str">
        <f>_xlfn.XLOOKUP(B2150,'[1]daily break down'!$D:$D,'[1]daily break down'!$E:$E,"")</f>
        <v>LITTORAL</v>
      </c>
      <c r="D2150" s="1" t="s">
        <v>11</v>
      </c>
      <c r="E2150" s="1" t="s">
        <v>594</v>
      </c>
      <c r="F2150" s="3" t="s">
        <v>31</v>
      </c>
      <c r="G2150" s="1" t="s">
        <v>5104</v>
      </c>
      <c r="H2150" s="34" t="str">
        <f>_xlfn.XLOOKUP(B2150,[2]CALCULATION!$B:$B,[2]CALCULATION!$H:$H,"")</f>
        <v>ZTE</v>
      </c>
      <c r="I2150" s="28">
        <v>0</v>
      </c>
      <c r="J2150" s="28">
        <v>0</v>
      </c>
      <c r="K2150" s="28">
        <v>0</v>
      </c>
      <c r="L2150" s="28">
        <v>0</v>
      </c>
      <c r="M2150" s="28">
        <v>0</v>
      </c>
      <c r="N2150" s="28">
        <v>0</v>
      </c>
      <c r="O2150" s="28">
        <v>0</v>
      </c>
      <c r="P2150" s="28">
        <v>0</v>
      </c>
      <c r="Q2150" s="28">
        <v>0</v>
      </c>
      <c r="R2150" s="28">
        <v>0</v>
      </c>
      <c r="S2150" s="93">
        <v>0</v>
      </c>
      <c r="T2150" s="93">
        <f>_xlfn.XLOOKUP(B2150,'[3]Nur des jours'!$B:$B,'[3]Nur des jours'!$U:$U,"")</f>
        <v>0</v>
      </c>
      <c r="U2150" s="93">
        <v>0</v>
      </c>
      <c r="V2150" s="93">
        <v>0</v>
      </c>
      <c r="W2150" s="93">
        <v>0</v>
      </c>
      <c r="X2150" s="93">
        <v>0</v>
      </c>
      <c r="Y2150" s="93">
        <v>0</v>
      </c>
      <c r="Z2150" s="93">
        <v>0</v>
      </c>
      <c r="AA2150" s="93">
        <v>0</v>
      </c>
      <c r="AB2150" s="93">
        <v>0</v>
      </c>
      <c r="AC2150" s="93"/>
      <c r="AD2150" s="93">
        <v>0</v>
      </c>
      <c r="AE2150" s="93">
        <v>0</v>
      </c>
      <c r="AF2150" s="93">
        <v>0</v>
      </c>
      <c r="AG2150" s="93"/>
      <c r="AH2150" s="93">
        <v>0</v>
      </c>
      <c r="AI2150" s="93">
        <v>0</v>
      </c>
      <c r="AJ2150" s="93">
        <v>0</v>
      </c>
      <c r="AK2150" s="93">
        <v>0</v>
      </c>
      <c r="AL2150" s="93">
        <v>0</v>
      </c>
      <c r="AM2150" s="49" t="s">
        <v>5559</v>
      </c>
      <c r="AN2150" s="49"/>
      <c r="AO2150" s="48" t="str" cm="1">
        <f t="array" ref="AO2150">IFERROR(_xlfn.IFS(
AQ2150="MPR ISSUE","PDH",
AQ2150="BSS Hardware Issue","BSS",
AQ2150="Sites strategiques, MLL, Pylone, etc.","ENVTECH",
AQ2150="AKTIVCO DEFAUT GE &amp; POWER Cabinet","AKTIVCO",
AQ2150="AKTIVCO Coupure ENEO &amp; Baisse de tension","AKTIVCO GRID ONLY",
AQ2150="Coupure ENEO &amp; Baisse de tension","IHS GRID ONLY",
AQ2150="Defaut GE &amp; POWER Cabinet","IHS",
AQ2150="Sharing","Partners",
AQ2150="Sites strategiques &amp; DataCenter","SST &amp; DC",
AQ2150="Exclu","Exclu",
AQ2150="SAT","SAT",
AQ2150="SPARE-ISSUE","SPARE-ISSUE",
AQ2150="Fiber CAmtel","TRANS_FO_CAMTEL",
AQ2150="Fiber AOF","Fiber AOF",
AQ2150="Projet OCM (HUAWEI)","TRAVAUX-HUAWEI",
AQ2150="Projet OCM (NOKIA)","TRAVAUX-NOKIA",
AQ2150="ACCESS-ISSUE","ACCESS-ISSUE",
AQ2150="Projet OCM (ZTE, NOKIA, autres projets)","TRAVAUX OCM",
AQ2150="No root CAuse","No root cause",
AQ2150="ODU HS","PDH",
AQ2150="IP &amp; VLAN","PDH",
AQ2150="Warehouse HUAWEI","SPARE-ISSUE",
AQ2150="SPARE-HS","SPARE-ISSUE",
AQ2150="Power Telco","BSS",AQ2150="no impacts","no impacts"
),"")</f>
        <v>No root cause</v>
      </c>
      <c r="AP2150" s="48" t="str" cm="1">
        <f t="array" ref="AP2150">IFERROR(_xlfn.IFS(
AQ2150="MPR ISSUE","TX ISSUE",
AQ2150="BSS Hardware Issue","RAN ISSUE",
AQ2150="Sites strategiques, MLL, Pylone, etc.","ENVTECH",
AQ2150="AKTIVCO DEFAUT GE &amp; POWER Cabinet","POWER ISSUE",
AQ2150="AKTIVCO Coupure ENEO &amp; Baisse de tension","POWER ISSUE",
AQ2150="Coupure ENEO &amp; Baisse de tension","POWER ISSUE",
AQ2150="Defaut GE &amp; POWER Cabinet","POWER ISSUE",
AQ2150="Sharing","POWER ISSUE",
AQ2150="Sites strategiques &amp; DataCenter","POWER ISSUE",
AQ2150="Exclu","Exclu",
AQ2150="SAT","TX ISSUE",
AQ2150="SPARE-ISSUE","SPARE-ISSUE",
AQ2150="Fiber CAmtel","TX ISSUE",
AQ2150="Fiber AOF","TX ISSUE",
AQ2150="Projet OCM (HUAWEI)","TRAVAUX-HUAWEI",
AQ2150="Projet OCM (NOKIA)","TRAVAUX -NOKIA",
AQ2150="ACCESS-ISSUE","ACCESS-ISSUE",
AQ2150="Projet OCM (ZTE, NOKIA, autres projets)","TRAVAUX OCM",
AQ2150="No root CAuse","No root cause",
AQ2150="ODU HS","TX ISSUE",
AQ2150="IP &amp; VLAN","TX ISSUE",
AQ2150="Warehouse HUAWEI","SPARE-ISSUE",
AQ2150="SPARE-HS","SPARE-ISSUE",
AQ2150="Power Telco","RAN ISSUE",AQ2150="no impacts","no impacts"
),"")</f>
        <v>No root cause</v>
      </c>
      <c r="AQ2150" s="127" t="s">
        <v>5344</v>
      </c>
      <c r="AR2150" s="48" t="str" cm="1">
        <f t="array" ref="AR2150">IFERROR(_xlfn.IFS(
AQ2150="MPR ISSUE","ACTIVE",
AQ2150="BSS Hardware Issue","ACTIVE",
AQ2150="Sites strategiques, MLL, Pylone, etc.","PASSIVE",
AQ2150="AKTIVCO DEFAUT GE &amp; POWER Cabinet","PASSIVE",
AQ2150="AKTIVCO Coupure ENEO &amp; Baisse de tension","PASSIVE",
AQ2150="Coupure ENEO &amp; Baisse de tension","PASSIVE",
AQ2150="Defaut GE &amp; POWER Cabinet","PASSIVE",
AQ2150="Sharing","PASSIVE",
AQ2150="Sites strategiques &amp; DataCenter","PASSIVE",
AQ2150="Exclu","Exclu",
AQ2150="SAT","ACTIVE",
AQ2150="SPARE-ISSUE","SPARE-ISSUE",
AQ2150="Fiber CAmtel","ACTIVE",
AQ2150="Fiber AOF","ACTIVE",
AQ2150="Projet OCM (HUAWEI)","PLANNED WORKS",
AQ2150="Projet OCM (NOKIA)","PLANNED WORKS",
AQ2150="ACCESS-ISSUE","ACCESS-ISSUE",
AQ2150="Projet OCM (ZTE, NOKIA, autres projets)","PLANNED WORKS",
AQ2150="No root CAuse","No root cause",
AQ2150="ODU HS","ACTIVE",
AQ2150="IP &amp; VLAN","ACTIVE",
AQ2150="Warehouse HUAWEI","SPARE-ISSUE",
AQ2150="SPARE-HS","SPARE-ISSUE",
AQ2150="Power Telco","ACTIVE", AQ2150="no impacts","no impacts"
),"")</f>
        <v>No root cause</v>
      </c>
      <c r="AS2150" s="92" t="s">
        <v>5537</v>
      </c>
      <c r="AT2150" s="98" t="s">
        <v>5105</v>
      </c>
      <c r="AV2150" s="17" t="s">
        <v>5537</v>
      </c>
      <c r="AW2150" s="7" t="s">
        <v>5537</v>
      </c>
      <c r="AX2150" s="6" t="s">
        <v>5537</v>
      </c>
      <c r="AY2150" s="7"/>
      <c r="AZ2150" s="3" t="s">
        <v>5537</v>
      </c>
      <c r="BA2150" s="18" t="s">
        <v>5537</v>
      </c>
      <c r="BB2150" s="18" t="s">
        <v>5537</v>
      </c>
      <c r="BC2150" s="18" t="s">
        <v>5537</v>
      </c>
      <c r="BD2150" s="18" t="s">
        <v>5537</v>
      </c>
      <c r="BE2150" s="18" t="s">
        <v>5537</v>
      </c>
      <c r="BF2150" s="18" t="s">
        <v>5537</v>
      </c>
      <c r="BG2150" s="18" t="s">
        <v>5537</v>
      </c>
      <c r="BH2150" s="18" t="s">
        <v>5537</v>
      </c>
      <c r="BI2150" s="18" t="s">
        <v>5537</v>
      </c>
      <c r="BJ2150" s="18" t="s">
        <v>5537</v>
      </c>
      <c r="BK2150" s="18" t="s">
        <v>5537</v>
      </c>
      <c r="BL2150" s="9" t="s">
        <v>5537</v>
      </c>
      <c r="BM2150" s="14" t="s">
        <v>5537</v>
      </c>
      <c r="BN2150" s="14" t="s">
        <v>5537</v>
      </c>
      <c r="BO2150" s="14" t="str">
        <f>_xlfn.XLOOKUP(B2150,'[4]cell downs 18042026 17h'!$B:$B,'[4]cell downs 18042026 17h'!$B:$B,"")</f>
        <v/>
      </c>
      <c r="BP2150" s="14" t="str">
        <f>_xlfn.XLOOKUP(B2150,'[5]Cells Huawei 19042026 15h'!$B:$B,'[5]Cells Huawei 19042026 15h'!$B:$B,"")</f>
        <v/>
      </c>
      <c r="BQ2150" s="9" t="str">
        <f>_xlfn.XLOOKUP(B2150,'[6]cells down 19042026 9H40'!$B:$B,'[6]cells down 19042026 9H40'!$B:$B,"")</f>
        <v/>
      </c>
      <c r="BR2150" s="9" t="s">
        <v>5105</v>
      </c>
      <c r="BS2150" s="9" t="s">
        <v>594</v>
      </c>
      <c r="BT2150" s="108"/>
    </row>
    <row r="2151" spans="1:72" s="9" customFormat="1" x14ac:dyDescent="0.35">
      <c r="A2151" s="1" t="s">
        <v>5066</v>
      </c>
      <c r="B2151" s="8" t="s">
        <v>5106</v>
      </c>
      <c r="C2151" s="3" t="str">
        <f>_xlfn.XLOOKUP(B2151,'[1]daily break down'!$D:$D,'[1]daily break down'!$E:$E,"")</f>
        <v>LITTORAL</v>
      </c>
      <c r="D2151" s="1" t="s">
        <v>11</v>
      </c>
      <c r="E2151" s="1" t="s">
        <v>83</v>
      </c>
      <c r="F2151" s="3" t="s">
        <v>31</v>
      </c>
      <c r="G2151" s="1" t="s">
        <v>5066</v>
      </c>
      <c r="H2151" s="34" t="str">
        <f>_xlfn.XLOOKUP(B2151,[2]CALCULATION!$B:$B,[2]CALCULATION!$H:$H,"")</f>
        <v>ZTE</v>
      </c>
      <c r="I2151" s="28">
        <v>0</v>
      </c>
      <c r="J2151" s="28">
        <v>0</v>
      </c>
      <c r="K2151" s="28">
        <v>0</v>
      </c>
      <c r="L2151" s="28">
        <v>0</v>
      </c>
      <c r="M2151" s="28">
        <v>0</v>
      </c>
      <c r="N2151" s="28">
        <v>0</v>
      </c>
      <c r="O2151" s="28">
        <v>0</v>
      </c>
      <c r="P2151" s="28">
        <v>0</v>
      </c>
      <c r="Q2151" s="28">
        <v>0</v>
      </c>
      <c r="R2151" s="28">
        <v>0</v>
      </c>
      <c r="S2151" s="93">
        <v>0</v>
      </c>
      <c r="T2151" s="93">
        <f>_xlfn.XLOOKUP(B2151,'[3]Nur des jours'!$B:$B,'[3]Nur des jours'!$U:$U,"")</f>
        <v>0</v>
      </c>
      <c r="U2151" s="93">
        <v>0</v>
      </c>
      <c r="V2151" s="93">
        <v>0</v>
      </c>
      <c r="W2151" s="93">
        <v>0</v>
      </c>
      <c r="X2151" s="93">
        <v>0</v>
      </c>
      <c r="Y2151" s="93">
        <v>0</v>
      </c>
      <c r="Z2151" s="93">
        <v>0</v>
      </c>
      <c r="AA2151" s="93">
        <v>0</v>
      </c>
      <c r="AB2151" s="93">
        <v>0</v>
      </c>
      <c r="AC2151" s="93"/>
      <c r="AD2151" s="93">
        <v>0</v>
      </c>
      <c r="AE2151" s="93">
        <v>0</v>
      </c>
      <c r="AF2151" s="93">
        <v>0</v>
      </c>
      <c r="AG2151" s="93"/>
      <c r="AH2151" s="93">
        <v>0</v>
      </c>
      <c r="AI2151" s="93">
        <v>0</v>
      </c>
      <c r="AJ2151" s="93">
        <v>0</v>
      </c>
      <c r="AK2151" s="93">
        <v>0</v>
      </c>
      <c r="AL2151" s="93">
        <v>0</v>
      </c>
      <c r="AM2151" s="49" t="s">
        <v>5559</v>
      </c>
      <c r="AN2151" s="49"/>
      <c r="AO2151" s="48" t="str" cm="1">
        <f t="array" ref="AO2151">IFERROR(_xlfn.IFS(
AQ2151="MPR ISSUE","PDH",
AQ2151="BSS Hardware Issue","BSS",
AQ2151="Sites strategiques, MLL, Pylone, etc.","ENVTECH",
AQ2151="AKTIVCO DEFAUT GE &amp; POWER Cabinet","AKTIVCO",
AQ2151="AKTIVCO Coupure ENEO &amp; Baisse de tension","AKTIVCO GRID ONLY",
AQ2151="Coupure ENEO &amp; Baisse de tension","IHS GRID ONLY",
AQ2151="Defaut GE &amp; POWER Cabinet","IHS",
AQ2151="Sharing","Partners",
AQ2151="Sites strategiques &amp; DataCenter","SST &amp; DC",
AQ2151="Exclu","Exclu",
AQ2151="SAT","SAT",
AQ2151="SPARE-ISSUE","SPARE-ISSUE",
AQ2151="Fiber CAmtel","TRANS_FO_CAMTEL",
AQ2151="Fiber AOF","Fiber AOF",
AQ2151="Projet OCM (HUAWEI)","TRAVAUX-HUAWEI",
AQ2151="Projet OCM (NOKIA)","TRAVAUX-NOKIA",
AQ2151="ACCESS-ISSUE","ACCESS-ISSUE",
AQ2151="Projet OCM (ZTE, NOKIA, autres projets)","TRAVAUX OCM",
AQ2151="No root CAuse","No root cause",
AQ2151="ODU HS","PDH",
AQ2151="IP &amp; VLAN","PDH",
AQ2151="Warehouse HUAWEI","SPARE-ISSUE",
AQ2151="SPARE-HS","SPARE-ISSUE",
AQ2151="Power Telco","BSS",AQ2151="no impacts","no impacts"
),"")</f>
        <v>No root cause</v>
      </c>
      <c r="AP2151" s="48" t="str" cm="1">
        <f t="array" ref="AP2151">IFERROR(_xlfn.IFS(
AQ2151="MPR ISSUE","TX ISSUE",
AQ2151="BSS Hardware Issue","RAN ISSUE",
AQ2151="Sites strategiques, MLL, Pylone, etc.","ENVTECH",
AQ2151="AKTIVCO DEFAUT GE &amp; POWER Cabinet","POWER ISSUE",
AQ2151="AKTIVCO Coupure ENEO &amp; Baisse de tension","POWER ISSUE",
AQ2151="Coupure ENEO &amp; Baisse de tension","POWER ISSUE",
AQ2151="Defaut GE &amp; POWER Cabinet","POWER ISSUE",
AQ2151="Sharing","POWER ISSUE",
AQ2151="Sites strategiques &amp; DataCenter","POWER ISSUE",
AQ2151="Exclu","Exclu",
AQ2151="SAT","TX ISSUE",
AQ2151="SPARE-ISSUE","SPARE-ISSUE",
AQ2151="Fiber CAmtel","TX ISSUE",
AQ2151="Fiber AOF","TX ISSUE",
AQ2151="Projet OCM (HUAWEI)","TRAVAUX-HUAWEI",
AQ2151="Projet OCM (NOKIA)","TRAVAUX -NOKIA",
AQ2151="ACCESS-ISSUE","ACCESS-ISSUE",
AQ2151="Projet OCM (ZTE, NOKIA, autres projets)","TRAVAUX OCM",
AQ2151="No root CAuse","No root cause",
AQ2151="ODU HS","TX ISSUE",
AQ2151="IP &amp; VLAN","TX ISSUE",
AQ2151="Warehouse HUAWEI","SPARE-ISSUE",
AQ2151="SPARE-HS","SPARE-ISSUE",
AQ2151="Power Telco","RAN ISSUE",AQ2151="no impacts","no impacts"
),"")</f>
        <v>No root cause</v>
      </c>
      <c r="AQ2151" s="127" t="s">
        <v>5344</v>
      </c>
      <c r="AR2151" s="48" t="str" cm="1">
        <f t="array" ref="AR2151">IFERROR(_xlfn.IFS(
AQ2151="MPR ISSUE","ACTIVE",
AQ2151="BSS Hardware Issue","ACTIVE",
AQ2151="Sites strategiques, MLL, Pylone, etc.","PASSIVE",
AQ2151="AKTIVCO DEFAUT GE &amp; POWER Cabinet","PASSIVE",
AQ2151="AKTIVCO Coupure ENEO &amp; Baisse de tension","PASSIVE",
AQ2151="Coupure ENEO &amp; Baisse de tension","PASSIVE",
AQ2151="Defaut GE &amp; POWER Cabinet","PASSIVE",
AQ2151="Sharing","PASSIVE",
AQ2151="Sites strategiques &amp; DataCenter","PASSIVE",
AQ2151="Exclu","Exclu",
AQ2151="SAT","ACTIVE",
AQ2151="SPARE-ISSUE","SPARE-ISSUE",
AQ2151="Fiber CAmtel","ACTIVE",
AQ2151="Fiber AOF","ACTIVE",
AQ2151="Projet OCM (HUAWEI)","PLANNED WORKS",
AQ2151="Projet OCM (NOKIA)","PLANNED WORKS",
AQ2151="ACCESS-ISSUE","ACCESS-ISSUE",
AQ2151="Projet OCM (ZTE, NOKIA, autres projets)","PLANNED WORKS",
AQ2151="No root CAuse","No root cause",
AQ2151="ODU HS","ACTIVE",
AQ2151="IP &amp; VLAN","ACTIVE",
AQ2151="Warehouse HUAWEI","SPARE-ISSUE",
AQ2151="SPARE-HS","SPARE-ISSUE",
AQ2151="Power Telco","ACTIVE", AQ2151="no impacts","no impacts"
),"")</f>
        <v>No root cause</v>
      </c>
      <c r="AS2151" s="92" t="s">
        <v>5537</v>
      </c>
      <c r="AT2151" s="98" t="s">
        <v>5106</v>
      </c>
      <c r="AV2151" s="17" t="s">
        <v>5537</v>
      </c>
      <c r="AW2151" s="7" t="s">
        <v>5537</v>
      </c>
      <c r="AX2151" s="6" t="s">
        <v>5537</v>
      </c>
      <c r="AY2151" s="7"/>
      <c r="AZ2151" s="3" t="s">
        <v>5537</v>
      </c>
      <c r="BA2151" s="18" t="s">
        <v>5537</v>
      </c>
      <c r="BB2151" s="18" t="s">
        <v>5537</v>
      </c>
      <c r="BC2151" s="18" t="s">
        <v>5537</v>
      </c>
      <c r="BD2151" s="18" t="s">
        <v>5537</v>
      </c>
      <c r="BE2151" s="18" t="s">
        <v>5537</v>
      </c>
      <c r="BF2151" s="18" t="s">
        <v>5537</v>
      </c>
      <c r="BG2151" s="18" t="s">
        <v>5537</v>
      </c>
      <c r="BH2151" s="18" t="s">
        <v>5537</v>
      </c>
      <c r="BI2151" s="18" t="s">
        <v>5537</v>
      </c>
      <c r="BJ2151" s="18" t="s">
        <v>5537</v>
      </c>
      <c r="BK2151" s="18" t="s">
        <v>5537</v>
      </c>
      <c r="BL2151" s="9" t="s">
        <v>5537</v>
      </c>
      <c r="BM2151" s="14" t="s">
        <v>5537</v>
      </c>
      <c r="BN2151" s="14" t="s">
        <v>5537</v>
      </c>
      <c r="BO2151" s="14" t="str">
        <f>_xlfn.XLOOKUP(B2151,'[4]cell downs 18042026 17h'!$B:$B,'[4]cell downs 18042026 17h'!$B:$B,"")</f>
        <v/>
      </c>
      <c r="BP2151" s="14" t="str">
        <f>_xlfn.XLOOKUP(B2151,'[5]Cells Huawei 19042026 15h'!$B:$B,'[5]Cells Huawei 19042026 15h'!$B:$B,"")</f>
        <v/>
      </c>
      <c r="BQ2151" s="9" t="str">
        <f>_xlfn.XLOOKUP(B2151,'[6]cells down 19042026 9H40'!$B:$B,'[6]cells down 19042026 9H40'!$B:$B,"")</f>
        <v/>
      </c>
      <c r="BR2151" s="9" t="s">
        <v>5106</v>
      </c>
      <c r="BS2151" s="9" t="s">
        <v>12</v>
      </c>
      <c r="BT2151" s="108"/>
    </row>
    <row r="2152" spans="1:72" s="9" customFormat="1" x14ac:dyDescent="0.35">
      <c r="A2152" s="1" t="s">
        <v>5028</v>
      </c>
      <c r="B2152" s="8" t="s">
        <v>5029</v>
      </c>
      <c r="C2152" s="3" t="str">
        <f>_xlfn.XLOOKUP(B2152,'[1]daily break down'!$D:$D,'[1]daily break down'!$E:$E,"")</f>
        <v>CENTRE</v>
      </c>
      <c r="D2152" s="1" t="s">
        <v>21</v>
      </c>
      <c r="E2152" s="1" t="s">
        <v>122</v>
      </c>
      <c r="F2152" s="3" t="s">
        <v>37</v>
      </c>
      <c r="G2152" s="1" t="s">
        <v>5028</v>
      </c>
      <c r="H2152" s="34" t="str">
        <f>_xlfn.XLOOKUP(B2152,[2]CALCULATION!$B:$B,[2]CALCULATION!$H:$H,"")</f>
        <v>ZTE</v>
      </c>
      <c r="I2152" s="28">
        <v>0</v>
      </c>
      <c r="J2152" s="28">
        <v>0</v>
      </c>
      <c r="K2152" s="28">
        <v>0</v>
      </c>
      <c r="L2152" s="28">
        <v>0</v>
      </c>
      <c r="M2152" s="28">
        <v>0</v>
      </c>
      <c r="N2152" s="28">
        <v>0</v>
      </c>
      <c r="O2152" s="28">
        <v>0</v>
      </c>
      <c r="P2152" s="28">
        <v>0</v>
      </c>
      <c r="Q2152" s="28">
        <v>0</v>
      </c>
      <c r="R2152" s="28">
        <v>0</v>
      </c>
      <c r="S2152" s="93">
        <v>0</v>
      </c>
      <c r="T2152" s="93">
        <f>_xlfn.XLOOKUP(B2152,'[3]Nur des jours'!$B:$B,'[3]Nur des jours'!$U:$U,"")</f>
        <v>0</v>
      </c>
      <c r="U2152" s="93">
        <v>0</v>
      </c>
      <c r="V2152" s="93">
        <v>0</v>
      </c>
      <c r="W2152" s="93">
        <v>0</v>
      </c>
      <c r="X2152" s="93">
        <v>0</v>
      </c>
      <c r="Y2152" s="93">
        <v>0</v>
      </c>
      <c r="Z2152" s="93">
        <v>0</v>
      </c>
      <c r="AA2152" s="93">
        <v>0</v>
      </c>
      <c r="AB2152" s="93">
        <v>0</v>
      </c>
      <c r="AC2152" s="93"/>
      <c r="AD2152" s="93">
        <v>0</v>
      </c>
      <c r="AE2152" s="93">
        <v>0</v>
      </c>
      <c r="AF2152" s="93">
        <v>0</v>
      </c>
      <c r="AG2152" s="93"/>
      <c r="AH2152" s="93">
        <v>0</v>
      </c>
      <c r="AI2152" s="93">
        <v>0</v>
      </c>
      <c r="AJ2152" s="93">
        <v>0</v>
      </c>
      <c r="AK2152" s="93">
        <v>0</v>
      </c>
      <c r="AL2152" s="93">
        <v>0</v>
      </c>
      <c r="AM2152" s="49" t="s">
        <v>5559</v>
      </c>
      <c r="AN2152" s="49"/>
      <c r="AO2152" s="48" t="str" cm="1">
        <f t="array" ref="AO2152">IFERROR(_xlfn.IFS(
AQ2152="MPR ISSUE","PDH",
AQ2152="BSS Hardware Issue","BSS",
AQ2152="Sites strategiques, MLL, Pylone, etc.","ENVTECH",
AQ2152="AKTIVCO DEFAUT GE &amp; POWER Cabinet","AKTIVCO",
AQ2152="AKTIVCO Coupure ENEO &amp; Baisse de tension","AKTIVCO GRID ONLY",
AQ2152="Coupure ENEO &amp; Baisse de tension","IHS GRID ONLY",
AQ2152="Defaut GE &amp; POWER Cabinet","IHS",
AQ2152="Sharing","Partners",
AQ2152="Sites strategiques &amp; DataCenter","SST &amp; DC",
AQ2152="Exclu","Exclu",
AQ2152="SAT","SAT",
AQ2152="SPARE-ISSUE","SPARE-ISSUE",
AQ2152="Fiber CAmtel","TRANS_FO_CAMTEL",
AQ2152="Fiber AOF","Fiber AOF",
AQ2152="Projet OCM (HUAWEI)","TRAVAUX-HUAWEI",
AQ2152="Projet OCM (NOKIA)","TRAVAUX-NOKIA",
AQ2152="ACCESS-ISSUE","ACCESS-ISSUE",
AQ2152="Projet OCM (ZTE, NOKIA, autres projets)","TRAVAUX OCM",
AQ2152="No root CAuse","No root cause",
AQ2152="ODU HS","PDH",
AQ2152="IP &amp; VLAN","PDH",
AQ2152="Warehouse HUAWEI","SPARE-ISSUE",
AQ2152="SPARE-HS","SPARE-ISSUE",
AQ2152="Power Telco","BSS",AQ2152="no impacts","no impacts"
),"")</f>
        <v>No root cause</v>
      </c>
      <c r="AP2152" s="48" t="str" cm="1">
        <f t="array" ref="AP2152">IFERROR(_xlfn.IFS(
AQ2152="MPR ISSUE","TX ISSUE",
AQ2152="BSS Hardware Issue","RAN ISSUE",
AQ2152="Sites strategiques, MLL, Pylone, etc.","ENVTECH",
AQ2152="AKTIVCO DEFAUT GE &amp; POWER Cabinet","POWER ISSUE",
AQ2152="AKTIVCO Coupure ENEO &amp; Baisse de tension","POWER ISSUE",
AQ2152="Coupure ENEO &amp; Baisse de tension","POWER ISSUE",
AQ2152="Defaut GE &amp; POWER Cabinet","POWER ISSUE",
AQ2152="Sharing","POWER ISSUE",
AQ2152="Sites strategiques &amp; DataCenter","POWER ISSUE",
AQ2152="Exclu","Exclu",
AQ2152="SAT","TX ISSUE",
AQ2152="SPARE-ISSUE","SPARE-ISSUE",
AQ2152="Fiber CAmtel","TX ISSUE",
AQ2152="Fiber AOF","TX ISSUE",
AQ2152="Projet OCM (HUAWEI)","TRAVAUX-HUAWEI",
AQ2152="Projet OCM (NOKIA)","TRAVAUX -NOKIA",
AQ2152="ACCESS-ISSUE","ACCESS-ISSUE",
AQ2152="Projet OCM (ZTE, NOKIA, autres projets)","TRAVAUX OCM",
AQ2152="No root CAuse","No root cause",
AQ2152="ODU HS","TX ISSUE",
AQ2152="IP &amp; VLAN","TX ISSUE",
AQ2152="Warehouse HUAWEI","SPARE-ISSUE",
AQ2152="SPARE-HS","SPARE-ISSUE",
AQ2152="Power Telco","RAN ISSUE",AQ2152="no impacts","no impacts"
),"")</f>
        <v>No root cause</v>
      </c>
      <c r="AQ2152" s="67" t="s">
        <v>5344</v>
      </c>
      <c r="AR2152" s="48" t="str" cm="1">
        <f t="array" ref="AR2152">IFERROR(_xlfn.IFS(
AQ2152="MPR ISSUE","ACTIVE",
AQ2152="BSS Hardware Issue","ACTIVE",
AQ2152="Sites strategiques, MLL, Pylone, etc.","PASSIVE",
AQ2152="AKTIVCO DEFAUT GE &amp; POWER Cabinet","PASSIVE",
AQ2152="AKTIVCO Coupure ENEO &amp; Baisse de tension","PASSIVE",
AQ2152="Coupure ENEO &amp; Baisse de tension","PASSIVE",
AQ2152="Defaut GE &amp; POWER Cabinet","PASSIVE",
AQ2152="Sharing","PASSIVE",
AQ2152="Sites strategiques &amp; DataCenter","PASSIVE",
AQ2152="Exclu","Exclu",
AQ2152="SAT","ACTIVE",
AQ2152="SPARE-ISSUE","SPARE-ISSUE",
AQ2152="Fiber CAmtel","ACTIVE",
AQ2152="Fiber AOF","ACTIVE",
AQ2152="Projet OCM (HUAWEI)","PLANNED WORKS",
AQ2152="Projet OCM (NOKIA)","PLANNED WORKS",
AQ2152="ACCESS-ISSUE","ACCESS-ISSUE",
AQ2152="Projet OCM (ZTE, NOKIA, autres projets)","PLANNED WORKS",
AQ2152="No root CAuse","No root cause",
AQ2152="ODU HS","ACTIVE",
AQ2152="IP &amp; VLAN","ACTIVE",
AQ2152="Warehouse HUAWEI","SPARE-ISSUE",
AQ2152="SPARE-HS","SPARE-ISSUE",
AQ2152="Power Telco","ACTIVE", AQ2152="no impacts","no impacts"
),"")</f>
        <v>No root cause</v>
      </c>
      <c r="AS2152" s="92" t="s">
        <v>5752</v>
      </c>
      <c r="AT2152" s="98" t="s">
        <v>5029</v>
      </c>
      <c r="AV2152" s="17" t="s">
        <v>5537</v>
      </c>
      <c r="AW2152" s="7" t="s">
        <v>5537</v>
      </c>
      <c r="AX2152" s="6" t="s">
        <v>5537</v>
      </c>
      <c r="AY2152" s="7"/>
      <c r="AZ2152" s="3" t="s">
        <v>5537</v>
      </c>
      <c r="BA2152" s="18" t="s">
        <v>5537</v>
      </c>
      <c r="BB2152" s="18" t="s">
        <v>5537</v>
      </c>
      <c r="BC2152" s="18" t="s">
        <v>5537</v>
      </c>
      <c r="BD2152" s="18" t="s">
        <v>5537</v>
      </c>
      <c r="BE2152" s="18" t="s">
        <v>5537</v>
      </c>
      <c r="BF2152" s="18" t="s">
        <v>5537</v>
      </c>
      <c r="BG2152" s="18" t="s">
        <v>5537</v>
      </c>
      <c r="BH2152" s="18" t="s">
        <v>5537</v>
      </c>
      <c r="BI2152" s="18" t="s">
        <v>5537</v>
      </c>
      <c r="BJ2152" s="18" t="s">
        <v>5537</v>
      </c>
      <c r="BK2152" s="18" t="s">
        <v>5752</v>
      </c>
      <c r="BL2152" s="9" t="s">
        <v>5537</v>
      </c>
      <c r="BM2152" s="14" t="s">
        <v>5537</v>
      </c>
      <c r="BN2152" s="14" t="s">
        <v>5537</v>
      </c>
      <c r="BO2152" s="14" t="str">
        <f>_xlfn.XLOOKUP(B2152,'[4]cell downs 18042026 17h'!$B:$B,'[4]cell downs 18042026 17h'!$B:$B,"")</f>
        <v/>
      </c>
      <c r="BP2152" s="14" t="str">
        <f>_xlfn.XLOOKUP(B2152,'[5]Cells Huawei 19042026 15h'!$B:$B,'[5]Cells Huawei 19042026 15h'!$B:$B,"")</f>
        <v/>
      </c>
      <c r="BQ2152" s="9" t="str">
        <f>_xlfn.XLOOKUP(B2152,'[6]cells down 19042026 9H40'!$B:$B,'[6]cells down 19042026 9H40'!$B:$B,"")</f>
        <v/>
      </c>
      <c r="BR2152" s="9" t="s">
        <v>5537</v>
      </c>
      <c r="BS2152" s="9" t="s">
        <v>318</v>
      </c>
      <c r="BT2152" s="108"/>
    </row>
    <row r="2153" spans="1:72" s="9" customFormat="1" x14ac:dyDescent="0.35">
      <c r="A2153" s="1" t="s">
        <v>5041</v>
      </c>
      <c r="B2153" s="8" t="s">
        <v>5042</v>
      </c>
      <c r="C2153" s="3" t="str">
        <f>_xlfn.XLOOKUP(B2153,'[1]daily break down'!$D:$D,'[1]daily break down'!$E:$E,"")</f>
        <v>Yaounde</v>
      </c>
      <c r="D2153" s="1" t="s">
        <v>11</v>
      </c>
      <c r="E2153" s="1" t="s">
        <v>594</v>
      </c>
      <c r="F2153" s="3" t="s">
        <v>37</v>
      </c>
      <c r="G2153" s="1" t="s">
        <v>38</v>
      </c>
      <c r="H2153" s="34" t="str">
        <f>_xlfn.XLOOKUP(B2153,[2]CALCULATION!$B:$B,[2]CALCULATION!$H:$H,"")</f>
        <v>ZTE</v>
      </c>
      <c r="I2153" s="28">
        <v>0</v>
      </c>
      <c r="J2153" s="28">
        <v>0</v>
      </c>
      <c r="K2153" s="28">
        <v>0</v>
      </c>
      <c r="L2153" s="28">
        <v>0</v>
      </c>
      <c r="M2153" s="28">
        <v>0</v>
      </c>
      <c r="N2153" s="28">
        <v>0</v>
      </c>
      <c r="O2153" s="28">
        <v>0</v>
      </c>
      <c r="P2153" s="28">
        <v>0</v>
      </c>
      <c r="Q2153" s="28">
        <v>0</v>
      </c>
      <c r="R2153" s="28">
        <v>0</v>
      </c>
      <c r="S2153" s="93">
        <v>0</v>
      </c>
      <c r="T2153" s="93">
        <f>_xlfn.XLOOKUP(B2153,'[3]Nur des jours'!$B:$B,'[3]Nur des jours'!$U:$U,"")</f>
        <v>0</v>
      </c>
      <c r="U2153" s="93">
        <v>0</v>
      </c>
      <c r="V2153" s="93">
        <v>0</v>
      </c>
      <c r="W2153" s="93">
        <v>0</v>
      </c>
      <c r="X2153" s="93">
        <v>0</v>
      </c>
      <c r="Y2153" s="93">
        <v>0</v>
      </c>
      <c r="Z2153" s="93">
        <v>0</v>
      </c>
      <c r="AA2153" s="93">
        <v>0</v>
      </c>
      <c r="AB2153" s="93">
        <v>0</v>
      </c>
      <c r="AC2153" s="93"/>
      <c r="AD2153" s="93">
        <v>0</v>
      </c>
      <c r="AE2153" s="93">
        <v>0</v>
      </c>
      <c r="AF2153" s="93">
        <v>0</v>
      </c>
      <c r="AG2153" s="93"/>
      <c r="AH2153" s="93">
        <v>0</v>
      </c>
      <c r="AI2153" s="93">
        <v>0</v>
      </c>
      <c r="AJ2153" s="93">
        <v>0</v>
      </c>
      <c r="AK2153" s="93">
        <v>0</v>
      </c>
      <c r="AL2153" s="93">
        <v>0</v>
      </c>
      <c r="AM2153" s="49" t="s">
        <v>5559</v>
      </c>
      <c r="AN2153" s="49"/>
      <c r="AO2153" s="48" t="str" cm="1">
        <f t="array" ref="AO2153">IFERROR(_xlfn.IFS(
AQ2153="MPR ISSUE","PDH",
AQ2153="BSS Hardware Issue","BSS",
AQ2153="Sites strategiques, MLL, Pylone, etc.","ENVTECH",
AQ2153="AKTIVCO DEFAUT GE &amp; POWER Cabinet","AKTIVCO",
AQ2153="AKTIVCO Coupure ENEO &amp; Baisse de tension","AKTIVCO GRID ONLY",
AQ2153="Coupure ENEO &amp; Baisse de tension","IHS GRID ONLY",
AQ2153="Defaut GE &amp; POWER Cabinet","IHS",
AQ2153="Sharing","Partners",
AQ2153="Sites strategiques &amp; DataCenter","SST &amp; DC",
AQ2153="Exclu","Exclu",
AQ2153="SAT","SAT",
AQ2153="SPARE-ISSUE","SPARE-ISSUE",
AQ2153="Fiber CAmtel","TRANS_FO_CAMTEL",
AQ2153="Fiber AOF","Fiber AOF",
AQ2153="Projet OCM (HUAWEI)","TRAVAUX-HUAWEI",
AQ2153="Projet OCM (NOKIA)","TRAVAUX-NOKIA",
AQ2153="ACCESS-ISSUE","ACCESS-ISSUE",
AQ2153="Projet OCM (ZTE, NOKIA, autres projets)","TRAVAUX OCM",
AQ2153="No root CAuse","No root cause",
AQ2153="ODU HS","PDH",
AQ2153="IP &amp; VLAN","PDH",
AQ2153="Warehouse HUAWEI","SPARE-ISSUE",
AQ2153="SPARE-HS","SPARE-ISSUE",
AQ2153="Power Telco","BSS",AQ2153="no impacts","no impacts"
),"")</f>
        <v>No root cause</v>
      </c>
      <c r="AP2153" s="48" t="str" cm="1">
        <f t="array" ref="AP2153">IFERROR(_xlfn.IFS(
AQ2153="MPR ISSUE","TX ISSUE",
AQ2153="BSS Hardware Issue","RAN ISSUE",
AQ2153="Sites strategiques, MLL, Pylone, etc.","ENVTECH",
AQ2153="AKTIVCO DEFAUT GE &amp; POWER Cabinet","POWER ISSUE",
AQ2153="AKTIVCO Coupure ENEO &amp; Baisse de tension","POWER ISSUE",
AQ2153="Coupure ENEO &amp; Baisse de tension","POWER ISSUE",
AQ2153="Defaut GE &amp; POWER Cabinet","POWER ISSUE",
AQ2153="Sharing","POWER ISSUE",
AQ2153="Sites strategiques &amp; DataCenter","POWER ISSUE",
AQ2153="Exclu","Exclu",
AQ2153="SAT","TX ISSUE",
AQ2153="SPARE-ISSUE","SPARE-ISSUE",
AQ2153="Fiber CAmtel","TX ISSUE",
AQ2153="Fiber AOF","TX ISSUE",
AQ2153="Projet OCM (HUAWEI)","TRAVAUX-HUAWEI",
AQ2153="Projet OCM (NOKIA)","TRAVAUX -NOKIA",
AQ2153="ACCESS-ISSUE","ACCESS-ISSUE",
AQ2153="Projet OCM (ZTE, NOKIA, autres projets)","TRAVAUX OCM",
AQ2153="No root CAuse","No root cause",
AQ2153="ODU HS","TX ISSUE",
AQ2153="IP &amp; VLAN","TX ISSUE",
AQ2153="Warehouse HUAWEI","SPARE-ISSUE",
AQ2153="SPARE-HS","SPARE-ISSUE",
AQ2153="Power Telco","RAN ISSUE",AQ2153="no impacts","no impacts"
),"")</f>
        <v>No root cause</v>
      </c>
      <c r="AQ2153" s="127" t="s">
        <v>5344</v>
      </c>
      <c r="AR2153" s="48" t="str" cm="1">
        <f t="array" ref="AR2153">IFERROR(_xlfn.IFS(
AQ2153="MPR ISSUE","ACTIVE",
AQ2153="BSS Hardware Issue","ACTIVE",
AQ2153="Sites strategiques, MLL, Pylone, etc.","PASSIVE",
AQ2153="AKTIVCO DEFAUT GE &amp; POWER Cabinet","PASSIVE",
AQ2153="AKTIVCO Coupure ENEO &amp; Baisse de tension","PASSIVE",
AQ2153="Coupure ENEO &amp; Baisse de tension","PASSIVE",
AQ2153="Defaut GE &amp; POWER Cabinet","PASSIVE",
AQ2153="Sharing","PASSIVE",
AQ2153="Sites strategiques &amp; DataCenter","PASSIVE",
AQ2153="Exclu","Exclu",
AQ2153="SAT","ACTIVE",
AQ2153="SPARE-ISSUE","SPARE-ISSUE",
AQ2153="Fiber CAmtel","ACTIVE",
AQ2153="Fiber AOF","ACTIVE",
AQ2153="Projet OCM (HUAWEI)","PLANNED WORKS",
AQ2153="Projet OCM (NOKIA)","PLANNED WORKS",
AQ2153="ACCESS-ISSUE","ACCESS-ISSUE",
AQ2153="Projet OCM (ZTE, NOKIA, autres projets)","PLANNED WORKS",
AQ2153="No root CAuse","No root cause",
AQ2153="ODU HS","ACTIVE",
AQ2153="IP &amp; VLAN","ACTIVE",
AQ2153="Warehouse HUAWEI","SPARE-ISSUE",
AQ2153="SPARE-HS","SPARE-ISSUE",
AQ2153="Power Telco","ACTIVE", AQ2153="no impacts","no impacts"
),"")</f>
        <v>No root cause</v>
      </c>
      <c r="AS2153" s="92" t="s">
        <v>5537</v>
      </c>
      <c r="AT2153" s="98" t="s">
        <v>5042</v>
      </c>
      <c r="AV2153" s="17" t="s">
        <v>5537</v>
      </c>
      <c r="AW2153" s="7" t="s">
        <v>5537</v>
      </c>
      <c r="AX2153" s="6" t="s">
        <v>5537</v>
      </c>
      <c r="AY2153" s="7"/>
      <c r="AZ2153" s="3" t="s">
        <v>5537</v>
      </c>
      <c r="BA2153" s="18" t="s">
        <v>5537</v>
      </c>
      <c r="BB2153" s="18" t="s">
        <v>5537</v>
      </c>
      <c r="BC2153" s="18" t="s">
        <v>5537</v>
      </c>
      <c r="BD2153" s="18" t="s">
        <v>5537</v>
      </c>
      <c r="BE2153" s="18" t="s">
        <v>5537</v>
      </c>
      <c r="BF2153" s="18" t="s">
        <v>5537</v>
      </c>
      <c r="BG2153" s="18" t="s">
        <v>5537</v>
      </c>
      <c r="BH2153" s="18" t="s">
        <v>5537</v>
      </c>
      <c r="BI2153" s="18" t="s">
        <v>5537</v>
      </c>
      <c r="BJ2153" s="18" t="s">
        <v>5537</v>
      </c>
      <c r="BK2153" s="18" t="s">
        <v>5537</v>
      </c>
      <c r="BL2153" s="9" t="s">
        <v>5537</v>
      </c>
      <c r="BM2153" s="14" t="s">
        <v>5537</v>
      </c>
      <c r="BN2153" s="14" t="s">
        <v>5537</v>
      </c>
      <c r="BO2153" s="14" t="str">
        <f>_xlfn.XLOOKUP(B2153,'[4]cell downs 18042026 17h'!$B:$B,'[4]cell downs 18042026 17h'!$B:$B,"")</f>
        <v/>
      </c>
      <c r="BP2153" s="14" t="str">
        <f>_xlfn.XLOOKUP(B2153,'[5]Cells Huawei 19042026 15h'!$B:$B,'[5]Cells Huawei 19042026 15h'!$B:$B,"")</f>
        <v/>
      </c>
      <c r="BQ2153" s="9" t="str">
        <f>_xlfn.XLOOKUP(B2153,'[6]cells down 19042026 9H40'!$B:$B,'[6]cells down 19042026 9H40'!$B:$B,"")</f>
        <v/>
      </c>
      <c r="BR2153" s="9" t="s">
        <v>5042</v>
      </c>
      <c r="BS2153" s="9" t="s">
        <v>5537</v>
      </c>
      <c r="BT2153" s="108"/>
    </row>
    <row r="2154" spans="1:72" s="9" customFormat="1" x14ac:dyDescent="0.35">
      <c r="A2154" s="1" t="s">
        <v>3781</v>
      </c>
      <c r="B2154" s="8" t="s">
        <v>5052</v>
      </c>
      <c r="C2154" s="3" t="str">
        <f>_xlfn.XLOOKUP(B2154,'[1]daily break down'!$D:$D,'[1]daily break down'!$E:$E,"")</f>
        <v>LITTORAL</v>
      </c>
      <c r="D2154" s="1" t="s">
        <v>11</v>
      </c>
      <c r="E2154" s="1" t="s">
        <v>12</v>
      </c>
      <c r="F2154" s="3" t="s">
        <v>31</v>
      </c>
      <c r="G2154" s="1" t="s">
        <v>3781</v>
      </c>
      <c r="H2154" s="34" t="str">
        <f>_xlfn.XLOOKUP(B2154,[2]CALCULATION!$B:$B,[2]CALCULATION!$H:$H,"")</f>
        <v>ZTE</v>
      </c>
      <c r="I2154" s="28">
        <v>0</v>
      </c>
      <c r="J2154" s="28">
        <v>0</v>
      </c>
      <c r="K2154" s="28">
        <v>0</v>
      </c>
      <c r="L2154" s="28">
        <v>0</v>
      </c>
      <c r="M2154" s="28">
        <v>0</v>
      </c>
      <c r="N2154" s="28">
        <v>0</v>
      </c>
      <c r="O2154" s="28">
        <v>0</v>
      </c>
      <c r="P2154" s="28">
        <v>0</v>
      </c>
      <c r="Q2154" s="28">
        <v>0</v>
      </c>
      <c r="R2154" s="28">
        <v>0</v>
      </c>
      <c r="S2154" s="93">
        <v>0</v>
      </c>
      <c r="T2154" s="93">
        <f>_xlfn.XLOOKUP(B2154,'[3]Nur des jours'!$B:$B,'[3]Nur des jours'!$U:$U,"")</f>
        <v>0</v>
      </c>
      <c r="U2154" s="93">
        <v>0</v>
      </c>
      <c r="V2154" s="93">
        <v>0</v>
      </c>
      <c r="W2154" s="93">
        <v>0</v>
      </c>
      <c r="X2154" s="93">
        <v>0</v>
      </c>
      <c r="Y2154" s="93">
        <v>0</v>
      </c>
      <c r="Z2154" s="93">
        <v>0</v>
      </c>
      <c r="AA2154" s="93">
        <v>0</v>
      </c>
      <c r="AB2154" s="93">
        <v>0</v>
      </c>
      <c r="AC2154" s="93"/>
      <c r="AD2154" s="93">
        <v>0</v>
      </c>
      <c r="AE2154" s="93">
        <v>0</v>
      </c>
      <c r="AF2154" s="93">
        <v>0</v>
      </c>
      <c r="AG2154" s="93"/>
      <c r="AH2154" s="93">
        <v>0</v>
      </c>
      <c r="AI2154" s="93">
        <v>0</v>
      </c>
      <c r="AJ2154" s="93">
        <v>0</v>
      </c>
      <c r="AK2154" s="93">
        <v>0</v>
      </c>
      <c r="AL2154" s="93">
        <v>0</v>
      </c>
      <c r="AM2154" s="49" t="s">
        <v>5559</v>
      </c>
      <c r="AN2154" s="49"/>
      <c r="AO2154" s="48" t="str" cm="1">
        <f t="array" ref="AO2154">IFERROR(_xlfn.IFS(
AQ2154="MPR ISSUE","PDH",
AQ2154="BSS Hardware Issue","BSS",
AQ2154="Sites strategiques, MLL, Pylone, etc.","ENVTECH",
AQ2154="AKTIVCO DEFAUT GE &amp; POWER Cabinet","AKTIVCO",
AQ2154="AKTIVCO Coupure ENEO &amp; Baisse de tension","AKTIVCO GRID ONLY",
AQ2154="Coupure ENEO &amp; Baisse de tension","IHS GRID ONLY",
AQ2154="Defaut GE &amp; POWER Cabinet","IHS",
AQ2154="Sharing","Partners",
AQ2154="Sites strategiques &amp; DataCenter","SST &amp; DC",
AQ2154="Exclu","Exclu",
AQ2154="SAT","SAT",
AQ2154="SPARE-ISSUE","SPARE-ISSUE",
AQ2154="Fiber CAmtel","TRANS_FO_CAMTEL",
AQ2154="Fiber AOF","Fiber AOF",
AQ2154="Projet OCM (HUAWEI)","TRAVAUX-HUAWEI",
AQ2154="Projet OCM (NOKIA)","TRAVAUX-NOKIA",
AQ2154="ACCESS-ISSUE","ACCESS-ISSUE",
AQ2154="Projet OCM (ZTE, NOKIA, autres projets)","TRAVAUX OCM",
AQ2154="No root CAuse","No root cause",
AQ2154="ODU HS","PDH",
AQ2154="IP &amp; VLAN","PDH",
AQ2154="Warehouse HUAWEI","SPARE-ISSUE",
AQ2154="SPARE-HS","SPARE-ISSUE",
AQ2154="Power Telco","BSS",AQ2154="no impacts","no impacts"
),"")</f>
        <v>No root cause</v>
      </c>
      <c r="AP2154" s="48" t="str" cm="1">
        <f t="array" ref="AP2154">IFERROR(_xlfn.IFS(
AQ2154="MPR ISSUE","TX ISSUE",
AQ2154="BSS Hardware Issue","RAN ISSUE",
AQ2154="Sites strategiques, MLL, Pylone, etc.","ENVTECH",
AQ2154="AKTIVCO DEFAUT GE &amp; POWER Cabinet","POWER ISSUE",
AQ2154="AKTIVCO Coupure ENEO &amp; Baisse de tension","POWER ISSUE",
AQ2154="Coupure ENEO &amp; Baisse de tension","POWER ISSUE",
AQ2154="Defaut GE &amp; POWER Cabinet","POWER ISSUE",
AQ2154="Sharing","POWER ISSUE",
AQ2154="Sites strategiques &amp; DataCenter","POWER ISSUE",
AQ2154="Exclu","Exclu",
AQ2154="SAT","TX ISSUE",
AQ2154="SPARE-ISSUE","SPARE-ISSUE",
AQ2154="Fiber CAmtel","TX ISSUE",
AQ2154="Fiber AOF","TX ISSUE",
AQ2154="Projet OCM (HUAWEI)","TRAVAUX-HUAWEI",
AQ2154="Projet OCM (NOKIA)","TRAVAUX -NOKIA",
AQ2154="ACCESS-ISSUE","ACCESS-ISSUE",
AQ2154="Projet OCM (ZTE, NOKIA, autres projets)","TRAVAUX OCM",
AQ2154="No root CAuse","No root cause",
AQ2154="ODU HS","TX ISSUE",
AQ2154="IP &amp; VLAN","TX ISSUE",
AQ2154="Warehouse HUAWEI","SPARE-ISSUE",
AQ2154="SPARE-HS","SPARE-ISSUE",
AQ2154="Power Telco","RAN ISSUE",AQ2154="no impacts","no impacts"
),"")</f>
        <v>No root cause</v>
      </c>
      <c r="AQ2154" s="127" t="s">
        <v>5344</v>
      </c>
      <c r="AR2154" s="48" t="str" cm="1">
        <f t="array" ref="AR2154">IFERROR(_xlfn.IFS(
AQ2154="MPR ISSUE","ACTIVE",
AQ2154="BSS Hardware Issue","ACTIVE",
AQ2154="Sites strategiques, MLL, Pylone, etc.","PASSIVE",
AQ2154="AKTIVCO DEFAUT GE &amp; POWER Cabinet","PASSIVE",
AQ2154="AKTIVCO Coupure ENEO &amp; Baisse de tension","PASSIVE",
AQ2154="Coupure ENEO &amp; Baisse de tension","PASSIVE",
AQ2154="Defaut GE &amp; POWER Cabinet","PASSIVE",
AQ2154="Sharing","PASSIVE",
AQ2154="Sites strategiques &amp; DataCenter","PASSIVE",
AQ2154="Exclu","Exclu",
AQ2154="SAT","ACTIVE",
AQ2154="SPARE-ISSUE","SPARE-ISSUE",
AQ2154="Fiber CAmtel","ACTIVE",
AQ2154="Fiber AOF","ACTIVE",
AQ2154="Projet OCM (HUAWEI)","PLANNED WORKS",
AQ2154="Projet OCM (NOKIA)","PLANNED WORKS",
AQ2154="ACCESS-ISSUE","ACCESS-ISSUE",
AQ2154="Projet OCM (ZTE, NOKIA, autres projets)","PLANNED WORKS",
AQ2154="No root CAuse","No root cause",
AQ2154="ODU HS","ACTIVE",
AQ2154="IP &amp; VLAN","ACTIVE",
AQ2154="Warehouse HUAWEI","SPARE-ISSUE",
AQ2154="SPARE-HS","SPARE-ISSUE",
AQ2154="Power Telco","ACTIVE", AQ2154="no impacts","no impacts"
),"")</f>
        <v>No root cause</v>
      </c>
      <c r="AS2154" s="92" t="s">
        <v>5537</v>
      </c>
      <c r="AT2154" s="98" t="s">
        <v>5052</v>
      </c>
      <c r="AV2154" s="17" t="s">
        <v>5537</v>
      </c>
      <c r="AW2154" s="7" t="s">
        <v>5537</v>
      </c>
      <c r="AX2154" s="6" t="s">
        <v>5537</v>
      </c>
      <c r="AY2154" s="7"/>
      <c r="AZ2154" s="3" t="s">
        <v>5537</v>
      </c>
      <c r="BA2154" s="18" t="s">
        <v>5537</v>
      </c>
      <c r="BB2154" s="18" t="s">
        <v>5537</v>
      </c>
      <c r="BC2154" s="18" t="s">
        <v>5537</v>
      </c>
      <c r="BD2154" s="18" t="s">
        <v>5537</v>
      </c>
      <c r="BE2154" s="18" t="s">
        <v>5537</v>
      </c>
      <c r="BF2154" s="18" t="s">
        <v>5537</v>
      </c>
      <c r="BG2154" s="18" t="s">
        <v>5537</v>
      </c>
      <c r="BH2154" s="18" t="s">
        <v>5537</v>
      </c>
      <c r="BI2154" s="18" t="s">
        <v>5537</v>
      </c>
      <c r="BJ2154" s="18" t="s">
        <v>5537</v>
      </c>
      <c r="BK2154" s="18" t="s">
        <v>5537</v>
      </c>
      <c r="BL2154" s="9" t="s">
        <v>5537</v>
      </c>
      <c r="BM2154" s="14" t="s">
        <v>5537</v>
      </c>
      <c r="BN2154" s="14" t="s">
        <v>5537</v>
      </c>
      <c r="BO2154" s="14" t="str">
        <f>_xlfn.XLOOKUP(B2154,'[4]cell downs 18042026 17h'!$B:$B,'[4]cell downs 18042026 17h'!$B:$B,"")</f>
        <v/>
      </c>
      <c r="BP2154" s="14" t="str">
        <f>_xlfn.XLOOKUP(B2154,'[5]Cells Huawei 19042026 15h'!$B:$B,'[5]Cells Huawei 19042026 15h'!$B:$B,"")</f>
        <v/>
      </c>
      <c r="BQ2154" s="9" t="str">
        <f>_xlfn.XLOOKUP(B2154,'[6]cells down 19042026 9H40'!$B:$B,'[6]cells down 19042026 9H40'!$B:$B,"")</f>
        <v/>
      </c>
      <c r="BR2154" s="9" t="s">
        <v>5052</v>
      </c>
      <c r="BS2154" s="9" t="s">
        <v>318</v>
      </c>
      <c r="BT2154" s="108"/>
    </row>
    <row r="2155" spans="1:72" s="9" customFormat="1" x14ac:dyDescent="0.35">
      <c r="A2155" s="1" t="s">
        <v>5053</v>
      </c>
      <c r="B2155" s="8" t="s">
        <v>5054</v>
      </c>
      <c r="C2155" s="3" t="str">
        <f>_xlfn.XLOOKUP(B2155,'[1]daily break down'!$D:$D,'[1]daily break down'!$E:$E,"")</f>
        <v>LITTORAL</v>
      </c>
      <c r="D2155" s="1" t="s">
        <v>11</v>
      </c>
      <c r="E2155" s="1" t="s">
        <v>12</v>
      </c>
      <c r="F2155" s="3" t="s">
        <v>31</v>
      </c>
      <c r="G2155" s="1" t="s">
        <v>484</v>
      </c>
      <c r="H2155" s="34" t="str">
        <f>_xlfn.XLOOKUP(B2155,[2]CALCULATION!$B:$B,[2]CALCULATION!$H:$H,"")</f>
        <v>ZTE</v>
      </c>
      <c r="I2155" s="28">
        <v>0</v>
      </c>
      <c r="J2155" s="28">
        <v>0</v>
      </c>
      <c r="K2155" s="28">
        <v>0</v>
      </c>
      <c r="L2155" s="28">
        <v>0</v>
      </c>
      <c r="M2155" s="28">
        <v>0</v>
      </c>
      <c r="N2155" s="28">
        <v>0</v>
      </c>
      <c r="O2155" s="28">
        <v>0</v>
      </c>
      <c r="P2155" s="28">
        <v>0</v>
      </c>
      <c r="Q2155" s="28">
        <v>0</v>
      </c>
      <c r="R2155" s="28">
        <v>0</v>
      </c>
      <c r="S2155" s="93">
        <v>0</v>
      </c>
      <c r="T2155" s="93">
        <f>_xlfn.XLOOKUP(B2155,'[3]Nur des jours'!$B:$B,'[3]Nur des jours'!$U:$U,"")</f>
        <v>0</v>
      </c>
      <c r="U2155" s="93">
        <v>0</v>
      </c>
      <c r="V2155" s="93">
        <v>0</v>
      </c>
      <c r="W2155" s="93">
        <v>0</v>
      </c>
      <c r="X2155" s="93">
        <v>0</v>
      </c>
      <c r="Y2155" s="93">
        <v>0</v>
      </c>
      <c r="Z2155" s="93">
        <v>0</v>
      </c>
      <c r="AA2155" s="93">
        <v>0</v>
      </c>
      <c r="AB2155" s="93">
        <v>0</v>
      </c>
      <c r="AC2155" s="93"/>
      <c r="AD2155" s="93">
        <v>0</v>
      </c>
      <c r="AE2155" s="93">
        <v>0</v>
      </c>
      <c r="AF2155" s="93">
        <v>0</v>
      </c>
      <c r="AG2155" s="93"/>
      <c r="AH2155" s="93">
        <v>0</v>
      </c>
      <c r="AI2155" s="93">
        <v>0</v>
      </c>
      <c r="AJ2155" s="93">
        <v>0</v>
      </c>
      <c r="AK2155" s="93">
        <v>0</v>
      </c>
      <c r="AL2155" s="93">
        <v>0</v>
      </c>
      <c r="AM2155" s="49" t="s">
        <v>5559</v>
      </c>
      <c r="AN2155" s="49"/>
      <c r="AO2155" s="48" t="str" cm="1">
        <f t="array" ref="AO2155">IFERROR(_xlfn.IFS(
AQ2155="MPR ISSUE","PDH",
AQ2155="BSS Hardware Issue","BSS",
AQ2155="Sites strategiques, MLL, Pylone, etc.","ENVTECH",
AQ2155="AKTIVCO DEFAUT GE &amp; POWER Cabinet","AKTIVCO",
AQ2155="AKTIVCO Coupure ENEO &amp; Baisse de tension","AKTIVCO GRID ONLY",
AQ2155="Coupure ENEO &amp; Baisse de tension","IHS GRID ONLY",
AQ2155="Defaut GE &amp; POWER Cabinet","IHS",
AQ2155="Sharing","Partners",
AQ2155="Sites strategiques &amp; DataCenter","SST &amp; DC",
AQ2155="Exclu","Exclu",
AQ2155="SAT","SAT",
AQ2155="SPARE-ISSUE","SPARE-ISSUE",
AQ2155="Fiber CAmtel","TRANS_FO_CAMTEL",
AQ2155="Fiber AOF","Fiber AOF",
AQ2155="Projet OCM (HUAWEI)","TRAVAUX-HUAWEI",
AQ2155="Projet OCM (NOKIA)","TRAVAUX-NOKIA",
AQ2155="ACCESS-ISSUE","ACCESS-ISSUE",
AQ2155="Projet OCM (ZTE, NOKIA, autres projets)","TRAVAUX OCM",
AQ2155="No root CAuse","No root cause",
AQ2155="ODU HS","PDH",
AQ2155="IP &amp; VLAN","PDH",
AQ2155="Warehouse HUAWEI","SPARE-ISSUE",
AQ2155="SPARE-HS","SPARE-ISSUE",
AQ2155="Power Telco","BSS",AQ2155="no impacts","no impacts"
),"")</f>
        <v>No root cause</v>
      </c>
      <c r="AP2155" s="48" t="str" cm="1">
        <f t="array" ref="AP2155">IFERROR(_xlfn.IFS(
AQ2155="MPR ISSUE","TX ISSUE",
AQ2155="BSS Hardware Issue","RAN ISSUE",
AQ2155="Sites strategiques, MLL, Pylone, etc.","ENVTECH",
AQ2155="AKTIVCO DEFAUT GE &amp; POWER Cabinet","POWER ISSUE",
AQ2155="AKTIVCO Coupure ENEO &amp; Baisse de tension","POWER ISSUE",
AQ2155="Coupure ENEO &amp; Baisse de tension","POWER ISSUE",
AQ2155="Defaut GE &amp; POWER Cabinet","POWER ISSUE",
AQ2155="Sharing","POWER ISSUE",
AQ2155="Sites strategiques &amp; DataCenter","POWER ISSUE",
AQ2155="Exclu","Exclu",
AQ2155="SAT","TX ISSUE",
AQ2155="SPARE-ISSUE","SPARE-ISSUE",
AQ2155="Fiber CAmtel","TX ISSUE",
AQ2155="Fiber AOF","TX ISSUE",
AQ2155="Projet OCM (HUAWEI)","TRAVAUX-HUAWEI",
AQ2155="Projet OCM (NOKIA)","TRAVAUX -NOKIA",
AQ2155="ACCESS-ISSUE","ACCESS-ISSUE",
AQ2155="Projet OCM (ZTE, NOKIA, autres projets)","TRAVAUX OCM",
AQ2155="No root CAuse","No root cause",
AQ2155="ODU HS","TX ISSUE",
AQ2155="IP &amp; VLAN","TX ISSUE",
AQ2155="Warehouse HUAWEI","SPARE-ISSUE",
AQ2155="SPARE-HS","SPARE-ISSUE",
AQ2155="Power Telco","RAN ISSUE",AQ2155="no impacts","no impacts"
),"")</f>
        <v>No root cause</v>
      </c>
      <c r="AQ2155" s="127" t="s">
        <v>5344</v>
      </c>
      <c r="AR2155" s="48" t="str" cm="1">
        <f t="array" ref="AR2155">IFERROR(_xlfn.IFS(
AQ2155="MPR ISSUE","ACTIVE",
AQ2155="BSS Hardware Issue","ACTIVE",
AQ2155="Sites strategiques, MLL, Pylone, etc.","PASSIVE",
AQ2155="AKTIVCO DEFAUT GE &amp; POWER Cabinet","PASSIVE",
AQ2155="AKTIVCO Coupure ENEO &amp; Baisse de tension","PASSIVE",
AQ2155="Coupure ENEO &amp; Baisse de tension","PASSIVE",
AQ2155="Defaut GE &amp; POWER Cabinet","PASSIVE",
AQ2155="Sharing","PASSIVE",
AQ2155="Sites strategiques &amp; DataCenter","PASSIVE",
AQ2155="Exclu","Exclu",
AQ2155="SAT","ACTIVE",
AQ2155="SPARE-ISSUE","SPARE-ISSUE",
AQ2155="Fiber CAmtel","ACTIVE",
AQ2155="Fiber AOF","ACTIVE",
AQ2155="Projet OCM (HUAWEI)","PLANNED WORKS",
AQ2155="Projet OCM (NOKIA)","PLANNED WORKS",
AQ2155="ACCESS-ISSUE","ACCESS-ISSUE",
AQ2155="Projet OCM (ZTE, NOKIA, autres projets)","PLANNED WORKS",
AQ2155="No root CAuse","No root cause",
AQ2155="ODU HS","ACTIVE",
AQ2155="IP &amp; VLAN","ACTIVE",
AQ2155="Warehouse HUAWEI","SPARE-ISSUE",
AQ2155="SPARE-HS","SPARE-ISSUE",
AQ2155="Power Telco","ACTIVE", AQ2155="no impacts","no impacts"
),"")</f>
        <v>No root cause</v>
      </c>
      <c r="AS2155" s="92" t="s">
        <v>5537</v>
      </c>
      <c r="AT2155" s="98" t="s">
        <v>5054</v>
      </c>
      <c r="AV2155" s="17" t="s">
        <v>5537</v>
      </c>
      <c r="AW2155" s="7" t="s">
        <v>5537</v>
      </c>
      <c r="AX2155" s="6" t="s">
        <v>5537</v>
      </c>
      <c r="AY2155" s="7"/>
      <c r="AZ2155" s="3" t="s">
        <v>5537</v>
      </c>
      <c r="BA2155" s="18" t="s">
        <v>5537</v>
      </c>
      <c r="BB2155" s="18" t="s">
        <v>5537</v>
      </c>
      <c r="BC2155" s="18" t="s">
        <v>5537</v>
      </c>
      <c r="BD2155" s="18" t="s">
        <v>5537</v>
      </c>
      <c r="BE2155" s="18" t="s">
        <v>5537</v>
      </c>
      <c r="BF2155" s="18" t="s">
        <v>5537</v>
      </c>
      <c r="BG2155" s="18" t="s">
        <v>5537</v>
      </c>
      <c r="BH2155" s="18" t="s">
        <v>5537</v>
      </c>
      <c r="BI2155" s="18" t="s">
        <v>5537</v>
      </c>
      <c r="BJ2155" s="18" t="s">
        <v>5537</v>
      </c>
      <c r="BK2155" s="18" t="s">
        <v>5537</v>
      </c>
      <c r="BL2155" s="9" t="s">
        <v>5537</v>
      </c>
      <c r="BM2155" s="14" t="s">
        <v>5537</v>
      </c>
      <c r="BN2155" s="14" t="s">
        <v>5537</v>
      </c>
      <c r="BO2155" s="14" t="str">
        <f>_xlfn.XLOOKUP(B2155,'[4]cell downs 18042026 17h'!$B:$B,'[4]cell downs 18042026 17h'!$B:$B,"")</f>
        <v/>
      </c>
      <c r="BP2155" s="14" t="str">
        <f>_xlfn.XLOOKUP(B2155,'[5]Cells Huawei 19042026 15h'!$B:$B,'[5]Cells Huawei 19042026 15h'!$B:$B,"")</f>
        <v/>
      </c>
      <c r="BQ2155" s="9" t="str">
        <f>_xlfn.XLOOKUP(B2155,'[6]cells down 19042026 9H40'!$B:$B,'[6]cells down 19042026 9H40'!$B:$B,"")</f>
        <v/>
      </c>
      <c r="BR2155" s="9" t="s">
        <v>5054</v>
      </c>
      <c r="BS2155" s="9" t="s">
        <v>318</v>
      </c>
      <c r="BT2155" s="108"/>
    </row>
    <row r="2156" spans="1:72" s="9" customFormat="1" x14ac:dyDescent="0.35">
      <c r="A2156" s="1" t="s">
        <v>5119</v>
      </c>
      <c r="B2156" s="8" t="s">
        <v>5120</v>
      </c>
      <c r="C2156" s="3" t="str">
        <f>_xlfn.XLOOKUP(B2156,'[1]daily break down'!$D:$D,'[1]daily break down'!$E:$E,"")</f>
        <v>CENTRE</v>
      </c>
      <c r="D2156" s="1" t="s">
        <v>11</v>
      </c>
      <c r="E2156" s="1" t="s">
        <v>12</v>
      </c>
      <c r="F2156" s="3" t="s">
        <v>37</v>
      </c>
      <c r="G2156" s="1" t="s">
        <v>5119</v>
      </c>
      <c r="H2156" s="34" t="str">
        <f>_xlfn.XLOOKUP(B2156,[2]CALCULATION!$B:$B,[2]CALCULATION!$H:$H,"")</f>
        <v>ZTE</v>
      </c>
      <c r="I2156" s="28">
        <v>0</v>
      </c>
      <c r="J2156" s="28">
        <v>0</v>
      </c>
      <c r="K2156" s="28">
        <v>0</v>
      </c>
      <c r="L2156" s="28">
        <v>0</v>
      </c>
      <c r="M2156" s="28">
        <v>0</v>
      </c>
      <c r="N2156" s="28">
        <v>0</v>
      </c>
      <c r="O2156" s="28">
        <v>0</v>
      </c>
      <c r="P2156" s="28">
        <v>0</v>
      </c>
      <c r="Q2156" s="28">
        <v>0</v>
      </c>
      <c r="R2156" s="28">
        <v>0</v>
      </c>
      <c r="S2156" s="93">
        <v>0</v>
      </c>
      <c r="T2156" s="93">
        <f>_xlfn.XLOOKUP(B2156,'[3]Nur des jours'!$B:$B,'[3]Nur des jours'!$U:$U,"")</f>
        <v>0</v>
      </c>
      <c r="U2156" s="93">
        <v>0</v>
      </c>
      <c r="V2156" s="93">
        <v>0</v>
      </c>
      <c r="W2156" s="93">
        <v>0</v>
      </c>
      <c r="X2156" s="93">
        <v>0</v>
      </c>
      <c r="Y2156" s="93">
        <v>0</v>
      </c>
      <c r="Z2156" s="93">
        <v>0</v>
      </c>
      <c r="AA2156" s="93">
        <v>0</v>
      </c>
      <c r="AB2156" s="93">
        <v>0</v>
      </c>
      <c r="AC2156" s="93"/>
      <c r="AD2156" s="93">
        <v>0</v>
      </c>
      <c r="AE2156" s="93">
        <v>0</v>
      </c>
      <c r="AF2156" s="93">
        <v>0</v>
      </c>
      <c r="AG2156" s="93"/>
      <c r="AH2156" s="93">
        <v>0</v>
      </c>
      <c r="AI2156" s="93">
        <v>0</v>
      </c>
      <c r="AJ2156" s="93">
        <v>0</v>
      </c>
      <c r="AK2156" s="93">
        <v>0</v>
      </c>
      <c r="AL2156" s="93">
        <v>0</v>
      </c>
      <c r="AM2156" s="49" t="s">
        <v>5559</v>
      </c>
      <c r="AN2156" s="49"/>
      <c r="AO2156" s="48" t="str" cm="1">
        <f t="array" ref="AO2156">IFERROR(_xlfn.IFS(
AQ2156="MPR ISSUE","PDH",
AQ2156="BSS Hardware Issue","BSS",
AQ2156="Sites strategiques, MLL, Pylone, etc.","ENVTECH",
AQ2156="AKTIVCO DEFAUT GE &amp; POWER Cabinet","AKTIVCO",
AQ2156="AKTIVCO Coupure ENEO &amp; Baisse de tension","AKTIVCO GRID ONLY",
AQ2156="Coupure ENEO &amp; Baisse de tension","IHS GRID ONLY",
AQ2156="Defaut GE &amp; POWER Cabinet","IHS",
AQ2156="Sharing","Partners",
AQ2156="Sites strategiques &amp; DataCenter","SST &amp; DC",
AQ2156="Exclu","Exclu",
AQ2156="SAT","SAT",
AQ2156="SPARE-ISSUE","SPARE-ISSUE",
AQ2156="Fiber CAmtel","TRANS_FO_CAMTEL",
AQ2156="Fiber AOF","Fiber AOF",
AQ2156="Projet OCM (HUAWEI)","TRAVAUX-HUAWEI",
AQ2156="Projet OCM (NOKIA)","TRAVAUX-NOKIA",
AQ2156="ACCESS-ISSUE","ACCESS-ISSUE",
AQ2156="Projet OCM (ZTE, NOKIA, autres projets)","TRAVAUX OCM",
AQ2156="No root CAuse","No root cause",
AQ2156="ODU HS","PDH",
AQ2156="IP &amp; VLAN","PDH",
AQ2156="Warehouse HUAWEI","SPARE-ISSUE",
AQ2156="SPARE-HS","SPARE-ISSUE",
AQ2156="Power Telco","BSS",AQ2156="no impacts","no impacts"
),"")</f>
        <v>No root cause</v>
      </c>
      <c r="AP2156" s="48" t="str" cm="1">
        <f t="array" ref="AP2156">IFERROR(_xlfn.IFS(
AQ2156="MPR ISSUE","TX ISSUE",
AQ2156="BSS Hardware Issue","RAN ISSUE",
AQ2156="Sites strategiques, MLL, Pylone, etc.","ENVTECH",
AQ2156="AKTIVCO DEFAUT GE &amp; POWER Cabinet","POWER ISSUE",
AQ2156="AKTIVCO Coupure ENEO &amp; Baisse de tension","POWER ISSUE",
AQ2156="Coupure ENEO &amp; Baisse de tension","POWER ISSUE",
AQ2156="Defaut GE &amp; POWER Cabinet","POWER ISSUE",
AQ2156="Sharing","POWER ISSUE",
AQ2156="Sites strategiques &amp; DataCenter","POWER ISSUE",
AQ2156="Exclu","Exclu",
AQ2156="SAT","TX ISSUE",
AQ2156="SPARE-ISSUE","SPARE-ISSUE",
AQ2156="Fiber CAmtel","TX ISSUE",
AQ2156="Fiber AOF","TX ISSUE",
AQ2156="Projet OCM (HUAWEI)","TRAVAUX-HUAWEI",
AQ2156="Projet OCM (NOKIA)","TRAVAUX -NOKIA",
AQ2156="ACCESS-ISSUE","ACCESS-ISSUE",
AQ2156="Projet OCM (ZTE, NOKIA, autres projets)","TRAVAUX OCM",
AQ2156="No root CAuse","No root cause",
AQ2156="ODU HS","TX ISSUE",
AQ2156="IP &amp; VLAN","TX ISSUE",
AQ2156="Warehouse HUAWEI","SPARE-ISSUE",
AQ2156="SPARE-HS","SPARE-ISSUE",
AQ2156="Power Telco","RAN ISSUE",AQ2156="no impacts","no impacts"
),"")</f>
        <v>No root cause</v>
      </c>
      <c r="AQ2156" s="127" t="s">
        <v>5344</v>
      </c>
      <c r="AR2156" s="48" t="str" cm="1">
        <f t="array" ref="AR2156">IFERROR(_xlfn.IFS(
AQ2156="MPR ISSUE","ACTIVE",
AQ2156="BSS Hardware Issue","ACTIVE",
AQ2156="Sites strategiques, MLL, Pylone, etc.","PASSIVE",
AQ2156="AKTIVCO DEFAUT GE &amp; POWER Cabinet","PASSIVE",
AQ2156="AKTIVCO Coupure ENEO &amp; Baisse de tension","PASSIVE",
AQ2156="Coupure ENEO &amp; Baisse de tension","PASSIVE",
AQ2156="Defaut GE &amp; POWER Cabinet","PASSIVE",
AQ2156="Sharing","PASSIVE",
AQ2156="Sites strategiques &amp; DataCenter","PASSIVE",
AQ2156="Exclu","Exclu",
AQ2156="SAT","ACTIVE",
AQ2156="SPARE-ISSUE","SPARE-ISSUE",
AQ2156="Fiber CAmtel","ACTIVE",
AQ2156="Fiber AOF","ACTIVE",
AQ2156="Projet OCM (HUAWEI)","PLANNED WORKS",
AQ2156="Projet OCM (NOKIA)","PLANNED WORKS",
AQ2156="ACCESS-ISSUE","ACCESS-ISSUE",
AQ2156="Projet OCM (ZTE, NOKIA, autres projets)","PLANNED WORKS",
AQ2156="No root CAuse","No root cause",
AQ2156="ODU HS","ACTIVE",
AQ2156="IP &amp; VLAN","ACTIVE",
AQ2156="Warehouse HUAWEI","SPARE-ISSUE",
AQ2156="SPARE-HS","SPARE-ISSUE",
AQ2156="Power Telco","ACTIVE", AQ2156="no impacts","no impacts"
),"")</f>
        <v>No root cause</v>
      </c>
      <c r="AS2156" s="92" t="s">
        <v>5537</v>
      </c>
      <c r="AT2156" s="98" t="s">
        <v>5120</v>
      </c>
      <c r="AV2156" s="17" t="s">
        <v>5537</v>
      </c>
      <c r="AW2156" s="7" t="s">
        <v>5537</v>
      </c>
      <c r="AX2156" s="6" t="s">
        <v>5537</v>
      </c>
      <c r="AY2156" s="7"/>
      <c r="AZ2156" s="3" t="s">
        <v>5537</v>
      </c>
      <c r="BA2156" s="18" t="s">
        <v>5537</v>
      </c>
      <c r="BB2156" s="18" t="s">
        <v>5537</v>
      </c>
      <c r="BC2156" s="18" t="s">
        <v>5537</v>
      </c>
      <c r="BD2156" s="18" t="s">
        <v>5537</v>
      </c>
      <c r="BE2156" s="18" t="s">
        <v>5537</v>
      </c>
      <c r="BF2156" s="18" t="s">
        <v>5537</v>
      </c>
      <c r="BG2156" s="18" t="s">
        <v>5537</v>
      </c>
      <c r="BH2156" s="18" t="s">
        <v>5537</v>
      </c>
      <c r="BI2156" s="18" t="s">
        <v>5537</v>
      </c>
      <c r="BJ2156" s="18" t="s">
        <v>5537</v>
      </c>
      <c r="BK2156" s="18" t="s">
        <v>5537</v>
      </c>
      <c r="BL2156" s="9" t="s">
        <v>5537</v>
      </c>
      <c r="BM2156" s="14" t="s">
        <v>5537</v>
      </c>
      <c r="BN2156" s="14" t="s">
        <v>5537</v>
      </c>
      <c r="BO2156" s="14" t="str">
        <f>_xlfn.XLOOKUP(B2156,'[4]cell downs 18042026 17h'!$B:$B,'[4]cell downs 18042026 17h'!$B:$B,"")</f>
        <v/>
      </c>
      <c r="BP2156" s="14" t="str">
        <f>_xlfn.XLOOKUP(B2156,'[5]Cells Huawei 19042026 15h'!$B:$B,'[5]Cells Huawei 19042026 15h'!$B:$B,"")</f>
        <v/>
      </c>
      <c r="BQ2156" s="9" t="str">
        <f>_xlfn.XLOOKUP(B2156,'[6]cells down 19042026 9H40'!$B:$B,'[6]cells down 19042026 9H40'!$B:$B,"")</f>
        <v/>
      </c>
      <c r="BR2156" s="9" t="s">
        <v>5120</v>
      </c>
      <c r="BS2156" s="9" t="s">
        <v>12</v>
      </c>
      <c r="BT2156" s="108"/>
    </row>
    <row r="2157" spans="1:72" s="9" customFormat="1" x14ac:dyDescent="0.35">
      <c r="A2157" s="1" t="s">
        <v>5121</v>
      </c>
      <c r="B2157" s="8" t="s">
        <v>5122</v>
      </c>
      <c r="C2157" s="3" t="str">
        <f>_xlfn.XLOOKUP(B2157,'[1]daily break down'!$D:$D,'[1]daily break down'!$E:$E,"")</f>
        <v>CENTRE</v>
      </c>
      <c r="D2157" s="1" t="s">
        <v>11</v>
      </c>
      <c r="E2157" s="1" t="s">
        <v>1713</v>
      </c>
      <c r="F2157" s="3" t="s">
        <v>37</v>
      </c>
      <c r="G2157" s="1" t="s">
        <v>5121</v>
      </c>
      <c r="H2157" s="34" t="str">
        <f>_xlfn.XLOOKUP(B2157,[2]CALCULATION!$B:$B,[2]CALCULATION!$H:$H,"")</f>
        <v>ZTE</v>
      </c>
      <c r="I2157" s="28">
        <v>0</v>
      </c>
      <c r="J2157" s="28">
        <v>0</v>
      </c>
      <c r="K2157" s="28">
        <v>0</v>
      </c>
      <c r="L2157" s="28">
        <v>0</v>
      </c>
      <c r="M2157" s="28">
        <v>0</v>
      </c>
      <c r="N2157" s="28">
        <v>0</v>
      </c>
      <c r="O2157" s="28">
        <v>0</v>
      </c>
      <c r="P2157" s="28">
        <v>0</v>
      </c>
      <c r="Q2157" s="28">
        <v>0</v>
      </c>
      <c r="R2157" s="28">
        <v>0</v>
      </c>
      <c r="S2157" s="93">
        <v>0</v>
      </c>
      <c r="T2157" s="93">
        <f>_xlfn.XLOOKUP(B2157,'[3]Nur des jours'!$B:$B,'[3]Nur des jours'!$U:$U,"")</f>
        <v>0</v>
      </c>
      <c r="U2157" s="93">
        <v>0</v>
      </c>
      <c r="V2157" s="93">
        <v>0</v>
      </c>
      <c r="W2157" s="93">
        <v>0</v>
      </c>
      <c r="X2157" s="93">
        <v>0</v>
      </c>
      <c r="Y2157" s="93">
        <v>0</v>
      </c>
      <c r="Z2157" s="93">
        <v>0</v>
      </c>
      <c r="AA2157" s="93">
        <v>0</v>
      </c>
      <c r="AB2157" s="93">
        <v>0</v>
      </c>
      <c r="AC2157" s="93"/>
      <c r="AD2157" s="93">
        <v>0</v>
      </c>
      <c r="AE2157" s="93">
        <v>0</v>
      </c>
      <c r="AF2157" s="93">
        <v>0</v>
      </c>
      <c r="AG2157" s="93"/>
      <c r="AH2157" s="93">
        <v>0</v>
      </c>
      <c r="AI2157" s="93">
        <v>0</v>
      </c>
      <c r="AJ2157" s="93">
        <v>0</v>
      </c>
      <c r="AK2157" s="93">
        <v>0</v>
      </c>
      <c r="AL2157" s="93">
        <v>0</v>
      </c>
      <c r="AM2157" s="49" t="s">
        <v>5559</v>
      </c>
      <c r="AN2157" s="49"/>
      <c r="AO2157" s="48" t="str" cm="1">
        <f t="array" ref="AO2157">IFERROR(_xlfn.IFS(
AQ2157="MPR ISSUE","PDH",
AQ2157="BSS Hardware Issue","BSS",
AQ2157="Sites strategiques, MLL, Pylone, etc.","ENVTECH",
AQ2157="AKTIVCO DEFAUT GE &amp; POWER Cabinet","AKTIVCO",
AQ2157="AKTIVCO Coupure ENEO &amp; Baisse de tension","AKTIVCO GRID ONLY",
AQ2157="Coupure ENEO &amp; Baisse de tension","IHS GRID ONLY",
AQ2157="Defaut GE &amp; POWER Cabinet","IHS",
AQ2157="Sharing","Partners",
AQ2157="Sites strategiques &amp; DataCenter","SST &amp; DC",
AQ2157="Exclu","Exclu",
AQ2157="SAT","SAT",
AQ2157="SPARE-ISSUE","SPARE-ISSUE",
AQ2157="Fiber CAmtel","TRANS_FO_CAMTEL",
AQ2157="Fiber AOF","Fiber AOF",
AQ2157="Projet OCM (HUAWEI)","TRAVAUX-HUAWEI",
AQ2157="Projet OCM (NOKIA)","TRAVAUX-NOKIA",
AQ2157="ACCESS-ISSUE","ACCESS-ISSUE",
AQ2157="Projet OCM (ZTE, NOKIA, autres projets)","TRAVAUX OCM",
AQ2157="No root CAuse","No root cause",
AQ2157="ODU HS","PDH",
AQ2157="IP &amp; VLAN","PDH",
AQ2157="Warehouse HUAWEI","SPARE-ISSUE",
AQ2157="SPARE-HS","SPARE-ISSUE",
AQ2157="Power Telco","BSS",AQ2157="no impacts","no impacts"
),"")</f>
        <v>No root cause</v>
      </c>
      <c r="AP2157" s="48" t="str" cm="1">
        <f t="array" ref="AP2157">IFERROR(_xlfn.IFS(
AQ2157="MPR ISSUE","TX ISSUE",
AQ2157="BSS Hardware Issue","RAN ISSUE",
AQ2157="Sites strategiques, MLL, Pylone, etc.","ENVTECH",
AQ2157="AKTIVCO DEFAUT GE &amp; POWER Cabinet","POWER ISSUE",
AQ2157="AKTIVCO Coupure ENEO &amp; Baisse de tension","POWER ISSUE",
AQ2157="Coupure ENEO &amp; Baisse de tension","POWER ISSUE",
AQ2157="Defaut GE &amp; POWER Cabinet","POWER ISSUE",
AQ2157="Sharing","POWER ISSUE",
AQ2157="Sites strategiques &amp; DataCenter","POWER ISSUE",
AQ2157="Exclu","Exclu",
AQ2157="SAT","TX ISSUE",
AQ2157="SPARE-ISSUE","SPARE-ISSUE",
AQ2157="Fiber CAmtel","TX ISSUE",
AQ2157="Fiber AOF","TX ISSUE",
AQ2157="Projet OCM (HUAWEI)","TRAVAUX-HUAWEI",
AQ2157="Projet OCM (NOKIA)","TRAVAUX -NOKIA",
AQ2157="ACCESS-ISSUE","ACCESS-ISSUE",
AQ2157="Projet OCM (ZTE, NOKIA, autres projets)","TRAVAUX OCM",
AQ2157="No root CAuse","No root cause",
AQ2157="ODU HS","TX ISSUE",
AQ2157="IP &amp; VLAN","TX ISSUE",
AQ2157="Warehouse HUAWEI","SPARE-ISSUE",
AQ2157="SPARE-HS","SPARE-ISSUE",
AQ2157="Power Telco","RAN ISSUE",AQ2157="no impacts","no impacts"
),"")</f>
        <v>No root cause</v>
      </c>
      <c r="AQ2157" s="127" t="s">
        <v>5344</v>
      </c>
      <c r="AR2157" s="48" t="str" cm="1">
        <f t="array" ref="AR2157">IFERROR(_xlfn.IFS(
AQ2157="MPR ISSUE","ACTIVE",
AQ2157="BSS Hardware Issue","ACTIVE",
AQ2157="Sites strategiques, MLL, Pylone, etc.","PASSIVE",
AQ2157="AKTIVCO DEFAUT GE &amp; POWER Cabinet","PASSIVE",
AQ2157="AKTIVCO Coupure ENEO &amp; Baisse de tension","PASSIVE",
AQ2157="Coupure ENEO &amp; Baisse de tension","PASSIVE",
AQ2157="Defaut GE &amp; POWER Cabinet","PASSIVE",
AQ2157="Sharing","PASSIVE",
AQ2157="Sites strategiques &amp; DataCenter","PASSIVE",
AQ2157="Exclu","Exclu",
AQ2157="SAT","ACTIVE",
AQ2157="SPARE-ISSUE","SPARE-ISSUE",
AQ2157="Fiber CAmtel","ACTIVE",
AQ2157="Fiber AOF","ACTIVE",
AQ2157="Projet OCM (HUAWEI)","PLANNED WORKS",
AQ2157="Projet OCM (NOKIA)","PLANNED WORKS",
AQ2157="ACCESS-ISSUE","ACCESS-ISSUE",
AQ2157="Projet OCM (ZTE, NOKIA, autres projets)","PLANNED WORKS",
AQ2157="No root CAuse","No root cause",
AQ2157="ODU HS","ACTIVE",
AQ2157="IP &amp; VLAN","ACTIVE",
AQ2157="Warehouse HUAWEI","SPARE-ISSUE",
AQ2157="SPARE-HS","SPARE-ISSUE",
AQ2157="Power Telco","ACTIVE", AQ2157="no impacts","no impacts"
),"")</f>
        <v>No root cause</v>
      </c>
      <c r="AS2157" s="92" t="s">
        <v>5537</v>
      </c>
      <c r="AT2157" s="98" t="s">
        <v>5122</v>
      </c>
      <c r="AV2157" s="17" t="s">
        <v>5537</v>
      </c>
      <c r="AW2157" s="7" t="s">
        <v>5537</v>
      </c>
      <c r="AX2157" s="6" t="s">
        <v>5537</v>
      </c>
      <c r="AY2157" s="7"/>
      <c r="AZ2157" s="3" t="s">
        <v>5537</v>
      </c>
      <c r="BA2157" s="18" t="s">
        <v>5537</v>
      </c>
      <c r="BB2157" s="18" t="s">
        <v>5537</v>
      </c>
      <c r="BC2157" s="18" t="s">
        <v>5537</v>
      </c>
      <c r="BD2157" s="18" t="s">
        <v>5537</v>
      </c>
      <c r="BE2157" s="18" t="s">
        <v>5537</v>
      </c>
      <c r="BF2157" s="18" t="s">
        <v>5537</v>
      </c>
      <c r="BG2157" s="18" t="s">
        <v>5537</v>
      </c>
      <c r="BH2157" s="18" t="s">
        <v>5537</v>
      </c>
      <c r="BI2157" s="18" t="s">
        <v>5537</v>
      </c>
      <c r="BJ2157" s="18" t="s">
        <v>5537</v>
      </c>
      <c r="BK2157" s="18" t="s">
        <v>5537</v>
      </c>
      <c r="BL2157" s="9" t="s">
        <v>5537</v>
      </c>
      <c r="BM2157" s="14" t="s">
        <v>5537</v>
      </c>
      <c r="BN2157" s="14" t="s">
        <v>5537</v>
      </c>
      <c r="BO2157" s="14" t="str">
        <f>_xlfn.XLOOKUP(B2157,'[4]cell downs 18042026 17h'!$B:$B,'[4]cell downs 18042026 17h'!$B:$B,"")</f>
        <v/>
      </c>
      <c r="BP2157" s="14" t="str">
        <f>_xlfn.XLOOKUP(B2157,'[5]Cells Huawei 19042026 15h'!$B:$B,'[5]Cells Huawei 19042026 15h'!$B:$B,"")</f>
        <v/>
      </c>
      <c r="BQ2157" s="9" t="str">
        <f>_xlfn.XLOOKUP(B2157,'[6]cells down 19042026 9H40'!$B:$B,'[6]cells down 19042026 9H40'!$B:$B,"")</f>
        <v/>
      </c>
      <c r="BR2157" s="9" t="s">
        <v>5122</v>
      </c>
      <c r="BS2157" s="9" t="s">
        <v>594</v>
      </c>
      <c r="BT2157" s="108"/>
    </row>
    <row r="2158" spans="1:72" s="9" customFormat="1" x14ac:dyDescent="0.35">
      <c r="A2158" s="1" t="s">
        <v>5055</v>
      </c>
      <c r="B2158" s="8" t="s">
        <v>5056</v>
      </c>
      <c r="C2158" s="3" t="str">
        <f>_xlfn.XLOOKUP(B2158,'[1]daily break down'!$D:$D,'[1]daily break down'!$E:$E,"")</f>
        <v>CENTRE</v>
      </c>
      <c r="D2158" s="1" t="s">
        <v>11</v>
      </c>
      <c r="E2158" s="1" t="s">
        <v>594</v>
      </c>
      <c r="F2158" s="3" t="s">
        <v>69</v>
      </c>
      <c r="G2158" s="1" t="s">
        <v>3536</v>
      </c>
      <c r="H2158" s="34" t="str">
        <f>_xlfn.XLOOKUP(B2158,[2]CALCULATION!$B:$B,[2]CALCULATION!$H:$H,"")</f>
        <v>ZTE</v>
      </c>
      <c r="I2158" s="28">
        <v>0</v>
      </c>
      <c r="J2158" s="28">
        <v>0</v>
      </c>
      <c r="K2158" s="28">
        <v>0</v>
      </c>
      <c r="L2158" s="28">
        <v>0</v>
      </c>
      <c r="M2158" s="28">
        <v>0</v>
      </c>
      <c r="N2158" s="28">
        <v>0</v>
      </c>
      <c r="O2158" s="28">
        <v>0</v>
      </c>
      <c r="P2158" s="28">
        <v>0</v>
      </c>
      <c r="Q2158" s="28">
        <v>0</v>
      </c>
      <c r="R2158" s="28">
        <v>0</v>
      </c>
      <c r="S2158" s="93">
        <v>0</v>
      </c>
      <c r="T2158" s="93">
        <f>_xlfn.XLOOKUP(B2158,'[3]Nur des jours'!$B:$B,'[3]Nur des jours'!$U:$U,"")</f>
        <v>0</v>
      </c>
      <c r="U2158" s="93">
        <v>0</v>
      </c>
      <c r="V2158" s="93">
        <v>0</v>
      </c>
      <c r="W2158" s="93">
        <v>0</v>
      </c>
      <c r="X2158" s="93">
        <v>0</v>
      </c>
      <c r="Y2158" s="93">
        <v>0</v>
      </c>
      <c r="Z2158" s="93">
        <v>0</v>
      </c>
      <c r="AA2158" s="93">
        <v>0</v>
      </c>
      <c r="AB2158" s="93">
        <v>0</v>
      </c>
      <c r="AC2158" s="93"/>
      <c r="AD2158" s="93">
        <v>0</v>
      </c>
      <c r="AE2158" s="93">
        <v>0</v>
      </c>
      <c r="AF2158" s="93">
        <v>0</v>
      </c>
      <c r="AG2158" s="93"/>
      <c r="AH2158" s="93">
        <v>0</v>
      </c>
      <c r="AI2158" s="93">
        <v>0</v>
      </c>
      <c r="AJ2158" s="93">
        <v>0</v>
      </c>
      <c r="AK2158" s="93">
        <v>0</v>
      </c>
      <c r="AL2158" s="93">
        <v>0</v>
      </c>
      <c r="AM2158" s="49" t="s">
        <v>5559</v>
      </c>
      <c r="AN2158" s="49"/>
      <c r="AO2158" s="48" t="str" cm="1">
        <f t="array" ref="AO2158">IFERROR(_xlfn.IFS(
AQ2158="MPR ISSUE","PDH",
AQ2158="BSS Hardware Issue","BSS",
AQ2158="Sites strategiques, MLL, Pylone, etc.","ENVTECH",
AQ2158="AKTIVCO DEFAUT GE &amp; POWER Cabinet","AKTIVCO",
AQ2158="AKTIVCO Coupure ENEO &amp; Baisse de tension","AKTIVCO GRID ONLY",
AQ2158="Coupure ENEO &amp; Baisse de tension","IHS GRID ONLY",
AQ2158="Defaut GE &amp; POWER Cabinet","IHS",
AQ2158="Sharing","Partners",
AQ2158="Sites strategiques &amp; DataCenter","SST &amp; DC",
AQ2158="Exclu","Exclu",
AQ2158="SAT","SAT",
AQ2158="SPARE-ISSUE","SPARE-ISSUE",
AQ2158="Fiber CAmtel","TRANS_FO_CAMTEL",
AQ2158="Fiber AOF","Fiber AOF",
AQ2158="Projet OCM (HUAWEI)","TRAVAUX-HUAWEI",
AQ2158="Projet OCM (NOKIA)","TRAVAUX-NOKIA",
AQ2158="ACCESS-ISSUE","ACCESS-ISSUE",
AQ2158="Projet OCM (ZTE, NOKIA, autres projets)","TRAVAUX OCM",
AQ2158="No root CAuse","No root cause",
AQ2158="ODU HS","PDH",
AQ2158="IP &amp; VLAN","PDH",
AQ2158="Warehouse HUAWEI","SPARE-ISSUE",
AQ2158="SPARE-HS","SPARE-ISSUE",
AQ2158="Power Telco","BSS",AQ2158="no impacts","no impacts"
),"")</f>
        <v>No root cause</v>
      </c>
      <c r="AP2158" s="48" t="str" cm="1">
        <f t="array" ref="AP2158">IFERROR(_xlfn.IFS(
AQ2158="MPR ISSUE","TX ISSUE",
AQ2158="BSS Hardware Issue","RAN ISSUE",
AQ2158="Sites strategiques, MLL, Pylone, etc.","ENVTECH",
AQ2158="AKTIVCO DEFAUT GE &amp; POWER Cabinet","POWER ISSUE",
AQ2158="AKTIVCO Coupure ENEO &amp; Baisse de tension","POWER ISSUE",
AQ2158="Coupure ENEO &amp; Baisse de tension","POWER ISSUE",
AQ2158="Defaut GE &amp; POWER Cabinet","POWER ISSUE",
AQ2158="Sharing","POWER ISSUE",
AQ2158="Sites strategiques &amp; DataCenter","POWER ISSUE",
AQ2158="Exclu","Exclu",
AQ2158="SAT","TX ISSUE",
AQ2158="SPARE-ISSUE","SPARE-ISSUE",
AQ2158="Fiber CAmtel","TX ISSUE",
AQ2158="Fiber AOF","TX ISSUE",
AQ2158="Projet OCM (HUAWEI)","TRAVAUX-HUAWEI",
AQ2158="Projet OCM (NOKIA)","TRAVAUX -NOKIA",
AQ2158="ACCESS-ISSUE","ACCESS-ISSUE",
AQ2158="Projet OCM (ZTE, NOKIA, autres projets)","TRAVAUX OCM",
AQ2158="No root CAuse","No root cause",
AQ2158="ODU HS","TX ISSUE",
AQ2158="IP &amp; VLAN","TX ISSUE",
AQ2158="Warehouse HUAWEI","SPARE-ISSUE",
AQ2158="SPARE-HS","SPARE-ISSUE",
AQ2158="Power Telco","RAN ISSUE",AQ2158="no impacts","no impacts"
),"")</f>
        <v>No root cause</v>
      </c>
      <c r="AQ2158" s="127" t="s">
        <v>5344</v>
      </c>
      <c r="AR2158" s="48" t="str" cm="1">
        <f t="array" ref="AR2158">IFERROR(_xlfn.IFS(
AQ2158="MPR ISSUE","ACTIVE",
AQ2158="BSS Hardware Issue","ACTIVE",
AQ2158="Sites strategiques, MLL, Pylone, etc.","PASSIVE",
AQ2158="AKTIVCO DEFAUT GE &amp; POWER Cabinet","PASSIVE",
AQ2158="AKTIVCO Coupure ENEO &amp; Baisse de tension","PASSIVE",
AQ2158="Coupure ENEO &amp; Baisse de tension","PASSIVE",
AQ2158="Defaut GE &amp; POWER Cabinet","PASSIVE",
AQ2158="Sharing","PASSIVE",
AQ2158="Sites strategiques &amp; DataCenter","PASSIVE",
AQ2158="Exclu","Exclu",
AQ2158="SAT","ACTIVE",
AQ2158="SPARE-ISSUE","SPARE-ISSUE",
AQ2158="Fiber CAmtel","ACTIVE",
AQ2158="Fiber AOF","ACTIVE",
AQ2158="Projet OCM (HUAWEI)","PLANNED WORKS",
AQ2158="Projet OCM (NOKIA)","PLANNED WORKS",
AQ2158="ACCESS-ISSUE","ACCESS-ISSUE",
AQ2158="Projet OCM (ZTE, NOKIA, autres projets)","PLANNED WORKS",
AQ2158="No root CAuse","No root cause",
AQ2158="ODU HS","ACTIVE",
AQ2158="IP &amp; VLAN","ACTIVE",
AQ2158="Warehouse HUAWEI","SPARE-ISSUE",
AQ2158="SPARE-HS","SPARE-ISSUE",
AQ2158="Power Telco","ACTIVE", AQ2158="no impacts","no impacts"
),"")</f>
        <v>No root cause</v>
      </c>
      <c r="AS2158" s="92" t="s">
        <v>5537</v>
      </c>
      <c r="AT2158" s="98" t="s">
        <v>5056</v>
      </c>
      <c r="AV2158" s="17" t="s">
        <v>5537</v>
      </c>
      <c r="AW2158" s="7" t="s">
        <v>5537</v>
      </c>
      <c r="AX2158" s="6" t="s">
        <v>5537</v>
      </c>
      <c r="AY2158" s="7"/>
      <c r="AZ2158" s="3" t="s">
        <v>5537</v>
      </c>
      <c r="BA2158" s="18" t="s">
        <v>5537</v>
      </c>
      <c r="BB2158" s="18" t="s">
        <v>5537</v>
      </c>
      <c r="BC2158" s="18" t="s">
        <v>5537</v>
      </c>
      <c r="BD2158" s="18" t="s">
        <v>5537</v>
      </c>
      <c r="BE2158" s="18" t="s">
        <v>5537</v>
      </c>
      <c r="BF2158" s="18" t="s">
        <v>5537</v>
      </c>
      <c r="BG2158" s="18" t="s">
        <v>5537</v>
      </c>
      <c r="BH2158" s="18" t="s">
        <v>5537</v>
      </c>
      <c r="BI2158" s="18" t="s">
        <v>5537</v>
      </c>
      <c r="BJ2158" s="18" t="s">
        <v>5537</v>
      </c>
      <c r="BK2158" s="18" t="s">
        <v>5537</v>
      </c>
      <c r="BL2158" s="9" t="s">
        <v>5537</v>
      </c>
      <c r="BM2158" s="14" t="s">
        <v>5537</v>
      </c>
      <c r="BN2158" s="14" t="s">
        <v>5537</v>
      </c>
      <c r="BO2158" s="14" t="str">
        <f>_xlfn.XLOOKUP(B2158,'[4]cell downs 18042026 17h'!$B:$B,'[4]cell downs 18042026 17h'!$B:$B,"")</f>
        <v/>
      </c>
      <c r="BP2158" s="14" t="str">
        <f>_xlfn.XLOOKUP(B2158,'[5]Cells Huawei 19042026 15h'!$B:$B,'[5]Cells Huawei 19042026 15h'!$B:$B,"")</f>
        <v/>
      </c>
      <c r="BQ2158" s="9" t="str">
        <f>_xlfn.XLOOKUP(B2158,'[6]cells down 19042026 9H40'!$B:$B,'[6]cells down 19042026 9H40'!$B:$B,"")</f>
        <v/>
      </c>
      <c r="BR2158" s="9" t="s">
        <v>5056</v>
      </c>
      <c r="BS2158" s="9" t="s">
        <v>12</v>
      </c>
      <c r="BT2158" s="108"/>
    </row>
    <row r="2159" spans="1:72" s="9" customFormat="1" x14ac:dyDescent="0.35">
      <c r="A2159" s="1" t="s">
        <v>5125</v>
      </c>
      <c r="B2159" s="1" t="s">
        <v>5126</v>
      </c>
      <c r="C2159" s="3" t="str">
        <f>_xlfn.XLOOKUP(B2159,'[1]daily break down'!$D:$D,'[1]daily break down'!$E:$E,"")</f>
        <v>CENTRE</v>
      </c>
      <c r="D2159" s="1" t="s">
        <v>11</v>
      </c>
      <c r="E2159" s="1" t="s">
        <v>12</v>
      </c>
      <c r="F2159" s="3" t="s">
        <v>69</v>
      </c>
      <c r="G2159" s="1" t="s">
        <v>5127</v>
      </c>
      <c r="H2159" s="34" t="str">
        <f>_xlfn.XLOOKUP(B2159,[2]CALCULATION!$B:$B,[2]CALCULATION!$H:$H,"")</f>
        <v>ZTE</v>
      </c>
      <c r="I2159" s="28">
        <v>0</v>
      </c>
      <c r="J2159" s="28">
        <v>0</v>
      </c>
      <c r="K2159" s="28">
        <v>0</v>
      </c>
      <c r="L2159" s="28">
        <v>0</v>
      </c>
      <c r="M2159" s="28">
        <v>0</v>
      </c>
      <c r="N2159" s="28">
        <v>0</v>
      </c>
      <c r="O2159" s="28">
        <v>0</v>
      </c>
      <c r="P2159" s="28">
        <v>0</v>
      </c>
      <c r="Q2159" s="28">
        <v>0</v>
      </c>
      <c r="R2159" s="28">
        <v>0</v>
      </c>
      <c r="S2159" s="93">
        <v>0</v>
      </c>
      <c r="T2159" s="93">
        <f>_xlfn.XLOOKUP(B2159,'[3]Nur des jours'!$B:$B,'[3]Nur des jours'!$U:$U,"")</f>
        <v>0</v>
      </c>
      <c r="U2159" s="93">
        <v>0</v>
      </c>
      <c r="V2159" s="93">
        <v>0</v>
      </c>
      <c r="W2159" s="93">
        <v>0</v>
      </c>
      <c r="X2159" s="93">
        <v>0</v>
      </c>
      <c r="Y2159" s="93">
        <v>0</v>
      </c>
      <c r="Z2159" s="93">
        <v>0</v>
      </c>
      <c r="AA2159" s="93">
        <v>0</v>
      </c>
      <c r="AB2159" s="93">
        <v>0</v>
      </c>
      <c r="AC2159" s="93"/>
      <c r="AD2159" s="93">
        <v>0</v>
      </c>
      <c r="AE2159" s="93">
        <v>0</v>
      </c>
      <c r="AF2159" s="93">
        <v>0</v>
      </c>
      <c r="AG2159" s="93"/>
      <c r="AH2159" s="93">
        <v>0</v>
      </c>
      <c r="AI2159" s="93">
        <v>0</v>
      </c>
      <c r="AJ2159" s="93">
        <v>0</v>
      </c>
      <c r="AK2159" s="93">
        <v>0</v>
      </c>
      <c r="AL2159" s="93">
        <v>0</v>
      </c>
      <c r="AM2159" s="49" t="s">
        <v>5559</v>
      </c>
      <c r="AN2159" s="49"/>
      <c r="AO2159" s="48" t="str" cm="1">
        <f t="array" ref="AO2159">IFERROR(_xlfn.IFS(
AQ2159="MPR ISSUE","PDH",
AQ2159="BSS Hardware Issue","BSS",
AQ2159="Sites strategiques, MLL, Pylone, etc.","ENVTECH",
AQ2159="AKTIVCO DEFAUT GE &amp; POWER Cabinet","AKTIVCO",
AQ2159="AKTIVCO Coupure ENEO &amp; Baisse de tension","AKTIVCO GRID ONLY",
AQ2159="Coupure ENEO &amp; Baisse de tension","IHS GRID ONLY",
AQ2159="Defaut GE &amp; POWER Cabinet","IHS",
AQ2159="Sharing","Partners",
AQ2159="Sites strategiques &amp; DataCenter","SST &amp; DC",
AQ2159="Exclu","Exclu",
AQ2159="SAT","SAT",
AQ2159="SPARE-ISSUE","SPARE-ISSUE",
AQ2159="Fiber CAmtel","TRANS_FO_CAMTEL",
AQ2159="Fiber AOF","Fiber AOF",
AQ2159="Projet OCM (HUAWEI)","TRAVAUX-HUAWEI",
AQ2159="Projet OCM (NOKIA)","TRAVAUX-NOKIA",
AQ2159="ACCESS-ISSUE","ACCESS-ISSUE",
AQ2159="Projet OCM (ZTE, NOKIA, autres projets)","TRAVAUX OCM",
AQ2159="No root CAuse","No root cause",
AQ2159="ODU HS","PDH",
AQ2159="IP &amp; VLAN","PDH",
AQ2159="Warehouse HUAWEI","SPARE-ISSUE",
AQ2159="SPARE-HS","SPARE-ISSUE",
AQ2159="Power Telco","BSS",AQ2159="no impacts","no impacts"
),"")</f>
        <v>No root cause</v>
      </c>
      <c r="AP2159" s="48" t="str" cm="1">
        <f t="array" ref="AP2159">IFERROR(_xlfn.IFS(
AQ2159="MPR ISSUE","TX ISSUE",
AQ2159="BSS Hardware Issue","RAN ISSUE",
AQ2159="Sites strategiques, MLL, Pylone, etc.","ENVTECH",
AQ2159="AKTIVCO DEFAUT GE &amp; POWER Cabinet","POWER ISSUE",
AQ2159="AKTIVCO Coupure ENEO &amp; Baisse de tension","POWER ISSUE",
AQ2159="Coupure ENEO &amp; Baisse de tension","POWER ISSUE",
AQ2159="Defaut GE &amp; POWER Cabinet","POWER ISSUE",
AQ2159="Sharing","POWER ISSUE",
AQ2159="Sites strategiques &amp; DataCenter","POWER ISSUE",
AQ2159="Exclu","Exclu",
AQ2159="SAT","TX ISSUE",
AQ2159="SPARE-ISSUE","SPARE-ISSUE",
AQ2159="Fiber CAmtel","TX ISSUE",
AQ2159="Fiber AOF","TX ISSUE",
AQ2159="Projet OCM (HUAWEI)","TRAVAUX-HUAWEI",
AQ2159="Projet OCM (NOKIA)","TRAVAUX -NOKIA",
AQ2159="ACCESS-ISSUE","ACCESS-ISSUE",
AQ2159="Projet OCM (ZTE, NOKIA, autres projets)","TRAVAUX OCM",
AQ2159="No root CAuse","No root cause",
AQ2159="ODU HS","TX ISSUE",
AQ2159="IP &amp; VLAN","TX ISSUE",
AQ2159="Warehouse HUAWEI","SPARE-ISSUE",
AQ2159="SPARE-HS","SPARE-ISSUE",
AQ2159="Power Telco","RAN ISSUE",AQ2159="no impacts","no impacts"
),"")</f>
        <v>No root cause</v>
      </c>
      <c r="AQ2159" s="127" t="s">
        <v>5344</v>
      </c>
      <c r="AR2159" s="48" t="str" cm="1">
        <f t="array" ref="AR2159">IFERROR(_xlfn.IFS(
AQ2159="MPR ISSUE","ACTIVE",
AQ2159="BSS Hardware Issue","ACTIVE",
AQ2159="Sites strategiques, MLL, Pylone, etc.","PASSIVE",
AQ2159="AKTIVCO DEFAUT GE &amp; POWER Cabinet","PASSIVE",
AQ2159="AKTIVCO Coupure ENEO &amp; Baisse de tension","PASSIVE",
AQ2159="Coupure ENEO &amp; Baisse de tension","PASSIVE",
AQ2159="Defaut GE &amp; POWER Cabinet","PASSIVE",
AQ2159="Sharing","PASSIVE",
AQ2159="Sites strategiques &amp; DataCenter","PASSIVE",
AQ2159="Exclu","Exclu",
AQ2159="SAT","ACTIVE",
AQ2159="SPARE-ISSUE","SPARE-ISSUE",
AQ2159="Fiber CAmtel","ACTIVE",
AQ2159="Fiber AOF","ACTIVE",
AQ2159="Projet OCM (HUAWEI)","PLANNED WORKS",
AQ2159="Projet OCM (NOKIA)","PLANNED WORKS",
AQ2159="ACCESS-ISSUE","ACCESS-ISSUE",
AQ2159="Projet OCM (ZTE, NOKIA, autres projets)","PLANNED WORKS",
AQ2159="No root CAuse","No root cause",
AQ2159="ODU HS","ACTIVE",
AQ2159="IP &amp; VLAN","ACTIVE",
AQ2159="Warehouse HUAWEI","SPARE-ISSUE",
AQ2159="SPARE-HS","SPARE-ISSUE",
AQ2159="Power Telco","ACTIVE", AQ2159="no impacts","no impacts"
),"")</f>
        <v>No root cause</v>
      </c>
      <c r="AS2159" s="92" t="s">
        <v>5537</v>
      </c>
      <c r="AT2159" s="98" t="s">
        <v>5126</v>
      </c>
      <c r="AV2159" s="17" t="s">
        <v>5537</v>
      </c>
      <c r="AW2159" s="7" t="s">
        <v>5537</v>
      </c>
      <c r="AX2159" s="6" t="s">
        <v>5537</v>
      </c>
      <c r="AY2159" s="7"/>
      <c r="AZ2159" s="3" t="s">
        <v>5537</v>
      </c>
      <c r="BA2159" s="18" t="s">
        <v>5537</v>
      </c>
      <c r="BB2159" s="18" t="s">
        <v>5537</v>
      </c>
      <c r="BC2159" s="18" t="s">
        <v>5537</v>
      </c>
      <c r="BD2159" s="18" t="s">
        <v>5537</v>
      </c>
      <c r="BE2159" s="18" t="s">
        <v>5537</v>
      </c>
      <c r="BF2159" s="18" t="s">
        <v>5537</v>
      </c>
      <c r="BG2159" s="18" t="s">
        <v>5537</v>
      </c>
      <c r="BH2159" s="18" t="s">
        <v>5537</v>
      </c>
      <c r="BI2159" s="18" t="s">
        <v>5537</v>
      </c>
      <c r="BJ2159" s="18" t="s">
        <v>5537</v>
      </c>
      <c r="BK2159" s="18" t="s">
        <v>5537</v>
      </c>
      <c r="BL2159" s="9" t="s">
        <v>5537</v>
      </c>
      <c r="BM2159" s="14" t="s">
        <v>5537</v>
      </c>
      <c r="BN2159" s="14" t="s">
        <v>5537</v>
      </c>
      <c r="BO2159" s="14" t="str">
        <f>_xlfn.XLOOKUP(B2159,'[4]cell downs 18042026 17h'!$B:$B,'[4]cell downs 18042026 17h'!$B:$B,"")</f>
        <v/>
      </c>
      <c r="BP2159" s="14" t="str">
        <f>_xlfn.XLOOKUP(B2159,'[5]Cells Huawei 19042026 15h'!$B:$B,'[5]Cells Huawei 19042026 15h'!$B:$B,"")</f>
        <v/>
      </c>
      <c r="BQ2159" s="9" t="str">
        <f>_xlfn.XLOOKUP(B2159,'[6]cells down 19042026 9H40'!$B:$B,'[6]cells down 19042026 9H40'!$B:$B,"")</f>
        <v/>
      </c>
      <c r="BR2159" s="9" t="s">
        <v>5126</v>
      </c>
      <c r="BS2159" s="9" t="s">
        <v>12</v>
      </c>
      <c r="BT2159" s="108"/>
    </row>
    <row r="2160" spans="1:72" s="9" customFormat="1" x14ac:dyDescent="0.35">
      <c r="A2160" s="1" t="s">
        <v>5059</v>
      </c>
      <c r="B2160" s="8" t="s">
        <v>5060</v>
      </c>
      <c r="C2160" s="3" t="str">
        <f>_xlfn.XLOOKUP(B2160,'[1]daily break down'!$D:$D,'[1]daily break down'!$E:$E,"")</f>
        <v>CENTRE</v>
      </c>
      <c r="D2160" s="1" t="s">
        <v>11</v>
      </c>
      <c r="E2160" s="1" t="s">
        <v>12</v>
      </c>
      <c r="F2160" s="3" t="s">
        <v>37</v>
      </c>
      <c r="G2160" s="1" t="s">
        <v>5059</v>
      </c>
      <c r="H2160" s="34" t="str">
        <f>_xlfn.XLOOKUP(B2160,[2]CALCULATION!$B:$B,[2]CALCULATION!$H:$H,"")</f>
        <v>ZTE</v>
      </c>
      <c r="I2160" s="28">
        <v>0</v>
      </c>
      <c r="J2160" s="28">
        <v>0</v>
      </c>
      <c r="K2160" s="28">
        <v>0</v>
      </c>
      <c r="L2160" s="28">
        <v>0</v>
      </c>
      <c r="M2160" s="28">
        <v>0</v>
      </c>
      <c r="N2160" s="28">
        <v>0</v>
      </c>
      <c r="O2160" s="28">
        <v>0</v>
      </c>
      <c r="P2160" s="28">
        <v>0</v>
      </c>
      <c r="Q2160" s="28">
        <v>0</v>
      </c>
      <c r="R2160" s="28">
        <v>0</v>
      </c>
      <c r="S2160" s="93">
        <v>0</v>
      </c>
      <c r="T2160" s="93">
        <f>_xlfn.XLOOKUP(B2160,'[3]Nur des jours'!$B:$B,'[3]Nur des jours'!$U:$U,"")</f>
        <v>0</v>
      </c>
      <c r="U2160" s="93">
        <v>0</v>
      </c>
      <c r="V2160" s="93">
        <v>0</v>
      </c>
      <c r="W2160" s="93">
        <v>0</v>
      </c>
      <c r="X2160" s="93">
        <v>0</v>
      </c>
      <c r="Y2160" s="93">
        <v>0</v>
      </c>
      <c r="Z2160" s="93">
        <v>0</v>
      </c>
      <c r="AA2160" s="93">
        <v>0</v>
      </c>
      <c r="AB2160" s="93">
        <v>0</v>
      </c>
      <c r="AC2160" s="93"/>
      <c r="AD2160" s="93">
        <v>0</v>
      </c>
      <c r="AE2160" s="93">
        <v>0</v>
      </c>
      <c r="AF2160" s="93">
        <v>0</v>
      </c>
      <c r="AG2160" s="93"/>
      <c r="AH2160" s="93">
        <v>0</v>
      </c>
      <c r="AI2160" s="93">
        <v>0</v>
      </c>
      <c r="AJ2160" s="93">
        <v>0</v>
      </c>
      <c r="AK2160" s="93">
        <v>0</v>
      </c>
      <c r="AL2160" s="93">
        <v>0</v>
      </c>
      <c r="AM2160" s="49" t="s">
        <v>5559</v>
      </c>
      <c r="AN2160" s="49"/>
      <c r="AO2160" s="48" t="str" cm="1">
        <f t="array" ref="AO2160">IFERROR(_xlfn.IFS(
AQ2160="MPR ISSUE","PDH",
AQ2160="BSS Hardware Issue","BSS",
AQ2160="Sites strategiques, MLL, Pylone, etc.","ENVTECH",
AQ2160="AKTIVCO DEFAUT GE &amp; POWER Cabinet","AKTIVCO",
AQ2160="AKTIVCO Coupure ENEO &amp; Baisse de tension","AKTIVCO GRID ONLY",
AQ2160="Coupure ENEO &amp; Baisse de tension","IHS GRID ONLY",
AQ2160="Defaut GE &amp; POWER Cabinet","IHS",
AQ2160="Sharing","Partners",
AQ2160="Sites strategiques &amp; DataCenter","SST &amp; DC",
AQ2160="Exclu","Exclu",
AQ2160="SAT","SAT",
AQ2160="SPARE-ISSUE","SPARE-ISSUE",
AQ2160="Fiber CAmtel","TRANS_FO_CAMTEL",
AQ2160="Fiber AOF","Fiber AOF",
AQ2160="Projet OCM (HUAWEI)","TRAVAUX-HUAWEI",
AQ2160="Projet OCM (NOKIA)","TRAVAUX-NOKIA",
AQ2160="ACCESS-ISSUE","ACCESS-ISSUE",
AQ2160="Projet OCM (ZTE, NOKIA, autres projets)","TRAVAUX OCM",
AQ2160="No root CAuse","No root cause",
AQ2160="ODU HS","PDH",
AQ2160="IP &amp; VLAN","PDH",
AQ2160="Warehouse HUAWEI","SPARE-ISSUE",
AQ2160="SPARE-HS","SPARE-ISSUE",
AQ2160="Power Telco","BSS",AQ2160="no impacts","no impacts"
),"")</f>
        <v>No root cause</v>
      </c>
      <c r="AP2160" s="48" t="str" cm="1">
        <f t="array" ref="AP2160">IFERROR(_xlfn.IFS(
AQ2160="MPR ISSUE","TX ISSUE",
AQ2160="BSS Hardware Issue","RAN ISSUE",
AQ2160="Sites strategiques, MLL, Pylone, etc.","ENVTECH",
AQ2160="AKTIVCO DEFAUT GE &amp; POWER Cabinet","POWER ISSUE",
AQ2160="AKTIVCO Coupure ENEO &amp; Baisse de tension","POWER ISSUE",
AQ2160="Coupure ENEO &amp; Baisse de tension","POWER ISSUE",
AQ2160="Defaut GE &amp; POWER Cabinet","POWER ISSUE",
AQ2160="Sharing","POWER ISSUE",
AQ2160="Sites strategiques &amp; DataCenter","POWER ISSUE",
AQ2160="Exclu","Exclu",
AQ2160="SAT","TX ISSUE",
AQ2160="SPARE-ISSUE","SPARE-ISSUE",
AQ2160="Fiber CAmtel","TX ISSUE",
AQ2160="Fiber AOF","TX ISSUE",
AQ2160="Projet OCM (HUAWEI)","TRAVAUX-HUAWEI",
AQ2160="Projet OCM (NOKIA)","TRAVAUX -NOKIA",
AQ2160="ACCESS-ISSUE","ACCESS-ISSUE",
AQ2160="Projet OCM (ZTE, NOKIA, autres projets)","TRAVAUX OCM",
AQ2160="No root CAuse","No root cause",
AQ2160="ODU HS","TX ISSUE",
AQ2160="IP &amp; VLAN","TX ISSUE",
AQ2160="Warehouse HUAWEI","SPARE-ISSUE",
AQ2160="SPARE-HS","SPARE-ISSUE",
AQ2160="Power Telco","RAN ISSUE",AQ2160="no impacts","no impacts"
),"")</f>
        <v>No root cause</v>
      </c>
      <c r="AQ2160" s="127" t="s">
        <v>5344</v>
      </c>
      <c r="AR2160" s="48" t="str" cm="1">
        <f t="array" ref="AR2160">IFERROR(_xlfn.IFS(
AQ2160="MPR ISSUE","ACTIVE",
AQ2160="BSS Hardware Issue","ACTIVE",
AQ2160="Sites strategiques, MLL, Pylone, etc.","PASSIVE",
AQ2160="AKTIVCO DEFAUT GE &amp; POWER Cabinet","PASSIVE",
AQ2160="AKTIVCO Coupure ENEO &amp; Baisse de tension","PASSIVE",
AQ2160="Coupure ENEO &amp; Baisse de tension","PASSIVE",
AQ2160="Defaut GE &amp; POWER Cabinet","PASSIVE",
AQ2160="Sharing","PASSIVE",
AQ2160="Sites strategiques &amp; DataCenter","PASSIVE",
AQ2160="Exclu","Exclu",
AQ2160="SAT","ACTIVE",
AQ2160="SPARE-ISSUE","SPARE-ISSUE",
AQ2160="Fiber CAmtel","ACTIVE",
AQ2160="Fiber AOF","ACTIVE",
AQ2160="Projet OCM (HUAWEI)","PLANNED WORKS",
AQ2160="Projet OCM (NOKIA)","PLANNED WORKS",
AQ2160="ACCESS-ISSUE","ACCESS-ISSUE",
AQ2160="Projet OCM (ZTE, NOKIA, autres projets)","PLANNED WORKS",
AQ2160="No root CAuse","No root cause",
AQ2160="ODU HS","ACTIVE",
AQ2160="IP &amp; VLAN","ACTIVE",
AQ2160="Warehouse HUAWEI","SPARE-ISSUE",
AQ2160="SPARE-HS","SPARE-ISSUE",
AQ2160="Power Telco","ACTIVE", AQ2160="no impacts","no impacts"
),"")</f>
        <v>No root cause</v>
      </c>
      <c r="AS2160" s="92" t="s">
        <v>5537</v>
      </c>
      <c r="AT2160" s="98" t="s">
        <v>5060</v>
      </c>
      <c r="AU2160" s="96"/>
      <c r="AV2160" s="17" t="s">
        <v>5537</v>
      </c>
      <c r="AW2160" s="7" t="s">
        <v>5537</v>
      </c>
      <c r="AX2160" s="6" t="s">
        <v>5537</v>
      </c>
      <c r="AY2160" s="7"/>
      <c r="AZ2160" s="3" t="s">
        <v>5537</v>
      </c>
      <c r="BA2160" s="18" t="s">
        <v>5537</v>
      </c>
      <c r="BB2160" s="18" t="s">
        <v>5537</v>
      </c>
      <c r="BC2160" s="18" t="s">
        <v>5537</v>
      </c>
      <c r="BD2160" s="18" t="s">
        <v>5537</v>
      </c>
      <c r="BE2160" s="18" t="s">
        <v>5537</v>
      </c>
      <c r="BF2160" s="18" t="s">
        <v>5537</v>
      </c>
      <c r="BG2160" s="18" t="s">
        <v>5537</v>
      </c>
      <c r="BH2160" s="18" t="s">
        <v>5537</v>
      </c>
      <c r="BI2160" s="18" t="s">
        <v>5537</v>
      </c>
      <c r="BJ2160" s="18" t="s">
        <v>5537</v>
      </c>
      <c r="BK2160" s="18" t="s">
        <v>5537</v>
      </c>
      <c r="BL2160" s="9" t="s">
        <v>5537</v>
      </c>
      <c r="BM2160" s="14" t="s">
        <v>5537</v>
      </c>
      <c r="BN2160" s="14" t="s">
        <v>5537</v>
      </c>
      <c r="BO2160" s="14" t="str">
        <f>_xlfn.XLOOKUP(B2160,'[4]cell downs 18042026 17h'!$B:$B,'[4]cell downs 18042026 17h'!$B:$B,"")</f>
        <v/>
      </c>
      <c r="BP2160" s="14" t="str">
        <f>_xlfn.XLOOKUP(B2160,'[5]Cells Huawei 19042026 15h'!$B:$B,'[5]Cells Huawei 19042026 15h'!$B:$B,"")</f>
        <v/>
      </c>
      <c r="BQ2160" s="9" t="str">
        <f>_xlfn.XLOOKUP(B2160,'[6]cells down 19042026 9H40'!$B:$B,'[6]cells down 19042026 9H40'!$B:$B,"")</f>
        <v/>
      </c>
      <c r="BR2160" s="9" t="s">
        <v>5537</v>
      </c>
      <c r="BS2160" s="9" t="s">
        <v>5537</v>
      </c>
      <c r="BT2160" s="108"/>
    </row>
    <row r="2161" spans="1:72" s="9" customFormat="1" x14ac:dyDescent="0.35">
      <c r="A2161" s="1" t="s">
        <v>5061</v>
      </c>
      <c r="B2161" s="8" t="s">
        <v>5062</v>
      </c>
      <c r="C2161" s="3" t="str">
        <f>_xlfn.XLOOKUP(B2161,'[1]daily break down'!$D:$D,'[1]daily break down'!$E:$E,"")</f>
        <v>CENTRE</v>
      </c>
      <c r="D2161" s="1" t="s">
        <v>11</v>
      </c>
      <c r="E2161" s="1" t="s">
        <v>318</v>
      </c>
      <c r="F2161" s="3" t="s">
        <v>37</v>
      </c>
      <c r="G2161" s="1" t="s">
        <v>5063</v>
      </c>
      <c r="H2161" s="34" t="str">
        <f>_xlfn.XLOOKUP(B2161,[2]CALCULATION!$B:$B,[2]CALCULATION!$H:$H,"")</f>
        <v>ZTE</v>
      </c>
      <c r="I2161" s="28">
        <v>0</v>
      </c>
      <c r="J2161" s="28">
        <v>0</v>
      </c>
      <c r="K2161" s="28">
        <v>0</v>
      </c>
      <c r="L2161" s="28">
        <v>0</v>
      </c>
      <c r="M2161" s="28">
        <v>0</v>
      </c>
      <c r="N2161" s="28">
        <v>0</v>
      </c>
      <c r="O2161" s="28">
        <v>0</v>
      </c>
      <c r="P2161" s="28">
        <v>0</v>
      </c>
      <c r="Q2161" s="28">
        <v>0</v>
      </c>
      <c r="R2161" s="28">
        <v>0</v>
      </c>
      <c r="S2161" s="93">
        <v>0</v>
      </c>
      <c r="T2161" s="93">
        <f>_xlfn.XLOOKUP(B2161,'[3]Nur des jours'!$B:$B,'[3]Nur des jours'!$U:$U,"")</f>
        <v>0</v>
      </c>
      <c r="U2161" s="93">
        <v>0</v>
      </c>
      <c r="V2161" s="93">
        <v>0</v>
      </c>
      <c r="W2161" s="93">
        <v>0</v>
      </c>
      <c r="X2161" s="93">
        <v>0</v>
      </c>
      <c r="Y2161" s="93">
        <v>0</v>
      </c>
      <c r="Z2161" s="93">
        <v>0</v>
      </c>
      <c r="AA2161" s="93">
        <v>0</v>
      </c>
      <c r="AB2161" s="93">
        <v>0</v>
      </c>
      <c r="AC2161" s="93"/>
      <c r="AD2161" s="93">
        <v>0</v>
      </c>
      <c r="AE2161" s="93">
        <v>0</v>
      </c>
      <c r="AF2161" s="93">
        <v>0</v>
      </c>
      <c r="AG2161" s="93"/>
      <c r="AH2161" s="93">
        <v>0</v>
      </c>
      <c r="AI2161" s="93">
        <v>0</v>
      </c>
      <c r="AJ2161" s="93">
        <v>0</v>
      </c>
      <c r="AK2161" s="93">
        <v>0</v>
      </c>
      <c r="AL2161" s="93">
        <v>0</v>
      </c>
      <c r="AM2161" s="49" t="s">
        <v>5559</v>
      </c>
      <c r="AN2161" s="49"/>
      <c r="AO2161" s="48" t="str" cm="1">
        <f t="array" ref="AO2161">IFERROR(_xlfn.IFS(
AQ2161="MPR ISSUE","PDH",
AQ2161="BSS Hardware Issue","BSS",
AQ2161="Sites strategiques, MLL, Pylone, etc.","ENVTECH",
AQ2161="AKTIVCO DEFAUT GE &amp; POWER Cabinet","AKTIVCO",
AQ2161="AKTIVCO Coupure ENEO &amp; Baisse de tension","AKTIVCO GRID ONLY",
AQ2161="Coupure ENEO &amp; Baisse de tension","IHS GRID ONLY",
AQ2161="Defaut GE &amp; POWER Cabinet","IHS",
AQ2161="Sharing","Partners",
AQ2161="Sites strategiques &amp; DataCenter","SST &amp; DC",
AQ2161="Exclu","Exclu",
AQ2161="SAT","SAT",
AQ2161="SPARE-ISSUE","SPARE-ISSUE",
AQ2161="Fiber CAmtel","TRANS_FO_CAMTEL",
AQ2161="Fiber AOF","Fiber AOF",
AQ2161="Projet OCM (HUAWEI)","TRAVAUX-HUAWEI",
AQ2161="Projet OCM (NOKIA)","TRAVAUX-NOKIA",
AQ2161="ACCESS-ISSUE","ACCESS-ISSUE",
AQ2161="Projet OCM (ZTE, NOKIA, autres projets)","TRAVAUX OCM",
AQ2161="No root CAuse","No root cause",
AQ2161="ODU HS","PDH",
AQ2161="IP &amp; VLAN","PDH",
AQ2161="Warehouse HUAWEI","SPARE-ISSUE",
AQ2161="SPARE-HS","SPARE-ISSUE",
AQ2161="Power Telco","BSS",AQ2161="no impacts","no impacts"
),"")</f>
        <v>No root cause</v>
      </c>
      <c r="AP2161" s="48" t="str" cm="1">
        <f t="array" ref="AP2161">IFERROR(_xlfn.IFS(
AQ2161="MPR ISSUE","TX ISSUE",
AQ2161="BSS Hardware Issue","RAN ISSUE",
AQ2161="Sites strategiques, MLL, Pylone, etc.","ENVTECH",
AQ2161="AKTIVCO DEFAUT GE &amp; POWER Cabinet","POWER ISSUE",
AQ2161="AKTIVCO Coupure ENEO &amp; Baisse de tension","POWER ISSUE",
AQ2161="Coupure ENEO &amp; Baisse de tension","POWER ISSUE",
AQ2161="Defaut GE &amp; POWER Cabinet","POWER ISSUE",
AQ2161="Sharing","POWER ISSUE",
AQ2161="Sites strategiques &amp; DataCenter","POWER ISSUE",
AQ2161="Exclu","Exclu",
AQ2161="SAT","TX ISSUE",
AQ2161="SPARE-ISSUE","SPARE-ISSUE",
AQ2161="Fiber CAmtel","TX ISSUE",
AQ2161="Fiber AOF","TX ISSUE",
AQ2161="Projet OCM (HUAWEI)","TRAVAUX-HUAWEI",
AQ2161="Projet OCM (NOKIA)","TRAVAUX -NOKIA",
AQ2161="ACCESS-ISSUE","ACCESS-ISSUE",
AQ2161="Projet OCM (ZTE, NOKIA, autres projets)","TRAVAUX OCM",
AQ2161="No root CAuse","No root cause",
AQ2161="ODU HS","TX ISSUE",
AQ2161="IP &amp; VLAN","TX ISSUE",
AQ2161="Warehouse HUAWEI","SPARE-ISSUE",
AQ2161="SPARE-HS","SPARE-ISSUE",
AQ2161="Power Telco","RAN ISSUE",AQ2161="no impacts","no impacts"
),"")</f>
        <v>No root cause</v>
      </c>
      <c r="AQ2161" s="127" t="s">
        <v>5344</v>
      </c>
      <c r="AR2161" s="48" t="str" cm="1">
        <f t="array" ref="AR2161">IFERROR(_xlfn.IFS(
AQ2161="MPR ISSUE","ACTIVE",
AQ2161="BSS Hardware Issue","ACTIVE",
AQ2161="Sites strategiques, MLL, Pylone, etc.","PASSIVE",
AQ2161="AKTIVCO DEFAUT GE &amp; POWER Cabinet","PASSIVE",
AQ2161="AKTIVCO Coupure ENEO &amp; Baisse de tension","PASSIVE",
AQ2161="Coupure ENEO &amp; Baisse de tension","PASSIVE",
AQ2161="Defaut GE &amp; POWER Cabinet","PASSIVE",
AQ2161="Sharing","PASSIVE",
AQ2161="Sites strategiques &amp; DataCenter","PASSIVE",
AQ2161="Exclu","Exclu",
AQ2161="SAT","ACTIVE",
AQ2161="SPARE-ISSUE","SPARE-ISSUE",
AQ2161="Fiber CAmtel","ACTIVE",
AQ2161="Fiber AOF","ACTIVE",
AQ2161="Projet OCM (HUAWEI)","PLANNED WORKS",
AQ2161="Projet OCM (NOKIA)","PLANNED WORKS",
AQ2161="ACCESS-ISSUE","ACCESS-ISSUE",
AQ2161="Projet OCM (ZTE, NOKIA, autres projets)","PLANNED WORKS",
AQ2161="No root CAuse","No root cause",
AQ2161="ODU HS","ACTIVE",
AQ2161="IP &amp; VLAN","ACTIVE",
AQ2161="Warehouse HUAWEI","SPARE-ISSUE",
AQ2161="SPARE-HS","SPARE-ISSUE",
AQ2161="Power Telco","ACTIVE", AQ2161="no impacts","no impacts"
),"")</f>
        <v>No root cause</v>
      </c>
      <c r="AS2161" s="92" t="s">
        <v>5537</v>
      </c>
      <c r="AT2161" s="98" t="s">
        <v>5062</v>
      </c>
      <c r="AU2161" s="96"/>
      <c r="AV2161" s="17" t="s">
        <v>5537</v>
      </c>
      <c r="AW2161" s="7" t="s">
        <v>5537</v>
      </c>
      <c r="AX2161" s="6" t="s">
        <v>5537</v>
      </c>
      <c r="AY2161" s="7"/>
      <c r="AZ2161" s="3" t="s">
        <v>5537</v>
      </c>
      <c r="BA2161" s="18" t="s">
        <v>5537</v>
      </c>
      <c r="BB2161" s="18" t="s">
        <v>5537</v>
      </c>
      <c r="BC2161" s="18" t="s">
        <v>5537</v>
      </c>
      <c r="BD2161" s="18" t="s">
        <v>5537</v>
      </c>
      <c r="BE2161" s="18" t="s">
        <v>5537</v>
      </c>
      <c r="BF2161" s="18" t="s">
        <v>5537</v>
      </c>
      <c r="BG2161" s="18" t="s">
        <v>5537</v>
      </c>
      <c r="BH2161" s="18" t="s">
        <v>5537</v>
      </c>
      <c r="BI2161" s="18" t="s">
        <v>5537</v>
      </c>
      <c r="BJ2161" s="18" t="s">
        <v>5537</v>
      </c>
      <c r="BK2161" s="18" t="s">
        <v>5537</v>
      </c>
      <c r="BL2161" s="9" t="s">
        <v>5537</v>
      </c>
      <c r="BM2161" s="14" t="s">
        <v>5537</v>
      </c>
      <c r="BN2161" s="14" t="s">
        <v>5537</v>
      </c>
      <c r="BO2161" s="14" t="str">
        <f>_xlfn.XLOOKUP(B2161,'[4]cell downs 18042026 17h'!$B:$B,'[4]cell downs 18042026 17h'!$B:$B,"")</f>
        <v/>
      </c>
      <c r="BP2161" s="14" t="str">
        <f>_xlfn.XLOOKUP(B2161,'[5]Cells Huawei 19042026 15h'!$B:$B,'[5]Cells Huawei 19042026 15h'!$B:$B,"")</f>
        <v/>
      </c>
      <c r="BQ2161" s="9" t="str">
        <f>_xlfn.XLOOKUP(B2161,'[6]cells down 19042026 9H40'!$B:$B,'[6]cells down 19042026 9H40'!$B:$B,"")</f>
        <v/>
      </c>
      <c r="BR2161" s="9" t="s">
        <v>5062</v>
      </c>
      <c r="BS2161" s="9" t="s">
        <v>5537</v>
      </c>
      <c r="BT2161" s="108"/>
    </row>
    <row r="2162" spans="1:72" s="9" customFormat="1" x14ac:dyDescent="0.35">
      <c r="A2162" s="1" t="s">
        <v>5071</v>
      </c>
      <c r="B2162" s="8" t="s">
        <v>5072</v>
      </c>
      <c r="C2162" s="3" t="str">
        <f>_xlfn.XLOOKUP(B2162,'[1]daily break down'!$D:$D,'[1]daily break down'!$E:$E,"")</f>
        <v>LITTORAL</v>
      </c>
      <c r="D2162" s="1" t="s">
        <v>11</v>
      </c>
      <c r="E2162" s="1" t="s">
        <v>1129</v>
      </c>
      <c r="F2162" s="3" t="s">
        <v>37</v>
      </c>
      <c r="G2162" s="1" t="s">
        <v>5071</v>
      </c>
      <c r="H2162" s="34" t="str">
        <f>_xlfn.XLOOKUP(B2162,[2]CALCULATION!$B:$B,[2]CALCULATION!$H:$H,"")</f>
        <v>ZTE</v>
      </c>
      <c r="I2162" s="28">
        <v>0</v>
      </c>
      <c r="J2162" s="28">
        <v>0</v>
      </c>
      <c r="K2162" s="28">
        <v>0</v>
      </c>
      <c r="L2162" s="28">
        <v>0</v>
      </c>
      <c r="M2162" s="28">
        <v>0</v>
      </c>
      <c r="N2162" s="28">
        <v>0</v>
      </c>
      <c r="O2162" s="28">
        <v>0</v>
      </c>
      <c r="P2162" s="28">
        <v>0</v>
      </c>
      <c r="Q2162" s="28">
        <v>0</v>
      </c>
      <c r="R2162" s="28">
        <v>0</v>
      </c>
      <c r="S2162" s="93">
        <v>0</v>
      </c>
      <c r="T2162" s="93">
        <f>_xlfn.XLOOKUP(B2162,'[3]Nur des jours'!$B:$B,'[3]Nur des jours'!$U:$U,"")</f>
        <v>0</v>
      </c>
      <c r="U2162" s="93">
        <v>0</v>
      </c>
      <c r="V2162" s="93">
        <v>0</v>
      </c>
      <c r="W2162" s="93">
        <v>0</v>
      </c>
      <c r="X2162" s="93">
        <v>0</v>
      </c>
      <c r="Y2162" s="93">
        <v>0</v>
      </c>
      <c r="Z2162" s="93">
        <v>0</v>
      </c>
      <c r="AA2162" s="93">
        <v>0</v>
      </c>
      <c r="AB2162" s="93">
        <v>0</v>
      </c>
      <c r="AC2162" s="93"/>
      <c r="AD2162" s="93">
        <v>0</v>
      </c>
      <c r="AE2162" s="93">
        <v>0</v>
      </c>
      <c r="AF2162" s="93">
        <v>0</v>
      </c>
      <c r="AG2162" s="93"/>
      <c r="AH2162" s="93">
        <v>0</v>
      </c>
      <c r="AI2162" s="93">
        <v>0</v>
      </c>
      <c r="AJ2162" s="93">
        <v>0</v>
      </c>
      <c r="AK2162" s="93">
        <v>0</v>
      </c>
      <c r="AL2162" s="93">
        <v>0</v>
      </c>
      <c r="AM2162" s="49" t="s">
        <v>5559</v>
      </c>
      <c r="AN2162" s="49"/>
      <c r="AO2162" s="48" t="str" cm="1">
        <f t="array" ref="AO2162">IFERROR(_xlfn.IFS(
AQ2162="MPR ISSUE","PDH",
AQ2162="BSS Hardware Issue","BSS",
AQ2162="Sites strategiques, MLL, Pylone, etc.","ENVTECH",
AQ2162="AKTIVCO DEFAUT GE &amp; POWER Cabinet","AKTIVCO",
AQ2162="AKTIVCO Coupure ENEO &amp; Baisse de tension","AKTIVCO GRID ONLY",
AQ2162="Coupure ENEO &amp; Baisse de tension","IHS GRID ONLY",
AQ2162="Defaut GE &amp; POWER Cabinet","IHS",
AQ2162="Sharing","Partners",
AQ2162="Sites strategiques &amp; DataCenter","SST &amp; DC",
AQ2162="Exclu","Exclu",
AQ2162="SAT","SAT",
AQ2162="SPARE-ISSUE","SPARE-ISSUE",
AQ2162="Fiber CAmtel","TRANS_FO_CAMTEL",
AQ2162="Fiber AOF","Fiber AOF",
AQ2162="Projet OCM (HUAWEI)","TRAVAUX-HUAWEI",
AQ2162="Projet OCM (NOKIA)","TRAVAUX-NOKIA",
AQ2162="ACCESS-ISSUE","ACCESS-ISSUE",
AQ2162="Projet OCM (ZTE, NOKIA, autres projets)","TRAVAUX OCM",
AQ2162="No root CAuse","No root cause",
AQ2162="ODU HS","PDH",
AQ2162="IP &amp; VLAN","PDH",
AQ2162="Warehouse HUAWEI","SPARE-ISSUE",
AQ2162="SPARE-HS","SPARE-ISSUE",
AQ2162="Power Telco","BSS",AQ2162="no impacts","no impacts"
),"")</f>
        <v>No root cause</v>
      </c>
      <c r="AP2162" s="48" t="str" cm="1">
        <f t="array" ref="AP2162">IFERROR(_xlfn.IFS(
AQ2162="MPR ISSUE","TX ISSUE",
AQ2162="BSS Hardware Issue","RAN ISSUE",
AQ2162="Sites strategiques, MLL, Pylone, etc.","ENVTECH",
AQ2162="AKTIVCO DEFAUT GE &amp; POWER Cabinet","POWER ISSUE",
AQ2162="AKTIVCO Coupure ENEO &amp; Baisse de tension","POWER ISSUE",
AQ2162="Coupure ENEO &amp; Baisse de tension","POWER ISSUE",
AQ2162="Defaut GE &amp; POWER Cabinet","POWER ISSUE",
AQ2162="Sharing","POWER ISSUE",
AQ2162="Sites strategiques &amp; DataCenter","POWER ISSUE",
AQ2162="Exclu","Exclu",
AQ2162="SAT","TX ISSUE",
AQ2162="SPARE-ISSUE","SPARE-ISSUE",
AQ2162="Fiber CAmtel","TX ISSUE",
AQ2162="Fiber AOF","TX ISSUE",
AQ2162="Projet OCM (HUAWEI)","TRAVAUX-HUAWEI",
AQ2162="Projet OCM (NOKIA)","TRAVAUX -NOKIA",
AQ2162="ACCESS-ISSUE","ACCESS-ISSUE",
AQ2162="Projet OCM (ZTE, NOKIA, autres projets)","TRAVAUX OCM",
AQ2162="No root CAuse","No root cause",
AQ2162="ODU HS","TX ISSUE",
AQ2162="IP &amp; VLAN","TX ISSUE",
AQ2162="Warehouse HUAWEI","SPARE-ISSUE",
AQ2162="SPARE-HS","SPARE-ISSUE",
AQ2162="Power Telco","RAN ISSUE",AQ2162="no impacts","no impacts"
),"")</f>
        <v>No root cause</v>
      </c>
      <c r="AQ2162" s="127" t="s">
        <v>5344</v>
      </c>
      <c r="AR2162" s="48" t="str" cm="1">
        <f t="array" ref="AR2162">IFERROR(_xlfn.IFS(
AQ2162="MPR ISSUE","ACTIVE",
AQ2162="BSS Hardware Issue","ACTIVE",
AQ2162="Sites strategiques, MLL, Pylone, etc.","PASSIVE",
AQ2162="AKTIVCO DEFAUT GE &amp; POWER Cabinet","PASSIVE",
AQ2162="AKTIVCO Coupure ENEO &amp; Baisse de tension","PASSIVE",
AQ2162="Coupure ENEO &amp; Baisse de tension","PASSIVE",
AQ2162="Defaut GE &amp; POWER Cabinet","PASSIVE",
AQ2162="Sharing","PASSIVE",
AQ2162="Sites strategiques &amp; DataCenter","PASSIVE",
AQ2162="Exclu","Exclu",
AQ2162="SAT","ACTIVE",
AQ2162="SPARE-ISSUE","SPARE-ISSUE",
AQ2162="Fiber CAmtel","ACTIVE",
AQ2162="Fiber AOF","ACTIVE",
AQ2162="Projet OCM (HUAWEI)","PLANNED WORKS",
AQ2162="Projet OCM (NOKIA)","PLANNED WORKS",
AQ2162="ACCESS-ISSUE","ACCESS-ISSUE",
AQ2162="Projet OCM (ZTE, NOKIA, autres projets)","PLANNED WORKS",
AQ2162="No root CAuse","No root cause",
AQ2162="ODU HS","ACTIVE",
AQ2162="IP &amp; VLAN","ACTIVE",
AQ2162="Warehouse HUAWEI","SPARE-ISSUE",
AQ2162="SPARE-HS","SPARE-ISSUE",
AQ2162="Power Telco","ACTIVE", AQ2162="no impacts","no impacts"
),"")</f>
        <v>No root cause</v>
      </c>
      <c r="AS2162" s="92" t="s">
        <v>5537</v>
      </c>
      <c r="AT2162" s="98" t="s">
        <v>5072</v>
      </c>
      <c r="AV2162" s="17" t="s">
        <v>5537</v>
      </c>
      <c r="AW2162" s="7" t="s">
        <v>5537</v>
      </c>
      <c r="AX2162" s="6" t="s">
        <v>5537</v>
      </c>
      <c r="AY2162" s="7"/>
      <c r="AZ2162" s="3" t="s">
        <v>5537</v>
      </c>
      <c r="BA2162" s="18" t="s">
        <v>5537</v>
      </c>
      <c r="BB2162" s="18" t="s">
        <v>5537</v>
      </c>
      <c r="BC2162" s="18" t="s">
        <v>5537</v>
      </c>
      <c r="BD2162" s="18" t="s">
        <v>5537</v>
      </c>
      <c r="BE2162" s="18" t="s">
        <v>5537</v>
      </c>
      <c r="BF2162" s="18" t="s">
        <v>5537</v>
      </c>
      <c r="BG2162" s="18" t="s">
        <v>5537</v>
      </c>
      <c r="BH2162" s="18" t="s">
        <v>5537</v>
      </c>
      <c r="BI2162" s="18" t="s">
        <v>5537</v>
      </c>
      <c r="BJ2162" s="18" t="s">
        <v>5537</v>
      </c>
      <c r="BK2162" s="18" t="s">
        <v>5537</v>
      </c>
      <c r="BL2162" s="9" t="s">
        <v>5537</v>
      </c>
      <c r="BM2162" s="14" t="s">
        <v>5537</v>
      </c>
      <c r="BN2162" s="14" t="s">
        <v>5537</v>
      </c>
      <c r="BO2162" s="14" t="str">
        <f>_xlfn.XLOOKUP(B2162,'[4]cell downs 18042026 17h'!$B:$B,'[4]cell downs 18042026 17h'!$B:$B,"")</f>
        <v/>
      </c>
      <c r="BP2162" s="14" t="str">
        <f>_xlfn.XLOOKUP(B2162,'[5]Cells Huawei 19042026 15h'!$B:$B,'[5]Cells Huawei 19042026 15h'!$B:$B,"")</f>
        <v/>
      </c>
      <c r="BQ2162" s="9" t="str">
        <f>_xlfn.XLOOKUP(B2162,'[6]cells down 19042026 9H40'!$B:$B,'[6]cells down 19042026 9H40'!$B:$B,"")</f>
        <v>CTR_003</v>
      </c>
      <c r="BR2162" s="9" t="s">
        <v>5537</v>
      </c>
      <c r="BS2162" s="9" t="s">
        <v>5537</v>
      </c>
      <c r="BT2162" s="108"/>
    </row>
    <row r="2163" spans="1:72" s="9" customFormat="1" x14ac:dyDescent="0.35">
      <c r="A2163" s="1" t="s">
        <v>5073</v>
      </c>
      <c r="B2163" s="8" t="s">
        <v>5074</v>
      </c>
      <c r="C2163" s="3" t="str">
        <f>_xlfn.XLOOKUP(B2163,'[1]daily break down'!$D:$D,'[1]daily break down'!$E:$E,"")</f>
        <v>CENTRE</v>
      </c>
      <c r="D2163" s="1" t="s">
        <v>11</v>
      </c>
      <c r="E2163" s="1" t="s">
        <v>594</v>
      </c>
      <c r="F2163" s="3" t="s">
        <v>37</v>
      </c>
      <c r="G2163" s="1" t="s">
        <v>5073</v>
      </c>
      <c r="H2163" s="34" t="str">
        <f>_xlfn.XLOOKUP(B2163,[2]CALCULATION!$B:$B,[2]CALCULATION!$H:$H,"")</f>
        <v>ZTE</v>
      </c>
      <c r="I2163" s="28">
        <v>0</v>
      </c>
      <c r="J2163" s="28">
        <v>0</v>
      </c>
      <c r="K2163" s="28">
        <v>0</v>
      </c>
      <c r="L2163" s="28">
        <v>0</v>
      </c>
      <c r="M2163" s="28">
        <v>0</v>
      </c>
      <c r="N2163" s="28">
        <v>0</v>
      </c>
      <c r="O2163" s="28">
        <v>0</v>
      </c>
      <c r="P2163" s="28">
        <v>0</v>
      </c>
      <c r="Q2163" s="28">
        <v>0</v>
      </c>
      <c r="R2163" s="28">
        <v>0</v>
      </c>
      <c r="S2163" s="93">
        <v>0</v>
      </c>
      <c r="T2163" s="93">
        <f>_xlfn.XLOOKUP(B2163,'[3]Nur des jours'!$B:$B,'[3]Nur des jours'!$U:$U,"")</f>
        <v>0</v>
      </c>
      <c r="U2163" s="93">
        <v>0</v>
      </c>
      <c r="V2163" s="93">
        <v>0</v>
      </c>
      <c r="W2163" s="93">
        <v>0</v>
      </c>
      <c r="X2163" s="93">
        <v>0</v>
      </c>
      <c r="Y2163" s="93">
        <v>0</v>
      </c>
      <c r="Z2163" s="93">
        <v>0</v>
      </c>
      <c r="AA2163" s="93">
        <v>0</v>
      </c>
      <c r="AB2163" s="93">
        <v>0</v>
      </c>
      <c r="AC2163" s="93"/>
      <c r="AD2163" s="93">
        <v>0</v>
      </c>
      <c r="AE2163" s="93">
        <v>0</v>
      </c>
      <c r="AF2163" s="93">
        <v>0</v>
      </c>
      <c r="AG2163" s="93"/>
      <c r="AH2163" s="93">
        <v>0</v>
      </c>
      <c r="AI2163" s="93">
        <v>0</v>
      </c>
      <c r="AJ2163" s="93">
        <v>0</v>
      </c>
      <c r="AK2163" s="93">
        <v>0</v>
      </c>
      <c r="AL2163" s="93">
        <v>0</v>
      </c>
      <c r="AM2163" s="49" t="s">
        <v>5559</v>
      </c>
      <c r="AN2163" s="49"/>
      <c r="AO2163" s="48" t="str" cm="1">
        <f t="array" ref="AO2163">IFERROR(_xlfn.IFS(
AQ2163="MPR ISSUE","PDH",
AQ2163="BSS Hardware Issue","BSS",
AQ2163="Sites strategiques, MLL, Pylone, etc.","ENVTECH",
AQ2163="AKTIVCO DEFAUT GE &amp; POWER Cabinet","AKTIVCO",
AQ2163="AKTIVCO Coupure ENEO &amp; Baisse de tension","AKTIVCO GRID ONLY",
AQ2163="Coupure ENEO &amp; Baisse de tension","IHS GRID ONLY",
AQ2163="Defaut GE &amp; POWER Cabinet","IHS",
AQ2163="Sharing","Partners",
AQ2163="Sites strategiques &amp; DataCenter","SST &amp; DC",
AQ2163="Exclu","Exclu",
AQ2163="SAT","SAT",
AQ2163="SPARE-ISSUE","SPARE-ISSUE",
AQ2163="Fiber CAmtel","TRANS_FO_CAMTEL",
AQ2163="Fiber AOF","Fiber AOF",
AQ2163="Projet OCM (HUAWEI)","TRAVAUX-HUAWEI",
AQ2163="Projet OCM (NOKIA)","TRAVAUX-NOKIA",
AQ2163="ACCESS-ISSUE","ACCESS-ISSUE",
AQ2163="Projet OCM (ZTE, NOKIA, autres projets)","TRAVAUX OCM",
AQ2163="No root CAuse","No root cause",
AQ2163="ODU HS","PDH",
AQ2163="IP &amp; VLAN","PDH",
AQ2163="Warehouse HUAWEI","SPARE-ISSUE",
AQ2163="SPARE-HS","SPARE-ISSUE",
AQ2163="Power Telco","BSS",AQ2163="no impacts","no impacts"
),"")</f>
        <v>No root cause</v>
      </c>
      <c r="AP2163" s="48" t="str" cm="1">
        <f t="array" ref="AP2163">IFERROR(_xlfn.IFS(
AQ2163="MPR ISSUE","TX ISSUE",
AQ2163="BSS Hardware Issue","RAN ISSUE",
AQ2163="Sites strategiques, MLL, Pylone, etc.","ENVTECH",
AQ2163="AKTIVCO DEFAUT GE &amp; POWER Cabinet","POWER ISSUE",
AQ2163="AKTIVCO Coupure ENEO &amp; Baisse de tension","POWER ISSUE",
AQ2163="Coupure ENEO &amp; Baisse de tension","POWER ISSUE",
AQ2163="Defaut GE &amp; POWER Cabinet","POWER ISSUE",
AQ2163="Sharing","POWER ISSUE",
AQ2163="Sites strategiques &amp; DataCenter","POWER ISSUE",
AQ2163="Exclu","Exclu",
AQ2163="SAT","TX ISSUE",
AQ2163="SPARE-ISSUE","SPARE-ISSUE",
AQ2163="Fiber CAmtel","TX ISSUE",
AQ2163="Fiber AOF","TX ISSUE",
AQ2163="Projet OCM (HUAWEI)","TRAVAUX-HUAWEI",
AQ2163="Projet OCM (NOKIA)","TRAVAUX -NOKIA",
AQ2163="ACCESS-ISSUE","ACCESS-ISSUE",
AQ2163="Projet OCM (ZTE, NOKIA, autres projets)","TRAVAUX OCM",
AQ2163="No root CAuse","No root cause",
AQ2163="ODU HS","TX ISSUE",
AQ2163="IP &amp; VLAN","TX ISSUE",
AQ2163="Warehouse HUAWEI","SPARE-ISSUE",
AQ2163="SPARE-HS","SPARE-ISSUE",
AQ2163="Power Telco","RAN ISSUE",AQ2163="no impacts","no impacts"
),"")</f>
        <v>No root cause</v>
      </c>
      <c r="AQ2163" s="127" t="s">
        <v>5344</v>
      </c>
      <c r="AR2163" s="48" t="str" cm="1">
        <f t="array" ref="AR2163">IFERROR(_xlfn.IFS(
AQ2163="MPR ISSUE","ACTIVE",
AQ2163="BSS Hardware Issue","ACTIVE",
AQ2163="Sites strategiques, MLL, Pylone, etc.","PASSIVE",
AQ2163="AKTIVCO DEFAUT GE &amp; POWER Cabinet","PASSIVE",
AQ2163="AKTIVCO Coupure ENEO &amp; Baisse de tension","PASSIVE",
AQ2163="Coupure ENEO &amp; Baisse de tension","PASSIVE",
AQ2163="Defaut GE &amp; POWER Cabinet","PASSIVE",
AQ2163="Sharing","PASSIVE",
AQ2163="Sites strategiques &amp; DataCenter","PASSIVE",
AQ2163="Exclu","Exclu",
AQ2163="SAT","ACTIVE",
AQ2163="SPARE-ISSUE","SPARE-ISSUE",
AQ2163="Fiber CAmtel","ACTIVE",
AQ2163="Fiber AOF","ACTIVE",
AQ2163="Projet OCM (HUAWEI)","PLANNED WORKS",
AQ2163="Projet OCM (NOKIA)","PLANNED WORKS",
AQ2163="ACCESS-ISSUE","ACCESS-ISSUE",
AQ2163="Projet OCM (ZTE, NOKIA, autres projets)","PLANNED WORKS",
AQ2163="No root CAuse","No root cause",
AQ2163="ODU HS","ACTIVE",
AQ2163="IP &amp; VLAN","ACTIVE",
AQ2163="Warehouse HUAWEI","SPARE-ISSUE",
AQ2163="SPARE-HS","SPARE-ISSUE",
AQ2163="Power Telco","ACTIVE", AQ2163="no impacts","no impacts"
),"")</f>
        <v>No root cause</v>
      </c>
      <c r="AS2163" s="92" t="s">
        <v>5537</v>
      </c>
      <c r="AT2163" s="98" t="s">
        <v>5074</v>
      </c>
      <c r="AV2163" s="17" t="s">
        <v>5537</v>
      </c>
      <c r="AW2163" s="7" t="s">
        <v>5537</v>
      </c>
      <c r="AX2163" s="6" t="s">
        <v>5537</v>
      </c>
      <c r="AY2163" s="7"/>
      <c r="AZ2163" s="3" t="s">
        <v>5537</v>
      </c>
      <c r="BA2163" s="18" t="s">
        <v>5537</v>
      </c>
      <c r="BB2163" s="18" t="s">
        <v>5537</v>
      </c>
      <c r="BC2163" s="18" t="s">
        <v>5537</v>
      </c>
      <c r="BD2163" s="18" t="s">
        <v>5537</v>
      </c>
      <c r="BE2163" s="18" t="s">
        <v>5537</v>
      </c>
      <c r="BF2163" s="18" t="s">
        <v>5537</v>
      </c>
      <c r="BG2163" s="18" t="s">
        <v>5537</v>
      </c>
      <c r="BH2163" s="18" t="s">
        <v>5537</v>
      </c>
      <c r="BI2163" s="18" t="s">
        <v>5537</v>
      </c>
      <c r="BJ2163" s="18" t="s">
        <v>5537</v>
      </c>
      <c r="BK2163" s="18" t="s">
        <v>5537</v>
      </c>
      <c r="BL2163" s="9" t="s">
        <v>5537</v>
      </c>
      <c r="BM2163" s="14" t="s">
        <v>5537</v>
      </c>
      <c r="BN2163" s="14" t="s">
        <v>5537</v>
      </c>
      <c r="BO2163" s="14" t="str">
        <f>_xlfn.XLOOKUP(B2163,'[4]cell downs 18042026 17h'!$B:$B,'[4]cell downs 18042026 17h'!$B:$B,"")</f>
        <v/>
      </c>
      <c r="BP2163" s="14" t="str">
        <f>_xlfn.XLOOKUP(B2163,'[5]Cells Huawei 19042026 15h'!$B:$B,'[5]Cells Huawei 19042026 15h'!$B:$B,"")</f>
        <v/>
      </c>
      <c r="BQ2163" s="9" t="str">
        <f>_xlfn.XLOOKUP(B2163,'[6]cells down 19042026 9H40'!$B:$B,'[6]cells down 19042026 9H40'!$B:$B,"")</f>
        <v/>
      </c>
      <c r="BR2163" s="9" t="s">
        <v>5537</v>
      </c>
      <c r="BS2163" s="9" t="s">
        <v>594</v>
      </c>
      <c r="BT2163" s="108"/>
    </row>
    <row r="2164" spans="1:72" s="9" customFormat="1" x14ac:dyDescent="0.35">
      <c r="A2164" s="1" t="s">
        <v>3718</v>
      </c>
      <c r="B2164" s="8" t="s">
        <v>5077</v>
      </c>
      <c r="C2164" s="3" t="str">
        <f>_xlfn.XLOOKUP(B2164,'[1]daily break down'!$D:$D,'[1]daily break down'!$E:$E,"")</f>
        <v>LITTORAL</v>
      </c>
      <c r="D2164" s="1" t="s">
        <v>11</v>
      </c>
      <c r="E2164" s="1" t="s">
        <v>12</v>
      </c>
      <c r="F2164" s="3" t="s">
        <v>31</v>
      </c>
      <c r="G2164" s="1" t="s">
        <v>3718</v>
      </c>
      <c r="H2164" s="34" t="str">
        <f>_xlfn.XLOOKUP(B2164,[2]CALCULATION!$B:$B,[2]CALCULATION!$H:$H,"")</f>
        <v>ZTE</v>
      </c>
      <c r="I2164" s="28">
        <v>0</v>
      </c>
      <c r="J2164" s="28">
        <v>0</v>
      </c>
      <c r="K2164" s="28">
        <v>0</v>
      </c>
      <c r="L2164" s="28">
        <v>0</v>
      </c>
      <c r="M2164" s="28">
        <v>0</v>
      </c>
      <c r="N2164" s="28">
        <v>0</v>
      </c>
      <c r="O2164" s="28">
        <v>0</v>
      </c>
      <c r="P2164" s="28">
        <v>0</v>
      </c>
      <c r="Q2164" s="28">
        <v>0</v>
      </c>
      <c r="R2164" s="28">
        <v>0</v>
      </c>
      <c r="S2164" s="93">
        <v>0</v>
      </c>
      <c r="T2164" s="93">
        <f>_xlfn.XLOOKUP(B2164,'[3]Nur des jours'!$B:$B,'[3]Nur des jours'!$U:$U,"")</f>
        <v>0</v>
      </c>
      <c r="U2164" s="93">
        <v>0</v>
      </c>
      <c r="V2164" s="93">
        <v>0</v>
      </c>
      <c r="W2164" s="93">
        <v>0</v>
      </c>
      <c r="X2164" s="93">
        <v>0</v>
      </c>
      <c r="Y2164" s="93">
        <v>0</v>
      </c>
      <c r="Z2164" s="93">
        <v>0</v>
      </c>
      <c r="AA2164" s="93">
        <v>0</v>
      </c>
      <c r="AB2164" s="93">
        <v>0</v>
      </c>
      <c r="AC2164" s="93"/>
      <c r="AD2164" s="93">
        <v>0</v>
      </c>
      <c r="AE2164" s="93">
        <v>0</v>
      </c>
      <c r="AF2164" s="93">
        <v>0</v>
      </c>
      <c r="AG2164" s="93"/>
      <c r="AH2164" s="93">
        <v>0</v>
      </c>
      <c r="AI2164" s="93">
        <v>0</v>
      </c>
      <c r="AJ2164" s="93">
        <v>0</v>
      </c>
      <c r="AK2164" s="93">
        <v>0</v>
      </c>
      <c r="AL2164" s="93">
        <v>0</v>
      </c>
      <c r="AM2164" s="49" t="s">
        <v>5559</v>
      </c>
      <c r="AN2164" s="49"/>
      <c r="AO2164" s="48" t="str" cm="1">
        <f t="array" ref="AO2164">IFERROR(_xlfn.IFS(
AQ2164="MPR ISSUE","PDH",
AQ2164="BSS Hardware Issue","BSS",
AQ2164="Sites strategiques, MLL, Pylone, etc.","ENVTECH",
AQ2164="AKTIVCO DEFAUT GE &amp; POWER Cabinet","AKTIVCO",
AQ2164="AKTIVCO Coupure ENEO &amp; Baisse de tension","AKTIVCO GRID ONLY",
AQ2164="Coupure ENEO &amp; Baisse de tension","IHS GRID ONLY",
AQ2164="Defaut GE &amp; POWER Cabinet","IHS",
AQ2164="Sharing","Partners",
AQ2164="Sites strategiques &amp; DataCenter","SST &amp; DC",
AQ2164="Exclu","Exclu",
AQ2164="SAT","SAT",
AQ2164="SPARE-ISSUE","SPARE-ISSUE",
AQ2164="Fiber CAmtel","TRANS_FO_CAMTEL",
AQ2164="Fiber AOF","Fiber AOF",
AQ2164="Projet OCM (HUAWEI)","TRAVAUX-HUAWEI",
AQ2164="Projet OCM (NOKIA)","TRAVAUX-NOKIA",
AQ2164="ACCESS-ISSUE","ACCESS-ISSUE",
AQ2164="Projet OCM (ZTE, NOKIA, autres projets)","TRAVAUX OCM",
AQ2164="No root CAuse","No root cause",
AQ2164="ODU HS","PDH",
AQ2164="IP &amp; VLAN","PDH",
AQ2164="Warehouse HUAWEI","SPARE-ISSUE",
AQ2164="SPARE-HS","SPARE-ISSUE",
AQ2164="Power Telco","BSS",AQ2164="no impacts","no impacts"
),"")</f>
        <v>No root cause</v>
      </c>
      <c r="AP2164" s="48" t="str" cm="1">
        <f t="array" ref="AP2164">IFERROR(_xlfn.IFS(
AQ2164="MPR ISSUE","TX ISSUE",
AQ2164="BSS Hardware Issue","RAN ISSUE",
AQ2164="Sites strategiques, MLL, Pylone, etc.","ENVTECH",
AQ2164="AKTIVCO DEFAUT GE &amp; POWER Cabinet","POWER ISSUE",
AQ2164="AKTIVCO Coupure ENEO &amp; Baisse de tension","POWER ISSUE",
AQ2164="Coupure ENEO &amp; Baisse de tension","POWER ISSUE",
AQ2164="Defaut GE &amp; POWER Cabinet","POWER ISSUE",
AQ2164="Sharing","POWER ISSUE",
AQ2164="Sites strategiques &amp; DataCenter","POWER ISSUE",
AQ2164="Exclu","Exclu",
AQ2164="SAT","TX ISSUE",
AQ2164="SPARE-ISSUE","SPARE-ISSUE",
AQ2164="Fiber CAmtel","TX ISSUE",
AQ2164="Fiber AOF","TX ISSUE",
AQ2164="Projet OCM (HUAWEI)","TRAVAUX-HUAWEI",
AQ2164="Projet OCM (NOKIA)","TRAVAUX -NOKIA",
AQ2164="ACCESS-ISSUE","ACCESS-ISSUE",
AQ2164="Projet OCM (ZTE, NOKIA, autres projets)","TRAVAUX OCM",
AQ2164="No root CAuse","No root cause",
AQ2164="ODU HS","TX ISSUE",
AQ2164="IP &amp; VLAN","TX ISSUE",
AQ2164="Warehouse HUAWEI","SPARE-ISSUE",
AQ2164="SPARE-HS","SPARE-ISSUE",
AQ2164="Power Telco","RAN ISSUE",AQ2164="no impacts","no impacts"
),"")</f>
        <v>No root cause</v>
      </c>
      <c r="AQ2164" s="127" t="s">
        <v>5344</v>
      </c>
      <c r="AR2164" s="48" t="str" cm="1">
        <f t="array" ref="AR2164">IFERROR(_xlfn.IFS(
AQ2164="MPR ISSUE","ACTIVE",
AQ2164="BSS Hardware Issue","ACTIVE",
AQ2164="Sites strategiques, MLL, Pylone, etc.","PASSIVE",
AQ2164="AKTIVCO DEFAUT GE &amp; POWER Cabinet","PASSIVE",
AQ2164="AKTIVCO Coupure ENEO &amp; Baisse de tension","PASSIVE",
AQ2164="Coupure ENEO &amp; Baisse de tension","PASSIVE",
AQ2164="Defaut GE &amp; POWER Cabinet","PASSIVE",
AQ2164="Sharing","PASSIVE",
AQ2164="Sites strategiques &amp; DataCenter","PASSIVE",
AQ2164="Exclu","Exclu",
AQ2164="SAT","ACTIVE",
AQ2164="SPARE-ISSUE","SPARE-ISSUE",
AQ2164="Fiber CAmtel","ACTIVE",
AQ2164="Fiber AOF","ACTIVE",
AQ2164="Projet OCM (HUAWEI)","PLANNED WORKS",
AQ2164="Projet OCM (NOKIA)","PLANNED WORKS",
AQ2164="ACCESS-ISSUE","ACCESS-ISSUE",
AQ2164="Projet OCM (ZTE, NOKIA, autres projets)","PLANNED WORKS",
AQ2164="No root CAuse","No root cause",
AQ2164="ODU HS","ACTIVE",
AQ2164="IP &amp; VLAN","ACTIVE",
AQ2164="Warehouse HUAWEI","SPARE-ISSUE",
AQ2164="SPARE-HS","SPARE-ISSUE",
AQ2164="Power Telco","ACTIVE", AQ2164="no impacts","no impacts"
),"")</f>
        <v>No root cause</v>
      </c>
      <c r="AS2164" s="92" t="s">
        <v>5537</v>
      </c>
      <c r="AT2164" s="98" t="s">
        <v>5077</v>
      </c>
      <c r="AV2164" s="17" t="s">
        <v>5537</v>
      </c>
      <c r="AW2164" s="7" t="s">
        <v>5537</v>
      </c>
      <c r="AX2164" s="6" t="s">
        <v>5537</v>
      </c>
      <c r="AY2164" s="7"/>
      <c r="AZ2164" s="3" t="s">
        <v>5537</v>
      </c>
      <c r="BA2164" s="18" t="s">
        <v>5537</v>
      </c>
      <c r="BB2164" s="18" t="s">
        <v>5537</v>
      </c>
      <c r="BC2164" s="18" t="s">
        <v>5537</v>
      </c>
      <c r="BD2164" s="18" t="s">
        <v>5537</v>
      </c>
      <c r="BE2164" s="18" t="s">
        <v>5537</v>
      </c>
      <c r="BF2164" s="18" t="s">
        <v>5537</v>
      </c>
      <c r="BG2164" s="18" t="s">
        <v>5537</v>
      </c>
      <c r="BH2164" s="18" t="s">
        <v>5537</v>
      </c>
      <c r="BI2164" s="18" t="s">
        <v>5537</v>
      </c>
      <c r="BJ2164" s="18" t="s">
        <v>5537</v>
      </c>
      <c r="BK2164" s="18" t="s">
        <v>5537</v>
      </c>
      <c r="BL2164" s="9" t="s">
        <v>5537</v>
      </c>
      <c r="BM2164" s="14" t="s">
        <v>5537</v>
      </c>
      <c r="BN2164" s="14" t="s">
        <v>5537</v>
      </c>
      <c r="BO2164" s="14" t="str">
        <f>_xlfn.XLOOKUP(B2164,'[4]cell downs 18042026 17h'!$B:$B,'[4]cell downs 18042026 17h'!$B:$B,"")</f>
        <v/>
      </c>
      <c r="BP2164" s="14" t="str">
        <f>_xlfn.XLOOKUP(B2164,'[5]Cells Huawei 19042026 15h'!$B:$B,'[5]Cells Huawei 19042026 15h'!$B:$B,"")</f>
        <v/>
      </c>
      <c r="BQ2164" s="9" t="str">
        <f>_xlfn.XLOOKUP(B2164,'[6]cells down 19042026 9H40'!$B:$B,'[6]cells down 19042026 9H40'!$B:$B,"")</f>
        <v/>
      </c>
      <c r="BR2164" s="9" t="s">
        <v>5077</v>
      </c>
      <c r="BS2164" s="9" t="s">
        <v>5537</v>
      </c>
      <c r="BT2164" s="108"/>
    </row>
    <row r="2165" spans="1:72" s="9" customFormat="1" x14ac:dyDescent="0.35">
      <c r="A2165" s="1" t="s">
        <v>5078</v>
      </c>
      <c r="B2165" s="8" t="s">
        <v>5079</v>
      </c>
      <c r="C2165" s="3" t="str">
        <f>_xlfn.XLOOKUP(B2165,'[1]daily break down'!$D:$D,'[1]daily break down'!$E:$E,"")</f>
        <v>CENTRE</v>
      </c>
      <c r="D2165" s="1" t="s">
        <v>11</v>
      </c>
      <c r="E2165" s="1" t="s">
        <v>83</v>
      </c>
      <c r="F2165" s="3" t="s">
        <v>37</v>
      </c>
      <c r="G2165" s="1" t="s">
        <v>5080</v>
      </c>
      <c r="H2165" s="34" t="str">
        <f>_xlfn.XLOOKUP(B2165,[2]CALCULATION!$B:$B,[2]CALCULATION!$H:$H,"")</f>
        <v>ZTE</v>
      </c>
      <c r="I2165" s="28">
        <v>0</v>
      </c>
      <c r="J2165" s="28">
        <v>0</v>
      </c>
      <c r="K2165" s="28">
        <v>0</v>
      </c>
      <c r="L2165" s="28">
        <v>0</v>
      </c>
      <c r="M2165" s="28">
        <v>0</v>
      </c>
      <c r="N2165" s="28">
        <v>0</v>
      </c>
      <c r="O2165" s="28">
        <v>0</v>
      </c>
      <c r="P2165" s="28">
        <v>0</v>
      </c>
      <c r="Q2165" s="28">
        <v>0</v>
      </c>
      <c r="R2165" s="28">
        <v>0</v>
      </c>
      <c r="S2165" s="93">
        <v>0</v>
      </c>
      <c r="T2165" s="93">
        <f>_xlfn.XLOOKUP(B2165,'[3]Nur des jours'!$B:$B,'[3]Nur des jours'!$U:$U,"")</f>
        <v>0</v>
      </c>
      <c r="U2165" s="93">
        <v>0</v>
      </c>
      <c r="V2165" s="93">
        <v>0</v>
      </c>
      <c r="W2165" s="93">
        <v>0</v>
      </c>
      <c r="X2165" s="93">
        <v>0</v>
      </c>
      <c r="Y2165" s="93">
        <v>0</v>
      </c>
      <c r="Z2165" s="93">
        <v>0</v>
      </c>
      <c r="AA2165" s="93">
        <v>0</v>
      </c>
      <c r="AB2165" s="93">
        <v>0</v>
      </c>
      <c r="AC2165" s="93"/>
      <c r="AD2165" s="93">
        <v>0</v>
      </c>
      <c r="AE2165" s="93">
        <v>0</v>
      </c>
      <c r="AF2165" s="93">
        <v>0</v>
      </c>
      <c r="AG2165" s="93"/>
      <c r="AH2165" s="93">
        <v>0</v>
      </c>
      <c r="AI2165" s="93">
        <v>0</v>
      </c>
      <c r="AJ2165" s="93">
        <v>0</v>
      </c>
      <c r="AK2165" s="93">
        <v>0</v>
      </c>
      <c r="AL2165" s="93">
        <v>0</v>
      </c>
      <c r="AM2165" s="49" t="s">
        <v>5559</v>
      </c>
      <c r="AN2165" s="49"/>
      <c r="AO2165" s="48" t="str" cm="1">
        <f t="array" ref="AO2165">IFERROR(_xlfn.IFS(
AQ2165="MPR ISSUE","PDH",
AQ2165="BSS Hardware Issue","BSS",
AQ2165="Sites strategiques, MLL, Pylone, etc.","ENVTECH",
AQ2165="AKTIVCO DEFAUT GE &amp; POWER Cabinet","AKTIVCO",
AQ2165="AKTIVCO Coupure ENEO &amp; Baisse de tension","AKTIVCO GRID ONLY",
AQ2165="Coupure ENEO &amp; Baisse de tension","IHS GRID ONLY",
AQ2165="Defaut GE &amp; POWER Cabinet","IHS",
AQ2165="Sharing","Partners",
AQ2165="Sites strategiques &amp; DataCenter","SST &amp; DC",
AQ2165="Exclu","Exclu",
AQ2165="SAT","SAT",
AQ2165="SPARE-ISSUE","SPARE-ISSUE",
AQ2165="Fiber CAmtel","TRANS_FO_CAMTEL",
AQ2165="Fiber AOF","Fiber AOF",
AQ2165="Projet OCM (HUAWEI)","TRAVAUX-HUAWEI",
AQ2165="Projet OCM (NOKIA)","TRAVAUX-NOKIA",
AQ2165="ACCESS-ISSUE","ACCESS-ISSUE",
AQ2165="Projet OCM (ZTE, NOKIA, autres projets)","TRAVAUX OCM",
AQ2165="No root CAuse","No root cause",
AQ2165="ODU HS","PDH",
AQ2165="IP &amp; VLAN","PDH",
AQ2165="Warehouse HUAWEI","SPARE-ISSUE",
AQ2165="SPARE-HS","SPARE-ISSUE",
AQ2165="Power Telco","BSS",AQ2165="no impacts","no impacts"
),"")</f>
        <v>No root cause</v>
      </c>
      <c r="AP2165" s="48" t="str" cm="1">
        <f t="array" ref="AP2165">IFERROR(_xlfn.IFS(
AQ2165="MPR ISSUE","TX ISSUE",
AQ2165="BSS Hardware Issue","RAN ISSUE",
AQ2165="Sites strategiques, MLL, Pylone, etc.","ENVTECH",
AQ2165="AKTIVCO DEFAUT GE &amp; POWER Cabinet","POWER ISSUE",
AQ2165="AKTIVCO Coupure ENEO &amp; Baisse de tension","POWER ISSUE",
AQ2165="Coupure ENEO &amp; Baisse de tension","POWER ISSUE",
AQ2165="Defaut GE &amp; POWER Cabinet","POWER ISSUE",
AQ2165="Sharing","POWER ISSUE",
AQ2165="Sites strategiques &amp; DataCenter","POWER ISSUE",
AQ2165="Exclu","Exclu",
AQ2165="SAT","TX ISSUE",
AQ2165="SPARE-ISSUE","SPARE-ISSUE",
AQ2165="Fiber CAmtel","TX ISSUE",
AQ2165="Fiber AOF","TX ISSUE",
AQ2165="Projet OCM (HUAWEI)","TRAVAUX-HUAWEI",
AQ2165="Projet OCM (NOKIA)","TRAVAUX -NOKIA",
AQ2165="ACCESS-ISSUE","ACCESS-ISSUE",
AQ2165="Projet OCM (ZTE, NOKIA, autres projets)","TRAVAUX OCM",
AQ2165="No root CAuse","No root cause",
AQ2165="ODU HS","TX ISSUE",
AQ2165="IP &amp; VLAN","TX ISSUE",
AQ2165="Warehouse HUAWEI","SPARE-ISSUE",
AQ2165="SPARE-HS","SPARE-ISSUE",
AQ2165="Power Telco","RAN ISSUE",AQ2165="no impacts","no impacts"
),"")</f>
        <v>No root cause</v>
      </c>
      <c r="AQ2165" s="127" t="s">
        <v>5344</v>
      </c>
      <c r="AR2165" s="48" t="str" cm="1">
        <f t="array" ref="AR2165">IFERROR(_xlfn.IFS(
AQ2165="MPR ISSUE","ACTIVE",
AQ2165="BSS Hardware Issue","ACTIVE",
AQ2165="Sites strategiques, MLL, Pylone, etc.","PASSIVE",
AQ2165="AKTIVCO DEFAUT GE &amp; POWER Cabinet","PASSIVE",
AQ2165="AKTIVCO Coupure ENEO &amp; Baisse de tension","PASSIVE",
AQ2165="Coupure ENEO &amp; Baisse de tension","PASSIVE",
AQ2165="Defaut GE &amp; POWER Cabinet","PASSIVE",
AQ2165="Sharing","PASSIVE",
AQ2165="Sites strategiques &amp; DataCenter","PASSIVE",
AQ2165="Exclu","Exclu",
AQ2165="SAT","ACTIVE",
AQ2165="SPARE-ISSUE","SPARE-ISSUE",
AQ2165="Fiber CAmtel","ACTIVE",
AQ2165="Fiber AOF","ACTIVE",
AQ2165="Projet OCM (HUAWEI)","PLANNED WORKS",
AQ2165="Projet OCM (NOKIA)","PLANNED WORKS",
AQ2165="ACCESS-ISSUE","ACCESS-ISSUE",
AQ2165="Projet OCM (ZTE, NOKIA, autres projets)","PLANNED WORKS",
AQ2165="No root CAuse","No root cause",
AQ2165="ODU HS","ACTIVE",
AQ2165="IP &amp; VLAN","ACTIVE",
AQ2165="Warehouse HUAWEI","SPARE-ISSUE",
AQ2165="SPARE-HS","SPARE-ISSUE",
AQ2165="Power Telco","ACTIVE", AQ2165="no impacts","no impacts"
),"")</f>
        <v>No root cause</v>
      </c>
      <c r="AS2165" s="92" t="s">
        <v>5537</v>
      </c>
      <c r="AT2165" s="98" t="s">
        <v>5079</v>
      </c>
      <c r="AV2165" s="17" t="s">
        <v>5537</v>
      </c>
      <c r="AW2165" s="7" t="s">
        <v>5537</v>
      </c>
      <c r="AX2165" s="6" t="s">
        <v>5537</v>
      </c>
      <c r="AY2165" s="7"/>
      <c r="AZ2165" s="3" t="s">
        <v>5537</v>
      </c>
      <c r="BA2165" s="18" t="s">
        <v>5537</v>
      </c>
      <c r="BB2165" s="18" t="s">
        <v>5537</v>
      </c>
      <c r="BC2165" s="18" t="s">
        <v>5537</v>
      </c>
      <c r="BD2165" s="18" t="s">
        <v>5537</v>
      </c>
      <c r="BE2165" s="18" t="s">
        <v>5537</v>
      </c>
      <c r="BF2165" s="18" t="s">
        <v>5537</v>
      </c>
      <c r="BG2165" s="18" t="s">
        <v>5537</v>
      </c>
      <c r="BH2165" s="18" t="s">
        <v>5537</v>
      </c>
      <c r="BI2165" s="18" t="s">
        <v>5537</v>
      </c>
      <c r="BJ2165" s="18" t="s">
        <v>5537</v>
      </c>
      <c r="BK2165" s="18" t="s">
        <v>5537</v>
      </c>
      <c r="BL2165" s="9" t="s">
        <v>5537</v>
      </c>
      <c r="BM2165" s="14" t="s">
        <v>5537</v>
      </c>
      <c r="BN2165" s="14" t="s">
        <v>5537</v>
      </c>
      <c r="BO2165" s="14" t="str">
        <f>_xlfn.XLOOKUP(B2165,'[4]cell downs 18042026 17h'!$B:$B,'[4]cell downs 18042026 17h'!$B:$B,"")</f>
        <v/>
      </c>
      <c r="BP2165" s="14" t="str">
        <f>_xlfn.XLOOKUP(B2165,'[5]Cells Huawei 19042026 15h'!$B:$B,'[5]Cells Huawei 19042026 15h'!$B:$B,"")</f>
        <v/>
      </c>
      <c r="BQ2165" s="9" t="str">
        <f>_xlfn.XLOOKUP(B2165,'[6]cells down 19042026 9H40'!$B:$B,'[6]cells down 19042026 9H40'!$B:$B,"")</f>
        <v/>
      </c>
      <c r="BR2165" s="9" t="s">
        <v>5079</v>
      </c>
      <c r="BS2165" s="9" t="s">
        <v>237</v>
      </c>
      <c r="BT2165" s="108"/>
    </row>
    <row r="2166" spans="1:72" s="9" customFormat="1" x14ac:dyDescent="0.35">
      <c r="A2166" s="1" t="s">
        <v>4791</v>
      </c>
      <c r="B2166" s="8" t="s">
        <v>5082</v>
      </c>
      <c r="C2166" s="3" t="str">
        <f>_xlfn.XLOOKUP(B2166,'[1]daily break down'!$D:$D,'[1]daily break down'!$E:$E,"")</f>
        <v>CENTRE</v>
      </c>
      <c r="D2166" s="1" t="s">
        <v>11</v>
      </c>
      <c r="E2166" s="1" t="s">
        <v>12</v>
      </c>
      <c r="F2166" s="3" t="s">
        <v>37</v>
      </c>
      <c r="G2166" s="1" t="s">
        <v>4791</v>
      </c>
      <c r="H2166" s="34" t="str">
        <f>_xlfn.XLOOKUP(B2166,[2]CALCULATION!$B:$B,[2]CALCULATION!$H:$H,"")</f>
        <v>ZTE</v>
      </c>
      <c r="I2166" s="28">
        <v>0</v>
      </c>
      <c r="J2166" s="28">
        <v>0</v>
      </c>
      <c r="K2166" s="28">
        <v>0</v>
      </c>
      <c r="L2166" s="28">
        <v>0</v>
      </c>
      <c r="M2166" s="28">
        <v>0</v>
      </c>
      <c r="N2166" s="28">
        <v>0</v>
      </c>
      <c r="O2166" s="28">
        <v>0</v>
      </c>
      <c r="P2166" s="28">
        <v>0</v>
      </c>
      <c r="Q2166" s="28">
        <v>0</v>
      </c>
      <c r="R2166" s="28">
        <v>0</v>
      </c>
      <c r="S2166" s="93">
        <v>0</v>
      </c>
      <c r="T2166" s="93">
        <f>_xlfn.XLOOKUP(B2166,'[3]Nur des jours'!$B:$B,'[3]Nur des jours'!$U:$U,"")</f>
        <v>0</v>
      </c>
      <c r="U2166" s="93">
        <v>0</v>
      </c>
      <c r="V2166" s="93">
        <v>0</v>
      </c>
      <c r="W2166" s="93">
        <v>0</v>
      </c>
      <c r="X2166" s="93">
        <v>0</v>
      </c>
      <c r="Y2166" s="93">
        <v>0</v>
      </c>
      <c r="Z2166" s="93">
        <v>0</v>
      </c>
      <c r="AA2166" s="93">
        <v>0</v>
      </c>
      <c r="AB2166" s="93">
        <v>0</v>
      </c>
      <c r="AC2166" s="93"/>
      <c r="AD2166" s="93">
        <v>0</v>
      </c>
      <c r="AE2166" s="93">
        <v>0</v>
      </c>
      <c r="AF2166" s="93">
        <v>0</v>
      </c>
      <c r="AG2166" s="93"/>
      <c r="AH2166" s="93">
        <v>0</v>
      </c>
      <c r="AI2166" s="93">
        <v>0</v>
      </c>
      <c r="AJ2166" s="93">
        <v>0</v>
      </c>
      <c r="AK2166" s="93">
        <v>0</v>
      </c>
      <c r="AL2166" s="93">
        <v>0</v>
      </c>
      <c r="AM2166" s="49" t="s">
        <v>5559</v>
      </c>
      <c r="AN2166" s="49"/>
      <c r="AO2166" s="48" t="str" cm="1">
        <f t="array" ref="AO2166">IFERROR(_xlfn.IFS(
AQ2166="MPR ISSUE","PDH",
AQ2166="BSS Hardware Issue","BSS",
AQ2166="Sites strategiques, MLL, Pylone, etc.","ENVTECH",
AQ2166="AKTIVCO DEFAUT GE &amp; POWER Cabinet","AKTIVCO",
AQ2166="AKTIVCO Coupure ENEO &amp; Baisse de tension","AKTIVCO GRID ONLY",
AQ2166="Coupure ENEO &amp; Baisse de tension","IHS GRID ONLY",
AQ2166="Defaut GE &amp; POWER Cabinet","IHS",
AQ2166="Sharing","Partners",
AQ2166="Sites strategiques &amp; DataCenter","SST &amp; DC",
AQ2166="Exclu","Exclu",
AQ2166="SAT","SAT",
AQ2166="SPARE-ISSUE","SPARE-ISSUE",
AQ2166="Fiber CAmtel","TRANS_FO_CAMTEL",
AQ2166="Fiber AOF","Fiber AOF",
AQ2166="Projet OCM (HUAWEI)","TRAVAUX-HUAWEI",
AQ2166="Projet OCM (NOKIA)","TRAVAUX-NOKIA",
AQ2166="ACCESS-ISSUE","ACCESS-ISSUE",
AQ2166="Projet OCM (ZTE, NOKIA, autres projets)","TRAVAUX OCM",
AQ2166="No root CAuse","No root cause",
AQ2166="ODU HS","PDH",
AQ2166="IP &amp; VLAN","PDH",
AQ2166="Warehouse HUAWEI","SPARE-ISSUE",
AQ2166="SPARE-HS","SPARE-ISSUE",
AQ2166="Power Telco","BSS",AQ2166="no impacts","no impacts"
),"")</f>
        <v>No root cause</v>
      </c>
      <c r="AP2166" s="48" t="str" cm="1">
        <f t="array" ref="AP2166">IFERROR(_xlfn.IFS(
AQ2166="MPR ISSUE","TX ISSUE",
AQ2166="BSS Hardware Issue","RAN ISSUE",
AQ2166="Sites strategiques, MLL, Pylone, etc.","ENVTECH",
AQ2166="AKTIVCO DEFAUT GE &amp; POWER Cabinet","POWER ISSUE",
AQ2166="AKTIVCO Coupure ENEO &amp; Baisse de tension","POWER ISSUE",
AQ2166="Coupure ENEO &amp; Baisse de tension","POWER ISSUE",
AQ2166="Defaut GE &amp; POWER Cabinet","POWER ISSUE",
AQ2166="Sharing","POWER ISSUE",
AQ2166="Sites strategiques &amp; DataCenter","POWER ISSUE",
AQ2166="Exclu","Exclu",
AQ2166="SAT","TX ISSUE",
AQ2166="SPARE-ISSUE","SPARE-ISSUE",
AQ2166="Fiber CAmtel","TX ISSUE",
AQ2166="Fiber AOF","TX ISSUE",
AQ2166="Projet OCM (HUAWEI)","TRAVAUX-HUAWEI",
AQ2166="Projet OCM (NOKIA)","TRAVAUX -NOKIA",
AQ2166="ACCESS-ISSUE","ACCESS-ISSUE",
AQ2166="Projet OCM (ZTE, NOKIA, autres projets)","TRAVAUX OCM",
AQ2166="No root CAuse","No root cause",
AQ2166="ODU HS","TX ISSUE",
AQ2166="IP &amp; VLAN","TX ISSUE",
AQ2166="Warehouse HUAWEI","SPARE-ISSUE",
AQ2166="SPARE-HS","SPARE-ISSUE",
AQ2166="Power Telco","RAN ISSUE",AQ2166="no impacts","no impacts"
),"")</f>
        <v>No root cause</v>
      </c>
      <c r="AQ2166" s="127" t="s">
        <v>5344</v>
      </c>
      <c r="AR2166" s="48" t="str" cm="1">
        <f t="array" ref="AR2166">IFERROR(_xlfn.IFS(
AQ2166="MPR ISSUE","ACTIVE",
AQ2166="BSS Hardware Issue","ACTIVE",
AQ2166="Sites strategiques, MLL, Pylone, etc.","PASSIVE",
AQ2166="AKTIVCO DEFAUT GE &amp; POWER Cabinet","PASSIVE",
AQ2166="AKTIVCO Coupure ENEO &amp; Baisse de tension","PASSIVE",
AQ2166="Coupure ENEO &amp; Baisse de tension","PASSIVE",
AQ2166="Defaut GE &amp; POWER Cabinet","PASSIVE",
AQ2166="Sharing","PASSIVE",
AQ2166="Sites strategiques &amp; DataCenter","PASSIVE",
AQ2166="Exclu","Exclu",
AQ2166="SAT","ACTIVE",
AQ2166="SPARE-ISSUE","SPARE-ISSUE",
AQ2166="Fiber CAmtel","ACTIVE",
AQ2166="Fiber AOF","ACTIVE",
AQ2166="Projet OCM (HUAWEI)","PLANNED WORKS",
AQ2166="Projet OCM (NOKIA)","PLANNED WORKS",
AQ2166="ACCESS-ISSUE","ACCESS-ISSUE",
AQ2166="Projet OCM (ZTE, NOKIA, autres projets)","PLANNED WORKS",
AQ2166="No root CAuse","No root cause",
AQ2166="ODU HS","ACTIVE",
AQ2166="IP &amp; VLAN","ACTIVE",
AQ2166="Warehouse HUAWEI","SPARE-ISSUE",
AQ2166="SPARE-HS","SPARE-ISSUE",
AQ2166="Power Telco","ACTIVE", AQ2166="no impacts","no impacts"
),"")</f>
        <v>No root cause</v>
      </c>
      <c r="AS2166" s="92" t="s">
        <v>5537</v>
      </c>
      <c r="AT2166" s="98" t="s">
        <v>5082</v>
      </c>
      <c r="AU2166" s="96"/>
      <c r="AV2166" s="17" t="s">
        <v>5537</v>
      </c>
      <c r="AW2166" s="7" t="s">
        <v>5537</v>
      </c>
      <c r="AX2166" s="6" t="s">
        <v>5537</v>
      </c>
      <c r="AY2166" s="7"/>
      <c r="AZ2166" s="3" t="s">
        <v>5537</v>
      </c>
      <c r="BA2166" s="18" t="s">
        <v>5537</v>
      </c>
      <c r="BB2166" s="18" t="s">
        <v>5537</v>
      </c>
      <c r="BC2166" s="18" t="s">
        <v>5537</v>
      </c>
      <c r="BD2166" s="18" t="s">
        <v>5537</v>
      </c>
      <c r="BE2166" s="18" t="s">
        <v>5537</v>
      </c>
      <c r="BF2166" s="18" t="s">
        <v>5537</v>
      </c>
      <c r="BG2166" s="18" t="s">
        <v>5537</v>
      </c>
      <c r="BH2166" s="18" t="s">
        <v>5537</v>
      </c>
      <c r="BI2166" s="18" t="s">
        <v>5537</v>
      </c>
      <c r="BJ2166" s="18" t="s">
        <v>5537</v>
      </c>
      <c r="BK2166" s="18" t="s">
        <v>5537</v>
      </c>
      <c r="BL2166" s="9" t="s">
        <v>5537</v>
      </c>
      <c r="BM2166" s="14" t="s">
        <v>5537</v>
      </c>
      <c r="BN2166" s="14" t="s">
        <v>5537</v>
      </c>
      <c r="BO2166" s="14" t="str">
        <f>_xlfn.XLOOKUP(B2166,'[4]cell downs 18042026 17h'!$B:$B,'[4]cell downs 18042026 17h'!$B:$B,"")</f>
        <v/>
      </c>
      <c r="BP2166" s="14" t="str">
        <f>_xlfn.XLOOKUP(B2166,'[5]Cells Huawei 19042026 15h'!$B:$B,'[5]Cells Huawei 19042026 15h'!$B:$B,"")</f>
        <v/>
      </c>
      <c r="BQ2166" s="9" t="str">
        <f>_xlfn.XLOOKUP(B2166,'[6]cells down 19042026 9H40'!$B:$B,'[6]cells down 19042026 9H40'!$B:$B,"")</f>
        <v/>
      </c>
      <c r="BR2166" s="9" t="s">
        <v>5082</v>
      </c>
      <c r="BS2166" s="9" t="s">
        <v>12</v>
      </c>
      <c r="BT2166" s="108"/>
    </row>
    <row r="2167" spans="1:72" s="9" customFormat="1" x14ac:dyDescent="0.35">
      <c r="A2167" s="1" t="s">
        <v>5083</v>
      </c>
      <c r="B2167" s="8" t="s">
        <v>5084</v>
      </c>
      <c r="C2167" s="3" t="str">
        <f>_xlfn.XLOOKUP(B2167,'[1]daily break down'!$D:$D,'[1]daily break down'!$E:$E,"")</f>
        <v>LITTORAL</v>
      </c>
      <c r="D2167" s="1" t="s">
        <v>11</v>
      </c>
      <c r="E2167" s="1" t="s">
        <v>318</v>
      </c>
      <c r="F2167" s="3" t="s">
        <v>31</v>
      </c>
      <c r="G2167" s="1" t="s">
        <v>5085</v>
      </c>
      <c r="H2167" s="34" t="str">
        <f>_xlfn.XLOOKUP(B2167,[2]CALCULATION!$B:$B,[2]CALCULATION!$H:$H,"")</f>
        <v>ZTE</v>
      </c>
      <c r="I2167" s="28">
        <v>0</v>
      </c>
      <c r="J2167" s="28">
        <v>0</v>
      </c>
      <c r="K2167" s="28">
        <v>0</v>
      </c>
      <c r="L2167" s="28">
        <v>0</v>
      </c>
      <c r="M2167" s="28">
        <v>0</v>
      </c>
      <c r="N2167" s="28">
        <v>0</v>
      </c>
      <c r="O2167" s="28">
        <v>0</v>
      </c>
      <c r="P2167" s="28">
        <v>0</v>
      </c>
      <c r="Q2167" s="28">
        <v>0</v>
      </c>
      <c r="R2167" s="28">
        <v>0</v>
      </c>
      <c r="S2167" s="93">
        <v>0</v>
      </c>
      <c r="T2167" s="93">
        <f>_xlfn.XLOOKUP(B2167,'[3]Nur des jours'!$B:$B,'[3]Nur des jours'!$U:$U,"")</f>
        <v>0</v>
      </c>
      <c r="U2167" s="93">
        <v>0</v>
      </c>
      <c r="V2167" s="93">
        <v>0</v>
      </c>
      <c r="W2167" s="93">
        <v>0</v>
      </c>
      <c r="X2167" s="93">
        <v>0</v>
      </c>
      <c r="Y2167" s="93">
        <v>0</v>
      </c>
      <c r="Z2167" s="93">
        <v>0</v>
      </c>
      <c r="AA2167" s="93">
        <v>0</v>
      </c>
      <c r="AB2167" s="93">
        <v>0</v>
      </c>
      <c r="AC2167" s="93"/>
      <c r="AD2167" s="93">
        <v>0</v>
      </c>
      <c r="AE2167" s="93">
        <v>0</v>
      </c>
      <c r="AF2167" s="93">
        <v>0</v>
      </c>
      <c r="AG2167" s="93"/>
      <c r="AH2167" s="93">
        <v>0</v>
      </c>
      <c r="AI2167" s="93">
        <v>0</v>
      </c>
      <c r="AJ2167" s="93">
        <v>0</v>
      </c>
      <c r="AK2167" s="93">
        <v>0</v>
      </c>
      <c r="AL2167" s="93">
        <v>0</v>
      </c>
      <c r="AM2167" s="49" t="s">
        <v>5559</v>
      </c>
      <c r="AN2167" s="49"/>
      <c r="AO2167" s="48" t="str" cm="1">
        <f t="array" ref="AO2167">IFERROR(_xlfn.IFS(
AQ2167="MPR ISSUE","PDH",
AQ2167="BSS Hardware Issue","BSS",
AQ2167="Sites strategiques, MLL, Pylone, etc.","ENVTECH",
AQ2167="AKTIVCO DEFAUT GE &amp; POWER Cabinet","AKTIVCO",
AQ2167="AKTIVCO Coupure ENEO &amp; Baisse de tension","AKTIVCO GRID ONLY",
AQ2167="Coupure ENEO &amp; Baisse de tension","IHS GRID ONLY",
AQ2167="Defaut GE &amp; POWER Cabinet","IHS",
AQ2167="Sharing","Partners",
AQ2167="Sites strategiques &amp; DataCenter","SST &amp; DC",
AQ2167="Exclu","Exclu",
AQ2167="SAT","SAT",
AQ2167="SPARE-ISSUE","SPARE-ISSUE",
AQ2167="Fiber CAmtel","TRANS_FO_CAMTEL",
AQ2167="Fiber AOF","Fiber AOF",
AQ2167="Projet OCM (HUAWEI)","TRAVAUX-HUAWEI",
AQ2167="Projet OCM (NOKIA)","TRAVAUX-NOKIA",
AQ2167="ACCESS-ISSUE","ACCESS-ISSUE",
AQ2167="Projet OCM (ZTE, NOKIA, autres projets)","TRAVAUX OCM",
AQ2167="No root CAuse","No root cause",
AQ2167="ODU HS","PDH",
AQ2167="IP &amp; VLAN","PDH",
AQ2167="Warehouse HUAWEI","SPARE-ISSUE",
AQ2167="SPARE-HS","SPARE-ISSUE",
AQ2167="Power Telco","BSS",AQ2167="no impacts","no impacts"
),"")</f>
        <v>No root cause</v>
      </c>
      <c r="AP2167" s="48" t="str" cm="1">
        <f t="array" ref="AP2167">IFERROR(_xlfn.IFS(
AQ2167="MPR ISSUE","TX ISSUE",
AQ2167="BSS Hardware Issue","RAN ISSUE",
AQ2167="Sites strategiques, MLL, Pylone, etc.","ENVTECH",
AQ2167="AKTIVCO DEFAUT GE &amp; POWER Cabinet","POWER ISSUE",
AQ2167="AKTIVCO Coupure ENEO &amp; Baisse de tension","POWER ISSUE",
AQ2167="Coupure ENEO &amp; Baisse de tension","POWER ISSUE",
AQ2167="Defaut GE &amp; POWER Cabinet","POWER ISSUE",
AQ2167="Sharing","POWER ISSUE",
AQ2167="Sites strategiques &amp; DataCenter","POWER ISSUE",
AQ2167="Exclu","Exclu",
AQ2167="SAT","TX ISSUE",
AQ2167="SPARE-ISSUE","SPARE-ISSUE",
AQ2167="Fiber CAmtel","TX ISSUE",
AQ2167="Fiber AOF","TX ISSUE",
AQ2167="Projet OCM (HUAWEI)","TRAVAUX-HUAWEI",
AQ2167="Projet OCM (NOKIA)","TRAVAUX -NOKIA",
AQ2167="ACCESS-ISSUE","ACCESS-ISSUE",
AQ2167="Projet OCM (ZTE, NOKIA, autres projets)","TRAVAUX OCM",
AQ2167="No root CAuse","No root cause",
AQ2167="ODU HS","TX ISSUE",
AQ2167="IP &amp; VLAN","TX ISSUE",
AQ2167="Warehouse HUAWEI","SPARE-ISSUE",
AQ2167="SPARE-HS","SPARE-ISSUE",
AQ2167="Power Telco","RAN ISSUE",AQ2167="no impacts","no impacts"
),"")</f>
        <v>No root cause</v>
      </c>
      <c r="AQ2167" s="127" t="s">
        <v>5344</v>
      </c>
      <c r="AR2167" s="48" t="str" cm="1">
        <f t="array" ref="AR2167">IFERROR(_xlfn.IFS(
AQ2167="MPR ISSUE","ACTIVE",
AQ2167="BSS Hardware Issue","ACTIVE",
AQ2167="Sites strategiques, MLL, Pylone, etc.","PASSIVE",
AQ2167="AKTIVCO DEFAUT GE &amp; POWER Cabinet","PASSIVE",
AQ2167="AKTIVCO Coupure ENEO &amp; Baisse de tension","PASSIVE",
AQ2167="Coupure ENEO &amp; Baisse de tension","PASSIVE",
AQ2167="Defaut GE &amp; POWER Cabinet","PASSIVE",
AQ2167="Sharing","PASSIVE",
AQ2167="Sites strategiques &amp; DataCenter","PASSIVE",
AQ2167="Exclu","Exclu",
AQ2167="SAT","ACTIVE",
AQ2167="SPARE-ISSUE","SPARE-ISSUE",
AQ2167="Fiber CAmtel","ACTIVE",
AQ2167="Fiber AOF","ACTIVE",
AQ2167="Projet OCM (HUAWEI)","PLANNED WORKS",
AQ2167="Projet OCM (NOKIA)","PLANNED WORKS",
AQ2167="ACCESS-ISSUE","ACCESS-ISSUE",
AQ2167="Projet OCM (ZTE, NOKIA, autres projets)","PLANNED WORKS",
AQ2167="No root CAuse","No root cause",
AQ2167="ODU HS","ACTIVE",
AQ2167="IP &amp; VLAN","ACTIVE",
AQ2167="Warehouse HUAWEI","SPARE-ISSUE",
AQ2167="SPARE-HS","SPARE-ISSUE",
AQ2167="Power Telco","ACTIVE", AQ2167="no impacts","no impacts"
),"")</f>
        <v>No root cause</v>
      </c>
      <c r="AS2167" s="92" t="s">
        <v>5537</v>
      </c>
      <c r="AT2167" s="98" t="s">
        <v>5084</v>
      </c>
      <c r="AV2167" s="17" t="s">
        <v>5537</v>
      </c>
      <c r="AW2167" s="7" t="s">
        <v>5537</v>
      </c>
      <c r="AX2167" s="6" t="s">
        <v>5537</v>
      </c>
      <c r="AY2167" s="7"/>
      <c r="AZ2167" s="3" t="s">
        <v>5537</v>
      </c>
      <c r="BA2167" s="18" t="s">
        <v>5537</v>
      </c>
      <c r="BB2167" s="18" t="s">
        <v>5537</v>
      </c>
      <c r="BC2167" s="18" t="s">
        <v>5537</v>
      </c>
      <c r="BD2167" s="18" t="s">
        <v>5537</v>
      </c>
      <c r="BE2167" s="18" t="s">
        <v>5537</v>
      </c>
      <c r="BF2167" s="18" t="s">
        <v>5537</v>
      </c>
      <c r="BG2167" s="18" t="s">
        <v>5537</v>
      </c>
      <c r="BH2167" s="18" t="s">
        <v>5537</v>
      </c>
      <c r="BI2167" s="18" t="s">
        <v>5537</v>
      </c>
      <c r="BJ2167" s="18" t="s">
        <v>5537</v>
      </c>
      <c r="BK2167" s="18" t="s">
        <v>5537</v>
      </c>
      <c r="BL2167" s="9" t="s">
        <v>5537</v>
      </c>
      <c r="BM2167" s="14" t="s">
        <v>5537</v>
      </c>
      <c r="BN2167" s="14" t="s">
        <v>5537</v>
      </c>
      <c r="BO2167" s="14" t="str">
        <f>_xlfn.XLOOKUP(B2167,'[4]cell downs 18042026 17h'!$B:$B,'[4]cell downs 18042026 17h'!$B:$B,"")</f>
        <v/>
      </c>
      <c r="BP2167" s="14" t="str">
        <f>_xlfn.XLOOKUP(B2167,'[5]Cells Huawei 19042026 15h'!$B:$B,'[5]Cells Huawei 19042026 15h'!$B:$B,"")</f>
        <v/>
      </c>
      <c r="BQ2167" s="9" t="str">
        <f>_xlfn.XLOOKUP(B2167,'[6]cells down 19042026 9H40'!$B:$B,'[6]cells down 19042026 9H40'!$B:$B,"")</f>
        <v/>
      </c>
      <c r="BR2167" s="9" t="s">
        <v>5084</v>
      </c>
      <c r="BS2167" s="9" t="s">
        <v>12</v>
      </c>
      <c r="BT2167" s="108"/>
    </row>
    <row r="2168" spans="1:72" s="9" customFormat="1" x14ac:dyDescent="0.35">
      <c r="A2168" s="1" t="s">
        <v>5090</v>
      </c>
      <c r="B2168" s="8" t="s">
        <v>5091</v>
      </c>
      <c r="C2168" s="3" t="str">
        <f>_xlfn.XLOOKUP(B2168,'[1]daily break down'!$D:$D,'[1]daily break down'!$E:$E,"")</f>
        <v>CENTRE</v>
      </c>
      <c r="D2168" s="1" t="s">
        <v>11</v>
      </c>
      <c r="E2168" s="1" t="s">
        <v>630</v>
      </c>
      <c r="F2168" s="3" t="s">
        <v>69</v>
      </c>
      <c r="G2168" s="1" t="s">
        <v>5092</v>
      </c>
      <c r="H2168" s="34" t="str">
        <f>_xlfn.XLOOKUP(B2168,[2]CALCULATION!$B:$B,[2]CALCULATION!$H:$H,"")</f>
        <v>ZTE</v>
      </c>
      <c r="I2168" s="28">
        <v>0</v>
      </c>
      <c r="J2168" s="28">
        <v>0</v>
      </c>
      <c r="K2168" s="28">
        <v>0</v>
      </c>
      <c r="L2168" s="28">
        <v>0</v>
      </c>
      <c r="M2168" s="28">
        <v>0</v>
      </c>
      <c r="N2168" s="28">
        <v>0</v>
      </c>
      <c r="O2168" s="28">
        <v>0</v>
      </c>
      <c r="P2168" s="28">
        <v>0</v>
      </c>
      <c r="Q2168" s="28">
        <v>0</v>
      </c>
      <c r="R2168" s="28">
        <v>0</v>
      </c>
      <c r="S2168" s="93">
        <v>0</v>
      </c>
      <c r="T2168" s="93">
        <f>_xlfn.XLOOKUP(B2168,'[3]Nur des jours'!$B:$B,'[3]Nur des jours'!$U:$U,"")</f>
        <v>0</v>
      </c>
      <c r="U2168" s="93">
        <v>0</v>
      </c>
      <c r="V2168" s="93">
        <v>0</v>
      </c>
      <c r="W2168" s="93">
        <v>0</v>
      </c>
      <c r="X2168" s="93">
        <v>0</v>
      </c>
      <c r="Y2168" s="93">
        <v>0</v>
      </c>
      <c r="Z2168" s="93">
        <v>0</v>
      </c>
      <c r="AA2168" s="93">
        <v>0</v>
      </c>
      <c r="AB2168" s="93">
        <v>0</v>
      </c>
      <c r="AC2168" s="93"/>
      <c r="AD2168" s="93">
        <v>0</v>
      </c>
      <c r="AE2168" s="93">
        <v>0</v>
      </c>
      <c r="AF2168" s="93">
        <v>0</v>
      </c>
      <c r="AG2168" s="93"/>
      <c r="AH2168" s="93">
        <v>0</v>
      </c>
      <c r="AI2168" s="93">
        <v>0</v>
      </c>
      <c r="AJ2168" s="93">
        <v>0</v>
      </c>
      <c r="AK2168" s="93">
        <v>0</v>
      </c>
      <c r="AL2168" s="93">
        <v>0</v>
      </c>
      <c r="AM2168" s="49" t="s">
        <v>5559</v>
      </c>
      <c r="AN2168" s="49"/>
      <c r="AO2168" s="48" t="str" cm="1">
        <f t="array" ref="AO2168">IFERROR(_xlfn.IFS(
AQ2168="MPR ISSUE","PDH",
AQ2168="BSS Hardware Issue","BSS",
AQ2168="Sites strategiques, MLL, Pylone, etc.","ENVTECH",
AQ2168="AKTIVCO DEFAUT GE &amp; POWER Cabinet","AKTIVCO",
AQ2168="AKTIVCO Coupure ENEO &amp; Baisse de tension","AKTIVCO GRID ONLY",
AQ2168="Coupure ENEO &amp; Baisse de tension","IHS GRID ONLY",
AQ2168="Defaut GE &amp; POWER Cabinet","IHS",
AQ2168="Sharing","Partners",
AQ2168="Sites strategiques &amp; DataCenter","SST &amp; DC",
AQ2168="Exclu","Exclu",
AQ2168="SAT","SAT",
AQ2168="SPARE-ISSUE","SPARE-ISSUE",
AQ2168="Fiber CAmtel","TRANS_FO_CAMTEL",
AQ2168="Fiber AOF","Fiber AOF",
AQ2168="Projet OCM (HUAWEI)","TRAVAUX-HUAWEI",
AQ2168="Projet OCM (NOKIA)","TRAVAUX-NOKIA",
AQ2168="ACCESS-ISSUE","ACCESS-ISSUE",
AQ2168="Projet OCM (ZTE, NOKIA, autres projets)","TRAVAUX OCM",
AQ2168="No root CAuse","No root cause",
AQ2168="ODU HS","PDH",
AQ2168="IP &amp; VLAN","PDH",
AQ2168="Warehouse HUAWEI","SPARE-ISSUE",
AQ2168="SPARE-HS","SPARE-ISSUE",
AQ2168="Power Telco","BSS",AQ2168="no impacts","no impacts"
),"")</f>
        <v>No root cause</v>
      </c>
      <c r="AP2168" s="48" t="str" cm="1">
        <f t="array" ref="AP2168">IFERROR(_xlfn.IFS(
AQ2168="MPR ISSUE","TX ISSUE",
AQ2168="BSS Hardware Issue","RAN ISSUE",
AQ2168="Sites strategiques, MLL, Pylone, etc.","ENVTECH",
AQ2168="AKTIVCO DEFAUT GE &amp; POWER Cabinet","POWER ISSUE",
AQ2168="AKTIVCO Coupure ENEO &amp; Baisse de tension","POWER ISSUE",
AQ2168="Coupure ENEO &amp; Baisse de tension","POWER ISSUE",
AQ2168="Defaut GE &amp; POWER Cabinet","POWER ISSUE",
AQ2168="Sharing","POWER ISSUE",
AQ2168="Sites strategiques &amp; DataCenter","POWER ISSUE",
AQ2168="Exclu","Exclu",
AQ2168="SAT","TX ISSUE",
AQ2168="SPARE-ISSUE","SPARE-ISSUE",
AQ2168="Fiber CAmtel","TX ISSUE",
AQ2168="Fiber AOF","TX ISSUE",
AQ2168="Projet OCM (HUAWEI)","TRAVAUX-HUAWEI",
AQ2168="Projet OCM (NOKIA)","TRAVAUX -NOKIA",
AQ2168="ACCESS-ISSUE","ACCESS-ISSUE",
AQ2168="Projet OCM (ZTE, NOKIA, autres projets)","TRAVAUX OCM",
AQ2168="No root CAuse","No root cause",
AQ2168="ODU HS","TX ISSUE",
AQ2168="IP &amp; VLAN","TX ISSUE",
AQ2168="Warehouse HUAWEI","SPARE-ISSUE",
AQ2168="SPARE-HS","SPARE-ISSUE",
AQ2168="Power Telco","RAN ISSUE",AQ2168="no impacts","no impacts"
),"")</f>
        <v>No root cause</v>
      </c>
      <c r="AQ2168" s="127" t="s">
        <v>5344</v>
      </c>
      <c r="AR2168" s="48" t="str" cm="1">
        <f t="array" ref="AR2168">IFERROR(_xlfn.IFS(
AQ2168="MPR ISSUE","ACTIVE",
AQ2168="BSS Hardware Issue","ACTIVE",
AQ2168="Sites strategiques, MLL, Pylone, etc.","PASSIVE",
AQ2168="AKTIVCO DEFAUT GE &amp; POWER Cabinet","PASSIVE",
AQ2168="AKTIVCO Coupure ENEO &amp; Baisse de tension","PASSIVE",
AQ2168="Coupure ENEO &amp; Baisse de tension","PASSIVE",
AQ2168="Defaut GE &amp; POWER Cabinet","PASSIVE",
AQ2168="Sharing","PASSIVE",
AQ2168="Sites strategiques &amp; DataCenter","PASSIVE",
AQ2168="Exclu","Exclu",
AQ2168="SAT","ACTIVE",
AQ2168="SPARE-ISSUE","SPARE-ISSUE",
AQ2168="Fiber CAmtel","ACTIVE",
AQ2168="Fiber AOF","ACTIVE",
AQ2168="Projet OCM (HUAWEI)","PLANNED WORKS",
AQ2168="Projet OCM (NOKIA)","PLANNED WORKS",
AQ2168="ACCESS-ISSUE","ACCESS-ISSUE",
AQ2168="Projet OCM (ZTE, NOKIA, autres projets)","PLANNED WORKS",
AQ2168="No root CAuse","No root cause",
AQ2168="ODU HS","ACTIVE",
AQ2168="IP &amp; VLAN","ACTIVE",
AQ2168="Warehouse HUAWEI","SPARE-ISSUE",
AQ2168="SPARE-HS","SPARE-ISSUE",
AQ2168="Power Telco","ACTIVE", AQ2168="no impacts","no impacts"
),"")</f>
        <v>No root cause</v>
      </c>
      <c r="AS2168" s="92" t="s">
        <v>5537</v>
      </c>
      <c r="AT2168" s="98" t="s">
        <v>5091</v>
      </c>
      <c r="AV2168" s="17" t="s">
        <v>5537</v>
      </c>
      <c r="AW2168" s="7" t="s">
        <v>5537</v>
      </c>
      <c r="AX2168" s="6" t="s">
        <v>5537</v>
      </c>
      <c r="AY2168" s="7"/>
      <c r="AZ2168" s="3" t="s">
        <v>5537</v>
      </c>
      <c r="BA2168" s="18" t="s">
        <v>5537</v>
      </c>
      <c r="BB2168" s="18" t="s">
        <v>5537</v>
      </c>
      <c r="BC2168" s="18" t="s">
        <v>5537</v>
      </c>
      <c r="BD2168" s="18" t="s">
        <v>5537</v>
      </c>
      <c r="BE2168" s="18" t="s">
        <v>5537</v>
      </c>
      <c r="BF2168" s="18" t="s">
        <v>5537</v>
      </c>
      <c r="BG2168" s="18" t="s">
        <v>5537</v>
      </c>
      <c r="BH2168" s="18" t="s">
        <v>5537</v>
      </c>
      <c r="BI2168" s="18" t="s">
        <v>5537</v>
      </c>
      <c r="BJ2168" s="18" t="s">
        <v>5537</v>
      </c>
      <c r="BK2168" s="18" t="s">
        <v>5537</v>
      </c>
      <c r="BL2168" s="9" t="s">
        <v>5537</v>
      </c>
      <c r="BM2168" s="14" t="s">
        <v>5537</v>
      </c>
      <c r="BN2168" s="14" t="s">
        <v>5537</v>
      </c>
      <c r="BO2168" s="14" t="str">
        <f>_xlfn.XLOOKUP(B2168,'[4]cell downs 18042026 17h'!$B:$B,'[4]cell downs 18042026 17h'!$B:$B,"")</f>
        <v/>
      </c>
      <c r="BP2168" s="14" t="str">
        <f>_xlfn.XLOOKUP(B2168,'[5]Cells Huawei 19042026 15h'!$B:$B,'[5]Cells Huawei 19042026 15h'!$B:$B,"")</f>
        <v/>
      </c>
      <c r="BQ2168" s="9" t="str">
        <f>_xlfn.XLOOKUP(B2168,'[6]cells down 19042026 9H40'!$B:$B,'[6]cells down 19042026 9H40'!$B:$B,"")</f>
        <v/>
      </c>
      <c r="BR2168" s="9" t="s">
        <v>5091</v>
      </c>
      <c r="BS2168" s="9" t="s">
        <v>12</v>
      </c>
      <c r="BT2168" s="108"/>
    </row>
    <row r="2169" spans="1:72" s="9" customFormat="1" x14ac:dyDescent="0.35">
      <c r="A2169" s="1" t="s">
        <v>5098</v>
      </c>
      <c r="B2169" s="8" t="s">
        <v>5099</v>
      </c>
      <c r="C2169" s="3" t="str">
        <f>_xlfn.XLOOKUP(B2169,'[1]daily break down'!$D:$D,'[1]daily break down'!$E:$E,"")</f>
        <v>Yaounde</v>
      </c>
      <c r="D2169" s="1" t="s">
        <v>21</v>
      </c>
      <c r="E2169" s="1" t="s">
        <v>30</v>
      </c>
      <c r="F2169" s="3" t="s">
        <v>37</v>
      </c>
      <c r="G2169" s="1" t="s">
        <v>38</v>
      </c>
      <c r="H2169" s="34" t="str">
        <f>_xlfn.XLOOKUP(B2169,[2]CALCULATION!$B:$B,[2]CALCULATION!$H:$H,"")</f>
        <v>ZTE</v>
      </c>
      <c r="I2169" s="28">
        <v>0</v>
      </c>
      <c r="J2169" s="28">
        <v>0</v>
      </c>
      <c r="K2169" s="28">
        <v>0</v>
      </c>
      <c r="L2169" s="28">
        <v>0</v>
      </c>
      <c r="M2169" s="28">
        <v>0</v>
      </c>
      <c r="N2169" s="28">
        <v>0</v>
      </c>
      <c r="O2169" s="28">
        <v>0</v>
      </c>
      <c r="P2169" s="28">
        <v>0</v>
      </c>
      <c r="Q2169" s="28">
        <v>0</v>
      </c>
      <c r="R2169" s="28">
        <v>0</v>
      </c>
      <c r="S2169" s="93">
        <v>0</v>
      </c>
      <c r="T2169" s="93">
        <f>_xlfn.XLOOKUP(B2169,'[3]Nur des jours'!$B:$B,'[3]Nur des jours'!$U:$U,"")</f>
        <v>0</v>
      </c>
      <c r="U2169" s="93">
        <v>0</v>
      </c>
      <c r="V2169" s="93">
        <v>0</v>
      </c>
      <c r="W2169" s="93">
        <v>0</v>
      </c>
      <c r="X2169" s="93">
        <v>0</v>
      </c>
      <c r="Y2169" s="93">
        <v>0</v>
      </c>
      <c r="Z2169" s="93">
        <v>0</v>
      </c>
      <c r="AA2169" s="93">
        <v>0</v>
      </c>
      <c r="AB2169" s="93">
        <v>0</v>
      </c>
      <c r="AC2169" s="93"/>
      <c r="AD2169" s="93">
        <v>0</v>
      </c>
      <c r="AE2169" s="93">
        <v>0</v>
      </c>
      <c r="AF2169" s="93">
        <v>0</v>
      </c>
      <c r="AG2169" s="93"/>
      <c r="AH2169" s="93">
        <v>0</v>
      </c>
      <c r="AI2169" s="93">
        <v>0</v>
      </c>
      <c r="AJ2169" s="93">
        <v>0</v>
      </c>
      <c r="AK2169" s="93">
        <v>0</v>
      </c>
      <c r="AL2169" s="93">
        <v>0</v>
      </c>
      <c r="AM2169" s="49" t="s">
        <v>5559</v>
      </c>
      <c r="AN2169" s="49"/>
      <c r="AO2169" s="48" t="str" cm="1">
        <f t="array" ref="AO2169">IFERROR(_xlfn.IFS(
AQ2169="MPR ISSUE","PDH",
AQ2169="BSS Hardware Issue","BSS",
AQ2169="Sites strategiques, MLL, Pylone, etc.","ENVTECH",
AQ2169="AKTIVCO DEFAUT GE &amp; POWER Cabinet","AKTIVCO",
AQ2169="AKTIVCO Coupure ENEO &amp; Baisse de tension","AKTIVCO GRID ONLY",
AQ2169="Coupure ENEO &amp; Baisse de tension","IHS GRID ONLY",
AQ2169="Defaut GE &amp; POWER Cabinet","IHS",
AQ2169="Sharing","Partners",
AQ2169="Sites strategiques &amp; DataCenter","SST &amp; DC",
AQ2169="Exclu","Exclu",
AQ2169="SAT","SAT",
AQ2169="SPARE-ISSUE","SPARE-ISSUE",
AQ2169="Fiber CAmtel","TRANS_FO_CAMTEL",
AQ2169="Fiber AOF","Fiber AOF",
AQ2169="Projet OCM (HUAWEI)","TRAVAUX-HUAWEI",
AQ2169="Projet OCM (NOKIA)","TRAVAUX-NOKIA",
AQ2169="ACCESS-ISSUE","ACCESS-ISSUE",
AQ2169="Projet OCM (ZTE, NOKIA, autres projets)","TRAVAUX OCM",
AQ2169="No root CAuse","No root cause",
AQ2169="ODU HS","PDH",
AQ2169="IP &amp; VLAN","PDH",
AQ2169="Warehouse HUAWEI","SPARE-ISSUE",
AQ2169="SPARE-HS","SPARE-ISSUE",
AQ2169="Power Telco","BSS",AQ2169="no impacts","no impacts"
),"")</f>
        <v>No root cause</v>
      </c>
      <c r="AP2169" s="48" t="str" cm="1">
        <f t="array" ref="AP2169">IFERROR(_xlfn.IFS(
AQ2169="MPR ISSUE","TX ISSUE",
AQ2169="BSS Hardware Issue","RAN ISSUE",
AQ2169="Sites strategiques, MLL, Pylone, etc.","ENVTECH",
AQ2169="AKTIVCO DEFAUT GE &amp; POWER Cabinet","POWER ISSUE",
AQ2169="AKTIVCO Coupure ENEO &amp; Baisse de tension","POWER ISSUE",
AQ2169="Coupure ENEO &amp; Baisse de tension","POWER ISSUE",
AQ2169="Defaut GE &amp; POWER Cabinet","POWER ISSUE",
AQ2169="Sharing","POWER ISSUE",
AQ2169="Sites strategiques &amp; DataCenter","POWER ISSUE",
AQ2169="Exclu","Exclu",
AQ2169="SAT","TX ISSUE",
AQ2169="SPARE-ISSUE","SPARE-ISSUE",
AQ2169="Fiber CAmtel","TX ISSUE",
AQ2169="Fiber AOF","TX ISSUE",
AQ2169="Projet OCM (HUAWEI)","TRAVAUX-HUAWEI",
AQ2169="Projet OCM (NOKIA)","TRAVAUX -NOKIA",
AQ2169="ACCESS-ISSUE","ACCESS-ISSUE",
AQ2169="Projet OCM (ZTE, NOKIA, autres projets)","TRAVAUX OCM",
AQ2169="No root CAuse","No root cause",
AQ2169="ODU HS","TX ISSUE",
AQ2169="IP &amp; VLAN","TX ISSUE",
AQ2169="Warehouse HUAWEI","SPARE-ISSUE",
AQ2169="SPARE-HS","SPARE-ISSUE",
AQ2169="Power Telco","RAN ISSUE",AQ2169="no impacts","no impacts"
),"")</f>
        <v>No root cause</v>
      </c>
      <c r="AQ2169" s="67" t="s">
        <v>5344</v>
      </c>
      <c r="AR2169" s="48" t="str" cm="1">
        <f t="array" ref="AR2169">IFERROR(_xlfn.IFS(
AQ2169="MPR ISSUE","ACTIVE",
AQ2169="BSS Hardware Issue","ACTIVE",
AQ2169="Sites strategiques, MLL, Pylone, etc.","PASSIVE",
AQ2169="AKTIVCO DEFAUT GE &amp; POWER Cabinet","PASSIVE",
AQ2169="AKTIVCO Coupure ENEO &amp; Baisse de tension","PASSIVE",
AQ2169="Coupure ENEO &amp; Baisse de tension","PASSIVE",
AQ2169="Defaut GE &amp; POWER Cabinet","PASSIVE",
AQ2169="Sharing","PASSIVE",
AQ2169="Sites strategiques &amp; DataCenter","PASSIVE",
AQ2169="Exclu","Exclu",
AQ2169="SAT","ACTIVE",
AQ2169="SPARE-ISSUE","SPARE-ISSUE",
AQ2169="Fiber CAmtel","ACTIVE",
AQ2169="Fiber AOF","ACTIVE",
AQ2169="Projet OCM (HUAWEI)","PLANNED WORKS",
AQ2169="Projet OCM (NOKIA)","PLANNED WORKS",
AQ2169="ACCESS-ISSUE","ACCESS-ISSUE",
AQ2169="Projet OCM (ZTE, NOKIA, autres projets)","PLANNED WORKS",
AQ2169="No root CAuse","No root cause",
AQ2169="ODU HS","ACTIVE",
AQ2169="IP &amp; VLAN","ACTIVE",
AQ2169="Warehouse HUAWEI","SPARE-ISSUE",
AQ2169="SPARE-HS","SPARE-ISSUE",
AQ2169="Power Telco","ACTIVE", AQ2169="no impacts","no impacts"
),"")</f>
        <v>No root cause</v>
      </c>
      <c r="AS2169" s="92" t="s">
        <v>5537</v>
      </c>
      <c r="AT2169" s="98" t="s">
        <v>5099</v>
      </c>
      <c r="AV2169" s="17" t="s">
        <v>5537</v>
      </c>
      <c r="AW2169" s="7" t="s">
        <v>5537</v>
      </c>
      <c r="AX2169" s="6" t="s">
        <v>5537</v>
      </c>
      <c r="AY2169" s="7"/>
      <c r="AZ2169" s="3" t="s">
        <v>5537</v>
      </c>
      <c r="BA2169" s="18" t="s">
        <v>5537</v>
      </c>
      <c r="BB2169" s="18" t="s">
        <v>5537</v>
      </c>
      <c r="BC2169" s="18" t="s">
        <v>5537</v>
      </c>
      <c r="BD2169" s="18" t="s">
        <v>5537</v>
      </c>
      <c r="BE2169" s="18" t="s">
        <v>5537</v>
      </c>
      <c r="BF2169" s="18" t="s">
        <v>5537</v>
      </c>
      <c r="BG2169" s="18" t="s">
        <v>5537</v>
      </c>
      <c r="BH2169" s="18" t="s">
        <v>5537</v>
      </c>
      <c r="BI2169" s="18" t="s">
        <v>5537</v>
      </c>
      <c r="BJ2169" s="18" t="s">
        <v>5537</v>
      </c>
      <c r="BK2169" s="18" t="s">
        <v>5537</v>
      </c>
      <c r="BL2169" s="9" t="s">
        <v>5537</v>
      </c>
      <c r="BM2169" s="14" t="s">
        <v>5537</v>
      </c>
      <c r="BN2169" s="14" t="s">
        <v>5537</v>
      </c>
      <c r="BO2169" s="14" t="str">
        <f>_xlfn.XLOOKUP(B2169,'[4]cell downs 18042026 17h'!$B:$B,'[4]cell downs 18042026 17h'!$B:$B,"")</f>
        <v/>
      </c>
      <c r="BP2169" s="14" t="str">
        <f>_xlfn.XLOOKUP(B2169,'[5]Cells Huawei 19042026 15h'!$B:$B,'[5]Cells Huawei 19042026 15h'!$B:$B,"")</f>
        <v/>
      </c>
      <c r="BQ2169" s="9" t="str">
        <f>_xlfn.XLOOKUP(B2169,'[6]cells down 19042026 9H40'!$B:$B,'[6]cells down 19042026 9H40'!$B:$B,"")</f>
        <v/>
      </c>
      <c r="BR2169" s="9" t="s">
        <v>5537</v>
      </c>
      <c r="BS2169" s="9" t="s">
        <v>594</v>
      </c>
      <c r="BT2169" s="108"/>
    </row>
    <row r="2170" spans="1:72" s="9" customFormat="1" x14ac:dyDescent="0.35">
      <c r="A2170" s="1" t="s">
        <v>5107</v>
      </c>
      <c r="B2170" s="8" t="s">
        <v>5108</v>
      </c>
      <c r="C2170" s="3" t="str">
        <f>_xlfn.XLOOKUP(B2170,'[1]daily break down'!$D:$D,'[1]daily break down'!$E:$E,"")</f>
        <v>CENTRE</v>
      </c>
      <c r="D2170" s="1" t="s">
        <v>11</v>
      </c>
      <c r="E2170" s="1" t="s">
        <v>12</v>
      </c>
      <c r="F2170" s="3" t="s">
        <v>69</v>
      </c>
      <c r="G2170" s="1" t="s">
        <v>5109</v>
      </c>
      <c r="H2170" s="34" t="str">
        <f>_xlfn.XLOOKUP(B2170,[2]CALCULATION!$B:$B,[2]CALCULATION!$H:$H,"")</f>
        <v>ZTE</v>
      </c>
      <c r="I2170" s="28">
        <v>0</v>
      </c>
      <c r="J2170" s="28">
        <v>0</v>
      </c>
      <c r="K2170" s="28">
        <v>0</v>
      </c>
      <c r="L2170" s="28">
        <v>0</v>
      </c>
      <c r="M2170" s="28">
        <v>0</v>
      </c>
      <c r="N2170" s="28">
        <v>0</v>
      </c>
      <c r="O2170" s="28">
        <v>0</v>
      </c>
      <c r="P2170" s="28">
        <v>0</v>
      </c>
      <c r="Q2170" s="28">
        <v>0</v>
      </c>
      <c r="R2170" s="28">
        <v>0</v>
      </c>
      <c r="S2170" s="93">
        <v>0</v>
      </c>
      <c r="T2170" s="93">
        <f>_xlfn.XLOOKUP(B2170,'[3]Nur des jours'!$B:$B,'[3]Nur des jours'!$U:$U,"")</f>
        <v>0</v>
      </c>
      <c r="U2170" s="93">
        <v>0</v>
      </c>
      <c r="V2170" s="93">
        <v>0</v>
      </c>
      <c r="W2170" s="93">
        <v>0</v>
      </c>
      <c r="X2170" s="93">
        <v>0</v>
      </c>
      <c r="Y2170" s="93">
        <v>0</v>
      </c>
      <c r="Z2170" s="93">
        <v>0</v>
      </c>
      <c r="AA2170" s="93">
        <v>0</v>
      </c>
      <c r="AB2170" s="93">
        <v>0</v>
      </c>
      <c r="AC2170" s="93"/>
      <c r="AD2170" s="93">
        <v>0</v>
      </c>
      <c r="AE2170" s="93">
        <v>0</v>
      </c>
      <c r="AF2170" s="93">
        <v>0</v>
      </c>
      <c r="AG2170" s="93"/>
      <c r="AH2170" s="93">
        <v>0</v>
      </c>
      <c r="AI2170" s="93">
        <v>0</v>
      </c>
      <c r="AJ2170" s="93">
        <v>0</v>
      </c>
      <c r="AK2170" s="93">
        <v>0</v>
      </c>
      <c r="AL2170" s="93">
        <v>0</v>
      </c>
      <c r="AM2170" s="49" t="s">
        <v>5559</v>
      </c>
      <c r="AN2170" s="49"/>
      <c r="AO2170" s="48" t="str" cm="1">
        <f t="array" ref="AO2170">IFERROR(_xlfn.IFS(
AQ2170="MPR ISSUE","PDH",
AQ2170="BSS Hardware Issue","BSS",
AQ2170="Sites strategiques, MLL, Pylone, etc.","ENVTECH",
AQ2170="AKTIVCO DEFAUT GE &amp; POWER Cabinet","AKTIVCO",
AQ2170="AKTIVCO Coupure ENEO &amp; Baisse de tension","AKTIVCO GRID ONLY",
AQ2170="Coupure ENEO &amp; Baisse de tension","IHS GRID ONLY",
AQ2170="Defaut GE &amp; POWER Cabinet","IHS",
AQ2170="Sharing","Partners",
AQ2170="Sites strategiques &amp; DataCenter","SST &amp; DC",
AQ2170="Exclu","Exclu",
AQ2170="SAT","SAT",
AQ2170="SPARE-ISSUE","SPARE-ISSUE",
AQ2170="Fiber CAmtel","TRANS_FO_CAMTEL",
AQ2170="Fiber AOF","Fiber AOF",
AQ2170="Projet OCM (HUAWEI)","TRAVAUX-HUAWEI",
AQ2170="Projet OCM (NOKIA)","TRAVAUX-NOKIA",
AQ2170="ACCESS-ISSUE","ACCESS-ISSUE",
AQ2170="Projet OCM (ZTE, NOKIA, autres projets)","TRAVAUX OCM",
AQ2170="No root CAuse","No root cause",
AQ2170="ODU HS","PDH",
AQ2170="IP &amp; VLAN","PDH",
AQ2170="Warehouse HUAWEI","SPARE-ISSUE",
AQ2170="SPARE-HS","SPARE-ISSUE",
AQ2170="Power Telco","BSS",AQ2170="no impacts","no impacts"
),"")</f>
        <v>No root cause</v>
      </c>
      <c r="AP2170" s="48" t="str" cm="1">
        <f t="array" ref="AP2170">IFERROR(_xlfn.IFS(
AQ2170="MPR ISSUE","TX ISSUE",
AQ2170="BSS Hardware Issue","RAN ISSUE",
AQ2170="Sites strategiques, MLL, Pylone, etc.","ENVTECH",
AQ2170="AKTIVCO DEFAUT GE &amp; POWER Cabinet","POWER ISSUE",
AQ2170="AKTIVCO Coupure ENEO &amp; Baisse de tension","POWER ISSUE",
AQ2170="Coupure ENEO &amp; Baisse de tension","POWER ISSUE",
AQ2170="Defaut GE &amp; POWER Cabinet","POWER ISSUE",
AQ2170="Sharing","POWER ISSUE",
AQ2170="Sites strategiques &amp; DataCenter","POWER ISSUE",
AQ2170="Exclu","Exclu",
AQ2170="SAT","TX ISSUE",
AQ2170="SPARE-ISSUE","SPARE-ISSUE",
AQ2170="Fiber CAmtel","TX ISSUE",
AQ2170="Fiber AOF","TX ISSUE",
AQ2170="Projet OCM (HUAWEI)","TRAVAUX-HUAWEI",
AQ2170="Projet OCM (NOKIA)","TRAVAUX -NOKIA",
AQ2170="ACCESS-ISSUE","ACCESS-ISSUE",
AQ2170="Projet OCM (ZTE, NOKIA, autres projets)","TRAVAUX OCM",
AQ2170="No root CAuse","No root cause",
AQ2170="ODU HS","TX ISSUE",
AQ2170="IP &amp; VLAN","TX ISSUE",
AQ2170="Warehouse HUAWEI","SPARE-ISSUE",
AQ2170="SPARE-HS","SPARE-ISSUE",
AQ2170="Power Telco","RAN ISSUE",AQ2170="no impacts","no impacts"
),"")</f>
        <v>No root cause</v>
      </c>
      <c r="AQ2170" s="127" t="s">
        <v>5344</v>
      </c>
      <c r="AR2170" s="48" t="str" cm="1">
        <f t="array" ref="AR2170">IFERROR(_xlfn.IFS(
AQ2170="MPR ISSUE","ACTIVE",
AQ2170="BSS Hardware Issue","ACTIVE",
AQ2170="Sites strategiques, MLL, Pylone, etc.","PASSIVE",
AQ2170="AKTIVCO DEFAUT GE &amp; POWER Cabinet","PASSIVE",
AQ2170="AKTIVCO Coupure ENEO &amp; Baisse de tension","PASSIVE",
AQ2170="Coupure ENEO &amp; Baisse de tension","PASSIVE",
AQ2170="Defaut GE &amp; POWER Cabinet","PASSIVE",
AQ2170="Sharing","PASSIVE",
AQ2170="Sites strategiques &amp; DataCenter","PASSIVE",
AQ2170="Exclu","Exclu",
AQ2170="SAT","ACTIVE",
AQ2170="SPARE-ISSUE","SPARE-ISSUE",
AQ2170="Fiber CAmtel","ACTIVE",
AQ2170="Fiber AOF","ACTIVE",
AQ2170="Projet OCM (HUAWEI)","PLANNED WORKS",
AQ2170="Projet OCM (NOKIA)","PLANNED WORKS",
AQ2170="ACCESS-ISSUE","ACCESS-ISSUE",
AQ2170="Projet OCM (ZTE, NOKIA, autres projets)","PLANNED WORKS",
AQ2170="No root CAuse","No root cause",
AQ2170="ODU HS","ACTIVE",
AQ2170="IP &amp; VLAN","ACTIVE",
AQ2170="Warehouse HUAWEI","SPARE-ISSUE",
AQ2170="SPARE-HS","SPARE-ISSUE",
AQ2170="Power Telco","ACTIVE", AQ2170="no impacts","no impacts"
),"")</f>
        <v>No root cause</v>
      </c>
      <c r="AS2170" s="92" t="s">
        <v>5537</v>
      </c>
      <c r="AT2170" s="98" t="s">
        <v>5108</v>
      </c>
      <c r="AV2170" s="17" t="s">
        <v>5537</v>
      </c>
      <c r="AW2170" s="7" t="s">
        <v>5537</v>
      </c>
      <c r="AX2170" s="6" t="s">
        <v>5537</v>
      </c>
      <c r="AY2170" s="7"/>
      <c r="AZ2170" s="3" t="s">
        <v>5537</v>
      </c>
      <c r="BA2170" s="18" t="s">
        <v>5537</v>
      </c>
      <c r="BB2170" s="18" t="s">
        <v>5537</v>
      </c>
      <c r="BC2170" s="18" t="s">
        <v>5537</v>
      </c>
      <c r="BD2170" s="18" t="s">
        <v>5537</v>
      </c>
      <c r="BE2170" s="18" t="s">
        <v>5537</v>
      </c>
      <c r="BF2170" s="18" t="s">
        <v>5537</v>
      </c>
      <c r="BG2170" s="18" t="s">
        <v>5537</v>
      </c>
      <c r="BH2170" s="18" t="s">
        <v>5537</v>
      </c>
      <c r="BI2170" s="18" t="s">
        <v>5537</v>
      </c>
      <c r="BJ2170" s="18" t="s">
        <v>5537</v>
      </c>
      <c r="BK2170" s="18" t="s">
        <v>5537</v>
      </c>
      <c r="BL2170" s="9" t="s">
        <v>5537</v>
      </c>
      <c r="BM2170" s="14" t="s">
        <v>5537</v>
      </c>
      <c r="BN2170" s="14" t="s">
        <v>5537</v>
      </c>
      <c r="BO2170" s="14" t="str">
        <f>_xlfn.XLOOKUP(B2170,'[4]cell downs 18042026 17h'!$B:$B,'[4]cell downs 18042026 17h'!$B:$B,"")</f>
        <v/>
      </c>
      <c r="BP2170" s="14" t="str">
        <f>_xlfn.XLOOKUP(B2170,'[5]Cells Huawei 19042026 15h'!$B:$B,'[5]Cells Huawei 19042026 15h'!$B:$B,"")</f>
        <v/>
      </c>
      <c r="BQ2170" s="9" t="str">
        <f>_xlfn.XLOOKUP(B2170,'[6]cells down 19042026 9H40'!$B:$B,'[6]cells down 19042026 9H40'!$B:$B,"")</f>
        <v/>
      </c>
      <c r="BR2170" s="9" t="s">
        <v>5108</v>
      </c>
      <c r="BS2170" s="9" t="s">
        <v>5537</v>
      </c>
      <c r="BT2170" s="108"/>
    </row>
    <row r="2171" spans="1:72" s="9" customFormat="1" x14ac:dyDescent="0.35">
      <c r="A2171" s="1" t="s">
        <v>5110</v>
      </c>
      <c r="B2171" s="8" t="s">
        <v>5111</v>
      </c>
      <c r="C2171" s="3" t="str">
        <f>_xlfn.XLOOKUP(B2171,'[1]daily break down'!$D:$D,'[1]daily break down'!$E:$E,"")</f>
        <v>CENTRE</v>
      </c>
      <c r="D2171" s="1" t="s">
        <v>21</v>
      </c>
      <c r="E2171" s="1" t="s">
        <v>987</v>
      </c>
      <c r="F2171" s="3" t="s">
        <v>37</v>
      </c>
      <c r="G2171" s="1" t="s">
        <v>1515</v>
      </c>
      <c r="H2171" s="34" t="str">
        <f>_xlfn.XLOOKUP(B2171,[2]CALCULATION!$B:$B,[2]CALCULATION!$H:$H,"")</f>
        <v>ZTE</v>
      </c>
      <c r="I2171" s="28">
        <v>0</v>
      </c>
      <c r="J2171" s="28">
        <v>0</v>
      </c>
      <c r="K2171" s="28">
        <v>0</v>
      </c>
      <c r="L2171" s="28">
        <v>0</v>
      </c>
      <c r="M2171" s="28">
        <v>0</v>
      </c>
      <c r="N2171" s="28">
        <v>0</v>
      </c>
      <c r="O2171" s="28">
        <v>0</v>
      </c>
      <c r="P2171" s="28">
        <v>0</v>
      </c>
      <c r="Q2171" s="28">
        <v>0</v>
      </c>
      <c r="R2171" s="28">
        <v>0</v>
      </c>
      <c r="S2171" s="93">
        <v>0</v>
      </c>
      <c r="T2171" s="93">
        <f>_xlfn.XLOOKUP(B2171,'[3]Nur des jours'!$B:$B,'[3]Nur des jours'!$U:$U,"")</f>
        <v>0</v>
      </c>
      <c r="U2171" s="93">
        <v>0</v>
      </c>
      <c r="V2171" s="93">
        <v>0</v>
      </c>
      <c r="W2171" s="93">
        <v>0</v>
      </c>
      <c r="X2171" s="93">
        <v>0</v>
      </c>
      <c r="Y2171" s="93">
        <v>0</v>
      </c>
      <c r="Z2171" s="93">
        <v>0</v>
      </c>
      <c r="AA2171" s="93">
        <v>0</v>
      </c>
      <c r="AB2171" s="93">
        <v>0</v>
      </c>
      <c r="AC2171" s="93"/>
      <c r="AD2171" s="93">
        <v>0</v>
      </c>
      <c r="AE2171" s="93">
        <v>0</v>
      </c>
      <c r="AF2171" s="93">
        <v>0</v>
      </c>
      <c r="AG2171" s="93"/>
      <c r="AH2171" s="93">
        <v>0</v>
      </c>
      <c r="AI2171" s="93">
        <v>0</v>
      </c>
      <c r="AJ2171" s="93">
        <v>0</v>
      </c>
      <c r="AK2171" s="93">
        <v>0</v>
      </c>
      <c r="AL2171" s="93">
        <v>0</v>
      </c>
      <c r="AM2171" s="49" t="s">
        <v>5559</v>
      </c>
      <c r="AN2171" s="49"/>
      <c r="AO2171" s="48" t="str" cm="1">
        <f t="array" ref="AO2171">IFERROR(_xlfn.IFS(
AQ2171="MPR ISSUE","PDH",
AQ2171="BSS Hardware Issue","BSS",
AQ2171="Sites strategiques, MLL, Pylone, etc.","ENVTECH",
AQ2171="AKTIVCO DEFAUT GE &amp; POWER Cabinet","AKTIVCO",
AQ2171="AKTIVCO Coupure ENEO &amp; Baisse de tension","AKTIVCO GRID ONLY",
AQ2171="Coupure ENEO &amp; Baisse de tension","IHS GRID ONLY",
AQ2171="Defaut GE &amp; POWER Cabinet","IHS",
AQ2171="Sharing","Partners",
AQ2171="Sites strategiques &amp; DataCenter","SST &amp; DC",
AQ2171="Exclu","Exclu",
AQ2171="SAT","SAT",
AQ2171="SPARE-ISSUE","SPARE-ISSUE",
AQ2171="Fiber CAmtel","TRANS_FO_CAMTEL",
AQ2171="Fiber AOF","Fiber AOF",
AQ2171="Projet OCM (HUAWEI)","TRAVAUX-HUAWEI",
AQ2171="Projet OCM (NOKIA)","TRAVAUX-NOKIA",
AQ2171="ACCESS-ISSUE","ACCESS-ISSUE",
AQ2171="Projet OCM (ZTE, NOKIA, autres projets)","TRAVAUX OCM",
AQ2171="No root CAuse","No root cause",
AQ2171="ODU HS","PDH",
AQ2171="IP &amp; VLAN","PDH",
AQ2171="Warehouse HUAWEI","SPARE-ISSUE",
AQ2171="SPARE-HS","SPARE-ISSUE",
AQ2171="Power Telco","BSS",AQ2171="no impacts","no impacts"
),"")</f>
        <v>No root cause</v>
      </c>
      <c r="AP2171" s="48" t="str" cm="1">
        <f t="array" ref="AP2171">IFERROR(_xlfn.IFS(
AQ2171="MPR ISSUE","TX ISSUE",
AQ2171="BSS Hardware Issue","RAN ISSUE",
AQ2171="Sites strategiques, MLL, Pylone, etc.","ENVTECH",
AQ2171="AKTIVCO DEFAUT GE &amp; POWER Cabinet","POWER ISSUE",
AQ2171="AKTIVCO Coupure ENEO &amp; Baisse de tension","POWER ISSUE",
AQ2171="Coupure ENEO &amp; Baisse de tension","POWER ISSUE",
AQ2171="Defaut GE &amp; POWER Cabinet","POWER ISSUE",
AQ2171="Sharing","POWER ISSUE",
AQ2171="Sites strategiques &amp; DataCenter","POWER ISSUE",
AQ2171="Exclu","Exclu",
AQ2171="SAT","TX ISSUE",
AQ2171="SPARE-ISSUE","SPARE-ISSUE",
AQ2171="Fiber CAmtel","TX ISSUE",
AQ2171="Fiber AOF","TX ISSUE",
AQ2171="Projet OCM (HUAWEI)","TRAVAUX-HUAWEI",
AQ2171="Projet OCM (NOKIA)","TRAVAUX -NOKIA",
AQ2171="ACCESS-ISSUE","ACCESS-ISSUE",
AQ2171="Projet OCM (ZTE, NOKIA, autres projets)","TRAVAUX OCM",
AQ2171="No root CAuse","No root cause",
AQ2171="ODU HS","TX ISSUE",
AQ2171="IP &amp; VLAN","TX ISSUE",
AQ2171="Warehouse HUAWEI","SPARE-ISSUE",
AQ2171="SPARE-HS","SPARE-ISSUE",
AQ2171="Power Telco","RAN ISSUE",AQ2171="no impacts","no impacts"
),"")</f>
        <v>No root cause</v>
      </c>
      <c r="AQ2171" s="67" t="s">
        <v>5344</v>
      </c>
      <c r="AR2171" s="48" t="str" cm="1">
        <f t="array" ref="AR2171">IFERROR(_xlfn.IFS(
AQ2171="MPR ISSUE","ACTIVE",
AQ2171="BSS Hardware Issue","ACTIVE",
AQ2171="Sites strategiques, MLL, Pylone, etc.","PASSIVE",
AQ2171="AKTIVCO DEFAUT GE &amp; POWER Cabinet","PASSIVE",
AQ2171="AKTIVCO Coupure ENEO &amp; Baisse de tension","PASSIVE",
AQ2171="Coupure ENEO &amp; Baisse de tension","PASSIVE",
AQ2171="Defaut GE &amp; POWER Cabinet","PASSIVE",
AQ2171="Sharing","PASSIVE",
AQ2171="Sites strategiques &amp; DataCenter","PASSIVE",
AQ2171="Exclu","Exclu",
AQ2171="SAT","ACTIVE",
AQ2171="SPARE-ISSUE","SPARE-ISSUE",
AQ2171="Fiber CAmtel","ACTIVE",
AQ2171="Fiber AOF","ACTIVE",
AQ2171="Projet OCM (HUAWEI)","PLANNED WORKS",
AQ2171="Projet OCM (NOKIA)","PLANNED WORKS",
AQ2171="ACCESS-ISSUE","ACCESS-ISSUE",
AQ2171="Projet OCM (ZTE, NOKIA, autres projets)","PLANNED WORKS",
AQ2171="No root CAuse","No root cause",
AQ2171="ODU HS","ACTIVE",
AQ2171="IP &amp; VLAN","ACTIVE",
AQ2171="Warehouse HUAWEI","SPARE-ISSUE",
AQ2171="SPARE-HS","SPARE-ISSUE",
AQ2171="Power Telco","ACTIVE", AQ2171="no impacts","no impacts"
),"")</f>
        <v>No root cause</v>
      </c>
      <c r="AS2171" s="92" t="s">
        <v>5537</v>
      </c>
      <c r="AT2171" s="98" t="s">
        <v>5111</v>
      </c>
      <c r="AV2171" s="17" t="s">
        <v>5537</v>
      </c>
      <c r="AW2171" s="7" t="s">
        <v>5537</v>
      </c>
      <c r="AX2171" s="6" t="s">
        <v>5537</v>
      </c>
      <c r="AY2171" s="7"/>
      <c r="AZ2171" s="3" t="s">
        <v>5537</v>
      </c>
      <c r="BA2171" s="18" t="s">
        <v>5537</v>
      </c>
      <c r="BB2171" s="18" t="s">
        <v>5537</v>
      </c>
      <c r="BC2171" s="18" t="s">
        <v>5537</v>
      </c>
      <c r="BD2171" s="18" t="s">
        <v>5537</v>
      </c>
      <c r="BE2171" s="18" t="s">
        <v>5537</v>
      </c>
      <c r="BF2171" s="18" t="s">
        <v>5537</v>
      </c>
      <c r="BG2171" s="18" t="s">
        <v>5537</v>
      </c>
      <c r="BH2171" s="18" t="s">
        <v>5537</v>
      </c>
      <c r="BI2171" s="18" t="s">
        <v>5537</v>
      </c>
      <c r="BJ2171" s="18" t="s">
        <v>5537</v>
      </c>
      <c r="BK2171" s="18" t="s">
        <v>5537</v>
      </c>
      <c r="BL2171" s="9" t="s">
        <v>5537</v>
      </c>
      <c r="BM2171" s="14" t="s">
        <v>5537</v>
      </c>
      <c r="BN2171" s="14" t="s">
        <v>5537</v>
      </c>
      <c r="BO2171" s="14" t="str">
        <f>_xlfn.XLOOKUP(B2171,'[4]cell downs 18042026 17h'!$B:$B,'[4]cell downs 18042026 17h'!$B:$B,"")</f>
        <v/>
      </c>
      <c r="BP2171" s="14" t="str">
        <f>_xlfn.XLOOKUP(B2171,'[5]Cells Huawei 19042026 15h'!$B:$B,'[5]Cells Huawei 19042026 15h'!$B:$B,"")</f>
        <v/>
      </c>
      <c r="BQ2171" s="9" t="str">
        <f>_xlfn.XLOOKUP(B2171,'[6]cells down 19042026 9H40'!$B:$B,'[6]cells down 19042026 9H40'!$B:$B,"")</f>
        <v/>
      </c>
      <c r="BR2171" s="9" t="s">
        <v>5537</v>
      </c>
      <c r="BS2171" s="9" t="s">
        <v>12</v>
      </c>
      <c r="BT2171" s="108"/>
    </row>
    <row r="2172" spans="1:72" s="9" customFormat="1" x14ac:dyDescent="0.35">
      <c r="A2172" s="1" t="s">
        <v>5166</v>
      </c>
      <c r="B2172" s="8" t="s">
        <v>5167</v>
      </c>
      <c r="C2172" s="3" t="str">
        <f>_xlfn.XLOOKUP(B2172,'[1]daily break down'!$D:$D,'[1]daily break down'!$E:$E,"")</f>
        <v>CENTRE</v>
      </c>
      <c r="D2172" s="1" t="s">
        <v>11</v>
      </c>
      <c r="E2172" s="1" t="s">
        <v>594</v>
      </c>
      <c r="F2172" s="3" t="s">
        <v>37</v>
      </c>
      <c r="G2172" s="1" t="s">
        <v>5166</v>
      </c>
      <c r="H2172" s="34" t="str">
        <f>_xlfn.XLOOKUP(B2172,[2]CALCULATION!$B:$B,[2]CALCULATION!$H:$H,"")</f>
        <v>ZTE</v>
      </c>
      <c r="I2172" s="28">
        <v>0</v>
      </c>
      <c r="J2172" s="28">
        <v>0</v>
      </c>
      <c r="K2172" s="28">
        <v>0</v>
      </c>
      <c r="L2172" s="28">
        <v>0</v>
      </c>
      <c r="M2172" s="28">
        <v>0</v>
      </c>
      <c r="N2172" s="28">
        <v>0</v>
      </c>
      <c r="O2172" s="28">
        <v>0</v>
      </c>
      <c r="P2172" s="28">
        <v>0</v>
      </c>
      <c r="Q2172" s="28">
        <v>0</v>
      </c>
      <c r="R2172" s="28">
        <v>0</v>
      </c>
      <c r="S2172" s="93">
        <v>0</v>
      </c>
      <c r="T2172" s="93">
        <f>_xlfn.XLOOKUP(B2172,'[3]Nur des jours'!$B:$B,'[3]Nur des jours'!$U:$U,"")</f>
        <v>0</v>
      </c>
      <c r="U2172" s="93">
        <v>0</v>
      </c>
      <c r="V2172" s="93">
        <v>0</v>
      </c>
      <c r="W2172" s="93">
        <v>0</v>
      </c>
      <c r="X2172" s="93">
        <v>0</v>
      </c>
      <c r="Y2172" s="93">
        <v>0</v>
      </c>
      <c r="Z2172" s="93">
        <v>0</v>
      </c>
      <c r="AA2172" s="93">
        <v>0</v>
      </c>
      <c r="AB2172" s="93">
        <v>0</v>
      </c>
      <c r="AC2172" s="93"/>
      <c r="AD2172" s="93">
        <v>0</v>
      </c>
      <c r="AE2172" s="93">
        <v>0</v>
      </c>
      <c r="AF2172" s="93">
        <v>0</v>
      </c>
      <c r="AG2172" s="93"/>
      <c r="AH2172" s="93">
        <v>0</v>
      </c>
      <c r="AI2172" s="93">
        <v>0</v>
      </c>
      <c r="AJ2172" s="93">
        <v>0</v>
      </c>
      <c r="AK2172" s="93">
        <v>0</v>
      </c>
      <c r="AL2172" s="93">
        <v>0</v>
      </c>
      <c r="AM2172" s="49" t="s">
        <v>5559</v>
      </c>
      <c r="AN2172" s="49"/>
      <c r="AO2172" s="48" t="str" cm="1">
        <f t="array" ref="AO2172">IFERROR(_xlfn.IFS(
AQ2172="MPR ISSUE","PDH",
AQ2172="BSS Hardware Issue","BSS",
AQ2172="Sites strategiques, MLL, Pylone, etc.","ENVTECH",
AQ2172="AKTIVCO DEFAUT GE &amp; POWER Cabinet","AKTIVCO",
AQ2172="AKTIVCO Coupure ENEO &amp; Baisse de tension","AKTIVCO GRID ONLY",
AQ2172="Coupure ENEO &amp; Baisse de tension","IHS GRID ONLY",
AQ2172="Defaut GE &amp; POWER Cabinet","IHS",
AQ2172="Sharing","Partners",
AQ2172="Sites strategiques &amp; DataCenter","SST &amp; DC",
AQ2172="Exclu","Exclu",
AQ2172="SAT","SAT",
AQ2172="SPARE-ISSUE","SPARE-ISSUE",
AQ2172="Fiber CAmtel","TRANS_FO_CAMTEL",
AQ2172="Fiber AOF","Fiber AOF",
AQ2172="Projet OCM (HUAWEI)","TRAVAUX-HUAWEI",
AQ2172="Projet OCM (NOKIA)","TRAVAUX-NOKIA",
AQ2172="ACCESS-ISSUE","ACCESS-ISSUE",
AQ2172="Projet OCM (ZTE, NOKIA, autres projets)","TRAVAUX OCM",
AQ2172="No root CAuse","No root cause",
AQ2172="ODU HS","PDH",
AQ2172="IP &amp; VLAN","PDH",
AQ2172="Warehouse HUAWEI","SPARE-ISSUE",
AQ2172="SPARE-HS","SPARE-ISSUE",
AQ2172="Power Telco","BSS",AQ2172="no impacts","no impacts"
),"")</f>
        <v>No root cause</v>
      </c>
      <c r="AP2172" s="48" t="str" cm="1">
        <f t="array" ref="AP2172">IFERROR(_xlfn.IFS(
AQ2172="MPR ISSUE","TX ISSUE",
AQ2172="BSS Hardware Issue","RAN ISSUE",
AQ2172="Sites strategiques, MLL, Pylone, etc.","ENVTECH",
AQ2172="AKTIVCO DEFAUT GE &amp; POWER Cabinet","POWER ISSUE",
AQ2172="AKTIVCO Coupure ENEO &amp; Baisse de tension","POWER ISSUE",
AQ2172="Coupure ENEO &amp; Baisse de tension","POWER ISSUE",
AQ2172="Defaut GE &amp; POWER Cabinet","POWER ISSUE",
AQ2172="Sharing","POWER ISSUE",
AQ2172="Sites strategiques &amp; DataCenter","POWER ISSUE",
AQ2172="Exclu","Exclu",
AQ2172="SAT","TX ISSUE",
AQ2172="SPARE-ISSUE","SPARE-ISSUE",
AQ2172="Fiber CAmtel","TX ISSUE",
AQ2172="Fiber AOF","TX ISSUE",
AQ2172="Projet OCM (HUAWEI)","TRAVAUX-HUAWEI",
AQ2172="Projet OCM (NOKIA)","TRAVAUX -NOKIA",
AQ2172="ACCESS-ISSUE","ACCESS-ISSUE",
AQ2172="Projet OCM (ZTE, NOKIA, autres projets)","TRAVAUX OCM",
AQ2172="No root CAuse","No root cause",
AQ2172="ODU HS","TX ISSUE",
AQ2172="IP &amp; VLAN","TX ISSUE",
AQ2172="Warehouse HUAWEI","SPARE-ISSUE",
AQ2172="SPARE-HS","SPARE-ISSUE",
AQ2172="Power Telco","RAN ISSUE",AQ2172="no impacts","no impacts"
),"")</f>
        <v>No root cause</v>
      </c>
      <c r="AQ2172" s="127" t="s">
        <v>5344</v>
      </c>
      <c r="AR2172" s="48" t="str" cm="1">
        <f t="array" ref="AR2172">IFERROR(_xlfn.IFS(
AQ2172="MPR ISSUE","ACTIVE",
AQ2172="BSS Hardware Issue","ACTIVE",
AQ2172="Sites strategiques, MLL, Pylone, etc.","PASSIVE",
AQ2172="AKTIVCO DEFAUT GE &amp; POWER Cabinet","PASSIVE",
AQ2172="AKTIVCO Coupure ENEO &amp; Baisse de tension","PASSIVE",
AQ2172="Coupure ENEO &amp; Baisse de tension","PASSIVE",
AQ2172="Defaut GE &amp; POWER Cabinet","PASSIVE",
AQ2172="Sharing","PASSIVE",
AQ2172="Sites strategiques &amp; DataCenter","PASSIVE",
AQ2172="Exclu","Exclu",
AQ2172="SAT","ACTIVE",
AQ2172="SPARE-ISSUE","SPARE-ISSUE",
AQ2172="Fiber CAmtel","ACTIVE",
AQ2172="Fiber AOF","ACTIVE",
AQ2172="Projet OCM (HUAWEI)","PLANNED WORKS",
AQ2172="Projet OCM (NOKIA)","PLANNED WORKS",
AQ2172="ACCESS-ISSUE","ACCESS-ISSUE",
AQ2172="Projet OCM (ZTE, NOKIA, autres projets)","PLANNED WORKS",
AQ2172="No root CAuse","No root cause",
AQ2172="ODU HS","ACTIVE",
AQ2172="IP &amp; VLAN","ACTIVE",
AQ2172="Warehouse HUAWEI","SPARE-ISSUE",
AQ2172="SPARE-HS","SPARE-ISSUE",
AQ2172="Power Telco","ACTIVE", AQ2172="no impacts","no impacts"
),"")</f>
        <v>No root cause</v>
      </c>
      <c r="AS2172" s="92" t="s">
        <v>5537</v>
      </c>
      <c r="AT2172" s="98" t="s">
        <v>5167</v>
      </c>
      <c r="AV2172" s="17" t="s">
        <v>5537</v>
      </c>
      <c r="AW2172" s="7" t="s">
        <v>5537</v>
      </c>
      <c r="AX2172" s="6" t="s">
        <v>5537</v>
      </c>
      <c r="AY2172" s="7"/>
      <c r="AZ2172" s="3" t="s">
        <v>5537</v>
      </c>
      <c r="BA2172" s="18" t="s">
        <v>5537</v>
      </c>
      <c r="BB2172" s="18" t="s">
        <v>5537</v>
      </c>
      <c r="BC2172" s="18" t="s">
        <v>5537</v>
      </c>
      <c r="BD2172" s="18" t="s">
        <v>5537</v>
      </c>
      <c r="BE2172" s="18" t="s">
        <v>5537</v>
      </c>
      <c r="BF2172" s="18" t="s">
        <v>5537</v>
      </c>
      <c r="BG2172" s="18" t="s">
        <v>5537</v>
      </c>
      <c r="BH2172" s="18" t="s">
        <v>5537</v>
      </c>
      <c r="BI2172" s="18" t="s">
        <v>5537</v>
      </c>
      <c r="BJ2172" s="18" t="s">
        <v>5537</v>
      </c>
      <c r="BK2172" s="18" t="s">
        <v>5537</v>
      </c>
      <c r="BL2172" s="9" t="s">
        <v>5537</v>
      </c>
      <c r="BM2172" s="14" t="s">
        <v>5537</v>
      </c>
      <c r="BN2172" s="14" t="s">
        <v>5537</v>
      </c>
      <c r="BO2172" s="14" t="str">
        <f>_xlfn.XLOOKUP(B2172,'[4]cell downs 18042026 17h'!$B:$B,'[4]cell downs 18042026 17h'!$B:$B,"")</f>
        <v/>
      </c>
      <c r="BP2172" s="14" t="str">
        <f>_xlfn.XLOOKUP(B2172,'[5]Cells Huawei 19042026 15h'!$B:$B,'[5]Cells Huawei 19042026 15h'!$B:$B,"")</f>
        <v/>
      </c>
      <c r="BQ2172" s="9" t="str">
        <f>_xlfn.XLOOKUP(B2172,'[6]cells down 19042026 9H40'!$B:$B,'[6]cells down 19042026 9H40'!$B:$B,"")</f>
        <v/>
      </c>
      <c r="BR2172" s="9" t="s">
        <v>5537</v>
      </c>
      <c r="BS2172" s="9" t="s">
        <v>12</v>
      </c>
      <c r="BT2172" s="108"/>
    </row>
    <row r="2173" spans="1:72" s="9" customFormat="1" ht="21.5" customHeight="1" x14ac:dyDescent="0.35">
      <c r="A2173" s="1" t="s">
        <v>5112</v>
      </c>
      <c r="B2173" s="8" t="s">
        <v>5113</v>
      </c>
      <c r="C2173" s="3" t="str">
        <f>_xlfn.XLOOKUP(B2173,'[1]daily break down'!$D:$D,'[1]daily break down'!$E:$E,"")</f>
        <v>LITTORAL</v>
      </c>
      <c r="D2173" s="1" t="s">
        <v>11</v>
      </c>
      <c r="E2173" s="1" t="s">
        <v>1129</v>
      </c>
      <c r="F2173" s="3" t="s">
        <v>31</v>
      </c>
      <c r="G2173" s="1" t="s">
        <v>5114</v>
      </c>
      <c r="H2173" s="34" t="str">
        <f>_xlfn.XLOOKUP(B2173,[2]CALCULATION!$B:$B,[2]CALCULATION!$H:$H,"")</f>
        <v>ZTE</v>
      </c>
      <c r="I2173" s="28">
        <v>0</v>
      </c>
      <c r="J2173" s="28">
        <v>0</v>
      </c>
      <c r="K2173" s="28">
        <v>0</v>
      </c>
      <c r="L2173" s="28">
        <v>0</v>
      </c>
      <c r="M2173" s="28">
        <v>0</v>
      </c>
      <c r="N2173" s="28">
        <v>0</v>
      </c>
      <c r="O2173" s="28">
        <v>0</v>
      </c>
      <c r="P2173" s="28">
        <v>0</v>
      </c>
      <c r="Q2173" s="28">
        <v>0</v>
      </c>
      <c r="R2173" s="28">
        <v>0</v>
      </c>
      <c r="S2173" s="93">
        <v>0</v>
      </c>
      <c r="T2173" s="93">
        <f>_xlfn.XLOOKUP(B2173,'[3]Nur des jours'!$B:$B,'[3]Nur des jours'!$U:$U,"")</f>
        <v>0</v>
      </c>
      <c r="U2173" s="93">
        <v>0</v>
      </c>
      <c r="V2173" s="93">
        <v>0</v>
      </c>
      <c r="W2173" s="93">
        <v>0</v>
      </c>
      <c r="X2173" s="93">
        <v>0</v>
      </c>
      <c r="Y2173" s="93">
        <v>0</v>
      </c>
      <c r="Z2173" s="93">
        <v>0</v>
      </c>
      <c r="AA2173" s="93">
        <v>0</v>
      </c>
      <c r="AB2173" s="93">
        <v>0</v>
      </c>
      <c r="AC2173" s="93"/>
      <c r="AD2173" s="93">
        <v>0</v>
      </c>
      <c r="AE2173" s="93">
        <v>0</v>
      </c>
      <c r="AF2173" s="93">
        <v>0</v>
      </c>
      <c r="AG2173" s="93"/>
      <c r="AH2173" s="93">
        <v>0</v>
      </c>
      <c r="AI2173" s="93">
        <v>0</v>
      </c>
      <c r="AJ2173" s="93">
        <v>0</v>
      </c>
      <c r="AK2173" s="93">
        <v>0</v>
      </c>
      <c r="AL2173" s="93">
        <v>0</v>
      </c>
      <c r="AM2173" s="49" t="s">
        <v>5559</v>
      </c>
      <c r="AN2173" s="49"/>
      <c r="AO2173" s="48" t="str" cm="1">
        <f t="array" ref="AO2173">IFERROR(_xlfn.IFS(
AQ2173="MPR ISSUE","PDH",
AQ2173="BSS Hardware Issue","BSS",
AQ2173="Sites strategiques, MLL, Pylone, etc.","ENVTECH",
AQ2173="AKTIVCO DEFAUT GE &amp; POWER Cabinet","AKTIVCO",
AQ2173="AKTIVCO Coupure ENEO &amp; Baisse de tension","AKTIVCO GRID ONLY",
AQ2173="Coupure ENEO &amp; Baisse de tension","IHS GRID ONLY",
AQ2173="Defaut GE &amp; POWER Cabinet","IHS",
AQ2173="Sharing","Partners",
AQ2173="Sites strategiques &amp; DataCenter","SST &amp; DC",
AQ2173="Exclu","Exclu",
AQ2173="SAT","SAT",
AQ2173="SPARE-ISSUE","SPARE-ISSUE",
AQ2173="Fiber CAmtel","TRANS_FO_CAMTEL",
AQ2173="Fiber AOF","Fiber AOF",
AQ2173="Projet OCM (HUAWEI)","TRAVAUX-HUAWEI",
AQ2173="Projet OCM (NOKIA)","TRAVAUX-NOKIA",
AQ2173="ACCESS-ISSUE","ACCESS-ISSUE",
AQ2173="Projet OCM (ZTE, NOKIA, autres projets)","TRAVAUX OCM",
AQ2173="No root CAuse","No root cause",
AQ2173="ODU HS","PDH",
AQ2173="IP &amp; VLAN","PDH",
AQ2173="Warehouse HUAWEI","SPARE-ISSUE",
AQ2173="SPARE-HS","SPARE-ISSUE",
AQ2173="Power Telco","BSS",AQ2173="no impacts","no impacts"
),"")</f>
        <v>No root cause</v>
      </c>
      <c r="AP2173" s="48" t="str" cm="1">
        <f t="array" ref="AP2173">IFERROR(_xlfn.IFS(
AQ2173="MPR ISSUE","TX ISSUE",
AQ2173="BSS Hardware Issue","RAN ISSUE",
AQ2173="Sites strategiques, MLL, Pylone, etc.","ENVTECH",
AQ2173="AKTIVCO DEFAUT GE &amp; POWER Cabinet","POWER ISSUE",
AQ2173="AKTIVCO Coupure ENEO &amp; Baisse de tension","POWER ISSUE",
AQ2173="Coupure ENEO &amp; Baisse de tension","POWER ISSUE",
AQ2173="Defaut GE &amp; POWER Cabinet","POWER ISSUE",
AQ2173="Sharing","POWER ISSUE",
AQ2173="Sites strategiques &amp; DataCenter","POWER ISSUE",
AQ2173="Exclu","Exclu",
AQ2173="SAT","TX ISSUE",
AQ2173="SPARE-ISSUE","SPARE-ISSUE",
AQ2173="Fiber CAmtel","TX ISSUE",
AQ2173="Fiber AOF","TX ISSUE",
AQ2173="Projet OCM (HUAWEI)","TRAVAUX-HUAWEI",
AQ2173="Projet OCM (NOKIA)","TRAVAUX -NOKIA",
AQ2173="ACCESS-ISSUE","ACCESS-ISSUE",
AQ2173="Projet OCM (ZTE, NOKIA, autres projets)","TRAVAUX OCM",
AQ2173="No root CAuse","No root cause",
AQ2173="ODU HS","TX ISSUE",
AQ2173="IP &amp; VLAN","TX ISSUE",
AQ2173="Warehouse HUAWEI","SPARE-ISSUE",
AQ2173="SPARE-HS","SPARE-ISSUE",
AQ2173="Power Telco","RAN ISSUE",AQ2173="no impacts","no impacts"
),"")</f>
        <v>No root cause</v>
      </c>
      <c r="AQ2173" s="127" t="s">
        <v>5344</v>
      </c>
      <c r="AR2173" s="48" t="str" cm="1">
        <f t="array" ref="AR2173">IFERROR(_xlfn.IFS(
AQ2173="MPR ISSUE","ACTIVE",
AQ2173="BSS Hardware Issue","ACTIVE",
AQ2173="Sites strategiques, MLL, Pylone, etc.","PASSIVE",
AQ2173="AKTIVCO DEFAUT GE &amp; POWER Cabinet","PASSIVE",
AQ2173="AKTIVCO Coupure ENEO &amp; Baisse de tension","PASSIVE",
AQ2173="Coupure ENEO &amp; Baisse de tension","PASSIVE",
AQ2173="Defaut GE &amp; POWER Cabinet","PASSIVE",
AQ2173="Sharing","PASSIVE",
AQ2173="Sites strategiques &amp; DataCenter","PASSIVE",
AQ2173="Exclu","Exclu",
AQ2173="SAT","ACTIVE",
AQ2173="SPARE-ISSUE","SPARE-ISSUE",
AQ2173="Fiber CAmtel","ACTIVE",
AQ2173="Fiber AOF","ACTIVE",
AQ2173="Projet OCM (HUAWEI)","PLANNED WORKS",
AQ2173="Projet OCM (NOKIA)","PLANNED WORKS",
AQ2173="ACCESS-ISSUE","ACCESS-ISSUE",
AQ2173="Projet OCM (ZTE, NOKIA, autres projets)","PLANNED WORKS",
AQ2173="No root CAuse","No root cause",
AQ2173="ODU HS","ACTIVE",
AQ2173="IP &amp; VLAN","ACTIVE",
AQ2173="Warehouse HUAWEI","SPARE-ISSUE",
AQ2173="SPARE-HS","SPARE-ISSUE",
AQ2173="Power Telco","ACTIVE", AQ2173="no impacts","no impacts"
),"")</f>
        <v>No root cause</v>
      </c>
      <c r="AS2173" s="92" t="s">
        <v>5537</v>
      </c>
      <c r="AT2173" s="98" t="s">
        <v>5113</v>
      </c>
      <c r="AV2173" s="17" t="s">
        <v>5537</v>
      </c>
      <c r="AW2173" s="7" t="s">
        <v>5537</v>
      </c>
      <c r="AX2173" s="6" t="s">
        <v>5537</v>
      </c>
      <c r="AY2173" s="7"/>
      <c r="AZ2173" s="3" t="s">
        <v>5537</v>
      </c>
      <c r="BA2173" s="18" t="s">
        <v>5537</v>
      </c>
      <c r="BB2173" s="18" t="s">
        <v>5537</v>
      </c>
      <c r="BC2173" s="18" t="s">
        <v>5537</v>
      </c>
      <c r="BD2173" s="18" t="s">
        <v>5537</v>
      </c>
      <c r="BE2173" s="18" t="s">
        <v>5537</v>
      </c>
      <c r="BF2173" s="18" t="s">
        <v>5537</v>
      </c>
      <c r="BG2173" s="18" t="s">
        <v>5537</v>
      </c>
      <c r="BH2173" s="18" t="s">
        <v>5537</v>
      </c>
      <c r="BI2173" s="18" t="s">
        <v>5537</v>
      </c>
      <c r="BJ2173" s="18" t="s">
        <v>5537</v>
      </c>
      <c r="BK2173" s="18" t="s">
        <v>5537</v>
      </c>
      <c r="BL2173" s="9" t="s">
        <v>5537</v>
      </c>
      <c r="BM2173" s="14" t="s">
        <v>5537</v>
      </c>
      <c r="BN2173" s="14" t="s">
        <v>5537</v>
      </c>
      <c r="BO2173" s="14" t="str">
        <f>_xlfn.XLOOKUP(B2173,'[4]cell downs 18042026 17h'!$B:$B,'[4]cell downs 18042026 17h'!$B:$B,"")</f>
        <v/>
      </c>
      <c r="BP2173" s="14" t="str">
        <f>_xlfn.XLOOKUP(B2173,'[5]Cells Huawei 19042026 15h'!$B:$B,'[5]Cells Huawei 19042026 15h'!$B:$B,"")</f>
        <v/>
      </c>
      <c r="BQ2173" s="9" t="str">
        <f>_xlfn.XLOOKUP(B2173,'[6]cells down 19042026 9H40'!$B:$B,'[6]cells down 19042026 9H40'!$B:$B,"")</f>
        <v/>
      </c>
      <c r="BR2173" s="9" t="s">
        <v>5113</v>
      </c>
      <c r="BS2173" s="9" t="s">
        <v>5537</v>
      </c>
      <c r="BT2173" s="108"/>
    </row>
    <row r="2174" spans="1:72" s="9" customFormat="1" x14ac:dyDescent="0.35">
      <c r="A2174" s="1" t="s">
        <v>5115</v>
      </c>
      <c r="B2174" s="8" t="s">
        <v>5116</v>
      </c>
      <c r="C2174" s="3" t="str">
        <f>_xlfn.XLOOKUP(B2174,'[1]daily break down'!$D:$D,'[1]daily break down'!$E:$E,"")</f>
        <v>Yaounde</v>
      </c>
      <c r="D2174" s="1" t="s">
        <v>21</v>
      </c>
      <c r="E2174" s="1" t="s">
        <v>30</v>
      </c>
      <c r="F2174" s="3" t="s">
        <v>37</v>
      </c>
      <c r="G2174" s="1" t="s">
        <v>38</v>
      </c>
      <c r="H2174" s="34" t="str">
        <f>_xlfn.XLOOKUP(B2174,[2]CALCULATION!$B:$B,[2]CALCULATION!$H:$H,"")</f>
        <v>ZTE</v>
      </c>
      <c r="I2174" s="28">
        <v>0</v>
      </c>
      <c r="J2174" s="28">
        <v>0</v>
      </c>
      <c r="K2174" s="28">
        <v>0</v>
      </c>
      <c r="L2174" s="28">
        <v>0</v>
      </c>
      <c r="M2174" s="28">
        <v>0</v>
      </c>
      <c r="N2174" s="28">
        <v>0</v>
      </c>
      <c r="O2174" s="28">
        <v>0</v>
      </c>
      <c r="P2174" s="28">
        <v>0</v>
      </c>
      <c r="Q2174" s="28">
        <v>0</v>
      </c>
      <c r="R2174" s="28">
        <v>0</v>
      </c>
      <c r="S2174" s="93">
        <v>0</v>
      </c>
      <c r="T2174" s="93">
        <f>_xlfn.XLOOKUP(B2174,'[3]Nur des jours'!$B:$B,'[3]Nur des jours'!$U:$U,"")</f>
        <v>0</v>
      </c>
      <c r="U2174" s="93">
        <v>0</v>
      </c>
      <c r="V2174" s="93">
        <v>0</v>
      </c>
      <c r="W2174" s="93">
        <v>0</v>
      </c>
      <c r="X2174" s="93">
        <v>0</v>
      </c>
      <c r="Y2174" s="93">
        <v>0</v>
      </c>
      <c r="Z2174" s="93">
        <v>0</v>
      </c>
      <c r="AA2174" s="93">
        <v>0</v>
      </c>
      <c r="AB2174" s="93">
        <v>0</v>
      </c>
      <c r="AC2174" s="93"/>
      <c r="AD2174" s="93">
        <v>0</v>
      </c>
      <c r="AE2174" s="93">
        <v>0</v>
      </c>
      <c r="AF2174" s="93">
        <v>0</v>
      </c>
      <c r="AG2174" s="93"/>
      <c r="AH2174" s="93">
        <v>0</v>
      </c>
      <c r="AI2174" s="93">
        <v>0</v>
      </c>
      <c r="AJ2174" s="93">
        <v>0</v>
      </c>
      <c r="AK2174" s="93">
        <v>0</v>
      </c>
      <c r="AL2174" s="93">
        <v>0</v>
      </c>
      <c r="AM2174" s="49" t="s">
        <v>5559</v>
      </c>
      <c r="AN2174" s="49"/>
      <c r="AO2174" s="48" t="str" cm="1">
        <f t="array" ref="AO2174">IFERROR(_xlfn.IFS(
AQ2174="MPR ISSUE","PDH",
AQ2174="BSS Hardware Issue","BSS",
AQ2174="Sites strategiques, MLL, Pylone, etc.","ENVTECH",
AQ2174="AKTIVCO DEFAUT GE &amp; POWER Cabinet","AKTIVCO",
AQ2174="AKTIVCO Coupure ENEO &amp; Baisse de tension","AKTIVCO GRID ONLY",
AQ2174="Coupure ENEO &amp; Baisse de tension","IHS GRID ONLY",
AQ2174="Defaut GE &amp; POWER Cabinet","IHS",
AQ2174="Sharing","Partners",
AQ2174="Sites strategiques &amp; DataCenter","SST &amp; DC",
AQ2174="Exclu","Exclu",
AQ2174="SAT","SAT",
AQ2174="SPARE-ISSUE","SPARE-ISSUE",
AQ2174="Fiber CAmtel","TRANS_FO_CAMTEL",
AQ2174="Fiber AOF","Fiber AOF",
AQ2174="Projet OCM (HUAWEI)","TRAVAUX-HUAWEI",
AQ2174="Projet OCM (NOKIA)","TRAVAUX-NOKIA",
AQ2174="ACCESS-ISSUE","ACCESS-ISSUE",
AQ2174="Projet OCM (ZTE, NOKIA, autres projets)","TRAVAUX OCM",
AQ2174="No root CAuse","No root cause",
AQ2174="ODU HS","PDH",
AQ2174="IP &amp; VLAN","PDH",
AQ2174="Warehouse HUAWEI","SPARE-ISSUE",
AQ2174="SPARE-HS","SPARE-ISSUE",
AQ2174="Power Telco","BSS",AQ2174="no impacts","no impacts"
),"")</f>
        <v>No root cause</v>
      </c>
      <c r="AP2174" s="48" t="str" cm="1">
        <f t="array" ref="AP2174">IFERROR(_xlfn.IFS(
AQ2174="MPR ISSUE","TX ISSUE",
AQ2174="BSS Hardware Issue","RAN ISSUE",
AQ2174="Sites strategiques, MLL, Pylone, etc.","ENVTECH",
AQ2174="AKTIVCO DEFAUT GE &amp; POWER Cabinet","POWER ISSUE",
AQ2174="AKTIVCO Coupure ENEO &amp; Baisse de tension","POWER ISSUE",
AQ2174="Coupure ENEO &amp; Baisse de tension","POWER ISSUE",
AQ2174="Defaut GE &amp; POWER Cabinet","POWER ISSUE",
AQ2174="Sharing","POWER ISSUE",
AQ2174="Sites strategiques &amp; DataCenter","POWER ISSUE",
AQ2174="Exclu","Exclu",
AQ2174="SAT","TX ISSUE",
AQ2174="SPARE-ISSUE","SPARE-ISSUE",
AQ2174="Fiber CAmtel","TX ISSUE",
AQ2174="Fiber AOF","TX ISSUE",
AQ2174="Projet OCM (HUAWEI)","TRAVAUX-HUAWEI",
AQ2174="Projet OCM (NOKIA)","TRAVAUX -NOKIA",
AQ2174="ACCESS-ISSUE","ACCESS-ISSUE",
AQ2174="Projet OCM (ZTE, NOKIA, autres projets)","TRAVAUX OCM",
AQ2174="No root CAuse","No root cause",
AQ2174="ODU HS","TX ISSUE",
AQ2174="IP &amp; VLAN","TX ISSUE",
AQ2174="Warehouse HUAWEI","SPARE-ISSUE",
AQ2174="SPARE-HS","SPARE-ISSUE",
AQ2174="Power Telco","RAN ISSUE",AQ2174="no impacts","no impacts"
),"")</f>
        <v>No root cause</v>
      </c>
      <c r="AQ2174" s="67" t="s">
        <v>5344</v>
      </c>
      <c r="AR2174" s="48" t="str" cm="1">
        <f t="array" ref="AR2174">IFERROR(_xlfn.IFS(
AQ2174="MPR ISSUE","ACTIVE",
AQ2174="BSS Hardware Issue","ACTIVE",
AQ2174="Sites strategiques, MLL, Pylone, etc.","PASSIVE",
AQ2174="AKTIVCO DEFAUT GE &amp; POWER Cabinet","PASSIVE",
AQ2174="AKTIVCO Coupure ENEO &amp; Baisse de tension","PASSIVE",
AQ2174="Coupure ENEO &amp; Baisse de tension","PASSIVE",
AQ2174="Defaut GE &amp; POWER Cabinet","PASSIVE",
AQ2174="Sharing","PASSIVE",
AQ2174="Sites strategiques &amp; DataCenter","PASSIVE",
AQ2174="Exclu","Exclu",
AQ2174="SAT","ACTIVE",
AQ2174="SPARE-ISSUE","SPARE-ISSUE",
AQ2174="Fiber CAmtel","ACTIVE",
AQ2174="Fiber AOF","ACTIVE",
AQ2174="Projet OCM (HUAWEI)","PLANNED WORKS",
AQ2174="Projet OCM (NOKIA)","PLANNED WORKS",
AQ2174="ACCESS-ISSUE","ACCESS-ISSUE",
AQ2174="Projet OCM (ZTE, NOKIA, autres projets)","PLANNED WORKS",
AQ2174="No root CAuse","No root cause",
AQ2174="ODU HS","ACTIVE",
AQ2174="IP &amp; VLAN","ACTIVE",
AQ2174="Warehouse HUAWEI","SPARE-ISSUE",
AQ2174="SPARE-HS","SPARE-ISSUE",
AQ2174="Power Telco","ACTIVE", AQ2174="no impacts","no impacts"
),"")</f>
        <v>No root cause</v>
      </c>
      <c r="AS2174" s="92" t="s">
        <v>5537</v>
      </c>
      <c r="AT2174" s="98" t="s">
        <v>5116</v>
      </c>
      <c r="AV2174" s="17" t="s">
        <v>5537</v>
      </c>
      <c r="AW2174" s="7" t="s">
        <v>5537</v>
      </c>
      <c r="AX2174" s="6" t="s">
        <v>5537</v>
      </c>
      <c r="AY2174" s="7"/>
      <c r="AZ2174" s="3" t="s">
        <v>5537</v>
      </c>
      <c r="BA2174" s="18" t="s">
        <v>5537</v>
      </c>
      <c r="BB2174" s="18" t="s">
        <v>5537</v>
      </c>
      <c r="BC2174" s="18" t="s">
        <v>5537</v>
      </c>
      <c r="BD2174" s="18" t="s">
        <v>5537</v>
      </c>
      <c r="BE2174" s="18" t="s">
        <v>5537</v>
      </c>
      <c r="BF2174" s="18" t="s">
        <v>5537</v>
      </c>
      <c r="BG2174" s="18" t="s">
        <v>5537</v>
      </c>
      <c r="BH2174" s="18" t="s">
        <v>5537</v>
      </c>
      <c r="BI2174" s="18" t="s">
        <v>5537</v>
      </c>
      <c r="BJ2174" s="18" t="s">
        <v>5537</v>
      </c>
      <c r="BK2174" s="18" t="s">
        <v>5537</v>
      </c>
      <c r="BL2174" s="9" t="s">
        <v>5537</v>
      </c>
      <c r="BM2174" s="14" t="s">
        <v>5537</v>
      </c>
      <c r="BN2174" s="14" t="s">
        <v>5537</v>
      </c>
      <c r="BO2174" s="14" t="str">
        <f>_xlfn.XLOOKUP(B2174,'[4]cell downs 18042026 17h'!$B:$B,'[4]cell downs 18042026 17h'!$B:$B,"")</f>
        <v/>
      </c>
      <c r="BP2174" s="14" t="str">
        <f>_xlfn.XLOOKUP(B2174,'[5]Cells Huawei 19042026 15h'!$B:$B,'[5]Cells Huawei 19042026 15h'!$B:$B,"")</f>
        <v/>
      </c>
      <c r="BQ2174" s="9" t="str">
        <f>_xlfn.XLOOKUP(B2174,'[6]cells down 19042026 9H40'!$B:$B,'[6]cells down 19042026 9H40'!$B:$B,"")</f>
        <v/>
      </c>
      <c r="BR2174" s="9" t="s">
        <v>5537</v>
      </c>
      <c r="BS2174" s="9" t="s">
        <v>318</v>
      </c>
      <c r="BT2174" s="108"/>
    </row>
    <row r="2175" spans="1:72" s="9" customFormat="1" x14ac:dyDescent="0.35">
      <c r="A2175" s="1" t="s">
        <v>5117</v>
      </c>
      <c r="B2175" s="8" t="s">
        <v>5118</v>
      </c>
      <c r="C2175" s="3" t="str">
        <f>_xlfn.XLOOKUP(B2175,'[1]daily break down'!$D:$D,'[1]daily break down'!$E:$E,"")</f>
        <v>Douala</v>
      </c>
      <c r="D2175" s="1" t="s">
        <v>21</v>
      </c>
      <c r="E2175" s="1" t="s">
        <v>122</v>
      </c>
      <c r="F2175" s="3" t="s">
        <v>31</v>
      </c>
      <c r="G2175" s="1" t="s">
        <v>32</v>
      </c>
      <c r="H2175" s="34" t="str">
        <f>_xlfn.XLOOKUP(B2175,[2]CALCULATION!$B:$B,[2]CALCULATION!$H:$H,"")</f>
        <v>ZTE</v>
      </c>
      <c r="I2175" s="28">
        <v>0</v>
      </c>
      <c r="J2175" s="28">
        <v>0</v>
      </c>
      <c r="K2175" s="28">
        <v>0</v>
      </c>
      <c r="L2175" s="28">
        <v>0</v>
      </c>
      <c r="M2175" s="28">
        <v>0</v>
      </c>
      <c r="N2175" s="28">
        <v>0</v>
      </c>
      <c r="O2175" s="28">
        <v>0</v>
      </c>
      <c r="P2175" s="28">
        <v>0</v>
      </c>
      <c r="Q2175" s="28">
        <v>0</v>
      </c>
      <c r="R2175" s="28">
        <v>0</v>
      </c>
      <c r="S2175" s="93">
        <v>0</v>
      </c>
      <c r="T2175" s="93">
        <f>_xlfn.XLOOKUP(B2175,'[3]Nur des jours'!$B:$B,'[3]Nur des jours'!$U:$U,"")</f>
        <v>0</v>
      </c>
      <c r="U2175" s="93">
        <v>0</v>
      </c>
      <c r="V2175" s="93">
        <v>0</v>
      </c>
      <c r="W2175" s="93">
        <v>0</v>
      </c>
      <c r="X2175" s="93">
        <v>0</v>
      </c>
      <c r="Y2175" s="93">
        <v>0</v>
      </c>
      <c r="Z2175" s="93">
        <v>0</v>
      </c>
      <c r="AA2175" s="93">
        <v>0</v>
      </c>
      <c r="AB2175" s="93">
        <v>0</v>
      </c>
      <c r="AC2175" s="93"/>
      <c r="AD2175" s="93">
        <v>0</v>
      </c>
      <c r="AE2175" s="93">
        <v>0</v>
      </c>
      <c r="AF2175" s="93">
        <v>0</v>
      </c>
      <c r="AG2175" s="93"/>
      <c r="AH2175" s="93">
        <v>0</v>
      </c>
      <c r="AI2175" s="93">
        <v>0</v>
      </c>
      <c r="AJ2175" s="93">
        <v>0</v>
      </c>
      <c r="AK2175" s="93">
        <v>0</v>
      </c>
      <c r="AL2175" s="93">
        <v>0</v>
      </c>
      <c r="AM2175" s="49" t="s">
        <v>5559</v>
      </c>
      <c r="AN2175" s="49"/>
      <c r="AO2175" s="48" t="str" cm="1">
        <f t="array" ref="AO2175">IFERROR(_xlfn.IFS(
AQ2175="MPR ISSUE","PDH",
AQ2175="BSS Hardware Issue","BSS",
AQ2175="Sites strategiques, MLL, Pylone, etc.","ENVTECH",
AQ2175="AKTIVCO DEFAUT GE &amp; POWER Cabinet","AKTIVCO",
AQ2175="AKTIVCO Coupure ENEO &amp; Baisse de tension","AKTIVCO GRID ONLY",
AQ2175="Coupure ENEO &amp; Baisse de tension","IHS GRID ONLY",
AQ2175="Defaut GE &amp; POWER Cabinet","IHS",
AQ2175="Sharing","Partners",
AQ2175="Sites strategiques &amp; DataCenter","SST &amp; DC",
AQ2175="Exclu","Exclu",
AQ2175="SAT","SAT",
AQ2175="SPARE-ISSUE","SPARE-ISSUE",
AQ2175="Fiber CAmtel","TRANS_FO_CAMTEL",
AQ2175="Fiber AOF","Fiber AOF",
AQ2175="Projet OCM (HUAWEI)","TRAVAUX-HUAWEI",
AQ2175="Projet OCM (NOKIA)","TRAVAUX-NOKIA",
AQ2175="ACCESS-ISSUE","ACCESS-ISSUE",
AQ2175="Projet OCM (ZTE, NOKIA, autres projets)","TRAVAUX OCM",
AQ2175="No root CAuse","No root cause",
AQ2175="ODU HS","PDH",
AQ2175="IP &amp; VLAN","PDH",
AQ2175="Warehouse HUAWEI","SPARE-ISSUE",
AQ2175="SPARE-HS","SPARE-ISSUE",
AQ2175="Power Telco","BSS",AQ2175="no impacts","no impacts"
),"")</f>
        <v>No root cause</v>
      </c>
      <c r="AP2175" s="48" t="str" cm="1">
        <f t="array" ref="AP2175">IFERROR(_xlfn.IFS(
AQ2175="MPR ISSUE","TX ISSUE",
AQ2175="BSS Hardware Issue","RAN ISSUE",
AQ2175="Sites strategiques, MLL, Pylone, etc.","ENVTECH",
AQ2175="AKTIVCO DEFAUT GE &amp; POWER Cabinet","POWER ISSUE",
AQ2175="AKTIVCO Coupure ENEO &amp; Baisse de tension","POWER ISSUE",
AQ2175="Coupure ENEO &amp; Baisse de tension","POWER ISSUE",
AQ2175="Defaut GE &amp; POWER Cabinet","POWER ISSUE",
AQ2175="Sharing","POWER ISSUE",
AQ2175="Sites strategiques &amp; DataCenter","POWER ISSUE",
AQ2175="Exclu","Exclu",
AQ2175="SAT","TX ISSUE",
AQ2175="SPARE-ISSUE","SPARE-ISSUE",
AQ2175="Fiber CAmtel","TX ISSUE",
AQ2175="Fiber AOF","TX ISSUE",
AQ2175="Projet OCM (HUAWEI)","TRAVAUX-HUAWEI",
AQ2175="Projet OCM (NOKIA)","TRAVAUX -NOKIA",
AQ2175="ACCESS-ISSUE","ACCESS-ISSUE",
AQ2175="Projet OCM (ZTE, NOKIA, autres projets)","TRAVAUX OCM",
AQ2175="No root CAuse","No root cause",
AQ2175="ODU HS","TX ISSUE",
AQ2175="IP &amp; VLAN","TX ISSUE",
AQ2175="Warehouse HUAWEI","SPARE-ISSUE",
AQ2175="SPARE-HS","SPARE-ISSUE",
AQ2175="Power Telco","RAN ISSUE",AQ2175="no impacts","no impacts"
),"")</f>
        <v>No root cause</v>
      </c>
      <c r="AQ2175" s="67" t="s">
        <v>5344</v>
      </c>
      <c r="AR2175" s="48" t="str" cm="1">
        <f t="array" ref="AR2175">IFERROR(_xlfn.IFS(
AQ2175="MPR ISSUE","ACTIVE",
AQ2175="BSS Hardware Issue","ACTIVE",
AQ2175="Sites strategiques, MLL, Pylone, etc.","PASSIVE",
AQ2175="AKTIVCO DEFAUT GE &amp; POWER Cabinet","PASSIVE",
AQ2175="AKTIVCO Coupure ENEO &amp; Baisse de tension","PASSIVE",
AQ2175="Coupure ENEO &amp; Baisse de tension","PASSIVE",
AQ2175="Defaut GE &amp; POWER Cabinet","PASSIVE",
AQ2175="Sharing","PASSIVE",
AQ2175="Sites strategiques &amp; DataCenter","PASSIVE",
AQ2175="Exclu","Exclu",
AQ2175="SAT","ACTIVE",
AQ2175="SPARE-ISSUE","SPARE-ISSUE",
AQ2175="Fiber CAmtel","ACTIVE",
AQ2175="Fiber AOF","ACTIVE",
AQ2175="Projet OCM (HUAWEI)","PLANNED WORKS",
AQ2175="Projet OCM (NOKIA)","PLANNED WORKS",
AQ2175="ACCESS-ISSUE","ACCESS-ISSUE",
AQ2175="Projet OCM (ZTE, NOKIA, autres projets)","PLANNED WORKS",
AQ2175="No root CAuse","No root cause",
AQ2175="ODU HS","ACTIVE",
AQ2175="IP &amp; VLAN","ACTIVE",
AQ2175="Warehouse HUAWEI","SPARE-ISSUE",
AQ2175="SPARE-HS","SPARE-ISSUE",
AQ2175="Power Telco","ACTIVE", AQ2175="no impacts","no impacts"
),"")</f>
        <v>No root cause</v>
      </c>
      <c r="AS2175" s="92" t="s">
        <v>5537</v>
      </c>
      <c r="AT2175" s="98" t="s">
        <v>5118</v>
      </c>
      <c r="AV2175" s="17" t="s">
        <v>5537</v>
      </c>
      <c r="AW2175" s="7" t="s">
        <v>5537</v>
      </c>
      <c r="AX2175" s="6" t="s">
        <v>5537</v>
      </c>
      <c r="AY2175" s="7"/>
      <c r="AZ2175" s="3" t="s">
        <v>5537</v>
      </c>
      <c r="BA2175" s="18" t="s">
        <v>5537</v>
      </c>
      <c r="BB2175" s="18" t="s">
        <v>5537</v>
      </c>
      <c r="BC2175" s="18" t="s">
        <v>5537</v>
      </c>
      <c r="BD2175" s="18" t="s">
        <v>5537</v>
      </c>
      <c r="BE2175" s="18" t="s">
        <v>5537</v>
      </c>
      <c r="BF2175" s="18" t="s">
        <v>5537</v>
      </c>
      <c r="BG2175" s="18" t="s">
        <v>5537</v>
      </c>
      <c r="BH2175" s="18" t="s">
        <v>5537</v>
      </c>
      <c r="BI2175" s="18" t="s">
        <v>5537</v>
      </c>
      <c r="BJ2175" s="18" t="s">
        <v>5537</v>
      </c>
      <c r="BK2175" s="18" t="s">
        <v>5537</v>
      </c>
      <c r="BL2175" s="9" t="s">
        <v>5537</v>
      </c>
      <c r="BM2175" s="14" t="s">
        <v>5537</v>
      </c>
      <c r="BN2175" s="14" t="s">
        <v>5537</v>
      </c>
      <c r="BO2175" s="14" t="str">
        <f>_xlfn.XLOOKUP(B2175,'[4]cell downs 18042026 17h'!$B:$B,'[4]cell downs 18042026 17h'!$B:$B,"")</f>
        <v/>
      </c>
      <c r="BP2175" s="14" t="str">
        <f>_xlfn.XLOOKUP(B2175,'[5]Cells Huawei 19042026 15h'!$B:$B,'[5]Cells Huawei 19042026 15h'!$B:$B,"")</f>
        <v/>
      </c>
      <c r="BQ2175" s="9" t="str">
        <f>_xlfn.XLOOKUP(B2175,'[6]cells down 19042026 9H40'!$B:$B,'[6]cells down 19042026 9H40'!$B:$B,"")</f>
        <v/>
      </c>
      <c r="BR2175" s="9" t="s">
        <v>5537</v>
      </c>
      <c r="BS2175" s="9" t="s">
        <v>5537</v>
      </c>
      <c r="BT2175" s="108"/>
    </row>
    <row r="2176" spans="1:72" s="9" customFormat="1" x14ac:dyDescent="0.35">
      <c r="A2176" s="1" t="s">
        <v>5123</v>
      </c>
      <c r="B2176" s="8" t="s">
        <v>5124</v>
      </c>
      <c r="C2176" s="3" t="str">
        <f>_xlfn.XLOOKUP(B2176,'[1]daily break down'!$D:$D,'[1]daily break down'!$E:$E,"")</f>
        <v>LITTORAL</v>
      </c>
      <c r="D2176" s="1" t="s">
        <v>11</v>
      </c>
      <c r="E2176" s="1" t="s">
        <v>12</v>
      </c>
      <c r="F2176" s="3" t="s">
        <v>31</v>
      </c>
      <c r="G2176" s="1" t="s">
        <v>3718</v>
      </c>
      <c r="H2176" s="34" t="str">
        <f>_xlfn.XLOOKUP(B2176,[2]CALCULATION!$B:$B,[2]CALCULATION!$H:$H,"")</f>
        <v>ZTE</v>
      </c>
      <c r="I2176" s="28">
        <v>0</v>
      </c>
      <c r="J2176" s="28">
        <v>0</v>
      </c>
      <c r="K2176" s="28">
        <v>0</v>
      </c>
      <c r="L2176" s="28">
        <v>0</v>
      </c>
      <c r="M2176" s="28">
        <v>0</v>
      </c>
      <c r="N2176" s="28">
        <v>0</v>
      </c>
      <c r="O2176" s="28">
        <v>0</v>
      </c>
      <c r="P2176" s="28">
        <v>0</v>
      </c>
      <c r="Q2176" s="28">
        <v>0</v>
      </c>
      <c r="R2176" s="28">
        <v>0</v>
      </c>
      <c r="S2176" s="93">
        <v>0</v>
      </c>
      <c r="T2176" s="93">
        <f>_xlfn.XLOOKUP(B2176,'[3]Nur des jours'!$B:$B,'[3]Nur des jours'!$U:$U,"")</f>
        <v>0</v>
      </c>
      <c r="U2176" s="93">
        <v>0</v>
      </c>
      <c r="V2176" s="93">
        <v>0</v>
      </c>
      <c r="W2176" s="93">
        <v>0</v>
      </c>
      <c r="X2176" s="93">
        <v>0</v>
      </c>
      <c r="Y2176" s="93">
        <v>0</v>
      </c>
      <c r="Z2176" s="93">
        <v>0</v>
      </c>
      <c r="AA2176" s="93">
        <v>0</v>
      </c>
      <c r="AB2176" s="93">
        <v>0</v>
      </c>
      <c r="AC2176" s="93"/>
      <c r="AD2176" s="93">
        <v>0</v>
      </c>
      <c r="AE2176" s="93">
        <v>0</v>
      </c>
      <c r="AF2176" s="93">
        <v>0</v>
      </c>
      <c r="AG2176" s="93"/>
      <c r="AH2176" s="93">
        <v>0</v>
      </c>
      <c r="AI2176" s="93">
        <v>0</v>
      </c>
      <c r="AJ2176" s="93">
        <v>0</v>
      </c>
      <c r="AK2176" s="93">
        <v>0</v>
      </c>
      <c r="AL2176" s="93">
        <v>0</v>
      </c>
      <c r="AM2176" s="49" t="s">
        <v>5559</v>
      </c>
      <c r="AN2176" s="49"/>
      <c r="AO2176" s="48" t="str" cm="1">
        <f t="array" ref="AO2176">IFERROR(_xlfn.IFS(
AQ2176="MPR ISSUE","PDH",
AQ2176="BSS Hardware Issue","BSS",
AQ2176="Sites strategiques, MLL, Pylone, etc.","ENVTECH",
AQ2176="AKTIVCO DEFAUT GE &amp; POWER Cabinet","AKTIVCO",
AQ2176="AKTIVCO Coupure ENEO &amp; Baisse de tension","AKTIVCO GRID ONLY",
AQ2176="Coupure ENEO &amp; Baisse de tension","IHS GRID ONLY",
AQ2176="Defaut GE &amp; POWER Cabinet","IHS",
AQ2176="Sharing","Partners",
AQ2176="Sites strategiques &amp; DataCenter","SST &amp; DC",
AQ2176="Exclu","Exclu",
AQ2176="SAT","SAT",
AQ2176="SPARE-ISSUE","SPARE-ISSUE",
AQ2176="Fiber CAmtel","TRANS_FO_CAMTEL",
AQ2176="Fiber AOF","Fiber AOF",
AQ2176="Projet OCM (HUAWEI)","TRAVAUX-HUAWEI",
AQ2176="Projet OCM (NOKIA)","TRAVAUX-NOKIA",
AQ2176="ACCESS-ISSUE","ACCESS-ISSUE",
AQ2176="Projet OCM (ZTE, NOKIA, autres projets)","TRAVAUX OCM",
AQ2176="No root CAuse","No root cause",
AQ2176="ODU HS","PDH",
AQ2176="IP &amp; VLAN","PDH",
AQ2176="Warehouse HUAWEI","SPARE-ISSUE",
AQ2176="SPARE-HS","SPARE-ISSUE",
AQ2176="Power Telco","BSS",AQ2176="no impacts","no impacts"
),"")</f>
        <v>No root cause</v>
      </c>
      <c r="AP2176" s="48" t="str" cm="1">
        <f t="array" ref="AP2176">IFERROR(_xlfn.IFS(
AQ2176="MPR ISSUE","TX ISSUE",
AQ2176="BSS Hardware Issue","RAN ISSUE",
AQ2176="Sites strategiques, MLL, Pylone, etc.","ENVTECH",
AQ2176="AKTIVCO DEFAUT GE &amp; POWER Cabinet","POWER ISSUE",
AQ2176="AKTIVCO Coupure ENEO &amp; Baisse de tension","POWER ISSUE",
AQ2176="Coupure ENEO &amp; Baisse de tension","POWER ISSUE",
AQ2176="Defaut GE &amp; POWER Cabinet","POWER ISSUE",
AQ2176="Sharing","POWER ISSUE",
AQ2176="Sites strategiques &amp; DataCenter","POWER ISSUE",
AQ2176="Exclu","Exclu",
AQ2176="SAT","TX ISSUE",
AQ2176="SPARE-ISSUE","SPARE-ISSUE",
AQ2176="Fiber CAmtel","TX ISSUE",
AQ2176="Fiber AOF","TX ISSUE",
AQ2176="Projet OCM (HUAWEI)","TRAVAUX-HUAWEI",
AQ2176="Projet OCM (NOKIA)","TRAVAUX -NOKIA",
AQ2176="ACCESS-ISSUE","ACCESS-ISSUE",
AQ2176="Projet OCM (ZTE, NOKIA, autres projets)","TRAVAUX OCM",
AQ2176="No root CAuse","No root cause",
AQ2176="ODU HS","TX ISSUE",
AQ2176="IP &amp; VLAN","TX ISSUE",
AQ2176="Warehouse HUAWEI","SPARE-ISSUE",
AQ2176="SPARE-HS","SPARE-ISSUE",
AQ2176="Power Telco","RAN ISSUE",AQ2176="no impacts","no impacts"
),"")</f>
        <v>No root cause</v>
      </c>
      <c r="AQ2176" s="127" t="s">
        <v>5344</v>
      </c>
      <c r="AR2176" s="48" t="str" cm="1">
        <f t="array" ref="AR2176">IFERROR(_xlfn.IFS(
AQ2176="MPR ISSUE","ACTIVE",
AQ2176="BSS Hardware Issue","ACTIVE",
AQ2176="Sites strategiques, MLL, Pylone, etc.","PASSIVE",
AQ2176="AKTIVCO DEFAUT GE &amp; POWER Cabinet","PASSIVE",
AQ2176="AKTIVCO Coupure ENEO &amp; Baisse de tension","PASSIVE",
AQ2176="Coupure ENEO &amp; Baisse de tension","PASSIVE",
AQ2176="Defaut GE &amp; POWER Cabinet","PASSIVE",
AQ2176="Sharing","PASSIVE",
AQ2176="Sites strategiques &amp; DataCenter","PASSIVE",
AQ2176="Exclu","Exclu",
AQ2176="SAT","ACTIVE",
AQ2176="SPARE-ISSUE","SPARE-ISSUE",
AQ2176="Fiber CAmtel","ACTIVE",
AQ2176="Fiber AOF","ACTIVE",
AQ2176="Projet OCM (HUAWEI)","PLANNED WORKS",
AQ2176="Projet OCM (NOKIA)","PLANNED WORKS",
AQ2176="ACCESS-ISSUE","ACCESS-ISSUE",
AQ2176="Projet OCM (ZTE, NOKIA, autres projets)","PLANNED WORKS",
AQ2176="No root CAuse","No root cause",
AQ2176="ODU HS","ACTIVE",
AQ2176="IP &amp; VLAN","ACTIVE",
AQ2176="Warehouse HUAWEI","SPARE-ISSUE",
AQ2176="SPARE-HS","SPARE-ISSUE",
AQ2176="Power Telco","ACTIVE", AQ2176="no impacts","no impacts"
),"")</f>
        <v>No root cause</v>
      </c>
      <c r="AS2176" s="92" t="s">
        <v>5537</v>
      </c>
      <c r="AT2176" s="98" t="s">
        <v>5124</v>
      </c>
      <c r="AV2176" s="17" t="s">
        <v>5537</v>
      </c>
      <c r="AW2176" s="7" t="s">
        <v>5537</v>
      </c>
      <c r="AX2176" s="6" t="s">
        <v>5537</v>
      </c>
      <c r="AY2176" s="7"/>
      <c r="AZ2176" s="3" t="s">
        <v>5537</v>
      </c>
      <c r="BA2176" s="18" t="s">
        <v>5537</v>
      </c>
      <c r="BB2176" s="18" t="s">
        <v>5537</v>
      </c>
      <c r="BC2176" s="18" t="s">
        <v>5537</v>
      </c>
      <c r="BD2176" s="18" t="s">
        <v>5537</v>
      </c>
      <c r="BE2176" s="18" t="s">
        <v>5537</v>
      </c>
      <c r="BF2176" s="18" t="s">
        <v>5537</v>
      </c>
      <c r="BG2176" s="18" t="s">
        <v>5537</v>
      </c>
      <c r="BH2176" s="18" t="s">
        <v>5537</v>
      </c>
      <c r="BI2176" s="18" t="s">
        <v>5537</v>
      </c>
      <c r="BJ2176" s="18" t="s">
        <v>5537</v>
      </c>
      <c r="BK2176" s="18" t="s">
        <v>5537</v>
      </c>
      <c r="BL2176" s="9" t="s">
        <v>5537</v>
      </c>
      <c r="BM2176" s="14" t="s">
        <v>5537</v>
      </c>
      <c r="BN2176" s="14" t="s">
        <v>5537</v>
      </c>
      <c r="BO2176" s="14" t="str">
        <f>_xlfn.XLOOKUP(B2176,'[4]cell downs 18042026 17h'!$B:$B,'[4]cell downs 18042026 17h'!$B:$B,"")</f>
        <v/>
      </c>
      <c r="BP2176" s="14" t="str">
        <f>_xlfn.XLOOKUP(B2176,'[5]Cells Huawei 19042026 15h'!$B:$B,'[5]Cells Huawei 19042026 15h'!$B:$B,"")</f>
        <v/>
      </c>
      <c r="BQ2176" s="9" t="str">
        <f>_xlfn.XLOOKUP(B2176,'[6]cells down 19042026 9H40'!$B:$B,'[6]cells down 19042026 9H40'!$B:$B,"")</f>
        <v/>
      </c>
      <c r="BR2176" s="9" t="s">
        <v>5124</v>
      </c>
      <c r="BS2176" s="9" t="s">
        <v>5537</v>
      </c>
      <c r="BT2176" s="108"/>
    </row>
    <row r="2177" spans="1:72" s="9" customFormat="1" x14ac:dyDescent="0.35">
      <c r="A2177" s="1" t="s">
        <v>4061</v>
      </c>
      <c r="B2177" s="8" t="s">
        <v>5128</v>
      </c>
      <c r="C2177" s="3" t="str">
        <f>_xlfn.XLOOKUP(B2177,'[1]daily break down'!$D:$D,'[1]daily break down'!$E:$E,"")</f>
        <v>CENTRE</v>
      </c>
      <c r="D2177" s="1" t="s">
        <v>21</v>
      </c>
      <c r="E2177" s="1" t="s">
        <v>710</v>
      </c>
      <c r="F2177" s="3" t="s">
        <v>226</v>
      </c>
      <c r="G2177" s="1" t="s">
        <v>4061</v>
      </c>
      <c r="H2177" s="33" t="str">
        <f>_xlfn.XLOOKUP(B2177,[2]CALCULATION!$B:$B,[2]CALCULATION!$H:$H,"")</f>
        <v>NOKIA</v>
      </c>
      <c r="I2177" s="28">
        <v>0</v>
      </c>
      <c r="J2177" s="28">
        <v>0</v>
      </c>
      <c r="K2177" s="28">
        <v>0</v>
      </c>
      <c r="L2177" s="28">
        <v>0</v>
      </c>
      <c r="M2177" s="28">
        <v>0</v>
      </c>
      <c r="N2177" s="28">
        <v>0</v>
      </c>
      <c r="O2177" s="28">
        <v>0</v>
      </c>
      <c r="P2177" s="28">
        <v>0</v>
      </c>
      <c r="Q2177" s="28">
        <v>0</v>
      </c>
      <c r="R2177" s="28">
        <v>0</v>
      </c>
      <c r="S2177" s="93">
        <v>0</v>
      </c>
      <c r="T2177" s="93">
        <f>_xlfn.XLOOKUP(B2177,'[3]Nur des jours'!$B:$B,'[3]Nur des jours'!$U:$U,"")</f>
        <v>0</v>
      </c>
      <c r="U2177" s="93">
        <v>0</v>
      </c>
      <c r="V2177" s="93">
        <v>0</v>
      </c>
      <c r="W2177" s="93">
        <v>0</v>
      </c>
      <c r="X2177" s="93">
        <v>0</v>
      </c>
      <c r="Y2177" s="93">
        <v>0</v>
      </c>
      <c r="Z2177" s="93">
        <v>0</v>
      </c>
      <c r="AA2177" s="93">
        <v>0</v>
      </c>
      <c r="AB2177" s="93">
        <v>0</v>
      </c>
      <c r="AC2177" s="93"/>
      <c r="AD2177" s="93">
        <v>0</v>
      </c>
      <c r="AE2177" s="93">
        <v>0</v>
      </c>
      <c r="AF2177" s="93">
        <v>0</v>
      </c>
      <c r="AG2177" s="93"/>
      <c r="AH2177" s="93">
        <v>0</v>
      </c>
      <c r="AI2177" s="93">
        <v>0</v>
      </c>
      <c r="AJ2177" s="93">
        <v>0</v>
      </c>
      <c r="AK2177" s="93">
        <v>0</v>
      </c>
      <c r="AL2177" s="93">
        <v>0</v>
      </c>
      <c r="AM2177" s="49" t="s">
        <v>5559</v>
      </c>
      <c r="AN2177" s="49"/>
      <c r="AO2177" s="48" t="str" cm="1">
        <f t="array" ref="AO2177">IFERROR(_xlfn.IFS(
AQ2177="MPR ISSUE","PDH",
AQ2177="BSS Hardware Issue","BSS",
AQ2177="Sites strategiques, MLL, Pylone, etc.","ENVTECH",
AQ2177="AKTIVCO DEFAUT GE &amp; POWER Cabinet","AKTIVCO",
AQ2177="AKTIVCO Coupure ENEO &amp; Baisse de tension","AKTIVCO GRID ONLY",
AQ2177="Coupure ENEO &amp; Baisse de tension","IHS GRID ONLY",
AQ2177="Defaut GE &amp; POWER Cabinet","IHS",
AQ2177="Sharing","Partners",
AQ2177="Sites strategiques &amp; DataCenter","SST &amp; DC",
AQ2177="Exclu","Exclu",
AQ2177="SAT","SAT",
AQ2177="SPARE-ISSUE","SPARE-ISSUE",
AQ2177="Fiber CAmtel","TRANS_FO_CAMTEL",
AQ2177="Fiber AOF","Fiber AOF",
AQ2177="Projet OCM (HUAWEI)","TRAVAUX-HUAWEI",
AQ2177="Projet OCM (NOKIA)","TRAVAUX-NOKIA",
AQ2177="ACCESS-ISSUE","ACCESS-ISSUE",
AQ2177="Projet OCM (ZTE, NOKIA, autres projets)","TRAVAUX OCM",
AQ2177="No root CAuse","No root cause",
AQ2177="ODU HS","PDH",
AQ2177="IP &amp; VLAN","PDH",
AQ2177="Warehouse HUAWEI","SPARE-ISSUE",
AQ2177="SPARE-HS","SPARE-ISSUE",
AQ2177="Power Telco","BSS",AQ2177="no impacts","no impacts"
),"")</f>
        <v>No root cause</v>
      </c>
      <c r="AP2177" s="48" t="str" cm="1">
        <f t="array" ref="AP2177">IFERROR(_xlfn.IFS(
AQ2177="MPR ISSUE","TX ISSUE",
AQ2177="BSS Hardware Issue","RAN ISSUE",
AQ2177="Sites strategiques, MLL, Pylone, etc.","ENVTECH",
AQ2177="AKTIVCO DEFAUT GE &amp; POWER Cabinet","POWER ISSUE",
AQ2177="AKTIVCO Coupure ENEO &amp; Baisse de tension","POWER ISSUE",
AQ2177="Coupure ENEO &amp; Baisse de tension","POWER ISSUE",
AQ2177="Defaut GE &amp; POWER Cabinet","POWER ISSUE",
AQ2177="Sharing","POWER ISSUE",
AQ2177="Sites strategiques &amp; DataCenter","POWER ISSUE",
AQ2177="Exclu","Exclu",
AQ2177="SAT","TX ISSUE",
AQ2177="SPARE-ISSUE","SPARE-ISSUE",
AQ2177="Fiber CAmtel","TX ISSUE",
AQ2177="Fiber AOF","TX ISSUE",
AQ2177="Projet OCM (HUAWEI)","TRAVAUX-HUAWEI",
AQ2177="Projet OCM (NOKIA)","TRAVAUX -NOKIA",
AQ2177="ACCESS-ISSUE","ACCESS-ISSUE",
AQ2177="Projet OCM (ZTE, NOKIA, autres projets)","TRAVAUX OCM",
AQ2177="No root CAuse","No root cause",
AQ2177="ODU HS","TX ISSUE",
AQ2177="IP &amp; VLAN","TX ISSUE",
AQ2177="Warehouse HUAWEI","SPARE-ISSUE",
AQ2177="SPARE-HS","SPARE-ISSUE",
AQ2177="Power Telco","RAN ISSUE",AQ2177="no impacts","no impacts"
),"")</f>
        <v>No root cause</v>
      </c>
      <c r="AQ2177" s="67" t="s">
        <v>5344</v>
      </c>
      <c r="AR2177" s="48" t="str" cm="1">
        <f t="array" ref="AR2177">IFERROR(_xlfn.IFS(
AQ2177="MPR ISSUE","ACTIVE",
AQ2177="BSS Hardware Issue","ACTIVE",
AQ2177="Sites strategiques, MLL, Pylone, etc.","PASSIVE",
AQ2177="AKTIVCO DEFAUT GE &amp; POWER Cabinet","PASSIVE",
AQ2177="AKTIVCO Coupure ENEO &amp; Baisse de tension","PASSIVE",
AQ2177="Coupure ENEO &amp; Baisse de tension","PASSIVE",
AQ2177="Defaut GE &amp; POWER Cabinet","PASSIVE",
AQ2177="Sharing","PASSIVE",
AQ2177="Sites strategiques &amp; DataCenter","PASSIVE",
AQ2177="Exclu","Exclu",
AQ2177="SAT","ACTIVE",
AQ2177="SPARE-ISSUE","SPARE-ISSUE",
AQ2177="Fiber CAmtel","ACTIVE",
AQ2177="Fiber AOF","ACTIVE",
AQ2177="Projet OCM (HUAWEI)","PLANNED WORKS",
AQ2177="Projet OCM (NOKIA)","PLANNED WORKS",
AQ2177="ACCESS-ISSUE","ACCESS-ISSUE",
AQ2177="Projet OCM (ZTE, NOKIA, autres projets)","PLANNED WORKS",
AQ2177="No root CAuse","No root cause",
AQ2177="ODU HS","ACTIVE",
AQ2177="IP &amp; VLAN","ACTIVE",
AQ2177="Warehouse HUAWEI","SPARE-ISSUE",
AQ2177="SPARE-HS","SPARE-ISSUE",
AQ2177="Power Telco","ACTIVE", AQ2177="no impacts","no impacts"
),"")</f>
        <v>No root cause</v>
      </c>
      <c r="AS2177" s="92" t="s">
        <v>5537</v>
      </c>
      <c r="AT2177" s="98" t="s">
        <v>5128</v>
      </c>
      <c r="AV2177" s="17" t="s">
        <v>5537</v>
      </c>
      <c r="AW2177" s="7" t="s">
        <v>5537</v>
      </c>
      <c r="AX2177" s="6" t="s">
        <v>5537</v>
      </c>
      <c r="AY2177" s="7"/>
      <c r="AZ2177" s="3" t="s">
        <v>5537</v>
      </c>
      <c r="BA2177" s="18" t="s">
        <v>5537</v>
      </c>
      <c r="BB2177" s="18" t="s">
        <v>5537</v>
      </c>
      <c r="BC2177" s="18" t="s">
        <v>5537</v>
      </c>
      <c r="BD2177" s="18" t="s">
        <v>5537</v>
      </c>
      <c r="BE2177" s="18" t="s">
        <v>5537</v>
      </c>
      <c r="BF2177" s="18" t="s">
        <v>5537</v>
      </c>
      <c r="BG2177" s="18" t="s">
        <v>5537</v>
      </c>
      <c r="BH2177" s="18" t="s">
        <v>5537</v>
      </c>
      <c r="BI2177" s="18" t="s">
        <v>5537</v>
      </c>
      <c r="BJ2177" s="18" t="s">
        <v>5537</v>
      </c>
      <c r="BK2177" s="18" t="s">
        <v>5537</v>
      </c>
      <c r="BL2177" s="9" t="s">
        <v>5537</v>
      </c>
      <c r="BM2177" s="14" t="s">
        <v>5537</v>
      </c>
      <c r="BN2177" s="14" t="s">
        <v>5537</v>
      </c>
      <c r="BO2177" s="14" t="str">
        <f>_xlfn.XLOOKUP(B2177,'[4]cell downs 18042026 17h'!$B:$B,'[4]cell downs 18042026 17h'!$B:$B,"")</f>
        <v/>
      </c>
      <c r="BP2177" s="14" t="str">
        <f>_xlfn.XLOOKUP(B2177,'[5]Cells Huawei 19042026 15h'!$B:$B,'[5]Cells Huawei 19042026 15h'!$B:$B,"")</f>
        <v/>
      </c>
      <c r="BQ2177" s="9" t="str">
        <f>_xlfn.XLOOKUP(B2177,'[6]cells down 19042026 9H40'!$B:$B,'[6]cells down 19042026 9H40'!$B:$B,"")</f>
        <v/>
      </c>
      <c r="BR2177" s="9" t="s">
        <v>5537</v>
      </c>
      <c r="BS2177" s="9" t="s">
        <v>12</v>
      </c>
      <c r="BT2177" s="108"/>
    </row>
    <row r="2178" spans="1:72" s="9" customFormat="1" x14ac:dyDescent="0.35">
      <c r="A2178" s="1" t="s">
        <v>5131</v>
      </c>
      <c r="B2178" s="8" t="s">
        <v>5132</v>
      </c>
      <c r="C2178" s="3" t="str">
        <f>_xlfn.XLOOKUP(B2178,'[1]daily break down'!$D:$D,'[1]daily break down'!$E:$E,"")</f>
        <v>LITTORAL</v>
      </c>
      <c r="D2178" s="1" t="s">
        <v>11</v>
      </c>
      <c r="E2178" s="1" t="s">
        <v>12</v>
      </c>
      <c r="F2178" s="3" t="s">
        <v>69</v>
      </c>
      <c r="G2178" s="1" t="s">
        <v>5133</v>
      </c>
      <c r="H2178" s="34" t="str">
        <f>_xlfn.XLOOKUP(B2178,[2]CALCULATION!$B:$B,[2]CALCULATION!$H:$H,"")</f>
        <v>ZTE</v>
      </c>
      <c r="I2178" s="28">
        <v>0</v>
      </c>
      <c r="J2178" s="28">
        <v>0</v>
      </c>
      <c r="K2178" s="28">
        <v>0</v>
      </c>
      <c r="L2178" s="28">
        <v>0</v>
      </c>
      <c r="M2178" s="28">
        <v>0</v>
      </c>
      <c r="N2178" s="28">
        <v>0</v>
      </c>
      <c r="O2178" s="28">
        <v>0</v>
      </c>
      <c r="P2178" s="28">
        <v>0</v>
      </c>
      <c r="Q2178" s="28">
        <v>0</v>
      </c>
      <c r="R2178" s="28">
        <v>0</v>
      </c>
      <c r="S2178" s="93">
        <v>0</v>
      </c>
      <c r="T2178" s="93">
        <f>_xlfn.XLOOKUP(B2178,'[3]Nur des jours'!$B:$B,'[3]Nur des jours'!$U:$U,"")</f>
        <v>0</v>
      </c>
      <c r="U2178" s="93">
        <v>0</v>
      </c>
      <c r="V2178" s="93">
        <v>0</v>
      </c>
      <c r="W2178" s="93">
        <v>0</v>
      </c>
      <c r="X2178" s="93">
        <v>0</v>
      </c>
      <c r="Y2178" s="93">
        <v>0</v>
      </c>
      <c r="Z2178" s="93">
        <v>0</v>
      </c>
      <c r="AA2178" s="93">
        <v>0</v>
      </c>
      <c r="AB2178" s="93">
        <v>0</v>
      </c>
      <c r="AC2178" s="93"/>
      <c r="AD2178" s="93">
        <v>0</v>
      </c>
      <c r="AE2178" s="93">
        <v>0</v>
      </c>
      <c r="AF2178" s="93">
        <v>0</v>
      </c>
      <c r="AG2178" s="93"/>
      <c r="AH2178" s="93">
        <v>0</v>
      </c>
      <c r="AI2178" s="93">
        <v>0</v>
      </c>
      <c r="AJ2178" s="93">
        <v>0</v>
      </c>
      <c r="AK2178" s="93">
        <v>0</v>
      </c>
      <c r="AL2178" s="93">
        <v>0</v>
      </c>
      <c r="AM2178" s="49" t="s">
        <v>5559</v>
      </c>
      <c r="AN2178" s="49"/>
      <c r="AO2178" s="48" t="str" cm="1">
        <f t="array" ref="AO2178">IFERROR(_xlfn.IFS(
AQ2178="MPR ISSUE","PDH",
AQ2178="BSS Hardware Issue","BSS",
AQ2178="Sites strategiques, MLL, Pylone, etc.","ENVTECH",
AQ2178="AKTIVCO DEFAUT GE &amp; POWER Cabinet","AKTIVCO",
AQ2178="AKTIVCO Coupure ENEO &amp; Baisse de tension","AKTIVCO GRID ONLY",
AQ2178="Coupure ENEO &amp; Baisse de tension","IHS GRID ONLY",
AQ2178="Defaut GE &amp; POWER Cabinet","IHS",
AQ2178="Sharing","Partners",
AQ2178="Sites strategiques &amp; DataCenter","SST &amp; DC",
AQ2178="Exclu","Exclu",
AQ2178="SAT","SAT",
AQ2178="SPARE-ISSUE","SPARE-ISSUE",
AQ2178="Fiber CAmtel","TRANS_FO_CAMTEL",
AQ2178="Fiber AOF","Fiber AOF",
AQ2178="Projet OCM (HUAWEI)","TRAVAUX-HUAWEI",
AQ2178="Projet OCM (NOKIA)","TRAVAUX-NOKIA",
AQ2178="ACCESS-ISSUE","ACCESS-ISSUE",
AQ2178="Projet OCM (ZTE, NOKIA, autres projets)","TRAVAUX OCM",
AQ2178="No root CAuse","No root cause",
AQ2178="ODU HS","PDH",
AQ2178="IP &amp; VLAN","PDH",
AQ2178="Warehouse HUAWEI","SPARE-ISSUE",
AQ2178="SPARE-HS","SPARE-ISSUE",
AQ2178="Power Telco","BSS",AQ2178="no impacts","no impacts"
),"")</f>
        <v>SPARE-ISSUE</v>
      </c>
      <c r="AP2178" s="48" t="str" cm="1">
        <f t="array" ref="AP2178">IFERROR(_xlfn.IFS(
AQ2178="MPR ISSUE","TX ISSUE",
AQ2178="BSS Hardware Issue","RAN ISSUE",
AQ2178="Sites strategiques, MLL, Pylone, etc.","ENVTECH",
AQ2178="AKTIVCO DEFAUT GE &amp; POWER Cabinet","POWER ISSUE",
AQ2178="AKTIVCO Coupure ENEO &amp; Baisse de tension","POWER ISSUE",
AQ2178="Coupure ENEO &amp; Baisse de tension","POWER ISSUE",
AQ2178="Defaut GE &amp; POWER Cabinet","POWER ISSUE",
AQ2178="Sharing","POWER ISSUE",
AQ2178="Sites strategiques &amp; DataCenter","POWER ISSUE",
AQ2178="Exclu","Exclu",
AQ2178="SAT","TX ISSUE",
AQ2178="SPARE-ISSUE","SPARE-ISSUE",
AQ2178="Fiber CAmtel","TX ISSUE",
AQ2178="Fiber AOF","TX ISSUE",
AQ2178="Projet OCM (HUAWEI)","TRAVAUX-HUAWEI",
AQ2178="Projet OCM (NOKIA)","TRAVAUX -NOKIA",
AQ2178="ACCESS-ISSUE","ACCESS-ISSUE",
AQ2178="Projet OCM (ZTE, NOKIA, autres projets)","TRAVAUX OCM",
AQ2178="No root CAuse","No root cause",
AQ2178="ODU HS","TX ISSUE",
AQ2178="IP &amp; VLAN","TX ISSUE",
AQ2178="Warehouse HUAWEI","SPARE-ISSUE",
AQ2178="SPARE-HS","SPARE-ISSUE",
AQ2178="Power Telco","RAN ISSUE",AQ2178="no impacts","no impacts"
),"")</f>
        <v>SPARE-ISSUE</v>
      </c>
      <c r="AQ2178" s="67" t="s">
        <v>5336</v>
      </c>
      <c r="AR2178" s="48" t="str" cm="1">
        <f t="array" ref="AR2178">IFERROR(_xlfn.IFS(
AQ2178="MPR ISSUE","ACTIVE",
AQ2178="BSS Hardware Issue","ACTIVE",
AQ2178="Sites strategiques, MLL, Pylone, etc.","PASSIVE",
AQ2178="AKTIVCO DEFAUT GE &amp; POWER Cabinet","PASSIVE",
AQ2178="AKTIVCO Coupure ENEO &amp; Baisse de tension","PASSIVE",
AQ2178="Coupure ENEO &amp; Baisse de tension","PASSIVE",
AQ2178="Defaut GE &amp; POWER Cabinet","PASSIVE",
AQ2178="Sharing","PASSIVE",
AQ2178="Sites strategiques &amp; DataCenter","PASSIVE",
AQ2178="Exclu","Exclu",
AQ2178="SAT","ACTIVE",
AQ2178="SPARE-ISSUE","SPARE-ISSUE",
AQ2178="Fiber CAmtel","ACTIVE",
AQ2178="Fiber AOF","ACTIVE",
AQ2178="Projet OCM (HUAWEI)","PLANNED WORKS",
AQ2178="Projet OCM (NOKIA)","PLANNED WORKS",
AQ2178="ACCESS-ISSUE","ACCESS-ISSUE",
AQ2178="Projet OCM (ZTE, NOKIA, autres projets)","PLANNED WORKS",
AQ2178="No root CAuse","No root cause",
AQ2178="ODU HS","ACTIVE",
AQ2178="IP &amp; VLAN","ACTIVE",
AQ2178="Warehouse HUAWEI","SPARE-ISSUE",
AQ2178="SPARE-HS","SPARE-ISSUE",
AQ2178="Power Telco","ACTIVE", AQ2178="no impacts","no impacts"
),"")</f>
        <v>SPARE-ISSUE</v>
      </c>
      <c r="AS2178" s="92" t="s">
        <v>5940</v>
      </c>
      <c r="AT2178" s="98" t="s">
        <v>5132</v>
      </c>
      <c r="AV2178" s="17" t="s">
        <v>5537</v>
      </c>
      <c r="AW2178" s="7" t="s">
        <v>5537</v>
      </c>
      <c r="AX2178" s="6" t="s">
        <v>5537</v>
      </c>
      <c r="AY2178" s="7"/>
      <c r="AZ2178" s="3" t="s">
        <v>5537</v>
      </c>
      <c r="BA2178" s="18" t="s">
        <v>5537</v>
      </c>
      <c r="BB2178" s="18" t="s">
        <v>5537</v>
      </c>
      <c r="BC2178" s="18" t="s">
        <v>5537</v>
      </c>
      <c r="BD2178" s="18" t="s">
        <v>5537</v>
      </c>
      <c r="BE2178" s="18" t="s">
        <v>5537</v>
      </c>
      <c r="BF2178" s="18" t="s">
        <v>5537</v>
      </c>
      <c r="BG2178" s="18" t="s">
        <v>5537</v>
      </c>
      <c r="BH2178" s="18" t="s">
        <v>5537</v>
      </c>
      <c r="BI2178" s="18" t="s">
        <v>5537</v>
      </c>
      <c r="BJ2178" s="18" t="s">
        <v>6373</v>
      </c>
      <c r="BK2178" s="18" t="s">
        <v>6374</v>
      </c>
      <c r="BL2178" s="9" t="s">
        <v>5537</v>
      </c>
      <c r="BM2178" s="14" t="s">
        <v>5537</v>
      </c>
      <c r="BN2178" s="14" t="s">
        <v>5537</v>
      </c>
      <c r="BO2178" s="14" t="str">
        <f>_xlfn.XLOOKUP(B2178,'[4]cell downs 18042026 17h'!$B:$B,'[4]cell downs 18042026 17h'!$B:$B,"")</f>
        <v/>
      </c>
      <c r="BP2178" s="14" t="str">
        <f>_xlfn.XLOOKUP(B2178,'[5]Cells Huawei 19042026 15h'!$B:$B,'[5]Cells Huawei 19042026 15h'!$B:$B,"")</f>
        <v/>
      </c>
      <c r="BQ2178" s="9" t="str">
        <f>_xlfn.XLOOKUP(B2178,'[6]cells down 19042026 9H40'!$B:$B,'[6]cells down 19042026 9H40'!$B:$B,"")</f>
        <v/>
      </c>
      <c r="BR2178" s="9" t="s">
        <v>5132</v>
      </c>
      <c r="BS2178" s="9" t="s">
        <v>5537</v>
      </c>
      <c r="BT2178" s="108"/>
    </row>
    <row r="2179" spans="1:72" s="9" customFormat="1" x14ac:dyDescent="0.35">
      <c r="A2179" s="1" t="s">
        <v>5138</v>
      </c>
      <c r="B2179" s="8" t="s">
        <v>5139</v>
      </c>
      <c r="C2179" s="3" t="str">
        <f>_xlfn.XLOOKUP(B2179,'[1]daily break down'!$D:$D,'[1]daily break down'!$E:$E,"")</f>
        <v>LITTORAL</v>
      </c>
      <c r="D2179" s="1" t="s">
        <v>21</v>
      </c>
      <c r="E2179" s="1" t="s">
        <v>36</v>
      </c>
      <c r="F2179" s="3" t="s">
        <v>31</v>
      </c>
      <c r="G2179" s="1" t="s">
        <v>5140</v>
      </c>
      <c r="H2179" s="34" t="str">
        <f>_xlfn.XLOOKUP(B2179,[2]CALCULATION!$B:$B,[2]CALCULATION!$H:$H,"")</f>
        <v>ZTE</v>
      </c>
      <c r="I2179" s="28">
        <v>0</v>
      </c>
      <c r="J2179" s="28">
        <v>0</v>
      </c>
      <c r="K2179" s="28">
        <v>0</v>
      </c>
      <c r="L2179" s="28">
        <v>0</v>
      </c>
      <c r="M2179" s="28">
        <v>0</v>
      </c>
      <c r="N2179" s="28">
        <v>0</v>
      </c>
      <c r="O2179" s="28">
        <v>0</v>
      </c>
      <c r="P2179" s="28">
        <v>0</v>
      </c>
      <c r="Q2179" s="28">
        <v>0</v>
      </c>
      <c r="R2179" s="28">
        <v>0</v>
      </c>
      <c r="S2179" s="93">
        <v>0</v>
      </c>
      <c r="T2179" s="93">
        <f>_xlfn.XLOOKUP(B2179,'[3]Nur des jours'!$B:$B,'[3]Nur des jours'!$U:$U,"")</f>
        <v>0</v>
      </c>
      <c r="U2179" s="93">
        <v>0</v>
      </c>
      <c r="V2179" s="93">
        <v>0</v>
      </c>
      <c r="W2179" s="93">
        <v>0</v>
      </c>
      <c r="X2179" s="93">
        <v>0</v>
      </c>
      <c r="Y2179" s="93">
        <v>0</v>
      </c>
      <c r="Z2179" s="93">
        <v>0</v>
      </c>
      <c r="AA2179" s="93">
        <v>0</v>
      </c>
      <c r="AB2179" s="93">
        <v>0</v>
      </c>
      <c r="AC2179" s="93"/>
      <c r="AD2179" s="93">
        <v>0</v>
      </c>
      <c r="AE2179" s="93">
        <v>0</v>
      </c>
      <c r="AF2179" s="93">
        <v>0</v>
      </c>
      <c r="AG2179" s="93"/>
      <c r="AH2179" s="93">
        <v>0</v>
      </c>
      <c r="AI2179" s="93">
        <v>0</v>
      </c>
      <c r="AJ2179" s="93">
        <v>0</v>
      </c>
      <c r="AK2179" s="93">
        <v>0</v>
      </c>
      <c r="AL2179" s="93">
        <v>0</v>
      </c>
      <c r="AM2179" s="49" t="s">
        <v>5559</v>
      </c>
      <c r="AN2179" s="49"/>
      <c r="AO2179" s="48" t="str" cm="1">
        <f t="array" ref="AO2179">IFERROR(_xlfn.IFS(
AQ2179="MPR ISSUE","PDH",
AQ2179="BSS Hardware Issue","BSS",
AQ2179="Sites strategiques, MLL, Pylone, etc.","ENVTECH",
AQ2179="AKTIVCO DEFAUT GE &amp; POWER Cabinet","AKTIVCO",
AQ2179="AKTIVCO Coupure ENEO &amp; Baisse de tension","AKTIVCO GRID ONLY",
AQ2179="Coupure ENEO &amp; Baisse de tension","IHS GRID ONLY",
AQ2179="Defaut GE &amp; POWER Cabinet","IHS",
AQ2179="Sharing","Partners",
AQ2179="Sites strategiques &amp; DataCenter","SST &amp; DC",
AQ2179="Exclu","Exclu",
AQ2179="SAT","SAT",
AQ2179="SPARE-ISSUE","SPARE-ISSUE",
AQ2179="Fiber CAmtel","TRANS_FO_CAMTEL",
AQ2179="Fiber AOF","Fiber AOF",
AQ2179="Projet OCM (HUAWEI)","TRAVAUX-HUAWEI",
AQ2179="Projet OCM (NOKIA)","TRAVAUX-NOKIA",
AQ2179="ACCESS-ISSUE","ACCESS-ISSUE",
AQ2179="Projet OCM (ZTE, NOKIA, autres projets)","TRAVAUX OCM",
AQ2179="No root CAuse","No root cause",
AQ2179="ODU HS","PDH",
AQ2179="IP &amp; VLAN","PDH",
AQ2179="Warehouse HUAWEI","SPARE-ISSUE",
AQ2179="SPARE-HS","SPARE-ISSUE",
AQ2179="Power Telco","BSS",AQ2179="no impacts","no impacts"
),"")</f>
        <v>No root cause</v>
      </c>
      <c r="AP2179" s="48" t="str" cm="1">
        <f t="array" ref="AP2179">IFERROR(_xlfn.IFS(
AQ2179="MPR ISSUE","TX ISSUE",
AQ2179="BSS Hardware Issue","RAN ISSUE",
AQ2179="Sites strategiques, MLL, Pylone, etc.","ENVTECH",
AQ2179="AKTIVCO DEFAUT GE &amp; POWER Cabinet","POWER ISSUE",
AQ2179="AKTIVCO Coupure ENEO &amp; Baisse de tension","POWER ISSUE",
AQ2179="Coupure ENEO &amp; Baisse de tension","POWER ISSUE",
AQ2179="Defaut GE &amp; POWER Cabinet","POWER ISSUE",
AQ2179="Sharing","POWER ISSUE",
AQ2179="Sites strategiques &amp; DataCenter","POWER ISSUE",
AQ2179="Exclu","Exclu",
AQ2179="SAT","TX ISSUE",
AQ2179="SPARE-ISSUE","SPARE-ISSUE",
AQ2179="Fiber CAmtel","TX ISSUE",
AQ2179="Fiber AOF","TX ISSUE",
AQ2179="Projet OCM (HUAWEI)","TRAVAUX-HUAWEI",
AQ2179="Projet OCM (NOKIA)","TRAVAUX -NOKIA",
AQ2179="ACCESS-ISSUE","ACCESS-ISSUE",
AQ2179="Projet OCM (ZTE, NOKIA, autres projets)","TRAVAUX OCM",
AQ2179="No root CAuse","No root cause",
AQ2179="ODU HS","TX ISSUE",
AQ2179="IP &amp; VLAN","TX ISSUE",
AQ2179="Warehouse HUAWEI","SPARE-ISSUE",
AQ2179="SPARE-HS","SPARE-ISSUE",
AQ2179="Power Telco","RAN ISSUE",AQ2179="no impacts","no impacts"
),"")</f>
        <v>No root cause</v>
      </c>
      <c r="AQ2179" s="67" t="s">
        <v>5344</v>
      </c>
      <c r="AR2179" s="48" t="str" cm="1">
        <f t="array" ref="AR2179">IFERROR(_xlfn.IFS(
AQ2179="MPR ISSUE","ACTIVE",
AQ2179="BSS Hardware Issue","ACTIVE",
AQ2179="Sites strategiques, MLL, Pylone, etc.","PASSIVE",
AQ2179="AKTIVCO DEFAUT GE &amp; POWER Cabinet","PASSIVE",
AQ2179="AKTIVCO Coupure ENEO &amp; Baisse de tension","PASSIVE",
AQ2179="Coupure ENEO &amp; Baisse de tension","PASSIVE",
AQ2179="Defaut GE &amp; POWER Cabinet","PASSIVE",
AQ2179="Sharing","PASSIVE",
AQ2179="Sites strategiques &amp; DataCenter","PASSIVE",
AQ2179="Exclu","Exclu",
AQ2179="SAT","ACTIVE",
AQ2179="SPARE-ISSUE","SPARE-ISSUE",
AQ2179="Fiber CAmtel","ACTIVE",
AQ2179="Fiber AOF","ACTIVE",
AQ2179="Projet OCM (HUAWEI)","PLANNED WORKS",
AQ2179="Projet OCM (NOKIA)","PLANNED WORKS",
AQ2179="ACCESS-ISSUE","ACCESS-ISSUE",
AQ2179="Projet OCM (ZTE, NOKIA, autres projets)","PLANNED WORKS",
AQ2179="No root CAuse","No root cause",
AQ2179="ODU HS","ACTIVE",
AQ2179="IP &amp; VLAN","ACTIVE",
AQ2179="Warehouse HUAWEI","SPARE-ISSUE",
AQ2179="SPARE-HS","SPARE-ISSUE",
AQ2179="Power Telco","ACTIVE", AQ2179="no impacts","no impacts"
),"")</f>
        <v>No root cause</v>
      </c>
      <c r="AS2179" s="92" t="s">
        <v>5537</v>
      </c>
      <c r="AT2179" s="98" t="s">
        <v>5139</v>
      </c>
      <c r="AV2179" s="17" t="s">
        <v>5537</v>
      </c>
      <c r="AW2179" s="7" t="s">
        <v>5537</v>
      </c>
      <c r="AX2179" s="6" t="s">
        <v>5537</v>
      </c>
      <c r="AY2179" s="7"/>
      <c r="AZ2179" s="3" t="s">
        <v>5537</v>
      </c>
      <c r="BA2179" s="18" t="s">
        <v>5537</v>
      </c>
      <c r="BB2179" s="18" t="s">
        <v>5537</v>
      </c>
      <c r="BC2179" s="18" t="s">
        <v>5537</v>
      </c>
      <c r="BD2179" s="18" t="s">
        <v>5537</v>
      </c>
      <c r="BE2179" s="18" t="s">
        <v>5537</v>
      </c>
      <c r="BF2179" s="18" t="s">
        <v>5537</v>
      </c>
      <c r="BG2179" s="18" t="s">
        <v>5537</v>
      </c>
      <c r="BH2179" s="18" t="s">
        <v>5537</v>
      </c>
      <c r="BI2179" s="18" t="s">
        <v>5537</v>
      </c>
      <c r="BJ2179" s="18" t="s">
        <v>5537</v>
      </c>
      <c r="BK2179" s="18" t="s">
        <v>5537</v>
      </c>
      <c r="BL2179" s="9" t="s">
        <v>5537</v>
      </c>
      <c r="BM2179" s="14" t="s">
        <v>5537</v>
      </c>
      <c r="BN2179" s="14" t="s">
        <v>5537</v>
      </c>
      <c r="BO2179" s="14" t="str">
        <f>_xlfn.XLOOKUP(B2179,'[4]cell downs 18042026 17h'!$B:$B,'[4]cell downs 18042026 17h'!$B:$B,"")</f>
        <v/>
      </c>
      <c r="BP2179" s="14" t="str">
        <f>_xlfn.XLOOKUP(B2179,'[5]Cells Huawei 19042026 15h'!$B:$B,'[5]Cells Huawei 19042026 15h'!$B:$B,"")</f>
        <v/>
      </c>
      <c r="BQ2179" s="9" t="str">
        <f>_xlfn.XLOOKUP(B2179,'[6]cells down 19042026 9H40'!$B:$B,'[6]cells down 19042026 9H40'!$B:$B,"")</f>
        <v/>
      </c>
      <c r="BR2179" s="9" t="s">
        <v>5537</v>
      </c>
      <c r="BS2179" s="9" t="s">
        <v>5537</v>
      </c>
      <c r="BT2179" s="108"/>
    </row>
    <row r="2180" spans="1:72" s="9" customFormat="1" x14ac:dyDescent="0.35">
      <c r="A2180" s="1" t="s">
        <v>5225</v>
      </c>
      <c r="B2180" s="8" t="s">
        <v>5226</v>
      </c>
      <c r="C2180" s="3" t="str">
        <f>_xlfn.XLOOKUP(B2180,'[1]daily break down'!$D:$D,'[1]daily break down'!$E:$E,"")</f>
        <v>CENTRE</v>
      </c>
      <c r="D2180" s="1" t="s">
        <v>11</v>
      </c>
      <c r="E2180" s="1" t="s">
        <v>318</v>
      </c>
      <c r="F2180" s="3" t="s">
        <v>37</v>
      </c>
      <c r="G2180" s="1" t="s">
        <v>5225</v>
      </c>
      <c r="H2180" s="34" t="str">
        <f>_xlfn.XLOOKUP(B2180,[2]CALCULATION!$B:$B,[2]CALCULATION!$H:$H,"")</f>
        <v>ZTE</v>
      </c>
      <c r="I2180" s="28">
        <v>0</v>
      </c>
      <c r="J2180" s="28">
        <v>0</v>
      </c>
      <c r="K2180" s="28">
        <v>0</v>
      </c>
      <c r="L2180" s="28">
        <v>0</v>
      </c>
      <c r="M2180" s="28">
        <v>0</v>
      </c>
      <c r="N2180" s="28">
        <v>0</v>
      </c>
      <c r="O2180" s="28">
        <v>0</v>
      </c>
      <c r="P2180" s="28">
        <v>0</v>
      </c>
      <c r="Q2180" s="28">
        <v>0</v>
      </c>
      <c r="R2180" s="28">
        <v>0</v>
      </c>
      <c r="S2180" s="93">
        <v>0</v>
      </c>
      <c r="T2180" s="93">
        <f>_xlfn.XLOOKUP(B2180,'[3]Nur des jours'!$B:$B,'[3]Nur des jours'!$U:$U,"")</f>
        <v>0</v>
      </c>
      <c r="U2180" s="93">
        <v>0</v>
      </c>
      <c r="V2180" s="93">
        <v>0</v>
      </c>
      <c r="W2180" s="93">
        <v>0</v>
      </c>
      <c r="X2180" s="93">
        <v>0</v>
      </c>
      <c r="Y2180" s="93">
        <v>0</v>
      </c>
      <c r="Z2180" s="93">
        <v>0</v>
      </c>
      <c r="AA2180" s="93">
        <v>0</v>
      </c>
      <c r="AB2180" s="93">
        <v>0</v>
      </c>
      <c r="AC2180" s="93"/>
      <c r="AD2180" s="93">
        <v>0</v>
      </c>
      <c r="AE2180" s="93">
        <v>0</v>
      </c>
      <c r="AF2180" s="93">
        <v>0</v>
      </c>
      <c r="AG2180" s="93"/>
      <c r="AH2180" s="93">
        <v>0</v>
      </c>
      <c r="AI2180" s="93">
        <v>0</v>
      </c>
      <c r="AJ2180" s="93">
        <v>0</v>
      </c>
      <c r="AK2180" s="93">
        <v>0</v>
      </c>
      <c r="AL2180" s="93">
        <v>0</v>
      </c>
      <c r="AM2180" s="49" t="s">
        <v>5559</v>
      </c>
      <c r="AN2180" s="49"/>
      <c r="AO2180" s="48" t="str" cm="1">
        <f t="array" ref="AO2180">IFERROR(_xlfn.IFS(
AQ2180="MPR ISSUE","PDH",
AQ2180="BSS Hardware Issue","BSS",
AQ2180="Sites strategiques, MLL, Pylone, etc.","ENVTECH",
AQ2180="AKTIVCO DEFAUT GE &amp; POWER Cabinet","AKTIVCO",
AQ2180="AKTIVCO Coupure ENEO &amp; Baisse de tension","AKTIVCO GRID ONLY",
AQ2180="Coupure ENEO &amp; Baisse de tension","IHS GRID ONLY",
AQ2180="Defaut GE &amp; POWER Cabinet","IHS",
AQ2180="Sharing","Partners",
AQ2180="Sites strategiques &amp; DataCenter","SST &amp; DC",
AQ2180="Exclu","Exclu",
AQ2180="SAT","SAT",
AQ2180="SPARE-ISSUE","SPARE-ISSUE",
AQ2180="Fiber CAmtel","TRANS_FO_CAMTEL",
AQ2180="Fiber AOF","Fiber AOF",
AQ2180="Projet OCM (HUAWEI)","TRAVAUX-HUAWEI",
AQ2180="Projet OCM (NOKIA)","TRAVAUX-NOKIA",
AQ2180="ACCESS-ISSUE","ACCESS-ISSUE",
AQ2180="Projet OCM (ZTE, NOKIA, autres projets)","TRAVAUX OCM",
AQ2180="No root CAuse","No root cause",
AQ2180="ODU HS","PDH",
AQ2180="IP &amp; VLAN","PDH",
AQ2180="Warehouse HUAWEI","SPARE-ISSUE",
AQ2180="SPARE-HS","SPARE-ISSUE",
AQ2180="Power Telco","BSS",AQ2180="no impacts","no impacts"
),"")</f>
        <v>No root cause</v>
      </c>
      <c r="AP2180" s="48" t="str" cm="1">
        <f t="array" ref="AP2180">IFERROR(_xlfn.IFS(
AQ2180="MPR ISSUE","TX ISSUE",
AQ2180="BSS Hardware Issue","RAN ISSUE",
AQ2180="Sites strategiques, MLL, Pylone, etc.","ENVTECH",
AQ2180="AKTIVCO DEFAUT GE &amp; POWER Cabinet","POWER ISSUE",
AQ2180="AKTIVCO Coupure ENEO &amp; Baisse de tension","POWER ISSUE",
AQ2180="Coupure ENEO &amp; Baisse de tension","POWER ISSUE",
AQ2180="Defaut GE &amp; POWER Cabinet","POWER ISSUE",
AQ2180="Sharing","POWER ISSUE",
AQ2180="Sites strategiques &amp; DataCenter","POWER ISSUE",
AQ2180="Exclu","Exclu",
AQ2180="SAT","TX ISSUE",
AQ2180="SPARE-ISSUE","SPARE-ISSUE",
AQ2180="Fiber CAmtel","TX ISSUE",
AQ2180="Fiber AOF","TX ISSUE",
AQ2180="Projet OCM (HUAWEI)","TRAVAUX-HUAWEI",
AQ2180="Projet OCM (NOKIA)","TRAVAUX -NOKIA",
AQ2180="ACCESS-ISSUE","ACCESS-ISSUE",
AQ2180="Projet OCM (ZTE, NOKIA, autres projets)","TRAVAUX OCM",
AQ2180="No root CAuse","No root cause",
AQ2180="ODU HS","TX ISSUE",
AQ2180="IP &amp; VLAN","TX ISSUE",
AQ2180="Warehouse HUAWEI","SPARE-ISSUE",
AQ2180="SPARE-HS","SPARE-ISSUE",
AQ2180="Power Telco","RAN ISSUE",AQ2180="no impacts","no impacts"
),"")</f>
        <v>No root cause</v>
      </c>
      <c r="AQ2180" s="127" t="s">
        <v>5344</v>
      </c>
      <c r="AR2180" s="48" t="str" cm="1">
        <f t="array" ref="AR2180">IFERROR(_xlfn.IFS(
AQ2180="MPR ISSUE","ACTIVE",
AQ2180="BSS Hardware Issue","ACTIVE",
AQ2180="Sites strategiques, MLL, Pylone, etc.","PASSIVE",
AQ2180="AKTIVCO DEFAUT GE &amp; POWER Cabinet","PASSIVE",
AQ2180="AKTIVCO Coupure ENEO &amp; Baisse de tension","PASSIVE",
AQ2180="Coupure ENEO &amp; Baisse de tension","PASSIVE",
AQ2180="Defaut GE &amp; POWER Cabinet","PASSIVE",
AQ2180="Sharing","PASSIVE",
AQ2180="Sites strategiques &amp; DataCenter","PASSIVE",
AQ2180="Exclu","Exclu",
AQ2180="SAT","ACTIVE",
AQ2180="SPARE-ISSUE","SPARE-ISSUE",
AQ2180="Fiber CAmtel","ACTIVE",
AQ2180="Fiber AOF","ACTIVE",
AQ2180="Projet OCM (HUAWEI)","PLANNED WORKS",
AQ2180="Projet OCM (NOKIA)","PLANNED WORKS",
AQ2180="ACCESS-ISSUE","ACCESS-ISSUE",
AQ2180="Projet OCM (ZTE, NOKIA, autres projets)","PLANNED WORKS",
AQ2180="No root CAuse","No root cause",
AQ2180="ODU HS","ACTIVE",
AQ2180="IP &amp; VLAN","ACTIVE",
AQ2180="Warehouse HUAWEI","SPARE-ISSUE",
AQ2180="SPARE-HS","SPARE-ISSUE",
AQ2180="Power Telco","ACTIVE", AQ2180="no impacts","no impacts"
),"")</f>
        <v>No root cause</v>
      </c>
      <c r="AS2180" s="92" t="s">
        <v>5537</v>
      </c>
      <c r="AT2180" s="98" t="s">
        <v>5226</v>
      </c>
      <c r="AV2180" s="17" t="s">
        <v>5537</v>
      </c>
      <c r="AW2180" s="7" t="s">
        <v>5537</v>
      </c>
      <c r="AX2180" s="6" t="s">
        <v>5537</v>
      </c>
      <c r="AY2180" s="7"/>
      <c r="AZ2180" s="3" t="s">
        <v>5537</v>
      </c>
      <c r="BA2180" s="18" t="s">
        <v>5537</v>
      </c>
      <c r="BB2180" s="18" t="s">
        <v>5537</v>
      </c>
      <c r="BC2180" s="18" t="s">
        <v>5537</v>
      </c>
      <c r="BD2180" s="18" t="s">
        <v>5537</v>
      </c>
      <c r="BE2180" s="18" t="s">
        <v>5537</v>
      </c>
      <c r="BF2180" s="18" t="s">
        <v>5537</v>
      </c>
      <c r="BG2180" s="18" t="s">
        <v>5537</v>
      </c>
      <c r="BH2180" s="18" t="s">
        <v>5537</v>
      </c>
      <c r="BI2180" s="18" t="s">
        <v>5537</v>
      </c>
      <c r="BJ2180" s="18" t="s">
        <v>5537</v>
      </c>
      <c r="BK2180" s="18" t="s">
        <v>5537</v>
      </c>
      <c r="BL2180" s="9" t="s">
        <v>5537</v>
      </c>
      <c r="BM2180" s="14" t="s">
        <v>5537</v>
      </c>
      <c r="BN2180" s="14" t="s">
        <v>5537</v>
      </c>
      <c r="BO2180" s="14" t="str">
        <f>_xlfn.XLOOKUP(B2180,'[4]cell downs 18042026 17h'!$B:$B,'[4]cell downs 18042026 17h'!$B:$B,"")</f>
        <v/>
      </c>
      <c r="BP2180" s="14" t="str">
        <f>_xlfn.XLOOKUP(B2180,'[5]Cells Huawei 19042026 15h'!$B:$B,'[5]Cells Huawei 19042026 15h'!$B:$B,"")</f>
        <v/>
      </c>
      <c r="BQ2180" s="9" t="str">
        <f>_xlfn.XLOOKUP(B2180,'[6]cells down 19042026 9H40'!$B:$B,'[6]cells down 19042026 9H40'!$B:$B,"")</f>
        <v/>
      </c>
      <c r="BR2180" s="9" t="s">
        <v>5226</v>
      </c>
      <c r="BS2180" s="9" t="s">
        <v>5537</v>
      </c>
      <c r="BT2180" s="108"/>
    </row>
    <row r="2181" spans="1:72" s="9" customFormat="1" x14ac:dyDescent="0.35">
      <c r="A2181" s="1" t="s">
        <v>5227</v>
      </c>
      <c r="B2181" s="8" t="s">
        <v>5228</v>
      </c>
      <c r="C2181" s="3" t="str">
        <f>_xlfn.XLOOKUP(B2181,'[1]daily break down'!$D:$D,'[1]daily break down'!$E:$E,"")</f>
        <v>CENTRE</v>
      </c>
      <c r="D2181" s="1"/>
      <c r="E2181" s="1"/>
      <c r="F2181" s="3" t="s">
        <v>37</v>
      </c>
      <c r="G2181" s="1" t="s">
        <v>5227</v>
      </c>
      <c r="H2181" s="34" t="str">
        <f>_xlfn.XLOOKUP(B2181,[2]CALCULATION!$B:$B,[2]CALCULATION!$H:$H,"")</f>
        <v>ZTE</v>
      </c>
      <c r="I2181" s="28">
        <v>0</v>
      </c>
      <c r="J2181" s="28">
        <v>0</v>
      </c>
      <c r="K2181" s="28">
        <v>0</v>
      </c>
      <c r="L2181" s="28">
        <v>0</v>
      </c>
      <c r="M2181" s="28">
        <v>0</v>
      </c>
      <c r="N2181" s="28">
        <v>0</v>
      </c>
      <c r="O2181" s="28">
        <v>0</v>
      </c>
      <c r="P2181" s="28">
        <v>0</v>
      </c>
      <c r="Q2181" s="28">
        <v>0</v>
      </c>
      <c r="R2181" s="28">
        <v>0</v>
      </c>
      <c r="S2181" s="93">
        <v>0</v>
      </c>
      <c r="T2181" s="93">
        <f>_xlfn.XLOOKUP(B2181,'[3]Nur des jours'!$B:$B,'[3]Nur des jours'!$U:$U,"")</f>
        <v>0</v>
      </c>
      <c r="U2181" s="93">
        <v>0</v>
      </c>
      <c r="V2181" s="93">
        <v>0</v>
      </c>
      <c r="W2181" s="93">
        <v>0</v>
      </c>
      <c r="X2181" s="93">
        <v>0</v>
      </c>
      <c r="Y2181" s="93">
        <v>0</v>
      </c>
      <c r="Z2181" s="93">
        <v>0</v>
      </c>
      <c r="AA2181" s="93">
        <v>0</v>
      </c>
      <c r="AB2181" s="93">
        <v>0</v>
      </c>
      <c r="AC2181" s="93"/>
      <c r="AD2181" s="93">
        <v>0</v>
      </c>
      <c r="AE2181" s="93">
        <v>0</v>
      </c>
      <c r="AF2181" s="93">
        <v>0</v>
      </c>
      <c r="AG2181" s="93"/>
      <c r="AH2181" s="93">
        <v>0</v>
      </c>
      <c r="AI2181" s="93">
        <v>0</v>
      </c>
      <c r="AJ2181" s="93">
        <v>0</v>
      </c>
      <c r="AK2181" s="93">
        <v>0</v>
      </c>
      <c r="AL2181" s="93">
        <v>0</v>
      </c>
      <c r="AM2181" s="49" t="s">
        <v>5559</v>
      </c>
      <c r="AN2181" s="49"/>
      <c r="AO2181" s="48" t="str" cm="1">
        <f t="array" ref="AO2181">IFERROR(_xlfn.IFS(
AQ2181="MPR ISSUE","PDH",
AQ2181="BSS Hardware Issue","BSS",
AQ2181="Sites strategiques, MLL, Pylone, etc.","ENVTECH",
AQ2181="AKTIVCO DEFAUT GE &amp; POWER Cabinet","AKTIVCO",
AQ2181="AKTIVCO Coupure ENEO &amp; Baisse de tension","AKTIVCO GRID ONLY",
AQ2181="Coupure ENEO &amp; Baisse de tension","IHS GRID ONLY",
AQ2181="Defaut GE &amp; POWER Cabinet","IHS",
AQ2181="Sharing","Partners",
AQ2181="Sites strategiques &amp; DataCenter","SST &amp; DC",
AQ2181="Exclu","Exclu",
AQ2181="SAT","SAT",
AQ2181="SPARE-ISSUE","SPARE-ISSUE",
AQ2181="Fiber CAmtel","TRANS_FO_CAMTEL",
AQ2181="Fiber AOF","Fiber AOF",
AQ2181="Projet OCM (HUAWEI)","TRAVAUX-HUAWEI",
AQ2181="Projet OCM (NOKIA)","TRAVAUX-NOKIA",
AQ2181="ACCESS-ISSUE","ACCESS-ISSUE",
AQ2181="Projet OCM (ZTE, NOKIA, autres projets)","TRAVAUX OCM",
AQ2181="No root CAuse","No root cause",
AQ2181="ODU HS","PDH",
AQ2181="IP &amp; VLAN","PDH",
AQ2181="Warehouse HUAWEI","SPARE-ISSUE",
AQ2181="SPARE-HS","SPARE-ISSUE",
AQ2181="Power Telco","BSS",AQ2181="no impacts","no impacts"
),"")</f>
        <v>No root cause</v>
      </c>
      <c r="AP2181" s="48" t="str" cm="1">
        <f t="array" ref="AP2181">IFERROR(_xlfn.IFS(
AQ2181="MPR ISSUE","TX ISSUE",
AQ2181="BSS Hardware Issue","RAN ISSUE",
AQ2181="Sites strategiques, MLL, Pylone, etc.","ENVTECH",
AQ2181="AKTIVCO DEFAUT GE &amp; POWER Cabinet","POWER ISSUE",
AQ2181="AKTIVCO Coupure ENEO &amp; Baisse de tension","POWER ISSUE",
AQ2181="Coupure ENEO &amp; Baisse de tension","POWER ISSUE",
AQ2181="Defaut GE &amp; POWER Cabinet","POWER ISSUE",
AQ2181="Sharing","POWER ISSUE",
AQ2181="Sites strategiques &amp; DataCenter","POWER ISSUE",
AQ2181="Exclu","Exclu",
AQ2181="SAT","TX ISSUE",
AQ2181="SPARE-ISSUE","SPARE-ISSUE",
AQ2181="Fiber CAmtel","TX ISSUE",
AQ2181="Fiber AOF","TX ISSUE",
AQ2181="Projet OCM (HUAWEI)","TRAVAUX-HUAWEI",
AQ2181="Projet OCM (NOKIA)","TRAVAUX -NOKIA",
AQ2181="ACCESS-ISSUE","ACCESS-ISSUE",
AQ2181="Projet OCM (ZTE, NOKIA, autres projets)","TRAVAUX OCM",
AQ2181="No root CAuse","No root cause",
AQ2181="ODU HS","TX ISSUE",
AQ2181="IP &amp; VLAN","TX ISSUE",
AQ2181="Warehouse HUAWEI","SPARE-ISSUE",
AQ2181="SPARE-HS","SPARE-ISSUE",
AQ2181="Power Telco","RAN ISSUE",AQ2181="no impacts","no impacts"
),"")</f>
        <v>No root cause</v>
      </c>
      <c r="AQ2181" s="67" t="s">
        <v>5344</v>
      </c>
      <c r="AR2181" s="48" t="str" cm="1">
        <f t="array" ref="AR2181">IFERROR(_xlfn.IFS(
AQ2181="MPR ISSUE","ACTIVE",
AQ2181="BSS Hardware Issue","ACTIVE",
AQ2181="Sites strategiques, MLL, Pylone, etc.","PASSIVE",
AQ2181="AKTIVCO DEFAUT GE &amp; POWER Cabinet","PASSIVE",
AQ2181="AKTIVCO Coupure ENEO &amp; Baisse de tension","PASSIVE",
AQ2181="Coupure ENEO &amp; Baisse de tension","PASSIVE",
AQ2181="Defaut GE &amp; POWER Cabinet","PASSIVE",
AQ2181="Sharing","PASSIVE",
AQ2181="Sites strategiques &amp; DataCenter","PASSIVE",
AQ2181="Exclu","Exclu",
AQ2181="SAT","ACTIVE",
AQ2181="SPARE-ISSUE","SPARE-ISSUE",
AQ2181="Fiber CAmtel","ACTIVE",
AQ2181="Fiber AOF","ACTIVE",
AQ2181="Projet OCM (HUAWEI)","PLANNED WORKS",
AQ2181="Projet OCM (NOKIA)","PLANNED WORKS",
AQ2181="ACCESS-ISSUE","ACCESS-ISSUE",
AQ2181="Projet OCM (ZTE, NOKIA, autres projets)","PLANNED WORKS",
AQ2181="No root CAuse","No root cause",
AQ2181="ODU HS","ACTIVE",
AQ2181="IP &amp; VLAN","ACTIVE",
AQ2181="Warehouse HUAWEI","SPARE-ISSUE",
AQ2181="SPARE-HS","SPARE-ISSUE",
AQ2181="Power Telco","ACTIVE", AQ2181="no impacts","no impacts"
),"")</f>
        <v>No root cause</v>
      </c>
      <c r="AS2181" s="92" t="s">
        <v>5537</v>
      </c>
      <c r="AT2181" s="98" t="s">
        <v>5228</v>
      </c>
      <c r="AV2181" s="17" t="s">
        <v>5537</v>
      </c>
      <c r="AW2181" s="7" t="s">
        <v>5537</v>
      </c>
      <c r="AX2181" s="6" t="s">
        <v>5537</v>
      </c>
      <c r="AY2181" s="7"/>
      <c r="AZ2181" s="3" t="s">
        <v>5537</v>
      </c>
      <c r="BA2181" s="18" t="s">
        <v>5537</v>
      </c>
      <c r="BB2181" s="18" t="s">
        <v>5537</v>
      </c>
      <c r="BC2181" s="18" t="s">
        <v>5537</v>
      </c>
      <c r="BD2181" s="18" t="s">
        <v>5537</v>
      </c>
      <c r="BE2181" s="18" t="s">
        <v>5537</v>
      </c>
      <c r="BF2181" s="18" t="s">
        <v>5537</v>
      </c>
      <c r="BG2181" s="18" t="s">
        <v>5537</v>
      </c>
      <c r="BH2181" s="18" t="s">
        <v>5537</v>
      </c>
      <c r="BI2181" s="18" t="s">
        <v>5537</v>
      </c>
      <c r="BJ2181" s="18" t="s">
        <v>5537</v>
      </c>
      <c r="BK2181" s="18" t="s">
        <v>5537</v>
      </c>
      <c r="BL2181" s="9" t="s">
        <v>5537</v>
      </c>
      <c r="BM2181" s="14" t="s">
        <v>5537</v>
      </c>
      <c r="BN2181" s="14" t="s">
        <v>5537</v>
      </c>
      <c r="BO2181" s="14" t="str">
        <f>_xlfn.XLOOKUP(B2181,'[4]cell downs 18042026 17h'!$B:$B,'[4]cell downs 18042026 17h'!$B:$B,"")</f>
        <v/>
      </c>
      <c r="BP2181" s="14" t="str">
        <f>_xlfn.XLOOKUP(B2181,'[5]Cells Huawei 19042026 15h'!$B:$B,'[5]Cells Huawei 19042026 15h'!$B:$B,"")</f>
        <v/>
      </c>
      <c r="BQ2181" s="9" t="str">
        <f>_xlfn.XLOOKUP(B2181,'[6]cells down 19042026 9H40'!$B:$B,'[6]cells down 19042026 9H40'!$B:$B,"")</f>
        <v/>
      </c>
      <c r="BR2181" s="9" t="s">
        <v>5537</v>
      </c>
      <c r="BS2181" s="9" t="s">
        <v>5537</v>
      </c>
      <c r="BT2181" s="108"/>
    </row>
    <row r="2182" spans="1:72" s="9" customFormat="1" x14ac:dyDescent="0.35">
      <c r="A2182" s="1" t="s">
        <v>5149</v>
      </c>
      <c r="B2182" s="8" t="s">
        <v>5150</v>
      </c>
      <c r="C2182" s="3" t="str">
        <f>_xlfn.XLOOKUP(B2182,'[1]daily break down'!$D:$D,'[1]daily break down'!$E:$E,"")</f>
        <v>NORD</v>
      </c>
      <c r="D2182" s="1" t="s">
        <v>21</v>
      </c>
      <c r="E2182" s="1" t="s">
        <v>710</v>
      </c>
      <c r="F2182" s="3" t="s">
        <v>23</v>
      </c>
      <c r="G2182" s="1" t="s">
        <v>5149</v>
      </c>
      <c r="H2182" s="32" t="str">
        <f>_xlfn.XLOOKUP(B2182,[2]CALCULATION!$B:$B,[2]CALCULATION!$H:$H,"")</f>
        <v>HUAWEI</v>
      </c>
      <c r="I2182" s="28">
        <v>0</v>
      </c>
      <c r="J2182" s="28">
        <v>0</v>
      </c>
      <c r="K2182" s="28">
        <v>0</v>
      </c>
      <c r="L2182" s="28">
        <v>0</v>
      </c>
      <c r="M2182" s="28">
        <v>0</v>
      </c>
      <c r="N2182" s="28">
        <v>0</v>
      </c>
      <c r="O2182" s="28">
        <v>0</v>
      </c>
      <c r="P2182" s="28">
        <v>0</v>
      </c>
      <c r="Q2182" s="28">
        <v>0</v>
      </c>
      <c r="R2182" s="28">
        <v>0</v>
      </c>
      <c r="S2182" s="93">
        <v>0</v>
      </c>
      <c r="T2182" s="93">
        <f>_xlfn.XLOOKUP(B2182,'[3]Nur des jours'!$B:$B,'[3]Nur des jours'!$U:$U,"")</f>
        <v>0</v>
      </c>
      <c r="U2182" s="93">
        <v>0</v>
      </c>
      <c r="V2182" s="93">
        <v>0</v>
      </c>
      <c r="W2182" s="93">
        <v>0</v>
      </c>
      <c r="X2182" s="93">
        <v>0</v>
      </c>
      <c r="Y2182" s="93">
        <v>0</v>
      </c>
      <c r="Z2182" s="93">
        <v>0</v>
      </c>
      <c r="AA2182" s="93">
        <v>0</v>
      </c>
      <c r="AB2182" s="93">
        <v>0</v>
      </c>
      <c r="AC2182" s="93"/>
      <c r="AD2182" s="93">
        <v>0</v>
      </c>
      <c r="AE2182" s="93">
        <v>0</v>
      </c>
      <c r="AF2182" s="93">
        <v>0</v>
      </c>
      <c r="AG2182" s="93"/>
      <c r="AH2182" s="93">
        <v>0</v>
      </c>
      <c r="AI2182" s="93">
        <v>0</v>
      </c>
      <c r="AJ2182" s="93">
        <v>0</v>
      </c>
      <c r="AK2182" s="93">
        <v>0</v>
      </c>
      <c r="AL2182" s="93">
        <v>0</v>
      </c>
      <c r="AM2182" s="49" t="s">
        <v>5559</v>
      </c>
      <c r="AN2182" s="49"/>
      <c r="AO2182" s="48" t="str" cm="1">
        <f t="array" ref="AO2182">IFERROR(_xlfn.IFS(
AQ2182="MPR ISSUE","PDH",
AQ2182="BSS Hardware Issue","BSS",
AQ2182="Sites strategiques, MLL, Pylone, etc.","ENVTECH",
AQ2182="AKTIVCO DEFAUT GE &amp; POWER Cabinet","AKTIVCO",
AQ2182="AKTIVCO Coupure ENEO &amp; Baisse de tension","AKTIVCO GRID ONLY",
AQ2182="Coupure ENEO &amp; Baisse de tension","IHS GRID ONLY",
AQ2182="Defaut GE &amp; POWER Cabinet","IHS",
AQ2182="Sharing","Partners",
AQ2182="Sites strategiques &amp; DataCenter","SST &amp; DC",
AQ2182="Exclu","Exclu",
AQ2182="SAT","SAT",
AQ2182="SPARE-ISSUE","SPARE-ISSUE",
AQ2182="Fiber CAmtel","TRANS_FO_CAMTEL",
AQ2182="Fiber AOF","Fiber AOF",
AQ2182="Projet OCM (HUAWEI)","TRAVAUX-HUAWEI",
AQ2182="Projet OCM (NOKIA)","TRAVAUX-NOKIA",
AQ2182="ACCESS-ISSUE","ACCESS-ISSUE",
AQ2182="Projet OCM (ZTE, NOKIA, autres projets)","TRAVAUX OCM",
AQ2182="No root CAuse","No root cause",
AQ2182="ODU HS","PDH",
AQ2182="IP &amp; VLAN","PDH",
AQ2182="Warehouse HUAWEI","SPARE-ISSUE",
AQ2182="SPARE-HS","SPARE-ISSUE",
AQ2182="Power Telco","BSS",AQ2182="no impacts","no impacts"
),"")</f>
        <v>No root cause</v>
      </c>
      <c r="AP2182" s="48" t="str" cm="1">
        <f t="array" ref="AP2182">IFERROR(_xlfn.IFS(
AQ2182="MPR ISSUE","TX ISSUE",
AQ2182="BSS Hardware Issue","RAN ISSUE",
AQ2182="Sites strategiques, MLL, Pylone, etc.","ENVTECH",
AQ2182="AKTIVCO DEFAUT GE &amp; POWER Cabinet","POWER ISSUE",
AQ2182="AKTIVCO Coupure ENEO &amp; Baisse de tension","POWER ISSUE",
AQ2182="Coupure ENEO &amp; Baisse de tension","POWER ISSUE",
AQ2182="Defaut GE &amp; POWER Cabinet","POWER ISSUE",
AQ2182="Sharing","POWER ISSUE",
AQ2182="Sites strategiques &amp; DataCenter","POWER ISSUE",
AQ2182="Exclu","Exclu",
AQ2182="SAT","TX ISSUE",
AQ2182="SPARE-ISSUE","SPARE-ISSUE",
AQ2182="Fiber CAmtel","TX ISSUE",
AQ2182="Fiber AOF","TX ISSUE",
AQ2182="Projet OCM (HUAWEI)","TRAVAUX-HUAWEI",
AQ2182="Projet OCM (NOKIA)","TRAVAUX -NOKIA",
AQ2182="ACCESS-ISSUE","ACCESS-ISSUE",
AQ2182="Projet OCM (ZTE, NOKIA, autres projets)","TRAVAUX OCM",
AQ2182="No root CAuse","No root cause",
AQ2182="ODU HS","TX ISSUE",
AQ2182="IP &amp; VLAN","TX ISSUE",
AQ2182="Warehouse HUAWEI","SPARE-ISSUE",
AQ2182="SPARE-HS","SPARE-ISSUE",
AQ2182="Power Telco","RAN ISSUE",AQ2182="no impacts","no impacts"
),"")</f>
        <v>No root cause</v>
      </c>
      <c r="AQ2182" s="67" t="s">
        <v>5344</v>
      </c>
      <c r="AR2182" s="48" t="str" cm="1">
        <f t="array" ref="AR2182">IFERROR(_xlfn.IFS(
AQ2182="MPR ISSUE","ACTIVE",
AQ2182="BSS Hardware Issue","ACTIVE",
AQ2182="Sites strategiques, MLL, Pylone, etc.","PASSIVE",
AQ2182="AKTIVCO DEFAUT GE &amp; POWER Cabinet","PASSIVE",
AQ2182="AKTIVCO Coupure ENEO &amp; Baisse de tension","PASSIVE",
AQ2182="Coupure ENEO &amp; Baisse de tension","PASSIVE",
AQ2182="Defaut GE &amp; POWER Cabinet","PASSIVE",
AQ2182="Sharing","PASSIVE",
AQ2182="Sites strategiques &amp; DataCenter","PASSIVE",
AQ2182="Exclu","Exclu",
AQ2182="SAT","ACTIVE",
AQ2182="SPARE-ISSUE","SPARE-ISSUE",
AQ2182="Fiber CAmtel","ACTIVE",
AQ2182="Fiber AOF","ACTIVE",
AQ2182="Projet OCM (HUAWEI)","PLANNED WORKS",
AQ2182="Projet OCM (NOKIA)","PLANNED WORKS",
AQ2182="ACCESS-ISSUE","ACCESS-ISSUE",
AQ2182="Projet OCM (ZTE, NOKIA, autres projets)","PLANNED WORKS",
AQ2182="No root CAuse","No root cause",
AQ2182="ODU HS","ACTIVE",
AQ2182="IP &amp; VLAN","ACTIVE",
AQ2182="Warehouse HUAWEI","SPARE-ISSUE",
AQ2182="SPARE-HS","SPARE-ISSUE",
AQ2182="Power Telco","ACTIVE", AQ2182="no impacts","no impacts"
),"")</f>
        <v>No root cause</v>
      </c>
      <c r="AS2182" s="92" t="s">
        <v>5537</v>
      </c>
      <c r="AT2182" s="98" t="s">
        <v>5150</v>
      </c>
      <c r="AV2182" s="17" t="s">
        <v>5537</v>
      </c>
      <c r="AW2182" s="7" t="s">
        <v>5537</v>
      </c>
      <c r="AX2182" s="6" t="s">
        <v>5537</v>
      </c>
      <c r="AY2182" s="7"/>
      <c r="AZ2182" s="3" t="s">
        <v>5537</v>
      </c>
      <c r="BA2182" s="18" t="s">
        <v>5537</v>
      </c>
      <c r="BB2182" s="18" t="s">
        <v>5537</v>
      </c>
      <c r="BC2182" s="18" t="s">
        <v>5537</v>
      </c>
      <c r="BD2182" s="18" t="s">
        <v>5537</v>
      </c>
      <c r="BE2182" s="18" t="s">
        <v>5537</v>
      </c>
      <c r="BF2182" s="18" t="s">
        <v>5537</v>
      </c>
      <c r="BG2182" s="18" t="s">
        <v>5537</v>
      </c>
      <c r="BH2182" s="18" t="s">
        <v>5537</v>
      </c>
      <c r="BI2182" s="18" t="s">
        <v>5537</v>
      </c>
      <c r="BJ2182" s="18" t="s">
        <v>5537</v>
      </c>
      <c r="BK2182" s="18" t="s">
        <v>5537</v>
      </c>
      <c r="BL2182" s="9" t="s">
        <v>5537</v>
      </c>
      <c r="BM2182" s="14" t="s">
        <v>5537</v>
      </c>
      <c r="BN2182" s="14" t="s">
        <v>5537</v>
      </c>
      <c r="BO2182" s="14" t="str">
        <f>_xlfn.XLOOKUP(B2182,'[4]cell downs 18042026 17h'!$B:$B,'[4]cell downs 18042026 17h'!$B:$B,"")</f>
        <v/>
      </c>
      <c r="BP2182" s="14" t="str">
        <f>_xlfn.XLOOKUP(B2182,'[5]Cells Huawei 19042026 15h'!$B:$B,'[5]Cells Huawei 19042026 15h'!$B:$B,"")</f>
        <v/>
      </c>
      <c r="BQ2182" s="9" t="str">
        <f>_xlfn.XLOOKUP(B2182,'[6]cells down 19042026 9H40'!$B:$B,'[6]cells down 19042026 9H40'!$B:$B,"")</f>
        <v/>
      </c>
      <c r="BR2182" s="9" t="s">
        <v>5537</v>
      </c>
      <c r="BS2182" s="9" t="s">
        <v>594</v>
      </c>
      <c r="BT2182" s="108"/>
    </row>
    <row r="2183" spans="1:72" s="9" customFormat="1" x14ac:dyDescent="0.35">
      <c r="A2183" s="2" t="s">
        <v>5155</v>
      </c>
      <c r="B2183" s="8" t="s">
        <v>5156</v>
      </c>
      <c r="C2183" s="3" t="str">
        <f>_xlfn.XLOOKUP(B2183,'[1]daily break down'!$D:$D,'[1]daily break down'!$E:$E,"")</f>
        <v>OUEST</v>
      </c>
      <c r="D2183" s="1" t="s">
        <v>1022</v>
      </c>
      <c r="E2183" s="1" t="s">
        <v>5157</v>
      </c>
      <c r="F2183" s="3" t="s">
        <v>102</v>
      </c>
      <c r="G2183" s="1" t="s">
        <v>5155</v>
      </c>
      <c r="H2183" s="32" t="str">
        <f>_xlfn.XLOOKUP(B2183,[2]CALCULATION!$B:$B,[2]CALCULATION!$H:$H,"")</f>
        <v>HUAWEI</v>
      </c>
      <c r="I2183" s="28">
        <v>0</v>
      </c>
      <c r="J2183" s="28">
        <v>0</v>
      </c>
      <c r="K2183" s="28">
        <v>0</v>
      </c>
      <c r="L2183" s="28">
        <v>0</v>
      </c>
      <c r="M2183" s="28">
        <v>0</v>
      </c>
      <c r="N2183" s="28">
        <v>0</v>
      </c>
      <c r="O2183" s="28">
        <v>0</v>
      </c>
      <c r="P2183" s="28">
        <v>0</v>
      </c>
      <c r="Q2183" s="28">
        <v>0</v>
      </c>
      <c r="R2183" s="28">
        <v>0</v>
      </c>
      <c r="S2183" s="93">
        <v>0</v>
      </c>
      <c r="T2183" s="93">
        <f>_xlfn.XLOOKUP(B2183,'[3]Nur des jours'!$B:$B,'[3]Nur des jours'!$U:$U,"")</f>
        <v>0</v>
      </c>
      <c r="U2183" s="93">
        <v>0</v>
      </c>
      <c r="V2183" s="93">
        <v>0</v>
      </c>
      <c r="W2183" s="93">
        <v>0</v>
      </c>
      <c r="X2183" s="93">
        <v>0</v>
      </c>
      <c r="Y2183" s="93">
        <v>0</v>
      </c>
      <c r="Z2183" s="93">
        <v>0</v>
      </c>
      <c r="AA2183" s="93">
        <v>0</v>
      </c>
      <c r="AB2183" s="93">
        <v>0</v>
      </c>
      <c r="AC2183" s="93"/>
      <c r="AD2183" s="93">
        <v>0</v>
      </c>
      <c r="AE2183" s="93">
        <v>0</v>
      </c>
      <c r="AF2183" s="93">
        <v>0</v>
      </c>
      <c r="AG2183" s="93"/>
      <c r="AH2183" s="93">
        <v>0</v>
      </c>
      <c r="AI2183" s="93">
        <v>0</v>
      </c>
      <c r="AJ2183" s="93">
        <v>0</v>
      </c>
      <c r="AK2183" s="93">
        <v>0</v>
      </c>
      <c r="AL2183" s="93">
        <v>0</v>
      </c>
      <c r="AM2183" s="49" t="s">
        <v>5559</v>
      </c>
      <c r="AN2183" s="49"/>
      <c r="AO2183" s="48" t="str" cm="1">
        <f t="array" ref="AO2183">IFERROR(_xlfn.IFS(
AQ2183="MPR ISSUE","PDH",
AQ2183="BSS Hardware Issue","BSS",
AQ2183="Sites strategiques, MLL, Pylone, etc.","ENVTECH",
AQ2183="AKTIVCO DEFAUT GE &amp; POWER Cabinet","AKTIVCO",
AQ2183="AKTIVCO Coupure ENEO &amp; Baisse de tension","AKTIVCO GRID ONLY",
AQ2183="Coupure ENEO &amp; Baisse de tension","IHS GRID ONLY",
AQ2183="Defaut GE &amp; POWER Cabinet","IHS",
AQ2183="Sharing","Partners",
AQ2183="Sites strategiques &amp; DataCenter","SST &amp; DC",
AQ2183="Exclu","Exclu",
AQ2183="SAT","SAT",
AQ2183="SPARE-ISSUE","SPARE-ISSUE",
AQ2183="Fiber CAmtel","TRANS_FO_CAMTEL",
AQ2183="Fiber AOF","Fiber AOF",
AQ2183="Projet OCM (HUAWEI)","TRAVAUX-HUAWEI",
AQ2183="Projet OCM (NOKIA)","TRAVAUX-NOKIA",
AQ2183="ACCESS-ISSUE","ACCESS-ISSUE",
AQ2183="Projet OCM (ZTE, NOKIA, autres projets)","TRAVAUX OCM",
AQ2183="No root CAuse","No root cause",
AQ2183="ODU HS","PDH",
AQ2183="IP &amp; VLAN","PDH",
AQ2183="Warehouse HUAWEI","SPARE-ISSUE",
AQ2183="SPARE-HS","SPARE-ISSUE",
AQ2183="Power Telco","BSS",AQ2183="no impacts","no impacts"
),"")</f>
        <v>No root cause</v>
      </c>
      <c r="AP2183" s="48" t="str" cm="1">
        <f t="array" ref="AP2183">IFERROR(_xlfn.IFS(
AQ2183="MPR ISSUE","TX ISSUE",
AQ2183="BSS Hardware Issue","RAN ISSUE",
AQ2183="Sites strategiques, MLL, Pylone, etc.","ENVTECH",
AQ2183="AKTIVCO DEFAUT GE &amp; POWER Cabinet","POWER ISSUE",
AQ2183="AKTIVCO Coupure ENEO &amp; Baisse de tension","POWER ISSUE",
AQ2183="Coupure ENEO &amp; Baisse de tension","POWER ISSUE",
AQ2183="Defaut GE &amp; POWER Cabinet","POWER ISSUE",
AQ2183="Sharing","POWER ISSUE",
AQ2183="Sites strategiques &amp; DataCenter","POWER ISSUE",
AQ2183="Exclu","Exclu",
AQ2183="SAT","TX ISSUE",
AQ2183="SPARE-ISSUE","SPARE-ISSUE",
AQ2183="Fiber CAmtel","TX ISSUE",
AQ2183="Fiber AOF","TX ISSUE",
AQ2183="Projet OCM (HUAWEI)","TRAVAUX-HUAWEI",
AQ2183="Projet OCM (NOKIA)","TRAVAUX -NOKIA",
AQ2183="ACCESS-ISSUE","ACCESS-ISSUE",
AQ2183="Projet OCM (ZTE, NOKIA, autres projets)","TRAVAUX OCM",
AQ2183="No root CAuse","No root cause",
AQ2183="ODU HS","TX ISSUE",
AQ2183="IP &amp; VLAN","TX ISSUE",
AQ2183="Warehouse HUAWEI","SPARE-ISSUE",
AQ2183="SPARE-HS","SPARE-ISSUE",
AQ2183="Power Telco","RAN ISSUE",AQ2183="no impacts","no impacts"
),"")</f>
        <v>No root cause</v>
      </c>
      <c r="AQ2183" s="67" t="s">
        <v>5344</v>
      </c>
      <c r="AR2183" s="48" t="str" cm="1">
        <f t="array" ref="AR2183">IFERROR(_xlfn.IFS(
AQ2183="MPR ISSUE","ACTIVE",
AQ2183="BSS Hardware Issue","ACTIVE",
AQ2183="Sites strategiques, MLL, Pylone, etc.","PASSIVE",
AQ2183="AKTIVCO DEFAUT GE &amp; POWER Cabinet","PASSIVE",
AQ2183="AKTIVCO Coupure ENEO &amp; Baisse de tension","PASSIVE",
AQ2183="Coupure ENEO &amp; Baisse de tension","PASSIVE",
AQ2183="Defaut GE &amp; POWER Cabinet","PASSIVE",
AQ2183="Sharing","PASSIVE",
AQ2183="Sites strategiques &amp; DataCenter","PASSIVE",
AQ2183="Exclu","Exclu",
AQ2183="SAT","ACTIVE",
AQ2183="SPARE-ISSUE","SPARE-ISSUE",
AQ2183="Fiber CAmtel","ACTIVE",
AQ2183="Fiber AOF","ACTIVE",
AQ2183="Projet OCM (HUAWEI)","PLANNED WORKS",
AQ2183="Projet OCM (NOKIA)","PLANNED WORKS",
AQ2183="ACCESS-ISSUE","ACCESS-ISSUE",
AQ2183="Projet OCM (ZTE, NOKIA, autres projets)","PLANNED WORKS",
AQ2183="No root CAuse","No root cause",
AQ2183="ODU HS","ACTIVE",
AQ2183="IP &amp; VLAN","ACTIVE",
AQ2183="Warehouse HUAWEI","SPARE-ISSUE",
AQ2183="SPARE-HS","SPARE-ISSUE",
AQ2183="Power Telco","ACTIVE", AQ2183="no impacts","no impacts"
),"")</f>
        <v>No root cause</v>
      </c>
      <c r="AS2183" s="92" t="s">
        <v>5537</v>
      </c>
      <c r="AT2183" s="98" t="s">
        <v>5156</v>
      </c>
      <c r="AV2183" s="17" t="s">
        <v>5537</v>
      </c>
      <c r="AW2183" s="7" t="s">
        <v>5537</v>
      </c>
      <c r="AX2183" s="6" t="s">
        <v>5537</v>
      </c>
      <c r="AY2183" s="7"/>
      <c r="AZ2183" s="3" t="s">
        <v>5537</v>
      </c>
      <c r="BA2183" s="18" t="s">
        <v>5537</v>
      </c>
      <c r="BB2183" s="18" t="s">
        <v>5537</v>
      </c>
      <c r="BC2183" s="18" t="s">
        <v>5537</v>
      </c>
      <c r="BD2183" s="18" t="s">
        <v>5537</v>
      </c>
      <c r="BE2183" s="18" t="s">
        <v>5537</v>
      </c>
      <c r="BF2183" s="18" t="s">
        <v>5537</v>
      </c>
      <c r="BG2183" s="18" t="s">
        <v>5537</v>
      </c>
      <c r="BH2183" s="18" t="s">
        <v>5537</v>
      </c>
      <c r="BI2183" s="18" t="s">
        <v>5537</v>
      </c>
      <c r="BJ2183" s="18" t="s">
        <v>5537</v>
      </c>
      <c r="BK2183" s="18" t="s">
        <v>5537</v>
      </c>
      <c r="BL2183" s="9" t="s">
        <v>5537</v>
      </c>
      <c r="BM2183" s="14" t="s">
        <v>5537</v>
      </c>
      <c r="BN2183" s="14" t="s">
        <v>5537</v>
      </c>
      <c r="BO2183" s="14" t="str">
        <f>_xlfn.XLOOKUP(B2183,'[4]cell downs 18042026 17h'!$B:$B,'[4]cell downs 18042026 17h'!$B:$B,"")</f>
        <v/>
      </c>
      <c r="BP2183" s="14" t="str">
        <f>_xlfn.XLOOKUP(B2183,'[5]Cells Huawei 19042026 15h'!$B:$B,'[5]Cells Huawei 19042026 15h'!$B:$B,"")</f>
        <v/>
      </c>
      <c r="BQ2183" s="9" t="str">
        <f>_xlfn.XLOOKUP(B2183,'[6]cells down 19042026 9H40'!$B:$B,'[6]cells down 19042026 9H40'!$B:$B,"")</f>
        <v/>
      </c>
      <c r="BR2183" s="9" t="s">
        <v>5537</v>
      </c>
      <c r="BS2183" s="9" t="s">
        <v>5537</v>
      </c>
      <c r="BT2183" s="108"/>
    </row>
    <row r="2184" spans="1:72" s="9" customFormat="1" x14ac:dyDescent="0.35">
      <c r="A2184" s="1" t="s">
        <v>5158</v>
      </c>
      <c r="B2184" s="8" t="s">
        <v>5159</v>
      </c>
      <c r="C2184" s="3" t="str">
        <f>_xlfn.XLOOKUP(B2184,'[1]daily break down'!$D:$D,'[1]daily break down'!$E:$E,"")</f>
        <v>OUEST</v>
      </c>
      <c r="D2184" s="1" t="s">
        <v>11</v>
      </c>
      <c r="E2184" s="1" t="s">
        <v>12</v>
      </c>
      <c r="F2184" s="3" t="s">
        <v>102</v>
      </c>
      <c r="G2184" s="1" t="s">
        <v>1365</v>
      </c>
      <c r="H2184" s="32" t="str">
        <f>_xlfn.XLOOKUP(B2184,[2]CALCULATION!$B:$B,[2]CALCULATION!$H:$H,"")</f>
        <v>Huawei</v>
      </c>
      <c r="I2184" s="28">
        <v>0</v>
      </c>
      <c r="J2184" s="28">
        <v>0</v>
      </c>
      <c r="K2184" s="28">
        <v>0</v>
      </c>
      <c r="L2184" s="28">
        <v>0</v>
      </c>
      <c r="M2184" s="28">
        <v>0</v>
      </c>
      <c r="N2184" s="28">
        <v>0</v>
      </c>
      <c r="O2184" s="28">
        <v>0</v>
      </c>
      <c r="P2184" s="28">
        <v>0</v>
      </c>
      <c r="Q2184" s="28">
        <v>0</v>
      </c>
      <c r="R2184" s="28">
        <v>0</v>
      </c>
      <c r="S2184" s="93">
        <v>0</v>
      </c>
      <c r="T2184" s="93">
        <f>_xlfn.XLOOKUP(B2184,'[3]Nur des jours'!$B:$B,'[3]Nur des jours'!$U:$U,"")</f>
        <v>0</v>
      </c>
      <c r="U2184" s="93">
        <v>0</v>
      </c>
      <c r="V2184" s="93">
        <v>0</v>
      </c>
      <c r="W2184" s="93">
        <v>0</v>
      </c>
      <c r="X2184" s="93">
        <v>0</v>
      </c>
      <c r="Y2184" s="93">
        <v>0</v>
      </c>
      <c r="Z2184" s="93">
        <v>0</v>
      </c>
      <c r="AA2184" s="93">
        <v>0</v>
      </c>
      <c r="AB2184" s="93">
        <v>0</v>
      </c>
      <c r="AC2184" s="93"/>
      <c r="AD2184" s="93">
        <v>0</v>
      </c>
      <c r="AE2184" s="93">
        <v>0</v>
      </c>
      <c r="AF2184" s="93">
        <v>0</v>
      </c>
      <c r="AG2184" s="93"/>
      <c r="AH2184" s="93">
        <v>0</v>
      </c>
      <c r="AI2184" s="93">
        <v>0</v>
      </c>
      <c r="AJ2184" s="93">
        <v>0</v>
      </c>
      <c r="AK2184" s="93">
        <v>0</v>
      </c>
      <c r="AL2184" s="93">
        <v>0</v>
      </c>
      <c r="AM2184" s="49" t="s">
        <v>5559</v>
      </c>
      <c r="AN2184" s="49"/>
      <c r="AO2184" s="48" t="str" cm="1">
        <f t="array" ref="AO2184">IFERROR(_xlfn.IFS(
AQ2184="MPR ISSUE","PDH",
AQ2184="BSS Hardware Issue","BSS",
AQ2184="Sites strategiques, MLL, Pylone, etc.","ENVTECH",
AQ2184="AKTIVCO DEFAUT GE &amp; POWER Cabinet","AKTIVCO",
AQ2184="AKTIVCO Coupure ENEO &amp; Baisse de tension","AKTIVCO GRID ONLY",
AQ2184="Coupure ENEO &amp; Baisse de tension","IHS GRID ONLY",
AQ2184="Defaut GE &amp; POWER Cabinet","IHS",
AQ2184="Sharing","Partners",
AQ2184="Sites strategiques &amp; DataCenter","SST &amp; DC",
AQ2184="Exclu","Exclu",
AQ2184="SAT","SAT",
AQ2184="SPARE-ISSUE","SPARE-ISSUE",
AQ2184="Fiber CAmtel","TRANS_FO_CAMTEL",
AQ2184="Fiber AOF","Fiber AOF",
AQ2184="Projet OCM (HUAWEI)","TRAVAUX-HUAWEI",
AQ2184="Projet OCM (NOKIA)","TRAVAUX-NOKIA",
AQ2184="ACCESS-ISSUE","ACCESS-ISSUE",
AQ2184="Projet OCM (ZTE, NOKIA, autres projets)","TRAVAUX OCM",
AQ2184="No root CAuse","No root cause",
AQ2184="ODU HS","PDH",
AQ2184="IP &amp; VLAN","PDH",
AQ2184="Warehouse HUAWEI","SPARE-ISSUE",
AQ2184="SPARE-HS","SPARE-ISSUE",
AQ2184="Power Telco","BSS",AQ2184="no impacts","no impacts"
),"")</f>
        <v>No root cause</v>
      </c>
      <c r="AP2184" s="48" t="str" cm="1">
        <f t="array" ref="AP2184">IFERROR(_xlfn.IFS(
AQ2184="MPR ISSUE","TX ISSUE",
AQ2184="BSS Hardware Issue","RAN ISSUE",
AQ2184="Sites strategiques, MLL, Pylone, etc.","ENVTECH",
AQ2184="AKTIVCO DEFAUT GE &amp; POWER Cabinet","POWER ISSUE",
AQ2184="AKTIVCO Coupure ENEO &amp; Baisse de tension","POWER ISSUE",
AQ2184="Coupure ENEO &amp; Baisse de tension","POWER ISSUE",
AQ2184="Defaut GE &amp; POWER Cabinet","POWER ISSUE",
AQ2184="Sharing","POWER ISSUE",
AQ2184="Sites strategiques &amp; DataCenter","POWER ISSUE",
AQ2184="Exclu","Exclu",
AQ2184="SAT","TX ISSUE",
AQ2184="SPARE-ISSUE","SPARE-ISSUE",
AQ2184="Fiber CAmtel","TX ISSUE",
AQ2184="Fiber AOF","TX ISSUE",
AQ2184="Projet OCM (HUAWEI)","TRAVAUX-HUAWEI",
AQ2184="Projet OCM (NOKIA)","TRAVAUX -NOKIA",
AQ2184="ACCESS-ISSUE","ACCESS-ISSUE",
AQ2184="Projet OCM (ZTE, NOKIA, autres projets)","TRAVAUX OCM",
AQ2184="No root CAuse","No root cause",
AQ2184="ODU HS","TX ISSUE",
AQ2184="IP &amp; VLAN","TX ISSUE",
AQ2184="Warehouse HUAWEI","SPARE-ISSUE",
AQ2184="SPARE-HS","SPARE-ISSUE",
AQ2184="Power Telco","RAN ISSUE",AQ2184="no impacts","no impacts"
),"")</f>
        <v>No root cause</v>
      </c>
      <c r="AQ2184" s="127" t="s">
        <v>5344</v>
      </c>
      <c r="AR2184" s="48" t="str" cm="1">
        <f t="array" ref="AR2184">IFERROR(_xlfn.IFS(
AQ2184="MPR ISSUE","ACTIVE",
AQ2184="BSS Hardware Issue","ACTIVE",
AQ2184="Sites strategiques, MLL, Pylone, etc.","PASSIVE",
AQ2184="AKTIVCO DEFAUT GE &amp; POWER Cabinet","PASSIVE",
AQ2184="AKTIVCO Coupure ENEO &amp; Baisse de tension","PASSIVE",
AQ2184="Coupure ENEO &amp; Baisse de tension","PASSIVE",
AQ2184="Defaut GE &amp; POWER Cabinet","PASSIVE",
AQ2184="Sharing","PASSIVE",
AQ2184="Sites strategiques &amp; DataCenter","PASSIVE",
AQ2184="Exclu","Exclu",
AQ2184="SAT","ACTIVE",
AQ2184="SPARE-ISSUE","SPARE-ISSUE",
AQ2184="Fiber CAmtel","ACTIVE",
AQ2184="Fiber AOF","ACTIVE",
AQ2184="Projet OCM (HUAWEI)","PLANNED WORKS",
AQ2184="Projet OCM (NOKIA)","PLANNED WORKS",
AQ2184="ACCESS-ISSUE","ACCESS-ISSUE",
AQ2184="Projet OCM (ZTE, NOKIA, autres projets)","PLANNED WORKS",
AQ2184="No root CAuse","No root cause",
AQ2184="ODU HS","ACTIVE",
AQ2184="IP &amp; VLAN","ACTIVE",
AQ2184="Warehouse HUAWEI","SPARE-ISSUE",
AQ2184="SPARE-HS","SPARE-ISSUE",
AQ2184="Power Telco","ACTIVE", AQ2184="no impacts","no impacts"
),"")</f>
        <v>No root cause</v>
      </c>
      <c r="AS2184" s="92" t="s">
        <v>5537</v>
      </c>
      <c r="AT2184" s="98" t="s">
        <v>5159</v>
      </c>
      <c r="AV2184" s="17" t="s">
        <v>5537</v>
      </c>
      <c r="AW2184" s="7" t="s">
        <v>5537</v>
      </c>
      <c r="AX2184" s="6" t="s">
        <v>5537</v>
      </c>
      <c r="AY2184" s="7"/>
      <c r="AZ2184" s="3" t="s">
        <v>5537</v>
      </c>
      <c r="BA2184" s="18" t="s">
        <v>5537</v>
      </c>
      <c r="BB2184" s="18" t="s">
        <v>5537</v>
      </c>
      <c r="BC2184" s="18" t="s">
        <v>5537</v>
      </c>
      <c r="BD2184" s="18" t="s">
        <v>5537</v>
      </c>
      <c r="BE2184" s="18" t="s">
        <v>5537</v>
      </c>
      <c r="BF2184" s="18" t="s">
        <v>5537</v>
      </c>
      <c r="BG2184" s="18" t="s">
        <v>5537</v>
      </c>
      <c r="BH2184" s="18" t="s">
        <v>5537</v>
      </c>
      <c r="BI2184" s="18" t="s">
        <v>5537</v>
      </c>
      <c r="BJ2184" s="18" t="s">
        <v>5537</v>
      </c>
      <c r="BK2184" s="18" t="s">
        <v>5537</v>
      </c>
      <c r="BL2184" s="9" t="s">
        <v>5537</v>
      </c>
      <c r="BM2184" s="14" t="s">
        <v>5537</v>
      </c>
      <c r="BN2184" s="14" t="s">
        <v>5537</v>
      </c>
      <c r="BO2184" s="14" t="str">
        <f>_xlfn.XLOOKUP(B2184,'[4]cell downs 18042026 17h'!$B:$B,'[4]cell downs 18042026 17h'!$B:$B,"")</f>
        <v/>
      </c>
      <c r="BP2184" s="14" t="str">
        <f>_xlfn.XLOOKUP(B2184,'[5]Cells Huawei 19042026 15h'!$B:$B,'[5]Cells Huawei 19042026 15h'!$B:$B,"")</f>
        <v/>
      </c>
      <c r="BQ2184" s="9" t="str">
        <f>_xlfn.XLOOKUP(B2184,'[6]cells down 19042026 9H40'!$B:$B,'[6]cells down 19042026 9H40'!$B:$B,"")</f>
        <v/>
      </c>
      <c r="BR2184" s="9" t="s">
        <v>5159</v>
      </c>
      <c r="BS2184" s="9" t="s">
        <v>5537</v>
      </c>
      <c r="BT2184" s="108"/>
    </row>
    <row r="2185" spans="1:72" s="9" customFormat="1" x14ac:dyDescent="0.35">
      <c r="A2185" s="1" t="s">
        <v>5160</v>
      </c>
      <c r="B2185" s="8" t="s">
        <v>5161</v>
      </c>
      <c r="C2185" s="3" t="str">
        <f>_xlfn.XLOOKUP(B2185,'[1]daily break down'!$D:$D,'[1]daily break down'!$E:$E,"")</f>
        <v>OUEST</v>
      </c>
      <c r="D2185" s="1" t="s">
        <v>11</v>
      </c>
      <c r="E2185" s="1" t="s">
        <v>12</v>
      </c>
      <c r="F2185" s="3" t="s">
        <v>102</v>
      </c>
      <c r="G2185" s="1" t="s">
        <v>5160</v>
      </c>
      <c r="H2185" s="32" t="str">
        <f>_xlfn.XLOOKUP(B2185,[2]CALCULATION!$B:$B,[2]CALCULATION!$H:$H,"")</f>
        <v>HUAWEI</v>
      </c>
      <c r="I2185" s="28">
        <v>0</v>
      </c>
      <c r="J2185" s="28">
        <v>0</v>
      </c>
      <c r="K2185" s="28">
        <v>0</v>
      </c>
      <c r="L2185" s="28">
        <v>0</v>
      </c>
      <c r="M2185" s="28">
        <v>0</v>
      </c>
      <c r="N2185" s="28">
        <v>0</v>
      </c>
      <c r="O2185" s="28">
        <v>0</v>
      </c>
      <c r="P2185" s="28">
        <v>0</v>
      </c>
      <c r="Q2185" s="28">
        <v>0</v>
      </c>
      <c r="R2185" s="28">
        <v>0</v>
      </c>
      <c r="S2185" s="93">
        <v>0</v>
      </c>
      <c r="T2185" s="93">
        <f>_xlfn.XLOOKUP(B2185,'[3]Nur des jours'!$B:$B,'[3]Nur des jours'!$U:$U,"")</f>
        <v>0</v>
      </c>
      <c r="U2185" s="93">
        <v>0</v>
      </c>
      <c r="V2185" s="93">
        <v>0</v>
      </c>
      <c r="W2185" s="93">
        <v>0</v>
      </c>
      <c r="X2185" s="93">
        <v>0</v>
      </c>
      <c r="Y2185" s="93">
        <v>0</v>
      </c>
      <c r="Z2185" s="93">
        <v>0</v>
      </c>
      <c r="AA2185" s="93">
        <v>0</v>
      </c>
      <c r="AB2185" s="93">
        <v>0</v>
      </c>
      <c r="AC2185" s="93"/>
      <c r="AD2185" s="93">
        <v>0</v>
      </c>
      <c r="AE2185" s="93">
        <v>0</v>
      </c>
      <c r="AF2185" s="93">
        <v>0</v>
      </c>
      <c r="AG2185" s="93"/>
      <c r="AH2185" s="93">
        <v>0</v>
      </c>
      <c r="AI2185" s="93">
        <v>0</v>
      </c>
      <c r="AJ2185" s="93">
        <v>0</v>
      </c>
      <c r="AK2185" s="93">
        <v>0</v>
      </c>
      <c r="AL2185" s="93">
        <v>0</v>
      </c>
      <c r="AM2185" s="49" t="s">
        <v>5559</v>
      </c>
      <c r="AN2185" s="49"/>
      <c r="AO2185" s="48" t="str" cm="1">
        <f t="array" ref="AO2185">IFERROR(_xlfn.IFS(
AQ2185="MPR ISSUE","PDH",
AQ2185="BSS Hardware Issue","BSS",
AQ2185="Sites strategiques, MLL, Pylone, etc.","ENVTECH",
AQ2185="AKTIVCO DEFAUT GE &amp; POWER Cabinet","AKTIVCO",
AQ2185="AKTIVCO Coupure ENEO &amp; Baisse de tension","AKTIVCO GRID ONLY",
AQ2185="Coupure ENEO &amp; Baisse de tension","IHS GRID ONLY",
AQ2185="Defaut GE &amp; POWER Cabinet","IHS",
AQ2185="Sharing","Partners",
AQ2185="Sites strategiques &amp; DataCenter","SST &amp; DC",
AQ2185="Exclu","Exclu",
AQ2185="SAT","SAT",
AQ2185="SPARE-ISSUE","SPARE-ISSUE",
AQ2185="Fiber CAmtel","TRANS_FO_CAMTEL",
AQ2185="Fiber AOF","Fiber AOF",
AQ2185="Projet OCM (HUAWEI)","TRAVAUX-HUAWEI",
AQ2185="Projet OCM (NOKIA)","TRAVAUX-NOKIA",
AQ2185="ACCESS-ISSUE","ACCESS-ISSUE",
AQ2185="Projet OCM (ZTE, NOKIA, autres projets)","TRAVAUX OCM",
AQ2185="No root CAuse","No root cause",
AQ2185="ODU HS","PDH",
AQ2185="IP &amp; VLAN","PDH",
AQ2185="Warehouse HUAWEI","SPARE-ISSUE",
AQ2185="SPARE-HS","SPARE-ISSUE",
AQ2185="Power Telco","BSS",AQ2185="no impacts","no impacts"
),"")</f>
        <v>No root cause</v>
      </c>
      <c r="AP2185" s="48" t="str" cm="1">
        <f t="array" ref="AP2185">IFERROR(_xlfn.IFS(
AQ2185="MPR ISSUE","TX ISSUE",
AQ2185="BSS Hardware Issue","RAN ISSUE",
AQ2185="Sites strategiques, MLL, Pylone, etc.","ENVTECH",
AQ2185="AKTIVCO DEFAUT GE &amp; POWER Cabinet","POWER ISSUE",
AQ2185="AKTIVCO Coupure ENEO &amp; Baisse de tension","POWER ISSUE",
AQ2185="Coupure ENEO &amp; Baisse de tension","POWER ISSUE",
AQ2185="Defaut GE &amp; POWER Cabinet","POWER ISSUE",
AQ2185="Sharing","POWER ISSUE",
AQ2185="Sites strategiques &amp; DataCenter","POWER ISSUE",
AQ2185="Exclu","Exclu",
AQ2185="SAT","TX ISSUE",
AQ2185="SPARE-ISSUE","SPARE-ISSUE",
AQ2185="Fiber CAmtel","TX ISSUE",
AQ2185="Fiber AOF","TX ISSUE",
AQ2185="Projet OCM (HUAWEI)","TRAVAUX-HUAWEI",
AQ2185="Projet OCM (NOKIA)","TRAVAUX -NOKIA",
AQ2185="ACCESS-ISSUE","ACCESS-ISSUE",
AQ2185="Projet OCM (ZTE, NOKIA, autres projets)","TRAVAUX OCM",
AQ2185="No root CAuse","No root cause",
AQ2185="ODU HS","TX ISSUE",
AQ2185="IP &amp; VLAN","TX ISSUE",
AQ2185="Warehouse HUAWEI","SPARE-ISSUE",
AQ2185="SPARE-HS","SPARE-ISSUE",
AQ2185="Power Telco","RAN ISSUE",AQ2185="no impacts","no impacts"
),"")</f>
        <v>No root cause</v>
      </c>
      <c r="AQ2185" s="127" t="s">
        <v>5344</v>
      </c>
      <c r="AR2185" s="48" t="str" cm="1">
        <f t="array" ref="AR2185">IFERROR(_xlfn.IFS(
AQ2185="MPR ISSUE","ACTIVE",
AQ2185="BSS Hardware Issue","ACTIVE",
AQ2185="Sites strategiques, MLL, Pylone, etc.","PASSIVE",
AQ2185="AKTIVCO DEFAUT GE &amp; POWER Cabinet","PASSIVE",
AQ2185="AKTIVCO Coupure ENEO &amp; Baisse de tension","PASSIVE",
AQ2185="Coupure ENEO &amp; Baisse de tension","PASSIVE",
AQ2185="Defaut GE &amp; POWER Cabinet","PASSIVE",
AQ2185="Sharing","PASSIVE",
AQ2185="Sites strategiques &amp; DataCenter","PASSIVE",
AQ2185="Exclu","Exclu",
AQ2185="SAT","ACTIVE",
AQ2185="SPARE-ISSUE","SPARE-ISSUE",
AQ2185="Fiber CAmtel","ACTIVE",
AQ2185="Fiber AOF","ACTIVE",
AQ2185="Projet OCM (HUAWEI)","PLANNED WORKS",
AQ2185="Projet OCM (NOKIA)","PLANNED WORKS",
AQ2185="ACCESS-ISSUE","ACCESS-ISSUE",
AQ2185="Projet OCM (ZTE, NOKIA, autres projets)","PLANNED WORKS",
AQ2185="No root CAuse","No root cause",
AQ2185="ODU HS","ACTIVE",
AQ2185="IP &amp; VLAN","ACTIVE",
AQ2185="Warehouse HUAWEI","SPARE-ISSUE",
AQ2185="SPARE-HS","SPARE-ISSUE",
AQ2185="Power Telco","ACTIVE", AQ2185="no impacts","no impacts"
),"")</f>
        <v>No root cause</v>
      </c>
      <c r="AS2185" s="92" t="s">
        <v>5537</v>
      </c>
      <c r="AT2185" s="98" t="s">
        <v>5161</v>
      </c>
      <c r="AV2185" s="17" t="s">
        <v>5537</v>
      </c>
      <c r="AW2185" s="7" t="s">
        <v>5537</v>
      </c>
      <c r="AX2185" s="6" t="s">
        <v>5537</v>
      </c>
      <c r="AY2185" s="7"/>
      <c r="AZ2185" s="3" t="s">
        <v>5537</v>
      </c>
      <c r="BA2185" s="18" t="s">
        <v>5537</v>
      </c>
      <c r="BB2185" s="18" t="s">
        <v>5537</v>
      </c>
      <c r="BC2185" s="18" t="s">
        <v>5537</v>
      </c>
      <c r="BD2185" s="18" t="s">
        <v>5537</v>
      </c>
      <c r="BE2185" s="18" t="s">
        <v>5537</v>
      </c>
      <c r="BF2185" s="18" t="s">
        <v>5537</v>
      </c>
      <c r="BG2185" s="18" t="s">
        <v>5537</v>
      </c>
      <c r="BH2185" s="18" t="s">
        <v>5537</v>
      </c>
      <c r="BI2185" s="18" t="s">
        <v>5537</v>
      </c>
      <c r="BJ2185" s="18" t="s">
        <v>5537</v>
      </c>
      <c r="BK2185" s="18" t="s">
        <v>5537</v>
      </c>
      <c r="BL2185" s="9" t="s">
        <v>5537</v>
      </c>
      <c r="BM2185" s="14" t="s">
        <v>5537</v>
      </c>
      <c r="BN2185" s="14" t="s">
        <v>5537</v>
      </c>
      <c r="BO2185" s="14" t="str">
        <f>_xlfn.XLOOKUP(B2185,'[4]cell downs 18042026 17h'!$B:$B,'[4]cell downs 18042026 17h'!$B:$B,"")</f>
        <v/>
      </c>
      <c r="BP2185" s="14" t="str">
        <f>_xlfn.XLOOKUP(B2185,'[5]Cells Huawei 19042026 15h'!$B:$B,'[5]Cells Huawei 19042026 15h'!$B:$B,"")</f>
        <v/>
      </c>
      <c r="BQ2185" s="9" t="str">
        <f>_xlfn.XLOOKUP(B2185,'[6]cells down 19042026 9H40'!$B:$B,'[6]cells down 19042026 9H40'!$B:$B,"")</f>
        <v/>
      </c>
      <c r="BR2185" s="9" t="s">
        <v>5161</v>
      </c>
      <c r="BS2185" s="9" t="s">
        <v>5537</v>
      </c>
      <c r="BT2185" s="108"/>
    </row>
    <row r="2186" spans="1:72" s="9" customFormat="1" x14ac:dyDescent="0.35">
      <c r="A2186" s="1" t="s">
        <v>5162</v>
      </c>
      <c r="B2186" s="8" t="s">
        <v>5163</v>
      </c>
      <c r="C2186" s="3" t="str">
        <f>_xlfn.XLOOKUP(B2186,'[1]daily break down'!$D:$D,'[1]daily break down'!$E:$E,"")</f>
        <v>OUEST</v>
      </c>
      <c r="D2186" s="1" t="s">
        <v>11</v>
      </c>
      <c r="E2186" s="1" t="s">
        <v>12</v>
      </c>
      <c r="F2186" s="3" t="s">
        <v>102</v>
      </c>
      <c r="G2186" s="1" t="s">
        <v>5162</v>
      </c>
      <c r="H2186" s="32" t="str">
        <f>_xlfn.XLOOKUP(B2186,[2]CALCULATION!$B:$B,[2]CALCULATION!$H:$H,"")</f>
        <v>HUAWEI</v>
      </c>
      <c r="I2186" s="28">
        <v>0</v>
      </c>
      <c r="J2186" s="28">
        <v>0</v>
      </c>
      <c r="K2186" s="28">
        <v>0</v>
      </c>
      <c r="L2186" s="28">
        <v>0</v>
      </c>
      <c r="M2186" s="28">
        <v>0</v>
      </c>
      <c r="N2186" s="28">
        <v>0</v>
      </c>
      <c r="O2186" s="28">
        <v>0</v>
      </c>
      <c r="P2186" s="28">
        <v>0</v>
      </c>
      <c r="Q2186" s="28">
        <v>0</v>
      </c>
      <c r="R2186" s="28">
        <v>0</v>
      </c>
      <c r="S2186" s="93">
        <v>0</v>
      </c>
      <c r="T2186" s="93">
        <f>_xlfn.XLOOKUP(B2186,'[3]Nur des jours'!$B:$B,'[3]Nur des jours'!$U:$U,"")</f>
        <v>0</v>
      </c>
      <c r="U2186" s="93">
        <v>0</v>
      </c>
      <c r="V2186" s="93">
        <v>0</v>
      </c>
      <c r="W2186" s="93">
        <v>0</v>
      </c>
      <c r="X2186" s="93">
        <v>0</v>
      </c>
      <c r="Y2186" s="93">
        <v>0</v>
      </c>
      <c r="Z2186" s="93">
        <v>0</v>
      </c>
      <c r="AA2186" s="93">
        <v>0</v>
      </c>
      <c r="AB2186" s="93">
        <v>0</v>
      </c>
      <c r="AC2186" s="93"/>
      <c r="AD2186" s="93">
        <v>0</v>
      </c>
      <c r="AE2186" s="93">
        <v>0</v>
      </c>
      <c r="AF2186" s="93">
        <v>0</v>
      </c>
      <c r="AG2186" s="93"/>
      <c r="AH2186" s="93">
        <v>0</v>
      </c>
      <c r="AI2186" s="93">
        <v>0</v>
      </c>
      <c r="AJ2186" s="93">
        <v>0</v>
      </c>
      <c r="AK2186" s="93">
        <v>0</v>
      </c>
      <c r="AL2186" s="93">
        <v>0</v>
      </c>
      <c r="AM2186" s="49" t="s">
        <v>5559</v>
      </c>
      <c r="AN2186" s="49"/>
      <c r="AO2186" s="48" t="str" cm="1">
        <f t="array" ref="AO2186">IFERROR(_xlfn.IFS(
AQ2186="MPR ISSUE","PDH",
AQ2186="BSS Hardware Issue","BSS",
AQ2186="Sites strategiques, MLL, Pylone, etc.","ENVTECH",
AQ2186="AKTIVCO DEFAUT GE &amp; POWER Cabinet","AKTIVCO",
AQ2186="AKTIVCO Coupure ENEO &amp; Baisse de tension","AKTIVCO GRID ONLY",
AQ2186="Coupure ENEO &amp; Baisse de tension","IHS GRID ONLY",
AQ2186="Defaut GE &amp; POWER Cabinet","IHS",
AQ2186="Sharing","Partners",
AQ2186="Sites strategiques &amp; DataCenter","SST &amp; DC",
AQ2186="Exclu","Exclu",
AQ2186="SAT","SAT",
AQ2186="SPARE-ISSUE","SPARE-ISSUE",
AQ2186="Fiber CAmtel","TRANS_FO_CAMTEL",
AQ2186="Fiber AOF","Fiber AOF",
AQ2186="Projet OCM (HUAWEI)","TRAVAUX-HUAWEI",
AQ2186="Projet OCM (NOKIA)","TRAVAUX-NOKIA",
AQ2186="ACCESS-ISSUE","ACCESS-ISSUE",
AQ2186="Projet OCM (ZTE, NOKIA, autres projets)","TRAVAUX OCM",
AQ2186="No root CAuse","No root cause",
AQ2186="ODU HS","PDH",
AQ2186="IP &amp; VLAN","PDH",
AQ2186="Warehouse HUAWEI","SPARE-ISSUE",
AQ2186="SPARE-HS","SPARE-ISSUE",
AQ2186="Power Telco","BSS",AQ2186="no impacts","no impacts"
),"")</f>
        <v>No root cause</v>
      </c>
      <c r="AP2186" s="48" t="str" cm="1">
        <f t="array" ref="AP2186">IFERROR(_xlfn.IFS(
AQ2186="MPR ISSUE","TX ISSUE",
AQ2186="BSS Hardware Issue","RAN ISSUE",
AQ2186="Sites strategiques, MLL, Pylone, etc.","ENVTECH",
AQ2186="AKTIVCO DEFAUT GE &amp; POWER Cabinet","POWER ISSUE",
AQ2186="AKTIVCO Coupure ENEO &amp; Baisse de tension","POWER ISSUE",
AQ2186="Coupure ENEO &amp; Baisse de tension","POWER ISSUE",
AQ2186="Defaut GE &amp; POWER Cabinet","POWER ISSUE",
AQ2186="Sharing","POWER ISSUE",
AQ2186="Sites strategiques &amp; DataCenter","POWER ISSUE",
AQ2186="Exclu","Exclu",
AQ2186="SAT","TX ISSUE",
AQ2186="SPARE-ISSUE","SPARE-ISSUE",
AQ2186="Fiber CAmtel","TX ISSUE",
AQ2186="Fiber AOF","TX ISSUE",
AQ2186="Projet OCM (HUAWEI)","TRAVAUX-HUAWEI",
AQ2186="Projet OCM (NOKIA)","TRAVAUX -NOKIA",
AQ2186="ACCESS-ISSUE","ACCESS-ISSUE",
AQ2186="Projet OCM (ZTE, NOKIA, autres projets)","TRAVAUX OCM",
AQ2186="No root CAuse","No root cause",
AQ2186="ODU HS","TX ISSUE",
AQ2186="IP &amp; VLAN","TX ISSUE",
AQ2186="Warehouse HUAWEI","SPARE-ISSUE",
AQ2186="SPARE-HS","SPARE-ISSUE",
AQ2186="Power Telco","RAN ISSUE",AQ2186="no impacts","no impacts"
),"")</f>
        <v>No root cause</v>
      </c>
      <c r="AQ2186" s="127" t="s">
        <v>5344</v>
      </c>
      <c r="AR2186" s="48" t="str" cm="1">
        <f t="array" ref="AR2186">IFERROR(_xlfn.IFS(
AQ2186="MPR ISSUE","ACTIVE",
AQ2186="BSS Hardware Issue","ACTIVE",
AQ2186="Sites strategiques, MLL, Pylone, etc.","PASSIVE",
AQ2186="AKTIVCO DEFAUT GE &amp; POWER Cabinet","PASSIVE",
AQ2186="AKTIVCO Coupure ENEO &amp; Baisse de tension","PASSIVE",
AQ2186="Coupure ENEO &amp; Baisse de tension","PASSIVE",
AQ2186="Defaut GE &amp; POWER Cabinet","PASSIVE",
AQ2186="Sharing","PASSIVE",
AQ2186="Sites strategiques &amp; DataCenter","PASSIVE",
AQ2186="Exclu","Exclu",
AQ2186="SAT","ACTIVE",
AQ2186="SPARE-ISSUE","SPARE-ISSUE",
AQ2186="Fiber CAmtel","ACTIVE",
AQ2186="Fiber AOF","ACTIVE",
AQ2186="Projet OCM (HUAWEI)","PLANNED WORKS",
AQ2186="Projet OCM (NOKIA)","PLANNED WORKS",
AQ2186="ACCESS-ISSUE","ACCESS-ISSUE",
AQ2186="Projet OCM (ZTE, NOKIA, autres projets)","PLANNED WORKS",
AQ2186="No root CAuse","No root cause",
AQ2186="ODU HS","ACTIVE",
AQ2186="IP &amp; VLAN","ACTIVE",
AQ2186="Warehouse HUAWEI","SPARE-ISSUE",
AQ2186="SPARE-HS","SPARE-ISSUE",
AQ2186="Power Telco","ACTIVE", AQ2186="no impacts","no impacts"
),"")</f>
        <v>No root cause</v>
      </c>
      <c r="AS2186" s="92" t="s">
        <v>5537</v>
      </c>
      <c r="AT2186" s="98" t="s">
        <v>5163</v>
      </c>
      <c r="AV2186" s="17" t="s">
        <v>5537</v>
      </c>
      <c r="AW2186" s="7" t="s">
        <v>5537</v>
      </c>
      <c r="AX2186" s="6" t="s">
        <v>5537</v>
      </c>
      <c r="AY2186" s="7"/>
      <c r="AZ2186" s="3" t="s">
        <v>5537</v>
      </c>
      <c r="BA2186" s="18" t="s">
        <v>5537</v>
      </c>
      <c r="BB2186" s="18" t="s">
        <v>5537</v>
      </c>
      <c r="BC2186" s="18" t="s">
        <v>5537</v>
      </c>
      <c r="BD2186" s="18" t="s">
        <v>5537</v>
      </c>
      <c r="BE2186" s="18" t="s">
        <v>5537</v>
      </c>
      <c r="BF2186" s="18" t="s">
        <v>5537</v>
      </c>
      <c r="BG2186" s="18" t="s">
        <v>5537</v>
      </c>
      <c r="BH2186" s="18" t="s">
        <v>5537</v>
      </c>
      <c r="BI2186" s="18" t="s">
        <v>5537</v>
      </c>
      <c r="BJ2186" s="18" t="s">
        <v>5537</v>
      </c>
      <c r="BK2186" s="18" t="s">
        <v>5537</v>
      </c>
      <c r="BL2186" s="9" t="s">
        <v>5537</v>
      </c>
      <c r="BM2186" s="14" t="s">
        <v>5537</v>
      </c>
      <c r="BN2186" s="14" t="s">
        <v>5537</v>
      </c>
      <c r="BO2186" s="14" t="str">
        <f>_xlfn.XLOOKUP(B2186,'[4]cell downs 18042026 17h'!$B:$B,'[4]cell downs 18042026 17h'!$B:$B,"")</f>
        <v/>
      </c>
      <c r="BP2186" s="14" t="str">
        <f>_xlfn.XLOOKUP(B2186,'[5]Cells Huawei 19042026 15h'!$B:$B,'[5]Cells Huawei 19042026 15h'!$B:$B,"")</f>
        <v/>
      </c>
      <c r="BQ2186" s="9" t="str">
        <f>_xlfn.XLOOKUP(B2186,'[6]cells down 19042026 9H40'!$B:$B,'[6]cells down 19042026 9H40'!$B:$B,"")</f>
        <v/>
      </c>
      <c r="BR2186" s="9" t="s">
        <v>5163</v>
      </c>
      <c r="BS2186" s="9" t="s">
        <v>12</v>
      </c>
      <c r="BT2186" s="108"/>
    </row>
    <row r="2187" spans="1:72" s="9" customFormat="1" x14ac:dyDescent="0.35">
      <c r="A2187" s="1" t="s">
        <v>4243</v>
      </c>
      <c r="B2187" s="8" t="s">
        <v>5164</v>
      </c>
      <c r="C2187" s="3" t="str">
        <f>_xlfn.XLOOKUP(B2187,'[1]daily break down'!$D:$D,'[1]daily break down'!$E:$E,"")</f>
        <v>OUEST</v>
      </c>
      <c r="D2187" s="1" t="s">
        <v>11</v>
      </c>
      <c r="E2187" s="1" t="s">
        <v>12</v>
      </c>
      <c r="F2187" s="3" t="s">
        <v>102</v>
      </c>
      <c r="G2187" s="1" t="s">
        <v>4243</v>
      </c>
      <c r="H2187" s="32" t="str">
        <f>_xlfn.XLOOKUP(B2187,[2]CALCULATION!$B:$B,[2]CALCULATION!$H:$H,"")</f>
        <v>HUAWEI</v>
      </c>
      <c r="I2187" s="28">
        <v>0</v>
      </c>
      <c r="J2187" s="28">
        <v>0</v>
      </c>
      <c r="K2187" s="28">
        <v>0</v>
      </c>
      <c r="L2187" s="28">
        <v>0</v>
      </c>
      <c r="M2187" s="28">
        <v>0</v>
      </c>
      <c r="N2187" s="28">
        <v>0</v>
      </c>
      <c r="O2187" s="28">
        <v>0</v>
      </c>
      <c r="P2187" s="28">
        <v>0</v>
      </c>
      <c r="Q2187" s="28">
        <v>0</v>
      </c>
      <c r="R2187" s="28">
        <v>0</v>
      </c>
      <c r="S2187" s="93">
        <v>0</v>
      </c>
      <c r="T2187" s="93">
        <f>_xlfn.XLOOKUP(B2187,'[3]Nur des jours'!$B:$B,'[3]Nur des jours'!$U:$U,"")</f>
        <v>0</v>
      </c>
      <c r="U2187" s="93">
        <v>0</v>
      </c>
      <c r="V2187" s="93">
        <v>0</v>
      </c>
      <c r="W2187" s="93">
        <v>0</v>
      </c>
      <c r="X2187" s="93">
        <v>0</v>
      </c>
      <c r="Y2187" s="93">
        <v>0</v>
      </c>
      <c r="Z2187" s="93">
        <v>0</v>
      </c>
      <c r="AA2187" s="93">
        <v>0</v>
      </c>
      <c r="AB2187" s="93">
        <v>0</v>
      </c>
      <c r="AC2187" s="93"/>
      <c r="AD2187" s="93">
        <v>0</v>
      </c>
      <c r="AE2187" s="93">
        <v>0</v>
      </c>
      <c r="AF2187" s="93">
        <v>0</v>
      </c>
      <c r="AG2187" s="93"/>
      <c r="AH2187" s="93">
        <v>0</v>
      </c>
      <c r="AI2187" s="93">
        <v>0</v>
      </c>
      <c r="AJ2187" s="93">
        <v>0</v>
      </c>
      <c r="AK2187" s="93">
        <v>0</v>
      </c>
      <c r="AL2187" s="93">
        <v>0</v>
      </c>
      <c r="AM2187" s="49" t="s">
        <v>5559</v>
      </c>
      <c r="AN2187" s="49"/>
      <c r="AO2187" s="48" t="str" cm="1">
        <f t="array" ref="AO2187">IFERROR(_xlfn.IFS(
AQ2187="MPR ISSUE","PDH",
AQ2187="BSS Hardware Issue","BSS",
AQ2187="Sites strategiques, MLL, Pylone, etc.","ENVTECH",
AQ2187="AKTIVCO DEFAUT GE &amp; POWER Cabinet","AKTIVCO",
AQ2187="AKTIVCO Coupure ENEO &amp; Baisse de tension","AKTIVCO GRID ONLY",
AQ2187="Coupure ENEO &amp; Baisse de tension","IHS GRID ONLY",
AQ2187="Defaut GE &amp; POWER Cabinet","IHS",
AQ2187="Sharing","Partners",
AQ2187="Sites strategiques &amp; DataCenter","SST &amp; DC",
AQ2187="Exclu","Exclu",
AQ2187="SAT","SAT",
AQ2187="SPARE-ISSUE","SPARE-ISSUE",
AQ2187="Fiber CAmtel","TRANS_FO_CAMTEL",
AQ2187="Fiber AOF","Fiber AOF",
AQ2187="Projet OCM (HUAWEI)","TRAVAUX-HUAWEI",
AQ2187="Projet OCM (NOKIA)","TRAVAUX-NOKIA",
AQ2187="ACCESS-ISSUE","ACCESS-ISSUE",
AQ2187="Projet OCM (ZTE, NOKIA, autres projets)","TRAVAUX OCM",
AQ2187="No root CAuse","No root cause",
AQ2187="ODU HS","PDH",
AQ2187="IP &amp; VLAN","PDH",
AQ2187="Warehouse HUAWEI","SPARE-ISSUE",
AQ2187="SPARE-HS","SPARE-ISSUE",
AQ2187="Power Telco","BSS",AQ2187="no impacts","no impacts"
),"")</f>
        <v>No root cause</v>
      </c>
      <c r="AP2187" s="48" t="str" cm="1">
        <f t="array" ref="AP2187">IFERROR(_xlfn.IFS(
AQ2187="MPR ISSUE","TX ISSUE",
AQ2187="BSS Hardware Issue","RAN ISSUE",
AQ2187="Sites strategiques, MLL, Pylone, etc.","ENVTECH",
AQ2187="AKTIVCO DEFAUT GE &amp; POWER Cabinet","POWER ISSUE",
AQ2187="AKTIVCO Coupure ENEO &amp; Baisse de tension","POWER ISSUE",
AQ2187="Coupure ENEO &amp; Baisse de tension","POWER ISSUE",
AQ2187="Defaut GE &amp; POWER Cabinet","POWER ISSUE",
AQ2187="Sharing","POWER ISSUE",
AQ2187="Sites strategiques &amp; DataCenter","POWER ISSUE",
AQ2187="Exclu","Exclu",
AQ2187="SAT","TX ISSUE",
AQ2187="SPARE-ISSUE","SPARE-ISSUE",
AQ2187="Fiber CAmtel","TX ISSUE",
AQ2187="Fiber AOF","TX ISSUE",
AQ2187="Projet OCM (HUAWEI)","TRAVAUX-HUAWEI",
AQ2187="Projet OCM (NOKIA)","TRAVAUX -NOKIA",
AQ2187="ACCESS-ISSUE","ACCESS-ISSUE",
AQ2187="Projet OCM (ZTE, NOKIA, autres projets)","TRAVAUX OCM",
AQ2187="No root CAuse","No root cause",
AQ2187="ODU HS","TX ISSUE",
AQ2187="IP &amp; VLAN","TX ISSUE",
AQ2187="Warehouse HUAWEI","SPARE-ISSUE",
AQ2187="SPARE-HS","SPARE-ISSUE",
AQ2187="Power Telco","RAN ISSUE",AQ2187="no impacts","no impacts"
),"")</f>
        <v>No root cause</v>
      </c>
      <c r="AQ2187" s="127" t="s">
        <v>5344</v>
      </c>
      <c r="AR2187" s="48" t="str" cm="1">
        <f t="array" ref="AR2187">IFERROR(_xlfn.IFS(
AQ2187="MPR ISSUE","ACTIVE",
AQ2187="BSS Hardware Issue","ACTIVE",
AQ2187="Sites strategiques, MLL, Pylone, etc.","PASSIVE",
AQ2187="AKTIVCO DEFAUT GE &amp; POWER Cabinet","PASSIVE",
AQ2187="AKTIVCO Coupure ENEO &amp; Baisse de tension","PASSIVE",
AQ2187="Coupure ENEO &amp; Baisse de tension","PASSIVE",
AQ2187="Defaut GE &amp; POWER Cabinet","PASSIVE",
AQ2187="Sharing","PASSIVE",
AQ2187="Sites strategiques &amp; DataCenter","PASSIVE",
AQ2187="Exclu","Exclu",
AQ2187="SAT","ACTIVE",
AQ2187="SPARE-ISSUE","SPARE-ISSUE",
AQ2187="Fiber CAmtel","ACTIVE",
AQ2187="Fiber AOF","ACTIVE",
AQ2187="Projet OCM (HUAWEI)","PLANNED WORKS",
AQ2187="Projet OCM (NOKIA)","PLANNED WORKS",
AQ2187="ACCESS-ISSUE","ACCESS-ISSUE",
AQ2187="Projet OCM (ZTE, NOKIA, autres projets)","PLANNED WORKS",
AQ2187="No root CAuse","No root cause",
AQ2187="ODU HS","ACTIVE",
AQ2187="IP &amp; VLAN","ACTIVE",
AQ2187="Warehouse HUAWEI","SPARE-ISSUE",
AQ2187="SPARE-HS","SPARE-ISSUE",
AQ2187="Power Telco","ACTIVE", AQ2187="no impacts","no impacts"
),"")</f>
        <v>No root cause</v>
      </c>
      <c r="AS2187" s="92" t="s">
        <v>5537</v>
      </c>
      <c r="AT2187" s="98" t="s">
        <v>5164</v>
      </c>
      <c r="AV2187" s="17" t="s">
        <v>5537</v>
      </c>
      <c r="AW2187" s="7" t="s">
        <v>5537</v>
      </c>
      <c r="AX2187" s="6" t="s">
        <v>5537</v>
      </c>
      <c r="AY2187" s="7"/>
      <c r="AZ2187" s="3" t="s">
        <v>5537</v>
      </c>
      <c r="BA2187" s="18" t="s">
        <v>5537</v>
      </c>
      <c r="BB2187" s="18" t="s">
        <v>5537</v>
      </c>
      <c r="BC2187" s="18" t="s">
        <v>5537</v>
      </c>
      <c r="BD2187" s="18" t="s">
        <v>5537</v>
      </c>
      <c r="BE2187" s="18" t="s">
        <v>5537</v>
      </c>
      <c r="BF2187" s="18" t="s">
        <v>5537</v>
      </c>
      <c r="BG2187" s="18" t="s">
        <v>5537</v>
      </c>
      <c r="BH2187" s="18" t="s">
        <v>5537</v>
      </c>
      <c r="BI2187" s="18" t="s">
        <v>5537</v>
      </c>
      <c r="BJ2187" s="18" t="s">
        <v>5537</v>
      </c>
      <c r="BK2187" s="18" t="s">
        <v>5537</v>
      </c>
      <c r="BL2187" s="9" t="s">
        <v>5537</v>
      </c>
      <c r="BM2187" s="14" t="s">
        <v>5537</v>
      </c>
      <c r="BN2187" s="14" t="s">
        <v>5537</v>
      </c>
      <c r="BO2187" s="14" t="str">
        <f>_xlfn.XLOOKUP(B2187,'[4]cell downs 18042026 17h'!$B:$B,'[4]cell downs 18042026 17h'!$B:$B,"")</f>
        <v/>
      </c>
      <c r="BP2187" s="14" t="str">
        <f>_xlfn.XLOOKUP(B2187,'[5]Cells Huawei 19042026 15h'!$B:$B,'[5]Cells Huawei 19042026 15h'!$B:$B,"")</f>
        <v/>
      </c>
      <c r="BQ2187" s="9" t="str">
        <f>_xlfn.XLOOKUP(B2187,'[6]cells down 19042026 9H40'!$B:$B,'[6]cells down 19042026 9H40'!$B:$B,"")</f>
        <v/>
      </c>
      <c r="BR2187" s="9" t="s">
        <v>5164</v>
      </c>
      <c r="BS2187" s="9" t="s">
        <v>66</v>
      </c>
      <c r="BT2187" s="108"/>
    </row>
    <row r="2188" spans="1:72" s="9" customFormat="1" x14ac:dyDescent="0.35">
      <c r="A2188" s="2" t="s">
        <v>5143</v>
      </c>
      <c r="B2188" s="8" t="s">
        <v>5165</v>
      </c>
      <c r="C2188" s="3" t="str">
        <f>_xlfn.XLOOKUP(B2188,'[1]daily break down'!$D:$D,'[1]daily break down'!$E:$E,"")</f>
        <v>OUEST</v>
      </c>
      <c r="D2188" s="1" t="s">
        <v>11</v>
      </c>
      <c r="E2188" s="1" t="s">
        <v>12</v>
      </c>
      <c r="F2188" s="3" t="s">
        <v>102</v>
      </c>
      <c r="G2188" s="1" t="s">
        <v>5143</v>
      </c>
      <c r="H2188" s="32" t="str">
        <f>_xlfn.XLOOKUP(B2188,[2]CALCULATION!$B:$B,[2]CALCULATION!$H:$H,"")</f>
        <v>HUAWEI</v>
      </c>
      <c r="I2188" s="28">
        <v>0</v>
      </c>
      <c r="J2188" s="28">
        <v>0</v>
      </c>
      <c r="K2188" s="28">
        <v>0</v>
      </c>
      <c r="L2188" s="28">
        <v>0</v>
      </c>
      <c r="M2188" s="28">
        <v>0</v>
      </c>
      <c r="N2188" s="28">
        <v>0</v>
      </c>
      <c r="O2188" s="28">
        <v>0</v>
      </c>
      <c r="P2188" s="28">
        <v>0</v>
      </c>
      <c r="Q2188" s="28">
        <v>0</v>
      </c>
      <c r="R2188" s="28">
        <v>0</v>
      </c>
      <c r="S2188" s="93">
        <v>0</v>
      </c>
      <c r="T2188" s="93">
        <f>_xlfn.XLOOKUP(B2188,'[3]Nur des jours'!$B:$B,'[3]Nur des jours'!$U:$U,"")</f>
        <v>0</v>
      </c>
      <c r="U2188" s="93">
        <v>0</v>
      </c>
      <c r="V2188" s="93">
        <v>0</v>
      </c>
      <c r="W2188" s="93">
        <v>0</v>
      </c>
      <c r="X2188" s="93">
        <v>0</v>
      </c>
      <c r="Y2188" s="93">
        <v>0</v>
      </c>
      <c r="Z2188" s="93">
        <v>0</v>
      </c>
      <c r="AA2188" s="93">
        <v>0</v>
      </c>
      <c r="AB2188" s="93">
        <v>0</v>
      </c>
      <c r="AC2188" s="93"/>
      <c r="AD2188" s="93">
        <v>0</v>
      </c>
      <c r="AE2188" s="93">
        <v>0</v>
      </c>
      <c r="AF2188" s="93">
        <v>0</v>
      </c>
      <c r="AG2188" s="93"/>
      <c r="AH2188" s="93">
        <v>0</v>
      </c>
      <c r="AI2188" s="93">
        <v>0</v>
      </c>
      <c r="AJ2188" s="93">
        <v>0</v>
      </c>
      <c r="AK2188" s="93">
        <v>0</v>
      </c>
      <c r="AL2188" s="93">
        <v>0</v>
      </c>
      <c r="AM2188" s="49" t="s">
        <v>5559</v>
      </c>
      <c r="AN2188" s="49"/>
      <c r="AO2188" s="48" t="str" cm="1">
        <f t="array" ref="AO2188">IFERROR(_xlfn.IFS(
AQ2188="MPR ISSUE","PDH",
AQ2188="BSS Hardware Issue","BSS",
AQ2188="Sites strategiques, MLL, Pylone, etc.","ENVTECH",
AQ2188="AKTIVCO DEFAUT GE &amp; POWER Cabinet","AKTIVCO",
AQ2188="AKTIVCO Coupure ENEO &amp; Baisse de tension","AKTIVCO GRID ONLY",
AQ2188="Coupure ENEO &amp; Baisse de tension","IHS GRID ONLY",
AQ2188="Defaut GE &amp; POWER Cabinet","IHS",
AQ2188="Sharing","Partners",
AQ2188="Sites strategiques &amp; DataCenter","SST &amp; DC",
AQ2188="Exclu","Exclu",
AQ2188="SAT","SAT",
AQ2188="SPARE-ISSUE","SPARE-ISSUE",
AQ2188="Fiber CAmtel","TRANS_FO_CAMTEL",
AQ2188="Fiber AOF","Fiber AOF",
AQ2188="Projet OCM (HUAWEI)","TRAVAUX-HUAWEI",
AQ2188="Projet OCM (NOKIA)","TRAVAUX-NOKIA",
AQ2188="ACCESS-ISSUE","ACCESS-ISSUE",
AQ2188="Projet OCM (ZTE, NOKIA, autres projets)","TRAVAUX OCM",
AQ2188="No root CAuse","No root cause",
AQ2188="ODU HS","PDH",
AQ2188="IP &amp; VLAN","PDH",
AQ2188="Warehouse HUAWEI","SPARE-ISSUE",
AQ2188="SPARE-HS","SPARE-ISSUE",
AQ2188="Power Telco","BSS",AQ2188="no impacts","no impacts"
),"")</f>
        <v>No root cause</v>
      </c>
      <c r="AP2188" s="48" t="str" cm="1">
        <f t="array" ref="AP2188">IFERROR(_xlfn.IFS(
AQ2188="MPR ISSUE","TX ISSUE",
AQ2188="BSS Hardware Issue","RAN ISSUE",
AQ2188="Sites strategiques, MLL, Pylone, etc.","ENVTECH",
AQ2188="AKTIVCO DEFAUT GE &amp; POWER Cabinet","POWER ISSUE",
AQ2188="AKTIVCO Coupure ENEO &amp; Baisse de tension","POWER ISSUE",
AQ2188="Coupure ENEO &amp; Baisse de tension","POWER ISSUE",
AQ2188="Defaut GE &amp; POWER Cabinet","POWER ISSUE",
AQ2188="Sharing","POWER ISSUE",
AQ2188="Sites strategiques &amp; DataCenter","POWER ISSUE",
AQ2188="Exclu","Exclu",
AQ2188="SAT","TX ISSUE",
AQ2188="SPARE-ISSUE","SPARE-ISSUE",
AQ2188="Fiber CAmtel","TX ISSUE",
AQ2188="Fiber AOF","TX ISSUE",
AQ2188="Projet OCM (HUAWEI)","TRAVAUX-HUAWEI",
AQ2188="Projet OCM (NOKIA)","TRAVAUX -NOKIA",
AQ2188="ACCESS-ISSUE","ACCESS-ISSUE",
AQ2188="Projet OCM (ZTE, NOKIA, autres projets)","TRAVAUX OCM",
AQ2188="No root CAuse","No root cause",
AQ2188="ODU HS","TX ISSUE",
AQ2188="IP &amp; VLAN","TX ISSUE",
AQ2188="Warehouse HUAWEI","SPARE-ISSUE",
AQ2188="SPARE-HS","SPARE-ISSUE",
AQ2188="Power Telco","RAN ISSUE",AQ2188="no impacts","no impacts"
),"")</f>
        <v>No root cause</v>
      </c>
      <c r="AQ2188" s="127" t="s">
        <v>5344</v>
      </c>
      <c r="AR2188" s="48" t="str" cm="1">
        <f t="array" ref="AR2188">IFERROR(_xlfn.IFS(
AQ2188="MPR ISSUE","ACTIVE",
AQ2188="BSS Hardware Issue","ACTIVE",
AQ2188="Sites strategiques, MLL, Pylone, etc.","PASSIVE",
AQ2188="AKTIVCO DEFAUT GE &amp; POWER Cabinet","PASSIVE",
AQ2188="AKTIVCO Coupure ENEO &amp; Baisse de tension","PASSIVE",
AQ2188="Coupure ENEO &amp; Baisse de tension","PASSIVE",
AQ2188="Defaut GE &amp; POWER Cabinet","PASSIVE",
AQ2188="Sharing","PASSIVE",
AQ2188="Sites strategiques &amp; DataCenter","PASSIVE",
AQ2188="Exclu","Exclu",
AQ2188="SAT","ACTIVE",
AQ2188="SPARE-ISSUE","SPARE-ISSUE",
AQ2188="Fiber CAmtel","ACTIVE",
AQ2188="Fiber AOF","ACTIVE",
AQ2188="Projet OCM (HUAWEI)","PLANNED WORKS",
AQ2188="Projet OCM (NOKIA)","PLANNED WORKS",
AQ2188="ACCESS-ISSUE","ACCESS-ISSUE",
AQ2188="Projet OCM (ZTE, NOKIA, autres projets)","PLANNED WORKS",
AQ2188="No root CAuse","No root cause",
AQ2188="ODU HS","ACTIVE",
AQ2188="IP &amp; VLAN","ACTIVE",
AQ2188="Warehouse HUAWEI","SPARE-ISSUE",
AQ2188="SPARE-HS","SPARE-ISSUE",
AQ2188="Power Telco","ACTIVE", AQ2188="no impacts","no impacts"
),"")</f>
        <v>No root cause</v>
      </c>
      <c r="AS2188" s="92" t="s">
        <v>5537</v>
      </c>
      <c r="AT2188" s="98" t="s">
        <v>5165</v>
      </c>
      <c r="AV2188" s="17" t="s">
        <v>5537</v>
      </c>
      <c r="AW2188" s="7" t="s">
        <v>5537</v>
      </c>
      <c r="AX2188" s="6" t="s">
        <v>5537</v>
      </c>
      <c r="AY2188" s="7"/>
      <c r="AZ2188" s="3" t="s">
        <v>5537</v>
      </c>
      <c r="BA2188" s="18" t="s">
        <v>5537</v>
      </c>
      <c r="BB2188" s="18" t="s">
        <v>5537</v>
      </c>
      <c r="BC2188" s="18" t="s">
        <v>5537</v>
      </c>
      <c r="BD2188" s="18" t="s">
        <v>5537</v>
      </c>
      <c r="BE2188" s="18" t="s">
        <v>5537</v>
      </c>
      <c r="BF2188" s="18" t="s">
        <v>5537</v>
      </c>
      <c r="BG2188" s="18" t="s">
        <v>5537</v>
      </c>
      <c r="BH2188" s="18" t="s">
        <v>5537</v>
      </c>
      <c r="BI2188" s="18" t="s">
        <v>5537</v>
      </c>
      <c r="BJ2188" s="18" t="s">
        <v>5537</v>
      </c>
      <c r="BK2188" s="18" t="s">
        <v>5537</v>
      </c>
      <c r="BL2188" s="9" t="s">
        <v>5537</v>
      </c>
      <c r="BM2188" s="14" t="s">
        <v>5537</v>
      </c>
      <c r="BN2188" s="14" t="s">
        <v>5537</v>
      </c>
      <c r="BO2188" s="14" t="str">
        <f>_xlfn.XLOOKUP(B2188,'[4]cell downs 18042026 17h'!$B:$B,'[4]cell downs 18042026 17h'!$B:$B,"")</f>
        <v/>
      </c>
      <c r="BP2188" s="14" t="str">
        <f>_xlfn.XLOOKUP(B2188,'[5]Cells Huawei 19042026 15h'!$B:$B,'[5]Cells Huawei 19042026 15h'!$B:$B,"")</f>
        <v/>
      </c>
      <c r="BQ2188" s="9" t="str">
        <f>_xlfn.XLOOKUP(B2188,'[6]cells down 19042026 9H40'!$B:$B,'[6]cells down 19042026 9H40'!$B:$B,"")</f>
        <v/>
      </c>
      <c r="BR2188" s="9" t="s">
        <v>5165</v>
      </c>
      <c r="BS2188" s="9" t="s">
        <v>5459</v>
      </c>
      <c r="BT2188" s="108"/>
    </row>
    <row r="2189" spans="1:72" s="9" customFormat="1" x14ac:dyDescent="0.35">
      <c r="A2189" s="1" t="s">
        <v>5170</v>
      </c>
      <c r="B2189" s="8" t="s">
        <v>5171</v>
      </c>
      <c r="C2189" s="3" t="str">
        <f>_xlfn.XLOOKUP(B2189,'[1]daily break down'!$D:$D,'[1]daily break down'!$E:$E,"")</f>
        <v>NORD-OUEST</v>
      </c>
      <c r="D2189" s="1" t="s">
        <v>11</v>
      </c>
      <c r="E2189" s="1" t="s">
        <v>12</v>
      </c>
      <c r="F2189" s="3" t="s">
        <v>102</v>
      </c>
      <c r="G2189" s="1" t="s">
        <v>5172</v>
      </c>
      <c r="H2189" s="32" t="str">
        <f>_xlfn.XLOOKUP(B2189,[2]CALCULATION!$B:$B,[2]CALCULATION!$H:$H,"")</f>
        <v>HUAWEI</v>
      </c>
      <c r="I2189" s="28">
        <v>0</v>
      </c>
      <c r="J2189" s="28">
        <v>0</v>
      </c>
      <c r="K2189" s="28">
        <v>0</v>
      </c>
      <c r="L2189" s="28">
        <v>0</v>
      </c>
      <c r="M2189" s="28">
        <v>0</v>
      </c>
      <c r="N2189" s="28">
        <v>0</v>
      </c>
      <c r="O2189" s="28">
        <v>0</v>
      </c>
      <c r="P2189" s="28">
        <v>0</v>
      </c>
      <c r="Q2189" s="28">
        <v>0</v>
      </c>
      <c r="R2189" s="28">
        <v>0</v>
      </c>
      <c r="S2189" s="93">
        <v>0</v>
      </c>
      <c r="T2189" s="93">
        <f>_xlfn.XLOOKUP(B2189,'[3]Nur des jours'!$B:$B,'[3]Nur des jours'!$U:$U,"")</f>
        <v>0</v>
      </c>
      <c r="U2189" s="93">
        <v>0</v>
      </c>
      <c r="V2189" s="93">
        <v>0</v>
      </c>
      <c r="W2189" s="93">
        <v>0</v>
      </c>
      <c r="X2189" s="93">
        <v>0</v>
      </c>
      <c r="Y2189" s="93">
        <v>0</v>
      </c>
      <c r="Z2189" s="93">
        <v>0</v>
      </c>
      <c r="AA2189" s="93">
        <v>0</v>
      </c>
      <c r="AB2189" s="93">
        <v>0</v>
      </c>
      <c r="AC2189" s="93"/>
      <c r="AD2189" s="93">
        <v>0</v>
      </c>
      <c r="AE2189" s="93">
        <v>0</v>
      </c>
      <c r="AF2189" s="93">
        <v>0</v>
      </c>
      <c r="AG2189" s="93"/>
      <c r="AH2189" s="93">
        <v>0</v>
      </c>
      <c r="AI2189" s="93">
        <v>0</v>
      </c>
      <c r="AJ2189" s="93">
        <v>0</v>
      </c>
      <c r="AK2189" s="93">
        <v>0</v>
      </c>
      <c r="AL2189" s="93">
        <v>0</v>
      </c>
      <c r="AM2189" s="49" t="s">
        <v>5559</v>
      </c>
      <c r="AN2189" s="49"/>
      <c r="AO2189" s="48" t="str" cm="1">
        <f t="array" ref="AO2189">IFERROR(_xlfn.IFS(
AQ2189="MPR ISSUE","PDH",
AQ2189="BSS Hardware Issue","BSS",
AQ2189="Sites strategiques, MLL, Pylone, etc.","ENVTECH",
AQ2189="AKTIVCO DEFAUT GE &amp; POWER Cabinet","AKTIVCO",
AQ2189="AKTIVCO Coupure ENEO &amp; Baisse de tension","AKTIVCO GRID ONLY",
AQ2189="Coupure ENEO &amp; Baisse de tension","IHS GRID ONLY",
AQ2189="Defaut GE &amp; POWER Cabinet","IHS",
AQ2189="Sharing","Partners",
AQ2189="Sites strategiques &amp; DataCenter","SST &amp; DC",
AQ2189="Exclu","Exclu",
AQ2189="SAT","SAT",
AQ2189="SPARE-ISSUE","SPARE-ISSUE",
AQ2189="Fiber CAmtel","TRANS_FO_CAMTEL",
AQ2189="Fiber AOF","Fiber AOF",
AQ2189="Projet OCM (HUAWEI)","TRAVAUX-HUAWEI",
AQ2189="Projet OCM (NOKIA)","TRAVAUX-NOKIA",
AQ2189="ACCESS-ISSUE","ACCESS-ISSUE",
AQ2189="Projet OCM (ZTE, NOKIA, autres projets)","TRAVAUX OCM",
AQ2189="No root CAuse","No root cause",
AQ2189="ODU HS","PDH",
AQ2189="IP &amp; VLAN","PDH",
AQ2189="Warehouse HUAWEI","SPARE-ISSUE",
AQ2189="SPARE-HS","SPARE-ISSUE",
AQ2189="Power Telco","BSS",AQ2189="no impacts","no impacts"
),"")</f>
        <v>No root cause</v>
      </c>
      <c r="AP2189" s="48" t="str" cm="1">
        <f t="array" ref="AP2189">IFERROR(_xlfn.IFS(
AQ2189="MPR ISSUE","TX ISSUE",
AQ2189="BSS Hardware Issue","RAN ISSUE",
AQ2189="Sites strategiques, MLL, Pylone, etc.","ENVTECH",
AQ2189="AKTIVCO DEFAUT GE &amp; POWER Cabinet","POWER ISSUE",
AQ2189="AKTIVCO Coupure ENEO &amp; Baisse de tension","POWER ISSUE",
AQ2189="Coupure ENEO &amp; Baisse de tension","POWER ISSUE",
AQ2189="Defaut GE &amp; POWER Cabinet","POWER ISSUE",
AQ2189="Sharing","POWER ISSUE",
AQ2189="Sites strategiques &amp; DataCenter","POWER ISSUE",
AQ2189="Exclu","Exclu",
AQ2189="SAT","TX ISSUE",
AQ2189="SPARE-ISSUE","SPARE-ISSUE",
AQ2189="Fiber CAmtel","TX ISSUE",
AQ2189="Fiber AOF","TX ISSUE",
AQ2189="Projet OCM (HUAWEI)","TRAVAUX-HUAWEI",
AQ2189="Projet OCM (NOKIA)","TRAVAUX -NOKIA",
AQ2189="ACCESS-ISSUE","ACCESS-ISSUE",
AQ2189="Projet OCM (ZTE, NOKIA, autres projets)","TRAVAUX OCM",
AQ2189="No root CAuse","No root cause",
AQ2189="ODU HS","TX ISSUE",
AQ2189="IP &amp; VLAN","TX ISSUE",
AQ2189="Warehouse HUAWEI","SPARE-ISSUE",
AQ2189="SPARE-HS","SPARE-ISSUE",
AQ2189="Power Telco","RAN ISSUE",AQ2189="no impacts","no impacts"
),"")</f>
        <v>No root cause</v>
      </c>
      <c r="AQ2189" s="127" t="s">
        <v>5344</v>
      </c>
      <c r="AR2189" s="48" t="str" cm="1">
        <f t="array" ref="AR2189">IFERROR(_xlfn.IFS(
AQ2189="MPR ISSUE","ACTIVE",
AQ2189="BSS Hardware Issue","ACTIVE",
AQ2189="Sites strategiques, MLL, Pylone, etc.","PASSIVE",
AQ2189="AKTIVCO DEFAUT GE &amp; POWER Cabinet","PASSIVE",
AQ2189="AKTIVCO Coupure ENEO &amp; Baisse de tension","PASSIVE",
AQ2189="Coupure ENEO &amp; Baisse de tension","PASSIVE",
AQ2189="Defaut GE &amp; POWER Cabinet","PASSIVE",
AQ2189="Sharing","PASSIVE",
AQ2189="Sites strategiques &amp; DataCenter","PASSIVE",
AQ2189="Exclu","Exclu",
AQ2189="SAT","ACTIVE",
AQ2189="SPARE-ISSUE","SPARE-ISSUE",
AQ2189="Fiber CAmtel","ACTIVE",
AQ2189="Fiber AOF","ACTIVE",
AQ2189="Projet OCM (HUAWEI)","PLANNED WORKS",
AQ2189="Projet OCM (NOKIA)","PLANNED WORKS",
AQ2189="ACCESS-ISSUE","ACCESS-ISSUE",
AQ2189="Projet OCM (ZTE, NOKIA, autres projets)","PLANNED WORKS",
AQ2189="No root CAuse","No root cause",
AQ2189="ODU HS","ACTIVE",
AQ2189="IP &amp; VLAN","ACTIVE",
AQ2189="Warehouse HUAWEI","SPARE-ISSUE",
AQ2189="SPARE-HS","SPARE-ISSUE",
AQ2189="Power Telco","ACTIVE", AQ2189="no impacts","no impacts"
),"")</f>
        <v>No root cause</v>
      </c>
      <c r="AS2189" s="92" t="s">
        <v>5537</v>
      </c>
      <c r="AT2189" s="98" t="s">
        <v>5171</v>
      </c>
      <c r="AV2189" s="17" t="s">
        <v>5537</v>
      </c>
      <c r="AW2189" s="7" t="s">
        <v>5537</v>
      </c>
      <c r="AX2189" s="6" t="s">
        <v>5537</v>
      </c>
      <c r="AY2189" s="7"/>
      <c r="AZ2189" s="3" t="s">
        <v>5537</v>
      </c>
      <c r="BA2189" s="18" t="s">
        <v>5537</v>
      </c>
      <c r="BB2189" s="18" t="s">
        <v>5537</v>
      </c>
      <c r="BC2189" s="18" t="s">
        <v>5537</v>
      </c>
      <c r="BD2189" s="18" t="s">
        <v>5537</v>
      </c>
      <c r="BE2189" s="18" t="s">
        <v>5537</v>
      </c>
      <c r="BF2189" s="18" t="s">
        <v>5537</v>
      </c>
      <c r="BG2189" s="18" t="s">
        <v>5537</v>
      </c>
      <c r="BH2189" s="18" t="s">
        <v>5537</v>
      </c>
      <c r="BI2189" s="18" t="s">
        <v>5537</v>
      </c>
      <c r="BJ2189" s="18" t="s">
        <v>5537</v>
      </c>
      <c r="BK2189" s="18" t="s">
        <v>5537</v>
      </c>
      <c r="BL2189" s="9" t="s">
        <v>5537</v>
      </c>
      <c r="BM2189" s="14" t="s">
        <v>5537</v>
      </c>
      <c r="BN2189" s="14" t="s">
        <v>5537</v>
      </c>
      <c r="BO2189" s="14" t="str">
        <f>_xlfn.XLOOKUP(B2189,'[4]cell downs 18042026 17h'!$B:$B,'[4]cell downs 18042026 17h'!$B:$B,"")</f>
        <v/>
      </c>
      <c r="BP2189" s="14" t="str">
        <f>_xlfn.XLOOKUP(B2189,'[5]Cells Huawei 19042026 15h'!$B:$B,'[5]Cells Huawei 19042026 15h'!$B:$B,"")</f>
        <v/>
      </c>
      <c r="BQ2189" s="9" t="str">
        <f>_xlfn.XLOOKUP(B2189,'[6]cells down 19042026 9H40'!$B:$B,'[6]cells down 19042026 9H40'!$B:$B,"")</f>
        <v/>
      </c>
      <c r="BR2189" s="9" t="s">
        <v>5171</v>
      </c>
      <c r="BS2189" s="9" t="s">
        <v>5537</v>
      </c>
      <c r="BT2189" s="108"/>
    </row>
    <row r="2190" spans="1:72" s="9" customFormat="1" x14ac:dyDescent="0.35">
      <c r="A2190" s="1" t="s">
        <v>5175</v>
      </c>
      <c r="B2190" s="8" t="s">
        <v>5176</v>
      </c>
      <c r="C2190" s="3" t="str">
        <f>_xlfn.XLOOKUP(B2190,'[1]daily break down'!$D:$D,'[1]daily break down'!$E:$E,"")</f>
        <v>OUEST</v>
      </c>
      <c r="D2190" s="1" t="s">
        <v>11</v>
      </c>
      <c r="E2190" s="1" t="s">
        <v>12</v>
      </c>
      <c r="F2190" s="3" t="s">
        <v>102</v>
      </c>
      <c r="G2190" s="1" t="s">
        <v>5177</v>
      </c>
      <c r="H2190" s="32" t="str">
        <f>_xlfn.XLOOKUP(B2190,[2]CALCULATION!$B:$B,[2]CALCULATION!$H:$H,"")</f>
        <v>HUAWEI</v>
      </c>
      <c r="I2190" s="28">
        <v>0</v>
      </c>
      <c r="J2190" s="28">
        <v>0</v>
      </c>
      <c r="K2190" s="28">
        <v>0</v>
      </c>
      <c r="L2190" s="28">
        <v>0</v>
      </c>
      <c r="M2190" s="28">
        <v>0</v>
      </c>
      <c r="N2190" s="28">
        <v>0</v>
      </c>
      <c r="O2190" s="28">
        <v>0</v>
      </c>
      <c r="P2190" s="28">
        <v>0</v>
      </c>
      <c r="Q2190" s="28">
        <v>0</v>
      </c>
      <c r="R2190" s="28">
        <v>0</v>
      </c>
      <c r="S2190" s="93">
        <v>0</v>
      </c>
      <c r="T2190" s="93">
        <f>_xlfn.XLOOKUP(B2190,'[3]Nur des jours'!$B:$B,'[3]Nur des jours'!$U:$U,"")</f>
        <v>0</v>
      </c>
      <c r="U2190" s="93">
        <v>0</v>
      </c>
      <c r="V2190" s="93">
        <v>0</v>
      </c>
      <c r="W2190" s="93">
        <v>0</v>
      </c>
      <c r="X2190" s="93">
        <v>0</v>
      </c>
      <c r="Y2190" s="93">
        <v>0</v>
      </c>
      <c r="Z2190" s="93">
        <v>0</v>
      </c>
      <c r="AA2190" s="93">
        <v>0</v>
      </c>
      <c r="AB2190" s="93">
        <v>0</v>
      </c>
      <c r="AC2190" s="93"/>
      <c r="AD2190" s="93">
        <v>0</v>
      </c>
      <c r="AE2190" s="93">
        <v>0</v>
      </c>
      <c r="AF2190" s="93">
        <v>0</v>
      </c>
      <c r="AG2190" s="93"/>
      <c r="AH2190" s="93">
        <v>0</v>
      </c>
      <c r="AI2190" s="93">
        <v>0</v>
      </c>
      <c r="AJ2190" s="93">
        <v>0</v>
      </c>
      <c r="AK2190" s="93">
        <v>0</v>
      </c>
      <c r="AL2190" s="93">
        <v>0</v>
      </c>
      <c r="AM2190" s="49" t="s">
        <v>5559</v>
      </c>
      <c r="AN2190" s="49"/>
      <c r="AO2190" s="48" t="str" cm="1">
        <f t="array" ref="AO2190">IFERROR(_xlfn.IFS(
AQ2190="MPR ISSUE","PDH",
AQ2190="BSS Hardware Issue","BSS",
AQ2190="Sites strategiques, MLL, Pylone, etc.","ENVTECH",
AQ2190="AKTIVCO DEFAUT GE &amp; POWER Cabinet","AKTIVCO",
AQ2190="AKTIVCO Coupure ENEO &amp; Baisse de tension","AKTIVCO GRID ONLY",
AQ2190="Coupure ENEO &amp; Baisse de tension","IHS GRID ONLY",
AQ2190="Defaut GE &amp; POWER Cabinet","IHS",
AQ2190="Sharing","Partners",
AQ2190="Sites strategiques &amp; DataCenter","SST &amp; DC",
AQ2190="Exclu","Exclu",
AQ2190="SAT","SAT",
AQ2190="SPARE-ISSUE","SPARE-ISSUE",
AQ2190="Fiber CAmtel","TRANS_FO_CAMTEL",
AQ2190="Fiber AOF","Fiber AOF",
AQ2190="Projet OCM (HUAWEI)","TRAVAUX-HUAWEI",
AQ2190="Projet OCM (NOKIA)","TRAVAUX-NOKIA",
AQ2190="ACCESS-ISSUE","ACCESS-ISSUE",
AQ2190="Projet OCM (ZTE, NOKIA, autres projets)","TRAVAUX OCM",
AQ2190="No root CAuse","No root cause",
AQ2190="ODU HS","PDH",
AQ2190="IP &amp; VLAN","PDH",
AQ2190="Warehouse HUAWEI","SPARE-ISSUE",
AQ2190="SPARE-HS","SPARE-ISSUE",
AQ2190="Power Telco","BSS",AQ2190="no impacts","no impacts"
),"")</f>
        <v>No root cause</v>
      </c>
      <c r="AP2190" s="48" t="str" cm="1">
        <f t="array" ref="AP2190">IFERROR(_xlfn.IFS(
AQ2190="MPR ISSUE","TX ISSUE",
AQ2190="BSS Hardware Issue","RAN ISSUE",
AQ2190="Sites strategiques, MLL, Pylone, etc.","ENVTECH",
AQ2190="AKTIVCO DEFAUT GE &amp; POWER Cabinet","POWER ISSUE",
AQ2190="AKTIVCO Coupure ENEO &amp; Baisse de tension","POWER ISSUE",
AQ2190="Coupure ENEO &amp; Baisse de tension","POWER ISSUE",
AQ2190="Defaut GE &amp; POWER Cabinet","POWER ISSUE",
AQ2190="Sharing","POWER ISSUE",
AQ2190="Sites strategiques &amp; DataCenter","POWER ISSUE",
AQ2190="Exclu","Exclu",
AQ2190="SAT","TX ISSUE",
AQ2190="SPARE-ISSUE","SPARE-ISSUE",
AQ2190="Fiber CAmtel","TX ISSUE",
AQ2190="Fiber AOF","TX ISSUE",
AQ2190="Projet OCM (HUAWEI)","TRAVAUX-HUAWEI",
AQ2190="Projet OCM (NOKIA)","TRAVAUX -NOKIA",
AQ2190="ACCESS-ISSUE","ACCESS-ISSUE",
AQ2190="Projet OCM (ZTE, NOKIA, autres projets)","TRAVAUX OCM",
AQ2190="No root CAuse","No root cause",
AQ2190="ODU HS","TX ISSUE",
AQ2190="IP &amp; VLAN","TX ISSUE",
AQ2190="Warehouse HUAWEI","SPARE-ISSUE",
AQ2190="SPARE-HS","SPARE-ISSUE",
AQ2190="Power Telco","RAN ISSUE",AQ2190="no impacts","no impacts"
),"")</f>
        <v>No root cause</v>
      </c>
      <c r="AQ2190" s="127" t="s">
        <v>5344</v>
      </c>
      <c r="AR2190" s="48" t="str" cm="1">
        <f t="array" ref="AR2190">IFERROR(_xlfn.IFS(
AQ2190="MPR ISSUE","ACTIVE",
AQ2190="BSS Hardware Issue","ACTIVE",
AQ2190="Sites strategiques, MLL, Pylone, etc.","PASSIVE",
AQ2190="AKTIVCO DEFAUT GE &amp; POWER Cabinet","PASSIVE",
AQ2190="AKTIVCO Coupure ENEO &amp; Baisse de tension","PASSIVE",
AQ2190="Coupure ENEO &amp; Baisse de tension","PASSIVE",
AQ2190="Defaut GE &amp; POWER Cabinet","PASSIVE",
AQ2190="Sharing","PASSIVE",
AQ2190="Sites strategiques &amp; DataCenter","PASSIVE",
AQ2190="Exclu","Exclu",
AQ2190="SAT","ACTIVE",
AQ2190="SPARE-ISSUE","SPARE-ISSUE",
AQ2190="Fiber CAmtel","ACTIVE",
AQ2190="Fiber AOF","ACTIVE",
AQ2190="Projet OCM (HUAWEI)","PLANNED WORKS",
AQ2190="Projet OCM (NOKIA)","PLANNED WORKS",
AQ2190="ACCESS-ISSUE","ACCESS-ISSUE",
AQ2190="Projet OCM (ZTE, NOKIA, autres projets)","PLANNED WORKS",
AQ2190="No root CAuse","No root cause",
AQ2190="ODU HS","ACTIVE",
AQ2190="IP &amp; VLAN","ACTIVE",
AQ2190="Warehouse HUAWEI","SPARE-ISSUE",
AQ2190="SPARE-HS","SPARE-ISSUE",
AQ2190="Power Telco","ACTIVE", AQ2190="no impacts","no impacts"
),"")</f>
        <v>No root cause</v>
      </c>
      <c r="AS2190" s="92" t="s">
        <v>5537</v>
      </c>
      <c r="AT2190" s="98" t="s">
        <v>5176</v>
      </c>
      <c r="AV2190" s="17" t="s">
        <v>5537</v>
      </c>
      <c r="AW2190" s="7" t="s">
        <v>5537</v>
      </c>
      <c r="AX2190" s="6" t="s">
        <v>5537</v>
      </c>
      <c r="AY2190" s="7"/>
      <c r="AZ2190" s="3" t="s">
        <v>5537</v>
      </c>
      <c r="BA2190" s="18" t="s">
        <v>5537</v>
      </c>
      <c r="BB2190" s="18" t="s">
        <v>5537</v>
      </c>
      <c r="BC2190" s="18" t="s">
        <v>5537</v>
      </c>
      <c r="BD2190" s="18" t="s">
        <v>5537</v>
      </c>
      <c r="BE2190" s="18" t="s">
        <v>5537</v>
      </c>
      <c r="BF2190" s="18" t="s">
        <v>5537</v>
      </c>
      <c r="BG2190" s="18" t="s">
        <v>5537</v>
      </c>
      <c r="BH2190" s="18" t="s">
        <v>5537</v>
      </c>
      <c r="BI2190" s="18" t="s">
        <v>5537</v>
      </c>
      <c r="BJ2190" s="18" t="s">
        <v>5537</v>
      </c>
      <c r="BK2190" s="18" t="s">
        <v>5537</v>
      </c>
      <c r="BL2190" s="9" t="s">
        <v>5537</v>
      </c>
      <c r="BM2190" s="14" t="s">
        <v>5537</v>
      </c>
      <c r="BN2190" s="14" t="s">
        <v>5537</v>
      </c>
      <c r="BO2190" s="14" t="str">
        <f>_xlfn.XLOOKUP(B2190,'[4]cell downs 18042026 17h'!$B:$B,'[4]cell downs 18042026 17h'!$B:$B,"")</f>
        <v/>
      </c>
      <c r="BP2190" s="14" t="str">
        <f>_xlfn.XLOOKUP(B2190,'[5]Cells Huawei 19042026 15h'!$B:$B,'[5]Cells Huawei 19042026 15h'!$B:$B,"")</f>
        <v/>
      </c>
      <c r="BQ2190" s="9" t="str">
        <f>_xlfn.XLOOKUP(B2190,'[6]cells down 19042026 9H40'!$B:$B,'[6]cells down 19042026 9H40'!$B:$B,"")</f>
        <v/>
      </c>
      <c r="BR2190" s="9" t="s">
        <v>5176</v>
      </c>
      <c r="BS2190" s="9" t="s">
        <v>5537</v>
      </c>
      <c r="BT2190" s="108"/>
    </row>
    <row r="2191" spans="1:72" s="9" customFormat="1" x14ac:dyDescent="0.35">
      <c r="A2191" s="1" t="s">
        <v>5178</v>
      </c>
      <c r="B2191" s="8" t="s">
        <v>5179</v>
      </c>
      <c r="C2191" s="3" t="str">
        <f>_xlfn.XLOOKUP(B2191,'[1]daily break down'!$D:$D,'[1]daily break down'!$E:$E,"")</f>
        <v>OUEST</v>
      </c>
      <c r="D2191" s="1" t="s">
        <v>21</v>
      </c>
      <c r="E2191" s="1" t="s">
        <v>122</v>
      </c>
      <c r="F2191" s="3" t="s">
        <v>102</v>
      </c>
      <c r="G2191" s="1" t="s">
        <v>4407</v>
      </c>
      <c r="H2191" s="32" t="str">
        <f>_xlfn.XLOOKUP(B2191,[2]CALCULATION!$B:$B,[2]CALCULATION!$H:$H,"")</f>
        <v>HUAWEI</v>
      </c>
      <c r="I2191" s="28">
        <v>0</v>
      </c>
      <c r="J2191" s="28">
        <v>0</v>
      </c>
      <c r="K2191" s="28">
        <v>0</v>
      </c>
      <c r="L2191" s="28">
        <v>0</v>
      </c>
      <c r="M2191" s="28">
        <v>0</v>
      </c>
      <c r="N2191" s="28">
        <v>0</v>
      </c>
      <c r="O2191" s="28">
        <v>0</v>
      </c>
      <c r="P2191" s="28">
        <v>0</v>
      </c>
      <c r="Q2191" s="28">
        <v>0</v>
      </c>
      <c r="R2191" s="28">
        <v>0</v>
      </c>
      <c r="S2191" s="93">
        <v>0</v>
      </c>
      <c r="T2191" s="93">
        <f>_xlfn.XLOOKUP(B2191,'[3]Nur des jours'!$B:$B,'[3]Nur des jours'!$U:$U,"")</f>
        <v>0</v>
      </c>
      <c r="U2191" s="93">
        <v>0</v>
      </c>
      <c r="V2191" s="93">
        <v>0</v>
      </c>
      <c r="W2191" s="93">
        <v>0</v>
      </c>
      <c r="X2191" s="93">
        <v>0</v>
      </c>
      <c r="Y2191" s="93">
        <v>0</v>
      </c>
      <c r="Z2191" s="93">
        <v>0</v>
      </c>
      <c r="AA2191" s="93">
        <v>0</v>
      </c>
      <c r="AB2191" s="93">
        <v>0</v>
      </c>
      <c r="AC2191" s="93"/>
      <c r="AD2191" s="93">
        <v>0</v>
      </c>
      <c r="AE2191" s="93">
        <v>0</v>
      </c>
      <c r="AF2191" s="93">
        <v>0</v>
      </c>
      <c r="AG2191" s="93"/>
      <c r="AH2191" s="93">
        <v>0</v>
      </c>
      <c r="AI2191" s="93">
        <v>0</v>
      </c>
      <c r="AJ2191" s="93">
        <v>0</v>
      </c>
      <c r="AK2191" s="93">
        <v>0</v>
      </c>
      <c r="AL2191" s="93">
        <v>0</v>
      </c>
      <c r="AM2191" s="49" t="s">
        <v>5559</v>
      </c>
      <c r="AN2191" s="49"/>
      <c r="AO2191" s="48" t="str" cm="1">
        <f t="array" ref="AO2191">IFERROR(_xlfn.IFS(
AQ2191="MPR ISSUE","PDH",
AQ2191="BSS Hardware Issue","BSS",
AQ2191="Sites strategiques, MLL, Pylone, etc.","ENVTECH",
AQ2191="AKTIVCO DEFAUT GE &amp; POWER Cabinet","AKTIVCO",
AQ2191="AKTIVCO Coupure ENEO &amp; Baisse de tension","AKTIVCO GRID ONLY",
AQ2191="Coupure ENEO &amp; Baisse de tension","IHS GRID ONLY",
AQ2191="Defaut GE &amp; POWER Cabinet","IHS",
AQ2191="Sharing","Partners",
AQ2191="Sites strategiques &amp; DataCenter","SST &amp; DC",
AQ2191="Exclu","Exclu",
AQ2191="SAT","SAT",
AQ2191="SPARE-ISSUE","SPARE-ISSUE",
AQ2191="Fiber CAmtel","TRANS_FO_CAMTEL",
AQ2191="Fiber AOF","Fiber AOF",
AQ2191="Projet OCM (HUAWEI)","TRAVAUX-HUAWEI",
AQ2191="Projet OCM (NOKIA)","TRAVAUX-NOKIA",
AQ2191="ACCESS-ISSUE","ACCESS-ISSUE",
AQ2191="Projet OCM (ZTE, NOKIA, autres projets)","TRAVAUX OCM",
AQ2191="No root CAuse","No root cause",
AQ2191="ODU HS","PDH",
AQ2191="IP &amp; VLAN","PDH",
AQ2191="Warehouse HUAWEI","SPARE-ISSUE",
AQ2191="SPARE-HS","SPARE-ISSUE",
AQ2191="Power Telco","BSS",AQ2191="no impacts","no impacts"
),"")</f>
        <v>No root cause</v>
      </c>
      <c r="AP2191" s="48" t="str" cm="1">
        <f t="array" ref="AP2191">IFERROR(_xlfn.IFS(
AQ2191="MPR ISSUE","TX ISSUE",
AQ2191="BSS Hardware Issue","RAN ISSUE",
AQ2191="Sites strategiques, MLL, Pylone, etc.","ENVTECH",
AQ2191="AKTIVCO DEFAUT GE &amp; POWER Cabinet","POWER ISSUE",
AQ2191="AKTIVCO Coupure ENEO &amp; Baisse de tension","POWER ISSUE",
AQ2191="Coupure ENEO &amp; Baisse de tension","POWER ISSUE",
AQ2191="Defaut GE &amp; POWER Cabinet","POWER ISSUE",
AQ2191="Sharing","POWER ISSUE",
AQ2191="Sites strategiques &amp; DataCenter","POWER ISSUE",
AQ2191="Exclu","Exclu",
AQ2191="SAT","TX ISSUE",
AQ2191="SPARE-ISSUE","SPARE-ISSUE",
AQ2191="Fiber CAmtel","TX ISSUE",
AQ2191="Fiber AOF","TX ISSUE",
AQ2191="Projet OCM (HUAWEI)","TRAVAUX-HUAWEI",
AQ2191="Projet OCM (NOKIA)","TRAVAUX -NOKIA",
AQ2191="ACCESS-ISSUE","ACCESS-ISSUE",
AQ2191="Projet OCM (ZTE, NOKIA, autres projets)","TRAVAUX OCM",
AQ2191="No root CAuse","No root cause",
AQ2191="ODU HS","TX ISSUE",
AQ2191="IP &amp; VLAN","TX ISSUE",
AQ2191="Warehouse HUAWEI","SPARE-ISSUE",
AQ2191="SPARE-HS","SPARE-ISSUE",
AQ2191="Power Telco","RAN ISSUE",AQ2191="no impacts","no impacts"
),"")</f>
        <v>No root cause</v>
      </c>
      <c r="AQ2191" s="67" t="s">
        <v>5344</v>
      </c>
      <c r="AR2191" s="48" t="str" cm="1">
        <f t="array" ref="AR2191">IFERROR(_xlfn.IFS(
AQ2191="MPR ISSUE","ACTIVE",
AQ2191="BSS Hardware Issue","ACTIVE",
AQ2191="Sites strategiques, MLL, Pylone, etc.","PASSIVE",
AQ2191="AKTIVCO DEFAUT GE &amp; POWER Cabinet","PASSIVE",
AQ2191="AKTIVCO Coupure ENEO &amp; Baisse de tension","PASSIVE",
AQ2191="Coupure ENEO &amp; Baisse de tension","PASSIVE",
AQ2191="Defaut GE &amp; POWER Cabinet","PASSIVE",
AQ2191="Sharing","PASSIVE",
AQ2191="Sites strategiques &amp; DataCenter","PASSIVE",
AQ2191="Exclu","Exclu",
AQ2191="SAT","ACTIVE",
AQ2191="SPARE-ISSUE","SPARE-ISSUE",
AQ2191="Fiber CAmtel","ACTIVE",
AQ2191="Fiber AOF","ACTIVE",
AQ2191="Projet OCM (HUAWEI)","PLANNED WORKS",
AQ2191="Projet OCM (NOKIA)","PLANNED WORKS",
AQ2191="ACCESS-ISSUE","ACCESS-ISSUE",
AQ2191="Projet OCM (ZTE, NOKIA, autres projets)","PLANNED WORKS",
AQ2191="No root CAuse","No root cause",
AQ2191="ODU HS","ACTIVE",
AQ2191="IP &amp; VLAN","ACTIVE",
AQ2191="Warehouse HUAWEI","SPARE-ISSUE",
AQ2191="SPARE-HS","SPARE-ISSUE",
AQ2191="Power Telco","ACTIVE", AQ2191="no impacts","no impacts"
),"")</f>
        <v>No root cause</v>
      </c>
      <c r="AS2191" s="92" t="s">
        <v>5537</v>
      </c>
      <c r="AT2191" s="98" t="s">
        <v>5179</v>
      </c>
      <c r="AV2191" s="17" t="s">
        <v>5537</v>
      </c>
      <c r="AW2191" s="7" t="s">
        <v>5537</v>
      </c>
      <c r="AX2191" s="6" t="s">
        <v>5537</v>
      </c>
      <c r="AY2191" s="7"/>
      <c r="AZ2191" s="3" t="s">
        <v>5537</v>
      </c>
      <c r="BA2191" s="18" t="s">
        <v>5537</v>
      </c>
      <c r="BB2191" s="18" t="s">
        <v>5537</v>
      </c>
      <c r="BC2191" s="18" t="s">
        <v>5537</v>
      </c>
      <c r="BD2191" s="18" t="s">
        <v>5537</v>
      </c>
      <c r="BE2191" s="18" t="s">
        <v>5537</v>
      </c>
      <c r="BF2191" s="18" t="s">
        <v>5537</v>
      </c>
      <c r="BG2191" s="18" t="s">
        <v>5537</v>
      </c>
      <c r="BH2191" s="18" t="s">
        <v>5537</v>
      </c>
      <c r="BI2191" s="18" t="s">
        <v>5537</v>
      </c>
      <c r="BJ2191" s="18" t="s">
        <v>5537</v>
      </c>
      <c r="BK2191" s="18" t="s">
        <v>5537</v>
      </c>
      <c r="BL2191" s="9" t="s">
        <v>5537</v>
      </c>
      <c r="BM2191" s="14" t="s">
        <v>5537</v>
      </c>
      <c r="BN2191" s="14" t="s">
        <v>5537</v>
      </c>
      <c r="BO2191" s="14" t="str">
        <f>_xlfn.XLOOKUP(B2191,'[4]cell downs 18042026 17h'!$B:$B,'[4]cell downs 18042026 17h'!$B:$B,"")</f>
        <v/>
      </c>
      <c r="BP2191" s="14" t="str">
        <f>_xlfn.XLOOKUP(B2191,'[5]Cells Huawei 19042026 15h'!$B:$B,'[5]Cells Huawei 19042026 15h'!$B:$B,"")</f>
        <v/>
      </c>
      <c r="BQ2191" s="9" t="str">
        <f>_xlfn.XLOOKUP(B2191,'[6]cells down 19042026 9H40'!$B:$B,'[6]cells down 19042026 9H40'!$B:$B,"")</f>
        <v/>
      </c>
      <c r="BR2191" s="9" t="s">
        <v>5537</v>
      </c>
      <c r="BS2191" s="9" t="s">
        <v>5581</v>
      </c>
      <c r="BT2191" s="108"/>
    </row>
    <row r="2192" spans="1:72" s="9" customFormat="1" x14ac:dyDescent="0.35">
      <c r="A2192" s="1" t="s">
        <v>5204</v>
      </c>
      <c r="B2192" s="8" t="s">
        <v>5205</v>
      </c>
      <c r="C2192" s="3" t="str">
        <f>_xlfn.XLOOKUP(B2192,'[1]daily break down'!$D:$D,'[1]daily break down'!$E:$E,"")</f>
        <v>OUEST</v>
      </c>
      <c r="D2192" s="1" t="s">
        <v>11</v>
      </c>
      <c r="E2192" s="1" t="s">
        <v>12</v>
      </c>
      <c r="F2192" s="3" t="s">
        <v>102</v>
      </c>
      <c r="G2192" s="1" t="s">
        <v>856</v>
      </c>
      <c r="H2192" s="32" t="str">
        <f>_xlfn.XLOOKUP(B2192,[2]CALCULATION!$B:$B,[2]CALCULATION!$H:$H,"")</f>
        <v>Huawei</v>
      </c>
      <c r="I2192" s="28">
        <v>0</v>
      </c>
      <c r="J2192" s="28">
        <v>0</v>
      </c>
      <c r="K2192" s="28">
        <v>0</v>
      </c>
      <c r="L2192" s="28">
        <v>0</v>
      </c>
      <c r="M2192" s="28">
        <v>0</v>
      </c>
      <c r="N2192" s="28">
        <v>0</v>
      </c>
      <c r="O2192" s="28">
        <v>0</v>
      </c>
      <c r="P2192" s="28">
        <v>0</v>
      </c>
      <c r="Q2192" s="28">
        <v>0</v>
      </c>
      <c r="R2192" s="28">
        <v>0</v>
      </c>
      <c r="S2192" s="93">
        <v>0</v>
      </c>
      <c r="T2192" s="93">
        <f>_xlfn.XLOOKUP(B2192,'[3]Nur des jours'!$B:$B,'[3]Nur des jours'!$U:$U,"")</f>
        <v>0</v>
      </c>
      <c r="U2192" s="93">
        <v>0</v>
      </c>
      <c r="V2192" s="93">
        <v>0</v>
      </c>
      <c r="W2192" s="93">
        <v>0</v>
      </c>
      <c r="X2192" s="93">
        <v>0</v>
      </c>
      <c r="Y2192" s="93">
        <v>0</v>
      </c>
      <c r="Z2192" s="93">
        <v>0</v>
      </c>
      <c r="AA2192" s="93">
        <v>0</v>
      </c>
      <c r="AB2192" s="93">
        <v>0</v>
      </c>
      <c r="AC2192" s="93"/>
      <c r="AD2192" s="93">
        <v>0</v>
      </c>
      <c r="AE2192" s="93">
        <v>0</v>
      </c>
      <c r="AF2192" s="93">
        <v>0</v>
      </c>
      <c r="AG2192" s="93"/>
      <c r="AH2192" s="93">
        <v>0</v>
      </c>
      <c r="AI2192" s="93">
        <v>0</v>
      </c>
      <c r="AJ2192" s="93">
        <v>0</v>
      </c>
      <c r="AK2192" s="93">
        <v>0</v>
      </c>
      <c r="AL2192" s="93">
        <v>0</v>
      </c>
      <c r="AM2192" s="49" t="s">
        <v>5559</v>
      </c>
      <c r="AN2192" s="49"/>
      <c r="AO2192" s="48" t="str" cm="1">
        <f t="array" ref="AO2192">IFERROR(_xlfn.IFS(
AQ2192="MPR ISSUE","PDH",
AQ2192="BSS Hardware Issue","BSS",
AQ2192="Sites strategiques, MLL, Pylone, etc.","ENVTECH",
AQ2192="AKTIVCO DEFAUT GE &amp; POWER Cabinet","AKTIVCO",
AQ2192="AKTIVCO Coupure ENEO &amp; Baisse de tension","AKTIVCO GRID ONLY",
AQ2192="Coupure ENEO &amp; Baisse de tension","IHS GRID ONLY",
AQ2192="Defaut GE &amp; POWER Cabinet","IHS",
AQ2192="Sharing","Partners",
AQ2192="Sites strategiques &amp; DataCenter","SST &amp; DC",
AQ2192="Exclu","Exclu",
AQ2192="SAT","SAT",
AQ2192="SPARE-ISSUE","SPARE-ISSUE",
AQ2192="Fiber CAmtel","TRANS_FO_CAMTEL",
AQ2192="Fiber AOF","Fiber AOF",
AQ2192="Projet OCM (HUAWEI)","TRAVAUX-HUAWEI",
AQ2192="Projet OCM (NOKIA)","TRAVAUX-NOKIA",
AQ2192="ACCESS-ISSUE","ACCESS-ISSUE",
AQ2192="Projet OCM (ZTE, NOKIA, autres projets)","TRAVAUX OCM",
AQ2192="No root CAuse","No root cause",
AQ2192="ODU HS","PDH",
AQ2192="IP &amp; VLAN","PDH",
AQ2192="Warehouse HUAWEI","SPARE-ISSUE",
AQ2192="SPARE-HS","SPARE-ISSUE",
AQ2192="Power Telco","BSS",AQ2192="no impacts","no impacts"
),"")</f>
        <v>No root cause</v>
      </c>
      <c r="AP2192" s="48" t="str" cm="1">
        <f t="array" ref="AP2192">IFERROR(_xlfn.IFS(
AQ2192="MPR ISSUE","TX ISSUE",
AQ2192="BSS Hardware Issue","RAN ISSUE",
AQ2192="Sites strategiques, MLL, Pylone, etc.","ENVTECH",
AQ2192="AKTIVCO DEFAUT GE &amp; POWER Cabinet","POWER ISSUE",
AQ2192="AKTIVCO Coupure ENEO &amp; Baisse de tension","POWER ISSUE",
AQ2192="Coupure ENEO &amp; Baisse de tension","POWER ISSUE",
AQ2192="Defaut GE &amp; POWER Cabinet","POWER ISSUE",
AQ2192="Sharing","POWER ISSUE",
AQ2192="Sites strategiques &amp; DataCenter","POWER ISSUE",
AQ2192="Exclu","Exclu",
AQ2192="SAT","TX ISSUE",
AQ2192="SPARE-ISSUE","SPARE-ISSUE",
AQ2192="Fiber CAmtel","TX ISSUE",
AQ2192="Fiber AOF","TX ISSUE",
AQ2192="Projet OCM (HUAWEI)","TRAVAUX-HUAWEI",
AQ2192="Projet OCM (NOKIA)","TRAVAUX -NOKIA",
AQ2192="ACCESS-ISSUE","ACCESS-ISSUE",
AQ2192="Projet OCM (ZTE, NOKIA, autres projets)","TRAVAUX OCM",
AQ2192="No root CAuse","No root cause",
AQ2192="ODU HS","TX ISSUE",
AQ2192="IP &amp; VLAN","TX ISSUE",
AQ2192="Warehouse HUAWEI","SPARE-ISSUE",
AQ2192="SPARE-HS","SPARE-ISSUE",
AQ2192="Power Telco","RAN ISSUE",AQ2192="no impacts","no impacts"
),"")</f>
        <v>No root cause</v>
      </c>
      <c r="AQ2192" s="127" t="s">
        <v>5344</v>
      </c>
      <c r="AR2192" s="48" t="str" cm="1">
        <f t="array" ref="AR2192">IFERROR(_xlfn.IFS(
AQ2192="MPR ISSUE","ACTIVE",
AQ2192="BSS Hardware Issue","ACTIVE",
AQ2192="Sites strategiques, MLL, Pylone, etc.","PASSIVE",
AQ2192="AKTIVCO DEFAUT GE &amp; POWER Cabinet","PASSIVE",
AQ2192="AKTIVCO Coupure ENEO &amp; Baisse de tension","PASSIVE",
AQ2192="Coupure ENEO &amp; Baisse de tension","PASSIVE",
AQ2192="Defaut GE &amp; POWER Cabinet","PASSIVE",
AQ2192="Sharing","PASSIVE",
AQ2192="Sites strategiques &amp; DataCenter","PASSIVE",
AQ2192="Exclu","Exclu",
AQ2192="SAT","ACTIVE",
AQ2192="SPARE-ISSUE","SPARE-ISSUE",
AQ2192="Fiber CAmtel","ACTIVE",
AQ2192="Fiber AOF","ACTIVE",
AQ2192="Projet OCM (HUAWEI)","PLANNED WORKS",
AQ2192="Projet OCM (NOKIA)","PLANNED WORKS",
AQ2192="ACCESS-ISSUE","ACCESS-ISSUE",
AQ2192="Projet OCM (ZTE, NOKIA, autres projets)","PLANNED WORKS",
AQ2192="No root CAuse","No root cause",
AQ2192="ODU HS","ACTIVE",
AQ2192="IP &amp; VLAN","ACTIVE",
AQ2192="Warehouse HUAWEI","SPARE-ISSUE",
AQ2192="SPARE-HS","SPARE-ISSUE",
AQ2192="Power Telco","ACTIVE", AQ2192="no impacts","no impacts"
),"")</f>
        <v>No root cause</v>
      </c>
      <c r="AS2192" s="92" t="s">
        <v>5537</v>
      </c>
      <c r="AT2192" s="98" t="s">
        <v>5205</v>
      </c>
      <c r="AV2192" s="17" t="s">
        <v>5537</v>
      </c>
      <c r="AW2192" s="7" t="s">
        <v>5537</v>
      </c>
      <c r="AX2192" s="6" t="s">
        <v>5537</v>
      </c>
      <c r="AY2192" s="7"/>
      <c r="AZ2192" s="3" t="s">
        <v>5537</v>
      </c>
      <c r="BA2192" s="18" t="s">
        <v>5537</v>
      </c>
      <c r="BB2192" s="18" t="s">
        <v>5537</v>
      </c>
      <c r="BC2192" s="18" t="s">
        <v>5537</v>
      </c>
      <c r="BD2192" s="18" t="s">
        <v>5537</v>
      </c>
      <c r="BE2192" s="18" t="s">
        <v>5537</v>
      </c>
      <c r="BF2192" s="18" t="s">
        <v>5537</v>
      </c>
      <c r="BG2192" s="18" t="s">
        <v>5537</v>
      </c>
      <c r="BH2192" s="18" t="s">
        <v>5537</v>
      </c>
      <c r="BI2192" s="18" t="s">
        <v>5537</v>
      </c>
      <c r="BJ2192" s="18" t="s">
        <v>5537</v>
      </c>
      <c r="BK2192" s="18" t="s">
        <v>5537</v>
      </c>
      <c r="BL2192" s="9" t="s">
        <v>5537</v>
      </c>
      <c r="BM2192" s="14" t="s">
        <v>5537</v>
      </c>
      <c r="BN2192" s="14" t="s">
        <v>5537</v>
      </c>
      <c r="BO2192" s="14" t="str">
        <f>_xlfn.XLOOKUP(B2192,'[4]cell downs 18042026 17h'!$B:$B,'[4]cell downs 18042026 17h'!$B:$B,"")</f>
        <v/>
      </c>
      <c r="BP2192" s="14" t="str">
        <f>_xlfn.XLOOKUP(B2192,'[5]Cells Huawei 19042026 15h'!$B:$B,'[5]Cells Huawei 19042026 15h'!$B:$B,"")</f>
        <v/>
      </c>
      <c r="BQ2192" s="9" t="str">
        <f>_xlfn.XLOOKUP(B2192,'[6]cells down 19042026 9H40'!$B:$B,'[6]cells down 19042026 9H40'!$B:$B,"")</f>
        <v/>
      </c>
      <c r="BR2192" s="9" t="s">
        <v>5205</v>
      </c>
      <c r="BS2192" s="9" t="s">
        <v>12</v>
      </c>
      <c r="BT2192" s="108"/>
    </row>
    <row r="2193" spans="1:72" s="9" customFormat="1" x14ac:dyDescent="0.35">
      <c r="A2193" s="1" t="s">
        <v>5209</v>
      </c>
      <c r="B2193" s="8" t="s">
        <v>5210</v>
      </c>
      <c r="C2193" s="3" t="str">
        <f>_xlfn.XLOOKUP(B2193,'[1]daily break down'!$D:$D,'[1]daily break down'!$E:$E,"")</f>
        <v>SUD-OUEST</v>
      </c>
      <c r="D2193" s="1" t="s">
        <v>11</v>
      </c>
      <c r="E2193" s="1" t="s">
        <v>66</v>
      </c>
      <c r="F2193" s="3" t="s">
        <v>13</v>
      </c>
      <c r="G2193" s="1" t="s">
        <v>5209</v>
      </c>
      <c r="H2193" s="32" t="str">
        <f>_xlfn.XLOOKUP(B2193,[2]CALCULATION!$B:$B,[2]CALCULATION!$H:$H,"")</f>
        <v>HUAWEI</v>
      </c>
      <c r="I2193" s="28">
        <v>0</v>
      </c>
      <c r="J2193" s="28">
        <v>0</v>
      </c>
      <c r="K2193" s="28">
        <v>0</v>
      </c>
      <c r="L2193" s="28">
        <v>0</v>
      </c>
      <c r="M2193" s="28">
        <v>0</v>
      </c>
      <c r="N2193" s="28">
        <v>0</v>
      </c>
      <c r="O2193" s="28">
        <v>0</v>
      </c>
      <c r="P2193" s="28">
        <v>0</v>
      </c>
      <c r="Q2193" s="28">
        <v>0</v>
      </c>
      <c r="R2193" s="28">
        <v>0</v>
      </c>
      <c r="S2193" s="93">
        <v>0</v>
      </c>
      <c r="T2193" s="93">
        <f>_xlfn.XLOOKUP(B2193,'[3]Nur des jours'!$B:$B,'[3]Nur des jours'!$U:$U,"")</f>
        <v>0</v>
      </c>
      <c r="U2193" s="93">
        <v>0</v>
      </c>
      <c r="V2193" s="93">
        <v>0</v>
      </c>
      <c r="W2193" s="93">
        <v>0</v>
      </c>
      <c r="X2193" s="93">
        <v>0</v>
      </c>
      <c r="Y2193" s="93">
        <v>0</v>
      </c>
      <c r="Z2193" s="93">
        <v>0</v>
      </c>
      <c r="AA2193" s="93">
        <v>0</v>
      </c>
      <c r="AB2193" s="93">
        <v>0</v>
      </c>
      <c r="AC2193" s="93"/>
      <c r="AD2193" s="93">
        <v>0</v>
      </c>
      <c r="AE2193" s="93">
        <v>0</v>
      </c>
      <c r="AF2193" s="93">
        <v>0</v>
      </c>
      <c r="AG2193" s="93"/>
      <c r="AH2193" s="93">
        <v>0</v>
      </c>
      <c r="AI2193" s="93">
        <v>0</v>
      </c>
      <c r="AJ2193" s="93">
        <v>0</v>
      </c>
      <c r="AK2193" s="93">
        <v>0</v>
      </c>
      <c r="AL2193" s="93">
        <v>0</v>
      </c>
      <c r="AM2193" s="49" t="s">
        <v>5559</v>
      </c>
      <c r="AN2193" s="49"/>
      <c r="AO2193" s="48" t="str" cm="1">
        <f t="array" ref="AO2193">IFERROR(_xlfn.IFS(
AQ2193="MPR ISSUE","PDH",
AQ2193="BSS Hardware Issue","BSS",
AQ2193="Sites strategiques, MLL, Pylone, etc.","ENVTECH",
AQ2193="AKTIVCO DEFAUT GE &amp; POWER Cabinet","AKTIVCO",
AQ2193="AKTIVCO Coupure ENEO &amp; Baisse de tension","AKTIVCO GRID ONLY",
AQ2193="Coupure ENEO &amp; Baisse de tension","IHS GRID ONLY",
AQ2193="Defaut GE &amp; POWER Cabinet","IHS",
AQ2193="Sharing","Partners",
AQ2193="Sites strategiques &amp; DataCenter","SST &amp; DC",
AQ2193="Exclu","Exclu",
AQ2193="SAT","SAT",
AQ2193="SPARE-ISSUE","SPARE-ISSUE",
AQ2193="Fiber CAmtel","TRANS_FO_CAMTEL",
AQ2193="Fiber AOF","Fiber AOF",
AQ2193="Projet OCM (HUAWEI)","TRAVAUX-HUAWEI",
AQ2193="Projet OCM (NOKIA)","TRAVAUX-NOKIA",
AQ2193="ACCESS-ISSUE","ACCESS-ISSUE",
AQ2193="Projet OCM (ZTE, NOKIA, autres projets)","TRAVAUX OCM",
AQ2193="No root CAuse","No root cause",
AQ2193="ODU HS","PDH",
AQ2193="IP &amp; VLAN","PDH",
AQ2193="Warehouse HUAWEI","SPARE-ISSUE",
AQ2193="SPARE-HS","SPARE-ISSUE",
AQ2193="Power Telco","BSS",AQ2193="no impacts","no impacts"
),"")</f>
        <v>No root cause</v>
      </c>
      <c r="AP2193" s="48" t="str" cm="1">
        <f t="array" ref="AP2193">IFERROR(_xlfn.IFS(
AQ2193="MPR ISSUE","TX ISSUE",
AQ2193="BSS Hardware Issue","RAN ISSUE",
AQ2193="Sites strategiques, MLL, Pylone, etc.","ENVTECH",
AQ2193="AKTIVCO DEFAUT GE &amp; POWER Cabinet","POWER ISSUE",
AQ2193="AKTIVCO Coupure ENEO &amp; Baisse de tension","POWER ISSUE",
AQ2193="Coupure ENEO &amp; Baisse de tension","POWER ISSUE",
AQ2193="Defaut GE &amp; POWER Cabinet","POWER ISSUE",
AQ2193="Sharing","POWER ISSUE",
AQ2193="Sites strategiques &amp; DataCenter","POWER ISSUE",
AQ2193="Exclu","Exclu",
AQ2193="SAT","TX ISSUE",
AQ2193="SPARE-ISSUE","SPARE-ISSUE",
AQ2193="Fiber CAmtel","TX ISSUE",
AQ2193="Fiber AOF","TX ISSUE",
AQ2193="Projet OCM (HUAWEI)","TRAVAUX-HUAWEI",
AQ2193="Projet OCM (NOKIA)","TRAVAUX -NOKIA",
AQ2193="ACCESS-ISSUE","ACCESS-ISSUE",
AQ2193="Projet OCM (ZTE, NOKIA, autres projets)","TRAVAUX OCM",
AQ2193="No root CAuse","No root cause",
AQ2193="ODU HS","TX ISSUE",
AQ2193="IP &amp; VLAN","TX ISSUE",
AQ2193="Warehouse HUAWEI","SPARE-ISSUE",
AQ2193="SPARE-HS","SPARE-ISSUE",
AQ2193="Power Telco","RAN ISSUE",AQ2193="no impacts","no impacts"
),"")</f>
        <v>No root cause</v>
      </c>
      <c r="AQ2193" s="127" t="s">
        <v>5344</v>
      </c>
      <c r="AR2193" s="48" t="str" cm="1">
        <f t="array" ref="AR2193">IFERROR(_xlfn.IFS(
AQ2193="MPR ISSUE","ACTIVE",
AQ2193="BSS Hardware Issue","ACTIVE",
AQ2193="Sites strategiques, MLL, Pylone, etc.","PASSIVE",
AQ2193="AKTIVCO DEFAUT GE &amp; POWER Cabinet","PASSIVE",
AQ2193="AKTIVCO Coupure ENEO &amp; Baisse de tension","PASSIVE",
AQ2193="Coupure ENEO &amp; Baisse de tension","PASSIVE",
AQ2193="Defaut GE &amp; POWER Cabinet","PASSIVE",
AQ2193="Sharing","PASSIVE",
AQ2193="Sites strategiques &amp; DataCenter","PASSIVE",
AQ2193="Exclu","Exclu",
AQ2193="SAT","ACTIVE",
AQ2193="SPARE-ISSUE","SPARE-ISSUE",
AQ2193="Fiber CAmtel","ACTIVE",
AQ2193="Fiber AOF","ACTIVE",
AQ2193="Projet OCM (HUAWEI)","PLANNED WORKS",
AQ2193="Projet OCM (NOKIA)","PLANNED WORKS",
AQ2193="ACCESS-ISSUE","ACCESS-ISSUE",
AQ2193="Projet OCM (ZTE, NOKIA, autres projets)","PLANNED WORKS",
AQ2193="No root CAuse","No root cause",
AQ2193="ODU HS","ACTIVE",
AQ2193="IP &amp; VLAN","ACTIVE",
AQ2193="Warehouse HUAWEI","SPARE-ISSUE",
AQ2193="SPARE-HS","SPARE-ISSUE",
AQ2193="Power Telco","ACTIVE", AQ2193="no impacts","no impacts"
),"")</f>
        <v>No root cause</v>
      </c>
      <c r="AS2193" s="92" t="s">
        <v>5537</v>
      </c>
      <c r="AT2193" s="98" t="s">
        <v>5210</v>
      </c>
      <c r="AV2193" s="17" t="s">
        <v>5537</v>
      </c>
      <c r="AW2193" s="7" t="s">
        <v>5537</v>
      </c>
      <c r="AX2193" s="6" t="s">
        <v>5537</v>
      </c>
      <c r="AY2193" s="7"/>
      <c r="AZ2193" s="3" t="s">
        <v>5537</v>
      </c>
      <c r="BA2193" s="18" t="s">
        <v>5537</v>
      </c>
      <c r="BB2193" s="18" t="s">
        <v>5537</v>
      </c>
      <c r="BC2193" s="18" t="s">
        <v>5537</v>
      </c>
      <c r="BD2193" s="18" t="s">
        <v>5537</v>
      </c>
      <c r="BE2193" s="18" t="s">
        <v>5537</v>
      </c>
      <c r="BF2193" s="18" t="s">
        <v>5537</v>
      </c>
      <c r="BG2193" s="18" t="s">
        <v>5537</v>
      </c>
      <c r="BH2193" s="18" t="s">
        <v>5537</v>
      </c>
      <c r="BI2193" s="18" t="s">
        <v>5537</v>
      </c>
      <c r="BJ2193" s="18" t="s">
        <v>5537</v>
      </c>
      <c r="BK2193" s="18" t="s">
        <v>5537</v>
      </c>
      <c r="BL2193" s="9" t="s">
        <v>5537</v>
      </c>
      <c r="BM2193" s="14" t="s">
        <v>5537</v>
      </c>
      <c r="BN2193" s="14" t="s">
        <v>5537</v>
      </c>
      <c r="BO2193" s="14" t="str">
        <f>_xlfn.XLOOKUP(B2193,'[4]cell downs 18042026 17h'!$B:$B,'[4]cell downs 18042026 17h'!$B:$B,"")</f>
        <v/>
      </c>
      <c r="BP2193" s="14" t="str">
        <f>_xlfn.XLOOKUP(B2193,'[5]Cells Huawei 19042026 15h'!$B:$B,'[5]Cells Huawei 19042026 15h'!$B:$B,"")</f>
        <v/>
      </c>
      <c r="BQ2193" s="9" t="str">
        <f>_xlfn.XLOOKUP(B2193,'[6]cells down 19042026 9H40'!$B:$B,'[6]cells down 19042026 9H40'!$B:$B,"")</f>
        <v/>
      </c>
      <c r="BR2193" s="9" t="s">
        <v>5210</v>
      </c>
      <c r="BS2193" s="9" t="s">
        <v>594</v>
      </c>
      <c r="BT2193" s="108"/>
    </row>
    <row r="2194" spans="1:72" s="9" customFormat="1" x14ac:dyDescent="0.35">
      <c r="A2194" s="1" t="s">
        <v>5257</v>
      </c>
      <c r="B2194" s="8" t="s">
        <v>5258</v>
      </c>
      <c r="C2194" s="3" t="str">
        <f>_xlfn.XLOOKUP(B2194,'[1]daily break down'!$D:$D,'[1]daily break down'!$E:$E,"")</f>
        <v>CENTRE</v>
      </c>
      <c r="D2194" s="1" t="s">
        <v>11</v>
      </c>
      <c r="E2194" s="1" t="s">
        <v>66</v>
      </c>
      <c r="F2194" s="3" t="s">
        <v>37</v>
      </c>
      <c r="G2194" s="1" t="s">
        <v>5259</v>
      </c>
      <c r="H2194" s="34" t="str">
        <f>_xlfn.XLOOKUP(B2194,[2]CALCULATION!$B:$B,[2]CALCULATION!$H:$H,"")</f>
        <v>ZTE</v>
      </c>
      <c r="I2194" s="28">
        <v>0</v>
      </c>
      <c r="J2194" s="28">
        <v>0</v>
      </c>
      <c r="K2194" s="28">
        <v>0</v>
      </c>
      <c r="L2194" s="28">
        <v>0</v>
      </c>
      <c r="M2194" s="28">
        <v>0</v>
      </c>
      <c r="N2194" s="28">
        <v>0</v>
      </c>
      <c r="O2194" s="28">
        <v>0</v>
      </c>
      <c r="P2194" s="28">
        <v>0</v>
      </c>
      <c r="Q2194" s="28">
        <v>0</v>
      </c>
      <c r="R2194" s="28">
        <v>0</v>
      </c>
      <c r="S2194" s="93">
        <v>0</v>
      </c>
      <c r="T2194" s="93">
        <f>_xlfn.XLOOKUP(B2194,'[3]Nur des jours'!$B:$B,'[3]Nur des jours'!$U:$U,"")</f>
        <v>0</v>
      </c>
      <c r="U2194" s="93">
        <v>0</v>
      </c>
      <c r="V2194" s="93">
        <v>0</v>
      </c>
      <c r="W2194" s="93">
        <v>0</v>
      </c>
      <c r="X2194" s="93">
        <v>0</v>
      </c>
      <c r="Y2194" s="93">
        <v>0</v>
      </c>
      <c r="Z2194" s="93">
        <v>0</v>
      </c>
      <c r="AA2194" s="93">
        <v>0</v>
      </c>
      <c r="AB2194" s="93">
        <v>0</v>
      </c>
      <c r="AC2194" s="93"/>
      <c r="AD2194" s="93">
        <v>0</v>
      </c>
      <c r="AE2194" s="93">
        <v>0</v>
      </c>
      <c r="AF2194" s="93">
        <v>0</v>
      </c>
      <c r="AG2194" s="93"/>
      <c r="AH2194" s="93">
        <v>0</v>
      </c>
      <c r="AI2194" s="93">
        <v>0</v>
      </c>
      <c r="AJ2194" s="93">
        <v>0</v>
      </c>
      <c r="AK2194" s="93">
        <v>0</v>
      </c>
      <c r="AL2194" s="93">
        <v>0</v>
      </c>
      <c r="AM2194" s="49" t="s">
        <v>5559</v>
      </c>
      <c r="AN2194" s="49"/>
      <c r="AO2194" s="48" t="str" cm="1">
        <f t="array" ref="AO2194">IFERROR(_xlfn.IFS(
AQ2194="MPR ISSUE","PDH",
AQ2194="BSS Hardware Issue","BSS",
AQ2194="Sites strategiques, MLL, Pylone, etc.","ENVTECH",
AQ2194="AKTIVCO DEFAUT GE &amp; POWER Cabinet","AKTIVCO",
AQ2194="AKTIVCO Coupure ENEO &amp; Baisse de tension","AKTIVCO GRID ONLY",
AQ2194="Coupure ENEO &amp; Baisse de tension","IHS GRID ONLY",
AQ2194="Defaut GE &amp; POWER Cabinet","IHS",
AQ2194="Sharing","Partners",
AQ2194="Sites strategiques &amp; DataCenter","SST &amp; DC",
AQ2194="Exclu","Exclu",
AQ2194="SAT","SAT",
AQ2194="SPARE-ISSUE","SPARE-ISSUE",
AQ2194="Fiber CAmtel","TRANS_FO_CAMTEL",
AQ2194="Fiber AOF","Fiber AOF",
AQ2194="Projet OCM (HUAWEI)","TRAVAUX-HUAWEI",
AQ2194="Projet OCM (NOKIA)","TRAVAUX-NOKIA",
AQ2194="ACCESS-ISSUE","ACCESS-ISSUE",
AQ2194="Projet OCM (ZTE, NOKIA, autres projets)","TRAVAUX OCM",
AQ2194="No root CAuse","No root cause",
AQ2194="ODU HS","PDH",
AQ2194="IP &amp; VLAN","PDH",
AQ2194="Warehouse HUAWEI","SPARE-ISSUE",
AQ2194="SPARE-HS","SPARE-ISSUE",
AQ2194="Power Telco","BSS",AQ2194="no impacts","no impacts"
),"")</f>
        <v>No root cause</v>
      </c>
      <c r="AP2194" s="48" t="str" cm="1">
        <f t="array" ref="AP2194">IFERROR(_xlfn.IFS(
AQ2194="MPR ISSUE","TX ISSUE",
AQ2194="BSS Hardware Issue","RAN ISSUE",
AQ2194="Sites strategiques, MLL, Pylone, etc.","ENVTECH",
AQ2194="AKTIVCO DEFAUT GE &amp; POWER Cabinet","POWER ISSUE",
AQ2194="AKTIVCO Coupure ENEO &amp; Baisse de tension","POWER ISSUE",
AQ2194="Coupure ENEO &amp; Baisse de tension","POWER ISSUE",
AQ2194="Defaut GE &amp; POWER Cabinet","POWER ISSUE",
AQ2194="Sharing","POWER ISSUE",
AQ2194="Sites strategiques &amp; DataCenter","POWER ISSUE",
AQ2194="Exclu","Exclu",
AQ2194="SAT","TX ISSUE",
AQ2194="SPARE-ISSUE","SPARE-ISSUE",
AQ2194="Fiber CAmtel","TX ISSUE",
AQ2194="Fiber AOF","TX ISSUE",
AQ2194="Projet OCM (HUAWEI)","TRAVAUX-HUAWEI",
AQ2194="Projet OCM (NOKIA)","TRAVAUX -NOKIA",
AQ2194="ACCESS-ISSUE","ACCESS-ISSUE",
AQ2194="Projet OCM (ZTE, NOKIA, autres projets)","TRAVAUX OCM",
AQ2194="No root CAuse","No root cause",
AQ2194="ODU HS","TX ISSUE",
AQ2194="IP &amp; VLAN","TX ISSUE",
AQ2194="Warehouse HUAWEI","SPARE-ISSUE",
AQ2194="SPARE-HS","SPARE-ISSUE",
AQ2194="Power Telco","RAN ISSUE",AQ2194="no impacts","no impacts"
),"")</f>
        <v>No root cause</v>
      </c>
      <c r="AQ2194" s="127" t="s">
        <v>5344</v>
      </c>
      <c r="AR2194" s="48" t="str" cm="1">
        <f t="array" ref="AR2194">IFERROR(_xlfn.IFS(
AQ2194="MPR ISSUE","ACTIVE",
AQ2194="BSS Hardware Issue","ACTIVE",
AQ2194="Sites strategiques, MLL, Pylone, etc.","PASSIVE",
AQ2194="AKTIVCO DEFAUT GE &amp; POWER Cabinet","PASSIVE",
AQ2194="AKTIVCO Coupure ENEO &amp; Baisse de tension","PASSIVE",
AQ2194="Coupure ENEO &amp; Baisse de tension","PASSIVE",
AQ2194="Defaut GE &amp; POWER Cabinet","PASSIVE",
AQ2194="Sharing","PASSIVE",
AQ2194="Sites strategiques &amp; DataCenter","PASSIVE",
AQ2194="Exclu","Exclu",
AQ2194="SAT","ACTIVE",
AQ2194="SPARE-ISSUE","SPARE-ISSUE",
AQ2194="Fiber CAmtel","ACTIVE",
AQ2194="Fiber AOF","ACTIVE",
AQ2194="Projet OCM (HUAWEI)","PLANNED WORKS",
AQ2194="Projet OCM (NOKIA)","PLANNED WORKS",
AQ2194="ACCESS-ISSUE","ACCESS-ISSUE",
AQ2194="Projet OCM (ZTE, NOKIA, autres projets)","PLANNED WORKS",
AQ2194="No root CAuse","No root cause",
AQ2194="ODU HS","ACTIVE",
AQ2194="IP &amp; VLAN","ACTIVE",
AQ2194="Warehouse HUAWEI","SPARE-ISSUE",
AQ2194="SPARE-HS","SPARE-ISSUE",
AQ2194="Power Telco","ACTIVE", AQ2194="no impacts","no impacts"
),"")</f>
        <v>No root cause</v>
      </c>
      <c r="AS2194" s="92" t="s">
        <v>5537</v>
      </c>
      <c r="AT2194" s="98" t="s">
        <v>5258</v>
      </c>
      <c r="AU2194" s="96"/>
      <c r="AV2194" s="17" t="s">
        <v>5537</v>
      </c>
      <c r="AW2194" s="7" t="s">
        <v>5537</v>
      </c>
      <c r="AX2194" s="6" t="s">
        <v>5537</v>
      </c>
      <c r="AY2194" s="7"/>
      <c r="AZ2194" s="3" t="s">
        <v>5537</v>
      </c>
      <c r="BA2194" s="18" t="s">
        <v>5537</v>
      </c>
      <c r="BB2194" s="18" t="s">
        <v>5537</v>
      </c>
      <c r="BC2194" s="18" t="s">
        <v>5537</v>
      </c>
      <c r="BD2194" s="18" t="s">
        <v>5537</v>
      </c>
      <c r="BE2194" s="18" t="s">
        <v>5537</v>
      </c>
      <c r="BF2194" s="18" t="s">
        <v>5537</v>
      </c>
      <c r="BG2194" s="18" t="s">
        <v>5537</v>
      </c>
      <c r="BH2194" s="18" t="s">
        <v>5537</v>
      </c>
      <c r="BI2194" s="18" t="s">
        <v>5537</v>
      </c>
      <c r="BJ2194" s="18" t="s">
        <v>5537</v>
      </c>
      <c r="BK2194" s="18" t="s">
        <v>5537</v>
      </c>
      <c r="BL2194" s="9" t="s">
        <v>5537</v>
      </c>
      <c r="BM2194" s="14" t="s">
        <v>5537</v>
      </c>
      <c r="BN2194" s="14" t="s">
        <v>5537</v>
      </c>
      <c r="BO2194" s="14" t="str">
        <f>_xlfn.XLOOKUP(B2194,'[4]cell downs 18042026 17h'!$B:$B,'[4]cell downs 18042026 17h'!$B:$B,"")</f>
        <v/>
      </c>
      <c r="BP2194" s="14" t="str">
        <f>_xlfn.XLOOKUP(B2194,'[5]Cells Huawei 19042026 15h'!$B:$B,'[5]Cells Huawei 19042026 15h'!$B:$B,"")</f>
        <v/>
      </c>
      <c r="BQ2194" s="9" t="str">
        <f>_xlfn.XLOOKUP(B2194,'[6]cells down 19042026 9H40'!$B:$B,'[6]cells down 19042026 9H40'!$B:$B,"")</f>
        <v/>
      </c>
      <c r="BR2194" s="9" t="s">
        <v>5258</v>
      </c>
      <c r="BS2194" s="9" t="s">
        <v>5537</v>
      </c>
      <c r="BT2194" s="108"/>
    </row>
    <row r="2195" spans="1:72" s="9" customFormat="1" x14ac:dyDescent="0.35">
      <c r="A2195" s="1" t="s">
        <v>2040</v>
      </c>
      <c r="B2195" s="8" t="s">
        <v>2041</v>
      </c>
      <c r="C2195" s="3" t="str">
        <f>_xlfn.XLOOKUP(B2195,'[1]daily break down'!$D:$D,'[1]daily break down'!$E:$E,"")</f>
        <v>OUEST</v>
      </c>
      <c r="D2195" s="1" t="s">
        <v>11</v>
      </c>
      <c r="E2195" s="1" t="s">
        <v>12</v>
      </c>
      <c r="F2195" s="3" t="s">
        <v>102</v>
      </c>
      <c r="G2195" s="1" t="s">
        <v>1176</v>
      </c>
      <c r="H2195" s="32" t="str">
        <f>_xlfn.XLOOKUP(B2195,[2]CALCULATION!$B:$B,[2]CALCULATION!$H:$H,"")</f>
        <v>Huawei</v>
      </c>
      <c r="I2195" s="28">
        <v>0</v>
      </c>
      <c r="J2195" s="28">
        <v>0</v>
      </c>
      <c r="K2195" s="28">
        <v>0</v>
      </c>
      <c r="L2195" s="28">
        <v>0</v>
      </c>
      <c r="M2195" s="28">
        <v>0</v>
      </c>
      <c r="N2195" s="28">
        <v>0</v>
      </c>
      <c r="O2195" s="28">
        <v>0</v>
      </c>
      <c r="P2195" s="28">
        <v>0</v>
      </c>
      <c r="Q2195" s="28">
        <v>0</v>
      </c>
      <c r="R2195" s="28">
        <v>0</v>
      </c>
      <c r="S2195" s="93">
        <v>0</v>
      </c>
      <c r="T2195" s="93">
        <f>_xlfn.XLOOKUP(B2195,'[3]Nur des jours'!$B:$B,'[3]Nur des jours'!$U:$U,"")</f>
        <v>0</v>
      </c>
      <c r="U2195" s="93">
        <v>0</v>
      </c>
      <c r="V2195" s="93">
        <v>0</v>
      </c>
      <c r="W2195" s="93">
        <v>0</v>
      </c>
      <c r="X2195" s="93">
        <v>0</v>
      </c>
      <c r="Y2195" s="93">
        <v>0</v>
      </c>
      <c r="Z2195" s="93">
        <v>0</v>
      </c>
      <c r="AA2195" s="93">
        <v>0</v>
      </c>
      <c r="AB2195" s="93">
        <v>0</v>
      </c>
      <c r="AC2195" s="93"/>
      <c r="AD2195" s="93">
        <v>0</v>
      </c>
      <c r="AE2195" s="93">
        <v>0</v>
      </c>
      <c r="AF2195" s="93">
        <v>0</v>
      </c>
      <c r="AG2195" s="93"/>
      <c r="AH2195" s="93">
        <v>0</v>
      </c>
      <c r="AI2195" s="93">
        <v>0</v>
      </c>
      <c r="AJ2195" s="93">
        <v>0</v>
      </c>
      <c r="AK2195" s="93">
        <v>0</v>
      </c>
      <c r="AL2195" s="93">
        <v>0</v>
      </c>
      <c r="AM2195" s="49" t="s">
        <v>5559</v>
      </c>
      <c r="AN2195" s="49"/>
      <c r="AO2195" s="48" t="str" cm="1">
        <f t="array" ref="AO2195">IFERROR(_xlfn.IFS(
AQ2195="MPR ISSUE","PDH",
AQ2195="BSS Hardware Issue","BSS",
AQ2195="Sites strategiques, MLL, Pylone, etc.","ENVTECH",
AQ2195="AKTIVCO DEFAUT GE &amp; POWER Cabinet","AKTIVCO",
AQ2195="AKTIVCO Coupure ENEO &amp; Baisse de tension","AKTIVCO GRID ONLY",
AQ2195="Coupure ENEO &amp; Baisse de tension","IHS GRID ONLY",
AQ2195="Defaut GE &amp; POWER Cabinet","IHS",
AQ2195="Sharing","Partners",
AQ2195="Sites strategiques &amp; DataCenter","SST &amp; DC",
AQ2195="Exclu","Exclu",
AQ2195="SAT","SAT",
AQ2195="SPARE-ISSUE","SPARE-ISSUE",
AQ2195="Fiber CAmtel","TRANS_FO_CAMTEL",
AQ2195="Fiber AOF","Fiber AOF",
AQ2195="Projet OCM (HUAWEI)","TRAVAUX-HUAWEI",
AQ2195="Projet OCM (NOKIA)","TRAVAUX-NOKIA",
AQ2195="ACCESS-ISSUE","ACCESS-ISSUE",
AQ2195="Projet OCM (ZTE, NOKIA, autres projets)","TRAVAUX OCM",
AQ2195="No root CAuse","No root cause",
AQ2195="ODU HS","PDH",
AQ2195="IP &amp; VLAN","PDH",
AQ2195="Warehouse HUAWEI","SPARE-ISSUE",
AQ2195="SPARE-HS","SPARE-ISSUE",
AQ2195="Power Telco","BSS",AQ2195="no impacts","no impacts"
),"")</f>
        <v>No root cause</v>
      </c>
      <c r="AP2195" s="48" t="str" cm="1">
        <f t="array" ref="AP2195">IFERROR(_xlfn.IFS(
AQ2195="MPR ISSUE","TX ISSUE",
AQ2195="BSS Hardware Issue","RAN ISSUE",
AQ2195="Sites strategiques, MLL, Pylone, etc.","ENVTECH",
AQ2195="AKTIVCO DEFAUT GE &amp; POWER Cabinet","POWER ISSUE",
AQ2195="AKTIVCO Coupure ENEO &amp; Baisse de tension","POWER ISSUE",
AQ2195="Coupure ENEO &amp; Baisse de tension","POWER ISSUE",
AQ2195="Defaut GE &amp; POWER Cabinet","POWER ISSUE",
AQ2195="Sharing","POWER ISSUE",
AQ2195="Sites strategiques &amp; DataCenter","POWER ISSUE",
AQ2195="Exclu","Exclu",
AQ2195="SAT","TX ISSUE",
AQ2195="SPARE-ISSUE","SPARE-ISSUE",
AQ2195="Fiber CAmtel","TX ISSUE",
AQ2195="Fiber AOF","TX ISSUE",
AQ2195="Projet OCM (HUAWEI)","TRAVAUX-HUAWEI",
AQ2195="Projet OCM (NOKIA)","TRAVAUX -NOKIA",
AQ2195="ACCESS-ISSUE","ACCESS-ISSUE",
AQ2195="Projet OCM (ZTE, NOKIA, autres projets)","TRAVAUX OCM",
AQ2195="No root CAuse","No root cause",
AQ2195="ODU HS","TX ISSUE",
AQ2195="IP &amp; VLAN","TX ISSUE",
AQ2195="Warehouse HUAWEI","SPARE-ISSUE",
AQ2195="SPARE-HS","SPARE-ISSUE",
AQ2195="Power Telco","RAN ISSUE",AQ2195="no impacts","no impacts"
),"")</f>
        <v>No root cause</v>
      </c>
      <c r="AQ2195" s="127" t="s">
        <v>5344</v>
      </c>
      <c r="AR2195" s="48" t="str" cm="1">
        <f t="array" ref="AR2195">IFERROR(_xlfn.IFS(
AQ2195="MPR ISSUE","ACTIVE",
AQ2195="BSS Hardware Issue","ACTIVE",
AQ2195="Sites strategiques, MLL, Pylone, etc.","PASSIVE",
AQ2195="AKTIVCO DEFAUT GE &amp; POWER Cabinet","PASSIVE",
AQ2195="AKTIVCO Coupure ENEO &amp; Baisse de tension","PASSIVE",
AQ2195="Coupure ENEO &amp; Baisse de tension","PASSIVE",
AQ2195="Defaut GE &amp; POWER Cabinet","PASSIVE",
AQ2195="Sharing","PASSIVE",
AQ2195="Sites strategiques &amp; DataCenter","PASSIVE",
AQ2195="Exclu","Exclu",
AQ2195="SAT","ACTIVE",
AQ2195="SPARE-ISSUE","SPARE-ISSUE",
AQ2195="Fiber CAmtel","ACTIVE",
AQ2195="Fiber AOF","ACTIVE",
AQ2195="Projet OCM (HUAWEI)","PLANNED WORKS",
AQ2195="Projet OCM (NOKIA)","PLANNED WORKS",
AQ2195="ACCESS-ISSUE","ACCESS-ISSUE",
AQ2195="Projet OCM (ZTE, NOKIA, autres projets)","PLANNED WORKS",
AQ2195="No root CAuse","No root cause",
AQ2195="ODU HS","ACTIVE",
AQ2195="IP &amp; VLAN","ACTIVE",
AQ2195="Warehouse HUAWEI","SPARE-ISSUE",
AQ2195="SPARE-HS","SPARE-ISSUE",
AQ2195="Power Telco","ACTIVE", AQ2195="no impacts","no impacts"
),"")</f>
        <v>No root cause</v>
      </c>
      <c r="AS2195" s="92" t="s">
        <v>5537</v>
      </c>
      <c r="AT2195" s="98" t="s">
        <v>2041</v>
      </c>
      <c r="AV2195" s="17" t="s">
        <v>5537</v>
      </c>
      <c r="AW2195" s="7" t="s">
        <v>5537</v>
      </c>
      <c r="AX2195" s="6" t="s">
        <v>5537</v>
      </c>
      <c r="AY2195" s="7"/>
      <c r="AZ2195" s="3" t="s">
        <v>5537</v>
      </c>
      <c r="BA2195" s="18" t="s">
        <v>5537</v>
      </c>
      <c r="BB2195" s="18" t="s">
        <v>5537</v>
      </c>
      <c r="BC2195" s="18" t="s">
        <v>5537</v>
      </c>
      <c r="BD2195" s="18" t="s">
        <v>5537</v>
      </c>
      <c r="BE2195" s="18" t="s">
        <v>5537</v>
      </c>
      <c r="BF2195" s="18" t="s">
        <v>5537</v>
      </c>
      <c r="BG2195" s="18" t="s">
        <v>5537</v>
      </c>
      <c r="BH2195" s="18" t="s">
        <v>5537</v>
      </c>
      <c r="BI2195" s="18" t="s">
        <v>5537</v>
      </c>
      <c r="BJ2195" s="18" t="s">
        <v>5537</v>
      </c>
      <c r="BK2195" s="18" t="s">
        <v>5537</v>
      </c>
      <c r="BL2195" s="9" t="s">
        <v>5537</v>
      </c>
      <c r="BM2195" s="14" t="s">
        <v>5537</v>
      </c>
      <c r="BN2195" s="14" t="s">
        <v>5537</v>
      </c>
      <c r="BO2195" s="14" t="str">
        <f>_xlfn.XLOOKUP(B2195,'[4]cell downs 18042026 17h'!$B:$B,'[4]cell downs 18042026 17h'!$B:$B,"")</f>
        <v/>
      </c>
      <c r="BP2195" s="14" t="str">
        <f>_xlfn.XLOOKUP(B2195,'[5]Cells Huawei 19042026 15h'!$B:$B,'[5]Cells Huawei 19042026 15h'!$B:$B,"")</f>
        <v/>
      </c>
      <c r="BQ2195" s="9" t="str">
        <f>_xlfn.XLOOKUP(B2195,'[6]cells down 19042026 9H40'!$B:$B,'[6]cells down 19042026 9H40'!$B:$B,"")</f>
        <v/>
      </c>
      <c r="BR2195" s="9" t="s">
        <v>2041</v>
      </c>
      <c r="BS2195" s="9" t="s">
        <v>5577</v>
      </c>
      <c r="BT2195" s="108"/>
    </row>
    <row r="2196" spans="1:72" s="9" customFormat="1" x14ac:dyDescent="0.35">
      <c r="A2196" s="1" t="s">
        <v>4134</v>
      </c>
      <c r="B2196" s="8" t="s">
        <v>4135</v>
      </c>
      <c r="C2196" s="3" t="str">
        <f>_xlfn.XLOOKUP(B2196,'[1]daily break down'!$D:$D,'[1]daily break down'!$E:$E,"")</f>
        <v>CENTRE</v>
      </c>
      <c r="D2196" s="1" t="s">
        <v>21</v>
      </c>
      <c r="E2196" s="1" t="s">
        <v>987</v>
      </c>
      <c r="F2196" s="3" t="s">
        <v>37</v>
      </c>
      <c r="G2196" s="1" t="s">
        <v>4136</v>
      </c>
      <c r="H2196" s="34" t="str">
        <f>_xlfn.XLOOKUP(B2196,[2]CALCULATION!$B:$B,[2]CALCULATION!$H:$H,"")</f>
        <v>ZTE</v>
      </c>
      <c r="I2196" s="28">
        <v>0</v>
      </c>
      <c r="J2196" s="28">
        <v>0</v>
      </c>
      <c r="K2196" s="28">
        <v>0</v>
      </c>
      <c r="L2196" s="28">
        <v>0</v>
      </c>
      <c r="M2196" s="28">
        <v>0</v>
      </c>
      <c r="N2196" s="28">
        <v>0</v>
      </c>
      <c r="O2196" s="28">
        <v>0</v>
      </c>
      <c r="P2196" s="28">
        <v>0</v>
      </c>
      <c r="Q2196" s="28">
        <v>0</v>
      </c>
      <c r="R2196" s="28">
        <v>0</v>
      </c>
      <c r="S2196" s="93">
        <v>0</v>
      </c>
      <c r="T2196" s="93">
        <f>_xlfn.XLOOKUP(B2196,'[3]Nur des jours'!$B:$B,'[3]Nur des jours'!$U:$U,"")</f>
        <v>0</v>
      </c>
      <c r="U2196" s="93">
        <v>0</v>
      </c>
      <c r="V2196" s="93">
        <v>0</v>
      </c>
      <c r="W2196" s="93">
        <v>0</v>
      </c>
      <c r="X2196" s="93">
        <v>0</v>
      </c>
      <c r="Y2196" s="93">
        <v>0</v>
      </c>
      <c r="Z2196" s="93">
        <v>0</v>
      </c>
      <c r="AA2196" s="93">
        <v>0</v>
      </c>
      <c r="AB2196" s="93">
        <v>0</v>
      </c>
      <c r="AC2196" s="93"/>
      <c r="AD2196" s="93">
        <v>0</v>
      </c>
      <c r="AE2196" s="93">
        <v>0</v>
      </c>
      <c r="AF2196" s="93">
        <v>0</v>
      </c>
      <c r="AG2196" s="93"/>
      <c r="AH2196" s="93">
        <v>0</v>
      </c>
      <c r="AI2196" s="93">
        <v>0</v>
      </c>
      <c r="AJ2196" s="93">
        <v>0</v>
      </c>
      <c r="AK2196" s="93">
        <v>0</v>
      </c>
      <c r="AL2196" s="93">
        <v>0</v>
      </c>
      <c r="AM2196" s="49" t="s">
        <v>5559</v>
      </c>
      <c r="AN2196" s="49"/>
      <c r="AO2196" s="48" t="str" cm="1">
        <f t="array" ref="AO2196">IFERROR(_xlfn.IFS(
AQ2196="MPR ISSUE","PDH",
AQ2196="BSS Hardware Issue","BSS",
AQ2196="Sites strategiques, MLL, Pylone, etc.","ENVTECH",
AQ2196="AKTIVCO DEFAUT GE &amp; POWER Cabinet","AKTIVCO",
AQ2196="AKTIVCO Coupure ENEO &amp; Baisse de tension","AKTIVCO GRID ONLY",
AQ2196="Coupure ENEO &amp; Baisse de tension","IHS GRID ONLY",
AQ2196="Defaut GE &amp; POWER Cabinet","IHS",
AQ2196="Sharing","Partners",
AQ2196="Sites strategiques &amp; DataCenter","SST &amp; DC",
AQ2196="Exclu","Exclu",
AQ2196="SAT","SAT",
AQ2196="SPARE-ISSUE","SPARE-ISSUE",
AQ2196="Fiber CAmtel","TRANS_FO_CAMTEL",
AQ2196="Fiber AOF","Fiber AOF",
AQ2196="Projet OCM (HUAWEI)","TRAVAUX-HUAWEI",
AQ2196="Projet OCM (NOKIA)","TRAVAUX-NOKIA",
AQ2196="ACCESS-ISSUE","ACCESS-ISSUE",
AQ2196="Projet OCM (ZTE, NOKIA, autres projets)","TRAVAUX OCM",
AQ2196="No root CAuse","No root cause",
AQ2196="ODU HS","PDH",
AQ2196="IP &amp; VLAN","PDH",
AQ2196="Warehouse HUAWEI","SPARE-ISSUE",
AQ2196="SPARE-HS","SPARE-ISSUE",
AQ2196="Power Telco","BSS",AQ2196="no impacts","no impacts"
),"")</f>
        <v>No root cause</v>
      </c>
      <c r="AP2196" s="48" t="str" cm="1">
        <f t="array" ref="AP2196">IFERROR(_xlfn.IFS(
AQ2196="MPR ISSUE","TX ISSUE",
AQ2196="BSS Hardware Issue","RAN ISSUE",
AQ2196="Sites strategiques, MLL, Pylone, etc.","ENVTECH",
AQ2196="AKTIVCO DEFAUT GE &amp; POWER Cabinet","POWER ISSUE",
AQ2196="AKTIVCO Coupure ENEO &amp; Baisse de tension","POWER ISSUE",
AQ2196="Coupure ENEO &amp; Baisse de tension","POWER ISSUE",
AQ2196="Defaut GE &amp; POWER Cabinet","POWER ISSUE",
AQ2196="Sharing","POWER ISSUE",
AQ2196="Sites strategiques &amp; DataCenter","POWER ISSUE",
AQ2196="Exclu","Exclu",
AQ2196="SAT","TX ISSUE",
AQ2196="SPARE-ISSUE","SPARE-ISSUE",
AQ2196="Fiber CAmtel","TX ISSUE",
AQ2196="Fiber AOF","TX ISSUE",
AQ2196="Projet OCM (HUAWEI)","TRAVAUX-HUAWEI",
AQ2196="Projet OCM (NOKIA)","TRAVAUX -NOKIA",
AQ2196="ACCESS-ISSUE","ACCESS-ISSUE",
AQ2196="Projet OCM (ZTE, NOKIA, autres projets)","TRAVAUX OCM",
AQ2196="No root CAuse","No root cause",
AQ2196="ODU HS","TX ISSUE",
AQ2196="IP &amp; VLAN","TX ISSUE",
AQ2196="Warehouse HUAWEI","SPARE-ISSUE",
AQ2196="SPARE-HS","SPARE-ISSUE",
AQ2196="Power Telco","RAN ISSUE",AQ2196="no impacts","no impacts"
),"")</f>
        <v>No root cause</v>
      </c>
      <c r="AQ2196" s="67" t="s">
        <v>5344</v>
      </c>
      <c r="AR2196" s="48" t="str" cm="1">
        <f t="array" ref="AR2196">IFERROR(_xlfn.IFS(
AQ2196="MPR ISSUE","ACTIVE",
AQ2196="BSS Hardware Issue","ACTIVE",
AQ2196="Sites strategiques, MLL, Pylone, etc.","PASSIVE",
AQ2196="AKTIVCO DEFAUT GE &amp; POWER Cabinet","PASSIVE",
AQ2196="AKTIVCO Coupure ENEO &amp; Baisse de tension","PASSIVE",
AQ2196="Coupure ENEO &amp; Baisse de tension","PASSIVE",
AQ2196="Defaut GE &amp; POWER Cabinet","PASSIVE",
AQ2196="Sharing","PASSIVE",
AQ2196="Sites strategiques &amp; DataCenter","PASSIVE",
AQ2196="Exclu","Exclu",
AQ2196="SAT","ACTIVE",
AQ2196="SPARE-ISSUE","SPARE-ISSUE",
AQ2196="Fiber CAmtel","ACTIVE",
AQ2196="Fiber AOF","ACTIVE",
AQ2196="Projet OCM (HUAWEI)","PLANNED WORKS",
AQ2196="Projet OCM (NOKIA)","PLANNED WORKS",
AQ2196="ACCESS-ISSUE","ACCESS-ISSUE",
AQ2196="Projet OCM (ZTE, NOKIA, autres projets)","PLANNED WORKS",
AQ2196="No root CAuse","No root cause",
AQ2196="ODU HS","ACTIVE",
AQ2196="IP &amp; VLAN","ACTIVE",
AQ2196="Warehouse HUAWEI","SPARE-ISSUE",
AQ2196="SPARE-HS","SPARE-ISSUE",
AQ2196="Power Telco","ACTIVE", AQ2196="no impacts","no impacts"
),"")</f>
        <v>No root cause</v>
      </c>
      <c r="AS2196" s="92" t="s">
        <v>5537</v>
      </c>
      <c r="AT2196" s="98" t="s">
        <v>4135</v>
      </c>
      <c r="AV2196" s="17" t="s">
        <v>5537</v>
      </c>
      <c r="AW2196" s="7" t="s">
        <v>5537</v>
      </c>
      <c r="AX2196" s="6" t="s">
        <v>5537</v>
      </c>
      <c r="AY2196" s="7"/>
      <c r="AZ2196" s="3" t="s">
        <v>5537</v>
      </c>
      <c r="BA2196" s="18" t="s">
        <v>5537</v>
      </c>
      <c r="BB2196" s="18" t="s">
        <v>5537</v>
      </c>
      <c r="BC2196" s="18" t="s">
        <v>5537</v>
      </c>
      <c r="BD2196" s="18" t="s">
        <v>5537</v>
      </c>
      <c r="BE2196" s="18" t="s">
        <v>5537</v>
      </c>
      <c r="BF2196" s="18" t="s">
        <v>5537</v>
      </c>
      <c r="BG2196" s="18" t="s">
        <v>5537</v>
      </c>
      <c r="BH2196" s="18" t="s">
        <v>5537</v>
      </c>
      <c r="BI2196" s="18" t="s">
        <v>5537</v>
      </c>
      <c r="BJ2196" s="18" t="s">
        <v>5537</v>
      </c>
      <c r="BK2196" s="18" t="s">
        <v>5537</v>
      </c>
      <c r="BL2196" s="9" t="s">
        <v>5537</v>
      </c>
      <c r="BM2196" s="14" t="s">
        <v>5537</v>
      </c>
      <c r="BN2196" s="14" t="s">
        <v>5537</v>
      </c>
      <c r="BO2196" s="14" t="str">
        <f>_xlfn.XLOOKUP(B2196,'[4]cell downs 18042026 17h'!$B:$B,'[4]cell downs 18042026 17h'!$B:$B,"")</f>
        <v/>
      </c>
      <c r="BP2196" s="14" t="str">
        <f>_xlfn.XLOOKUP(B2196,'[5]Cells Huawei 19042026 15h'!$B:$B,'[5]Cells Huawei 19042026 15h'!$B:$B,"")</f>
        <v/>
      </c>
      <c r="BQ2196" s="9" t="str">
        <f>_xlfn.XLOOKUP(B2196,'[6]cells down 19042026 9H40'!$B:$B,'[6]cells down 19042026 9H40'!$B:$B,"")</f>
        <v/>
      </c>
      <c r="BR2196" s="9" t="s">
        <v>5537</v>
      </c>
      <c r="BS2196" s="9" t="s">
        <v>83</v>
      </c>
      <c r="BT2196" s="108"/>
    </row>
    <row r="2197" spans="1:72" s="9" customFormat="1" x14ac:dyDescent="0.35">
      <c r="A2197" s="1" t="s">
        <v>4392</v>
      </c>
      <c r="B2197" s="8" t="s">
        <v>4393</v>
      </c>
      <c r="C2197" s="3" t="str">
        <f>_xlfn.XLOOKUP(B2197,'[1]daily break down'!$D:$D,'[1]daily break down'!$E:$E,"")</f>
        <v>LITTORAL</v>
      </c>
      <c r="D2197" s="1" t="s">
        <v>11</v>
      </c>
      <c r="E2197" s="1" t="s">
        <v>12</v>
      </c>
      <c r="F2197" s="3" t="s">
        <v>31</v>
      </c>
      <c r="G2197" s="1" t="s">
        <v>3686</v>
      </c>
      <c r="H2197" s="34" t="str">
        <f>_xlfn.XLOOKUP(B2197,[2]CALCULATION!$B:$B,[2]CALCULATION!$H:$H,"")</f>
        <v>ZTE</v>
      </c>
      <c r="I2197" s="28">
        <v>0</v>
      </c>
      <c r="J2197" s="28">
        <v>0</v>
      </c>
      <c r="K2197" s="28">
        <v>0</v>
      </c>
      <c r="L2197" s="28">
        <v>0</v>
      </c>
      <c r="M2197" s="28">
        <v>0</v>
      </c>
      <c r="N2197" s="28">
        <v>0</v>
      </c>
      <c r="O2197" s="28">
        <v>0</v>
      </c>
      <c r="P2197" s="28">
        <v>0</v>
      </c>
      <c r="Q2197" s="28">
        <v>0</v>
      </c>
      <c r="R2197" s="28">
        <v>0</v>
      </c>
      <c r="S2197" s="93">
        <v>0</v>
      </c>
      <c r="T2197" s="93">
        <f>_xlfn.XLOOKUP(B2197,'[3]Nur des jours'!$B:$B,'[3]Nur des jours'!$U:$U,"")</f>
        <v>0</v>
      </c>
      <c r="U2197" s="93">
        <v>0</v>
      </c>
      <c r="V2197" s="93">
        <v>0</v>
      </c>
      <c r="W2197" s="93">
        <v>0</v>
      </c>
      <c r="X2197" s="93">
        <v>0</v>
      </c>
      <c r="Y2197" s="93">
        <v>0</v>
      </c>
      <c r="Z2197" s="93">
        <v>0</v>
      </c>
      <c r="AA2197" s="93">
        <v>0</v>
      </c>
      <c r="AB2197" s="93">
        <v>0</v>
      </c>
      <c r="AC2197" s="93"/>
      <c r="AD2197" s="93">
        <v>0</v>
      </c>
      <c r="AE2197" s="93">
        <v>0</v>
      </c>
      <c r="AF2197" s="93">
        <v>0</v>
      </c>
      <c r="AG2197" s="93"/>
      <c r="AH2197" s="93">
        <v>0</v>
      </c>
      <c r="AI2197" s="93">
        <v>0</v>
      </c>
      <c r="AJ2197" s="93">
        <v>0</v>
      </c>
      <c r="AK2197" s="93">
        <v>0</v>
      </c>
      <c r="AL2197" s="93">
        <v>0</v>
      </c>
      <c r="AM2197" s="49" t="s">
        <v>5559</v>
      </c>
      <c r="AN2197" s="49"/>
      <c r="AO2197" s="48" t="str" cm="1">
        <f t="array" ref="AO2197">IFERROR(_xlfn.IFS(
AQ2197="MPR ISSUE","PDH",
AQ2197="BSS Hardware Issue","BSS",
AQ2197="Sites strategiques, MLL, Pylone, etc.","ENVTECH",
AQ2197="AKTIVCO DEFAUT GE &amp; POWER Cabinet","AKTIVCO",
AQ2197="AKTIVCO Coupure ENEO &amp; Baisse de tension","AKTIVCO GRID ONLY",
AQ2197="Coupure ENEO &amp; Baisse de tension","IHS GRID ONLY",
AQ2197="Defaut GE &amp; POWER Cabinet","IHS",
AQ2197="Sharing","Partners",
AQ2197="Sites strategiques &amp; DataCenter","SST &amp; DC",
AQ2197="Exclu","Exclu",
AQ2197="SAT","SAT",
AQ2197="SPARE-ISSUE","SPARE-ISSUE",
AQ2197="Fiber CAmtel","TRANS_FO_CAMTEL",
AQ2197="Fiber AOF","Fiber AOF",
AQ2197="Projet OCM (HUAWEI)","TRAVAUX-HUAWEI",
AQ2197="Projet OCM (NOKIA)","TRAVAUX-NOKIA",
AQ2197="ACCESS-ISSUE","ACCESS-ISSUE",
AQ2197="Projet OCM (ZTE, NOKIA, autres projets)","TRAVAUX OCM",
AQ2197="No root CAuse","No root cause",
AQ2197="ODU HS","PDH",
AQ2197="IP &amp; VLAN","PDH",
AQ2197="Warehouse HUAWEI","SPARE-ISSUE",
AQ2197="SPARE-HS","SPARE-ISSUE",
AQ2197="Power Telco","BSS",AQ2197="no impacts","no impacts"
),"")</f>
        <v>No root cause</v>
      </c>
      <c r="AP2197" s="48" t="str" cm="1">
        <f t="array" ref="AP2197">IFERROR(_xlfn.IFS(
AQ2197="MPR ISSUE","TX ISSUE",
AQ2197="BSS Hardware Issue","RAN ISSUE",
AQ2197="Sites strategiques, MLL, Pylone, etc.","ENVTECH",
AQ2197="AKTIVCO DEFAUT GE &amp; POWER Cabinet","POWER ISSUE",
AQ2197="AKTIVCO Coupure ENEO &amp; Baisse de tension","POWER ISSUE",
AQ2197="Coupure ENEO &amp; Baisse de tension","POWER ISSUE",
AQ2197="Defaut GE &amp; POWER Cabinet","POWER ISSUE",
AQ2197="Sharing","POWER ISSUE",
AQ2197="Sites strategiques &amp; DataCenter","POWER ISSUE",
AQ2197="Exclu","Exclu",
AQ2197="SAT","TX ISSUE",
AQ2197="SPARE-ISSUE","SPARE-ISSUE",
AQ2197="Fiber CAmtel","TX ISSUE",
AQ2197="Fiber AOF","TX ISSUE",
AQ2197="Projet OCM (HUAWEI)","TRAVAUX-HUAWEI",
AQ2197="Projet OCM (NOKIA)","TRAVAUX -NOKIA",
AQ2197="ACCESS-ISSUE","ACCESS-ISSUE",
AQ2197="Projet OCM (ZTE, NOKIA, autres projets)","TRAVAUX OCM",
AQ2197="No root CAuse","No root cause",
AQ2197="ODU HS","TX ISSUE",
AQ2197="IP &amp; VLAN","TX ISSUE",
AQ2197="Warehouse HUAWEI","SPARE-ISSUE",
AQ2197="SPARE-HS","SPARE-ISSUE",
AQ2197="Power Telco","RAN ISSUE",AQ2197="no impacts","no impacts"
),"")</f>
        <v>No root cause</v>
      </c>
      <c r="AQ2197" s="127" t="s">
        <v>5344</v>
      </c>
      <c r="AR2197" s="48" t="str" cm="1">
        <f t="array" ref="AR2197">IFERROR(_xlfn.IFS(
AQ2197="MPR ISSUE","ACTIVE",
AQ2197="BSS Hardware Issue","ACTIVE",
AQ2197="Sites strategiques, MLL, Pylone, etc.","PASSIVE",
AQ2197="AKTIVCO DEFAUT GE &amp; POWER Cabinet","PASSIVE",
AQ2197="AKTIVCO Coupure ENEO &amp; Baisse de tension","PASSIVE",
AQ2197="Coupure ENEO &amp; Baisse de tension","PASSIVE",
AQ2197="Defaut GE &amp; POWER Cabinet","PASSIVE",
AQ2197="Sharing","PASSIVE",
AQ2197="Sites strategiques &amp; DataCenter","PASSIVE",
AQ2197="Exclu","Exclu",
AQ2197="SAT","ACTIVE",
AQ2197="SPARE-ISSUE","SPARE-ISSUE",
AQ2197="Fiber CAmtel","ACTIVE",
AQ2197="Fiber AOF","ACTIVE",
AQ2197="Projet OCM (HUAWEI)","PLANNED WORKS",
AQ2197="Projet OCM (NOKIA)","PLANNED WORKS",
AQ2197="ACCESS-ISSUE","ACCESS-ISSUE",
AQ2197="Projet OCM (ZTE, NOKIA, autres projets)","PLANNED WORKS",
AQ2197="No root CAuse","No root cause",
AQ2197="ODU HS","ACTIVE",
AQ2197="IP &amp; VLAN","ACTIVE",
AQ2197="Warehouse HUAWEI","SPARE-ISSUE",
AQ2197="SPARE-HS","SPARE-ISSUE",
AQ2197="Power Telco","ACTIVE", AQ2197="no impacts","no impacts"
),"")</f>
        <v>No root cause</v>
      </c>
      <c r="AS2197" s="92" t="s">
        <v>5537</v>
      </c>
      <c r="AT2197" s="98" t="s">
        <v>4393</v>
      </c>
      <c r="AV2197" s="17" t="s">
        <v>5537</v>
      </c>
      <c r="AW2197" s="7" t="s">
        <v>5537</v>
      </c>
      <c r="AX2197" s="6" t="s">
        <v>5537</v>
      </c>
      <c r="AY2197" s="7"/>
      <c r="AZ2197" s="3" t="s">
        <v>5537</v>
      </c>
      <c r="BA2197" s="18" t="s">
        <v>5537</v>
      </c>
      <c r="BB2197" s="18" t="s">
        <v>5537</v>
      </c>
      <c r="BC2197" s="18" t="s">
        <v>5537</v>
      </c>
      <c r="BD2197" s="18" t="s">
        <v>5537</v>
      </c>
      <c r="BE2197" s="18" t="s">
        <v>5537</v>
      </c>
      <c r="BF2197" s="18" t="s">
        <v>5537</v>
      </c>
      <c r="BG2197" s="18" t="s">
        <v>5537</v>
      </c>
      <c r="BH2197" s="18" t="s">
        <v>5537</v>
      </c>
      <c r="BI2197" s="18" t="s">
        <v>5537</v>
      </c>
      <c r="BJ2197" s="18" t="s">
        <v>5537</v>
      </c>
      <c r="BK2197" s="18" t="s">
        <v>5537</v>
      </c>
      <c r="BL2197" s="9" t="s">
        <v>5537</v>
      </c>
      <c r="BM2197" s="14" t="s">
        <v>5537</v>
      </c>
      <c r="BN2197" s="14" t="s">
        <v>5537</v>
      </c>
      <c r="BO2197" s="14" t="str">
        <f>_xlfn.XLOOKUP(B2197,'[4]cell downs 18042026 17h'!$B:$B,'[4]cell downs 18042026 17h'!$B:$B,"")</f>
        <v/>
      </c>
      <c r="BP2197" s="14" t="str">
        <f>_xlfn.XLOOKUP(B2197,'[5]Cells Huawei 19042026 15h'!$B:$B,'[5]Cells Huawei 19042026 15h'!$B:$B,"")</f>
        <v/>
      </c>
      <c r="BQ2197" s="9" t="str">
        <f>_xlfn.XLOOKUP(B2197,'[6]cells down 19042026 9H40'!$B:$B,'[6]cells down 19042026 9H40'!$B:$B,"")</f>
        <v/>
      </c>
      <c r="BR2197" s="9" t="s">
        <v>4393</v>
      </c>
      <c r="BS2197" s="9" t="s">
        <v>1713</v>
      </c>
      <c r="BT2197" s="108"/>
    </row>
    <row r="2198" spans="1:72" s="9" customFormat="1" x14ac:dyDescent="0.35">
      <c r="A2198" s="1" t="s">
        <v>3955</v>
      </c>
      <c r="B2198" s="115" t="s">
        <v>3956</v>
      </c>
      <c r="C2198" s="3" t="str">
        <f>_xlfn.XLOOKUP(B2198,'[1]daily break down'!$D:$D,'[1]daily break down'!$E:$E,"")</f>
        <v>CENTRE</v>
      </c>
      <c r="D2198" s="115"/>
      <c r="E2198" s="1"/>
      <c r="F2198" s="3" t="s">
        <v>37</v>
      </c>
      <c r="G2198" s="1" t="s">
        <v>3957</v>
      </c>
      <c r="H2198" s="34" t="str">
        <f>_xlfn.XLOOKUP(B2198,[2]CALCULATION!$B:$B,[2]CALCULATION!$H:$H,"")</f>
        <v>ZTE</v>
      </c>
      <c r="I2198" s="28">
        <v>0</v>
      </c>
      <c r="J2198" s="28">
        <v>0</v>
      </c>
      <c r="K2198" s="28">
        <v>0</v>
      </c>
      <c r="L2198" s="28">
        <v>0</v>
      </c>
      <c r="M2198" s="28">
        <v>0</v>
      </c>
      <c r="N2198" s="28">
        <v>0</v>
      </c>
      <c r="O2198" s="28">
        <v>0</v>
      </c>
      <c r="P2198" s="28">
        <v>0</v>
      </c>
      <c r="Q2198" s="28">
        <v>0</v>
      </c>
      <c r="R2198" s="28">
        <v>0</v>
      </c>
      <c r="S2198" s="93">
        <v>0</v>
      </c>
      <c r="T2198" s="93">
        <f>_xlfn.XLOOKUP(B2198,'[3]Nur des jours'!$B:$B,'[3]Nur des jours'!$U:$U,"")</f>
        <v>0</v>
      </c>
      <c r="U2198" s="93">
        <v>0</v>
      </c>
      <c r="V2198" s="93">
        <v>0</v>
      </c>
      <c r="W2198" s="93">
        <v>0</v>
      </c>
      <c r="X2198" s="93">
        <v>0</v>
      </c>
      <c r="Y2198" s="93">
        <v>0</v>
      </c>
      <c r="Z2198" s="93">
        <v>0</v>
      </c>
      <c r="AA2198" s="93">
        <v>0</v>
      </c>
      <c r="AB2198" s="93">
        <v>0</v>
      </c>
      <c r="AC2198" s="93"/>
      <c r="AD2198" s="93">
        <v>0</v>
      </c>
      <c r="AE2198" s="93">
        <v>0</v>
      </c>
      <c r="AF2198" s="93">
        <v>0</v>
      </c>
      <c r="AG2198" s="93"/>
      <c r="AH2198" s="93">
        <v>0</v>
      </c>
      <c r="AI2198" s="93">
        <v>0</v>
      </c>
      <c r="AJ2198" s="93">
        <v>0</v>
      </c>
      <c r="AK2198" s="93">
        <v>0</v>
      </c>
      <c r="AL2198" s="93">
        <v>0</v>
      </c>
      <c r="AM2198" s="49" t="s">
        <v>5559</v>
      </c>
      <c r="AN2198" s="49"/>
      <c r="AO2198" s="48" t="str" cm="1">
        <f t="array" ref="AO2198">IFERROR(_xlfn.IFS(
AQ2198="MPR ISSUE","PDH",
AQ2198="BSS Hardware Issue","BSS",
AQ2198="Sites strategiques, MLL, Pylone, etc.","ENVTECH",
AQ2198="AKTIVCO DEFAUT GE &amp; POWER Cabinet","AKTIVCO",
AQ2198="AKTIVCO Coupure ENEO &amp; Baisse de tension","AKTIVCO GRID ONLY",
AQ2198="Coupure ENEO &amp; Baisse de tension","IHS GRID ONLY",
AQ2198="Defaut GE &amp; POWER Cabinet","IHS",
AQ2198="Sharing","Partners",
AQ2198="Sites strategiques &amp; DataCenter","SST &amp; DC",
AQ2198="Exclu","Exclu",
AQ2198="SAT","SAT",
AQ2198="SPARE-ISSUE","SPARE-ISSUE",
AQ2198="Fiber CAmtel","TRANS_FO_CAMTEL",
AQ2198="Fiber AOF","Fiber AOF",
AQ2198="Projet OCM (HUAWEI)","TRAVAUX-HUAWEI",
AQ2198="Projet OCM (NOKIA)","TRAVAUX-NOKIA",
AQ2198="ACCESS-ISSUE","ACCESS-ISSUE",
AQ2198="Projet OCM (ZTE, NOKIA, autres projets)","TRAVAUX OCM",
AQ2198="No root CAuse","No root cause",
AQ2198="ODU HS","PDH",
AQ2198="IP &amp; VLAN","PDH",
AQ2198="Warehouse HUAWEI","SPARE-ISSUE",
AQ2198="SPARE-HS","SPARE-ISSUE",
AQ2198="Power Telco","BSS",AQ2198="no impacts","no impacts"
),"")</f>
        <v>No root cause</v>
      </c>
      <c r="AP2198" s="48" t="str" cm="1">
        <f t="array" ref="AP2198">IFERROR(_xlfn.IFS(
AQ2198="MPR ISSUE","TX ISSUE",
AQ2198="BSS Hardware Issue","RAN ISSUE",
AQ2198="Sites strategiques, MLL, Pylone, etc.","ENVTECH",
AQ2198="AKTIVCO DEFAUT GE &amp; POWER Cabinet","POWER ISSUE",
AQ2198="AKTIVCO Coupure ENEO &amp; Baisse de tension","POWER ISSUE",
AQ2198="Coupure ENEO &amp; Baisse de tension","POWER ISSUE",
AQ2198="Defaut GE &amp; POWER Cabinet","POWER ISSUE",
AQ2198="Sharing","POWER ISSUE",
AQ2198="Sites strategiques &amp; DataCenter","POWER ISSUE",
AQ2198="Exclu","Exclu",
AQ2198="SAT","TX ISSUE",
AQ2198="SPARE-ISSUE","SPARE-ISSUE",
AQ2198="Fiber CAmtel","TX ISSUE",
AQ2198="Fiber AOF","TX ISSUE",
AQ2198="Projet OCM (HUAWEI)","TRAVAUX-HUAWEI",
AQ2198="Projet OCM (NOKIA)","TRAVAUX -NOKIA",
AQ2198="ACCESS-ISSUE","ACCESS-ISSUE",
AQ2198="Projet OCM (ZTE, NOKIA, autres projets)","TRAVAUX OCM",
AQ2198="No root CAuse","No root cause",
AQ2198="ODU HS","TX ISSUE",
AQ2198="IP &amp; VLAN","TX ISSUE",
AQ2198="Warehouse HUAWEI","SPARE-ISSUE",
AQ2198="SPARE-HS","SPARE-ISSUE",
AQ2198="Power Telco","RAN ISSUE",AQ2198="no impacts","no impacts"
),"")</f>
        <v>No root cause</v>
      </c>
      <c r="AQ2198" s="67" t="s">
        <v>5344</v>
      </c>
      <c r="AR2198" s="48" t="str" cm="1">
        <f t="array" ref="AR2198">IFERROR(_xlfn.IFS(
AQ2198="MPR ISSUE","ACTIVE",
AQ2198="BSS Hardware Issue","ACTIVE",
AQ2198="Sites strategiques, MLL, Pylone, etc.","PASSIVE",
AQ2198="AKTIVCO DEFAUT GE &amp; POWER Cabinet","PASSIVE",
AQ2198="AKTIVCO Coupure ENEO &amp; Baisse de tension","PASSIVE",
AQ2198="Coupure ENEO &amp; Baisse de tension","PASSIVE",
AQ2198="Defaut GE &amp; POWER Cabinet","PASSIVE",
AQ2198="Sharing","PASSIVE",
AQ2198="Sites strategiques &amp; DataCenter","PASSIVE",
AQ2198="Exclu","Exclu",
AQ2198="SAT","ACTIVE",
AQ2198="SPARE-ISSUE","SPARE-ISSUE",
AQ2198="Fiber CAmtel","ACTIVE",
AQ2198="Fiber AOF","ACTIVE",
AQ2198="Projet OCM (HUAWEI)","PLANNED WORKS",
AQ2198="Projet OCM (NOKIA)","PLANNED WORKS",
AQ2198="ACCESS-ISSUE","ACCESS-ISSUE",
AQ2198="Projet OCM (ZTE, NOKIA, autres projets)","PLANNED WORKS",
AQ2198="No root CAuse","No root cause",
AQ2198="ODU HS","ACTIVE",
AQ2198="IP &amp; VLAN","ACTIVE",
AQ2198="Warehouse HUAWEI","SPARE-ISSUE",
AQ2198="SPARE-HS","SPARE-ISSUE",
AQ2198="Power Telco","ACTIVE", AQ2198="no impacts","no impacts"
),"")</f>
        <v>No root cause</v>
      </c>
      <c r="AS2198" s="92" t="s">
        <v>5537</v>
      </c>
      <c r="AT2198" s="98" t="s">
        <v>3956</v>
      </c>
      <c r="AV2198" s="17" t="s">
        <v>5537</v>
      </c>
      <c r="AW2198" s="7" t="s">
        <v>5537</v>
      </c>
      <c r="AX2198" s="6" t="s">
        <v>5537</v>
      </c>
      <c r="AY2198" s="7"/>
      <c r="AZ2198" s="3" t="s">
        <v>5537</v>
      </c>
      <c r="BA2198" s="18" t="s">
        <v>5537</v>
      </c>
      <c r="BB2198" s="18" t="s">
        <v>5537</v>
      </c>
      <c r="BC2198" s="18" t="s">
        <v>5537</v>
      </c>
      <c r="BD2198" s="18" t="s">
        <v>5537</v>
      </c>
      <c r="BE2198" s="18" t="s">
        <v>5537</v>
      </c>
      <c r="BF2198" s="18" t="s">
        <v>5537</v>
      </c>
      <c r="BG2198" s="18" t="s">
        <v>5537</v>
      </c>
      <c r="BH2198" s="18" t="s">
        <v>5537</v>
      </c>
      <c r="BI2198" s="18" t="s">
        <v>5537</v>
      </c>
      <c r="BJ2198" s="18" t="s">
        <v>5537</v>
      </c>
      <c r="BK2198" s="18" t="s">
        <v>5537</v>
      </c>
      <c r="BL2198" s="9" t="s">
        <v>5537</v>
      </c>
      <c r="BM2198" s="14" t="s">
        <v>5537</v>
      </c>
      <c r="BN2198" s="14" t="s">
        <v>5537</v>
      </c>
      <c r="BO2198" s="14" t="str">
        <f>_xlfn.XLOOKUP(B2198,'[4]cell downs 18042026 17h'!$B:$B,'[4]cell downs 18042026 17h'!$B:$B,"")</f>
        <v/>
      </c>
      <c r="BP2198" s="14" t="str">
        <f>_xlfn.XLOOKUP(B2198,'[5]Cells Huawei 19042026 15h'!$B:$B,'[5]Cells Huawei 19042026 15h'!$B:$B,"")</f>
        <v/>
      </c>
      <c r="BQ2198" s="9" t="str">
        <f>_xlfn.XLOOKUP(B2198,'[6]cells down 19042026 9H40'!$B:$B,'[6]cells down 19042026 9H40'!$B:$B,"")</f>
        <v/>
      </c>
      <c r="BR2198" s="9" t="s">
        <v>5537</v>
      </c>
      <c r="BS2198" s="9" t="s">
        <v>83</v>
      </c>
      <c r="BT2198" s="108"/>
    </row>
    <row r="2199" spans="1:72" s="9" customFormat="1" x14ac:dyDescent="0.35">
      <c r="A2199" s="1" t="s">
        <v>4159</v>
      </c>
      <c r="B2199" s="8" t="s">
        <v>4160</v>
      </c>
      <c r="C2199" s="3" t="str">
        <f>_xlfn.XLOOKUP(B2199,'[1]daily break down'!$D:$D,'[1]daily break down'!$E:$E,"")</f>
        <v>Douala</v>
      </c>
      <c r="D2199" s="1" t="s">
        <v>11</v>
      </c>
      <c r="E2199" s="1" t="s">
        <v>12</v>
      </c>
      <c r="F2199" s="3" t="s">
        <v>31</v>
      </c>
      <c r="G2199" s="1" t="s">
        <v>32</v>
      </c>
      <c r="H2199" s="34" t="str">
        <f>_xlfn.XLOOKUP(B2199,[2]CALCULATION!$B:$B,[2]CALCULATION!$H:$H,"")</f>
        <v>ZTE</v>
      </c>
      <c r="I2199" s="28">
        <v>0</v>
      </c>
      <c r="J2199" s="28">
        <v>0</v>
      </c>
      <c r="K2199" s="28">
        <v>0</v>
      </c>
      <c r="L2199" s="28">
        <v>0</v>
      </c>
      <c r="M2199" s="28">
        <v>0</v>
      </c>
      <c r="N2199" s="28">
        <v>0</v>
      </c>
      <c r="O2199" s="28">
        <v>0</v>
      </c>
      <c r="P2199" s="28">
        <v>0</v>
      </c>
      <c r="Q2199" s="28">
        <v>0</v>
      </c>
      <c r="R2199" s="28">
        <v>0</v>
      </c>
      <c r="S2199" s="93">
        <v>0</v>
      </c>
      <c r="T2199" s="93">
        <f>_xlfn.XLOOKUP(B2199,'[3]Nur des jours'!$B:$B,'[3]Nur des jours'!$U:$U,"")</f>
        <v>0</v>
      </c>
      <c r="U2199" s="93">
        <v>0</v>
      </c>
      <c r="V2199" s="93">
        <v>0</v>
      </c>
      <c r="W2199" s="93">
        <v>0</v>
      </c>
      <c r="X2199" s="93">
        <v>0</v>
      </c>
      <c r="Y2199" s="93">
        <v>0</v>
      </c>
      <c r="Z2199" s="93">
        <v>0</v>
      </c>
      <c r="AA2199" s="93">
        <v>0</v>
      </c>
      <c r="AB2199" s="93">
        <v>0</v>
      </c>
      <c r="AC2199" s="93"/>
      <c r="AD2199" s="93">
        <v>0</v>
      </c>
      <c r="AE2199" s="93">
        <v>0</v>
      </c>
      <c r="AF2199" s="93">
        <v>0</v>
      </c>
      <c r="AG2199" s="93"/>
      <c r="AH2199" s="93">
        <v>0</v>
      </c>
      <c r="AI2199" s="93">
        <v>0</v>
      </c>
      <c r="AJ2199" s="93">
        <v>0</v>
      </c>
      <c r="AK2199" s="93">
        <v>0</v>
      </c>
      <c r="AL2199" s="93">
        <v>0</v>
      </c>
      <c r="AM2199" s="49" t="s">
        <v>5559</v>
      </c>
      <c r="AN2199" s="49"/>
      <c r="AO2199" s="48" t="str" cm="1">
        <f t="array" ref="AO2199">IFERROR(_xlfn.IFS(
AQ2199="MPR ISSUE","PDH",
AQ2199="BSS Hardware Issue","BSS",
AQ2199="Sites strategiques, MLL, Pylone, etc.","ENVTECH",
AQ2199="AKTIVCO DEFAUT GE &amp; POWER Cabinet","AKTIVCO",
AQ2199="AKTIVCO Coupure ENEO &amp; Baisse de tension","AKTIVCO GRID ONLY",
AQ2199="Coupure ENEO &amp; Baisse de tension","IHS GRID ONLY",
AQ2199="Defaut GE &amp; POWER Cabinet","IHS",
AQ2199="Sharing","Partners",
AQ2199="Sites strategiques &amp; DataCenter","SST &amp; DC",
AQ2199="Exclu","Exclu",
AQ2199="SAT","SAT",
AQ2199="SPARE-ISSUE","SPARE-ISSUE",
AQ2199="Fiber CAmtel","TRANS_FO_CAMTEL",
AQ2199="Fiber AOF","Fiber AOF",
AQ2199="Projet OCM (HUAWEI)","TRAVAUX-HUAWEI",
AQ2199="Projet OCM (NOKIA)","TRAVAUX-NOKIA",
AQ2199="ACCESS-ISSUE","ACCESS-ISSUE",
AQ2199="Projet OCM (ZTE, NOKIA, autres projets)","TRAVAUX OCM",
AQ2199="No root CAuse","No root cause",
AQ2199="ODU HS","PDH",
AQ2199="IP &amp; VLAN","PDH",
AQ2199="Warehouse HUAWEI","SPARE-ISSUE",
AQ2199="SPARE-HS","SPARE-ISSUE",
AQ2199="Power Telco","BSS",AQ2199="no impacts","no impacts"
),"")</f>
        <v>No root cause</v>
      </c>
      <c r="AP2199" s="48" t="str" cm="1">
        <f t="array" ref="AP2199">IFERROR(_xlfn.IFS(
AQ2199="MPR ISSUE","TX ISSUE",
AQ2199="BSS Hardware Issue","RAN ISSUE",
AQ2199="Sites strategiques, MLL, Pylone, etc.","ENVTECH",
AQ2199="AKTIVCO DEFAUT GE &amp; POWER Cabinet","POWER ISSUE",
AQ2199="AKTIVCO Coupure ENEO &amp; Baisse de tension","POWER ISSUE",
AQ2199="Coupure ENEO &amp; Baisse de tension","POWER ISSUE",
AQ2199="Defaut GE &amp; POWER Cabinet","POWER ISSUE",
AQ2199="Sharing","POWER ISSUE",
AQ2199="Sites strategiques &amp; DataCenter","POWER ISSUE",
AQ2199="Exclu","Exclu",
AQ2199="SAT","TX ISSUE",
AQ2199="SPARE-ISSUE","SPARE-ISSUE",
AQ2199="Fiber CAmtel","TX ISSUE",
AQ2199="Fiber AOF","TX ISSUE",
AQ2199="Projet OCM (HUAWEI)","TRAVAUX-HUAWEI",
AQ2199="Projet OCM (NOKIA)","TRAVAUX -NOKIA",
AQ2199="ACCESS-ISSUE","ACCESS-ISSUE",
AQ2199="Projet OCM (ZTE, NOKIA, autres projets)","TRAVAUX OCM",
AQ2199="No root CAuse","No root cause",
AQ2199="ODU HS","TX ISSUE",
AQ2199="IP &amp; VLAN","TX ISSUE",
AQ2199="Warehouse HUAWEI","SPARE-ISSUE",
AQ2199="SPARE-HS","SPARE-ISSUE",
AQ2199="Power Telco","RAN ISSUE",AQ2199="no impacts","no impacts"
),"")</f>
        <v>No root cause</v>
      </c>
      <c r="AQ2199" s="127" t="s">
        <v>5344</v>
      </c>
      <c r="AR2199" s="48" t="str" cm="1">
        <f t="array" ref="AR2199">IFERROR(_xlfn.IFS(
AQ2199="MPR ISSUE","ACTIVE",
AQ2199="BSS Hardware Issue","ACTIVE",
AQ2199="Sites strategiques, MLL, Pylone, etc.","PASSIVE",
AQ2199="AKTIVCO DEFAUT GE &amp; POWER Cabinet","PASSIVE",
AQ2199="AKTIVCO Coupure ENEO &amp; Baisse de tension","PASSIVE",
AQ2199="Coupure ENEO &amp; Baisse de tension","PASSIVE",
AQ2199="Defaut GE &amp; POWER Cabinet","PASSIVE",
AQ2199="Sharing","PASSIVE",
AQ2199="Sites strategiques &amp; DataCenter","PASSIVE",
AQ2199="Exclu","Exclu",
AQ2199="SAT","ACTIVE",
AQ2199="SPARE-ISSUE","SPARE-ISSUE",
AQ2199="Fiber CAmtel","ACTIVE",
AQ2199="Fiber AOF","ACTIVE",
AQ2199="Projet OCM (HUAWEI)","PLANNED WORKS",
AQ2199="Projet OCM (NOKIA)","PLANNED WORKS",
AQ2199="ACCESS-ISSUE","ACCESS-ISSUE",
AQ2199="Projet OCM (ZTE, NOKIA, autres projets)","PLANNED WORKS",
AQ2199="No root CAuse","No root cause",
AQ2199="ODU HS","ACTIVE",
AQ2199="IP &amp; VLAN","ACTIVE",
AQ2199="Warehouse HUAWEI","SPARE-ISSUE",
AQ2199="SPARE-HS","SPARE-ISSUE",
AQ2199="Power Telco","ACTIVE", AQ2199="no impacts","no impacts"
),"")</f>
        <v>No root cause</v>
      </c>
      <c r="AS2199" s="92" t="s">
        <v>5537</v>
      </c>
      <c r="AT2199" s="98" t="s">
        <v>4160</v>
      </c>
      <c r="AV2199" s="17" t="s">
        <v>5537</v>
      </c>
      <c r="AW2199" s="7" t="s">
        <v>5537</v>
      </c>
      <c r="AX2199" s="6" t="s">
        <v>5537</v>
      </c>
      <c r="AY2199" s="7"/>
      <c r="AZ2199" s="3" t="s">
        <v>5537</v>
      </c>
      <c r="BA2199" s="18" t="s">
        <v>5537</v>
      </c>
      <c r="BB2199" s="18" t="s">
        <v>5537</v>
      </c>
      <c r="BC2199" s="18" t="s">
        <v>5537</v>
      </c>
      <c r="BD2199" s="18" t="s">
        <v>5537</v>
      </c>
      <c r="BE2199" s="18" t="s">
        <v>5537</v>
      </c>
      <c r="BF2199" s="18" t="s">
        <v>5537</v>
      </c>
      <c r="BG2199" s="18" t="s">
        <v>5537</v>
      </c>
      <c r="BH2199" s="18" t="s">
        <v>5537</v>
      </c>
      <c r="BI2199" s="18" t="s">
        <v>5537</v>
      </c>
      <c r="BJ2199" s="18" t="s">
        <v>5537</v>
      </c>
      <c r="BK2199" s="18" t="s">
        <v>5537</v>
      </c>
      <c r="BL2199" s="9" t="s">
        <v>5537</v>
      </c>
      <c r="BM2199" s="14" t="s">
        <v>5537</v>
      </c>
      <c r="BN2199" s="14" t="s">
        <v>5537</v>
      </c>
      <c r="BO2199" s="14" t="str">
        <f>_xlfn.XLOOKUP(B2199,'[4]cell downs 18042026 17h'!$B:$B,'[4]cell downs 18042026 17h'!$B:$B,"")</f>
        <v/>
      </c>
      <c r="BP2199" s="14" t="str">
        <f>_xlfn.XLOOKUP(B2199,'[5]Cells Huawei 19042026 15h'!$B:$B,'[5]Cells Huawei 19042026 15h'!$B:$B,"")</f>
        <v/>
      </c>
      <c r="BQ2199" s="9" t="str">
        <f>_xlfn.XLOOKUP(B2199,'[6]cells down 19042026 9H40'!$B:$B,'[6]cells down 19042026 9H40'!$B:$B,"")</f>
        <v/>
      </c>
      <c r="BR2199" s="9" t="s">
        <v>4160</v>
      </c>
      <c r="BS2199" s="9" t="s">
        <v>5459</v>
      </c>
      <c r="BT2199" s="108"/>
    </row>
    <row r="2200" spans="1:72" s="9" customFormat="1" x14ac:dyDescent="0.35">
      <c r="A2200" s="1" t="s">
        <v>3593</v>
      </c>
      <c r="B2200" s="8" t="s">
        <v>3594</v>
      </c>
      <c r="C2200" s="3" t="str">
        <f>_xlfn.XLOOKUP(B2200,'[1]daily break down'!$D:$D,'[1]daily break down'!$E:$E,"")</f>
        <v>CENTRE</v>
      </c>
      <c r="D2200" s="1" t="s">
        <v>21</v>
      </c>
      <c r="E2200" s="1" t="s">
        <v>563</v>
      </c>
      <c r="F2200" s="3" t="s">
        <v>226</v>
      </c>
      <c r="G2200" s="1" t="s">
        <v>3593</v>
      </c>
      <c r="H2200" s="34" t="str">
        <f>_xlfn.XLOOKUP(B2200,[2]CALCULATION!$B:$B,[2]CALCULATION!$H:$H,"")</f>
        <v>ZTE</v>
      </c>
      <c r="I2200" s="28">
        <v>0</v>
      </c>
      <c r="J2200" s="28">
        <v>0</v>
      </c>
      <c r="K2200" s="28">
        <v>0</v>
      </c>
      <c r="L2200" s="28">
        <v>0</v>
      </c>
      <c r="M2200" s="28">
        <v>0</v>
      </c>
      <c r="N2200" s="28">
        <v>0</v>
      </c>
      <c r="O2200" s="28">
        <v>0</v>
      </c>
      <c r="P2200" s="28">
        <v>0</v>
      </c>
      <c r="Q2200" s="28">
        <v>0</v>
      </c>
      <c r="R2200" s="28">
        <v>0</v>
      </c>
      <c r="S2200" s="93">
        <v>0</v>
      </c>
      <c r="T2200" s="93">
        <f>_xlfn.XLOOKUP(B2200,'[3]Nur des jours'!$B:$B,'[3]Nur des jours'!$U:$U,"")</f>
        <v>0</v>
      </c>
      <c r="U2200" s="93">
        <v>0</v>
      </c>
      <c r="V2200" s="93">
        <v>0</v>
      </c>
      <c r="W2200" s="93">
        <v>0</v>
      </c>
      <c r="X2200" s="93">
        <v>0</v>
      </c>
      <c r="Y2200" s="93">
        <v>0</v>
      </c>
      <c r="Z2200" s="93">
        <v>0</v>
      </c>
      <c r="AA2200" s="93">
        <v>0</v>
      </c>
      <c r="AB2200" s="93">
        <v>0</v>
      </c>
      <c r="AC2200" s="93"/>
      <c r="AD2200" s="93">
        <v>0</v>
      </c>
      <c r="AE2200" s="93">
        <v>0</v>
      </c>
      <c r="AF2200" s="93">
        <v>0</v>
      </c>
      <c r="AG2200" s="93"/>
      <c r="AH2200" s="93">
        <v>0</v>
      </c>
      <c r="AI2200" s="93">
        <v>0</v>
      </c>
      <c r="AJ2200" s="93">
        <v>0</v>
      </c>
      <c r="AK2200" s="93">
        <v>0</v>
      </c>
      <c r="AL2200" s="93">
        <v>0</v>
      </c>
      <c r="AM2200" s="49" t="s">
        <v>5559</v>
      </c>
      <c r="AN2200" s="49"/>
      <c r="AO2200" s="48" t="str" cm="1">
        <f t="array" ref="AO2200">IFERROR(_xlfn.IFS(
AQ2200="MPR ISSUE","PDH",
AQ2200="BSS Hardware Issue","BSS",
AQ2200="Sites strategiques, MLL, Pylone, etc.","ENVTECH",
AQ2200="AKTIVCO DEFAUT GE &amp; POWER Cabinet","AKTIVCO",
AQ2200="AKTIVCO Coupure ENEO &amp; Baisse de tension","AKTIVCO GRID ONLY",
AQ2200="Coupure ENEO &amp; Baisse de tension","IHS GRID ONLY",
AQ2200="Defaut GE &amp; POWER Cabinet","IHS",
AQ2200="Sharing","Partners",
AQ2200="Sites strategiques &amp; DataCenter","SST &amp; DC",
AQ2200="Exclu","Exclu",
AQ2200="SAT","SAT",
AQ2200="SPARE-ISSUE","SPARE-ISSUE",
AQ2200="Fiber CAmtel","TRANS_FO_CAMTEL",
AQ2200="Fiber AOF","Fiber AOF",
AQ2200="Projet OCM (HUAWEI)","TRAVAUX-HUAWEI",
AQ2200="Projet OCM (NOKIA)","TRAVAUX-NOKIA",
AQ2200="ACCESS-ISSUE","ACCESS-ISSUE",
AQ2200="Projet OCM (ZTE, NOKIA, autres projets)","TRAVAUX OCM",
AQ2200="No root CAuse","No root cause",
AQ2200="ODU HS","PDH",
AQ2200="IP &amp; VLAN","PDH",
AQ2200="Warehouse HUAWEI","SPARE-ISSUE",
AQ2200="SPARE-HS","SPARE-ISSUE",
AQ2200="Power Telco","BSS",AQ2200="no impacts","no impacts"
),"")</f>
        <v>No root cause</v>
      </c>
      <c r="AP2200" s="48" t="str" cm="1">
        <f t="array" ref="AP2200">IFERROR(_xlfn.IFS(
AQ2200="MPR ISSUE","TX ISSUE",
AQ2200="BSS Hardware Issue","RAN ISSUE",
AQ2200="Sites strategiques, MLL, Pylone, etc.","ENVTECH",
AQ2200="AKTIVCO DEFAUT GE &amp; POWER Cabinet","POWER ISSUE",
AQ2200="AKTIVCO Coupure ENEO &amp; Baisse de tension","POWER ISSUE",
AQ2200="Coupure ENEO &amp; Baisse de tension","POWER ISSUE",
AQ2200="Defaut GE &amp; POWER Cabinet","POWER ISSUE",
AQ2200="Sharing","POWER ISSUE",
AQ2200="Sites strategiques &amp; DataCenter","POWER ISSUE",
AQ2200="Exclu","Exclu",
AQ2200="SAT","TX ISSUE",
AQ2200="SPARE-ISSUE","SPARE-ISSUE",
AQ2200="Fiber CAmtel","TX ISSUE",
AQ2200="Fiber AOF","TX ISSUE",
AQ2200="Projet OCM (HUAWEI)","TRAVAUX-HUAWEI",
AQ2200="Projet OCM (NOKIA)","TRAVAUX -NOKIA",
AQ2200="ACCESS-ISSUE","ACCESS-ISSUE",
AQ2200="Projet OCM (ZTE, NOKIA, autres projets)","TRAVAUX OCM",
AQ2200="No root CAuse","No root cause",
AQ2200="ODU HS","TX ISSUE",
AQ2200="IP &amp; VLAN","TX ISSUE",
AQ2200="Warehouse HUAWEI","SPARE-ISSUE",
AQ2200="SPARE-HS","SPARE-ISSUE",
AQ2200="Power Telco","RAN ISSUE",AQ2200="no impacts","no impacts"
),"")</f>
        <v>No root cause</v>
      </c>
      <c r="AQ2200" s="67" t="s">
        <v>5344</v>
      </c>
      <c r="AR2200" s="48" t="str" cm="1">
        <f t="array" ref="AR2200">IFERROR(_xlfn.IFS(
AQ2200="MPR ISSUE","ACTIVE",
AQ2200="BSS Hardware Issue","ACTIVE",
AQ2200="Sites strategiques, MLL, Pylone, etc.","PASSIVE",
AQ2200="AKTIVCO DEFAUT GE &amp; POWER Cabinet","PASSIVE",
AQ2200="AKTIVCO Coupure ENEO &amp; Baisse de tension","PASSIVE",
AQ2200="Coupure ENEO &amp; Baisse de tension","PASSIVE",
AQ2200="Defaut GE &amp; POWER Cabinet","PASSIVE",
AQ2200="Sharing","PASSIVE",
AQ2200="Sites strategiques &amp; DataCenter","PASSIVE",
AQ2200="Exclu","Exclu",
AQ2200="SAT","ACTIVE",
AQ2200="SPARE-ISSUE","SPARE-ISSUE",
AQ2200="Fiber CAmtel","ACTIVE",
AQ2200="Fiber AOF","ACTIVE",
AQ2200="Projet OCM (HUAWEI)","PLANNED WORKS",
AQ2200="Projet OCM (NOKIA)","PLANNED WORKS",
AQ2200="ACCESS-ISSUE","ACCESS-ISSUE",
AQ2200="Projet OCM (ZTE, NOKIA, autres projets)","PLANNED WORKS",
AQ2200="No root CAuse","No root cause",
AQ2200="ODU HS","ACTIVE",
AQ2200="IP &amp; VLAN","ACTIVE",
AQ2200="Warehouse HUAWEI","SPARE-ISSUE",
AQ2200="SPARE-HS","SPARE-ISSUE",
AQ2200="Power Telco","ACTIVE", AQ2200="no impacts","no impacts"
),"")</f>
        <v>No root cause</v>
      </c>
      <c r="AS2200" s="92" t="s">
        <v>5537</v>
      </c>
      <c r="AT2200" s="98" t="s">
        <v>3594</v>
      </c>
      <c r="AV2200" s="17" t="s">
        <v>5537</v>
      </c>
      <c r="AW2200" s="7" t="s">
        <v>5537</v>
      </c>
      <c r="AX2200" s="6" t="s">
        <v>5537</v>
      </c>
      <c r="AY2200" s="7"/>
      <c r="AZ2200" s="3" t="s">
        <v>5537</v>
      </c>
      <c r="BA2200" s="18" t="s">
        <v>5537</v>
      </c>
      <c r="BB2200" s="18" t="s">
        <v>5537</v>
      </c>
      <c r="BC2200" s="18" t="s">
        <v>5537</v>
      </c>
      <c r="BD2200" s="18" t="s">
        <v>5537</v>
      </c>
      <c r="BE2200" s="18" t="s">
        <v>5537</v>
      </c>
      <c r="BF2200" s="18" t="s">
        <v>5537</v>
      </c>
      <c r="BG2200" s="18" t="s">
        <v>5537</v>
      </c>
      <c r="BH2200" s="18" t="s">
        <v>5537</v>
      </c>
      <c r="BI2200" s="18" t="s">
        <v>5537</v>
      </c>
      <c r="BJ2200" s="18" t="s">
        <v>5537</v>
      </c>
      <c r="BK2200" s="18" t="s">
        <v>5537</v>
      </c>
      <c r="BL2200" s="9" t="s">
        <v>5537</v>
      </c>
      <c r="BM2200" s="14" t="s">
        <v>5537</v>
      </c>
      <c r="BN2200" s="14" t="s">
        <v>5537</v>
      </c>
      <c r="BO2200" s="14" t="str">
        <f>_xlfn.XLOOKUP(B2200,'[4]cell downs 18042026 17h'!$B:$B,'[4]cell downs 18042026 17h'!$B:$B,"")</f>
        <v/>
      </c>
      <c r="BP2200" s="14" t="str">
        <f>_xlfn.XLOOKUP(B2200,'[5]Cells Huawei 19042026 15h'!$B:$B,'[5]Cells Huawei 19042026 15h'!$B:$B,"")</f>
        <v/>
      </c>
      <c r="BQ2200" s="9" t="str">
        <f>_xlfn.XLOOKUP(B2200,'[6]cells down 19042026 9H40'!$B:$B,'[6]cells down 19042026 9H40'!$B:$B,"")</f>
        <v/>
      </c>
      <c r="BR2200" s="9" t="s">
        <v>5537</v>
      </c>
      <c r="BS2200" s="9" t="s">
        <v>12</v>
      </c>
      <c r="BT2200" s="108"/>
    </row>
    <row r="2201" spans="1:72" s="9" customFormat="1" x14ac:dyDescent="0.35">
      <c r="A2201" s="1" t="s">
        <v>4497</v>
      </c>
      <c r="B2201" s="8" t="s">
        <v>4498</v>
      </c>
      <c r="C2201" s="3" t="str">
        <f>_xlfn.XLOOKUP(B2201,'[1]daily break down'!$D:$D,'[1]daily break down'!$E:$E,"")</f>
        <v>LITTORAL</v>
      </c>
      <c r="D2201" s="1" t="s">
        <v>11</v>
      </c>
      <c r="E2201" s="1" t="s">
        <v>154</v>
      </c>
      <c r="F2201" s="3" t="s">
        <v>31</v>
      </c>
      <c r="G2201" s="1" t="s">
        <v>4499</v>
      </c>
      <c r="H2201" s="34" t="str">
        <f>_xlfn.XLOOKUP(B2201,[2]CALCULATION!$B:$B,[2]CALCULATION!$H:$H,"")</f>
        <v>ZTE</v>
      </c>
      <c r="I2201" s="28">
        <v>0</v>
      </c>
      <c r="J2201" s="28">
        <v>0</v>
      </c>
      <c r="K2201" s="28">
        <v>0</v>
      </c>
      <c r="L2201" s="28">
        <v>0</v>
      </c>
      <c r="M2201" s="28">
        <v>0</v>
      </c>
      <c r="N2201" s="28">
        <v>0</v>
      </c>
      <c r="O2201" s="28">
        <v>0</v>
      </c>
      <c r="P2201" s="28">
        <v>0</v>
      </c>
      <c r="Q2201" s="28">
        <v>0</v>
      </c>
      <c r="R2201" s="28">
        <v>0</v>
      </c>
      <c r="S2201" s="93">
        <v>0</v>
      </c>
      <c r="T2201" s="93">
        <f>_xlfn.XLOOKUP(B2201,'[3]Nur des jours'!$B:$B,'[3]Nur des jours'!$U:$U,"")</f>
        <v>0</v>
      </c>
      <c r="U2201" s="93">
        <v>0</v>
      </c>
      <c r="V2201" s="93">
        <v>0</v>
      </c>
      <c r="W2201" s="93">
        <v>0</v>
      </c>
      <c r="X2201" s="93">
        <v>0</v>
      </c>
      <c r="Y2201" s="93">
        <v>0</v>
      </c>
      <c r="Z2201" s="93">
        <v>0</v>
      </c>
      <c r="AA2201" s="93">
        <v>0</v>
      </c>
      <c r="AB2201" s="93">
        <v>0</v>
      </c>
      <c r="AC2201" s="93"/>
      <c r="AD2201" s="93">
        <v>0</v>
      </c>
      <c r="AE2201" s="93">
        <v>0</v>
      </c>
      <c r="AF2201" s="93">
        <v>0</v>
      </c>
      <c r="AG2201" s="93"/>
      <c r="AH2201" s="93">
        <v>0</v>
      </c>
      <c r="AI2201" s="93">
        <v>0</v>
      </c>
      <c r="AJ2201" s="93">
        <v>0</v>
      </c>
      <c r="AK2201" s="93">
        <v>0</v>
      </c>
      <c r="AL2201" s="93">
        <v>0</v>
      </c>
      <c r="AM2201" s="49" t="s">
        <v>5559</v>
      </c>
      <c r="AN2201" s="49"/>
      <c r="AO2201" s="48" t="str" cm="1">
        <f t="array" ref="AO2201">IFERROR(_xlfn.IFS(
AQ2201="MPR ISSUE","PDH",
AQ2201="BSS Hardware Issue","BSS",
AQ2201="Sites strategiques, MLL, Pylone, etc.","ENVTECH",
AQ2201="AKTIVCO DEFAUT GE &amp; POWER Cabinet","AKTIVCO",
AQ2201="AKTIVCO Coupure ENEO &amp; Baisse de tension","AKTIVCO GRID ONLY",
AQ2201="Coupure ENEO &amp; Baisse de tension","IHS GRID ONLY",
AQ2201="Defaut GE &amp; POWER Cabinet","IHS",
AQ2201="Sharing","Partners",
AQ2201="Sites strategiques &amp; DataCenter","SST &amp; DC",
AQ2201="Exclu","Exclu",
AQ2201="SAT","SAT",
AQ2201="SPARE-ISSUE","SPARE-ISSUE",
AQ2201="Fiber CAmtel","TRANS_FO_CAMTEL",
AQ2201="Fiber AOF","Fiber AOF",
AQ2201="Projet OCM (HUAWEI)","TRAVAUX-HUAWEI",
AQ2201="Projet OCM (NOKIA)","TRAVAUX-NOKIA",
AQ2201="ACCESS-ISSUE","ACCESS-ISSUE",
AQ2201="Projet OCM (ZTE, NOKIA, autres projets)","TRAVAUX OCM",
AQ2201="No root CAuse","No root cause",
AQ2201="ODU HS","PDH",
AQ2201="IP &amp; VLAN","PDH",
AQ2201="Warehouse HUAWEI","SPARE-ISSUE",
AQ2201="SPARE-HS","SPARE-ISSUE",
AQ2201="Power Telco","BSS",AQ2201="no impacts","no impacts"
),"")</f>
        <v>No root cause</v>
      </c>
      <c r="AP2201" s="48" t="str" cm="1">
        <f t="array" ref="AP2201">IFERROR(_xlfn.IFS(
AQ2201="MPR ISSUE","TX ISSUE",
AQ2201="BSS Hardware Issue","RAN ISSUE",
AQ2201="Sites strategiques, MLL, Pylone, etc.","ENVTECH",
AQ2201="AKTIVCO DEFAUT GE &amp; POWER Cabinet","POWER ISSUE",
AQ2201="AKTIVCO Coupure ENEO &amp; Baisse de tension","POWER ISSUE",
AQ2201="Coupure ENEO &amp; Baisse de tension","POWER ISSUE",
AQ2201="Defaut GE &amp; POWER Cabinet","POWER ISSUE",
AQ2201="Sharing","POWER ISSUE",
AQ2201="Sites strategiques &amp; DataCenter","POWER ISSUE",
AQ2201="Exclu","Exclu",
AQ2201="SAT","TX ISSUE",
AQ2201="SPARE-ISSUE","SPARE-ISSUE",
AQ2201="Fiber CAmtel","TX ISSUE",
AQ2201="Fiber AOF","TX ISSUE",
AQ2201="Projet OCM (HUAWEI)","TRAVAUX-HUAWEI",
AQ2201="Projet OCM (NOKIA)","TRAVAUX -NOKIA",
AQ2201="ACCESS-ISSUE","ACCESS-ISSUE",
AQ2201="Projet OCM (ZTE, NOKIA, autres projets)","TRAVAUX OCM",
AQ2201="No root CAuse","No root cause",
AQ2201="ODU HS","TX ISSUE",
AQ2201="IP &amp; VLAN","TX ISSUE",
AQ2201="Warehouse HUAWEI","SPARE-ISSUE",
AQ2201="SPARE-HS","SPARE-ISSUE",
AQ2201="Power Telco","RAN ISSUE",AQ2201="no impacts","no impacts"
),"")</f>
        <v>No root cause</v>
      </c>
      <c r="AQ2201" s="127" t="s">
        <v>5344</v>
      </c>
      <c r="AR2201" s="48" t="str" cm="1">
        <f t="array" ref="AR2201">IFERROR(_xlfn.IFS(
AQ2201="MPR ISSUE","ACTIVE",
AQ2201="BSS Hardware Issue","ACTIVE",
AQ2201="Sites strategiques, MLL, Pylone, etc.","PASSIVE",
AQ2201="AKTIVCO DEFAUT GE &amp; POWER Cabinet","PASSIVE",
AQ2201="AKTIVCO Coupure ENEO &amp; Baisse de tension","PASSIVE",
AQ2201="Coupure ENEO &amp; Baisse de tension","PASSIVE",
AQ2201="Defaut GE &amp; POWER Cabinet","PASSIVE",
AQ2201="Sharing","PASSIVE",
AQ2201="Sites strategiques &amp; DataCenter","PASSIVE",
AQ2201="Exclu","Exclu",
AQ2201="SAT","ACTIVE",
AQ2201="SPARE-ISSUE","SPARE-ISSUE",
AQ2201="Fiber CAmtel","ACTIVE",
AQ2201="Fiber AOF","ACTIVE",
AQ2201="Projet OCM (HUAWEI)","PLANNED WORKS",
AQ2201="Projet OCM (NOKIA)","PLANNED WORKS",
AQ2201="ACCESS-ISSUE","ACCESS-ISSUE",
AQ2201="Projet OCM (ZTE, NOKIA, autres projets)","PLANNED WORKS",
AQ2201="No root CAuse","No root cause",
AQ2201="ODU HS","ACTIVE",
AQ2201="IP &amp; VLAN","ACTIVE",
AQ2201="Warehouse HUAWEI","SPARE-ISSUE",
AQ2201="SPARE-HS","SPARE-ISSUE",
AQ2201="Power Telco","ACTIVE", AQ2201="no impacts","no impacts"
),"")</f>
        <v>No root cause</v>
      </c>
      <c r="AS2201" s="92" t="s">
        <v>5537</v>
      </c>
      <c r="AT2201" s="98" t="s">
        <v>4498</v>
      </c>
      <c r="AV2201" s="17" t="s">
        <v>5537</v>
      </c>
      <c r="AW2201" s="7" t="s">
        <v>5537</v>
      </c>
      <c r="AX2201" s="6" t="s">
        <v>5537</v>
      </c>
      <c r="AY2201" s="7"/>
      <c r="AZ2201" s="3" t="s">
        <v>5537</v>
      </c>
      <c r="BA2201" s="18" t="s">
        <v>5537</v>
      </c>
      <c r="BB2201" s="18" t="s">
        <v>5537</v>
      </c>
      <c r="BC2201" s="18" t="s">
        <v>5537</v>
      </c>
      <c r="BD2201" s="18" t="s">
        <v>5537</v>
      </c>
      <c r="BE2201" s="18" t="s">
        <v>5537</v>
      </c>
      <c r="BF2201" s="18" t="s">
        <v>5537</v>
      </c>
      <c r="BG2201" s="18" t="s">
        <v>5537</v>
      </c>
      <c r="BH2201" s="18" t="s">
        <v>5537</v>
      </c>
      <c r="BI2201" s="18" t="s">
        <v>5537</v>
      </c>
      <c r="BJ2201" s="18" t="s">
        <v>5537</v>
      </c>
      <c r="BK2201" s="18" t="s">
        <v>5537</v>
      </c>
      <c r="BL2201" s="9" t="s">
        <v>5537</v>
      </c>
      <c r="BM2201" s="14" t="s">
        <v>5537</v>
      </c>
      <c r="BN2201" s="14" t="s">
        <v>5537</v>
      </c>
      <c r="BO2201" s="14" t="str">
        <f>_xlfn.XLOOKUP(B2201,'[4]cell downs 18042026 17h'!$B:$B,'[4]cell downs 18042026 17h'!$B:$B,"")</f>
        <v/>
      </c>
      <c r="BP2201" s="14" t="str">
        <f>_xlfn.XLOOKUP(B2201,'[5]Cells Huawei 19042026 15h'!$B:$B,'[5]Cells Huawei 19042026 15h'!$B:$B,"")</f>
        <v/>
      </c>
      <c r="BQ2201" s="9" t="str">
        <f>_xlfn.XLOOKUP(B2201,'[6]cells down 19042026 9H40'!$B:$B,'[6]cells down 19042026 9H40'!$B:$B,"")</f>
        <v/>
      </c>
      <c r="BR2201" s="9" t="s">
        <v>5537</v>
      </c>
      <c r="BS2201" s="9" t="s">
        <v>5577</v>
      </c>
      <c r="BT2201" s="108"/>
    </row>
    <row r="2202" spans="1:72" s="9" customFormat="1" x14ac:dyDescent="0.35">
      <c r="A2202" s="1" t="s">
        <v>4891</v>
      </c>
      <c r="B2202" s="8" t="s">
        <v>4892</v>
      </c>
      <c r="C2202" s="3" t="str">
        <f>_xlfn.XLOOKUP(B2202,'[1]daily break down'!$D:$D,'[1]daily break down'!$E:$E,"")</f>
        <v>NORD</v>
      </c>
      <c r="D2202" s="1" t="s">
        <v>11</v>
      </c>
      <c r="E2202" s="1" t="s">
        <v>96</v>
      </c>
      <c r="F2202" s="3" t="s">
        <v>23</v>
      </c>
      <c r="G2202" s="1" t="s">
        <v>732</v>
      </c>
      <c r="H2202" s="32" t="str">
        <f>_xlfn.XLOOKUP(B2202,[2]CALCULATION!$B:$B,[2]CALCULATION!$H:$H,"")</f>
        <v>HUAWEI</v>
      </c>
      <c r="I2202" s="28">
        <v>0</v>
      </c>
      <c r="J2202" s="28">
        <v>0</v>
      </c>
      <c r="K2202" s="28">
        <v>0</v>
      </c>
      <c r="L2202" s="28">
        <v>0</v>
      </c>
      <c r="M2202" s="28">
        <v>0</v>
      </c>
      <c r="N2202" s="28">
        <v>0</v>
      </c>
      <c r="O2202" s="28">
        <v>0</v>
      </c>
      <c r="P2202" s="28">
        <v>0</v>
      </c>
      <c r="Q2202" s="28">
        <v>0</v>
      </c>
      <c r="R2202" s="28">
        <v>0</v>
      </c>
      <c r="S2202" s="93">
        <v>0</v>
      </c>
      <c r="T2202" s="93">
        <f>_xlfn.XLOOKUP(B2202,'[3]Nur des jours'!$B:$B,'[3]Nur des jours'!$U:$U,"")</f>
        <v>0</v>
      </c>
      <c r="U2202" s="93">
        <v>0</v>
      </c>
      <c r="V2202" s="93">
        <v>0</v>
      </c>
      <c r="W2202" s="93">
        <v>0</v>
      </c>
      <c r="X2202" s="93">
        <v>0</v>
      </c>
      <c r="Y2202" s="93">
        <v>0</v>
      </c>
      <c r="Z2202" s="93">
        <v>0</v>
      </c>
      <c r="AA2202" s="93">
        <v>0</v>
      </c>
      <c r="AB2202" s="93">
        <v>0</v>
      </c>
      <c r="AC2202" s="93"/>
      <c r="AD2202" s="93">
        <v>0</v>
      </c>
      <c r="AE2202" s="93">
        <v>0</v>
      </c>
      <c r="AF2202" s="93">
        <v>0</v>
      </c>
      <c r="AG2202" s="93"/>
      <c r="AH2202" s="93">
        <v>0</v>
      </c>
      <c r="AI2202" s="93">
        <v>0</v>
      </c>
      <c r="AJ2202" s="93">
        <v>0</v>
      </c>
      <c r="AK2202" s="93">
        <v>0</v>
      </c>
      <c r="AL2202" s="93">
        <v>0</v>
      </c>
      <c r="AM2202" s="49" t="s">
        <v>5559</v>
      </c>
      <c r="AN2202" s="49"/>
      <c r="AO2202" s="48" t="str" cm="1">
        <f t="array" ref="AO2202">IFERROR(_xlfn.IFS(
AQ2202="MPR ISSUE","PDH",
AQ2202="BSS Hardware Issue","BSS",
AQ2202="Sites strategiques, MLL, Pylone, etc.","ENVTECH",
AQ2202="AKTIVCO DEFAUT GE &amp; POWER Cabinet","AKTIVCO",
AQ2202="AKTIVCO Coupure ENEO &amp; Baisse de tension","AKTIVCO GRID ONLY",
AQ2202="Coupure ENEO &amp; Baisse de tension","IHS GRID ONLY",
AQ2202="Defaut GE &amp; POWER Cabinet","IHS",
AQ2202="Sharing","Partners",
AQ2202="Sites strategiques &amp; DataCenter","SST &amp; DC",
AQ2202="Exclu","Exclu",
AQ2202="SAT","SAT",
AQ2202="SPARE-ISSUE","SPARE-ISSUE",
AQ2202="Fiber CAmtel","TRANS_FO_CAMTEL",
AQ2202="Fiber AOF","Fiber AOF",
AQ2202="Projet OCM (HUAWEI)","TRAVAUX-HUAWEI",
AQ2202="Projet OCM (NOKIA)","TRAVAUX-NOKIA",
AQ2202="ACCESS-ISSUE","ACCESS-ISSUE",
AQ2202="Projet OCM (ZTE, NOKIA, autres projets)","TRAVAUX OCM",
AQ2202="No root CAuse","No root cause",
AQ2202="ODU HS","PDH",
AQ2202="IP &amp; VLAN","PDH",
AQ2202="Warehouse HUAWEI","SPARE-ISSUE",
AQ2202="SPARE-HS","SPARE-ISSUE",
AQ2202="Power Telco","BSS",AQ2202="no impacts","no impacts"
),"")</f>
        <v>No root cause</v>
      </c>
      <c r="AP2202" s="48" t="str" cm="1">
        <f t="array" ref="AP2202">IFERROR(_xlfn.IFS(
AQ2202="MPR ISSUE","TX ISSUE",
AQ2202="BSS Hardware Issue","RAN ISSUE",
AQ2202="Sites strategiques, MLL, Pylone, etc.","ENVTECH",
AQ2202="AKTIVCO DEFAUT GE &amp; POWER Cabinet","POWER ISSUE",
AQ2202="AKTIVCO Coupure ENEO &amp; Baisse de tension","POWER ISSUE",
AQ2202="Coupure ENEO &amp; Baisse de tension","POWER ISSUE",
AQ2202="Defaut GE &amp; POWER Cabinet","POWER ISSUE",
AQ2202="Sharing","POWER ISSUE",
AQ2202="Sites strategiques &amp; DataCenter","POWER ISSUE",
AQ2202="Exclu","Exclu",
AQ2202="SAT","TX ISSUE",
AQ2202="SPARE-ISSUE","SPARE-ISSUE",
AQ2202="Fiber CAmtel","TX ISSUE",
AQ2202="Fiber AOF","TX ISSUE",
AQ2202="Projet OCM (HUAWEI)","TRAVAUX-HUAWEI",
AQ2202="Projet OCM (NOKIA)","TRAVAUX -NOKIA",
AQ2202="ACCESS-ISSUE","ACCESS-ISSUE",
AQ2202="Projet OCM (ZTE, NOKIA, autres projets)","TRAVAUX OCM",
AQ2202="No root CAuse","No root cause",
AQ2202="ODU HS","TX ISSUE",
AQ2202="IP &amp; VLAN","TX ISSUE",
AQ2202="Warehouse HUAWEI","SPARE-ISSUE",
AQ2202="SPARE-HS","SPARE-ISSUE",
AQ2202="Power Telco","RAN ISSUE",AQ2202="no impacts","no impacts"
),"")</f>
        <v>No root cause</v>
      </c>
      <c r="AQ2202" s="127" t="s">
        <v>5344</v>
      </c>
      <c r="AR2202" s="48" t="str" cm="1">
        <f t="array" ref="AR2202">IFERROR(_xlfn.IFS(
AQ2202="MPR ISSUE","ACTIVE",
AQ2202="BSS Hardware Issue","ACTIVE",
AQ2202="Sites strategiques, MLL, Pylone, etc.","PASSIVE",
AQ2202="AKTIVCO DEFAUT GE &amp; POWER Cabinet","PASSIVE",
AQ2202="AKTIVCO Coupure ENEO &amp; Baisse de tension","PASSIVE",
AQ2202="Coupure ENEO &amp; Baisse de tension","PASSIVE",
AQ2202="Defaut GE &amp; POWER Cabinet","PASSIVE",
AQ2202="Sharing","PASSIVE",
AQ2202="Sites strategiques &amp; DataCenter","PASSIVE",
AQ2202="Exclu","Exclu",
AQ2202="SAT","ACTIVE",
AQ2202="SPARE-ISSUE","SPARE-ISSUE",
AQ2202="Fiber CAmtel","ACTIVE",
AQ2202="Fiber AOF","ACTIVE",
AQ2202="Projet OCM (HUAWEI)","PLANNED WORKS",
AQ2202="Projet OCM (NOKIA)","PLANNED WORKS",
AQ2202="ACCESS-ISSUE","ACCESS-ISSUE",
AQ2202="Projet OCM (ZTE, NOKIA, autres projets)","PLANNED WORKS",
AQ2202="No root CAuse","No root cause",
AQ2202="ODU HS","ACTIVE",
AQ2202="IP &amp; VLAN","ACTIVE",
AQ2202="Warehouse HUAWEI","SPARE-ISSUE",
AQ2202="SPARE-HS","SPARE-ISSUE",
AQ2202="Power Telco","ACTIVE", AQ2202="no impacts","no impacts"
),"")</f>
        <v>No root cause</v>
      </c>
      <c r="AS2202" s="92" t="s">
        <v>5537</v>
      </c>
      <c r="AT2202" s="98" t="s">
        <v>4892</v>
      </c>
      <c r="AV2202" s="17" t="s">
        <v>5537</v>
      </c>
      <c r="AW2202" s="7" t="s">
        <v>5537</v>
      </c>
      <c r="AX2202" s="6" t="s">
        <v>5537</v>
      </c>
      <c r="AY2202" s="7"/>
      <c r="AZ2202" s="3" t="s">
        <v>5537</v>
      </c>
      <c r="BA2202" s="18" t="s">
        <v>5537</v>
      </c>
      <c r="BB2202" s="18" t="s">
        <v>5537</v>
      </c>
      <c r="BC2202" s="18" t="s">
        <v>5537</v>
      </c>
      <c r="BD2202" s="18" t="s">
        <v>5537</v>
      </c>
      <c r="BE2202" s="18" t="s">
        <v>5537</v>
      </c>
      <c r="BF2202" s="18" t="s">
        <v>5537</v>
      </c>
      <c r="BG2202" s="18" t="s">
        <v>5537</v>
      </c>
      <c r="BH2202" s="18" t="s">
        <v>5537</v>
      </c>
      <c r="BI2202" s="18" t="s">
        <v>5537</v>
      </c>
      <c r="BJ2202" s="18" t="s">
        <v>5537</v>
      </c>
      <c r="BK2202" s="18" t="s">
        <v>5537</v>
      </c>
      <c r="BL2202" s="9" t="s">
        <v>5537</v>
      </c>
      <c r="BM2202" s="14" t="s">
        <v>5537</v>
      </c>
      <c r="BN2202" s="14" t="s">
        <v>5537</v>
      </c>
      <c r="BO2202" s="14" t="str">
        <f>_xlfn.XLOOKUP(B2202,'[4]cell downs 18042026 17h'!$B:$B,'[4]cell downs 18042026 17h'!$B:$B,"")</f>
        <v/>
      </c>
      <c r="BP2202" s="14" t="str">
        <f>_xlfn.XLOOKUP(B2202,'[5]Cells Huawei 19042026 15h'!$B:$B,'[5]Cells Huawei 19042026 15h'!$B:$B,"")</f>
        <v/>
      </c>
      <c r="BQ2202" s="9" t="str">
        <f>_xlfn.XLOOKUP(B2202,'[6]cells down 19042026 9H40'!$B:$B,'[6]cells down 19042026 9H40'!$B:$B,"")</f>
        <v/>
      </c>
      <c r="BR2202" s="9" t="s">
        <v>4892</v>
      </c>
      <c r="BS2202" s="9" t="s">
        <v>12</v>
      </c>
      <c r="BT2202" s="108"/>
    </row>
    <row r="2203" spans="1:72" s="9" customFormat="1" x14ac:dyDescent="0.35">
      <c r="A2203" s="1" t="s">
        <v>3610</v>
      </c>
      <c r="B2203" s="8" t="s">
        <v>3611</v>
      </c>
      <c r="C2203" s="3" t="str">
        <f>_xlfn.XLOOKUP(B2203,'[1]daily break down'!$D:$D,'[1]daily break down'!$E:$E,"")</f>
        <v>CENTRE</v>
      </c>
      <c r="D2203" s="1" t="s">
        <v>11</v>
      </c>
      <c r="E2203" s="1" t="s">
        <v>12</v>
      </c>
      <c r="F2203" s="3" t="s">
        <v>37</v>
      </c>
      <c r="G2203" s="1" t="s">
        <v>3612</v>
      </c>
      <c r="H2203" s="34" t="str">
        <f>_xlfn.XLOOKUP(B2203,[2]CALCULATION!$B:$B,[2]CALCULATION!$H:$H,"")</f>
        <v>ZTE</v>
      </c>
      <c r="I2203" s="28">
        <v>0</v>
      </c>
      <c r="J2203" s="28">
        <v>0</v>
      </c>
      <c r="K2203" s="28">
        <v>0</v>
      </c>
      <c r="L2203" s="28">
        <v>0</v>
      </c>
      <c r="M2203" s="28">
        <v>0</v>
      </c>
      <c r="N2203" s="28">
        <v>0</v>
      </c>
      <c r="O2203" s="28">
        <v>0</v>
      </c>
      <c r="P2203" s="28">
        <v>0</v>
      </c>
      <c r="Q2203" s="28">
        <v>0</v>
      </c>
      <c r="R2203" s="28">
        <v>0</v>
      </c>
      <c r="S2203" s="93">
        <v>0</v>
      </c>
      <c r="T2203" s="93">
        <f>_xlfn.XLOOKUP(B2203,'[3]Nur des jours'!$B:$B,'[3]Nur des jours'!$U:$U,"")</f>
        <v>0</v>
      </c>
      <c r="U2203" s="93">
        <v>0</v>
      </c>
      <c r="V2203" s="93">
        <v>0</v>
      </c>
      <c r="W2203" s="93">
        <v>0</v>
      </c>
      <c r="X2203" s="93">
        <v>0</v>
      </c>
      <c r="Y2203" s="93">
        <v>0</v>
      </c>
      <c r="Z2203" s="93">
        <v>0</v>
      </c>
      <c r="AA2203" s="93">
        <v>0</v>
      </c>
      <c r="AB2203" s="93">
        <v>0</v>
      </c>
      <c r="AC2203" s="93"/>
      <c r="AD2203" s="93">
        <v>0</v>
      </c>
      <c r="AE2203" s="93">
        <v>0</v>
      </c>
      <c r="AF2203" s="93">
        <v>0</v>
      </c>
      <c r="AG2203" s="93"/>
      <c r="AH2203" s="93">
        <v>0</v>
      </c>
      <c r="AI2203" s="93">
        <v>0</v>
      </c>
      <c r="AJ2203" s="93">
        <v>0</v>
      </c>
      <c r="AK2203" s="93">
        <v>0</v>
      </c>
      <c r="AL2203" s="93">
        <v>0</v>
      </c>
      <c r="AM2203" s="49" t="s">
        <v>5559</v>
      </c>
      <c r="AN2203" s="49"/>
      <c r="AO2203" s="48" t="str" cm="1">
        <f t="array" ref="AO2203">IFERROR(_xlfn.IFS(
AQ2203="MPR ISSUE","PDH",
AQ2203="BSS Hardware Issue","BSS",
AQ2203="Sites strategiques, MLL, Pylone, etc.","ENVTECH",
AQ2203="AKTIVCO DEFAUT GE &amp; POWER Cabinet","AKTIVCO",
AQ2203="AKTIVCO Coupure ENEO &amp; Baisse de tension","AKTIVCO GRID ONLY",
AQ2203="Coupure ENEO &amp; Baisse de tension","IHS GRID ONLY",
AQ2203="Defaut GE &amp; POWER Cabinet","IHS",
AQ2203="Sharing","Partners",
AQ2203="Sites strategiques &amp; DataCenter","SST &amp; DC",
AQ2203="Exclu","Exclu",
AQ2203="SAT","SAT",
AQ2203="SPARE-ISSUE","SPARE-ISSUE",
AQ2203="Fiber CAmtel","TRANS_FO_CAMTEL",
AQ2203="Fiber AOF","Fiber AOF",
AQ2203="Projet OCM (HUAWEI)","TRAVAUX-HUAWEI",
AQ2203="Projet OCM (NOKIA)","TRAVAUX-NOKIA",
AQ2203="ACCESS-ISSUE","ACCESS-ISSUE",
AQ2203="Projet OCM (ZTE, NOKIA, autres projets)","TRAVAUX OCM",
AQ2203="No root CAuse","No root cause",
AQ2203="ODU HS","PDH",
AQ2203="IP &amp; VLAN","PDH",
AQ2203="Warehouse HUAWEI","SPARE-ISSUE",
AQ2203="SPARE-HS","SPARE-ISSUE",
AQ2203="Power Telco","BSS",AQ2203="no impacts","no impacts"
),"")</f>
        <v>IHS</v>
      </c>
      <c r="AP2203" s="48" t="str" cm="1">
        <f t="array" ref="AP2203">IFERROR(_xlfn.IFS(
AQ2203="MPR ISSUE","TX ISSUE",
AQ2203="BSS Hardware Issue","RAN ISSUE",
AQ2203="Sites strategiques, MLL, Pylone, etc.","ENVTECH",
AQ2203="AKTIVCO DEFAUT GE &amp; POWER Cabinet","POWER ISSUE",
AQ2203="AKTIVCO Coupure ENEO &amp; Baisse de tension","POWER ISSUE",
AQ2203="Coupure ENEO &amp; Baisse de tension","POWER ISSUE",
AQ2203="Defaut GE &amp; POWER Cabinet","POWER ISSUE",
AQ2203="Sharing","POWER ISSUE",
AQ2203="Sites strategiques &amp; DataCenter","POWER ISSUE",
AQ2203="Exclu","Exclu",
AQ2203="SAT","TX ISSUE",
AQ2203="SPARE-ISSUE","SPARE-ISSUE",
AQ2203="Fiber CAmtel","TX ISSUE",
AQ2203="Fiber AOF","TX ISSUE",
AQ2203="Projet OCM (HUAWEI)","TRAVAUX-HUAWEI",
AQ2203="Projet OCM (NOKIA)","TRAVAUX -NOKIA",
AQ2203="ACCESS-ISSUE","ACCESS-ISSUE",
AQ2203="Projet OCM (ZTE, NOKIA, autres projets)","TRAVAUX OCM",
AQ2203="No root CAuse","No root cause",
AQ2203="ODU HS","TX ISSUE",
AQ2203="IP &amp; VLAN","TX ISSUE",
AQ2203="Warehouse HUAWEI","SPARE-ISSUE",
AQ2203="SPARE-HS","SPARE-ISSUE",
AQ2203="Power Telco","RAN ISSUE",AQ2203="no impacts","no impacts"
),"")</f>
        <v>POWER ISSUE</v>
      </c>
      <c r="AQ2203" s="67" t="s">
        <v>5330</v>
      </c>
      <c r="AR2203" s="48" t="str" cm="1">
        <f t="array" ref="AR2203">IFERROR(_xlfn.IFS(
AQ2203="MPR ISSUE","ACTIVE",
AQ2203="BSS Hardware Issue","ACTIVE",
AQ2203="Sites strategiques, MLL, Pylone, etc.","PASSIVE",
AQ2203="AKTIVCO DEFAUT GE &amp; POWER Cabinet","PASSIVE",
AQ2203="AKTIVCO Coupure ENEO &amp; Baisse de tension","PASSIVE",
AQ2203="Coupure ENEO &amp; Baisse de tension","PASSIVE",
AQ2203="Defaut GE &amp; POWER Cabinet","PASSIVE",
AQ2203="Sharing","PASSIVE",
AQ2203="Sites strategiques &amp; DataCenter","PASSIVE",
AQ2203="Exclu","Exclu",
AQ2203="SAT","ACTIVE",
AQ2203="SPARE-ISSUE","SPARE-ISSUE",
AQ2203="Fiber CAmtel","ACTIVE",
AQ2203="Fiber AOF","ACTIVE",
AQ2203="Projet OCM (HUAWEI)","PLANNED WORKS",
AQ2203="Projet OCM (NOKIA)","PLANNED WORKS",
AQ2203="ACCESS-ISSUE","ACCESS-ISSUE",
AQ2203="Projet OCM (ZTE, NOKIA, autres projets)","PLANNED WORKS",
AQ2203="No root CAuse","No root cause",
AQ2203="ODU HS","ACTIVE",
AQ2203="IP &amp; VLAN","ACTIVE",
AQ2203="Warehouse HUAWEI","SPARE-ISSUE",
AQ2203="SPARE-HS","SPARE-ISSUE",
AQ2203="Power Telco","ACTIVE", AQ2203="no impacts","no impacts"
),"")</f>
        <v>PASSIVE</v>
      </c>
      <c r="AS2203" s="92" t="s">
        <v>5941</v>
      </c>
      <c r="AT2203" s="98" t="s">
        <v>3611</v>
      </c>
      <c r="AV2203" s="17" t="s">
        <v>5537</v>
      </c>
      <c r="AW2203" s="7" t="s">
        <v>5537</v>
      </c>
      <c r="AX2203" s="6" t="s">
        <v>5537</v>
      </c>
      <c r="AY2203" s="7"/>
      <c r="AZ2203" s="3" t="s">
        <v>5941</v>
      </c>
      <c r="BA2203" s="18" t="s">
        <v>5537</v>
      </c>
      <c r="BB2203" s="18" t="s">
        <v>5537</v>
      </c>
      <c r="BC2203" s="18" t="s">
        <v>5537</v>
      </c>
      <c r="BD2203" s="18" t="s">
        <v>5537</v>
      </c>
      <c r="BE2203" s="18" t="s">
        <v>5537</v>
      </c>
      <c r="BF2203" s="18" t="s">
        <v>5537</v>
      </c>
      <c r="BG2203" s="18" t="s">
        <v>5537</v>
      </c>
      <c r="BH2203" s="18" t="s">
        <v>5537</v>
      </c>
      <c r="BI2203" s="18" t="s">
        <v>5537</v>
      </c>
      <c r="BJ2203" s="18" t="s">
        <v>5537</v>
      </c>
      <c r="BK2203" s="18" t="s">
        <v>5537</v>
      </c>
      <c r="BL2203" s="9" t="s">
        <v>5537</v>
      </c>
      <c r="BM2203" s="14" t="s">
        <v>5537</v>
      </c>
      <c r="BN2203" s="14" t="s">
        <v>5537</v>
      </c>
      <c r="BO2203" s="14" t="str">
        <f>_xlfn.XLOOKUP(B2203,'[4]cell downs 18042026 17h'!$B:$B,'[4]cell downs 18042026 17h'!$B:$B,"")</f>
        <v/>
      </c>
      <c r="BP2203" s="14" t="str">
        <f>_xlfn.XLOOKUP(B2203,'[5]Cells Huawei 19042026 15h'!$B:$B,'[5]Cells Huawei 19042026 15h'!$B:$B,"")</f>
        <v/>
      </c>
      <c r="BQ2203" s="9" t="str">
        <f>_xlfn.XLOOKUP(B2203,'[6]cells down 19042026 9H40'!$B:$B,'[6]cells down 19042026 9H40'!$B:$B,"")</f>
        <v/>
      </c>
      <c r="BR2203" s="9" t="s">
        <v>3611</v>
      </c>
      <c r="BS2203" s="9" t="s">
        <v>318</v>
      </c>
      <c r="BT2203" s="108"/>
    </row>
    <row r="2204" spans="1:72" s="9" customFormat="1" x14ac:dyDescent="0.35">
      <c r="A2204" s="1" t="s">
        <v>3746</v>
      </c>
      <c r="B2204" s="8" t="s">
        <v>3747</v>
      </c>
      <c r="C2204" s="3" t="str">
        <f>_xlfn.XLOOKUP(B2204,'[1]daily break down'!$D:$D,'[1]daily break down'!$E:$E,"")</f>
        <v>EXTREME-NORD</v>
      </c>
      <c r="D2204" s="1" t="s">
        <v>11</v>
      </c>
      <c r="E2204" s="1" t="s">
        <v>12</v>
      </c>
      <c r="F2204" s="3" t="s">
        <v>55</v>
      </c>
      <c r="G2204" s="1" t="s">
        <v>185</v>
      </c>
      <c r="H2204" s="32" t="str">
        <f>_xlfn.XLOOKUP(B2204,[2]CALCULATION!$B:$B,[2]CALCULATION!$H:$H,"")</f>
        <v>Huawei</v>
      </c>
      <c r="I2204" s="28">
        <v>0</v>
      </c>
      <c r="J2204" s="28">
        <v>0</v>
      </c>
      <c r="K2204" s="28">
        <v>0</v>
      </c>
      <c r="L2204" s="28">
        <v>0</v>
      </c>
      <c r="M2204" s="28">
        <v>8.0257852428281603E-4</v>
      </c>
      <c r="N2204" s="28">
        <v>0.12395379430590157</v>
      </c>
      <c r="O2204" s="28">
        <v>0.4372982852642302</v>
      </c>
      <c r="P2204" s="28">
        <v>0.18218532501219922</v>
      </c>
      <c r="Q2204" s="28">
        <v>0</v>
      </c>
      <c r="R2204" s="28">
        <v>0</v>
      </c>
      <c r="S2204" s="93">
        <v>0</v>
      </c>
      <c r="T2204" s="93">
        <f>_xlfn.XLOOKUP(B2204,'[3]Nur des jours'!$B:$B,'[3]Nur des jours'!$U:$U,"")</f>
        <v>0</v>
      </c>
      <c r="U2204" s="93">
        <v>0</v>
      </c>
      <c r="V2204" s="93">
        <v>1.3029416464773582</v>
      </c>
      <c r="W2204" s="93">
        <v>0</v>
      </c>
      <c r="X2204" s="93">
        <v>0</v>
      </c>
      <c r="Y2204" s="93">
        <v>0</v>
      </c>
      <c r="Z2204" s="93">
        <v>0</v>
      </c>
      <c r="AA2204" s="93">
        <v>0</v>
      </c>
      <c r="AB2204" s="93">
        <v>7.2348886948432378</v>
      </c>
      <c r="AC2204" s="93">
        <f>_xlfn.XLOOKUP(B2204,'[3]Nur des jours'!$B:$B,'[3]Nur des jours'!$N:$N,"")</f>
        <v>5.3195796343380906</v>
      </c>
      <c r="AD2204" s="93">
        <v>5.3195796343380906</v>
      </c>
      <c r="AE2204" s="93">
        <v>33.875591054495438</v>
      </c>
      <c r="AF2204" s="93">
        <v>0</v>
      </c>
      <c r="AG2204" s="93"/>
      <c r="AH2204" s="93">
        <v>0</v>
      </c>
      <c r="AI2204" s="93">
        <v>0</v>
      </c>
      <c r="AJ2204" s="93">
        <v>0</v>
      </c>
      <c r="AK2204" s="93">
        <v>0</v>
      </c>
      <c r="AL2204" s="93">
        <v>0</v>
      </c>
      <c r="AM2204" s="49" t="s">
        <v>5601</v>
      </c>
      <c r="AN2204" s="49"/>
      <c r="AO2204" s="48" t="str" cm="1">
        <f t="array" ref="AO2204">IFERROR(_xlfn.IFS(
AQ2204="MPR ISSUE","PDH",
AQ2204="BSS Hardware Issue","BSS",
AQ2204="Sites strategiques, MLL, Pylone, etc.","ENVTECH",
AQ2204="AKTIVCO DEFAUT GE &amp; POWER Cabinet","AKTIVCO",
AQ2204="AKTIVCO Coupure ENEO &amp; Baisse de tension","AKTIVCO GRID ONLY",
AQ2204="Coupure ENEO &amp; Baisse de tension","IHS GRID ONLY",
AQ2204="Defaut GE &amp; POWER Cabinet","IHS",
AQ2204="Sharing","Partners",
AQ2204="Sites strategiques &amp; DataCenter","SST &amp; DC",
AQ2204="Exclu","Exclu",
AQ2204="SAT","SAT",
AQ2204="SPARE-ISSUE","SPARE-ISSUE",
AQ2204="Fiber CAmtel","TRANS_FO_CAMTEL",
AQ2204="Fiber AOF","Fiber AOF",
AQ2204="Projet OCM (HUAWEI)","TRAVAUX-HUAWEI",
AQ2204="Projet OCM (NOKIA)","TRAVAUX-NOKIA",
AQ2204="ACCESS-ISSUE","ACCESS-ISSUE",
AQ2204="Projet OCM (ZTE, NOKIA, autres projets)","TRAVAUX OCM",
AQ2204="No root CAuse","No root cause",
AQ2204="ODU HS","PDH",
AQ2204="IP &amp; VLAN","PDH",
AQ2204="Warehouse HUAWEI","SPARE-ISSUE",
AQ2204="SPARE-HS","SPARE-ISSUE",
AQ2204="Power Telco","BSS",AQ2204="no impacts","no impacts"
),"")</f>
        <v>No root cause</v>
      </c>
      <c r="AP2204" s="48" t="str" cm="1">
        <f t="array" ref="AP2204">IFERROR(_xlfn.IFS(
AQ2204="MPR ISSUE","TX ISSUE",
AQ2204="BSS Hardware Issue","RAN ISSUE",
AQ2204="Sites strategiques, MLL, Pylone, etc.","ENVTECH",
AQ2204="AKTIVCO DEFAUT GE &amp; POWER Cabinet","POWER ISSUE",
AQ2204="AKTIVCO Coupure ENEO &amp; Baisse de tension","POWER ISSUE",
AQ2204="Coupure ENEO &amp; Baisse de tension","POWER ISSUE",
AQ2204="Defaut GE &amp; POWER Cabinet","POWER ISSUE",
AQ2204="Sharing","POWER ISSUE",
AQ2204="Sites strategiques &amp; DataCenter","POWER ISSUE",
AQ2204="Exclu","Exclu",
AQ2204="SAT","TX ISSUE",
AQ2204="SPARE-ISSUE","SPARE-ISSUE",
AQ2204="Fiber CAmtel","TX ISSUE",
AQ2204="Fiber AOF","TX ISSUE",
AQ2204="Projet OCM (HUAWEI)","TRAVAUX-HUAWEI",
AQ2204="Projet OCM (NOKIA)","TRAVAUX -NOKIA",
AQ2204="ACCESS-ISSUE","ACCESS-ISSUE",
AQ2204="Projet OCM (ZTE, NOKIA, autres projets)","TRAVAUX OCM",
AQ2204="No root CAuse","No root cause",
AQ2204="ODU HS","TX ISSUE",
AQ2204="IP &amp; VLAN","TX ISSUE",
AQ2204="Warehouse HUAWEI","SPARE-ISSUE",
AQ2204="SPARE-HS","SPARE-ISSUE",
AQ2204="Power Telco","RAN ISSUE",AQ2204="no impacts","no impacts"
),"")</f>
        <v>No root cause</v>
      </c>
      <c r="AQ2204" s="67" t="s">
        <v>5344</v>
      </c>
      <c r="AR2204" s="48" t="str" cm="1">
        <f t="array" ref="AR2204">IFERROR(_xlfn.IFS(
AQ2204="MPR ISSUE","ACTIVE",
AQ2204="BSS Hardware Issue","ACTIVE",
AQ2204="Sites strategiques, MLL, Pylone, etc.","PASSIVE",
AQ2204="AKTIVCO DEFAUT GE &amp; POWER Cabinet","PASSIVE",
AQ2204="AKTIVCO Coupure ENEO &amp; Baisse de tension","PASSIVE",
AQ2204="Coupure ENEO &amp; Baisse de tension","PASSIVE",
AQ2204="Defaut GE &amp; POWER Cabinet","PASSIVE",
AQ2204="Sharing","PASSIVE",
AQ2204="Sites strategiques &amp; DataCenter","PASSIVE",
AQ2204="Exclu","Exclu",
AQ2204="SAT","ACTIVE",
AQ2204="SPARE-ISSUE","SPARE-ISSUE",
AQ2204="Fiber CAmtel","ACTIVE",
AQ2204="Fiber AOF","ACTIVE",
AQ2204="Projet OCM (HUAWEI)","PLANNED WORKS",
AQ2204="Projet OCM (NOKIA)","PLANNED WORKS",
AQ2204="ACCESS-ISSUE","ACCESS-ISSUE",
AQ2204="Projet OCM (ZTE, NOKIA, autres projets)","PLANNED WORKS",
AQ2204="No root CAuse","No root cause",
AQ2204="ODU HS","ACTIVE",
AQ2204="IP &amp; VLAN","ACTIVE",
AQ2204="Warehouse HUAWEI","SPARE-ISSUE",
AQ2204="SPARE-HS","SPARE-ISSUE",
AQ2204="Power Telco","ACTIVE", AQ2204="no impacts","no impacts"
),"")</f>
        <v>No root cause</v>
      </c>
      <c r="AS2204" s="92" t="s">
        <v>5537</v>
      </c>
      <c r="AT2204" s="98" t="s">
        <v>3747</v>
      </c>
      <c r="AV2204" s="17" t="s">
        <v>5537</v>
      </c>
      <c r="AW2204" s="7" t="s">
        <v>5537</v>
      </c>
      <c r="AX2204" s="6" t="s">
        <v>5537</v>
      </c>
      <c r="AY2204" s="7"/>
      <c r="AZ2204" s="3" t="s">
        <v>5537</v>
      </c>
      <c r="BA2204" s="18" t="s">
        <v>5537</v>
      </c>
      <c r="BB2204" s="18" t="s">
        <v>5537</v>
      </c>
      <c r="BC2204" s="18" t="s">
        <v>5537</v>
      </c>
      <c r="BD2204" s="18" t="s">
        <v>5537</v>
      </c>
      <c r="BE2204" s="18" t="s">
        <v>5537</v>
      </c>
      <c r="BF2204" s="18" t="s">
        <v>5537</v>
      </c>
      <c r="BG2204" s="18" t="s">
        <v>5537</v>
      </c>
      <c r="BH2204" s="18" t="s">
        <v>5537</v>
      </c>
      <c r="BI2204" s="18" t="s">
        <v>5537</v>
      </c>
      <c r="BJ2204" s="18" t="s">
        <v>5537</v>
      </c>
      <c r="BK2204" s="18" t="s">
        <v>5537</v>
      </c>
      <c r="BL2204" s="9" t="s">
        <v>5537</v>
      </c>
      <c r="BM2204" s="14" t="s">
        <v>5537</v>
      </c>
      <c r="BN2204" s="14" t="s">
        <v>5537</v>
      </c>
      <c r="BO2204" s="14" t="str">
        <f>_xlfn.XLOOKUP(B2204,'[4]cell downs 18042026 17h'!$B:$B,'[4]cell downs 18042026 17h'!$B:$B,"")</f>
        <v/>
      </c>
      <c r="BP2204" s="14" t="str">
        <f>_xlfn.XLOOKUP(B2204,'[5]Cells Huawei 19042026 15h'!$B:$B,'[5]Cells Huawei 19042026 15h'!$B:$B,"")</f>
        <v/>
      </c>
      <c r="BQ2204" s="9" t="str">
        <f>_xlfn.XLOOKUP(B2204,'[6]cells down 19042026 9H40'!$B:$B,'[6]cells down 19042026 9H40'!$B:$B,"")</f>
        <v/>
      </c>
      <c r="BR2204" s="9" t="s">
        <v>3747</v>
      </c>
      <c r="BS2204" s="9" t="s">
        <v>1129</v>
      </c>
      <c r="BT2204" s="108"/>
    </row>
    <row r="2205" spans="1:72" s="9" customFormat="1" x14ac:dyDescent="0.35">
      <c r="A2205" s="2" t="s">
        <v>288</v>
      </c>
      <c r="B2205" s="1" t="s">
        <v>289</v>
      </c>
      <c r="C2205" s="3" t="str">
        <f>_xlfn.XLOOKUP(B2205,'[1]daily break down'!$D:$D,'[1]daily break down'!$E:$E,"")</f>
        <v>NORD-OUEST</v>
      </c>
      <c r="D2205" s="1" t="s">
        <v>11</v>
      </c>
      <c r="E2205" s="1" t="s">
        <v>96</v>
      </c>
      <c r="F2205" s="3" t="s">
        <v>51</v>
      </c>
      <c r="G2205" s="1" t="s">
        <v>290</v>
      </c>
      <c r="H2205" s="33" t="str">
        <f>_xlfn.XLOOKUP(B2205,[2]CALCULATION!$B:$B,[2]CALCULATION!$H:$H,"")</f>
        <v>NOKIA</v>
      </c>
      <c r="I2205" s="28">
        <v>0.24277367257091551</v>
      </c>
      <c r="J2205" s="28">
        <v>1.5338244792699267</v>
      </c>
      <c r="K2205" s="28">
        <v>0.51109508474795129</v>
      </c>
      <c r="L2205" s="28">
        <v>4.7844167808974243</v>
      </c>
      <c r="M2205" s="28">
        <v>9.2963652058697779</v>
      </c>
      <c r="N2205" s="28">
        <v>9.2964734190981293</v>
      </c>
      <c r="O2205" s="28">
        <v>3.4243322694278615</v>
      </c>
      <c r="P2205" s="28">
        <v>9.2965275257123032</v>
      </c>
      <c r="Q2205" s="28">
        <v>9.2963652058697779</v>
      </c>
      <c r="R2205" s="28">
        <v>9.2964734190981293</v>
      </c>
      <c r="S2205" s="93">
        <v>9.2964734190981293</v>
      </c>
      <c r="T2205" s="93">
        <f>_xlfn.XLOOKUP(B2205,'[3]Nur des jours'!$B:$B,'[3]Nur des jours'!$U:$U,"")</f>
        <v>9.2444204740991864</v>
      </c>
      <c r="U2205" s="93">
        <v>9.2964193124839536</v>
      </c>
      <c r="V2205" s="93">
        <v>9.2443134636292825</v>
      </c>
      <c r="W2205" s="93">
        <v>9.2444204740991864</v>
      </c>
      <c r="X2205" s="93">
        <v>3.9081650415343301</v>
      </c>
      <c r="Y2205" s="93">
        <v>1.0701046990435794E-3</v>
      </c>
      <c r="Z2205" s="93">
        <v>9.2445274845690903</v>
      </c>
      <c r="AA2205" s="93">
        <v>9.2445274845690903</v>
      </c>
      <c r="AB2205" s="93">
        <v>9.2445274845690903</v>
      </c>
      <c r="AC2205" s="93">
        <f>_xlfn.XLOOKUP(B2205,'[3]Nur des jours'!$B:$B,'[3]Nur des jours'!$N:$N,"")</f>
        <v>9.2443669688642345</v>
      </c>
      <c r="AD2205" s="93">
        <v>9.2443669688642345</v>
      </c>
      <c r="AE2205" s="93">
        <v>5.5197427182942249</v>
      </c>
      <c r="AF2205" s="93">
        <v>0</v>
      </c>
      <c r="AG2205" s="93"/>
      <c r="AH2205" s="93">
        <v>0</v>
      </c>
      <c r="AI2205" s="93">
        <v>0</v>
      </c>
      <c r="AJ2205" s="93">
        <v>0</v>
      </c>
      <c r="AK2205" s="93">
        <v>0</v>
      </c>
      <c r="AL2205" s="93">
        <v>0</v>
      </c>
      <c r="AM2205" s="49" t="s">
        <v>5601</v>
      </c>
      <c r="AN2205" s="49"/>
      <c r="AO2205" s="48" t="str" cm="1">
        <f t="array" ref="AO2205">IFERROR(_xlfn.IFS(
AQ2205="MPR ISSUE","PDH",
AQ2205="BSS Hardware Issue","BSS",
AQ2205="Sites strategiques, MLL, Pylone, etc.","ENVTECH",
AQ2205="AKTIVCO DEFAUT GE &amp; POWER Cabinet","AKTIVCO",
AQ2205="AKTIVCO Coupure ENEO &amp; Baisse de tension","AKTIVCO GRID ONLY",
AQ2205="Coupure ENEO &amp; Baisse de tension","IHS GRID ONLY",
AQ2205="Defaut GE &amp; POWER Cabinet","IHS",
AQ2205="Sharing","Partners",
AQ2205="Sites strategiques &amp; DataCenter","SST &amp; DC",
AQ2205="Exclu","Exclu",
AQ2205="SAT","SAT",
AQ2205="SPARE-ISSUE","SPARE-ISSUE",
AQ2205="Fiber CAmtel","TRANS_FO_CAMTEL",
AQ2205="Fiber AOF","Fiber AOF",
AQ2205="Projet OCM (HUAWEI)","TRAVAUX-HUAWEI",
AQ2205="Projet OCM (NOKIA)","TRAVAUX-NOKIA",
AQ2205="ACCESS-ISSUE","ACCESS-ISSUE",
AQ2205="Projet OCM (ZTE, NOKIA, autres projets)","TRAVAUX OCM",
AQ2205="No root CAuse","No root cause",
AQ2205="ODU HS","PDH",
AQ2205="IP &amp; VLAN","PDH",
AQ2205="Warehouse HUAWEI","SPARE-ISSUE",
AQ2205="SPARE-HS","SPARE-ISSUE",
AQ2205="Power Telco","BSS",AQ2205="no impacts","no impacts"
),"")</f>
        <v>No root cause</v>
      </c>
      <c r="AP2205" s="48" t="str" cm="1">
        <f t="array" ref="AP2205">IFERROR(_xlfn.IFS(
AQ2205="MPR ISSUE","TX ISSUE",
AQ2205="BSS Hardware Issue","RAN ISSUE",
AQ2205="Sites strategiques, MLL, Pylone, etc.","ENVTECH",
AQ2205="AKTIVCO DEFAUT GE &amp; POWER Cabinet","POWER ISSUE",
AQ2205="AKTIVCO Coupure ENEO &amp; Baisse de tension","POWER ISSUE",
AQ2205="Coupure ENEO &amp; Baisse de tension","POWER ISSUE",
AQ2205="Defaut GE &amp; POWER Cabinet","POWER ISSUE",
AQ2205="Sharing","POWER ISSUE",
AQ2205="Sites strategiques &amp; DataCenter","POWER ISSUE",
AQ2205="Exclu","Exclu",
AQ2205="SAT","TX ISSUE",
AQ2205="SPARE-ISSUE","SPARE-ISSUE",
AQ2205="Fiber CAmtel","TX ISSUE",
AQ2205="Fiber AOF","TX ISSUE",
AQ2205="Projet OCM (HUAWEI)","TRAVAUX-HUAWEI",
AQ2205="Projet OCM (NOKIA)","TRAVAUX -NOKIA",
AQ2205="ACCESS-ISSUE","ACCESS-ISSUE",
AQ2205="Projet OCM (ZTE, NOKIA, autres projets)","TRAVAUX OCM",
AQ2205="No root CAuse","No root cause",
AQ2205="ODU HS","TX ISSUE",
AQ2205="IP &amp; VLAN","TX ISSUE",
AQ2205="Warehouse HUAWEI","SPARE-ISSUE",
AQ2205="SPARE-HS","SPARE-ISSUE",
AQ2205="Power Telco","RAN ISSUE",AQ2205="no impacts","no impacts"
),"")</f>
        <v>No root cause</v>
      </c>
      <c r="AQ2205" s="67" t="s">
        <v>5344</v>
      </c>
      <c r="AR2205" s="48" t="str" cm="1">
        <f t="array" ref="AR2205">IFERROR(_xlfn.IFS(
AQ2205="MPR ISSUE","ACTIVE",
AQ2205="BSS Hardware Issue","ACTIVE",
AQ2205="Sites strategiques, MLL, Pylone, etc.","PASSIVE",
AQ2205="AKTIVCO DEFAUT GE &amp; POWER Cabinet","PASSIVE",
AQ2205="AKTIVCO Coupure ENEO &amp; Baisse de tension","PASSIVE",
AQ2205="Coupure ENEO &amp; Baisse de tension","PASSIVE",
AQ2205="Defaut GE &amp; POWER Cabinet","PASSIVE",
AQ2205="Sharing","PASSIVE",
AQ2205="Sites strategiques &amp; DataCenter","PASSIVE",
AQ2205="Exclu","Exclu",
AQ2205="SAT","ACTIVE",
AQ2205="SPARE-ISSUE","SPARE-ISSUE",
AQ2205="Fiber CAmtel","ACTIVE",
AQ2205="Fiber AOF","ACTIVE",
AQ2205="Projet OCM (HUAWEI)","PLANNED WORKS",
AQ2205="Projet OCM (NOKIA)","PLANNED WORKS",
AQ2205="ACCESS-ISSUE","ACCESS-ISSUE",
AQ2205="Projet OCM (ZTE, NOKIA, autres projets)","PLANNED WORKS",
AQ2205="No root CAuse","No root cause",
AQ2205="ODU HS","ACTIVE",
AQ2205="IP &amp; VLAN","ACTIVE",
AQ2205="Warehouse HUAWEI","SPARE-ISSUE",
AQ2205="SPARE-HS","SPARE-ISSUE",
AQ2205="Power Telco","ACTIVE", AQ2205="no impacts","no impacts"
),"")</f>
        <v>No root cause</v>
      </c>
      <c r="AS2205" s="92" t="s">
        <v>5537</v>
      </c>
      <c r="AT2205" s="98" t="s">
        <v>289</v>
      </c>
      <c r="AV2205" s="17" t="s">
        <v>5537</v>
      </c>
      <c r="AW2205" s="7" t="s">
        <v>5537</v>
      </c>
      <c r="AX2205" s="6" t="s">
        <v>5537</v>
      </c>
      <c r="AY2205" s="7"/>
      <c r="AZ2205" s="3" t="s">
        <v>5537</v>
      </c>
      <c r="BA2205" s="18" t="s">
        <v>5537</v>
      </c>
      <c r="BB2205" s="18" t="s">
        <v>5537</v>
      </c>
      <c r="BC2205" s="18" t="s">
        <v>5537</v>
      </c>
      <c r="BD2205" s="18" t="s">
        <v>5537</v>
      </c>
      <c r="BE2205" s="18" t="s">
        <v>5537</v>
      </c>
      <c r="BF2205" s="18" t="s">
        <v>5537</v>
      </c>
      <c r="BG2205" s="18" t="s">
        <v>5537</v>
      </c>
      <c r="BH2205" s="18" t="s">
        <v>5537</v>
      </c>
      <c r="BI2205" s="18" t="s">
        <v>5537</v>
      </c>
      <c r="BJ2205" s="18" t="s">
        <v>5537</v>
      </c>
      <c r="BK2205" s="18" t="s">
        <v>5537</v>
      </c>
      <c r="BL2205" s="9" t="s">
        <v>5537</v>
      </c>
      <c r="BM2205" s="14" t="s">
        <v>5537</v>
      </c>
      <c r="BN2205" s="14" t="s">
        <v>5537</v>
      </c>
      <c r="BO2205" s="14" t="str">
        <f>_xlfn.XLOOKUP(B2205,'[4]cell downs 18042026 17h'!$B:$B,'[4]cell downs 18042026 17h'!$B:$B,"")</f>
        <v>NRO_089</v>
      </c>
      <c r="BP2205" s="14" t="str">
        <f>_xlfn.XLOOKUP(B2205,'[5]Cells Huawei 19042026 15h'!$B:$B,'[5]Cells Huawei 19042026 15h'!$B:$B,"")</f>
        <v/>
      </c>
      <c r="BQ2205" s="9" t="str">
        <f>_xlfn.XLOOKUP(B2205,'[6]cells down 19042026 9H40'!$B:$B,'[6]cells down 19042026 9H40'!$B:$B,"")</f>
        <v/>
      </c>
      <c r="BR2205" s="9" t="s">
        <v>289</v>
      </c>
      <c r="BS2205" s="9" t="s">
        <v>5537</v>
      </c>
      <c r="BT2205" s="108"/>
    </row>
    <row r="2206" spans="1:72" s="9" customFormat="1" ht="31" customHeight="1" x14ac:dyDescent="0.35">
      <c r="A2206" s="1" t="s">
        <v>2016</v>
      </c>
      <c r="B2206" s="8" t="s">
        <v>2017</v>
      </c>
      <c r="C2206" s="3" t="str">
        <f>_xlfn.XLOOKUP(B2206,'[1]daily break down'!$D:$D,'[1]daily break down'!$E:$E,"")</f>
        <v>EXTREME-NORD</v>
      </c>
      <c r="D2206" s="1" t="s">
        <v>21</v>
      </c>
      <c r="E2206" s="1" t="s">
        <v>122</v>
      </c>
      <c r="F2206" s="3" t="s">
        <v>55</v>
      </c>
      <c r="G2206" s="1" t="s">
        <v>2016</v>
      </c>
      <c r="H2206" s="33" t="str">
        <f>_xlfn.XLOOKUP(B2206,[2]CALCULATION!$B:$B,[2]CALCULATION!$H:$H,"")</f>
        <v>NOKIA</v>
      </c>
      <c r="I2206" s="28">
        <v>0</v>
      </c>
      <c r="J2206" s="28">
        <v>0</v>
      </c>
      <c r="K2206" s="28">
        <v>0</v>
      </c>
      <c r="L2206" s="28">
        <v>0</v>
      </c>
      <c r="M2206" s="28">
        <v>0</v>
      </c>
      <c r="N2206" s="28">
        <v>0</v>
      </c>
      <c r="O2206" s="28">
        <v>2.138614970500615</v>
      </c>
      <c r="P2206" s="28">
        <v>1.5586892038831206</v>
      </c>
      <c r="Q2206" s="28">
        <v>1.4050125567639238</v>
      </c>
      <c r="R2206" s="28">
        <v>0.20114205479180028</v>
      </c>
      <c r="S2206" s="93">
        <v>0</v>
      </c>
      <c r="T2206" s="93">
        <f>_xlfn.XLOOKUP(B2206,'[3]Nur des jours'!$B:$B,'[3]Nur des jours'!$U:$U,"")</f>
        <v>3.4875304917161487</v>
      </c>
      <c r="U2206" s="93">
        <v>0</v>
      </c>
      <c r="V2206" s="93">
        <v>1.9842991772053429</v>
      </c>
      <c r="W2206" s="93">
        <v>3.4875304917161487</v>
      </c>
      <c r="X2206" s="93">
        <v>0</v>
      </c>
      <c r="Y2206" s="93">
        <v>2.8014369892229172</v>
      </c>
      <c r="Z2206" s="93">
        <v>0</v>
      </c>
      <c r="AA2206" s="93">
        <v>0</v>
      </c>
      <c r="AB2206" s="93">
        <v>0.32098738507278862</v>
      </c>
      <c r="AC2206" s="93">
        <f>_xlfn.XLOOKUP(B2206,'[3]Nur des jours'!$B:$B,'[3]Nur des jours'!$N:$N,"")</f>
        <v>1.6714321995930748</v>
      </c>
      <c r="AD2206" s="93">
        <v>1.6714321995930748</v>
      </c>
      <c r="AE2206" s="93">
        <v>3.5813874965826979</v>
      </c>
      <c r="AF2206" s="93">
        <v>0</v>
      </c>
      <c r="AG2206" s="93"/>
      <c r="AH2206" s="93">
        <v>0</v>
      </c>
      <c r="AI2206" s="93">
        <v>0</v>
      </c>
      <c r="AJ2206" s="93">
        <v>0</v>
      </c>
      <c r="AK2206" s="93">
        <v>0</v>
      </c>
      <c r="AL2206" s="93">
        <v>0</v>
      </c>
      <c r="AM2206" s="49" t="s">
        <v>5601</v>
      </c>
      <c r="AN2206" s="49"/>
      <c r="AO2206" s="48" t="str" cm="1">
        <f t="array" ref="AO2206">IFERROR(_xlfn.IFS(
AQ2206="MPR ISSUE","PDH",
AQ2206="BSS Hardware Issue","BSS",
AQ2206="Sites strategiques, MLL, Pylone, etc.","ENVTECH",
AQ2206="AKTIVCO DEFAUT GE &amp; POWER Cabinet","AKTIVCO",
AQ2206="AKTIVCO Coupure ENEO &amp; Baisse de tension","AKTIVCO GRID ONLY",
AQ2206="Coupure ENEO &amp; Baisse de tension","IHS GRID ONLY",
AQ2206="Defaut GE &amp; POWER Cabinet","IHS",
AQ2206="Sharing","Partners",
AQ2206="Sites strategiques &amp; DataCenter","SST &amp; DC",
AQ2206="Exclu","Exclu",
AQ2206="SAT","SAT",
AQ2206="SPARE-ISSUE","SPARE-ISSUE",
AQ2206="Fiber CAmtel","TRANS_FO_CAMTEL",
AQ2206="Fiber AOF","Fiber AOF",
AQ2206="Projet OCM (HUAWEI)","TRAVAUX-HUAWEI",
AQ2206="Projet OCM (NOKIA)","TRAVAUX-NOKIA",
AQ2206="ACCESS-ISSUE","ACCESS-ISSUE",
AQ2206="Projet OCM (ZTE, NOKIA, autres projets)","TRAVAUX OCM",
AQ2206="No root CAuse","No root cause",
AQ2206="ODU HS","PDH",
AQ2206="IP &amp; VLAN","PDH",
AQ2206="Warehouse HUAWEI","SPARE-ISSUE",
AQ2206="SPARE-HS","SPARE-ISSUE",
AQ2206="Power Telco","BSS",AQ2206="no impacts","no impacts"
),"")</f>
        <v>No root cause</v>
      </c>
      <c r="AP2206" s="48" t="str" cm="1">
        <f t="array" ref="AP2206">IFERROR(_xlfn.IFS(
AQ2206="MPR ISSUE","TX ISSUE",
AQ2206="BSS Hardware Issue","RAN ISSUE",
AQ2206="Sites strategiques, MLL, Pylone, etc.","ENVTECH",
AQ2206="AKTIVCO DEFAUT GE &amp; POWER Cabinet","POWER ISSUE",
AQ2206="AKTIVCO Coupure ENEO &amp; Baisse de tension","POWER ISSUE",
AQ2206="Coupure ENEO &amp; Baisse de tension","POWER ISSUE",
AQ2206="Defaut GE &amp; POWER Cabinet","POWER ISSUE",
AQ2206="Sharing","POWER ISSUE",
AQ2206="Sites strategiques &amp; DataCenter","POWER ISSUE",
AQ2206="Exclu","Exclu",
AQ2206="SAT","TX ISSUE",
AQ2206="SPARE-ISSUE","SPARE-ISSUE",
AQ2206="Fiber CAmtel","TX ISSUE",
AQ2206="Fiber AOF","TX ISSUE",
AQ2206="Projet OCM (HUAWEI)","TRAVAUX-HUAWEI",
AQ2206="Projet OCM (NOKIA)","TRAVAUX -NOKIA",
AQ2206="ACCESS-ISSUE","ACCESS-ISSUE",
AQ2206="Projet OCM (ZTE, NOKIA, autres projets)","TRAVAUX OCM",
AQ2206="No root CAuse","No root cause",
AQ2206="ODU HS","TX ISSUE",
AQ2206="IP &amp; VLAN","TX ISSUE",
AQ2206="Warehouse HUAWEI","SPARE-ISSUE",
AQ2206="SPARE-HS","SPARE-ISSUE",
AQ2206="Power Telco","RAN ISSUE",AQ2206="no impacts","no impacts"
),"")</f>
        <v>No root cause</v>
      </c>
      <c r="AQ2206" s="67" t="s">
        <v>5344</v>
      </c>
      <c r="AR2206" s="48" t="str" cm="1">
        <f t="array" ref="AR2206">IFERROR(_xlfn.IFS(
AQ2206="MPR ISSUE","ACTIVE",
AQ2206="BSS Hardware Issue","ACTIVE",
AQ2206="Sites strategiques, MLL, Pylone, etc.","PASSIVE",
AQ2206="AKTIVCO DEFAUT GE &amp; POWER Cabinet","PASSIVE",
AQ2206="AKTIVCO Coupure ENEO &amp; Baisse de tension","PASSIVE",
AQ2206="Coupure ENEO &amp; Baisse de tension","PASSIVE",
AQ2206="Defaut GE &amp; POWER Cabinet","PASSIVE",
AQ2206="Sharing","PASSIVE",
AQ2206="Sites strategiques &amp; DataCenter","PASSIVE",
AQ2206="Exclu","Exclu",
AQ2206="SAT","ACTIVE",
AQ2206="SPARE-ISSUE","SPARE-ISSUE",
AQ2206="Fiber CAmtel","ACTIVE",
AQ2206="Fiber AOF","ACTIVE",
AQ2206="Projet OCM (HUAWEI)","PLANNED WORKS",
AQ2206="Projet OCM (NOKIA)","PLANNED WORKS",
AQ2206="ACCESS-ISSUE","ACCESS-ISSUE",
AQ2206="Projet OCM (ZTE, NOKIA, autres projets)","PLANNED WORKS",
AQ2206="No root CAuse","No root cause",
AQ2206="ODU HS","ACTIVE",
AQ2206="IP &amp; VLAN","ACTIVE",
AQ2206="Warehouse HUAWEI","SPARE-ISSUE",
AQ2206="SPARE-HS","SPARE-ISSUE",
AQ2206="Power Telco","ACTIVE", AQ2206="no impacts","no impacts"
),"")</f>
        <v>No root cause</v>
      </c>
      <c r="AS2206" s="92" t="s">
        <v>5537</v>
      </c>
      <c r="AT2206" s="98" t="s">
        <v>2017</v>
      </c>
      <c r="AV2206" s="17" t="s">
        <v>5537</v>
      </c>
      <c r="AW2206" s="7" t="s">
        <v>5537</v>
      </c>
      <c r="AX2206" s="6" t="s">
        <v>5537</v>
      </c>
      <c r="AY2206" s="7"/>
      <c r="AZ2206" s="3" t="s">
        <v>5537</v>
      </c>
      <c r="BA2206" s="18" t="s">
        <v>5537</v>
      </c>
      <c r="BB2206" s="18" t="s">
        <v>5537</v>
      </c>
      <c r="BC2206" s="18" t="s">
        <v>5537</v>
      </c>
      <c r="BD2206" s="18" t="s">
        <v>5537</v>
      </c>
      <c r="BE2206" s="18" t="s">
        <v>5537</v>
      </c>
      <c r="BF2206" s="18" t="s">
        <v>5537</v>
      </c>
      <c r="BG2206" s="18" t="s">
        <v>5537</v>
      </c>
      <c r="BH2206" s="18" t="s">
        <v>5537</v>
      </c>
      <c r="BI2206" s="18" t="s">
        <v>5537</v>
      </c>
      <c r="BJ2206" s="18" t="s">
        <v>5537</v>
      </c>
      <c r="BK2206" s="18" t="s">
        <v>5537</v>
      </c>
      <c r="BL2206" s="9" t="s">
        <v>5537</v>
      </c>
      <c r="BM2206" s="14" t="s">
        <v>5537</v>
      </c>
      <c r="BN2206" s="14" t="s">
        <v>5537</v>
      </c>
      <c r="BO2206" s="14" t="str">
        <f>_xlfn.XLOOKUP(B2206,'[4]cell downs 18042026 17h'!$B:$B,'[4]cell downs 18042026 17h'!$B:$B,"")</f>
        <v/>
      </c>
      <c r="BP2206" s="14" t="str">
        <f>_xlfn.XLOOKUP(B2206,'[5]Cells Huawei 19042026 15h'!$B:$B,'[5]Cells Huawei 19042026 15h'!$B:$B,"")</f>
        <v/>
      </c>
      <c r="BQ2206" s="9" t="str">
        <f>_xlfn.XLOOKUP(B2206,'[6]cells down 19042026 9H40'!$B:$B,'[6]cells down 19042026 9H40'!$B:$B,"")</f>
        <v/>
      </c>
      <c r="BR2206" s="9" t="s">
        <v>5537</v>
      </c>
      <c r="BS2206" s="9" t="s">
        <v>12</v>
      </c>
      <c r="BT2206" s="108"/>
    </row>
    <row r="2207" spans="1:72" s="9" customFormat="1" x14ac:dyDescent="0.35">
      <c r="A2207" s="1" t="s">
        <v>2484</v>
      </c>
      <c r="B2207" s="8" t="s">
        <v>2485</v>
      </c>
      <c r="C2207" s="3" t="str">
        <f>_xlfn.XLOOKUP(B2207,'[1]daily break down'!$D:$D,'[1]daily break down'!$E:$E,"")</f>
        <v>NORD-OUEST</v>
      </c>
      <c r="D2207" s="1" t="s">
        <v>11</v>
      </c>
      <c r="E2207" s="1" t="s">
        <v>12</v>
      </c>
      <c r="F2207" s="3" t="s">
        <v>51</v>
      </c>
      <c r="G2207" s="1" t="s">
        <v>52</v>
      </c>
      <c r="H2207" s="32" t="str">
        <f>_xlfn.XLOOKUP(B2207,[2]CALCULATION!$B:$B,[2]CALCULATION!$H:$H,"")</f>
        <v>Huawei</v>
      </c>
      <c r="I2207" s="28">
        <v>1.1942011739761949</v>
      </c>
      <c r="J2207" s="28">
        <v>3.3582382366957448</v>
      </c>
      <c r="K2207" s="28">
        <v>2.8243630023428161</v>
      </c>
      <c r="L2207" s="28">
        <v>5.1436900919719317</v>
      </c>
      <c r="M2207" s="28">
        <v>12.183141998613147</v>
      </c>
      <c r="N2207" s="28">
        <v>0</v>
      </c>
      <c r="O2207" s="28">
        <v>0</v>
      </c>
      <c r="P2207" s="28">
        <v>0</v>
      </c>
      <c r="Q2207" s="28">
        <v>3.4976015386678774</v>
      </c>
      <c r="R2207" s="28">
        <v>0</v>
      </c>
      <c r="S2207" s="93">
        <v>3.8971251280558628</v>
      </c>
      <c r="T2207" s="93">
        <f>_xlfn.XLOOKUP(B2207,'[3]Nur des jours'!$B:$B,'[3]Nur des jours'!$U:$U,"")</f>
        <v>0</v>
      </c>
      <c r="U2207" s="93">
        <v>6.313617724358153E-3</v>
      </c>
      <c r="V2207" s="93">
        <v>0</v>
      </c>
      <c r="W2207" s="93">
        <v>0</v>
      </c>
      <c r="X2207" s="93">
        <v>0</v>
      </c>
      <c r="Y2207" s="93">
        <v>0</v>
      </c>
      <c r="Z2207" s="93">
        <v>6.7391448579329003</v>
      </c>
      <c r="AA2207" s="93">
        <v>0</v>
      </c>
      <c r="AB2207" s="93">
        <v>0</v>
      </c>
      <c r="AC2207" s="93">
        <f>_xlfn.XLOOKUP(B2207,'[3]Nur des jours'!$B:$B,'[3]Nur des jours'!$N:$N,"")</f>
        <v>0</v>
      </c>
      <c r="AD2207" s="93">
        <v>0</v>
      </c>
      <c r="AE2207" s="93">
        <v>0.58490139341899872</v>
      </c>
      <c r="AF2207" s="93">
        <v>0</v>
      </c>
      <c r="AG2207" s="93"/>
      <c r="AH2207" s="93">
        <v>0</v>
      </c>
      <c r="AI2207" s="93">
        <v>0</v>
      </c>
      <c r="AJ2207" s="93">
        <v>0</v>
      </c>
      <c r="AK2207" s="93">
        <v>0</v>
      </c>
      <c r="AL2207" s="93">
        <v>0</v>
      </c>
      <c r="AM2207" s="49" t="s">
        <v>5601</v>
      </c>
      <c r="AN2207" s="49"/>
      <c r="AO2207" s="48" t="str" cm="1">
        <f t="array" ref="AO2207">IFERROR(_xlfn.IFS(
AQ2207="MPR ISSUE","PDH",
AQ2207="BSS Hardware Issue","BSS",
AQ2207="Sites strategiques, MLL, Pylone, etc.","ENVTECH",
AQ2207="AKTIVCO DEFAUT GE &amp; POWER Cabinet","AKTIVCO",
AQ2207="AKTIVCO Coupure ENEO &amp; Baisse de tension","AKTIVCO GRID ONLY",
AQ2207="Coupure ENEO &amp; Baisse de tension","IHS GRID ONLY",
AQ2207="Defaut GE &amp; POWER Cabinet","IHS",
AQ2207="Sharing","Partners",
AQ2207="Sites strategiques &amp; DataCenter","SST &amp; DC",
AQ2207="Exclu","Exclu",
AQ2207="SAT","SAT",
AQ2207="SPARE-ISSUE","SPARE-ISSUE",
AQ2207="Fiber CAmtel","TRANS_FO_CAMTEL",
AQ2207="Fiber AOF","Fiber AOF",
AQ2207="Projet OCM (HUAWEI)","TRAVAUX-HUAWEI",
AQ2207="Projet OCM (NOKIA)","TRAVAUX-NOKIA",
AQ2207="ACCESS-ISSUE","ACCESS-ISSUE",
AQ2207="Projet OCM (ZTE, NOKIA, autres projets)","TRAVAUX OCM",
AQ2207="No root CAuse","No root cause",
AQ2207="ODU HS","PDH",
AQ2207="IP &amp; VLAN","PDH",
AQ2207="Warehouse HUAWEI","SPARE-ISSUE",
AQ2207="SPARE-HS","SPARE-ISSUE",
AQ2207="Power Telco","BSS",AQ2207="no impacts","no impacts"
),"")</f>
        <v>No root cause</v>
      </c>
      <c r="AP2207" s="48" t="str" cm="1">
        <f t="array" ref="AP2207">IFERROR(_xlfn.IFS(
AQ2207="MPR ISSUE","TX ISSUE",
AQ2207="BSS Hardware Issue","RAN ISSUE",
AQ2207="Sites strategiques, MLL, Pylone, etc.","ENVTECH",
AQ2207="AKTIVCO DEFAUT GE &amp; POWER Cabinet","POWER ISSUE",
AQ2207="AKTIVCO Coupure ENEO &amp; Baisse de tension","POWER ISSUE",
AQ2207="Coupure ENEO &amp; Baisse de tension","POWER ISSUE",
AQ2207="Defaut GE &amp; POWER Cabinet","POWER ISSUE",
AQ2207="Sharing","POWER ISSUE",
AQ2207="Sites strategiques &amp; DataCenter","POWER ISSUE",
AQ2207="Exclu","Exclu",
AQ2207="SAT","TX ISSUE",
AQ2207="SPARE-ISSUE","SPARE-ISSUE",
AQ2207="Fiber CAmtel","TX ISSUE",
AQ2207="Fiber AOF","TX ISSUE",
AQ2207="Projet OCM (HUAWEI)","TRAVAUX-HUAWEI",
AQ2207="Projet OCM (NOKIA)","TRAVAUX -NOKIA",
AQ2207="ACCESS-ISSUE","ACCESS-ISSUE",
AQ2207="Projet OCM (ZTE, NOKIA, autres projets)","TRAVAUX OCM",
AQ2207="No root CAuse","No root cause",
AQ2207="ODU HS","TX ISSUE",
AQ2207="IP &amp; VLAN","TX ISSUE",
AQ2207="Warehouse HUAWEI","SPARE-ISSUE",
AQ2207="SPARE-HS","SPARE-ISSUE",
AQ2207="Power Telco","RAN ISSUE",AQ2207="no impacts","no impacts"
),"")</f>
        <v>No root cause</v>
      </c>
      <c r="AQ2207" s="67" t="s">
        <v>5344</v>
      </c>
      <c r="AR2207" s="48" t="str" cm="1">
        <f t="array" ref="AR2207">IFERROR(_xlfn.IFS(
AQ2207="MPR ISSUE","ACTIVE",
AQ2207="BSS Hardware Issue","ACTIVE",
AQ2207="Sites strategiques, MLL, Pylone, etc.","PASSIVE",
AQ2207="AKTIVCO DEFAUT GE &amp; POWER Cabinet","PASSIVE",
AQ2207="AKTIVCO Coupure ENEO &amp; Baisse de tension","PASSIVE",
AQ2207="Coupure ENEO &amp; Baisse de tension","PASSIVE",
AQ2207="Defaut GE &amp; POWER Cabinet","PASSIVE",
AQ2207="Sharing","PASSIVE",
AQ2207="Sites strategiques &amp; DataCenter","PASSIVE",
AQ2207="Exclu","Exclu",
AQ2207="SAT","ACTIVE",
AQ2207="SPARE-ISSUE","SPARE-ISSUE",
AQ2207="Fiber CAmtel","ACTIVE",
AQ2207="Fiber AOF","ACTIVE",
AQ2207="Projet OCM (HUAWEI)","PLANNED WORKS",
AQ2207="Projet OCM (NOKIA)","PLANNED WORKS",
AQ2207="ACCESS-ISSUE","ACCESS-ISSUE",
AQ2207="Projet OCM (ZTE, NOKIA, autres projets)","PLANNED WORKS",
AQ2207="No root CAuse","No root cause",
AQ2207="ODU HS","ACTIVE",
AQ2207="IP &amp; VLAN","ACTIVE",
AQ2207="Warehouse HUAWEI","SPARE-ISSUE",
AQ2207="SPARE-HS","SPARE-ISSUE",
AQ2207="Power Telco","ACTIVE", AQ2207="no impacts","no impacts"
),"")</f>
        <v>No root cause</v>
      </c>
      <c r="AS2207" s="92" t="s">
        <v>5537</v>
      </c>
      <c r="AT2207" s="98" t="s">
        <v>2485</v>
      </c>
      <c r="AV2207" s="17" t="s">
        <v>5537</v>
      </c>
      <c r="AW2207" s="7" t="s">
        <v>5537</v>
      </c>
      <c r="AX2207" s="6" t="s">
        <v>5537</v>
      </c>
      <c r="AY2207" s="7"/>
      <c r="AZ2207" s="3" t="s">
        <v>5537</v>
      </c>
      <c r="BA2207" s="18" t="s">
        <v>5537</v>
      </c>
      <c r="BB2207" s="18" t="s">
        <v>5537</v>
      </c>
      <c r="BC2207" s="18" t="s">
        <v>5537</v>
      </c>
      <c r="BD2207" s="18" t="s">
        <v>5537</v>
      </c>
      <c r="BE2207" s="18" t="s">
        <v>5537</v>
      </c>
      <c r="BF2207" s="18" t="s">
        <v>5537</v>
      </c>
      <c r="BG2207" s="18" t="s">
        <v>5537</v>
      </c>
      <c r="BH2207" s="18" t="s">
        <v>5537</v>
      </c>
      <c r="BI2207" s="18" t="s">
        <v>5537</v>
      </c>
      <c r="BJ2207" s="18" t="s">
        <v>5537</v>
      </c>
      <c r="BK2207" s="18" t="s">
        <v>5537</v>
      </c>
      <c r="BL2207" s="9" t="s">
        <v>5537</v>
      </c>
      <c r="BM2207" s="14" t="s">
        <v>5537</v>
      </c>
      <c r="BN2207" s="14" t="s">
        <v>5537</v>
      </c>
      <c r="BO2207" s="14" t="str">
        <f>_xlfn.XLOOKUP(B2207,'[4]cell downs 18042026 17h'!$B:$B,'[4]cell downs 18042026 17h'!$B:$B,"")</f>
        <v/>
      </c>
      <c r="BP2207" s="14" t="str">
        <f>_xlfn.XLOOKUP(B2207,'[5]Cells Huawei 19042026 15h'!$B:$B,'[5]Cells Huawei 19042026 15h'!$B:$B,"")</f>
        <v/>
      </c>
      <c r="BQ2207" s="9" t="str">
        <f>_xlfn.XLOOKUP(B2207,'[6]cells down 19042026 9H40'!$B:$B,'[6]cells down 19042026 9H40'!$B:$B,"")</f>
        <v/>
      </c>
      <c r="BR2207" s="9" t="s">
        <v>2485</v>
      </c>
      <c r="BS2207" s="9" t="s">
        <v>12</v>
      </c>
      <c r="BT2207" s="108"/>
    </row>
    <row r="2208" spans="1:72" s="9" customFormat="1" x14ac:dyDescent="0.35">
      <c r="A2208" s="1" t="s">
        <v>2167</v>
      </c>
      <c r="B2208" s="8" t="s">
        <v>2168</v>
      </c>
      <c r="C2208" s="3" t="str">
        <f>_xlfn.XLOOKUP(B2208,'[1]daily break down'!$D:$D,'[1]daily break down'!$E:$E,"")</f>
        <v>SUD-OUEST</v>
      </c>
      <c r="D2208" s="1" t="s">
        <v>11</v>
      </c>
      <c r="E2208" s="1" t="s">
        <v>12</v>
      </c>
      <c r="F2208" s="3" t="s">
        <v>13</v>
      </c>
      <c r="G2208" s="1" t="s">
        <v>14</v>
      </c>
      <c r="H2208" s="32" t="str">
        <f>_xlfn.XLOOKUP(B2208,[2]CALCULATION!$B:$B,[2]CALCULATION!$H:$H,"")</f>
        <v>Huawei</v>
      </c>
      <c r="I2208" s="28">
        <v>0</v>
      </c>
      <c r="J2208" s="28">
        <v>0</v>
      </c>
      <c r="K2208" s="28">
        <v>0</v>
      </c>
      <c r="L2208" s="28">
        <v>0</v>
      </c>
      <c r="M2208" s="28">
        <v>0</v>
      </c>
      <c r="N2208" s="28">
        <v>0</v>
      </c>
      <c r="O2208" s="28">
        <v>0</v>
      </c>
      <c r="P2208" s="28">
        <v>0</v>
      </c>
      <c r="Q2208" s="28">
        <v>0</v>
      </c>
      <c r="R2208" s="28">
        <v>0</v>
      </c>
      <c r="S2208" s="93">
        <v>0</v>
      </c>
      <c r="T2208" s="93">
        <f>_xlfn.XLOOKUP(B2208,'[3]Nur des jours'!$B:$B,'[3]Nur des jours'!$U:$U,"")</f>
        <v>0</v>
      </c>
      <c r="U2208" s="93">
        <v>0</v>
      </c>
      <c r="V2208" s="93">
        <v>0</v>
      </c>
      <c r="W2208" s="93">
        <v>0</v>
      </c>
      <c r="X2208" s="93">
        <v>0</v>
      </c>
      <c r="Y2208" s="93">
        <v>5.6052084135911855</v>
      </c>
      <c r="Z2208" s="93">
        <v>0</v>
      </c>
      <c r="AA2208" s="93">
        <v>0</v>
      </c>
      <c r="AB2208" s="93">
        <v>0</v>
      </c>
      <c r="AC2208" s="93">
        <f>_xlfn.XLOOKUP(B2208,'[3]Nur des jours'!$B:$B,'[3]Nur des jours'!$N:$N,"")</f>
        <v>0</v>
      </c>
      <c r="AD2208" s="93">
        <v>0</v>
      </c>
      <c r="AE2208" s="93">
        <v>0.25584419846304429</v>
      </c>
      <c r="AF2208" s="93">
        <v>0</v>
      </c>
      <c r="AG2208" s="93"/>
      <c r="AH2208" s="93">
        <v>0</v>
      </c>
      <c r="AI2208" s="93">
        <v>0</v>
      </c>
      <c r="AJ2208" s="93">
        <v>0</v>
      </c>
      <c r="AK2208" s="93">
        <v>0</v>
      </c>
      <c r="AL2208" s="93">
        <v>0</v>
      </c>
      <c r="AM2208" s="49" t="s">
        <v>5601</v>
      </c>
      <c r="AN2208" s="49"/>
      <c r="AO2208" s="48" t="str" cm="1">
        <f t="array" ref="AO2208">IFERROR(_xlfn.IFS(
AQ2208="MPR ISSUE","PDH",
AQ2208="BSS Hardware Issue","BSS",
AQ2208="Sites strategiques, MLL, Pylone, etc.","ENVTECH",
AQ2208="AKTIVCO DEFAUT GE &amp; POWER Cabinet","AKTIVCO",
AQ2208="AKTIVCO Coupure ENEO &amp; Baisse de tension","AKTIVCO GRID ONLY",
AQ2208="Coupure ENEO &amp; Baisse de tension","IHS GRID ONLY",
AQ2208="Defaut GE &amp; POWER Cabinet","IHS",
AQ2208="Sharing","Partners",
AQ2208="Sites strategiques &amp; DataCenter","SST &amp; DC",
AQ2208="Exclu","Exclu",
AQ2208="SAT","SAT",
AQ2208="SPARE-ISSUE","SPARE-ISSUE",
AQ2208="Fiber CAmtel","TRANS_FO_CAMTEL",
AQ2208="Fiber AOF","Fiber AOF",
AQ2208="Projet OCM (HUAWEI)","TRAVAUX-HUAWEI",
AQ2208="Projet OCM (NOKIA)","TRAVAUX-NOKIA",
AQ2208="ACCESS-ISSUE","ACCESS-ISSUE",
AQ2208="Projet OCM (ZTE, NOKIA, autres projets)","TRAVAUX OCM",
AQ2208="No root CAuse","No root cause",
AQ2208="ODU HS","PDH",
AQ2208="IP &amp; VLAN","PDH",
AQ2208="Warehouse HUAWEI","SPARE-ISSUE",
AQ2208="SPARE-HS","SPARE-ISSUE",
AQ2208="Power Telco","BSS",AQ2208="no impacts","no impacts"
),"")</f>
        <v>No root cause</v>
      </c>
      <c r="AP2208" s="48" t="str" cm="1">
        <f t="array" ref="AP2208">IFERROR(_xlfn.IFS(
AQ2208="MPR ISSUE","TX ISSUE",
AQ2208="BSS Hardware Issue","RAN ISSUE",
AQ2208="Sites strategiques, MLL, Pylone, etc.","ENVTECH",
AQ2208="AKTIVCO DEFAUT GE &amp; POWER Cabinet","POWER ISSUE",
AQ2208="AKTIVCO Coupure ENEO &amp; Baisse de tension","POWER ISSUE",
AQ2208="Coupure ENEO &amp; Baisse de tension","POWER ISSUE",
AQ2208="Defaut GE &amp; POWER Cabinet","POWER ISSUE",
AQ2208="Sharing","POWER ISSUE",
AQ2208="Sites strategiques &amp; DataCenter","POWER ISSUE",
AQ2208="Exclu","Exclu",
AQ2208="SAT","TX ISSUE",
AQ2208="SPARE-ISSUE","SPARE-ISSUE",
AQ2208="Fiber CAmtel","TX ISSUE",
AQ2208="Fiber AOF","TX ISSUE",
AQ2208="Projet OCM (HUAWEI)","TRAVAUX-HUAWEI",
AQ2208="Projet OCM (NOKIA)","TRAVAUX -NOKIA",
AQ2208="ACCESS-ISSUE","ACCESS-ISSUE",
AQ2208="Projet OCM (ZTE, NOKIA, autres projets)","TRAVAUX OCM",
AQ2208="No root CAuse","No root cause",
AQ2208="ODU HS","TX ISSUE",
AQ2208="IP &amp; VLAN","TX ISSUE",
AQ2208="Warehouse HUAWEI","SPARE-ISSUE",
AQ2208="SPARE-HS","SPARE-ISSUE",
AQ2208="Power Telco","RAN ISSUE",AQ2208="no impacts","no impacts"
),"")</f>
        <v>No root cause</v>
      </c>
      <c r="AQ2208" s="67" t="s">
        <v>5344</v>
      </c>
      <c r="AR2208" s="48" t="str" cm="1">
        <f t="array" ref="AR2208">IFERROR(_xlfn.IFS(
AQ2208="MPR ISSUE","ACTIVE",
AQ2208="BSS Hardware Issue","ACTIVE",
AQ2208="Sites strategiques, MLL, Pylone, etc.","PASSIVE",
AQ2208="AKTIVCO DEFAUT GE &amp; POWER Cabinet","PASSIVE",
AQ2208="AKTIVCO Coupure ENEO &amp; Baisse de tension","PASSIVE",
AQ2208="Coupure ENEO &amp; Baisse de tension","PASSIVE",
AQ2208="Defaut GE &amp; POWER Cabinet","PASSIVE",
AQ2208="Sharing","PASSIVE",
AQ2208="Sites strategiques &amp; DataCenter","PASSIVE",
AQ2208="Exclu","Exclu",
AQ2208="SAT","ACTIVE",
AQ2208="SPARE-ISSUE","SPARE-ISSUE",
AQ2208="Fiber CAmtel","ACTIVE",
AQ2208="Fiber AOF","ACTIVE",
AQ2208="Projet OCM (HUAWEI)","PLANNED WORKS",
AQ2208="Projet OCM (NOKIA)","PLANNED WORKS",
AQ2208="ACCESS-ISSUE","ACCESS-ISSUE",
AQ2208="Projet OCM (ZTE, NOKIA, autres projets)","PLANNED WORKS",
AQ2208="No root CAuse","No root cause",
AQ2208="ODU HS","ACTIVE",
AQ2208="IP &amp; VLAN","ACTIVE",
AQ2208="Warehouse HUAWEI","SPARE-ISSUE",
AQ2208="SPARE-HS","SPARE-ISSUE",
AQ2208="Power Telco","ACTIVE", AQ2208="no impacts","no impacts"
),"")</f>
        <v>No root cause</v>
      </c>
      <c r="AS2208" s="92" t="s">
        <v>5537</v>
      </c>
      <c r="AT2208" s="98" t="s">
        <v>2168</v>
      </c>
      <c r="AV2208" s="17" t="s">
        <v>5537</v>
      </c>
      <c r="AW2208" s="7" t="s">
        <v>5537</v>
      </c>
      <c r="AX2208" s="6" t="s">
        <v>5537</v>
      </c>
      <c r="AY2208" s="7"/>
      <c r="AZ2208" s="3" t="s">
        <v>5537</v>
      </c>
      <c r="BA2208" s="18" t="s">
        <v>5537</v>
      </c>
      <c r="BB2208" s="18" t="s">
        <v>5537</v>
      </c>
      <c r="BC2208" s="18" t="s">
        <v>5537</v>
      </c>
      <c r="BD2208" s="18" t="s">
        <v>5537</v>
      </c>
      <c r="BE2208" s="18" t="s">
        <v>5537</v>
      </c>
      <c r="BF2208" s="18" t="s">
        <v>5537</v>
      </c>
      <c r="BG2208" s="18" t="s">
        <v>5537</v>
      </c>
      <c r="BH2208" s="18" t="s">
        <v>5537</v>
      </c>
      <c r="BI2208" s="18" t="s">
        <v>5537</v>
      </c>
      <c r="BJ2208" s="18" t="s">
        <v>5537</v>
      </c>
      <c r="BK2208" s="18" t="s">
        <v>5537</v>
      </c>
      <c r="BL2208" s="9" t="s">
        <v>5537</v>
      </c>
      <c r="BM2208" s="14" t="s">
        <v>5537</v>
      </c>
      <c r="BN2208" s="14" t="s">
        <v>5537</v>
      </c>
      <c r="BO2208" s="14" t="str">
        <f>_xlfn.XLOOKUP(B2208,'[4]cell downs 18042026 17h'!$B:$B,'[4]cell downs 18042026 17h'!$B:$B,"")</f>
        <v/>
      </c>
      <c r="BP2208" s="14" t="str">
        <f>_xlfn.XLOOKUP(B2208,'[5]Cells Huawei 19042026 15h'!$B:$B,'[5]Cells Huawei 19042026 15h'!$B:$B,"")</f>
        <v/>
      </c>
      <c r="BQ2208" s="9" t="str">
        <f>_xlfn.XLOOKUP(B2208,'[6]cells down 19042026 9H40'!$B:$B,'[6]cells down 19042026 9H40'!$B:$B,"")</f>
        <v/>
      </c>
      <c r="BR2208" s="9" t="s">
        <v>2168</v>
      </c>
      <c r="BS2208" s="9" t="s">
        <v>5537</v>
      </c>
      <c r="BT2208" s="108"/>
    </row>
    <row r="2209" spans="1:72" s="9" customFormat="1" x14ac:dyDescent="0.35">
      <c r="A2209" s="1" t="s">
        <v>1739</v>
      </c>
      <c r="B2209" s="8" t="s">
        <v>1740</v>
      </c>
      <c r="C2209" s="3" t="str">
        <f>_xlfn.XLOOKUP(B2209,'[1]daily break down'!$D:$D,'[1]daily break down'!$E:$E,"")</f>
        <v>NORD-OUEST</v>
      </c>
      <c r="D2209" s="1" t="s">
        <v>11</v>
      </c>
      <c r="E2209" s="1" t="s">
        <v>96</v>
      </c>
      <c r="F2209" s="3" t="s">
        <v>51</v>
      </c>
      <c r="G2209" s="1" t="s">
        <v>52</v>
      </c>
      <c r="H2209" s="32" t="str">
        <f>_xlfn.XLOOKUP(B2209,[2]CALCULATION!$B:$B,[2]CALCULATION!$H:$H,"")</f>
        <v>Huawei</v>
      </c>
      <c r="I2209" s="28">
        <v>0</v>
      </c>
      <c r="J2209" s="28">
        <v>0</v>
      </c>
      <c r="K2209" s="28">
        <v>0</v>
      </c>
      <c r="L2209" s="28">
        <v>0</v>
      </c>
      <c r="M2209" s="28">
        <v>0</v>
      </c>
      <c r="N2209" s="28">
        <v>0</v>
      </c>
      <c r="O2209" s="28">
        <v>1.0677147985492235</v>
      </c>
      <c r="P2209" s="28">
        <v>0.38525552673406904</v>
      </c>
      <c r="Q2209" s="28">
        <v>0</v>
      </c>
      <c r="R2209" s="28">
        <v>1.6682040504176263</v>
      </c>
      <c r="S2209" s="93">
        <v>0</v>
      </c>
      <c r="T2209" s="93">
        <f>_xlfn.XLOOKUP(B2209,'[3]Nur des jours'!$B:$B,'[3]Nur des jours'!$U:$U,"")</f>
        <v>0</v>
      </c>
      <c r="U2209" s="93">
        <v>4.6969392151994809</v>
      </c>
      <c r="V2209" s="93">
        <v>0.19912864941372527</v>
      </c>
      <c r="W2209" s="93">
        <v>0</v>
      </c>
      <c r="X2209" s="93">
        <v>0.30961695958999291</v>
      </c>
      <c r="Y2209" s="93">
        <v>2.286457040290155E-2</v>
      </c>
      <c r="Z2209" s="93">
        <v>19.310485171202483</v>
      </c>
      <c r="AA2209" s="93">
        <v>0</v>
      </c>
      <c r="AB2209" s="93">
        <v>2.0748616711325703</v>
      </c>
      <c r="AC2209" s="93">
        <f>_xlfn.XLOOKUP(B2209,'[3]Nur des jours'!$B:$B,'[3]Nur des jours'!$N:$N,"")</f>
        <v>0</v>
      </c>
      <c r="AD2209" s="93">
        <v>0</v>
      </c>
      <c r="AE2209" s="93">
        <v>0.22746858886006741</v>
      </c>
      <c r="AF2209" s="93">
        <v>0</v>
      </c>
      <c r="AG2209" s="93"/>
      <c r="AH2209" s="93">
        <v>0</v>
      </c>
      <c r="AI2209" s="93">
        <v>0</v>
      </c>
      <c r="AJ2209" s="93">
        <v>0</v>
      </c>
      <c r="AK2209" s="93">
        <v>0</v>
      </c>
      <c r="AL2209" s="93">
        <v>0</v>
      </c>
      <c r="AM2209" s="49" t="s">
        <v>5601</v>
      </c>
      <c r="AN2209" s="49"/>
      <c r="AO2209" s="48" t="str" cm="1">
        <f t="array" ref="AO2209">IFERROR(_xlfn.IFS(
AQ2209="MPR ISSUE","PDH",
AQ2209="BSS Hardware Issue","BSS",
AQ2209="Sites strategiques, MLL, Pylone, etc.","ENVTECH",
AQ2209="AKTIVCO DEFAUT GE &amp; POWER Cabinet","AKTIVCO",
AQ2209="AKTIVCO Coupure ENEO &amp; Baisse de tension","AKTIVCO GRID ONLY",
AQ2209="Coupure ENEO &amp; Baisse de tension","IHS GRID ONLY",
AQ2209="Defaut GE &amp; POWER Cabinet","IHS",
AQ2209="Sharing","Partners",
AQ2209="Sites strategiques &amp; DataCenter","SST &amp; DC",
AQ2209="Exclu","Exclu",
AQ2209="SAT","SAT",
AQ2209="SPARE-ISSUE","SPARE-ISSUE",
AQ2209="Fiber CAmtel","TRANS_FO_CAMTEL",
AQ2209="Fiber AOF","Fiber AOF",
AQ2209="Projet OCM (HUAWEI)","TRAVAUX-HUAWEI",
AQ2209="Projet OCM (NOKIA)","TRAVAUX-NOKIA",
AQ2209="ACCESS-ISSUE","ACCESS-ISSUE",
AQ2209="Projet OCM (ZTE, NOKIA, autres projets)","TRAVAUX OCM",
AQ2209="No root CAuse","No root cause",
AQ2209="ODU HS","PDH",
AQ2209="IP &amp; VLAN","PDH",
AQ2209="Warehouse HUAWEI","SPARE-ISSUE",
AQ2209="SPARE-HS","SPARE-ISSUE",
AQ2209="Power Telco","BSS",AQ2209="no impacts","no impacts"
),"")</f>
        <v>No root cause</v>
      </c>
      <c r="AP2209" s="48" t="str" cm="1">
        <f t="array" ref="AP2209">IFERROR(_xlfn.IFS(
AQ2209="MPR ISSUE","TX ISSUE",
AQ2209="BSS Hardware Issue","RAN ISSUE",
AQ2209="Sites strategiques, MLL, Pylone, etc.","ENVTECH",
AQ2209="AKTIVCO DEFAUT GE &amp; POWER Cabinet","POWER ISSUE",
AQ2209="AKTIVCO Coupure ENEO &amp; Baisse de tension","POWER ISSUE",
AQ2209="Coupure ENEO &amp; Baisse de tension","POWER ISSUE",
AQ2209="Defaut GE &amp; POWER Cabinet","POWER ISSUE",
AQ2209="Sharing","POWER ISSUE",
AQ2209="Sites strategiques &amp; DataCenter","POWER ISSUE",
AQ2209="Exclu","Exclu",
AQ2209="SAT","TX ISSUE",
AQ2209="SPARE-ISSUE","SPARE-ISSUE",
AQ2209="Fiber CAmtel","TX ISSUE",
AQ2209="Fiber AOF","TX ISSUE",
AQ2209="Projet OCM (HUAWEI)","TRAVAUX-HUAWEI",
AQ2209="Projet OCM (NOKIA)","TRAVAUX -NOKIA",
AQ2209="ACCESS-ISSUE","ACCESS-ISSUE",
AQ2209="Projet OCM (ZTE, NOKIA, autres projets)","TRAVAUX OCM",
AQ2209="No root CAuse","No root cause",
AQ2209="ODU HS","TX ISSUE",
AQ2209="IP &amp; VLAN","TX ISSUE",
AQ2209="Warehouse HUAWEI","SPARE-ISSUE",
AQ2209="SPARE-HS","SPARE-ISSUE",
AQ2209="Power Telco","RAN ISSUE",AQ2209="no impacts","no impacts"
),"")</f>
        <v>No root cause</v>
      </c>
      <c r="AQ2209" s="67" t="s">
        <v>5344</v>
      </c>
      <c r="AR2209" s="48" t="str" cm="1">
        <f t="array" ref="AR2209">IFERROR(_xlfn.IFS(
AQ2209="MPR ISSUE","ACTIVE",
AQ2209="BSS Hardware Issue","ACTIVE",
AQ2209="Sites strategiques, MLL, Pylone, etc.","PASSIVE",
AQ2209="AKTIVCO DEFAUT GE &amp; POWER Cabinet","PASSIVE",
AQ2209="AKTIVCO Coupure ENEO &amp; Baisse de tension","PASSIVE",
AQ2209="Coupure ENEO &amp; Baisse de tension","PASSIVE",
AQ2209="Defaut GE &amp; POWER Cabinet","PASSIVE",
AQ2209="Sharing","PASSIVE",
AQ2209="Sites strategiques &amp; DataCenter","PASSIVE",
AQ2209="Exclu","Exclu",
AQ2209="SAT","ACTIVE",
AQ2209="SPARE-ISSUE","SPARE-ISSUE",
AQ2209="Fiber CAmtel","ACTIVE",
AQ2209="Fiber AOF","ACTIVE",
AQ2209="Projet OCM (HUAWEI)","PLANNED WORKS",
AQ2209="Projet OCM (NOKIA)","PLANNED WORKS",
AQ2209="ACCESS-ISSUE","ACCESS-ISSUE",
AQ2209="Projet OCM (ZTE, NOKIA, autres projets)","PLANNED WORKS",
AQ2209="No root CAuse","No root cause",
AQ2209="ODU HS","ACTIVE",
AQ2209="IP &amp; VLAN","ACTIVE",
AQ2209="Warehouse HUAWEI","SPARE-ISSUE",
AQ2209="SPARE-HS","SPARE-ISSUE",
AQ2209="Power Telco","ACTIVE", AQ2209="no impacts","no impacts"
),"")</f>
        <v>No root cause</v>
      </c>
      <c r="AS2209" s="92" t="s">
        <v>5537</v>
      </c>
      <c r="AT2209" s="98" t="s">
        <v>1740</v>
      </c>
      <c r="AV2209" s="17" t="s">
        <v>5537</v>
      </c>
      <c r="AW2209" s="7" t="s">
        <v>5537</v>
      </c>
      <c r="AX2209" s="6" t="s">
        <v>5537</v>
      </c>
      <c r="AY2209" s="7"/>
      <c r="AZ2209" s="3" t="s">
        <v>5537</v>
      </c>
      <c r="BA2209" s="18" t="s">
        <v>5537</v>
      </c>
      <c r="BB2209" s="18" t="s">
        <v>5537</v>
      </c>
      <c r="BC2209" s="18" t="s">
        <v>5537</v>
      </c>
      <c r="BD2209" s="18" t="s">
        <v>5537</v>
      </c>
      <c r="BE2209" s="18" t="s">
        <v>5537</v>
      </c>
      <c r="BF2209" s="18" t="s">
        <v>5537</v>
      </c>
      <c r="BG2209" s="18" t="s">
        <v>5537</v>
      </c>
      <c r="BH2209" s="18" t="s">
        <v>5537</v>
      </c>
      <c r="BI2209" s="18" t="s">
        <v>5537</v>
      </c>
      <c r="BJ2209" s="18" t="s">
        <v>5537</v>
      </c>
      <c r="BK2209" s="18" t="s">
        <v>5537</v>
      </c>
      <c r="BL2209" s="9" t="s">
        <v>5537</v>
      </c>
      <c r="BM2209" s="14" t="s">
        <v>5537</v>
      </c>
      <c r="BN2209" s="14" t="s">
        <v>5537</v>
      </c>
      <c r="BO2209" s="14" t="str">
        <f>_xlfn.XLOOKUP(B2209,'[4]cell downs 18042026 17h'!$B:$B,'[4]cell downs 18042026 17h'!$B:$B,"")</f>
        <v/>
      </c>
      <c r="BP2209" s="14" t="str">
        <f>_xlfn.XLOOKUP(B2209,'[5]Cells Huawei 19042026 15h'!$B:$B,'[5]Cells Huawei 19042026 15h'!$B:$B,"")</f>
        <v/>
      </c>
      <c r="BQ2209" s="9" t="str">
        <f>_xlfn.XLOOKUP(B2209,'[6]cells down 19042026 9H40'!$B:$B,'[6]cells down 19042026 9H40'!$B:$B,"")</f>
        <v/>
      </c>
      <c r="BR2209" s="9" t="s">
        <v>1740</v>
      </c>
      <c r="BS2209" s="9" t="s">
        <v>1129</v>
      </c>
      <c r="BT2209" s="108"/>
    </row>
    <row r="2210" spans="1:72" s="9" customFormat="1" x14ac:dyDescent="0.35">
      <c r="A2210" s="19" t="s">
        <v>5457</v>
      </c>
      <c r="B2210" s="26" t="s">
        <v>5458</v>
      </c>
      <c r="C2210" s="3" t="str">
        <f>_xlfn.XLOOKUP(B2210,'[1]daily break down'!$D:$D,'[1]daily break down'!$E:$E,"")</f>
        <v>NORD-OUEST</v>
      </c>
      <c r="D2210" s="19" t="s">
        <v>11</v>
      </c>
      <c r="E2210" s="19" t="s">
        <v>5459</v>
      </c>
      <c r="F2210" s="19" t="s">
        <v>5460</v>
      </c>
      <c r="G2210" s="19" t="s">
        <v>2214</v>
      </c>
      <c r="H2210" s="32" t="str">
        <f>_xlfn.XLOOKUP(B2210,[2]CALCULATION!$B:$B,[2]CALCULATION!$H:$H,"")</f>
        <v>Huawei</v>
      </c>
      <c r="I2210" s="28">
        <v>0</v>
      </c>
      <c r="J2210" s="28">
        <v>0</v>
      </c>
      <c r="K2210" s="28">
        <v>0</v>
      </c>
      <c r="L2210" s="28">
        <v>0</v>
      </c>
      <c r="M2210" s="28">
        <v>0</v>
      </c>
      <c r="N2210" s="28">
        <v>8.9175391586979543E-5</v>
      </c>
      <c r="O2210" s="28">
        <v>0</v>
      </c>
      <c r="P2210" s="28">
        <v>0</v>
      </c>
      <c r="Q2210" s="28">
        <v>0</v>
      </c>
      <c r="R2210" s="28">
        <v>0</v>
      </c>
      <c r="S2210" s="93">
        <v>0</v>
      </c>
      <c r="T2210" s="93">
        <f>_xlfn.XLOOKUP(B2210,'[3]Nur des jours'!$B:$B,'[3]Nur des jours'!$U:$U,"")</f>
        <v>0</v>
      </c>
      <c r="U2210" s="93">
        <v>0</v>
      </c>
      <c r="V2210" s="93" t="s">
        <v>5537</v>
      </c>
      <c r="W2210" s="93">
        <v>0</v>
      </c>
      <c r="X2210" s="93">
        <v>0</v>
      </c>
      <c r="Y2210" s="93">
        <v>0</v>
      </c>
      <c r="Z2210" s="93">
        <v>16.440410863132179</v>
      </c>
      <c r="AA2210" s="93">
        <v>0</v>
      </c>
      <c r="AB2210" s="93">
        <v>1.7792987532566855</v>
      </c>
      <c r="AC2210" s="93">
        <f>_xlfn.XLOOKUP(B2210,'[3]Nur des jours'!$B:$B,'[3]Nur des jours'!$N:$N,"")</f>
        <v>0</v>
      </c>
      <c r="AD2210" s="93">
        <v>0</v>
      </c>
      <c r="AE2210" s="93">
        <v>0.18628739302520023</v>
      </c>
      <c r="AF2210" s="93">
        <v>0</v>
      </c>
      <c r="AG2210" s="93"/>
      <c r="AH2210" s="93">
        <v>0</v>
      </c>
      <c r="AI2210" s="93">
        <v>0</v>
      </c>
      <c r="AJ2210" s="93">
        <v>0</v>
      </c>
      <c r="AK2210" s="93">
        <v>0</v>
      </c>
      <c r="AL2210" s="93">
        <v>0</v>
      </c>
      <c r="AM2210" s="49" t="s">
        <v>5601</v>
      </c>
      <c r="AN2210" s="49"/>
      <c r="AO2210" s="48" t="str" cm="1">
        <f t="array" ref="AO2210">IFERROR(_xlfn.IFS(
AQ2210="MPR ISSUE","PDH",
AQ2210="BSS Hardware Issue","BSS",
AQ2210="Sites strategiques, MLL, Pylone, etc.","ENVTECH",
AQ2210="AKTIVCO DEFAUT GE &amp; POWER Cabinet","AKTIVCO",
AQ2210="AKTIVCO Coupure ENEO &amp; Baisse de tension","AKTIVCO GRID ONLY",
AQ2210="Coupure ENEO &amp; Baisse de tension","IHS GRID ONLY",
AQ2210="Defaut GE &amp; POWER Cabinet","IHS",
AQ2210="Sharing","Partners",
AQ2210="Sites strategiques &amp; DataCenter","SST &amp; DC",
AQ2210="Exclu","Exclu",
AQ2210="SAT","SAT",
AQ2210="SPARE-ISSUE","SPARE-ISSUE",
AQ2210="Fiber CAmtel","TRANS_FO_CAMTEL",
AQ2210="Fiber AOF","Fiber AOF",
AQ2210="Projet OCM (HUAWEI)","TRAVAUX-HUAWEI",
AQ2210="Projet OCM (NOKIA)","TRAVAUX-NOKIA",
AQ2210="ACCESS-ISSUE","ACCESS-ISSUE",
AQ2210="Projet OCM (ZTE, NOKIA, autres projets)","TRAVAUX OCM",
AQ2210="No root CAuse","No root cause",
AQ2210="ODU HS","PDH",
AQ2210="IP &amp; VLAN","PDH",
AQ2210="Warehouse HUAWEI","SPARE-ISSUE",
AQ2210="SPARE-HS","SPARE-ISSUE",
AQ2210="Power Telco","BSS",AQ2210="no impacts","no impacts"
),"")</f>
        <v>No root cause</v>
      </c>
      <c r="AP2210" s="48" t="str" cm="1">
        <f t="array" ref="AP2210">IFERROR(_xlfn.IFS(
AQ2210="MPR ISSUE","TX ISSUE",
AQ2210="BSS Hardware Issue","RAN ISSUE",
AQ2210="Sites strategiques, MLL, Pylone, etc.","ENVTECH",
AQ2210="AKTIVCO DEFAUT GE &amp; POWER Cabinet","POWER ISSUE",
AQ2210="AKTIVCO Coupure ENEO &amp; Baisse de tension","POWER ISSUE",
AQ2210="Coupure ENEO &amp; Baisse de tension","POWER ISSUE",
AQ2210="Defaut GE &amp; POWER Cabinet","POWER ISSUE",
AQ2210="Sharing","POWER ISSUE",
AQ2210="Sites strategiques &amp; DataCenter","POWER ISSUE",
AQ2210="Exclu","Exclu",
AQ2210="SAT","TX ISSUE",
AQ2210="SPARE-ISSUE","SPARE-ISSUE",
AQ2210="Fiber CAmtel","TX ISSUE",
AQ2210="Fiber AOF","TX ISSUE",
AQ2210="Projet OCM (HUAWEI)","TRAVAUX-HUAWEI",
AQ2210="Projet OCM (NOKIA)","TRAVAUX -NOKIA",
AQ2210="ACCESS-ISSUE","ACCESS-ISSUE",
AQ2210="Projet OCM (ZTE, NOKIA, autres projets)","TRAVAUX OCM",
AQ2210="No root CAuse","No root cause",
AQ2210="ODU HS","TX ISSUE",
AQ2210="IP &amp; VLAN","TX ISSUE",
AQ2210="Warehouse HUAWEI","SPARE-ISSUE",
AQ2210="SPARE-HS","SPARE-ISSUE",
AQ2210="Power Telco","RAN ISSUE",AQ2210="no impacts","no impacts"
),"")</f>
        <v>No root cause</v>
      </c>
      <c r="AQ2210" s="67" t="s">
        <v>5344</v>
      </c>
      <c r="AR2210" s="48" t="str" cm="1">
        <f t="array" ref="AR2210">IFERROR(_xlfn.IFS(
AQ2210="MPR ISSUE","ACTIVE",
AQ2210="BSS Hardware Issue","ACTIVE",
AQ2210="Sites strategiques, MLL, Pylone, etc.","PASSIVE",
AQ2210="AKTIVCO DEFAUT GE &amp; POWER Cabinet","PASSIVE",
AQ2210="AKTIVCO Coupure ENEO &amp; Baisse de tension","PASSIVE",
AQ2210="Coupure ENEO &amp; Baisse de tension","PASSIVE",
AQ2210="Defaut GE &amp; POWER Cabinet","PASSIVE",
AQ2210="Sharing","PASSIVE",
AQ2210="Sites strategiques &amp; DataCenter","PASSIVE",
AQ2210="Exclu","Exclu",
AQ2210="SAT","ACTIVE",
AQ2210="SPARE-ISSUE","SPARE-ISSUE",
AQ2210="Fiber CAmtel","ACTIVE",
AQ2210="Fiber AOF","ACTIVE",
AQ2210="Projet OCM (HUAWEI)","PLANNED WORKS",
AQ2210="Projet OCM (NOKIA)","PLANNED WORKS",
AQ2210="ACCESS-ISSUE","ACCESS-ISSUE",
AQ2210="Projet OCM (ZTE, NOKIA, autres projets)","PLANNED WORKS",
AQ2210="No root CAuse","No root cause",
AQ2210="ODU HS","ACTIVE",
AQ2210="IP &amp; VLAN","ACTIVE",
AQ2210="Warehouse HUAWEI","SPARE-ISSUE",
AQ2210="SPARE-HS","SPARE-ISSUE",
AQ2210="Power Telco","ACTIVE", AQ2210="no impacts","no impacts"
),"")</f>
        <v>No root cause</v>
      </c>
      <c r="AS2210" s="92" t="s">
        <v>5537</v>
      </c>
      <c r="AT2210" s="98" t="s">
        <v>5458</v>
      </c>
      <c r="AV2210" s="17" t="s">
        <v>5537</v>
      </c>
      <c r="AW2210" s="7" t="s">
        <v>5537</v>
      </c>
      <c r="AX2210" s="6" t="s">
        <v>5537</v>
      </c>
      <c r="AY2210" s="7"/>
      <c r="AZ2210" s="3" t="s">
        <v>5537</v>
      </c>
      <c r="BA2210" s="18" t="s">
        <v>5537</v>
      </c>
      <c r="BB2210" s="18" t="s">
        <v>5537</v>
      </c>
      <c r="BC2210" s="18" t="s">
        <v>5537</v>
      </c>
      <c r="BD2210" s="18" t="s">
        <v>5537</v>
      </c>
      <c r="BE2210" s="18" t="s">
        <v>5537</v>
      </c>
      <c r="BF2210" s="18" t="s">
        <v>5537</v>
      </c>
      <c r="BG2210" s="18" t="s">
        <v>5537</v>
      </c>
      <c r="BH2210" s="18" t="s">
        <v>5537</v>
      </c>
      <c r="BI2210" s="18" t="s">
        <v>5537</v>
      </c>
      <c r="BJ2210" s="18" t="s">
        <v>5537</v>
      </c>
      <c r="BK2210" s="18" t="s">
        <v>5537</v>
      </c>
      <c r="BL2210" s="9" t="s">
        <v>5537</v>
      </c>
      <c r="BM2210" s="14" t="s">
        <v>5537</v>
      </c>
      <c r="BN2210" s="14" t="s">
        <v>5537</v>
      </c>
      <c r="BO2210" s="14" t="str">
        <f>_xlfn.XLOOKUP(B2210,'[4]cell downs 18042026 17h'!$B:$B,'[4]cell downs 18042026 17h'!$B:$B,"")</f>
        <v/>
      </c>
      <c r="BP2210" s="14" t="str">
        <f>_xlfn.XLOOKUP(B2210,'[5]Cells Huawei 19042026 15h'!$B:$B,'[5]Cells Huawei 19042026 15h'!$B:$B,"")</f>
        <v/>
      </c>
      <c r="BQ2210" s="9" t="str">
        <f>_xlfn.XLOOKUP(B2210,'[6]cells down 19042026 9H40'!$B:$B,'[6]cells down 19042026 9H40'!$B:$B,"")</f>
        <v/>
      </c>
      <c r="BR2210" s="9" t="s">
        <v>5537</v>
      </c>
      <c r="BS2210" s="9" t="s">
        <v>5577</v>
      </c>
      <c r="BT2210" s="108"/>
    </row>
    <row r="2211" spans="1:72" s="9" customFormat="1" x14ac:dyDescent="0.35">
      <c r="A2211" s="2" t="s">
        <v>786</v>
      </c>
      <c r="B2211" s="8" t="s">
        <v>787</v>
      </c>
      <c r="C2211" s="3" t="str">
        <f>_xlfn.XLOOKUP(B2211,'[1]daily break down'!$D:$D,'[1]daily break down'!$E:$E,"")</f>
        <v>SUD-OUEST</v>
      </c>
      <c r="D2211" s="1" t="s">
        <v>11</v>
      </c>
      <c r="E2211" s="1" t="s">
        <v>12</v>
      </c>
      <c r="F2211" s="3" t="s">
        <v>13</v>
      </c>
      <c r="G2211" s="1" t="s">
        <v>788</v>
      </c>
      <c r="H2211" s="33" t="str">
        <f>_xlfn.XLOOKUP(B2211,[2]CALCULATION!$B:$B,[2]CALCULATION!$H:$H,"")</f>
        <v>NOKIA</v>
      </c>
      <c r="I2211" s="28">
        <v>0</v>
      </c>
      <c r="J2211" s="28">
        <v>9.693078972476326E-3</v>
      </c>
      <c r="K2211" s="28">
        <v>0</v>
      </c>
      <c r="L2211" s="28">
        <v>0</v>
      </c>
      <c r="M2211" s="28">
        <v>0</v>
      </c>
      <c r="N2211" s="28">
        <v>0</v>
      </c>
      <c r="O2211" s="28">
        <v>4.6892229631513273E-2</v>
      </c>
      <c r="P2211" s="28">
        <v>0</v>
      </c>
      <c r="Q2211" s="28">
        <v>0</v>
      </c>
      <c r="R2211" s="28">
        <v>0</v>
      </c>
      <c r="S2211" s="93">
        <v>0</v>
      </c>
      <c r="T2211" s="93">
        <f>_xlfn.XLOOKUP(B2211,'[3]Nur des jours'!$B:$B,'[3]Nur des jours'!$U:$U,"")</f>
        <v>0.12118935716670509</v>
      </c>
      <c r="U2211" s="93">
        <v>0</v>
      </c>
      <c r="V2211" s="93">
        <v>0</v>
      </c>
      <c r="W2211" s="93">
        <v>0.12118935716670509</v>
      </c>
      <c r="X2211" s="93">
        <v>0</v>
      </c>
      <c r="Y2211" s="93">
        <v>2.061735053490979E-2</v>
      </c>
      <c r="Z2211" s="93">
        <v>0</v>
      </c>
      <c r="AA2211" s="93">
        <v>0</v>
      </c>
      <c r="AB2211" s="93">
        <v>0</v>
      </c>
      <c r="AC2211" s="93">
        <f>_xlfn.XLOOKUP(B2211,'[3]Nur des jours'!$B:$B,'[3]Nur des jours'!$N:$N,"")</f>
        <v>0.35144021824428634</v>
      </c>
      <c r="AD2211" s="93">
        <v>0.35144021824428634</v>
      </c>
      <c r="AE2211" s="93">
        <v>9.3134778973441551E-2</v>
      </c>
      <c r="AF2211" s="93">
        <v>0</v>
      </c>
      <c r="AG2211" s="93"/>
      <c r="AH2211" s="93">
        <v>0</v>
      </c>
      <c r="AI2211" s="93">
        <v>0</v>
      </c>
      <c r="AJ2211" s="93">
        <v>0</v>
      </c>
      <c r="AK2211" s="93">
        <v>0</v>
      </c>
      <c r="AL2211" s="93">
        <v>0</v>
      </c>
      <c r="AM2211" s="49" t="s">
        <v>5601</v>
      </c>
      <c r="AN2211" s="49"/>
      <c r="AO2211" s="48" t="str" cm="1">
        <f t="array" ref="AO2211">IFERROR(_xlfn.IFS(
AQ2211="MPR ISSUE","PDH",
AQ2211="BSS Hardware Issue","BSS",
AQ2211="Sites strategiques, MLL, Pylone, etc.","ENVTECH",
AQ2211="AKTIVCO DEFAUT GE &amp; POWER Cabinet","AKTIVCO",
AQ2211="AKTIVCO Coupure ENEO &amp; Baisse de tension","AKTIVCO GRID ONLY",
AQ2211="Coupure ENEO &amp; Baisse de tension","IHS GRID ONLY",
AQ2211="Defaut GE &amp; POWER Cabinet","IHS",
AQ2211="Sharing","Partners",
AQ2211="Sites strategiques &amp; DataCenter","SST &amp; DC",
AQ2211="Exclu","Exclu",
AQ2211="SAT","SAT",
AQ2211="SPARE-ISSUE","SPARE-ISSUE",
AQ2211="Fiber CAmtel","TRANS_FO_CAMTEL",
AQ2211="Fiber AOF","Fiber AOF",
AQ2211="Projet OCM (HUAWEI)","TRAVAUX-HUAWEI",
AQ2211="Projet OCM (NOKIA)","TRAVAUX-NOKIA",
AQ2211="ACCESS-ISSUE","ACCESS-ISSUE",
AQ2211="Projet OCM (ZTE, NOKIA, autres projets)","TRAVAUX OCM",
AQ2211="No root CAuse","No root cause",
AQ2211="ODU HS","PDH",
AQ2211="IP &amp; VLAN","PDH",
AQ2211="Warehouse HUAWEI","SPARE-ISSUE",
AQ2211="SPARE-HS","SPARE-ISSUE",
AQ2211="Power Telco","BSS",AQ2211="no impacts","no impacts"
),"")</f>
        <v>No root cause</v>
      </c>
      <c r="AP2211" s="48" t="str" cm="1">
        <f t="array" ref="AP2211">IFERROR(_xlfn.IFS(
AQ2211="MPR ISSUE","TX ISSUE",
AQ2211="BSS Hardware Issue","RAN ISSUE",
AQ2211="Sites strategiques, MLL, Pylone, etc.","ENVTECH",
AQ2211="AKTIVCO DEFAUT GE &amp; POWER Cabinet","POWER ISSUE",
AQ2211="AKTIVCO Coupure ENEO &amp; Baisse de tension","POWER ISSUE",
AQ2211="Coupure ENEO &amp; Baisse de tension","POWER ISSUE",
AQ2211="Defaut GE &amp; POWER Cabinet","POWER ISSUE",
AQ2211="Sharing","POWER ISSUE",
AQ2211="Sites strategiques &amp; DataCenter","POWER ISSUE",
AQ2211="Exclu","Exclu",
AQ2211="SAT","TX ISSUE",
AQ2211="SPARE-ISSUE","SPARE-ISSUE",
AQ2211="Fiber CAmtel","TX ISSUE",
AQ2211="Fiber AOF","TX ISSUE",
AQ2211="Projet OCM (HUAWEI)","TRAVAUX-HUAWEI",
AQ2211="Projet OCM (NOKIA)","TRAVAUX -NOKIA",
AQ2211="ACCESS-ISSUE","ACCESS-ISSUE",
AQ2211="Projet OCM (ZTE, NOKIA, autres projets)","TRAVAUX OCM",
AQ2211="No root CAuse","No root cause",
AQ2211="ODU HS","TX ISSUE",
AQ2211="IP &amp; VLAN","TX ISSUE",
AQ2211="Warehouse HUAWEI","SPARE-ISSUE",
AQ2211="SPARE-HS","SPARE-ISSUE",
AQ2211="Power Telco","RAN ISSUE",AQ2211="no impacts","no impacts"
),"")</f>
        <v>No root cause</v>
      </c>
      <c r="AQ2211" s="67" t="s">
        <v>5344</v>
      </c>
      <c r="AR2211" s="48" t="str" cm="1">
        <f t="array" ref="AR2211">IFERROR(_xlfn.IFS(
AQ2211="MPR ISSUE","ACTIVE",
AQ2211="BSS Hardware Issue","ACTIVE",
AQ2211="Sites strategiques, MLL, Pylone, etc.","PASSIVE",
AQ2211="AKTIVCO DEFAUT GE &amp; POWER Cabinet","PASSIVE",
AQ2211="AKTIVCO Coupure ENEO &amp; Baisse de tension","PASSIVE",
AQ2211="Coupure ENEO &amp; Baisse de tension","PASSIVE",
AQ2211="Defaut GE &amp; POWER Cabinet","PASSIVE",
AQ2211="Sharing","PASSIVE",
AQ2211="Sites strategiques &amp; DataCenter","PASSIVE",
AQ2211="Exclu","Exclu",
AQ2211="SAT","ACTIVE",
AQ2211="SPARE-ISSUE","SPARE-ISSUE",
AQ2211="Fiber CAmtel","ACTIVE",
AQ2211="Fiber AOF","ACTIVE",
AQ2211="Projet OCM (HUAWEI)","PLANNED WORKS",
AQ2211="Projet OCM (NOKIA)","PLANNED WORKS",
AQ2211="ACCESS-ISSUE","ACCESS-ISSUE",
AQ2211="Projet OCM (ZTE, NOKIA, autres projets)","PLANNED WORKS",
AQ2211="No root CAuse","No root cause",
AQ2211="ODU HS","ACTIVE",
AQ2211="IP &amp; VLAN","ACTIVE",
AQ2211="Warehouse HUAWEI","SPARE-ISSUE",
AQ2211="SPARE-HS","SPARE-ISSUE",
AQ2211="Power Telco","ACTIVE", AQ2211="no impacts","no impacts"
),"")</f>
        <v>No root cause</v>
      </c>
      <c r="AS2211" s="92" t="s">
        <v>5537</v>
      </c>
      <c r="AT2211" s="98" t="s">
        <v>787</v>
      </c>
      <c r="AV2211" s="17" t="s">
        <v>5537</v>
      </c>
      <c r="AW2211" s="7" t="s">
        <v>5537</v>
      </c>
      <c r="AX2211" s="6" t="s">
        <v>5537</v>
      </c>
      <c r="AY2211" s="7"/>
      <c r="AZ2211" s="3" t="s">
        <v>5537</v>
      </c>
      <c r="BA2211" s="18" t="s">
        <v>5537</v>
      </c>
      <c r="BB2211" s="18" t="s">
        <v>5537</v>
      </c>
      <c r="BC2211" s="18" t="s">
        <v>5537</v>
      </c>
      <c r="BD2211" s="18" t="s">
        <v>5537</v>
      </c>
      <c r="BE2211" s="18" t="s">
        <v>5537</v>
      </c>
      <c r="BF2211" s="18" t="s">
        <v>5537</v>
      </c>
      <c r="BG2211" s="18" t="s">
        <v>5537</v>
      </c>
      <c r="BH2211" s="18" t="s">
        <v>5537</v>
      </c>
      <c r="BI2211" s="18" t="s">
        <v>5537</v>
      </c>
      <c r="BJ2211" s="18" t="s">
        <v>5537</v>
      </c>
      <c r="BK2211" s="18" t="s">
        <v>5537</v>
      </c>
      <c r="BL2211" s="9" t="s">
        <v>5537</v>
      </c>
      <c r="BM2211" s="14" t="s">
        <v>5537</v>
      </c>
      <c r="BN2211" s="14" t="s">
        <v>5537</v>
      </c>
      <c r="BO2211" s="14" t="str">
        <f>_xlfn.XLOOKUP(B2211,'[4]cell downs 18042026 17h'!$B:$B,'[4]cell downs 18042026 17h'!$B:$B,"")</f>
        <v/>
      </c>
      <c r="BP2211" s="14" t="str">
        <f>_xlfn.XLOOKUP(B2211,'[5]Cells Huawei 19042026 15h'!$B:$B,'[5]Cells Huawei 19042026 15h'!$B:$B,"")</f>
        <v/>
      </c>
      <c r="BQ2211" s="9" t="str">
        <f>_xlfn.XLOOKUP(B2211,'[6]cells down 19042026 9H40'!$B:$B,'[6]cells down 19042026 9H40'!$B:$B,"")</f>
        <v/>
      </c>
      <c r="BR2211" s="9" t="s">
        <v>787</v>
      </c>
      <c r="BS2211" s="9" t="s">
        <v>1129</v>
      </c>
      <c r="BT2211" s="108"/>
    </row>
    <row r="2212" spans="1:72" s="9" customFormat="1" x14ac:dyDescent="0.35">
      <c r="A2212" s="1" t="s">
        <v>1533</v>
      </c>
      <c r="B2212" s="8" t="s">
        <v>1534</v>
      </c>
      <c r="C2212" s="3" t="str">
        <f>_xlfn.XLOOKUP(B2212,'[1]daily break down'!$D:$D,'[1]daily break down'!$E:$E,"")</f>
        <v>NORD-OUEST</v>
      </c>
      <c r="D2212" s="1" t="s">
        <v>11</v>
      </c>
      <c r="E2212" s="1" t="s">
        <v>154</v>
      </c>
      <c r="F2212" s="3" t="s">
        <v>51</v>
      </c>
      <c r="G2212" s="1" t="s">
        <v>1533</v>
      </c>
      <c r="H2212" s="33" t="str">
        <f>_xlfn.XLOOKUP(B2212,[2]CALCULATION!$B:$B,[2]CALCULATION!$H:$H,"")</f>
        <v>NOKIA</v>
      </c>
      <c r="I2212" s="28">
        <v>3.4628233072155298E-3</v>
      </c>
      <c r="J2212" s="28">
        <v>0.15536585129315914</v>
      </c>
      <c r="K2212" s="28">
        <v>0</v>
      </c>
      <c r="L2212" s="28">
        <v>0</v>
      </c>
      <c r="M2212" s="28">
        <v>2.5846352065488531</v>
      </c>
      <c r="N2212" s="28">
        <v>3.8899368850193303</v>
      </c>
      <c r="O2212" s="28">
        <v>0</v>
      </c>
      <c r="P2212" s="28">
        <v>0</v>
      </c>
      <c r="Q2212" s="28">
        <v>0.6688186559354693</v>
      </c>
      <c r="R2212" s="28">
        <v>0</v>
      </c>
      <c r="S2212" s="93">
        <v>0.75558645207679798</v>
      </c>
      <c r="T2212" s="93">
        <f>_xlfn.XLOOKUP(B2212,'[3]Nur des jours'!$B:$B,'[3]Nur des jours'!$U:$U,"")</f>
        <v>0</v>
      </c>
      <c r="U2212" s="93">
        <v>0</v>
      </c>
      <c r="V2212" s="93">
        <v>0</v>
      </c>
      <c r="W2212" s="93">
        <v>0</v>
      </c>
      <c r="X2212" s="93">
        <v>0</v>
      </c>
      <c r="Y2212" s="93">
        <v>0</v>
      </c>
      <c r="Z2212" s="93">
        <v>0.10446005370498776</v>
      </c>
      <c r="AA2212" s="93">
        <v>0</v>
      </c>
      <c r="AB2212" s="93">
        <v>4.6324475720037777</v>
      </c>
      <c r="AC2212" s="93">
        <f>_xlfn.XLOOKUP(B2212,'[3]Nur des jours'!$B:$B,'[3]Nur des jours'!$N:$N,"")</f>
        <v>0</v>
      </c>
      <c r="AD2212" s="93">
        <v>0</v>
      </c>
      <c r="AE2212" s="93">
        <v>3.5063763972000457E-2</v>
      </c>
      <c r="AF2212" s="93">
        <v>0</v>
      </c>
      <c r="AG2212" s="93"/>
      <c r="AH2212" s="93">
        <v>0</v>
      </c>
      <c r="AI2212" s="93">
        <v>0</v>
      </c>
      <c r="AJ2212" s="93">
        <v>0</v>
      </c>
      <c r="AK2212" s="93">
        <v>0</v>
      </c>
      <c r="AL2212" s="93">
        <v>0</v>
      </c>
      <c r="AM2212" s="49" t="s">
        <v>5601</v>
      </c>
      <c r="AN2212" s="49"/>
      <c r="AO2212" s="48" t="str" cm="1">
        <f t="array" ref="AO2212">IFERROR(_xlfn.IFS(
AQ2212="MPR ISSUE","PDH",
AQ2212="BSS Hardware Issue","BSS",
AQ2212="Sites strategiques, MLL, Pylone, etc.","ENVTECH",
AQ2212="AKTIVCO DEFAUT GE &amp; POWER Cabinet","AKTIVCO",
AQ2212="AKTIVCO Coupure ENEO &amp; Baisse de tension","AKTIVCO GRID ONLY",
AQ2212="Coupure ENEO &amp; Baisse de tension","IHS GRID ONLY",
AQ2212="Defaut GE &amp; POWER Cabinet","IHS",
AQ2212="Sharing","Partners",
AQ2212="Sites strategiques &amp; DataCenter","SST &amp; DC",
AQ2212="Exclu","Exclu",
AQ2212="SAT","SAT",
AQ2212="SPARE-ISSUE","SPARE-ISSUE",
AQ2212="Fiber CAmtel","TRANS_FO_CAMTEL",
AQ2212="Fiber AOF","Fiber AOF",
AQ2212="Projet OCM (HUAWEI)","TRAVAUX-HUAWEI",
AQ2212="Projet OCM (NOKIA)","TRAVAUX-NOKIA",
AQ2212="ACCESS-ISSUE","ACCESS-ISSUE",
AQ2212="Projet OCM (ZTE, NOKIA, autres projets)","TRAVAUX OCM",
AQ2212="No root CAuse","No root cause",
AQ2212="ODU HS","PDH",
AQ2212="IP &amp; VLAN","PDH",
AQ2212="Warehouse HUAWEI","SPARE-ISSUE",
AQ2212="SPARE-HS","SPARE-ISSUE",
AQ2212="Power Telco","BSS",AQ2212="no impacts","no impacts"
),"")</f>
        <v>No root cause</v>
      </c>
      <c r="AP2212" s="48" t="str" cm="1">
        <f t="array" ref="AP2212">IFERROR(_xlfn.IFS(
AQ2212="MPR ISSUE","TX ISSUE",
AQ2212="BSS Hardware Issue","RAN ISSUE",
AQ2212="Sites strategiques, MLL, Pylone, etc.","ENVTECH",
AQ2212="AKTIVCO DEFAUT GE &amp; POWER Cabinet","POWER ISSUE",
AQ2212="AKTIVCO Coupure ENEO &amp; Baisse de tension","POWER ISSUE",
AQ2212="Coupure ENEO &amp; Baisse de tension","POWER ISSUE",
AQ2212="Defaut GE &amp; POWER Cabinet","POWER ISSUE",
AQ2212="Sharing","POWER ISSUE",
AQ2212="Sites strategiques &amp; DataCenter","POWER ISSUE",
AQ2212="Exclu","Exclu",
AQ2212="SAT","TX ISSUE",
AQ2212="SPARE-ISSUE","SPARE-ISSUE",
AQ2212="Fiber CAmtel","TX ISSUE",
AQ2212="Fiber AOF","TX ISSUE",
AQ2212="Projet OCM (HUAWEI)","TRAVAUX-HUAWEI",
AQ2212="Projet OCM (NOKIA)","TRAVAUX -NOKIA",
AQ2212="ACCESS-ISSUE","ACCESS-ISSUE",
AQ2212="Projet OCM (ZTE, NOKIA, autres projets)","TRAVAUX OCM",
AQ2212="No root CAuse","No root cause",
AQ2212="ODU HS","TX ISSUE",
AQ2212="IP &amp; VLAN","TX ISSUE",
AQ2212="Warehouse HUAWEI","SPARE-ISSUE",
AQ2212="SPARE-HS","SPARE-ISSUE",
AQ2212="Power Telco","RAN ISSUE",AQ2212="no impacts","no impacts"
),"")</f>
        <v>No root cause</v>
      </c>
      <c r="AQ2212" s="67" t="s">
        <v>5344</v>
      </c>
      <c r="AR2212" s="48" t="str" cm="1">
        <f t="array" ref="AR2212">IFERROR(_xlfn.IFS(
AQ2212="MPR ISSUE","ACTIVE",
AQ2212="BSS Hardware Issue","ACTIVE",
AQ2212="Sites strategiques, MLL, Pylone, etc.","PASSIVE",
AQ2212="AKTIVCO DEFAUT GE &amp; POWER Cabinet","PASSIVE",
AQ2212="AKTIVCO Coupure ENEO &amp; Baisse de tension","PASSIVE",
AQ2212="Coupure ENEO &amp; Baisse de tension","PASSIVE",
AQ2212="Defaut GE &amp; POWER Cabinet","PASSIVE",
AQ2212="Sharing","PASSIVE",
AQ2212="Sites strategiques &amp; DataCenter","PASSIVE",
AQ2212="Exclu","Exclu",
AQ2212="SAT","ACTIVE",
AQ2212="SPARE-ISSUE","SPARE-ISSUE",
AQ2212="Fiber CAmtel","ACTIVE",
AQ2212="Fiber AOF","ACTIVE",
AQ2212="Projet OCM (HUAWEI)","PLANNED WORKS",
AQ2212="Projet OCM (NOKIA)","PLANNED WORKS",
AQ2212="ACCESS-ISSUE","ACCESS-ISSUE",
AQ2212="Projet OCM (ZTE, NOKIA, autres projets)","PLANNED WORKS",
AQ2212="No root CAuse","No root cause",
AQ2212="ODU HS","ACTIVE",
AQ2212="IP &amp; VLAN","ACTIVE",
AQ2212="Warehouse HUAWEI","SPARE-ISSUE",
AQ2212="SPARE-HS","SPARE-ISSUE",
AQ2212="Power Telco","ACTIVE", AQ2212="no impacts","no impacts"
),"")</f>
        <v>No root cause</v>
      </c>
      <c r="AS2212" s="92" t="s">
        <v>5537</v>
      </c>
      <c r="AT2212" s="98" t="s">
        <v>1534</v>
      </c>
      <c r="AV2212" s="17" t="s">
        <v>5537</v>
      </c>
      <c r="AW2212" s="7" t="s">
        <v>5537</v>
      </c>
      <c r="AX2212" s="6" t="s">
        <v>5537</v>
      </c>
      <c r="AY2212" s="7"/>
      <c r="AZ2212" s="3" t="s">
        <v>5537</v>
      </c>
      <c r="BA2212" s="18" t="s">
        <v>5537</v>
      </c>
      <c r="BB2212" s="18" t="s">
        <v>5537</v>
      </c>
      <c r="BC2212" s="18" t="s">
        <v>5537</v>
      </c>
      <c r="BD2212" s="18" t="s">
        <v>5537</v>
      </c>
      <c r="BE2212" s="18" t="s">
        <v>5537</v>
      </c>
      <c r="BF2212" s="18" t="s">
        <v>5537</v>
      </c>
      <c r="BG2212" s="18" t="s">
        <v>5537</v>
      </c>
      <c r="BH2212" s="18" t="s">
        <v>5537</v>
      </c>
      <c r="BI2212" s="18" t="s">
        <v>5537</v>
      </c>
      <c r="BJ2212" s="18" t="s">
        <v>5537</v>
      </c>
      <c r="BK2212" s="18" t="s">
        <v>5537</v>
      </c>
      <c r="BL2212" s="9" t="s">
        <v>5537</v>
      </c>
      <c r="BM2212" s="14" t="s">
        <v>5537</v>
      </c>
      <c r="BN2212" s="14" t="s">
        <v>5537</v>
      </c>
      <c r="BO2212" s="14" t="str">
        <f>_xlfn.XLOOKUP(B2212,'[4]cell downs 18042026 17h'!$B:$B,'[4]cell downs 18042026 17h'!$B:$B,"")</f>
        <v/>
      </c>
      <c r="BP2212" s="14" t="str">
        <f>_xlfn.XLOOKUP(B2212,'[5]Cells Huawei 19042026 15h'!$B:$B,'[5]Cells Huawei 19042026 15h'!$B:$B,"")</f>
        <v/>
      </c>
      <c r="BQ2212" s="9" t="str">
        <f>_xlfn.XLOOKUP(B2212,'[6]cells down 19042026 9H40'!$B:$B,'[6]cells down 19042026 9H40'!$B:$B,"")</f>
        <v/>
      </c>
      <c r="BR2212" s="9" t="s">
        <v>1534</v>
      </c>
      <c r="BS2212" s="9" t="s">
        <v>5537</v>
      </c>
      <c r="BT2212" s="108"/>
    </row>
    <row r="2213" spans="1:72" s="9" customFormat="1" ht="24.5" customHeight="1" x14ac:dyDescent="0.35">
      <c r="A2213" s="1" t="s">
        <v>2169</v>
      </c>
      <c r="B2213" s="8" t="s">
        <v>2170</v>
      </c>
      <c r="C2213" s="3" t="str">
        <f>_xlfn.XLOOKUP(B2213,'[1]daily break down'!$D:$D,'[1]daily break down'!$E:$E,"")</f>
        <v>NORD-OUEST</v>
      </c>
      <c r="D2213" s="1" t="s">
        <v>11</v>
      </c>
      <c r="E2213" s="1" t="s">
        <v>96</v>
      </c>
      <c r="F2213" s="3" t="s">
        <v>51</v>
      </c>
      <c r="G2213" s="1" t="s">
        <v>2171</v>
      </c>
      <c r="H2213" s="33" t="str">
        <f>_xlfn.XLOOKUP(B2213,[2]CALCULATION!$B:$B,[2]CALCULATION!$H:$H,"")</f>
        <v>NOKIA</v>
      </c>
      <c r="I2213" s="28">
        <v>0</v>
      </c>
      <c r="J2213" s="28">
        <v>0</v>
      </c>
      <c r="K2213" s="28">
        <v>0</v>
      </c>
      <c r="L2213" s="28">
        <v>0</v>
      </c>
      <c r="M2213" s="28">
        <v>0</v>
      </c>
      <c r="N2213" s="28">
        <v>0</v>
      </c>
      <c r="O2213" s="28">
        <v>2.8711472503450963</v>
      </c>
      <c r="P2213" s="28">
        <v>4.1322689584042607</v>
      </c>
      <c r="Q2213" s="28">
        <v>2.8459366217446149</v>
      </c>
      <c r="R2213" s="28">
        <v>0</v>
      </c>
      <c r="S2213" s="93">
        <v>0</v>
      </c>
      <c r="T2213" s="93">
        <f>_xlfn.XLOOKUP(B2213,'[3]Nur des jours'!$B:$B,'[3]Nur des jours'!$U:$U,"")</f>
        <v>0</v>
      </c>
      <c r="U2213" s="93">
        <v>0</v>
      </c>
      <c r="V2213" s="93">
        <v>0.60591111567689115</v>
      </c>
      <c r="W2213" s="93">
        <v>0</v>
      </c>
      <c r="X2213" s="93">
        <v>0</v>
      </c>
      <c r="Y2213" s="93">
        <v>2.9351901790071144</v>
      </c>
      <c r="Z2213" s="93">
        <v>0</v>
      </c>
      <c r="AA2213" s="93">
        <v>0</v>
      </c>
      <c r="AB2213" s="93">
        <v>4.389212773911124E-2</v>
      </c>
      <c r="AC2213" s="93">
        <f>_xlfn.XLOOKUP(B2213,'[3]Nur des jours'!$B:$B,'[3]Nur des jours'!$N:$N,"")</f>
        <v>3.08368504107773E-2</v>
      </c>
      <c r="AD2213" s="93">
        <v>3.08368504107773E-2</v>
      </c>
      <c r="AE2213" s="93">
        <v>4.0128926214141941E-3</v>
      </c>
      <c r="AF2213" s="93">
        <v>0</v>
      </c>
      <c r="AG2213" s="93"/>
      <c r="AH2213" s="93">
        <v>0</v>
      </c>
      <c r="AI2213" s="93">
        <v>0</v>
      </c>
      <c r="AJ2213" s="93">
        <v>0</v>
      </c>
      <c r="AK2213" s="93">
        <v>0</v>
      </c>
      <c r="AL2213" s="93">
        <v>0</v>
      </c>
      <c r="AM2213" s="49" t="s">
        <v>5601</v>
      </c>
      <c r="AN2213" s="49"/>
      <c r="AO2213" s="48" t="str" cm="1">
        <f t="array" ref="AO2213">IFERROR(_xlfn.IFS(
AQ2213="MPR ISSUE","PDH",
AQ2213="BSS Hardware Issue","BSS",
AQ2213="Sites strategiques, MLL, Pylone, etc.","ENVTECH",
AQ2213="AKTIVCO DEFAUT GE &amp; POWER Cabinet","AKTIVCO",
AQ2213="AKTIVCO Coupure ENEO &amp; Baisse de tension","AKTIVCO GRID ONLY",
AQ2213="Coupure ENEO &amp; Baisse de tension","IHS GRID ONLY",
AQ2213="Defaut GE &amp; POWER Cabinet","IHS",
AQ2213="Sharing","Partners",
AQ2213="Sites strategiques &amp; DataCenter","SST &amp; DC",
AQ2213="Exclu","Exclu",
AQ2213="SAT","SAT",
AQ2213="SPARE-ISSUE","SPARE-ISSUE",
AQ2213="Fiber CAmtel","TRANS_FO_CAMTEL",
AQ2213="Fiber AOF","Fiber AOF",
AQ2213="Projet OCM (HUAWEI)","TRAVAUX-HUAWEI",
AQ2213="Projet OCM (NOKIA)","TRAVAUX-NOKIA",
AQ2213="ACCESS-ISSUE","ACCESS-ISSUE",
AQ2213="Projet OCM (ZTE, NOKIA, autres projets)","TRAVAUX OCM",
AQ2213="No root CAuse","No root cause",
AQ2213="ODU HS","PDH",
AQ2213="IP &amp; VLAN","PDH",
AQ2213="Warehouse HUAWEI","SPARE-ISSUE",
AQ2213="SPARE-HS","SPARE-ISSUE",
AQ2213="Power Telco","BSS",AQ2213="no impacts","no impacts"
),"")</f>
        <v>SPARE-ISSUE</v>
      </c>
      <c r="AP2213" s="48" t="str" cm="1">
        <f t="array" ref="AP2213">IFERROR(_xlfn.IFS(
AQ2213="MPR ISSUE","TX ISSUE",
AQ2213="BSS Hardware Issue","RAN ISSUE",
AQ2213="Sites strategiques, MLL, Pylone, etc.","ENVTECH",
AQ2213="AKTIVCO DEFAUT GE &amp; POWER Cabinet","POWER ISSUE",
AQ2213="AKTIVCO Coupure ENEO &amp; Baisse de tension","POWER ISSUE",
AQ2213="Coupure ENEO &amp; Baisse de tension","POWER ISSUE",
AQ2213="Defaut GE &amp; POWER Cabinet","POWER ISSUE",
AQ2213="Sharing","POWER ISSUE",
AQ2213="Sites strategiques &amp; DataCenter","POWER ISSUE",
AQ2213="Exclu","Exclu",
AQ2213="SAT","TX ISSUE",
AQ2213="SPARE-ISSUE","SPARE-ISSUE",
AQ2213="Fiber CAmtel","TX ISSUE",
AQ2213="Fiber AOF","TX ISSUE",
AQ2213="Projet OCM (HUAWEI)","TRAVAUX-HUAWEI",
AQ2213="Projet OCM (NOKIA)","TRAVAUX -NOKIA",
AQ2213="ACCESS-ISSUE","ACCESS-ISSUE",
AQ2213="Projet OCM (ZTE, NOKIA, autres projets)","TRAVAUX OCM",
AQ2213="No root CAuse","No root cause",
AQ2213="ODU HS","TX ISSUE",
AQ2213="IP &amp; VLAN","TX ISSUE",
AQ2213="Warehouse HUAWEI","SPARE-ISSUE",
AQ2213="SPARE-HS","SPARE-ISSUE",
AQ2213="Power Telco","RAN ISSUE",AQ2213="no impacts","no impacts"
),"")</f>
        <v>SPARE-ISSUE</v>
      </c>
      <c r="AQ2213" s="67" t="s">
        <v>5336</v>
      </c>
      <c r="AR2213" s="48" t="str" cm="1">
        <f t="array" ref="AR2213">IFERROR(_xlfn.IFS(
AQ2213="MPR ISSUE","ACTIVE",
AQ2213="BSS Hardware Issue","ACTIVE",
AQ2213="Sites strategiques, MLL, Pylone, etc.","PASSIVE",
AQ2213="AKTIVCO DEFAUT GE &amp; POWER Cabinet","PASSIVE",
AQ2213="AKTIVCO Coupure ENEO &amp; Baisse de tension","PASSIVE",
AQ2213="Coupure ENEO &amp; Baisse de tension","PASSIVE",
AQ2213="Defaut GE &amp; POWER Cabinet","PASSIVE",
AQ2213="Sharing","PASSIVE",
AQ2213="Sites strategiques &amp; DataCenter","PASSIVE",
AQ2213="Exclu","Exclu",
AQ2213="SAT","ACTIVE",
AQ2213="SPARE-ISSUE","SPARE-ISSUE",
AQ2213="Fiber CAmtel","ACTIVE",
AQ2213="Fiber AOF","ACTIVE",
AQ2213="Projet OCM (HUAWEI)","PLANNED WORKS",
AQ2213="Projet OCM (NOKIA)","PLANNED WORKS",
AQ2213="ACCESS-ISSUE","ACCESS-ISSUE",
AQ2213="Projet OCM (ZTE, NOKIA, autres projets)","PLANNED WORKS",
AQ2213="No root CAuse","No root cause",
AQ2213="ODU HS","ACTIVE",
AQ2213="IP &amp; VLAN","ACTIVE",
AQ2213="Warehouse HUAWEI","SPARE-ISSUE",
AQ2213="SPARE-HS","SPARE-ISSUE",
AQ2213="Power Telco","ACTIVE", AQ2213="no impacts","no impacts"
),"")</f>
        <v>SPARE-ISSUE</v>
      </c>
      <c r="AS2213" s="92" t="s">
        <v>5946</v>
      </c>
      <c r="AT2213" s="98" t="s">
        <v>2170</v>
      </c>
      <c r="AV2213" s="17" t="s">
        <v>5537</v>
      </c>
      <c r="AW2213" s="7" t="s">
        <v>5537</v>
      </c>
      <c r="AX2213" s="6" t="s">
        <v>5537</v>
      </c>
      <c r="AY2213" s="7"/>
      <c r="AZ2213" s="3" t="s">
        <v>5537</v>
      </c>
      <c r="BA2213" s="18" t="s">
        <v>5537</v>
      </c>
      <c r="BB2213" s="18" t="s">
        <v>5537</v>
      </c>
      <c r="BC2213" s="18" t="s">
        <v>5537</v>
      </c>
      <c r="BD2213" s="18" t="s">
        <v>5537</v>
      </c>
      <c r="BE2213" s="18" t="s">
        <v>5537</v>
      </c>
      <c r="BF2213" s="18" t="s">
        <v>5537</v>
      </c>
      <c r="BG2213" s="18" t="s">
        <v>6375</v>
      </c>
      <c r="BH2213" s="18" t="s">
        <v>6375</v>
      </c>
      <c r="BI2213" s="18" t="s">
        <v>6375</v>
      </c>
      <c r="BJ2213" s="18" t="s">
        <v>5537</v>
      </c>
      <c r="BK2213" s="18" t="s">
        <v>5537</v>
      </c>
      <c r="BL2213" s="9" t="s">
        <v>5537</v>
      </c>
      <c r="BM2213" s="14" t="s">
        <v>5537</v>
      </c>
      <c r="BN2213" s="14" t="s">
        <v>5537</v>
      </c>
      <c r="BO2213" s="14" t="str">
        <f>_xlfn.XLOOKUP(B2213,'[4]cell downs 18042026 17h'!$B:$B,'[4]cell downs 18042026 17h'!$B:$B,"")</f>
        <v/>
      </c>
      <c r="BP2213" s="14" t="str">
        <f>_xlfn.XLOOKUP(B2213,'[5]Cells Huawei 19042026 15h'!$B:$B,'[5]Cells Huawei 19042026 15h'!$B:$B,"")</f>
        <v/>
      </c>
      <c r="BQ2213" s="9" t="str">
        <f>_xlfn.XLOOKUP(B2213,'[6]cells down 19042026 9H40'!$B:$B,'[6]cells down 19042026 9H40'!$B:$B,"")</f>
        <v/>
      </c>
      <c r="BR2213" s="9" t="s">
        <v>2170</v>
      </c>
      <c r="BS2213" s="9" t="s">
        <v>12</v>
      </c>
      <c r="BT2213" s="108"/>
    </row>
    <row r="2214" spans="1:72" s="9" customFormat="1" x14ac:dyDescent="0.35">
      <c r="A2214" s="1" t="s">
        <v>3376</v>
      </c>
      <c r="B2214" s="8" t="s">
        <v>3377</v>
      </c>
      <c r="C2214" s="3" t="str">
        <f>_xlfn.XLOOKUP(B2214,'[1]daily break down'!$D:$D,'[1]daily break down'!$E:$E,"")</f>
        <v>EXTREME-NORD</v>
      </c>
      <c r="D2214" s="1" t="s">
        <v>11</v>
      </c>
      <c r="E2214" s="1" t="s">
        <v>12</v>
      </c>
      <c r="F2214" s="3" t="s">
        <v>55</v>
      </c>
      <c r="G2214" s="1" t="s">
        <v>3378</v>
      </c>
      <c r="H2214" s="33" t="str">
        <f>_xlfn.XLOOKUP(B2214,[2]CALCULATION!$B:$B,[2]CALCULATION!$H:$H,"")</f>
        <v>NOKIA</v>
      </c>
      <c r="I2214" s="28">
        <v>0</v>
      </c>
      <c r="J2214" s="28">
        <v>0</v>
      </c>
      <c r="K2214" s="28">
        <v>0</v>
      </c>
      <c r="L2214" s="28">
        <v>1.7140465031664064E-2</v>
      </c>
      <c r="M2214" s="28">
        <v>0</v>
      </c>
      <c r="N2214" s="28">
        <v>0</v>
      </c>
      <c r="O2214" s="28">
        <v>0</v>
      </c>
      <c r="P2214" s="28">
        <v>0</v>
      </c>
      <c r="Q2214" s="28">
        <v>0</v>
      </c>
      <c r="R2214" s="28">
        <v>5.7075553599091585E-3</v>
      </c>
      <c r="S2214" s="93">
        <v>0</v>
      </c>
      <c r="T2214" s="93">
        <f>_xlfn.XLOOKUP(B2214,'[3]Nur des jours'!$B:$B,'[3]Nur des jours'!$U:$U,"")</f>
        <v>0</v>
      </c>
      <c r="U2214" s="93">
        <v>0.8317615017804213</v>
      </c>
      <c r="V2214" s="93">
        <v>0.44588539602536847</v>
      </c>
      <c r="W2214" s="93">
        <v>0</v>
      </c>
      <c r="X2214" s="93">
        <v>0</v>
      </c>
      <c r="Y2214" s="93">
        <v>0</v>
      </c>
      <c r="Z2214" s="93">
        <v>0</v>
      </c>
      <c r="AA2214" s="93">
        <v>0</v>
      </c>
      <c r="AB2214" s="93">
        <v>0</v>
      </c>
      <c r="AC2214" s="93">
        <f>_xlfn.XLOOKUP(B2214,'[3]Nur des jours'!$B:$B,'[3]Nur des jours'!$N:$N,"")</f>
        <v>0</v>
      </c>
      <c r="AD2214" s="93">
        <v>0</v>
      </c>
      <c r="AE2214" s="93">
        <v>3.6564026524416315E-3</v>
      </c>
      <c r="AF2214" s="93">
        <v>0</v>
      </c>
      <c r="AG2214" s="93"/>
      <c r="AH2214" s="93">
        <v>0</v>
      </c>
      <c r="AI2214" s="93">
        <v>0</v>
      </c>
      <c r="AJ2214" s="93">
        <v>0</v>
      </c>
      <c r="AK2214" s="93">
        <v>0</v>
      </c>
      <c r="AL2214" s="93">
        <v>0</v>
      </c>
      <c r="AM2214" s="49" t="s">
        <v>5601</v>
      </c>
      <c r="AN2214" s="49"/>
      <c r="AO2214" s="48" t="str" cm="1">
        <f t="array" ref="AO2214">IFERROR(_xlfn.IFS(
AQ2214="MPR ISSUE","PDH",
AQ2214="BSS Hardware Issue","BSS",
AQ2214="Sites strategiques, MLL, Pylone, etc.","ENVTECH",
AQ2214="AKTIVCO DEFAUT GE &amp; POWER Cabinet","AKTIVCO",
AQ2214="AKTIVCO Coupure ENEO &amp; Baisse de tension","AKTIVCO GRID ONLY",
AQ2214="Coupure ENEO &amp; Baisse de tension","IHS GRID ONLY",
AQ2214="Defaut GE &amp; POWER Cabinet","IHS",
AQ2214="Sharing","Partners",
AQ2214="Sites strategiques &amp; DataCenter","SST &amp; DC",
AQ2214="Exclu","Exclu",
AQ2214="SAT","SAT",
AQ2214="SPARE-ISSUE","SPARE-ISSUE",
AQ2214="Fiber CAmtel","TRANS_FO_CAMTEL",
AQ2214="Fiber AOF","Fiber AOF",
AQ2214="Projet OCM (HUAWEI)","TRAVAUX-HUAWEI",
AQ2214="Projet OCM (NOKIA)","TRAVAUX-NOKIA",
AQ2214="ACCESS-ISSUE","ACCESS-ISSUE",
AQ2214="Projet OCM (ZTE, NOKIA, autres projets)","TRAVAUX OCM",
AQ2214="No root CAuse","No root cause",
AQ2214="ODU HS","PDH",
AQ2214="IP &amp; VLAN","PDH",
AQ2214="Warehouse HUAWEI","SPARE-ISSUE",
AQ2214="SPARE-HS","SPARE-ISSUE",
AQ2214="Power Telco","BSS",AQ2214="no impacts","no impacts"
),"")</f>
        <v>No root cause</v>
      </c>
      <c r="AP2214" s="48" t="str" cm="1">
        <f t="array" ref="AP2214">IFERROR(_xlfn.IFS(
AQ2214="MPR ISSUE","TX ISSUE",
AQ2214="BSS Hardware Issue","RAN ISSUE",
AQ2214="Sites strategiques, MLL, Pylone, etc.","ENVTECH",
AQ2214="AKTIVCO DEFAUT GE &amp; POWER Cabinet","POWER ISSUE",
AQ2214="AKTIVCO Coupure ENEO &amp; Baisse de tension","POWER ISSUE",
AQ2214="Coupure ENEO &amp; Baisse de tension","POWER ISSUE",
AQ2214="Defaut GE &amp; POWER Cabinet","POWER ISSUE",
AQ2214="Sharing","POWER ISSUE",
AQ2214="Sites strategiques &amp; DataCenter","POWER ISSUE",
AQ2214="Exclu","Exclu",
AQ2214="SAT","TX ISSUE",
AQ2214="SPARE-ISSUE","SPARE-ISSUE",
AQ2214="Fiber CAmtel","TX ISSUE",
AQ2214="Fiber AOF","TX ISSUE",
AQ2214="Projet OCM (HUAWEI)","TRAVAUX-HUAWEI",
AQ2214="Projet OCM (NOKIA)","TRAVAUX -NOKIA",
AQ2214="ACCESS-ISSUE","ACCESS-ISSUE",
AQ2214="Projet OCM (ZTE, NOKIA, autres projets)","TRAVAUX OCM",
AQ2214="No root CAuse","No root cause",
AQ2214="ODU HS","TX ISSUE",
AQ2214="IP &amp; VLAN","TX ISSUE",
AQ2214="Warehouse HUAWEI","SPARE-ISSUE",
AQ2214="SPARE-HS","SPARE-ISSUE",
AQ2214="Power Telco","RAN ISSUE",AQ2214="no impacts","no impacts"
),"")</f>
        <v>No root cause</v>
      </c>
      <c r="AQ2214" s="67" t="s">
        <v>5344</v>
      </c>
      <c r="AR2214" s="48" t="str" cm="1">
        <f t="array" ref="AR2214">IFERROR(_xlfn.IFS(
AQ2214="MPR ISSUE","ACTIVE",
AQ2214="BSS Hardware Issue","ACTIVE",
AQ2214="Sites strategiques, MLL, Pylone, etc.","PASSIVE",
AQ2214="AKTIVCO DEFAUT GE &amp; POWER Cabinet","PASSIVE",
AQ2214="AKTIVCO Coupure ENEO &amp; Baisse de tension","PASSIVE",
AQ2214="Coupure ENEO &amp; Baisse de tension","PASSIVE",
AQ2214="Defaut GE &amp; POWER Cabinet","PASSIVE",
AQ2214="Sharing","PASSIVE",
AQ2214="Sites strategiques &amp; DataCenter","PASSIVE",
AQ2214="Exclu","Exclu",
AQ2214="SAT","ACTIVE",
AQ2214="SPARE-ISSUE","SPARE-ISSUE",
AQ2214="Fiber CAmtel","ACTIVE",
AQ2214="Fiber AOF","ACTIVE",
AQ2214="Projet OCM (HUAWEI)","PLANNED WORKS",
AQ2214="Projet OCM (NOKIA)","PLANNED WORKS",
AQ2214="ACCESS-ISSUE","ACCESS-ISSUE",
AQ2214="Projet OCM (ZTE, NOKIA, autres projets)","PLANNED WORKS",
AQ2214="No root CAuse","No root cause",
AQ2214="ODU HS","ACTIVE",
AQ2214="IP &amp; VLAN","ACTIVE",
AQ2214="Warehouse HUAWEI","SPARE-ISSUE",
AQ2214="SPARE-HS","SPARE-ISSUE",
AQ2214="Power Telco","ACTIVE", AQ2214="no impacts","no impacts"
),"")</f>
        <v>No root cause</v>
      </c>
      <c r="AS2214" s="92" t="s">
        <v>5537</v>
      </c>
      <c r="AT2214" s="98" t="s">
        <v>3377</v>
      </c>
      <c r="AV2214" s="17" t="s">
        <v>5537</v>
      </c>
      <c r="AW2214" s="7" t="s">
        <v>5537</v>
      </c>
      <c r="AX2214" s="6" t="s">
        <v>5537</v>
      </c>
      <c r="AY2214" s="7"/>
      <c r="AZ2214" s="3" t="s">
        <v>5537</v>
      </c>
      <c r="BA2214" s="18" t="s">
        <v>5537</v>
      </c>
      <c r="BB2214" s="18" t="s">
        <v>5537</v>
      </c>
      <c r="BC2214" s="18" t="s">
        <v>5537</v>
      </c>
      <c r="BD2214" s="18" t="s">
        <v>5537</v>
      </c>
      <c r="BE2214" s="18" t="s">
        <v>5537</v>
      </c>
      <c r="BF2214" s="18" t="s">
        <v>5537</v>
      </c>
      <c r="BG2214" s="18" t="s">
        <v>5537</v>
      </c>
      <c r="BH2214" s="18" t="s">
        <v>5537</v>
      </c>
      <c r="BI2214" s="18" t="s">
        <v>5537</v>
      </c>
      <c r="BJ2214" s="18" t="s">
        <v>5537</v>
      </c>
      <c r="BK2214" s="18" t="s">
        <v>5537</v>
      </c>
      <c r="BL2214" s="9" t="s">
        <v>5537</v>
      </c>
      <c r="BM2214" s="14" t="s">
        <v>5537</v>
      </c>
      <c r="BN2214" s="14" t="s">
        <v>5537</v>
      </c>
      <c r="BO2214" s="14" t="str">
        <f>_xlfn.XLOOKUP(B2214,'[4]cell downs 18042026 17h'!$B:$B,'[4]cell downs 18042026 17h'!$B:$B,"")</f>
        <v/>
      </c>
      <c r="BP2214" s="14" t="str">
        <f>_xlfn.XLOOKUP(B2214,'[5]Cells Huawei 19042026 15h'!$B:$B,'[5]Cells Huawei 19042026 15h'!$B:$B,"")</f>
        <v/>
      </c>
      <c r="BQ2214" s="9" t="str">
        <f>_xlfn.XLOOKUP(B2214,'[6]cells down 19042026 9H40'!$B:$B,'[6]cells down 19042026 9H40'!$B:$B,"")</f>
        <v/>
      </c>
      <c r="BR2214" s="9" t="s">
        <v>3377</v>
      </c>
      <c r="BS2214" s="9" t="s">
        <v>66</v>
      </c>
      <c r="BT2214" s="108"/>
    </row>
    <row r="2215" spans="1:72" s="9" customFormat="1" ht="27.5" customHeight="1" x14ac:dyDescent="0.35">
      <c r="A2215" s="1" t="s">
        <v>1382</v>
      </c>
      <c r="B2215" s="8" t="s">
        <v>1383</v>
      </c>
      <c r="C2215" s="3" t="str">
        <f>_xlfn.XLOOKUP(B2215,'[1]daily break down'!$D:$D,'[1]daily break down'!$E:$E,"")</f>
        <v>NORD-OUEST</v>
      </c>
      <c r="D2215" s="1" t="s">
        <v>11</v>
      </c>
      <c r="E2215" s="1" t="s">
        <v>154</v>
      </c>
      <c r="F2215" s="3" t="s">
        <v>51</v>
      </c>
      <c r="G2215" s="1" t="s">
        <v>1384</v>
      </c>
      <c r="H2215" s="33" t="str">
        <f>_xlfn.XLOOKUP(B2215,[2]CALCULATION!$B:$B,[2]CALCULATION!$H:$H,"")</f>
        <v>NOKIA</v>
      </c>
      <c r="I2215" s="28">
        <v>0.27985492565527881</v>
      </c>
      <c r="J2215" s="28">
        <v>0</v>
      </c>
      <c r="K2215" s="28">
        <v>0</v>
      </c>
      <c r="L2215" s="28">
        <v>0</v>
      </c>
      <c r="M2215" s="28">
        <v>0</v>
      </c>
      <c r="N2215" s="28">
        <v>0</v>
      </c>
      <c r="O2215" s="28">
        <v>3.043917372510093</v>
      </c>
      <c r="P2215" s="28">
        <v>4.1375493385060222</v>
      </c>
      <c r="Q2215" s="28">
        <v>3.0711289376977202</v>
      </c>
      <c r="R2215" s="28">
        <v>0</v>
      </c>
      <c r="S2215" s="93">
        <v>4.9938219288708924E-3</v>
      </c>
      <c r="T2215" s="93">
        <f>_xlfn.XLOOKUP(B2215,'[3]Nur des jours'!$B:$B,'[3]Nur des jours'!$U:$U,"")</f>
        <v>0</v>
      </c>
      <c r="U2215" s="93">
        <v>0.97239228370317343</v>
      </c>
      <c r="V2215" s="93">
        <v>1.0324370136374144</v>
      </c>
      <c r="W2215" s="93">
        <v>0</v>
      </c>
      <c r="X2215" s="93">
        <v>7.5906093318836881E-2</v>
      </c>
      <c r="Y2215" s="93">
        <v>0.57373663439230871</v>
      </c>
      <c r="Z2215" s="93">
        <v>0</v>
      </c>
      <c r="AA2215" s="93">
        <v>1.1592800906306299E-3</v>
      </c>
      <c r="AB2215" s="93">
        <v>4.4230994227141975E-2</v>
      </c>
      <c r="AC2215" s="93">
        <f>_xlfn.XLOOKUP(B2215,'[3]Nur des jours'!$B:$B,'[3]Nur des jours'!$N:$N,"")</f>
        <v>3.2959224730547541E-2</v>
      </c>
      <c r="AD2215" s="93">
        <v>3.2959224730547541E-2</v>
      </c>
      <c r="AE2215" s="93">
        <v>2.6752617476092913E-3</v>
      </c>
      <c r="AF2215" s="93">
        <v>0</v>
      </c>
      <c r="AG2215" s="93"/>
      <c r="AH2215" s="93">
        <v>0</v>
      </c>
      <c r="AI2215" s="93">
        <v>0</v>
      </c>
      <c r="AJ2215" s="93">
        <v>0</v>
      </c>
      <c r="AK2215" s="93">
        <v>0</v>
      </c>
      <c r="AL2215" s="93">
        <v>0</v>
      </c>
      <c r="AM2215" s="49" t="s">
        <v>5601</v>
      </c>
      <c r="AN2215" s="49"/>
      <c r="AO2215" s="48" t="str" cm="1">
        <f t="array" ref="AO2215">IFERROR(_xlfn.IFS(
AQ2215="MPR ISSUE","PDH",
AQ2215="BSS Hardware Issue","BSS",
AQ2215="Sites strategiques, MLL, Pylone, etc.","ENVTECH",
AQ2215="AKTIVCO DEFAUT GE &amp; POWER Cabinet","AKTIVCO",
AQ2215="AKTIVCO Coupure ENEO &amp; Baisse de tension","AKTIVCO GRID ONLY",
AQ2215="Coupure ENEO &amp; Baisse de tension","IHS GRID ONLY",
AQ2215="Defaut GE &amp; POWER Cabinet","IHS",
AQ2215="Sharing","Partners",
AQ2215="Sites strategiques &amp; DataCenter","SST &amp; DC",
AQ2215="Exclu","Exclu",
AQ2215="SAT","SAT",
AQ2215="SPARE-ISSUE","SPARE-ISSUE",
AQ2215="Fiber CAmtel","TRANS_FO_CAMTEL",
AQ2215="Fiber AOF","Fiber AOF",
AQ2215="Projet OCM (HUAWEI)","TRAVAUX-HUAWEI",
AQ2215="Projet OCM (NOKIA)","TRAVAUX-NOKIA",
AQ2215="ACCESS-ISSUE","ACCESS-ISSUE",
AQ2215="Projet OCM (ZTE, NOKIA, autres projets)","TRAVAUX OCM",
AQ2215="No root CAuse","No root cause",
AQ2215="ODU HS","PDH",
AQ2215="IP &amp; VLAN","PDH",
AQ2215="Warehouse HUAWEI","SPARE-ISSUE",
AQ2215="SPARE-HS","SPARE-ISSUE",
AQ2215="Power Telco","BSS",AQ2215="no impacts","no impacts"
),"")</f>
        <v>IHS</v>
      </c>
      <c r="AP2215" s="48" t="str" cm="1">
        <f t="array" ref="AP2215">IFERROR(_xlfn.IFS(
AQ2215="MPR ISSUE","TX ISSUE",
AQ2215="BSS Hardware Issue","RAN ISSUE",
AQ2215="Sites strategiques, MLL, Pylone, etc.","ENVTECH",
AQ2215="AKTIVCO DEFAUT GE &amp; POWER Cabinet","POWER ISSUE",
AQ2215="AKTIVCO Coupure ENEO &amp; Baisse de tension","POWER ISSUE",
AQ2215="Coupure ENEO &amp; Baisse de tension","POWER ISSUE",
AQ2215="Defaut GE &amp; POWER Cabinet","POWER ISSUE",
AQ2215="Sharing","POWER ISSUE",
AQ2215="Sites strategiques &amp; DataCenter","POWER ISSUE",
AQ2215="Exclu","Exclu",
AQ2215="SAT","TX ISSUE",
AQ2215="SPARE-ISSUE","SPARE-ISSUE",
AQ2215="Fiber CAmtel","TX ISSUE",
AQ2215="Fiber AOF","TX ISSUE",
AQ2215="Projet OCM (HUAWEI)","TRAVAUX-HUAWEI",
AQ2215="Projet OCM (NOKIA)","TRAVAUX -NOKIA",
AQ2215="ACCESS-ISSUE","ACCESS-ISSUE",
AQ2215="Projet OCM (ZTE, NOKIA, autres projets)","TRAVAUX OCM",
AQ2215="No root CAuse","No root cause",
AQ2215="ODU HS","TX ISSUE",
AQ2215="IP &amp; VLAN","TX ISSUE",
AQ2215="Warehouse HUAWEI","SPARE-ISSUE",
AQ2215="SPARE-HS","SPARE-ISSUE",
AQ2215="Power Telco","RAN ISSUE",AQ2215="no impacts","no impacts"
),"")</f>
        <v>POWER ISSUE</v>
      </c>
      <c r="AQ2215" s="67" t="s">
        <v>5330</v>
      </c>
      <c r="AR2215" s="48" t="str" cm="1">
        <f t="array" ref="AR2215">IFERROR(_xlfn.IFS(
AQ2215="MPR ISSUE","ACTIVE",
AQ2215="BSS Hardware Issue","ACTIVE",
AQ2215="Sites strategiques, MLL, Pylone, etc.","PASSIVE",
AQ2215="AKTIVCO DEFAUT GE &amp; POWER Cabinet","PASSIVE",
AQ2215="AKTIVCO Coupure ENEO &amp; Baisse de tension","PASSIVE",
AQ2215="Coupure ENEO &amp; Baisse de tension","PASSIVE",
AQ2215="Defaut GE &amp; POWER Cabinet","PASSIVE",
AQ2215="Sharing","PASSIVE",
AQ2215="Sites strategiques &amp; DataCenter","PASSIVE",
AQ2215="Exclu","Exclu",
AQ2215="SAT","ACTIVE",
AQ2215="SPARE-ISSUE","SPARE-ISSUE",
AQ2215="Fiber CAmtel","ACTIVE",
AQ2215="Fiber AOF","ACTIVE",
AQ2215="Projet OCM (HUAWEI)","PLANNED WORKS",
AQ2215="Projet OCM (NOKIA)","PLANNED WORKS",
AQ2215="ACCESS-ISSUE","ACCESS-ISSUE",
AQ2215="Projet OCM (ZTE, NOKIA, autres projets)","PLANNED WORKS",
AQ2215="No root CAuse","No root cause",
AQ2215="ODU HS","ACTIVE",
AQ2215="IP &amp; VLAN","ACTIVE",
AQ2215="Warehouse HUAWEI","SPARE-ISSUE",
AQ2215="SPARE-HS","SPARE-ISSUE",
AQ2215="Power Telco","ACTIVE", AQ2215="no impacts","no impacts"
),"")</f>
        <v>PASSIVE</v>
      </c>
      <c r="AS2215" s="92" t="s">
        <v>5947</v>
      </c>
      <c r="AT2215" s="98" t="s">
        <v>1383</v>
      </c>
      <c r="AV2215" s="17" t="s">
        <v>5537</v>
      </c>
      <c r="AW2215" s="7" t="s">
        <v>5537</v>
      </c>
      <c r="AX2215" s="6" t="s">
        <v>5537</v>
      </c>
      <c r="AY2215" s="7"/>
      <c r="AZ2215" s="3" t="s">
        <v>5947</v>
      </c>
      <c r="BA2215" s="18" t="s">
        <v>5537</v>
      </c>
      <c r="BB2215" s="18" t="s">
        <v>5537</v>
      </c>
      <c r="BC2215" s="18" t="s">
        <v>5537</v>
      </c>
      <c r="BD2215" s="18" t="s">
        <v>5537</v>
      </c>
      <c r="BE2215" s="18" t="s">
        <v>5537</v>
      </c>
      <c r="BF2215" s="18" t="s">
        <v>5537</v>
      </c>
      <c r="BG2215" s="18" t="s">
        <v>5537</v>
      </c>
      <c r="BH2215" s="18" t="s">
        <v>5537</v>
      </c>
      <c r="BI2215" s="18" t="s">
        <v>5537</v>
      </c>
      <c r="BJ2215" s="18" t="s">
        <v>5537</v>
      </c>
      <c r="BK2215" s="18" t="s">
        <v>5537</v>
      </c>
      <c r="BL2215" s="9" t="s">
        <v>5537</v>
      </c>
      <c r="BM2215" s="14" t="s">
        <v>5537</v>
      </c>
      <c r="BN2215" s="14" t="s">
        <v>5537</v>
      </c>
      <c r="BO2215" s="14" t="str">
        <f>_xlfn.XLOOKUP(B2215,'[4]cell downs 18042026 17h'!$B:$B,'[4]cell downs 18042026 17h'!$B:$B,"")</f>
        <v/>
      </c>
      <c r="BP2215" s="14" t="str">
        <f>_xlfn.XLOOKUP(B2215,'[5]Cells Huawei 19042026 15h'!$B:$B,'[5]Cells Huawei 19042026 15h'!$B:$B,"")</f>
        <v/>
      </c>
      <c r="BQ2215" s="9" t="str">
        <f>_xlfn.XLOOKUP(B2215,'[6]cells down 19042026 9H40'!$B:$B,'[6]cells down 19042026 9H40'!$B:$B,"")</f>
        <v/>
      </c>
      <c r="BR2215" s="9" t="s">
        <v>1383</v>
      </c>
      <c r="BS2215" s="9" t="s">
        <v>5537</v>
      </c>
      <c r="BT2215" s="108"/>
    </row>
    <row r="2216" spans="1:72" s="9" customFormat="1" x14ac:dyDescent="0.35">
      <c r="A2216" s="1" t="s">
        <v>2068</v>
      </c>
      <c r="B2216" s="8" t="s">
        <v>2069</v>
      </c>
      <c r="C2216" s="3" t="str">
        <f>_xlfn.XLOOKUP(B2216,'[1]daily break down'!$D:$D,'[1]daily break down'!$E:$E,"")</f>
        <v>EXTREME-NORD</v>
      </c>
      <c r="D2216" s="1" t="s">
        <v>11</v>
      </c>
      <c r="E2216" s="1" t="s">
        <v>154</v>
      </c>
      <c r="F2216" s="3" t="s">
        <v>55</v>
      </c>
      <c r="G2216" s="1" t="s">
        <v>1434</v>
      </c>
      <c r="H2216" s="33" t="str">
        <f>_xlfn.XLOOKUP(B2216,[2]CALCULATION!$B:$B,[2]CALCULATION!$H:$H,"")</f>
        <v>NOKIA</v>
      </c>
      <c r="I2216" s="28">
        <v>0.2845787430767871</v>
      </c>
      <c r="J2216" s="28">
        <v>0</v>
      </c>
      <c r="K2216" s="28">
        <v>0</v>
      </c>
      <c r="L2216" s="28">
        <v>3.38886099494609E-3</v>
      </c>
      <c r="M2216" s="28">
        <v>0.54404468898060421</v>
      </c>
      <c r="N2216" s="28">
        <v>0</v>
      </c>
      <c r="O2216" s="28">
        <v>0</v>
      </c>
      <c r="P2216" s="28">
        <v>0</v>
      </c>
      <c r="Q2216" s="28">
        <v>0</v>
      </c>
      <c r="R2216" s="28">
        <v>1.7836110499716445E-3</v>
      </c>
      <c r="S2216" s="93">
        <v>1.5767339689282551</v>
      </c>
      <c r="T2216" s="93">
        <f>_xlfn.XLOOKUP(B2216,'[3]Nur des jours'!$B:$B,'[3]Nur des jours'!$U:$U,"")</f>
        <v>0</v>
      </c>
      <c r="U2216" s="93">
        <v>3.413273167473144</v>
      </c>
      <c r="V2216" s="93">
        <v>0.42553565423980527</v>
      </c>
      <c r="W2216" s="93">
        <v>0</v>
      </c>
      <c r="X2216" s="93">
        <v>0</v>
      </c>
      <c r="Y2216" s="93">
        <v>0</v>
      </c>
      <c r="Z2216" s="93">
        <v>0</v>
      </c>
      <c r="AA2216" s="93">
        <v>0</v>
      </c>
      <c r="AB2216" s="93">
        <v>0</v>
      </c>
      <c r="AC2216" s="93"/>
      <c r="AD2216" s="93">
        <v>0</v>
      </c>
      <c r="AE2216" s="93">
        <v>2.5862360224589522E-3</v>
      </c>
      <c r="AF2216" s="93">
        <v>0</v>
      </c>
      <c r="AG2216" s="93"/>
      <c r="AH2216" s="93">
        <v>0</v>
      </c>
      <c r="AI2216" s="93">
        <v>0</v>
      </c>
      <c r="AJ2216" s="93">
        <v>0</v>
      </c>
      <c r="AK2216" s="93">
        <v>0</v>
      </c>
      <c r="AL2216" s="93">
        <v>0</v>
      </c>
      <c r="AM2216" s="49" t="s">
        <v>5601</v>
      </c>
      <c r="AN2216" s="49"/>
      <c r="AO2216" s="48" t="str" cm="1">
        <f t="array" ref="AO2216">IFERROR(_xlfn.IFS(
AQ2216="MPR ISSUE","PDH",
AQ2216="BSS Hardware Issue","BSS",
AQ2216="Sites strategiques, MLL, Pylone, etc.","ENVTECH",
AQ2216="AKTIVCO DEFAUT GE &amp; POWER Cabinet","AKTIVCO",
AQ2216="AKTIVCO Coupure ENEO &amp; Baisse de tension","AKTIVCO GRID ONLY",
AQ2216="Coupure ENEO &amp; Baisse de tension","IHS GRID ONLY",
AQ2216="Defaut GE &amp; POWER Cabinet","IHS",
AQ2216="Sharing","Partners",
AQ2216="Sites strategiques &amp; DataCenter","SST &amp; DC",
AQ2216="Exclu","Exclu",
AQ2216="SAT","SAT",
AQ2216="SPARE-ISSUE","SPARE-ISSUE",
AQ2216="Fiber CAmtel","TRANS_FO_CAMTEL",
AQ2216="Fiber AOF","Fiber AOF",
AQ2216="Projet OCM (HUAWEI)","TRAVAUX-HUAWEI",
AQ2216="Projet OCM (NOKIA)","TRAVAUX-NOKIA",
AQ2216="ACCESS-ISSUE","ACCESS-ISSUE",
AQ2216="Projet OCM (ZTE, NOKIA, autres projets)","TRAVAUX OCM",
AQ2216="No root CAuse","No root cause",
AQ2216="ODU HS","PDH",
AQ2216="IP &amp; VLAN","PDH",
AQ2216="Warehouse HUAWEI","SPARE-ISSUE",
AQ2216="SPARE-HS","SPARE-ISSUE",
AQ2216="Power Telco","BSS",AQ2216="no impacts","no impacts"
),"")</f>
        <v>No root cause</v>
      </c>
      <c r="AP2216" s="48" t="str" cm="1">
        <f t="array" ref="AP2216">IFERROR(_xlfn.IFS(
AQ2216="MPR ISSUE","TX ISSUE",
AQ2216="BSS Hardware Issue","RAN ISSUE",
AQ2216="Sites strategiques, MLL, Pylone, etc.","ENVTECH",
AQ2216="AKTIVCO DEFAUT GE &amp; POWER Cabinet","POWER ISSUE",
AQ2216="AKTIVCO Coupure ENEO &amp; Baisse de tension","POWER ISSUE",
AQ2216="Coupure ENEO &amp; Baisse de tension","POWER ISSUE",
AQ2216="Defaut GE &amp; POWER Cabinet","POWER ISSUE",
AQ2216="Sharing","POWER ISSUE",
AQ2216="Sites strategiques &amp; DataCenter","POWER ISSUE",
AQ2216="Exclu","Exclu",
AQ2216="SAT","TX ISSUE",
AQ2216="SPARE-ISSUE","SPARE-ISSUE",
AQ2216="Fiber CAmtel","TX ISSUE",
AQ2216="Fiber AOF","TX ISSUE",
AQ2216="Projet OCM (HUAWEI)","TRAVAUX-HUAWEI",
AQ2216="Projet OCM (NOKIA)","TRAVAUX -NOKIA",
AQ2216="ACCESS-ISSUE","ACCESS-ISSUE",
AQ2216="Projet OCM (ZTE, NOKIA, autres projets)","TRAVAUX OCM",
AQ2216="No root CAuse","No root cause",
AQ2216="ODU HS","TX ISSUE",
AQ2216="IP &amp; VLAN","TX ISSUE",
AQ2216="Warehouse HUAWEI","SPARE-ISSUE",
AQ2216="SPARE-HS","SPARE-ISSUE",
AQ2216="Power Telco","RAN ISSUE",AQ2216="no impacts","no impacts"
),"")</f>
        <v>No root cause</v>
      </c>
      <c r="AQ2216" s="67" t="s">
        <v>5344</v>
      </c>
      <c r="AR2216" s="48" t="str" cm="1">
        <f t="array" ref="AR2216">IFERROR(_xlfn.IFS(
AQ2216="MPR ISSUE","ACTIVE",
AQ2216="BSS Hardware Issue","ACTIVE",
AQ2216="Sites strategiques, MLL, Pylone, etc.","PASSIVE",
AQ2216="AKTIVCO DEFAUT GE &amp; POWER Cabinet","PASSIVE",
AQ2216="AKTIVCO Coupure ENEO &amp; Baisse de tension","PASSIVE",
AQ2216="Coupure ENEO &amp; Baisse de tension","PASSIVE",
AQ2216="Defaut GE &amp; POWER Cabinet","PASSIVE",
AQ2216="Sharing","PASSIVE",
AQ2216="Sites strategiques &amp; DataCenter","PASSIVE",
AQ2216="Exclu","Exclu",
AQ2216="SAT","ACTIVE",
AQ2216="SPARE-ISSUE","SPARE-ISSUE",
AQ2216="Fiber CAmtel","ACTIVE",
AQ2216="Fiber AOF","ACTIVE",
AQ2216="Projet OCM (HUAWEI)","PLANNED WORKS",
AQ2216="Projet OCM (NOKIA)","PLANNED WORKS",
AQ2216="ACCESS-ISSUE","ACCESS-ISSUE",
AQ2216="Projet OCM (ZTE, NOKIA, autres projets)","PLANNED WORKS",
AQ2216="No root CAuse","No root cause",
AQ2216="ODU HS","ACTIVE",
AQ2216="IP &amp; VLAN","ACTIVE",
AQ2216="Warehouse HUAWEI","SPARE-ISSUE",
AQ2216="SPARE-HS","SPARE-ISSUE",
AQ2216="Power Telco","ACTIVE", AQ2216="no impacts","no impacts"
),"")</f>
        <v>No root cause</v>
      </c>
      <c r="AS2216" s="92" t="s">
        <v>5537</v>
      </c>
      <c r="AT2216" s="98" t="s">
        <v>2069</v>
      </c>
      <c r="AV2216" s="17" t="s">
        <v>5537</v>
      </c>
      <c r="AW2216" s="7" t="s">
        <v>5537</v>
      </c>
      <c r="AX2216" s="6" t="s">
        <v>5537</v>
      </c>
      <c r="AY2216" s="7"/>
      <c r="AZ2216" s="3" t="s">
        <v>5537</v>
      </c>
      <c r="BA2216" s="18" t="s">
        <v>5537</v>
      </c>
      <c r="BB2216" s="18" t="s">
        <v>5537</v>
      </c>
      <c r="BC2216" s="18" t="s">
        <v>5537</v>
      </c>
      <c r="BD2216" s="18" t="s">
        <v>5537</v>
      </c>
      <c r="BE2216" s="18" t="s">
        <v>5537</v>
      </c>
      <c r="BF2216" s="18" t="s">
        <v>5537</v>
      </c>
      <c r="BG2216" s="18" t="s">
        <v>5537</v>
      </c>
      <c r="BH2216" s="18" t="s">
        <v>5537</v>
      </c>
      <c r="BI2216" s="18" t="s">
        <v>5537</v>
      </c>
      <c r="BJ2216" s="18" t="s">
        <v>5537</v>
      </c>
      <c r="BK2216" s="18" t="s">
        <v>5537</v>
      </c>
      <c r="BL2216" s="9" t="s">
        <v>5537</v>
      </c>
      <c r="BM2216" s="14" t="s">
        <v>5537</v>
      </c>
      <c r="BN2216" s="14" t="s">
        <v>5537</v>
      </c>
      <c r="BO2216" s="14" t="str">
        <f>_xlfn.XLOOKUP(B2216,'[4]cell downs 18042026 17h'!$B:$B,'[4]cell downs 18042026 17h'!$B:$B,"")</f>
        <v/>
      </c>
      <c r="BP2216" s="14" t="str">
        <f>_xlfn.XLOOKUP(B2216,'[5]Cells Huawei 19042026 15h'!$B:$B,'[5]Cells Huawei 19042026 15h'!$B:$B,"")</f>
        <v/>
      </c>
      <c r="BQ2216" s="9" t="str">
        <f>_xlfn.XLOOKUP(B2216,'[6]cells down 19042026 9H40'!$B:$B,'[6]cells down 19042026 9H40'!$B:$B,"")</f>
        <v/>
      </c>
      <c r="BR2216" s="9" t="s">
        <v>2069</v>
      </c>
      <c r="BS2216" s="9" t="s">
        <v>5578</v>
      </c>
      <c r="BT2216" s="108"/>
    </row>
    <row r="2217" spans="1:72" s="9" customFormat="1" x14ac:dyDescent="0.35">
      <c r="A2217" s="1" t="s">
        <v>1345</v>
      </c>
      <c r="B2217" s="8" t="s">
        <v>1346</v>
      </c>
      <c r="C2217" s="3" t="str">
        <f>_xlfn.XLOOKUP(B2217,'[1]daily break down'!$D:$D,'[1]daily break down'!$E:$E,"")</f>
        <v>EXTREME-NORD</v>
      </c>
      <c r="D2217" s="1" t="s">
        <v>11</v>
      </c>
      <c r="E2217" s="1" t="s">
        <v>12</v>
      </c>
      <c r="F2217" s="3" t="s">
        <v>55</v>
      </c>
      <c r="G2217" s="1" t="s">
        <v>185</v>
      </c>
      <c r="H2217" s="32" t="str">
        <f>_xlfn.XLOOKUP(B2217,[2]CALCULATION!$B:$B,[2]CALCULATION!$H:$H,"")</f>
        <v>Huawei</v>
      </c>
      <c r="I2217" s="28">
        <v>9.5417668998068125E-3</v>
      </c>
      <c r="J2217" s="28">
        <v>1.4000536479155785E-2</v>
      </c>
      <c r="K2217" s="28">
        <v>8.1149606344151394E-3</v>
      </c>
      <c r="L2217" s="28">
        <v>1.0968573165198484E-2</v>
      </c>
      <c r="M2217" s="28">
        <v>9.2742407250458719E-3</v>
      </c>
      <c r="N2217" s="28">
        <v>5.3451729717235531E-2</v>
      </c>
      <c r="O2217" s="28">
        <v>0.44222076687983147</v>
      </c>
      <c r="P2217" s="28">
        <v>0.18339811033778208</v>
      </c>
      <c r="Q2217" s="28">
        <v>7.5442381282584689E-3</v>
      </c>
      <c r="R2217" s="28">
        <v>8.6856831405718073E-3</v>
      </c>
      <c r="S2217" s="93">
        <v>5.0473271638230418E-3</v>
      </c>
      <c r="T2217" s="93">
        <f>_xlfn.XLOOKUP(B2217,'[3]Nur des jours'!$B:$B,'[3]Nur des jours'!$U:$U,"")</f>
        <v>0</v>
      </c>
      <c r="U2217" s="93">
        <v>0.16738221000876058</v>
      </c>
      <c r="V2217" s="93">
        <v>7.6690836764802392E-3</v>
      </c>
      <c r="W2217" s="93">
        <v>0</v>
      </c>
      <c r="X2217" s="93">
        <v>0</v>
      </c>
      <c r="Y2217" s="93">
        <v>7.0626910136887808E-2</v>
      </c>
      <c r="Z2217" s="93">
        <v>6.2422774110885686E-3</v>
      </c>
      <c r="AA2217" s="93">
        <v>6.9556805437844043E-3</v>
      </c>
      <c r="AB2217" s="93">
        <v>5.8855758447406495E-3</v>
      </c>
      <c r="AC2217" s="93">
        <f>_xlfn.XLOOKUP(B2217,'[3]Nur des jours'!$B:$B,'[3]Nur des jours'!$N:$N,"")</f>
        <v>0.14187804801488443</v>
      </c>
      <c r="AD2217" s="93">
        <v>0.14187804801488443</v>
      </c>
      <c r="AE2217" s="93">
        <v>2.675261747609386E-4</v>
      </c>
      <c r="AF2217" s="93">
        <v>0</v>
      </c>
      <c r="AG2217" s="93"/>
      <c r="AH2217" s="93">
        <v>0</v>
      </c>
      <c r="AI2217" s="93">
        <v>0</v>
      </c>
      <c r="AJ2217" s="93">
        <v>0</v>
      </c>
      <c r="AK2217" s="93">
        <v>0</v>
      </c>
      <c r="AL2217" s="93">
        <v>0</v>
      </c>
      <c r="AM2217" s="49" t="s">
        <v>5601</v>
      </c>
      <c r="AN2217" s="49"/>
      <c r="AO2217" s="48" t="str" cm="1">
        <f t="array" ref="AO2217">IFERROR(_xlfn.IFS(
AQ2217="MPR ISSUE","PDH",
AQ2217="BSS Hardware Issue","BSS",
AQ2217="Sites strategiques, MLL, Pylone, etc.","ENVTECH",
AQ2217="AKTIVCO DEFAUT GE &amp; POWER Cabinet","AKTIVCO",
AQ2217="AKTIVCO Coupure ENEO &amp; Baisse de tension","AKTIVCO GRID ONLY",
AQ2217="Coupure ENEO &amp; Baisse de tension","IHS GRID ONLY",
AQ2217="Defaut GE &amp; POWER Cabinet","IHS",
AQ2217="Sharing","Partners",
AQ2217="Sites strategiques &amp; DataCenter","SST &amp; DC",
AQ2217="Exclu","Exclu",
AQ2217="SAT","SAT",
AQ2217="SPARE-ISSUE","SPARE-ISSUE",
AQ2217="Fiber CAmtel","TRANS_FO_CAMTEL",
AQ2217="Fiber AOF","Fiber AOF",
AQ2217="Projet OCM (HUAWEI)","TRAVAUX-HUAWEI",
AQ2217="Projet OCM (NOKIA)","TRAVAUX-NOKIA",
AQ2217="ACCESS-ISSUE","ACCESS-ISSUE",
AQ2217="Projet OCM (ZTE, NOKIA, autres projets)","TRAVAUX OCM",
AQ2217="No root CAuse","No root cause",
AQ2217="ODU HS","PDH",
AQ2217="IP &amp; VLAN","PDH",
AQ2217="Warehouse HUAWEI","SPARE-ISSUE",
AQ2217="SPARE-HS","SPARE-ISSUE",
AQ2217="Power Telco","BSS",AQ2217="no impacts","no impacts"
),"")</f>
        <v>No root cause</v>
      </c>
      <c r="AP2217" s="48" t="str" cm="1">
        <f t="array" ref="AP2217">IFERROR(_xlfn.IFS(
AQ2217="MPR ISSUE","TX ISSUE",
AQ2217="BSS Hardware Issue","RAN ISSUE",
AQ2217="Sites strategiques, MLL, Pylone, etc.","ENVTECH",
AQ2217="AKTIVCO DEFAUT GE &amp; POWER Cabinet","POWER ISSUE",
AQ2217="AKTIVCO Coupure ENEO &amp; Baisse de tension","POWER ISSUE",
AQ2217="Coupure ENEO &amp; Baisse de tension","POWER ISSUE",
AQ2217="Defaut GE &amp; POWER Cabinet","POWER ISSUE",
AQ2217="Sharing","POWER ISSUE",
AQ2217="Sites strategiques &amp; DataCenter","POWER ISSUE",
AQ2217="Exclu","Exclu",
AQ2217="SAT","TX ISSUE",
AQ2217="SPARE-ISSUE","SPARE-ISSUE",
AQ2217="Fiber CAmtel","TX ISSUE",
AQ2217="Fiber AOF","TX ISSUE",
AQ2217="Projet OCM (HUAWEI)","TRAVAUX-HUAWEI",
AQ2217="Projet OCM (NOKIA)","TRAVAUX -NOKIA",
AQ2217="ACCESS-ISSUE","ACCESS-ISSUE",
AQ2217="Projet OCM (ZTE, NOKIA, autres projets)","TRAVAUX OCM",
AQ2217="No root CAuse","No root cause",
AQ2217="ODU HS","TX ISSUE",
AQ2217="IP &amp; VLAN","TX ISSUE",
AQ2217="Warehouse HUAWEI","SPARE-ISSUE",
AQ2217="SPARE-HS","SPARE-ISSUE",
AQ2217="Power Telco","RAN ISSUE",AQ2217="no impacts","no impacts"
),"")</f>
        <v>No root cause</v>
      </c>
      <c r="AQ2217" s="67" t="s">
        <v>5344</v>
      </c>
      <c r="AR2217" s="48" t="str" cm="1">
        <f t="array" ref="AR2217">IFERROR(_xlfn.IFS(
AQ2217="MPR ISSUE","ACTIVE",
AQ2217="BSS Hardware Issue","ACTIVE",
AQ2217="Sites strategiques, MLL, Pylone, etc.","PASSIVE",
AQ2217="AKTIVCO DEFAUT GE &amp; POWER Cabinet","PASSIVE",
AQ2217="AKTIVCO Coupure ENEO &amp; Baisse de tension","PASSIVE",
AQ2217="Coupure ENEO &amp; Baisse de tension","PASSIVE",
AQ2217="Defaut GE &amp; POWER Cabinet","PASSIVE",
AQ2217="Sharing","PASSIVE",
AQ2217="Sites strategiques &amp; DataCenter","PASSIVE",
AQ2217="Exclu","Exclu",
AQ2217="SAT","ACTIVE",
AQ2217="SPARE-ISSUE","SPARE-ISSUE",
AQ2217="Fiber CAmtel","ACTIVE",
AQ2217="Fiber AOF","ACTIVE",
AQ2217="Projet OCM (HUAWEI)","PLANNED WORKS",
AQ2217="Projet OCM (NOKIA)","PLANNED WORKS",
AQ2217="ACCESS-ISSUE","ACCESS-ISSUE",
AQ2217="Projet OCM (ZTE, NOKIA, autres projets)","PLANNED WORKS",
AQ2217="No root CAuse","No root cause",
AQ2217="ODU HS","ACTIVE",
AQ2217="IP &amp; VLAN","ACTIVE",
AQ2217="Warehouse HUAWEI","SPARE-ISSUE",
AQ2217="SPARE-HS","SPARE-ISSUE",
AQ2217="Power Telco","ACTIVE", AQ2217="no impacts","no impacts"
),"")</f>
        <v>No root cause</v>
      </c>
      <c r="AS2217" s="92" t="s">
        <v>5948</v>
      </c>
      <c r="AT2217" s="98" t="s">
        <v>1346</v>
      </c>
      <c r="AV2217" s="17" t="s">
        <v>5537</v>
      </c>
      <c r="AW2217" s="7" t="s">
        <v>5537</v>
      </c>
      <c r="AX2217" s="6" t="s">
        <v>5537</v>
      </c>
      <c r="AY2217" s="7"/>
      <c r="AZ2217" s="3" t="s">
        <v>5537</v>
      </c>
      <c r="BA2217" s="18" t="s">
        <v>5537</v>
      </c>
      <c r="BB2217" s="18" t="s">
        <v>5537</v>
      </c>
      <c r="BC2217" s="18" t="s">
        <v>5537</v>
      </c>
      <c r="BD2217" s="18" t="s">
        <v>5537</v>
      </c>
      <c r="BE2217" s="18" t="s">
        <v>5537</v>
      </c>
      <c r="BF2217" s="18" t="s">
        <v>5537</v>
      </c>
      <c r="BG2217" s="18" t="s">
        <v>5537</v>
      </c>
      <c r="BH2217" s="18" t="s">
        <v>5537</v>
      </c>
      <c r="BI2217" s="18" t="s">
        <v>5537</v>
      </c>
      <c r="BJ2217" s="18" t="s">
        <v>5537</v>
      </c>
      <c r="BK2217" s="18" t="s">
        <v>5537</v>
      </c>
      <c r="BL2217" s="9" t="s">
        <v>5948</v>
      </c>
      <c r="BM2217" s="14" t="s">
        <v>5537</v>
      </c>
      <c r="BN2217" s="14" t="s">
        <v>5537</v>
      </c>
      <c r="BO2217" s="14" t="str">
        <f>_xlfn.XLOOKUP(B2217,'[4]cell downs 18042026 17h'!$B:$B,'[4]cell downs 18042026 17h'!$B:$B,"")</f>
        <v/>
      </c>
      <c r="BP2217" s="14" t="str">
        <f>_xlfn.XLOOKUP(B2217,'[5]Cells Huawei 19042026 15h'!$B:$B,'[5]Cells Huawei 19042026 15h'!$B:$B,"")</f>
        <v/>
      </c>
      <c r="BQ2217" s="9" t="str">
        <f>_xlfn.XLOOKUP(B2217,'[6]cells down 19042026 9H40'!$B:$B,'[6]cells down 19042026 9H40'!$B:$B,"")</f>
        <v/>
      </c>
      <c r="BR2217" s="9" t="s">
        <v>1346</v>
      </c>
      <c r="BS2217" s="9" t="s">
        <v>12</v>
      </c>
      <c r="BT2217" s="108"/>
    </row>
    <row r="2218" spans="1:72" s="9" customFormat="1" x14ac:dyDescent="0.35">
      <c r="A2218" s="1" t="s">
        <v>941</v>
      </c>
      <c r="B2218" s="8" t="s">
        <v>942</v>
      </c>
      <c r="C2218" s="3" t="str">
        <f>_xlfn.XLOOKUP(B2218,'[1]daily break down'!$D:$D,'[1]daily break down'!$E:$E,"")</f>
        <v>NORD-OUEST</v>
      </c>
      <c r="D2218" s="1" t="s">
        <v>11</v>
      </c>
      <c r="E2218" s="1" t="s">
        <v>96</v>
      </c>
      <c r="F2218" s="3" t="s">
        <v>51</v>
      </c>
      <c r="G2218" s="1" t="s">
        <v>943</v>
      </c>
      <c r="H2218" s="33" t="str">
        <f>_xlfn.XLOOKUP(B2218,[2]CALCULATION!$B:$B,[2]CALCULATION!$H:$H,"")</f>
        <v>NOKIA</v>
      </c>
      <c r="I2218" s="28">
        <v>0</v>
      </c>
      <c r="J2218" s="28">
        <v>0</v>
      </c>
      <c r="K2218" s="28">
        <v>0</v>
      </c>
      <c r="L2218" s="28">
        <v>0</v>
      </c>
      <c r="M2218" s="28">
        <v>1.6051570485658829E-3</v>
      </c>
      <c r="N2218" s="28">
        <v>0</v>
      </c>
      <c r="O2218" s="28">
        <v>3.3360663850941982E-2</v>
      </c>
      <c r="P2218" s="28">
        <v>0</v>
      </c>
      <c r="Q2218" s="28">
        <v>0</v>
      </c>
      <c r="R2218" s="28">
        <v>0</v>
      </c>
      <c r="S2218" s="93">
        <v>0</v>
      </c>
      <c r="T2218" s="93">
        <f>_xlfn.XLOOKUP(B2218,'[3]Nur des jours'!$B:$B,'[3]Nur des jours'!$U:$U,"")</f>
        <v>0</v>
      </c>
      <c r="U2218" s="93">
        <v>0</v>
      </c>
      <c r="V2218" s="93">
        <v>0</v>
      </c>
      <c r="W2218" s="93">
        <v>0</v>
      </c>
      <c r="X2218" s="93">
        <v>1.7461790128212811</v>
      </c>
      <c r="Y2218" s="93">
        <v>2.4077355728483103E-3</v>
      </c>
      <c r="Z2218" s="93">
        <v>0</v>
      </c>
      <c r="AA2218" s="93">
        <v>0</v>
      </c>
      <c r="AB2218" s="93">
        <v>6.7453693002656721</v>
      </c>
      <c r="AC2218" s="93">
        <f>_xlfn.XLOOKUP(B2218,'[3]Nur des jours'!$B:$B,'[3]Nur des jours'!$N:$N,"")</f>
        <v>5.3556956679308163</v>
      </c>
      <c r="AD2218" s="93">
        <v>5.3556956679308163</v>
      </c>
      <c r="AE2218" s="93">
        <v>0</v>
      </c>
      <c r="AF2218" s="93">
        <v>0</v>
      </c>
      <c r="AG2218" s="93"/>
      <c r="AH2218" s="93">
        <v>0</v>
      </c>
      <c r="AI2218" s="93">
        <v>0</v>
      </c>
      <c r="AJ2218" s="93">
        <v>0</v>
      </c>
      <c r="AK2218" s="93">
        <v>0</v>
      </c>
      <c r="AL2218" s="93">
        <v>0</v>
      </c>
      <c r="AM2218" s="49" t="s">
        <v>5601</v>
      </c>
      <c r="AN2218" s="49"/>
      <c r="AO2218" s="48" t="str" cm="1">
        <f t="array" ref="AO2218">IFERROR(_xlfn.IFS(
AQ2218="MPR ISSUE","PDH",
AQ2218="BSS Hardware Issue","BSS",
AQ2218="Sites strategiques, MLL, Pylone, etc.","ENVTECH",
AQ2218="AKTIVCO DEFAUT GE &amp; POWER Cabinet","AKTIVCO",
AQ2218="AKTIVCO Coupure ENEO &amp; Baisse de tension","AKTIVCO GRID ONLY",
AQ2218="Coupure ENEO &amp; Baisse de tension","IHS GRID ONLY",
AQ2218="Defaut GE &amp; POWER Cabinet","IHS",
AQ2218="Sharing","Partners",
AQ2218="Sites strategiques &amp; DataCenter","SST &amp; DC",
AQ2218="Exclu","Exclu",
AQ2218="SAT","SAT",
AQ2218="SPARE-ISSUE","SPARE-ISSUE",
AQ2218="Fiber CAmtel","TRANS_FO_CAMTEL",
AQ2218="Fiber AOF","Fiber AOF",
AQ2218="Projet OCM (HUAWEI)","TRAVAUX-HUAWEI",
AQ2218="Projet OCM (NOKIA)","TRAVAUX-NOKIA",
AQ2218="ACCESS-ISSUE","ACCESS-ISSUE",
AQ2218="Projet OCM (ZTE, NOKIA, autres projets)","TRAVAUX OCM",
AQ2218="No root CAuse","No root cause",
AQ2218="ODU HS","PDH",
AQ2218="IP &amp; VLAN","PDH",
AQ2218="Warehouse HUAWEI","SPARE-ISSUE",
AQ2218="SPARE-HS","SPARE-ISSUE",
AQ2218="Power Telco","BSS",AQ2218="no impacts","no impacts"
),"")</f>
        <v>No root cause</v>
      </c>
      <c r="AP2218" s="48" t="str" cm="1">
        <f t="array" ref="AP2218">IFERROR(_xlfn.IFS(
AQ2218="MPR ISSUE","TX ISSUE",
AQ2218="BSS Hardware Issue","RAN ISSUE",
AQ2218="Sites strategiques, MLL, Pylone, etc.","ENVTECH",
AQ2218="AKTIVCO DEFAUT GE &amp; POWER Cabinet","POWER ISSUE",
AQ2218="AKTIVCO Coupure ENEO &amp; Baisse de tension","POWER ISSUE",
AQ2218="Coupure ENEO &amp; Baisse de tension","POWER ISSUE",
AQ2218="Defaut GE &amp; POWER Cabinet","POWER ISSUE",
AQ2218="Sharing","POWER ISSUE",
AQ2218="Sites strategiques &amp; DataCenter","POWER ISSUE",
AQ2218="Exclu","Exclu",
AQ2218="SAT","TX ISSUE",
AQ2218="SPARE-ISSUE","SPARE-ISSUE",
AQ2218="Fiber CAmtel","TX ISSUE",
AQ2218="Fiber AOF","TX ISSUE",
AQ2218="Projet OCM (HUAWEI)","TRAVAUX-HUAWEI",
AQ2218="Projet OCM (NOKIA)","TRAVAUX -NOKIA",
AQ2218="ACCESS-ISSUE","ACCESS-ISSUE",
AQ2218="Projet OCM (ZTE, NOKIA, autres projets)","TRAVAUX OCM",
AQ2218="No root CAuse","No root cause",
AQ2218="ODU HS","TX ISSUE",
AQ2218="IP &amp; VLAN","TX ISSUE",
AQ2218="Warehouse HUAWEI","SPARE-ISSUE",
AQ2218="SPARE-HS","SPARE-ISSUE",
AQ2218="Power Telco","RAN ISSUE",AQ2218="no impacts","no impacts"
),"")</f>
        <v>No root cause</v>
      </c>
      <c r="AQ2218" s="67" t="s">
        <v>5344</v>
      </c>
      <c r="AR2218" s="48" t="str" cm="1">
        <f t="array" ref="AR2218">IFERROR(_xlfn.IFS(
AQ2218="MPR ISSUE","ACTIVE",
AQ2218="BSS Hardware Issue","ACTIVE",
AQ2218="Sites strategiques, MLL, Pylone, etc.","PASSIVE",
AQ2218="AKTIVCO DEFAUT GE &amp; POWER Cabinet","PASSIVE",
AQ2218="AKTIVCO Coupure ENEO &amp; Baisse de tension","PASSIVE",
AQ2218="Coupure ENEO &amp; Baisse de tension","PASSIVE",
AQ2218="Defaut GE &amp; POWER Cabinet","PASSIVE",
AQ2218="Sharing","PASSIVE",
AQ2218="Sites strategiques &amp; DataCenter","PASSIVE",
AQ2218="Exclu","Exclu",
AQ2218="SAT","ACTIVE",
AQ2218="SPARE-ISSUE","SPARE-ISSUE",
AQ2218="Fiber CAmtel","ACTIVE",
AQ2218="Fiber AOF","ACTIVE",
AQ2218="Projet OCM (HUAWEI)","PLANNED WORKS",
AQ2218="Projet OCM (NOKIA)","PLANNED WORKS",
AQ2218="ACCESS-ISSUE","ACCESS-ISSUE",
AQ2218="Projet OCM (ZTE, NOKIA, autres projets)","PLANNED WORKS",
AQ2218="No root CAuse","No root cause",
AQ2218="ODU HS","ACTIVE",
AQ2218="IP &amp; VLAN","ACTIVE",
AQ2218="Warehouse HUAWEI","SPARE-ISSUE",
AQ2218="SPARE-HS","SPARE-ISSUE",
AQ2218="Power Telco","ACTIVE", AQ2218="no impacts","no impacts"
),"")</f>
        <v>No root cause</v>
      </c>
      <c r="AS2218" s="92" t="s">
        <v>5537</v>
      </c>
      <c r="AT2218" s="98" t="s">
        <v>942</v>
      </c>
      <c r="AV2218" s="17" t="s">
        <v>5537</v>
      </c>
      <c r="AW2218" s="7" t="s">
        <v>5537</v>
      </c>
      <c r="AX2218" s="6" t="s">
        <v>5537</v>
      </c>
      <c r="AY2218" s="7"/>
      <c r="AZ2218" s="3" t="s">
        <v>5537</v>
      </c>
      <c r="BA2218" s="18" t="s">
        <v>5537</v>
      </c>
      <c r="BB2218" s="18" t="s">
        <v>5537</v>
      </c>
      <c r="BC2218" s="18" t="s">
        <v>5537</v>
      </c>
      <c r="BD2218" s="18" t="s">
        <v>5537</v>
      </c>
      <c r="BE2218" s="18" t="s">
        <v>5537</v>
      </c>
      <c r="BF2218" s="18" t="s">
        <v>5537</v>
      </c>
      <c r="BG2218" s="18" t="s">
        <v>5537</v>
      </c>
      <c r="BH2218" s="18" t="s">
        <v>5537</v>
      </c>
      <c r="BI2218" s="18" t="s">
        <v>5537</v>
      </c>
      <c r="BJ2218" s="18" t="s">
        <v>5537</v>
      </c>
      <c r="BK2218" s="18" t="s">
        <v>5537</v>
      </c>
      <c r="BL2218" s="9" t="s">
        <v>5537</v>
      </c>
      <c r="BM2218" s="14" t="s">
        <v>5537</v>
      </c>
      <c r="BN2218" s="14" t="s">
        <v>5537</v>
      </c>
      <c r="BO2218" s="14" t="str">
        <f>_xlfn.XLOOKUP(B2218,'[4]cell downs 18042026 17h'!$B:$B,'[4]cell downs 18042026 17h'!$B:$B,"")</f>
        <v/>
      </c>
      <c r="BP2218" s="14" t="str">
        <f>_xlfn.XLOOKUP(B2218,'[5]Cells Huawei 19042026 15h'!$B:$B,'[5]Cells Huawei 19042026 15h'!$B:$B,"")</f>
        <v/>
      </c>
      <c r="BQ2218" s="9" t="str">
        <f>_xlfn.XLOOKUP(B2218,'[6]cells down 19042026 9H40'!$B:$B,'[6]cells down 19042026 9H40'!$B:$B,"")</f>
        <v/>
      </c>
      <c r="BR2218" s="9" t="s">
        <v>942</v>
      </c>
      <c r="BS2218" s="9" t="s">
        <v>12</v>
      </c>
      <c r="BT2218" s="108"/>
    </row>
    <row r="2219" spans="1:72" s="9" customFormat="1" x14ac:dyDescent="0.35">
      <c r="A2219" s="1" t="s">
        <v>983</v>
      </c>
      <c r="B2219" s="8" t="s">
        <v>984</v>
      </c>
      <c r="C2219" s="3" t="str">
        <f>_xlfn.XLOOKUP(B2219,'[1]daily break down'!$D:$D,'[1]daily break down'!$E:$E,"")</f>
        <v>SUD-OUEST</v>
      </c>
      <c r="D2219" s="1" t="s">
        <v>11</v>
      </c>
      <c r="E2219" s="1" t="s">
        <v>12</v>
      </c>
      <c r="F2219" s="3" t="s">
        <v>13</v>
      </c>
      <c r="G2219" s="1" t="s">
        <v>983</v>
      </c>
      <c r="H2219" s="33" t="str">
        <f>_xlfn.XLOOKUP(B2219,[2]CALCULATION!$B:$B,[2]CALCULATION!$H:$H,"")</f>
        <v>NOKIA</v>
      </c>
      <c r="I2219" s="28">
        <v>0</v>
      </c>
      <c r="J2219" s="28">
        <v>0</v>
      </c>
      <c r="K2219" s="28">
        <v>0</v>
      </c>
      <c r="L2219" s="28">
        <v>0</v>
      </c>
      <c r="M2219" s="28">
        <v>1.3376308738047311E-3</v>
      </c>
      <c r="N2219" s="28">
        <v>0</v>
      </c>
      <c r="O2219" s="28">
        <v>3.2573113968602393E-2</v>
      </c>
      <c r="P2219" s="28">
        <v>0</v>
      </c>
      <c r="Q2219" s="28">
        <v>0</v>
      </c>
      <c r="R2219" s="28">
        <v>0</v>
      </c>
      <c r="S2219" s="93">
        <v>0</v>
      </c>
      <c r="T2219" s="93">
        <f>_xlfn.XLOOKUP(B2219,'[3]Nur des jours'!$B:$B,'[3]Nur des jours'!$U:$U,"")</f>
        <v>0</v>
      </c>
      <c r="U2219" s="93">
        <v>0</v>
      </c>
      <c r="V2219" s="93">
        <v>0</v>
      </c>
      <c r="W2219" s="93">
        <v>0</v>
      </c>
      <c r="X2219" s="93">
        <v>1.7470886018154681</v>
      </c>
      <c r="Y2219" s="93">
        <v>2.1402093980876723E-3</v>
      </c>
      <c r="Z2219" s="93">
        <v>0</v>
      </c>
      <c r="AA2219" s="93">
        <v>1.3568927583874808</v>
      </c>
      <c r="AB2219" s="93">
        <v>9.2445274845690903</v>
      </c>
      <c r="AC2219" s="93">
        <f>_xlfn.XLOOKUP(B2219,'[3]Nur des jours'!$B:$B,'[3]Nur des jours'!$N:$N,"")</f>
        <v>5.3554994820693258</v>
      </c>
      <c r="AD2219" s="93">
        <v>5.3554994820693258</v>
      </c>
      <c r="AE2219" s="93">
        <v>0</v>
      </c>
      <c r="AF2219" s="93">
        <v>0</v>
      </c>
      <c r="AG2219" s="93"/>
      <c r="AH2219" s="93">
        <v>0</v>
      </c>
      <c r="AI2219" s="93">
        <v>0</v>
      </c>
      <c r="AJ2219" s="93">
        <v>0</v>
      </c>
      <c r="AK2219" s="93">
        <v>0</v>
      </c>
      <c r="AL2219" s="93">
        <v>0</v>
      </c>
      <c r="AM2219" s="49" t="s">
        <v>5601</v>
      </c>
      <c r="AN2219" s="49"/>
      <c r="AO2219" s="48" t="str" cm="1">
        <f t="array" ref="AO2219">IFERROR(_xlfn.IFS(
AQ2219="MPR ISSUE","PDH",
AQ2219="BSS Hardware Issue","BSS",
AQ2219="Sites strategiques, MLL, Pylone, etc.","ENVTECH",
AQ2219="AKTIVCO DEFAUT GE &amp; POWER Cabinet","AKTIVCO",
AQ2219="AKTIVCO Coupure ENEO &amp; Baisse de tension","AKTIVCO GRID ONLY",
AQ2219="Coupure ENEO &amp; Baisse de tension","IHS GRID ONLY",
AQ2219="Defaut GE &amp; POWER Cabinet","IHS",
AQ2219="Sharing","Partners",
AQ2219="Sites strategiques &amp; DataCenter","SST &amp; DC",
AQ2219="Exclu","Exclu",
AQ2219="SAT","SAT",
AQ2219="SPARE-ISSUE","SPARE-ISSUE",
AQ2219="Fiber CAmtel","TRANS_FO_CAMTEL",
AQ2219="Fiber AOF","Fiber AOF",
AQ2219="Projet OCM (HUAWEI)","TRAVAUX-HUAWEI",
AQ2219="Projet OCM (NOKIA)","TRAVAUX-NOKIA",
AQ2219="ACCESS-ISSUE","ACCESS-ISSUE",
AQ2219="Projet OCM (ZTE, NOKIA, autres projets)","TRAVAUX OCM",
AQ2219="No root CAuse","No root cause",
AQ2219="ODU HS","PDH",
AQ2219="IP &amp; VLAN","PDH",
AQ2219="Warehouse HUAWEI","SPARE-ISSUE",
AQ2219="SPARE-HS","SPARE-ISSUE",
AQ2219="Power Telco","BSS",AQ2219="no impacts","no impacts"
),"")</f>
        <v>No root cause</v>
      </c>
      <c r="AP2219" s="48" t="str" cm="1">
        <f t="array" ref="AP2219">IFERROR(_xlfn.IFS(
AQ2219="MPR ISSUE","TX ISSUE",
AQ2219="BSS Hardware Issue","RAN ISSUE",
AQ2219="Sites strategiques, MLL, Pylone, etc.","ENVTECH",
AQ2219="AKTIVCO DEFAUT GE &amp; POWER Cabinet","POWER ISSUE",
AQ2219="AKTIVCO Coupure ENEO &amp; Baisse de tension","POWER ISSUE",
AQ2219="Coupure ENEO &amp; Baisse de tension","POWER ISSUE",
AQ2219="Defaut GE &amp; POWER Cabinet","POWER ISSUE",
AQ2219="Sharing","POWER ISSUE",
AQ2219="Sites strategiques &amp; DataCenter","POWER ISSUE",
AQ2219="Exclu","Exclu",
AQ2219="SAT","TX ISSUE",
AQ2219="SPARE-ISSUE","SPARE-ISSUE",
AQ2219="Fiber CAmtel","TX ISSUE",
AQ2219="Fiber AOF","TX ISSUE",
AQ2219="Projet OCM (HUAWEI)","TRAVAUX-HUAWEI",
AQ2219="Projet OCM (NOKIA)","TRAVAUX -NOKIA",
AQ2219="ACCESS-ISSUE","ACCESS-ISSUE",
AQ2219="Projet OCM (ZTE, NOKIA, autres projets)","TRAVAUX OCM",
AQ2219="No root CAuse","No root cause",
AQ2219="ODU HS","TX ISSUE",
AQ2219="IP &amp; VLAN","TX ISSUE",
AQ2219="Warehouse HUAWEI","SPARE-ISSUE",
AQ2219="SPARE-HS","SPARE-ISSUE",
AQ2219="Power Telco","RAN ISSUE",AQ2219="no impacts","no impacts"
),"")</f>
        <v>No root cause</v>
      </c>
      <c r="AQ2219" s="67" t="s">
        <v>5344</v>
      </c>
      <c r="AR2219" s="48" t="str" cm="1">
        <f t="array" ref="AR2219">IFERROR(_xlfn.IFS(
AQ2219="MPR ISSUE","ACTIVE",
AQ2219="BSS Hardware Issue","ACTIVE",
AQ2219="Sites strategiques, MLL, Pylone, etc.","PASSIVE",
AQ2219="AKTIVCO DEFAUT GE &amp; POWER Cabinet","PASSIVE",
AQ2219="AKTIVCO Coupure ENEO &amp; Baisse de tension","PASSIVE",
AQ2219="Coupure ENEO &amp; Baisse de tension","PASSIVE",
AQ2219="Defaut GE &amp; POWER Cabinet","PASSIVE",
AQ2219="Sharing","PASSIVE",
AQ2219="Sites strategiques &amp; DataCenter","PASSIVE",
AQ2219="Exclu","Exclu",
AQ2219="SAT","ACTIVE",
AQ2219="SPARE-ISSUE","SPARE-ISSUE",
AQ2219="Fiber CAmtel","ACTIVE",
AQ2219="Fiber AOF","ACTIVE",
AQ2219="Projet OCM (HUAWEI)","PLANNED WORKS",
AQ2219="Projet OCM (NOKIA)","PLANNED WORKS",
AQ2219="ACCESS-ISSUE","ACCESS-ISSUE",
AQ2219="Projet OCM (ZTE, NOKIA, autres projets)","PLANNED WORKS",
AQ2219="No root CAuse","No root cause",
AQ2219="ODU HS","ACTIVE",
AQ2219="IP &amp; VLAN","ACTIVE",
AQ2219="Warehouse HUAWEI","SPARE-ISSUE",
AQ2219="SPARE-HS","SPARE-ISSUE",
AQ2219="Power Telco","ACTIVE", AQ2219="no impacts","no impacts"
),"")</f>
        <v>No root cause</v>
      </c>
      <c r="AS2219" s="92" t="s">
        <v>5537</v>
      </c>
      <c r="AT2219" s="98" t="s">
        <v>984</v>
      </c>
      <c r="AV2219" s="17" t="s">
        <v>5537</v>
      </c>
      <c r="AW2219" s="7" t="s">
        <v>5537</v>
      </c>
      <c r="AX2219" s="6" t="s">
        <v>5537</v>
      </c>
      <c r="AY2219" s="7"/>
      <c r="AZ2219" s="3" t="s">
        <v>5537</v>
      </c>
      <c r="BA2219" s="18" t="s">
        <v>5537</v>
      </c>
      <c r="BB2219" s="18" t="s">
        <v>5537</v>
      </c>
      <c r="BC2219" s="18" t="s">
        <v>5537</v>
      </c>
      <c r="BD2219" s="18" t="s">
        <v>5537</v>
      </c>
      <c r="BE2219" s="18" t="s">
        <v>5537</v>
      </c>
      <c r="BF2219" s="18" t="s">
        <v>5537</v>
      </c>
      <c r="BG2219" s="18" t="s">
        <v>5537</v>
      </c>
      <c r="BH2219" s="18" t="s">
        <v>5537</v>
      </c>
      <c r="BI2219" s="18" t="s">
        <v>5537</v>
      </c>
      <c r="BJ2219" s="18" t="s">
        <v>5537</v>
      </c>
      <c r="BK2219" s="18" t="s">
        <v>5537</v>
      </c>
      <c r="BL2219" s="9" t="s">
        <v>5537</v>
      </c>
      <c r="BM2219" s="14" t="s">
        <v>5537</v>
      </c>
      <c r="BN2219" s="14" t="s">
        <v>5537</v>
      </c>
      <c r="BO2219" s="14" t="str">
        <f>_xlfn.XLOOKUP(B2219,'[4]cell downs 18042026 17h'!$B:$B,'[4]cell downs 18042026 17h'!$B:$B,"")</f>
        <v/>
      </c>
      <c r="BP2219" s="14" t="str">
        <f>_xlfn.XLOOKUP(B2219,'[5]Cells Huawei 19042026 15h'!$B:$B,'[5]Cells Huawei 19042026 15h'!$B:$B,"")</f>
        <v/>
      </c>
      <c r="BQ2219" s="9" t="str">
        <f>_xlfn.XLOOKUP(B2219,'[6]cells down 19042026 9H40'!$B:$B,'[6]cells down 19042026 9H40'!$B:$B,"")</f>
        <v/>
      </c>
      <c r="BR2219" s="9" t="s">
        <v>984</v>
      </c>
      <c r="BS2219" s="9" t="s">
        <v>12</v>
      </c>
      <c r="BT2219" s="108"/>
    </row>
    <row r="2220" spans="1:72" s="9" customFormat="1" ht="19.5" customHeight="1" x14ac:dyDescent="0.35">
      <c r="A2220" s="1" t="s">
        <v>472</v>
      </c>
      <c r="B2220" s="8" t="s">
        <v>473</v>
      </c>
      <c r="C2220" s="3" t="str">
        <f>_xlfn.XLOOKUP(B2220,'[1]daily break down'!$D:$D,'[1]daily break down'!$E:$E,"")</f>
        <v>NORD-OUEST</v>
      </c>
      <c r="D2220" s="1" t="s">
        <v>11</v>
      </c>
      <c r="E2220" s="1" t="s">
        <v>12</v>
      </c>
      <c r="F2220" s="3" t="s">
        <v>51</v>
      </c>
      <c r="G2220" s="1" t="s">
        <v>472</v>
      </c>
      <c r="H2220" s="33" t="str">
        <f>_xlfn.XLOOKUP(B2220,[2]CALCULATION!$B:$B,[2]CALCULATION!$H:$H,"")</f>
        <v>NOKIA</v>
      </c>
      <c r="I2220" s="28">
        <v>6.1976489460654189</v>
      </c>
      <c r="J2220" s="28">
        <v>6.200563681301313</v>
      </c>
      <c r="K2220" s="28">
        <v>6.1975407328370684</v>
      </c>
      <c r="L2220" s="28">
        <v>6.1976128749893027</v>
      </c>
      <c r="M2220" s="28">
        <v>6.1975768039131856</v>
      </c>
      <c r="N2220" s="28">
        <v>2.2410317867206806</v>
      </c>
      <c r="O2220" s="28">
        <v>0</v>
      </c>
      <c r="P2220" s="28">
        <v>1.226431396692258</v>
      </c>
      <c r="Q2220" s="28">
        <v>0</v>
      </c>
      <c r="R2220" s="28">
        <v>0.57263731706498666</v>
      </c>
      <c r="S2220" s="93">
        <v>0</v>
      </c>
      <c r="T2220" s="93">
        <f>_xlfn.XLOOKUP(B2220,'[3]Nur des jours'!$B:$B,'[3]Nur des jours'!$U:$U,"")</f>
        <v>0</v>
      </c>
      <c r="U2220" s="93">
        <v>0</v>
      </c>
      <c r="V2220" s="93">
        <v>0</v>
      </c>
      <c r="W2220" s="93">
        <v>0</v>
      </c>
      <c r="X2220" s="93">
        <v>0</v>
      </c>
      <c r="Y2220" s="93">
        <v>0</v>
      </c>
      <c r="Z2220" s="93">
        <v>0</v>
      </c>
      <c r="AA2220" s="93">
        <v>0</v>
      </c>
      <c r="AB2220" s="93">
        <v>0</v>
      </c>
      <c r="AC2220" s="93">
        <f>_xlfn.XLOOKUP(B2220,'[3]Nur des jours'!$B:$B,'[3]Nur des jours'!$N:$N,"")</f>
        <v>2.9646002231524995</v>
      </c>
      <c r="AD2220" s="93">
        <v>2.9646002231524995</v>
      </c>
      <c r="AE2220" s="93">
        <v>0</v>
      </c>
      <c r="AF2220" s="93">
        <v>0</v>
      </c>
      <c r="AG2220" s="93"/>
      <c r="AH2220" s="93">
        <v>0</v>
      </c>
      <c r="AI2220" s="93">
        <v>0</v>
      </c>
      <c r="AJ2220" s="93">
        <v>0</v>
      </c>
      <c r="AK2220" s="93">
        <v>0</v>
      </c>
      <c r="AL2220" s="93">
        <v>0</v>
      </c>
      <c r="AM2220" s="49" t="s">
        <v>5601</v>
      </c>
      <c r="AN2220" s="49"/>
      <c r="AO2220" s="48" t="str" cm="1">
        <f t="array" ref="AO2220">IFERROR(_xlfn.IFS(
AQ2220="MPR ISSUE","PDH",
AQ2220="BSS Hardware Issue","BSS",
AQ2220="Sites strategiques, MLL, Pylone, etc.","ENVTECH",
AQ2220="AKTIVCO DEFAUT GE &amp; POWER Cabinet","AKTIVCO",
AQ2220="AKTIVCO Coupure ENEO &amp; Baisse de tension","AKTIVCO GRID ONLY",
AQ2220="Coupure ENEO &amp; Baisse de tension","IHS GRID ONLY",
AQ2220="Defaut GE &amp; POWER Cabinet","IHS",
AQ2220="Sharing","Partners",
AQ2220="Sites strategiques &amp; DataCenter","SST &amp; DC",
AQ2220="Exclu","Exclu",
AQ2220="SAT","SAT",
AQ2220="SPARE-ISSUE","SPARE-ISSUE",
AQ2220="Fiber CAmtel","TRANS_FO_CAMTEL",
AQ2220="Fiber AOF","Fiber AOF",
AQ2220="Projet OCM (HUAWEI)","TRAVAUX-HUAWEI",
AQ2220="Projet OCM (NOKIA)","TRAVAUX-NOKIA",
AQ2220="ACCESS-ISSUE","ACCESS-ISSUE",
AQ2220="Projet OCM (ZTE, NOKIA, autres projets)","TRAVAUX OCM",
AQ2220="No root CAuse","No root cause",
AQ2220="ODU HS","PDH",
AQ2220="IP &amp; VLAN","PDH",
AQ2220="Warehouse HUAWEI","SPARE-ISSUE",
AQ2220="SPARE-HS","SPARE-ISSUE",
AQ2220="Power Telco","BSS",AQ2220="no impacts","no impacts"
),"")</f>
        <v>No root cause</v>
      </c>
      <c r="AP2220" s="48" t="str" cm="1">
        <f t="array" ref="AP2220">IFERROR(_xlfn.IFS(
AQ2220="MPR ISSUE","TX ISSUE",
AQ2220="BSS Hardware Issue","RAN ISSUE",
AQ2220="Sites strategiques, MLL, Pylone, etc.","ENVTECH",
AQ2220="AKTIVCO DEFAUT GE &amp; POWER Cabinet","POWER ISSUE",
AQ2220="AKTIVCO Coupure ENEO &amp; Baisse de tension","POWER ISSUE",
AQ2220="Coupure ENEO &amp; Baisse de tension","POWER ISSUE",
AQ2220="Defaut GE &amp; POWER Cabinet","POWER ISSUE",
AQ2220="Sharing","POWER ISSUE",
AQ2220="Sites strategiques &amp; DataCenter","POWER ISSUE",
AQ2220="Exclu","Exclu",
AQ2220="SAT","TX ISSUE",
AQ2220="SPARE-ISSUE","SPARE-ISSUE",
AQ2220="Fiber CAmtel","TX ISSUE",
AQ2220="Fiber AOF","TX ISSUE",
AQ2220="Projet OCM (HUAWEI)","TRAVAUX-HUAWEI",
AQ2220="Projet OCM (NOKIA)","TRAVAUX -NOKIA",
AQ2220="ACCESS-ISSUE","ACCESS-ISSUE",
AQ2220="Projet OCM (ZTE, NOKIA, autres projets)","TRAVAUX OCM",
AQ2220="No root CAuse","No root cause",
AQ2220="ODU HS","TX ISSUE",
AQ2220="IP &amp; VLAN","TX ISSUE",
AQ2220="Warehouse HUAWEI","SPARE-ISSUE",
AQ2220="SPARE-HS","SPARE-ISSUE",
AQ2220="Power Telco","RAN ISSUE",AQ2220="no impacts","no impacts"
),"")</f>
        <v>No root cause</v>
      </c>
      <c r="AQ2220" s="67" t="s">
        <v>5344</v>
      </c>
      <c r="AR2220" s="48" t="str" cm="1">
        <f t="array" ref="AR2220">IFERROR(_xlfn.IFS(
AQ2220="MPR ISSUE","ACTIVE",
AQ2220="BSS Hardware Issue","ACTIVE",
AQ2220="Sites strategiques, MLL, Pylone, etc.","PASSIVE",
AQ2220="AKTIVCO DEFAUT GE &amp; POWER Cabinet","PASSIVE",
AQ2220="AKTIVCO Coupure ENEO &amp; Baisse de tension","PASSIVE",
AQ2220="Coupure ENEO &amp; Baisse de tension","PASSIVE",
AQ2220="Defaut GE &amp; POWER Cabinet","PASSIVE",
AQ2220="Sharing","PASSIVE",
AQ2220="Sites strategiques &amp; DataCenter","PASSIVE",
AQ2220="Exclu","Exclu",
AQ2220="SAT","ACTIVE",
AQ2220="SPARE-ISSUE","SPARE-ISSUE",
AQ2220="Fiber CAmtel","ACTIVE",
AQ2220="Fiber AOF","ACTIVE",
AQ2220="Projet OCM (HUAWEI)","PLANNED WORKS",
AQ2220="Projet OCM (NOKIA)","PLANNED WORKS",
AQ2220="ACCESS-ISSUE","ACCESS-ISSUE",
AQ2220="Projet OCM (ZTE, NOKIA, autres projets)","PLANNED WORKS",
AQ2220="No root CAuse","No root cause",
AQ2220="ODU HS","ACTIVE",
AQ2220="IP &amp; VLAN","ACTIVE",
AQ2220="Warehouse HUAWEI","SPARE-ISSUE",
AQ2220="SPARE-HS","SPARE-ISSUE",
AQ2220="Power Telco","ACTIVE", AQ2220="no impacts","no impacts"
),"")</f>
        <v>No root cause</v>
      </c>
      <c r="AS2220" s="92" t="s">
        <v>5537</v>
      </c>
      <c r="AT2220" s="98" t="s">
        <v>473</v>
      </c>
      <c r="AV2220" s="17" t="s">
        <v>5537</v>
      </c>
      <c r="AW2220" s="7" t="s">
        <v>5537</v>
      </c>
      <c r="AX2220" s="6" t="s">
        <v>5537</v>
      </c>
      <c r="AY2220" s="7"/>
      <c r="AZ2220" s="3" t="s">
        <v>5537</v>
      </c>
      <c r="BA2220" s="18" t="s">
        <v>5537</v>
      </c>
      <c r="BB2220" s="18" t="s">
        <v>5537</v>
      </c>
      <c r="BC2220" s="18" t="s">
        <v>5537</v>
      </c>
      <c r="BD2220" s="18" t="s">
        <v>5537</v>
      </c>
      <c r="BE2220" s="18" t="s">
        <v>5537</v>
      </c>
      <c r="BF2220" s="18" t="s">
        <v>5537</v>
      </c>
      <c r="BG2220" s="18" t="s">
        <v>5537</v>
      </c>
      <c r="BH2220" s="18" t="s">
        <v>5537</v>
      </c>
      <c r="BI2220" s="18" t="s">
        <v>5537</v>
      </c>
      <c r="BJ2220" s="18" t="s">
        <v>5537</v>
      </c>
      <c r="BK2220" s="18" t="s">
        <v>5537</v>
      </c>
      <c r="BL2220" s="9" t="s">
        <v>5537</v>
      </c>
      <c r="BM2220" s="14" t="s">
        <v>5537</v>
      </c>
      <c r="BN2220" s="14" t="s">
        <v>5537</v>
      </c>
      <c r="BO2220" s="14" t="str">
        <f>_xlfn.XLOOKUP(B2220,'[4]cell downs 18042026 17h'!$B:$B,'[4]cell downs 18042026 17h'!$B:$B,"")</f>
        <v/>
      </c>
      <c r="BP2220" s="14" t="str">
        <f>_xlfn.XLOOKUP(B2220,'[5]Cells Huawei 19042026 15h'!$B:$B,'[5]Cells Huawei 19042026 15h'!$B:$B,"")</f>
        <v/>
      </c>
      <c r="BQ2220" s="9" t="str">
        <f>_xlfn.XLOOKUP(B2220,'[6]cells down 19042026 9H40'!$B:$B,'[6]cells down 19042026 9H40'!$B:$B,"")</f>
        <v/>
      </c>
      <c r="BR2220" s="9" t="s">
        <v>473</v>
      </c>
      <c r="BS2220" s="9" t="s">
        <v>594</v>
      </c>
      <c r="BT2220" s="108"/>
    </row>
    <row r="2221" spans="1:72" s="9" customFormat="1" x14ac:dyDescent="0.35">
      <c r="A2221" s="1" t="s">
        <v>2410</v>
      </c>
      <c r="B2221" s="8" t="s">
        <v>2411</v>
      </c>
      <c r="C2221" s="3" t="str">
        <f>_xlfn.XLOOKUP(B2221,'[1]daily break down'!$D:$D,'[1]daily break down'!$E:$E,"")</f>
        <v>NORD-OUEST</v>
      </c>
      <c r="D2221" s="1" t="s">
        <v>11</v>
      </c>
      <c r="E2221" s="1" t="s">
        <v>12</v>
      </c>
      <c r="F2221" s="3" t="s">
        <v>51</v>
      </c>
      <c r="G2221" s="1" t="s">
        <v>2046</v>
      </c>
      <c r="H2221" s="33" t="str">
        <f>_xlfn.XLOOKUP(B2221,[2]CALCULATION!$B:$B,[2]CALCULATION!$H:$H,"")</f>
        <v>NOKIA</v>
      </c>
      <c r="I2221" s="28">
        <v>0.59935991812762679</v>
      </c>
      <c r="J2221" s="28">
        <v>0</v>
      </c>
      <c r="K2221" s="28">
        <v>0</v>
      </c>
      <c r="L2221" s="28">
        <v>5.1353068033237963E-2</v>
      </c>
      <c r="M2221" s="28">
        <v>2.4821841798304538E-2</v>
      </c>
      <c r="N2221" s="28">
        <v>0</v>
      </c>
      <c r="O2221" s="28">
        <v>0</v>
      </c>
      <c r="P2221" s="28">
        <v>2.0867041631353226E-2</v>
      </c>
      <c r="Q2221" s="28">
        <v>0</v>
      </c>
      <c r="R2221" s="28">
        <v>0.36630234820623853</v>
      </c>
      <c r="S2221" s="93">
        <v>0.25348300068948926</v>
      </c>
      <c r="T2221" s="93">
        <f>_xlfn.XLOOKUP(B2221,'[3]Nur des jours'!$B:$B,'[3]Nur des jours'!$U:$U,"")</f>
        <v>2.7644371391963413E-3</v>
      </c>
      <c r="U2221" s="93">
        <v>2.7053307087621325E-3</v>
      </c>
      <c r="V2221" s="93">
        <v>0.96507392283260973</v>
      </c>
      <c r="W2221" s="93">
        <v>2.7644371391963413E-3</v>
      </c>
      <c r="X2221" s="93">
        <v>1.4268062653917818E-3</v>
      </c>
      <c r="Y2221" s="93">
        <v>2.5860863560224117E-3</v>
      </c>
      <c r="Z2221" s="93">
        <v>0.14815599558260784</v>
      </c>
      <c r="AA2221" s="93">
        <v>2.7127154120759174E-2</v>
      </c>
      <c r="AB2221" s="93">
        <v>0</v>
      </c>
      <c r="AC2221" s="93">
        <f>_xlfn.XLOOKUP(B2221,'[3]Nur des jours'!$B:$B,'[3]Nur des jours'!$N:$N,"")</f>
        <v>2.2421368706714269</v>
      </c>
      <c r="AD2221" s="93">
        <v>2.2421368706714269</v>
      </c>
      <c r="AE2221" s="93">
        <v>0</v>
      </c>
      <c r="AF2221" s="93">
        <v>0</v>
      </c>
      <c r="AG2221" s="93"/>
      <c r="AH2221" s="93">
        <v>0</v>
      </c>
      <c r="AI2221" s="93">
        <v>0</v>
      </c>
      <c r="AJ2221" s="93">
        <v>0</v>
      </c>
      <c r="AK2221" s="93">
        <v>0</v>
      </c>
      <c r="AL2221" s="93">
        <v>0</v>
      </c>
      <c r="AM2221" s="49" t="s">
        <v>5601</v>
      </c>
      <c r="AN2221" s="49"/>
      <c r="AO2221" s="48" t="str" cm="1">
        <f t="array" ref="AO2221">IFERROR(_xlfn.IFS(
AQ2221="MPR ISSUE","PDH",
AQ2221="BSS Hardware Issue","BSS",
AQ2221="Sites strategiques, MLL, Pylone, etc.","ENVTECH",
AQ2221="AKTIVCO DEFAUT GE &amp; POWER Cabinet","AKTIVCO",
AQ2221="AKTIVCO Coupure ENEO &amp; Baisse de tension","AKTIVCO GRID ONLY",
AQ2221="Coupure ENEO &amp; Baisse de tension","IHS GRID ONLY",
AQ2221="Defaut GE &amp; POWER Cabinet","IHS",
AQ2221="Sharing","Partners",
AQ2221="Sites strategiques &amp; DataCenter","SST &amp; DC",
AQ2221="Exclu","Exclu",
AQ2221="SAT","SAT",
AQ2221="SPARE-ISSUE","SPARE-ISSUE",
AQ2221="Fiber CAmtel","TRANS_FO_CAMTEL",
AQ2221="Fiber AOF","Fiber AOF",
AQ2221="Projet OCM (HUAWEI)","TRAVAUX-HUAWEI",
AQ2221="Projet OCM (NOKIA)","TRAVAUX-NOKIA",
AQ2221="ACCESS-ISSUE","ACCESS-ISSUE",
AQ2221="Projet OCM (ZTE, NOKIA, autres projets)","TRAVAUX OCM",
AQ2221="No root CAuse","No root cause",
AQ2221="ODU HS","PDH",
AQ2221="IP &amp; VLAN","PDH",
AQ2221="Warehouse HUAWEI","SPARE-ISSUE",
AQ2221="SPARE-HS","SPARE-ISSUE",
AQ2221="Power Telco","BSS",AQ2221="no impacts","no impacts"
),"")</f>
        <v>No root cause</v>
      </c>
      <c r="AP2221" s="48" t="str" cm="1">
        <f t="array" ref="AP2221">IFERROR(_xlfn.IFS(
AQ2221="MPR ISSUE","TX ISSUE",
AQ2221="BSS Hardware Issue","RAN ISSUE",
AQ2221="Sites strategiques, MLL, Pylone, etc.","ENVTECH",
AQ2221="AKTIVCO DEFAUT GE &amp; POWER Cabinet","POWER ISSUE",
AQ2221="AKTIVCO Coupure ENEO &amp; Baisse de tension","POWER ISSUE",
AQ2221="Coupure ENEO &amp; Baisse de tension","POWER ISSUE",
AQ2221="Defaut GE &amp; POWER Cabinet","POWER ISSUE",
AQ2221="Sharing","POWER ISSUE",
AQ2221="Sites strategiques &amp; DataCenter","POWER ISSUE",
AQ2221="Exclu","Exclu",
AQ2221="SAT","TX ISSUE",
AQ2221="SPARE-ISSUE","SPARE-ISSUE",
AQ2221="Fiber CAmtel","TX ISSUE",
AQ2221="Fiber AOF","TX ISSUE",
AQ2221="Projet OCM (HUAWEI)","TRAVAUX-HUAWEI",
AQ2221="Projet OCM (NOKIA)","TRAVAUX -NOKIA",
AQ2221="ACCESS-ISSUE","ACCESS-ISSUE",
AQ2221="Projet OCM (ZTE, NOKIA, autres projets)","TRAVAUX OCM",
AQ2221="No root CAuse","No root cause",
AQ2221="ODU HS","TX ISSUE",
AQ2221="IP &amp; VLAN","TX ISSUE",
AQ2221="Warehouse HUAWEI","SPARE-ISSUE",
AQ2221="SPARE-HS","SPARE-ISSUE",
AQ2221="Power Telco","RAN ISSUE",AQ2221="no impacts","no impacts"
),"")</f>
        <v>No root cause</v>
      </c>
      <c r="AQ2221" s="67" t="s">
        <v>5344</v>
      </c>
      <c r="AR2221" s="48" t="str" cm="1">
        <f t="array" ref="AR2221">IFERROR(_xlfn.IFS(
AQ2221="MPR ISSUE","ACTIVE",
AQ2221="BSS Hardware Issue","ACTIVE",
AQ2221="Sites strategiques, MLL, Pylone, etc.","PASSIVE",
AQ2221="AKTIVCO DEFAUT GE &amp; POWER Cabinet","PASSIVE",
AQ2221="AKTIVCO Coupure ENEO &amp; Baisse de tension","PASSIVE",
AQ2221="Coupure ENEO &amp; Baisse de tension","PASSIVE",
AQ2221="Defaut GE &amp; POWER Cabinet","PASSIVE",
AQ2221="Sharing","PASSIVE",
AQ2221="Sites strategiques &amp; DataCenter","PASSIVE",
AQ2221="Exclu","Exclu",
AQ2221="SAT","ACTIVE",
AQ2221="SPARE-ISSUE","SPARE-ISSUE",
AQ2221="Fiber CAmtel","ACTIVE",
AQ2221="Fiber AOF","ACTIVE",
AQ2221="Projet OCM (HUAWEI)","PLANNED WORKS",
AQ2221="Projet OCM (NOKIA)","PLANNED WORKS",
AQ2221="ACCESS-ISSUE","ACCESS-ISSUE",
AQ2221="Projet OCM (ZTE, NOKIA, autres projets)","PLANNED WORKS",
AQ2221="No root CAuse","No root cause",
AQ2221="ODU HS","ACTIVE",
AQ2221="IP &amp; VLAN","ACTIVE",
AQ2221="Warehouse HUAWEI","SPARE-ISSUE",
AQ2221="SPARE-HS","SPARE-ISSUE",
AQ2221="Power Telco","ACTIVE", AQ2221="no impacts","no impacts"
),"")</f>
        <v>No root cause</v>
      </c>
      <c r="AS2221" s="92" t="s">
        <v>5537</v>
      </c>
      <c r="AT2221" s="98" t="s">
        <v>2411</v>
      </c>
      <c r="AV2221" s="17" t="s">
        <v>5537</v>
      </c>
      <c r="AW2221" s="7" t="s">
        <v>5537</v>
      </c>
      <c r="AX2221" s="6" t="s">
        <v>5537</v>
      </c>
      <c r="AY2221" s="7"/>
      <c r="AZ2221" s="3" t="s">
        <v>5537</v>
      </c>
      <c r="BA2221" s="18" t="s">
        <v>5537</v>
      </c>
      <c r="BB2221" s="18" t="s">
        <v>5537</v>
      </c>
      <c r="BC2221" s="18" t="s">
        <v>5537</v>
      </c>
      <c r="BD2221" s="18" t="s">
        <v>5537</v>
      </c>
      <c r="BE2221" s="18" t="s">
        <v>5537</v>
      </c>
      <c r="BF2221" s="18" t="s">
        <v>5537</v>
      </c>
      <c r="BG2221" s="18" t="s">
        <v>5537</v>
      </c>
      <c r="BH2221" s="18" t="s">
        <v>5537</v>
      </c>
      <c r="BI2221" s="18" t="s">
        <v>5537</v>
      </c>
      <c r="BJ2221" s="18" t="s">
        <v>5537</v>
      </c>
      <c r="BK2221" s="18" t="s">
        <v>5537</v>
      </c>
      <c r="BL2221" s="9" t="s">
        <v>5537</v>
      </c>
      <c r="BM2221" s="14" t="s">
        <v>5537</v>
      </c>
      <c r="BN2221" s="14" t="s">
        <v>5537</v>
      </c>
      <c r="BO2221" s="14" t="str">
        <f>_xlfn.XLOOKUP(B2221,'[4]cell downs 18042026 17h'!$B:$B,'[4]cell downs 18042026 17h'!$B:$B,"")</f>
        <v/>
      </c>
      <c r="BP2221" s="14" t="str">
        <f>_xlfn.XLOOKUP(B2221,'[5]Cells Huawei 19042026 15h'!$B:$B,'[5]Cells Huawei 19042026 15h'!$B:$B,"")</f>
        <v/>
      </c>
      <c r="BQ2221" s="9" t="str">
        <f>_xlfn.XLOOKUP(B2221,'[6]cells down 19042026 9H40'!$B:$B,'[6]cells down 19042026 9H40'!$B:$B,"")</f>
        <v/>
      </c>
      <c r="BR2221" s="9" t="s">
        <v>2411</v>
      </c>
      <c r="BS2221" s="9" t="s">
        <v>12</v>
      </c>
      <c r="BT2221" s="108"/>
    </row>
    <row r="2222" spans="1:72" s="9" customFormat="1" x14ac:dyDescent="0.35">
      <c r="A2222" s="1" t="s">
        <v>760</v>
      </c>
      <c r="B2222" s="1" t="s">
        <v>761</v>
      </c>
      <c r="C2222" s="3" t="str">
        <f>_xlfn.XLOOKUP(B2222,'[1]daily break down'!$D:$D,'[1]daily break down'!$E:$E,"")</f>
        <v>NORD-OUEST</v>
      </c>
      <c r="D2222" s="1" t="s">
        <v>11</v>
      </c>
      <c r="E2222" s="1" t="s">
        <v>12</v>
      </c>
      <c r="F2222" s="3" t="s">
        <v>51</v>
      </c>
      <c r="G2222" s="1" t="s">
        <v>762</v>
      </c>
      <c r="H2222" s="33" t="str">
        <f>_xlfn.XLOOKUP(B2222,[2]CALCULATION!$B:$B,[2]CALCULATION!$H:$H,"")</f>
        <v>NOKIA</v>
      </c>
      <c r="I2222" s="28">
        <v>6.0567677532032418</v>
      </c>
      <c r="J2222" s="28">
        <v>9.2963652058697779</v>
      </c>
      <c r="K2222" s="28">
        <v>7.4578364085822493</v>
      </c>
      <c r="L2222" s="28">
        <v>4.7116178291340596</v>
      </c>
      <c r="M2222" s="28">
        <v>5.9188319581324889</v>
      </c>
      <c r="N2222" s="28">
        <v>8.5281234267335648</v>
      </c>
      <c r="O2222" s="28">
        <v>3.1189260445464009</v>
      </c>
      <c r="P2222" s="28">
        <v>9.8552030261675388E-2</v>
      </c>
      <c r="Q2222" s="28">
        <v>0.66979156685328534</v>
      </c>
      <c r="R2222" s="28">
        <v>4.7055615997709577E-2</v>
      </c>
      <c r="S2222" s="93">
        <v>4.9159349021223298</v>
      </c>
      <c r="T2222" s="93">
        <f>_xlfn.XLOOKUP(B2222,'[3]Nur des jours'!$B:$B,'[3]Nur des jours'!$U:$U,"")</f>
        <v>3.6418338170206579</v>
      </c>
      <c r="U2222" s="93">
        <v>4.6228522998690194</v>
      </c>
      <c r="V2222" s="93">
        <v>4.6228522998690194</v>
      </c>
      <c r="W2222" s="93">
        <v>3.641833817020657</v>
      </c>
      <c r="X2222" s="93">
        <v>2.4199347664175468</v>
      </c>
      <c r="Y2222" s="93">
        <v>2.5687684949762146</v>
      </c>
      <c r="Z2222" s="93">
        <v>4.6969213801211644</v>
      </c>
      <c r="AA2222" s="93">
        <v>4.6228522998690194</v>
      </c>
      <c r="AB2222" s="93">
        <v>2.679114124525944</v>
      </c>
      <c r="AC2222" s="93">
        <f>_xlfn.XLOOKUP(B2222,'[3]Nur des jours'!$B:$B,'[3]Nur des jours'!$N:$N,"")</f>
        <v>2.2015085622643982</v>
      </c>
      <c r="AD2222" s="93">
        <v>2.2015085622643982</v>
      </c>
      <c r="AE2222" s="93">
        <v>0</v>
      </c>
      <c r="AF2222" s="93">
        <v>0</v>
      </c>
      <c r="AG2222" s="93"/>
      <c r="AH2222" s="93">
        <v>0</v>
      </c>
      <c r="AI2222" s="93">
        <v>0</v>
      </c>
      <c r="AJ2222" s="93">
        <v>0</v>
      </c>
      <c r="AK2222" s="93">
        <v>0</v>
      </c>
      <c r="AL2222" s="93">
        <v>0</v>
      </c>
      <c r="AM2222" s="49" t="s">
        <v>5601</v>
      </c>
      <c r="AN2222" s="49"/>
      <c r="AO2222" s="48" t="str" cm="1">
        <f t="array" ref="AO2222">IFERROR(_xlfn.IFS(
AQ2222="MPR ISSUE","PDH",
AQ2222="BSS Hardware Issue","BSS",
AQ2222="Sites strategiques, MLL, Pylone, etc.","ENVTECH",
AQ2222="AKTIVCO DEFAUT GE &amp; POWER Cabinet","AKTIVCO",
AQ2222="AKTIVCO Coupure ENEO &amp; Baisse de tension","AKTIVCO GRID ONLY",
AQ2222="Coupure ENEO &amp; Baisse de tension","IHS GRID ONLY",
AQ2222="Defaut GE &amp; POWER Cabinet","IHS",
AQ2222="Sharing","Partners",
AQ2222="Sites strategiques &amp; DataCenter","SST &amp; DC",
AQ2222="Exclu","Exclu",
AQ2222="SAT","SAT",
AQ2222="SPARE-ISSUE","SPARE-ISSUE",
AQ2222="Fiber CAmtel","TRANS_FO_CAMTEL",
AQ2222="Fiber AOF","Fiber AOF",
AQ2222="Projet OCM (HUAWEI)","TRAVAUX-HUAWEI",
AQ2222="Projet OCM (NOKIA)","TRAVAUX-NOKIA",
AQ2222="ACCESS-ISSUE","ACCESS-ISSUE",
AQ2222="Projet OCM (ZTE, NOKIA, autres projets)","TRAVAUX OCM",
AQ2222="No root CAuse","No root cause",
AQ2222="ODU HS","PDH",
AQ2222="IP &amp; VLAN","PDH",
AQ2222="Warehouse HUAWEI","SPARE-ISSUE",
AQ2222="SPARE-HS","SPARE-ISSUE",
AQ2222="Power Telco","BSS",AQ2222="no impacts","no impacts"
),"")</f>
        <v>No root cause</v>
      </c>
      <c r="AP2222" s="48" t="str" cm="1">
        <f t="array" ref="AP2222">IFERROR(_xlfn.IFS(
AQ2222="MPR ISSUE","TX ISSUE",
AQ2222="BSS Hardware Issue","RAN ISSUE",
AQ2222="Sites strategiques, MLL, Pylone, etc.","ENVTECH",
AQ2222="AKTIVCO DEFAUT GE &amp; POWER Cabinet","POWER ISSUE",
AQ2222="AKTIVCO Coupure ENEO &amp; Baisse de tension","POWER ISSUE",
AQ2222="Coupure ENEO &amp; Baisse de tension","POWER ISSUE",
AQ2222="Defaut GE &amp; POWER Cabinet","POWER ISSUE",
AQ2222="Sharing","POWER ISSUE",
AQ2222="Sites strategiques &amp; DataCenter","POWER ISSUE",
AQ2222="Exclu","Exclu",
AQ2222="SAT","TX ISSUE",
AQ2222="SPARE-ISSUE","SPARE-ISSUE",
AQ2222="Fiber CAmtel","TX ISSUE",
AQ2222="Fiber AOF","TX ISSUE",
AQ2222="Projet OCM (HUAWEI)","TRAVAUX-HUAWEI",
AQ2222="Projet OCM (NOKIA)","TRAVAUX -NOKIA",
AQ2222="ACCESS-ISSUE","ACCESS-ISSUE",
AQ2222="Projet OCM (ZTE, NOKIA, autres projets)","TRAVAUX OCM",
AQ2222="No root CAuse","No root cause",
AQ2222="ODU HS","TX ISSUE",
AQ2222="IP &amp; VLAN","TX ISSUE",
AQ2222="Warehouse HUAWEI","SPARE-ISSUE",
AQ2222="SPARE-HS","SPARE-ISSUE",
AQ2222="Power Telco","RAN ISSUE",AQ2222="no impacts","no impacts"
),"")</f>
        <v>No root cause</v>
      </c>
      <c r="AQ2222" s="67" t="s">
        <v>5344</v>
      </c>
      <c r="AR2222" s="48" t="str" cm="1">
        <f t="array" ref="AR2222">IFERROR(_xlfn.IFS(
AQ2222="MPR ISSUE","ACTIVE",
AQ2222="BSS Hardware Issue","ACTIVE",
AQ2222="Sites strategiques, MLL, Pylone, etc.","PASSIVE",
AQ2222="AKTIVCO DEFAUT GE &amp; POWER Cabinet","PASSIVE",
AQ2222="AKTIVCO Coupure ENEO &amp; Baisse de tension","PASSIVE",
AQ2222="Coupure ENEO &amp; Baisse de tension","PASSIVE",
AQ2222="Defaut GE &amp; POWER Cabinet","PASSIVE",
AQ2222="Sharing","PASSIVE",
AQ2222="Sites strategiques &amp; DataCenter","PASSIVE",
AQ2222="Exclu","Exclu",
AQ2222="SAT","ACTIVE",
AQ2222="SPARE-ISSUE","SPARE-ISSUE",
AQ2222="Fiber CAmtel","ACTIVE",
AQ2222="Fiber AOF","ACTIVE",
AQ2222="Projet OCM (HUAWEI)","PLANNED WORKS",
AQ2222="Projet OCM (NOKIA)","PLANNED WORKS",
AQ2222="ACCESS-ISSUE","ACCESS-ISSUE",
AQ2222="Projet OCM (ZTE, NOKIA, autres projets)","PLANNED WORKS",
AQ2222="No root CAuse","No root cause",
AQ2222="ODU HS","ACTIVE",
AQ2222="IP &amp; VLAN","ACTIVE",
AQ2222="Warehouse HUAWEI","SPARE-ISSUE",
AQ2222="SPARE-HS","SPARE-ISSUE",
AQ2222="Power Telco","ACTIVE", AQ2222="no impacts","no impacts"
),"")</f>
        <v>No root cause</v>
      </c>
      <c r="AS2222" s="92" t="s">
        <v>5537</v>
      </c>
      <c r="AT2222" s="98" t="s">
        <v>761</v>
      </c>
      <c r="AV2222" s="17" t="s">
        <v>5537</v>
      </c>
      <c r="AW2222" s="7" t="s">
        <v>5537</v>
      </c>
      <c r="AX2222" s="6" t="s">
        <v>5537</v>
      </c>
      <c r="AY2222" s="7"/>
      <c r="AZ2222" s="3" t="s">
        <v>5537</v>
      </c>
      <c r="BA2222" s="18" t="s">
        <v>5537</v>
      </c>
      <c r="BB2222" s="18" t="s">
        <v>5537</v>
      </c>
      <c r="BC2222" s="18" t="s">
        <v>5537</v>
      </c>
      <c r="BD2222" s="18" t="s">
        <v>5537</v>
      </c>
      <c r="BE2222" s="18" t="s">
        <v>5537</v>
      </c>
      <c r="BF2222" s="18" t="s">
        <v>5537</v>
      </c>
      <c r="BG2222" s="18" t="s">
        <v>5537</v>
      </c>
      <c r="BH2222" s="18" t="s">
        <v>5537</v>
      </c>
      <c r="BI2222" s="18" t="s">
        <v>5537</v>
      </c>
      <c r="BJ2222" s="18" t="s">
        <v>5537</v>
      </c>
      <c r="BK2222" s="18" t="s">
        <v>5537</v>
      </c>
      <c r="BL2222" s="9" t="s">
        <v>5537</v>
      </c>
      <c r="BM2222" s="14" t="s">
        <v>5537</v>
      </c>
      <c r="BN2222" s="14" t="s">
        <v>5537</v>
      </c>
      <c r="BO2222" s="14" t="str">
        <f>_xlfn.XLOOKUP(B2222,'[4]cell downs 18042026 17h'!$B:$B,'[4]cell downs 18042026 17h'!$B:$B,"")</f>
        <v/>
      </c>
      <c r="BP2222" s="14" t="str">
        <f>_xlfn.XLOOKUP(B2222,'[5]Cells Huawei 19042026 15h'!$B:$B,'[5]Cells Huawei 19042026 15h'!$B:$B,"")</f>
        <v/>
      </c>
      <c r="BQ2222" s="9" t="str">
        <f>_xlfn.XLOOKUP(B2222,'[6]cells down 19042026 9H40'!$B:$B,'[6]cells down 19042026 9H40'!$B:$B,"")</f>
        <v/>
      </c>
      <c r="BR2222" s="9" t="s">
        <v>761</v>
      </c>
      <c r="BS2222" s="9" t="s">
        <v>5537</v>
      </c>
      <c r="BT2222" s="108"/>
    </row>
    <row r="2223" spans="1:72" s="9" customFormat="1" x14ac:dyDescent="0.35">
      <c r="A2223" s="1" t="s">
        <v>1314</v>
      </c>
      <c r="B2223" s="8" t="s">
        <v>1315</v>
      </c>
      <c r="C2223" s="3" t="str">
        <f>_xlfn.XLOOKUP(B2223,'[1]daily break down'!$D:$D,'[1]daily break down'!$E:$E,"")</f>
        <v>NORD-OUEST</v>
      </c>
      <c r="D2223" s="1" t="s">
        <v>11</v>
      </c>
      <c r="E2223" s="1" t="s">
        <v>154</v>
      </c>
      <c r="F2223" s="3" t="s">
        <v>51</v>
      </c>
      <c r="G2223" s="1" t="s">
        <v>1316</v>
      </c>
      <c r="H2223" s="33" t="str">
        <f>_xlfn.XLOOKUP(B2223,[2]CALCULATION!$B:$B,[2]CALCULATION!$H:$H,"")</f>
        <v>NOKIA</v>
      </c>
      <c r="I2223" s="28">
        <v>0</v>
      </c>
      <c r="J2223" s="28">
        <v>0</v>
      </c>
      <c r="K2223" s="28">
        <v>0</v>
      </c>
      <c r="L2223" s="28">
        <v>0</v>
      </c>
      <c r="M2223" s="28">
        <v>0</v>
      </c>
      <c r="N2223" s="28">
        <v>0</v>
      </c>
      <c r="O2223" s="28">
        <v>0</v>
      </c>
      <c r="P2223" s="28">
        <v>0</v>
      </c>
      <c r="Q2223" s="28">
        <v>0</v>
      </c>
      <c r="R2223" s="28">
        <v>0.94787402163984646</v>
      </c>
      <c r="S2223" s="93">
        <v>0</v>
      </c>
      <c r="T2223" s="93">
        <f>_xlfn.XLOOKUP(B2223,'[3]Nur des jours'!$B:$B,'[3]Nur des jours'!$U:$U,"")</f>
        <v>0</v>
      </c>
      <c r="U2223" s="93">
        <v>0.51284961349674174</v>
      </c>
      <c r="V2223" s="93">
        <v>0</v>
      </c>
      <c r="W2223" s="93">
        <v>0</v>
      </c>
      <c r="X2223" s="93">
        <v>0</v>
      </c>
      <c r="Y2223" s="93">
        <v>0</v>
      </c>
      <c r="Z2223" s="93">
        <v>2.7366857573344978</v>
      </c>
      <c r="AA2223" s="93">
        <v>0</v>
      </c>
      <c r="AB2223" s="93">
        <v>0</v>
      </c>
      <c r="AC2223" s="93">
        <f>_xlfn.XLOOKUP(B2223,'[3]Nur des jours'!$B:$B,'[3]Nur des jours'!$N:$N,"")</f>
        <v>0.8898277274115165</v>
      </c>
      <c r="AD2223" s="93">
        <v>0.8898277274115165</v>
      </c>
      <c r="AE2223" s="93">
        <v>0</v>
      </c>
      <c r="AF2223" s="93">
        <v>0</v>
      </c>
      <c r="AG2223" s="93"/>
      <c r="AH2223" s="93">
        <v>0</v>
      </c>
      <c r="AI2223" s="93">
        <v>0</v>
      </c>
      <c r="AJ2223" s="93">
        <v>0</v>
      </c>
      <c r="AK2223" s="93">
        <v>0</v>
      </c>
      <c r="AL2223" s="93">
        <v>0</v>
      </c>
      <c r="AM2223" s="49" t="s">
        <v>5601</v>
      </c>
      <c r="AN2223" s="49"/>
      <c r="AO2223" s="48" t="str" cm="1">
        <f t="array" ref="AO2223">IFERROR(_xlfn.IFS(
AQ2223="MPR ISSUE","PDH",
AQ2223="BSS Hardware Issue","BSS",
AQ2223="Sites strategiques, MLL, Pylone, etc.","ENVTECH",
AQ2223="AKTIVCO DEFAUT GE &amp; POWER Cabinet","AKTIVCO",
AQ2223="AKTIVCO Coupure ENEO &amp; Baisse de tension","AKTIVCO GRID ONLY",
AQ2223="Coupure ENEO &amp; Baisse de tension","IHS GRID ONLY",
AQ2223="Defaut GE &amp; POWER Cabinet","IHS",
AQ2223="Sharing","Partners",
AQ2223="Sites strategiques &amp; DataCenter","SST &amp; DC",
AQ2223="Exclu","Exclu",
AQ2223="SAT","SAT",
AQ2223="SPARE-ISSUE","SPARE-ISSUE",
AQ2223="Fiber CAmtel","TRANS_FO_CAMTEL",
AQ2223="Fiber AOF","Fiber AOF",
AQ2223="Projet OCM (HUAWEI)","TRAVAUX-HUAWEI",
AQ2223="Projet OCM (NOKIA)","TRAVAUX-NOKIA",
AQ2223="ACCESS-ISSUE","ACCESS-ISSUE",
AQ2223="Projet OCM (ZTE, NOKIA, autres projets)","TRAVAUX OCM",
AQ2223="No root CAuse","No root cause",
AQ2223="ODU HS","PDH",
AQ2223="IP &amp; VLAN","PDH",
AQ2223="Warehouse HUAWEI","SPARE-ISSUE",
AQ2223="SPARE-HS","SPARE-ISSUE",
AQ2223="Power Telco","BSS",AQ2223="no impacts","no impacts"
),"")</f>
        <v>No root cause</v>
      </c>
      <c r="AP2223" s="48" t="str" cm="1">
        <f t="array" ref="AP2223">IFERROR(_xlfn.IFS(
AQ2223="MPR ISSUE","TX ISSUE",
AQ2223="BSS Hardware Issue","RAN ISSUE",
AQ2223="Sites strategiques, MLL, Pylone, etc.","ENVTECH",
AQ2223="AKTIVCO DEFAUT GE &amp; POWER Cabinet","POWER ISSUE",
AQ2223="AKTIVCO Coupure ENEO &amp; Baisse de tension","POWER ISSUE",
AQ2223="Coupure ENEO &amp; Baisse de tension","POWER ISSUE",
AQ2223="Defaut GE &amp; POWER Cabinet","POWER ISSUE",
AQ2223="Sharing","POWER ISSUE",
AQ2223="Sites strategiques &amp; DataCenter","POWER ISSUE",
AQ2223="Exclu","Exclu",
AQ2223="SAT","TX ISSUE",
AQ2223="SPARE-ISSUE","SPARE-ISSUE",
AQ2223="Fiber CAmtel","TX ISSUE",
AQ2223="Fiber AOF","TX ISSUE",
AQ2223="Projet OCM (HUAWEI)","TRAVAUX-HUAWEI",
AQ2223="Projet OCM (NOKIA)","TRAVAUX -NOKIA",
AQ2223="ACCESS-ISSUE","ACCESS-ISSUE",
AQ2223="Projet OCM (ZTE, NOKIA, autres projets)","TRAVAUX OCM",
AQ2223="No root CAuse","No root cause",
AQ2223="ODU HS","TX ISSUE",
AQ2223="IP &amp; VLAN","TX ISSUE",
AQ2223="Warehouse HUAWEI","SPARE-ISSUE",
AQ2223="SPARE-HS","SPARE-ISSUE",
AQ2223="Power Telco","RAN ISSUE",AQ2223="no impacts","no impacts"
),"")</f>
        <v>No root cause</v>
      </c>
      <c r="AQ2223" s="67" t="s">
        <v>5344</v>
      </c>
      <c r="AR2223" s="48" t="str" cm="1">
        <f t="array" ref="AR2223">IFERROR(_xlfn.IFS(
AQ2223="MPR ISSUE","ACTIVE",
AQ2223="BSS Hardware Issue","ACTIVE",
AQ2223="Sites strategiques, MLL, Pylone, etc.","PASSIVE",
AQ2223="AKTIVCO DEFAUT GE &amp; POWER Cabinet","PASSIVE",
AQ2223="AKTIVCO Coupure ENEO &amp; Baisse de tension","PASSIVE",
AQ2223="Coupure ENEO &amp; Baisse de tension","PASSIVE",
AQ2223="Defaut GE &amp; POWER Cabinet","PASSIVE",
AQ2223="Sharing","PASSIVE",
AQ2223="Sites strategiques &amp; DataCenter","PASSIVE",
AQ2223="Exclu","Exclu",
AQ2223="SAT","ACTIVE",
AQ2223="SPARE-ISSUE","SPARE-ISSUE",
AQ2223="Fiber CAmtel","ACTIVE",
AQ2223="Fiber AOF","ACTIVE",
AQ2223="Projet OCM (HUAWEI)","PLANNED WORKS",
AQ2223="Projet OCM (NOKIA)","PLANNED WORKS",
AQ2223="ACCESS-ISSUE","ACCESS-ISSUE",
AQ2223="Projet OCM (ZTE, NOKIA, autres projets)","PLANNED WORKS",
AQ2223="No root CAuse","No root cause",
AQ2223="ODU HS","ACTIVE",
AQ2223="IP &amp; VLAN","ACTIVE",
AQ2223="Warehouse HUAWEI","SPARE-ISSUE",
AQ2223="SPARE-HS","SPARE-ISSUE",
AQ2223="Power Telco","ACTIVE", AQ2223="no impacts","no impacts"
),"")</f>
        <v>No root cause</v>
      </c>
      <c r="AS2223" s="92" t="s">
        <v>5537</v>
      </c>
      <c r="AT2223" s="98" t="s">
        <v>1315</v>
      </c>
      <c r="AV2223" s="17" t="s">
        <v>5537</v>
      </c>
      <c r="AW2223" s="7" t="s">
        <v>5537</v>
      </c>
      <c r="AX2223" s="6" t="s">
        <v>5537</v>
      </c>
      <c r="AY2223" s="7"/>
      <c r="AZ2223" s="3" t="s">
        <v>5537</v>
      </c>
      <c r="BA2223" s="18" t="s">
        <v>5537</v>
      </c>
      <c r="BB2223" s="18" t="s">
        <v>5537</v>
      </c>
      <c r="BC2223" s="18" t="s">
        <v>5537</v>
      </c>
      <c r="BD2223" s="18" t="s">
        <v>5537</v>
      </c>
      <c r="BE2223" s="18" t="s">
        <v>5537</v>
      </c>
      <c r="BF2223" s="18" t="s">
        <v>5537</v>
      </c>
      <c r="BG2223" s="18" t="s">
        <v>5537</v>
      </c>
      <c r="BH2223" s="18" t="s">
        <v>5537</v>
      </c>
      <c r="BI2223" s="18" t="s">
        <v>5537</v>
      </c>
      <c r="BJ2223" s="18" t="s">
        <v>5537</v>
      </c>
      <c r="BK2223" s="18" t="s">
        <v>5537</v>
      </c>
      <c r="BL2223" s="9" t="s">
        <v>5537</v>
      </c>
      <c r="BM2223" s="14" t="s">
        <v>5537</v>
      </c>
      <c r="BN2223" s="14" t="s">
        <v>5537</v>
      </c>
      <c r="BO2223" s="14" t="str">
        <f>_xlfn.XLOOKUP(B2223,'[4]cell downs 18042026 17h'!$B:$B,'[4]cell downs 18042026 17h'!$B:$B,"")</f>
        <v/>
      </c>
      <c r="BP2223" s="14" t="str">
        <f>_xlfn.XLOOKUP(B2223,'[5]Cells Huawei 19042026 15h'!$B:$B,'[5]Cells Huawei 19042026 15h'!$B:$B,"")</f>
        <v/>
      </c>
      <c r="BQ2223" s="9" t="str">
        <f>_xlfn.XLOOKUP(B2223,'[6]cells down 19042026 9H40'!$B:$B,'[6]cells down 19042026 9H40'!$B:$B,"")</f>
        <v/>
      </c>
      <c r="BR2223" s="9" t="s">
        <v>1315</v>
      </c>
      <c r="BS2223" s="9" t="s">
        <v>12</v>
      </c>
      <c r="BT2223" s="108"/>
    </row>
    <row r="2224" spans="1:72" s="9" customFormat="1" x14ac:dyDescent="0.35">
      <c r="A2224" s="1" t="s">
        <v>2671</v>
      </c>
      <c r="B2224" s="8" t="s">
        <v>2672</v>
      </c>
      <c r="C2224" s="3" t="str">
        <f>_xlfn.XLOOKUP(B2224,'[1]daily break down'!$D:$D,'[1]daily break down'!$E:$E,"")</f>
        <v>NORD-OUEST</v>
      </c>
      <c r="D2224" s="1" t="s">
        <v>11</v>
      </c>
      <c r="E2224" s="1" t="s">
        <v>12</v>
      </c>
      <c r="F2224" s="3" t="s">
        <v>51</v>
      </c>
      <c r="G2224" s="1" t="s">
        <v>52</v>
      </c>
      <c r="H2224" s="32" t="str">
        <f>_xlfn.XLOOKUP(B2224,[2]CALCULATION!$B:$B,[2]CALCULATION!$H:$H,"")</f>
        <v>Huawei</v>
      </c>
      <c r="I2224" s="28">
        <v>8.5668123435863635</v>
      </c>
      <c r="J2224" s="28">
        <v>4.5754109915447465</v>
      </c>
      <c r="K2224" s="28">
        <v>5.8353700992771795</v>
      </c>
      <c r="L2224" s="28">
        <v>24.082617076588104</v>
      </c>
      <c r="M2224" s="28">
        <v>8.5563788227706858</v>
      </c>
      <c r="N2224" s="28">
        <v>1.6507256736665785</v>
      </c>
      <c r="O2224" s="28">
        <v>0</v>
      </c>
      <c r="P2224" s="28">
        <v>1.706906170366375</v>
      </c>
      <c r="Q2224" s="28">
        <v>18.708444267520466</v>
      </c>
      <c r="R2224" s="28">
        <v>9.3085197455719086</v>
      </c>
      <c r="S2224" s="93">
        <v>0.95984824488561293</v>
      </c>
      <c r="T2224" s="93">
        <f>_xlfn.XLOOKUP(B2224,'[3]Nur des jours'!$B:$B,'[3]Nur des jours'!$U:$U,"")</f>
        <v>0</v>
      </c>
      <c r="U2224" s="93">
        <v>0.30979531037316688</v>
      </c>
      <c r="V2224" s="93">
        <v>3.9058821515097035E-2</v>
      </c>
      <c r="W2224" s="93">
        <v>0</v>
      </c>
      <c r="X2224" s="93">
        <v>0</v>
      </c>
      <c r="Y2224" s="93">
        <v>0</v>
      </c>
      <c r="Z2224" s="93">
        <v>2.5733699451821042</v>
      </c>
      <c r="AA2224" s="93">
        <v>0</v>
      </c>
      <c r="AB2224" s="93">
        <v>0</v>
      </c>
      <c r="AC2224" s="93"/>
      <c r="AD2224" s="93">
        <v>0.82451567061321285</v>
      </c>
      <c r="AE2224" s="93">
        <v>0</v>
      </c>
      <c r="AF2224" s="93">
        <v>0</v>
      </c>
      <c r="AG2224" s="93"/>
      <c r="AH2224" s="93">
        <v>0</v>
      </c>
      <c r="AI2224" s="93">
        <v>0</v>
      </c>
      <c r="AJ2224" s="93">
        <v>0</v>
      </c>
      <c r="AK2224" s="93">
        <v>0</v>
      </c>
      <c r="AL2224" s="93">
        <v>0</v>
      </c>
      <c r="AM2224" s="49" t="s">
        <v>5601</v>
      </c>
      <c r="AN2224" s="49"/>
      <c r="AO2224" s="48" t="str" cm="1">
        <f t="array" ref="AO2224">IFERROR(_xlfn.IFS(
AQ2224="MPR ISSUE","PDH",
AQ2224="BSS Hardware Issue","BSS",
AQ2224="Sites strategiques, MLL, Pylone, etc.","ENVTECH",
AQ2224="AKTIVCO DEFAUT GE &amp; POWER Cabinet","AKTIVCO",
AQ2224="AKTIVCO Coupure ENEO &amp; Baisse de tension","AKTIVCO GRID ONLY",
AQ2224="Coupure ENEO &amp; Baisse de tension","IHS GRID ONLY",
AQ2224="Defaut GE &amp; POWER Cabinet","IHS",
AQ2224="Sharing","Partners",
AQ2224="Sites strategiques &amp; DataCenter","SST &amp; DC",
AQ2224="Exclu","Exclu",
AQ2224="SAT","SAT",
AQ2224="SPARE-ISSUE","SPARE-ISSUE",
AQ2224="Fiber CAmtel","TRANS_FO_CAMTEL",
AQ2224="Fiber AOF","Fiber AOF",
AQ2224="Projet OCM (HUAWEI)","TRAVAUX-HUAWEI",
AQ2224="Projet OCM (NOKIA)","TRAVAUX-NOKIA",
AQ2224="ACCESS-ISSUE","ACCESS-ISSUE",
AQ2224="Projet OCM (ZTE, NOKIA, autres projets)","TRAVAUX OCM",
AQ2224="No root CAuse","No root cause",
AQ2224="ODU HS","PDH",
AQ2224="IP &amp; VLAN","PDH",
AQ2224="Warehouse HUAWEI","SPARE-ISSUE",
AQ2224="SPARE-HS","SPARE-ISSUE",
AQ2224="Power Telco","BSS",AQ2224="no impacts","no impacts"
),"")</f>
        <v>No root cause</v>
      </c>
      <c r="AP2224" s="48" t="str" cm="1">
        <f t="array" ref="AP2224">IFERROR(_xlfn.IFS(
AQ2224="MPR ISSUE","TX ISSUE",
AQ2224="BSS Hardware Issue","RAN ISSUE",
AQ2224="Sites strategiques, MLL, Pylone, etc.","ENVTECH",
AQ2224="AKTIVCO DEFAUT GE &amp; POWER Cabinet","POWER ISSUE",
AQ2224="AKTIVCO Coupure ENEO &amp; Baisse de tension","POWER ISSUE",
AQ2224="Coupure ENEO &amp; Baisse de tension","POWER ISSUE",
AQ2224="Defaut GE &amp; POWER Cabinet","POWER ISSUE",
AQ2224="Sharing","POWER ISSUE",
AQ2224="Sites strategiques &amp; DataCenter","POWER ISSUE",
AQ2224="Exclu","Exclu",
AQ2224="SAT","TX ISSUE",
AQ2224="SPARE-ISSUE","SPARE-ISSUE",
AQ2224="Fiber CAmtel","TX ISSUE",
AQ2224="Fiber AOF","TX ISSUE",
AQ2224="Projet OCM (HUAWEI)","TRAVAUX-HUAWEI",
AQ2224="Projet OCM (NOKIA)","TRAVAUX -NOKIA",
AQ2224="ACCESS-ISSUE","ACCESS-ISSUE",
AQ2224="Projet OCM (ZTE, NOKIA, autres projets)","TRAVAUX OCM",
AQ2224="No root CAuse","No root cause",
AQ2224="ODU HS","TX ISSUE",
AQ2224="IP &amp; VLAN","TX ISSUE",
AQ2224="Warehouse HUAWEI","SPARE-ISSUE",
AQ2224="SPARE-HS","SPARE-ISSUE",
AQ2224="Power Telco","RAN ISSUE",AQ2224="no impacts","no impacts"
),"")</f>
        <v>No root cause</v>
      </c>
      <c r="AQ2224" s="67" t="s">
        <v>5344</v>
      </c>
      <c r="AR2224" s="48" t="str" cm="1">
        <f t="array" ref="AR2224">IFERROR(_xlfn.IFS(
AQ2224="MPR ISSUE","ACTIVE",
AQ2224="BSS Hardware Issue","ACTIVE",
AQ2224="Sites strategiques, MLL, Pylone, etc.","PASSIVE",
AQ2224="AKTIVCO DEFAUT GE &amp; POWER Cabinet","PASSIVE",
AQ2224="AKTIVCO Coupure ENEO &amp; Baisse de tension","PASSIVE",
AQ2224="Coupure ENEO &amp; Baisse de tension","PASSIVE",
AQ2224="Defaut GE &amp; POWER Cabinet","PASSIVE",
AQ2224="Sharing","PASSIVE",
AQ2224="Sites strategiques &amp; DataCenter","PASSIVE",
AQ2224="Exclu","Exclu",
AQ2224="SAT","ACTIVE",
AQ2224="SPARE-ISSUE","SPARE-ISSUE",
AQ2224="Fiber CAmtel","ACTIVE",
AQ2224="Fiber AOF","ACTIVE",
AQ2224="Projet OCM (HUAWEI)","PLANNED WORKS",
AQ2224="Projet OCM (NOKIA)","PLANNED WORKS",
AQ2224="ACCESS-ISSUE","ACCESS-ISSUE",
AQ2224="Projet OCM (ZTE, NOKIA, autres projets)","PLANNED WORKS",
AQ2224="No root CAuse","No root cause",
AQ2224="ODU HS","ACTIVE",
AQ2224="IP &amp; VLAN","ACTIVE",
AQ2224="Warehouse HUAWEI","SPARE-ISSUE",
AQ2224="SPARE-HS","SPARE-ISSUE",
AQ2224="Power Telco","ACTIVE", AQ2224="no impacts","no impacts"
),"")</f>
        <v>No root cause</v>
      </c>
      <c r="AS2224" s="92" t="s">
        <v>5537</v>
      </c>
      <c r="AT2224" s="98" t="s">
        <v>2672</v>
      </c>
      <c r="AV2224" s="17" t="s">
        <v>5537</v>
      </c>
      <c r="AW2224" s="7" t="s">
        <v>5537</v>
      </c>
      <c r="AX2224" s="6" t="s">
        <v>5537</v>
      </c>
      <c r="AY2224" s="7"/>
      <c r="AZ2224" s="3" t="s">
        <v>5537</v>
      </c>
      <c r="BA2224" s="18" t="s">
        <v>5537</v>
      </c>
      <c r="BB2224" s="18" t="s">
        <v>5537</v>
      </c>
      <c r="BC2224" s="18" t="s">
        <v>5537</v>
      </c>
      <c r="BD2224" s="18" t="s">
        <v>5537</v>
      </c>
      <c r="BE2224" s="18" t="s">
        <v>5537</v>
      </c>
      <c r="BF2224" s="18" t="s">
        <v>5537</v>
      </c>
      <c r="BG2224" s="18" t="s">
        <v>5537</v>
      </c>
      <c r="BH2224" s="18" t="s">
        <v>5537</v>
      </c>
      <c r="BI2224" s="18" t="s">
        <v>5537</v>
      </c>
      <c r="BJ2224" s="18" t="s">
        <v>5537</v>
      </c>
      <c r="BK2224" s="18" t="s">
        <v>5537</v>
      </c>
      <c r="BL2224" s="9" t="s">
        <v>5537</v>
      </c>
      <c r="BM2224" s="14" t="s">
        <v>5537</v>
      </c>
      <c r="BN2224" s="14" t="s">
        <v>5537</v>
      </c>
      <c r="BO2224" s="14" t="str">
        <f>_xlfn.XLOOKUP(B2224,'[4]cell downs 18042026 17h'!$B:$B,'[4]cell downs 18042026 17h'!$B:$B,"")</f>
        <v/>
      </c>
      <c r="BP2224" s="14" t="str">
        <f>_xlfn.XLOOKUP(B2224,'[5]Cells Huawei 19042026 15h'!$B:$B,'[5]Cells Huawei 19042026 15h'!$B:$B,"")</f>
        <v/>
      </c>
      <c r="BQ2224" s="9" t="str">
        <f>_xlfn.XLOOKUP(B2224,'[6]cells down 19042026 9H40'!$B:$B,'[6]cells down 19042026 9H40'!$B:$B,"")</f>
        <v/>
      </c>
      <c r="BR2224" s="9" t="s">
        <v>2672</v>
      </c>
      <c r="BS2224" s="9" t="s">
        <v>12</v>
      </c>
      <c r="BT2224" s="108"/>
    </row>
    <row r="2225" spans="1:72" s="9" customFormat="1" x14ac:dyDescent="0.35">
      <c r="A2225" s="1" t="s">
        <v>682</v>
      </c>
      <c r="B2225" s="8" t="s">
        <v>683</v>
      </c>
      <c r="C2225" s="3" t="str">
        <f>_xlfn.XLOOKUP(B2225,'[1]daily break down'!$D:$D,'[1]daily break down'!$E:$E,"")</f>
        <v>SUD-OUEST</v>
      </c>
      <c r="D2225" s="1" t="s">
        <v>11</v>
      </c>
      <c r="E2225" s="1" t="s">
        <v>96</v>
      </c>
      <c r="F2225" s="3" t="s">
        <v>13</v>
      </c>
      <c r="G2225" s="1" t="s">
        <v>684</v>
      </c>
      <c r="H2225" s="33" t="str">
        <f>_xlfn.XLOOKUP(B2225,[2]CALCULATION!$B:$B,[2]CALCULATION!$H:$H,"")</f>
        <v>NOKIA</v>
      </c>
      <c r="I2225" s="28">
        <v>0</v>
      </c>
      <c r="J2225" s="28">
        <v>0</v>
      </c>
      <c r="K2225" s="28">
        <v>0</v>
      </c>
      <c r="L2225" s="28">
        <v>0</v>
      </c>
      <c r="M2225" s="28">
        <v>2.3896027242361423E-2</v>
      </c>
      <c r="N2225" s="28">
        <v>0</v>
      </c>
      <c r="O2225" s="28">
        <v>8.7550200241578502E-2</v>
      </c>
      <c r="P2225" s="28">
        <v>0</v>
      </c>
      <c r="Q2225" s="28">
        <v>0</v>
      </c>
      <c r="R2225" s="28">
        <v>0</v>
      </c>
      <c r="S2225" s="93">
        <v>0</v>
      </c>
      <c r="T2225" s="93">
        <f>_xlfn.XLOOKUP(B2225,'[3]Nur des jours'!$B:$B,'[3]Nur des jours'!$U:$U,"")</f>
        <v>0</v>
      </c>
      <c r="U2225" s="93">
        <v>0</v>
      </c>
      <c r="V2225" s="93">
        <v>0</v>
      </c>
      <c r="W2225" s="93">
        <v>0</v>
      </c>
      <c r="X2225" s="93">
        <v>0</v>
      </c>
      <c r="Y2225" s="93">
        <v>3.1871284953186474E-2</v>
      </c>
      <c r="Z2225" s="93">
        <v>0</v>
      </c>
      <c r="AA2225" s="93">
        <v>0</v>
      </c>
      <c r="AB2225" s="93">
        <v>0</v>
      </c>
      <c r="AC2225" s="93">
        <f>_xlfn.XLOOKUP(B2225,'[3]Nur des jours'!$B:$B,'[3]Nur des jours'!$N:$N,"")</f>
        <v>0.52736543076707942</v>
      </c>
      <c r="AD2225" s="93">
        <v>0.52736543076707942</v>
      </c>
      <c r="AE2225" s="93">
        <v>0</v>
      </c>
      <c r="AF2225" s="93">
        <v>0</v>
      </c>
      <c r="AG2225" s="93"/>
      <c r="AH2225" s="93">
        <v>0</v>
      </c>
      <c r="AI2225" s="93">
        <v>0</v>
      </c>
      <c r="AJ2225" s="93">
        <v>0</v>
      </c>
      <c r="AK2225" s="93">
        <v>0</v>
      </c>
      <c r="AL2225" s="93">
        <v>0</v>
      </c>
      <c r="AM2225" s="49" t="s">
        <v>5601</v>
      </c>
      <c r="AN2225" s="49"/>
      <c r="AO2225" s="48" t="str" cm="1">
        <f t="array" ref="AO2225">IFERROR(_xlfn.IFS(
AQ2225="MPR ISSUE","PDH",
AQ2225="BSS Hardware Issue","BSS",
AQ2225="Sites strategiques, MLL, Pylone, etc.","ENVTECH",
AQ2225="AKTIVCO DEFAUT GE &amp; POWER Cabinet","AKTIVCO",
AQ2225="AKTIVCO Coupure ENEO &amp; Baisse de tension","AKTIVCO GRID ONLY",
AQ2225="Coupure ENEO &amp; Baisse de tension","IHS GRID ONLY",
AQ2225="Defaut GE &amp; POWER Cabinet","IHS",
AQ2225="Sharing","Partners",
AQ2225="Sites strategiques &amp; DataCenter","SST &amp; DC",
AQ2225="Exclu","Exclu",
AQ2225="SAT","SAT",
AQ2225="SPARE-ISSUE","SPARE-ISSUE",
AQ2225="Fiber CAmtel","TRANS_FO_CAMTEL",
AQ2225="Fiber AOF","Fiber AOF",
AQ2225="Projet OCM (HUAWEI)","TRAVAUX-HUAWEI",
AQ2225="Projet OCM (NOKIA)","TRAVAUX-NOKIA",
AQ2225="ACCESS-ISSUE","ACCESS-ISSUE",
AQ2225="Projet OCM (ZTE, NOKIA, autres projets)","TRAVAUX OCM",
AQ2225="No root CAuse","No root cause",
AQ2225="ODU HS","PDH",
AQ2225="IP &amp; VLAN","PDH",
AQ2225="Warehouse HUAWEI","SPARE-ISSUE",
AQ2225="SPARE-HS","SPARE-ISSUE",
AQ2225="Power Telco","BSS",AQ2225="no impacts","no impacts"
),"")</f>
        <v>No root cause</v>
      </c>
      <c r="AP2225" s="48" t="str" cm="1">
        <f t="array" ref="AP2225">IFERROR(_xlfn.IFS(
AQ2225="MPR ISSUE","TX ISSUE",
AQ2225="BSS Hardware Issue","RAN ISSUE",
AQ2225="Sites strategiques, MLL, Pylone, etc.","ENVTECH",
AQ2225="AKTIVCO DEFAUT GE &amp; POWER Cabinet","POWER ISSUE",
AQ2225="AKTIVCO Coupure ENEO &amp; Baisse de tension","POWER ISSUE",
AQ2225="Coupure ENEO &amp; Baisse de tension","POWER ISSUE",
AQ2225="Defaut GE &amp; POWER Cabinet","POWER ISSUE",
AQ2225="Sharing","POWER ISSUE",
AQ2225="Sites strategiques &amp; DataCenter","POWER ISSUE",
AQ2225="Exclu","Exclu",
AQ2225="SAT","TX ISSUE",
AQ2225="SPARE-ISSUE","SPARE-ISSUE",
AQ2225="Fiber CAmtel","TX ISSUE",
AQ2225="Fiber AOF","TX ISSUE",
AQ2225="Projet OCM (HUAWEI)","TRAVAUX-HUAWEI",
AQ2225="Projet OCM (NOKIA)","TRAVAUX -NOKIA",
AQ2225="ACCESS-ISSUE","ACCESS-ISSUE",
AQ2225="Projet OCM (ZTE, NOKIA, autres projets)","TRAVAUX OCM",
AQ2225="No root CAuse","No root cause",
AQ2225="ODU HS","TX ISSUE",
AQ2225="IP &amp; VLAN","TX ISSUE",
AQ2225="Warehouse HUAWEI","SPARE-ISSUE",
AQ2225="SPARE-HS","SPARE-ISSUE",
AQ2225="Power Telco","RAN ISSUE",AQ2225="no impacts","no impacts"
),"")</f>
        <v>No root cause</v>
      </c>
      <c r="AQ2225" s="67" t="s">
        <v>5344</v>
      </c>
      <c r="AR2225" s="48" t="str" cm="1">
        <f t="array" ref="AR2225">IFERROR(_xlfn.IFS(
AQ2225="MPR ISSUE","ACTIVE",
AQ2225="BSS Hardware Issue","ACTIVE",
AQ2225="Sites strategiques, MLL, Pylone, etc.","PASSIVE",
AQ2225="AKTIVCO DEFAUT GE &amp; POWER Cabinet","PASSIVE",
AQ2225="AKTIVCO Coupure ENEO &amp; Baisse de tension","PASSIVE",
AQ2225="Coupure ENEO &amp; Baisse de tension","PASSIVE",
AQ2225="Defaut GE &amp; POWER Cabinet","PASSIVE",
AQ2225="Sharing","PASSIVE",
AQ2225="Sites strategiques &amp; DataCenter","PASSIVE",
AQ2225="Exclu","Exclu",
AQ2225="SAT","ACTIVE",
AQ2225="SPARE-ISSUE","SPARE-ISSUE",
AQ2225="Fiber CAmtel","ACTIVE",
AQ2225="Fiber AOF","ACTIVE",
AQ2225="Projet OCM (HUAWEI)","PLANNED WORKS",
AQ2225="Projet OCM (NOKIA)","PLANNED WORKS",
AQ2225="ACCESS-ISSUE","ACCESS-ISSUE",
AQ2225="Projet OCM (ZTE, NOKIA, autres projets)","PLANNED WORKS",
AQ2225="No root CAuse","No root cause",
AQ2225="ODU HS","ACTIVE",
AQ2225="IP &amp; VLAN","ACTIVE",
AQ2225="Warehouse HUAWEI","SPARE-ISSUE",
AQ2225="SPARE-HS","SPARE-ISSUE",
AQ2225="Power Telco","ACTIVE", AQ2225="no impacts","no impacts"
),"")</f>
        <v>No root cause</v>
      </c>
      <c r="AS2225" s="92" t="s">
        <v>5537</v>
      </c>
      <c r="AT2225" s="98" t="s">
        <v>683</v>
      </c>
      <c r="AV2225" s="17" t="s">
        <v>5537</v>
      </c>
      <c r="AW2225" s="7" t="s">
        <v>5537</v>
      </c>
      <c r="AX2225" s="6" t="s">
        <v>5537</v>
      </c>
      <c r="AY2225" s="7"/>
      <c r="AZ2225" s="3" t="s">
        <v>5537</v>
      </c>
      <c r="BA2225" s="18" t="s">
        <v>5537</v>
      </c>
      <c r="BB2225" s="18" t="s">
        <v>5537</v>
      </c>
      <c r="BC2225" s="18" t="s">
        <v>5537</v>
      </c>
      <c r="BD2225" s="18" t="s">
        <v>5537</v>
      </c>
      <c r="BE2225" s="18" t="s">
        <v>5537</v>
      </c>
      <c r="BF2225" s="18" t="s">
        <v>5537</v>
      </c>
      <c r="BG2225" s="18" t="s">
        <v>5537</v>
      </c>
      <c r="BH2225" s="18" t="s">
        <v>5537</v>
      </c>
      <c r="BI2225" s="18" t="s">
        <v>5537</v>
      </c>
      <c r="BJ2225" s="18" t="s">
        <v>5537</v>
      </c>
      <c r="BK2225" s="18" t="s">
        <v>5537</v>
      </c>
      <c r="BL2225" s="9" t="s">
        <v>5537</v>
      </c>
      <c r="BM2225" s="14" t="s">
        <v>5537</v>
      </c>
      <c r="BN2225" s="14" t="s">
        <v>5537</v>
      </c>
      <c r="BO2225" s="14" t="str">
        <f>_xlfn.XLOOKUP(B2225,'[4]cell downs 18042026 17h'!$B:$B,'[4]cell downs 18042026 17h'!$B:$B,"")</f>
        <v/>
      </c>
      <c r="BP2225" s="14" t="str">
        <f>_xlfn.XLOOKUP(B2225,'[5]Cells Huawei 19042026 15h'!$B:$B,'[5]Cells Huawei 19042026 15h'!$B:$B,"")</f>
        <v/>
      </c>
      <c r="BQ2225" s="9" t="str">
        <f>_xlfn.XLOOKUP(B2225,'[6]cells down 19042026 9H40'!$B:$B,'[6]cells down 19042026 9H40'!$B:$B,"")</f>
        <v/>
      </c>
      <c r="BR2225" s="9" t="s">
        <v>683</v>
      </c>
      <c r="BS2225" s="9" t="s">
        <v>5537</v>
      </c>
      <c r="BT2225" s="108"/>
    </row>
    <row r="2226" spans="1:72" s="9" customFormat="1" x14ac:dyDescent="0.35">
      <c r="A2226" s="1" t="s">
        <v>672</v>
      </c>
      <c r="B2226" s="1" t="s">
        <v>673</v>
      </c>
      <c r="C2226" s="3" t="str">
        <f>_xlfn.XLOOKUP(B2226,'[1]daily break down'!$D:$D,'[1]daily break down'!$E:$E,"")</f>
        <v>SUD-OUEST</v>
      </c>
      <c r="D2226" s="1" t="s">
        <v>11</v>
      </c>
      <c r="E2226" s="1" t="s">
        <v>96</v>
      </c>
      <c r="F2226" s="3" t="s">
        <v>13</v>
      </c>
      <c r="G2226" s="1" t="s">
        <v>674</v>
      </c>
      <c r="H2226" s="33" t="str">
        <f>_xlfn.XLOOKUP(B2226,[2]CALCULATION!$B:$B,[2]CALCULATION!$H:$H,"")</f>
        <v>NOKIA</v>
      </c>
      <c r="I2226" s="28">
        <v>0</v>
      </c>
      <c r="J2226" s="28">
        <v>0</v>
      </c>
      <c r="K2226" s="28">
        <v>0</v>
      </c>
      <c r="L2226" s="28">
        <v>0</v>
      </c>
      <c r="M2226" s="28">
        <v>5.7109399892720861E-2</v>
      </c>
      <c r="N2226" s="28">
        <v>0</v>
      </c>
      <c r="O2226" s="28">
        <v>8.9840707736364114E-2</v>
      </c>
      <c r="P2226" s="28">
        <v>0.71089348572610733</v>
      </c>
      <c r="Q2226" s="28">
        <v>9.2965816323264807</v>
      </c>
      <c r="R2226" s="28">
        <v>9.2971226984682325</v>
      </c>
      <c r="S2226" s="93">
        <v>4.1604784861386985</v>
      </c>
      <c r="T2226" s="93">
        <f>_xlfn.XLOOKUP(B2226,'[3]Nur des jours'!$B:$B,'[3]Nur des jours'!$U:$U,"")</f>
        <v>0</v>
      </c>
      <c r="U2226" s="93">
        <v>0</v>
      </c>
      <c r="V2226" s="93">
        <v>0</v>
      </c>
      <c r="W2226" s="93">
        <v>0</v>
      </c>
      <c r="X2226" s="93">
        <v>0</v>
      </c>
      <c r="Y2226" s="93">
        <v>0.19782668869655529</v>
      </c>
      <c r="Z2226" s="93">
        <v>3.4938918423778588E-2</v>
      </c>
      <c r="AA2226" s="93">
        <v>0</v>
      </c>
      <c r="AB2226" s="93">
        <v>2.9427879223701005E-3</v>
      </c>
      <c r="AC2226" s="93">
        <f>_xlfn.XLOOKUP(B2226,'[3]Nur des jours'!$B:$B,'[3]Nur des jours'!$N:$N,"")</f>
        <v>0.52709790459231853</v>
      </c>
      <c r="AD2226" s="93">
        <v>0.52709790459231853</v>
      </c>
      <c r="AE2226" s="93">
        <v>0</v>
      </c>
      <c r="AF2226" s="93">
        <v>0</v>
      </c>
      <c r="AG2226" s="93"/>
      <c r="AH2226" s="93">
        <v>0</v>
      </c>
      <c r="AI2226" s="93">
        <v>0</v>
      </c>
      <c r="AJ2226" s="93">
        <v>0</v>
      </c>
      <c r="AK2226" s="93">
        <v>0</v>
      </c>
      <c r="AL2226" s="93">
        <v>0</v>
      </c>
      <c r="AM2226" s="49" t="s">
        <v>5601</v>
      </c>
      <c r="AN2226" s="49"/>
      <c r="AO2226" s="48" t="str" cm="1">
        <f t="array" ref="AO2226">IFERROR(_xlfn.IFS(
AQ2226="MPR ISSUE","PDH",
AQ2226="BSS Hardware Issue","BSS",
AQ2226="Sites strategiques, MLL, Pylone, etc.","ENVTECH",
AQ2226="AKTIVCO DEFAUT GE &amp; POWER Cabinet","AKTIVCO",
AQ2226="AKTIVCO Coupure ENEO &amp; Baisse de tension","AKTIVCO GRID ONLY",
AQ2226="Coupure ENEO &amp; Baisse de tension","IHS GRID ONLY",
AQ2226="Defaut GE &amp; POWER Cabinet","IHS",
AQ2226="Sharing","Partners",
AQ2226="Sites strategiques &amp; DataCenter","SST &amp; DC",
AQ2226="Exclu","Exclu",
AQ2226="SAT","SAT",
AQ2226="SPARE-ISSUE","SPARE-ISSUE",
AQ2226="Fiber CAmtel","TRANS_FO_CAMTEL",
AQ2226="Fiber AOF","Fiber AOF",
AQ2226="Projet OCM (HUAWEI)","TRAVAUX-HUAWEI",
AQ2226="Projet OCM (NOKIA)","TRAVAUX-NOKIA",
AQ2226="ACCESS-ISSUE","ACCESS-ISSUE",
AQ2226="Projet OCM (ZTE, NOKIA, autres projets)","TRAVAUX OCM",
AQ2226="No root CAuse","No root cause",
AQ2226="ODU HS","PDH",
AQ2226="IP &amp; VLAN","PDH",
AQ2226="Warehouse HUAWEI","SPARE-ISSUE",
AQ2226="SPARE-HS","SPARE-ISSUE",
AQ2226="Power Telco","BSS",AQ2226="no impacts","no impacts"
),"")</f>
        <v>No root cause</v>
      </c>
      <c r="AP2226" s="48" t="str" cm="1">
        <f t="array" ref="AP2226">IFERROR(_xlfn.IFS(
AQ2226="MPR ISSUE","TX ISSUE",
AQ2226="BSS Hardware Issue","RAN ISSUE",
AQ2226="Sites strategiques, MLL, Pylone, etc.","ENVTECH",
AQ2226="AKTIVCO DEFAUT GE &amp; POWER Cabinet","POWER ISSUE",
AQ2226="AKTIVCO Coupure ENEO &amp; Baisse de tension","POWER ISSUE",
AQ2226="Coupure ENEO &amp; Baisse de tension","POWER ISSUE",
AQ2226="Defaut GE &amp; POWER Cabinet","POWER ISSUE",
AQ2226="Sharing","POWER ISSUE",
AQ2226="Sites strategiques &amp; DataCenter","POWER ISSUE",
AQ2226="Exclu","Exclu",
AQ2226="SAT","TX ISSUE",
AQ2226="SPARE-ISSUE","SPARE-ISSUE",
AQ2226="Fiber CAmtel","TX ISSUE",
AQ2226="Fiber AOF","TX ISSUE",
AQ2226="Projet OCM (HUAWEI)","TRAVAUX-HUAWEI",
AQ2226="Projet OCM (NOKIA)","TRAVAUX -NOKIA",
AQ2226="ACCESS-ISSUE","ACCESS-ISSUE",
AQ2226="Projet OCM (ZTE, NOKIA, autres projets)","TRAVAUX OCM",
AQ2226="No root CAuse","No root cause",
AQ2226="ODU HS","TX ISSUE",
AQ2226="IP &amp; VLAN","TX ISSUE",
AQ2226="Warehouse HUAWEI","SPARE-ISSUE",
AQ2226="SPARE-HS","SPARE-ISSUE",
AQ2226="Power Telco","RAN ISSUE",AQ2226="no impacts","no impacts"
),"")</f>
        <v>No root cause</v>
      </c>
      <c r="AQ2226" s="67" t="s">
        <v>5344</v>
      </c>
      <c r="AR2226" s="48" t="str" cm="1">
        <f t="array" ref="AR2226">IFERROR(_xlfn.IFS(
AQ2226="MPR ISSUE","ACTIVE",
AQ2226="BSS Hardware Issue","ACTIVE",
AQ2226="Sites strategiques, MLL, Pylone, etc.","PASSIVE",
AQ2226="AKTIVCO DEFAUT GE &amp; POWER Cabinet","PASSIVE",
AQ2226="AKTIVCO Coupure ENEO &amp; Baisse de tension","PASSIVE",
AQ2226="Coupure ENEO &amp; Baisse de tension","PASSIVE",
AQ2226="Defaut GE &amp; POWER Cabinet","PASSIVE",
AQ2226="Sharing","PASSIVE",
AQ2226="Sites strategiques &amp; DataCenter","PASSIVE",
AQ2226="Exclu","Exclu",
AQ2226="SAT","ACTIVE",
AQ2226="SPARE-ISSUE","SPARE-ISSUE",
AQ2226="Fiber CAmtel","ACTIVE",
AQ2226="Fiber AOF","ACTIVE",
AQ2226="Projet OCM (HUAWEI)","PLANNED WORKS",
AQ2226="Projet OCM (NOKIA)","PLANNED WORKS",
AQ2226="ACCESS-ISSUE","ACCESS-ISSUE",
AQ2226="Projet OCM (ZTE, NOKIA, autres projets)","PLANNED WORKS",
AQ2226="No root CAuse","No root cause",
AQ2226="ODU HS","ACTIVE",
AQ2226="IP &amp; VLAN","ACTIVE",
AQ2226="Warehouse HUAWEI","SPARE-ISSUE",
AQ2226="SPARE-HS","SPARE-ISSUE",
AQ2226="Power Telco","ACTIVE", AQ2226="no impacts","no impacts"
),"")</f>
        <v>No root cause</v>
      </c>
      <c r="AS2226" s="92" t="s">
        <v>5537</v>
      </c>
      <c r="AT2226" s="98" t="s">
        <v>673</v>
      </c>
      <c r="AV2226" s="17" t="s">
        <v>5537</v>
      </c>
      <c r="AW2226" s="7" t="s">
        <v>5537</v>
      </c>
      <c r="AX2226" s="6" t="s">
        <v>5537</v>
      </c>
      <c r="AY2226" s="7"/>
      <c r="AZ2226" s="3" t="s">
        <v>5537</v>
      </c>
      <c r="BA2226" s="18" t="s">
        <v>5537</v>
      </c>
      <c r="BB2226" s="18" t="s">
        <v>5537</v>
      </c>
      <c r="BC2226" s="18" t="s">
        <v>5537</v>
      </c>
      <c r="BD2226" s="18" t="s">
        <v>5537</v>
      </c>
      <c r="BE2226" s="18" t="s">
        <v>5537</v>
      </c>
      <c r="BF2226" s="18" t="s">
        <v>5537</v>
      </c>
      <c r="BG2226" s="18" t="s">
        <v>5537</v>
      </c>
      <c r="BH2226" s="18" t="s">
        <v>5537</v>
      </c>
      <c r="BI2226" s="18" t="s">
        <v>5537</v>
      </c>
      <c r="BJ2226" s="18" t="s">
        <v>5537</v>
      </c>
      <c r="BK2226" s="18" t="s">
        <v>5537</v>
      </c>
      <c r="BL2226" s="9" t="s">
        <v>5537</v>
      </c>
      <c r="BM2226" s="14" t="s">
        <v>5537</v>
      </c>
      <c r="BN2226" s="14" t="s">
        <v>5537</v>
      </c>
      <c r="BO2226" s="14" t="str">
        <f>_xlfn.XLOOKUP(B2226,'[4]cell downs 18042026 17h'!$B:$B,'[4]cell downs 18042026 17h'!$B:$B,"")</f>
        <v/>
      </c>
      <c r="BP2226" s="14" t="str">
        <f>_xlfn.XLOOKUP(B2226,'[5]Cells Huawei 19042026 15h'!$B:$B,'[5]Cells Huawei 19042026 15h'!$B:$B,"")</f>
        <v/>
      </c>
      <c r="BQ2226" s="9" t="str">
        <f>_xlfn.XLOOKUP(B2226,'[6]cells down 19042026 9H40'!$B:$B,'[6]cells down 19042026 9H40'!$B:$B,"")</f>
        <v/>
      </c>
      <c r="BR2226" s="9" t="s">
        <v>673</v>
      </c>
      <c r="BS2226" s="9" t="s">
        <v>5537</v>
      </c>
      <c r="BT2226" s="108"/>
    </row>
    <row r="2227" spans="1:72" s="9" customFormat="1" x14ac:dyDescent="0.35">
      <c r="A2227" s="1" t="s">
        <v>685</v>
      </c>
      <c r="B2227" s="8" t="s">
        <v>686</v>
      </c>
      <c r="C2227" s="3" t="str">
        <f>_xlfn.XLOOKUP(B2227,'[1]daily break down'!$D:$D,'[1]daily break down'!$E:$E,"")</f>
        <v>SUD-OUEST</v>
      </c>
      <c r="D2227" s="1" t="s">
        <v>11</v>
      </c>
      <c r="E2227" s="1" t="s">
        <v>154</v>
      </c>
      <c r="F2227" s="3" t="s">
        <v>13</v>
      </c>
      <c r="G2227" s="1" t="s">
        <v>687</v>
      </c>
      <c r="H2227" s="33" t="str">
        <f>_xlfn.XLOOKUP(B2227,[2]CALCULATION!$B:$B,[2]CALCULATION!$H:$H,"")</f>
        <v>NOKIA</v>
      </c>
      <c r="I2227" s="28">
        <v>0</v>
      </c>
      <c r="J2227" s="28">
        <v>0</v>
      </c>
      <c r="K2227" s="28">
        <v>0</v>
      </c>
      <c r="L2227" s="28">
        <v>0</v>
      </c>
      <c r="M2227" s="28">
        <v>0</v>
      </c>
      <c r="N2227" s="28">
        <v>0</v>
      </c>
      <c r="O2227" s="28">
        <v>7.1924478255654997E-2</v>
      </c>
      <c r="P2227" s="28">
        <v>0</v>
      </c>
      <c r="Q2227" s="28">
        <v>0</v>
      </c>
      <c r="R2227" s="28">
        <v>0</v>
      </c>
      <c r="S2227" s="93">
        <v>0</v>
      </c>
      <c r="T2227" s="93">
        <f>_xlfn.XLOOKUP(B2227,'[3]Nur des jours'!$B:$B,'[3]Nur des jours'!$U:$U,"")</f>
        <v>0</v>
      </c>
      <c r="U2227" s="93">
        <v>0</v>
      </c>
      <c r="V2227" s="93">
        <v>0</v>
      </c>
      <c r="W2227" s="93">
        <v>0</v>
      </c>
      <c r="X2227" s="93">
        <v>0</v>
      </c>
      <c r="Y2227" s="93">
        <v>2.9962931573225108E-2</v>
      </c>
      <c r="Z2227" s="93">
        <v>0</v>
      </c>
      <c r="AA2227" s="93">
        <v>0</v>
      </c>
      <c r="AB2227" s="93">
        <v>6.242277411088403E-4</v>
      </c>
      <c r="AC2227" s="93">
        <f>_xlfn.XLOOKUP(B2227,'[3]Nur des jours'!$B:$B,'[3]Nur des jours'!$N:$N,"")</f>
        <v>0.52622398575476614</v>
      </c>
      <c r="AD2227" s="93">
        <v>0.52622398575476614</v>
      </c>
      <c r="AE2227" s="93">
        <v>0</v>
      </c>
      <c r="AF2227" s="93">
        <v>0</v>
      </c>
      <c r="AG2227" s="93"/>
      <c r="AH2227" s="93">
        <v>0</v>
      </c>
      <c r="AI2227" s="93">
        <v>0</v>
      </c>
      <c r="AJ2227" s="93">
        <v>0</v>
      </c>
      <c r="AK2227" s="93">
        <v>0</v>
      </c>
      <c r="AL2227" s="93">
        <v>0</v>
      </c>
      <c r="AM2227" s="49" t="s">
        <v>5601</v>
      </c>
      <c r="AN2227" s="49"/>
      <c r="AO2227" s="48" t="str" cm="1">
        <f t="array" ref="AO2227">IFERROR(_xlfn.IFS(
AQ2227="MPR ISSUE","PDH",
AQ2227="BSS Hardware Issue","BSS",
AQ2227="Sites strategiques, MLL, Pylone, etc.","ENVTECH",
AQ2227="AKTIVCO DEFAUT GE &amp; POWER Cabinet","AKTIVCO",
AQ2227="AKTIVCO Coupure ENEO &amp; Baisse de tension","AKTIVCO GRID ONLY",
AQ2227="Coupure ENEO &amp; Baisse de tension","IHS GRID ONLY",
AQ2227="Defaut GE &amp; POWER Cabinet","IHS",
AQ2227="Sharing","Partners",
AQ2227="Sites strategiques &amp; DataCenter","SST &amp; DC",
AQ2227="Exclu","Exclu",
AQ2227="SAT","SAT",
AQ2227="SPARE-ISSUE","SPARE-ISSUE",
AQ2227="Fiber CAmtel","TRANS_FO_CAMTEL",
AQ2227="Fiber AOF","Fiber AOF",
AQ2227="Projet OCM (HUAWEI)","TRAVAUX-HUAWEI",
AQ2227="Projet OCM (NOKIA)","TRAVAUX-NOKIA",
AQ2227="ACCESS-ISSUE","ACCESS-ISSUE",
AQ2227="Projet OCM (ZTE, NOKIA, autres projets)","TRAVAUX OCM",
AQ2227="No root CAuse","No root cause",
AQ2227="ODU HS","PDH",
AQ2227="IP &amp; VLAN","PDH",
AQ2227="Warehouse HUAWEI","SPARE-ISSUE",
AQ2227="SPARE-HS","SPARE-ISSUE",
AQ2227="Power Telco","BSS",AQ2227="no impacts","no impacts"
),"")</f>
        <v>No root cause</v>
      </c>
      <c r="AP2227" s="48" t="str" cm="1">
        <f t="array" ref="AP2227">IFERROR(_xlfn.IFS(
AQ2227="MPR ISSUE","TX ISSUE",
AQ2227="BSS Hardware Issue","RAN ISSUE",
AQ2227="Sites strategiques, MLL, Pylone, etc.","ENVTECH",
AQ2227="AKTIVCO DEFAUT GE &amp; POWER Cabinet","POWER ISSUE",
AQ2227="AKTIVCO Coupure ENEO &amp; Baisse de tension","POWER ISSUE",
AQ2227="Coupure ENEO &amp; Baisse de tension","POWER ISSUE",
AQ2227="Defaut GE &amp; POWER Cabinet","POWER ISSUE",
AQ2227="Sharing","POWER ISSUE",
AQ2227="Sites strategiques &amp; DataCenter","POWER ISSUE",
AQ2227="Exclu","Exclu",
AQ2227="SAT","TX ISSUE",
AQ2227="SPARE-ISSUE","SPARE-ISSUE",
AQ2227="Fiber CAmtel","TX ISSUE",
AQ2227="Fiber AOF","TX ISSUE",
AQ2227="Projet OCM (HUAWEI)","TRAVAUX-HUAWEI",
AQ2227="Projet OCM (NOKIA)","TRAVAUX -NOKIA",
AQ2227="ACCESS-ISSUE","ACCESS-ISSUE",
AQ2227="Projet OCM (ZTE, NOKIA, autres projets)","TRAVAUX OCM",
AQ2227="No root CAuse","No root cause",
AQ2227="ODU HS","TX ISSUE",
AQ2227="IP &amp; VLAN","TX ISSUE",
AQ2227="Warehouse HUAWEI","SPARE-ISSUE",
AQ2227="SPARE-HS","SPARE-ISSUE",
AQ2227="Power Telco","RAN ISSUE",AQ2227="no impacts","no impacts"
),"")</f>
        <v>No root cause</v>
      </c>
      <c r="AQ2227" s="67" t="s">
        <v>5344</v>
      </c>
      <c r="AR2227" s="48" t="str" cm="1">
        <f t="array" ref="AR2227">IFERROR(_xlfn.IFS(
AQ2227="MPR ISSUE","ACTIVE",
AQ2227="BSS Hardware Issue","ACTIVE",
AQ2227="Sites strategiques, MLL, Pylone, etc.","PASSIVE",
AQ2227="AKTIVCO DEFAUT GE &amp; POWER Cabinet","PASSIVE",
AQ2227="AKTIVCO Coupure ENEO &amp; Baisse de tension","PASSIVE",
AQ2227="Coupure ENEO &amp; Baisse de tension","PASSIVE",
AQ2227="Defaut GE &amp; POWER Cabinet","PASSIVE",
AQ2227="Sharing","PASSIVE",
AQ2227="Sites strategiques &amp; DataCenter","PASSIVE",
AQ2227="Exclu","Exclu",
AQ2227="SAT","ACTIVE",
AQ2227="SPARE-ISSUE","SPARE-ISSUE",
AQ2227="Fiber CAmtel","ACTIVE",
AQ2227="Fiber AOF","ACTIVE",
AQ2227="Projet OCM (HUAWEI)","PLANNED WORKS",
AQ2227="Projet OCM (NOKIA)","PLANNED WORKS",
AQ2227="ACCESS-ISSUE","ACCESS-ISSUE",
AQ2227="Projet OCM (ZTE, NOKIA, autres projets)","PLANNED WORKS",
AQ2227="No root CAuse","No root cause",
AQ2227="ODU HS","ACTIVE",
AQ2227="IP &amp; VLAN","ACTIVE",
AQ2227="Warehouse HUAWEI","SPARE-ISSUE",
AQ2227="SPARE-HS","SPARE-ISSUE",
AQ2227="Power Telco","ACTIVE", AQ2227="no impacts","no impacts"
),"")</f>
        <v>No root cause</v>
      </c>
      <c r="AS2227" s="92" t="s">
        <v>5537</v>
      </c>
      <c r="AT2227" s="98" t="s">
        <v>686</v>
      </c>
      <c r="AV2227" s="17" t="s">
        <v>5537</v>
      </c>
      <c r="AW2227" s="7" t="s">
        <v>5537</v>
      </c>
      <c r="AX2227" s="6" t="s">
        <v>5537</v>
      </c>
      <c r="AY2227" s="7"/>
      <c r="AZ2227" s="3" t="s">
        <v>5537</v>
      </c>
      <c r="BA2227" s="18" t="s">
        <v>5537</v>
      </c>
      <c r="BB2227" s="18" t="s">
        <v>5537</v>
      </c>
      <c r="BC2227" s="18" t="s">
        <v>5537</v>
      </c>
      <c r="BD2227" s="18" t="s">
        <v>5537</v>
      </c>
      <c r="BE2227" s="18" t="s">
        <v>5537</v>
      </c>
      <c r="BF2227" s="18" t="s">
        <v>5537</v>
      </c>
      <c r="BG2227" s="18" t="s">
        <v>5537</v>
      </c>
      <c r="BH2227" s="18" t="s">
        <v>5537</v>
      </c>
      <c r="BI2227" s="18" t="s">
        <v>5537</v>
      </c>
      <c r="BJ2227" s="18" t="s">
        <v>5537</v>
      </c>
      <c r="BK2227" s="18" t="s">
        <v>5537</v>
      </c>
      <c r="BL2227" s="9" t="s">
        <v>5537</v>
      </c>
      <c r="BM2227" s="14" t="s">
        <v>5537</v>
      </c>
      <c r="BN2227" s="14" t="s">
        <v>5537</v>
      </c>
      <c r="BO2227" s="14" t="str">
        <f>_xlfn.XLOOKUP(B2227,'[4]cell downs 18042026 17h'!$B:$B,'[4]cell downs 18042026 17h'!$B:$B,"")</f>
        <v/>
      </c>
      <c r="BP2227" s="14" t="str">
        <f>_xlfn.XLOOKUP(B2227,'[5]Cells Huawei 19042026 15h'!$B:$B,'[5]Cells Huawei 19042026 15h'!$B:$B,"")</f>
        <v/>
      </c>
      <c r="BQ2227" s="9" t="str">
        <f>_xlfn.XLOOKUP(B2227,'[6]cells down 19042026 9H40'!$B:$B,'[6]cells down 19042026 9H40'!$B:$B,"")</f>
        <v/>
      </c>
      <c r="BR2227" s="9" t="s">
        <v>686</v>
      </c>
      <c r="BS2227" s="9" t="s">
        <v>5537</v>
      </c>
      <c r="BT2227" s="108"/>
    </row>
    <row r="2228" spans="1:72" s="9" customFormat="1" x14ac:dyDescent="0.35">
      <c r="A2228" s="1" t="s">
        <v>564</v>
      </c>
      <c r="B2228" s="8" t="s">
        <v>565</v>
      </c>
      <c r="C2228" s="3" t="str">
        <f>_xlfn.XLOOKUP(B2228,'[1]daily break down'!$D:$D,'[1]daily break down'!$E:$E,"")</f>
        <v>SUD-OUEST</v>
      </c>
      <c r="D2228" s="1" t="s">
        <v>11</v>
      </c>
      <c r="E2228" s="1" t="s">
        <v>12</v>
      </c>
      <c r="F2228" s="3" t="s">
        <v>13</v>
      </c>
      <c r="G2228" s="1" t="s">
        <v>566</v>
      </c>
      <c r="H2228" s="33" t="str">
        <f>_xlfn.XLOOKUP(B2228,[2]CALCULATION!$B:$B,[2]CALCULATION!$H:$H,"")</f>
        <v>NOKIA</v>
      </c>
      <c r="I2228" s="28">
        <v>0</v>
      </c>
      <c r="J2228" s="28">
        <v>0</v>
      </c>
      <c r="K2228" s="28">
        <v>0</v>
      </c>
      <c r="L2228" s="28">
        <v>0</v>
      </c>
      <c r="M2228" s="28">
        <v>1.1414450123133571E-2</v>
      </c>
      <c r="N2228" s="28">
        <v>0</v>
      </c>
      <c r="O2228" s="28">
        <v>9.0218445898252272E-2</v>
      </c>
      <c r="P2228" s="28">
        <v>0</v>
      </c>
      <c r="Q2228" s="28">
        <v>0</v>
      </c>
      <c r="R2228" s="28">
        <v>0.11914855049941886</v>
      </c>
      <c r="S2228" s="93">
        <v>0</v>
      </c>
      <c r="T2228" s="93">
        <f>_xlfn.XLOOKUP(B2228,'[3]Nur des jours'!$B:$B,'[3]Nur des jours'!$U:$U,"")</f>
        <v>0</v>
      </c>
      <c r="U2228" s="93">
        <v>0</v>
      </c>
      <c r="V2228" s="93">
        <v>0</v>
      </c>
      <c r="W2228" s="93">
        <v>0</v>
      </c>
      <c r="X2228" s="93">
        <v>0</v>
      </c>
      <c r="Y2228" s="93">
        <v>3.3422936766799853E-2</v>
      </c>
      <c r="Z2228" s="93">
        <v>1.9814772010626869E-2</v>
      </c>
      <c r="AA2228" s="93">
        <v>2.0059825986707875</v>
      </c>
      <c r="AB2228" s="93">
        <v>3.1211387055442015E-3</v>
      </c>
      <c r="AC2228" s="93">
        <f>_xlfn.XLOOKUP(B2228,'[3]Nur des jours'!$B:$B,'[3]Nur des jours'!$N:$N,"")</f>
        <v>0.5255105826220704</v>
      </c>
      <c r="AD2228" s="93">
        <v>0.5255105826220704</v>
      </c>
      <c r="AE2228" s="93">
        <v>0</v>
      </c>
      <c r="AF2228" s="93">
        <v>0</v>
      </c>
      <c r="AG2228" s="93"/>
      <c r="AH2228" s="93">
        <v>0</v>
      </c>
      <c r="AI2228" s="93">
        <v>0</v>
      </c>
      <c r="AJ2228" s="93">
        <v>0</v>
      </c>
      <c r="AK2228" s="93">
        <v>0</v>
      </c>
      <c r="AL2228" s="93">
        <v>0</v>
      </c>
      <c r="AM2228" s="49" t="s">
        <v>5601</v>
      </c>
      <c r="AN2228" s="49"/>
      <c r="AO2228" s="48" t="str" cm="1">
        <f t="array" ref="AO2228">IFERROR(_xlfn.IFS(
AQ2228="MPR ISSUE","PDH",
AQ2228="BSS Hardware Issue","BSS",
AQ2228="Sites strategiques, MLL, Pylone, etc.","ENVTECH",
AQ2228="AKTIVCO DEFAUT GE &amp; POWER Cabinet","AKTIVCO",
AQ2228="AKTIVCO Coupure ENEO &amp; Baisse de tension","AKTIVCO GRID ONLY",
AQ2228="Coupure ENEO &amp; Baisse de tension","IHS GRID ONLY",
AQ2228="Defaut GE &amp; POWER Cabinet","IHS",
AQ2228="Sharing","Partners",
AQ2228="Sites strategiques &amp; DataCenter","SST &amp; DC",
AQ2228="Exclu","Exclu",
AQ2228="SAT","SAT",
AQ2228="SPARE-ISSUE","SPARE-ISSUE",
AQ2228="Fiber CAmtel","TRANS_FO_CAMTEL",
AQ2228="Fiber AOF","Fiber AOF",
AQ2228="Projet OCM (HUAWEI)","TRAVAUX-HUAWEI",
AQ2228="Projet OCM (NOKIA)","TRAVAUX-NOKIA",
AQ2228="ACCESS-ISSUE","ACCESS-ISSUE",
AQ2228="Projet OCM (ZTE, NOKIA, autres projets)","TRAVAUX OCM",
AQ2228="No root CAuse","No root cause",
AQ2228="ODU HS","PDH",
AQ2228="IP &amp; VLAN","PDH",
AQ2228="Warehouse HUAWEI","SPARE-ISSUE",
AQ2228="SPARE-HS","SPARE-ISSUE",
AQ2228="Power Telco","BSS",AQ2228="no impacts","no impacts"
),"")</f>
        <v>No root cause</v>
      </c>
      <c r="AP2228" s="48" t="str" cm="1">
        <f t="array" ref="AP2228">IFERROR(_xlfn.IFS(
AQ2228="MPR ISSUE","TX ISSUE",
AQ2228="BSS Hardware Issue","RAN ISSUE",
AQ2228="Sites strategiques, MLL, Pylone, etc.","ENVTECH",
AQ2228="AKTIVCO DEFAUT GE &amp; POWER Cabinet","POWER ISSUE",
AQ2228="AKTIVCO Coupure ENEO &amp; Baisse de tension","POWER ISSUE",
AQ2228="Coupure ENEO &amp; Baisse de tension","POWER ISSUE",
AQ2228="Defaut GE &amp; POWER Cabinet","POWER ISSUE",
AQ2228="Sharing","POWER ISSUE",
AQ2228="Sites strategiques &amp; DataCenter","POWER ISSUE",
AQ2228="Exclu","Exclu",
AQ2228="SAT","TX ISSUE",
AQ2228="SPARE-ISSUE","SPARE-ISSUE",
AQ2228="Fiber CAmtel","TX ISSUE",
AQ2228="Fiber AOF","TX ISSUE",
AQ2228="Projet OCM (HUAWEI)","TRAVAUX-HUAWEI",
AQ2228="Projet OCM (NOKIA)","TRAVAUX -NOKIA",
AQ2228="ACCESS-ISSUE","ACCESS-ISSUE",
AQ2228="Projet OCM (ZTE, NOKIA, autres projets)","TRAVAUX OCM",
AQ2228="No root CAuse","No root cause",
AQ2228="ODU HS","TX ISSUE",
AQ2228="IP &amp; VLAN","TX ISSUE",
AQ2228="Warehouse HUAWEI","SPARE-ISSUE",
AQ2228="SPARE-HS","SPARE-ISSUE",
AQ2228="Power Telco","RAN ISSUE",AQ2228="no impacts","no impacts"
),"")</f>
        <v>No root cause</v>
      </c>
      <c r="AQ2228" s="67" t="s">
        <v>5344</v>
      </c>
      <c r="AR2228" s="48" t="str" cm="1">
        <f t="array" ref="AR2228">IFERROR(_xlfn.IFS(
AQ2228="MPR ISSUE","ACTIVE",
AQ2228="BSS Hardware Issue","ACTIVE",
AQ2228="Sites strategiques, MLL, Pylone, etc.","PASSIVE",
AQ2228="AKTIVCO DEFAUT GE &amp; POWER Cabinet","PASSIVE",
AQ2228="AKTIVCO Coupure ENEO &amp; Baisse de tension","PASSIVE",
AQ2228="Coupure ENEO &amp; Baisse de tension","PASSIVE",
AQ2228="Defaut GE &amp; POWER Cabinet","PASSIVE",
AQ2228="Sharing","PASSIVE",
AQ2228="Sites strategiques &amp; DataCenter","PASSIVE",
AQ2228="Exclu","Exclu",
AQ2228="SAT","ACTIVE",
AQ2228="SPARE-ISSUE","SPARE-ISSUE",
AQ2228="Fiber CAmtel","ACTIVE",
AQ2228="Fiber AOF","ACTIVE",
AQ2228="Projet OCM (HUAWEI)","PLANNED WORKS",
AQ2228="Projet OCM (NOKIA)","PLANNED WORKS",
AQ2228="ACCESS-ISSUE","ACCESS-ISSUE",
AQ2228="Projet OCM (ZTE, NOKIA, autres projets)","PLANNED WORKS",
AQ2228="No root CAuse","No root cause",
AQ2228="ODU HS","ACTIVE",
AQ2228="IP &amp; VLAN","ACTIVE",
AQ2228="Warehouse HUAWEI","SPARE-ISSUE",
AQ2228="SPARE-HS","SPARE-ISSUE",
AQ2228="Power Telco","ACTIVE", AQ2228="no impacts","no impacts"
),"")</f>
        <v>No root cause</v>
      </c>
      <c r="AS2228" s="92" t="s">
        <v>5537</v>
      </c>
      <c r="AT2228" s="98" t="s">
        <v>565</v>
      </c>
      <c r="AV2228" s="17" t="s">
        <v>5537</v>
      </c>
      <c r="AW2228" s="7" t="s">
        <v>5537</v>
      </c>
      <c r="AX2228" s="6" t="s">
        <v>5537</v>
      </c>
      <c r="AY2228" s="7"/>
      <c r="AZ2228" s="3" t="s">
        <v>5537</v>
      </c>
      <c r="BA2228" s="18" t="s">
        <v>5537</v>
      </c>
      <c r="BB2228" s="18" t="s">
        <v>5537</v>
      </c>
      <c r="BC2228" s="18" t="s">
        <v>5537</v>
      </c>
      <c r="BD2228" s="18" t="s">
        <v>5537</v>
      </c>
      <c r="BE2228" s="18" t="s">
        <v>5537</v>
      </c>
      <c r="BF2228" s="18" t="s">
        <v>5537</v>
      </c>
      <c r="BG2228" s="18" t="s">
        <v>5537</v>
      </c>
      <c r="BH2228" s="18" t="s">
        <v>5537</v>
      </c>
      <c r="BI2228" s="18" t="s">
        <v>5537</v>
      </c>
      <c r="BJ2228" s="18" t="s">
        <v>5537</v>
      </c>
      <c r="BK2228" s="18" t="s">
        <v>5537</v>
      </c>
      <c r="BL2228" s="9" t="s">
        <v>5537</v>
      </c>
      <c r="BM2228" s="14" t="s">
        <v>5537</v>
      </c>
      <c r="BN2228" s="14" t="s">
        <v>5537</v>
      </c>
      <c r="BO2228" s="14" t="str">
        <f>_xlfn.XLOOKUP(B2228,'[4]cell downs 18042026 17h'!$B:$B,'[4]cell downs 18042026 17h'!$B:$B,"")</f>
        <v/>
      </c>
      <c r="BP2228" s="14" t="str">
        <f>_xlfn.XLOOKUP(B2228,'[5]Cells Huawei 19042026 15h'!$B:$B,'[5]Cells Huawei 19042026 15h'!$B:$B,"")</f>
        <v/>
      </c>
      <c r="BQ2228" s="9" t="str">
        <f>_xlfn.XLOOKUP(B2228,'[6]cells down 19042026 9H40'!$B:$B,'[6]cells down 19042026 9H40'!$B:$B,"")</f>
        <v/>
      </c>
      <c r="BR2228" s="9" t="s">
        <v>565</v>
      </c>
      <c r="BS2228" s="9" t="s">
        <v>5537</v>
      </c>
      <c r="BT2228" s="108"/>
    </row>
    <row r="2229" spans="1:72" s="9" customFormat="1" x14ac:dyDescent="0.35">
      <c r="A2229" s="1" t="s">
        <v>1997</v>
      </c>
      <c r="B2229" s="8" t="s">
        <v>1998</v>
      </c>
      <c r="C2229" s="3" t="str">
        <f>_xlfn.XLOOKUP(B2229,'[1]daily break down'!$D:$D,'[1]daily break down'!$E:$E,"")</f>
        <v>EXTREME-NORD</v>
      </c>
      <c r="D2229" s="1" t="s">
        <v>11</v>
      </c>
      <c r="E2229" s="1" t="s">
        <v>12</v>
      </c>
      <c r="F2229" s="3" t="s">
        <v>55</v>
      </c>
      <c r="G2229" s="1" t="s">
        <v>560</v>
      </c>
      <c r="H2229" s="32" t="str">
        <f>_xlfn.XLOOKUP(B2229,[2]CALCULATION!$B:$B,[2]CALCULATION!$H:$H,"")</f>
        <v>Huawei</v>
      </c>
      <c r="I2229" s="28">
        <v>0</v>
      </c>
      <c r="J2229" s="28">
        <v>0</v>
      </c>
      <c r="K2229" s="28">
        <v>0</v>
      </c>
      <c r="L2229" s="28">
        <v>0</v>
      </c>
      <c r="M2229" s="28">
        <v>0</v>
      </c>
      <c r="N2229" s="28">
        <v>0</v>
      </c>
      <c r="O2229" s="28">
        <v>4.5036248013172271</v>
      </c>
      <c r="P2229" s="28">
        <v>2.8459612821851823</v>
      </c>
      <c r="Q2229" s="28">
        <v>2.5435318591570999</v>
      </c>
      <c r="R2229" s="28">
        <v>0.56467641460707174</v>
      </c>
      <c r="S2229" s="93">
        <v>0</v>
      </c>
      <c r="T2229" s="93">
        <f>_xlfn.XLOOKUP(B2229,'[3]Nur des jours'!$B:$B,'[3]Nur des jours'!$U:$U,"")</f>
        <v>0</v>
      </c>
      <c r="U2229" s="93">
        <v>0</v>
      </c>
      <c r="V2229" s="93">
        <v>0.66412481130487144</v>
      </c>
      <c r="W2229" s="93">
        <v>0</v>
      </c>
      <c r="X2229" s="93">
        <v>0</v>
      </c>
      <c r="Y2229" s="93">
        <v>0</v>
      </c>
      <c r="Z2229" s="93">
        <v>0</v>
      </c>
      <c r="AA2229" s="93">
        <v>0</v>
      </c>
      <c r="AB2229" s="93">
        <v>0</v>
      </c>
      <c r="AC2229" s="93">
        <f>_xlfn.XLOOKUP(B2229,'[3]Nur des jours'!$B:$B,'[3]Nur des jours'!$N:$N,"")</f>
        <v>0.30908190724047108</v>
      </c>
      <c r="AD2229" s="93">
        <v>0.30908190724047108</v>
      </c>
      <c r="AE2229" s="93">
        <v>0</v>
      </c>
      <c r="AF2229" s="93">
        <v>0</v>
      </c>
      <c r="AG2229" s="93"/>
      <c r="AH2229" s="93">
        <v>0</v>
      </c>
      <c r="AI2229" s="93">
        <v>0</v>
      </c>
      <c r="AJ2229" s="93">
        <v>0</v>
      </c>
      <c r="AK2229" s="93">
        <v>0</v>
      </c>
      <c r="AL2229" s="93">
        <v>0</v>
      </c>
      <c r="AM2229" s="49" t="s">
        <v>5601</v>
      </c>
      <c r="AN2229" s="49"/>
      <c r="AO2229" s="48" t="str" cm="1">
        <f t="array" ref="AO2229">IFERROR(_xlfn.IFS(
AQ2229="MPR ISSUE","PDH",
AQ2229="BSS Hardware Issue","BSS",
AQ2229="Sites strategiques, MLL, Pylone, etc.","ENVTECH",
AQ2229="AKTIVCO DEFAUT GE &amp; POWER Cabinet","AKTIVCO",
AQ2229="AKTIVCO Coupure ENEO &amp; Baisse de tension","AKTIVCO GRID ONLY",
AQ2229="Coupure ENEO &amp; Baisse de tension","IHS GRID ONLY",
AQ2229="Defaut GE &amp; POWER Cabinet","IHS",
AQ2229="Sharing","Partners",
AQ2229="Sites strategiques &amp; DataCenter","SST &amp; DC",
AQ2229="Exclu","Exclu",
AQ2229="SAT","SAT",
AQ2229="SPARE-ISSUE","SPARE-ISSUE",
AQ2229="Fiber CAmtel","TRANS_FO_CAMTEL",
AQ2229="Fiber AOF","Fiber AOF",
AQ2229="Projet OCM (HUAWEI)","TRAVAUX-HUAWEI",
AQ2229="Projet OCM (NOKIA)","TRAVAUX-NOKIA",
AQ2229="ACCESS-ISSUE","ACCESS-ISSUE",
AQ2229="Projet OCM (ZTE, NOKIA, autres projets)","TRAVAUX OCM",
AQ2229="No root CAuse","No root cause",
AQ2229="ODU HS","PDH",
AQ2229="IP &amp; VLAN","PDH",
AQ2229="Warehouse HUAWEI","SPARE-ISSUE",
AQ2229="SPARE-HS","SPARE-ISSUE",
AQ2229="Power Telco","BSS",AQ2229="no impacts","no impacts"
),"")</f>
        <v>No root cause</v>
      </c>
      <c r="AP2229" s="48" t="str" cm="1">
        <f t="array" ref="AP2229">IFERROR(_xlfn.IFS(
AQ2229="MPR ISSUE","TX ISSUE",
AQ2229="BSS Hardware Issue","RAN ISSUE",
AQ2229="Sites strategiques, MLL, Pylone, etc.","ENVTECH",
AQ2229="AKTIVCO DEFAUT GE &amp; POWER Cabinet","POWER ISSUE",
AQ2229="AKTIVCO Coupure ENEO &amp; Baisse de tension","POWER ISSUE",
AQ2229="Coupure ENEO &amp; Baisse de tension","POWER ISSUE",
AQ2229="Defaut GE &amp; POWER Cabinet","POWER ISSUE",
AQ2229="Sharing","POWER ISSUE",
AQ2229="Sites strategiques &amp; DataCenter","POWER ISSUE",
AQ2229="Exclu","Exclu",
AQ2229="SAT","TX ISSUE",
AQ2229="SPARE-ISSUE","SPARE-ISSUE",
AQ2229="Fiber CAmtel","TX ISSUE",
AQ2229="Fiber AOF","TX ISSUE",
AQ2229="Projet OCM (HUAWEI)","TRAVAUX-HUAWEI",
AQ2229="Projet OCM (NOKIA)","TRAVAUX -NOKIA",
AQ2229="ACCESS-ISSUE","ACCESS-ISSUE",
AQ2229="Projet OCM (ZTE, NOKIA, autres projets)","TRAVAUX OCM",
AQ2229="No root CAuse","No root cause",
AQ2229="ODU HS","TX ISSUE",
AQ2229="IP &amp; VLAN","TX ISSUE",
AQ2229="Warehouse HUAWEI","SPARE-ISSUE",
AQ2229="SPARE-HS","SPARE-ISSUE",
AQ2229="Power Telco","RAN ISSUE",AQ2229="no impacts","no impacts"
),"")</f>
        <v>No root cause</v>
      </c>
      <c r="AQ2229" s="67" t="s">
        <v>5344</v>
      </c>
      <c r="AR2229" s="48" t="str" cm="1">
        <f t="array" ref="AR2229">IFERROR(_xlfn.IFS(
AQ2229="MPR ISSUE","ACTIVE",
AQ2229="BSS Hardware Issue","ACTIVE",
AQ2229="Sites strategiques, MLL, Pylone, etc.","PASSIVE",
AQ2229="AKTIVCO DEFAUT GE &amp; POWER Cabinet","PASSIVE",
AQ2229="AKTIVCO Coupure ENEO &amp; Baisse de tension","PASSIVE",
AQ2229="Coupure ENEO &amp; Baisse de tension","PASSIVE",
AQ2229="Defaut GE &amp; POWER Cabinet","PASSIVE",
AQ2229="Sharing","PASSIVE",
AQ2229="Sites strategiques &amp; DataCenter","PASSIVE",
AQ2229="Exclu","Exclu",
AQ2229="SAT","ACTIVE",
AQ2229="SPARE-ISSUE","SPARE-ISSUE",
AQ2229="Fiber CAmtel","ACTIVE",
AQ2229="Fiber AOF","ACTIVE",
AQ2229="Projet OCM (HUAWEI)","PLANNED WORKS",
AQ2229="Projet OCM (NOKIA)","PLANNED WORKS",
AQ2229="ACCESS-ISSUE","ACCESS-ISSUE",
AQ2229="Projet OCM (ZTE, NOKIA, autres projets)","PLANNED WORKS",
AQ2229="No root CAuse","No root cause",
AQ2229="ODU HS","ACTIVE",
AQ2229="IP &amp; VLAN","ACTIVE",
AQ2229="Warehouse HUAWEI","SPARE-ISSUE",
AQ2229="SPARE-HS","SPARE-ISSUE",
AQ2229="Power Telco","ACTIVE", AQ2229="no impacts","no impacts"
),"")</f>
        <v>No root cause</v>
      </c>
      <c r="AS2229" s="92" t="s">
        <v>5537</v>
      </c>
      <c r="AT2229" s="98" t="s">
        <v>1998</v>
      </c>
      <c r="AV2229" s="17" t="s">
        <v>5537</v>
      </c>
      <c r="AW2229" s="7" t="s">
        <v>5537</v>
      </c>
      <c r="AX2229" s="6" t="s">
        <v>5537</v>
      </c>
      <c r="AY2229" s="7"/>
      <c r="AZ2229" s="3" t="s">
        <v>5537</v>
      </c>
      <c r="BA2229" s="18" t="s">
        <v>5537</v>
      </c>
      <c r="BB2229" s="18" t="s">
        <v>5537</v>
      </c>
      <c r="BC2229" s="18" t="s">
        <v>5537</v>
      </c>
      <c r="BD2229" s="18" t="s">
        <v>5537</v>
      </c>
      <c r="BE2229" s="18" t="s">
        <v>5537</v>
      </c>
      <c r="BF2229" s="18" t="s">
        <v>5537</v>
      </c>
      <c r="BG2229" s="18" t="s">
        <v>5537</v>
      </c>
      <c r="BH2229" s="18" t="s">
        <v>5537</v>
      </c>
      <c r="BI2229" s="18" t="s">
        <v>5537</v>
      </c>
      <c r="BJ2229" s="18" t="s">
        <v>5537</v>
      </c>
      <c r="BK2229" s="18" t="s">
        <v>5537</v>
      </c>
      <c r="BL2229" s="9" t="s">
        <v>5537</v>
      </c>
      <c r="BM2229" s="14" t="s">
        <v>5537</v>
      </c>
      <c r="BN2229" s="14" t="s">
        <v>5537</v>
      </c>
      <c r="BO2229" s="14" t="str">
        <f>_xlfn.XLOOKUP(B2229,'[4]cell downs 18042026 17h'!$B:$B,'[4]cell downs 18042026 17h'!$B:$B,"")</f>
        <v/>
      </c>
      <c r="BP2229" s="14" t="str">
        <f>_xlfn.XLOOKUP(B2229,'[5]Cells Huawei 19042026 15h'!$B:$B,'[5]Cells Huawei 19042026 15h'!$B:$B,"")</f>
        <v/>
      </c>
      <c r="BQ2229" s="9" t="str">
        <f>_xlfn.XLOOKUP(B2229,'[6]cells down 19042026 9H40'!$B:$B,'[6]cells down 19042026 9H40'!$B:$B,"")</f>
        <v/>
      </c>
      <c r="BR2229" s="9" t="s">
        <v>1998</v>
      </c>
      <c r="BS2229" s="9" t="s">
        <v>5537</v>
      </c>
      <c r="BT2229" s="108"/>
    </row>
    <row r="2230" spans="1:72" s="9" customFormat="1" x14ac:dyDescent="0.35">
      <c r="A2230" s="1" t="s">
        <v>372</v>
      </c>
      <c r="B2230" s="1" t="s">
        <v>373</v>
      </c>
      <c r="C2230" s="3" t="str">
        <f>_xlfn.XLOOKUP(B2230,'[1]daily break down'!$D:$D,'[1]daily break down'!$E:$E,"")</f>
        <v>NORD-OUEST</v>
      </c>
      <c r="D2230" s="1" t="s">
        <v>11</v>
      </c>
      <c r="E2230" s="1" t="s">
        <v>154</v>
      </c>
      <c r="F2230" s="3" t="s">
        <v>51</v>
      </c>
      <c r="G2230" s="1" t="s">
        <v>372</v>
      </c>
      <c r="H2230" s="33" t="str">
        <f>_xlfn.XLOOKUP(B2230,[2]CALCULATION!$B:$B,[2]CALCULATION!$H:$H,"")</f>
        <v>NOKIA</v>
      </c>
      <c r="I2230" s="28">
        <v>6.6795709534364009</v>
      </c>
      <c r="J2230" s="28">
        <v>7.1878665225366891</v>
      </c>
      <c r="K2230" s="28">
        <v>5.2309676455574046</v>
      </c>
      <c r="L2230" s="28">
        <v>3.5568309949429735</v>
      </c>
      <c r="M2230" s="28">
        <v>5.3269582284953012</v>
      </c>
      <c r="N2230" s="28">
        <v>5.3891041774348967</v>
      </c>
      <c r="O2230" s="28">
        <v>4.9280140027906585</v>
      </c>
      <c r="P2230" s="28">
        <v>1.8570496989804355</v>
      </c>
      <c r="Q2230" s="28">
        <v>3.5374537681606575</v>
      </c>
      <c r="R2230" s="28">
        <v>4.2923969137891502</v>
      </c>
      <c r="S2230" s="93">
        <v>6.3637525031808782</v>
      </c>
      <c r="T2230" s="93">
        <f>_xlfn.XLOOKUP(B2230,'[3]Nur des jours'!$B:$B,'[3]Nur des jours'!$U:$U,"")</f>
        <v>6.0639266279144729E-3</v>
      </c>
      <c r="U2230" s="93">
        <v>0.29014017048756729</v>
      </c>
      <c r="V2230" s="93">
        <v>1.2981261753316611</v>
      </c>
      <c r="W2230" s="93">
        <v>6.0639266279144729E-3</v>
      </c>
      <c r="X2230" s="93">
        <v>1.9618586149135714E-3</v>
      </c>
      <c r="Y2230" s="93">
        <v>0</v>
      </c>
      <c r="Z2230" s="93">
        <v>6.452731335233837E-2</v>
      </c>
      <c r="AA2230" s="93">
        <v>6.0674936435780855E-2</v>
      </c>
      <c r="AB2230" s="93">
        <v>0</v>
      </c>
      <c r="AC2230" s="93">
        <f>_xlfn.XLOOKUP(B2230,'[3]Nur des jours'!$B:$B,'[3]Nur des jours'!$N:$N,"")</f>
        <v>3.2727368712421483E-2</v>
      </c>
      <c r="AD2230" s="93">
        <v>3.2727368712421483E-2</v>
      </c>
      <c r="AE2230" s="93">
        <v>0</v>
      </c>
      <c r="AF2230" s="93">
        <v>0</v>
      </c>
      <c r="AG2230" s="93"/>
      <c r="AH2230" s="93">
        <v>0</v>
      </c>
      <c r="AI2230" s="93">
        <v>0</v>
      </c>
      <c r="AJ2230" s="93">
        <v>0</v>
      </c>
      <c r="AK2230" s="93">
        <v>0</v>
      </c>
      <c r="AL2230" s="93">
        <v>0</v>
      </c>
      <c r="AM2230" s="49" t="s">
        <v>5601</v>
      </c>
      <c r="AN2230" s="49"/>
      <c r="AO2230" s="48" t="str" cm="1">
        <f t="array" ref="AO2230">IFERROR(_xlfn.IFS(
AQ2230="MPR ISSUE","PDH",
AQ2230="BSS Hardware Issue","BSS",
AQ2230="Sites strategiques, MLL, Pylone, etc.","ENVTECH",
AQ2230="AKTIVCO DEFAUT GE &amp; POWER Cabinet","AKTIVCO",
AQ2230="AKTIVCO Coupure ENEO &amp; Baisse de tension","AKTIVCO GRID ONLY",
AQ2230="Coupure ENEO &amp; Baisse de tension","IHS GRID ONLY",
AQ2230="Defaut GE &amp; POWER Cabinet","IHS",
AQ2230="Sharing","Partners",
AQ2230="Sites strategiques &amp; DataCenter","SST &amp; DC",
AQ2230="Exclu","Exclu",
AQ2230="SAT","SAT",
AQ2230="SPARE-ISSUE","SPARE-ISSUE",
AQ2230="Fiber CAmtel","TRANS_FO_CAMTEL",
AQ2230="Fiber AOF","Fiber AOF",
AQ2230="Projet OCM (HUAWEI)","TRAVAUX-HUAWEI",
AQ2230="Projet OCM (NOKIA)","TRAVAUX-NOKIA",
AQ2230="ACCESS-ISSUE","ACCESS-ISSUE",
AQ2230="Projet OCM (ZTE, NOKIA, autres projets)","TRAVAUX OCM",
AQ2230="No root CAuse","No root cause",
AQ2230="ODU HS","PDH",
AQ2230="IP &amp; VLAN","PDH",
AQ2230="Warehouse HUAWEI","SPARE-ISSUE",
AQ2230="SPARE-HS","SPARE-ISSUE",
AQ2230="Power Telco","BSS",AQ2230="no impacts","no impacts"
),"")</f>
        <v>No root cause</v>
      </c>
      <c r="AP2230" s="48" t="str" cm="1">
        <f t="array" ref="AP2230">IFERROR(_xlfn.IFS(
AQ2230="MPR ISSUE","TX ISSUE",
AQ2230="BSS Hardware Issue","RAN ISSUE",
AQ2230="Sites strategiques, MLL, Pylone, etc.","ENVTECH",
AQ2230="AKTIVCO DEFAUT GE &amp; POWER Cabinet","POWER ISSUE",
AQ2230="AKTIVCO Coupure ENEO &amp; Baisse de tension","POWER ISSUE",
AQ2230="Coupure ENEO &amp; Baisse de tension","POWER ISSUE",
AQ2230="Defaut GE &amp; POWER Cabinet","POWER ISSUE",
AQ2230="Sharing","POWER ISSUE",
AQ2230="Sites strategiques &amp; DataCenter","POWER ISSUE",
AQ2230="Exclu","Exclu",
AQ2230="SAT","TX ISSUE",
AQ2230="SPARE-ISSUE","SPARE-ISSUE",
AQ2230="Fiber CAmtel","TX ISSUE",
AQ2230="Fiber AOF","TX ISSUE",
AQ2230="Projet OCM (HUAWEI)","TRAVAUX-HUAWEI",
AQ2230="Projet OCM (NOKIA)","TRAVAUX -NOKIA",
AQ2230="ACCESS-ISSUE","ACCESS-ISSUE",
AQ2230="Projet OCM (ZTE, NOKIA, autres projets)","TRAVAUX OCM",
AQ2230="No root CAuse","No root cause",
AQ2230="ODU HS","TX ISSUE",
AQ2230="IP &amp; VLAN","TX ISSUE",
AQ2230="Warehouse HUAWEI","SPARE-ISSUE",
AQ2230="SPARE-HS","SPARE-ISSUE",
AQ2230="Power Telco","RAN ISSUE",AQ2230="no impacts","no impacts"
),"")</f>
        <v>No root cause</v>
      </c>
      <c r="AQ2230" s="67" t="s">
        <v>5344</v>
      </c>
      <c r="AR2230" s="48" t="str" cm="1">
        <f t="array" ref="AR2230">IFERROR(_xlfn.IFS(
AQ2230="MPR ISSUE","ACTIVE",
AQ2230="BSS Hardware Issue","ACTIVE",
AQ2230="Sites strategiques, MLL, Pylone, etc.","PASSIVE",
AQ2230="AKTIVCO DEFAUT GE &amp; POWER Cabinet","PASSIVE",
AQ2230="AKTIVCO Coupure ENEO &amp; Baisse de tension","PASSIVE",
AQ2230="Coupure ENEO &amp; Baisse de tension","PASSIVE",
AQ2230="Defaut GE &amp; POWER Cabinet","PASSIVE",
AQ2230="Sharing","PASSIVE",
AQ2230="Sites strategiques &amp; DataCenter","PASSIVE",
AQ2230="Exclu","Exclu",
AQ2230="SAT","ACTIVE",
AQ2230="SPARE-ISSUE","SPARE-ISSUE",
AQ2230="Fiber CAmtel","ACTIVE",
AQ2230="Fiber AOF","ACTIVE",
AQ2230="Projet OCM (HUAWEI)","PLANNED WORKS",
AQ2230="Projet OCM (NOKIA)","PLANNED WORKS",
AQ2230="ACCESS-ISSUE","ACCESS-ISSUE",
AQ2230="Projet OCM (ZTE, NOKIA, autres projets)","PLANNED WORKS",
AQ2230="No root CAuse","No root cause",
AQ2230="ODU HS","ACTIVE",
AQ2230="IP &amp; VLAN","ACTIVE",
AQ2230="Warehouse HUAWEI","SPARE-ISSUE",
AQ2230="SPARE-HS","SPARE-ISSUE",
AQ2230="Power Telco","ACTIVE", AQ2230="no impacts","no impacts"
),"")</f>
        <v>No root cause</v>
      </c>
      <c r="AS2230" s="92" t="s">
        <v>5537</v>
      </c>
      <c r="AT2230" s="98" t="s">
        <v>373</v>
      </c>
      <c r="AV2230" s="17" t="s">
        <v>5537</v>
      </c>
      <c r="AW2230" s="7" t="s">
        <v>5537</v>
      </c>
      <c r="AX2230" s="6" t="s">
        <v>5537</v>
      </c>
      <c r="AY2230" s="7"/>
      <c r="AZ2230" s="3" t="s">
        <v>5537</v>
      </c>
      <c r="BA2230" s="18" t="s">
        <v>5537</v>
      </c>
      <c r="BB2230" s="18" t="s">
        <v>5537</v>
      </c>
      <c r="BC2230" s="18" t="s">
        <v>5537</v>
      </c>
      <c r="BD2230" s="18" t="s">
        <v>5537</v>
      </c>
      <c r="BE2230" s="18" t="s">
        <v>5537</v>
      </c>
      <c r="BF2230" s="18" t="s">
        <v>5537</v>
      </c>
      <c r="BG2230" s="18" t="s">
        <v>5537</v>
      </c>
      <c r="BH2230" s="18" t="s">
        <v>5537</v>
      </c>
      <c r="BI2230" s="18" t="s">
        <v>5537</v>
      </c>
      <c r="BJ2230" s="18" t="s">
        <v>5537</v>
      </c>
      <c r="BK2230" s="18" t="s">
        <v>5537</v>
      </c>
      <c r="BL2230" s="9" t="s">
        <v>5537</v>
      </c>
      <c r="BM2230" s="14" t="s">
        <v>5537</v>
      </c>
      <c r="BN2230" s="14" t="s">
        <v>5537</v>
      </c>
      <c r="BO2230" s="14" t="str">
        <f>_xlfn.XLOOKUP(B2230,'[4]cell downs 18042026 17h'!$B:$B,'[4]cell downs 18042026 17h'!$B:$B,"")</f>
        <v>NRO_245</v>
      </c>
      <c r="BP2230" s="14" t="str">
        <f>_xlfn.XLOOKUP(B2230,'[5]Cells Huawei 19042026 15h'!$B:$B,'[5]Cells Huawei 19042026 15h'!$B:$B,"")</f>
        <v/>
      </c>
      <c r="BQ2230" s="9" t="str">
        <f>_xlfn.XLOOKUP(B2230,'[6]cells down 19042026 9H40'!$B:$B,'[6]cells down 19042026 9H40'!$B:$B,"")</f>
        <v/>
      </c>
      <c r="BR2230" s="9" t="s">
        <v>373</v>
      </c>
      <c r="BS2230" s="9" t="s">
        <v>5537</v>
      </c>
      <c r="BT2230" s="108"/>
    </row>
    <row r="2231" spans="1:72" s="9" customFormat="1" x14ac:dyDescent="0.35">
      <c r="A2231" s="1" t="s">
        <v>2635</v>
      </c>
      <c r="B2231" s="8" t="s">
        <v>2636</v>
      </c>
      <c r="C2231" s="3" t="str">
        <f>_xlfn.XLOOKUP(B2231,'[1]daily break down'!$D:$D,'[1]daily break down'!$E:$E,"")</f>
        <v>NORD-OUEST</v>
      </c>
      <c r="D2231" s="1" t="s">
        <v>11</v>
      </c>
      <c r="E2231" s="1" t="s">
        <v>12</v>
      </c>
      <c r="F2231" s="3" t="s">
        <v>51</v>
      </c>
      <c r="G2231" s="1" t="s">
        <v>2635</v>
      </c>
      <c r="H2231" s="33" t="str">
        <f>_xlfn.XLOOKUP(B2231,[2]CALCULATION!$B:$B,[2]CALCULATION!$H:$H,"")</f>
        <v>NOKIA</v>
      </c>
      <c r="I2231" s="28">
        <v>0.34403722249258051</v>
      </c>
      <c r="J2231" s="28">
        <v>1.2367046256173519</v>
      </c>
      <c r="K2231" s="28">
        <v>0.48380635423729812</v>
      </c>
      <c r="L2231" s="28">
        <v>3.210314097131252E-3</v>
      </c>
      <c r="M2231" s="28">
        <v>2.0646565557027787</v>
      </c>
      <c r="N2231" s="28">
        <v>1.5159816569788325E-3</v>
      </c>
      <c r="O2231" s="28">
        <v>1.1057748556785539E-2</v>
      </c>
      <c r="P2231" s="28">
        <v>0</v>
      </c>
      <c r="Q2231" s="28">
        <v>0.68221502232488429</v>
      </c>
      <c r="R2231" s="28">
        <v>0</v>
      </c>
      <c r="S2231" s="93">
        <v>0.77348872527786783</v>
      </c>
      <c r="T2231" s="93">
        <f>_xlfn.XLOOKUP(B2231,'[3]Nur des jours'!$B:$B,'[3]Nur des jours'!$U:$U,"")</f>
        <v>6.0639266279144729E-3</v>
      </c>
      <c r="U2231" s="93">
        <v>0.70636255647862523</v>
      </c>
      <c r="V2231" s="93">
        <v>2.6752617476092913E-3</v>
      </c>
      <c r="W2231" s="93">
        <v>6.0639266279144729E-3</v>
      </c>
      <c r="X2231" s="93">
        <v>0</v>
      </c>
      <c r="Y2231" s="93">
        <v>1.515981656978832E-3</v>
      </c>
      <c r="Z2231" s="93">
        <v>8.2629917844495263E-2</v>
      </c>
      <c r="AA2231" s="93">
        <v>4.0128926214141923E-3</v>
      </c>
      <c r="AB2231" s="93">
        <v>0</v>
      </c>
      <c r="AC2231" s="93">
        <f>_xlfn.XLOOKUP(B2231,'[3]Nur des jours'!$B:$B,'[3]Nur des jours'!$N:$N,"")</f>
        <v>1.5159816569788325E-3</v>
      </c>
      <c r="AD2231" s="93">
        <v>1.5159816569788325E-3</v>
      </c>
      <c r="AE2231" s="93">
        <v>0</v>
      </c>
      <c r="AF2231" s="93">
        <v>0</v>
      </c>
      <c r="AG2231" s="93"/>
      <c r="AH2231" s="93">
        <v>0</v>
      </c>
      <c r="AI2231" s="93">
        <v>0</v>
      </c>
      <c r="AJ2231" s="93">
        <v>0</v>
      </c>
      <c r="AK2231" s="93">
        <v>0</v>
      </c>
      <c r="AL2231" s="93">
        <v>0</v>
      </c>
      <c r="AM2231" s="49" t="s">
        <v>5601</v>
      </c>
      <c r="AN2231" s="49"/>
      <c r="AO2231" s="48" t="str" cm="1">
        <f t="array" ref="AO2231">IFERROR(_xlfn.IFS(
AQ2231="MPR ISSUE","PDH",
AQ2231="BSS Hardware Issue","BSS",
AQ2231="Sites strategiques, MLL, Pylone, etc.","ENVTECH",
AQ2231="AKTIVCO DEFAUT GE &amp; POWER Cabinet","AKTIVCO",
AQ2231="AKTIVCO Coupure ENEO &amp; Baisse de tension","AKTIVCO GRID ONLY",
AQ2231="Coupure ENEO &amp; Baisse de tension","IHS GRID ONLY",
AQ2231="Defaut GE &amp; POWER Cabinet","IHS",
AQ2231="Sharing","Partners",
AQ2231="Sites strategiques &amp; DataCenter","SST &amp; DC",
AQ2231="Exclu","Exclu",
AQ2231="SAT","SAT",
AQ2231="SPARE-ISSUE","SPARE-ISSUE",
AQ2231="Fiber CAmtel","TRANS_FO_CAMTEL",
AQ2231="Fiber AOF","Fiber AOF",
AQ2231="Projet OCM (HUAWEI)","TRAVAUX-HUAWEI",
AQ2231="Projet OCM (NOKIA)","TRAVAUX-NOKIA",
AQ2231="ACCESS-ISSUE","ACCESS-ISSUE",
AQ2231="Projet OCM (ZTE, NOKIA, autres projets)","TRAVAUX OCM",
AQ2231="No root CAuse","No root cause",
AQ2231="ODU HS","PDH",
AQ2231="IP &amp; VLAN","PDH",
AQ2231="Warehouse HUAWEI","SPARE-ISSUE",
AQ2231="SPARE-HS","SPARE-ISSUE",
AQ2231="Power Telco","BSS",AQ2231="no impacts","no impacts"
),"")</f>
        <v>ACCESS-ISSUE</v>
      </c>
      <c r="AP2231" s="48" t="str" cm="1">
        <f t="array" ref="AP2231">IFERROR(_xlfn.IFS(
AQ2231="MPR ISSUE","TX ISSUE",
AQ2231="BSS Hardware Issue","RAN ISSUE",
AQ2231="Sites strategiques, MLL, Pylone, etc.","ENVTECH",
AQ2231="AKTIVCO DEFAUT GE &amp; POWER Cabinet","POWER ISSUE",
AQ2231="AKTIVCO Coupure ENEO &amp; Baisse de tension","POWER ISSUE",
AQ2231="Coupure ENEO &amp; Baisse de tension","POWER ISSUE",
AQ2231="Defaut GE &amp; POWER Cabinet","POWER ISSUE",
AQ2231="Sharing","POWER ISSUE",
AQ2231="Sites strategiques &amp; DataCenter","POWER ISSUE",
AQ2231="Exclu","Exclu",
AQ2231="SAT","TX ISSUE",
AQ2231="SPARE-ISSUE","SPARE-ISSUE",
AQ2231="Fiber CAmtel","TX ISSUE",
AQ2231="Fiber AOF","TX ISSUE",
AQ2231="Projet OCM (HUAWEI)","TRAVAUX-HUAWEI",
AQ2231="Projet OCM (NOKIA)","TRAVAUX -NOKIA",
AQ2231="ACCESS-ISSUE","ACCESS-ISSUE",
AQ2231="Projet OCM (ZTE, NOKIA, autres projets)","TRAVAUX OCM",
AQ2231="No root CAuse","No root cause",
AQ2231="ODU HS","TX ISSUE",
AQ2231="IP &amp; VLAN","TX ISSUE",
AQ2231="Warehouse HUAWEI","SPARE-ISSUE",
AQ2231="SPARE-HS","SPARE-ISSUE",
AQ2231="Power Telco","RAN ISSUE",AQ2231="no impacts","no impacts"
),"")</f>
        <v>ACCESS-ISSUE</v>
      </c>
      <c r="AQ2231" s="67" t="s">
        <v>25</v>
      </c>
      <c r="AR2231" s="48" t="str" cm="1">
        <f t="array" ref="AR2231">IFERROR(_xlfn.IFS(
AQ2231="MPR ISSUE","ACTIVE",
AQ2231="BSS Hardware Issue","ACTIVE",
AQ2231="Sites strategiques, MLL, Pylone, etc.","PASSIVE",
AQ2231="AKTIVCO DEFAUT GE &amp; POWER Cabinet","PASSIVE",
AQ2231="AKTIVCO Coupure ENEO &amp; Baisse de tension","PASSIVE",
AQ2231="Coupure ENEO &amp; Baisse de tension","PASSIVE",
AQ2231="Defaut GE &amp; POWER Cabinet","PASSIVE",
AQ2231="Sharing","PASSIVE",
AQ2231="Sites strategiques &amp; DataCenter","PASSIVE",
AQ2231="Exclu","Exclu",
AQ2231="SAT","ACTIVE",
AQ2231="SPARE-ISSUE","SPARE-ISSUE",
AQ2231="Fiber CAmtel","ACTIVE",
AQ2231="Fiber AOF","ACTIVE",
AQ2231="Projet OCM (HUAWEI)","PLANNED WORKS",
AQ2231="Projet OCM (NOKIA)","PLANNED WORKS",
AQ2231="ACCESS-ISSUE","ACCESS-ISSUE",
AQ2231="Projet OCM (ZTE, NOKIA, autres projets)","PLANNED WORKS",
AQ2231="No root CAuse","No root cause",
AQ2231="ODU HS","ACTIVE",
AQ2231="IP &amp; VLAN","ACTIVE",
AQ2231="Warehouse HUAWEI","SPARE-ISSUE",
AQ2231="SPARE-HS","SPARE-ISSUE",
AQ2231="Power Telco","ACTIVE", AQ2231="no impacts","no impacts"
),"")</f>
        <v>ACCESS-ISSUE</v>
      </c>
      <c r="AS2231" s="92" t="s">
        <v>5959</v>
      </c>
      <c r="AT2231" s="92" t="s">
        <v>2636</v>
      </c>
      <c r="AV2231" s="17" t="s">
        <v>5537</v>
      </c>
      <c r="AW2231" s="7" t="s">
        <v>5537</v>
      </c>
      <c r="AX2231" s="6" t="s">
        <v>5537</v>
      </c>
      <c r="AY2231" s="7"/>
      <c r="AZ2231" s="3" t="s">
        <v>5537</v>
      </c>
      <c r="BA2231" s="18" t="s">
        <v>5537</v>
      </c>
      <c r="BB2231" s="18" t="s">
        <v>5537</v>
      </c>
      <c r="BC2231" s="18" t="s">
        <v>5537</v>
      </c>
      <c r="BD2231" s="18" t="s">
        <v>5537</v>
      </c>
      <c r="BE2231" s="18" t="s">
        <v>5537</v>
      </c>
      <c r="BF2231" s="18" t="s">
        <v>5537</v>
      </c>
      <c r="BG2231" s="18" t="s">
        <v>6376</v>
      </c>
      <c r="BH2231" s="18" t="s">
        <v>6376</v>
      </c>
      <c r="BI2231" s="18" t="s">
        <v>6376</v>
      </c>
      <c r="BJ2231" s="18" t="s">
        <v>5537</v>
      </c>
      <c r="BK2231" s="18" t="s">
        <v>5537</v>
      </c>
      <c r="BL2231" s="9" t="s">
        <v>5537</v>
      </c>
      <c r="BM2231" s="14" t="s">
        <v>5537</v>
      </c>
      <c r="BN2231" s="14" t="s">
        <v>5537</v>
      </c>
      <c r="BO2231" s="14" t="str">
        <f>_xlfn.XLOOKUP(B2231,'[4]cell downs 18042026 17h'!$B:$B,'[4]cell downs 18042026 17h'!$B:$B,"")</f>
        <v/>
      </c>
      <c r="BP2231" s="14" t="str">
        <f>_xlfn.XLOOKUP(B2231,'[5]Cells Huawei 19042026 15h'!$B:$B,'[5]Cells Huawei 19042026 15h'!$B:$B,"")</f>
        <v/>
      </c>
      <c r="BQ2231" s="9" t="str">
        <f>_xlfn.XLOOKUP(B2231,'[6]cells down 19042026 9H40'!$B:$B,'[6]cells down 19042026 9H40'!$B:$B,"")</f>
        <v/>
      </c>
      <c r="BR2231" s="9" t="s">
        <v>2636</v>
      </c>
      <c r="BS2231" s="9" t="s">
        <v>5537</v>
      </c>
      <c r="BT2231" s="108"/>
    </row>
    <row r="2232" spans="1:72" s="9" customFormat="1" x14ac:dyDescent="0.35">
      <c r="A2232" s="1" t="s">
        <v>1221</v>
      </c>
      <c r="B2232" s="1" t="s">
        <v>1222</v>
      </c>
      <c r="C2232" s="3" t="str">
        <f>_xlfn.XLOOKUP(B2232,'[1]daily break down'!$D:$D,'[1]daily break down'!$E:$E,"")</f>
        <v>NORD-OUEST</v>
      </c>
      <c r="D2232" s="1" t="s">
        <v>11</v>
      </c>
      <c r="E2232" s="1" t="s">
        <v>96</v>
      </c>
      <c r="F2232" s="3" t="s">
        <v>51</v>
      </c>
      <c r="G2232" s="1" t="s">
        <v>1223</v>
      </c>
      <c r="H2232" s="33" t="str">
        <f>_xlfn.XLOOKUP(B2232,[2]CALCULATION!$B:$B,[2]CALCULATION!$H:$H,"")</f>
        <v>NOKIA</v>
      </c>
      <c r="I2232" s="28">
        <v>4.6736211192291091</v>
      </c>
      <c r="J2232" s="28">
        <v>4.6395608041729481</v>
      </c>
      <c r="K2232" s="28">
        <v>4.5315841942190955</v>
      </c>
      <c r="L2232" s="28">
        <v>3.6933513865990388</v>
      </c>
      <c r="M2232" s="28">
        <v>2.8777143289767562</v>
      </c>
      <c r="N2232" s="28">
        <v>4.1231544062443621</v>
      </c>
      <c r="O2232" s="28">
        <v>4.6613138194732686</v>
      </c>
      <c r="P2232" s="28">
        <v>4.7291414046911786</v>
      </c>
      <c r="Q2232" s="28">
        <v>2.2588251947126885</v>
      </c>
      <c r="R2232" s="28">
        <v>2.963103207322475</v>
      </c>
      <c r="S2232" s="93">
        <v>4.9693103033873021</v>
      </c>
      <c r="T2232" s="93">
        <f>_xlfn.XLOOKUP(B2232,'[3]Nur des jours'!$B:$B,'[3]Nur des jours'!$U:$U,"")</f>
        <v>3.6000640636013164</v>
      </c>
      <c r="U2232" s="93">
        <v>2.8080250624667422</v>
      </c>
      <c r="V2232" s="93">
        <v>5.5825221939714567</v>
      </c>
      <c r="W2232" s="93">
        <v>3.6000640636013164</v>
      </c>
      <c r="X2232" s="93">
        <v>1.2970560706326177</v>
      </c>
      <c r="Y2232" s="93">
        <v>3.9381636432641907</v>
      </c>
      <c r="Z2232" s="93">
        <v>0.22729023807689339</v>
      </c>
      <c r="AA2232" s="93">
        <v>4.4819551811615913E-2</v>
      </c>
      <c r="AB2232" s="93">
        <v>2.4652715355003667</v>
      </c>
      <c r="AC2232" s="93">
        <f>_xlfn.XLOOKUP(B2232,'[3]Nur des jours'!$B:$B,'[3]Nur des jours'!$N:$N,"")</f>
        <v>0</v>
      </c>
      <c r="AD2232" s="93">
        <v>0</v>
      </c>
      <c r="AE2232" s="93">
        <v>0</v>
      </c>
      <c r="AF2232" s="93">
        <v>0</v>
      </c>
      <c r="AG2232" s="93"/>
      <c r="AH2232" s="93">
        <v>0</v>
      </c>
      <c r="AI2232" s="93">
        <v>0</v>
      </c>
      <c r="AJ2232" s="93">
        <v>0</v>
      </c>
      <c r="AK2232" s="93">
        <v>0</v>
      </c>
      <c r="AL2232" s="93">
        <v>0</v>
      </c>
      <c r="AM2232" s="49" t="s">
        <v>5601</v>
      </c>
      <c r="AN2232" s="49"/>
      <c r="AO2232" s="48" t="str" cm="1">
        <f t="array" ref="AO2232">IFERROR(_xlfn.IFS(
AQ2232="MPR ISSUE","PDH",
AQ2232="BSS Hardware Issue","BSS",
AQ2232="Sites strategiques, MLL, Pylone, etc.","ENVTECH",
AQ2232="AKTIVCO DEFAUT GE &amp; POWER Cabinet","AKTIVCO",
AQ2232="AKTIVCO Coupure ENEO &amp; Baisse de tension","AKTIVCO GRID ONLY",
AQ2232="Coupure ENEO &amp; Baisse de tension","IHS GRID ONLY",
AQ2232="Defaut GE &amp; POWER Cabinet","IHS",
AQ2232="Sharing","Partners",
AQ2232="Sites strategiques &amp; DataCenter","SST &amp; DC",
AQ2232="Exclu","Exclu",
AQ2232="SAT","SAT",
AQ2232="SPARE-ISSUE","SPARE-ISSUE",
AQ2232="Fiber CAmtel","TRANS_FO_CAMTEL",
AQ2232="Fiber AOF","Fiber AOF",
AQ2232="Projet OCM (HUAWEI)","TRAVAUX-HUAWEI",
AQ2232="Projet OCM (NOKIA)","TRAVAUX-NOKIA",
AQ2232="ACCESS-ISSUE","ACCESS-ISSUE",
AQ2232="Projet OCM (ZTE, NOKIA, autres projets)","TRAVAUX OCM",
AQ2232="No root CAuse","No root cause",
AQ2232="ODU HS","PDH",
AQ2232="IP &amp; VLAN","PDH",
AQ2232="Warehouse HUAWEI","SPARE-ISSUE",
AQ2232="SPARE-HS","SPARE-ISSUE",
AQ2232="Power Telco","BSS",AQ2232="no impacts","no impacts"
),"")</f>
        <v>No root cause</v>
      </c>
      <c r="AP2232" s="48" t="str" cm="1">
        <f t="array" ref="AP2232">IFERROR(_xlfn.IFS(
AQ2232="MPR ISSUE","TX ISSUE",
AQ2232="BSS Hardware Issue","RAN ISSUE",
AQ2232="Sites strategiques, MLL, Pylone, etc.","ENVTECH",
AQ2232="AKTIVCO DEFAUT GE &amp; POWER Cabinet","POWER ISSUE",
AQ2232="AKTIVCO Coupure ENEO &amp; Baisse de tension","POWER ISSUE",
AQ2232="Coupure ENEO &amp; Baisse de tension","POWER ISSUE",
AQ2232="Defaut GE &amp; POWER Cabinet","POWER ISSUE",
AQ2232="Sharing","POWER ISSUE",
AQ2232="Sites strategiques &amp; DataCenter","POWER ISSUE",
AQ2232="Exclu","Exclu",
AQ2232="SAT","TX ISSUE",
AQ2232="SPARE-ISSUE","SPARE-ISSUE",
AQ2232="Fiber CAmtel","TX ISSUE",
AQ2232="Fiber AOF","TX ISSUE",
AQ2232="Projet OCM (HUAWEI)","TRAVAUX-HUAWEI",
AQ2232="Projet OCM (NOKIA)","TRAVAUX -NOKIA",
AQ2232="ACCESS-ISSUE","ACCESS-ISSUE",
AQ2232="Projet OCM (ZTE, NOKIA, autres projets)","TRAVAUX OCM",
AQ2232="No root CAuse","No root cause",
AQ2232="ODU HS","TX ISSUE",
AQ2232="IP &amp; VLAN","TX ISSUE",
AQ2232="Warehouse HUAWEI","SPARE-ISSUE",
AQ2232="SPARE-HS","SPARE-ISSUE",
AQ2232="Power Telco","RAN ISSUE",AQ2232="no impacts","no impacts"
),"")</f>
        <v>No root cause</v>
      </c>
      <c r="AQ2232" s="67" t="s">
        <v>5344</v>
      </c>
      <c r="AR2232" s="48" t="str" cm="1">
        <f t="array" ref="AR2232">IFERROR(_xlfn.IFS(
AQ2232="MPR ISSUE","ACTIVE",
AQ2232="BSS Hardware Issue","ACTIVE",
AQ2232="Sites strategiques, MLL, Pylone, etc.","PASSIVE",
AQ2232="AKTIVCO DEFAUT GE &amp; POWER Cabinet","PASSIVE",
AQ2232="AKTIVCO Coupure ENEO &amp; Baisse de tension","PASSIVE",
AQ2232="Coupure ENEO &amp; Baisse de tension","PASSIVE",
AQ2232="Defaut GE &amp; POWER Cabinet","PASSIVE",
AQ2232="Sharing","PASSIVE",
AQ2232="Sites strategiques &amp; DataCenter","PASSIVE",
AQ2232="Exclu","Exclu",
AQ2232="SAT","ACTIVE",
AQ2232="SPARE-ISSUE","SPARE-ISSUE",
AQ2232="Fiber CAmtel","ACTIVE",
AQ2232="Fiber AOF","ACTIVE",
AQ2232="Projet OCM (HUAWEI)","PLANNED WORKS",
AQ2232="Projet OCM (NOKIA)","PLANNED WORKS",
AQ2232="ACCESS-ISSUE","ACCESS-ISSUE",
AQ2232="Projet OCM (ZTE, NOKIA, autres projets)","PLANNED WORKS",
AQ2232="No root CAuse","No root cause",
AQ2232="ODU HS","ACTIVE",
AQ2232="IP &amp; VLAN","ACTIVE",
AQ2232="Warehouse HUAWEI","SPARE-ISSUE",
AQ2232="SPARE-HS","SPARE-ISSUE",
AQ2232="Power Telco","ACTIVE", AQ2232="no impacts","no impacts"
),"")</f>
        <v>No root cause</v>
      </c>
      <c r="AS2232" s="92" t="s">
        <v>5537</v>
      </c>
      <c r="AT2232" s="98" t="s">
        <v>1222</v>
      </c>
      <c r="AV2232" s="17" t="s">
        <v>5537</v>
      </c>
      <c r="AW2232" s="7" t="s">
        <v>5537</v>
      </c>
      <c r="AX2232" s="6" t="s">
        <v>5537</v>
      </c>
      <c r="AY2232" s="7"/>
      <c r="AZ2232" s="3" t="s">
        <v>5537</v>
      </c>
      <c r="BA2232" s="18" t="s">
        <v>5537</v>
      </c>
      <c r="BB2232" s="18" t="s">
        <v>5537</v>
      </c>
      <c r="BC2232" s="18" t="s">
        <v>5537</v>
      </c>
      <c r="BD2232" s="18" t="s">
        <v>5537</v>
      </c>
      <c r="BE2232" s="18" t="s">
        <v>5537</v>
      </c>
      <c r="BF2232" s="18" t="s">
        <v>5537</v>
      </c>
      <c r="BG2232" s="18" t="s">
        <v>5537</v>
      </c>
      <c r="BH2232" s="18" t="s">
        <v>5537</v>
      </c>
      <c r="BI2232" s="18" t="s">
        <v>5537</v>
      </c>
      <c r="BJ2232" s="18" t="s">
        <v>5537</v>
      </c>
      <c r="BK2232" s="18" t="s">
        <v>5537</v>
      </c>
      <c r="BL2232" s="9" t="s">
        <v>5537</v>
      </c>
      <c r="BM2232" s="14" t="s">
        <v>5537</v>
      </c>
      <c r="BN2232" s="14" t="s">
        <v>5537</v>
      </c>
      <c r="BO2232" s="14" t="str">
        <f>_xlfn.XLOOKUP(B2232,'[4]cell downs 18042026 17h'!$B:$B,'[4]cell downs 18042026 17h'!$B:$B,"")</f>
        <v>NRO_030</v>
      </c>
      <c r="BP2232" s="14" t="str">
        <f>_xlfn.XLOOKUP(B2232,'[5]Cells Huawei 19042026 15h'!$B:$B,'[5]Cells Huawei 19042026 15h'!$B:$B,"")</f>
        <v/>
      </c>
      <c r="BQ2232" s="9" t="str">
        <f>_xlfn.XLOOKUP(B2232,'[6]cells down 19042026 9H40'!$B:$B,'[6]cells down 19042026 9H40'!$B:$B,"")</f>
        <v/>
      </c>
      <c r="BR2232" s="9" t="s">
        <v>1222</v>
      </c>
      <c r="BS2232" s="9" t="s">
        <v>5537</v>
      </c>
      <c r="BT2232" s="108"/>
    </row>
    <row r="2233" spans="1:72" s="9" customFormat="1" x14ac:dyDescent="0.35">
      <c r="A2233" s="1" t="s">
        <v>4866</v>
      </c>
      <c r="B2233" s="1" t="s">
        <v>4867</v>
      </c>
      <c r="C2233" s="3" t="str">
        <f>_xlfn.XLOOKUP(B2233,'[1]daily break down'!$D:$D,'[1]daily break down'!$E:$E,"")</f>
        <v>SUD-OUEST</v>
      </c>
      <c r="D2233" s="1" t="s">
        <v>18</v>
      </c>
      <c r="E2233" s="1" t="e">
        <v>#N/A</v>
      </c>
      <c r="F2233" s="3" t="s">
        <v>13</v>
      </c>
      <c r="G2233" s="1" t="s">
        <v>1431</v>
      </c>
      <c r="H2233" s="32" t="str">
        <f>_xlfn.XLOOKUP(B2233,[2]CALCULATION!$B:$B,[2]CALCULATION!$H:$H,"")</f>
        <v>Huawei</v>
      </c>
      <c r="I2233" s="28">
        <v>15.514841638772607</v>
      </c>
      <c r="J2233" s="28">
        <v>18.155414159054661</v>
      </c>
      <c r="K2233" s="28">
        <v>16.708293739459474</v>
      </c>
      <c r="L2233" s="28">
        <v>17.428438531759276</v>
      </c>
      <c r="M2233" s="28">
        <v>21.325973866616444</v>
      </c>
      <c r="N2233" s="28">
        <v>35.009259972662399</v>
      </c>
      <c r="O2233" s="28">
        <v>11.537066286565478</v>
      </c>
      <c r="P2233" s="28">
        <v>12.278256471279807</v>
      </c>
      <c r="Q2233" s="28">
        <v>11.320173899147624</v>
      </c>
      <c r="R2233" s="28">
        <v>1.4136974828283866</v>
      </c>
      <c r="S2233" s="93">
        <v>0</v>
      </c>
      <c r="T2233" s="93">
        <f>_xlfn.XLOOKUP(B2233,'[3]Nur des jours'!$B:$B,'[3]Nur des jours'!$U:$U,"")</f>
        <v>17.373559995776656</v>
      </c>
      <c r="U2233" s="93">
        <v>0</v>
      </c>
      <c r="V2233" s="93">
        <v>0</v>
      </c>
      <c r="W2233" s="93">
        <v>17.373559995776656</v>
      </c>
      <c r="X2233" s="93">
        <v>19.838528334945622</v>
      </c>
      <c r="Y2233" s="93">
        <v>1.2388958802395893</v>
      </c>
      <c r="Z2233" s="93">
        <v>2.041313888817549</v>
      </c>
      <c r="AA2233" s="93">
        <v>0</v>
      </c>
      <c r="AB2233" s="93">
        <v>0</v>
      </c>
      <c r="AC2233" s="93">
        <f>_xlfn.XLOOKUP(B2233,'[3]Nur des jours'!$B:$B,'[3]Nur des jours'!$N:$N,"")</f>
        <v>0</v>
      </c>
      <c r="AD2233" s="93">
        <v>0</v>
      </c>
      <c r="AE2233" s="93">
        <v>0</v>
      </c>
      <c r="AF2233" s="93">
        <v>0</v>
      </c>
      <c r="AG2233" s="93"/>
      <c r="AH2233" s="93">
        <v>0</v>
      </c>
      <c r="AI2233" s="93">
        <v>0</v>
      </c>
      <c r="AJ2233" s="93">
        <v>0</v>
      </c>
      <c r="AK2233" s="93">
        <v>0</v>
      </c>
      <c r="AL2233" s="93">
        <v>0</v>
      </c>
      <c r="AM2233" s="49" t="s">
        <v>5601</v>
      </c>
      <c r="AN2233" s="49"/>
      <c r="AO2233" s="48" t="str" cm="1">
        <f t="array" ref="AO2233">IFERROR(_xlfn.IFS(
AQ2233="MPR ISSUE","PDH",
AQ2233="BSS Hardware Issue","BSS",
AQ2233="Sites strategiques, MLL, Pylone, etc.","ENVTECH",
AQ2233="AKTIVCO DEFAUT GE &amp; POWER Cabinet","AKTIVCO",
AQ2233="AKTIVCO Coupure ENEO &amp; Baisse de tension","AKTIVCO GRID ONLY",
AQ2233="Coupure ENEO &amp; Baisse de tension","IHS GRID ONLY",
AQ2233="Defaut GE &amp; POWER Cabinet","IHS",
AQ2233="Sharing","Partners",
AQ2233="Sites strategiques &amp; DataCenter","SST &amp; DC",
AQ2233="Exclu","Exclu",
AQ2233="SAT","SAT",
AQ2233="SPARE-ISSUE","SPARE-ISSUE",
AQ2233="Fiber CAmtel","TRANS_FO_CAMTEL",
AQ2233="Fiber AOF","Fiber AOF",
AQ2233="Projet OCM (HUAWEI)","TRAVAUX-HUAWEI",
AQ2233="Projet OCM (NOKIA)","TRAVAUX-NOKIA",
AQ2233="ACCESS-ISSUE","ACCESS-ISSUE",
AQ2233="Projet OCM (ZTE, NOKIA, autres projets)","TRAVAUX OCM",
AQ2233="No root CAuse","No root cause",
AQ2233="ODU HS","PDH",
AQ2233="IP &amp; VLAN","PDH",
AQ2233="Warehouse HUAWEI","SPARE-ISSUE",
AQ2233="SPARE-HS","SPARE-ISSUE",
AQ2233="Power Telco","BSS",AQ2233="no impacts","no impacts"
),"")</f>
        <v>No root cause</v>
      </c>
      <c r="AP2233" s="48" t="str" cm="1">
        <f t="array" ref="AP2233">IFERROR(_xlfn.IFS(
AQ2233="MPR ISSUE","TX ISSUE",
AQ2233="BSS Hardware Issue","RAN ISSUE",
AQ2233="Sites strategiques, MLL, Pylone, etc.","ENVTECH",
AQ2233="AKTIVCO DEFAUT GE &amp; POWER Cabinet","POWER ISSUE",
AQ2233="AKTIVCO Coupure ENEO &amp; Baisse de tension","POWER ISSUE",
AQ2233="Coupure ENEO &amp; Baisse de tension","POWER ISSUE",
AQ2233="Defaut GE &amp; POWER Cabinet","POWER ISSUE",
AQ2233="Sharing","POWER ISSUE",
AQ2233="Sites strategiques &amp; DataCenter","POWER ISSUE",
AQ2233="Exclu","Exclu",
AQ2233="SAT","TX ISSUE",
AQ2233="SPARE-ISSUE","SPARE-ISSUE",
AQ2233="Fiber CAmtel","TX ISSUE",
AQ2233="Fiber AOF","TX ISSUE",
AQ2233="Projet OCM (HUAWEI)","TRAVAUX-HUAWEI",
AQ2233="Projet OCM (NOKIA)","TRAVAUX -NOKIA",
AQ2233="ACCESS-ISSUE","ACCESS-ISSUE",
AQ2233="Projet OCM (ZTE, NOKIA, autres projets)","TRAVAUX OCM",
AQ2233="No root CAuse","No root cause",
AQ2233="ODU HS","TX ISSUE",
AQ2233="IP &amp; VLAN","TX ISSUE",
AQ2233="Warehouse HUAWEI","SPARE-ISSUE",
AQ2233="SPARE-HS","SPARE-ISSUE",
AQ2233="Power Telco","RAN ISSUE",AQ2233="no impacts","no impacts"
),"")</f>
        <v>No root cause</v>
      </c>
      <c r="AQ2233" s="67" t="s">
        <v>5344</v>
      </c>
      <c r="AR2233" s="48" t="str" cm="1">
        <f t="array" ref="AR2233">IFERROR(_xlfn.IFS(
AQ2233="MPR ISSUE","ACTIVE",
AQ2233="BSS Hardware Issue","ACTIVE",
AQ2233="Sites strategiques, MLL, Pylone, etc.","PASSIVE",
AQ2233="AKTIVCO DEFAUT GE &amp; POWER Cabinet","PASSIVE",
AQ2233="AKTIVCO Coupure ENEO &amp; Baisse de tension","PASSIVE",
AQ2233="Coupure ENEO &amp; Baisse de tension","PASSIVE",
AQ2233="Defaut GE &amp; POWER Cabinet","PASSIVE",
AQ2233="Sharing","PASSIVE",
AQ2233="Sites strategiques &amp; DataCenter","PASSIVE",
AQ2233="Exclu","Exclu",
AQ2233="SAT","ACTIVE",
AQ2233="SPARE-ISSUE","SPARE-ISSUE",
AQ2233="Fiber CAmtel","ACTIVE",
AQ2233="Fiber AOF","ACTIVE",
AQ2233="Projet OCM (HUAWEI)","PLANNED WORKS",
AQ2233="Projet OCM (NOKIA)","PLANNED WORKS",
AQ2233="ACCESS-ISSUE","ACCESS-ISSUE",
AQ2233="Projet OCM (ZTE, NOKIA, autres projets)","PLANNED WORKS",
AQ2233="No root CAuse","No root cause",
AQ2233="ODU HS","ACTIVE",
AQ2233="IP &amp; VLAN","ACTIVE",
AQ2233="Warehouse HUAWEI","SPARE-ISSUE",
AQ2233="SPARE-HS","SPARE-ISSUE",
AQ2233="Power Telco","ACTIVE", AQ2233="no impacts","no impacts"
),"")</f>
        <v>No root cause</v>
      </c>
      <c r="AS2233" s="92" t="s">
        <v>5537</v>
      </c>
      <c r="AT2233" s="98" t="s">
        <v>4867</v>
      </c>
      <c r="AV2233" s="17" t="s">
        <v>5537</v>
      </c>
      <c r="AW2233" s="7" t="s">
        <v>5537</v>
      </c>
      <c r="AX2233" s="6" t="s">
        <v>5537</v>
      </c>
      <c r="AY2233" s="7"/>
      <c r="AZ2233" s="3" t="s">
        <v>5537</v>
      </c>
      <c r="BA2233" s="18" t="s">
        <v>5537</v>
      </c>
      <c r="BB2233" s="18" t="s">
        <v>5537</v>
      </c>
      <c r="BC2233" s="18" t="s">
        <v>5537</v>
      </c>
      <c r="BD2233" s="18" t="s">
        <v>5537</v>
      </c>
      <c r="BE2233" s="18" t="s">
        <v>5537</v>
      </c>
      <c r="BF2233" s="18" t="s">
        <v>5537</v>
      </c>
      <c r="BG2233" s="18" t="s">
        <v>5537</v>
      </c>
      <c r="BH2233" s="18" t="s">
        <v>5537</v>
      </c>
      <c r="BI2233" s="18" t="s">
        <v>5537</v>
      </c>
      <c r="BJ2233" s="18" t="s">
        <v>5537</v>
      </c>
      <c r="BK2233" s="18" t="s">
        <v>5537</v>
      </c>
      <c r="BL2233" s="9" t="s">
        <v>5537</v>
      </c>
      <c r="BM2233" s="14" t="s">
        <v>5537</v>
      </c>
      <c r="BN2233" s="14" t="s">
        <v>5537</v>
      </c>
      <c r="BO2233" s="14" t="str">
        <f>_xlfn.XLOOKUP(B2233,'[4]cell downs 18042026 17h'!$B:$B,'[4]cell downs 18042026 17h'!$B:$B,"")</f>
        <v/>
      </c>
      <c r="BP2233" s="14" t="str">
        <f>_xlfn.XLOOKUP(B2233,'[5]Cells Huawei 19042026 15h'!$B:$B,'[5]Cells Huawei 19042026 15h'!$B:$B,"")</f>
        <v/>
      </c>
      <c r="BQ2233" s="9" t="str">
        <f>_xlfn.XLOOKUP(B2233,'[6]cells down 19042026 9H40'!$B:$B,'[6]cells down 19042026 9H40'!$B:$B,"")</f>
        <v/>
      </c>
      <c r="BR2233" s="9" t="s">
        <v>5537</v>
      </c>
      <c r="BS2233" s="9" t="s">
        <v>1129</v>
      </c>
      <c r="BT2233" s="108"/>
    </row>
    <row r="2234" spans="1:72" s="9" customFormat="1" x14ac:dyDescent="0.35">
      <c r="A2234" s="1" t="s">
        <v>871</v>
      </c>
      <c r="B2234" s="1" t="s">
        <v>872</v>
      </c>
      <c r="C2234" s="3" t="str">
        <f>_xlfn.XLOOKUP(B2234,'[1]daily break down'!$D:$D,'[1]daily break down'!$E:$E,"")</f>
        <v>NORD-OUEST</v>
      </c>
      <c r="D2234" s="1" t="s">
        <v>11</v>
      </c>
      <c r="E2234" s="1" t="s">
        <v>66</v>
      </c>
      <c r="F2234" s="3" t="s">
        <v>51</v>
      </c>
      <c r="G2234" s="1" t="s">
        <v>871</v>
      </c>
      <c r="H2234" s="33" t="str">
        <f>_xlfn.XLOOKUP(B2234,[2]CALCULATION!$B:$B,[2]CALCULATION!$H:$H,"")</f>
        <v>NOKIA</v>
      </c>
      <c r="I2234" s="28">
        <v>0.30575978526312858</v>
      </c>
      <c r="J2234" s="28">
        <v>1.2469147038853921</v>
      </c>
      <c r="K2234" s="28">
        <v>0.51493066391669584</v>
      </c>
      <c r="L2234" s="28">
        <v>3.3886648803053529E-3</v>
      </c>
      <c r="M2234" s="28">
        <v>2.0669360495890747</v>
      </c>
      <c r="N2234" s="28">
        <v>1.8726832233265207E-3</v>
      </c>
      <c r="O2234" s="28">
        <v>4.8154711456969632E-3</v>
      </c>
      <c r="P2234" s="28">
        <v>3.8345418382400923E-3</v>
      </c>
      <c r="Q2234" s="28">
        <v>0.68488828531371693</v>
      </c>
      <c r="R2234" s="28">
        <v>1.3668808849055698</v>
      </c>
      <c r="S2234" s="93">
        <v>2.578640403499791</v>
      </c>
      <c r="T2234" s="93">
        <f>_xlfn.XLOOKUP(B2234,'[3]Nur des jours'!$B:$B,'[3]Nur des jours'!$U:$U,"")</f>
        <v>6.1531020195015234E-3</v>
      </c>
      <c r="U2234" s="93">
        <v>4.7262957541099127E-3</v>
      </c>
      <c r="V2234" s="93">
        <v>1.2418029980053247</v>
      </c>
      <c r="W2234" s="93">
        <v>6.1531020195015234E-3</v>
      </c>
      <c r="X2234" s="93">
        <v>0</v>
      </c>
      <c r="Y2234" s="93">
        <v>2.9427879223702718E-3</v>
      </c>
      <c r="Z2234" s="93">
        <v>9.1155085280210421E-2</v>
      </c>
      <c r="AA2234" s="93">
        <v>4.1912434045879516E-3</v>
      </c>
      <c r="AB2234" s="93">
        <v>0</v>
      </c>
      <c r="AC2234" s="93">
        <f>_xlfn.XLOOKUP(B2234,'[3]Nur des jours'!$B:$B,'[3]Nur des jours'!$N:$N,"")</f>
        <v>0</v>
      </c>
      <c r="AD2234" s="93">
        <v>0</v>
      </c>
      <c r="AE2234" s="93">
        <v>0</v>
      </c>
      <c r="AF2234" s="93">
        <v>0</v>
      </c>
      <c r="AG2234" s="93"/>
      <c r="AH2234" s="93">
        <v>0</v>
      </c>
      <c r="AI2234" s="93">
        <v>0</v>
      </c>
      <c r="AJ2234" s="93">
        <v>0</v>
      </c>
      <c r="AK2234" s="93">
        <v>0</v>
      </c>
      <c r="AL2234" s="93">
        <v>0</v>
      </c>
      <c r="AM2234" s="49" t="s">
        <v>5601</v>
      </c>
      <c r="AN2234" s="49"/>
      <c r="AO2234" s="48" t="str" cm="1">
        <f t="array" ref="AO2234">IFERROR(_xlfn.IFS(
AQ2234="MPR ISSUE","PDH",
AQ2234="BSS Hardware Issue","BSS",
AQ2234="Sites strategiques, MLL, Pylone, etc.","ENVTECH",
AQ2234="AKTIVCO DEFAUT GE &amp; POWER Cabinet","AKTIVCO",
AQ2234="AKTIVCO Coupure ENEO &amp; Baisse de tension","AKTIVCO GRID ONLY",
AQ2234="Coupure ENEO &amp; Baisse de tension","IHS GRID ONLY",
AQ2234="Defaut GE &amp; POWER Cabinet","IHS",
AQ2234="Sharing","Partners",
AQ2234="Sites strategiques &amp; DataCenter","SST &amp; DC",
AQ2234="Exclu","Exclu",
AQ2234="SAT","SAT",
AQ2234="SPARE-ISSUE","SPARE-ISSUE",
AQ2234="Fiber CAmtel","TRANS_FO_CAMTEL",
AQ2234="Fiber AOF","Fiber AOF",
AQ2234="Projet OCM (HUAWEI)","TRAVAUX-HUAWEI",
AQ2234="Projet OCM (NOKIA)","TRAVAUX-NOKIA",
AQ2234="ACCESS-ISSUE","ACCESS-ISSUE",
AQ2234="Projet OCM (ZTE, NOKIA, autres projets)","TRAVAUX OCM",
AQ2234="No root CAuse","No root cause",
AQ2234="ODU HS","PDH",
AQ2234="IP &amp; VLAN","PDH",
AQ2234="Warehouse HUAWEI","SPARE-ISSUE",
AQ2234="SPARE-HS","SPARE-ISSUE",
AQ2234="Power Telco","BSS",AQ2234="no impacts","no impacts"
),"")</f>
        <v>No root cause</v>
      </c>
      <c r="AP2234" s="48" t="str" cm="1">
        <f t="array" ref="AP2234">IFERROR(_xlfn.IFS(
AQ2234="MPR ISSUE","TX ISSUE",
AQ2234="BSS Hardware Issue","RAN ISSUE",
AQ2234="Sites strategiques, MLL, Pylone, etc.","ENVTECH",
AQ2234="AKTIVCO DEFAUT GE &amp; POWER Cabinet","POWER ISSUE",
AQ2234="AKTIVCO Coupure ENEO &amp; Baisse de tension","POWER ISSUE",
AQ2234="Coupure ENEO &amp; Baisse de tension","POWER ISSUE",
AQ2234="Defaut GE &amp; POWER Cabinet","POWER ISSUE",
AQ2234="Sharing","POWER ISSUE",
AQ2234="Sites strategiques &amp; DataCenter","POWER ISSUE",
AQ2234="Exclu","Exclu",
AQ2234="SAT","TX ISSUE",
AQ2234="SPARE-ISSUE","SPARE-ISSUE",
AQ2234="Fiber CAmtel","TX ISSUE",
AQ2234="Fiber AOF","TX ISSUE",
AQ2234="Projet OCM (HUAWEI)","TRAVAUX-HUAWEI",
AQ2234="Projet OCM (NOKIA)","TRAVAUX -NOKIA",
AQ2234="ACCESS-ISSUE","ACCESS-ISSUE",
AQ2234="Projet OCM (ZTE, NOKIA, autres projets)","TRAVAUX OCM",
AQ2234="No root CAuse","No root cause",
AQ2234="ODU HS","TX ISSUE",
AQ2234="IP &amp; VLAN","TX ISSUE",
AQ2234="Warehouse HUAWEI","SPARE-ISSUE",
AQ2234="SPARE-HS","SPARE-ISSUE",
AQ2234="Power Telco","RAN ISSUE",AQ2234="no impacts","no impacts"
),"")</f>
        <v>No root cause</v>
      </c>
      <c r="AQ2234" s="67" t="s">
        <v>5344</v>
      </c>
      <c r="AR2234" s="48" t="str" cm="1">
        <f t="array" ref="AR2234">IFERROR(_xlfn.IFS(
AQ2234="MPR ISSUE","ACTIVE",
AQ2234="BSS Hardware Issue","ACTIVE",
AQ2234="Sites strategiques, MLL, Pylone, etc.","PASSIVE",
AQ2234="AKTIVCO DEFAUT GE &amp; POWER Cabinet","PASSIVE",
AQ2234="AKTIVCO Coupure ENEO &amp; Baisse de tension","PASSIVE",
AQ2234="Coupure ENEO &amp; Baisse de tension","PASSIVE",
AQ2234="Defaut GE &amp; POWER Cabinet","PASSIVE",
AQ2234="Sharing","PASSIVE",
AQ2234="Sites strategiques &amp; DataCenter","PASSIVE",
AQ2234="Exclu","Exclu",
AQ2234="SAT","ACTIVE",
AQ2234="SPARE-ISSUE","SPARE-ISSUE",
AQ2234="Fiber CAmtel","ACTIVE",
AQ2234="Fiber AOF","ACTIVE",
AQ2234="Projet OCM (HUAWEI)","PLANNED WORKS",
AQ2234="Projet OCM (NOKIA)","PLANNED WORKS",
AQ2234="ACCESS-ISSUE","ACCESS-ISSUE",
AQ2234="Projet OCM (ZTE, NOKIA, autres projets)","PLANNED WORKS",
AQ2234="No root CAuse","No root cause",
AQ2234="ODU HS","ACTIVE",
AQ2234="IP &amp; VLAN","ACTIVE",
AQ2234="Warehouse HUAWEI","SPARE-ISSUE",
AQ2234="SPARE-HS","SPARE-ISSUE",
AQ2234="Power Telco","ACTIVE", AQ2234="no impacts","no impacts"
),"")</f>
        <v>No root cause</v>
      </c>
      <c r="AS2234" s="92" t="s">
        <v>5537</v>
      </c>
      <c r="AT2234" s="98" t="s">
        <v>872</v>
      </c>
      <c r="AV2234" s="17" t="s">
        <v>5537</v>
      </c>
      <c r="AW2234" s="7" t="s">
        <v>5537</v>
      </c>
      <c r="AX2234" s="6" t="s">
        <v>5537</v>
      </c>
      <c r="AY2234" s="7"/>
      <c r="AZ2234" s="3" t="s">
        <v>5537</v>
      </c>
      <c r="BA2234" s="18" t="s">
        <v>5537</v>
      </c>
      <c r="BB2234" s="18" t="s">
        <v>5537</v>
      </c>
      <c r="BC2234" s="18" t="s">
        <v>5537</v>
      </c>
      <c r="BD2234" s="18" t="s">
        <v>5537</v>
      </c>
      <c r="BE2234" s="18" t="s">
        <v>5537</v>
      </c>
      <c r="BF2234" s="18" t="s">
        <v>5537</v>
      </c>
      <c r="BG2234" s="18" t="s">
        <v>5537</v>
      </c>
      <c r="BH2234" s="18" t="s">
        <v>5537</v>
      </c>
      <c r="BI2234" s="18" t="s">
        <v>5537</v>
      </c>
      <c r="BJ2234" s="18" t="s">
        <v>5537</v>
      </c>
      <c r="BK2234" s="18" t="s">
        <v>5537</v>
      </c>
      <c r="BL2234" s="9" t="s">
        <v>5537</v>
      </c>
      <c r="BM2234" s="14" t="s">
        <v>5537</v>
      </c>
      <c r="BN2234" s="14" t="s">
        <v>5537</v>
      </c>
      <c r="BO2234" s="14" t="str">
        <f>_xlfn.XLOOKUP(B2234,'[4]cell downs 18042026 17h'!$B:$B,'[4]cell downs 18042026 17h'!$B:$B,"")</f>
        <v/>
      </c>
      <c r="BP2234" s="14" t="str">
        <f>_xlfn.XLOOKUP(B2234,'[5]Cells Huawei 19042026 15h'!$B:$B,'[5]Cells Huawei 19042026 15h'!$B:$B,"")</f>
        <v/>
      </c>
      <c r="BQ2234" s="9" t="str">
        <f>_xlfn.XLOOKUP(B2234,'[6]cells down 19042026 9H40'!$B:$B,'[6]cells down 19042026 9H40'!$B:$B,"")</f>
        <v/>
      </c>
      <c r="BR2234" s="9" t="s">
        <v>872</v>
      </c>
      <c r="BS2234" s="9" t="s">
        <v>12</v>
      </c>
      <c r="BT2234" s="108"/>
    </row>
    <row r="2235" spans="1:72" s="9" customFormat="1" x14ac:dyDescent="0.35">
      <c r="A2235" s="1" t="s">
        <v>1527</v>
      </c>
      <c r="B2235" s="1" t="s">
        <v>1528</v>
      </c>
      <c r="C2235" s="3" t="str">
        <f>_xlfn.XLOOKUP(B2235,'[1]daily break down'!$D:$D,'[1]daily break down'!$E:$E,"")</f>
        <v>NORD-OUEST</v>
      </c>
      <c r="D2235" s="1" t="s">
        <v>11</v>
      </c>
      <c r="E2235" s="1" t="s">
        <v>12</v>
      </c>
      <c r="F2235" s="3" t="s">
        <v>51</v>
      </c>
      <c r="G2235" s="1" t="s">
        <v>1527</v>
      </c>
      <c r="H2235" s="33" t="str">
        <f>_xlfn.XLOOKUP(B2235,[2]CALCULATION!$B:$B,[2]CALCULATION!$H:$H,"")</f>
        <v>NOKIA</v>
      </c>
      <c r="I2235" s="28">
        <v>0.26912864019958349</v>
      </c>
      <c r="J2235" s="28">
        <v>1.2270245356576095</v>
      </c>
      <c r="K2235" s="28">
        <v>0.46642915126913215</v>
      </c>
      <c r="L2235" s="28">
        <v>1.6051570485658829E-3</v>
      </c>
      <c r="M2235" s="28">
        <v>2.0622267695584182</v>
      </c>
      <c r="N2235" s="28">
        <v>0</v>
      </c>
      <c r="O2235" s="28">
        <v>4.9046465372840136E-3</v>
      </c>
      <c r="P2235" s="28">
        <v>1.3376308738047311E-3</v>
      </c>
      <c r="Q2235" s="28">
        <v>0.68205771397588411</v>
      </c>
      <c r="R2235" s="28">
        <v>1.3516819319772186</v>
      </c>
      <c r="S2235" s="93">
        <v>2.5690154399688283</v>
      </c>
      <c r="T2235" s="93">
        <f>_xlfn.XLOOKUP(B2235,'[3]Nur des jours'!$B:$B,'[3]Nur des jours'!$U:$U,"")</f>
        <v>5.7072250615666127E-3</v>
      </c>
      <c r="U2235" s="93">
        <v>3.210314097131252E-3</v>
      </c>
      <c r="V2235" s="93">
        <v>1.2824848116473049</v>
      </c>
      <c r="W2235" s="93">
        <v>5.7072250615666127E-3</v>
      </c>
      <c r="X2235" s="93">
        <v>1.6051570485658825E-3</v>
      </c>
      <c r="Y2235" s="93">
        <v>1.3376308738047311E-3</v>
      </c>
      <c r="Z2235" s="93">
        <v>5.7428952182014728E-2</v>
      </c>
      <c r="AA2235" s="93">
        <v>4.8154711456969632E-3</v>
      </c>
      <c r="AB2235" s="93">
        <v>1.6943324401527621E-3</v>
      </c>
      <c r="AC2235" s="93">
        <f>_xlfn.XLOOKUP(B2235,'[3]Nur des jours'!$B:$B,'[3]Nur des jours'!$N:$N,"")</f>
        <v>0</v>
      </c>
      <c r="AD2235" s="93">
        <v>0</v>
      </c>
      <c r="AE2235" s="93">
        <v>0</v>
      </c>
      <c r="AF2235" s="93">
        <v>0</v>
      </c>
      <c r="AG2235" s="93"/>
      <c r="AH2235" s="93">
        <v>0</v>
      </c>
      <c r="AI2235" s="93">
        <v>0</v>
      </c>
      <c r="AJ2235" s="93">
        <v>0</v>
      </c>
      <c r="AK2235" s="93">
        <v>0</v>
      </c>
      <c r="AL2235" s="93">
        <v>0</v>
      </c>
      <c r="AM2235" s="49" t="s">
        <v>5601</v>
      </c>
      <c r="AN2235" s="49"/>
      <c r="AO2235" s="48" t="str" cm="1">
        <f t="array" ref="AO2235">IFERROR(_xlfn.IFS(
AQ2235="MPR ISSUE","PDH",
AQ2235="BSS Hardware Issue","BSS",
AQ2235="Sites strategiques, MLL, Pylone, etc.","ENVTECH",
AQ2235="AKTIVCO DEFAUT GE &amp; POWER Cabinet","AKTIVCO",
AQ2235="AKTIVCO Coupure ENEO &amp; Baisse de tension","AKTIVCO GRID ONLY",
AQ2235="Coupure ENEO &amp; Baisse de tension","IHS GRID ONLY",
AQ2235="Defaut GE &amp; POWER Cabinet","IHS",
AQ2235="Sharing","Partners",
AQ2235="Sites strategiques &amp; DataCenter","SST &amp; DC",
AQ2235="Exclu","Exclu",
AQ2235="SAT","SAT",
AQ2235="SPARE-ISSUE","SPARE-ISSUE",
AQ2235="Fiber CAmtel","TRANS_FO_CAMTEL",
AQ2235="Fiber AOF","Fiber AOF",
AQ2235="Projet OCM (HUAWEI)","TRAVAUX-HUAWEI",
AQ2235="Projet OCM (NOKIA)","TRAVAUX-NOKIA",
AQ2235="ACCESS-ISSUE","ACCESS-ISSUE",
AQ2235="Projet OCM (ZTE, NOKIA, autres projets)","TRAVAUX OCM",
AQ2235="No root CAuse","No root cause",
AQ2235="ODU HS","PDH",
AQ2235="IP &amp; VLAN","PDH",
AQ2235="Warehouse HUAWEI","SPARE-ISSUE",
AQ2235="SPARE-HS","SPARE-ISSUE",
AQ2235="Power Telco","BSS",AQ2235="no impacts","no impacts"
),"")</f>
        <v>No root cause</v>
      </c>
      <c r="AP2235" s="48" t="str" cm="1">
        <f t="array" ref="AP2235">IFERROR(_xlfn.IFS(
AQ2235="MPR ISSUE","TX ISSUE",
AQ2235="BSS Hardware Issue","RAN ISSUE",
AQ2235="Sites strategiques, MLL, Pylone, etc.","ENVTECH",
AQ2235="AKTIVCO DEFAUT GE &amp; POWER Cabinet","POWER ISSUE",
AQ2235="AKTIVCO Coupure ENEO &amp; Baisse de tension","POWER ISSUE",
AQ2235="Coupure ENEO &amp; Baisse de tension","POWER ISSUE",
AQ2235="Defaut GE &amp; POWER Cabinet","POWER ISSUE",
AQ2235="Sharing","POWER ISSUE",
AQ2235="Sites strategiques &amp; DataCenter","POWER ISSUE",
AQ2235="Exclu","Exclu",
AQ2235="SAT","TX ISSUE",
AQ2235="SPARE-ISSUE","SPARE-ISSUE",
AQ2235="Fiber CAmtel","TX ISSUE",
AQ2235="Fiber AOF","TX ISSUE",
AQ2235="Projet OCM (HUAWEI)","TRAVAUX-HUAWEI",
AQ2235="Projet OCM (NOKIA)","TRAVAUX -NOKIA",
AQ2235="ACCESS-ISSUE","ACCESS-ISSUE",
AQ2235="Projet OCM (ZTE, NOKIA, autres projets)","TRAVAUX OCM",
AQ2235="No root CAuse","No root cause",
AQ2235="ODU HS","TX ISSUE",
AQ2235="IP &amp; VLAN","TX ISSUE",
AQ2235="Warehouse HUAWEI","SPARE-ISSUE",
AQ2235="SPARE-HS","SPARE-ISSUE",
AQ2235="Power Telco","RAN ISSUE",AQ2235="no impacts","no impacts"
),"")</f>
        <v>No root cause</v>
      </c>
      <c r="AQ2235" s="67" t="s">
        <v>5344</v>
      </c>
      <c r="AR2235" s="48" t="str" cm="1">
        <f t="array" ref="AR2235">IFERROR(_xlfn.IFS(
AQ2235="MPR ISSUE","ACTIVE",
AQ2235="BSS Hardware Issue","ACTIVE",
AQ2235="Sites strategiques, MLL, Pylone, etc.","PASSIVE",
AQ2235="AKTIVCO DEFAUT GE &amp; POWER Cabinet","PASSIVE",
AQ2235="AKTIVCO Coupure ENEO &amp; Baisse de tension","PASSIVE",
AQ2235="Coupure ENEO &amp; Baisse de tension","PASSIVE",
AQ2235="Defaut GE &amp; POWER Cabinet","PASSIVE",
AQ2235="Sharing","PASSIVE",
AQ2235="Sites strategiques &amp; DataCenter","PASSIVE",
AQ2235="Exclu","Exclu",
AQ2235="SAT","ACTIVE",
AQ2235="SPARE-ISSUE","SPARE-ISSUE",
AQ2235="Fiber CAmtel","ACTIVE",
AQ2235="Fiber AOF","ACTIVE",
AQ2235="Projet OCM (HUAWEI)","PLANNED WORKS",
AQ2235="Projet OCM (NOKIA)","PLANNED WORKS",
AQ2235="ACCESS-ISSUE","ACCESS-ISSUE",
AQ2235="Projet OCM (ZTE, NOKIA, autres projets)","PLANNED WORKS",
AQ2235="No root CAuse","No root cause",
AQ2235="ODU HS","ACTIVE",
AQ2235="IP &amp; VLAN","ACTIVE",
AQ2235="Warehouse HUAWEI","SPARE-ISSUE",
AQ2235="SPARE-HS","SPARE-ISSUE",
AQ2235="Power Telco","ACTIVE", AQ2235="no impacts","no impacts"
),"")</f>
        <v>No root cause</v>
      </c>
      <c r="AS2235" s="92" t="s">
        <v>5537</v>
      </c>
      <c r="AT2235" s="98" t="s">
        <v>1528</v>
      </c>
      <c r="AV2235" s="17" t="s">
        <v>5537</v>
      </c>
      <c r="AW2235" s="7" t="s">
        <v>5537</v>
      </c>
      <c r="AX2235" s="6" t="s">
        <v>5537</v>
      </c>
      <c r="AY2235" s="7"/>
      <c r="AZ2235" s="3" t="s">
        <v>5537</v>
      </c>
      <c r="BA2235" s="18" t="s">
        <v>5537</v>
      </c>
      <c r="BB2235" s="18" t="s">
        <v>5537</v>
      </c>
      <c r="BC2235" s="18" t="s">
        <v>5537</v>
      </c>
      <c r="BD2235" s="18" t="s">
        <v>5537</v>
      </c>
      <c r="BE2235" s="18" t="s">
        <v>5537</v>
      </c>
      <c r="BF2235" s="18" t="s">
        <v>5537</v>
      </c>
      <c r="BG2235" s="18" t="s">
        <v>5537</v>
      </c>
      <c r="BH2235" s="18" t="s">
        <v>5537</v>
      </c>
      <c r="BI2235" s="18" t="s">
        <v>5537</v>
      </c>
      <c r="BJ2235" s="18" t="s">
        <v>5537</v>
      </c>
      <c r="BK2235" s="18" t="s">
        <v>5537</v>
      </c>
      <c r="BL2235" s="9" t="s">
        <v>5537</v>
      </c>
      <c r="BM2235" s="14" t="s">
        <v>5537</v>
      </c>
      <c r="BN2235" s="14" t="s">
        <v>5537</v>
      </c>
      <c r="BO2235" s="14" t="str">
        <f>_xlfn.XLOOKUP(B2235,'[4]cell downs 18042026 17h'!$B:$B,'[4]cell downs 18042026 17h'!$B:$B,"")</f>
        <v/>
      </c>
      <c r="BP2235" s="14" t="str">
        <f>_xlfn.XLOOKUP(B2235,'[5]Cells Huawei 19042026 15h'!$B:$B,'[5]Cells Huawei 19042026 15h'!$B:$B,"")</f>
        <v/>
      </c>
      <c r="BQ2235" s="9" t="str">
        <f>_xlfn.XLOOKUP(B2235,'[6]cells down 19042026 9H40'!$B:$B,'[6]cells down 19042026 9H40'!$B:$B,"")</f>
        <v/>
      </c>
      <c r="BR2235" s="9" t="s">
        <v>1528</v>
      </c>
      <c r="BS2235" s="9" t="s">
        <v>5537</v>
      </c>
      <c r="BT2235" s="108"/>
    </row>
    <row r="2236" spans="1:72" s="9" customFormat="1" ht="32" customHeight="1" x14ac:dyDescent="0.35">
      <c r="A2236" s="1" t="s">
        <v>2664</v>
      </c>
      <c r="B2236" s="8" t="s">
        <v>2665</v>
      </c>
      <c r="C2236" s="3" t="str">
        <f>_xlfn.XLOOKUP(B2236,'[1]daily break down'!$D:$D,'[1]daily break down'!$E:$E,"")</f>
        <v>NORD-OUEST</v>
      </c>
      <c r="D2236" s="1" t="s">
        <v>11</v>
      </c>
      <c r="E2236" s="1" t="s">
        <v>96</v>
      </c>
      <c r="F2236" s="3" t="s">
        <v>51</v>
      </c>
      <c r="G2236" s="1" t="s">
        <v>2666</v>
      </c>
      <c r="H2236" s="33" t="str">
        <f>_xlfn.XLOOKUP(B2236,[2]CALCULATION!$B:$B,[2]CALCULATION!$H:$H,"")</f>
        <v>NOKIA</v>
      </c>
      <c r="I2236" s="28">
        <v>0.35081454641455784</v>
      </c>
      <c r="J2236" s="28">
        <v>1.2496430641098382</v>
      </c>
      <c r="K2236" s="28">
        <v>0.49341021110912137</v>
      </c>
      <c r="L2236" s="28">
        <v>3.210314097131252E-3</v>
      </c>
      <c r="M2236" s="28">
        <v>2.0729178227549707</v>
      </c>
      <c r="N2236" s="28">
        <v>3.4778402718922321E-3</v>
      </c>
      <c r="O2236" s="28">
        <v>9.8092930745676855E-3</v>
      </c>
      <c r="P2236" s="28">
        <v>1.3376308738047311E-3</v>
      </c>
      <c r="Q2236" s="28">
        <v>0.69206443070218904</v>
      </c>
      <c r="R2236" s="28">
        <v>3.3468687654568314</v>
      </c>
      <c r="S2236" s="93">
        <v>2.5390984856861061</v>
      </c>
      <c r="T2236" s="93">
        <f>_xlfn.XLOOKUP(B2236,'[3]Nur des jours'!$B:$B,'[3]Nur des jours'!$U:$U,"")</f>
        <v>7.3123821101323244E-3</v>
      </c>
      <c r="U2236" s="93">
        <v>5.3505234952187534E-3</v>
      </c>
      <c r="V2236" s="93">
        <v>1.2825383168822571</v>
      </c>
      <c r="W2236" s="93">
        <v>7.3123821101323235E-3</v>
      </c>
      <c r="X2236" s="93">
        <v>0</v>
      </c>
      <c r="Y2236" s="93">
        <v>2.2293847896745519E-3</v>
      </c>
      <c r="Z2236" s="93">
        <v>7.5317535734363034E-2</v>
      </c>
      <c r="AA2236" s="93">
        <v>6.3314528026756243E-3</v>
      </c>
      <c r="AB2236" s="93">
        <v>0</v>
      </c>
      <c r="AC2236" s="93">
        <f>_xlfn.XLOOKUP(B2236,'[3]Nur des jours'!$B:$B,'[3]Nur des jours'!$N:$N,"")</f>
        <v>0</v>
      </c>
      <c r="AD2236" s="93">
        <v>0</v>
      </c>
      <c r="AE2236" s="93">
        <v>0</v>
      </c>
      <c r="AF2236" s="93">
        <v>0</v>
      </c>
      <c r="AG2236" s="93"/>
      <c r="AH2236" s="93">
        <v>0</v>
      </c>
      <c r="AI2236" s="93">
        <v>0</v>
      </c>
      <c r="AJ2236" s="93">
        <v>0</v>
      </c>
      <c r="AK2236" s="93">
        <v>0</v>
      </c>
      <c r="AL2236" s="93">
        <v>0</v>
      </c>
      <c r="AM2236" s="49" t="s">
        <v>5601</v>
      </c>
      <c r="AN2236" s="49"/>
      <c r="AO2236" s="48" t="str" cm="1">
        <f t="array" ref="AO2236">IFERROR(_xlfn.IFS(
AQ2236="MPR ISSUE","PDH",
AQ2236="BSS Hardware Issue","BSS",
AQ2236="Sites strategiques, MLL, Pylone, etc.","ENVTECH",
AQ2236="AKTIVCO DEFAUT GE &amp; POWER Cabinet","AKTIVCO",
AQ2236="AKTIVCO Coupure ENEO &amp; Baisse de tension","AKTIVCO GRID ONLY",
AQ2236="Coupure ENEO &amp; Baisse de tension","IHS GRID ONLY",
AQ2236="Defaut GE &amp; POWER Cabinet","IHS",
AQ2236="Sharing","Partners",
AQ2236="Sites strategiques &amp; DataCenter","SST &amp; DC",
AQ2236="Exclu","Exclu",
AQ2236="SAT","SAT",
AQ2236="SPARE-ISSUE","SPARE-ISSUE",
AQ2236="Fiber CAmtel","TRANS_FO_CAMTEL",
AQ2236="Fiber AOF","Fiber AOF",
AQ2236="Projet OCM (HUAWEI)","TRAVAUX-HUAWEI",
AQ2236="Projet OCM (NOKIA)","TRAVAUX-NOKIA",
AQ2236="ACCESS-ISSUE","ACCESS-ISSUE",
AQ2236="Projet OCM (ZTE, NOKIA, autres projets)","TRAVAUX OCM",
AQ2236="No root CAuse","No root cause",
AQ2236="ODU HS","PDH",
AQ2236="IP &amp; VLAN","PDH",
AQ2236="Warehouse HUAWEI","SPARE-ISSUE",
AQ2236="SPARE-HS","SPARE-ISSUE",
AQ2236="Power Telco","BSS",AQ2236="no impacts","no impacts"
),"")</f>
        <v>No root cause</v>
      </c>
      <c r="AP2236" s="48" t="str" cm="1">
        <f t="array" ref="AP2236">IFERROR(_xlfn.IFS(
AQ2236="MPR ISSUE","TX ISSUE",
AQ2236="BSS Hardware Issue","RAN ISSUE",
AQ2236="Sites strategiques, MLL, Pylone, etc.","ENVTECH",
AQ2236="AKTIVCO DEFAUT GE &amp; POWER Cabinet","POWER ISSUE",
AQ2236="AKTIVCO Coupure ENEO &amp; Baisse de tension","POWER ISSUE",
AQ2236="Coupure ENEO &amp; Baisse de tension","POWER ISSUE",
AQ2236="Defaut GE &amp; POWER Cabinet","POWER ISSUE",
AQ2236="Sharing","POWER ISSUE",
AQ2236="Sites strategiques &amp; DataCenter","POWER ISSUE",
AQ2236="Exclu","Exclu",
AQ2236="SAT","TX ISSUE",
AQ2236="SPARE-ISSUE","SPARE-ISSUE",
AQ2236="Fiber CAmtel","TX ISSUE",
AQ2236="Fiber AOF","TX ISSUE",
AQ2236="Projet OCM (HUAWEI)","TRAVAUX-HUAWEI",
AQ2236="Projet OCM (NOKIA)","TRAVAUX -NOKIA",
AQ2236="ACCESS-ISSUE","ACCESS-ISSUE",
AQ2236="Projet OCM (ZTE, NOKIA, autres projets)","TRAVAUX OCM",
AQ2236="No root CAuse","No root cause",
AQ2236="ODU HS","TX ISSUE",
AQ2236="IP &amp; VLAN","TX ISSUE",
AQ2236="Warehouse HUAWEI","SPARE-ISSUE",
AQ2236="SPARE-HS","SPARE-ISSUE",
AQ2236="Power Telco","RAN ISSUE",AQ2236="no impacts","no impacts"
),"")</f>
        <v>No root cause</v>
      </c>
      <c r="AQ2236" s="67" t="s">
        <v>5344</v>
      </c>
      <c r="AR2236" s="48" t="str" cm="1">
        <f t="array" ref="AR2236">IFERROR(_xlfn.IFS(
AQ2236="MPR ISSUE","ACTIVE",
AQ2236="BSS Hardware Issue","ACTIVE",
AQ2236="Sites strategiques, MLL, Pylone, etc.","PASSIVE",
AQ2236="AKTIVCO DEFAUT GE &amp; POWER Cabinet","PASSIVE",
AQ2236="AKTIVCO Coupure ENEO &amp; Baisse de tension","PASSIVE",
AQ2236="Coupure ENEO &amp; Baisse de tension","PASSIVE",
AQ2236="Defaut GE &amp; POWER Cabinet","PASSIVE",
AQ2236="Sharing","PASSIVE",
AQ2236="Sites strategiques &amp; DataCenter","PASSIVE",
AQ2236="Exclu","Exclu",
AQ2236="SAT","ACTIVE",
AQ2236="SPARE-ISSUE","SPARE-ISSUE",
AQ2236="Fiber CAmtel","ACTIVE",
AQ2236="Fiber AOF","ACTIVE",
AQ2236="Projet OCM (HUAWEI)","PLANNED WORKS",
AQ2236="Projet OCM (NOKIA)","PLANNED WORKS",
AQ2236="ACCESS-ISSUE","ACCESS-ISSUE",
AQ2236="Projet OCM (ZTE, NOKIA, autres projets)","PLANNED WORKS",
AQ2236="No root CAuse","No root cause",
AQ2236="ODU HS","ACTIVE",
AQ2236="IP &amp; VLAN","ACTIVE",
AQ2236="Warehouse HUAWEI","SPARE-ISSUE",
AQ2236="SPARE-HS","SPARE-ISSUE",
AQ2236="Power Telco","ACTIVE", AQ2236="no impacts","no impacts"
),"")</f>
        <v>No root cause</v>
      </c>
      <c r="AS2236" s="92" t="s">
        <v>5537</v>
      </c>
      <c r="AT2236" s="98" t="s">
        <v>2665</v>
      </c>
      <c r="AV2236" s="17" t="s">
        <v>5537</v>
      </c>
      <c r="AW2236" s="7" t="s">
        <v>5537</v>
      </c>
      <c r="AX2236" s="6" t="s">
        <v>5537</v>
      </c>
      <c r="AY2236" s="7"/>
      <c r="AZ2236" s="3" t="s">
        <v>5537</v>
      </c>
      <c r="BA2236" s="18" t="s">
        <v>5537</v>
      </c>
      <c r="BB2236" s="18" t="s">
        <v>5537</v>
      </c>
      <c r="BC2236" s="18" t="s">
        <v>5537</v>
      </c>
      <c r="BD2236" s="18" t="s">
        <v>5537</v>
      </c>
      <c r="BE2236" s="18" t="s">
        <v>5537</v>
      </c>
      <c r="BF2236" s="18" t="s">
        <v>5537</v>
      </c>
      <c r="BG2236" s="18" t="s">
        <v>5537</v>
      </c>
      <c r="BH2236" s="18" t="s">
        <v>5537</v>
      </c>
      <c r="BI2236" s="18" t="s">
        <v>5537</v>
      </c>
      <c r="BJ2236" s="18" t="s">
        <v>5537</v>
      </c>
      <c r="BK2236" s="18" t="s">
        <v>5537</v>
      </c>
      <c r="BL2236" s="9" t="s">
        <v>5537</v>
      </c>
      <c r="BM2236" s="14" t="s">
        <v>5537</v>
      </c>
      <c r="BN2236" s="14" t="s">
        <v>5537</v>
      </c>
      <c r="BO2236" s="14" t="str">
        <f>_xlfn.XLOOKUP(B2236,'[4]cell downs 18042026 17h'!$B:$B,'[4]cell downs 18042026 17h'!$B:$B,"")</f>
        <v/>
      </c>
      <c r="BP2236" s="14" t="str">
        <f>_xlfn.XLOOKUP(B2236,'[5]Cells Huawei 19042026 15h'!$B:$B,'[5]Cells Huawei 19042026 15h'!$B:$B,"")</f>
        <v/>
      </c>
      <c r="BQ2236" s="9" t="str">
        <f>_xlfn.XLOOKUP(B2236,'[6]cells down 19042026 9H40'!$B:$B,'[6]cells down 19042026 9H40'!$B:$B,"")</f>
        <v/>
      </c>
      <c r="BR2236" s="9" t="s">
        <v>2665</v>
      </c>
      <c r="BS2236" s="9" t="s">
        <v>12</v>
      </c>
      <c r="BT2236" s="108"/>
    </row>
    <row r="2237" spans="1:72" s="9" customFormat="1" x14ac:dyDescent="0.35">
      <c r="A2237" s="1" t="s">
        <v>3021</v>
      </c>
      <c r="B2237" s="8" t="s">
        <v>3022</v>
      </c>
      <c r="C2237" s="3" t="str">
        <f>_xlfn.XLOOKUP(B2237,'[1]daily break down'!$D:$D,'[1]daily break down'!$E:$E,"")</f>
        <v>NORD-OUEST</v>
      </c>
      <c r="D2237" s="1" t="s">
        <v>11</v>
      </c>
      <c r="E2237" s="1" t="s">
        <v>96</v>
      </c>
      <c r="F2237" s="3" t="s">
        <v>51</v>
      </c>
      <c r="G2237" s="1" t="s">
        <v>3023</v>
      </c>
      <c r="H2237" s="33" t="str">
        <f>_xlfn.XLOOKUP(B2237,[2]CALCULATION!$B:$B,[2]CALCULATION!$H:$H,"")</f>
        <v>NOKIA</v>
      </c>
      <c r="I2237" s="28">
        <v>0</v>
      </c>
      <c r="J2237" s="28">
        <v>0</v>
      </c>
      <c r="K2237" s="28">
        <v>0</v>
      </c>
      <c r="L2237" s="28">
        <v>0</v>
      </c>
      <c r="M2237" s="28">
        <v>0</v>
      </c>
      <c r="N2237" s="28">
        <v>0</v>
      </c>
      <c r="O2237" s="28">
        <v>0.22508903247741516</v>
      </c>
      <c r="P2237" s="28">
        <v>0</v>
      </c>
      <c r="Q2237" s="28">
        <v>0</v>
      </c>
      <c r="R2237" s="28">
        <v>0.28793583732688693</v>
      </c>
      <c r="S2237" s="93">
        <v>0</v>
      </c>
      <c r="T2237" s="93">
        <f>_xlfn.XLOOKUP(B2237,'[3]Nur des jours'!$B:$B,'[3]Nur des jours'!$U:$U,"")</f>
        <v>4.6215681742301671</v>
      </c>
      <c r="U2237" s="93">
        <v>4.6735670126149351</v>
      </c>
      <c r="V2237" s="93">
        <v>4.6214611637602614</v>
      </c>
      <c r="W2237" s="93">
        <v>4.6215681742301671</v>
      </c>
      <c r="X2237" s="93">
        <v>4.6215146689952142</v>
      </c>
      <c r="Y2237" s="93">
        <v>2.2217157059980082</v>
      </c>
      <c r="Z2237" s="93">
        <v>0.2330509683734123</v>
      </c>
      <c r="AA2237" s="93">
        <v>0.11294955098406807</v>
      </c>
      <c r="AB2237" s="93">
        <v>0</v>
      </c>
      <c r="AC2237" s="93">
        <f>_xlfn.XLOOKUP(B2237,'[3]Nur des jours'!$B:$B,'[3]Nur des jours'!$N:$N,"")</f>
        <v>0</v>
      </c>
      <c r="AD2237" s="93">
        <v>0</v>
      </c>
      <c r="AE2237" s="93">
        <v>0</v>
      </c>
      <c r="AF2237" s="93">
        <v>0</v>
      </c>
      <c r="AG2237" s="93"/>
      <c r="AH2237" s="93">
        <v>0</v>
      </c>
      <c r="AI2237" s="93">
        <v>0</v>
      </c>
      <c r="AJ2237" s="93">
        <v>0</v>
      </c>
      <c r="AK2237" s="93">
        <v>0</v>
      </c>
      <c r="AL2237" s="93">
        <v>0</v>
      </c>
      <c r="AM2237" s="49" t="s">
        <v>5601</v>
      </c>
      <c r="AN2237" s="49"/>
      <c r="AO2237" s="48" t="str" cm="1">
        <f t="array" ref="AO2237">IFERROR(_xlfn.IFS(
AQ2237="MPR ISSUE","PDH",
AQ2237="BSS Hardware Issue","BSS",
AQ2237="Sites strategiques, MLL, Pylone, etc.","ENVTECH",
AQ2237="AKTIVCO DEFAUT GE &amp; POWER Cabinet","AKTIVCO",
AQ2237="AKTIVCO Coupure ENEO &amp; Baisse de tension","AKTIVCO GRID ONLY",
AQ2237="Coupure ENEO &amp; Baisse de tension","IHS GRID ONLY",
AQ2237="Defaut GE &amp; POWER Cabinet","IHS",
AQ2237="Sharing","Partners",
AQ2237="Sites strategiques &amp; DataCenter","SST &amp; DC",
AQ2237="Exclu","Exclu",
AQ2237="SAT","SAT",
AQ2237="SPARE-ISSUE","SPARE-ISSUE",
AQ2237="Fiber CAmtel","TRANS_FO_CAMTEL",
AQ2237="Fiber AOF","Fiber AOF",
AQ2237="Projet OCM (HUAWEI)","TRAVAUX-HUAWEI",
AQ2237="Projet OCM (NOKIA)","TRAVAUX-NOKIA",
AQ2237="ACCESS-ISSUE","ACCESS-ISSUE",
AQ2237="Projet OCM (ZTE, NOKIA, autres projets)","TRAVAUX OCM",
AQ2237="No root CAuse","No root cause",
AQ2237="ODU HS","PDH",
AQ2237="IP &amp; VLAN","PDH",
AQ2237="Warehouse HUAWEI","SPARE-ISSUE",
AQ2237="SPARE-HS","SPARE-ISSUE",
AQ2237="Power Telco","BSS",AQ2237="no impacts","no impacts"
),"")</f>
        <v>No root cause</v>
      </c>
      <c r="AP2237" s="48" t="str" cm="1">
        <f t="array" ref="AP2237">IFERROR(_xlfn.IFS(
AQ2237="MPR ISSUE","TX ISSUE",
AQ2237="BSS Hardware Issue","RAN ISSUE",
AQ2237="Sites strategiques, MLL, Pylone, etc.","ENVTECH",
AQ2237="AKTIVCO DEFAUT GE &amp; POWER Cabinet","POWER ISSUE",
AQ2237="AKTIVCO Coupure ENEO &amp; Baisse de tension","POWER ISSUE",
AQ2237="Coupure ENEO &amp; Baisse de tension","POWER ISSUE",
AQ2237="Defaut GE &amp; POWER Cabinet","POWER ISSUE",
AQ2237="Sharing","POWER ISSUE",
AQ2237="Sites strategiques &amp; DataCenter","POWER ISSUE",
AQ2237="Exclu","Exclu",
AQ2237="SAT","TX ISSUE",
AQ2237="SPARE-ISSUE","SPARE-ISSUE",
AQ2237="Fiber CAmtel","TX ISSUE",
AQ2237="Fiber AOF","TX ISSUE",
AQ2237="Projet OCM (HUAWEI)","TRAVAUX-HUAWEI",
AQ2237="Projet OCM (NOKIA)","TRAVAUX -NOKIA",
AQ2237="ACCESS-ISSUE","ACCESS-ISSUE",
AQ2237="Projet OCM (ZTE, NOKIA, autres projets)","TRAVAUX OCM",
AQ2237="No root CAuse","No root cause",
AQ2237="ODU HS","TX ISSUE",
AQ2237="IP &amp; VLAN","TX ISSUE",
AQ2237="Warehouse HUAWEI","SPARE-ISSUE",
AQ2237="SPARE-HS","SPARE-ISSUE",
AQ2237="Power Telco","RAN ISSUE",AQ2237="no impacts","no impacts"
),"")</f>
        <v>No root cause</v>
      </c>
      <c r="AQ2237" s="67" t="s">
        <v>5344</v>
      </c>
      <c r="AR2237" s="48" t="str" cm="1">
        <f t="array" ref="AR2237">IFERROR(_xlfn.IFS(
AQ2237="MPR ISSUE","ACTIVE",
AQ2237="BSS Hardware Issue","ACTIVE",
AQ2237="Sites strategiques, MLL, Pylone, etc.","PASSIVE",
AQ2237="AKTIVCO DEFAUT GE &amp; POWER Cabinet","PASSIVE",
AQ2237="AKTIVCO Coupure ENEO &amp; Baisse de tension","PASSIVE",
AQ2237="Coupure ENEO &amp; Baisse de tension","PASSIVE",
AQ2237="Defaut GE &amp; POWER Cabinet","PASSIVE",
AQ2237="Sharing","PASSIVE",
AQ2237="Sites strategiques &amp; DataCenter","PASSIVE",
AQ2237="Exclu","Exclu",
AQ2237="SAT","ACTIVE",
AQ2237="SPARE-ISSUE","SPARE-ISSUE",
AQ2237="Fiber CAmtel","ACTIVE",
AQ2237="Fiber AOF","ACTIVE",
AQ2237="Projet OCM (HUAWEI)","PLANNED WORKS",
AQ2237="Projet OCM (NOKIA)","PLANNED WORKS",
AQ2237="ACCESS-ISSUE","ACCESS-ISSUE",
AQ2237="Projet OCM (ZTE, NOKIA, autres projets)","PLANNED WORKS",
AQ2237="No root CAuse","No root cause",
AQ2237="ODU HS","ACTIVE",
AQ2237="IP &amp; VLAN","ACTIVE",
AQ2237="Warehouse HUAWEI","SPARE-ISSUE",
AQ2237="SPARE-HS","SPARE-ISSUE",
AQ2237="Power Telco","ACTIVE", AQ2237="no impacts","no impacts"
),"")</f>
        <v>No root cause</v>
      </c>
      <c r="AS2237" s="92" t="s">
        <v>5537</v>
      </c>
      <c r="AT2237" s="98" t="s">
        <v>3022</v>
      </c>
      <c r="AV2237" s="17" t="s">
        <v>5537</v>
      </c>
      <c r="AW2237" s="7" t="s">
        <v>5537</v>
      </c>
      <c r="AX2237" s="6" t="s">
        <v>5537</v>
      </c>
      <c r="AY2237" s="7"/>
      <c r="AZ2237" s="3" t="s">
        <v>5537</v>
      </c>
      <c r="BA2237" s="18" t="s">
        <v>5537</v>
      </c>
      <c r="BB2237" s="18" t="s">
        <v>5537</v>
      </c>
      <c r="BC2237" s="18" t="s">
        <v>5537</v>
      </c>
      <c r="BD2237" s="18" t="s">
        <v>5537</v>
      </c>
      <c r="BE2237" s="18" t="s">
        <v>5537</v>
      </c>
      <c r="BF2237" s="18" t="s">
        <v>5537</v>
      </c>
      <c r="BG2237" s="18" t="s">
        <v>5537</v>
      </c>
      <c r="BH2237" s="18" t="s">
        <v>5537</v>
      </c>
      <c r="BI2237" s="18" t="s">
        <v>5537</v>
      </c>
      <c r="BJ2237" s="18" t="s">
        <v>5537</v>
      </c>
      <c r="BK2237" s="18" t="s">
        <v>5537</v>
      </c>
      <c r="BL2237" s="9" t="s">
        <v>5537</v>
      </c>
      <c r="BM2237" s="14" t="s">
        <v>5537</v>
      </c>
      <c r="BN2237" s="14" t="s">
        <v>5537</v>
      </c>
      <c r="BO2237" s="14" t="str">
        <f>_xlfn.XLOOKUP(B2237,'[4]cell downs 18042026 17h'!$B:$B,'[4]cell downs 18042026 17h'!$B:$B,"")</f>
        <v/>
      </c>
      <c r="BP2237" s="14" t="str">
        <f>_xlfn.XLOOKUP(B2237,'[5]Cells Huawei 19042026 15h'!$B:$B,'[5]Cells Huawei 19042026 15h'!$B:$B,"")</f>
        <v/>
      </c>
      <c r="BQ2237" s="9" t="str">
        <f>_xlfn.XLOOKUP(B2237,'[6]cells down 19042026 9H40'!$B:$B,'[6]cells down 19042026 9H40'!$B:$B,"")</f>
        <v/>
      </c>
      <c r="BR2237" s="9" t="s">
        <v>3022</v>
      </c>
      <c r="BS2237" s="9" t="s">
        <v>12</v>
      </c>
      <c r="BT2237" s="108"/>
    </row>
    <row r="2238" spans="1:72" s="9" customFormat="1" x14ac:dyDescent="0.35">
      <c r="A2238" s="1" t="s">
        <v>3028</v>
      </c>
      <c r="B2238" s="8" t="s">
        <v>3029</v>
      </c>
      <c r="C2238" s="3" t="str">
        <f>_xlfn.XLOOKUP(B2238,'[1]daily break down'!$D:$D,'[1]daily break down'!$E:$E,"")</f>
        <v>NORD-OUEST</v>
      </c>
      <c r="D2238" s="1" t="s">
        <v>11</v>
      </c>
      <c r="E2238" s="1" t="s">
        <v>12</v>
      </c>
      <c r="F2238" s="3" t="s">
        <v>51</v>
      </c>
      <c r="G2238" s="1" t="s">
        <v>52</v>
      </c>
      <c r="H2238" s="32" t="str">
        <f>_xlfn.XLOOKUP(B2238,[2]CALCULATION!$B:$B,[2]CALCULATION!$H:$H,"")</f>
        <v>Huawei</v>
      </c>
      <c r="I2238" s="28">
        <v>1.3286241592544079</v>
      </c>
      <c r="J2238" s="28">
        <v>3.0426108557127893</v>
      </c>
      <c r="K2238" s="28">
        <v>1.4962738954379295</v>
      </c>
      <c r="L2238" s="28">
        <v>0.15133063952310424</v>
      </c>
      <c r="M2238" s="28">
        <v>14.415112874643656</v>
      </c>
      <c r="N2238" s="28">
        <v>0</v>
      </c>
      <c r="O2238" s="28">
        <v>0</v>
      </c>
      <c r="P2238" s="28">
        <v>0</v>
      </c>
      <c r="Q2238" s="28">
        <v>4.8962997206313323</v>
      </c>
      <c r="R2238" s="28">
        <v>0</v>
      </c>
      <c r="S2238" s="93">
        <v>4.5170011100552729</v>
      </c>
      <c r="T2238" s="93">
        <f>_xlfn.XLOOKUP(B2238,'[3]Nur des jours'!$B:$B,'[3]Nur des jours'!$U:$U,"")</f>
        <v>0</v>
      </c>
      <c r="U2238" s="93">
        <v>4.7084606757925203E-3</v>
      </c>
      <c r="V2238" s="93">
        <v>0</v>
      </c>
      <c r="W2238" s="93">
        <v>0</v>
      </c>
      <c r="X2238" s="93">
        <v>0</v>
      </c>
      <c r="Y2238" s="93">
        <v>0</v>
      </c>
      <c r="Z2238" s="93">
        <v>0.12215245139584457</v>
      </c>
      <c r="AA2238" s="93">
        <v>0</v>
      </c>
      <c r="AB2238" s="93">
        <v>0</v>
      </c>
      <c r="AC2238" s="93">
        <f>_xlfn.XLOOKUP(B2238,'[3]Nur des jours'!$B:$B,'[3]Nur des jours'!$N:$N,"")</f>
        <v>0</v>
      </c>
      <c r="AD2238" s="93">
        <v>0</v>
      </c>
      <c r="AE2238" s="93">
        <v>0</v>
      </c>
      <c r="AF2238" s="93">
        <v>0</v>
      </c>
      <c r="AG2238" s="93"/>
      <c r="AH2238" s="93">
        <v>0</v>
      </c>
      <c r="AI2238" s="93">
        <v>0</v>
      </c>
      <c r="AJ2238" s="93">
        <v>0</v>
      </c>
      <c r="AK2238" s="93">
        <v>0</v>
      </c>
      <c r="AL2238" s="93">
        <v>0</v>
      </c>
      <c r="AM2238" s="49" t="s">
        <v>5601</v>
      </c>
      <c r="AN2238" s="49"/>
      <c r="AO2238" s="48" t="str" cm="1">
        <f t="array" ref="AO2238">IFERROR(_xlfn.IFS(
AQ2238="MPR ISSUE","PDH",
AQ2238="BSS Hardware Issue","BSS",
AQ2238="Sites strategiques, MLL, Pylone, etc.","ENVTECH",
AQ2238="AKTIVCO DEFAUT GE &amp; POWER Cabinet","AKTIVCO",
AQ2238="AKTIVCO Coupure ENEO &amp; Baisse de tension","AKTIVCO GRID ONLY",
AQ2238="Coupure ENEO &amp; Baisse de tension","IHS GRID ONLY",
AQ2238="Defaut GE &amp; POWER Cabinet","IHS",
AQ2238="Sharing","Partners",
AQ2238="Sites strategiques &amp; DataCenter","SST &amp; DC",
AQ2238="Exclu","Exclu",
AQ2238="SAT","SAT",
AQ2238="SPARE-ISSUE","SPARE-ISSUE",
AQ2238="Fiber CAmtel","TRANS_FO_CAMTEL",
AQ2238="Fiber AOF","Fiber AOF",
AQ2238="Projet OCM (HUAWEI)","TRAVAUX-HUAWEI",
AQ2238="Projet OCM (NOKIA)","TRAVAUX-NOKIA",
AQ2238="ACCESS-ISSUE","ACCESS-ISSUE",
AQ2238="Projet OCM (ZTE, NOKIA, autres projets)","TRAVAUX OCM",
AQ2238="No root CAuse","No root cause",
AQ2238="ODU HS","PDH",
AQ2238="IP &amp; VLAN","PDH",
AQ2238="Warehouse HUAWEI","SPARE-ISSUE",
AQ2238="SPARE-HS","SPARE-ISSUE",
AQ2238="Power Telco","BSS",AQ2238="no impacts","no impacts"
),"")</f>
        <v>No root cause</v>
      </c>
      <c r="AP2238" s="48" t="str" cm="1">
        <f t="array" ref="AP2238">IFERROR(_xlfn.IFS(
AQ2238="MPR ISSUE","TX ISSUE",
AQ2238="BSS Hardware Issue","RAN ISSUE",
AQ2238="Sites strategiques, MLL, Pylone, etc.","ENVTECH",
AQ2238="AKTIVCO DEFAUT GE &amp; POWER Cabinet","POWER ISSUE",
AQ2238="AKTIVCO Coupure ENEO &amp; Baisse de tension","POWER ISSUE",
AQ2238="Coupure ENEO &amp; Baisse de tension","POWER ISSUE",
AQ2238="Defaut GE &amp; POWER Cabinet","POWER ISSUE",
AQ2238="Sharing","POWER ISSUE",
AQ2238="Sites strategiques &amp; DataCenter","POWER ISSUE",
AQ2238="Exclu","Exclu",
AQ2238="SAT","TX ISSUE",
AQ2238="SPARE-ISSUE","SPARE-ISSUE",
AQ2238="Fiber CAmtel","TX ISSUE",
AQ2238="Fiber AOF","TX ISSUE",
AQ2238="Projet OCM (HUAWEI)","TRAVAUX-HUAWEI",
AQ2238="Projet OCM (NOKIA)","TRAVAUX -NOKIA",
AQ2238="ACCESS-ISSUE","ACCESS-ISSUE",
AQ2238="Projet OCM (ZTE, NOKIA, autres projets)","TRAVAUX OCM",
AQ2238="No root CAuse","No root cause",
AQ2238="ODU HS","TX ISSUE",
AQ2238="IP &amp; VLAN","TX ISSUE",
AQ2238="Warehouse HUAWEI","SPARE-ISSUE",
AQ2238="SPARE-HS","SPARE-ISSUE",
AQ2238="Power Telco","RAN ISSUE",AQ2238="no impacts","no impacts"
),"")</f>
        <v>No root cause</v>
      </c>
      <c r="AQ2238" s="67" t="s">
        <v>5344</v>
      </c>
      <c r="AR2238" s="48" t="str" cm="1">
        <f t="array" ref="AR2238">IFERROR(_xlfn.IFS(
AQ2238="MPR ISSUE","ACTIVE",
AQ2238="BSS Hardware Issue","ACTIVE",
AQ2238="Sites strategiques, MLL, Pylone, etc.","PASSIVE",
AQ2238="AKTIVCO DEFAUT GE &amp; POWER Cabinet","PASSIVE",
AQ2238="AKTIVCO Coupure ENEO &amp; Baisse de tension","PASSIVE",
AQ2238="Coupure ENEO &amp; Baisse de tension","PASSIVE",
AQ2238="Defaut GE &amp; POWER Cabinet","PASSIVE",
AQ2238="Sharing","PASSIVE",
AQ2238="Sites strategiques &amp; DataCenter","PASSIVE",
AQ2238="Exclu","Exclu",
AQ2238="SAT","ACTIVE",
AQ2238="SPARE-ISSUE","SPARE-ISSUE",
AQ2238="Fiber CAmtel","ACTIVE",
AQ2238="Fiber AOF","ACTIVE",
AQ2238="Projet OCM (HUAWEI)","PLANNED WORKS",
AQ2238="Projet OCM (NOKIA)","PLANNED WORKS",
AQ2238="ACCESS-ISSUE","ACCESS-ISSUE",
AQ2238="Projet OCM (ZTE, NOKIA, autres projets)","PLANNED WORKS",
AQ2238="No root CAuse","No root cause",
AQ2238="ODU HS","ACTIVE",
AQ2238="IP &amp; VLAN","ACTIVE",
AQ2238="Warehouse HUAWEI","SPARE-ISSUE",
AQ2238="SPARE-HS","SPARE-ISSUE",
AQ2238="Power Telco","ACTIVE", AQ2238="no impacts","no impacts"
),"")</f>
        <v>No root cause</v>
      </c>
      <c r="AS2238" s="92" t="s">
        <v>5537</v>
      </c>
      <c r="AT2238" s="98" t="s">
        <v>3029</v>
      </c>
      <c r="AV2238" s="17" t="s">
        <v>5537</v>
      </c>
      <c r="AW2238" s="7" t="s">
        <v>5537</v>
      </c>
      <c r="AX2238" s="6" t="s">
        <v>5537</v>
      </c>
      <c r="AY2238" s="7"/>
      <c r="AZ2238" s="3" t="s">
        <v>5537</v>
      </c>
      <c r="BA2238" s="18" t="s">
        <v>5537</v>
      </c>
      <c r="BB2238" s="18" t="s">
        <v>5537</v>
      </c>
      <c r="BC2238" s="18" t="s">
        <v>5537</v>
      </c>
      <c r="BD2238" s="18" t="s">
        <v>5537</v>
      </c>
      <c r="BE2238" s="18" t="s">
        <v>5537</v>
      </c>
      <c r="BF2238" s="18" t="s">
        <v>5537</v>
      </c>
      <c r="BG2238" s="18" t="s">
        <v>5537</v>
      </c>
      <c r="BH2238" s="18" t="s">
        <v>5537</v>
      </c>
      <c r="BI2238" s="18" t="s">
        <v>5537</v>
      </c>
      <c r="BJ2238" s="18" t="s">
        <v>5537</v>
      </c>
      <c r="BK2238" s="18" t="s">
        <v>5537</v>
      </c>
      <c r="BL2238" s="9" t="s">
        <v>5537</v>
      </c>
      <c r="BM2238" s="14" t="s">
        <v>5537</v>
      </c>
      <c r="BN2238" s="14" t="s">
        <v>5537</v>
      </c>
      <c r="BO2238" s="14" t="str">
        <f>_xlfn.XLOOKUP(B2238,'[4]cell downs 18042026 17h'!$B:$B,'[4]cell downs 18042026 17h'!$B:$B,"")</f>
        <v/>
      </c>
      <c r="BP2238" s="14" t="str">
        <f>_xlfn.XLOOKUP(B2238,'[5]Cells Huawei 19042026 15h'!$B:$B,'[5]Cells Huawei 19042026 15h'!$B:$B,"")</f>
        <v/>
      </c>
      <c r="BQ2238" s="9" t="str">
        <f>_xlfn.XLOOKUP(B2238,'[6]cells down 19042026 9H40'!$B:$B,'[6]cells down 19042026 9H40'!$B:$B,"")</f>
        <v/>
      </c>
      <c r="BR2238" s="9" t="s">
        <v>3029</v>
      </c>
      <c r="BS2238" s="9" t="s">
        <v>318</v>
      </c>
      <c r="BT2238" s="108"/>
    </row>
    <row r="2239" spans="1:72" s="9" customFormat="1" x14ac:dyDescent="0.35">
      <c r="A2239" s="1" t="s">
        <v>901</v>
      </c>
      <c r="B2239" s="1" t="s">
        <v>902</v>
      </c>
      <c r="C2239" s="3" t="str">
        <f>_xlfn.XLOOKUP(B2239,'[1]daily break down'!$D:$D,'[1]daily break down'!$E:$E,"")</f>
        <v>NORD-OUEST</v>
      </c>
      <c r="D2239" s="1" t="s">
        <v>11</v>
      </c>
      <c r="E2239" s="1" t="s">
        <v>12</v>
      </c>
      <c r="F2239" s="3" t="s">
        <v>51</v>
      </c>
      <c r="G2239" s="1" t="s">
        <v>903</v>
      </c>
      <c r="H2239" s="33" t="str">
        <f>_xlfn.XLOOKUP(B2239,[2]CALCULATION!$B:$B,[2]CALCULATION!$H:$H,"")</f>
        <v>NOKIA</v>
      </c>
      <c r="I2239" s="28">
        <v>0.57265618558138631</v>
      </c>
      <c r="J2239" s="28">
        <v>1.1432736800269281</v>
      </c>
      <c r="K2239" s="28">
        <v>0.96975906011484536</v>
      </c>
      <c r="L2239" s="28">
        <v>2.1402093980875015E-3</v>
      </c>
      <c r="M2239" s="28">
        <v>1.3767092508487002</v>
      </c>
      <c r="N2239" s="28">
        <v>1.9618586149134005E-3</v>
      </c>
      <c r="O2239" s="28">
        <v>4.0128926214140223E-3</v>
      </c>
      <c r="P2239" s="28">
        <v>1.9618586149134005E-3</v>
      </c>
      <c r="Q2239" s="28">
        <v>0.45347171581031492</v>
      </c>
      <c r="R2239" s="28">
        <v>0.91012470240984622</v>
      </c>
      <c r="S2239" s="93">
        <v>1.7030426436065527</v>
      </c>
      <c r="T2239" s="93">
        <f>_xlfn.XLOOKUP(B2239,'[3]Nur des jours'!$B:$B,'[3]Nur des jours'!$U:$U,"")</f>
        <v>0.15448744838528342</v>
      </c>
      <c r="U2239" s="93">
        <v>1.0685285424864597</v>
      </c>
      <c r="V2239" s="93">
        <v>0.85030519386016734</v>
      </c>
      <c r="W2239" s="93">
        <v>0.15448744838528342</v>
      </c>
      <c r="X2239" s="93">
        <v>0</v>
      </c>
      <c r="Y2239" s="93">
        <v>8.9175391586982075E-4</v>
      </c>
      <c r="Z2239" s="93">
        <v>4.0360782232266974E-2</v>
      </c>
      <c r="AA2239" s="93">
        <v>3.6561910550661622E-3</v>
      </c>
      <c r="AB2239" s="93">
        <v>0</v>
      </c>
      <c r="AC2239" s="93">
        <f>_xlfn.XLOOKUP(B2239,'[3]Nur des jours'!$B:$B,'[3]Nur des jours'!$N:$N,"")</f>
        <v>0</v>
      </c>
      <c r="AD2239" s="93">
        <v>0</v>
      </c>
      <c r="AE2239" s="93">
        <v>0</v>
      </c>
      <c r="AF2239" s="93">
        <v>0</v>
      </c>
      <c r="AG2239" s="93"/>
      <c r="AH2239" s="93">
        <v>0</v>
      </c>
      <c r="AI2239" s="93">
        <v>0</v>
      </c>
      <c r="AJ2239" s="93">
        <v>0</v>
      </c>
      <c r="AK2239" s="93">
        <v>0</v>
      </c>
      <c r="AL2239" s="93">
        <v>0</v>
      </c>
      <c r="AM2239" s="49" t="s">
        <v>5601</v>
      </c>
      <c r="AN2239" s="49"/>
      <c r="AO2239" s="48" t="str" cm="1">
        <f t="array" ref="AO2239">IFERROR(_xlfn.IFS(
AQ2239="MPR ISSUE","PDH",
AQ2239="BSS Hardware Issue","BSS",
AQ2239="Sites strategiques, MLL, Pylone, etc.","ENVTECH",
AQ2239="AKTIVCO DEFAUT GE &amp; POWER Cabinet","AKTIVCO",
AQ2239="AKTIVCO Coupure ENEO &amp; Baisse de tension","AKTIVCO GRID ONLY",
AQ2239="Coupure ENEO &amp; Baisse de tension","IHS GRID ONLY",
AQ2239="Defaut GE &amp; POWER Cabinet","IHS",
AQ2239="Sharing","Partners",
AQ2239="Sites strategiques &amp; DataCenter","SST &amp; DC",
AQ2239="Exclu","Exclu",
AQ2239="SAT","SAT",
AQ2239="SPARE-ISSUE","SPARE-ISSUE",
AQ2239="Fiber CAmtel","TRANS_FO_CAMTEL",
AQ2239="Fiber AOF","Fiber AOF",
AQ2239="Projet OCM (HUAWEI)","TRAVAUX-HUAWEI",
AQ2239="Projet OCM (NOKIA)","TRAVAUX-NOKIA",
AQ2239="ACCESS-ISSUE","ACCESS-ISSUE",
AQ2239="Projet OCM (ZTE, NOKIA, autres projets)","TRAVAUX OCM",
AQ2239="No root CAuse","No root cause",
AQ2239="ODU HS","PDH",
AQ2239="IP &amp; VLAN","PDH",
AQ2239="Warehouse HUAWEI","SPARE-ISSUE",
AQ2239="SPARE-HS","SPARE-ISSUE",
AQ2239="Power Telco","BSS",AQ2239="no impacts","no impacts"
),"")</f>
        <v>BSS</v>
      </c>
      <c r="AP2239" s="48" t="str" cm="1">
        <f t="array" ref="AP2239">IFERROR(_xlfn.IFS(
AQ2239="MPR ISSUE","TX ISSUE",
AQ2239="BSS Hardware Issue","RAN ISSUE",
AQ2239="Sites strategiques, MLL, Pylone, etc.","ENVTECH",
AQ2239="AKTIVCO DEFAUT GE &amp; POWER Cabinet","POWER ISSUE",
AQ2239="AKTIVCO Coupure ENEO &amp; Baisse de tension","POWER ISSUE",
AQ2239="Coupure ENEO &amp; Baisse de tension","POWER ISSUE",
AQ2239="Defaut GE &amp; POWER Cabinet","POWER ISSUE",
AQ2239="Sharing","POWER ISSUE",
AQ2239="Sites strategiques &amp; DataCenter","POWER ISSUE",
AQ2239="Exclu","Exclu",
AQ2239="SAT","TX ISSUE",
AQ2239="SPARE-ISSUE","SPARE-ISSUE",
AQ2239="Fiber CAmtel","TX ISSUE",
AQ2239="Fiber AOF","TX ISSUE",
AQ2239="Projet OCM (HUAWEI)","TRAVAUX-HUAWEI",
AQ2239="Projet OCM (NOKIA)","TRAVAUX -NOKIA",
AQ2239="ACCESS-ISSUE","ACCESS-ISSUE",
AQ2239="Projet OCM (ZTE, NOKIA, autres projets)","TRAVAUX OCM",
AQ2239="No root CAuse","No root cause",
AQ2239="ODU HS","TX ISSUE",
AQ2239="IP &amp; VLAN","TX ISSUE",
AQ2239="Warehouse HUAWEI","SPARE-ISSUE",
AQ2239="SPARE-HS","SPARE-ISSUE",
AQ2239="Power Telco","RAN ISSUE",AQ2239="no impacts","no impacts"
),"")</f>
        <v>RAN ISSUE</v>
      </c>
      <c r="AQ2239" s="67" t="s">
        <v>5320</v>
      </c>
      <c r="AR2239" s="48" t="str" cm="1">
        <f t="array" ref="AR2239">IFERROR(_xlfn.IFS(
AQ2239="MPR ISSUE","ACTIVE",
AQ2239="BSS Hardware Issue","ACTIVE",
AQ2239="Sites strategiques, MLL, Pylone, etc.","PASSIVE",
AQ2239="AKTIVCO DEFAUT GE &amp; POWER Cabinet","PASSIVE",
AQ2239="AKTIVCO Coupure ENEO &amp; Baisse de tension","PASSIVE",
AQ2239="Coupure ENEO &amp; Baisse de tension","PASSIVE",
AQ2239="Defaut GE &amp; POWER Cabinet","PASSIVE",
AQ2239="Sharing","PASSIVE",
AQ2239="Sites strategiques &amp; DataCenter","PASSIVE",
AQ2239="Exclu","Exclu",
AQ2239="SAT","ACTIVE",
AQ2239="SPARE-ISSUE","SPARE-ISSUE",
AQ2239="Fiber CAmtel","ACTIVE",
AQ2239="Fiber AOF","ACTIVE",
AQ2239="Projet OCM (HUAWEI)","PLANNED WORKS",
AQ2239="Projet OCM (NOKIA)","PLANNED WORKS",
AQ2239="ACCESS-ISSUE","ACCESS-ISSUE",
AQ2239="Projet OCM (ZTE, NOKIA, autres projets)","PLANNED WORKS",
AQ2239="No root CAuse","No root cause",
AQ2239="ODU HS","ACTIVE",
AQ2239="IP &amp; VLAN","ACTIVE",
AQ2239="Warehouse HUAWEI","SPARE-ISSUE",
AQ2239="SPARE-HS","SPARE-ISSUE",
AQ2239="Power Telco","ACTIVE", AQ2239="no impacts","no impacts"
),"")</f>
        <v>ACTIVE</v>
      </c>
      <c r="AS2239" s="92" t="s">
        <v>5962</v>
      </c>
      <c r="AT2239" s="98" t="s">
        <v>902</v>
      </c>
      <c r="AV2239" s="17" t="s">
        <v>5537</v>
      </c>
      <c r="AW2239" s="7" t="s">
        <v>5537</v>
      </c>
      <c r="AX2239" s="6" t="s">
        <v>5537</v>
      </c>
      <c r="AY2239" s="7"/>
      <c r="AZ2239" s="3" t="s">
        <v>5537</v>
      </c>
      <c r="BA2239" s="18" t="s">
        <v>5537</v>
      </c>
      <c r="BB2239" s="18" t="s">
        <v>5537</v>
      </c>
      <c r="BC2239" s="18" t="s">
        <v>5537</v>
      </c>
      <c r="BD2239" s="18" t="s">
        <v>5537</v>
      </c>
      <c r="BE2239" s="18" t="s">
        <v>5537</v>
      </c>
      <c r="BF2239" s="18" t="s">
        <v>5537</v>
      </c>
      <c r="BG2239" s="18" t="s">
        <v>5871</v>
      </c>
      <c r="BH2239" s="18" t="s">
        <v>6377</v>
      </c>
      <c r="BI2239" s="18" t="s">
        <v>6377</v>
      </c>
      <c r="BJ2239" s="18" t="s">
        <v>5537</v>
      </c>
      <c r="BK2239" s="18" t="s">
        <v>5537</v>
      </c>
      <c r="BL2239" s="9" t="s">
        <v>5537</v>
      </c>
      <c r="BM2239" s="14" t="s">
        <v>5537</v>
      </c>
      <c r="BN2239" s="14" t="s">
        <v>5537</v>
      </c>
      <c r="BO2239" s="14" t="str">
        <f>_xlfn.XLOOKUP(B2239,'[4]cell downs 18042026 17h'!$B:$B,'[4]cell downs 18042026 17h'!$B:$B,"")</f>
        <v/>
      </c>
      <c r="BP2239" s="14" t="str">
        <f>_xlfn.XLOOKUP(B2239,'[5]Cells Huawei 19042026 15h'!$B:$B,'[5]Cells Huawei 19042026 15h'!$B:$B,"")</f>
        <v/>
      </c>
      <c r="BQ2239" s="9" t="str">
        <f>_xlfn.XLOOKUP(B2239,'[6]cells down 19042026 9H40'!$B:$B,'[6]cells down 19042026 9H40'!$B:$B,"")</f>
        <v/>
      </c>
      <c r="BR2239" s="9" t="s">
        <v>902</v>
      </c>
      <c r="BS2239" s="9" t="s">
        <v>5577</v>
      </c>
      <c r="BT2239" s="108"/>
    </row>
    <row r="2240" spans="1:72" s="9" customFormat="1" x14ac:dyDescent="0.35">
      <c r="A2240" s="1" t="s">
        <v>1194</v>
      </c>
      <c r="B2240" s="8" t="s">
        <v>1195</v>
      </c>
      <c r="C2240" s="3" t="str">
        <f>_xlfn.XLOOKUP(B2240,'[1]daily break down'!$D:$D,'[1]daily break down'!$E:$E,"")</f>
        <v>NORD-OUEST</v>
      </c>
      <c r="D2240" s="1" t="s">
        <v>11</v>
      </c>
      <c r="E2240" s="1" t="s">
        <v>12</v>
      </c>
      <c r="F2240" s="3" t="s">
        <v>51</v>
      </c>
      <c r="G2240" s="1" t="s">
        <v>762</v>
      </c>
      <c r="H2240" s="33" t="str">
        <f>_xlfn.XLOOKUP(B2240,[2]CALCULATION!$B:$B,[2]CALCULATION!$H:$H,"")</f>
        <v>NOKIA</v>
      </c>
      <c r="I2240" s="28">
        <v>2.7053307087621325E-3</v>
      </c>
      <c r="J2240" s="28">
        <v>0.15714335700993459</v>
      </c>
      <c r="K2240" s="28">
        <v>0</v>
      </c>
      <c r="L2240" s="28">
        <v>0</v>
      </c>
      <c r="M2240" s="28">
        <v>2.6195218224961261</v>
      </c>
      <c r="N2240" s="28">
        <v>3.8940339532160726</v>
      </c>
      <c r="O2240" s="28">
        <v>0</v>
      </c>
      <c r="P2240" s="28">
        <v>0</v>
      </c>
      <c r="Q2240" s="28">
        <v>0.66923146871340267</v>
      </c>
      <c r="R2240" s="28">
        <v>0</v>
      </c>
      <c r="S2240" s="93">
        <v>0.75584397278040771</v>
      </c>
      <c r="T2240" s="93">
        <f>_xlfn.XLOOKUP(B2240,'[3]Nur des jours'!$B:$B,'[3]Nur des jours'!$U:$U,"")</f>
        <v>0</v>
      </c>
      <c r="U2240" s="93">
        <v>0</v>
      </c>
      <c r="V2240" s="93">
        <v>0</v>
      </c>
      <c r="W2240" s="93">
        <v>0</v>
      </c>
      <c r="X2240" s="93">
        <v>0</v>
      </c>
      <c r="Y2240" s="93">
        <v>0</v>
      </c>
      <c r="Z2240" s="93">
        <v>0.10189180242728284</v>
      </c>
      <c r="AA2240" s="93">
        <v>1.612291079892593E-2</v>
      </c>
      <c r="AB2240" s="93">
        <v>0</v>
      </c>
      <c r="AC2240" s="93">
        <f>_xlfn.XLOOKUP(B2240,'[3]Nur des jours'!$B:$B,'[3]Nur des jours'!$N:$N,"")</f>
        <v>0</v>
      </c>
      <c r="AD2240" s="93">
        <v>0</v>
      </c>
      <c r="AE2240" s="93">
        <v>0</v>
      </c>
      <c r="AF2240" s="93">
        <v>0</v>
      </c>
      <c r="AG2240" s="93"/>
      <c r="AH2240" s="93">
        <v>0</v>
      </c>
      <c r="AI2240" s="93">
        <v>0</v>
      </c>
      <c r="AJ2240" s="93">
        <v>0</v>
      </c>
      <c r="AK2240" s="93">
        <v>0</v>
      </c>
      <c r="AL2240" s="93">
        <v>0</v>
      </c>
      <c r="AM2240" s="49" t="s">
        <v>5601</v>
      </c>
      <c r="AN2240" s="49"/>
      <c r="AO2240" s="48" t="str" cm="1">
        <f t="array" ref="AO2240">IFERROR(_xlfn.IFS(
AQ2240="MPR ISSUE","PDH",
AQ2240="BSS Hardware Issue","BSS",
AQ2240="Sites strategiques, MLL, Pylone, etc.","ENVTECH",
AQ2240="AKTIVCO DEFAUT GE &amp; POWER Cabinet","AKTIVCO",
AQ2240="AKTIVCO Coupure ENEO &amp; Baisse de tension","AKTIVCO GRID ONLY",
AQ2240="Coupure ENEO &amp; Baisse de tension","IHS GRID ONLY",
AQ2240="Defaut GE &amp; POWER Cabinet","IHS",
AQ2240="Sharing","Partners",
AQ2240="Sites strategiques &amp; DataCenter","SST &amp; DC",
AQ2240="Exclu","Exclu",
AQ2240="SAT","SAT",
AQ2240="SPARE-ISSUE","SPARE-ISSUE",
AQ2240="Fiber CAmtel","TRANS_FO_CAMTEL",
AQ2240="Fiber AOF","Fiber AOF",
AQ2240="Projet OCM (HUAWEI)","TRAVAUX-HUAWEI",
AQ2240="Projet OCM (NOKIA)","TRAVAUX-NOKIA",
AQ2240="ACCESS-ISSUE","ACCESS-ISSUE",
AQ2240="Projet OCM (ZTE, NOKIA, autres projets)","TRAVAUX OCM",
AQ2240="No root CAuse","No root cause",
AQ2240="ODU HS","PDH",
AQ2240="IP &amp; VLAN","PDH",
AQ2240="Warehouse HUAWEI","SPARE-ISSUE",
AQ2240="SPARE-HS","SPARE-ISSUE",
AQ2240="Power Telco","BSS",AQ2240="no impacts","no impacts"
),"")</f>
        <v>No root cause</v>
      </c>
      <c r="AP2240" s="48" t="str" cm="1">
        <f t="array" ref="AP2240">IFERROR(_xlfn.IFS(
AQ2240="MPR ISSUE","TX ISSUE",
AQ2240="BSS Hardware Issue","RAN ISSUE",
AQ2240="Sites strategiques, MLL, Pylone, etc.","ENVTECH",
AQ2240="AKTIVCO DEFAUT GE &amp; POWER Cabinet","POWER ISSUE",
AQ2240="AKTIVCO Coupure ENEO &amp; Baisse de tension","POWER ISSUE",
AQ2240="Coupure ENEO &amp; Baisse de tension","POWER ISSUE",
AQ2240="Defaut GE &amp; POWER Cabinet","POWER ISSUE",
AQ2240="Sharing","POWER ISSUE",
AQ2240="Sites strategiques &amp; DataCenter","POWER ISSUE",
AQ2240="Exclu","Exclu",
AQ2240="SAT","TX ISSUE",
AQ2240="SPARE-ISSUE","SPARE-ISSUE",
AQ2240="Fiber CAmtel","TX ISSUE",
AQ2240="Fiber AOF","TX ISSUE",
AQ2240="Projet OCM (HUAWEI)","TRAVAUX-HUAWEI",
AQ2240="Projet OCM (NOKIA)","TRAVAUX -NOKIA",
AQ2240="ACCESS-ISSUE","ACCESS-ISSUE",
AQ2240="Projet OCM (ZTE, NOKIA, autres projets)","TRAVAUX OCM",
AQ2240="No root CAuse","No root cause",
AQ2240="ODU HS","TX ISSUE",
AQ2240="IP &amp; VLAN","TX ISSUE",
AQ2240="Warehouse HUAWEI","SPARE-ISSUE",
AQ2240="SPARE-HS","SPARE-ISSUE",
AQ2240="Power Telco","RAN ISSUE",AQ2240="no impacts","no impacts"
),"")</f>
        <v>No root cause</v>
      </c>
      <c r="AQ2240" s="67" t="s">
        <v>5344</v>
      </c>
      <c r="AR2240" s="48" t="str" cm="1">
        <f t="array" ref="AR2240">IFERROR(_xlfn.IFS(
AQ2240="MPR ISSUE","ACTIVE",
AQ2240="BSS Hardware Issue","ACTIVE",
AQ2240="Sites strategiques, MLL, Pylone, etc.","PASSIVE",
AQ2240="AKTIVCO DEFAUT GE &amp; POWER Cabinet","PASSIVE",
AQ2240="AKTIVCO Coupure ENEO &amp; Baisse de tension","PASSIVE",
AQ2240="Coupure ENEO &amp; Baisse de tension","PASSIVE",
AQ2240="Defaut GE &amp; POWER Cabinet","PASSIVE",
AQ2240="Sharing","PASSIVE",
AQ2240="Sites strategiques &amp; DataCenter","PASSIVE",
AQ2240="Exclu","Exclu",
AQ2240="SAT","ACTIVE",
AQ2240="SPARE-ISSUE","SPARE-ISSUE",
AQ2240="Fiber CAmtel","ACTIVE",
AQ2240="Fiber AOF","ACTIVE",
AQ2240="Projet OCM (HUAWEI)","PLANNED WORKS",
AQ2240="Projet OCM (NOKIA)","PLANNED WORKS",
AQ2240="ACCESS-ISSUE","ACCESS-ISSUE",
AQ2240="Projet OCM (ZTE, NOKIA, autres projets)","PLANNED WORKS",
AQ2240="No root CAuse","No root cause",
AQ2240="ODU HS","ACTIVE",
AQ2240="IP &amp; VLAN","ACTIVE",
AQ2240="Warehouse HUAWEI","SPARE-ISSUE",
AQ2240="SPARE-HS","SPARE-ISSUE",
AQ2240="Power Telco","ACTIVE", AQ2240="no impacts","no impacts"
),"")</f>
        <v>No root cause</v>
      </c>
      <c r="AS2240" s="92" t="s">
        <v>5537</v>
      </c>
      <c r="AT2240" s="98" t="s">
        <v>1195</v>
      </c>
      <c r="AV2240" s="17" t="s">
        <v>5537</v>
      </c>
      <c r="AW2240" s="7" t="s">
        <v>5537</v>
      </c>
      <c r="AX2240" s="6" t="s">
        <v>5537</v>
      </c>
      <c r="AY2240" s="7"/>
      <c r="AZ2240" s="3" t="s">
        <v>5537</v>
      </c>
      <c r="BA2240" s="18" t="s">
        <v>5537</v>
      </c>
      <c r="BB2240" s="18" t="s">
        <v>5537</v>
      </c>
      <c r="BC2240" s="18" t="s">
        <v>5537</v>
      </c>
      <c r="BD2240" s="18" t="s">
        <v>5537</v>
      </c>
      <c r="BE2240" s="18" t="s">
        <v>5537</v>
      </c>
      <c r="BF2240" s="18" t="s">
        <v>5537</v>
      </c>
      <c r="BG2240" s="18" t="s">
        <v>5537</v>
      </c>
      <c r="BH2240" s="18" t="s">
        <v>5537</v>
      </c>
      <c r="BI2240" s="18" t="s">
        <v>5537</v>
      </c>
      <c r="BJ2240" s="18" t="s">
        <v>5537</v>
      </c>
      <c r="BK2240" s="18" t="s">
        <v>5537</v>
      </c>
      <c r="BL2240" s="9" t="s">
        <v>5537</v>
      </c>
      <c r="BM2240" s="14" t="s">
        <v>5537</v>
      </c>
      <c r="BN2240" s="14" t="s">
        <v>5537</v>
      </c>
      <c r="BO2240" s="14" t="str">
        <f>_xlfn.XLOOKUP(B2240,'[4]cell downs 18042026 17h'!$B:$B,'[4]cell downs 18042026 17h'!$B:$B,"")</f>
        <v/>
      </c>
      <c r="BP2240" s="14" t="str">
        <f>_xlfn.XLOOKUP(B2240,'[5]Cells Huawei 19042026 15h'!$B:$B,'[5]Cells Huawei 19042026 15h'!$B:$B,"")</f>
        <v/>
      </c>
      <c r="BQ2240" s="9" t="str">
        <f>_xlfn.XLOOKUP(B2240,'[6]cells down 19042026 9H40'!$B:$B,'[6]cells down 19042026 9H40'!$B:$B,"")</f>
        <v/>
      </c>
      <c r="BR2240" s="9" t="s">
        <v>1195</v>
      </c>
      <c r="BS2240" s="9" t="s">
        <v>12</v>
      </c>
      <c r="BT2240" s="108"/>
    </row>
    <row r="2241" spans="1:72" s="9" customFormat="1" x14ac:dyDescent="0.35">
      <c r="A2241" s="1" t="s">
        <v>3078</v>
      </c>
      <c r="B2241" s="1" t="s">
        <v>3079</v>
      </c>
      <c r="C2241" s="3" t="str">
        <f>_xlfn.XLOOKUP(B2241,'[1]daily break down'!$D:$D,'[1]daily break down'!$E:$E,"")</f>
        <v>NORD-OUEST</v>
      </c>
      <c r="D2241" s="1" t="s">
        <v>11</v>
      </c>
      <c r="E2241" s="1" t="s">
        <v>96</v>
      </c>
      <c r="F2241" s="3" t="s">
        <v>51</v>
      </c>
      <c r="G2241" s="1" t="s">
        <v>3078</v>
      </c>
      <c r="H2241" s="32" t="str">
        <f>_xlfn.XLOOKUP(B2241,[2]CALCULATION!$B:$B,[2]CALCULATION!$H:$H,"")</f>
        <v>HUAWEI</v>
      </c>
      <c r="I2241" s="28">
        <v>0</v>
      </c>
      <c r="J2241" s="28">
        <v>0</v>
      </c>
      <c r="K2241" s="28">
        <v>0</v>
      </c>
      <c r="L2241" s="28">
        <v>0</v>
      </c>
      <c r="M2241" s="28">
        <v>0</v>
      </c>
      <c r="N2241" s="28">
        <v>0</v>
      </c>
      <c r="O2241" s="28">
        <v>0</v>
      </c>
      <c r="P2241" s="28">
        <v>0</v>
      </c>
      <c r="Q2241" s="28">
        <v>0</v>
      </c>
      <c r="R2241" s="28">
        <v>0</v>
      </c>
      <c r="S2241" s="93">
        <v>0</v>
      </c>
      <c r="T2241" s="93">
        <f>_xlfn.XLOOKUP(B2241,'[3]Nur des jours'!$B:$B,'[3]Nur des jours'!$U:$U,"")</f>
        <v>0</v>
      </c>
      <c r="U2241" s="93">
        <v>0</v>
      </c>
      <c r="V2241" s="93">
        <v>16.505330548207503</v>
      </c>
      <c r="W2241" s="93">
        <v>16.275989276124108</v>
      </c>
      <c r="X2241" s="93">
        <v>15.565154394705981</v>
      </c>
      <c r="Y2241" s="93">
        <v>16.717764166046006</v>
      </c>
      <c r="Z2241" s="93">
        <v>0</v>
      </c>
      <c r="AA2241" s="93">
        <v>0</v>
      </c>
      <c r="AB2241" s="93">
        <v>0</v>
      </c>
      <c r="AC2241" s="93">
        <f>_xlfn.XLOOKUP(B2241,'[3]Nur des jours'!$B:$B,'[3]Nur des jours'!$N:$N,"")</f>
        <v>0</v>
      </c>
      <c r="AD2241" s="93">
        <v>0</v>
      </c>
      <c r="AE2241" s="93">
        <v>0</v>
      </c>
      <c r="AF2241" s="93">
        <v>0</v>
      </c>
      <c r="AG2241" s="93"/>
      <c r="AH2241" s="93">
        <v>0</v>
      </c>
      <c r="AI2241" s="93">
        <v>0</v>
      </c>
      <c r="AJ2241" s="93">
        <v>0</v>
      </c>
      <c r="AK2241" s="93">
        <v>0</v>
      </c>
      <c r="AL2241" s="93">
        <v>0</v>
      </c>
      <c r="AM2241" s="49" t="s">
        <v>5601</v>
      </c>
      <c r="AN2241" s="49"/>
      <c r="AO2241" s="48" t="str" cm="1">
        <f t="array" ref="AO2241">IFERROR(_xlfn.IFS(
AQ2241="MPR ISSUE","PDH",
AQ2241="BSS Hardware Issue","BSS",
AQ2241="Sites strategiques, MLL, Pylone, etc.","ENVTECH",
AQ2241="AKTIVCO DEFAUT GE &amp; POWER Cabinet","AKTIVCO",
AQ2241="AKTIVCO Coupure ENEO &amp; Baisse de tension","AKTIVCO GRID ONLY",
AQ2241="Coupure ENEO &amp; Baisse de tension","IHS GRID ONLY",
AQ2241="Defaut GE &amp; POWER Cabinet","IHS",
AQ2241="Sharing","Partners",
AQ2241="Sites strategiques &amp; DataCenter","SST &amp; DC",
AQ2241="Exclu","Exclu",
AQ2241="SAT","SAT",
AQ2241="SPARE-ISSUE","SPARE-ISSUE",
AQ2241="Fiber CAmtel","TRANS_FO_CAMTEL",
AQ2241="Fiber AOF","Fiber AOF",
AQ2241="Projet OCM (HUAWEI)","TRAVAUX-HUAWEI",
AQ2241="Projet OCM (NOKIA)","TRAVAUX-NOKIA",
AQ2241="ACCESS-ISSUE","ACCESS-ISSUE",
AQ2241="Projet OCM (ZTE, NOKIA, autres projets)","TRAVAUX OCM",
AQ2241="No root CAuse","No root cause",
AQ2241="ODU HS","PDH",
AQ2241="IP &amp; VLAN","PDH",
AQ2241="Warehouse HUAWEI","SPARE-ISSUE",
AQ2241="SPARE-HS","SPARE-ISSUE",
AQ2241="Power Telco","BSS",AQ2241="no impacts","no impacts"
),"")</f>
        <v>No root cause</v>
      </c>
      <c r="AP2241" s="48" t="str" cm="1">
        <f t="array" ref="AP2241">IFERROR(_xlfn.IFS(
AQ2241="MPR ISSUE","TX ISSUE",
AQ2241="BSS Hardware Issue","RAN ISSUE",
AQ2241="Sites strategiques, MLL, Pylone, etc.","ENVTECH",
AQ2241="AKTIVCO DEFAUT GE &amp; POWER Cabinet","POWER ISSUE",
AQ2241="AKTIVCO Coupure ENEO &amp; Baisse de tension","POWER ISSUE",
AQ2241="Coupure ENEO &amp; Baisse de tension","POWER ISSUE",
AQ2241="Defaut GE &amp; POWER Cabinet","POWER ISSUE",
AQ2241="Sharing","POWER ISSUE",
AQ2241="Sites strategiques &amp; DataCenter","POWER ISSUE",
AQ2241="Exclu","Exclu",
AQ2241="SAT","TX ISSUE",
AQ2241="SPARE-ISSUE","SPARE-ISSUE",
AQ2241="Fiber CAmtel","TX ISSUE",
AQ2241="Fiber AOF","TX ISSUE",
AQ2241="Projet OCM (HUAWEI)","TRAVAUX-HUAWEI",
AQ2241="Projet OCM (NOKIA)","TRAVAUX -NOKIA",
AQ2241="ACCESS-ISSUE","ACCESS-ISSUE",
AQ2241="Projet OCM (ZTE, NOKIA, autres projets)","TRAVAUX OCM",
AQ2241="No root CAuse","No root cause",
AQ2241="ODU HS","TX ISSUE",
AQ2241="IP &amp; VLAN","TX ISSUE",
AQ2241="Warehouse HUAWEI","SPARE-ISSUE",
AQ2241="SPARE-HS","SPARE-ISSUE",
AQ2241="Power Telco","RAN ISSUE",AQ2241="no impacts","no impacts"
),"")</f>
        <v>No root cause</v>
      </c>
      <c r="AQ2241" s="67" t="s">
        <v>5344</v>
      </c>
      <c r="AR2241" s="48" t="str" cm="1">
        <f t="array" ref="AR2241">IFERROR(_xlfn.IFS(
AQ2241="MPR ISSUE","ACTIVE",
AQ2241="BSS Hardware Issue","ACTIVE",
AQ2241="Sites strategiques, MLL, Pylone, etc.","PASSIVE",
AQ2241="AKTIVCO DEFAUT GE &amp; POWER Cabinet","PASSIVE",
AQ2241="AKTIVCO Coupure ENEO &amp; Baisse de tension","PASSIVE",
AQ2241="Coupure ENEO &amp; Baisse de tension","PASSIVE",
AQ2241="Defaut GE &amp; POWER Cabinet","PASSIVE",
AQ2241="Sharing","PASSIVE",
AQ2241="Sites strategiques &amp; DataCenter","PASSIVE",
AQ2241="Exclu","Exclu",
AQ2241="SAT","ACTIVE",
AQ2241="SPARE-ISSUE","SPARE-ISSUE",
AQ2241="Fiber CAmtel","ACTIVE",
AQ2241="Fiber AOF","ACTIVE",
AQ2241="Projet OCM (HUAWEI)","PLANNED WORKS",
AQ2241="Projet OCM (NOKIA)","PLANNED WORKS",
AQ2241="ACCESS-ISSUE","ACCESS-ISSUE",
AQ2241="Projet OCM (ZTE, NOKIA, autres projets)","PLANNED WORKS",
AQ2241="No root CAuse","No root cause",
AQ2241="ODU HS","ACTIVE",
AQ2241="IP &amp; VLAN","ACTIVE",
AQ2241="Warehouse HUAWEI","SPARE-ISSUE",
AQ2241="SPARE-HS","SPARE-ISSUE",
AQ2241="Power Telco","ACTIVE", AQ2241="no impacts","no impacts"
),"")</f>
        <v>No root cause</v>
      </c>
      <c r="AS2241" s="92" t="s">
        <v>5537</v>
      </c>
      <c r="AT2241" s="98" t="s">
        <v>3079</v>
      </c>
      <c r="AV2241" s="17" t="s">
        <v>5537</v>
      </c>
      <c r="AW2241" s="7" t="s">
        <v>5537</v>
      </c>
      <c r="AX2241" s="6" t="s">
        <v>5537</v>
      </c>
      <c r="AY2241" s="7"/>
      <c r="AZ2241" s="3" t="s">
        <v>5537</v>
      </c>
      <c r="BA2241" s="18" t="s">
        <v>5537</v>
      </c>
      <c r="BB2241" s="18" t="s">
        <v>5537</v>
      </c>
      <c r="BC2241" s="18" t="s">
        <v>5537</v>
      </c>
      <c r="BD2241" s="18" t="s">
        <v>5537</v>
      </c>
      <c r="BE2241" s="18" t="s">
        <v>5537</v>
      </c>
      <c r="BF2241" s="18" t="s">
        <v>5537</v>
      </c>
      <c r="BG2241" s="18" t="s">
        <v>5537</v>
      </c>
      <c r="BH2241" s="18" t="s">
        <v>5537</v>
      </c>
      <c r="BI2241" s="18" t="s">
        <v>5537</v>
      </c>
      <c r="BJ2241" s="18" t="s">
        <v>5537</v>
      </c>
      <c r="BK2241" s="18" t="s">
        <v>5537</v>
      </c>
      <c r="BL2241" s="9" t="s">
        <v>5537</v>
      </c>
      <c r="BM2241" s="14" t="s">
        <v>5537</v>
      </c>
      <c r="BN2241" s="14" t="s">
        <v>5537</v>
      </c>
      <c r="BO2241" s="14" t="str">
        <f>_xlfn.XLOOKUP(B2241,'[4]cell downs 18042026 17h'!$B:$B,'[4]cell downs 18042026 17h'!$B:$B,"")</f>
        <v/>
      </c>
      <c r="BP2241" s="14" t="str">
        <f>_xlfn.XLOOKUP(B2241,'[5]Cells Huawei 19042026 15h'!$B:$B,'[5]Cells Huawei 19042026 15h'!$B:$B,"")</f>
        <v/>
      </c>
      <c r="BQ2241" s="9" t="str">
        <f>_xlfn.XLOOKUP(B2241,'[6]cells down 19042026 9H40'!$B:$B,'[6]cells down 19042026 9H40'!$B:$B,"")</f>
        <v/>
      </c>
      <c r="BR2241" s="9" t="s">
        <v>3079</v>
      </c>
      <c r="BS2241" s="9" t="s">
        <v>5459</v>
      </c>
      <c r="BT2241" s="108"/>
    </row>
    <row r="2242" spans="1:72" s="9" customFormat="1" x14ac:dyDescent="0.35">
      <c r="A2242" s="1" t="s">
        <v>2687</v>
      </c>
      <c r="B2242" s="8" t="s">
        <v>2688</v>
      </c>
      <c r="C2242" s="3" t="str">
        <f>_xlfn.XLOOKUP(B2242,'[1]daily break down'!$D:$D,'[1]daily break down'!$E:$E,"")</f>
        <v>EXTREME-NORD</v>
      </c>
      <c r="D2242" s="1" t="s">
        <v>21</v>
      </c>
      <c r="E2242" s="1" t="s">
        <v>122</v>
      </c>
      <c r="F2242" s="3" t="s">
        <v>55</v>
      </c>
      <c r="G2242" s="1" t="s">
        <v>2687</v>
      </c>
      <c r="H2242" s="32" t="str">
        <f>_xlfn.XLOOKUP(B2242,[2]CALCULATION!$B:$B,[2]CALCULATION!$H:$H,"")</f>
        <v>Huawei</v>
      </c>
      <c r="I2242" s="28">
        <v>0</v>
      </c>
      <c r="J2242" s="28">
        <v>0</v>
      </c>
      <c r="K2242" s="28">
        <v>0</v>
      </c>
      <c r="L2242" s="28">
        <v>0</v>
      </c>
      <c r="M2242" s="28">
        <v>0</v>
      </c>
      <c r="N2242" s="28">
        <v>0</v>
      </c>
      <c r="O2242" s="28">
        <v>0</v>
      </c>
      <c r="P2242" s="28">
        <v>0</v>
      </c>
      <c r="Q2242" s="28">
        <v>0</v>
      </c>
      <c r="R2242" s="28">
        <v>0</v>
      </c>
      <c r="S2242" s="93">
        <v>0</v>
      </c>
      <c r="T2242" s="93">
        <f>_xlfn.XLOOKUP(B2242,'[3]Nur des jours'!$B:$B,'[3]Nur des jours'!$U:$U,"")</f>
        <v>0</v>
      </c>
      <c r="U2242" s="93">
        <v>0</v>
      </c>
      <c r="V2242" s="93">
        <v>5.7560931761563543</v>
      </c>
      <c r="W2242" s="93">
        <v>5.0284219808066011</v>
      </c>
      <c r="X2242" s="93">
        <v>10.490307705039193</v>
      </c>
      <c r="Y2242" s="93">
        <v>5.2475259179358096</v>
      </c>
      <c r="Z2242" s="93">
        <v>0</v>
      </c>
      <c r="AA2242" s="93">
        <v>0</v>
      </c>
      <c r="AB2242" s="93">
        <v>0</v>
      </c>
      <c r="AC2242" s="93">
        <f>_xlfn.XLOOKUP(B2242,'[3]Nur des jours'!$B:$B,'[3]Nur des jours'!$N:$N,"")</f>
        <v>0</v>
      </c>
      <c r="AD2242" s="93">
        <v>0</v>
      </c>
      <c r="AE2242" s="93">
        <v>0</v>
      </c>
      <c r="AF2242" s="93">
        <v>0</v>
      </c>
      <c r="AG2242" s="93"/>
      <c r="AH2242" s="93">
        <v>0</v>
      </c>
      <c r="AI2242" s="93">
        <v>0</v>
      </c>
      <c r="AJ2242" s="93">
        <v>0</v>
      </c>
      <c r="AK2242" s="93">
        <v>0</v>
      </c>
      <c r="AL2242" s="93">
        <v>0</v>
      </c>
      <c r="AM2242" s="49" t="s">
        <v>5601</v>
      </c>
      <c r="AN2242" s="49"/>
      <c r="AO2242" s="48" t="str" cm="1">
        <f t="array" ref="AO2242">IFERROR(_xlfn.IFS(
AQ2242="MPR ISSUE","PDH",
AQ2242="BSS Hardware Issue","BSS",
AQ2242="Sites strategiques, MLL, Pylone, etc.","ENVTECH",
AQ2242="AKTIVCO DEFAUT GE &amp; POWER Cabinet","AKTIVCO",
AQ2242="AKTIVCO Coupure ENEO &amp; Baisse de tension","AKTIVCO GRID ONLY",
AQ2242="Coupure ENEO &amp; Baisse de tension","IHS GRID ONLY",
AQ2242="Defaut GE &amp; POWER Cabinet","IHS",
AQ2242="Sharing","Partners",
AQ2242="Sites strategiques &amp; DataCenter","SST &amp; DC",
AQ2242="Exclu","Exclu",
AQ2242="SAT","SAT",
AQ2242="SPARE-ISSUE","SPARE-ISSUE",
AQ2242="Fiber CAmtel","TRANS_FO_CAMTEL",
AQ2242="Fiber AOF","Fiber AOF",
AQ2242="Projet OCM (HUAWEI)","TRAVAUX-HUAWEI",
AQ2242="Projet OCM (NOKIA)","TRAVAUX-NOKIA",
AQ2242="ACCESS-ISSUE","ACCESS-ISSUE",
AQ2242="Projet OCM (ZTE, NOKIA, autres projets)","TRAVAUX OCM",
AQ2242="No root CAuse","No root cause",
AQ2242="ODU HS","PDH",
AQ2242="IP &amp; VLAN","PDH",
AQ2242="Warehouse HUAWEI","SPARE-ISSUE",
AQ2242="SPARE-HS","SPARE-ISSUE",
AQ2242="Power Telco","BSS",AQ2242="no impacts","no impacts"
),"")</f>
        <v>No root cause</v>
      </c>
      <c r="AP2242" s="48" t="str" cm="1">
        <f t="array" ref="AP2242">IFERROR(_xlfn.IFS(
AQ2242="MPR ISSUE","TX ISSUE",
AQ2242="BSS Hardware Issue","RAN ISSUE",
AQ2242="Sites strategiques, MLL, Pylone, etc.","ENVTECH",
AQ2242="AKTIVCO DEFAUT GE &amp; POWER Cabinet","POWER ISSUE",
AQ2242="AKTIVCO Coupure ENEO &amp; Baisse de tension","POWER ISSUE",
AQ2242="Coupure ENEO &amp; Baisse de tension","POWER ISSUE",
AQ2242="Defaut GE &amp; POWER Cabinet","POWER ISSUE",
AQ2242="Sharing","POWER ISSUE",
AQ2242="Sites strategiques &amp; DataCenter","POWER ISSUE",
AQ2242="Exclu","Exclu",
AQ2242="SAT","TX ISSUE",
AQ2242="SPARE-ISSUE","SPARE-ISSUE",
AQ2242="Fiber CAmtel","TX ISSUE",
AQ2242="Fiber AOF","TX ISSUE",
AQ2242="Projet OCM (HUAWEI)","TRAVAUX-HUAWEI",
AQ2242="Projet OCM (NOKIA)","TRAVAUX -NOKIA",
AQ2242="ACCESS-ISSUE","ACCESS-ISSUE",
AQ2242="Projet OCM (ZTE, NOKIA, autres projets)","TRAVAUX OCM",
AQ2242="No root CAuse","No root cause",
AQ2242="ODU HS","TX ISSUE",
AQ2242="IP &amp; VLAN","TX ISSUE",
AQ2242="Warehouse HUAWEI","SPARE-ISSUE",
AQ2242="SPARE-HS","SPARE-ISSUE",
AQ2242="Power Telco","RAN ISSUE",AQ2242="no impacts","no impacts"
),"")</f>
        <v>No root cause</v>
      </c>
      <c r="AQ2242" s="67" t="s">
        <v>5344</v>
      </c>
      <c r="AR2242" s="48" t="str" cm="1">
        <f t="array" ref="AR2242">IFERROR(_xlfn.IFS(
AQ2242="MPR ISSUE","ACTIVE",
AQ2242="BSS Hardware Issue","ACTIVE",
AQ2242="Sites strategiques, MLL, Pylone, etc.","PASSIVE",
AQ2242="AKTIVCO DEFAUT GE &amp; POWER Cabinet","PASSIVE",
AQ2242="AKTIVCO Coupure ENEO &amp; Baisse de tension","PASSIVE",
AQ2242="Coupure ENEO &amp; Baisse de tension","PASSIVE",
AQ2242="Defaut GE &amp; POWER Cabinet","PASSIVE",
AQ2242="Sharing","PASSIVE",
AQ2242="Sites strategiques &amp; DataCenter","PASSIVE",
AQ2242="Exclu","Exclu",
AQ2242="SAT","ACTIVE",
AQ2242="SPARE-ISSUE","SPARE-ISSUE",
AQ2242="Fiber CAmtel","ACTIVE",
AQ2242="Fiber AOF","ACTIVE",
AQ2242="Projet OCM (HUAWEI)","PLANNED WORKS",
AQ2242="Projet OCM (NOKIA)","PLANNED WORKS",
AQ2242="ACCESS-ISSUE","ACCESS-ISSUE",
AQ2242="Projet OCM (ZTE, NOKIA, autres projets)","PLANNED WORKS",
AQ2242="No root CAuse","No root cause",
AQ2242="ODU HS","ACTIVE",
AQ2242="IP &amp; VLAN","ACTIVE",
AQ2242="Warehouse HUAWEI","SPARE-ISSUE",
AQ2242="SPARE-HS","SPARE-ISSUE",
AQ2242="Power Telco","ACTIVE", AQ2242="no impacts","no impacts"
),"")</f>
        <v>No root cause</v>
      </c>
      <c r="AS2242" s="92" t="s">
        <v>5537</v>
      </c>
      <c r="AT2242" s="98" t="s">
        <v>2688</v>
      </c>
      <c r="AV2242" s="17" t="s">
        <v>5537</v>
      </c>
      <c r="AW2242" s="7" t="s">
        <v>5537</v>
      </c>
      <c r="AX2242" s="6" t="s">
        <v>5537</v>
      </c>
      <c r="AY2242" s="7"/>
      <c r="AZ2242" s="3" t="s">
        <v>5537</v>
      </c>
      <c r="BA2242" s="18" t="s">
        <v>5537</v>
      </c>
      <c r="BB2242" s="18" t="s">
        <v>5537</v>
      </c>
      <c r="BC2242" s="18" t="s">
        <v>5537</v>
      </c>
      <c r="BD2242" s="18" t="s">
        <v>5537</v>
      </c>
      <c r="BE2242" s="18" t="s">
        <v>5537</v>
      </c>
      <c r="BF2242" s="18" t="s">
        <v>5537</v>
      </c>
      <c r="BG2242" s="18" t="s">
        <v>5537</v>
      </c>
      <c r="BH2242" s="18" t="s">
        <v>5537</v>
      </c>
      <c r="BI2242" s="18" t="s">
        <v>5537</v>
      </c>
      <c r="BJ2242" s="18" t="s">
        <v>5537</v>
      </c>
      <c r="BK2242" s="18" t="s">
        <v>5537</v>
      </c>
      <c r="BL2242" s="9" t="s">
        <v>5537</v>
      </c>
      <c r="BM2242" s="14" t="s">
        <v>5537</v>
      </c>
      <c r="BN2242" s="14" t="s">
        <v>5537</v>
      </c>
      <c r="BO2242" s="14" t="str">
        <f>_xlfn.XLOOKUP(B2242,'[4]cell downs 18042026 17h'!$B:$B,'[4]cell downs 18042026 17h'!$B:$B,"")</f>
        <v/>
      </c>
      <c r="BP2242" s="14" t="str">
        <f>_xlfn.XLOOKUP(B2242,'[5]Cells Huawei 19042026 15h'!$B:$B,'[5]Cells Huawei 19042026 15h'!$B:$B,"")</f>
        <v/>
      </c>
      <c r="BQ2242" s="9" t="str">
        <f>_xlfn.XLOOKUP(B2242,'[6]cells down 19042026 9H40'!$B:$B,'[6]cells down 19042026 9H40'!$B:$B,"")</f>
        <v/>
      </c>
      <c r="BR2242" s="9" t="s">
        <v>5537</v>
      </c>
      <c r="BS2242" s="9" t="s">
        <v>1129</v>
      </c>
      <c r="BT2242" s="108"/>
    </row>
    <row r="2243" spans="1:72" s="9" customFormat="1" ht="36.5" customHeight="1" x14ac:dyDescent="0.35">
      <c r="A2243" s="1" t="s">
        <v>3861</v>
      </c>
      <c r="B2243" s="8" t="s">
        <v>3862</v>
      </c>
      <c r="C2243" s="3" t="str">
        <f>_xlfn.XLOOKUP(B2243,'[1]daily break down'!$D:$D,'[1]daily break down'!$E:$E,"")</f>
        <v>EXTREME-NORD</v>
      </c>
      <c r="D2243" s="1" t="s">
        <v>11</v>
      </c>
      <c r="E2243" s="1" t="s">
        <v>96</v>
      </c>
      <c r="F2243" s="3" t="s">
        <v>55</v>
      </c>
      <c r="G2243" s="1" t="s">
        <v>3861</v>
      </c>
      <c r="H2243" s="32" t="str">
        <f>_xlfn.XLOOKUP(B2243,[2]CALCULATION!$B:$B,[2]CALCULATION!$H:$H,"")</f>
        <v>HUAWEI</v>
      </c>
      <c r="I2243" s="28">
        <v>0</v>
      </c>
      <c r="J2243" s="28">
        <v>0</v>
      </c>
      <c r="K2243" s="28">
        <v>0</v>
      </c>
      <c r="L2243" s="28">
        <v>0</v>
      </c>
      <c r="M2243" s="28">
        <v>0</v>
      </c>
      <c r="N2243" s="28">
        <v>0</v>
      </c>
      <c r="O2243" s="28">
        <v>0</v>
      </c>
      <c r="P2243" s="28">
        <v>0</v>
      </c>
      <c r="Q2243" s="28">
        <v>0</v>
      </c>
      <c r="R2243" s="28">
        <v>0</v>
      </c>
      <c r="S2243" s="93">
        <v>0</v>
      </c>
      <c r="T2243" s="93">
        <f>_xlfn.XLOOKUP(B2243,'[3]Nur des jours'!$B:$B,'[3]Nur des jours'!$U:$U,"")</f>
        <v>0</v>
      </c>
      <c r="U2243" s="93">
        <v>0</v>
      </c>
      <c r="V2243" s="93">
        <v>4.6228522998690194</v>
      </c>
      <c r="W2243" s="93">
        <v>4.6228522998690194</v>
      </c>
      <c r="X2243" s="93">
        <v>4.6228522998690194</v>
      </c>
      <c r="Y2243" s="93">
        <v>4.6228522998690194</v>
      </c>
      <c r="Z2243" s="93">
        <v>0</v>
      </c>
      <c r="AA2243" s="93">
        <v>0</v>
      </c>
      <c r="AB2243" s="93">
        <v>0</v>
      </c>
      <c r="AC2243" s="93">
        <f>_xlfn.XLOOKUP(B2243,'[3]Nur des jours'!$B:$B,'[3]Nur des jours'!$N:$N,"")</f>
        <v>0</v>
      </c>
      <c r="AD2243" s="93">
        <v>0</v>
      </c>
      <c r="AE2243" s="93">
        <v>0</v>
      </c>
      <c r="AF2243" s="93">
        <v>0</v>
      </c>
      <c r="AG2243" s="93"/>
      <c r="AH2243" s="93">
        <v>0</v>
      </c>
      <c r="AI2243" s="93">
        <v>0</v>
      </c>
      <c r="AJ2243" s="93">
        <v>0</v>
      </c>
      <c r="AK2243" s="93">
        <v>0</v>
      </c>
      <c r="AL2243" s="93">
        <v>0</v>
      </c>
      <c r="AM2243" s="49" t="s">
        <v>5601</v>
      </c>
      <c r="AN2243" s="49"/>
      <c r="AO2243" s="48" t="str" cm="1">
        <f t="array" ref="AO2243">IFERROR(_xlfn.IFS(
AQ2243="MPR ISSUE","PDH",
AQ2243="BSS Hardware Issue","BSS",
AQ2243="Sites strategiques, MLL, Pylone, etc.","ENVTECH",
AQ2243="AKTIVCO DEFAUT GE &amp; POWER Cabinet","AKTIVCO",
AQ2243="AKTIVCO Coupure ENEO &amp; Baisse de tension","AKTIVCO GRID ONLY",
AQ2243="Coupure ENEO &amp; Baisse de tension","IHS GRID ONLY",
AQ2243="Defaut GE &amp; POWER Cabinet","IHS",
AQ2243="Sharing","Partners",
AQ2243="Sites strategiques &amp; DataCenter","SST &amp; DC",
AQ2243="Exclu","Exclu",
AQ2243="SAT","SAT",
AQ2243="SPARE-ISSUE","SPARE-ISSUE",
AQ2243="Fiber CAmtel","TRANS_FO_CAMTEL",
AQ2243="Fiber AOF","Fiber AOF",
AQ2243="Projet OCM (HUAWEI)","TRAVAUX-HUAWEI",
AQ2243="Projet OCM (NOKIA)","TRAVAUX-NOKIA",
AQ2243="ACCESS-ISSUE","ACCESS-ISSUE",
AQ2243="Projet OCM (ZTE, NOKIA, autres projets)","TRAVAUX OCM",
AQ2243="No root CAuse","No root cause",
AQ2243="ODU HS","PDH",
AQ2243="IP &amp; VLAN","PDH",
AQ2243="Warehouse HUAWEI","SPARE-ISSUE",
AQ2243="SPARE-HS","SPARE-ISSUE",
AQ2243="Power Telco","BSS",AQ2243="no impacts","no impacts"
),"")</f>
        <v>No root cause</v>
      </c>
      <c r="AP2243" s="48" t="str" cm="1">
        <f t="array" ref="AP2243">IFERROR(_xlfn.IFS(
AQ2243="MPR ISSUE","TX ISSUE",
AQ2243="BSS Hardware Issue","RAN ISSUE",
AQ2243="Sites strategiques, MLL, Pylone, etc.","ENVTECH",
AQ2243="AKTIVCO DEFAUT GE &amp; POWER Cabinet","POWER ISSUE",
AQ2243="AKTIVCO Coupure ENEO &amp; Baisse de tension","POWER ISSUE",
AQ2243="Coupure ENEO &amp; Baisse de tension","POWER ISSUE",
AQ2243="Defaut GE &amp; POWER Cabinet","POWER ISSUE",
AQ2243="Sharing","POWER ISSUE",
AQ2243="Sites strategiques &amp; DataCenter","POWER ISSUE",
AQ2243="Exclu","Exclu",
AQ2243="SAT","TX ISSUE",
AQ2243="SPARE-ISSUE","SPARE-ISSUE",
AQ2243="Fiber CAmtel","TX ISSUE",
AQ2243="Fiber AOF","TX ISSUE",
AQ2243="Projet OCM (HUAWEI)","TRAVAUX-HUAWEI",
AQ2243="Projet OCM (NOKIA)","TRAVAUX -NOKIA",
AQ2243="ACCESS-ISSUE","ACCESS-ISSUE",
AQ2243="Projet OCM (ZTE, NOKIA, autres projets)","TRAVAUX OCM",
AQ2243="No root CAuse","No root cause",
AQ2243="ODU HS","TX ISSUE",
AQ2243="IP &amp; VLAN","TX ISSUE",
AQ2243="Warehouse HUAWEI","SPARE-ISSUE",
AQ2243="SPARE-HS","SPARE-ISSUE",
AQ2243="Power Telco","RAN ISSUE",AQ2243="no impacts","no impacts"
),"")</f>
        <v>No root cause</v>
      </c>
      <c r="AQ2243" s="67" t="s">
        <v>5344</v>
      </c>
      <c r="AR2243" s="48" t="str" cm="1">
        <f t="array" ref="AR2243">IFERROR(_xlfn.IFS(
AQ2243="MPR ISSUE","ACTIVE",
AQ2243="BSS Hardware Issue","ACTIVE",
AQ2243="Sites strategiques, MLL, Pylone, etc.","PASSIVE",
AQ2243="AKTIVCO DEFAUT GE &amp; POWER Cabinet","PASSIVE",
AQ2243="AKTIVCO Coupure ENEO &amp; Baisse de tension","PASSIVE",
AQ2243="Coupure ENEO &amp; Baisse de tension","PASSIVE",
AQ2243="Defaut GE &amp; POWER Cabinet","PASSIVE",
AQ2243="Sharing","PASSIVE",
AQ2243="Sites strategiques &amp; DataCenter","PASSIVE",
AQ2243="Exclu","Exclu",
AQ2243="SAT","ACTIVE",
AQ2243="SPARE-ISSUE","SPARE-ISSUE",
AQ2243="Fiber CAmtel","ACTIVE",
AQ2243="Fiber AOF","ACTIVE",
AQ2243="Projet OCM (HUAWEI)","PLANNED WORKS",
AQ2243="Projet OCM (NOKIA)","PLANNED WORKS",
AQ2243="ACCESS-ISSUE","ACCESS-ISSUE",
AQ2243="Projet OCM (ZTE, NOKIA, autres projets)","PLANNED WORKS",
AQ2243="No root CAuse","No root cause",
AQ2243="ODU HS","ACTIVE",
AQ2243="IP &amp; VLAN","ACTIVE",
AQ2243="Warehouse HUAWEI","SPARE-ISSUE",
AQ2243="SPARE-HS","SPARE-ISSUE",
AQ2243="Power Telco","ACTIVE", AQ2243="no impacts","no impacts"
),"")</f>
        <v>No root cause</v>
      </c>
      <c r="AS2243" s="92" t="s">
        <v>5537</v>
      </c>
      <c r="AT2243" s="98" t="s">
        <v>3862</v>
      </c>
      <c r="AV2243" s="17" t="s">
        <v>5537</v>
      </c>
      <c r="AW2243" s="7" t="s">
        <v>5537</v>
      </c>
      <c r="AX2243" s="6" t="s">
        <v>5537</v>
      </c>
      <c r="AY2243" s="7"/>
      <c r="AZ2243" s="3" t="s">
        <v>5537</v>
      </c>
      <c r="BA2243" s="18" t="s">
        <v>5537</v>
      </c>
      <c r="BB2243" s="18" t="s">
        <v>5537</v>
      </c>
      <c r="BC2243" s="18" t="s">
        <v>5537</v>
      </c>
      <c r="BD2243" s="18" t="s">
        <v>5537</v>
      </c>
      <c r="BE2243" s="18" t="s">
        <v>5537</v>
      </c>
      <c r="BF2243" s="18" t="s">
        <v>5537</v>
      </c>
      <c r="BG2243" s="18" t="s">
        <v>5537</v>
      </c>
      <c r="BH2243" s="18" t="s">
        <v>5537</v>
      </c>
      <c r="BI2243" s="18" t="s">
        <v>5537</v>
      </c>
      <c r="BJ2243" s="18" t="s">
        <v>5537</v>
      </c>
      <c r="BK2243" s="18" t="s">
        <v>5537</v>
      </c>
      <c r="BL2243" s="9" t="s">
        <v>5537</v>
      </c>
      <c r="BM2243" s="14" t="s">
        <v>5537</v>
      </c>
      <c r="BN2243" s="14" t="s">
        <v>5537</v>
      </c>
      <c r="BO2243" s="14" t="str">
        <f>_xlfn.XLOOKUP(B2243,'[4]cell downs 18042026 17h'!$B:$B,'[4]cell downs 18042026 17h'!$B:$B,"")</f>
        <v/>
      </c>
      <c r="BP2243" s="14" t="str">
        <f>_xlfn.XLOOKUP(B2243,'[5]Cells Huawei 19042026 15h'!$B:$B,'[5]Cells Huawei 19042026 15h'!$B:$B,"")</f>
        <v>EXN_073</v>
      </c>
      <c r="BQ2243" s="9" t="str">
        <f>_xlfn.XLOOKUP(B2243,'[6]cells down 19042026 9H40'!$B:$B,'[6]cells down 19042026 9H40'!$B:$B,"")</f>
        <v/>
      </c>
      <c r="BR2243" s="9" t="s">
        <v>3862</v>
      </c>
      <c r="BS2243" s="9" t="s">
        <v>12</v>
      </c>
      <c r="BT2243" s="108"/>
    </row>
    <row r="2244" spans="1:72" s="9" customFormat="1" x14ac:dyDescent="0.35">
      <c r="A2244" s="1" t="s">
        <v>3123</v>
      </c>
      <c r="B2244" s="8" t="s">
        <v>3124</v>
      </c>
      <c r="C2244" s="3" t="str">
        <f>_xlfn.XLOOKUP(B2244,'[1]daily break down'!$D:$D,'[1]daily break down'!$E:$E,"")</f>
        <v>EXTREME-NORD</v>
      </c>
      <c r="D2244" s="1" t="s">
        <v>11</v>
      </c>
      <c r="E2244" s="1" t="s">
        <v>66</v>
      </c>
      <c r="F2244" s="3" t="s">
        <v>55</v>
      </c>
      <c r="G2244" s="1" t="s">
        <v>3123</v>
      </c>
      <c r="H2244" s="32" t="str">
        <f>_xlfn.XLOOKUP(B2244,[2]CALCULATION!$B:$B,[2]CALCULATION!$H:$H,"")</f>
        <v>HUAWEI</v>
      </c>
      <c r="I2244" s="28">
        <v>0</v>
      </c>
      <c r="J2244" s="28">
        <v>0</v>
      </c>
      <c r="K2244" s="28">
        <v>0</v>
      </c>
      <c r="L2244" s="28">
        <v>0</v>
      </c>
      <c r="M2244" s="28">
        <v>0</v>
      </c>
      <c r="N2244" s="28">
        <v>0</v>
      </c>
      <c r="O2244" s="28">
        <v>0</v>
      </c>
      <c r="P2244" s="28">
        <v>0</v>
      </c>
      <c r="Q2244" s="28">
        <v>0</v>
      </c>
      <c r="R2244" s="28">
        <v>0</v>
      </c>
      <c r="S2244" s="93">
        <v>0</v>
      </c>
      <c r="T2244" s="93">
        <f>_xlfn.XLOOKUP(B2244,'[3]Nur des jours'!$B:$B,'[3]Nur des jours'!$U:$U,"")</f>
        <v>0</v>
      </c>
      <c r="U2244" s="93">
        <v>0</v>
      </c>
      <c r="V2244" s="93">
        <v>2.4055061880587729</v>
      </c>
      <c r="W2244" s="93">
        <v>6.9653114860757981</v>
      </c>
      <c r="X2244" s="93">
        <v>0</v>
      </c>
      <c r="Y2244" s="93">
        <v>4.1958448547939255</v>
      </c>
      <c r="Z2244" s="93">
        <v>0</v>
      </c>
      <c r="AA2244" s="93">
        <v>0</v>
      </c>
      <c r="AB2244" s="93">
        <v>0</v>
      </c>
      <c r="AC2244" s="93">
        <f>_xlfn.XLOOKUP(B2244,'[3]Nur des jours'!$B:$B,'[3]Nur des jours'!$N:$N,"")</f>
        <v>0</v>
      </c>
      <c r="AD2244" s="93">
        <v>0</v>
      </c>
      <c r="AE2244" s="93">
        <v>0</v>
      </c>
      <c r="AF2244" s="93">
        <v>0</v>
      </c>
      <c r="AG2244" s="93"/>
      <c r="AH2244" s="93">
        <v>0</v>
      </c>
      <c r="AI2244" s="93">
        <v>0</v>
      </c>
      <c r="AJ2244" s="93">
        <v>0</v>
      </c>
      <c r="AK2244" s="93">
        <v>0</v>
      </c>
      <c r="AL2244" s="93">
        <v>0</v>
      </c>
      <c r="AM2244" s="49" t="s">
        <v>5601</v>
      </c>
      <c r="AN2244" s="49"/>
      <c r="AO2244" s="48" t="str" cm="1">
        <f t="array" ref="AO2244">IFERROR(_xlfn.IFS(
AQ2244="MPR ISSUE","PDH",
AQ2244="BSS Hardware Issue","BSS",
AQ2244="Sites strategiques, MLL, Pylone, etc.","ENVTECH",
AQ2244="AKTIVCO DEFAUT GE &amp; POWER Cabinet","AKTIVCO",
AQ2244="AKTIVCO Coupure ENEO &amp; Baisse de tension","AKTIVCO GRID ONLY",
AQ2244="Coupure ENEO &amp; Baisse de tension","IHS GRID ONLY",
AQ2244="Defaut GE &amp; POWER Cabinet","IHS",
AQ2244="Sharing","Partners",
AQ2244="Sites strategiques &amp; DataCenter","SST &amp; DC",
AQ2244="Exclu","Exclu",
AQ2244="SAT","SAT",
AQ2244="SPARE-ISSUE","SPARE-ISSUE",
AQ2244="Fiber CAmtel","TRANS_FO_CAMTEL",
AQ2244="Fiber AOF","Fiber AOF",
AQ2244="Projet OCM (HUAWEI)","TRAVAUX-HUAWEI",
AQ2244="Projet OCM (NOKIA)","TRAVAUX-NOKIA",
AQ2244="ACCESS-ISSUE","ACCESS-ISSUE",
AQ2244="Projet OCM (ZTE, NOKIA, autres projets)","TRAVAUX OCM",
AQ2244="No root CAuse","No root cause",
AQ2244="ODU HS","PDH",
AQ2244="IP &amp; VLAN","PDH",
AQ2244="Warehouse HUAWEI","SPARE-ISSUE",
AQ2244="SPARE-HS","SPARE-ISSUE",
AQ2244="Power Telco","BSS",AQ2244="no impacts","no impacts"
),"")</f>
        <v>No root cause</v>
      </c>
      <c r="AP2244" s="48" t="str" cm="1">
        <f t="array" ref="AP2244">IFERROR(_xlfn.IFS(
AQ2244="MPR ISSUE","TX ISSUE",
AQ2244="BSS Hardware Issue","RAN ISSUE",
AQ2244="Sites strategiques, MLL, Pylone, etc.","ENVTECH",
AQ2244="AKTIVCO DEFAUT GE &amp; POWER Cabinet","POWER ISSUE",
AQ2244="AKTIVCO Coupure ENEO &amp; Baisse de tension","POWER ISSUE",
AQ2244="Coupure ENEO &amp; Baisse de tension","POWER ISSUE",
AQ2244="Defaut GE &amp; POWER Cabinet","POWER ISSUE",
AQ2244="Sharing","POWER ISSUE",
AQ2244="Sites strategiques &amp; DataCenter","POWER ISSUE",
AQ2244="Exclu","Exclu",
AQ2244="SAT","TX ISSUE",
AQ2244="SPARE-ISSUE","SPARE-ISSUE",
AQ2244="Fiber CAmtel","TX ISSUE",
AQ2244="Fiber AOF","TX ISSUE",
AQ2244="Projet OCM (HUAWEI)","TRAVAUX-HUAWEI",
AQ2244="Projet OCM (NOKIA)","TRAVAUX -NOKIA",
AQ2244="ACCESS-ISSUE","ACCESS-ISSUE",
AQ2244="Projet OCM (ZTE, NOKIA, autres projets)","TRAVAUX OCM",
AQ2244="No root CAuse","No root cause",
AQ2244="ODU HS","TX ISSUE",
AQ2244="IP &amp; VLAN","TX ISSUE",
AQ2244="Warehouse HUAWEI","SPARE-ISSUE",
AQ2244="SPARE-HS","SPARE-ISSUE",
AQ2244="Power Telco","RAN ISSUE",AQ2244="no impacts","no impacts"
),"")</f>
        <v>No root cause</v>
      </c>
      <c r="AQ2244" s="67" t="s">
        <v>5344</v>
      </c>
      <c r="AR2244" s="48" t="str" cm="1">
        <f t="array" ref="AR2244">IFERROR(_xlfn.IFS(
AQ2244="MPR ISSUE","ACTIVE",
AQ2244="BSS Hardware Issue","ACTIVE",
AQ2244="Sites strategiques, MLL, Pylone, etc.","PASSIVE",
AQ2244="AKTIVCO DEFAUT GE &amp; POWER Cabinet","PASSIVE",
AQ2244="AKTIVCO Coupure ENEO &amp; Baisse de tension","PASSIVE",
AQ2244="Coupure ENEO &amp; Baisse de tension","PASSIVE",
AQ2244="Defaut GE &amp; POWER Cabinet","PASSIVE",
AQ2244="Sharing","PASSIVE",
AQ2244="Sites strategiques &amp; DataCenter","PASSIVE",
AQ2244="Exclu","Exclu",
AQ2244="SAT","ACTIVE",
AQ2244="SPARE-ISSUE","SPARE-ISSUE",
AQ2244="Fiber CAmtel","ACTIVE",
AQ2244="Fiber AOF","ACTIVE",
AQ2244="Projet OCM (HUAWEI)","PLANNED WORKS",
AQ2244="Projet OCM (NOKIA)","PLANNED WORKS",
AQ2244="ACCESS-ISSUE","ACCESS-ISSUE",
AQ2244="Projet OCM (ZTE, NOKIA, autres projets)","PLANNED WORKS",
AQ2244="No root CAuse","No root cause",
AQ2244="ODU HS","ACTIVE",
AQ2244="IP &amp; VLAN","ACTIVE",
AQ2244="Warehouse HUAWEI","SPARE-ISSUE",
AQ2244="SPARE-HS","SPARE-ISSUE",
AQ2244="Power Telco","ACTIVE", AQ2244="no impacts","no impacts"
),"")</f>
        <v>No root cause</v>
      </c>
      <c r="AS2244" s="92" t="s">
        <v>5537</v>
      </c>
      <c r="AT2244" s="98" t="s">
        <v>3124</v>
      </c>
      <c r="AV2244" s="17" t="s">
        <v>5537</v>
      </c>
      <c r="AW2244" s="7" t="s">
        <v>5537</v>
      </c>
      <c r="AX2244" s="6" t="s">
        <v>5537</v>
      </c>
      <c r="AY2244" s="7"/>
      <c r="AZ2244" s="3" t="s">
        <v>5537</v>
      </c>
      <c r="BA2244" s="18" t="s">
        <v>5537</v>
      </c>
      <c r="BB2244" s="18" t="s">
        <v>5537</v>
      </c>
      <c r="BC2244" s="18" t="s">
        <v>5537</v>
      </c>
      <c r="BD2244" s="18" t="s">
        <v>5537</v>
      </c>
      <c r="BE2244" s="18" t="s">
        <v>5537</v>
      </c>
      <c r="BF2244" s="18" t="s">
        <v>5537</v>
      </c>
      <c r="BG2244" s="18" t="s">
        <v>5537</v>
      </c>
      <c r="BH2244" s="18" t="s">
        <v>5537</v>
      </c>
      <c r="BI2244" s="18" t="s">
        <v>5537</v>
      </c>
      <c r="BJ2244" s="18" t="s">
        <v>5537</v>
      </c>
      <c r="BK2244" s="18" t="s">
        <v>5537</v>
      </c>
      <c r="BL2244" s="9" t="s">
        <v>5537</v>
      </c>
      <c r="BM2244" s="14" t="s">
        <v>5537</v>
      </c>
      <c r="BN2244" s="14" t="s">
        <v>5537</v>
      </c>
      <c r="BO2244" s="14" t="str">
        <f>_xlfn.XLOOKUP(B2244,'[4]cell downs 18042026 17h'!$B:$B,'[4]cell downs 18042026 17h'!$B:$B,"")</f>
        <v/>
      </c>
      <c r="BP2244" s="14" t="str">
        <f>_xlfn.XLOOKUP(B2244,'[5]Cells Huawei 19042026 15h'!$B:$B,'[5]Cells Huawei 19042026 15h'!$B:$B,"")</f>
        <v/>
      </c>
      <c r="BQ2244" s="9" t="str">
        <f>_xlfn.XLOOKUP(B2244,'[6]cells down 19042026 9H40'!$B:$B,'[6]cells down 19042026 9H40'!$B:$B,"")</f>
        <v/>
      </c>
      <c r="BR2244" s="9" t="s">
        <v>3124</v>
      </c>
      <c r="BS2244" s="9" t="s">
        <v>12</v>
      </c>
      <c r="BT2244" s="108"/>
    </row>
    <row r="2245" spans="1:72" s="9" customFormat="1" x14ac:dyDescent="0.35">
      <c r="A2245" s="1" t="s">
        <v>3075</v>
      </c>
      <c r="B2245" s="8" t="s">
        <v>3076</v>
      </c>
      <c r="C2245" s="3" t="str">
        <f>_xlfn.XLOOKUP(B2245,'[1]daily break down'!$D:$D,'[1]daily break down'!$E:$E,"")</f>
        <v>EXTREME-NORD</v>
      </c>
      <c r="D2245" s="1" t="s">
        <v>11</v>
      </c>
      <c r="E2245" s="1" t="s">
        <v>96</v>
      </c>
      <c r="F2245" s="3" t="s">
        <v>55</v>
      </c>
      <c r="G2245" s="1" t="s">
        <v>3077</v>
      </c>
      <c r="H2245" s="32" t="str">
        <f>_xlfn.XLOOKUP(B2245,[2]CALCULATION!$B:$B,[2]CALCULATION!$H:$H,"")</f>
        <v>Huawei</v>
      </c>
      <c r="I2245" s="28">
        <v>0</v>
      </c>
      <c r="J2245" s="28">
        <v>0</v>
      </c>
      <c r="K2245" s="28">
        <v>0</v>
      </c>
      <c r="L2245" s="28">
        <v>0</v>
      </c>
      <c r="M2245" s="28">
        <v>0</v>
      </c>
      <c r="N2245" s="28">
        <v>0</v>
      </c>
      <c r="O2245" s="28">
        <v>0</v>
      </c>
      <c r="P2245" s="28">
        <v>0</v>
      </c>
      <c r="Q2245" s="28">
        <v>0</v>
      </c>
      <c r="R2245" s="28">
        <v>0</v>
      </c>
      <c r="S2245" s="93">
        <v>0</v>
      </c>
      <c r="T2245" s="93">
        <f>_xlfn.XLOOKUP(B2245,'[3]Nur des jours'!$B:$B,'[3]Nur des jours'!$U:$U,"")</f>
        <v>0</v>
      </c>
      <c r="U2245" s="93">
        <v>0</v>
      </c>
      <c r="V2245" s="93">
        <v>2.4066654681494035</v>
      </c>
      <c r="W2245" s="93">
        <v>6.9663815907748416</v>
      </c>
      <c r="X2245" s="93">
        <v>0</v>
      </c>
      <c r="Y2245" s="93">
        <v>4.1937403155524748</v>
      </c>
      <c r="Z2245" s="93">
        <v>0</v>
      </c>
      <c r="AA2245" s="93">
        <v>0</v>
      </c>
      <c r="AB2245" s="93">
        <v>0</v>
      </c>
      <c r="AC2245" s="93">
        <f>_xlfn.XLOOKUP(B2245,'[3]Nur des jours'!$B:$B,'[3]Nur des jours'!$N:$N,"")</f>
        <v>0</v>
      </c>
      <c r="AD2245" s="93">
        <v>0</v>
      </c>
      <c r="AE2245" s="93">
        <v>0</v>
      </c>
      <c r="AF2245" s="93">
        <v>0</v>
      </c>
      <c r="AG2245" s="93"/>
      <c r="AH2245" s="93">
        <v>0</v>
      </c>
      <c r="AI2245" s="93">
        <v>0</v>
      </c>
      <c r="AJ2245" s="93">
        <v>0</v>
      </c>
      <c r="AK2245" s="93">
        <v>0</v>
      </c>
      <c r="AL2245" s="93">
        <v>0</v>
      </c>
      <c r="AM2245" s="49" t="s">
        <v>5601</v>
      </c>
      <c r="AN2245" s="49"/>
      <c r="AO2245" s="48" t="str" cm="1">
        <f t="array" ref="AO2245">IFERROR(_xlfn.IFS(
AQ2245="MPR ISSUE","PDH",
AQ2245="BSS Hardware Issue","BSS",
AQ2245="Sites strategiques, MLL, Pylone, etc.","ENVTECH",
AQ2245="AKTIVCO DEFAUT GE &amp; POWER Cabinet","AKTIVCO",
AQ2245="AKTIVCO Coupure ENEO &amp; Baisse de tension","AKTIVCO GRID ONLY",
AQ2245="Coupure ENEO &amp; Baisse de tension","IHS GRID ONLY",
AQ2245="Defaut GE &amp; POWER Cabinet","IHS",
AQ2245="Sharing","Partners",
AQ2245="Sites strategiques &amp; DataCenter","SST &amp; DC",
AQ2245="Exclu","Exclu",
AQ2245="SAT","SAT",
AQ2245="SPARE-ISSUE","SPARE-ISSUE",
AQ2245="Fiber CAmtel","TRANS_FO_CAMTEL",
AQ2245="Fiber AOF","Fiber AOF",
AQ2245="Projet OCM (HUAWEI)","TRAVAUX-HUAWEI",
AQ2245="Projet OCM (NOKIA)","TRAVAUX-NOKIA",
AQ2245="ACCESS-ISSUE","ACCESS-ISSUE",
AQ2245="Projet OCM (ZTE, NOKIA, autres projets)","TRAVAUX OCM",
AQ2245="No root CAuse","No root cause",
AQ2245="ODU HS","PDH",
AQ2245="IP &amp; VLAN","PDH",
AQ2245="Warehouse HUAWEI","SPARE-ISSUE",
AQ2245="SPARE-HS","SPARE-ISSUE",
AQ2245="Power Telco","BSS",AQ2245="no impacts","no impacts"
),"")</f>
        <v>No root cause</v>
      </c>
      <c r="AP2245" s="48" t="str" cm="1">
        <f t="array" ref="AP2245">IFERROR(_xlfn.IFS(
AQ2245="MPR ISSUE","TX ISSUE",
AQ2245="BSS Hardware Issue","RAN ISSUE",
AQ2245="Sites strategiques, MLL, Pylone, etc.","ENVTECH",
AQ2245="AKTIVCO DEFAUT GE &amp; POWER Cabinet","POWER ISSUE",
AQ2245="AKTIVCO Coupure ENEO &amp; Baisse de tension","POWER ISSUE",
AQ2245="Coupure ENEO &amp; Baisse de tension","POWER ISSUE",
AQ2245="Defaut GE &amp; POWER Cabinet","POWER ISSUE",
AQ2245="Sharing","POWER ISSUE",
AQ2245="Sites strategiques &amp; DataCenter","POWER ISSUE",
AQ2245="Exclu","Exclu",
AQ2245="SAT","TX ISSUE",
AQ2245="SPARE-ISSUE","SPARE-ISSUE",
AQ2245="Fiber CAmtel","TX ISSUE",
AQ2245="Fiber AOF","TX ISSUE",
AQ2245="Projet OCM (HUAWEI)","TRAVAUX-HUAWEI",
AQ2245="Projet OCM (NOKIA)","TRAVAUX -NOKIA",
AQ2245="ACCESS-ISSUE","ACCESS-ISSUE",
AQ2245="Projet OCM (ZTE, NOKIA, autres projets)","TRAVAUX OCM",
AQ2245="No root CAuse","No root cause",
AQ2245="ODU HS","TX ISSUE",
AQ2245="IP &amp; VLAN","TX ISSUE",
AQ2245="Warehouse HUAWEI","SPARE-ISSUE",
AQ2245="SPARE-HS","SPARE-ISSUE",
AQ2245="Power Telco","RAN ISSUE",AQ2245="no impacts","no impacts"
),"")</f>
        <v>No root cause</v>
      </c>
      <c r="AQ2245" s="67" t="s">
        <v>5344</v>
      </c>
      <c r="AR2245" s="48" t="str" cm="1">
        <f t="array" ref="AR2245">IFERROR(_xlfn.IFS(
AQ2245="MPR ISSUE","ACTIVE",
AQ2245="BSS Hardware Issue","ACTIVE",
AQ2245="Sites strategiques, MLL, Pylone, etc.","PASSIVE",
AQ2245="AKTIVCO DEFAUT GE &amp; POWER Cabinet","PASSIVE",
AQ2245="AKTIVCO Coupure ENEO &amp; Baisse de tension","PASSIVE",
AQ2245="Coupure ENEO &amp; Baisse de tension","PASSIVE",
AQ2245="Defaut GE &amp; POWER Cabinet","PASSIVE",
AQ2245="Sharing","PASSIVE",
AQ2245="Sites strategiques &amp; DataCenter","PASSIVE",
AQ2245="Exclu","Exclu",
AQ2245="SAT","ACTIVE",
AQ2245="SPARE-ISSUE","SPARE-ISSUE",
AQ2245="Fiber CAmtel","ACTIVE",
AQ2245="Fiber AOF","ACTIVE",
AQ2245="Projet OCM (HUAWEI)","PLANNED WORKS",
AQ2245="Projet OCM (NOKIA)","PLANNED WORKS",
AQ2245="ACCESS-ISSUE","ACCESS-ISSUE",
AQ2245="Projet OCM (ZTE, NOKIA, autres projets)","PLANNED WORKS",
AQ2245="No root CAuse","No root cause",
AQ2245="ODU HS","ACTIVE",
AQ2245="IP &amp; VLAN","ACTIVE",
AQ2245="Warehouse HUAWEI","SPARE-ISSUE",
AQ2245="SPARE-HS","SPARE-ISSUE",
AQ2245="Power Telco","ACTIVE", AQ2245="no impacts","no impacts"
),"")</f>
        <v>No root cause</v>
      </c>
      <c r="AS2245" s="92" t="s">
        <v>5537</v>
      </c>
      <c r="AT2245" s="98" t="s">
        <v>3076</v>
      </c>
      <c r="AV2245" s="17" t="s">
        <v>5537</v>
      </c>
      <c r="AW2245" s="7" t="s">
        <v>5537</v>
      </c>
      <c r="AX2245" s="6" t="s">
        <v>5537</v>
      </c>
      <c r="AY2245" s="7"/>
      <c r="AZ2245" s="3" t="s">
        <v>5537</v>
      </c>
      <c r="BA2245" s="18" t="s">
        <v>5537</v>
      </c>
      <c r="BB2245" s="18" t="s">
        <v>5537</v>
      </c>
      <c r="BC2245" s="18" t="s">
        <v>5537</v>
      </c>
      <c r="BD2245" s="18" t="s">
        <v>5537</v>
      </c>
      <c r="BE2245" s="18" t="s">
        <v>5537</v>
      </c>
      <c r="BF2245" s="18" t="s">
        <v>5537</v>
      </c>
      <c r="BG2245" s="18" t="s">
        <v>5537</v>
      </c>
      <c r="BH2245" s="18" t="s">
        <v>5537</v>
      </c>
      <c r="BI2245" s="18" t="s">
        <v>5537</v>
      </c>
      <c r="BJ2245" s="18" t="s">
        <v>5537</v>
      </c>
      <c r="BK2245" s="18" t="s">
        <v>5537</v>
      </c>
      <c r="BL2245" s="9" t="s">
        <v>5537</v>
      </c>
      <c r="BM2245" s="14" t="s">
        <v>5537</v>
      </c>
      <c r="BN2245" s="14" t="s">
        <v>5537</v>
      </c>
      <c r="BO2245" s="14" t="str">
        <f>_xlfn.XLOOKUP(B2245,'[4]cell downs 18042026 17h'!$B:$B,'[4]cell downs 18042026 17h'!$B:$B,"")</f>
        <v/>
      </c>
      <c r="BP2245" s="14" t="str">
        <f>_xlfn.XLOOKUP(B2245,'[5]Cells Huawei 19042026 15h'!$B:$B,'[5]Cells Huawei 19042026 15h'!$B:$B,"")</f>
        <v/>
      </c>
      <c r="BQ2245" s="9" t="str">
        <f>_xlfn.XLOOKUP(B2245,'[6]cells down 19042026 9H40'!$B:$B,'[6]cells down 19042026 9H40'!$B:$B,"")</f>
        <v/>
      </c>
      <c r="BR2245" s="9" t="s">
        <v>3076</v>
      </c>
      <c r="BS2245" s="9" t="s">
        <v>1129</v>
      </c>
      <c r="BT2245" s="108"/>
    </row>
    <row r="2246" spans="1:72" s="9" customFormat="1" x14ac:dyDescent="0.35">
      <c r="A2246" s="1" t="s">
        <v>3117</v>
      </c>
      <c r="B2246" s="8" t="s">
        <v>3118</v>
      </c>
      <c r="C2246" s="3" t="str">
        <f>_xlfn.XLOOKUP(B2246,'[1]daily break down'!$D:$D,'[1]daily break down'!$E:$E,"")</f>
        <v>EXTREME-NORD</v>
      </c>
      <c r="D2246" s="1" t="s">
        <v>11</v>
      </c>
      <c r="E2246" s="1" t="s">
        <v>12</v>
      </c>
      <c r="F2246" s="3" t="s">
        <v>55</v>
      </c>
      <c r="G2246" s="1" t="s">
        <v>3117</v>
      </c>
      <c r="H2246" s="32" t="str">
        <f>_xlfn.XLOOKUP(B2246,[2]CALCULATION!$B:$B,[2]CALCULATION!$H:$H,"")</f>
        <v>HUAWEI</v>
      </c>
      <c r="I2246" s="28">
        <v>0</v>
      </c>
      <c r="J2246" s="28">
        <v>0</v>
      </c>
      <c r="K2246" s="28">
        <v>0</v>
      </c>
      <c r="L2246" s="28">
        <v>0</v>
      </c>
      <c r="M2246" s="28">
        <v>0</v>
      </c>
      <c r="N2246" s="28">
        <v>0</v>
      </c>
      <c r="O2246" s="28">
        <v>0</v>
      </c>
      <c r="P2246" s="28">
        <v>0</v>
      </c>
      <c r="Q2246" s="28">
        <v>0</v>
      </c>
      <c r="R2246" s="28">
        <v>0</v>
      </c>
      <c r="S2246" s="93">
        <v>0</v>
      </c>
      <c r="T2246" s="93">
        <f>_xlfn.XLOOKUP(B2246,'[3]Nur des jours'!$B:$B,'[3]Nur des jours'!$U:$U,"")</f>
        <v>0</v>
      </c>
      <c r="U2246" s="93">
        <v>0</v>
      </c>
      <c r="V2246" s="93">
        <v>4.6228522998690194</v>
      </c>
      <c r="W2246" s="93">
        <v>4.6255275616166305</v>
      </c>
      <c r="X2246" s="93">
        <v>4.6328399437267604</v>
      </c>
      <c r="Y2246" s="93">
        <v>4.1022820339408677</v>
      </c>
      <c r="Z2246" s="93">
        <v>0</v>
      </c>
      <c r="AA2246" s="93">
        <v>0</v>
      </c>
      <c r="AB2246" s="93">
        <v>0</v>
      </c>
      <c r="AC2246" s="93">
        <f>_xlfn.XLOOKUP(B2246,'[3]Nur des jours'!$B:$B,'[3]Nur des jours'!$N:$N,"")</f>
        <v>0</v>
      </c>
      <c r="AD2246" s="93">
        <v>0</v>
      </c>
      <c r="AE2246" s="93">
        <v>0</v>
      </c>
      <c r="AF2246" s="93">
        <v>0</v>
      </c>
      <c r="AG2246" s="93"/>
      <c r="AH2246" s="93">
        <v>0</v>
      </c>
      <c r="AI2246" s="93">
        <v>0</v>
      </c>
      <c r="AJ2246" s="93">
        <v>0</v>
      </c>
      <c r="AK2246" s="93">
        <v>0</v>
      </c>
      <c r="AL2246" s="93">
        <v>0</v>
      </c>
      <c r="AM2246" s="49" t="s">
        <v>5601</v>
      </c>
      <c r="AN2246" s="49"/>
      <c r="AO2246" s="48" t="str" cm="1">
        <f t="array" ref="AO2246">IFERROR(_xlfn.IFS(
AQ2246="MPR ISSUE","PDH",
AQ2246="BSS Hardware Issue","BSS",
AQ2246="Sites strategiques, MLL, Pylone, etc.","ENVTECH",
AQ2246="AKTIVCO DEFAUT GE &amp; POWER Cabinet","AKTIVCO",
AQ2246="AKTIVCO Coupure ENEO &amp; Baisse de tension","AKTIVCO GRID ONLY",
AQ2246="Coupure ENEO &amp; Baisse de tension","IHS GRID ONLY",
AQ2246="Defaut GE &amp; POWER Cabinet","IHS",
AQ2246="Sharing","Partners",
AQ2246="Sites strategiques &amp; DataCenter","SST &amp; DC",
AQ2246="Exclu","Exclu",
AQ2246="SAT","SAT",
AQ2246="SPARE-ISSUE","SPARE-ISSUE",
AQ2246="Fiber CAmtel","TRANS_FO_CAMTEL",
AQ2246="Fiber AOF","Fiber AOF",
AQ2246="Projet OCM (HUAWEI)","TRAVAUX-HUAWEI",
AQ2246="Projet OCM (NOKIA)","TRAVAUX-NOKIA",
AQ2246="ACCESS-ISSUE","ACCESS-ISSUE",
AQ2246="Projet OCM (ZTE, NOKIA, autres projets)","TRAVAUX OCM",
AQ2246="No root CAuse","No root cause",
AQ2246="ODU HS","PDH",
AQ2246="IP &amp; VLAN","PDH",
AQ2246="Warehouse HUAWEI","SPARE-ISSUE",
AQ2246="SPARE-HS","SPARE-ISSUE",
AQ2246="Power Telco","BSS",AQ2246="no impacts","no impacts"
),"")</f>
        <v>No root cause</v>
      </c>
      <c r="AP2246" s="48" t="str" cm="1">
        <f t="array" ref="AP2246">IFERROR(_xlfn.IFS(
AQ2246="MPR ISSUE","TX ISSUE",
AQ2246="BSS Hardware Issue","RAN ISSUE",
AQ2246="Sites strategiques, MLL, Pylone, etc.","ENVTECH",
AQ2246="AKTIVCO DEFAUT GE &amp; POWER Cabinet","POWER ISSUE",
AQ2246="AKTIVCO Coupure ENEO &amp; Baisse de tension","POWER ISSUE",
AQ2246="Coupure ENEO &amp; Baisse de tension","POWER ISSUE",
AQ2246="Defaut GE &amp; POWER Cabinet","POWER ISSUE",
AQ2246="Sharing","POWER ISSUE",
AQ2246="Sites strategiques &amp; DataCenter","POWER ISSUE",
AQ2246="Exclu","Exclu",
AQ2246="SAT","TX ISSUE",
AQ2246="SPARE-ISSUE","SPARE-ISSUE",
AQ2246="Fiber CAmtel","TX ISSUE",
AQ2246="Fiber AOF","TX ISSUE",
AQ2246="Projet OCM (HUAWEI)","TRAVAUX-HUAWEI",
AQ2246="Projet OCM (NOKIA)","TRAVAUX -NOKIA",
AQ2246="ACCESS-ISSUE","ACCESS-ISSUE",
AQ2246="Projet OCM (ZTE, NOKIA, autres projets)","TRAVAUX OCM",
AQ2246="No root CAuse","No root cause",
AQ2246="ODU HS","TX ISSUE",
AQ2246="IP &amp; VLAN","TX ISSUE",
AQ2246="Warehouse HUAWEI","SPARE-ISSUE",
AQ2246="SPARE-HS","SPARE-ISSUE",
AQ2246="Power Telco","RAN ISSUE",AQ2246="no impacts","no impacts"
),"")</f>
        <v>No root cause</v>
      </c>
      <c r="AQ2246" s="67" t="s">
        <v>5344</v>
      </c>
      <c r="AR2246" s="48" t="str" cm="1">
        <f t="array" ref="AR2246">IFERROR(_xlfn.IFS(
AQ2246="MPR ISSUE","ACTIVE",
AQ2246="BSS Hardware Issue","ACTIVE",
AQ2246="Sites strategiques, MLL, Pylone, etc.","PASSIVE",
AQ2246="AKTIVCO DEFAUT GE &amp; POWER Cabinet","PASSIVE",
AQ2246="AKTIVCO Coupure ENEO &amp; Baisse de tension","PASSIVE",
AQ2246="Coupure ENEO &amp; Baisse de tension","PASSIVE",
AQ2246="Defaut GE &amp; POWER Cabinet","PASSIVE",
AQ2246="Sharing","PASSIVE",
AQ2246="Sites strategiques &amp; DataCenter","PASSIVE",
AQ2246="Exclu","Exclu",
AQ2246="SAT","ACTIVE",
AQ2246="SPARE-ISSUE","SPARE-ISSUE",
AQ2246="Fiber CAmtel","ACTIVE",
AQ2246="Fiber AOF","ACTIVE",
AQ2246="Projet OCM (HUAWEI)","PLANNED WORKS",
AQ2246="Projet OCM (NOKIA)","PLANNED WORKS",
AQ2246="ACCESS-ISSUE","ACCESS-ISSUE",
AQ2246="Projet OCM (ZTE, NOKIA, autres projets)","PLANNED WORKS",
AQ2246="No root CAuse","No root cause",
AQ2246="ODU HS","ACTIVE",
AQ2246="IP &amp; VLAN","ACTIVE",
AQ2246="Warehouse HUAWEI","SPARE-ISSUE",
AQ2246="SPARE-HS","SPARE-ISSUE",
AQ2246="Power Telco","ACTIVE", AQ2246="no impacts","no impacts"
),"")</f>
        <v>No root cause</v>
      </c>
      <c r="AS2246" s="92" t="s">
        <v>5537</v>
      </c>
      <c r="AT2246" s="98" t="s">
        <v>3118</v>
      </c>
      <c r="AV2246" s="17" t="s">
        <v>5537</v>
      </c>
      <c r="AW2246" s="7" t="s">
        <v>5537</v>
      </c>
      <c r="AX2246" s="6" t="s">
        <v>5537</v>
      </c>
      <c r="AY2246" s="7"/>
      <c r="AZ2246" s="3" t="s">
        <v>5537</v>
      </c>
      <c r="BA2246" s="18" t="s">
        <v>5537</v>
      </c>
      <c r="BB2246" s="18" t="s">
        <v>5537</v>
      </c>
      <c r="BC2246" s="18" t="s">
        <v>5537</v>
      </c>
      <c r="BD2246" s="18" t="s">
        <v>5537</v>
      </c>
      <c r="BE2246" s="18" t="s">
        <v>5537</v>
      </c>
      <c r="BF2246" s="18" t="s">
        <v>5537</v>
      </c>
      <c r="BG2246" s="18" t="s">
        <v>5537</v>
      </c>
      <c r="BH2246" s="18" t="s">
        <v>5537</v>
      </c>
      <c r="BI2246" s="18" t="s">
        <v>5537</v>
      </c>
      <c r="BJ2246" s="18" t="s">
        <v>5537</v>
      </c>
      <c r="BK2246" s="18" t="s">
        <v>5537</v>
      </c>
      <c r="BL2246" s="9" t="s">
        <v>5537</v>
      </c>
      <c r="BM2246" s="14" t="s">
        <v>5537</v>
      </c>
      <c r="BN2246" s="14" t="s">
        <v>5537</v>
      </c>
      <c r="BO2246" s="14" t="str">
        <f>_xlfn.XLOOKUP(B2246,'[4]cell downs 18042026 17h'!$B:$B,'[4]cell downs 18042026 17h'!$B:$B,"")</f>
        <v/>
      </c>
      <c r="BP2246" s="14" t="str">
        <f>_xlfn.XLOOKUP(B2246,'[5]Cells Huawei 19042026 15h'!$B:$B,'[5]Cells Huawei 19042026 15h'!$B:$B,"")</f>
        <v>EXN_098</v>
      </c>
      <c r="BQ2246" s="9" t="str">
        <f>_xlfn.XLOOKUP(B2246,'[6]cells down 19042026 9H40'!$B:$B,'[6]cells down 19042026 9H40'!$B:$B,"")</f>
        <v/>
      </c>
      <c r="BR2246" s="9" t="s">
        <v>3118</v>
      </c>
      <c r="BS2246" s="9" t="s">
        <v>12</v>
      </c>
      <c r="BT2246" s="108"/>
    </row>
    <row r="2247" spans="1:72" s="9" customFormat="1" x14ac:dyDescent="0.35">
      <c r="A2247" s="1" t="s">
        <v>3709</v>
      </c>
      <c r="B2247" s="8" t="s">
        <v>3710</v>
      </c>
      <c r="C2247" s="3" t="str">
        <f>_xlfn.XLOOKUP(B2247,'[1]daily break down'!$D:$D,'[1]daily break down'!$E:$E,"")</f>
        <v>OUEST</v>
      </c>
      <c r="D2247" s="1" t="s">
        <v>357</v>
      </c>
      <c r="E2247" s="1" t="s">
        <v>5500</v>
      </c>
      <c r="F2247" s="3" t="s">
        <v>102</v>
      </c>
      <c r="G2247" s="1" t="s">
        <v>1183</v>
      </c>
      <c r="H2247" s="32" t="str">
        <f>_xlfn.XLOOKUP(B2247,[2]CALCULATION!$B:$B,[2]CALCULATION!$H:$H,"")</f>
        <v>HUAWEI</v>
      </c>
      <c r="I2247" s="28">
        <v>0</v>
      </c>
      <c r="J2247" s="28">
        <v>0</v>
      </c>
      <c r="K2247" s="28">
        <v>0</v>
      </c>
      <c r="L2247" s="28">
        <v>0</v>
      </c>
      <c r="M2247" s="28">
        <v>0</v>
      </c>
      <c r="N2247" s="28">
        <v>0</v>
      </c>
      <c r="O2247" s="28">
        <v>0</v>
      </c>
      <c r="P2247" s="28">
        <v>0</v>
      </c>
      <c r="Q2247" s="28">
        <v>0</v>
      </c>
      <c r="R2247" s="28">
        <v>0</v>
      </c>
      <c r="S2247" s="93">
        <v>0</v>
      </c>
      <c r="T2247" s="93">
        <f>_xlfn.XLOOKUP(B2247,'[3]Nur des jours'!$B:$B,'[3]Nur des jours'!$U:$U,"")</f>
        <v>0</v>
      </c>
      <c r="U2247" s="93">
        <v>0</v>
      </c>
      <c r="V2247" s="93">
        <v>0</v>
      </c>
      <c r="W2247" s="93">
        <v>0</v>
      </c>
      <c r="X2247" s="93">
        <v>0</v>
      </c>
      <c r="Y2247" s="93">
        <v>3.4671570599800816</v>
      </c>
      <c r="Z2247" s="93">
        <v>0</v>
      </c>
      <c r="AA2247" s="93">
        <v>0</v>
      </c>
      <c r="AB2247" s="93">
        <v>0</v>
      </c>
      <c r="AC2247" s="93">
        <f>_xlfn.XLOOKUP(B2247,'[3]Nur des jours'!$B:$B,'[3]Nur des jours'!$N:$N,"")</f>
        <v>0</v>
      </c>
      <c r="AD2247" s="93">
        <v>0</v>
      </c>
      <c r="AE2247" s="93">
        <v>0</v>
      </c>
      <c r="AF2247" s="93">
        <v>0</v>
      </c>
      <c r="AG2247" s="93"/>
      <c r="AH2247" s="93">
        <v>0</v>
      </c>
      <c r="AI2247" s="93">
        <v>0</v>
      </c>
      <c r="AJ2247" s="93">
        <v>0</v>
      </c>
      <c r="AK2247" s="93">
        <v>0</v>
      </c>
      <c r="AL2247" s="93">
        <v>0</v>
      </c>
      <c r="AM2247" s="49" t="s">
        <v>5601</v>
      </c>
      <c r="AN2247" s="49"/>
      <c r="AO2247" s="48" t="str" cm="1">
        <f t="array" ref="AO2247">IFERROR(_xlfn.IFS(
AQ2247="MPR ISSUE","PDH",
AQ2247="BSS Hardware Issue","BSS",
AQ2247="Sites strategiques, MLL, Pylone, etc.","ENVTECH",
AQ2247="AKTIVCO DEFAUT GE &amp; POWER Cabinet","AKTIVCO",
AQ2247="AKTIVCO Coupure ENEO &amp; Baisse de tension","AKTIVCO GRID ONLY",
AQ2247="Coupure ENEO &amp; Baisse de tension","IHS GRID ONLY",
AQ2247="Defaut GE &amp; POWER Cabinet","IHS",
AQ2247="Sharing","Partners",
AQ2247="Sites strategiques &amp; DataCenter","SST &amp; DC",
AQ2247="Exclu","Exclu",
AQ2247="SAT","SAT",
AQ2247="SPARE-ISSUE","SPARE-ISSUE",
AQ2247="Fiber CAmtel","TRANS_FO_CAMTEL",
AQ2247="Fiber AOF","Fiber AOF",
AQ2247="Projet OCM (HUAWEI)","TRAVAUX-HUAWEI",
AQ2247="Projet OCM (NOKIA)","TRAVAUX-NOKIA",
AQ2247="ACCESS-ISSUE","ACCESS-ISSUE",
AQ2247="Projet OCM (ZTE, NOKIA, autres projets)","TRAVAUX OCM",
AQ2247="No root CAuse","No root cause",
AQ2247="ODU HS","PDH",
AQ2247="IP &amp; VLAN","PDH",
AQ2247="Warehouse HUAWEI","SPARE-ISSUE",
AQ2247="SPARE-HS","SPARE-ISSUE",
AQ2247="Power Telco","BSS",AQ2247="no impacts","no impacts"
),"")</f>
        <v>AKTIVCO</v>
      </c>
      <c r="AP2247" s="48" t="str" cm="1">
        <f t="array" ref="AP2247">IFERROR(_xlfn.IFS(
AQ2247="MPR ISSUE","TX ISSUE",
AQ2247="BSS Hardware Issue","RAN ISSUE",
AQ2247="Sites strategiques, MLL, Pylone, etc.","ENVTECH",
AQ2247="AKTIVCO DEFAUT GE &amp; POWER Cabinet","POWER ISSUE",
AQ2247="AKTIVCO Coupure ENEO &amp; Baisse de tension","POWER ISSUE",
AQ2247="Coupure ENEO &amp; Baisse de tension","POWER ISSUE",
AQ2247="Defaut GE &amp; POWER Cabinet","POWER ISSUE",
AQ2247="Sharing","POWER ISSUE",
AQ2247="Sites strategiques &amp; DataCenter","POWER ISSUE",
AQ2247="Exclu","Exclu",
AQ2247="SAT","TX ISSUE",
AQ2247="SPARE-ISSUE","SPARE-ISSUE",
AQ2247="Fiber CAmtel","TX ISSUE",
AQ2247="Fiber AOF","TX ISSUE",
AQ2247="Projet OCM (HUAWEI)","TRAVAUX-HUAWEI",
AQ2247="Projet OCM (NOKIA)","TRAVAUX -NOKIA",
AQ2247="ACCESS-ISSUE","ACCESS-ISSUE",
AQ2247="Projet OCM (ZTE, NOKIA, autres projets)","TRAVAUX OCM",
AQ2247="No root CAuse","No root cause",
AQ2247="ODU HS","TX ISSUE",
AQ2247="IP &amp; VLAN","TX ISSUE",
AQ2247="Warehouse HUAWEI","SPARE-ISSUE",
AQ2247="SPARE-HS","SPARE-ISSUE",
AQ2247="Power Telco","RAN ISSUE",AQ2247="no impacts","no impacts"
),"")</f>
        <v>POWER ISSUE</v>
      </c>
      <c r="AQ2247" s="67" t="s">
        <v>5325</v>
      </c>
      <c r="AR2247" s="48" t="str" cm="1">
        <f t="array" ref="AR2247">IFERROR(_xlfn.IFS(
AQ2247="MPR ISSUE","ACTIVE",
AQ2247="BSS Hardware Issue","ACTIVE",
AQ2247="Sites strategiques, MLL, Pylone, etc.","PASSIVE",
AQ2247="AKTIVCO DEFAUT GE &amp; POWER Cabinet","PASSIVE",
AQ2247="AKTIVCO Coupure ENEO &amp; Baisse de tension","PASSIVE",
AQ2247="Coupure ENEO &amp; Baisse de tension","PASSIVE",
AQ2247="Defaut GE &amp; POWER Cabinet","PASSIVE",
AQ2247="Sharing","PASSIVE",
AQ2247="Sites strategiques &amp; DataCenter","PASSIVE",
AQ2247="Exclu","Exclu",
AQ2247="SAT","ACTIVE",
AQ2247="SPARE-ISSUE","SPARE-ISSUE",
AQ2247="Fiber CAmtel","ACTIVE",
AQ2247="Fiber AOF","ACTIVE",
AQ2247="Projet OCM (HUAWEI)","PLANNED WORKS",
AQ2247="Projet OCM (NOKIA)","PLANNED WORKS",
AQ2247="ACCESS-ISSUE","ACCESS-ISSUE",
AQ2247="Projet OCM (ZTE, NOKIA, autres projets)","PLANNED WORKS",
AQ2247="No root CAuse","No root cause",
AQ2247="ODU HS","ACTIVE",
AQ2247="IP &amp; VLAN","ACTIVE",
AQ2247="Warehouse HUAWEI","SPARE-ISSUE",
AQ2247="SPARE-HS","SPARE-ISSUE",
AQ2247="Power Telco","ACTIVE", AQ2247="no impacts","no impacts"
),"")</f>
        <v>PASSIVE</v>
      </c>
      <c r="AS2247" s="92" t="s">
        <v>5966</v>
      </c>
      <c r="AT2247" s="98" t="s">
        <v>3710</v>
      </c>
      <c r="AV2247" s="17" t="s">
        <v>5537</v>
      </c>
      <c r="AW2247" s="7" t="s">
        <v>5537</v>
      </c>
      <c r="AX2247" s="6" t="s">
        <v>5537</v>
      </c>
      <c r="AY2247" s="7"/>
      <c r="AZ2247" s="3" t="s">
        <v>5537</v>
      </c>
      <c r="BA2247" s="18" t="s">
        <v>6378</v>
      </c>
      <c r="BB2247" s="18" t="s">
        <v>6378</v>
      </c>
      <c r="BC2247" s="18" t="s">
        <v>5537</v>
      </c>
      <c r="BD2247" s="18" t="s">
        <v>5537</v>
      </c>
      <c r="BE2247" s="18" t="s">
        <v>5537</v>
      </c>
      <c r="BF2247" s="18" t="s">
        <v>5537</v>
      </c>
      <c r="BG2247" s="18" t="s">
        <v>5537</v>
      </c>
      <c r="BH2247" s="18" t="s">
        <v>5537</v>
      </c>
      <c r="BI2247" s="18" t="s">
        <v>5537</v>
      </c>
      <c r="BJ2247" s="18" t="s">
        <v>6379</v>
      </c>
      <c r="BK2247" s="18" t="s">
        <v>6380</v>
      </c>
      <c r="BL2247" s="9" t="s">
        <v>5537</v>
      </c>
      <c r="BM2247" s="14" t="s">
        <v>5537</v>
      </c>
      <c r="BN2247" s="14" t="s">
        <v>5537</v>
      </c>
      <c r="BO2247" s="14" t="str">
        <f>_xlfn.XLOOKUP(B2247,'[4]cell downs 18042026 17h'!$B:$B,'[4]cell downs 18042026 17h'!$B:$B,"")</f>
        <v/>
      </c>
      <c r="BP2247" s="14" t="str">
        <f>_xlfn.XLOOKUP(B2247,'[5]Cells Huawei 19042026 15h'!$B:$B,'[5]Cells Huawei 19042026 15h'!$B:$B,"")</f>
        <v>OST_283</v>
      </c>
      <c r="BQ2247" s="9" t="str">
        <f>_xlfn.XLOOKUP(B2247,'[6]cells down 19042026 9H40'!$B:$B,'[6]cells down 19042026 9H40'!$B:$B,"")</f>
        <v/>
      </c>
      <c r="BR2247" s="9" t="s">
        <v>5537</v>
      </c>
      <c r="BS2247" s="9" t="s">
        <v>12</v>
      </c>
      <c r="BT2247" s="108"/>
    </row>
    <row r="2248" spans="1:72" s="9" customFormat="1" x14ac:dyDescent="0.35">
      <c r="A2248" s="1" t="s">
        <v>3109</v>
      </c>
      <c r="B2248" s="8" t="s">
        <v>3110</v>
      </c>
      <c r="C2248" s="3" t="str">
        <f>_xlfn.XLOOKUP(B2248,'[1]daily break down'!$D:$D,'[1]daily break down'!$E:$E,"")</f>
        <v>EXTREME-NORD</v>
      </c>
      <c r="D2248" s="1" t="s">
        <v>21</v>
      </c>
      <c r="E2248" s="1" t="s">
        <v>122</v>
      </c>
      <c r="F2248" s="3" t="s">
        <v>55</v>
      </c>
      <c r="G2248" s="1" t="s">
        <v>3109</v>
      </c>
      <c r="H2248" s="32" t="str">
        <f>_xlfn.XLOOKUP(B2248,[2]CALCULATION!$B:$B,[2]CALCULATION!$H:$H,"")</f>
        <v>HUAWEI</v>
      </c>
      <c r="I2248" s="28">
        <v>0</v>
      </c>
      <c r="J2248" s="28">
        <v>0</v>
      </c>
      <c r="K2248" s="28">
        <v>0</v>
      </c>
      <c r="L2248" s="28">
        <v>0</v>
      </c>
      <c r="M2248" s="28">
        <v>0</v>
      </c>
      <c r="N2248" s="28">
        <v>0</v>
      </c>
      <c r="O2248" s="28">
        <v>0</v>
      </c>
      <c r="P2248" s="28">
        <v>0</v>
      </c>
      <c r="Q2248" s="28">
        <v>0</v>
      </c>
      <c r="R2248" s="28">
        <v>0</v>
      </c>
      <c r="S2248" s="93">
        <v>0</v>
      </c>
      <c r="T2248" s="93">
        <f>_xlfn.XLOOKUP(B2248,'[3]Nur des jours'!$B:$B,'[3]Nur des jours'!$U:$U,"")</f>
        <v>0</v>
      </c>
      <c r="U2248" s="93">
        <v>0</v>
      </c>
      <c r="V2248" s="93">
        <v>0</v>
      </c>
      <c r="W2248" s="93">
        <v>3.8969646123510053E-2</v>
      </c>
      <c r="X2248" s="93">
        <v>2.7380055531299847</v>
      </c>
      <c r="Y2248" s="93">
        <v>3.0871807164279614</v>
      </c>
      <c r="Z2248" s="93">
        <v>0</v>
      </c>
      <c r="AA2248" s="93">
        <v>0</v>
      </c>
      <c r="AB2248" s="93">
        <v>0</v>
      </c>
      <c r="AC2248" s="93">
        <f>_xlfn.XLOOKUP(B2248,'[3]Nur des jours'!$B:$B,'[3]Nur des jours'!$N:$N,"")</f>
        <v>0</v>
      </c>
      <c r="AD2248" s="93">
        <v>0</v>
      </c>
      <c r="AE2248" s="93">
        <v>0</v>
      </c>
      <c r="AF2248" s="93">
        <v>0</v>
      </c>
      <c r="AG2248" s="93"/>
      <c r="AH2248" s="93">
        <v>0</v>
      </c>
      <c r="AI2248" s="93">
        <v>0</v>
      </c>
      <c r="AJ2248" s="93">
        <v>0</v>
      </c>
      <c r="AK2248" s="93">
        <v>0</v>
      </c>
      <c r="AL2248" s="93">
        <v>0</v>
      </c>
      <c r="AM2248" s="49" t="s">
        <v>5601</v>
      </c>
      <c r="AN2248" s="49"/>
      <c r="AO2248" s="48" t="str" cm="1">
        <f t="array" ref="AO2248">IFERROR(_xlfn.IFS(
AQ2248="MPR ISSUE","PDH",
AQ2248="BSS Hardware Issue","BSS",
AQ2248="Sites strategiques, MLL, Pylone, etc.","ENVTECH",
AQ2248="AKTIVCO DEFAUT GE &amp; POWER Cabinet","AKTIVCO",
AQ2248="AKTIVCO Coupure ENEO &amp; Baisse de tension","AKTIVCO GRID ONLY",
AQ2248="Coupure ENEO &amp; Baisse de tension","IHS GRID ONLY",
AQ2248="Defaut GE &amp; POWER Cabinet","IHS",
AQ2248="Sharing","Partners",
AQ2248="Sites strategiques &amp; DataCenter","SST &amp; DC",
AQ2248="Exclu","Exclu",
AQ2248="SAT","SAT",
AQ2248="SPARE-ISSUE","SPARE-ISSUE",
AQ2248="Fiber CAmtel","TRANS_FO_CAMTEL",
AQ2248="Fiber AOF","Fiber AOF",
AQ2248="Projet OCM (HUAWEI)","TRAVAUX-HUAWEI",
AQ2248="Projet OCM (NOKIA)","TRAVAUX-NOKIA",
AQ2248="ACCESS-ISSUE","ACCESS-ISSUE",
AQ2248="Projet OCM (ZTE, NOKIA, autres projets)","TRAVAUX OCM",
AQ2248="No root CAuse","No root cause",
AQ2248="ODU HS","PDH",
AQ2248="IP &amp; VLAN","PDH",
AQ2248="Warehouse HUAWEI","SPARE-ISSUE",
AQ2248="SPARE-HS","SPARE-ISSUE",
AQ2248="Power Telco","BSS",AQ2248="no impacts","no impacts"
),"")</f>
        <v>No root cause</v>
      </c>
      <c r="AP2248" s="48" t="str" cm="1">
        <f t="array" ref="AP2248">IFERROR(_xlfn.IFS(
AQ2248="MPR ISSUE","TX ISSUE",
AQ2248="BSS Hardware Issue","RAN ISSUE",
AQ2248="Sites strategiques, MLL, Pylone, etc.","ENVTECH",
AQ2248="AKTIVCO DEFAUT GE &amp; POWER Cabinet","POWER ISSUE",
AQ2248="AKTIVCO Coupure ENEO &amp; Baisse de tension","POWER ISSUE",
AQ2248="Coupure ENEO &amp; Baisse de tension","POWER ISSUE",
AQ2248="Defaut GE &amp; POWER Cabinet","POWER ISSUE",
AQ2248="Sharing","POWER ISSUE",
AQ2248="Sites strategiques &amp; DataCenter","POWER ISSUE",
AQ2248="Exclu","Exclu",
AQ2248="SAT","TX ISSUE",
AQ2248="SPARE-ISSUE","SPARE-ISSUE",
AQ2248="Fiber CAmtel","TX ISSUE",
AQ2248="Fiber AOF","TX ISSUE",
AQ2248="Projet OCM (HUAWEI)","TRAVAUX-HUAWEI",
AQ2248="Projet OCM (NOKIA)","TRAVAUX -NOKIA",
AQ2248="ACCESS-ISSUE","ACCESS-ISSUE",
AQ2248="Projet OCM (ZTE, NOKIA, autres projets)","TRAVAUX OCM",
AQ2248="No root CAuse","No root cause",
AQ2248="ODU HS","TX ISSUE",
AQ2248="IP &amp; VLAN","TX ISSUE",
AQ2248="Warehouse HUAWEI","SPARE-ISSUE",
AQ2248="SPARE-HS","SPARE-ISSUE",
AQ2248="Power Telco","RAN ISSUE",AQ2248="no impacts","no impacts"
),"")</f>
        <v>No root cause</v>
      </c>
      <c r="AQ2248" s="67" t="s">
        <v>5344</v>
      </c>
      <c r="AR2248" s="48" t="str" cm="1">
        <f t="array" ref="AR2248">IFERROR(_xlfn.IFS(
AQ2248="MPR ISSUE","ACTIVE",
AQ2248="BSS Hardware Issue","ACTIVE",
AQ2248="Sites strategiques, MLL, Pylone, etc.","PASSIVE",
AQ2248="AKTIVCO DEFAUT GE &amp; POWER Cabinet","PASSIVE",
AQ2248="AKTIVCO Coupure ENEO &amp; Baisse de tension","PASSIVE",
AQ2248="Coupure ENEO &amp; Baisse de tension","PASSIVE",
AQ2248="Defaut GE &amp; POWER Cabinet","PASSIVE",
AQ2248="Sharing","PASSIVE",
AQ2248="Sites strategiques &amp; DataCenter","PASSIVE",
AQ2248="Exclu","Exclu",
AQ2248="SAT","ACTIVE",
AQ2248="SPARE-ISSUE","SPARE-ISSUE",
AQ2248="Fiber CAmtel","ACTIVE",
AQ2248="Fiber AOF","ACTIVE",
AQ2248="Projet OCM (HUAWEI)","PLANNED WORKS",
AQ2248="Projet OCM (NOKIA)","PLANNED WORKS",
AQ2248="ACCESS-ISSUE","ACCESS-ISSUE",
AQ2248="Projet OCM (ZTE, NOKIA, autres projets)","PLANNED WORKS",
AQ2248="No root CAuse","No root cause",
AQ2248="ODU HS","ACTIVE",
AQ2248="IP &amp; VLAN","ACTIVE",
AQ2248="Warehouse HUAWEI","SPARE-ISSUE",
AQ2248="SPARE-HS","SPARE-ISSUE",
AQ2248="Power Telco","ACTIVE", AQ2248="no impacts","no impacts"
),"")</f>
        <v>No root cause</v>
      </c>
      <c r="AS2248" s="92" t="s">
        <v>5537</v>
      </c>
      <c r="AT2248" s="98" t="s">
        <v>3110</v>
      </c>
      <c r="AV2248" s="17" t="s">
        <v>5537</v>
      </c>
      <c r="AW2248" s="7" t="s">
        <v>5537</v>
      </c>
      <c r="AX2248" s="6" t="s">
        <v>5537</v>
      </c>
      <c r="AY2248" s="7"/>
      <c r="AZ2248" s="3" t="s">
        <v>5537</v>
      </c>
      <c r="BA2248" s="18" t="s">
        <v>5537</v>
      </c>
      <c r="BB2248" s="18" t="s">
        <v>5537</v>
      </c>
      <c r="BC2248" s="18" t="s">
        <v>5537</v>
      </c>
      <c r="BD2248" s="18" t="s">
        <v>5537</v>
      </c>
      <c r="BE2248" s="18" t="s">
        <v>5537</v>
      </c>
      <c r="BF2248" s="18" t="s">
        <v>5537</v>
      </c>
      <c r="BG2248" s="18" t="s">
        <v>5537</v>
      </c>
      <c r="BH2248" s="18" t="s">
        <v>5537</v>
      </c>
      <c r="BI2248" s="18" t="s">
        <v>5537</v>
      </c>
      <c r="BJ2248" s="18" t="s">
        <v>5537</v>
      </c>
      <c r="BK2248" s="18" t="s">
        <v>5537</v>
      </c>
      <c r="BL2248" s="9" t="s">
        <v>5537</v>
      </c>
      <c r="BM2248" s="14" t="s">
        <v>5537</v>
      </c>
      <c r="BN2248" s="14" t="s">
        <v>5537</v>
      </c>
      <c r="BO2248" s="14" t="str">
        <f>_xlfn.XLOOKUP(B2248,'[4]cell downs 18042026 17h'!$B:$B,'[4]cell downs 18042026 17h'!$B:$B,"")</f>
        <v/>
      </c>
      <c r="BP2248" s="14" t="str">
        <f>_xlfn.XLOOKUP(B2248,'[5]Cells Huawei 19042026 15h'!$B:$B,'[5]Cells Huawei 19042026 15h'!$B:$B,"")</f>
        <v/>
      </c>
      <c r="BQ2248" s="9" t="str">
        <f>_xlfn.XLOOKUP(B2248,'[6]cells down 19042026 9H40'!$B:$B,'[6]cells down 19042026 9H40'!$B:$B,"")</f>
        <v/>
      </c>
      <c r="BR2248" s="9" t="s">
        <v>5537</v>
      </c>
      <c r="BS2248" s="9" t="s">
        <v>12</v>
      </c>
      <c r="BT2248" s="108"/>
    </row>
    <row r="2249" spans="1:72" s="9" customFormat="1" x14ac:dyDescent="0.35">
      <c r="A2249" s="1" t="s">
        <v>3465</v>
      </c>
      <c r="B2249" s="8" t="s">
        <v>3466</v>
      </c>
      <c r="C2249" s="3" t="str">
        <f>_xlfn.XLOOKUP(B2249,'[1]daily break down'!$D:$D,'[1]daily break down'!$E:$E,"")</f>
        <v>EXTREME-NORD</v>
      </c>
      <c r="D2249" s="1" t="s">
        <v>11</v>
      </c>
      <c r="E2249" s="1" t="s">
        <v>83</v>
      </c>
      <c r="F2249" s="3" t="s">
        <v>55</v>
      </c>
      <c r="G2249" s="1" t="s">
        <v>3467</v>
      </c>
      <c r="H2249" s="32" t="str">
        <f>_xlfn.XLOOKUP(B2249,[2]CALCULATION!$B:$B,[2]CALCULATION!$H:$H,"")</f>
        <v>HUAWEI</v>
      </c>
      <c r="I2249" s="28">
        <v>0</v>
      </c>
      <c r="J2249" s="28">
        <v>0</v>
      </c>
      <c r="K2249" s="28">
        <v>0</v>
      </c>
      <c r="L2249" s="28">
        <v>0</v>
      </c>
      <c r="M2249" s="28">
        <v>0</v>
      </c>
      <c r="N2249" s="28">
        <v>0</v>
      </c>
      <c r="O2249" s="28">
        <v>0</v>
      </c>
      <c r="P2249" s="28">
        <v>0</v>
      </c>
      <c r="Q2249" s="28">
        <v>0</v>
      </c>
      <c r="R2249" s="28">
        <v>0</v>
      </c>
      <c r="S2249" s="93">
        <v>0</v>
      </c>
      <c r="T2249" s="93">
        <f>_xlfn.XLOOKUP(B2249,'[3]Nur des jours'!$B:$B,'[3]Nur des jours'!$U:$U,"")</f>
        <v>0</v>
      </c>
      <c r="U2249" s="93">
        <v>0</v>
      </c>
      <c r="V2249" s="93">
        <v>3.0875195829159923</v>
      </c>
      <c r="W2249" s="93">
        <v>3.4537272460070834</v>
      </c>
      <c r="X2249" s="93">
        <v>3.0819015332460129</v>
      </c>
      <c r="Y2249" s="93">
        <v>3.0819015332460129</v>
      </c>
      <c r="Z2249" s="93">
        <v>0</v>
      </c>
      <c r="AA2249" s="93">
        <v>0</v>
      </c>
      <c r="AB2249" s="93">
        <v>0</v>
      </c>
      <c r="AC2249" s="93">
        <f>_xlfn.XLOOKUP(B2249,'[3]Nur des jours'!$B:$B,'[3]Nur des jours'!$N:$N,"")</f>
        <v>0</v>
      </c>
      <c r="AD2249" s="93">
        <v>0</v>
      </c>
      <c r="AE2249" s="93">
        <v>0</v>
      </c>
      <c r="AF2249" s="93">
        <v>0</v>
      </c>
      <c r="AG2249" s="93"/>
      <c r="AH2249" s="93">
        <v>0</v>
      </c>
      <c r="AI2249" s="93">
        <v>0</v>
      </c>
      <c r="AJ2249" s="93">
        <v>0</v>
      </c>
      <c r="AK2249" s="93">
        <v>0</v>
      </c>
      <c r="AL2249" s="93">
        <v>0</v>
      </c>
      <c r="AM2249" s="49" t="s">
        <v>5601</v>
      </c>
      <c r="AN2249" s="49"/>
      <c r="AO2249" s="48" t="str" cm="1">
        <f t="array" ref="AO2249">IFERROR(_xlfn.IFS(
AQ2249="MPR ISSUE","PDH",
AQ2249="BSS Hardware Issue","BSS",
AQ2249="Sites strategiques, MLL, Pylone, etc.","ENVTECH",
AQ2249="AKTIVCO DEFAUT GE &amp; POWER Cabinet","AKTIVCO",
AQ2249="AKTIVCO Coupure ENEO &amp; Baisse de tension","AKTIVCO GRID ONLY",
AQ2249="Coupure ENEO &amp; Baisse de tension","IHS GRID ONLY",
AQ2249="Defaut GE &amp; POWER Cabinet","IHS",
AQ2249="Sharing","Partners",
AQ2249="Sites strategiques &amp; DataCenter","SST &amp; DC",
AQ2249="Exclu","Exclu",
AQ2249="SAT","SAT",
AQ2249="SPARE-ISSUE","SPARE-ISSUE",
AQ2249="Fiber CAmtel","TRANS_FO_CAMTEL",
AQ2249="Fiber AOF","Fiber AOF",
AQ2249="Projet OCM (HUAWEI)","TRAVAUX-HUAWEI",
AQ2249="Projet OCM (NOKIA)","TRAVAUX-NOKIA",
AQ2249="ACCESS-ISSUE","ACCESS-ISSUE",
AQ2249="Projet OCM (ZTE, NOKIA, autres projets)","TRAVAUX OCM",
AQ2249="No root CAuse","No root cause",
AQ2249="ODU HS","PDH",
AQ2249="IP &amp; VLAN","PDH",
AQ2249="Warehouse HUAWEI","SPARE-ISSUE",
AQ2249="SPARE-HS","SPARE-ISSUE",
AQ2249="Power Telco","BSS",AQ2249="no impacts","no impacts"
),"")</f>
        <v>No root cause</v>
      </c>
      <c r="AP2249" s="48" t="str" cm="1">
        <f t="array" ref="AP2249">IFERROR(_xlfn.IFS(
AQ2249="MPR ISSUE","TX ISSUE",
AQ2249="BSS Hardware Issue","RAN ISSUE",
AQ2249="Sites strategiques, MLL, Pylone, etc.","ENVTECH",
AQ2249="AKTIVCO DEFAUT GE &amp; POWER Cabinet","POWER ISSUE",
AQ2249="AKTIVCO Coupure ENEO &amp; Baisse de tension","POWER ISSUE",
AQ2249="Coupure ENEO &amp; Baisse de tension","POWER ISSUE",
AQ2249="Defaut GE &amp; POWER Cabinet","POWER ISSUE",
AQ2249="Sharing","POWER ISSUE",
AQ2249="Sites strategiques &amp; DataCenter","POWER ISSUE",
AQ2249="Exclu","Exclu",
AQ2249="SAT","TX ISSUE",
AQ2249="SPARE-ISSUE","SPARE-ISSUE",
AQ2249="Fiber CAmtel","TX ISSUE",
AQ2249="Fiber AOF","TX ISSUE",
AQ2249="Projet OCM (HUAWEI)","TRAVAUX-HUAWEI",
AQ2249="Projet OCM (NOKIA)","TRAVAUX -NOKIA",
AQ2249="ACCESS-ISSUE","ACCESS-ISSUE",
AQ2249="Projet OCM (ZTE, NOKIA, autres projets)","TRAVAUX OCM",
AQ2249="No root CAuse","No root cause",
AQ2249="ODU HS","TX ISSUE",
AQ2249="IP &amp; VLAN","TX ISSUE",
AQ2249="Warehouse HUAWEI","SPARE-ISSUE",
AQ2249="SPARE-HS","SPARE-ISSUE",
AQ2249="Power Telco","RAN ISSUE",AQ2249="no impacts","no impacts"
),"")</f>
        <v>No root cause</v>
      </c>
      <c r="AQ2249" s="67" t="s">
        <v>5344</v>
      </c>
      <c r="AR2249" s="48" t="str" cm="1">
        <f t="array" ref="AR2249">IFERROR(_xlfn.IFS(
AQ2249="MPR ISSUE","ACTIVE",
AQ2249="BSS Hardware Issue","ACTIVE",
AQ2249="Sites strategiques, MLL, Pylone, etc.","PASSIVE",
AQ2249="AKTIVCO DEFAUT GE &amp; POWER Cabinet","PASSIVE",
AQ2249="AKTIVCO Coupure ENEO &amp; Baisse de tension","PASSIVE",
AQ2249="Coupure ENEO &amp; Baisse de tension","PASSIVE",
AQ2249="Defaut GE &amp; POWER Cabinet","PASSIVE",
AQ2249="Sharing","PASSIVE",
AQ2249="Sites strategiques &amp; DataCenter","PASSIVE",
AQ2249="Exclu","Exclu",
AQ2249="SAT","ACTIVE",
AQ2249="SPARE-ISSUE","SPARE-ISSUE",
AQ2249="Fiber CAmtel","ACTIVE",
AQ2249="Fiber AOF","ACTIVE",
AQ2249="Projet OCM (HUAWEI)","PLANNED WORKS",
AQ2249="Projet OCM (NOKIA)","PLANNED WORKS",
AQ2249="ACCESS-ISSUE","ACCESS-ISSUE",
AQ2249="Projet OCM (ZTE, NOKIA, autres projets)","PLANNED WORKS",
AQ2249="No root CAuse","No root cause",
AQ2249="ODU HS","ACTIVE",
AQ2249="IP &amp; VLAN","ACTIVE",
AQ2249="Warehouse HUAWEI","SPARE-ISSUE",
AQ2249="SPARE-HS","SPARE-ISSUE",
AQ2249="Power Telco","ACTIVE", AQ2249="no impacts","no impacts"
),"")</f>
        <v>No root cause</v>
      </c>
      <c r="AS2249" s="92" t="s">
        <v>5537</v>
      </c>
      <c r="AT2249" s="98" t="s">
        <v>3466</v>
      </c>
      <c r="AV2249" s="17" t="s">
        <v>5537</v>
      </c>
      <c r="AW2249" s="7" t="s">
        <v>5537</v>
      </c>
      <c r="AX2249" s="6" t="s">
        <v>5537</v>
      </c>
      <c r="AY2249" s="7"/>
      <c r="AZ2249" s="3" t="s">
        <v>5537</v>
      </c>
      <c r="BA2249" s="18" t="s">
        <v>5537</v>
      </c>
      <c r="BB2249" s="18" t="s">
        <v>5537</v>
      </c>
      <c r="BC2249" s="18" t="s">
        <v>5537</v>
      </c>
      <c r="BD2249" s="18" t="s">
        <v>5537</v>
      </c>
      <c r="BE2249" s="18" t="s">
        <v>5537</v>
      </c>
      <c r="BF2249" s="18" t="s">
        <v>5537</v>
      </c>
      <c r="BG2249" s="18" t="s">
        <v>5537</v>
      </c>
      <c r="BH2249" s="18" t="s">
        <v>5537</v>
      </c>
      <c r="BI2249" s="18" t="s">
        <v>5537</v>
      </c>
      <c r="BJ2249" s="18" t="s">
        <v>5537</v>
      </c>
      <c r="BK2249" s="18" t="s">
        <v>5537</v>
      </c>
      <c r="BL2249" s="9" t="s">
        <v>5537</v>
      </c>
      <c r="BM2249" s="14" t="s">
        <v>5537</v>
      </c>
      <c r="BN2249" s="14" t="s">
        <v>5537</v>
      </c>
      <c r="BO2249" s="14" t="str">
        <f>_xlfn.XLOOKUP(B2249,'[4]cell downs 18042026 17h'!$B:$B,'[4]cell downs 18042026 17h'!$B:$B,"")</f>
        <v/>
      </c>
      <c r="BP2249" s="14" t="str">
        <f>_xlfn.XLOOKUP(B2249,'[5]Cells Huawei 19042026 15h'!$B:$B,'[5]Cells Huawei 19042026 15h'!$B:$B,"")</f>
        <v/>
      </c>
      <c r="BQ2249" s="9" t="str">
        <f>_xlfn.XLOOKUP(B2249,'[6]cells down 19042026 9H40'!$B:$B,'[6]cells down 19042026 9H40'!$B:$B,"")</f>
        <v/>
      </c>
      <c r="BR2249" s="9" t="s">
        <v>3466</v>
      </c>
      <c r="BS2249" s="9" t="s">
        <v>12</v>
      </c>
      <c r="BT2249" s="108"/>
    </row>
    <row r="2250" spans="1:72" s="9" customFormat="1" x14ac:dyDescent="0.35">
      <c r="A2250" s="1" t="s">
        <v>5243</v>
      </c>
      <c r="B2250" s="8" t="s">
        <v>5244</v>
      </c>
      <c r="C2250" s="3" t="str">
        <f>_xlfn.XLOOKUP(B2250,'[1]daily break down'!$D:$D,'[1]daily break down'!$E:$E,"")</f>
        <v>SUD-OUEST</v>
      </c>
      <c r="D2250" s="1" t="s">
        <v>11</v>
      </c>
      <c r="E2250" s="1" t="s">
        <v>154</v>
      </c>
      <c r="F2250" s="3" t="s">
        <v>13</v>
      </c>
      <c r="G2250" s="1" t="s">
        <v>5245</v>
      </c>
      <c r="H2250" s="32" t="str">
        <f>_xlfn.XLOOKUP(B2250,[2]CALCULATION!$B:$B,[2]CALCULATION!$H:$H,"")</f>
        <v>HUAWEI</v>
      </c>
      <c r="I2250" s="28">
        <v>0</v>
      </c>
      <c r="J2250" s="28">
        <v>0</v>
      </c>
      <c r="K2250" s="28">
        <v>0</v>
      </c>
      <c r="L2250" s="28">
        <v>0</v>
      </c>
      <c r="M2250" s="28">
        <v>0</v>
      </c>
      <c r="N2250" s="28">
        <v>0</v>
      </c>
      <c r="O2250" s="28">
        <v>0</v>
      </c>
      <c r="P2250" s="28">
        <v>0</v>
      </c>
      <c r="Q2250" s="28">
        <v>0</v>
      </c>
      <c r="R2250" s="28">
        <v>0</v>
      </c>
      <c r="S2250" s="93">
        <v>0</v>
      </c>
      <c r="T2250" s="93">
        <f>_xlfn.XLOOKUP(B2250,'[3]Nur des jours'!$B:$B,'[3]Nur des jours'!$U:$U,"")</f>
        <v>0</v>
      </c>
      <c r="U2250" s="93">
        <v>0</v>
      </c>
      <c r="V2250" s="93">
        <v>2.1300969086815456</v>
      </c>
      <c r="W2250" s="93">
        <v>2.234004074958694</v>
      </c>
      <c r="X2250" s="93">
        <v>2.3368768066934336</v>
      </c>
      <c r="Y2250" s="93">
        <v>1.8993109952544422</v>
      </c>
      <c r="Z2250" s="93">
        <v>0</v>
      </c>
      <c r="AA2250" s="93">
        <v>0</v>
      </c>
      <c r="AB2250" s="93">
        <v>0</v>
      </c>
      <c r="AC2250" s="93">
        <f>_xlfn.XLOOKUP(B2250,'[3]Nur des jours'!$B:$B,'[3]Nur des jours'!$N:$N,"")</f>
        <v>0</v>
      </c>
      <c r="AD2250" s="93">
        <v>0</v>
      </c>
      <c r="AE2250" s="93">
        <v>0</v>
      </c>
      <c r="AF2250" s="93">
        <v>0</v>
      </c>
      <c r="AG2250" s="93"/>
      <c r="AH2250" s="93">
        <v>0</v>
      </c>
      <c r="AI2250" s="93">
        <v>0</v>
      </c>
      <c r="AJ2250" s="93">
        <v>0</v>
      </c>
      <c r="AK2250" s="93">
        <v>0</v>
      </c>
      <c r="AL2250" s="93">
        <v>0</v>
      </c>
      <c r="AM2250" s="49" t="s">
        <v>5601</v>
      </c>
      <c r="AN2250" s="49"/>
      <c r="AO2250" s="48" t="str" cm="1">
        <f t="array" ref="AO2250">IFERROR(_xlfn.IFS(
AQ2250="MPR ISSUE","PDH",
AQ2250="BSS Hardware Issue","BSS",
AQ2250="Sites strategiques, MLL, Pylone, etc.","ENVTECH",
AQ2250="AKTIVCO DEFAUT GE &amp; POWER Cabinet","AKTIVCO",
AQ2250="AKTIVCO Coupure ENEO &amp; Baisse de tension","AKTIVCO GRID ONLY",
AQ2250="Coupure ENEO &amp; Baisse de tension","IHS GRID ONLY",
AQ2250="Defaut GE &amp; POWER Cabinet","IHS",
AQ2250="Sharing","Partners",
AQ2250="Sites strategiques &amp; DataCenter","SST &amp; DC",
AQ2250="Exclu","Exclu",
AQ2250="SAT","SAT",
AQ2250="SPARE-ISSUE","SPARE-ISSUE",
AQ2250="Fiber CAmtel","TRANS_FO_CAMTEL",
AQ2250="Fiber AOF","Fiber AOF",
AQ2250="Projet OCM (HUAWEI)","TRAVAUX-HUAWEI",
AQ2250="Projet OCM (NOKIA)","TRAVAUX-NOKIA",
AQ2250="ACCESS-ISSUE","ACCESS-ISSUE",
AQ2250="Projet OCM (ZTE, NOKIA, autres projets)","TRAVAUX OCM",
AQ2250="No root CAuse","No root cause",
AQ2250="ODU HS","PDH",
AQ2250="IP &amp; VLAN","PDH",
AQ2250="Warehouse HUAWEI","SPARE-ISSUE",
AQ2250="SPARE-HS","SPARE-ISSUE",
AQ2250="Power Telco","BSS",AQ2250="no impacts","no impacts"
),"")</f>
        <v>No root cause</v>
      </c>
      <c r="AP2250" s="48" t="str" cm="1">
        <f t="array" ref="AP2250">IFERROR(_xlfn.IFS(
AQ2250="MPR ISSUE","TX ISSUE",
AQ2250="BSS Hardware Issue","RAN ISSUE",
AQ2250="Sites strategiques, MLL, Pylone, etc.","ENVTECH",
AQ2250="AKTIVCO DEFAUT GE &amp; POWER Cabinet","POWER ISSUE",
AQ2250="AKTIVCO Coupure ENEO &amp; Baisse de tension","POWER ISSUE",
AQ2250="Coupure ENEO &amp; Baisse de tension","POWER ISSUE",
AQ2250="Defaut GE &amp; POWER Cabinet","POWER ISSUE",
AQ2250="Sharing","POWER ISSUE",
AQ2250="Sites strategiques &amp; DataCenter","POWER ISSUE",
AQ2250="Exclu","Exclu",
AQ2250="SAT","TX ISSUE",
AQ2250="SPARE-ISSUE","SPARE-ISSUE",
AQ2250="Fiber CAmtel","TX ISSUE",
AQ2250="Fiber AOF","TX ISSUE",
AQ2250="Projet OCM (HUAWEI)","TRAVAUX-HUAWEI",
AQ2250="Projet OCM (NOKIA)","TRAVAUX -NOKIA",
AQ2250="ACCESS-ISSUE","ACCESS-ISSUE",
AQ2250="Projet OCM (ZTE, NOKIA, autres projets)","TRAVAUX OCM",
AQ2250="No root CAuse","No root cause",
AQ2250="ODU HS","TX ISSUE",
AQ2250="IP &amp; VLAN","TX ISSUE",
AQ2250="Warehouse HUAWEI","SPARE-ISSUE",
AQ2250="SPARE-HS","SPARE-ISSUE",
AQ2250="Power Telco","RAN ISSUE",AQ2250="no impacts","no impacts"
),"")</f>
        <v>No root cause</v>
      </c>
      <c r="AQ2250" s="67" t="s">
        <v>5344</v>
      </c>
      <c r="AR2250" s="48" t="str" cm="1">
        <f t="array" ref="AR2250">IFERROR(_xlfn.IFS(
AQ2250="MPR ISSUE","ACTIVE",
AQ2250="BSS Hardware Issue","ACTIVE",
AQ2250="Sites strategiques, MLL, Pylone, etc.","PASSIVE",
AQ2250="AKTIVCO DEFAUT GE &amp; POWER Cabinet","PASSIVE",
AQ2250="AKTIVCO Coupure ENEO &amp; Baisse de tension","PASSIVE",
AQ2250="Coupure ENEO &amp; Baisse de tension","PASSIVE",
AQ2250="Defaut GE &amp; POWER Cabinet","PASSIVE",
AQ2250="Sharing","PASSIVE",
AQ2250="Sites strategiques &amp; DataCenter","PASSIVE",
AQ2250="Exclu","Exclu",
AQ2250="SAT","ACTIVE",
AQ2250="SPARE-ISSUE","SPARE-ISSUE",
AQ2250="Fiber CAmtel","ACTIVE",
AQ2250="Fiber AOF","ACTIVE",
AQ2250="Projet OCM (HUAWEI)","PLANNED WORKS",
AQ2250="Projet OCM (NOKIA)","PLANNED WORKS",
AQ2250="ACCESS-ISSUE","ACCESS-ISSUE",
AQ2250="Projet OCM (ZTE, NOKIA, autres projets)","PLANNED WORKS",
AQ2250="No root CAuse","No root cause",
AQ2250="ODU HS","ACTIVE",
AQ2250="IP &amp; VLAN","ACTIVE",
AQ2250="Warehouse HUAWEI","SPARE-ISSUE",
AQ2250="SPARE-HS","SPARE-ISSUE",
AQ2250="Power Telco","ACTIVE", AQ2250="no impacts","no impacts"
),"")</f>
        <v>No root cause</v>
      </c>
      <c r="AS2250" s="92" t="s">
        <v>5710</v>
      </c>
      <c r="AT2250" s="98" t="s">
        <v>5244</v>
      </c>
      <c r="AV2250" s="17" t="s">
        <v>5537</v>
      </c>
      <c r="AW2250" s="7" t="s">
        <v>5537</v>
      </c>
      <c r="AX2250" s="6" t="s">
        <v>5537</v>
      </c>
      <c r="AY2250" s="7"/>
      <c r="AZ2250" s="3" t="s">
        <v>5537</v>
      </c>
      <c r="BA2250" s="18" t="s">
        <v>5537</v>
      </c>
      <c r="BB2250" s="18" t="s">
        <v>5537</v>
      </c>
      <c r="BC2250" s="18" t="s">
        <v>5537</v>
      </c>
      <c r="BD2250" s="18" t="s">
        <v>5537</v>
      </c>
      <c r="BE2250" s="18" t="s">
        <v>5537</v>
      </c>
      <c r="BF2250" s="18" t="s">
        <v>5537</v>
      </c>
      <c r="BG2250" s="18" t="s">
        <v>5537</v>
      </c>
      <c r="BH2250" s="18" t="s">
        <v>5537</v>
      </c>
      <c r="BI2250" s="18" t="s">
        <v>5537</v>
      </c>
      <c r="BJ2250" s="18" t="s">
        <v>5710</v>
      </c>
      <c r="BK2250" s="18" t="s">
        <v>5537</v>
      </c>
      <c r="BL2250" s="9" t="s">
        <v>5537</v>
      </c>
      <c r="BM2250" s="14" t="s">
        <v>5537</v>
      </c>
      <c r="BN2250" s="14" t="s">
        <v>5537</v>
      </c>
      <c r="BO2250" s="14" t="str">
        <f>_xlfn.XLOOKUP(B2250,'[4]cell downs 18042026 17h'!$B:$B,'[4]cell downs 18042026 17h'!$B:$B,"")</f>
        <v/>
      </c>
      <c r="BP2250" s="14" t="str">
        <f>_xlfn.XLOOKUP(B2250,'[5]Cells Huawei 19042026 15h'!$B:$B,'[5]Cells Huawei 19042026 15h'!$B:$B,"")</f>
        <v>SUO_046</v>
      </c>
      <c r="BQ2250" s="9" t="str">
        <f>_xlfn.XLOOKUP(B2250,'[6]cells down 19042026 9H40'!$B:$B,'[6]cells down 19042026 9H40'!$B:$B,"")</f>
        <v/>
      </c>
      <c r="BR2250" s="9" t="s">
        <v>5244</v>
      </c>
      <c r="BS2250" s="9" t="s">
        <v>5537</v>
      </c>
      <c r="BT2250" s="108"/>
    </row>
    <row r="2251" spans="1:72" s="9" customFormat="1" x14ac:dyDescent="0.35">
      <c r="A2251" s="1" t="s">
        <v>211</v>
      </c>
      <c r="B2251" s="8" t="s">
        <v>212</v>
      </c>
      <c r="C2251" s="3" t="str">
        <f>_xlfn.XLOOKUP(B2251,'[1]daily break down'!$D:$D,'[1]daily break down'!$E:$E,"")</f>
        <v>SUD-OUEST</v>
      </c>
      <c r="D2251" s="1" t="s">
        <v>11</v>
      </c>
      <c r="E2251" s="1" t="s">
        <v>12</v>
      </c>
      <c r="F2251" s="3" t="s">
        <v>13</v>
      </c>
      <c r="G2251" s="1" t="s">
        <v>14</v>
      </c>
      <c r="H2251" s="32" t="str">
        <f>_xlfn.XLOOKUP(B2251,[2]CALCULATION!$B:$B,[2]CALCULATION!$H:$H,"")</f>
        <v>Huawei</v>
      </c>
      <c r="I2251" s="28">
        <v>0</v>
      </c>
      <c r="J2251" s="28">
        <v>0</v>
      </c>
      <c r="K2251" s="28">
        <v>0</v>
      </c>
      <c r="L2251" s="28">
        <v>0</v>
      </c>
      <c r="M2251" s="28">
        <v>0</v>
      </c>
      <c r="N2251" s="28">
        <v>0</v>
      </c>
      <c r="O2251" s="28">
        <v>0</v>
      </c>
      <c r="P2251" s="28">
        <v>0</v>
      </c>
      <c r="Q2251" s="28">
        <v>0</v>
      </c>
      <c r="R2251" s="28">
        <v>0</v>
      </c>
      <c r="S2251" s="93">
        <v>0</v>
      </c>
      <c r="T2251" s="93">
        <f>_xlfn.XLOOKUP(B2251,'[3]Nur des jours'!$B:$B,'[3]Nur des jours'!$U:$U,"")</f>
        <v>0</v>
      </c>
      <c r="U2251" s="93">
        <v>0</v>
      </c>
      <c r="V2251" s="93">
        <v>0</v>
      </c>
      <c r="W2251" s="93">
        <v>0</v>
      </c>
      <c r="X2251" s="93">
        <v>0</v>
      </c>
      <c r="Y2251" s="93">
        <v>1.7067278195832014</v>
      </c>
      <c r="Z2251" s="93">
        <v>0</v>
      </c>
      <c r="AA2251" s="93">
        <v>0</v>
      </c>
      <c r="AB2251" s="93">
        <v>0</v>
      </c>
      <c r="AC2251" s="93">
        <f>_xlfn.XLOOKUP(B2251,'[3]Nur des jours'!$B:$B,'[3]Nur des jours'!$N:$N,"")</f>
        <v>0</v>
      </c>
      <c r="AD2251" s="93">
        <v>0</v>
      </c>
      <c r="AE2251" s="93">
        <v>0</v>
      </c>
      <c r="AF2251" s="93">
        <v>0</v>
      </c>
      <c r="AG2251" s="93"/>
      <c r="AH2251" s="93">
        <v>0</v>
      </c>
      <c r="AI2251" s="93">
        <v>0</v>
      </c>
      <c r="AJ2251" s="93">
        <v>0</v>
      </c>
      <c r="AK2251" s="93">
        <v>0</v>
      </c>
      <c r="AL2251" s="93">
        <v>0</v>
      </c>
      <c r="AM2251" s="49" t="s">
        <v>5601</v>
      </c>
      <c r="AN2251" s="49"/>
      <c r="AO2251" s="48" t="str" cm="1">
        <f t="array" ref="AO2251">IFERROR(_xlfn.IFS(
AQ2251="MPR ISSUE","PDH",
AQ2251="BSS Hardware Issue","BSS",
AQ2251="Sites strategiques, MLL, Pylone, etc.","ENVTECH",
AQ2251="AKTIVCO DEFAUT GE &amp; POWER Cabinet","AKTIVCO",
AQ2251="AKTIVCO Coupure ENEO &amp; Baisse de tension","AKTIVCO GRID ONLY",
AQ2251="Coupure ENEO &amp; Baisse de tension","IHS GRID ONLY",
AQ2251="Defaut GE &amp; POWER Cabinet","IHS",
AQ2251="Sharing","Partners",
AQ2251="Sites strategiques &amp; DataCenter","SST &amp; DC",
AQ2251="Exclu","Exclu",
AQ2251="SAT","SAT",
AQ2251="SPARE-ISSUE","SPARE-ISSUE",
AQ2251="Fiber CAmtel","TRANS_FO_CAMTEL",
AQ2251="Fiber AOF","Fiber AOF",
AQ2251="Projet OCM (HUAWEI)","TRAVAUX-HUAWEI",
AQ2251="Projet OCM (NOKIA)","TRAVAUX-NOKIA",
AQ2251="ACCESS-ISSUE","ACCESS-ISSUE",
AQ2251="Projet OCM (ZTE, NOKIA, autres projets)","TRAVAUX OCM",
AQ2251="No root CAuse","No root cause",
AQ2251="ODU HS","PDH",
AQ2251="IP &amp; VLAN","PDH",
AQ2251="Warehouse HUAWEI","SPARE-ISSUE",
AQ2251="SPARE-HS","SPARE-ISSUE",
AQ2251="Power Telco","BSS",AQ2251="no impacts","no impacts"
),"")</f>
        <v>No root cause</v>
      </c>
      <c r="AP2251" s="48" t="str" cm="1">
        <f t="array" ref="AP2251">IFERROR(_xlfn.IFS(
AQ2251="MPR ISSUE","TX ISSUE",
AQ2251="BSS Hardware Issue","RAN ISSUE",
AQ2251="Sites strategiques, MLL, Pylone, etc.","ENVTECH",
AQ2251="AKTIVCO DEFAUT GE &amp; POWER Cabinet","POWER ISSUE",
AQ2251="AKTIVCO Coupure ENEO &amp; Baisse de tension","POWER ISSUE",
AQ2251="Coupure ENEO &amp; Baisse de tension","POWER ISSUE",
AQ2251="Defaut GE &amp; POWER Cabinet","POWER ISSUE",
AQ2251="Sharing","POWER ISSUE",
AQ2251="Sites strategiques &amp; DataCenter","POWER ISSUE",
AQ2251="Exclu","Exclu",
AQ2251="SAT","TX ISSUE",
AQ2251="SPARE-ISSUE","SPARE-ISSUE",
AQ2251="Fiber CAmtel","TX ISSUE",
AQ2251="Fiber AOF","TX ISSUE",
AQ2251="Projet OCM (HUAWEI)","TRAVAUX-HUAWEI",
AQ2251="Projet OCM (NOKIA)","TRAVAUX -NOKIA",
AQ2251="ACCESS-ISSUE","ACCESS-ISSUE",
AQ2251="Projet OCM (ZTE, NOKIA, autres projets)","TRAVAUX OCM",
AQ2251="No root CAuse","No root cause",
AQ2251="ODU HS","TX ISSUE",
AQ2251="IP &amp; VLAN","TX ISSUE",
AQ2251="Warehouse HUAWEI","SPARE-ISSUE",
AQ2251="SPARE-HS","SPARE-ISSUE",
AQ2251="Power Telco","RAN ISSUE",AQ2251="no impacts","no impacts"
),"")</f>
        <v>No root cause</v>
      </c>
      <c r="AQ2251" s="67" t="s">
        <v>5344</v>
      </c>
      <c r="AR2251" s="48" t="str" cm="1">
        <f t="array" ref="AR2251">IFERROR(_xlfn.IFS(
AQ2251="MPR ISSUE","ACTIVE",
AQ2251="BSS Hardware Issue","ACTIVE",
AQ2251="Sites strategiques, MLL, Pylone, etc.","PASSIVE",
AQ2251="AKTIVCO DEFAUT GE &amp; POWER Cabinet","PASSIVE",
AQ2251="AKTIVCO Coupure ENEO &amp; Baisse de tension","PASSIVE",
AQ2251="Coupure ENEO &amp; Baisse de tension","PASSIVE",
AQ2251="Defaut GE &amp; POWER Cabinet","PASSIVE",
AQ2251="Sharing","PASSIVE",
AQ2251="Sites strategiques &amp; DataCenter","PASSIVE",
AQ2251="Exclu","Exclu",
AQ2251="SAT","ACTIVE",
AQ2251="SPARE-ISSUE","SPARE-ISSUE",
AQ2251="Fiber CAmtel","ACTIVE",
AQ2251="Fiber AOF","ACTIVE",
AQ2251="Projet OCM (HUAWEI)","PLANNED WORKS",
AQ2251="Projet OCM (NOKIA)","PLANNED WORKS",
AQ2251="ACCESS-ISSUE","ACCESS-ISSUE",
AQ2251="Projet OCM (ZTE, NOKIA, autres projets)","PLANNED WORKS",
AQ2251="No root CAuse","No root cause",
AQ2251="ODU HS","ACTIVE",
AQ2251="IP &amp; VLAN","ACTIVE",
AQ2251="Warehouse HUAWEI","SPARE-ISSUE",
AQ2251="SPARE-HS","SPARE-ISSUE",
AQ2251="Power Telco","ACTIVE", AQ2251="no impacts","no impacts"
),"")</f>
        <v>No root cause</v>
      </c>
      <c r="AS2251" s="92" t="s">
        <v>5537</v>
      </c>
      <c r="AT2251" s="98" t="s">
        <v>212</v>
      </c>
      <c r="AV2251" s="17" t="s">
        <v>5537</v>
      </c>
      <c r="AW2251" s="7" t="s">
        <v>5537</v>
      </c>
      <c r="AX2251" s="6" t="s">
        <v>5537</v>
      </c>
      <c r="AY2251" s="7"/>
      <c r="AZ2251" s="3" t="s">
        <v>5537</v>
      </c>
      <c r="BA2251" s="18" t="s">
        <v>5537</v>
      </c>
      <c r="BB2251" s="18" t="s">
        <v>5537</v>
      </c>
      <c r="BC2251" s="18" t="s">
        <v>5537</v>
      </c>
      <c r="BD2251" s="18" t="s">
        <v>5537</v>
      </c>
      <c r="BE2251" s="18" t="s">
        <v>5537</v>
      </c>
      <c r="BF2251" s="18" t="s">
        <v>5537</v>
      </c>
      <c r="BG2251" s="18" t="s">
        <v>5537</v>
      </c>
      <c r="BH2251" s="18" t="s">
        <v>5537</v>
      </c>
      <c r="BI2251" s="18" t="s">
        <v>5537</v>
      </c>
      <c r="BJ2251" s="18" t="s">
        <v>5537</v>
      </c>
      <c r="BK2251" s="18" t="s">
        <v>5537</v>
      </c>
      <c r="BL2251" s="9" t="s">
        <v>5537</v>
      </c>
      <c r="BM2251" s="14" t="s">
        <v>5537</v>
      </c>
      <c r="BN2251" s="14" t="s">
        <v>5537</v>
      </c>
      <c r="BO2251" s="14" t="str">
        <f>_xlfn.XLOOKUP(B2251,'[4]cell downs 18042026 17h'!$B:$B,'[4]cell downs 18042026 17h'!$B:$B,"")</f>
        <v/>
      </c>
      <c r="BP2251" s="14" t="str">
        <f>_xlfn.XLOOKUP(B2251,'[5]Cells Huawei 19042026 15h'!$B:$B,'[5]Cells Huawei 19042026 15h'!$B:$B,"")</f>
        <v/>
      </c>
      <c r="BQ2251" s="9" t="str">
        <f>_xlfn.XLOOKUP(B2251,'[6]cells down 19042026 9H40'!$B:$B,'[6]cells down 19042026 9H40'!$B:$B,"")</f>
        <v/>
      </c>
      <c r="BR2251" s="9" t="s">
        <v>212</v>
      </c>
      <c r="BS2251" s="9" t="s">
        <v>12</v>
      </c>
      <c r="BT2251" s="108"/>
    </row>
    <row r="2252" spans="1:72" s="9" customFormat="1" x14ac:dyDescent="0.35">
      <c r="A2252" s="1" t="s">
        <v>1495</v>
      </c>
      <c r="B2252" s="8" t="s">
        <v>1496</v>
      </c>
      <c r="C2252" s="3" t="str">
        <f>_xlfn.XLOOKUP(B2252,'[1]daily break down'!$D:$D,'[1]daily break down'!$E:$E,"")</f>
        <v>NORD-OUEST</v>
      </c>
      <c r="D2252" s="1" t="s">
        <v>21</v>
      </c>
      <c r="E2252" s="1" t="s">
        <v>188</v>
      </c>
      <c r="F2252" s="3" t="s">
        <v>51</v>
      </c>
      <c r="G2252" s="1" t="s">
        <v>1495</v>
      </c>
      <c r="H2252" s="32" t="str">
        <f>_xlfn.XLOOKUP(B2252,[2]CALCULATION!$B:$B,[2]CALCULATION!$H:$H,"")</f>
        <v>Huawei</v>
      </c>
      <c r="I2252" s="28">
        <v>0</v>
      </c>
      <c r="J2252" s="28">
        <v>0</v>
      </c>
      <c r="K2252" s="28">
        <v>0</v>
      </c>
      <c r="L2252" s="28">
        <v>0</v>
      </c>
      <c r="M2252" s="28">
        <v>0</v>
      </c>
      <c r="N2252" s="28">
        <v>0</v>
      </c>
      <c r="O2252" s="28">
        <v>0</v>
      </c>
      <c r="P2252" s="28">
        <v>0</v>
      </c>
      <c r="Q2252" s="28">
        <v>0</v>
      </c>
      <c r="R2252" s="28">
        <v>0</v>
      </c>
      <c r="S2252" s="93">
        <v>0</v>
      </c>
      <c r="T2252" s="93">
        <f>_xlfn.XLOOKUP(B2252,'[3]Nur des jours'!$B:$B,'[3]Nur des jours'!$U:$U,"")</f>
        <v>0</v>
      </c>
      <c r="U2252" s="93">
        <v>0</v>
      </c>
      <c r="V2252" s="93">
        <v>7.8193798814609359</v>
      </c>
      <c r="W2252" s="93">
        <v>0</v>
      </c>
      <c r="X2252" s="93">
        <v>0</v>
      </c>
      <c r="Y2252" s="93">
        <v>1.5169625862861089</v>
      </c>
      <c r="Z2252" s="93">
        <v>0</v>
      </c>
      <c r="AA2252" s="93">
        <v>0</v>
      </c>
      <c r="AB2252" s="93">
        <v>0</v>
      </c>
      <c r="AC2252" s="93">
        <f>_xlfn.XLOOKUP(B2252,'[3]Nur des jours'!$B:$B,'[3]Nur des jours'!$N:$N,"")</f>
        <v>0</v>
      </c>
      <c r="AD2252" s="93">
        <v>0</v>
      </c>
      <c r="AE2252" s="93">
        <v>0</v>
      </c>
      <c r="AF2252" s="93">
        <v>0</v>
      </c>
      <c r="AG2252" s="93"/>
      <c r="AH2252" s="93">
        <v>0</v>
      </c>
      <c r="AI2252" s="93">
        <v>0</v>
      </c>
      <c r="AJ2252" s="93">
        <v>0</v>
      </c>
      <c r="AK2252" s="93">
        <v>0</v>
      </c>
      <c r="AL2252" s="93">
        <v>0</v>
      </c>
      <c r="AM2252" s="49" t="s">
        <v>5601</v>
      </c>
      <c r="AN2252" s="49"/>
      <c r="AO2252" s="48" t="str" cm="1">
        <f t="array" ref="AO2252">IFERROR(_xlfn.IFS(
AQ2252="MPR ISSUE","PDH",
AQ2252="BSS Hardware Issue","BSS",
AQ2252="Sites strategiques, MLL, Pylone, etc.","ENVTECH",
AQ2252="AKTIVCO DEFAUT GE &amp; POWER Cabinet","AKTIVCO",
AQ2252="AKTIVCO Coupure ENEO &amp; Baisse de tension","AKTIVCO GRID ONLY",
AQ2252="Coupure ENEO &amp; Baisse de tension","IHS GRID ONLY",
AQ2252="Defaut GE &amp; POWER Cabinet","IHS",
AQ2252="Sharing","Partners",
AQ2252="Sites strategiques &amp; DataCenter","SST &amp; DC",
AQ2252="Exclu","Exclu",
AQ2252="SAT","SAT",
AQ2252="SPARE-ISSUE","SPARE-ISSUE",
AQ2252="Fiber CAmtel","TRANS_FO_CAMTEL",
AQ2252="Fiber AOF","Fiber AOF",
AQ2252="Projet OCM (HUAWEI)","TRAVAUX-HUAWEI",
AQ2252="Projet OCM (NOKIA)","TRAVAUX-NOKIA",
AQ2252="ACCESS-ISSUE","ACCESS-ISSUE",
AQ2252="Projet OCM (ZTE, NOKIA, autres projets)","TRAVAUX OCM",
AQ2252="No root CAuse","No root cause",
AQ2252="ODU HS","PDH",
AQ2252="IP &amp; VLAN","PDH",
AQ2252="Warehouse HUAWEI","SPARE-ISSUE",
AQ2252="SPARE-HS","SPARE-ISSUE",
AQ2252="Power Telco","BSS",AQ2252="no impacts","no impacts"
),"")</f>
        <v>No root cause</v>
      </c>
      <c r="AP2252" s="48" t="str" cm="1">
        <f t="array" ref="AP2252">IFERROR(_xlfn.IFS(
AQ2252="MPR ISSUE","TX ISSUE",
AQ2252="BSS Hardware Issue","RAN ISSUE",
AQ2252="Sites strategiques, MLL, Pylone, etc.","ENVTECH",
AQ2252="AKTIVCO DEFAUT GE &amp; POWER Cabinet","POWER ISSUE",
AQ2252="AKTIVCO Coupure ENEO &amp; Baisse de tension","POWER ISSUE",
AQ2252="Coupure ENEO &amp; Baisse de tension","POWER ISSUE",
AQ2252="Defaut GE &amp; POWER Cabinet","POWER ISSUE",
AQ2252="Sharing","POWER ISSUE",
AQ2252="Sites strategiques &amp; DataCenter","POWER ISSUE",
AQ2252="Exclu","Exclu",
AQ2252="SAT","TX ISSUE",
AQ2252="SPARE-ISSUE","SPARE-ISSUE",
AQ2252="Fiber CAmtel","TX ISSUE",
AQ2252="Fiber AOF","TX ISSUE",
AQ2252="Projet OCM (HUAWEI)","TRAVAUX-HUAWEI",
AQ2252="Projet OCM (NOKIA)","TRAVAUX -NOKIA",
AQ2252="ACCESS-ISSUE","ACCESS-ISSUE",
AQ2252="Projet OCM (ZTE, NOKIA, autres projets)","TRAVAUX OCM",
AQ2252="No root CAuse","No root cause",
AQ2252="ODU HS","TX ISSUE",
AQ2252="IP &amp; VLAN","TX ISSUE",
AQ2252="Warehouse HUAWEI","SPARE-ISSUE",
AQ2252="SPARE-HS","SPARE-ISSUE",
AQ2252="Power Telco","RAN ISSUE",AQ2252="no impacts","no impacts"
),"")</f>
        <v>No root cause</v>
      </c>
      <c r="AQ2252" s="67" t="s">
        <v>5344</v>
      </c>
      <c r="AR2252" s="48" t="str" cm="1">
        <f t="array" ref="AR2252">IFERROR(_xlfn.IFS(
AQ2252="MPR ISSUE","ACTIVE",
AQ2252="BSS Hardware Issue","ACTIVE",
AQ2252="Sites strategiques, MLL, Pylone, etc.","PASSIVE",
AQ2252="AKTIVCO DEFAUT GE &amp; POWER Cabinet","PASSIVE",
AQ2252="AKTIVCO Coupure ENEO &amp; Baisse de tension","PASSIVE",
AQ2252="Coupure ENEO &amp; Baisse de tension","PASSIVE",
AQ2252="Defaut GE &amp; POWER Cabinet","PASSIVE",
AQ2252="Sharing","PASSIVE",
AQ2252="Sites strategiques &amp; DataCenter","PASSIVE",
AQ2252="Exclu","Exclu",
AQ2252="SAT","ACTIVE",
AQ2252="SPARE-ISSUE","SPARE-ISSUE",
AQ2252="Fiber CAmtel","ACTIVE",
AQ2252="Fiber AOF","ACTIVE",
AQ2252="Projet OCM (HUAWEI)","PLANNED WORKS",
AQ2252="Projet OCM (NOKIA)","PLANNED WORKS",
AQ2252="ACCESS-ISSUE","ACCESS-ISSUE",
AQ2252="Projet OCM (ZTE, NOKIA, autres projets)","PLANNED WORKS",
AQ2252="No root CAuse","No root cause",
AQ2252="ODU HS","ACTIVE",
AQ2252="IP &amp; VLAN","ACTIVE",
AQ2252="Warehouse HUAWEI","SPARE-ISSUE",
AQ2252="SPARE-HS","SPARE-ISSUE",
AQ2252="Power Telco","ACTIVE", AQ2252="no impacts","no impacts"
),"")</f>
        <v>No root cause</v>
      </c>
      <c r="AS2252" s="92" t="s">
        <v>5537</v>
      </c>
      <c r="AT2252" s="98" t="s">
        <v>1496</v>
      </c>
      <c r="AV2252" s="17" t="s">
        <v>5537</v>
      </c>
      <c r="AW2252" s="7" t="s">
        <v>5537</v>
      </c>
      <c r="AX2252" s="6" t="s">
        <v>5537</v>
      </c>
      <c r="AY2252" s="7"/>
      <c r="AZ2252" s="3" t="s">
        <v>5537</v>
      </c>
      <c r="BA2252" s="18" t="s">
        <v>5537</v>
      </c>
      <c r="BB2252" s="18" t="s">
        <v>5537</v>
      </c>
      <c r="BC2252" s="18" t="s">
        <v>5537</v>
      </c>
      <c r="BD2252" s="18" t="s">
        <v>5537</v>
      </c>
      <c r="BE2252" s="18" t="s">
        <v>5537</v>
      </c>
      <c r="BF2252" s="18" t="s">
        <v>5537</v>
      </c>
      <c r="BG2252" s="18" t="s">
        <v>5537</v>
      </c>
      <c r="BH2252" s="18" t="s">
        <v>5537</v>
      </c>
      <c r="BI2252" s="18" t="s">
        <v>5537</v>
      </c>
      <c r="BJ2252" s="18" t="s">
        <v>5537</v>
      </c>
      <c r="BK2252" s="18" t="s">
        <v>5537</v>
      </c>
      <c r="BL2252" s="9" t="s">
        <v>5537</v>
      </c>
      <c r="BM2252" s="14" t="s">
        <v>5537</v>
      </c>
      <c r="BN2252" s="14" t="s">
        <v>5537</v>
      </c>
      <c r="BO2252" s="14" t="str">
        <f>_xlfn.XLOOKUP(B2252,'[4]cell downs 18042026 17h'!$B:$B,'[4]cell downs 18042026 17h'!$B:$B,"")</f>
        <v/>
      </c>
      <c r="BP2252" s="14" t="str">
        <f>_xlfn.XLOOKUP(B2252,'[5]Cells Huawei 19042026 15h'!$B:$B,'[5]Cells Huawei 19042026 15h'!$B:$B,"")</f>
        <v>NRO_037</v>
      </c>
      <c r="BQ2252" s="9" t="str">
        <f>_xlfn.XLOOKUP(B2252,'[6]cells down 19042026 9H40'!$B:$B,'[6]cells down 19042026 9H40'!$B:$B,"")</f>
        <v/>
      </c>
      <c r="BR2252" s="9" t="s">
        <v>5537</v>
      </c>
      <c r="BS2252" s="9" t="s">
        <v>12</v>
      </c>
      <c r="BT2252" s="108"/>
    </row>
    <row r="2253" spans="1:72" s="9" customFormat="1" x14ac:dyDescent="0.35">
      <c r="A2253" s="1" t="s">
        <v>4467</v>
      </c>
      <c r="B2253" s="8" t="s">
        <v>4468</v>
      </c>
      <c r="C2253" s="3" t="str">
        <f>_xlfn.XLOOKUP(B2253,'[1]daily break down'!$D:$D,'[1]daily break down'!$E:$E,"")</f>
        <v>SUD-OUEST</v>
      </c>
      <c r="D2253" s="1" t="s">
        <v>11</v>
      </c>
      <c r="E2253" s="1" t="s">
        <v>12</v>
      </c>
      <c r="F2253" s="3" t="s">
        <v>13</v>
      </c>
      <c r="G2253" s="1" t="s">
        <v>3459</v>
      </c>
      <c r="H2253" s="32" t="str">
        <f>_xlfn.XLOOKUP(B2253,[2]CALCULATION!$B:$B,[2]CALCULATION!$H:$H,"")</f>
        <v>HUAWEI</v>
      </c>
      <c r="I2253" s="28">
        <v>0</v>
      </c>
      <c r="J2253" s="28">
        <v>0</v>
      </c>
      <c r="K2253" s="28">
        <v>0</v>
      </c>
      <c r="L2253" s="28">
        <v>0</v>
      </c>
      <c r="M2253" s="28">
        <v>0</v>
      </c>
      <c r="N2253" s="28">
        <v>0</v>
      </c>
      <c r="O2253" s="28">
        <v>0</v>
      </c>
      <c r="P2253" s="28">
        <v>0</v>
      </c>
      <c r="Q2253" s="28">
        <v>0</v>
      </c>
      <c r="R2253" s="28">
        <v>0</v>
      </c>
      <c r="S2253" s="93">
        <v>0</v>
      </c>
      <c r="T2253" s="93">
        <f>_xlfn.XLOOKUP(B2253,'[3]Nur des jours'!$B:$B,'[3]Nur des jours'!$U:$U,"")</f>
        <v>0</v>
      </c>
      <c r="U2253" s="93">
        <v>0</v>
      </c>
      <c r="V2253" s="93">
        <v>0.50170075306834683</v>
      </c>
      <c r="W2253" s="93">
        <v>0</v>
      </c>
      <c r="X2253" s="93">
        <v>0.4451457197238845</v>
      </c>
      <c r="Y2253" s="93">
        <v>1.2484911523743487</v>
      </c>
      <c r="Z2253" s="93">
        <v>0</v>
      </c>
      <c r="AA2253" s="93">
        <v>0</v>
      </c>
      <c r="AB2253" s="93">
        <v>0</v>
      </c>
      <c r="AC2253" s="93">
        <f>_xlfn.XLOOKUP(B2253,'[3]Nur des jours'!$B:$B,'[3]Nur des jours'!$N:$N,"")</f>
        <v>0</v>
      </c>
      <c r="AD2253" s="93">
        <v>0</v>
      </c>
      <c r="AE2253" s="93">
        <v>0</v>
      </c>
      <c r="AF2253" s="93">
        <v>0</v>
      </c>
      <c r="AG2253" s="93"/>
      <c r="AH2253" s="93">
        <v>0</v>
      </c>
      <c r="AI2253" s="93">
        <v>0</v>
      </c>
      <c r="AJ2253" s="93">
        <v>0</v>
      </c>
      <c r="AK2253" s="93">
        <v>0</v>
      </c>
      <c r="AL2253" s="93">
        <v>0</v>
      </c>
      <c r="AM2253" s="49" t="s">
        <v>5601</v>
      </c>
      <c r="AN2253" s="49"/>
      <c r="AO2253" s="48" t="str" cm="1">
        <f t="array" ref="AO2253">IFERROR(_xlfn.IFS(
AQ2253="MPR ISSUE","PDH",
AQ2253="BSS Hardware Issue","BSS",
AQ2253="Sites strategiques, MLL, Pylone, etc.","ENVTECH",
AQ2253="AKTIVCO DEFAUT GE &amp; POWER Cabinet","AKTIVCO",
AQ2253="AKTIVCO Coupure ENEO &amp; Baisse de tension","AKTIVCO GRID ONLY",
AQ2253="Coupure ENEO &amp; Baisse de tension","IHS GRID ONLY",
AQ2253="Defaut GE &amp; POWER Cabinet","IHS",
AQ2253="Sharing","Partners",
AQ2253="Sites strategiques &amp; DataCenter","SST &amp; DC",
AQ2253="Exclu","Exclu",
AQ2253="SAT","SAT",
AQ2253="SPARE-ISSUE","SPARE-ISSUE",
AQ2253="Fiber CAmtel","TRANS_FO_CAMTEL",
AQ2253="Fiber AOF","Fiber AOF",
AQ2253="Projet OCM (HUAWEI)","TRAVAUX-HUAWEI",
AQ2253="Projet OCM (NOKIA)","TRAVAUX-NOKIA",
AQ2253="ACCESS-ISSUE","ACCESS-ISSUE",
AQ2253="Projet OCM (ZTE, NOKIA, autres projets)","TRAVAUX OCM",
AQ2253="No root CAuse","No root cause",
AQ2253="ODU HS","PDH",
AQ2253="IP &amp; VLAN","PDH",
AQ2253="Warehouse HUAWEI","SPARE-ISSUE",
AQ2253="SPARE-HS","SPARE-ISSUE",
AQ2253="Power Telco","BSS",AQ2253="no impacts","no impacts"
),"")</f>
        <v>No root cause</v>
      </c>
      <c r="AP2253" s="48" t="str" cm="1">
        <f t="array" ref="AP2253">IFERROR(_xlfn.IFS(
AQ2253="MPR ISSUE","TX ISSUE",
AQ2253="BSS Hardware Issue","RAN ISSUE",
AQ2253="Sites strategiques, MLL, Pylone, etc.","ENVTECH",
AQ2253="AKTIVCO DEFAUT GE &amp; POWER Cabinet","POWER ISSUE",
AQ2253="AKTIVCO Coupure ENEO &amp; Baisse de tension","POWER ISSUE",
AQ2253="Coupure ENEO &amp; Baisse de tension","POWER ISSUE",
AQ2253="Defaut GE &amp; POWER Cabinet","POWER ISSUE",
AQ2253="Sharing","POWER ISSUE",
AQ2253="Sites strategiques &amp; DataCenter","POWER ISSUE",
AQ2253="Exclu","Exclu",
AQ2253="SAT","TX ISSUE",
AQ2253="SPARE-ISSUE","SPARE-ISSUE",
AQ2253="Fiber CAmtel","TX ISSUE",
AQ2253="Fiber AOF","TX ISSUE",
AQ2253="Projet OCM (HUAWEI)","TRAVAUX-HUAWEI",
AQ2253="Projet OCM (NOKIA)","TRAVAUX -NOKIA",
AQ2253="ACCESS-ISSUE","ACCESS-ISSUE",
AQ2253="Projet OCM (ZTE, NOKIA, autres projets)","TRAVAUX OCM",
AQ2253="No root CAuse","No root cause",
AQ2253="ODU HS","TX ISSUE",
AQ2253="IP &amp; VLAN","TX ISSUE",
AQ2253="Warehouse HUAWEI","SPARE-ISSUE",
AQ2253="SPARE-HS","SPARE-ISSUE",
AQ2253="Power Telco","RAN ISSUE",AQ2253="no impacts","no impacts"
),"")</f>
        <v>No root cause</v>
      </c>
      <c r="AQ2253" s="67" t="s">
        <v>5344</v>
      </c>
      <c r="AR2253" s="48" t="str" cm="1">
        <f t="array" ref="AR2253">IFERROR(_xlfn.IFS(
AQ2253="MPR ISSUE","ACTIVE",
AQ2253="BSS Hardware Issue","ACTIVE",
AQ2253="Sites strategiques, MLL, Pylone, etc.","PASSIVE",
AQ2253="AKTIVCO DEFAUT GE &amp; POWER Cabinet","PASSIVE",
AQ2253="AKTIVCO Coupure ENEO &amp; Baisse de tension","PASSIVE",
AQ2253="Coupure ENEO &amp; Baisse de tension","PASSIVE",
AQ2253="Defaut GE &amp; POWER Cabinet","PASSIVE",
AQ2253="Sharing","PASSIVE",
AQ2253="Sites strategiques &amp; DataCenter","PASSIVE",
AQ2253="Exclu","Exclu",
AQ2253="SAT","ACTIVE",
AQ2253="SPARE-ISSUE","SPARE-ISSUE",
AQ2253="Fiber CAmtel","ACTIVE",
AQ2253="Fiber AOF","ACTIVE",
AQ2253="Projet OCM (HUAWEI)","PLANNED WORKS",
AQ2253="Projet OCM (NOKIA)","PLANNED WORKS",
AQ2253="ACCESS-ISSUE","ACCESS-ISSUE",
AQ2253="Projet OCM (ZTE, NOKIA, autres projets)","PLANNED WORKS",
AQ2253="No root CAuse","No root cause",
AQ2253="ODU HS","ACTIVE",
AQ2253="IP &amp; VLAN","ACTIVE",
AQ2253="Warehouse HUAWEI","SPARE-ISSUE",
AQ2253="SPARE-HS","SPARE-ISSUE",
AQ2253="Power Telco","ACTIVE", AQ2253="no impacts","no impacts"
),"")</f>
        <v>No root cause</v>
      </c>
      <c r="AS2253" s="92" t="s">
        <v>5537</v>
      </c>
      <c r="AT2253" s="98" t="s">
        <v>4468</v>
      </c>
      <c r="AV2253" s="17" t="s">
        <v>5537</v>
      </c>
      <c r="AW2253" s="7" t="s">
        <v>5537</v>
      </c>
      <c r="AX2253" s="6" t="s">
        <v>5537</v>
      </c>
      <c r="AY2253" s="7"/>
      <c r="AZ2253" s="3" t="s">
        <v>5537</v>
      </c>
      <c r="BA2253" s="18" t="s">
        <v>5537</v>
      </c>
      <c r="BB2253" s="18" t="s">
        <v>5537</v>
      </c>
      <c r="BC2253" s="18" t="s">
        <v>5537</v>
      </c>
      <c r="BD2253" s="18" t="s">
        <v>5537</v>
      </c>
      <c r="BE2253" s="18" t="s">
        <v>5537</v>
      </c>
      <c r="BF2253" s="18" t="s">
        <v>5537</v>
      </c>
      <c r="BG2253" s="18" t="s">
        <v>5537</v>
      </c>
      <c r="BH2253" s="18" t="s">
        <v>5537</v>
      </c>
      <c r="BI2253" s="18" t="s">
        <v>5537</v>
      </c>
      <c r="BJ2253" s="18" t="s">
        <v>5537</v>
      </c>
      <c r="BK2253" s="18" t="s">
        <v>5537</v>
      </c>
      <c r="BL2253" s="9" t="s">
        <v>5537</v>
      </c>
      <c r="BM2253" s="14" t="s">
        <v>5537</v>
      </c>
      <c r="BN2253" s="14" t="s">
        <v>5537</v>
      </c>
      <c r="BO2253" s="14" t="str">
        <f>_xlfn.XLOOKUP(B2253,'[4]cell downs 18042026 17h'!$B:$B,'[4]cell downs 18042026 17h'!$B:$B,"")</f>
        <v/>
      </c>
      <c r="BP2253" s="14" t="str">
        <f>_xlfn.XLOOKUP(B2253,'[5]Cells Huawei 19042026 15h'!$B:$B,'[5]Cells Huawei 19042026 15h'!$B:$B,"")</f>
        <v/>
      </c>
      <c r="BQ2253" s="9" t="str">
        <f>_xlfn.XLOOKUP(B2253,'[6]cells down 19042026 9H40'!$B:$B,'[6]cells down 19042026 9H40'!$B:$B,"")</f>
        <v/>
      </c>
      <c r="BR2253" s="9" t="s">
        <v>4468</v>
      </c>
      <c r="BS2253" s="9" t="s">
        <v>594</v>
      </c>
      <c r="BT2253" s="108"/>
    </row>
    <row r="2254" spans="1:72" s="9" customFormat="1" x14ac:dyDescent="0.35">
      <c r="A2254" s="1" t="s">
        <v>4051</v>
      </c>
      <c r="B2254" s="8" t="s">
        <v>4052</v>
      </c>
      <c r="C2254" s="3" t="str">
        <f>_xlfn.XLOOKUP(B2254,'[1]daily break down'!$D:$D,'[1]daily break down'!$E:$E,"")</f>
        <v>SUD-OUEST</v>
      </c>
      <c r="D2254" s="1" t="s">
        <v>11</v>
      </c>
      <c r="E2254" s="1" t="s">
        <v>12</v>
      </c>
      <c r="F2254" s="3" t="s">
        <v>13</v>
      </c>
      <c r="G2254" s="1" t="s">
        <v>4053</v>
      </c>
      <c r="H2254" s="32" t="str">
        <f>_xlfn.XLOOKUP(B2254,[2]CALCULATION!$B:$B,[2]CALCULATION!$H:$H,"")</f>
        <v>HUAWEI</v>
      </c>
      <c r="I2254" s="28">
        <v>0</v>
      </c>
      <c r="J2254" s="28">
        <v>0</v>
      </c>
      <c r="K2254" s="28">
        <v>0</v>
      </c>
      <c r="L2254" s="28">
        <v>0</v>
      </c>
      <c r="M2254" s="28">
        <v>0</v>
      </c>
      <c r="N2254" s="28">
        <v>0</v>
      </c>
      <c r="O2254" s="28">
        <v>0</v>
      </c>
      <c r="P2254" s="28">
        <v>0</v>
      </c>
      <c r="Q2254" s="28">
        <v>0</v>
      </c>
      <c r="R2254" s="28">
        <v>0</v>
      </c>
      <c r="S2254" s="93">
        <v>0</v>
      </c>
      <c r="T2254" s="93">
        <f>_xlfn.XLOOKUP(B2254,'[3]Nur des jours'!$B:$B,'[3]Nur des jours'!$U:$U,"")</f>
        <v>0</v>
      </c>
      <c r="U2254" s="93">
        <v>0</v>
      </c>
      <c r="V2254" s="93">
        <v>0</v>
      </c>
      <c r="W2254" s="93">
        <v>0.63726518335887306</v>
      </c>
      <c r="X2254" s="93">
        <v>0</v>
      </c>
      <c r="Y2254" s="93">
        <v>0.88634988713962437</v>
      </c>
      <c r="Z2254" s="93">
        <v>0</v>
      </c>
      <c r="AA2254" s="93">
        <v>0</v>
      </c>
      <c r="AB2254" s="93">
        <v>0</v>
      </c>
      <c r="AC2254" s="93">
        <f>_xlfn.XLOOKUP(B2254,'[3]Nur des jours'!$B:$B,'[3]Nur des jours'!$N:$N,"")</f>
        <v>0</v>
      </c>
      <c r="AD2254" s="93">
        <v>0</v>
      </c>
      <c r="AE2254" s="93">
        <v>0</v>
      </c>
      <c r="AF2254" s="93">
        <v>0</v>
      </c>
      <c r="AG2254" s="93"/>
      <c r="AH2254" s="93">
        <v>0</v>
      </c>
      <c r="AI2254" s="93">
        <v>0</v>
      </c>
      <c r="AJ2254" s="93">
        <v>0</v>
      </c>
      <c r="AK2254" s="93">
        <v>0</v>
      </c>
      <c r="AL2254" s="93">
        <v>0</v>
      </c>
      <c r="AM2254" s="49" t="s">
        <v>5601</v>
      </c>
      <c r="AN2254" s="49"/>
      <c r="AO2254" s="48" t="str" cm="1">
        <f t="array" ref="AO2254">IFERROR(_xlfn.IFS(
AQ2254="MPR ISSUE","PDH",
AQ2254="BSS Hardware Issue","BSS",
AQ2254="Sites strategiques, MLL, Pylone, etc.","ENVTECH",
AQ2254="AKTIVCO DEFAUT GE &amp; POWER Cabinet","AKTIVCO",
AQ2254="AKTIVCO Coupure ENEO &amp; Baisse de tension","AKTIVCO GRID ONLY",
AQ2254="Coupure ENEO &amp; Baisse de tension","IHS GRID ONLY",
AQ2254="Defaut GE &amp; POWER Cabinet","IHS",
AQ2254="Sharing","Partners",
AQ2254="Sites strategiques &amp; DataCenter","SST &amp; DC",
AQ2254="Exclu","Exclu",
AQ2254="SAT","SAT",
AQ2254="SPARE-ISSUE","SPARE-ISSUE",
AQ2254="Fiber CAmtel","TRANS_FO_CAMTEL",
AQ2254="Fiber AOF","Fiber AOF",
AQ2254="Projet OCM (HUAWEI)","TRAVAUX-HUAWEI",
AQ2254="Projet OCM (NOKIA)","TRAVAUX-NOKIA",
AQ2254="ACCESS-ISSUE","ACCESS-ISSUE",
AQ2254="Projet OCM (ZTE, NOKIA, autres projets)","TRAVAUX OCM",
AQ2254="No root CAuse","No root cause",
AQ2254="ODU HS","PDH",
AQ2254="IP &amp; VLAN","PDH",
AQ2254="Warehouse HUAWEI","SPARE-ISSUE",
AQ2254="SPARE-HS","SPARE-ISSUE",
AQ2254="Power Telco","BSS",AQ2254="no impacts","no impacts"
),"")</f>
        <v>No root cause</v>
      </c>
      <c r="AP2254" s="48" t="str" cm="1">
        <f t="array" ref="AP2254">IFERROR(_xlfn.IFS(
AQ2254="MPR ISSUE","TX ISSUE",
AQ2254="BSS Hardware Issue","RAN ISSUE",
AQ2254="Sites strategiques, MLL, Pylone, etc.","ENVTECH",
AQ2254="AKTIVCO DEFAUT GE &amp; POWER Cabinet","POWER ISSUE",
AQ2254="AKTIVCO Coupure ENEO &amp; Baisse de tension","POWER ISSUE",
AQ2254="Coupure ENEO &amp; Baisse de tension","POWER ISSUE",
AQ2254="Defaut GE &amp; POWER Cabinet","POWER ISSUE",
AQ2254="Sharing","POWER ISSUE",
AQ2254="Sites strategiques &amp; DataCenter","POWER ISSUE",
AQ2254="Exclu","Exclu",
AQ2254="SAT","TX ISSUE",
AQ2254="SPARE-ISSUE","SPARE-ISSUE",
AQ2254="Fiber CAmtel","TX ISSUE",
AQ2254="Fiber AOF","TX ISSUE",
AQ2254="Projet OCM (HUAWEI)","TRAVAUX-HUAWEI",
AQ2254="Projet OCM (NOKIA)","TRAVAUX -NOKIA",
AQ2254="ACCESS-ISSUE","ACCESS-ISSUE",
AQ2254="Projet OCM (ZTE, NOKIA, autres projets)","TRAVAUX OCM",
AQ2254="No root CAuse","No root cause",
AQ2254="ODU HS","TX ISSUE",
AQ2254="IP &amp; VLAN","TX ISSUE",
AQ2254="Warehouse HUAWEI","SPARE-ISSUE",
AQ2254="SPARE-HS","SPARE-ISSUE",
AQ2254="Power Telco","RAN ISSUE",AQ2254="no impacts","no impacts"
),"")</f>
        <v>No root cause</v>
      </c>
      <c r="AQ2254" s="67" t="s">
        <v>5344</v>
      </c>
      <c r="AR2254" s="48" t="str" cm="1">
        <f t="array" ref="AR2254">IFERROR(_xlfn.IFS(
AQ2254="MPR ISSUE","ACTIVE",
AQ2254="BSS Hardware Issue","ACTIVE",
AQ2254="Sites strategiques, MLL, Pylone, etc.","PASSIVE",
AQ2254="AKTIVCO DEFAUT GE &amp; POWER Cabinet","PASSIVE",
AQ2254="AKTIVCO Coupure ENEO &amp; Baisse de tension","PASSIVE",
AQ2254="Coupure ENEO &amp; Baisse de tension","PASSIVE",
AQ2254="Defaut GE &amp; POWER Cabinet","PASSIVE",
AQ2254="Sharing","PASSIVE",
AQ2254="Sites strategiques &amp; DataCenter","PASSIVE",
AQ2254="Exclu","Exclu",
AQ2254="SAT","ACTIVE",
AQ2254="SPARE-ISSUE","SPARE-ISSUE",
AQ2254="Fiber CAmtel","ACTIVE",
AQ2254="Fiber AOF","ACTIVE",
AQ2254="Projet OCM (HUAWEI)","PLANNED WORKS",
AQ2254="Projet OCM (NOKIA)","PLANNED WORKS",
AQ2254="ACCESS-ISSUE","ACCESS-ISSUE",
AQ2254="Projet OCM (ZTE, NOKIA, autres projets)","PLANNED WORKS",
AQ2254="No root CAuse","No root cause",
AQ2254="ODU HS","ACTIVE",
AQ2254="IP &amp; VLAN","ACTIVE",
AQ2254="Warehouse HUAWEI","SPARE-ISSUE",
AQ2254="SPARE-HS","SPARE-ISSUE",
AQ2254="Power Telco","ACTIVE", AQ2254="no impacts","no impacts"
),"")</f>
        <v>No root cause</v>
      </c>
      <c r="AS2254" s="92" t="s">
        <v>5537</v>
      </c>
      <c r="AT2254" s="98" t="s">
        <v>4052</v>
      </c>
      <c r="AV2254" s="17" t="s">
        <v>5537</v>
      </c>
      <c r="AW2254" s="7" t="s">
        <v>5537</v>
      </c>
      <c r="AX2254" s="6" t="s">
        <v>5537</v>
      </c>
      <c r="AY2254" s="7"/>
      <c r="AZ2254" s="3" t="s">
        <v>5537</v>
      </c>
      <c r="BA2254" s="18" t="s">
        <v>5537</v>
      </c>
      <c r="BB2254" s="18" t="s">
        <v>5537</v>
      </c>
      <c r="BC2254" s="18" t="s">
        <v>5537</v>
      </c>
      <c r="BD2254" s="18" t="s">
        <v>5537</v>
      </c>
      <c r="BE2254" s="18" t="s">
        <v>5537</v>
      </c>
      <c r="BF2254" s="18" t="s">
        <v>5537</v>
      </c>
      <c r="BG2254" s="18" t="s">
        <v>5537</v>
      </c>
      <c r="BH2254" s="18" t="s">
        <v>5537</v>
      </c>
      <c r="BI2254" s="18" t="s">
        <v>5537</v>
      </c>
      <c r="BJ2254" s="18" t="s">
        <v>5537</v>
      </c>
      <c r="BK2254" s="18" t="s">
        <v>5537</v>
      </c>
      <c r="BL2254" s="9" t="s">
        <v>5537</v>
      </c>
      <c r="BM2254" s="14" t="s">
        <v>5537</v>
      </c>
      <c r="BN2254" s="14" t="s">
        <v>5537</v>
      </c>
      <c r="BO2254" s="14" t="str">
        <f>_xlfn.XLOOKUP(B2254,'[4]cell downs 18042026 17h'!$B:$B,'[4]cell downs 18042026 17h'!$B:$B,"")</f>
        <v/>
      </c>
      <c r="BP2254" s="14" t="str">
        <f>_xlfn.XLOOKUP(B2254,'[5]Cells Huawei 19042026 15h'!$B:$B,'[5]Cells Huawei 19042026 15h'!$B:$B,"")</f>
        <v/>
      </c>
      <c r="BQ2254" s="9" t="str">
        <f>_xlfn.XLOOKUP(B2254,'[6]cells down 19042026 9H40'!$B:$B,'[6]cells down 19042026 9H40'!$B:$B,"")</f>
        <v/>
      </c>
      <c r="BR2254" s="9" t="s">
        <v>4052</v>
      </c>
      <c r="BS2254" s="9" t="s">
        <v>12</v>
      </c>
      <c r="BT2254" s="108"/>
    </row>
    <row r="2255" spans="1:72" s="9" customFormat="1" x14ac:dyDescent="0.35">
      <c r="A2255" s="1" t="s">
        <v>3911</v>
      </c>
      <c r="B2255" s="8" t="s">
        <v>3912</v>
      </c>
      <c r="C2255" s="3" t="str">
        <f>_xlfn.XLOOKUP(B2255,'[1]daily break down'!$D:$D,'[1]daily break down'!$E:$E,"")</f>
        <v>EXTREME-NORD</v>
      </c>
      <c r="D2255" s="1" t="s">
        <v>11</v>
      </c>
      <c r="E2255" s="1" t="s">
        <v>96</v>
      </c>
      <c r="F2255" s="3" t="s">
        <v>55</v>
      </c>
      <c r="G2255" s="1" t="s">
        <v>3911</v>
      </c>
      <c r="H2255" s="32" t="str">
        <f>_xlfn.XLOOKUP(B2255,[2]CALCULATION!$B:$B,[2]CALCULATION!$H:$H,"")</f>
        <v>HUAWEI</v>
      </c>
      <c r="I2255" s="28">
        <v>0</v>
      </c>
      <c r="J2255" s="28">
        <v>0</v>
      </c>
      <c r="K2255" s="28">
        <v>0</v>
      </c>
      <c r="L2255" s="28">
        <v>0</v>
      </c>
      <c r="M2255" s="28">
        <v>0</v>
      </c>
      <c r="N2255" s="28">
        <v>0</v>
      </c>
      <c r="O2255" s="28">
        <v>0</v>
      </c>
      <c r="P2255" s="28">
        <v>0</v>
      </c>
      <c r="Q2255" s="28">
        <v>0</v>
      </c>
      <c r="R2255" s="28">
        <v>0</v>
      </c>
      <c r="S2255" s="93">
        <v>0</v>
      </c>
      <c r="T2255" s="93">
        <f>_xlfn.XLOOKUP(B2255,'[3]Nur des jours'!$B:$B,'[3]Nur des jours'!$U:$U,"")</f>
        <v>0</v>
      </c>
      <c r="U2255" s="93">
        <v>0</v>
      </c>
      <c r="V2255" s="93">
        <v>5.3505234952187716E-3</v>
      </c>
      <c r="W2255" s="93">
        <v>0.10035798569198678</v>
      </c>
      <c r="X2255" s="93">
        <v>1.35353976366381</v>
      </c>
      <c r="Y2255" s="93">
        <v>0.80182945099348502</v>
      </c>
      <c r="Z2255" s="93">
        <v>0</v>
      </c>
      <c r="AA2255" s="93">
        <v>0</v>
      </c>
      <c r="AB2255" s="93">
        <v>0</v>
      </c>
      <c r="AC2255" s="93">
        <f>_xlfn.XLOOKUP(B2255,'[3]Nur des jours'!$B:$B,'[3]Nur des jours'!$N:$N,"")</f>
        <v>0</v>
      </c>
      <c r="AD2255" s="93">
        <v>0</v>
      </c>
      <c r="AE2255" s="93">
        <v>0</v>
      </c>
      <c r="AF2255" s="93">
        <v>0</v>
      </c>
      <c r="AG2255" s="93"/>
      <c r="AH2255" s="93">
        <v>0</v>
      </c>
      <c r="AI2255" s="93">
        <v>0</v>
      </c>
      <c r="AJ2255" s="93">
        <v>0</v>
      </c>
      <c r="AK2255" s="93">
        <v>0</v>
      </c>
      <c r="AL2255" s="93">
        <v>0</v>
      </c>
      <c r="AM2255" s="49" t="s">
        <v>5601</v>
      </c>
      <c r="AN2255" s="49"/>
      <c r="AO2255" s="48" t="str" cm="1">
        <f t="array" ref="AO2255">IFERROR(_xlfn.IFS(
AQ2255="MPR ISSUE","PDH",
AQ2255="BSS Hardware Issue","BSS",
AQ2255="Sites strategiques, MLL, Pylone, etc.","ENVTECH",
AQ2255="AKTIVCO DEFAUT GE &amp; POWER Cabinet","AKTIVCO",
AQ2255="AKTIVCO Coupure ENEO &amp; Baisse de tension","AKTIVCO GRID ONLY",
AQ2255="Coupure ENEO &amp; Baisse de tension","IHS GRID ONLY",
AQ2255="Defaut GE &amp; POWER Cabinet","IHS",
AQ2255="Sharing","Partners",
AQ2255="Sites strategiques &amp; DataCenter","SST &amp; DC",
AQ2255="Exclu","Exclu",
AQ2255="SAT","SAT",
AQ2255="SPARE-ISSUE","SPARE-ISSUE",
AQ2255="Fiber CAmtel","TRANS_FO_CAMTEL",
AQ2255="Fiber AOF","Fiber AOF",
AQ2255="Projet OCM (HUAWEI)","TRAVAUX-HUAWEI",
AQ2255="Projet OCM (NOKIA)","TRAVAUX-NOKIA",
AQ2255="ACCESS-ISSUE","ACCESS-ISSUE",
AQ2255="Projet OCM (ZTE, NOKIA, autres projets)","TRAVAUX OCM",
AQ2255="No root CAuse","No root cause",
AQ2255="ODU HS","PDH",
AQ2255="IP &amp; VLAN","PDH",
AQ2255="Warehouse HUAWEI","SPARE-ISSUE",
AQ2255="SPARE-HS","SPARE-ISSUE",
AQ2255="Power Telco","BSS",AQ2255="no impacts","no impacts"
),"")</f>
        <v>IHS</v>
      </c>
      <c r="AP2255" s="48" t="str" cm="1">
        <f t="array" ref="AP2255">IFERROR(_xlfn.IFS(
AQ2255="MPR ISSUE","TX ISSUE",
AQ2255="BSS Hardware Issue","RAN ISSUE",
AQ2255="Sites strategiques, MLL, Pylone, etc.","ENVTECH",
AQ2255="AKTIVCO DEFAUT GE &amp; POWER Cabinet","POWER ISSUE",
AQ2255="AKTIVCO Coupure ENEO &amp; Baisse de tension","POWER ISSUE",
AQ2255="Coupure ENEO &amp; Baisse de tension","POWER ISSUE",
AQ2255="Defaut GE &amp; POWER Cabinet","POWER ISSUE",
AQ2255="Sharing","POWER ISSUE",
AQ2255="Sites strategiques &amp; DataCenter","POWER ISSUE",
AQ2255="Exclu","Exclu",
AQ2255="SAT","TX ISSUE",
AQ2255="SPARE-ISSUE","SPARE-ISSUE",
AQ2255="Fiber CAmtel","TX ISSUE",
AQ2255="Fiber AOF","TX ISSUE",
AQ2255="Projet OCM (HUAWEI)","TRAVAUX-HUAWEI",
AQ2255="Projet OCM (NOKIA)","TRAVAUX -NOKIA",
AQ2255="ACCESS-ISSUE","ACCESS-ISSUE",
AQ2255="Projet OCM (ZTE, NOKIA, autres projets)","TRAVAUX OCM",
AQ2255="No root CAuse","No root cause",
AQ2255="ODU HS","TX ISSUE",
AQ2255="IP &amp; VLAN","TX ISSUE",
AQ2255="Warehouse HUAWEI","SPARE-ISSUE",
AQ2255="SPARE-HS","SPARE-ISSUE",
AQ2255="Power Telco","RAN ISSUE",AQ2255="no impacts","no impacts"
),"")</f>
        <v>POWER ISSUE</v>
      </c>
      <c r="AQ2255" s="67" t="s">
        <v>5330</v>
      </c>
      <c r="AR2255" s="48" t="str" cm="1">
        <f t="array" ref="AR2255">IFERROR(_xlfn.IFS(
AQ2255="MPR ISSUE","ACTIVE",
AQ2255="BSS Hardware Issue","ACTIVE",
AQ2255="Sites strategiques, MLL, Pylone, etc.","PASSIVE",
AQ2255="AKTIVCO DEFAUT GE &amp; POWER Cabinet","PASSIVE",
AQ2255="AKTIVCO Coupure ENEO &amp; Baisse de tension","PASSIVE",
AQ2255="Coupure ENEO &amp; Baisse de tension","PASSIVE",
AQ2255="Defaut GE &amp; POWER Cabinet","PASSIVE",
AQ2255="Sharing","PASSIVE",
AQ2255="Sites strategiques &amp; DataCenter","PASSIVE",
AQ2255="Exclu","Exclu",
AQ2255="SAT","ACTIVE",
AQ2255="SPARE-ISSUE","SPARE-ISSUE",
AQ2255="Fiber CAmtel","ACTIVE",
AQ2255="Fiber AOF","ACTIVE",
AQ2255="Projet OCM (HUAWEI)","PLANNED WORKS",
AQ2255="Projet OCM (NOKIA)","PLANNED WORKS",
AQ2255="ACCESS-ISSUE","ACCESS-ISSUE",
AQ2255="Projet OCM (ZTE, NOKIA, autres projets)","PLANNED WORKS",
AQ2255="No root CAuse","No root cause",
AQ2255="ODU HS","ACTIVE",
AQ2255="IP &amp; VLAN","ACTIVE",
AQ2255="Warehouse HUAWEI","SPARE-ISSUE",
AQ2255="SPARE-HS","SPARE-ISSUE",
AQ2255="Power Telco","ACTIVE", AQ2255="no impacts","no impacts"
),"")</f>
        <v>PASSIVE</v>
      </c>
      <c r="AS2255" s="92" t="s">
        <v>5967</v>
      </c>
      <c r="AT2255" s="98" t="s">
        <v>3912</v>
      </c>
      <c r="AV2255" s="17" t="s">
        <v>5537</v>
      </c>
      <c r="AW2255" s="7" t="s">
        <v>5537</v>
      </c>
      <c r="AX2255" s="6" t="s">
        <v>5537</v>
      </c>
      <c r="AY2255" s="7"/>
      <c r="AZ2255" s="3" t="s">
        <v>5967</v>
      </c>
      <c r="BA2255" s="18" t="s">
        <v>5537</v>
      </c>
      <c r="BB2255" s="18" t="s">
        <v>5537</v>
      </c>
      <c r="BC2255" s="18" t="s">
        <v>5537</v>
      </c>
      <c r="BD2255" s="18" t="s">
        <v>5537</v>
      </c>
      <c r="BE2255" s="18" t="s">
        <v>5537</v>
      </c>
      <c r="BF2255" s="18" t="s">
        <v>5537</v>
      </c>
      <c r="BG2255" s="18" t="s">
        <v>5537</v>
      </c>
      <c r="BH2255" s="18" t="s">
        <v>5537</v>
      </c>
      <c r="BI2255" s="18" t="s">
        <v>5537</v>
      </c>
      <c r="BJ2255" s="18" t="s">
        <v>5537</v>
      </c>
      <c r="BK2255" s="18" t="s">
        <v>5537</v>
      </c>
      <c r="BL2255" s="9" t="s">
        <v>5537</v>
      </c>
      <c r="BM2255" s="14" t="s">
        <v>5537</v>
      </c>
      <c r="BN2255" s="14" t="s">
        <v>5537</v>
      </c>
      <c r="BO2255" s="14" t="str">
        <f>_xlfn.XLOOKUP(B2255,'[4]cell downs 18042026 17h'!$B:$B,'[4]cell downs 18042026 17h'!$B:$B,"")</f>
        <v/>
      </c>
      <c r="BP2255" s="14" t="str">
        <f>_xlfn.XLOOKUP(B2255,'[5]Cells Huawei 19042026 15h'!$B:$B,'[5]Cells Huawei 19042026 15h'!$B:$B,"")</f>
        <v/>
      </c>
      <c r="BQ2255" s="9" t="str">
        <f>_xlfn.XLOOKUP(B2255,'[6]cells down 19042026 9H40'!$B:$B,'[6]cells down 19042026 9H40'!$B:$B,"")</f>
        <v/>
      </c>
      <c r="BR2255" s="9" t="s">
        <v>3912</v>
      </c>
      <c r="BS2255" s="9" t="s">
        <v>1129</v>
      </c>
      <c r="BT2255" s="108"/>
    </row>
    <row r="2256" spans="1:72" s="9" customFormat="1" x14ac:dyDescent="0.35">
      <c r="A2256" s="1" t="s">
        <v>3426</v>
      </c>
      <c r="B2256" s="8" t="s">
        <v>3427</v>
      </c>
      <c r="C2256" s="3" t="str">
        <f>_xlfn.XLOOKUP(B2256,'[1]daily break down'!$D:$D,'[1]daily break down'!$E:$E,"")</f>
        <v>EXTREME-NORD</v>
      </c>
      <c r="D2256" s="1" t="s">
        <v>11</v>
      </c>
      <c r="E2256" s="1" t="s">
        <v>96</v>
      </c>
      <c r="F2256" s="3" t="s">
        <v>55</v>
      </c>
      <c r="G2256" s="1" t="s">
        <v>3353</v>
      </c>
      <c r="H2256" s="32" t="str">
        <f>_xlfn.XLOOKUP(B2256,[2]CALCULATION!$B:$B,[2]CALCULATION!$H:$H,"")</f>
        <v>HUAWEI</v>
      </c>
      <c r="I2256" s="28">
        <v>0</v>
      </c>
      <c r="J2256" s="28">
        <v>0</v>
      </c>
      <c r="K2256" s="28">
        <v>0</v>
      </c>
      <c r="L2256" s="28">
        <v>0</v>
      </c>
      <c r="M2256" s="28">
        <v>0</v>
      </c>
      <c r="N2256" s="28">
        <v>0</v>
      </c>
      <c r="O2256" s="28">
        <v>0</v>
      </c>
      <c r="P2256" s="28">
        <v>0</v>
      </c>
      <c r="Q2256" s="28">
        <v>0</v>
      </c>
      <c r="R2256" s="28">
        <v>0</v>
      </c>
      <c r="S2256" s="93">
        <v>0</v>
      </c>
      <c r="T2256" s="93">
        <f>_xlfn.XLOOKUP(B2256,'[3]Nur des jours'!$B:$B,'[3]Nur des jours'!$U:$U,"")</f>
        <v>0</v>
      </c>
      <c r="U2256" s="93">
        <v>0</v>
      </c>
      <c r="V2256" s="93">
        <v>4.4587695793489755E-3</v>
      </c>
      <c r="W2256" s="93">
        <v>9.7896744884186135E-2</v>
      </c>
      <c r="X2256" s="93">
        <v>1.3535754338204451</v>
      </c>
      <c r="Y2256" s="93">
        <v>0.80115171801742413</v>
      </c>
      <c r="Z2256" s="93">
        <v>0</v>
      </c>
      <c r="AA2256" s="93">
        <v>0</v>
      </c>
      <c r="AB2256" s="93">
        <v>0</v>
      </c>
      <c r="AC2256" s="93">
        <f>_xlfn.XLOOKUP(B2256,'[3]Nur des jours'!$B:$B,'[3]Nur des jours'!$N:$N,"")</f>
        <v>0</v>
      </c>
      <c r="AD2256" s="93">
        <v>0</v>
      </c>
      <c r="AE2256" s="93">
        <v>0</v>
      </c>
      <c r="AF2256" s="93">
        <v>0</v>
      </c>
      <c r="AG2256" s="93"/>
      <c r="AH2256" s="93">
        <v>0</v>
      </c>
      <c r="AI2256" s="93">
        <v>0</v>
      </c>
      <c r="AJ2256" s="93">
        <v>0</v>
      </c>
      <c r="AK2256" s="93">
        <v>0</v>
      </c>
      <c r="AL2256" s="93">
        <v>0</v>
      </c>
      <c r="AM2256" s="49" t="s">
        <v>5601</v>
      </c>
      <c r="AN2256" s="49"/>
      <c r="AO2256" s="48" t="str" cm="1">
        <f t="array" ref="AO2256">IFERROR(_xlfn.IFS(
AQ2256="MPR ISSUE","PDH",
AQ2256="BSS Hardware Issue","BSS",
AQ2256="Sites strategiques, MLL, Pylone, etc.","ENVTECH",
AQ2256="AKTIVCO DEFAUT GE &amp; POWER Cabinet","AKTIVCO",
AQ2256="AKTIVCO Coupure ENEO &amp; Baisse de tension","AKTIVCO GRID ONLY",
AQ2256="Coupure ENEO &amp; Baisse de tension","IHS GRID ONLY",
AQ2256="Defaut GE &amp; POWER Cabinet","IHS",
AQ2256="Sharing","Partners",
AQ2256="Sites strategiques &amp; DataCenter","SST &amp; DC",
AQ2256="Exclu","Exclu",
AQ2256="SAT","SAT",
AQ2256="SPARE-ISSUE","SPARE-ISSUE",
AQ2256="Fiber CAmtel","TRANS_FO_CAMTEL",
AQ2256="Fiber AOF","Fiber AOF",
AQ2256="Projet OCM (HUAWEI)","TRAVAUX-HUAWEI",
AQ2256="Projet OCM (NOKIA)","TRAVAUX-NOKIA",
AQ2256="ACCESS-ISSUE","ACCESS-ISSUE",
AQ2256="Projet OCM (ZTE, NOKIA, autres projets)","TRAVAUX OCM",
AQ2256="No root CAuse","No root cause",
AQ2256="ODU HS","PDH",
AQ2256="IP &amp; VLAN","PDH",
AQ2256="Warehouse HUAWEI","SPARE-ISSUE",
AQ2256="SPARE-HS","SPARE-ISSUE",
AQ2256="Power Telco","BSS",AQ2256="no impacts","no impacts"
),"")</f>
        <v>No root cause</v>
      </c>
      <c r="AP2256" s="48" t="str" cm="1">
        <f t="array" ref="AP2256">IFERROR(_xlfn.IFS(
AQ2256="MPR ISSUE","TX ISSUE",
AQ2256="BSS Hardware Issue","RAN ISSUE",
AQ2256="Sites strategiques, MLL, Pylone, etc.","ENVTECH",
AQ2256="AKTIVCO DEFAUT GE &amp; POWER Cabinet","POWER ISSUE",
AQ2256="AKTIVCO Coupure ENEO &amp; Baisse de tension","POWER ISSUE",
AQ2256="Coupure ENEO &amp; Baisse de tension","POWER ISSUE",
AQ2256="Defaut GE &amp; POWER Cabinet","POWER ISSUE",
AQ2256="Sharing","POWER ISSUE",
AQ2256="Sites strategiques &amp; DataCenter","POWER ISSUE",
AQ2256="Exclu","Exclu",
AQ2256="SAT","TX ISSUE",
AQ2256="SPARE-ISSUE","SPARE-ISSUE",
AQ2256="Fiber CAmtel","TX ISSUE",
AQ2256="Fiber AOF","TX ISSUE",
AQ2256="Projet OCM (HUAWEI)","TRAVAUX-HUAWEI",
AQ2256="Projet OCM (NOKIA)","TRAVAUX -NOKIA",
AQ2256="ACCESS-ISSUE","ACCESS-ISSUE",
AQ2256="Projet OCM (ZTE, NOKIA, autres projets)","TRAVAUX OCM",
AQ2256="No root CAuse","No root cause",
AQ2256="ODU HS","TX ISSUE",
AQ2256="IP &amp; VLAN","TX ISSUE",
AQ2256="Warehouse HUAWEI","SPARE-ISSUE",
AQ2256="SPARE-HS","SPARE-ISSUE",
AQ2256="Power Telco","RAN ISSUE",AQ2256="no impacts","no impacts"
),"")</f>
        <v>No root cause</v>
      </c>
      <c r="AQ2256" s="67" t="s">
        <v>5344</v>
      </c>
      <c r="AR2256" s="48" t="str" cm="1">
        <f t="array" ref="AR2256">IFERROR(_xlfn.IFS(
AQ2256="MPR ISSUE","ACTIVE",
AQ2256="BSS Hardware Issue","ACTIVE",
AQ2256="Sites strategiques, MLL, Pylone, etc.","PASSIVE",
AQ2256="AKTIVCO DEFAUT GE &amp; POWER Cabinet","PASSIVE",
AQ2256="AKTIVCO Coupure ENEO &amp; Baisse de tension","PASSIVE",
AQ2256="Coupure ENEO &amp; Baisse de tension","PASSIVE",
AQ2256="Defaut GE &amp; POWER Cabinet","PASSIVE",
AQ2256="Sharing","PASSIVE",
AQ2256="Sites strategiques &amp; DataCenter","PASSIVE",
AQ2256="Exclu","Exclu",
AQ2256="SAT","ACTIVE",
AQ2256="SPARE-ISSUE","SPARE-ISSUE",
AQ2256="Fiber CAmtel","ACTIVE",
AQ2256="Fiber AOF","ACTIVE",
AQ2256="Projet OCM (HUAWEI)","PLANNED WORKS",
AQ2256="Projet OCM (NOKIA)","PLANNED WORKS",
AQ2256="ACCESS-ISSUE","ACCESS-ISSUE",
AQ2256="Projet OCM (ZTE, NOKIA, autres projets)","PLANNED WORKS",
AQ2256="No root CAuse","No root cause",
AQ2256="ODU HS","ACTIVE",
AQ2256="IP &amp; VLAN","ACTIVE",
AQ2256="Warehouse HUAWEI","SPARE-ISSUE",
AQ2256="SPARE-HS","SPARE-ISSUE",
AQ2256="Power Telco","ACTIVE", AQ2256="no impacts","no impacts"
),"")</f>
        <v>No root cause</v>
      </c>
      <c r="AS2256" s="92" t="s">
        <v>5537</v>
      </c>
      <c r="AT2256" s="98" t="s">
        <v>3427</v>
      </c>
      <c r="AV2256" s="17" t="s">
        <v>5537</v>
      </c>
      <c r="AW2256" s="7" t="s">
        <v>5537</v>
      </c>
      <c r="AX2256" s="6" t="s">
        <v>5537</v>
      </c>
      <c r="AY2256" s="7"/>
      <c r="AZ2256" s="3" t="s">
        <v>5537</v>
      </c>
      <c r="BA2256" s="18" t="s">
        <v>5537</v>
      </c>
      <c r="BB2256" s="18" t="s">
        <v>5537</v>
      </c>
      <c r="BC2256" s="18" t="s">
        <v>5537</v>
      </c>
      <c r="BD2256" s="18" t="s">
        <v>5537</v>
      </c>
      <c r="BE2256" s="18" t="s">
        <v>5537</v>
      </c>
      <c r="BF2256" s="18" t="s">
        <v>5537</v>
      </c>
      <c r="BG2256" s="18" t="s">
        <v>5537</v>
      </c>
      <c r="BH2256" s="18" t="s">
        <v>5537</v>
      </c>
      <c r="BI2256" s="18" t="s">
        <v>5537</v>
      </c>
      <c r="BJ2256" s="18" t="s">
        <v>5537</v>
      </c>
      <c r="BK2256" s="18" t="s">
        <v>5537</v>
      </c>
      <c r="BL2256" s="9" t="s">
        <v>5537</v>
      </c>
      <c r="BM2256" s="14" t="s">
        <v>5537</v>
      </c>
      <c r="BN2256" s="14" t="s">
        <v>5537</v>
      </c>
      <c r="BO2256" s="14" t="str">
        <f>_xlfn.XLOOKUP(B2256,'[4]cell downs 18042026 17h'!$B:$B,'[4]cell downs 18042026 17h'!$B:$B,"")</f>
        <v/>
      </c>
      <c r="BP2256" s="14" t="str">
        <f>_xlfn.XLOOKUP(B2256,'[5]Cells Huawei 19042026 15h'!$B:$B,'[5]Cells Huawei 19042026 15h'!$B:$B,"")</f>
        <v/>
      </c>
      <c r="BQ2256" s="9" t="str">
        <f>_xlfn.XLOOKUP(B2256,'[6]cells down 19042026 9H40'!$B:$B,'[6]cells down 19042026 9H40'!$B:$B,"")</f>
        <v/>
      </c>
      <c r="BR2256" s="9" t="s">
        <v>3427</v>
      </c>
      <c r="BS2256" s="9" t="s">
        <v>318</v>
      </c>
      <c r="BT2256" s="108"/>
    </row>
    <row r="2257" spans="1:72" s="9" customFormat="1" x14ac:dyDescent="0.35">
      <c r="A2257" s="1" t="s">
        <v>3351</v>
      </c>
      <c r="B2257" s="8" t="s">
        <v>3352</v>
      </c>
      <c r="C2257" s="3" t="str">
        <f>_xlfn.XLOOKUP(B2257,'[1]daily break down'!$D:$D,'[1]daily break down'!$E:$E,"")</f>
        <v>EXTREME-NORD</v>
      </c>
      <c r="D2257" s="1" t="s">
        <v>11</v>
      </c>
      <c r="E2257" s="1" t="s">
        <v>66</v>
      </c>
      <c r="F2257" s="3" t="s">
        <v>55</v>
      </c>
      <c r="G2257" s="1" t="s">
        <v>3353</v>
      </c>
      <c r="H2257" s="32" t="str">
        <f>_xlfn.XLOOKUP(B2257,[2]CALCULATION!$B:$B,[2]CALCULATION!$H:$H,"")</f>
        <v>HUAWEI</v>
      </c>
      <c r="I2257" s="28">
        <v>0</v>
      </c>
      <c r="J2257" s="28">
        <v>0</v>
      </c>
      <c r="K2257" s="28">
        <v>0</v>
      </c>
      <c r="L2257" s="28">
        <v>0</v>
      </c>
      <c r="M2257" s="28">
        <v>0</v>
      </c>
      <c r="N2257" s="28">
        <v>0</v>
      </c>
      <c r="O2257" s="28">
        <v>0</v>
      </c>
      <c r="P2257" s="28">
        <v>0</v>
      </c>
      <c r="Q2257" s="28">
        <v>0</v>
      </c>
      <c r="R2257" s="28">
        <v>0</v>
      </c>
      <c r="S2257" s="93">
        <v>0</v>
      </c>
      <c r="T2257" s="93">
        <f>_xlfn.XLOOKUP(B2257,'[3]Nur des jours'!$B:$B,'[3]Nur des jours'!$U:$U,"")</f>
        <v>0</v>
      </c>
      <c r="U2257" s="93">
        <v>0</v>
      </c>
      <c r="V2257" s="93">
        <v>1.5413253032676717</v>
      </c>
      <c r="W2257" s="93">
        <v>1.8097967371794323</v>
      </c>
      <c r="X2257" s="93">
        <v>9.4347564299024338E-3</v>
      </c>
      <c r="Y2257" s="93">
        <v>0.76667651162989769</v>
      </c>
      <c r="Z2257" s="93">
        <v>0</v>
      </c>
      <c r="AA2257" s="93">
        <v>0</v>
      </c>
      <c r="AB2257" s="93">
        <v>0</v>
      </c>
      <c r="AC2257" s="93">
        <f>_xlfn.XLOOKUP(B2257,'[3]Nur des jours'!$B:$B,'[3]Nur des jours'!$N:$N,"")</f>
        <v>0</v>
      </c>
      <c r="AD2257" s="93">
        <v>0</v>
      </c>
      <c r="AE2257" s="93">
        <v>0</v>
      </c>
      <c r="AF2257" s="93">
        <v>0</v>
      </c>
      <c r="AG2257" s="93"/>
      <c r="AH2257" s="93">
        <v>0</v>
      </c>
      <c r="AI2257" s="93">
        <v>0</v>
      </c>
      <c r="AJ2257" s="93">
        <v>0</v>
      </c>
      <c r="AK2257" s="93">
        <v>0</v>
      </c>
      <c r="AL2257" s="93">
        <v>0</v>
      </c>
      <c r="AM2257" s="49" t="s">
        <v>5601</v>
      </c>
      <c r="AN2257" s="49"/>
      <c r="AO2257" s="48" t="str" cm="1">
        <f t="array" ref="AO2257">IFERROR(_xlfn.IFS(
AQ2257="MPR ISSUE","PDH",
AQ2257="BSS Hardware Issue","BSS",
AQ2257="Sites strategiques, MLL, Pylone, etc.","ENVTECH",
AQ2257="AKTIVCO DEFAUT GE &amp; POWER Cabinet","AKTIVCO",
AQ2257="AKTIVCO Coupure ENEO &amp; Baisse de tension","AKTIVCO GRID ONLY",
AQ2257="Coupure ENEO &amp; Baisse de tension","IHS GRID ONLY",
AQ2257="Defaut GE &amp; POWER Cabinet","IHS",
AQ2257="Sharing","Partners",
AQ2257="Sites strategiques &amp; DataCenter","SST &amp; DC",
AQ2257="Exclu","Exclu",
AQ2257="SAT","SAT",
AQ2257="SPARE-ISSUE","SPARE-ISSUE",
AQ2257="Fiber CAmtel","TRANS_FO_CAMTEL",
AQ2257="Fiber AOF","Fiber AOF",
AQ2257="Projet OCM (HUAWEI)","TRAVAUX-HUAWEI",
AQ2257="Projet OCM (NOKIA)","TRAVAUX-NOKIA",
AQ2257="ACCESS-ISSUE","ACCESS-ISSUE",
AQ2257="Projet OCM (ZTE, NOKIA, autres projets)","TRAVAUX OCM",
AQ2257="No root CAuse","No root cause",
AQ2257="ODU HS","PDH",
AQ2257="IP &amp; VLAN","PDH",
AQ2257="Warehouse HUAWEI","SPARE-ISSUE",
AQ2257="SPARE-HS","SPARE-ISSUE",
AQ2257="Power Telco","BSS",AQ2257="no impacts","no impacts"
),"")</f>
        <v>No root cause</v>
      </c>
      <c r="AP2257" s="48" t="str" cm="1">
        <f t="array" ref="AP2257">IFERROR(_xlfn.IFS(
AQ2257="MPR ISSUE","TX ISSUE",
AQ2257="BSS Hardware Issue","RAN ISSUE",
AQ2257="Sites strategiques, MLL, Pylone, etc.","ENVTECH",
AQ2257="AKTIVCO DEFAUT GE &amp; POWER Cabinet","POWER ISSUE",
AQ2257="AKTIVCO Coupure ENEO &amp; Baisse de tension","POWER ISSUE",
AQ2257="Coupure ENEO &amp; Baisse de tension","POWER ISSUE",
AQ2257="Defaut GE &amp; POWER Cabinet","POWER ISSUE",
AQ2257="Sharing","POWER ISSUE",
AQ2257="Sites strategiques &amp; DataCenter","POWER ISSUE",
AQ2257="Exclu","Exclu",
AQ2257="SAT","TX ISSUE",
AQ2257="SPARE-ISSUE","SPARE-ISSUE",
AQ2257="Fiber CAmtel","TX ISSUE",
AQ2257="Fiber AOF","TX ISSUE",
AQ2257="Projet OCM (HUAWEI)","TRAVAUX-HUAWEI",
AQ2257="Projet OCM (NOKIA)","TRAVAUX -NOKIA",
AQ2257="ACCESS-ISSUE","ACCESS-ISSUE",
AQ2257="Projet OCM (ZTE, NOKIA, autres projets)","TRAVAUX OCM",
AQ2257="No root CAuse","No root cause",
AQ2257="ODU HS","TX ISSUE",
AQ2257="IP &amp; VLAN","TX ISSUE",
AQ2257="Warehouse HUAWEI","SPARE-ISSUE",
AQ2257="SPARE-HS","SPARE-ISSUE",
AQ2257="Power Telco","RAN ISSUE",AQ2257="no impacts","no impacts"
),"")</f>
        <v>No root cause</v>
      </c>
      <c r="AQ2257" s="67" t="s">
        <v>5344</v>
      </c>
      <c r="AR2257" s="48" t="str" cm="1">
        <f t="array" ref="AR2257">IFERROR(_xlfn.IFS(
AQ2257="MPR ISSUE","ACTIVE",
AQ2257="BSS Hardware Issue","ACTIVE",
AQ2257="Sites strategiques, MLL, Pylone, etc.","PASSIVE",
AQ2257="AKTIVCO DEFAUT GE &amp; POWER Cabinet","PASSIVE",
AQ2257="AKTIVCO Coupure ENEO &amp; Baisse de tension","PASSIVE",
AQ2257="Coupure ENEO &amp; Baisse de tension","PASSIVE",
AQ2257="Defaut GE &amp; POWER Cabinet","PASSIVE",
AQ2257="Sharing","PASSIVE",
AQ2257="Sites strategiques &amp; DataCenter","PASSIVE",
AQ2257="Exclu","Exclu",
AQ2257="SAT","ACTIVE",
AQ2257="SPARE-ISSUE","SPARE-ISSUE",
AQ2257="Fiber CAmtel","ACTIVE",
AQ2257="Fiber AOF","ACTIVE",
AQ2257="Projet OCM (HUAWEI)","PLANNED WORKS",
AQ2257="Projet OCM (NOKIA)","PLANNED WORKS",
AQ2257="ACCESS-ISSUE","ACCESS-ISSUE",
AQ2257="Projet OCM (ZTE, NOKIA, autres projets)","PLANNED WORKS",
AQ2257="No root CAuse","No root cause",
AQ2257="ODU HS","ACTIVE",
AQ2257="IP &amp; VLAN","ACTIVE",
AQ2257="Warehouse HUAWEI","SPARE-ISSUE",
AQ2257="SPARE-HS","SPARE-ISSUE",
AQ2257="Power Telco","ACTIVE", AQ2257="no impacts","no impacts"
),"")</f>
        <v>No root cause</v>
      </c>
      <c r="AS2257" s="92" t="s">
        <v>5537</v>
      </c>
      <c r="AT2257" s="98" t="s">
        <v>3352</v>
      </c>
      <c r="AV2257" s="17" t="s">
        <v>5537</v>
      </c>
      <c r="AW2257" s="7" t="s">
        <v>5537</v>
      </c>
      <c r="AX2257" s="6" t="s">
        <v>5537</v>
      </c>
      <c r="AY2257" s="7"/>
      <c r="AZ2257" s="3" t="s">
        <v>5537</v>
      </c>
      <c r="BA2257" s="18" t="s">
        <v>5537</v>
      </c>
      <c r="BB2257" s="18" t="s">
        <v>5537</v>
      </c>
      <c r="BC2257" s="18" t="s">
        <v>5537</v>
      </c>
      <c r="BD2257" s="18" t="s">
        <v>5537</v>
      </c>
      <c r="BE2257" s="18" t="s">
        <v>5537</v>
      </c>
      <c r="BF2257" s="18" t="s">
        <v>5537</v>
      </c>
      <c r="BG2257" s="18" t="s">
        <v>5537</v>
      </c>
      <c r="BH2257" s="18" t="s">
        <v>5537</v>
      </c>
      <c r="BI2257" s="18" t="s">
        <v>5537</v>
      </c>
      <c r="BJ2257" s="18" t="s">
        <v>5537</v>
      </c>
      <c r="BK2257" s="18" t="s">
        <v>5537</v>
      </c>
      <c r="BL2257" s="9" t="s">
        <v>5537</v>
      </c>
      <c r="BM2257" s="14" t="s">
        <v>5537</v>
      </c>
      <c r="BN2257" s="14" t="s">
        <v>5537</v>
      </c>
      <c r="BO2257" s="14" t="str">
        <f>_xlfn.XLOOKUP(B2257,'[4]cell downs 18042026 17h'!$B:$B,'[4]cell downs 18042026 17h'!$B:$B,"")</f>
        <v/>
      </c>
      <c r="BP2257" s="14" t="str">
        <f>_xlfn.XLOOKUP(B2257,'[5]Cells Huawei 19042026 15h'!$B:$B,'[5]Cells Huawei 19042026 15h'!$B:$B,"")</f>
        <v/>
      </c>
      <c r="BQ2257" s="9" t="str">
        <f>_xlfn.XLOOKUP(B2257,'[6]cells down 19042026 9H40'!$B:$B,'[6]cells down 19042026 9H40'!$B:$B,"")</f>
        <v/>
      </c>
      <c r="BR2257" s="9" t="s">
        <v>3352</v>
      </c>
      <c r="BS2257" s="9" t="s">
        <v>12</v>
      </c>
      <c r="BT2257" s="108"/>
    </row>
    <row r="2258" spans="1:72" s="9" customFormat="1" x14ac:dyDescent="0.35">
      <c r="A2258" s="1" t="s">
        <v>5237</v>
      </c>
      <c r="B2258" s="8" t="s">
        <v>5238</v>
      </c>
      <c r="C2258" s="3" t="str">
        <f>_xlfn.XLOOKUP(B2258,'[1]daily break down'!$D:$D,'[1]daily break down'!$E:$E,"")</f>
        <v>SUD-OUEST</v>
      </c>
      <c r="D2258" s="1" t="s">
        <v>11</v>
      </c>
      <c r="E2258" s="1" t="s">
        <v>154</v>
      </c>
      <c r="F2258" s="3" t="s">
        <v>13</v>
      </c>
      <c r="G2258" s="1" t="s">
        <v>5239</v>
      </c>
      <c r="H2258" s="32" t="str">
        <f>_xlfn.XLOOKUP(B2258,[2]CALCULATION!$B:$B,[2]CALCULATION!$H:$H,"")</f>
        <v>HUAWEI</v>
      </c>
      <c r="I2258" s="28">
        <v>0</v>
      </c>
      <c r="J2258" s="28">
        <v>0</v>
      </c>
      <c r="K2258" s="28">
        <v>0</v>
      </c>
      <c r="L2258" s="28">
        <v>0</v>
      </c>
      <c r="M2258" s="28">
        <v>0</v>
      </c>
      <c r="N2258" s="28">
        <v>0</v>
      </c>
      <c r="O2258" s="28">
        <v>0</v>
      </c>
      <c r="P2258" s="28">
        <v>0</v>
      </c>
      <c r="Q2258" s="28">
        <v>0</v>
      </c>
      <c r="R2258" s="28">
        <v>0</v>
      </c>
      <c r="S2258" s="93">
        <v>0</v>
      </c>
      <c r="T2258" s="93">
        <f>_xlfn.XLOOKUP(B2258,'[3]Nur des jours'!$B:$B,'[3]Nur des jours'!$U:$U,"")</f>
        <v>0</v>
      </c>
      <c r="U2258" s="93">
        <v>0</v>
      </c>
      <c r="V2258" s="93">
        <v>1.1776323862193345</v>
      </c>
      <c r="W2258" s="93">
        <v>1.3863206376111838</v>
      </c>
      <c r="X2258" s="93">
        <v>1.5889627974534359</v>
      </c>
      <c r="Y2258" s="93">
        <v>0.71258271909323623</v>
      </c>
      <c r="Z2258" s="93">
        <v>0</v>
      </c>
      <c r="AA2258" s="93">
        <v>0</v>
      </c>
      <c r="AB2258" s="93">
        <v>0</v>
      </c>
      <c r="AC2258" s="93">
        <f>_xlfn.XLOOKUP(B2258,'[3]Nur des jours'!$B:$B,'[3]Nur des jours'!$N:$N,"")</f>
        <v>0</v>
      </c>
      <c r="AD2258" s="93">
        <v>0</v>
      </c>
      <c r="AE2258" s="93">
        <v>0</v>
      </c>
      <c r="AF2258" s="93">
        <v>0</v>
      </c>
      <c r="AG2258" s="93"/>
      <c r="AH2258" s="93">
        <v>0</v>
      </c>
      <c r="AI2258" s="93">
        <v>0</v>
      </c>
      <c r="AJ2258" s="93">
        <v>0</v>
      </c>
      <c r="AK2258" s="93">
        <v>0</v>
      </c>
      <c r="AL2258" s="93">
        <v>0</v>
      </c>
      <c r="AM2258" s="49" t="s">
        <v>5601</v>
      </c>
      <c r="AN2258" s="49"/>
      <c r="AO2258" s="48" t="str" cm="1">
        <f t="array" ref="AO2258">IFERROR(_xlfn.IFS(
AQ2258="MPR ISSUE","PDH",
AQ2258="BSS Hardware Issue","BSS",
AQ2258="Sites strategiques, MLL, Pylone, etc.","ENVTECH",
AQ2258="AKTIVCO DEFAUT GE &amp; POWER Cabinet","AKTIVCO",
AQ2258="AKTIVCO Coupure ENEO &amp; Baisse de tension","AKTIVCO GRID ONLY",
AQ2258="Coupure ENEO &amp; Baisse de tension","IHS GRID ONLY",
AQ2258="Defaut GE &amp; POWER Cabinet","IHS",
AQ2258="Sharing","Partners",
AQ2258="Sites strategiques &amp; DataCenter","SST &amp; DC",
AQ2258="Exclu","Exclu",
AQ2258="SAT","SAT",
AQ2258="SPARE-ISSUE","SPARE-ISSUE",
AQ2258="Fiber CAmtel","TRANS_FO_CAMTEL",
AQ2258="Fiber AOF","Fiber AOF",
AQ2258="Projet OCM (HUAWEI)","TRAVAUX-HUAWEI",
AQ2258="Projet OCM (NOKIA)","TRAVAUX-NOKIA",
AQ2258="ACCESS-ISSUE","ACCESS-ISSUE",
AQ2258="Projet OCM (ZTE, NOKIA, autres projets)","TRAVAUX OCM",
AQ2258="No root CAuse","No root cause",
AQ2258="ODU HS","PDH",
AQ2258="IP &amp; VLAN","PDH",
AQ2258="Warehouse HUAWEI","SPARE-ISSUE",
AQ2258="SPARE-HS","SPARE-ISSUE",
AQ2258="Power Telco","BSS",AQ2258="no impacts","no impacts"
),"")</f>
        <v>No root cause</v>
      </c>
      <c r="AP2258" s="48" t="str" cm="1">
        <f t="array" ref="AP2258">IFERROR(_xlfn.IFS(
AQ2258="MPR ISSUE","TX ISSUE",
AQ2258="BSS Hardware Issue","RAN ISSUE",
AQ2258="Sites strategiques, MLL, Pylone, etc.","ENVTECH",
AQ2258="AKTIVCO DEFAUT GE &amp; POWER Cabinet","POWER ISSUE",
AQ2258="AKTIVCO Coupure ENEO &amp; Baisse de tension","POWER ISSUE",
AQ2258="Coupure ENEO &amp; Baisse de tension","POWER ISSUE",
AQ2258="Defaut GE &amp; POWER Cabinet","POWER ISSUE",
AQ2258="Sharing","POWER ISSUE",
AQ2258="Sites strategiques &amp; DataCenter","POWER ISSUE",
AQ2258="Exclu","Exclu",
AQ2258="SAT","TX ISSUE",
AQ2258="SPARE-ISSUE","SPARE-ISSUE",
AQ2258="Fiber CAmtel","TX ISSUE",
AQ2258="Fiber AOF","TX ISSUE",
AQ2258="Projet OCM (HUAWEI)","TRAVAUX-HUAWEI",
AQ2258="Projet OCM (NOKIA)","TRAVAUX -NOKIA",
AQ2258="ACCESS-ISSUE","ACCESS-ISSUE",
AQ2258="Projet OCM (ZTE, NOKIA, autres projets)","TRAVAUX OCM",
AQ2258="No root CAuse","No root cause",
AQ2258="ODU HS","TX ISSUE",
AQ2258="IP &amp; VLAN","TX ISSUE",
AQ2258="Warehouse HUAWEI","SPARE-ISSUE",
AQ2258="SPARE-HS","SPARE-ISSUE",
AQ2258="Power Telco","RAN ISSUE",AQ2258="no impacts","no impacts"
),"")</f>
        <v>No root cause</v>
      </c>
      <c r="AQ2258" s="67" t="s">
        <v>5344</v>
      </c>
      <c r="AR2258" s="48" t="str" cm="1">
        <f t="array" ref="AR2258">IFERROR(_xlfn.IFS(
AQ2258="MPR ISSUE","ACTIVE",
AQ2258="BSS Hardware Issue","ACTIVE",
AQ2258="Sites strategiques, MLL, Pylone, etc.","PASSIVE",
AQ2258="AKTIVCO DEFAUT GE &amp; POWER Cabinet","PASSIVE",
AQ2258="AKTIVCO Coupure ENEO &amp; Baisse de tension","PASSIVE",
AQ2258="Coupure ENEO &amp; Baisse de tension","PASSIVE",
AQ2258="Defaut GE &amp; POWER Cabinet","PASSIVE",
AQ2258="Sharing","PASSIVE",
AQ2258="Sites strategiques &amp; DataCenter","PASSIVE",
AQ2258="Exclu","Exclu",
AQ2258="SAT","ACTIVE",
AQ2258="SPARE-ISSUE","SPARE-ISSUE",
AQ2258="Fiber CAmtel","ACTIVE",
AQ2258="Fiber AOF","ACTIVE",
AQ2258="Projet OCM (HUAWEI)","PLANNED WORKS",
AQ2258="Projet OCM (NOKIA)","PLANNED WORKS",
AQ2258="ACCESS-ISSUE","ACCESS-ISSUE",
AQ2258="Projet OCM (ZTE, NOKIA, autres projets)","PLANNED WORKS",
AQ2258="No root CAuse","No root cause",
AQ2258="ODU HS","ACTIVE",
AQ2258="IP &amp; VLAN","ACTIVE",
AQ2258="Warehouse HUAWEI","SPARE-ISSUE",
AQ2258="SPARE-HS","SPARE-ISSUE",
AQ2258="Power Telco","ACTIVE", AQ2258="no impacts","no impacts"
),"")</f>
        <v>No root cause</v>
      </c>
      <c r="AS2258" s="92" t="s">
        <v>5710</v>
      </c>
      <c r="AT2258" s="98" t="s">
        <v>5238</v>
      </c>
      <c r="AV2258" s="17" t="s">
        <v>5537</v>
      </c>
      <c r="AW2258" s="7" t="s">
        <v>5537</v>
      </c>
      <c r="AX2258" s="6" t="s">
        <v>5537</v>
      </c>
      <c r="AY2258" s="7"/>
      <c r="AZ2258" s="3" t="s">
        <v>5537</v>
      </c>
      <c r="BA2258" s="18" t="s">
        <v>5537</v>
      </c>
      <c r="BB2258" s="18" t="s">
        <v>5537</v>
      </c>
      <c r="BC2258" s="18" t="s">
        <v>5537</v>
      </c>
      <c r="BD2258" s="18" t="s">
        <v>5537</v>
      </c>
      <c r="BE2258" s="18" t="s">
        <v>5537</v>
      </c>
      <c r="BF2258" s="18" t="s">
        <v>5537</v>
      </c>
      <c r="BG2258" s="18" t="s">
        <v>5537</v>
      </c>
      <c r="BH2258" s="18" t="s">
        <v>5537</v>
      </c>
      <c r="BI2258" s="18" t="s">
        <v>5537</v>
      </c>
      <c r="BJ2258" s="18" t="s">
        <v>5710</v>
      </c>
      <c r="BK2258" s="18" t="s">
        <v>5537</v>
      </c>
      <c r="BL2258" s="9" t="s">
        <v>5537</v>
      </c>
      <c r="BM2258" s="14" t="s">
        <v>5537</v>
      </c>
      <c r="BN2258" s="14" t="s">
        <v>5537</v>
      </c>
      <c r="BO2258" s="14" t="str">
        <f>_xlfn.XLOOKUP(B2258,'[4]cell downs 18042026 17h'!$B:$B,'[4]cell downs 18042026 17h'!$B:$B,"")</f>
        <v/>
      </c>
      <c r="BP2258" s="14" t="str">
        <f>_xlfn.XLOOKUP(B2258,'[5]Cells Huawei 19042026 15h'!$B:$B,'[5]Cells Huawei 19042026 15h'!$B:$B,"")</f>
        <v/>
      </c>
      <c r="BQ2258" s="9" t="str">
        <f>_xlfn.XLOOKUP(B2258,'[6]cells down 19042026 9H40'!$B:$B,'[6]cells down 19042026 9H40'!$B:$B,"")</f>
        <v/>
      </c>
      <c r="BR2258" s="9" t="s">
        <v>5238</v>
      </c>
      <c r="BS2258" s="9" t="s">
        <v>12</v>
      </c>
      <c r="BT2258" s="108"/>
    </row>
    <row r="2259" spans="1:72" s="9" customFormat="1" x14ac:dyDescent="0.35">
      <c r="A2259" s="1" t="s">
        <v>5293</v>
      </c>
      <c r="B2259" s="8" t="s">
        <v>5294</v>
      </c>
      <c r="C2259" s="3" t="str">
        <f>_xlfn.XLOOKUP(B2259,'[1]daily break down'!$D:$D,'[1]daily break down'!$E:$E,"")</f>
        <v>NORD-OUEST</v>
      </c>
      <c r="D2259" s="1" t="s">
        <v>11</v>
      </c>
      <c r="E2259" s="1" t="s">
        <v>154</v>
      </c>
      <c r="F2259" s="3" t="s">
        <v>51</v>
      </c>
      <c r="G2259" s="1" t="s">
        <v>5295</v>
      </c>
      <c r="H2259" s="32" t="str">
        <f>_xlfn.XLOOKUP(B2259,[2]CALCULATION!$B:$B,[2]CALCULATION!$H:$H,"")</f>
        <v>HUAWEI</v>
      </c>
      <c r="I2259" s="28">
        <v>0</v>
      </c>
      <c r="J2259" s="28">
        <v>0</v>
      </c>
      <c r="K2259" s="28">
        <v>0</v>
      </c>
      <c r="L2259" s="28">
        <v>0</v>
      </c>
      <c r="M2259" s="28">
        <v>0</v>
      </c>
      <c r="N2259" s="28">
        <v>0</v>
      </c>
      <c r="O2259" s="28">
        <v>0</v>
      </c>
      <c r="P2259" s="28">
        <v>0</v>
      </c>
      <c r="Q2259" s="28">
        <v>0</v>
      </c>
      <c r="R2259" s="28">
        <v>0</v>
      </c>
      <c r="S2259" s="93">
        <v>0</v>
      </c>
      <c r="T2259" s="93">
        <f>_xlfn.XLOOKUP(B2259,'[3]Nur des jours'!$B:$B,'[3]Nur des jours'!$U:$U,"")</f>
        <v>0</v>
      </c>
      <c r="U2259" s="93">
        <v>0</v>
      </c>
      <c r="V2259" s="93">
        <v>3.5137779547017547</v>
      </c>
      <c r="W2259" s="93">
        <v>1.3585157505143637</v>
      </c>
      <c r="X2259" s="93">
        <v>1.2956649345238604</v>
      </c>
      <c r="Y2259" s="93">
        <v>0.65313840306135551</v>
      </c>
      <c r="Z2259" s="93">
        <v>0</v>
      </c>
      <c r="AA2259" s="93">
        <v>0</v>
      </c>
      <c r="AB2259" s="93">
        <v>0</v>
      </c>
      <c r="AC2259" s="93">
        <f>_xlfn.XLOOKUP(B2259,'[3]Nur des jours'!$B:$B,'[3]Nur des jours'!$N:$N,"")</f>
        <v>0</v>
      </c>
      <c r="AD2259" s="93">
        <v>0</v>
      </c>
      <c r="AE2259" s="93">
        <v>0</v>
      </c>
      <c r="AF2259" s="93">
        <v>0</v>
      </c>
      <c r="AG2259" s="93"/>
      <c r="AH2259" s="93">
        <v>0</v>
      </c>
      <c r="AI2259" s="93">
        <v>0</v>
      </c>
      <c r="AJ2259" s="93">
        <v>0</v>
      </c>
      <c r="AK2259" s="93">
        <v>0</v>
      </c>
      <c r="AL2259" s="93">
        <v>0</v>
      </c>
      <c r="AM2259" s="49" t="s">
        <v>5601</v>
      </c>
      <c r="AN2259" s="49"/>
      <c r="AO2259" s="48" t="str" cm="1">
        <f t="array" ref="AO2259">IFERROR(_xlfn.IFS(
AQ2259="MPR ISSUE","PDH",
AQ2259="BSS Hardware Issue","BSS",
AQ2259="Sites strategiques, MLL, Pylone, etc.","ENVTECH",
AQ2259="AKTIVCO DEFAUT GE &amp; POWER Cabinet","AKTIVCO",
AQ2259="AKTIVCO Coupure ENEO &amp; Baisse de tension","AKTIVCO GRID ONLY",
AQ2259="Coupure ENEO &amp; Baisse de tension","IHS GRID ONLY",
AQ2259="Defaut GE &amp; POWER Cabinet","IHS",
AQ2259="Sharing","Partners",
AQ2259="Sites strategiques &amp; DataCenter","SST &amp; DC",
AQ2259="Exclu","Exclu",
AQ2259="SAT","SAT",
AQ2259="SPARE-ISSUE","SPARE-ISSUE",
AQ2259="Fiber CAmtel","TRANS_FO_CAMTEL",
AQ2259="Fiber AOF","Fiber AOF",
AQ2259="Projet OCM (HUAWEI)","TRAVAUX-HUAWEI",
AQ2259="Projet OCM (NOKIA)","TRAVAUX-NOKIA",
AQ2259="ACCESS-ISSUE","ACCESS-ISSUE",
AQ2259="Projet OCM (ZTE, NOKIA, autres projets)","TRAVAUX OCM",
AQ2259="No root CAuse","No root cause",
AQ2259="ODU HS","PDH",
AQ2259="IP &amp; VLAN","PDH",
AQ2259="Warehouse HUAWEI","SPARE-ISSUE",
AQ2259="SPARE-HS","SPARE-ISSUE",
AQ2259="Power Telco","BSS",AQ2259="no impacts","no impacts"
),"")</f>
        <v>No root cause</v>
      </c>
      <c r="AP2259" s="48" t="str" cm="1">
        <f t="array" ref="AP2259">IFERROR(_xlfn.IFS(
AQ2259="MPR ISSUE","TX ISSUE",
AQ2259="BSS Hardware Issue","RAN ISSUE",
AQ2259="Sites strategiques, MLL, Pylone, etc.","ENVTECH",
AQ2259="AKTIVCO DEFAUT GE &amp; POWER Cabinet","POWER ISSUE",
AQ2259="AKTIVCO Coupure ENEO &amp; Baisse de tension","POWER ISSUE",
AQ2259="Coupure ENEO &amp; Baisse de tension","POWER ISSUE",
AQ2259="Defaut GE &amp; POWER Cabinet","POWER ISSUE",
AQ2259="Sharing","POWER ISSUE",
AQ2259="Sites strategiques &amp; DataCenter","POWER ISSUE",
AQ2259="Exclu","Exclu",
AQ2259="SAT","TX ISSUE",
AQ2259="SPARE-ISSUE","SPARE-ISSUE",
AQ2259="Fiber CAmtel","TX ISSUE",
AQ2259="Fiber AOF","TX ISSUE",
AQ2259="Projet OCM (HUAWEI)","TRAVAUX-HUAWEI",
AQ2259="Projet OCM (NOKIA)","TRAVAUX -NOKIA",
AQ2259="ACCESS-ISSUE","ACCESS-ISSUE",
AQ2259="Projet OCM (ZTE, NOKIA, autres projets)","TRAVAUX OCM",
AQ2259="No root CAuse","No root cause",
AQ2259="ODU HS","TX ISSUE",
AQ2259="IP &amp; VLAN","TX ISSUE",
AQ2259="Warehouse HUAWEI","SPARE-ISSUE",
AQ2259="SPARE-HS","SPARE-ISSUE",
AQ2259="Power Telco","RAN ISSUE",AQ2259="no impacts","no impacts"
),"")</f>
        <v>No root cause</v>
      </c>
      <c r="AQ2259" s="67" t="s">
        <v>5344</v>
      </c>
      <c r="AR2259" s="48" t="str" cm="1">
        <f t="array" ref="AR2259">IFERROR(_xlfn.IFS(
AQ2259="MPR ISSUE","ACTIVE",
AQ2259="BSS Hardware Issue","ACTIVE",
AQ2259="Sites strategiques, MLL, Pylone, etc.","PASSIVE",
AQ2259="AKTIVCO DEFAUT GE &amp; POWER Cabinet","PASSIVE",
AQ2259="AKTIVCO Coupure ENEO &amp; Baisse de tension","PASSIVE",
AQ2259="Coupure ENEO &amp; Baisse de tension","PASSIVE",
AQ2259="Defaut GE &amp; POWER Cabinet","PASSIVE",
AQ2259="Sharing","PASSIVE",
AQ2259="Sites strategiques &amp; DataCenter","PASSIVE",
AQ2259="Exclu","Exclu",
AQ2259="SAT","ACTIVE",
AQ2259="SPARE-ISSUE","SPARE-ISSUE",
AQ2259="Fiber CAmtel","ACTIVE",
AQ2259="Fiber AOF","ACTIVE",
AQ2259="Projet OCM (HUAWEI)","PLANNED WORKS",
AQ2259="Projet OCM (NOKIA)","PLANNED WORKS",
AQ2259="ACCESS-ISSUE","ACCESS-ISSUE",
AQ2259="Projet OCM (ZTE, NOKIA, autres projets)","PLANNED WORKS",
AQ2259="No root CAuse","No root cause",
AQ2259="ODU HS","ACTIVE",
AQ2259="IP &amp; VLAN","ACTIVE",
AQ2259="Warehouse HUAWEI","SPARE-ISSUE",
AQ2259="SPARE-HS","SPARE-ISSUE",
AQ2259="Power Telco","ACTIVE", AQ2259="no impacts","no impacts"
),"")</f>
        <v>No root cause</v>
      </c>
      <c r="AS2259" s="92" t="s">
        <v>5537</v>
      </c>
      <c r="AT2259" s="98" t="s">
        <v>5294</v>
      </c>
      <c r="AV2259" s="17" t="s">
        <v>5537</v>
      </c>
      <c r="AW2259" s="7" t="s">
        <v>5537</v>
      </c>
      <c r="AX2259" s="6" t="s">
        <v>5537</v>
      </c>
      <c r="AY2259" s="7"/>
      <c r="AZ2259" s="3" t="s">
        <v>5537</v>
      </c>
      <c r="BA2259" s="18" t="s">
        <v>5537</v>
      </c>
      <c r="BB2259" s="18" t="s">
        <v>5537</v>
      </c>
      <c r="BC2259" s="18" t="s">
        <v>5537</v>
      </c>
      <c r="BD2259" s="18" t="s">
        <v>5537</v>
      </c>
      <c r="BE2259" s="18" t="s">
        <v>5537</v>
      </c>
      <c r="BF2259" s="18" t="s">
        <v>5537</v>
      </c>
      <c r="BG2259" s="18" t="s">
        <v>5537</v>
      </c>
      <c r="BH2259" s="18" t="s">
        <v>5537</v>
      </c>
      <c r="BI2259" s="18" t="s">
        <v>5537</v>
      </c>
      <c r="BJ2259" s="18" t="s">
        <v>5537</v>
      </c>
      <c r="BK2259" s="18" t="s">
        <v>5537</v>
      </c>
      <c r="BL2259" s="9" t="s">
        <v>5537</v>
      </c>
      <c r="BM2259" s="14" t="s">
        <v>5537</v>
      </c>
      <c r="BN2259" s="14" t="s">
        <v>5537</v>
      </c>
      <c r="BO2259" s="14" t="str">
        <f>_xlfn.XLOOKUP(B2259,'[4]cell downs 18042026 17h'!$B:$B,'[4]cell downs 18042026 17h'!$B:$B,"")</f>
        <v/>
      </c>
      <c r="BP2259" s="14" t="str">
        <f>_xlfn.XLOOKUP(B2259,'[5]Cells Huawei 19042026 15h'!$B:$B,'[5]Cells Huawei 19042026 15h'!$B:$B,"")</f>
        <v/>
      </c>
      <c r="BQ2259" s="9" t="str">
        <f>_xlfn.XLOOKUP(B2259,'[6]cells down 19042026 9H40'!$B:$B,'[6]cells down 19042026 9H40'!$B:$B,"")</f>
        <v/>
      </c>
      <c r="BR2259" s="9" t="s">
        <v>5294</v>
      </c>
      <c r="BS2259" s="9" t="s">
        <v>1129</v>
      </c>
      <c r="BT2259" s="108"/>
    </row>
    <row r="2260" spans="1:72" s="9" customFormat="1" x14ac:dyDescent="0.35">
      <c r="A2260" s="1" t="s">
        <v>5018</v>
      </c>
      <c r="B2260" s="8" t="s">
        <v>5019</v>
      </c>
      <c r="C2260" s="3" t="str">
        <f>_xlfn.XLOOKUP(B2260,'[1]daily break down'!$D:$D,'[1]daily break down'!$E:$E,"")</f>
        <v>SUD-OUEST</v>
      </c>
      <c r="D2260" s="1" t="s">
        <v>11</v>
      </c>
      <c r="E2260" s="1" t="s">
        <v>12</v>
      </c>
      <c r="F2260" s="3" t="s">
        <v>13</v>
      </c>
      <c r="G2260" s="1" t="s">
        <v>1431</v>
      </c>
      <c r="H2260" s="32" t="str">
        <f>_xlfn.XLOOKUP(B2260,[2]CALCULATION!$B:$B,[2]CALCULATION!$H:$H,"")</f>
        <v>Huawei</v>
      </c>
      <c r="I2260" s="28">
        <v>0</v>
      </c>
      <c r="J2260" s="28">
        <v>0</v>
      </c>
      <c r="K2260" s="28">
        <v>0</v>
      </c>
      <c r="L2260" s="28">
        <v>0</v>
      </c>
      <c r="M2260" s="28">
        <v>0</v>
      </c>
      <c r="N2260" s="28">
        <v>0</v>
      </c>
      <c r="O2260" s="28">
        <v>0</v>
      </c>
      <c r="P2260" s="28">
        <v>0</v>
      </c>
      <c r="Q2260" s="28">
        <v>0</v>
      </c>
      <c r="R2260" s="28">
        <v>0</v>
      </c>
      <c r="S2260" s="93">
        <v>0</v>
      </c>
      <c r="T2260" s="93">
        <f>_xlfn.XLOOKUP(B2260,'[3]Nur des jours'!$B:$B,'[3]Nur des jours'!$U:$U,"")</f>
        <v>0</v>
      </c>
      <c r="U2260" s="93">
        <v>0</v>
      </c>
      <c r="V2260" s="93">
        <v>0</v>
      </c>
      <c r="W2260" s="93">
        <v>7.8024722272160449</v>
      </c>
      <c r="X2260" s="93">
        <v>10.29308740900543</v>
      </c>
      <c r="Y2260" s="93">
        <v>0.65287087688659462</v>
      </c>
      <c r="Z2260" s="93">
        <v>0</v>
      </c>
      <c r="AA2260" s="93">
        <v>0</v>
      </c>
      <c r="AB2260" s="93">
        <v>0</v>
      </c>
      <c r="AC2260" s="93">
        <f>_xlfn.XLOOKUP(B2260,'[3]Nur des jours'!$B:$B,'[3]Nur des jours'!$N:$N,"")</f>
        <v>0</v>
      </c>
      <c r="AD2260" s="93">
        <v>0</v>
      </c>
      <c r="AE2260" s="93">
        <v>0</v>
      </c>
      <c r="AF2260" s="93">
        <v>0</v>
      </c>
      <c r="AG2260" s="93"/>
      <c r="AH2260" s="93">
        <v>0</v>
      </c>
      <c r="AI2260" s="93">
        <v>0</v>
      </c>
      <c r="AJ2260" s="93">
        <v>0</v>
      </c>
      <c r="AK2260" s="93">
        <v>0</v>
      </c>
      <c r="AL2260" s="93">
        <v>0</v>
      </c>
      <c r="AM2260" s="49" t="s">
        <v>5601</v>
      </c>
      <c r="AN2260" s="49"/>
      <c r="AO2260" s="48" t="str" cm="1">
        <f t="array" ref="AO2260">IFERROR(_xlfn.IFS(
AQ2260="MPR ISSUE","PDH",
AQ2260="BSS Hardware Issue","BSS",
AQ2260="Sites strategiques, MLL, Pylone, etc.","ENVTECH",
AQ2260="AKTIVCO DEFAUT GE &amp; POWER Cabinet","AKTIVCO",
AQ2260="AKTIVCO Coupure ENEO &amp; Baisse de tension","AKTIVCO GRID ONLY",
AQ2260="Coupure ENEO &amp; Baisse de tension","IHS GRID ONLY",
AQ2260="Defaut GE &amp; POWER Cabinet","IHS",
AQ2260="Sharing","Partners",
AQ2260="Sites strategiques &amp; DataCenter","SST &amp; DC",
AQ2260="Exclu","Exclu",
AQ2260="SAT","SAT",
AQ2260="SPARE-ISSUE","SPARE-ISSUE",
AQ2260="Fiber CAmtel","TRANS_FO_CAMTEL",
AQ2260="Fiber AOF","Fiber AOF",
AQ2260="Projet OCM (HUAWEI)","TRAVAUX-HUAWEI",
AQ2260="Projet OCM (NOKIA)","TRAVAUX-NOKIA",
AQ2260="ACCESS-ISSUE","ACCESS-ISSUE",
AQ2260="Projet OCM (ZTE, NOKIA, autres projets)","TRAVAUX OCM",
AQ2260="No root CAuse","No root cause",
AQ2260="ODU HS","PDH",
AQ2260="IP &amp; VLAN","PDH",
AQ2260="Warehouse HUAWEI","SPARE-ISSUE",
AQ2260="SPARE-HS","SPARE-ISSUE",
AQ2260="Power Telco","BSS",AQ2260="no impacts","no impacts"
),"")</f>
        <v>No root cause</v>
      </c>
      <c r="AP2260" s="48" t="str" cm="1">
        <f t="array" ref="AP2260">IFERROR(_xlfn.IFS(
AQ2260="MPR ISSUE","TX ISSUE",
AQ2260="BSS Hardware Issue","RAN ISSUE",
AQ2260="Sites strategiques, MLL, Pylone, etc.","ENVTECH",
AQ2260="AKTIVCO DEFAUT GE &amp; POWER Cabinet","POWER ISSUE",
AQ2260="AKTIVCO Coupure ENEO &amp; Baisse de tension","POWER ISSUE",
AQ2260="Coupure ENEO &amp; Baisse de tension","POWER ISSUE",
AQ2260="Defaut GE &amp; POWER Cabinet","POWER ISSUE",
AQ2260="Sharing","POWER ISSUE",
AQ2260="Sites strategiques &amp; DataCenter","POWER ISSUE",
AQ2260="Exclu","Exclu",
AQ2260="SAT","TX ISSUE",
AQ2260="SPARE-ISSUE","SPARE-ISSUE",
AQ2260="Fiber CAmtel","TX ISSUE",
AQ2260="Fiber AOF","TX ISSUE",
AQ2260="Projet OCM (HUAWEI)","TRAVAUX-HUAWEI",
AQ2260="Projet OCM (NOKIA)","TRAVAUX -NOKIA",
AQ2260="ACCESS-ISSUE","ACCESS-ISSUE",
AQ2260="Projet OCM (ZTE, NOKIA, autres projets)","TRAVAUX OCM",
AQ2260="No root CAuse","No root cause",
AQ2260="ODU HS","TX ISSUE",
AQ2260="IP &amp; VLAN","TX ISSUE",
AQ2260="Warehouse HUAWEI","SPARE-ISSUE",
AQ2260="SPARE-HS","SPARE-ISSUE",
AQ2260="Power Telco","RAN ISSUE",AQ2260="no impacts","no impacts"
),"")</f>
        <v>No root cause</v>
      </c>
      <c r="AQ2260" s="67" t="s">
        <v>5344</v>
      </c>
      <c r="AR2260" s="48" t="str" cm="1">
        <f t="array" ref="AR2260">IFERROR(_xlfn.IFS(
AQ2260="MPR ISSUE","ACTIVE",
AQ2260="BSS Hardware Issue","ACTIVE",
AQ2260="Sites strategiques, MLL, Pylone, etc.","PASSIVE",
AQ2260="AKTIVCO DEFAUT GE &amp; POWER Cabinet","PASSIVE",
AQ2260="AKTIVCO Coupure ENEO &amp; Baisse de tension","PASSIVE",
AQ2260="Coupure ENEO &amp; Baisse de tension","PASSIVE",
AQ2260="Defaut GE &amp; POWER Cabinet","PASSIVE",
AQ2260="Sharing","PASSIVE",
AQ2260="Sites strategiques &amp; DataCenter","PASSIVE",
AQ2260="Exclu","Exclu",
AQ2260="SAT","ACTIVE",
AQ2260="SPARE-ISSUE","SPARE-ISSUE",
AQ2260="Fiber CAmtel","ACTIVE",
AQ2260="Fiber AOF","ACTIVE",
AQ2260="Projet OCM (HUAWEI)","PLANNED WORKS",
AQ2260="Projet OCM (NOKIA)","PLANNED WORKS",
AQ2260="ACCESS-ISSUE","ACCESS-ISSUE",
AQ2260="Projet OCM (ZTE, NOKIA, autres projets)","PLANNED WORKS",
AQ2260="No root CAuse","No root cause",
AQ2260="ODU HS","ACTIVE",
AQ2260="IP &amp; VLAN","ACTIVE",
AQ2260="Warehouse HUAWEI","SPARE-ISSUE",
AQ2260="SPARE-HS","SPARE-ISSUE",
AQ2260="Power Telco","ACTIVE", AQ2260="no impacts","no impacts"
),"")</f>
        <v>No root cause</v>
      </c>
      <c r="AS2260" s="92" t="s">
        <v>5537</v>
      </c>
      <c r="AT2260" s="98" t="s">
        <v>5019</v>
      </c>
      <c r="AV2260" s="17" t="s">
        <v>5537</v>
      </c>
      <c r="AW2260" s="7" t="s">
        <v>5537</v>
      </c>
      <c r="AX2260" s="6" t="s">
        <v>5537</v>
      </c>
      <c r="AY2260" s="7"/>
      <c r="AZ2260" s="3" t="s">
        <v>5537</v>
      </c>
      <c r="BA2260" s="18" t="s">
        <v>5537</v>
      </c>
      <c r="BB2260" s="18" t="s">
        <v>5537</v>
      </c>
      <c r="BC2260" s="18" t="s">
        <v>5537</v>
      </c>
      <c r="BD2260" s="18" t="s">
        <v>5537</v>
      </c>
      <c r="BE2260" s="18" t="s">
        <v>5537</v>
      </c>
      <c r="BF2260" s="18" t="s">
        <v>5537</v>
      </c>
      <c r="BG2260" s="18" t="s">
        <v>5537</v>
      </c>
      <c r="BH2260" s="18" t="s">
        <v>5537</v>
      </c>
      <c r="BI2260" s="18" t="s">
        <v>5537</v>
      </c>
      <c r="BJ2260" s="18" t="s">
        <v>5537</v>
      </c>
      <c r="BK2260" s="18" t="s">
        <v>5537</v>
      </c>
      <c r="BL2260" s="9" t="s">
        <v>5537</v>
      </c>
      <c r="BM2260" s="14" t="s">
        <v>5537</v>
      </c>
      <c r="BN2260" s="14" t="s">
        <v>5537</v>
      </c>
      <c r="BO2260" s="14" t="str">
        <f>_xlfn.XLOOKUP(B2260,'[4]cell downs 18042026 17h'!$B:$B,'[4]cell downs 18042026 17h'!$B:$B,"")</f>
        <v/>
      </c>
      <c r="BP2260" s="14" t="str">
        <f>_xlfn.XLOOKUP(B2260,'[5]Cells Huawei 19042026 15h'!$B:$B,'[5]Cells Huawei 19042026 15h'!$B:$B,"")</f>
        <v/>
      </c>
      <c r="BQ2260" s="9" t="str">
        <f>_xlfn.XLOOKUP(B2260,'[6]cells down 19042026 9H40'!$B:$B,'[6]cells down 19042026 9H40'!$B:$B,"")</f>
        <v/>
      </c>
      <c r="BR2260" s="9" t="s">
        <v>5019</v>
      </c>
      <c r="BS2260" s="9" t="s">
        <v>12</v>
      </c>
      <c r="BT2260" s="108"/>
    </row>
    <row r="2261" spans="1:72" s="9" customFormat="1" x14ac:dyDescent="0.35">
      <c r="A2261" s="1" t="s">
        <v>1548</v>
      </c>
      <c r="B2261" s="8" t="s">
        <v>1549</v>
      </c>
      <c r="C2261" s="3" t="str">
        <f>_xlfn.XLOOKUP(B2261,'[1]daily break down'!$D:$D,'[1]daily break down'!$E:$E,"")</f>
        <v>SUD-OUEST</v>
      </c>
      <c r="D2261" s="1" t="s">
        <v>21</v>
      </c>
      <c r="E2261" s="1" t="s">
        <v>987</v>
      </c>
      <c r="F2261" s="3" t="s">
        <v>13</v>
      </c>
      <c r="G2261" s="1" t="s">
        <v>1431</v>
      </c>
      <c r="H2261" s="32" t="str">
        <f>_xlfn.XLOOKUP(B2261,[2]CALCULATION!$B:$B,[2]CALCULATION!$H:$H,"")</f>
        <v>Huawei</v>
      </c>
      <c r="I2261" s="28">
        <v>0</v>
      </c>
      <c r="J2261" s="28">
        <v>0</v>
      </c>
      <c r="K2261" s="28">
        <v>0</v>
      </c>
      <c r="L2261" s="28">
        <v>0</v>
      </c>
      <c r="M2261" s="28">
        <v>0</v>
      </c>
      <c r="N2261" s="28">
        <v>0</v>
      </c>
      <c r="O2261" s="28">
        <v>0</v>
      </c>
      <c r="P2261" s="28">
        <v>0</v>
      </c>
      <c r="Q2261" s="28">
        <v>0</v>
      </c>
      <c r="R2261" s="28">
        <v>0</v>
      </c>
      <c r="S2261" s="93">
        <v>0</v>
      </c>
      <c r="T2261" s="93">
        <f>_xlfn.XLOOKUP(B2261,'[3]Nur des jours'!$B:$B,'[3]Nur des jours'!$U:$U,"")</f>
        <v>0</v>
      </c>
      <c r="U2261" s="93">
        <v>0</v>
      </c>
      <c r="V2261" s="93">
        <v>1.4981465786612564E-3</v>
      </c>
      <c r="W2261" s="93">
        <v>7.7486816310107791</v>
      </c>
      <c r="X2261" s="93">
        <v>10.071878932634769</v>
      </c>
      <c r="Y2261" s="93">
        <v>0.64411385343275318</v>
      </c>
      <c r="Z2261" s="93">
        <v>0</v>
      </c>
      <c r="AA2261" s="93">
        <v>0</v>
      </c>
      <c r="AB2261" s="93">
        <v>0</v>
      </c>
      <c r="AC2261" s="93">
        <f>_xlfn.XLOOKUP(B2261,'[3]Nur des jours'!$B:$B,'[3]Nur des jours'!$N:$N,"")</f>
        <v>0</v>
      </c>
      <c r="AD2261" s="93">
        <v>0</v>
      </c>
      <c r="AE2261" s="93">
        <v>0</v>
      </c>
      <c r="AF2261" s="93">
        <v>0</v>
      </c>
      <c r="AG2261" s="93"/>
      <c r="AH2261" s="93">
        <v>0</v>
      </c>
      <c r="AI2261" s="93">
        <v>0</v>
      </c>
      <c r="AJ2261" s="93">
        <v>0</v>
      </c>
      <c r="AK2261" s="93">
        <v>0</v>
      </c>
      <c r="AL2261" s="93">
        <v>0</v>
      </c>
      <c r="AM2261" s="49" t="s">
        <v>5601</v>
      </c>
      <c r="AN2261" s="49"/>
      <c r="AO2261" s="48" t="str" cm="1">
        <f t="array" ref="AO2261">IFERROR(_xlfn.IFS(
AQ2261="MPR ISSUE","PDH",
AQ2261="BSS Hardware Issue","BSS",
AQ2261="Sites strategiques, MLL, Pylone, etc.","ENVTECH",
AQ2261="AKTIVCO DEFAUT GE &amp; POWER Cabinet","AKTIVCO",
AQ2261="AKTIVCO Coupure ENEO &amp; Baisse de tension","AKTIVCO GRID ONLY",
AQ2261="Coupure ENEO &amp; Baisse de tension","IHS GRID ONLY",
AQ2261="Defaut GE &amp; POWER Cabinet","IHS",
AQ2261="Sharing","Partners",
AQ2261="Sites strategiques &amp; DataCenter","SST &amp; DC",
AQ2261="Exclu","Exclu",
AQ2261="SAT","SAT",
AQ2261="SPARE-ISSUE","SPARE-ISSUE",
AQ2261="Fiber CAmtel","TRANS_FO_CAMTEL",
AQ2261="Fiber AOF","Fiber AOF",
AQ2261="Projet OCM (HUAWEI)","TRAVAUX-HUAWEI",
AQ2261="Projet OCM (NOKIA)","TRAVAUX-NOKIA",
AQ2261="ACCESS-ISSUE","ACCESS-ISSUE",
AQ2261="Projet OCM (ZTE, NOKIA, autres projets)","TRAVAUX OCM",
AQ2261="No root CAuse","No root cause",
AQ2261="ODU HS","PDH",
AQ2261="IP &amp; VLAN","PDH",
AQ2261="Warehouse HUAWEI","SPARE-ISSUE",
AQ2261="SPARE-HS","SPARE-ISSUE",
AQ2261="Power Telco","BSS",AQ2261="no impacts","no impacts"
),"")</f>
        <v>No root cause</v>
      </c>
      <c r="AP2261" s="48" t="str" cm="1">
        <f t="array" ref="AP2261">IFERROR(_xlfn.IFS(
AQ2261="MPR ISSUE","TX ISSUE",
AQ2261="BSS Hardware Issue","RAN ISSUE",
AQ2261="Sites strategiques, MLL, Pylone, etc.","ENVTECH",
AQ2261="AKTIVCO DEFAUT GE &amp; POWER Cabinet","POWER ISSUE",
AQ2261="AKTIVCO Coupure ENEO &amp; Baisse de tension","POWER ISSUE",
AQ2261="Coupure ENEO &amp; Baisse de tension","POWER ISSUE",
AQ2261="Defaut GE &amp; POWER Cabinet","POWER ISSUE",
AQ2261="Sharing","POWER ISSUE",
AQ2261="Sites strategiques &amp; DataCenter","POWER ISSUE",
AQ2261="Exclu","Exclu",
AQ2261="SAT","TX ISSUE",
AQ2261="SPARE-ISSUE","SPARE-ISSUE",
AQ2261="Fiber CAmtel","TX ISSUE",
AQ2261="Fiber AOF","TX ISSUE",
AQ2261="Projet OCM (HUAWEI)","TRAVAUX-HUAWEI",
AQ2261="Projet OCM (NOKIA)","TRAVAUX -NOKIA",
AQ2261="ACCESS-ISSUE","ACCESS-ISSUE",
AQ2261="Projet OCM (ZTE, NOKIA, autres projets)","TRAVAUX OCM",
AQ2261="No root CAuse","No root cause",
AQ2261="ODU HS","TX ISSUE",
AQ2261="IP &amp; VLAN","TX ISSUE",
AQ2261="Warehouse HUAWEI","SPARE-ISSUE",
AQ2261="SPARE-HS","SPARE-ISSUE",
AQ2261="Power Telco","RAN ISSUE",AQ2261="no impacts","no impacts"
),"")</f>
        <v>No root cause</v>
      </c>
      <c r="AQ2261" s="67" t="s">
        <v>5344</v>
      </c>
      <c r="AR2261" s="48" t="str" cm="1">
        <f t="array" ref="AR2261">IFERROR(_xlfn.IFS(
AQ2261="MPR ISSUE","ACTIVE",
AQ2261="BSS Hardware Issue","ACTIVE",
AQ2261="Sites strategiques, MLL, Pylone, etc.","PASSIVE",
AQ2261="AKTIVCO DEFAUT GE &amp; POWER Cabinet","PASSIVE",
AQ2261="AKTIVCO Coupure ENEO &amp; Baisse de tension","PASSIVE",
AQ2261="Coupure ENEO &amp; Baisse de tension","PASSIVE",
AQ2261="Defaut GE &amp; POWER Cabinet","PASSIVE",
AQ2261="Sharing","PASSIVE",
AQ2261="Sites strategiques &amp; DataCenter","PASSIVE",
AQ2261="Exclu","Exclu",
AQ2261="SAT","ACTIVE",
AQ2261="SPARE-ISSUE","SPARE-ISSUE",
AQ2261="Fiber CAmtel","ACTIVE",
AQ2261="Fiber AOF","ACTIVE",
AQ2261="Projet OCM (HUAWEI)","PLANNED WORKS",
AQ2261="Projet OCM (NOKIA)","PLANNED WORKS",
AQ2261="ACCESS-ISSUE","ACCESS-ISSUE",
AQ2261="Projet OCM (ZTE, NOKIA, autres projets)","PLANNED WORKS",
AQ2261="No root CAuse","No root cause",
AQ2261="ODU HS","ACTIVE",
AQ2261="IP &amp; VLAN","ACTIVE",
AQ2261="Warehouse HUAWEI","SPARE-ISSUE",
AQ2261="SPARE-HS","SPARE-ISSUE",
AQ2261="Power Telco","ACTIVE", AQ2261="no impacts","no impacts"
),"")</f>
        <v>No root cause</v>
      </c>
      <c r="AS2261" s="92" t="s">
        <v>5537</v>
      </c>
      <c r="AT2261" s="98" t="s">
        <v>1549</v>
      </c>
      <c r="AV2261" s="17" t="s">
        <v>5537</v>
      </c>
      <c r="AW2261" s="7" t="s">
        <v>5537</v>
      </c>
      <c r="AX2261" s="6" t="s">
        <v>5537</v>
      </c>
      <c r="AY2261" s="7"/>
      <c r="AZ2261" s="3" t="s">
        <v>5537</v>
      </c>
      <c r="BA2261" s="18" t="s">
        <v>5537</v>
      </c>
      <c r="BB2261" s="18" t="s">
        <v>5537</v>
      </c>
      <c r="BC2261" s="18" t="s">
        <v>5537</v>
      </c>
      <c r="BD2261" s="18" t="s">
        <v>5537</v>
      </c>
      <c r="BE2261" s="18" t="s">
        <v>5537</v>
      </c>
      <c r="BF2261" s="18" t="s">
        <v>5537</v>
      </c>
      <c r="BG2261" s="18" t="s">
        <v>5537</v>
      </c>
      <c r="BH2261" s="18" t="s">
        <v>5537</v>
      </c>
      <c r="BI2261" s="18" t="s">
        <v>5537</v>
      </c>
      <c r="BJ2261" s="18" t="s">
        <v>5537</v>
      </c>
      <c r="BK2261" s="18" t="s">
        <v>5537</v>
      </c>
      <c r="BL2261" s="9" t="s">
        <v>5537</v>
      </c>
      <c r="BM2261" s="14" t="s">
        <v>5537</v>
      </c>
      <c r="BN2261" s="14" t="s">
        <v>5537</v>
      </c>
      <c r="BO2261" s="14" t="str">
        <f>_xlfn.XLOOKUP(B2261,'[4]cell downs 18042026 17h'!$B:$B,'[4]cell downs 18042026 17h'!$B:$B,"")</f>
        <v/>
      </c>
      <c r="BP2261" s="14" t="str">
        <f>_xlfn.XLOOKUP(B2261,'[5]Cells Huawei 19042026 15h'!$B:$B,'[5]Cells Huawei 19042026 15h'!$B:$B,"")</f>
        <v/>
      </c>
      <c r="BQ2261" s="9" t="str">
        <f>_xlfn.XLOOKUP(B2261,'[6]cells down 19042026 9H40'!$B:$B,'[6]cells down 19042026 9H40'!$B:$B,"")</f>
        <v/>
      </c>
      <c r="BR2261" s="9" t="s">
        <v>5537</v>
      </c>
      <c r="BS2261" s="9" t="s">
        <v>12</v>
      </c>
      <c r="BT2261" s="108"/>
    </row>
    <row r="2262" spans="1:72" s="9" customFormat="1" x14ac:dyDescent="0.35">
      <c r="A2262" s="1" t="s">
        <v>1198</v>
      </c>
      <c r="B2262" s="8" t="s">
        <v>1199</v>
      </c>
      <c r="C2262" s="3" t="str">
        <f>_xlfn.XLOOKUP(B2262,'[1]daily break down'!$D:$D,'[1]daily break down'!$E:$E,"")</f>
        <v>SUD-OUEST</v>
      </c>
      <c r="D2262" s="1" t="s">
        <v>11</v>
      </c>
      <c r="E2262" s="1" t="s">
        <v>12</v>
      </c>
      <c r="F2262" s="3" t="s">
        <v>13</v>
      </c>
      <c r="G2262" s="1" t="s">
        <v>1198</v>
      </c>
      <c r="H2262" s="33" t="str">
        <f>_xlfn.XLOOKUP(B2262,[2]CALCULATION!$B:$B,[2]CALCULATION!$H:$H,"")</f>
        <v>NOKIA</v>
      </c>
      <c r="I2262" s="28">
        <v>0</v>
      </c>
      <c r="J2262" s="28">
        <v>0.65853529892792617</v>
      </c>
      <c r="K2262" s="28">
        <v>0</v>
      </c>
      <c r="L2262" s="28">
        <v>0</v>
      </c>
      <c r="M2262" s="28">
        <v>0.34235795956480369</v>
      </c>
      <c r="N2262" s="28">
        <v>6.8388598076999124E-2</v>
      </c>
      <c r="O2262" s="28">
        <v>0.16227141690168898</v>
      </c>
      <c r="P2262" s="28">
        <v>0.17326807194652988</v>
      </c>
      <c r="Q2262" s="28">
        <v>3.5283456170889974E-2</v>
      </c>
      <c r="R2262" s="28">
        <v>0</v>
      </c>
      <c r="S2262" s="93">
        <v>0</v>
      </c>
      <c r="T2262" s="93">
        <f>_xlfn.XLOOKUP(B2262,'[3]Nur des jours'!$B:$B,'[3]Nur des jours'!$U:$U,"")</f>
        <v>4.2981290289441922</v>
      </c>
      <c r="U2262" s="93">
        <v>3.2000428650187351</v>
      </c>
      <c r="V2262" s="93">
        <v>2.7929554294258812</v>
      </c>
      <c r="W2262" s="93">
        <v>4.2981290289441914</v>
      </c>
      <c r="X2262" s="93">
        <v>1.0861562695294168E-2</v>
      </c>
      <c r="Y2262" s="93">
        <v>0.33642308230103907</v>
      </c>
      <c r="Z2262" s="93">
        <v>0</v>
      </c>
      <c r="AA2262" s="93">
        <v>0</v>
      </c>
      <c r="AB2262" s="93">
        <v>0</v>
      </c>
      <c r="AC2262" s="93">
        <f>_xlfn.XLOOKUP(B2262,'[3]Nur des jours'!$B:$B,'[3]Nur des jours'!$N:$N,"")</f>
        <v>0</v>
      </c>
      <c r="AD2262" s="93">
        <v>0</v>
      </c>
      <c r="AE2262" s="93">
        <v>0</v>
      </c>
      <c r="AF2262" s="93">
        <v>0</v>
      </c>
      <c r="AG2262" s="93"/>
      <c r="AH2262" s="93">
        <v>0</v>
      </c>
      <c r="AI2262" s="93">
        <v>0</v>
      </c>
      <c r="AJ2262" s="93">
        <v>0</v>
      </c>
      <c r="AK2262" s="93">
        <v>0</v>
      </c>
      <c r="AL2262" s="93">
        <v>0</v>
      </c>
      <c r="AM2262" s="49" t="s">
        <v>5601</v>
      </c>
      <c r="AN2262" s="49"/>
      <c r="AO2262" s="48" t="str" cm="1">
        <f t="array" ref="AO2262">IFERROR(_xlfn.IFS(
AQ2262="MPR ISSUE","PDH",
AQ2262="BSS Hardware Issue","BSS",
AQ2262="Sites strategiques, MLL, Pylone, etc.","ENVTECH",
AQ2262="AKTIVCO DEFAUT GE &amp; POWER Cabinet","AKTIVCO",
AQ2262="AKTIVCO Coupure ENEO &amp; Baisse de tension","AKTIVCO GRID ONLY",
AQ2262="Coupure ENEO &amp; Baisse de tension","IHS GRID ONLY",
AQ2262="Defaut GE &amp; POWER Cabinet","IHS",
AQ2262="Sharing","Partners",
AQ2262="Sites strategiques &amp; DataCenter","SST &amp; DC",
AQ2262="Exclu","Exclu",
AQ2262="SAT","SAT",
AQ2262="SPARE-ISSUE","SPARE-ISSUE",
AQ2262="Fiber CAmtel","TRANS_FO_CAMTEL",
AQ2262="Fiber AOF","Fiber AOF",
AQ2262="Projet OCM (HUAWEI)","TRAVAUX-HUAWEI",
AQ2262="Projet OCM (NOKIA)","TRAVAUX-NOKIA",
AQ2262="ACCESS-ISSUE","ACCESS-ISSUE",
AQ2262="Projet OCM (ZTE, NOKIA, autres projets)","TRAVAUX OCM",
AQ2262="No root CAuse","No root cause",
AQ2262="ODU HS","PDH",
AQ2262="IP &amp; VLAN","PDH",
AQ2262="Warehouse HUAWEI","SPARE-ISSUE",
AQ2262="SPARE-HS","SPARE-ISSUE",
AQ2262="Power Telco","BSS",AQ2262="no impacts","no impacts"
),"")</f>
        <v>No root cause</v>
      </c>
      <c r="AP2262" s="48" t="str" cm="1">
        <f t="array" ref="AP2262">IFERROR(_xlfn.IFS(
AQ2262="MPR ISSUE","TX ISSUE",
AQ2262="BSS Hardware Issue","RAN ISSUE",
AQ2262="Sites strategiques, MLL, Pylone, etc.","ENVTECH",
AQ2262="AKTIVCO DEFAUT GE &amp; POWER Cabinet","POWER ISSUE",
AQ2262="AKTIVCO Coupure ENEO &amp; Baisse de tension","POWER ISSUE",
AQ2262="Coupure ENEO &amp; Baisse de tension","POWER ISSUE",
AQ2262="Defaut GE &amp; POWER Cabinet","POWER ISSUE",
AQ2262="Sharing","POWER ISSUE",
AQ2262="Sites strategiques &amp; DataCenter","POWER ISSUE",
AQ2262="Exclu","Exclu",
AQ2262="SAT","TX ISSUE",
AQ2262="SPARE-ISSUE","SPARE-ISSUE",
AQ2262="Fiber CAmtel","TX ISSUE",
AQ2262="Fiber AOF","TX ISSUE",
AQ2262="Projet OCM (HUAWEI)","TRAVAUX-HUAWEI",
AQ2262="Projet OCM (NOKIA)","TRAVAUX -NOKIA",
AQ2262="ACCESS-ISSUE","ACCESS-ISSUE",
AQ2262="Projet OCM (ZTE, NOKIA, autres projets)","TRAVAUX OCM",
AQ2262="No root CAuse","No root cause",
AQ2262="ODU HS","TX ISSUE",
AQ2262="IP &amp; VLAN","TX ISSUE",
AQ2262="Warehouse HUAWEI","SPARE-ISSUE",
AQ2262="SPARE-HS","SPARE-ISSUE",
AQ2262="Power Telco","RAN ISSUE",AQ2262="no impacts","no impacts"
),"")</f>
        <v>No root cause</v>
      </c>
      <c r="AQ2262" s="67" t="s">
        <v>5344</v>
      </c>
      <c r="AR2262" s="48" t="str" cm="1">
        <f t="array" ref="AR2262">IFERROR(_xlfn.IFS(
AQ2262="MPR ISSUE","ACTIVE",
AQ2262="BSS Hardware Issue","ACTIVE",
AQ2262="Sites strategiques, MLL, Pylone, etc.","PASSIVE",
AQ2262="AKTIVCO DEFAUT GE &amp; POWER Cabinet","PASSIVE",
AQ2262="AKTIVCO Coupure ENEO &amp; Baisse de tension","PASSIVE",
AQ2262="Coupure ENEO &amp; Baisse de tension","PASSIVE",
AQ2262="Defaut GE &amp; POWER Cabinet","PASSIVE",
AQ2262="Sharing","PASSIVE",
AQ2262="Sites strategiques &amp; DataCenter","PASSIVE",
AQ2262="Exclu","Exclu",
AQ2262="SAT","ACTIVE",
AQ2262="SPARE-ISSUE","SPARE-ISSUE",
AQ2262="Fiber CAmtel","ACTIVE",
AQ2262="Fiber AOF","ACTIVE",
AQ2262="Projet OCM (HUAWEI)","PLANNED WORKS",
AQ2262="Projet OCM (NOKIA)","PLANNED WORKS",
AQ2262="ACCESS-ISSUE","ACCESS-ISSUE",
AQ2262="Projet OCM (ZTE, NOKIA, autres projets)","PLANNED WORKS",
AQ2262="No root CAuse","No root cause",
AQ2262="ODU HS","ACTIVE",
AQ2262="IP &amp; VLAN","ACTIVE",
AQ2262="Warehouse HUAWEI","SPARE-ISSUE",
AQ2262="SPARE-HS","SPARE-ISSUE",
AQ2262="Power Telco","ACTIVE", AQ2262="no impacts","no impacts"
),"")</f>
        <v>No root cause</v>
      </c>
      <c r="AS2262" s="92" t="s">
        <v>5537</v>
      </c>
      <c r="AT2262" s="98" t="s">
        <v>1199</v>
      </c>
      <c r="AV2262" s="17" t="s">
        <v>5537</v>
      </c>
      <c r="AW2262" s="7" t="s">
        <v>5537</v>
      </c>
      <c r="AX2262" s="6" t="s">
        <v>5537</v>
      </c>
      <c r="AY2262" s="7"/>
      <c r="AZ2262" s="3" t="s">
        <v>5537</v>
      </c>
      <c r="BA2262" s="18" t="s">
        <v>5537</v>
      </c>
      <c r="BB2262" s="18" t="s">
        <v>5537</v>
      </c>
      <c r="BC2262" s="18" t="s">
        <v>5537</v>
      </c>
      <c r="BD2262" s="18" t="s">
        <v>5537</v>
      </c>
      <c r="BE2262" s="18" t="s">
        <v>5537</v>
      </c>
      <c r="BF2262" s="18" t="s">
        <v>5537</v>
      </c>
      <c r="BG2262" s="18" t="s">
        <v>5537</v>
      </c>
      <c r="BH2262" s="18" t="s">
        <v>5537</v>
      </c>
      <c r="BI2262" s="18" t="s">
        <v>5537</v>
      </c>
      <c r="BJ2262" s="18" t="s">
        <v>5537</v>
      </c>
      <c r="BK2262" s="18" t="s">
        <v>5537</v>
      </c>
      <c r="BL2262" s="9" t="s">
        <v>5537</v>
      </c>
      <c r="BM2262" s="14" t="s">
        <v>5537</v>
      </c>
      <c r="BN2262" s="14" t="s">
        <v>5537</v>
      </c>
      <c r="BO2262" s="14" t="str">
        <f>_xlfn.XLOOKUP(B2262,'[4]cell downs 18042026 17h'!$B:$B,'[4]cell downs 18042026 17h'!$B:$B,"")</f>
        <v/>
      </c>
      <c r="BP2262" s="14" t="str">
        <f>_xlfn.XLOOKUP(B2262,'[5]Cells Huawei 19042026 15h'!$B:$B,'[5]Cells Huawei 19042026 15h'!$B:$B,"")</f>
        <v/>
      </c>
      <c r="BQ2262" s="9" t="str">
        <f>_xlfn.XLOOKUP(B2262,'[6]cells down 19042026 9H40'!$B:$B,'[6]cells down 19042026 9H40'!$B:$B,"")</f>
        <v/>
      </c>
      <c r="BR2262" s="9" t="s">
        <v>1199</v>
      </c>
      <c r="BS2262" s="9" t="s">
        <v>594</v>
      </c>
      <c r="BT2262" s="108"/>
    </row>
    <row r="2263" spans="1:72" s="9" customFormat="1" x14ac:dyDescent="0.35">
      <c r="A2263" s="1" t="s">
        <v>4247</v>
      </c>
      <c r="B2263" s="8" t="s">
        <v>4248</v>
      </c>
      <c r="C2263" s="3" t="str">
        <f>_xlfn.XLOOKUP(B2263,'[1]daily break down'!$D:$D,'[1]daily break down'!$E:$E,"")</f>
        <v>NORD-OUEST</v>
      </c>
      <c r="D2263" s="1" t="s">
        <v>11</v>
      </c>
      <c r="E2263" s="1" t="s">
        <v>12</v>
      </c>
      <c r="F2263" s="3" t="s">
        <v>51</v>
      </c>
      <c r="G2263" s="1" t="s">
        <v>3129</v>
      </c>
      <c r="H2263" s="32" t="str">
        <f>_xlfn.XLOOKUP(B2263,[2]CALCULATION!$B:$B,[2]CALCULATION!$H:$H,"")</f>
        <v>HUAWEI</v>
      </c>
      <c r="I2263" s="28">
        <v>0</v>
      </c>
      <c r="J2263" s="28">
        <v>0</v>
      </c>
      <c r="K2263" s="28">
        <v>0</v>
      </c>
      <c r="L2263" s="28">
        <v>0</v>
      </c>
      <c r="M2263" s="28">
        <v>0</v>
      </c>
      <c r="N2263" s="28">
        <v>0</v>
      </c>
      <c r="O2263" s="28">
        <v>0</v>
      </c>
      <c r="P2263" s="28">
        <v>0</v>
      </c>
      <c r="Q2263" s="28">
        <v>0</v>
      </c>
      <c r="R2263" s="28">
        <v>0</v>
      </c>
      <c r="S2263" s="93">
        <v>0</v>
      </c>
      <c r="T2263" s="93">
        <f>_xlfn.XLOOKUP(B2263,'[3]Nur des jours'!$B:$B,'[3]Nur des jours'!$U:$U,"")</f>
        <v>0</v>
      </c>
      <c r="U2263" s="93">
        <v>0</v>
      </c>
      <c r="V2263" s="93">
        <v>0</v>
      </c>
      <c r="W2263" s="93">
        <v>0</v>
      </c>
      <c r="X2263" s="93">
        <v>0</v>
      </c>
      <c r="Y2263" s="93">
        <v>0.32750554314234098</v>
      </c>
      <c r="Z2263" s="93">
        <v>0</v>
      </c>
      <c r="AA2263" s="93">
        <v>0</v>
      </c>
      <c r="AB2263" s="93">
        <v>0</v>
      </c>
      <c r="AC2263" s="93">
        <f>_xlfn.XLOOKUP(B2263,'[3]Nur des jours'!$B:$B,'[3]Nur des jours'!$N:$N,"")</f>
        <v>0</v>
      </c>
      <c r="AD2263" s="93">
        <v>0</v>
      </c>
      <c r="AE2263" s="93">
        <v>0</v>
      </c>
      <c r="AF2263" s="93">
        <v>0</v>
      </c>
      <c r="AG2263" s="93"/>
      <c r="AH2263" s="93">
        <v>0</v>
      </c>
      <c r="AI2263" s="93">
        <v>0</v>
      </c>
      <c r="AJ2263" s="93">
        <v>0</v>
      </c>
      <c r="AK2263" s="93">
        <v>0</v>
      </c>
      <c r="AL2263" s="93">
        <v>0</v>
      </c>
      <c r="AM2263" s="49" t="s">
        <v>5601</v>
      </c>
      <c r="AN2263" s="49"/>
      <c r="AO2263" s="48" t="str" cm="1">
        <f t="array" ref="AO2263">IFERROR(_xlfn.IFS(
AQ2263="MPR ISSUE","PDH",
AQ2263="BSS Hardware Issue","BSS",
AQ2263="Sites strategiques, MLL, Pylone, etc.","ENVTECH",
AQ2263="AKTIVCO DEFAUT GE &amp; POWER Cabinet","AKTIVCO",
AQ2263="AKTIVCO Coupure ENEO &amp; Baisse de tension","AKTIVCO GRID ONLY",
AQ2263="Coupure ENEO &amp; Baisse de tension","IHS GRID ONLY",
AQ2263="Defaut GE &amp; POWER Cabinet","IHS",
AQ2263="Sharing","Partners",
AQ2263="Sites strategiques &amp; DataCenter","SST &amp; DC",
AQ2263="Exclu","Exclu",
AQ2263="SAT","SAT",
AQ2263="SPARE-ISSUE","SPARE-ISSUE",
AQ2263="Fiber CAmtel","TRANS_FO_CAMTEL",
AQ2263="Fiber AOF","Fiber AOF",
AQ2263="Projet OCM (HUAWEI)","TRAVAUX-HUAWEI",
AQ2263="Projet OCM (NOKIA)","TRAVAUX-NOKIA",
AQ2263="ACCESS-ISSUE","ACCESS-ISSUE",
AQ2263="Projet OCM (ZTE, NOKIA, autres projets)","TRAVAUX OCM",
AQ2263="No root CAuse","No root cause",
AQ2263="ODU HS","PDH",
AQ2263="IP &amp; VLAN","PDH",
AQ2263="Warehouse HUAWEI","SPARE-ISSUE",
AQ2263="SPARE-HS","SPARE-ISSUE",
AQ2263="Power Telco","BSS",AQ2263="no impacts","no impacts"
),"")</f>
        <v>No root cause</v>
      </c>
      <c r="AP2263" s="48" t="str" cm="1">
        <f t="array" ref="AP2263">IFERROR(_xlfn.IFS(
AQ2263="MPR ISSUE","TX ISSUE",
AQ2263="BSS Hardware Issue","RAN ISSUE",
AQ2263="Sites strategiques, MLL, Pylone, etc.","ENVTECH",
AQ2263="AKTIVCO DEFAUT GE &amp; POWER Cabinet","POWER ISSUE",
AQ2263="AKTIVCO Coupure ENEO &amp; Baisse de tension","POWER ISSUE",
AQ2263="Coupure ENEO &amp; Baisse de tension","POWER ISSUE",
AQ2263="Defaut GE &amp; POWER Cabinet","POWER ISSUE",
AQ2263="Sharing","POWER ISSUE",
AQ2263="Sites strategiques &amp; DataCenter","POWER ISSUE",
AQ2263="Exclu","Exclu",
AQ2263="SAT","TX ISSUE",
AQ2263="SPARE-ISSUE","SPARE-ISSUE",
AQ2263="Fiber CAmtel","TX ISSUE",
AQ2263="Fiber AOF","TX ISSUE",
AQ2263="Projet OCM (HUAWEI)","TRAVAUX-HUAWEI",
AQ2263="Projet OCM (NOKIA)","TRAVAUX -NOKIA",
AQ2263="ACCESS-ISSUE","ACCESS-ISSUE",
AQ2263="Projet OCM (ZTE, NOKIA, autres projets)","TRAVAUX OCM",
AQ2263="No root CAuse","No root cause",
AQ2263="ODU HS","TX ISSUE",
AQ2263="IP &amp; VLAN","TX ISSUE",
AQ2263="Warehouse HUAWEI","SPARE-ISSUE",
AQ2263="SPARE-HS","SPARE-ISSUE",
AQ2263="Power Telco","RAN ISSUE",AQ2263="no impacts","no impacts"
),"")</f>
        <v>No root cause</v>
      </c>
      <c r="AQ2263" s="67" t="s">
        <v>5344</v>
      </c>
      <c r="AR2263" s="48" t="str" cm="1">
        <f t="array" ref="AR2263">IFERROR(_xlfn.IFS(
AQ2263="MPR ISSUE","ACTIVE",
AQ2263="BSS Hardware Issue","ACTIVE",
AQ2263="Sites strategiques, MLL, Pylone, etc.","PASSIVE",
AQ2263="AKTIVCO DEFAUT GE &amp; POWER Cabinet","PASSIVE",
AQ2263="AKTIVCO Coupure ENEO &amp; Baisse de tension","PASSIVE",
AQ2263="Coupure ENEO &amp; Baisse de tension","PASSIVE",
AQ2263="Defaut GE &amp; POWER Cabinet","PASSIVE",
AQ2263="Sharing","PASSIVE",
AQ2263="Sites strategiques &amp; DataCenter","PASSIVE",
AQ2263="Exclu","Exclu",
AQ2263="SAT","ACTIVE",
AQ2263="SPARE-ISSUE","SPARE-ISSUE",
AQ2263="Fiber CAmtel","ACTIVE",
AQ2263="Fiber AOF","ACTIVE",
AQ2263="Projet OCM (HUAWEI)","PLANNED WORKS",
AQ2263="Projet OCM (NOKIA)","PLANNED WORKS",
AQ2263="ACCESS-ISSUE","ACCESS-ISSUE",
AQ2263="Projet OCM (ZTE, NOKIA, autres projets)","PLANNED WORKS",
AQ2263="No root CAuse","No root cause",
AQ2263="ODU HS","ACTIVE",
AQ2263="IP &amp; VLAN","ACTIVE",
AQ2263="Warehouse HUAWEI","SPARE-ISSUE",
AQ2263="SPARE-HS","SPARE-ISSUE",
AQ2263="Power Telco","ACTIVE", AQ2263="no impacts","no impacts"
),"")</f>
        <v>No root cause</v>
      </c>
      <c r="AS2263" s="92" t="s">
        <v>5537</v>
      </c>
      <c r="AT2263" s="98" t="s">
        <v>4248</v>
      </c>
      <c r="AV2263" s="17" t="s">
        <v>5537</v>
      </c>
      <c r="AW2263" s="7" t="s">
        <v>5537</v>
      </c>
      <c r="AX2263" s="6" t="s">
        <v>5537</v>
      </c>
      <c r="AY2263" s="7"/>
      <c r="AZ2263" s="3" t="s">
        <v>5537</v>
      </c>
      <c r="BA2263" s="18" t="s">
        <v>5537</v>
      </c>
      <c r="BB2263" s="18" t="s">
        <v>5537</v>
      </c>
      <c r="BC2263" s="18" t="s">
        <v>5537</v>
      </c>
      <c r="BD2263" s="18" t="s">
        <v>5537</v>
      </c>
      <c r="BE2263" s="18" t="s">
        <v>5537</v>
      </c>
      <c r="BF2263" s="18" t="s">
        <v>5537</v>
      </c>
      <c r="BG2263" s="18" t="s">
        <v>5537</v>
      </c>
      <c r="BH2263" s="18" t="s">
        <v>5537</v>
      </c>
      <c r="BI2263" s="18" t="s">
        <v>5537</v>
      </c>
      <c r="BJ2263" s="18" t="s">
        <v>5537</v>
      </c>
      <c r="BK2263" s="18" t="s">
        <v>5537</v>
      </c>
      <c r="BL2263" s="9" t="s">
        <v>5537</v>
      </c>
      <c r="BM2263" s="14" t="s">
        <v>5537</v>
      </c>
      <c r="BN2263" s="14" t="s">
        <v>5537</v>
      </c>
      <c r="BO2263" s="14" t="str">
        <f>_xlfn.XLOOKUP(B2263,'[4]cell downs 18042026 17h'!$B:$B,'[4]cell downs 18042026 17h'!$B:$B,"")</f>
        <v/>
      </c>
      <c r="BP2263" s="14" t="str">
        <f>_xlfn.XLOOKUP(B2263,'[5]Cells Huawei 19042026 15h'!$B:$B,'[5]Cells Huawei 19042026 15h'!$B:$B,"")</f>
        <v/>
      </c>
      <c r="BQ2263" s="9" t="str">
        <f>_xlfn.XLOOKUP(B2263,'[6]cells down 19042026 9H40'!$B:$B,'[6]cells down 19042026 9H40'!$B:$B,"")</f>
        <v/>
      </c>
      <c r="BR2263" s="9" t="s">
        <v>4248</v>
      </c>
      <c r="BS2263" s="9" t="s">
        <v>5537</v>
      </c>
      <c r="BT2263" s="108"/>
    </row>
    <row r="2264" spans="1:72" s="9" customFormat="1" x14ac:dyDescent="0.35">
      <c r="A2264" s="1" t="s">
        <v>1431</v>
      </c>
      <c r="B2264" s="8" t="s">
        <v>1550</v>
      </c>
      <c r="C2264" s="3" t="str">
        <f>_xlfn.XLOOKUP(B2264,'[1]daily break down'!$D:$D,'[1]daily break down'!$E:$E,"")</f>
        <v>SUD-OUEST</v>
      </c>
      <c r="D2264" s="1" t="s">
        <v>11</v>
      </c>
      <c r="E2264" s="1" t="s">
        <v>12</v>
      </c>
      <c r="F2264" s="3" t="s">
        <v>13</v>
      </c>
      <c r="G2264" s="1" t="s">
        <v>1431</v>
      </c>
      <c r="H2264" s="32" t="str">
        <f>_xlfn.XLOOKUP(B2264,[2]CALCULATION!$B:$B,[2]CALCULATION!$H:$H,"")</f>
        <v>Huawei</v>
      </c>
      <c r="I2264" s="28">
        <v>0</v>
      </c>
      <c r="J2264" s="28">
        <v>0</v>
      </c>
      <c r="K2264" s="28">
        <v>0</v>
      </c>
      <c r="L2264" s="28">
        <v>0</v>
      </c>
      <c r="M2264" s="28">
        <v>0</v>
      </c>
      <c r="N2264" s="28">
        <v>0</v>
      </c>
      <c r="O2264" s="28">
        <v>0</v>
      </c>
      <c r="P2264" s="28">
        <v>0</v>
      </c>
      <c r="Q2264" s="28">
        <v>0</v>
      </c>
      <c r="R2264" s="28">
        <v>0</v>
      </c>
      <c r="S2264" s="93">
        <v>0</v>
      </c>
      <c r="T2264" s="93">
        <f>_xlfn.XLOOKUP(B2264,'[3]Nur des jours'!$B:$B,'[3]Nur des jours'!$U:$U,"")</f>
        <v>0</v>
      </c>
      <c r="U2264" s="93">
        <v>0</v>
      </c>
      <c r="V2264" s="93">
        <v>0</v>
      </c>
      <c r="W2264" s="93">
        <v>4.0251988254530824</v>
      </c>
      <c r="X2264" s="93">
        <v>4.6363356190769709</v>
      </c>
      <c r="Y2264" s="93">
        <v>0.2968113733581027</v>
      </c>
      <c r="Z2264" s="93">
        <v>0</v>
      </c>
      <c r="AA2264" s="93">
        <v>0</v>
      </c>
      <c r="AB2264" s="93">
        <v>0</v>
      </c>
      <c r="AC2264" s="93">
        <f>_xlfn.XLOOKUP(B2264,'[3]Nur des jours'!$B:$B,'[3]Nur des jours'!$N:$N,"")</f>
        <v>0</v>
      </c>
      <c r="AD2264" s="93">
        <v>0</v>
      </c>
      <c r="AE2264" s="93">
        <v>0</v>
      </c>
      <c r="AF2264" s="93">
        <v>0</v>
      </c>
      <c r="AG2264" s="93"/>
      <c r="AH2264" s="93">
        <v>0</v>
      </c>
      <c r="AI2264" s="93">
        <v>0</v>
      </c>
      <c r="AJ2264" s="93">
        <v>0</v>
      </c>
      <c r="AK2264" s="93">
        <v>0</v>
      </c>
      <c r="AL2264" s="93">
        <v>0</v>
      </c>
      <c r="AM2264" s="49" t="s">
        <v>5601</v>
      </c>
      <c r="AN2264" s="49"/>
      <c r="AO2264" s="48" t="str" cm="1">
        <f t="array" ref="AO2264">IFERROR(_xlfn.IFS(
AQ2264="MPR ISSUE","PDH",
AQ2264="BSS Hardware Issue","BSS",
AQ2264="Sites strategiques, MLL, Pylone, etc.","ENVTECH",
AQ2264="AKTIVCO DEFAUT GE &amp; POWER Cabinet","AKTIVCO",
AQ2264="AKTIVCO Coupure ENEO &amp; Baisse de tension","AKTIVCO GRID ONLY",
AQ2264="Coupure ENEO &amp; Baisse de tension","IHS GRID ONLY",
AQ2264="Defaut GE &amp; POWER Cabinet","IHS",
AQ2264="Sharing","Partners",
AQ2264="Sites strategiques &amp; DataCenter","SST &amp; DC",
AQ2264="Exclu","Exclu",
AQ2264="SAT","SAT",
AQ2264="SPARE-ISSUE","SPARE-ISSUE",
AQ2264="Fiber CAmtel","TRANS_FO_CAMTEL",
AQ2264="Fiber AOF","Fiber AOF",
AQ2264="Projet OCM (HUAWEI)","TRAVAUX-HUAWEI",
AQ2264="Projet OCM (NOKIA)","TRAVAUX-NOKIA",
AQ2264="ACCESS-ISSUE","ACCESS-ISSUE",
AQ2264="Projet OCM (ZTE, NOKIA, autres projets)","TRAVAUX OCM",
AQ2264="No root CAuse","No root cause",
AQ2264="ODU HS","PDH",
AQ2264="IP &amp; VLAN","PDH",
AQ2264="Warehouse HUAWEI","SPARE-ISSUE",
AQ2264="SPARE-HS","SPARE-ISSUE",
AQ2264="Power Telco","BSS",AQ2264="no impacts","no impacts"
),"")</f>
        <v>No root cause</v>
      </c>
      <c r="AP2264" s="48" t="str" cm="1">
        <f t="array" ref="AP2264">IFERROR(_xlfn.IFS(
AQ2264="MPR ISSUE","TX ISSUE",
AQ2264="BSS Hardware Issue","RAN ISSUE",
AQ2264="Sites strategiques, MLL, Pylone, etc.","ENVTECH",
AQ2264="AKTIVCO DEFAUT GE &amp; POWER Cabinet","POWER ISSUE",
AQ2264="AKTIVCO Coupure ENEO &amp; Baisse de tension","POWER ISSUE",
AQ2264="Coupure ENEO &amp; Baisse de tension","POWER ISSUE",
AQ2264="Defaut GE &amp; POWER Cabinet","POWER ISSUE",
AQ2264="Sharing","POWER ISSUE",
AQ2264="Sites strategiques &amp; DataCenter","POWER ISSUE",
AQ2264="Exclu","Exclu",
AQ2264="SAT","TX ISSUE",
AQ2264="SPARE-ISSUE","SPARE-ISSUE",
AQ2264="Fiber CAmtel","TX ISSUE",
AQ2264="Fiber AOF","TX ISSUE",
AQ2264="Projet OCM (HUAWEI)","TRAVAUX-HUAWEI",
AQ2264="Projet OCM (NOKIA)","TRAVAUX -NOKIA",
AQ2264="ACCESS-ISSUE","ACCESS-ISSUE",
AQ2264="Projet OCM (ZTE, NOKIA, autres projets)","TRAVAUX OCM",
AQ2264="No root CAuse","No root cause",
AQ2264="ODU HS","TX ISSUE",
AQ2264="IP &amp; VLAN","TX ISSUE",
AQ2264="Warehouse HUAWEI","SPARE-ISSUE",
AQ2264="SPARE-HS","SPARE-ISSUE",
AQ2264="Power Telco","RAN ISSUE",AQ2264="no impacts","no impacts"
),"")</f>
        <v>No root cause</v>
      </c>
      <c r="AQ2264" s="67" t="s">
        <v>5344</v>
      </c>
      <c r="AR2264" s="48" t="str" cm="1">
        <f t="array" ref="AR2264">IFERROR(_xlfn.IFS(
AQ2264="MPR ISSUE","ACTIVE",
AQ2264="BSS Hardware Issue","ACTIVE",
AQ2264="Sites strategiques, MLL, Pylone, etc.","PASSIVE",
AQ2264="AKTIVCO DEFAUT GE &amp; POWER Cabinet","PASSIVE",
AQ2264="AKTIVCO Coupure ENEO &amp; Baisse de tension","PASSIVE",
AQ2264="Coupure ENEO &amp; Baisse de tension","PASSIVE",
AQ2264="Defaut GE &amp; POWER Cabinet","PASSIVE",
AQ2264="Sharing","PASSIVE",
AQ2264="Sites strategiques &amp; DataCenter","PASSIVE",
AQ2264="Exclu","Exclu",
AQ2264="SAT","ACTIVE",
AQ2264="SPARE-ISSUE","SPARE-ISSUE",
AQ2264="Fiber CAmtel","ACTIVE",
AQ2264="Fiber AOF","ACTIVE",
AQ2264="Projet OCM (HUAWEI)","PLANNED WORKS",
AQ2264="Projet OCM (NOKIA)","PLANNED WORKS",
AQ2264="ACCESS-ISSUE","ACCESS-ISSUE",
AQ2264="Projet OCM (ZTE, NOKIA, autres projets)","PLANNED WORKS",
AQ2264="No root CAuse","No root cause",
AQ2264="ODU HS","ACTIVE",
AQ2264="IP &amp; VLAN","ACTIVE",
AQ2264="Warehouse HUAWEI","SPARE-ISSUE",
AQ2264="SPARE-HS","SPARE-ISSUE",
AQ2264="Power Telco","ACTIVE", AQ2264="no impacts","no impacts"
),"")</f>
        <v>No root cause</v>
      </c>
      <c r="AS2264" s="92" t="s">
        <v>5537</v>
      </c>
      <c r="AT2264" s="98" t="s">
        <v>1550</v>
      </c>
      <c r="AV2264" s="17" t="s">
        <v>5537</v>
      </c>
      <c r="AW2264" s="7" t="s">
        <v>5537</v>
      </c>
      <c r="AX2264" s="6" t="s">
        <v>5537</v>
      </c>
      <c r="AY2264" s="7"/>
      <c r="AZ2264" s="3" t="s">
        <v>5537</v>
      </c>
      <c r="BA2264" s="18" t="s">
        <v>5537</v>
      </c>
      <c r="BB2264" s="18" t="s">
        <v>5537</v>
      </c>
      <c r="BC2264" s="18" t="s">
        <v>5537</v>
      </c>
      <c r="BD2264" s="18" t="s">
        <v>5537</v>
      </c>
      <c r="BE2264" s="18" t="s">
        <v>5537</v>
      </c>
      <c r="BF2264" s="18" t="s">
        <v>5537</v>
      </c>
      <c r="BG2264" s="18" t="s">
        <v>5537</v>
      </c>
      <c r="BH2264" s="18" t="s">
        <v>5537</v>
      </c>
      <c r="BI2264" s="18" t="s">
        <v>5537</v>
      </c>
      <c r="BJ2264" s="18" t="s">
        <v>5537</v>
      </c>
      <c r="BK2264" s="18" t="s">
        <v>5537</v>
      </c>
      <c r="BL2264" s="9" t="s">
        <v>5537</v>
      </c>
      <c r="BM2264" s="14" t="s">
        <v>5537</v>
      </c>
      <c r="BN2264" s="14" t="s">
        <v>5537</v>
      </c>
      <c r="BO2264" s="14" t="str">
        <f>_xlfn.XLOOKUP(B2264,'[4]cell downs 18042026 17h'!$B:$B,'[4]cell downs 18042026 17h'!$B:$B,"")</f>
        <v/>
      </c>
      <c r="BP2264" s="14" t="str">
        <f>_xlfn.XLOOKUP(B2264,'[5]Cells Huawei 19042026 15h'!$B:$B,'[5]Cells Huawei 19042026 15h'!$B:$B,"")</f>
        <v/>
      </c>
      <c r="BQ2264" s="9" t="str">
        <f>_xlfn.XLOOKUP(B2264,'[6]cells down 19042026 9H40'!$B:$B,'[6]cells down 19042026 9H40'!$B:$B,"")</f>
        <v/>
      </c>
      <c r="BR2264" s="9" t="s">
        <v>1550</v>
      </c>
      <c r="BS2264" s="9" t="s">
        <v>12</v>
      </c>
      <c r="BT2264" s="108"/>
    </row>
    <row r="2265" spans="1:72" s="9" customFormat="1" x14ac:dyDescent="0.35">
      <c r="A2265" s="1" t="s">
        <v>5235</v>
      </c>
      <c r="B2265" s="1" t="s">
        <v>5236</v>
      </c>
      <c r="C2265" s="3" t="str">
        <f>_xlfn.XLOOKUP(B2265,'[1]daily break down'!$D:$D,'[1]daily break down'!$E:$E,"")</f>
        <v>SUD-OUEST</v>
      </c>
      <c r="D2265" s="1" t="s">
        <v>11</v>
      </c>
      <c r="E2265" s="1" t="s">
        <v>154</v>
      </c>
      <c r="F2265" s="3" t="s">
        <v>13</v>
      </c>
      <c r="G2265" s="1" t="s">
        <v>5235</v>
      </c>
      <c r="H2265" s="32" t="str">
        <f>_xlfn.XLOOKUP(B2265,[2]CALCULATION!$B:$B,[2]CALCULATION!$H:$H,"")</f>
        <v>HUAWEI</v>
      </c>
      <c r="I2265" s="28">
        <v>0</v>
      </c>
      <c r="J2265" s="28">
        <v>0</v>
      </c>
      <c r="K2265" s="28">
        <v>0</v>
      </c>
      <c r="L2265" s="28">
        <v>0</v>
      </c>
      <c r="M2265" s="28">
        <v>0</v>
      </c>
      <c r="N2265" s="28">
        <v>0</v>
      </c>
      <c r="O2265" s="28">
        <v>0</v>
      </c>
      <c r="P2265" s="28">
        <v>0</v>
      </c>
      <c r="Q2265" s="28">
        <v>0</v>
      </c>
      <c r="R2265" s="28">
        <v>0</v>
      </c>
      <c r="S2265" s="93">
        <v>0</v>
      </c>
      <c r="T2265" s="93">
        <f>_xlfn.XLOOKUP(B2265,'[3]Nur des jours'!$B:$B,'[3]Nur des jours'!$U:$U,"")</f>
        <v>0</v>
      </c>
      <c r="U2265" s="93">
        <v>0</v>
      </c>
      <c r="V2265" s="93">
        <v>2.3405865029834523</v>
      </c>
      <c r="W2265" s="93">
        <v>2.9191564435997752</v>
      </c>
      <c r="X2265" s="93">
        <v>2.8668639939731699</v>
      </c>
      <c r="Y2265" s="93">
        <v>0.25286574038403914</v>
      </c>
      <c r="Z2265" s="93">
        <v>0</v>
      </c>
      <c r="AA2265" s="93">
        <v>0</v>
      </c>
      <c r="AB2265" s="93">
        <v>0</v>
      </c>
      <c r="AC2265" s="93">
        <f>_xlfn.XLOOKUP(B2265,'[3]Nur des jours'!$B:$B,'[3]Nur des jours'!$N:$N,"")</f>
        <v>0</v>
      </c>
      <c r="AD2265" s="93">
        <v>0</v>
      </c>
      <c r="AE2265" s="93">
        <v>0</v>
      </c>
      <c r="AF2265" s="93">
        <v>0</v>
      </c>
      <c r="AG2265" s="93"/>
      <c r="AH2265" s="93">
        <v>0</v>
      </c>
      <c r="AI2265" s="93">
        <v>0</v>
      </c>
      <c r="AJ2265" s="93">
        <v>0</v>
      </c>
      <c r="AK2265" s="93">
        <v>0</v>
      </c>
      <c r="AL2265" s="93">
        <v>0</v>
      </c>
      <c r="AM2265" s="49" t="s">
        <v>5601</v>
      </c>
      <c r="AN2265" s="49"/>
      <c r="AO2265" s="48" t="str" cm="1">
        <f t="array" ref="AO2265">IFERROR(_xlfn.IFS(
AQ2265="MPR ISSUE","PDH",
AQ2265="BSS Hardware Issue","BSS",
AQ2265="Sites strategiques, MLL, Pylone, etc.","ENVTECH",
AQ2265="AKTIVCO DEFAUT GE &amp; POWER Cabinet","AKTIVCO",
AQ2265="AKTIVCO Coupure ENEO &amp; Baisse de tension","AKTIVCO GRID ONLY",
AQ2265="Coupure ENEO &amp; Baisse de tension","IHS GRID ONLY",
AQ2265="Defaut GE &amp; POWER Cabinet","IHS",
AQ2265="Sharing","Partners",
AQ2265="Sites strategiques &amp; DataCenter","SST &amp; DC",
AQ2265="Exclu","Exclu",
AQ2265="SAT","SAT",
AQ2265="SPARE-ISSUE","SPARE-ISSUE",
AQ2265="Fiber CAmtel","TRANS_FO_CAMTEL",
AQ2265="Fiber AOF","Fiber AOF",
AQ2265="Projet OCM (HUAWEI)","TRAVAUX-HUAWEI",
AQ2265="Projet OCM (NOKIA)","TRAVAUX-NOKIA",
AQ2265="ACCESS-ISSUE","ACCESS-ISSUE",
AQ2265="Projet OCM (ZTE, NOKIA, autres projets)","TRAVAUX OCM",
AQ2265="No root CAuse","No root cause",
AQ2265="ODU HS","PDH",
AQ2265="IP &amp; VLAN","PDH",
AQ2265="Warehouse HUAWEI","SPARE-ISSUE",
AQ2265="SPARE-HS","SPARE-ISSUE",
AQ2265="Power Telco","BSS",AQ2265="no impacts","no impacts"
),"")</f>
        <v>ACCESS-ISSUE</v>
      </c>
      <c r="AP2265" s="48" t="str" cm="1">
        <f t="array" ref="AP2265">IFERROR(_xlfn.IFS(
AQ2265="MPR ISSUE","TX ISSUE",
AQ2265="BSS Hardware Issue","RAN ISSUE",
AQ2265="Sites strategiques, MLL, Pylone, etc.","ENVTECH",
AQ2265="AKTIVCO DEFAUT GE &amp; POWER Cabinet","POWER ISSUE",
AQ2265="AKTIVCO Coupure ENEO &amp; Baisse de tension","POWER ISSUE",
AQ2265="Coupure ENEO &amp; Baisse de tension","POWER ISSUE",
AQ2265="Defaut GE &amp; POWER Cabinet","POWER ISSUE",
AQ2265="Sharing","POWER ISSUE",
AQ2265="Sites strategiques &amp; DataCenter","POWER ISSUE",
AQ2265="Exclu","Exclu",
AQ2265="SAT","TX ISSUE",
AQ2265="SPARE-ISSUE","SPARE-ISSUE",
AQ2265="Fiber CAmtel","TX ISSUE",
AQ2265="Fiber AOF","TX ISSUE",
AQ2265="Projet OCM (HUAWEI)","TRAVAUX-HUAWEI",
AQ2265="Projet OCM (NOKIA)","TRAVAUX -NOKIA",
AQ2265="ACCESS-ISSUE","ACCESS-ISSUE",
AQ2265="Projet OCM (ZTE, NOKIA, autres projets)","TRAVAUX OCM",
AQ2265="No root CAuse","No root cause",
AQ2265="ODU HS","TX ISSUE",
AQ2265="IP &amp; VLAN","TX ISSUE",
AQ2265="Warehouse HUAWEI","SPARE-ISSUE",
AQ2265="SPARE-HS","SPARE-ISSUE",
AQ2265="Power Telco","RAN ISSUE",AQ2265="no impacts","no impacts"
),"")</f>
        <v>ACCESS-ISSUE</v>
      </c>
      <c r="AQ2265" s="67" t="s">
        <v>25</v>
      </c>
      <c r="AR2265" s="48" t="str" cm="1">
        <f t="array" ref="AR2265">IFERROR(_xlfn.IFS(
AQ2265="MPR ISSUE","ACTIVE",
AQ2265="BSS Hardware Issue","ACTIVE",
AQ2265="Sites strategiques, MLL, Pylone, etc.","PASSIVE",
AQ2265="AKTIVCO DEFAUT GE &amp; POWER Cabinet","PASSIVE",
AQ2265="AKTIVCO Coupure ENEO &amp; Baisse de tension","PASSIVE",
AQ2265="Coupure ENEO &amp; Baisse de tension","PASSIVE",
AQ2265="Defaut GE &amp; POWER Cabinet","PASSIVE",
AQ2265="Sharing","PASSIVE",
AQ2265="Sites strategiques &amp; DataCenter","PASSIVE",
AQ2265="Exclu","Exclu",
AQ2265="SAT","ACTIVE",
AQ2265="SPARE-ISSUE","SPARE-ISSUE",
AQ2265="Fiber CAmtel","ACTIVE",
AQ2265="Fiber AOF","ACTIVE",
AQ2265="Projet OCM (HUAWEI)","PLANNED WORKS",
AQ2265="Projet OCM (NOKIA)","PLANNED WORKS",
AQ2265="ACCESS-ISSUE","ACCESS-ISSUE",
AQ2265="Projet OCM (ZTE, NOKIA, autres projets)","PLANNED WORKS",
AQ2265="No root CAuse","No root cause",
AQ2265="ODU HS","ACTIVE",
AQ2265="IP &amp; VLAN","ACTIVE",
AQ2265="Warehouse HUAWEI","SPARE-ISSUE",
AQ2265="SPARE-HS","SPARE-ISSUE",
AQ2265="Power Telco","ACTIVE", AQ2265="no impacts","no impacts"
),"")</f>
        <v>ACCESS-ISSUE</v>
      </c>
      <c r="AS2265" s="92" t="s">
        <v>5968</v>
      </c>
      <c r="AT2265" s="92" t="s">
        <v>5236</v>
      </c>
      <c r="AV2265" s="17" t="s">
        <v>5537</v>
      </c>
      <c r="AW2265" s="7" t="s">
        <v>5537</v>
      </c>
      <c r="AX2265" s="6" t="s">
        <v>5537</v>
      </c>
      <c r="AY2265" s="7"/>
      <c r="AZ2265" s="3" t="s">
        <v>5537</v>
      </c>
      <c r="BA2265" s="18" t="s">
        <v>5537</v>
      </c>
      <c r="BB2265" s="18" t="s">
        <v>5537</v>
      </c>
      <c r="BC2265" s="18" t="s">
        <v>5537</v>
      </c>
      <c r="BD2265" s="18" t="s">
        <v>5537</v>
      </c>
      <c r="BE2265" s="18" t="s">
        <v>5537</v>
      </c>
      <c r="BF2265" s="18" t="s">
        <v>5537</v>
      </c>
      <c r="BG2265" s="18" t="s">
        <v>5537</v>
      </c>
      <c r="BH2265" s="18" t="s">
        <v>5537</v>
      </c>
      <c r="BI2265" s="18" t="s">
        <v>5537</v>
      </c>
      <c r="BJ2265" s="18" t="s">
        <v>6381</v>
      </c>
      <c r="BK2265" s="18" t="s">
        <v>6382</v>
      </c>
      <c r="BL2265" s="9" t="s">
        <v>5537</v>
      </c>
      <c r="BM2265" s="14" t="s">
        <v>5537</v>
      </c>
      <c r="BN2265" s="14" t="s">
        <v>5537</v>
      </c>
      <c r="BO2265" s="14" t="str">
        <f>_xlfn.XLOOKUP(B2265,'[4]cell downs 18042026 17h'!$B:$B,'[4]cell downs 18042026 17h'!$B:$B,"")</f>
        <v/>
      </c>
      <c r="BP2265" s="14" t="str">
        <f>_xlfn.XLOOKUP(B2265,'[5]Cells Huawei 19042026 15h'!$B:$B,'[5]Cells Huawei 19042026 15h'!$B:$B,"")</f>
        <v/>
      </c>
      <c r="BQ2265" s="9" t="str">
        <f>_xlfn.XLOOKUP(B2265,'[6]cells down 19042026 9H40'!$B:$B,'[6]cells down 19042026 9H40'!$B:$B,"")</f>
        <v/>
      </c>
      <c r="BR2265" s="9" t="s">
        <v>5236</v>
      </c>
      <c r="BS2265" s="9" t="s">
        <v>318</v>
      </c>
      <c r="BT2265" s="108"/>
    </row>
    <row r="2266" spans="1:72" s="9" customFormat="1" x14ac:dyDescent="0.35">
      <c r="A2266" s="1" t="s">
        <v>156</v>
      </c>
      <c r="B2266" s="8" t="s">
        <v>157</v>
      </c>
      <c r="C2266" s="3" t="str">
        <f>_xlfn.XLOOKUP(B2266,'[1]daily break down'!$D:$D,'[1]daily break down'!$E:$E,"")</f>
        <v>EXTREME-NORD</v>
      </c>
      <c r="D2266" s="1" t="s">
        <v>11</v>
      </c>
      <c r="E2266" s="1" t="s">
        <v>66</v>
      </c>
      <c r="F2266" s="3" t="s">
        <v>55</v>
      </c>
      <c r="G2266" s="1" t="s">
        <v>156</v>
      </c>
      <c r="H2266" s="32" t="str">
        <f>_xlfn.XLOOKUP(B2266,[2]CALCULATION!$B:$B,[2]CALCULATION!$H:$H,"")</f>
        <v>HUAWEI</v>
      </c>
      <c r="I2266" s="28">
        <v>0</v>
      </c>
      <c r="J2266" s="28">
        <v>0</v>
      </c>
      <c r="K2266" s="28">
        <v>0</v>
      </c>
      <c r="L2266" s="28">
        <v>0</v>
      </c>
      <c r="M2266" s="28">
        <v>0</v>
      </c>
      <c r="N2266" s="28">
        <v>0</v>
      </c>
      <c r="O2266" s="28">
        <v>0</v>
      </c>
      <c r="P2266" s="28">
        <v>0</v>
      </c>
      <c r="Q2266" s="28">
        <v>0</v>
      </c>
      <c r="R2266" s="28">
        <v>0</v>
      </c>
      <c r="S2266" s="93">
        <v>0</v>
      </c>
      <c r="T2266" s="93">
        <f>_xlfn.XLOOKUP(B2266,'[3]Nur des jours'!$B:$B,'[3]Nur des jours'!$U:$U,"")</f>
        <v>0</v>
      </c>
      <c r="U2266" s="93">
        <v>0</v>
      </c>
      <c r="V2266" s="93">
        <v>0.96122154591605258</v>
      </c>
      <c r="W2266" s="93">
        <v>0</v>
      </c>
      <c r="X2266" s="93">
        <v>0</v>
      </c>
      <c r="Y2266" s="93">
        <v>0.2127368141698984</v>
      </c>
      <c r="Z2266" s="93">
        <v>0</v>
      </c>
      <c r="AA2266" s="93">
        <v>0</v>
      </c>
      <c r="AB2266" s="93">
        <v>0</v>
      </c>
      <c r="AC2266" s="93">
        <f>_xlfn.XLOOKUP(B2266,'[3]Nur des jours'!$B:$B,'[3]Nur des jours'!$N:$N,"")</f>
        <v>0</v>
      </c>
      <c r="AD2266" s="93">
        <v>0</v>
      </c>
      <c r="AE2266" s="93">
        <v>0</v>
      </c>
      <c r="AF2266" s="93">
        <v>0</v>
      </c>
      <c r="AG2266" s="93"/>
      <c r="AH2266" s="93">
        <v>0</v>
      </c>
      <c r="AI2266" s="93">
        <v>0</v>
      </c>
      <c r="AJ2266" s="93">
        <v>0</v>
      </c>
      <c r="AK2266" s="93">
        <v>0</v>
      </c>
      <c r="AL2266" s="93">
        <v>0</v>
      </c>
      <c r="AM2266" s="49" t="s">
        <v>5601</v>
      </c>
      <c r="AN2266" s="49"/>
      <c r="AO2266" s="48" t="str" cm="1">
        <f t="array" ref="AO2266">IFERROR(_xlfn.IFS(
AQ2266="MPR ISSUE","PDH",
AQ2266="BSS Hardware Issue","BSS",
AQ2266="Sites strategiques, MLL, Pylone, etc.","ENVTECH",
AQ2266="AKTIVCO DEFAUT GE &amp; POWER Cabinet","AKTIVCO",
AQ2266="AKTIVCO Coupure ENEO &amp; Baisse de tension","AKTIVCO GRID ONLY",
AQ2266="Coupure ENEO &amp; Baisse de tension","IHS GRID ONLY",
AQ2266="Defaut GE &amp; POWER Cabinet","IHS",
AQ2266="Sharing","Partners",
AQ2266="Sites strategiques &amp; DataCenter","SST &amp; DC",
AQ2266="Exclu","Exclu",
AQ2266="SAT","SAT",
AQ2266="SPARE-ISSUE","SPARE-ISSUE",
AQ2266="Fiber CAmtel","TRANS_FO_CAMTEL",
AQ2266="Fiber AOF","Fiber AOF",
AQ2266="Projet OCM (HUAWEI)","TRAVAUX-HUAWEI",
AQ2266="Projet OCM (NOKIA)","TRAVAUX-NOKIA",
AQ2266="ACCESS-ISSUE","ACCESS-ISSUE",
AQ2266="Projet OCM (ZTE, NOKIA, autres projets)","TRAVAUX OCM",
AQ2266="No root CAuse","No root cause",
AQ2266="ODU HS","PDH",
AQ2266="IP &amp; VLAN","PDH",
AQ2266="Warehouse HUAWEI","SPARE-ISSUE",
AQ2266="SPARE-HS","SPARE-ISSUE",
AQ2266="Power Telco","BSS",AQ2266="no impacts","no impacts"
),"")</f>
        <v>IHS</v>
      </c>
      <c r="AP2266" s="48" t="str" cm="1">
        <f t="array" ref="AP2266">IFERROR(_xlfn.IFS(
AQ2266="MPR ISSUE","TX ISSUE",
AQ2266="BSS Hardware Issue","RAN ISSUE",
AQ2266="Sites strategiques, MLL, Pylone, etc.","ENVTECH",
AQ2266="AKTIVCO DEFAUT GE &amp; POWER Cabinet","POWER ISSUE",
AQ2266="AKTIVCO Coupure ENEO &amp; Baisse de tension","POWER ISSUE",
AQ2266="Coupure ENEO &amp; Baisse de tension","POWER ISSUE",
AQ2266="Defaut GE &amp; POWER Cabinet","POWER ISSUE",
AQ2266="Sharing","POWER ISSUE",
AQ2266="Sites strategiques &amp; DataCenter","POWER ISSUE",
AQ2266="Exclu","Exclu",
AQ2266="SAT","TX ISSUE",
AQ2266="SPARE-ISSUE","SPARE-ISSUE",
AQ2266="Fiber CAmtel","TX ISSUE",
AQ2266="Fiber AOF","TX ISSUE",
AQ2266="Projet OCM (HUAWEI)","TRAVAUX-HUAWEI",
AQ2266="Projet OCM (NOKIA)","TRAVAUX -NOKIA",
AQ2266="ACCESS-ISSUE","ACCESS-ISSUE",
AQ2266="Projet OCM (ZTE, NOKIA, autres projets)","TRAVAUX OCM",
AQ2266="No root CAuse","No root cause",
AQ2266="ODU HS","TX ISSUE",
AQ2266="IP &amp; VLAN","TX ISSUE",
AQ2266="Warehouse HUAWEI","SPARE-ISSUE",
AQ2266="SPARE-HS","SPARE-ISSUE",
AQ2266="Power Telco","RAN ISSUE",AQ2266="no impacts","no impacts"
),"")</f>
        <v>POWER ISSUE</v>
      </c>
      <c r="AQ2266" s="67" t="s">
        <v>5330</v>
      </c>
      <c r="AR2266" s="48" t="str" cm="1">
        <f t="array" ref="AR2266">IFERROR(_xlfn.IFS(
AQ2266="MPR ISSUE","ACTIVE",
AQ2266="BSS Hardware Issue","ACTIVE",
AQ2266="Sites strategiques, MLL, Pylone, etc.","PASSIVE",
AQ2266="AKTIVCO DEFAUT GE &amp; POWER Cabinet","PASSIVE",
AQ2266="AKTIVCO Coupure ENEO &amp; Baisse de tension","PASSIVE",
AQ2266="Coupure ENEO &amp; Baisse de tension","PASSIVE",
AQ2266="Defaut GE &amp; POWER Cabinet","PASSIVE",
AQ2266="Sharing","PASSIVE",
AQ2266="Sites strategiques &amp; DataCenter","PASSIVE",
AQ2266="Exclu","Exclu",
AQ2266="SAT","ACTIVE",
AQ2266="SPARE-ISSUE","SPARE-ISSUE",
AQ2266="Fiber CAmtel","ACTIVE",
AQ2266="Fiber AOF","ACTIVE",
AQ2266="Projet OCM (HUAWEI)","PLANNED WORKS",
AQ2266="Projet OCM (NOKIA)","PLANNED WORKS",
AQ2266="ACCESS-ISSUE","ACCESS-ISSUE",
AQ2266="Projet OCM (ZTE, NOKIA, autres projets)","PLANNED WORKS",
AQ2266="No root CAuse","No root cause",
AQ2266="ODU HS","ACTIVE",
AQ2266="IP &amp; VLAN","ACTIVE",
AQ2266="Warehouse HUAWEI","SPARE-ISSUE",
AQ2266="SPARE-HS","SPARE-ISSUE",
AQ2266="Power Telco","ACTIVE", AQ2266="no impacts","no impacts"
),"")</f>
        <v>PASSIVE</v>
      </c>
      <c r="AS2266" s="92" t="s">
        <v>5969</v>
      </c>
      <c r="AT2266" s="98" t="s">
        <v>157</v>
      </c>
      <c r="AV2266" s="17" t="s">
        <v>5537</v>
      </c>
      <c r="AW2266" s="7" t="s">
        <v>5537</v>
      </c>
      <c r="AX2266" s="6" t="s">
        <v>5537</v>
      </c>
      <c r="AY2266" s="7"/>
      <c r="AZ2266" s="3" t="s">
        <v>5969</v>
      </c>
      <c r="BA2266" s="18" t="s">
        <v>5537</v>
      </c>
      <c r="BB2266" s="18" t="s">
        <v>5537</v>
      </c>
      <c r="BC2266" s="18" t="s">
        <v>5537</v>
      </c>
      <c r="BD2266" s="18" t="s">
        <v>5537</v>
      </c>
      <c r="BE2266" s="18" t="s">
        <v>5537</v>
      </c>
      <c r="BF2266" s="18" t="s">
        <v>5537</v>
      </c>
      <c r="BG2266" s="18" t="s">
        <v>5537</v>
      </c>
      <c r="BH2266" s="18" t="s">
        <v>5537</v>
      </c>
      <c r="BI2266" s="18" t="s">
        <v>5537</v>
      </c>
      <c r="BJ2266" s="18" t="s">
        <v>5537</v>
      </c>
      <c r="BK2266" s="18" t="s">
        <v>5537</v>
      </c>
      <c r="BL2266" s="9" t="s">
        <v>5537</v>
      </c>
      <c r="BM2266" s="14" t="s">
        <v>5537</v>
      </c>
      <c r="BN2266" s="14" t="s">
        <v>5537</v>
      </c>
      <c r="BO2266" s="14" t="str">
        <f>_xlfn.XLOOKUP(B2266,'[4]cell downs 18042026 17h'!$B:$B,'[4]cell downs 18042026 17h'!$B:$B,"")</f>
        <v/>
      </c>
      <c r="BP2266" s="14" t="str">
        <f>_xlfn.XLOOKUP(B2266,'[5]Cells Huawei 19042026 15h'!$B:$B,'[5]Cells Huawei 19042026 15h'!$B:$B,"")</f>
        <v/>
      </c>
      <c r="BQ2266" s="9" t="str">
        <f>_xlfn.XLOOKUP(B2266,'[6]cells down 19042026 9H40'!$B:$B,'[6]cells down 19042026 9H40'!$B:$B,"")</f>
        <v/>
      </c>
      <c r="BR2266" s="9" t="s">
        <v>157</v>
      </c>
      <c r="BS2266" s="9" t="s">
        <v>594</v>
      </c>
      <c r="BT2266" s="108"/>
    </row>
    <row r="2267" spans="1:72" s="9" customFormat="1" x14ac:dyDescent="0.35">
      <c r="A2267" s="1" t="s">
        <v>3865</v>
      </c>
      <c r="B2267" s="8" t="s">
        <v>3866</v>
      </c>
      <c r="C2267" s="3" t="str">
        <f>_xlfn.XLOOKUP(B2267,'[1]daily break down'!$D:$D,'[1]daily break down'!$E:$E,"")</f>
        <v>EXTREME-NORD</v>
      </c>
      <c r="D2267" s="1" t="s">
        <v>21</v>
      </c>
      <c r="E2267" s="1" t="s">
        <v>563</v>
      </c>
      <c r="F2267" s="3" t="s">
        <v>55</v>
      </c>
      <c r="G2267" s="1" t="s">
        <v>3865</v>
      </c>
      <c r="H2267" s="32" t="str">
        <f>_xlfn.XLOOKUP(B2267,[2]CALCULATION!$B:$B,[2]CALCULATION!$H:$H,"")</f>
        <v>HUAWEI</v>
      </c>
      <c r="I2267" s="28">
        <v>0</v>
      </c>
      <c r="J2267" s="28">
        <v>0</v>
      </c>
      <c r="K2267" s="28">
        <v>0</v>
      </c>
      <c r="L2267" s="28">
        <v>0</v>
      </c>
      <c r="M2267" s="28">
        <v>0</v>
      </c>
      <c r="N2267" s="28">
        <v>0</v>
      </c>
      <c r="O2267" s="28">
        <v>0</v>
      </c>
      <c r="P2267" s="28">
        <v>0</v>
      </c>
      <c r="Q2267" s="28">
        <v>0</v>
      </c>
      <c r="R2267" s="28">
        <v>0</v>
      </c>
      <c r="S2267" s="93">
        <v>0</v>
      </c>
      <c r="T2267" s="93">
        <f>_xlfn.XLOOKUP(B2267,'[3]Nur des jours'!$B:$B,'[3]Nur des jours'!$U:$U,"")</f>
        <v>0</v>
      </c>
      <c r="U2267" s="93">
        <v>0</v>
      </c>
      <c r="V2267" s="93">
        <v>6.8487057440366623</v>
      </c>
      <c r="W2267" s="93">
        <v>7.9380009873499358</v>
      </c>
      <c r="X2267" s="93">
        <v>0.61051256588277958</v>
      </c>
      <c r="Y2267" s="93">
        <v>0.11856760065404799</v>
      </c>
      <c r="Z2267" s="93">
        <v>0</v>
      </c>
      <c r="AA2267" s="93">
        <v>0</v>
      </c>
      <c r="AB2267" s="93">
        <v>0</v>
      </c>
      <c r="AC2267" s="93">
        <f>_xlfn.XLOOKUP(B2267,'[3]Nur des jours'!$B:$B,'[3]Nur des jours'!$N:$N,"")</f>
        <v>0</v>
      </c>
      <c r="AD2267" s="93">
        <v>0</v>
      </c>
      <c r="AE2267" s="93">
        <v>0</v>
      </c>
      <c r="AF2267" s="93">
        <v>0</v>
      </c>
      <c r="AG2267" s="93"/>
      <c r="AH2267" s="93">
        <v>0</v>
      </c>
      <c r="AI2267" s="93">
        <v>0</v>
      </c>
      <c r="AJ2267" s="93">
        <v>0</v>
      </c>
      <c r="AK2267" s="93">
        <v>0</v>
      </c>
      <c r="AL2267" s="93">
        <v>0</v>
      </c>
      <c r="AM2267" s="49" t="s">
        <v>5601</v>
      </c>
      <c r="AN2267" s="49"/>
      <c r="AO2267" s="48" t="str" cm="1">
        <f t="array" ref="AO2267">IFERROR(_xlfn.IFS(
AQ2267="MPR ISSUE","PDH",
AQ2267="BSS Hardware Issue","BSS",
AQ2267="Sites strategiques, MLL, Pylone, etc.","ENVTECH",
AQ2267="AKTIVCO DEFAUT GE &amp; POWER Cabinet","AKTIVCO",
AQ2267="AKTIVCO Coupure ENEO &amp; Baisse de tension","AKTIVCO GRID ONLY",
AQ2267="Coupure ENEO &amp; Baisse de tension","IHS GRID ONLY",
AQ2267="Defaut GE &amp; POWER Cabinet","IHS",
AQ2267="Sharing","Partners",
AQ2267="Sites strategiques &amp; DataCenter","SST &amp; DC",
AQ2267="Exclu","Exclu",
AQ2267="SAT","SAT",
AQ2267="SPARE-ISSUE","SPARE-ISSUE",
AQ2267="Fiber CAmtel","TRANS_FO_CAMTEL",
AQ2267="Fiber AOF","Fiber AOF",
AQ2267="Projet OCM (HUAWEI)","TRAVAUX-HUAWEI",
AQ2267="Projet OCM (NOKIA)","TRAVAUX-NOKIA",
AQ2267="ACCESS-ISSUE","ACCESS-ISSUE",
AQ2267="Projet OCM (ZTE, NOKIA, autres projets)","TRAVAUX OCM",
AQ2267="No root CAuse","No root cause",
AQ2267="ODU HS","PDH",
AQ2267="IP &amp; VLAN","PDH",
AQ2267="Warehouse HUAWEI","SPARE-ISSUE",
AQ2267="SPARE-HS","SPARE-ISSUE",
AQ2267="Power Telco","BSS",AQ2267="no impacts","no impacts"
),"")</f>
        <v>No root cause</v>
      </c>
      <c r="AP2267" s="48" t="str" cm="1">
        <f t="array" ref="AP2267">IFERROR(_xlfn.IFS(
AQ2267="MPR ISSUE","TX ISSUE",
AQ2267="BSS Hardware Issue","RAN ISSUE",
AQ2267="Sites strategiques, MLL, Pylone, etc.","ENVTECH",
AQ2267="AKTIVCO DEFAUT GE &amp; POWER Cabinet","POWER ISSUE",
AQ2267="AKTIVCO Coupure ENEO &amp; Baisse de tension","POWER ISSUE",
AQ2267="Coupure ENEO &amp; Baisse de tension","POWER ISSUE",
AQ2267="Defaut GE &amp; POWER Cabinet","POWER ISSUE",
AQ2267="Sharing","POWER ISSUE",
AQ2267="Sites strategiques &amp; DataCenter","POWER ISSUE",
AQ2267="Exclu","Exclu",
AQ2267="SAT","TX ISSUE",
AQ2267="SPARE-ISSUE","SPARE-ISSUE",
AQ2267="Fiber CAmtel","TX ISSUE",
AQ2267="Fiber AOF","TX ISSUE",
AQ2267="Projet OCM (HUAWEI)","TRAVAUX-HUAWEI",
AQ2267="Projet OCM (NOKIA)","TRAVAUX -NOKIA",
AQ2267="ACCESS-ISSUE","ACCESS-ISSUE",
AQ2267="Projet OCM (ZTE, NOKIA, autres projets)","TRAVAUX OCM",
AQ2267="No root CAuse","No root cause",
AQ2267="ODU HS","TX ISSUE",
AQ2267="IP &amp; VLAN","TX ISSUE",
AQ2267="Warehouse HUAWEI","SPARE-ISSUE",
AQ2267="SPARE-HS","SPARE-ISSUE",
AQ2267="Power Telco","RAN ISSUE",AQ2267="no impacts","no impacts"
),"")</f>
        <v>No root cause</v>
      </c>
      <c r="AQ2267" s="67" t="s">
        <v>5344</v>
      </c>
      <c r="AR2267" s="48" t="str" cm="1">
        <f t="array" ref="AR2267">IFERROR(_xlfn.IFS(
AQ2267="MPR ISSUE","ACTIVE",
AQ2267="BSS Hardware Issue","ACTIVE",
AQ2267="Sites strategiques, MLL, Pylone, etc.","PASSIVE",
AQ2267="AKTIVCO DEFAUT GE &amp; POWER Cabinet","PASSIVE",
AQ2267="AKTIVCO Coupure ENEO &amp; Baisse de tension","PASSIVE",
AQ2267="Coupure ENEO &amp; Baisse de tension","PASSIVE",
AQ2267="Defaut GE &amp; POWER Cabinet","PASSIVE",
AQ2267="Sharing","PASSIVE",
AQ2267="Sites strategiques &amp; DataCenter","PASSIVE",
AQ2267="Exclu","Exclu",
AQ2267="SAT","ACTIVE",
AQ2267="SPARE-ISSUE","SPARE-ISSUE",
AQ2267="Fiber CAmtel","ACTIVE",
AQ2267="Fiber AOF","ACTIVE",
AQ2267="Projet OCM (HUAWEI)","PLANNED WORKS",
AQ2267="Projet OCM (NOKIA)","PLANNED WORKS",
AQ2267="ACCESS-ISSUE","ACCESS-ISSUE",
AQ2267="Projet OCM (ZTE, NOKIA, autres projets)","PLANNED WORKS",
AQ2267="No root CAuse","No root cause",
AQ2267="ODU HS","ACTIVE",
AQ2267="IP &amp; VLAN","ACTIVE",
AQ2267="Warehouse HUAWEI","SPARE-ISSUE",
AQ2267="SPARE-HS","SPARE-ISSUE",
AQ2267="Power Telco","ACTIVE", AQ2267="no impacts","no impacts"
),"")</f>
        <v>No root cause</v>
      </c>
      <c r="AS2267" s="92" t="s">
        <v>5537</v>
      </c>
      <c r="AT2267" s="98" t="s">
        <v>3866</v>
      </c>
      <c r="AV2267" s="17" t="s">
        <v>5537</v>
      </c>
      <c r="AW2267" s="7" t="s">
        <v>5537</v>
      </c>
      <c r="AX2267" s="6" t="s">
        <v>5537</v>
      </c>
      <c r="AY2267" s="7"/>
      <c r="AZ2267" s="3" t="s">
        <v>5537</v>
      </c>
      <c r="BA2267" s="18" t="s">
        <v>5537</v>
      </c>
      <c r="BB2267" s="18" t="s">
        <v>5537</v>
      </c>
      <c r="BC2267" s="18" t="s">
        <v>5537</v>
      </c>
      <c r="BD2267" s="18" t="s">
        <v>5537</v>
      </c>
      <c r="BE2267" s="18" t="s">
        <v>5537</v>
      </c>
      <c r="BF2267" s="18" t="s">
        <v>5537</v>
      </c>
      <c r="BG2267" s="18" t="s">
        <v>5537</v>
      </c>
      <c r="BH2267" s="18" t="s">
        <v>5537</v>
      </c>
      <c r="BI2267" s="18" t="s">
        <v>5537</v>
      </c>
      <c r="BJ2267" s="18" t="s">
        <v>5537</v>
      </c>
      <c r="BK2267" s="18" t="s">
        <v>5537</v>
      </c>
      <c r="BL2267" s="9" t="s">
        <v>5537</v>
      </c>
      <c r="BM2267" s="14" t="s">
        <v>5537</v>
      </c>
      <c r="BN2267" s="14" t="s">
        <v>5537</v>
      </c>
      <c r="BO2267" s="14" t="str">
        <f>_xlfn.XLOOKUP(B2267,'[4]cell downs 18042026 17h'!$B:$B,'[4]cell downs 18042026 17h'!$B:$B,"")</f>
        <v/>
      </c>
      <c r="BP2267" s="14" t="str">
        <f>_xlfn.XLOOKUP(B2267,'[5]Cells Huawei 19042026 15h'!$B:$B,'[5]Cells Huawei 19042026 15h'!$B:$B,"")</f>
        <v/>
      </c>
      <c r="BQ2267" s="9" t="str">
        <f>_xlfn.XLOOKUP(B2267,'[6]cells down 19042026 9H40'!$B:$B,'[6]cells down 19042026 9H40'!$B:$B,"")</f>
        <v/>
      </c>
      <c r="BR2267" s="9" t="s">
        <v>5537</v>
      </c>
      <c r="BS2267" s="9" t="s">
        <v>5537</v>
      </c>
      <c r="BT2267" s="108"/>
    </row>
    <row r="2268" spans="1:72" s="9" customFormat="1" x14ac:dyDescent="0.35">
      <c r="A2268" s="1" t="s">
        <v>3961</v>
      </c>
      <c r="B2268" s="8" t="s">
        <v>3962</v>
      </c>
      <c r="C2268" s="3" t="str">
        <f>_xlfn.XLOOKUP(B2268,'[1]daily break down'!$D:$D,'[1]daily break down'!$E:$E,"")</f>
        <v>NORD-OUEST</v>
      </c>
      <c r="D2268" s="1" t="s">
        <v>11</v>
      </c>
      <c r="E2268" s="1" t="s">
        <v>12</v>
      </c>
      <c r="F2268" s="3" t="s">
        <v>51</v>
      </c>
      <c r="G2268" s="1" t="s">
        <v>3963</v>
      </c>
      <c r="H2268" s="32" t="str">
        <f>_xlfn.XLOOKUP(B2268,[2]CALCULATION!$B:$B,[2]CALCULATION!$H:$H,"")</f>
        <v>HUAWEI</v>
      </c>
      <c r="I2268" s="28">
        <v>0</v>
      </c>
      <c r="J2268" s="28">
        <v>0</v>
      </c>
      <c r="K2268" s="28">
        <v>0</v>
      </c>
      <c r="L2268" s="28">
        <v>0</v>
      </c>
      <c r="M2268" s="28">
        <v>0</v>
      </c>
      <c r="N2268" s="28">
        <v>0</v>
      </c>
      <c r="O2268" s="28">
        <v>0</v>
      </c>
      <c r="P2268" s="28">
        <v>0</v>
      </c>
      <c r="Q2268" s="28">
        <v>0</v>
      </c>
      <c r="R2268" s="28">
        <v>0</v>
      </c>
      <c r="S2268" s="93">
        <v>0</v>
      </c>
      <c r="T2268" s="93">
        <f>_xlfn.XLOOKUP(B2268,'[3]Nur des jours'!$B:$B,'[3]Nur des jours'!$U:$U,"")</f>
        <v>0</v>
      </c>
      <c r="U2268" s="93">
        <v>0</v>
      </c>
      <c r="V2268" s="93">
        <v>0.11642739125596048</v>
      </c>
      <c r="W2268" s="93">
        <v>0</v>
      </c>
      <c r="X2268" s="93">
        <v>0</v>
      </c>
      <c r="Y2268" s="93">
        <v>4.2518826708671846E-2</v>
      </c>
      <c r="Z2268" s="93">
        <v>0</v>
      </c>
      <c r="AA2268" s="93">
        <v>0</v>
      </c>
      <c r="AB2268" s="93">
        <v>0</v>
      </c>
      <c r="AC2268" s="93">
        <f>_xlfn.XLOOKUP(B2268,'[3]Nur des jours'!$B:$B,'[3]Nur des jours'!$N:$N,"")</f>
        <v>0</v>
      </c>
      <c r="AD2268" s="93">
        <v>0</v>
      </c>
      <c r="AE2268" s="93">
        <v>0</v>
      </c>
      <c r="AF2268" s="93">
        <v>0</v>
      </c>
      <c r="AG2268" s="93"/>
      <c r="AH2268" s="93">
        <v>0</v>
      </c>
      <c r="AI2268" s="93">
        <v>0</v>
      </c>
      <c r="AJ2268" s="93">
        <v>0</v>
      </c>
      <c r="AK2268" s="93">
        <v>0</v>
      </c>
      <c r="AL2268" s="93">
        <v>0</v>
      </c>
      <c r="AM2268" s="49" t="s">
        <v>5601</v>
      </c>
      <c r="AN2268" s="49"/>
      <c r="AO2268" s="48" t="str" cm="1">
        <f t="array" ref="AO2268">IFERROR(_xlfn.IFS(
AQ2268="MPR ISSUE","PDH",
AQ2268="BSS Hardware Issue","BSS",
AQ2268="Sites strategiques, MLL, Pylone, etc.","ENVTECH",
AQ2268="AKTIVCO DEFAUT GE &amp; POWER Cabinet","AKTIVCO",
AQ2268="AKTIVCO Coupure ENEO &amp; Baisse de tension","AKTIVCO GRID ONLY",
AQ2268="Coupure ENEO &amp; Baisse de tension","IHS GRID ONLY",
AQ2268="Defaut GE &amp; POWER Cabinet","IHS",
AQ2268="Sharing","Partners",
AQ2268="Sites strategiques &amp; DataCenter","SST &amp; DC",
AQ2268="Exclu","Exclu",
AQ2268="SAT","SAT",
AQ2268="SPARE-ISSUE","SPARE-ISSUE",
AQ2268="Fiber CAmtel","TRANS_FO_CAMTEL",
AQ2268="Fiber AOF","Fiber AOF",
AQ2268="Projet OCM (HUAWEI)","TRAVAUX-HUAWEI",
AQ2268="Projet OCM (NOKIA)","TRAVAUX-NOKIA",
AQ2268="ACCESS-ISSUE","ACCESS-ISSUE",
AQ2268="Projet OCM (ZTE, NOKIA, autres projets)","TRAVAUX OCM",
AQ2268="No root CAuse","No root cause",
AQ2268="ODU HS","PDH",
AQ2268="IP &amp; VLAN","PDH",
AQ2268="Warehouse HUAWEI","SPARE-ISSUE",
AQ2268="SPARE-HS","SPARE-ISSUE",
AQ2268="Power Telco","BSS",AQ2268="no impacts","no impacts"
),"")</f>
        <v>No root cause</v>
      </c>
      <c r="AP2268" s="48" t="str" cm="1">
        <f t="array" ref="AP2268">IFERROR(_xlfn.IFS(
AQ2268="MPR ISSUE","TX ISSUE",
AQ2268="BSS Hardware Issue","RAN ISSUE",
AQ2268="Sites strategiques, MLL, Pylone, etc.","ENVTECH",
AQ2268="AKTIVCO DEFAUT GE &amp; POWER Cabinet","POWER ISSUE",
AQ2268="AKTIVCO Coupure ENEO &amp; Baisse de tension","POWER ISSUE",
AQ2268="Coupure ENEO &amp; Baisse de tension","POWER ISSUE",
AQ2268="Defaut GE &amp; POWER Cabinet","POWER ISSUE",
AQ2268="Sharing","POWER ISSUE",
AQ2268="Sites strategiques &amp; DataCenter","POWER ISSUE",
AQ2268="Exclu","Exclu",
AQ2268="SAT","TX ISSUE",
AQ2268="SPARE-ISSUE","SPARE-ISSUE",
AQ2268="Fiber CAmtel","TX ISSUE",
AQ2268="Fiber AOF","TX ISSUE",
AQ2268="Projet OCM (HUAWEI)","TRAVAUX-HUAWEI",
AQ2268="Projet OCM (NOKIA)","TRAVAUX -NOKIA",
AQ2268="ACCESS-ISSUE","ACCESS-ISSUE",
AQ2268="Projet OCM (ZTE, NOKIA, autres projets)","TRAVAUX OCM",
AQ2268="No root CAuse","No root cause",
AQ2268="ODU HS","TX ISSUE",
AQ2268="IP &amp; VLAN","TX ISSUE",
AQ2268="Warehouse HUAWEI","SPARE-ISSUE",
AQ2268="SPARE-HS","SPARE-ISSUE",
AQ2268="Power Telco","RAN ISSUE",AQ2268="no impacts","no impacts"
),"")</f>
        <v>No root cause</v>
      </c>
      <c r="AQ2268" s="67" t="s">
        <v>5344</v>
      </c>
      <c r="AR2268" s="48" t="str" cm="1">
        <f t="array" ref="AR2268">IFERROR(_xlfn.IFS(
AQ2268="MPR ISSUE","ACTIVE",
AQ2268="BSS Hardware Issue","ACTIVE",
AQ2268="Sites strategiques, MLL, Pylone, etc.","PASSIVE",
AQ2268="AKTIVCO DEFAUT GE &amp; POWER Cabinet","PASSIVE",
AQ2268="AKTIVCO Coupure ENEO &amp; Baisse de tension","PASSIVE",
AQ2268="Coupure ENEO &amp; Baisse de tension","PASSIVE",
AQ2268="Defaut GE &amp; POWER Cabinet","PASSIVE",
AQ2268="Sharing","PASSIVE",
AQ2268="Sites strategiques &amp; DataCenter","PASSIVE",
AQ2268="Exclu","Exclu",
AQ2268="SAT","ACTIVE",
AQ2268="SPARE-ISSUE","SPARE-ISSUE",
AQ2268="Fiber CAmtel","ACTIVE",
AQ2268="Fiber AOF","ACTIVE",
AQ2268="Projet OCM (HUAWEI)","PLANNED WORKS",
AQ2268="Projet OCM (NOKIA)","PLANNED WORKS",
AQ2268="ACCESS-ISSUE","ACCESS-ISSUE",
AQ2268="Projet OCM (ZTE, NOKIA, autres projets)","PLANNED WORKS",
AQ2268="No root CAuse","No root cause",
AQ2268="ODU HS","ACTIVE",
AQ2268="IP &amp; VLAN","ACTIVE",
AQ2268="Warehouse HUAWEI","SPARE-ISSUE",
AQ2268="SPARE-HS","SPARE-ISSUE",
AQ2268="Power Telco","ACTIVE", AQ2268="no impacts","no impacts"
),"")</f>
        <v>No root cause</v>
      </c>
      <c r="AS2268" s="92" t="s">
        <v>5537</v>
      </c>
      <c r="AT2268" s="98" t="s">
        <v>3962</v>
      </c>
      <c r="AV2268" s="17" t="s">
        <v>5537</v>
      </c>
      <c r="AW2268" s="7" t="s">
        <v>5537</v>
      </c>
      <c r="AX2268" s="6" t="s">
        <v>5537</v>
      </c>
      <c r="AY2268" s="7"/>
      <c r="AZ2268" s="3" t="s">
        <v>5537</v>
      </c>
      <c r="BA2268" s="18" t="s">
        <v>5537</v>
      </c>
      <c r="BB2268" s="18" t="s">
        <v>5537</v>
      </c>
      <c r="BC2268" s="18" t="s">
        <v>5537</v>
      </c>
      <c r="BD2268" s="18" t="s">
        <v>5537</v>
      </c>
      <c r="BE2268" s="18" t="s">
        <v>5537</v>
      </c>
      <c r="BF2268" s="18" t="s">
        <v>5537</v>
      </c>
      <c r="BG2268" s="18" t="s">
        <v>5537</v>
      </c>
      <c r="BH2268" s="18" t="s">
        <v>5537</v>
      </c>
      <c r="BI2268" s="18" t="s">
        <v>5537</v>
      </c>
      <c r="BJ2268" s="18" t="s">
        <v>5537</v>
      </c>
      <c r="BK2268" s="18" t="s">
        <v>5537</v>
      </c>
      <c r="BL2268" s="9" t="s">
        <v>5537</v>
      </c>
      <c r="BM2268" s="14" t="s">
        <v>5537</v>
      </c>
      <c r="BN2268" s="14" t="s">
        <v>5537</v>
      </c>
      <c r="BO2268" s="14" t="str">
        <f>_xlfn.XLOOKUP(B2268,'[4]cell downs 18042026 17h'!$B:$B,'[4]cell downs 18042026 17h'!$B:$B,"")</f>
        <v/>
      </c>
      <c r="BP2268" s="14" t="str">
        <f>_xlfn.XLOOKUP(B2268,'[5]Cells Huawei 19042026 15h'!$B:$B,'[5]Cells Huawei 19042026 15h'!$B:$B,"")</f>
        <v/>
      </c>
      <c r="BQ2268" s="9" t="str">
        <f>_xlfn.XLOOKUP(B2268,'[6]cells down 19042026 9H40'!$B:$B,'[6]cells down 19042026 9H40'!$B:$B,"")</f>
        <v/>
      </c>
      <c r="BR2268" s="9" t="s">
        <v>3962</v>
      </c>
      <c r="BS2268" s="9" t="s">
        <v>12</v>
      </c>
      <c r="BT2268" s="108"/>
    </row>
    <row r="2269" spans="1:72" s="9" customFormat="1" x14ac:dyDescent="0.35">
      <c r="A2269" s="1" t="s">
        <v>3137</v>
      </c>
      <c r="B2269" s="8" t="s">
        <v>3138</v>
      </c>
      <c r="C2269" s="3" t="str">
        <f>_xlfn.XLOOKUP(B2269,'[1]daily break down'!$D:$D,'[1]daily break down'!$E:$E,"")</f>
        <v>EXTREME-NORD</v>
      </c>
      <c r="D2269" s="1" t="s">
        <v>11</v>
      </c>
      <c r="E2269" s="1" t="s">
        <v>12</v>
      </c>
      <c r="F2269" s="3" t="s">
        <v>55</v>
      </c>
      <c r="G2269" s="1" t="s">
        <v>3137</v>
      </c>
      <c r="H2269" s="32" t="str">
        <f>_xlfn.XLOOKUP(B2269,[2]CALCULATION!$B:$B,[2]CALCULATION!$H:$H,"")</f>
        <v>HUAWEI</v>
      </c>
      <c r="I2269" s="28">
        <v>0</v>
      </c>
      <c r="J2269" s="28">
        <v>0</v>
      </c>
      <c r="K2269" s="28">
        <v>0</v>
      </c>
      <c r="L2269" s="28">
        <v>0</v>
      </c>
      <c r="M2269" s="28">
        <v>0</v>
      </c>
      <c r="N2269" s="28">
        <v>0</v>
      </c>
      <c r="O2269" s="28">
        <v>0</v>
      </c>
      <c r="P2269" s="28">
        <v>0</v>
      </c>
      <c r="Q2269" s="28">
        <v>0</v>
      </c>
      <c r="R2269" s="28">
        <v>0</v>
      </c>
      <c r="S2269" s="93">
        <v>0</v>
      </c>
      <c r="T2269" s="93">
        <f>_xlfn.XLOOKUP(B2269,'[3]Nur des jours'!$B:$B,'[3]Nur des jours'!$U:$U,"")</f>
        <v>0</v>
      </c>
      <c r="U2269" s="93">
        <v>0</v>
      </c>
      <c r="V2269" s="93">
        <v>0.60015038538037246</v>
      </c>
      <c r="W2269" s="93">
        <v>2.43983871381976E-2</v>
      </c>
      <c r="X2269" s="93">
        <v>0</v>
      </c>
      <c r="Y2269" s="93">
        <v>2.9249528440529294E-2</v>
      </c>
      <c r="Z2269" s="93">
        <v>0</v>
      </c>
      <c r="AA2269" s="93">
        <v>0</v>
      </c>
      <c r="AB2269" s="93">
        <v>0</v>
      </c>
      <c r="AC2269" s="93">
        <f>_xlfn.XLOOKUP(B2269,'[3]Nur des jours'!$B:$B,'[3]Nur des jours'!$N:$N,"")</f>
        <v>0</v>
      </c>
      <c r="AD2269" s="93">
        <v>0</v>
      </c>
      <c r="AE2269" s="93">
        <v>0</v>
      </c>
      <c r="AF2269" s="93">
        <v>0</v>
      </c>
      <c r="AG2269" s="93"/>
      <c r="AH2269" s="93">
        <v>0</v>
      </c>
      <c r="AI2269" s="93">
        <v>0</v>
      </c>
      <c r="AJ2269" s="93">
        <v>0</v>
      </c>
      <c r="AK2269" s="93">
        <v>0</v>
      </c>
      <c r="AL2269" s="93">
        <v>0</v>
      </c>
      <c r="AM2269" s="49" t="s">
        <v>5601</v>
      </c>
      <c r="AN2269" s="49"/>
      <c r="AO2269" s="48" t="str" cm="1">
        <f t="array" ref="AO2269">IFERROR(_xlfn.IFS(
AQ2269="MPR ISSUE","PDH",
AQ2269="BSS Hardware Issue","BSS",
AQ2269="Sites strategiques, MLL, Pylone, etc.","ENVTECH",
AQ2269="AKTIVCO DEFAUT GE &amp; POWER Cabinet","AKTIVCO",
AQ2269="AKTIVCO Coupure ENEO &amp; Baisse de tension","AKTIVCO GRID ONLY",
AQ2269="Coupure ENEO &amp; Baisse de tension","IHS GRID ONLY",
AQ2269="Defaut GE &amp; POWER Cabinet","IHS",
AQ2269="Sharing","Partners",
AQ2269="Sites strategiques &amp; DataCenter","SST &amp; DC",
AQ2269="Exclu","Exclu",
AQ2269="SAT","SAT",
AQ2269="SPARE-ISSUE","SPARE-ISSUE",
AQ2269="Fiber CAmtel","TRANS_FO_CAMTEL",
AQ2269="Fiber AOF","Fiber AOF",
AQ2269="Projet OCM (HUAWEI)","TRAVAUX-HUAWEI",
AQ2269="Projet OCM (NOKIA)","TRAVAUX-NOKIA",
AQ2269="ACCESS-ISSUE","ACCESS-ISSUE",
AQ2269="Projet OCM (ZTE, NOKIA, autres projets)","TRAVAUX OCM",
AQ2269="No root CAuse","No root cause",
AQ2269="ODU HS","PDH",
AQ2269="IP &amp; VLAN","PDH",
AQ2269="Warehouse HUAWEI","SPARE-ISSUE",
AQ2269="SPARE-HS","SPARE-ISSUE",
AQ2269="Power Telco","BSS",AQ2269="no impacts","no impacts"
),"")</f>
        <v>No root cause</v>
      </c>
      <c r="AP2269" s="48" t="str" cm="1">
        <f t="array" ref="AP2269">IFERROR(_xlfn.IFS(
AQ2269="MPR ISSUE","TX ISSUE",
AQ2269="BSS Hardware Issue","RAN ISSUE",
AQ2269="Sites strategiques, MLL, Pylone, etc.","ENVTECH",
AQ2269="AKTIVCO DEFAUT GE &amp; POWER Cabinet","POWER ISSUE",
AQ2269="AKTIVCO Coupure ENEO &amp; Baisse de tension","POWER ISSUE",
AQ2269="Coupure ENEO &amp; Baisse de tension","POWER ISSUE",
AQ2269="Defaut GE &amp; POWER Cabinet","POWER ISSUE",
AQ2269="Sharing","POWER ISSUE",
AQ2269="Sites strategiques &amp; DataCenter","POWER ISSUE",
AQ2269="Exclu","Exclu",
AQ2269="SAT","TX ISSUE",
AQ2269="SPARE-ISSUE","SPARE-ISSUE",
AQ2269="Fiber CAmtel","TX ISSUE",
AQ2269="Fiber AOF","TX ISSUE",
AQ2269="Projet OCM (HUAWEI)","TRAVAUX-HUAWEI",
AQ2269="Projet OCM (NOKIA)","TRAVAUX -NOKIA",
AQ2269="ACCESS-ISSUE","ACCESS-ISSUE",
AQ2269="Projet OCM (ZTE, NOKIA, autres projets)","TRAVAUX OCM",
AQ2269="No root CAuse","No root cause",
AQ2269="ODU HS","TX ISSUE",
AQ2269="IP &amp; VLAN","TX ISSUE",
AQ2269="Warehouse HUAWEI","SPARE-ISSUE",
AQ2269="SPARE-HS","SPARE-ISSUE",
AQ2269="Power Telco","RAN ISSUE",AQ2269="no impacts","no impacts"
),"")</f>
        <v>No root cause</v>
      </c>
      <c r="AQ2269" s="67" t="s">
        <v>5344</v>
      </c>
      <c r="AR2269" s="48" t="str" cm="1">
        <f t="array" ref="AR2269">IFERROR(_xlfn.IFS(
AQ2269="MPR ISSUE","ACTIVE",
AQ2269="BSS Hardware Issue","ACTIVE",
AQ2269="Sites strategiques, MLL, Pylone, etc.","PASSIVE",
AQ2269="AKTIVCO DEFAUT GE &amp; POWER Cabinet","PASSIVE",
AQ2269="AKTIVCO Coupure ENEO &amp; Baisse de tension","PASSIVE",
AQ2269="Coupure ENEO &amp; Baisse de tension","PASSIVE",
AQ2269="Defaut GE &amp; POWER Cabinet","PASSIVE",
AQ2269="Sharing","PASSIVE",
AQ2269="Sites strategiques &amp; DataCenter","PASSIVE",
AQ2269="Exclu","Exclu",
AQ2269="SAT","ACTIVE",
AQ2269="SPARE-ISSUE","SPARE-ISSUE",
AQ2269="Fiber CAmtel","ACTIVE",
AQ2269="Fiber AOF","ACTIVE",
AQ2269="Projet OCM (HUAWEI)","PLANNED WORKS",
AQ2269="Projet OCM (NOKIA)","PLANNED WORKS",
AQ2269="ACCESS-ISSUE","ACCESS-ISSUE",
AQ2269="Projet OCM (ZTE, NOKIA, autres projets)","PLANNED WORKS",
AQ2269="No root CAuse","No root cause",
AQ2269="ODU HS","ACTIVE",
AQ2269="IP &amp; VLAN","ACTIVE",
AQ2269="Warehouse HUAWEI","SPARE-ISSUE",
AQ2269="SPARE-HS","SPARE-ISSUE",
AQ2269="Power Telco","ACTIVE", AQ2269="no impacts","no impacts"
),"")</f>
        <v>No root cause</v>
      </c>
      <c r="AS2269" s="92" t="s">
        <v>5537</v>
      </c>
      <c r="AT2269" s="98" t="s">
        <v>3138</v>
      </c>
      <c r="AV2269" s="17" t="s">
        <v>5537</v>
      </c>
      <c r="AW2269" s="7" t="s">
        <v>5537</v>
      </c>
      <c r="AX2269" s="6" t="s">
        <v>5537</v>
      </c>
      <c r="AY2269" s="7"/>
      <c r="AZ2269" s="3" t="s">
        <v>5537</v>
      </c>
      <c r="BA2269" s="18" t="s">
        <v>5537</v>
      </c>
      <c r="BB2269" s="18" t="s">
        <v>5537</v>
      </c>
      <c r="BC2269" s="18" t="s">
        <v>5537</v>
      </c>
      <c r="BD2269" s="18" t="s">
        <v>5537</v>
      </c>
      <c r="BE2269" s="18" t="s">
        <v>5537</v>
      </c>
      <c r="BF2269" s="18" t="s">
        <v>5537</v>
      </c>
      <c r="BG2269" s="18" t="s">
        <v>5537</v>
      </c>
      <c r="BH2269" s="18" t="s">
        <v>5537</v>
      </c>
      <c r="BI2269" s="18" t="s">
        <v>5537</v>
      </c>
      <c r="BJ2269" s="18" t="s">
        <v>5537</v>
      </c>
      <c r="BK2269" s="18" t="s">
        <v>5537</v>
      </c>
      <c r="BL2269" s="9" t="s">
        <v>5537</v>
      </c>
      <c r="BM2269" s="14" t="s">
        <v>5537</v>
      </c>
      <c r="BN2269" s="14" t="s">
        <v>5537</v>
      </c>
      <c r="BO2269" s="14" t="str">
        <f>_xlfn.XLOOKUP(B2269,'[4]cell downs 18042026 17h'!$B:$B,'[4]cell downs 18042026 17h'!$B:$B,"")</f>
        <v/>
      </c>
      <c r="BP2269" s="14" t="str">
        <f>_xlfn.XLOOKUP(B2269,'[5]Cells Huawei 19042026 15h'!$B:$B,'[5]Cells Huawei 19042026 15h'!$B:$B,"")</f>
        <v>EXN_015</v>
      </c>
      <c r="BQ2269" s="9" t="str">
        <f>_xlfn.XLOOKUP(B2269,'[6]cells down 19042026 9H40'!$B:$B,'[6]cells down 19042026 9H40'!$B:$B,"")</f>
        <v/>
      </c>
      <c r="BR2269" s="9" t="s">
        <v>3138</v>
      </c>
      <c r="BS2269" s="9" t="s">
        <v>5537</v>
      </c>
      <c r="BT2269" s="108"/>
    </row>
    <row r="2270" spans="1:72" s="9" customFormat="1" x14ac:dyDescent="0.35">
      <c r="A2270" s="1" t="s">
        <v>4334</v>
      </c>
      <c r="B2270" s="8" t="s">
        <v>4335</v>
      </c>
      <c r="C2270" s="3" t="str">
        <f>_xlfn.XLOOKUP(B2270,'[1]daily break down'!$D:$D,'[1]daily break down'!$E:$E,"")</f>
        <v>SUD-OUEST</v>
      </c>
      <c r="D2270" s="1" t="s">
        <v>11</v>
      </c>
      <c r="E2270" s="1" t="s">
        <v>154</v>
      </c>
      <c r="F2270" s="3" t="s">
        <v>13</v>
      </c>
      <c r="G2270" s="1" t="s">
        <v>684</v>
      </c>
      <c r="H2270" s="32" t="str">
        <f>_xlfn.XLOOKUP(B2270,[2]CALCULATION!$B:$B,[2]CALCULATION!$H:$H,"")</f>
        <v>HUAWEI</v>
      </c>
      <c r="I2270" s="28">
        <v>0</v>
      </c>
      <c r="J2270" s="28">
        <v>0</v>
      </c>
      <c r="K2270" s="28">
        <v>0</v>
      </c>
      <c r="L2270" s="28">
        <v>0</v>
      </c>
      <c r="M2270" s="28">
        <v>0</v>
      </c>
      <c r="N2270" s="28">
        <v>0</v>
      </c>
      <c r="O2270" s="28">
        <v>0</v>
      </c>
      <c r="P2270" s="28">
        <v>0</v>
      </c>
      <c r="Q2270" s="28">
        <v>0</v>
      </c>
      <c r="R2270" s="28">
        <v>0</v>
      </c>
      <c r="S2270" s="93">
        <v>0</v>
      </c>
      <c r="T2270" s="93">
        <f>_xlfn.XLOOKUP(B2270,'[3]Nur des jours'!$B:$B,'[3]Nur des jours'!$U:$U,"")</f>
        <v>0</v>
      </c>
      <c r="U2270" s="93">
        <v>0</v>
      </c>
      <c r="V2270" s="93">
        <v>0</v>
      </c>
      <c r="W2270" s="93">
        <v>0</v>
      </c>
      <c r="X2270" s="93">
        <v>0</v>
      </c>
      <c r="Y2270" s="93">
        <v>2.0135803420339982E-2</v>
      </c>
      <c r="Z2270" s="93">
        <v>0</v>
      </c>
      <c r="AA2270" s="93">
        <v>0</v>
      </c>
      <c r="AB2270" s="93">
        <v>0</v>
      </c>
      <c r="AC2270" s="93">
        <f>_xlfn.XLOOKUP(B2270,'[3]Nur des jours'!$B:$B,'[3]Nur des jours'!$N:$N,"")</f>
        <v>0</v>
      </c>
      <c r="AD2270" s="93">
        <v>0</v>
      </c>
      <c r="AE2270" s="93">
        <v>0</v>
      </c>
      <c r="AF2270" s="93">
        <v>0</v>
      </c>
      <c r="AG2270" s="93"/>
      <c r="AH2270" s="93">
        <v>0</v>
      </c>
      <c r="AI2270" s="93">
        <v>0</v>
      </c>
      <c r="AJ2270" s="93">
        <v>0</v>
      </c>
      <c r="AK2270" s="93">
        <v>0</v>
      </c>
      <c r="AL2270" s="93">
        <v>0</v>
      </c>
      <c r="AM2270" s="49" t="s">
        <v>5601</v>
      </c>
      <c r="AN2270" s="49"/>
      <c r="AO2270" s="48" t="str" cm="1">
        <f t="array" ref="AO2270">IFERROR(_xlfn.IFS(
AQ2270="MPR ISSUE","PDH",
AQ2270="BSS Hardware Issue","BSS",
AQ2270="Sites strategiques, MLL, Pylone, etc.","ENVTECH",
AQ2270="AKTIVCO DEFAUT GE &amp; POWER Cabinet","AKTIVCO",
AQ2270="AKTIVCO Coupure ENEO &amp; Baisse de tension","AKTIVCO GRID ONLY",
AQ2270="Coupure ENEO &amp; Baisse de tension","IHS GRID ONLY",
AQ2270="Defaut GE &amp; POWER Cabinet","IHS",
AQ2270="Sharing","Partners",
AQ2270="Sites strategiques &amp; DataCenter","SST &amp; DC",
AQ2270="Exclu","Exclu",
AQ2270="SAT","SAT",
AQ2270="SPARE-ISSUE","SPARE-ISSUE",
AQ2270="Fiber CAmtel","TRANS_FO_CAMTEL",
AQ2270="Fiber AOF","Fiber AOF",
AQ2270="Projet OCM (HUAWEI)","TRAVAUX-HUAWEI",
AQ2270="Projet OCM (NOKIA)","TRAVAUX-NOKIA",
AQ2270="ACCESS-ISSUE","ACCESS-ISSUE",
AQ2270="Projet OCM (ZTE, NOKIA, autres projets)","TRAVAUX OCM",
AQ2270="No root CAuse","No root cause",
AQ2270="ODU HS","PDH",
AQ2270="IP &amp; VLAN","PDH",
AQ2270="Warehouse HUAWEI","SPARE-ISSUE",
AQ2270="SPARE-HS","SPARE-ISSUE",
AQ2270="Power Telco","BSS",AQ2270="no impacts","no impacts"
),"")</f>
        <v>No root cause</v>
      </c>
      <c r="AP2270" s="48" t="str" cm="1">
        <f t="array" ref="AP2270">IFERROR(_xlfn.IFS(
AQ2270="MPR ISSUE","TX ISSUE",
AQ2270="BSS Hardware Issue","RAN ISSUE",
AQ2270="Sites strategiques, MLL, Pylone, etc.","ENVTECH",
AQ2270="AKTIVCO DEFAUT GE &amp; POWER Cabinet","POWER ISSUE",
AQ2270="AKTIVCO Coupure ENEO &amp; Baisse de tension","POWER ISSUE",
AQ2270="Coupure ENEO &amp; Baisse de tension","POWER ISSUE",
AQ2270="Defaut GE &amp; POWER Cabinet","POWER ISSUE",
AQ2270="Sharing","POWER ISSUE",
AQ2270="Sites strategiques &amp; DataCenter","POWER ISSUE",
AQ2270="Exclu","Exclu",
AQ2270="SAT","TX ISSUE",
AQ2270="SPARE-ISSUE","SPARE-ISSUE",
AQ2270="Fiber CAmtel","TX ISSUE",
AQ2270="Fiber AOF","TX ISSUE",
AQ2270="Projet OCM (HUAWEI)","TRAVAUX-HUAWEI",
AQ2270="Projet OCM (NOKIA)","TRAVAUX -NOKIA",
AQ2270="ACCESS-ISSUE","ACCESS-ISSUE",
AQ2270="Projet OCM (ZTE, NOKIA, autres projets)","TRAVAUX OCM",
AQ2270="No root CAuse","No root cause",
AQ2270="ODU HS","TX ISSUE",
AQ2270="IP &amp; VLAN","TX ISSUE",
AQ2270="Warehouse HUAWEI","SPARE-ISSUE",
AQ2270="SPARE-HS","SPARE-ISSUE",
AQ2270="Power Telco","RAN ISSUE",AQ2270="no impacts","no impacts"
),"")</f>
        <v>No root cause</v>
      </c>
      <c r="AQ2270" s="67" t="s">
        <v>5344</v>
      </c>
      <c r="AR2270" s="48" t="str" cm="1">
        <f t="array" ref="AR2270">IFERROR(_xlfn.IFS(
AQ2270="MPR ISSUE","ACTIVE",
AQ2270="BSS Hardware Issue","ACTIVE",
AQ2270="Sites strategiques, MLL, Pylone, etc.","PASSIVE",
AQ2270="AKTIVCO DEFAUT GE &amp; POWER Cabinet","PASSIVE",
AQ2270="AKTIVCO Coupure ENEO &amp; Baisse de tension","PASSIVE",
AQ2270="Coupure ENEO &amp; Baisse de tension","PASSIVE",
AQ2270="Defaut GE &amp; POWER Cabinet","PASSIVE",
AQ2270="Sharing","PASSIVE",
AQ2270="Sites strategiques &amp; DataCenter","PASSIVE",
AQ2270="Exclu","Exclu",
AQ2270="SAT","ACTIVE",
AQ2270="SPARE-ISSUE","SPARE-ISSUE",
AQ2270="Fiber CAmtel","ACTIVE",
AQ2270="Fiber AOF","ACTIVE",
AQ2270="Projet OCM (HUAWEI)","PLANNED WORKS",
AQ2270="Projet OCM (NOKIA)","PLANNED WORKS",
AQ2270="ACCESS-ISSUE","ACCESS-ISSUE",
AQ2270="Projet OCM (ZTE, NOKIA, autres projets)","PLANNED WORKS",
AQ2270="No root CAuse","No root cause",
AQ2270="ODU HS","ACTIVE",
AQ2270="IP &amp; VLAN","ACTIVE",
AQ2270="Warehouse HUAWEI","SPARE-ISSUE",
AQ2270="SPARE-HS","SPARE-ISSUE",
AQ2270="Power Telco","ACTIVE", AQ2270="no impacts","no impacts"
),"")</f>
        <v>No root cause</v>
      </c>
      <c r="AS2270" s="92" t="s">
        <v>5537</v>
      </c>
      <c r="AT2270" s="98" t="s">
        <v>4335</v>
      </c>
      <c r="AV2270" s="17" t="s">
        <v>5537</v>
      </c>
      <c r="AW2270" s="7" t="s">
        <v>5537</v>
      </c>
      <c r="AX2270" s="6" t="s">
        <v>5537</v>
      </c>
      <c r="AY2270" s="7"/>
      <c r="AZ2270" s="3" t="s">
        <v>5537</v>
      </c>
      <c r="BA2270" s="18" t="s">
        <v>5537</v>
      </c>
      <c r="BB2270" s="18" t="s">
        <v>5537</v>
      </c>
      <c r="BC2270" s="18" t="s">
        <v>5537</v>
      </c>
      <c r="BD2270" s="18" t="s">
        <v>5537</v>
      </c>
      <c r="BE2270" s="18" t="s">
        <v>5537</v>
      </c>
      <c r="BF2270" s="18" t="s">
        <v>5537</v>
      </c>
      <c r="BG2270" s="18" t="s">
        <v>5537</v>
      </c>
      <c r="BH2270" s="18" t="s">
        <v>5537</v>
      </c>
      <c r="BI2270" s="18" t="s">
        <v>5537</v>
      </c>
      <c r="BJ2270" s="18" t="s">
        <v>5537</v>
      </c>
      <c r="BK2270" s="18" t="s">
        <v>5537</v>
      </c>
      <c r="BL2270" s="9" t="s">
        <v>5537</v>
      </c>
      <c r="BM2270" s="14" t="s">
        <v>5537</v>
      </c>
      <c r="BN2270" s="14" t="s">
        <v>5537</v>
      </c>
      <c r="BO2270" s="14" t="str">
        <f>_xlfn.XLOOKUP(B2270,'[4]cell downs 18042026 17h'!$B:$B,'[4]cell downs 18042026 17h'!$B:$B,"")</f>
        <v/>
      </c>
      <c r="BP2270" s="14" t="str">
        <f>_xlfn.XLOOKUP(B2270,'[5]Cells Huawei 19042026 15h'!$B:$B,'[5]Cells Huawei 19042026 15h'!$B:$B,"")</f>
        <v/>
      </c>
      <c r="BQ2270" s="9" t="str">
        <f>_xlfn.XLOOKUP(B2270,'[6]cells down 19042026 9H40'!$B:$B,'[6]cells down 19042026 9H40'!$B:$B,"")</f>
        <v/>
      </c>
      <c r="BR2270" s="9" t="s">
        <v>4335</v>
      </c>
      <c r="BS2270" s="9" t="s">
        <v>12</v>
      </c>
      <c r="BT2270" s="108"/>
    </row>
    <row r="2271" spans="1:72" s="9" customFormat="1" x14ac:dyDescent="0.35">
      <c r="A2271" s="1" t="s">
        <v>5267</v>
      </c>
      <c r="B2271" s="8" t="s">
        <v>5268</v>
      </c>
      <c r="C2271" s="3" t="str">
        <f>_xlfn.XLOOKUP(B2271,'[1]daily break down'!$D:$D,'[1]daily break down'!$E:$E,"")</f>
        <v>SUD-OUEST</v>
      </c>
      <c r="D2271" s="1" t="s">
        <v>11</v>
      </c>
      <c r="E2271" s="1" t="s">
        <v>1160</v>
      </c>
      <c r="F2271" s="3" t="s">
        <v>13</v>
      </c>
      <c r="G2271" s="1" t="s">
        <v>684</v>
      </c>
      <c r="H2271" s="32" t="str">
        <f>_xlfn.XLOOKUP(B2271,[2]CALCULATION!$B:$B,[2]CALCULATION!$H:$H,"")</f>
        <v>Huawei</v>
      </c>
      <c r="I2271" s="28">
        <v>0</v>
      </c>
      <c r="J2271" s="28">
        <v>0</v>
      </c>
      <c r="K2271" s="28">
        <v>0</v>
      </c>
      <c r="L2271" s="28">
        <v>0</v>
      </c>
      <c r="M2271" s="28">
        <v>0</v>
      </c>
      <c r="N2271" s="28">
        <v>0</v>
      </c>
      <c r="O2271" s="28">
        <v>0</v>
      </c>
      <c r="P2271" s="28">
        <v>0</v>
      </c>
      <c r="Q2271" s="28">
        <v>0</v>
      </c>
      <c r="R2271" s="28">
        <v>0</v>
      </c>
      <c r="S2271" s="93">
        <v>0</v>
      </c>
      <c r="T2271" s="93">
        <f>_xlfn.XLOOKUP(B2271,'[3]Nur des jours'!$B:$B,'[3]Nur des jours'!$U:$U,"")</f>
        <v>0</v>
      </c>
      <c r="U2271" s="93">
        <v>0</v>
      </c>
      <c r="V2271" s="93">
        <v>0</v>
      </c>
      <c r="W2271" s="93">
        <v>0</v>
      </c>
      <c r="X2271" s="93">
        <v>2.4255706511658433E-2</v>
      </c>
      <c r="Y2271" s="93">
        <v>2.0117968342022584E-2</v>
      </c>
      <c r="Z2271" s="93">
        <v>0</v>
      </c>
      <c r="AA2271" s="93">
        <v>0</v>
      </c>
      <c r="AB2271" s="93">
        <v>0</v>
      </c>
      <c r="AC2271" s="93">
        <f>_xlfn.XLOOKUP(B2271,'[3]Nur des jours'!$B:$B,'[3]Nur des jours'!$N:$N,"")</f>
        <v>0</v>
      </c>
      <c r="AD2271" s="93">
        <v>0</v>
      </c>
      <c r="AE2271" s="93">
        <v>0</v>
      </c>
      <c r="AF2271" s="93">
        <v>0</v>
      </c>
      <c r="AG2271" s="93"/>
      <c r="AH2271" s="93">
        <v>0</v>
      </c>
      <c r="AI2271" s="93">
        <v>0</v>
      </c>
      <c r="AJ2271" s="93">
        <v>0</v>
      </c>
      <c r="AK2271" s="93">
        <v>0</v>
      </c>
      <c r="AL2271" s="93">
        <v>0</v>
      </c>
      <c r="AM2271" s="49" t="s">
        <v>5601</v>
      </c>
      <c r="AN2271" s="49"/>
      <c r="AO2271" s="48" t="str" cm="1">
        <f t="array" ref="AO2271">IFERROR(_xlfn.IFS(
AQ2271="MPR ISSUE","PDH",
AQ2271="BSS Hardware Issue","BSS",
AQ2271="Sites strategiques, MLL, Pylone, etc.","ENVTECH",
AQ2271="AKTIVCO DEFAUT GE &amp; POWER Cabinet","AKTIVCO",
AQ2271="AKTIVCO Coupure ENEO &amp; Baisse de tension","AKTIVCO GRID ONLY",
AQ2271="Coupure ENEO &amp; Baisse de tension","IHS GRID ONLY",
AQ2271="Defaut GE &amp; POWER Cabinet","IHS",
AQ2271="Sharing","Partners",
AQ2271="Sites strategiques &amp; DataCenter","SST &amp; DC",
AQ2271="Exclu","Exclu",
AQ2271="SAT","SAT",
AQ2271="SPARE-ISSUE","SPARE-ISSUE",
AQ2271="Fiber CAmtel","TRANS_FO_CAMTEL",
AQ2271="Fiber AOF","Fiber AOF",
AQ2271="Projet OCM (HUAWEI)","TRAVAUX-HUAWEI",
AQ2271="Projet OCM (NOKIA)","TRAVAUX-NOKIA",
AQ2271="ACCESS-ISSUE","ACCESS-ISSUE",
AQ2271="Projet OCM (ZTE, NOKIA, autres projets)","TRAVAUX OCM",
AQ2271="No root CAuse","No root cause",
AQ2271="ODU HS","PDH",
AQ2271="IP &amp; VLAN","PDH",
AQ2271="Warehouse HUAWEI","SPARE-ISSUE",
AQ2271="SPARE-HS","SPARE-ISSUE",
AQ2271="Power Telco","BSS",AQ2271="no impacts","no impacts"
),"")</f>
        <v>No root cause</v>
      </c>
      <c r="AP2271" s="48" t="str" cm="1">
        <f t="array" ref="AP2271">IFERROR(_xlfn.IFS(
AQ2271="MPR ISSUE","TX ISSUE",
AQ2271="BSS Hardware Issue","RAN ISSUE",
AQ2271="Sites strategiques, MLL, Pylone, etc.","ENVTECH",
AQ2271="AKTIVCO DEFAUT GE &amp; POWER Cabinet","POWER ISSUE",
AQ2271="AKTIVCO Coupure ENEO &amp; Baisse de tension","POWER ISSUE",
AQ2271="Coupure ENEO &amp; Baisse de tension","POWER ISSUE",
AQ2271="Defaut GE &amp; POWER Cabinet","POWER ISSUE",
AQ2271="Sharing","POWER ISSUE",
AQ2271="Sites strategiques &amp; DataCenter","POWER ISSUE",
AQ2271="Exclu","Exclu",
AQ2271="SAT","TX ISSUE",
AQ2271="SPARE-ISSUE","SPARE-ISSUE",
AQ2271="Fiber CAmtel","TX ISSUE",
AQ2271="Fiber AOF","TX ISSUE",
AQ2271="Projet OCM (HUAWEI)","TRAVAUX-HUAWEI",
AQ2271="Projet OCM (NOKIA)","TRAVAUX -NOKIA",
AQ2271="ACCESS-ISSUE","ACCESS-ISSUE",
AQ2271="Projet OCM (ZTE, NOKIA, autres projets)","TRAVAUX OCM",
AQ2271="No root CAuse","No root cause",
AQ2271="ODU HS","TX ISSUE",
AQ2271="IP &amp; VLAN","TX ISSUE",
AQ2271="Warehouse HUAWEI","SPARE-ISSUE",
AQ2271="SPARE-HS","SPARE-ISSUE",
AQ2271="Power Telco","RAN ISSUE",AQ2271="no impacts","no impacts"
),"")</f>
        <v>No root cause</v>
      </c>
      <c r="AQ2271" s="67" t="s">
        <v>5344</v>
      </c>
      <c r="AR2271" s="48" t="str" cm="1">
        <f t="array" ref="AR2271">IFERROR(_xlfn.IFS(
AQ2271="MPR ISSUE","ACTIVE",
AQ2271="BSS Hardware Issue","ACTIVE",
AQ2271="Sites strategiques, MLL, Pylone, etc.","PASSIVE",
AQ2271="AKTIVCO DEFAUT GE &amp; POWER Cabinet","PASSIVE",
AQ2271="AKTIVCO Coupure ENEO &amp; Baisse de tension","PASSIVE",
AQ2271="Coupure ENEO &amp; Baisse de tension","PASSIVE",
AQ2271="Defaut GE &amp; POWER Cabinet","PASSIVE",
AQ2271="Sharing","PASSIVE",
AQ2271="Sites strategiques &amp; DataCenter","PASSIVE",
AQ2271="Exclu","Exclu",
AQ2271="SAT","ACTIVE",
AQ2271="SPARE-ISSUE","SPARE-ISSUE",
AQ2271="Fiber CAmtel","ACTIVE",
AQ2271="Fiber AOF","ACTIVE",
AQ2271="Projet OCM (HUAWEI)","PLANNED WORKS",
AQ2271="Projet OCM (NOKIA)","PLANNED WORKS",
AQ2271="ACCESS-ISSUE","ACCESS-ISSUE",
AQ2271="Projet OCM (ZTE, NOKIA, autres projets)","PLANNED WORKS",
AQ2271="No root CAuse","No root cause",
AQ2271="ODU HS","ACTIVE",
AQ2271="IP &amp; VLAN","ACTIVE",
AQ2271="Warehouse HUAWEI","SPARE-ISSUE",
AQ2271="SPARE-HS","SPARE-ISSUE",
AQ2271="Power Telco","ACTIVE", AQ2271="no impacts","no impacts"
),"")</f>
        <v>No root cause</v>
      </c>
      <c r="AS2271" s="92" t="s">
        <v>5537</v>
      </c>
      <c r="AT2271" s="98" t="s">
        <v>5268</v>
      </c>
      <c r="AV2271" s="17" t="s">
        <v>5537</v>
      </c>
      <c r="AW2271" s="7" t="s">
        <v>5537</v>
      </c>
      <c r="AX2271" s="6" t="s">
        <v>5537</v>
      </c>
      <c r="AY2271" s="7"/>
      <c r="AZ2271" s="3" t="s">
        <v>5537</v>
      </c>
      <c r="BA2271" s="18" t="s">
        <v>5537</v>
      </c>
      <c r="BB2271" s="18" t="s">
        <v>5537</v>
      </c>
      <c r="BC2271" s="18" t="s">
        <v>5537</v>
      </c>
      <c r="BD2271" s="18" t="s">
        <v>5537</v>
      </c>
      <c r="BE2271" s="18" t="s">
        <v>5537</v>
      </c>
      <c r="BF2271" s="18" t="s">
        <v>5537</v>
      </c>
      <c r="BG2271" s="18" t="s">
        <v>5537</v>
      </c>
      <c r="BH2271" s="18" t="s">
        <v>5537</v>
      </c>
      <c r="BI2271" s="18" t="s">
        <v>5537</v>
      </c>
      <c r="BJ2271" s="18" t="s">
        <v>5537</v>
      </c>
      <c r="BK2271" s="18" t="s">
        <v>5537</v>
      </c>
      <c r="BL2271" s="9" t="s">
        <v>5537</v>
      </c>
      <c r="BM2271" s="14" t="s">
        <v>5537</v>
      </c>
      <c r="BN2271" s="14" t="s">
        <v>5537</v>
      </c>
      <c r="BO2271" s="14" t="str">
        <f>_xlfn.XLOOKUP(B2271,'[4]cell downs 18042026 17h'!$B:$B,'[4]cell downs 18042026 17h'!$B:$B,"")</f>
        <v/>
      </c>
      <c r="BP2271" s="14" t="str">
        <f>_xlfn.XLOOKUP(B2271,'[5]Cells Huawei 19042026 15h'!$B:$B,'[5]Cells Huawei 19042026 15h'!$B:$B,"")</f>
        <v/>
      </c>
      <c r="BQ2271" s="9" t="str">
        <f>_xlfn.XLOOKUP(B2271,'[6]cells down 19042026 9H40'!$B:$B,'[6]cells down 19042026 9H40'!$B:$B,"")</f>
        <v/>
      </c>
      <c r="BR2271" s="9" t="s">
        <v>5268</v>
      </c>
      <c r="BS2271" s="9" t="s">
        <v>5537</v>
      </c>
      <c r="BT2271" s="108"/>
    </row>
    <row r="2272" spans="1:72" s="9" customFormat="1" x14ac:dyDescent="0.35">
      <c r="A2272" s="1" t="s">
        <v>5219</v>
      </c>
      <c r="B2272" s="8" t="s">
        <v>5220</v>
      </c>
      <c r="C2272" s="3" t="str">
        <f>_xlfn.XLOOKUP(B2272,'[1]daily break down'!$D:$D,'[1]daily break down'!$E:$E,"")</f>
        <v>SUD-OUEST</v>
      </c>
      <c r="D2272" s="1" t="s">
        <v>11</v>
      </c>
      <c r="E2272" s="1" t="s">
        <v>12</v>
      </c>
      <c r="F2272" s="3" t="s">
        <v>13</v>
      </c>
      <c r="G2272" s="1" t="s">
        <v>5221</v>
      </c>
      <c r="H2272" s="32" t="str">
        <f>_xlfn.XLOOKUP(B2272,[2]CALCULATION!$B:$B,[2]CALCULATION!$H:$H,"")</f>
        <v>HUAWEI</v>
      </c>
      <c r="I2272" s="28">
        <v>0</v>
      </c>
      <c r="J2272" s="28">
        <v>0</v>
      </c>
      <c r="K2272" s="28">
        <v>0</v>
      </c>
      <c r="L2272" s="28">
        <v>0</v>
      </c>
      <c r="M2272" s="28">
        <v>0</v>
      </c>
      <c r="N2272" s="28">
        <v>0</v>
      </c>
      <c r="O2272" s="28">
        <v>0</v>
      </c>
      <c r="P2272" s="28">
        <v>0</v>
      </c>
      <c r="Q2272" s="28">
        <v>0</v>
      </c>
      <c r="R2272" s="28">
        <v>0</v>
      </c>
      <c r="S2272" s="93">
        <v>0</v>
      </c>
      <c r="T2272" s="93">
        <f>_xlfn.XLOOKUP(B2272,'[3]Nur des jours'!$B:$B,'[3]Nur des jours'!$U:$U,"")</f>
        <v>0</v>
      </c>
      <c r="U2272" s="93">
        <v>0</v>
      </c>
      <c r="V2272" s="93">
        <v>0</v>
      </c>
      <c r="W2272" s="93">
        <v>0.44029457842155273</v>
      </c>
      <c r="X2272" s="93">
        <v>0.15281095102344816</v>
      </c>
      <c r="Y2272" s="93">
        <v>1.6497447443591214E-2</v>
      </c>
      <c r="Z2272" s="93">
        <v>0</v>
      </c>
      <c r="AA2272" s="93">
        <v>0</v>
      </c>
      <c r="AB2272" s="93">
        <v>0</v>
      </c>
      <c r="AC2272" s="93">
        <f>_xlfn.XLOOKUP(B2272,'[3]Nur des jours'!$B:$B,'[3]Nur des jours'!$N:$N,"")</f>
        <v>0</v>
      </c>
      <c r="AD2272" s="93">
        <v>0</v>
      </c>
      <c r="AE2272" s="93">
        <v>0</v>
      </c>
      <c r="AF2272" s="93">
        <v>0</v>
      </c>
      <c r="AG2272" s="93"/>
      <c r="AH2272" s="93">
        <v>0</v>
      </c>
      <c r="AI2272" s="93">
        <v>0</v>
      </c>
      <c r="AJ2272" s="93">
        <v>0</v>
      </c>
      <c r="AK2272" s="93">
        <v>0</v>
      </c>
      <c r="AL2272" s="93">
        <v>0</v>
      </c>
      <c r="AM2272" s="49" t="s">
        <v>5601</v>
      </c>
      <c r="AN2272" s="49"/>
      <c r="AO2272" s="48" t="str" cm="1">
        <f t="array" ref="AO2272">IFERROR(_xlfn.IFS(
AQ2272="MPR ISSUE","PDH",
AQ2272="BSS Hardware Issue","BSS",
AQ2272="Sites strategiques, MLL, Pylone, etc.","ENVTECH",
AQ2272="AKTIVCO DEFAUT GE &amp; POWER Cabinet","AKTIVCO",
AQ2272="AKTIVCO Coupure ENEO &amp; Baisse de tension","AKTIVCO GRID ONLY",
AQ2272="Coupure ENEO &amp; Baisse de tension","IHS GRID ONLY",
AQ2272="Defaut GE &amp; POWER Cabinet","IHS",
AQ2272="Sharing","Partners",
AQ2272="Sites strategiques &amp; DataCenter","SST &amp; DC",
AQ2272="Exclu","Exclu",
AQ2272="SAT","SAT",
AQ2272="SPARE-ISSUE","SPARE-ISSUE",
AQ2272="Fiber CAmtel","TRANS_FO_CAMTEL",
AQ2272="Fiber AOF","Fiber AOF",
AQ2272="Projet OCM (HUAWEI)","TRAVAUX-HUAWEI",
AQ2272="Projet OCM (NOKIA)","TRAVAUX-NOKIA",
AQ2272="ACCESS-ISSUE","ACCESS-ISSUE",
AQ2272="Projet OCM (ZTE, NOKIA, autres projets)","TRAVAUX OCM",
AQ2272="No root CAuse","No root cause",
AQ2272="ODU HS","PDH",
AQ2272="IP &amp; VLAN","PDH",
AQ2272="Warehouse HUAWEI","SPARE-ISSUE",
AQ2272="SPARE-HS","SPARE-ISSUE",
AQ2272="Power Telco","BSS",AQ2272="no impacts","no impacts"
),"")</f>
        <v>No root cause</v>
      </c>
      <c r="AP2272" s="48" t="str" cm="1">
        <f t="array" ref="AP2272">IFERROR(_xlfn.IFS(
AQ2272="MPR ISSUE","TX ISSUE",
AQ2272="BSS Hardware Issue","RAN ISSUE",
AQ2272="Sites strategiques, MLL, Pylone, etc.","ENVTECH",
AQ2272="AKTIVCO DEFAUT GE &amp; POWER Cabinet","POWER ISSUE",
AQ2272="AKTIVCO Coupure ENEO &amp; Baisse de tension","POWER ISSUE",
AQ2272="Coupure ENEO &amp; Baisse de tension","POWER ISSUE",
AQ2272="Defaut GE &amp; POWER Cabinet","POWER ISSUE",
AQ2272="Sharing","POWER ISSUE",
AQ2272="Sites strategiques &amp; DataCenter","POWER ISSUE",
AQ2272="Exclu","Exclu",
AQ2272="SAT","TX ISSUE",
AQ2272="SPARE-ISSUE","SPARE-ISSUE",
AQ2272="Fiber CAmtel","TX ISSUE",
AQ2272="Fiber AOF","TX ISSUE",
AQ2272="Projet OCM (HUAWEI)","TRAVAUX-HUAWEI",
AQ2272="Projet OCM (NOKIA)","TRAVAUX -NOKIA",
AQ2272="ACCESS-ISSUE","ACCESS-ISSUE",
AQ2272="Projet OCM (ZTE, NOKIA, autres projets)","TRAVAUX OCM",
AQ2272="No root CAuse","No root cause",
AQ2272="ODU HS","TX ISSUE",
AQ2272="IP &amp; VLAN","TX ISSUE",
AQ2272="Warehouse HUAWEI","SPARE-ISSUE",
AQ2272="SPARE-HS","SPARE-ISSUE",
AQ2272="Power Telco","RAN ISSUE",AQ2272="no impacts","no impacts"
),"")</f>
        <v>No root cause</v>
      </c>
      <c r="AQ2272" s="67" t="s">
        <v>5344</v>
      </c>
      <c r="AR2272" s="48" t="str" cm="1">
        <f t="array" ref="AR2272">IFERROR(_xlfn.IFS(
AQ2272="MPR ISSUE","ACTIVE",
AQ2272="BSS Hardware Issue","ACTIVE",
AQ2272="Sites strategiques, MLL, Pylone, etc.","PASSIVE",
AQ2272="AKTIVCO DEFAUT GE &amp; POWER Cabinet","PASSIVE",
AQ2272="AKTIVCO Coupure ENEO &amp; Baisse de tension","PASSIVE",
AQ2272="Coupure ENEO &amp; Baisse de tension","PASSIVE",
AQ2272="Defaut GE &amp; POWER Cabinet","PASSIVE",
AQ2272="Sharing","PASSIVE",
AQ2272="Sites strategiques &amp; DataCenter","PASSIVE",
AQ2272="Exclu","Exclu",
AQ2272="SAT","ACTIVE",
AQ2272="SPARE-ISSUE","SPARE-ISSUE",
AQ2272="Fiber CAmtel","ACTIVE",
AQ2272="Fiber AOF","ACTIVE",
AQ2272="Projet OCM (HUAWEI)","PLANNED WORKS",
AQ2272="Projet OCM (NOKIA)","PLANNED WORKS",
AQ2272="ACCESS-ISSUE","ACCESS-ISSUE",
AQ2272="Projet OCM (ZTE, NOKIA, autres projets)","PLANNED WORKS",
AQ2272="No root CAuse","No root cause",
AQ2272="ODU HS","ACTIVE",
AQ2272="IP &amp; VLAN","ACTIVE",
AQ2272="Warehouse HUAWEI","SPARE-ISSUE",
AQ2272="SPARE-HS","SPARE-ISSUE",
AQ2272="Power Telco","ACTIVE", AQ2272="no impacts","no impacts"
),"")</f>
        <v>No root cause</v>
      </c>
      <c r="AS2272" s="92" t="s">
        <v>5537</v>
      </c>
      <c r="AT2272" s="98" t="s">
        <v>5220</v>
      </c>
      <c r="AV2272" s="17" t="s">
        <v>5537</v>
      </c>
      <c r="AW2272" s="7" t="s">
        <v>5537</v>
      </c>
      <c r="AX2272" s="6" t="s">
        <v>5537</v>
      </c>
      <c r="AY2272" s="7"/>
      <c r="AZ2272" s="3" t="s">
        <v>5537</v>
      </c>
      <c r="BA2272" s="18" t="s">
        <v>5537</v>
      </c>
      <c r="BB2272" s="18" t="s">
        <v>5537</v>
      </c>
      <c r="BC2272" s="18" t="s">
        <v>5537</v>
      </c>
      <c r="BD2272" s="18" t="s">
        <v>5537</v>
      </c>
      <c r="BE2272" s="18" t="s">
        <v>5537</v>
      </c>
      <c r="BF2272" s="18" t="s">
        <v>5537</v>
      </c>
      <c r="BG2272" s="18" t="s">
        <v>5537</v>
      </c>
      <c r="BH2272" s="18" t="s">
        <v>5537</v>
      </c>
      <c r="BI2272" s="18" t="s">
        <v>5537</v>
      </c>
      <c r="BJ2272" s="18" t="s">
        <v>5537</v>
      </c>
      <c r="BK2272" s="18" t="s">
        <v>5537</v>
      </c>
      <c r="BL2272" s="9" t="s">
        <v>5537</v>
      </c>
      <c r="BM2272" s="14" t="s">
        <v>5537</v>
      </c>
      <c r="BN2272" s="14" t="s">
        <v>5537</v>
      </c>
      <c r="BO2272" s="14" t="str">
        <f>_xlfn.XLOOKUP(B2272,'[4]cell downs 18042026 17h'!$B:$B,'[4]cell downs 18042026 17h'!$B:$B,"")</f>
        <v/>
      </c>
      <c r="BP2272" s="14" t="str">
        <f>_xlfn.XLOOKUP(B2272,'[5]Cells Huawei 19042026 15h'!$B:$B,'[5]Cells Huawei 19042026 15h'!$B:$B,"")</f>
        <v/>
      </c>
      <c r="BQ2272" s="9" t="str">
        <f>_xlfn.XLOOKUP(B2272,'[6]cells down 19042026 9H40'!$B:$B,'[6]cells down 19042026 9H40'!$B:$B,"")</f>
        <v/>
      </c>
      <c r="BR2272" s="9" t="s">
        <v>5220</v>
      </c>
      <c r="BS2272" s="9" t="s">
        <v>5537</v>
      </c>
      <c r="BT2272" s="108"/>
    </row>
    <row r="2273" spans="1:72" s="9" customFormat="1" x14ac:dyDescent="0.35">
      <c r="A2273" s="1" t="s">
        <v>3064</v>
      </c>
      <c r="B2273" s="1" t="s">
        <v>3065</v>
      </c>
      <c r="C2273" s="3" t="str">
        <f>_xlfn.XLOOKUP(B2273,'[1]daily break down'!$D:$D,'[1]daily break down'!$E:$E,"")</f>
        <v>EXTREME-NORD</v>
      </c>
      <c r="D2273" s="1" t="s">
        <v>11</v>
      </c>
      <c r="E2273" s="1" t="s">
        <v>154</v>
      </c>
      <c r="F2273" s="3" t="s">
        <v>55</v>
      </c>
      <c r="G2273" s="1" t="s">
        <v>3066</v>
      </c>
      <c r="H2273" s="32" t="str">
        <f>_xlfn.XLOOKUP(B2273,[2]CALCULATION!$B:$B,[2]CALCULATION!$H:$H,"")</f>
        <v>Huawei</v>
      </c>
      <c r="I2273" s="28">
        <v>0</v>
      </c>
      <c r="J2273" s="28">
        <v>0</v>
      </c>
      <c r="K2273" s="28">
        <v>0</v>
      </c>
      <c r="L2273" s="28">
        <v>0</v>
      </c>
      <c r="M2273" s="28">
        <v>0</v>
      </c>
      <c r="N2273" s="28">
        <v>0</v>
      </c>
      <c r="O2273" s="28">
        <v>0</v>
      </c>
      <c r="P2273" s="28">
        <v>0</v>
      </c>
      <c r="Q2273" s="28">
        <v>0</v>
      </c>
      <c r="R2273" s="28">
        <v>0</v>
      </c>
      <c r="S2273" s="93">
        <v>0</v>
      </c>
      <c r="T2273" s="93">
        <f>_xlfn.XLOOKUP(B2273,'[3]Nur des jours'!$B:$B,'[3]Nur des jours'!$U:$U,"")</f>
        <v>0</v>
      </c>
      <c r="U2273" s="93">
        <v>0</v>
      </c>
      <c r="V2273" s="93">
        <v>0.90263331364340682</v>
      </c>
      <c r="W2273" s="93">
        <v>0.83798115474284662</v>
      </c>
      <c r="X2273" s="93">
        <v>3.2994894887182413E-3</v>
      </c>
      <c r="Y2273" s="93">
        <v>1.432156788886892E-2</v>
      </c>
      <c r="Z2273" s="93">
        <v>0</v>
      </c>
      <c r="AA2273" s="93">
        <v>0</v>
      </c>
      <c r="AB2273" s="93">
        <v>0</v>
      </c>
      <c r="AC2273" s="93">
        <f>_xlfn.XLOOKUP(B2273,'[3]Nur des jours'!$B:$B,'[3]Nur des jours'!$N:$N,"")</f>
        <v>0</v>
      </c>
      <c r="AD2273" s="93">
        <v>0</v>
      </c>
      <c r="AE2273" s="93">
        <v>0</v>
      </c>
      <c r="AF2273" s="93">
        <v>0</v>
      </c>
      <c r="AG2273" s="93"/>
      <c r="AH2273" s="93">
        <v>0</v>
      </c>
      <c r="AI2273" s="93">
        <v>0</v>
      </c>
      <c r="AJ2273" s="93">
        <v>0</v>
      </c>
      <c r="AK2273" s="93">
        <v>0</v>
      </c>
      <c r="AL2273" s="93">
        <v>0</v>
      </c>
      <c r="AM2273" s="49" t="s">
        <v>5601</v>
      </c>
      <c r="AN2273" s="49"/>
      <c r="AO2273" s="48" t="str" cm="1">
        <f t="array" ref="AO2273">IFERROR(_xlfn.IFS(
AQ2273="MPR ISSUE","PDH",
AQ2273="BSS Hardware Issue","BSS",
AQ2273="Sites strategiques, MLL, Pylone, etc.","ENVTECH",
AQ2273="AKTIVCO DEFAUT GE &amp; POWER Cabinet","AKTIVCO",
AQ2273="AKTIVCO Coupure ENEO &amp; Baisse de tension","AKTIVCO GRID ONLY",
AQ2273="Coupure ENEO &amp; Baisse de tension","IHS GRID ONLY",
AQ2273="Defaut GE &amp; POWER Cabinet","IHS",
AQ2273="Sharing","Partners",
AQ2273="Sites strategiques &amp; DataCenter","SST &amp; DC",
AQ2273="Exclu","Exclu",
AQ2273="SAT","SAT",
AQ2273="SPARE-ISSUE","SPARE-ISSUE",
AQ2273="Fiber CAmtel","TRANS_FO_CAMTEL",
AQ2273="Fiber AOF","Fiber AOF",
AQ2273="Projet OCM (HUAWEI)","TRAVAUX-HUAWEI",
AQ2273="Projet OCM (NOKIA)","TRAVAUX-NOKIA",
AQ2273="ACCESS-ISSUE","ACCESS-ISSUE",
AQ2273="Projet OCM (ZTE, NOKIA, autres projets)","TRAVAUX OCM",
AQ2273="No root CAuse","No root cause",
AQ2273="ODU HS","PDH",
AQ2273="IP &amp; VLAN","PDH",
AQ2273="Warehouse HUAWEI","SPARE-ISSUE",
AQ2273="SPARE-HS","SPARE-ISSUE",
AQ2273="Power Telco","BSS",AQ2273="no impacts","no impacts"
),"")</f>
        <v>No root cause</v>
      </c>
      <c r="AP2273" s="48" t="str" cm="1">
        <f t="array" ref="AP2273">IFERROR(_xlfn.IFS(
AQ2273="MPR ISSUE","TX ISSUE",
AQ2273="BSS Hardware Issue","RAN ISSUE",
AQ2273="Sites strategiques, MLL, Pylone, etc.","ENVTECH",
AQ2273="AKTIVCO DEFAUT GE &amp; POWER Cabinet","POWER ISSUE",
AQ2273="AKTIVCO Coupure ENEO &amp; Baisse de tension","POWER ISSUE",
AQ2273="Coupure ENEO &amp; Baisse de tension","POWER ISSUE",
AQ2273="Defaut GE &amp; POWER Cabinet","POWER ISSUE",
AQ2273="Sharing","POWER ISSUE",
AQ2273="Sites strategiques &amp; DataCenter","POWER ISSUE",
AQ2273="Exclu","Exclu",
AQ2273="SAT","TX ISSUE",
AQ2273="SPARE-ISSUE","SPARE-ISSUE",
AQ2273="Fiber CAmtel","TX ISSUE",
AQ2273="Fiber AOF","TX ISSUE",
AQ2273="Projet OCM (HUAWEI)","TRAVAUX-HUAWEI",
AQ2273="Projet OCM (NOKIA)","TRAVAUX -NOKIA",
AQ2273="ACCESS-ISSUE","ACCESS-ISSUE",
AQ2273="Projet OCM (ZTE, NOKIA, autres projets)","TRAVAUX OCM",
AQ2273="No root CAuse","No root cause",
AQ2273="ODU HS","TX ISSUE",
AQ2273="IP &amp; VLAN","TX ISSUE",
AQ2273="Warehouse HUAWEI","SPARE-ISSUE",
AQ2273="SPARE-HS","SPARE-ISSUE",
AQ2273="Power Telco","RAN ISSUE",AQ2273="no impacts","no impacts"
),"")</f>
        <v>No root cause</v>
      </c>
      <c r="AQ2273" s="67" t="s">
        <v>5344</v>
      </c>
      <c r="AR2273" s="48" t="str" cm="1">
        <f t="array" ref="AR2273">IFERROR(_xlfn.IFS(
AQ2273="MPR ISSUE","ACTIVE",
AQ2273="BSS Hardware Issue","ACTIVE",
AQ2273="Sites strategiques, MLL, Pylone, etc.","PASSIVE",
AQ2273="AKTIVCO DEFAUT GE &amp; POWER Cabinet","PASSIVE",
AQ2273="AKTIVCO Coupure ENEO &amp; Baisse de tension","PASSIVE",
AQ2273="Coupure ENEO &amp; Baisse de tension","PASSIVE",
AQ2273="Defaut GE &amp; POWER Cabinet","PASSIVE",
AQ2273="Sharing","PASSIVE",
AQ2273="Sites strategiques &amp; DataCenter","PASSIVE",
AQ2273="Exclu","Exclu",
AQ2273="SAT","ACTIVE",
AQ2273="SPARE-ISSUE","SPARE-ISSUE",
AQ2273="Fiber CAmtel","ACTIVE",
AQ2273="Fiber AOF","ACTIVE",
AQ2273="Projet OCM (HUAWEI)","PLANNED WORKS",
AQ2273="Projet OCM (NOKIA)","PLANNED WORKS",
AQ2273="ACCESS-ISSUE","ACCESS-ISSUE",
AQ2273="Projet OCM (ZTE, NOKIA, autres projets)","PLANNED WORKS",
AQ2273="No root CAuse","No root cause",
AQ2273="ODU HS","ACTIVE",
AQ2273="IP &amp; VLAN","ACTIVE",
AQ2273="Warehouse HUAWEI","SPARE-ISSUE",
AQ2273="SPARE-HS","SPARE-ISSUE",
AQ2273="Power Telco","ACTIVE", AQ2273="no impacts","no impacts"
),"")</f>
        <v>No root cause</v>
      </c>
      <c r="AS2273" s="92" t="s">
        <v>5537</v>
      </c>
      <c r="AT2273" s="98" t="s">
        <v>3065</v>
      </c>
      <c r="AV2273" s="17" t="s">
        <v>5537</v>
      </c>
      <c r="AW2273" s="7" t="s">
        <v>5537</v>
      </c>
      <c r="AX2273" s="6" t="s">
        <v>5537</v>
      </c>
      <c r="AY2273" s="7"/>
      <c r="AZ2273" s="3" t="s">
        <v>5537</v>
      </c>
      <c r="BA2273" s="18" t="s">
        <v>5537</v>
      </c>
      <c r="BB2273" s="18" t="s">
        <v>5537</v>
      </c>
      <c r="BC2273" s="18" t="s">
        <v>5537</v>
      </c>
      <c r="BD2273" s="18" t="s">
        <v>5537</v>
      </c>
      <c r="BE2273" s="18" t="s">
        <v>5537</v>
      </c>
      <c r="BF2273" s="18" t="s">
        <v>5537</v>
      </c>
      <c r="BG2273" s="18" t="s">
        <v>5537</v>
      </c>
      <c r="BH2273" s="18" t="s">
        <v>5537</v>
      </c>
      <c r="BI2273" s="18" t="s">
        <v>5537</v>
      </c>
      <c r="BJ2273" s="18" t="s">
        <v>5537</v>
      </c>
      <c r="BK2273" s="18" t="s">
        <v>5537</v>
      </c>
      <c r="BL2273" s="9" t="s">
        <v>5537</v>
      </c>
      <c r="BM2273" s="14" t="s">
        <v>5537</v>
      </c>
      <c r="BN2273" s="14" t="s">
        <v>5537</v>
      </c>
      <c r="BO2273" s="14" t="str">
        <f>_xlfn.XLOOKUP(B2273,'[4]cell downs 18042026 17h'!$B:$B,'[4]cell downs 18042026 17h'!$B:$B,"")</f>
        <v/>
      </c>
      <c r="BP2273" s="14" t="str">
        <f>_xlfn.XLOOKUP(B2273,'[5]Cells Huawei 19042026 15h'!$B:$B,'[5]Cells Huawei 19042026 15h'!$B:$B,"")</f>
        <v/>
      </c>
      <c r="BQ2273" s="9" t="str">
        <f>_xlfn.XLOOKUP(B2273,'[6]cells down 19042026 9H40'!$B:$B,'[6]cells down 19042026 9H40'!$B:$B,"")</f>
        <v/>
      </c>
      <c r="BR2273" s="9" t="s">
        <v>3065</v>
      </c>
      <c r="BS2273" s="9" t="s">
        <v>12</v>
      </c>
      <c r="BT2273" s="108"/>
    </row>
    <row r="2274" spans="1:72" s="9" customFormat="1" x14ac:dyDescent="0.35">
      <c r="A2274" s="2" t="s">
        <v>3900</v>
      </c>
      <c r="B2274" s="8" t="s">
        <v>3901</v>
      </c>
      <c r="C2274" s="3" t="str">
        <f>_xlfn.XLOOKUP(B2274,'[1]daily break down'!$D:$D,'[1]daily break down'!$E:$E,"")</f>
        <v>EXTREME-NORD</v>
      </c>
      <c r="D2274" s="1" t="s">
        <v>11</v>
      </c>
      <c r="E2274" s="1" t="s">
        <v>83</v>
      </c>
      <c r="F2274" s="3" t="s">
        <v>55</v>
      </c>
      <c r="G2274" s="1" t="s">
        <v>3900</v>
      </c>
      <c r="H2274" s="32" t="str">
        <f>_xlfn.XLOOKUP(B2274,[2]CALCULATION!$B:$B,[2]CALCULATION!$H:$H,"")</f>
        <v>HUAWEI</v>
      </c>
      <c r="I2274" s="28">
        <v>0</v>
      </c>
      <c r="J2274" s="28">
        <v>0</v>
      </c>
      <c r="K2274" s="28">
        <v>0</v>
      </c>
      <c r="L2274" s="28">
        <v>0</v>
      </c>
      <c r="M2274" s="28">
        <v>0</v>
      </c>
      <c r="N2274" s="28">
        <v>0</v>
      </c>
      <c r="O2274" s="28">
        <v>0</v>
      </c>
      <c r="P2274" s="28">
        <v>0</v>
      </c>
      <c r="Q2274" s="28">
        <v>0</v>
      </c>
      <c r="R2274" s="28">
        <v>0</v>
      </c>
      <c r="S2274" s="93">
        <v>0</v>
      </c>
      <c r="T2274" s="93">
        <f>_xlfn.XLOOKUP(B2274,'[3]Nur des jours'!$B:$B,'[3]Nur des jours'!$U:$U,"")</f>
        <v>0</v>
      </c>
      <c r="U2274" s="93">
        <v>0</v>
      </c>
      <c r="V2274" s="93">
        <v>0.33606638073469108</v>
      </c>
      <c r="W2274" s="93">
        <v>1.763889245590455E-2</v>
      </c>
      <c r="X2274" s="93">
        <v>0.34079267648880102</v>
      </c>
      <c r="Y2274" s="93">
        <v>1.3180122876555575E-2</v>
      </c>
      <c r="Z2274" s="93">
        <v>0</v>
      </c>
      <c r="AA2274" s="93">
        <v>0</v>
      </c>
      <c r="AB2274" s="93">
        <v>0</v>
      </c>
      <c r="AC2274" s="93">
        <f>_xlfn.XLOOKUP(B2274,'[3]Nur des jours'!$B:$B,'[3]Nur des jours'!$N:$N,"")</f>
        <v>0</v>
      </c>
      <c r="AD2274" s="93">
        <v>0</v>
      </c>
      <c r="AE2274" s="93">
        <v>0</v>
      </c>
      <c r="AF2274" s="93">
        <v>0</v>
      </c>
      <c r="AG2274" s="93"/>
      <c r="AH2274" s="93">
        <v>0</v>
      </c>
      <c r="AI2274" s="93">
        <v>0</v>
      </c>
      <c r="AJ2274" s="93">
        <v>0</v>
      </c>
      <c r="AK2274" s="93">
        <v>0</v>
      </c>
      <c r="AL2274" s="93">
        <v>0</v>
      </c>
      <c r="AM2274" s="49" t="s">
        <v>5601</v>
      </c>
      <c r="AN2274" s="49"/>
      <c r="AO2274" s="48" t="str" cm="1">
        <f t="array" ref="AO2274">IFERROR(_xlfn.IFS(
AQ2274="MPR ISSUE","PDH",
AQ2274="BSS Hardware Issue","BSS",
AQ2274="Sites strategiques, MLL, Pylone, etc.","ENVTECH",
AQ2274="AKTIVCO DEFAUT GE &amp; POWER Cabinet","AKTIVCO",
AQ2274="AKTIVCO Coupure ENEO &amp; Baisse de tension","AKTIVCO GRID ONLY",
AQ2274="Coupure ENEO &amp; Baisse de tension","IHS GRID ONLY",
AQ2274="Defaut GE &amp; POWER Cabinet","IHS",
AQ2274="Sharing","Partners",
AQ2274="Sites strategiques &amp; DataCenter","SST &amp; DC",
AQ2274="Exclu","Exclu",
AQ2274="SAT","SAT",
AQ2274="SPARE-ISSUE","SPARE-ISSUE",
AQ2274="Fiber CAmtel","TRANS_FO_CAMTEL",
AQ2274="Fiber AOF","Fiber AOF",
AQ2274="Projet OCM (HUAWEI)","TRAVAUX-HUAWEI",
AQ2274="Projet OCM (NOKIA)","TRAVAUX-NOKIA",
AQ2274="ACCESS-ISSUE","ACCESS-ISSUE",
AQ2274="Projet OCM (ZTE, NOKIA, autres projets)","TRAVAUX OCM",
AQ2274="No root CAuse","No root cause",
AQ2274="ODU HS","PDH",
AQ2274="IP &amp; VLAN","PDH",
AQ2274="Warehouse HUAWEI","SPARE-ISSUE",
AQ2274="SPARE-HS","SPARE-ISSUE",
AQ2274="Power Telco","BSS",AQ2274="no impacts","no impacts"
),"")</f>
        <v>No root cause</v>
      </c>
      <c r="AP2274" s="48" t="str" cm="1">
        <f t="array" ref="AP2274">IFERROR(_xlfn.IFS(
AQ2274="MPR ISSUE","TX ISSUE",
AQ2274="BSS Hardware Issue","RAN ISSUE",
AQ2274="Sites strategiques, MLL, Pylone, etc.","ENVTECH",
AQ2274="AKTIVCO DEFAUT GE &amp; POWER Cabinet","POWER ISSUE",
AQ2274="AKTIVCO Coupure ENEO &amp; Baisse de tension","POWER ISSUE",
AQ2274="Coupure ENEO &amp; Baisse de tension","POWER ISSUE",
AQ2274="Defaut GE &amp; POWER Cabinet","POWER ISSUE",
AQ2274="Sharing","POWER ISSUE",
AQ2274="Sites strategiques &amp; DataCenter","POWER ISSUE",
AQ2274="Exclu","Exclu",
AQ2274="SAT","TX ISSUE",
AQ2274="SPARE-ISSUE","SPARE-ISSUE",
AQ2274="Fiber CAmtel","TX ISSUE",
AQ2274="Fiber AOF","TX ISSUE",
AQ2274="Projet OCM (HUAWEI)","TRAVAUX-HUAWEI",
AQ2274="Projet OCM (NOKIA)","TRAVAUX -NOKIA",
AQ2274="ACCESS-ISSUE","ACCESS-ISSUE",
AQ2274="Projet OCM (ZTE, NOKIA, autres projets)","TRAVAUX OCM",
AQ2274="No root CAuse","No root cause",
AQ2274="ODU HS","TX ISSUE",
AQ2274="IP &amp; VLAN","TX ISSUE",
AQ2274="Warehouse HUAWEI","SPARE-ISSUE",
AQ2274="SPARE-HS","SPARE-ISSUE",
AQ2274="Power Telco","RAN ISSUE",AQ2274="no impacts","no impacts"
),"")</f>
        <v>No root cause</v>
      </c>
      <c r="AQ2274" s="67" t="s">
        <v>5344</v>
      </c>
      <c r="AR2274" s="48" t="str" cm="1">
        <f t="array" ref="AR2274">IFERROR(_xlfn.IFS(
AQ2274="MPR ISSUE","ACTIVE",
AQ2274="BSS Hardware Issue","ACTIVE",
AQ2274="Sites strategiques, MLL, Pylone, etc.","PASSIVE",
AQ2274="AKTIVCO DEFAUT GE &amp; POWER Cabinet","PASSIVE",
AQ2274="AKTIVCO Coupure ENEO &amp; Baisse de tension","PASSIVE",
AQ2274="Coupure ENEO &amp; Baisse de tension","PASSIVE",
AQ2274="Defaut GE &amp; POWER Cabinet","PASSIVE",
AQ2274="Sharing","PASSIVE",
AQ2274="Sites strategiques &amp; DataCenter","PASSIVE",
AQ2274="Exclu","Exclu",
AQ2274="SAT","ACTIVE",
AQ2274="SPARE-ISSUE","SPARE-ISSUE",
AQ2274="Fiber CAmtel","ACTIVE",
AQ2274="Fiber AOF","ACTIVE",
AQ2274="Projet OCM (HUAWEI)","PLANNED WORKS",
AQ2274="Projet OCM (NOKIA)","PLANNED WORKS",
AQ2274="ACCESS-ISSUE","ACCESS-ISSUE",
AQ2274="Projet OCM (ZTE, NOKIA, autres projets)","PLANNED WORKS",
AQ2274="No root CAuse","No root cause",
AQ2274="ODU HS","ACTIVE",
AQ2274="IP &amp; VLAN","ACTIVE",
AQ2274="Warehouse HUAWEI","SPARE-ISSUE",
AQ2274="SPARE-HS","SPARE-ISSUE",
AQ2274="Power Telco","ACTIVE", AQ2274="no impacts","no impacts"
),"")</f>
        <v>No root cause</v>
      </c>
      <c r="AS2274" s="92" t="s">
        <v>5537</v>
      </c>
      <c r="AT2274" s="98" t="s">
        <v>3901</v>
      </c>
      <c r="AV2274" s="17" t="s">
        <v>5537</v>
      </c>
      <c r="AW2274" s="7" t="s">
        <v>5537</v>
      </c>
      <c r="AX2274" s="6" t="s">
        <v>5537</v>
      </c>
      <c r="AY2274" s="7"/>
      <c r="AZ2274" s="3" t="s">
        <v>5537</v>
      </c>
      <c r="BA2274" s="18" t="s">
        <v>5537</v>
      </c>
      <c r="BB2274" s="18" t="s">
        <v>5537</v>
      </c>
      <c r="BC2274" s="18" t="s">
        <v>5537</v>
      </c>
      <c r="BD2274" s="18" t="s">
        <v>5537</v>
      </c>
      <c r="BE2274" s="18" t="s">
        <v>5537</v>
      </c>
      <c r="BF2274" s="18" t="s">
        <v>5537</v>
      </c>
      <c r="BG2274" s="18" t="s">
        <v>5537</v>
      </c>
      <c r="BH2274" s="18" t="s">
        <v>5537</v>
      </c>
      <c r="BI2274" s="18" t="s">
        <v>5537</v>
      </c>
      <c r="BJ2274" s="18" t="s">
        <v>5537</v>
      </c>
      <c r="BK2274" s="18" t="s">
        <v>5537</v>
      </c>
      <c r="BL2274" s="9" t="s">
        <v>5537</v>
      </c>
      <c r="BM2274" s="14" t="s">
        <v>5537</v>
      </c>
      <c r="BN2274" s="14" t="s">
        <v>5537</v>
      </c>
      <c r="BO2274" s="14" t="str">
        <f>_xlfn.XLOOKUP(B2274,'[4]cell downs 18042026 17h'!$B:$B,'[4]cell downs 18042026 17h'!$B:$B,"")</f>
        <v/>
      </c>
      <c r="BP2274" s="14" t="str">
        <f>_xlfn.XLOOKUP(B2274,'[5]Cells Huawei 19042026 15h'!$B:$B,'[5]Cells Huawei 19042026 15h'!$B:$B,"")</f>
        <v/>
      </c>
      <c r="BQ2274" s="9" t="str">
        <f>_xlfn.XLOOKUP(B2274,'[6]cells down 19042026 9H40'!$B:$B,'[6]cells down 19042026 9H40'!$B:$B,"")</f>
        <v/>
      </c>
      <c r="BR2274" s="9" t="s">
        <v>3901</v>
      </c>
      <c r="BS2274" s="9" t="s">
        <v>318</v>
      </c>
      <c r="BT2274" s="108"/>
    </row>
    <row r="2275" spans="1:72" s="9" customFormat="1" x14ac:dyDescent="0.35">
      <c r="A2275" s="1" t="s">
        <v>5134</v>
      </c>
      <c r="B2275" s="8" t="s">
        <v>5135</v>
      </c>
      <c r="C2275" s="3" t="str">
        <f>_xlfn.XLOOKUP(B2275,'[1]daily break down'!$D:$D,'[1]daily break down'!$E:$E,"")</f>
        <v>SUD-OUEST</v>
      </c>
      <c r="D2275" s="1" t="s">
        <v>11</v>
      </c>
      <c r="E2275" s="1" t="s">
        <v>154</v>
      </c>
      <c r="F2275" s="3" t="s">
        <v>13</v>
      </c>
      <c r="G2275" s="1" t="s">
        <v>684</v>
      </c>
      <c r="H2275" s="32" t="str">
        <f>_xlfn.XLOOKUP(B2275,[2]CALCULATION!$B:$B,[2]CALCULATION!$H:$H,"")</f>
        <v>HUAWEI</v>
      </c>
      <c r="I2275" s="28">
        <v>0</v>
      </c>
      <c r="J2275" s="28">
        <v>0</v>
      </c>
      <c r="K2275" s="28">
        <v>0</v>
      </c>
      <c r="L2275" s="28">
        <v>0</v>
      </c>
      <c r="M2275" s="28">
        <v>0</v>
      </c>
      <c r="N2275" s="28">
        <v>0</v>
      </c>
      <c r="O2275" s="28">
        <v>0</v>
      </c>
      <c r="P2275" s="28">
        <v>0</v>
      </c>
      <c r="Q2275" s="28">
        <v>0</v>
      </c>
      <c r="R2275" s="28">
        <v>0</v>
      </c>
      <c r="S2275" s="93">
        <v>0</v>
      </c>
      <c r="T2275" s="93">
        <f>_xlfn.XLOOKUP(B2275,'[3]Nur des jours'!$B:$B,'[3]Nur des jours'!$U:$U,"")</f>
        <v>0</v>
      </c>
      <c r="U2275" s="93">
        <v>0</v>
      </c>
      <c r="V2275" s="93">
        <v>0</v>
      </c>
      <c r="W2275" s="93">
        <v>0</v>
      </c>
      <c r="X2275" s="93">
        <v>0.20456834830053106</v>
      </c>
      <c r="Y2275" s="93">
        <v>1.211001817751182E-2</v>
      </c>
      <c r="Z2275" s="93">
        <v>0</v>
      </c>
      <c r="AA2275" s="93">
        <v>0</v>
      </c>
      <c r="AB2275" s="93">
        <v>0</v>
      </c>
      <c r="AC2275" s="93">
        <f>_xlfn.XLOOKUP(B2275,'[3]Nur des jours'!$B:$B,'[3]Nur des jours'!$N:$N,"")</f>
        <v>0</v>
      </c>
      <c r="AD2275" s="93">
        <v>0</v>
      </c>
      <c r="AE2275" s="93">
        <v>0</v>
      </c>
      <c r="AF2275" s="93">
        <v>0</v>
      </c>
      <c r="AG2275" s="93"/>
      <c r="AH2275" s="93">
        <v>0</v>
      </c>
      <c r="AI2275" s="93">
        <v>0</v>
      </c>
      <c r="AJ2275" s="93">
        <v>0</v>
      </c>
      <c r="AK2275" s="93">
        <v>0</v>
      </c>
      <c r="AL2275" s="93">
        <v>0</v>
      </c>
      <c r="AM2275" s="49" t="s">
        <v>5601</v>
      </c>
      <c r="AN2275" s="49"/>
      <c r="AO2275" s="48" t="str" cm="1">
        <f t="array" ref="AO2275">IFERROR(_xlfn.IFS(
AQ2275="MPR ISSUE","PDH",
AQ2275="BSS Hardware Issue","BSS",
AQ2275="Sites strategiques, MLL, Pylone, etc.","ENVTECH",
AQ2275="AKTIVCO DEFAUT GE &amp; POWER Cabinet","AKTIVCO",
AQ2275="AKTIVCO Coupure ENEO &amp; Baisse de tension","AKTIVCO GRID ONLY",
AQ2275="Coupure ENEO &amp; Baisse de tension","IHS GRID ONLY",
AQ2275="Defaut GE &amp; POWER Cabinet","IHS",
AQ2275="Sharing","Partners",
AQ2275="Sites strategiques &amp; DataCenter","SST &amp; DC",
AQ2275="Exclu","Exclu",
AQ2275="SAT","SAT",
AQ2275="SPARE-ISSUE","SPARE-ISSUE",
AQ2275="Fiber CAmtel","TRANS_FO_CAMTEL",
AQ2275="Fiber AOF","Fiber AOF",
AQ2275="Projet OCM (HUAWEI)","TRAVAUX-HUAWEI",
AQ2275="Projet OCM (NOKIA)","TRAVAUX-NOKIA",
AQ2275="ACCESS-ISSUE","ACCESS-ISSUE",
AQ2275="Projet OCM (ZTE, NOKIA, autres projets)","TRAVAUX OCM",
AQ2275="No root CAuse","No root cause",
AQ2275="ODU HS","PDH",
AQ2275="IP &amp; VLAN","PDH",
AQ2275="Warehouse HUAWEI","SPARE-ISSUE",
AQ2275="SPARE-HS","SPARE-ISSUE",
AQ2275="Power Telco","BSS",AQ2275="no impacts","no impacts"
),"")</f>
        <v>No root cause</v>
      </c>
      <c r="AP2275" s="48" t="str" cm="1">
        <f t="array" ref="AP2275">IFERROR(_xlfn.IFS(
AQ2275="MPR ISSUE","TX ISSUE",
AQ2275="BSS Hardware Issue","RAN ISSUE",
AQ2275="Sites strategiques, MLL, Pylone, etc.","ENVTECH",
AQ2275="AKTIVCO DEFAUT GE &amp; POWER Cabinet","POWER ISSUE",
AQ2275="AKTIVCO Coupure ENEO &amp; Baisse de tension","POWER ISSUE",
AQ2275="Coupure ENEO &amp; Baisse de tension","POWER ISSUE",
AQ2275="Defaut GE &amp; POWER Cabinet","POWER ISSUE",
AQ2275="Sharing","POWER ISSUE",
AQ2275="Sites strategiques &amp; DataCenter","POWER ISSUE",
AQ2275="Exclu","Exclu",
AQ2275="SAT","TX ISSUE",
AQ2275="SPARE-ISSUE","SPARE-ISSUE",
AQ2275="Fiber CAmtel","TX ISSUE",
AQ2275="Fiber AOF","TX ISSUE",
AQ2275="Projet OCM (HUAWEI)","TRAVAUX-HUAWEI",
AQ2275="Projet OCM (NOKIA)","TRAVAUX -NOKIA",
AQ2275="ACCESS-ISSUE","ACCESS-ISSUE",
AQ2275="Projet OCM (ZTE, NOKIA, autres projets)","TRAVAUX OCM",
AQ2275="No root CAuse","No root cause",
AQ2275="ODU HS","TX ISSUE",
AQ2275="IP &amp; VLAN","TX ISSUE",
AQ2275="Warehouse HUAWEI","SPARE-ISSUE",
AQ2275="SPARE-HS","SPARE-ISSUE",
AQ2275="Power Telco","RAN ISSUE",AQ2275="no impacts","no impacts"
),"")</f>
        <v>No root cause</v>
      </c>
      <c r="AQ2275" s="67" t="s">
        <v>5344</v>
      </c>
      <c r="AR2275" s="48" t="str" cm="1">
        <f t="array" ref="AR2275">IFERROR(_xlfn.IFS(
AQ2275="MPR ISSUE","ACTIVE",
AQ2275="BSS Hardware Issue","ACTIVE",
AQ2275="Sites strategiques, MLL, Pylone, etc.","PASSIVE",
AQ2275="AKTIVCO DEFAUT GE &amp; POWER Cabinet","PASSIVE",
AQ2275="AKTIVCO Coupure ENEO &amp; Baisse de tension","PASSIVE",
AQ2275="Coupure ENEO &amp; Baisse de tension","PASSIVE",
AQ2275="Defaut GE &amp; POWER Cabinet","PASSIVE",
AQ2275="Sharing","PASSIVE",
AQ2275="Sites strategiques &amp; DataCenter","PASSIVE",
AQ2275="Exclu","Exclu",
AQ2275="SAT","ACTIVE",
AQ2275="SPARE-ISSUE","SPARE-ISSUE",
AQ2275="Fiber CAmtel","ACTIVE",
AQ2275="Fiber AOF","ACTIVE",
AQ2275="Projet OCM (HUAWEI)","PLANNED WORKS",
AQ2275="Projet OCM (NOKIA)","PLANNED WORKS",
AQ2275="ACCESS-ISSUE","ACCESS-ISSUE",
AQ2275="Projet OCM (ZTE, NOKIA, autres projets)","PLANNED WORKS",
AQ2275="No root CAuse","No root cause",
AQ2275="ODU HS","ACTIVE",
AQ2275="IP &amp; VLAN","ACTIVE",
AQ2275="Warehouse HUAWEI","SPARE-ISSUE",
AQ2275="SPARE-HS","SPARE-ISSUE",
AQ2275="Power Telco","ACTIVE", AQ2275="no impacts","no impacts"
),"")</f>
        <v>No root cause</v>
      </c>
      <c r="AS2275" s="92" t="s">
        <v>5537</v>
      </c>
      <c r="AT2275" s="98" t="s">
        <v>5135</v>
      </c>
      <c r="AV2275" s="17" t="s">
        <v>5537</v>
      </c>
      <c r="AW2275" s="7" t="s">
        <v>5537</v>
      </c>
      <c r="AX2275" s="6" t="s">
        <v>5537</v>
      </c>
      <c r="AY2275" s="7"/>
      <c r="AZ2275" s="3" t="s">
        <v>5537</v>
      </c>
      <c r="BA2275" s="18" t="s">
        <v>5537</v>
      </c>
      <c r="BB2275" s="18" t="s">
        <v>5537</v>
      </c>
      <c r="BC2275" s="18" t="s">
        <v>5537</v>
      </c>
      <c r="BD2275" s="18" t="s">
        <v>5537</v>
      </c>
      <c r="BE2275" s="18" t="s">
        <v>5537</v>
      </c>
      <c r="BF2275" s="18" t="s">
        <v>5537</v>
      </c>
      <c r="BG2275" s="18" t="s">
        <v>5537</v>
      </c>
      <c r="BH2275" s="18" t="s">
        <v>5537</v>
      </c>
      <c r="BI2275" s="18" t="s">
        <v>5537</v>
      </c>
      <c r="BJ2275" s="18" t="s">
        <v>5537</v>
      </c>
      <c r="BK2275" s="18" t="s">
        <v>5537</v>
      </c>
      <c r="BL2275" s="9" t="s">
        <v>5537</v>
      </c>
      <c r="BM2275" s="14" t="s">
        <v>5537</v>
      </c>
      <c r="BN2275" s="14" t="s">
        <v>5537</v>
      </c>
      <c r="BO2275" s="14" t="str">
        <f>_xlfn.XLOOKUP(B2275,'[4]cell downs 18042026 17h'!$B:$B,'[4]cell downs 18042026 17h'!$B:$B,"")</f>
        <v/>
      </c>
      <c r="BP2275" s="14" t="str">
        <f>_xlfn.XLOOKUP(B2275,'[5]Cells Huawei 19042026 15h'!$B:$B,'[5]Cells Huawei 19042026 15h'!$B:$B,"")</f>
        <v/>
      </c>
      <c r="BQ2275" s="9" t="str">
        <f>_xlfn.XLOOKUP(B2275,'[6]cells down 19042026 9H40'!$B:$B,'[6]cells down 19042026 9H40'!$B:$B,"")</f>
        <v/>
      </c>
      <c r="BR2275" s="9" t="s">
        <v>5135</v>
      </c>
      <c r="BS2275" s="9" t="s">
        <v>5537</v>
      </c>
      <c r="BT2275" s="108"/>
    </row>
    <row r="2276" spans="1:72" s="9" customFormat="1" x14ac:dyDescent="0.35">
      <c r="A2276" s="1" t="s">
        <v>5240</v>
      </c>
      <c r="B2276" s="8" t="s">
        <v>5241</v>
      </c>
      <c r="C2276" s="3" t="str">
        <f>_xlfn.XLOOKUP(B2276,'[1]daily break down'!$D:$D,'[1]daily break down'!$E:$E,"")</f>
        <v>SUD-OUEST</v>
      </c>
      <c r="D2276" s="1" t="s">
        <v>11</v>
      </c>
      <c r="E2276" s="1" t="s">
        <v>96</v>
      </c>
      <c r="F2276" s="3" t="s">
        <v>13</v>
      </c>
      <c r="G2276" s="1" t="s">
        <v>5242</v>
      </c>
      <c r="H2276" s="32" t="str">
        <f>_xlfn.XLOOKUP(B2276,[2]CALCULATION!$B:$B,[2]CALCULATION!$H:$H,"")</f>
        <v>HUAWEI</v>
      </c>
      <c r="I2276" s="28">
        <v>0</v>
      </c>
      <c r="J2276" s="28">
        <v>0</v>
      </c>
      <c r="K2276" s="28">
        <v>0</v>
      </c>
      <c r="L2276" s="28">
        <v>0</v>
      </c>
      <c r="M2276" s="28">
        <v>0</v>
      </c>
      <c r="N2276" s="28">
        <v>0</v>
      </c>
      <c r="O2276" s="28">
        <v>0</v>
      </c>
      <c r="P2276" s="28">
        <v>0</v>
      </c>
      <c r="Q2276" s="28">
        <v>0</v>
      </c>
      <c r="R2276" s="28">
        <v>0</v>
      </c>
      <c r="S2276" s="93">
        <v>0</v>
      </c>
      <c r="T2276" s="93">
        <f>_xlfn.XLOOKUP(B2276,'[3]Nur des jours'!$B:$B,'[3]Nur des jours'!$U:$U,"")</f>
        <v>0</v>
      </c>
      <c r="U2276" s="93">
        <v>0</v>
      </c>
      <c r="V2276" s="93">
        <v>0</v>
      </c>
      <c r="W2276" s="93">
        <v>0</v>
      </c>
      <c r="X2276" s="93">
        <v>6.8504535817117684E-2</v>
      </c>
      <c r="Y2276" s="93">
        <v>7.66908367648024E-3</v>
      </c>
      <c r="Z2276" s="93">
        <v>0</v>
      </c>
      <c r="AA2276" s="93">
        <v>0</v>
      </c>
      <c r="AB2276" s="93">
        <v>0</v>
      </c>
      <c r="AC2276" s="93">
        <f>_xlfn.XLOOKUP(B2276,'[3]Nur des jours'!$B:$B,'[3]Nur des jours'!$N:$N,"")</f>
        <v>0</v>
      </c>
      <c r="AD2276" s="93">
        <v>0</v>
      </c>
      <c r="AE2276" s="93">
        <v>0</v>
      </c>
      <c r="AF2276" s="93">
        <v>0</v>
      </c>
      <c r="AG2276" s="93"/>
      <c r="AH2276" s="93">
        <v>0</v>
      </c>
      <c r="AI2276" s="93">
        <v>0</v>
      </c>
      <c r="AJ2276" s="93">
        <v>0</v>
      </c>
      <c r="AK2276" s="93">
        <v>0</v>
      </c>
      <c r="AL2276" s="93">
        <v>0</v>
      </c>
      <c r="AM2276" s="49" t="s">
        <v>5601</v>
      </c>
      <c r="AN2276" s="49"/>
      <c r="AO2276" s="48" t="str" cm="1">
        <f t="array" ref="AO2276">IFERROR(_xlfn.IFS(
AQ2276="MPR ISSUE","PDH",
AQ2276="BSS Hardware Issue","BSS",
AQ2276="Sites strategiques, MLL, Pylone, etc.","ENVTECH",
AQ2276="AKTIVCO DEFAUT GE &amp; POWER Cabinet","AKTIVCO",
AQ2276="AKTIVCO Coupure ENEO &amp; Baisse de tension","AKTIVCO GRID ONLY",
AQ2276="Coupure ENEO &amp; Baisse de tension","IHS GRID ONLY",
AQ2276="Defaut GE &amp; POWER Cabinet","IHS",
AQ2276="Sharing","Partners",
AQ2276="Sites strategiques &amp; DataCenter","SST &amp; DC",
AQ2276="Exclu","Exclu",
AQ2276="SAT","SAT",
AQ2276="SPARE-ISSUE","SPARE-ISSUE",
AQ2276="Fiber CAmtel","TRANS_FO_CAMTEL",
AQ2276="Fiber AOF","Fiber AOF",
AQ2276="Projet OCM (HUAWEI)","TRAVAUX-HUAWEI",
AQ2276="Projet OCM (NOKIA)","TRAVAUX-NOKIA",
AQ2276="ACCESS-ISSUE","ACCESS-ISSUE",
AQ2276="Projet OCM (ZTE, NOKIA, autres projets)","TRAVAUX OCM",
AQ2276="No root CAuse","No root cause",
AQ2276="ODU HS","PDH",
AQ2276="IP &amp; VLAN","PDH",
AQ2276="Warehouse HUAWEI","SPARE-ISSUE",
AQ2276="SPARE-HS","SPARE-ISSUE",
AQ2276="Power Telco","BSS",AQ2276="no impacts","no impacts"
),"")</f>
        <v>No root cause</v>
      </c>
      <c r="AP2276" s="48" t="str" cm="1">
        <f t="array" ref="AP2276">IFERROR(_xlfn.IFS(
AQ2276="MPR ISSUE","TX ISSUE",
AQ2276="BSS Hardware Issue","RAN ISSUE",
AQ2276="Sites strategiques, MLL, Pylone, etc.","ENVTECH",
AQ2276="AKTIVCO DEFAUT GE &amp; POWER Cabinet","POWER ISSUE",
AQ2276="AKTIVCO Coupure ENEO &amp; Baisse de tension","POWER ISSUE",
AQ2276="Coupure ENEO &amp; Baisse de tension","POWER ISSUE",
AQ2276="Defaut GE &amp; POWER Cabinet","POWER ISSUE",
AQ2276="Sharing","POWER ISSUE",
AQ2276="Sites strategiques &amp; DataCenter","POWER ISSUE",
AQ2276="Exclu","Exclu",
AQ2276="SAT","TX ISSUE",
AQ2276="SPARE-ISSUE","SPARE-ISSUE",
AQ2276="Fiber CAmtel","TX ISSUE",
AQ2276="Fiber AOF","TX ISSUE",
AQ2276="Projet OCM (HUAWEI)","TRAVAUX-HUAWEI",
AQ2276="Projet OCM (NOKIA)","TRAVAUX -NOKIA",
AQ2276="ACCESS-ISSUE","ACCESS-ISSUE",
AQ2276="Projet OCM (ZTE, NOKIA, autres projets)","TRAVAUX OCM",
AQ2276="No root CAuse","No root cause",
AQ2276="ODU HS","TX ISSUE",
AQ2276="IP &amp; VLAN","TX ISSUE",
AQ2276="Warehouse HUAWEI","SPARE-ISSUE",
AQ2276="SPARE-HS","SPARE-ISSUE",
AQ2276="Power Telco","RAN ISSUE",AQ2276="no impacts","no impacts"
),"")</f>
        <v>No root cause</v>
      </c>
      <c r="AQ2276" s="67" t="s">
        <v>5344</v>
      </c>
      <c r="AR2276" s="48" t="str" cm="1">
        <f t="array" ref="AR2276">IFERROR(_xlfn.IFS(
AQ2276="MPR ISSUE","ACTIVE",
AQ2276="BSS Hardware Issue","ACTIVE",
AQ2276="Sites strategiques, MLL, Pylone, etc.","PASSIVE",
AQ2276="AKTIVCO DEFAUT GE &amp; POWER Cabinet","PASSIVE",
AQ2276="AKTIVCO Coupure ENEO &amp; Baisse de tension","PASSIVE",
AQ2276="Coupure ENEO &amp; Baisse de tension","PASSIVE",
AQ2276="Defaut GE &amp; POWER Cabinet","PASSIVE",
AQ2276="Sharing","PASSIVE",
AQ2276="Sites strategiques &amp; DataCenter","PASSIVE",
AQ2276="Exclu","Exclu",
AQ2276="SAT","ACTIVE",
AQ2276="SPARE-ISSUE","SPARE-ISSUE",
AQ2276="Fiber CAmtel","ACTIVE",
AQ2276="Fiber AOF","ACTIVE",
AQ2276="Projet OCM (HUAWEI)","PLANNED WORKS",
AQ2276="Projet OCM (NOKIA)","PLANNED WORKS",
AQ2276="ACCESS-ISSUE","ACCESS-ISSUE",
AQ2276="Projet OCM (ZTE, NOKIA, autres projets)","PLANNED WORKS",
AQ2276="No root CAuse","No root cause",
AQ2276="ODU HS","ACTIVE",
AQ2276="IP &amp; VLAN","ACTIVE",
AQ2276="Warehouse HUAWEI","SPARE-ISSUE",
AQ2276="SPARE-HS","SPARE-ISSUE",
AQ2276="Power Telco","ACTIVE", AQ2276="no impacts","no impacts"
),"")</f>
        <v>No root cause</v>
      </c>
      <c r="AS2276" s="92" t="s">
        <v>5537</v>
      </c>
      <c r="AT2276" s="98" t="s">
        <v>5241</v>
      </c>
      <c r="AV2276" s="17" t="s">
        <v>5537</v>
      </c>
      <c r="AW2276" s="7" t="s">
        <v>5537</v>
      </c>
      <c r="AX2276" s="6" t="s">
        <v>5537</v>
      </c>
      <c r="AY2276" s="7"/>
      <c r="AZ2276" s="3" t="s">
        <v>5537</v>
      </c>
      <c r="BA2276" s="18" t="s">
        <v>5537</v>
      </c>
      <c r="BB2276" s="18" t="s">
        <v>5537</v>
      </c>
      <c r="BC2276" s="18" t="s">
        <v>5537</v>
      </c>
      <c r="BD2276" s="18" t="s">
        <v>5537</v>
      </c>
      <c r="BE2276" s="18" t="s">
        <v>5537</v>
      </c>
      <c r="BF2276" s="18" t="s">
        <v>5537</v>
      </c>
      <c r="BG2276" s="18" t="s">
        <v>5537</v>
      </c>
      <c r="BH2276" s="18" t="s">
        <v>5537</v>
      </c>
      <c r="BI2276" s="18" t="s">
        <v>5537</v>
      </c>
      <c r="BJ2276" s="18" t="s">
        <v>5537</v>
      </c>
      <c r="BK2276" s="18" t="s">
        <v>5537</v>
      </c>
      <c r="BL2276" s="9" t="s">
        <v>5537</v>
      </c>
      <c r="BM2276" s="14" t="s">
        <v>5537</v>
      </c>
      <c r="BN2276" s="14" t="s">
        <v>5537</v>
      </c>
      <c r="BO2276" s="14" t="str">
        <f>_xlfn.XLOOKUP(B2276,'[4]cell downs 18042026 17h'!$B:$B,'[4]cell downs 18042026 17h'!$B:$B,"")</f>
        <v/>
      </c>
      <c r="BP2276" s="14" t="str">
        <f>_xlfn.XLOOKUP(B2276,'[5]Cells Huawei 19042026 15h'!$B:$B,'[5]Cells Huawei 19042026 15h'!$B:$B,"")</f>
        <v/>
      </c>
      <c r="BQ2276" s="9" t="str">
        <f>_xlfn.XLOOKUP(B2276,'[6]cells down 19042026 9H40'!$B:$B,'[6]cells down 19042026 9H40'!$B:$B,"")</f>
        <v/>
      </c>
      <c r="BR2276" s="9" t="s">
        <v>5241</v>
      </c>
      <c r="BS2276" s="9" t="s">
        <v>318</v>
      </c>
      <c r="BT2276" s="108"/>
    </row>
    <row r="2277" spans="1:72" s="9" customFormat="1" x14ac:dyDescent="0.35">
      <c r="A2277" s="1" t="s">
        <v>3082</v>
      </c>
      <c r="B2277" s="8" t="s">
        <v>3083</v>
      </c>
      <c r="C2277" s="3" t="str">
        <f>_xlfn.XLOOKUP(B2277,'[1]daily break down'!$D:$D,'[1]daily break down'!$E:$E,"")</f>
        <v>EXTREME-NORD</v>
      </c>
      <c r="D2277" s="1" t="s">
        <v>11</v>
      </c>
      <c r="E2277" s="1" t="s">
        <v>96</v>
      </c>
      <c r="F2277" s="3" t="s">
        <v>55</v>
      </c>
      <c r="G2277" s="1" t="s">
        <v>2560</v>
      </c>
      <c r="H2277" s="32" t="str">
        <f>_xlfn.XLOOKUP(B2277,[2]CALCULATION!$B:$B,[2]CALCULATION!$H:$H,"")</f>
        <v>HUAWEI</v>
      </c>
      <c r="I2277" s="28">
        <v>0</v>
      </c>
      <c r="J2277" s="28">
        <v>0</v>
      </c>
      <c r="K2277" s="28">
        <v>0</v>
      </c>
      <c r="L2277" s="28">
        <v>0</v>
      </c>
      <c r="M2277" s="28">
        <v>0</v>
      </c>
      <c r="N2277" s="28">
        <v>0</v>
      </c>
      <c r="O2277" s="28">
        <v>0</v>
      </c>
      <c r="P2277" s="28">
        <v>0</v>
      </c>
      <c r="Q2277" s="28">
        <v>0</v>
      </c>
      <c r="R2277" s="28">
        <v>0</v>
      </c>
      <c r="S2277" s="93">
        <v>0</v>
      </c>
      <c r="T2277" s="93">
        <f>_xlfn.XLOOKUP(B2277,'[3]Nur des jours'!$B:$B,'[3]Nur des jours'!$U:$U,"")</f>
        <v>0</v>
      </c>
      <c r="U2277" s="93">
        <v>0</v>
      </c>
      <c r="V2277" s="93">
        <v>2.2755063022032749</v>
      </c>
      <c r="W2277" s="93">
        <v>0.7692447629076028</v>
      </c>
      <c r="X2277" s="93">
        <v>4.5479449709359548E-3</v>
      </c>
      <c r="Y2277" s="93">
        <v>4.8154711456968938E-3</v>
      </c>
      <c r="Z2277" s="93">
        <v>0</v>
      </c>
      <c r="AA2277" s="93">
        <v>0</v>
      </c>
      <c r="AB2277" s="93">
        <v>0</v>
      </c>
      <c r="AC2277" s="93">
        <f>_xlfn.XLOOKUP(B2277,'[3]Nur des jours'!$B:$B,'[3]Nur des jours'!$N:$N,"")</f>
        <v>0</v>
      </c>
      <c r="AD2277" s="93">
        <v>0</v>
      </c>
      <c r="AE2277" s="93">
        <v>0</v>
      </c>
      <c r="AF2277" s="93">
        <v>0</v>
      </c>
      <c r="AG2277" s="93"/>
      <c r="AH2277" s="93">
        <v>0</v>
      </c>
      <c r="AI2277" s="93">
        <v>0</v>
      </c>
      <c r="AJ2277" s="93">
        <v>0</v>
      </c>
      <c r="AK2277" s="93">
        <v>0</v>
      </c>
      <c r="AL2277" s="93">
        <v>0</v>
      </c>
      <c r="AM2277" s="49" t="s">
        <v>5601</v>
      </c>
      <c r="AN2277" s="49"/>
      <c r="AO2277" s="48" t="str" cm="1">
        <f t="array" ref="AO2277">IFERROR(_xlfn.IFS(
AQ2277="MPR ISSUE","PDH",
AQ2277="BSS Hardware Issue","BSS",
AQ2277="Sites strategiques, MLL, Pylone, etc.","ENVTECH",
AQ2277="AKTIVCO DEFAUT GE &amp; POWER Cabinet","AKTIVCO",
AQ2277="AKTIVCO Coupure ENEO &amp; Baisse de tension","AKTIVCO GRID ONLY",
AQ2277="Coupure ENEO &amp; Baisse de tension","IHS GRID ONLY",
AQ2277="Defaut GE &amp; POWER Cabinet","IHS",
AQ2277="Sharing","Partners",
AQ2277="Sites strategiques &amp; DataCenter","SST &amp; DC",
AQ2277="Exclu","Exclu",
AQ2277="SAT","SAT",
AQ2277="SPARE-ISSUE","SPARE-ISSUE",
AQ2277="Fiber CAmtel","TRANS_FO_CAMTEL",
AQ2277="Fiber AOF","Fiber AOF",
AQ2277="Projet OCM (HUAWEI)","TRAVAUX-HUAWEI",
AQ2277="Projet OCM (NOKIA)","TRAVAUX-NOKIA",
AQ2277="ACCESS-ISSUE","ACCESS-ISSUE",
AQ2277="Projet OCM (ZTE, NOKIA, autres projets)","TRAVAUX OCM",
AQ2277="No root CAuse","No root cause",
AQ2277="ODU HS","PDH",
AQ2277="IP &amp; VLAN","PDH",
AQ2277="Warehouse HUAWEI","SPARE-ISSUE",
AQ2277="SPARE-HS","SPARE-ISSUE",
AQ2277="Power Telco","BSS",AQ2277="no impacts","no impacts"
),"")</f>
        <v>No root cause</v>
      </c>
      <c r="AP2277" s="48" t="str" cm="1">
        <f t="array" ref="AP2277">IFERROR(_xlfn.IFS(
AQ2277="MPR ISSUE","TX ISSUE",
AQ2277="BSS Hardware Issue","RAN ISSUE",
AQ2277="Sites strategiques, MLL, Pylone, etc.","ENVTECH",
AQ2277="AKTIVCO DEFAUT GE &amp; POWER Cabinet","POWER ISSUE",
AQ2277="AKTIVCO Coupure ENEO &amp; Baisse de tension","POWER ISSUE",
AQ2277="Coupure ENEO &amp; Baisse de tension","POWER ISSUE",
AQ2277="Defaut GE &amp; POWER Cabinet","POWER ISSUE",
AQ2277="Sharing","POWER ISSUE",
AQ2277="Sites strategiques &amp; DataCenter","POWER ISSUE",
AQ2277="Exclu","Exclu",
AQ2277="SAT","TX ISSUE",
AQ2277="SPARE-ISSUE","SPARE-ISSUE",
AQ2277="Fiber CAmtel","TX ISSUE",
AQ2277="Fiber AOF","TX ISSUE",
AQ2277="Projet OCM (HUAWEI)","TRAVAUX-HUAWEI",
AQ2277="Projet OCM (NOKIA)","TRAVAUX -NOKIA",
AQ2277="ACCESS-ISSUE","ACCESS-ISSUE",
AQ2277="Projet OCM (ZTE, NOKIA, autres projets)","TRAVAUX OCM",
AQ2277="No root CAuse","No root cause",
AQ2277="ODU HS","TX ISSUE",
AQ2277="IP &amp; VLAN","TX ISSUE",
AQ2277="Warehouse HUAWEI","SPARE-ISSUE",
AQ2277="SPARE-HS","SPARE-ISSUE",
AQ2277="Power Telco","RAN ISSUE",AQ2277="no impacts","no impacts"
),"")</f>
        <v>No root cause</v>
      </c>
      <c r="AQ2277" s="67" t="s">
        <v>5344</v>
      </c>
      <c r="AR2277" s="48" t="str" cm="1">
        <f t="array" ref="AR2277">IFERROR(_xlfn.IFS(
AQ2277="MPR ISSUE","ACTIVE",
AQ2277="BSS Hardware Issue","ACTIVE",
AQ2277="Sites strategiques, MLL, Pylone, etc.","PASSIVE",
AQ2277="AKTIVCO DEFAUT GE &amp; POWER Cabinet","PASSIVE",
AQ2277="AKTIVCO Coupure ENEO &amp; Baisse de tension","PASSIVE",
AQ2277="Coupure ENEO &amp; Baisse de tension","PASSIVE",
AQ2277="Defaut GE &amp; POWER Cabinet","PASSIVE",
AQ2277="Sharing","PASSIVE",
AQ2277="Sites strategiques &amp; DataCenter","PASSIVE",
AQ2277="Exclu","Exclu",
AQ2277="SAT","ACTIVE",
AQ2277="SPARE-ISSUE","SPARE-ISSUE",
AQ2277="Fiber CAmtel","ACTIVE",
AQ2277="Fiber AOF","ACTIVE",
AQ2277="Projet OCM (HUAWEI)","PLANNED WORKS",
AQ2277="Projet OCM (NOKIA)","PLANNED WORKS",
AQ2277="ACCESS-ISSUE","ACCESS-ISSUE",
AQ2277="Projet OCM (ZTE, NOKIA, autres projets)","PLANNED WORKS",
AQ2277="No root CAuse","No root cause",
AQ2277="ODU HS","ACTIVE",
AQ2277="IP &amp; VLAN","ACTIVE",
AQ2277="Warehouse HUAWEI","SPARE-ISSUE",
AQ2277="SPARE-HS","SPARE-ISSUE",
AQ2277="Power Telco","ACTIVE", AQ2277="no impacts","no impacts"
),"")</f>
        <v>No root cause</v>
      </c>
      <c r="AS2277" s="92" t="s">
        <v>5537</v>
      </c>
      <c r="AT2277" s="98" t="s">
        <v>3083</v>
      </c>
      <c r="AV2277" s="17" t="s">
        <v>5537</v>
      </c>
      <c r="AW2277" s="7" t="s">
        <v>5537</v>
      </c>
      <c r="AX2277" s="6" t="s">
        <v>5537</v>
      </c>
      <c r="AY2277" s="7"/>
      <c r="AZ2277" s="3" t="s">
        <v>5537</v>
      </c>
      <c r="BA2277" s="18" t="s">
        <v>5537</v>
      </c>
      <c r="BB2277" s="18" t="s">
        <v>5537</v>
      </c>
      <c r="BC2277" s="18" t="s">
        <v>5537</v>
      </c>
      <c r="BD2277" s="18" t="s">
        <v>5537</v>
      </c>
      <c r="BE2277" s="18" t="s">
        <v>5537</v>
      </c>
      <c r="BF2277" s="18" t="s">
        <v>5537</v>
      </c>
      <c r="BG2277" s="18" t="s">
        <v>5537</v>
      </c>
      <c r="BH2277" s="18" t="s">
        <v>5537</v>
      </c>
      <c r="BI2277" s="18" t="s">
        <v>5537</v>
      </c>
      <c r="BJ2277" s="18" t="s">
        <v>5537</v>
      </c>
      <c r="BK2277" s="18" t="s">
        <v>5537</v>
      </c>
      <c r="BL2277" s="9" t="s">
        <v>5537</v>
      </c>
      <c r="BM2277" s="14" t="s">
        <v>5537</v>
      </c>
      <c r="BN2277" s="14" t="s">
        <v>5537</v>
      </c>
      <c r="BO2277" s="14" t="str">
        <f>_xlfn.XLOOKUP(B2277,'[4]cell downs 18042026 17h'!$B:$B,'[4]cell downs 18042026 17h'!$B:$B,"")</f>
        <v/>
      </c>
      <c r="BP2277" s="14" t="str">
        <f>_xlfn.XLOOKUP(B2277,'[5]Cells Huawei 19042026 15h'!$B:$B,'[5]Cells Huawei 19042026 15h'!$B:$B,"")</f>
        <v/>
      </c>
      <c r="BQ2277" s="9" t="str">
        <f>_xlfn.XLOOKUP(B2277,'[6]cells down 19042026 9H40'!$B:$B,'[6]cells down 19042026 9H40'!$B:$B,"")</f>
        <v/>
      </c>
      <c r="BR2277" s="9" t="s">
        <v>3083</v>
      </c>
      <c r="BS2277" s="9" t="s">
        <v>12</v>
      </c>
      <c r="BT2277" s="108"/>
    </row>
    <row r="2278" spans="1:72" s="9" customFormat="1" x14ac:dyDescent="0.35">
      <c r="A2278" s="1" t="s">
        <v>3870</v>
      </c>
      <c r="B2278" s="8" t="s">
        <v>3871</v>
      </c>
      <c r="C2278" s="3" t="str">
        <f>_xlfn.XLOOKUP(B2278,'[1]daily break down'!$D:$D,'[1]daily break down'!$E:$E,"")</f>
        <v>EXTREME-NORD</v>
      </c>
      <c r="D2278" s="1" t="s">
        <v>21</v>
      </c>
      <c r="E2278" s="1" t="s">
        <v>80</v>
      </c>
      <c r="F2278" s="3" t="s">
        <v>55</v>
      </c>
      <c r="G2278" s="1" t="s">
        <v>3804</v>
      </c>
      <c r="H2278" s="32" t="str">
        <f>_xlfn.XLOOKUP(B2278,[2]CALCULATION!$B:$B,[2]CALCULATION!$H:$H,"")</f>
        <v>HUAWEI</v>
      </c>
      <c r="I2278" s="28">
        <v>0</v>
      </c>
      <c r="J2278" s="28">
        <v>0</v>
      </c>
      <c r="K2278" s="28">
        <v>0</v>
      </c>
      <c r="L2278" s="28">
        <v>0</v>
      </c>
      <c r="M2278" s="28">
        <v>0</v>
      </c>
      <c r="N2278" s="28">
        <v>0</v>
      </c>
      <c r="O2278" s="28">
        <v>0</v>
      </c>
      <c r="P2278" s="28">
        <v>0</v>
      </c>
      <c r="Q2278" s="28">
        <v>0</v>
      </c>
      <c r="R2278" s="28">
        <v>0</v>
      </c>
      <c r="S2278" s="93">
        <v>0</v>
      </c>
      <c r="T2278" s="93">
        <f>_xlfn.XLOOKUP(B2278,'[3]Nur des jours'!$B:$B,'[3]Nur des jours'!$U:$U,"")</f>
        <v>0</v>
      </c>
      <c r="U2278" s="93">
        <v>0</v>
      </c>
      <c r="V2278" s="93">
        <v>0</v>
      </c>
      <c r="W2278" s="93">
        <v>3.4600051935748046E-3</v>
      </c>
      <c r="X2278" s="93">
        <v>0</v>
      </c>
      <c r="Y2278" s="93">
        <v>3.2103140971312624E-3</v>
      </c>
      <c r="Z2278" s="93">
        <v>0</v>
      </c>
      <c r="AA2278" s="93">
        <v>0</v>
      </c>
      <c r="AB2278" s="93">
        <v>0</v>
      </c>
      <c r="AC2278" s="93">
        <f>_xlfn.XLOOKUP(B2278,'[3]Nur des jours'!$B:$B,'[3]Nur des jours'!$N:$N,"")</f>
        <v>0</v>
      </c>
      <c r="AD2278" s="93">
        <v>0</v>
      </c>
      <c r="AE2278" s="93">
        <v>0</v>
      </c>
      <c r="AF2278" s="93">
        <v>0</v>
      </c>
      <c r="AG2278" s="93"/>
      <c r="AH2278" s="93">
        <v>0</v>
      </c>
      <c r="AI2278" s="93">
        <v>0</v>
      </c>
      <c r="AJ2278" s="93">
        <v>0</v>
      </c>
      <c r="AK2278" s="93">
        <v>0</v>
      </c>
      <c r="AL2278" s="93">
        <v>0</v>
      </c>
      <c r="AM2278" s="49" t="s">
        <v>5601</v>
      </c>
      <c r="AN2278" s="49"/>
      <c r="AO2278" s="48" t="str" cm="1">
        <f t="array" ref="AO2278">IFERROR(_xlfn.IFS(
AQ2278="MPR ISSUE","PDH",
AQ2278="BSS Hardware Issue","BSS",
AQ2278="Sites strategiques, MLL, Pylone, etc.","ENVTECH",
AQ2278="AKTIVCO DEFAUT GE &amp; POWER Cabinet","AKTIVCO",
AQ2278="AKTIVCO Coupure ENEO &amp; Baisse de tension","AKTIVCO GRID ONLY",
AQ2278="Coupure ENEO &amp; Baisse de tension","IHS GRID ONLY",
AQ2278="Defaut GE &amp; POWER Cabinet","IHS",
AQ2278="Sharing","Partners",
AQ2278="Sites strategiques &amp; DataCenter","SST &amp; DC",
AQ2278="Exclu","Exclu",
AQ2278="SAT","SAT",
AQ2278="SPARE-ISSUE","SPARE-ISSUE",
AQ2278="Fiber CAmtel","TRANS_FO_CAMTEL",
AQ2278="Fiber AOF","Fiber AOF",
AQ2278="Projet OCM (HUAWEI)","TRAVAUX-HUAWEI",
AQ2278="Projet OCM (NOKIA)","TRAVAUX-NOKIA",
AQ2278="ACCESS-ISSUE","ACCESS-ISSUE",
AQ2278="Projet OCM (ZTE, NOKIA, autres projets)","TRAVAUX OCM",
AQ2278="No root CAuse","No root cause",
AQ2278="ODU HS","PDH",
AQ2278="IP &amp; VLAN","PDH",
AQ2278="Warehouse HUAWEI","SPARE-ISSUE",
AQ2278="SPARE-HS","SPARE-ISSUE",
AQ2278="Power Telco","BSS",AQ2278="no impacts","no impacts"
),"")</f>
        <v>No root cause</v>
      </c>
      <c r="AP2278" s="48" t="str" cm="1">
        <f t="array" ref="AP2278">IFERROR(_xlfn.IFS(
AQ2278="MPR ISSUE","TX ISSUE",
AQ2278="BSS Hardware Issue","RAN ISSUE",
AQ2278="Sites strategiques, MLL, Pylone, etc.","ENVTECH",
AQ2278="AKTIVCO DEFAUT GE &amp; POWER Cabinet","POWER ISSUE",
AQ2278="AKTIVCO Coupure ENEO &amp; Baisse de tension","POWER ISSUE",
AQ2278="Coupure ENEO &amp; Baisse de tension","POWER ISSUE",
AQ2278="Defaut GE &amp; POWER Cabinet","POWER ISSUE",
AQ2278="Sharing","POWER ISSUE",
AQ2278="Sites strategiques &amp; DataCenter","POWER ISSUE",
AQ2278="Exclu","Exclu",
AQ2278="SAT","TX ISSUE",
AQ2278="SPARE-ISSUE","SPARE-ISSUE",
AQ2278="Fiber CAmtel","TX ISSUE",
AQ2278="Fiber AOF","TX ISSUE",
AQ2278="Projet OCM (HUAWEI)","TRAVAUX-HUAWEI",
AQ2278="Projet OCM (NOKIA)","TRAVAUX -NOKIA",
AQ2278="ACCESS-ISSUE","ACCESS-ISSUE",
AQ2278="Projet OCM (ZTE, NOKIA, autres projets)","TRAVAUX OCM",
AQ2278="No root CAuse","No root cause",
AQ2278="ODU HS","TX ISSUE",
AQ2278="IP &amp; VLAN","TX ISSUE",
AQ2278="Warehouse HUAWEI","SPARE-ISSUE",
AQ2278="SPARE-HS","SPARE-ISSUE",
AQ2278="Power Telco","RAN ISSUE",AQ2278="no impacts","no impacts"
),"")</f>
        <v>No root cause</v>
      </c>
      <c r="AQ2278" s="67" t="s">
        <v>5344</v>
      </c>
      <c r="AR2278" s="48" t="str" cm="1">
        <f t="array" ref="AR2278">IFERROR(_xlfn.IFS(
AQ2278="MPR ISSUE","ACTIVE",
AQ2278="BSS Hardware Issue","ACTIVE",
AQ2278="Sites strategiques, MLL, Pylone, etc.","PASSIVE",
AQ2278="AKTIVCO DEFAUT GE &amp; POWER Cabinet","PASSIVE",
AQ2278="AKTIVCO Coupure ENEO &amp; Baisse de tension","PASSIVE",
AQ2278="Coupure ENEO &amp; Baisse de tension","PASSIVE",
AQ2278="Defaut GE &amp; POWER Cabinet","PASSIVE",
AQ2278="Sharing","PASSIVE",
AQ2278="Sites strategiques &amp; DataCenter","PASSIVE",
AQ2278="Exclu","Exclu",
AQ2278="SAT","ACTIVE",
AQ2278="SPARE-ISSUE","SPARE-ISSUE",
AQ2278="Fiber CAmtel","ACTIVE",
AQ2278="Fiber AOF","ACTIVE",
AQ2278="Projet OCM (HUAWEI)","PLANNED WORKS",
AQ2278="Projet OCM (NOKIA)","PLANNED WORKS",
AQ2278="ACCESS-ISSUE","ACCESS-ISSUE",
AQ2278="Projet OCM (ZTE, NOKIA, autres projets)","PLANNED WORKS",
AQ2278="No root CAuse","No root cause",
AQ2278="ODU HS","ACTIVE",
AQ2278="IP &amp; VLAN","ACTIVE",
AQ2278="Warehouse HUAWEI","SPARE-ISSUE",
AQ2278="SPARE-HS","SPARE-ISSUE",
AQ2278="Power Telco","ACTIVE", AQ2278="no impacts","no impacts"
),"")</f>
        <v>No root cause</v>
      </c>
      <c r="AS2278" s="92" t="s">
        <v>5537</v>
      </c>
      <c r="AT2278" s="98" t="s">
        <v>3871</v>
      </c>
      <c r="AV2278" s="17" t="s">
        <v>5537</v>
      </c>
      <c r="AW2278" s="7" t="s">
        <v>5537</v>
      </c>
      <c r="AX2278" s="6" t="s">
        <v>5537</v>
      </c>
      <c r="AY2278" s="7"/>
      <c r="AZ2278" s="3" t="s">
        <v>5537</v>
      </c>
      <c r="BA2278" s="18" t="s">
        <v>5537</v>
      </c>
      <c r="BB2278" s="18" t="s">
        <v>5537</v>
      </c>
      <c r="BC2278" s="18" t="s">
        <v>5537</v>
      </c>
      <c r="BD2278" s="18" t="s">
        <v>5537</v>
      </c>
      <c r="BE2278" s="18" t="s">
        <v>5537</v>
      </c>
      <c r="BF2278" s="18" t="s">
        <v>5537</v>
      </c>
      <c r="BG2278" s="18" t="s">
        <v>5537</v>
      </c>
      <c r="BH2278" s="18" t="s">
        <v>5537</v>
      </c>
      <c r="BI2278" s="18" t="s">
        <v>5537</v>
      </c>
      <c r="BJ2278" s="18" t="s">
        <v>5537</v>
      </c>
      <c r="BK2278" s="18" t="s">
        <v>5537</v>
      </c>
      <c r="BL2278" s="9" t="s">
        <v>5537</v>
      </c>
      <c r="BM2278" s="14" t="s">
        <v>5537</v>
      </c>
      <c r="BN2278" s="14" t="s">
        <v>5537</v>
      </c>
      <c r="BO2278" s="14" t="str">
        <f>_xlfn.XLOOKUP(B2278,'[4]cell downs 18042026 17h'!$B:$B,'[4]cell downs 18042026 17h'!$B:$B,"")</f>
        <v/>
      </c>
      <c r="BP2278" s="14" t="str">
        <f>_xlfn.XLOOKUP(B2278,'[5]Cells Huawei 19042026 15h'!$B:$B,'[5]Cells Huawei 19042026 15h'!$B:$B,"")</f>
        <v/>
      </c>
      <c r="BQ2278" s="9" t="str">
        <f>_xlfn.XLOOKUP(B2278,'[6]cells down 19042026 9H40'!$B:$B,'[6]cells down 19042026 9H40'!$B:$B,"")</f>
        <v/>
      </c>
      <c r="BR2278" s="9" t="s">
        <v>5537</v>
      </c>
      <c r="BS2278" s="9" t="s">
        <v>594</v>
      </c>
      <c r="BT2278" s="108"/>
    </row>
    <row r="2279" spans="1:72" s="9" customFormat="1" x14ac:dyDescent="0.35">
      <c r="A2279" s="1" t="s">
        <v>3430</v>
      </c>
      <c r="B2279" s="8" t="s">
        <v>3667</v>
      </c>
      <c r="C2279" s="3" t="str">
        <f>_xlfn.XLOOKUP(B2279,'[1]daily break down'!$D:$D,'[1]daily break down'!$E:$E,"")</f>
        <v>NORD-OUEST</v>
      </c>
      <c r="D2279" s="1" t="s">
        <v>11</v>
      </c>
      <c r="E2279" s="1" t="s">
        <v>12</v>
      </c>
      <c r="F2279" s="3" t="s">
        <v>51</v>
      </c>
      <c r="G2279" s="1" t="s">
        <v>3430</v>
      </c>
      <c r="H2279" s="32" t="str">
        <f>_xlfn.XLOOKUP(B2279,[2]CALCULATION!$B:$B,[2]CALCULATION!$H:$H,"")</f>
        <v>HUAWEI</v>
      </c>
      <c r="I2279" s="28">
        <v>0</v>
      </c>
      <c r="J2279" s="28">
        <v>0</v>
      </c>
      <c r="K2279" s="28">
        <v>0</v>
      </c>
      <c r="L2279" s="28">
        <v>0</v>
      </c>
      <c r="M2279" s="28">
        <v>0</v>
      </c>
      <c r="N2279" s="28">
        <v>0</v>
      </c>
      <c r="O2279" s="28">
        <v>0</v>
      </c>
      <c r="P2279" s="28">
        <v>0</v>
      </c>
      <c r="Q2279" s="28">
        <v>0</v>
      </c>
      <c r="R2279" s="28">
        <v>0</v>
      </c>
      <c r="S2279" s="93">
        <v>0</v>
      </c>
      <c r="T2279" s="93">
        <f>_xlfn.XLOOKUP(B2279,'[3]Nur des jours'!$B:$B,'[3]Nur des jours'!$U:$U,"")</f>
        <v>0</v>
      </c>
      <c r="U2279" s="93">
        <v>0</v>
      </c>
      <c r="V2279" s="93">
        <v>3.8344526628485323</v>
      </c>
      <c r="W2279" s="93">
        <v>0</v>
      </c>
      <c r="X2279" s="93">
        <v>0</v>
      </c>
      <c r="Y2279" s="93">
        <v>1.159280090630734E-3</v>
      </c>
      <c r="Z2279" s="93">
        <v>0</v>
      </c>
      <c r="AA2279" s="93">
        <v>0</v>
      </c>
      <c r="AB2279" s="93">
        <v>0</v>
      </c>
      <c r="AC2279" s="93">
        <f>_xlfn.XLOOKUP(B2279,'[3]Nur des jours'!$B:$B,'[3]Nur des jours'!$N:$N,"")</f>
        <v>0</v>
      </c>
      <c r="AD2279" s="93">
        <v>0</v>
      </c>
      <c r="AE2279" s="93">
        <v>0</v>
      </c>
      <c r="AF2279" s="93">
        <v>0</v>
      </c>
      <c r="AG2279" s="93"/>
      <c r="AH2279" s="93">
        <v>0</v>
      </c>
      <c r="AI2279" s="93">
        <v>0</v>
      </c>
      <c r="AJ2279" s="93">
        <v>0</v>
      </c>
      <c r="AK2279" s="93">
        <v>0</v>
      </c>
      <c r="AL2279" s="93">
        <v>0</v>
      </c>
      <c r="AM2279" s="49" t="s">
        <v>5601</v>
      </c>
      <c r="AN2279" s="49"/>
      <c r="AO2279" s="48" t="str" cm="1">
        <f t="array" ref="AO2279">IFERROR(_xlfn.IFS(
AQ2279="MPR ISSUE","PDH",
AQ2279="BSS Hardware Issue","BSS",
AQ2279="Sites strategiques, MLL, Pylone, etc.","ENVTECH",
AQ2279="AKTIVCO DEFAUT GE &amp; POWER Cabinet","AKTIVCO",
AQ2279="AKTIVCO Coupure ENEO &amp; Baisse de tension","AKTIVCO GRID ONLY",
AQ2279="Coupure ENEO &amp; Baisse de tension","IHS GRID ONLY",
AQ2279="Defaut GE &amp; POWER Cabinet","IHS",
AQ2279="Sharing","Partners",
AQ2279="Sites strategiques &amp; DataCenter","SST &amp; DC",
AQ2279="Exclu","Exclu",
AQ2279="SAT","SAT",
AQ2279="SPARE-ISSUE","SPARE-ISSUE",
AQ2279="Fiber CAmtel","TRANS_FO_CAMTEL",
AQ2279="Fiber AOF","Fiber AOF",
AQ2279="Projet OCM (HUAWEI)","TRAVAUX-HUAWEI",
AQ2279="Projet OCM (NOKIA)","TRAVAUX-NOKIA",
AQ2279="ACCESS-ISSUE","ACCESS-ISSUE",
AQ2279="Projet OCM (ZTE, NOKIA, autres projets)","TRAVAUX OCM",
AQ2279="No root CAuse","No root cause",
AQ2279="ODU HS","PDH",
AQ2279="IP &amp; VLAN","PDH",
AQ2279="Warehouse HUAWEI","SPARE-ISSUE",
AQ2279="SPARE-HS","SPARE-ISSUE",
AQ2279="Power Telco","BSS",AQ2279="no impacts","no impacts"
),"")</f>
        <v>No root cause</v>
      </c>
      <c r="AP2279" s="48" t="str" cm="1">
        <f t="array" ref="AP2279">IFERROR(_xlfn.IFS(
AQ2279="MPR ISSUE","TX ISSUE",
AQ2279="BSS Hardware Issue","RAN ISSUE",
AQ2279="Sites strategiques, MLL, Pylone, etc.","ENVTECH",
AQ2279="AKTIVCO DEFAUT GE &amp; POWER Cabinet","POWER ISSUE",
AQ2279="AKTIVCO Coupure ENEO &amp; Baisse de tension","POWER ISSUE",
AQ2279="Coupure ENEO &amp; Baisse de tension","POWER ISSUE",
AQ2279="Defaut GE &amp; POWER Cabinet","POWER ISSUE",
AQ2279="Sharing","POWER ISSUE",
AQ2279="Sites strategiques &amp; DataCenter","POWER ISSUE",
AQ2279="Exclu","Exclu",
AQ2279="SAT","TX ISSUE",
AQ2279="SPARE-ISSUE","SPARE-ISSUE",
AQ2279="Fiber CAmtel","TX ISSUE",
AQ2279="Fiber AOF","TX ISSUE",
AQ2279="Projet OCM (HUAWEI)","TRAVAUX-HUAWEI",
AQ2279="Projet OCM (NOKIA)","TRAVAUX -NOKIA",
AQ2279="ACCESS-ISSUE","ACCESS-ISSUE",
AQ2279="Projet OCM (ZTE, NOKIA, autres projets)","TRAVAUX OCM",
AQ2279="No root CAuse","No root cause",
AQ2279="ODU HS","TX ISSUE",
AQ2279="IP &amp; VLAN","TX ISSUE",
AQ2279="Warehouse HUAWEI","SPARE-ISSUE",
AQ2279="SPARE-HS","SPARE-ISSUE",
AQ2279="Power Telco","RAN ISSUE",AQ2279="no impacts","no impacts"
),"")</f>
        <v>No root cause</v>
      </c>
      <c r="AQ2279" s="67" t="s">
        <v>5344</v>
      </c>
      <c r="AR2279" s="48" t="str" cm="1">
        <f t="array" ref="AR2279">IFERROR(_xlfn.IFS(
AQ2279="MPR ISSUE","ACTIVE",
AQ2279="BSS Hardware Issue","ACTIVE",
AQ2279="Sites strategiques, MLL, Pylone, etc.","PASSIVE",
AQ2279="AKTIVCO DEFAUT GE &amp; POWER Cabinet","PASSIVE",
AQ2279="AKTIVCO Coupure ENEO &amp; Baisse de tension","PASSIVE",
AQ2279="Coupure ENEO &amp; Baisse de tension","PASSIVE",
AQ2279="Defaut GE &amp; POWER Cabinet","PASSIVE",
AQ2279="Sharing","PASSIVE",
AQ2279="Sites strategiques &amp; DataCenter","PASSIVE",
AQ2279="Exclu","Exclu",
AQ2279="SAT","ACTIVE",
AQ2279="SPARE-ISSUE","SPARE-ISSUE",
AQ2279="Fiber CAmtel","ACTIVE",
AQ2279="Fiber AOF","ACTIVE",
AQ2279="Projet OCM (HUAWEI)","PLANNED WORKS",
AQ2279="Projet OCM (NOKIA)","PLANNED WORKS",
AQ2279="ACCESS-ISSUE","ACCESS-ISSUE",
AQ2279="Projet OCM (ZTE, NOKIA, autres projets)","PLANNED WORKS",
AQ2279="No root CAuse","No root cause",
AQ2279="ODU HS","ACTIVE",
AQ2279="IP &amp; VLAN","ACTIVE",
AQ2279="Warehouse HUAWEI","SPARE-ISSUE",
AQ2279="SPARE-HS","SPARE-ISSUE",
AQ2279="Power Telco","ACTIVE", AQ2279="no impacts","no impacts"
),"")</f>
        <v>No root cause</v>
      </c>
      <c r="AS2279" s="92" t="s">
        <v>5537</v>
      </c>
      <c r="AT2279" s="98" t="s">
        <v>3667</v>
      </c>
      <c r="AV2279" s="17" t="s">
        <v>5537</v>
      </c>
      <c r="AW2279" s="7" t="s">
        <v>5537</v>
      </c>
      <c r="AX2279" s="6" t="s">
        <v>5537</v>
      </c>
      <c r="AY2279" s="7"/>
      <c r="AZ2279" s="3" t="s">
        <v>5537</v>
      </c>
      <c r="BA2279" s="18" t="s">
        <v>5537</v>
      </c>
      <c r="BB2279" s="18" t="s">
        <v>5537</v>
      </c>
      <c r="BC2279" s="18" t="s">
        <v>5537</v>
      </c>
      <c r="BD2279" s="18" t="s">
        <v>5537</v>
      </c>
      <c r="BE2279" s="18" t="s">
        <v>5537</v>
      </c>
      <c r="BF2279" s="18" t="s">
        <v>5537</v>
      </c>
      <c r="BG2279" s="18" t="s">
        <v>5537</v>
      </c>
      <c r="BH2279" s="18" t="s">
        <v>5537</v>
      </c>
      <c r="BI2279" s="18" t="s">
        <v>5537</v>
      </c>
      <c r="BJ2279" s="18" t="s">
        <v>5537</v>
      </c>
      <c r="BK2279" s="18" t="s">
        <v>5537</v>
      </c>
      <c r="BL2279" s="9" t="s">
        <v>5537</v>
      </c>
      <c r="BM2279" s="14" t="s">
        <v>5537</v>
      </c>
      <c r="BN2279" s="14" t="s">
        <v>5537</v>
      </c>
      <c r="BO2279" s="14" t="str">
        <f>_xlfn.XLOOKUP(B2279,'[4]cell downs 18042026 17h'!$B:$B,'[4]cell downs 18042026 17h'!$B:$B,"")</f>
        <v/>
      </c>
      <c r="BP2279" s="14" t="str">
        <f>_xlfn.XLOOKUP(B2279,'[5]Cells Huawei 19042026 15h'!$B:$B,'[5]Cells Huawei 19042026 15h'!$B:$B,"")</f>
        <v/>
      </c>
      <c r="BQ2279" s="9" t="str">
        <f>_xlfn.XLOOKUP(B2279,'[6]cells down 19042026 9H40'!$B:$B,'[6]cells down 19042026 9H40'!$B:$B,"")</f>
        <v/>
      </c>
      <c r="BR2279" s="9" t="s">
        <v>3667</v>
      </c>
      <c r="BS2279" s="9" t="s">
        <v>594</v>
      </c>
      <c r="BT2279" s="108"/>
    </row>
    <row r="2280" spans="1:72" s="9" customFormat="1" x14ac:dyDescent="0.35">
      <c r="A2280" s="1" t="s">
        <v>2815</v>
      </c>
      <c r="B2280" s="8" t="s">
        <v>2816</v>
      </c>
      <c r="C2280" s="3" t="str">
        <f>_xlfn.XLOOKUP(B2280,'[1]daily break down'!$D:$D,'[1]daily break down'!$E:$E,"")</f>
        <v>NORD-OUEST</v>
      </c>
      <c r="D2280" s="1"/>
      <c r="E2280" s="1"/>
      <c r="F2280" s="3" t="s">
        <v>51</v>
      </c>
      <c r="G2280" s="1" t="s">
        <v>1495</v>
      </c>
      <c r="H2280" s="32" t="str">
        <f>_xlfn.XLOOKUP(B2280,[2]CALCULATION!$B:$B,[2]CALCULATION!$H:$H,"")</f>
        <v>Huawei</v>
      </c>
      <c r="I2280" s="28">
        <v>0</v>
      </c>
      <c r="J2280" s="28">
        <v>0</v>
      </c>
      <c r="K2280" s="28">
        <v>0</v>
      </c>
      <c r="L2280" s="28">
        <v>0</v>
      </c>
      <c r="M2280" s="28">
        <v>0</v>
      </c>
      <c r="N2280" s="28">
        <v>0</v>
      </c>
      <c r="O2280" s="28">
        <v>0</v>
      </c>
      <c r="P2280" s="28">
        <v>0</v>
      </c>
      <c r="Q2280" s="28">
        <v>0</v>
      </c>
      <c r="R2280" s="28">
        <v>0</v>
      </c>
      <c r="S2280" s="93">
        <v>0</v>
      </c>
      <c r="T2280" s="93">
        <f>_xlfn.XLOOKUP(B2280,'[3]Nur des jours'!$B:$B,'[3]Nur des jours'!$U:$U,"")</f>
        <v>0</v>
      </c>
      <c r="U2280" s="93">
        <v>0</v>
      </c>
      <c r="V2280" s="93">
        <v>2.533811741474119</v>
      </c>
      <c r="W2280" s="93">
        <v>0</v>
      </c>
      <c r="X2280" s="93">
        <v>0</v>
      </c>
      <c r="Y2280" s="93">
        <v>8.0257852428281581E-4</v>
      </c>
      <c r="Z2280" s="93">
        <v>0</v>
      </c>
      <c r="AA2280" s="93">
        <v>0</v>
      </c>
      <c r="AB2280" s="93">
        <v>0</v>
      </c>
      <c r="AC2280" s="93">
        <f>_xlfn.XLOOKUP(B2280,'[3]Nur des jours'!$B:$B,'[3]Nur des jours'!$N:$N,"")</f>
        <v>0</v>
      </c>
      <c r="AD2280" s="93">
        <v>0</v>
      </c>
      <c r="AE2280" s="93">
        <v>0</v>
      </c>
      <c r="AF2280" s="93">
        <v>0</v>
      </c>
      <c r="AG2280" s="93"/>
      <c r="AH2280" s="93">
        <v>0</v>
      </c>
      <c r="AI2280" s="93">
        <v>0</v>
      </c>
      <c r="AJ2280" s="93">
        <v>0</v>
      </c>
      <c r="AK2280" s="93">
        <v>0</v>
      </c>
      <c r="AL2280" s="93">
        <v>0</v>
      </c>
      <c r="AM2280" s="49" t="s">
        <v>5601</v>
      </c>
      <c r="AN2280" s="49"/>
      <c r="AO2280" s="48" t="str" cm="1">
        <f t="array" ref="AO2280">IFERROR(_xlfn.IFS(
AQ2280="MPR ISSUE","PDH",
AQ2280="BSS Hardware Issue","BSS",
AQ2280="Sites strategiques, MLL, Pylone, etc.","ENVTECH",
AQ2280="AKTIVCO DEFAUT GE &amp; POWER Cabinet","AKTIVCO",
AQ2280="AKTIVCO Coupure ENEO &amp; Baisse de tension","AKTIVCO GRID ONLY",
AQ2280="Coupure ENEO &amp; Baisse de tension","IHS GRID ONLY",
AQ2280="Defaut GE &amp; POWER Cabinet","IHS",
AQ2280="Sharing","Partners",
AQ2280="Sites strategiques &amp; DataCenter","SST &amp; DC",
AQ2280="Exclu","Exclu",
AQ2280="SAT","SAT",
AQ2280="SPARE-ISSUE","SPARE-ISSUE",
AQ2280="Fiber CAmtel","TRANS_FO_CAMTEL",
AQ2280="Fiber AOF","Fiber AOF",
AQ2280="Projet OCM (HUAWEI)","TRAVAUX-HUAWEI",
AQ2280="Projet OCM (NOKIA)","TRAVAUX-NOKIA",
AQ2280="ACCESS-ISSUE","ACCESS-ISSUE",
AQ2280="Projet OCM (ZTE, NOKIA, autres projets)","TRAVAUX OCM",
AQ2280="No root CAuse","No root cause",
AQ2280="ODU HS","PDH",
AQ2280="IP &amp; VLAN","PDH",
AQ2280="Warehouse HUAWEI","SPARE-ISSUE",
AQ2280="SPARE-HS","SPARE-ISSUE",
AQ2280="Power Telco","BSS",AQ2280="no impacts","no impacts"
),"")</f>
        <v>No root cause</v>
      </c>
      <c r="AP2280" s="48" t="str" cm="1">
        <f t="array" ref="AP2280">IFERROR(_xlfn.IFS(
AQ2280="MPR ISSUE","TX ISSUE",
AQ2280="BSS Hardware Issue","RAN ISSUE",
AQ2280="Sites strategiques, MLL, Pylone, etc.","ENVTECH",
AQ2280="AKTIVCO DEFAUT GE &amp; POWER Cabinet","POWER ISSUE",
AQ2280="AKTIVCO Coupure ENEO &amp; Baisse de tension","POWER ISSUE",
AQ2280="Coupure ENEO &amp; Baisse de tension","POWER ISSUE",
AQ2280="Defaut GE &amp; POWER Cabinet","POWER ISSUE",
AQ2280="Sharing","POWER ISSUE",
AQ2280="Sites strategiques &amp; DataCenter","POWER ISSUE",
AQ2280="Exclu","Exclu",
AQ2280="SAT","TX ISSUE",
AQ2280="SPARE-ISSUE","SPARE-ISSUE",
AQ2280="Fiber CAmtel","TX ISSUE",
AQ2280="Fiber AOF","TX ISSUE",
AQ2280="Projet OCM (HUAWEI)","TRAVAUX-HUAWEI",
AQ2280="Projet OCM (NOKIA)","TRAVAUX -NOKIA",
AQ2280="ACCESS-ISSUE","ACCESS-ISSUE",
AQ2280="Projet OCM (ZTE, NOKIA, autres projets)","TRAVAUX OCM",
AQ2280="No root CAuse","No root cause",
AQ2280="ODU HS","TX ISSUE",
AQ2280="IP &amp; VLAN","TX ISSUE",
AQ2280="Warehouse HUAWEI","SPARE-ISSUE",
AQ2280="SPARE-HS","SPARE-ISSUE",
AQ2280="Power Telco","RAN ISSUE",AQ2280="no impacts","no impacts"
),"")</f>
        <v>No root cause</v>
      </c>
      <c r="AQ2280" s="67" t="s">
        <v>5344</v>
      </c>
      <c r="AR2280" s="48" t="str" cm="1">
        <f t="array" ref="AR2280">IFERROR(_xlfn.IFS(
AQ2280="MPR ISSUE","ACTIVE",
AQ2280="BSS Hardware Issue","ACTIVE",
AQ2280="Sites strategiques, MLL, Pylone, etc.","PASSIVE",
AQ2280="AKTIVCO DEFAUT GE &amp; POWER Cabinet","PASSIVE",
AQ2280="AKTIVCO Coupure ENEO &amp; Baisse de tension","PASSIVE",
AQ2280="Coupure ENEO &amp; Baisse de tension","PASSIVE",
AQ2280="Defaut GE &amp; POWER Cabinet","PASSIVE",
AQ2280="Sharing","PASSIVE",
AQ2280="Sites strategiques &amp; DataCenter","PASSIVE",
AQ2280="Exclu","Exclu",
AQ2280="SAT","ACTIVE",
AQ2280="SPARE-ISSUE","SPARE-ISSUE",
AQ2280="Fiber CAmtel","ACTIVE",
AQ2280="Fiber AOF","ACTIVE",
AQ2280="Projet OCM (HUAWEI)","PLANNED WORKS",
AQ2280="Projet OCM (NOKIA)","PLANNED WORKS",
AQ2280="ACCESS-ISSUE","ACCESS-ISSUE",
AQ2280="Projet OCM (ZTE, NOKIA, autres projets)","PLANNED WORKS",
AQ2280="No root CAuse","No root cause",
AQ2280="ODU HS","ACTIVE",
AQ2280="IP &amp; VLAN","ACTIVE",
AQ2280="Warehouse HUAWEI","SPARE-ISSUE",
AQ2280="SPARE-HS","SPARE-ISSUE",
AQ2280="Power Telco","ACTIVE", AQ2280="no impacts","no impacts"
),"")</f>
        <v>No root cause</v>
      </c>
      <c r="AS2280" s="92" t="s">
        <v>5537</v>
      </c>
      <c r="AT2280" s="98" t="s">
        <v>2816</v>
      </c>
      <c r="AV2280" s="17" t="s">
        <v>5537</v>
      </c>
      <c r="AW2280" s="7" t="s">
        <v>5537</v>
      </c>
      <c r="AX2280" s="6" t="s">
        <v>5537</v>
      </c>
      <c r="AY2280" s="7"/>
      <c r="AZ2280" s="3" t="s">
        <v>5537</v>
      </c>
      <c r="BA2280" s="18" t="s">
        <v>5537</v>
      </c>
      <c r="BB2280" s="18" t="s">
        <v>5537</v>
      </c>
      <c r="BC2280" s="18" t="s">
        <v>5537</v>
      </c>
      <c r="BD2280" s="18" t="s">
        <v>5537</v>
      </c>
      <c r="BE2280" s="18" t="s">
        <v>5537</v>
      </c>
      <c r="BF2280" s="18" t="s">
        <v>5537</v>
      </c>
      <c r="BG2280" s="18" t="s">
        <v>5537</v>
      </c>
      <c r="BH2280" s="18" t="s">
        <v>5537</v>
      </c>
      <c r="BI2280" s="18" t="s">
        <v>5537</v>
      </c>
      <c r="BJ2280" s="18" t="s">
        <v>5537</v>
      </c>
      <c r="BK2280" s="18" t="s">
        <v>5537</v>
      </c>
      <c r="BL2280" s="9" t="s">
        <v>5537</v>
      </c>
      <c r="BM2280" s="14" t="s">
        <v>5537</v>
      </c>
      <c r="BN2280" s="14" t="s">
        <v>5537</v>
      </c>
      <c r="BO2280" s="14" t="str">
        <f>_xlfn.XLOOKUP(B2280,'[4]cell downs 18042026 17h'!$B:$B,'[4]cell downs 18042026 17h'!$B:$B,"")</f>
        <v/>
      </c>
      <c r="BP2280" s="14" t="str">
        <f>_xlfn.XLOOKUP(B2280,'[5]Cells Huawei 19042026 15h'!$B:$B,'[5]Cells Huawei 19042026 15h'!$B:$B,"")</f>
        <v/>
      </c>
      <c r="BQ2280" s="9" t="str">
        <f>_xlfn.XLOOKUP(B2280,'[6]cells down 19042026 9H40'!$B:$B,'[6]cells down 19042026 9H40'!$B:$B,"")</f>
        <v/>
      </c>
      <c r="BR2280" s="9" t="s">
        <v>2816</v>
      </c>
      <c r="BS2280" s="9" t="s">
        <v>5537</v>
      </c>
      <c r="BT2280" s="108"/>
    </row>
    <row r="2281" spans="1:72" s="9" customFormat="1" x14ac:dyDescent="0.35">
      <c r="A2281" s="1" t="s">
        <v>3115</v>
      </c>
      <c r="B2281" s="8" t="s">
        <v>3116</v>
      </c>
      <c r="C2281" s="3" t="str">
        <f>_xlfn.XLOOKUP(B2281,'[1]daily break down'!$D:$D,'[1]daily break down'!$E:$E,"")</f>
        <v>NORD-OUEST</v>
      </c>
      <c r="D2281" s="1" t="s">
        <v>11</v>
      </c>
      <c r="E2281" s="1"/>
      <c r="F2281" s="3" t="s">
        <v>51</v>
      </c>
      <c r="G2281" s="1" t="s">
        <v>901</v>
      </c>
      <c r="H2281" s="32" t="str">
        <f>_xlfn.XLOOKUP(B2281,[2]CALCULATION!$B:$B,[2]CALCULATION!$H:$H,"")</f>
        <v>Huawei</v>
      </c>
      <c r="I2281" s="28">
        <v>0</v>
      </c>
      <c r="J2281" s="28">
        <v>0</v>
      </c>
      <c r="K2281" s="28">
        <v>0</v>
      </c>
      <c r="L2281" s="28">
        <v>0</v>
      </c>
      <c r="M2281" s="28">
        <v>0</v>
      </c>
      <c r="N2281" s="28">
        <v>0</v>
      </c>
      <c r="O2281" s="28">
        <v>0</v>
      </c>
      <c r="P2281" s="28">
        <v>0</v>
      </c>
      <c r="Q2281" s="28">
        <v>0</v>
      </c>
      <c r="R2281" s="28">
        <v>0</v>
      </c>
      <c r="S2281" s="93">
        <v>0</v>
      </c>
      <c r="T2281" s="93">
        <f>_xlfn.XLOOKUP(B2281,'[3]Nur des jours'!$B:$B,'[3]Nur des jours'!$U:$U,"")</f>
        <v>0</v>
      </c>
      <c r="U2281" s="93">
        <v>0</v>
      </c>
      <c r="V2281" s="93">
        <v>2.5372004063544242</v>
      </c>
      <c r="W2281" s="93">
        <v>0</v>
      </c>
      <c r="X2281" s="93">
        <v>4.3517591094446003E-3</v>
      </c>
      <c r="Y2281" s="93">
        <v>5.3505234952187721E-4</v>
      </c>
      <c r="Z2281" s="93">
        <v>0</v>
      </c>
      <c r="AA2281" s="93">
        <v>0</v>
      </c>
      <c r="AB2281" s="93">
        <v>0</v>
      </c>
      <c r="AC2281" s="93">
        <f>_xlfn.XLOOKUP(B2281,'[3]Nur des jours'!$B:$B,'[3]Nur des jours'!$N:$N,"")</f>
        <v>0</v>
      </c>
      <c r="AD2281" s="93">
        <v>0</v>
      </c>
      <c r="AE2281" s="93">
        <v>0</v>
      </c>
      <c r="AF2281" s="93">
        <v>0</v>
      </c>
      <c r="AG2281" s="93"/>
      <c r="AH2281" s="93">
        <v>0</v>
      </c>
      <c r="AI2281" s="93">
        <v>0</v>
      </c>
      <c r="AJ2281" s="93">
        <v>0</v>
      </c>
      <c r="AK2281" s="93">
        <v>0</v>
      </c>
      <c r="AL2281" s="93">
        <v>0</v>
      </c>
      <c r="AM2281" s="49" t="s">
        <v>5601</v>
      </c>
      <c r="AN2281" s="49"/>
      <c r="AO2281" s="48" t="str" cm="1">
        <f t="array" ref="AO2281">IFERROR(_xlfn.IFS(
AQ2281="MPR ISSUE","PDH",
AQ2281="BSS Hardware Issue","BSS",
AQ2281="Sites strategiques, MLL, Pylone, etc.","ENVTECH",
AQ2281="AKTIVCO DEFAUT GE &amp; POWER Cabinet","AKTIVCO",
AQ2281="AKTIVCO Coupure ENEO &amp; Baisse de tension","AKTIVCO GRID ONLY",
AQ2281="Coupure ENEO &amp; Baisse de tension","IHS GRID ONLY",
AQ2281="Defaut GE &amp; POWER Cabinet","IHS",
AQ2281="Sharing","Partners",
AQ2281="Sites strategiques &amp; DataCenter","SST &amp; DC",
AQ2281="Exclu","Exclu",
AQ2281="SAT","SAT",
AQ2281="SPARE-ISSUE","SPARE-ISSUE",
AQ2281="Fiber CAmtel","TRANS_FO_CAMTEL",
AQ2281="Fiber AOF","Fiber AOF",
AQ2281="Projet OCM (HUAWEI)","TRAVAUX-HUAWEI",
AQ2281="Projet OCM (NOKIA)","TRAVAUX-NOKIA",
AQ2281="ACCESS-ISSUE","ACCESS-ISSUE",
AQ2281="Projet OCM (ZTE, NOKIA, autres projets)","TRAVAUX OCM",
AQ2281="No root CAuse","No root cause",
AQ2281="ODU HS","PDH",
AQ2281="IP &amp; VLAN","PDH",
AQ2281="Warehouse HUAWEI","SPARE-ISSUE",
AQ2281="SPARE-HS","SPARE-ISSUE",
AQ2281="Power Telco","BSS",AQ2281="no impacts","no impacts"
),"")</f>
        <v>No root cause</v>
      </c>
      <c r="AP2281" s="48" t="str" cm="1">
        <f t="array" ref="AP2281">IFERROR(_xlfn.IFS(
AQ2281="MPR ISSUE","TX ISSUE",
AQ2281="BSS Hardware Issue","RAN ISSUE",
AQ2281="Sites strategiques, MLL, Pylone, etc.","ENVTECH",
AQ2281="AKTIVCO DEFAUT GE &amp; POWER Cabinet","POWER ISSUE",
AQ2281="AKTIVCO Coupure ENEO &amp; Baisse de tension","POWER ISSUE",
AQ2281="Coupure ENEO &amp; Baisse de tension","POWER ISSUE",
AQ2281="Defaut GE &amp; POWER Cabinet","POWER ISSUE",
AQ2281="Sharing","POWER ISSUE",
AQ2281="Sites strategiques &amp; DataCenter","POWER ISSUE",
AQ2281="Exclu","Exclu",
AQ2281="SAT","TX ISSUE",
AQ2281="SPARE-ISSUE","SPARE-ISSUE",
AQ2281="Fiber CAmtel","TX ISSUE",
AQ2281="Fiber AOF","TX ISSUE",
AQ2281="Projet OCM (HUAWEI)","TRAVAUX-HUAWEI",
AQ2281="Projet OCM (NOKIA)","TRAVAUX -NOKIA",
AQ2281="ACCESS-ISSUE","ACCESS-ISSUE",
AQ2281="Projet OCM (ZTE, NOKIA, autres projets)","TRAVAUX OCM",
AQ2281="No root CAuse","No root cause",
AQ2281="ODU HS","TX ISSUE",
AQ2281="IP &amp; VLAN","TX ISSUE",
AQ2281="Warehouse HUAWEI","SPARE-ISSUE",
AQ2281="SPARE-HS","SPARE-ISSUE",
AQ2281="Power Telco","RAN ISSUE",AQ2281="no impacts","no impacts"
),"")</f>
        <v>No root cause</v>
      </c>
      <c r="AQ2281" s="67" t="s">
        <v>5344</v>
      </c>
      <c r="AR2281" s="48" t="str" cm="1">
        <f t="array" ref="AR2281">IFERROR(_xlfn.IFS(
AQ2281="MPR ISSUE","ACTIVE",
AQ2281="BSS Hardware Issue","ACTIVE",
AQ2281="Sites strategiques, MLL, Pylone, etc.","PASSIVE",
AQ2281="AKTIVCO DEFAUT GE &amp; POWER Cabinet","PASSIVE",
AQ2281="AKTIVCO Coupure ENEO &amp; Baisse de tension","PASSIVE",
AQ2281="Coupure ENEO &amp; Baisse de tension","PASSIVE",
AQ2281="Defaut GE &amp; POWER Cabinet","PASSIVE",
AQ2281="Sharing","PASSIVE",
AQ2281="Sites strategiques &amp; DataCenter","PASSIVE",
AQ2281="Exclu","Exclu",
AQ2281="SAT","ACTIVE",
AQ2281="SPARE-ISSUE","SPARE-ISSUE",
AQ2281="Fiber CAmtel","ACTIVE",
AQ2281="Fiber AOF","ACTIVE",
AQ2281="Projet OCM (HUAWEI)","PLANNED WORKS",
AQ2281="Projet OCM (NOKIA)","PLANNED WORKS",
AQ2281="ACCESS-ISSUE","ACCESS-ISSUE",
AQ2281="Projet OCM (ZTE, NOKIA, autres projets)","PLANNED WORKS",
AQ2281="No root CAuse","No root cause",
AQ2281="ODU HS","ACTIVE",
AQ2281="IP &amp; VLAN","ACTIVE",
AQ2281="Warehouse HUAWEI","SPARE-ISSUE",
AQ2281="SPARE-HS","SPARE-ISSUE",
AQ2281="Power Telco","ACTIVE", AQ2281="no impacts","no impacts"
),"")</f>
        <v>No root cause</v>
      </c>
      <c r="AS2281" s="92" t="s">
        <v>5537</v>
      </c>
      <c r="AT2281" s="98" t="s">
        <v>3116</v>
      </c>
      <c r="AV2281" s="17" t="s">
        <v>5537</v>
      </c>
      <c r="AW2281" s="7" t="s">
        <v>5537</v>
      </c>
      <c r="AX2281" s="6" t="s">
        <v>5537</v>
      </c>
      <c r="AY2281" s="7"/>
      <c r="AZ2281" s="3" t="s">
        <v>5537</v>
      </c>
      <c r="BA2281" s="18" t="s">
        <v>5537</v>
      </c>
      <c r="BB2281" s="18" t="s">
        <v>5537</v>
      </c>
      <c r="BC2281" s="18" t="s">
        <v>5537</v>
      </c>
      <c r="BD2281" s="18" t="s">
        <v>5537</v>
      </c>
      <c r="BE2281" s="18" t="s">
        <v>5537</v>
      </c>
      <c r="BF2281" s="18" t="s">
        <v>5537</v>
      </c>
      <c r="BG2281" s="18" t="s">
        <v>5537</v>
      </c>
      <c r="BH2281" s="18" t="s">
        <v>5537</v>
      </c>
      <c r="BI2281" s="18" t="s">
        <v>5537</v>
      </c>
      <c r="BJ2281" s="18" t="s">
        <v>5537</v>
      </c>
      <c r="BK2281" s="18" t="s">
        <v>5537</v>
      </c>
      <c r="BL2281" s="9" t="s">
        <v>5537</v>
      </c>
      <c r="BM2281" s="14" t="s">
        <v>5537</v>
      </c>
      <c r="BN2281" s="14" t="s">
        <v>5537</v>
      </c>
      <c r="BO2281" s="14" t="str">
        <f>_xlfn.XLOOKUP(B2281,'[4]cell downs 18042026 17h'!$B:$B,'[4]cell downs 18042026 17h'!$B:$B,"")</f>
        <v/>
      </c>
      <c r="BP2281" s="14" t="str">
        <f>_xlfn.XLOOKUP(B2281,'[5]Cells Huawei 19042026 15h'!$B:$B,'[5]Cells Huawei 19042026 15h'!$B:$B,"")</f>
        <v/>
      </c>
      <c r="BQ2281" s="9" t="str">
        <f>_xlfn.XLOOKUP(B2281,'[6]cells down 19042026 9H40'!$B:$B,'[6]cells down 19042026 9H40'!$B:$B,"")</f>
        <v/>
      </c>
      <c r="BR2281" s="9" t="s">
        <v>5537</v>
      </c>
      <c r="BS2281" s="9" t="s">
        <v>5537</v>
      </c>
      <c r="BT2281" s="108"/>
    </row>
    <row r="2282" spans="1:72" s="9" customFormat="1" x14ac:dyDescent="0.35">
      <c r="A2282" s="1" t="s">
        <v>3127</v>
      </c>
      <c r="B2282" s="8" t="s">
        <v>3128</v>
      </c>
      <c r="C2282" s="3" t="str">
        <f>_xlfn.XLOOKUP(B2282,'[1]daily break down'!$D:$D,'[1]daily break down'!$E:$E,"")</f>
        <v>NORD-OUEST</v>
      </c>
      <c r="D2282" s="1" t="s">
        <v>11</v>
      </c>
      <c r="E2282" s="1" t="s">
        <v>12</v>
      </c>
      <c r="F2282" s="3" t="s">
        <v>51</v>
      </c>
      <c r="G2282" s="1" t="s">
        <v>3129</v>
      </c>
      <c r="H2282" s="32" t="str">
        <f>_xlfn.XLOOKUP(B2282,[2]CALCULATION!$B:$B,[2]CALCULATION!$H:$H,"")</f>
        <v>HUAWEI</v>
      </c>
      <c r="I2282" s="28">
        <v>0</v>
      </c>
      <c r="J2282" s="28">
        <v>0</v>
      </c>
      <c r="K2282" s="28">
        <v>0</v>
      </c>
      <c r="L2282" s="28">
        <v>0</v>
      </c>
      <c r="M2282" s="28">
        <v>0</v>
      </c>
      <c r="N2282" s="28">
        <v>0</v>
      </c>
      <c r="O2282" s="28">
        <v>0</v>
      </c>
      <c r="P2282" s="28">
        <v>0</v>
      </c>
      <c r="Q2282" s="28">
        <v>0</v>
      </c>
      <c r="R2282" s="28">
        <v>0</v>
      </c>
      <c r="S2282" s="93">
        <v>0</v>
      </c>
      <c r="T2282" s="93">
        <f>_xlfn.XLOOKUP(B2282,'[3]Nur des jours'!$B:$B,'[3]Nur des jours'!$U:$U,"")</f>
        <v>0</v>
      </c>
      <c r="U2282" s="93">
        <v>0</v>
      </c>
      <c r="V2282" s="93">
        <v>8.0257852428281581E-4</v>
      </c>
      <c r="W2282" s="93">
        <v>0</v>
      </c>
      <c r="X2282" s="93">
        <v>0</v>
      </c>
      <c r="Y2282" s="93">
        <v>3.5670156634791817E-4</v>
      </c>
      <c r="Z2282" s="93">
        <v>0</v>
      </c>
      <c r="AA2282" s="93">
        <v>0</v>
      </c>
      <c r="AB2282" s="93">
        <v>0</v>
      </c>
      <c r="AC2282" s="93">
        <f>_xlfn.XLOOKUP(B2282,'[3]Nur des jours'!$B:$B,'[3]Nur des jours'!$N:$N,"")</f>
        <v>0</v>
      </c>
      <c r="AD2282" s="93">
        <v>0</v>
      </c>
      <c r="AE2282" s="93">
        <v>0</v>
      </c>
      <c r="AF2282" s="93">
        <v>0</v>
      </c>
      <c r="AG2282" s="93"/>
      <c r="AH2282" s="93">
        <v>0</v>
      </c>
      <c r="AI2282" s="93">
        <v>0</v>
      </c>
      <c r="AJ2282" s="93">
        <v>0</v>
      </c>
      <c r="AK2282" s="93">
        <v>0</v>
      </c>
      <c r="AL2282" s="93">
        <v>0</v>
      </c>
      <c r="AM2282" s="49" t="s">
        <v>5601</v>
      </c>
      <c r="AN2282" s="49"/>
      <c r="AO2282" s="48" t="str" cm="1">
        <f t="array" ref="AO2282">IFERROR(_xlfn.IFS(
AQ2282="MPR ISSUE","PDH",
AQ2282="BSS Hardware Issue","BSS",
AQ2282="Sites strategiques, MLL, Pylone, etc.","ENVTECH",
AQ2282="AKTIVCO DEFAUT GE &amp; POWER Cabinet","AKTIVCO",
AQ2282="AKTIVCO Coupure ENEO &amp; Baisse de tension","AKTIVCO GRID ONLY",
AQ2282="Coupure ENEO &amp; Baisse de tension","IHS GRID ONLY",
AQ2282="Defaut GE &amp; POWER Cabinet","IHS",
AQ2282="Sharing","Partners",
AQ2282="Sites strategiques &amp; DataCenter","SST &amp; DC",
AQ2282="Exclu","Exclu",
AQ2282="SAT","SAT",
AQ2282="SPARE-ISSUE","SPARE-ISSUE",
AQ2282="Fiber CAmtel","TRANS_FO_CAMTEL",
AQ2282="Fiber AOF","Fiber AOF",
AQ2282="Projet OCM (HUAWEI)","TRAVAUX-HUAWEI",
AQ2282="Projet OCM (NOKIA)","TRAVAUX-NOKIA",
AQ2282="ACCESS-ISSUE","ACCESS-ISSUE",
AQ2282="Projet OCM (ZTE, NOKIA, autres projets)","TRAVAUX OCM",
AQ2282="No root CAuse","No root cause",
AQ2282="ODU HS","PDH",
AQ2282="IP &amp; VLAN","PDH",
AQ2282="Warehouse HUAWEI","SPARE-ISSUE",
AQ2282="SPARE-HS","SPARE-ISSUE",
AQ2282="Power Telco","BSS",AQ2282="no impacts","no impacts"
),"")</f>
        <v>No root cause</v>
      </c>
      <c r="AP2282" s="48" t="str" cm="1">
        <f t="array" ref="AP2282">IFERROR(_xlfn.IFS(
AQ2282="MPR ISSUE","TX ISSUE",
AQ2282="BSS Hardware Issue","RAN ISSUE",
AQ2282="Sites strategiques, MLL, Pylone, etc.","ENVTECH",
AQ2282="AKTIVCO DEFAUT GE &amp; POWER Cabinet","POWER ISSUE",
AQ2282="AKTIVCO Coupure ENEO &amp; Baisse de tension","POWER ISSUE",
AQ2282="Coupure ENEO &amp; Baisse de tension","POWER ISSUE",
AQ2282="Defaut GE &amp; POWER Cabinet","POWER ISSUE",
AQ2282="Sharing","POWER ISSUE",
AQ2282="Sites strategiques &amp; DataCenter","POWER ISSUE",
AQ2282="Exclu","Exclu",
AQ2282="SAT","TX ISSUE",
AQ2282="SPARE-ISSUE","SPARE-ISSUE",
AQ2282="Fiber CAmtel","TX ISSUE",
AQ2282="Fiber AOF","TX ISSUE",
AQ2282="Projet OCM (HUAWEI)","TRAVAUX-HUAWEI",
AQ2282="Projet OCM (NOKIA)","TRAVAUX -NOKIA",
AQ2282="ACCESS-ISSUE","ACCESS-ISSUE",
AQ2282="Projet OCM (ZTE, NOKIA, autres projets)","TRAVAUX OCM",
AQ2282="No root CAuse","No root cause",
AQ2282="ODU HS","TX ISSUE",
AQ2282="IP &amp; VLAN","TX ISSUE",
AQ2282="Warehouse HUAWEI","SPARE-ISSUE",
AQ2282="SPARE-HS","SPARE-ISSUE",
AQ2282="Power Telco","RAN ISSUE",AQ2282="no impacts","no impacts"
),"")</f>
        <v>No root cause</v>
      </c>
      <c r="AQ2282" s="67" t="s">
        <v>5344</v>
      </c>
      <c r="AR2282" s="48" t="str" cm="1">
        <f t="array" ref="AR2282">IFERROR(_xlfn.IFS(
AQ2282="MPR ISSUE","ACTIVE",
AQ2282="BSS Hardware Issue","ACTIVE",
AQ2282="Sites strategiques, MLL, Pylone, etc.","PASSIVE",
AQ2282="AKTIVCO DEFAUT GE &amp; POWER Cabinet","PASSIVE",
AQ2282="AKTIVCO Coupure ENEO &amp; Baisse de tension","PASSIVE",
AQ2282="Coupure ENEO &amp; Baisse de tension","PASSIVE",
AQ2282="Defaut GE &amp; POWER Cabinet","PASSIVE",
AQ2282="Sharing","PASSIVE",
AQ2282="Sites strategiques &amp; DataCenter","PASSIVE",
AQ2282="Exclu","Exclu",
AQ2282="SAT","ACTIVE",
AQ2282="SPARE-ISSUE","SPARE-ISSUE",
AQ2282="Fiber CAmtel","ACTIVE",
AQ2282="Fiber AOF","ACTIVE",
AQ2282="Projet OCM (HUAWEI)","PLANNED WORKS",
AQ2282="Projet OCM (NOKIA)","PLANNED WORKS",
AQ2282="ACCESS-ISSUE","ACCESS-ISSUE",
AQ2282="Projet OCM (ZTE, NOKIA, autres projets)","PLANNED WORKS",
AQ2282="No root CAuse","No root cause",
AQ2282="ODU HS","ACTIVE",
AQ2282="IP &amp; VLAN","ACTIVE",
AQ2282="Warehouse HUAWEI","SPARE-ISSUE",
AQ2282="SPARE-HS","SPARE-ISSUE",
AQ2282="Power Telco","ACTIVE", AQ2282="no impacts","no impacts"
),"")</f>
        <v>No root cause</v>
      </c>
      <c r="AS2282" s="92" t="s">
        <v>5537</v>
      </c>
      <c r="AT2282" s="98" t="s">
        <v>3128</v>
      </c>
      <c r="AV2282" s="17" t="s">
        <v>5537</v>
      </c>
      <c r="AW2282" s="7" t="s">
        <v>5537</v>
      </c>
      <c r="AX2282" s="6" t="s">
        <v>5537</v>
      </c>
      <c r="AY2282" s="7"/>
      <c r="AZ2282" s="3" t="s">
        <v>5537</v>
      </c>
      <c r="BA2282" s="18" t="s">
        <v>5537</v>
      </c>
      <c r="BB2282" s="18" t="s">
        <v>5537</v>
      </c>
      <c r="BC2282" s="18" t="s">
        <v>5537</v>
      </c>
      <c r="BD2282" s="18" t="s">
        <v>5537</v>
      </c>
      <c r="BE2282" s="18" t="s">
        <v>5537</v>
      </c>
      <c r="BF2282" s="18" t="s">
        <v>5537</v>
      </c>
      <c r="BG2282" s="18" t="s">
        <v>5537</v>
      </c>
      <c r="BH2282" s="18" t="s">
        <v>5537</v>
      </c>
      <c r="BI2282" s="18" t="s">
        <v>5537</v>
      </c>
      <c r="BJ2282" s="18" t="s">
        <v>5537</v>
      </c>
      <c r="BK2282" s="18" t="s">
        <v>5537</v>
      </c>
      <c r="BL2282" s="9" t="s">
        <v>5537</v>
      </c>
      <c r="BM2282" s="14" t="s">
        <v>5537</v>
      </c>
      <c r="BN2282" s="14" t="s">
        <v>5537</v>
      </c>
      <c r="BO2282" s="14" t="str">
        <f>_xlfn.XLOOKUP(B2282,'[4]cell downs 18042026 17h'!$B:$B,'[4]cell downs 18042026 17h'!$B:$B,"")</f>
        <v/>
      </c>
      <c r="BP2282" s="14" t="str">
        <f>_xlfn.XLOOKUP(B2282,'[5]Cells Huawei 19042026 15h'!$B:$B,'[5]Cells Huawei 19042026 15h'!$B:$B,"")</f>
        <v/>
      </c>
      <c r="BQ2282" s="9" t="str">
        <f>_xlfn.XLOOKUP(B2282,'[6]cells down 19042026 9H40'!$B:$B,'[6]cells down 19042026 9H40'!$B:$B,"")</f>
        <v/>
      </c>
      <c r="BR2282" s="9" t="s">
        <v>5537</v>
      </c>
      <c r="BS2282" s="9" t="s">
        <v>5577</v>
      </c>
      <c r="BT2282" s="108"/>
    </row>
    <row r="2283" spans="1:72" s="9" customFormat="1" x14ac:dyDescent="0.35">
      <c r="A2283" s="1" t="s">
        <v>3428</v>
      </c>
      <c r="B2283" s="8" t="s">
        <v>3429</v>
      </c>
      <c r="C2283" s="3" t="str">
        <f>_xlfn.XLOOKUP(B2283,'[1]daily break down'!$D:$D,'[1]daily break down'!$E:$E,"")</f>
        <v>NORD-OUEST</v>
      </c>
      <c r="D2283" s="1" t="s">
        <v>11</v>
      </c>
      <c r="E2283" s="1" t="s">
        <v>12</v>
      </c>
      <c r="F2283" s="3" t="s">
        <v>51</v>
      </c>
      <c r="G2283" s="1" t="s">
        <v>3430</v>
      </c>
      <c r="H2283" s="32" t="str">
        <f>_xlfn.XLOOKUP(B2283,[2]CALCULATION!$B:$B,[2]CALCULATION!$H:$H,"")</f>
        <v>HUAWEI</v>
      </c>
      <c r="I2283" s="28">
        <v>0</v>
      </c>
      <c r="J2283" s="28">
        <v>0</v>
      </c>
      <c r="K2283" s="28">
        <v>0</v>
      </c>
      <c r="L2283" s="28">
        <v>0</v>
      </c>
      <c r="M2283" s="28">
        <v>0</v>
      </c>
      <c r="N2283" s="28">
        <v>0</v>
      </c>
      <c r="O2283" s="28">
        <v>0</v>
      </c>
      <c r="P2283" s="28">
        <v>0</v>
      </c>
      <c r="Q2283" s="28">
        <v>0</v>
      </c>
      <c r="R2283" s="28">
        <v>0</v>
      </c>
      <c r="S2283" s="93">
        <v>0</v>
      </c>
      <c r="T2283" s="93">
        <f>_xlfn.XLOOKUP(B2283,'[3]Nur des jours'!$B:$B,'[3]Nur des jours'!$U:$U,"")</f>
        <v>0</v>
      </c>
      <c r="U2283" s="93">
        <v>0</v>
      </c>
      <c r="V2283" s="93">
        <v>2.4737967029360819</v>
      </c>
      <c r="W2283" s="93">
        <v>7.8545684909811592E-2</v>
      </c>
      <c r="X2283" s="93">
        <v>2.675261747609386E-4</v>
      </c>
      <c r="Y2283" s="93">
        <v>2.675261747609386E-4</v>
      </c>
      <c r="Z2283" s="93">
        <v>0</v>
      </c>
      <c r="AA2283" s="93">
        <v>0</v>
      </c>
      <c r="AB2283" s="93">
        <v>0</v>
      </c>
      <c r="AC2283" s="93">
        <f>_xlfn.XLOOKUP(B2283,'[3]Nur des jours'!$B:$B,'[3]Nur des jours'!$N:$N,"")</f>
        <v>0</v>
      </c>
      <c r="AD2283" s="93">
        <v>0</v>
      </c>
      <c r="AE2283" s="93">
        <v>0</v>
      </c>
      <c r="AF2283" s="93">
        <v>0</v>
      </c>
      <c r="AG2283" s="93"/>
      <c r="AH2283" s="93">
        <v>0</v>
      </c>
      <c r="AI2283" s="93">
        <v>0</v>
      </c>
      <c r="AJ2283" s="93">
        <v>0</v>
      </c>
      <c r="AK2283" s="93">
        <v>0</v>
      </c>
      <c r="AL2283" s="93">
        <v>0</v>
      </c>
      <c r="AM2283" s="49" t="s">
        <v>5601</v>
      </c>
      <c r="AN2283" s="49"/>
      <c r="AO2283" s="48" t="str" cm="1">
        <f t="array" ref="AO2283">IFERROR(_xlfn.IFS(
AQ2283="MPR ISSUE","PDH",
AQ2283="BSS Hardware Issue","BSS",
AQ2283="Sites strategiques, MLL, Pylone, etc.","ENVTECH",
AQ2283="AKTIVCO DEFAUT GE &amp; POWER Cabinet","AKTIVCO",
AQ2283="AKTIVCO Coupure ENEO &amp; Baisse de tension","AKTIVCO GRID ONLY",
AQ2283="Coupure ENEO &amp; Baisse de tension","IHS GRID ONLY",
AQ2283="Defaut GE &amp; POWER Cabinet","IHS",
AQ2283="Sharing","Partners",
AQ2283="Sites strategiques &amp; DataCenter","SST &amp; DC",
AQ2283="Exclu","Exclu",
AQ2283="SAT","SAT",
AQ2283="SPARE-ISSUE","SPARE-ISSUE",
AQ2283="Fiber CAmtel","TRANS_FO_CAMTEL",
AQ2283="Fiber AOF","Fiber AOF",
AQ2283="Projet OCM (HUAWEI)","TRAVAUX-HUAWEI",
AQ2283="Projet OCM (NOKIA)","TRAVAUX-NOKIA",
AQ2283="ACCESS-ISSUE","ACCESS-ISSUE",
AQ2283="Projet OCM (ZTE, NOKIA, autres projets)","TRAVAUX OCM",
AQ2283="No root CAuse","No root cause",
AQ2283="ODU HS","PDH",
AQ2283="IP &amp; VLAN","PDH",
AQ2283="Warehouse HUAWEI","SPARE-ISSUE",
AQ2283="SPARE-HS","SPARE-ISSUE",
AQ2283="Power Telco","BSS",AQ2283="no impacts","no impacts"
),"")</f>
        <v>No root cause</v>
      </c>
      <c r="AP2283" s="48" t="str" cm="1">
        <f t="array" ref="AP2283">IFERROR(_xlfn.IFS(
AQ2283="MPR ISSUE","TX ISSUE",
AQ2283="BSS Hardware Issue","RAN ISSUE",
AQ2283="Sites strategiques, MLL, Pylone, etc.","ENVTECH",
AQ2283="AKTIVCO DEFAUT GE &amp; POWER Cabinet","POWER ISSUE",
AQ2283="AKTIVCO Coupure ENEO &amp; Baisse de tension","POWER ISSUE",
AQ2283="Coupure ENEO &amp; Baisse de tension","POWER ISSUE",
AQ2283="Defaut GE &amp; POWER Cabinet","POWER ISSUE",
AQ2283="Sharing","POWER ISSUE",
AQ2283="Sites strategiques &amp; DataCenter","POWER ISSUE",
AQ2283="Exclu","Exclu",
AQ2283="SAT","TX ISSUE",
AQ2283="SPARE-ISSUE","SPARE-ISSUE",
AQ2283="Fiber CAmtel","TX ISSUE",
AQ2283="Fiber AOF","TX ISSUE",
AQ2283="Projet OCM (HUAWEI)","TRAVAUX-HUAWEI",
AQ2283="Projet OCM (NOKIA)","TRAVAUX -NOKIA",
AQ2283="ACCESS-ISSUE","ACCESS-ISSUE",
AQ2283="Projet OCM (ZTE, NOKIA, autres projets)","TRAVAUX OCM",
AQ2283="No root CAuse","No root cause",
AQ2283="ODU HS","TX ISSUE",
AQ2283="IP &amp; VLAN","TX ISSUE",
AQ2283="Warehouse HUAWEI","SPARE-ISSUE",
AQ2283="SPARE-HS","SPARE-ISSUE",
AQ2283="Power Telco","RAN ISSUE",AQ2283="no impacts","no impacts"
),"")</f>
        <v>No root cause</v>
      </c>
      <c r="AQ2283" s="67" t="s">
        <v>5344</v>
      </c>
      <c r="AR2283" s="48" t="str" cm="1">
        <f t="array" ref="AR2283">IFERROR(_xlfn.IFS(
AQ2283="MPR ISSUE","ACTIVE",
AQ2283="BSS Hardware Issue","ACTIVE",
AQ2283="Sites strategiques, MLL, Pylone, etc.","PASSIVE",
AQ2283="AKTIVCO DEFAUT GE &amp; POWER Cabinet","PASSIVE",
AQ2283="AKTIVCO Coupure ENEO &amp; Baisse de tension","PASSIVE",
AQ2283="Coupure ENEO &amp; Baisse de tension","PASSIVE",
AQ2283="Defaut GE &amp; POWER Cabinet","PASSIVE",
AQ2283="Sharing","PASSIVE",
AQ2283="Sites strategiques &amp; DataCenter","PASSIVE",
AQ2283="Exclu","Exclu",
AQ2283="SAT","ACTIVE",
AQ2283="SPARE-ISSUE","SPARE-ISSUE",
AQ2283="Fiber CAmtel","ACTIVE",
AQ2283="Fiber AOF","ACTIVE",
AQ2283="Projet OCM (HUAWEI)","PLANNED WORKS",
AQ2283="Projet OCM (NOKIA)","PLANNED WORKS",
AQ2283="ACCESS-ISSUE","ACCESS-ISSUE",
AQ2283="Projet OCM (ZTE, NOKIA, autres projets)","PLANNED WORKS",
AQ2283="No root CAuse","No root cause",
AQ2283="ODU HS","ACTIVE",
AQ2283="IP &amp; VLAN","ACTIVE",
AQ2283="Warehouse HUAWEI","SPARE-ISSUE",
AQ2283="SPARE-HS","SPARE-ISSUE",
AQ2283="Power Telco","ACTIVE", AQ2283="no impacts","no impacts"
),"")</f>
        <v>No root cause</v>
      </c>
      <c r="AS2283" s="92" t="s">
        <v>5537</v>
      </c>
      <c r="AT2283" s="98" t="s">
        <v>3429</v>
      </c>
      <c r="AV2283" s="17" t="s">
        <v>5537</v>
      </c>
      <c r="AW2283" s="7" t="s">
        <v>5537</v>
      </c>
      <c r="AX2283" s="6" t="s">
        <v>5537</v>
      </c>
      <c r="AY2283" s="7"/>
      <c r="AZ2283" s="3" t="s">
        <v>5537</v>
      </c>
      <c r="BA2283" s="18" t="s">
        <v>5537</v>
      </c>
      <c r="BB2283" s="18" t="s">
        <v>5537</v>
      </c>
      <c r="BC2283" s="18" t="s">
        <v>5537</v>
      </c>
      <c r="BD2283" s="18" t="s">
        <v>5537</v>
      </c>
      <c r="BE2283" s="18" t="s">
        <v>5537</v>
      </c>
      <c r="BF2283" s="18" t="s">
        <v>5537</v>
      </c>
      <c r="BG2283" s="18" t="s">
        <v>5537</v>
      </c>
      <c r="BH2283" s="18" t="s">
        <v>5537</v>
      </c>
      <c r="BI2283" s="18" t="s">
        <v>5537</v>
      </c>
      <c r="BJ2283" s="18" t="s">
        <v>5537</v>
      </c>
      <c r="BK2283" s="18" t="s">
        <v>5537</v>
      </c>
      <c r="BL2283" s="9" t="s">
        <v>5537</v>
      </c>
      <c r="BM2283" s="14" t="s">
        <v>5537</v>
      </c>
      <c r="BN2283" s="14" t="s">
        <v>5537</v>
      </c>
      <c r="BO2283" s="14" t="str">
        <f>_xlfn.XLOOKUP(B2283,'[4]cell downs 18042026 17h'!$B:$B,'[4]cell downs 18042026 17h'!$B:$B,"")</f>
        <v/>
      </c>
      <c r="BP2283" s="14" t="str">
        <f>_xlfn.XLOOKUP(B2283,'[5]Cells Huawei 19042026 15h'!$B:$B,'[5]Cells Huawei 19042026 15h'!$B:$B,"")</f>
        <v/>
      </c>
      <c r="BQ2283" s="9" t="str">
        <f>_xlfn.XLOOKUP(B2283,'[6]cells down 19042026 9H40'!$B:$B,'[6]cells down 19042026 9H40'!$B:$B,"")</f>
        <v/>
      </c>
      <c r="BR2283" s="9" t="s">
        <v>3429</v>
      </c>
      <c r="BS2283" s="9" t="s">
        <v>12</v>
      </c>
      <c r="BT2283" s="108"/>
    </row>
    <row r="2284" spans="1:72" s="9" customFormat="1" x14ac:dyDescent="0.35">
      <c r="A2284" s="1" t="s">
        <v>3379</v>
      </c>
      <c r="B2284" s="8" t="s">
        <v>3380</v>
      </c>
      <c r="C2284" s="3" t="str">
        <f>_xlfn.XLOOKUP(B2284,'[1]daily break down'!$D:$D,'[1]daily break down'!$E:$E,"")</f>
        <v>EXTREME-NORD</v>
      </c>
      <c r="D2284" s="1" t="s">
        <v>11</v>
      </c>
      <c r="E2284" s="1" t="s">
        <v>237</v>
      </c>
      <c r="F2284" s="3" t="s">
        <v>55</v>
      </c>
      <c r="G2284" s="1" t="s">
        <v>3379</v>
      </c>
      <c r="H2284" s="32" t="str">
        <f>_xlfn.XLOOKUP(B2284,[2]CALCULATION!$B:$B,[2]CALCULATION!$H:$H,"")</f>
        <v>HUAWEI</v>
      </c>
      <c r="I2284" s="28">
        <v>0</v>
      </c>
      <c r="J2284" s="28">
        <v>0</v>
      </c>
      <c r="K2284" s="28">
        <v>0</v>
      </c>
      <c r="L2284" s="28">
        <v>0</v>
      </c>
      <c r="M2284" s="28">
        <v>0</v>
      </c>
      <c r="N2284" s="28">
        <v>0</v>
      </c>
      <c r="O2284" s="28">
        <v>0</v>
      </c>
      <c r="P2284" s="28">
        <v>0</v>
      </c>
      <c r="Q2284" s="28">
        <v>0</v>
      </c>
      <c r="R2284" s="28">
        <v>0</v>
      </c>
      <c r="S2284" s="93">
        <v>0</v>
      </c>
      <c r="T2284" s="93">
        <f>_xlfn.XLOOKUP(B2284,'[3]Nur des jours'!$B:$B,'[3]Nur des jours'!$U:$U,"")</f>
        <v>0</v>
      </c>
      <c r="U2284" s="93">
        <v>0</v>
      </c>
      <c r="V2284" s="93">
        <v>0.58317139082221126</v>
      </c>
      <c r="W2284" s="93">
        <v>6.7773297606104439E-3</v>
      </c>
      <c r="X2284" s="93">
        <v>1.2484554822177136E-3</v>
      </c>
      <c r="Y2284" s="93">
        <v>1.7835078317395909E-4</v>
      </c>
      <c r="Z2284" s="93">
        <v>0</v>
      </c>
      <c r="AA2284" s="93">
        <v>0</v>
      </c>
      <c r="AB2284" s="93">
        <v>0</v>
      </c>
      <c r="AC2284" s="93">
        <f>_xlfn.XLOOKUP(B2284,'[3]Nur des jours'!$B:$B,'[3]Nur des jours'!$N:$N,"")</f>
        <v>0</v>
      </c>
      <c r="AD2284" s="93">
        <v>0</v>
      </c>
      <c r="AE2284" s="93">
        <v>0</v>
      </c>
      <c r="AF2284" s="93">
        <v>0</v>
      </c>
      <c r="AG2284" s="93"/>
      <c r="AH2284" s="93">
        <v>0</v>
      </c>
      <c r="AI2284" s="93">
        <v>0</v>
      </c>
      <c r="AJ2284" s="93">
        <v>0</v>
      </c>
      <c r="AK2284" s="93">
        <v>0</v>
      </c>
      <c r="AL2284" s="93">
        <v>0</v>
      </c>
      <c r="AM2284" s="49" t="s">
        <v>5601</v>
      </c>
      <c r="AN2284" s="49" t="s">
        <v>5536</v>
      </c>
      <c r="AO2284" s="48" t="str" cm="1">
        <f t="array" ref="AO2284">IFERROR(_xlfn.IFS(
AQ2284="MPR ISSUE","PDH",
AQ2284="BSS Hardware Issue","BSS",
AQ2284="Sites strategiques, MLL, Pylone, etc.","ENVTECH",
AQ2284="AKTIVCO DEFAUT GE &amp; POWER Cabinet","AKTIVCO",
AQ2284="AKTIVCO Coupure ENEO &amp; Baisse de tension","AKTIVCO GRID ONLY",
AQ2284="Coupure ENEO &amp; Baisse de tension","IHS GRID ONLY",
AQ2284="Defaut GE &amp; POWER Cabinet","IHS",
AQ2284="Sharing","Partners",
AQ2284="Sites strategiques &amp; DataCenter","SST &amp; DC",
AQ2284="Exclu","Exclu",
AQ2284="SAT","SAT",
AQ2284="SPARE-ISSUE","SPARE-ISSUE",
AQ2284="Fiber CAmtel","TRANS_FO_CAMTEL",
AQ2284="Fiber AOF","Fiber AOF",
AQ2284="Projet OCM (HUAWEI)","TRAVAUX-HUAWEI",
AQ2284="Projet OCM (NOKIA)","TRAVAUX-NOKIA",
AQ2284="ACCESS-ISSUE","ACCESS-ISSUE",
AQ2284="Projet OCM (ZTE, NOKIA, autres projets)","TRAVAUX OCM",
AQ2284="No root CAuse","No root cause",
AQ2284="ODU HS","PDH",
AQ2284="IP &amp; VLAN","PDH",
AQ2284="Warehouse HUAWEI","SPARE-ISSUE",
AQ2284="SPARE-HS","SPARE-ISSUE",
AQ2284="Power Telco","BSS",AQ2284="no impacts","no impacts"
),"")</f>
        <v>Exclu</v>
      </c>
      <c r="AP2284" s="48" t="str" cm="1">
        <f t="array" ref="AP2284">IFERROR(_xlfn.IFS(
AQ2284="MPR ISSUE","TX ISSUE",
AQ2284="BSS Hardware Issue","RAN ISSUE",
AQ2284="Sites strategiques, MLL, Pylone, etc.","ENVTECH",
AQ2284="AKTIVCO DEFAUT GE &amp; POWER Cabinet","POWER ISSUE",
AQ2284="AKTIVCO Coupure ENEO &amp; Baisse de tension","POWER ISSUE",
AQ2284="Coupure ENEO &amp; Baisse de tension","POWER ISSUE",
AQ2284="Defaut GE &amp; POWER Cabinet","POWER ISSUE",
AQ2284="Sharing","POWER ISSUE",
AQ2284="Sites strategiques &amp; DataCenter","POWER ISSUE",
AQ2284="Exclu","Exclu",
AQ2284="SAT","TX ISSUE",
AQ2284="SPARE-ISSUE","SPARE-ISSUE",
AQ2284="Fiber CAmtel","TX ISSUE",
AQ2284="Fiber AOF","TX ISSUE",
AQ2284="Projet OCM (HUAWEI)","TRAVAUX-HUAWEI",
AQ2284="Projet OCM (NOKIA)","TRAVAUX -NOKIA",
AQ2284="ACCESS-ISSUE","ACCESS-ISSUE",
AQ2284="Projet OCM (ZTE, NOKIA, autres projets)","TRAVAUX OCM",
AQ2284="No root CAuse","No root cause",
AQ2284="ODU HS","TX ISSUE",
AQ2284="IP &amp; VLAN","TX ISSUE",
AQ2284="Warehouse HUAWEI","SPARE-ISSUE",
AQ2284="SPARE-HS","SPARE-ISSUE",
AQ2284="Power Telco","RAN ISSUE",AQ2284="no impacts","no impacts"
),"")</f>
        <v>Exclu</v>
      </c>
      <c r="AQ2284" s="67" t="s">
        <v>5598</v>
      </c>
      <c r="AR2284" s="48" t="str" cm="1">
        <f t="array" ref="AR2284">IFERROR(_xlfn.IFS(
AQ2284="MPR ISSUE","ACTIVE",
AQ2284="BSS Hardware Issue","ACTIVE",
AQ2284="Sites strategiques, MLL, Pylone, etc.","PASSIVE",
AQ2284="AKTIVCO DEFAUT GE &amp; POWER Cabinet","PASSIVE",
AQ2284="AKTIVCO Coupure ENEO &amp; Baisse de tension","PASSIVE",
AQ2284="Coupure ENEO &amp; Baisse de tension","PASSIVE",
AQ2284="Defaut GE &amp; POWER Cabinet","PASSIVE",
AQ2284="Sharing","PASSIVE",
AQ2284="Sites strategiques &amp; DataCenter","PASSIVE",
AQ2284="Exclu","Exclu",
AQ2284="SAT","ACTIVE",
AQ2284="SPARE-ISSUE","SPARE-ISSUE",
AQ2284="Fiber CAmtel","ACTIVE",
AQ2284="Fiber AOF","ACTIVE",
AQ2284="Projet OCM (HUAWEI)","PLANNED WORKS",
AQ2284="Projet OCM (NOKIA)","PLANNED WORKS",
AQ2284="ACCESS-ISSUE","ACCESS-ISSUE",
AQ2284="Projet OCM (ZTE, NOKIA, autres projets)","PLANNED WORKS",
AQ2284="No root CAuse","No root cause",
AQ2284="ODU HS","ACTIVE",
AQ2284="IP &amp; VLAN","ACTIVE",
AQ2284="Warehouse HUAWEI","SPARE-ISSUE",
AQ2284="SPARE-HS","SPARE-ISSUE",
AQ2284="Power Telco","ACTIVE", AQ2284="no impacts","no impacts"
),"")</f>
        <v>Exclu</v>
      </c>
      <c r="AS2284" s="92" t="s">
        <v>5970</v>
      </c>
      <c r="AT2284" s="129" t="s">
        <v>3380</v>
      </c>
      <c r="AU2284" s="9" t="s">
        <v>5987</v>
      </c>
      <c r="AV2284" s="17" t="s">
        <v>5692</v>
      </c>
      <c r="AW2284" s="7" t="s">
        <v>5537</v>
      </c>
      <c r="AX2284" s="6" t="s">
        <v>5537</v>
      </c>
      <c r="AY2284" s="7"/>
      <c r="AZ2284" s="3" t="s">
        <v>6383</v>
      </c>
      <c r="BA2284" s="18" t="s">
        <v>5537</v>
      </c>
      <c r="BB2284" s="18" t="s">
        <v>5537</v>
      </c>
      <c r="BC2284" s="18" t="s">
        <v>5537</v>
      </c>
      <c r="BD2284" s="18" t="s">
        <v>5537</v>
      </c>
      <c r="BE2284" s="18" t="s">
        <v>5537</v>
      </c>
      <c r="BF2284" s="18" t="s">
        <v>5537</v>
      </c>
      <c r="BG2284" s="18" t="s">
        <v>5537</v>
      </c>
      <c r="BH2284" s="18" t="s">
        <v>5537</v>
      </c>
      <c r="BI2284" s="18" t="s">
        <v>5537</v>
      </c>
      <c r="BJ2284" s="18" t="s">
        <v>6384</v>
      </c>
      <c r="BK2284" s="18" t="s">
        <v>5752</v>
      </c>
      <c r="BL2284" s="9" t="s">
        <v>5537</v>
      </c>
      <c r="BM2284" s="14" t="s">
        <v>5537</v>
      </c>
      <c r="BN2284" s="14" t="s">
        <v>5537</v>
      </c>
      <c r="BO2284" s="14" t="str">
        <f>_xlfn.XLOOKUP(B2284,'[4]cell downs 18042026 17h'!$B:$B,'[4]cell downs 18042026 17h'!$B:$B,"")</f>
        <v/>
      </c>
      <c r="BP2284" s="14" t="str">
        <f>_xlfn.XLOOKUP(B2284,'[5]Cells Huawei 19042026 15h'!$B:$B,'[5]Cells Huawei 19042026 15h'!$B:$B,"")</f>
        <v/>
      </c>
      <c r="BQ2284" s="9" t="str">
        <f>_xlfn.XLOOKUP(B2284,'[6]cells down 19042026 9H40'!$B:$B,'[6]cells down 19042026 9H40'!$B:$B,"")</f>
        <v/>
      </c>
      <c r="BR2284" s="9" t="s">
        <v>3380</v>
      </c>
      <c r="BS2284" s="9" t="s">
        <v>12</v>
      </c>
      <c r="BT2284" s="108"/>
    </row>
    <row r="2285" spans="1:72" s="9" customFormat="1" x14ac:dyDescent="0.35">
      <c r="A2285" s="1" t="s">
        <v>3324</v>
      </c>
      <c r="B2285" s="8" t="s">
        <v>3325</v>
      </c>
      <c r="C2285" s="3" t="str">
        <f>_xlfn.XLOOKUP(B2285,'[1]daily break down'!$D:$D,'[1]daily break down'!$E:$E,"")</f>
        <v>EXTREME-NORD</v>
      </c>
      <c r="D2285" s="1" t="s">
        <v>11</v>
      </c>
      <c r="E2285" s="1" t="s">
        <v>12</v>
      </c>
      <c r="F2285" s="3" t="s">
        <v>55</v>
      </c>
      <c r="G2285" s="1" t="s">
        <v>3324</v>
      </c>
      <c r="H2285" s="32" t="str">
        <f>_xlfn.XLOOKUP(B2285,[2]CALCULATION!$B:$B,[2]CALCULATION!$H:$H,"")</f>
        <v>HUAWEI</v>
      </c>
      <c r="I2285" s="28">
        <v>0</v>
      </c>
      <c r="J2285" s="28">
        <v>0</v>
      </c>
      <c r="K2285" s="28">
        <v>0</v>
      </c>
      <c r="L2285" s="28">
        <v>0</v>
      </c>
      <c r="M2285" s="28">
        <v>0</v>
      </c>
      <c r="N2285" s="28">
        <v>0</v>
      </c>
      <c r="O2285" s="28">
        <v>0</v>
      </c>
      <c r="P2285" s="28">
        <v>0</v>
      </c>
      <c r="Q2285" s="28">
        <v>0</v>
      </c>
      <c r="R2285" s="28">
        <v>0</v>
      </c>
      <c r="S2285" s="93">
        <v>0</v>
      </c>
      <c r="T2285" s="93">
        <f>_xlfn.XLOOKUP(B2285,'[3]Nur des jours'!$B:$B,'[3]Nur des jours'!$U:$U,"")</f>
        <v>0</v>
      </c>
      <c r="U2285" s="93">
        <v>0</v>
      </c>
      <c r="V2285" s="93">
        <v>0</v>
      </c>
      <c r="W2285" s="93">
        <v>0</v>
      </c>
      <c r="X2285" s="93">
        <v>0</v>
      </c>
      <c r="Y2285" s="93">
        <v>8.9175391586979543E-5</v>
      </c>
      <c r="Z2285" s="93">
        <v>0</v>
      </c>
      <c r="AA2285" s="93">
        <v>0</v>
      </c>
      <c r="AB2285" s="93">
        <v>0</v>
      </c>
      <c r="AC2285" s="93">
        <f>_xlfn.XLOOKUP(B2285,'[3]Nur des jours'!$B:$B,'[3]Nur des jours'!$N:$N,"")</f>
        <v>0</v>
      </c>
      <c r="AD2285" s="93">
        <v>0</v>
      </c>
      <c r="AE2285" s="93">
        <v>0</v>
      </c>
      <c r="AF2285" s="93">
        <v>0</v>
      </c>
      <c r="AG2285" s="93"/>
      <c r="AH2285" s="93">
        <v>0</v>
      </c>
      <c r="AI2285" s="93">
        <v>0</v>
      </c>
      <c r="AJ2285" s="93">
        <v>0</v>
      </c>
      <c r="AK2285" s="93">
        <v>0</v>
      </c>
      <c r="AL2285" s="93">
        <v>0</v>
      </c>
      <c r="AM2285" s="49" t="s">
        <v>5601</v>
      </c>
      <c r="AN2285" s="49"/>
      <c r="AO2285" s="48" t="str" cm="1">
        <f t="array" ref="AO2285">IFERROR(_xlfn.IFS(
AQ2285="MPR ISSUE","PDH",
AQ2285="BSS Hardware Issue","BSS",
AQ2285="Sites strategiques, MLL, Pylone, etc.","ENVTECH",
AQ2285="AKTIVCO DEFAUT GE &amp; POWER Cabinet","AKTIVCO",
AQ2285="AKTIVCO Coupure ENEO &amp; Baisse de tension","AKTIVCO GRID ONLY",
AQ2285="Coupure ENEO &amp; Baisse de tension","IHS GRID ONLY",
AQ2285="Defaut GE &amp; POWER Cabinet","IHS",
AQ2285="Sharing","Partners",
AQ2285="Sites strategiques &amp; DataCenter","SST &amp; DC",
AQ2285="Exclu","Exclu",
AQ2285="SAT","SAT",
AQ2285="SPARE-ISSUE","SPARE-ISSUE",
AQ2285="Fiber CAmtel","TRANS_FO_CAMTEL",
AQ2285="Fiber AOF","Fiber AOF",
AQ2285="Projet OCM (HUAWEI)","TRAVAUX-HUAWEI",
AQ2285="Projet OCM (NOKIA)","TRAVAUX-NOKIA",
AQ2285="ACCESS-ISSUE","ACCESS-ISSUE",
AQ2285="Projet OCM (ZTE, NOKIA, autres projets)","TRAVAUX OCM",
AQ2285="No root CAuse","No root cause",
AQ2285="ODU HS","PDH",
AQ2285="IP &amp; VLAN","PDH",
AQ2285="Warehouse HUAWEI","SPARE-ISSUE",
AQ2285="SPARE-HS","SPARE-ISSUE",
AQ2285="Power Telco","BSS",AQ2285="no impacts","no impacts"
),"")</f>
        <v>No root cause</v>
      </c>
      <c r="AP2285" s="48" t="str" cm="1">
        <f t="array" ref="AP2285">IFERROR(_xlfn.IFS(
AQ2285="MPR ISSUE","TX ISSUE",
AQ2285="BSS Hardware Issue","RAN ISSUE",
AQ2285="Sites strategiques, MLL, Pylone, etc.","ENVTECH",
AQ2285="AKTIVCO DEFAUT GE &amp; POWER Cabinet","POWER ISSUE",
AQ2285="AKTIVCO Coupure ENEO &amp; Baisse de tension","POWER ISSUE",
AQ2285="Coupure ENEO &amp; Baisse de tension","POWER ISSUE",
AQ2285="Defaut GE &amp; POWER Cabinet","POWER ISSUE",
AQ2285="Sharing","POWER ISSUE",
AQ2285="Sites strategiques &amp; DataCenter","POWER ISSUE",
AQ2285="Exclu","Exclu",
AQ2285="SAT","TX ISSUE",
AQ2285="SPARE-ISSUE","SPARE-ISSUE",
AQ2285="Fiber CAmtel","TX ISSUE",
AQ2285="Fiber AOF","TX ISSUE",
AQ2285="Projet OCM (HUAWEI)","TRAVAUX-HUAWEI",
AQ2285="Projet OCM (NOKIA)","TRAVAUX -NOKIA",
AQ2285="ACCESS-ISSUE","ACCESS-ISSUE",
AQ2285="Projet OCM (ZTE, NOKIA, autres projets)","TRAVAUX OCM",
AQ2285="No root CAuse","No root cause",
AQ2285="ODU HS","TX ISSUE",
AQ2285="IP &amp; VLAN","TX ISSUE",
AQ2285="Warehouse HUAWEI","SPARE-ISSUE",
AQ2285="SPARE-HS","SPARE-ISSUE",
AQ2285="Power Telco","RAN ISSUE",AQ2285="no impacts","no impacts"
),"")</f>
        <v>No root cause</v>
      </c>
      <c r="AQ2285" s="67" t="s">
        <v>5344</v>
      </c>
      <c r="AR2285" s="48" t="str" cm="1">
        <f t="array" ref="AR2285">IFERROR(_xlfn.IFS(
AQ2285="MPR ISSUE","ACTIVE",
AQ2285="BSS Hardware Issue","ACTIVE",
AQ2285="Sites strategiques, MLL, Pylone, etc.","PASSIVE",
AQ2285="AKTIVCO DEFAUT GE &amp; POWER Cabinet","PASSIVE",
AQ2285="AKTIVCO Coupure ENEO &amp; Baisse de tension","PASSIVE",
AQ2285="Coupure ENEO &amp; Baisse de tension","PASSIVE",
AQ2285="Defaut GE &amp; POWER Cabinet","PASSIVE",
AQ2285="Sharing","PASSIVE",
AQ2285="Sites strategiques &amp; DataCenter","PASSIVE",
AQ2285="Exclu","Exclu",
AQ2285="SAT","ACTIVE",
AQ2285="SPARE-ISSUE","SPARE-ISSUE",
AQ2285="Fiber CAmtel","ACTIVE",
AQ2285="Fiber AOF","ACTIVE",
AQ2285="Projet OCM (HUAWEI)","PLANNED WORKS",
AQ2285="Projet OCM (NOKIA)","PLANNED WORKS",
AQ2285="ACCESS-ISSUE","ACCESS-ISSUE",
AQ2285="Projet OCM (ZTE, NOKIA, autres projets)","PLANNED WORKS",
AQ2285="No root CAuse","No root cause",
AQ2285="ODU HS","ACTIVE",
AQ2285="IP &amp; VLAN","ACTIVE",
AQ2285="Warehouse HUAWEI","SPARE-ISSUE",
AQ2285="SPARE-HS","SPARE-ISSUE",
AQ2285="Power Telco","ACTIVE", AQ2285="no impacts","no impacts"
),"")</f>
        <v>No root cause</v>
      </c>
      <c r="AS2285" s="92" t="s">
        <v>5537</v>
      </c>
      <c r="AT2285" s="98" t="s">
        <v>3325</v>
      </c>
      <c r="AV2285" s="17" t="s">
        <v>5537</v>
      </c>
      <c r="AW2285" s="7" t="s">
        <v>5537</v>
      </c>
      <c r="AX2285" s="6" t="s">
        <v>5537</v>
      </c>
      <c r="AY2285" s="7"/>
      <c r="AZ2285" s="3" t="s">
        <v>5537</v>
      </c>
      <c r="BA2285" s="18" t="s">
        <v>5537</v>
      </c>
      <c r="BB2285" s="18" t="s">
        <v>5537</v>
      </c>
      <c r="BC2285" s="18" t="s">
        <v>5537</v>
      </c>
      <c r="BD2285" s="18" t="s">
        <v>5537</v>
      </c>
      <c r="BE2285" s="18" t="s">
        <v>5537</v>
      </c>
      <c r="BF2285" s="18" t="s">
        <v>5537</v>
      </c>
      <c r="BG2285" s="18" t="s">
        <v>5537</v>
      </c>
      <c r="BH2285" s="18" t="s">
        <v>5537</v>
      </c>
      <c r="BI2285" s="18" t="s">
        <v>5537</v>
      </c>
      <c r="BJ2285" s="18" t="s">
        <v>5537</v>
      </c>
      <c r="BK2285" s="18" t="s">
        <v>5537</v>
      </c>
      <c r="BL2285" s="9" t="s">
        <v>5537</v>
      </c>
      <c r="BM2285" s="14" t="s">
        <v>5537</v>
      </c>
      <c r="BN2285" s="14" t="s">
        <v>5537</v>
      </c>
      <c r="BO2285" s="14" t="str">
        <f>_xlfn.XLOOKUP(B2285,'[4]cell downs 18042026 17h'!$B:$B,'[4]cell downs 18042026 17h'!$B:$B,"")</f>
        <v/>
      </c>
      <c r="BP2285" s="14" t="str">
        <f>_xlfn.XLOOKUP(B2285,'[5]Cells Huawei 19042026 15h'!$B:$B,'[5]Cells Huawei 19042026 15h'!$B:$B,"")</f>
        <v>EXN_037</v>
      </c>
      <c r="BQ2285" s="9" t="str">
        <f>_xlfn.XLOOKUP(B2285,'[6]cells down 19042026 9H40'!$B:$B,'[6]cells down 19042026 9H40'!$B:$B,"")</f>
        <v/>
      </c>
      <c r="BR2285" s="9" t="s">
        <v>3325</v>
      </c>
      <c r="BS2285" s="9" t="s">
        <v>12</v>
      </c>
      <c r="BT2285" s="108"/>
    </row>
    <row r="2286" spans="1:72" s="9" customFormat="1" x14ac:dyDescent="0.35">
      <c r="A2286" s="1" t="s">
        <v>120</v>
      </c>
      <c r="B2286" s="8" t="s">
        <v>121</v>
      </c>
      <c r="C2286" s="3" t="str">
        <f>_xlfn.XLOOKUP(B2286,'[1]daily break down'!$D:$D,'[1]daily break down'!$E:$E,"")</f>
        <v>EXTREME-NORD</v>
      </c>
      <c r="D2286" s="1" t="s">
        <v>21</v>
      </c>
      <c r="E2286" s="1" t="s">
        <v>122</v>
      </c>
      <c r="F2286" s="3" t="s">
        <v>55</v>
      </c>
      <c r="G2286" s="1" t="s">
        <v>120</v>
      </c>
      <c r="H2286" s="32" t="str">
        <f>_xlfn.XLOOKUP(B2286,[2]CALCULATION!$B:$B,[2]CALCULATION!$H:$H,"")</f>
        <v>HUAWEI</v>
      </c>
      <c r="I2286" s="28">
        <v>0</v>
      </c>
      <c r="J2286" s="28">
        <v>0</v>
      </c>
      <c r="K2286" s="28">
        <v>0</v>
      </c>
      <c r="L2286" s="28">
        <v>0</v>
      </c>
      <c r="M2286" s="28">
        <v>0</v>
      </c>
      <c r="N2286" s="28">
        <v>0</v>
      </c>
      <c r="O2286" s="28">
        <v>0</v>
      </c>
      <c r="P2286" s="28">
        <v>0</v>
      </c>
      <c r="Q2286" s="28">
        <v>0</v>
      </c>
      <c r="R2286" s="28">
        <v>0</v>
      </c>
      <c r="S2286" s="93">
        <v>0</v>
      </c>
      <c r="T2286" s="93">
        <f>_xlfn.XLOOKUP(B2286,'[3]Nur des jours'!$B:$B,'[3]Nur des jours'!$U:$U,"")</f>
        <v>0</v>
      </c>
      <c r="U2286" s="93">
        <v>0</v>
      </c>
      <c r="V2286" s="93">
        <v>18.491409199476074</v>
      </c>
      <c r="W2286" s="93">
        <v>18.491409199476074</v>
      </c>
      <c r="X2286" s="93">
        <v>7.9690696937788417</v>
      </c>
      <c r="Y2286" s="93">
        <v>0</v>
      </c>
      <c r="Z2286" s="93">
        <v>0</v>
      </c>
      <c r="AA2286" s="93">
        <v>0</v>
      </c>
      <c r="AB2286" s="93">
        <v>0</v>
      </c>
      <c r="AC2286" s="93">
        <f>_xlfn.XLOOKUP(B2286,'[3]Nur des jours'!$B:$B,'[3]Nur des jours'!$N:$N,"")</f>
        <v>0</v>
      </c>
      <c r="AD2286" s="93">
        <v>0</v>
      </c>
      <c r="AE2286" s="93">
        <v>0</v>
      </c>
      <c r="AF2286" s="93">
        <v>0</v>
      </c>
      <c r="AG2286" s="93"/>
      <c r="AH2286" s="93">
        <v>0</v>
      </c>
      <c r="AI2286" s="93">
        <v>0</v>
      </c>
      <c r="AJ2286" s="93">
        <v>0</v>
      </c>
      <c r="AK2286" s="93">
        <v>0</v>
      </c>
      <c r="AL2286" s="93">
        <v>0</v>
      </c>
      <c r="AM2286" s="49" t="s">
        <v>5601</v>
      </c>
      <c r="AN2286" s="49"/>
      <c r="AO2286" s="48" t="str" cm="1">
        <f t="array" ref="AO2286">IFERROR(_xlfn.IFS(
AQ2286="MPR ISSUE","PDH",
AQ2286="BSS Hardware Issue","BSS",
AQ2286="Sites strategiques, MLL, Pylone, etc.","ENVTECH",
AQ2286="AKTIVCO DEFAUT GE &amp; POWER Cabinet","AKTIVCO",
AQ2286="AKTIVCO Coupure ENEO &amp; Baisse de tension","AKTIVCO GRID ONLY",
AQ2286="Coupure ENEO &amp; Baisse de tension","IHS GRID ONLY",
AQ2286="Defaut GE &amp; POWER Cabinet","IHS",
AQ2286="Sharing","Partners",
AQ2286="Sites strategiques &amp; DataCenter","SST &amp; DC",
AQ2286="Exclu","Exclu",
AQ2286="SAT","SAT",
AQ2286="SPARE-ISSUE","SPARE-ISSUE",
AQ2286="Fiber CAmtel","TRANS_FO_CAMTEL",
AQ2286="Fiber AOF","Fiber AOF",
AQ2286="Projet OCM (HUAWEI)","TRAVAUX-HUAWEI",
AQ2286="Projet OCM (NOKIA)","TRAVAUX-NOKIA",
AQ2286="ACCESS-ISSUE","ACCESS-ISSUE",
AQ2286="Projet OCM (ZTE, NOKIA, autres projets)","TRAVAUX OCM",
AQ2286="No root CAuse","No root cause",
AQ2286="ODU HS","PDH",
AQ2286="IP &amp; VLAN","PDH",
AQ2286="Warehouse HUAWEI","SPARE-ISSUE",
AQ2286="SPARE-HS","SPARE-ISSUE",
AQ2286="Power Telco","BSS",AQ2286="no impacts","no impacts"
),"")</f>
        <v>No root cause</v>
      </c>
      <c r="AP2286" s="48" t="str" cm="1">
        <f t="array" ref="AP2286">IFERROR(_xlfn.IFS(
AQ2286="MPR ISSUE","TX ISSUE",
AQ2286="BSS Hardware Issue","RAN ISSUE",
AQ2286="Sites strategiques, MLL, Pylone, etc.","ENVTECH",
AQ2286="AKTIVCO DEFAUT GE &amp; POWER Cabinet","POWER ISSUE",
AQ2286="AKTIVCO Coupure ENEO &amp; Baisse de tension","POWER ISSUE",
AQ2286="Coupure ENEO &amp; Baisse de tension","POWER ISSUE",
AQ2286="Defaut GE &amp; POWER Cabinet","POWER ISSUE",
AQ2286="Sharing","POWER ISSUE",
AQ2286="Sites strategiques &amp; DataCenter","POWER ISSUE",
AQ2286="Exclu","Exclu",
AQ2286="SAT","TX ISSUE",
AQ2286="SPARE-ISSUE","SPARE-ISSUE",
AQ2286="Fiber CAmtel","TX ISSUE",
AQ2286="Fiber AOF","TX ISSUE",
AQ2286="Projet OCM (HUAWEI)","TRAVAUX-HUAWEI",
AQ2286="Projet OCM (NOKIA)","TRAVAUX -NOKIA",
AQ2286="ACCESS-ISSUE","ACCESS-ISSUE",
AQ2286="Projet OCM (ZTE, NOKIA, autres projets)","TRAVAUX OCM",
AQ2286="No root CAuse","No root cause",
AQ2286="ODU HS","TX ISSUE",
AQ2286="IP &amp; VLAN","TX ISSUE",
AQ2286="Warehouse HUAWEI","SPARE-ISSUE",
AQ2286="SPARE-HS","SPARE-ISSUE",
AQ2286="Power Telco","RAN ISSUE",AQ2286="no impacts","no impacts"
),"")</f>
        <v>No root cause</v>
      </c>
      <c r="AQ2286" s="67" t="s">
        <v>5344</v>
      </c>
      <c r="AR2286" s="48" t="str" cm="1">
        <f t="array" ref="AR2286">IFERROR(_xlfn.IFS(
AQ2286="MPR ISSUE","ACTIVE",
AQ2286="BSS Hardware Issue","ACTIVE",
AQ2286="Sites strategiques, MLL, Pylone, etc.","PASSIVE",
AQ2286="AKTIVCO DEFAUT GE &amp; POWER Cabinet","PASSIVE",
AQ2286="AKTIVCO Coupure ENEO &amp; Baisse de tension","PASSIVE",
AQ2286="Coupure ENEO &amp; Baisse de tension","PASSIVE",
AQ2286="Defaut GE &amp; POWER Cabinet","PASSIVE",
AQ2286="Sharing","PASSIVE",
AQ2286="Sites strategiques &amp; DataCenter","PASSIVE",
AQ2286="Exclu","Exclu",
AQ2286="SAT","ACTIVE",
AQ2286="SPARE-ISSUE","SPARE-ISSUE",
AQ2286="Fiber CAmtel","ACTIVE",
AQ2286="Fiber AOF","ACTIVE",
AQ2286="Projet OCM (HUAWEI)","PLANNED WORKS",
AQ2286="Projet OCM (NOKIA)","PLANNED WORKS",
AQ2286="ACCESS-ISSUE","ACCESS-ISSUE",
AQ2286="Projet OCM (ZTE, NOKIA, autres projets)","PLANNED WORKS",
AQ2286="No root CAuse","No root cause",
AQ2286="ODU HS","ACTIVE",
AQ2286="IP &amp; VLAN","ACTIVE",
AQ2286="Warehouse HUAWEI","SPARE-ISSUE",
AQ2286="SPARE-HS","SPARE-ISSUE",
AQ2286="Power Telco","ACTIVE", AQ2286="no impacts","no impacts"
),"")</f>
        <v>No root cause</v>
      </c>
      <c r="AS2286" s="92" t="s">
        <v>5537</v>
      </c>
      <c r="AT2286" s="98" t="s">
        <v>121</v>
      </c>
      <c r="AV2286" s="17" t="s">
        <v>5537</v>
      </c>
      <c r="AW2286" s="7" t="s">
        <v>5537</v>
      </c>
      <c r="AX2286" s="6" t="s">
        <v>5537</v>
      </c>
      <c r="AY2286" s="7"/>
      <c r="AZ2286" s="3" t="s">
        <v>5537</v>
      </c>
      <c r="BA2286" s="18" t="s">
        <v>5537</v>
      </c>
      <c r="BB2286" s="18" t="s">
        <v>5537</v>
      </c>
      <c r="BC2286" s="18" t="s">
        <v>5537</v>
      </c>
      <c r="BD2286" s="18" t="s">
        <v>5537</v>
      </c>
      <c r="BE2286" s="18" t="s">
        <v>5537</v>
      </c>
      <c r="BF2286" s="18" t="s">
        <v>5537</v>
      </c>
      <c r="BG2286" s="18" t="s">
        <v>5537</v>
      </c>
      <c r="BH2286" s="18" t="s">
        <v>5537</v>
      </c>
      <c r="BI2286" s="18" t="s">
        <v>5537</v>
      </c>
      <c r="BJ2286" s="18" t="s">
        <v>5537</v>
      </c>
      <c r="BK2286" s="18" t="s">
        <v>5537</v>
      </c>
      <c r="BL2286" s="9" t="s">
        <v>5537</v>
      </c>
      <c r="BM2286" s="14" t="s">
        <v>5537</v>
      </c>
      <c r="BN2286" s="14" t="s">
        <v>5537</v>
      </c>
      <c r="BO2286" s="14" t="str">
        <f>_xlfn.XLOOKUP(B2286,'[4]cell downs 18042026 17h'!$B:$B,'[4]cell downs 18042026 17h'!$B:$B,"")</f>
        <v/>
      </c>
      <c r="BP2286" s="14" t="str">
        <f>_xlfn.XLOOKUP(B2286,'[5]Cells Huawei 19042026 15h'!$B:$B,'[5]Cells Huawei 19042026 15h'!$B:$B,"")</f>
        <v/>
      </c>
      <c r="BQ2286" s="9" t="str">
        <f>_xlfn.XLOOKUP(B2286,'[6]cells down 19042026 9H40'!$B:$B,'[6]cells down 19042026 9H40'!$B:$B,"")</f>
        <v/>
      </c>
      <c r="BR2286" s="9" t="s">
        <v>5537</v>
      </c>
      <c r="BS2286" s="9" t="s">
        <v>12</v>
      </c>
      <c r="BT2286" s="108"/>
    </row>
    <row r="2287" spans="1:72" s="9" customFormat="1" x14ac:dyDescent="0.35">
      <c r="A2287" s="1" t="s">
        <v>3439</v>
      </c>
      <c r="B2287" s="8" t="s">
        <v>3440</v>
      </c>
      <c r="C2287" s="3" t="str">
        <f>_xlfn.XLOOKUP(B2287,'[1]daily break down'!$D:$D,'[1]daily break down'!$E:$E,"")</f>
        <v>NORD-OUEST</v>
      </c>
      <c r="D2287" s="1" t="s">
        <v>11</v>
      </c>
      <c r="E2287" s="1" t="s">
        <v>154</v>
      </c>
      <c r="F2287" s="3" t="s">
        <v>51</v>
      </c>
      <c r="G2287" s="1" t="s">
        <v>3441</v>
      </c>
      <c r="H2287" s="32" t="str">
        <f>_xlfn.XLOOKUP(B2287,[2]CALCULATION!$B:$B,[2]CALCULATION!$H:$H,"")</f>
        <v>HUAWEI</v>
      </c>
      <c r="I2287" s="28">
        <v>0</v>
      </c>
      <c r="J2287" s="28">
        <v>0</v>
      </c>
      <c r="K2287" s="28">
        <v>0</v>
      </c>
      <c r="L2287" s="28">
        <v>0</v>
      </c>
      <c r="M2287" s="28">
        <v>0</v>
      </c>
      <c r="N2287" s="28">
        <v>0</v>
      </c>
      <c r="O2287" s="28">
        <v>0</v>
      </c>
      <c r="P2287" s="28">
        <v>0</v>
      </c>
      <c r="Q2287" s="28">
        <v>0</v>
      </c>
      <c r="R2287" s="28">
        <v>0</v>
      </c>
      <c r="S2287" s="93">
        <v>0</v>
      </c>
      <c r="T2287" s="93">
        <f>_xlfn.XLOOKUP(B2287,'[3]Nur des jours'!$B:$B,'[3]Nur des jours'!$U:$U,"")</f>
        <v>0</v>
      </c>
      <c r="U2287" s="93">
        <v>0</v>
      </c>
      <c r="V2287" s="93">
        <v>0</v>
      </c>
      <c r="W2287" s="93">
        <v>2.3591528195118614</v>
      </c>
      <c r="X2287" s="93">
        <v>5.9808151629555439</v>
      </c>
      <c r="Y2287" s="93">
        <v>0</v>
      </c>
      <c r="Z2287" s="93">
        <v>0</v>
      </c>
      <c r="AA2287" s="93">
        <v>0</v>
      </c>
      <c r="AB2287" s="93">
        <v>0</v>
      </c>
      <c r="AC2287" s="93">
        <f>_xlfn.XLOOKUP(B2287,'[3]Nur des jours'!$B:$B,'[3]Nur des jours'!$N:$N,"")</f>
        <v>0</v>
      </c>
      <c r="AD2287" s="93">
        <v>0</v>
      </c>
      <c r="AE2287" s="93">
        <v>0</v>
      </c>
      <c r="AF2287" s="93">
        <v>0</v>
      </c>
      <c r="AG2287" s="93"/>
      <c r="AH2287" s="93">
        <v>0</v>
      </c>
      <c r="AI2287" s="93">
        <v>0</v>
      </c>
      <c r="AJ2287" s="93">
        <v>0</v>
      </c>
      <c r="AK2287" s="93">
        <v>0</v>
      </c>
      <c r="AL2287" s="93">
        <v>0</v>
      </c>
      <c r="AM2287" s="49" t="s">
        <v>5601</v>
      </c>
      <c r="AN2287" s="49"/>
      <c r="AO2287" s="48" t="str" cm="1">
        <f t="array" ref="AO2287">IFERROR(_xlfn.IFS(
AQ2287="MPR ISSUE","PDH",
AQ2287="BSS Hardware Issue","BSS",
AQ2287="Sites strategiques, MLL, Pylone, etc.","ENVTECH",
AQ2287="AKTIVCO DEFAUT GE &amp; POWER Cabinet","AKTIVCO",
AQ2287="AKTIVCO Coupure ENEO &amp; Baisse de tension","AKTIVCO GRID ONLY",
AQ2287="Coupure ENEO &amp; Baisse de tension","IHS GRID ONLY",
AQ2287="Defaut GE &amp; POWER Cabinet","IHS",
AQ2287="Sharing","Partners",
AQ2287="Sites strategiques &amp; DataCenter","SST &amp; DC",
AQ2287="Exclu","Exclu",
AQ2287="SAT","SAT",
AQ2287="SPARE-ISSUE","SPARE-ISSUE",
AQ2287="Fiber CAmtel","TRANS_FO_CAMTEL",
AQ2287="Fiber AOF","Fiber AOF",
AQ2287="Projet OCM (HUAWEI)","TRAVAUX-HUAWEI",
AQ2287="Projet OCM (NOKIA)","TRAVAUX-NOKIA",
AQ2287="ACCESS-ISSUE","ACCESS-ISSUE",
AQ2287="Projet OCM (ZTE, NOKIA, autres projets)","TRAVAUX OCM",
AQ2287="No root CAuse","No root cause",
AQ2287="ODU HS","PDH",
AQ2287="IP &amp; VLAN","PDH",
AQ2287="Warehouse HUAWEI","SPARE-ISSUE",
AQ2287="SPARE-HS","SPARE-ISSUE",
AQ2287="Power Telco","BSS",AQ2287="no impacts","no impacts"
),"")</f>
        <v>No root cause</v>
      </c>
      <c r="AP2287" s="48" t="str" cm="1">
        <f t="array" ref="AP2287">IFERROR(_xlfn.IFS(
AQ2287="MPR ISSUE","TX ISSUE",
AQ2287="BSS Hardware Issue","RAN ISSUE",
AQ2287="Sites strategiques, MLL, Pylone, etc.","ENVTECH",
AQ2287="AKTIVCO DEFAUT GE &amp; POWER Cabinet","POWER ISSUE",
AQ2287="AKTIVCO Coupure ENEO &amp; Baisse de tension","POWER ISSUE",
AQ2287="Coupure ENEO &amp; Baisse de tension","POWER ISSUE",
AQ2287="Defaut GE &amp; POWER Cabinet","POWER ISSUE",
AQ2287="Sharing","POWER ISSUE",
AQ2287="Sites strategiques &amp; DataCenter","POWER ISSUE",
AQ2287="Exclu","Exclu",
AQ2287="SAT","TX ISSUE",
AQ2287="SPARE-ISSUE","SPARE-ISSUE",
AQ2287="Fiber CAmtel","TX ISSUE",
AQ2287="Fiber AOF","TX ISSUE",
AQ2287="Projet OCM (HUAWEI)","TRAVAUX-HUAWEI",
AQ2287="Projet OCM (NOKIA)","TRAVAUX -NOKIA",
AQ2287="ACCESS-ISSUE","ACCESS-ISSUE",
AQ2287="Projet OCM (ZTE, NOKIA, autres projets)","TRAVAUX OCM",
AQ2287="No root CAuse","No root cause",
AQ2287="ODU HS","TX ISSUE",
AQ2287="IP &amp; VLAN","TX ISSUE",
AQ2287="Warehouse HUAWEI","SPARE-ISSUE",
AQ2287="SPARE-HS","SPARE-ISSUE",
AQ2287="Power Telco","RAN ISSUE",AQ2287="no impacts","no impacts"
),"")</f>
        <v>No root cause</v>
      </c>
      <c r="AQ2287" s="67" t="s">
        <v>5344</v>
      </c>
      <c r="AR2287" s="48" t="str" cm="1">
        <f t="array" ref="AR2287">IFERROR(_xlfn.IFS(
AQ2287="MPR ISSUE","ACTIVE",
AQ2287="BSS Hardware Issue","ACTIVE",
AQ2287="Sites strategiques, MLL, Pylone, etc.","PASSIVE",
AQ2287="AKTIVCO DEFAUT GE &amp; POWER Cabinet","PASSIVE",
AQ2287="AKTIVCO Coupure ENEO &amp; Baisse de tension","PASSIVE",
AQ2287="Coupure ENEO &amp; Baisse de tension","PASSIVE",
AQ2287="Defaut GE &amp; POWER Cabinet","PASSIVE",
AQ2287="Sharing","PASSIVE",
AQ2287="Sites strategiques &amp; DataCenter","PASSIVE",
AQ2287="Exclu","Exclu",
AQ2287="SAT","ACTIVE",
AQ2287="SPARE-ISSUE","SPARE-ISSUE",
AQ2287="Fiber CAmtel","ACTIVE",
AQ2287="Fiber AOF","ACTIVE",
AQ2287="Projet OCM (HUAWEI)","PLANNED WORKS",
AQ2287="Projet OCM (NOKIA)","PLANNED WORKS",
AQ2287="ACCESS-ISSUE","ACCESS-ISSUE",
AQ2287="Projet OCM (ZTE, NOKIA, autres projets)","PLANNED WORKS",
AQ2287="No root CAuse","No root cause",
AQ2287="ODU HS","ACTIVE",
AQ2287="IP &amp; VLAN","ACTIVE",
AQ2287="Warehouse HUAWEI","SPARE-ISSUE",
AQ2287="SPARE-HS","SPARE-ISSUE",
AQ2287="Power Telco","ACTIVE", AQ2287="no impacts","no impacts"
),"")</f>
        <v>No root cause</v>
      </c>
      <c r="AS2287" s="92" t="s">
        <v>5537</v>
      </c>
      <c r="AT2287" s="98" t="s">
        <v>3440</v>
      </c>
      <c r="AV2287" s="17" t="s">
        <v>5537</v>
      </c>
      <c r="AW2287" s="7" t="s">
        <v>5537</v>
      </c>
      <c r="AX2287" s="6" t="s">
        <v>5537</v>
      </c>
      <c r="AY2287" s="7"/>
      <c r="AZ2287" s="3" t="s">
        <v>5537</v>
      </c>
      <c r="BA2287" s="18" t="s">
        <v>5537</v>
      </c>
      <c r="BB2287" s="18" t="s">
        <v>5537</v>
      </c>
      <c r="BC2287" s="18" t="s">
        <v>5537</v>
      </c>
      <c r="BD2287" s="18" t="s">
        <v>5537</v>
      </c>
      <c r="BE2287" s="18" t="s">
        <v>5537</v>
      </c>
      <c r="BF2287" s="18" t="s">
        <v>5537</v>
      </c>
      <c r="BG2287" s="18" t="s">
        <v>5537</v>
      </c>
      <c r="BH2287" s="18" t="s">
        <v>5537</v>
      </c>
      <c r="BI2287" s="18" t="s">
        <v>5537</v>
      </c>
      <c r="BJ2287" s="18" t="s">
        <v>5537</v>
      </c>
      <c r="BK2287" s="18" t="s">
        <v>5537</v>
      </c>
      <c r="BL2287" s="9" t="s">
        <v>5537</v>
      </c>
      <c r="BM2287" s="14" t="s">
        <v>5537</v>
      </c>
      <c r="BN2287" s="14" t="s">
        <v>5537</v>
      </c>
      <c r="BO2287" s="14" t="str">
        <f>_xlfn.XLOOKUP(B2287,'[4]cell downs 18042026 17h'!$B:$B,'[4]cell downs 18042026 17h'!$B:$B,"")</f>
        <v/>
      </c>
      <c r="BP2287" s="14" t="str">
        <f>_xlfn.XLOOKUP(B2287,'[5]Cells Huawei 19042026 15h'!$B:$B,'[5]Cells Huawei 19042026 15h'!$B:$B,"")</f>
        <v/>
      </c>
      <c r="BQ2287" s="9" t="str">
        <f>_xlfn.XLOOKUP(B2287,'[6]cells down 19042026 9H40'!$B:$B,'[6]cells down 19042026 9H40'!$B:$B,"")</f>
        <v/>
      </c>
      <c r="BR2287" s="9" t="s">
        <v>3440</v>
      </c>
      <c r="BS2287" s="9" t="s">
        <v>12</v>
      </c>
      <c r="BT2287" s="108"/>
    </row>
    <row r="2288" spans="1:72" s="9" customFormat="1" x14ac:dyDescent="0.35">
      <c r="A2288" s="1" t="s">
        <v>4336</v>
      </c>
      <c r="B2288" s="8" t="s">
        <v>4337</v>
      </c>
      <c r="C2288" s="3" t="str">
        <f>_xlfn.XLOOKUP(B2288,'[1]daily break down'!$D:$D,'[1]daily break down'!$E:$E,"")</f>
        <v>SUD-OUEST</v>
      </c>
      <c r="D2288" s="1" t="s">
        <v>5487</v>
      </c>
      <c r="E2288" s="1" t="s">
        <v>96</v>
      </c>
      <c r="F2288" s="3" t="s">
        <v>13</v>
      </c>
      <c r="G2288" s="1" t="s">
        <v>4338</v>
      </c>
      <c r="H2288" s="32" t="str">
        <f>_xlfn.XLOOKUP(B2288,[2]CALCULATION!$B:$B,[2]CALCULATION!$H:$H,"")</f>
        <v>HUAWEI</v>
      </c>
      <c r="I2288" s="28">
        <v>0</v>
      </c>
      <c r="J2288" s="28">
        <v>0</v>
      </c>
      <c r="K2288" s="28">
        <v>0</v>
      </c>
      <c r="L2288" s="28">
        <v>0</v>
      </c>
      <c r="M2288" s="28">
        <v>0</v>
      </c>
      <c r="N2288" s="28">
        <v>0</v>
      </c>
      <c r="O2288" s="28">
        <v>0</v>
      </c>
      <c r="P2288" s="28">
        <v>0</v>
      </c>
      <c r="Q2288" s="28">
        <v>0</v>
      </c>
      <c r="R2288" s="28">
        <v>0</v>
      </c>
      <c r="S2288" s="93">
        <v>0</v>
      </c>
      <c r="T2288" s="93">
        <f>_xlfn.XLOOKUP(B2288,'[3]Nur des jours'!$B:$B,'[3]Nur des jours'!$U:$U,"")</f>
        <v>0</v>
      </c>
      <c r="U2288" s="93">
        <v>0</v>
      </c>
      <c r="V2288" s="93">
        <v>0</v>
      </c>
      <c r="W2288" s="93">
        <v>0</v>
      </c>
      <c r="X2288" s="93">
        <v>4.8225338367105843</v>
      </c>
      <c r="Y2288" s="93">
        <v>0</v>
      </c>
      <c r="Z2288" s="93">
        <v>0</v>
      </c>
      <c r="AA2288" s="93">
        <v>0</v>
      </c>
      <c r="AB2288" s="93">
        <v>0</v>
      </c>
      <c r="AC2288" s="93">
        <f>_xlfn.XLOOKUP(B2288,'[3]Nur des jours'!$B:$B,'[3]Nur des jours'!$N:$N,"")</f>
        <v>0</v>
      </c>
      <c r="AD2288" s="93">
        <v>0</v>
      </c>
      <c r="AE2288" s="93">
        <v>0</v>
      </c>
      <c r="AF2288" s="93">
        <v>0</v>
      </c>
      <c r="AG2288" s="93"/>
      <c r="AH2288" s="93">
        <v>0</v>
      </c>
      <c r="AI2288" s="93">
        <v>0</v>
      </c>
      <c r="AJ2288" s="93">
        <v>0</v>
      </c>
      <c r="AK2288" s="93">
        <v>0</v>
      </c>
      <c r="AL2288" s="93">
        <v>0</v>
      </c>
      <c r="AM2288" s="49" t="s">
        <v>5601</v>
      </c>
      <c r="AN2288" s="49"/>
      <c r="AO2288" s="48" t="str" cm="1">
        <f t="array" ref="AO2288">IFERROR(_xlfn.IFS(
AQ2288="MPR ISSUE","PDH",
AQ2288="BSS Hardware Issue","BSS",
AQ2288="Sites strategiques, MLL, Pylone, etc.","ENVTECH",
AQ2288="AKTIVCO DEFAUT GE &amp; POWER Cabinet","AKTIVCO",
AQ2288="AKTIVCO Coupure ENEO &amp; Baisse de tension","AKTIVCO GRID ONLY",
AQ2288="Coupure ENEO &amp; Baisse de tension","IHS GRID ONLY",
AQ2288="Defaut GE &amp; POWER Cabinet","IHS",
AQ2288="Sharing","Partners",
AQ2288="Sites strategiques &amp; DataCenter","SST &amp; DC",
AQ2288="Exclu","Exclu",
AQ2288="SAT","SAT",
AQ2288="SPARE-ISSUE","SPARE-ISSUE",
AQ2288="Fiber CAmtel","TRANS_FO_CAMTEL",
AQ2288="Fiber AOF","Fiber AOF",
AQ2288="Projet OCM (HUAWEI)","TRAVAUX-HUAWEI",
AQ2288="Projet OCM (NOKIA)","TRAVAUX-NOKIA",
AQ2288="ACCESS-ISSUE","ACCESS-ISSUE",
AQ2288="Projet OCM (ZTE, NOKIA, autres projets)","TRAVAUX OCM",
AQ2288="No root CAuse","No root cause",
AQ2288="ODU HS","PDH",
AQ2288="IP &amp; VLAN","PDH",
AQ2288="Warehouse HUAWEI","SPARE-ISSUE",
AQ2288="SPARE-HS","SPARE-ISSUE",
AQ2288="Power Telco","BSS",AQ2288="no impacts","no impacts"
),"")</f>
        <v>No root cause</v>
      </c>
      <c r="AP2288" s="48" t="str" cm="1">
        <f t="array" ref="AP2288">IFERROR(_xlfn.IFS(
AQ2288="MPR ISSUE","TX ISSUE",
AQ2288="BSS Hardware Issue","RAN ISSUE",
AQ2288="Sites strategiques, MLL, Pylone, etc.","ENVTECH",
AQ2288="AKTIVCO DEFAUT GE &amp; POWER Cabinet","POWER ISSUE",
AQ2288="AKTIVCO Coupure ENEO &amp; Baisse de tension","POWER ISSUE",
AQ2288="Coupure ENEO &amp; Baisse de tension","POWER ISSUE",
AQ2288="Defaut GE &amp; POWER Cabinet","POWER ISSUE",
AQ2288="Sharing","POWER ISSUE",
AQ2288="Sites strategiques &amp; DataCenter","POWER ISSUE",
AQ2288="Exclu","Exclu",
AQ2288="SAT","TX ISSUE",
AQ2288="SPARE-ISSUE","SPARE-ISSUE",
AQ2288="Fiber CAmtel","TX ISSUE",
AQ2288="Fiber AOF","TX ISSUE",
AQ2288="Projet OCM (HUAWEI)","TRAVAUX-HUAWEI",
AQ2288="Projet OCM (NOKIA)","TRAVAUX -NOKIA",
AQ2288="ACCESS-ISSUE","ACCESS-ISSUE",
AQ2288="Projet OCM (ZTE, NOKIA, autres projets)","TRAVAUX OCM",
AQ2288="No root CAuse","No root cause",
AQ2288="ODU HS","TX ISSUE",
AQ2288="IP &amp; VLAN","TX ISSUE",
AQ2288="Warehouse HUAWEI","SPARE-ISSUE",
AQ2288="SPARE-HS","SPARE-ISSUE",
AQ2288="Power Telco","RAN ISSUE",AQ2288="no impacts","no impacts"
),"")</f>
        <v>No root cause</v>
      </c>
      <c r="AQ2288" s="67" t="s">
        <v>5344</v>
      </c>
      <c r="AR2288" s="48" t="str" cm="1">
        <f t="array" ref="AR2288">IFERROR(_xlfn.IFS(
AQ2288="MPR ISSUE","ACTIVE",
AQ2288="BSS Hardware Issue","ACTIVE",
AQ2288="Sites strategiques, MLL, Pylone, etc.","PASSIVE",
AQ2288="AKTIVCO DEFAUT GE &amp; POWER Cabinet","PASSIVE",
AQ2288="AKTIVCO Coupure ENEO &amp; Baisse de tension","PASSIVE",
AQ2288="Coupure ENEO &amp; Baisse de tension","PASSIVE",
AQ2288="Defaut GE &amp; POWER Cabinet","PASSIVE",
AQ2288="Sharing","PASSIVE",
AQ2288="Sites strategiques &amp; DataCenter","PASSIVE",
AQ2288="Exclu","Exclu",
AQ2288="SAT","ACTIVE",
AQ2288="SPARE-ISSUE","SPARE-ISSUE",
AQ2288="Fiber CAmtel","ACTIVE",
AQ2288="Fiber AOF","ACTIVE",
AQ2288="Projet OCM (HUAWEI)","PLANNED WORKS",
AQ2288="Projet OCM (NOKIA)","PLANNED WORKS",
AQ2288="ACCESS-ISSUE","ACCESS-ISSUE",
AQ2288="Projet OCM (ZTE, NOKIA, autres projets)","PLANNED WORKS",
AQ2288="No root CAuse","No root cause",
AQ2288="ODU HS","ACTIVE",
AQ2288="IP &amp; VLAN","ACTIVE",
AQ2288="Warehouse HUAWEI","SPARE-ISSUE",
AQ2288="SPARE-HS","SPARE-ISSUE",
AQ2288="Power Telco","ACTIVE", AQ2288="no impacts","no impacts"
),"")</f>
        <v>No root cause</v>
      </c>
      <c r="AS2288" s="92" t="s">
        <v>5537</v>
      </c>
      <c r="AT2288" s="98" t="s">
        <v>4337</v>
      </c>
      <c r="AV2288" s="17" t="s">
        <v>5537</v>
      </c>
      <c r="AW2288" s="7" t="s">
        <v>5537</v>
      </c>
      <c r="AX2288" s="6" t="s">
        <v>5537</v>
      </c>
      <c r="AY2288" s="7"/>
      <c r="AZ2288" s="3" t="s">
        <v>5537</v>
      </c>
      <c r="BA2288" s="18" t="s">
        <v>5537</v>
      </c>
      <c r="BB2288" s="18" t="s">
        <v>5537</v>
      </c>
      <c r="BC2288" s="18" t="s">
        <v>5537</v>
      </c>
      <c r="BD2288" s="18" t="s">
        <v>5537</v>
      </c>
      <c r="BE2288" s="18" t="s">
        <v>5537</v>
      </c>
      <c r="BF2288" s="18" t="s">
        <v>5537</v>
      </c>
      <c r="BG2288" s="18" t="s">
        <v>5537</v>
      </c>
      <c r="BH2288" s="18" t="s">
        <v>5537</v>
      </c>
      <c r="BI2288" s="18" t="s">
        <v>5537</v>
      </c>
      <c r="BJ2288" s="18" t="s">
        <v>5537</v>
      </c>
      <c r="BK2288" s="18" t="s">
        <v>5537</v>
      </c>
      <c r="BL2288" s="9" t="s">
        <v>5537</v>
      </c>
      <c r="BM2288" s="14" t="s">
        <v>5537</v>
      </c>
      <c r="BN2288" s="14" t="s">
        <v>5537</v>
      </c>
      <c r="BO2288" s="14" t="str">
        <f>_xlfn.XLOOKUP(B2288,'[4]cell downs 18042026 17h'!$B:$B,'[4]cell downs 18042026 17h'!$B:$B,"")</f>
        <v/>
      </c>
      <c r="BP2288" s="14" t="str">
        <f>_xlfn.XLOOKUP(B2288,'[5]Cells Huawei 19042026 15h'!$B:$B,'[5]Cells Huawei 19042026 15h'!$B:$B,"")</f>
        <v/>
      </c>
      <c r="BQ2288" s="9" t="str">
        <f>_xlfn.XLOOKUP(B2288,'[6]cells down 19042026 9H40'!$B:$B,'[6]cells down 19042026 9H40'!$B:$B,"")</f>
        <v/>
      </c>
      <c r="BR2288" s="9" t="s">
        <v>5537</v>
      </c>
      <c r="BS2288" s="9" t="s">
        <v>1129</v>
      </c>
      <c r="BT2288" s="108"/>
    </row>
    <row r="2289" spans="1:72" s="9" customFormat="1" x14ac:dyDescent="0.35">
      <c r="A2289" s="1" t="s">
        <v>3315</v>
      </c>
      <c r="B2289" s="8" t="s">
        <v>3316</v>
      </c>
      <c r="C2289" s="3" t="str">
        <f>_xlfn.XLOOKUP(B2289,'[1]daily break down'!$D:$D,'[1]daily break down'!$E:$E,"")</f>
        <v>EXTREME-NORD</v>
      </c>
      <c r="D2289" s="1" t="s">
        <v>11</v>
      </c>
      <c r="E2289" s="1" t="s">
        <v>96</v>
      </c>
      <c r="F2289" s="3" t="s">
        <v>55</v>
      </c>
      <c r="G2289" s="1" t="s">
        <v>3317</v>
      </c>
      <c r="H2289" s="32" t="str">
        <f>_xlfn.XLOOKUP(B2289,[2]CALCULATION!$B:$B,[2]CALCULATION!$H:$H,"")</f>
        <v>HUAWEI</v>
      </c>
      <c r="I2289" s="28">
        <v>0</v>
      </c>
      <c r="J2289" s="28">
        <v>0</v>
      </c>
      <c r="K2289" s="28">
        <v>0</v>
      </c>
      <c r="L2289" s="28">
        <v>0</v>
      </c>
      <c r="M2289" s="28">
        <v>0</v>
      </c>
      <c r="N2289" s="28">
        <v>0</v>
      </c>
      <c r="O2289" s="28">
        <v>0</v>
      </c>
      <c r="P2289" s="28">
        <v>0</v>
      </c>
      <c r="Q2289" s="28">
        <v>0</v>
      </c>
      <c r="R2289" s="28">
        <v>0</v>
      </c>
      <c r="S2289" s="93">
        <v>0</v>
      </c>
      <c r="T2289" s="93">
        <f>_xlfn.XLOOKUP(B2289,'[3]Nur des jours'!$B:$B,'[3]Nur des jours'!$U:$U,"")</f>
        <v>0</v>
      </c>
      <c r="U2289" s="93">
        <v>0</v>
      </c>
      <c r="V2289" s="93">
        <v>4.8154711456968938E-3</v>
      </c>
      <c r="W2289" s="93">
        <v>9.7361692534664229E-2</v>
      </c>
      <c r="X2289" s="93">
        <v>1.3514708945789922</v>
      </c>
      <c r="Y2289" s="93">
        <v>0</v>
      </c>
      <c r="Z2289" s="93">
        <v>0</v>
      </c>
      <c r="AA2289" s="93">
        <v>0</v>
      </c>
      <c r="AB2289" s="93">
        <v>0</v>
      </c>
      <c r="AC2289" s="93">
        <f>_xlfn.XLOOKUP(B2289,'[3]Nur des jours'!$B:$B,'[3]Nur des jours'!$N:$N,"")</f>
        <v>0</v>
      </c>
      <c r="AD2289" s="93">
        <v>0</v>
      </c>
      <c r="AE2289" s="93">
        <v>0</v>
      </c>
      <c r="AF2289" s="93">
        <v>0</v>
      </c>
      <c r="AG2289" s="93"/>
      <c r="AH2289" s="93">
        <v>0</v>
      </c>
      <c r="AI2289" s="93">
        <v>0</v>
      </c>
      <c r="AJ2289" s="93">
        <v>0</v>
      </c>
      <c r="AK2289" s="93">
        <v>0</v>
      </c>
      <c r="AL2289" s="93">
        <v>0</v>
      </c>
      <c r="AM2289" s="49" t="s">
        <v>5601</v>
      </c>
      <c r="AN2289" s="49"/>
      <c r="AO2289" s="48" t="str" cm="1">
        <f t="array" ref="AO2289">IFERROR(_xlfn.IFS(
AQ2289="MPR ISSUE","PDH",
AQ2289="BSS Hardware Issue","BSS",
AQ2289="Sites strategiques, MLL, Pylone, etc.","ENVTECH",
AQ2289="AKTIVCO DEFAUT GE &amp; POWER Cabinet","AKTIVCO",
AQ2289="AKTIVCO Coupure ENEO &amp; Baisse de tension","AKTIVCO GRID ONLY",
AQ2289="Coupure ENEO &amp; Baisse de tension","IHS GRID ONLY",
AQ2289="Defaut GE &amp; POWER Cabinet","IHS",
AQ2289="Sharing","Partners",
AQ2289="Sites strategiques &amp; DataCenter","SST &amp; DC",
AQ2289="Exclu","Exclu",
AQ2289="SAT","SAT",
AQ2289="SPARE-ISSUE","SPARE-ISSUE",
AQ2289="Fiber CAmtel","TRANS_FO_CAMTEL",
AQ2289="Fiber AOF","Fiber AOF",
AQ2289="Projet OCM (HUAWEI)","TRAVAUX-HUAWEI",
AQ2289="Projet OCM (NOKIA)","TRAVAUX-NOKIA",
AQ2289="ACCESS-ISSUE","ACCESS-ISSUE",
AQ2289="Projet OCM (ZTE, NOKIA, autres projets)","TRAVAUX OCM",
AQ2289="No root CAuse","No root cause",
AQ2289="ODU HS","PDH",
AQ2289="IP &amp; VLAN","PDH",
AQ2289="Warehouse HUAWEI","SPARE-ISSUE",
AQ2289="SPARE-HS","SPARE-ISSUE",
AQ2289="Power Telco","BSS",AQ2289="no impacts","no impacts"
),"")</f>
        <v>No root cause</v>
      </c>
      <c r="AP2289" s="48" t="str" cm="1">
        <f t="array" ref="AP2289">IFERROR(_xlfn.IFS(
AQ2289="MPR ISSUE","TX ISSUE",
AQ2289="BSS Hardware Issue","RAN ISSUE",
AQ2289="Sites strategiques, MLL, Pylone, etc.","ENVTECH",
AQ2289="AKTIVCO DEFAUT GE &amp; POWER Cabinet","POWER ISSUE",
AQ2289="AKTIVCO Coupure ENEO &amp; Baisse de tension","POWER ISSUE",
AQ2289="Coupure ENEO &amp; Baisse de tension","POWER ISSUE",
AQ2289="Defaut GE &amp; POWER Cabinet","POWER ISSUE",
AQ2289="Sharing","POWER ISSUE",
AQ2289="Sites strategiques &amp; DataCenter","POWER ISSUE",
AQ2289="Exclu","Exclu",
AQ2289="SAT","TX ISSUE",
AQ2289="SPARE-ISSUE","SPARE-ISSUE",
AQ2289="Fiber CAmtel","TX ISSUE",
AQ2289="Fiber AOF","TX ISSUE",
AQ2289="Projet OCM (HUAWEI)","TRAVAUX-HUAWEI",
AQ2289="Projet OCM (NOKIA)","TRAVAUX -NOKIA",
AQ2289="ACCESS-ISSUE","ACCESS-ISSUE",
AQ2289="Projet OCM (ZTE, NOKIA, autres projets)","TRAVAUX OCM",
AQ2289="No root CAuse","No root cause",
AQ2289="ODU HS","TX ISSUE",
AQ2289="IP &amp; VLAN","TX ISSUE",
AQ2289="Warehouse HUAWEI","SPARE-ISSUE",
AQ2289="SPARE-HS","SPARE-ISSUE",
AQ2289="Power Telco","RAN ISSUE",AQ2289="no impacts","no impacts"
),"")</f>
        <v>No root cause</v>
      </c>
      <c r="AQ2289" s="67" t="s">
        <v>5344</v>
      </c>
      <c r="AR2289" s="48" t="str" cm="1">
        <f t="array" ref="AR2289">IFERROR(_xlfn.IFS(
AQ2289="MPR ISSUE","ACTIVE",
AQ2289="BSS Hardware Issue","ACTIVE",
AQ2289="Sites strategiques, MLL, Pylone, etc.","PASSIVE",
AQ2289="AKTIVCO DEFAUT GE &amp; POWER Cabinet","PASSIVE",
AQ2289="AKTIVCO Coupure ENEO &amp; Baisse de tension","PASSIVE",
AQ2289="Coupure ENEO &amp; Baisse de tension","PASSIVE",
AQ2289="Defaut GE &amp; POWER Cabinet","PASSIVE",
AQ2289="Sharing","PASSIVE",
AQ2289="Sites strategiques &amp; DataCenter","PASSIVE",
AQ2289="Exclu","Exclu",
AQ2289="SAT","ACTIVE",
AQ2289="SPARE-ISSUE","SPARE-ISSUE",
AQ2289="Fiber CAmtel","ACTIVE",
AQ2289="Fiber AOF","ACTIVE",
AQ2289="Projet OCM (HUAWEI)","PLANNED WORKS",
AQ2289="Projet OCM (NOKIA)","PLANNED WORKS",
AQ2289="ACCESS-ISSUE","ACCESS-ISSUE",
AQ2289="Projet OCM (ZTE, NOKIA, autres projets)","PLANNED WORKS",
AQ2289="No root CAuse","No root cause",
AQ2289="ODU HS","ACTIVE",
AQ2289="IP &amp; VLAN","ACTIVE",
AQ2289="Warehouse HUAWEI","SPARE-ISSUE",
AQ2289="SPARE-HS","SPARE-ISSUE",
AQ2289="Power Telco","ACTIVE", AQ2289="no impacts","no impacts"
),"")</f>
        <v>No root cause</v>
      </c>
      <c r="AS2289" s="92" t="s">
        <v>5537</v>
      </c>
      <c r="AT2289" s="98" t="s">
        <v>3316</v>
      </c>
      <c r="AV2289" s="17" t="s">
        <v>5537</v>
      </c>
      <c r="AW2289" s="7" t="s">
        <v>5537</v>
      </c>
      <c r="AX2289" s="6" t="s">
        <v>5537</v>
      </c>
      <c r="AY2289" s="7"/>
      <c r="AZ2289" s="3" t="s">
        <v>5537</v>
      </c>
      <c r="BA2289" s="18" t="s">
        <v>5537</v>
      </c>
      <c r="BB2289" s="18" t="s">
        <v>5537</v>
      </c>
      <c r="BC2289" s="18" t="s">
        <v>5537</v>
      </c>
      <c r="BD2289" s="18" t="s">
        <v>5537</v>
      </c>
      <c r="BE2289" s="18" t="s">
        <v>5537</v>
      </c>
      <c r="BF2289" s="18" t="s">
        <v>5537</v>
      </c>
      <c r="BG2289" s="18" t="s">
        <v>5537</v>
      </c>
      <c r="BH2289" s="18" t="s">
        <v>5537</v>
      </c>
      <c r="BI2289" s="18" t="s">
        <v>5537</v>
      </c>
      <c r="BJ2289" s="18" t="s">
        <v>5537</v>
      </c>
      <c r="BK2289" s="18" t="s">
        <v>5537</v>
      </c>
      <c r="BL2289" s="9" t="s">
        <v>5537</v>
      </c>
      <c r="BM2289" s="14" t="s">
        <v>5537</v>
      </c>
      <c r="BN2289" s="14" t="s">
        <v>5537</v>
      </c>
      <c r="BO2289" s="14" t="str">
        <f>_xlfn.XLOOKUP(B2289,'[4]cell downs 18042026 17h'!$B:$B,'[4]cell downs 18042026 17h'!$B:$B,"")</f>
        <v/>
      </c>
      <c r="BP2289" s="14" t="str">
        <f>_xlfn.XLOOKUP(B2289,'[5]Cells Huawei 19042026 15h'!$B:$B,'[5]Cells Huawei 19042026 15h'!$B:$B,"")</f>
        <v/>
      </c>
      <c r="BQ2289" s="9" t="str">
        <f>_xlfn.XLOOKUP(B2289,'[6]cells down 19042026 9H40'!$B:$B,'[6]cells down 19042026 9H40'!$B:$B,"")</f>
        <v/>
      </c>
      <c r="BR2289" s="9" t="s">
        <v>3316</v>
      </c>
      <c r="BS2289" s="9" t="s">
        <v>5537</v>
      </c>
      <c r="BT2289" s="108"/>
    </row>
    <row r="2290" spans="1:72" s="9" customFormat="1" x14ac:dyDescent="0.35">
      <c r="A2290" s="1" t="s">
        <v>3098</v>
      </c>
      <c r="B2290" s="8" t="s">
        <v>3099</v>
      </c>
      <c r="C2290" s="3" t="str">
        <f>_xlfn.XLOOKUP(B2290,'[1]daily break down'!$D:$D,'[1]daily break down'!$E:$E,"")</f>
        <v>EXTREME-NORD</v>
      </c>
      <c r="D2290" s="1" t="s">
        <v>11</v>
      </c>
      <c r="E2290" s="1" t="s">
        <v>12</v>
      </c>
      <c r="F2290" s="3" t="s">
        <v>55</v>
      </c>
      <c r="G2290" s="1" t="s">
        <v>3100</v>
      </c>
      <c r="H2290" s="32" t="str">
        <f>_xlfn.XLOOKUP(B2290,[2]CALCULATION!$B:$B,[2]CALCULATION!$H:$H,"")</f>
        <v>HUAWEI</v>
      </c>
      <c r="I2290" s="28">
        <v>0</v>
      </c>
      <c r="J2290" s="28">
        <v>0</v>
      </c>
      <c r="K2290" s="28">
        <v>0</v>
      </c>
      <c r="L2290" s="28">
        <v>0</v>
      </c>
      <c r="M2290" s="28">
        <v>0</v>
      </c>
      <c r="N2290" s="28">
        <v>0</v>
      </c>
      <c r="O2290" s="28">
        <v>0</v>
      </c>
      <c r="P2290" s="28">
        <v>0</v>
      </c>
      <c r="Q2290" s="28">
        <v>0</v>
      </c>
      <c r="R2290" s="28">
        <v>0</v>
      </c>
      <c r="S2290" s="93">
        <v>0</v>
      </c>
      <c r="T2290" s="93">
        <f>_xlfn.XLOOKUP(B2290,'[3]Nur des jours'!$B:$B,'[3]Nur des jours'!$U:$U,"")</f>
        <v>0</v>
      </c>
      <c r="U2290" s="93">
        <v>0</v>
      </c>
      <c r="V2290" s="93">
        <v>4.2804187961750159E-3</v>
      </c>
      <c r="W2290" s="93">
        <v>9.7736229179329559E-2</v>
      </c>
      <c r="X2290" s="93">
        <v>1.3514173893440402</v>
      </c>
      <c r="Y2290" s="93">
        <v>0</v>
      </c>
      <c r="Z2290" s="93">
        <v>0</v>
      </c>
      <c r="AA2290" s="93">
        <v>0</v>
      </c>
      <c r="AB2290" s="93">
        <v>0</v>
      </c>
      <c r="AC2290" s="93">
        <f>_xlfn.XLOOKUP(B2290,'[3]Nur des jours'!$B:$B,'[3]Nur des jours'!$N:$N,"")</f>
        <v>0</v>
      </c>
      <c r="AD2290" s="93">
        <v>0</v>
      </c>
      <c r="AE2290" s="93">
        <v>0</v>
      </c>
      <c r="AF2290" s="93">
        <v>0</v>
      </c>
      <c r="AG2290" s="93"/>
      <c r="AH2290" s="93">
        <v>0</v>
      </c>
      <c r="AI2290" s="93">
        <v>0</v>
      </c>
      <c r="AJ2290" s="93">
        <v>0</v>
      </c>
      <c r="AK2290" s="93">
        <v>0</v>
      </c>
      <c r="AL2290" s="93">
        <v>0</v>
      </c>
      <c r="AM2290" s="49" t="s">
        <v>5601</v>
      </c>
      <c r="AN2290" s="49"/>
      <c r="AO2290" s="48" t="str" cm="1">
        <f t="array" ref="AO2290">IFERROR(_xlfn.IFS(
AQ2290="MPR ISSUE","PDH",
AQ2290="BSS Hardware Issue","BSS",
AQ2290="Sites strategiques, MLL, Pylone, etc.","ENVTECH",
AQ2290="AKTIVCO DEFAUT GE &amp; POWER Cabinet","AKTIVCO",
AQ2290="AKTIVCO Coupure ENEO &amp; Baisse de tension","AKTIVCO GRID ONLY",
AQ2290="Coupure ENEO &amp; Baisse de tension","IHS GRID ONLY",
AQ2290="Defaut GE &amp; POWER Cabinet","IHS",
AQ2290="Sharing","Partners",
AQ2290="Sites strategiques &amp; DataCenter","SST &amp; DC",
AQ2290="Exclu","Exclu",
AQ2290="SAT","SAT",
AQ2290="SPARE-ISSUE","SPARE-ISSUE",
AQ2290="Fiber CAmtel","TRANS_FO_CAMTEL",
AQ2290="Fiber AOF","Fiber AOF",
AQ2290="Projet OCM (HUAWEI)","TRAVAUX-HUAWEI",
AQ2290="Projet OCM (NOKIA)","TRAVAUX-NOKIA",
AQ2290="ACCESS-ISSUE","ACCESS-ISSUE",
AQ2290="Projet OCM (ZTE, NOKIA, autres projets)","TRAVAUX OCM",
AQ2290="No root CAuse","No root cause",
AQ2290="ODU HS","PDH",
AQ2290="IP &amp; VLAN","PDH",
AQ2290="Warehouse HUAWEI","SPARE-ISSUE",
AQ2290="SPARE-HS","SPARE-ISSUE",
AQ2290="Power Telco","BSS",AQ2290="no impacts","no impacts"
),"")</f>
        <v>No root cause</v>
      </c>
      <c r="AP2290" s="48" t="str" cm="1">
        <f t="array" ref="AP2290">IFERROR(_xlfn.IFS(
AQ2290="MPR ISSUE","TX ISSUE",
AQ2290="BSS Hardware Issue","RAN ISSUE",
AQ2290="Sites strategiques, MLL, Pylone, etc.","ENVTECH",
AQ2290="AKTIVCO DEFAUT GE &amp; POWER Cabinet","POWER ISSUE",
AQ2290="AKTIVCO Coupure ENEO &amp; Baisse de tension","POWER ISSUE",
AQ2290="Coupure ENEO &amp; Baisse de tension","POWER ISSUE",
AQ2290="Defaut GE &amp; POWER Cabinet","POWER ISSUE",
AQ2290="Sharing","POWER ISSUE",
AQ2290="Sites strategiques &amp; DataCenter","POWER ISSUE",
AQ2290="Exclu","Exclu",
AQ2290="SAT","TX ISSUE",
AQ2290="SPARE-ISSUE","SPARE-ISSUE",
AQ2290="Fiber CAmtel","TX ISSUE",
AQ2290="Fiber AOF","TX ISSUE",
AQ2290="Projet OCM (HUAWEI)","TRAVAUX-HUAWEI",
AQ2290="Projet OCM (NOKIA)","TRAVAUX -NOKIA",
AQ2290="ACCESS-ISSUE","ACCESS-ISSUE",
AQ2290="Projet OCM (ZTE, NOKIA, autres projets)","TRAVAUX OCM",
AQ2290="No root CAuse","No root cause",
AQ2290="ODU HS","TX ISSUE",
AQ2290="IP &amp; VLAN","TX ISSUE",
AQ2290="Warehouse HUAWEI","SPARE-ISSUE",
AQ2290="SPARE-HS","SPARE-ISSUE",
AQ2290="Power Telco","RAN ISSUE",AQ2290="no impacts","no impacts"
),"")</f>
        <v>No root cause</v>
      </c>
      <c r="AQ2290" s="67" t="s">
        <v>5344</v>
      </c>
      <c r="AR2290" s="48" t="str" cm="1">
        <f t="array" ref="AR2290">IFERROR(_xlfn.IFS(
AQ2290="MPR ISSUE","ACTIVE",
AQ2290="BSS Hardware Issue","ACTIVE",
AQ2290="Sites strategiques, MLL, Pylone, etc.","PASSIVE",
AQ2290="AKTIVCO DEFAUT GE &amp; POWER Cabinet","PASSIVE",
AQ2290="AKTIVCO Coupure ENEO &amp; Baisse de tension","PASSIVE",
AQ2290="Coupure ENEO &amp; Baisse de tension","PASSIVE",
AQ2290="Defaut GE &amp; POWER Cabinet","PASSIVE",
AQ2290="Sharing","PASSIVE",
AQ2290="Sites strategiques &amp; DataCenter","PASSIVE",
AQ2290="Exclu","Exclu",
AQ2290="SAT","ACTIVE",
AQ2290="SPARE-ISSUE","SPARE-ISSUE",
AQ2290="Fiber CAmtel","ACTIVE",
AQ2290="Fiber AOF","ACTIVE",
AQ2290="Projet OCM (HUAWEI)","PLANNED WORKS",
AQ2290="Projet OCM (NOKIA)","PLANNED WORKS",
AQ2290="ACCESS-ISSUE","ACCESS-ISSUE",
AQ2290="Projet OCM (ZTE, NOKIA, autres projets)","PLANNED WORKS",
AQ2290="No root CAuse","No root cause",
AQ2290="ODU HS","ACTIVE",
AQ2290="IP &amp; VLAN","ACTIVE",
AQ2290="Warehouse HUAWEI","SPARE-ISSUE",
AQ2290="SPARE-HS","SPARE-ISSUE",
AQ2290="Power Telco","ACTIVE", AQ2290="no impacts","no impacts"
),"")</f>
        <v>No root cause</v>
      </c>
      <c r="AS2290" s="92" t="s">
        <v>5537</v>
      </c>
      <c r="AT2290" s="98" t="s">
        <v>3099</v>
      </c>
      <c r="AV2290" s="17" t="s">
        <v>5537</v>
      </c>
      <c r="AW2290" s="7" t="s">
        <v>5537</v>
      </c>
      <c r="AX2290" s="6" t="s">
        <v>5537</v>
      </c>
      <c r="AY2290" s="7"/>
      <c r="AZ2290" s="3" t="s">
        <v>5537</v>
      </c>
      <c r="BA2290" s="18" t="s">
        <v>5537</v>
      </c>
      <c r="BB2290" s="18" t="s">
        <v>5537</v>
      </c>
      <c r="BC2290" s="18" t="s">
        <v>5537</v>
      </c>
      <c r="BD2290" s="18" t="s">
        <v>5537</v>
      </c>
      <c r="BE2290" s="18" t="s">
        <v>5537</v>
      </c>
      <c r="BF2290" s="18" t="s">
        <v>5537</v>
      </c>
      <c r="BG2290" s="18" t="s">
        <v>5537</v>
      </c>
      <c r="BH2290" s="18" t="s">
        <v>5537</v>
      </c>
      <c r="BI2290" s="18" t="s">
        <v>5537</v>
      </c>
      <c r="BJ2290" s="18" t="s">
        <v>5537</v>
      </c>
      <c r="BK2290" s="18" t="s">
        <v>5537</v>
      </c>
      <c r="BL2290" s="9" t="s">
        <v>5537</v>
      </c>
      <c r="BM2290" s="14" t="s">
        <v>5537</v>
      </c>
      <c r="BN2290" s="14" t="s">
        <v>5537</v>
      </c>
      <c r="BO2290" s="14" t="str">
        <f>_xlfn.XLOOKUP(B2290,'[4]cell downs 18042026 17h'!$B:$B,'[4]cell downs 18042026 17h'!$B:$B,"")</f>
        <v/>
      </c>
      <c r="BP2290" s="14" t="str">
        <f>_xlfn.XLOOKUP(B2290,'[5]Cells Huawei 19042026 15h'!$B:$B,'[5]Cells Huawei 19042026 15h'!$B:$B,"")</f>
        <v/>
      </c>
      <c r="BQ2290" s="9" t="str">
        <f>_xlfn.XLOOKUP(B2290,'[6]cells down 19042026 9H40'!$B:$B,'[6]cells down 19042026 9H40'!$B:$B,"")</f>
        <v/>
      </c>
      <c r="BR2290" s="9" t="s">
        <v>3099</v>
      </c>
      <c r="BS2290" s="9" t="s">
        <v>1713</v>
      </c>
      <c r="BT2290" s="108"/>
    </row>
    <row r="2291" spans="1:72" s="9" customFormat="1" x14ac:dyDescent="0.35">
      <c r="A2291" s="1" t="s">
        <v>3381</v>
      </c>
      <c r="B2291" s="8" t="s">
        <v>3382</v>
      </c>
      <c r="C2291" s="3" t="str">
        <f>_xlfn.XLOOKUP(B2291,'[1]daily break down'!$D:$D,'[1]daily break down'!$E:$E,"")</f>
        <v>EXTREME-NORD</v>
      </c>
      <c r="D2291" s="1" t="s">
        <v>21</v>
      </c>
      <c r="E2291" s="1" t="s">
        <v>122</v>
      </c>
      <c r="F2291" s="3" t="s">
        <v>55</v>
      </c>
      <c r="G2291" s="1" t="s">
        <v>3324</v>
      </c>
      <c r="H2291" s="32" t="str">
        <f>_xlfn.XLOOKUP(B2291,[2]CALCULATION!$B:$B,[2]CALCULATION!$H:$H,"")</f>
        <v>Huawei</v>
      </c>
      <c r="I2291" s="28">
        <v>0</v>
      </c>
      <c r="J2291" s="28">
        <v>0</v>
      </c>
      <c r="K2291" s="28">
        <v>0</v>
      </c>
      <c r="L2291" s="28">
        <v>0</v>
      </c>
      <c r="M2291" s="28">
        <v>0</v>
      </c>
      <c r="N2291" s="28">
        <v>0</v>
      </c>
      <c r="O2291" s="28">
        <v>0</v>
      </c>
      <c r="P2291" s="28">
        <v>0</v>
      </c>
      <c r="Q2291" s="28">
        <v>0</v>
      </c>
      <c r="R2291" s="28">
        <v>0</v>
      </c>
      <c r="S2291" s="93">
        <v>0</v>
      </c>
      <c r="T2291" s="93">
        <f>_xlfn.XLOOKUP(B2291,'[3]Nur des jours'!$B:$B,'[3]Nur des jours'!$U:$U,"")</f>
        <v>0</v>
      </c>
      <c r="U2291" s="93">
        <v>0</v>
      </c>
      <c r="V2291" s="93">
        <v>5.4878535982627201E-2</v>
      </c>
      <c r="W2291" s="93">
        <v>0.1089188232843368</v>
      </c>
      <c r="X2291" s="93">
        <v>1.3505613055848051</v>
      </c>
      <c r="Y2291" s="93">
        <v>0</v>
      </c>
      <c r="Z2291" s="93">
        <v>0</v>
      </c>
      <c r="AA2291" s="93">
        <v>0</v>
      </c>
      <c r="AB2291" s="93">
        <v>0</v>
      </c>
      <c r="AC2291" s="93">
        <f>_xlfn.XLOOKUP(B2291,'[3]Nur des jours'!$B:$B,'[3]Nur des jours'!$N:$N,"")</f>
        <v>0</v>
      </c>
      <c r="AD2291" s="93">
        <v>0</v>
      </c>
      <c r="AE2291" s="93">
        <v>0</v>
      </c>
      <c r="AF2291" s="93">
        <v>0</v>
      </c>
      <c r="AG2291" s="93"/>
      <c r="AH2291" s="93">
        <v>0</v>
      </c>
      <c r="AI2291" s="93">
        <v>0</v>
      </c>
      <c r="AJ2291" s="93">
        <v>0</v>
      </c>
      <c r="AK2291" s="93">
        <v>0</v>
      </c>
      <c r="AL2291" s="93">
        <v>0</v>
      </c>
      <c r="AM2291" s="49" t="s">
        <v>5601</v>
      </c>
      <c r="AN2291" s="49"/>
      <c r="AO2291" s="48" t="str" cm="1">
        <f t="array" ref="AO2291">IFERROR(_xlfn.IFS(
AQ2291="MPR ISSUE","PDH",
AQ2291="BSS Hardware Issue","BSS",
AQ2291="Sites strategiques, MLL, Pylone, etc.","ENVTECH",
AQ2291="AKTIVCO DEFAUT GE &amp; POWER Cabinet","AKTIVCO",
AQ2291="AKTIVCO Coupure ENEO &amp; Baisse de tension","AKTIVCO GRID ONLY",
AQ2291="Coupure ENEO &amp; Baisse de tension","IHS GRID ONLY",
AQ2291="Defaut GE &amp; POWER Cabinet","IHS",
AQ2291="Sharing","Partners",
AQ2291="Sites strategiques &amp; DataCenter","SST &amp; DC",
AQ2291="Exclu","Exclu",
AQ2291="SAT","SAT",
AQ2291="SPARE-ISSUE","SPARE-ISSUE",
AQ2291="Fiber CAmtel","TRANS_FO_CAMTEL",
AQ2291="Fiber AOF","Fiber AOF",
AQ2291="Projet OCM (HUAWEI)","TRAVAUX-HUAWEI",
AQ2291="Projet OCM (NOKIA)","TRAVAUX-NOKIA",
AQ2291="ACCESS-ISSUE","ACCESS-ISSUE",
AQ2291="Projet OCM (ZTE, NOKIA, autres projets)","TRAVAUX OCM",
AQ2291="No root CAuse","No root cause",
AQ2291="ODU HS","PDH",
AQ2291="IP &amp; VLAN","PDH",
AQ2291="Warehouse HUAWEI","SPARE-ISSUE",
AQ2291="SPARE-HS","SPARE-ISSUE",
AQ2291="Power Telco","BSS",AQ2291="no impacts","no impacts"
),"")</f>
        <v>No root cause</v>
      </c>
      <c r="AP2291" s="48" t="str" cm="1">
        <f t="array" ref="AP2291">IFERROR(_xlfn.IFS(
AQ2291="MPR ISSUE","TX ISSUE",
AQ2291="BSS Hardware Issue","RAN ISSUE",
AQ2291="Sites strategiques, MLL, Pylone, etc.","ENVTECH",
AQ2291="AKTIVCO DEFAUT GE &amp; POWER Cabinet","POWER ISSUE",
AQ2291="AKTIVCO Coupure ENEO &amp; Baisse de tension","POWER ISSUE",
AQ2291="Coupure ENEO &amp; Baisse de tension","POWER ISSUE",
AQ2291="Defaut GE &amp; POWER Cabinet","POWER ISSUE",
AQ2291="Sharing","POWER ISSUE",
AQ2291="Sites strategiques &amp; DataCenter","POWER ISSUE",
AQ2291="Exclu","Exclu",
AQ2291="SAT","TX ISSUE",
AQ2291="SPARE-ISSUE","SPARE-ISSUE",
AQ2291="Fiber CAmtel","TX ISSUE",
AQ2291="Fiber AOF","TX ISSUE",
AQ2291="Projet OCM (HUAWEI)","TRAVAUX-HUAWEI",
AQ2291="Projet OCM (NOKIA)","TRAVAUX -NOKIA",
AQ2291="ACCESS-ISSUE","ACCESS-ISSUE",
AQ2291="Projet OCM (ZTE, NOKIA, autres projets)","TRAVAUX OCM",
AQ2291="No root CAuse","No root cause",
AQ2291="ODU HS","TX ISSUE",
AQ2291="IP &amp; VLAN","TX ISSUE",
AQ2291="Warehouse HUAWEI","SPARE-ISSUE",
AQ2291="SPARE-HS","SPARE-ISSUE",
AQ2291="Power Telco","RAN ISSUE",AQ2291="no impacts","no impacts"
),"")</f>
        <v>No root cause</v>
      </c>
      <c r="AQ2291" s="67" t="s">
        <v>5344</v>
      </c>
      <c r="AR2291" s="48" t="str" cm="1">
        <f t="array" ref="AR2291">IFERROR(_xlfn.IFS(
AQ2291="MPR ISSUE","ACTIVE",
AQ2291="BSS Hardware Issue","ACTIVE",
AQ2291="Sites strategiques, MLL, Pylone, etc.","PASSIVE",
AQ2291="AKTIVCO DEFAUT GE &amp; POWER Cabinet","PASSIVE",
AQ2291="AKTIVCO Coupure ENEO &amp; Baisse de tension","PASSIVE",
AQ2291="Coupure ENEO &amp; Baisse de tension","PASSIVE",
AQ2291="Defaut GE &amp; POWER Cabinet","PASSIVE",
AQ2291="Sharing","PASSIVE",
AQ2291="Sites strategiques &amp; DataCenter","PASSIVE",
AQ2291="Exclu","Exclu",
AQ2291="SAT","ACTIVE",
AQ2291="SPARE-ISSUE","SPARE-ISSUE",
AQ2291="Fiber CAmtel","ACTIVE",
AQ2291="Fiber AOF","ACTIVE",
AQ2291="Projet OCM (HUAWEI)","PLANNED WORKS",
AQ2291="Projet OCM (NOKIA)","PLANNED WORKS",
AQ2291="ACCESS-ISSUE","ACCESS-ISSUE",
AQ2291="Projet OCM (ZTE, NOKIA, autres projets)","PLANNED WORKS",
AQ2291="No root CAuse","No root cause",
AQ2291="ODU HS","ACTIVE",
AQ2291="IP &amp; VLAN","ACTIVE",
AQ2291="Warehouse HUAWEI","SPARE-ISSUE",
AQ2291="SPARE-HS","SPARE-ISSUE",
AQ2291="Power Telco","ACTIVE", AQ2291="no impacts","no impacts"
),"")</f>
        <v>No root cause</v>
      </c>
      <c r="AS2291" s="92" t="s">
        <v>5537</v>
      </c>
      <c r="AT2291" s="98" t="s">
        <v>3382</v>
      </c>
      <c r="AV2291" s="17" t="s">
        <v>5537</v>
      </c>
      <c r="AW2291" s="7" t="s">
        <v>5537</v>
      </c>
      <c r="AX2291" s="6" t="s">
        <v>5537</v>
      </c>
      <c r="AY2291" s="7"/>
      <c r="AZ2291" s="3" t="s">
        <v>5537</v>
      </c>
      <c r="BA2291" s="18" t="s">
        <v>5537</v>
      </c>
      <c r="BB2291" s="18" t="s">
        <v>5537</v>
      </c>
      <c r="BC2291" s="18" t="s">
        <v>5537</v>
      </c>
      <c r="BD2291" s="18" t="s">
        <v>5537</v>
      </c>
      <c r="BE2291" s="18" t="s">
        <v>5537</v>
      </c>
      <c r="BF2291" s="18" t="s">
        <v>5537</v>
      </c>
      <c r="BG2291" s="18" t="s">
        <v>5537</v>
      </c>
      <c r="BH2291" s="18" t="s">
        <v>5537</v>
      </c>
      <c r="BI2291" s="18" t="s">
        <v>5537</v>
      </c>
      <c r="BJ2291" s="18" t="s">
        <v>5537</v>
      </c>
      <c r="BK2291" s="18" t="s">
        <v>5537</v>
      </c>
      <c r="BL2291" s="9" t="s">
        <v>5537</v>
      </c>
      <c r="BM2291" s="14" t="s">
        <v>5537</v>
      </c>
      <c r="BN2291" s="14" t="s">
        <v>5537</v>
      </c>
      <c r="BO2291" s="14" t="str">
        <f>_xlfn.XLOOKUP(B2291,'[4]cell downs 18042026 17h'!$B:$B,'[4]cell downs 18042026 17h'!$B:$B,"")</f>
        <v/>
      </c>
      <c r="BP2291" s="14" t="str">
        <f>_xlfn.XLOOKUP(B2291,'[5]Cells Huawei 19042026 15h'!$B:$B,'[5]Cells Huawei 19042026 15h'!$B:$B,"")</f>
        <v/>
      </c>
      <c r="BQ2291" s="9" t="str">
        <f>_xlfn.XLOOKUP(B2291,'[6]cells down 19042026 9H40'!$B:$B,'[6]cells down 19042026 9H40'!$B:$B,"")</f>
        <v/>
      </c>
      <c r="BR2291" s="9" t="s">
        <v>5537</v>
      </c>
      <c r="BS2291" s="9" t="s">
        <v>1713</v>
      </c>
      <c r="BT2291" s="108"/>
    </row>
    <row r="2292" spans="1:72" s="9" customFormat="1" x14ac:dyDescent="0.35">
      <c r="A2292" s="1" t="s">
        <v>3902</v>
      </c>
      <c r="B2292" s="8" t="s">
        <v>3903</v>
      </c>
      <c r="C2292" s="3" t="str">
        <f>_xlfn.XLOOKUP(B2292,'[1]daily break down'!$D:$D,'[1]daily break down'!$E:$E,"")</f>
        <v>EXTREME-NORD</v>
      </c>
      <c r="D2292" s="1" t="s">
        <v>21</v>
      </c>
      <c r="E2292" s="1" t="s">
        <v>80</v>
      </c>
      <c r="F2292" s="3" t="s">
        <v>55</v>
      </c>
      <c r="G2292" s="1" t="s">
        <v>3900</v>
      </c>
      <c r="H2292" s="32" t="str">
        <f>_xlfn.XLOOKUP(B2292,[2]CALCULATION!$B:$B,[2]CALCULATION!$H:$H,"")</f>
        <v>HUAWEI</v>
      </c>
      <c r="I2292" s="28">
        <v>0</v>
      </c>
      <c r="J2292" s="28">
        <v>0</v>
      </c>
      <c r="K2292" s="28">
        <v>0</v>
      </c>
      <c r="L2292" s="28">
        <v>0</v>
      </c>
      <c r="M2292" s="28">
        <v>0</v>
      </c>
      <c r="N2292" s="28">
        <v>0</v>
      </c>
      <c r="O2292" s="28">
        <v>0</v>
      </c>
      <c r="P2292" s="28">
        <v>0</v>
      </c>
      <c r="Q2292" s="28">
        <v>0</v>
      </c>
      <c r="R2292" s="28">
        <v>0</v>
      </c>
      <c r="S2292" s="93">
        <v>0</v>
      </c>
      <c r="T2292" s="93">
        <f>_xlfn.XLOOKUP(B2292,'[3]Nur des jours'!$B:$B,'[3]Nur des jours'!$U:$U,"")</f>
        <v>0</v>
      </c>
      <c r="U2292" s="93">
        <v>0</v>
      </c>
      <c r="V2292" s="93">
        <v>0.72453222156589114</v>
      </c>
      <c r="W2292" s="93">
        <v>5.4040287301709608E-2</v>
      </c>
      <c r="X2292" s="93">
        <v>1.0564608641309463</v>
      </c>
      <c r="Y2292" s="93">
        <v>0</v>
      </c>
      <c r="Z2292" s="93">
        <v>0</v>
      </c>
      <c r="AA2292" s="93">
        <v>0</v>
      </c>
      <c r="AB2292" s="93">
        <v>0</v>
      </c>
      <c r="AC2292" s="93">
        <f>_xlfn.XLOOKUP(B2292,'[3]Nur des jours'!$B:$B,'[3]Nur des jours'!$N:$N,"")</f>
        <v>0</v>
      </c>
      <c r="AD2292" s="93">
        <v>0</v>
      </c>
      <c r="AE2292" s="93">
        <v>0</v>
      </c>
      <c r="AF2292" s="93">
        <v>0</v>
      </c>
      <c r="AG2292" s="93"/>
      <c r="AH2292" s="93">
        <v>0</v>
      </c>
      <c r="AI2292" s="93">
        <v>0</v>
      </c>
      <c r="AJ2292" s="93">
        <v>0</v>
      </c>
      <c r="AK2292" s="93">
        <v>0</v>
      </c>
      <c r="AL2292" s="93">
        <v>0</v>
      </c>
      <c r="AM2292" s="49" t="s">
        <v>5601</v>
      </c>
      <c r="AN2292" s="49"/>
      <c r="AO2292" s="48" t="str" cm="1">
        <f t="array" ref="AO2292">IFERROR(_xlfn.IFS(
AQ2292="MPR ISSUE","PDH",
AQ2292="BSS Hardware Issue","BSS",
AQ2292="Sites strategiques, MLL, Pylone, etc.","ENVTECH",
AQ2292="AKTIVCO DEFAUT GE &amp; POWER Cabinet","AKTIVCO",
AQ2292="AKTIVCO Coupure ENEO &amp; Baisse de tension","AKTIVCO GRID ONLY",
AQ2292="Coupure ENEO &amp; Baisse de tension","IHS GRID ONLY",
AQ2292="Defaut GE &amp; POWER Cabinet","IHS",
AQ2292="Sharing","Partners",
AQ2292="Sites strategiques &amp; DataCenter","SST &amp; DC",
AQ2292="Exclu","Exclu",
AQ2292="SAT","SAT",
AQ2292="SPARE-ISSUE","SPARE-ISSUE",
AQ2292="Fiber CAmtel","TRANS_FO_CAMTEL",
AQ2292="Fiber AOF","Fiber AOF",
AQ2292="Projet OCM (HUAWEI)","TRAVAUX-HUAWEI",
AQ2292="Projet OCM (NOKIA)","TRAVAUX-NOKIA",
AQ2292="ACCESS-ISSUE","ACCESS-ISSUE",
AQ2292="Projet OCM (ZTE, NOKIA, autres projets)","TRAVAUX OCM",
AQ2292="No root CAuse","No root cause",
AQ2292="ODU HS","PDH",
AQ2292="IP &amp; VLAN","PDH",
AQ2292="Warehouse HUAWEI","SPARE-ISSUE",
AQ2292="SPARE-HS","SPARE-ISSUE",
AQ2292="Power Telco","BSS",AQ2292="no impacts","no impacts"
),"")</f>
        <v>No root cause</v>
      </c>
      <c r="AP2292" s="48" t="str" cm="1">
        <f t="array" ref="AP2292">IFERROR(_xlfn.IFS(
AQ2292="MPR ISSUE","TX ISSUE",
AQ2292="BSS Hardware Issue","RAN ISSUE",
AQ2292="Sites strategiques, MLL, Pylone, etc.","ENVTECH",
AQ2292="AKTIVCO DEFAUT GE &amp; POWER Cabinet","POWER ISSUE",
AQ2292="AKTIVCO Coupure ENEO &amp; Baisse de tension","POWER ISSUE",
AQ2292="Coupure ENEO &amp; Baisse de tension","POWER ISSUE",
AQ2292="Defaut GE &amp; POWER Cabinet","POWER ISSUE",
AQ2292="Sharing","POWER ISSUE",
AQ2292="Sites strategiques &amp; DataCenter","POWER ISSUE",
AQ2292="Exclu","Exclu",
AQ2292="SAT","TX ISSUE",
AQ2292="SPARE-ISSUE","SPARE-ISSUE",
AQ2292="Fiber CAmtel","TX ISSUE",
AQ2292="Fiber AOF","TX ISSUE",
AQ2292="Projet OCM (HUAWEI)","TRAVAUX-HUAWEI",
AQ2292="Projet OCM (NOKIA)","TRAVAUX -NOKIA",
AQ2292="ACCESS-ISSUE","ACCESS-ISSUE",
AQ2292="Projet OCM (ZTE, NOKIA, autres projets)","TRAVAUX OCM",
AQ2292="No root CAuse","No root cause",
AQ2292="ODU HS","TX ISSUE",
AQ2292="IP &amp; VLAN","TX ISSUE",
AQ2292="Warehouse HUAWEI","SPARE-ISSUE",
AQ2292="SPARE-HS","SPARE-ISSUE",
AQ2292="Power Telco","RAN ISSUE",AQ2292="no impacts","no impacts"
),"")</f>
        <v>No root cause</v>
      </c>
      <c r="AQ2292" s="67" t="s">
        <v>5344</v>
      </c>
      <c r="AR2292" s="48" t="str" cm="1">
        <f t="array" ref="AR2292">IFERROR(_xlfn.IFS(
AQ2292="MPR ISSUE","ACTIVE",
AQ2292="BSS Hardware Issue","ACTIVE",
AQ2292="Sites strategiques, MLL, Pylone, etc.","PASSIVE",
AQ2292="AKTIVCO DEFAUT GE &amp; POWER Cabinet","PASSIVE",
AQ2292="AKTIVCO Coupure ENEO &amp; Baisse de tension","PASSIVE",
AQ2292="Coupure ENEO &amp; Baisse de tension","PASSIVE",
AQ2292="Defaut GE &amp; POWER Cabinet","PASSIVE",
AQ2292="Sharing","PASSIVE",
AQ2292="Sites strategiques &amp; DataCenter","PASSIVE",
AQ2292="Exclu","Exclu",
AQ2292="SAT","ACTIVE",
AQ2292="SPARE-ISSUE","SPARE-ISSUE",
AQ2292="Fiber CAmtel","ACTIVE",
AQ2292="Fiber AOF","ACTIVE",
AQ2292="Projet OCM (HUAWEI)","PLANNED WORKS",
AQ2292="Projet OCM (NOKIA)","PLANNED WORKS",
AQ2292="ACCESS-ISSUE","ACCESS-ISSUE",
AQ2292="Projet OCM (ZTE, NOKIA, autres projets)","PLANNED WORKS",
AQ2292="No root CAuse","No root cause",
AQ2292="ODU HS","ACTIVE",
AQ2292="IP &amp; VLAN","ACTIVE",
AQ2292="Warehouse HUAWEI","SPARE-ISSUE",
AQ2292="SPARE-HS","SPARE-ISSUE",
AQ2292="Power Telco","ACTIVE", AQ2292="no impacts","no impacts"
),"")</f>
        <v>No root cause</v>
      </c>
      <c r="AS2292" s="92" t="s">
        <v>5537</v>
      </c>
      <c r="AT2292" s="98" t="s">
        <v>3903</v>
      </c>
      <c r="AV2292" s="17" t="s">
        <v>5537</v>
      </c>
      <c r="AW2292" s="7" t="s">
        <v>5537</v>
      </c>
      <c r="AX2292" s="6" t="s">
        <v>5537</v>
      </c>
      <c r="AY2292" s="7"/>
      <c r="AZ2292" s="3" t="s">
        <v>5537</v>
      </c>
      <c r="BA2292" s="18" t="s">
        <v>5537</v>
      </c>
      <c r="BB2292" s="18" t="s">
        <v>5537</v>
      </c>
      <c r="BC2292" s="18" t="s">
        <v>5537</v>
      </c>
      <c r="BD2292" s="18" t="s">
        <v>5537</v>
      </c>
      <c r="BE2292" s="18" t="s">
        <v>5537</v>
      </c>
      <c r="BF2292" s="18" t="s">
        <v>5537</v>
      </c>
      <c r="BG2292" s="18" t="s">
        <v>5537</v>
      </c>
      <c r="BH2292" s="18" t="s">
        <v>5537</v>
      </c>
      <c r="BI2292" s="18" t="s">
        <v>5537</v>
      </c>
      <c r="BJ2292" s="18" t="s">
        <v>5537</v>
      </c>
      <c r="BK2292" s="18" t="s">
        <v>5537</v>
      </c>
      <c r="BL2292" s="9" t="s">
        <v>5537</v>
      </c>
      <c r="BM2292" s="14" t="s">
        <v>5537</v>
      </c>
      <c r="BN2292" s="14" t="s">
        <v>5537</v>
      </c>
      <c r="BO2292" s="14" t="str">
        <f>_xlfn.XLOOKUP(B2292,'[4]cell downs 18042026 17h'!$B:$B,'[4]cell downs 18042026 17h'!$B:$B,"")</f>
        <v/>
      </c>
      <c r="BP2292" s="14" t="str">
        <f>_xlfn.XLOOKUP(B2292,'[5]Cells Huawei 19042026 15h'!$B:$B,'[5]Cells Huawei 19042026 15h'!$B:$B,"")</f>
        <v/>
      </c>
      <c r="BQ2292" s="9" t="str">
        <f>_xlfn.XLOOKUP(B2292,'[6]cells down 19042026 9H40'!$B:$B,'[6]cells down 19042026 9H40'!$B:$B,"")</f>
        <v/>
      </c>
      <c r="BR2292" s="9" t="s">
        <v>5537</v>
      </c>
      <c r="BS2292" s="9" t="s">
        <v>12</v>
      </c>
      <c r="BT2292" s="108"/>
    </row>
    <row r="2293" spans="1:72" s="9" customFormat="1" x14ac:dyDescent="0.35">
      <c r="A2293" s="1" t="s">
        <v>3892</v>
      </c>
      <c r="B2293" s="8" t="s">
        <v>3893</v>
      </c>
      <c r="C2293" s="3" t="str">
        <f>_xlfn.XLOOKUP(B2293,'[1]daily break down'!$D:$D,'[1]daily break down'!$E:$E,"")</f>
        <v>EXTREME-NORD</v>
      </c>
      <c r="D2293" s="1" t="s">
        <v>11</v>
      </c>
      <c r="E2293" s="1" t="s">
        <v>12</v>
      </c>
      <c r="F2293" s="3" t="s">
        <v>55</v>
      </c>
      <c r="G2293" s="1" t="s">
        <v>3892</v>
      </c>
      <c r="H2293" s="32" t="str">
        <f>_xlfn.XLOOKUP(B2293,[2]CALCULATION!$B:$B,[2]CALCULATION!$H:$H,"")</f>
        <v>HUAWEI</v>
      </c>
      <c r="I2293" s="28">
        <v>0</v>
      </c>
      <c r="J2293" s="28">
        <v>0</v>
      </c>
      <c r="K2293" s="28">
        <v>0</v>
      </c>
      <c r="L2293" s="28">
        <v>0</v>
      </c>
      <c r="M2293" s="28">
        <v>0</v>
      </c>
      <c r="N2293" s="28">
        <v>0</v>
      </c>
      <c r="O2293" s="28">
        <v>0</v>
      </c>
      <c r="P2293" s="28">
        <v>0</v>
      </c>
      <c r="Q2293" s="28">
        <v>0</v>
      </c>
      <c r="R2293" s="28">
        <v>0</v>
      </c>
      <c r="S2293" s="93">
        <v>0</v>
      </c>
      <c r="T2293" s="93">
        <f>_xlfn.XLOOKUP(B2293,'[3]Nur des jours'!$B:$B,'[3]Nur des jours'!$U:$U,"")</f>
        <v>0</v>
      </c>
      <c r="U2293" s="93">
        <v>0</v>
      </c>
      <c r="V2293" s="93">
        <v>1.2785967645741125</v>
      </c>
      <c r="W2293" s="93">
        <v>6.6703192907060685E-2</v>
      </c>
      <c r="X2293" s="93">
        <v>4.940316693918665E-2</v>
      </c>
      <c r="Y2293" s="93">
        <v>0</v>
      </c>
      <c r="Z2293" s="93">
        <v>0</v>
      </c>
      <c r="AA2293" s="93">
        <v>0</v>
      </c>
      <c r="AB2293" s="93">
        <v>0</v>
      </c>
      <c r="AC2293" s="93">
        <f>_xlfn.XLOOKUP(B2293,'[3]Nur des jours'!$B:$B,'[3]Nur des jours'!$N:$N,"")</f>
        <v>0</v>
      </c>
      <c r="AD2293" s="93">
        <v>0</v>
      </c>
      <c r="AE2293" s="93">
        <v>0</v>
      </c>
      <c r="AF2293" s="93">
        <v>0</v>
      </c>
      <c r="AG2293" s="93"/>
      <c r="AH2293" s="93">
        <v>0</v>
      </c>
      <c r="AI2293" s="93">
        <v>0</v>
      </c>
      <c r="AJ2293" s="93">
        <v>0</v>
      </c>
      <c r="AK2293" s="93">
        <v>0</v>
      </c>
      <c r="AL2293" s="93">
        <v>0</v>
      </c>
      <c r="AM2293" s="49" t="s">
        <v>5601</v>
      </c>
      <c r="AN2293" s="49"/>
      <c r="AO2293" s="48" t="str" cm="1">
        <f t="array" ref="AO2293">IFERROR(_xlfn.IFS(
AQ2293="MPR ISSUE","PDH",
AQ2293="BSS Hardware Issue","BSS",
AQ2293="Sites strategiques, MLL, Pylone, etc.","ENVTECH",
AQ2293="AKTIVCO DEFAUT GE &amp; POWER Cabinet","AKTIVCO",
AQ2293="AKTIVCO Coupure ENEO &amp; Baisse de tension","AKTIVCO GRID ONLY",
AQ2293="Coupure ENEO &amp; Baisse de tension","IHS GRID ONLY",
AQ2293="Defaut GE &amp; POWER Cabinet","IHS",
AQ2293="Sharing","Partners",
AQ2293="Sites strategiques &amp; DataCenter","SST &amp; DC",
AQ2293="Exclu","Exclu",
AQ2293="SAT","SAT",
AQ2293="SPARE-ISSUE","SPARE-ISSUE",
AQ2293="Fiber CAmtel","TRANS_FO_CAMTEL",
AQ2293="Fiber AOF","Fiber AOF",
AQ2293="Projet OCM (HUAWEI)","TRAVAUX-HUAWEI",
AQ2293="Projet OCM (NOKIA)","TRAVAUX-NOKIA",
AQ2293="ACCESS-ISSUE","ACCESS-ISSUE",
AQ2293="Projet OCM (ZTE, NOKIA, autres projets)","TRAVAUX OCM",
AQ2293="No root CAuse","No root cause",
AQ2293="ODU HS","PDH",
AQ2293="IP &amp; VLAN","PDH",
AQ2293="Warehouse HUAWEI","SPARE-ISSUE",
AQ2293="SPARE-HS","SPARE-ISSUE",
AQ2293="Power Telco","BSS",AQ2293="no impacts","no impacts"
),"")</f>
        <v>No root cause</v>
      </c>
      <c r="AP2293" s="48" t="str" cm="1">
        <f t="array" ref="AP2293">IFERROR(_xlfn.IFS(
AQ2293="MPR ISSUE","TX ISSUE",
AQ2293="BSS Hardware Issue","RAN ISSUE",
AQ2293="Sites strategiques, MLL, Pylone, etc.","ENVTECH",
AQ2293="AKTIVCO DEFAUT GE &amp; POWER Cabinet","POWER ISSUE",
AQ2293="AKTIVCO Coupure ENEO &amp; Baisse de tension","POWER ISSUE",
AQ2293="Coupure ENEO &amp; Baisse de tension","POWER ISSUE",
AQ2293="Defaut GE &amp; POWER Cabinet","POWER ISSUE",
AQ2293="Sharing","POWER ISSUE",
AQ2293="Sites strategiques &amp; DataCenter","POWER ISSUE",
AQ2293="Exclu","Exclu",
AQ2293="SAT","TX ISSUE",
AQ2293="SPARE-ISSUE","SPARE-ISSUE",
AQ2293="Fiber CAmtel","TX ISSUE",
AQ2293="Fiber AOF","TX ISSUE",
AQ2293="Projet OCM (HUAWEI)","TRAVAUX-HUAWEI",
AQ2293="Projet OCM (NOKIA)","TRAVAUX -NOKIA",
AQ2293="ACCESS-ISSUE","ACCESS-ISSUE",
AQ2293="Projet OCM (ZTE, NOKIA, autres projets)","TRAVAUX OCM",
AQ2293="No root CAuse","No root cause",
AQ2293="ODU HS","TX ISSUE",
AQ2293="IP &amp; VLAN","TX ISSUE",
AQ2293="Warehouse HUAWEI","SPARE-ISSUE",
AQ2293="SPARE-HS","SPARE-ISSUE",
AQ2293="Power Telco","RAN ISSUE",AQ2293="no impacts","no impacts"
),"")</f>
        <v>No root cause</v>
      </c>
      <c r="AQ2293" s="67" t="s">
        <v>5344</v>
      </c>
      <c r="AR2293" s="48" t="str" cm="1">
        <f t="array" ref="AR2293">IFERROR(_xlfn.IFS(
AQ2293="MPR ISSUE","ACTIVE",
AQ2293="BSS Hardware Issue","ACTIVE",
AQ2293="Sites strategiques, MLL, Pylone, etc.","PASSIVE",
AQ2293="AKTIVCO DEFAUT GE &amp; POWER Cabinet","PASSIVE",
AQ2293="AKTIVCO Coupure ENEO &amp; Baisse de tension","PASSIVE",
AQ2293="Coupure ENEO &amp; Baisse de tension","PASSIVE",
AQ2293="Defaut GE &amp; POWER Cabinet","PASSIVE",
AQ2293="Sharing","PASSIVE",
AQ2293="Sites strategiques &amp; DataCenter","PASSIVE",
AQ2293="Exclu","Exclu",
AQ2293="SAT","ACTIVE",
AQ2293="SPARE-ISSUE","SPARE-ISSUE",
AQ2293="Fiber CAmtel","ACTIVE",
AQ2293="Fiber AOF","ACTIVE",
AQ2293="Projet OCM (HUAWEI)","PLANNED WORKS",
AQ2293="Projet OCM (NOKIA)","PLANNED WORKS",
AQ2293="ACCESS-ISSUE","ACCESS-ISSUE",
AQ2293="Projet OCM (ZTE, NOKIA, autres projets)","PLANNED WORKS",
AQ2293="No root CAuse","No root cause",
AQ2293="ODU HS","ACTIVE",
AQ2293="IP &amp; VLAN","ACTIVE",
AQ2293="Warehouse HUAWEI","SPARE-ISSUE",
AQ2293="SPARE-HS","SPARE-ISSUE",
AQ2293="Power Telco","ACTIVE", AQ2293="no impacts","no impacts"
),"")</f>
        <v>No root cause</v>
      </c>
      <c r="AS2293" s="92" t="s">
        <v>5537</v>
      </c>
      <c r="AT2293" s="98" t="s">
        <v>3893</v>
      </c>
      <c r="AV2293" s="17" t="s">
        <v>5537</v>
      </c>
      <c r="AW2293" s="7" t="s">
        <v>5537</v>
      </c>
      <c r="AX2293" s="6" t="s">
        <v>5537</v>
      </c>
      <c r="AY2293" s="7"/>
      <c r="AZ2293" s="3" t="s">
        <v>5537</v>
      </c>
      <c r="BA2293" s="18" t="s">
        <v>5537</v>
      </c>
      <c r="BB2293" s="18" t="s">
        <v>5537</v>
      </c>
      <c r="BC2293" s="18" t="s">
        <v>5537</v>
      </c>
      <c r="BD2293" s="18" t="s">
        <v>5537</v>
      </c>
      <c r="BE2293" s="18" t="s">
        <v>5537</v>
      </c>
      <c r="BF2293" s="18" t="s">
        <v>5537</v>
      </c>
      <c r="BG2293" s="18" t="s">
        <v>5537</v>
      </c>
      <c r="BH2293" s="18" t="s">
        <v>5537</v>
      </c>
      <c r="BI2293" s="18" t="s">
        <v>5537</v>
      </c>
      <c r="BJ2293" s="18" t="s">
        <v>5537</v>
      </c>
      <c r="BK2293" s="18" t="s">
        <v>5537</v>
      </c>
      <c r="BL2293" s="9" t="s">
        <v>5537</v>
      </c>
      <c r="BM2293" s="14" t="s">
        <v>5537</v>
      </c>
      <c r="BN2293" s="14" t="s">
        <v>5537</v>
      </c>
      <c r="BO2293" s="14" t="str">
        <f>_xlfn.XLOOKUP(B2293,'[4]cell downs 18042026 17h'!$B:$B,'[4]cell downs 18042026 17h'!$B:$B,"")</f>
        <v/>
      </c>
      <c r="BP2293" s="14" t="str">
        <f>_xlfn.XLOOKUP(B2293,'[5]Cells Huawei 19042026 15h'!$B:$B,'[5]Cells Huawei 19042026 15h'!$B:$B,"")</f>
        <v>EXN_023</v>
      </c>
      <c r="BQ2293" s="9" t="str">
        <f>_xlfn.XLOOKUP(B2293,'[6]cells down 19042026 9H40'!$B:$B,'[6]cells down 19042026 9H40'!$B:$B,"")</f>
        <v/>
      </c>
      <c r="BR2293" s="9" t="s">
        <v>3893</v>
      </c>
      <c r="BS2293" s="9" t="s">
        <v>5537</v>
      </c>
      <c r="BT2293" s="108"/>
    </row>
    <row r="2294" spans="1:72" s="9" customFormat="1" x14ac:dyDescent="0.35">
      <c r="A2294" s="1" t="s">
        <v>2971</v>
      </c>
      <c r="B2294" s="8" t="s">
        <v>3113</v>
      </c>
      <c r="C2294" s="3" t="str">
        <f>_xlfn.XLOOKUP(B2294,'[1]daily break down'!$D:$D,'[1]daily break down'!$E:$E,"")</f>
        <v>EXTREME-NORD</v>
      </c>
      <c r="D2294" s="1" t="s">
        <v>11</v>
      </c>
      <c r="E2294" s="1" t="s">
        <v>12</v>
      </c>
      <c r="F2294" s="3" t="s">
        <v>55</v>
      </c>
      <c r="G2294" s="1" t="s">
        <v>2971</v>
      </c>
      <c r="H2294" s="32" t="str">
        <f>_xlfn.XLOOKUP(B2294,[2]CALCULATION!$B:$B,[2]CALCULATION!$H:$H,"")</f>
        <v>HUAWEI</v>
      </c>
      <c r="I2294" s="28">
        <v>0</v>
      </c>
      <c r="J2294" s="28">
        <v>0</v>
      </c>
      <c r="K2294" s="28">
        <v>0</v>
      </c>
      <c r="L2294" s="28">
        <v>0</v>
      </c>
      <c r="M2294" s="28">
        <v>0</v>
      </c>
      <c r="N2294" s="28">
        <v>0</v>
      </c>
      <c r="O2294" s="28">
        <v>0</v>
      </c>
      <c r="P2294" s="28">
        <v>0</v>
      </c>
      <c r="Q2294" s="28">
        <v>0</v>
      </c>
      <c r="R2294" s="28">
        <v>0</v>
      </c>
      <c r="S2294" s="93">
        <v>0</v>
      </c>
      <c r="T2294" s="93">
        <f>_xlfn.XLOOKUP(B2294,'[3]Nur des jours'!$B:$B,'[3]Nur des jours'!$U:$U,"")</f>
        <v>0</v>
      </c>
      <c r="U2294" s="93">
        <v>0</v>
      </c>
      <c r="V2294" s="93">
        <v>0</v>
      </c>
      <c r="W2294" s="93">
        <v>1.6479612365273816E-2</v>
      </c>
      <c r="X2294" s="93">
        <v>3.6026858201139732E-2</v>
      </c>
      <c r="Y2294" s="93">
        <v>0</v>
      </c>
      <c r="Z2294" s="93">
        <v>0</v>
      </c>
      <c r="AA2294" s="93">
        <v>0</v>
      </c>
      <c r="AB2294" s="93">
        <v>0</v>
      </c>
      <c r="AC2294" s="93">
        <f>_xlfn.XLOOKUP(B2294,'[3]Nur des jours'!$B:$B,'[3]Nur des jours'!$N:$N,"")</f>
        <v>0</v>
      </c>
      <c r="AD2294" s="93">
        <v>0</v>
      </c>
      <c r="AE2294" s="93">
        <v>0</v>
      </c>
      <c r="AF2294" s="93">
        <v>0</v>
      </c>
      <c r="AG2294" s="93"/>
      <c r="AH2294" s="93">
        <v>0</v>
      </c>
      <c r="AI2294" s="93">
        <v>0</v>
      </c>
      <c r="AJ2294" s="93">
        <v>0</v>
      </c>
      <c r="AK2294" s="93">
        <v>0</v>
      </c>
      <c r="AL2294" s="93">
        <v>0</v>
      </c>
      <c r="AM2294" s="49" t="s">
        <v>5601</v>
      </c>
      <c r="AN2294" s="49"/>
      <c r="AO2294" s="48" t="str" cm="1">
        <f t="array" ref="AO2294">IFERROR(_xlfn.IFS(
AQ2294="MPR ISSUE","PDH",
AQ2294="BSS Hardware Issue","BSS",
AQ2294="Sites strategiques, MLL, Pylone, etc.","ENVTECH",
AQ2294="AKTIVCO DEFAUT GE &amp; POWER Cabinet","AKTIVCO",
AQ2294="AKTIVCO Coupure ENEO &amp; Baisse de tension","AKTIVCO GRID ONLY",
AQ2294="Coupure ENEO &amp; Baisse de tension","IHS GRID ONLY",
AQ2294="Defaut GE &amp; POWER Cabinet","IHS",
AQ2294="Sharing","Partners",
AQ2294="Sites strategiques &amp; DataCenter","SST &amp; DC",
AQ2294="Exclu","Exclu",
AQ2294="SAT","SAT",
AQ2294="SPARE-ISSUE","SPARE-ISSUE",
AQ2294="Fiber CAmtel","TRANS_FO_CAMTEL",
AQ2294="Fiber AOF","Fiber AOF",
AQ2294="Projet OCM (HUAWEI)","TRAVAUX-HUAWEI",
AQ2294="Projet OCM (NOKIA)","TRAVAUX-NOKIA",
AQ2294="ACCESS-ISSUE","ACCESS-ISSUE",
AQ2294="Projet OCM (ZTE, NOKIA, autres projets)","TRAVAUX OCM",
AQ2294="No root CAuse","No root cause",
AQ2294="ODU HS","PDH",
AQ2294="IP &amp; VLAN","PDH",
AQ2294="Warehouse HUAWEI","SPARE-ISSUE",
AQ2294="SPARE-HS","SPARE-ISSUE",
AQ2294="Power Telco","BSS",AQ2294="no impacts","no impacts"
),"")</f>
        <v>No root cause</v>
      </c>
      <c r="AP2294" s="48" t="str" cm="1">
        <f t="array" ref="AP2294">IFERROR(_xlfn.IFS(
AQ2294="MPR ISSUE","TX ISSUE",
AQ2294="BSS Hardware Issue","RAN ISSUE",
AQ2294="Sites strategiques, MLL, Pylone, etc.","ENVTECH",
AQ2294="AKTIVCO DEFAUT GE &amp; POWER Cabinet","POWER ISSUE",
AQ2294="AKTIVCO Coupure ENEO &amp; Baisse de tension","POWER ISSUE",
AQ2294="Coupure ENEO &amp; Baisse de tension","POWER ISSUE",
AQ2294="Defaut GE &amp; POWER Cabinet","POWER ISSUE",
AQ2294="Sharing","POWER ISSUE",
AQ2294="Sites strategiques &amp; DataCenter","POWER ISSUE",
AQ2294="Exclu","Exclu",
AQ2294="SAT","TX ISSUE",
AQ2294="SPARE-ISSUE","SPARE-ISSUE",
AQ2294="Fiber CAmtel","TX ISSUE",
AQ2294="Fiber AOF","TX ISSUE",
AQ2294="Projet OCM (HUAWEI)","TRAVAUX-HUAWEI",
AQ2294="Projet OCM (NOKIA)","TRAVAUX -NOKIA",
AQ2294="ACCESS-ISSUE","ACCESS-ISSUE",
AQ2294="Projet OCM (ZTE, NOKIA, autres projets)","TRAVAUX OCM",
AQ2294="No root CAuse","No root cause",
AQ2294="ODU HS","TX ISSUE",
AQ2294="IP &amp; VLAN","TX ISSUE",
AQ2294="Warehouse HUAWEI","SPARE-ISSUE",
AQ2294="SPARE-HS","SPARE-ISSUE",
AQ2294="Power Telco","RAN ISSUE",AQ2294="no impacts","no impacts"
),"")</f>
        <v>No root cause</v>
      </c>
      <c r="AQ2294" s="67" t="s">
        <v>5344</v>
      </c>
      <c r="AR2294" s="48" t="str" cm="1">
        <f t="array" ref="AR2294">IFERROR(_xlfn.IFS(
AQ2294="MPR ISSUE","ACTIVE",
AQ2294="BSS Hardware Issue","ACTIVE",
AQ2294="Sites strategiques, MLL, Pylone, etc.","PASSIVE",
AQ2294="AKTIVCO DEFAUT GE &amp; POWER Cabinet","PASSIVE",
AQ2294="AKTIVCO Coupure ENEO &amp; Baisse de tension","PASSIVE",
AQ2294="Coupure ENEO &amp; Baisse de tension","PASSIVE",
AQ2294="Defaut GE &amp; POWER Cabinet","PASSIVE",
AQ2294="Sharing","PASSIVE",
AQ2294="Sites strategiques &amp; DataCenter","PASSIVE",
AQ2294="Exclu","Exclu",
AQ2294="SAT","ACTIVE",
AQ2294="SPARE-ISSUE","SPARE-ISSUE",
AQ2294="Fiber CAmtel","ACTIVE",
AQ2294="Fiber AOF","ACTIVE",
AQ2294="Projet OCM (HUAWEI)","PLANNED WORKS",
AQ2294="Projet OCM (NOKIA)","PLANNED WORKS",
AQ2294="ACCESS-ISSUE","ACCESS-ISSUE",
AQ2294="Projet OCM (ZTE, NOKIA, autres projets)","PLANNED WORKS",
AQ2294="No root CAuse","No root cause",
AQ2294="ODU HS","ACTIVE",
AQ2294="IP &amp; VLAN","ACTIVE",
AQ2294="Warehouse HUAWEI","SPARE-ISSUE",
AQ2294="SPARE-HS","SPARE-ISSUE",
AQ2294="Power Telco","ACTIVE", AQ2294="no impacts","no impacts"
),"")</f>
        <v>No root cause</v>
      </c>
      <c r="AS2294" s="92" t="s">
        <v>5537</v>
      </c>
      <c r="AT2294" s="98" t="s">
        <v>3113</v>
      </c>
      <c r="AV2294" s="17" t="s">
        <v>5537</v>
      </c>
      <c r="AW2294" s="7" t="s">
        <v>5537</v>
      </c>
      <c r="AX2294" s="6" t="s">
        <v>5537</v>
      </c>
      <c r="AY2294" s="7"/>
      <c r="AZ2294" s="3" t="s">
        <v>5537</v>
      </c>
      <c r="BA2294" s="18" t="s">
        <v>5537</v>
      </c>
      <c r="BB2294" s="18" t="s">
        <v>5537</v>
      </c>
      <c r="BC2294" s="18" t="s">
        <v>5537</v>
      </c>
      <c r="BD2294" s="18" t="s">
        <v>5537</v>
      </c>
      <c r="BE2294" s="18" t="s">
        <v>5537</v>
      </c>
      <c r="BF2294" s="18" t="s">
        <v>5537</v>
      </c>
      <c r="BG2294" s="18" t="s">
        <v>5537</v>
      </c>
      <c r="BH2294" s="18" t="s">
        <v>5537</v>
      </c>
      <c r="BI2294" s="18" t="s">
        <v>5537</v>
      </c>
      <c r="BJ2294" s="18" t="s">
        <v>5537</v>
      </c>
      <c r="BK2294" s="18" t="s">
        <v>5537</v>
      </c>
      <c r="BL2294" s="9" t="s">
        <v>5537</v>
      </c>
      <c r="BM2294" s="14" t="s">
        <v>5537</v>
      </c>
      <c r="BN2294" s="14" t="s">
        <v>5537</v>
      </c>
      <c r="BO2294" s="14" t="str">
        <f>_xlfn.XLOOKUP(B2294,'[4]cell downs 18042026 17h'!$B:$B,'[4]cell downs 18042026 17h'!$B:$B,"")</f>
        <v/>
      </c>
      <c r="BP2294" s="14" t="str">
        <f>_xlfn.XLOOKUP(B2294,'[5]Cells Huawei 19042026 15h'!$B:$B,'[5]Cells Huawei 19042026 15h'!$B:$B,"")</f>
        <v/>
      </c>
      <c r="BQ2294" s="9" t="str">
        <f>_xlfn.XLOOKUP(B2294,'[6]cells down 19042026 9H40'!$B:$B,'[6]cells down 19042026 9H40'!$B:$B,"")</f>
        <v/>
      </c>
      <c r="BR2294" s="9" t="s">
        <v>3113</v>
      </c>
      <c r="BS2294" s="9" t="s">
        <v>5537</v>
      </c>
      <c r="BT2294" s="108"/>
    </row>
    <row r="2295" spans="1:72" s="9" customFormat="1" x14ac:dyDescent="0.35">
      <c r="A2295" s="1" t="s">
        <v>3917</v>
      </c>
      <c r="B2295" s="8" t="s">
        <v>3918</v>
      </c>
      <c r="C2295" s="3" t="str">
        <f>_xlfn.XLOOKUP(B2295,'[1]daily break down'!$D:$D,'[1]daily break down'!$E:$E,"")</f>
        <v>EXTREME-NORD</v>
      </c>
      <c r="D2295" s="1" t="s">
        <v>21</v>
      </c>
      <c r="E2295" s="1" t="s">
        <v>122</v>
      </c>
      <c r="F2295" s="3" t="s">
        <v>55</v>
      </c>
      <c r="G2295" s="1" t="s">
        <v>3917</v>
      </c>
      <c r="H2295" s="32" t="str">
        <f>_xlfn.XLOOKUP(B2295,[2]CALCULATION!$B:$B,[2]CALCULATION!$H:$H,"")</f>
        <v>HUAWEI</v>
      </c>
      <c r="I2295" s="28">
        <v>0</v>
      </c>
      <c r="J2295" s="28">
        <v>0</v>
      </c>
      <c r="K2295" s="28">
        <v>0</v>
      </c>
      <c r="L2295" s="28">
        <v>0</v>
      </c>
      <c r="M2295" s="28">
        <v>0</v>
      </c>
      <c r="N2295" s="28">
        <v>0</v>
      </c>
      <c r="O2295" s="28">
        <v>0</v>
      </c>
      <c r="P2295" s="28">
        <v>0</v>
      </c>
      <c r="Q2295" s="28">
        <v>0</v>
      </c>
      <c r="R2295" s="28">
        <v>0</v>
      </c>
      <c r="S2295" s="93">
        <v>0</v>
      </c>
      <c r="T2295" s="93">
        <f>_xlfn.XLOOKUP(B2295,'[3]Nur des jours'!$B:$B,'[3]Nur des jours'!$U:$U,"")</f>
        <v>0</v>
      </c>
      <c r="U2295" s="93">
        <v>0</v>
      </c>
      <c r="V2295" s="93">
        <v>0.20374793469793084</v>
      </c>
      <c r="W2295" s="93">
        <v>0</v>
      </c>
      <c r="X2295" s="93">
        <v>1.4624764220264645E-2</v>
      </c>
      <c r="Y2295" s="93">
        <v>0</v>
      </c>
      <c r="Z2295" s="93">
        <v>0</v>
      </c>
      <c r="AA2295" s="93">
        <v>0</v>
      </c>
      <c r="AB2295" s="93">
        <v>0</v>
      </c>
      <c r="AC2295" s="93">
        <f>_xlfn.XLOOKUP(B2295,'[3]Nur des jours'!$B:$B,'[3]Nur des jours'!$N:$N,"")</f>
        <v>0</v>
      </c>
      <c r="AD2295" s="93">
        <v>0</v>
      </c>
      <c r="AE2295" s="93">
        <v>0</v>
      </c>
      <c r="AF2295" s="93">
        <v>0</v>
      </c>
      <c r="AG2295" s="93"/>
      <c r="AH2295" s="93">
        <v>0</v>
      </c>
      <c r="AI2295" s="93">
        <v>0</v>
      </c>
      <c r="AJ2295" s="93">
        <v>0</v>
      </c>
      <c r="AK2295" s="93">
        <v>0</v>
      </c>
      <c r="AL2295" s="93">
        <v>0</v>
      </c>
      <c r="AM2295" s="49" t="s">
        <v>5601</v>
      </c>
      <c r="AN2295" s="49"/>
      <c r="AO2295" s="48" t="str" cm="1">
        <f t="array" ref="AO2295">IFERROR(_xlfn.IFS(
AQ2295="MPR ISSUE","PDH",
AQ2295="BSS Hardware Issue","BSS",
AQ2295="Sites strategiques, MLL, Pylone, etc.","ENVTECH",
AQ2295="AKTIVCO DEFAUT GE &amp; POWER Cabinet","AKTIVCO",
AQ2295="AKTIVCO Coupure ENEO &amp; Baisse de tension","AKTIVCO GRID ONLY",
AQ2295="Coupure ENEO &amp; Baisse de tension","IHS GRID ONLY",
AQ2295="Defaut GE &amp; POWER Cabinet","IHS",
AQ2295="Sharing","Partners",
AQ2295="Sites strategiques &amp; DataCenter","SST &amp; DC",
AQ2295="Exclu","Exclu",
AQ2295="SAT","SAT",
AQ2295="SPARE-ISSUE","SPARE-ISSUE",
AQ2295="Fiber CAmtel","TRANS_FO_CAMTEL",
AQ2295="Fiber AOF","Fiber AOF",
AQ2295="Projet OCM (HUAWEI)","TRAVAUX-HUAWEI",
AQ2295="Projet OCM (NOKIA)","TRAVAUX-NOKIA",
AQ2295="ACCESS-ISSUE","ACCESS-ISSUE",
AQ2295="Projet OCM (ZTE, NOKIA, autres projets)","TRAVAUX OCM",
AQ2295="No root CAuse","No root cause",
AQ2295="ODU HS","PDH",
AQ2295="IP &amp; VLAN","PDH",
AQ2295="Warehouse HUAWEI","SPARE-ISSUE",
AQ2295="SPARE-HS","SPARE-ISSUE",
AQ2295="Power Telco","BSS",AQ2295="no impacts","no impacts"
),"")</f>
        <v>No root cause</v>
      </c>
      <c r="AP2295" s="48" t="str" cm="1">
        <f t="array" ref="AP2295">IFERROR(_xlfn.IFS(
AQ2295="MPR ISSUE","TX ISSUE",
AQ2295="BSS Hardware Issue","RAN ISSUE",
AQ2295="Sites strategiques, MLL, Pylone, etc.","ENVTECH",
AQ2295="AKTIVCO DEFAUT GE &amp; POWER Cabinet","POWER ISSUE",
AQ2295="AKTIVCO Coupure ENEO &amp; Baisse de tension","POWER ISSUE",
AQ2295="Coupure ENEO &amp; Baisse de tension","POWER ISSUE",
AQ2295="Defaut GE &amp; POWER Cabinet","POWER ISSUE",
AQ2295="Sharing","POWER ISSUE",
AQ2295="Sites strategiques &amp; DataCenter","POWER ISSUE",
AQ2295="Exclu","Exclu",
AQ2295="SAT","TX ISSUE",
AQ2295="SPARE-ISSUE","SPARE-ISSUE",
AQ2295="Fiber CAmtel","TX ISSUE",
AQ2295="Fiber AOF","TX ISSUE",
AQ2295="Projet OCM (HUAWEI)","TRAVAUX-HUAWEI",
AQ2295="Projet OCM (NOKIA)","TRAVAUX -NOKIA",
AQ2295="ACCESS-ISSUE","ACCESS-ISSUE",
AQ2295="Projet OCM (ZTE, NOKIA, autres projets)","TRAVAUX OCM",
AQ2295="No root CAuse","No root cause",
AQ2295="ODU HS","TX ISSUE",
AQ2295="IP &amp; VLAN","TX ISSUE",
AQ2295="Warehouse HUAWEI","SPARE-ISSUE",
AQ2295="SPARE-HS","SPARE-ISSUE",
AQ2295="Power Telco","RAN ISSUE",AQ2295="no impacts","no impacts"
),"")</f>
        <v>No root cause</v>
      </c>
      <c r="AQ2295" s="67" t="s">
        <v>5344</v>
      </c>
      <c r="AR2295" s="48" t="str" cm="1">
        <f t="array" ref="AR2295">IFERROR(_xlfn.IFS(
AQ2295="MPR ISSUE","ACTIVE",
AQ2295="BSS Hardware Issue","ACTIVE",
AQ2295="Sites strategiques, MLL, Pylone, etc.","PASSIVE",
AQ2295="AKTIVCO DEFAUT GE &amp; POWER Cabinet","PASSIVE",
AQ2295="AKTIVCO Coupure ENEO &amp; Baisse de tension","PASSIVE",
AQ2295="Coupure ENEO &amp; Baisse de tension","PASSIVE",
AQ2295="Defaut GE &amp; POWER Cabinet","PASSIVE",
AQ2295="Sharing","PASSIVE",
AQ2295="Sites strategiques &amp; DataCenter","PASSIVE",
AQ2295="Exclu","Exclu",
AQ2295="SAT","ACTIVE",
AQ2295="SPARE-ISSUE","SPARE-ISSUE",
AQ2295="Fiber CAmtel","ACTIVE",
AQ2295="Fiber AOF","ACTIVE",
AQ2295="Projet OCM (HUAWEI)","PLANNED WORKS",
AQ2295="Projet OCM (NOKIA)","PLANNED WORKS",
AQ2295="ACCESS-ISSUE","ACCESS-ISSUE",
AQ2295="Projet OCM (ZTE, NOKIA, autres projets)","PLANNED WORKS",
AQ2295="No root CAuse","No root cause",
AQ2295="ODU HS","ACTIVE",
AQ2295="IP &amp; VLAN","ACTIVE",
AQ2295="Warehouse HUAWEI","SPARE-ISSUE",
AQ2295="SPARE-HS","SPARE-ISSUE",
AQ2295="Power Telco","ACTIVE", AQ2295="no impacts","no impacts"
),"")</f>
        <v>No root cause</v>
      </c>
      <c r="AS2295" s="92" t="s">
        <v>5537</v>
      </c>
      <c r="AT2295" s="98" t="s">
        <v>3918</v>
      </c>
      <c r="AV2295" s="17" t="s">
        <v>5537</v>
      </c>
      <c r="AW2295" s="7" t="s">
        <v>5537</v>
      </c>
      <c r="AX2295" s="6" t="s">
        <v>5537</v>
      </c>
      <c r="AY2295" s="7"/>
      <c r="AZ2295" s="3" t="s">
        <v>5537</v>
      </c>
      <c r="BA2295" s="18" t="s">
        <v>5537</v>
      </c>
      <c r="BB2295" s="18" t="s">
        <v>5537</v>
      </c>
      <c r="BC2295" s="18" t="s">
        <v>5537</v>
      </c>
      <c r="BD2295" s="18" t="s">
        <v>5537</v>
      </c>
      <c r="BE2295" s="18" t="s">
        <v>5537</v>
      </c>
      <c r="BF2295" s="18" t="s">
        <v>5537</v>
      </c>
      <c r="BG2295" s="18" t="s">
        <v>5537</v>
      </c>
      <c r="BH2295" s="18" t="s">
        <v>5537</v>
      </c>
      <c r="BI2295" s="18" t="s">
        <v>5537</v>
      </c>
      <c r="BJ2295" s="18" t="s">
        <v>5537</v>
      </c>
      <c r="BK2295" s="18" t="s">
        <v>5537</v>
      </c>
      <c r="BL2295" s="9" t="s">
        <v>5537</v>
      </c>
      <c r="BM2295" s="14" t="s">
        <v>5537</v>
      </c>
      <c r="BN2295" s="14" t="s">
        <v>5537</v>
      </c>
      <c r="BO2295" s="14" t="str">
        <f>_xlfn.XLOOKUP(B2295,'[4]cell downs 18042026 17h'!$B:$B,'[4]cell downs 18042026 17h'!$B:$B,"")</f>
        <v/>
      </c>
      <c r="BP2295" s="14" t="str">
        <f>_xlfn.XLOOKUP(B2295,'[5]Cells Huawei 19042026 15h'!$B:$B,'[5]Cells Huawei 19042026 15h'!$B:$B,"")</f>
        <v/>
      </c>
      <c r="BQ2295" s="9" t="str">
        <f>_xlfn.XLOOKUP(B2295,'[6]cells down 19042026 9H40'!$B:$B,'[6]cells down 19042026 9H40'!$B:$B,"")</f>
        <v/>
      </c>
      <c r="BR2295" s="9" t="s">
        <v>5537</v>
      </c>
      <c r="BS2295" s="9" t="s">
        <v>5537</v>
      </c>
      <c r="BT2295" s="108"/>
    </row>
    <row r="2296" spans="1:72" s="9" customFormat="1" x14ac:dyDescent="0.35">
      <c r="A2296" s="2" t="s">
        <v>3913</v>
      </c>
      <c r="B2296" s="8" t="s">
        <v>3914</v>
      </c>
      <c r="C2296" s="3" t="str">
        <f>_xlfn.XLOOKUP(B2296,'[1]daily break down'!$D:$D,'[1]daily break down'!$E:$E,"")</f>
        <v>EXTREME-NORD</v>
      </c>
      <c r="D2296" s="1" t="s">
        <v>21</v>
      </c>
      <c r="E2296" s="1" t="s">
        <v>563</v>
      </c>
      <c r="F2296" s="3" t="s">
        <v>55</v>
      </c>
      <c r="G2296" s="1" t="s">
        <v>3913</v>
      </c>
      <c r="H2296" s="32" t="str">
        <f>_xlfn.XLOOKUP(B2296,[2]CALCULATION!$B:$B,[2]CALCULATION!$H:$H,"")</f>
        <v>HUAWEI</v>
      </c>
      <c r="I2296" s="28">
        <v>0</v>
      </c>
      <c r="J2296" s="28">
        <v>0</v>
      </c>
      <c r="K2296" s="28">
        <v>0</v>
      </c>
      <c r="L2296" s="28">
        <v>0</v>
      </c>
      <c r="M2296" s="28">
        <v>0</v>
      </c>
      <c r="N2296" s="28">
        <v>0</v>
      </c>
      <c r="O2296" s="28">
        <v>0</v>
      </c>
      <c r="P2296" s="28">
        <v>0</v>
      </c>
      <c r="Q2296" s="28">
        <v>0</v>
      </c>
      <c r="R2296" s="28">
        <v>0</v>
      </c>
      <c r="S2296" s="93">
        <v>0</v>
      </c>
      <c r="T2296" s="93">
        <f>_xlfn.XLOOKUP(B2296,'[3]Nur des jours'!$B:$B,'[3]Nur des jours'!$U:$U,"")</f>
        <v>0</v>
      </c>
      <c r="U2296" s="93">
        <v>0</v>
      </c>
      <c r="V2296" s="93">
        <v>0.2044791729089441</v>
      </c>
      <c r="W2296" s="93">
        <v>0</v>
      </c>
      <c r="X2296" s="93">
        <v>1.3822185695981827E-2</v>
      </c>
      <c r="Y2296" s="93">
        <v>0</v>
      </c>
      <c r="Z2296" s="93">
        <v>0</v>
      </c>
      <c r="AA2296" s="93">
        <v>0</v>
      </c>
      <c r="AB2296" s="93">
        <v>0</v>
      </c>
      <c r="AC2296" s="93">
        <f>_xlfn.XLOOKUP(B2296,'[3]Nur des jours'!$B:$B,'[3]Nur des jours'!$N:$N,"")</f>
        <v>0</v>
      </c>
      <c r="AD2296" s="93">
        <v>0</v>
      </c>
      <c r="AE2296" s="93">
        <v>0</v>
      </c>
      <c r="AF2296" s="93">
        <v>0</v>
      </c>
      <c r="AG2296" s="93"/>
      <c r="AH2296" s="93">
        <v>0</v>
      </c>
      <c r="AI2296" s="93">
        <v>0</v>
      </c>
      <c r="AJ2296" s="93">
        <v>0</v>
      </c>
      <c r="AK2296" s="93">
        <v>0</v>
      </c>
      <c r="AL2296" s="93">
        <v>0</v>
      </c>
      <c r="AM2296" s="49" t="s">
        <v>5601</v>
      </c>
      <c r="AN2296" s="49"/>
      <c r="AO2296" s="48" t="str" cm="1">
        <f t="array" ref="AO2296">IFERROR(_xlfn.IFS(
AQ2296="MPR ISSUE","PDH",
AQ2296="BSS Hardware Issue","BSS",
AQ2296="Sites strategiques, MLL, Pylone, etc.","ENVTECH",
AQ2296="AKTIVCO DEFAUT GE &amp; POWER Cabinet","AKTIVCO",
AQ2296="AKTIVCO Coupure ENEO &amp; Baisse de tension","AKTIVCO GRID ONLY",
AQ2296="Coupure ENEO &amp; Baisse de tension","IHS GRID ONLY",
AQ2296="Defaut GE &amp; POWER Cabinet","IHS",
AQ2296="Sharing","Partners",
AQ2296="Sites strategiques &amp; DataCenter","SST &amp; DC",
AQ2296="Exclu","Exclu",
AQ2296="SAT","SAT",
AQ2296="SPARE-ISSUE","SPARE-ISSUE",
AQ2296="Fiber CAmtel","TRANS_FO_CAMTEL",
AQ2296="Fiber AOF","Fiber AOF",
AQ2296="Projet OCM (HUAWEI)","TRAVAUX-HUAWEI",
AQ2296="Projet OCM (NOKIA)","TRAVAUX-NOKIA",
AQ2296="ACCESS-ISSUE","ACCESS-ISSUE",
AQ2296="Projet OCM (ZTE, NOKIA, autres projets)","TRAVAUX OCM",
AQ2296="No root CAuse","No root cause",
AQ2296="ODU HS","PDH",
AQ2296="IP &amp; VLAN","PDH",
AQ2296="Warehouse HUAWEI","SPARE-ISSUE",
AQ2296="SPARE-HS","SPARE-ISSUE",
AQ2296="Power Telco","BSS",AQ2296="no impacts","no impacts"
),"")</f>
        <v>No root cause</v>
      </c>
      <c r="AP2296" s="48" t="str" cm="1">
        <f t="array" ref="AP2296">IFERROR(_xlfn.IFS(
AQ2296="MPR ISSUE","TX ISSUE",
AQ2296="BSS Hardware Issue","RAN ISSUE",
AQ2296="Sites strategiques, MLL, Pylone, etc.","ENVTECH",
AQ2296="AKTIVCO DEFAUT GE &amp; POWER Cabinet","POWER ISSUE",
AQ2296="AKTIVCO Coupure ENEO &amp; Baisse de tension","POWER ISSUE",
AQ2296="Coupure ENEO &amp; Baisse de tension","POWER ISSUE",
AQ2296="Defaut GE &amp; POWER Cabinet","POWER ISSUE",
AQ2296="Sharing","POWER ISSUE",
AQ2296="Sites strategiques &amp; DataCenter","POWER ISSUE",
AQ2296="Exclu","Exclu",
AQ2296="SAT","TX ISSUE",
AQ2296="SPARE-ISSUE","SPARE-ISSUE",
AQ2296="Fiber CAmtel","TX ISSUE",
AQ2296="Fiber AOF","TX ISSUE",
AQ2296="Projet OCM (HUAWEI)","TRAVAUX-HUAWEI",
AQ2296="Projet OCM (NOKIA)","TRAVAUX -NOKIA",
AQ2296="ACCESS-ISSUE","ACCESS-ISSUE",
AQ2296="Projet OCM (ZTE, NOKIA, autres projets)","TRAVAUX OCM",
AQ2296="No root CAuse","No root cause",
AQ2296="ODU HS","TX ISSUE",
AQ2296="IP &amp; VLAN","TX ISSUE",
AQ2296="Warehouse HUAWEI","SPARE-ISSUE",
AQ2296="SPARE-HS","SPARE-ISSUE",
AQ2296="Power Telco","RAN ISSUE",AQ2296="no impacts","no impacts"
),"")</f>
        <v>No root cause</v>
      </c>
      <c r="AQ2296" s="67" t="s">
        <v>5344</v>
      </c>
      <c r="AR2296" s="48" t="str" cm="1">
        <f t="array" ref="AR2296">IFERROR(_xlfn.IFS(
AQ2296="MPR ISSUE","ACTIVE",
AQ2296="BSS Hardware Issue","ACTIVE",
AQ2296="Sites strategiques, MLL, Pylone, etc.","PASSIVE",
AQ2296="AKTIVCO DEFAUT GE &amp; POWER Cabinet","PASSIVE",
AQ2296="AKTIVCO Coupure ENEO &amp; Baisse de tension","PASSIVE",
AQ2296="Coupure ENEO &amp; Baisse de tension","PASSIVE",
AQ2296="Defaut GE &amp; POWER Cabinet","PASSIVE",
AQ2296="Sharing","PASSIVE",
AQ2296="Sites strategiques &amp; DataCenter","PASSIVE",
AQ2296="Exclu","Exclu",
AQ2296="SAT","ACTIVE",
AQ2296="SPARE-ISSUE","SPARE-ISSUE",
AQ2296="Fiber CAmtel","ACTIVE",
AQ2296="Fiber AOF","ACTIVE",
AQ2296="Projet OCM (HUAWEI)","PLANNED WORKS",
AQ2296="Projet OCM (NOKIA)","PLANNED WORKS",
AQ2296="ACCESS-ISSUE","ACCESS-ISSUE",
AQ2296="Projet OCM (ZTE, NOKIA, autres projets)","PLANNED WORKS",
AQ2296="No root CAuse","No root cause",
AQ2296="ODU HS","ACTIVE",
AQ2296="IP &amp; VLAN","ACTIVE",
AQ2296="Warehouse HUAWEI","SPARE-ISSUE",
AQ2296="SPARE-HS","SPARE-ISSUE",
AQ2296="Power Telco","ACTIVE", AQ2296="no impacts","no impacts"
),"")</f>
        <v>No root cause</v>
      </c>
      <c r="AS2296" s="92" t="s">
        <v>5537</v>
      </c>
      <c r="AT2296" s="98" t="s">
        <v>3914</v>
      </c>
      <c r="AV2296" s="17" t="s">
        <v>5537</v>
      </c>
      <c r="AW2296" s="7" t="s">
        <v>5537</v>
      </c>
      <c r="AX2296" s="6" t="s">
        <v>5537</v>
      </c>
      <c r="AY2296" s="7"/>
      <c r="AZ2296" s="3" t="s">
        <v>5537</v>
      </c>
      <c r="BA2296" s="18" t="s">
        <v>5537</v>
      </c>
      <c r="BB2296" s="18" t="s">
        <v>5537</v>
      </c>
      <c r="BC2296" s="18" t="s">
        <v>5537</v>
      </c>
      <c r="BD2296" s="18" t="s">
        <v>5537</v>
      </c>
      <c r="BE2296" s="18" t="s">
        <v>5537</v>
      </c>
      <c r="BF2296" s="18" t="s">
        <v>5537</v>
      </c>
      <c r="BG2296" s="18" t="s">
        <v>5537</v>
      </c>
      <c r="BH2296" s="18" t="s">
        <v>5537</v>
      </c>
      <c r="BI2296" s="18" t="s">
        <v>5537</v>
      </c>
      <c r="BJ2296" s="18" t="s">
        <v>5537</v>
      </c>
      <c r="BK2296" s="18" t="s">
        <v>5537</v>
      </c>
      <c r="BL2296" s="9" t="s">
        <v>5537</v>
      </c>
      <c r="BM2296" s="14" t="s">
        <v>5537</v>
      </c>
      <c r="BN2296" s="14" t="s">
        <v>5537</v>
      </c>
      <c r="BO2296" s="14" t="str">
        <f>_xlfn.XLOOKUP(B2296,'[4]cell downs 18042026 17h'!$B:$B,'[4]cell downs 18042026 17h'!$B:$B,"")</f>
        <v/>
      </c>
      <c r="BP2296" s="14" t="str">
        <f>_xlfn.XLOOKUP(B2296,'[5]Cells Huawei 19042026 15h'!$B:$B,'[5]Cells Huawei 19042026 15h'!$B:$B,"")</f>
        <v/>
      </c>
      <c r="BQ2296" s="9" t="str">
        <f>_xlfn.XLOOKUP(B2296,'[6]cells down 19042026 9H40'!$B:$B,'[6]cells down 19042026 9H40'!$B:$B,"")</f>
        <v/>
      </c>
      <c r="BR2296" s="9" t="s">
        <v>5537</v>
      </c>
      <c r="BS2296" s="9" t="s">
        <v>5537</v>
      </c>
      <c r="BT2296" s="108"/>
    </row>
    <row r="2297" spans="1:72" s="9" customFormat="1" x14ac:dyDescent="0.35">
      <c r="A2297" s="1" t="s">
        <v>4855</v>
      </c>
      <c r="B2297" s="8" t="s">
        <v>4856</v>
      </c>
      <c r="C2297" s="3" t="str">
        <f>_xlfn.XLOOKUP(B2297,'[1]daily break down'!$D:$D,'[1]daily break down'!$E:$E,"")</f>
        <v>SUD-OUEST</v>
      </c>
      <c r="D2297" s="1" t="s">
        <v>11</v>
      </c>
      <c r="E2297" s="1" t="s">
        <v>12</v>
      </c>
      <c r="F2297" s="3" t="s">
        <v>13</v>
      </c>
      <c r="G2297" s="1" t="s">
        <v>4857</v>
      </c>
      <c r="H2297" s="32" t="str">
        <f>_xlfn.XLOOKUP(B2297,[2]CALCULATION!$B:$B,[2]CALCULATION!$H:$H,"")</f>
        <v>HUAWEI</v>
      </c>
      <c r="I2297" s="28">
        <v>0</v>
      </c>
      <c r="J2297" s="28">
        <v>0</v>
      </c>
      <c r="K2297" s="28">
        <v>0</v>
      </c>
      <c r="L2297" s="28">
        <v>0</v>
      </c>
      <c r="M2297" s="28">
        <v>0</v>
      </c>
      <c r="N2297" s="28">
        <v>0</v>
      </c>
      <c r="O2297" s="28">
        <v>0</v>
      </c>
      <c r="P2297" s="28">
        <v>0</v>
      </c>
      <c r="Q2297" s="28">
        <v>0</v>
      </c>
      <c r="R2297" s="28">
        <v>0</v>
      </c>
      <c r="S2297" s="93">
        <v>0</v>
      </c>
      <c r="T2297" s="93">
        <f>_xlfn.XLOOKUP(B2297,'[3]Nur des jours'!$B:$B,'[3]Nur des jours'!$U:$U,"")</f>
        <v>0</v>
      </c>
      <c r="U2297" s="93">
        <v>0</v>
      </c>
      <c r="V2297" s="93">
        <v>0</v>
      </c>
      <c r="W2297" s="93">
        <v>0</v>
      </c>
      <c r="X2297" s="93">
        <v>9.9163035444721249E-3</v>
      </c>
      <c r="Y2297" s="93">
        <v>0</v>
      </c>
      <c r="Z2297" s="93">
        <v>0</v>
      </c>
      <c r="AA2297" s="93">
        <v>0</v>
      </c>
      <c r="AB2297" s="93">
        <v>0</v>
      </c>
      <c r="AC2297" s="93">
        <f>_xlfn.XLOOKUP(B2297,'[3]Nur des jours'!$B:$B,'[3]Nur des jours'!$N:$N,"")</f>
        <v>0</v>
      </c>
      <c r="AD2297" s="93">
        <v>0</v>
      </c>
      <c r="AE2297" s="93">
        <v>0</v>
      </c>
      <c r="AF2297" s="93">
        <v>0</v>
      </c>
      <c r="AG2297" s="93"/>
      <c r="AH2297" s="93">
        <v>0</v>
      </c>
      <c r="AI2297" s="93">
        <v>0</v>
      </c>
      <c r="AJ2297" s="93">
        <v>0</v>
      </c>
      <c r="AK2297" s="93">
        <v>0</v>
      </c>
      <c r="AL2297" s="93">
        <v>0</v>
      </c>
      <c r="AM2297" s="49" t="s">
        <v>5601</v>
      </c>
      <c r="AN2297" s="49"/>
      <c r="AO2297" s="48" t="str" cm="1">
        <f t="array" ref="AO2297">IFERROR(_xlfn.IFS(
AQ2297="MPR ISSUE","PDH",
AQ2297="BSS Hardware Issue","BSS",
AQ2297="Sites strategiques, MLL, Pylone, etc.","ENVTECH",
AQ2297="AKTIVCO DEFAUT GE &amp; POWER Cabinet","AKTIVCO",
AQ2297="AKTIVCO Coupure ENEO &amp; Baisse de tension","AKTIVCO GRID ONLY",
AQ2297="Coupure ENEO &amp; Baisse de tension","IHS GRID ONLY",
AQ2297="Defaut GE &amp; POWER Cabinet","IHS",
AQ2297="Sharing","Partners",
AQ2297="Sites strategiques &amp; DataCenter","SST &amp; DC",
AQ2297="Exclu","Exclu",
AQ2297="SAT","SAT",
AQ2297="SPARE-ISSUE","SPARE-ISSUE",
AQ2297="Fiber CAmtel","TRANS_FO_CAMTEL",
AQ2297="Fiber AOF","Fiber AOF",
AQ2297="Projet OCM (HUAWEI)","TRAVAUX-HUAWEI",
AQ2297="Projet OCM (NOKIA)","TRAVAUX-NOKIA",
AQ2297="ACCESS-ISSUE","ACCESS-ISSUE",
AQ2297="Projet OCM (ZTE, NOKIA, autres projets)","TRAVAUX OCM",
AQ2297="No root CAuse","No root cause",
AQ2297="ODU HS","PDH",
AQ2297="IP &amp; VLAN","PDH",
AQ2297="Warehouse HUAWEI","SPARE-ISSUE",
AQ2297="SPARE-HS","SPARE-ISSUE",
AQ2297="Power Telco","BSS",AQ2297="no impacts","no impacts"
),"")</f>
        <v>No root cause</v>
      </c>
      <c r="AP2297" s="48" t="str" cm="1">
        <f t="array" ref="AP2297">IFERROR(_xlfn.IFS(
AQ2297="MPR ISSUE","TX ISSUE",
AQ2297="BSS Hardware Issue","RAN ISSUE",
AQ2297="Sites strategiques, MLL, Pylone, etc.","ENVTECH",
AQ2297="AKTIVCO DEFAUT GE &amp; POWER Cabinet","POWER ISSUE",
AQ2297="AKTIVCO Coupure ENEO &amp; Baisse de tension","POWER ISSUE",
AQ2297="Coupure ENEO &amp; Baisse de tension","POWER ISSUE",
AQ2297="Defaut GE &amp; POWER Cabinet","POWER ISSUE",
AQ2297="Sharing","POWER ISSUE",
AQ2297="Sites strategiques &amp; DataCenter","POWER ISSUE",
AQ2297="Exclu","Exclu",
AQ2297="SAT","TX ISSUE",
AQ2297="SPARE-ISSUE","SPARE-ISSUE",
AQ2297="Fiber CAmtel","TX ISSUE",
AQ2297="Fiber AOF","TX ISSUE",
AQ2297="Projet OCM (HUAWEI)","TRAVAUX-HUAWEI",
AQ2297="Projet OCM (NOKIA)","TRAVAUX -NOKIA",
AQ2297="ACCESS-ISSUE","ACCESS-ISSUE",
AQ2297="Projet OCM (ZTE, NOKIA, autres projets)","TRAVAUX OCM",
AQ2297="No root CAuse","No root cause",
AQ2297="ODU HS","TX ISSUE",
AQ2297="IP &amp; VLAN","TX ISSUE",
AQ2297="Warehouse HUAWEI","SPARE-ISSUE",
AQ2297="SPARE-HS","SPARE-ISSUE",
AQ2297="Power Telco","RAN ISSUE",AQ2297="no impacts","no impacts"
),"")</f>
        <v>No root cause</v>
      </c>
      <c r="AQ2297" s="67" t="s">
        <v>5344</v>
      </c>
      <c r="AR2297" s="48" t="str" cm="1">
        <f t="array" ref="AR2297">IFERROR(_xlfn.IFS(
AQ2297="MPR ISSUE","ACTIVE",
AQ2297="BSS Hardware Issue","ACTIVE",
AQ2297="Sites strategiques, MLL, Pylone, etc.","PASSIVE",
AQ2297="AKTIVCO DEFAUT GE &amp; POWER Cabinet","PASSIVE",
AQ2297="AKTIVCO Coupure ENEO &amp; Baisse de tension","PASSIVE",
AQ2297="Coupure ENEO &amp; Baisse de tension","PASSIVE",
AQ2297="Defaut GE &amp; POWER Cabinet","PASSIVE",
AQ2297="Sharing","PASSIVE",
AQ2297="Sites strategiques &amp; DataCenter","PASSIVE",
AQ2297="Exclu","Exclu",
AQ2297="SAT","ACTIVE",
AQ2297="SPARE-ISSUE","SPARE-ISSUE",
AQ2297="Fiber CAmtel","ACTIVE",
AQ2297="Fiber AOF","ACTIVE",
AQ2297="Projet OCM (HUAWEI)","PLANNED WORKS",
AQ2297="Projet OCM (NOKIA)","PLANNED WORKS",
AQ2297="ACCESS-ISSUE","ACCESS-ISSUE",
AQ2297="Projet OCM (ZTE, NOKIA, autres projets)","PLANNED WORKS",
AQ2297="No root CAuse","No root cause",
AQ2297="ODU HS","ACTIVE",
AQ2297="IP &amp; VLAN","ACTIVE",
AQ2297="Warehouse HUAWEI","SPARE-ISSUE",
AQ2297="SPARE-HS","SPARE-ISSUE",
AQ2297="Power Telco","ACTIVE", AQ2297="no impacts","no impacts"
),"")</f>
        <v>No root cause</v>
      </c>
      <c r="AS2297" s="92" t="s">
        <v>5537</v>
      </c>
      <c r="AT2297" s="98" t="s">
        <v>4856</v>
      </c>
      <c r="AV2297" s="17" t="s">
        <v>5537</v>
      </c>
      <c r="AW2297" s="7" t="s">
        <v>5537</v>
      </c>
      <c r="AX2297" s="6" t="s">
        <v>5537</v>
      </c>
      <c r="AY2297" s="7"/>
      <c r="AZ2297" s="3" t="s">
        <v>5537</v>
      </c>
      <c r="BA2297" s="18" t="s">
        <v>5537</v>
      </c>
      <c r="BB2297" s="18" t="s">
        <v>5537</v>
      </c>
      <c r="BC2297" s="18" t="s">
        <v>5537</v>
      </c>
      <c r="BD2297" s="18" t="s">
        <v>5537</v>
      </c>
      <c r="BE2297" s="18" t="s">
        <v>5537</v>
      </c>
      <c r="BF2297" s="18" t="s">
        <v>5537</v>
      </c>
      <c r="BG2297" s="18" t="s">
        <v>5537</v>
      </c>
      <c r="BH2297" s="18" t="s">
        <v>5537</v>
      </c>
      <c r="BI2297" s="18" t="s">
        <v>5537</v>
      </c>
      <c r="BJ2297" s="18" t="s">
        <v>5537</v>
      </c>
      <c r="BK2297" s="18" t="s">
        <v>5537</v>
      </c>
      <c r="BL2297" s="9" t="s">
        <v>5537</v>
      </c>
      <c r="BM2297" s="14" t="s">
        <v>5537</v>
      </c>
      <c r="BN2297" s="14" t="s">
        <v>5537</v>
      </c>
      <c r="BO2297" s="14" t="str">
        <f>_xlfn.XLOOKUP(B2297,'[4]cell downs 18042026 17h'!$B:$B,'[4]cell downs 18042026 17h'!$B:$B,"")</f>
        <v/>
      </c>
      <c r="BP2297" s="14" t="str">
        <f>_xlfn.XLOOKUP(B2297,'[5]Cells Huawei 19042026 15h'!$B:$B,'[5]Cells Huawei 19042026 15h'!$B:$B,"")</f>
        <v/>
      </c>
      <c r="BQ2297" s="9" t="str">
        <f>_xlfn.XLOOKUP(B2297,'[6]cells down 19042026 9H40'!$B:$B,'[6]cells down 19042026 9H40'!$B:$B,"")</f>
        <v/>
      </c>
      <c r="BR2297" s="9" t="s">
        <v>4856</v>
      </c>
      <c r="BS2297" s="9" t="s">
        <v>5537</v>
      </c>
      <c r="BT2297" s="108"/>
    </row>
    <row r="2298" spans="1:72" s="9" customFormat="1" x14ac:dyDescent="0.35">
      <c r="A2298" s="1" t="s">
        <v>3804</v>
      </c>
      <c r="B2298" s="8" t="s">
        <v>3805</v>
      </c>
      <c r="C2298" s="3" t="str">
        <f>_xlfn.XLOOKUP(B2298,'[1]daily break down'!$D:$D,'[1]daily break down'!$E:$E,"")</f>
        <v>EXTREME-NORD</v>
      </c>
      <c r="D2298" s="1" t="s">
        <v>11</v>
      </c>
      <c r="E2298" s="1" t="s">
        <v>237</v>
      </c>
      <c r="F2298" s="3" t="s">
        <v>55</v>
      </c>
      <c r="G2298" s="1" t="s">
        <v>3804</v>
      </c>
      <c r="H2298" s="32" t="str">
        <f>_xlfn.XLOOKUP(B2298,[2]CALCULATION!$B:$B,[2]CALCULATION!$H:$H,"")</f>
        <v>HUAWEI</v>
      </c>
      <c r="I2298" s="28">
        <v>0</v>
      </c>
      <c r="J2298" s="28">
        <v>0</v>
      </c>
      <c r="K2298" s="28">
        <v>0</v>
      </c>
      <c r="L2298" s="28">
        <v>0</v>
      </c>
      <c r="M2298" s="28">
        <v>0</v>
      </c>
      <c r="N2298" s="28">
        <v>0</v>
      </c>
      <c r="O2298" s="28">
        <v>0</v>
      </c>
      <c r="P2298" s="28">
        <v>0</v>
      </c>
      <c r="Q2298" s="28">
        <v>0</v>
      </c>
      <c r="R2298" s="28">
        <v>0</v>
      </c>
      <c r="S2298" s="93">
        <v>0</v>
      </c>
      <c r="T2298" s="93">
        <f>_xlfn.XLOOKUP(B2298,'[3]Nur des jours'!$B:$B,'[3]Nur des jours'!$U:$U,"")</f>
        <v>0</v>
      </c>
      <c r="U2298" s="93">
        <v>0</v>
      </c>
      <c r="V2298" s="93">
        <v>0</v>
      </c>
      <c r="W2298" s="93">
        <v>0</v>
      </c>
      <c r="X2298" s="93">
        <v>6.777329760610443E-3</v>
      </c>
      <c r="Y2298" s="93">
        <v>0</v>
      </c>
      <c r="Z2298" s="93">
        <v>0</v>
      </c>
      <c r="AA2298" s="93">
        <v>0</v>
      </c>
      <c r="AB2298" s="93">
        <v>0</v>
      </c>
      <c r="AC2298" s="93">
        <f>_xlfn.XLOOKUP(B2298,'[3]Nur des jours'!$B:$B,'[3]Nur des jours'!$N:$N,"")</f>
        <v>0</v>
      </c>
      <c r="AD2298" s="93">
        <v>0</v>
      </c>
      <c r="AE2298" s="93">
        <v>0</v>
      </c>
      <c r="AF2298" s="93">
        <v>0</v>
      </c>
      <c r="AG2298" s="93"/>
      <c r="AH2298" s="93">
        <v>0</v>
      </c>
      <c r="AI2298" s="93">
        <v>0</v>
      </c>
      <c r="AJ2298" s="93">
        <v>0</v>
      </c>
      <c r="AK2298" s="93">
        <v>0</v>
      </c>
      <c r="AL2298" s="93">
        <v>0</v>
      </c>
      <c r="AM2298" s="49" t="s">
        <v>5601</v>
      </c>
      <c r="AN2298" s="49"/>
      <c r="AO2298" s="48" t="str" cm="1">
        <f t="array" ref="AO2298">IFERROR(_xlfn.IFS(
AQ2298="MPR ISSUE","PDH",
AQ2298="BSS Hardware Issue","BSS",
AQ2298="Sites strategiques, MLL, Pylone, etc.","ENVTECH",
AQ2298="AKTIVCO DEFAUT GE &amp; POWER Cabinet","AKTIVCO",
AQ2298="AKTIVCO Coupure ENEO &amp; Baisse de tension","AKTIVCO GRID ONLY",
AQ2298="Coupure ENEO &amp; Baisse de tension","IHS GRID ONLY",
AQ2298="Defaut GE &amp; POWER Cabinet","IHS",
AQ2298="Sharing","Partners",
AQ2298="Sites strategiques &amp; DataCenter","SST &amp; DC",
AQ2298="Exclu","Exclu",
AQ2298="SAT","SAT",
AQ2298="SPARE-ISSUE","SPARE-ISSUE",
AQ2298="Fiber CAmtel","TRANS_FO_CAMTEL",
AQ2298="Fiber AOF","Fiber AOF",
AQ2298="Projet OCM (HUAWEI)","TRAVAUX-HUAWEI",
AQ2298="Projet OCM (NOKIA)","TRAVAUX-NOKIA",
AQ2298="ACCESS-ISSUE","ACCESS-ISSUE",
AQ2298="Projet OCM (ZTE, NOKIA, autres projets)","TRAVAUX OCM",
AQ2298="No root CAuse","No root cause",
AQ2298="ODU HS","PDH",
AQ2298="IP &amp; VLAN","PDH",
AQ2298="Warehouse HUAWEI","SPARE-ISSUE",
AQ2298="SPARE-HS","SPARE-ISSUE",
AQ2298="Power Telco","BSS",AQ2298="no impacts","no impacts"
),"")</f>
        <v>No root cause</v>
      </c>
      <c r="AP2298" s="48" t="str" cm="1">
        <f t="array" ref="AP2298">IFERROR(_xlfn.IFS(
AQ2298="MPR ISSUE","TX ISSUE",
AQ2298="BSS Hardware Issue","RAN ISSUE",
AQ2298="Sites strategiques, MLL, Pylone, etc.","ENVTECH",
AQ2298="AKTIVCO DEFAUT GE &amp; POWER Cabinet","POWER ISSUE",
AQ2298="AKTIVCO Coupure ENEO &amp; Baisse de tension","POWER ISSUE",
AQ2298="Coupure ENEO &amp; Baisse de tension","POWER ISSUE",
AQ2298="Defaut GE &amp; POWER Cabinet","POWER ISSUE",
AQ2298="Sharing","POWER ISSUE",
AQ2298="Sites strategiques &amp; DataCenter","POWER ISSUE",
AQ2298="Exclu","Exclu",
AQ2298="SAT","TX ISSUE",
AQ2298="SPARE-ISSUE","SPARE-ISSUE",
AQ2298="Fiber CAmtel","TX ISSUE",
AQ2298="Fiber AOF","TX ISSUE",
AQ2298="Projet OCM (HUAWEI)","TRAVAUX-HUAWEI",
AQ2298="Projet OCM (NOKIA)","TRAVAUX -NOKIA",
AQ2298="ACCESS-ISSUE","ACCESS-ISSUE",
AQ2298="Projet OCM (ZTE, NOKIA, autres projets)","TRAVAUX OCM",
AQ2298="No root CAuse","No root cause",
AQ2298="ODU HS","TX ISSUE",
AQ2298="IP &amp; VLAN","TX ISSUE",
AQ2298="Warehouse HUAWEI","SPARE-ISSUE",
AQ2298="SPARE-HS","SPARE-ISSUE",
AQ2298="Power Telco","RAN ISSUE",AQ2298="no impacts","no impacts"
),"")</f>
        <v>No root cause</v>
      </c>
      <c r="AQ2298" s="67" t="s">
        <v>5344</v>
      </c>
      <c r="AR2298" s="48" t="str" cm="1">
        <f t="array" ref="AR2298">IFERROR(_xlfn.IFS(
AQ2298="MPR ISSUE","ACTIVE",
AQ2298="BSS Hardware Issue","ACTIVE",
AQ2298="Sites strategiques, MLL, Pylone, etc.","PASSIVE",
AQ2298="AKTIVCO DEFAUT GE &amp; POWER Cabinet","PASSIVE",
AQ2298="AKTIVCO Coupure ENEO &amp; Baisse de tension","PASSIVE",
AQ2298="Coupure ENEO &amp; Baisse de tension","PASSIVE",
AQ2298="Defaut GE &amp; POWER Cabinet","PASSIVE",
AQ2298="Sharing","PASSIVE",
AQ2298="Sites strategiques &amp; DataCenter","PASSIVE",
AQ2298="Exclu","Exclu",
AQ2298="SAT","ACTIVE",
AQ2298="SPARE-ISSUE","SPARE-ISSUE",
AQ2298="Fiber CAmtel","ACTIVE",
AQ2298="Fiber AOF","ACTIVE",
AQ2298="Projet OCM (HUAWEI)","PLANNED WORKS",
AQ2298="Projet OCM (NOKIA)","PLANNED WORKS",
AQ2298="ACCESS-ISSUE","ACCESS-ISSUE",
AQ2298="Projet OCM (ZTE, NOKIA, autres projets)","PLANNED WORKS",
AQ2298="No root CAuse","No root cause",
AQ2298="ODU HS","ACTIVE",
AQ2298="IP &amp; VLAN","ACTIVE",
AQ2298="Warehouse HUAWEI","SPARE-ISSUE",
AQ2298="SPARE-HS","SPARE-ISSUE",
AQ2298="Power Telco","ACTIVE", AQ2298="no impacts","no impacts"
),"")</f>
        <v>No root cause</v>
      </c>
      <c r="AS2298" s="92" t="s">
        <v>5537</v>
      </c>
      <c r="AT2298" s="98" t="s">
        <v>3805</v>
      </c>
      <c r="AV2298" s="17" t="s">
        <v>5537</v>
      </c>
      <c r="AW2298" s="7" t="s">
        <v>5537</v>
      </c>
      <c r="AX2298" s="6" t="s">
        <v>5537</v>
      </c>
      <c r="AY2298" s="7"/>
      <c r="AZ2298" s="3" t="s">
        <v>5537</v>
      </c>
      <c r="BA2298" s="18" t="s">
        <v>5537</v>
      </c>
      <c r="BB2298" s="18" t="s">
        <v>5537</v>
      </c>
      <c r="BC2298" s="18" t="s">
        <v>5537</v>
      </c>
      <c r="BD2298" s="18" t="s">
        <v>5537</v>
      </c>
      <c r="BE2298" s="18" t="s">
        <v>5537</v>
      </c>
      <c r="BF2298" s="18" t="s">
        <v>5537</v>
      </c>
      <c r="BG2298" s="18" t="s">
        <v>5537</v>
      </c>
      <c r="BH2298" s="18" t="s">
        <v>5537</v>
      </c>
      <c r="BI2298" s="18" t="s">
        <v>5537</v>
      </c>
      <c r="BJ2298" s="18" t="s">
        <v>5537</v>
      </c>
      <c r="BK2298" s="18" t="s">
        <v>5537</v>
      </c>
      <c r="BL2298" s="9" t="s">
        <v>5537</v>
      </c>
      <c r="BM2298" s="14" t="s">
        <v>5537</v>
      </c>
      <c r="BN2298" s="14" t="s">
        <v>5537</v>
      </c>
      <c r="BO2298" s="14" t="str">
        <f>_xlfn.XLOOKUP(B2298,'[4]cell downs 18042026 17h'!$B:$B,'[4]cell downs 18042026 17h'!$B:$B,"")</f>
        <v/>
      </c>
      <c r="BP2298" s="14" t="str">
        <f>_xlfn.XLOOKUP(B2298,'[5]Cells Huawei 19042026 15h'!$B:$B,'[5]Cells Huawei 19042026 15h'!$B:$B,"")</f>
        <v/>
      </c>
      <c r="BQ2298" s="9" t="str">
        <f>_xlfn.XLOOKUP(B2298,'[6]cells down 19042026 9H40'!$B:$B,'[6]cells down 19042026 9H40'!$B:$B,"")</f>
        <v/>
      </c>
      <c r="BR2298" s="9" t="s">
        <v>3805</v>
      </c>
      <c r="BS2298" s="9" t="s">
        <v>1713</v>
      </c>
      <c r="BT2298" s="108"/>
    </row>
    <row r="2299" spans="1:72" s="9" customFormat="1" x14ac:dyDescent="0.35">
      <c r="A2299" s="1" t="s">
        <v>3092</v>
      </c>
      <c r="B2299" s="8" t="s">
        <v>3093</v>
      </c>
      <c r="C2299" s="3" t="str">
        <f>_xlfn.XLOOKUP(B2299,'[1]daily break down'!$D:$D,'[1]daily break down'!$E:$E,"")</f>
        <v>EXTREME-NORD</v>
      </c>
      <c r="D2299" s="1" t="s">
        <v>11</v>
      </c>
      <c r="E2299" s="1" t="s">
        <v>66</v>
      </c>
      <c r="F2299" s="3" t="s">
        <v>55</v>
      </c>
      <c r="G2299" s="1" t="s">
        <v>3094</v>
      </c>
      <c r="H2299" s="32" t="str">
        <f>_xlfn.XLOOKUP(B2299,[2]CALCULATION!$B:$B,[2]CALCULATION!$H:$H,"")</f>
        <v>HUAWEI</v>
      </c>
      <c r="I2299" s="28">
        <v>0</v>
      </c>
      <c r="J2299" s="28">
        <v>0</v>
      </c>
      <c r="K2299" s="28">
        <v>0</v>
      </c>
      <c r="L2299" s="28">
        <v>0</v>
      </c>
      <c r="M2299" s="28">
        <v>0</v>
      </c>
      <c r="N2299" s="28">
        <v>0</v>
      </c>
      <c r="O2299" s="28">
        <v>0</v>
      </c>
      <c r="P2299" s="28">
        <v>0</v>
      </c>
      <c r="Q2299" s="28">
        <v>0</v>
      </c>
      <c r="R2299" s="28">
        <v>0</v>
      </c>
      <c r="S2299" s="93">
        <v>0</v>
      </c>
      <c r="T2299" s="93">
        <f>_xlfn.XLOOKUP(B2299,'[3]Nur des jours'!$B:$B,'[3]Nur des jours'!$U:$U,"")</f>
        <v>0</v>
      </c>
      <c r="U2299" s="93">
        <v>0</v>
      </c>
      <c r="V2299" s="93">
        <v>2.675261747609386E-4</v>
      </c>
      <c r="W2299" s="93">
        <v>0</v>
      </c>
      <c r="X2299" s="93">
        <v>3.0319633139573037E-3</v>
      </c>
      <c r="Y2299" s="93">
        <v>0</v>
      </c>
      <c r="Z2299" s="93">
        <v>0</v>
      </c>
      <c r="AA2299" s="93">
        <v>0</v>
      </c>
      <c r="AB2299" s="93">
        <v>0</v>
      </c>
      <c r="AC2299" s="93">
        <f>_xlfn.XLOOKUP(B2299,'[3]Nur des jours'!$B:$B,'[3]Nur des jours'!$N:$N,"")</f>
        <v>0</v>
      </c>
      <c r="AD2299" s="93">
        <v>0</v>
      </c>
      <c r="AE2299" s="93">
        <v>0</v>
      </c>
      <c r="AF2299" s="93">
        <v>0</v>
      </c>
      <c r="AG2299" s="93"/>
      <c r="AH2299" s="93">
        <v>0</v>
      </c>
      <c r="AI2299" s="93">
        <v>0</v>
      </c>
      <c r="AJ2299" s="93">
        <v>0</v>
      </c>
      <c r="AK2299" s="93">
        <v>0</v>
      </c>
      <c r="AL2299" s="93">
        <v>0</v>
      </c>
      <c r="AM2299" s="49" t="s">
        <v>5601</v>
      </c>
      <c r="AN2299" s="49"/>
      <c r="AO2299" s="48" t="str" cm="1">
        <f t="array" ref="AO2299">IFERROR(_xlfn.IFS(
AQ2299="MPR ISSUE","PDH",
AQ2299="BSS Hardware Issue","BSS",
AQ2299="Sites strategiques, MLL, Pylone, etc.","ENVTECH",
AQ2299="AKTIVCO DEFAUT GE &amp; POWER Cabinet","AKTIVCO",
AQ2299="AKTIVCO Coupure ENEO &amp; Baisse de tension","AKTIVCO GRID ONLY",
AQ2299="Coupure ENEO &amp; Baisse de tension","IHS GRID ONLY",
AQ2299="Defaut GE &amp; POWER Cabinet","IHS",
AQ2299="Sharing","Partners",
AQ2299="Sites strategiques &amp; DataCenter","SST &amp; DC",
AQ2299="Exclu","Exclu",
AQ2299="SAT","SAT",
AQ2299="SPARE-ISSUE","SPARE-ISSUE",
AQ2299="Fiber CAmtel","TRANS_FO_CAMTEL",
AQ2299="Fiber AOF","Fiber AOF",
AQ2299="Projet OCM (HUAWEI)","TRAVAUX-HUAWEI",
AQ2299="Projet OCM (NOKIA)","TRAVAUX-NOKIA",
AQ2299="ACCESS-ISSUE","ACCESS-ISSUE",
AQ2299="Projet OCM (ZTE, NOKIA, autres projets)","TRAVAUX OCM",
AQ2299="No root CAuse","No root cause",
AQ2299="ODU HS","PDH",
AQ2299="IP &amp; VLAN","PDH",
AQ2299="Warehouse HUAWEI","SPARE-ISSUE",
AQ2299="SPARE-HS","SPARE-ISSUE",
AQ2299="Power Telco","BSS",AQ2299="no impacts","no impacts"
),"")</f>
        <v>No root cause</v>
      </c>
      <c r="AP2299" s="48" t="str" cm="1">
        <f t="array" ref="AP2299">IFERROR(_xlfn.IFS(
AQ2299="MPR ISSUE","TX ISSUE",
AQ2299="BSS Hardware Issue","RAN ISSUE",
AQ2299="Sites strategiques, MLL, Pylone, etc.","ENVTECH",
AQ2299="AKTIVCO DEFAUT GE &amp; POWER Cabinet","POWER ISSUE",
AQ2299="AKTIVCO Coupure ENEO &amp; Baisse de tension","POWER ISSUE",
AQ2299="Coupure ENEO &amp; Baisse de tension","POWER ISSUE",
AQ2299="Defaut GE &amp; POWER Cabinet","POWER ISSUE",
AQ2299="Sharing","POWER ISSUE",
AQ2299="Sites strategiques &amp; DataCenter","POWER ISSUE",
AQ2299="Exclu","Exclu",
AQ2299="SAT","TX ISSUE",
AQ2299="SPARE-ISSUE","SPARE-ISSUE",
AQ2299="Fiber CAmtel","TX ISSUE",
AQ2299="Fiber AOF","TX ISSUE",
AQ2299="Projet OCM (HUAWEI)","TRAVAUX-HUAWEI",
AQ2299="Projet OCM (NOKIA)","TRAVAUX -NOKIA",
AQ2299="ACCESS-ISSUE","ACCESS-ISSUE",
AQ2299="Projet OCM (ZTE, NOKIA, autres projets)","TRAVAUX OCM",
AQ2299="No root CAuse","No root cause",
AQ2299="ODU HS","TX ISSUE",
AQ2299="IP &amp; VLAN","TX ISSUE",
AQ2299="Warehouse HUAWEI","SPARE-ISSUE",
AQ2299="SPARE-HS","SPARE-ISSUE",
AQ2299="Power Telco","RAN ISSUE",AQ2299="no impacts","no impacts"
),"")</f>
        <v>No root cause</v>
      </c>
      <c r="AQ2299" s="67" t="s">
        <v>5344</v>
      </c>
      <c r="AR2299" s="48" t="str" cm="1">
        <f t="array" ref="AR2299">IFERROR(_xlfn.IFS(
AQ2299="MPR ISSUE","ACTIVE",
AQ2299="BSS Hardware Issue","ACTIVE",
AQ2299="Sites strategiques, MLL, Pylone, etc.","PASSIVE",
AQ2299="AKTIVCO DEFAUT GE &amp; POWER Cabinet","PASSIVE",
AQ2299="AKTIVCO Coupure ENEO &amp; Baisse de tension","PASSIVE",
AQ2299="Coupure ENEO &amp; Baisse de tension","PASSIVE",
AQ2299="Defaut GE &amp; POWER Cabinet","PASSIVE",
AQ2299="Sharing","PASSIVE",
AQ2299="Sites strategiques &amp; DataCenter","PASSIVE",
AQ2299="Exclu","Exclu",
AQ2299="SAT","ACTIVE",
AQ2299="SPARE-ISSUE","SPARE-ISSUE",
AQ2299="Fiber CAmtel","ACTIVE",
AQ2299="Fiber AOF","ACTIVE",
AQ2299="Projet OCM (HUAWEI)","PLANNED WORKS",
AQ2299="Projet OCM (NOKIA)","PLANNED WORKS",
AQ2299="ACCESS-ISSUE","ACCESS-ISSUE",
AQ2299="Projet OCM (ZTE, NOKIA, autres projets)","PLANNED WORKS",
AQ2299="No root CAuse","No root cause",
AQ2299="ODU HS","ACTIVE",
AQ2299="IP &amp; VLAN","ACTIVE",
AQ2299="Warehouse HUAWEI","SPARE-ISSUE",
AQ2299="SPARE-HS","SPARE-ISSUE",
AQ2299="Power Telco","ACTIVE", AQ2299="no impacts","no impacts"
),"")</f>
        <v>No root cause</v>
      </c>
      <c r="AS2299" s="92" t="s">
        <v>5537</v>
      </c>
      <c r="AT2299" s="98" t="s">
        <v>3093</v>
      </c>
      <c r="AV2299" s="17" t="s">
        <v>5537</v>
      </c>
      <c r="AW2299" s="7" t="s">
        <v>5537</v>
      </c>
      <c r="AX2299" s="6" t="s">
        <v>5537</v>
      </c>
      <c r="AY2299" s="7"/>
      <c r="AZ2299" s="3" t="s">
        <v>5537</v>
      </c>
      <c r="BA2299" s="18" t="s">
        <v>5537</v>
      </c>
      <c r="BB2299" s="18" t="s">
        <v>5537</v>
      </c>
      <c r="BC2299" s="18" t="s">
        <v>5537</v>
      </c>
      <c r="BD2299" s="18" t="s">
        <v>5537</v>
      </c>
      <c r="BE2299" s="18" t="s">
        <v>5537</v>
      </c>
      <c r="BF2299" s="18" t="s">
        <v>5537</v>
      </c>
      <c r="BG2299" s="18" t="s">
        <v>5537</v>
      </c>
      <c r="BH2299" s="18" t="s">
        <v>5537</v>
      </c>
      <c r="BI2299" s="18" t="s">
        <v>5537</v>
      </c>
      <c r="BJ2299" s="18" t="s">
        <v>5537</v>
      </c>
      <c r="BK2299" s="18" t="s">
        <v>5537</v>
      </c>
      <c r="BL2299" s="9" t="s">
        <v>5537</v>
      </c>
      <c r="BM2299" s="14" t="s">
        <v>5537</v>
      </c>
      <c r="BN2299" s="14" t="s">
        <v>5537</v>
      </c>
      <c r="BO2299" s="14" t="str">
        <f>_xlfn.XLOOKUP(B2299,'[4]cell downs 18042026 17h'!$B:$B,'[4]cell downs 18042026 17h'!$B:$B,"")</f>
        <v/>
      </c>
      <c r="BP2299" s="14" t="str">
        <f>_xlfn.XLOOKUP(B2299,'[5]Cells Huawei 19042026 15h'!$B:$B,'[5]Cells Huawei 19042026 15h'!$B:$B,"")</f>
        <v>EXN_154</v>
      </c>
      <c r="BQ2299" s="9" t="str">
        <f>_xlfn.XLOOKUP(B2299,'[6]cells down 19042026 9H40'!$B:$B,'[6]cells down 19042026 9H40'!$B:$B,"")</f>
        <v/>
      </c>
      <c r="BR2299" s="9" t="s">
        <v>3093</v>
      </c>
      <c r="BS2299" s="9" t="s">
        <v>5459</v>
      </c>
      <c r="BT2299" s="108"/>
    </row>
    <row r="2300" spans="1:72" s="9" customFormat="1" x14ac:dyDescent="0.35">
      <c r="A2300" s="1" t="s">
        <v>1123</v>
      </c>
      <c r="B2300" s="8" t="s">
        <v>1124</v>
      </c>
      <c r="C2300" s="3" t="str">
        <f>_xlfn.XLOOKUP(B2300,'[1]daily break down'!$D:$D,'[1]daily break down'!$E:$E,"")</f>
        <v>SUD-OUEST</v>
      </c>
      <c r="D2300" s="1" t="s">
        <v>357</v>
      </c>
      <c r="E2300" s="1" t="s">
        <v>563</v>
      </c>
      <c r="F2300" s="3" t="s">
        <v>13</v>
      </c>
      <c r="G2300" s="1" t="s">
        <v>78</v>
      </c>
      <c r="H2300" s="33" t="str">
        <f>_xlfn.XLOOKUP(B2300,[2]CALCULATION!$B:$B,[2]CALCULATION!$H:$H,"")</f>
        <v>NOKIA</v>
      </c>
      <c r="I2300" s="28">
        <v>0</v>
      </c>
      <c r="J2300" s="28">
        <v>0</v>
      </c>
      <c r="K2300" s="28">
        <v>0</v>
      </c>
      <c r="L2300" s="28">
        <v>0</v>
      </c>
      <c r="M2300" s="28">
        <v>18.542069805607813</v>
      </c>
      <c r="N2300" s="28">
        <v>18.542178018836168</v>
      </c>
      <c r="O2300" s="28">
        <v>18.542069805607813</v>
      </c>
      <c r="P2300" s="28">
        <v>18.542232125450344</v>
      </c>
      <c r="Q2300" s="28">
        <v>18.542069805607813</v>
      </c>
      <c r="R2300" s="28">
        <v>18.542178018836168</v>
      </c>
      <c r="S2300" s="93">
        <v>13.304771466270058</v>
      </c>
      <c r="T2300" s="93">
        <f>_xlfn.XLOOKUP(B2300,'[3]Nur des jours'!$B:$B,'[3]Nur des jours'!$U:$U,"")</f>
        <v>2.2600254542237748</v>
      </c>
      <c r="U2300" s="93">
        <v>12.850081021405529</v>
      </c>
      <c r="V2300" s="93">
        <v>3.6650372539115894</v>
      </c>
      <c r="W2300" s="93">
        <v>2.2600254542237748</v>
      </c>
      <c r="X2300" s="93">
        <v>0</v>
      </c>
      <c r="Y2300" s="93">
        <v>0</v>
      </c>
      <c r="Z2300" s="93">
        <v>0</v>
      </c>
      <c r="AA2300" s="93">
        <v>0</v>
      </c>
      <c r="AB2300" s="93">
        <v>0</v>
      </c>
      <c r="AC2300" s="93">
        <f>_xlfn.XLOOKUP(B2300,'[3]Nur des jours'!$B:$B,'[3]Nur des jours'!$N:$N,"")</f>
        <v>0</v>
      </c>
      <c r="AD2300" s="93">
        <v>0</v>
      </c>
      <c r="AE2300" s="93">
        <v>0</v>
      </c>
      <c r="AF2300" s="93">
        <v>0</v>
      </c>
      <c r="AG2300" s="93"/>
      <c r="AH2300" s="93">
        <v>0</v>
      </c>
      <c r="AI2300" s="93">
        <v>0</v>
      </c>
      <c r="AJ2300" s="93">
        <v>0</v>
      </c>
      <c r="AK2300" s="93">
        <v>0</v>
      </c>
      <c r="AL2300" s="93">
        <v>0</v>
      </c>
      <c r="AM2300" s="49" t="s">
        <v>5601</v>
      </c>
      <c r="AN2300" s="49"/>
      <c r="AO2300" s="48" t="str" cm="1">
        <f t="array" ref="AO2300">IFERROR(_xlfn.IFS(
AQ2300="MPR ISSUE","PDH",
AQ2300="BSS Hardware Issue","BSS",
AQ2300="Sites strategiques, MLL, Pylone, etc.","ENVTECH",
AQ2300="AKTIVCO DEFAUT GE &amp; POWER Cabinet","AKTIVCO",
AQ2300="AKTIVCO Coupure ENEO &amp; Baisse de tension","AKTIVCO GRID ONLY",
AQ2300="Coupure ENEO &amp; Baisse de tension","IHS GRID ONLY",
AQ2300="Defaut GE &amp; POWER Cabinet","IHS",
AQ2300="Sharing","Partners",
AQ2300="Sites strategiques &amp; DataCenter","SST &amp; DC",
AQ2300="Exclu","Exclu",
AQ2300="SAT","SAT",
AQ2300="SPARE-ISSUE","SPARE-ISSUE",
AQ2300="Fiber CAmtel","TRANS_FO_CAMTEL",
AQ2300="Fiber AOF","Fiber AOF",
AQ2300="Projet OCM (HUAWEI)","TRAVAUX-HUAWEI",
AQ2300="Projet OCM (NOKIA)","TRAVAUX-NOKIA",
AQ2300="ACCESS-ISSUE","ACCESS-ISSUE",
AQ2300="Projet OCM (ZTE, NOKIA, autres projets)","TRAVAUX OCM",
AQ2300="No root CAuse","No root cause",
AQ2300="ODU HS","PDH",
AQ2300="IP &amp; VLAN","PDH",
AQ2300="Warehouse HUAWEI","SPARE-ISSUE",
AQ2300="SPARE-HS","SPARE-ISSUE",
AQ2300="Power Telco","BSS",AQ2300="no impacts","no impacts"
),"")</f>
        <v>No root cause</v>
      </c>
      <c r="AP2300" s="48" t="str" cm="1">
        <f t="array" ref="AP2300">IFERROR(_xlfn.IFS(
AQ2300="MPR ISSUE","TX ISSUE",
AQ2300="BSS Hardware Issue","RAN ISSUE",
AQ2300="Sites strategiques, MLL, Pylone, etc.","ENVTECH",
AQ2300="AKTIVCO DEFAUT GE &amp; POWER Cabinet","POWER ISSUE",
AQ2300="AKTIVCO Coupure ENEO &amp; Baisse de tension","POWER ISSUE",
AQ2300="Coupure ENEO &amp; Baisse de tension","POWER ISSUE",
AQ2300="Defaut GE &amp; POWER Cabinet","POWER ISSUE",
AQ2300="Sharing","POWER ISSUE",
AQ2300="Sites strategiques &amp; DataCenter","POWER ISSUE",
AQ2300="Exclu","Exclu",
AQ2300="SAT","TX ISSUE",
AQ2300="SPARE-ISSUE","SPARE-ISSUE",
AQ2300="Fiber CAmtel","TX ISSUE",
AQ2300="Fiber AOF","TX ISSUE",
AQ2300="Projet OCM (HUAWEI)","TRAVAUX-HUAWEI",
AQ2300="Projet OCM (NOKIA)","TRAVAUX -NOKIA",
AQ2300="ACCESS-ISSUE","ACCESS-ISSUE",
AQ2300="Projet OCM (ZTE, NOKIA, autres projets)","TRAVAUX OCM",
AQ2300="No root CAuse","No root cause",
AQ2300="ODU HS","TX ISSUE",
AQ2300="IP &amp; VLAN","TX ISSUE",
AQ2300="Warehouse HUAWEI","SPARE-ISSUE",
AQ2300="SPARE-HS","SPARE-ISSUE",
AQ2300="Power Telco","RAN ISSUE",AQ2300="no impacts","no impacts"
),"")</f>
        <v>No root cause</v>
      </c>
      <c r="AQ2300" s="67" t="s">
        <v>5344</v>
      </c>
      <c r="AR2300" s="48" t="str" cm="1">
        <f t="array" ref="AR2300">IFERROR(_xlfn.IFS(
AQ2300="MPR ISSUE","ACTIVE",
AQ2300="BSS Hardware Issue","ACTIVE",
AQ2300="Sites strategiques, MLL, Pylone, etc.","PASSIVE",
AQ2300="AKTIVCO DEFAUT GE &amp; POWER Cabinet","PASSIVE",
AQ2300="AKTIVCO Coupure ENEO &amp; Baisse de tension","PASSIVE",
AQ2300="Coupure ENEO &amp; Baisse de tension","PASSIVE",
AQ2300="Defaut GE &amp; POWER Cabinet","PASSIVE",
AQ2300="Sharing","PASSIVE",
AQ2300="Sites strategiques &amp; DataCenter","PASSIVE",
AQ2300="Exclu","Exclu",
AQ2300="SAT","ACTIVE",
AQ2300="SPARE-ISSUE","SPARE-ISSUE",
AQ2300="Fiber CAmtel","ACTIVE",
AQ2300="Fiber AOF","ACTIVE",
AQ2300="Projet OCM (HUAWEI)","PLANNED WORKS",
AQ2300="Projet OCM (NOKIA)","PLANNED WORKS",
AQ2300="ACCESS-ISSUE","ACCESS-ISSUE",
AQ2300="Projet OCM (ZTE, NOKIA, autres projets)","PLANNED WORKS",
AQ2300="No root CAuse","No root cause",
AQ2300="ODU HS","ACTIVE",
AQ2300="IP &amp; VLAN","ACTIVE",
AQ2300="Warehouse HUAWEI","SPARE-ISSUE",
AQ2300="SPARE-HS","SPARE-ISSUE",
AQ2300="Power Telco","ACTIVE", AQ2300="no impacts","no impacts"
),"")</f>
        <v>No root cause</v>
      </c>
      <c r="AS2300" s="92" t="s">
        <v>5537</v>
      </c>
      <c r="AT2300" s="98" t="s">
        <v>1124</v>
      </c>
      <c r="AV2300" s="17" t="s">
        <v>5537</v>
      </c>
      <c r="AW2300" s="7" t="s">
        <v>5537</v>
      </c>
      <c r="AX2300" s="6" t="s">
        <v>5537</v>
      </c>
      <c r="AY2300" s="7"/>
      <c r="AZ2300" s="3" t="s">
        <v>5537</v>
      </c>
      <c r="BA2300" s="18" t="s">
        <v>5537</v>
      </c>
      <c r="BB2300" s="18" t="s">
        <v>5537</v>
      </c>
      <c r="BC2300" s="18" t="s">
        <v>5537</v>
      </c>
      <c r="BD2300" s="18" t="s">
        <v>5537</v>
      </c>
      <c r="BE2300" s="18" t="s">
        <v>5537</v>
      </c>
      <c r="BF2300" s="18" t="s">
        <v>5537</v>
      </c>
      <c r="BG2300" s="18" t="s">
        <v>5537</v>
      </c>
      <c r="BH2300" s="18" t="s">
        <v>5537</v>
      </c>
      <c r="BI2300" s="18" t="s">
        <v>5537</v>
      </c>
      <c r="BJ2300" s="18" t="s">
        <v>5537</v>
      </c>
      <c r="BK2300" s="18" t="s">
        <v>5537</v>
      </c>
      <c r="BL2300" s="9" t="s">
        <v>5537</v>
      </c>
      <c r="BM2300" s="14" t="s">
        <v>5537</v>
      </c>
      <c r="BN2300" s="14" t="s">
        <v>5537</v>
      </c>
      <c r="BO2300" s="14" t="str">
        <f>_xlfn.XLOOKUP(B2300,'[4]cell downs 18042026 17h'!$B:$B,'[4]cell downs 18042026 17h'!$B:$B,"")</f>
        <v/>
      </c>
      <c r="BP2300" s="14" t="str">
        <f>_xlfn.XLOOKUP(B2300,'[5]Cells Huawei 19042026 15h'!$B:$B,'[5]Cells Huawei 19042026 15h'!$B:$B,"")</f>
        <v/>
      </c>
      <c r="BQ2300" s="9" t="str">
        <f>_xlfn.XLOOKUP(B2300,'[6]cells down 19042026 9H40'!$B:$B,'[6]cells down 19042026 9H40'!$B:$B,"")</f>
        <v/>
      </c>
      <c r="BR2300" s="9" t="s">
        <v>5537</v>
      </c>
      <c r="BS2300" s="9" t="s">
        <v>5537</v>
      </c>
      <c r="BT2300" s="108"/>
    </row>
    <row r="2301" spans="1:72" s="9" customFormat="1" x14ac:dyDescent="0.35">
      <c r="A2301" s="1" t="s">
        <v>3090</v>
      </c>
      <c r="B2301" s="1" t="s">
        <v>3091</v>
      </c>
      <c r="C2301" s="3" t="str">
        <f>_xlfn.XLOOKUP(B2301,'[1]daily break down'!$D:$D,'[1]daily break down'!$E:$E,"")</f>
        <v>EXTREME-NORD</v>
      </c>
      <c r="D2301" s="1" t="s">
        <v>11</v>
      </c>
      <c r="E2301" s="1" t="s">
        <v>630</v>
      </c>
      <c r="F2301" s="3" t="s">
        <v>55</v>
      </c>
      <c r="G2301" s="1" t="s">
        <v>185</v>
      </c>
      <c r="H2301" s="32" t="str">
        <f>_xlfn.XLOOKUP(B2301,[2]CALCULATION!$B:$B,[2]CALCULATION!$H:$H,"")</f>
        <v>Huawei</v>
      </c>
      <c r="I2301" s="28">
        <v>1.030350309474279</v>
      </c>
      <c r="J2301" s="28">
        <v>3.2405445548792495</v>
      </c>
      <c r="K2301" s="28">
        <v>1.7175537121218609</v>
      </c>
      <c r="L2301" s="28">
        <v>0.62262258406029114</v>
      </c>
      <c r="M2301" s="28">
        <v>0.13554659521220888</v>
      </c>
      <c r="N2301" s="28">
        <v>0.13180122876555575</v>
      </c>
      <c r="O2301" s="28">
        <v>0.40722834322110074</v>
      </c>
      <c r="P2301" s="28">
        <v>0.16622292991812984</v>
      </c>
      <c r="Q2301" s="28">
        <v>0</v>
      </c>
      <c r="R2301" s="28">
        <v>0</v>
      </c>
      <c r="S2301" s="93">
        <v>0</v>
      </c>
      <c r="T2301" s="93">
        <f>_xlfn.XLOOKUP(B2301,'[3]Nur des jours'!$B:$B,'[3]Nur des jours'!$U:$U,"")</f>
        <v>0.71563251748551071</v>
      </c>
      <c r="U2301" s="93">
        <v>0</v>
      </c>
      <c r="V2301" s="93">
        <v>0.14401825741297195</v>
      </c>
      <c r="W2301" s="93">
        <v>0.71563251748551071</v>
      </c>
      <c r="X2301" s="93">
        <v>0</v>
      </c>
      <c r="Y2301" s="93">
        <v>0</v>
      </c>
      <c r="Z2301" s="93">
        <v>0</v>
      </c>
      <c r="AA2301" s="93">
        <v>0</v>
      </c>
      <c r="AB2301" s="93">
        <v>0</v>
      </c>
      <c r="AC2301" s="93">
        <f>_xlfn.XLOOKUP(B2301,'[3]Nur des jours'!$B:$B,'[3]Nur des jours'!$N:$N,"")</f>
        <v>0</v>
      </c>
      <c r="AD2301" s="93">
        <v>0</v>
      </c>
      <c r="AE2301" s="93">
        <v>0</v>
      </c>
      <c r="AF2301" s="93">
        <v>0</v>
      </c>
      <c r="AG2301" s="93"/>
      <c r="AH2301" s="93">
        <v>0</v>
      </c>
      <c r="AI2301" s="93">
        <v>0</v>
      </c>
      <c r="AJ2301" s="93">
        <v>0</v>
      </c>
      <c r="AK2301" s="93">
        <v>0</v>
      </c>
      <c r="AL2301" s="93">
        <v>0</v>
      </c>
      <c r="AM2301" s="49" t="s">
        <v>5601</v>
      </c>
      <c r="AN2301" s="49"/>
      <c r="AO2301" s="48" t="str" cm="1">
        <f t="array" ref="AO2301">IFERROR(_xlfn.IFS(
AQ2301="MPR ISSUE","PDH",
AQ2301="BSS Hardware Issue","BSS",
AQ2301="Sites strategiques, MLL, Pylone, etc.","ENVTECH",
AQ2301="AKTIVCO DEFAUT GE &amp; POWER Cabinet","AKTIVCO",
AQ2301="AKTIVCO Coupure ENEO &amp; Baisse de tension","AKTIVCO GRID ONLY",
AQ2301="Coupure ENEO &amp; Baisse de tension","IHS GRID ONLY",
AQ2301="Defaut GE &amp; POWER Cabinet","IHS",
AQ2301="Sharing","Partners",
AQ2301="Sites strategiques &amp; DataCenter","SST &amp; DC",
AQ2301="Exclu","Exclu",
AQ2301="SAT","SAT",
AQ2301="SPARE-ISSUE","SPARE-ISSUE",
AQ2301="Fiber CAmtel","TRANS_FO_CAMTEL",
AQ2301="Fiber AOF","Fiber AOF",
AQ2301="Projet OCM (HUAWEI)","TRAVAUX-HUAWEI",
AQ2301="Projet OCM (NOKIA)","TRAVAUX-NOKIA",
AQ2301="ACCESS-ISSUE","ACCESS-ISSUE",
AQ2301="Projet OCM (ZTE, NOKIA, autres projets)","TRAVAUX OCM",
AQ2301="No root CAuse","No root cause",
AQ2301="ODU HS","PDH",
AQ2301="IP &amp; VLAN","PDH",
AQ2301="Warehouse HUAWEI","SPARE-ISSUE",
AQ2301="SPARE-HS","SPARE-ISSUE",
AQ2301="Power Telco","BSS",AQ2301="no impacts","no impacts"
),"")</f>
        <v>No root cause</v>
      </c>
      <c r="AP2301" s="48" t="str" cm="1">
        <f t="array" ref="AP2301">IFERROR(_xlfn.IFS(
AQ2301="MPR ISSUE","TX ISSUE",
AQ2301="BSS Hardware Issue","RAN ISSUE",
AQ2301="Sites strategiques, MLL, Pylone, etc.","ENVTECH",
AQ2301="AKTIVCO DEFAUT GE &amp; POWER Cabinet","POWER ISSUE",
AQ2301="AKTIVCO Coupure ENEO &amp; Baisse de tension","POWER ISSUE",
AQ2301="Coupure ENEO &amp; Baisse de tension","POWER ISSUE",
AQ2301="Defaut GE &amp; POWER Cabinet","POWER ISSUE",
AQ2301="Sharing","POWER ISSUE",
AQ2301="Sites strategiques &amp; DataCenter","POWER ISSUE",
AQ2301="Exclu","Exclu",
AQ2301="SAT","TX ISSUE",
AQ2301="SPARE-ISSUE","SPARE-ISSUE",
AQ2301="Fiber CAmtel","TX ISSUE",
AQ2301="Fiber AOF","TX ISSUE",
AQ2301="Projet OCM (HUAWEI)","TRAVAUX-HUAWEI",
AQ2301="Projet OCM (NOKIA)","TRAVAUX -NOKIA",
AQ2301="ACCESS-ISSUE","ACCESS-ISSUE",
AQ2301="Projet OCM (ZTE, NOKIA, autres projets)","TRAVAUX OCM",
AQ2301="No root CAuse","No root cause",
AQ2301="ODU HS","TX ISSUE",
AQ2301="IP &amp; VLAN","TX ISSUE",
AQ2301="Warehouse HUAWEI","SPARE-ISSUE",
AQ2301="SPARE-HS","SPARE-ISSUE",
AQ2301="Power Telco","RAN ISSUE",AQ2301="no impacts","no impacts"
),"")</f>
        <v>No root cause</v>
      </c>
      <c r="AQ2301" s="67" t="s">
        <v>5344</v>
      </c>
      <c r="AR2301" s="48" t="str" cm="1">
        <f t="array" ref="AR2301">IFERROR(_xlfn.IFS(
AQ2301="MPR ISSUE","ACTIVE",
AQ2301="BSS Hardware Issue","ACTIVE",
AQ2301="Sites strategiques, MLL, Pylone, etc.","PASSIVE",
AQ2301="AKTIVCO DEFAUT GE &amp; POWER Cabinet","PASSIVE",
AQ2301="AKTIVCO Coupure ENEO &amp; Baisse de tension","PASSIVE",
AQ2301="Coupure ENEO &amp; Baisse de tension","PASSIVE",
AQ2301="Defaut GE &amp; POWER Cabinet","PASSIVE",
AQ2301="Sharing","PASSIVE",
AQ2301="Sites strategiques &amp; DataCenter","PASSIVE",
AQ2301="Exclu","Exclu",
AQ2301="SAT","ACTIVE",
AQ2301="SPARE-ISSUE","SPARE-ISSUE",
AQ2301="Fiber CAmtel","ACTIVE",
AQ2301="Fiber AOF","ACTIVE",
AQ2301="Projet OCM (HUAWEI)","PLANNED WORKS",
AQ2301="Projet OCM (NOKIA)","PLANNED WORKS",
AQ2301="ACCESS-ISSUE","ACCESS-ISSUE",
AQ2301="Projet OCM (ZTE, NOKIA, autres projets)","PLANNED WORKS",
AQ2301="No root CAuse","No root cause",
AQ2301="ODU HS","ACTIVE",
AQ2301="IP &amp; VLAN","ACTIVE",
AQ2301="Warehouse HUAWEI","SPARE-ISSUE",
AQ2301="SPARE-HS","SPARE-ISSUE",
AQ2301="Power Telco","ACTIVE", AQ2301="no impacts","no impacts"
),"")</f>
        <v>No root cause</v>
      </c>
      <c r="AS2301" s="92" t="s">
        <v>5971</v>
      </c>
      <c r="AT2301" s="98" t="s">
        <v>3091</v>
      </c>
      <c r="AV2301" s="17" t="s">
        <v>5537</v>
      </c>
      <c r="AW2301" s="7" t="s">
        <v>5537</v>
      </c>
      <c r="AX2301" s="6" t="s">
        <v>5537</v>
      </c>
      <c r="AY2301" s="7"/>
      <c r="AZ2301" s="3" t="s">
        <v>5537</v>
      </c>
      <c r="BA2301" s="18" t="s">
        <v>5537</v>
      </c>
      <c r="BB2301" s="18" t="s">
        <v>5537</v>
      </c>
      <c r="BC2301" s="18" t="s">
        <v>5537</v>
      </c>
      <c r="BD2301" s="18" t="s">
        <v>5537</v>
      </c>
      <c r="BE2301" s="18" t="s">
        <v>5537</v>
      </c>
      <c r="BF2301" s="18" t="s">
        <v>5537</v>
      </c>
      <c r="BG2301" s="18" t="s">
        <v>5537</v>
      </c>
      <c r="BH2301" s="18" t="s">
        <v>5537</v>
      </c>
      <c r="BI2301" s="18" t="s">
        <v>5537</v>
      </c>
      <c r="BJ2301" s="18" t="s">
        <v>5537</v>
      </c>
      <c r="BK2301" s="18" t="s">
        <v>5537</v>
      </c>
      <c r="BL2301" s="9" t="s">
        <v>5971</v>
      </c>
      <c r="BM2301" s="14" t="s">
        <v>5537</v>
      </c>
      <c r="BN2301" s="14" t="s">
        <v>5537</v>
      </c>
      <c r="BO2301" s="14" t="str">
        <f>_xlfn.XLOOKUP(B2301,'[4]cell downs 18042026 17h'!$B:$B,'[4]cell downs 18042026 17h'!$B:$B,"")</f>
        <v/>
      </c>
      <c r="BP2301" s="14" t="str">
        <f>_xlfn.XLOOKUP(B2301,'[5]Cells Huawei 19042026 15h'!$B:$B,'[5]Cells Huawei 19042026 15h'!$B:$B,"")</f>
        <v/>
      </c>
      <c r="BQ2301" s="9" t="str">
        <f>_xlfn.XLOOKUP(B2301,'[6]cells down 19042026 9H40'!$B:$B,'[6]cells down 19042026 9H40'!$B:$B,"")</f>
        <v/>
      </c>
      <c r="BR2301" s="9" t="s">
        <v>3091</v>
      </c>
      <c r="BS2301" s="9" t="s">
        <v>5537</v>
      </c>
      <c r="BT2301" s="108"/>
    </row>
    <row r="2302" spans="1:72" s="9" customFormat="1" x14ac:dyDescent="0.35">
      <c r="A2302" s="1" t="s">
        <v>2125</v>
      </c>
      <c r="B2302" s="8" t="s">
        <v>2126</v>
      </c>
      <c r="C2302" s="3" t="str">
        <f>_xlfn.XLOOKUP(B2302,'[1]daily break down'!$D:$D,'[1]daily break down'!$E:$E,"")</f>
        <v>NORD-OUEST</v>
      </c>
      <c r="D2302" s="1" t="s">
        <v>11</v>
      </c>
      <c r="E2302" s="1" t="s">
        <v>12</v>
      </c>
      <c r="F2302" s="3" t="s">
        <v>51</v>
      </c>
      <c r="G2302" s="1" t="s">
        <v>2127</v>
      </c>
      <c r="H2302" s="32" t="str">
        <f>_xlfn.XLOOKUP(B2302,[2]CALCULATION!$B:$B,[2]CALCULATION!$H:$H,"")</f>
        <v>Huawei</v>
      </c>
      <c r="I2302" s="28">
        <v>0</v>
      </c>
      <c r="J2302" s="28">
        <v>0</v>
      </c>
      <c r="K2302" s="28">
        <v>0</v>
      </c>
      <c r="L2302" s="28">
        <v>0</v>
      </c>
      <c r="M2302" s="28">
        <v>0</v>
      </c>
      <c r="N2302" s="28">
        <v>0</v>
      </c>
      <c r="O2302" s="28">
        <v>0</v>
      </c>
      <c r="P2302" s="28">
        <v>0</v>
      </c>
      <c r="Q2302" s="28">
        <v>0</v>
      </c>
      <c r="R2302" s="28">
        <v>0</v>
      </c>
      <c r="S2302" s="93">
        <v>0</v>
      </c>
      <c r="T2302" s="93">
        <f>_xlfn.XLOOKUP(B2302,'[3]Nur des jours'!$B:$B,'[3]Nur des jours'!$U:$U,"")</f>
        <v>0</v>
      </c>
      <c r="U2302" s="93">
        <v>0</v>
      </c>
      <c r="V2302" s="93">
        <v>8.0600999335108288</v>
      </c>
      <c r="W2302" s="93">
        <v>0.66597965944988058</v>
      </c>
      <c r="X2302" s="93">
        <v>0</v>
      </c>
      <c r="Y2302" s="93">
        <v>0</v>
      </c>
      <c r="Z2302" s="93">
        <v>0</v>
      </c>
      <c r="AA2302" s="93">
        <v>0</v>
      </c>
      <c r="AB2302" s="93">
        <v>0</v>
      </c>
      <c r="AC2302" s="93">
        <f>_xlfn.XLOOKUP(B2302,'[3]Nur des jours'!$B:$B,'[3]Nur des jours'!$N:$N,"")</f>
        <v>0</v>
      </c>
      <c r="AD2302" s="93">
        <v>0</v>
      </c>
      <c r="AE2302" s="93">
        <v>0</v>
      </c>
      <c r="AF2302" s="93">
        <v>0</v>
      </c>
      <c r="AG2302" s="93"/>
      <c r="AH2302" s="93">
        <v>0</v>
      </c>
      <c r="AI2302" s="93">
        <v>0</v>
      </c>
      <c r="AJ2302" s="93">
        <v>0</v>
      </c>
      <c r="AK2302" s="93">
        <v>0</v>
      </c>
      <c r="AL2302" s="93">
        <v>0</v>
      </c>
      <c r="AM2302" s="49" t="s">
        <v>5601</v>
      </c>
      <c r="AN2302" s="49"/>
      <c r="AO2302" s="48" t="str" cm="1">
        <f t="array" ref="AO2302">IFERROR(_xlfn.IFS(
AQ2302="MPR ISSUE","PDH",
AQ2302="BSS Hardware Issue","BSS",
AQ2302="Sites strategiques, MLL, Pylone, etc.","ENVTECH",
AQ2302="AKTIVCO DEFAUT GE &amp; POWER Cabinet","AKTIVCO",
AQ2302="AKTIVCO Coupure ENEO &amp; Baisse de tension","AKTIVCO GRID ONLY",
AQ2302="Coupure ENEO &amp; Baisse de tension","IHS GRID ONLY",
AQ2302="Defaut GE &amp; POWER Cabinet","IHS",
AQ2302="Sharing","Partners",
AQ2302="Sites strategiques &amp; DataCenter","SST &amp; DC",
AQ2302="Exclu","Exclu",
AQ2302="SAT","SAT",
AQ2302="SPARE-ISSUE","SPARE-ISSUE",
AQ2302="Fiber CAmtel","TRANS_FO_CAMTEL",
AQ2302="Fiber AOF","Fiber AOF",
AQ2302="Projet OCM (HUAWEI)","TRAVAUX-HUAWEI",
AQ2302="Projet OCM (NOKIA)","TRAVAUX-NOKIA",
AQ2302="ACCESS-ISSUE","ACCESS-ISSUE",
AQ2302="Projet OCM (ZTE, NOKIA, autres projets)","TRAVAUX OCM",
AQ2302="No root CAuse","No root cause",
AQ2302="ODU HS","PDH",
AQ2302="IP &amp; VLAN","PDH",
AQ2302="Warehouse HUAWEI","SPARE-ISSUE",
AQ2302="SPARE-HS","SPARE-ISSUE",
AQ2302="Power Telco","BSS",AQ2302="no impacts","no impacts"
),"")</f>
        <v>No root cause</v>
      </c>
      <c r="AP2302" s="48" t="str" cm="1">
        <f t="array" ref="AP2302">IFERROR(_xlfn.IFS(
AQ2302="MPR ISSUE","TX ISSUE",
AQ2302="BSS Hardware Issue","RAN ISSUE",
AQ2302="Sites strategiques, MLL, Pylone, etc.","ENVTECH",
AQ2302="AKTIVCO DEFAUT GE &amp; POWER Cabinet","POWER ISSUE",
AQ2302="AKTIVCO Coupure ENEO &amp; Baisse de tension","POWER ISSUE",
AQ2302="Coupure ENEO &amp; Baisse de tension","POWER ISSUE",
AQ2302="Defaut GE &amp; POWER Cabinet","POWER ISSUE",
AQ2302="Sharing","POWER ISSUE",
AQ2302="Sites strategiques &amp; DataCenter","POWER ISSUE",
AQ2302="Exclu","Exclu",
AQ2302="SAT","TX ISSUE",
AQ2302="SPARE-ISSUE","SPARE-ISSUE",
AQ2302="Fiber CAmtel","TX ISSUE",
AQ2302="Fiber AOF","TX ISSUE",
AQ2302="Projet OCM (HUAWEI)","TRAVAUX-HUAWEI",
AQ2302="Projet OCM (NOKIA)","TRAVAUX -NOKIA",
AQ2302="ACCESS-ISSUE","ACCESS-ISSUE",
AQ2302="Projet OCM (ZTE, NOKIA, autres projets)","TRAVAUX OCM",
AQ2302="No root CAuse","No root cause",
AQ2302="ODU HS","TX ISSUE",
AQ2302="IP &amp; VLAN","TX ISSUE",
AQ2302="Warehouse HUAWEI","SPARE-ISSUE",
AQ2302="SPARE-HS","SPARE-ISSUE",
AQ2302="Power Telco","RAN ISSUE",AQ2302="no impacts","no impacts"
),"")</f>
        <v>No root cause</v>
      </c>
      <c r="AQ2302" s="67" t="s">
        <v>5344</v>
      </c>
      <c r="AR2302" s="48" t="str" cm="1">
        <f t="array" ref="AR2302">IFERROR(_xlfn.IFS(
AQ2302="MPR ISSUE","ACTIVE",
AQ2302="BSS Hardware Issue","ACTIVE",
AQ2302="Sites strategiques, MLL, Pylone, etc.","PASSIVE",
AQ2302="AKTIVCO DEFAUT GE &amp; POWER Cabinet","PASSIVE",
AQ2302="AKTIVCO Coupure ENEO &amp; Baisse de tension","PASSIVE",
AQ2302="Coupure ENEO &amp; Baisse de tension","PASSIVE",
AQ2302="Defaut GE &amp; POWER Cabinet","PASSIVE",
AQ2302="Sharing","PASSIVE",
AQ2302="Sites strategiques &amp; DataCenter","PASSIVE",
AQ2302="Exclu","Exclu",
AQ2302="SAT","ACTIVE",
AQ2302="SPARE-ISSUE","SPARE-ISSUE",
AQ2302="Fiber CAmtel","ACTIVE",
AQ2302="Fiber AOF","ACTIVE",
AQ2302="Projet OCM (HUAWEI)","PLANNED WORKS",
AQ2302="Projet OCM (NOKIA)","PLANNED WORKS",
AQ2302="ACCESS-ISSUE","ACCESS-ISSUE",
AQ2302="Projet OCM (ZTE, NOKIA, autres projets)","PLANNED WORKS",
AQ2302="No root CAuse","No root cause",
AQ2302="ODU HS","ACTIVE",
AQ2302="IP &amp; VLAN","ACTIVE",
AQ2302="Warehouse HUAWEI","SPARE-ISSUE",
AQ2302="SPARE-HS","SPARE-ISSUE",
AQ2302="Power Telco","ACTIVE", AQ2302="no impacts","no impacts"
),"")</f>
        <v>No root cause</v>
      </c>
      <c r="AS2302" s="92" t="s">
        <v>5537</v>
      </c>
      <c r="AT2302" s="98" t="s">
        <v>2126</v>
      </c>
      <c r="AV2302" s="17" t="s">
        <v>5537</v>
      </c>
      <c r="AW2302" s="7" t="s">
        <v>5537</v>
      </c>
      <c r="AX2302" s="6" t="s">
        <v>5537</v>
      </c>
      <c r="AY2302" s="7"/>
      <c r="AZ2302" s="3" t="s">
        <v>5537</v>
      </c>
      <c r="BA2302" s="18" t="s">
        <v>5537</v>
      </c>
      <c r="BB2302" s="18" t="s">
        <v>5537</v>
      </c>
      <c r="BC2302" s="18" t="s">
        <v>5537</v>
      </c>
      <c r="BD2302" s="18" t="s">
        <v>5537</v>
      </c>
      <c r="BE2302" s="18" t="s">
        <v>5537</v>
      </c>
      <c r="BF2302" s="18" t="s">
        <v>5537</v>
      </c>
      <c r="BG2302" s="18" t="s">
        <v>5537</v>
      </c>
      <c r="BH2302" s="18" t="s">
        <v>5537</v>
      </c>
      <c r="BI2302" s="18" t="s">
        <v>5537</v>
      </c>
      <c r="BJ2302" s="18" t="s">
        <v>5537</v>
      </c>
      <c r="BK2302" s="18" t="s">
        <v>5537</v>
      </c>
      <c r="BL2302" s="9" t="s">
        <v>5537</v>
      </c>
      <c r="BM2302" s="14" t="s">
        <v>5537</v>
      </c>
      <c r="BN2302" s="14" t="s">
        <v>5537</v>
      </c>
      <c r="BO2302" s="14" t="str">
        <f>_xlfn.XLOOKUP(B2302,'[4]cell downs 18042026 17h'!$B:$B,'[4]cell downs 18042026 17h'!$B:$B,"")</f>
        <v/>
      </c>
      <c r="BP2302" s="14" t="str">
        <f>_xlfn.XLOOKUP(B2302,'[5]Cells Huawei 19042026 15h'!$B:$B,'[5]Cells Huawei 19042026 15h'!$B:$B,"")</f>
        <v/>
      </c>
      <c r="BQ2302" s="9" t="str">
        <f>_xlfn.XLOOKUP(B2302,'[6]cells down 19042026 9H40'!$B:$B,'[6]cells down 19042026 9H40'!$B:$B,"")</f>
        <v/>
      </c>
      <c r="BR2302" s="9" t="s">
        <v>2126</v>
      </c>
      <c r="BS2302" s="9" t="s">
        <v>1129</v>
      </c>
      <c r="BT2302" s="108"/>
    </row>
    <row r="2303" spans="1:72" s="9" customFormat="1" x14ac:dyDescent="0.35">
      <c r="A2303" s="1" t="s">
        <v>3106</v>
      </c>
      <c r="B2303" s="8" t="s">
        <v>3107</v>
      </c>
      <c r="C2303" s="3" t="str">
        <f>_xlfn.XLOOKUP(B2303,'[1]daily break down'!$D:$D,'[1]daily break down'!$E:$E,"")</f>
        <v>EXTREME-NORD</v>
      </c>
      <c r="D2303" s="1" t="s">
        <v>11</v>
      </c>
      <c r="E2303" s="1" t="s">
        <v>154</v>
      </c>
      <c r="F2303" s="3" t="s">
        <v>55</v>
      </c>
      <c r="G2303" s="1" t="s">
        <v>3108</v>
      </c>
      <c r="H2303" s="33" t="str">
        <f>_xlfn.XLOOKUP(B2303,[2]CALCULATION!$B:$B,[2]CALCULATION!$H:$H,"")</f>
        <v>NOKIA</v>
      </c>
      <c r="I2303" s="28">
        <v>0</v>
      </c>
      <c r="J2303" s="28">
        <v>2.1403332599658708E-3</v>
      </c>
      <c r="K2303" s="28">
        <v>3.8023408028515511E-2</v>
      </c>
      <c r="L2303" s="28">
        <v>0</v>
      </c>
      <c r="M2303" s="28">
        <v>0</v>
      </c>
      <c r="N2303" s="28">
        <v>0</v>
      </c>
      <c r="O2303" s="28">
        <v>0</v>
      </c>
      <c r="P2303" s="28">
        <v>0.14857273970691828</v>
      </c>
      <c r="Q2303" s="28">
        <v>0</v>
      </c>
      <c r="R2303" s="28">
        <v>0</v>
      </c>
      <c r="S2303" s="93">
        <v>0</v>
      </c>
      <c r="T2303" s="93">
        <f>_xlfn.XLOOKUP(B2303,'[3]Nur des jours'!$B:$B,'[3]Nur des jours'!$U:$U,"")</f>
        <v>0.4019074223636861</v>
      </c>
      <c r="U2303" s="93">
        <v>0.20079234285224226</v>
      </c>
      <c r="V2303" s="93">
        <v>2.4452712958094893E-2</v>
      </c>
      <c r="W2303" s="93">
        <v>0.40190742236368598</v>
      </c>
      <c r="X2303" s="93">
        <v>0</v>
      </c>
      <c r="Y2303" s="93">
        <v>0</v>
      </c>
      <c r="Z2303" s="93">
        <v>0</v>
      </c>
      <c r="AA2303" s="93">
        <v>0</v>
      </c>
      <c r="AB2303" s="93">
        <v>0</v>
      </c>
      <c r="AC2303" s="93">
        <f>_xlfn.XLOOKUP(B2303,'[3]Nur des jours'!$B:$B,'[3]Nur des jours'!$N:$N,"")</f>
        <v>0</v>
      </c>
      <c r="AD2303" s="93">
        <v>0</v>
      </c>
      <c r="AE2303" s="93">
        <v>0</v>
      </c>
      <c r="AF2303" s="93">
        <v>0</v>
      </c>
      <c r="AG2303" s="93"/>
      <c r="AH2303" s="93">
        <v>0</v>
      </c>
      <c r="AI2303" s="93">
        <v>0</v>
      </c>
      <c r="AJ2303" s="93">
        <v>0</v>
      </c>
      <c r="AK2303" s="93">
        <v>0</v>
      </c>
      <c r="AL2303" s="93">
        <v>0</v>
      </c>
      <c r="AM2303" s="49" t="s">
        <v>5601</v>
      </c>
      <c r="AN2303" s="49"/>
      <c r="AO2303" s="48" t="str" cm="1">
        <f t="array" ref="AO2303">IFERROR(_xlfn.IFS(
AQ2303="MPR ISSUE","PDH",
AQ2303="BSS Hardware Issue","BSS",
AQ2303="Sites strategiques, MLL, Pylone, etc.","ENVTECH",
AQ2303="AKTIVCO DEFAUT GE &amp; POWER Cabinet","AKTIVCO",
AQ2303="AKTIVCO Coupure ENEO &amp; Baisse de tension","AKTIVCO GRID ONLY",
AQ2303="Coupure ENEO &amp; Baisse de tension","IHS GRID ONLY",
AQ2303="Defaut GE &amp; POWER Cabinet","IHS",
AQ2303="Sharing","Partners",
AQ2303="Sites strategiques &amp; DataCenter","SST &amp; DC",
AQ2303="Exclu","Exclu",
AQ2303="SAT","SAT",
AQ2303="SPARE-ISSUE","SPARE-ISSUE",
AQ2303="Fiber CAmtel","TRANS_FO_CAMTEL",
AQ2303="Fiber AOF","Fiber AOF",
AQ2303="Projet OCM (HUAWEI)","TRAVAUX-HUAWEI",
AQ2303="Projet OCM (NOKIA)","TRAVAUX-NOKIA",
AQ2303="ACCESS-ISSUE","ACCESS-ISSUE",
AQ2303="Projet OCM (ZTE, NOKIA, autres projets)","TRAVAUX OCM",
AQ2303="No root CAuse","No root cause",
AQ2303="ODU HS","PDH",
AQ2303="IP &amp; VLAN","PDH",
AQ2303="Warehouse HUAWEI","SPARE-ISSUE",
AQ2303="SPARE-HS","SPARE-ISSUE",
AQ2303="Power Telco","BSS",AQ2303="no impacts","no impacts"
),"")</f>
        <v>IHS</v>
      </c>
      <c r="AP2303" s="48" t="str" cm="1">
        <f t="array" ref="AP2303">IFERROR(_xlfn.IFS(
AQ2303="MPR ISSUE","TX ISSUE",
AQ2303="BSS Hardware Issue","RAN ISSUE",
AQ2303="Sites strategiques, MLL, Pylone, etc.","ENVTECH",
AQ2303="AKTIVCO DEFAUT GE &amp; POWER Cabinet","POWER ISSUE",
AQ2303="AKTIVCO Coupure ENEO &amp; Baisse de tension","POWER ISSUE",
AQ2303="Coupure ENEO &amp; Baisse de tension","POWER ISSUE",
AQ2303="Defaut GE &amp; POWER Cabinet","POWER ISSUE",
AQ2303="Sharing","POWER ISSUE",
AQ2303="Sites strategiques &amp; DataCenter","POWER ISSUE",
AQ2303="Exclu","Exclu",
AQ2303="SAT","TX ISSUE",
AQ2303="SPARE-ISSUE","SPARE-ISSUE",
AQ2303="Fiber CAmtel","TX ISSUE",
AQ2303="Fiber AOF","TX ISSUE",
AQ2303="Projet OCM (HUAWEI)","TRAVAUX-HUAWEI",
AQ2303="Projet OCM (NOKIA)","TRAVAUX -NOKIA",
AQ2303="ACCESS-ISSUE","ACCESS-ISSUE",
AQ2303="Projet OCM (ZTE, NOKIA, autres projets)","TRAVAUX OCM",
AQ2303="No root CAuse","No root cause",
AQ2303="ODU HS","TX ISSUE",
AQ2303="IP &amp; VLAN","TX ISSUE",
AQ2303="Warehouse HUAWEI","SPARE-ISSUE",
AQ2303="SPARE-HS","SPARE-ISSUE",
AQ2303="Power Telco","RAN ISSUE",AQ2303="no impacts","no impacts"
),"")</f>
        <v>POWER ISSUE</v>
      </c>
      <c r="AQ2303" s="67" t="s">
        <v>5330</v>
      </c>
      <c r="AR2303" s="48" t="str" cm="1">
        <f t="array" ref="AR2303">IFERROR(_xlfn.IFS(
AQ2303="MPR ISSUE","ACTIVE",
AQ2303="BSS Hardware Issue","ACTIVE",
AQ2303="Sites strategiques, MLL, Pylone, etc.","PASSIVE",
AQ2303="AKTIVCO DEFAUT GE &amp; POWER Cabinet","PASSIVE",
AQ2303="AKTIVCO Coupure ENEO &amp; Baisse de tension","PASSIVE",
AQ2303="Coupure ENEO &amp; Baisse de tension","PASSIVE",
AQ2303="Defaut GE &amp; POWER Cabinet","PASSIVE",
AQ2303="Sharing","PASSIVE",
AQ2303="Sites strategiques &amp; DataCenter","PASSIVE",
AQ2303="Exclu","Exclu",
AQ2303="SAT","ACTIVE",
AQ2303="SPARE-ISSUE","SPARE-ISSUE",
AQ2303="Fiber CAmtel","ACTIVE",
AQ2303="Fiber AOF","ACTIVE",
AQ2303="Projet OCM (HUAWEI)","PLANNED WORKS",
AQ2303="Projet OCM (NOKIA)","PLANNED WORKS",
AQ2303="ACCESS-ISSUE","ACCESS-ISSUE",
AQ2303="Projet OCM (ZTE, NOKIA, autres projets)","PLANNED WORKS",
AQ2303="No root CAuse","No root cause",
AQ2303="ODU HS","ACTIVE",
AQ2303="IP &amp; VLAN","ACTIVE",
AQ2303="Warehouse HUAWEI","SPARE-ISSUE",
AQ2303="SPARE-HS","SPARE-ISSUE",
AQ2303="Power Telco","ACTIVE", AQ2303="no impacts","no impacts"
),"")</f>
        <v>PASSIVE</v>
      </c>
      <c r="AS2303" s="92" t="s">
        <v>5972</v>
      </c>
      <c r="AT2303" s="98" t="s">
        <v>3107</v>
      </c>
      <c r="AV2303" s="17" t="s">
        <v>5537</v>
      </c>
      <c r="AW2303" s="7" t="s">
        <v>5537</v>
      </c>
      <c r="AX2303" s="6" t="s">
        <v>5537</v>
      </c>
      <c r="AY2303" s="7"/>
      <c r="AZ2303" s="3" t="s">
        <v>5537</v>
      </c>
      <c r="BA2303" s="18" t="s">
        <v>5537</v>
      </c>
      <c r="BB2303" s="18" t="s">
        <v>5537</v>
      </c>
      <c r="BC2303" s="18" t="s">
        <v>5537</v>
      </c>
      <c r="BD2303" s="18" t="s">
        <v>5537</v>
      </c>
      <c r="BE2303" s="18" t="s">
        <v>5537</v>
      </c>
      <c r="BF2303" s="18" t="s">
        <v>5537</v>
      </c>
      <c r="BG2303" s="18" t="s">
        <v>5537</v>
      </c>
      <c r="BH2303" s="18" t="s">
        <v>5537</v>
      </c>
      <c r="BI2303" s="18" t="s">
        <v>5537</v>
      </c>
      <c r="BJ2303" s="18" t="s">
        <v>5537</v>
      </c>
      <c r="BK2303" s="18" t="s">
        <v>5537</v>
      </c>
      <c r="BL2303" s="9" t="s">
        <v>5972</v>
      </c>
      <c r="BM2303" s="14" t="s">
        <v>5537</v>
      </c>
      <c r="BN2303" s="14" t="s">
        <v>5537</v>
      </c>
      <c r="BO2303" s="14" t="str">
        <f>_xlfn.XLOOKUP(B2303,'[4]cell downs 18042026 17h'!$B:$B,'[4]cell downs 18042026 17h'!$B:$B,"")</f>
        <v/>
      </c>
      <c r="BP2303" s="14" t="str">
        <f>_xlfn.XLOOKUP(B2303,'[5]Cells Huawei 19042026 15h'!$B:$B,'[5]Cells Huawei 19042026 15h'!$B:$B,"")</f>
        <v/>
      </c>
      <c r="BQ2303" s="9" t="str">
        <f>_xlfn.XLOOKUP(B2303,'[6]cells down 19042026 9H40'!$B:$B,'[6]cells down 19042026 9H40'!$B:$B,"")</f>
        <v/>
      </c>
      <c r="BR2303" s="9" t="s">
        <v>3107</v>
      </c>
      <c r="BS2303" s="9" t="s">
        <v>12</v>
      </c>
      <c r="BT2303" s="108"/>
    </row>
    <row r="2304" spans="1:72" s="9" customFormat="1" x14ac:dyDescent="0.35">
      <c r="A2304" s="1" t="s">
        <v>3908</v>
      </c>
      <c r="B2304" s="8" t="s">
        <v>3909</v>
      </c>
      <c r="C2304" s="3" t="str">
        <f>_xlfn.XLOOKUP(B2304,'[1]daily break down'!$D:$D,'[1]daily break down'!$E:$E,"")</f>
        <v>EXTREME-NORD</v>
      </c>
      <c r="D2304" s="1" t="s">
        <v>11</v>
      </c>
      <c r="E2304" s="1" t="s">
        <v>154</v>
      </c>
      <c r="F2304" s="3" t="s">
        <v>55</v>
      </c>
      <c r="G2304" s="1" t="s">
        <v>3910</v>
      </c>
      <c r="H2304" s="32" t="str">
        <f>_xlfn.XLOOKUP(B2304,[2]CALCULATION!$B:$B,[2]CALCULATION!$H:$H,"")</f>
        <v>HUAWEI</v>
      </c>
      <c r="I2304" s="28">
        <v>0</v>
      </c>
      <c r="J2304" s="28">
        <v>0</v>
      </c>
      <c r="K2304" s="28">
        <v>0</v>
      </c>
      <c r="L2304" s="28">
        <v>0</v>
      </c>
      <c r="M2304" s="28">
        <v>0</v>
      </c>
      <c r="N2304" s="28">
        <v>0</v>
      </c>
      <c r="O2304" s="28">
        <v>0</v>
      </c>
      <c r="P2304" s="28">
        <v>0</v>
      </c>
      <c r="Q2304" s="28">
        <v>0</v>
      </c>
      <c r="R2304" s="28">
        <v>0</v>
      </c>
      <c r="S2304" s="93">
        <v>0</v>
      </c>
      <c r="T2304" s="93">
        <f>_xlfn.XLOOKUP(B2304,'[3]Nur des jours'!$B:$B,'[3]Nur des jours'!$U:$U,"")</f>
        <v>0</v>
      </c>
      <c r="U2304" s="93">
        <v>0</v>
      </c>
      <c r="V2304" s="93">
        <v>3.2727368712421483E-2</v>
      </c>
      <c r="W2304" s="93">
        <v>0.36586879660305965</v>
      </c>
      <c r="X2304" s="93">
        <v>0</v>
      </c>
      <c r="Y2304" s="93">
        <v>0</v>
      </c>
      <c r="Z2304" s="93">
        <v>0</v>
      </c>
      <c r="AA2304" s="93">
        <v>0</v>
      </c>
      <c r="AB2304" s="93">
        <v>0</v>
      </c>
      <c r="AC2304" s="93">
        <f>_xlfn.XLOOKUP(B2304,'[3]Nur des jours'!$B:$B,'[3]Nur des jours'!$N:$N,"")</f>
        <v>0</v>
      </c>
      <c r="AD2304" s="93">
        <v>0</v>
      </c>
      <c r="AE2304" s="93">
        <v>0</v>
      </c>
      <c r="AF2304" s="93">
        <v>0</v>
      </c>
      <c r="AG2304" s="93"/>
      <c r="AH2304" s="93">
        <v>0</v>
      </c>
      <c r="AI2304" s="93">
        <v>0</v>
      </c>
      <c r="AJ2304" s="93">
        <v>0</v>
      </c>
      <c r="AK2304" s="93">
        <v>0</v>
      </c>
      <c r="AL2304" s="93">
        <v>0</v>
      </c>
      <c r="AM2304" s="49" t="s">
        <v>5601</v>
      </c>
      <c r="AN2304" s="49"/>
      <c r="AO2304" s="48" t="str" cm="1">
        <f t="array" ref="AO2304">IFERROR(_xlfn.IFS(
AQ2304="MPR ISSUE","PDH",
AQ2304="BSS Hardware Issue","BSS",
AQ2304="Sites strategiques, MLL, Pylone, etc.","ENVTECH",
AQ2304="AKTIVCO DEFAUT GE &amp; POWER Cabinet","AKTIVCO",
AQ2304="AKTIVCO Coupure ENEO &amp; Baisse de tension","AKTIVCO GRID ONLY",
AQ2304="Coupure ENEO &amp; Baisse de tension","IHS GRID ONLY",
AQ2304="Defaut GE &amp; POWER Cabinet","IHS",
AQ2304="Sharing","Partners",
AQ2304="Sites strategiques &amp; DataCenter","SST &amp; DC",
AQ2304="Exclu","Exclu",
AQ2304="SAT","SAT",
AQ2304="SPARE-ISSUE","SPARE-ISSUE",
AQ2304="Fiber CAmtel","TRANS_FO_CAMTEL",
AQ2304="Fiber AOF","Fiber AOF",
AQ2304="Projet OCM (HUAWEI)","TRAVAUX-HUAWEI",
AQ2304="Projet OCM (NOKIA)","TRAVAUX-NOKIA",
AQ2304="ACCESS-ISSUE","ACCESS-ISSUE",
AQ2304="Projet OCM (ZTE, NOKIA, autres projets)","TRAVAUX OCM",
AQ2304="No root CAuse","No root cause",
AQ2304="ODU HS","PDH",
AQ2304="IP &amp; VLAN","PDH",
AQ2304="Warehouse HUAWEI","SPARE-ISSUE",
AQ2304="SPARE-HS","SPARE-ISSUE",
AQ2304="Power Telco","BSS",AQ2304="no impacts","no impacts"
),"")</f>
        <v>No root cause</v>
      </c>
      <c r="AP2304" s="48" t="str" cm="1">
        <f t="array" ref="AP2304">IFERROR(_xlfn.IFS(
AQ2304="MPR ISSUE","TX ISSUE",
AQ2304="BSS Hardware Issue","RAN ISSUE",
AQ2304="Sites strategiques, MLL, Pylone, etc.","ENVTECH",
AQ2304="AKTIVCO DEFAUT GE &amp; POWER Cabinet","POWER ISSUE",
AQ2304="AKTIVCO Coupure ENEO &amp; Baisse de tension","POWER ISSUE",
AQ2304="Coupure ENEO &amp; Baisse de tension","POWER ISSUE",
AQ2304="Defaut GE &amp; POWER Cabinet","POWER ISSUE",
AQ2304="Sharing","POWER ISSUE",
AQ2304="Sites strategiques &amp; DataCenter","POWER ISSUE",
AQ2304="Exclu","Exclu",
AQ2304="SAT","TX ISSUE",
AQ2304="SPARE-ISSUE","SPARE-ISSUE",
AQ2304="Fiber CAmtel","TX ISSUE",
AQ2304="Fiber AOF","TX ISSUE",
AQ2304="Projet OCM (HUAWEI)","TRAVAUX-HUAWEI",
AQ2304="Projet OCM (NOKIA)","TRAVAUX -NOKIA",
AQ2304="ACCESS-ISSUE","ACCESS-ISSUE",
AQ2304="Projet OCM (ZTE, NOKIA, autres projets)","TRAVAUX OCM",
AQ2304="No root CAuse","No root cause",
AQ2304="ODU HS","TX ISSUE",
AQ2304="IP &amp; VLAN","TX ISSUE",
AQ2304="Warehouse HUAWEI","SPARE-ISSUE",
AQ2304="SPARE-HS","SPARE-ISSUE",
AQ2304="Power Telco","RAN ISSUE",AQ2304="no impacts","no impacts"
),"")</f>
        <v>No root cause</v>
      </c>
      <c r="AQ2304" s="67" t="s">
        <v>5344</v>
      </c>
      <c r="AR2304" s="48" t="str" cm="1">
        <f t="array" ref="AR2304">IFERROR(_xlfn.IFS(
AQ2304="MPR ISSUE","ACTIVE",
AQ2304="BSS Hardware Issue","ACTIVE",
AQ2304="Sites strategiques, MLL, Pylone, etc.","PASSIVE",
AQ2304="AKTIVCO DEFAUT GE &amp; POWER Cabinet","PASSIVE",
AQ2304="AKTIVCO Coupure ENEO &amp; Baisse de tension","PASSIVE",
AQ2304="Coupure ENEO &amp; Baisse de tension","PASSIVE",
AQ2304="Defaut GE &amp; POWER Cabinet","PASSIVE",
AQ2304="Sharing","PASSIVE",
AQ2304="Sites strategiques &amp; DataCenter","PASSIVE",
AQ2304="Exclu","Exclu",
AQ2304="SAT","ACTIVE",
AQ2304="SPARE-ISSUE","SPARE-ISSUE",
AQ2304="Fiber CAmtel","ACTIVE",
AQ2304="Fiber AOF","ACTIVE",
AQ2304="Projet OCM (HUAWEI)","PLANNED WORKS",
AQ2304="Projet OCM (NOKIA)","PLANNED WORKS",
AQ2304="ACCESS-ISSUE","ACCESS-ISSUE",
AQ2304="Projet OCM (ZTE, NOKIA, autres projets)","PLANNED WORKS",
AQ2304="No root CAuse","No root cause",
AQ2304="ODU HS","ACTIVE",
AQ2304="IP &amp; VLAN","ACTIVE",
AQ2304="Warehouse HUAWEI","SPARE-ISSUE",
AQ2304="SPARE-HS","SPARE-ISSUE",
AQ2304="Power Telco","ACTIVE", AQ2304="no impacts","no impacts"
),"")</f>
        <v>No root cause</v>
      </c>
      <c r="AS2304" s="92" t="s">
        <v>5537</v>
      </c>
      <c r="AT2304" s="98" t="s">
        <v>3909</v>
      </c>
      <c r="AV2304" s="17" t="s">
        <v>5537</v>
      </c>
      <c r="AW2304" s="7" t="s">
        <v>5537</v>
      </c>
      <c r="AX2304" s="6" t="s">
        <v>5537</v>
      </c>
      <c r="AY2304" s="7"/>
      <c r="AZ2304" s="3" t="s">
        <v>5537</v>
      </c>
      <c r="BA2304" s="18" t="s">
        <v>5537</v>
      </c>
      <c r="BB2304" s="18" t="s">
        <v>5537</v>
      </c>
      <c r="BC2304" s="18" t="s">
        <v>5537</v>
      </c>
      <c r="BD2304" s="18" t="s">
        <v>5537</v>
      </c>
      <c r="BE2304" s="18" t="s">
        <v>5537</v>
      </c>
      <c r="BF2304" s="18" t="s">
        <v>5537</v>
      </c>
      <c r="BG2304" s="18" t="s">
        <v>5537</v>
      </c>
      <c r="BH2304" s="18" t="s">
        <v>5537</v>
      </c>
      <c r="BI2304" s="18" t="s">
        <v>5537</v>
      </c>
      <c r="BJ2304" s="18" t="s">
        <v>5537</v>
      </c>
      <c r="BK2304" s="18" t="s">
        <v>5537</v>
      </c>
      <c r="BL2304" s="9" t="s">
        <v>5537</v>
      </c>
      <c r="BM2304" s="14" t="s">
        <v>5537</v>
      </c>
      <c r="BN2304" s="14" t="s">
        <v>5537</v>
      </c>
      <c r="BO2304" s="14" t="str">
        <f>_xlfn.XLOOKUP(B2304,'[4]cell downs 18042026 17h'!$B:$B,'[4]cell downs 18042026 17h'!$B:$B,"")</f>
        <v/>
      </c>
      <c r="BP2304" s="14" t="str">
        <f>_xlfn.XLOOKUP(B2304,'[5]Cells Huawei 19042026 15h'!$B:$B,'[5]Cells Huawei 19042026 15h'!$B:$B,"")</f>
        <v/>
      </c>
      <c r="BQ2304" s="9" t="str">
        <f>_xlfn.XLOOKUP(B2304,'[6]cells down 19042026 9H40'!$B:$B,'[6]cells down 19042026 9H40'!$B:$B,"")</f>
        <v/>
      </c>
      <c r="BR2304" s="9" t="s">
        <v>3909</v>
      </c>
      <c r="BS2304" s="9" t="s">
        <v>12</v>
      </c>
      <c r="BT2304" s="108"/>
    </row>
    <row r="2305" spans="1:72" s="9" customFormat="1" x14ac:dyDescent="0.35">
      <c r="A2305" s="1" t="s">
        <v>4096</v>
      </c>
      <c r="B2305" s="8" t="s">
        <v>4097</v>
      </c>
      <c r="C2305" s="3" t="str">
        <f>_xlfn.XLOOKUP(B2305,'[1]daily break down'!$D:$D,'[1]daily break down'!$E:$E,"")</f>
        <v>SUD-OUEST</v>
      </c>
      <c r="D2305" s="1" t="s">
        <v>11</v>
      </c>
      <c r="E2305" s="1" t="s">
        <v>12</v>
      </c>
      <c r="F2305" s="3" t="s">
        <v>13</v>
      </c>
      <c r="G2305" s="1" t="s">
        <v>3459</v>
      </c>
      <c r="H2305" s="32" t="str">
        <f>_xlfn.XLOOKUP(B2305,[2]CALCULATION!$B:$B,[2]CALCULATION!$H:$H,"")</f>
        <v>HUAWEI</v>
      </c>
      <c r="I2305" s="28">
        <v>0</v>
      </c>
      <c r="J2305" s="28">
        <v>0</v>
      </c>
      <c r="K2305" s="28">
        <v>0</v>
      </c>
      <c r="L2305" s="28">
        <v>0</v>
      </c>
      <c r="M2305" s="28">
        <v>0</v>
      </c>
      <c r="N2305" s="28">
        <v>0</v>
      </c>
      <c r="O2305" s="28">
        <v>0</v>
      </c>
      <c r="P2305" s="28">
        <v>0</v>
      </c>
      <c r="Q2305" s="28">
        <v>0</v>
      </c>
      <c r="R2305" s="28">
        <v>0</v>
      </c>
      <c r="S2305" s="93">
        <v>0</v>
      </c>
      <c r="T2305" s="93">
        <f>_xlfn.XLOOKUP(B2305,'[3]Nur des jours'!$B:$B,'[3]Nur des jours'!$U:$U,"")</f>
        <v>0</v>
      </c>
      <c r="U2305" s="93">
        <v>0</v>
      </c>
      <c r="V2305" s="93">
        <v>0</v>
      </c>
      <c r="W2305" s="93">
        <v>0.18405800823552576</v>
      </c>
      <c r="X2305" s="93">
        <v>0</v>
      </c>
      <c r="Y2305" s="93">
        <v>0</v>
      </c>
      <c r="Z2305" s="93">
        <v>0</v>
      </c>
      <c r="AA2305" s="93">
        <v>0</v>
      </c>
      <c r="AB2305" s="93">
        <v>0</v>
      </c>
      <c r="AC2305" s="93">
        <f>_xlfn.XLOOKUP(B2305,'[3]Nur des jours'!$B:$B,'[3]Nur des jours'!$N:$N,"")</f>
        <v>0</v>
      </c>
      <c r="AD2305" s="93">
        <v>0</v>
      </c>
      <c r="AE2305" s="93">
        <v>0</v>
      </c>
      <c r="AF2305" s="93">
        <v>0</v>
      </c>
      <c r="AG2305" s="93"/>
      <c r="AH2305" s="93">
        <v>0</v>
      </c>
      <c r="AI2305" s="93">
        <v>0</v>
      </c>
      <c r="AJ2305" s="93">
        <v>0</v>
      </c>
      <c r="AK2305" s="93">
        <v>0</v>
      </c>
      <c r="AL2305" s="93">
        <v>0</v>
      </c>
      <c r="AM2305" s="49" t="s">
        <v>5601</v>
      </c>
      <c r="AN2305" s="49"/>
      <c r="AO2305" s="48" t="str" cm="1">
        <f t="array" ref="AO2305">IFERROR(_xlfn.IFS(
AQ2305="MPR ISSUE","PDH",
AQ2305="BSS Hardware Issue","BSS",
AQ2305="Sites strategiques, MLL, Pylone, etc.","ENVTECH",
AQ2305="AKTIVCO DEFAUT GE &amp; POWER Cabinet","AKTIVCO",
AQ2305="AKTIVCO Coupure ENEO &amp; Baisse de tension","AKTIVCO GRID ONLY",
AQ2305="Coupure ENEO &amp; Baisse de tension","IHS GRID ONLY",
AQ2305="Defaut GE &amp; POWER Cabinet","IHS",
AQ2305="Sharing","Partners",
AQ2305="Sites strategiques &amp; DataCenter","SST &amp; DC",
AQ2305="Exclu","Exclu",
AQ2305="SAT","SAT",
AQ2305="SPARE-ISSUE","SPARE-ISSUE",
AQ2305="Fiber CAmtel","TRANS_FO_CAMTEL",
AQ2305="Fiber AOF","Fiber AOF",
AQ2305="Projet OCM (HUAWEI)","TRAVAUX-HUAWEI",
AQ2305="Projet OCM (NOKIA)","TRAVAUX-NOKIA",
AQ2305="ACCESS-ISSUE","ACCESS-ISSUE",
AQ2305="Projet OCM (ZTE, NOKIA, autres projets)","TRAVAUX OCM",
AQ2305="No root CAuse","No root cause",
AQ2305="ODU HS","PDH",
AQ2305="IP &amp; VLAN","PDH",
AQ2305="Warehouse HUAWEI","SPARE-ISSUE",
AQ2305="SPARE-HS","SPARE-ISSUE",
AQ2305="Power Telco","BSS",AQ2305="no impacts","no impacts"
),"")</f>
        <v>No root cause</v>
      </c>
      <c r="AP2305" s="48" t="str" cm="1">
        <f t="array" ref="AP2305">IFERROR(_xlfn.IFS(
AQ2305="MPR ISSUE","TX ISSUE",
AQ2305="BSS Hardware Issue","RAN ISSUE",
AQ2305="Sites strategiques, MLL, Pylone, etc.","ENVTECH",
AQ2305="AKTIVCO DEFAUT GE &amp; POWER Cabinet","POWER ISSUE",
AQ2305="AKTIVCO Coupure ENEO &amp; Baisse de tension","POWER ISSUE",
AQ2305="Coupure ENEO &amp; Baisse de tension","POWER ISSUE",
AQ2305="Defaut GE &amp; POWER Cabinet","POWER ISSUE",
AQ2305="Sharing","POWER ISSUE",
AQ2305="Sites strategiques &amp; DataCenter","POWER ISSUE",
AQ2305="Exclu","Exclu",
AQ2305="SAT","TX ISSUE",
AQ2305="SPARE-ISSUE","SPARE-ISSUE",
AQ2305="Fiber CAmtel","TX ISSUE",
AQ2305="Fiber AOF","TX ISSUE",
AQ2305="Projet OCM (HUAWEI)","TRAVAUX-HUAWEI",
AQ2305="Projet OCM (NOKIA)","TRAVAUX -NOKIA",
AQ2305="ACCESS-ISSUE","ACCESS-ISSUE",
AQ2305="Projet OCM (ZTE, NOKIA, autres projets)","TRAVAUX OCM",
AQ2305="No root CAuse","No root cause",
AQ2305="ODU HS","TX ISSUE",
AQ2305="IP &amp; VLAN","TX ISSUE",
AQ2305="Warehouse HUAWEI","SPARE-ISSUE",
AQ2305="SPARE-HS","SPARE-ISSUE",
AQ2305="Power Telco","RAN ISSUE",AQ2305="no impacts","no impacts"
),"")</f>
        <v>No root cause</v>
      </c>
      <c r="AQ2305" s="67" t="s">
        <v>5344</v>
      </c>
      <c r="AR2305" s="48" t="str" cm="1">
        <f t="array" ref="AR2305">IFERROR(_xlfn.IFS(
AQ2305="MPR ISSUE","ACTIVE",
AQ2305="BSS Hardware Issue","ACTIVE",
AQ2305="Sites strategiques, MLL, Pylone, etc.","PASSIVE",
AQ2305="AKTIVCO DEFAUT GE &amp; POWER Cabinet","PASSIVE",
AQ2305="AKTIVCO Coupure ENEO &amp; Baisse de tension","PASSIVE",
AQ2305="Coupure ENEO &amp; Baisse de tension","PASSIVE",
AQ2305="Defaut GE &amp; POWER Cabinet","PASSIVE",
AQ2305="Sharing","PASSIVE",
AQ2305="Sites strategiques &amp; DataCenter","PASSIVE",
AQ2305="Exclu","Exclu",
AQ2305="SAT","ACTIVE",
AQ2305="SPARE-ISSUE","SPARE-ISSUE",
AQ2305="Fiber CAmtel","ACTIVE",
AQ2305="Fiber AOF","ACTIVE",
AQ2305="Projet OCM (HUAWEI)","PLANNED WORKS",
AQ2305="Projet OCM (NOKIA)","PLANNED WORKS",
AQ2305="ACCESS-ISSUE","ACCESS-ISSUE",
AQ2305="Projet OCM (ZTE, NOKIA, autres projets)","PLANNED WORKS",
AQ2305="No root CAuse","No root cause",
AQ2305="ODU HS","ACTIVE",
AQ2305="IP &amp; VLAN","ACTIVE",
AQ2305="Warehouse HUAWEI","SPARE-ISSUE",
AQ2305="SPARE-HS","SPARE-ISSUE",
AQ2305="Power Telco","ACTIVE", AQ2305="no impacts","no impacts"
),"")</f>
        <v>No root cause</v>
      </c>
      <c r="AS2305" s="92" t="s">
        <v>5537</v>
      </c>
      <c r="AT2305" s="98" t="s">
        <v>4097</v>
      </c>
      <c r="AV2305" s="17" t="s">
        <v>5537</v>
      </c>
      <c r="AW2305" s="7" t="s">
        <v>5537</v>
      </c>
      <c r="AX2305" s="6" t="s">
        <v>5537</v>
      </c>
      <c r="AY2305" s="7"/>
      <c r="AZ2305" s="3" t="s">
        <v>5537</v>
      </c>
      <c r="BA2305" s="18" t="s">
        <v>5537</v>
      </c>
      <c r="BB2305" s="18" t="s">
        <v>5537</v>
      </c>
      <c r="BC2305" s="18" t="s">
        <v>5537</v>
      </c>
      <c r="BD2305" s="18" t="s">
        <v>5537</v>
      </c>
      <c r="BE2305" s="18" t="s">
        <v>5537</v>
      </c>
      <c r="BF2305" s="18" t="s">
        <v>5537</v>
      </c>
      <c r="BG2305" s="18" t="s">
        <v>5537</v>
      </c>
      <c r="BH2305" s="18" t="s">
        <v>5537</v>
      </c>
      <c r="BI2305" s="18" t="s">
        <v>5537</v>
      </c>
      <c r="BJ2305" s="18" t="s">
        <v>5537</v>
      </c>
      <c r="BK2305" s="18" t="s">
        <v>5537</v>
      </c>
      <c r="BL2305" s="9" t="s">
        <v>5537</v>
      </c>
      <c r="BM2305" s="14" t="s">
        <v>5537</v>
      </c>
      <c r="BN2305" s="14" t="s">
        <v>5537</v>
      </c>
      <c r="BO2305" s="14" t="str">
        <f>_xlfn.XLOOKUP(B2305,'[4]cell downs 18042026 17h'!$B:$B,'[4]cell downs 18042026 17h'!$B:$B,"")</f>
        <v/>
      </c>
      <c r="BP2305" s="14" t="str">
        <f>_xlfn.XLOOKUP(B2305,'[5]Cells Huawei 19042026 15h'!$B:$B,'[5]Cells Huawei 19042026 15h'!$B:$B,"")</f>
        <v/>
      </c>
      <c r="BQ2305" s="9" t="str">
        <f>_xlfn.XLOOKUP(B2305,'[6]cells down 19042026 9H40'!$B:$B,'[6]cells down 19042026 9H40'!$B:$B,"")</f>
        <v/>
      </c>
      <c r="BR2305" s="9" t="s">
        <v>4097</v>
      </c>
      <c r="BS2305" s="9" t="s">
        <v>12</v>
      </c>
      <c r="BT2305" s="108"/>
    </row>
    <row r="2306" spans="1:72" s="9" customFormat="1" x14ac:dyDescent="0.35">
      <c r="A2306" s="1" t="s">
        <v>3852</v>
      </c>
      <c r="B2306" s="8" t="s">
        <v>3853</v>
      </c>
      <c r="C2306" s="3" t="str">
        <f>_xlfn.XLOOKUP(B2306,'[1]daily break down'!$D:$D,'[1]daily break down'!$E:$E,"")</f>
        <v>EXTREME-NORD</v>
      </c>
      <c r="D2306" s="1" t="s">
        <v>11</v>
      </c>
      <c r="E2306" s="1" t="s">
        <v>83</v>
      </c>
      <c r="F2306" s="3" t="s">
        <v>55</v>
      </c>
      <c r="G2306" s="1" t="s">
        <v>3852</v>
      </c>
      <c r="H2306" s="32" t="str">
        <f>_xlfn.XLOOKUP(B2306,[2]CALCULATION!$B:$B,[2]CALCULATION!$H:$H,"")</f>
        <v>HUAWEI</v>
      </c>
      <c r="I2306" s="28">
        <v>0</v>
      </c>
      <c r="J2306" s="28">
        <v>0</v>
      </c>
      <c r="K2306" s="28">
        <v>0</v>
      </c>
      <c r="L2306" s="28">
        <v>0</v>
      </c>
      <c r="M2306" s="28">
        <v>0</v>
      </c>
      <c r="N2306" s="28">
        <v>0</v>
      </c>
      <c r="O2306" s="28">
        <v>0</v>
      </c>
      <c r="P2306" s="28">
        <v>0</v>
      </c>
      <c r="Q2306" s="28">
        <v>0</v>
      </c>
      <c r="R2306" s="28">
        <v>0</v>
      </c>
      <c r="S2306" s="93">
        <v>0</v>
      </c>
      <c r="T2306" s="93">
        <f>_xlfn.XLOOKUP(B2306,'[3]Nur des jours'!$B:$B,'[3]Nur des jours'!$U:$U,"")</f>
        <v>0</v>
      </c>
      <c r="U2306" s="93">
        <v>0</v>
      </c>
      <c r="V2306" s="93">
        <v>0</v>
      </c>
      <c r="W2306" s="93">
        <v>0.1149470797556166</v>
      </c>
      <c r="X2306" s="93">
        <v>0</v>
      </c>
      <c r="Y2306" s="93">
        <v>0</v>
      </c>
      <c r="Z2306" s="93">
        <v>0</v>
      </c>
      <c r="AA2306" s="93">
        <v>0</v>
      </c>
      <c r="AB2306" s="93">
        <v>0</v>
      </c>
      <c r="AC2306" s="93">
        <f>_xlfn.XLOOKUP(B2306,'[3]Nur des jours'!$B:$B,'[3]Nur des jours'!$N:$N,"")</f>
        <v>0</v>
      </c>
      <c r="AD2306" s="93">
        <v>0</v>
      </c>
      <c r="AE2306" s="93">
        <v>0</v>
      </c>
      <c r="AF2306" s="93">
        <v>0</v>
      </c>
      <c r="AG2306" s="93"/>
      <c r="AH2306" s="93">
        <v>0</v>
      </c>
      <c r="AI2306" s="93">
        <v>0</v>
      </c>
      <c r="AJ2306" s="93">
        <v>0</v>
      </c>
      <c r="AK2306" s="93">
        <v>0</v>
      </c>
      <c r="AL2306" s="93">
        <v>0</v>
      </c>
      <c r="AM2306" s="49" t="s">
        <v>5601</v>
      </c>
      <c r="AN2306" s="49"/>
      <c r="AO2306" s="48" t="str" cm="1">
        <f t="array" ref="AO2306">IFERROR(_xlfn.IFS(
AQ2306="MPR ISSUE","PDH",
AQ2306="BSS Hardware Issue","BSS",
AQ2306="Sites strategiques, MLL, Pylone, etc.","ENVTECH",
AQ2306="AKTIVCO DEFAUT GE &amp; POWER Cabinet","AKTIVCO",
AQ2306="AKTIVCO Coupure ENEO &amp; Baisse de tension","AKTIVCO GRID ONLY",
AQ2306="Coupure ENEO &amp; Baisse de tension","IHS GRID ONLY",
AQ2306="Defaut GE &amp; POWER Cabinet","IHS",
AQ2306="Sharing","Partners",
AQ2306="Sites strategiques &amp; DataCenter","SST &amp; DC",
AQ2306="Exclu","Exclu",
AQ2306="SAT","SAT",
AQ2306="SPARE-ISSUE","SPARE-ISSUE",
AQ2306="Fiber CAmtel","TRANS_FO_CAMTEL",
AQ2306="Fiber AOF","Fiber AOF",
AQ2306="Projet OCM (HUAWEI)","TRAVAUX-HUAWEI",
AQ2306="Projet OCM (NOKIA)","TRAVAUX-NOKIA",
AQ2306="ACCESS-ISSUE","ACCESS-ISSUE",
AQ2306="Projet OCM (ZTE, NOKIA, autres projets)","TRAVAUX OCM",
AQ2306="No root CAuse","No root cause",
AQ2306="ODU HS","PDH",
AQ2306="IP &amp; VLAN","PDH",
AQ2306="Warehouse HUAWEI","SPARE-ISSUE",
AQ2306="SPARE-HS","SPARE-ISSUE",
AQ2306="Power Telco","BSS",AQ2306="no impacts","no impacts"
),"")</f>
        <v>No root cause</v>
      </c>
      <c r="AP2306" s="48" t="str" cm="1">
        <f t="array" ref="AP2306">IFERROR(_xlfn.IFS(
AQ2306="MPR ISSUE","TX ISSUE",
AQ2306="BSS Hardware Issue","RAN ISSUE",
AQ2306="Sites strategiques, MLL, Pylone, etc.","ENVTECH",
AQ2306="AKTIVCO DEFAUT GE &amp; POWER Cabinet","POWER ISSUE",
AQ2306="AKTIVCO Coupure ENEO &amp; Baisse de tension","POWER ISSUE",
AQ2306="Coupure ENEO &amp; Baisse de tension","POWER ISSUE",
AQ2306="Defaut GE &amp; POWER Cabinet","POWER ISSUE",
AQ2306="Sharing","POWER ISSUE",
AQ2306="Sites strategiques &amp; DataCenter","POWER ISSUE",
AQ2306="Exclu","Exclu",
AQ2306="SAT","TX ISSUE",
AQ2306="SPARE-ISSUE","SPARE-ISSUE",
AQ2306="Fiber CAmtel","TX ISSUE",
AQ2306="Fiber AOF","TX ISSUE",
AQ2306="Projet OCM (HUAWEI)","TRAVAUX-HUAWEI",
AQ2306="Projet OCM (NOKIA)","TRAVAUX -NOKIA",
AQ2306="ACCESS-ISSUE","ACCESS-ISSUE",
AQ2306="Projet OCM (ZTE, NOKIA, autres projets)","TRAVAUX OCM",
AQ2306="No root CAuse","No root cause",
AQ2306="ODU HS","TX ISSUE",
AQ2306="IP &amp; VLAN","TX ISSUE",
AQ2306="Warehouse HUAWEI","SPARE-ISSUE",
AQ2306="SPARE-HS","SPARE-ISSUE",
AQ2306="Power Telco","RAN ISSUE",AQ2306="no impacts","no impacts"
),"")</f>
        <v>No root cause</v>
      </c>
      <c r="AQ2306" s="67" t="s">
        <v>5344</v>
      </c>
      <c r="AR2306" s="48" t="str" cm="1">
        <f t="array" ref="AR2306">IFERROR(_xlfn.IFS(
AQ2306="MPR ISSUE","ACTIVE",
AQ2306="BSS Hardware Issue","ACTIVE",
AQ2306="Sites strategiques, MLL, Pylone, etc.","PASSIVE",
AQ2306="AKTIVCO DEFAUT GE &amp; POWER Cabinet","PASSIVE",
AQ2306="AKTIVCO Coupure ENEO &amp; Baisse de tension","PASSIVE",
AQ2306="Coupure ENEO &amp; Baisse de tension","PASSIVE",
AQ2306="Defaut GE &amp; POWER Cabinet","PASSIVE",
AQ2306="Sharing","PASSIVE",
AQ2306="Sites strategiques &amp; DataCenter","PASSIVE",
AQ2306="Exclu","Exclu",
AQ2306="SAT","ACTIVE",
AQ2306="SPARE-ISSUE","SPARE-ISSUE",
AQ2306="Fiber CAmtel","ACTIVE",
AQ2306="Fiber AOF","ACTIVE",
AQ2306="Projet OCM (HUAWEI)","PLANNED WORKS",
AQ2306="Projet OCM (NOKIA)","PLANNED WORKS",
AQ2306="ACCESS-ISSUE","ACCESS-ISSUE",
AQ2306="Projet OCM (ZTE, NOKIA, autres projets)","PLANNED WORKS",
AQ2306="No root CAuse","No root cause",
AQ2306="ODU HS","ACTIVE",
AQ2306="IP &amp; VLAN","ACTIVE",
AQ2306="Warehouse HUAWEI","SPARE-ISSUE",
AQ2306="SPARE-HS","SPARE-ISSUE",
AQ2306="Power Telco","ACTIVE", AQ2306="no impacts","no impacts"
),"")</f>
        <v>No root cause</v>
      </c>
      <c r="AS2306" s="92" t="s">
        <v>5537</v>
      </c>
      <c r="AT2306" s="98" t="s">
        <v>3853</v>
      </c>
      <c r="AV2306" s="17" t="s">
        <v>5537</v>
      </c>
      <c r="AW2306" s="7" t="s">
        <v>5537</v>
      </c>
      <c r="AX2306" s="6" t="s">
        <v>5537</v>
      </c>
      <c r="AY2306" s="7"/>
      <c r="AZ2306" s="3" t="s">
        <v>5537</v>
      </c>
      <c r="BA2306" s="18" t="s">
        <v>5537</v>
      </c>
      <c r="BB2306" s="18" t="s">
        <v>5537</v>
      </c>
      <c r="BC2306" s="18" t="s">
        <v>5537</v>
      </c>
      <c r="BD2306" s="18" t="s">
        <v>5537</v>
      </c>
      <c r="BE2306" s="18" t="s">
        <v>5537</v>
      </c>
      <c r="BF2306" s="18" t="s">
        <v>5537</v>
      </c>
      <c r="BG2306" s="18" t="s">
        <v>5537</v>
      </c>
      <c r="BH2306" s="18" t="s">
        <v>5537</v>
      </c>
      <c r="BI2306" s="18" t="s">
        <v>5537</v>
      </c>
      <c r="BJ2306" s="18" t="s">
        <v>5537</v>
      </c>
      <c r="BK2306" s="18" t="s">
        <v>5537</v>
      </c>
      <c r="BL2306" s="9" t="s">
        <v>5537</v>
      </c>
      <c r="BM2306" s="14" t="s">
        <v>5537</v>
      </c>
      <c r="BN2306" s="14" t="s">
        <v>5537</v>
      </c>
      <c r="BO2306" s="14" t="str">
        <f>_xlfn.XLOOKUP(B2306,'[4]cell downs 18042026 17h'!$B:$B,'[4]cell downs 18042026 17h'!$B:$B,"")</f>
        <v/>
      </c>
      <c r="BP2306" s="14" t="str">
        <f>_xlfn.XLOOKUP(B2306,'[5]Cells Huawei 19042026 15h'!$B:$B,'[5]Cells Huawei 19042026 15h'!$B:$B,"")</f>
        <v/>
      </c>
      <c r="BQ2306" s="9" t="str">
        <f>_xlfn.XLOOKUP(B2306,'[6]cells down 19042026 9H40'!$B:$B,'[6]cells down 19042026 9H40'!$B:$B,"")</f>
        <v/>
      </c>
      <c r="BR2306" s="9" t="s">
        <v>3853</v>
      </c>
      <c r="BS2306" s="9" t="s">
        <v>5537</v>
      </c>
      <c r="BT2306" s="108"/>
    </row>
    <row r="2307" spans="1:72" s="9" customFormat="1" x14ac:dyDescent="0.35">
      <c r="A2307" s="1" t="s">
        <v>3365</v>
      </c>
      <c r="B2307" s="8" t="s">
        <v>3366</v>
      </c>
      <c r="C2307" s="3" t="str">
        <f>_xlfn.XLOOKUP(B2307,'[1]daily break down'!$D:$D,'[1]daily break down'!$E:$E,"")</f>
        <v>EXTREME-NORD</v>
      </c>
      <c r="D2307" s="1" t="s">
        <v>11</v>
      </c>
      <c r="E2307" s="1" t="s">
        <v>237</v>
      </c>
      <c r="F2307" s="3" t="s">
        <v>55</v>
      </c>
      <c r="G2307" s="1" t="s">
        <v>3365</v>
      </c>
      <c r="H2307" s="32" t="str">
        <f>_xlfn.XLOOKUP(B2307,[2]CALCULATION!$B:$B,[2]CALCULATION!$H:$H,"")</f>
        <v>HUAWEI</v>
      </c>
      <c r="I2307" s="28">
        <v>0</v>
      </c>
      <c r="J2307" s="28">
        <v>0</v>
      </c>
      <c r="K2307" s="28">
        <v>0</v>
      </c>
      <c r="L2307" s="28">
        <v>0</v>
      </c>
      <c r="M2307" s="28">
        <v>0</v>
      </c>
      <c r="N2307" s="28">
        <v>0</v>
      </c>
      <c r="O2307" s="28">
        <v>0</v>
      </c>
      <c r="P2307" s="28">
        <v>0</v>
      </c>
      <c r="Q2307" s="28">
        <v>0</v>
      </c>
      <c r="R2307" s="28">
        <v>0</v>
      </c>
      <c r="S2307" s="93">
        <v>0</v>
      </c>
      <c r="T2307" s="93">
        <f>_xlfn.XLOOKUP(B2307,'[3]Nur des jours'!$B:$B,'[3]Nur des jours'!$U:$U,"")</f>
        <v>0</v>
      </c>
      <c r="U2307" s="93">
        <v>0</v>
      </c>
      <c r="V2307" s="93">
        <v>0.56537198266145017</v>
      </c>
      <c r="W2307" s="93">
        <v>7.5799082848932615E-3</v>
      </c>
      <c r="X2307" s="93">
        <v>0</v>
      </c>
      <c r="Y2307" s="93">
        <v>0</v>
      </c>
      <c r="Z2307" s="93">
        <v>0</v>
      </c>
      <c r="AA2307" s="93">
        <v>0</v>
      </c>
      <c r="AB2307" s="93">
        <v>0</v>
      </c>
      <c r="AC2307" s="93">
        <f>_xlfn.XLOOKUP(B2307,'[3]Nur des jours'!$B:$B,'[3]Nur des jours'!$N:$N,"")</f>
        <v>0</v>
      </c>
      <c r="AD2307" s="93">
        <v>0</v>
      </c>
      <c r="AE2307" s="93">
        <v>0</v>
      </c>
      <c r="AF2307" s="93">
        <v>0</v>
      </c>
      <c r="AG2307" s="93"/>
      <c r="AH2307" s="93">
        <v>0</v>
      </c>
      <c r="AI2307" s="93">
        <v>0</v>
      </c>
      <c r="AJ2307" s="93">
        <v>0</v>
      </c>
      <c r="AK2307" s="93">
        <v>0</v>
      </c>
      <c r="AL2307" s="93">
        <v>0</v>
      </c>
      <c r="AM2307" s="49" t="s">
        <v>5601</v>
      </c>
      <c r="AN2307" s="49"/>
      <c r="AO2307" s="48" t="str" cm="1">
        <f t="array" ref="AO2307">IFERROR(_xlfn.IFS(
AQ2307="MPR ISSUE","PDH",
AQ2307="BSS Hardware Issue","BSS",
AQ2307="Sites strategiques, MLL, Pylone, etc.","ENVTECH",
AQ2307="AKTIVCO DEFAUT GE &amp; POWER Cabinet","AKTIVCO",
AQ2307="AKTIVCO Coupure ENEO &amp; Baisse de tension","AKTIVCO GRID ONLY",
AQ2307="Coupure ENEO &amp; Baisse de tension","IHS GRID ONLY",
AQ2307="Defaut GE &amp; POWER Cabinet","IHS",
AQ2307="Sharing","Partners",
AQ2307="Sites strategiques &amp; DataCenter","SST &amp; DC",
AQ2307="Exclu","Exclu",
AQ2307="SAT","SAT",
AQ2307="SPARE-ISSUE","SPARE-ISSUE",
AQ2307="Fiber CAmtel","TRANS_FO_CAMTEL",
AQ2307="Fiber AOF","Fiber AOF",
AQ2307="Projet OCM (HUAWEI)","TRAVAUX-HUAWEI",
AQ2307="Projet OCM (NOKIA)","TRAVAUX-NOKIA",
AQ2307="ACCESS-ISSUE","ACCESS-ISSUE",
AQ2307="Projet OCM (ZTE, NOKIA, autres projets)","TRAVAUX OCM",
AQ2307="No root CAuse","No root cause",
AQ2307="ODU HS","PDH",
AQ2307="IP &amp; VLAN","PDH",
AQ2307="Warehouse HUAWEI","SPARE-ISSUE",
AQ2307="SPARE-HS","SPARE-ISSUE",
AQ2307="Power Telco","BSS",AQ2307="no impacts","no impacts"
),"")</f>
        <v>Exclu</v>
      </c>
      <c r="AP2307" s="48" t="str" cm="1">
        <f t="array" ref="AP2307">IFERROR(_xlfn.IFS(
AQ2307="MPR ISSUE","TX ISSUE",
AQ2307="BSS Hardware Issue","RAN ISSUE",
AQ2307="Sites strategiques, MLL, Pylone, etc.","ENVTECH",
AQ2307="AKTIVCO DEFAUT GE &amp; POWER Cabinet","POWER ISSUE",
AQ2307="AKTIVCO Coupure ENEO &amp; Baisse de tension","POWER ISSUE",
AQ2307="Coupure ENEO &amp; Baisse de tension","POWER ISSUE",
AQ2307="Defaut GE &amp; POWER Cabinet","POWER ISSUE",
AQ2307="Sharing","POWER ISSUE",
AQ2307="Sites strategiques &amp; DataCenter","POWER ISSUE",
AQ2307="Exclu","Exclu",
AQ2307="SAT","TX ISSUE",
AQ2307="SPARE-ISSUE","SPARE-ISSUE",
AQ2307="Fiber CAmtel","TX ISSUE",
AQ2307="Fiber AOF","TX ISSUE",
AQ2307="Projet OCM (HUAWEI)","TRAVAUX-HUAWEI",
AQ2307="Projet OCM (NOKIA)","TRAVAUX -NOKIA",
AQ2307="ACCESS-ISSUE","ACCESS-ISSUE",
AQ2307="Projet OCM (ZTE, NOKIA, autres projets)","TRAVAUX OCM",
AQ2307="No root CAuse","No root cause",
AQ2307="ODU HS","TX ISSUE",
AQ2307="IP &amp; VLAN","TX ISSUE",
AQ2307="Warehouse HUAWEI","SPARE-ISSUE",
AQ2307="SPARE-HS","SPARE-ISSUE",
AQ2307="Power Telco","RAN ISSUE",AQ2307="no impacts","no impacts"
),"")</f>
        <v>Exclu</v>
      </c>
      <c r="AQ2307" s="67" t="s">
        <v>5598</v>
      </c>
      <c r="AR2307" s="48" t="str" cm="1">
        <f t="array" ref="AR2307">IFERROR(_xlfn.IFS(
AQ2307="MPR ISSUE","ACTIVE",
AQ2307="BSS Hardware Issue","ACTIVE",
AQ2307="Sites strategiques, MLL, Pylone, etc.","PASSIVE",
AQ2307="AKTIVCO DEFAUT GE &amp; POWER Cabinet","PASSIVE",
AQ2307="AKTIVCO Coupure ENEO &amp; Baisse de tension","PASSIVE",
AQ2307="Coupure ENEO &amp; Baisse de tension","PASSIVE",
AQ2307="Defaut GE &amp; POWER Cabinet","PASSIVE",
AQ2307="Sharing","PASSIVE",
AQ2307="Sites strategiques &amp; DataCenter","PASSIVE",
AQ2307="Exclu","Exclu",
AQ2307="SAT","ACTIVE",
AQ2307="SPARE-ISSUE","SPARE-ISSUE",
AQ2307="Fiber CAmtel","ACTIVE",
AQ2307="Fiber AOF","ACTIVE",
AQ2307="Projet OCM (HUAWEI)","PLANNED WORKS",
AQ2307="Projet OCM (NOKIA)","PLANNED WORKS",
AQ2307="ACCESS-ISSUE","ACCESS-ISSUE",
AQ2307="Projet OCM (ZTE, NOKIA, autres projets)","PLANNED WORKS",
AQ2307="No root CAuse","No root cause",
AQ2307="ODU HS","ACTIVE",
AQ2307="IP &amp; VLAN","ACTIVE",
AQ2307="Warehouse HUAWEI","SPARE-ISSUE",
AQ2307="SPARE-HS","SPARE-ISSUE",
AQ2307="Power Telco","ACTIVE", AQ2307="no impacts","no impacts"
),"")</f>
        <v>Exclu</v>
      </c>
      <c r="AS2307" s="92" t="s">
        <v>5781</v>
      </c>
      <c r="AT2307" s="129" t="s">
        <v>3380</v>
      </c>
      <c r="AU2307" s="9" t="s">
        <v>5987</v>
      </c>
      <c r="AV2307" s="17" t="s">
        <v>5692</v>
      </c>
      <c r="AW2307" s="7" t="s">
        <v>5537</v>
      </c>
      <c r="AX2307" s="6" t="s">
        <v>5537</v>
      </c>
      <c r="AY2307" s="7"/>
      <c r="AZ2307" s="3" t="s">
        <v>5537</v>
      </c>
      <c r="BA2307" s="18" t="s">
        <v>5537</v>
      </c>
      <c r="BB2307" s="18" t="s">
        <v>5537</v>
      </c>
      <c r="BC2307" s="18" t="s">
        <v>5537</v>
      </c>
      <c r="BD2307" s="18" t="s">
        <v>5537</v>
      </c>
      <c r="BE2307" s="18" t="s">
        <v>5537</v>
      </c>
      <c r="BF2307" s="18" t="s">
        <v>5537</v>
      </c>
      <c r="BG2307" s="18" t="s">
        <v>5537</v>
      </c>
      <c r="BH2307" s="18" t="s">
        <v>5537</v>
      </c>
      <c r="BI2307" s="18" t="s">
        <v>5537</v>
      </c>
      <c r="BJ2307" s="18" t="s">
        <v>5710</v>
      </c>
      <c r="BK2307" s="18" t="s">
        <v>5537</v>
      </c>
      <c r="BL2307" s="9" t="s">
        <v>5537</v>
      </c>
      <c r="BM2307" s="14" t="s">
        <v>5537</v>
      </c>
      <c r="BN2307" s="14" t="s">
        <v>5537</v>
      </c>
      <c r="BO2307" s="14" t="str">
        <f>_xlfn.XLOOKUP(B2307,'[4]cell downs 18042026 17h'!$B:$B,'[4]cell downs 18042026 17h'!$B:$B,"")</f>
        <v/>
      </c>
      <c r="BP2307" s="14" t="str">
        <f>_xlfn.XLOOKUP(B2307,'[5]Cells Huawei 19042026 15h'!$B:$B,'[5]Cells Huawei 19042026 15h'!$B:$B,"")</f>
        <v/>
      </c>
      <c r="BQ2307" s="9" t="str">
        <f>_xlfn.XLOOKUP(B2307,'[6]cells down 19042026 9H40'!$B:$B,'[6]cells down 19042026 9H40'!$B:$B,"")</f>
        <v/>
      </c>
      <c r="BR2307" s="9" t="s">
        <v>3366</v>
      </c>
      <c r="BS2307" s="9" t="s">
        <v>5537</v>
      </c>
      <c r="BT2307" s="108"/>
    </row>
    <row r="2308" spans="1:72" s="9" customFormat="1" x14ac:dyDescent="0.35">
      <c r="A2308" s="1" t="s">
        <v>3104</v>
      </c>
      <c r="B2308" s="8" t="s">
        <v>3105</v>
      </c>
      <c r="C2308" s="3" t="str">
        <f>_xlfn.XLOOKUP(B2308,'[1]daily break down'!$D:$D,'[1]daily break down'!$E:$E,"")</f>
        <v>EXTREME-NORD</v>
      </c>
      <c r="D2308" s="1" t="s">
        <v>11</v>
      </c>
      <c r="E2308" s="1" t="s">
        <v>237</v>
      </c>
      <c r="F2308" s="3" t="s">
        <v>55</v>
      </c>
      <c r="G2308" s="1" t="s">
        <v>2075</v>
      </c>
      <c r="H2308" s="32" t="str">
        <f>_xlfn.XLOOKUP(B2308,[2]CALCULATION!$B:$B,[2]CALCULATION!$H:$H,"")</f>
        <v>HUAWEI</v>
      </c>
      <c r="I2308" s="28">
        <v>0</v>
      </c>
      <c r="J2308" s="28">
        <v>0</v>
      </c>
      <c r="K2308" s="28">
        <v>0</v>
      </c>
      <c r="L2308" s="28">
        <v>0</v>
      </c>
      <c r="M2308" s="28">
        <v>0</v>
      </c>
      <c r="N2308" s="28">
        <v>0</v>
      </c>
      <c r="O2308" s="28">
        <v>0</v>
      </c>
      <c r="P2308" s="28">
        <v>0</v>
      </c>
      <c r="Q2308" s="28">
        <v>0</v>
      </c>
      <c r="R2308" s="28">
        <v>0</v>
      </c>
      <c r="S2308" s="93">
        <v>0</v>
      </c>
      <c r="T2308" s="93">
        <f>_xlfn.XLOOKUP(B2308,'[3]Nur des jours'!$B:$B,'[3]Nur des jours'!$U:$U,"")</f>
        <v>0</v>
      </c>
      <c r="U2308" s="93">
        <v>0</v>
      </c>
      <c r="V2308" s="93">
        <v>0</v>
      </c>
      <c r="W2308" s="93">
        <v>3.4778402718922017E-3</v>
      </c>
      <c r="X2308" s="93">
        <v>0</v>
      </c>
      <c r="Y2308" s="93">
        <v>0</v>
      </c>
      <c r="Z2308" s="93">
        <v>0</v>
      </c>
      <c r="AA2308" s="93">
        <v>0</v>
      </c>
      <c r="AB2308" s="93">
        <v>0</v>
      </c>
      <c r="AC2308" s="93">
        <f>_xlfn.XLOOKUP(B2308,'[3]Nur des jours'!$B:$B,'[3]Nur des jours'!$N:$N,"")</f>
        <v>0</v>
      </c>
      <c r="AD2308" s="93">
        <v>0</v>
      </c>
      <c r="AE2308" s="93">
        <v>0</v>
      </c>
      <c r="AF2308" s="93">
        <v>0</v>
      </c>
      <c r="AG2308" s="93"/>
      <c r="AH2308" s="93">
        <v>0</v>
      </c>
      <c r="AI2308" s="93">
        <v>0</v>
      </c>
      <c r="AJ2308" s="93">
        <v>0</v>
      </c>
      <c r="AK2308" s="93">
        <v>0</v>
      </c>
      <c r="AL2308" s="93">
        <v>0</v>
      </c>
      <c r="AM2308" s="49" t="s">
        <v>5601</v>
      </c>
      <c r="AN2308" s="49"/>
      <c r="AO2308" s="48" t="str" cm="1">
        <f t="array" ref="AO2308">IFERROR(_xlfn.IFS(
AQ2308="MPR ISSUE","PDH",
AQ2308="BSS Hardware Issue","BSS",
AQ2308="Sites strategiques, MLL, Pylone, etc.","ENVTECH",
AQ2308="AKTIVCO DEFAUT GE &amp; POWER Cabinet","AKTIVCO",
AQ2308="AKTIVCO Coupure ENEO &amp; Baisse de tension","AKTIVCO GRID ONLY",
AQ2308="Coupure ENEO &amp; Baisse de tension","IHS GRID ONLY",
AQ2308="Defaut GE &amp; POWER Cabinet","IHS",
AQ2308="Sharing","Partners",
AQ2308="Sites strategiques &amp; DataCenter","SST &amp; DC",
AQ2308="Exclu","Exclu",
AQ2308="SAT","SAT",
AQ2308="SPARE-ISSUE","SPARE-ISSUE",
AQ2308="Fiber CAmtel","TRANS_FO_CAMTEL",
AQ2308="Fiber AOF","Fiber AOF",
AQ2308="Projet OCM (HUAWEI)","TRAVAUX-HUAWEI",
AQ2308="Projet OCM (NOKIA)","TRAVAUX-NOKIA",
AQ2308="ACCESS-ISSUE","ACCESS-ISSUE",
AQ2308="Projet OCM (ZTE, NOKIA, autres projets)","TRAVAUX OCM",
AQ2308="No root CAuse","No root cause",
AQ2308="ODU HS","PDH",
AQ2308="IP &amp; VLAN","PDH",
AQ2308="Warehouse HUAWEI","SPARE-ISSUE",
AQ2308="SPARE-HS","SPARE-ISSUE",
AQ2308="Power Telco","BSS",AQ2308="no impacts","no impacts"
),"")</f>
        <v>No root cause</v>
      </c>
      <c r="AP2308" s="48" t="str" cm="1">
        <f t="array" ref="AP2308">IFERROR(_xlfn.IFS(
AQ2308="MPR ISSUE","TX ISSUE",
AQ2308="BSS Hardware Issue","RAN ISSUE",
AQ2308="Sites strategiques, MLL, Pylone, etc.","ENVTECH",
AQ2308="AKTIVCO DEFAUT GE &amp; POWER Cabinet","POWER ISSUE",
AQ2308="AKTIVCO Coupure ENEO &amp; Baisse de tension","POWER ISSUE",
AQ2308="Coupure ENEO &amp; Baisse de tension","POWER ISSUE",
AQ2308="Defaut GE &amp; POWER Cabinet","POWER ISSUE",
AQ2308="Sharing","POWER ISSUE",
AQ2308="Sites strategiques &amp; DataCenter","POWER ISSUE",
AQ2308="Exclu","Exclu",
AQ2308="SAT","TX ISSUE",
AQ2308="SPARE-ISSUE","SPARE-ISSUE",
AQ2308="Fiber CAmtel","TX ISSUE",
AQ2308="Fiber AOF","TX ISSUE",
AQ2308="Projet OCM (HUAWEI)","TRAVAUX-HUAWEI",
AQ2308="Projet OCM (NOKIA)","TRAVAUX -NOKIA",
AQ2308="ACCESS-ISSUE","ACCESS-ISSUE",
AQ2308="Projet OCM (ZTE, NOKIA, autres projets)","TRAVAUX OCM",
AQ2308="No root CAuse","No root cause",
AQ2308="ODU HS","TX ISSUE",
AQ2308="IP &amp; VLAN","TX ISSUE",
AQ2308="Warehouse HUAWEI","SPARE-ISSUE",
AQ2308="SPARE-HS","SPARE-ISSUE",
AQ2308="Power Telco","RAN ISSUE",AQ2308="no impacts","no impacts"
),"")</f>
        <v>No root cause</v>
      </c>
      <c r="AQ2308" s="67" t="s">
        <v>5344</v>
      </c>
      <c r="AR2308" s="48" t="str" cm="1">
        <f t="array" ref="AR2308">IFERROR(_xlfn.IFS(
AQ2308="MPR ISSUE","ACTIVE",
AQ2308="BSS Hardware Issue","ACTIVE",
AQ2308="Sites strategiques, MLL, Pylone, etc.","PASSIVE",
AQ2308="AKTIVCO DEFAUT GE &amp; POWER Cabinet","PASSIVE",
AQ2308="AKTIVCO Coupure ENEO &amp; Baisse de tension","PASSIVE",
AQ2308="Coupure ENEO &amp; Baisse de tension","PASSIVE",
AQ2308="Defaut GE &amp; POWER Cabinet","PASSIVE",
AQ2308="Sharing","PASSIVE",
AQ2308="Sites strategiques &amp; DataCenter","PASSIVE",
AQ2308="Exclu","Exclu",
AQ2308="SAT","ACTIVE",
AQ2308="SPARE-ISSUE","SPARE-ISSUE",
AQ2308="Fiber CAmtel","ACTIVE",
AQ2308="Fiber AOF","ACTIVE",
AQ2308="Projet OCM (HUAWEI)","PLANNED WORKS",
AQ2308="Projet OCM (NOKIA)","PLANNED WORKS",
AQ2308="ACCESS-ISSUE","ACCESS-ISSUE",
AQ2308="Projet OCM (ZTE, NOKIA, autres projets)","PLANNED WORKS",
AQ2308="No root CAuse","No root cause",
AQ2308="ODU HS","ACTIVE",
AQ2308="IP &amp; VLAN","ACTIVE",
AQ2308="Warehouse HUAWEI","SPARE-ISSUE",
AQ2308="SPARE-HS","SPARE-ISSUE",
AQ2308="Power Telco","ACTIVE", AQ2308="no impacts","no impacts"
),"")</f>
        <v>No root cause</v>
      </c>
      <c r="AS2308" s="92" t="s">
        <v>5537</v>
      </c>
      <c r="AT2308" s="98" t="s">
        <v>3105</v>
      </c>
      <c r="AV2308" s="17" t="s">
        <v>5537</v>
      </c>
      <c r="AW2308" s="7" t="s">
        <v>5537</v>
      </c>
      <c r="AX2308" s="6" t="s">
        <v>5537</v>
      </c>
      <c r="AY2308" s="7"/>
      <c r="AZ2308" s="3" t="s">
        <v>5537</v>
      </c>
      <c r="BA2308" s="18" t="s">
        <v>5537</v>
      </c>
      <c r="BB2308" s="18" t="s">
        <v>5537</v>
      </c>
      <c r="BC2308" s="18" t="s">
        <v>5537</v>
      </c>
      <c r="BD2308" s="18" t="s">
        <v>5537</v>
      </c>
      <c r="BE2308" s="18" t="s">
        <v>5537</v>
      </c>
      <c r="BF2308" s="18" t="s">
        <v>5537</v>
      </c>
      <c r="BG2308" s="18" t="s">
        <v>5537</v>
      </c>
      <c r="BH2308" s="18" t="s">
        <v>5537</v>
      </c>
      <c r="BI2308" s="18" t="s">
        <v>5537</v>
      </c>
      <c r="BJ2308" s="18" t="s">
        <v>5537</v>
      </c>
      <c r="BK2308" s="18" t="s">
        <v>5537</v>
      </c>
      <c r="BL2308" s="9" t="s">
        <v>5537</v>
      </c>
      <c r="BM2308" s="14" t="s">
        <v>5537</v>
      </c>
      <c r="BN2308" s="14" t="s">
        <v>5537</v>
      </c>
      <c r="BO2308" s="14" t="str">
        <f>_xlfn.XLOOKUP(B2308,'[4]cell downs 18042026 17h'!$B:$B,'[4]cell downs 18042026 17h'!$B:$B,"")</f>
        <v/>
      </c>
      <c r="BP2308" s="14" t="str">
        <f>_xlfn.XLOOKUP(B2308,'[5]Cells Huawei 19042026 15h'!$B:$B,'[5]Cells Huawei 19042026 15h'!$B:$B,"")</f>
        <v/>
      </c>
      <c r="BQ2308" s="9" t="str">
        <f>_xlfn.XLOOKUP(B2308,'[6]cells down 19042026 9H40'!$B:$B,'[6]cells down 19042026 9H40'!$B:$B,"")</f>
        <v/>
      </c>
      <c r="BR2308" s="9" t="s">
        <v>3105</v>
      </c>
      <c r="BS2308" s="9" t="s">
        <v>5537</v>
      </c>
      <c r="BT2308" s="108"/>
    </row>
    <row r="2309" spans="1:72" s="9" customFormat="1" x14ac:dyDescent="0.35">
      <c r="A2309" s="1" t="s">
        <v>3863</v>
      </c>
      <c r="B2309" s="8" t="s">
        <v>3864</v>
      </c>
      <c r="C2309" s="3" t="str">
        <f>_xlfn.XLOOKUP(B2309,'[1]daily break down'!$D:$D,'[1]daily break down'!$E:$E,"")</f>
        <v>EXTREME-NORD</v>
      </c>
      <c r="D2309" s="1" t="s">
        <v>11</v>
      </c>
      <c r="E2309" s="1" t="s">
        <v>12</v>
      </c>
      <c r="F2309" s="3" t="s">
        <v>55</v>
      </c>
      <c r="G2309" s="1" t="s">
        <v>3804</v>
      </c>
      <c r="H2309" s="32" t="str">
        <f>_xlfn.XLOOKUP(B2309,[2]CALCULATION!$B:$B,[2]CALCULATION!$H:$H,"")</f>
        <v>HUAWEI</v>
      </c>
      <c r="I2309" s="28">
        <v>0</v>
      </c>
      <c r="J2309" s="28">
        <v>0</v>
      </c>
      <c r="K2309" s="28">
        <v>0</v>
      </c>
      <c r="L2309" s="28">
        <v>0</v>
      </c>
      <c r="M2309" s="28">
        <v>0</v>
      </c>
      <c r="N2309" s="28">
        <v>0</v>
      </c>
      <c r="O2309" s="28">
        <v>0</v>
      </c>
      <c r="P2309" s="28">
        <v>0</v>
      </c>
      <c r="Q2309" s="28">
        <v>0</v>
      </c>
      <c r="R2309" s="28">
        <v>0</v>
      </c>
      <c r="S2309" s="93">
        <v>0</v>
      </c>
      <c r="T2309" s="93">
        <f>_xlfn.XLOOKUP(B2309,'[3]Nur des jours'!$B:$B,'[3]Nur des jours'!$U:$U,"")</f>
        <v>0</v>
      </c>
      <c r="U2309" s="93">
        <v>0</v>
      </c>
      <c r="V2309" s="93">
        <v>0</v>
      </c>
      <c r="W2309" s="93">
        <v>3.3886648803052215E-3</v>
      </c>
      <c r="X2309" s="93">
        <v>0</v>
      </c>
      <c r="Y2309" s="93">
        <v>0</v>
      </c>
      <c r="Z2309" s="93">
        <v>0</v>
      </c>
      <c r="AA2309" s="93">
        <v>0</v>
      </c>
      <c r="AB2309" s="93">
        <v>0</v>
      </c>
      <c r="AC2309" s="93">
        <f>_xlfn.XLOOKUP(B2309,'[3]Nur des jours'!$B:$B,'[3]Nur des jours'!$N:$N,"")</f>
        <v>0</v>
      </c>
      <c r="AD2309" s="93">
        <v>0</v>
      </c>
      <c r="AE2309" s="93">
        <v>0</v>
      </c>
      <c r="AF2309" s="93">
        <v>0</v>
      </c>
      <c r="AG2309" s="93"/>
      <c r="AH2309" s="93">
        <v>0</v>
      </c>
      <c r="AI2309" s="93">
        <v>0</v>
      </c>
      <c r="AJ2309" s="93">
        <v>0</v>
      </c>
      <c r="AK2309" s="93">
        <v>0</v>
      </c>
      <c r="AL2309" s="93">
        <v>0</v>
      </c>
      <c r="AM2309" s="49" t="s">
        <v>5601</v>
      </c>
      <c r="AN2309" s="49"/>
      <c r="AO2309" s="48" t="str" cm="1">
        <f t="array" ref="AO2309">IFERROR(_xlfn.IFS(
AQ2309="MPR ISSUE","PDH",
AQ2309="BSS Hardware Issue","BSS",
AQ2309="Sites strategiques, MLL, Pylone, etc.","ENVTECH",
AQ2309="AKTIVCO DEFAUT GE &amp; POWER Cabinet","AKTIVCO",
AQ2309="AKTIVCO Coupure ENEO &amp; Baisse de tension","AKTIVCO GRID ONLY",
AQ2309="Coupure ENEO &amp; Baisse de tension","IHS GRID ONLY",
AQ2309="Defaut GE &amp; POWER Cabinet","IHS",
AQ2309="Sharing","Partners",
AQ2309="Sites strategiques &amp; DataCenter","SST &amp; DC",
AQ2309="Exclu","Exclu",
AQ2309="SAT","SAT",
AQ2309="SPARE-ISSUE","SPARE-ISSUE",
AQ2309="Fiber CAmtel","TRANS_FO_CAMTEL",
AQ2309="Fiber AOF","Fiber AOF",
AQ2309="Projet OCM (HUAWEI)","TRAVAUX-HUAWEI",
AQ2309="Projet OCM (NOKIA)","TRAVAUX-NOKIA",
AQ2309="ACCESS-ISSUE","ACCESS-ISSUE",
AQ2309="Projet OCM (ZTE, NOKIA, autres projets)","TRAVAUX OCM",
AQ2309="No root CAuse","No root cause",
AQ2309="ODU HS","PDH",
AQ2309="IP &amp; VLAN","PDH",
AQ2309="Warehouse HUAWEI","SPARE-ISSUE",
AQ2309="SPARE-HS","SPARE-ISSUE",
AQ2309="Power Telco","BSS",AQ2309="no impacts","no impacts"
),"")</f>
        <v>No root cause</v>
      </c>
      <c r="AP2309" s="48" t="str" cm="1">
        <f t="array" ref="AP2309">IFERROR(_xlfn.IFS(
AQ2309="MPR ISSUE","TX ISSUE",
AQ2309="BSS Hardware Issue","RAN ISSUE",
AQ2309="Sites strategiques, MLL, Pylone, etc.","ENVTECH",
AQ2309="AKTIVCO DEFAUT GE &amp; POWER Cabinet","POWER ISSUE",
AQ2309="AKTIVCO Coupure ENEO &amp; Baisse de tension","POWER ISSUE",
AQ2309="Coupure ENEO &amp; Baisse de tension","POWER ISSUE",
AQ2309="Defaut GE &amp; POWER Cabinet","POWER ISSUE",
AQ2309="Sharing","POWER ISSUE",
AQ2309="Sites strategiques &amp; DataCenter","POWER ISSUE",
AQ2309="Exclu","Exclu",
AQ2309="SAT","TX ISSUE",
AQ2309="SPARE-ISSUE","SPARE-ISSUE",
AQ2309="Fiber CAmtel","TX ISSUE",
AQ2309="Fiber AOF","TX ISSUE",
AQ2309="Projet OCM (HUAWEI)","TRAVAUX-HUAWEI",
AQ2309="Projet OCM (NOKIA)","TRAVAUX -NOKIA",
AQ2309="ACCESS-ISSUE","ACCESS-ISSUE",
AQ2309="Projet OCM (ZTE, NOKIA, autres projets)","TRAVAUX OCM",
AQ2309="No root CAuse","No root cause",
AQ2309="ODU HS","TX ISSUE",
AQ2309="IP &amp; VLAN","TX ISSUE",
AQ2309="Warehouse HUAWEI","SPARE-ISSUE",
AQ2309="SPARE-HS","SPARE-ISSUE",
AQ2309="Power Telco","RAN ISSUE",AQ2309="no impacts","no impacts"
),"")</f>
        <v>No root cause</v>
      </c>
      <c r="AQ2309" s="67" t="s">
        <v>5344</v>
      </c>
      <c r="AR2309" s="48" t="str" cm="1">
        <f t="array" ref="AR2309">IFERROR(_xlfn.IFS(
AQ2309="MPR ISSUE","ACTIVE",
AQ2309="BSS Hardware Issue","ACTIVE",
AQ2309="Sites strategiques, MLL, Pylone, etc.","PASSIVE",
AQ2309="AKTIVCO DEFAUT GE &amp; POWER Cabinet","PASSIVE",
AQ2309="AKTIVCO Coupure ENEO &amp; Baisse de tension","PASSIVE",
AQ2309="Coupure ENEO &amp; Baisse de tension","PASSIVE",
AQ2309="Defaut GE &amp; POWER Cabinet","PASSIVE",
AQ2309="Sharing","PASSIVE",
AQ2309="Sites strategiques &amp; DataCenter","PASSIVE",
AQ2309="Exclu","Exclu",
AQ2309="SAT","ACTIVE",
AQ2309="SPARE-ISSUE","SPARE-ISSUE",
AQ2309="Fiber CAmtel","ACTIVE",
AQ2309="Fiber AOF","ACTIVE",
AQ2309="Projet OCM (HUAWEI)","PLANNED WORKS",
AQ2309="Projet OCM (NOKIA)","PLANNED WORKS",
AQ2309="ACCESS-ISSUE","ACCESS-ISSUE",
AQ2309="Projet OCM (ZTE, NOKIA, autres projets)","PLANNED WORKS",
AQ2309="No root CAuse","No root cause",
AQ2309="ODU HS","ACTIVE",
AQ2309="IP &amp; VLAN","ACTIVE",
AQ2309="Warehouse HUAWEI","SPARE-ISSUE",
AQ2309="SPARE-HS","SPARE-ISSUE",
AQ2309="Power Telco","ACTIVE", AQ2309="no impacts","no impacts"
),"")</f>
        <v>No root cause</v>
      </c>
      <c r="AS2309" s="92" t="s">
        <v>5537</v>
      </c>
      <c r="AT2309" s="98" t="s">
        <v>3864</v>
      </c>
      <c r="AV2309" s="17" t="s">
        <v>5537</v>
      </c>
      <c r="AW2309" s="7" t="s">
        <v>5537</v>
      </c>
      <c r="AX2309" s="6" t="s">
        <v>5537</v>
      </c>
      <c r="AY2309" s="7"/>
      <c r="AZ2309" s="3" t="s">
        <v>5537</v>
      </c>
      <c r="BA2309" s="18" t="s">
        <v>5537</v>
      </c>
      <c r="BB2309" s="18" t="s">
        <v>5537</v>
      </c>
      <c r="BC2309" s="18" t="s">
        <v>5537</v>
      </c>
      <c r="BD2309" s="18" t="s">
        <v>5537</v>
      </c>
      <c r="BE2309" s="18" t="s">
        <v>5537</v>
      </c>
      <c r="BF2309" s="18" t="s">
        <v>5537</v>
      </c>
      <c r="BG2309" s="18" t="s">
        <v>5537</v>
      </c>
      <c r="BH2309" s="18" t="s">
        <v>5537</v>
      </c>
      <c r="BI2309" s="18" t="s">
        <v>5537</v>
      </c>
      <c r="BJ2309" s="18" t="s">
        <v>5537</v>
      </c>
      <c r="BK2309" s="18" t="s">
        <v>5537</v>
      </c>
      <c r="BL2309" s="9" t="s">
        <v>5537</v>
      </c>
      <c r="BM2309" s="14" t="s">
        <v>5537</v>
      </c>
      <c r="BN2309" s="14" t="s">
        <v>5537</v>
      </c>
      <c r="BO2309" s="14" t="str">
        <f>_xlfn.XLOOKUP(B2309,'[4]cell downs 18042026 17h'!$B:$B,'[4]cell downs 18042026 17h'!$B:$B,"")</f>
        <v/>
      </c>
      <c r="BP2309" s="14" t="str">
        <f>_xlfn.XLOOKUP(B2309,'[5]Cells Huawei 19042026 15h'!$B:$B,'[5]Cells Huawei 19042026 15h'!$B:$B,"")</f>
        <v/>
      </c>
      <c r="BQ2309" s="9" t="str">
        <f>_xlfn.XLOOKUP(B2309,'[6]cells down 19042026 9H40'!$B:$B,'[6]cells down 19042026 9H40'!$B:$B,"")</f>
        <v/>
      </c>
      <c r="BR2309" s="9" t="s">
        <v>3864</v>
      </c>
      <c r="BS2309" s="9" t="s">
        <v>5578</v>
      </c>
      <c r="BT2309" s="108"/>
    </row>
    <row r="2310" spans="1:72" s="9" customFormat="1" x14ac:dyDescent="0.35">
      <c r="A2310" s="1" t="s">
        <v>3119</v>
      </c>
      <c r="B2310" s="8" t="s">
        <v>3120</v>
      </c>
      <c r="C2310" s="3" t="str">
        <f>_xlfn.XLOOKUP(B2310,'[1]daily break down'!$D:$D,'[1]daily break down'!$E:$E,"")</f>
        <v>EXTREME-NORD</v>
      </c>
      <c r="D2310" s="1" t="s">
        <v>11</v>
      </c>
      <c r="E2310" s="1" t="s">
        <v>1303</v>
      </c>
      <c r="F2310" s="3" t="s">
        <v>55</v>
      </c>
      <c r="G2310" s="1" t="s">
        <v>3119</v>
      </c>
      <c r="H2310" s="32" t="str">
        <f>_xlfn.XLOOKUP(B2310,[2]CALCULATION!$B:$B,[2]CALCULATION!$H:$H,"")</f>
        <v>HUAWEI</v>
      </c>
      <c r="I2310" s="28">
        <v>0</v>
      </c>
      <c r="J2310" s="28">
        <v>0</v>
      </c>
      <c r="K2310" s="28">
        <v>0</v>
      </c>
      <c r="L2310" s="28">
        <v>0</v>
      </c>
      <c r="M2310" s="28">
        <v>0</v>
      </c>
      <c r="N2310" s="28">
        <v>0</v>
      </c>
      <c r="O2310" s="28">
        <v>0</v>
      </c>
      <c r="P2310" s="28">
        <v>0</v>
      </c>
      <c r="Q2310" s="28">
        <v>0</v>
      </c>
      <c r="R2310" s="28">
        <v>0</v>
      </c>
      <c r="S2310" s="93">
        <v>0</v>
      </c>
      <c r="T2310" s="93">
        <f>_xlfn.XLOOKUP(B2310,'[3]Nur des jours'!$B:$B,'[3]Nur des jours'!$U:$U,"")</f>
        <v>0</v>
      </c>
      <c r="U2310" s="93">
        <v>0</v>
      </c>
      <c r="V2310" s="93">
        <v>0</v>
      </c>
      <c r="W2310" s="93">
        <v>2.675261747609386E-4</v>
      </c>
      <c r="X2310" s="93">
        <v>0</v>
      </c>
      <c r="Y2310" s="93">
        <v>0</v>
      </c>
      <c r="Z2310" s="93">
        <v>0</v>
      </c>
      <c r="AA2310" s="93">
        <v>0</v>
      </c>
      <c r="AB2310" s="93">
        <v>0</v>
      </c>
      <c r="AC2310" s="93">
        <f>_xlfn.XLOOKUP(B2310,'[3]Nur des jours'!$B:$B,'[3]Nur des jours'!$N:$N,"")</f>
        <v>0</v>
      </c>
      <c r="AD2310" s="93">
        <v>0</v>
      </c>
      <c r="AE2310" s="93">
        <v>0</v>
      </c>
      <c r="AF2310" s="93">
        <v>0</v>
      </c>
      <c r="AG2310" s="93"/>
      <c r="AH2310" s="93">
        <v>0</v>
      </c>
      <c r="AI2310" s="93">
        <v>0</v>
      </c>
      <c r="AJ2310" s="93">
        <v>0</v>
      </c>
      <c r="AK2310" s="93">
        <v>0</v>
      </c>
      <c r="AL2310" s="93">
        <v>0</v>
      </c>
      <c r="AM2310" s="49" t="s">
        <v>5601</v>
      </c>
      <c r="AN2310" s="49"/>
      <c r="AO2310" s="48" t="str" cm="1">
        <f t="array" ref="AO2310">IFERROR(_xlfn.IFS(
AQ2310="MPR ISSUE","PDH",
AQ2310="BSS Hardware Issue","BSS",
AQ2310="Sites strategiques, MLL, Pylone, etc.","ENVTECH",
AQ2310="AKTIVCO DEFAUT GE &amp; POWER Cabinet","AKTIVCO",
AQ2310="AKTIVCO Coupure ENEO &amp; Baisse de tension","AKTIVCO GRID ONLY",
AQ2310="Coupure ENEO &amp; Baisse de tension","IHS GRID ONLY",
AQ2310="Defaut GE &amp; POWER Cabinet","IHS",
AQ2310="Sharing","Partners",
AQ2310="Sites strategiques &amp; DataCenter","SST &amp; DC",
AQ2310="Exclu","Exclu",
AQ2310="SAT","SAT",
AQ2310="SPARE-ISSUE","SPARE-ISSUE",
AQ2310="Fiber CAmtel","TRANS_FO_CAMTEL",
AQ2310="Fiber AOF","Fiber AOF",
AQ2310="Projet OCM (HUAWEI)","TRAVAUX-HUAWEI",
AQ2310="Projet OCM (NOKIA)","TRAVAUX-NOKIA",
AQ2310="ACCESS-ISSUE","ACCESS-ISSUE",
AQ2310="Projet OCM (ZTE, NOKIA, autres projets)","TRAVAUX OCM",
AQ2310="No root CAuse","No root cause",
AQ2310="ODU HS","PDH",
AQ2310="IP &amp; VLAN","PDH",
AQ2310="Warehouse HUAWEI","SPARE-ISSUE",
AQ2310="SPARE-HS","SPARE-ISSUE",
AQ2310="Power Telco","BSS",AQ2310="no impacts","no impacts"
),"")</f>
        <v>No root cause</v>
      </c>
      <c r="AP2310" s="48" t="str" cm="1">
        <f t="array" ref="AP2310">IFERROR(_xlfn.IFS(
AQ2310="MPR ISSUE","TX ISSUE",
AQ2310="BSS Hardware Issue","RAN ISSUE",
AQ2310="Sites strategiques, MLL, Pylone, etc.","ENVTECH",
AQ2310="AKTIVCO DEFAUT GE &amp; POWER Cabinet","POWER ISSUE",
AQ2310="AKTIVCO Coupure ENEO &amp; Baisse de tension","POWER ISSUE",
AQ2310="Coupure ENEO &amp; Baisse de tension","POWER ISSUE",
AQ2310="Defaut GE &amp; POWER Cabinet","POWER ISSUE",
AQ2310="Sharing","POWER ISSUE",
AQ2310="Sites strategiques &amp; DataCenter","POWER ISSUE",
AQ2310="Exclu","Exclu",
AQ2310="SAT","TX ISSUE",
AQ2310="SPARE-ISSUE","SPARE-ISSUE",
AQ2310="Fiber CAmtel","TX ISSUE",
AQ2310="Fiber AOF","TX ISSUE",
AQ2310="Projet OCM (HUAWEI)","TRAVAUX-HUAWEI",
AQ2310="Projet OCM (NOKIA)","TRAVAUX -NOKIA",
AQ2310="ACCESS-ISSUE","ACCESS-ISSUE",
AQ2310="Projet OCM (ZTE, NOKIA, autres projets)","TRAVAUX OCM",
AQ2310="No root CAuse","No root cause",
AQ2310="ODU HS","TX ISSUE",
AQ2310="IP &amp; VLAN","TX ISSUE",
AQ2310="Warehouse HUAWEI","SPARE-ISSUE",
AQ2310="SPARE-HS","SPARE-ISSUE",
AQ2310="Power Telco","RAN ISSUE",AQ2310="no impacts","no impacts"
),"")</f>
        <v>No root cause</v>
      </c>
      <c r="AQ2310" s="67" t="s">
        <v>5344</v>
      </c>
      <c r="AR2310" s="48" t="str" cm="1">
        <f t="array" ref="AR2310">IFERROR(_xlfn.IFS(
AQ2310="MPR ISSUE","ACTIVE",
AQ2310="BSS Hardware Issue","ACTIVE",
AQ2310="Sites strategiques, MLL, Pylone, etc.","PASSIVE",
AQ2310="AKTIVCO DEFAUT GE &amp; POWER Cabinet","PASSIVE",
AQ2310="AKTIVCO Coupure ENEO &amp; Baisse de tension","PASSIVE",
AQ2310="Coupure ENEO &amp; Baisse de tension","PASSIVE",
AQ2310="Defaut GE &amp; POWER Cabinet","PASSIVE",
AQ2310="Sharing","PASSIVE",
AQ2310="Sites strategiques &amp; DataCenter","PASSIVE",
AQ2310="Exclu","Exclu",
AQ2310="SAT","ACTIVE",
AQ2310="SPARE-ISSUE","SPARE-ISSUE",
AQ2310="Fiber CAmtel","ACTIVE",
AQ2310="Fiber AOF","ACTIVE",
AQ2310="Projet OCM (HUAWEI)","PLANNED WORKS",
AQ2310="Projet OCM (NOKIA)","PLANNED WORKS",
AQ2310="ACCESS-ISSUE","ACCESS-ISSUE",
AQ2310="Projet OCM (ZTE, NOKIA, autres projets)","PLANNED WORKS",
AQ2310="No root CAuse","No root cause",
AQ2310="ODU HS","ACTIVE",
AQ2310="IP &amp; VLAN","ACTIVE",
AQ2310="Warehouse HUAWEI","SPARE-ISSUE",
AQ2310="SPARE-HS","SPARE-ISSUE",
AQ2310="Power Telco","ACTIVE", AQ2310="no impacts","no impacts"
),"")</f>
        <v>No root cause</v>
      </c>
      <c r="AS2310" s="92" t="s">
        <v>5537</v>
      </c>
      <c r="AT2310" s="98" t="s">
        <v>3120</v>
      </c>
      <c r="AV2310" s="17" t="s">
        <v>5537</v>
      </c>
      <c r="AW2310" s="7" t="s">
        <v>5537</v>
      </c>
      <c r="AX2310" s="6" t="s">
        <v>5537</v>
      </c>
      <c r="AY2310" s="7"/>
      <c r="AZ2310" s="3" t="s">
        <v>5537</v>
      </c>
      <c r="BA2310" s="18" t="s">
        <v>5537</v>
      </c>
      <c r="BB2310" s="18" t="s">
        <v>5537</v>
      </c>
      <c r="BC2310" s="18" t="s">
        <v>5537</v>
      </c>
      <c r="BD2310" s="18" t="s">
        <v>5537</v>
      </c>
      <c r="BE2310" s="18" t="s">
        <v>5537</v>
      </c>
      <c r="BF2310" s="18" t="s">
        <v>5537</v>
      </c>
      <c r="BG2310" s="18" t="s">
        <v>5537</v>
      </c>
      <c r="BH2310" s="18" t="s">
        <v>5537</v>
      </c>
      <c r="BI2310" s="18" t="s">
        <v>5537</v>
      </c>
      <c r="BJ2310" s="18" t="s">
        <v>5537</v>
      </c>
      <c r="BK2310" s="18" t="s">
        <v>5537</v>
      </c>
      <c r="BL2310" s="9" t="s">
        <v>5537</v>
      </c>
      <c r="BM2310" s="14" t="s">
        <v>5537</v>
      </c>
      <c r="BN2310" s="14" t="s">
        <v>5537</v>
      </c>
      <c r="BO2310" s="14" t="str">
        <f>_xlfn.XLOOKUP(B2310,'[4]cell downs 18042026 17h'!$B:$B,'[4]cell downs 18042026 17h'!$B:$B,"")</f>
        <v/>
      </c>
      <c r="BP2310" s="14" t="str">
        <f>_xlfn.XLOOKUP(B2310,'[5]Cells Huawei 19042026 15h'!$B:$B,'[5]Cells Huawei 19042026 15h'!$B:$B,"")</f>
        <v>EXN_074</v>
      </c>
      <c r="BQ2310" s="9" t="str">
        <f>_xlfn.XLOOKUP(B2310,'[6]cells down 19042026 9H40'!$B:$B,'[6]cells down 19042026 9H40'!$B:$B,"")</f>
        <v/>
      </c>
      <c r="BR2310" s="9" t="s">
        <v>3120</v>
      </c>
      <c r="BS2310" s="9" t="s">
        <v>12</v>
      </c>
      <c r="BT2310" s="108"/>
    </row>
    <row r="2311" spans="1:72" s="9" customFormat="1" x14ac:dyDescent="0.35">
      <c r="A2311" s="1" t="s">
        <v>3726</v>
      </c>
      <c r="B2311" s="8" t="s">
        <v>3727</v>
      </c>
      <c r="C2311" s="3" t="str">
        <f>_xlfn.XLOOKUP(B2311,'[1]daily break down'!$D:$D,'[1]daily break down'!$E:$E,"")</f>
        <v>SUD-OUEST</v>
      </c>
      <c r="D2311" s="1" t="s">
        <v>11</v>
      </c>
      <c r="E2311" s="1" t="s">
        <v>12</v>
      </c>
      <c r="F2311" s="3" t="s">
        <v>13</v>
      </c>
      <c r="G2311" s="1" t="s">
        <v>3459</v>
      </c>
      <c r="H2311" s="32" t="str">
        <f>_xlfn.XLOOKUP(B2311,[2]CALCULATION!$B:$B,[2]CALCULATION!$H:$H,"")</f>
        <v>HUAWEI</v>
      </c>
      <c r="I2311" s="28">
        <v>0</v>
      </c>
      <c r="J2311" s="28">
        <v>0</v>
      </c>
      <c r="K2311" s="28">
        <v>0</v>
      </c>
      <c r="L2311" s="28">
        <v>0</v>
      </c>
      <c r="M2311" s="28">
        <v>0</v>
      </c>
      <c r="N2311" s="28">
        <v>0</v>
      </c>
      <c r="O2311" s="28">
        <v>0</v>
      </c>
      <c r="P2311" s="28">
        <v>0</v>
      </c>
      <c r="Q2311" s="28">
        <v>0</v>
      </c>
      <c r="R2311" s="28">
        <v>0</v>
      </c>
      <c r="S2311" s="93">
        <v>0</v>
      </c>
      <c r="T2311" s="93">
        <f>_xlfn.XLOOKUP(B2311,'[3]Nur des jours'!$B:$B,'[3]Nur des jours'!$U:$U,"")</f>
        <v>0</v>
      </c>
      <c r="U2311" s="93">
        <v>0</v>
      </c>
      <c r="V2311" s="93">
        <v>6.9217938949813498E-2</v>
      </c>
      <c r="W2311" s="93">
        <v>8.9175391586979543E-5</v>
      </c>
      <c r="X2311" s="93">
        <v>0</v>
      </c>
      <c r="Y2311" s="93">
        <v>0</v>
      </c>
      <c r="Z2311" s="93">
        <v>0</v>
      </c>
      <c r="AA2311" s="93">
        <v>0</v>
      </c>
      <c r="AB2311" s="93">
        <v>0</v>
      </c>
      <c r="AC2311" s="93">
        <f>_xlfn.XLOOKUP(B2311,'[3]Nur des jours'!$B:$B,'[3]Nur des jours'!$N:$N,"")</f>
        <v>0</v>
      </c>
      <c r="AD2311" s="93">
        <v>0</v>
      </c>
      <c r="AE2311" s="93">
        <v>0</v>
      </c>
      <c r="AF2311" s="93">
        <v>0</v>
      </c>
      <c r="AG2311" s="93"/>
      <c r="AH2311" s="93">
        <v>0</v>
      </c>
      <c r="AI2311" s="93">
        <v>0</v>
      </c>
      <c r="AJ2311" s="93">
        <v>0</v>
      </c>
      <c r="AK2311" s="93">
        <v>0</v>
      </c>
      <c r="AL2311" s="93">
        <v>0</v>
      </c>
      <c r="AM2311" s="49" t="s">
        <v>5601</v>
      </c>
      <c r="AN2311" s="49"/>
      <c r="AO2311" s="48" t="str" cm="1">
        <f t="array" ref="AO2311">IFERROR(_xlfn.IFS(
AQ2311="MPR ISSUE","PDH",
AQ2311="BSS Hardware Issue","BSS",
AQ2311="Sites strategiques, MLL, Pylone, etc.","ENVTECH",
AQ2311="AKTIVCO DEFAUT GE &amp; POWER Cabinet","AKTIVCO",
AQ2311="AKTIVCO Coupure ENEO &amp; Baisse de tension","AKTIVCO GRID ONLY",
AQ2311="Coupure ENEO &amp; Baisse de tension","IHS GRID ONLY",
AQ2311="Defaut GE &amp; POWER Cabinet","IHS",
AQ2311="Sharing","Partners",
AQ2311="Sites strategiques &amp; DataCenter","SST &amp; DC",
AQ2311="Exclu","Exclu",
AQ2311="SAT","SAT",
AQ2311="SPARE-ISSUE","SPARE-ISSUE",
AQ2311="Fiber CAmtel","TRANS_FO_CAMTEL",
AQ2311="Fiber AOF","Fiber AOF",
AQ2311="Projet OCM (HUAWEI)","TRAVAUX-HUAWEI",
AQ2311="Projet OCM (NOKIA)","TRAVAUX-NOKIA",
AQ2311="ACCESS-ISSUE","ACCESS-ISSUE",
AQ2311="Projet OCM (ZTE, NOKIA, autres projets)","TRAVAUX OCM",
AQ2311="No root CAuse","No root cause",
AQ2311="ODU HS","PDH",
AQ2311="IP &amp; VLAN","PDH",
AQ2311="Warehouse HUAWEI","SPARE-ISSUE",
AQ2311="SPARE-HS","SPARE-ISSUE",
AQ2311="Power Telco","BSS",AQ2311="no impacts","no impacts"
),"")</f>
        <v>No root cause</v>
      </c>
      <c r="AP2311" s="48" t="str" cm="1">
        <f t="array" ref="AP2311">IFERROR(_xlfn.IFS(
AQ2311="MPR ISSUE","TX ISSUE",
AQ2311="BSS Hardware Issue","RAN ISSUE",
AQ2311="Sites strategiques, MLL, Pylone, etc.","ENVTECH",
AQ2311="AKTIVCO DEFAUT GE &amp; POWER Cabinet","POWER ISSUE",
AQ2311="AKTIVCO Coupure ENEO &amp; Baisse de tension","POWER ISSUE",
AQ2311="Coupure ENEO &amp; Baisse de tension","POWER ISSUE",
AQ2311="Defaut GE &amp; POWER Cabinet","POWER ISSUE",
AQ2311="Sharing","POWER ISSUE",
AQ2311="Sites strategiques &amp; DataCenter","POWER ISSUE",
AQ2311="Exclu","Exclu",
AQ2311="SAT","TX ISSUE",
AQ2311="SPARE-ISSUE","SPARE-ISSUE",
AQ2311="Fiber CAmtel","TX ISSUE",
AQ2311="Fiber AOF","TX ISSUE",
AQ2311="Projet OCM (HUAWEI)","TRAVAUX-HUAWEI",
AQ2311="Projet OCM (NOKIA)","TRAVAUX -NOKIA",
AQ2311="ACCESS-ISSUE","ACCESS-ISSUE",
AQ2311="Projet OCM (ZTE, NOKIA, autres projets)","TRAVAUX OCM",
AQ2311="No root CAuse","No root cause",
AQ2311="ODU HS","TX ISSUE",
AQ2311="IP &amp; VLAN","TX ISSUE",
AQ2311="Warehouse HUAWEI","SPARE-ISSUE",
AQ2311="SPARE-HS","SPARE-ISSUE",
AQ2311="Power Telco","RAN ISSUE",AQ2311="no impacts","no impacts"
),"")</f>
        <v>No root cause</v>
      </c>
      <c r="AQ2311" s="67" t="s">
        <v>5344</v>
      </c>
      <c r="AR2311" s="48" t="str" cm="1">
        <f t="array" ref="AR2311">IFERROR(_xlfn.IFS(
AQ2311="MPR ISSUE","ACTIVE",
AQ2311="BSS Hardware Issue","ACTIVE",
AQ2311="Sites strategiques, MLL, Pylone, etc.","PASSIVE",
AQ2311="AKTIVCO DEFAUT GE &amp; POWER Cabinet","PASSIVE",
AQ2311="AKTIVCO Coupure ENEO &amp; Baisse de tension","PASSIVE",
AQ2311="Coupure ENEO &amp; Baisse de tension","PASSIVE",
AQ2311="Defaut GE &amp; POWER Cabinet","PASSIVE",
AQ2311="Sharing","PASSIVE",
AQ2311="Sites strategiques &amp; DataCenter","PASSIVE",
AQ2311="Exclu","Exclu",
AQ2311="SAT","ACTIVE",
AQ2311="SPARE-ISSUE","SPARE-ISSUE",
AQ2311="Fiber CAmtel","ACTIVE",
AQ2311="Fiber AOF","ACTIVE",
AQ2311="Projet OCM (HUAWEI)","PLANNED WORKS",
AQ2311="Projet OCM (NOKIA)","PLANNED WORKS",
AQ2311="ACCESS-ISSUE","ACCESS-ISSUE",
AQ2311="Projet OCM (ZTE, NOKIA, autres projets)","PLANNED WORKS",
AQ2311="No root CAuse","No root cause",
AQ2311="ODU HS","ACTIVE",
AQ2311="IP &amp; VLAN","ACTIVE",
AQ2311="Warehouse HUAWEI","SPARE-ISSUE",
AQ2311="SPARE-HS","SPARE-ISSUE",
AQ2311="Power Telco","ACTIVE", AQ2311="no impacts","no impacts"
),"")</f>
        <v>No root cause</v>
      </c>
      <c r="AS2311" s="92" t="s">
        <v>5537</v>
      </c>
      <c r="AT2311" s="98" t="s">
        <v>3727</v>
      </c>
      <c r="AV2311" s="17" t="s">
        <v>5537</v>
      </c>
      <c r="AW2311" s="7" t="s">
        <v>5537</v>
      </c>
      <c r="AX2311" s="6" t="s">
        <v>5537</v>
      </c>
      <c r="AY2311" s="7"/>
      <c r="AZ2311" s="3" t="s">
        <v>5537</v>
      </c>
      <c r="BA2311" s="18" t="s">
        <v>5537</v>
      </c>
      <c r="BB2311" s="18" t="s">
        <v>5537</v>
      </c>
      <c r="BC2311" s="18" t="s">
        <v>5537</v>
      </c>
      <c r="BD2311" s="18" t="s">
        <v>5537</v>
      </c>
      <c r="BE2311" s="18" t="s">
        <v>5537</v>
      </c>
      <c r="BF2311" s="18" t="s">
        <v>5537</v>
      </c>
      <c r="BG2311" s="18" t="s">
        <v>5537</v>
      </c>
      <c r="BH2311" s="18" t="s">
        <v>5537</v>
      </c>
      <c r="BI2311" s="18" t="s">
        <v>5537</v>
      </c>
      <c r="BJ2311" s="18" t="s">
        <v>5537</v>
      </c>
      <c r="BK2311" s="18" t="s">
        <v>5537</v>
      </c>
      <c r="BL2311" s="9" t="s">
        <v>5537</v>
      </c>
      <c r="BM2311" s="14" t="s">
        <v>5537</v>
      </c>
      <c r="BN2311" s="14" t="s">
        <v>5537</v>
      </c>
      <c r="BO2311" s="14" t="str">
        <f>_xlfn.XLOOKUP(B2311,'[4]cell downs 18042026 17h'!$B:$B,'[4]cell downs 18042026 17h'!$B:$B,"")</f>
        <v/>
      </c>
      <c r="BP2311" s="14" t="str">
        <f>_xlfn.XLOOKUP(B2311,'[5]Cells Huawei 19042026 15h'!$B:$B,'[5]Cells Huawei 19042026 15h'!$B:$B,"")</f>
        <v/>
      </c>
      <c r="BQ2311" s="9" t="str">
        <f>_xlfn.XLOOKUP(B2311,'[6]cells down 19042026 9H40'!$B:$B,'[6]cells down 19042026 9H40'!$B:$B,"")</f>
        <v/>
      </c>
      <c r="BR2311" s="9" t="s">
        <v>3727</v>
      </c>
      <c r="BS2311" s="9" t="s">
        <v>12</v>
      </c>
      <c r="BT2311" s="108"/>
    </row>
    <row r="2312" spans="1:72" s="9" customFormat="1" x14ac:dyDescent="0.35">
      <c r="A2312" s="1" t="s">
        <v>2927</v>
      </c>
      <c r="B2312" s="8" t="s">
        <v>2928</v>
      </c>
      <c r="C2312" s="3" t="str">
        <f>_xlfn.XLOOKUP(B2312,'[1]daily break down'!$D:$D,'[1]daily break down'!$E:$E,"")</f>
        <v>NORD-OUEST</v>
      </c>
      <c r="D2312" s="1" t="s">
        <v>11</v>
      </c>
      <c r="E2312" s="1" t="s">
        <v>12</v>
      </c>
      <c r="F2312" s="3" t="s">
        <v>51</v>
      </c>
      <c r="G2312" s="1" t="s">
        <v>2927</v>
      </c>
      <c r="H2312" s="33" t="str">
        <f>_xlfn.XLOOKUP(B2312,[2]CALCULATION!$B:$B,[2]CALCULATION!$H:$H,"")</f>
        <v>NOKIA</v>
      </c>
      <c r="I2312" s="28">
        <v>0</v>
      </c>
      <c r="J2312" s="28">
        <v>0</v>
      </c>
      <c r="K2312" s="28">
        <v>0</v>
      </c>
      <c r="L2312" s="28">
        <v>0</v>
      </c>
      <c r="M2312" s="28">
        <v>0</v>
      </c>
      <c r="N2312" s="28">
        <v>0</v>
      </c>
      <c r="O2312" s="28">
        <v>0</v>
      </c>
      <c r="P2312" s="28">
        <v>0</v>
      </c>
      <c r="Q2312" s="28">
        <v>0</v>
      </c>
      <c r="R2312" s="28">
        <v>2.4744041952081322</v>
      </c>
      <c r="S2312" s="93">
        <v>0.12246308030734648</v>
      </c>
      <c r="T2312" s="93">
        <f>_xlfn.XLOOKUP(B2312,'[3]Nur des jours'!$B:$B,'[3]Nur des jours'!$U:$U,"")</f>
        <v>0</v>
      </c>
      <c r="U2312" s="93">
        <v>7.3299293438313221E-2</v>
      </c>
      <c r="V2312" s="93">
        <v>0</v>
      </c>
      <c r="W2312" s="93">
        <v>0</v>
      </c>
      <c r="X2312" s="93">
        <v>0</v>
      </c>
      <c r="Y2312" s="93">
        <v>0</v>
      </c>
      <c r="Z2312" s="93">
        <v>0.14171753231002795</v>
      </c>
      <c r="AA2312" s="93">
        <v>0</v>
      </c>
      <c r="AB2312" s="93">
        <v>0</v>
      </c>
      <c r="AC2312" s="93">
        <f>_xlfn.XLOOKUP(B2312,'[3]Nur des jours'!$B:$B,'[3]Nur des jours'!$N:$N,"")</f>
        <v>0</v>
      </c>
      <c r="AD2312" s="93">
        <v>0</v>
      </c>
      <c r="AE2312" s="93">
        <v>0</v>
      </c>
      <c r="AF2312" s="93">
        <v>0</v>
      </c>
      <c r="AG2312" s="93"/>
      <c r="AH2312" s="93">
        <v>0</v>
      </c>
      <c r="AI2312" s="93">
        <v>0</v>
      </c>
      <c r="AJ2312" s="93">
        <v>0</v>
      </c>
      <c r="AK2312" s="93">
        <v>0</v>
      </c>
      <c r="AL2312" s="93">
        <v>0</v>
      </c>
      <c r="AM2312" s="49" t="s">
        <v>5601</v>
      </c>
      <c r="AN2312" s="49"/>
      <c r="AO2312" s="48" t="str" cm="1">
        <f t="array" ref="AO2312">IFERROR(_xlfn.IFS(
AQ2312="MPR ISSUE","PDH",
AQ2312="BSS Hardware Issue","BSS",
AQ2312="Sites strategiques, MLL, Pylone, etc.","ENVTECH",
AQ2312="AKTIVCO DEFAUT GE &amp; POWER Cabinet","AKTIVCO",
AQ2312="AKTIVCO Coupure ENEO &amp; Baisse de tension","AKTIVCO GRID ONLY",
AQ2312="Coupure ENEO &amp; Baisse de tension","IHS GRID ONLY",
AQ2312="Defaut GE &amp; POWER Cabinet","IHS",
AQ2312="Sharing","Partners",
AQ2312="Sites strategiques &amp; DataCenter","SST &amp; DC",
AQ2312="Exclu","Exclu",
AQ2312="SAT","SAT",
AQ2312="SPARE-ISSUE","SPARE-ISSUE",
AQ2312="Fiber CAmtel","TRANS_FO_CAMTEL",
AQ2312="Fiber AOF","Fiber AOF",
AQ2312="Projet OCM (HUAWEI)","TRAVAUX-HUAWEI",
AQ2312="Projet OCM (NOKIA)","TRAVAUX-NOKIA",
AQ2312="ACCESS-ISSUE","ACCESS-ISSUE",
AQ2312="Projet OCM (ZTE, NOKIA, autres projets)","TRAVAUX OCM",
AQ2312="No root CAuse","No root cause",
AQ2312="ODU HS","PDH",
AQ2312="IP &amp; VLAN","PDH",
AQ2312="Warehouse HUAWEI","SPARE-ISSUE",
AQ2312="SPARE-HS","SPARE-ISSUE",
AQ2312="Power Telco","BSS",AQ2312="no impacts","no impacts"
),"")</f>
        <v>No root cause</v>
      </c>
      <c r="AP2312" s="48" t="str" cm="1">
        <f t="array" ref="AP2312">IFERROR(_xlfn.IFS(
AQ2312="MPR ISSUE","TX ISSUE",
AQ2312="BSS Hardware Issue","RAN ISSUE",
AQ2312="Sites strategiques, MLL, Pylone, etc.","ENVTECH",
AQ2312="AKTIVCO DEFAUT GE &amp; POWER Cabinet","POWER ISSUE",
AQ2312="AKTIVCO Coupure ENEO &amp; Baisse de tension","POWER ISSUE",
AQ2312="Coupure ENEO &amp; Baisse de tension","POWER ISSUE",
AQ2312="Defaut GE &amp; POWER Cabinet","POWER ISSUE",
AQ2312="Sharing","POWER ISSUE",
AQ2312="Sites strategiques &amp; DataCenter","POWER ISSUE",
AQ2312="Exclu","Exclu",
AQ2312="SAT","TX ISSUE",
AQ2312="SPARE-ISSUE","SPARE-ISSUE",
AQ2312="Fiber CAmtel","TX ISSUE",
AQ2312="Fiber AOF","TX ISSUE",
AQ2312="Projet OCM (HUAWEI)","TRAVAUX-HUAWEI",
AQ2312="Projet OCM (NOKIA)","TRAVAUX -NOKIA",
AQ2312="ACCESS-ISSUE","ACCESS-ISSUE",
AQ2312="Projet OCM (ZTE, NOKIA, autres projets)","TRAVAUX OCM",
AQ2312="No root CAuse","No root cause",
AQ2312="ODU HS","TX ISSUE",
AQ2312="IP &amp; VLAN","TX ISSUE",
AQ2312="Warehouse HUAWEI","SPARE-ISSUE",
AQ2312="SPARE-HS","SPARE-ISSUE",
AQ2312="Power Telco","RAN ISSUE",AQ2312="no impacts","no impacts"
),"")</f>
        <v>No root cause</v>
      </c>
      <c r="AQ2312" s="67" t="s">
        <v>5344</v>
      </c>
      <c r="AR2312" s="48" t="str" cm="1">
        <f t="array" ref="AR2312">IFERROR(_xlfn.IFS(
AQ2312="MPR ISSUE","ACTIVE",
AQ2312="BSS Hardware Issue","ACTIVE",
AQ2312="Sites strategiques, MLL, Pylone, etc.","PASSIVE",
AQ2312="AKTIVCO DEFAUT GE &amp; POWER Cabinet","PASSIVE",
AQ2312="AKTIVCO Coupure ENEO &amp; Baisse de tension","PASSIVE",
AQ2312="Coupure ENEO &amp; Baisse de tension","PASSIVE",
AQ2312="Defaut GE &amp; POWER Cabinet","PASSIVE",
AQ2312="Sharing","PASSIVE",
AQ2312="Sites strategiques &amp; DataCenter","PASSIVE",
AQ2312="Exclu","Exclu",
AQ2312="SAT","ACTIVE",
AQ2312="SPARE-ISSUE","SPARE-ISSUE",
AQ2312="Fiber CAmtel","ACTIVE",
AQ2312="Fiber AOF","ACTIVE",
AQ2312="Projet OCM (HUAWEI)","PLANNED WORKS",
AQ2312="Projet OCM (NOKIA)","PLANNED WORKS",
AQ2312="ACCESS-ISSUE","ACCESS-ISSUE",
AQ2312="Projet OCM (ZTE, NOKIA, autres projets)","PLANNED WORKS",
AQ2312="No root CAuse","No root cause",
AQ2312="ODU HS","ACTIVE",
AQ2312="IP &amp; VLAN","ACTIVE",
AQ2312="Warehouse HUAWEI","SPARE-ISSUE",
AQ2312="SPARE-HS","SPARE-ISSUE",
AQ2312="Power Telco","ACTIVE", AQ2312="no impacts","no impacts"
),"")</f>
        <v>No root cause</v>
      </c>
      <c r="AS2312" s="92" t="s">
        <v>5537</v>
      </c>
      <c r="AT2312" s="98" t="s">
        <v>2928</v>
      </c>
      <c r="AV2312" s="17" t="s">
        <v>5537</v>
      </c>
      <c r="AW2312" s="7" t="s">
        <v>5537</v>
      </c>
      <c r="AX2312" s="6" t="s">
        <v>5537</v>
      </c>
      <c r="AY2312" s="7"/>
      <c r="AZ2312" s="3" t="s">
        <v>5537</v>
      </c>
      <c r="BA2312" s="18" t="s">
        <v>5537</v>
      </c>
      <c r="BB2312" s="18" t="s">
        <v>5537</v>
      </c>
      <c r="BC2312" s="18" t="s">
        <v>5537</v>
      </c>
      <c r="BD2312" s="18" t="s">
        <v>5537</v>
      </c>
      <c r="BE2312" s="18" t="s">
        <v>5537</v>
      </c>
      <c r="BF2312" s="18" t="s">
        <v>5537</v>
      </c>
      <c r="BG2312" s="18" t="s">
        <v>5537</v>
      </c>
      <c r="BH2312" s="18" t="s">
        <v>5537</v>
      </c>
      <c r="BI2312" s="18" t="s">
        <v>5537</v>
      </c>
      <c r="BJ2312" s="18" t="s">
        <v>5537</v>
      </c>
      <c r="BK2312" s="18" t="s">
        <v>5537</v>
      </c>
      <c r="BL2312" s="9" t="s">
        <v>5537</v>
      </c>
      <c r="BM2312" s="14" t="s">
        <v>5537</v>
      </c>
      <c r="BN2312" s="14" t="s">
        <v>5537</v>
      </c>
      <c r="BO2312" s="14" t="str">
        <f>_xlfn.XLOOKUP(B2312,'[4]cell downs 18042026 17h'!$B:$B,'[4]cell downs 18042026 17h'!$B:$B,"")</f>
        <v/>
      </c>
      <c r="BP2312" s="14" t="str">
        <f>_xlfn.XLOOKUP(B2312,'[5]Cells Huawei 19042026 15h'!$B:$B,'[5]Cells Huawei 19042026 15h'!$B:$B,"")</f>
        <v/>
      </c>
      <c r="BQ2312" s="9" t="str">
        <f>_xlfn.XLOOKUP(B2312,'[6]cells down 19042026 9H40'!$B:$B,'[6]cells down 19042026 9H40'!$B:$B,"")</f>
        <v/>
      </c>
      <c r="BR2312" s="9" t="s">
        <v>2928</v>
      </c>
      <c r="BS2312" s="9" t="s">
        <v>5577</v>
      </c>
      <c r="BT2312" s="108"/>
    </row>
    <row r="2313" spans="1:72" s="9" customFormat="1" x14ac:dyDescent="0.35">
      <c r="A2313" s="1" t="s">
        <v>2849</v>
      </c>
      <c r="B2313" s="8" t="s">
        <v>2850</v>
      </c>
      <c r="C2313" s="3" t="str">
        <f>_xlfn.XLOOKUP(B2313,'[1]daily break down'!$D:$D,'[1]daily break down'!$E:$E,"")</f>
        <v>NORD-OUEST</v>
      </c>
      <c r="D2313" s="1" t="s">
        <v>11</v>
      </c>
      <c r="E2313" s="1" t="s">
        <v>96</v>
      </c>
      <c r="F2313" s="3" t="s">
        <v>51</v>
      </c>
      <c r="G2313" s="1" t="s">
        <v>2851</v>
      </c>
      <c r="H2313" s="33" t="str">
        <f>_xlfn.XLOOKUP(B2313,[2]CALCULATION!$B:$B,[2]CALCULATION!$H:$H,"")</f>
        <v>NOKIA</v>
      </c>
      <c r="I2313" s="28">
        <v>0</v>
      </c>
      <c r="J2313" s="28">
        <v>0</v>
      </c>
      <c r="K2313" s="28">
        <v>0</v>
      </c>
      <c r="L2313" s="28">
        <v>0</v>
      </c>
      <c r="M2313" s="28">
        <v>0</v>
      </c>
      <c r="N2313" s="28">
        <v>0</v>
      </c>
      <c r="O2313" s="28">
        <v>0</v>
      </c>
      <c r="P2313" s="28">
        <v>0</v>
      </c>
      <c r="Q2313" s="28">
        <v>0.76308022689801902</v>
      </c>
      <c r="R2313" s="28">
        <v>0</v>
      </c>
      <c r="S2313" s="93">
        <v>0.17719483110427151</v>
      </c>
      <c r="T2313" s="93">
        <f>_xlfn.XLOOKUP(B2313,'[3]Nur des jours'!$B:$B,'[3]Nur des jours'!$U:$U,"")</f>
        <v>0</v>
      </c>
      <c r="U2313" s="93">
        <v>0</v>
      </c>
      <c r="V2313" s="93">
        <v>0</v>
      </c>
      <c r="W2313" s="93">
        <v>0</v>
      </c>
      <c r="X2313" s="93">
        <v>0</v>
      </c>
      <c r="Y2313" s="93">
        <v>0</v>
      </c>
      <c r="Z2313" s="93">
        <v>4.9742033427217218E-2</v>
      </c>
      <c r="AA2313" s="93">
        <v>0</v>
      </c>
      <c r="AB2313" s="93">
        <v>0</v>
      </c>
      <c r="AC2313" s="93">
        <f>_xlfn.XLOOKUP(B2313,'[3]Nur des jours'!$B:$B,'[3]Nur des jours'!$N:$N,"")</f>
        <v>0</v>
      </c>
      <c r="AD2313" s="93">
        <v>0</v>
      </c>
      <c r="AE2313" s="93">
        <v>0</v>
      </c>
      <c r="AF2313" s="93">
        <v>0</v>
      </c>
      <c r="AG2313" s="93"/>
      <c r="AH2313" s="93">
        <v>0</v>
      </c>
      <c r="AI2313" s="93">
        <v>0</v>
      </c>
      <c r="AJ2313" s="93">
        <v>0</v>
      </c>
      <c r="AK2313" s="93">
        <v>0</v>
      </c>
      <c r="AL2313" s="93">
        <v>0</v>
      </c>
      <c r="AM2313" s="49" t="s">
        <v>5601</v>
      </c>
      <c r="AN2313" s="49"/>
      <c r="AO2313" s="48" t="str" cm="1">
        <f t="array" ref="AO2313">IFERROR(_xlfn.IFS(
AQ2313="MPR ISSUE","PDH",
AQ2313="BSS Hardware Issue","BSS",
AQ2313="Sites strategiques, MLL, Pylone, etc.","ENVTECH",
AQ2313="AKTIVCO DEFAUT GE &amp; POWER Cabinet","AKTIVCO",
AQ2313="AKTIVCO Coupure ENEO &amp; Baisse de tension","AKTIVCO GRID ONLY",
AQ2313="Coupure ENEO &amp; Baisse de tension","IHS GRID ONLY",
AQ2313="Defaut GE &amp; POWER Cabinet","IHS",
AQ2313="Sharing","Partners",
AQ2313="Sites strategiques &amp; DataCenter","SST &amp; DC",
AQ2313="Exclu","Exclu",
AQ2313="SAT","SAT",
AQ2313="SPARE-ISSUE","SPARE-ISSUE",
AQ2313="Fiber CAmtel","TRANS_FO_CAMTEL",
AQ2313="Fiber AOF","Fiber AOF",
AQ2313="Projet OCM (HUAWEI)","TRAVAUX-HUAWEI",
AQ2313="Projet OCM (NOKIA)","TRAVAUX-NOKIA",
AQ2313="ACCESS-ISSUE","ACCESS-ISSUE",
AQ2313="Projet OCM (ZTE, NOKIA, autres projets)","TRAVAUX OCM",
AQ2313="No root CAuse","No root cause",
AQ2313="ODU HS","PDH",
AQ2313="IP &amp; VLAN","PDH",
AQ2313="Warehouse HUAWEI","SPARE-ISSUE",
AQ2313="SPARE-HS","SPARE-ISSUE",
AQ2313="Power Telco","BSS",AQ2313="no impacts","no impacts"
),"")</f>
        <v>No root cause</v>
      </c>
      <c r="AP2313" s="48" t="str" cm="1">
        <f t="array" ref="AP2313">IFERROR(_xlfn.IFS(
AQ2313="MPR ISSUE","TX ISSUE",
AQ2313="BSS Hardware Issue","RAN ISSUE",
AQ2313="Sites strategiques, MLL, Pylone, etc.","ENVTECH",
AQ2313="AKTIVCO DEFAUT GE &amp; POWER Cabinet","POWER ISSUE",
AQ2313="AKTIVCO Coupure ENEO &amp; Baisse de tension","POWER ISSUE",
AQ2313="Coupure ENEO &amp; Baisse de tension","POWER ISSUE",
AQ2313="Defaut GE &amp; POWER Cabinet","POWER ISSUE",
AQ2313="Sharing","POWER ISSUE",
AQ2313="Sites strategiques &amp; DataCenter","POWER ISSUE",
AQ2313="Exclu","Exclu",
AQ2313="SAT","TX ISSUE",
AQ2313="SPARE-ISSUE","SPARE-ISSUE",
AQ2313="Fiber CAmtel","TX ISSUE",
AQ2313="Fiber AOF","TX ISSUE",
AQ2313="Projet OCM (HUAWEI)","TRAVAUX-HUAWEI",
AQ2313="Projet OCM (NOKIA)","TRAVAUX -NOKIA",
AQ2313="ACCESS-ISSUE","ACCESS-ISSUE",
AQ2313="Projet OCM (ZTE, NOKIA, autres projets)","TRAVAUX OCM",
AQ2313="No root CAuse","No root cause",
AQ2313="ODU HS","TX ISSUE",
AQ2313="IP &amp; VLAN","TX ISSUE",
AQ2313="Warehouse HUAWEI","SPARE-ISSUE",
AQ2313="SPARE-HS","SPARE-ISSUE",
AQ2313="Power Telco","RAN ISSUE",AQ2313="no impacts","no impacts"
),"")</f>
        <v>No root cause</v>
      </c>
      <c r="AQ2313" s="67" t="s">
        <v>5344</v>
      </c>
      <c r="AR2313" s="48" t="str" cm="1">
        <f t="array" ref="AR2313">IFERROR(_xlfn.IFS(
AQ2313="MPR ISSUE","ACTIVE",
AQ2313="BSS Hardware Issue","ACTIVE",
AQ2313="Sites strategiques, MLL, Pylone, etc.","PASSIVE",
AQ2313="AKTIVCO DEFAUT GE &amp; POWER Cabinet","PASSIVE",
AQ2313="AKTIVCO Coupure ENEO &amp; Baisse de tension","PASSIVE",
AQ2313="Coupure ENEO &amp; Baisse de tension","PASSIVE",
AQ2313="Defaut GE &amp; POWER Cabinet","PASSIVE",
AQ2313="Sharing","PASSIVE",
AQ2313="Sites strategiques &amp; DataCenter","PASSIVE",
AQ2313="Exclu","Exclu",
AQ2313="SAT","ACTIVE",
AQ2313="SPARE-ISSUE","SPARE-ISSUE",
AQ2313="Fiber CAmtel","ACTIVE",
AQ2313="Fiber AOF","ACTIVE",
AQ2313="Projet OCM (HUAWEI)","PLANNED WORKS",
AQ2313="Projet OCM (NOKIA)","PLANNED WORKS",
AQ2313="ACCESS-ISSUE","ACCESS-ISSUE",
AQ2313="Projet OCM (ZTE, NOKIA, autres projets)","PLANNED WORKS",
AQ2313="No root CAuse","No root cause",
AQ2313="ODU HS","ACTIVE",
AQ2313="IP &amp; VLAN","ACTIVE",
AQ2313="Warehouse HUAWEI","SPARE-ISSUE",
AQ2313="SPARE-HS","SPARE-ISSUE",
AQ2313="Power Telco","ACTIVE", AQ2313="no impacts","no impacts"
),"")</f>
        <v>No root cause</v>
      </c>
      <c r="AS2313" s="92" t="s">
        <v>5537</v>
      </c>
      <c r="AT2313" s="98" t="s">
        <v>2850</v>
      </c>
      <c r="AV2313" s="17" t="s">
        <v>5537</v>
      </c>
      <c r="AW2313" s="7" t="s">
        <v>5537</v>
      </c>
      <c r="AX2313" s="6" t="s">
        <v>5537</v>
      </c>
      <c r="AY2313" s="7"/>
      <c r="AZ2313" s="3" t="s">
        <v>5537</v>
      </c>
      <c r="BA2313" s="18" t="s">
        <v>5537</v>
      </c>
      <c r="BB2313" s="18" t="s">
        <v>5537</v>
      </c>
      <c r="BC2313" s="18" t="s">
        <v>5537</v>
      </c>
      <c r="BD2313" s="18" t="s">
        <v>5537</v>
      </c>
      <c r="BE2313" s="18" t="s">
        <v>5537</v>
      </c>
      <c r="BF2313" s="18" t="s">
        <v>5537</v>
      </c>
      <c r="BG2313" s="18" t="s">
        <v>5537</v>
      </c>
      <c r="BH2313" s="18" t="s">
        <v>5537</v>
      </c>
      <c r="BI2313" s="18" t="s">
        <v>5537</v>
      </c>
      <c r="BJ2313" s="18" t="s">
        <v>5537</v>
      </c>
      <c r="BK2313" s="18" t="s">
        <v>5537</v>
      </c>
      <c r="BL2313" s="9" t="s">
        <v>5537</v>
      </c>
      <c r="BM2313" s="14" t="s">
        <v>5537</v>
      </c>
      <c r="BN2313" s="14" t="s">
        <v>5537</v>
      </c>
      <c r="BO2313" s="14" t="str">
        <f>_xlfn.XLOOKUP(B2313,'[4]cell downs 18042026 17h'!$B:$B,'[4]cell downs 18042026 17h'!$B:$B,"")</f>
        <v/>
      </c>
      <c r="BP2313" s="14" t="str">
        <f>_xlfn.XLOOKUP(B2313,'[5]Cells Huawei 19042026 15h'!$B:$B,'[5]Cells Huawei 19042026 15h'!$B:$B,"")</f>
        <v/>
      </c>
      <c r="BQ2313" s="9" t="str">
        <f>_xlfn.XLOOKUP(B2313,'[6]cells down 19042026 9H40'!$B:$B,'[6]cells down 19042026 9H40'!$B:$B,"")</f>
        <v/>
      </c>
      <c r="BR2313" s="9" t="s">
        <v>2850</v>
      </c>
      <c r="BS2313" s="9" t="s">
        <v>5537</v>
      </c>
      <c r="BT2313" s="108"/>
    </row>
    <row r="2314" spans="1:72" s="9" customFormat="1" x14ac:dyDescent="0.35">
      <c r="A2314" s="1" t="s">
        <v>204</v>
      </c>
      <c r="B2314" s="1" t="s">
        <v>205</v>
      </c>
      <c r="C2314" s="3" t="str">
        <f>_xlfn.XLOOKUP(B2314,'[1]daily break down'!$D:$D,'[1]daily break down'!$E:$E,"")</f>
        <v>EXTREME-NORD</v>
      </c>
      <c r="D2314" s="1" t="s">
        <v>11</v>
      </c>
      <c r="E2314" s="1" t="s">
        <v>96</v>
      </c>
      <c r="F2314" s="3" t="s">
        <v>55</v>
      </c>
      <c r="G2314" s="1" t="s">
        <v>206</v>
      </c>
      <c r="H2314" s="33" t="str">
        <f>_xlfn.XLOOKUP(B2314,[2]CALCULATION!$B:$B,[2]CALCULATION!$H:$H,"")</f>
        <v>NOKIA</v>
      </c>
      <c r="I2314" s="28">
        <v>0</v>
      </c>
      <c r="J2314" s="28">
        <v>0</v>
      </c>
      <c r="K2314" s="28">
        <v>0</v>
      </c>
      <c r="L2314" s="28">
        <v>3.745583204940658E-3</v>
      </c>
      <c r="M2314" s="28">
        <v>0</v>
      </c>
      <c r="N2314" s="28">
        <v>0</v>
      </c>
      <c r="O2314" s="28">
        <v>0</v>
      </c>
      <c r="P2314" s="28">
        <v>2.0662503352013832</v>
      </c>
      <c r="Q2314" s="28">
        <v>0</v>
      </c>
      <c r="R2314" s="28">
        <v>2.9429582324530077E-3</v>
      </c>
      <c r="S2314" s="93">
        <v>0</v>
      </c>
      <c r="T2314" s="93">
        <f>_xlfn.XLOOKUP(B2314,'[3]Nur des jours'!$B:$B,'[3]Nur des jours'!$U:$U,"")</f>
        <v>0</v>
      </c>
      <c r="U2314" s="93">
        <v>0</v>
      </c>
      <c r="V2314" s="93">
        <v>0</v>
      </c>
      <c r="W2314" s="93">
        <v>0</v>
      </c>
      <c r="X2314" s="93">
        <v>0</v>
      </c>
      <c r="Y2314" s="93">
        <v>0</v>
      </c>
      <c r="Z2314" s="93">
        <v>0</v>
      </c>
      <c r="AA2314" s="93">
        <v>0</v>
      </c>
      <c r="AB2314" s="93">
        <v>0</v>
      </c>
      <c r="AC2314" s="93">
        <f>_xlfn.XLOOKUP(B2314,'[3]Nur des jours'!$B:$B,'[3]Nur des jours'!$N:$N,"")</f>
        <v>0</v>
      </c>
      <c r="AD2314" s="93">
        <v>0</v>
      </c>
      <c r="AE2314" s="93">
        <v>0</v>
      </c>
      <c r="AF2314" s="93">
        <v>0</v>
      </c>
      <c r="AG2314" s="93"/>
      <c r="AH2314" s="93">
        <v>0</v>
      </c>
      <c r="AI2314" s="93">
        <v>0</v>
      </c>
      <c r="AJ2314" s="93">
        <v>0</v>
      </c>
      <c r="AK2314" s="93">
        <v>0</v>
      </c>
      <c r="AL2314" s="93">
        <v>0</v>
      </c>
      <c r="AM2314" s="49" t="s">
        <v>5601</v>
      </c>
      <c r="AN2314" s="49"/>
      <c r="AO2314" s="48" t="str" cm="1">
        <f t="array" ref="AO2314">IFERROR(_xlfn.IFS(
AQ2314="MPR ISSUE","PDH",
AQ2314="BSS Hardware Issue","BSS",
AQ2314="Sites strategiques, MLL, Pylone, etc.","ENVTECH",
AQ2314="AKTIVCO DEFAUT GE &amp; POWER Cabinet","AKTIVCO",
AQ2314="AKTIVCO Coupure ENEO &amp; Baisse de tension","AKTIVCO GRID ONLY",
AQ2314="Coupure ENEO &amp; Baisse de tension","IHS GRID ONLY",
AQ2314="Defaut GE &amp; POWER Cabinet","IHS",
AQ2314="Sharing","Partners",
AQ2314="Sites strategiques &amp; DataCenter","SST &amp; DC",
AQ2314="Exclu","Exclu",
AQ2314="SAT","SAT",
AQ2314="SPARE-ISSUE","SPARE-ISSUE",
AQ2314="Fiber CAmtel","TRANS_FO_CAMTEL",
AQ2314="Fiber AOF","Fiber AOF",
AQ2314="Projet OCM (HUAWEI)","TRAVAUX-HUAWEI",
AQ2314="Projet OCM (NOKIA)","TRAVAUX-NOKIA",
AQ2314="ACCESS-ISSUE","ACCESS-ISSUE",
AQ2314="Projet OCM (ZTE, NOKIA, autres projets)","TRAVAUX OCM",
AQ2314="No root CAuse","No root cause",
AQ2314="ODU HS","PDH",
AQ2314="IP &amp; VLAN","PDH",
AQ2314="Warehouse HUAWEI","SPARE-ISSUE",
AQ2314="SPARE-HS","SPARE-ISSUE",
AQ2314="Power Telco","BSS",AQ2314="no impacts","no impacts"
),"")</f>
        <v>No root cause</v>
      </c>
      <c r="AP2314" s="48" t="str" cm="1">
        <f t="array" ref="AP2314">IFERROR(_xlfn.IFS(
AQ2314="MPR ISSUE","TX ISSUE",
AQ2314="BSS Hardware Issue","RAN ISSUE",
AQ2314="Sites strategiques, MLL, Pylone, etc.","ENVTECH",
AQ2314="AKTIVCO DEFAUT GE &amp; POWER Cabinet","POWER ISSUE",
AQ2314="AKTIVCO Coupure ENEO &amp; Baisse de tension","POWER ISSUE",
AQ2314="Coupure ENEO &amp; Baisse de tension","POWER ISSUE",
AQ2314="Defaut GE &amp; POWER Cabinet","POWER ISSUE",
AQ2314="Sharing","POWER ISSUE",
AQ2314="Sites strategiques &amp; DataCenter","POWER ISSUE",
AQ2314="Exclu","Exclu",
AQ2314="SAT","TX ISSUE",
AQ2314="SPARE-ISSUE","SPARE-ISSUE",
AQ2314="Fiber CAmtel","TX ISSUE",
AQ2314="Fiber AOF","TX ISSUE",
AQ2314="Projet OCM (HUAWEI)","TRAVAUX-HUAWEI",
AQ2314="Projet OCM (NOKIA)","TRAVAUX -NOKIA",
AQ2314="ACCESS-ISSUE","ACCESS-ISSUE",
AQ2314="Projet OCM (ZTE, NOKIA, autres projets)","TRAVAUX OCM",
AQ2314="No root CAuse","No root cause",
AQ2314="ODU HS","TX ISSUE",
AQ2314="IP &amp; VLAN","TX ISSUE",
AQ2314="Warehouse HUAWEI","SPARE-ISSUE",
AQ2314="SPARE-HS","SPARE-ISSUE",
AQ2314="Power Telco","RAN ISSUE",AQ2314="no impacts","no impacts"
),"")</f>
        <v>No root cause</v>
      </c>
      <c r="AQ2314" s="67" t="s">
        <v>5344</v>
      </c>
      <c r="AR2314" s="48" t="str" cm="1">
        <f t="array" ref="AR2314">IFERROR(_xlfn.IFS(
AQ2314="MPR ISSUE","ACTIVE",
AQ2314="BSS Hardware Issue","ACTIVE",
AQ2314="Sites strategiques, MLL, Pylone, etc.","PASSIVE",
AQ2314="AKTIVCO DEFAUT GE &amp; POWER Cabinet","PASSIVE",
AQ2314="AKTIVCO Coupure ENEO &amp; Baisse de tension","PASSIVE",
AQ2314="Coupure ENEO &amp; Baisse de tension","PASSIVE",
AQ2314="Defaut GE &amp; POWER Cabinet","PASSIVE",
AQ2314="Sharing","PASSIVE",
AQ2314="Sites strategiques &amp; DataCenter","PASSIVE",
AQ2314="Exclu","Exclu",
AQ2314="SAT","ACTIVE",
AQ2314="SPARE-ISSUE","SPARE-ISSUE",
AQ2314="Fiber CAmtel","ACTIVE",
AQ2314="Fiber AOF","ACTIVE",
AQ2314="Projet OCM (HUAWEI)","PLANNED WORKS",
AQ2314="Projet OCM (NOKIA)","PLANNED WORKS",
AQ2314="ACCESS-ISSUE","ACCESS-ISSUE",
AQ2314="Projet OCM (ZTE, NOKIA, autres projets)","PLANNED WORKS",
AQ2314="No root CAuse","No root cause",
AQ2314="ODU HS","ACTIVE",
AQ2314="IP &amp; VLAN","ACTIVE",
AQ2314="Warehouse HUAWEI","SPARE-ISSUE",
AQ2314="SPARE-HS","SPARE-ISSUE",
AQ2314="Power Telco","ACTIVE", AQ2314="no impacts","no impacts"
),"")</f>
        <v>No root cause</v>
      </c>
      <c r="AS2314" s="92" t="s">
        <v>5537</v>
      </c>
      <c r="AT2314" s="98" t="s">
        <v>205</v>
      </c>
      <c r="AV2314" s="17" t="s">
        <v>5537</v>
      </c>
      <c r="AW2314" s="7" t="s">
        <v>5537</v>
      </c>
      <c r="AX2314" s="6" t="s">
        <v>5537</v>
      </c>
      <c r="AY2314" s="7"/>
      <c r="AZ2314" s="3" t="s">
        <v>5537</v>
      </c>
      <c r="BA2314" s="18" t="s">
        <v>5537</v>
      </c>
      <c r="BB2314" s="18" t="s">
        <v>5537</v>
      </c>
      <c r="BC2314" s="18" t="s">
        <v>5537</v>
      </c>
      <c r="BD2314" s="18" t="s">
        <v>5537</v>
      </c>
      <c r="BE2314" s="18" t="s">
        <v>5537</v>
      </c>
      <c r="BF2314" s="18" t="s">
        <v>5537</v>
      </c>
      <c r="BG2314" s="18" t="s">
        <v>5537</v>
      </c>
      <c r="BH2314" s="18" t="s">
        <v>5537</v>
      </c>
      <c r="BI2314" s="18" t="s">
        <v>5537</v>
      </c>
      <c r="BJ2314" s="18" t="s">
        <v>5537</v>
      </c>
      <c r="BK2314" s="18" t="s">
        <v>5537</v>
      </c>
      <c r="BL2314" s="9" t="s">
        <v>5537</v>
      </c>
      <c r="BM2314" s="14" t="s">
        <v>5537</v>
      </c>
      <c r="BN2314" s="14" t="s">
        <v>5537</v>
      </c>
      <c r="BO2314" s="14" t="str">
        <f>_xlfn.XLOOKUP(B2314,'[4]cell downs 18042026 17h'!$B:$B,'[4]cell downs 18042026 17h'!$B:$B,"")</f>
        <v/>
      </c>
      <c r="BP2314" s="14" t="str">
        <f>_xlfn.XLOOKUP(B2314,'[5]Cells Huawei 19042026 15h'!$B:$B,'[5]Cells Huawei 19042026 15h'!$B:$B,"")</f>
        <v/>
      </c>
      <c r="BQ2314" s="9" t="str">
        <f>_xlfn.XLOOKUP(B2314,'[6]cells down 19042026 9H40'!$B:$B,'[6]cells down 19042026 9H40'!$B:$B,"")</f>
        <v/>
      </c>
      <c r="BR2314" s="9" t="s">
        <v>205</v>
      </c>
      <c r="BS2314" s="9" t="s">
        <v>12</v>
      </c>
      <c r="BT2314" s="108"/>
    </row>
    <row r="2315" spans="1:72" s="9" customFormat="1" x14ac:dyDescent="0.35">
      <c r="A2315" s="1" t="s">
        <v>328</v>
      </c>
      <c r="B2315" s="8" t="s">
        <v>329</v>
      </c>
      <c r="C2315" s="3" t="str">
        <f>_xlfn.XLOOKUP(B2315,'[1]daily break down'!$D:$D,'[1]daily break down'!$E:$E,"")</f>
        <v>EXTREME-NORD</v>
      </c>
      <c r="D2315" s="1" t="s">
        <v>11</v>
      </c>
      <c r="E2315" s="1" t="s">
        <v>12</v>
      </c>
      <c r="F2315" s="3" t="s">
        <v>55</v>
      </c>
      <c r="G2315" s="1" t="s">
        <v>185</v>
      </c>
      <c r="H2315" s="32" t="str">
        <f>_xlfn.XLOOKUP(B2315,[2]CALCULATION!$B:$B,[2]CALCULATION!$H:$H,"")</f>
        <v>Huawei</v>
      </c>
      <c r="I2315" s="28">
        <v>0</v>
      </c>
      <c r="J2315" s="28">
        <v>7.4568462445032263E-2</v>
      </c>
      <c r="K2315" s="28">
        <v>0.24202201276706251</v>
      </c>
      <c r="L2315" s="28">
        <v>0</v>
      </c>
      <c r="M2315" s="28">
        <v>1.9618586149135497E-3</v>
      </c>
      <c r="N2315" s="28">
        <v>5.671554904931899E-2</v>
      </c>
      <c r="O2315" s="28">
        <v>0.47132761469382156</v>
      </c>
      <c r="P2315" s="28">
        <v>0.19340358927384124</v>
      </c>
      <c r="Q2315" s="28">
        <v>0</v>
      </c>
      <c r="R2315" s="28">
        <v>0</v>
      </c>
      <c r="S2315" s="93">
        <v>0</v>
      </c>
      <c r="T2315" s="93">
        <f>_xlfn.XLOOKUP(B2315,'[3]Nur des jours'!$B:$B,'[3]Nur des jours'!$U:$U,"")</f>
        <v>0</v>
      </c>
      <c r="U2315" s="93">
        <v>0</v>
      </c>
      <c r="V2315" s="93">
        <v>0</v>
      </c>
      <c r="W2315" s="93">
        <v>0</v>
      </c>
      <c r="X2315" s="93">
        <v>0</v>
      </c>
      <c r="Y2315" s="93">
        <v>0</v>
      </c>
      <c r="Z2315" s="93">
        <v>0</v>
      </c>
      <c r="AA2315" s="93">
        <v>0</v>
      </c>
      <c r="AB2315" s="93">
        <v>0</v>
      </c>
      <c r="AC2315" s="93">
        <f>_xlfn.XLOOKUP(B2315,'[3]Nur des jours'!$B:$B,'[3]Nur des jours'!$N:$N,"")</f>
        <v>0</v>
      </c>
      <c r="AD2315" s="93">
        <v>0</v>
      </c>
      <c r="AE2315" s="93">
        <v>0</v>
      </c>
      <c r="AF2315" s="93">
        <v>0</v>
      </c>
      <c r="AG2315" s="93"/>
      <c r="AH2315" s="93">
        <v>0</v>
      </c>
      <c r="AI2315" s="93">
        <v>0</v>
      </c>
      <c r="AJ2315" s="93">
        <v>0</v>
      </c>
      <c r="AK2315" s="93">
        <v>0</v>
      </c>
      <c r="AL2315" s="93">
        <v>0</v>
      </c>
      <c r="AM2315" s="49" t="s">
        <v>5601</v>
      </c>
      <c r="AN2315" s="49"/>
      <c r="AO2315" s="48" t="str" cm="1">
        <f t="array" ref="AO2315">IFERROR(_xlfn.IFS(
AQ2315="MPR ISSUE","PDH",
AQ2315="BSS Hardware Issue","BSS",
AQ2315="Sites strategiques, MLL, Pylone, etc.","ENVTECH",
AQ2315="AKTIVCO DEFAUT GE &amp; POWER Cabinet","AKTIVCO",
AQ2315="AKTIVCO Coupure ENEO &amp; Baisse de tension","AKTIVCO GRID ONLY",
AQ2315="Coupure ENEO &amp; Baisse de tension","IHS GRID ONLY",
AQ2315="Defaut GE &amp; POWER Cabinet","IHS",
AQ2315="Sharing","Partners",
AQ2315="Sites strategiques &amp; DataCenter","SST &amp; DC",
AQ2315="Exclu","Exclu",
AQ2315="SAT","SAT",
AQ2315="SPARE-ISSUE","SPARE-ISSUE",
AQ2315="Fiber CAmtel","TRANS_FO_CAMTEL",
AQ2315="Fiber AOF","Fiber AOF",
AQ2315="Projet OCM (HUAWEI)","TRAVAUX-HUAWEI",
AQ2315="Projet OCM (NOKIA)","TRAVAUX-NOKIA",
AQ2315="ACCESS-ISSUE","ACCESS-ISSUE",
AQ2315="Projet OCM (ZTE, NOKIA, autres projets)","TRAVAUX OCM",
AQ2315="No root CAuse","No root cause",
AQ2315="ODU HS","PDH",
AQ2315="IP &amp; VLAN","PDH",
AQ2315="Warehouse HUAWEI","SPARE-ISSUE",
AQ2315="SPARE-HS","SPARE-ISSUE",
AQ2315="Power Telco","BSS",AQ2315="no impacts","no impacts"
),"")</f>
        <v>No root cause</v>
      </c>
      <c r="AP2315" s="48" t="str" cm="1">
        <f t="array" ref="AP2315">IFERROR(_xlfn.IFS(
AQ2315="MPR ISSUE","TX ISSUE",
AQ2315="BSS Hardware Issue","RAN ISSUE",
AQ2315="Sites strategiques, MLL, Pylone, etc.","ENVTECH",
AQ2315="AKTIVCO DEFAUT GE &amp; POWER Cabinet","POWER ISSUE",
AQ2315="AKTIVCO Coupure ENEO &amp; Baisse de tension","POWER ISSUE",
AQ2315="Coupure ENEO &amp; Baisse de tension","POWER ISSUE",
AQ2315="Defaut GE &amp; POWER Cabinet","POWER ISSUE",
AQ2315="Sharing","POWER ISSUE",
AQ2315="Sites strategiques &amp; DataCenter","POWER ISSUE",
AQ2315="Exclu","Exclu",
AQ2315="SAT","TX ISSUE",
AQ2315="SPARE-ISSUE","SPARE-ISSUE",
AQ2315="Fiber CAmtel","TX ISSUE",
AQ2315="Fiber AOF","TX ISSUE",
AQ2315="Projet OCM (HUAWEI)","TRAVAUX-HUAWEI",
AQ2315="Projet OCM (NOKIA)","TRAVAUX -NOKIA",
AQ2315="ACCESS-ISSUE","ACCESS-ISSUE",
AQ2315="Projet OCM (ZTE, NOKIA, autres projets)","TRAVAUX OCM",
AQ2315="No root CAuse","No root cause",
AQ2315="ODU HS","TX ISSUE",
AQ2315="IP &amp; VLAN","TX ISSUE",
AQ2315="Warehouse HUAWEI","SPARE-ISSUE",
AQ2315="SPARE-HS","SPARE-ISSUE",
AQ2315="Power Telco","RAN ISSUE",AQ2315="no impacts","no impacts"
),"")</f>
        <v>No root cause</v>
      </c>
      <c r="AQ2315" s="67" t="s">
        <v>5344</v>
      </c>
      <c r="AR2315" s="48" t="str" cm="1">
        <f t="array" ref="AR2315">IFERROR(_xlfn.IFS(
AQ2315="MPR ISSUE","ACTIVE",
AQ2315="BSS Hardware Issue","ACTIVE",
AQ2315="Sites strategiques, MLL, Pylone, etc.","PASSIVE",
AQ2315="AKTIVCO DEFAUT GE &amp; POWER Cabinet","PASSIVE",
AQ2315="AKTIVCO Coupure ENEO &amp; Baisse de tension","PASSIVE",
AQ2315="Coupure ENEO &amp; Baisse de tension","PASSIVE",
AQ2315="Defaut GE &amp; POWER Cabinet","PASSIVE",
AQ2315="Sharing","PASSIVE",
AQ2315="Sites strategiques &amp; DataCenter","PASSIVE",
AQ2315="Exclu","Exclu",
AQ2315="SAT","ACTIVE",
AQ2315="SPARE-ISSUE","SPARE-ISSUE",
AQ2315="Fiber CAmtel","ACTIVE",
AQ2315="Fiber AOF","ACTIVE",
AQ2315="Projet OCM (HUAWEI)","PLANNED WORKS",
AQ2315="Projet OCM (NOKIA)","PLANNED WORKS",
AQ2315="ACCESS-ISSUE","ACCESS-ISSUE",
AQ2315="Projet OCM (ZTE, NOKIA, autres projets)","PLANNED WORKS",
AQ2315="No root CAuse","No root cause",
AQ2315="ODU HS","ACTIVE",
AQ2315="IP &amp; VLAN","ACTIVE",
AQ2315="Warehouse HUAWEI","SPARE-ISSUE",
AQ2315="SPARE-HS","SPARE-ISSUE",
AQ2315="Power Telco","ACTIVE", AQ2315="no impacts","no impacts"
),"")</f>
        <v>No root cause</v>
      </c>
      <c r="AS2315" s="92" t="s">
        <v>5973</v>
      </c>
      <c r="AT2315" s="98" t="s">
        <v>329</v>
      </c>
      <c r="AV2315" s="17" t="s">
        <v>5537</v>
      </c>
      <c r="AW2315" s="7" t="s">
        <v>5537</v>
      </c>
      <c r="AX2315" s="6" t="s">
        <v>5537</v>
      </c>
      <c r="AY2315" s="7"/>
      <c r="AZ2315" s="3" t="s">
        <v>5537</v>
      </c>
      <c r="BA2315" s="18" t="s">
        <v>5537</v>
      </c>
      <c r="BB2315" s="18" t="s">
        <v>5537</v>
      </c>
      <c r="BC2315" s="18" t="s">
        <v>5537</v>
      </c>
      <c r="BD2315" s="18" t="s">
        <v>5537</v>
      </c>
      <c r="BE2315" s="18" t="s">
        <v>5537</v>
      </c>
      <c r="BF2315" s="18" t="s">
        <v>5537</v>
      </c>
      <c r="BG2315" s="18" t="s">
        <v>5537</v>
      </c>
      <c r="BH2315" s="18" t="s">
        <v>5537</v>
      </c>
      <c r="BI2315" s="18" t="s">
        <v>5537</v>
      </c>
      <c r="BJ2315" s="18" t="s">
        <v>5537</v>
      </c>
      <c r="BK2315" s="18" t="s">
        <v>5537</v>
      </c>
      <c r="BL2315" s="9" t="s">
        <v>5973</v>
      </c>
      <c r="BM2315" s="14" t="s">
        <v>5537</v>
      </c>
      <c r="BN2315" s="14" t="s">
        <v>5537</v>
      </c>
      <c r="BO2315" s="14" t="str">
        <f>_xlfn.XLOOKUP(B2315,'[4]cell downs 18042026 17h'!$B:$B,'[4]cell downs 18042026 17h'!$B:$B,"")</f>
        <v/>
      </c>
      <c r="BP2315" s="14" t="str">
        <f>_xlfn.XLOOKUP(B2315,'[5]Cells Huawei 19042026 15h'!$B:$B,'[5]Cells Huawei 19042026 15h'!$B:$B,"")</f>
        <v/>
      </c>
      <c r="BQ2315" s="9" t="str">
        <f>_xlfn.XLOOKUP(B2315,'[6]cells down 19042026 9H40'!$B:$B,'[6]cells down 19042026 9H40'!$B:$B,"")</f>
        <v/>
      </c>
      <c r="BR2315" s="9" t="s">
        <v>329</v>
      </c>
      <c r="BS2315" s="9" t="s">
        <v>12</v>
      </c>
      <c r="BT2315" s="108"/>
    </row>
    <row r="2316" spans="1:72" s="9" customFormat="1" x14ac:dyDescent="0.35">
      <c r="A2316" s="1" t="s">
        <v>2597</v>
      </c>
      <c r="B2316" s="8" t="s">
        <v>2598</v>
      </c>
      <c r="C2316" s="3" t="str">
        <f>_xlfn.XLOOKUP(B2316,'[1]daily break down'!$D:$D,'[1]daily break down'!$E:$E,"")</f>
        <v>EXTREME-NORD</v>
      </c>
      <c r="D2316" s="1" t="s">
        <v>11</v>
      </c>
      <c r="E2316" s="1" t="s">
        <v>630</v>
      </c>
      <c r="F2316" s="3" t="s">
        <v>55</v>
      </c>
      <c r="G2316" s="1" t="s">
        <v>185</v>
      </c>
      <c r="H2316" s="32" t="str">
        <f>_xlfn.XLOOKUP(B2316,[2]CALCULATION!$B:$B,[2]CALCULATION!$H:$H,"")</f>
        <v>Huawei</v>
      </c>
      <c r="I2316" s="28">
        <v>0</v>
      </c>
      <c r="J2316" s="28">
        <v>0</v>
      </c>
      <c r="K2316" s="28">
        <v>2.2668384541410201E-2</v>
      </c>
      <c r="L2316" s="28">
        <v>0</v>
      </c>
      <c r="M2316" s="28">
        <v>1.3376308738046931E-3</v>
      </c>
      <c r="N2316" s="28">
        <v>0.13160504290406441</v>
      </c>
      <c r="O2316" s="28">
        <v>0.40523081444955239</v>
      </c>
      <c r="P2316" s="28">
        <v>0.16690066289419089</v>
      </c>
      <c r="Q2316" s="28">
        <v>0</v>
      </c>
      <c r="R2316" s="28">
        <v>0</v>
      </c>
      <c r="S2316" s="93">
        <v>0</v>
      </c>
      <c r="T2316" s="93">
        <f>_xlfn.XLOOKUP(B2316,'[3]Nur des jours'!$B:$B,'[3]Nur des jours'!$U:$U,"")</f>
        <v>0</v>
      </c>
      <c r="U2316" s="93">
        <v>16.192913481321678</v>
      </c>
      <c r="V2316" s="93">
        <v>0</v>
      </c>
      <c r="W2316" s="93">
        <v>0</v>
      </c>
      <c r="X2316" s="93">
        <v>0</v>
      </c>
      <c r="Y2316" s="93">
        <v>0</v>
      </c>
      <c r="Z2316" s="93">
        <v>0</v>
      </c>
      <c r="AA2316" s="93">
        <v>0</v>
      </c>
      <c r="AB2316" s="93">
        <v>0</v>
      </c>
      <c r="AC2316" s="93">
        <f>_xlfn.XLOOKUP(B2316,'[3]Nur des jours'!$B:$B,'[3]Nur des jours'!$N:$N,"")</f>
        <v>0</v>
      </c>
      <c r="AD2316" s="93">
        <v>0</v>
      </c>
      <c r="AE2316" s="93">
        <v>0</v>
      </c>
      <c r="AF2316" s="93">
        <v>0</v>
      </c>
      <c r="AG2316" s="93"/>
      <c r="AH2316" s="93">
        <v>0</v>
      </c>
      <c r="AI2316" s="93">
        <v>0</v>
      </c>
      <c r="AJ2316" s="93">
        <v>0</v>
      </c>
      <c r="AK2316" s="93">
        <v>0</v>
      </c>
      <c r="AL2316" s="93">
        <v>0</v>
      </c>
      <c r="AM2316" s="49" t="s">
        <v>5601</v>
      </c>
      <c r="AN2316" s="49"/>
      <c r="AO2316" s="48" t="str" cm="1">
        <f t="array" ref="AO2316">IFERROR(_xlfn.IFS(
AQ2316="MPR ISSUE","PDH",
AQ2316="BSS Hardware Issue","BSS",
AQ2316="Sites strategiques, MLL, Pylone, etc.","ENVTECH",
AQ2316="AKTIVCO DEFAUT GE &amp; POWER Cabinet","AKTIVCO",
AQ2316="AKTIVCO Coupure ENEO &amp; Baisse de tension","AKTIVCO GRID ONLY",
AQ2316="Coupure ENEO &amp; Baisse de tension","IHS GRID ONLY",
AQ2316="Defaut GE &amp; POWER Cabinet","IHS",
AQ2316="Sharing","Partners",
AQ2316="Sites strategiques &amp; DataCenter","SST &amp; DC",
AQ2316="Exclu","Exclu",
AQ2316="SAT","SAT",
AQ2316="SPARE-ISSUE","SPARE-ISSUE",
AQ2316="Fiber CAmtel","TRANS_FO_CAMTEL",
AQ2316="Fiber AOF","Fiber AOF",
AQ2316="Projet OCM (HUAWEI)","TRAVAUX-HUAWEI",
AQ2316="Projet OCM (NOKIA)","TRAVAUX-NOKIA",
AQ2316="ACCESS-ISSUE","ACCESS-ISSUE",
AQ2316="Projet OCM (ZTE, NOKIA, autres projets)","TRAVAUX OCM",
AQ2316="No root CAuse","No root cause",
AQ2316="ODU HS","PDH",
AQ2316="IP &amp; VLAN","PDH",
AQ2316="Warehouse HUAWEI","SPARE-ISSUE",
AQ2316="SPARE-HS","SPARE-ISSUE",
AQ2316="Power Telco","BSS",AQ2316="no impacts","no impacts"
),"")</f>
        <v>No root cause</v>
      </c>
      <c r="AP2316" s="48" t="str" cm="1">
        <f t="array" ref="AP2316">IFERROR(_xlfn.IFS(
AQ2316="MPR ISSUE","TX ISSUE",
AQ2316="BSS Hardware Issue","RAN ISSUE",
AQ2316="Sites strategiques, MLL, Pylone, etc.","ENVTECH",
AQ2316="AKTIVCO DEFAUT GE &amp; POWER Cabinet","POWER ISSUE",
AQ2316="AKTIVCO Coupure ENEO &amp; Baisse de tension","POWER ISSUE",
AQ2316="Coupure ENEO &amp; Baisse de tension","POWER ISSUE",
AQ2316="Defaut GE &amp; POWER Cabinet","POWER ISSUE",
AQ2316="Sharing","POWER ISSUE",
AQ2316="Sites strategiques &amp; DataCenter","POWER ISSUE",
AQ2316="Exclu","Exclu",
AQ2316="SAT","TX ISSUE",
AQ2316="SPARE-ISSUE","SPARE-ISSUE",
AQ2316="Fiber CAmtel","TX ISSUE",
AQ2316="Fiber AOF","TX ISSUE",
AQ2316="Projet OCM (HUAWEI)","TRAVAUX-HUAWEI",
AQ2316="Projet OCM (NOKIA)","TRAVAUX -NOKIA",
AQ2316="ACCESS-ISSUE","ACCESS-ISSUE",
AQ2316="Projet OCM (ZTE, NOKIA, autres projets)","TRAVAUX OCM",
AQ2316="No root CAuse","No root cause",
AQ2316="ODU HS","TX ISSUE",
AQ2316="IP &amp; VLAN","TX ISSUE",
AQ2316="Warehouse HUAWEI","SPARE-ISSUE",
AQ2316="SPARE-HS","SPARE-ISSUE",
AQ2316="Power Telco","RAN ISSUE",AQ2316="no impacts","no impacts"
),"")</f>
        <v>No root cause</v>
      </c>
      <c r="AQ2316" s="67" t="s">
        <v>5344</v>
      </c>
      <c r="AR2316" s="48" t="str" cm="1">
        <f t="array" ref="AR2316">IFERROR(_xlfn.IFS(
AQ2316="MPR ISSUE","ACTIVE",
AQ2316="BSS Hardware Issue","ACTIVE",
AQ2316="Sites strategiques, MLL, Pylone, etc.","PASSIVE",
AQ2316="AKTIVCO DEFAUT GE &amp; POWER Cabinet","PASSIVE",
AQ2316="AKTIVCO Coupure ENEO &amp; Baisse de tension","PASSIVE",
AQ2316="Coupure ENEO &amp; Baisse de tension","PASSIVE",
AQ2316="Defaut GE &amp; POWER Cabinet","PASSIVE",
AQ2316="Sharing","PASSIVE",
AQ2316="Sites strategiques &amp; DataCenter","PASSIVE",
AQ2316="Exclu","Exclu",
AQ2316="SAT","ACTIVE",
AQ2316="SPARE-ISSUE","SPARE-ISSUE",
AQ2316="Fiber CAmtel","ACTIVE",
AQ2316="Fiber AOF","ACTIVE",
AQ2316="Projet OCM (HUAWEI)","PLANNED WORKS",
AQ2316="Projet OCM (NOKIA)","PLANNED WORKS",
AQ2316="ACCESS-ISSUE","ACCESS-ISSUE",
AQ2316="Projet OCM (ZTE, NOKIA, autres projets)","PLANNED WORKS",
AQ2316="No root CAuse","No root cause",
AQ2316="ODU HS","ACTIVE",
AQ2316="IP &amp; VLAN","ACTIVE",
AQ2316="Warehouse HUAWEI","SPARE-ISSUE",
AQ2316="SPARE-HS","SPARE-ISSUE",
AQ2316="Power Telco","ACTIVE", AQ2316="no impacts","no impacts"
),"")</f>
        <v>No root cause</v>
      </c>
      <c r="AS2316" s="92" t="s">
        <v>5537</v>
      </c>
      <c r="AT2316" s="98" t="s">
        <v>2598</v>
      </c>
      <c r="AV2316" s="17" t="s">
        <v>5537</v>
      </c>
      <c r="AW2316" s="7" t="s">
        <v>5537</v>
      </c>
      <c r="AX2316" s="6" t="s">
        <v>5537</v>
      </c>
      <c r="AY2316" s="7"/>
      <c r="AZ2316" s="3" t="s">
        <v>5537</v>
      </c>
      <c r="BA2316" s="18" t="s">
        <v>5537</v>
      </c>
      <c r="BB2316" s="18" t="s">
        <v>5537</v>
      </c>
      <c r="BC2316" s="18" t="s">
        <v>5537</v>
      </c>
      <c r="BD2316" s="18" t="s">
        <v>5537</v>
      </c>
      <c r="BE2316" s="18" t="s">
        <v>5537</v>
      </c>
      <c r="BF2316" s="18" t="s">
        <v>5537</v>
      </c>
      <c r="BG2316" s="18" t="s">
        <v>5537</v>
      </c>
      <c r="BH2316" s="18" t="s">
        <v>5537</v>
      </c>
      <c r="BI2316" s="18" t="s">
        <v>5537</v>
      </c>
      <c r="BJ2316" s="18" t="s">
        <v>5537</v>
      </c>
      <c r="BK2316" s="18" t="s">
        <v>5537</v>
      </c>
      <c r="BL2316" s="9" t="s">
        <v>5537</v>
      </c>
      <c r="BM2316" s="14" t="s">
        <v>5537</v>
      </c>
      <c r="BN2316" s="14" t="s">
        <v>5537</v>
      </c>
      <c r="BO2316" s="14" t="str">
        <f>_xlfn.XLOOKUP(B2316,'[4]cell downs 18042026 17h'!$B:$B,'[4]cell downs 18042026 17h'!$B:$B,"")</f>
        <v/>
      </c>
      <c r="BP2316" s="14" t="str">
        <f>_xlfn.XLOOKUP(B2316,'[5]Cells Huawei 19042026 15h'!$B:$B,'[5]Cells Huawei 19042026 15h'!$B:$B,"")</f>
        <v/>
      </c>
      <c r="BQ2316" s="9" t="str">
        <f>_xlfn.XLOOKUP(B2316,'[6]cells down 19042026 9H40'!$B:$B,'[6]cells down 19042026 9H40'!$B:$B,"")</f>
        <v/>
      </c>
      <c r="BR2316" s="9" t="s">
        <v>2598</v>
      </c>
      <c r="BS2316" s="9" t="s">
        <v>5537</v>
      </c>
      <c r="BT2316" s="108"/>
    </row>
    <row r="2317" spans="1:72" s="9" customFormat="1" x14ac:dyDescent="0.35">
      <c r="A2317" s="1" t="s">
        <v>3080</v>
      </c>
      <c r="B2317" s="8" t="s">
        <v>3081</v>
      </c>
      <c r="C2317" s="3" t="str">
        <f>_xlfn.XLOOKUP(B2317,'[1]daily break down'!$D:$D,'[1]daily break down'!$E:$E,"")</f>
        <v>EXTREME-NORD</v>
      </c>
      <c r="D2317" s="1" t="s">
        <v>21</v>
      </c>
      <c r="E2317" s="1" t="s">
        <v>710</v>
      </c>
      <c r="F2317" s="3" t="s">
        <v>55</v>
      </c>
      <c r="G2317" s="1" t="s">
        <v>185</v>
      </c>
      <c r="H2317" s="32" t="str">
        <f>_xlfn.XLOOKUP(B2317,[2]CALCULATION!$B:$B,[2]CALCULATION!$H:$H,"")</f>
        <v>Huawei</v>
      </c>
      <c r="I2317" s="28">
        <v>0</v>
      </c>
      <c r="J2317" s="28">
        <v>0</v>
      </c>
      <c r="K2317" s="28">
        <v>0</v>
      </c>
      <c r="L2317" s="28">
        <v>0</v>
      </c>
      <c r="M2317" s="28">
        <v>0.60095296390465502</v>
      </c>
      <c r="N2317" s="28">
        <v>5.2773996741174493E-2</v>
      </c>
      <c r="O2317" s="28">
        <v>0.40772772541398777</v>
      </c>
      <c r="P2317" s="28">
        <v>0.16645478593625601</v>
      </c>
      <c r="Q2317" s="28">
        <v>0</v>
      </c>
      <c r="R2317" s="28">
        <v>0</v>
      </c>
      <c r="S2317" s="93">
        <v>0</v>
      </c>
      <c r="T2317" s="93">
        <f>_xlfn.XLOOKUP(B2317,'[3]Nur des jours'!$B:$B,'[3]Nur des jours'!$U:$U,"")</f>
        <v>0</v>
      </c>
      <c r="U2317" s="93">
        <v>0</v>
      </c>
      <c r="V2317" s="93">
        <v>0</v>
      </c>
      <c r="W2317" s="93">
        <v>0</v>
      </c>
      <c r="X2317" s="93">
        <v>0</v>
      </c>
      <c r="Y2317" s="93">
        <v>0</v>
      </c>
      <c r="Z2317" s="93">
        <v>0</v>
      </c>
      <c r="AA2317" s="93">
        <v>0</v>
      </c>
      <c r="AB2317" s="93">
        <v>0</v>
      </c>
      <c r="AC2317" s="93">
        <f>_xlfn.XLOOKUP(B2317,'[3]Nur des jours'!$B:$B,'[3]Nur des jours'!$N:$N,"")</f>
        <v>0</v>
      </c>
      <c r="AD2317" s="93">
        <v>0</v>
      </c>
      <c r="AE2317" s="93">
        <v>0</v>
      </c>
      <c r="AF2317" s="93">
        <v>0</v>
      </c>
      <c r="AG2317" s="93"/>
      <c r="AH2317" s="93">
        <v>0</v>
      </c>
      <c r="AI2317" s="93">
        <v>0</v>
      </c>
      <c r="AJ2317" s="93">
        <v>0</v>
      </c>
      <c r="AK2317" s="93">
        <v>0</v>
      </c>
      <c r="AL2317" s="93">
        <v>0</v>
      </c>
      <c r="AM2317" s="49" t="s">
        <v>5601</v>
      </c>
      <c r="AN2317" s="49"/>
      <c r="AO2317" s="48" t="str" cm="1">
        <f t="array" ref="AO2317">IFERROR(_xlfn.IFS(
AQ2317="MPR ISSUE","PDH",
AQ2317="BSS Hardware Issue","BSS",
AQ2317="Sites strategiques, MLL, Pylone, etc.","ENVTECH",
AQ2317="AKTIVCO DEFAUT GE &amp; POWER Cabinet","AKTIVCO",
AQ2317="AKTIVCO Coupure ENEO &amp; Baisse de tension","AKTIVCO GRID ONLY",
AQ2317="Coupure ENEO &amp; Baisse de tension","IHS GRID ONLY",
AQ2317="Defaut GE &amp; POWER Cabinet","IHS",
AQ2317="Sharing","Partners",
AQ2317="Sites strategiques &amp; DataCenter","SST &amp; DC",
AQ2317="Exclu","Exclu",
AQ2317="SAT","SAT",
AQ2317="SPARE-ISSUE","SPARE-ISSUE",
AQ2317="Fiber CAmtel","TRANS_FO_CAMTEL",
AQ2317="Fiber AOF","Fiber AOF",
AQ2317="Projet OCM (HUAWEI)","TRAVAUX-HUAWEI",
AQ2317="Projet OCM (NOKIA)","TRAVAUX-NOKIA",
AQ2317="ACCESS-ISSUE","ACCESS-ISSUE",
AQ2317="Projet OCM (ZTE, NOKIA, autres projets)","TRAVAUX OCM",
AQ2317="No root CAuse","No root cause",
AQ2317="ODU HS","PDH",
AQ2317="IP &amp; VLAN","PDH",
AQ2317="Warehouse HUAWEI","SPARE-ISSUE",
AQ2317="SPARE-HS","SPARE-ISSUE",
AQ2317="Power Telco","BSS",AQ2317="no impacts","no impacts"
),"")</f>
        <v>IHS</v>
      </c>
      <c r="AP2317" s="48" t="str" cm="1">
        <f t="array" ref="AP2317">IFERROR(_xlfn.IFS(
AQ2317="MPR ISSUE","TX ISSUE",
AQ2317="BSS Hardware Issue","RAN ISSUE",
AQ2317="Sites strategiques, MLL, Pylone, etc.","ENVTECH",
AQ2317="AKTIVCO DEFAUT GE &amp; POWER Cabinet","POWER ISSUE",
AQ2317="AKTIVCO Coupure ENEO &amp; Baisse de tension","POWER ISSUE",
AQ2317="Coupure ENEO &amp; Baisse de tension","POWER ISSUE",
AQ2317="Defaut GE &amp; POWER Cabinet","POWER ISSUE",
AQ2317="Sharing","POWER ISSUE",
AQ2317="Sites strategiques &amp; DataCenter","POWER ISSUE",
AQ2317="Exclu","Exclu",
AQ2317="SAT","TX ISSUE",
AQ2317="SPARE-ISSUE","SPARE-ISSUE",
AQ2317="Fiber CAmtel","TX ISSUE",
AQ2317="Fiber AOF","TX ISSUE",
AQ2317="Projet OCM (HUAWEI)","TRAVAUX-HUAWEI",
AQ2317="Projet OCM (NOKIA)","TRAVAUX -NOKIA",
AQ2317="ACCESS-ISSUE","ACCESS-ISSUE",
AQ2317="Projet OCM (ZTE, NOKIA, autres projets)","TRAVAUX OCM",
AQ2317="No root CAuse","No root cause",
AQ2317="ODU HS","TX ISSUE",
AQ2317="IP &amp; VLAN","TX ISSUE",
AQ2317="Warehouse HUAWEI","SPARE-ISSUE",
AQ2317="SPARE-HS","SPARE-ISSUE",
AQ2317="Power Telco","RAN ISSUE",AQ2317="no impacts","no impacts"
),"")</f>
        <v>POWER ISSUE</v>
      </c>
      <c r="AQ2317" s="67" t="s">
        <v>5330</v>
      </c>
      <c r="AR2317" s="48" t="str" cm="1">
        <f t="array" ref="AR2317">IFERROR(_xlfn.IFS(
AQ2317="MPR ISSUE","ACTIVE",
AQ2317="BSS Hardware Issue","ACTIVE",
AQ2317="Sites strategiques, MLL, Pylone, etc.","PASSIVE",
AQ2317="AKTIVCO DEFAUT GE &amp; POWER Cabinet","PASSIVE",
AQ2317="AKTIVCO Coupure ENEO &amp; Baisse de tension","PASSIVE",
AQ2317="Coupure ENEO &amp; Baisse de tension","PASSIVE",
AQ2317="Defaut GE &amp; POWER Cabinet","PASSIVE",
AQ2317="Sharing","PASSIVE",
AQ2317="Sites strategiques &amp; DataCenter","PASSIVE",
AQ2317="Exclu","Exclu",
AQ2317="SAT","ACTIVE",
AQ2317="SPARE-ISSUE","SPARE-ISSUE",
AQ2317="Fiber CAmtel","ACTIVE",
AQ2317="Fiber AOF","ACTIVE",
AQ2317="Projet OCM (HUAWEI)","PLANNED WORKS",
AQ2317="Projet OCM (NOKIA)","PLANNED WORKS",
AQ2317="ACCESS-ISSUE","ACCESS-ISSUE",
AQ2317="Projet OCM (ZTE, NOKIA, autres projets)","PLANNED WORKS",
AQ2317="No root CAuse","No root cause",
AQ2317="ODU HS","ACTIVE",
AQ2317="IP &amp; VLAN","ACTIVE",
AQ2317="Warehouse HUAWEI","SPARE-ISSUE",
AQ2317="SPARE-HS","SPARE-ISSUE",
AQ2317="Power Telco","ACTIVE", AQ2317="no impacts","no impacts"
),"")</f>
        <v>PASSIVE</v>
      </c>
      <c r="AS2317" s="92" t="s">
        <v>5974</v>
      </c>
      <c r="AT2317" s="98" t="s">
        <v>3081</v>
      </c>
      <c r="AV2317" s="17" t="s">
        <v>5537</v>
      </c>
      <c r="AW2317" s="7" t="s">
        <v>5537</v>
      </c>
      <c r="AX2317" s="6" t="s">
        <v>5537</v>
      </c>
      <c r="AY2317" s="7"/>
      <c r="AZ2317" s="3" t="s">
        <v>5537</v>
      </c>
      <c r="BA2317" s="18" t="s">
        <v>5537</v>
      </c>
      <c r="BB2317" s="18" t="s">
        <v>5537</v>
      </c>
      <c r="BC2317" s="18" t="s">
        <v>5537</v>
      </c>
      <c r="BD2317" s="18" t="s">
        <v>5537</v>
      </c>
      <c r="BE2317" s="18" t="s">
        <v>5537</v>
      </c>
      <c r="BF2317" s="18" t="s">
        <v>5537</v>
      </c>
      <c r="BG2317" s="18" t="s">
        <v>5537</v>
      </c>
      <c r="BH2317" s="18" t="s">
        <v>5537</v>
      </c>
      <c r="BI2317" s="18" t="s">
        <v>5537</v>
      </c>
      <c r="BJ2317" s="18" t="s">
        <v>5537</v>
      </c>
      <c r="BK2317" s="18" t="s">
        <v>5537</v>
      </c>
      <c r="BL2317" s="9" t="s">
        <v>5974</v>
      </c>
      <c r="BM2317" s="14" t="s">
        <v>5537</v>
      </c>
      <c r="BN2317" s="14" t="s">
        <v>5537</v>
      </c>
      <c r="BO2317" s="14" t="str">
        <f>_xlfn.XLOOKUP(B2317,'[4]cell downs 18042026 17h'!$B:$B,'[4]cell downs 18042026 17h'!$B:$B,"")</f>
        <v/>
      </c>
      <c r="BP2317" s="14" t="str">
        <f>_xlfn.XLOOKUP(B2317,'[5]Cells Huawei 19042026 15h'!$B:$B,'[5]Cells Huawei 19042026 15h'!$B:$B,"")</f>
        <v/>
      </c>
      <c r="BQ2317" s="9" t="str">
        <f>_xlfn.XLOOKUP(B2317,'[6]cells down 19042026 9H40'!$B:$B,'[6]cells down 19042026 9H40'!$B:$B,"")</f>
        <v/>
      </c>
      <c r="BR2317" s="9" t="s">
        <v>5537</v>
      </c>
      <c r="BS2317" s="9" t="s">
        <v>12</v>
      </c>
      <c r="BT2317" s="108"/>
    </row>
    <row r="2318" spans="1:72" s="9" customFormat="1" x14ac:dyDescent="0.35">
      <c r="A2318" s="1" t="s">
        <v>5269</v>
      </c>
      <c r="B2318" s="8" t="s">
        <v>5270</v>
      </c>
      <c r="C2318" s="3" t="str">
        <f>_xlfn.XLOOKUP(B2318,'[1]daily break down'!$D:$D,'[1]daily break down'!$E:$E,"")</f>
        <v>NORD-OUEST</v>
      </c>
      <c r="D2318" s="1" t="s">
        <v>11</v>
      </c>
      <c r="E2318" s="1" t="s">
        <v>12</v>
      </c>
      <c r="F2318" s="3" t="s">
        <v>51</v>
      </c>
      <c r="G2318" s="1" t="s">
        <v>5269</v>
      </c>
      <c r="H2318" s="33" t="str">
        <f>_xlfn.XLOOKUP(B2318,[2]CALCULATION!$B:$B,[2]CALCULATION!$H:$H,"")</f>
        <v>NOKIA</v>
      </c>
      <c r="I2318" s="28">
        <v>0</v>
      </c>
      <c r="J2318" s="28">
        <v>0</v>
      </c>
      <c r="K2318" s="28">
        <v>0</v>
      </c>
      <c r="L2318" s="28">
        <v>0</v>
      </c>
      <c r="M2318" s="28">
        <v>0</v>
      </c>
      <c r="N2318" s="28">
        <v>0</v>
      </c>
      <c r="O2318" s="28">
        <v>0</v>
      </c>
      <c r="P2318" s="28">
        <v>0</v>
      </c>
      <c r="Q2318" s="28">
        <v>0</v>
      </c>
      <c r="R2318" s="28">
        <v>0</v>
      </c>
      <c r="S2318" s="93">
        <v>0</v>
      </c>
      <c r="T2318" s="93">
        <f>_xlfn.XLOOKUP(B2318,'[3]Nur des jours'!$B:$B,'[3]Nur des jours'!$U:$U,"")</f>
        <v>0</v>
      </c>
      <c r="U2318" s="93">
        <v>0</v>
      </c>
      <c r="V2318" s="93">
        <v>0</v>
      </c>
      <c r="W2318" s="93">
        <v>0</v>
      </c>
      <c r="X2318" s="93">
        <v>0</v>
      </c>
      <c r="Y2318" s="93">
        <v>0</v>
      </c>
      <c r="Z2318" s="93">
        <v>0</v>
      </c>
      <c r="AA2318" s="93">
        <v>0</v>
      </c>
      <c r="AB2318" s="93">
        <v>0</v>
      </c>
      <c r="AC2318" s="93">
        <f>_xlfn.XLOOKUP(B2318,'[3]Nur des jours'!$B:$B,'[3]Nur des jours'!$N:$N,"")</f>
        <v>0</v>
      </c>
      <c r="AD2318" s="93">
        <v>0</v>
      </c>
      <c r="AE2318" s="93">
        <v>0</v>
      </c>
      <c r="AF2318" s="93">
        <v>0</v>
      </c>
      <c r="AG2318" s="93"/>
      <c r="AH2318" s="93">
        <v>0</v>
      </c>
      <c r="AI2318" s="93">
        <v>0</v>
      </c>
      <c r="AJ2318" s="93">
        <v>0</v>
      </c>
      <c r="AK2318" s="93">
        <v>0</v>
      </c>
      <c r="AL2318" s="93">
        <v>0</v>
      </c>
      <c r="AM2318" s="49" t="s">
        <v>5601</v>
      </c>
      <c r="AN2318" s="49"/>
      <c r="AO2318" s="48" t="str" cm="1">
        <f t="array" ref="AO2318">IFERROR(_xlfn.IFS(
AQ2318="MPR ISSUE","PDH",
AQ2318="BSS Hardware Issue","BSS",
AQ2318="Sites strategiques, MLL, Pylone, etc.","ENVTECH",
AQ2318="AKTIVCO DEFAUT GE &amp; POWER Cabinet","AKTIVCO",
AQ2318="AKTIVCO Coupure ENEO &amp; Baisse de tension","AKTIVCO GRID ONLY",
AQ2318="Coupure ENEO &amp; Baisse de tension","IHS GRID ONLY",
AQ2318="Defaut GE &amp; POWER Cabinet","IHS",
AQ2318="Sharing","Partners",
AQ2318="Sites strategiques &amp; DataCenter","SST &amp; DC",
AQ2318="Exclu","Exclu",
AQ2318="SAT","SAT",
AQ2318="SPARE-ISSUE","SPARE-ISSUE",
AQ2318="Fiber CAmtel","TRANS_FO_CAMTEL",
AQ2318="Fiber AOF","Fiber AOF",
AQ2318="Projet OCM (HUAWEI)","TRAVAUX-HUAWEI",
AQ2318="Projet OCM (NOKIA)","TRAVAUX-NOKIA",
AQ2318="ACCESS-ISSUE","ACCESS-ISSUE",
AQ2318="Projet OCM (ZTE, NOKIA, autres projets)","TRAVAUX OCM",
AQ2318="No root CAuse","No root cause",
AQ2318="ODU HS","PDH",
AQ2318="IP &amp; VLAN","PDH",
AQ2318="Warehouse HUAWEI","SPARE-ISSUE",
AQ2318="SPARE-HS","SPARE-ISSUE",
AQ2318="Power Telco","BSS",AQ2318="no impacts","no impacts"
),"")</f>
        <v>BSS</v>
      </c>
      <c r="AP2318" s="48" t="str" cm="1">
        <f t="array" ref="AP2318">IFERROR(_xlfn.IFS(
AQ2318="MPR ISSUE","TX ISSUE",
AQ2318="BSS Hardware Issue","RAN ISSUE",
AQ2318="Sites strategiques, MLL, Pylone, etc.","ENVTECH",
AQ2318="AKTIVCO DEFAUT GE &amp; POWER Cabinet","POWER ISSUE",
AQ2318="AKTIVCO Coupure ENEO &amp; Baisse de tension","POWER ISSUE",
AQ2318="Coupure ENEO &amp; Baisse de tension","POWER ISSUE",
AQ2318="Defaut GE &amp; POWER Cabinet","POWER ISSUE",
AQ2318="Sharing","POWER ISSUE",
AQ2318="Sites strategiques &amp; DataCenter","POWER ISSUE",
AQ2318="Exclu","Exclu",
AQ2318="SAT","TX ISSUE",
AQ2318="SPARE-ISSUE","SPARE-ISSUE",
AQ2318="Fiber CAmtel","TX ISSUE",
AQ2318="Fiber AOF","TX ISSUE",
AQ2318="Projet OCM (HUAWEI)","TRAVAUX-HUAWEI",
AQ2318="Projet OCM (NOKIA)","TRAVAUX -NOKIA",
AQ2318="ACCESS-ISSUE","ACCESS-ISSUE",
AQ2318="Projet OCM (ZTE, NOKIA, autres projets)","TRAVAUX OCM",
AQ2318="No root CAuse","No root cause",
AQ2318="ODU HS","TX ISSUE",
AQ2318="IP &amp; VLAN","TX ISSUE",
AQ2318="Warehouse HUAWEI","SPARE-ISSUE",
AQ2318="SPARE-HS","SPARE-ISSUE",
AQ2318="Power Telco","RAN ISSUE",AQ2318="no impacts","no impacts"
),"")</f>
        <v>RAN ISSUE</v>
      </c>
      <c r="AQ2318" s="67" t="s">
        <v>5320</v>
      </c>
      <c r="AR2318" s="48" t="str" cm="1">
        <f t="array" ref="AR2318">IFERROR(_xlfn.IFS(
AQ2318="MPR ISSUE","ACTIVE",
AQ2318="BSS Hardware Issue","ACTIVE",
AQ2318="Sites strategiques, MLL, Pylone, etc.","PASSIVE",
AQ2318="AKTIVCO DEFAUT GE &amp; POWER Cabinet","PASSIVE",
AQ2318="AKTIVCO Coupure ENEO &amp; Baisse de tension","PASSIVE",
AQ2318="Coupure ENEO &amp; Baisse de tension","PASSIVE",
AQ2318="Defaut GE &amp; POWER Cabinet","PASSIVE",
AQ2318="Sharing","PASSIVE",
AQ2318="Sites strategiques &amp; DataCenter","PASSIVE",
AQ2318="Exclu","Exclu",
AQ2318="SAT","ACTIVE",
AQ2318="SPARE-ISSUE","SPARE-ISSUE",
AQ2318="Fiber CAmtel","ACTIVE",
AQ2318="Fiber AOF","ACTIVE",
AQ2318="Projet OCM (HUAWEI)","PLANNED WORKS",
AQ2318="Projet OCM (NOKIA)","PLANNED WORKS",
AQ2318="ACCESS-ISSUE","ACCESS-ISSUE",
AQ2318="Projet OCM (ZTE, NOKIA, autres projets)","PLANNED WORKS",
AQ2318="No root CAuse","No root cause",
AQ2318="ODU HS","ACTIVE",
AQ2318="IP &amp; VLAN","ACTIVE",
AQ2318="Warehouse HUAWEI","SPARE-ISSUE",
AQ2318="SPARE-HS","SPARE-ISSUE",
AQ2318="Power Telco","ACTIVE", AQ2318="no impacts","no impacts"
),"")</f>
        <v>ACTIVE</v>
      </c>
      <c r="AS2318" s="92" t="s">
        <v>5975</v>
      </c>
      <c r="AT2318" s="98" t="s">
        <v>5270</v>
      </c>
      <c r="AV2318" s="17" t="s">
        <v>5537</v>
      </c>
      <c r="AW2318" s="7" t="s">
        <v>5537</v>
      </c>
      <c r="AX2318" s="6" t="s">
        <v>5537</v>
      </c>
      <c r="AY2318" s="7"/>
      <c r="AZ2318" s="3" t="s">
        <v>5537</v>
      </c>
      <c r="BA2318" s="18" t="s">
        <v>5537</v>
      </c>
      <c r="BB2318" s="18" t="s">
        <v>5537</v>
      </c>
      <c r="BC2318" s="18" t="s">
        <v>5537</v>
      </c>
      <c r="BD2318" s="18" t="s">
        <v>5537</v>
      </c>
      <c r="BE2318" s="18" t="s">
        <v>5537</v>
      </c>
      <c r="BF2318" s="18" t="s">
        <v>5537</v>
      </c>
      <c r="BG2318" s="18" t="s">
        <v>5871</v>
      </c>
      <c r="BH2318" s="18" t="s">
        <v>5537</v>
      </c>
      <c r="BI2318" s="18" t="s">
        <v>6385</v>
      </c>
      <c r="BJ2318" s="18" t="s">
        <v>5537</v>
      </c>
      <c r="BK2318" s="18" t="s">
        <v>5537</v>
      </c>
      <c r="BL2318" s="9" t="s">
        <v>6386</v>
      </c>
      <c r="BM2318" s="14" t="s">
        <v>5537</v>
      </c>
      <c r="BN2318" s="14" t="s">
        <v>5537</v>
      </c>
      <c r="BO2318" s="14" t="str">
        <f>_xlfn.XLOOKUP(B2318,'[4]cell downs 18042026 17h'!$B:$B,'[4]cell downs 18042026 17h'!$B:$B,"")</f>
        <v/>
      </c>
      <c r="BP2318" s="14" t="str">
        <f>_xlfn.XLOOKUP(B2318,'[5]Cells Huawei 19042026 15h'!$B:$B,'[5]Cells Huawei 19042026 15h'!$B:$B,"")</f>
        <v/>
      </c>
      <c r="BQ2318" s="9" t="str">
        <f>_xlfn.XLOOKUP(B2318,'[6]cells down 19042026 9H40'!$B:$B,'[6]cells down 19042026 9H40'!$B:$B,"")</f>
        <v/>
      </c>
      <c r="BR2318" s="9" t="s">
        <v>5270</v>
      </c>
      <c r="BS2318" s="9" t="s">
        <v>12</v>
      </c>
      <c r="BT2318" s="108"/>
    </row>
    <row r="2319" spans="1:72" s="9" customFormat="1" x14ac:dyDescent="0.35">
      <c r="A2319" s="1" t="s">
        <v>601</v>
      </c>
      <c r="B2319" s="8" t="s">
        <v>602</v>
      </c>
      <c r="C2319" s="3" t="str">
        <f>_xlfn.XLOOKUP(B2319,'[1]daily break down'!$D:$D,'[1]daily break down'!$E:$E,"")</f>
        <v>SUD-OUEST</v>
      </c>
      <c r="D2319" s="1" t="s">
        <v>11</v>
      </c>
      <c r="E2319" s="1" t="s">
        <v>12</v>
      </c>
      <c r="F2319" s="3" t="s">
        <v>13</v>
      </c>
      <c r="G2319" s="1" t="s">
        <v>78</v>
      </c>
      <c r="H2319" s="32" t="str">
        <f>_xlfn.XLOOKUP(B2319,[2]CALCULATION!$B:$B,[2]CALCULATION!$H:$H,"")</f>
        <v>Huawei</v>
      </c>
      <c r="I2319" s="28">
        <v>0</v>
      </c>
      <c r="J2319" s="28">
        <v>0</v>
      </c>
      <c r="K2319" s="28">
        <v>0</v>
      </c>
      <c r="L2319" s="28">
        <v>0</v>
      </c>
      <c r="M2319" s="28">
        <v>0</v>
      </c>
      <c r="N2319" s="28">
        <v>0</v>
      </c>
      <c r="O2319" s="28">
        <v>0</v>
      </c>
      <c r="P2319" s="28">
        <v>0</v>
      </c>
      <c r="Q2319" s="28">
        <v>0</v>
      </c>
      <c r="R2319" s="28">
        <v>0</v>
      </c>
      <c r="S2319" s="93">
        <v>0</v>
      </c>
      <c r="T2319" s="93">
        <f>_xlfn.XLOOKUP(B2319,'[3]Nur des jours'!$B:$B,'[3]Nur des jours'!$U:$U,"")</f>
        <v>0</v>
      </c>
      <c r="U2319" s="93">
        <v>0</v>
      </c>
      <c r="V2319" s="93">
        <v>0</v>
      </c>
      <c r="W2319" s="93">
        <v>0</v>
      </c>
      <c r="X2319" s="93">
        <v>0</v>
      </c>
      <c r="Y2319" s="93">
        <v>0</v>
      </c>
      <c r="Z2319" s="93">
        <v>0</v>
      </c>
      <c r="AA2319" s="93">
        <v>0</v>
      </c>
      <c r="AB2319" s="93">
        <v>0</v>
      </c>
      <c r="AC2319" s="93">
        <f>_xlfn.XLOOKUP(B2319,'[3]Nur des jours'!$B:$B,'[3]Nur des jours'!$N:$N,"")</f>
        <v>0</v>
      </c>
      <c r="AD2319" s="93">
        <v>0</v>
      </c>
      <c r="AE2319" s="93">
        <v>0</v>
      </c>
      <c r="AF2319" s="93">
        <v>0</v>
      </c>
      <c r="AG2319" s="93"/>
      <c r="AH2319" s="93">
        <v>0</v>
      </c>
      <c r="AI2319" s="93">
        <v>0</v>
      </c>
      <c r="AJ2319" s="93">
        <v>0</v>
      </c>
      <c r="AK2319" s="93">
        <v>0</v>
      </c>
      <c r="AL2319" s="93">
        <v>0</v>
      </c>
      <c r="AM2319" s="49" t="s">
        <v>5601</v>
      </c>
      <c r="AN2319" s="49"/>
      <c r="AO2319" s="48" t="str" cm="1">
        <f t="array" ref="AO2319">IFERROR(_xlfn.IFS(
AQ2319="MPR ISSUE","PDH",
AQ2319="BSS Hardware Issue","BSS",
AQ2319="Sites strategiques, MLL, Pylone, etc.","ENVTECH",
AQ2319="AKTIVCO DEFAUT GE &amp; POWER Cabinet","AKTIVCO",
AQ2319="AKTIVCO Coupure ENEO &amp; Baisse de tension","AKTIVCO GRID ONLY",
AQ2319="Coupure ENEO &amp; Baisse de tension","IHS GRID ONLY",
AQ2319="Defaut GE &amp; POWER Cabinet","IHS",
AQ2319="Sharing","Partners",
AQ2319="Sites strategiques &amp; DataCenter","SST &amp; DC",
AQ2319="Exclu","Exclu",
AQ2319="SAT","SAT",
AQ2319="SPARE-ISSUE","SPARE-ISSUE",
AQ2319="Fiber CAmtel","TRANS_FO_CAMTEL",
AQ2319="Fiber AOF","Fiber AOF",
AQ2319="Projet OCM (HUAWEI)","TRAVAUX-HUAWEI",
AQ2319="Projet OCM (NOKIA)","TRAVAUX-NOKIA",
AQ2319="ACCESS-ISSUE","ACCESS-ISSUE",
AQ2319="Projet OCM (ZTE, NOKIA, autres projets)","TRAVAUX OCM",
AQ2319="No root CAuse","No root cause",
AQ2319="ODU HS","PDH",
AQ2319="IP &amp; VLAN","PDH",
AQ2319="Warehouse HUAWEI","SPARE-ISSUE",
AQ2319="SPARE-HS","SPARE-ISSUE",
AQ2319="Power Telco","BSS",AQ2319="no impacts","no impacts"
),"")</f>
        <v>No root cause</v>
      </c>
      <c r="AP2319" s="48" t="str" cm="1">
        <f t="array" ref="AP2319">IFERROR(_xlfn.IFS(
AQ2319="MPR ISSUE","TX ISSUE",
AQ2319="BSS Hardware Issue","RAN ISSUE",
AQ2319="Sites strategiques, MLL, Pylone, etc.","ENVTECH",
AQ2319="AKTIVCO DEFAUT GE &amp; POWER Cabinet","POWER ISSUE",
AQ2319="AKTIVCO Coupure ENEO &amp; Baisse de tension","POWER ISSUE",
AQ2319="Coupure ENEO &amp; Baisse de tension","POWER ISSUE",
AQ2319="Defaut GE &amp; POWER Cabinet","POWER ISSUE",
AQ2319="Sharing","POWER ISSUE",
AQ2319="Sites strategiques &amp; DataCenter","POWER ISSUE",
AQ2319="Exclu","Exclu",
AQ2319="SAT","TX ISSUE",
AQ2319="SPARE-ISSUE","SPARE-ISSUE",
AQ2319="Fiber CAmtel","TX ISSUE",
AQ2319="Fiber AOF","TX ISSUE",
AQ2319="Projet OCM (HUAWEI)","TRAVAUX-HUAWEI",
AQ2319="Projet OCM (NOKIA)","TRAVAUX -NOKIA",
AQ2319="ACCESS-ISSUE","ACCESS-ISSUE",
AQ2319="Projet OCM (ZTE, NOKIA, autres projets)","TRAVAUX OCM",
AQ2319="No root CAuse","No root cause",
AQ2319="ODU HS","TX ISSUE",
AQ2319="IP &amp; VLAN","TX ISSUE",
AQ2319="Warehouse HUAWEI","SPARE-ISSUE",
AQ2319="SPARE-HS","SPARE-ISSUE",
AQ2319="Power Telco","RAN ISSUE",AQ2319="no impacts","no impacts"
),"")</f>
        <v>No root cause</v>
      </c>
      <c r="AQ2319" s="67" t="s">
        <v>5344</v>
      </c>
      <c r="AR2319" s="48" t="str" cm="1">
        <f t="array" ref="AR2319">IFERROR(_xlfn.IFS(
AQ2319="MPR ISSUE","ACTIVE",
AQ2319="BSS Hardware Issue","ACTIVE",
AQ2319="Sites strategiques, MLL, Pylone, etc.","PASSIVE",
AQ2319="AKTIVCO DEFAUT GE &amp; POWER Cabinet","PASSIVE",
AQ2319="AKTIVCO Coupure ENEO &amp; Baisse de tension","PASSIVE",
AQ2319="Coupure ENEO &amp; Baisse de tension","PASSIVE",
AQ2319="Defaut GE &amp; POWER Cabinet","PASSIVE",
AQ2319="Sharing","PASSIVE",
AQ2319="Sites strategiques &amp; DataCenter","PASSIVE",
AQ2319="Exclu","Exclu",
AQ2319="SAT","ACTIVE",
AQ2319="SPARE-ISSUE","SPARE-ISSUE",
AQ2319="Fiber CAmtel","ACTIVE",
AQ2319="Fiber AOF","ACTIVE",
AQ2319="Projet OCM (HUAWEI)","PLANNED WORKS",
AQ2319="Projet OCM (NOKIA)","PLANNED WORKS",
AQ2319="ACCESS-ISSUE","ACCESS-ISSUE",
AQ2319="Projet OCM (ZTE, NOKIA, autres projets)","PLANNED WORKS",
AQ2319="No root CAuse","No root cause",
AQ2319="ODU HS","ACTIVE",
AQ2319="IP &amp; VLAN","ACTIVE",
AQ2319="Warehouse HUAWEI","SPARE-ISSUE",
AQ2319="SPARE-HS","SPARE-ISSUE",
AQ2319="Power Telco","ACTIVE", AQ2319="no impacts","no impacts"
),"")</f>
        <v>No root cause</v>
      </c>
      <c r="AS2319" s="92" t="s">
        <v>5537</v>
      </c>
      <c r="AT2319" s="98" t="s">
        <v>602</v>
      </c>
      <c r="AV2319" s="17" t="s">
        <v>5537</v>
      </c>
      <c r="AW2319" s="7" t="s">
        <v>5537</v>
      </c>
      <c r="AX2319" s="6" t="s">
        <v>5537</v>
      </c>
      <c r="AY2319" s="7"/>
      <c r="AZ2319" s="3" t="s">
        <v>5537</v>
      </c>
      <c r="BA2319" s="18" t="s">
        <v>5537</v>
      </c>
      <c r="BB2319" s="18" t="s">
        <v>5537</v>
      </c>
      <c r="BC2319" s="18" t="s">
        <v>5537</v>
      </c>
      <c r="BD2319" s="18" t="s">
        <v>5537</v>
      </c>
      <c r="BE2319" s="18" t="s">
        <v>5537</v>
      </c>
      <c r="BF2319" s="18" t="s">
        <v>5537</v>
      </c>
      <c r="BG2319" s="18" t="s">
        <v>5537</v>
      </c>
      <c r="BH2319" s="18" t="s">
        <v>5537</v>
      </c>
      <c r="BI2319" s="18" t="s">
        <v>5537</v>
      </c>
      <c r="BJ2319" s="18" t="s">
        <v>5537</v>
      </c>
      <c r="BK2319" s="18" t="s">
        <v>5537</v>
      </c>
      <c r="BL2319" s="9" t="s">
        <v>5537</v>
      </c>
      <c r="BM2319" s="14" t="s">
        <v>5537</v>
      </c>
      <c r="BN2319" s="14" t="s">
        <v>5537</v>
      </c>
      <c r="BO2319" s="14" t="str">
        <f>_xlfn.XLOOKUP(B2319,'[4]cell downs 18042026 17h'!$B:$B,'[4]cell downs 18042026 17h'!$B:$B,"")</f>
        <v/>
      </c>
      <c r="BP2319" s="14" t="str">
        <f>_xlfn.XLOOKUP(B2319,'[5]Cells Huawei 19042026 15h'!$B:$B,'[5]Cells Huawei 19042026 15h'!$B:$B,"")</f>
        <v>SUO_073</v>
      </c>
      <c r="BQ2319" s="9" t="str">
        <f>_xlfn.XLOOKUP(B2319,'[6]cells down 19042026 9H40'!$B:$B,'[6]cells down 19042026 9H40'!$B:$B,"")</f>
        <v/>
      </c>
      <c r="BR2319" s="9" t="s">
        <v>602</v>
      </c>
      <c r="BS2319" s="9" t="s">
        <v>12</v>
      </c>
      <c r="BT2319" s="108"/>
    </row>
    <row r="2320" spans="1:72" s="9" customFormat="1" x14ac:dyDescent="0.35">
      <c r="A2320" s="1" t="s">
        <v>3089</v>
      </c>
      <c r="B2320" s="8" t="s">
        <v>3907</v>
      </c>
      <c r="C2320" s="3" t="str">
        <f>_xlfn.XLOOKUP(B2320,'[1]daily break down'!$D:$D,'[1]daily break down'!$E:$E,"")</f>
        <v>EXTREME-NORD</v>
      </c>
      <c r="D2320" s="1" t="s">
        <v>11</v>
      </c>
      <c r="E2320" s="1" t="s">
        <v>12</v>
      </c>
      <c r="F2320" s="3" t="s">
        <v>55</v>
      </c>
      <c r="G2320" s="1" t="s">
        <v>3089</v>
      </c>
      <c r="H2320" s="32" t="str">
        <f>_xlfn.XLOOKUP(B2320,[2]CALCULATION!$B:$B,[2]CALCULATION!$H:$H,"")</f>
        <v>HUAWEI</v>
      </c>
      <c r="I2320" s="28">
        <v>0</v>
      </c>
      <c r="J2320" s="28">
        <v>0</v>
      </c>
      <c r="K2320" s="28">
        <v>0</v>
      </c>
      <c r="L2320" s="28">
        <v>0</v>
      </c>
      <c r="M2320" s="28">
        <v>0</v>
      </c>
      <c r="N2320" s="28">
        <v>0</v>
      </c>
      <c r="O2320" s="28">
        <v>0</v>
      </c>
      <c r="P2320" s="28">
        <v>0</v>
      </c>
      <c r="Q2320" s="28">
        <v>0</v>
      </c>
      <c r="R2320" s="28">
        <v>0</v>
      </c>
      <c r="S2320" s="93">
        <v>0</v>
      </c>
      <c r="T2320" s="93">
        <f>_xlfn.XLOOKUP(B2320,'[3]Nur des jours'!$B:$B,'[3]Nur des jours'!$U:$U,"")</f>
        <v>0</v>
      </c>
      <c r="U2320" s="93">
        <v>0</v>
      </c>
      <c r="V2320" s="93">
        <v>0</v>
      </c>
      <c r="W2320" s="93">
        <v>0</v>
      </c>
      <c r="X2320" s="93">
        <v>0</v>
      </c>
      <c r="Y2320" s="93">
        <v>0</v>
      </c>
      <c r="Z2320" s="93">
        <v>0</v>
      </c>
      <c r="AA2320" s="93">
        <v>0</v>
      </c>
      <c r="AB2320" s="93">
        <v>0</v>
      </c>
      <c r="AC2320" s="93">
        <f>_xlfn.XLOOKUP(B2320,'[3]Nur des jours'!$B:$B,'[3]Nur des jours'!$N:$N,"")</f>
        <v>0</v>
      </c>
      <c r="AD2320" s="93">
        <v>0</v>
      </c>
      <c r="AE2320" s="93">
        <v>0</v>
      </c>
      <c r="AF2320" s="93">
        <v>0</v>
      </c>
      <c r="AG2320" s="93"/>
      <c r="AH2320" s="93">
        <v>0</v>
      </c>
      <c r="AI2320" s="93">
        <v>0</v>
      </c>
      <c r="AJ2320" s="93">
        <v>0</v>
      </c>
      <c r="AK2320" s="93">
        <v>0</v>
      </c>
      <c r="AL2320" s="93">
        <v>0</v>
      </c>
      <c r="AM2320" s="49" t="s">
        <v>5601</v>
      </c>
      <c r="AN2320" s="49"/>
      <c r="AO2320" s="48" t="str" cm="1">
        <f t="array" ref="AO2320">IFERROR(_xlfn.IFS(
AQ2320="MPR ISSUE","PDH",
AQ2320="BSS Hardware Issue","BSS",
AQ2320="Sites strategiques, MLL, Pylone, etc.","ENVTECH",
AQ2320="AKTIVCO DEFAUT GE &amp; POWER Cabinet","AKTIVCO",
AQ2320="AKTIVCO Coupure ENEO &amp; Baisse de tension","AKTIVCO GRID ONLY",
AQ2320="Coupure ENEO &amp; Baisse de tension","IHS GRID ONLY",
AQ2320="Defaut GE &amp; POWER Cabinet","IHS",
AQ2320="Sharing","Partners",
AQ2320="Sites strategiques &amp; DataCenter","SST &amp; DC",
AQ2320="Exclu","Exclu",
AQ2320="SAT","SAT",
AQ2320="SPARE-ISSUE","SPARE-ISSUE",
AQ2320="Fiber CAmtel","TRANS_FO_CAMTEL",
AQ2320="Fiber AOF","Fiber AOF",
AQ2320="Projet OCM (HUAWEI)","TRAVAUX-HUAWEI",
AQ2320="Projet OCM (NOKIA)","TRAVAUX-NOKIA",
AQ2320="ACCESS-ISSUE","ACCESS-ISSUE",
AQ2320="Projet OCM (ZTE, NOKIA, autres projets)","TRAVAUX OCM",
AQ2320="No root CAuse","No root cause",
AQ2320="ODU HS","PDH",
AQ2320="IP &amp; VLAN","PDH",
AQ2320="Warehouse HUAWEI","SPARE-ISSUE",
AQ2320="SPARE-HS","SPARE-ISSUE",
AQ2320="Power Telco","BSS",AQ2320="no impacts","no impacts"
),"")</f>
        <v>No root cause</v>
      </c>
      <c r="AP2320" s="48" t="str" cm="1">
        <f t="array" ref="AP2320">IFERROR(_xlfn.IFS(
AQ2320="MPR ISSUE","TX ISSUE",
AQ2320="BSS Hardware Issue","RAN ISSUE",
AQ2320="Sites strategiques, MLL, Pylone, etc.","ENVTECH",
AQ2320="AKTIVCO DEFAUT GE &amp; POWER Cabinet","POWER ISSUE",
AQ2320="AKTIVCO Coupure ENEO &amp; Baisse de tension","POWER ISSUE",
AQ2320="Coupure ENEO &amp; Baisse de tension","POWER ISSUE",
AQ2320="Defaut GE &amp; POWER Cabinet","POWER ISSUE",
AQ2320="Sharing","POWER ISSUE",
AQ2320="Sites strategiques &amp; DataCenter","POWER ISSUE",
AQ2320="Exclu","Exclu",
AQ2320="SAT","TX ISSUE",
AQ2320="SPARE-ISSUE","SPARE-ISSUE",
AQ2320="Fiber CAmtel","TX ISSUE",
AQ2320="Fiber AOF","TX ISSUE",
AQ2320="Projet OCM (HUAWEI)","TRAVAUX-HUAWEI",
AQ2320="Projet OCM (NOKIA)","TRAVAUX -NOKIA",
AQ2320="ACCESS-ISSUE","ACCESS-ISSUE",
AQ2320="Projet OCM (ZTE, NOKIA, autres projets)","TRAVAUX OCM",
AQ2320="No root CAuse","No root cause",
AQ2320="ODU HS","TX ISSUE",
AQ2320="IP &amp; VLAN","TX ISSUE",
AQ2320="Warehouse HUAWEI","SPARE-ISSUE",
AQ2320="SPARE-HS","SPARE-ISSUE",
AQ2320="Power Telco","RAN ISSUE",AQ2320="no impacts","no impacts"
),"")</f>
        <v>No root cause</v>
      </c>
      <c r="AQ2320" s="67" t="s">
        <v>5344</v>
      </c>
      <c r="AR2320" s="48" t="str" cm="1">
        <f t="array" ref="AR2320">IFERROR(_xlfn.IFS(
AQ2320="MPR ISSUE","ACTIVE",
AQ2320="BSS Hardware Issue","ACTIVE",
AQ2320="Sites strategiques, MLL, Pylone, etc.","PASSIVE",
AQ2320="AKTIVCO DEFAUT GE &amp; POWER Cabinet","PASSIVE",
AQ2320="AKTIVCO Coupure ENEO &amp; Baisse de tension","PASSIVE",
AQ2320="Coupure ENEO &amp; Baisse de tension","PASSIVE",
AQ2320="Defaut GE &amp; POWER Cabinet","PASSIVE",
AQ2320="Sharing","PASSIVE",
AQ2320="Sites strategiques &amp; DataCenter","PASSIVE",
AQ2320="Exclu","Exclu",
AQ2320="SAT","ACTIVE",
AQ2320="SPARE-ISSUE","SPARE-ISSUE",
AQ2320="Fiber CAmtel","ACTIVE",
AQ2320="Fiber AOF","ACTIVE",
AQ2320="Projet OCM (HUAWEI)","PLANNED WORKS",
AQ2320="Projet OCM (NOKIA)","PLANNED WORKS",
AQ2320="ACCESS-ISSUE","ACCESS-ISSUE",
AQ2320="Projet OCM (ZTE, NOKIA, autres projets)","PLANNED WORKS",
AQ2320="No root CAuse","No root cause",
AQ2320="ODU HS","ACTIVE",
AQ2320="IP &amp; VLAN","ACTIVE",
AQ2320="Warehouse HUAWEI","SPARE-ISSUE",
AQ2320="SPARE-HS","SPARE-ISSUE",
AQ2320="Power Telco","ACTIVE", AQ2320="no impacts","no impacts"
),"")</f>
        <v>No root cause</v>
      </c>
      <c r="AS2320" s="92" t="s">
        <v>5537</v>
      </c>
      <c r="AT2320" s="98" t="s">
        <v>3907</v>
      </c>
      <c r="AV2320" s="17" t="s">
        <v>5537</v>
      </c>
      <c r="AW2320" s="7" t="s">
        <v>5537</v>
      </c>
      <c r="AX2320" s="6" t="s">
        <v>5537</v>
      </c>
      <c r="AY2320" s="7"/>
      <c r="AZ2320" s="3" t="s">
        <v>5537</v>
      </c>
      <c r="BA2320" s="18" t="s">
        <v>5537</v>
      </c>
      <c r="BB2320" s="18" t="s">
        <v>5537</v>
      </c>
      <c r="BC2320" s="18" t="s">
        <v>5537</v>
      </c>
      <c r="BD2320" s="18" t="s">
        <v>5537</v>
      </c>
      <c r="BE2320" s="18" t="s">
        <v>5537</v>
      </c>
      <c r="BF2320" s="18" t="s">
        <v>5537</v>
      </c>
      <c r="BG2320" s="18" t="s">
        <v>5537</v>
      </c>
      <c r="BH2320" s="18" t="s">
        <v>5537</v>
      </c>
      <c r="BI2320" s="18" t="s">
        <v>5537</v>
      </c>
      <c r="BJ2320" s="18" t="s">
        <v>5537</v>
      </c>
      <c r="BK2320" s="18" t="s">
        <v>5537</v>
      </c>
      <c r="BL2320" s="9" t="s">
        <v>5537</v>
      </c>
      <c r="BM2320" s="14" t="s">
        <v>5537</v>
      </c>
      <c r="BN2320" s="14" t="s">
        <v>5537</v>
      </c>
      <c r="BO2320" s="14" t="str">
        <f>_xlfn.XLOOKUP(B2320,'[4]cell downs 18042026 17h'!$B:$B,'[4]cell downs 18042026 17h'!$B:$B,"")</f>
        <v/>
      </c>
      <c r="BP2320" s="14" t="str">
        <f>_xlfn.XLOOKUP(B2320,'[5]Cells Huawei 19042026 15h'!$B:$B,'[5]Cells Huawei 19042026 15h'!$B:$B,"")</f>
        <v>EXN_018</v>
      </c>
      <c r="BQ2320" s="9" t="str">
        <f>_xlfn.XLOOKUP(B2320,'[6]cells down 19042026 9H40'!$B:$B,'[6]cells down 19042026 9H40'!$B:$B,"")</f>
        <v/>
      </c>
      <c r="BR2320" s="9" t="s">
        <v>3907</v>
      </c>
      <c r="BS2320" s="9" t="s">
        <v>5537</v>
      </c>
      <c r="BT2320" s="108"/>
    </row>
    <row r="2321" spans="1:72" s="9" customFormat="1" x14ac:dyDescent="0.35">
      <c r="A2321" s="1" t="s">
        <v>3737</v>
      </c>
      <c r="B2321" s="1" t="s">
        <v>3738</v>
      </c>
      <c r="C2321" s="3" t="str">
        <f>_xlfn.XLOOKUP(B2321,'[1]daily break down'!$D:$D,'[1]daily break down'!$E:$E,"")</f>
        <v>SUD-OUEST</v>
      </c>
      <c r="D2321" s="1"/>
      <c r="E2321" s="1"/>
      <c r="F2321" s="3" t="s">
        <v>13</v>
      </c>
      <c r="G2321" s="1" t="s">
        <v>3739</v>
      </c>
      <c r="H2321" s="32" t="str">
        <f>_xlfn.XLOOKUP(B2321,[2]CALCULATION!$B:$B,[2]CALCULATION!$H:$H,"")</f>
        <v>HUAWEI</v>
      </c>
      <c r="I2321" s="28">
        <v>0</v>
      </c>
      <c r="J2321" s="28">
        <v>0</v>
      </c>
      <c r="K2321" s="28">
        <v>0</v>
      </c>
      <c r="L2321" s="28">
        <v>0</v>
      </c>
      <c r="M2321" s="28">
        <v>0</v>
      </c>
      <c r="N2321" s="28">
        <v>0</v>
      </c>
      <c r="O2321" s="28">
        <v>0</v>
      </c>
      <c r="P2321" s="28">
        <v>0</v>
      </c>
      <c r="Q2321" s="28">
        <v>0</v>
      </c>
      <c r="R2321" s="28">
        <v>0</v>
      </c>
      <c r="S2321" s="93">
        <v>0</v>
      </c>
      <c r="T2321" s="93">
        <f>_xlfn.XLOOKUP(B2321,'[3]Nur des jours'!$B:$B,'[3]Nur des jours'!$U:$U,"")</f>
        <v>0</v>
      </c>
      <c r="U2321" s="93">
        <v>0</v>
      </c>
      <c r="V2321" s="93">
        <v>0</v>
      </c>
      <c r="W2321" s="93">
        <v>0</v>
      </c>
      <c r="X2321" s="93">
        <v>0</v>
      </c>
      <c r="Y2321" s="93">
        <v>0</v>
      </c>
      <c r="Z2321" s="93">
        <v>0</v>
      </c>
      <c r="AA2321" s="93">
        <v>0</v>
      </c>
      <c r="AB2321" s="93">
        <v>0</v>
      </c>
      <c r="AC2321" s="93">
        <f>_xlfn.XLOOKUP(B2321,'[3]Nur des jours'!$B:$B,'[3]Nur des jours'!$N:$N,"")</f>
        <v>0</v>
      </c>
      <c r="AD2321" s="93">
        <v>0</v>
      </c>
      <c r="AE2321" s="93">
        <v>0</v>
      </c>
      <c r="AF2321" s="93">
        <v>0</v>
      </c>
      <c r="AG2321" s="93"/>
      <c r="AH2321" s="93">
        <v>0</v>
      </c>
      <c r="AI2321" s="93">
        <v>0</v>
      </c>
      <c r="AJ2321" s="93">
        <v>0</v>
      </c>
      <c r="AK2321" s="93">
        <v>0</v>
      </c>
      <c r="AL2321" s="93">
        <v>0</v>
      </c>
      <c r="AM2321" s="49" t="s">
        <v>5601</v>
      </c>
      <c r="AN2321" s="49"/>
      <c r="AO2321" s="48" t="str" cm="1">
        <f t="array" ref="AO2321">IFERROR(_xlfn.IFS(
AQ2321="MPR ISSUE","PDH",
AQ2321="BSS Hardware Issue","BSS",
AQ2321="Sites strategiques, MLL, Pylone, etc.","ENVTECH",
AQ2321="AKTIVCO DEFAUT GE &amp; POWER Cabinet","AKTIVCO",
AQ2321="AKTIVCO Coupure ENEO &amp; Baisse de tension","AKTIVCO GRID ONLY",
AQ2321="Coupure ENEO &amp; Baisse de tension","IHS GRID ONLY",
AQ2321="Defaut GE &amp; POWER Cabinet","IHS",
AQ2321="Sharing","Partners",
AQ2321="Sites strategiques &amp; DataCenter","SST &amp; DC",
AQ2321="Exclu","Exclu",
AQ2321="SAT","SAT",
AQ2321="SPARE-ISSUE","SPARE-ISSUE",
AQ2321="Fiber CAmtel","TRANS_FO_CAMTEL",
AQ2321="Fiber AOF","Fiber AOF",
AQ2321="Projet OCM (HUAWEI)","TRAVAUX-HUAWEI",
AQ2321="Projet OCM (NOKIA)","TRAVAUX-NOKIA",
AQ2321="ACCESS-ISSUE","ACCESS-ISSUE",
AQ2321="Projet OCM (ZTE, NOKIA, autres projets)","TRAVAUX OCM",
AQ2321="No root CAuse","No root cause",
AQ2321="ODU HS","PDH",
AQ2321="IP &amp; VLAN","PDH",
AQ2321="Warehouse HUAWEI","SPARE-ISSUE",
AQ2321="SPARE-HS","SPARE-ISSUE",
AQ2321="Power Telco","BSS",AQ2321="no impacts","no impacts"
),"")</f>
        <v>No root cause</v>
      </c>
      <c r="AP2321" s="48" t="str" cm="1">
        <f t="array" ref="AP2321">IFERROR(_xlfn.IFS(
AQ2321="MPR ISSUE","TX ISSUE",
AQ2321="BSS Hardware Issue","RAN ISSUE",
AQ2321="Sites strategiques, MLL, Pylone, etc.","ENVTECH",
AQ2321="AKTIVCO DEFAUT GE &amp; POWER Cabinet","POWER ISSUE",
AQ2321="AKTIVCO Coupure ENEO &amp; Baisse de tension","POWER ISSUE",
AQ2321="Coupure ENEO &amp; Baisse de tension","POWER ISSUE",
AQ2321="Defaut GE &amp; POWER Cabinet","POWER ISSUE",
AQ2321="Sharing","POWER ISSUE",
AQ2321="Sites strategiques &amp; DataCenter","POWER ISSUE",
AQ2321="Exclu","Exclu",
AQ2321="SAT","TX ISSUE",
AQ2321="SPARE-ISSUE","SPARE-ISSUE",
AQ2321="Fiber CAmtel","TX ISSUE",
AQ2321="Fiber AOF","TX ISSUE",
AQ2321="Projet OCM (HUAWEI)","TRAVAUX-HUAWEI",
AQ2321="Projet OCM (NOKIA)","TRAVAUX -NOKIA",
AQ2321="ACCESS-ISSUE","ACCESS-ISSUE",
AQ2321="Projet OCM (ZTE, NOKIA, autres projets)","TRAVAUX OCM",
AQ2321="No root CAuse","No root cause",
AQ2321="ODU HS","TX ISSUE",
AQ2321="IP &amp; VLAN","TX ISSUE",
AQ2321="Warehouse HUAWEI","SPARE-ISSUE",
AQ2321="SPARE-HS","SPARE-ISSUE",
AQ2321="Power Telco","RAN ISSUE",AQ2321="no impacts","no impacts"
),"")</f>
        <v>No root cause</v>
      </c>
      <c r="AQ2321" s="67" t="s">
        <v>5344</v>
      </c>
      <c r="AR2321" s="48" t="str" cm="1">
        <f t="array" ref="AR2321">IFERROR(_xlfn.IFS(
AQ2321="MPR ISSUE","ACTIVE",
AQ2321="BSS Hardware Issue","ACTIVE",
AQ2321="Sites strategiques, MLL, Pylone, etc.","PASSIVE",
AQ2321="AKTIVCO DEFAUT GE &amp; POWER Cabinet","PASSIVE",
AQ2321="AKTIVCO Coupure ENEO &amp; Baisse de tension","PASSIVE",
AQ2321="Coupure ENEO &amp; Baisse de tension","PASSIVE",
AQ2321="Defaut GE &amp; POWER Cabinet","PASSIVE",
AQ2321="Sharing","PASSIVE",
AQ2321="Sites strategiques &amp; DataCenter","PASSIVE",
AQ2321="Exclu","Exclu",
AQ2321="SAT","ACTIVE",
AQ2321="SPARE-ISSUE","SPARE-ISSUE",
AQ2321="Fiber CAmtel","ACTIVE",
AQ2321="Fiber AOF","ACTIVE",
AQ2321="Projet OCM (HUAWEI)","PLANNED WORKS",
AQ2321="Projet OCM (NOKIA)","PLANNED WORKS",
AQ2321="ACCESS-ISSUE","ACCESS-ISSUE",
AQ2321="Projet OCM (ZTE, NOKIA, autres projets)","PLANNED WORKS",
AQ2321="No root CAuse","No root cause",
AQ2321="ODU HS","ACTIVE",
AQ2321="IP &amp; VLAN","ACTIVE",
AQ2321="Warehouse HUAWEI","SPARE-ISSUE",
AQ2321="SPARE-HS","SPARE-ISSUE",
AQ2321="Power Telco","ACTIVE", AQ2321="no impacts","no impacts"
),"")</f>
        <v>No root cause</v>
      </c>
      <c r="AS2321" s="92" t="s">
        <v>5537</v>
      </c>
      <c r="AT2321" s="98" t="s">
        <v>3738</v>
      </c>
      <c r="AV2321" s="17" t="s">
        <v>5537</v>
      </c>
      <c r="AW2321" s="7" t="s">
        <v>5537</v>
      </c>
      <c r="AX2321" s="6" t="s">
        <v>5537</v>
      </c>
      <c r="AY2321" s="7"/>
      <c r="AZ2321" s="3" t="s">
        <v>5537</v>
      </c>
      <c r="BA2321" s="18" t="s">
        <v>5537</v>
      </c>
      <c r="BB2321" s="18" t="s">
        <v>5537</v>
      </c>
      <c r="BC2321" s="18" t="s">
        <v>5537</v>
      </c>
      <c r="BD2321" s="18" t="s">
        <v>5537</v>
      </c>
      <c r="BE2321" s="18" t="s">
        <v>5537</v>
      </c>
      <c r="BF2321" s="18" t="s">
        <v>5537</v>
      </c>
      <c r="BG2321" s="18" t="s">
        <v>5537</v>
      </c>
      <c r="BH2321" s="18" t="s">
        <v>5537</v>
      </c>
      <c r="BI2321" s="18" t="s">
        <v>5537</v>
      </c>
      <c r="BJ2321" s="18" t="s">
        <v>5537</v>
      </c>
      <c r="BK2321" s="18" t="s">
        <v>5537</v>
      </c>
      <c r="BL2321" s="9" t="s">
        <v>5537</v>
      </c>
      <c r="BM2321" s="14" t="s">
        <v>5537</v>
      </c>
      <c r="BN2321" s="14" t="s">
        <v>5537</v>
      </c>
      <c r="BO2321" s="14" t="str">
        <f>_xlfn.XLOOKUP(B2321,'[4]cell downs 18042026 17h'!$B:$B,'[4]cell downs 18042026 17h'!$B:$B,"")</f>
        <v/>
      </c>
      <c r="BP2321" s="14" t="str">
        <f>_xlfn.XLOOKUP(B2321,'[5]Cells Huawei 19042026 15h'!$B:$B,'[5]Cells Huawei 19042026 15h'!$B:$B,"")</f>
        <v>SUO_266</v>
      </c>
      <c r="BQ2321" s="9" t="str">
        <f>_xlfn.XLOOKUP(B2321,'[6]cells down 19042026 9H40'!$B:$B,'[6]cells down 19042026 9H40'!$B:$B,"")</f>
        <v/>
      </c>
      <c r="BR2321" s="9" t="s">
        <v>5537</v>
      </c>
      <c r="BS2321" s="9" t="s">
        <v>5537</v>
      </c>
      <c r="BT2321" s="108"/>
    </row>
    <row r="2322" spans="1:72" s="9" customFormat="1" x14ac:dyDescent="0.35">
      <c r="A2322" s="1" t="s">
        <v>1546</v>
      </c>
      <c r="B2322" s="8" t="s">
        <v>1547</v>
      </c>
      <c r="C2322" s="3" t="str">
        <f>_xlfn.XLOOKUP(B2322,'[1]daily break down'!$D:$D,'[1]daily break down'!$E:$E,"")</f>
        <v>NORD-OUEST</v>
      </c>
      <c r="D2322" s="1" t="s">
        <v>11</v>
      </c>
      <c r="E2322" s="1" t="s">
        <v>12</v>
      </c>
      <c r="F2322" s="3" t="s">
        <v>13</v>
      </c>
      <c r="G2322" s="1" t="s">
        <v>1546</v>
      </c>
      <c r="H2322" s="32" t="str">
        <f>_xlfn.XLOOKUP(B2322,[2]CALCULATION!$B:$B,[2]CALCULATION!$H:$H,"")</f>
        <v>Huawei</v>
      </c>
      <c r="I2322" s="28">
        <v>0</v>
      </c>
      <c r="J2322" s="28">
        <v>0</v>
      </c>
      <c r="K2322" s="28">
        <v>0</v>
      </c>
      <c r="L2322" s="28">
        <v>0</v>
      </c>
      <c r="M2322" s="28">
        <v>0</v>
      </c>
      <c r="N2322" s="28">
        <v>0</v>
      </c>
      <c r="O2322" s="28">
        <v>0</v>
      </c>
      <c r="P2322" s="28">
        <v>0</v>
      </c>
      <c r="Q2322" s="28">
        <v>0</v>
      </c>
      <c r="R2322" s="28">
        <v>0</v>
      </c>
      <c r="S2322" s="93">
        <v>0</v>
      </c>
      <c r="T2322" s="93">
        <f>_xlfn.XLOOKUP(B2322,'[3]Nur des jours'!$B:$B,'[3]Nur des jours'!$U:$U,"")</f>
        <v>0</v>
      </c>
      <c r="U2322" s="93">
        <v>0</v>
      </c>
      <c r="V2322" s="93">
        <v>0</v>
      </c>
      <c r="W2322" s="93">
        <v>0</v>
      </c>
      <c r="X2322" s="93">
        <v>0</v>
      </c>
      <c r="Y2322" s="93">
        <v>0</v>
      </c>
      <c r="Z2322" s="93">
        <v>0</v>
      </c>
      <c r="AA2322" s="93">
        <v>0</v>
      </c>
      <c r="AB2322" s="93">
        <v>0</v>
      </c>
      <c r="AC2322" s="93">
        <f>_xlfn.XLOOKUP(B2322,'[3]Nur des jours'!$B:$B,'[3]Nur des jours'!$N:$N,"")</f>
        <v>0</v>
      </c>
      <c r="AD2322" s="93">
        <v>0</v>
      </c>
      <c r="AE2322" s="93">
        <v>0</v>
      </c>
      <c r="AF2322" s="93">
        <v>0</v>
      </c>
      <c r="AG2322" s="93"/>
      <c r="AH2322" s="93">
        <v>0</v>
      </c>
      <c r="AI2322" s="93">
        <v>0</v>
      </c>
      <c r="AJ2322" s="93">
        <v>0</v>
      </c>
      <c r="AK2322" s="93">
        <v>0</v>
      </c>
      <c r="AL2322" s="93">
        <v>0</v>
      </c>
      <c r="AM2322" s="49" t="s">
        <v>5601</v>
      </c>
      <c r="AN2322" s="49"/>
      <c r="AO2322" s="48" t="str" cm="1">
        <f t="array" ref="AO2322">IFERROR(_xlfn.IFS(
AQ2322="MPR ISSUE","PDH",
AQ2322="BSS Hardware Issue","BSS",
AQ2322="Sites strategiques, MLL, Pylone, etc.","ENVTECH",
AQ2322="AKTIVCO DEFAUT GE &amp; POWER Cabinet","AKTIVCO",
AQ2322="AKTIVCO Coupure ENEO &amp; Baisse de tension","AKTIVCO GRID ONLY",
AQ2322="Coupure ENEO &amp; Baisse de tension","IHS GRID ONLY",
AQ2322="Defaut GE &amp; POWER Cabinet","IHS",
AQ2322="Sharing","Partners",
AQ2322="Sites strategiques &amp; DataCenter","SST &amp; DC",
AQ2322="Exclu","Exclu",
AQ2322="SAT","SAT",
AQ2322="SPARE-ISSUE","SPARE-ISSUE",
AQ2322="Fiber CAmtel","TRANS_FO_CAMTEL",
AQ2322="Fiber AOF","Fiber AOF",
AQ2322="Projet OCM (HUAWEI)","TRAVAUX-HUAWEI",
AQ2322="Projet OCM (NOKIA)","TRAVAUX-NOKIA",
AQ2322="ACCESS-ISSUE","ACCESS-ISSUE",
AQ2322="Projet OCM (ZTE, NOKIA, autres projets)","TRAVAUX OCM",
AQ2322="No root CAuse","No root cause",
AQ2322="ODU HS","PDH",
AQ2322="IP &amp; VLAN","PDH",
AQ2322="Warehouse HUAWEI","SPARE-ISSUE",
AQ2322="SPARE-HS","SPARE-ISSUE",
AQ2322="Power Telco","BSS",AQ2322="no impacts","no impacts"
),"")</f>
        <v>No root cause</v>
      </c>
      <c r="AP2322" s="48" t="str" cm="1">
        <f t="array" ref="AP2322">IFERROR(_xlfn.IFS(
AQ2322="MPR ISSUE","TX ISSUE",
AQ2322="BSS Hardware Issue","RAN ISSUE",
AQ2322="Sites strategiques, MLL, Pylone, etc.","ENVTECH",
AQ2322="AKTIVCO DEFAUT GE &amp; POWER Cabinet","POWER ISSUE",
AQ2322="AKTIVCO Coupure ENEO &amp; Baisse de tension","POWER ISSUE",
AQ2322="Coupure ENEO &amp; Baisse de tension","POWER ISSUE",
AQ2322="Defaut GE &amp; POWER Cabinet","POWER ISSUE",
AQ2322="Sharing","POWER ISSUE",
AQ2322="Sites strategiques &amp; DataCenter","POWER ISSUE",
AQ2322="Exclu","Exclu",
AQ2322="SAT","TX ISSUE",
AQ2322="SPARE-ISSUE","SPARE-ISSUE",
AQ2322="Fiber CAmtel","TX ISSUE",
AQ2322="Fiber AOF","TX ISSUE",
AQ2322="Projet OCM (HUAWEI)","TRAVAUX-HUAWEI",
AQ2322="Projet OCM (NOKIA)","TRAVAUX -NOKIA",
AQ2322="ACCESS-ISSUE","ACCESS-ISSUE",
AQ2322="Projet OCM (ZTE, NOKIA, autres projets)","TRAVAUX OCM",
AQ2322="No root CAuse","No root cause",
AQ2322="ODU HS","TX ISSUE",
AQ2322="IP &amp; VLAN","TX ISSUE",
AQ2322="Warehouse HUAWEI","SPARE-ISSUE",
AQ2322="SPARE-HS","SPARE-ISSUE",
AQ2322="Power Telco","RAN ISSUE",AQ2322="no impacts","no impacts"
),"")</f>
        <v>No root cause</v>
      </c>
      <c r="AQ2322" s="67" t="s">
        <v>5344</v>
      </c>
      <c r="AR2322" s="48" t="str" cm="1">
        <f t="array" ref="AR2322">IFERROR(_xlfn.IFS(
AQ2322="MPR ISSUE","ACTIVE",
AQ2322="BSS Hardware Issue","ACTIVE",
AQ2322="Sites strategiques, MLL, Pylone, etc.","PASSIVE",
AQ2322="AKTIVCO DEFAUT GE &amp; POWER Cabinet","PASSIVE",
AQ2322="AKTIVCO Coupure ENEO &amp; Baisse de tension","PASSIVE",
AQ2322="Coupure ENEO &amp; Baisse de tension","PASSIVE",
AQ2322="Defaut GE &amp; POWER Cabinet","PASSIVE",
AQ2322="Sharing","PASSIVE",
AQ2322="Sites strategiques &amp; DataCenter","PASSIVE",
AQ2322="Exclu","Exclu",
AQ2322="SAT","ACTIVE",
AQ2322="SPARE-ISSUE","SPARE-ISSUE",
AQ2322="Fiber CAmtel","ACTIVE",
AQ2322="Fiber AOF","ACTIVE",
AQ2322="Projet OCM (HUAWEI)","PLANNED WORKS",
AQ2322="Projet OCM (NOKIA)","PLANNED WORKS",
AQ2322="ACCESS-ISSUE","ACCESS-ISSUE",
AQ2322="Projet OCM (ZTE, NOKIA, autres projets)","PLANNED WORKS",
AQ2322="No root CAuse","No root cause",
AQ2322="ODU HS","ACTIVE",
AQ2322="IP &amp; VLAN","ACTIVE",
AQ2322="Warehouse HUAWEI","SPARE-ISSUE",
AQ2322="SPARE-HS","SPARE-ISSUE",
AQ2322="Power Telco","ACTIVE", AQ2322="no impacts","no impacts"
),"")</f>
        <v>No root cause</v>
      </c>
      <c r="AS2322" s="92" t="s">
        <v>5537</v>
      </c>
      <c r="AT2322" s="98" t="s">
        <v>1547</v>
      </c>
      <c r="AV2322" s="17" t="s">
        <v>5537</v>
      </c>
      <c r="AW2322" s="7" t="s">
        <v>5537</v>
      </c>
      <c r="AX2322" s="6" t="s">
        <v>5537</v>
      </c>
      <c r="AY2322" s="7"/>
      <c r="AZ2322" s="3" t="s">
        <v>5537</v>
      </c>
      <c r="BA2322" s="18" t="s">
        <v>5537</v>
      </c>
      <c r="BB2322" s="18" t="s">
        <v>5537</v>
      </c>
      <c r="BC2322" s="18" t="s">
        <v>5537</v>
      </c>
      <c r="BD2322" s="18" t="s">
        <v>5537</v>
      </c>
      <c r="BE2322" s="18" t="s">
        <v>5537</v>
      </c>
      <c r="BF2322" s="18" t="s">
        <v>5537</v>
      </c>
      <c r="BG2322" s="18" t="s">
        <v>5537</v>
      </c>
      <c r="BH2322" s="18" t="s">
        <v>5537</v>
      </c>
      <c r="BI2322" s="18" t="s">
        <v>5537</v>
      </c>
      <c r="BJ2322" s="18" t="s">
        <v>5537</v>
      </c>
      <c r="BK2322" s="18" t="s">
        <v>5537</v>
      </c>
      <c r="BL2322" s="9" t="s">
        <v>5537</v>
      </c>
      <c r="BM2322" s="14" t="s">
        <v>5537</v>
      </c>
      <c r="BN2322" s="14" t="s">
        <v>5537</v>
      </c>
      <c r="BO2322" s="14" t="str">
        <f>_xlfn.XLOOKUP(B2322,'[4]cell downs 18042026 17h'!$B:$B,'[4]cell downs 18042026 17h'!$B:$B,"")</f>
        <v/>
      </c>
      <c r="BP2322" s="14" t="str">
        <f>_xlfn.XLOOKUP(B2322,'[5]Cells Huawei 19042026 15h'!$B:$B,'[5]Cells Huawei 19042026 15h'!$B:$B,"")</f>
        <v/>
      </c>
      <c r="BQ2322" s="9" t="str">
        <f>_xlfn.XLOOKUP(B2322,'[6]cells down 19042026 9H40'!$B:$B,'[6]cells down 19042026 9H40'!$B:$B,"")</f>
        <v/>
      </c>
      <c r="BR2322" s="9" t="s">
        <v>1547</v>
      </c>
      <c r="BS2322" s="9" t="s">
        <v>12</v>
      </c>
      <c r="BT2322" s="108"/>
    </row>
    <row r="2323" spans="1:72" s="9" customFormat="1" x14ac:dyDescent="0.35">
      <c r="A2323" s="1" t="s">
        <v>3843</v>
      </c>
      <c r="B2323" s="8" t="s">
        <v>3844</v>
      </c>
      <c r="C2323" s="3" t="str">
        <f>_xlfn.XLOOKUP(B2323,'[1]daily break down'!$D:$D,'[1]daily break down'!$E:$E,"")</f>
        <v>EXTREME-NORD</v>
      </c>
      <c r="D2323" s="1" t="s">
        <v>11</v>
      </c>
      <c r="E2323" s="1" t="s">
        <v>66</v>
      </c>
      <c r="F2323" s="3" t="s">
        <v>55</v>
      </c>
      <c r="G2323" s="1" t="s">
        <v>3843</v>
      </c>
      <c r="H2323" s="32" t="str">
        <f>_xlfn.XLOOKUP(B2323,[2]CALCULATION!$B:$B,[2]CALCULATION!$H:$H,"")</f>
        <v>HUAWEI</v>
      </c>
      <c r="I2323" s="28">
        <v>0</v>
      </c>
      <c r="J2323" s="28">
        <v>0</v>
      </c>
      <c r="K2323" s="28">
        <v>0</v>
      </c>
      <c r="L2323" s="28">
        <v>0</v>
      </c>
      <c r="M2323" s="28">
        <v>0</v>
      </c>
      <c r="N2323" s="28">
        <v>0</v>
      </c>
      <c r="O2323" s="28">
        <v>0</v>
      </c>
      <c r="P2323" s="28">
        <v>0</v>
      </c>
      <c r="Q2323" s="28">
        <v>0</v>
      </c>
      <c r="R2323" s="28">
        <v>0</v>
      </c>
      <c r="S2323" s="93">
        <v>0</v>
      </c>
      <c r="T2323" s="93">
        <f>_xlfn.XLOOKUP(B2323,'[3]Nur des jours'!$B:$B,'[3]Nur des jours'!$U:$U,"")</f>
        <v>0</v>
      </c>
      <c r="U2323" s="93">
        <v>0</v>
      </c>
      <c r="V2323" s="93">
        <v>0</v>
      </c>
      <c r="W2323" s="93">
        <v>0</v>
      </c>
      <c r="X2323" s="93">
        <v>0</v>
      </c>
      <c r="Y2323" s="93">
        <v>0</v>
      </c>
      <c r="Z2323" s="93">
        <v>0</v>
      </c>
      <c r="AA2323" s="93">
        <v>0</v>
      </c>
      <c r="AB2323" s="93">
        <v>0</v>
      </c>
      <c r="AC2323" s="93">
        <f>_xlfn.XLOOKUP(B2323,'[3]Nur des jours'!$B:$B,'[3]Nur des jours'!$N:$N,"")</f>
        <v>0</v>
      </c>
      <c r="AD2323" s="93">
        <v>0</v>
      </c>
      <c r="AE2323" s="93">
        <v>0</v>
      </c>
      <c r="AF2323" s="93">
        <v>0</v>
      </c>
      <c r="AG2323" s="93"/>
      <c r="AH2323" s="93">
        <v>0</v>
      </c>
      <c r="AI2323" s="93">
        <v>0</v>
      </c>
      <c r="AJ2323" s="93">
        <v>0</v>
      </c>
      <c r="AK2323" s="93">
        <v>0</v>
      </c>
      <c r="AL2323" s="93">
        <v>0</v>
      </c>
      <c r="AM2323" s="49" t="s">
        <v>5601</v>
      </c>
      <c r="AN2323" s="49"/>
      <c r="AO2323" s="48" t="str" cm="1">
        <f t="array" ref="AO2323">IFERROR(_xlfn.IFS(
AQ2323="MPR ISSUE","PDH",
AQ2323="BSS Hardware Issue","BSS",
AQ2323="Sites strategiques, MLL, Pylone, etc.","ENVTECH",
AQ2323="AKTIVCO DEFAUT GE &amp; POWER Cabinet","AKTIVCO",
AQ2323="AKTIVCO Coupure ENEO &amp; Baisse de tension","AKTIVCO GRID ONLY",
AQ2323="Coupure ENEO &amp; Baisse de tension","IHS GRID ONLY",
AQ2323="Defaut GE &amp; POWER Cabinet","IHS",
AQ2323="Sharing","Partners",
AQ2323="Sites strategiques &amp; DataCenter","SST &amp; DC",
AQ2323="Exclu","Exclu",
AQ2323="SAT","SAT",
AQ2323="SPARE-ISSUE","SPARE-ISSUE",
AQ2323="Fiber CAmtel","TRANS_FO_CAMTEL",
AQ2323="Fiber AOF","Fiber AOF",
AQ2323="Projet OCM (HUAWEI)","TRAVAUX-HUAWEI",
AQ2323="Projet OCM (NOKIA)","TRAVAUX-NOKIA",
AQ2323="ACCESS-ISSUE","ACCESS-ISSUE",
AQ2323="Projet OCM (ZTE, NOKIA, autres projets)","TRAVAUX OCM",
AQ2323="No root CAuse","No root cause",
AQ2323="ODU HS","PDH",
AQ2323="IP &amp; VLAN","PDH",
AQ2323="Warehouse HUAWEI","SPARE-ISSUE",
AQ2323="SPARE-HS","SPARE-ISSUE",
AQ2323="Power Telco","BSS",AQ2323="no impacts","no impacts"
),"")</f>
        <v>No root cause</v>
      </c>
      <c r="AP2323" s="48" t="str" cm="1">
        <f t="array" ref="AP2323">IFERROR(_xlfn.IFS(
AQ2323="MPR ISSUE","TX ISSUE",
AQ2323="BSS Hardware Issue","RAN ISSUE",
AQ2323="Sites strategiques, MLL, Pylone, etc.","ENVTECH",
AQ2323="AKTIVCO DEFAUT GE &amp; POWER Cabinet","POWER ISSUE",
AQ2323="AKTIVCO Coupure ENEO &amp; Baisse de tension","POWER ISSUE",
AQ2323="Coupure ENEO &amp; Baisse de tension","POWER ISSUE",
AQ2323="Defaut GE &amp; POWER Cabinet","POWER ISSUE",
AQ2323="Sharing","POWER ISSUE",
AQ2323="Sites strategiques &amp; DataCenter","POWER ISSUE",
AQ2323="Exclu","Exclu",
AQ2323="SAT","TX ISSUE",
AQ2323="SPARE-ISSUE","SPARE-ISSUE",
AQ2323="Fiber CAmtel","TX ISSUE",
AQ2323="Fiber AOF","TX ISSUE",
AQ2323="Projet OCM (HUAWEI)","TRAVAUX-HUAWEI",
AQ2323="Projet OCM (NOKIA)","TRAVAUX -NOKIA",
AQ2323="ACCESS-ISSUE","ACCESS-ISSUE",
AQ2323="Projet OCM (ZTE, NOKIA, autres projets)","TRAVAUX OCM",
AQ2323="No root CAuse","No root cause",
AQ2323="ODU HS","TX ISSUE",
AQ2323="IP &amp; VLAN","TX ISSUE",
AQ2323="Warehouse HUAWEI","SPARE-ISSUE",
AQ2323="SPARE-HS","SPARE-ISSUE",
AQ2323="Power Telco","RAN ISSUE",AQ2323="no impacts","no impacts"
),"")</f>
        <v>No root cause</v>
      </c>
      <c r="AQ2323" s="67" t="s">
        <v>5344</v>
      </c>
      <c r="AR2323" s="48" t="str" cm="1">
        <f t="array" ref="AR2323">IFERROR(_xlfn.IFS(
AQ2323="MPR ISSUE","ACTIVE",
AQ2323="BSS Hardware Issue","ACTIVE",
AQ2323="Sites strategiques, MLL, Pylone, etc.","PASSIVE",
AQ2323="AKTIVCO DEFAUT GE &amp; POWER Cabinet","PASSIVE",
AQ2323="AKTIVCO Coupure ENEO &amp; Baisse de tension","PASSIVE",
AQ2323="Coupure ENEO &amp; Baisse de tension","PASSIVE",
AQ2323="Defaut GE &amp; POWER Cabinet","PASSIVE",
AQ2323="Sharing","PASSIVE",
AQ2323="Sites strategiques &amp; DataCenter","PASSIVE",
AQ2323="Exclu","Exclu",
AQ2323="SAT","ACTIVE",
AQ2323="SPARE-ISSUE","SPARE-ISSUE",
AQ2323="Fiber CAmtel","ACTIVE",
AQ2323="Fiber AOF","ACTIVE",
AQ2323="Projet OCM (HUAWEI)","PLANNED WORKS",
AQ2323="Projet OCM (NOKIA)","PLANNED WORKS",
AQ2323="ACCESS-ISSUE","ACCESS-ISSUE",
AQ2323="Projet OCM (ZTE, NOKIA, autres projets)","PLANNED WORKS",
AQ2323="No root CAuse","No root cause",
AQ2323="ODU HS","ACTIVE",
AQ2323="IP &amp; VLAN","ACTIVE",
AQ2323="Warehouse HUAWEI","SPARE-ISSUE",
AQ2323="SPARE-HS","SPARE-ISSUE",
AQ2323="Power Telco","ACTIVE", AQ2323="no impacts","no impacts"
),"")</f>
        <v>No root cause</v>
      </c>
      <c r="AS2323" s="92" t="s">
        <v>5537</v>
      </c>
      <c r="AT2323" s="98" t="s">
        <v>3844</v>
      </c>
      <c r="AV2323" s="17" t="s">
        <v>5537</v>
      </c>
      <c r="AW2323" s="7" t="s">
        <v>5537</v>
      </c>
      <c r="AX2323" s="6" t="s">
        <v>5537</v>
      </c>
      <c r="AY2323" s="7"/>
      <c r="AZ2323" s="3" t="s">
        <v>5537</v>
      </c>
      <c r="BA2323" s="18" t="s">
        <v>5537</v>
      </c>
      <c r="BB2323" s="18" t="s">
        <v>5537</v>
      </c>
      <c r="BC2323" s="18" t="s">
        <v>5537</v>
      </c>
      <c r="BD2323" s="18" t="s">
        <v>5537</v>
      </c>
      <c r="BE2323" s="18" t="s">
        <v>5537</v>
      </c>
      <c r="BF2323" s="18" t="s">
        <v>5537</v>
      </c>
      <c r="BG2323" s="18" t="s">
        <v>5537</v>
      </c>
      <c r="BH2323" s="18" t="s">
        <v>5537</v>
      </c>
      <c r="BI2323" s="18" t="s">
        <v>5537</v>
      </c>
      <c r="BJ2323" s="18" t="s">
        <v>5537</v>
      </c>
      <c r="BK2323" s="18" t="s">
        <v>5537</v>
      </c>
      <c r="BL2323" s="9" t="s">
        <v>5537</v>
      </c>
      <c r="BM2323" s="14" t="s">
        <v>5537</v>
      </c>
      <c r="BN2323" s="14" t="s">
        <v>5537</v>
      </c>
      <c r="BO2323" s="14" t="str">
        <f>_xlfn.XLOOKUP(B2323,'[4]cell downs 18042026 17h'!$B:$B,'[4]cell downs 18042026 17h'!$B:$B,"")</f>
        <v/>
      </c>
      <c r="BP2323" s="14" t="str">
        <f>_xlfn.XLOOKUP(B2323,'[5]Cells Huawei 19042026 15h'!$B:$B,'[5]Cells Huawei 19042026 15h'!$B:$B,"")</f>
        <v>EXN_047</v>
      </c>
      <c r="BQ2323" s="9" t="str">
        <f>_xlfn.XLOOKUP(B2323,'[6]cells down 19042026 9H40'!$B:$B,'[6]cells down 19042026 9H40'!$B:$B,"")</f>
        <v/>
      </c>
      <c r="BR2323" s="9" t="s">
        <v>3844</v>
      </c>
      <c r="BS2323" s="9" t="s">
        <v>12</v>
      </c>
      <c r="BT2323" s="108"/>
    </row>
    <row r="2324" spans="1:72" s="9" customFormat="1" x14ac:dyDescent="0.35">
      <c r="A2324" s="1" t="s">
        <v>1324</v>
      </c>
      <c r="B2324" s="8" t="s">
        <v>1325</v>
      </c>
      <c r="C2324" s="3" t="str">
        <f>_xlfn.XLOOKUP(B2324,'[1]daily break down'!$D:$D,'[1]daily break down'!$E:$E,"")</f>
        <v>SUD-OUEST</v>
      </c>
      <c r="D2324" s="1" t="s">
        <v>11</v>
      </c>
      <c r="E2324" s="1" t="s">
        <v>66</v>
      </c>
      <c r="F2324" s="3" t="s">
        <v>13</v>
      </c>
      <c r="G2324" s="1" t="s">
        <v>1326</v>
      </c>
      <c r="H2324" s="33" t="str">
        <f>_xlfn.XLOOKUP(B2324,[2]CALCULATION!$B:$B,[2]CALCULATION!$H:$H,"")</f>
        <v>NOKIA</v>
      </c>
      <c r="I2324" s="28">
        <v>0</v>
      </c>
      <c r="J2324" s="28">
        <v>0</v>
      </c>
      <c r="K2324" s="28">
        <v>0</v>
      </c>
      <c r="L2324" s="28">
        <v>0</v>
      </c>
      <c r="M2324" s="28">
        <v>0</v>
      </c>
      <c r="N2324" s="28">
        <v>0</v>
      </c>
      <c r="O2324" s="28">
        <v>0</v>
      </c>
      <c r="P2324" s="28">
        <v>0</v>
      </c>
      <c r="Q2324" s="28">
        <v>0</v>
      </c>
      <c r="R2324" s="28">
        <v>0</v>
      </c>
      <c r="S2324" s="93">
        <v>0</v>
      </c>
      <c r="T2324" s="93">
        <f>_xlfn.XLOOKUP(B2324,'[3]Nur des jours'!$B:$B,'[3]Nur des jours'!$U:$U,"")</f>
        <v>0</v>
      </c>
      <c r="U2324" s="93">
        <v>0</v>
      </c>
      <c r="V2324" s="93">
        <v>0</v>
      </c>
      <c r="W2324" s="93">
        <v>0</v>
      </c>
      <c r="X2324" s="93">
        <v>0</v>
      </c>
      <c r="Y2324" s="93">
        <v>0</v>
      </c>
      <c r="Z2324" s="93">
        <v>0</v>
      </c>
      <c r="AA2324" s="93">
        <v>0</v>
      </c>
      <c r="AB2324" s="93">
        <v>0</v>
      </c>
      <c r="AC2324" s="93">
        <f>_xlfn.XLOOKUP(B2324,'[3]Nur des jours'!$B:$B,'[3]Nur des jours'!$N:$N,"")</f>
        <v>0</v>
      </c>
      <c r="AD2324" s="93">
        <v>0</v>
      </c>
      <c r="AE2324" s="93">
        <v>0</v>
      </c>
      <c r="AF2324" s="93">
        <v>0</v>
      </c>
      <c r="AG2324" s="93"/>
      <c r="AH2324" s="93">
        <v>0</v>
      </c>
      <c r="AI2324" s="93">
        <v>0</v>
      </c>
      <c r="AJ2324" s="93">
        <v>0</v>
      </c>
      <c r="AK2324" s="93">
        <v>0</v>
      </c>
      <c r="AL2324" s="93">
        <v>0</v>
      </c>
      <c r="AM2324" s="49" t="s">
        <v>5601</v>
      </c>
      <c r="AN2324" s="49"/>
      <c r="AO2324" s="48" t="str" cm="1">
        <f t="array" ref="AO2324">IFERROR(_xlfn.IFS(
AQ2324="MPR ISSUE","PDH",
AQ2324="BSS Hardware Issue","BSS",
AQ2324="Sites strategiques, MLL, Pylone, etc.","ENVTECH",
AQ2324="AKTIVCO DEFAUT GE &amp; POWER Cabinet","AKTIVCO",
AQ2324="AKTIVCO Coupure ENEO &amp; Baisse de tension","AKTIVCO GRID ONLY",
AQ2324="Coupure ENEO &amp; Baisse de tension","IHS GRID ONLY",
AQ2324="Defaut GE &amp; POWER Cabinet","IHS",
AQ2324="Sharing","Partners",
AQ2324="Sites strategiques &amp; DataCenter","SST &amp; DC",
AQ2324="Exclu","Exclu",
AQ2324="SAT","SAT",
AQ2324="SPARE-ISSUE","SPARE-ISSUE",
AQ2324="Fiber CAmtel","TRANS_FO_CAMTEL",
AQ2324="Fiber AOF","Fiber AOF",
AQ2324="Projet OCM (HUAWEI)","TRAVAUX-HUAWEI",
AQ2324="Projet OCM (NOKIA)","TRAVAUX-NOKIA",
AQ2324="ACCESS-ISSUE","ACCESS-ISSUE",
AQ2324="Projet OCM (ZTE, NOKIA, autres projets)","TRAVAUX OCM",
AQ2324="No root CAuse","No root cause",
AQ2324="ODU HS","PDH",
AQ2324="IP &amp; VLAN","PDH",
AQ2324="Warehouse HUAWEI","SPARE-ISSUE",
AQ2324="SPARE-HS","SPARE-ISSUE",
AQ2324="Power Telco","BSS",AQ2324="no impacts","no impacts"
),"")</f>
        <v>No root cause</v>
      </c>
      <c r="AP2324" s="48" t="str" cm="1">
        <f t="array" ref="AP2324">IFERROR(_xlfn.IFS(
AQ2324="MPR ISSUE","TX ISSUE",
AQ2324="BSS Hardware Issue","RAN ISSUE",
AQ2324="Sites strategiques, MLL, Pylone, etc.","ENVTECH",
AQ2324="AKTIVCO DEFAUT GE &amp; POWER Cabinet","POWER ISSUE",
AQ2324="AKTIVCO Coupure ENEO &amp; Baisse de tension","POWER ISSUE",
AQ2324="Coupure ENEO &amp; Baisse de tension","POWER ISSUE",
AQ2324="Defaut GE &amp; POWER Cabinet","POWER ISSUE",
AQ2324="Sharing","POWER ISSUE",
AQ2324="Sites strategiques &amp; DataCenter","POWER ISSUE",
AQ2324="Exclu","Exclu",
AQ2324="SAT","TX ISSUE",
AQ2324="SPARE-ISSUE","SPARE-ISSUE",
AQ2324="Fiber CAmtel","TX ISSUE",
AQ2324="Fiber AOF","TX ISSUE",
AQ2324="Projet OCM (HUAWEI)","TRAVAUX-HUAWEI",
AQ2324="Projet OCM (NOKIA)","TRAVAUX -NOKIA",
AQ2324="ACCESS-ISSUE","ACCESS-ISSUE",
AQ2324="Projet OCM (ZTE, NOKIA, autres projets)","TRAVAUX OCM",
AQ2324="No root CAuse","No root cause",
AQ2324="ODU HS","TX ISSUE",
AQ2324="IP &amp; VLAN","TX ISSUE",
AQ2324="Warehouse HUAWEI","SPARE-ISSUE",
AQ2324="SPARE-HS","SPARE-ISSUE",
AQ2324="Power Telco","RAN ISSUE",AQ2324="no impacts","no impacts"
),"")</f>
        <v>No root cause</v>
      </c>
      <c r="AQ2324" s="67" t="s">
        <v>5344</v>
      </c>
      <c r="AR2324" s="48" t="str" cm="1">
        <f t="array" ref="AR2324">IFERROR(_xlfn.IFS(
AQ2324="MPR ISSUE","ACTIVE",
AQ2324="BSS Hardware Issue","ACTIVE",
AQ2324="Sites strategiques, MLL, Pylone, etc.","PASSIVE",
AQ2324="AKTIVCO DEFAUT GE &amp; POWER Cabinet","PASSIVE",
AQ2324="AKTIVCO Coupure ENEO &amp; Baisse de tension","PASSIVE",
AQ2324="Coupure ENEO &amp; Baisse de tension","PASSIVE",
AQ2324="Defaut GE &amp; POWER Cabinet","PASSIVE",
AQ2324="Sharing","PASSIVE",
AQ2324="Sites strategiques &amp; DataCenter","PASSIVE",
AQ2324="Exclu","Exclu",
AQ2324="SAT","ACTIVE",
AQ2324="SPARE-ISSUE","SPARE-ISSUE",
AQ2324="Fiber CAmtel","ACTIVE",
AQ2324="Fiber AOF","ACTIVE",
AQ2324="Projet OCM (HUAWEI)","PLANNED WORKS",
AQ2324="Projet OCM (NOKIA)","PLANNED WORKS",
AQ2324="ACCESS-ISSUE","ACCESS-ISSUE",
AQ2324="Projet OCM (ZTE, NOKIA, autres projets)","PLANNED WORKS",
AQ2324="No root CAuse","No root cause",
AQ2324="ODU HS","ACTIVE",
AQ2324="IP &amp; VLAN","ACTIVE",
AQ2324="Warehouse HUAWEI","SPARE-ISSUE",
AQ2324="SPARE-HS","SPARE-ISSUE",
AQ2324="Power Telco","ACTIVE", AQ2324="no impacts","no impacts"
),"")</f>
        <v>No root cause</v>
      </c>
      <c r="AS2324" s="92" t="s">
        <v>5537</v>
      </c>
      <c r="AT2324" s="98" t="s">
        <v>1325</v>
      </c>
      <c r="AV2324" s="17" t="s">
        <v>5537</v>
      </c>
      <c r="AW2324" s="7" t="s">
        <v>5537</v>
      </c>
      <c r="AX2324" s="6" t="s">
        <v>5537</v>
      </c>
      <c r="AY2324" s="7"/>
      <c r="AZ2324" s="3" t="s">
        <v>5537</v>
      </c>
      <c r="BA2324" s="18" t="s">
        <v>5537</v>
      </c>
      <c r="BB2324" s="18" t="s">
        <v>5537</v>
      </c>
      <c r="BC2324" s="18" t="s">
        <v>5537</v>
      </c>
      <c r="BD2324" s="18" t="s">
        <v>5537</v>
      </c>
      <c r="BE2324" s="18" t="s">
        <v>5537</v>
      </c>
      <c r="BF2324" s="18" t="s">
        <v>5537</v>
      </c>
      <c r="BG2324" s="18" t="s">
        <v>5537</v>
      </c>
      <c r="BH2324" s="18" t="s">
        <v>5537</v>
      </c>
      <c r="BI2324" s="18" t="s">
        <v>5537</v>
      </c>
      <c r="BJ2324" s="18" t="s">
        <v>5537</v>
      </c>
      <c r="BK2324" s="18" t="s">
        <v>5537</v>
      </c>
      <c r="BL2324" s="9" t="s">
        <v>5537</v>
      </c>
      <c r="BM2324" s="14" t="s">
        <v>5537</v>
      </c>
      <c r="BN2324" s="14" t="s">
        <v>5537</v>
      </c>
      <c r="BO2324" s="14" t="str">
        <f>_xlfn.XLOOKUP(B2324,'[4]cell downs 18042026 17h'!$B:$B,'[4]cell downs 18042026 17h'!$B:$B,"")</f>
        <v/>
      </c>
      <c r="BP2324" s="14" t="str">
        <f>_xlfn.XLOOKUP(B2324,'[5]Cells Huawei 19042026 15h'!$B:$B,'[5]Cells Huawei 19042026 15h'!$B:$B,"")</f>
        <v/>
      </c>
      <c r="BQ2324" s="9" t="str">
        <f>_xlfn.XLOOKUP(B2324,'[6]cells down 19042026 9H40'!$B:$B,'[6]cells down 19042026 9H40'!$B:$B,"")</f>
        <v/>
      </c>
      <c r="BR2324" s="9" t="s">
        <v>1325</v>
      </c>
      <c r="BS2324" s="9" t="s">
        <v>12</v>
      </c>
      <c r="BT2324" s="108"/>
    </row>
    <row r="2325" spans="1:72" s="9" customFormat="1" x14ac:dyDescent="0.35">
      <c r="A2325" s="1" t="s">
        <v>4370</v>
      </c>
      <c r="B2325" s="8" t="s">
        <v>4371</v>
      </c>
      <c r="C2325" s="3" t="str">
        <f>_xlfn.XLOOKUP(B2325,'[1]daily break down'!$D:$D,'[1]daily break down'!$E:$E,"")</f>
        <v>LITTORAL</v>
      </c>
      <c r="D2325" s="1" t="s">
        <v>11</v>
      </c>
      <c r="E2325" s="1" t="s">
        <v>12</v>
      </c>
      <c r="F2325" s="3" t="s">
        <v>13</v>
      </c>
      <c r="G2325" s="1" t="s">
        <v>4370</v>
      </c>
      <c r="H2325" s="34" t="str">
        <f>_xlfn.XLOOKUP(B2325,[2]CALCULATION!$B:$B,[2]CALCULATION!$H:$H,"")</f>
        <v>ZTE</v>
      </c>
      <c r="I2325" s="28">
        <v>0</v>
      </c>
      <c r="J2325" s="28">
        <v>0</v>
      </c>
      <c r="K2325" s="28">
        <v>0</v>
      </c>
      <c r="L2325" s="28">
        <v>0</v>
      </c>
      <c r="M2325" s="28">
        <v>0</v>
      </c>
      <c r="N2325" s="28">
        <v>0</v>
      </c>
      <c r="O2325" s="28">
        <v>0</v>
      </c>
      <c r="P2325" s="28">
        <v>0</v>
      </c>
      <c r="Q2325" s="28">
        <v>0</v>
      </c>
      <c r="R2325" s="28">
        <v>0</v>
      </c>
      <c r="S2325" s="93">
        <v>0</v>
      </c>
      <c r="T2325" s="93">
        <f>_xlfn.XLOOKUP(B2325,'[3]Nur des jours'!$B:$B,'[3]Nur des jours'!$U:$U,"")</f>
        <v>0</v>
      </c>
      <c r="U2325" s="93">
        <v>0</v>
      </c>
      <c r="V2325" s="93">
        <v>0</v>
      </c>
      <c r="W2325" s="93">
        <v>0</v>
      </c>
      <c r="X2325" s="93">
        <v>0</v>
      </c>
      <c r="Y2325" s="93">
        <v>0</v>
      </c>
      <c r="Z2325" s="93">
        <v>0</v>
      </c>
      <c r="AA2325" s="93">
        <v>0</v>
      </c>
      <c r="AB2325" s="93">
        <v>0</v>
      </c>
      <c r="AC2325" s="93">
        <f>_xlfn.XLOOKUP(B2325,'[3]Nur des jours'!$B:$B,'[3]Nur des jours'!$N:$N,"")</f>
        <v>0</v>
      </c>
      <c r="AD2325" s="93">
        <v>0</v>
      </c>
      <c r="AE2325" s="93">
        <v>0</v>
      </c>
      <c r="AF2325" s="93">
        <v>0</v>
      </c>
      <c r="AG2325" s="93"/>
      <c r="AH2325" s="93">
        <v>0</v>
      </c>
      <c r="AI2325" s="93">
        <v>0</v>
      </c>
      <c r="AJ2325" s="93">
        <v>0</v>
      </c>
      <c r="AK2325" s="93">
        <v>0</v>
      </c>
      <c r="AL2325" s="93">
        <v>0</v>
      </c>
      <c r="AM2325" s="49" t="s">
        <v>5601</v>
      </c>
      <c r="AN2325" s="49"/>
      <c r="AO2325" s="48" t="str" cm="1">
        <f t="array" ref="AO2325">IFERROR(_xlfn.IFS(
AQ2325="MPR ISSUE","PDH",
AQ2325="BSS Hardware Issue","BSS",
AQ2325="Sites strategiques, MLL, Pylone, etc.","ENVTECH",
AQ2325="AKTIVCO DEFAUT GE &amp; POWER Cabinet","AKTIVCO",
AQ2325="AKTIVCO Coupure ENEO &amp; Baisse de tension","AKTIVCO GRID ONLY",
AQ2325="Coupure ENEO &amp; Baisse de tension","IHS GRID ONLY",
AQ2325="Defaut GE &amp; POWER Cabinet","IHS",
AQ2325="Sharing","Partners",
AQ2325="Sites strategiques &amp; DataCenter","SST &amp; DC",
AQ2325="Exclu","Exclu",
AQ2325="SAT","SAT",
AQ2325="SPARE-ISSUE","SPARE-ISSUE",
AQ2325="Fiber CAmtel","TRANS_FO_CAMTEL",
AQ2325="Fiber AOF","Fiber AOF",
AQ2325="Projet OCM (HUAWEI)","TRAVAUX-HUAWEI",
AQ2325="Projet OCM (NOKIA)","TRAVAUX-NOKIA",
AQ2325="ACCESS-ISSUE","ACCESS-ISSUE",
AQ2325="Projet OCM (ZTE, NOKIA, autres projets)","TRAVAUX OCM",
AQ2325="No root CAuse","No root cause",
AQ2325="ODU HS","PDH",
AQ2325="IP &amp; VLAN","PDH",
AQ2325="Warehouse HUAWEI","SPARE-ISSUE",
AQ2325="SPARE-HS","SPARE-ISSUE",
AQ2325="Power Telco","BSS",AQ2325="no impacts","no impacts"
),"")</f>
        <v>No root cause</v>
      </c>
      <c r="AP2325" s="48" t="str" cm="1">
        <f t="array" ref="AP2325">IFERROR(_xlfn.IFS(
AQ2325="MPR ISSUE","TX ISSUE",
AQ2325="BSS Hardware Issue","RAN ISSUE",
AQ2325="Sites strategiques, MLL, Pylone, etc.","ENVTECH",
AQ2325="AKTIVCO DEFAUT GE &amp; POWER Cabinet","POWER ISSUE",
AQ2325="AKTIVCO Coupure ENEO &amp; Baisse de tension","POWER ISSUE",
AQ2325="Coupure ENEO &amp; Baisse de tension","POWER ISSUE",
AQ2325="Defaut GE &amp; POWER Cabinet","POWER ISSUE",
AQ2325="Sharing","POWER ISSUE",
AQ2325="Sites strategiques &amp; DataCenter","POWER ISSUE",
AQ2325="Exclu","Exclu",
AQ2325="SAT","TX ISSUE",
AQ2325="SPARE-ISSUE","SPARE-ISSUE",
AQ2325="Fiber CAmtel","TX ISSUE",
AQ2325="Fiber AOF","TX ISSUE",
AQ2325="Projet OCM (HUAWEI)","TRAVAUX-HUAWEI",
AQ2325="Projet OCM (NOKIA)","TRAVAUX -NOKIA",
AQ2325="ACCESS-ISSUE","ACCESS-ISSUE",
AQ2325="Projet OCM (ZTE, NOKIA, autres projets)","TRAVAUX OCM",
AQ2325="No root CAuse","No root cause",
AQ2325="ODU HS","TX ISSUE",
AQ2325="IP &amp; VLAN","TX ISSUE",
AQ2325="Warehouse HUAWEI","SPARE-ISSUE",
AQ2325="SPARE-HS","SPARE-ISSUE",
AQ2325="Power Telco","RAN ISSUE",AQ2325="no impacts","no impacts"
),"")</f>
        <v>No root cause</v>
      </c>
      <c r="AQ2325" s="67" t="s">
        <v>5344</v>
      </c>
      <c r="AR2325" s="48" t="str" cm="1">
        <f t="array" ref="AR2325">IFERROR(_xlfn.IFS(
AQ2325="MPR ISSUE","ACTIVE",
AQ2325="BSS Hardware Issue","ACTIVE",
AQ2325="Sites strategiques, MLL, Pylone, etc.","PASSIVE",
AQ2325="AKTIVCO DEFAUT GE &amp; POWER Cabinet","PASSIVE",
AQ2325="AKTIVCO Coupure ENEO &amp; Baisse de tension","PASSIVE",
AQ2325="Coupure ENEO &amp; Baisse de tension","PASSIVE",
AQ2325="Defaut GE &amp; POWER Cabinet","PASSIVE",
AQ2325="Sharing","PASSIVE",
AQ2325="Sites strategiques &amp; DataCenter","PASSIVE",
AQ2325="Exclu","Exclu",
AQ2325="SAT","ACTIVE",
AQ2325="SPARE-ISSUE","SPARE-ISSUE",
AQ2325="Fiber CAmtel","ACTIVE",
AQ2325="Fiber AOF","ACTIVE",
AQ2325="Projet OCM (HUAWEI)","PLANNED WORKS",
AQ2325="Projet OCM (NOKIA)","PLANNED WORKS",
AQ2325="ACCESS-ISSUE","ACCESS-ISSUE",
AQ2325="Projet OCM (ZTE, NOKIA, autres projets)","PLANNED WORKS",
AQ2325="No root CAuse","No root cause",
AQ2325="ODU HS","ACTIVE",
AQ2325="IP &amp; VLAN","ACTIVE",
AQ2325="Warehouse HUAWEI","SPARE-ISSUE",
AQ2325="SPARE-HS","SPARE-ISSUE",
AQ2325="Power Telco","ACTIVE", AQ2325="no impacts","no impacts"
),"")</f>
        <v>No root cause</v>
      </c>
      <c r="AS2325" s="92" t="s">
        <v>5537</v>
      </c>
      <c r="AT2325" s="98" t="s">
        <v>4371</v>
      </c>
      <c r="AV2325" s="17" t="s">
        <v>5537</v>
      </c>
      <c r="AW2325" s="7" t="s">
        <v>5537</v>
      </c>
      <c r="AX2325" s="6" t="s">
        <v>5537</v>
      </c>
      <c r="AY2325" s="7"/>
      <c r="AZ2325" s="3" t="s">
        <v>5537</v>
      </c>
      <c r="BA2325" s="18" t="s">
        <v>5537</v>
      </c>
      <c r="BB2325" s="18" t="s">
        <v>5537</v>
      </c>
      <c r="BC2325" s="18" t="s">
        <v>5537</v>
      </c>
      <c r="BD2325" s="18" t="s">
        <v>5537</v>
      </c>
      <c r="BE2325" s="18" t="s">
        <v>5537</v>
      </c>
      <c r="BF2325" s="18" t="s">
        <v>5537</v>
      </c>
      <c r="BG2325" s="18" t="s">
        <v>5537</v>
      </c>
      <c r="BH2325" s="18" t="s">
        <v>5537</v>
      </c>
      <c r="BI2325" s="18" t="s">
        <v>5537</v>
      </c>
      <c r="BJ2325" s="18" t="s">
        <v>5537</v>
      </c>
      <c r="BK2325" s="18" t="s">
        <v>5537</v>
      </c>
      <c r="BL2325" s="9" t="s">
        <v>5537</v>
      </c>
      <c r="BM2325" s="14" t="s">
        <v>5537</v>
      </c>
      <c r="BN2325" s="14" t="s">
        <v>5537</v>
      </c>
      <c r="BO2325" s="14" t="str">
        <f>_xlfn.XLOOKUP(B2325,'[4]cell downs 18042026 17h'!$B:$B,'[4]cell downs 18042026 17h'!$B:$B,"")</f>
        <v/>
      </c>
      <c r="BP2325" s="14" t="str">
        <f>_xlfn.XLOOKUP(B2325,'[5]Cells Huawei 19042026 15h'!$B:$B,'[5]Cells Huawei 19042026 15h'!$B:$B,"")</f>
        <v/>
      </c>
      <c r="BQ2325" s="9" t="str">
        <f>_xlfn.XLOOKUP(B2325,'[6]cells down 19042026 9H40'!$B:$B,'[6]cells down 19042026 9H40'!$B:$B,"")</f>
        <v/>
      </c>
      <c r="BR2325" s="9" t="s">
        <v>5537</v>
      </c>
      <c r="BS2325" s="9" t="s">
        <v>1713</v>
      </c>
      <c r="BT2325" s="108"/>
    </row>
    <row r="2326" spans="1:72" s="9" customFormat="1" x14ac:dyDescent="0.35">
      <c r="A2326" s="1" t="s">
        <v>625</v>
      </c>
      <c r="B2326" s="8" t="s">
        <v>626</v>
      </c>
      <c r="C2326" s="3" t="str">
        <f>_xlfn.XLOOKUP(B2326,'[1]daily break down'!$D:$D,'[1]daily break down'!$E:$E,"")</f>
        <v>SUD-OUEST</v>
      </c>
      <c r="D2326" s="1" t="s">
        <v>11</v>
      </c>
      <c r="E2326" s="1" t="s">
        <v>12</v>
      </c>
      <c r="F2326" s="3" t="s">
        <v>13</v>
      </c>
      <c r="G2326" s="1" t="s">
        <v>627</v>
      </c>
      <c r="H2326" s="33" t="str">
        <f>_xlfn.XLOOKUP(B2326,[2]CALCULATION!$B:$B,[2]CALCULATION!$H:$H,"")</f>
        <v>NOKIA</v>
      </c>
      <c r="I2326" s="28">
        <v>0</v>
      </c>
      <c r="J2326" s="28">
        <v>0</v>
      </c>
      <c r="K2326" s="28">
        <v>0</v>
      </c>
      <c r="L2326" s="28">
        <v>0</v>
      </c>
      <c r="M2326" s="28">
        <v>0</v>
      </c>
      <c r="N2326" s="28">
        <v>0</v>
      </c>
      <c r="O2326" s="28">
        <v>0</v>
      </c>
      <c r="P2326" s="28">
        <v>0</v>
      </c>
      <c r="Q2326" s="28">
        <v>0</v>
      </c>
      <c r="R2326" s="28">
        <v>0</v>
      </c>
      <c r="S2326" s="93">
        <v>0</v>
      </c>
      <c r="T2326" s="93">
        <f>_xlfn.XLOOKUP(B2326,'[3]Nur des jours'!$B:$B,'[3]Nur des jours'!$U:$U,"")</f>
        <v>0</v>
      </c>
      <c r="U2326" s="93">
        <v>0</v>
      </c>
      <c r="V2326" s="93">
        <v>0</v>
      </c>
      <c r="W2326" s="93">
        <v>0</v>
      </c>
      <c r="X2326" s="93">
        <v>0</v>
      </c>
      <c r="Y2326" s="93">
        <v>0</v>
      </c>
      <c r="Z2326" s="93">
        <v>0</v>
      </c>
      <c r="AA2326" s="93">
        <v>0</v>
      </c>
      <c r="AB2326" s="93">
        <v>0</v>
      </c>
      <c r="AC2326" s="93">
        <f>_xlfn.XLOOKUP(B2326,'[3]Nur des jours'!$B:$B,'[3]Nur des jours'!$N:$N,"")</f>
        <v>0</v>
      </c>
      <c r="AD2326" s="93">
        <v>0</v>
      </c>
      <c r="AE2326" s="93">
        <v>0</v>
      </c>
      <c r="AF2326" s="93">
        <v>0</v>
      </c>
      <c r="AG2326" s="93"/>
      <c r="AH2326" s="93">
        <v>0</v>
      </c>
      <c r="AI2326" s="93">
        <v>0</v>
      </c>
      <c r="AJ2326" s="93">
        <v>0</v>
      </c>
      <c r="AK2326" s="93">
        <v>0</v>
      </c>
      <c r="AL2326" s="93">
        <v>0</v>
      </c>
      <c r="AM2326" s="49" t="s">
        <v>5601</v>
      </c>
      <c r="AN2326" s="49"/>
      <c r="AO2326" s="48" t="str" cm="1">
        <f t="array" ref="AO2326">IFERROR(_xlfn.IFS(
AQ2326="MPR ISSUE","PDH",
AQ2326="BSS Hardware Issue","BSS",
AQ2326="Sites strategiques, MLL, Pylone, etc.","ENVTECH",
AQ2326="AKTIVCO DEFAUT GE &amp; POWER Cabinet","AKTIVCO",
AQ2326="AKTIVCO Coupure ENEO &amp; Baisse de tension","AKTIVCO GRID ONLY",
AQ2326="Coupure ENEO &amp; Baisse de tension","IHS GRID ONLY",
AQ2326="Defaut GE &amp; POWER Cabinet","IHS",
AQ2326="Sharing","Partners",
AQ2326="Sites strategiques &amp; DataCenter","SST &amp; DC",
AQ2326="Exclu","Exclu",
AQ2326="SAT","SAT",
AQ2326="SPARE-ISSUE","SPARE-ISSUE",
AQ2326="Fiber CAmtel","TRANS_FO_CAMTEL",
AQ2326="Fiber AOF","Fiber AOF",
AQ2326="Projet OCM (HUAWEI)","TRAVAUX-HUAWEI",
AQ2326="Projet OCM (NOKIA)","TRAVAUX-NOKIA",
AQ2326="ACCESS-ISSUE","ACCESS-ISSUE",
AQ2326="Projet OCM (ZTE, NOKIA, autres projets)","TRAVAUX OCM",
AQ2326="No root CAuse","No root cause",
AQ2326="ODU HS","PDH",
AQ2326="IP &amp; VLAN","PDH",
AQ2326="Warehouse HUAWEI","SPARE-ISSUE",
AQ2326="SPARE-HS","SPARE-ISSUE",
AQ2326="Power Telco","BSS",AQ2326="no impacts","no impacts"
),"")</f>
        <v>No root cause</v>
      </c>
      <c r="AP2326" s="48" t="str" cm="1">
        <f t="array" ref="AP2326">IFERROR(_xlfn.IFS(
AQ2326="MPR ISSUE","TX ISSUE",
AQ2326="BSS Hardware Issue","RAN ISSUE",
AQ2326="Sites strategiques, MLL, Pylone, etc.","ENVTECH",
AQ2326="AKTIVCO DEFAUT GE &amp; POWER Cabinet","POWER ISSUE",
AQ2326="AKTIVCO Coupure ENEO &amp; Baisse de tension","POWER ISSUE",
AQ2326="Coupure ENEO &amp; Baisse de tension","POWER ISSUE",
AQ2326="Defaut GE &amp; POWER Cabinet","POWER ISSUE",
AQ2326="Sharing","POWER ISSUE",
AQ2326="Sites strategiques &amp; DataCenter","POWER ISSUE",
AQ2326="Exclu","Exclu",
AQ2326="SAT","TX ISSUE",
AQ2326="SPARE-ISSUE","SPARE-ISSUE",
AQ2326="Fiber CAmtel","TX ISSUE",
AQ2326="Fiber AOF","TX ISSUE",
AQ2326="Projet OCM (HUAWEI)","TRAVAUX-HUAWEI",
AQ2326="Projet OCM (NOKIA)","TRAVAUX -NOKIA",
AQ2326="ACCESS-ISSUE","ACCESS-ISSUE",
AQ2326="Projet OCM (ZTE, NOKIA, autres projets)","TRAVAUX OCM",
AQ2326="No root CAuse","No root cause",
AQ2326="ODU HS","TX ISSUE",
AQ2326="IP &amp; VLAN","TX ISSUE",
AQ2326="Warehouse HUAWEI","SPARE-ISSUE",
AQ2326="SPARE-HS","SPARE-ISSUE",
AQ2326="Power Telco","RAN ISSUE",AQ2326="no impacts","no impacts"
),"")</f>
        <v>No root cause</v>
      </c>
      <c r="AQ2326" s="67" t="s">
        <v>5344</v>
      </c>
      <c r="AR2326" s="48" t="str" cm="1">
        <f t="array" ref="AR2326">IFERROR(_xlfn.IFS(
AQ2326="MPR ISSUE","ACTIVE",
AQ2326="BSS Hardware Issue","ACTIVE",
AQ2326="Sites strategiques, MLL, Pylone, etc.","PASSIVE",
AQ2326="AKTIVCO DEFAUT GE &amp; POWER Cabinet","PASSIVE",
AQ2326="AKTIVCO Coupure ENEO &amp; Baisse de tension","PASSIVE",
AQ2326="Coupure ENEO &amp; Baisse de tension","PASSIVE",
AQ2326="Defaut GE &amp; POWER Cabinet","PASSIVE",
AQ2326="Sharing","PASSIVE",
AQ2326="Sites strategiques &amp; DataCenter","PASSIVE",
AQ2326="Exclu","Exclu",
AQ2326="SAT","ACTIVE",
AQ2326="SPARE-ISSUE","SPARE-ISSUE",
AQ2326="Fiber CAmtel","ACTIVE",
AQ2326="Fiber AOF","ACTIVE",
AQ2326="Projet OCM (HUAWEI)","PLANNED WORKS",
AQ2326="Projet OCM (NOKIA)","PLANNED WORKS",
AQ2326="ACCESS-ISSUE","ACCESS-ISSUE",
AQ2326="Projet OCM (ZTE, NOKIA, autres projets)","PLANNED WORKS",
AQ2326="No root CAuse","No root cause",
AQ2326="ODU HS","ACTIVE",
AQ2326="IP &amp; VLAN","ACTIVE",
AQ2326="Warehouse HUAWEI","SPARE-ISSUE",
AQ2326="SPARE-HS","SPARE-ISSUE",
AQ2326="Power Telco","ACTIVE", AQ2326="no impacts","no impacts"
),"")</f>
        <v>No root cause</v>
      </c>
      <c r="AS2326" s="92" t="s">
        <v>5537</v>
      </c>
      <c r="AT2326" s="98" t="s">
        <v>626</v>
      </c>
      <c r="AV2326" s="17" t="s">
        <v>5537</v>
      </c>
      <c r="AW2326" s="7" t="s">
        <v>5537</v>
      </c>
      <c r="AX2326" s="6" t="s">
        <v>5537</v>
      </c>
      <c r="AY2326" s="7"/>
      <c r="AZ2326" s="3" t="s">
        <v>5537</v>
      </c>
      <c r="BA2326" s="18" t="s">
        <v>5537</v>
      </c>
      <c r="BB2326" s="18" t="s">
        <v>5537</v>
      </c>
      <c r="BC2326" s="18" t="s">
        <v>5537</v>
      </c>
      <c r="BD2326" s="18" t="s">
        <v>5537</v>
      </c>
      <c r="BE2326" s="18" t="s">
        <v>5537</v>
      </c>
      <c r="BF2326" s="18" t="s">
        <v>5537</v>
      </c>
      <c r="BG2326" s="18" t="s">
        <v>5537</v>
      </c>
      <c r="BH2326" s="18" t="s">
        <v>5537</v>
      </c>
      <c r="BI2326" s="18" t="s">
        <v>5537</v>
      </c>
      <c r="BJ2326" s="18" t="s">
        <v>5537</v>
      </c>
      <c r="BK2326" s="18" t="s">
        <v>5537</v>
      </c>
      <c r="BL2326" s="9" t="s">
        <v>5537</v>
      </c>
      <c r="BM2326" s="14" t="s">
        <v>5537</v>
      </c>
      <c r="BN2326" s="14" t="s">
        <v>5537</v>
      </c>
      <c r="BO2326" s="14" t="str">
        <f>_xlfn.XLOOKUP(B2326,'[4]cell downs 18042026 17h'!$B:$B,'[4]cell downs 18042026 17h'!$B:$B,"")</f>
        <v/>
      </c>
      <c r="BP2326" s="14" t="str">
        <f>_xlfn.XLOOKUP(B2326,'[5]Cells Huawei 19042026 15h'!$B:$B,'[5]Cells Huawei 19042026 15h'!$B:$B,"")</f>
        <v/>
      </c>
      <c r="BQ2326" s="9" t="str">
        <f>_xlfn.XLOOKUP(B2326,'[6]cells down 19042026 9H40'!$B:$B,'[6]cells down 19042026 9H40'!$B:$B,"")</f>
        <v/>
      </c>
      <c r="BR2326" s="9" t="s">
        <v>626</v>
      </c>
      <c r="BS2326" s="9" t="s">
        <v>12</v>
      </c>
      <c r="BT2326" s="108"/>
    </row>
    <row r="2327" spans="1:72" s="9" customFormat="1" ht="19" customHeight="1" x14ac:dyDescent="0.35">
      <c r="A2327" s="1" t="s">
        <v>749</v>
      </c>
      <c r="B2327" s="8" t="s">
        <v>750</v>
      </c>
      <c r="C2327" s="3" t="str">
        <f>_xlfn.XLOOKUP(B2327,'[1]daily break down'!$D:$D,'[1]daily break down'!$E:$E,"")</f>
        <v>SUD-OUEST</v>
      </c>
      <c r="D2327" s="1" t="s">
        <v>11</v>
      </c>
      <c r="E2327" s="1" t="s">
        <v>5525</v>
      </c>
      <c r="F2327" s="3" t="s">
        <v>13</v>
      </c>
      <c r="G2327" s="1" t="s">
        <v>78</v>
      </c>
      <c r="H2327" s="33" t="str">
        <f>_xlfn.XLOOKUP(B2327,[2]CALCULATION!$B:$B,[2]CALCULATION!$H:$H,"")</f>
        <v>NOKIA</v>
      </c>
      <c r="I2327" s="28">
        <v>0</v>
      </c>
      <c r="J2327" s="28">
        <v>0</v>
      </c>
      <c r="K2327" s="28">
        <v>0</v>
      </c>
      <c r="L2327" s="28">
        <v>0</v>
      </c>
      <c r="M2327" s="28">
        <v>0</v>
      </c>
      <c r="N2327" s="28">
        <v>0</v>
      </c>
      <c r="O2327" s="28">
        <v>0</v>
      </c>
      <c r="P2327" s="28">
        <v>0</v>
      </c>
      <c r="Q2327" s="28">
        <v>0</v>
      </c>
      <c r="R2327" s="28">
        <v>0</v>
      </c>
      <c r="S2327" s="93">
        <v>0</v>
      </c>
      <c r="T2327" s="93">
        <f>_xlfn.XLOOKUP(B2327,'[3]Nur des jours'!$B:$B,'[3]Nur des jours'!$U:$U,"")</f>
        <v>0</v>
      </c>
      <c r="U2327" s="93">
        <v>0</v>
      </c>
      <c r="V2327" s="93">
        <v>0</v>
      </c>
      <c r="W2327" s="93">
        <v>0</v>
      </c>
      <c r="X2327" s="93">
        <v>0</v>
      </c>
      <c r="Y2327" s="93">
        <v>0</v>
      </c>
      <c r="Z2327" s="93">
        <v>0</v>
      </c>
      <c r="AA2327" s="93">
        <v>0</v>
      </c>
      <c r="AB2327" s="93">
        <v>0</v>
      </c>
      <c r="AC2327" s="93">
        <f>_xlfn.XLOOKUP(B2327,'[3]Nur des jours'!$B:$B,'[3]Nur des jours'!$N:$N,"")</f>
        <v>0</v>
      </c>
      <c r="AD2327" s="93">
        <v>0</v>
      </c>
      <c r="AE2327" s="93">
        <v>0</v>
      </c>
      <c r="AF2327" s="93">
        <v>0</v>
      </c>
      <c r="AG2327" s="93"/>
      <c r="AH2327" s="93">
        <v>0</v>
      </c>
      <c r="AI2327" s="93">
        <v>0</v>
      </c>
      <c r="AJ2327" s="93">
        <v>0</v>
      </c>
      <c r="AK2327" s="93">
        <v>0</v>
      </c>
      <c r="AL2327" s="93">
        <v>0</v>
      </c>
      <c r="AM2327" s="49" t="s">
        <v>5601</v>
      </c>
      <c r="AN2327" s="49"/>
      <c r="AO2327" s="48" t="str" cm="1">
        <f t="array" ref="AO2327">IFERROR(_xlfn.IFS(
AQ2327="MPR ISSUE","PDH",
AQ2327="BSS Hardware Issue","BSS",
AQ2327="Sites strategiques, MLL, Pylone, etc.","ENVTECH",
AQ2327="AKTIVCO DEFAUT GE &amp; POWER Cabinet","AKTIVCO",
AQ2327="AKTIVCO Coupure ENEO &amp; Baisse de tension","AKTIVCO GRID ONLY",
AQ2327="Coupure ENEO &amp; Baisse de tension","IHS GRID ONLY",
AQ2327="Defaut GE &amp; POWER Cabinet","IHS",
AQ2327="Sharing","Partners",
AQ2327="Sites strategiques &amp; DataCenter","SST &amp; DC",
AQ2327="Exclu","Exclu",
AQ2327="SAT","SAT",
AQ2327="SPARE-ISSUE","SPARE-ISSUE",
AQ2327="Fiber CAmtel","TRANS_FO_CAMTEL",
AQ2327="Fiber AOF","Fiber AOF",
AQ2327="Projet OCM (HUAWEI)","TRAVAUX-HUAWEI",
AQ2327="Projet OCM (NOKIA)","TRAVAUX-NOKIA",
AQ2327="ACCESS-ISSUE","ACCESS-ISSUE",
AQ2327="Projet OCM (ZTE, NOKIA, autres projets)","TRAVAUX OCM",
AQ2327="No root CAuse","No root cause",
AQ2327="ODU HS","PDH",
AQ2327="IP &amp; VLAN","PDH",
AQ2327="Warehouse HUAWEI","SPARE-ISSUE",
AQ2327="SPARE-HS","SPARE-ISSUE",
AQ2327="Power Telco","BSS",AQ2327="no impacts","no impacts"
),"")</f>
        <v>No root cause</v>
      </c>
      <c r="AP2327" s="48" t="str" cm="1">
        <f t="array" ref="AP2327">IFERROR(_xlfn.IFS(
AQ2327="MPR ISSUE","TX ISSUE",
AQ2327="BSS Hardware Issue","RAN ISSUE",
AQ2327="Sites strategiques, MLL, Pylone, etc.","ENVTECH",
AQ2327="AKTIVCO DEFAUT GE &amp; POWER Cabinet","POWER ISSUE",
AQ2327="AKTIVCO Coupure ENEO &amp; Baisse de tension","POWER ISSUE",
AQ2327="Coupure ENEO &amp; Baisse de tension","POWER ISSUE",
AQ2327="Defaut GE &amp; POWER Cabinet","POWER ISSUE",
AQ2327="Sharing","POWER ISSUE",
AQ2327="Sites strategiques &amp; DataCenter","POWER ISSUE",
AQ2327="Exclu","Exclu",
AQ2327="SAT","TX ISSUE",
AQ2327="SPARE-ISSUE","SPARE-ISSUE",
AQ2327="Fiber CAmtel","TX ISSUE",
AQ2327="Fiber AOF","TX ISSUE",
AQ2327="Projet OCM (HUAWEI)","TRAVAUX-HUAWEI",
AQ2327="Projet OCM (NOKIA)","TRAVAUX -NOKIA",
AQ2327="ACCESS-ISSUE","ACCESS-ISSUE",
AQ2327="Projet OCM (ZTE, NOKIA, autres projets)","TRAVAUX OCM",
AQ2327="No root CAuse","No root cause",
AQ2327="ODU HS","TX ISSUE",
AQ2327="IP &amp; VLAN","TX ISSUE",
AQ2327="Warehouse HUAWEI","SPARE-ISSUE",
AQ2327="SPARE-HS","SPARE-ISSUE",
AQ2327="Power Telco","RAN ISSUE",AQ2327="no impacts","no impacts"
),"")</f>
        <v>No root cause</v>
      </c>
      <c r="AQ2327" s="67" t="s">
        <v>5344</v>
      </c>
      <c r="AR2327" s="48" t="str" cm="1">
        <f t="array" ref="AR2327">IFERROR(_xlfn.IFS(
AQ2327="MPR ISSUE","ACTIVE",
AQ2327="BSS Hardware Issue","ACTIVE",
AQ2327="Sites strategiques, MLL, Pylone, etc.","PASSIVE",
AQ2327="AKTIVCO DEFAUT GE &amp; POWER Cabinet","PASSIVE",
AQ2327="AKTIVCO Coupure ENEO &amp; Baisse de tension","PASSIVE",
AQ2327="Coupure ENEO &amp; Baisse de tension","PASSIVE",
AQ2327="Defaut GE &amp; POWER Cabinet","PASSIVE",
AQ2327="Sharing","PASSIVE",
AQ2327="Sites strategiques &amp; DataCenter","PASSIVE",
AQ2327="Exclu","Exclu",
AQ2327="SAT","ACTIVE",
AQ2327="SPARE-ISSUE","SPARE-ISSUE",
AQ2327="Fiber CAmtel","ACTIVE",
AQ2327="Fiber AOF","ACTIVE",
AQ2327="Projet OCM (HUAWEI)","PLANNED WORKS",
AQ2327="Projet OCM (NOKIA)","PLANNED WORKS",
AQ2327="ACCESS-ISSUE","ACCESS-ISSUE",
AQ2327="Projet OCM (ZTE, NOKIA, autres projets)","PLANNED WORKS",
AQ2327="No root CAuse","No root cause",
AQ2327="ODU HS","ACTIVE",
AQ2327="IP &amp; VLAN","ACTIVE",
AQ2327="Warehouse HUAWEI","SPARE-ISSUE",
AQ2327="SPARE-HS","SPARE-ISSUE",
AQ2327="Power Telco","ACTIVE", AQ2327="no impacts","no impacts"
),"")</f>
        <v>No root cause</v>
      </c>
      <c r="AS2327" s="92" t="s">
        <v>5537</v>
      </c>
      <c r="AT2327" s="98" t="s">
        <v>750</v>
      </c>
      <c r="AV2327" s="17" t="s">
        <v>5537</v>
      </c>
      <c r="AW2327" s="7" t="s">
        <v>5537</v>
      </c>
      <c r="AX2327" s="6" t="s">
        <v>5537</v>
      </c>
      <c r="AY2327" s="7"/>
      <c r="AZ2327" s="3" t="s">
        <v>5537</v>
      </c>
      <c r="BA2327" s="18" t="s">
        <v>5537</v>
      </c>
      <c r="BB2327" s="18" t="s">
        <v>5537</v>
      </c>
      <c r="BC2327" s="18" t="s">
        <v>5537</v>
      </c>
      <c r="BD2327" s="18" t="s">
        <v>5537</v>
      </c>
      <c r="BE2327" s="18" t="s">
        <v>5537</v>
      </c>
      <c r="BF2327" s="18" t="s">
        <v>5537</v>
      </c>
      <c r="BG2327" s="18" t="s">
        <v>5537</v>
      </c>
      <c r="BH2327" s="18" t="s">
        <v>5537</v>
      </c>
      <c r="BI2327" s="18" t="s">
        <v>5537</v>
      </c>
      <c r="BJ2327" s="18" t="s">
        <v>5537</v>
      </c>
      <c r="BK2327" s="18" t="s">
        <v>5537</v>
      </c>
      <c r="BL2327" s="9" t="s">
        <v>5537</v>
      </c>
      <c r="BM2327" s="14" t="s">
        <v>5537</v>
      </c>
      <c r="BN2327" s="14" t="s">
        <v>5537</v>
      </c>
      <c r="BO2327" s="14" t="str">
        <f>_xlfn.XLOOKUP(B2327,'[4]cell downs 18042026 17h'!$B:$B,'[4]cell downs 18042026 17h'!$B:$B,"")</f>
        <v/>
      </c>
      <c r="BP2327" s="14" t="str">
        <f>_xlfn.XLOOKUP(B2327,'[5]Cells Huawei 19042026 15h'!$B:$B,'[5]Cells Huawei 19042026 15h'!$B:$B,"")</f>
        <v>SUO_106</v>
      </c>
      <c r="BQ2327" s="9" t="str">
        <f>_xlfn.XLOOKUP(B2327,'[6]cells down 19042026 9H40'!$B:$B,'[6]cells down 19042026 9H40'!$B:$B,"")</f>
        <v/>
      </c>
      <c r="BR2327" s="9" t="s">
        <v>750</v>
      </c>
      <c r="BS2327" s="9" t="s">
        <v>5537</v>
      </c>
      <c r="BT2327" s="108"/>
    </row>
    <row r="2328" spans="1:72" s="9" customFormat="1" x14ac:dyDescent="0.35">
      <c r="A2328" s="1" t="s">
        <v>3086</v>
      </c>
      <c r="B2328" s="8" t="s">
        <v>3930</v>
      </c>
      <c r="C2328" s="3" t="str">
        <f>_xlfn.XLOOKUP(B2328,'[1]daily break down'!$D:$D,'[1]daily break down'!$E:$E,"")</f>
        <v>EXTREME-NORD</v>
      </c>
      <c r="D2328" s="1" t="s">
        <v>11</v>
      </c>
      <c r="E2328" s="1" t="s">
        <v>1303</v>
      </c>
      <c r="F2328" s="3" t="s">
        <v>55</v>
      </c>
      <c r="G2328" s="1" t="s">
        <v>3086</v>
      </c>
      <c r="H2328" s="32" t="str">
        <f>_xlfn.XLOOKUP(B2328,[2]CALCULATION!$B:$B,[2]CALCULATION!$H:$H,"")</f>
        <v>HUAWEI</v>
      </c>
      <c r="I2328" s="28">
        <v>0</v>
      </c>
      <c r="J2328" s="28">
        <v>0</v>
      </c>
      <c r="K2328" s="28">
        <v>0</v>
      </c>
      <c r="L2328" s="28">
        <v>0</v>
      </c>
      <c r="M2328" s="28">
        <v>0</v>
      </c>
      <c r="N2328" s="28">
        <v>0</v>
      </c>
      <c r="O2328" s="28">
        <v>0</v>
      </c>
      <c r="P2328" s="28">
        <v>0</v>
      </c>
      <c r="Q2328" s="28">
        <v>0</v>
      </c>
      <c r="R2328" s="28">
        <v>0</v>
      </c>
      <c r="S2328" s="93">
        <v>0</v>
      </c>
      <c r="T2328" s="93">
        <f>_xlfn.XLOOKUP(B2328,'[3]Nur des jours'!$B:$B,'[3]Nur des jours'!$U:$U,"")</f>
        <v>0</v>
      </c>
      <c r="U2328" s="93">
        <v>0</v>
      </c>
      <c r="V2328" s="93">
        <v>0</v>
      </c>
      <c r="W2328" s="93">
        <v>0</v>
      </c>
      <c r="X2328" s="93">
        <v>0</v>
      </c>
      <c r="Y2328" s="93">
        <v>0</v>
      </c>
      <c r="Z2328" s="93">
        <v>0</v>
      </c>
      <c r="AA2328" s="93">
        <v>0</v>
      </c>
      <c r="AB2328" s="93">
        <v>0</v>
      </c>
      <c r="AC2328" s="93">
        <f>_xlfn.XLOOKUP(B2328,'[3]Nur des jours'!$B:$B,'[3]Nur des jours'!$N:$N,"")</f>
        <v>0</v>
      </c>
      <c r="AD2328" s="93">
        <v>0</v>
      </c>
      <c r="AE2328" s="93">
        <v>0</v>
      </c>
      <c r="AF2328" s="93">
        <v>0</v>
      </c>
      <c r="AG2328" s="93"/>
      <c r="AH2328" s="93">
        <v>0</v>
      </c>
      <c r="AI2328" s="93">
        <v>0</v>
      </c>
      <c r="AJ2328" s="93">
        <v>0</v>
      </c>
      <c r="AK2328" s="93">
        <v>0</v>
      </c>
      <c r="AL2328" s="93">
        <v>0</v>
      </c>
      <c r="AM2328" s="49" t="s">
        <v>5601</v>
      </c>
      <c r="AN2328" s="49"/>
      <c r="AO2328" s="48" t="str" cm="1">
        <f t="array" ref="AO2328">IFERROR(_xlfn.IFS(
AQ2328="MPR ISSUE","PDH",
AQ2328="BSS Hardware Issue","BSS",
AQ2328="Sites strategiques, MLL, Pylone, etc.","ENVTECH",
AQ2328="AKTIVCO DEFAUT GE &amp; POWER Cabinet","AKTIVCO",
AQ2328="AKTIVCO Coupure ENEO &amp; Baisse de tension","AKTIVCO GRID ONLY",
AQ2328="Coupure ENEO &amp; Baisse de tension","IHS GRID ONLY",
AQ2328="Defaut GE &amp; POWER Cabinet","IHS",
AQ2328="Sharing","Partners",
AQ2328="Sites strategiques &amp; DataCenter","SST &amp; DC",
AQ2328="Exclu","Exclu",
AQ2328="SAT","SAT",
AQ2328="SPARE-ISSUE","SPARE-ISSUE",
AQ2328="Fiber CAmtel","TRANS_FO_CAMTEL",
AQ2328="Fiber AOF","Fiber AOF",
AQ2328="Projet OCM (HUAWEI)","TRAVAUX-HUAWEI",
AQ2328="Projet OCM (NOKIA)","TRAVAUX-NOKIA",
AQ2328="ACCESS-ISSUE","ACCESS-ISSUE",
AQ2328="Projet OCM (ZTE, NOKIA, autres projets)","TRAVAUX OCM",
AQ2328="No root CAuse","No root cause",
AQ2328="ODU HS","PDH",
AQ2328="IP &amp; VLAN","PDH",
AQ2328="Warehouse HUAWEI","SPARE-ISSUE",
AQ2328="SPARE-HS","SPARE-ISSUE",
AQ2328="Power Telco","BSS",AQ2328="no impacts","no impacts"
),"")</f>
        <v>No root cause</v>
      </c>
      <c r="AP2328" s="48" t="str" cm="1">
        <f t="array" ref="AP2328">IFERROR(_xlfn.IFS(
AQ2328="MPR ISSUE","TX ISSUE",
AQ2328="BSS Hardware Issue","RAN ISSUE",
AQ2328="Sites strategiques, MLL, Pylone, etc.","ENVTECH",
AQ2328="AKTIVCO DEFAUT GE &amp; POWER Cabinet","POWER ISSUE",
AQ2328="AKTIVCO Coupure ENEO &amp; Baisse de tension","POWER ISSUE",
AQ2328="Coupure ENEO &amp; Baisse de tension","POWER ISSUE",
AQ2328="Defaut GE &amp; POWER Cabinet","POWER ISSUE",
AQ2328="Sharing","POWER ISSUE",
AQ2328="Sites strategiques &amp; DataCenter","POWER ISSUE",
AQ2328="Exclu","Exclu",
AQ2328="SAT","TX ISSUE",
AQ2328="SPARE-ISSUE","SPARE-ISSUE",
AQ2328="Fiber CAmtel","TX ISSUE",
AQ2328="Fiber AOF","TX ISSUE",
AQ2328="Projet OCM (HUAWEI)","TRAVAUX-HUAWEI",
AQ2328="Projet OCM (NOKIA)","TRAVAUX -NOKIA",
AQ2328="ACCESS-ISSUE","ACCESS-ISSUE",
AQ2328="Projet OCM (ZTE, NOKIA, autres projets)","TRAVAUX OCM",
AQ2328="No root CAuse","No root cause",
AQ2328="ODU HS","TX ISSUE",
AQ2328="IP &amp; VLAN","TX ISSUE",
AQ2328="Warehouse HUAWEI","SPARE-ISSUE",
AQ2328="SPARE-HS","SPARE-ISSUE",
AQ2328="Power Telco","RAN ISSUE",AQ2328="no impacts","no impacts"
),"")</f>
        <v>No root cause</v>
      </c>
      <c r="AQ2328" s="67" t="s">
        <v>5344</v>
      </c>
      <c r="AR2328" s="48" t="str" cm="1">
        <f t="array" ref="AR2328">IFERROR(_xlfn.IFS(
AQ2328="MPR ISSUE","ACTIVE",
AQ2328="BSS Hardware Issue","ACTIVE",
AQ2328="Sites strategiques, MLL, Pylone, etc.","PASSIVE",
AQ2328="AKTIVCO DEFAUT GE &amp; POWER Cabinet","PASSIVE",
AQ2328="AKTIVCO Coupure ENEO &amp; Baisse de tension","PASSIVE",
AQ2328="Coupure ENEO &amp; Baisse de tension","PASSIVE",
AQ2328="Defaut GE &amp; POWER Cabinet","PASSIVE",
AQ2328="Sharing","PASSIVE",
AQ2328="Sites strategiques &amp; DataCenter","PASSIVE",
AQ2328="Exclu","Exclu",
AQ2328="SAT","ACTIVE",
AQ2328="SPARE-ISSUE","SPARE-ISSUE",
AQ2328="Fiber CAmtel","ACTIVE",
AQ2328="Fiber AOF","ACTIVE",
AQ2328="Projet OCM (HUAWEI)","PLANNED WORKS",
AQ2328="Projet OCM (NOKIA)","PLANNED WORKS",
AQ2328="ACCESS-ISSUE","ACCESS-ISSUE",
AQ2328="Projet OCM (ZTE, NOKIA, autres projets)","PLANNED WORKS",
AQ2328="No root CAuse","No root cause",
AQ2328="ODU HS","ACTIVE",
AQ2328="IP &amp; VLAN","ACTIVE",
AQ2328="Warehouse HUAWEI","SPARE-ISSUE",
AQ2328="SPARE-HS","SPARE-ISSUE",
AQ2328="Power Telco","ACTIVE", AQ2328="no impacts","no impacts"
),"")</f>
        <v>No root cause</v>
      </c>
      <c r="AS2328" s="92" t="s">
        <v>5537</v>
      </c>
      <c r="AT2328" s="98" t="s">
        <v>3930</v>
      </c>
      <c r="AV2328" s="17" t="s">
        <v>5537</v>
      </c>
      <c r="AW2328" s="7" t="s">
        <v>5537</v>
      </c>
      <c r="AX2328" s="6" t="s">
        <v>5537</v>
      </c>
      <c r="AY2328" s="7"/>
      <c r="AZ2328" s="3" t="s">
        <v>5537</v>
      </c>
      <c r="BA2328" s="18" t="s">
        <v>5537</v>
      </c>
      <c r="BB2328" s="18" t="s">
        <v>5537</v>
      </c>
      <c r="BC2328" s="18" t="s">
        <v>5537</v>
      </c>
      <c r="BD2328" s="18" t="s">
        <v>5537</v>
      </c>
      <c r="BE2328" s="18" t="s">
        <v>5537</v>
      </c>
      <c r="BF2328" s="18" t="s">
        <v>5537</v>
      </c>
      <c r="BG2328" s="18" t="s">
        <v>5537</v>
      </c>
      <c r="BH2328" s="18" t="s">
        <v>5537</v>
      </c>
      <c r="BI2328" s="18" t="s">
        <v>5537</v>
      </c>
      <c r="BJ2328" s="18" t="s">
        <v>5537</v>
      </c>
      <c r="BK2328" s="18" t="s">
        <v>5537</v>
      </c>
      <c r="BL2328" s="9" t="s">
        <v>5537</v>
      </c>
      <c r="BM2328" s="14" t="s">
        <v>5537</v>
      </c>
      <c r="BN2328" s="14" t="s">
        <v>5537</v>
      </c>
      <c r="BO2328" s="14" t="str">
        <f>_xlfn.XLOOKUP(B2328,'[4]cell downs 18042026 17h'!$B:$B,'[4]cell downs 18042026 17h'!$B:$B,"")</f>
        <v/>
      </c>
      <c r="BP2328" s="14" t="str">
        <f>_xlfn.XLOOKUP(B2328,'[5]Cells Huawei 19042026 15h'!$B:$B,'[5]Cells Huawei 19042026 15h'!$B:$B,"")</f>
        <v/>
      </c>
      <c r="BQ2328" s="9" t="str">
        <f>_xlfn.XLOOKUP(B2328,'[6]cells down 19042026 9H40'!$B:$B,'[6]cells down 19042026 9H40'!$B:$B,"")</f>
        <v/>
      </c>
      <c r="BR2328" s="9" t="s">
        <v>3930</v>
      </c>
      <c r="BS2328" s="9" t="s">
        <v>5537</v>
      </c>
      <c r="BT2328" s="108"/>
    </row>
    <row r="2329" spans="1:72" s="9" customFormat="1" x14ac:dyDescent="0.35">
      <c r="A2329" s="1" t="s">
        <v>3801</v>
      </c>
      <c r="B2329" s="8" t="s">
        <v>3802</v>
      </c>
      <c r="C2329" s="3" t="str">
        <f>_xlfn.XLOOKUP(B2329,'[1]daily break down'!$D:$D,'[1]daily break down'!$E:$E,"")</f>
        <v>EXTREME-NORD</v>
      </c>
      <c r="D2329" s="1" t="s">
        <v>11</v>
      </c>
      <c r="E2329" s="1" t="s">
        <v>66</v>
      </c>
      <c r="F2329" s="3" t="s">
        <v>55</v>
      </c>
      <c r="G2329" s="1" t="s">
        <v>3803</v>
      </c>
      <c r="H2329" s="32" t="str">
        <f>_xlfn.XLOOKUP(B2329,[2]CALCULATION!$B:$B,[2]CALCULATION!$H:$H,"")</f>
        <v>HUAWEI</v>
      </c>
      <c r="I2329" s="28">
        <v>0</v>
      </c>
      <c r="J2329" s="28">
        <v>0</v>
      </c>
      <c r="K2329" s="28">
        <v>0</v>
      </c>
      <c r="L2329" s="28">
        <v>0</v>
      </c>
      <c r="M2329" s="28">
        <v>0</v>
      </c>
      <c r="N2329" s="28">
        <v>0</v>
      </c>
      <c r="O2329" s="28">
        <v>0</v>
      </c>
      <c r="P2329" s="28">
        <v>0</v>
      </c>
      <c r="Q2329" s="28">
        <v>0</v>
      </c>
      <c r="R2329" s="28">
        <v>0</v>
      </c>
      <c r="S2329" s="93">
        <v>0</v>
      </c>
      <c r="T2329" s="93">
        <f>_xlfn.XLOOKUP(B2329,'[3]Nur des jours'!$B:$B,'[3]Nur des jours'!$U:$U,"")</f>
        <v>0</v>
      </c>
      <c r="U2329" s="93">
        <v>0</v>
      </c>
      <c r="V2329" s="93">
        <v>0</v>
      </c>
      <c r="W2329" s="93">
        <v>0</v>
      </c>
      <c r="X2329" s="93">
        <v>0</v>
      </c>
      <c r="Y2329" s="93">
        <v>0</v>
      </c>
      <c r="Z2329" s="93">
        <v>0</v>
      </c>
      <c r="AA2329" s="93">
        <v>0</v>
      </c>
      <c r="AB2329" s="93">
        <v>0</v>
      </c>
      <c r="AC2329" s="93">
        <f>_xlfn.XLOOKUP(B2329,'[3]Nur des jours'!$B:$B,'[3]Nur des jours'!$N:$N,"")</f>
        <v>0</v>
      </c>
      <c r="AD2329" s="93">
        <v>0</v>
      </c>
      <c r="AE2329" s="93">
        <v>0</v>
      </c>
      <c r="AF2329" s="93">
        <v>0</v>
      </c>
      <c r="AG2329" s="93"/>
      <c r="AH2329" s="93">
        <v>0</v>
      </c>
      <c r="AI2329" s="93">
        <v>0</v>
      </c>
      <c r="AJ2329" s="93">
        <v>0</v>
      </c>
      <c r="AK2329" s="93">
        <v>0</v>
      </c>
      <c r="AL2329" s="93">
        <v>0</v>
      </c>
      <c r="AM2329" s="49" t="s">
        <v>5601</v>
      </c>
      <c r="AN2329" s="49"/>
      <c r="AO2329" s="48" t="str" cm="1">
        <f t="array" ref="AO2329">IFERROR(_xlfn.IFS(
AQ2329="MPR ISSUE","PDH",
AQ2329="BSS Hardware Issue","BSS",
AQ2329="Sites strategiques, MLL, Pylone, etc.","ENVTECH",
AQ2329="AKTIVCO DEFAUT GE &amp; POWER Cabinet","AKTIVCO",
AQ2329="AKTIVCO Coupure ENEO &amp; Baisse de tension","AKTIVCO GRID ONLY",
AQ2329="Coupure ENEO &amp; Baisse de tension","IHS GRID ONLY",
AQ2329="Defaut GE &amp; POWER Cabinet","IHS",
AQ2329="Sharing","Partners",
AQ2329="Sites strategiques &amp; DataCenter","SST &amp; DC",
AQ2329="Exclu","Exclu",
AQ2329="SAT","SAT",
AQ2329="SPARE-ISSUE","SPARE-ISSUE",
AQ2329="Fiber CAmtel","TRANS_FO_CAMTEL",
AQ2329="Fiber AOF","Fiber AOF",
AQ2329="Projet OCM (HUAWEI)","TRAVAUX-HUAWEI",
AQ2329="Projet OCM (NOKIA)","TRAVAUX-NOKIA",
AQ2329="ACCESS-ISSUE","ACCESS-ISSUE",
AQ2329="Projet OCM (ZTE, NOKIA, autres projets)","TRAVAUX OCM",
AQ2329="No root CAuse","No root cause",
AQ2329="ODU HS","PDH",
AQ2329="IP &amp; VLAN","PDH",
AQ2329="Warehouse HUAWEI","SPARE-ISSUE",
AQ2329="SPARE-HS","SPARE-ISSUE",
AQ2329="Power Telco","BSS",AQ2329="no impacts","no impacts"
),"")</f>
        <v>No root cause</v>
      </c>
      <c r="AP2329" s="48" t="str" cm="1">
        <f t="array" ref="AP2329">IFERROR(_xlfn.IFS(
AQ2329="MPR ISSUE","TX ISSUE",
AQ2329="BSS Hardware Issue","RAN ISSUE",
AQ2329="Sites strategiques, MLL, Pylone, etc.","ENVTECH",
AQ2329="AKTIVCO DEFAUT GE &amp; POWER Cabinet","POWER ISSUE",
AQ2329="AKTIVCO Coupure ENEO &amp; Baisse de tension","POWER ISSUE",
AQ2329="Coupure ENEO &amp; Baisse de tension","POWER ISSUE",
AQ2329="Defaut GE &amp; POWER Cabinet","POWER ISSUE",
AQ2329="Sharing","POWER ISSUE",
AQ2329="Sites strategiques &amp; DataCenter","POWER ISSUE",
AQ2329="Exclu","Exclu",
AQ2329="SAT","TX ISSUE",
AQ2329="SPARE-ISSUE","SPARE-ISSUE",
AQ2329="Fiber CAmtel","TX ISSUE",
AQ2329="Fiber AOF","TX ISSUE",
AQ2329="Projet OCM (HUAWEI)","TRAVAUX-HUAWEI",
AQ2329="Projet OCM (NOKIA)","TRAVAUX -NOKIA",
AQ2329="ACCESS-ISSUE","ACCESS-ISSUE",
AQ2329="Projet OCM (ZTE, NOKIA, autres projets)","TRAVAUX OCM",
AQ2329="No root CAuse","No root cause",
AQ2329="ODU HS","TX ISSUE",
AQ2329="IP &amp; VLAN","TX ISSUE",
AQ2329="Warehouse HUAWEI","SPARE-ISSUE",
AQ2329="SPARE-HS","SPARE-ISSUE",
AQ2329="Power Telco","RAN ISSUE",AQ2329="no impacts","no impacts"
),"")</f>
        <v>No root cause</v>
      </c>
      <c r="AQ2329" s="67" t="s">
        <v>5344</v>
      </c>
      <c r="AR2329" s="48" t="str" cm="1">
        <f t="array" ref="AR2329">IFERROR(_xlfn.IFS(
AQ2329="MPR ISSUE","ACTIVE",
AQ2329="BSS Hardware Issue","ACTIVE",
AQ2329="Sites strategiques, MLL, Pylone, etc.","PASSIVE",
AQ2329="AKTIVCO DEFAUT GE &amp; POWER Cabinet","PASSIVE",
AQ2329="AKTIVCO Coupure ENEO &amp; Baisse de tension","PASSIVE",
AQ2329="Coupure ENEO &amp; Baisse de tension","PASSIVE",
AQ2329="Defaut GE &amp; POWER Cabinet","PASSIVE",
AQ2329="Sharing","PASSIVE",
AQ2329="Sites strategiques &amp; DataCenter","PASSIVE",
AQ2329="Exclu","Exclu",
AQ2329="SAT","ACTIVE",
AQ2329="SPARE-ISSUE","SPARE-ISSUE",
AQ2329="Fiber CAmtel","ACTIVE",
AQ2329="Fiber AOF","ACTIVE",
AQ2329="Projet OCM (HUAWEI)","PLANNED WORKS",
AQ2329="Projet OCM (NOKIA)","PLANNED WORKS",
AQ2329="ACCESS-ISSUE","ACCESS-ISSUE",
AQ2329="Projet OCM (ZTE, NOKIA, autres projets)","PLANNED WORKS",
AQ2329="No root CAuse","No root cause",
AQ2329="ODU HS","ACTIVE",
AQ2329="IP &amp; VLAN","ACTIVE",
AQ2329="Warehouse HUAWEI","SPARE-ISSUE",
AQ2329="SPARE-HS","SPARE-ISSUE",
AQ2329="Power Telco","ACTIVE", AQ2329="no impacts","no impacts"
),"")</f>
        <v>No root cause</v>
      </c>
      <c r="AS2329" s="92" t="s">
        <v>5537</v>
      </c>
      <c r="AT2329" s="98" t="s">
        <v>3802</v>
      </c>
      <c r="AV2329" s="17" t="s">
        <v>5537</v>
      </c>
      <c r="AW2329" s="7" t="s">
        <v>5537</v>
      </c>
      <c r="AX2329" s="6" t="s">
        <v>5537</v>
      </c>
      <c r="AY2329" s="7"/>
      <c r="AZ2329" s="3" t="s">
        <v>5537</v>
      </c>
      <c r="BA2329" s="18" t="s">
        <v>5537</v>
      </c>
      <c r="BB2329" s="18" t="s">
        <v>5537</v>
      </c>
      <c r="BC2329" s="18" t="s">
        <v>5537</v>
      </c>
      <c r="BD2329" s="18" t="s">
        <v>5537</v>
      </c>
      <c r="BE2329" s="18" t="s">
        <v>5537</v>
      </c>
      <c r="BF2329" s="18" t="s">
        <v>5537</v>
      </c>
      <c r="BG2329" s="18" t="s">
        <v>5537</v>
      </c>
      <c r="BH2329" s="18" t="s">
        <v>5537</v>
      </c>
      <c r="BI2329" s="18" t="s">
        <v>5537</v>
      </c>
      <c r="BJ2329" s="18" t="s">
        <v>5537</v>
      </c>
      <c r="BK2329" s="18" t="s">
        <v>5537</v>
      </c>
      <c r="BL2329" s="9" t="s">
        <v>5537</v>
      </c>
      <c r="BM2329" s="14" t="s">
        <v>5537</v>
      </c>
      <c r="BN2329" s="14" t="s">
        <v>5537</v>
      </c>
      <c r="BO2329" s="14" t="str">
        <f>_xlfn.XLOOKUP(B2329,'[4]cell downs 18042026 17h'!$B:$B,'[4]cell downs 18042026 17h'!$B:$B,"")</f>
        <v/>
      </c>
      <c r="BP2329" s="14" t="str">
        <f>_xlfn.XLOOKUP(B2329,'[5]Cells Huawei 19042026 15h'!$B:$B,'[5]Cells Huawei 19042026 15h'!$B:$B,"")</f>
        <v/>
      </c>
      <c r="BQ2329" s="9" t="str">
        <f>_xlfn.XLOOKUP(B2329,'[6]cells down 19042026 9H40'!$B:$B,'[6]cells down 19042026 9H40'!$B:$B,"")</f>
        <v/>
      </c>
      <c r="BR2329" s="9" t="s">
        <v>3802</v>
      </c>
      <c r="BS2329" s="9" t="s">
        <v>5537</v>
      </c>
      <c r="BT2329" s="108"/>
    </row>
    <row r="2330" spans="1:72" s="9" customFormat="1" x14ac:dyDescent="0.35">
      <c r="A2330" s="1" t="s">
        <v>2506</v>
      </c>
      <c r="B2330" s="8" t="s">
        <v>2507</v>
      </c>
      <c r="C2330" s="3" t="str">
        <f>_xlfn.XLOOKUP(B2330,'[1]daily break down'!$D:$D,'[1]daily break down'!$E:$E,"")</f>
        <v>NORD-OUEST</v>
      </c>
      <c r="D2330" s="1" t="s">
        <v>11</v>
      </c>
      <c r="E2330" s="1" t="s">
        <v>154</v>
      </c>
      <c r="F2330" s="3" t="s">
        <v>51</v>
      </c>
      <c r="G2330" s="1" t="s">
        <v>2508</v>
      </c>
      <c r="H2330" s="33" t="str">
        <f>_xlfn.XLOOKUP(B2330,[2]CALCULATION!$B:$B,[2]CALCULATION!$H:$H,"")</f>
        <v>NOKIA</v>
      </c>
      <c r="I2330" s="28">
        <v>0</v>
      </c>
      <c r="J2330" s="28">
        <v>0</v>
      </c>
      <c r="K2330" s="28">
        <v>0</v>
      </c>
      <c r="L2330" s="28">
        <v>0</v>
      </c>
      <c r="M2330" s="28">
        <v>0</v>
      </c>
      <c r="N2330" s="28">
        <v>0</v>
      </c>
      <c r="O2330" s="28">
        <v>0</v>
      </c>
      <c r="P2330" s="28">
        <v>0</v>
      </c>
      <c r="Q2330" s="28">
        <v>0</v>
      </c>
      <c r="R2330" s="28">
        <v>0</v>
      </c>
      <c r="S2330" s="93">
        <v>0</v>
      </c>
      <c r="T2330" s="93">
        <f>_xlfn.XLOOKUP(B2330,'[3]Nur des jours'!$B:$B,'[3]Nur des jours'!$U:$U,"")</f>
        <v>0</v>
      </c>
      <c r="U2330" s="93">
        <v>0</v>
      </c>
      <c r="V2330" s="93">
        <v>0</v>
      </c>
      <c r="W2330" s="93">
        <v>0</v>
      </c>
      <c r="X2330" s="93">
        <v>0</v>
      </c>
      <c r="Y2330" s="93">
        <v>0</v>
      </c>
      <c r="Z2330" s="93">
        <v>0</v>
      </c>
      <c r="AA2330" s="93">
        <v>0</v>
      </c>
      <c r="AB2330" s="93">
        <v>0</v>
      </c>
      <c r="AC2330" s="93">
        <f>_xlfn.XLOOKUP(B2330,'[3]Nur des jours'!$B:$B,'[3]Nur des jours'!$N:$N,"")</f>
        <v>0</v>
      </c>
      <c r="AD2330" s="93">
        <v>0</v>
      </c>
      <c r="AE2330" s="93">
        <v>0</v>
      </c>
      <c r="AF2330" s="93">
        <v>0</v>
      </c>
      <c r="AG2330" s="93"/>
      <c r="AH2330" s="93">
        <v>0</v>
      </c>
      <c r="AI2330" s="93">
        <v>0</v>
      </c>
      <c r="AJ2330" s="93">
        <v>0</v>
      </c>
      <c r="AK2330" s="93">
        <v>0</v>
      </c>
      <c r="AL2330" s="93">
        <v>0</v>
      </c>
      <c r="AM2330" s="49" t="s">
        <v>5601</v>
      </c>
      <c r="AN2330" s="49"/>
      <c r="AO2330" s="48" t="str" cm="1">
        <f t="array" ref="AO2330">IFERROR(_xlfn.IFS(
AQ2330="MPR ISSUE","PDH",
AQ2330="BSS Hardware Issue","BSS",
AQ2330="Sites strategiques, MLL, Pylone, etc.","ENVTECH",
AQ2330="AKTIVCO DEFAUT GE &amp; POWER Cabinet","AKTIVCO",
AQ2330="AKTIVCO Coupure ENEO &amp; Baisse de tension","AKTIVCO GRID ONLY",
AQ2330="Coupure ENEO &amp; Baisse de tension","IHS GRID ONLY",
AQ2330="Defaut GE &amp; POWER Cabinet","IHS",
AQ2330="Sharing","Partners",
AQ2330="Sites strategiques &amp; DataCenter","SST &amp; DC",
AQ2330="Exclu","Exclu",
AQ2330="SAT","SAT",
AQ2330="SPARE-ISSUE","SPARE-ISSUE",
AQ2330="Fiber CAmtel","TRANS_FO_CAMTEL",
AQ2330="Fiber AOF","Fiber AOF",
AQ2330="Projet OCM (HUAWEI)","TRAVAUX-HUAWEI",
AQ2330="Projet OCM (NOKIA)","TRAVAUX-NOKIA",
AQ2330="ACCESS-ISSUE","ACCESS-ISSUE",
AQ2330="Projet OCM (ZTE, NOKIA, autres projets)","TRAVAUX OCM",
AQ2330="No root CAuse","No root cause",
AQ2330="ODU HS","PDH",
AQ2330="IP &amp; VLAN","PDH",
AQ2330="Warehouse HUAWEI","SPARE-ISSUE",
AQ2330="SPARE-HS","SPARE-ISSUE",
AQ2330="Power Telco","BSS",AQ2330="no impacts","no impacts"
),"")</f>
        <v>No root cause</v>
      </c>
      <c r="AP2330" s="48" t="str" cm="1">
        <f t="array" ref="AP2330">IFERROR(_xlfn.IFS(
AQ2330="MPR ISSUE","TX ISSUE",
AQ2330="BSS Hardware Issue","RAN ISSUE",
AQ2330="Sites strategiques, MLL, Pylone, etc.","ENVTECH",
AQ2330="AKTIVCO DEFAUT GE &amp; POWER Cabinet","POWER ISSUE",
AQ2330="AKTIVCO Coupure ENEO &amp; Baisse de tension","POWER ISSUE",
AQ2330="Coupure ENEO &amp; Baisse de tension","POWER ISSUE",
AQ2330="Defaut GE &amp; POWER Cabinet","POWER ISSUE",
AQ2330="Sharing","POWER ISSUE",
AQ2330="Sites strategiques &amp; DataCenter","POWER ISSUE",
AQ2330="Exclu","Exclu",
AQ2330="SAT","TX ISSUE",
AQ2330="SPARE-ISSUE","SPARE-ISSUE",
AQ2330="Fiber CAmtel","TX ISSUE",
AQ2330="Fiber AOF","TX ISSUE",
AQ2330="Projet OCM (HUAWEI)","TRAVAUX-HUAWEI",
AQ2330="Projet OCM (NOKIA)","TRAVAUX -NOKIA",
AQ2330="ACCESS-ISSUE","ACCESS-ISSUE",
AQ2330="Projet OCM (ZTE, NOKIA, autres projets)","TRAVAUX OCM",
AQ2330="No root CAuse","No root cause",
AQ2330="ODU HS","TX ISSUE",
AQ2330="IP &amp; VLAN","TX ISSUE",
AQ2330="Warehouse HUAWEI","SPARE-ISSUE",
AQ2330="SPARE-HS","SPARE-ISSUE",
AQ2330="Power Telco","RAN ISSUE",AQ2330="no impacts","no impacts"
),"")</f>
        <v>No root cause</v>
      </c>
      <c r="AQ2330" s="67" t="s">
        <v>5344</v>
      </c>
      <c r="AR2330" s="48" t="str" cm="1">
        <f t="array" ref="AR2330">IFERROR(_xlfn.IFS(
AQ2330="MPR ISSUE","ACTIVE",
AQ2330="BSS Hardware Issue","ACTIVE",
AQ2330="Sites strategiques, MLL, Pylone, etc.","PASSIVE",
AQ2330="AKTIVCO DEFAUT GE &amp; POWER Cabinet","PASSIVE",
AQ2330="AKTIVCO Coupure ENEO &amp; Baisse de tension","PASSIVE",
AQ2330="Coupure ENEO &amp; Baisse de tension","PASSIVE",
AQ2330="Defaut GE &amp; POWER Cabinet","PASSIVE",
AQ2330="Sharing","PASSIVE",
AQ2330="Sites strategiques &amp; DataCenter","PASSIVE",
AQ2330="Exclu","Exclu",
AQ2330="SAT","ACTIVE",
AQ2330="SPARE-ISSUE","SPARE-ISSUE",
AQ2330="Fiber CAmtel","ACTIVE",
AQ2330="Fiber AOF","ACTIVE",
AQ2330="Projet OCM (HUAWEI)","PLANNED WORKS",
AQ2330="Projet OCM (NOKIA)","PLANNED WORKS",
AQ2330="ACCESS-ISSUE","ACCESS-ISSUE",
AQ2330="Projet OCM (ZTE, NOKIA, autres projets)","PLANNED WORKS",
AQ2330="No root CAuse","No root cause",
AQ2330="ODU HS","ACTIVE",
AQ2330="IP &amp; VLAN","ACTIVE",
AQ2330="Warehouse HUAWEI","SPARE-ISSUE",
AQ2330="SPARE-HS","SPARE-ISSUE",
AQ2330="Power Telco","ACTIVE", AQ2330="no impacts","no impacts"
),"")</f>
        <v>No root cause</v>
      </c>
      <c r="AS2330" s="92" t="s">
        <v>5537</v>
      </c>
      <c r="AT2330" s="98" t="s">
        <v>2507</v>
      </c>
      <c r="AV2330" s="17" t="s">
        <v>5537</v>
      </c>
      <c r="AW2330" s="7" t="s">
        <v>5537</v>
      </c>
      <c r="AX2330" s="6" t="s">
        <v>5537</v>
      </c>
      <c r="AY2330" s="7"/>
      <c r="AZ2330" s="3" t="s">
        <v>5537</v>
      </c>
      <c r="BA2330" s="18" t="s">
        <v>5537</v>
      </c>
      <c r="BB2330" s="18" t="s">
        <v>5537</v>
      </c>
      <c r="BC2330" s="18" t="s">
        <v>5537</v>
      </c>
      <c r="BD2330" s="18" t="s">
        <v>5537</v>
      </c>
      <c r="BE2330" s="18" t="s">
        <v>5537</v>
      </c>
      <c r="BF2330" s="18" t="s">
        <v>5537</v>
      </c>
      <c r="BG2330" s="18" t="s">
        <v>5537</v>
      </c>
      <c r="BH2330" s="18" t="s">
        <v>5537</v>
      </c>
      <c r="BI2330" s="18" t="s">
        <v>5537</v>
      </c>
      <c r="BJ2330" s="18" t="s">
        <v>5537</v>
      </c>
      <c r="BK2330" s="18" t="s">
        <v>5537</v>
      </c>
      <c r="BL2330" s="9" t="s">
        <v>5537</v>
      </c>
      <c r="BM2330" s="14" t="s">
        <v>5537</v>
      </c>
      <c r="BN2330" s="14" t="s">
        <v>5537</v>
      </c>
      <c r="BO2330" s="14" t="str">
        <f>_xlfn.XLOOKUP(B2330,'[4]cell downs 18042026 17h'!$B:$B,'[4]cell downs 18042026 17h'!$B:$B,"")</f>
        <v/>
      </c>
      <c r="BP2330" s="14" t="str">
        <f>_xlfn.XLOOKUP(B2330,'[5]Cells Huawei 19042026 15h'!$B:$B,'[5]Cells Huawei 19042026 15h'!$B:$B,"")</f>
        <v/>
      </c>
      <c r="BQ2330" s="9" t="str">
        <f>_xlfn.XLOOKUP(B2330,'[6]cells down 19042026 9H40'!$B:$B,'[6]cells down 19042026 9H40'!$B:$B,"")</f>
        <v/>
      </c>
      <c r="BR2330" s="9" t="s">
        <v>2507</v>
      </c>
      <c r="BS2330" s="9" t="s">
        <v>12</v>
      </c>
      <c r="BT2330" s="108"/>
    </row>
    <row r="2331" spans="1:72" s="9" customFormat="1" x14ac:dyDescent="0.35">
      <c r="A2331" s="1" t="s">
        <v>3431</v>
      </c>
      <c r="B2331" s="8" t="s">
        <v>3432</v>
      </c>
      <c r="C2331" s="3" t="str">
        <f>_xlfn.XLOOKUP(B2331,'[1]daily break down'!$D:$D,'[1]daily break down'!$E:$E,"")</f>
        <v>SUD-OUEST</v>
      </c>
      <c r="D2331" s="1" t="s">
        <v>11</v>
      </c>
      <c r="E2331" s="1" t="s">
        <v>96</v>
      </c>
      <c r="F2331" s="3" t="s">
        <v>51</v>
      </c>
      <c r="G2331" s="1" t="s">
        <v>14</v>
      </c>
      <c r="H2331" s="33" t="str">
        <f>_xlfn.XLOOKUP(B2331,[2]CALCULATION!$B:$B,[2]CALCULATION!$H:$H,"")</f>
        <v>NOKIA</v>
      </c>
      <c r="I2331" s="28">
        <v>0</v>
      </c>
      <c r="J2331" s="28">
        <v>0</v>
      </c>
      <c r="K2331" s="28">
        <v>0</v>
      </c>
      <c r="L2331" s="28">
        <v>0</v>
      </c>
      <c r="M2331" s="28">
        <v>0</v>
      </c>
      <c r="N2331" s="28">
        <v>0</v>
      </c>
      <c r="O2331" s="28">
        <v>0</v>
      </c>
      <c r="P2331" s="28">
        <v>0</v>
      </c>
      <c r="Q2331" s="28">
        <v>0</v>
      </c>
      <c r="R2331" s="28">
        <v>0</v>
      </c>
      <c r="S2331" s="93">
        <v>0</v>
      </c>
      <c r="T2331" s="93">
        <f>_xlfn.XLOOKUP(B2331,'[3]Nur des jours'!$B:$B,'[3]Nur des jours'!$U:$U,"")</f>
        <v>0</v>
      </c>
      <c r="U2331" s="93">
        <v>0</v>
      </c>
      <c r="V2331" s="93">
        <v>0</v>
      </c>
      <c r="W2331" s="93">
        <v>0</v>
      </c>
      <c r="X2331" s="93">
        <v>0</v>
      </c>
      <c r="Y2331" s="93">
        <v>0</v>
      </c>
      <c r="Z2331" s="93">
        <v>0</v>
      </c>
      <c r="AA2331" s="93">
        <v>0</v>
      </c>
      <c r="AB2331" s="93">
        <v>0</v>
      </c>
      <c r="AC2331" s="93">
        <f>_xlfn.XLOOKUP(B2331,'[3]Nur des jours'!$B:$B,'[3]Nur des jours'!$N:$N,"")</f>
        <v>0</v>
      </c>
      <c r="AD2331" s="93">
        <v>0</v>
      </c>
      <c r="AE2331" s="93">
        <v>0</v>
      </c>
      <c r="AF2331" s="93">
        <v>0</v>
      </c>
      <c r="AG2331" s="93"/>
      <c r="AH2331" s="93">
        <v>0</v>
      </c>
      <c r="AI2331" s="93">
        <v>0</v>
      </c>
      <c r="AJ2331" s="93">
        <v>0</v>
      </c>
      <c r="AK2331" s="93">
        <v>0</v>
      </c>
      <c r="AL2331" s="93">
        <v>0</v>
      </c>
      <c r="AM2331" s="49" t="s">
        <v>5601</v>
      </c>
      <c r="AN2331" s="49"/>
      <c r="AO2331" s="48" t="str" cm="1">
        <f t="array" ref="AO2331">IFERROR(_xlfn.IFS(
AQ2331="MPR ISSUE","PDH",
AQ2331="BSS Hardware Issue","BSS",
AQ2331="Sites strategiques, MLL, Pylone, etc.","ENVTECH",
AQ2331="AKTIVCO DEFAUT GE &amp; POWER Cabinet","AKTIVCO",
AQ2331="AKTIVCO Coupure ENEO &amp; Baisse de tension","AKTIVCO GRID ONLY",
AQ2331="Coupure ENEO &amp; Baisse de tension","IHS GRID ONLY",
AQ2331="Defaut GE &amp; POWER Cabinet","IHS",
AQ2331="Sharing","Partners",
AQ2331="Sites strategiques &amp; DataCenter","SST &amp; DC",
AQ2331="Exclu","Exclu",
AQ2331="SAT","SAT",
AQ2331="SPARE-ISSUE","SPARE-ISSUE",
AQ2331="Fiber CAmtel","TRANS_FO_CAMTEL",
AQ2331="Fiber AOF","Fiber AOF",
AQ2331="Projet OCM (HUAWEI)","TRAVAUX-HUAWEI",
AQ2331="Projet OCM (NOKIA)","TRAVAUX-NOKIA",
AQ2331="ACCESS-ISSUE","ACCESS-ISSUE",
AQ2331="Projet OCM (ZTE, NOKIA, autres projets)","TRAVAUX OCM",
AQ2331="No root CAuse","No root cause",
AQ2331="ODU HS","PDH",
AQ2331="IP &amp; VLAN","PDH",
AQ2331="Warehouse HUAWEI","SPARE-ISSUE",
AQ2331="SPARE-HS","SPARE-ISSUE",
AQ2331="Power Telco","BSS",AQ2331="no impacts","no impacts"
),"")</f>
        <v>No root cause</v>
      </c>
      <c r="AP2331" s="48" t="str" cm="1">
        <f t="array" ref="AP2331">IFERROR(_xlfn.IFS(
AQ2331="MPR ISSUE","TX ISSUE",
AQ2331="BSS Hardware Issue","RAN ISSUE",
AQ2331="Sites strategiques, MLL, Pylone, etc.","ENVTECH",
AQ2331="AKTIVCO DEFAUT GE &amp; POWER Cabinet","POWER ISSUE",
AQ2331="AKTIVCO Coupure ENEO &amp; Baisse de tension","POWER ISSUE",
AQ2331="Coupure ENEO &amp; Baisse de tension","POWER ISSUE",
AQ2331="Defaut GE &amp; POWER Cabinet","POWER ISSUE",
AQ2331="Sharing","POWER ISSUE",
AQ2331="Sites strategiques &amp; DataCenter","POWER ISSUE",
AQ2331="Exclu","Exclu",
AQ2331="SAT","TX ISSUE",
AQ2331="SPARE-ISSUE","SPARE-ISSUE",
AQ2331="Fiber CAmtel","TX ISSUE",
AQ2331="Fiber AOF","TX ISSUE",
AQ2331="Projet OCM (HUAWEI)","TRAVAUX-HUAWEI",
AQ2331="Projet OCM (NOKIA)","TRAVAUX -NOKIA",
AQ2331="ACCESS-ISSUE","ACCESS-ISSUE",
AQ2331="Projet OCM (ZTE, NOKIA, autres projets)","TRAVAUX OCM",
AQ2331="No root CAuse","No root cause",
AQ2331="ODU HS","TX ISSUE",
AQ2331="IP &amp; VLAN","TX ISSUE",
AQ2331="Warehouse HUAWEI","SPARE-ISSUE",
AQ2331="SPARE-HS","SPARE-ISSUE",
AQ2331="Power Telco","RAN ISSUE",AQ2331="no impacts","no impacts"
),"")</f>
        <v>No root cause</v>
      </c>
      <c r="AQ2331" s="67" t="s">
        <v>5344</v>
      </c>
      <c r="AR2331" s="48" t="str" cm="1">
        <f t="array" ref="AR2331">IFERROR(_xlfn.IFS(
AQ2331="MPR ISSUE","ACTIVE",
AQ2331="BSS Hardware Issue","ACTIVE",
AQ2331="Sites strategiques, MLL, Pylone, etc.","PASSIVE",
AQ2331="AKTIVCO DEFAUT GE &amp; POWER Cabinet","PASSIVE",
AQ2331="AKTIVCO Coupure ENEO &amp; Baisse de tension","PASSIVE",
AQ2331="Coupure ENEO &amp; Baisse de tension","PASSIVE",
AQ2331="Defaut GE &amp; POWER Cabinet","PASSIVE",
AQ2331="Sharing","PASSIVE",
AQ2331="Sites strategiques &amp; DataCenter","PASSIVE",
AQ2331="Exclu","Exclu",
AQ2331="SAT","ACTIVE",
AQ2331="SPARE-ISSUE","SPARE-ISSUE",
AQ2331="Fiber CAmtel","ACTIVE",
AQ2331="Fiber AOF","ACTIVE",
AQ2331="Projet OCM (HUAWEI)","PLANNED WORKS",
AQ2331="Projet OCM (NOKIA)","PLANNED WORKS",
AQ2331="ACCESS-ISSUE","ACCESS-ISSUE",
AQ2331="Projet OCM (ZTE, NOKIA, autres projets)","PLANNED WORKS",
AQ2331="No root CAuse","No root cause",
AQ2331="ODU HS","ACTIVE",
AQ2331="IP &amp; VLAN","ACTIVE",
AQ2331="Warehouse HUAWEI","SPARE-ISSUE",
AQ2331="SPARE-HS","SPARE-ISSUE",
AQ2331="Power Telco","ACTIVE", AQ2331="no impacts","no impacts"
),"")</f>
        <v>No root cause</v>
      </c>
      <c r="AS2331" s="92" t="s">
        <v>5537</v>
      </c>
      <c r="AT2331" s="98" t="s">
        <v>3432</v>
      </c>
      <c r="AV2331" s="17" t="s">
        <v>5537</v>
      </c>
      <c r="AW2331" s="7" t="s">
        <v>5537</v>
      </c>
      <c r="AX2331" s="6" t="s">
        <v>5537</v>
      </c>
      <c r="AY2331" s="7"/>
      <c r="AZ2331" s="3" t="s">
        <v>5537</v>
      </c>
      <c r="BA2331" s="18" t="s">
        <v>5537</v>
      </c>
      <c r="BB2331" s="18" t="s">
        <v>5537</v>
      </c>
      <c r="BC2331" s="18" t="s">
        <v>5537</v>
      </c>
      <c r="BD2331" s="18" t="s">
        <v>5537</v>
      </c>
      <c r="BE2331" s="18" t="s">
        <v>5537</v>
      </c>
      <c r="BF2331" s="18" t="s">
        <v>5537</v>
      </c>
      <c r="BG2331" s="18" t="s">
        <v>5537</v>
      </c>
      <c r="BH2331" s="18" t="s">
        <v>5537</v>
      </c>
      <c r="BI2331" s="18" t="s">
        <v>5537</v>
      </c>
      <c r="BJ2331" s="18" t="s">
        <v>5537</v>
      </c>
      <c r="BK2331" s="18" t="s">
        <v>5537</v>
      </c>
      <c r="BL2331" s="9" t="s">
        <v>5537</v>
      </c>
      <c r="BM2331" s="14" t="s">
        <v>5537</v>
      </c>
      <c r="BN2331" s="14" t="s">
        <v>5537</v>
      </c>
      <c r="BO2331" s="14" t="str">
        <f>_xlfn.XLOOKUP(B2331,'[4]cell downs 18042026 17h'!$B:$B,'[4]cell downs 18042026 17h'!$B:$B,"")</f>
        <v/>
      </c>
      <c r="BP2331" s="14" t="str">
        <f>_xlfn.XLOOKUP(B2331,'[5]Cells Huawei 19042026 15h'!$B:$B,'[5]Cells Huawei 19042026 15h'!$B:$B,"")</f>
        <v/>
      </c>
      <c r="BQ2331" s="9" t="str">
        <f>_xlfn.XLOOKUP(B2331,'[6]cells down 19042026 9H40'!$B:$B,'[6]cells down 19042026 9H40'!$B:$B,"")</f>
        <v/>
      </c>
      <c r="BR2331" s="9" t="s">
        <v>3432</v>
      </c>
      <c r="BS2331" s="9" t="s">
        <v>5537</v>
      </c>
      <c r="BT2331" s="108"/>
    </row>
    <row r="2332" spans="1:72" s="9" customFormat="1" x14ac:dyDescent="0.35">
      <c r="A2332" s="1" t="s">
        <v>3084</v>
      </c>
      <c r="B2332" s="8" t="s">
        <v>3085</v>
      </c>
      <c r="C2332" s="3" t="str">
        <f>_xlfn.XLOOKUP(B2332,'[1]daily break down'!$D:$D,'[1]daily break down'!$E:$E,"")</f>
        <v>EXTREME-NORD</v>
      </c>
      <c r="D2332" s="1"/>
      <c r="E2332" s="1"/>
      <c r="F2332" s="3" t="s">
        <v>55</v>
      </c>
      <c r="G2332" s="1" t="s">
        <v>3086</v>
      </c>
      <c r="H2332" s="32" t="str">
        <f>_xlfn.XLOOKUP(B2332,[2]CALCULATION!$B:$B,[2]CALCULATION!$H:$H,"")</f>
        <v>HUAWEI</v>
      </c>
      <c r="I2332" s="28">
        <v>0</v>
      </c>
      <c r="J2332" s="28">
        <v>0</v>
      </c>
      <c r="K2332" s="28">
        <v>0</v>
      </c>
      <c r="L2332" s="28">
        <v>0</v>
      </c>
      <c r="M2332" s="28">
        <v>0</v>
      </c>
      <c r="N2332" s="28">
        <v>0</v>
      </c>
      <c r="O2332" s="28">
        <v>0</v>
      </c>
      <c r="P2332" s="28">
        <v>0</v>
      </c>
      <c r="Q2332" s="28">
        <v>0</v>
      </c>
      <c r="R2332" s="28">
        <v>0</v>
      </c>
      <c r="S2332" s="93">
        <v>0</v>
      </c>
      <c r="T2332" s="93">
        <f>_xlfn.XLOOKUP(B2332,'[3]Nur des jours'!$B:$B,'[3]Nur des jours'!$U:$U,"")</f>
        <v>0</v>
      </c>
      <c r="U2332" s="93">
        <v>0</v>
      </c>
      <c r="V2332" s="93">
        <v>0</v>
      </c>
      <c r="W2332" s="93">
        <v>0</v>
      </c>
      <c r="X2332" s="93">
        <v>0</v>
      </c>
      <c r="Y2332" s="93">
        <v>0</v>
      </c>
      <c r="Z2332" s="93">
        <v>0</v>
      </c>
      <c r="AA2332" s="93">
        <v>0</v>
      </c>
      <c r="AB2332" s="93">
        <v>0</v>
      </c>
      <c r="AC2332" s="93">
        <f>_xlfn.XLOOKUP(B2332,'[3]Nur des jours'!$B:$B,'[3]Nur des jours'!$N:$N,"")</f>
        <v>0</v>
      </c>
      <c r="AD2332" s="93">
        <v>0</v>
      </c>
      <c r="AE2332" s="93">
        <v>0</v>
      </c>
      <c r="AF2332" s="93">
        <v>0</v>
      </c>
      <c r="AG2332" s="93"/>
      <c r="AH2332" s="93">
        <v>0</v>
      </c>
      <c r="AI2332" s="93">
        <v>0</v>
      </c>
      <c r="AJ2332" s="93">
        <v>0</v>
      </c>
      <c r="AK2332" s="93">
        <v>0</v>
      </c>
      <c r="AL2332" s="93">
        <v>0</v>
      </c>
      <c r="AM2332" s="49" t="s">
        <v>5601</v>
      </c>
      <c r="AN2332" s="49"/>
      <c r="AO2332" s="48" t="str" cm="1">
        <f t="array" ref="AO2332">IFERROR(_xlfn.IFS(
AQ2332="MPR ISSUE","PDH",
AQ2332="BSS Hardware Issue","BSS",
AQ2332="Sites strategiques, MLL, Pylone, etc.","ENVTECH",
AQ2332="AKTIVCO DEFAUT GE &amp; POWER Cabinet","AKTIVCO",
AQ2332="AKTIVCO Coupure ENEO &amp; Baisse de tension","AKTIVCO GRID ONLY",
AQ2332="Coupure ENEO &amp; Baisse de tension","IHS GRID ONLY",
AQ2332="Defaut GE &amp; POWER Cabinet","IHS",
AQ2332="Sharing","Partners",
AQ2332="Sites strategiques &amp; DataCenter","SST &amp; DC",
AQ2332="Exclu","Exclu",
AQ2332="SAT","SAT",
AQ2332="SPARE-ISSUE","SPARE-ISSUE",
AQ2332="Fiber CAmtel","TRANS_FO_CAMTEL",
AQ2332="Fiber AOF","Fiber AOF",
AQ2332="Projet OCM (HUAWEI)","TRAVAUX-HUAWEI",
AQ2332="Projet OCM (NOKIA)","TRAVAUX-NOKIA",
AQ2332="ACCESS-ISSUE","ACCESS-ISSUE",
AQ2332="Projet OCM (ZTE, NOKIA, autres projets)","TRAVAUX OCM",
AQ2332="No root CAuse","No root cause",
AQ2332="ODU HS","PDH",
AQ2332="IP &amp; VLAN","PDH",
AQ2332="Warehouse HUAWEI","SPARE-ISSUE",
AQ2332="SPARE-HS","SPARE-ISSUE",
AQ2332="Power Telco","BSS",AQ2332="no impacts","no impacts"
),"")</f>
        <v>No root cause</v>
      </c>
      <c r="AP2332" s="48" t="str" cm="1">
        <f t="array" ref="AP2332">IFERROR(_xlfn.IFS(
AQ2332="MPR ISSUE","TX ISSUE",
AQ2332="BSS Hardware Issue","RAN ISSUE",
AQ2332="Sites strategiques, MLL, Pylone, etc.","ENVTECH",
AQ2332="AKTIVCO DEFAUT GE &amp; POWER Cabinet","POWER ISSUE",
AQ2332="AKTIVCO Coupure ENEO &amp; Baisse de tension","POWER ISSUE",
AQ2332="Coupure ENEO &amp; Baisse de tension","POWER ISSUE",
AQ2332="Defaut GE &amp; POWER Cabinet","POWER ISSUE",
AQ2332="Sharing","POWER ISSUE",
AQ2332="Sites strategiques &amp; DataCenter","POWER ISSUE",
AQ2332="Exclu","Exclu",
AQ2332="SAT","TX ISSUE",
AQ2332="SPARE-ISSUE","SPARE-ISSUE",
AQ2332="Fiber CAmtel","TX ISSUE",
AQ2332="Fiber AOF","TX ISSUE",
AQ2332="Projet OCM (HUAWEI)","TRAVAUX-HUAWEI",
AQ2332="Projet OCM (NOKIA)","TRAVAUX -NOKIA",
AQ2332="ACCESS-ISSUE","ACCESS-ISSUE",
AQ2332="Projet OCM (ZTE, NOKIA, autres projets)","TRAVAUX OCM",
AQ2332="No root CAuse","No root cause",
AQ2332="ODU HS","TX ISSUE",
AQ2332="IP &amp; VLAN","TX ISSUE",
AQ2332="Warehouse HUAWEI","SPARE-ISSUE",
AQ2332="SPARE-HS","SPARE-ISSUE",
AQ2332="Power Telco","RAN ISSUE",AQ2332="no impacts","no impacts"
),"")</f>
        <v>No root cause</v>
      </c>
      <c r="AQ2332" s="67" t="s">
        <v>5344</v>
      </c>
      <c r="AR2332" s="48" t="str" cm="1">
        <f t="array" ref="AR2332">IFERROR(_xlfn.IFS(
AQ2332="MPR ISSUE","ACTIVE",
AQ2332="BSS Hardware Issue","ACTIVE",
AQ2332="Sites strategiques, MLL, Pylone, etc.","PASSIVE",
AQ2332="AKTIVCO DEFAUT GE &amp; POWER Cabinet","PASSIVE",
AQ2332="AKTIVCO Coupure ENEO &amp; Baisse de tension","PASSIVE",
AQ2332="Coupure ENEO &amp; Baisse de tension","PASSIVE",
AQ2332="Defaut GE &amp; POWER Cabinet","PASSIVE",
AQ2332="Sharing","PASSIVE",
AQ2332="Sites strategiques &amp; DataCenter","PASSIVE",
AQ2332="Exclu","Exclu",
AQ2332="SAT","ACTIVE",
AQ2332="SPARE-ISSUE","SPARE-ISSUE",
AQ2332="Fiber CAmtel","ACTIVE",
AQ2332="Fiber AOF","ACTIVE",
AQ2332="Projet OCM (HUAWEI)","PLANNED WORKS",
AQ2332="Projet OCM (NOKIA)","PLANNED WORKS",
AQ2332="ACCESS-ISSUE","ACCESS-ISSUE",
AQ2332="Projet OCM (ZTE, NOKIA, autres projets)","PLANNED WORKS",
AQ2332="No root CAuse","No root cause",
AQ2332="ODU HS","ACTIVE",
AQ2332="IP &amp; VLAN","ACTIVE",
AQ2332="Warehouse HUAWEI","SPARE-ISSUE",
AQ2332="SPARE-HS","SPARE-ISSUE",
AQ2332="Power Telco","ACTIVE", AQ2332="no impacts","no impacts"
),"")</f>
        <v>No root cause</v>
      </c>
      <c r="AS2332" s="92" t="s">
        <v>5537</v>
      </c>
      <c r="AT2332" s="98" t="s">
        <v>3085</v>
      </c>
      <c r="AV2332" s="17" t="s">
        <v>5537</v>
      </c>
      <c r="AW2332" s="7" t="s">
        <v>5537</v>
      </c>
      <c r="AX2332" s="6" t="s">
        <v>5537</v>
      </c>
      <c r="AY2332" s="7"/>
      <c r="AZ2332" s="3" t="s">
        <v>5537</v>
      </c>
      <c r="BA2332" s="18" t="s">
        <v>5537</v>
      </c>
      <c r="BB2332" s="18" t="s">
        <v>5537</v>
      </c>
      <c r="BC2332" s="18" t="s">
        <v>5537</v>
      </c>
      <c r="BD2332" s="18" t="s">
        <v>5537</v>
      </c>
      <c r="BE2332" s="18" t="s">
        <v>5537</v>
      </c>
      <c r="BF2332" s="18" t="s">
        <v>5537</v>
      </c>
      <c r="BG2332" s="18" t="s">
        <v>5537</v>
      </c>
      <c r="BH2332" s="18" t="s">
        <v>5537</v>
      </c>
      <c r="BI2332" s="18" t="s">
        <v>5537</v>
      </c>
      <c r="BJ2332" s="18" t="s">
        <v>5537</v>
      </c>
      <c r="BK2332" s="18" t="s">
        <v>5537</v>
      </c>
      <c r="BL2332" s="9" t="s">
        <v>5537</v>
      </c>
      <c r="BM2332" s="14" t="s">
        <v>5537</v>
      </c>
      <c r="BN2332" s="14" t="s">
        <v>5537</v>
      </c>
      <c r="BO2332" s="14" t="str">
        <f>_xlfn.XLOOKUP(B2332,'[4]cell downs 18042026 17h'!$B:$B,'[4]cell downs 18042026 17h'!$B:$B,"")</f>
        <v/>
      </c>
      <c r="BP2332" s="14" t="str">
        <f>_xlfn.XLOOKUP(B2332,'[5]Cells Huawei 19042026 15h'!$B:$B,'[5]Cells Huawei 19042026 15h'!$B:$B,"")</f>
        <v/>
      </c>
      <c r="BQ2332" s="9" t="str">
        <f>_xlfn.XLOOKUP(B2332,'[6]cells down 19042026 9H40'!$B:$B,'[6]cells down 19042026 9H40'!$B:$B,"")</f>
        <v/>
      </c>
      <c r="BR2332" s="9" t="s">
        <v>5537</v>
      </c>
      <c r="BS2332" s="9" t="s">
        <v>1129</v>
      </c>
      <c r="BT2332" s="108"/>
    </row>
    <row r="2333" spans="1:72" s="9" customFormat="1" x14ac:dyDescent="0.35">
      <c r="A2333" s="1" t="s">
        <v>3734</v>
      </c>
      <c r="B2333" s="8" t="s">
        <v>3735</v>
      </c>
      <c r="C2333" s="3" t="str">
        <f>_xlfn.XLOOKUP(B2333,'[1]daily break down'!$D:$D,'[1]daily break down'!$E:$E,"")</f>
        <v>SUD-OUEST</v>
      </c>
      <c r="D2333" s="1" t="s">
        <v>11</v>
      </c>
      <c r="E2333" s="1" t="s">
        <v>12</v>
      </c>
      <c r="F2333" s="3" t="s">
        <v>13</v>
      </c>
      <c r="G2333" s="1" t="s">
        <v>3736</v>
      </c>
      <c r="H2333" s="32" t="str">
        <f>_xlfn.XLOOKUP(B2333,[2]CALCULATION!$B:$B,[2]CALCULATION!$H:$H,"")</f>
        <v>HUAWEI</v>
      </c>
      <c r="I2333" s="28">
        <v>0</v>
      </c>
      <c r="J2333" s="28">
        <v>0</v>
      </c>
      <c r="K2333" s="28">
        <v>0</v>
      </c>
      <c r="L2333" s="28">
        <v>0</v>
      </c>
      <c r="M2333" s="28">
        <v>0</v>
      </c>
      <c r="N2333" s="28">
        <v>0</v>
      </c>
      <c r="O2333" s="28">
        <v>0</v>
      </c>
      <c r="P2333" s="28">
        <v>0</v>
      </c>
      <c r="Q2333" s="28">
        <v>0</v>
      </c>
      <c r="R2333" s="28">
        <v>0</v>
      </c>
      <c r="S2333" s="93">
        <v>0</v>
      </c>
      <c r="T2333" s="93">
        <f>_xlfn.XLOOKUP(B2333,'[3]Nur des jours'!$B:$B,'[3]Nur des jours'!$U:$U,"")</f>
        <v>0</v>
      </c>
      <c r="U2333" s="93">
        <v>0</v>
      </c>
      <c r="V2333" s="93">
        <v>0</v>
      </c>
      <c r="W2333" s="93">
        <v>0</v>
      </c>
      <c r="X2333" s="93">
        <v>0</v>
      </c>
      <c r="Y2333" s="93">
        <v>0</v>
      </c>
      <c r="Z2333" s="93">
        <v>0</v>
      </c>
      <c r="AA2333" s="93">
        <v>0</v>
      </c>
      <c r="AB2333" s="93">
        <v>0</v>
      </c>
      <c r="AC2333" s="93">
        <f>_xlfn.XLOOKUP(B2333,'[3]Nur des jours'!$B:$B,'[3]Nur des jours'!$N:$N,"")</f>
        <v>0</v>
      </c>
      <c r="AD2333" s="93">
        <v>0</v>
      </c>
      <c r="AE2333" s="93">
        <v>0</v>
      </c>
      <c r="AF2333" s="93">
        <v>0</v>
      </c>
      <c r="AG2333" s="93"/>
      <c r="AH2333" s="93">
        <v>0</v>
      </c>
      <c r="AI2333" s="93">
        <v>0</v>
      </c>
      <c r="AJ2333" s="93">
        <v>0</v>
      </c>
      <c r="AK2333" s="93">
        <v>0</v>
      </c>
      <c r="AL2333" s="93">
        <v>0</v>
      </c>
      <c r="AM2333" s="49" t="s">
        <v>5601</v>
      </c>
      <c r="AN2333" s="49"/>
      <c r="AO2333" s="48" t="str" cm="1">
        <f t="array" ref="AO2333">IFERROR(_xlfn.IFS(
AQ2333="MPR ISSUE","PDH",
AQ2333="BSS Hardware Issue","BSS",
AQ2333="Sites strategiques, MLL, Pylone, etc.","ENVTECH",
AQ2333="AKTIVCO DEFAUT GE &amp; POWER Cabinet","AKTIVCO",
AQ2333="AKTIVCO Coupure ENEO &amp; Baisse de tension","AKTIVCO GRID ONLY",
AQ2333="Coupure ENEO &amp; Baisse de tension","IHS GRID ONLY",
AQ2333="Defaut GE &amp; POWER Cabinet","IHS",
AQ2333="Sharing","Partners",
AQ2333="Sites strategiques &amp; DataCenter","SST &amp; DC",
AQ2333="Exclu","Exclu",
AQ2333="SAT","SAT",
AQ2333="SPARE-ISSUE","SPARE-ISSUE",
AQ2333="Fiber CAmtel","TRANS_FO_CAMTEL",
AQ2333="Fiber AOF","Fiber AOF",
AQ2333="Projet OCM (HUAWEI)","TRAVAUX-HUAWEI",
AQ2333="Projet OCM (NOKIA)","TRAVAUX-NOKIA",
AQ2333="ACCESS-ISSUE","ACCESS-ISSUE",
AQ2333="Projet OCM (ZTE, NOKIA, autres projets)","TRAVAUX OCM",
AQ2333="No root CAuse","No root cause",
AQ2333="ODU HS","PDH",
AQ2333="IP &amp; VLAN","PDH",
AQ2333="Warehouse HUAWEI","SPARE-ISSUE",
AQ2333="SPARE-HS","SPARE-ISSUE",
AQ2333="Power Telco","BSS",AQ2333="no impacts","no impacts"
),"")</f>
        <v>No root cause</v>
      </c>
      <c r="AP2333" s="48" t="str" cm="1">
        <f t="array" ref="AP2333">IFERROR(_xlfn.IFS(
AQ2333="MPR ISSUE","TX ISSUE",
AQ2333="BSS Hardware Issue","RAN ISSUE",
AQ2333="Sites strategiques, MLL, Pylone, etc.","ENVTECH",
AQ2333="AKTIVCO DEFAUT GE &amp; POWER Cabinet","POWER ISSUE",
AQ2333="AKTIVCO Coupure ENEO &amp; Baisse de tension","POWER ISSUE",
AQ2333="Coupure ENEO &amp; Baisse de tension","POWER ISSUE",
AQ2333="Defaut GE &amp; POWER Cabinet","POWER ISSUE",
AQ2333="Sharing","POWER ISSUE",
AQ2333="Sites strategiques &amp; DataCenter","POWER ISSUE",
AQ2333="Exclu","Exclu",
AQ2333="SAT","TX ISSUE",
AQ2333="SPARE-ISSUE","SPARE-ISSUE",
AQ2333="Fiber CAmtel","TX ISSUE",
AQ2333="Fiber AOF","TX ISSUE",
AQ2333="Projet OCM (HUAWEI)","TRAVAUX-HUAWEI",
AQ2333="Projet OCM (NOKIA)","TRAVAUX -NOKIA",
AQ2333="ACCESS-ISSUE","ACCESS-ISSUE",
AQ2333="Projet OCM (ZTE, NOKIA, autres projets)","TRAVAUX OCM",
AQ2333="No root CAuse","No root cause",
AQ2333="ODU HS","TX ISSUE",
AQ2333="IP &amp; VLAN","TX ISSUE",
AQ2333="Warehouse HUAWEI","SPARE-ISSUE",
AQ2333="SPARE-HS","SPARE-ISSUE",
AQ2333="Power Telco","RAN ISSUE",AQ2333="no impacts","no impacts"
),"")</f>
        <v>No root cause</v>
      </c>
      <c r="AQ2333" s="67" t="s">
        <v>5344</v>
      </c>
      <c r="AR2333" s="48" t="str" cm="1">
        <f t="array" ref="AR2333">IFERROR(_xlfn.IFS(
AQ2333="MPR ISSUE","ACTIVE",
AQ2333="BSS Hardware Issue","ACTIVE",
AQ2333="Sites strategiques, MLL, Pylone, etc.","PASSIVE",
AQ2333="AKTIVCO DEFAUT GE &amp; POWER Cabinet","PASSIVE",
AQ2333="AKTIVCO Coupure ENEO &amp; Baisse de tension","PASSIVE",
AQ2333="Coupure ENEO &amp; Baisse de tension","PASSIVE",
AQ2333="Defaut GE &amp; POWER Cabinet","PASSIVE",
AQ2333="Sharing","PASSIVE",
AQ2333="Sites strategiques &amp; DataCenter","PASSIVE",
AQ2333="Exclu","Exclu",
AQ2333="SAT","ACTIVE",
AQ2333="SPARE-ISSUE","SPARE-ISSUE",
AQ2333="Fiber CAmtel","ACTIVE",
AQ2333="Fiber AOF","ACTIVE",
AQ2333="Projet OCM (HUAWEI)","PLANNED WORKS",
AQ2333="Projet OCM (NOKIA)","PLANNED WORKS",
AQ2333="ACCESS-ISSUE","ACCESS-ISSUE",
AQ2333="Projet OCM (ZTE, NOKIA, autres projets)","PLANNED WORKS",
AQ2333="No root CAuse","No root cause",
AQ2333="ODU HS","ACTIVE",
AQ2333="IP &amp; VLAN","ACTIVE",
AQ2333="Warehouse HUAWEI","SPARE-ISSUE",
AQ2333="SPARE-HS","SPARE-ISSUE",
AQ2333="Power Telco","ACTIVE", AQ2333="no impacts","no impacts"
),"")</f>
        <v>No root cause</v>
      </c>
      <c r="AS2333" s="92" t="s">
        <v>5537</v>
      </c>
      <c r="AT2333" s="98" t="s">
        <v>3735</v>
      </c>
      <c r="AV2333" s="17" t="s">
        <v>5537</v>
      </c>
      <c r="AW2333" s="7" t="s">
        <v>5537</v>
      </c>
      <c r="AX2333" s="6" t="s">
        <v>5537</v>
      </c>
      <c r="AY2333" s="7"/>
      <c r="AZ2333" s="3" t="s">
        <v>5537</v>
      </c>
      <c r="BA2333" s="18" t="s">
        <v>5537</v>
      </c>
      <c r="BB2333" s="18" t="s">
        <v>5537</v>
      </c>
      <c r="BC2333" s="18" t="s">
        <v>5537</v>
      </c>
      <c r="BD2333" s="18" t="s">
        <v>5537</v>
      </c>
      <c r="BE2333" s="18" t="s">
        <v>5537</v>
      </c>
      <c r="BF2333" s="18" t="s">
        <v>5537</v>
      </c>
      <c r="BG2333" s="18" t="s">
        <v>5537</v>
      </c>
      <c r="BH2333" s="18" t="s">
        <v>5537</v>
      </c>
      <c r="BI2333" s="18" t="s">
        <v>5537</v>
      </c>
      <c r="BJ2333" s="18" t="s">
        <v>5537</v>
      </c>
      <c r="BK2333" s="18" t="s">
        <v>5537</v>
      </c>
      <c r="BL2333" s="9" t="s">
        <v>5537</v>
      </c>
      <c r="BM2333" s="14" t="s">
        <v>5537</v>
      </c>
      <c r="BN2333" s="14" t="s">
        <v>5537</v>
      </c>
      <c r="BO2333" s="14" t="str">
        <f>_xlfn.XLOOKUP(B2333,'[4]cell downs 18042026 17h'!$B:$B,'[4]cell downs 18042026 17h'!$B:$B,"")</f>
        <v/>
      </c>
      <c r="BP2333" s="14" t="str">
        <f>_xlfn.XLOOKUP(B2333,'[5]Cells Huawei 19042026 15h'!$B:$B,'[5]Cells Huawei 19042026 15h'!$B:$B,"")</f>
        <v/>
      </c>
      <c r="BQ2333" s="9" t="str">
        <f>_xlfn.XLOOKUP(B2333,'[6]cells down 19042026 9H40'!$B:$B,'[6]cells down 19042026 9H40'!$B:$B,"")</f>
        <v/>
      </c>
      <c r="BR2333" s="9" t="s">
        <v>3735</v>
      </c>
      <c r="BS2333" s="9" t="s">
        <v>12</v>
      </c>
      <c r="BT2333" s="108"/>
    </row>
    <row r="2334" spans="1:72" s="9" customFormat="1" x14ac:dyDescent="0.35">
      <c r="A2334" s="1" t="s">
        <v>3018</v>
      </c>
      <c r="B2334" s="8" t="s">
        <v>3019</v>
      </c>
      <c r="C2334" s="3" t="str">
        <f>_xlfn.XLOOKUP(B2334,'[1]daily break down'!$D:$D,'[1]daily break down'!$E:$E,"")</f>
        <v>NORD-OUEST</v>
      </c>
      <c r="D2334" s="1" t="s">
        <v>11</v>
      </c>
      <c r="E2334" s="1" t="s">
        <v>12</v>
      </c>
      <c r="F2334" s="3" t="s">
        <v>51</v>
      </c>
      <c r="G2334" s="1" t="s">
        <v>3020</v>
      </c>
      <c r="H2334" s="32" t="str">
        <f>_xlfn.XLOOKUP(B2334,[2]CALCULATION!$B:$B,[2]CALCULATION!$H:$H,"")</f>
        <v>Huawei</v>
      </c>
      <c r="I2334" s="28">
        <v>0</v>
      </c>
      <c r="J2334" s="28">
        <v>0</v>
      </c>
      <c r="K2334" s="28">
        <v>0</v>
      </c>
      <c r="L2334" s="28">
        <v>0</v>
      </c>
      <c r="M2334" s="28">
        <v>0</v>
      </c>
      <c r="N2334" s="28">
        <v>0</v>
      </c>
      <c r="O2334" s="28">
        <v>0</v>
      </c>
      <c r="P2334" s="28">
        <v>0</v>
      </c>
      <c r="Q2334" s="28">
        <v>0</v>
      </c>
      <c r="R2334" s="28">
        <v>0</v>
      </c>
      <c r="S2334" s="93">
        <v>0</v>
      </c>
      <c r="T2334" s="93">
        <f>_xlfn.XLOOKUP(B2334,'[3]Nur des jours'!$B:$B,'[3]Nur des jours'!$U:$U,"")</f>
        <v>0</v>
      </c>
      <c r="U2334" s="93">
        <v>0</v>
      </c>
      <c r="V2334" s="93">
        <v>0</v>
      </c>
      <c r="W2334" s="93">
        <v>0</v>
      </c>
      <c r="X2334" s="93">
        <v>0</v>
      </c>
      <c r="Y2334" s="93">
        <v>0</v>
      </c>
      <c r="Z2334" s="93">
        <v>0</v>
      </c>
      <c r="AA2334" s="93">
        <v>0</v>
      </c>
      <c r="AB2334" s="93">
        <v>0</v>
      </c>
      <c r="AC2334" s="93">
        <f>_xlfn.XLOOKUP(B2334,'[3]Nur des jours'!$B:$B,'[3]Nur des jours'!$N:$N,"")</f>
        <v>0</v>
      </c>
      <c r="AD2334" s="93">
        <v>0</v>
      </c>
      <c r="AE2334" s="93">
        <v>0</v>
      </c>
      <c r="AF2334" s="93">
        <v>0</v>
      </c>
      <c r="AG2334" s="93"/>
      <c r="AH2334" s="93">
        <v>0</v>
      </c>
      <c r="AI2334" s="93">
        <v>0</v>
      </c>
      <c r="AJ2334" s="93">
        <v>0</v>
      </c>
      <c r="AK2334" s="93">
        <v>0</v>
      </c>
      <c r="AL2334" s="93">
        <v>0</v>
      </c>
      <c r="AM2334" s="49" t="s">
        <v>5601</v>
      </c>
      <c r="AN2334" s="49"/>
      <c r="AO2334" s="48" t="str" cm="1">
        <f t="array" ref="AO2334">IFERROR(_xlfn.IFS(
AQ2334="MPR ISSUE","PDH",
AQ2334="BSS Hardware Issue","BSS",
AQ2334="Sites strategiques, MLL, Pylone, etc.","ENVTECH",
AQ2334="AKTIVCO DEFAUT GE &amp; POWER Cabinet","AKTIVCO",
AQ2334="AKTIVCO Coupure ENEO &amp; Baisse de tension","AKTIVCO GRID ONLY",
AQ2334="Coupure ENEO &amp; Baisse de tension","IHS GRID ONLY",
AQ2334="Defaut GE &amp; POWER Cabinet","IHS",
AQ2334="Sharing","Partners",
AQ2334="Sites strategiques &amp; DataCenter","SST &amp; DC",
AQ2334="Exclu","Exclu",
AQ2334="SAT","SAT",
AQ2334="SPARE-ISSUE","SPARE-ISSUE",
AQ2334="Fiber CAmtel","TRANS_FO_CAMTEL",
AQ2334="Fiber AOF","Fiber AOF",
AQ2334="Projet OCM (HUAWEI)","TRAVAUX-HUAWEI",
AQ2334="Projet OCM (NOKIA)","TRAVAUX-NOKIA",
AQ2334="ACCESS-ISSUE","ACCESS-ISSUE",
AQ2334="Projet OCM (ZTE, NOKIA, autres projets)","TRAVAUX OCM",
AQ2334="No root CAuse","No root cause",
AQ2334="ODU HS","PDH",
AQ2334="IP &amp; VLAN","PDH",
AQ2334="Warehouse HUAWEI","SPARE-ISSUE",
AQ2334="SPARE-HS","SPARE-ISSUE",
AQ2334="Power Telco","BSS",AQ2334="no impacts","no impacts"
),"")</f>
        <v>No root cause</v>
      </c>
      <c r="AP2334" s="48" t="str" cm="1">
        <f t="array" ref="AP2334">IFERROR(_xlfn.IFS(
AQ2334="MPR ISSUE","TX ISSUE",
AQ2334="BSS Hardware Issue","RAN ISSUE",
AQ2334="Sites strategiques, MLL, Pylone, etc.","ENVTECH",
AQ2334="AKTIVCO DEFAUT GE &amp; POWER Cabinet","POWER ISSUE",
AQ2334="AKTIVCO Coupure ENEO &amp; Baisse de tension","POWER ISSUE",
AQ2334="Coupure ENEO &amp; Baisse de tension","POWER ISSUE",
AQ2334="Defaut GE &amp; POWER Cabinet","POWER ISSUE",
AQ2334="Sharing","POWER ISSUE",
AQ2334="Sites strategiques &amp; DataCenter","POWER ISSUE",
AQ2334="Exclu","Exclu",
AQ2334="SAT","TX ISSUE",
AQ2334="SPARE-ISSUE","SPARE-ISSUE",
AQ2334="Fiber CAmtel","TX ISSUE",
AQ2334="Fiber AOF","TX ISSUE",
AQ2334="Projet OCM (HUAWEI)","TRAVAUX-HUAWEI",
AQ2334="Projet OCM (NOKIA)","TRAVAUX -NOKIA",
AQ2334="ACCESS-ISSUE","ACCESS-ISSUE",
AQ2334="Projet OCM (ZTE, NOKIA, autres projets)","TRAVAUX OCM",
AQ2334="No root CAuse","No root cause",
AQ2334="ODU HS","TX ISSUE",
AQ2334="IP &amp; VLAN","TX ISSUE",
AQ2334="Warehouse HUAWEI","SPARE-ISSUE",
AQ2334="SPARE-HS","SPARE-ISSUE",
AQ2334="Power Telco","RAN ISSUE",AQ2334="no impacts","no impacts"
),"")</f>
        <v>No root cause</v>
      </c>
      <c r="AQ2334" s="67" t="s">
        <v>5344</v>
      </c>
      <c r="AR2334" s="48" t="str" cm="1">
        <f t="array" ref="AR2334">IFERROR(_xlfn.IFS(
AQ2334="MPR ISSUE","ACTIVE",
AQ2334="BSS Hardware Issue","ACTIVE",
AQ2334="Sites strategiques, MLL, Pylone, etc.","PASSIVE",
AQ2334="AKTIVCO DEFAUT GE &amp; POWER Cabinet","PASSIVE",
AQ2334="AKTIVCO Coupure ENEO &amp; Baisse de tension","PASSIVE",
AQ2334="Coupure ENEO &amp; Baisse de tension","PASSIVE",
AQ2334="Defaut GE &amp; POWER Cabinet","PASSIVE",
AQ2334="Sharing","PASSIVE",
AQ2334="Sites strategiques &amp; DataCenter","PASSIVE",
AQ2334="Exclu","Exclu",
AQ2334="SAT","ACTIVE",
AQ2334="SPARE-ISSUE","SPARE-ISSUE",
AQ2334="Fiber CAmtel","ACTIVE",
AQ2334="Fiber AOF","ACTIVE",
AQ2334="Projet OCM (HUAWEI)","PLANNED WORKS",
AQ2334="Projet OCM (NOKIA)","PLANNED WORKS",
AQ2334="ACCESS-ISSUE","ACCESS-ISSUE",
AQ2334="Projet OCM (ZTE, NOKIA, autres projets)","PLANNED WORKS",
AQ2334="No root CAuse","No root cause",
AQ2334="ODU HS","ACTIVE",
AQ2334="IP &amp; VLAN","ACTIVE",
AQ2334="Warehouse HUAWEI","SPARE-ISSUE",
AQ2334="SPARE-HS","SPARE-ISSUE",
AQ2334="Power Telco","ACTIVE", AQ2334="no impacts","no impacts"
),"")</f>
        <v>No root cause</v>
      </c>
      <c r="AS2334" s="92" t="s">
        <v>5537</v>
      </c>
      <c r="AT2334" s="98" t="s">
        <v>3019</v>
      </c>
      <c r="AV2334" s="17" t="s">
        <v>5537</v>
      </c>
      <c r="AW2334" s="7" t="s">
        <v>5537</v>
      </c>
      <c r="AX2334" s="6" t="s">
        <v>5537</v>
      </c>
      <c r="AY2334" s="7"/>
      <c r="AZ2334" s="3" t="s">
        <v>5537</v>
      </c>
      <c r="BA2334" s="18" t="s">
        <v>5537</v>
      </c>
      <c r="BB2334" s="18" t="s">
        <v>5537</v>
      </c>
      <c r="BC2334" s="18" t="s">
        <v>5537</v>
      </c>
      <c r="BD2334" s="18" t="s">
        <v>5537</v>
      </c>
      <c r="BE2334" s="18" t="s">
        <v>5537</v>
      </c>
      <c r="BF2334" s="18" t="s">
        <v>5537</v>
      </c>
      <c r="BG2334" s="18" t="s">
        <v>5537</v>
      </c>
      <c r="BH2334" s="18" t="s">
        <v>5537</v>
      </c>
      <c r="BI2334" s="18" t="s">
        <v>5537</v>
      </c>
      <c r="BJ2334" s="18" t="s">
        <v>5537</v>
      </c>
      <c r="BK2334" s="18" t="s">
        <v>5537</v>
      </c>
      <c r="BL2334" s="9" t="s">
        <v>5537</v>
      </c>
      <c r="BM2334" s="14" t="s">
        <v>5537</v>
      </c>
      <c r="BN2334" s="14" t="s">
        <v>5537</v>
      </c>
      <c r="BO2334" s="14" t="str">
        <f>_xlfn.XLOOKUP(B2334,'[4]cell downs 18042026 17h'!$B:$B,'[4]cell downs 18042026 17h'!$B:$B,"")</f>
        <v/>
      </c>
      <c r="BP2334" s="14" t="str">
        <f>_xlfn.XLOOKUP(B2334,'[5]Cells Huawei 19042026 15h'!$B:$B,'[5]Cells Huawei 19042026 15h'!$B:$B,"")</f>
        <v/>
      </c>
      <c r="BQ2334" s="9" t="str">
        <f>_xlfn.XLOOKUP(B2334,'[6]cells down 19042026 9H40'!$B:$B,'[6]cells down 19042026 9H40'!$B:$B,"")</f>
        <v/>
      </c>
      <c r="BR2334" s="9" t="s">
        <v>3019</v>
      </c>
      <c r="BS2334" s="9" t="s">
        <v>12</v>
      </c>
      <c r="BT2334" s="108"/>
    </row>
    <row r="2335" spans="1:72" s="9" customFormat="1" x14ac:dyDescent="0.35">
      <c r="A2335" s="1" t="s">
        <v>1096</v>
      </c>
      <c r="B2335" s="8" t="s">
        <v>1097</v>
      </c>
      <c r="C2335" s="3" t="str">
        <f>_xlfn.XLOOKUP(B2335,'[1]daily break down'!$D:$D,'[1]daily break down'!$E:$E,"")</f>
        <v>SUD-OUEST</v>
      </c>
      <c r="D2335" s="1" t="s">
        <v>11</v>
      </c>
      <c r="E2335" s="1" t="s">
        <v>5459</v>
      </c>
      <c r="F2335" s="3" t="s">
        <v>13</v>
      </c>
      <c r="G2335" s="1" t="s">
        <v>1098</v>
      </c>
      <c r="H2335" s="33" t="str">
        <f>_xlfn.XLOOKUP(B2335,[2]CALCULATION!$B:$B,[2]CALCULATION!$H:$H,"")</f>
        <v>NOKIA</v>
      </c>
      <c r="I2335" s="28">
        <v>0</v>
      </c>
      <c r="J2335" s="28">
        <v>0</v>
      </c>
      <c r="K2335" s="28">
        <v>0</v>
      </c>
      <c r="L2335" s="28">
        <v>0</v>
      </c>
      <c r="M2335" s="28">
        <v>0</v>
      </c>
      <c r="N2335" s="28">
        <v>0</v>
      </c>
      <c r="O2335" s="28">
        <v>0</v>
      </c>
      <c r="P2335" s="28">
        <v>0</v>
      </c>
      <c r="Q2335" s="28">
        <v>0</v>
      </c>
      <c r="R2335" s="28">
        <v>0</v>
      </c>
      <c r="S2335" s="93">
        <v>0</v>
      </c>
      <c r="T2335" s="93">
        <f>_xlfn.XLOOKUP(B2335,'[3]Nur des jours'!$B:$B,'[3]Nur des jours'!$U:$U,"")</f>
        <v>0</v>
      </c>
      <c r="U2335" s="93">
        <v>0</v>
      </c>
      <c r="V2335" s="93">
        <v>0</v>
      </c>
      <c r="W2335" s="93">
        <v>0</v>
      </c>
      <c r="X2335" s="93">
        <v>0</v>
      </c>
      <c r="Y2335" s="93">
        <v>0</v>
      </c>
      <c r="Z2335" s="93">
        <v>0</v>
      </c>
      <c r="AA2335" s="93">
        <v>0</v>
      </c>
      <c r="AB2335" s="93">
        <v>0</v>
      </c>
      <c r="AC2335" s="93">
        <f>_xlfn.XLOOKUP(B2335,'[3]Nur des jours'!$B:$B,'[3]Nur des jours'!$N:$N,"")</f>
        <v>0</v>
      </c>
      <c r="AD2335" s="93">
        <v>0</v>
      </c>
      <c r="AE2335" s="93">
        <v>0</v>
      </c>
      <c r="AF2335" s="93">
        <v>0</v>
      </c>
      <c r="AG2335" s="93"/>
      <c r="AH2335" s="93">
        <v>0</v>
      </c>
      <c r="AI2335" s="93">
        <v>0</v>
      </c>
      <c r="AJ2335" s="93">
        <v>0</v>
      </c>
      <c r="AK2335" s="93">
        <v>0</v>
      </c>
      <c r="AL2335" s="93">
        <v>0</v>
      </c>
      <c r="AM2335" s="49" t="s">
        <v>5601</v>
      </c>
      <c r="AN2335" s="49"/>
      <c r="AO2335" s="48" t="str" cm="1">
        <f t="array" ref="AO2335">IFERROR(_xlfn.IFS(
AQ2335="MPR ISSUE","PDH",
AQ2335="BSS Hardware Issue","BSS",
AQ2335="Sites strategiques, MLL, Pylone, etc.","ENVTECH",
AQ2335="AKTIVCO DEFAUT GE &amp; POWER Cabinet","AKTIVCO",
AQ2335="AKTIVCO Coupure ENEO &amp; Baisse de tension","AKTIVCO GRID ONLY",
AQ2335="Coupure ENEO &amp; Baisse de tension","IHS GRID ONLY",
AQ2335="Defaut GE &amp; POWER Cabinet","IHS",
AQ2335="Sharing","Partners",
AQ2335="Sites strategiques &amp; DataCenter","SST &amp; DC",
AQ2335="Exclu","Exclu",
AQ2335="SAT","SAT",
AQ2335="SPARE-ISSUE","SPARE-ISSUE",
AQ2335="Fiber CAmtel","TRANS_FO_CAMTEL",
AQ2335="Fiber AOF","Fiber AOF",
AQ2335="Projet OCM (HUAWEI)","TRAVAUX-HUAWEI",
AQ2335="Projet OCM (NOKIA)","TRAVAUX-NOKIA",
AQ2335="ACCESS-ISSUE","ACCESS-ISSUE",
AQ2335="Projet OCM (ZTE, NOKIA, autres projets)","TRAVAUX OCM",
AQ2335="No root CAuse","No root cause",
AQ2335="ODU HS","PDH",
AQ2335="IP &amp; VLAN","PDH",
AQ2335="Warehouse HUAWEI","SPARE-ISSUE",
AQ2335="SPARE-HS","SPARE-ISSUE",
AQ2335="Power Telco","BSS",AQ2335="no impacts","no impacts"
),"")</f>
        <v>ACCESS-ISSUE</v>
      </c>
      <c r="AP2335" s="48" t="str" cm="1">
        <f t="array" ref="AP2335">IFERROR(_xlfn.IFS(
AQ2335="MPR ISSUE","TX ISSUE",
AQ2335="BSS Hardware Issue","RAN ISSUE",
AQ2335="Sites strategiques, MLL, Pylone, etc.","ENVTECH",
AQ2335="AKTIVCO DEFAUT GE &amp; POWER Cabinet","POWER ISSUE",
AQ2335="AKTIVCO Coupure ENEO &amp; Baisse de tension","POWER ISSUE",
AQ2335="Coupure ENEO &amp; Baisse de tension","POWER ISSUE",
AQ2335="Defaut GE &amp; POWER Cabinet","POWER ISSUE",
AQ2335="Sharing","POWER ISSUE",
AQ2335="Sites strategiques &amp; DataCenter","POWER ISSUE",
AQ2335="Exclu","Exclu",
AQ2335="SAT","TX ISSUE",
AQ2335="SPARE-ISSUE","SPARE-ISSUE",
AQ2335="Fiber CAmtel","TX ISSUE",
AQ2335="Fiber AOF","TX ISSUE",
AQ2335="Projet OCM (HUAWEI)","TRAVAUX-HUAWEI",
AQ2335="Projet OCM (NOKIA)","TRAVAUX -NOKIA",
AQ2335="ACCESS-ISSUE","ACCESS-ISSUE",
AQ2335="Projet OCM (ZTE, NOKIA, autres projets)","TRAVAUX OCM",
AQ2335="No root CAuse","No root cause",
AQ2335="ODU HS","TX ISSUE",
AQ2335="IP &amp; VLAN","TX ISSUE",
AQ2335="Warehouse HUAWEI","SPARE-ISSUE",
AQ2335="SPARE-HS","SPARE-ISSUE",
AQ2335="Power Telco","RAN ISSUE",AQ2335="no impacts","no impacts"
),"")</f>
        <v>ACCESS-ISSUE</v>
      </c>
      <c r="AQ2335" s="67" t="s">
        <v>25</v>
      </c>
      <c r="AR2335" s="48" t="str" cm="1">
        <f t="array" ref="AR2335">IFERROR(_xlfn.IFS(
AQ2335="MPR ISSUE","ACTIVE",
AQ2335="BSS Hardware Issue","ACTIVE",
AQ2335="Sites strategiques, MLL, Pylone, etc.","PASSIVE",
AQ2335="AKTIVCO DEFAUT GE &amp; POWER Cabinet","PASSIVE",
AQ2335="AKTIVCO Coupure ENEO &amp; Baisse de tension","PASSIVE",
AQ2335="Coupure ENEO &amp; Baisse de tension","PASSIVE",
AQ2335="Defaut GE &amp; POWER Cabinet","PASSIVE",
AQ2335="Sharing","PASSIVE",
AQ2335="Sites strategiques &amp; DataCenter","PASSIVE",
AQ2335="Exclu","Exclu",
AQ2335="SAT","ACTIVE",
AQ2335="SPARE-ISSUE","SPARE-ISSUE",
AQ2335="Fiber CAmtel","ACTIVE",
AQ2335="Fiber AOF","ACTIVE",
AQ2335="Projet OCM (HUAWEI)","PLANNED WORKS",
AQ2335="Projet OCM (NOKIA)","PLANNED WORKS",
AQ2335="ACCESS-ISSUE","ACCESS-ISSUE",
AQ2335="Projet OCM (ZTE, NOKIA, autres projets)","PLANNED WORKS",
AQ2335="No root CAuse","No root cause",
AQ2335="ODU HS","ACTIVE",
AQ2335="IP &amp; VLAN","ACTIVE",
AQ2335="Warehouse HUAWEI","SPARE-ISSUE",
AQ2335="SPARE-HS","SPARE-ISSUE",
AQ2335="Power Telco","ACTIVE", AQ2335="no impacts","no impacts"
),"")</f>
        <v>ACCESS-ISSUE</v>
      </c>
      <c r="AS2335" s="92" t="s">
        <v>5976</v>
      </c>
      <c r="AT2335" s="92" t="s">
        <v>1097</v>
      </c>
      <c r="AV2335" s="17" t="s">
        <v>5537</v>
      </c>
      <c r="AW2335" s="7" t="s">
        <v>5537</v>
      </c>
      <c r="AX2335" s="6" t="s">
        <v>5537</v>
      </c>
      <c r="AY2335" s="7"/>
      <c r="AZ2335" s="3" t="s">
        <v>5537</v>
      </c>
      <c r="BA2335" s="18" t="s">
        <v>5537</v>
      </c>
      <c r="BB2335" s="18" t="s">
        <v>5537</v>
      </c>
      <c r="BC2335" s="18" t="s">
        <v>5537</v>
      </c>
      <c r="BD2335" s="18" t="s">
        <v>5537</v>
      </c>
      <c r="BE2335" s="18" t="s">
        <v>5537</v>
      </c>
      <c r="BF2335" s="18" t="s">
        <v>5537</v>
      </c>
      <c r="BG2335" s="18" t="s">
        <v>5537</v>
      </c>
      <c r="BH2335" s="18" t="s">
        <v>5537</v>
      </c>
      <c r="BI2335" s="18" t="s">
        <v>5537</v>
      </c>
      <c r="BJ2335" s="18" t="s">
        <v>6387</v>
      </c>
      <c r="BK2335" s="18" t="s">
        <v>6388</v>
      </c>
      <c r="BL2335" s="9" t="s">
        <v>5537</v>
      </c>
      <c r="BM2335" s="14" t="s">
        <v>5537</v>
      </c>
      <c r="BN2335" s="14" t="s">
        <v>5537</v>
      </c>
      <c r="BO2335" s="14" t="str">
        <f>_xlfn.XLOOKUP(B2335,'[4]cell downs 18042026 17h'!$B:$B,'[4]cell downs 18042026 17h'!$B:$B,"")</f>
        <v/>
      </c>
      <c r="BP2335" s="14" t="str">
        <f>_xlfn.XLOOKUP(B2335,'[5]Cells Huawei 19042026 15h'!$B:$B,'[5]Cells Huawei 19042026 15h'!$B:$B,"")</f>
        <v/>
      </c>
      <c r="BQ2335" s="9" t="str">
        <f>_xlfn.XLOOKUP(B2335,'[6]cells down 19042026 9H40'!$B:$B,'[6]cells down 19042026 9H40'!$B:$B,"")</f>
        <v/>
      </c>
      <c r="BR2335" s="9" t="s">
        <v>5537</v>
      </c>
      <c r="BS2335" s="9" t="s">
        <v>12</v>
      </c>
      <c r="BT2335" s="108"/>
    </row>
    <row r="2336" spans="1:72" s="9" customFormat="1" x14ac:dyDescent="0.35">
      <c r="A2336" s="1" t="s">
        <v>1104</v>
      </c>
      <c r="B2336" s="8" t="s">
        <v>1105</v>
      </c>
      <c r="C2336" s="3" t="str">
        <f>_xlfn.XLOOKUP(B2336,'[1]daily break down'!$D:$D,'[1]daily break down'!$E:$E,"")</f>
        <v>SUD-OUEST</v>
      </c>
      <c r="D2336" s="1" t="s">
        <v>11</v>
      </c>
      <c r="E2336" s="1" t="s">
        <v>154</v>
      </c>
      <c r="F2336" s="3" t="s">
        <v>13</v>
      </c>
      <c r="G2336" s="1" t="s">
        <v>78</v>
      </c>
      <c r="H2336" s="33" t="str">
        <f>_xlfn.XLOOKUP(B2336,[2]CALCULATION!$B:$B,[2]CALCULATION!$H:$H,"")</f>
        <v>NOKIA</v>
      </c>
      <c r="I2336" s="28">
        <v>0</v>
      </c>
      <c r="J2336" s="28">
        <v>0</v>
      </c>
      <c r="K2336" s="28">
        <v>0</v>
      </c>
      <c r="L2336" s="28">
        <v>0</v>
      </c>
      <c r="M2336" s="28">
        <v>0</v>
      </c>
      <c r="N2336" s="28">
        <v>0</v>
      </c>
      <c r="O2336" s="28">
        <v>0</v>
      </c>
      <c r="P2336" s="28">
        <v>0</v>
      </c>
      <c r="Q2336" s="28">
        <v>0</v>
      </c>
      <c r="R2336" s="28">
        <v>0</v>
      </c>
      <c r="S2336" s="93">
        <v>0</v>
      </c>
      <c r="T2336" s="93">
        <f>_xlfn.XLOOKUP(B2336,'[3]Nur des jours'!$B:$B,'[3]Nur des jours'!$U:$U,"")</f>
        <v>0</v>
      </c>
      <c r="U2336" s="93">
        <v>0</v>
      </c>
      <c r="V2336" s="93">
        <v>0</v>
      </c>
      <c r="W2336" s="93">
        <v>0</v>
      </c>
      <c r="X2336" s="93">
        <v>0</v>
      </c>
      <c r="Y2336" s="93">
        <v>0</v>
      </c>
      <c r="Z2336" s="93">
        <v>0</v>
      </c>
      <c r="AA2336" s="93">
        <v>0</v>
      </c>
      <c r="AB2336" s="93">
        <v>0</v>
      </c>
      <c r="AC2336" s="93">
        <f>_xlfn.XLOOKUP(B2336,'[3]Nur des jours'!$B:$B,'[3]Nur des jours'!$N:$N,"")</f>
        <v>0</v>
      </c>
      <c r="AD2336" s="93">
        <v>0</v>
      </c>
      <c r="AE2336" s="93">
        <v>0</v>
      </c>
      <c r="AF2336" s="93">
        <v>0</v>
      </c>
      <c r="AG2336" s="93"/>
      <c r="AH2336" s="93">
        <v>0</v>
      </c>
      <c r="AI2336" s="93">
        <v>0</v>
      </c>
      <c r="AJ2336" s="93">
        <v>0</v>
      </c>
      <c r="AK2336" s="93">
        <v>0</v>
      </c>
      <c r="AL2336" s="93">
        <v>0</v>
      </c>
      <c r="AM2336" s="49" t="s">
        <v>5601</v>
      </c>
      <c r="AN2336" s="49"/>
      <c r="AO2336" s="48" t="str" cm="1">
        <f t="array" ref="AO2336">IFERROR(_xlfn.IFS(
AQ2336="MPR ISSUE","PDH",
AQ2336="BSS Hardware Issue","BSS",
AQ2336="Sites strategiques, MLL, Pylone, etc.","ENVTECH",
AQ2336="AKTIVCO DEFAUT GE &amp; POWER Cabinet","AKTIVCO",
AQ2336="AKTIVCO Coupure ENEO &amp; Baisse de tension","AKTIVCO GRID ONLY",
AQ2336="Coupure ENEO &amp; Baisse de tension","IHS GRID ONLY",
AQ2336="Defaut GE &amp; POWER Cabinet","IHS",
AQ2336="Sharing","Partners",
AQ2336="Sites strategiques &amp; DataCenter","SST &amp; DC",
AQ2336="Exclu","Exclu",
AQ2336="SAT","SAT",
AQ2336="SPARE-ISSUE","SPARE-ISSUE",
AQ2336="Fiber CAmtel","TRANS_FO_CAMTEL",
AQ2336="Fiber AOF","Fiber AOF",
AQ2336="Projet OCM (HUAWEI)","TRAVAUX-HUAWEI",
AQ2336="Projet OCM (NOKIA)","TRAVAUX-NOKIA",
AQ2336="ACCESS-ISSUE","ACCESS-ISSUE",
AQ2336="Projet OCM (ZTE, NOKIA, autres projets)","TRAVAUX OCM",
AQ2336="No root CAuse","No root cause",
AQ2336="ODU HS","PDH",
AQ2336="IP &amp; VLAN","PDH",
AQ2336="Warehouse HUAWEI","SPARE-ISSUE",
AQ2336="SPARE-HS","SPARE-ISSUE",
AQ2336="Power Telco","BSS",AQ2336="no impacts","no impacts"
),"")</f>
        <v>No root cause</v>
      </c>
      <c r="AP2336" s="48" t="str" cm="1">
        <f t="array" ref="AP2336">IFERROR(_xlfn.IFS(
AQ2336="MPR ISSUE","TX ISSUE",
AQ2336="BSS Hardware Issue","RAN ISSUE",
AQ2336="Sites strategiques, MLL, Pylone, etc.","ENVTECH",
AQ2336="AKTIVCO DEFAUT GE &amp; POWER Cabinet","POWER ISSUE",
AQ2336="AKTIVCO Coupure ENEO &amp; Baisse de tension","POWER ISSUE",
AQ2336="Coupure ENEO &amp; Baisse de tension","POWER ISSUE",
AQ2336="Defaut GE &amp; POWER Cabinet","POWER ISSUE",
AQ2336="Sharing","POWER ISSUE",
AQ2336="Sites strategiques &amp; DataCenter","POWER ISSUE",
AQ2336="Exclu","Exclu",
AQ2336="SAT","TX ISSUE",
AQ2336="SPARE-ISSUE","SPARE-ISSUE",
AQ2336="Fiber CAmtel","TX ISSUE",
AQ2336="Fiber AOF","TX ISSUE",
AQ2336="Projet OCM (HUAWEI)","TRAVAUX-HUAWEI",
AQ2336="Projet OCM (NOKIA)","TRAVAUX -NOKIA",
AQ2336="ACCESS-ISSUE","ACCESS-ISSUE",
AQ2336="Projet OCM (ZTE, NOKIA, autres projets)","TRAVAUX OCM",
AQ2336="No root CAuse","No root cause",
AQ2336="ODU HS","TX ISSUE",
AQ2336="IP &amp; VLAN","TX ISSUE",
AQ2336="Warehouse HUAWEI","SPARE-ISSUE",
AQ2336="SPARE-HS","SPARE-ISSUE",
AQ2336="Power Telco","RAN ISSUE",AQ2336="no impacts","no impacts"
),"")</f>
        <v>No root cause</v>
      </c>
      <c r="AQ2336" s="67" t="s">
        <v>5344</v>
      </c>
      <c r="AR2336" s="48" t="str" cm="1">
        <f t="array" ref="AR2336">IFERROR(_xlfn.IFS(
AQ2336="MPR ISSUE","ACTIVE",
AQ2336="BSS Hardware Issue","ACTIVE",
AQ2336="Sites strategiques, MLL, Pylone, etc.","PASSIVE",
AQ2336="AKTIVCO DEFAUT GE &amp; POWER Cabinet","PASSIVE",
AQ2336="AKTIVCO Coupure ENEO &amp; Baisse de tension","PASSIVE",
AQ2336="Coupure ENEO &amp; Baisse de tension","PASSIVE",
AQ2336="Defaut GE &amp; POWER Cabinet","PASSIVE",
AQ2336="Sharing","PASSIVE",
AQ2336="Sites strategiques &amp; DataCenter","PASSIVE",
AQ2336="Exclu","Exclu",
AQ2336="SAT","ACTIVE",
AQ2336="SPARE-ISSUE","SPARE-ISSUE",
AQ2336="Fiber CAmtel","ACTIVE",
AQ2336="Fiber AOF","ACTIVE",
AQ2336="Projet OCM (HUAWEI)","PLANNED WORKS",
AQ2336="Projet OCM (NOKIA)","PLANNED WORKS",
AQ2336="ACCESS-ISSUE","ACCESS-ISSUE",
AQ2336="Projet OCM (ZTE, NOKIA, autres projets)","PLANNED WORKS",
AQ2336="No root CAuse","No root cause",
AQ2336="ODU HS","ACTIVE",
AQ2336="IP &amp; VLAN","ACTIVE",
AQ2336="Warehouse HUAWEI","SPARE-ISSUE",
AQ2336="SPARE-HS","SPARE-ISSUE",
AQ2336="Power Telco","ACTIVE", AQ2336="no impacts","no impacts"
),"")</f>
        <v>No root cause</v>
      </c>
      <c r="AS2336" s="92" t="s">
        <v>5537</v>
      </c>
      <c r="AT2336" s="98" t="s">
        <v>1105</v>
      </c>
      <c r="AV2336" s="17" t="s">
        <v>5537</v>
      </c>
      <c r="AW2336" s="7" t="s">
        <v>5537</v>
      </c>
      <c r="AX2336" s="6" t="s">
        <v>5537</v>
      </c>
      <c r="AY2336" s="7"/>
      <c r="AZ2336" s="3" t="s">
        <v>5537</v>
      </c>
      <c r="BA2336" s="18" t="s">
        <v>5537</v>
      </c>
      <c r="BB2336" s="18" t="s">
        <v>5537</v>
      </c>
      <c r="BC2336" s="18" t="s">
        <v>5537</v>
      </c>
      <c r="BD2336" s="18" t="s">
        <v>5537</v>
      </c>
      <c r="BE2336" s="18" t="s">
        <v>5537</v>
      </c>
      <c r="BF2336" s="18" t="s">
        <v>5537</v>
      </c>
      <c r="BG2336" s="18" t="s">
        <v>5537</v>
      </c>
      <c r="BH2336" s="18" t="s">
        <v>5537</v>
      </c>
      <c r="BI2336" s="18" t="s">
        <v>5537</v>
      </c>
      <c r="BJ2336" s="18" t="s">
        <v>5537</v>
      </c>
      <c r="BK2336" s="18" t="s">
        <v>5537</v>
      </c>
      <c r="BL2336" s="9" t="s">
        <v>5537</v>
      </c>
      <c r="BM2336" s="14" t="s">
        <v>5537</v>
      </c>
      <c r="BN2336" s="14" t="s">
        <v>5537</v>
      </c>
      <c r="BO2336" s="14" t="str">
        <f>_xlfn.XLOOKUP(B2336,'[4]cell downs 18042026 17h'!$B:$B,'[4]cell downs 18042026 17h'!$B:$B,"")</f>
        <v/>
      </c>
      <c r="BP2336" s="14" t="str">
        <f>_xlfn.XLOOKUP(B2336,'[5]Cells Huawei 19042026 15h'!$B:$B,'[5]Cells Huawei 19042026 15h'!$B:$B,"")</f>
        <v/>
      </c>
      <c r="BQ2336" s="9" t="str">
        <f>_xlfn.XLOOKUP(B2336,'[6]cells down 19042026 9H40'!$B:$B,'[6]cells down 19042026 9H40'!$B:$B,"")</f>
        <v/>
      </c>
      <c r="BR2336" s="9" t="s">
        <v>1105</v>
      </c>
      <c r="BS2336" s="9" t="s">
        <v>1129</v>
      </c>
      <c r="BT2336" s="108"/>
    </row>
    <row r="2337" spans="1:72" s="9" customFormat="1" x14ac:dyDescent="0.35">
      <c r="A2337" s="1" t="s">
        <v>898</v>
      </c>
      <c r="B2337" s="8" t="s">
        <v>899</v>
      </c>
      <c r="C2337" s="3" t="str">
        <f>_xlfn.XLOOKUP(B2337,'[1]daily break down'!$D:$D,'[1]daily break down'!$E:$E,"")</f>
        <v>SUD-OUEST</v>
      </c>
      <c r="D2337" s="1" t="s">
        <v>11</v>
      </c>
      <c r="E2337" s="1" t="s">
        <v>154</v>
      </c>
      <c r="F2337" s="3" t="s">
        <v>13</v>
      </c>
      <c r="G2337" s="1" t="s">
        <v>900</v>
      </c>
      <c r="H2337" s="32" t="str">
        <f>_xlfn.XLOOKUP(B2337,[2]CALCULATION!$B:$B,[2]CALCULATION!$H:$H,"")</f>
        <v>Huawei</v>
      </c>
      <c r="I2337" s="28">
        <v>0</v>
      </c>
      <c r="J2337" s="28">
        <v>0</v>
      </c>
      <c r="K2337" s="28">
        <v>0</v>
      </c>
      <c r="L2337" s="28">
        <v>0</v>
      </c>
      <c r="M2337" s="28">
        <v>0</v>
      </c>
      <c r="N2337" s="28">
        <v>0</v>
      </c>
      <c r="O2337" s="28">
        <v>0</v>
      </c>
      <c r="P2337" s="28">
        <v>0</v>
      </c>
      <c r="Q2337" s="28">
        <v>0</v>
      </c>
      <c r="R2337" s="28">
        <v>0</v>
      </c>
      <c r="S2337" s="93">
        <v>0</v>
      </c>
      <c r="T2337" s="93">
        <f>_xlfn.XLOOKUP(B2337,'[3]Nur des jours'!$B:$B,'[3]Nur des jours'!$U:$U,"")</f>
        <v>0</v>
      </c>
      <c r="U2337" s="93">
        <v>0</v>
      </c>
      <c r="V2337" s="93">
        <v>0</v>
      </c>
      <c r="W2337" s="93">
        <v>0</v>
      </c>
      <c r="X2337" s="93">
        <v>0</v>
      </c>
      <c r="Y2337" s="93">
        <v>0</v>
      </c>
      <c r="Z2337" s="93">
        <v>0</v>
      </c>
      <c r="AA2337" s="93">
        <v>0</v>
      </c>
      <c r="AB2337" s="93">
        <v>0</v>
      </c>
      <c r="AC2337" s="93">
        <f>_xlfn.XLOOKUP(B2337,'[3]Nur des jours'!$B:$B,'[3]Nur des jours'!$N:$N,"")</f>
        <v>0</v>
      </c>
      <c r="AD2337" s="93">
        <v>0</v>
      </c>
      <c r="AE2337" s="93">
        <v>0</v>
      </c>
      <c r="AF2337" s="93">
        <v>0</v>
      </c>
      <c r="AG2337" s="93"/>
      <c r="AH2337" s="93">
        <v>0</v>
      </c>
      <c r="AI2337" s="93">
        <v>0</v>
      </c>
      <c r="AJ2337" s="93">
        <v>0</v>
      </c>
      <c r="AK2337" s="93">
        <v>0</v>
      </c>
      <c r="AL2337" s="93">
        <v>0</v>
      </c>
      <c r="AM2337" s="49" t="s">
        <v>5601</v>
      </c>
      <c r="AN2337" s="49"/>
      <c r="AO2337" s="48" t="str" cm="1">
        <f t="array" ref="AO2337">IFERROR(_xlfn.IFS(
AQ2337="MPR ISSUE","PDH",
AQ2337="BSS Hardware Issue","BSS",
AQ2337="Sites strategiques, MLL, Pylone, etc.","ENVTECH",
AQ2337="AKTIVCO DEFAUT GE &amp; POWER Cabinet","AKTIVCO",
AQ2337="AKTIVCO Coupure ENEO &amp; Baisse de tension","AKTIVCO GRID ONLY",
AQ2337="Coupure ENEO &amp; Baisse de tension","IHS GRID ONLY",
AQ2337="Defaut GE &amp; POWER Cabinet","IHS",
AQ2337="Sharing","Partners",
AQ2337="Sites strategiques &amp; DataCenter","SST &amp; DC",
AQ2337="Exclu","Exclu",
AQ2337="SAT","SAT",
AQ2337="SPARE-ISSUE","SPARE-ISSUE",
AQ2337="Fiber CAmtel","TRANS_FO_CAMTEL",
AQ2337="Fiber AOF","Fiber AOF",
AQ2337="Projet OCM (HUAWEI)","TRAVAUX-HUAWEI",
AQ2337="Projet OCM (NOKIA)","TRAVAUX-NOKIA",
AQ2337="ACCESS-ISSUE","ACCESS-ISSUE",
AQ2337="Projet OCM (ZTE, NOKIA, autres projets)","TRAVAUX OCM",
AQ2337="No root CAuse","No root cause",
AQ2337="ODU HS","PDH",
AQ2337="IP &amp; VLAN","PDH",
AQ2337="Warehouse HUAWEI","SPARE-ISSUE",
AQ2337="SPARE-HS","SPARE-ISSUE",
AQ2337="Power Telco","BSS",AQ2337="no impacts","no impacts"
),"")</f>
        <v>IHS</v>
      </c>
      <c r="AP2337" s="48" t="str" cm="1">
        <f t="array" ref="AP2337">IFERROR(_xlfn.IFS(
AQ2337="MPR ISSUE","TX ISSUE",
AQ2337="BSS Hardware Issue","RAN ISSUE",
AQ2337="Sites strategiques, MLL, Pylone, etc.","ENVTECH",
AQ2337="AKTIVCO DEFAUT GE &amp; POWER Cabinet","POWER ISSUE",
AQ2337="AKTIVCO Coupure ENEO &amp; Baisse de tension","POWER ISSUE",
AQ2337="Coupure ENEO &amp; Baisse de tension","POWER ISSUE",
AQ2337="Defaut GE &amp; POWER Cabinet","POWER ISSUE",
AQ2337="Sharing","POWER ISSUE",
AQ2337="Sites strategiques &amp; DataCenter","POWER ISSUE",
AQ2337="Exclu","Exclu",
AQ2337="SAT","TX ISSUE",
AQ2337="SPARE-ISSUE","SPARE-ISSUE",
AQ2337="Fiber CAmtel","TX ISSUE",
AQ2337="Fiber AOF","TX ISSUE",
AQ2337="Projet OCM (HUAWEI)","TRAVAUX-HUAWEI",
AQ2337="Projet OCM (NOKIA)","TRAVAUX -NOKIA",
AQ2337="ACCESS-ISSUE","ACCESS-ISSUE",
AQ2337="Projet OCM (ZTE, NOKIA, autres projets)","TRAVAUX OCM",
AQ2337="No root CAuse","No root cause",
AQ2337="ODU HS","TX ISSUE",
AQ2337="IP &amp; VLAN","TX ISSUE",
AQ2337="Warehouse HUAWEI","SPARE-ISSUE",
AQ2337="SPARE-HS","SPARE-ISSUE",
AQ2337="Power Telco","RAN ISSUE",AQ2337="no impacts","no impacts"
),"")</f>
        <v>POWER ISSUE</v>
      </c>
      <c r="AQ2337" s="67" t="s">
        <v>5330</v>
      </c>
      <c r="AR2337" s="48" t="str" cm="1">
        <f t="array" ref="AR2337">IFERROR(_xlfn.IFS(
AQ2337="MPR ISSUE","ACTIVE",
AQ2337="BSS Hardware Issue","ACTIVE",
AQ2337="Sites strategiques, MLL, Pylone, etc.","PASSIVE",
AQ2337="AKTIVCO DEFAUT GE &amp; POWER Cabinet","PASSIVE",
AQ2337="AKTIVCO Coupure ENEO &amp; Baisse de tension","PASSIVE",
AQ2337="Coupure ENEO &amp; Baisse de tension","PASSIVE",
AQ2337="Defaut GE &amp; POWER Cabinet","PASSIVE",
AQ2337="Sharing","PASSIVE",
AQ2337="Sites strategiques &amp; DataCenter","PASSIVE",
AQ2337="Exclu","Exclu",
AQ2337="SAT","ACTIVE",
AQ2337="SPARE-ISSUE","SPARE-ISSUE",
AQ2337="Fiber CAmtel","ACTIVE",
AQ2337="Fiber AOF","ACTIVE",
AQ2337="Projet OCM (HUAWEI)","PLANNED WORKS",
AQ2337="Projet OCM (NOKIA)","PLANNED WORKS",
AQ2337="ACCESS-ISSUE","ACCESS-ISSUE",
AQ2337="Projet OCM (ZTE, NOKIA, autres projets)","PLANNED WORKS",
AQ2337="No root CAuse","No root cause",
AQ2337="ODU HS","ACTIVE",
AQ2337="IP &amp; VLAN","ACTIVE",
AQ2337="Warehouse HUAWEI","SPARE-ISSUE",
AQ2337="SPARE-HS","SPARE-ISSUE",
AQ2337="Power Telco","ACTIVE", AQ2337="no impacts","no impacts"
),"")</f>
        <v>PASSIVE</v>
      </c>
      <c r="AS2337" s="92" t="s">
        <v>5977</v>
      </c>
      <c r="AT2337" s="98" t="s">
        <v>899</v>
      </c>
      <c r="AV2337" s="17" t="s">
        <v>5537</v>
      </c>
      <c r="AW2337" s="7" t="s">
        <v>5537</v>
      </c>
      <c r="AX2337" s="6" t="s">
        <v>5537</v>
      </c>
      <c r="AY2337" s="7"/>
      <c r="AZ2337" s="3" t="s">
        <v>5537</v>
      </c>
      <c r="BA2337" s="18" t="s">
        <v>5537</v>
      </c>
      <c r="BB2337" s="18" t="s">
        <v>5537</v>
      </c>
      <c r="BC2337" s="18" t="s">
        <v>5537</v>
      </c>
      <c r="BD2337" s="18" t="s">
        <v>5537</v>
      </c>
      <c r="BE2337" s="18" t="s">
        <v>5537</v>
      </c>
      <c r="BF2337" s="18" t="s">
        <v>5537</v>
      </c>
      <c r="BG2337" s="18" t="s">
        <v>5537</v>
      </c>
      <c r="BH2337" s="18" t="s">
        <v>5537</v>
      </c>
      <c r="BI2337" s="18" t="s">
        <v>5537</v>
      </c>
      <c r="BJ2337" s="18" t="s">
        <v>5537</v>
      </c>
      <c r="BK2337" s="18" t="s">
        <v>5537</v>
      </c>
      <c r="BL2337" s="9" t="s">
        <v>5977</v>
      </c>
      <c r="BM2337" s="14" t="s">
        <v>5537</v>
      </c>
      <c r="BN2337" s="14" t="s">
        <v>5537</v>
      </c>
      <c r="BO2337" s="14" t="str">
        <f>_xlfn.XLOOKUP(B2337,'[4]cell downs 18042026 17h'!$B:$B,'[4]cell downs 18042026 17h'!$B:$B,"")</f>
        <v/>
      </c>
      <c r="BP2337" s="14" t="str">
        <f>_xlfn.XLOOKUP(B2337,'[5]Cells Huawei 19042026 15h'!$B:$B,'[5]Cells Huawei 19042026 15h'!$B:$B,"")</f>
        <v/>
      </c>
      <c r="BQ2337" s="9" t="str">
        <f>_xlfn.XLOOKUP(B2337,'[6]cells down 19042026 9H40'!$B:$B,'[6]cells down 19042026 9H40'!$B:$B,"")</f>
        <v/>
      </c>
      <c r="BR2337" s="9" t="s">
        <v>899</v>
      </c>
      <c r="BS2337" s="9" t="s">
        <v>12</v>
      </c>
      <c r="BT2337" s="108"/>
    </row>
    <row r="2338" spans="1:72" s="9" customFormat="1" x14ac:dyDescent="0.35">
      <c r="A2338" s="1" t="s">
        <v>1429</v>
      </c>
      <c r="B2338" s="8" t="s">
        <v>1430</v>
      </c>
      <c r="C2338" s="3" t="str">
        <f>_xlfn.XLOOKUP(B2338,'[1]daily break down'!$D:$D,'[1]daily break down'!$E:$E,"")</f>
        <v>SUD-OUEST</v>
      </c>
      <c r="D2338" s="1" t="s">
        <v>11</v>
      </c>
      <c r="E2338" s="1" t="s">
        <v>154</v>
      </c>
      <c r="F2338" s="3" t="s">
        <v>13</v>
      </c>
      <c r="G2338" s="1" t="s">
        <v>1431</v>
      </c>
      <c r="H2338" s="32" t="str">
        <f>_xlfn.XLOOKUP(B2338,[2]CALCULATION!$B:$B,[2]CALCULATION!$H:$H,"")</f>
        <v>Huawei</v>
      </c>
      <c r="I2338" s="28">
        <v>0</v>
      </c>
      <c r="J2338" s="28">
        <v>0</v>
      </c>
      <c r="K2338" s="28">
        <v>0</v>
      </c>
      <c r="L2338" s="28">
        <v>0</v>
      </c>
      <c r="M2338" s="28">
        <v>0</v>
      </c>
      <c r="N2338" s="28">
        <v>0</v>
      </c>
      <c r="O2338" s="28">
        <v>0</v>
      </c>
      <c r="P2338" s="28">
        <v>0</v>
      </c>
      <c r="Q2338" s="28">
        <v>0</v>
      </c>
      <c r="R2338" s="28">
        <v>0</v>
      </c>
      <c r="S2338" s="93">
        <v>0</v>
      </c>
      <c r="T2338" s="93">
        <f>_xlfn.XLOOKUP(B2338,'[3]Nur des jours'!$B:$B,'[3]Nur des jours'!$U:$U,"")</f>
        <v>0</v>
      </c>
      <c r="U2338" s="93">
        <v>0</v>
      </c>
      <c r="V2338" s="93">
        <v>0</v>
      </c>
      <c r="W2338" s="93">
        <v>0</v>
      </c>
      <c r="X2338" s="93">
        <v>0</v>
      </c>
      <c r="Y2338" s="93">
        <v>0</v>
      </c>
      <c r="Z2338" s="93">
        <v>0</v>
      </c>
      <c r="AA2338" s="93">
        <v>0</v>
      </c>
      <c r="AB2338" s="93">
        <v>0</v>
      </c>
      <c r="AC2338" s="93">
        <f>_xlfn.XLOOKUP(B2338,'[3]Nur des jours'!$B:$B,'[3]Nur des jours'!$N:$N,"")</f>
        <v>0</v>
      </c>
      <c r="AD2338" s="93">
        <v>0</v>
      </c>
      <c r="AE2338" s="93">
        <v>0</v>
      </c>
      <c r="AF2338" s="93">
        <v>0</v>
      </c>
      <c r="AG2338" s="93"/>
      <c r="AH2338" s="93">
        <v>0</v>
      </c>
      <c r="AI2338" s="93">
        <v>0</v>
      </c>
      <c r="AJ2338" s="93">
        <v>0</v>
      </c>
      <c r="AK2338" s="93">
        <v>0</v>
      </c>
      <c r="AL2338" s="93">
        <v>0</v>
      </c>
      <c r="AM2338" s="49" t="s">
        <v>5601</v>
      </c>
      <c r="AN2338" s="49"/>
      <c r="AO2338" s="48" t="str" cm="1">
        <f t="array" ref="AO2338">IFERROR(_xlfn.IFS(
AQ2338="MPR ISSUE","PDH",
AQ2338="BSS Hardware Issue","BSS",
AQ2338="Sites strategiques, MLL, Pylone, etc.","ENVTECH",
AQ2338="AKTIVCO DEFAUT GE &amp; POWER Cabinet","AKTIVCO",
AQ2338="AKTIVCO Coupure ENEO &amp; Baisse de tension","AKTIVCO GRID ONLY",
AQ2338="Coupure ENEO &amp; Baisse de tension","IHS GRID ONLY",
AQ2338="Defaut GE &amp; POWER Cabinet","IHS",
AQ2338="Sharing","Partners",
AQ2338="Sites strategiques &amp; DataCenter","SST &amp; DC",
AQ2338="Exclu","Exclu",
AQ2338="SAT","SAT",
AQ2338="SPARE-ISSUE","SPARE-ISSUE",
AQ2338="Fiber CAmtel","TRANS_FO_CAMTEL",
AQ2338="Fiber AOF","Fiber AOF",
AQ2338="Projet OCM (HUAWEI)","TRAVAUX-HUAWEI",
AQ2338="Projet OCM (NOKIA)","TRAVAUX-NOKIA",
AQ2338="ACCESS-ISSUE","ACCESS-ISSUE",
AQ2338="Projet OCM (ZTE, NOKIA, autres projets)","TRAVAUX OCM",
AQ2338="No root CAuse","No root cause",
AQ2338="ODU HS","PDH",
AQ2338="IP &amp; VLAN","PDH",
AQ2338="Warehouse HUAWEI","SPARE-ISSUE",
AQ2338="SPARE-HS","SPARE-ISSUE",
AQ2338="Power Telco","BSS",AQ2338="no impacts","no impacts"
),"")</f>
        <v>No root cause</v>
      </c>
      <c r="AP2338" s="48" t="str" cm="1">
        <f t="array" ref="AP2338">IFERROR(_xlfn.IFS(
AQ2338="MPR ISSUE","TX ISSUE",
AQ2338="BSS Hardware Issue","RAN ISSUE",
AQ2338="Sites strategiques, MLL, Pylone, etc.","ENVTECH",
AQ2338="AKTIVCO DEFAUT GE &amp; POWER Cabinet","POWER ISSUE",
AQ2338="AKTIVCO Coupure ENEO &amp; Baisse de tension","POWER ISSUE",
AQ2338="Coupure ENEO &amp; Baisse de tension","POWER ISSUE",
AQ2338="Defaut GE &amp; POWER Cabinet","POWER ISSUE",
AQ2338="Sharing","POWER ISSUE",
AQ2338="Sites strategiques &amp; DataCenter","POWER ISSUE",
AQ2338="Exclu","Exclu",
AQ2338="SAT","TX ISSUE",
AQ2338="SPARE-ISSUE","SPARE-ISSUE",
AQ2338="Fiber CAmtel","TX ISSUE",
AQ2338="Fiber AOF","TX ISSUE",
AQ2338="Projet OCM (HUAWEI)","TRAVAUX-HUAWEI",
AQ2338="Projet OCM (NOKIA)","TRAVAUX -NOKIA",
AQ2338="ACCESS-ISSUE","ACCESS-ISSUE",
AQ2338="Projet OCM (ZTE, NOKIA, autres projets)","TRAVAUX OCM",
AQ2338="No root CAuse","No root cause",
AQ2338="ODU HS","TX ISSUE",
AQ2338="IP &amp; VLAN","TX ISSUE",
AQ2338="Warehouse HUAWEI","SPARE-ISSUE",
AQ2338="SPARE-HS","SPARE-ISSUE",
AQ2338="Power Telco","RAN ISSUE",AQ2338="no impacts","no impacts"
),"")</f>
        <v>No root cause</v>
      </c>
      <c r="AQ2338" s="67" t="s">
        <v>5344</v>
      </c>
      <c r="AR2338" s="48" t="str" cm="1">
        <f t="array" ref="AR2338">IFERROR(_xlfn.IFS(
AQ2338="MPR ISSUE","ACTIVE",
AQ2338="BSS Hardware Issue","ACTIVE",
AQ2338="Sites strategiques, MLL, Pylone, etc.","PASSIVE",
AQ2338="AKTIVCO DEFAUT GE &amp; POWER Cabinet","PASSIVE",
AQ2338="AKTIVCO Coupure ENEO &amp; Baisse de tension","PASSIVE",
AQ2338="Coupure ENEO &amp; Baisse de tension","PASSIVE",
AQ2338="Defaut GE &amp; POWER Cabinet","PASSIVE",
AQ2338="Sharing","PASSIVE",
AQ2338="Sites strategiques &amp; DataCenter","PASSIVE",
AQ2338="Exclu","Exclu",
AQ2338="SAT","ACTIVE",
AQ2338="SPARE-ISSUE","SPARE-ISSUE",
AQ2338="Fiber CAmtel","ACTIVE",
AQ2338="Fiber AOF","ACTIVE",
AQ2338="Projet OCM (HUAWEI)","PLANNED WORKS",
AQ2338="Projet OCM (NOKIA)","PLANNED WORKS",
AQ2338="ACCESS-ISSUE","ACCESS-ISSUE",
AQ2338="Projet OCM (ZTE, NOKIA, autres projets)","PLANNED WORKS",
AQ2338="No root CAuse","No root cause",
AQ2338="ODU HS","ACTIVE",
AQ2338="IP &amp; VLAN","ACTIVE",
AQ2338="Warehouse HUAWEI","SPARE-ISSUE",
AQ2338="SPARE-HS","SPARE-ISSUE",
AQ2338="Power Telco","ACTIVE", AQ2338="no impacts","no impacts"
),"")</f>
        <v>No root cause</v>
      </c>
      <c r="AS2338" s="92" t="s">
        <v>5537</v>
      </c>
      <c r="AT2338" s="98" t="s">
        <v>1430</v>
      </c>
      <c r="AV2338" s="17" t="s">
        <v>5537</v>
      </c>
      <c r="AW2338" s="7" t="s">
        <v>5537</v>
      </c>
      <c r="AX2338" s="6" t="s">
        <v>5537</v>
      </c>
      <c r="AY2338" s="7"/>
      <c r="AZ2338" s="3" t="s">
        <v>5537</v>
      </c>
      <c r="BA2338" s="18" t="s">
        <v>5537</v>
      </c>
      <c r="BB2338" s="18" t="s">
        <v>5537</v>
      </c>
      <c r="BC2338" s="18" t="s">
        <v>5537</v>
      </c>
      <c r="BD2338" s="18" t="s">
        <v>5537</v>
      </c>
      <c r="BE2338" s="18" t="s">
        <v>5537</v>
      </c>
      <c r="BF2338" s="18" t="s">
        <v>5537</v>
      </c>
      <c r="BG2338" s="18" t="s">
        <v>5537</v>
      </c>
      <c r="BH2338" s="18" t="s">
        <v>5537</v>
      </c>
      <c r="BI2338" s="18" t="s">
        <v>5537</v>
      </c>
      <c r="BJ2338" s="18" t="s">
        <v>5537</v>
      </c>
      <c r="BK2338" s="18" t="s">
        <v>5537</v>
      </c>
      <c r="BL2338" s="9" t="s">
        <v>5537</v>
      </c>
      <c r="BM2338" s="14" t="s">
        <v>5537</v>
      </c>
      <c r="BN2338" s="14" t="s">
        <v>5537</v>
      </c>
      <c r="BO2338" s="14" t="str">
        <f>_xlfn.XLOOKUP(B2338,'[4]cell downs 18042026 17h'!$B:$B,'[4]cell downs 18042026 17h'!$B:$B,"")</f>
        <v/>
      </c>
      <c r="BP2338" s="14" t="str">
        <f>_xlfn.XLOOKUP(B2338,'[5]Cells Huawei 19042026 15h'!$B:$B,'[5]Cells Huawei 19042026 15h'!$B:$B,"")</f>
        <v/>
      </c>
      <c r="BQ2338" s="9" t="str">
        <f>_xlfn.XLOOKUP(B2338,'[6]cells down 19042026 9H40'!$B:$B,'[6]cells down 19042026 9H40'!$B:$B,"")</f>
        <v/>
      </c>
      <c r="BR2338" s="9" t="s">
        <v>1430</v>
      </c>
      <c r="BS2338" s="9" t="s">
        <v>594</v>
      </c>
      <c r="BT2338" s="108"/>
    </row>
    <row r="2339" spans="1:72" s="9" customFormat="1" x14ac:dyDescent="0.35">
      <c r="A2339" s="1" t="s">
        <v>64</v>
      </c>
      <c r="B2339" s="8" t="s">
        <v>65</v>
      </c>
      <c r="C2339" s="3" t="str">
        <f>_xlfn.XLOOKUP(B2339,'[1]daily break down'!$D:$D,'[1]daily break down'!$E:$E,"")</f>
        <v>EXTREME-NORD</v>
      </c>
      <c r="D2339" s="1" t="s">
        <v>11</v>
      </c>
      <c r="E2339" s="1" t="s">
        <v>66</v>
      </c>
      <c r="F2339" s="3" t="s">
        <v>55</v>
      </c>
      <c r="G2339" s="1" t="s">
        <v>64</v>
      </c>
      <c r="H2339" s="32" t="str">
        <f>_xlfn.XLOOKUP(B2339,[2]CALCULATION!$B:$B,[2]CALCULATION!$H:$H,"")</f>
        <v>Huawei</v>
      </c>
      <c r="I2339" s="28">
        <v>0</v>
      </c>
      <c r="J2339" s="28">
        <v>0</v>
      </c>
      <c r="K2339" s="28">
        <v>0</v>
      </c>
      <c r="L2339" s="28">
        <v>0</v>
      </c>
      <c r="M2339" s="28">
        <v>0</v>
      </c>
      <c r="N2339" s="28">
        <v>0</v>
      </c>
      <c r="O2339" s="28">
        <v>0</v>
      </c>
      <c r="P2339" s="28">
        <v>0</v>
      </c>
      <c r="Q2339" s="28">
        <v>0</v>
      </c>
      <c r="R2339" s="28">
        <v>0</v>
      </c>
      <c r="S2339" s="93">
        <v>0</v>
      </c>
      <c r="T2339" s="93">
        <f>_xlfn.XLOOKUP(B2339,'[3]Nur des jours'!$B:$B,'[3]Nur des jours'!$U:$U,"")</f>
        <v>0</v>
      </c>
      <c r="U2339" s="93">
        <v>0</v>
      </c>
      <c r="V2339" s="93">
        <v>0</v>
      </c>
      <c r="W2339" s="93">
        <v>0</v>
      </c>
      <c r="X2339" s="93">
        <v>0</v>
      </c>
      <c r="Y2339" s="93">
        <v>0</v>
      </c>
      <c r="Z2339" s="93">
        <v>0</v>
      </c>
      <c r="AA2339" s="93">
        <v>0</v>
      </c>
      <c r="AB2339" s="93">
        <v>0</v>
      </c>
      <c r="AC2339" s="93">
        <f>_xlfn.XLOOKUP(B2339,'[3]Nur des jours'!$B:$B,'[3]Nur des jours'!$N:$N,"")</f>
        <v>0</v>
      </c>
      <c r="AD2339" s="93">
        <v>0</v>
      </c>
      <c r="AE2339" s="93">
        <v>0</v>
      </c>
      <c r="AF2339" s="93">
        <v>0</v>
      </c>
      <c r="AG2339" s="93"/>
      <c r="AH2339" s="93">
        <v>0</v>
      </c>
      <c r="AI2339" s="93">
        <v>0</v>
      </c>
      <c r="AJ2339" s="93">
        <v>0</v>
      </c>
      <c r="AK2339" s="93">
        <v>0</v>
      </c>
      <c r="AL2339" s="93">
        <v>0</v>
      </c>
      <c r="AM2339" s="49" t="s">
        <v>5601</v>
      </c>
      <c r="AN2339" s="49"/>
      <c r="AO2339" s="48" t="str" cm="1">
        <f t="array" ref="AO2339">IFERROR(_xlfn.IFS(
AQ2339="MPR ISSUE","PDH",
AQ2339="BSS Hardware Issue","BSS",
AQ2339="Sites strategiques, MLL, Pylone, etc.","ENVTECH",
AQ2339="AKTIVCO DEFAUT GE &amp; POWER Cabinet","AKTIVCO",
AQ2339="AKTIVCO Coupure ENEO &amp; Baisse de tension","AKTIVCO GRID ONLY",
AQ2339="Coupure ENEO &amp; Baisse de tension","IHS GRID ONLY",
AQ2339="Defaut GE &amp; POWER Cabinet","IHS",
AQ2339="Sharing","Partners",
AQ2339="Sites strategiques &amp; DataCenter","SST &amp; DC",
AQ2339="Exclu","Exclu",
AQ2339="SAT","SAT",
AQ2339="SPARE-ISSUE","SPARE-ISSUE",
AQ2339="Fiber CAmtel","TRANS_FO_CAMTEL",
AQ2339="Fiber AOF","Fiber AOF",
AQ2339="Projet OCM (HUAWEI)","TRAVAUX-HUAWEI",
AQ2339="Projet OCM (NOKIA)","TRAVAUX-NOKIA",
AQ2339="ACCESS-ISSUE","ACCESS-ISSUE",
AQ2339="Projet OCM (ZTE, NOKIA, autres projets)","TRAVAUX OCM",
AQ2339="No root CAuse","No root cause",
AQ2339="ODU HS","PDH",
AQ2339="IP &amp; VLAN","PDH",
AQ2339="Warehouse HUAWEI","SPARE-ISSUE",
AQ2339="SPARE-HS","SPARE-ISSUE",
AQ2339="Power Telco","BSS",AQ2339="no impacts","no impacts"
),"")</f>
        <v>No root cause</v>
      </c>
      <c r="AP2339" s="48" t="str" cm="1">
        <f t="array" ref="AP2339">IFERROR(_xlfn.IFS(
AQ2339="MPR ISSUE","TX ISSUE",
AQ2339="BSS Hardware Issue","RAN ISSUE",
AQ2339="Sites strategiques, MLL, Pylone, etc.","ENVTECH",
AQ2339="AKTIVCO DEFAUT GE &amp; POWER Cabinet","POWER ISSUE",
AQ2339="AKTIVCO Coupure ENEO &amp; Baisse de tension","POWER ISSUE",
AQ2339="Coupure ENEO &amp; Baisse de tension","POWER ISSUE",
AQ2339="Defaut GE &amp; POWER Cabinet","POWER ISSUE",
AQ2339="Sharing","POWER ISSUE",
AQ2339="Sites strategiques &amp; DataCenter","POWER ISSUE",
AQ2339="Exclu","Exclu",
AQ2339="SAT","TX ISSUE",
AQ2339="SPARE-ISSUE","SPARE-ISSUE",
AQ2339="Fiber CAmtel","TX ISSUE",
AQ2339="Fiber AOF","TX ISSUE",
AQ2339="Projet OCM (HUAWEI)","TRAVAUX-HUAWEI",
AQ2339="Projet OCM (NOKIA)","TRAVAUX -NOKIA",
AQ2339="ACCESS-ISSUE","ACCESS-ISSUE",
AQ2339="Projet OCM (ZTE, NOKIA, autres projets)","TRAVAUX OCM",
AQ2339="No root CAuse","No root cause",
AQ2339="ODU HS","TX ISSUE",
AQ2339="IP &amp; VLAN","TX ISSUE",
AQ2339="Warehouse HUAWEI","SPARE-ISSUE",
AQ2339="SPARE-HS","SPARE-ISSUE",
AQ2339="Power Telco","RAN ISSUE",AQ2339="no impacts","no impacts"
),"")</f>
        <v>No root cause</v>
      </c>
      <c r="AQ2339" s="67" t="s">
        <v>5344</v>
      </c>
      <c r="AR2339" s="48" t="str" cm="1">
        <f t="array" ref="AR2339">IFERROR(_xlfn.IFS(
AQ2339="MPR ISSUE","ACTIVE",
AQ2339="BSS Hardware Issue","ACTIVE",
AQ2339="Sites strategiques, MLL, Pylone, etc.","PASSIVE",
AQ2339="AKTIVCO DEFAUT GE &amp; POWER Cabinet","PASSIVE",
AQ2339="AKTIVCO Coupure ENEO &amp; Baisse de tension","PASSIVE",
AQ2339="Coupure ENEO &amp; Baisse de tension","PASSIVE",
AQ2339="Defaut GE &amp; POWER Cabinet","PASSIVE",
AQ2339="Sharing","PASSIVE",
AQ2339="Sites strategiques &amp; DataCenter","PASSIVE",
AQ2339="Exclu","Exclu",
AQ2339="SAT","ACTIVE",
AQ2339="SPARE-ISSUE","SPARE-ISSUE",
AQ2339="Fiber CAmtel","ACTIVE",
AQ2339="Fiber AOF","ACTIVE",
AQ2339="Projet OCM (HUAWEI)","PLANNED WORKS",
AQ2339="Projet OCM (NOKIA)","PLANNED WORKS",
AQ2339="ACCESS-ISSUE","ACCESS-ISSUE",
AQ2339="Projet OCM (ZTE, NOKIA, autres projets)","PLANNED WORKS",
AQ2339="No root CAuse","No root cause",
AQ2339="ODU HS","ACTIVE",
AQ2339="IP &amp; VLAN","ACTIVE",
AQ2339="Warehouse HUAWEI","SPARE-ISSUE",
AQ2339="SPARE-HS","SPARE-ISSUE",
AQ2339="Power Telco","ACTIVE", AQ2339="no impacts","no impacts"
),"")</f>
        <v>No root cause</v>
      </c>
      <c r="AS2339" s="92" t="s">
        <v>5537</v>
      </c>
      <c r="AT2339" s="98" t="s">
        <v>65</v>
      </c>
      <c r="AV2339" s="17" t="s">
        <v>5537</v>
      </c>
      <c r="AW2339" s="7" t="s">
        <v>5537</v>
      </c>
      <c r="AX2339" s="6" t="s">
        <v>5537</v>
      </c>
      <c r="AY2339" s="7"/>
      <c r="AZ2339" s="3" t="s">
        <v>5537</v>
      </c>
      <c r="BA2339" s="18" t="s">
        <v>5537</v>
      </c>
      <c r="BB2339" s="18" t="s">
        <v>5537</v>
      </c>
      <c r="BC2339" s="18" t="s">
        <v>5537</v>
      </c>
      <c r="BD2339" s="18" t="s">
        <v>5537</v>
      </c>
      <c r="BE2339" s="18" t="s">
        <v>5537</v>
      </c>
      <c r="BF2339" s="18" t="s">
        <v>5537</v>
      </c>
      <c r="BG2339" s="18" t="s">
        <v>5537</v>
      </c>
      <c r="BH2339" s="18" t="s">
        <v>5537</v>
      </c>
      <c r="BI2339" s="18" t="s">
        <v>5537</v>
      </c>
      <c r="BJ2339" s="18" t="s">
        <v>5537</v>
      </c>
      <c r="BK2339" s="18" t="s">
        <v>5537</v>
      </c>
      <c r="BL2339" s="9" t="s">
        <v>5537</v>
      </c>
      <c r="BM2339" s="14" t="s">
        <v>5537</v>
      </c>
      <c r="BN2339" s="14" t="s">
        <v>5537</v>
      </c>
      <c r="BO2339" s="14" t="str">
        <f>_xlfn.XLOOKUP(B2339,'[4]cell downs 18042026 17h'!$B:$B,'[4]cell downs 18042026 17h'!$B:$B,"")</f>
        <v/>
      </c>
      <c r="BP2339" s="14" t="str">
        <f>_xlfn.XLOOKUP(B2339,'[5]Cells Huawei 19042026 15h'!$B:$B,'[5]Cells Huawei 19042026 15h'!$B:$B,"")</f>
        <v/>
      </c>
      <c r="BQ2339" s="9" t="str">
        <f>_xlfn.XLOOKUP(B2339,'[6]cells down 19042026 9H40'!$B:$B,'[6]cells down 19042026 9H40'!$B:$B,"")</f>
        <v/>
      </c>
      <c r="BR2339" s="9" t="s">
        <v>65</v>
      </c>
      <c r="BS2339" s="9" t="s">
        <v>5537</v>
      </c>
      <c r="BT2339" s="108"/>
    </row>
    <row r="2340" spans="1:72" s="9" customFormat="1" x14ac:dyDescent="0.35">
      <c r="A2340" s="1" t="s">
        <v>2662</v>
      </c>
      <c r="B2340" s="8" t="s">
        <v>2663</v>
      </c>
      <c r="C2340" s="3" t="str">
        <f>_xlfn.XLOOKUP(B2340,'[1]daily break down'!$D:$D,'[1]daily break down'!$E:$E,"")</f>
        <v>EXTREME-NORD</v>
      </c>
      <c r="D2340" s="1" t="s">
        <v>11</v>
      </c>
      <c r="E2340" s="1" t="s">
        <v>96</v>
      </c>
      <c r="F2340" s="3" t="s">
        <v>55</v>
      </c>
      <c r="G2340" s="1" t="s">
        <v>2081</v>
      </c>
      <c r="H2340" s="33" t="str">
        <f>_xlfn.XLOOKUP(B2340,[2]CALCULATION!$B:$B,[2]CALCULATION!$H:$H,"")</f>
        <v>NOKIA</v>
      </c>
      <c r="I2340" s="28">
        <v>0</v>
      </c>
      <c r="J2340" s="28">
        <v>0</v>
      </c>
      <c r="K2340" s="28">
        <v>0</v>
      </c>
      <c r="L2340" s="28">
        <v>0</v>
      </c>
      <c r="M2340" s="28">
        <v>0</v>
      </c>
      <c r="N2340" s="28">
        <v>0</v>
      </c>
      <c r="O2340" s="28">
        <v>0</v>
      </c>
      <c r="P2340" s="28">
        <v>0</v>
      </c>
      <c r="Q2340" s="28">
        <v>0</v>
      </c>
      <c r="R2340" s="28">
        <v>0</v>
      </c>
      <c r="S2340" s="93">
        <v>0</v>
      </c>
      <c r="T2340" s="93">
        <f>_xlfn.XLOOKUP(B2340,'[3]Nur des jours'!$B:$B,'[3]Nur des jours'!$U:$U,"")</f>
        <v>0</v>
      </c>
      <c r="U2340" s="93">
        <v>0</v>
      </c>
      <c r="V2340" s="93">
        <v>0</v>
      </c>
      <c r="W2340" s="93">
        <v>0</v>
      </c>
      <c r="X2340" s="93">
        <v>0</v>
      </c>
      <c r="Y2340" s="93">
        <v>0</v>
      </c>
      <c r="Z2340" s="93">
        <v>0</v>
      </c>
      <c r="AA2340" s="93">
        <v>0</v>
      </c>
      <c r="AB2340" s="93">
        <v>0</v>
      </c>
      <c r="AC2340" s="93">
        <f>_xlfn.XLOOKUP(B2340,'[3]Nur des jours'!$B:$B,'[3]Nur des jours'!$N:$N,"")</f>
        <v>0</v>
      </c>
      <c r="AD2340" s="93">
        <v>0</v>
      </c>
      <c r="AE2340" s="93">
        <v>0</v>
      </c>
      <c r="AF2340" s="93">
        <v>0</v>
      </c>
      <c r="AG2340" s="93"/>
      <c r="AH2340" s="93">
        <v>0</v>
      </c>
      <c r="AI2340" s="93">
        <v>0</v>
      </c>
      <c r="AJ2340" s="93">
        <v>0</v>
      </c>
      <c r="AK2340" s="93">
        <v>0</v>
      </c>
      <c r="AL2340" s="93">
        <v>0</v>
      </c>
      <c r="AM2340" s="49" t="s">
        <v>5601</v>
      </c>
      <c r="AN2340" s="49"/>
      <c r="AO2340" s="48" t="str" cm="1">
        <f t="array" ref="AO2340">IFERROR(_xlfn.IFS(
AQ2340="MPR ISSUE","PDH",
AQ2340="BSS Hardware Issue","BSS",
AQ2340="Sites strategiques, MLL, Pylone, etc.","ENVTECH",
AQ2340="AKTIVCO DEFAUT GE &amp; POWER Cabinet","AKTIVCO",
AQ2340="AKTIVCO Coupure ENEO &amp; Baisse de tension","AKTIVCO GRID ONLY",
AQ2340="Coupure ENEO &amp; Baisse de tension","IHS GRID ONLY",
AQ2340="Defaut GE &amp; POWER Cabinet","IHS",
AQ2340="Sharing","Partners",
AQ2340="Sites strategiques &amp; DataCenter","SST &amp; DC",
AQ2340="Exclu","Exclu",
AQ2340="SAT","SAT",
AQ2340="SPARE-ISSUE","SPARE-ISSUE",
AQ2340="Fiber CAmtel","TRANS_FO_CAMTEL",
AQ2340="Fiber AOF","Fiber AOF",
AQ2340="Projet OCM (HUAWEI)","TRAVAUX-HUAWEI",
AQ2340="Projet OCM (NOKIA)","TRAVAUX-NOKIA",
AQ2340="ACCESS-ISSUE","ACCESS-ISSUE",
AQ2340="Projet OCM (ZTE, NOKIA, autres projets)","TRAVAUX OCM",
AQ2340="No root CAuse","No root cause",
AQ2340="ODU HS","PDH",
AQ2340="IP &amp; VLAN","PDH",
AQ2340="Warehouse HUAWEI","SPARE-ISSUE",
AQ2340="SPARE-HS","SPARE-ISSUE",
AQ2340="Power Telco","BSS",AQ2340="no impacts","no impacts"
),"")</f>
        <v>No root cause</v>
      </c>
      <c r="AP2340" s="48" t="str" cm="1">
        <f t="array" ref="AP2340">IFERROR(_xlfn.IFS(
AQ2340="MPR ISSUE","TX ISSUE",
AQ2340="BSS Hardware Issue","RAN ISSUE",
AQ2340="Sites strategiques, MLL, Pylone, etc.","ENVTECH",
AQ2340="AKTIVCO DEFAUT GE &amp; POWER Cabinet","POWER ISSUE",
AQ2340="AKTIVCO Coupure ENEO &amp; Baisse de tension","POWER ISSUE",
AQ2340="Coupure ENEO &amp; Baisse de tension","POWER ISSUE",
AQ2340="Defaut GE &amp; POWER Cabinet","POWER ISSUE",
AQ2340="Sharing","POWER ISSUE",
AQ2340="Sites strategiques &amp; DataCenter","POWER ISSUE",
AQ2340="Exclu","Exclu",
AQ2340="SAT","TX ISSUE",
AQ2340="SPARE-ISSUE","SPARE-ISSUE",
AQ2340="Fiber CAmtel","TX ISSUE",
AQ2340="Fiber AOF","TX ISSUE",
AQ2340="Projet OCM (HUAWEI)","TRAVAUX-HUAWEI",
AQ2340="Projet OCM (NOKIA)","TRAVAUX -NOKIA",
AQ2340="ACCESS-ISSUE","ACCESS-ISSUE",
AQ2340="Projet OCM (ZTE, NOKIA, autres projets)","TRAVAUX OCM",
AQ2340="No root CAuse","No root cause",
AQ2340="ODU HS","TX ISSUE",
AQ2340="IP &amp; VLAN","TX ISSUE",
AQ2340="Warehouse HUAWEI","SPARE-ISSUE",
AQ2340="SPARE-HS","SPARE-ISSUE",
AQ2340="Power Telco","RAN ISSUE",AQ2340="no impacts","no impacts"
),"")</f>
        <v>No root cause</v>
      </c>
      <c r="AQ2340" s="67" t="s">
        <v>5344</v>
      </c>
      <c r="AR2340" s="48" t="str" cm="1">
        <f t="array" ref="AR2340">IFERROR(_xlfn.IFS(
AQ2340="MPR ISSUE","ACTIVE",
AQ2340="BSS Hardware Issue","ACTIVE",
AQ2340="Sites strategiques, MLL, Pylone, etc.","PASSIVE",
AQ2340="AKTIVCO DEFAUT GE &amp; POWER Cabinet","PASSIVE",
AQ2340="AKTIVCO Coupure ENEO &amp; Baisse de tension","PASSIVE",
AQ2340="Coupure ENEO &amp; Baisse de tension","PASSIVE",
AQ2340="Defaut GE &amp; POWER Cabinet","PASSIVE",
AQ2340="Sharing","PASSIVE",
AQ2340="Sites strategiques &amp; DataCenter","PASSIVE",
AQ2340="Exclu","Exclu",
AQ2340="SAT","ACTIVE",
AQ2340="SPARE-ISSUE","SPARE-ISSUE",
AQ2340="Fiber CAmtel","ACTIVE",
AQ2340="Fiber AOF","ACTIVE",
AQ2340="Projet OCM (HUAWEI)","PLANNED WORKS",
AQ2340="Projet OCM (NOKIA)","PLANNED WORKS",
AQ2340="ACCESS-ISSUE","ACCESS-ISSUE",
AQ2340="Projet OCM (ZTE, NOKIA, autres projets)","PLANNED WORKS",
AQ2340="No root CAuse","No root cause",
AQ2340="ODU HS","ACTIVE",
AQ2340="IP &amp; VLAN","ACTIVE",
AQ2340="Warehouse HUAWEI","SPARE-ISSUE",
AQ2340="SPARE-HS","SPARE-ISSUE",
AQ2340="Power Telco","ACTIVE", AQ2340="no impacts","no impacts"
),"")</f>
        <v>No root cause</v>
      </c>
      <c r="AS2340" s="92" t="s">
        <v>5537</v>
      </c>
      <c r="AT2340" s="98" t="s">
        <v>2663</v>
      </c>
      <c r="AV2340" s="17" t="s">
        <v>5537</v>
      </c>
      <c r="AW2340" s="7" t="s">
        <v>5537</v>
      </c>
      <c r="AX2340" s="6" t="s">
        <v>5537</v>
      </c>
      <c r="AY2340" s="7"/>
      <c r="AZ2340" s="3" t="s">
        <v>5537</v>
      </c>
      <c r="BA2340" s="18" t="s">
        <v>5537</v>
      </c>
      <c r="BB2340" s="18" t="s">
        <v>5537</v>
      </c>
      <c r="BC2340" s="18" t="s">
        <v>5537</v>
      </c>
      <c r="BD2340" s="18" t="s">
        <v>5537</v>
      </c>
      <c r="BE2340" s="18" t="s">
        <v>5537</v>
      </c>
      <c r="BF2340" s="18" t="s">
        <v>5537</v>
      </c>
      <c r="BG2340" s="18" t="s">
        <v>5537</v>
      </c>
      <c r="BH2340" s="18" t="s">
        <v>5537</v>
      </c>
      <c r="BI2340" s="18" t="s">
        <v>5537</v>
      </c>
      <c r="BJ2340" s="18" t="s">
        <v>5537</v>
      </c>
      <c r="BK2340" s="18" t="s">
        <v>5537</v>
      </c>
      <c r="BL2340" s="9" t="s">
        <v>5537</v>
      </c>
      <c r="BM2340" s="14" t="s">
        <v>5537</v>
      </c>
      <c r="BN2340" s="14" t="s">
        <v>5537</v>
      </c>
      <c r="BO2340" s="14" t="str">
        <f>_xlfn.XLOOKUP(B2340,'[4]cell downs 18042026 17h'!$B:$B,'[4]cell downs 18042026 17h'!$B:$B,"")</f>
        <v/>
      </c>
      <c r="BP2340" s="14" t="str">
        <f>_xlfn.XLOOKUP(B2340,'[5]Cells Huawei 19042026 15h'!$B:$B,'[5]Cells Huawei 19042026 15h'!$B:$B,"")</f>
        <v/>
      </c>
      <c r="BQ2340" s="9" t="str">
        <f>_xlfn.XLOOKUP(B2340,'[6]cells down 19042026 9H40'!$B:$B,'[6]cells down 19042026 9H40'!$B:$B,"")</f>
        <v/>
      </c>
      <c r="BR2340" s="9" t="s">
        <v>2663</v>
      </c>
      <c r="BS2340" s="9" t="s">
        <v>1129</v>
      </c>
      <c r="BT2340" s="108"/>
    </row>
    <row r="2341" spans="1:72" s="9" customFormat="1" x14ac:dyDescent="0.35">
      <c r="A2341" s="1" t="s">
        <v>3054</v>
      </c>
      <c r="B2341" s="8" t="s">
        <v>3055</v>
      </c>
      <c r="C2341" s="3" t="str">
        <f>_xlfn.XLOOKUP(B2341,'[1]daily break down'!$D:$D,'[1]daily break down'!$E:$E,"")</f>
        <v>EXTREME-NORD</v>
      </c>
      <c r="D2341" s="1" t="s">
        <v>11</v>
      </c>
      <c r="E2341" s="1" t="s">
        <v>12</v>
      </c>
      <c r="F2341" s="3" t="s">
        <v>55</v>
      </c>
      <c r="G2341" s="1" t="s">
        <v>3054</v>
      </c>
      <c r="H2341" s="32" t="str">
        <f>_xlfn.XLOOKUP(B2341,[2]CALCULATION!$B:$B,[2]CALCULATION!$H:$H,"")</f>
        <v>Huawei</v>
      </c>
      <c r="I2341" s="28">
        <v>0</v>
      </c>
      <c r="J2341" s="28">
        <v>0</v>
      </c>
      <c r="K2341" s="28">
        <v>0</v>
      </c>
      <c r="L2341" s="28">
        <v>0</v>
      </c>
      <c r="M2341" s="28">
        <v>0</v>
      </c>
      <c r="N2341" s="28">
        <v>0</v>
      </c>
      <c r="O2341" s="28">
        <v>0</v>
      </c>
      <c r="P2341" s="28">
        <v>0</v>
      </c>
      <c r="Q2341" s="28">
        <v>0</v>
      </c>
      <c r="R2341" s="28">
        <v>0</v>
      </c>
      <c r="S2341" s="93">
        <v>0</v>
      </c>
      <c r="T2341" s="93">
        <f>_xlfn.XLOOKUP(B2341,'[3]Nur des jours'!$B:$B,'[3]Nur des jours'!$U:$U,"")</f>
        <v>0</v>
      </c>
      <c r="U2341" s="93">
        <v>0</v>
      </c>
      <c r="V2341" s="93">
        <v>0</v>
      </c>
      <c r="W2341" s="93">
        <v>0</v>
      </c>
      <c r="X2341" s="93">
        <v>0</v>
      </c>
      <c r="Y2341" s="93">
        <v>0</v>
      </c>
      <c r="Z2341" s="93">
        <v>0</v>
      </c>
      <c r="AA2341" s="93">
        <v>0</v>
      </c>
      <c r="AB2341" s="93">
        <v>0</v>
      </c>
      <c r="AC2341" s="93">
        <f>_xlfn.XLOOKUP(B2341,'[3]Nur des jours'!$B:$B,'[3]Nur des jours'!$N:$N,"")</f>
        <v>0</v>
      </c>
      <c r="AD2341" s="93">
        <v>0</v>
      </c>
      <c r="AE2341" s="93">
        <v>0</v>
      </c>
      <c r="AF2341" s="93">
        <v>0</v>
      </c>
      <c r="AG2341" s="93"/>
      <c r="AH2341" s="93">
        <v>0</v>
      </c>
      <c r="AI2341" s="93">
        <v>0</v>
      </c>
      <c r="AJ2341" s="93">
        <v>0</v>
      </c>
      <c r="AK2341" s="93">
        <v>0</v>
      </c>
      <c r="AL2341" s="93">
        <v>0</v>
      </c>
      <c r="AM2341" s="49" t="s">
        <v>5601</v>
      </c>
      <c r="AN2341" s="49"/>
      <c r="AO2341" s="48" t="str" cm="1">
        <f t="array" ref="AO2341">IFERROR(_xlfn.IFS(
AQ2341="MPR ISSUE","PDH",
AQ2341="BSS Hardware Issue","BSS",
AQ2341="Sites strategiques, MLL, Pylone, etc.","ENVTECH",
AQ2341="AKTIVCO DEFAUT GE &amp; POWER Cabinet","AKTIVCO",
AQ2341="AKTIVCO Coupure ENEO &amp; Baisse de tension","AKTIVCO GRID ONLY",
AQ2341="Coupure ENEO &amp; Baisse de tension","IHS GRID ONLY",
AQ2341="Defaut GE &amp; POWER Cabinet","IHS",
AQ2341="Sharing","Partners",
AQ2341="Sites strategiques &amp; DataCenter","SST &amp; DC",
AQ2341="Exclu","Exclu",
AQ2341="SAT","SAT",
AQ2341="SPARE-ISSUE","SPARE-ISSUE",
AQ2341="Fiber CAmtel","TRANS_FO_CAMTEL",
AQ2341="Fiber AOF","Fiber AOF",
AQ2341="Projet OCM (HUAWEI)","TRAVAUX-HUAWEI",
AQ2341="Projet OCM (NOKIA)","TRAVAUX-NOKIA",
AQ2341="ACCESS-ISSUE","ACCESS-ISSUE",
AQ2341="Projet OCM (ZTE, NOKIA, autres projets)","TRAVAUX OCM",
AQ2341="No root CAuse","No root cause",
AQ2341="ODU HS","PDH",
AQ2341="IP &amp; VLAN","PDH",
AQ2341="Warehouse HUAWEI","SPARE-ISSUE",
AQ2341="SPARE-HS","SPARE-ISSUE",
AQ2341="Power Telco","BSS",AQ2341="no impacts","no impacts"
),"")</f>
        <v>No root cause</v>
      </c>
      <c r="AP2341" s="48" t="str" cm="1">
        <f t="array" ref="AP2341">IFERROR(_xlfn.IFS(
AQ2341="MPR ISSUE","TX ISSUE",
AQ2341="BSS Hardware Issue","RAN ISSUE",
AQ2341="Sites strategiques, MLL, Pylone, etc.","ENVTECH",
AQ2341="AKTIVCO DEFAUT GE &amp; POWER Cabinet","POWER ISSUE",
AQ2341="AKTIVCO Coupure ENEO &amp; Baisse de tension","POWER ISSUE",
AQ2341="Coupure ENEO &amp; Baisse de tension","POWER ISSUE",
AQ2341="Defaut GE &amp; POWER Cabinet","POWER ISSUE",
AQ2341="Sharing","POWER ISSUE",
AQ2341="Sites strategiques &amp; DataCenter","POWER ISSUE",
AQ2341="Exclu","Exclu",
AQ2341="SAT","TX ISSUE",
AQ2341="SPARE-ISSUE","SPARE-ISSUE",
AQ2341="Fiber CAmtel","TX ISSUE",
AQ2341="Fiber AOF","TX ISSUE",
AQ2341="Projet OCM (HUAWEI)","TRAVAUX-HUAWEI",
AQ2341="Projet OCM (NOKIA)","TRAVAUX -NOKIA",
AQ2341="ACCESS-ISSUE","ACCESS-ISSUE",
AQ2341="Projet OCM (ZTE, NOKIA, autres projets)","TRAVAUX OCM",
AQ2341="No root CAuse","No root cause",
AQ2341="ODU HS","TX ISSUE",
AQ2341="IP &amp; VLAN","TX ISSUE",
AQ2341="Warehouse HUAWEI","SPARE-ISSUE",
AQ2341="SPARE-HS","SPARE-ISSUE",
AQ2341="Power Telco","RAN ISSUE",AQ2341="no impacts","no impacts"
),"")</f>
        <v>No root cause</v>
      </c>
      <c r="AQ2341" s="67" t="s">
        <v>5344</v>
      </c>
      <c r="AR2341" s="48" t="str" cm="1">
        <f t="array" ref="AR2341">IFERROR(_xlfn.IFS(
AQ2341="MPR ISSUE","ACTIVE",
AQ2341="BSS Hardware Issue","ACTIVE",
AQ2341="Sites strategiques, MLL, Pylone, etc.","PASSIVE",
AQ2341="AKTIVCO DEFAUT GE &amp; POWER Cabinet","PASSIVE",
AQ2341="AKTIVCO Coupure ENEO &amp; Baisse de tension","PASSIVE",
AQ2341="Coupure ENEO &amp; Baisse de tension","PASSIVE",
AQ2341="Defaut GE &amp; POWER Cabinet","PASSIVE",
AQ2341="Sharing","PASSIVE",
AQ2341="Sites strategiques &amp; DataCenter","PASSIVE",
AQ2341="Exclu","Exclu",
AQ2341="SAT","ACTIVE",
AQ2341="SPARE-ISSUE","SPARE-ISSUE",
AQ2341="Fiber CAmtel","ACTIVE",
AQ2341="Fiber AOF","ACTIVE",
AQ2341="Projet OCM (HUAWEI)","PLANNED WORKS",
AQ2341="Projet OCM (NOKIA)","PLANNED WORKS",
AQ2341="ACCESS-ISSUE","ACCESS-ISSUE",
AQ2341="Projet OCM (ZTE, NOKIA, autres projets)","PLANNED WORKS",
AQ2341="No root CAuse","No root cause",
AQ2341="ODU HS","ACTIVE",
AQ2341="IP &amp; VLAN","ACTIVE",
AQ2341="Warehouse HUAWEI","SPARE-ISSUE",
AQ2341="SPARE-HS","SPARE-ISSUE",
AQ2341="Power Telco","ACTIVE", AQ2341="no impacts","no impacts"
),"")</f>
        <v>No root cause</v>
      </c>
      <c r="AS2341" s="92" t="s">
        <v>5537</v>
      </c>
      <c r="AT2341" s="98" t="s">
        <v>3055</v>
      </c>
      <c r="AV2341" s="17" t="s">
        <v>5537</v>
      </c>
      <c r="AW2341" s="7" t="s">
        <v>5537</v>
      </c>
      <c r="AX2341" s="6" t="s">
        <v>5537</v>
      </c>
      <c r="AY2341" s="7"/>
      <c r="AZ2341" s="3" t="s">
        <v>5537</v>
      </c>
      <c r="BA2341" s="18" t="s">
        <v>5537</v>
      </c>
      <c r="BB2341" s="18" t="s">
        <v>5537</v>
      </c>
      <c r="BC2341" s="18" t="s">
        <v>5537</v>
      </c>
      <c r="BD2341" s="18" t="s">
        <v>5537</v>
      </c>
      <c r="BE2341" s="18" t="s">
        <v>5537</v>
      </c>
      <c r="BF2341" s="18" t="s">
        <v>5537</v>
      </c>
      <c r="BG2341" s="18" t="s">
        <v>5537</v>
      </c>
      <c r="BH2341" s="18" t="s">
        <v>5537</v>
      </c>
      <c r="BI2341" s="18" t="s">
        <v>5537</v>
      </c>
      <c r="BJ2341" s="18" t="s">
        <v>5537</v>
      </c>
      <c r="BK2341" s="18" t="s">
        <v>5537</v>
      </c>
      <c r="BL2341" s="9" t="s">
        <v>5537</v>
      </c>
      <c r="BM2341" s="14" t="s">
        <v>5537</v>
      </c>
      <c r="BN2341" s="14" t="s">
        <v>5537</v>
      </c>
      <c r="BO2341" s="14" t="str">
        <f>_xlfn.XLOOKUP(B2341,'[4]cell downs 18042026 17h'!$B:$B,'[4]cell downs 18042026 17h'!$B:$B,"")</f>
        <v/>
      </c>
      <c r="BP2341" s="14" t="str">
        <f>_xlfn.XLOOKUP(B2341,'[5]Cells Huawei 19042026 15h'!$B:$B,'[5]Cells Huawei 19042026 15h'!$B:$B,"")</f>
        <v/>
      </c>
      <c r="BQ2341" s="9" t="str">
        <f>_xlfn.XLOOKUP(B2341,'[6]cells down 19042026 9H40'!$B:$B,'[6]cells down 19042026 9H40'!$B:$B,"")</f>
        <v/>
      </c>
      <c r="BR2341" s="9" t="s">
        <v>3055</v>
      </c>
      <c r="BS2341" s="9" t="s">
        <v>5537</v>
      </c>
      <c r="BT2341" s="108"/>
    </row>
    <row r="2342" spans="1:72" s="9" customFormat="1" x14ac:dyDescent="0.35">
      <c r="A2342" s="1" t="s">
        <v>677</v>
      </c>
      <c r="B2342" s="8" t="s">
        <v>3114</v>
      </c>
      <c r="C2342" s="3" t="str">
        <f>_xlfn.XLOOKUP(B2342,'[1]daily break down'!$D:$D,'[1]daily break down'!$E:$E,"")</f>
        <v>EXTREME-NORD</v>
      </c>
      <c r="D2342" s="1" t="s">
        <v>11</v>
      </c>
      <c r="E2342" s="1" t="s">
        <v>237</v>
      </c>
      <c r="F2342" s="3" t="s">
        <v>55</v>
      </c>
      <c r="G2342" s="1" t="s">
        <v>677</v>
      </c>
      <c r="H2342" s="33" t="str">
        <f>_xlfn.XLOOKUP(B2342,[2]CALCULATION!$B:$B,[2]CALCULATION!$H:$H,"")</f>
        <v>NOKIA</v>
      </c>
      <c r="I2342" s="28">
        <v>0</v>
      </c>
      <c r="J2342" s="28">
        <v>0</v>
      </c>
      <c r="K2342" s="28">
        <v>0</v>
      </c>
      <c r="L2342" s="28">
        <v>0</v>
      </c>
      <c r="M2342" s="28">
        <v>0</v>
      </c>
      <c r="N2342" s="28">
        <v>0</v>
      </c>
      <c r="O2342" s="28">
        <v>0</v>
      </c>
      <c r="P2342" s="28">
        <v>0</v>
      </c>
      <c r="Q2342" s="28">
        <v>0</v>
      </c>
      <c r="R2342" s="28">
        <v>0</v>
      </c>
      <c r="S2342" s="93">
        <v>0</v>
      </c>
      <c r="T2342" s="93">
        <f>_xlfn.XLOOKUP(B2342,'[3]Nur des jours'!$B:$B,'[3]Nur des jours'!$U:$U,"")</f>
        <v>0</v>
      </c>
      <c r="U2342" s="93">
        <v>0</v>
      </c>
      <c r="V2342" s="93">
        <v>0</v>
      </c>
      <c r="W2342" s="93">
        <v>0</v>
      </c>
      <c r="X2342" s="93">
        <v>0</v>
      </c>
      <c r="Y2342" s="93">
        <v>0</v>
      </c>
      <c r="Z2342" s="93">
        <v>0</v>
      </c>
      <c r="AA2342" s="93">
        <v>0</v>
      </c>
      <c r="AB2342" s="93">
        <v>0</v>
      </c>
      <c r="AC2342" s="93">
        <f>_xlfn.XLOOKUP(B2342,'[3]Nur des jours'!$B:$B,'[3]Nur des jours'!$N:$N,"")</f>
        <v>0</v>
      </c>
      <c r="AD2342" s="93">
        <v>0</v>
      </c>
      <c r="AE2342" s="93">
        <v>0</v>
      </c>
      <c r="AF2342" s="93">
        <v>0</v>
      </c>
      <c r="AG2342" s="93"/>
      <c r="AH2342" s="93">
        <v>0</v>
      </c>
      <c r="AI2342" s="93">
        <v>0</v>
      </c>
      <c r="AJ2342" s="93">
        <v>0</v>
      </c>
      <c r="AK2342" s="93">
        <v>0</v>
      </c>
      <c r="AL2342" s="93">
        <v>0</v>
      </c>
      <c r="AM2342" s="49" t="s">
        <v>5601</v>
      </c>
      <c r="AN2342" s="49"/>
      <c r="AO2342" s="48" t="str" cm="1">
        <f t="array" ref="AO2342">IFERROR(_xlfn.IFS(
AQ2342="MPR ISSUE","PDH",
AQ2342="BSS Hardware Issue","BSS",
AQ2342="Sites strategiques, MLL, Pylone, etc.","ENVTECH",
AQ2342="AKTIVCO DEFAUT GE &amp; POWER Cabinet","AKTIVCO",
AQ2342="AKTIVCO Coupure ENEO &amp; Baisse de tension","AKTIVCO GRID ONLY",
AQ2342="Coupure ENEO &amp; Baisse de tension","IHS GRID ONLY",
AQ2342="Defaut GE &amp; POWER Cabinet","IHS",
AQ2342="Sharing","Partners",
AQ2342="Sites strategiques &amp; DataCenter","SST &amp; DC",
AQ2342="Exclu","Exclu",
AQ2342="SAT","SAT",
AQ2342="SPARE-ISSUE","SPARE-ISSUE",
AQ2342="Fiber CAmtel","TRANS_FO_CAMTEL",
AQ2342="Fiber AOF","Fiber AOF",
AQ2342="Projet OCM (HUAWEI)","TRAVAUX-HUAWEI",
AQ2342="Projet OCM (NOKIA)","TRAVAUX-NOKIA",
AQ2342="ACCESS-ISSUE","ACCESS-ISSUE",
AQ2342="Projet OCM (ZTE, NOKIA, autres projets)","TRAVAUX OCM",
AQ2342="No root CAuse","No root cause",
AQ2342="ODU HS","PDH",
AQ2342="IP &amp; VLAN","PDH",
AQ2342="Warehouse HUAWEI","SPARE-ISSUE",
AQ2342="SPARE-HS","SPARE-ISSUE",
AQ2342="Power Telco","BSS",AQ2342="no impacts","no impacts"
),"")</f>
        <v>No root cause</v>
      </c>
      <c r="AP2342" s="48" t="str" cm="1">
        <f t="array" ref="AP2342">IFERROR(_xlfn.IFS(
AQ2342="MPR ISSUE","TX ISSUE",
AQ2342="BSS Hardware Issue","RAN ISSUE",
AQ2342="Sites strategiques, MLL, Pylone, etc.","ENVTECH",
AQ2342="AKTIVCO DEFAUT GE &amp; POWER Cabinet","POWER ISSUE",
AQ2342="AKTIVCO Coupure ENEO &amp; Baisse de tension","POWER ISSUE",
AQ2342="Coupure ENEO &amp; Baisse de tension","POWER ISSUE",
AQ2342="Defaut GE &amp; POWER Cabinet","POWER ISSUE",
AQ2342="Sharing","POWER ISSUE",
AQ2342="Sites strategiques &amp; DataCenter","POWER ISSUE",
AQ2342="Exclu","Exclu",
AQ2342="SAT","TX ISSUE",
AQ2342="SPARE-ISSUE","SPARE-ISSUE",
AQ2342="Fiber CAmtel","TX ISSUE",
AQ2342="Fiber AOF","TX ISSUE",
AQ2342="Projet OCM (HUAWEI)","TRAVAUX-HUAWEI",
AQ2342="Projet OCM (NOKIA)","TRAVAUX -NOKIA",
AQ2342="ACCESS-ISSUE","ACCESS-ISSUE",
AQ2342="Projet OCM (ZTE, NOKIA, autres projets)","TRAVAUX OCM",
AQ2342="No root CAuse","No root cause",
AQ2342="ODU HS","TX ISSUE",
AQ2342="IP &amp; VLAN","TX ISSUE",
AQ2342="Warehouse HUAWEI","SPARE-ISSUE",
AQ2342="SPARE-HS","SPARE-ISSUE",
AQ2342="Power Telco","RAN ISSUE",AQ2342="no impacts","no impacts"
),"")</f>
        <v>No root cause</v>
      </c>
      <c r="AQ2342" s="67" t="s">
        <v>5344</v>
      </c>
      <c r="AR2342" s="48" t="str" cm="1">
        <f t="array" ref="AR2342">IFERROR(_xlfn.IFS(
AQ2342="MPR ISSUE","ACTIVE",
AQ2342="BSS Hardware Issue","ACTIVE",
AQ2342="Sites strategiques, MLL, Pylone, etc.","PASSIVE",
AQ2342="AKTIVCO DEFAUT GE &amp; POWER Cabinet","PASSIVE",
AQ2342="AKTIVCO Coupure ENEO &amp; Baisse de tension","PASSIVE",
AQ2342="Coupure ENEO &amp; Baisse de tension","PASSIVE",
AQ2342="Defaut GE &amp; POWER Cabinet","PASSIVE",
AQ2342="Sharing","PASSIVE",
AQ2342="Sites strategiques &amp; DataCenter","PASSIVE",
AQ2342="Exclu","Exclu",
AQ2342="SAT","ACTIVE",
AQ2342="SPARE-ISSUE","SPARE-ISSUE",
AQ2342="Fiber CAmtel","ACTIVE",
AQ2342="Fiber AOF","ACTIVE",
AQ2342="Projet OCM (HUAWEI)","PLANNED WORKS",
AQ2342="Projet OCM (NOKIA)","PLANNED WORKS",
AQ2342="ACCESS-ISSUE","ACCESS-ISSUE",
AQ2342="Projet OCM (ZTE, NOKIA, autres projets)","PLANNED WORKS",
AQ2342="No root CAuse","No root cause",
AQ2342="ODU HS","ACTIVE",
AQ2342="IP &amp; VLAN","ACTIVE",
AQ2342="Warehouse HUAWEI","SPARE-ISSUE",
AQ2342="SPARE-HS","SPARE-ISSUE",
AQ2342="Power Telco","ACTIVE", AQ2342="no impacts","no impacts"
),"")</f>
        <v>No root cause</v>
      </c>
      <c r="AS2342" s="92" t="s">
        <v>5537</v>
      </c>
      <c r="AT2342" s="98" t="s">
        <v>3114</v>
      </c>
      <c r="AV2342" s="17" t="s">
        <v>5537</v>
      </c>
      <c r="AW2342" s="7" t="s">
        <v>5537</v>
      </c>
      <c r="AX2342" s="6" t="s">
        <v>5537</v>
      </c>
      <c r="AY2342" s="7"/>
      <c r="AZ2342" s="3" t="s">
        <v>5537</v>
      </c>
      <c r="BA2342" s="18" t="s">
        <v>5537</v>
      </c>
      <c r="BB2342" s="18" t="s">
        <v>5537</v>
      </c>
      <c r="BC2342" s="18" t="s">
        <v>5537</v>
      </c>
      <c r="BD2342" s="18" t="s">
        <v>5537</v>
      </c>
      <c r="BE2342" s="18" t="s">
        <v>5537</v>
      </c>
      <c r="BF2342" s="18" t="s">
        <v>5537</v>
      </c>
      <c r="BG2342" s="18" t="s">
        <v>5537</v>
      </c>
      <c r="BH2342" s="18" t="s">
        <v>5537</v>
      </c>
      <c r="BI2342" s="18" t="s">
        <v>5537</v>
      </c>
      <c r="BJ2342" s="18" t="s">
        <v>5537</v>
      </c>
      <c r="BK2342" s="18" t="s">
        <v>5537</v>
      </c>
      <c r="BL2342" s="9" t="s">
        <v>5537</v>
      </c>
      <c r="BM2342" s="14" t="s">
        <v>5537</v>
      </c>
      <c r="BN2342" s="14" t="s">
        <v>5537</v>
      </c>
      <c r="BO2342" s="14" t="str">
        <f>_xlfn.XLOOKUP(B2342,'[4]cell downs 18042026 17h'!$B:$B,'[4]cell downs 18042026 17h'!$B:$B,"")</f>
        <v/>
      </c>
      <c r="BP2342" s="14" t="str">
        <f>_xlfn.XLOOKUP(B2342,'[5]Cells Huawei 19042026 15h'!$B:$B,'[5]Cells Huawei 19042026 15h'!$B:$B,"")</f>
        <v/>
      </c>
      <c r="BQ2342" s="9" t="str">
        <f>_xlfn.XLOOKUP(B2342,'[6]cells down 19042026 9H40'!$B:$B,'[6]cells down 19042026 9H40'!$B:$B,"")</f>
        <v/>
      </c>
      <c r="BR2342" s="9" t="s">
        <v>3114</v>
      </c>
      <c r="BS2342" s="9" t="s">
        <v>12</v>
      </c>
      <c r="BT2342" s="108"/>
    </row>
    <row r="2343" spans="1:72" s="9" customFormat="1" x14ac:dyDescent="0.35">
      <c r="A2343" s="1" t="s">
        <v>3294</v>
      </c>
      <c r="B2343" s="8" t="s">
        <v>3295</v>
      </c>
      <c r="C2343" s="3" t="str">
        <f>_xlfn.XLOOKUP(B2343,'[1]daily break down'!$D:$D,'[1]daily break down'!$E:$E,"")</f>
        <v>EXTREME-NORD</v>
      </c>
      <c r="D2343" s="1" t="s">
        <v>11</v>
      </c>
      <c r="E2343" s="1" t="s">
        <v>96</v>
      </c>
      <c r="F2343" s="3" t="s">
        <v>55</v>
      </c>
      <c r="G2343" s="1" t="s">
        <v>3296</v>
      </c>
      <c r="H2343" s="32" t="str">
        <f>_xlfn.XLOOKUP(B2343,[2]CALCULATION!$B:$B,[2]CALCULATION!$H:$H,"")</f>
        <v>HUAWEI</v>
      </c>
      <c r="I2343" s="28">
        <v>0</v>
      </c>
      <c r="J2343" s="28">
        <v>0</v>
      </c>
      <c r="K2343" s="28">
        <v>0</v>
      </c>
      <c r="L2343" s="28">
        <v>0</v>
      </c>
      <c r="M2343" s="28">
        <v>0</v>
      </c>
      <c r="N2343" s="28">
        <v>0</v>
      </c>
      <c r="O2343" s="28">
        <v>0</v>
      </c>
      <c r="P2343" s="28">
        <v>0</v>
      </c>
      <c r="Q2343" s="28">
        <v>0</v>
      </c>
      <c r="R2343" s="28">
        <v>0</v>
      </c>
      <c r="S2343" s="93">
        <v>0</v>
      </c>
      <c r="T2343" s="93">
        <f>_xlfn.XLOOKUP(B2343,'[3]Nur des jours'!$B:$B,'[3]Nur des jours'!$U:$U,"")</f>
        <v>0</v>
      </c>
      <c r="U2343" s="93">
        <v>0</v>
      </c>
      <c r="V2343" s="93">
        <v>0</v>
      </c>
      <c r="W2343" s="93">
        <v>0</v>
      </c>
      <c r="X2343" s="93">
        <v>0</v>
      </c>
      <c r="Y2343" s="93">
        <v>0</v>
      </c>
      <c r="Z2343" s="93">
        <v>0</v>
      </c>
      <c r="AA2343" s="93">
        <v>0</v>
      </c>
      <c r="AB2343" s="93">
        <v>0</v>
      </c>
      <c r="AC2343" s="93">
        <f>_xlfn.XLOOKUP(B2343,'[3]Nur des jours'!$B:$B,'[3]Nur des jours'!$N:$N,"")</f>
        <v>0</v>
      </c>
      <c r="AD2343" s="93">
        <v>0</v>
      </c>
      <c r="AE2343" s="93">
        <v>0</v>
      </c>
      <c r="AF2343" s="93">
        <v>0</v>
      </c>
      <c r="AG2343" s="93"/>
      <c r="AH2343" s="93">
        <v>0</v>
      </c>
      <c r="AI2343" s="93">
        <v>0</v>
      </c>
      <c r="AJ2343" s="93">
        <v>0</v>
      </c>
      <c r="AK2343" s="93">
        <v>0</v>
      </c>
      <c r="AL2343" s="93">
        <v>0</v>
      </c>
      <c r="AM2343" s="49" t="s">
        <v>5601</v>
      </c>
      <c r="AN2343" s="49"/>
      <c r="AO2343" s="48" t="str" cm="1">
        <f t="array" ref="AO2343">IFERROR(_xlfn.IFS(
AQ2343="MPR ISSUE","PDH",
AQ2343="BSS Hardware Issue","BSS",
AQ2343="Sites strategiques, MLL, Pylone, etc.","ENVTECH",
AQ2343="AKTIVCO DEFAUT GE &amp; POWER Cabinet","AKTIVCO",
AQ2343="AKTIVCO Coupure ENEO &amp; Baisse de tension","AKTIVCO GRID ONLY",
AQ2343="Coupure ENEO &amp; Baisse de tension","IHS GRID ONLY",
AQ2343="Defaut GE &amp; POWER Cabinet","IHS",
AQ2343="Sharing","Partners",
AQ2343="Sites strategiques &amp; DataCenter","SST &amp; DC",
AQ2343="Exclu","Exclu",
AQ2343="SAT","SAT",
AQ2343="SPARE-ISSUE","SPARE-ISSUE",
AQ2343="Fiber CAmtel","TRANS_FO_CAMTEL",
AQ2343="Fiber AOF","Fiber AOF",
AQ2343="Projet OCM (HUAWEI)","TRAVAUX-HUAWEI",
AQ2343="Projet OCM (NOKIA)","TRAVAUX-NOKIA",
AQ2343="ACCESS-ISSUE","ACCESS-ISSUE",
AQ2343="Projet OCM (ZTE, NOKIA, autres projets)","TRAVAUX OCM",
AQ2343="No root CAuse","No root cause",
AQ2343="ODU HS","PDH",
AQ2343="IP &amp; VLAN","PDH",
AQ2343="Warehouse HUAWEI","SPARE-ISSUE",
AQ2343="SPARE-HS","SPARE-ISSUE",
AQ2343="Power Telco","BSS",AQ2343="no impacts","no impacts"
),"")</f>
        <v>No root cause</v>
      </c>
      <c r="AP2343" s="48" t="str" cm="1">
        <f t="array" ref="AP2343">IFERROR(_xlfn.IFS(
AQ2343="MPR ISSUE","TX ISSUE",
AQ2343="BSS Hardware Issue","RAN ISSUE",
AQ2343="Sites strategiques, MLL, Pylone, etc.","ENVTECH",
AQ2343="AKTIVCO DEFAUT GE &amp; POWER Cabinet","POWER ISSUE",
AQ2343="AKTIVCO Coupure ENEO &amp; Baisse de tension","POWER ISSUE",
AQ2343="Coupure ENEO &amp; Baisse de tension","POWER ISSUE",
AQ2343="Defaut GE &amp; POWER Cabinet","POWER ISSUE",
AQ2343="Sharing","POWER ISSUE",
AQ2343="Sites strategiques &amp; DataCenter","POWER ISSUE",
AQ2343="Exclu","Exclu",
AQ2343="SAT","TX ISSUE",
AQ2343="SPARE-ISSUE","SPARE-ISSUE",
AQ2343="Fiber CAmtel","TX ISSUE",
AQ2343="Fiber AOF","TX ISSUE",
AQ2343="Projet OCM (HUAWEI)","TRAVAUX-HUAWEI",
AQ2343="Projet OCM (NOKIA)","TRAVAUX -NOKIA",
AQ2343="ACCESS-ISSUE","ACCESS-ISSUE",
AQ2343="Projet OCM (ZTE, NOKIA, autres projets)","TRAVAUX OCM",
AQ2343="No root CAuse","No root cause",
AQ2343="ODU HS","TX ISSUE",
AQ2343="IP &amp; VLAN","TX ISSUE",
AQ2343="Warehouse HUAWEI","SPARE-ISSUE",
AQ2343="SPARE-HS","SPARE-ISSUE",
AQ2343="Power Telco","RAN ISSUE",AQ2343="no impacts","no impacts"
),"")</f>
        <v>No root cause</v>
      </c>
      <c r="AQ2343" s="67" t="s">
        <v>5344</v>
      </c>
      <c r="AR2343" s="48" t="str" cm="1">
        <f t="array" ref="AR2343">IFERROR(_xlfn.IFS(
AQ2343="MPR ISSUE","ACTIVE",
AQ2343="BSS Hardware Issue","ACTIVE",
AQ2343="Sites strategiques, MLL, Pylone, etc.","PASSIVE",
AQ2343="AKTIVCO DEFAUT GE &amp; POWER Cabinet","PASSIVE",
AQ2343="AKTIVCO Coupure ENEO &amp; Baisse de tension","PASSIVE",
AQ2343="Coupure ENEO &amp; Baisse de tension","PASSIVE",
AQ2343="Defaut GE &amp; POWER Cabinet","PASSIVE",
AQ2343="Sharing","PASSIVE",
AQ2343="Sites strategiques &amp; DataCenter","PASSIVE",
AQ2343="Exclu","Exclu",
AQ2343="SAT","ACTIVE",
AQ2343="SPARE-ISSUE","SPARE-ISSUE",
AQ2343="Fiber CAmtel","ACTIVE",
AQ2343="Fiber AOF","ACTIVE",
AQ2343="Projet OCM (HUAWEI)","PLANNED WORKS",
AQ2343="Projet OCM (NOKIA)","PLANNED WORKS",
AQ2343="ACCESS-ISSUE","ACCESS-ISSUE",
AQ2343="Projet OCM (ZTE, NOKIA, autres projets)","PLANNED WORKS",
AQ2343="No root CAuse","No root cause",
AQ2343="ODU HS","ACTIVE",
AQ2343="IP &amp; VLAN","ACTIVE",
AQ2343="Warehouse HUAWEI","SPARE-ISSUE",
AQ2343="SPARE-HS","SPARE-ISSUE",
AQ2343="Power Telco","ACTIVE", AQ2343="no impacts","no impacts"
),"")</f>
        <v>No root cause</v>
      </c>
      <c r="AS2343" s="92" t="s">
        <v>5537</v>
      </c>
      <c r="AT2343" s="98" t="s">
        <v>3295</v>
      </c>
      <c r="AV2343" s="17" t="s">
        <v>5537</v>
      </c>
      <c r="AW2343" s="7" t="s">
        <v>5537</v>
      </c>
      <c r="AX2343" s="6" t="s">
        <v>5537</v>
      </c>
      <c r="AY2343" s="7"/>
      <c r="AZ2343" s="3" t="s">
        <v>5537</v>
      </c>
      <c r="BA2343" s="18" t="s">
        <v>5537</v>
      </c>
      <c r="BB2343" s="18" t="s">
        <v>5537</v>
      </c>
      <c r="BC2343" s="18" t="s">
        <v>5537</v>
      </c>
      <c r="BD2343" s="18" t="s">
        <v>5537</v>
      </c>
      <c r="BE2343" s="18" t="s">
        <v>5537</v>
      </c>
      <c r="BF2343" s="18" t="s">
        <v>5537</v>
      </c>
      <c r="BG2343" s="18" t="s">
        <v>5537</v>
      </c>
      <c r="BH2343" s="18" t="s">
        <v>5537</v>
      </c>
      <c r="BI2343" s="18" t="s">
        <v>5537</v>
      </c>
      <c r="BJ2343" s="18" t="s">
        <v>5537</v>
      </c>
      <c r="BK2343" s="18" t="s">
        <v>5537</v>
      </c>
      <c r="BL2343" s="9" t="s">
        <v>5537</v>
      </c>
      <c r="BM2343" s="14" t="s">
        <v>5537</v>
      </c>
      <c r="BN2343" s="14" t="s">
        <v>5537</v>
      </c>
      <c r="BO2343" s="14" t="str">
        <f>_xlfn.XLOOKUP(B2343,'[4]cell downs 18042026 17h'!$B:$B,'[4]cell downs 18042026 17h'!$B:$B,"")</f>
        <v/>
      </c>
      <c r="BP2343" s="14" t="str">
        <f>_xlfn.XLOOKUP(B2343,'[5]Cells Huawei 19042026 15h'!$B:$B,'[5]Cells Huawei 19042026 15h'!$B:$B,"")</f>
        <v/>
      </c>
      <c r="BQ2343" s="9" t="str">
        <f>_xlfn.XLOOKUP(B2343,'[6]cells down 19042026 9H40'!$B:$B,'[6]cells down 19042026 9H40'!$B:$B,"")</f>
        <v/>
      </c>
      <c r="BR2343" s="9" t="s">
        <v>3295</v>
      </c>
      <c r="BS2343" s="9" t="s">
        <v>12</v>
      </c>
      <c r="BT2343" s="108"/>
    </row>
    <row r="2344" spans="1:72" s="9" customFormat="1" x14ac:dyDescent="0.35">
      <c r="A2344" s="1" t="s">
        <v>3303</v>
      </c>
      <c r="B2344" s="8" t="s">
        <v>3304</v>
      </c>
      <c r="C2344" s="3" t="str">
        <f>_xlfn.XLOOKUP(B2344,'[1]daily break down'!$D:$D,'[1]daily break down'!$E:$E,"")</f>
        <v>EXTREME-NORD</v>
      </c>
      <c r="D2344" s="1" t="s">
        <v>11</v>
      </c>
      <c r="E2344" s="1" t="s">
        <v>96</v>
      </c>
      <c r="F2344" s="3" t="s">
        <v>55</v>
      </c>
      <c r="G2344" s="1" t="s">
        <v>3069</v>
      </c>
      <c r="H2344" s="32" t="str">
        <f>_xlfn.XLOOKUP(B2344,[2]CALCULATION!$B:$B,[2]CALCULATION!$H:$H,"")</f>
        <v>HUAWEI</v>
      </c>
      <c r="I2344" s="28">
        <v>0</v>
      </c>
      <c r="J2344" s="28">
        <v>0</v>
      </c>
      <c r="K2344" s="28">
        <v>0</v>
      </c>
      <c r="L2344" s="28">
        <v>0</v>
      </c>
      <c r="M2344" s="28">
        <v>0</v>
      </c>
      <c r="N2344" s="28">
        <v>0</v>
      </c>
      <c r="O2344" s="28">
        <v>0</v>
      </c>
      <c r="P2344" s="28">
        <v>0</v>
      </c>
      <c r="Q2344" s="28">
        <v>0</v>
      </c>
      <c r="R2344" s="28">
        <v>0</v>
      </c>
      <c r="S2344" s="93">
        <v>0</v>
      </c>
      <c r="T2344" s="93">
        <f>_xlfn.XLOOKUP(B2344,'[3]Nur des jours'!$B:$B,'[3]Nur des jours'!$U:$U,"")</f>
        <v>0</v>
      </c>
      <c r="U2344" s="93">
        <v>0</v>
      </c>
      <c r="V2344" s="93">
        <v>0</v>
      </c>
      <c r="W2344" s="93">
        <v>0</v>
      </c>
      <c r="X2344" s="93">
        <v>0</v>
      </c>
      <c r="Y2344" s="93">
        <v>0</v>
      </c>
      <c r="Z2344" s="93">
        <v>0</v>
      </c>
      <c r="AA2344" s="93">
        <v>0</v>
      </c>
      <c r="AB2344" s="93">
        <v>0</v>
      </c>
      <c r="AC2344" s="93">
        <f>_xlfn.XLOOKUP(B2344,'[3]Nur des jours'!$B:$B,'[3]Nur des jours'!$N:$N,"")</f>
        <v>0</v>
      </c>
      <c r="AD2344" s="93">
        <v>0</v>
      </c>
      <c r="AE2344" s="93">
        <v>0</v>
      </c>
      <c r="AF2344" s="93">
        <v>0</v>
      </c>
      <c r="AG2344" s="93"/>
      <c r="AH2344" s="93">
        <v>0</v>
      </c>
      <c r="AI2344" s="93">
        <v>0</v>
      </c>
      <c r="AJ2344" s="93">
        <v>0</v>
      </c>
      <c r="AK2344" s="93">
        <v>0</v>
      </c>
      <c r="AL2344" s="93">
        <v>0</v>
      </c>
      <c r="AM2344" s="49" t="s">
        <v>5601</v>
      </c>
      <c r="AN2344" s="49"/>
      <c r="AO2344" s="48" t="str" cm="1">
        <f t="array" ref="AO2344">IFERROR(_xlfn.IFS(
AQ2344="MPR ISSUE","PDH",
AQ2344="BSS Hardware Issue","BSS",
AQ2344="Sites strategiques, MLL, Pylone, etc.","ENVTECH",
AQ2344="AKTIVCO DEFAUT GE &amp; POWER Cabinet","AKTIVCO",
AQ2344="AKTIVCO Coupure ENEO &amp; Baisse de tension","AKTIVCO GRID ONLY",
AQ2344="Coupure ENEO &amp; Baisse de tension","IHS GRID ONLY",
AQ2344="Defaut GE &amp; POWER Cabinet","IHS",
AQ2344="Sharing","Partners",
AQ2344="Sites strategiques &amp; DataCenter","SST &amp; DC",
AQ2344="Exclu","Exclu",
AQ2344="SAT","SAT",
AQ2344="SPARE-ISSUE","SPARE-ISSUE",
AQ2344="Fiber CAmtel","TRANS_FO_CAMTEL",
AQ2344="Fiber AOF","Fiber AOF",
AQ2344="Projet OCM (HUAWEI)","TRAVAUX-HUAWEI",
AQ2344="Projet OCM (NOKIA)","TRAVAUX-NOKIA",
AQ2344="ACCESS-ISSUE","ACCESS-ISSUE",
AQ2344="Projet OCM (ZTE, NOKIA, autres projets)","TRAVAUX OCM",
AQ2344="No root CAuse","No root cause",
AQ2344="ODU HS","PDH",
AQ2344="IP &amp; VLAN","PDH",
AQ2344="Warehouse HUAWEI","SPARE-ISSUE",
AQ2344="SPARE-HS","SPARE-ISSUE",
AQ2344="Power Telco","BSS",AQ2344="no impacts","no impacts"
),"")</f>
        <v>No root cause</v>
      </c>
      <c r="AP2344" s="48" t="str" cm="1">
        <f t="array" ref="AP2344">IFERROR(_xlfn.IFS(
AQ2344="MPR ISSUE","TX ISSUE",
AQ2344="BSS Hardware Issue","RAN ISSUE",
AQ2344="Sites strategiques, MLL, Pylone, etc.","ENVTECH",
AQ2344="AKTIVCO DEFAUT GE &amp; POWER Cabinet","POWER ISSUE",
AQ2344="AKTIVCO Coupure ENEO &amp; Baisse de tension","POWER ISSUE",
AQ2344="Coupure ENEO &amp; Baisse de tension","POWER ISSUE",
AQ2344="Defaut GE &amp; POWER Cabinet","POWER ISSUE",
AQ2344="Sharing","POWER ISSUE",
AQ2344="Sites strategiques &amp; DataCenter","POWER ISSUE",
AQ2344="Exclu","Exclu",
AQ2344="SAT","TX ISSUE",
AQ2344="SPARE-ISSUE","SPARE-ISSUE",
AQ2344="Fiber CAmtel","TX ISSUE",
AQ2344="Fiber AOF","TX ISSUE",
AQ2344="Projet OCM (HUAWEI)","TRAVAUX-HUAWEI",
AQ2344="Projet OCM (NOKIA)","TRAVAUX -NOKIA",
AQ2344="ACCESS-ISSUE","ACCESS-ISSUE",
AQ2344="Projet OCM (ZTE, NOKIA, autres projets)","TRAVAUX OCM",
AQ2344="No root CAuse","No root cause",
AQ2344="ODU HS","TX ISSUE",
AQ2344="IP &amp; VLAN","TX ISSUE",
AQ2344="Warehouse HUAWEI","SPARE-ISSUE",
AQ2344="SPARE-HS","SPARE-ISSUE",
AQ2344="Power Telco","RAN ISSUE",AQ2344="no impacts","no impacts"
),"")</f>
        <v>No root cause</v>
      </c>
      <c r="AQ2344" s="67" t="s">
        <v>5344</v>
      </c>
      <c r="AR2344" s="48" t="str" cm="1">
        <f t="array" ref="AR2344">IFERROR(_xlfn.IFS(
AQ2344="MPR ISSUE","ACTIVE",
AQ2344="BSS Hardware Issue","ACTIVE",
AQ2344="Sites strategiques, MLL, Pylone, etc.","PASSIVE",
AQ2344="AKTIVCO DEFAUT GE &amp; POWER Cabinet","PASSIVE",
AQ2344="AKTIVCO Coupure ENEO &amp; Baisse de tension","PASSIVE",
AQ2344="Coupure ENEO &amp; Baisse de tension","PASSIVE",
AQ2344="Defaut GE &amp; POWER Cabinet","PASSIVE",
AQ2344="Sharing","PASSIVE",
AQ2344="Sites strategiques &amp; DataCenter","PASSIVE",
AQ2344="Exclu","Exclu",
AQ2344="SAT","ACTIVE",
AQ2344="SPARE-ISSUE","SPARE-ISSUE",
AQ2344="Fiber CAmtel","ACTIVE",
AQ2344="Fiber AOF","ACTIVE",
AQ2344="Projet OCM (HUAWEI)","PLANNED WORKS",
AQ2344="Projet OCM (NOKIA)","PLANNED WORKS",
AQ2344="ACCESS-ISSUE","ACCESS-ISSUE",
AQ2344="Projet OCM (ZTE, NOKIA, autres projets)","PLANNED WORKS",
AQ2344="No root CAuse","No root cause",
AQ2344="ODU HS","ACTIVE",
AQ2344="IP &amp; VLAN","ACTIVE",
AQ2344="Warehouse HUAWEI","SPARE-ISSUE",
AQ2344="SPARE-HS","SPARE-ISSUE",
AQ2344="Power Telco","ACTIVE", AQ2344="no impacts","no impacts"
),"")</f>
        <v>No root cause</v>
      </c>
      <c r="AS2344" s="92" t="s">
        <v>5537</v>
      </c>
      <c r="AT2344" s="98" t="s">
        <v>3304</v>
      </c>
      <c r="AV2344" s="17" t="s">
        <v>5537</v>
      </c>
      <c r="AW2344" s="7" t="s">
        <v>5537</v>
      </c>
      <c r="AX2344" s="6" t="s">
        <v>5537</v>
      </c>
      <c r="AY2344" s="7"/>
      <c r="AZ2344" s="3" t="s">
        <v>5537</v>
      </c>
      <c r="BA2344" s="18" t="s">
        <v>5537</v>
      </c>
      <c r="BB2344" s="18" t="s">
        <v>5537</v>
      </c>
      <c r="BC2344" s="18" t="s">
        <v>5537</v>
      </c>
      <c r="BD2344" s="18" t="s">
        <v>5537</v>
      </c>
      <c r="BE2344" s="18" t="s">
        <v>5537</v>
      </c>
      <c r="BF2344" s="18" t="s">
        <v>5537</v>
      </c>
      <c r="BG2344" s="18" t="s">
        <v>5537</v>
      </c>
      <c r="BH2344" s="18" t="s">
        <v>5537</v>
      </c>
      <c r="BI2344" s="18" t="s">
        <v>5537</v>
      </c>
      <c r="BJ2344" s="18" t="s">
        <v>5537</v>
      </c>
      <c r="BK2344" s="18" t="s">
        <v>5537</v>
      </c>
      <c r="BL2344" s="9" t="s">
        <v>5537</v>
      </c>
      <c r="BM2344" s="14" t="s">
        <v>5537</v>
      </c>
      <c r="BN2344" s="14" t="s">
        <v>5537</v>
      </c>
      <c r="BO2344" s="14" t="str">
        <f>_xlfn.XLOOKUP(B2344,'[4]cell downs 18042026 17h'!$B:$B,'[4]cell downs 18042026 17h'!$B:$B,"")</f>
        <v/>
      </c>
      <c r="BP2344" s="14" t="str">
        <f>_xlfn.XLOOKUP(B2344,'[5]Cells Huawei 19042026 15h'!$B:$B,'[5]Cells Huawei 19042026 15h'!$B:$B,"")</f>
        <v/>
      </c>
      <c r="BQ2344" s="9" t="str">
        <f>_xlfn.XLOOKUP(B2344,'[6]cells down 19042026 9H40'!$B:$B,'[6]cells down 19042026 9H40'!$B:$B,"")</f>
        <v/>
      </c>
      <c r="BR2344" s="9" t="s">
        <v>3304</v>
      </c>
      <c r="BS2344" s="9" t="s">
        <v>5537</v>
      </c>
      <c r="BT2344" s="108"/>
    </row>
    <row r="2345" spans="1:72" s="9" customFormat="1" x14ac:dyDescent="0.35">
      <c r="A2345" s="1" t="s">
        <v>3358</v>
      </c>
      <c r="B2345" s="8" t="s">
        <v>3359</v>
      </c>
      <c r="C2345" s="3" t="str">
        <f>_xlfn.XLOOKUP(B2345,'[1]daily break down'!$D:$D,'[1]daily break down'!$E:$E,"")</f>
        <v>EXTREME-NORD</v>
      </c>
      <c r="D2345" s="1" t="s">
        <v>11</v>
      </c>
      <c r="E2345" s="1" t="s">
        <v>66</v>
      </c>
      <c r="F2345" s="3" t="s">
        <v>55</v>
      </c>
      <c r="G2345" s="1" t="s">
        <v>3358</v>
      </c>
      <c r="H2345" s="33" t="str">
        <f>_xlfn.XLOOKUP(B2345,[2]CALCULATION!$B:$B,[2]CALCULATION!$H:$H,"")</f>
        <v>NOKIA</v>
      </c>
      <c r="I2345" s="28">
        <v>0</v>
      </c>
      <c r="J2345" s="28">
        <v>0</v>
      </c>
      <c r="K2345" s="28">
        <v>0</v>
      </c>
      <c r="L2345" s="28">
        <v>0</v>
      </c>
      <c r="M2345" s="28">
        <v>0</v>
      </c>
      <c r="N2345" s="28">
        <v>0</v>
      </c>
      <c r="O2345" s="28">
        <v>0</v>
      </c>
      <c r="P2345" s="28">
        <v>0</v>
      </c>
      <c r="Q2345" s="28">
        <v>0</v>
      </c>
      <c r="R2345" s="28">
        <v>0</v>
      </c>
      <c r="S2345" s="93">
        <v>0</v>
      </c>
      <c r="T2345" s="93">
        <f>_xlfn.XLOOKUP(B2345,'[3]Nur des jours'!$B:$B,'[3]Nur des jours'!$U:$U,"")</f>
        <v>0</v>
      </c>
      <c r="U2345" s="93">
        <v>0</v>
      </c>
      <c r="V2345" s="93">
        <v>0</v>
      </c>
      <c r="W2345" s="93">
        <v>0</v>
      </c>
      <c r="X2345" s="93">
        <v>0</v>
      </c>
      <c r="Y2345" s="93">
        <v>0</v>
      </c>
      <c r="Z2345" s="93">
        <v>0</v>
      </c>
      <c r="AA2345" s="93">
        <v>0</v>
      </c>
      <c r="AB2345" s="93">
        <v>0</v>
      </c>
      <c r="AC2345" s="93">
        <f>_xlfn.XLOOKUP(B2345,'[3]Nur des jours'!$B:$B,'[3]Nur des jours'!$N:$N,"")</f>
        <v>0</v>
      </c>
      <c r="AD2345" s="93">
        <v>0</v>
      </c>
      <c r="AE2345" s="93">
        <v>0</v>
      </c>
      <c r="AF2345" s="93">
        <v>0</v>
      </c>
      <c r="AG2345" s="93"/>
      <c r="AH2345" s="93">
        <v>0</v>
      </c>
      <c r="AI2345" s="93">
        <v>0</v>
      </c>
      <c r="AJ2345" s="93">
        <v>0</v>
      </c>
      <c r="AK2345" s="93">
        <v>0</v>
      </c>
      <c r="AL2345" s="93">
        <v>0</v>
      </c>
      <c r="AM2345" s="49" t="s">
        <v>5601</v>
      </c>
      <c r="AN2345" s="49"/>
      <c r="AO2345" s="48" t="str" cm="1">
        <f t="array" ref="AO2345">IFERROR(_xlfn.IFS(
AQ2345="MPR ISSUE","PDH",
AQ2345="BSS Hardware Issue","BSS",
AQ2345="Sites strategiques, MLL, Pylone, etc.","ENVTECH",
AQ2345="AKTIVCO DEFAUT GE &amp; POWER Cabinet","AKTIVCO",
AQ2345="AKTIVCO Coupure ENEO &amp; Baisse de tension","AKTIVCO GRID ONLY",
AQ2345="Coupure ENEO &amp; Baisse de tension","IHS GRID ONLY",
AQ2345="Defaut GE &amp; POWER Cabinet","IHS",
AQ2345="Sharing","Partners",
AQ2345="Sites strategiques &amp; DataCenter","SST &amp; DC",
AQ2345="Exclu","Exclu",
AQ2345="SAT","SAT",
AQ2345="SPARE-ISSUE","SPARE-ISSUE",
AQ2345="Fiber CAmtel","TRANS_FO_CAMTEL",
AQ2345="Fiber AOF","Fiber AOF",
AQ2345="Projet OCM (HUAWEI)","TRAVAUX-HUAWEI",
AQ2345="Projet OCM (NOKIA)","TRAVAUX-NOKIA",
AQ2345="ACCESS-ISSUE","ACCESS-ISSUE",
AQ2345="Projet OCM (ZTE, NOKIA, autres projets)","TRAVAUX OCM",
AQ2345="No root CAuse","No root cause",
AQ2345="ODU HS","PDH",
AQ2345="IP &amp; VLAN","PDH",
AQ2345="Warehouse HUAWEI","SPARE-ISSUE",
AQ2345="SPARE-HS","SPARE-ISSUE",
AQ2345="Power Telco","BSS",AQ2345="no impacts","no impacts"
),"")</f>
        <v>No root cause</v>
      </c>
      <c r="AP2345" s="48" t="str" cm="1">
        <f t="array" ref="AP2345">IFERROR(_xlfn.IFS(
AQ2345="MPR ISSUE","TX ISSUE",
AQ2345="BSS Hardware Issue","RAN ISSUE",
AQ2345="Sites strategiques, MLL, Pylone, etc.","ENVTECH",
AQ2345="AKTIVCO DEFAUT GE &amp; POWER Cabinet","POWER ISSUE",
AQ2345="AKTIVCO Coupure ENEO &amp; Baisse de tension","POWER ISSUE",
AQ2345="Coupure ENEO &amp; Baisse de tension","POWER ISSUE",
AQ2345="Defaut GE &amp; POWER Cabinet","POWER ISSUE",
AQ2345="Sharing","POWER ISSUE",
AQ2345="Sites strategiques &amp; DataCenter","POWER ISSUE",
AQ2345="Exclu","Exclu",
AQ2345="SAT","TX ISSUE",
AQ2345="SPARE-ISSUE","SPARE-ISSUE",
AQ2345="Fiber CAmtel","TX ISSUE",
AQ2345="Fiber AOF","TX ISSUE",
AQ2345="Projet OCM (HUAWEI)","TRAVAUX-HUAWEI",
AQ2345="Projet OCM (NOKIA)","TRAVAUX -NOKIA",
AQ2345="ACCESS-ISSUE","ACCESS-ISSUE",
AQ2345="Projet OCM (ZTE, NOKIA, autres projets)","TRAVAUX OCM",
AQ2345="No root CAuse","No root cause",
AQ2345="ODU HS","TX ISSUE",
AQ2345="IP &amp; VLAN","TX ISSUE",
AQ2345="Warehouse HUAWEI","SPARE-ISSUE",
AQ2345="SPARE-HS","SPARE-ISSUE",
AQ2345="Power Telco","RAN ISSUE",AQ2345="no impacts","no impacts"
),"")</f>
        <v>No root cause</v>
      </c>
      <c r="AQ2345" s="67" t="s">
        <v>5344</v>
      </c>
      <c r="AR2345" s="48" t="str" cm="1">
        <f t="array" ref="AR2345">IFERROR(_xlfn.IFS(
AQ2345="MPR ISSUE","ACTIVE",
AQ2345="BSS Hardware Issue","ACTIVE",
AQ2345="Sites strategiques, MLL, Pylone, etc.","PASSIVE",
AQ2345="AKTIVCO DEFAUT GE &amp; POWER Cabinet","PASSIVE",
AQ2345="AKTIVCO Coupure ENEO &amp; Baisse de tension","PASSIVE",
AQ2345="Coupure ENEO &amp; Baisse de tension","PASSIVE",
AQ2345="Defaut GE &amp; POWER Cabinet","PASSIVE",
AQ2345="Sharing","PASSIVE",
AQ2345="Sites strategiques &amp; DataCenter","PASSIVE",
AQ2345="Exclu","Exclu",
AQ2345="SAT","ACTIVE",
AQ2345="SPARE-ISSUE","SPARE-ISSUE",
AQ2345="Fiber CAmtel","ACTIVE",
AQ2345="Fiber AOF","ACTIVE",
AQ2345="Projet OCM (HUAWEI)","PLANNED WORKS",
AQ2345="Projet OCM (NOKIA)","PLANNED WORKS",
AQ2345="ACCESS-ISSUE","ACCESS-ISSUE",
AQ2345="Projet OCM (ZTE, NOKIA, autres projets)","PLANNED WORKS",
AQ2345="No root CAuse","No root cause",
AQ2345="ODU HS","ACTIVE",
AQ2345="IP &amp; VLAN","ACTIVE",
AQ2345="Warehouse HUAWEI","SPARE-ISSUE",
AQ2345="SPARE-HS","SPARE-ISSUE",
AQ2345="Power Telco","ACTIVE", AQ2345="no impacts","no impacts"
),"")</f>
        <v>No root cause</v>
      </c>
      <c r="AS2345" s="92" t="s">
        <v>5537</v>
      </c>
      <c r="AT2345" s="98" t="s">
        <v>3359</v>
      </c>
      <c r="AV2345" s="17" t="s">
        <v>5537</v>
      </c>
      <c r="AW2345" s="7" t="s">
        <v>5537</v>
      </c>
      <c r="AX2345" s="6" t="s">
        <v>5537</v>
      </c>
      <c r="AY2345" s="7"/>
      <c r="AZ2345" s="3" t="s">
        <v>5537</v>
      </c>
      <c r="BA2345" s="18" t="s">
        <v>5537</v>
      </c>
      <c r="BB2345" s="18" t="s">
        <v>5537</v>
      </c>
      <c r="BC2345" s="18" t="s">
        <v>5537</v>
      </c>
      <c r="BD2345" s="18" t="s">
        <v>5537</v>
      </c>
      <c r="BE2345" s="18" t="s">
        <v>5537</v>
      </c>
      <c r="BF2345" s="18" t="s">
        <v>5537</v>
      </c>
      <c r="BG2345" s="18" t="s">
        <v>5537</v>
      </c>
      <c r="BH2345" s="18" t="s">
        <v>5537</v>
      </c>
      <c r="BI2345" s="18" t="s">
        <v>5537</v>
      </c>
      <c r="BJ2345" s="18" t="s">
        <v>5537</v>
      </c>
      <c r="BK2345" s="18" t="s">
        <v>5537</v>
      </c>
      <c r="BL2345" s="9" t="s">
        <v>5537</v>
      </c>
      <c r="BM2345" s="14" t="s">
        <v>5537</v>
      </c>
      <c r="BN2345" s="14" t="s">
        <v>5537</v>
      </c>
      <c r="BO2345" s="14" t="str">
        <f>_xlfn.XLOOKUP(B2345,'[4]cell downs 18042026 17h'!$B:$B,'[4]cell downs 18042026 17h'!$B:$B,"")</f>
        <v/>
      </c>
      <c r="BP2345" s="14" t="str">
        <f>_xlfn.XLOOKUP(B2345,'[5]Cells Huawei 19042026 15h'!$B:$B,'[5]Cells Huawei 19042026 15h'!$B:$B,"")</f>
        <v/>
      </c>
      <c r="BQ2345" s="9" t="str">
        <f>_xlfn.XLOOKUP(B2345,'[6]cells down 19042026 9H40'!$B:$B,'[6]cells down 19042026 9H40'!$B:$B,"")</f>
        <v/>
      </c>
      <c r="BR2345" s="9" t="s">
        <v>3359</v>
      </c>
      <c r="BS2345" s="9" t="s">
        <v>5537</v>
      </c>
      <c r="BT2345" s="108"/>
    </row>
    <row r="2346" spans="1:72" s="9" customFormat="1" x14ac:dyDescent="0.35">
      <c r="A2346" s="1" t="s">
        <v>3459</v>
      </c>
      <c r="B2346" s="8" t="s">
        <v>3460</v>
      </c>
      <c r="C2346" s="3" t="str">
        <f>_xlfn.XLOOKUP(B2346,'[1]daily break down'!$D:$D,'[1]daily break down'!$E:$E,"")</f>
        <v>SUD-OUEST</v>
      </c>
      <c r="D2346" s="1" t="s">
        <v>11</v>
      </c>
      <c r="E2346" s="1" t="s">
        <v>12</v>
      </c>
      <c r="F2346" s="3" t="s">
        <v>13</v>
      </c>
      <c r="G2346" s="1" t="s">
        <v>3459</v>
      </c>
      <c r="H2346" s="32" t="str">
        <f>_xlfn.XLOOKUP(B2346,[2]CALCULATION!$B:$B,[2]CALCULATION!$H:$H,"")</f>
        <v>Huawei</v>
      </c>
      <c r="I2346" s="28">
        <v>0</v>
      </c>
      <c r="J2346" s="28">
        <v>0</v>
      </c>
      <c r="K2346" s="28">
        <v>0</v>
      </c>
      <c r="L2346" s="28">
        <v>0</v>
      </c>
      <c r="M2346" s="28">
        <v>0</v>
      </c>
      <c r="N2346" s="28">
        <v>0</v>
      </c>
      <c r="O2346" s="28">
        <v>0</v>
      </c>
      <c r="P2346" s="28">
        <v>0</v>
      </c>
      <c r="Q2346" s="28">
        <v>0</v>
      </c>
      <c r="R2346" s="28">
        <v>0</v>
      </c>
      <c r="S2346" s="93">
        <v>0</v>
      </c>
      <c r="T2346" s="93">
        <f>_xlfn.XLOOKUP(B2346,'[3]Nur des jours'!$B:$B,'[3]Nur des jours'!$U:$U,"")</f>
        <v>0</v>
      </c>
      <c r="U2346" s="93">
        <v>0</v>
      </c>
      <c r="V2346" s="93">
        <v>0</v>
      </c>
      <c r="W2346" s="93">
        <v>0</v>
      </c>
      <c r="X2346" s="93">
        <v>0</v>
      </c>
      <c r="Y2346" s="93">
        <v>0</v>
      </c>
      <c r="Z2346" s="93">
        <v>0</v>
      </c>
      <c r="AA2346" s="93">
        <v>0</v>
      </c>
      <c r="AB2346" s="93">
        <v>0</v>
      </c>
      <c r="AC2346" s="93">
        <f>_xlfn.XLOOKUP(B2346,'[3]Nur des jours'!$B:$B,'[3]Nur des jours'!$N:$N,"")</f>
        <v>0</v>
      </c>
      <c r="AD2346" s="93">
        <v>0</v>
      </c>
      <c r="AE2346" s="93">
        <v>0</v>
      </c>
      <c r="AF2346" s="93">
        <v>0</v>
      </c>
      <c r="AG2346" s="93"/>
      <c r="AH2346" s="93">
        <v>0</v>
      </c>
      <c r="AI2346" s="93">
        <v>0</v>
      </c>
      <c r="AJ2346" s="93">
        <v>0</v>
      </c>
      <c r="AK2346" s="93">
        <v>0</v>
      </c>
      <c r="AL2346" s="93">
        <v>0</v>
      </c>
      <c r="AM2346" s="49" t="s">
        <v>5601</v>
      </c>
      <c r="AN2346" s="49"/>
      <c r="AO2346" s="48" t="str" cm="1">
        <f t="array" ref="AO2346">IFERROR(_xlfn.IFS(
AQ2346="MPR ISSUE","PDH",
AQ2346="BSS Hardware Issue","BSS",
AQ2346="Sites strategiques, MLL, Pylone, etc.","ENVTECH",
AQ2346="AKTIVCO DEFAUT GE &amp; POWER Cabinet","AKTIVCO",
AQ2346="AKTIVCO Coupure ENEO &amp; Baisse de tension","AKTIVCO GRID ONLY",
AQ2346="Coupure ENEO &amp; Baisse de tension","IHS GRID ONLY",
AQ2346="Defaut GE &amp; POWER Cabinet","IHS",
AQ2346="Sharing","Partners",
AQ2346="Sites strategiques &amp; DataCenter","SST &amp; DC",
AQ2346="Exclu","Exclu",
AQ2346="SAT","SAT",
AQ2346="SPARE-ISSUE","SPARE-ISSUE",
AQ2346="Fiber CAmtel","TRANS_FO_CAMTEL",
AQ2346="Fiber AOF","Fiber AOF",
AQ2346="Projet OCM (HUAWEI)","TRAVAUX-HUAWEI",
AQ2346="Projet OCM (NOKIA)","TRAVAUX-NOKIA",
AQ2346="ACCESS-ISSUE","ACCESS-ISSUE",
AQ2346="Projet OCM (ZTE, NOKIA, autres projets)","TRAVAUX OCM",
AQ2346="No root CAuse","No root cause",
AQ2346="ODU HS","PDH",
AQ2346="IP &amp; VLAN","PDH",
AQ2346="Warehouse HUAWEI","SPARE-ISSUE",
AQ2346="SPARE-HS","SPARE-ISSUE",
AQ2346="Power Telco","BSS",AQ2346="no impacts","no impacts"
),"")</f>
        <v>No root cause</v>
      </c>
      <c r="AP2346" s="48" t="str" cm="1">
        <f t="array" ref="AP2346">IFERROR(_xlfn.IFS(
AQ2346="MPR ISSUE","TX ISSUE",
AQ2346="BSS Hardware Issue","RAN ISSUE",
AQ2346="Sites strategiques, MLL, Pylone, etc.","ENVTECH",
AQ2346="AKTIVCO DEFAUT GE &amp; POWER Cabinet","POWER ISSUE",
AQ2346="AKTIVCO Coupure ENEO &amp; Baisse de tension","POWER ISSUE",
AQ2346="Coupure ENEO &amp; Baisse de tension","POWER ISSUE",
AQ2346="Defaut GE &amp; POWER Cabinet","POWER ISSUE",
AQ2346="Sharing","POWER ISSUE",
AQ2346="Sites strategiques &amp; DataCenter","POWER ISSUE",
AQ2346="Exclu","Exclu",
AQ2346="SAT","TX ISSUE",
AQ2346="SPARE-ISSUE","SPARE-ISSUE",
AQ2346="Fiber CAmtel","TX ISSUE",
AQ2346="Fiber AOF","TX ISSUE",
AQ2346="Projet OCM (HUAWEI)","TRAVAUX-HUAWEI",
AQ2346="Projet OCM (NOKIA)","TRAVAUX -NOKIA",
AQ2346="ACCESS-ISSUE","ACCESS-ISSUE",
AQ2346="Projet OCM (ZTE, NOKIA, autres projets)","TRAVAUX OCM",
AQ2346="No root CAuse","No root cause",
AQ2346="ODU HS","TX ISSUE",
AQ2346="IP &amp; VLAN","TX ISSUE",
AQ2346="Warehouse HUAWEI","SPARE-ISSUE",
AQ2346="SPARE-HS","SPARE-ISSUE",
AQ2346="Power Telco","RAN ISSUE",AQ2346="no impacts","no impacts"
),"")</f>
        <v>No root cause</v>
      </c>
      <c r="AQ2346" s="67" t="s">
        <v>5344</v>
      </c>
      <c r="AR2346" s="48" t="str" cm="1">
        <f t="array" ref="AR2346">IFERROR(_xlfn.IFS(
AQ2346="MPR ISSUE","ACTIVE",
AQ2346="BSS Hardware Issue","ACTIVE",
AQ2346="Sites strategiques, MLL, Pylone, etc.","PASSIVE",
AQ2346="AKTIVCO DEFAUT GE &amp; POWER Cabinet","PASSIVE",
AQ2346="AKTIVCO Coupure ENEO &amp; Baisse de tension","PASSIVE",
AQ2346="Coupure ENEO &amp; Baisse de tension","PASSIVE",
AQ2346="Defaut GE &amp; POWER Cabinet","PASSIVE",
AQ2346="Sharing","PASSIVE",
AQ2346="Sites strategiques &amp; DataCenter","PASSIVE",
AQ2346="Exclu","Exclu",
AQ2346="SAT","ACTIVE",
AQ2346="SPARE-ISSUE","SPARE-ISSUE",
AQ2346="Fiber CAmtel","ACTIVE",
AQ2346="Fiber AOF","ACTIVE",
AQ2346="Projet OCM (HUAWEI)","PLANNED WORKS",
AQ2346="Projet OCM (NOKIA)","PLANNED WORKS",
AQ2346="ACCESS-ISSUE","ACCESS-ISSUE",
AQ2346="Projet OCM (ZTE, NOKIA, autres projets)","PLANNED WORKS",
AQ2346="No root CAuse","No root cause",
AQ2346="ODU HS","ACTIVE",
AQ2346="IP &amp; VLAN","ACTIVE",
AQ2346="Warehouse HUAWEI","SPARE-ISSUE",
AQ2346="SPARE-HS","SPARE-ISSUE",
AQ2346="Power Telco","ACTIVE", AQ2346="no impacts","no impacts"
),"")</f>
        <v>No root cause</v>
      </c>
      <c r="AS2346" s="92" t="s">
        <v>5537</v>
      </c>
      <c r="AT2346" s="98" t="s">
        <v>3460</v>
      </c>
      <c r="AV2346" s="17" t="s">
        <v>5537</v>
      </c>
      <c r="AW2346" s="7" t="s">
        <v>5537</v>
      </c>
      <c r="AX2346" s="6" t="s">
        <v>5537</v>
      </c>
      <c r="AY2346" s="7"/>
      <c r="AZ2346" s="3" t="s">
        <v>5537</v>
      </c>
      <c r="BA2346" s="18" t="s">
        <v>5537</v>
      </c>
      <c r="BB2346" s="18" t="s">
        <v>5537</v>
      </c>
      <c r="BC2346" s="18" t="s">
        <v>5537</v>
      </c>
      <c r="BD2346" s="18" t="s">
        <v>5537</v>
      </c>
      <c r="BE2346" s="18" t="s">
        <v>5537</v>
      </c>
      <c r="BF2346" s="18" t="s">
        <v>5537</v>
      </c>
      <c r="BG2346" s="18" t="s">
        <v>5537</v>
      </c>
      <c r="BH2346" s="18" t="s">
        <v>5537</v>
      </c>
      <c r="BI2346" s="18" t="s">
        <v>5537</v>
      </c>
      <c r="BJ2346" s="18" t="s">
        <v>5537</v>
      </c>
      <c r="BK2346" s="18" t="s">
        <v>5537</v>
      </c>
      <c r="BL2346" s="9" t="s">
        <v>5537</v>
      </c>
      <c r="BM2346" s="14" t="s">
        <v>5537</v>
      </c>
      <c r="BN2346" s="14" t="s">
        <v>5537</v>
      </c>
      <c r="BO2346" s="14" t="str">
        <f>_xlfn.XLOOKUP(B2346,'[4]cell downs 18042026 17h'!$B:$B,'[4]cell downs 18042026 17h'!$B:$B,"")</f>
        <v/>
      </c>
      <c r="BP2346" s="14" t="str">
        <f>_xlfn.XLOOKUP(B2346,'[5]Cells Huawei 19042026 15h'!$B:$B,'[5]Cells Huawei 19042026 15h'!$B:$B,"")</f>
        <v/>
      </c>
      <c r="BQ2346" s="9" t="str">
        <f>_xlfn.XLOOKUP(B2346,'[6]cells down 19042026 9H40'!$B:$B,'[6]cells down 19042026 9H40'!$B:$B,"")</f>
        <v/>
      </c>
      <c r="BR2346" s="9" t="s">
        <v>3460</v>
      </c>
      <c r="BS2346" s="9" t="s">
        <v>5537</v>
      </c>
      <c r="BT2346" s="108"/>
    </row>
    <row r="2347" spans="1:72" s="9" customFormat="1" x14ac:dyDescent="0.35">
      <c r="A2347" s="1" t="s">
        <v>3817</v>
      </c>
      <c r="B2347" s="8" t="s">
        <v>3818</v>
      </c>
      <c r="C2347" s="3" t="str">
        <f>_xlfn.XLOOKUP(B2347,'[1]daily break down'!$D:$D,'[1]daily break down'!$E:$E,"")</f>
        <v>EXTREME-NORD</v>
      </c>
      <c r="D2347" s="1" t="s">
        <v>11</v>
      </c>
      <c r="E2347" s="1" t="s">
        <v>12</v>
      </c>
      <c r="F2347" s="3" t="s">
        <v>55</v>
      </c>
      <c r="G2347" s="1" t="s">
        <v>3819</v>
      </c>
      <c r="H2347" s="32" t="str">
        <f>_xlfn.XLOOKUP(B2347,[2]CALCULATION!$B:$B,[2]CALCULATION!$H:$H,"")</f>
        <v>HUAWEI</v>
      </c>
      <c r="I2347" s="28">
        <v>0</v>
      </c>
      <c r="J2347" s="28">
        <v>0</v>
      </c>
      <c r="K2347" s="28">
        <v>0</v>
      </c>
      <c r="L2347" s="28">
        <v>0</v>
      </c>
      <c r="M2347" s="28">
        <v>0</v>
      </c>
      <c r="N2347" s="28">
        <v>0</v>
      </c>
      <c r="O2347" s="28">
        <v>0</v>
      </c>
      <c r="P2347" s="28">
        <v>0</v>
      </c>
      <c r="Q2347" s="28">
        <v>0</v>
      </c>
      <c r="R2347" s="28">
        <v>0</v>
      </c>
      <c r="S2347" s="93">
        <v>0</v>
      </c>
      <c r="T2347" s="93">
        <f>_xlfn.XLOOKUP(B2347,'[3]Nur des jours'!$B:$B,'[3]Nur des jours'!$U:$U,"")</f>
        <v>0</v>
      </c>
      <c r="U2347" s="93">
        <v>0</v>
      </c>
      <c r="V2347" s="93">
        <v>0</v>
      </c>
      <c r="W2347" s="93">
        <v>0</v>
      </c>
      <c r="X2347" s="93">
        <v>0</v>
      </c>
      <c r="Y2347" s="93">
        <v>0</v>
      </c>
      <c r="Z2347" s="93">
        <v>0</v>
      </c>
      <c r="AA2347" s="93">
        <v>0</v>
      </c>
      <c r="AB2347" s="93">
        <v>0</v>
      </c>
      <c r="AC2347" s="93">
        <f>_xlfn.XLOOKUP(B2347,'[3]Nur des jours'!$B:$B,'[3]Nur des jours'!$N:$N,"")</f>
        <v>0</v>
      </c>
      <c r="AD2347" s="93">
        <v>0</v>
      </c>
      <c r="AE2347" s="93">
        <v>0</v>
      </c>
      <c r="AF2347" s="93">
        <v>0</v>
      </c>
      <c r="AG2347" s="93"/>
      <c r="AH2347" s="93">
        <v>0</v>
      </c>
      <c r="AI2347" s="93">
        <v>0</v>
      </c>
      <c r="AJ2347" s="93">
        <v>0</v>
      </c>
      <c r="AK2347" s="93">
        <v>0</v>
      </c>
      <c r="AL2347" s="93">
        <v>0</v>
      </c>
      <c r="AM2347" s="49" t="s">
        <v>5601</v>
      </c>
      <c r="AN2347" s="49"/>
      <c r="AO2347" s="48" t="str" cm="1">
        <f t="array" ref="AO2347">IFERROR(_xlfn.IFS(
AQ2347="MPR ISSUE","PDH",
AQ2347="BSS Hardware Issue","BSS",
AQ2347="Sites strategiques, MLL, Pylone, etc.","ENVTECH",
AQ2347="AKTIVCO DEFAUT GE &amp; POWER Cabinet","AKTIVCO",
AQ2347="AKTIVCO Coupure ENEO &amp; Baisse de tension","AKTIVCO GRID ONLY",
AQ2347="Coupure ENEO &amp; Baisse de tension","IHS GRID ONLY",
AQ2347="Defaut GE &amp; POWER Cabinet","IHS",
AQ2347="Sharing","Partners",
AQ2347="Sites strategiques &amp; DataCenter","SST &amp; DC",
AQ2347="Exclu","Exclu",
AQ2347="SAT","SAT",
AQ2347="SPARE-ISSUE","SPARE-ISSUE",
AQ2347="Fiber CAmtel","TRANS_FO_CAMTEL",
AQ2347="Fiber AOF","Fiber AOF",
AQ2347="Projet OCM (HUAWEI)","TRAVAUX-HUAWEI",
AQ2347="Projet OCM (NOKIA)","TRAVAUX-NOKIA",
AQ2347="ACCESS-ISSUE","ACCESS-ISSUE",
AQ2347="Projet OCM (ZTE, NOKIA, autres projets)","TRAVAUX OCM",
AQ2347="No root CAuse","No root cause",
AQ2347="ODU HS","PDH",
AQ2347="IP &amp; VLAN","PDH",
AQ2347="Warehouse HUAWEI","SPARE-ISSUE",
AQ2347="SPARE-HS","SPARE-ISSUE",
AQ2347="Power Telco","BSS",AQ2347="no impacts","no impacts"
),"")</f>
        <v>No root cause</v>
      </c>
      <c r="AP2347" s="48" t="str" cm="1">
        <f t="array" ref="AP2347">IFERROR(_xlfn.IFS(
AQ2347="MPR ISSUE","TX ISSUE",
AQ2347="BSS Hardware Issue","RAN ISSUE",
AQ2347="Sites strategiques, MLL, Pylone, etc.","ENVTECH",
AQ2347="AKTIVCO DEFAUT GE &amp; POWER Cabinet","POWER ISSUE",
AQ2347="AKTIVCO Coupure ENEO &amp; Baisse de tension","POWER ISSUE",
AQ2347="Coupure ENEO &amp; Baisse de tension","POWER ISSUE",
AQ2347="Defaut GE &amp; POWER Cabinet","POWER ISSUE",
AQ2347="Sharing","POWER ISSUE",
AQ2347="Sites strategiques &amp; DataCenter","POWER ISSUE",
AQ2347="Exclu","Exclu",
AQ2347="SAT","TX ISSUE",
AQ2347="SPARE-ISSUE","SPARE-ISSUE",
AQ2347="Fiber CAmtel","TX ISSUE",
AQ2347="Fiber AOF","TX ISSUE",
AQ2347="Projet OCM (HUAWEI)","TRAVAUX-HUAWEI",
AQ2347="Projet OCM (NOKIA)","TRAVAUX -NOKIA",
AQ2347="ACCESS-ISSUE","ACCESS-ISSUE",
AQ2347="Projet OCM (ZTE, NOKIA, autres projets)","TRAVAUX OCM",
AQ2347="No root CAuse","No root cause",
AQ2347="ODU HS","TX ISSUE",
AQ2347="IP &amp; VLAN","TX ISSUE",
AQ2347="Warehouse HUAWEI","SPARE-ISSUE",
AQ2347="SPARE-HS","SPARE-ISSUE",
AQ2347="Power Telco","RAN ISSUE",AQ2347="no impacts","no impacts"
),"")</f>
        <v>No root cause</v>
      </c>
      <c r="AQ2347" s="67" t="s">
        <v>5344</v>
      </c>
      <c r="AR2347" s="48" t="str" cm="1">
        <f t="array" ref="AR2347">IFERROR(_xlfn.IFS(
AQ2347="MPR ISSUE","ACTIVE",
AQ2347="BSS Hardware Issue","ACTIVE",
AQ2347="Sites strategiques, MLL, Pylone, etc.","PASSIVE",
AQ2347="AKTIVCO DEFAUT GE &amp; POWER Cabinet","PASSIVE",
AQ2347="AKTIVCO Coupure ENEO &amp; Baisse de tension","PASSIVE",
AQ2347="Coupure ENEO &amp; Baisse de tension","PASSIVE",
AQ2347="Defaut GE &amp; POWER Cabinet","PASSIVE",
AQ2347="Sharing","PASSIVE",
AQ2347="Sites strategiques &amp; DataCenter","PASSIVE",
AQ2347="Exclu","Exclu",
AQ2347="SAT","ACTIVE",
AQ2347="SPARE-ISSUE","SPARE-ISSUE",
AQ2347="Fiber CAmtel","ACTIVE",
AQ2347="Fiber AOF","ACTIVE",
AQ2347="Projet OCM (HUAWEI)","PLANNED WORKS",
AQ2347="Projet OCM (NOKIA)","PLANNED WORKS",
AQ2347="ACCESS-ISSUE","ACCESS-ISSUE",
AQ2347="Projet OCM (ZTE, NOKIA, autres projets)","PLANNED WORKS",
AQ2347="No root CAuse","No root cause",
AQ2347="ODU HS","ACTIVE",
AQ2347="IP &amp; VLAN","ACTIVE",
AQ2347="Warehouse HUAWEI","SPARE-ISSUE",
AQ2347="SPARE-HS","SPARE-ISSUE",
AQ2347="Power Telco","ACTIVE", AQ2347="no impacts","no impacts"
),"")</f>
        <v>No root cause</v>
      </c>
      <c r="AS2347" s="92" t="s">
        <v>5537</v>
      </c>
      <c r="AT2347" s="98" t="s">
        <v>3818</v>
      </c>
      <c r="AV2347" s="17" t="s">
        <v>5537</v>
      </c>
      <c r="AW2347" s="7" t="s">
        <v>5537</v>
      </c>
      <c r="AX2347" s="6" t="s">
        <v>5537</v>
      </c>
      <c r="AY2347" s="7"/>
      <c r="AZ2347" s="3" t="s">
        <v>5537</v>
      </c>
      <c r="BA2347" s="18" t="s">
        <v>5537</v>
      </c>
      <c r="BB2347" s="18" t="s">
        <v>5537</v>
      </c>
      <c r="BC2347" s="18" t="s">
        <v>5537</v>
      </c>
      <c r="BD2347" s="18" t="s">
        <v>5537</v>
      </c>
      <c r="BE2347" s="18" t="s">
        <v>5537</v>
      </c>
      <c r="BF2347" s="18" t="s">
        <v>5537</v>
      </c>
      <c r="BG2347" s="18" t="s">
        <v>5537</v>
      </c>
      <c r="BH2347" s="18" t="s">
        <v>5537</v>
      </c>
      <c r="BI2347" s="18" t="s">
        <v>5537</v>
      </c>
      <c r="BJ2347" s="18" t="s">
        <v>5537</v>
      </c>
      <c r="BK2347" s="18" t="s">
        <v>5537</v>
      </c>
      <c r="BL2347" s="9" t="s">
        <v>5537</v>
      </c>
      <c r="BM2347" s="14" t="s">
        <v>5537</v>
      </c>
      <c r="BN2347" s="14" t="s">
        <v>5537</v>
      </c>
      <c r="BO2347" s="14" t="str">
        <f>_xlfn.XLOOKUP(B2347,'[4]cell downs 18042026 17h'!$B:$B,'[4]cell downs 18042026 17h'!$B:$B,"")</f>
        <v/>
      </c>
      <c r="BP2347" s="14" t="str">
        <f>_xlfn.XLOOKUP(B2347,'[5]Cells Huawei 19042026 15h'!$B:$B,'[5]Cells Huawei 19042026 15h'!$B:$B,"")</f>
        <v/>
      </c>
      <c r="BQ2347" s="9" t="str">
        <f>_xlfn.XLOOKUP(B2347,'[6]cells down 19042026 9H40'!$B:$B,'[6]cells down 19042026 9H40'!$B:$B,"")</f>
        <v/>
      </c>
      <c r="BR2347" s="9" t="s">
        <v>3818</v>
      </c>
      <c r="BS2347" s="9" t="s">
        <v>12</v>
      </c>
      <c r="BT2347" s="108"/>
    </row>
    <row r="2348" spans="1:72" s="9" customFormat="1" x14ac:dyDescent="0.35">
      <c r="A2348" s="1" t="s">
        <v>3837</v>
      </c>
      <c r="B2348" s="8" t="s">
        <v>3838</v>
      </c>
      <c r="C2348" s="3" t="str">
        <f>_xlfn.XLOOKUP(B2348,'[1]daily break down'!$D:$D,'[1]daily break down'!$E:$E,"")</f>
        <v>EXTREME-NORD</v>
      </c>
      <c r="D2348" s="1" t="s">
        <v>11</v>
      </c>
      <c r="E2348" s="1" t="s">
        <v>12</v>
      </c>
      <c r="F2348" s="3" t="s">
        <v>55</v>
      </c>
      <c r="G2348" s="1" t="s">
        <v>3839</v>
      </c>
      <c r="H2348" s="32" t="str">
        <f>_xlfn.XLOOKUP(B2348,[2]CALCULATION!$B:$B,[2]CALCULATION!$H:$H,"")</f>
        <v>HUAWEI</v>
      </c>
      <c r="I2348" s="28">
        <v>0</v>
      </c>
      <c r="J2348" s="28">
        <v>0</v>
      </c>
      <c r="K2348" s="28">
        <v>0</v>
      </c>
      <c r="L2348" s="28">
        <v>0</v>
      </c>
      <c r="M2348" s="28">
        <v>0</v>
      </c>
      <c r="N2348" s="28">
        <v>0</v>
      </c>
      <c r="O2348" s="28">
        <v>0</v>
      </c>
      <c r="P2348" s="28">
        <v>0</v>
      </c>
      <c r="Q2348" s="28">
        <v>0</v>
      </c>
      <c r="R2348" s="28">
        <v>0</v>
      </c>
      <c r="S2348" s="93">
        <v>0</v>
      </c>
      <c r="T2348" s="93">
        <f>_xlfn.XLOOKUP(B2348,'[3]Nur des jours'!$B:$B,'[3]Nur des jours'!$U:$U,"")</f>
        <v>0</v>
      </c>
      <c r="U2348" s="93">
        <v>0</v>
      </c>
      <c r="V2348" s="93">
        <v>0</v>
      </c>
      <c r="W2348" s="93">
        <v>0</v>
      </c>
      <c r="X2348" s="93">
        <v>0</v>
      </c>
      <c r="Y2348" s="93">
        <v>0</v>
      </c>
      <c r="Z2348" s="93">
        <v>0</v>
      </c>
      <c r="AA2348" s="93">
        <v>0</v>
      </c>
      <c r="AB2348" s="93">
        <v>0</v>
      </c>
      <c r="AC2348" s="93">
        <f>_xlfn.XLOOKUP(B2348,'[3]Nur des jours'!$B:$B,'[3]Nur des jours'!$N:$N,"")</f>
        <v>0</v>
      </c>
      <c r="AD2348" s="93">
        <v>0</v>
      </c>
      <c r="AE2348" s="93">
        <v>0</v>
      </c>
      <c r="AF2348" s="93">
        <v>0</v>
      </c>
      <c r="AG2348" s="93"/>
      <c r="AH2348" s="93">
        <v>0</v>
      </c>
      <c r="AI2348" s="93">
        <v>0</v>
      </c>
      <c r="AJ2348" s="93">
        <v>0</v>
      </c>
      <c r="AK2348" s="93">
        <v>0</v>
      </c>
      <c r="AL2348" s="93">
        <v>0</v>
      </c>
      <c r="AM2348" s="49" t="s">
        <v>5601</v>
      </c>
      <c r="AN2348" s="49"/>
      <c r="AO2348" s="48" t="str" cm="1">
        <f t="array" ref="AO2348">IFERROR(_xlfn.IFS(
AQ2348="MPR ISSUE","PDH",
AQ2348="BSS Hardware Issue","BSS",
AQ2348="Sites strategiques, MLL, Pylone, etc.","ENVTECH",
AQ2348="AKTIVCO DEFAUT GE &amp; POWER Cabinet","AKTIVCO",
AQ2348="AKTIVCO Coupure ENEO &amp; Baisse de tension","AKTIVCO GRID ONLY",
AQ2348="Coupure ENEO &amp; Baisse de tension","IHS GRID ONLY",
AQ2348="Defaut GE &amp; POWER Cabinet","IHS",
AQ2348="Sharing","Partners",
AQ2348="Sites strategiques &amp; DataCenter","SST &amp; DC",
AQ2348="Exclu","Exclu",
AQ2348="SAT","SAT",
AQ2348="SPARE-ISSUE","SPARE-ISSUE",
AQ2348="Fiber CAmtel","TRANS_FO_CAMTEL",
AQ2348="Fiber AOF","Fiber AOF",
AQ2348="Projet OCM (HUAWEI)","TRAVAUX-HUAWEI",
AQ2348="Projet OCM (NOKIA)","TRAVAUX-NOKIA",
AQ2348="ACCESS-ISSUE","ACCESS-ISSUE",
AQ2348="Projet OCM (ZTE, NOKIA, autres projets)","TRAVAUX OCM",
AQ2348="No root CAuse","No root cause",
AQ2348="ODU HS","PDH",
AQ2348="IP &amp; VLAN","PDH",
AQ2348="Warehouse HUAWEI","SPARE-ISSUE",
AQ2348="SPARE-HS","SPARE-ISSUE",
AQ2348="Power Telco","BSS",AQ2348="no impacts","no impacts"
),"")</f>
        <v>No root cause</v>
      </c>
      <c r="AP2348" s="48" t="str" cm="1">
        <f t="array" ref="AP2348">IFERROR(_xlfn.IFS(
AQ2348="MPR ISSUE","TX ISSUE",
AQ2348="BSS Hardware Issue","RAN ISSUE",
AQ2348="Sites strategiques, MLL, Pylone, etc.","ENVTECH",
AQ2348="AKTIVCO DEFAUT GE &amp; POWER Cabinet","POWER ISSUE",
AQ2348="AKTIVCO Coupure ENEO &amp; Baisse de tension","POWER ISSUE",
AQ2348="Coupure ENEO &amp; Baisse de tension","POWER ISSUE",
AQ2348="Defaut GE &amp; POWER Cabinet","POWER ISSUE",
AQ2348="Sharing","POWER ISSUE",
AQ2348="Sites strategiques &amp; DataCenter","POWER ISSUE",
AQ2348="Exclu","Exclu",
AQ2348="SAT","TX ISSUE",
AQ2348="SPARE-ISSUE","SPARE-ISSUE",
AQ2348="Fiber CAmtel","TX ISSUE",
AQ2348="Fiber AOF","TX ISSUE",
AQ2348="Projet OCM (HUAWEI)","TRAVAUX-HUAWEI",
AQ2348="Projet OCM (NOKIA)","TRAVAUX -NOKIA",
AQ2348="ACCESS-ISSUE","ACCESS-ISSUE",
AQ2348="Projet OCM (ZTE, NOKIA, autres projets)","TRAVAUX OCM",
AQ2348="No root CAuse","No root cause",
AQ2348="ODU HS","TX ISSUE",
AQ2348="IP &amp; VLAN","TX ISSUE",
AQ2348="Warehouse HUAWEI","SPARE-ISSUE",
AQ2348="SPARE-HS","SPARE-ISSUE",
AQ2348="Power Telco","RAN ISSUE",AQ2348="no impacts","no impacts"
),"")</f>
        <v>No root cause</v>
      </c>
      <c r="AQ2348" s="67" t="s">
        <v>5344</v>
      </c>
      <c r="AR2348" s="48" t="str" cm="1">
        <f t="array" ref="AR2348">IFERROR(_xlfn.IFS(
AQ2348="MPR ISSUE","ACTIVE",
AQ2348="BSS Hardware Issue","ACTIVE",
AQ2348="Sites strategiques, MLL, Pylone, etc.","PASSIVE",
AQ2348="AKTIVCO DEFAUT GE &amp; POWER Cabinet","PASSIVE",
AQ2348="AKTIVCO Coupure ENEO &amp; Baisse de tension","PASSIVE",
AQ2348="Coupure ENEO &amp; Baisse de tension","PASSIVE",
AQ2348="Defaut GE &amp; POWER Cabinet","PASSIVE",
AQ2348="Sharing","PASSIVE",
AQ2348="Sites strategiques &amp; DataCenter","PASSIVE",
AQ2348="Exclu","Exclu",
AQ2348="SAT","ACTIVE",
AQ2348="SPARE-ISSUE","SPARE-ISSUE",
AQ2348="Fiber CAmtel","ACTIVE",
AQ2348="Fiber AOF","ACTIVE",
AQ2348="Projet OCM (HUAWEI)","PLANNED WORKS",
AQ2348="Projet OCM (NOKIA)","PLANNED WORKS",
AQ2348="ACCESS-ISSUE","ACCESS-ISSUE",
AQ2348="Projet OCM (ZTE, NOKIA, autres projets)","PLANNED WORKS",
AQ2348="No root CAuse","No root cause",
AQ2348="ODU HS","ACTIVE",
AQ2348="IP &amp; VLAN","ACTIVE",
AQ2348="Warehouse HUAWEI","SPARE-ISSUE",
AQ2348="SPARE-HS","SPARE-ISSUE",
AQ2348="Power Telco","ACTIVE", AQ2348="no impacts","no impacts"
),"")</f>
        <v>No root cause</v>
      </c>
      <c r="AS2348" s="92" t="s">
        <v>5537</v>
      </c>
      <c r="AT2348" s="98" t="s">
        <v>3838</v>
      </c>
      <c r="AV2348" s="17" t="s">
        <v>5537</v>
      </c>
      <c r="AW2348" s="7" t="s">
        <v>5537</v>
      </c>
      <c r="AX2348" s="6" t="s">
        <v>5537</v>
      </c>
      <c r="AY2348" s="7"/>
      <c r="AZ2348" s="3" t="s">
        <v>5537</v>
      </c>
      <c r="BA2348" s="18" t="s">
        <v>5537</v>
      </c>
      <c r="BB2348" s="18" t="s">
        <v>5537</v>
      </c>
      <c r="BC2348" s="18" t="s">
        <v>5537</v>
      </c>
      <c r="BD2348" s="18" t="s">
        <v>5537</v>
      </c>
      <c r="BE2348" s="18" t="s">
        <v>5537</v>
      </c>
      <c r="BF2348" s="18" t="s">
        <v>5537</v>
      </c>
      <c r="BG2348" s="18" t="s">
        <v>5537</v>
      </c>
      <c r="BH2348" s="18" t="s">
        <v>5537</v>
      </c>
      <c r="BI2348" s="18" t="s">
        <v>5537</v>
      </c>
      <c r="BJ2348" s="18" t="s">
        <v>5537</v>
      </c>
      <c r="BK2348" s="18" t="s">
        <v>5537</v>
      </c>
      <c r="BL2348" s="9" t="s">
        <v>5537</v>
      </c>
      <c r="BM2348" s="14" t="s">
        <v>5537</v>
      </c>
      <c r="BN2348" s="14" t="s">
        <v>5537</v>
      </c>
      <c r="BO2348" s="14" t="str">
        <f>_xlfn.XLOOKUP(B2348,'[4]cell downs 18042026 17h'!$B:$B,'[4]cell downs 18042026 17h'!$B:$B,"")</f>
        <v/>
      </c>
      <c r="BP2348" s="14" t="str">
        <f>_xlfn.XLOOKUP(B2348,'[5]Cells Huawei 19042026 15h'!$B:$B,'[5]Cells Huawei 19042026 15h'!$B:$B,"")</f>
        <v/>
      </c>
      <c r="BQ2348" s="9" t="str">
        <f>_xlfn.XLOOKUP(B2348,'[6]cells down 19042026 9H40'!$B:$B,'[6]cells down 19042026 9H40'!$B:$B,"")</f>
        <v/>
      </c>
      <c r="BR2348" s="9" t="s">
        <v>3838</v>
      </c>
      <c r="BS2348" s="9" t="s">
        <v>12</v>
      </c>
      <c r="BT2348" s="108"/>
    </row>
    <row r="2349" spans="1:72" s="9" customFormat="1" ht="28.5" customHeight="1" x14ac:dyDescent="0.35">
      <c r="A2349" s="1" t="s">
        <v>3840</v>
      </c>
      <c r="B2349" s="8" t="s">
        <v>3841</v>
      </c>
      <c r="C2349" s="3" t="str">
        <f>_xlfn.XLOOKUP(B2349,'[1]daily break down'!$D:$D,'[1]daily break down'!$E:$E,"")</f>
        <v>EXTREME-NORD</v>
      </c>
      <c r="D2349" s="1" t="s">
        <v>11</v>
      </c>
      <c r="E2349" s="1" t="s">
        <v>96</v>
      </c>
      <c r="F2349" s="3" t="s">
        <v>55</v>
      </c>
      <c r="G2349" s="1" t="s">
        <v>3842</v>
      </c>
      <c r="H2349" s="32" t="str">
        <f>_xlfn.XLOOKUP(B2349,[2]CALCULATION!$B:$B,[2]CALCULATION!$H:$H,"")</f>
        <v>HUAWEI</v>
      </c>
      <c r="I2349" s="28">
        <v>0</v>
      </c>
      <c r="J2349" s="28">
        <v>0</v>
      </c>
      <c r="K2349" s="28">
        <v>0</v>
      </c>
      <c r="L2349" s="28">
        <v>0</v>
      </c>
      <c r="M2349" s="28">
        <v>0</v>
      </c>
      <c r="N2349" s="28">
        <v>0</v>
      </c>
      <c r="O2349" s="28">
        <v>0</v>
      </c>
      <c r="P2349" s="28">
        <v>0</v>
      </c>
      <c r="Q2349" s="28">
        <v>0</v>
      </c>
      <c r="R2349" s="28">
        <v>0</v>
      </c>
      <c r="S2349" s="93">
        <v>0</v>
      </c>
      <c r="T2349" s="93">
        <f>_xlfn.XLOOKUP(B2349,'[3]Nur des jours'!$B:$B,'[3]Nur des jours'!$U:$U,"")</f>
        <v>0</v>
      </c>
      <c r="U2349" s="93">
        <v>0</v>
      </c>
      <c r="V2349" s="93">
        <v>0</v>
      </c>
      <c r="W2349" s="93">
        <v>0</v>
      </c>
      <c r="X2349" s="93">
        <v>0</v>
      </c>
      <c r="Y2349" s="93">
        <v>0</v>
      </c>
      <c r="Z2349" s="93">
        <v>0</v>
      </c>
      <c r="AA2349" s="93">
        <v>0</v>
      </c>
      <c r="AB2349" s="93">
        <v>0</v>
      </c>
      <c r="AC2349" s="93">
        <f>_xlfn.XLOOKUP(B2349,'[3]Nur des jours'!$B:$B,'[3]Nur des jours'!$N:$N,"")</f>
        <v>0</v>
      </c>
      <c r="AD2349" s="93">
        <v>0</v>
      </c>
      <c r="AE2349" s="93">
        <v>0</v>
      </c>
      <c r="AF2349" s="93">
        <v>0</v>
      </c>
      <c r="AG2349" s="93"/>
      <c r="AH2349" s="93">
        <v>0</v>
      </c>
      <c r="AI2349" s="93">
        <v>0</v>
      </c>
      <c r="AJ2349" s="93">
        <v>0</v>
      </c>
      <c r="AK2349" s="93">
        <v>0</v>
      </c>
      <c r="AL2349" s="93">
        <v>0</v>
      </c>
      <c r="AM2349" s="49" t="s">
        <v>5601</v>
      </c>
      <c r="AN2349" s="49"/>
      <c r="AO2349" s="48" t="str" cm="1">
        <f t="array" ref="AO2349">IFERROR(_xlfn.IFS(
AQ2349="MPR ISSUE","PDH",
AQ2349="BSS Hardware Issue","BSS",
AQ2349="Sites strategiques, MLL, Pylone, etc.","ENVTECH",
AQ2349="AKTIVCO DEFAUT GE &amp; POWER Cabinet","AKTIVCO",
AQ2349="AKTIVCO Coupure ENEO &amp; Baisse de tension","AKTIVCO GRID ONLY",
AQ2349="Coupure ENEO &amp; Baisse de tension","IHS GRID ONLY",
AQ2349="Defaut GE &amp; POWER Cabinet","IHS",
AQ2349="Sharing","Partners",
AQ2349="Sites strategiques &amp; DataCenter","SST &amp; DC",
AQ2349="Exclu","Exclu",
AQ2349="SAT","SAT",
AQ2349="SPARE-ISSUE","SPARE-ISSUE",
AQ2349="Fiber CAmtel","TRANS_FO_CAMTEL",
AQ2349="Fiber AOF","Fiber AOF",
AQ2349="Projet OCM (HUAWEI)","TRAVAUX-HUAWEI",
AQ2349="Projet OCM (NOKIA)","TRAVAUX-NOKIA",
AQ2349="ACCESS-ISSUE","ACCESS-ISSUE",
AQ2349="Projet OCM (ZTE, NOKIA, autres projets)","TRAVAUX OCM",
AQ2349="No root CAuse","No root cause",
AQ2349="ODU HS","PDH",
AQ2349="IP &amp; VLAN","PDH",
AQ2349="Warehouse HUAWEI","SPARE-ISSUE",
AQ2349="SPARE-HS","SPARE-ISSUE",
AQ2349="Power Telco","BSS",AQ2349="no impacts","no impacts"
),"")</f>
        <v>No root cause</v>
      </c>
      <c r="AP2349" s="48" t="str" cm="1">
        <f t="array" ref="AP2349">IFERROR(_xlfn.IFS(
AQ2349="MPR ISSUE","TX ISSUE",
AQ2349="BSS Hardware Issue","RAN ISSUE",
AQ2349="Sites strategiques, MLL, Pylone, etc.","ENVTECH",
AQ2349="AKTIVCO DEFAUT GE &amp; POWER Cabinet","POWER ISSUE",
AQ2349="AKTIVCO Coupure ENEO &amp; Baisse de tension","POWER ISSUE",
AQ2349="Coupure ENEO &amp; Baisse de tension","POWER ISSUE",
AQ2349="Defaut GE &amp; POWER Cabinet","POWER ISSUE",
AQ2349="Sharing","POWER ISSUE",
AQ2349="Sites strategiques &amp; DataCenter","POWER ISSUE",
AQ2349="Exclu","Exclu",
AQ2349="SAT","TX ISSUE",
AQ2349="SPARE-ISSUE","SPARE-ISSUE",
AQ2349="Fiber CAmtel","TX ISSUE",
AQ2349="Fiber AOF","TX ISSUE",
AQ2349="Projet OCM (HUAWEI)","TRAVAUX-HUAWEI",
AQ2349="Projet OCM (NOKIA)","TRAVAUX -NOKIA",
AQ2349="ACCESS-ISSUE","ACCESS-ISSUE",
AQ2349="Projet OCM (ZTE, NOKIA, autres projets)","TRAVAUX OCM",
AQ2349="No root CAuse","No root cause",
AQ2349="ODU HS","TX ISSUE",
AQ2349="IP &amp; VLAN","TX ISSUE",
AQ2349="Warehouse HUAWEI","SPARE-ISSUE",
AQ2349="SPARE-HS","SPARE-ISSUE",
AQ2349="Power Telco","RAN ISSUE",AQ2349="no impacts","no impacts"
),"")</f>
        <v>No root cause</v>
      </c>
      <c r="AQ2349" s="67" t="s">
        <v>5344</v>
      </c>
      <c r="AR2349" s="48" t="str" cm="1">
        <f t="array" ref="AR2349">IFERROR(_xlfn.IFS(
AQ2349="MPR ISSUE","ACTIVE",
AQ2349="BSS Hardware Issue","ACTIVE",
AQ2349="Sites strategiques, MLL, Pylone, etc.","PASSIVE",
AQ2349="AKTIVCO DEFAUT GE &amp; POWER Cabinet","PASSIVE",
AQ2349="AKTIVCO Coupure ENEO &amp; Baisse de tension","PASSIVE",
AQ2349="Coupure ENEO &amp; Baisse de tension","PASSIVE",
AQ2349="Defaut GE &amp; POWER Cabinet","PASSIVE",
AQ2349="Sharing","PASSIVE",
AQ2349="Sites strategiques &amp; DataCenter","PASSIVE",
AQ2349="Exclu","Exclu",
AQ2349="SAT","ACTIVE",
AQ2349="SPARE-ISSUE","SPARE-ISSUE",
AQ2349="Fiber CAmtel","ACTIVE",
AQ2349="Fiber AOF","ACTIVE",
AQ2349="Projet OCM (HUAWEI)","PLANNED WORKS",
AQ2349="Projet OCM (NOKIA)","PLANNED WORKS",
AQ2349="ACCESS-ISSUE","ACCESS-ISSUE",
AQ2349="Projet OCM (ZTE, NOKIA, autres projets)","PLANNED WORKS",
AQ2349="No root CAuse","No root cause",
AQ2349="ODU HS","ACTIVE",
AQ2349="IP &amp; VLAN","ACTIVE",
AQ2349="Warehouse HUAWEI","SPARE-ISSUE",
AQ2349="SPARE-HS","SPARE-ISSUE",
AQ2349="Power Telco","ACTIVE", AQ2349="no impacts","no impacts"
),"")</f>
        <v>No root cause</v>
      </c>
      <c r="AS2349" s="92" t="s">
        <v>5537</v>
      </c>
      <c r="AT2349" s="98" t="s">
        <v>3841</v>
      </c>
      <c r="AV2349" s="17" t="s">
        <v>5537</v>
      </c>
      <c r="AW2349" s="7" t="s">
        <v>5537</v>
      </c>
      <c r="AX2349" s="6" t="s">
        <v>5537</v>
      </c>
      <c r="AY2349" s="7"/>
      <c r="AZ2349" s="3" t="s">
        <v>5537</v>
      </c>
      <c r="BA2349" s="18" t="s">
        <v>5537</v>
      </c>
      <c r="BB2349" s="18" t="s">
        <v>5537</v>
      </c>
      <c r="BC2349" s="18" t="s">
        <v>5537</v>
      </c>
      <c r="BD2349" s="18" t="s">
        <v>5537</v>
      </c>
      <c r="BE2349" s="18" t="s">
        <v>5537</v>
      </c>
      <c r="BF2349" s="18" t="s">
        <v>5537</v>
      </c>
      <c r="BG2349" s="18" t="s">
        <v>5537</v>
      </c>
      <c r="BH2349" s="18" t="s">
        <v>5537</v>
      </c>
      <c r="BI2349" s="18" t="s">
        <v>5537</v>
      </c>
      <c r="BJ2349" s="18" t="s">
        <v>5537</v>
      </c>
      <c r="BK2349" s="18" t="s">
        <v>5537</v>
      </c>
      <c r="BL2349" s="9" t="s">
        <v>5537</v>
      </c>
      <c r="BM2349" s="14" t="s">
        <v>5537</v>
      </c>
      <c r="BN2349" s="14" t="s">
        <v>5537</v>
      </c>
      <c r="BO2349" s="14" t="str">
        <f>_xlfn.XLOOKUP(B2349,'[4]cell downs 18042026 17h'!$B:$B,'[4]cell downs 18042026 17h'!$B:$B,"")</f>
        <v/>
      </c>
      <c r="BP2349" s="14" t="str">
        <f>_xlfn.XLOOKUP(B2349,'[5]Cells Huawei 19042026 15h'!$B:$B,'[5]Cells Huawei 19042026 15h'!$B:$B,"")</f>
        <v/>
      </c>
      <c r="BQ2349" s="9" t="str">
        <f>_xlfn.XLOOKUP(B2349,'[6]cells down 19042026 9H40'!$B:$B,'[6]cells down 19042026 9H40'!$B:$B,"")</f>
        <v/>
      </c>
      <c r="BR2349" s="9" t="s">
        <v>3841</v>
      </c>
      <c r="BS2349" s="9" t="s">
        <v>66</v>
      </c>
      <c r="BT2349" s="108"/>
    </row>
    <row r="2350" spans="1:72" s="9" customFormat="1" x14ac:dyDescent="0.35">
      <c r="A2350" s="1" t="s">
        <v>3854</v>
      </c>
      <c r="B2350" s="8" t="s">
        <v>3855</v>
      </c>
      <c r="C2350" s="3" t="str">
        <f>_xlfn.XLOOKUP(B2350,'[1]daily break down'!$D:$D,'[1]daily break down'!$E:$E,"")</f>
        <v>EXTREME-NORD</v>
      </c>
      <c r="D2350" s="1" t="s">
        <v>21</v>
      </c>
      <c r="E2350" s="1" t="s">
        <v>122</v>
      </c>
      <c r="F2350" s="3" t="s">
        <v>55</v>
      </c>
      <c r="G2350" s="1" t="s">
        <v>3856</v>
      </c>
      <c r="H2350" s="32" t="str">
        <f>_xlfn.XLOOKUP(B2350,[2]CALCULATION!$B:$B,[2]CALCULATION!$H:$H,"")</f>
        <v>HUAWEI</v>
      </c>
      <c r="I2350" s="28">
        <v>0</v>
      </c>
      <c r="J2350" s="28">
        <v>0</v>
      </c>
      <c r="K2350" s="28">
        <v>0</v>
      </c>
      <c r="L2350" s="28">
        <v>0</v>
      </c>
      <c r="M2350" s="28">
        <v>0</v>
      </c>
      <c r="N2350" s="28">
        <v>0</v>
      </c>
      <c r="O2350" s="28">
        <v>0</v>
      </c>
      <c r="P2350" s="28">
        <v>0</v>
      </c>
      <c r="Q2350" s="28">
        <v>0</v>
      </c>
      <c r="R2350" s="28">
        <v>0</v>
      </c>
      <c r="S2350" s="93">
        <v>0</v>
      </c>
      <c r="T2350" s="93">
        <f>_xlfn.XLOOKUP(B2350,'[3]Nur des jours'!$B:$B,'[3]Nur des jours'!$U:$U,"")</f>
        <v>0</v>
      </c>
      <c r="U2350" s="93">
        <v>0</v>
      </c>
      <c r="V2350" s="93">
        <v>0</v>
      </c>
      <c r="W2350" s="93">
        <v>0</v>
      </c>
      <c r="X2350" s="93">
        <v>0</v>
      </c>
      <c r="Y2350" s="93">
        <v>0</v>
      </c>
      <c r="Z2350" s="93">
        <v>0</v>
      </c>
      <c r="AA2350" s="93">
        <v>0</v>
      </c>
      <c r="AB2350" s="93">
        <v>0</v>
      </c>
      <c r="AC2350" s="93">
        <f>_xlfn.XLOOKUP(B2350,'[3]Nur des jours'!$B:$B,'[3]Nur des jours'!$N:$N,"")</f>
        <v>0</v>
      </c>
      <c r="AD2350" s="93">
        <v>0</v>
      </c>
      <c r="AE2350" s="93">
        <v>0</v>
      </c>
      <c r="AF2350" s="93">
        <v>0</v>
      </c>
      <c r="AG2350" s="93"/>
      <c r="AH2350" s="93">
        <v>0</v>
      </c>
      <c r="AI2350" s="93">
        <v>0</v>
      </c>
      <c r="AJ2350" s="93">
        <v>0</v>
      </c>
      <c r="AK2350" s="93">
        <v>0</v>
      </c>
      <c r="AL2350" s="93">
        <v>0</v>
      </c>
      <c r="AM2350" s="49" t="s">
        <v>5601</v>
      </c>
      <c r="AN2350" s="49"/>
      <c r="AO2350" s="48" t="str" cm="1">
        <f t="array" ref="AO2350">IFERROR(_xlfn.IFS(
AQ2350="MPR ISSUE","PDH",
AQ2350="BSS Hardware Issue","BSS",
AQ2350="Sites strategiques, MLL, Pylone, etc.","ENVTECH",
AQ2350="AKTIVCO DEFAUT GE &amp; POWER Cabinet","AKTIVCO",
AQ2350="AKTIVCO Coupure ENEO &amp; Baisse de tension","AKTIVCO GRID ONLY",
AQ2350="Coupure ENEO &amp; Baisse de tension","IHS GRID ONLY",
AQ2350="Defaut GE &amp; POWER Cabinet","IHS",
AQ2350="Sharing","Partners",
AQ2350="Sites strategiques &amp; DataCenter","SST &amp; DC",
AQ2350="Exclu","Exclu",
AQ2350="SAT","SAT",
AQ2350="SPARE-ISSUE","SPARE-ISSUE",
AQ2350="Fiber CAmtel","TRANS_FO_CAMTEL",
AQ2350="Fiber AOF","Fiber AOF",
AQ2350="Projet OCM (HUAWEI)","TRAVAUX-HUAWEI",
AQ2350="Projet OCM (NOKIA)","TRAVAUX-NOKIA",
AQ2350="ACCESS-ISSUE","ACCESS-ISSUE",
AQ2350="Projet OCM (ZTE, NOKIA, autres projets)","TRAVAUX OCM",
AQ2350="No root CAuse","No root cause",
AQ2350="ODU HS","PDH",
AQ2350="IP &amp; VLAN","PDH",
AQ2350="Warehouse HUAWEI","SPARE-ISSUE",
AQ2350="SPARE-HS","SPARE-ISSUE",
AQ2350="Power Telco","BSS",AQ2350="no impacts","no impacts"
),"")</f>
        <v>No root cause</v>
      </c>
      <c r="AP2350" s="48" t="str" cm="1">
        <f t="array" ref="AP2350">IFERROR(_xlfn.IFS(
AQ2350="MPR ISSUE","TX ISSUE",
AQ2350="BSS Hardware Issue","RAN ISSUE",
AQ2350="Sites strategiques, MLL, Pylone, etc.","ENVTECH",
AQ2350="AKTIVCO DEFAUT GE &amp; POWER Cabinet","POWER ISSUE",
AQ2350="AKTIVCO Coupure ENEO &amp; Baisse de tension","POWER ISSUE",
AQ2350="Coupure ENEO &amp; Baisse de tension","POWER ISSUE",
AQ2350="Defaut GE &amp; POWER Cabinet","POWER ISSUE",
AQ2350="Sharing","POWER ISSUE",
AQ2350="Sites strategiques &amp; DataCenter","POWER ISSUE",
AQ2350="Exclu","Exclu",
AQ2350="SAT","TX ISSUE",
AQ2350="SPARE-ISSUE","SPARE-ISSUE",
AQ2350="Fiber CAmtel","TX ISSUE",
AQ2350="Fiber AOF","TX ISSUE",
AQ2350="Projet OCM (HUAWEI)","TRAVAUX-HUAWEI",
AQ2350="Projet OCM (NOKIA)","TRAVAUX -NOKIA",
AQ2350="ACCESS-ISSUE","ACCESS-ISSUE",
AQ2350="Projet OCM (ZTE, NOKIA, autres projets)","TRAVAUX OCM",
AQ2350="No root CAuse","No root cause",
AQ2350="ODU HS","TX ISSUE",
AQ2350="IP &amp; VLAN","TX ISSUE",
AQ2350="Warehouse HUAWEI","SPARE-ISSUE",
AQ2350="SPARE-HS","SPARE-ISSUE",
AQ2350="Power Telco","RAN ISSUE",AQ2350="no impacts","no impacts"
),"")</f>
        <v>No root cause</v>
      </c>
      <c r="AQ2350" s="67" t="s">
        <v>5344</v>
      </c>
      <c r="AR2350" s="48" t="str" cm="1">
        <f t="array" ref="AR2350">IFERROR(_xlfn.IFS(
AQ2350="MPR ISSUE","ACTIVE",
AQ2350="BSS Hardware Issue","ACTIVE",
AQ2350="Sites strategiques, MLL, Pylone, etc.","PASSIVE",
AQ2350="AKTIVCO DEFAUT GE &amp; POWER Cabinet","PASSIVE",
AQ2350="AKTIVCO Coupure ENEO &amp; Baisse de tension","PASSIVE",
AQ2350="Coupure ENEO &amp; Baisse de tension","PASSIVE",
AQ2350="Defaut GE &amp; POWER Cabinet","PASSIVE",
AQ2350="Sharing","PASSIVE",
AQ2350="Sites strategiques &amp; DataCenter","PASSIVE",
AQ2350="Exclu","Exclu",
AQ2350="SAT","ACTIVE",
AQ2350="SPARE-ISSUE","SPARE-ISSUE",
AQ2350="Fiber CAmtel","ACTIVE",
AQ2350="Fiber AOF","ACTIVE",
AQ2350="Projet OCM (HUAWEI)","PLANNED WORKS",
AQ2350="Projet OCM (NOKIA)","PLANNED WORKS",
AQ2350="ACCESS-ISSUE","ACCESS-ISSUE",
AQ2350="Projet OCM (ZTE, NOKIA, autres projets)","PLANNED WORKS",
AQ2350="No root CAuse","No root cause",
AQ2350="ODU HS","ACTIVE",
AQ2350="IP &amp; VLAN","ACTIVE",
AQ2350="Warehouse HUAWEI","SPARE-ISSUE",
AQ2350="SPARE-HS","SPARE-ISSUE",
AQ2350="Power Telco","ACTIVE", AQ2350="no impacts","no impacts"
),"")</f>
        <v>No root cause</v>
      </c>
      <c r="AS2350" s="92" t="s">
        <v>5537</v>
      </c>
      <c r="AT2350" s="98" t="s">
        <v>3855</v>
      </c>
      <c r="AV2350" s="17" t="s">
        <v>5537</v>
      </c>
      <c r="AW2350" s="7" t="s">
        <v>5537</v>
      </c>
      <c r="AX2350" s="6" t="s">
        <v>5537</v>
      </c>
      <c r="AY2350" s="7"/>
      <c r="AZ2350" s="3" t="s">
        <v>5537</v>
      </c>
      <c r="BA2350" s="18" t="s">
        <v>5537</v>
      </c>
      <c r="BB2350" s="18" t="s">
        <v>5537</v>
      </c>
      <c r="BC2350" s="18" t="s">
        <v>5537</v>
      </c>
      <c r="BD2350" s="18" t="s">
        <v>5537</v>
      </c>
      <c r="BE2350" s="18" t="s">
        <v>5537</v>
      </c>
      <c r="BF2350" s="18" t="s">
        <v>5537</v>
      </c>
      <c r="BG2350" s="18" t="s">
        <v>5537</v>
      </c>
      <c r="BH2350" s="18" t="s">
        <v>5537</v>
      </c>
      <c r="BI2350" s="18" t="s">
        <v>5537</v>
      </c>
      <c r="BJ2350" s="18" t="s">
        <v>5537</v>
      </c>
      <c r="BK2350" s="18" t="s">
        <v>5537</v>
      </c>
      <c r="BL2350" s="9" t="s">
        <v>5537</v>
      </c>
      <c r="BM2350" s="14" t="s">
        <v>5537</v>
      </c>
      <c r="BN2350" s="14" t="s">
        <v>5537</v>
      </c>
      <c r="BO2350" s="14" t="str">
        <f>_xlfn.XLOOKUP(B2350,'[4]cell downs 18042026 17h'!$B:$B,'[4]cell downs 18042026 17h'!$B:$B,"")</f>
        <v/>
      </c>
      <c r="BP2350" s="14" t="str">
        <f>_xlfn.XLOOKUP(B2350,'[5]Cells Huawei 19042026 15h'!$B:$B,'[5]Cells Huawei 19042026 15h'!$B:$B,"")</f>
        <v/>
      </c>
      <c r="BQ2350" s="9" t="str">
        <f>_xlfn.XLOOKUP(B2350,'[6]cells down 19042026 9H40'!$B:$B,'[6]cells down 19042026 9H40'!$B:$B,"")</f>
        <v/>
      </c>
      <c r="BR2350" s="9" t="s">
        <v>5537</v>
      </c>
      <c r="BS2350" s="9" t="s">
        <v>5537</v>
      </c>
      <c r="BT2350" s="108"/>
    </row>
    <row r="2351" spans="1:72" s="9" customFormat="1" x14ac:dyDescent="0.35">
      <c r="A2351" s="1" t="s">
        <v>3897</v>
      </c>
      <c r="B2351" s="8" t="s">
        <v>3898</v>
      </c>
      <c r="C2351" s="3" t="str">
        <f>_xlfn.XLOOKUP(B2351,'[1]daily break down'!$D:$D,'[1]daily break down'!$E:$E,"")</f>
        <v>EXTREME-NORD</v>
      </c>
      <c r="D2351" s="1" t="s">
        <v>11</v>
      </c>
      <c r="E2351" s="1" t="s">
        <v>66</v>
      </c>
      <c r="F2351" s="3" t="s">
        <v>55</v>
      </c>
      <c r="G2351" s="1" t="s">
        <v>3899</v>
      </c>
      <c r="H2351" s="32" t="str">
        <f>_xlfn.XLOOKUP(B2351,[2]CALCULATION!$B:$B,[2]CALCULATION!$H:$H,"")</f>
        <v>HUAWEI</v>
      </c>
      <c r="I2351" s="28">
        <v>0</v>
      </c>
      <c r="J2351" s="28">
        <v>0</v>
      </c>
      <c r="K2351" s="28">
        <v>0</v>
      </c>
      <c r="L2351" s="28">
        <v>0</v>
      </c>
      <c r="M2351" s="28">
        <v>0</v>
      </c>
      <c r="N2351" s="28">
        <v>0</v>
      </c>
      <c r="O2351" s="28">
        <v>0</v>
      </c>
      <c r="P2351" s="28">
        <v>0</v>
      </c>
      <c r="Q2351" s="28">
        <v>0</v>
      </c>
      <c r="R2351" s="28">
        <v>0</v>
      </c>
      <c r="S2351" s="93">
        <v>0</v>
      </c>
      <c r="T2351" s="93">
        <f>_xlfn.XLOOKUP(B2351,'[3]Nur des jours'!$B:$B,'[3]Nur des jours'!$U:$U,"")</f>
        <v>0</v>
      </c>
      <c r="U2351" s="93">
        <v>0</v>
      </c>
      <c r="V2351" s="93">
        <v>0</v>
      </c>
      <c r="W2351" s="93">
        <v>0</v>
      </c>
      <c r="X2351" s="93">
        <v>0</v>
      </c>
      <c r="Y2351" s="93">
        <v>0</v>
      </c>
      <c r="Z2351" s="93">
        <v>0</v>
      </c>
      <c r="AA2351" s="93">
        <v>0</v>
      </c>
      <c r="AB2351" s="93">
        <v>0</v>
      </c>
      <c r="AC2351" s="93">
        <f>_xlfn.XLOOKUP(B2351,'[3]Nur des jours'!$B:$B,'[3]Nur des jours'!$N:$N,"")</f>
        <v>0</v>
      </c>
      <c r="AD2351" s="93">
        <v>0</v>
      </c>
      <c r="AE2351" s="93">
        <v>0</v>
      </c>
      <c r="AF2351" s="93">
        <v>0</v>
      </c>
      <c r="AG2351" s="93"/>
      <c r="AH2351" s="93">
        <v>0</v>
      </c>
      <c r="AI2351" s="93">
        <v>0</v>
      </c>
      <c r="AJ2351" s="93">
        <v>0</v>
      </c>
      <c r="AK2351" s="93">
        <v>0</v>
      </c>
      <c r="AL2351" s="93">
        <v>0</v>
      </c>
      <c r="AM2351" s="49" t="s">
        <v>5601</v>
      </c>
      <c r="AN2351" s="49"/>
      <c r="AO2351" s="48" t="str" cm="1">
        <f t="array" ref="AO2351">IFERROR(_xlfn.IFS(
AQ2351="MPR ISSUE","PDH",
AQ2351="BSS Hardware Issue","BSS",
AQ2351="Sites strategiques, MLL, Pylone, etc.","ENVTECH",
AQ2351="AKTIVCO DEFAUT GE &amp; POWER Cabinet","AKTIVCO",
AQ2351="AKTIVCO Coupure ENEO &amp; Baisse de tension","AKTIVCO GRID ONLY",
AQ2351="Coupure ENEO &amp; Baisse de tension","IHS GRID ONLY",
AQ2351="Defaut GE &amp; POWER Cabinet","IHS",
AQ2351="Sharing","Partners",
AQ2351="Sites strategiques &amp; DataCenter","SST &amp; DC",
AQ2351="Exclu","Exclu",
AQ2351="SAT","SAT",
AQ2351="SPARE-ISSUE","SPARE-ISSUE",
AQ2351="Fiber CAmtel","TRANS_FO_CAMTEL",
AQ2351="Fiber AOF","Fiber AOF",
AQ2351="Projet OCM (HUAWEI)","TRAVAUX-HUAWEI",
AQ2351="Projet OCM (NOKIA)","TRAVAUX-NOKIA",
AQ2351="ACCESS-ISSUE","ACCESS-ISSUE",
AQ2351="Projet OCM (ZTE, NOKIA, autres projets)","TRAVAUX OCM",
AQ2351="No root CAuse","No root cause",
AQ2351="ODU HS","PDH",
AQ2351="IP &amp; VLAN","PDH",
AQ2351="Warehouse HUAWEI","SPARE-ISSUE",
AQ2351="SPARE-HS","SPARE-ISSUE",
AQ2351="Power Telco","BSS",AQ2351="no impacts","no impacts"
),"")</f>
        <v>No root cause</v>
      </c>
      <c r="AP2351" s="48" t="str" cm="1">
        <f t="array" ref="AP2351">IFERROR(_xlfn.IFS(
AQ2351="MPR ISSUE","TX ISSUE",
AQ2351="BSS Hardware Issue","RAN ISSUE",
AQ2351="Sites strategiques, MLL, Pylone, etc.","ENVTECH",
AQ2351="AKTIVCO DEFAUT GE &amp; POWER Cabinet","POWER ISSUE",
AQ2351="AKTIVCO Coupure ENEO &amp; Baisse de tension","POWER ISSUE",
AQ2351="Coupure ENEO &amp; Baisse de tension","POWER ISSUE",
AQ2351="Defaut GE &amp; POWER Cabinet","POWER ISSUE",
AQ2351="Sharing","POWER ISSUE",
AQ2351="Sites strategiques &amp; DataCenter","POWER ISSUE",
AQ2351="Exclu","Exclu",
AQ2351="SAT","TX ISSUE",
AQ2351="SPARE-ISSUE","SPARE-ISSUE",
AQ2351="Fiber CAmtel","TX ISSUE",
AQ2351="Fiber AOF","TX ISSUE",
AQ2351="Projet OCM (HUAWEI)","TRAVAUX-HUAWEI",
AQ2351="Projet OCM (NOKIA)","TRAVAUX -NOKIA",
AQ2351="ACCESS-ISSUE","ACCESS-ISSUE",
AQ2351="Projet OCM (ZTE, NOKIA, autres projets)","TRAVAUX OCM",
AQ2351="No root CAuse","No root cause",
AQ2351="ODU HS","TX ISSUE",
AQ2351="IP &amp; VLAN","TX ISSUE",
AQ2351="Warehouse HUAWEI","SPARE-ISSUE",
AQ2351="SPARE-HS","SPARE-ISSUE",
AQ2351="Power Telco","RAN ISSUE",AQ2351="no impacts","no impacts"
),"")</f>
        <v>No root cause</v>
      </c>
      <c r="AQ2351" s="67" t="s">
        <v>5344</v>
      </c>
      <c r="AR2351" s="48" t="str" cm="1">
        <f t="array" ref="AR2351">IFERROR(_xlfn.IFS(
AQ2351="MPR ISSUE","ACTIVE",
AQ2351="BSS Hardware Issue","ACTIVE",
AQ2351="Sites strategiques, MLL, Pylone, etc.","PASSIVE",
AQ2351="AKTIVCO DEFAUT GE &amp; POWER Cabinet","PASSIVE",
AQ2351="AKTIVCO Coupure ENEO &amp; Baisse de tension","PASSIVE",
AQ2351="Coupure ENEO &amp; Baisse de tension","PASSIVE",
AQ2351="Defaut GE &amp; POWER Cabinet","PASSIVE",
AQ2351="Sharing","PASSIVE",
AQ2351="Sites strategiques &amp; DataCenter","PASSIVE",
AQ2351="Exclu","Exclu",
AQ2351="SAT","ACTIVE",
AQ2351="SPARE-ISSUE","SPARE-ISSUE",
AQ2351="Fiber CAmtel","ACTIVE",
AQ2351="Fiber AOF","ACTIVE",
AQ2351="Projet OCM (HUAWEI)","PLANNED WORKS",
AQ2351="Projet OCM (NOKIA)","PLANNED WORKS",
AQ2351="ACCESS-ISSUE","ACCESS-ISSUE",
AQ2351="Projet OCM (ZTE, NOKIA, autres projets)","PLANNED WORKS",
AQ2351="No root CAuse","No root cause",
AQ2351="ODU HS","ACTIVE",
AQ2351="IP &amp; VLAN","ACTIVE",
AQ2351="Warehouse HUAWEI","SPARE-ISSUE",
AQ2351="SPARE-HS","SPARE-ISSUE",
AQ2351="Power Telco","ACTIVE", AQ2351="no impacts","no impacts"
),"")</f>
        <v>No root cause</v>
      </c>
      <c r="AS2351" s="92" t="s">
        <v>5537</v>
      </c>
      <c r="AT2351" s="98" t="s">
        <v>3898</v>
      </c>
      <c r="AV2351" s="17" t="s">
        <v>5537</v>
      </c>
      <c r="AW2351" s="7" t="s">
        <v>5537</v>
      </c>
      <c r="AX2351" s="6" t="s">
        <v>5537</v>
      </c>
      <c r="AY2351" s="7"/>
      <c r="AZ2351" s="3" t="s">
        <v>5537</v>
      </c>
      <c r="BA2351" s="18" t="s">
        <v>5537</v>
      </c>
      <c r="BB2351" s="18" t="s">
        <v>5537</v>
      </c>
      <c r="BC2351" s="18" t="s">
        <v>5537</v>
      </c>
      <c r="BD2351" s="18" t="s">
        <v>5537</v>
      </c>
      <c r="BE2351" s="18" t="s">
        <v>5537</v>
      </c>
      <c r="BF2351" s="18" t="s">
        <v>5537</v>
      </c>
      <c r="BG2351" s="18" t="s">
        <v>5537</v>
      </c>
      <c r="BH2351" s="18" t="s">
        <v>5537</v>
      </c>
      <c r="BI2351" s="18" t="s">
        <v>5537</v>
      </c>
      <c r="BJ2351" s="18" t="s">
        <v>5537</v>
      </c>
      <c r="BK2351" s="18" t="s">
        <v>5537</v>
      </c>
      <c r="BL2351" s="9" t="s">
        <v>5537</v>
      </c>
      <c r="BM2351" s="14" t="s">
        <v>5537</v>
      </c>
      <c r="BN2351" s="14" t="s">
        <v>5537</v>
      </c>
      <c r="BO2351" s="14" t="str">
        <f>_xlfn.XLOOKUP(B2351,'[4]cell downs 18042026 17h'!$B:$B,'[4]cell downs 18042026 17h'!$B:$B,"")</f>
        <v/>
      </c>
      <c r="BP2351" s="14" t="str">
        <f>_xlfn.XLOOKUP(B2351,'[5]Cells Huawei 19042026 15h'!$B:$B,'[5]Cells Huawei 19042026 15h'!$B:$B,"")</f>
        <v/>
      </c>
      <c r="BQ2351" s="9" t="str">
        <f>_xlfn.XLOOKUP(B2351,'[6]cells down 19042026 9H40'!$B:$B,'[6]cells down 19042026 9H40'!$B:$B,"")</f>
        <v/>
      </c>
      <c r="BR2351" s="9" t="s">
        <v>3898</v>
      </c>
      <c r="BS2351" s="9" t="s">
        <v>12</v>
      </c>
      <c r="BT2351" s="108"/>
    </row>
    <row r="2352" spans="1:72" s="9" customFormat="1" x14ac:dyDescent="0.35">
      <c r="A2352" s="1" t="s">
        <v>3928</v>
      </c>
      <c r="B2352" s="8" t="s">
        <v>3929</v>
      </c>
      <c r="C2352" s="3" t="str">
        <f>_xlfn.XLOOKUP(B2352,'[1]daily break down'!$D:$D,'[1]daily break down'!$E:$E,"")</f>
        <v>SUD-OUEST</v>
      </c>
      <c r="D2352" s="1" t="s">
        <v>11</v>
      </c>
      <c r="E2352" s="1" t="s">
        <v>12</v>
      </c>
      <c r="F2352" s="3" t="s">
        <v>13</v>
      </c>
      <c r="G2352" s="1" t="s">
        <v>3459</v>
      </c>
      <c r="H2352" s="32" t="str">
        <f>_xlfn.XLOOKUP(B2352,[2]CALCULATION!$B:$B,[2]CALCULATION!$H:$H,"")</f>
        <v>HUAWEI</v>
      </c>
      <c r="I2352" s="28">
        <v>0</v>
      </c>
      <c r="J2352" s="28">
        <v>0</v>
      </c>
      <c r="K2352" s="28">
        <v>0</v>
      </c>
      <c r="L2352" s="28">
        <v>0</v>
      </c>
      <c r="M2352" s="28">
        <v>0</v>
      </c>
      <c r="N2352" s="28">
        <v>0</v>
      </c>
      <c r="O2352" s="28">
        <v>0</v>
      </c>
      <c r="P2352" s="28">
        <v>0</v>
      </c>
      <c r="Q2352" s="28">
        <v>0</v>
      </c>
      <c r="R2352" s="28">
        <v>0</v>
      </c>
      <c r="S2352" s="93">
        <v>0</v>
      </c>
      <c r="T2352" s="93">
        <f>_xlfn.XLOOKUP(B2352,'[3]Nur des jours'!$B:$B,'[3]Nur des jours'!$U:$U,"")</f>
        <v>0</v>
      </c>
      <c r="U2352" s="93">
        <v>0</v>
      </c>
      <c r="V2352" s="93">
        <v>0</v>
      </c>
      <c r="W2352" s="93">
        <v>0</v>
      </c>
      <c r="X2352" s="93">
        <v>0</v>
      </c>
      <c r="Y2352" s="93">
        <v>0</v>
      </c>
      <c r="Z2352" s="93">
        <v>0</v>
      </c>
      <c r="AA2352" s="93">
        <v>0</v>
      </c>
      <c r="AB2352" s="93">
        <v>0</v>
      </c>
      <c r="AC2352" s="93">
        <f>_xlfn.XLOOKUP(B2352,'[3]Nur des jours'!$B:$B,'[3]Nur des jours'!$N:$N,"")</f>
        <v>0</v>
      </c>
      <c r="AD2352" s="93">
        <v>0</v>
      </c>
      <c r="AE2352" s="93">
        <v>0</v>
      </c>
      <c r="AF2352" s="93">
        <v>0</v>
      </c>
      <c r="AG2352" s="93"/>
      <c r="AH2352" s="93">
        <v>0</v>
      </c>
      <c r="AI2352" s="93">
        <v>0</v>
      </c>
      <c r="AJ2352" s="93">
        <v>0</v>
      </c>
      <c r="AK2352" s="93">
        <v>0</v>
      </c>
      <c r="AL2352" s="93">
        <v>0</v>
      </c>
      <c r="AM2352" s="49" t="s">
        <v>5601</v>
      </c>
      <c r="AN2352" s="49"/>
      <c r="AO2352" s="48" t="str" cm="1">
        <f t="array" ref="AO2352">IFERROR(_xlfn.IFS(
AQ2352="MPR ISSUE","PDH",
AQ2352="BSS Hardware Issue","BSS",
AQ2352="Sites strategiques, MLL, Pylone, etc.","ENVTECH",
AQ2352="AKTIVCO DEFAUT GE &amp; POWER Cabinet","AKTIVCO",
AQ2352="AKTIVCO Coupure ENEO &amp; Baisse de tension","AKTIVCO GRID ONLY",
AQ2352="Coupure ENEO &amp; Baisse de tension","IHS GRID ONLY",
AQ2352="Defaut GE &amp; POWER Cabinet","IHS",
AQ2352="Sharing","Partners",
AQ2352="Sites strategiques &amp; DataCenter","SST &amp; DC",
AQ2352="Exclu","Exclu",
AQ2352="SAT","SAT",
AQ2352="SPARE-ISSUE","SPARE-ISSUE",
AQ2352="Fiber CAmtel","TRANS_FO_CAMTEL",
AQ2352="Fiber AOF","Fiber AOF",
AQ2352="Projet OCM (HUAWEI)","TRAVAUX-HUAWEI",
AQ2352="Projet OCM (NOKIA)","TRAVAUX-NOKIA",
AQ2352="ACCESS-ISSUE","ACCESS-ISSUE",
AQ2352="Projet OCM (ZTE, NOKIA, autres projets)","TRAVAUX OCM",
AQ2352="No root CAuse","No root cause",
AQ2352="ODU HS","PDH",
AQ2352="IP &amp; VLAN","PDH",
AQ2352="Warehouse HUAWEI","SPARE-ISSUE",
AQ2352="SPARE-HS","SPARE-ISSUE",
AQ2352="Power Telco","BSS",AQ2352="no impacts","no impacts"
),"")</f>
        <v>No root cause</v>
      </c>
      <c r="AP2352" s="48" t="str" cm="1">
        <f t="array" ref="AP2352">IFERROR(_xlfn.IFS(
AQ2352="MPR ISSUE","TX ISSUE",
AQ2352="BSS Hardware Issue","RAN ISSUE",
AQ2352="Sites strategiques, MLL, Pylone, etc.","ENVTECH",
AQ2352="AKTIVCO DEFAUT GE &amp; POWER Cabinet","POWER ISSUE",
AQ2352="AKTIVCO Coupure ENEO &amp; Baisse de tension","POWER ISSUE",
AQ2352="Coupure ENEO &amp; Baisse de tension","POWER ISSUE",
AQ2352="Defaut GE &amp; POWER Cabinet","POWER ISSUE",
AQ2352="Sharing","POWER ISSUE",
AQ2352="Sites strategiques &amp; DataCenter","POWER ISSUE",
AQ2352="Exclu","Exclu",
AQ2352="SAT","TX ISSUE",
AQ2352="SPARE-ISSUE","SPARE-ISSUE",
AQ2352="Fiber CAmtel","TX ISSUE",
AQ2352="Fiber AOF","TX ISSUE",
AQ2352="Projet OCM (HUAWEI)","TRAVAUX-HUAWEI",
AQ2352="Projet OCM (NOKIA)","TRAVAUX -NOKIA",
AQ2352="ACCESS-ISSUE","ACCESS-ISSUE",
AQ2352="Projet OCM (ZTE, NOKIA, autres projets)","TRAVAUX OCM",
AQ2352="No root CAuse","No root cause",
AQ2352="ODU HS","TX ISSUE",
AQ2352="IP &amp; VLAN","TX ISSUE",
AQ2352="Warehouse HUAWEI","SPARE-ISSUE",
AQ2352="SPARE-HS","SPARE-ISSUE",
AQ2352="Power Telco","RAN ISSUE",AQ2352="no impacts","no impacts"
),"")</f>
        <v>No root cause</v>
      </c>
      <c r="AQ2352" s="67" t="s">
        <v>5344</v>
      </c>
      <c r="AR2352" s="48" t="str" cm="1">
        <f t="array" ref="AR2352">IFERROR(_xlfn.IFS(
AQ2352="MPR ISSUE","ACTIVE",
AQ2352="BSS Hardware Issue","ACTIVE",
AQ2352="Sites strategiques, MLL, Pylone, etc.","PASSIVE",
AQ2352="AKTIVCO DEFAUT GE &amp; POWER Cabinet","PASSIVE",
AQ2352="AKTIVCO Coupure ENEO &amp; Baisse de tension","PASSIVE",
AQ2352="Coupure ENEO &amp; Baisse de tension","PASSIVE",
AQ2352="Defaut GE &amp; POWER Cabinet","PASSIVE",
AQ2352="Sharing","PASSIVE",
AQ2352="Sites strategiques &amp; DataCenter","PASSIVE",
AQ2352="Exclu","Exclu",
AQ2352="SAT","ACTIVE",
AQ2352="SPARE-ISSUE","SPARE-ISSUE",
AQ2352="Fiber CAmtel","ACTIVE",
AQ2352="Fiber AOF","ACTIVE",
AQ2352="Projet OCM (HUAWEI)","PLANNED WORKS",
AQ2352="Projet OCM (NOKIA)","PLANNED WORKS",
AQ2352="ACCESS-ISSUE","ACCESS-ISSUE",
AQ2352="Projet OCM (ZTE, NOKIA, autres projets)","PLANNED WORKS",
AQ2352="No root CAuse","No root cause",
AQ2352="ODU HS","ACTIVE",
AQ2352="IP &amp; VLAN","ACTIVE",
AQ2352="Warehouse HUAWEI","SPARE-ISSUE",
AQ2352="SPARE-HS","SPARE-ISSUE",
AQ2352="Power Telco","ACTIVE", AQ2352="no impacts","no impacts"
),"")</f>
        <v>No root cause</v>
      </c>
      <c r="AS2352" s="92" t="s">
        <v>5537</v>
      </c>
      <c r="AT2352" s="98" t="s">
        <v>3929</v>
      </c>
      <c r="AV2352" s="17" t="s">
        <v>5537</v>
      </c>
      <c r="AW2352" s="7" t="s">
        <v>5537</v>
      </c>
      <c r="AX2352" s="6" t="s">
        <v>5537</v>
      </c>
      <c r="AY2352" s="7"/>
      <c r="AZ2352" s="3" t="s">
        <v>5537</v>
      </c>
      <c r="BA2352" s="18" t="s">
        <v>5537</v>
      </c>
      <c r="BB2352" s="18" t="s">
        <v>5537</v>
      </c>
      <c r="BC2352" s="18" t="s">
        <v>5537</v>
      </c>
      <c r="BD2352" s="18" t="s">
        <v>5537</v>
      </c>
      <c r="BE2352" s="18" t="s">
        <v>5537</v>
      </c>
      <c r="BF2352" s="18" t="s">
        <v>5537</v>
      </c>
      <c r="BG2352" s="18" t="s">
        <v>5537</v>
      </c>
      <c r="BH2352" s="18" t="s">
        <v>5537</v>
      </c>
      <c r="BI2352" s="18" t="s">
        <v>5537</v>
      </c>
      <c r="BJ2352" s="18" t="s">
        <v>5537</v>
      </c>
      <c r="BK2352" s="18" t="s">
        <v>5537</v>
      </c>
      <c r="BL2352" s="9" t="s">
        <v>5537</v>
      </c>
      <c r="BM2352" s="14" t="s">
        <v>5537</v>
      </c>
      <c r="BN2352" s="14" t="s">
        <v>5537</v>
      </c>
      <c r="BO2352" s="14" t="str">
        <f>_xlfn.XLOOKUP(B2352,'[4]cell downs 18042026 17h'!$B:$B,'[4]cell downs 18042026 17h'!$B:$B,"")</f>
        <v/>
      </c>
      <c r="BP2352" s="14" t="str">
        <f>_xlfn.XLOOKUP(B2352,'[5]Cells Huawei 19042026 15h'!$B:$B,'[5]Cells Huawei 19042026 15h'!$B:$B,"")</f>
        <v/>
      </c>
      <c r="BQ2352" s="9" t="str">
        <f>_xlfn.XLOOKUP(B2352,'[6]cells down 19042026 9H40'!$B:$B,'[6]cells down 19042026 9H40'!$B:$B,"")</f>
        <v/>
      </c>
      <c r="BR2352" s="9" t="s">
        <v>3929</v>
      </c>
      <c r="BS2352" s="9" t="s">
        <v>12</v>
      </c>
      <c r="BT2352" s="108"/>
    </row>
    <row r="2353" spans="1:72" s="9" customFormat="1" x14ac:dyDescent="0.35">
      <c r="A2353" s="1" t="s">
        <v>3947</v>
      </c>
      <c r="B2353" s="8" t="s">
        <v>3948</v>
      </c>
      <c r="C2353" s="3" t="str">
        <f>_xlfn.XLOOKUP(B2353,'[1]daily break down'!$D:$D,'[1]daily break down'!$E:$E,"")</f>
        <v>LITTORAL</v>
      </c>
      <c r="D2353" s="1" t="s">
        <v>11</v>
      </c>
      <c r="E2353" s="1" t="s">
        <v>237</v>
      </c>
      <c r="F2353" s="3" t="s">
        <v>13</v>
      </c>
      <c r="G2353" s="1" t="s">
        <v>3947</v>
      </c>
      <c r="H2353" s="34" t="str">
        <f>_xlfn.XLOOKUP(B2353,[2]CALCULATION!$B:$B,[2]CALCULATION!$H:$H,"")</f>
        <v>ZTE</v>
      </c>
      <c r="I2353" s="28">
        <v>0</v>
      </c>
      <c r="J2353" s="28">
        <v>0</v>
      </c>
      <c r="K2353" s="28">
        <v>0</v>
      </c>
      <c r="L2353" s="28">
        <v>0</v>
      </c>
      <c r="M2353" s="28">
        <v>0</v>
      </c>
      <c r="N2353" s="28">
        <v>0</v>
      </c>
      <c r="O2353" s="28">
        <v>0</v>
      </c>
      <c r="P2353" s="28">
        <v>0</v>
      </c>
      <c r="Q2353" s="28">
        <v>0</v>
      </c>
      <c r="R2353" s="28">
        <v>0</v>
      </c>
      <c r="S2353" s="93">
        <v>0</v>
      </c>
      <c r="T2353" s="93">
        <f>_xlfn.XLOOKUP(B2353,'[3]Nur des jours'!$B:$B,'[3]Nur des jours'!$U:$U,"")</f>
        <v>0</v>
      </c>
      <c r="U2353" s="93">
        <v>0</v>
      </c>
      <c r="V2353" s="93">
        <v>0</v>
      </c>
      <c r="W2353" s="93">
        <v>0</v>
      </c>
      <c r="X2353" s="93">
        <v>0</v>
      </c>
      <c r="Y2353" s="93">
        <v>0</v>
      </c>
      <c r="Z2353" s="93">
        <v>0</v>
      </c>
      <c r="AA2353" s="93">
        <v>0</v>
      </c>
      <c r="AB2353" s="93">
        <v>0</v>
      </c>
      <c r="AC2353" s="93">
        <f>_xlfn.XLOOKUP(B2353,'[3]Nur des jours'!$B:$B,'[3]Nur des jours'!$N:$N,"")</f>
        <v>0</v>
      </c>
      <c r="AD2353" s="93">
        <v>0</v>
      </c>
      <c r="AE2353" s="93">
        <v>0</v>
      </c>
      <c r="AF2353" s="93">
        <v>0</v>
      </c>
      <c r="AG2353" s="93"/>
      <c r="AH2353" s="93">
        <v>0</v>
      </c>
      <c r="AI2353" s="93">
        <v>0</v>
      </c>
      <c r="AJ2353" s="93">
        <v>0</v>
      </c>
      <c r="AK2353" s="93">
        <v>0</v>
      </c>
      <c r="AL2353" s="93">
        <v>0</v>
      </c>
      <c r="AM2353" s="49" t="s">
        <v>5601</v>
      </c>
      <c r="AN2353" s="49"/>
      <c r="AO2353" s="48" t="str" cm="1">
        <f t="array" ref="AO2353">IFERROR(_xlfn.IFS(
AQ2353="MPR ISSUE","PDH",
AQ2353="BSS Hardware Issue","BSS",
AQ2353="Sites strategiques, MLL, Pylone, etc.","ENVTECH",
AQ2353="AKTIVCO DEFAUT GE &amp; POWER Cabinet","AKTIVCO",
AQ2353="AKTIVCO Coupure ENEO &amp; Baisse de tension","AKTIVCO GRID ONLY",
AQ2353="Coupure ENEO &amp; Baisse de tension","IHS GRID ONLY",
AQ2353="Defaut GE &amp; POWER Cabinet","IHS",
AQ2353="Sharing","Partners",
AQ2353="Sites strategiques &amp; DataCenter","SST &amp; DC",
AQ2353="Exclu","Exclu",
AQ2353="SAT","SAT",
AQ2353="SPARE-ISSUE","SPARE-ISSUE",
AQ2353="Fiber CAmtel","TRANS_FO_CAMTEL",
AQ2353="Fiber AOF","Fiber AOF",
AQ2353="Projet OCM (HUAWEI)","TRAVAUX-HUAWEI",
AQ2353="Projet OCM (NOKIA)","TRAVAUX-NOKIA",
AQ2353="ACCESS-ISSUE","ACCESS-ISSUE",
AQ2353="Projet OCM (ZTE, NOKIA, autres projets)","TRAVAUX OCM",
AQ2353="No root CAuse","No root cause",
AQ2353="ODU HS","PDH",
AQ2353="IP &amp; VLAN","PDH",
AQ2353="Warehouse HUAWEI","SPARE-ISSUE",
AQ2353="SPARE-HS","SPARE-ISSUE",
AQ2353="Power Telco","BSS",AQ2353="no impacts","no impacts"
),"")</f>
        <v>No root cause</v>
      </c>
      <c r="AP2353" s="48" t="str" cm="1">
        <f t="array" ref="AP2353">IFERROR(_xlfn.IFS(
AQ2353="MPR ISSUE","TX ISSUE",
AQ2353="BSS Hardware Issue","RAN ISSUE",
AQ2353="Sites strategiques, MLL, Pylone, etc.","ENVTECH",
AQ2353="AKTIVCO DEFAUT GE &amp; POWER Cabinet","POWER ISSUE",
AQ2353="AKTIVCO Coupure ENEO &amp; Baisse de tension","POWER ISSUE",
AQ2353="Coupure ENEO &amp; Baisse de tension","POWER ISSUE",
AQ2353="Defaut GE &amp; POWER Cabinet","POWER ISSUE",
AQ2353="Sharing","POWER ISSUE",
AQ2353="Sites strategiques &amp; DataCenter","POWER ISSUE",
AQ2353="Exclu","Exclu",
AQ2353="SAT","TX ISSUE",
AQ2353="SPARE-ISSUE","SPARE-ISSUE",
AQ2353="Fiber CAmtel","TX ISSUE",
AQ2353="Fiber AOF","TX ISSUE",
AQ2353="Projet OCM (HUAWEI)","TRAVAUX-HUAWEI",
AQ2353="Projet OCM (NOKIA)","TRAVAUX -NOKIA",
AQ2353="ACCESS-ISSUE","ACCESS-ISSUE",
AQ2353="Projet OCM (ZTE, NOKIA, autres projets)","TRAVAUX OCM",
AQ2353="No root CAuse","No root cause",
AQ2353="ODU HS","TX ISSUE",
AQ2353="IP &amp; VLAN","TX ISSUE",
AQ2353="Warehouse HUAWEI","SPARE-ISSUE",
AQ2353="SPARE-HS","SPARE-ISSUE",
AQ2353="Power Telco","RAN ISSUE",AQ2353="no impacts","no impacts"
),"")</f>
        <v>No root cause</v>
      </c>
      <c r="AQ2353" s="67" t="s">
        <v>5344</v>
      </c>
      <c r="AR2353" s="48" t="str" cm="1">
        <f t="array" ref="AR2353">IFERROR(_xlfn.IFS(
AQ2353="MPR ISSUE","ACTIVE",
AQ2353="BSS Hardware Issue","ACTIVE",
AQ2353="Sites strategiques, MLL, Pylone, etc.","PASSIVE",
AQ2353="AKTIVCO DEFAUT GE &amp; POWER Cabinet","PASSIVE",
AQ2353="AKTIVCO Coupure ENEO &amp; Baisse de tension","PASSIVE",
AQ2353="Coupure ENEO &amp; Baisse de tension","PASSIVE",
AQ2353="Defaut GE &amp; POWER Cabinet","PASSIVE",
AQ2353="Sharing","PASSIVE",
AQ2353="Sites strategiques &amp; DataCenter","PASSIVE",
AQ2353="Exclu","Exclu",
AQ2353="SAT","ACTIVE",
AQ2353="SPARE-ISSUE","SPARE-ISSUE",
AQ2353="Fiber CAmtel","ACTIVE",
AQ2353="Fiber AOF","ACTIVE",
AQ2353="Projet OCM (HUAWEI)","PLANNED WORKS",
AQ2353="Projet OCM (NOKIA)","PLANNED WORKS",
AQ2353="ACCESS-ISSUE","ACCESS-ISSUE",
AQ2353="Projet OCM (ZTE, NOKIA, autres projets)","PLANNED WORKS",
AQ2353="No root CAuse","No root cause",
AQ2353="ODU HS","ACTIVE",
AQ2353="IP &amp; VLAN","ACTIVE",
AQ2353="Warehouse HUAWEI","SPARE-ISSUE",
AQ2353="SPARE-HS","SPARE-ISSUE",
AQ2353="Power Telco","ACTIVE", AQ2353="no impacts","no impacts"
),"")</f>
        <v>No root cause</v>
      </c>
      <c r="AS2353" s="92" t="s">
        <v>5537</v>
      </c>
      <c r="AT2353" s="98" t="s">
        <v>3948</v>
      </c>
      <c r="AV2353" s="17" t="s">
        <v>5537</v>
      </c>
      <c r="AW2353" s="7" t="s">
        <v>5537</v>
      </c>
      <c r="AX2353" s="6" t="s">
        <v>5537</v>
      </c>
      <c r="AY2353" s="7"/>
      <c r="AZ2353" s="3" t="s">
        <v>5537</v>
      </c>
      <c r="BA2353" s="18" t="s">
        <v>5537</v>
      </c>
      <c r="BB2353" s="18" t="s">
        <v>5537</v>
      </c>
      <c r="BC2353" s="18" t="s">
        <v>5537</v>
      </c>
      <c r="BD2353" s="18" t="s">
        <v>5537</v>
      </c>
      <c r="BE2353" s="18" t="s">
        <v>5537</v>
      </c>
      <c r="BF2353" s="18" t="s">
        <v>5537</v>
      </c>
      <c r="BG2353" s="18" t="s">
        <v>5537</v>
      </c>
      <c r="BH2353" s="18" t="s">
        <v>5537</v>
      </c>
      <c r="BI2353" s="18" t="s">
        <v>5537</v>
      </c>
      <c r="BJ2353" s="18" t="s">
        <v>5537</v>
      </c>
      <c r="BK2353" s="18" t="s">
        <v>5537</v>
      </c>
      <c r="BL2353" s="9" t="s">
        <v>5537</v>
      </c>
      <c r="BM2353" s="14" t="s">
        <v>5537</v>
      </c>
      <c r="BN2353" s="14" t="s">
        <v>5537</v>
      </c>
      <c r="BO2353" s="14" t="str">
        <f>_xlfn.XLOOKUP(B2353,'[4]cell downs 18042026 17h'!$B:$B,'[4]cell downs 18042026 17h'!$B:$B,"")</f>
        <v/>
      </c>
      <c r="BP2353" s="14" t="str">
        <f>_xlfn.XLOOKUP(B2353,'[5]Cells Huawei 19042026 15h'!$B:$B,'[5]Cells Huawei 19042026 15h'!$B:$B,"")</f>
        <v/>
      </c>
      <c r="BQ2353" s="9" t="str">
        <f>_xlfn.XLOOKUP(B2353,'[6]cells down 19042026 9H40'!$B:$B,'[6]cells down 19042026 9H40'!$B:$B,"")</f>
        <v/>
      </c>
      <c r="BR2353" s="9" t="s">
        <v>3948</v>
      </c>
      <c r="BS2353" s="9" t="s">
        <v>12</v>
      </c>
      <c r="BT2353" s="108"/>
    </row>
    <row r="2354" spans="1:72" s="9" customFormat="1" x14ac:dyDescent="0.35">
      <c r="A2354" s="1" t="s">
        <v>3983</v>
      </c>
      <c r="B2354" s="8" t="s">
        <v>3984</v>
      </c>
      <c r="C2354" s="3" t="str">
        <f>_xlfn.XLOOKUP(B2354,'[1]daily break down'!$D:$D,'[1]daily break down'!$E:$E,"")</f>
        <v>SUD-OUEST</v>
      </c>
      <c r="D2354" s="1" t="s">
        <v>11</v>
      </c>
      <c r="E2354" s="1" t="s">
        <v>12</v>
      </c>
      <c r="F2354" s="3" t="s">
        <v>13</v>
      </c>
      <c r="G2354" s="1" t="s">
        <v>3459</v>
      </c>
      <c r="H2354" s="32" t="str">
        <f>_xlfn.XLOOKUP(B2354,[2]CALCULATION!$B:$B,[2]CALCULATION!$H:$H,"")</f>
        <v>HUAWEI</v>
      </c>
      <c r="I2354" s="28">
        <v>0</v>
      </c>
      <c r="J2354" s="28">
        <v>0</v>
      </c>
      <c r="K2354" s="28">
        <v>0</v>
      </c>
      <c r="L2354" s="28">
        <v>0</v>
      </c>
      <c r="M2354" s="28">
        <v>0</v>
      </c>
      <c r="N2354" s="28">
        <v>0</v>
      </c>
      <c r="O2354" s="28">
        <v>0</v>
      </c>
      <c r="P2354" s="28">
        <v>0</v>
      </c>
      <c r="Q2354" s="28">
        <v>0</v>
      </c>
      <c r="R2354" s="28">
        <v>0</v>
      </c>
      <c r="S2354" s="93">
        <v>0</v>
      </c>
      <c r="T2354" s="93">
        <f>_xlfn.XLOOKUP(B2354,'[3]Nur des jours'!$B:$B,'[3]Nur des jours'!$U:$U,"")</f>
        <v>0</v>
      </c>
      <c r="U2354" s="93">
        <v>0</v>
      </c>
      <c r="V2354" s="93">
        <v>0</v>
      </c>
      <c r="W2354" s="93">
        <v>0</v>
      </c>
      <c r="X2354" s="93">
        <v>0</v>
      </c>
      <c r="Y2354" s="93">
        <v>0</v>
      </c>
      <c r="Z2354" s="93">
        <v>0</v>
      </c>
      <c r="AA2354" s="93">
        <v>0</v>
      </c>
      <c r="AB2354" s="93">
        <v>0</v>
      </c>
      <c r="AC2354" s="93">
        <f>_xlfn.XLOOKUP(B2354,'[3]Nur des jours'!$B:$B,'[3]Nur des jours'!$N:$N,"")</f>
        <v>0</v>
      </c>
      <c r="AD2354" s="93">
        <v>0</v>
      </c>
      <c r="AE2354" s="93">
        <v>0</v>
      </c>
      <c r="AF2354" s="93">
        <v>0</v>
      </c>
      <c r="AG2354" s="93"/>
      <c r="AH2354" s="93">
        <v>0</v>
      </c>
      <c r="AI2354" s="93">
        <v>0</v>
      </c>
      <c r="AJ2354" s="93">
        <v>0</v>
      </c>
      <c r="AK2354" s="93">
        <v>0</v>
      </c>
      <c r="AL2354" s="93">
        <v>0</v>
      </c>
      <c r="AM2354" s="49" t="s">
        <v>5601</v>
      </c>
      <c r="AN2354" s="49"/>
      <c r="AO2354" s="48" t="str" cm="1">
        <f t="array" ref="AO2354">IFERROR(_xlfn.IFS(
AQ2354="MPR ISSUE","PDH",
AQ2354="BSS Hardware Issue","BSS",
AQ2354="Sites strategiques, MLL, Pylone, etc.","ENVTECH",
AQ2354="AKTIVCO DEFAUT GE &amp; POWER Cabinet","AKTIVCO",
AQ2354="AKTIVCO Coupure ENEO &amp; Baisse de tension","AKTIVCO GRID ONLY",
AQ2354="Coupure ENEO &amp; Baisse de tension","IHS GRID ONLY",
AQ2354="Defaut GE &amp; POWER Cabinet","IHS",
AQ2354="Sharing","Partners",
AQ2354="Sites strategiques &amp; DataCenter","SST &amp; DC",
AQ2354="Exclu","Exclu",
AQ2354="SAT","SAT",
AQ2354="SPARE-ISSUE","SPARE-ISSUE",
AQ2354="Fiber CAmtel","TRANS_FO_CAMTEL",
AQ2354="Fiber AOF","Fiber AOF",
AQ2354="Projet OCM (HUAWEI)","TRAVAUX-HUAWEI",
AQ2354="Projet OCM (NOKIA)","TRAVAUX-NOKIA",
AQ2354="ACCESS-ISSUE","ACCESS-ISSUE",
AQ2354="Projet OCM (ZTE, NOKIA, autres projets)","TRAVAUX OCM",
AQ2354="No root CAuse","No root cause",
AQ2354="ODU HS","PDH",
AQ2354="IP &amp; VLAN","PDH",
AQ2354="Warehouse HUAWEI","SPARE-ISSUE",
AQ2354="SPARE-HS","SPARE-ISSUE",
AQ2354="Power Telco","BSS",AQ2354="no impacts","no impacts"
),"")</f>
        <v>No root cause</v>
      </c>
      <c r="AP2354" s="48" t="str" cm="1">
        <f t="array" ref="AP2354">IFERROR(_xlfn.IFS(
AQ2354="MPR ISSUE","TX ISSUE",
AQ2354="BSS Hardware Issue","RAN ISSUE",
AQ2354="Sites strategiques, MLL, Pylone, etc.","ENVTECH",
AQ2354="AKTIVCO DEFAUT GE &amp; POWER Cabinet","POWER ISSUE",
AQ2354="AKTIVCO Coupure ENEO &amp; Baisse de tension","POWER ISSUE",
AQ2354="Coupure ENEO &amp; Baisse de tension","POWER ISSUE",
AQ2354="Defaut GE &amp; POWER Cabinet","POWER ISSUE",
AQ2354="Sharing","POWER ISSUE",
AQ2354="Sites strategiques &amp; DataCenter","POWER ISSUE",
AQ2354="Exclu","Exclu",
AQ2354="SAT","TX ISSUE",
AQ2354="SPARE-ISSUE","SPARE-ISSUE",
AQ2354="Fiber CAmtel","TX ISSUE",
AQ2354="Fiber AOF","TX ISSUE",
AQ2354="Projet OCM (HUAWEI)","TRAVAUX-HUAWEI",
AQ2354="Projet OCM (NOKIA)","TRAVAUX -NOKIA",
AQ2354="ACCESS-ISSUE","ACCESS-ISSUE",
AQ2354="Projet OCM (ZTE, NOKIA, autres projets)","TRAVAUX OCM",
AQ2354="No root CAuse","No root cause",
AQ2354="ODU HS","TX ISSUE",
AQ2354="IP &amp; VLAN","TX ISSUE",
AQ2354="Warehouse HUAWEI","SPARE-ISSUE",
AQ2354="SPARE-HS","SPARE-ISSUE",
AQ2354="Power Telco","RAN ISSUE",AQ2354="no impacts","no impacts"
),"")</f>
        <v>No root cause</v>
      </c>
      <c r="AQ2354" s="67" t="s">
        <v>5344</v>
      </c>
      <c r="AR2354" s="48" t="str" cm="1">
        <f t="array" ref="AR2354">IFERROR(_xlfn.IFS(
AQ2354="MPR ISSUE","ACTIVE",
AQ2354="BSS Hardware Issue","ACTIVE",
AQ2354="Sites strategiques, MLL, Pylone, etc.","PASSIVE",
AQ2354="AKTIVCO DEFAUT GE &amp; POWER Cabinet","PASSIVE",
AQ2354="AKTIVCO Coupure ENEO &amp; Baisse de tension","PASSIVE",
AQ2354="Coupure ENEO &amp; Baisse de tension","PASSIVE",
AQ2354="Defaut GE &amp; POWER Cabinet","PASSIVE",
AQ2354="Sharing","PASSIVE",
AQ2354="Sites strategiques &amp; DataCenter","PASSIVE",
AQ2354="Exclu","Exclu",
AQ2354="SAT","ACTIVE",
AQ2354="SPARE-ISSUE","SPARE-ISSUE",
AQ2354="Fiber CAmtel","ACTIVE",
AQ2354="Fiber AOF","ACTIVE",
AQ2354="Projet OCM (HUAWEI)","PLANNED WORKS",
AQ2354="Projet OCM (NOKIA)","PLANNED WORKS",
AQ2354="ACCESS-ISSUE","ACCESS-ISSUE",
AQ2354="Projet OCM (ZTE, NOKIA, autres projets)","PLANNED WORKS",
AQ2354="No root CAuse","No root cause",
AQ2354="ODU HS","ACTIVE",
AQ2354="IP &amp; VLAN","ACTIVE",
AQ2354="Warehouse HUAWEI","SPARE-ISSUE",
AQ2354="SPARE-HS","SPARE-ISSUE",
AQ2354="Power Telco","ACTIVE", AQ2354="no impacts","no impacts"
),"")</f>
        <v>No root cause</v>
      </c>
      <c r="AS2354" s="92" t="s">
        <v>5537</v>
      </c>
      <c r="AT2354" s="98" t="s">
        <v>3984</v>
      </c>
      <c r="AV2354" s="17" t="s">
        <v>5537</v>
      </c>
      <c r="AW2354" s="7" t="s">
        <v>5537</v>
      </c>
      <c r="AX2354" s="6" t="s">
        <v>5537</v>
      </c>
      <c r="AY2354" s="7"/>
      <c r="AZ2354" s="3" t="s">
        <v>5537</v>
      </c>
      <c r="BA2354" s="18" t="s">
        <v>5537</v>
      </c>
      <c r="BB2354" s="18" t="s">
        <v>5537</v>
      </c>
      <c r="BC2354" s="18" t="s">
        <v>5537</v>
      </c>
      <c r="BD2354" s="18" t="s">
        <v>5537</v>
      </c>
      <c r="BE2354" s="18" t="s">
        <v>5537</v>
      </c>
      <c r="BF2354" s="18" t="s">
        <v>5537</v>
      </c>
      <c r="BG2354" s="18" t="s">
        <v>5537</v>
      </c>
      <c r="BH2354" s="18" t="s">
        <v>5537</v>
      </c>
      <c r="BI2354" s="18" t="s">
        <v>5537</v>
      </c>
      <c r="BJ2354" s="18" t="s">
        <v>5537</v>
      </c>
      <c r="BK2354" s="18" t="s">
        <v>5537</v>
      </c>
      <c r="BL2354" s="9" t="s">
        <v>5537</v>
      </c>
      <c r="BM2354" s="14" t="s">
        <v>5537</v>
      </c>
      <c r="BN2354" s="14" t="s">
        <v>5537</v>
      </c>
      <c r="BO2354" s="14" t="str">
        <f>_xlfn.XLOOKUP(B2354,'[4]cell downs 18042026 17h'!$B:$B,'[4]cell downs 18042026 17h'!$B:$B,"")</f>
        <v/>
      </c>
      <c r="BP2354" s="14" t="str">
        <f>_xlfn.XLOOKUP(B2354,'[5]Cells Huawei 19042026 15h'!$B:$B,'[5]Cells Huawei 19042026 15h'!$B:$B,"")</f>
        <v/>
      </c>
      <c r="BQ2354" s="9" t="str">
        <f>_xlfn.XLOOKUP(B2354,'[6]cells down 19042026 9H40'!$B:$B,'[6]cells down 19042026 9H40'!$B:$B,"")</f>
        <v/>
      </c>
      <c r="BR2354" s="9" t="s">
        <v>3984</v>
      </c>
      <c r="BS2354" s="9" t="s">
        <v>1713</v>
      </c>
      <c r="BT2354" s="108"/>
    </row>
    <row r="2355" spans="1:72" s="9" customFormat="1" x14ac:dyDescent="0.35">
      <c r="A2355" s="1" t="s">
        <v>4107</v>
      </c>
      <c r="B2355" s="8" t="s">
        <v>4108</v>
      </c>
      <c r="C2355" s="3" t="str">
        <f>_xlfn.XLOOKUP(B2355,'[1]daily break down'!$D:$D,'[1]daily break down'!$E:$E,"")</f>
        <v>NORD-OUEST</v>
      </c>
      <c r="D2355" s="1" t="s">
        <v>11</v>
      </c>
      <c r="E2355" s="1" t="s">
        <v>12</v>
      </c>
      <c r="F2355" s="3" t="s">
        <v>51</v>
      </c>
      <c r="G2355" s="1" t="s">
        <v>4109</v>
      </c>
      <c r="H2355" s="32" t="str">
        <f>_xlfn.XLOOKUP(B2355,[2]CALCULATION!$B:$B,[2]CALCULATION!$H:$H,"")</f>
        <v>HUAWEI</v>
      </c>
      <c r="I2355" s="28">
        <v>0</v>
      </c>
      <c r="J2355" s="28">
        <v>0</v>
      </c>
      <c r="K2355" s="28">
        <v>0</v>
      </c>
      <c r="L2355" s="28">
        <v>0</v>
      </c>
      <c r="M2355" s="28">
        <v>0</v>
      </c>
      <c r="N2355" s="28">
        <v>0</v>
      </c>
      <c r="O2355" s="28">
        <v>0</v>
      </c>
      <c r="P2355" s="28">
        <v>0</v>
      </c>
      <c r="Q2355" s="28">
        <v>0</v>
      </c>
      <c r="R2355" s="28">
        <v>0</v>
      </c>
      <c r="S2355" s="93">
        <v>0</v>
      </c>
      <c r="T2355" s="93">
        <f>_xlfn.XLOOKUP(B2355,'[3]Nur des jours'!$B:$B,'[3]Nur des jours'!$U:$U,"")</f>
        <v>0</v>
      </c>
      <c r="U2355" s="93">
        <v>0</v>
      </c>
      <c r="V2355" s="93">
        <v>0</v>
      </c>
      <c r="W2355" s="93">
        <v>0</v>
      </c>
      <c r="X2355" s="93">
        <v>0</v>
      </c>
      <c r="Y2355" s="93">
        <v>0</v>
      </c>
      <c r="Z2355" s="93">
        <v>0</v>
      </c>
      <c r="AA2355" s="93">
        <v>0</v>
      </c>
      <c r="AB2355" s="93">
        <v>0</v>
      </c>
      <c r="AC2355" s="93">
        <f>_xlfn.XLOOKUP(B2355,'[3]Nur des jours'!$B:$B,'[3]Nur des jours'!$N:$N,"")</f>
        <v>0</v>
      </c>
      <c r="AD2355" s="93">
        <v>0</v>
      </c>
      <c r="AE2355" s="93">
        <v>0</v>
      </c>
      <c r="AF2355" s="93">
        <v>0</v>
      </c>
      <c r="AG2355" s="93"/>
      <c r="AH2355" s="93">
        <v>0</v>
      </c>
      <c r="AI2355" s="93">
        <v>0</v>
      </c>
      <c r="AJ2355" s="93">
        <v>0</v>
      </c>
      <c r="AK2355" s="93">
        <v>0</v>
      </c>
      <c r="AL2355" s="93">
        <v>0</v>
      </c>
      <c r="AM2355" s="49" t="s">
        <v>5601</v>
      </c>
      <c r="AN2355" s="49"/>
      <c r="AO2355" s="48" t="str" cm="1">
        <f t="array" ref="AO2355">IFERROR(_xlfn.IFS(
AQ2355="MPR ISSUE","PDH",
AQ2355="BSS Hardware Issue","BSS",
AQ2355="Sites strategiques, MLL, Pylone, etc.","ENVTECH",
AQ2355="AKTIVCO DEFAUT GE &amp; POWER Cabinet","AKTIVCO",
AQ2355="AKTIVCO Coupure ENEO &amp; Baisse de tension","AKTIVCO GRID ONLY",
AQ2355="Coupure ENEO &amp; Baisse de tension","IHS GRID ONLY",
AQ2355="Defaut GE &amp; POWER Cabinet","IHS",
AQ2355="Sharing","Partners",
AQ2355="Sites strategiques &amp; DataCenter","SST &amp; DC",
AQ2355="Exclu","Exclu",
AQ2355="SAT","SAT",
AQ2355="SPARE-ISSUE","SPARE-ISSUE",
AQ2355="Fiber CAmtel","TRANS_FO_CAMTEL",
AQ2355="Fiber AOF","Fiber AOF",
AQ2355="Projet OCM (HUAWEI)","TRAVAUX-HUAWEI",
AQ2355="Projet OCM (NOKIA)","TRAVAUX-NOKIA",
AQ2355="ACCESS-ISSUE","ACCESS-ISSUE",
AQ2355="Projet OCM (ZTE, NOKIA, autres projets)","TRAVAUX OCM",
AQ2355="No root CAuse","No root cause",
AQ2355="ODU HS","PDH",
AQ2355="IP &amp; VLAN","PDH",
AQ2355="Warehouse HUAWEI","SPARE-ISSUE",
AQ2355="SPARE-HS","SPARE-ISSUE",
AQ2355="Power Telco","BSS",AQ2355="no impacts","no impacts"
),"")</f>
        <v>No root cause</v>
      </c>
      <c r="AP2355" s="48" t="str" cm="1">
        <f t="array" ref="AP2355">IFERROR(_xlfn.IFS(
AQ2355="MPR ISSUE","TX ISSUE",
AQ2355="BSS Hardware Issue","RAN ISSUE",
AQ2355="Sites strategiques, MLL, Pylone, etc.","ENVTECH",
AQ2355="AKTIVCO DEFAUT GE &amp; POWER Cabinet","POWER ISSUE",
AQ2355="AKTIVCO Coupure ENEO &amp; Baisse de tension","POWER ISSUE",
AQ2355="Coupure ENEO &amp; Baisse de tension","POWER ISSUE",
AQ2355="Defaut GE &amp; POWER Cabinet","POWER ISSUE",
AQ2355="Sharing","POWER ISSUE",
AQ2355="Sites strategiques &amp; DataCenter","POWER ISSUE",
AQ2355="Exclu","Exclu",
AQ2355="SAT","TX ISSUE",
AQ2355="SPARE-ISSUE","SPARE-ISSUE",
AQ2355="Fiber CAmtel","TX ISSUE",
AQ2355="Fiber AOF","TX ISSUE",
AQ2355="Projet OCM (HUAWEI)","TRAVAUX-HUAWEI",
AQ2355="Projet OCM (NOKIA)","TRAVAUX -NOKIA",
AQ2355="ACCESS-ISSUE","ACCESS-ISSUE",
AQ2355="Projet OCM (ZTE, NOKIA, autres projets)","TRAVAUX OCM",
AQ2355="No root CAuse","No root cause",
AQ2355="ODU HS","TX ISSUE",
AQ2355="IP &amp; VLAN","TX ISSUE",
AQ2355="Warehouse HUAWEI","SPARE-ISSUE",
AQ2355="SPARE-HS","SPARE-ISSUE",
AQ2355="Power Telco","RAN ISSUE",AQ2355="no impacts","no impacts"
),"")</f>
        <v>No root cause</v>
      </c>
      <c r="AQ2355" s="67" t="s">
        <v>5344</v>
      </c>
      <c r="AR2355" s="48" t="str" cm="1">
        <f t="array" ref="AR2355">IFERROR(_xlfn.IFS(
AQ2355="MPR ISSUE","ACTIVE",
AQ2355="BSS Hardware Issue","ACTIVE",
AQ2355="Sites strategiques, MLL, Pylone, etc.","PASSIVE",
AQ2355="AKTIVCO DEFAUT GE &amp; POWER Cabinet","PASSIVE",
AQ2355="AKTIVCO Coupure ENEO &amp; Baisse de tension","PASSIVE",
AQ2355="Coupure ENEO &amp; Baisse de tension","PASSIVE",
AQ2355="Defaut GE &amp; POWER Cabinet","PASSIVE",
AQ2355="Sharing","PASSIVE",
AQ2355="Sites strategiques &amp; DataCenter","PASSIVE",
AQ2355="Exclu","Exclu",
AQ2355="SAT","ACTIVE",
AQ2355="SPARE-ISSUE","SPARE-ISSUE",
AQ2355="Fiber CAmtel","ACTIVE",
AQ2355="Fiber AOF","ACTIVE",
AQ2355="Projet OCM (HUAWEI)","PLANNED WORKS",
AQ2355="Projet OCM (NOKIA)","PLANNED WORKS",
AQ2355="ACCESS-ISSUE","ACCESS-ISSUE",
AQ2355="Projet OCM (ZTE, NOKIA, autres projets)","PLANNED WORKS",
AQ2355="No root CAuse","No root cause",
AQ2355="ODU HS","ACTIVE",
AQ2355="IP &amp; VLAN","ACTIVE",
AQ2355="Warehouse HUAWEI","SPARE-ISSUE",
AQ2355="SPARE-HS","SPARE-ISSUE",
AQ2355="Power Telco","ACTIVE", AQ2355="no impacts","no impacts"
),"")</f>
        <v>No root cause</v>
      </c>
      <c r="AS2355" s="92" t="s">
        <v>5537</v>
      </c>
      <c r="AT2355" s="98" t="s">
        <v>4108</v>
      </c>
      <c r="AV2355" s="17" t="s">
        <v>5537</v>
      </c>
      <c r="AW2355" s="7" t="s">
        <v>5537</v>
      </c>
      <c r="AX2355" s="6" t="s">
        <v>5537</v>
      </c>
      <c r="AY2355" s="7"/>
      <c r="AZ2355" s="3" t="s">
        <v>5537</v>
      </c>
      <c r="BA2355" s="18" t="s">
        <v>5537</v>
      </c>
      <c r="BB2355" s="18" t="s">
        <v>5537</v>
      </c>
      <c r="BC2355" s="18" t="s">
        <v>5537</v>
      </c>
      <c r="BD2355" s="18" t="s">
        <v>5537</v>
      </c>
      <c r="BE2355" s="18" t="s">
        <v>5537</v>
      </c>
      <c r="BF2355" s="18" t="s">
        <v>5537</v>
      </c>
      <c r="BG2355" s="18" t="s">
        <v>5537</v>
      </c>
      <c r="BH2355" s="18" t="s">
        <v>5537</v>
      </c>
      <c r="BI2355" s="18" t="s">
        <v>5537</v>
      </c>
      <c r="BJ2355" s="18" t="s">
        <v>5537</v>
      </c>
      <c r="BK2355" s="18" t="s">
        <v>5537</v>
      </c>
      <c r="BL2355" s="9" t="s">
        <v>5537</v>
      </c>
      <c r="BM2355" s="14" t="s">
        <v>5537</v>
      </c>
      <c r="BN2355" s="14" t="s">
        <v>5537</v>
      </c>
      <c r="BO2355" s="14" t="str">
        <f>_xlfn.XLOOKUP(B2355,'[4]cell downs 18042026 17h'!$B:$B,'[4]cell downs 18042026 17h'!$B:$B,"")</f>
        <v/>
      </c>
      <c r="BP2355" s="14" t="str">
        <f>_xlfn.XLOOKUP(B2355,'[5]Cells Huawei 19042026 15h'!$B:$B,'[5]Cells Huawei 19042026 15h'!$B:$B,"")</f>
        <v/>
      </c>
      <c r="BQ2355" s="9" t="str">
        <f>_xlfn.XLOOKUP(B2355,'[6]cells down 19042026 9H40'!$B:$B,'[6]cells down 19042026 9H40'!$B:$B,"")</f>
        <v/>
      </c>
      <c r="BR2355" s="9" t="s">
        <v>4108</v>
      </c>
      <c r="BS2355" s="9" t="s">
        <v>594</v>
      </c>
      <c r="BT2355" s="108"/>
    </row>
    <row r="2356" spans="1:72" s="9" customFormat="1" x14ac:dyDescent="0.35">
      <c r="A2356" s="1" t="s">
        <v>3963</v>
      </c>
      <c r="B2356" s="8" t="s">
        <v>4125</v>
      </c>
      <c r="C2356" s="3" t="str">
        <f>_xlfn.XLOOKUP(B2356,'[1]daily break down'!$D:$D,'[1]daily break down'!$E:$E,"")</f>
        <v>NORD-OUEST</v>
      </c>
      <c r="D2356" s="1" t="s">
        <v>21</v>
      </c>
      <c r="E2356" s="1" t="s">
        <v>188</v>
      </c>
      <c r="F2356" s="3" t="s">
        <v>51</v>
      </c>
      <c r="G2356" s="1" t="s">
        <v>3963</v>
      </c>
      <c r="H2356" s="32" t="str">
        <f>_xlfn.XLOOKUP(B2356,[2]CALCULATION!$B:$B,[2]CALCULATION!$H:$H,"")</f>
        <v>HUAWEI</v>
      </c>
      <c r="I2356" s="28">
        <v>0</v>
      </c>
      <c r="J2356" s="28">
        <v>0</v>
      </c>
      <c r="K2356" s="28">
        <v>0</v>
      </c>
      <c r="L2356" s="28">
        <v>0</v>
      </c>
      <c r="M2356" s="28">
        <v>0</v>
      </c>
      <c r="N2356" s="28">
        <v>0</v>
      </c>
      <c r="O2356" s="28">
        <v>0</v>
      </c>
      <c r="P2356" s="28">
        <v>0</v>
      </c>
      <c r="Q2356" s="28">
        <v>0</v>
      </c>
      <c r="R2356" s="28">
        <v>0</v>
      </c>
      <c r="S2356" s="93">
        <v>0</v>
      </c>
      <c r="T2356" s="93">
        <f>_xlfn.XLOOKUP(B2356,'[3]Nur des jours'!$B:$B,'[3]Nur des jours'!$U:$U,"")</f>
        <v>0</v>
      </c>
      <c r="U2356" s="93">
        <v>0</v>
      </c>
      <c r="V2356" s="93">
        <v>0</v>
      </c>
      <c r="W2356" s="93">
        <v>0</v>
      </c>
      <c r="X2356" s="93">
        <v>0</v>
      </c>
      <c r="Y2356" s="93">
        <v>0</v>
      </c>
      <c r="Z2356" s="93">
        <v>0</v>
      </c>
      <c r="AA2356" s="93">
        <v>0</v>
      </c>
      <c r="AB2356" s="93">
        <v>0</v>
      </c>
      <c r="AC2356" s="93">
        <f>_xlfn.XLOOKUP(B2356,'[3]Nur des jours'!$B:$B,'[3]Nur des jours'!$N:$N,"")</f>
        <v>0</v>
      </c>
      <c r="AD2356" s="93">
        <v>0</v>
      </c>
      <c r="AE2356" s="93">
        <v>0</v>
      </c>
      <c r="AF2356" s="93">
        <v>0</v>
      </c>
      <c r="AG2356" s="93"/>
      <c r="AH2356" s="93">
        <v>0</v>
      </c>
      <c r="AI2356" s="93">
        <v>0</v>
      </c>
      <c r="AJ2356" s="93">
        <v>0</v>
      </c>
      <c r="AK2356" s="93">
        <v>0</v>
      </c>
      <c r="AL2356" s="93">
        <v>0</v>
      </c>
      <c r="AM2356" s="49" t="s">
        <v>5601</v>
      </c>
      <c r="AN2356" s="49"/>
      <c r="AO2356" s="48" t="str" cm="1">
        <f t="array" ref="AO2356">IFERROR(_xlfn.IFS(
AQ2356="MPR ISSUE","PDH",
AQ2356="BSS Hardware Issue","BSS",
AQ2356="Sites strategiques, MLL, Pylone, etc.","ENVTECH",
AQ2356="AKTIVCO DEFAUT GE &amp; POWER Cabinet","AKTIVCO",
AQ2356="AKTIVCO Coupure ENEO &amp; Baisse de tension","AKTIVCO GRID ONLY",
AQ2356="Coupure ENEO &amp; Baisse de tension","IHS GRID ONLY",
AQ2356="Defaut GE &amp; POWER Cabinet","IHS",
AQ2356="Sharing","Partners",
AQ2356="Sites strategiques &amp; DataCenter","SST &amp; DC",
AQ2356="Exclu","Exclu",
AQ2356="SAT","SAT",
AQ2356="SPARE-ISSUE","SPARE-ISSUE",
AQ2356="Fiber CAmtel","TRANS_FO_CAMTEL",
AQ2356="Fiber AOF","Fiber AOF",
AQ2356="Projet OCM (HUAWEI)","TRAVAUX-HUAWEI",
AQ2356="Projet OCM (NOKIA)","TRAVAUX-NOKIA",
AQ2356="ACCESS-ISSUE","ACCESS-ISSUE",
AQ2356="Projet OCM (ZTE, NOKIA, autres projets)","TRAVAUX OCM",
AQ2356="No root CAuse","No root cause",
AQ2356="ODU HS","PDH",
AQ2356="IP &amp; VLAN","PDH",
AQ2356="Warehouse HUAWEI","SPARE-ISSUE",
AQ2356="SPARE-HS","SPARE-ISSUE",
AQ2356="Power Telco","BSS",AQ2356="no impacts","no impacts"
),"")</f>
        <v>No root cause</v>
      </c>
      <c r="AP2356" s="48" t="str" cm="1">
        <f t="array" ref="AP2356">IFERROR(_xlfn.IFS(
AQ2356="MPR ISSUE","TX ISSUE",
AQ2356="BSS Hardware Issue","RAN ISSUE",
AQ2356="Sites strategiques, MLL, Pylone, etc.","ENVTECH",
AQ2356="AKTIVCO DEFAUT GE &amp; POWER Cabinet","POWER ISSUE",
AQ2356="AKTIVCO Coupure ENEO &amp; Baisse de tension","POWER ISSUE",
AQ2356="Coupure ENEO &amp; Baisse de tension","POWER ISSUE",
AQ2356="Defaut GE &amp; POWER Cabinet","POWER ISSUE",
AQ2356="Sharing","POWER ISSUE",
AQ2356="Sites strategiques &amp; DataCenter","POWER ISSUE",
AQ2356="Exclu","Exclu",
AQ2356="SAT","TX ISSUE",
AQ2356="SPARE-ISSUE","SPARE-ISSUE",
AQ2356="Fiber CAmtel","TX ISSUE",
AQ2356="Fiber AOF","TX ISSUE",
AQ2356="Projet OCM (HUAWEI)","TRAVAUX-HUAWEI",
AQ2356="Projet OCM (NOKIA)","TRAVAUX -NOKIA",
AQ2356="ACCESS-ISSUE","ACCESS-ISSUE",
AQ2356="Projet OCM (ZTE, NOKIA, autres projets)","TRAVAUX OCM",
AQ2356="No root CAuse","No root cause",
AQ2356="ODU HS","TX ISSUE",
AQ2356="IP &amp; VLAN","TX ISSUE",
AQ2356="Warehouse HUAWEI","SPARE-ISSUE",
AQ2356="SPARE-HS","SPARE-ISSUE",
AQ2356="Power Telco","RAN ISSUE",AQ2356="no impacts","no impacts"
),"")</f>
        <v>No root cause</v>
      </c>
      <c r="AQ2356" s="67" t="s">
        <v>5344</v>
      </c>
      <c r="AR2356" s="48" t="str" cm="1">
        <f t="array" ref="AR2356">IFERROR(_xlfn.IFS(
AQ2356="MPR ISSUE","ACTIVE",
AQ2356="BSS Hardware Issue","ACTIVE",
AQ2356="Sites strategiques, MLL, Pylone, etc.","PASSIVE",
AQ2356="AKTIVCO DEFAUT GE &amp; POWER Cabinet","PASSIVE",
AQ2356="AKTIVCO Coupure ENEO &amp; Baisse de tension","PASSIVE",
AQ2356="Coupure ENEO &amp; Baisse de tension","PASSIVE",
AQ2356="Defaut GE &amp; POWER Cabinet","PASSIVE",
AQ2356="Sharing","PASSIVE",
AQ2356="Sites strategiques &amp; DataCenter","PASSIVE",
AQ2356="Exclu","Exclu",
AQ2356="SAT","ACTIVE",
AQ2356="SPARE-ISSUE","SPARE-ISSUE",
AQ2356="Fiber CAmtel","ACTIVE",
AQ2356="Fiber AOF","ACTIVE",
AQ2356="Projet OCM (HUAWEI)","PLANNED WORKS",
AQ2356="Projet OCM (NOKIA)","PLANNED WORKS",
AQ2356="ACCESS-ISSUE","ACCESS-ISSUE",
AQ2356="Projet OCM (ZTE, NOKIA, autres projets)","PLANNED WORKS",
AQ2356="No root CAuse","No root cause",
AQ2356="ODU HS","ACTIVE",
AQ2356="IP &amp; VLAN","ACTIVE",
AQ2356="Warehouse HUAWEI","SPARE-ISSUE",
AQ2356="SPARE-HS","SPARE-ISSUE",
AQ2356="Power Telco","ACTIVE", AQ2356="no impacts","no impacts"
),"")</f>
        <v>No root cause</v>
      </c>
      <c r="AS2356" s="92" t="s">
        <v>5537</v>
      </c>
      <c r="AT2356" s="98" t="s">
        <v>4125</v>
      </c>
      <c r="AV2356" s="17" t="s">
        <v>5537</v>
      </c>
      <c r="AW2356" s="7" t="s">
        <v>5537</v>
      </c>
      <c r="AX2356" s="6" t="s">
        <v>5537</v>
      </c>
      <c r="AY2356" s="7"/>
      <c r="AZ2356" s="3" t="s">
        <v>5537</v>
      </c>
      <c r="BA2356" s="18" t="s">
        <v>5537</v>
      </c>
      <c r="BB2356" s="18" t="s">
        <v>5537</v>
      </c>
      <c r="BC2356" s="18" t="s">
        <v>5537</v>
      </c>
      <c r="BD2356" s="18" t="s">
        <v>5537</v>
      </c>
      <c r="BE2356" s="18" t="s">
        <v>5537</v>
      </c>
      <c r="BF2356" s="18" t="s">
        <v>5537</v>
      </c>
      <c r="BG2356" s="18" t="s">
        <v>5537</v>
      </c>
      <c r="BH2356" s="18" t="s">
        <v>5537</v>
      </c>
      <c r="BI2356" s="18" t="s">
        <v>5537</v>
      </c>
      <c r="BJ2356" s="18" t="s">
        <v>5537</v>
      </c>
      <c r="BK2356" s="18" t="s">
        <v>5537</v>
      </c>
      <c r="BL2356" s="9" t="s">
        <v>5537</v>
      </c>
      <c r="BM2356" s="14" t="s">
        <v>5537</v>
      </c>
      <c r="BN2356" s="14" t="s">
        <v>5537</v>
      </c>
      <c r="BO2356" s="14" t="str">
        <f>_xlfn.XLOOKUP(B2356,'[4]cell downs 18042026 17h'!$B:$B,'[4]cell downs 18042026 17h'!$B:$B,"")</f>
        <v/>
      </c>
      <c r="BP2356" s="14" t="str">
        <f>_xlfn.XLOOKUP(B2356,'[5]Cells Huawei 19042026 15h'!$B:$B,'[5]Cells Huawei 19042026 15h'!$B:$B,"")</f>
        <v/>
      </c>
      <c r="BQ2356" s="9" t="str">
        <f>_xlfn.XLOOKUP(B2356,'[6]cells down 19042026 9H40'!$B:$B,'[6]cells down 19042026 9H40'!$B:$B,"")</f>
        <v/>
      </c>
      <c r="BR2356" s="9" t="s">
        <v>5537</v>
      </c>
      <c r="BS2356" s="9" t="s">
        <v>12</v>
      </c>
      <c r="BT2356" s="108"/>
    </row>
    <row r="2357" spans="1:72" s="9" customFormat="1" x14ac:dyDescent="0.35">
      <c r="A2357" s="1" t="s">
        <v>4858</v>
      </c>
      <c r="B2357" s="8" t="s">
        <v>4859</v>
      </c>
      <c r="C2357" s="3" t="str">
        <f>_xlfn.XLOOKUP(B2357,'[1]daily break down'!$D:$D,'[1]daily break down'!$E:$E,"")</f>
        <v>CENTRE</v>
      </c>
      <c r="D2357" s="1" t="s">
        <v>11</v>
      </c>
      <c r="E2357" s="1" t="s">
        <v>5504</v>
      </c>
      <c r="F2357" s="3" t="s">
        <v>13</v>
      </c>
      <c r="G2357" s="1" t="s">
        <v>4858</v>
      </c>
      <c r="H2357" s="34" t="str">
        <f>_xlfn.XLOOKUP(B2357,[2]CALCULATION!$B:$B,[2]CALCULATION!$H:$H,"")</f>
        <v>ZTE</v>
      </c>
      <c r="I2357" s="28">
        <v>0</v>
      </c>
      <c r="J2357" s="28">
        <v>0</v>
      </c>
      <c r="K2357" s="28">
        <v>0</v>
      </c>
      <c r="L2357" s="28">
        <v>0</v>
      </c>
      <c r="M2357" s="28">
        <v>0</v>
      </c>
      <c r="N2357" s="28">
        <v>0</v>
      </c>
      <c r="O2357" s="28">
        <v>0</v>
      </c>
      <c r="P2357" s="28">
        <v>0</v>
      </c>
      <c r="Q2357" s="28">
        <v>0</v>
      </c>
      <c r="R2357" s="28">
        <v>0</v>
      </c>
      <c r="S2357" s="93">
        <v>0</v>
      </c>
      <c r="T2357" s="93">
        <f>_xlfn.XLOOKUP(B2357,'[3]Nur des jours'!$B:$B,'[3]Nur des jours'!$U:$U,"")</f>
        <v>0</v>
      </c>
      <c r="U2357" s="93">
        <v>0</v>
      </c>
      <c r="V2357" s="93">
        <v>0</v>
      </c>
      <c r="W2357" s="93">
        <v>0</v>
      </c>
      <c r="X2357" s="93">
        <v>0</v>
      </c>
      <c r="Y2357" s="93">
        <v>0</v>
      </c>
      <c r="Z2357" s="93">
        <v>0</v>
      </c>
      <c r="AA2357" s="93">
        <v>0</v>
      </c>
      <c r="AB2357" s="93">
        <v>0</v>
      </c>
      <c r="AC2357" s="93">
        <f>_xlfn.XLOOKUP(B2357,'[3]Nur des jours'!$B:$B,'[3]Nur des jours'!$N:$N,"")</f>
        <v>0</v>
      </c>
      <c r="AD2357" s="93">
        <v>0</v>
      </c>
      <c r="AE2357" s="93">
        <v>0</v>
      </c>
      <c r="AF2357" s="93">
        <v>0</v>
      </c>
      <c r="AG2357" s="93"/>
      <c r="AH2357" s="93">
        <v>0</v>
      </c>
      <c r="AI2357" s="93">
        <v>0</v>
      </c>
      <c r="AJ2357" s="93">
        <v>0</v>
      </c>
      <c r="AK2357" s="93">
        <v>0</v>
      </c>
      <c r="AL2357" s="93">
        <v>0</v>
      </c>
      <c r="AM2357" s="49" t="s">
        <v>5601</v>
      </c>
      <c r="AN2357" s="49"/>
      <c r="AO2357" s="48" t="str" cm="1">
        <f t="array" ref="AO2357">IFERROR(_xlfn.IFS(
AQ2357="MPR ISSUE","PDH",
AQ2357="BSS Hardware Issue","BSS",
AQ2357="Sites strategiques, MLL, Pylone, etc.","ENVTECH",
AQ2357="AKTIVCO DEFAUT GE &amp; POWER Cabinet","AKTIVCO",
AQ2357="AKTIVCO Coupure ENEO &amp; Baisse de tension","AKTIVCO GRID ONLY",
AQ2357="Coupure ENEO &amp; Baisse de tension","IHS GRID ONLY",
AQ2357="Defaut GE &amp; POWER Cabinet","IHS",
AQ2357="Sharing","Partners",
AQ2357="Sites strategiques &amp; DataCenter","SST &amp; DC",
AQ2357="Exclu","Exclu",
AQ2357="SAT","SAT",
AQ2357="SPARE-ISSUE","SPARE-ISSUE",
AQ2357="Fiber CAmtel","TRANS_FO_CAMTEL",
AQ2357="Fiber AOF","Fiber AOF",
AQ2357="Projet OCM (HUAWEI)","TRAVAUX-HUAWEI",
AQ2357="Projet OCM (NOKIA)","TRAVAUX-NOKIA",
AQ2357="ACCESS-ISSUE","ACCESS-ISSUE",
AQ2357="Projet OCM (ZTE, NOKIA, autres projets)","TRAVAUX OCM",
AQ2357="No root CAuse","No root cause",
AQ2357="ODU HS","PDH",
AQ2357="IP &amp; VLAN","PDH",
AQ2357="Warehouse HUAWEI","SPARE-ISSUE",
AQ2357="SPARE-HS","SPARE-ISSUE",
AQ2357="Power Telco","BSS",AQ2357="no impacts","no impacts"
),"")</f>
        <v>No root cause</v>
      </c>
      <c r="AP2357" s="48" t="str" cm="1">
        <f t="array" ref="AP2357">IFERROR(_xlfn.IFS(
AQ2357="MPR ISSUE","TX ISSUE",
AQ2357="BSS Hardware Issue","RAN ISSUE",
AQ2357="Sites strategiques, MLL, Pylone, etc.","ENVTECH",
AQ2357="AKTIVCO DEFAUT GE &amp; POWER Cabinet","POWER ISSUE",
AQ2357="AKTIVCO Coupure ENEO &amp; Baisse de tension","POWER ISSUE",
AQ2357="Coupure ENEO &amp; Baisse de tension","POWER ISSUE",
AQ2357="Defaut GE &amp; POWER Cabinet","POWER ISSUE",
AQ2357="Sharing","POWER ISSUE",
AQ2357="Sites strategiques &amp; DataCenter","POWER ISSUE",
AQ2357="Exclu","Exclu",
AQ2357="SAT","TX ISSUE",
AQ2357="SPARE-ISSUE","SPARE-ISSUE",
AQ2357="Fiber CAmtel","TX ISSUE",
AQ2357="Fiber AOF","TX ISSUE",
AQ2357="Projet OCM (HUAWEI)","TRAVAUX-HUAWEI",
AQ2357="Projet OCM (NOKIA)","TRAVAUX -NOKIA",
AQ2357="ACCESS-ISSUE","ACCESS-ISSUE",
AQ2357="Projet OCM (ZTE, NOKIA, autres projets)","TRAVAUX OCM",
AQ2357="No root CAuse","No root cause",
AQ2357="ODU HS","TX ISSUE",
AQ2357="IP &amp; VLAN","TX ISSUE",
AQ2357="Warehouse HUAWEI","SPARE-ISSUE",
AQ2357="SPARE-HS","SPARE-ISSUE",
AQ2357="Power Telco","RAN ISSUE",AQ2357="no impacts","no impacts"
),"")</f>
        <v>No root cause</v>
      </c>
      <c r="AQ2357" s="67" t="s">
        <v>5344</v>
      </c>
      <c r="AR2357" s="48" t="str" cm="1">
        <f t="array" ref="AR2357">IFERROR(_xlfn.IFS(
AQ2357="MPR ISSUE","ACTIVE",
AQ2357="BSS Hardware Issue","ACTIVE",
AQ2357="Sites strategiques, MLL, Pylone, etc.","PASSIVE",
AQ2357="AKTIVCO DEFAUT GE &amp; POWER Cabinet","PASSIVE",
AQ2357="AKTIVCO Coupure ENEO &amp; Baisse de tension","PASSIVE",
AQ2357="Coupure ENEO &amp; Baisse de tension","PASSIVE",
AQ2357="Defaut GE &amp; POWER Cabinet","PASSIVE",
AQ2357="Sharing","PASSIVE",
AQ2357="Sites strategiques &amp; DataCenter","PASSIVE",
AQ2357="Exclu","Exclu",
AQ2357="SAT","ACTIVE",
AQ2357="SPARE-ISSUE","SPARE-ISSUE",
AQ2357="Fiber CAmtel","ACTIVE",
AQ2357="Fiber AOF","ACTIVE",
AQ2357="Projet OCM (HUAWEI)","PLANNED WORKS",
AQ2357="Projet OCM (NOKIA)","PLANNED WORKS",
AQ2357="ACCESS-ISSUE","ACCESS-ISSUE",
AQ2357="Projet OCM (ZTE, NOKIA, autres projets)","PLANNED WORKS",
AQ2357="No root CAuse","No root cause",
AQ2357="ODU HS","ACTIVE",
AQ2357="IP &amp; VLAN","ACTIVE",
AQ2357="Warehouse HUAWEI","SPARE-ISSUE",
AQ2357="SPARE-HS","SPARE-ISSUE",
AQ2357="Power Telco","ACTIVE", AQ2357="no impacts","no impacts"
),"")</f>
        <v>No root cause</v>
      </c>
      <c r="AS2357" s="92" t="s">
        <v>5537</v>
      </c>
      <c r="AT2357" s="98" t="s">
        <v>4859</v>
      </c>
      <c r="AV2357" s="17" t="s">
        <v>5537</v>
      </c>
      <c r="AW2357" s="7" t="s">
        <v>5537</v>
      </c>
      <c r="AX2357" s="6" t="s">
        <v>5537</v>
      </c>
      <c r="AY2357" s="7"/>
      <c r="AZ2357" s="3" t="s">
        <v>5537</v>
      </c>
      <c r="BA2357" s="18" t="s">
        <v>5537</v>
      </c>
      <c r="BB2357" s="18" t="s">
        <v>5537</v>
      </c>
      <c r="BC2357" s="18" t="s">
        <v>5537</v>
      </c>
      <c r="BD2357" s="18" t="s">
        <v>5537</v>
      </c>
      <c r="BE2357" s="18" t="s">
        <v>5537</v>
      </c>
      <c r="BF2357" s="18" t="s">
        <v>5537</v>
      </c>
      <c r="BG2357" s="18" t="s">
        <v>5537</v>
      </c>
      <c r="BH2357" s="18" t="s">
        <v>5537</v>
      </c>
      <c r="BI2357" s="18" t="s">
        <v>5537</v>
      </c>
      <c r="BJ2357" s="18" t="s">
        <v>5537</v>
      </c>
      <c r="BK2357" s="18" t="s">
        <v>5537</v>
      </c>
      <c r="BL2357" s="9" t="s">
        <v>5537</v>
      </c>
      <c r="BM2357" s="14" t="s">
        <v>5537</v>
      </c>
      <c r="BN2357" s="14" t="s">
        <v>5537</v>
      </c>
      <c r="BO2357" s="14" t="str">
        <f>_xlfn.XLOOKUP(B2357,'[4]cell downs 18042026 17h'!$B:$B,'[4]cell downs 18042026 17h'!$B:$B,"")</f>
        <v/>
      </c>
      <c r="BP2357" s="14" t="str">
        <f>_xlfn.XLOOKUP(B2357,'[5]Cells Huawei 19042026 15h'!$B:$B,'[5]Cells Huawei 19042026 15h'!$B:$B,"")</f>
        <v/>
      </c>
      <c r="BQ2357" s="9" t="str">
        <f>_xlfn.XLOOKUP(B2357,'[6]cells down 19042026 9H40'!$B:$B,'[6]cells down 19042026 9H40'!$B:$B,"")</f>
        <v/>
      </c>
      <c r="BR2357" s="9" t="s">
        <v>4859</v>
      </c>
      <c r="BS2357" s="9" t="s">
        <v>5537</v>
      </c>
      <c r="BT2357" s="108"/>
    </row>
    <row r="2358" spans="1:72" s="9" customFormat="1" x14ac:dyDescent="0.35">
      <c r="A2358" s="2" t="s">
        <v>4998</v>
      </c>
      <c r="B2358" s="8" t="s">
        <v>4999</v>
      </c>
      <c r="C2358" s="3" t="str">
        <f>_xlfn.XLOOKUP(B2358,'[1]daily break down'!$D:$D,'[1]daily break down'!$E:$E,"")</f>
        <v>NORD-OUEST</v>
      </c>
      <c r="D2358" s="1" t="s">
        <v>11</v>
      </c>
      <c r="E2358" s="1" t="s">
        <v>12</v>
      </c>
      <c r="F2358" s="3" t="s">
        <v>51</v>
      </c>
      <c r="G2358" s="1" t="s">
        <v>4998</v>
      </c>
      <c r="H2358" s="32" t="str">
        <f>_xlfn.XLOOKUP(B2358,[2]CALCULATION!$B:$B,[2]CALCULATION!$H:$H,"")</f>
        <v>HUAWEI</v>
      </c>
      <c r="I2358" s="28">
        <v>0</v>
      </c>
      <c r="J2358" s="28">
        <v>0</v>
      </c>
      <c r="K2358" s="28">
        <v>0</v>
      </c>
      <c r="L2358" s="28">
        <v>0</v>
      </c>
      <c r="M2358" s="28">
        <v>0</v>
      </c>
      <c r="N2358" s="28">
        <v>0</v>
      </c>
      <c r="O2358" s="28">
        <v>0</v>
      </c>
      <c r="P2358" s="28">
        <v>0</v>
      </c>
      <c r="Q2358" s="28">
        <v>0</v>
      </c>
      <c r="R2358" s="28">
        <v>0</v>
      </c>
      <c r="S2358" s="93">
        <v>0</v>
      </c>
      <c r="T2358" s="93">
        <f>_xlfn.XLOOKUP(B2358,'[3]Nur des jours'!$B:$B,'[3]Nur des jours'!$U:$U,"")</f>
        <v>0</v>
      </c>
      <c r="U2358" s="93">
        <v>0</v>
      </c>
      <c r="V2358" s="93">
        <v>0</v>
      </c>
      <c r="W2358" s="93">
        <v>0</v>
      </c>
      <c r="X2358" s="93">
        <v>0</v>
      </c>
      <c r="Y2358" s="93">
        <v>0</v>
      </c>
      <c r="Z2358" s="93">
        <v>0</v>
      </c>
      <c r="AA2358" s="93">
        <v>0</v>
      </c>
      <c r="AB2358" s="93">
        <v>0</v>
      </c>
      <c r="AC2358" s="93">
        <f>_xlfn.XLOOKUP(B2358,'[3]Nur des jours'!$B:$B,'[3]Nur des jours'!$N:$N,"")</f>
        <v>0</v>
      </c>
      <c r="AD2358" s="93">
        <v>0</v>
      </c>
      <c r="AE2358" s="93">
        <v>0</v>
      </c>
      <c r="AF2358" s="93">
        <v>0</v>
      </c>
      <c r="AG2358" s="93"/>
      <c r="AH2358" s="93">
        <v>0</v>
      </c>
      <c r="AI2358" s="93">
        <v>0</v>
      </c>
      <c r="AJ2358" s="93">
        <v>0</v>
      </c>
      <c r="AK2358" s="93">
        <v>0</v>
      </c>
      <c r="AL2358" s="93">
        <v>0</v>
      </c>
      <c r="AM2358" s="49" t="s">
        <v>5601</v>
      </c>
      <c r="AN2358" s="49"/>
      <c r="AO2358" s="48" t="str" cm="1">
        <f t="array" ref="AO2358">IFERROR(_xlfn.IFS(
AQ2358="MPR ISSUE","PDH",
AQ2358="BSS Hardware Issue","BSS",
AQ2358="Sites strategiques, MLL, Pylone, etc.","ENVTECH",
AQ2358="AKTIVCO DEFAUT GE &amp; POWER Cabinet","AKTIVCO",
AQ2358="AKTIVCO Coupure ENEO &amp; Baisse de tension","AKTIVCO GRID ONLY",
AQ2358="Coupure ENEO &amp; Baisse de tension","IHS GRID ONLY",
AQ2358="Defaut GE &amp; POWER Cabinet","IHS",
AQ2358="Sharing","Partners",
AQ2358="Sites strategiques &amp; DataCenter","SST &amp; DC",
AQ2358="Exclu","Exclu",
AQ2358="SAT","SAT",
AQ2358="SPARE-ISSUE","SPARE-ISSUE",
AQ2358="Fiber CAmtel","TRANS_FO_CAMTEL",
AQ2358="Fiber AOF","Fiber AOF",
AQ2358="Projet OCM (HUAWEI)","TRAVAUX-HUAWEI",
AQ2358="Projet OCM (NOKIA)","TRAVAUX-NOKIA",
AQ2358="ACCESS-ISSUE","ACCESS-ISSUE",
AQ2358="Projet OCM (ZTE, NOKIA, autres projets)","TRAVAUX OCM",
AQ2358="No root CAuse","No root cause",
AQ2358="ODU HS","PDH",
AQ2358="IP &amp; VLAN","PDH",
AQ2358="Warehouse HUAWEI","SPARE-ISSUE",
AQ2358="SPARE-HS","SPARE-ISSUE",
AQ2358="Power Telco","BSS",AQ2358="no impacts","no impacts"
),"")</f>
        <v>No root cause</v>
      </c>
      <c r="AP2358" s="48" t="str" cm="1">
        <f t="array" ref="AP2358">IFERROR(_xlfn.IFS(
AQ2358="MPR ISSUE","TX ISSUE",
AQ2358="BSS Hardware Issue","RAN ISSUE",
AQ2358="Sites strategiques, MLL, Pylone, etc.","ENVTECH",
AQ2358="AKTIVCO DEFAUT GE &amp; POWER Cabinet","POWER ISSUE",
AQ2358="AKTIVCO Coupure ENEO &amp; Baisse de tension","POWER ISSUE",
AQ2358="Coupure ENEO &amp; Baisse de tension","POWER ISSUE",
AQ2358="Defaut GE &amp; POWER Cabinet","POWER ISSUE",
AQ2358="Sharing","POWER ISSUE",
AQ2358="Sites strategiques &amp; DataCenter","POWER ISSUE",
AQ2358="Exclu","Exclu",
AQ2358="SAT","TX ISSUE",
AQ2358="SPARE-ISSUE","SPARE-ISSUE",
AQ2358="Fiber CAmtel","TX ISSUE",
AQ2358="Fiber AOF","TX ISSUE",
AQ2358="Projet OCM (HUAWEI)","TRAVAUX-HUAWEI",
AQ2358="Projet OCM (NOKIA)","TRAVAUX -NOKIA",
AQ2358="ACCESS-ISSUE","ACCESS-ISSUE",
AQ2358="Projet OCM (ZTE, NOKIA, autres projets)","TRAVAUX OCM",
AQ2358="No root CAuse","No root cause",
AQ2358="ODU HS","TX ISSUE",
AQ2358="IP &amp; VLAN","TX ISSUE",
AQ2358="Warehouse HUAWEI","SPARE-ISSUE",
AQ2358="SPARE-HS","SPARE-ISSUE",
AQ2358="Power Telco","RAN ISSUE",AQ2358="no impacts","no impacts"
),"")</f>
        <v>No root cause</v>
      </c>
      <c r="AQ2358" s="67" t="s">
        <v>5344</v>
      </c>
      <c r="AR2358" s="48" t="str" cm="1">
        <f t="array" ref="AR2358">IFERROR(_xlfn.IFS(
AQ2358="MPR ISSUE","ACTIVE",
AQ2358="BSS Hardware Issue","ACTIVE",
AQ2358="Sites strategiques, MLL, Pylone, etc.","PASSIVE",
AQ2358="AKTIVCO DEFAUT GE &amp; POWER Cabinet","PASSIVE",
AQ2358="AKTIVCO Coupure ENEO &amp; Baisse de tension","PASSIVE",
AQ2358="Coupure ENEO &amp; Baisse de tension","PASSIVE",
AQ2358="Defaut GE &amp; POWER Cabinet","PASSIVE",
AQ2358="Sharing","PASSIVE",
AQ2358="Sites strategiques &amp; DataCenter","PASSIVE",
AQ2358="Exclu","Exclu",
AQ2358="SAT","ACTIVE",
AQ2358="SPARE-ISSUE","SPARE-ISSUE",
AQ2358="Fiber CAmtel","ACTIVE",
AQ2358="Fiber AOF","ACTIVE",
AQ2358="Projet OCM (HUAWEI)","PLANNED WORKS",
AQ2358="Projet OCM (NOKIA)","PLANNED WORKS",
AQ2358="ACCESS-ISSUE","ACCESS-ISSUE",
AQ2358="Projet OCM (ZTE, NOKIA, autres projets)","PLANNED WORKS",
AQ2358="No root CAuse","No root cause",
AQ2358="ODU HS","ACTIVE",
AQ2358="IP &amp; VLAN","ACTIVE",
AQ2358="Warehouse HUAWEI","SPARE-ISSUE",
AQ2358="SPARE-HS","SPARE-ISSUE",
AQ2358="Power Telco","ACTIVE", AQ2358="no impacts","no impacts"
),"")</f>
        <v>No root cause</v>
      </c>
      <c r="AS2358" s="92" t="s">
        <v>5537</v>
      </c>
      <c r="AT2358" s="98" t="s">
        <v>4999</v>
      </c>
      <c r="AV2358" s="17" t="s">
        <v>5537</v>
      </c>
      <c r="AW2358" s="7" t="s">
        <v>5537</v>
      </c>
      <c r="AX2358" s="6" t="s">
        <v>5537</v>
      </c>
      <c r="AY2358" s="7"/>
      <c r="AZ2358" s="3" t="s">
        <v>5537</v>
      </c>
      <c r="BA2358" s="18" t="s">
        <v>5537</v>
      </c>
      <c r="BB2358" s="18" t="s">
        <v>5537</v>
      </c>
      <c r="BC2358" s="18" t="s">
        <v>5537</v>
      </c>
      <c r="BD2358" s="18" t="s">
        <v>5537</v>
      </c>
      <c r="BE2358" s="18" t="s">
        <v>5537</v>
      </c>
      <c r="BF2358" s="18" t="s">
        <v>5537</v>
      </c>
      <c r="BG2358" s="18" t="s">
        <v>5537</v>
      </c>
      <c r="BH2358" s="18" t="s">
        <v>5537</v>
      </c>
      <c r="BI2358" s="18" t="s">
        <v>5537</v>
      </c>
      <c r="BJ2358" s="18" t="s">
        <v>5537</v>
      </c>
      <c r="BK2358" s="18" t="s">
        <v>5537</v>
      </c>
      <c r="BL2358" s="9" t="s">
        <v>5537</v>
      </c>
      <c r="BM2358" s="14" t="s">
        <v>5537</v>
      </c>
      <c r="BN2358" s="14" t="s">
        <v>5537</v>
      </c>
      <c r="BO2358" s="14" t="str">
        <f>_xlfn.XLOOKUP(B2358,'[4]cell downs 18042026 17h'!$B:$B,'[4]cell downs 18042026 17h'!$B:$B,"")</f>
        <v/>
      </c>
      <c r="BP2358" s="14" t="str">
        <f>_xlfn.XLOOKUP(B2358,'[5]Cells Huawei 19042026 15h'!$B:$B,'[5]Cells Huawei 19042026 15h'!$B:$B,"")</f>
        <v/>
      </c>
      <c r="BQ2358" s="9" t="str">
        <f>_xlfn.XLOOKUP(B2358,'[6]cells down 19042026 9H40'!$B:$B,'[6]cells down 19042026 9H40'!$B:$B,"")</f>
        <v/>
      </c>
      <c r="BR2358" s="9" t="s">
        <v>4999</v>
      </c>
      <c r="BS2358" s="9" t="s">
        <v>5537</v>
      </c>
      <c r="BT2358" s="108"/>
    </row>
    <row r="2359" spans="1:72" s="9" customFormat="1" x14ac:dyDescent="0.35">
      <c r="A2359" s="1" t="s">
        <v>5213</v>
      </c>
      <c r="B2359" s="8" t="s">
        <v>5214</v>
      </c>
      <c r="C2359" s="3" t="str">
        <f>_xlfn.XLOOKUP(B2359,'[1]daily break down'!$D:$D,'[1]daily break down'!$E:$E,"")</f>
        <v>SUD-OUEST</v>
      </c>
      <c r="D2359" s="1" t="s">
        <v>11</v>
      </c>
      <c r="E2359" s="1" t="s">
        <v>96</v>
      </c>
      <c r="F2359" s="3" t="s">
        <v>13</v>
      </c>
      <c r="G2359" s="1" t="s">
        <v>5213</v>
      </c>
      <c r="H2359" s="33" t="str">
        <f>_xlfn.XLOOKUP(B2359,[2]CALCULATION!$B:$B,[2]CALCULATION!$H:$H,"")</f>
        <v>NOKIA</v>
      </c>
      <c r="I2359" s="28">
        <v>0</v>
      </c>
      <c r="J2359" s="28">
        <v>0</v>
      </c>
      <c r="K2359" s="28">
        <v>0</v>
      </c>
      <c r="L2359" s="28">
        <v>0</v>
      </c>
      <c r="M2359" s="28">
        <v>0</v>
      </c>
      <c r="N2359" s="28">
        <v>0</v>
      </c>
      <c r="O2359" s="28">
        <v>0</v>
      </c>
      <c r="P2359" s="28">
        <v>0</v>
      </c>
      <c r="Q2359" s="28">
        <v>0</v>
      </c>
      <c r="R2359" s="28">
        <v>0</v>
      </c>
      <c r="S2359" s="93">
        <v>0</v>
      </c>
      <c r="T2359" s="93">
        <f>_xlfn.XLOOKUP(B2359,'[3]Nur des jours'!$B:$B,'[3]Nur des jours'!$U:$U,"")</f>
        <v>0</v>
      </c>
      <c r="U2359" s="93">
        <v>0</v>
      </c>
      <c r="V2359" s="93">
        <v>0</v>
      </c>
      <c r="W2359" s="93">
        <v>0</v>
      </c>
      <c r="X2359" s="93">
        <v>0</v>
      </c>
      <c r="Y2359" s="93">
        <v>0</v>
      </c>
      <c r="Z2359" s="93">
        <v>0</v>
      </c>
      <c r="AA2359" s="93">
        <v>0</v>
      </c>
      <c r="AB2359" s="93">
        <v>0</v>
      </c>
      <c r="AC2359" s="93">
        <f>_xlfn.XLOOKUP(B2359,'[3]Nur des jours'!$B:$B,'[3]Nur des jours'!$N:$N,"")</f>
        <v>0</v>
      </c>
      <c r="AD2359" s="93">
        <v>0</v>
      </c>
      <c r="AE2359" s="93">
        <v>0</v>
      </c>
      <c r="AF2359" s="93">
        <v>0</v>
      </c>
      <c r="AG2359" s="93"/>
      <c r="AH2359" s="93">
        <v>0</v>
      </c>
      <c r="AI2359" s="93">
        <v>0</v>
      </c>
      <c r="AJ2359" s="93">
        <v>0</v>
      </c>
      <c r="AK2359" s="93">
        <v>0</v>
      </c>
      <c r="AL2359" s="93">
        <v>0</v>
      </c>
      <c r="AM2359" s="49" t="s">
        <v>5601</v>
      </c>
      <c r="AN2359" s="49"/>
      <c r="AO2359" s="48" t="str" cm="1">
        <f t="array" ref="AO2359">IFERROR(_xlfn.IFS(
AQ2359="MPR ISSUE","PDH",
AQ2359="BSS Hardware Issue","BSS",
AQ2359="Sites strategiques, MLL, Pylone, etc.","ENVTECH",
AQ2359="AKTIVCO DEFAUT GE &amp; POWER Cabinet","AKTIVCO",
AQ2359="AKTIVCO Coupure ENEO &amp; Baisse de tension","AKTIVCO GRID ONLY",
AQ2359="Coupure ENEO &amp; Baisse de tension","IHS GRID ONLY",
AQ2359="Defaut GE &amp; POWER Cabinet","IHS",
AQ2359="Sharing","Partners",
AQ2359="Sites strategiques &amp; DataCenter","SST &amp; DC",
AQ2359="Exclu","Exclu",
AQ2359="SAT","SAT",
AQ2359="SPARE-ISSUE","SPARE-ISSUE",
AQ2359="Fiber CAmtel","TRANS_FO_CAMTEL",
AQ2359="Fiber AOF","Fiber AOF",
AQ2359="Projet OCM (HUAWEI)","TRAVAUX-HUAWEI",
AQ2359="Projet OCM (NOKIA)","TRAVAUX-NOKIA",
AQ2359="ACCESS-ISSUE","ACCESS-ISSUE",
AQ2359="Projet OCM (ZTE, NOKIA, autres projets)","TRAVAUX OCM",
AQ2359="No root CAuse","No root cause",
AQ2359="ODU HS","PDH",
AQ2359="IP &amp; VLAN","PDH",
AQ2359="Warehouse HUAWEI","SPARE-ISSUE",
AQ2359="SPARE-HS","SPARE-ISSUE",
AQ2359="Power Telco","BSS",AQ2359="no impacts","no impacts"
),"")</f>
        <v>No root cause</v>
      </c>
      <c r="AP2359" s="48" t="str" cm="1">
        <f t="array" ref="AP2359">IFERROR(_xlfn.IFS(
AQ2359="MPR ISSUE","TX ISSUE",
AQ2359="BSS Hardware Issue","RAN ISSUE",
AQ2359="Sites strategiques, MLL, Pylone, etc.","ENVTECH",
AQ2359="AKTIVCO DEFAUT GE &amp; POWER Cabinet","POWER ISSUE",
AQ2359="AKTIVCO Coupure ENEO &amp; Baisse de tension","POWER ISSUE",
AQ2359="Coupure ENEO &amp; Baisse de tension","POWER ISSUE",
AQ2359="Defaut GE &amp; POWER Cabinet","POWER ISSUE",
AQ2359="Sharing","POWER ISSUE",
AQ2359="Sites strategiques &amp; DataCenter","POWER ISSUE",
AQ2359="Exclu","Exclu",
AQ2359="SAT","TX ISSUE",
AQ2359="SPARE-ISSUE","SPARE-ISSUE",
AQ2359="Fiber CAmtel","TX ISSUE",
AQ2359="Fiber AOF","TX ISSUE",
AQ2359="Projet OCM (HUAWEI)","TRAVAUX-HUAWEI",
AQ2359="Projet OCM (NOKIA)","TRAVAUX -NOKIA",
AQ2359="ACCESS-ISSUE","ACCESS-ISSUE",
AQ2359="Projet OCM (ZTE, NOKIA, autres projets)","TRAVAUX OCM",
AQ2359="No root CAuse","No root cause",
AQ2359="ODU HS","TX ISSUE",
AQ2359="IP &amp; VLAN","TX ISSUE",
AQ2359="Warehouse HUAWEI","SPARE-ISSUE",
AQ2359="SPARE-HS","SPARE-ISSUE",
AQ2359="Power Telco","RAN ISSUE",AQ2359="no impacts","no impacts"
),"")</f>
        <v>No root cause</v>
      </c>
      <c r="AQ2359" s="67" t="s">
        <v>5344</v>
      </c>
      <c r="AR2359" s="48" t="str" cm="1">
        <f t="array" ref="AR2359">IFERROR(_xlfn.IFS(
AQ2359="MPR ISSUE","ACTIVE",
AQ2359="BSS Hardware Issue","ACTIVE",
AQ2359="Sites strategiques, MLL, Pylone, etc.","PASSIVE",
AQ2359="AKTIVCO DEFAUT GE &amp; POWER Cabinet","PASSIVE",
AQ2359="AKTIVCO Coupure ENEO &amp; Baisse de tension","PASSIVE",
AQ2359="Coupure ENEO &amp; Baisse de tension","PASSIVE",
AQ2359="Defaut GE &amp; POWER Cabinet","PASSIVE",
AQ2359="Sharing","PASSIVE",
AQ2359="Sites strategiques &amp; DataCenter","PASSIVE",
AQ2359="Exclu","Exclu",
AQ2359="SAT","ACTIVE",
AQ2359="SPARE-ISSUE","SPARE-ISSUE",
AQ2359="Fiber CAmtel","ACTIVE",
AQ2359="Fiber AOF","ACTIVE",
AQ2359="Projet OCM (HUAWEI)","PLANNED WORKS",
AQ2359="Projet OCM (NOKIA)","PLANNED WORKS",
AQ2359="ACCESS-ISSUE","ACCESS-ISSUE",
AQ2359="Projet OCM (ZTE, NOKIA, autres projets)","PLANNED WORKS",
AQ2359="No root CAuse","No root cause",
AQ2359="ODU HS","ACTIVE",
AQ2359="IP &amp; VLAN","ACTIVE",
AQ2359="Warehouse HUAWEI","SPARE-ISSUE",
AQ2359="SPARE-HS","SPARE-ISSUE",
AQ2359="Power Telco","ACTIVE", AQ2359="no impacts","no impacts"
),"")</f>
        <v>No root cause</v>
      </c>
      <c r="AS2359" s="92" t="s">
        <v>5537</v>
      </c>
      <c r="AT2359" s="98" t="s">
        <v>5214</v>
      </c>
      <c r="AV2359" s="17" t="s">
        <v>5537</v>
      </c>
      <c r="AW2359" s="7" t="s">
        <v>5537</v>
      </c>
      <c r="AX2359" s="6" t="s">
        <v>5537</v>
      </c>
      <c r="AY2359" s="7"/>
      <c r="AZ2359" s="3" t="s">
        <v>5537</v>
      </c>
      <c r="BA2359" s="18" t="s">
        <v>5537</v>
      </c>
      <c r="BB2359" s="18" t="s">
        <v>5537</v>
      </c>
      <c r="BC2359" s="18" t="s">
        <v>5537</v>
      </c>
      <c r="BD2359" s="18" t="s">
        <v>5537</v>
      </c>
      <c r="BE2359" s="18" t="s">
        <v>5537</v>
      </c>
      <c r="BF2359" s="18" t="s">
        <v>5537</v>
      </c>
      <c r="BG2359" s="18" t="s">
        <v>5537</v>
      </c>
      <c r="BH2359" s="18" t="s">
        <v>5537</v>
      </c>
      <c r="BI2359" s="18" t="s">
        <v>5537</v>
      </c>
      <c r="BJ2359" s="18" t="s">
        <v>5537</v>
      </c>
      <c r="BK2359" s="18" t="s">
        <v>5537</v>
      </c>
      <c r="BL2359" s="9" t="s">
        <v>5537</v>
      </c>
      <c r="BM2359" s="14" t="s">
        <v>5537</v>
      </c>
      <c r="BN2359" s="14" t="s">
        <v>5537</v>
      </c>
      <c r="BO2359" s="14" t="str">
        <f>_xlfn.XLOOKUP(B2359,'[4]cell downs 18042026 17h'!$B:$B,'[4]cell downs 18042026 17h'!$B:$B,"")</f>
        <v/>
      </c>
      <c r="BP2359" s="14" t="str">
        <f>_xlfn.XLOOKUP(B2359,'[5]Cells Huawei 19042026 15h'!$B:$B,'[5]Cells Huawei 19042026 15h'!$B:$B,"")</f>
        <v/>
      </c>
      <c r="BQ2359" s="9" t="str">
        <f>_xlfn.XLOOKUP(B2359,'[6]cells down 19042026 9H40'!$B:$B,'[6]cells down 19042026 9H40'!$B:$B,"")</f>
        <v/>
      </c>
      <c r="BR2359" s="9" t="s">
        <v>5214</v>
      </c>
      <c r="BS2359" s="9" t="s">
        <v>12</v>
      </c>
      <c r="BT2359" s="108"/>
    </row>
    <row r="2360" spans="1:72" s="9" customFormat="1" x14ac:dyDescent="0.35">
      <c r="A2360" s="1" t="s">
        <v>5215</v>
      </c>
      <c r="B2360" s="8" t="s">
        <v>5216</v>
      </c>
      <c r="C2360" s="3" t="str">
        <f>_xlfn.XLOOKUP(B2360,'[1]daily break down'!$D:$D,'[1]daily break down'!$E:$E,"")</f>
        <v>SUD-OUEST</v>
      </c>
      <c r="D2360" s="1" t="s">
        <v>21</v>
      </c>
      <c r="E2360" s="1" t="s">
        <v>563</v>
      </c>
      <c r="F2360" s="3" t="s">
        <v>13</v>
      </c>
      <c r="G2360" s="1" t="s">
        <v>5215</v>
      </c>
      <c r="H2360" s="33" t="str">
        <f>_xlfn.XLOOKUP(B2360,[2]CALCULATION!$B:$B,[2]CALCULATION!$H:$H,"")</f>
        <v>NOKIA</v>
      </c>
      <c r="I2360" s="28">
        <v>0</v>
      </c>
      <c r="J2360" s="28">
        <v>0</v>
      </c>
      <c r="K2360" s="28">
        <v>0</v>
      </c>
      <c r="L2360" s="28">
        <v>0</v>
      </c>
      <c r="M2360" s="28">
        <v>0</v>
      </c>
      <c r="N2360" s="28">
        <v>0</v>
      </c>
      <c r="O2360" s="28">
        <v>0</v>
      </c>
      <c r="P2360" s="28">
        <v>0</v>
      </c>
      <c r="Q2360" s="28">
        <v>0</v>
      </c>
      <c r="R2360" s="28">
        <v>0</v>
      </c>
      <c r="S2360" s="93">
        <v>0</v>
      </c>
      <c r="T2360" s="93">
        <f>_xlfn.XLOOKUP(B2360,'[3]Nur des jours'!$B:$B,'[3]Nur des jours'!$U:$U,"")</f>
        <v>0</v>
      </c>
      <c r="U2360" s="93">
        <v>0</v>
      </c>
      <c r="V2360" s="93">
        <v>0</v>
      </c>
      <c r="W2360" s="93">
        <v>0</v>
      </c>
      <c r="X2360" s="93">
        <v>0</v>
      </c>
      <c r="Y2360" s="93">
        <v>0</v>
      </c>
      <c r="Z2360" s="93">
        <v>0</v>
      </c>
      <c r="AA2360" s="93">
        <v>0</v>
      </c>
      <c r="AB2360" s="93">
        <v>0</v>
      </c>
      <c r="AC2360" s="93">
        <f>_xlfn.XLOOKUP(B2360,'[3]Nur des jours'!$B:$B,'[3]Nur des jours'!$N:$N,"")</f>
        <v>0</v>
      </c>
      <c r="AD2360" s="93">
        <v>0</v>
      </c>
      <c r="AE2360" s="93">
        <v>0</v>
      </c>
      <c r="AF2360" s="93">
        <v>0</v>
      </c>
      <c r="AG2360" s="93"/>
      <c r="AH2360" s="93">
        <v>0</v>
      </c>
      <c r="AI2360" s="93">
        <v>0</v>
      </c>
      <c r="AJ2360" s="93">
        <v>0</v>
      </c>
      <c r="AK2360" s="93">
        <v>0</v>
      </c>
      <c r="AL2360" s="93">
        <v>0</v>
      </c>
      <c r="AM2360" s="49" t="s">
        <v>5601</v>
      </c>
      <c r="AN2360" s="49"/>
      <c r="AO2360" s="48" t="str" cm="1">
        <f t="array" ref="AO2360">IFERROR(_xlfn.IFS(
AQ2360="MPR ISSUE","PDH",
AQ2360="BSS Hardware Issue","BSS",
AQ2360="Sites strategiques, MLL, Pylone, etc.","ENVTECH",
AQ2360="AKTIVCO DEFAUT GE &amp; POWER Cabinet","AKTIVCO",
AQ2360="AKTIVCO Coupure ENEO &amp; Baisse de tension","AKTIVCO GRID ONLY",
AQ2360="Coupure ENEO &amp; Baisse de tension","IHS GRID ONLY",
AQ2360="Defaut GE &amp; POWER Cabinet","IHS",
AQ2360="Sharing","Partners",
AQ2360="Sites strategiques &amp; DataCenter","SST &amp; DC",
AQ2360="Exclu","Exclu",
AQ2360="SAT","SAT",
AQ2360="SPARE-ISSUE","SPARE-ISSUE",
AQ2360="Fiber CAmtel","TRANS_FO_CAMTEL",
AQ2360="Fiber AOF","Fiber AOF",
AQ2360="Projet OCM (HUAWEI)","TRAVAUX-HUAWEI",
AQ2360="Projet OCM (NOKIA)","TRAVAUX-NOKIA",
AQ2360="ACCESS-ISSUE","ACCESS-ISSUE",
AQ2360="Projet OCM (ZTE, NOKIA, autres projets)","TRAVAUX OCM",
AQ2360="No root CAuse","No root cause",
AQ2360="ODU HS","PDH",
AQ2360="IP &amp; VLAN","PDH",
AQ2360="Warehouse HUAWEI","SPARE-ISSUE",
AQ2360="SPARE-HS","SPARE-ISSUE",
AQ2360="Power Telco","BSS",AQ2360="no impacts","no impacts"
),"")</f>
        <v>No root cause</v>
      </c>
      <c r="AP2360" s="48" t="str" cm="1">
        <f t="array" ref="AP2360">IFERROR(_xlfn.IFS(
AQ2360="MPR ISSUE","TX ISSUE",
AQ2360="BSS Hardware Issue","RAN ISSUE",
AQ2360="Sites strategiques, MLL, Pylone, etc.","ENVTECH",
AQ2360="AKTIVCO DEFAUT GE &amp; POWER Cabinet","POWER ISSUE",
AQ2360="AKTIVCO Coupure ENEO &amp; Baisse de tension","POWER ISSUE",
AQ2360="Coupure ENEO &amp; Baisse de tension","POWER ISSUE",
AQ2360="Defaut GE &amp; POWER Cabinet","POWER ISSUE",
AQ2360="Sharing","POWER ISSUE",
AQ2360="Sites strategiques &amp; DataCenter","POWER ISSUE",
AQ2360="Exclu","Exclu",
AQ2360="SAT","TX ISSUE",
AQ2360="SPARE-ISSUE","SPARE-ISSUE",
AQ2360="Fiber CAmtel","TX ISSUE",
AQ2360="Fiber AOF","TX ISSUE",
AQ2360="Projet OCM (HUAWEI)","TRAVAUX-HUAWEI",
AQ2360="Projet OCM (NOKIA)","TRAVAUX -NOKIA",
AQ2360="ACCESS-ISSUE","ACCESS-ISSUE",
AQ2360="Projet OCM (ZTE, NOKIA, autres projets)","TRAVAUX OCM",
AQ2360="No root CAuse","No root cause",
AQ2360="ODU HS","TX ISSUE",
AQ2360="IP &amp; VLAN","TX ISSUE",
AQ2360="Warehouse HUAWEI","SPARE-ISSUE",
AQ2360="SPARE-HS","SPARE-ISSUE",
AQ2360="Power Telco","RAN ISSUE",AQ2360="no impacts","no impacts"
),"")</f>
        <v>No root cause</v>
      </c>
      <c r="AQ2360" s="67" t="s">
        <v>5344</v>
      </c>
      <c r="AR2360" s="48" t="str" cm="1">
        <f t="array" ref="AR2360">IFERROR(_xlfn.IFS(
AQ2360="MPR ISSUE","ACTIVE",
AQ2360="BSS Hardware Issue","ACTIVE",
AQ2360="Sites strategiques, MLL, Pylone, etc.","PASSIVE",
AQ2360="AKTIVCO DEFAUT GE &amp; POWER Cabinet","PASSIVE",
AQ2360="AKTIVCO Coupure ENEO &amp; Baisse de tension","PASSIVE",
AQ2360="Coupure ENEO &amp; Baisse de tension","PASSIVE",
AQ2360="Defaut GE &amp; POWER Cabinet","PASSIVE",
AQ2360="Sharing","PASSIVE",
AQ2360="Sites strategiques &amp; DataCenter","PASSIVE",
AQ2360="Exclu","Exclu",
AQ2360="SAT","ACTIVE",
AQ2360="SPARE-ISSUE","SPARE-ISSUE",
AQ2360="Fiber CAmtel","ACTIVE",
AQ2360="Fiber AOF","ACTIVE",
AQ2360="Projet OCM (HUAWEI)","PLANNED WORKS",
AQ2360="Projet OCM (NOKIA)","PLANNED WORKS",
AQ2360="ACCESS-ISSUE","ACCESS-ISSUE",
AQ2360="Projet OCM (ZTE, NOKIA, autres projets)","PLANNED WORKS",
AQ2360="No root CAuse","No root cause",
AQ2360="ODU HS","ACTIVE",
AQ2360="IP &amp; VLAN","ACTIVE",
AQ2360="Warehouse HUAWEI","SPARE-ISSUE",
AQ2360="SPARE-HS","SPARE-ISSUE",
AQ2360="Power Telco","ACTIVE", AQ2360="no impacts","no impacts"
),"")</f>
        <v>No root cause</v>
      </c>
      <c r="AS2360" s="92" t="s">
        <v>5537</v>
      </c>
      <c r="AT2360" s="98" t="s">
        <v>5216</v>
      </c>
      <c r="AV2360" s="17" t="s">
        <v>5537</v>
      </c>
      <c r="AW2360" s="7" t="s">
        <v>5537</v>
      </c>
      <c r="AX2360" s="6" t="s">
        <v>5537</v>
      </c>
      <c r="AY2360" s="7"/>
      <c r="AZ2360" s="3" t="s">
        <v>5537</v>
      </c>
      <c r="BA2360" s="18" t="s">
        <v>5537</v>
      </c>
      <c r="BB2360" s="18" t="s">
        <v>5537</v>
      </c>
      <c r="BC2360" s="18" t="s">
        <v>5537</v>
      </c>
      <c r="BD2360" s="18" t="s">
        <v>5537</v>
      </c>
      <c r="BE2360" s="18" t="s">
        <v>5537</v>
      </c>
      <c r="BF2360" s="18" t="s">
        <v>5537</v>
      </c>
      <c r="BG2360" s="18" t="s">
        <v>5537</v>
      </c>
      <c r="BH2360" s="18" t="s">
        <v>5537</v>
      </c>
      <c r="BI2360" s="18" t="s">
        <v>5537</v>
      </c>
      <c r="BJ2360" s="18" t="s">
        <v>5537</v>
      </c>
      <c r="BK2360" s="18" t="s">
        <v>5537</v>
      </c>
      <c r="BL2360" s="9" t="s">
        <v>5537</v>
      </c>
      <c r="BM2360" s="14" t="s">
        <v>5537</v>
      </c>
      <c r="BN2360" s="14" t="s">
        <v>5537</v>
      </c>
      <c r="BO2360" s="14" t="str">
        <f>_xlfn.XLOOKUP(B2360,'[4]cell downs 18042026 17h'!$B:$B,'[4]cell downs 18042026 17h'!$B:$B,"")</f>
        <v/>
      </c>
      <c r="BP2360" s="14" t="str">
        <f>_xlfn.XLOOKUP(B2360,'[5]Cells Huawei 19042026 15h'!$B:$B,'[5]Cells Huawei 19042026 15h'!$B:$B,"")</f>
        <v/>
      </c>
      <c r="BQ2360" s="9" t="str">
        <f>_xlfn.XLOOKUP(B2360,'[6]cells down 19042026 9H40'!$B:$B,'[6]cells down 19042026 9H40'!$B:$B,"")</f>
        <v/>
      </c>
      <c r="BR2360" s="9" t="s">
        <v>5537</v>
      </c>
      <c r="BS2360" s="9" t="s">
        <v>12</v>
      </c>
      <c r="BT2360" s="108"/>
    </row>
    <row r="2361" spans="1:72" s="9" customFormat="1" x14ac:dyDescent="0.35">
      <c r="A2361" s="1" t="s">
        <v>5231</v>
      </c>
      <c r="B2361" s="8" t="s">
        <v>5232</v>
      </c>
      <c r="C2361" s="3" t="str">
        <f>_xlfn.XLOOKUP(B2361,'[1]daily break down'!$D:$D,'[1]daily break down'!$E:$E,"")</f>
        <v>SUD-OUEST</v>
      </c>
      <c r="D2361" s="1" t="s">
        <v>11</v>
      </c>
      <c r="E2361" s="1" t="s">
        <v>96</v>
      </c>
      <c r="F2361" s="3" t="s">
        <v>13</v>
      </c>
      <c r="G2361" s="1" t="s">
        <v>5231</v>
      </c>
      <c r="H2361" s="33" t="str">
        <f>_xlfn.XLOOKUP(B2361,[2]CALCULATION!$B:$B,[2]CALCULATION!$H:$H,"")</f>
        <v>NOKIA</v>
      </c>
      <c r="I2361" s="28">
        <v>0</v>
      </c>
      <c r="J2361" s="28">
        <v>0</v>
      </c>
      <c r="K2361" s="28">
        <v>0</v>
      </c>
      <c r="L2361" s="28">
        <v>0</v>
      </c>
      <c r="M2361" s="28">
        <v>0</v>
      </c>
      <c r="N2361" s="28">
        <v>0</v>
      </c>
      <c r="O2361" s="28">
        <v>0</v>
      </c>
      <c r="P2361" s="28">
        <v>0</v>
      </c>
      <c r="Q2361" s="28">
        <v>0</v>
      </c>
      <c r="R2361" s="28">
        <v>0</v>
      </c>
      <c r="S2361" s="93">
        <v>0</v>
      </c>
      <c r="T2361" s="93">
        <f>_xlfn.XLOOKUP(B2361,'[3]Nur des jours'!$B:$B,'[3]Nur des jours'!$U:$U,"")</f>
        <v>0</v>
      </c>
      <c r="U2361" s="93">
        <v>0</v>
      </c>
      <c r="V2361" s="93">
        <v>0</v>
      </c>
      <c r="W2361" s="93">
        <v>0</v>
      </c>
      <c r="X2361" s="93">
        <v>0</v>
      </c>
      <c r="Y2361" s="93">
        <v>0</v>
      </c>
      <c r="Z2361" s="93">
        <v>0</v>
      </c>
      <c r="AA2361" s="93">
        <v>0</v>
      </c>
      <c r="AB2361" s="93">
        <v>0</v>
      </c>
      <c r="AC2361" s="93">
        <f>_xlfn.XLOOKUP(B2361,'[3]Nur des jours'!$B:$B,'[3]Nur des jours'!$N:$N,"")</f>
        <v>0</v>
      </c>
      <c r="AD2361" s="93">
        <v>0</v>
      </c>
      <c r="AE2361" s="93">
        <v>0</v>
      </c>
      <c r="AF2361" s="93">
        <v>0</v>
      </c>
      <c r="AG2361" s="93"/>
      <c r="AH2361" s="93">
        <v>0</v>
      </c>
      <c r="AI2361" s="93">
        <v>0</v>
      </c>
      <c r="AJ2361" s="93">
        <v>0</v>
      </c>
      <c r="AK2361" s="93">
        <v>0</v>
      </c>
      <c r="AL2361" s="93">
        <v>0</v>
      </c>
      <c r="AM2361" s="49" t="s">
        <v>5601</v>
      </c>
      <c r="AN2361" s="49"/>
      <c r="AO2361" s="48" t="str" cm="1">
        <f t="array" ref="AO2361">IFERROR(_xlfn.IFS(
AQ2361="MPR ISSUE","PDH",
AQ2361="BSS Hardware Issue","BSS",
AQ2361="Sites strategiques, MLL, Pylone, etc.","ENVTECH",
AQ2361="AKTIVCO DEFAUT GE &amp; POWER Cabinet","AKTIVCO",
AQ2361="AKTIVCO Coupure ENEO &amp; Baisse de tension","AKTIVCO GRID ONLY",
AQ2361="Coupure ENEO &amp; Baisse de tension","IHS GRID ONLY",
AQ2361="Defaut GE &amp; POWER Cabinet","IHS",
AQ2361="Sharing","Partners",
AQ2361="Sites strategiques &amp; DataCenter","SST &amp; DC",
AQ2361="Exclu","Exclu",
AQ2361="SAT","SAT",
AQ2361="SPARE-ISSUE","SPARE-ISSUE",
AQ2361="Fiber CAmtel","TRANS_FO_CAMTEL",
AQ2361="Fiber AOF","Fiber AOF",
AQ2361="Projet OCM (HUAWEI)","TRAVAUX-HUAWEI",
AQ2361="Projet OCM (NOKIA)","TRAVAUX-NOKIA",
AQ2361="ACCESS-ISSUE","ACCESS-ISSUE",
AQ2361="Projet OCM (ZTE, NOKIA, autres projets)","TRAVAUX OCM",
AQ2361="No root CAuse","No root cause",
AQ2361="ODU HS","PDH",
AQ2361="IP &amp; VLAN","PDH",
AQ2361="Warehouse HUAWEI","SPARE-ISSUE",
AQ2361="SPARE-HS","SPARE-ISSUE",
AQ2361="Power Telco","BSS",AQ2361="no impacts","no impacts"
),"")</f>
        <v>No root cause</v>
      </c>
      <c r="AP2361" s="48" t="str" cm="1">
        <f t="array" ref="AP2361">IFERROR(_xlfn.IFS(
AQ2361="MPR ISSUE","TX ISSUE",
AQ2361="BSS Hardware Issue","RAN ISSUE",
AQ2361="Sites strategiques, MLL, Pylone, etc.","ENVTECH",
AQ2361="AKTIVCO DEFAUT GE &amp; POWER Cabinet","POWER ISSUE",
AQ2361="AKTIVCO Coupure ENEO &amp; Baisse de tension","POWER ISSUE",
AQ2361="Coupure ENEO &amp; Baisse de tension","POWER ISSUE",
AQ2361="Defaut GE &amp; POWER Cabinet","POWER ISSUE",
AQ2361="Sharing","POWER ISSUE",
AQ2361="Sites strategiques &amp; DataCenter","POWER ISSUE",
AQ2361="Exclu","Exclu",
AQ2361="SAT","TX ISSUE",
AQ2361="SPARE-ISSUE","SPARE-ISSUE",
AQ2361="Fiber CAmtel","TX ISSUE",
AQ2361="Fiber AOF","TX ISSUE",
AQ2361="Projet OCM (HUAWEI)","TRAVAUX-HUAWEI",
AQ2361="Projet OCM (NOKIA)","TRAVAUX -NOKIA",
AQ2361="ACCESS-ISSUE","ACCESS-ISSUE",
AQ2361="Projet OCM (ZTE, NOKIA, autres projets)","TRAVAUX OCM",
AQ2361="No root CAuse","No root cause",
AQ2361="ODU HS","TX ISSUE",
AQ2361="IP &amp; VLAN","TX ISSUE",
AQ2361="Warehouse HUAWEI","SPARE-ISSUE",
AQ2361="SPARE-HS","SPARE-ISSUE",
AQ2361="Power Telco","RAN ISSUE",AQ2361="no impacts","no impacts"
),"")</f>
        <v>No root cause</v>
      </c>
      <c r="AQ2361" s="67" t="s">
        <v>5344</v>
      </c>
      <c r="AR2361" s="48" t="str" cm="1">
        <f t="array" ref="AR2361">IFERROR(_xlfn.IFS(
AQ2361="MPR ISSUE","ACTIVE",
AQ2361="BSS Hardware Issue","ACTIVE",
AQ2361="Sites strategiques, MLL, Pylone, etc.","PASSIVE",
AQ2361="AKTIVCO DEFAUT GE &amp; POWER Cabinet","PASSIVE",
AQ2361="AKTIVCO Coupure ENEO &amp; Baisse de tension","PASSIVE",
AQ2361="Coupure ENEO &amp; Baisse de tension","PASSIVE",
AQ2361="Defaut GE &amp; POWER Cabinet","PASSIVE",
AQ2361="Sharing","PASSIVE",
AQ2361="Sites strategiques &amp; DataCenter","PASSIVE",
AQ2361="Exclu","Exclu",
AQ2361="SAT","ACTIVE",
AQ2361="SPARE-ISSUE","SPARE-ISSUE",
AQ2361="Fiber CAmtel","ACTIVE",
AQ2361="Fiber AOF","ACTIVE",
AQ2361="Projet OCM (HUAWEI)","PLANNED WORKS",
AQ2361="Projet OCM (NOKIA)","PLANNED WORKS",
AQ2361="ACCESS-ISSUE","ACCESS-ISSUE",
AQ2361="Projet OCM (ZTE, NOKIA, autres projets)","PLANNED WORKS",
AQ2361="No root CAuse","No root cause",
AQ2361="ODU HS","ACTIVE",
AQ2361="IP &amp; VLAN","ACTIVE",
AQ2361="Warehouse HUAWEI","SPARE-ISSUE",
AQ2361="SPARE-HS","SPARE-ISSUE",
AQ2361="Power Telco","ACTIVE", AQ2361="no impacts","no impacts"
),"")</f>
        <v>No root cause</v>
      </c>
      <c r="AS2361" s="92" t="s">
        <v>5537</v>
      </c>
      <c r="AT2361" s="98" t="s">
        <v>5232</v>
      </c>
      <c r="AV2361" s="17" t="s">
        <v>5537</v>
      </c>
      <c r="AW2361" s="7" t="s">
        <v>5537</v>
      </c>
      <c r="AX2361" s="6" t="s">
        <v>5537</v>
      </c>
      <c r="AY2361" s="7"/>
      <c r="AZ2361" s="3" t="s">
        <v>5537</v>
      </c>
      <c r="BA2361" s="18" t="s">
        <v>5537</v>
      </c>
      <c r="BB2361" s="18" t="s">
        <v>5537</v>
      </c>
      <c r="BC2361" s="18" t="s">
        <v>5537</v>
      </c>
      <c r="BD2361" s="18" t="s">
        <v>5537</v>
      </c>
      <c r="BE2361" s="18" t="s">
        <v>5537</v>
      </c>
      <c r="BF2361" s="18" t="s">
        <v>5537</v>
      </c>
      <c r="BG2361" s="18" t="s">
        <v>5537</v>
      </c>
      <c r="BH2361" s="18" t="s">
        <v>5537</v>
      </c>
      <c r="BI2361" s="18" t="s">
        <v>5537</v>
      </c>
      <c r="BJ2361" s="18" t="s">
        <v>5537</v>
      </c>
      <c r="BK2361" s="18" t="s">
        <v>5537</v>
      </c>
      <c r="BL2361" s="9" t="s">
        <v>5537</v>
      </c>
      <c r="BM2361" s="14" t="s">
        <v>5537</v>
      </c>
      <c r="BN2361" s="14" t="s">
        <v>5537</v>
      </c>
      <c r="BO2361" s="14" t="str">
        <f>_xlfn.XLOOKUP(B2361,'[4]cell downs 18042026 17h'!$B:$B,'[4]cell downs 18042026 17h'!$B:$B,"")</f>
        <v/>
      </c>
      <c r="BP2361" s="14" t="str">
        <f>_xlfn.XLOOKUP(B2361,'[5]Cells Huawei 19042026 15h'!$B:$B,'[5]Cells Huawei 19042026 15h'!$B:$B,"")</f>
        <v/>
      </c>
      <c r="BQ2361" s="9" t="str">
        <f>_xlfn.XLOOKUP(B2361,'[6]cells down 19042026 9H40'!$B:$B,'[6]cells down 19042026 9H40'!$B:$B,"")</f>
        <v/>
      </c>
      <c r="BR2361" s="9" t="s">
        <v>5232</v>
      </c>
      <c r="BS2361" s="9" t="s">
        <v>1713</v>
      </c>
      <c r="BT2361" s="108"/>
    </row>
    <row r="2362" spans="1:72" s="9" customFormat="1" x14ac:dyDescent="0.35">
      <c r="A2362" s="1" t="s">
        <v>5233</v>
      </c>
      <c r="B2362" s="8" t="s">
        <v>5234</v>
      </c>
      <c r="C2362" s="3" t="str">
        <f>_xlfn.XLOOKUP(B2362,'[1]daily break down'!$D:$D,'[1]daily break down'!$E:$E,"")</f>
        <v>SUD-OUEST</v>
      </c>
      <c r="D2362" s="1" t="s">
        <v>21</v>
      </c>
      <c r="E2362" s="1" t="e">
        <v>#N/A</v>
      </c>
      <c r="F2362" s="3" t="s">
        <v>13</v>
      </c>
      <c r="G2362" s="1" t="s">
        <v>5233</v>
      </c>
      <c r="H2362" s="33" t="str">
        <f>_xlfn.XLOOKUP(B2362,[2]CALCULATION!$B:$B,[2]CALCULATION!$H:$H,"")</f>
        <v>NOKIA</v>
      </c>
      <c r="I2362" s="28">
        <v>0</v>
      </c>
      <c r="J2362" s="28">
        <v>0</v>
      </c>
      <c r="K2362" s="28">
        <v>0</v>
      </c>
      <c r="L2362" s="28">
        <v>0</v>
      </c>
      <c r="M2362" s="28">
        <v>0</v>
      </c>
      <c r="N2362" s="28">
        <v>0</v>
      </c>
      <c r="O2362" s="28">
        <v>0</v>
      </c>
      <c r="P2362" s="28">
        <v>0</v>
      </c>
      <c r="Q2362" s="28">
        <v>0</v>
      </c>
      <c r="R2362" s="28">
        <v>0</v>
      </c>
      <c r="S2362" s="93">
        <v>0</v>
      </c>
      <c r="T2362" s="93">
        <f>_xlfn.XLOOKUP(B2362,'[3]Nur des jours'!$B:$B,'[3]Nur des jours'!$U:$U,"")</f>
        <v>0</v>
      </c>
      <c r="U2362" s="93">
        <v>0</v>
      </c>
      <c r="V2362" s="93">
        <v>0</v>
      </c>
      <c r="W2362" s="93">
        <v>0</v>
      </c>
      <c r="X2362" s="93">
        <v>0</v>
      </c>
      <c r="Y2362" s="93">
        <v>0</v>
      </c>
      <c r="Z2362" s="93">
        <v>0</v>
      </c>
      <c r="AA2362" s="93">
        <v>0</v>
      </c>
      <c r="AB2362" s="93">
        <v>0</v>
      </c>
      <c r="AC2362" s="93">
        <f>_xlfn.XLOOKUP(B2362,'[3]Nur des jours'!$B:$B,'[3]Nur des jours'!$N:$N,"")</f>
        <v>0</v>
      </c>
      <c r="AD2362" s="93">
        <v>0</v>
      </c>
      <c r="AE2362" s="93">
        <v>0</v>
      </c>
      <c r="AF2362" s="93">
        <v>0</v>
      </c>
      <c r="AG2362" s="93"/>
      <c r="AH2362" s="93">
        <v>0</v>
      </c>
      <c r="AI2362" s="93">
        <v>0</v>
      </c>
      <c r="AJ2362" s="93">
        <v>0</v>
      </c>
      <c r="AK2362" s="93">
        <v>0</v>
      </c>
      <c r="AL2362" s="93">
        <v>0</v>
      </c>
      <c r="AM2362" s="49" t="s">
        <v>5601</v>
      </c>
      <c r="AN2362" s="49"/>
      <c r="AO2362" s="48" t="str" cm="1">
        <f t="array" ref="AO2362">IFERROR(_xlfn.IFS(
AQ2362="MPR ISSUE","PDH",
AQ2362="BSS Hardware Issue","BSS",
AQ2362="Sites strategiques, MLL, Pylone, etc.","ENVTECH",
AQ2362="AKTIVCO DEFAUT GE &amp; POWER Cabinet","AKTIVCO",
AQ2362="AKTIVCO Coupure ENEO &amp; Baisse de tension","AKTIVCO GRID ONLY",
AQ2362="Coupure ENEO &amp; Baisse de tension","IHS GRID ONLY",
AQ2362="Defaut GE &amp; POWER Cabinet","IHS",
AQ2362="Sharing","Partners",
AQ2362="Sites strategiques &amp; DataCenter","SST &amp; DC",
AQ2362="Exclu","Exclu",
AQ2362="SAT","SAT",
AQ2362="SPARE-ISSUE","SPARE-ISSUE",
AQ2362="Fiber CAmtel","TRANS_FO_CAMTEL",
AQ2362="Fiber AOF","Fiber AOF",
AQ2362="Projet OCM (HUAWEI)","TRAVAUX-HUAWEI",
AQ2362="Projet OCM (NOKIA)","TRAVAUX-NOKIA",
AQ2362="ACCESS-ISSUE","ACCESS-ISSUE",
AQ2362="Projet OCM (ZTE, NOKIA, autres projets)","TRAVAUX OCM",
AQ2362="No root CAuse","No root cause",
AQ2362="ODU HS","PDH",
AQ2362="IP &amp; VLAN","PDH",
AQ2362="Warehouse HUAWEI","SPARE-ISSUE",
AQ2362="SPARE-HS","SPARE-ISSUE",
AQ2362="Power Telco","BSS",AQ2362="no impacts","no impacts"
),"")</f>
        <v>No root cause</v>
      </c>
      <c r="AP2362" s="48" t="str" cm="1">
        <f t="array" ref="AP2362">IFERROR(_xlfn.IFS(
AQ2362="MPR ISSUE","TX ISSUE",
AQ2362="BSS Hardware Issue","RAN ISSUE",
AQ2362="Sites strategiques, MLL, Pylone, etc.","ENVTECH",
AQ2362="AKTIVCO DEFAUT GE &amp; POWER Cabinet","POWER ISSUE",
AQ2362="AKTIVCO Coupure ENEO &amp; Baisse de tension","POWER ISSUE",
AQ2362="Coupure ENEO &amp; Baisse de tension","POWER ISSUE",
AQ2362="Defaut GE &amp; POWER Cabinet","POWER ISSUE",
AQ2362="Sharing","POWER ISSUE",
AQ2362="Sites strategiques &amp; DataCenter","POWER ISSUE",
AQ2362="Exclu","Exclu",
AQ2362="SAT","TX ISSUE",
AQ2362="SPARE-ISSUE","SPARE-ISSUE",
AQ2362="Fiber CAmtel","TX ISSUE",
AQ2362="Fiber AOF","TX ISSUE",
AQ2362="Projet OCM (HUAWEI)","TRAVAUX-HUAWEI",
AQ2362="Projet OCM (NOKIA)","TRAVAUX -NOKIA",
AQ2362="ACCESS-ISSUE","ACCESS-ISSUE",
AQ2362="Projet OCM (ZTE, NOKIA, autres projets)","TRAVAUX OCM",
AQ2362="No root CAuse","No root cause",
AQ2362="ODU HS","TX ISSUE",
AQ2362="IP &amp; VLAN","TX ISSUE",
AQ2362="Warehouse HUAWEI","SPARE-ISSUE",
AQ2362="SPARE-HS","SPARE-ISSUE",
AQ2362="Power Telco","RAN ISSUE",AQ2362="no impacts","no impacts"
),"")</f>
        <v>No root cause</v>
      </c>
      <c r="AQ2362" s="67" t="s">
        <v>5344</v>
      </c>
      <c r="AR2362" s="48" t="str" cm="1">
        <f t="array" ref="AR2362">IFERROR(_xlfn.IFS(
AQ2362="MPR ISSUE","ACTIVE",
AQ2362="BSS Hardware Issue","ACTIVE",
AQ2362="Sites strategiques, MLL, Pylone, etc.","PASSIVE",
AQ2362="AKTIVCO DEFAUT GE &amp; POWER Cabinet","PASSIVE",
AQ2362="AKTIVCO Coupure ENEO &amp; Baisse de tension","PASSIVE",
AQ2362="Coupure ENEO &amp; Baisse de tension","PASSIVE",
AQ2362="Defaut GE &amp; POWER Cabinet","PASSIVE",
AQ2362="Sharing","PASSIVE",
AQ2362="Sites strategiques &amp; DataCenter","PASSIVE",
AQ2362="Exclu","Exclu",
AQ2362="SAT","ACTIVE",
AQ2362="SPARE-ISSUE","SPARE-ISSUE",
AQ2362="Fiber CAmtel","ACTIVE",
AQ2362="Fiber AOF","ACTIVE",
AQ2362="Projet OCM (HUAWEI)","PLANNED WORKS",
AQ2362="Projet OCM (NOKIA)","PLANNED WORKS",
AQ2362="ACCESS-ISSUE","ACCESS-ISSUE",
AQ2362="Projet OCM (ZTE, NOKIA, autres projets)","PLANNED WORKS",
AQ2362="No root CAuse","No root cause",
AQ2362="ODU HS","ACTIVE",
AQ2362="IP &amp; VLAN","ACTIVE",
AQ2362="Warehouse HUAWEI","SPARE-ISSUE",
AQ2362="SPARE-HS","SPARE-ISSUE",
AQ2362="Power Telco","ACTIVE", AQ2362="no impacts","no impacts"
),"")</f>
        <v>No root cause</v>
      </c>
      <c r="AS2362" s="92" t="s">
        <v>5537</v>
      </c>
      <c r="AT2362" s="98" t="s">
        <v>5234</v>
      </c>
      <c r="AV2362" s="17" t="s">
        <v>5537</v>
      </c>
      <c r="AW2362" s="7" t="s">
        <v>5537</v>
      </c>
      <c r="AX2362" s="6" t="s">
        <v>5537</v>
      </c>
      <c r="AY2362" s="7"/>
      <c r="AZ2362" s="3" t="s">
        <v>5537</v>
      </c>
      <c r="BA2362" s="18" t="s">
        <v>5537</v>
      </c>
      <c r="BB2362" s="18" t="s">
        <v>5537</v>
      </c>
      <c r="BC2362" s="18" t="s">
        <v>5537</v>
      </c>
      <c r="BD2362" s="18" t="s">
        <v>5537</v>
      </c>
      <c r="BE2362" s="18" t="s">
        <v>5537</v>
      </c>
      <c r="BF2362" s="18" t="s">
        <v>5537</v>
      </c>
      <c r="BG2362" s="18" t="s">
        <v>5537</v>
      </c>
      <c r="BH2362" s="18" t="s">
        <v>5537</v>
      </c>
      <c r="BI2362" s="18" t="s">
        <v>5537</v>
      </c>
      <c r="BJ2362" s="18" t="s">
        <v>5537</v>
      </c>
      <c r="BK2362" s="18" t="s">
        <v>5537</v>
      </c>
      <c r="BL2362" s="9" t="s">
        <v>5537</v>
      </c>
      <c r="BM2362" s="14" t="s">
        <v>5537</v>
      </c>
      <c r="BN2362" s="14" t="s">
        <v>5537</v>
      </c>
      <c r="BO2362" s="14" t="str">
        <f>_xlfn.XLOOKUP(B2362,'[4]cell downs 18042026 17h'!$B:$B,'[4]cell downs 18042026 17h'!$B:$B,"")</f>
        <v/>
      </c>
      <c r="BP2362" s="14" t="str">
        <f>_xlfn.XLOOKUP(B2362,'[5]Cells Huawei 19042026 15h'!$B:$B,'[5]Cells Huawei 19042026 15h'!$B:$B,"")</f>
        <v/>
      </c>
      <c r="BQ2362" s="9" t="str">
        <f>_xlfn.XLOOKUP(B2362,'[6]cells down 19042026 9H40'!$B:$B,'[6]cells down 19042026 9H40'!$B:$B,"")</f>
        <v/>
      </c>
      <c r="BR2362" s="9" t="s">
        <v>5537</v>
      </c>
      <c r="BS2362" s="9" t="s">
        <v>318</v>
      </c>
      <c r="BT2362" s="108"/>
    </row>
    <row r="2363" spans="1:72" s="9" customFormat="1" x14ac:dyDescent="0.35">
      <c r="A2363" s="1" t="s">
        <v>5254</v>
      </c>
      <c r="B2363" s="8" t="s">
        <v>5255</v>
      </c>
      <c r="C2363" s="3" t="str">
        <f>_xlfn.XLOOKUP(B2363,'[1]daily break down'!$D:$D,'[1]daily break down'!$E:$E,"")</f>
        <v>SUD-OUEST</v>
      </c>
      <c r="D2363" s="1" t="s">
        <v>11</v>
      </c>
      <c r="E2363" s="1" t="s">
        <v>1160</v>
      </c>
      <c r="F2363" s="3" t="s">
        <v>13</v>
      </c>
      <c r="G2363" s="1" t="s">
        <v>5256</v>
      </c>
      <c r="H2363" s="33" t="str">
        <f>_xlfn.XLOOKUP(B2363,[2]CALCULATION!$B:$B,[2]CALCULATION!$H:$H,"")</f>
        <v>NOKIA</v>
      </c>
      <c r="I2363" s="28">
        <v>0</v>
      </c>
      <c r="J2363" s="28">
        <v>0</v>
      </c>
      <c r="K2363" s="28">
        <v>0</v>
      </c>
      <c r="L2363" s="28">
        <v>0</v>
      </c>
      <c r="M2363" s="28">
        <v>0</v>
      </c>
      <c r="N2363" s="28">
        <v>0</v>
      </c>
      <c r="O2363" s="28">
        <v>0</v>
      </c>
      <c r="P2363" s="28">
        <v>0</v>
      </c>
      <c r="Q2363" s="28">
        <v>0</v>
      </c>
      <c r="R2363" s="28">
        <v>0</v>
      </c>
      <c r="S2363" s="93">
        <v>0</v>
      </c>
      <c r="T2363" s="93">
        <f>_xlfn.XLOOKUP(B2363,'[3]Nur des jours'!$B:$B,'[3]Nur des jours'!$U:$U,"")</f>
        <v>0</v>
      </c>
      <c r="U2363" s="93">
        <v>0</v>
      </c>
      <c r="V2363" s="93">
        <v>0</v>
      </c>
      <c r="W2363" s="93">
        <v>0</v>
      </c>
      <c r="X2363" s="93">
        <v>0</v>
      </c>
      <c r="Y2363" s="93">
        <v>0</v>
      </c>
      <c r="Z2363" s="93">
        <v>0</v>
      </c>
      <c r="AA2363" s="93">
        <v>0</v>
      </c>
      <c r="AB2363" s="93">
        <v>0</v>
      </c>
      <c r="AC2363" s="93">
        <f>_xlfn.XLOOKUP(B2363,'[3]Nur des jours'!$B:$B,'[3]Nur des jours'!$N:$N,"")</f>
        <v>0</v>
      </c>
      <c r="AD2363" s="93">
        <v>0</v>
      </c>
      <c r="AE2363" s="93">
        <v>0</v>
      </c>
      <c r="AF2363" s="93">
        <v>0</v>
      </c>
      <c r="AG2363" s="93"/>
      <c r="AH2363" s="93">
        <v>0</v>
      </c>
      <c r="AI2363" s="93">
        <v>0</v>
      </c>
      <c r="AJ2363" s="93">
        <v>0</v>
      </c>
      <c r="AK2363" s="93">
        <v>0</v>
      </c>
      <c r="AL2363" s="93">
        <v>0</v>
      </c>
      <c r="AM2363" s="49" t="s">
        <v>5601</v>
      </c>
      <c r="AN2363" s="49"/>
      <c r="AO2363" s="48" t="str" cm="1">
        <f t="array" ref="AO2363">IFERROR(_xlfn.IFS(
AQ2363="MPR ISSUE","PDH",
AQ2363="BSS Hardware Issue","BSS",
AQ2363="Sites strategiques, MLL, Pylone, etc.","ENVTECH",
AQ2363="AKTIVCO DEFAUT GE &amp; POWER Cabinet","AKTIVCO",
AQ2363="AKTIVCO Coupure ENEO &amp; Baisse de tension","AKTIVCO GRID ONLY",
AQ2363="Coupure ENEO &amp; Baisse de tension","IHS GRID ONLY",
AQ2363="Defaut GE &amp; POWER Cabinet","IHS",
AQ2363="Sharing","Partners",
AQ2363="Sites strategiques &amp; DataCenter","SST &amp; DC",
AQ2363="Exclu","Exclu",
AQ2363="SAT","SAT",
AQ2363="SPARE-ISSUE","SPARE-ISSUE",
AQ2363="Fiber CAmtel","TRANS_FO_CAMTEL",
AQ2363="Fiber AOF","Fiber AOF",
AQ2363="Projet OCM (HUAWEI)","TRAVAUX-HUAWEI",
AQ2363="Projet OCM (NOKIA)","TRAVAUX-NOKIA",
AQ2363="ACCESS-ISSUE","ACCESS-ISSUE",
AQ2363="Projet OCM (ZTE, NOKIA, autres projets)","TRAVAUX OCM",
AQ2363="No root CAuse","No root cause",
AQ2363="ODU HS","PDH",
AQ2363="IP &amp; VLAN","PDH",
AQ2363="Warehouse HUAWEI","SPARE-ISSUE",
AQ2363="SPARE-HS","SPARE-ISSUE",
AQ2363="Power Telco","BSS",AQ2363="no impacts","no impacts"
),"")</f>
        <v>TRAVAUX OCM</v>
      </c>
      <c r="AP2363" s="48" t="str" cm="1">
        <f t="array" ref="AP2363">IFERROR(_xlfn.IFS(
AQ2363="MPR ISSUE","TX ISSUE",
AQ2363="BSS Hardware Issue","RAN ISSUE",
AQ2363="Sites strategiques, MLL, Pylone, etc.","ENVTECH",
AQ2363="AKTIVCO DEFAUT GE &amp; POWER Cabinet","POWER ISSUE",
AQ2363="AKTIVCO Coupure ENEO &amp; Baisse de tension","POWER ISSUE",
AQ2363="Coupure ENEO &amp; Baisse de tension","POWER ISSUE",
AQ2363="Defaut GE &amp; POWER Cabinet","POWER ISSUE",
AQ2363="Sharing","POWER ISSUE",
AQ2363="Sites strategiques &amp; DataCenter","POWER ISSUE",
AQ2363="Exclu","Exclu",
AQ2363="SAT","TX ISSUE",
AQ2363="SPARE-ISSUE","SPARE-ISSUE",
AQ2363="Fiber CAmtel","TX ISSUE",
AQ2363="Fiber AOF","TX ISSUE",
AQ2363="Projet OCM (HUAWEI)","TRAVAUX-HUAWEI",
AQ2363="Projet OCM (NOKIA)","TRAVAUX -NOKIA",
AQ2363="ACCESS-ISSUE","ACCESS-ISSUE",
AQ2363="Projet OCM (ZTE, NOKIA, autres projets)","TRAVAUX OCM",
AQ2363="No root CAuse","No root cause",
AQ2363="ODU HS","TX ISSUE",
AQ2363="IP &amp; VLAN","TX ISSUE",
AQ2363="Warehouse HUAWEI","SPARE-ISSUE",
AQ2363="SPARE-HS","SPARE-ISSUE",
AQ2363="Power Telco","RAN ISSUE",AQ2363="no impacts","no impacts"
),"")</f>
        <v>TRAVAUX OCM</v>
      </c>
      <c r="AQ2363" s="67" t="s">
        <v>5341</v>
      </c>
      <c r="AR2363" s="48" t="str" cm="1">
        <f t="array" ref="AR2363">IFERROR(_xlfn.IFS(
AQ2363="MPR ISSUE","ACTIVE",
AQ2363="BSS Hardware Issue","ACTIVE",
AQ2363="Sites strategiques, MLL, Pylone, etc.","PASSIVE",
AQ2363="AKTIVCO DEFAUT GE &amp; POWER Cabinet","PASSIVE",
AQ2363="AKTIVCO Coupure ENEO &amp; Baisse de tension","PASSIVE",
AQ2363="Coupure ENEO &amp; Baisse de tension","PASSIVE",
AQ2363="Defaut GE &amp; POWER Cabinet","PASSIVE",
AQ2363="Sharing","PASSIVE",
AQ2363="Sites strategiques &amp; DataCenter","PASSIVE",
AQ2363="Exclu","Exclu",
AQ2363="SAT","ACTIVE",
AQ2363="SPARE-ISSUE","SPARE-ISSUE",
AQ2363="Fiber CAmtel","ACTIVE",
AQ2363="Fiber AOF","ACTIVE",
AQ2363="Projet OCM (HUAWEI)","PLANNED WORKS",
AQ2363="Projet OCM (NOKIA)","PLANNED WORKS",
AQ2363="ACCESS-ISSUE","ACCESS-ISSUE",
AQ2363="Projet OCM (ZTE, NOKIA, autres projets)","PLANNED WORKS",
AQ2363="No root CAuse","No root cause",
AQ2363="ODU HS","ACTIVE",
AQ2363="IP &amp; VLAN","ACTIVE",
AQ2363="Warehouse HUAWEI","SPARE-ISSUE",
AQ2363="SPARE-HS","SPARE-ISSUE",
AQ2363="Power Telco","ACTIVE", AQ2363="no impacts","no impacts"
),"")</f>
        <v>PLANNED WORKS</v>
      </c>
      <c r="AS2363" s="92" t="s">
        <v>5979</v>
      </c>
      <c r="AT2363" s="98" t="s">
        <v>5255</v>
      </c>
      <c r="AV2363" s="17" t="s">
        <v>5537</v>
      </c>
      <c r="AW2363" s="7" t="s">
        <v>5537</v>
      </c>
      <c r="AX2363" s="6" t="s">
        <v>5537</v>
      </c>
      <c r="AY2363" s="7"/>
      <c r="AZ2363" s="3" t="s">
        <v>5537</v>
      </c>
      <c r="BA2363" s="18" t="s">
        <v>5537</v>
      </c>
      <c r="BB2363" s="18" t="s">
        <v>5537</v>
      </c>
      <c r="BC2363" s="18" t="s">
        <v>5537</v>
      </c>
      <c r="BD2363" s="18" t="s">
        <v>5537</v>
      </c>
      <c r="BE2363" s="18" t="s">
        <v>5537</v>
      </c>
      <c r="BF2363" s="18" t="s">
        <v>5537</v>
      </c>
      <c r="BG2363" s="18" t="s">
        <v>5537</v>
      </c>
      <c r="BH2363" s="18" t="s">
        <v>5537</v>
      </c>
      <c r="BI2363" s="18" t="s">
        <v>5537</v>
      </c>
      <c r="BJ2363" s="18" t="s">
        <v>6389</v>
      </c>
      <c r="BK2363" s="18" t="s">
        <v>6390</v>
      </c>
      <c r="BL2363" s="9" t="s">
        <v>5537</v>
      </c>
      <c r="BM2363" s="14" t="s">
        <v>5537</v>
      </c>
      <c r="BN2363" s="14" t="s">
        <v>5537</v>
      </c>
      <c r="BO2363" s="14" t="str">
        <f>_xlfn.XLOOKUP(B2363,'[4]cell downs 18042026 17h'!$B:$B,'[4]cell downs 18042026 17h'!$B:$B,"")</f>
        <v/>
      </c>
      <c r="BP2363" s="14" t="str">
        <f>_xlfn.XLOOKUP(B2363,'[5]Cells Huawei 19042026 15h'!$B:$B,'[5]Cells Huawei 19042026 15h'!$B:$B,"")</f>
        <v/>
      </c>
      <c r="BQ2363" s="9" t="str">
        <f>_xlfn.XLOOKUP(B2363,'[6]cells down 19042026 9H40'!$B:$B,'[6]cells down 19042026 9H40'!$B:$B,"")</f>
        <v/>
      </c>
      <c r="BR2363" s="9" t="s">
        <v>5255</v>
      </c>
      <c r="BS2363" s="9" t="s">
        <v>12</v>
      </c>
      <c r="BT2363" s="108"/>
    </row>
    <row r="2364" spans="1:72" s="9" customFormat="1" x14ac:dyDescent="0.35">
      <c r="A2364" s="1" t="s">
        <v>5263</v>
      </c>
      <c r="B2364" s="8" t="s">
        <v>5264</v>
      </c>
      <c r="C2364" s="3" t="str">
        <f>_xlfn.XLOOKUP(B2364,'[1]daily break down'!$D:$D,'[1]daily break down'!$E:$E,"")</f>
        <v>SUD-OUEST</v>
      </c>
      <c r="D2364" s="1" t="s">
        <v>11</v>
      </c>
      <c r="E2364" s="1" t="s">
        <v>154</v>
      </c>
      <c r="F2364" s="3" t="s">
        <v>13</v>
      </c>
      <c r="G2364" s="1" t="s">
        <v>4251</v>
      </c>
      <c r="H2364" s="33" t="str">
        <f>_xlfn.XLOOKUP(B2364,[2]CALCULATION!$B:$B,[2]CALCULATION!$H:$H,"")</f>
        <v>NOKIA</v>
      </c>
      <c r="I2364" s="28">
        <v>0</v>
      </c>
      <c r="J2364" s="28">
        <v>0</v>
      </c>
      <c r="K2364" s="28">
        <v>0</v>
      </c>
      <c r="L2364" s="28">
        <v>0</v>
      </c>
      <c r="M2364" s="28">
        <v>0</v>
      </c>
      <c r="N2364" s="28">
        <v>0</v>
      </c>
      <c r="O2364" s="28">
        <v>0</v>
      </c>
      <c r="P2364" s="28">
        <v>0</v>
      </c>
      <c r="Q2364" s="28">
        <v>0</v>
      </c>
      <c r="R2364" s="28">
        <v>0</v>
      </c>
      <c r="S2364" s="93">
        <v>0</v>
      </c>
      <c r="T2364" s="93">
        <f>_xlfn.XLOOKUP(B2364,'[3]Nur des jours'!$B:$B,'[3]Nur des jours'!$U:$U,"")</f>
        <v>0</v>
      </c>
      <c r="U2364" s="93">
        <v>0</v>
      </c>
      <c r="V2364" s="93">
        <v>0</v>
      </c>
      <c r="W2364" s="93">
        <v>0</v>
      </c>
      <c r="X2364" s="93">
        <v>0</v>
      </c>
      <c r="Y2364" s="93">
        <v>0</v>
      </c>
      <c r="Z2364" s="93">
        <v>0</v>
      </c>
      <c r="AA2364" s="93">
        <v>0</v>
      </c>
      <c r="AB2364" s="93">
        <v>0</v>
      </c>
      <c r="AC2364" s="93">
        <f>_xlfn.XLOOKUP(B2364,'[3]Nur des jours'!$B:$B,'[3]Nur des jours'!$N:$N,"")</f>
        <v>0</v>
      </c>
      <c r="AD2364" s="93">
        <v>0</v>
      </c>
      <c r="AE2364" s="93">
        <v>0</v>
      </c>
      <c r="AF2364" s="93">
        <v>0</v>
      </c>
      <c r="AG2364" s="93"/>
      <c r="AH2364" s="93">
        <v>0</v>
      </c>
      <c r="AI2364" s="93">
        <v>0</v>
      </c>
      <c r="AJ2364" s="93">
        <v>0</v>
      </c>
      <c r="AK2364" s="93">
        <v>0</v>
      </c>
      <c r="AL2364" s="93">
        <v>0</v>
      </c>
      <c r="AM2364" s="49" t="s">
        <v>5601</v>
      </c>
      <c r="AN2364" s="49"/>
      <c r="AO2364" s="48" t="str" cm="1">
        <f t="array" ref="AO2364">IFERROR(_xlfn.IFS(
AQ2364="MPR ISSUE","PDH",
AQ2364="BSS Hardware Issue","BSS",
AQ2364="Sites strategiques, MLL, Pylone, etc.","ENVTECH",
AQ2364="AKTIVCO DEFAUT GE &amp; POWER Cabinet","AKTIVCO",
AQ2364="AKTIVCO Coupure ENEO &amp; Baisse de tension","AKTIVCO GRID ONLY",
AQ2364="Coupure ENEO &amp; Baisse de tension","IHS GRID ONLY",
AQ2364="Defaut GE &amp; POWER Cabinet","IHS",
AQ2364="Sharing","Partners",
AQ2364="Sites strategiques &amp; DataCenter","SST &amp; DC",
AQ2364="Exclu","Exclu",
AQ2364="SAT","SAT",
AQ2364="SPARE-ISSUE","SPARE-ISSUE",
AQ2364="Fiber CAmtel","TRANS_FO_CAMTEL",
AQ2364="Fiber AOF","Fiber AOF",
AQ2364="Projet OCM (HUAWEI)","TRAVAUX-HUAWEI",
AQ2364="Projet OCM (NOKIA)","TRAVAUX-NOKIA",
AQ2364="ACCESS-ISSUE","ACCESS-ISSUE",
AQ2364="Projet OCM (ZTE, NOKIA, autres projets)","TRAVAUX OCM",
AQ2364="No root CAuse","No root cause",
AQ2364="ODU HS","PDH",
AQ2364="IP &amp; VLAN","PDH",
AQ2364="Warehouse HUAWEI","SPARE-ISSUE",
AQ2364="SPARE-HS","SPARE-ISSUE",
AQ2364="Power Telco","BSS",AQ2364="no impacts","no impacts"
),"")</f>
        <v>No root cause</v>
      </c>
      <c r="AP2364" s="48" t="str" cm="1">
        <f t="array" ref="AP2364">IFERROR(_xlfn.IFS(
AQ2364="MPR ISSUE","TX ISSUE",
AQ2364="BSS Hardware Issue","RAN ISSUE",
AQ2364="Sites strategiques, MLL, Pylone, etc.","ENVTECH",
AQ2364="AKTIVCO DEFAUT GE &amp; POWER Cabinet","POWER ISSUE",
AQ2364="AKTIVCO Coupure ENEO &amp; Baisse de tension","POWER ISSUE",
AQ2364="Coupure ENEO &amp; Baisse de tension","POWER ISSUE",
AQ2364="Defaut GE &amp; POWER Cabinet","POWER ISSUE",
AQ2364="Sharing","POWER ISSUE",
AQ2364="Sites strategiques &amp; DataCenter","POWER ISSUE",
AQ2364="Exclu","Exclu",
AQ2364="SAT","TX ISSUE",
AQ2364="SPARE-ISSUE","SPARE-ISSUE",
AQ2364="Fiber CAmtel","TX ISSUE",
AQ2364="Fiber AOF","TX ISSUE",
AQ2364="Projet OCM (HUAWEI)","TRAVAUX-HUAWEI",
AQ2364="Projet OCM (NOKIA)","TRAVAUX -NOKIA",
AQ2364="ACCESS-ISSUE","ACCESS-ISSUE",
AQ2364="Projet OCM (ZTE, NOKIA, autres projets)","TRAVAUX OCM",
AQ2364="No root CAuse","No root cause",
AQ2364="ODU HS","TX ISSUE",
AQ2364="IP &amp; VLAN","TX ISSUE",
AQ2364="Warehouse HUAWEI","SPARE-ISSUE",
AQ2364="SPARE-HS","SPARE-ISSUE",
AQ2364="Power Telco","RAN ISSUE",AQ2364="no impacts","no impacts"
),"")</f>
        <v>No root cause</v>
      </c>
      <c r="AQ2364" s="67" t="s">
        <v>5344</v>
      </c>
      <c r="AR2364" s="48" t="str" cm="1">
        <f t="array" ref="AR2364">IFERROR(_xlfn.IFS(
AQ2364="MPR ISSUE","ACTIVE",
AQ2364="BSS Hardware Issue","ACTIVE",
AQ2364="Sites strategiques, MLL, Pylone, etc.","PASSIVE",
AQ2364="AKTIVCO DEFAUT GE &amp; POWER Cabinet","PASSIVE",
AQ2364="AKTIVCO Coupure ENEO &amp; Baisse de tension","PASSIVE",
AQ2364="Coupure ENEO &amp; Baisse de tension","PASSIVE",
AQ2364="Defaut GE &amp; POWER Cabinet","PASSIVE",
AQ2364="Sharing","PASSIVE",
AQ2364="Sites strategiques &amp; DataCenter","PASSIVE",
AQ2364="Exclu","Exclu",
AQ2364="SAT","ACTIVE",
AQ2364="SPARE-ISSUE","SPARE-ISSUE",
AQ2364="Fiber CAmtel","ACTIVE",
AQ2364="Fiber AOF","ACTIVE",
AQ2364="Projet OCM (HUAWEI)","PLANNED WORKS",
AQ2364="Projet OCM (NOKIA)","PLANNED WORKS",
AQ2364="ACCESS-ISSUE","ACCESS-ISSUE",
AQ2364="Projet OCM (ZTE, NOKIA, autres projets)","PLANNED WORKS",
AQ2364="No root CAuse","No root cause",
AQ2364="ODU HS","ACTIVE",
AQ2364="IP &amp; VLAN","ACTIVE",
AQ2364="Warehouse HUAWEI","SPARE-ISSUE",
AQ2364="SPARE-HS","SPARE-ISSUE",
AQ2364="Power Telco","ACTIVE", AQ2364="no impacts","no impacts"
),"")</f>
        <v>No root cause</v>
      </c>
      <c r="AS2364" s="92" t="s">
        <v>5537</v>
      </c>
      <c r="AT2364" s="98" t="s">
        <v>5264</v>
      </c>
      <c r="AV2364" s="17" t="s">
        <v>5537</v>
      </c>
      <c r="AW2364" s="7" t="s">
        <v>5537</v>
      </c>
      <c r="AX2364" s="6" t="s">
        <v>5537</v>
      </c>
      <c r="AY2364" s="7"/>
      <c r="AZ2364" s="3" t="s">
        <v>5537</v>
      </c>
      <c r="BA2364" s="18" t="s">
        <v>5537</v>
      </c>
      <c r="BB2364" s="18" t="s">
        <v>5537</v>
      </c>
      <c r="BC2364" s="18" t="s">
        <v>5537</v>
      </c>
      <c r="BD2364" s="18" t="s">
        <v>5537</v>
      </c>
      <c r="BE2364" s="18" t="s">
        <v>5537</v>
      </c>
      <c r="BF2364" s="18" t="s">
        <v>5537</v>
      </c>
      <c r="BG2364" s="18" t="s">
        <v>5537</v>
      </c>
      <c r="BH2364" s="18" t="s">
        <v>5537</v>
      </c>
      <c r="BI2364" s="18" t="s">
        <v>5537</v>
      </c>
      <c r="BJ2364" s="18" t="s">
        <v>5537</v>
      </c>
      <c r="BK2364" s="18" t="s">
        <v>5537</v>
      </c>
      <c r="BL2364" s="9" t="s">
        <v>5537</v>
      </c>
      <c r="BM2364" s="14" t="s">
        <v>5537</v>
      </c>
      <c r="BN2364" s="14" t="s">
        <v>5537</v>
      </c>
      <c r="BO2364" s="14" t="str">
        <f>_xlfn.XLOOKUP(B2364,'[4]cell downs 18042026 17h'!$B:$B,'[4]cell downs 18042026 17h'!$B:$B,"")</f>
        <v/>
      </c>
      <c r="BP2364" s="14" t="str">
        <f>_xlfn.XLOOKUP(B2364,'[5]Cells Huawei 19042026 15h'!$B:$B,'[5]Cells Huawei 19042026 15h'!$B:$B,"")</f>
        <v/>
      </c>
      <c r="BQ2364" s="9" t="str">
        <f>_xlfn.XLOOKUP(B2364,'[6]cells down 19042026 9H40'!$B:$B,'[6]cells down 19042026 9H40'!$B:$B,"")</f>
        <v/>
      </c>
      <c r="BR2364" s="9" t="s">
        <v>5264</v>
      </c>
      <c r="BS2364" s="9" t="s">
        <v>318</v>
      </c>
      <c r="BT2364" s="108"/>
    </row>
    <row r="2365" spans="1:72" s="9" customFormat="1" x14ac:dyDescent="0.35">
      <c r="A2365" s="1" t="s">
        <v>5265</v>
      </c>
      <c r="B2365" s="8" t="s">
        <v>5266</v>
      </c>
      <c r="C2365" s="3" t="str">
        <f>_xlfn.XLOOKUP(B2365,'[1]daily break down'!$D:$D,'[1]daily break down'!$E:$E,"")</f>
        <v>SUD-OUEST</v>
      </c>
      <c r="D2365" s="1" t="s">
        <v>11</v>
      </c>
      <c r="E2365" s="1" t="s">
        <v>12</v>
      </c>
      <c r="F2365" s="3" t="s">
        <v>13</v>
      </c>
      <c r="G2365" s="1" t="s">
        <v>4251</v>
      </c>
      <c r="H2365" s="33" t="str">
        <f>_xlfn.XLOOKUP(B2365,[2]CALCULATION!$B:$B,[2]CALCULATION!$H:$H,"")</f>
        <v>NOKIA</v>
      </c>
      <c r="I2365" s="28">
        <v>0</v>
      </c>
      <c r="J2365" s="28">
        <v>0</v>
      </c>
      <c r="K2365" s="28">
        <v>0</v>
      </c>
      <c r="L2365" s="28">
        <v>0</v>
      </c>
      <c r="M2365" s="28">
        <v>0</v>
      </c>
      <c r="N2365" s="28">
        <v>0</v>
      </c>
      <c r="O2365" s="28">
        <v>0</v>
      </c>
      <c r="P2365" s="28">
        <v>0</v>
      </c>
      <c r="Q2365" s="28">
        <v>0</v>
      </c>
      <c r="R2365" s="28">
        <v>0</v>
      </c>
      <c r="S2365" s="93">
        <v>0</v>
      </c>
      <c r="T2365" s="93">
        <f>_xlfn.XLOOKUP(B2365,'[3]Nur des jours'!$B:$B,'[3]Nur des jours'!$U:$U,"")</f>
        <v>0</v>
      </c>
      <c r="U2365" s="93">
        <v>0</v>
      </c>
      <c r="V2365" s="93">
        <v>0</v>
      </c>
      <c r="W2365" s="93">
        <v>0</v>
      </c>
      <c r="X2365" s="93">
        <v>0</v>
      </c>
      <c r="Y2365" s="93">
        <v>0</v>
      </c>
      <c r="Z2365" s="93">
        <v>0</v>
      </c>
      <c r="AA2365" s="93">
        <v>0</v>
      </c>
      <c r="AB2365" s="93">
        <v>0</v>
      </c>
      <c r="AC2365" s="93">
        <f>_xlfn.XLOOKUP(B2365,'[3]Nur des jours'!$B:$B,'[3]Nur des jours'!$N:$N,"")</f>
        <v>0</v>
      </c>
      <c r="AD2365" s="93">
        <v>0</v>
      </c>
      <c r="AE2365" s="93">
        <v>0</v>
      </c>
      <c r="AF2365" s="93">
        <v>0</v>
      </c>
      <c r="AG2365" s="93"/>
      <c r="AH2365" s="93">
        <v>0</v>
      </c>
      <c r="AI2365" s="93">
        <v>0</v>
      </c>
      <c r="AJ2365" s="93">
        <v>0</v>
      </c>
      <c r="AK2365" s="93">
        <v>0</v>
      </c>
      <c r="AL2365" s="93">
        <v>0</v>
      </c>
      <c r="AM2365" s="49" t="s">
        <v>5601</v>
      </c>
      <c r="AN2365" s="49"/>
      <c r="AO2365" s="48" t="str" cm="1">
        <f t="array" ref="AO2365">IFERROR(_xlfn.IFS(
AQ2365="MPR ISSUE","PDH",
AQ2365="BSS Hardware Issue","BSS",
AQ2365="Sites strategiques, MLL, Pylone, etc.","ENVTECH",
AQ2365="AKTIVCO DEFAUT GE &amp; POWER Cabinet","AKTIVCO",
AQ2365="AKTIVCO Coupure ENEO &amp; Baisse de tension","AKTIVCO GRID ONLY",
AQ2365="Coupure ENEO &amp; Baisse de tension","IHS GRID ONLY",
AQ2365="Defaut GE &amp; POWER Cabinet","IHS",
AQ2365="Sharing","Partners",
AQ2365="Sites strategiques &amp; DataCenter","SST &amp; DC",
AQ2365="Exclu","Exclu",
AQ2365="SAT","SAT",
AQ2365="SPARE-ISSUE","SPARE-ISSUE",
AQ2365="Fiber CAmtel","TRANS_FO_CAMTEL",
AQ2365="Fiber AOF","Fiber AOF",
AQ2365="Projet OCM (HUAWEI)","TRAVAUX-HUAWEI",
AQ2365="Projet OCM (NOKIA)","TRAVAUX-NOKIA",
AQ2365="ACCESS-ISSUE","ACCESS-ISSUE",
AQ2365="Projet OCM (ZTE, NOKIA, autres projets)","TRAVAUX OCM",
AQ2365="No root CAuse","No root cause",
AQ2365="ODU HS","PDH",
AQ2365="IP &amp; VLAN","PDH",
AQ2365="Warehouse HUAWEI","SPARE-ISSUE",
AQ2365="SPARE-HS","SPARE-ISSUE",
AQ2365="Power Telco","BSS",AQ2365="no impacts","no impacts"
),"")</f>
        <v>No root cause</v>
      </c>
      <c r="AP2365" s="48" t="str" cm="1">
        <f t="array" ref="AP2365">IFERROR(_xlfn.IFS(
AQ2365="MPR ISSUE","TX ISSUE",
AQ2365="BSS Hardware Issue","RAN ISSUE",
AQ2365="Sites strategiques, MLL, Pylone, etc.","ENVTECH",
AQ2365="AKTIVCO DEFAUT GE &amp; POWER Cabinet","POWER ISSUE",
AQ2365="AKTIVCO Coupure ENEO &amp; Baisse de tension","POWER ISSUE",
AQ2365="Coupure ENEO &amp; Baisse de tension","POWER ISSUE",
AQ2365="Defaut GE &amp; POWER Cabinet","POWER ISSUE",
AQ2365="Sharing","POWER ISSUE",
AQ2365="Sites strategiques &amp; DataCenter","POWER ISSUE",
AQ2365="Exclu","Exclu",
AQ2365="SAT","TX ISSUE",
AQ2365="SPARE-ISSUE","SPARE-ISSUE",
AQ2365="Fiber CAmtel","TX ISSUE",
AQ2365="Fiber AOF","TX ISSUE",
AQ2365="Projet OCM (HUAWEI)","TRAVAUX-HUAWEI",
AQ2365="Projet OCM (NOKIA)","TRAVAUX -NOKIA",
AQ2365="ACCESS-ISSUE","ACCESS-ISSUE",
AQ2365="Projet OCM (ZTE, NOKIA, autres projets)","TRAVAUX OCM",
AQ2365="No root CAuse","No root cause",
AQ2365="ODU HS","TX ISSUE",
AQ2365="IP &amp; VLAN","TX ISSUE",
AQ2365="Warehouse HUAWEI","SPARE-ISSUE",
AQ2365="SPARE-HS","SPARE-ISSUE",
AQ2365="Power Telco","RAN ISSUE",AQ2365="no impacts","no impacts"
),"")</f>
        <v>No root cause</v>
      </c>
      <c r="AQ2365" s="67" t="s">
        <v>5344</v>
      </c>
      <c r="AR2365" s="48" t="str" cm="1">
        <f t="array" ref="AR2365">IFERROR(_xlfn.IFS(
AQ2365="MPR ISSUE","ACTIVE",
AQ2365="BSS Hardware Issue","ACTIVE",
AQ2365="Sites strategiques, MLL, Pylone, etc.","PASSIVE",
AQ2365="AKTIVCO DEFAUT GE &amp; POWER Cabinet","PASSIVE",
AQ2365="AKTIVCO Coupure ENEO &amp; Baisse de tension","PASSIVE",
AQ2365="Coupure ENEO &amp; Baisse de tension","PASSIVE",
AQ2365="Defaut GE &amp; POWER Cabinet","PASSIVE",
AQ2365="Sharing","PASSIVE",
AQ2365="Sites strategiques &amp; DataCenter","PASSIVE",
AQ2365="Exclu","Exclu",
AQ2365="SAT","ACTIVE",
AQ2365="SPARE-ISSUE","SPARE-ISSUE",
AQ2365="Fiber CAmtel","ACTIVE",
AQ2365="Fiber AOF","ACTIVE",
AQ2365="Projet OCM (HUAWEI)","PLANNED WORKS",
AQ2365="Projet OCM (NOKIA)","PLANNED WORKS",
AQ2365="ACCESS-ISSUE","ACCESS-ISSUE",
AQ2365="Projet OCM (ZTE, NOKIA, autres projets)","PLANNED WORKS",
AQ2365="No root CAuse","No root cause",
AQ2365="ODU HS","ACTIVE",
AQ2365="IP &amp; VLAN","ACTIVE",
AQ2365="Warehouse HUAWEI","SPARE-ISSUE",
AQ2365="SPARE-HS","SPARE-ISSUE",
AQ2365="Power Telco","ACTIVE", AQ2365="no impacts","no impacts"
),"")</f>
        <v>No root cause</v>
      </c>
      <c r="AS2365" s="92" t="s">
        <v>5537</v>
      </c>
      <c r="AT2365" s="98" t="s">
        <v>5266</v>
      </c>
      <c r="AV2365" s="17" t="s">
        <v>5537</v>
      </c>
      <c r="AW2365" s="7" t="s">
        <v>5537</v>
      </c>
      <c r="AX2365" s="6" t="s">
        <v>5537</v>
      </c>
      <c r="AY2365" s="7"/>
      <c r="AZ2365" s="3" t="s">
        <v>5537</v>
      </c>
      <c r="BA2365" s="18" t="s">
        <v>5537</v>
      </c>
      <c r="BB2365" s="18" t="s">
        <v>5537</v>
      </c>
      <c r="BC2365" s="18" t="s">
        <v>5537</v>
      </c>
      <c r="BD2365" s="18" t="s">
        <v>5537</v>
      </c>
      <c r="BE2365" s="18" t="s">
        <v>5537</v>
      </c>
      <c r="BF2365" s="18" t="s">
        <v>5537</v>
      </c>
      <c r="BG2365" s="18" t="s">
        <v>5537</v>
      </c>
      <c r="BH2365" s="18" t="s">
        <v>5537</v>
      </c>
      <c r="BI2365" s="18" t="s">
        <v>5537</v>
      </c>
      <c r="BJ2365" s="18" t="s">
        <v>5537</v>
      </c>
      <c r="BK2365" s="18" t="s">
        <v>5537</v>
      </c>
      <c r="BL2365" s="9" t="s">
        <v>5537</v>
      </c>
      <c r="BM2365" s="14" t="s">
        <v>5537</v>
      </c>
      <c r="BN2365" s="14" t="s">
        <v>5537</v>
      </c>
      <c r="BO2365" s="14" t="str">
        <f>_xlfn.XLOOKUP(B2365,'[4]cell downs 18042026 17h'!$B:$B,'[4]cell downs 18042026 17h'!$B:$B,"")</f>
        <v/>
      </c>
      <c r="BP2365" s="14" t="str">
        <f>_xlfn.XLOOKUP(B2365,'[5]Cells Huawei 19042026 15h'!$B:$B,'[5]Cells Huawei 19042026 15h'!$B:$B,"")</f>
        <v/>
      </c>
      <c r="BQ2365" s="9" t="str">
        <f>_xlfn.XLOOKUP(B2365,'[6]cells down 19042026 9H40'!$B:$B,'[6]cells down 19042026 9H40'!$B:$B,"")</f>
        <v/>
      </c>
      <c r="BR2365" s="9" t="s">
        <v>5266</v>
      </c>
      <c r="BS2365" s="9" t="s">
        <v>12</v>
      </c>
      <c r="BT2365" s="108"/>
    </row>
    <row r="2366" spans="1:72" s="9" customFormat="1" x14ac:dyDescent="0.35">
      <c r="A2366" s="1" t="s">
        <v>5271</v>
      </c>
      <c r="B2366" s="8" t="s">
        <v>5272</v>
      </c>
      <c r="C2366" s="3" t="str">
        <f>_xlfn.XLOOKUP(B2366,'[1]daily break down'!$D:$D,'[1]daily break down'!$E:$E,"")</f>
        <v>SUD-OUEST</v>
      </c>
      <c r="D2366" s="1" t="s">
        <v>11</v>
      </c>
      <c r="E2366" s="1" t="s">
        <v>154</v>
      </c>
      <c r="F2366" s="3" t="s">
        <v>13</v>
      </c>
      <c r="G2366" s="1" t="s">
        <v>5273</v>
      </c>
      <c r="H2366" s="33" t="str">
        <f>_xlfn.XLOOKUP(B2366,[2]CALCULATION!$B:$B,[2]CALCULATION!$H:$H,"")</f>
        <v>NOKIA</v>
      </c>
      <c r="I2366" s="28">
        <v>0</v>
      </c>
      <c r="J2366" s="28">
        <v>0</v>
      </c>
      <c r="K2366" s="28">
        <v>0</v>
      </c>
      <c r="L2366" s="28">
        <v>0</v>
      </c>
      <c r="M2366" s="28">
        <v>0</v>
      </c>
      <c r="N2366" s="28">
        <v>0</v>
      </c>
      <c r="O2366" s="28">
        <v>0</v>
      </c>
      <c r="P2366" s="28">
        <v>0</v>
      </c>
      <c r="Q2366" s="28">
        <v>0</v>
      </c>
      <c r="R2366" s="28">
        <v>0</v>
      </c>
      <c r="S2366" s="93">
        <v>0</v>
      </c>
      <c r="T2366" s="93">
        <f>_xlfn.XLOOKUP(B2366,'[3]Nur des jours'!$B:$B,'[3]Nur des jours'!$U:$U,"")</f>
        <v>0</v>
      </c>
      <c r="U2366" s="93">
        <v>0</v>
      </c>
      <c r="V2366" s="93">
        <v>0</v>
      </c>
      <c r="W2366" s="93">
        <v>0</v>
      </c>
      <c r="X2366" s="93">
        <v>0</v>
      </c>
      <c r="Y2366" s="93">
        <v>0</v>
      </c>
      <c r="Z2366" s="93">
        <v>0</v>
      </c>
      <c r="AA2366" s="93">
        <v>0</v>
      </c>
      <c r="AB2366" s="93">
        <v>0</v>
      </c>
      <c r="AC2366" s="93">
        <f>_xlfn.XLOOKUP(B2366,'[3]Nur des jours'!$B:$B,'[3]Nur des jours'!$N:$N,"")</f>
        <v>0</v>
      </c>
      <c r="AD2366" s="93">
        <v>0</v>
      </c>
      <c r="AE2366" s="93">
        <v>0</v>
      </c>
      <c r="AF2366" s="93">
        <v>0</v>
      </c>
      <c r="AG2366" s="93"/>
      <c r="AH2366" s="93">
        <v>0</v>
      </c>
      <c r="AI2366" s="93">
        <v>0</v>
      </c>
      <c r="AJ2366" s="93">
        <v>0</v>
      </c>
      <c r="AK2366" s="93">
        <v>0</v>
      </c>
      <c r="AL2366" s="93">
        <v>0</v>
      </c>
      <c r="AM2366" s="49" t="s">
        <v>5601</v>
      </c>
      <c r="AN2366" s="49"/>
      <c r="AO2366" s="48" t="str" cm="1">
        <f t="array" ref="AO2366">IFERROR(_xlfn.IFS(
AQ2366="MPR ISSUE","PDH",
AQ2366="BSS Hardware Issue","BSS",
AQ2366="Sites strategiques, MLL, Pylone, etc.","ENVTECH",
AQ2366="AKTIVCO DEFAUT GE &amp; POWER Cabinet","AKTIVCO",
AQ2366="AKTIVCO Coupure ENEO &amp; Baisse de tension","AKTIVCO GRID ONLY",
AQ2366="Coupure ENEO &amp; Baisse de tension","IHS GRID ONLY",
AQ2366="Defaut GE &amp; POWER Cabinet","IHS",
AQ2366="Sharing","Partners",
AQ2366="Sites strategiques &amp; DataCenter","SST &amp; DC",
AQ2366="Exclu","Exclu",
AQ2366="SAT","SAT",
AQ2366="SPARE-ISSUE","SPARE-ISSUE",
AQ2366="Fiber CAmtel","TRANS_FO_CAMTEL",
AQ2366="Fiber AOF","Fiber AOF",
AQ2366="Projet OCM (HUAWEI)","TRAVAUX-HUAWEI",
AQ2366="Projet OCM (NOKIA)","TRAVAUX-NOKIA",
AQ2366="ACCESS-ISSUE","ACCESS-ISSUE",
AQ2366="Projet OCM (ZTE, NOKIA, autres projets)","TRAVAUX OCM",
AQ2366="No root CAuse","No root cause",
AQ2366="ODU HS","PDH",
AQ2366="IP &amp; VLAN","PDH",
AQ2366="Warehouse HUAWEI","SPARE-ISSUE",
AQ2366="SPARE-HS","SPARE-ISSUE",
AQ2366="Power Telco","BSS",AQ2366="no impacts","no impacts"
),"")</f>
        <v>No root cause</v>
      </c>
      <c r="AP2366" s="48" t="str" cm="1">
        <f t="array" ref="AP2366">IFERROR(_xlfn.IFS(
AQ2366="MPR ISSUE","TX ISSUE",
AQ2366="BSS Hardware Issue","RAN ISSUE",
AQ2366="Sites strategiques, MLL, Pylone, etc.","ENVTECH",
AQ2366="AKTIVCO DEFAUT GE &amp; POWER Cabinet","POWER ISSUE",
AQ2366="AKTIVCO Coupure ENEO &amp; Baisse de tension","POWER ISSUE",
AQ2366="Coupure ENEO &amp; Baisse de tension","POWER ISSUE",
AQ2366="Defaut GE &amp; POWER Cabinet","POWER ISSUE",
AQ2366="Sharing","POWER ISSUE",
AQ2366="Sites strategiques &amp; DataCenter","POWER ISSUE",
AQ2366="Exclu","Exclu",
AQ2366="SAT","TX ISSUE",
AQ2366="SPARE-ISSUE","SPARE-ISSUE",
AQ2366="Fiber CAmtel","TX ISSUE",
AQ2366="Fiber AOF","TX ISSUE",
AQ2366="Projet OCM (HUAWEI)","TRAVAUX-HUAWEI",
AQ2366="Projet OCM (NOKIA)","TRAVAUX -NOKIA",
AQ2366="ACCESS-ISSUE","ACCESS-ISSUE",
AQ2366="Projet OCM (ZTE, NOKIA, autres projets)","TRAVAUX OCM",
AQ2366="No root CAuse","No root cause",
AQ2366="ODU HS","TX ISSUE",
AQ2366="IP &amp; VLAN","TX ISSUE",
AQ2366="Warehouse HUAWEI","SPARE-ISSUE",
AQ2366="SPARE-HS","SPARE-ISSUE",
AQ2366="Power Telco","RAN ISSUE",AQ2366="no impacts","no impacts"
),"")</f>
        <v>No root cause</v>
      </c>
      <c r="AQ2366" s="67" t="s">
        <v>5344</v>
      </c>
      <c r="AR2366" s="48" t="str" cm="1">
        <f t="array" ref="AR2366">IFERROR(_xlfn.IFS(
AQ2366="MPR ISSUE","ACTIVE",
AQ2366="BSS Hardware Issue","ACTIVE",
AQ2366="Sites strategiques, MLL, Pylone, etc.","PASSIVE",
AQ2366="AKTIVCO DEFAUT GE &amp; POWER Cabinet","PASSIVE",
AQ2366="AKTIVCO Coupure ENEO &amp; Baisse de tension","PASSIVE",
AQ2366="Coupure ENEO &amp; Baisse de tension","PASSIVE",
AQ2366="Defaut GE &amp; POWER Cabinet","PASSIVE",
AQ2366="Sharing","PASSIVE",
AQ2366="Sites strategiques &amp; DataCenter","PASSIVE",
AQ2366="Exclu","Exclu",
AQ2366="SAT","ACTIVE",
AQ2366="SPARE-ISSUE","SPARE-ISSUE",
AQ2366="Fiber CAmtel","ACTIVE",
AQ2366="Fiber AOF","ACTIVE",
AQ2366="Projet OCM (HUAWEI)","PLANNED WORKS",
AQ2366="Projet OCM (NOKIA)","PLANNED WORKS",
AQ2366="ACCESS-ISSUE","ACCESS-ISSUE",
AQ2366="Projet OCM (ZTE, NOKIA, autres projets)","PLANNED WORKS",
AQ2366="No root CAuse","No root cause",
AQ2366="ODU HS","ACTIVE",
AQ2366="IP &amp; VLAN","ACTIVE",
AQ2366="Warehouse HUAWEI","SPARE-ISSUE",
AQ2366="SPARE-HS","SPARE-ISSUE",
AQ2366="Power Telco","ACTIVE", AQ2366="no impacts","no impacts"
),"")</f>
        <v>No root cause</v>
      </c>
      <c r="AS2366" s="92" t="s">
        <v>5537</v>
      </c>
      <c r="AT2366" s="98" t="s">
        <v>5272</v>
      </c>
      <c r="AV2366" s="17" t="s">
        <v>5537</v>
      </c>
      <c r="AW2366" s="7" t="s">
        <v>5537</v>
      </c>
      <c r="AX2366" s="6" t="s">
        <v>5537</v>
      </c>
      <c r="AY2366" s="7"/>
      <c r="AZ2366" s="3" t="s">
        <v>5537</v>
      </c>
      <c r="BA2366" s="18" t="s">
        <v>5537</v>
      </c>
      <c r="BB2366" s="18" t="s">
        <v>5537</v>
      </c>
      <c r="BC2366" s="18" t="s">
        <v>5537</v>
      </c>
      <c r="BD2366" s="18" t="s">
        <v>5537</v>
      </c>
      <c r="BE2366" s="18" t="s">
        <v>5537</v>
      </c>
      <c r="BF2366" s="18" t="s">
        <v>5537</v>
      </c>
      <c r="BG2366" s="18" t="s">
        <v>5537</v>
      </c>
      <c r="BH2366" s="18" t="s">
        <v>5537</v>
      </c>
      <c r="BI2366" s="18" t="s">
        <v>5537</v>
      </c>
      <c r="BJ2366" s="18" t="s">
        <v>5537</v>
      </c>
      <c r="BK2366" s="18" t="s">
        <v>5537</v>
      </c>
      <c r="BL2366" s="9" t="s">
        <v>5537</v>
      </c>
      <c r="BM2366" s="14" t="s">
        <v>5537</v>
      </c>
      <c r="BN2366" s="14" t="s">
        <v>5537</v>
      </c>
      <c r="BO2366" s="14" t="str">
        <f>_xlfn.XLOOKUP(B2366,'[4]cell downs 18042026 17h'!$B:$B,'[4]cell downs 18042026 17h'!$B:$B,"")</f>
        <v/>
      </c>
      <c r="BP2366" s="14" t="str">
        <f>_xlfn.XLOOKUP(B2366,'[5]Cells Huawei 19042026 15h'!$B:$B,'[5]Cells Huawei 19042026 15h'!$B:$B,"")</f>
        <v/>
      </c>
      <c r="BQ2366" s="9" t="str">
        <f>_xlfn.XLOOKUP(B2366,'[6]cells down 19042026 9H40'!$B:$B,'[6]cells down 19042026 9H40'!$B:$B,"")</f>
        <v/>
      </c>
      <c r="BR2366" s="9" t="s">
        <v>5272</v>
      </c>
      <c r="BS2366" s="9" t="s">
        <v>12</v>
      </c>
      <c r="BT2366" s="108"/>
    </row>
    <row r="2367" spans="1:72" s="9" customFormat="1" x14ac:dyDescent="0.35">
      <c r="A2367" s="1" t="s">
        <v>5274</v>
      </c>
      <c r="B2367" s="8" t="s">
        <v>5275</v>
      </c>
      <c r="C2367" s="3" t="str">
        <f>_xlfn.XLOOKUP(B2367,'[1]daily break down'!$D:$D,'[1]daily break down'!$E:$E,"")</f>
        <v>SUD-OUEST</v>
      </c>
      <c r="D2367" s="1" t="s">
        <v>11</v>
      </c>
      <c r="E2367" s="1" t="s">
        <v>1160</v>
      </c>
      <c r="F2367" s="3" t="s">
        <v>13</v>
      </c>
      <c r="G2367" s="1" t="s">
        <v>5256</v>
      </c>
      <c r="H2367" s="33" t="str">
        <f>_xlfn.XLOOKUP(B2367,[2]CALCULATION!$B:$B,[2]CALCULATION!$H:$H,"")</f>
        <v>NOKIA</v>
      </c>
      <c r="I2367" s="28">
        <v>0</v>
      </c>
      <c r="J2367" s="28">
        <v>0</v>
      </c>
      <c r="K2367" s="28">
        <v>0</v>
      </c>
      <c r="L2367" s="28">
        <v>0</v>
      </c>
      <c r="M2367" s="28">
        <v>0</v>
      </c>
      <c r="N2367" s="28">
        <v>0</v>
      </c>
      <c r="O2367" s="28">
        <v>0</v>
      </c>
      <c r="P2367" s="28">
        <v>0</v>
      </c>
      <c r="Q2367" s="28">
        <v>0</v>
      </c>
      <c r="R2367" s="28">
        <v>0</v>
      </c>
      <c r="S2367" s="93">
        <v>0</v>
      </c>
      <c r="T2367" s="93">
        <f>_xlfn.XLOOKUP(B2367,'[3]Nur des jours'!$B:$B,'[3]Nur des jours'!$U:$U,"")</f>
        <v>0</v>
      </c>
      <c r="U2367" s="93">
        <v>0</v>
      </c>
      <c r="V2367" s="93">
        <v>0</v>
      </c>
      <c r="W2367" s="93">
        <v>0</v>
      </c>
      <c r="X2367" s="93">
        <v>0</v>
      </c>
      <c r="Y2367" s="93">
        <v>0</v>
      </c>
      <c r="Z2367" s="93">
        <v>0</v>
      </c>
      <c r="AA2367" s="93">
        <v>0</v>
      </c>
      <c r="AB2367" s="93">
        <v>0</v>
      </c>
      <c r="AC2367" s="93">
        <f>_xlfn.XLOOKUP(B2367,'[3]Nur des jours'!$B:$B,'[3]Nur des jours'!$N:$N,"")</f>
        <v>0</v>
      </c>
      <c r="AD2367" s="93">
        <v>0</v>
      </c>
      <c r="AE2367" s="93">
        <v>0</v>
      </c>
      <c r="AF2367" s="93">
        <v>0</v>
      </c>
      <c r="AG2367" s="93"/>
      <c r="AH2367" s="93">
        <v>0</v>
      </c>
      <c r="AI2367" s="93">
        <v>0</v>
      </c>
      <c r="AJ2367" s="93">
        <v>0</v>
      </c>
      <c r="AK2367" s="93">
        <v>0</v>
      </c>
      <c r="AL2367" s="93">
        <v>0</v>
      </c>
      <c r="AM2367" s="49" t="s">
        <v>5601</v>
      </c>
      <c r="AN2367" s="49"/>
      <c r="AO2367" s="48" t="str" cm="1">
        <f t="array" ref="AO2367">IFERROR(_xlfn.IFS(
AQ2367="MPR ISSUE","PDH",
AQ2367="BSS Hardware Issue","BSS",
AQ2367="Sites strategiques, MLL, Pylone, etc.","ENVTECH",
AQ2367="AKTIVCO DEFAUT GE &amp; POWER Cabinet","AKTIVCO",
AQ2367="AKTIVCO Coupure ENEO &amp; Baisse de tension","AKTIVCO GRID ONLY",
AQ2367="Coupure ENEO &amp; Baisse de tension","IHS GRID ONLY",
AQ2367="Defaut GE &amp; POWER Cabinet","IHS",
AQ2367="Sharing","Partners",
AQ2367="Sites strategiques &amp; DataCenter","SST &amp; DC",
AQ2367="Exclu","Exclu",
AQ2367="SAT","SAT",
AQ2367="SPARE-ISSUE","SPARE-ISSUE",
AQ2367="Fiber CAmtel","TRANS_FO_CAMTEL",
AQ2367="Fiber AOF","Fiber AOF",
AQ2367="Projet OCM (HUAWEI)","TRAVAUX-HUAWEI",
AQ2367="Projet OCM (NOKIA)","TRAVAUX-NOKIA",
AQ2367="ACCESS-ISSUE","ACCESS-ISSUE",
AQ2367="Projet OCM (ZTE, NOKIA, autres projets)","TRAVAUX OCM",
AQ2367="No root CAuse","No root cause",
AQ2367="ODU HS","PDH",
AQ2367="IP &amp; VLAN","PDH",
AQ2367="Warehouse HUAWEI","SPARE-ISSUE",
AQ2367="SPARE-HS","SPARE-ISSUE",
AQ2367="Power Telco","BSS",AQ2367="no impacts","no impacts"
),"")</f>
        <v>No root cause</v>
      </c>
      <c r="AP2367" s="48" t="str" cm="1">
        <f t="array" ref="AP2367">IFERROR(_xlfn.IFS(
AQ2367="MPR ISSUE","TX ISSUE",
AQ2367="BSS Hardware Issue","RAN ISSUE",
AQ2367="Sites strategiques, MLL, Pylone, etc.","ENVTECH",
AQ2367="AKTIVCO DEFAUT GE &amp; POWER Cabinet","POWER ISSUE",
AQ2367="AKTIVCO Coupure ENEO &amp; Baisse de tension","POWER ISSUE",
AQ2367="Coupure ENEO &amp; Baisse de tension","POWER ISSUE",
AQ2367="Defaut GE &amp; POWER Cabinet","POWER ISSUE",
AQ2367="Sharing","POWER ISSUE",
AQ2367="Sites strategiques &amp; DataCenter","POWER ISSUE",
AQ2367="Exclu","Exclu",
AQ2367="SAT","TX ISSUE",
AQ2367="SPARE-ISSUE","SPARE-ISSUE",
AQ2367="Fiber CAmtel","TX ISSUE",
AQ2367="Fiber AOF","TX ISSUE",
AQ2367="Projet OCM (HUAWEI)","TRAVAUX-HUAWEI",
AQ2367="Projet OCM (NOKIA)","TRAVAUX -NOKIA",
AQ2367="ACCESS-ISSUE","ACCESS-ISSUE",
AQ2367="Projet OCM (ZTE, NOKIA, autres projets)","TRAVAUX OCM",
AQ2367="No root CAuse","No root cause",
AQ2367="ODU HS","TX ISSUE",
AQ2367="IP &amp; VLAN","TX ISSUE",
AQ2367="Warehouse HUAWEI","SPARE-ISSUE",
AQ2367="SPARE-HS","SPARE-ISSUE",
AQ2367="Power Telco","RAN ISSUE",AQ2367="no impacts","no impacts"
),"")</f>
        <v>No root cause</v>
      </c>
      <c r="AQ2367" s="67" t="s">
        <v>5344</v>
      </c>
      <c r="AR2367" s="48" t="str" cm="1">
        <f t="array" ref="AR2367">IFERROR(_xlfn.IFS(
AQ2367="MPR ISSUE","ACTIVE",
AQ2367="BSS Hardware Issue","ACTIVE",
AQ2367="Sites strategiques, MLL, Pylone, etc.","PASSIVE",
AQ2367="AKTIVCO DEFAUT GE &amp; POWER Cabinet","PASSIVE",
AQ2367="AKTIVCO Coupure ENEO &amp; Baisse de tension","PASSIVE",
AQ2367="Coupure ENEO &amp; Baisse de tension","PASSIVE",
AQ2367="Defaut GE &amp; POWER Cabinet","PASSIVE",
AQ2367="Sharing","PASSIVE",
AQ2367="Sites strategiques &amp; DataCenter","PASSIVE",
AQ2367="Exclu","Exclu",
AQ2367="SAT","ACTIVE",
AQ2367="SPARE-ISSUE","SPARE-ISSUE",
AQ2367="Fiber CAmtel","ACTIVE",
AQ2367="Fiber AOF","ACTIVE",
AQ2367="Projet OCM (HUAWEI)","PLANNED WORKS",
AQ2367="Projet OCM (NOKIA)","PLANNED WORKS",
AQ2367="ACCESS-ISSUE","ACCESS-ISSUE",
AQ2367="Projet OCM (ZTE, NOKIA, autres projets)","PLANNED WORKS",
AQ2367="No root CAuse","No root cause",
AQ2367="ODU HS","ACTIVE",
AQ2367="IP &amp; VLAN","ACTIVE",
AQ2367="Warehouse HUAWEI","SPARE-ISSUE",
AQ2367="SPARE-HS","SPARE-ISSUE",
AQ2367="Power Telco","ACTIVE", AQ2367="no impacts","no impacts"
),"")</f>
        <v>No root cause</v>
      </c>
      <c r="AS2367" s="92" t="s">
        <v>5537</v>
      </c>
      <c r="AT2367" s="98" t="s">
        <v>5275</v>
      </c>
      <c r="AV2367" s="17" t="s">
        <v>5537</v>
      </c>
      <c r="AW2367" s="7" t="s">
        <v>5537</v>
      </c>
      <c r="AX2367" s="6" t="s">
        <v>5537</v>
      </c>
      <c r="AY2367" s="7"/>
      <c r="AZ2367" s="3" t="s">
        <v>5537</v>
      </c>
      <c r="BA2367" s="18" t="s">
        <v>5537</v>
      </c>
      <c r="BB2367" s="18" t="s">
        <v>5537</v>
      </c>
      <c r="BC2367" s="18" t="s">
        <v>5537</v>
      </c>
      <c r="BD2367" s="18" t="s">
        <v>5537</v>
      </c>
      <c r="BE2367" s="18" t="s">
        <v>5537</v>
      </c>
      <c r="BF2367" s="18" t="s">
        <v>5537</v>
      </c>
      <c r="BG2367" s="18" t="s">
        <v>5537</v>
      </c>
      <c r="BH2367" s="18" t="s">
        <v>5537</v>
      </c>
      <c r="BI2367" s="18" t="s">
        <v>5537</v>
      </c>
      <c r="BJ2367" s="18" t="s">
        <v>5537</v>
      </c>
      <c r="BK2367" s="18" t="s">
        <v>5537</v>
      </c>
      <c r="BL2367" s="9" t="s">
        <v>5537</v>
      </c>
      <c r="BM2367" s="14" t="s">
        <v>5537</v>
      </c>
      <c r="BN2367" s="14" t="s">
        <v>5537</v>
      </c>
      <c r="BO2367" s="14" t="str">
        <f>_xlfn.XLOOKUP(B2367,'[4]cell downs 18042026 17h'!$B:$B,'[4]cell downs 18042026 17h'!$B:$B,"")</f>
        <v/>
      </c>
      <c r="BP2367" s="14" t="str">
        <f>_xlfn.XLOOKUP(B2367,'[5]Cells Huawei 19042026 15h'!$B:$B,'[5]Cells Huawei 19042026 15h'!$B:$B,"")</f>
        <v/>
      </c>
      <c r="BQ2367" s="9" t="str">
        <f>_xlfn.XLOOKUP(B2367,'[6]cells down 19042026 9H40'!$B:$B,'[6]cells down 19042026 9H40'!$B:$B,"")</f>
        <v/>
      </c>
      <c r="BR2367" s="9" t="s">
        <v>5275</v>
      </c>
      <c r="BS2367" s="9" t="s">
        <v>12</v>
      </c>
      <c r="BT2367" s="108"/>
    </row>
    <row r="2368" spans="1:72" s="9" customFormat="1" x14ac:dyDescent="0.35">
      <c r="A2368" s="1" t="s">
        <v>5276</v>
      </c>
      <c r="B2368" s="8" t="s">
        <v>5277</v>
      </c>
      <c r="C2368" s="3" t="str">
        <f>_xlfn.XLOOKUP(B2368,'[1]daily break down'!$D:$D,'[1]daily break down'!$E:$E,"")</f>
        <v>SUD-OUEST</v>
      </c>
      <c r="D2368" s="1" t="s">
        <v>11</v>
      </c>
      <c r="E2368" s="1" t="s">
        <v>66</v>
      </c>
      <c r="F2368" s="3" t="s">
        <v>13</v>
      </c>
      <c r="G2368" s="1" t="s">
        <v>5278</v>
      </c>
      <c r="H2368" s="33" t="str">
        <f>_xlfn.XLOOKUP(B2368,[2]CALCULATION!$B:$B,[2]CALCULATION!$H:$H,"")</f>
        <v>NOKIA</v>
      </c>
      <c r="I2368" s="28">
        <v>0</v>
      </c>
      <c r="J2368" s="28">
        <v>0</v>
      </c>
      <c r="K2368" s="28">
        <v>0</v>
      </c>
      <c r="L2368" s="28">
        <v>0</v>
      </c>
      <c r="M2368" s="28">
        <v>0</v>
      </c>
      <c r="N2368" s="28">
        <v>0</v>
      </c>
      <c r="O2368" s="28">
        <v>0</v>
      </c>
      <c r="P2368" s="28">
        <v>0</v>
      </c>
      <c r="Q2368" s="28">
        <v>0</v>
      </c>
      <c r="R2368" s="28">
        <v>0</v>
      </c>
      <c r="S2368" s="93">
        <v>0</v>
      </c>
      <c r="T2368" s="93">
        <f>_xlfn.XLOOKUP(B2368,'[3]Nur des jours'!$B:$B,'[3]Nur des jours'!$U:$U,"")</f>
        <v>0</v>
      </c>
      <c r="U2368" s="93">
        <v>0</v>
      </c>
      <c r="V2368" s="93">
        <v>0</v>
      </c>
      <c r="W2368" s="93">
        <v>0</v>
      </c>
      <c r="X2368" s="93">
        <v>0</v>
      </c>
      <c r="Y2368" s="93">
        <v>0</v>
      </c>
      <c r="Z2368" s="93">
        <v>0</v>
      </c>
      <c r="AA2368" s="93">
        <v>0</v>
      </c>
      <c r="AB2368" s="93">
        <v>0</v>
      </c>
      <c r="AC2368" s="93">
        <f>_xlfn.XLOOKUP(B2368,'[3]Nur des jours'!$B:$B,'[3]Nur des jours'!$N:$N,"")</f>
        <v>0</v>
      </c>
      <c r="AD2368" s="93">
        <v>0</v>
      </c>
      <c r="AE2368" s="93">
        <v>0</v>
      </c>
      <c r="AF2368" s="93">
        <v>0</v>
      </c>
      <c r="AG2368" s="93"/>
      <c r="AH2368" s="93">
        <v>0</v>
      </c>
      <c r="AI2368" s="93">
        <v>0</v>
      </c>
      <c r="AJ2368" s="93">
        <v>0</v>
      </c>
      <c r="AK2368" s="93">
        <v>0</v>
      </c>
      <c r="AL2368" s="93">
        <v>0</v>
      </c>
      <c r="AM2368" s="49" t="s">
        <v>5601</v>
      </c>
      <c r="AN2368" s="49"/>
      <c r="AO2368" s="48" t="str" cm="1">
        <f t="array" ref="AO2368">IFERROR(_xlfn.IFS(
AQ2368="MPR ISSUE","PDH",
AQ2368="BSS Hardware Issue","BSS",
AQ2368="Sites strategiques, MLL, Pylone, etc.","ENVTECH",
AQ2368="AKTIVCO DEFAUT GE &amp; POWER Cabinet","AKTIVCO",
AQ2368="AKTIVCO Coupure ENEO &amp; Baisse de tension","AKTIVCO GRID ONLY",
AQ2368="Coupure ENEO &amp; Baisse de tension","IHS GRID ONLY",
AQ2368="Defaut GE &amp; POWER Cabinet","IHS",
AQ2368="Sharing","Partners",
AQ2368="Sites strategiques &amp; DataCenter","SST &amp; DC",
AQ2368="Exclu","Exclu",
AQ2368="SAT","SAT",
AQ2368="SPARE-ISSUE","SPARE-ISSUE",
AQ2368="Fiber CAmtel","TRANS_FO_CAMTEL",
AQ2368="Fiber AOF","Fiber AOF",
AQ2368="Projet OCM (HUAWEI)","TRAVAUX-HUAWEI",
AQ2368="Projet OCM (NOKIA)","TRAVAUX-NOKIA",
AQ2368="ACCESS-ISSUE","ACCESS-ISSUE",
AQ2368="Projet OCM (ZTE, NOKIA, autres projets)","TRAVAUX OCM",
AQ2368="No root CAuse","No root cause",
AQ2368="ODU HS","PDH",
AQ2368="IP &amp; VLAN","PDH",
AQ2368="Warehouse HUAWEI","SPARE-ISSUE",
AQ2368="SPARE-HS","SPARE-ISSUE",
AQ2368="Power Telco","BSS",AQ2368="no impacts","no impacts"
),"")</f>
        <v>No root cause</v>
      </c>
      <c r="AP2368" s="48" t="str" cm="1">
        <f t="array" ref="AP2368">IFERROR(_xlfn.IFS(
AQ2368="MPR ISSUE","TX ISSUE",
AQ2368="BSS Hardware Issue","RAN ISSUE",
AQ2368="Sites strategiques, MLL, Pylone, etc.","ENVTECH",
AQ2368="AKTIVCO DEFAUT GE &amp; POWER Cabinet","POWER ISSUE",
AQ2368="AKTIVCO Coupure ENEO &amp; Baisse de tension","POWER ISSUE",
AQ2368="Coupure ENEO &amp; Baisse de tension","POWER ISSUE",
AQ2368="Defaut GE &amp; POWER Cabinet","POWER ISSUE",
AQ2368="Sharing","POWER ISSUE",
AQ2368="Sites strategiques &amp; DataCenter","POWER ISSUE",
AQ2368="Exclu","Exclu",
AQ2368="SAT","TX ISSUE",
AQ2368="SPARE-ISSUE","SPARE-ISSUE",
AQ2368="Fiber CAmtel","TX ISSUE",
AQ2368="Fiber AOF","TX ISSUE",
AQ2368="Projet OCM (HUAWEI)","TRAVAUX-HUAWEI",
AQ2368="Projet OCM (NOKIA)","TRAVAUX -NOKIA",
AQ2368="ACCESS-ISSUE","ACCESS-ISSUE",
AQ2368="Projet OCM (ZTE, NOKIA, autres projets)","TRAVAUX OCM",
AQ2368="No root CAuse","No root cause",
AQ2368="ODU HS","TX ISSUE",
AQ2368="IP &amp; VLAN","TX ISSUE",
AQ2368="Warehouse HUAWEI","SPARE-ISSUE",
AQ2368="SPARE-HS","SPARE-ISSUE",
AQ2368="Power Telco","RAN ISSUE",AQ2368="no impacts","no impacts"
),"")</f>
        <v>No root cause</v>
      </c>
      <c r="AQ2368" s="67" t="s">
        <v>5344</v>
      </c>
      <c r="AR2368" s="48" t="str" cm="1">
        <f t="array" ref="AR2368">IFERROR(_xlfn.IFS(
AQ2368="MPR ISSUE","ACTIVE",
AQ2368="BSS Hardware Issue","ACTIVE",
AQ2368="Sites strategiques, MLL, Pylone, etc.","PASSIVE",
AQ2368="AKTIVCO DEFAUT GE &amp; POWER Cabinet","PASSIVE",
AQ2368="AKTIVCO Coupure ENEO &amp; Baisse de tension","PASSIVE",
AQ2368="Coupure ENEO &amp; Baisse de tension","PASSIVE",
AQ2368="Defaut GE &amp; POWER Cabinet","PASSIVE",
AQ2368="Sharing","PASSIVE",
AQ2368="Sites strategiques &amp; DataCenter","PASSIVE",
AQ2368="Exclu","Exclu",
AQ2368="SAT","ACTIVE",
AQ2368="SPARE-ISSUE","SPARE-ISSUE",
AQ2368="Fiber CAmtel","ACTIVE",
AQ2368="Fiber AOF","ACTIVE",
AQ2368="Projet OCM (HUAWEI)","PLANNED WORKS",
AQ2368="Projet OCM (NOKIA)","PLANNED WORKS",
AQ2368="ACCESS-ISSUE","ACCESS-ISSUE",
AQ2368="Projet OCM (ZTE, NOKIA, autres projets)","PLANNED WORKS",
AQ2368="No root CAuse","No root cause",
AQ2368="ODU HS","ACTIVE",
AQ2368="IP &amp; VLAN","ACTIVE",
AQ2368="Warehouse HUAWEI","SPARE-ISSUE",
AQ2368="SPARE-HS","SPARE-ISSUE",
AQ2368="Power Telco","ACTIVE", AQ2368="no impacts","no impacts"
),"")</f>
        <v>No root cause</v>
      </c>
      <c r="AS2368" s="92" t="s">
        <v>5537</v>
      </c>
      <c r="AT2368" s="98" t="s">
        <v>5277</v>
      </c>
      <c r="AV2368" s="17" t="s">
        <v>5537</v>
      </c>
      <c r="AW2368" s="7" t="s">
        <v>5537</v>
      </c>
      <c r="AX2368" s="6" t="s">
        <v>5537</v>
      </c>
      <c r="AY2368" s="7"/>
      <c r="AZ2368" s="3" t="s">
        <v>5537</v>
      </c>
      <c r="BA2368" s="18" t="s">
        <v>5537</v>
      </c>
      <c r="BB2368" s="18" t="s">
        <v>5537</v>
      </c>
      <c r="BC2368" s="18" t="s">
        <v>5537</v>
      </c>
      <c r="BD2368" s="18" t="s">
        <v>5537</v>
      </c>
      <c r="BE2368" s="18" t="s">
        <v>5537</v>
      </c>
      <c r="BF2368" s="18" t="s">
        <v>5537</v>
      </c>
      <c r="BG2368" s="18" t="s">
        <v>5537</v>
      </c>
      <c r="BH2368" s="18" t="s">
        <v>5537</v>
      </c>
      <c r="BI2368" s="18" t="s">
        <v>5537</v>
      </c>
      <c r="BJ2368" s="18" t="s">
        <v>5537</v>
      </c>
      <c r="BK2368" s="18" t="s">
        <v>5537</v>
      </c>
      <c r="BL2368" s="9" t="s">
        <v>5537</v>
      </c>
      <c r="BM2368" s="14" t="s">
        <v>5537</v>
      </c>
      <c r="BN2368" s="14" t="s">
        <v>5537</v>
      </c>
      <c r="BO2368" s="14" t="str">
        <f>_xlfn.XLOOKUP(B2368,'[4]cell downs 18042026 17h'!$B:$B,'[4]cell downs 18042026 17h'!$B:$B,"")</f>
        <v/>
      </c>
      <c r="BP2368" s="14" t="str">
        <f>_xlfn.XLOOKUP(B2368,'[5]Cells Huawei 19042026 15h'!$B:$B,'[5]Cells Huawei 19042026 15h'!$B:$B,"")</f>
        <v/>
      </c>
      <c r="BQ2368" s="9" t="str">
        <f>_xlfn.XLOOKUP(B2368,'[6]cells down 19042026 9H40'!$B:$B,'[6]cells down 19042026 9H40'!$B:$B,"")</f>
        <v/>
      </c>
      <c r="BR2368" s="9" t="s">
        <v>5277</v>
      </c>
      <c r="BS2368" s="9" t="s">
        <v>5537</v>
      </c>
      <c r="BT2368" s="108"/>
    </row>
    <row r="2369" spans="1:72" s="9" customFormat="1" x14ac:dyDescent="0.35">
      <c r="A2369" s="1" t="s">
        <v>5279</v>
      </c>
      <c r="B2369" s="8" t="s">
        <v>5280</v>
      </c>
      <c r="C2369" s="3" t="str">
        <f>_xlfn.XLOOKUP(B2369,'[1]daily break down'!$D:$D,'[1]daily break down'!$E:$E,"")</f>
        <v>NORD-OUEST</v>
      </c>
      <c r="D2369" s="1"/>
      <c r="E2369" s="1"/>
      <c r="F2369" s="3" t="s">
        <v>51</v>
      </c>
      <c r="G2369" s="1" t="s">
        <v>5281</v>
      </c>
      <c r="H2369" s="33" t="str">
        <f>_xlfn.XLOOKUP(B2369,[2]CALCULATION!$B:$B,[2]CALCULATION!$H:$H,"")</f>
        <v>NOKIA</v>
      </c>
      <c r="I2369" s="28">
        <v>0</v>
      </c>
      <c r="J2369" s="28">
        <v>0</v>
      </c>
      <c r="K2369" s="28">
        <v>0</v>
      </c>
      <c r="L2369" s="28">
        <v>0</v>
      </c>
      <c r="M2369" s="28">
        <v>0</v>
      </c>
      <c r="N2369" s="28">
        <v>0</v>
      </c>
      <c r="O2369" s="28">
        <v>0</v>
      </c>
      <c r="P2369" s="28">
        <v>0</v>
      </c>
      <c r="Q2369" s="28">
        <v>0</v>
      </c>
      <c r="R2369" s="28">
        <v>0</v>
      </c>
      <c r="S2369" s="93">
        <v>0</v>
      </c>
      <c r="T2369" s="93">
        <f>_xlfn.XLOOKUP(B2369,'[3]Nur des jours'!$B:$B,'[3]Nur des jours'!$U:$U,"")</f>
        <v>0</v>
      </c>
      <c r="U2369" s="93">
        <v>0</v>
      </c>
      <c r="V2369" s="93">
        <v>0</v>
      </c>
      <c r="W2369" s="93">
        <v>0</v>
      </c>
      <c r="X2369" s="93">
        <v>0</v>
      </c>
      <c r="Y2369" s="93">
        <v>0</v>
      </c>
      <c r="Z2369" s="93">
        <v>0</v>
      </c>
      <c r="AA2369" s="93">
        <v>0</v>
      </c>
      <c r="AB2369" s="93">
        <v>0</v>
      </c>
      <c r="AC2369" s="93">
        <f>_xlfn.XLOOKUP(B2369,'[3]Nur des jours'!$B:$B,'[3]Nur des jours'!$N:$N,"")</f>
        <v>0</v>
      </c>
      <c r="AD2369" s="93">
        <v>0</v>
      </c>
      <c r="AE2369" s="93">
        <v>0</v>
      </c>
      <c r="AF2369" s="93">
        <v>0</v>
      </c>
      <c r="AG2369" s="93"/>
      <c r="AH2369" s="93">
        <v>0</v>
      </c>
      <c r="AI2369" s="93">
        <v>0</v>
      </c>
      <c r="AJ2369" s="93">
        <v>0</v>
      </c>
      <c r="AK2369" s="93">
        <v>0</v>
      </c>
      <c r="AL2369" s="93">
        <v>0</v>
      </c>
      <c r="AM2369" s="49" t="s">
        <v>5601</v>
      </c>
      <c r="AN2369" s="49"/>
      <c r="AO2369" s="48" t="str" cm="1">
        <f t="array" ref="AO2369">IFERROR(_xlfn.IFS(
AQ2369="MPR ISSUE","PDH",
AQ2369="BSS Hardware Issue","BSS",
AQ2369="Sites strategiques, MLL, Pylone, etc.","ENVTECH",
AQ2369="AKTIVCO DEFAUT GE &amp; POWER Cabinet","AKTIVCO",
AQ2369="AKTIVCO Coupure ENEO &amp; Baisse de tension","AKTIVCO GRID ONLY",
AQ2369="Coupure ENEO &amp; Baisse de tension","IHS GRID ONLY",
AQ2369="Defaut GE &amp; POWER Cabinet","IHS",
AQ2369="Sharing","Partners",
AQ2369="Sites strategiques &amp; DataCenter","SST &amp; DC",
AQ2369="Exclu","Exclu",
AQ2369="SAT","SAT",
AQ2369="SPARE-ISSUE","SPARE-ISSUE",
AQ2369="Fiber CAmtel","TRANS_FO_CAMTEL",
AQ2369="Fiber AOF","Fiber AOF",
AQ2369="Projet OCM (HUAWEI)","TRAVAUX-HUAWEI",
AQ2369="Projet OCM (NOKIA)","TRAVAUX-NOKIA",
AQ2369="ACCESS-ISSUE","ACCESS-ISSUE",
AQ2369="Projet OCM (ZTE, NOKIA, autres projets)","TRAVAUX OCM",
AQ2369="No root CAuse","No root cause",
AQ2369="ODU HS","PDH",
AQ2369="IP &amp; VLAN","PDH",
AQ2369="Warehouse HUAWEI","SPARE-ISSUE",
AQ2369="SPARE-HS","SPARE-ISSUE",
AQ2369="Power Telco","BSS",AQ2369="no impacts","no impacts"
),"")</f>
        <v>No root cause</v>
      </c>
      <c r="AP2369" s="48" t="str" cm="1">
        <f t="array" ref="AP2369">IFERROR(_xlfn.IFS(
AQ2369="MPR ISSUE","TX ISSUE",
AQ2369="BSS Hardware Issue","RAN ISSUE",
AQ2369="Sites strategiques, MLL, Pylone, etc.","ENVTECH",
AQ2369="AKTIVCO DEFAUT GE &amp; POWER Cabinet","POWER ISSUE",
AQ2369="AKTIVCO Coupure ENEO &amp; Baisse de tension","POWER ISSUE",
AQ2369="Coupure ENEO &amp; Baisse de tension","POWER ISSUE",
AQ2369="Defaut GE &amp; POWER Cabinet","POWER ISSUE",
AQ2369="Sharing","POWER ISSUE",
AQ2369="Sites strategiques &amp; DataCenter","POWER ISSUE",
AQ2369="Exclu","Exclu",
AQ2369="SAT","TX ISSUE",
AQ2369="SPARE-ISSUE","SPARE-ISSUE",
AQ2369="Fiber CAmtel","TX ISSUE",
AQ2369="Fiber AOF","TX ISSUE",
AQ2369="Projet OCM (HUAWEI)","TRAVAUX-HUAWEI",
AQ2369="Projet OCM (NOKIA)","TRAVAUX -NOKIA",
AQ2369="ACCESS-ISSUE","ACCESS-ISSUE",
AQ2369="Projet OCM (ZTE, NOKIA, autres projets)","TRAVAUX OCM",
AQ2369="No root CAuse","No root cause",
AQ2369="ODU HS","TX ISSUE",
AQ2369="IP &amp; VLAN","TX ISSUE",
AQ2369="Warehouse HUAWEI","SPARE-ISSUE",
AQ2369="SPARE-HS","SPARE-ISSUE",
AQ2369="Power Telco","RAN ISSUE",AQ2369="no impacts","no impacts"
),"")</f>
        <v>No root cause</v>
      </c>
      <c r="AQ2369" s="67" t="s">
        <v>5344</v>
      </c>
      <c r="AR2369" s="48" t="str" cm="1">
        <f t="array" ref="AR2369">IFERROR(_xlfn.IFS(
AQ2369="MPR ISSUE","ACTIVE",
AQ2369="BSS Hardware Issue","ACTIVE",
AQ2369="Sites strategiques, MLL, Pylone, etc.","PASSIVE",
AQ2369="AKTIVCO DEFAUT GE &amp; POWER Cabinet","PASSIVE",
AQ2369="AKTIVCO Coupure ENEO &amp; Baisse de tension","PASSIVE",
AQ2369="Coupure ENEO &amp; Baisse de tension","PASSIVE",
AQ2369="Defaut GE &amp; POWER Cabinet","PASSIVE",
AQ2369="Sharing","PASSIVE",
AQ2369="Sites strategiques &amp; DataCenter","PASSIVE",
AQ2369="Exclu","Exclu",
AQ2369="SAT","ACTIVE",
AQ2369="SPARE-ISSUE","SPARE-ISSUE",
AQ2369="Fiber CAmtel","ACTIVE",
AQ2369="Fiber AOF","ACTIVE",
AQ2369="Projet OCM (HUAWEI)","PLANNED WORKS",
AQ2369="Projet OCM (NOKIA)","PLANNED WORKS",
AQ2369="ACCESS-ISSUE","ACCESS-ISSUE",
AQ2369="Projet OCM (ZTE, NOKIA, autres projets)","PLANNED WORKS",
AQ2369="No root CAuse","No root cause",
AQ2369="ODU HS","ACTIVE",
AQ2369="IP &amp; VLAN","ACTIVE",
AQ2369="Warehouse HUAWEI","SPARE-ISSUE",
AQ2369="SPARE-HS","SPARE-ISSUE",
AQ2369="Power Telco","ACTIVE", AQ2369="no impacts","no impacts"
),"")</f>
        <v>No root cause</v>
      </c>
      <c r="AS2369" s="92" t="s">
        <v>5537</v>
      </c>
      <c r="AT2369" s="98" t="s">
        <v>5280</v>
      </c>
      <c r="AV2369" s="17" t="s">
        <v>5537</v>
      </c>
      <c r="AW2369" s="7" t="s">
        <v>5537</v>
      </c>
      <c r="AX2369" s="6" t="s">
        <v>5537</v>
      </c>
      <c r="AY2369" s="7"/>
      <c r="AZ2369" s="3" t="s">
        <v>5537</v>
      </c>
      <c r="BA2369" s="18" t="s">
        <v>5537</v>
      </c>
      <c r="BB2369" s="18" t="s">
        <v>5537</v>
      </c>
      <c r="BC2369" s="18" t="s">
        <v>5537</v>
      </c>
      <c r="BD2369" s="18" t="s">
        <v>5537</v>
      </c>
      <c r="BE2369" s="18" t="s">
        <v>5537</v>
      </c>
      <c r="BF2369" s="18" t="s">
        <v>5537</v>
      </c>
      <c r="BG2369" s="18" t="s">
        <v>5537</v>
      </c>
      <c r="BH2369" s="18" t="s">
        <v>5537</v>
      </c>
      <c r="BI2369" s="18" t="s">
        <v>5537</v>
      </c>
      <c r="BJ2369" s="18" t="s">
        <v>5537</v>
      </c>
      <c r="BK2369" s="18" t="s">
        <v>5537</v>
      </c>
      <c r="BL2369" s="9" t="s">
        <v>5537</v>
      </c>
      <c r="BM2369" s="14" t="s">
        <v>5537</v>
      </c>
      <c r="BN2369" s="14" t="s">
        <v>5537</v>
      </c>
      <c r="BO2369" s="14" t="str">
        <f>_xlfn.XLOOKUP(B2369,'[4]cell downs 18042026 17h'!$B:$B,'[4]cell downs 18042026 17h'!$B:$B,"")</f>
        <v/>
      </c>
      <c r="BP2369" s="14" t="str">
        <f>_xlfn.XLOOKUP(B2369,'[5]Cells Huawei 19042026 15h'!$B:$B,'[5]Cells Huawei 19042026 15h'!$B:$B,"")</f>
        <v/>
      </c>
      <c r="BQ2369" s="9" t="str">
        <f>_xlfn.XLOOKUP(B2369,'[6]cells down 19042026 9H40'!$B:$B,'[6]cells down 19042026 9H40'!$B:$B,"")</f>
        <v/>
      </c>
      <c r="BR2369" s="9" t="s">
        <v>5280</v>
      </c>
      <c r="BS2369" s="9" t="s">
        <v>12</v>
      </c>
      <c r="BT2369" s="108"/>
    </row>
    <row r="2370" spans="1:72" s="9" customFormat="1" x14ac:dyDescent="0.35">
      <c r="A2370" s="2" t="s">
        <v>5282</v>
      </c>
      <c r="B2370" s="8" t="s">
        <v>5283</v>
      </c>
      <c r="C2370" s="3" t="str">
        <f>_xlfn.XLOOKUP(B2370,'[1]daily break down'!$D:$D,'[1]daily break down'!$E:$E,"")</f>
        <v>SUD-OUEST</v>
      </c>
      <c r="D2370" s="1" t="s">
        <v>11</v>
      </c>
      <c r="E2370" s="1" t="s">
        <v>154</v>
      </c>
      <c r="F2370" s="3" t="s">
        <v>13</v>
      </c>
      <c r="G2370" s="1" t="s">
        <v>5284</v>
      </c>
      <c r="H2370" s="33" t="str">
        <f>_xlfn.XLOOKUP(B2370,[2]CALCULATION!$B:$B,[2]CALCULATION!$H:$H,"")</f>
        <v>NOKIA</v>
      </c>
      <c r="I2370" s="28">
        <v>0</v>
      </c>
      <c r="J2370" s="28">
        <v>0</v>
      </c>
      <c r="K2370" s="28">
        <v>0</v>
      </c>
      <c r="L2370" s="28">
        <v>0</v>
      </c>
      <c r="M2370" s="28">
        <v>0</v>
      </c>
      <c r="N2370" s="28">
        <v>0</v>
      </c>
      <c r="O2370" s="28">
        <v>0</v>
      </c>
      <c r="P2370" s="28">
        <v>0</v>
      </c>
      <c r="Q2370" s="28">
        <v>0</v>
      </c>
      <c r="R2370" s="28">
        <v>0</v>
      </c>
      <c r="S2370" s="93">
        <v>0</v>
      </c>
      <c r="T2370" s="93">
        <f>_xlfn.XLOOKUP(B2370,'[3]Nur des jours'!$B:$B,'[3]Nur des jours'!$U:$U,"")</f>
        <v>0</v>
      </c>
      <c r="U2370" s="93">
        <v>0</v>
      </c>
      <c r="V2370" s="93">
        <v>0</v>
      </c>
      <c r="W2370" s="93">
        <v>0</v>
      </c>
      <c r="X2370" s="93">
        <v>0</v>
      </c>
      <c r="Y2370" s="93">
        <v>0</v>
      </c>
      <c r="Z2370" s="93">
        <v>0</v>
      </c>
      <c r="AA2370" s="93">
        <v>0</v>
      </c>
      <c r="AB2370" s="93">
        <v>0</v>
      </c>
      <c r="AC2370" s="93">
        <f>_xlfn.XLOOKUP(B2370,'[3]Nur des jours'!$B:$B,'[3]Nur des jours'!$N:$N,"")</f>
        <v>0</v>
      </c>
      <c r="AD2370" s="93">
        <v>0</v>
      </c>
      <c r="AE2370" s="93">
        <v>0</v>
      </c>
      <c r="AF2370" s="93">
        <v>0</v>
      </c>
      <c r="AG2370" s="93"/>
      <c r="AH2370" s="93">
        <v>0</v>
      </c>
      <c r="AI2370" s="93">
        <v>0</v>
      </c>
      <c r="AJ2370" s="93">
        <v>0</v>
      </c>
      <c r="AK2370" s="93">
        <v>0</v>
      </c>
      <c r="AL2370" s="93">
        <v>0</v>
      </c>
      <c r="AM2370" s="49" t="s">
        <v>5601</v>
      </c>
      <c r="AN2370" s="49"/>
      <c r="AO2370" s="48" t="str" cm="1">
        <f t="array" ref="AO2370">IFERROR(_xlfn.IFS(
AQ2370="MPR ISSUE","PDH",
AQ2370="BSS Hardware Issue","BSS",
AQ2370="Sites strategiques, MLL, Pylone, etc.","ENVTECH",
AQ2370="AKTIVCO DEFAUT GE &amp; POWER Cabinet","AKTIVCO",
AQ2370="AKTIVCO Coupure ENEO &amp; Baisse de tension","AKTIVCO GRID ONLY",
AQ2370="Coupure ENEO &amp; Baisse de tension","IHS GRID ONLY",
AQ2370="Defaut GE &amp; POWER Cabinet","IHS",
AQ2370="Sharing","Partners",
AQ2370="Sites strategiques &amp; DataCenter","SST &amp; DC",
AQ2370="Exclu","Exclu",
AQ2370="SAT","SAT",
AQ2370="SPARE-ISSUE","SPARE-ISSUE",
AQ2370="Fiber CAmtel","TRANS_FO_CAMTEL",
AQ2370="Fiber AOF","Fiber AOF",
AQ2370="Projet OCM (HUAWEI)","TRAVAUX-HUAWEI",
AQ2370="Projet OCM (NOKIA)","TRAVAUX-NOKIA",
AQ2370="ACCESS-ISSUE","ACCESS-ISSUE",
AQ2370="Projet OCM (ZTE, NOKIA, autres projets)","TRAVAUX OCM",
AQ2370="No root CAuse","No root cause",
AQ2370="ODU HS","PDH",
AQ2370="IP &amp; VLAN","PDH",
AQ2370="Warehouse HUAWEI","SPARE-ISSUE",
AQ2370="SPARE-HS","SPARE-ISSUE",
AQ2370="Power Telco","BSS",AQ2370="no impacts","no impacts"
),"")</f>
        <v>No root cause</v>
      </c>
      <c r="AP2370" s="48" t="str" cm="1">
        <f t="array" ref="AP2370">IFERROR(_xlfn.IFS(
AQ2370="MPR ISSUE","TX ISSUE",
AQ2370="BSS Hardware Issue","RAN ISSUE",
AQ2370="Sites strategiques, MLL, Pylone, etc.","ENVTECH",
AQ2370="AKTIVCO DEFAUT GE &amp; POWER Cabinet","POWER ISSUE",
AQ2370="AKTIVCO Coupure ENEO &amp; Baisse de tension","POWER ISSUE",
AQ2370="Coupure ENEO &amp; Baisse de tension","POWER ISSUE",
AQ2370="Defaut GE &amp; POWER Cabinet","POWER ISSUE",
AQ2370="Sharing","POWER ISSUE",
AQ2370="Sites strategiques &amp; DataCenter","POWER ISSUE",
AQ2370="Exclu","Exclu",
AQ2370="SAT","TX ISSUE",
AQ2370="SPARE-ISSUE","SPARE-ISSUE",
AQ2370="Fiber CAmtel","TX ISSUE",
AQ2370="Fiber AOF","TX ISSUE",
AQ2370="Projet OCM (HUAWEI)","TRAVAUX-HUAWEI",
AQ2370="Projet OCM (NOKIA)","TRAVAUX -NOKIA",
AQ2370="ACCESS-ISSUE","ACCESS-ISSUE",
AQ2370="Projet OCM (ZTE, NOKIA, autres projets)","TRAVAUX OCM",
AQ2370="No root CAuse","No root cause",
AQ2370="ODU HS","TX ISSUE",
AQ2370="IP &amp; VLAN","TX ISSUE",
AQ2370="Warehouse HUAWEI","SPARE-ISSUE",
AQ2370="SPARE-HS","SPARE-ISSUE",
AQ2370="Power Telco","RAN ISSUE",AQ2370="no impacts","no impacts"
),"")</f>
        <v>No root cause</v>
      </c>
      <c r="AQ2370" s="67" t="s">
        <v>5344</v>
      </c>
      <c r="AR2370" s="48" t="str" cm="1">
        <f t="array" ref="AR2370">IFERROR(_xlfn.IFS(
AQ2370="MPR ISSUE","ACTIVE",
AQ2370="BSS Hardware Issue","ACTIVE",
AQ2370="Sites strategiques, MLL, Pylone, etc.","PASSIVE",
AQ2370="AKTIVCO DEFAUT GE &amp; POWER Cabinet","PASSIVE",
AQ2370="AKTIVCO Coupure ENEO &amp; Baisse de tension","PASSIVE",
AQ2370="Coupure ENEO &amp; Baisse de tension","PASSIVE",
AQ2370="Defaut GE &amp; POWER Cabinet","PASSIVE",
AQ2370="Sharing","PASSIVE",
AQ2370="Sites strategiques &amp; DataCenter","PASSIVE",
AQ2370="Exclu","Exclu",
AQ2370="SAT","ACTIVE",
AQ2370="SPARE-ISSUE","SPARE-ISSUE",
AQ2370="Fiber CAmtel","ACTIVE",
AQ2370="Fiber AOF","ACTIVE",
AQ2370="Projet OCM (HUAWEI)","PLANNED WORKS",
AQ2370="Projet OCM (NOKIA)","PLANNED WORKS",
AQ2370="ACCESS-ISSUE","ACCESS-ISSUE",
AQ2370="Projet OCM (ZTE, NOKIA, autres projets)","PLANNED WORKS",
AQ2370="No root CAuse","No root cause",
AQ2370="ODU HS","ACTIVE",
AQ2370="IP &amp; VLAN","ACTIVE",
AQ2370="Warehouse HUAWEI","SPARE-ISSUE",
AQ2370="SPARE-HS","SPARE-ISSUE",
AQ2370="Power Telco","ACTIVE", AQ2370="no impacts","no impacts"
),"")</f>
        <v>No root cause</v>
      </c>
      <c r="AS2370" s="92" t="s">
        <v>5537</v>
      </c>
      <c r="AT2370" s="98" t="s">
        <v>5283</v>
      </c>
      <c r="AV2370" s="17" t="s">
        <v>5537</v>
      </c>
      <c r="AW2370" s="7" t="s">
        <v>5537</v>
      </c>
      <c r="AX2370" s="6" t="s">
        <v>5537</v>
      </c>
      <c r="AY2370" s="7"/>
      <c r="AZ2370" s="3" t="s">
        <v>5537</v>
      </c>
      <c r="BA2370" s="18" t="s">
        <v>5537</v>
      </c>
      <c r="BB2370" s="18" t="s">
        <v>5537</v>
      </c>
      <c r="BC2370" s="18" t="s">
        <v>5537</v>
      </c>
      <c r="BD2370" s="18" t="s">
        <v>5537</v>
      </c>
      <c r="BE2370" s="18" t="s">
        <v>5537</v>
      </c>
      <c r="BF2370" s="18" t="s">
        <v>5537</v>
      </c>
      <c r="BG2370" s="18" t="s">
        <v>5537</v>
      </c>
      <c r="BH2370" s="18" t="s">
        <v>5537</v>
      </c>
      <c r="BI2370" s="18" t="s">
        <v>5537</v>
      </c>
      <c r="BJ2370" s="18" t="s">
        <v>5537</v>
      </c>
      <c r="BK2370" s="18" t="s">
        <v>5537</v>
      </c>
      <c r="BL2370" s="9" t="s">
        <v>5537</v>
      </c>
      <c r="BM2370" s="14" t="s">
        <v>5537</v>
      </c>
      <c r="BN2370" s="14" t="s">
        <v>5537</v>
      </c>
      <c r="BO2370" s="14" t="str">
        <f>_xlfn.XLOOKUP(B2370,'[4]cell downs 18042026 17h'!$B:$B,'[4]cell downs 18042026 17h'!$B:$B,"")</f>
        <v/>
      </c>
      <c r="BP2370" s="14" t="str">
        <f>_xlfn.XLOOKUP(B2370,'[5]Cells Huawei 19042026 15h'!$B:$B,'[5]Cells Huawei 19042026 15h'!$B:$B,"")</f>
        <v/>
      </c>
      <c r="BQ2370" s="9" t="str">
        <f>_xlfn.XLOOKUP(B2370,'[6]cells down 19042026 9H40'!$B:$B,'[6]cells down 19042026 9H40'!$B:$B,"")</f>
        <v/>
      </c>
      <c r="BR2370" s="9" t="s">
        <v>5283</v>
      </c>
      <c r="BS2370" s="9" t="s">
        <v>12</v>
      </c>
      <c r="BT2370" s="108"/>
    </row>
    <row r="2371" spans="1:72" s="9" customFormat="1" x14ac:dyDescent="0.35">
      <c r="A2371" s="2" t="s">
        <v>5287</v>
      </c>
      <c r="B2371" s="8" t="s">
        <v>5288</v>
      </c>
      <c r="C2371" s="3" t="str">
        <f>_xlfn.XLOOKUP(B2371,'[1]daily break down'!$D:$D,'[1]daily break down'!$E:$E,"")</f>
        <v>NORD-OUEST</v>
      </c>
      <c r="D2371" s="1" t="s">
        <v>11</v>
      </c>
      <c r="E2371" s="1" t="s">
        <v>1160</v>
      </c>
      <c r="F2371" s="3" t="s">
        <v>51</v>
      </c>
      <c r="G2371" s="1" t="s">
        <v>5287</v>
      </c>
      <c r="H2371" s="33" t="str">
        <f>_xlfn.XLOOKUP(B2371,[2]CALCULATION!$B:$B,[2]CALCULATION!$H:$H,"")</f>
        <v>NOKIA</v>
      </c>
      <c r="I2371" s="28">
        <v>0</v>
      </c>
      <c r="J2371" s="28">
        <v>0</v>
      </c>
      <c r="K2371" s="28">
        <v>0</v>
      </c>
      <c r="L2371" s="28">
        <v>0</v>
      </c>
      <c r="M2371" s="28">
        <v>0</v>
      </c>
      <c r="N2371" s="28">
        <v>0</v>
      </c>
      <c r="O2371" s="28">
        <v>0</v>
      </c>
      <c r="P2371" s="28">
        <v>0</v>
      </c>
      <c r="Q2371" s="28">
        <v>0</v>
      </c>
      <c r="R2371" s="28">
        <v>0</v>
      </c>
      <c r="S2371" s="93">
        <v>0</v>
      </c>
      <c r="T2371" s="93">
        <f>_xlfn.XLOOKUP(B2371,'[3]Nur des jours'!$B:$B,'[3]Nur des jours'!$U:$U,"")</f>
        <v>0</v>
      </c>
      <c r="U2371" s="93">
        <v>0</v>
      </c>
      <c r="V2371" s="93">
        <v>0</v>
      </c>
      <c r="W2371" s="93">
        <v>0</v>
      </c>
      <c r="X2371" s="93">
        <v>0</v>
      </c>
      <c r="Y2371" s="93">
        <v>0</v>
      </c>
      <c r="Z2371" s="93">
        <v>0</v>
      </c>
      <c r="AA2371" s="93">
        <v>0</v>
      </c>
      <c r="AB2371" s="93">
        <v>0</v>
      </c>
      <c r="AC2371" s="93">
        <f>_xlfn.XLOOKUP(B2371,'[3]Nur des jours'!$B:$B,'[3]Nur des jours'!$N:$N,"")</f>
        <v>0</v>
      </c>
      <c r="AD2371" s="93">
        <v>0</v>
      </c>
      <c r="AE2371" s="93">
        <v>0</v>
      </c>
      <c r="AF2371" s="93">
        <v>0</v>
      </c>
      <c r="AG2371" s="93"/>
      <c r="AH2371" s="93">
        <v>0</v>
      </c>
      <c r="AI2371" s="93">
        <v>0</v>
      </c>
      <c r="AJ2371" s="93">
        <v>0</v>
      </c>
      <c r="AK2371" s="93">
        <v>0</v>
      </c>
      <c r="AL2371" s="93">
        <v>0</v>
      </c>
      <c r="AM2371" s="49" t="s">
        <v>5601</v>
      </c>
      <c r="AN2371" s="49"/>
      <c r="AO2371" s="48" t="str" cm="1">
        <f t="array" ref="AO2371">IFERROR(_xlfn.IFS(
AQ2371="MPR ISSUE","PDH",
AQ2371="BSS Hardware Issue","BSS",
AQ2371="Sites strategiques, MLL, Pylone, etc.","ENVTECH",
AQ2371="AKTIVCO DEFAUT GE &amp; POWER Cabinet","AKTIVCO",
AQ2371="AKTIVCO Coupure ENEO &amp; Baisse de tension","AKTIVCO GRID ONLY",
AQ2371="Coupure ENEO &amp; Baisse de tension","IHS GRID ONLY",
AQ2371="Defaut GE &amp; POWER Cabinet","IHS",
AQ2371="Sharing","Partners",
AQ2371="Sites strategiques &amp; DataCenter","SST &amp; DC",
AQ2371="Exclu","Exclu",
AQ2371="SAT","SAT",
AQ2371="SPARE-ISSUE","SPARE-ISSUE",
AQ2371="Fiber CAmtel","TRANS_FO_CAMTEL",
AQ2371="Fiber AOF","Fiber AOF",
AQ2371="Projet OCM (HUAWEI)","TRAVAUX-HUAWEI",
AQ2371="Projet OCM (NOKIA)","TRAVAUX-NOKIA",
AQ2371="ACCESS-ISSUE","ACCESS-ISSUE",
AQ2371="Projet OCM (ZTE, NOKIA, autres projets)","TRAVAUX OCM",
AQ2371="No root CAuse","No root cause",
AQ2371="ODU HS","PDH",
AQ2371="IP &amp; VLAN","PDH",
AQ2371="Warehouse HUAWEI","SPARE-ISSUE",
AQ2371="SPARE-HS","SPARE-ISSUE",
AQ2371="Power Telco","BSS",AQ2371="no impacts","no impacts"
),"")</f>
        <v>No root cause</v>
      </c>
      <c r="AP2371" s="48" t="str" cm="1">
        <f t="array" ref="AP2371">IFERROR(_xlfn.IFS(
AQ2371="MPR ISSUE","TX ISSUE",
AQ2371="BSS Hardware Issue","RAN ISSUE",
AQ2371="Sites strategiques, MLL, Pylone, etc.","ENVTECH",
AQ2371="AKTIVCO DEFAUT GE &amp; POWER Cabinet","POWER ISSUE",
AQ2371="AKTIVCO Coupure ENEO &amp; Baisse de tension","POWER ISSUE",
AQ2371="Coupure ENEO &amp; Baisse de tension","POWER ISSUE",
AQ2371="Defaut GE &amp; POWER Cabinet","POWER ISSUE",
AQ2371="Sharing","POWER ISSUE",
AQ2371="Sites strategiques &amp; DataCenter","POWER ISSUE",
AQ2371="Exclu","Exclu",
AQ2371="SAT","TX ISSUE",
AQ2371="SPARE-ISSUE","SPARE-ISSUE",
AQ2371="Fiber CAmtel","TX ISSUE",
AQ2371="Fiber AOF","TX ISSUE",
AQ2371="Projet OCM (HUAWEI)","TRAVAUX-HUAWEI",
AQ2371="Projet OCM (NOKIA)","TRAVAUX -NOKIA",
AQ2371="ACCESS-ISSUE","ACCESS-ISSUE",
AQ2371="Projet OCM (ZTE, NOKIA, autres projets)","TRAVAUX OCM",
AQ2371="No root CAuse","No root cause",
AQ2371="ODU HS","TX ISSUE",
AQ2371="IP &amp; VLAN","TX ISSUE",
AQ2371="Warehouse HUAWEI","SPARE-ISSUE",
AQ2371="SPARE-HS","SPARE-ISSUE",
AQ2371="Power Telco","RAN ISSUE",AQ2371="no impacts","no impacts"
),"")</f>
        <v>No root cause</v>
      </c>
      <c r="AQ2371" s="67" t="s">
        <v>5344</v>
      </c>
      <c r="AR2371" s="48" t="str" cm="1">
        <f t="array" ref="AR2371">IFERROR(_xlfn.IFS(
AQ2371="MPR ISSUE","ACTIVE",
AQ2371="BSS Hardware Issue","ACTIVE",
AQ2371="Sites strategiques, MLL, Pylone, etc.","PASSIVE",
AQ2371="AKTIVCO DEFAUT GE &amp; POWER Cabinet","PASSIVE",
AQ2371="AKTIVCO Coupure ENEO &amp; Baisse de tension","PASSIVE",
AQ2371="Coupure ENEO &amp; Baisse de tension","PASSIVE",
AQ2371="Defaut GE &amp; POWER Cabinet","PASSIVE",
AQ2371="Sharing","PASSIVE",
AQ2371="Sites strategiques &amp; DataCenter","PASSIVE",
AQ2371="Exclu","Exclu",
AQ2371="SAT","ACTIVE",
AQ2371="SPARE-ISSUE","SPARE-ISSUE",
AQ2371="Fiber CAmtel","ACTIVE",
AQ2371="Fiber AOF","ACTIVE",
AQ2371="Projet OCM (HUAWEI)","PLANNED WORKS",
AQ2371="Projet OCM (NOKIA)","PLANNED WORKS",
AQ2371="ACCESS-ISSUE","ACCESS-ISSUE",
AQ2371="Projet OCM (ZTE, NOKIA, autres projets)","PLANNED WORKS",
AQ2371="No root CAuse","No root cause",
AQ2371="ODU HS","ACTIVE",
AQ2371="IP &amp; VLAN","ACTIVE",
AQ2371="Warehouse HUAWEI","SPARE-ISSUE",
AQ2371="SPARE-HS","SPARE-ISSUE",
AQ2371="Power Telco","ACTIVE", AQ2371="no impacts","no impacts"
),"")</f>
        <v>No root cause</v>
      </c>
      <c r="AS2371" s="92" t="s">
        <v>5537</v>
      </c>
      <c r="AT2371" s="98" t="s">
        <v>5288</v>
      </c>
      <c r="AV2371" s="17" t="s">
        <v>5537</v>
      </c>
      <c r="AW2371" s="7" t="s">
        <v>5537</v>
      </c>
      <c r="AX2371" s="6" t="s">
        <v>5537</v>
      </c>
      <c r="AY2371" s="7"/>
      <c r="AZ2371" s="3" t="s">
        <v>5537</v>
      </c>
      <c r="BA2371" s="18" t="s">
        <v>5537</v>
      </c>
      <c r="BB2371" s="18" t="s">
        <v>5537</v>
      </c>
      <c r="BC2371" s="18" t="s">
        <v>5537</v>
      </c>
      <c r="BD2371" s="18" t="s">
        <v>5537</v>
      </c>
      <c r="BE2371" s="18" t="s">
        <v>5537</v>
      </c>
      <c r="BF2371" s="18" t="s">
        <v>5537</v>
      </c>
      <c r="BG2371" s="18" t="s">
        <v>5537</v>
      </c>
      <c r="BH2371" s="18" t="s">
        <v>5537</v>
      </c>
      <c r="BI2371" s="18" t="s">
        <v>5537</v>
      </c>
      <c r="BJ2371" s="18" t="s">
        <v>5537</v>
      </c>
      <c r="BK2371" s="18" t="s">
        <v>5537</v>
      </c>
      <c r="BL2371" s="9" t="s">
        <v>5537</v>
      </c>
      <c r="BM2371" s="14" t="s">
        <v>5537</v>
      </c>
      <c r="BN2371" s="14" t="s">
        <v>5537</v>
      </c>
      <c r="BO2371" s="14" t="str">
        <f>_xlfn.XLOOKUP(B2371,'[4]cell downs 18042026 17h'!$B:$B,'[4]cell downs 18042026 17h'!$B:$B,"")</f>
        <v/>
      </c>
      <c r="BP2371" s="14" t="str">
        <f>_xlfn.XLOOKUP(B2371,'[5]Cells Huawei 19042026 15h'!$B:$B,'[5]Cells Huawei 19042026 15h'!$B:$B,"")</f>
        <v/>
      </c>
      <c r="BQ2371" s="9" t="str">
        <f>_xlfn.XLOOKUP(B2371,'[6]cells down 19042026 9H40'!$B:$B,'[6]cells down 19042026 9H40'!$B:$B,"")</f>
        <v/>
      </c>
      <c r="BR2371" s="9" t="s">
        <v>5288</v>
      </c>
      <c r="BS2371" s="9" t="s">
        <v>5537</v>
      </c>
      <c r="BT2371" s="108"/>
    </row>
    <row r="2372" spans="1:72" s="9" customFormat="1" x14ac:dyDescent="0.35">
      <c r="A2372" s="1" t="s">
        <v>5289</v>
      </c>
      <c r="B2372" s="8" t="s">
        <v>5290</v>
      </c>
      <c r="C2372" s="3" t="str">
        <f>_xlfn.XLOOKUP(B2372,'[1]daily break down'!$D:$D,'[1]daily break down'!$E:$E,"")</f>
        <v>NORD-OUEST</v>
      </c>
      <c r="D2372" s="1"/>
      <c r="E2372" s="1"/>
      <c r="F2372" s="3" t="s">
        <v>51</v>
      </c>
      <c r="G2372" s="1" t="s">
        <v>5289</v>
      </c>
      <c r="H2372" s="33" t="str">
        <f>_xlfn.XLOOKUP(B2372,[2]CALCULATION!$B:$B,[2]CALCULATION!$H:$H,"")</f>
        <v>NOKIA</v>
      </c>
      <c r="I2372" s="28">
        <v>0</v>
      </c>
      <c r="J2372" s="28">
        <v>0</v>
      </c>
      <c r="K2372" s="28">
        <v>0</v>
      </c>
      <c r="L2372" s="28">
        <v>0</v>
      </c>
      <c r="M2372" s="28">
        <v>0</v>
      </c>
      <c r="N2372" s="28">
        <v>0</v>
      </c>
      <c r="O2372" s="28">
        <v>0</v>
      </c>
      <c r="P2372" s="28">
        <v>0</v>
      </c>
      <c r="Q2372" s="28">
        <v>0</v>
      </c>
      <c r="R2372" s="28">
        <v>0</v>
      </c>
      <c r="S2372" s="93">
        <v>0</v>
      </c>
      <c r="T2372" s="93">
        <f>_xlfn.XLOOKUP(B2372,'[3]Nur des jours'!$B:$B,'[3]Nur des jours'!$U:$U,"")</f>
        <v>0</v>
      </c>
      <c r="U2372" s="93">
        <v>0</v>
      </c>
      <c r="V2372" s="93">
        <v>0</v>
      </c>
      <c r="W2372" s="93">
        <v>0</v>
      </c>
      <c r="X2372" s="93">
        <v>0</v>
      </c>
      <c r="Y2372" s="93">
        <v>0</v>
      </c>
      <c r="Z2372" s="93">
        <v>0</v>
      </c>
      <c r="AA2372" s="93">
        <v>0</v>
      </c>
      <c r="AB2372" s="93">
        <v>0</v>
      </c>
      <c r="AC2372" s="93">
        <f>_xlfn.XLOOKUP(B2372,'[3]Nur des jours'!$B:$B,'[3]Nur des jours'!$N:$N,"")</f>
        <v>0</v>
      </c>
      <c r="AD2372" s="93">
        <v>0</v>
      </c>
      <c r="AE2372" s="93">
        <v>0</v>
      </c>
      <c r="AF2372" s="93">
        <v>0</v>
      </c>
      <c r="AG2372" s="93"/>
      <c r="AH2372" s="93">
        <v>0</v>
      </c>
      <c r="AI2372" s="93">
        <v>0</v>
      </c>
      <c r="AJ2372" s="93">
        <v>0</v>
      </c>
      <c r="AK2372" s="93">
        <v>0</v>
      </c>
      <c r="AL2372" s="93">
        <v>0</v>
      </c>
      <c r="AM2372" s="49" t="s">
        <v>5601</v>
      </c>
      <c r="AN2372" s="49"/>
      <c r="AO2372" s="48" t="str" cm="1">
        <f t="array" ref="AO2372">IFERROR(_xlfn.IFS(
AQ2372="MPR ISSUE","PDH",
AQ2372="BSS Hardware Issue","BSS",
AQ2372="Sites strategiques, MLL, Pylone, etc.","ENVTECH",
AQ2372="AKTIVCO DEFAUT GE &amp; POWER Cabinet","AKTIVCO",
AQ2372="AKTIVCO Coupure ENEO &amp; Baisse de tension","AKTIVCO GRID ONLY",
AQ2372="Coupure ENEO &amp; Baisse de tension","IHS GRID ONLY",
AQ2372="Defaut GE &amp; POWER Cabinet","IHS",
AQ2372="Sharing","Partners",
AQ2372="Sites strategiques &amp; DataCenter","SST &amp; DC",
AQ2372="Exclu","Exclu",
AQ2372="SAT","SAT",
AQ2372="SPARE-ISSUE","SPARE-ISSUE",
AQ2372="Fiber CAmtel","TRANS_FO_CAMTEL",
AQ2372="Fiber AOF","Fiber AOF",
AQ2372="Projet OCM (HUAWEI)","TRAVAUX-HUAWEI",
AQ2372="Projet OCM (NOKIA)","TRAVAUX-NOKIA",
AQ2372="ACCESS-ISSUE","ACCESS-ISSUE",
AQ2372="Projet OCM (ZTE, NOKIA, autres projets)","TRAVAUX OCM",
AQ2372="No root CAuse","No root cause",
AQ2372="ODU HS","PDH",
AQ2372="IP &amp; VLAN","PDH",
AQ2372="Warehouse HUAWEI","SPARE-ISSUE",
AQ2372="SPARE-HS","SPARE-ISSUE",
AQ2372="Power Telco","BSS",AQ2372="no impacts","no impacts"
),"")</f>
        <v>No root cause</v>
      </c>
      <c r="AP2372" s="48" t="str" cm="1">
        <f t="array" ref="AP2372">IFERROR(_xlfn.IFS(
AQ2372="MPR ISSUE","TX ISSUE",
AQ2372="BSS Hardware Issue","RAN ISSUE",
AQ2372="Sites strategiques, MLL, Pylone, etc.","ENVTECH",
AQ2372="AKTIVCO DEFAUT GE &amp; POWER Cabinet","POWER ISSUE",
AQ2372="AKTIVCO Coupure ENEO &amp; Baisse de tension","POWER ISSUE",
AQ2372="Coupure ENEO &amp; Baisse de tension","POWER ISSUE",
AQ2372="Defaut GE &amp; POWER Cabinet","POWER ISSUE",
AQ2372="Sharing","POWER ISSUE",
AQ2372="Sites strategiques &amp; DataCenter","POWER ISSUE",
AQ2372="Exclu","Exclu",
AQ2372="SAT","TX ISSUE",
AQ2372="SPARE-ISSUE","SPARE-ISSUE",
AQ2372="Fiber CAmtel","TX ISSUE",
AQ2372="Fiber AOF","TX ISSUE",
AQ2372="Projet OCM (HUAWEI)","TRAVAUX-HUAWEI",
AQ2372="Projet OCM (NOKIA)","TRAVAUX -NOKIA",
AQ2372="ACCESS-ISSUE","ACCESS-ISSUE",
AQ2372="Projet OCM (ZTE, NOKIA, autres projets)","TRAVAUX OCM",
AQ2372="No root CAuse","No root cause",
AQ2372="ODU HS","TX ISSUE",
AQ2372="IP &amp; VLAN","TX ISSUE",
AQ2372="Warehouse HUAWEI","SPARE-ISSUE",
AQ2372="SPARE-HS","SPARE-ISSUE",
AQ2372="Power Telco","RAN ISSUE",AQ2372="no impacts","no impacts"
),"")</f>
        <v>No root cause</v>
      </c>
      <c r="AQ2372" s="67" t="s">
        <v>5344</v>
      </c>
      <c r="AR2372" s="48" t="str" cm="1">
        <f t="array" ref="AR2372">IFERROR(_xlfn.IFS(
AQ2372="MPR ISSUE","ACTIVE",
AQ2372="BSS Hardware Issue","ACTIVE",
AQ2372="Sites strategiques, MLL, Pylone, etc.","PASSIVE",
AQ2372="AKTIVCO DEFAUT GE &amp; POWER Cabinet","PASSIVE",
AQ2372="AKTIVCO Coupure ENEO &amp; Baisse de tension","PASSIVE",
AQ2372="Coupure ENEO &amp; Baisse de tension","PASSIVE",
AQ2372="Defaut GE &amp; POWER Cabinet","PASSIVE",
AQ2372="Sharing","PASSIVE",
AQ2372="Sites strategiques &amp; DataCenter","PASSIVE",
AQ2372="Exclu","Exclu",
AQ2372="SAT","ACTIVE",
AQ2372="SPARE-ISSUE","SPARE-ISSUE",
AQ2372="Fiber CAmtel","ACTIVE",
AQ2372="Fiber AOF","ACTIVE",
AQ2372="Projet OCM (HUAWEI)","PLANNED WORKS",
AQ2372="Projet OCM (NOKIA)","PLANNED WORKS",
AQ2372="ACCESS-ISSUE","ACCESS-ISSUE",
AQ2372="Projet OCM (ZTE, NOKIA, autres projets)","PLANNED WORKS",
AQ2372="No root CAuse","No root cause",
AQ2372="ODU HS","ACTIVE",
AQ2372="IP &amp; VLAN","ACTIVE",
AQ2372="Warehouse HUAWEI","SPARE-ISSUE",
AQ2372="SPARE-HS","SPARE-ISSUE",
AQ2372="Power Telco","ACTIVE", AQ2372="no impacts","no impacts"
),"")</f>
        <v>No root cause</v>
      </c>
      <c r="AS2372" s="92" t="s">
        <v>5537</v>
      </c>
      <c r="AT2372" s="98" t="s">
        <v>5290</v>
      </c>
      <c r="AV2372" s="17" t="s">
        <v>5537</v>
      </c>
      <c r="AW2372" s="7" t="s">
        <v>5537</v>
      </c>
      <c r="AX2372" s="6" t="s">
        <v>5537</v>
      </c>
      <c r="AY2372" s="7"/>
      <c r="AZ2372" s="3" t="s">
        <v>5537</v>
      </c>
      <c r="BA2372" s="18" t="s">
        <v>5537</v>
      </c>
      <c r="BB2372" s="18" t="s">
        <v>5537</v>
      </c>
      <c r="BC2372" s="18" t="s">
        <v>5537</v>
      </c>
      <c r="BD2372" s="18" t="s">
        <v>5537</v>
      </c>
      <c r="BE2372" s="18" t="s">
        <v>5537</v>
      </c>
      <c r="BF2372" s="18" t="s">
        <v>5537</v>
      </c>
      <c r="BG2372" s="18" t="s">
        <v>5537</v>
      </c>
      <c r="BH2372" s="18" t="s">
        <v>5537</v>
      </c>
      <c r="BI2372" s="18" t="s">
        <v>5537</v>
      </c>
      <c r="BJ2372" s="18" t="s">
        <v>5537</v>
      </c>
      <c r="BK2372" s="18" t="s">
        <v>5537</v>
      </c>
      <c r="BL2372" s="9" t="s">
        <v>5537</v>
      </c>
      <c r="BM2372" s="14" t="s">
        <v>5537</v>
      </c>
      <c r="BN2372" s="14" t="s">
        <v>5537</v>
      </c>
      <c r="BO2372" s="14" t="str">
        <f>_xlfn.XLOOKUP(B2372,'[4]cell downs 18042026 17h'!$B:$B,'[4]cell downs 18042026 17h'!$B:$B,"")</f>
        <v/>
      </c>
      <c r="BP2372" s="14" t="str">
        <f>_xlfn.XLOOKUP(B2372,'[5]Cells Huawei 19042026 15h'!$B:$B,'[5]Cells Huawei 19042026 15h'!$B:$B,"")</f>
        <v/>
      </c>
      <c r="BQ2372" s="9" t="str">
        <f>_xlfn.XLOOKUP(B2372,'[6]cells down 19042026 9H40'!$B:$B,'[6]cells down 19042026 9H40'!$B:$B,"")</f>
        <v/>
      </c>
      <c r="BR2372" s="9" t="s">
        <v>5290</v>
      </c>
      <c r="BS2372" s="9" t="s">
        <v>5537</v>
      </c>
      <c r="BT2372" s="108"/>
    </row>
    <row r="2373" spans="1:72" s="9" customFormat="1" x14ac:dyDescent="0.35">
      <c r="A2373" s="1" t="s">
        <v>5291</v>
      </c>
      <c r="B2373" s="8" t="s">
        <v>5292</v>
      </c>
      <c r="C2373" s="3" t="str">
        <f>_xlfn.XLOOKUP(B2373,'[1]daily break down'!$D:$D,'[1]daily break down'!$E:$E,"")</f>
        <v>NORD-OUEST</v>
      </c>
      <c r="D2373" s="1" t="s">
        <v>11</v>
      </c>
      <c r="E2373" s="1" t="s">
        <v>96</v>
      </c>
      <c r="F2373" s="3" t="s">
        <v>51</v>
      </c>
      <c r="G2373" s="1" t="s">
        <v>5291</v>
      </c>
      <c r="H2373" s="33" t="str">
        <f>_xlfn.XLOOKUP(B2373,[2]CALCULATION!$B:$B,[2]CALCULATION!$H:$H,"")</f>
        <v>NOKIA</v>
      </c>
      <c r="I2373" s="28">
        <v>0</v>
      </c>
      <c r="J2373" s="28">
        <v>0</v>
      </c>
      <c r="K2373" s="28">
        <v>0</v>
      </c>
      <c r="L2373" s="28">
        <v>0</v>
      </c>
      <c r="M2373" s="28">
        <v>0</v>
      </c>
      <c r="N2373" s="28">
        <v>0</v>
      </c>
      <c r="O2373" s="28">
        <v>0</v>
      </c>
      <c r="P2373" s="28">
        <v>0</v>
      </c>
      <c r="Q2373" s="28">
        <v>0</v>
      </c>
      <c r="R2373" s="28">
        <v>0</v>
      </c>
      <c r="S2373" s="93">
        <v>0</v>
      </c>
      <c r="T2373" s="93">
        <f>_xlfn.XLOOKUP(B2373,'[3]Nur des jours'!$B:$B,'[3]Nur des jours'!$U:$U,"")</f>
        <v>0</v>
      </c>
      <c r="U2373" s="93">
        <v>0</v>
      </c>
      <c r="V2373" s="93">
        <v>0</v>
      </c>
      <c r="W2373" s="93">
        <v>0</v>
      </c>
      <c r="X2373" s="93">
        <v>0</v>
      </c>
      <c r="Y2373" s="93">
        <v>0</v>
      </c>
      <c r="Z2373" s="93">
        <v>0</v>
      </c>
      <c r="AA2373" s="93">
        <v>0</v>
      </c>
      <c r="AB2373" s="93">
        <v>0</v>
      </c>
      <c r="AC2373" s="93">
        <f>_xlfn.XLOOKUP(B2373,'[3]Nur des jours'!$B:$B,'[3]Nur des jours'!$N:$N,"")</f>
        <v>0</v>
      </c>
      <c r="AD2373" s="93">
        <v>0</v>
      </c>
      <c r="AE2373" s="93">
        <v>0</v>
      </c>
      <c r="AF2373" s="93">
        <v>0</v>
      </c>
      <c r="AG2373" s="93"/>
      <c r="AH2373" s="93">
        <v>0</v>
      </c>
      <c r="AI2373" s="93">
        <v>0</v>
      </c>
      <c r="AJ2373" s="93">
        <v>0</v>
      </c>
      <c r="AK2373" s="93">
        <v>0</v>
      </c>
      <c r="AL2373" s="93">
        <v>0</v>
      </c>
      <c r="AM2373" s="49" t="s">
        <v>5601</v>
      </c>
      <c r="AN2373" s="49"/>
      <c r="AO2373" s="48" t="str" cm="1">
        <f t="array" ref="AO2373">IFERROR(_xlfn.IFS(
AQ2373="MPR ISSUE","PDH",
AQ2373="BSS Hardware Issue","BSS",
AQ2373="Sites strategiques, MLL, Pylone, etc.","ENVTECH",
AQ2373="AKTIVCO DEFAUT GE &amp; POWER Cabinet","AKTIVCO",
AQ2373="AKTIVCO Coupure ENEO &amp; Baisse de tension","AKTIVCO GRID ONLY",
AQ2373="Coupure ENEO &amp; Baisse de tension","IHS GRID ONLY",
AQ2373="Defaut GE &amp; POWER Cabinet","IHS",
AQ2373="Sharing","Partners",
AQ2373="Sites strategiques &amp; DataCenter","SST &amp; DC",
AQ2373="Exclu","Exclu",
AQ2373="SAT","SAT",
AQ2373="SPARE-ISSUE","SPARE-ISSUE",
AQ2373="Fiber CAmtel","TRANS_FO_CAMTEL",
AQ2373="Fiber AOF","Fiber AOF",
AQ2373="Projet OCM (HUAWEI)","TRAVAUX-HUAWEI",
AQ2373="Projet OCM (NOKIA)","TRAVAUX-NOKIA",
AQ2373="ACCESS-ISSUE","ACCESS-ISSUE",
AQ2373="Projet OCM (ZTE, NOKIA, autres projets)","TRAVAUX OCM",
AQ2373="No root CAuse","No root cause",
AQ2373="ODU HS","PDH",
AQ2373="IP &amp; VLAN","PDH",
AQ2373="Warehouse HUAWEI","SPARE-ISSUE",
AQ2373="SPARE-HS","SPARE-ISSUE",
AQ2373="Power Telco","BSS",AQ2373="no impacts","no impacts"
),"")</f>
        <v>No root cause</v>
      </c>
      <c r="AP2373" s="48" t="str" cm="1">
        <f t="array" ref="AP2373">IFERROR(_xlfn.IFS(
AQ2373="MPR ISSUE","TX ISSUE",
AQ2373="BSS Hardware Issue","RAN ISSUE",
AQ2373="Sites strategiques, MLL, Pylone, etc.","ENVTECH",
AQ2373="AKTIVCO DEFAUT GE &amp; POWER Cabinet","POWER ISSUE",
AQ2373="AKTIVCO Coupure ENEO &amp; Baisse de tension","POWER ISSUE",
AQ2373="Coupure ENEO &amp; Baisse de tension","POWER ISSUE",
AQ2373="Defaut GE &amp; POWER Cabinet","POWER ISSUE",
AQ2373="Sharing","POWER ISSUE",
AQ2373="Sites strategiques &amp; DataCenter","POWER ISSUE",
AQ2373="Exclu","Exclu",
AQ2373="SAT","TX ISSUE",
AQ2373="SPARE-ISSUE","SPARE-ISSUE",
AQ2373="Fiber CAmtel","TX ISSUE",
AQ2373="Fiber AOF","TX ISSUE",
AQ2373="Projet OCM (HUAWEI)","TRAVAUX-HUAWEI",
AQ2373="Projet OCM (NOKIA)","TRAVAUX -NOKIA",
AQ2373="ACCESS-ISSUE","ACCESS-ISSUE",
AQ2373="Projet OCM (ZTE, NOKIA, autres projets)","TRAVAUX OCM",
AQ2373="No root CAuse","No root cause",
AQ2373="ODU HS","TX ISSUE",
AQ2373="IP &amp; VLAN","TX ISSUE",
AQ2373="Warehouse HUAWEI","SPARE-ISSUE",
AQ2373="SPARE-HS","SPARE-ISSUE",
AQ2373="Power Telco","RAN ISSUE",AQ2373="no impacts","no impacts"
),"")</f>
        <v>No root cause</v>
      </c>
      <c r="AQ2373" s="67" t="s">
        <v>5344</v>
      </c>
      <c r="AR2373" s="48" t="str" cm="1">
        <f t="array" ref="AR2373">IFERROR(_xlfn.IFS(
AQ2373="MPR ISSUE","ACTIVE",
AQ2373="BSS Hardware Issue","ACTIVE",
AQ2373="Sites strategiques, MLL, Pylone, etc.","PASSIVE",
AQ2373="AKTIVCO DEFAUT GE &amp; POWER Cabinet","PASSIVE",
AQ2373="AKTIVCO Coupure ENEO &amp; Baisse de tension","PASSIVE",
AQ2373="Coupure ENEO &amp; Baisse de tension","PASSIVE",
AQ2373="Defaut GE &amp; POWER Cabinet","PASSIVE",
AQ2373="Sharing","PASSIVE",
AQ2373="Sites strategiques &amp; DataCenter","PASSIVE",
AQ2373="Exclu","Exclu",
AQ2373="SAT","ACTIVE",
AQ2373="SPARE-ISSUE","SPARE-ISSUE",
AQ2373="Fiber CAmtel","ACTIVE",
AQ2373="Fiber AOF","ACTIVE",
AQ2373="Projet OCM (HUAWEI)","PLANNED WORKS",
AQ2373="Projet OCM (NOKIA)","PLANNED WORKS",
AQ2373="ACCESS-ISSUE","ACCESS-ISSUE",
AQ2373="Projet OCM (ZTE, NOKIA, autres projets)","PLANNED WORKS",
AQ2373="No root CAuse","No root cause",
AQ2373="ODU HS","ACTIVE",
AQ2373="IP &amp; VLAN","ACTIVE",
AQ2373="Warehouse HUAWEI","SPARE-ISSUE",
AQ2373="SPARE-HS","SPARE-ISSUE",
AQ2373="Power Telco","ACTIVE", AQ2373="no impacts","no impacts"
),"")</f>
        <v>No root cause</v>
      </c>
      <c r="AS2373" s="92" t="s">
        <v>5537</v>
      </c>
      <c r="AT2373" s="98" t="s">
        <v>5292</v>
      </c>
      <c r="AV2373" s="17" t="s">
        <v>5537</v>
      </c>
      <c r="AW2373" s="7" t="s">
        <v>5537</v>
      </c>
      <c r="AX2373" s="6" t="s">
        <v>5537</v>
      </c>
      <c r="AY2373" s="7"/>
      <c r="AZ2373" s="3" t="s">
        <v>5537</v>
      </c>
      <c r="BA2373" s="18" t="s">
        <v>5537</v>
      </c>
      <c r="BB2373" s="18" t="s">
        <v>5537</v>
      </c>
      <c r="BC2373" s="18" t="s">
        <v>5537</v>
      </c>
      <c r="BD2373" s="18" t="s">
        <v>5537</v>
      </c>
      <c r="BE2373" s="18" t="s">
        <v>5537</v>
      </c>
      <c r="BF2373" s="18" t="s">
        <v>5537</v>
      </c>
      <c r="BG2373" s="18" t="s">
        <v>5537</v>
      </c>
      <c r="BH2373" s="18" t="s">
        <v>5537</v>
      </c>
      <c r="BI2373" s="18" t="s">
        <v>5537</v>
      </c>
      <c r="BJ2373" s="18" t="s">
        <v>5537</v>
      </c>
      <c r="BK2373" s="18" t="s">
        <v>5537</v>
      </c>
      <c r="BL2373" s="9" t="s">
        <v>5537</v>
      </c>
      <c r="BM2373" s="14" t="s">
        <v>5537</v>
      </c>
      <c r="BN2373" s="14" t="s">
        <v>5537</v>
      </c>
      <c r="BO2373" s="14" t="str">
        <f>_xlfn.XLOOKUP(B2373,'[4]cell downs 18042026 17h'!$B:$B,'[4]cell downs 18042026 17h'!$B:$B,"")</f>
        <v/>
      </c>
      <c r="BP2373" s="14" t="str">
        <f>_xlfn.XLOOKUP(B2373,'[5]Cells Huawei 19042026 15h'!$B:$B,'[5]Cells Huawei 19042026 15h'!$B:$B,"")</f>
        <v/>
      </c>
      <c r="BQ2373" s="9" t="str">
        <f>_xlfn.XLOOKUP(B2373,'[6]cells down 19042026 9H40'!$B:$B,'[6]cells down 19042026 9H40'!$B:$B,"")</f>
        <v/>
      </c>
      <c r="BR2373" s="9" t="s">
        <v>5292</v>
      </c>
      <c r="BS2373" s="9" t="s">
        <v>5537</v>
      </c>
      <c r="BT2373" s="108"/>
    </row>
    <row r="2374" spans="1:72" s="9" customFormat="1" x14ac:dyDescent="0.35">
      <c r="A2374" s="1" t="s">
        <v>5296</v>
      </c>
      <c r="B2374" s="8" t="s">
        <v>5297</v>
      </c>
      <c r="C2374" s="3" t="str">
        <f>_xlfn.XLOOKUP(B2374,'[1]daily break down'!$D:$D,'[1]daily break down'!$E:$E,"")</f>
        <v>SUD-OUEST</v>
      </c>
      <c r="D2374" s="1" t="s">
        <v>11</v>
      </c>
      <c r="E2374" s="1" t="s">
        <v>1160</v>
      </c>
      <c r="F2374" s="3" t="s">
        <v>13</v>
      </c>
      <c r="G2374" s="1" t="s">
        <v>5298</v>
      </c>
      <c r="H2374" s="33" t="str">
        <f>_xlfn.XLOOKUP(B2374,[2]CALCULATION!$B:$B,[2]CALCULATION!$H:$H,"")</f>
        <v>NOKIA</v>
      </c>
      <c r="I2374" s="28">
        <v>0</v>
      </c>
      <c r="J2374" s="28">
        <v>0</v>
      </c>
      <c r="K2374" s="28">
        <v>0</v>
      </c>
      <c r="L2374" s="28">
        <v>0</v>
      </c>
      <c r="M2374" s="28">
        <v>0</v>
      </c>
      <c r="N2374" s="28">
        <v>0</v>
      </c>
      <c r="O2374" s="28">
        <v>0</v>
      </c>
      <c r="P2374" s="28">
        <v>0</v>
      </c>
      <c r="Q2374" s="28">
        <v>0</v>
      </c>
      <c r="R2374" s="28">
        <v>0</v>
      </c>
      <c r="S2374" s="93">
        <v>0</v>
      </c>
      <c r="T2374" s="93">
        <f>_xlfn.XLOOKUP(B2374,'[3]Nur des jours'!$B:$B,'[3]Nur des jours'!$U:$U,"")</f>
        <v>0</v>
      </c>
      <c r="U2374" s="93">
        <v>0</v>
      </c>
      <c r="V2374" s="93">
        <v>0</v>
      </c>
      <c r="W2374" s="93">
        <v>0</v>
      </c>
      <c r="X2374" s="93">
        <v>0</v>
      </c>
      <c r="Y2374" s="93">
        <v>0</v>
      </c>
      <c r="Z2374" s="93">
        <v>0</v>
      </c>
      <c r="AA2374" s="93">
        <v>0</v>
      </c>
      <c r="AB2374" s="93">
        <v>0</v>
      </c>
      <c r="AC2374" s="93">
        <f>_xlfn.XLOOKUP(B2374,'[3]Nur des jours'!$B:$B,'[3]Nur des jours'!$N:$N,"")</f>
        <v>0</v>
      </c>
      <c r="AD2374" s="93">
        <v>0</v>
      </c>
      <c r="AE2374" s="93">
        <v>0</v>
      </c>
      <c r="AF2374" s="93">
        <v>0</v>
      </c>
      <c r="AG2374" s="93"/>
      <c r="AH2374" s="93">
        <v>0</v>
      </c>
      <c r="AI2374" s="93">
        <v>0</v>
      </c>
      <c r="AJ2374" s="93">
        <v>0</v>
      </c>
      <c r="AK2374" s="93">
        <v>0</v>
      </c>
      <c r="AL2374" s="93">
        <v>0</v>
      </c>
      <c r="AM2374" s="49" t="s">
        <v>5601</v>
      </c>
      <c r="AN2374" s="49"/>
      <c r="AO2374" s="48" t="str" cm="1">
        <f t="array" ref="AO2374">IFERROR(_xlfn.IFS(
AQ2374="MPR ISSUE","PDH",
AQ2374="BSS Hardware Issue","BSS",
AQ2374="Sites strategiques, MLL, Pylone, etc.","ENVTECH",
AQ2374="AKTIVCO DEFAUT GE &amp; POWER Cabinet","AKTIVCO",
AQ2374="AKTIVCO Coupure ENEO &amp; Baisse de tension","AKTIVCO GRID ONLY",
AQ2374="Coupure ENEO &amp; Baisse de tension","IHS GRID ONLY",
AQ2374="Defaut GE &amp; POWER Cabinet","IHS",
AQ2374="Sharing","Partners",
AQ2374="Sites strategiques &amp; DataCenter","SST &amp; DC",
AQ2374="Exclu","Exclu",
AQ2374="SAT","SAT",
AQ2374="SPARE-ISSUE","SPARE-ISSUE",
AQ2374="Fiber CAmtel","TRANS_FO_CAMTEL",
AQ2374="Fiber AOF","Fiber AOF",
AQ2374="Projet OCM (HUAWEI)","TRAVAUX-HUAWEI",
AQ2374="Projet OCM (NOKIA)","TRAVAUX-NOKIA",
AQ2374="ACCESS-ISSUE","ACCESS-ISSUE",
AQ2374="Projet OCM (ZTE, NOKIA, autres projets)","TRAVAUX OCM",
AQ2374="No root CAuse","No root cause",
AQ2374="ODU HS","PDH",
AQ2374="IP &amp; VLAN","PDH",
AQ2374="Warehouse HUAWEI","SPARE-ISSUE",
AQ2374="SPARE-HS","SPARE-ISSUE",
AQ2374="Power Telco","BSS",AQ2374="no impacts","no impacts"
),"")</f>
        <v>No root cause</v>
      </c>
      <c r="AP2374" s="48" t="str" cm="1">
        <f t="array" ref="AP2374">IFERROR(_xlfn.IFS(
AQ2374="MPR ISSUE","TX ISSUE",
AQ2374="BSS Hardware Issue","RAN ISSUE",
AQ2374="Sites strategiques, MLL, Pylone, etc.","ENVTECH",
AQ2374="AKTIVCO DEFAUT GE &amp; POWER Cabinet","POWER ISSUE",
AQ2374="AKTIVCO Coupure ENEO &amp; Baisse de tension","POWER ISSUE",
AQ2374="Coupure ENEO &amp; Baisse de tension","POWER ISSUE",
AQ2374="Defaut GE &amp; POWER Cabinet","POWER ISSUE",
AQ2374="Sharing","POWER ISSUE",
AQ2374="Sites strategiques &amp; DataCenter","POWER ISSUE",
AQ2374="Exclu","Exclu",
AQ2374="SAT","TX ISSUE",
AQ2374="SPARE-ISSUE","SPARE-ISSUE",
AQ2374="Fiber CAmtel","TX ISSUE",
AQ2374="Fiber AOF","TX ISSUE",
AQ2374="Projet OCM (HUAWEI)","TRAVAUX-HUAWEI",
AQ2374="Projet OCM (NOKIA)","TRAVAUX -NOKIA",
AQ2374="ACCESS-ISSUE","ACCESS-ISSUE",
AQ2374="Projet OCM (ZTE, NOKIA, autres projets)","TRAVAUX OCM",
AQ2374="No root CAuse","No root cause",
AQ2374="ODU HS","TX ISSUE",
AQ2374="IP &amp; VLAN","TX ISSUE",
AQ2374="Warehouse HUAWEI","SPARE-ISSUE",
AQ2374="SPARE-HS","SPARE-ISSUE",
AQ2374="Power Telco","RAN ISSUE",AQ2374="no impacts","no impacts"
),"")</f>
        <v>No root cause</v>
      </c>
      <c r="AQ2374" s="67" t="s">
        <v>5344</v>
      </c>
      <c r="AR2374" s="48" t="str" cm="1">
        <f t="array" ref="AR2374">IFERROR(_xlfn.IFS(
AQ2374="MPR ISSUE","ACTIVE",
AQ2374="BSS Hardware Issue","ACTIVE",
AQ2374="Sites strategiques, MLL, Pylone, etc.","PASSIVE",
AQ2374="AKTIVCO DEFAUT GE &amp; POWER Cabinet","PASSIVE",
AQ2374="AKTIVCO Coupure ENEO &amp; Baisse de tension","PASSIVE",
AQ2374="Coupure ENEO &amp; Baisse de tension","PASSIVE",
AQ2374="Defaut GE &amp; POWER Cabinet","PASSIVE",
AQ2374="Sharing","PASSIVE",
AQ2374="Sites strategiques &amp; DataCenter","PASSIVE",
AQ2374="Exclu","Exclu",
AQ2374="SAT","ACTIVE",
AQ2374="SPARE-ISSUE","SPARE-ISSUE",
AQ2374="Fiber CAmtel","ACTIVE",
AQ2374="Fiber AOF","ACTIVE",
AQ2374="Projet OCM (HUAWEI)","PLANNED WORKS",
AQ2374="Projet OCM (NOKIA)","PLANNED WORKS",
AQ2374="ACCESS-ISSUE","ACCESS-ISSUE",
AQ2374="Projet OCM (ZTE, NOKIA, autres projets)","PLANNED WORKS",
AQ2374="No root CAuse","No root cause",
AQ2374="ODU HS","ACTIVE",
AQ2374="IP &amp; VLAN","ACTIVE",
AQ2374="Warehouse HUAWEI","SPARE-ISSUE",
AQ2374="SPARE-HS","SPARE-ISSUE",
AQ2374="Power Telco","ACTIVE", AQ2374="no impacts","no impacts"
),"")</f>
        <v>No root cause</v>
      </c>
      <c r="AS2374" s="92" t="s">
        <v>5537</v>
      </c>
      <c r="AT2374" s="98" t="s">
        <v>5297</v>
      </c>
      <c r="AV2374" s="17" t="s">
        <v>5537</v>
      </c>
      <c r="AW2374" s="7" t="s">
        <v>5537</v>
      </c>
      <c r="AX2374" s="6" t="s">
        <v>5537</v>
      </c>
      <c r="AY2374" s="7"/>
      <c r="AZ2374" s="3" t="s">
        <v>5537</v>
      </c>
      <c r="BA2374" s="18" t="s">
        <v>5537</v>
      </c>
      <c r="BB2374" s="18" t="s">
        <v>5537</v>
      </c>
      <c r="BC2374" s="18" t="s">
        <v>5537</v>
      </c>
      <c r="BD2374" s="18" t="s">
        <v>5537</v>
      </c>
      <c r="BE2374" s="18" t="s">
        <v>5537</v>
      </c>
      <c r="BF2374" s="18" t="s">
        <v>5537</v>
      </c>
      <c r="BG2374" s="18" t="s">
        <v>5537</v>
      </c>
      <c r="BH2374" s="18" t="s">
        <v>5537</v>
      </c>
      <c r="BI2374" s="18" t="s">
        <v>5537</v>
      </c>
      <c r="BJ2374" s="18" t="s">
        <v>5537</v>
      </c>
      <c r="BK2374" s="18" t="s">
        <v>5537</v>
      </c>
      <c r="BL2374" s="9" t="s">
        <v>5537</v>
      </c>
      <c r="BM2374" s="14" t="s">
        <v>5537</v>
      </c>
      <c r="BN2374" s="14" t="s">
        <v>5537</v>
      </c>
      <c r="BO2374" s="14" t="str">
        <f>_xlfn.XLOOKUP(B2374,'[4]cell downs 18042026 17h'!$B:$B,'[4]cell downs 18042026 17h'!$B:$B,"")</f>
        <v/>
      </c>
      <c r="BP2374" s="14" t="str">
        <f>_xlfn.XLOOKUP(B2374,'[5]Cells Huawei 19042026 15h'!$B:$B,'[5]Cells Huawei 19042026 15h'!$B:$B,"")</f>
        <v/>
      </c>
      <c r="BQ2374" s="9" t="str">
        <f>_xlfn.XLOOKUP(B2374,'[6]cells down 19042026 9H40'!$B:$B,'[6]cells down 19042026 9H40'!$B:$B,"")</f>
        <v/>
      </c>
      <c r="BR2374" s="9" t="s">
        <v>5297</v>
      </c>
      <c r="BS2374" s="9" t="s">
        <v>12</v>
      </c>
      <c r="BT2374" s="108"/>
    </row>
    <row r="2375" spans="1:72" s="9" customFormat="1" x14ac:dyDescent="0.35">
      <c r="A2375" s="2" t="s">
        <v>5299</v>
      </c>
      <c r="B2375" s="8" t="s">
        <v>5300</v>
      </c>
      <c r="C2375" s="3" t="str">
        <f>_xlfn.XLOOKUP(B2375,'[1]daily break down'!$D:$D,'[1]daily break down'!$E:$E,"")</f>
        <v>NORD-OUEST</v>
      </c>
      <c r="D2375" s="1" t="s">
        <v>11</v>
      </c>
      <c r="E2375" s="1" t="s">
        <v>1160</v>
      </c>
      <c r="F2375" s="3" t="s">
        <v>51</v>
      </c>
      <c r="G2375" s="1" t="s">
        <v>5299</v>
      </c>
      <c r="H2375" s="33" t="str">
        <f>_xlfn.XLOOKUP(B2375,[2]CALCULATION!$B:$B,[2]CALCULATION!$H:$H,"")</f>
        <v>NOKIA</v>
      </c>
      <c r="I2375" s="28">
        <v>0</v>
      </c>
      <c r="J2375" s="28">
        <v>0</v>
      </c>
      <c r="K2375" s="28">
        <v>0</v>
      </c>
      <c r="L2375" s="28">
        <v>0</v>
      </c>
      <c r="M2375" s="28">
        <v>0</v>
      </c>
      <c r="N2375" s="28">
        <v>0</v>
      </c>
      <c r="O2375" s="28">
        <v>0</v>
      </c>
      <c r="P2375" s="28">
        <v>0</v>
      </c>
      <c r="Q2375" s="28">
        <v>0</v>
      </c>
      <c r="R2375" s="28">
        <v>0</v>
      </c>
      <c r="S2375" s="93">
        <v>0</v>
      </c>
      <c r="T2375" s="93">
        <f>_xlfn.XLOOKUP(B2375,'[3]Nur des jours'!$B:$B,'[3]Nur des jours'!$U:$U,"")</f>
        <v>0</v>
      </c>
      <c r="U2375" s="93">
        <v>0</v>
      </c>
      <c r="V2375" s="93">
        <v>0</v>
      </c>
      <c r="W2375" s="93">
        <v>0</v>
      </c>
      <c r="X2375" s="93">
        <v>0</v>
      </c>
      <c r="Y2375" s="93">
        <v>0</v>
      </c>
      <c r="Z2375" s="93">
        <v>0</v>
      </c>
      <c r="AA2375" s="93">
        <v>0</v>
      </c>
      <c r="AB2375" s="93">
        <v>0</v>
      </c>
      <c r="AC2375" s="93">
        <f>_xlfn.XLOOKUP(B2375,'[3]Nur des jours'!$B:$B,'[3]Nur des jours'!$N:$N,"")</f>
        <v>0</v>
      </c>
      <c r="AD2375" s="93">
        <v>0</v>
      </c>
      <c r="AE2375" s="93">
        <v>0</v>
      </c>
      <c r="AF2375" s="93">
        <v>0</v>
      </c>
      <c r="AG2375" s="93"/>
      <c r="AH2375" s="93">
        <v>0</v>
      </c>
      <c r="AI2375" s="93">
        <v>0</v>
      </c>
      <c r="AJ2375" s="93">
        <v>0</v>
      </c>
      <c r="AK2375" s="93">
        <v>0</v>
      </c>
      <c r="AL2375" s="93">
        <v>0</v>
      </c>
      <c r="AM2375" s="49" t="s">
        <v>5601</v>
      </c>
      <c r="AN2375" s="49"/>
      <c r="AO2375" s="48" t="str" cm="1">
        <f t="array" ref="AO2375">IFERROR(_xlfn.IFS(
AQ2375="MPR ISSUE","PDH",
AQ2375="BSS Hardware Issue","BSS",
AQ2375="Sites strategiques, MLL, Pylone, etc.","ENVTECH",
AQ2375="AKTIVCO DEFAUT GE &amp; POWER Cabinet","AKTIVCO",
AQ2375="AKTIVCO Coupure ENEO &amp; Baisse de tension","AKTIVCO GRID ONLY",
AQ2375="Coupure ENEO &amp; Baisse de tension","IHS GRID ONLY",
AQ2375="Defaut GE &amp; POWER Cabinet","IHS",
AQ2375="Sharing","Partners",
AQ2375="Sites strategiques &amp; DataCenter","SST &amp; DC",
AQ2375="Exclu","Exclu",
AQ2375="SAT","SAT",
AQ2375="SPARE-ISSUE","SPARE-ISSUE",
AQ2375="Fiber CAmtel","TRANS_FO_CAMTEL",
AQ2375="Fiber AOF","Fiber AOF",
AQ2375="Projet OCM (HUAWEI)","TRAVAUX-HUAWEI",
AQ2375="Projet OCM (NOKIA)","TRAVAUX-NOKIA",
AQ2375="ACCESS-ISSUE","ACCESS-ISSUE",
AQ2375="Projet OCM (ZTE, NOKIA, autres projets)","TRAVAUX OCM",
AQ2375="No root CAuse","No root cause",
AQ2375="ODU HS","PDH",
AQ2375="IP &amp; VLAN","PDH",
AQ2375="Warehouse HUAWEI","SPARE-ISSUE",
AQ2375="SPARE-HS","SPARE-ISSUE",
AQ2375="Power Telco","BSS",AQ2375="no impacts","no impacts"
),"")</f>
        <v>No root cause</v>
      </c>
      <c r="AP2375" s="48" t="str" cm="1">
        <f t="array" ref="AP2375">IFERROR(_xlfn.IFS(
AQ2375="MPR ISSUE","TX ISSUE",
AQ2375="BSS Hardware Issue","RAN ISSUE",
AQ2375="Sites strategiques, MLL, Pylone, etc.","ENVTECH",
AQ2375="AKTIVCO DEFAUT GE &amp; POWER Cabinet","POWER ISSUE",
AQ2375="AKTIVCO Coupure ENEO &amp; Baisse de tension","POWER ISSUE",
AQ2375="Coupure ENEO &amp; Baisse de tension","POWER ISSUE",
AQ2375="Defaut GE &amp; POWER Cabinet","POWER ISSUE",
AQ2375="Sharing","POWER ISSUE",
AQ2375="Sites strategiques &amp; DataCenter","POWER ISSUE",
AQ2375="Exclu","Exclu",
AQ2375="SAT","TX ISSUE",
AQ2375="SPARE-ISSUE","SPARE-ISSUE",
AQ2375="Fiber CAmtel","TX ISSUE",
AQ2375="Fiber AOF","TX ISSUE",
AQ2375="Projet OCM (HUAWEI)","TRAVAUX-HUAWEI",
AQ2375="Projet OCM (NOKIA)","TRAVAUX -NOKIA",
AQ2375="ACCESS-ISSUE","ACCESS-ISSUE",
AQ2375="Projet OCM (ZTE, NOKIA, autres projets)","TRAVAUX OCM",
AQ2375="No root CAuse","No root cause",
AQ2375="ODU HS","TX ISSUE",
AQ2375="IP &amp; VLAN","TX ISSUE",
AQ2375="Warehouse HUAWEI","SPARE-ISSUE",
AQ2375="SPARE-HS","SPARE-ISSUE",
AQ2375="Power Telco","RAN ISSUE",AQ2375="no impacts","no impacts"
),"")</f>
        <v>No root cause</v>
      </c>
      <c r="AQ2375" s="67" t="s">
        <v>5344</v>
      </c>
      <c r="AR2375" s="48" t="str" cm="1">
        <f t="array" ref="AR2375">IFERROR(_xlfn.IFS(
AQ2375="MPR ISSUE","ACTIVE",
AQ2375="BSS Hardware Issue","ACTIVE",
AQ2375="Sites strategiques, MLL, Pylone, etc.","PASSIVE",
AQ2375="AKTIVCO DEFAUT GE &amp; POWER Cabinet","PASSIVE",
AQ2375="AKTIVCO Coupure ENEO &amp; Baisse de tension","PASSIVE",
AQ2375="Coupure ENEO &amp; Baisse de tension","PASSIVE",
AQ2375="Defaut GE &amp; POWER Cabinet","PASSIVE",
AQ2375="Sharing","PASSIVE",
AQ2375="Sites strategiques &amp; DataCenter","PASSIVE",
AQ2375="Exclu","Exclu",
AQ2375="SAT","ACTIVE",
AQ2375="SPARE-ISSUE","SPARE-ISSUE",
AQ2375="Fiber CAmtel","ACTIVE",
AQ2375="Fiber AOF","ACTIVE",
AQ2375="Projet OCM (HUAWEI)","PLANNED WORKS",
AQ2375="Projet OCM (NOKIA)","PLANNED WORKS",
AQ2375="ACCESS-ISSUE","ACCESS-ISSUE",
AQ2375="Projet OCM (ZTE, NOKIA, autres projets)","PLANNED WORKS",
AQ2375="No root CAuse","No root cause",
AQ2375="ODU HS","ACTIVE",
AQ2375="IP &amp; VLAN","ACTIVE",
AQ2375="Warehouse HUAWEI","SPARE-ISSUE",
AQ2375="SPARE-HS","SPARE-ISSUE",
AQ2375="Power Telco","ACTIVE", AQ2375="no impacts","no impacts"
),"")</f>
        <v>No root cause</v>
      </c>
      <c r="AS2375" s="92" t="s">
        <v>5537</v>
      </c>
      <c r="AT2375" s="98" t="s">
        <v>5300</v>
      </c>
      <c r="AV2375" s="17" t="s">
        <v>5537</v>
      </c>
      <c r="AW2375" s="7" t="s">
        <v>5537</v>
      </c>
      <c r="AX2375" s="6" t="s">
        <v>5537</v>
      </c>
      <c r="AY2375" s="7"/>
      <c r="AZ2375" s="3" t="s">
        <v>5537</v>
      </c>
      <c r="BA2375" s="18" t="s">
        <v>5537</v>
      </c>
      <c r="BB2375" s="18" t="s">
        <v>5537</v>
      </c>
      <c r="BC2375" s="18" t="s">
        <v>5537</v>
      </c>
      <c r="BD2375" s="18" t="s">
        <v>5537</v>
      </c>
      <c r="BE2375" s="18" t="s">
        <v>5537</v>
      </c>
      <c r="BF2375" s="18" t="s">
        <v>5537</v>
      </c>
      <c r="BG2375" s="18" t="s">
        <v>5537</v>
      </c>
      <c r="BH2375" s="18" t="s">
        <v>5537</v>
      </c>
      <c r="BI2375" s="18" t="s">
        <v>5537</v>
      </c>
      <c r="BJ2375" s="18" t="s">
        <v>5537</v>
      </c>
      <c r="BK2375" s="18" t="s">
        <v>5537</v>
      </c>
      <c r="BL2375" s="9" t="s">
        <v>5537</v>
      </c>
      <c r="BM2375" s="14" t="s">
        <v>5537</v>
      </c>
      <c r="BN2375" s="14" t="s">
        <v>5537</v>
      </c>
      <c r="BO2375" s="14" t="str">
        <f>_xlfn.XLOOKUP(B2375,'[4]cell downs 18042026 17h'!$B:$B,'[4]cell downs 18042026 17h'!$B:$B,"")</f>
        <v/>
      </c>
      <c r="BP2375" s="14" t="str">
        <f>_xlfn.XLOOKUP(B2375,'[5]Cells Huawei 19042026 15h'!$B:$B,'[5]Cells Huawei 19042026 15h'!$B:$B,"")</f>
        <v/>
      </c>
      <c r="BQ2375" s="9" t="str">
        <f>_xlfn.XLOOKUP(B2375,'[6]cells down 19042026 9H40'!$B:$B,'[6]cells down 19042026 9H40'!$B:$B,"")</f>
        <v/>
      </c>
      <c r="BR2375" s="9" t="s">
        <v>5300</v>
      </c>
      <c r="BS2375" s="9" t="s">
        <v>5537</v>
      </c>
      <c r="BT2375" s="108"/>
    </row>
    <row r="2376" spans="1:72" s="9" customFormat="1" x14ac:dyDescent="0.35">
      <c r="A2376" s="2" t="s">
        <v>5301</v>
      </c>
      <c r="B2376" s="8" t="s">
        <v>5302</v>
      </c>
      <c r="C2376" s="3" t="str">
        <f>_xlfn.XLOOKUP(B2376,'[1]daily break down'!$D:$D,'[1]daily break down'!$E:$E,"")</f>
        <v>NORD-OUEST</v>
      </c>
      <c r="D2376" s="1"/>
      <c r="E2376" s="1"/>
      <c r="F2376" s="3" t="s">
        <v>51</v>
      </c>
      <c r="G2376" s="1" t="s">
        <v>5291</v>
      </c>
      <c r="H2376" s="33" t="str">
        <f>_xlfn.XLOOKUP(B2376,[2]CALCULATION!$B:$B,[2]CALCULATION!$H:$H,"")</f>
        <v>NOKIA</v>
      </c>
      <c r="I2376" s="28">
        <v>0</v>
      </c>
      <c r="J2376" s="28">
        <v>0</v>
      </c>
      <c r="K2376" s="28">
        <v>0</v>
      </c>
      <c r="L2376" s="28">
        <v>0</v>
      </c>
      <c r="M2376" s="28">
        <v>0</v>
      </c>
      <c r="N2376" s="28">
        <v>0</v>
      </c>
      <c r="O2376" s="28">
        <v>0</v>
      </c>
      <c r="P2376" s="28">
        <v>0</v>
      </c>
      <c r="Q2376" s="28">
        <v>0</v>
      </c>
      <c r="R2376" s="28">
        <v>0</v>
      </c>
      <c r="S2376" s="93">
        <v>0</v>
      </c>
      <c r="T2376" s="93">
        <f>_xlfn.XLOOKUP(B2376,'[3]Nur des jours'!$B:$B,'[3]Nur des jours'!$U:$U,"")</f>
        <v>0</v>
      </c>
      <c r="U2376" s="93">
        <v>0</v>
      </c>
      <c r="V2376" s="93">
        <v>0</v>
      </c>
      <c r="W2376" s="93">
        <v>0</v>
      </c>
      <c r="X2376" s="93">
        <v>0</v>
      </c>
      <c r="Y2376" s="93">
        <v>0</v>
      </c>
      <c r="Z2376" s="93">
        <v>0</v>
      </c>
      <c r="AA2376" s="93">
        <v>0</v>
      </c>
      <c r="AB2376" s="93">
        <v>0</v>
      </c>
      <c r="AC2376" s="93">
        <f>_xlfn.XLOOKUP(B2376,'[3]Nur des jours'!$B:$B,'[3]Nur des jours'!$N:$N,"")</f>
        <v>0</v>
      </c>
      <c r="AD2376" s="93">
        <v>0</v>
      </c>
      <c r="AE2376" s="93">
        <v>0</v>
      </c>
      <c r="AF2376" s="93">
        <v>0</v>
      </c>
      <c r="AG2376" s="93"/>
      <c r="AH2376" s="93">
        <v>0</v>
      </c>
      <c r="AI2376" s="93">
        <v>0</v>
      </c>
      <c r="AJ2376" s="93">
        <v>0</v>
      </c>
      <c r="AK2376" s="93">
        <v>0</v>
      </c>
      <c r="AL2376" s="93">
        <v>0</v>
      </c>
      <c r="AM2376" s="49" t="s">
        <v>5601</v>
      </c>
      <c r="AN2376" s="49"/>
      <c r="AO2376" s="48" t="str" cm="1">
        <f t="array" ref="AO2376">IFERROR(_xlfn.IFS(
AQ2376="MPR ISSUE","PDH",
AQ2376="BSS Hardware Issue","BSS",
AQ2376="Sites strategiques, MLL, Pylone, etc.","ENVTECH",
AQ2376="AKTIVCO DEFAUT GE &amp; POWER Cabinet","AKTIVCO",
AQ2376="AKTIVCO Coupure ENEO &amp; Baisse de tension","AKTIVCO GRID ONLY",
AQ2376="Coupure ENEO &amp; Baisse de tension","IHS GRID ONLY",
AQ2376="Defaut GE &amp; POWER Cabinet","IHS",
AQ2376="Sharing","Partners",
AQ2376="Sites strategiques &amp; DataCenter","SST &amp; DC",
AQ2376="Exclu","Exclu",
AQ2376="SAT","SAT",
AQ2376="SPARE-ISSUE","SPARE-ISSUE",
AQ2376="Fiber CAmtel","TRANS_FO_CAMTEL",
AQ2376="Fiber AOF","Fiber AOF",
AQ2376="Projet OCM (HUAWEI)","TRAVAUX-HUAWEI",
AQ2376="Projet OCM (NOKIA)","TRAVAUX-NOKIA",
AQ2376="ACCESS-ISSUE","ACCESS-ISSUE",
AQ2376="Projet OCM (ZTE, NOKIA, autres projets)","TRAVAUX OCM",
AQ2376="No root CAuse","No root cause",
AQ2376="ODU HS","PDH",
AQ2376="IP &amp; VLAN","PDH",
AQ2376="Warehouse HUAWEI","SPARE-ISSUE",
AQ2376="SPARE-HS","SPARE-ISSUE",
AQ2376="Power Telco","BSS",AQ2376="no impacts","no impacts"
),"")</f>
        <v>No root cause</v>
      </c>
      <c r="AP2376" s="48" t="str" cm="1">
        <f t="array" ref="AP2376">IFERROR(_xlfn.IFS(
AQ2376="MPR ISSUE","TX ISSUE",
AQ2376="BSS Hardware Issue","RAN ISSUE",
AQ2376="Sites strategiques, MLL, Pylone, etc.","ENVTECH",
AQ2376="AKTIVCO DEFAUT GE &amp; POWER Cabinet","POWER ISSUE",
AQ2376="AKTIVCO Coupure ENEO &amp; Baisse de tension","POWER ISSUE",
AQ2376="Coupure ENEO &amp; Baisse de tension","POWER ISSUE",
AQ2376="Defaut GE &amp; POWER Cabinet","POWER ISSUE",
AQ2376="Sharing","POWER ISSUE",
AQ2376="Sites strategiques &amp; DataCenter","POWER ISSUE",
AQ2376="Exclu","Exclu",
AQ2376="SAT","TX ISSUE",
AQ2376="SPARE-ISSUE","SPARE-ISSUE",
AQ2376="Fiber CAmtel","TX ISSUE",
AQ2376="Fiber AOF","TX ISSUE",
AQ2376="Projet OCM (HUAWEI)","TRAVAUX-HUAWEI",
AQ2376="Projet OCM (NOKIA)","TRAVAUX -NOKIA",
AQ2376="ACCESS-ISSUE","ACCESS-ISSUE",
AQ2376="Projet OCM (ZTE, NOKIA, autres projets)","TRAVAUX OCM",
AQ2376="No root CAuse","No root cause",
AQ2376="ODU HS","TX ISSUE",
AQ2376="IP &amp; VLAN","TX ISSUE",
AQ2376="Warehouse HUAWEI","SPARE-ISSUE",
AQ2376="SPARE-HS","SPARE-ISSUE",
AQ2376="Power Telco","RAN ISSUE",AQ2376="no impacts","no impacts"
),"")</f>
        <v>No root cause</v>
      </c>
      <c r="AQ2376" s="67" t="s">
        <v>5344</v>
      </c>
      <c r="AR2376" s="48" t="str" cm="1">
        <f t="array" ref="AR2376">IFERROR(_xlfn.IFS(
AQ2376="MPR ISSUE","ACTIVE",
AQ2376="BSS Hardware Issue","ACTIVE",
AQ2376="Sites strategiques, MLL, Pylone, etc.","PASSIVE",
AQ2376="AKTIVCO DEFAUT GE &amp; POWER Cabinet","PASSIVE",
AQ2376="AKTIVCO Coupure ENEO &amp; Baisse de tension","PASSIVE",
AQ2376="Coupure ENEO &amp; Baisse de tension","PASSIVE",
AQ2376="Defaut GE &amp; POWER Cabinet","PASSIVE",
AQ2376="Sharing","PASSIVE",
AQ2376="Sites strategiques &amp; DataCenter","PASSIVE",
AQ2376="Exclu","Exclu",
AQ2376="SAT","ACTIVE",
AQ2376="SPARE-ISSUE","SPARE-ISSUE",
AQ2376="Fiber CAmtel","ACTIVE",
AQ2376="Fiber AOF","ACTIVE",
AQ2376="Projet OCM (HUAWEI)","PLANNED WORKS",
AQ2376="Projet OCM (NOKIA)","PLANNED WORKS",
AQ2376="ACCESS-ISSUE","ACCESS-ISSUE",
AQ2376="Projet OCM (ZTE, NOKIA, autres projets)","PLANNED WORKS",
AQ2376="No root CAuse","No root cause",
AQ2376="ODU HS","ACTIVE",
AQ2376="IP &amp; VLAN","ACTIVE",
AQ2376="Warehouse HUAWEI","SPARE-ISSUE",
AQ2376="SPARE-HS","SPARE-ISSUE",
AQ2376="Power Telco","ACTIVE", AQ2376="no impacts","no impacts"
),"")</f>
        <v>No root cause</v>
      </c>
      <c r="AS2376" s="92" t="s">
        <v>5537</v>
      </c>
      <c r="AT2376" s="98" t="s">
        <v>5302</v>
      </c>
      <c r="AV2376" s="17" t="s">
        <v>5537</v>
      </c>
      <c r="AW2376" s="7" t="s">
        <v>5537</v>
      </c>
      <c r="AX2376" s="6" t="s">
        <v>5537</v>
      </c>
      <c r="AY2376" s="7"/>
      <c r="AZ2376" s="3" t="s">
        <v>5537</v>
      </c>
      <c r="BA2376" s="18" t="s">
        <v>5537</v>
      </c>
      <c r="BB2376" s="18" t="s">
        <v>5537</v>
      </c>
      <c r="BC2376" s="18" t="s">
        <v>5537</v>
      </c>
      <c r="BD2376" s="18" t="s">
        <v>5537</v>
      </c>
      <c r="BE2376" s="18" t="s">
        <v>5537</v>
      </c>
      <c r="BF2376" s="18" t="s">
        <v>5537</v>
      </c>
      <c r="BG2376" s="18" t="s">
        <v>5537</v>
      </c>
      <c r="BH2376" s="18" t="s">
        <v>5537</v>
      </c>
      <c r="BI2376" s="18" t="s">
        <v>5537</v>
      </c>
      <c r="BJ2376" s="18" t="s">
        <v>5537</v>
      </c>
      <c r="BK2376" s="18" t="s">
        <v>5537</v>
      </c>
      <c r="BL2376" s="9" t="s">
        <v>5537</v>
      </c>
      <c r="BM2376" s="14" t="s">
        <v>5537</v>
      </c>
      <c r="BN2376" s="14" t="s">
        <v>5537</v>
      </c>
      <c r="BO2376" s="14" t="str">
        <f>_xlfn.XLOOKUP(B2376,'[4]cell downs 18042026 17h'!$B:$B,'[4]cell downs 18042026 17h'!$B:$B,"")</f>
        <v/>
      </c>
      <c r="BP2376" s="14" t="str">
        <f>_xlfn.XLOOKUP(B2376,'[5]Cells Huawei 19042026 15h'!$B:$B,'[5]Cells Huawei 19042026 15h'!$B:$B,"")</f>
        <v/>
      </c>
      <c r="BQ2376" s="9" t="str">
        <f>_xlfn.XLOOKUP(B2376,'[6]cells down 19042026 9H40'!$B:$B,'[6]cells down 19042026 9H40'!$B:$B,"")</f>
        <v/>
      </c>
      <c r="BR2376" s="9" t="s">
        <v>5537</v>
      </c>
      <c r="BS2376" s="9" t="s">
        <v>12</v>
      </c>
      <c r="BT2376" s="108"/>
    </row>
    <row r="2377" spans="1:72" s="9" customFormat="1" x14ac:dyDescent="0.35">
      <c r="A2377" s="1" t="s">
        <v>5303</v>
      </c>
      <c r="B2377" s="8" t="s">
        <v>5304</v>
      </c>
      <c r="C2377" s="3" t="str">
        <f>_xlfn.XLOOKUP(B2377,'[1]daily break down'!$D:$D,'[1]daily break down'!$E:$E,"")</f>
        <v>EXTREME-NORD</v>
      </c>
      <c r="D2377" s="1" t="s">
        <v>21</v>
      </c>
      <c r="E2377" s="1" t="s">
        <v>122</v>
      </c>
      <c r="F2377" s="3" t="s">
        <v>55</v>
      </c>
      <c r="G2377" s="1" t="s">
        <v>5305</v>
      </c>
      <c r="H2377" s="33" t="str">
        <f>_xlfn.XLOOKUP(B2377,[2]CALCULATION!$B:$B,[2]CALCULATION!$H:$H,"")</f>
        <v>NOKIA</v>
      </c>
      <c r="I2377" s="28">
        <v>0</v>
      </c>
      <c r="J2377" s="28">
        <v>0</v>
      </c>
      <c r="K2377" s="28">
        <v>0</v>
      </c>
      <c r="L2377" s="28">
        <v>0</v>
      </c>
      <c r="M2377" s="28">
        <v>0</v>
      </c>
      <c r="N2377" s="28">
        <v>0</v>
      </c>
      <c r="O2377" s="28">
        <v>0</v>
      </c>
      <c r="P2377" s="28">
        <v>0</v>
      </c>
      <c r="Q2377" s="28">
        <v>0</v>
      </c>
      <c r="R2377" s="28">
        <v>0</v>
      </c>
      <c r="S2377" s="93">
        <v>0</v>
      </c>
      <c r="T2377" s="93">
        <f>_xlfn.XLOOKUP(B2377,'[3]Nur des jours'!$B:$B,'[3]Nur des jours'!$U:$U,"")</f>
        <v>0</v>
      </c>
      <c r="U2377" s="93">
        <v>0</v>
      </c>
      <c r="V2377" s="93">
        <v>0</v>
      </c>
      <c r="W2377" s="93">
        <v>0</v>
      </c>
      <c r="X2377" s="93">
        <v>0</v>
      </c>
      <c r="Y2377" s="93">
        <v>0</v>
      </c>
      <c r="Z2377" s="93">
        <v>0</v>
      </c>
      <c r="AA2377" s="93">
        <v>0</v>
      </c>
      <c r="AB2377" s="93">
        <v>0</v>
      </c>
      <c r="AC2377" s="93">
        <f>_xlfn.XLOOKUP(B2377,'[3]Nur des jours'!$B:$B,'[3]Nur des jours'!$N:$N,"")</f>
        <v>0</v>
      </c>
      <c r="AD2377" s="93">
        <v>0</v>
      </c>
      <c r="AE2377" s="93">
        <v>0</v>
      </c>
      <c r="AF2377" s="93">
        <v>0</v>
      </c>
      <c r="AG2377" s="93"/>
      <c r="AH2377" s="93">
        <v>0</v>
      </c>
      <c r="AI2377" s="93">
        <v>0</v>
      </c>
      <c r="AJ2377" s="93">
        <v>0</v>
      </c>
      <c r="AK2377" s="93">
        <v>0</v>
      </c>
      <c r="AL2377" s="93">
        <v>0</v>
      </c>
      <c r="AM2377" s="49" t="s">
        <v>5601</v>
      </c>
      <c r="AN2377" s="49"/>
      <c r="AO2377" s="48" t="str" cm="1">
        <f t="array" ref="AO2377">IFERROR(_xlfn.IFS(
AQ2377="MPR ISSUE","PDH",
AQ2377="BSS Hardware Issue","BSS",
AQ2377="Sites strategiques, MLL, Pylone, etc.","ENVTECH",
AQ2377="AKTIVCO DEFAUT GE &amp; POWER Cabinet","AKTIVCO",
AQ2377="AKTIVCO Coupure ENEO &amp; Baisse de tension","AKTIVCO GRID ONLY",
AQ2377="Coupure ENEO &amp; Baisse de tension","IHS GRID ONLY",
AQ2377="Defaut GE &amp; POWER Cabinet","IHS",
AQ2377="Sharing","Partners",
AQ2377="Sites strategiques &amp; DataCenter","SST &amp; DC",
AQ2377="Exclu","Exclu",
AQ2377="SAT","SAT",
AQ2377="SPARE-ISSUE","SPARE-ISSUE",
AQ2377="Fiber CAmtel","TRANS_FO_CAMTEL",
AQ2377="Fiber AOF","Fiber AOF",
AQ2377="Projet OCM (HUAWEI)","TRAVAUX-HUAWEI",
AQ2377="Projet OCM (NOKIA)","TRAVAUX-NOKIA",
AQ2377="ACCESS-ISSUE","ACCESS-ISSUE",
AQ2377="Projet OCM (ZTE, NOKIA, autres projets)","TRAVAUX OCM",
AQ2377="No root CAuse","No root cause",
AQ2377="ODU HS","PDH",
AQ2377="IP &amp; VLAN","PDH",
AQ2377="Warehouse HUAWEI","SPARE-ISSUE",
AQ2377="SPARE-HS","SPARE-ISSUE",
AQ2377="Power Telco","BSS",AQ2377="no impacts","no impacts"
),"")</f>
        <v>No root cause</v>
      </c>
      <c r="AP2377" s="48" t="str" cm="1">
        <f t="array" ref="AP2377">IFERROR(_xlfn.IFS(
AQ2377="MPR ISSUE","TX ISSUE",
AQ2377="BSS Hardware Issue","RAN ISSUE",
AQ2377="Sites strategiques, MLL, Pylone, etc.","ENVTECH",
AQ2377="AKTIVCO DEFAUT GE &amp; POWER Cabinet","POWER ISSUE",
AQ2377="AKTIVCO Coupure ENEO &amp; Baisse de tension","POWER ISSUE",
AQ2377="Coupure ENEO &amp; Baisse de tension","POWER ISSUE",
AQ2377="Defaut GE &amp; POWER Cabinet","POWER ISSUE",
AQ2377="Sharing","POWER ISSUE",
AQ2377="Sites strategiques &amp; DataCenter","POWER ISSUE",
AQ2377="Exclu","Exclu",
AQ2377="SAT","TX ISSUE",
AQ2377="SPARE-ISSUE","SPARE-ISSUE",
AQ2377="Fiber CAmtel","TX ISSUE",
AQ2377="Fiber AOF","TX ISSUE",
AQ2377="Projet OCM (HUAWEI)","TRAVAUX-HUAWEI",
AQ2377="Projet OCM (NOKIA)","TRAVAUX -NOKIA",
AQ2377="ACCESS-ISSUE","ACCESS-ISSUE",
AQ2377="Projet OCM (ZTE, NOKIA, autres projets)","TRAVAUX OCM",
AQ2377="No root CAuse","No root cause",
AQ2377="ODU HS","TX ISSUE",
AQ2377="IP &amp; VLAN","TX ISSUE",
AQ2377="Warehouse HUAWEI","SPARE-ISSUE",
AQ2377="SPARE-HS","SPARE-ISSUE",
AQ2377="Power Telco","RAN ISSUE",AQ2377="no impacts","no impacts"
),"")</f>
        <v>No root cause</v>
      </c>
      <c r="AQ2377" s="67" t="s">
        <v>5344</v>
      </c>
      <c r="AR2377" s="48" t="str" cm="1">
        <f t="array" ref="AR2377">IFERROR(_xlfn.IFS(
AQ2377="MPR ISSUE","ACTIVE",
AQ2377="BSS Hardware Issue","ACTIVE",
AQ2377="Sites strategiques, MLL, Pylone, etc.","PASSIVE",
AQ2377="AKTIVCO DEFAUT GE &amp; POWER Cabinet","PASSIVE",
AQ2377="AKTIVCO Coupure ENEO &amp; Baisse de tension","PASSIVE",
AQ2377="Coupure ENEO &amp; Baisse de tension","PASSIVE",
AQ2377="Defaut GE &amp; POWER Cabinet","PASSIVE",
AQ2377="Sharing","PASSIVE",
AQ2377="Sites strategiques &amp; DataCenter","PASSIVE",
AQ2377="Exclu","Exclu",
AQ2377="SAT","ACTIVE",
AQ2377="SPARE-ISSUE","SPARE-ISSUE",
AQ2377="Fiber CAmtel","ACTIVE",
AQ2377="Fiber AOF","ACTIVE",
AQ2377="Projet OCM (HUAWEI)","PLANNED WORKS",
AQ2377="Projet OCM (NOKIA)","PLANNED WORKS",
AQ2377="ACCESS-ISSUE","ACCESS-ISSUE",
AQ2377="Projet OCM (ZTE, NOKIA, autres projets)","PLANNED WORKS",
AQ2377="No root CAuse","No root cause",
AQ2377="ODU HS","ACTIVE",
AQ2377="IP &amp; VLAN","ACTIVE",
AQ2377="Warehouse HUAWEI","SPARE-ISSUE",
AQ2377="SPARE-HS","SPARE-ISSUE",
AQ2377="Power Telco","ACTIVE", AQ2377="no impacts","no impacts"
),"")</f>
        <v>No root cause</v>
      </c>
      <c r="AS2377" s="92" t="s">
        <v>5537</v>
      </c>
      <c r="AT2377" s="98" t="s">
        <v>5304</v>
      </c>
      <c r="AV2377" s="17" t="s">
        <v>5537</v>
      </c>
      <c r="AW2377" s="7" t="s">
        <v>5537</v>
      </c>
      <c r="AX2377" s="6" t="s">
        <v>5537</v>
      </c>
      <c r="AY2377" s="7"/>
      <c r="AZ2377" s="3" t="s">
        <v>5537</v>
      </c>
      <c r="BA2377" s="18" t="s">
        <v>5537</v>
      </c>
      <c r="BB2377" s="18" t="s">
        <v>5537</v>
      </c>
      <c r="BC2377" s="18" t="s">
        <v>5537</v>
      </c>
      <c r="BD2377" s="18" t="s">
        <v>5537</v>
      </c>
      <c r="BE2377" s="18" t="s">
        <v>5537</v>
      </c>
      <c r="BF2377" s="18" t="s">
        <v>5537</v>
      </c>
      <c r="BG2377" s="18" t="s">
        <v>5537</v>
      </c>
      <c r="BH2377" s="18" t="s">
        <v>5537</v>
      </c>
      <c r="BI2377" s="18" t="s">
        <v>5537</v>
      </c>
      <c r="BJ2377" s="18" t="s">
        <v>5537</v>
      </c>
      <c r="BK2377" s="18" t="s">
        <v>5537</v>
      </c>
      <c r="BL2377" s="9" t="s">
        <v>5537</v>
      </c>
      <c r="BM2377" s="14" t="s">
        <v>5537</v>
      </c>
      <c r="BN2377" s="14" t="s">
        <v>5537</v>
      </c>
      <c r="BO2377" s="14" t="str">
        <f>_xlfn.XLOOKUP(B2377,'[4]cell downs 18042026 17h'!$B:$B,'[4]cell downs 18042026 17h'!$B:$B,"")</f>
        <v/>
      </c>
      <c r="BP2377" s="14" t="str">
        <f>_xlfn.XLOOKUP(B2377,'[5]Cells Huawei 19042026 15h'!$B:$B,'[5]Cells Huawei 19042026 15h'!$B:$B,"")</f>
        <v/>
      </c>
      <c r="BQ2377" s="9" t="str">
        <f>_xlfn.XLOOKUP(B2377,'[6]cells down 19042026 9H40'!$B:$B,'[6]cells down 19042026 9H40'!$B:$B,"")</f>
        <v/>
      </c>
      <c r="BR2377" s="9" t="s">
        <v>5537</v>
      </c>
      <c r="BS2377" s="9" t="s">
        <v>318</v>
      </c>
      <c r="BT2377" s="108"/>
    </row>
    <row r="2378" spans="1:72" s="9" customFormat="1" x14ac:dyDescent="0.35">
      <c r="A2378" s="1" t="s">
        <v>1625</v>
      </c>
      <c r="B2378" s="8" t="s">
        <v>5309</v>
      </c>
      <c r="C2378" s="3" t="str">
        <f>_xlfn.XLOOKUP(B2378,'[1]daily break down'!$D:$D,'[1]daily break down'!$E:$E,"")</f>
        <v>EXTREME-NORD</v>
      </c>
      <c r="D2378" s="1" t="s">
        <v>21</v>
      </c>
      <c r="E2378" s="1" t="s">
        <v>710</v>
      </c>
      <c r="F2378" s="3" t="s">
        <v>55</v>
      </c>
      <c r="G2378" s="1" t="s">
        <v>1625</v>
      </c>
      <c r="H2378" s="32" t="str">
        <f>_xlfn.XLOOKUP(B2378,[2]CALCULATION!$B:$B,[2]CALCULATION!$H:$H,"")</f>
        <v>Huawei</v>
      </c>
      <c r="I2378" s="28">
        <v>0</v>
      </c>
      <c r="J2378" s="28">
        <v>0</v>
      </c>
      <c r="K2378" s="28">
        <v>0</v>
      </c>
      <c r="L2378" s="28">
        <v>0</v>
      </c>
      <c r="M2378" s="28">
        <v>0</v>
      </c>
      <c r="N2378" s="28">
        <v>0</v>
      </c>
      <c r="O2378" s="28">
        <v>0</v>
      </c>
      <c r="P2378" s="28">
        <v>0</v>
      </c>
      <c r="Q2378" s="28">
        <v>0</v>
      </c>
      <c r="R2378" s="28">
        <v>0</v>
      </c>
      <c r="S2378" s="93">
        <v>0</v>
      </c>
      <c r="T2378" s="93">
        <f>_xlfn.XLOOKUP(B2378,'[3]Nur des jours'!$B:$B,'[3]Nur des jours'!$U:$U,"")</f>
        <v>0</v>
      </c>
      <c r="U2378" s="93">
        <v>0</v>
      </c>
      <c r="V2378" s="93">
        <v>0</v>
      </c>
      <c r="W2378" s="93">
        <v>0</v>
      </c>
      <c r="X2378" s="93">
        <v>0</v>
      </c>
      <c r="Y2378" s="93">
        <v>0</v>
      </c>
      <c r="Z2378" s="93">
        <v>0</v>
      </c>
      <c r="AA2378" s="93">
        <v>0</v>
      </c>
      <c r="AB2378" s="93">
        <v>0</v>
      </c>
      <c r="AC2378" s="93">
        <f>_xlfn.XLOOKUP(B2378,'[3]Nur des jours'!$B:$B,'[3]Nur des jours'!$N:$N,"")</f>
        <v>0</v>
      </c>
      <c r="AD2378" s="93">
        <v>0</v>
      </c>
      <c r="AE2378" s="93">
        <v>0</v>
      </c>
      <c r="AF2378" s="93">
        <v>0</v>
      </c>
      <c r="AG2378" s="93"/>
      <c r="AH2378" s="93">
        <v>0</v>
      </c>
      <c r="AI2378" s="93">
        <v>0</v>
      </c>
      <c r="AJ2378" s="93">
        <v>0</v>
      </c>
      <c r="AK2378" s="93">
        <v>0</v>
      </c>
      <c r="AL2378" s="93">
        <v>0</v>
      </c>
      <c r="AM2378" s="49" t="s">
        <v>5601</v>
      </c>
      <c r="AN2378" s="49"/>
      <c r="AO2378" s="48" t="str" cm="1">
        <f t="array" ref="AO2378">IFERROR(_xlfn.IFS(
AQ2378="MPR ISSUE","PDH",
AQ2378="BSS Hardware Issue","BSS",
AQ2378="Sites strategiques, MLL, Pylone, etc.","ENVTECH",
AQ2378="AKTIVCO DEFAUT GE &amp; POWER Cabinet","AKTIVCO",
AQ2378="AKTIVCO Coupure ENEO &amp; Baisse de tension","AKTIVCO GRID ONLY",
AQ2378="Coupure ENEO &amp; Baisse de tension","IHS GRID ONLY",
AQ2378="Defaut GE &amp; POWER Cabinet","IHS",
AQ2378="Sharing","Partners",
AQ2378="Sites strategiques &amp; DataCenter","SST &amp; DC",
AQ2378="Exclu","Exclu",
AQ2378="SAT","SAT",
AQ2378="SPARE-ISSUE","SPARE-ISSUE",
AQ2378="Fiber CAmtel","TRANS_FO_CAMTEL",
AQ2378="Fiber AOF","Fiber AOF",
AQ2378="Projet OCM (HUAWEI)","TRAVAUX-HUAWEI",
AQ2378="Projet OCM (NOKIA)","TRAVAUX-NOKIA",
AQ2378="ACCESS-ISSUE","ACCESS-ISSUE",
AQ2378="Projet OCM (ZTE, NOKIA, autres projets)","TRAVAUX OCM",
AQ2378="No root CAuse","No root cause",
AQ2378="ODU HS","PDH",
AQ2378="IP &amp; VLAN","PDH",
AQ2378="Warehouse HUAWEI","SPARE-ISSUE",
AQ2378="SPARE-HS","SPARE-ISSUE",
AQ2378="Power Telco","BSS",AQ2378="no impacts","no impacts"
),"")</f>
        <v>No root cause</v>
      </c>
      <c r="AP2378" s="48" t="str" cm="1">
        <f t="array" ref="AP2378">IFERROR(_xlfn.IFS(
AQ2378="MPR ISSUE","TX ISSUE",
AQ2378="BSS Hardware Issue","RAN ISSUE",
AQ2378="Sites strategiques, MLL, Pylone, etc.","ENVTECH",
AQ2378="AKTIVCO DEFAUT GE &amp; POWER Cabinet","POWER ISSUE",
AQ2378="AKTIVCO Coupure ENEO &amp; Baisse de tension","POWER ISSUE",
AQ2378="Coupure ENEO &amp; Baisse de tension","POWER ISSUE",
AQ2378="Defaut GE &amp; POWER Cabinet","POWER ISSUE",
AQ2378="Sharing","POWER ISSUE",
AQ2378="Sites strategiques &amp; DataCenter","POWER ISSUE",
AQ2378="Exclu","Exclu",
AQ2378="SAT","TX ISSUE",
AQ2378="SPARE-ISSUE","SPARE-ISSUE",
AQ2378="Fiber CAmtel","TX ISSUE",
AQ2378="Fiber AOF","TX ISSUE",
AQ2378="Projet OCM (HUAWEI)","TRAVAUX-HUAWEI",
AQ2378="Projet OCM (NOKIA)","TRAVAUX -NOKIA",
AQ2378="ACCESS-ISSUE","ACCESS-ISSUE",
AQ2378="Projet OCM (ZTE, NOKIA, autres projets)","TRAVAUX OCM",
AQ2378="No root CAuse","No root cause",
AQ2378="ODU HS","TX ISSUE",
AQ2378="IP &amp; VLAN","TX ISSUE",
AQ2378="Warehouse HUAWEI","SPARE-ISSUE",
AQ2378="SPARE-HS","SPARE-ISSUE",
AQ2378="Power Telco","RAN ISSUE",AQ2378="no impacts","no impacts"
),"")</f>
        <v>No root cause</v>
      </c>
      <c r="AQ2378" s="67" t="s">
        <v>5344</v>
      </c>
      <c r="AR2378" s="48" t="str" cm="1">
        <f t="array" ref="AR2378">IFERROR(_xlfn.IFS(
AQ2378="MPR ISSUE","ACTIVE",
AQ2378="BSS Hardware Issue","ACTIVE",
AQ2378="Sites strategiques, MLL, Pylone, etc.","PASSIVE",
AQ2378="AKTIVCO DEFAUT GE &amp; POWER Cabinet","PASSIVE",
AQ2378="AKTIVCO Coupure ENEO &amp; Baisse de tension","PASSIVE",
AQ2378="Coupure ENEO &amp; Baisse de tension","PASSIVE",
AQ2378="Defaut GE &amp; POWER Cabinet","PASSIVE",
AQ2378="Sharing","PASSIVE",
AQ2378="Sites strategiques &amp; DataCenter","PASSIVE",
AQ2378="Exclu","Exclu",
AQ2378="SAT","ACTIVE",
AQ2378="SPARE-ISSUE","SPARE-ISSUE",
AQ2378="Fiber CAmtel","ACTIVE",
AQ2378="Fiber AOF","ACTIVE",
AQ2378="Projet OCM (HUAWEI)","PLANNED WORKS",
AQ2378="Projet OCM (NOKIA)","PLANNED WORKS",
AQ2378="ACCESS-ISSUE","ACCESS-ISSUE",
AQ2378="Projet OCM (ZTE, NOKIA, autres projets)","PLANNED WORKS",
AQ2378="No root CAuse","No root cause",
AQ2378="ODU HS","ACTIVE",
AQ2378="IP &amp; VLAN","ACTIVE",
AQ2378="Warehouse HUAWEI","SPARE-ISSUE",
AQ2378="SPARE-HS","SPARE-ISSUE",
AQ2378="Power Telco","ACTIVE", AQ2378="no impacts","no impacts"
),"")</f>
        <v>No root cause</v>
      </c>
      <c r="AS2378" s="92" t="s">
        <v>5537</v>
      </c>
      <c r="AT2378" s="98" t="s">
        <v>5309</v>
      </c>
      <c r="AV2378" s="17" t="s">
        <v>5537</v>
      </c>
      <c r="AW2378" s="7" t="s">
        <v>5537</v>
      </c>
      <c r="AX2378" s="6" t="s">
        <v>5537</v>
      </c>
      <c r="AY2378" s="7"/>
      <c r="AZ2378" s="3" t="s">
        <v>5537</v>
      </c>
      <c r="BA2378" s="18" t="s">
        <v>5537</v>
      </c>
      <c r="BB2378" s="18" t="s">
        <v>5537</v>
      </c>
      <c r="BC2378" s="18" t="s">
        <v>5537</v>
      </c>
      <c r="BD2378" s="18" t="s">
        <v>5537</v>
      </c>
      <c r="BE2378" s="18" t="s">
        <v>5537</v>
      </c>
      <c r="BF2378" s="18" t="s">
        <v>5537</v>
      </c>
      <c r="BG2378" s="18" t="s">
        <v>5537</v>
      </c>
      <c r="BH2378" s="18" t="s">
        <v>5537</v>
      </c>
      <c r="BI2378" s="18" t="s">
        <v>5537</v>
      </c>
      <c r="BJ2378" s="18" t="s">
        <v>5537</v>
      </c>
      <c r="BK2378" s="18" t="s">
        <v>5537</v>
      </c>
      <c r="BL2378" s="9" t="s">
        <v>5537</v>
      </c>
      <c r="BM2378" s="14" t="s">
        <v>5537</v>
      </c>
      <c r="BN2378" s="14" t="s">
        <v>5537</v>
      </c>
      <c r="BO2378" s="14" t="str">
        <f>_xlfn.XLOOKUP(B2378,'[4]cell downs 18042026 17h'!$B:$B,'[4]cell downs 18042026 17h'!$B:$B,"")</f>
        <v/>
      </c>
      <c r="BP2378" s="14" t="str">
        <f>_xlfn.XLOOKUP(B2378,'[5]Cells Huawei 19042026 15h'!$B:$B,'[5]Cells Huawei 19042026 15h'!$B:$B,"")</f>
        <v/>
      </c>
      <c r="BQ2378" s="9" t="str">
        <f>_xlfn.XLOOKUP(B2378,'[6]cells down 19042026 9H40'!$B:$B,'[6]cells down 19042026 9H40'!$B:$B,"")</f>
        <v/>
      </c>
      <c r="BR2378" s="9" t="s">
        <v>5537</v>
      </c>
      <c r="BS2378" s="9" t="s">
        <v>12</v>
      </c>
      <c r="BT2378" s="108"/>
    </row>
    <row r="2379" spans="1:72" s="9" customFormat="1" x14ac:dyDescent="0.35">
      <c r="A2379" s="1" t="s">
        <v>4223</v>
      </c>
      <c r="B2379" s="8" t="s">
        <v>4224</v>
      </c>
      <c r="C2379" s="3" t="str">
        <f>_xlfn.XLOOKUP(B2379,'[1]daily break down'!$D:$D,'[1]daily break down'!$E:$E,"")</f>
        <v>NORD-OUEST</v>
      </c>
      <c r="D2379" s="1" t="s">
        <v>11</v>
      </c>
      <c r="E2379" s="1" t="s">
        <v>96</v>
      </c>
      <c r="F2379" s="3" t="s">
        <v>51</v>
      </c>
      <c r="G2379" s="1" t="s">
        <v>4225</v>
      </c>
      <c r="H2379" s="32" t="str">
        <f>_xlfn.XLOOKUP(B2379,[2]CALCULATION!$B:$B,[2]CALCULATION!$H:$H,"")</f>
        <v>HUAWEI</v>
      </c>
      <c r="I2379" s="28">
        <v>0</v>
      </c>
      <c r="J2379" s="28">
        <v>0</v>
      </c>
      <c r="K2379" s="28">
        <v>0</v>
      </c>
      <c r="L2379" s="28">
        <v>0</v>
      </c>
      <c r="M2379" s="28">
        <v>0</v>
      </c>
      <c r="N2379" s="28">
        <v>0</v>
      </c>
      <c r="O2379" s="28">
        <v>0</v>
      </c>
      <c r="P2379" s="28">
        <v>0</v>
      </c>
      <c r="Q2379" s="28">
        <v>0</v>
      </c>
      <c r="R2379" s="28">
        <v>0</v>
      </c>
      <c r="S2379" s="93">
        <v>0</v>
      </c>
      <c r="T2379" s="93">
        <f>_xlfn.XLOOKUP(B2379,'[3]Nur des jours'!$B:$B,'[3]Nur des jours'!$U:$U,"")</f>
        <v>0</v>
      </c>
      <c r="U2379" s="93">
        <v>0</v>
      </c>
      <c r="V2379" s="93">
        <v>0</v>
      </c>
      <c r="W2379" s="93">
        <v>0</v>
      </c>
      <c r="X2379" s="93">
        <v>0</v>
      </c>
      <c r="Y2379" s="93">
        <v>0</v>
      </c>
      <c r="Z2379" s="93">
        <v>0</v>
      </c>
      <c r="AA2379" s="93">
        <v>0</v>
      </c>
      <c r="AB2379" s="93">
        <v>0</v>
      </c>
      <c r="AC2379" s="93">
        <f>_xlfn.XLOOKUP(B2379,'[3]Nur des jours'!$B:$B,'[3]Nur des jours'!$N:$N,"")</f>
        <v>0</v>
      </c>
      <c r="AD2379" s="93">
        <v>0</v>
      </c>
      <c r="AE2379" s="93">
        <v>0</v>
      </c>
      <c r="AF2379" s="93">
        <v>0</v>
      </c>
      <c r="AG2379" s="93"/>
      <c r="AH2379" s="93">
        <v>0</v>
      </c>
      <c r="AI2379" s="93">
        <v>0</v>
      </c>
      <c r="AJ2379" s="93">
        <v>0</v>
      </c>
      <c r="AK2379" s="93">
        <v>0</v>
      </c>
      <c r="AL2379" s="93">
        <v>0</v>
      </c>
      <c r="AM2379" s="49" t="s">
        <v>5601</v>
      </c>
      <c r="AN2379" s="49"/>
      <c r="AO2379" s="48" t="str" cm="1">
        <f t="array" ref="AO2379">IFERROR(_xlfn.IFS(
AQ2379="MPR ISSUE","PDH",
AQ2379="BSS Hardware Issue","BSS",
AQ2379="Sites strategiques, MLL, Pylone, etc.","ENVTECH",
AQ2379="AKTIVCO DEFAUT GE &amp; POWER Cabinet","AKTIVCO",
AQ2379="AKTIVCO Coupure ENEO &amp; Baisse de tension","AKTIVCO GRID ONLY",
AQ2379="Coupure ENEO &amp; Baisse de tension","IHS GRID ONLY",
AQ2379="Defaut GE &amp; POWER Cabinet","IHS",
AQ2379="Sharing","Partners",
AQ2379="Sites strategiques &amp; DataCenter","SST &amp; DC",
AQ2379="Exclu","Exclu",
AQ2379="SAT","SAT",
AQ2379="SPARE-ISSUE","SPARE-ISSUE",
AQ2379="Fiber CAmtel","TRANS_FO_CAMTEL",
AQ2379="Fiber AOF","Fiber AOF",
AQ2379="Projet OCM (HUAWEI)","TRAVAUX-HUAWEI",
AQ2379="Projet OCM (NOKIA)","TRAVAUX-NOKIA",
AQ2379="ACCESS-ISSUE","ACCESS-ISSUE",
AQ2379="Projet OCM (ZTE, NOKIA, autres projets)","TRAVAUX OCM",
AQ2379="No root CAuse","No root cause",
AQ2379="ODU HS","PDH",
AQ2379="IP &amp; VLAN","PDH",
AQ2379="Warehouse HUAWEI","SPARE-ISSUE",
AQ2379="SPARE-HS","SPARE-ISSUE",
AQ2379="Power Telco","BSS",AQ2379="no impacts","no impacts"
),"")</f>
        <v>No root cause</v>
      </c>
      <c r="AP2379" s="48" t="str" cm="1">
        <f t="array" ref="AP2379">IFERROR(_xlfn.IFS(
AQ2379="MPR ISSUE","TX ISSUE",
AQ2379="BSS Hardware Issue","RAN ISSUE",
AQ2379="Sites strategiques, MLL, Pylone, etc.","ENVTECH",
AQ2379="AKTIVCO DEFAUT GE &amp; POWER Cabinet","POWER ISSUE",
AQ2379="AKTIVCO Coupure ENEO &amp; Baisse de tension","POWER ISSUE",
AQ2379="Coupure ENEO &amp; Baisse de tension","POWER ISSUE",
AQ2379="Defaut GE &amp; POWER Cabinet","POWER ISSUE",
AQ2379="Sharing","POWER ISSUE",
AQ2379="Sites strategiques &amp; DataCenter","POWER ISSUE",
AQ2379="Exclu","Exclu",
AQ2379="SAT","TX ISSUE",
AQ2379="SPARE-ISSUE","SPARE-ISSUE",
AQ2379="Fiber CAmtel","TX ISSUE",
AQ2379="Fiber AOF","TX ISSUE",
AQ2379="Projet OCM (HUAWEI)","TRAVAUX-HUAWEI",
AQ2379="Projet OCM (NOKIA)","TRAVAUX -NOKIA",
AQ2379="ACCESS-ISSUE","ACCESS-ISSUE",
AQ2379="Projet OCM (ZTE, NOKIA, autres projets)","TRAVAUX OCM",
AQ2379="No root CAuse","No root cause",
AQ2379="ODU HS","TX ISSUE",
AQ2379="IP &amp; VLAN","TX ISSUE",
AQ2379="Warehouse HUAWEI","SPARE-ISSUE",
AQ2379="SPARE-HS","SPARE-ISSUE",
AQ2379="Power Telco","RAN ISSUE",AQ2379="no impacts","no impacts"
),"")</f>
        <v>No root cause</v>
      </c>
      <c r="AQ2379" s="67" t="s">
        <v>5344</v>
      </c>
      <c r="AR2379" s="48" t="str" cm="1">
        <f t="array" ref="AR2379">IFERROR(_xlfn.IFS(
AQ2379="MPR ISSUE","ACTIVE",
AQ2379="BSS Hardware Issue","ACTIVE",
AQ2379="Sites strategiques, MLL, Pylone, etc.","PASSIVE",
AQ2379="AKTIVCO DEFAUT GE &amp; POWER Cabinet","PASSIVE",
AQ2379="AKTIVCO Coupure ENEO &amp; Baisse de tension","PASSIVE",
AQ2379="Coupure ENEO &amp; Baisse de tension","PASSIVE",
AQ2379="Defaut GE &amp; POWER Cabinet","PASSIVE",
AQ2379="Sharing","PASSIVE",
AQ2379="Sites strategiques &amp; DataCenter","PASSIVE",
AQ2379="Exclu","Exclu",
AQ2379="SAT","ACTIVE",
AQ2379="SPARE-ISSUE","SPARE-ISSUE",
AQ2379="Fiber CAmtel","ACTIVE",
AQ2379="Fiber AOF","ACTIVE",
AQ2379="Projet OCM (HUAWEI)","PLANNED WORKS",
AQ2379="Projet OCM (NOKIA)","PLANNED WORKS",
AQ2379="ACCESS-ISSUE","ACCESS-ISSUE",
AQ2379="Projet OCM (ZTE, NOKIA, autres projets)","PLANNED WORKS",
AQ2379="No root CAuse","No root cause",
AQ2379="ODU HS","ACTIVE",
AQ2379="IP &amp; VLAN","ACTIVE",
AQ2379="Warehouse HUAWEI","SPARE-ISSUE",
AQ2379="SPARE-HS","SPARE-ISSUE",
AQ2379="Power Telco","ACTIVE", AQ2379="no impacts","no impacts"
),"")</f>
        <v>No root cause</v>
      </c>
      <c r="AS2379" s="92" t="s">
        <v>5537</v>
      </c>
      <c r="AT2379" s="98" t="s">
        <v>4224</v>
      </c>
      <c r="AV2379" s="17" t="s">
        <v>5537</v>
      </c>
      <c r="AW2379" s="7" t="s">
        <v>5537</v>
      </c>
      <c r="AX2379" s="6" t="s">
        <v>5537</v>
      </c>
      <c r="AY2379" s="7"/>
      <c r="AZ2379" s="3" t="s">
        <v>5537</v>
      </c>
      <c r="BA2379" s="18" t="s">
        <v>5537</v>
      </c>
      <c r="BB2379" s="18" t="s">
        <v>5537</v>
      </c>
      <c r="BC2379" s="18" t="s">
        <v>5537</v>
      </c>
      <c r="BD2379" s="18" t="s">
        <v>5537</v>
      </c>
      <c r="BE2379" s="18" t="s">
        <v>5537</v>
      </c>
      <c r="BF2379" s="18" t="s">
        <v>5537</v>
      </c>
      <c r="BG2379" s="18" t="s">
        <v>5537</v>
      </c>
      <c r="BH2379" s="18" t="s">
        <v>5537</v>
      </c>
      <c r="BI2379" s="18" t="s">
        <v>5537</v>
      </c>
      <c r="BJ2379" s="18" t="s">
        <v>5537</v>
      </c>
      <c r="BK2379" s="18" t="s">
        <v>5537</v>
      </c>
      <c r="BL2379" s="9" t="s">
        <v>5537</v>
      </c>
      <c r="BM2379" s="14" t="s">
        <v>5537</v>
      </c>
      <c r="BN2379" s="14" t="s">
        <v>5537</v>
      </c>
      <c r="BO2379" s="14" t="str">
        <f>_xlfn.XLOOKUP(B2379,'[4]cell downs 18042026 17h'!$B:$B,'[4]cell downs 18042026 17h'!$B:$B,"")</f>
        <v/>
      </c>
      <c r="BP2379" s="14" t="str">
        <f>_xlfn.XLOOKUP(B2379,'[5]Cells Huawei 19042026 15h'!$B:$B,'[5]Cells Huawei 19042026 15h'!$B:$B,"")</f>
        <v/>
      </c>
      <c r="BQ2379" s="9" t="str">
        <f>_xlfn.XLOOKUP(B2379,'[6]cells down 19042026 9H40'!$B:$B,'[6]cells down 19042026 9H40'!$B:$B,"")</f>
        <v/>
      </c>
      <c r="BR2379" s="9" t="s">
        <v>4224</v>
      </c>
      <c r="BS2379" s="9" t="s">
        <v>318</v>
      </c>
      <c r="BT2379" s="108"/>
    </row>
    <row r="2380" spans="1:72" s="9" customFormat="1" x14ac:dyDescent="0.35">
      <c r="A2380" s="1" t="s">
        <v>78</v>
      </c>
      <c r="B2380" s="8" t="s">
        <v>79</v>
      </c>
      <c r="C2380" s="3" t="str">
        <f>_xlfn.XLOOKUP(B2380,'[1]daily break down'!$D:$D,'[1]daily break down'!$E:$E,"")</f>
        <v>SUD-OUEST</v>
      </c>
      <c r="D2380" s="1" t="s">
        <v>21</v>
      </c>
      <c r="E2380" s="1" t="s">
        <v>80</v>
      </c>
      <c r="F2380" s="3" t="s">
        <v>13</v>
      </c>
      <c r="G2380" s="1" t="s">
        <v>78</v>
      </c>
      <c r="H2380" s="33" t="str">
        <f>_xlfn.XLOOKUP(B2380,[2]CALCULATION!$B:$B,[2]CALCULATION!$H:$H,"")</f>
        <v>NOKIA</v>
      </c>
      <c r="I2380" s="28">
        <v>0</v>
      </c>
      <c r="J2380" s="28">
        <v>0</v>
      </c>
      <c r="K2380" s="28">
        <v>0</v>
      </c>
      <c r="L2380" s="28">
        <v>0</v>
      </c>
      <c r="M2380" s="28">
        <v>0</v>
      </c>
      <c r="N2380" s="28">
        <v>0</v>
      </c>
      <c r="O2380" s="28">
        <v>0</v>
      </c>
      <c r="P2380" s="28">
        <v>0</v>
      </c>
      <c r="Q2380" s="28">
        <v>0</v>
      </c>
      <c r="R2380" s="28">
        <v>0</v>
      </c>
      <c r="S2380" s="93">
        <v>0</v>
      </c>
      <c r="T2380" s="93">
        <f>_xlfn.XLOOKUP(B2380,'[3]Nur des jours'!$B:$B,'[3]Nur des jours'!$U:$U,"")</f>
        <v>0</v>
      </c>
      <c r="U2380" s="93">
        <v>0</v>
      </c>
      <c r="V2380" s="93">
        <v>0</v>
      </c>
      <c r="W2380" s="93">
        <v>0</v>
      </c>
      <c r="X2380" s="93">
        <v>0</v>
      </c>
      <c r="Y2380" s="93">
        <v>0</v>
      </c>
      <c r="Z2380" s="93">
        <v>0</v>
      </c>
      <c r="AA2380" s="93">
        <v>0</v>
      </c>
      <c r="AB2380" s="93">
        <v>0</v>
      </c>
      <c r="AC2380" s="93">
        <f>_xlfn.XLOOKUP(B2380,'[3]Nur des jours'!$B:$B,'[3]Nur des jours'!$N:$N,"")</f>
        <v>0</v>
      </c>
      <c r="AD2380" s="93">
        <v>0</v>
      </c>
      <c r="AE2380" s="93">
        <v>0</v>
      </c>
      <c r="AF2380" s="93">
        <v>0</v>
      </c>
      <c r="AG2380" s="93"/>
      <c r="AH2380" s="93">
        <v>0</v>
      </c>
      <c r="AI2380" s="93">
        <v>0</v>
      </c>
      <c r="AJ2380" s="93">
        <v>0</v>
      </c>
      <c r="AK2380" s="93">
        <v>0</v>
      </c>
      <c r="AL2380" s="93">
        <v>0</v>
      </c>
      <c r="AM2380" s="49" t="s">
        <v>5601</v>
      </c>
      <c r="AN2380" s="49"/>
      <c r="AO2380" s="48" t="str" cm="1">
        <f t="array" ref="AO2380">IFERROR(_xlfn.IFS(
AQ2380="MPR ISSUE","PDH",
AQ2380="BSS Hardware Issue","BSS",
AQ2380="Sites strategiques, MLL, Pylone, etc.","ENVTECH",
AQ2380="AKTIVCO DEFAUT GE &amp; POWER Cabinet","AKTIVCO",
AQ2380="AKTIVCO Coupure ENEO &amp; Baisse de tension","AKTIVCO GRID ONLY",
AQ2380="Coupure ENEO &amp; Baisse de tension","IHS GRID ONLY",
AQ2380="Defaut GE &amp; POWER Cabinet","IHS",
AQ2380="Sharing","Partners",
AQ2380="Sites strategiques &amp; DataCenter","SST &amp; DC",
AQ2380="Exclu","Exclu",
AQ2380="SAT","SAT",
AQ2380="SPARE-ISSUE","SPARE-ISSUE",
AQ2380="Fiber CAmtel","TRANS_FO_CAMTEL",
AQ2380="Fiber AOF","Fiber AOF",
AQ2380="Projet OCM (HUAWEI)","TRAVAUX-HUAWEI",
AQ2380="Projet OCM (NOKIA)","TRAVAUX-NOKIA",
AQ2380="ACCESS-ISSUE","ACCESS-ISSUE",
AQ2380="Projet OCM (ZTE, NOKIA, autres projets)","TRAVAUX OCM",
AQ2380="No root CAuse","No root cause",
AQ2380="ODU HS","PDH",
AQ2380="IP &amp; VLAN","PDH",
AQ2380="Warehouse HUAWEI","SPARE-ISSUE",
AQ2380="SPARE-HS","SPARE-ISSUE",
AQ2380="Power Telco","BSS",AQ2380="no impacts","no impacts"
),"")</f>
        <v>No root cause</v>
      </c>
      <c r="AP2380" s="48" t="str" cm="1">
        <f t="array" ref="AP2380">IFERROR(_xlfn.IFS(
AQ2380="MPR ISSUE","TX ISSUE",
AQ2380="BSS Hardware Issue","RAN ISSUE",
AQ2380="Sites strategiques, MLL, Pylone, etc.","ENVTECH",
AQ2380="AKTIVCO DEFAUT GE &amp; POWER Cabinet","POWER ISSUE",
AQ2380="AKTIVCO Coupure ENEO &amp; Baisse de tension","POWER ISSUE",
AQ2380="Coupure ENEO &amp; Baisse de tension","POWER ISSUE",
AQ2380="Defaut GE &amp; POWER Cabinet","POWER ISSUE",
AQ2380="Sharing","POWER ISSUE",
AQ2380="Sites strategiques &amp; DataCenter","POWER ISSUE",
AQ2380="Exclu","Exclu",
AQ2380="SAT","TX ISSUE",
AQ2380="SPARE-ISSUE","SPARE-ISSUE",
AQ2380="Fiber CAmtel","TX ISSUE",
AQ2380="Fiber AOF","TX ISSUE",
AQ2380="Projet OCM (HUAWEI)","TRAVAUX-HUAWEI",
AQ2380="Projet OCM (NOKIA)","TRAVAUX -NOKIA",
AQ2380="ACCESS-ISSUE","ACCESS-ISSUE",
AQ2380="Projet OCM (ZTE, NOKIA, autres projets)","TRAVAUX OCM",
AQ2380="No root CAuse","No root cause",
AQ2380="ODU HS","TX ISSUE",
AQ2380="IP &amp; VLAN","TX ISSUE",
AQ2380="Warehouse HUAWEI","SPARE-ISSUE",
AQ2380="SPARE-HS","SPARE-ISSUE",
AQ2380="Power Telco","RAN ISSUE",AQ2380="no impacts","no impacts"
),"")</f>
        <v>No root cause</v>
      </c>
      <c r="AQ2380" s="67" t="s">
        <v>5344</v>
      </c>
      <c r="AR2380" s="48" t="str" cm="1">
        <f t="array" ref="AR2380">IFERROR(_xlfn.IFS(
AQ2380="MPR ISSUE","ACTIVE",
AQ2380="BSS Hardware Issue","ACTIVE",
AQ2380="Sites strategiques, MLL, Pylone, etc.","PASSIVE",
AQ2380="AKTIVCO DEFAUT GE &amp; POWER Cabinet","PASSIVE",
AQ2380="AKTIVCO Coupure ENEO &amp; Baisse de tension","PASSIVE",
AQ2380="Coupure ENEO &amp; Baisse de tension","PASSIVE",
AQ2380="Defaut GE &amp; POWER Cabinet","PASSIVE",
AQ2380="Sharing","PASSIVE",
AQ2380="Sites strategiques &amp; DataCenter","PASSIVE",
AQ2380="Exclu","Exclu",
AQ2380="SAT","ACTIVE",
AQ2380="SPARE-ISSUE","SPARE-ISSUE",
AQ2380="Fiber CAmtel","ACTIVE",
AQ2380="Fiber AOF","ACTIVE",
AQ2380="Projet OCM (HUAWEI)","PLANNED WORKS",
AQ2380="Projet OCM (NOKIA)","PLANNED WORKS",
AQ2380="ACCESS-ISSUE","ACCESS-ISSUE",
AQ2380="Projet OCM (ZTE, NOKIA, autres projets)","PLANNED WORKS",
AQ2380="No root CAuse","No root cause",
AQ2380="ODU HS","ACTIVE",
AQ2380="IP &amp; VLAN","ACTIVE",
AQ2380="Warehouse HUAWEI","SPARE-ISSUE",
AQ2380="SPARE-HS","SPARE-ISSUE",
AQ2380="Power Telco","ACTIVE", AQ2380="no impacts","no impacts"
),"")</f>
        <v>No root cause</v>
      </c>
      <c r="AS2380" s="92" t="s">
        <v>5537</v>
      </c>
      <c r="AT2380" s="98" t="s">
        <v>79</v>
      </c>
      <c r="AV2380" s="17" t="s">
        <v>5537</v>
      </c>
      <c r="AW2380" s="7" t="s">
        <v>5537</v>
      </c>
      <c r="AX2380" s="6" t="s">
        <v>5537</v>
      </c>
      <c r="AY2380" s="7"/>
      <c r="AZ2380" s="3" t="s">
        <v>5537</v>
      </c>
      <c r="BA2380" s="18" t="s">
        <v>5537</v>
      </c>
      <c r="BB2380" s="18" t="s">
        <v>5537</v>
      </c>
      <c r="BC2380" s="18" t="s">
        <v>5537</v>
      </c>
      <c r="BD2380" s="18" t="s">
        <v>5537</v>
      </c>
      <c r="BE2380" s="18" t="s">
        <v>5537</v>
      </c>
      <c r="BF2380" s="18" t="s">
        <v>5537</v>
      </c>
      <c r="BG2380" s="18" t="s">
        <v>5537</v>
      </c>
      <c r="BH2380" s="18" t="s">
        <v>5537</v>
      </c>
      <c r="BI2380" s="18" t="s">
        <v>5537</v>
      </c>
      <c r="BJ2380" s="18" t="s">
        <v>5537</v>
      </c>
      <c r="BK2380" s="18" t="s">
        <v>5537</v>
      </c>
      <c r="BL2380" s="9" t="s">
        <v>5537</v>
      </c>
      <c r="BM2380" s="14" t="s">
        <v>5537</v>
      </c>
      <c r="BN2380" s="14" t="s">
        <v>5537</v>
      </c>
      <c r="BO2380" s="14" t="str">
        <f>_xlfn.XLOOKUP(B2380,'[4]cell downs 18042026 17h'!$B:$B,'[4]cell downs 18042026 17h'!$B:$B,"")</f>
        <v/>
      </c>
      <c r="BP2380" s="14" t="str">
        <f>_xlfn.XLOOKUP(B2380,'[5]Cells Huawei 19042026 15h'!$B:$B,'[5]Cells Huawei 19042026 15h'!$B:$B,"")</f>
        <v/>
      </c>
      <c r="BQ2380" s="9" t="str">
        <f>_xlfn.XLOOKUP(B2380,'[6]cells down 19042026 9H40'!$B:$B,'[6]cells down 19042026 9H40'!$B:$B,"")</f>
        <v/>
      </c>
      <c r="BR2380" s="9" t="s">
        <v>5537</v>
      </c>
      <c r="BS2380" s="9" t="s">
        <v>12</v>
      </c>
      <c r="BT2380" s="108"/>
    </row>
    <row r="2381" spans="1:72" s="9" customFormat="1" x14ac:dyDescent="0.35">
      <c r="A2381" s="1" t="s">
        <v>2560</v>
      </c>
      <c r="B2381" s="8" t="s">
        <v>2561</v>
      </c>
      <c r="C2381" s="3" t="str">
        <f>_xlfn.XLOOKUP(B2381,'[1]daily break down'!$D:$D,'[1]daily break down'!$E:$E,"")</f>
        <v>EXTREME-NORD</v>
      </c>
      <c r="D2381" s="1" t="s">
        <v>11</v>
      </c>
      <c r="E2381" s="1" t="s">
        <v>66</v>
      </c>
      <c r="F2381" s="3" t="s">
        <v>55</v>
      </c>
      <c r="G2381" s="1" t="s">
        <v>2560</v>
      </c>
      <c r="H2381" s="33" t="str">
        <f>_xlfn.XLOOKUP(B2381,[2]CALCULATION!$B:$B,[2]CALCULATION!$H:$H,"")</f>
        <v>NOKIA</v>
      </c>
      <c r="I2381" s="28">
        <v>0</v>
      </c>
      <c r="J2381" s="28">
        <v>0</v>
      </c>
      <c r="K2381" s="28">
        <v>0</v>
      </c>
      <c r="L2381" s="28">
        <v>0</v>
      </c>
      <c r="M2381" s="28">
        <v>0</v>
      </c>
      <c r="N2381" s="28">
        <v>0</v>
      </c>
      <c r="O2381" s="28">
        <v>0</v>
      </c>
      <c r="P2381" s="28">
        <v>0</v>
      </c>
      <c r="Q2381" s="28">
        <v>0</v>
      </c>
      <c r="R2381" s="28">
        <v>0</v>
      </c>
      <c r="S2381" s="93">
        <v>0</v>
      </c>
      <c r="T2381" s="93">
        <f>_xlfn.XLOOKUP(B2381,'[3]Nur des jours'!$B:$B,'[3]Nur des jours'!$U:$U,"")</f>
        <v>0</v>
      </c>
      <c r="U2381" s="93">
        <v>0</v>
      </c>
      <c r="V2381" s="93">
        <v>0</v>
      </c>
      <c r="W2381" s="93">
        <v>0</v>
      </c>
      <c r="X2381" s="93">
        <v>0</v>
      </c>
      <c r="Y2381" s="93">
        <v>0</v>
      </c>
      <c r="Z2381" s="93">
        <v>0</v>
      </c>
      <c r="AA2381" s="93">
        <v>0</v>
      </c>
      <c r="AB2381" s="93">
        <v>0</v>
      </c>
      <c r="AC2381" s="93">
        <f>_xlfn.XLOOKUP(B2381,'[3]Nur des jours'!$B:$B,'[3]Nur des jours'!$N:$N,"")</f>
        <v>0</v>
      </c>
      <c r="AD2381" s="93">
        <v>0</v>
      </c>
      <c r="AE2381" s="93">
        <v>0</v>
      </c>
      <c r="AF2381" s="93">
        <v>0</v>
      </c>
      <c r="AG2381" s="93"/>
      <c r="AH2381" s="93">
        <v>0</v>
      </c>
      <c r="AI2381" s="93">
        <v>0</v>
      </c>
      <c r="AJ2381" s="93">
        <v>0</v>
      </c>
      <c r="AK2381" s="93">
        <v>0</v>
      </c>
      <c r="AL2381" s="93">
        <v>0</v>
      </c>
      <c r="AM2381" s="49" t="s">
        <v>5601</v>
      </c>
      <c r="AN2381" s="49"/>
      <c r="AO2381" s="48" t="str" cm="1">
        <f t="array" ref="AO2381">IFERROR(_xlfn.IFS(
AQ2381="MPR ISSUE","PDH",
AQ2381="BSS Hardware Issue","BSS",
AQ2381="Sites strategiques, MLL, Pylone, etc.","ENVTECH",
AQ2381="AKTIVCO DEFAUT GE &amp; POWER Cabinet","AKTIVCO",
AQ2381="AKTIVCO Coupure ENEO &amp; Baisse de tension","AKTIVCO GRID ONLY",
AQ2381="Coupure ENEO &amp; Baisse de tension","IHS GRID ONLY",
AQ2381="Defaut GE &amp; POWER Cabinet","IHS",
AQ2381="Sharing","Partners",
AQ2381="Sites strategiques &amp; DataCenter","SST &amp; DC",
AQ2381="Exclu","Exclu",
AQ2381="SAT","SAT",
AQ2381="SPARE-ISSUE","SPARE-ISSUE",
AQ2381="Fiber CAmtel","TRANS_FO_CAMTEL",
AQ2381="Fiber AOF","Fiber AOF",
AQ2381="Projet OCM (HUAWEI)","TRAVAUX-HUAWEI",
AQ2381="Projet OCM (NOKIA)","TRAVAUX-NOKIA",
AQ2381="ACCESS-ISSUE","ACCESS-ISSUE",
AQ2381="Projet OCM (ZTE, NOKIA, autres projets)","TRAVAUX OCM",
AQ2381="No root CAuse","No root cause",
AQ2381="ODU HS","PDH",
AQ2381="IP &amp; VLAN","PDH",
AQ2381="Warehouse HUAWEI","SPARE-ISSUE",
AQ2381="SPARE-HS","SPARE-ISSUE",
AQ2381="Power Telco","BSS",AQ2381="no impacts","no impacts"
),"")</f>
        <v>No root cause</v>
      </c>
      <c r="AP2381" s="48" t="str" cm="1">
        <f t="array" ref="AP2381">IFERROR(_xlfn.IFS(
AQ2381="MPR ISSUE","TX ISSUE",
AQ2381="BSS Hardware Issue","RAN ISSUE",
AQ2381="Sites strategiques, MLL, Pylone, etc.","ENVTECH",
AQ2381="AKTIVCO DEFAUT GE &amp; POWER Cabinet","POWER ISSUE",
AQ2381="AKTIVCO Coupure ENEO &amp; Baisse de tension","POWER ISSUE",
AQ2381="Coupure ENEO &amp; Baisse de tension","POWER ISSUE",
AQ2381="Defaut GE &amp; POWER Cabinet","POWER ISSUE",
AQ2381="Sharing","POWER ISSUE",
AQ2381="Sites strategiques &amp; DataCenter","POWER ISSUE",
AQ2381="Exclu","Exclu",
AQ2381="SAT","TX ISSUE",
AQ2381="SPARE-ISSUE","SPARE-ISSUE",
AQ2381="Fiber CAmtel","TX ISSUE",
AQ2381="Fiber AOF","TX ISSUE",
AQ2381="Projet OCM (HUAWEI)","TRAVAUX-HUAWEI",
AQ2381="Projet OCM (NOKIA)","TRAVAUX -NOKIA",
AQ2381="ACCESS-ISSUE","ACCESS-ISSUE",
AQ2381="Projet OCM (ZTE, NOKIA, autres projets)","TRAVAUX OCM",
AQ2381="No root CAuse","No root cause",
AQ2381="ODU HS","TX ISSUE",
AQ2381="IP &amp; VLAN","TX ISSUE",
AQ2381="Warehouse HUAWEI","SPARE-ISSUE",
AQ2381="SPARE-HS","SPARE-ISSUE",
AQ2381="Power Telco","RAN ISSUE",AQ2381="no impacts","no impacts"
),"")</f>
        <v>No root cause</v>
      </c>
      <c r="AQ2381" s="67" t="s">
        <v>5344</v>
      </c>
      <c r="AR2381" s="48" t="str" cm="1">
        <f t="array" ref="AR2381">IFERROR(_xlfn.IFS(
AQ2381="MPR ISSUE","ACTIVE",
AQ2381="BSS Hardware Issue","ACTIVE",
AQ2381="Sites strategiques, MLL, Pylone, etc.","PASSIVE",
AQ2381="AKTIVCO DEFAUT GE &amp; POWER Cabinet","PASSIVE",
AQ2381="AKTIVCO Coupure ENEO &amp; Baisse de tension","PASSIVE",
AQ2381="Coupure ENEO &amp; Baisse de tension","PASSIVE",
AQ2381="Defaut GE &amp; POWER Cabinet","PASSIVE",
AQ2381="Sharing","PASSIVE",
AQ2381="Sites strategiques &amp; DataCenter","PASSIVE",
AQ2381="Exclu","Exclu",
AQ2381="SAT","ACTIVE",
AQ2381="SPARE-ISSUE","SPARE-ISSUE",
AQ2381="Fiber CAmtel","ACTIVE",
AQ2381="Fiber AOF","ACTIVE",
AQ2381="Projet OCM (HUAWEI)","PLANNED WORKS",
AQ2381="Projet OCM (NOKIA)","PLANNED WORKS",
AQ2381="ACCESS-ISSUE","ACCESS-ISSUE",
AQ2381="Projet OCM (ZTE, NOKIA, autres projets)","PLANNED WORKS",
AQ2381="No root CAuse","No root cause",
AQ2381="ODU HS","ACTIVE",
AQ2381="IP &amp; VLAN","ACTIVE",
AQ2381="Warehouse HUAWEI","SPARE-ISSUE",
AQ2381="SPARE-HS","SPARE-ISSUE",
AQ2381="Power Telco","ACTIVE", AQ2381="no impacts","no impacts"
),"")</f>
        <v>No root cause</v>
      </c>
      <c r="AS2381" s="92" t="s">
        <v>5537</v>
      </c>
      <c r="AT2381" s="98" t="s">
        <v>2561</v>
      </c>
      <c r="AV2381" s="17" t="s">
        <v>5537</v>
      </c>
      <c r="AW2381" s="7" t="s">
        <v>5537</v>
      </c>
      <c r="AX2381" s="6" t="s">
        <v>5537</v>
      </c>
      <c r="AY2381" s="7"/>
      <c r="AZ2381" s="3" t="s">
        <v>5537</v>
      </c>
      <c r="BA2381" s="18" t="s">
        <v>5537</v>
      </c>
      <c r="BB2381" s="18" t="s">
        <v>5537</v>
      </c>
      <c r="BC2381" s="18" t="s">
        <v>5537</v>
      </c>
      <c r="BD2381" s="18" t="s">
        <v>5537</v>
      </c>
      <c r="BE2381" s="18" t="s">
        <v>5537</v>
      </c>
      <c r="BF2381" s="18" t="s">
        <v>5537</v>
      </c>
      <c r="BG2381" s="18" t="s">
        <v>5537</v>
      </c>
      <c r="BH2381" s="18" t="s">
        <v>5537</v>
      </c>
      <c r="BI2381" s="18" t="s">
        <v>5537</v>
      </c>
      <c r="BJ2381" s="18" t="s">
        <v>5537</v>
      </c>
      <c r="BK2381" s="18" t="s">
        <v>5537</v>
      </c>
      <c r="BL2381" s="9" t="s">
        <v>5537</v>
      </c>
      <c r="BM2381" s="14" t="s">
        <v>5537</v>
      </c>
      <c r="BN2381" s="14" t="s">
        <v>5537</v>
      </c>
      <c r="BO2381" s="14" t="str">
        <f>_xlfn.XLOOKUP(B2381,'[4]cell downs 18042026 17h'!$B:$B,'[4]cell downs 18042026 17h'!$B:$B,"")</f>
        <v/>
      </c>
      <c r="BP2381" s="14" t="str">
        <f>_xlfn.XLOOKUP(B2381,'[5]Cells Huawei 19042026 15h'!$B:$B,'[5]Cells Huawei 19042026 15h'!$B:$B,"")</f>
        <v/>
      </c>
      <c r="BQ2381" s="9" t="str">
        <f>_xlfn.XLOOKUP(B2381,'[6]cells down 19042026 9H40'!$B:$B,'[6]cells down 19042026 9H40'!$B:$B,"")</f>
        <v/>
      </c>
      <c r="BR2381" s="9" t="s">
        <v>2561</v>
      </c>
      <c r="BS2381" s="9" t="s">
        <v>83</v>
      </c>
      <c r="BT2381" s="108"/>
    </row>
    <row r="2382" spans="1:72" s="9" customFormat="1" x14ac:dyDescent="0.35">
      <c r="A2382" s="1" t="s">
        <v>4090</v>
      </c>
      <c r="B2382" s="8" t="s">
        <v>4091</v>
      </c>
      <c r="C2382" s="3" t="str">
        <f>_xlfn.XLOOKUP(B2382,'[1]daily break down'!$D:$D,'[1]daily break down'!$E:$E,"")</f>
        <v>NORD-OUEST</v>
      </c>
      <c r="D2382" s="1" t="s">
        <v>11</v>
      </c>
      <c r="E2382" s="1" t="s">
        <v>12</v>
      </c>
      <c r="F2382" s="3" t="s">
        <v>51</v>
      </c>
      <c r="G2382" s="1" t="s">
        <v>3441</v>
      </c>
      <c r="H2382" s="32" t="str">
        <f>_xlfn.XLOOKUP(B2382,[2]CALCULATION!$B:$B,[2]CALCULATION!$H:$H,"")</f>
        <v>HUAWEI</v>
      </c>
      <c r="I2382" s="28">
        <v>0</v>
      </c>
      <c r="J2382" s="28">
        <v>0</v>
      </c>
      <c r="K2382" s="28">
        <v>0</v>
      </c>
      <c r="L2382" s="28">
        <v>0</v>
      </c>
      <c r="M2382" s="28">
        <v>0</v>
      </c>
      <c r="N2382" s="28">
        <v>0</v>
      </c>
      <c r="O2382" s="28">
        <v>0</v>
      </c>
      <c r="P2382" s="28">
        <v>0</v>
      </c>
      <c r="Q2382" s="28">
        <v>0</v>
      </c>
      <c r="R2382" s="28">
        <v>0</v>
      </c>
      <c r="S2382" s="93">
        <v>0</v>
      </c>
      <c r="T2382" s="93">
        <f>_xlfn.XLOOKUP(B2382,'[3]Nur des jours'!$B:$B,'[3]Nur des jours'!$U:$U,"")</f>
        <v>0</v>
      </c>
      <c r="U2382" s="93">
        <v>0</v>
      </c>
      <c r="V2382" s="93">
        <v>0</v>
      </c>
      <c r="W2382" s="93">
        <v>0</v>
      </c>
      <c r="X2382" s="93">
        <v>0</v>
      </c>
      <c r="Y2382" s="93">
        <v>0</v>
      </c>
      <c r="Z2382" s="93">
        <v>0</v>
      </c>
      <c r="AA2382" s="93">
        <v>0</v>
      </c>
      <c r="AB2382" s="93">
        <v>0</v>
      </c>
      <c r="AC2382" s="93">
        <f>_xlfn.XLOOKUP(B2382,'[3]Nur des jours'!$B:$B,'[3]Nur des jours'!$N:$N,"")</f>
        <v>0</v>
      </c>
      <c r="AD2382" s="93">
        <v>0</v>
      </c>
      <c r="AE2382" s="93">
        <v>0</v>
      </c>
      <c r="AF2382" s="93">
        <v>0</v>
      </c>
      <c r="AG2382" s="93"/>
      <c r="AH2382" s="93">
        <v>0</v>
      </c>
      <c r="AI2382" s="93">
        <v>0</v>
      </c>
      <c r="AJ2382" s="93">
        <v>0</v>
      </c>
      <c r="AK2382" s="93">
        <v>0</v>
      </c>
      <c r="AL2382" s="93">
        <v>0</v>
      </c>
      <c r="AM2382" s="49" t="s">
        <v>5601</v>
      </c>
      <c r="AN2382" s="49"/>
      <c r="AO2382" s="48" t="str" cm="1">
        <f t="array" ref="AO2382">IFERROR(_xlfn.IFS(
AQ2382="MPR ISSUE","PDH",
AQ2382="BSS Hardware Issue","BSS",
AQ2382="Sites strategiques, MLL, Pylone, etc.","ENVTECH",
AQ2382="AKTIVCO DEFAUT GE &amp; POWER Cabinet","AKTIVCO",
AQ2382="AKTIVCO Coupure ENEO &amp; Baisse de tension","AKTIVCO GRID ONLY",
AQ2382="Coupure ENEO &amp; Baisse de tension","IHS GRID ONLY",
AQ2382="Defaut GE &amp; POWER Cabinet","IHS",
AQ2382="Sharing","Partners",
AQ2382="Sites strategiques &amp; DataCenter","SST &amp; DC",
AQ2382="Exclu","Exclu",
AQ2382="SAT","SAT",
AQ2382="SPARE-ISSUE","SPARE-ISSUE",
AQ2382="Fiber CAmtel","TRANS_FO_CAMTEL",
AQ2382="Fiber AOF","Fiber AOF",
AQ2382="Projet OCM (HUAWEI)","TRAVAUX-HUAWEI",
AQ2382="Projet OCM (NOKIA)","TRAVAUX-NOKIA",
AQ2382="ACCESS-ISSUE","ACCESS-ISSUE",
AQ2382="Projet OCM (ZTE, NOKIA, autres projets)","TRAVAUX OCM",
AQ2382="No root CAuse","No root cause",
AQ2382="ODU HS","PDH",
AQ2382="IP &amp; VLAN","PDH",
AQ2382="Warehouse HUAWEI","SPARE-ISSUE",
AQ2382="SPARE-HS","SPARE-ISSUE",
AQ2382="Power Telco","BSS",AQ2382="no impacts","no impacts"
),"")</f>
        <v>No root cause</v>
      </c>
      <c r="AP2382" s="48" t="str" cm="1">
        <f t="array" ref="AP2382">IFERROR(_xlfn.IFS(
AQ2382="MPR ISSUE","TX ISSUE",
AQ2382="BSS Hardware Issue","RAN ISSUE",
AQ2382="Sites strategiques, MLL, Pylone, etc.","ENVTECH",
AQ2382="AKTIVCO DEFAUT GE &amp; POWER Cabinet","POWER ISSUE",
AQ2382="AKTIVCO Coupure ENEO &amp; Baisse de tension","POWER ISSUE",
AQ2382="Coupure ENEO &amp; Baisse de tension","POWER ISSUE",
AQ2382="Defaut GE &amp; POWER Cabinet","POWER ISSUE",
AQ2382="Sharing","POWER ISSUE",
AQ2382="Sites strategiques &amp; DataCenter","POWER ISSUE",
AQ2382="Exclu","Exclu",
AQ2382="SAT","TX ISSUE",
AQ2382="SPARE-ISSUE","SPARE-ISSUE",
AQ2382="Fiber CAmtel","TX ISSUE",
AQ2382="Fiber AOF","TX ISSUE",
AQ2382="Projet OCM (HUAWEI)","TRAVAUX-HUAWEI",
AQ2382="Projet OCM (NOKIA)","TRAVAUX -NOKIA",
AQ2382="ACCESS-ISSUE","ACCESS-ISSUE",
AQ2382="Projet OCM (ZTE, NOKIA, autres projets)","TRAVAUX OCM",
AQ2382="No root CAuse","No root cause",
AQ2382="ODU HS","TX ISSUE",
AQ2382="IP &amp; VLAN","TX ISSUE",
AQ2382="Warehouse HUAWEI","SPARE-ISSUE",
AQ2382="SPARE-HS","SPARE-ISSUE",
AQ2382="Power Telco","RAN ISSUE",AQ2382="no impacts","no impacts"
),"")</f>
        <v>No root cause</v>
      </c>
      <c r="AQ2382" s="67" t="s">
        <v>5344</v>
      </c>
      <c r="AR2382" s="48" t="str" cm="1">
        <f t="array" ref="AR2382">IFERROR(_xlfn.IFS(
AQ2382="MPR ISSUE","ACTIVE",
AQ2382="BSS Hardware Issue","ACTIVE",
AQ2382="Sites strategiques, MLL, Pylone, etc.","PASSIVE",
AQ2382="AKTIVCO DEFAUT GE &amp; POWER Cabinet","PASSIVE",
AQ2382="AKTIVCO Coupure ENEO &amp; Baisse de tension","PASSIVE",
AQ2382="Coupure ENEO &amp; Baisse de tension","PASSIVE",
AQ2382="Defaut GE &amp; POWER Cabinet","PASSIVE",
AQ2382="Sharing","PASSIVE",
AQ2382="Sites strategiques &amp; DataCenter","PASSIVE",
AQ2382="Exclu","Exclu",
AQ2382="SAT","ACTIVE",
AQ2382="SPARE-ISSUE","SPARE-ISSUE",
AQ2382="Fiber CAmtel","ACTIVE",
AQ2382="Fiber AOF","ACTIVE",
AQ2382="Projet OCM (HUAWEI)","PLANNED WORKS",
AQ2382="Projet OCM (NOKIA)","PLANNED WORKS",
AQ2382="ACCESS-ISSUE","ACCESS-ISSUE",
AQ2382="Projet OCM (ZTE, NOKIA, autres projets)","PLANNED WORKS",
AQ2382="No root CAuse","No root cause",
AQ2382="ODU HS","ACTIVE",
AQ2382="IP &amp; VLAN","ACTIVE",
AQ2382="Warehouse HUAWEI","SPARE-ISSUE",
AQ2382="SPARE-HS","SPARE-ISSUE",
AQ2382="Power Telco","ACTIVE", AQ2382="no impacts","no impacts"
),"")</f>
        <v>No root cause</v>
      </c>
      <c r="AS2382" s="92" t="s">
        <v>5537</v>
      </c>
      <c r="AT2382" s="98" t="s">
        <v>4091</v>
      </c>
      <c r="AV2382" s="17" t="s">
        <v>5537</v>
      </c>
      <c r="AW2382" s="7" t="s">
        <v>5537</v>
      </c>
      <c r="AX2382" s="6" t="s">
        <v>5537</v>
      </c>
      <c r="AY2382" s="7"/>
      <c r="AZ2382" s="3" t="s">
        <v>5537</v>
      </c>
      <c r="BA2382" s="18" t="s">
        <v>5537</v>
      </c>
      <c r="BB2382" s="18" t="s">
        <v>5537</v>
      </c>
      <c r="BC2382" s="18" t="s">
        <v>5537</v>
      </c>
      <c r="BD2382" s="18" t="s">
        <v>5537</v>
      </c>
      <c r="BE2382" s="18" t="s">
        <v>5537</v>
      </c>
      <c r="BF2382" s="18" t="s">
        <v>5537</v>
      </c>
      <c r="BG2382" s="18" t="s">
        <v>5537</v>
      </c>
      <c r="BH2382" s="18" t="s">
        <v>5537</v>
      </c>
      <c r="BI2382" s="18" t="s">
        <v>5537</v>
      </c>
      <c r="BJ2382" s="18" t="s">
        <v>5537</v>
      </c>
      <c r="BK2382" s="18" t="s">
        <v>5537</v>
      </c>
      <c r="BL2382" s="9" t="s">
        <v>5537</v>
      </c>
      <c r="BM2382" s="14" t="s">
        <v>5537</v>
      </c>
      <c r="BN2382" s="14" t="s">
        <v>5537</v>
      </c>
      <c r="BO2382" s="14" t="str">
        <f>_xlfn.XLOOKUP(B2382,'[4]cell downs 18042026 17h'!$B:$B,'[4]cell downs 18042026 17h'!$B:$B,"")</f>
        <v/>
      </c>
      <c r="BP2382" s="14" t="str">
        <f>_xlfn.XLOOKUP(B2382,'[5]Cells Huawei 19042026 15h'!$B:$B,'[5]Cells Huawei 19042026 15h'!$B:$B,"")</f>
        <v/>
      </c>
      <c r="BQ2382" s="9" t="str">
        <f>_xlfn.XLOOKUP(B2382,'[6]cells down 19042026 9H40'!$B:$B,'[6]cells down 19042026 9H40'!$B:$B,"")</f>
        <v/>
      </c>
      <c r="BR2382" s="9" t="s">
        <v>4091</v>
      </c>
      <c r="BS2382" s="9" t="s">
        <v>318</v>
      </c>
      <c r="BT2382" s="108"/>
    </row>
    <row r="2383" spans="1:72" s="9" customFormat="1" x14ac:dyDescent="0.35">
      <c r="A2383" s="1" t="s">
        <v>1485</v>
      </c>
      <c r="B2383" s="8" t="s">
        <v>2538</v>
      </c>
      <c r="C2383" s="3" t="str">
        <f>_xlfn.XLOOKUP(B2383,'[1]daily break down'!$D:$D,'[1]daily break down'!$E:$E,"")</f>
        <v>EXTREME-NORD</v>
      </c>
      <c r="D2383" s="1" t="s">
        <v>11</v>
      </c>
      <c r="E2383" s="1" t="s">
        <v>66</v>
      </c>
      <c r="F2383" s="3" t="s">
        <v>55</v>
      </c>
      <c r="G2383" s="1" t="s">
        <v>1485</v>
      </c>
      <c r="H2383" s="33" t="str">
        <f>_xlfn.XLOOKUP(B2383,[2]CALCULATION!$B:$B,[2]CALCULATION!$H:$H,"")</f>
        <v>NOKIA</v>
      </c>
      <c r="I2383" s="28">
        <v>0</v>
      </c>
      <c r="J2383" s="28">
        <v>0</v>
      </c>
      <c r="K2383" s="28">
        <v>0</v>
      </c>
      <c r="L2383" s="28">
        <v>0</v>
      </c>
      <c r="M2383" s="28">
        <v>0</v>
      </c>
      <c r="N2383" s="28">
        <v>0</v>
      </c>
      <c r="O2383" s="28">
        <v>0</v>
      </c>
      <c r="P2383" s="28">
        <v>0</v>
      </c>
      <c r="Q2383" s="28">
        <v>0</v>
      </c>
      <c r="R2383" s="28">
        <v>0</v>
      </c>
      <c r="S2383" s="93">
        <v>0</v>
      </c>
      <c r="T2383" s="93">
        <f>_xlfn.XLOOKUP(B2383,'[3]Nur des jours'!$B:$B,'[3]Nur des jours'!$U:$U,"")</f>
        <v>0</v>
      </c>
      <c r="U2383" s="93">
        <v>0</v>
      </c>
      <c r="V2383" s="93">
        <v>0</v>
      </c>
      <c r="W2383" s="93">
        <v>0</v>
      </c>
      <c r="X2383" s="93">
        <v>0</v>
      </c>
      <c r="Y2383" s="93">
        <v>0</v>
      </c>
      <c r="Z2383" s="93">
        <v>0</v>
      </c>
      <c r="AA2383" s="93">
        <v>0</v>
      </c>
      <c r="AB2383" s="93">
        <v>0</v>
      </c>
      <c r="AC2383" s="93">
        <f>_xlfn.XLOOKUP(B2383,'[3]Nur des jours'!$B:$B,'[3]Nur des jours'!$N:$N,"")</f>
        <v>0</v>
      </c>
      <c r="AD2383" s="93">
        <v>0</v>
      </c>
      <c r="AE2383" s="93">
        <v>0</v>
      </c>
      <c r="AF2383" s="93">
        <v>0</v>
      </c>
      <c r="AG2383" s="93"/>
      <c r="AH2383" s="93">
        <v>0</v>
      </c>
      <c r="AI2383" s="93">
        <v>0</v>
      </c>
      <c r="AJ2383" s="93">
        <v>0</v>
      </c>
      <c r="AK2383" s="93">
        <v>0</v>
      </c>
      <c r="AL2383" s="93">
        <v>0</v>
      </c>
      <c r="AM2383" s="49" t="s">
        <v>5601</v>
      </c>
      <c r="AN2383" s="49"/>
      <c r="AO2383" s="48" t="str" cm="1">
        <f t="array" ref="AO2383">IFERROR(_xlfn.IFS(
AQ2383="MPR ISSUE","PDH",
AQ2383="BSS Hardware Issue","BSS",
AQ2383="Sites strategiques, MLL, Pylone, etc.","ENVTECH",
AQ2383="AKTIVCO DEFAUT GE &amp; POWER Cabinet","AKTIVCO",
AQ2383="AKTIVCO Coupure ENEO &amp; Baisse de tension","AKTIVCO GRID ONLY",
AQ2383="Coupure ENEO &amp; Baisse de tension","IHS GRID ONLY",
AQ2383="Defaut GE &amp; POWER Cabinet","IHS",
AQ2383="Sharing","Partners",
AQ2383="Sites strategiques &amp; DataCenter","SST &amp; DC",
AQ2383="Exclu","Exclu",
AQ2383="SAT","SAT",
AQ2383="SPARE-ISSUE","SPARE-ISSUE",
AQ2383="Fiber CAmtel","TRANS_FO_CAMTEL",
AQ2383="Fiber AOF","Fiber AOF",
AQ2383="Projet OCM (HUAWEI)","TRAVAUX-HUAWEI",
AQ2383="Projet OCM (NOKIA)","TRAVAUX-NOKIA",
AQ2383="ACCESS-ISSUE","ACCESS-ISSUE",
AQ2383="Projet OCM (ZTE, NOKIA, autres projets)","TRAVAUX OCM",
AQ2383="No root CAuse","No root cause",
AQ2383="ODU HS","PDH",
AQ2383="IP &amp; VLAN","PDH",
AQ2383="Warehouse HUAWEI","SPARE-ISSUE",
AQ2383="SPARE-HS","SPARE-ISSUE",
AQ2383="Power Telco","BSS",AQ2383="no impacts","no impacts"
),"")</f>
        <v>Exclu</v>
      </c>
      <c r="AP2383" s="48" t="str" cm="1">
        <f t="array" ref="AP2383">IFERROR(_xlfn.IFS(
AQ2383="MPR ISSUE","TX ISSUE",
AQ2383="BSS Hardware Issue","RAN ISSUE",
AQ2383="Sites strategiques, MLL, Pylone, etc.","ENVTECH",
AQ2383="AKTIVCO DEFAUT GE &amp; POWER Cabinet","POWER ISSUE",
AQ2383="AKTIVCO Coupure ENEO &amp; Baisse de tension","POWER ISSUE",
AQ2383="Coupure ENEO &amp; Baisse de tension","POWER ISSUE",
AQ2383="Defaut GE &amp; POWER Cabinet","POWER ISSUE",
AQ2383="Sharing","POWER ISSUE",
AQ2383="Sites strategiques &amp; DataCenter","POWER ISSUE",
AQ2383="Exclu","Exclu",
AQ2383="SAT","TX ISSUE",
AQ2383="SPARE-ISSUE","SPARE-ISSUE",
AQ2383="Fiber CAmtel","TX ISSUE",
AQ2383="Fiber AOF","TX ISSUE",
AQ2383="Projet OCM (HUAWEI)","TRAVAUX-HUAWEI",
AQ2383="Projet OCM (NOKIA)","TRAVAUX -NOKIA",
AQ2383="ACCESS-ISSUE","ACCESS-ISSUE",
AQ2383="Projet OCM (ZTE, NOKIA, autres projets)","TRAVAUX OCM",
AQ2383="No root CAuse","No root cause",
AQ2383="ODU HS","TX ISSUE",
AQ2383="IP &amp; VLAN","TX ISSUE",
AQ2383="Warehouse HUAWEI","SPARE-ISSUE",
AQ2383="SPARE-HS","SPARE-ISSUE",
AQ2383="Power Telco","RAN ISSUE",AQ2383="no impacts","no impacts"
),"")</f>
        <v>Exclu</v>
      </c>
      <c r="AQ2383" s="67" t="s">
        <v>5598</v>
      </c>
      <c r="AR2383" s="48" t="str" cm="1">
        <f t="array" ref="AR2383">IFERROR(_xlfn.IFS(
AQ2383="MPR ISSUE","ACTIVE",
AQ2383="BSS Hardware Issue","ACTIVE",
AQ2383="Sites strategiques, MLL, Pylone, etc.","PASSIVE",
AQ2383="AKTIVCO DEFAUT GE &amp; POWER Cabinet","PASSIVE",
AQ2383="AKTIVCO Coupure ENEO &amp; Baisse de tension","PASSIVE",
AQ2383="Coupure ENEO &amp; Baisse de tension","PASSIVE",
AQ2383="Defaut GE &amp; POWER Cabinet","PASSIVE",
AQ2383="Sharing","PASSIVE",
AQ2383="Sites strategiques &amp; DataCenter","PASSIVE",
AQ2383="Exclu","Exclu",
AQ2383="SAT","ACTIVE",
AQ2383="SPARE-ISSUE","SPARE-ISSUE",
AQ2383="Fiber CAmtel","ACTIVE",
AQ2383="Fiber AOF","ACTIVE",
AQ2383="Projet OCM (HUAWEI)","PLANNED WORKS",
AQ2383="Projet OCM (NOKIA)","PLANNED WORKS",
AQ2383="ACCESS-ISSUE","ACCESS-ISSUE",
AQ2383="Projet OCM (ZTE, NOKIA, autres projets)","PLANNED WORKS",
AQ2383="No root CAuse","No root cause",
AQ2383="ODU HS","ACTIVE",
AQ2383="IP &amp; VLAN","ACTIVE",
AQ2383="Warehouse HUAWEI","SPARE-ISSUE",
AQ2383="SPARE-HS","SPARE-ISSUE",
AQ2383="Power Telco","ACTIVE", AQ2383="no impacts","no impacts"
),"")</f>
        <v>Exclu</v>
      </c>
      <c r="AS2383" s="92" t="s">
        <v>5781</v>
      </c>
      <c r="AT2383" s="129" t="s">
        <v>3380</v>
      </c>
      <c r="AU2383" s="9" t="s">
        <v>5987</v>
      </c>
      <c r="AV2383" s="17" t="s">
        <v>5692</v>
      </c>
      <c r="AW2383" s="7" t="s">
        <v>5537</v>
      </c>
      <c r="AX2383" s="6" t="s">
        <v>5537</v>
      </c>
      <c r="AY2383" s="7"/>
      <c r="AZ2383" s="3" t="s">
        <v>5537</v>
      </c>
      <c r="BA2383" s="18" t="s">
        <v>5537</v>
      </c>
      <c r="BB2383" s="18" t="s">
        <v>5537</v>
      </c>
      <c r="BC2383" s="18" t="s">
        <v>5537</v>
      </c>
      <c r="BD2383" s="18" t="s">
        <v>5537</v>
      </c>
      <c r="BE2383" s="18" t="s">
        <v>5537</v>
      </c>
      <c r="BF2383" s="18" t="s">
        <v>5537</v>
      </c>
      <c r="BG2383" s="18" t="s">
        <v>5537</v>
      </c>
      <c r="BH2383" s="18" t="s">
        <v>5537</v>
      </c>
      <c r="BI2383" s="18" t="s">
        <v>5537</v>
      </c>
      <c r="BJ2383" s="18" t="s">
        <v>5710</v>
      </c>
      <c r="BK2383" s="18" t="s">
        <v>5537</v>
      </c>
      <c r="BL2383" s="9" t="s">
        <v>5537</v>
      </c>
      <c r="BM2383" s="14" t="s">
        <v>5537</v>
      </c>
      <c r="BN2383" s="14" t="s">
        <v>5537</v>
      </c>
      <c r="BO2383" s="14" t="str">
        <f>_xlfn.XLOOKUP(B2383,'[4]cell downs 18042026 17h'!$B:$B,'[4]cell downs 18042026 17h'!$B:$B,"")</f>
        <v/>
      </c>
      <c r="BP2383" s="14" t="str">
        <f>_xlfn.XLOOKUP(B2383,'[5]Cells Huawei 19042026 15h'!$B:$B,'[5]Cells Huawei 19042026 15h'!$B:$B,"")</f>
        <v/>
      </c>
      <c r="BQ2383" s="9" t="str">
        <f>_xlfn.XLOOKUP(B2383,'[6]cells down 19042026 9H40'!$B:$B,'[6]cells down 19042026 9H40'!$B:$B,"")</f>
        <v/>
      </c>
      <c r="BR2383" s="9" t="s">
        <v>2538</v>
      </c>
      <c r="BS2383" s="9" t="s">
        <v>1129</v>
      </c>
      <c r="BT2383" s="108"/>
    </row>
    <row r="2384" spans="1:72" s="9" customFormat="1" x14ac:dyDescent="0.35">
      <c r="A2384" s="1" t="s">
        <v>3111</v>
      </c>
      <c r="B2384" s="8" t="s">
        <v>3112</v>
      </c>
      <c r="C2384" s="3" t="str">
        <f>_xlfn.XLOOKUP(B2384,'[1]daily break down'!$D:$D,'[1]daily break down'!$E:$E,"")</f>
        <v>EXTREME-NORD</v>
      </c>
      <c r="D2384" s="1" t="s">
        <v>11</v>
      </c>
      <c r="E2384" s="1" t="s">
        <v>96</v>
      </c>
      <c r="F2384" s="3" t="s">
        <v>55</v>
      </c>
      <c r="G2384" s="1" t="s">
        <v>2971</v>
      </c>
      <c r="H2384" s="32" t="str">
        <f>_xlfn.XLOOKUP(B2384,[2]CALCULATION!$B:$B,[2]CALCULATION!$H:$H,"")</f>
        <v>HUAWEI</v>
      </c>
      <c r="I2384" s="28">
        <v>0</v>
      </c>
      <c r="J2384" s="28">
        <v>0</v>
      </c>
      <c r="K2384" s="28">
        <v>0</v>
      </c>
      <c r="L2384" s="28">
        <v>0</v>
      </c>
      <c r="M2384" s="28">
        <v>0</v>
      </c>
      <c r="N2384" s="28">
        <v>0</v>
      </c>
      <c r="O2384" s="28">
        <v>0</v>
      </c>
      <c r="P2384" s="28">
        <v>0</v>
      </c>
      <c r="Q2384" s="28">
        <v>0</v>
      </c>
      <c r="R2384" s="28">
        <v>0</v>
      </c>
      <c r="S2384" s="93">
        <v>0</v>
      </c>
      <c r="T2384" s="93">
        <f>_xlfn.XLOOKUP(B2384,'[3]Nur des jours'!$B:$B,'[3]Nur des jours'!$U:$U,"")</f>
        <v>0</v>
      </c>
      <c r="U2384" s="93">
        <v>0</v>
      </c>
      <c r="V2384" s="93">
        <v>3.4778402718922009E-3</v>
      </c>
      <c r="W2384" s="93">
        <v>0</v>
      </c>
      <c r="X2384" s="93">
        <v>0</v>
      </c>
      <c r="Y2384" s="93">
        <v>0</v>
      </c>
      <c r="Z2384" s="93">
        <v>0</v>
      </c>
      <c r="AA2384" s="93">
        <v>0</v>
      </c>
      <c r="AB2384" s="93">
        <v>0</v>
      </c>
      <c r="AC2384" s="93">
        <f>_xlfn.XLOOKUP(B2384,'[3]Nur des jours'!$B:$B,'[3]Nur des jours'!$N:$N,"")</f>
        <v>0</v>
      </c>
      <c r="AD2384" s="93">
        <v>0</v>
      </c>
      <c r="AE2384" s="93">
        <v>0</v>
      </c>
      <c r="AF2384" s="93">
        <v>0</v>
      </c>
      <c r="AG2384" s="93"/>
      <c r="AH2384" s="93">
        <v>0</v>
      </c>
      <c r="AI2384" s="93">
        <v>0</v>
      </c>
      <c r="AJ2384" s="93">
        <v>0</v>
      </c>
      <c r="AK2384" s="93">
        <v>0</v>
      </c>
      <c r="AL2384" s="93">
        <v>0</v>
      </c>
      <c r="AM2384" s="49" t="s">
        <v>5601</v>
      </c>
      <c r="AN2384" s="49"/>
      <c r="AO2384" s="48" t="str" cm="1">
        <f t="array" ref="AO2384">IFERROR(_xlfn.IFS(
AQ2384="MPR ISSUE","PDH",
AQ2384="BSS Hardware Issue","BSS",
AQ2384="Sites strategiques, MLL, Pylone, etc.","ENVTECH",
AQ2384="AKTIVCO DEFAUT GE &amp; POWER Cabinet","AKTIVCO",
AQ2384="AKTIVCO Coupure ENEO &amp; Baisse de tension","AKTIVCO GRID ONLY",
AQ2384="Coupure ENEO &amp; Baisse de tension","IHS GRID ONLY",
AQ2384="Defaut GE &amp; POWER Cabinet","IHS",
AQ2384="Sharing","Partners",
AQ2384="Sites strategiques &amp; DataCenter","SST &amp; DC",
AQ2384="Exclu","Exclu",
AQ2384="SAT","SAT",
AQ2384="SPARE-ISSUE","SPARE-ISSUE",
AQ2384="Fiber CAmtel","TRANS_FO_CAMTEL",
AQ2384="Fiber AOF","Fiber AOF",
AQ2384="Projet OCM (HUAWEI)","TRAVAUX-HUAWEI",
AQ2384="Projet OCM (NOKIA)","TRAVAUX-NOKIA",
AQ2384="ACCESS-ISSUE","ACCESS-ISSUE",
AQ2384="Projet OCM (ZTE, NOKIA, autres projets)","TRAVAUX OCM",
AQ2384="No root CAuse","No root cause",
AQ2384="ODU HS","PDH",
AQ2384="IP &amp; VLAN","PDH",
AQ2384="Warehouse HUAWEI","SPARE-ISSUE",
AQ2384="SPARE-HS","SPARE-ISSUE",
AQ2384="Power Telco","BSS",AQ2384="no impacts","no impacts"
),"")</f>
        <v>No root cause</v>
      </c>
      <c r="AP2384" s="48" t="str" cm="1">
        <f t="array" ref="AP2384">IFERROR(_xlfn.IFS(
AQ2384="MPR ISSUE","TX ISSUE",
AQ2384="BSS Hardware Issue","RAN ISSUE",
AQ2384="Sites strategiques, MLL, Pylone, etc.","ENVTECH",
AQ2384="AKTIVCO DEFAUT GE &amp; POWER Cabinet","POWER ISSUE",
AQ2384="AKTIVCO Coupure ENEO &amp; Baisse de tension","POWER ISSUE",
AQ2384="Coupure ENEO &amp; Baisse de tension","POWER ISSUE",
AQ2384="Defaut GE &amp; POWER Cabinet","POWER ISSUE",
AQ2384="Sharing","POWER ISSUE",
AQ2384="Sites strategiques &amp; DataCenter","POWER ISSUE",
AQ2384="Exclu","Exclu",
AQ2384="SAT","TX ISSUE",
AQ2384="SPARE-ISSUE","SPARE-ISSUE",
AQ2384="Fiber CAmtel","TX ISSUE",
AQ2384="Fiber AOF","TX ISSUE",
AQ2384="Projet OCM (HUAWEI)","TRAVAUX-HUAWEI",
AQ2384="Projet OCM (NOKIA)","TRAVAUX -NOKIA",
AQ2384="ACCESS-ISSUE","ACCESS-ISSUE",
AQ2384="Projet OCM (ZTE, NOKIA, autres projets)","TRAVAUX OCM",
AQ2384="No root CAuse","No root cause",
AQ2384="ODU HS","TX ISSUE",
AQ2384="IP &amp; VLAN","TX ISSUE",
AQ2384="Warehouse HUAWEI","SPARE-ISSUE",
AQ2384="SPARE-HS","SPARE-ISSUE",
AQ2384="Power Telco","RAN ISSUE",AQ2384="no impacts","no impacts"
),"")</f>
        <v>No root cause</v>
      </c>
      <c r="AQ2384" s="67" t="s">
        <v>5344</v>
      </c>
      <c r="AR2384" s="48" t="str" cm="1">
        <f t="array" ref="AR2384">IFERROR(_xlfn.IFS(
AQ2384="MPR ISSUE","ACTIVE",
AQ2384="BSS Hardware Issue","ACTIVE",
AQ2384="Sites strategiques, MLL, Pylone, etc.","PASSIVE",
AQ2384="AKTIVCO DEFAUT GE &amp; POWER Cabinet","PASSIVE",
AQ2384="AKTIVCO Coupure ENEO &amp; Baisse de tension","PASSIVE",
AQ2384="Coupure ENEO &amp; Baisse de tension","PASSIVE",
AQ2384="Defaut GE &amp; POWER Cabinet","PASSIVE",
AQ2384="Sharing","PASSIVE",
AQ2384="Sites strategiques &amp; DataCenter","PASSIVE",
AQ2384="Exclu","Exclu",
AQ2384="SAT","ACTIVE",
AQ2384="SPARE-ISSUE","SPARE-ISSUE",
AQ2384="Fiber CAmtel","ACTIVE",
AQ2384="Fiber AOF","ACTIVE",
AQ2384="Projet OCM (HUAWEI)","PLANNED WORKS",
AQ2384="Projet OCM (NOKIA)","PLANNED WORKS",
AQ2384="ACCESS-ISSUE","ACCESS-ISSUE",
AQ2384="Projet OCM (ZTE, NOKIA, autres projets)","PLANNED WORKS",
AQ2384="No root CAuse","No root cause",
AQ2384="ODU HS","ACTIVE",
AQ2384="IP &amp; VLAN","ACTIVE",
AQ2384="Warehouse HUAWEI","SPARE-ISSUE",
AQ2384="SPARE-HS","SPARE-ISSUE",
AQ2384="Power Telco","ACTIVE", AQ2384="no impacts","no impacts"
),"")</f>
        <v>No root cause</v>
      </c>
      <c r="AS2384" s="92" t="s">
        <v>5537</v>
      </c>
      <c r="AT2384" s="98" t="s">
        <v>3112</v>
      </c>
      <c r="AV2384" s="17" t="s">
        <v>5537</v>
      </c>
      <c r="AW2384" s="7" t="s">
        <v>5537</v>
      </c>
      <c r="AX2384" s="6" t="s">
        <v>5537</v>
      </c>
      <c r="AY2384" s="7"/>
      <c r="AZ2384" s="3" t="s">
        <v>5537</v>
      </c>
      <c r="BA2384" s="18" t="s">
        <v>5537</v>
      </c>
      <c r="BB2384" s="18" t="s">
        <v>5537</v>
      </c>
      <c r="BC2384" s="18" t="s">
        <v>5537</v>
      </c>
      <c r="BD2384" s="18" t="s">
        <v>5537</v>
      </c>
      <c r="BE2384" s="18" t="s">
        <v>5537</v>
      </c>
      <c r="BF2384" s="18" t="s">
        <v>5537</v>
      </c>
      <c r="BG2384" s="18" t="s">
        <v>5537</v>
      </c>
      <c r="BH2384" s="18" t="s">
        <v>5537</v>
      </c>
      <c r="BI2384" s="18" t="s">
        <v>5537</v>
      </c>
      <c r="BJ2384" s="18" t="s">
        <v>5537</v>
      </c>
      <c r="BK2384" s="18" t="s">
        <v>5537</v>
      </c>
      <c r="BL2384" s="9" t="s">
        <v>5537</v>
      </c>
      <c r="BM2384" s="14" t="s">
        <v>5537</v>
      </c>
      <c r="BN2384" s="14" t="s">
        <v>5537</v>
      </c>
      <c r="BO2384" s="14" t="str">
        <f>_xlfn.XLOOKUP(B2384,'[4]cell downs 18042026 17h'!$B:$B,'[4]cell downs 18042026 17h'!$B:$B,"")</f>
        <v/>
      </c>
      <c r="BP2384" s="14" t="str">
        <f>_xlfn.XLOOKUP(B2384,'[5]Cells Huawei 19042026 15h'!$B:$B,'[5]Cells Huawei 19042026 15h'!$B:$B,"")</f>
        <v/>
      </c>
      <c r="BQ2384" s="9" t="str">
        <f>_xlfn.XLOOKUP(B2384,'[6]cells down 19042026 9H40'!$B:$B,'[6]cells down 19042026 9H40'!$B:$B,"")</f>
        <v/>
      </c>
      <c r="BR2384" s="9" t="s">
        <v>3112</v>
      </c>
      <c r="BS2384" s="9" t="s">
        <v>12</v>
      </c>
      <c r="BT2384" s="108"/>
    </row>
    <row r="2385" spans="1:72" s="9" customFormat="1" x14ac:dyDescent="0.35">
      <c r="A2385" s="1" t="s">
        <v>3723</v>
      </c>
      <c r="B2385" s="8" t="s">
        <v>3724</v>
      </c>
      <c r="C2385" s="3" t="str">
        <f>_xlfn.XLOOKUP(B2385,'[1]daily break down'!$D:$D,'[1]daily break down'!$E:$E,"")</f>
        <v>EXTREME-NORD</v>
      </c>
      <c r="D2385" s="1" t="s">
        <v>11</v>
      </c>
      <c r="E2385" s="1" t="s">
        <v>154</v>
      </c>
      <c r="F2385" s="3" t="s">
        <v>55</v>
      </c>
      <c r="G2385" s="1" t="s">
        <v>3725</v>
      </c>
      <c r="H2385" s="32" t="str">
        <f>_xlfn.XLOOKUP(B2385,[2]CALCULATION!$B:$B,[2]CALCULATION!$H:$H,"")</f>
        <v>HUAWEI</v>
      </c>
      <c r="I2385" s="28">
        <v>0</v>
      </c>
      <c r="J2385" s="28">
        <v>0</v>
      </c>
      <c r="K2385" s="28">
        <v>0</v>
      </c>
      <c r="L2385" s="28">
        <v>0</v>
      </c>
      <c r="M2385" s="28">
        <v>0</v>
      </c>
      <c r="N2385" s="28">
        <v>0</v>
      </c>
      <c r="O2385" s="28">
        <v>0</v>
      </c>
      <c r="P2385" s="28">
        <v>0</v>
      </c>
      <c r="Q2385" s="28">
        <v>0</v>
      </c>
      <c r="R2385" s="28">
        <v>0</v>
      </c>
      <c r="S2385" s="93">
        <v>0</v>
      </c>
      <c r="T2385" s="93">
        <f>_xlfn.XLOOKUP(B2385,'[3]Nur des jours'!$B:$B,'[3]Nur des jours'!$U:$U,"")</f>
        <v>0</v>
      </c>
      <c r="U2385" s="93">
        <v>0</v>
      </c>
      <c r="V2385" s="93">
        <v>4.0128926214140796E-3</v>
      </c>
      <c r="W2385" s="93">
        <v>0</v>
      </c>
      <c r="X2385" s="93">
        <v>0</v>
      </c>
      <c r="Y2385" s="93">
        <v>0</v>
      </c>
      <c r="Z2385" s="93">
        <v>0</v>
      </c>
      <c r="AA2385" s="93">
        <v>0</v>
      </c>
      <c r="AB2385" s="93">
        <v>0</v>
      </c>
      <c r="AC2385" s="93">
        <f>_xlfn.XLOOKUP(B2385,'[3]Nur des jours'!$B:$B,'[3]Nur des jours'!$N:$N,"")</f>
        <v>0</v>
      </c>
      <c r="AD2385" s="93">
        <v>0</v>
      </c>
      <c r="AE2385" s="93">
        <v>0</v>
      </c>
      <c r="AF2385" s="93">
        <v>0</v>
      </c>
      <c r="AG2385" s="93"/>
      <c r="AH2385" s="93">
        <v>0</v>
      </c>
      <c r="AI2385" s="93">
        <v>0</v>
      </c>
      <c r="AJ2385" s="93">
        <v>0</v>
      </c>
      <c r="AK2385" s="93">
        <v>0</v>
      </c>
      <c r="AL2385" s="93">
        <v>0</v>
      </c>
      <c r="AM2385" s="49" t="s">
        <v>5601</v>
      </c>
      <c r="AN2385" s="49"/>
      <c r="AO2385" s="48" t="str" cm="1">
        <f t="array" ref="AO2385">IFERROR(_xlfn.IFS(
AQ2385="MPR ISSUE","PDH",
AQ2385="BSS Hardware Issue","BSS",
AQ2385="Sites strategiques, MLL, Pylone, etc.","ENVTECH",
AQ2385="AKTIVCO DEFAUT GE &amp; POWER Cabinet","AKTIVCO",
AQ2385="AKTIVCO Coupure ENEO &amp; Baisse de tension","AKTIVCO GRID ONLY",
AQ2385="Coupure ENEO &amp; Baisse de tension","IHS GRID ONLY",
AQ2385="Defaut GE &amp; POWER Cabinet","IHS",
AQ2385="Sharing","Partners",
AQ2385="Sites strategiques &amp; DataCenter","SST &amp; DC",
AQ2385="Exclu","Exclu",
AQ2385="SAT","SAT",
AQ2385="SPARE-ISSUE","SPARE-ISSUE",
AQ2385="Fiber CAmtel","TRANS_FO_CAMTEL",
AQ2385="Fiber AOF","Fiber AOF",
AQ2385="Projet OCM (HUAWEI)","TRAVAUX-HUAWEI",
AQ2385="Projet OCM (NOKIA)","TRAVAUX-NOKIA",
AQ2385="ACCESS-ISSUE","ACCESS-ISSUE",
AQ2385="Projet OCM (ZTE, NOKIA, autres projets)","TRAVAUX OCM",
AQ2385="No root CAuse","No root cause",
AQ2385="ODU HS","PDH",
AQ2385="IP &amp; VLAN","PDH",
AQ2385="Warehouse HUAWEI","SPARE-ISSUE",
AQ2385="SPARE-HS","SPARE-ISSUE",
AQ2385="Power Telco","BSS",AQ2385="no impacts","no impacts"
),"")</f>
        <v>No root cause</v>
      </c>
      <c r="AP2385" s="48" t="str" cm="1">
        <f t="array" ref="AP2385">IFERROR(_xlfn.IFS(
AQ2385="MPR ISSUE","TX ISSUE",
AQ2385="BSS Hardware Issue","RAN ISSUE",
AQ2385="Sites strategiques, MLL, Pylone, etc.","ENVTECH",
AQ2385="AKTIVCO DEFAUT GE &amp; POWER Cabinet","POWER ISSUE",
AQ2385="AKTIVCO Coupure ENEO &amp; Baisse de tension","POWER ISSUE",
AQ2385="Coupure ENEO &amp; Baisse de tension","POWER ISSUE",
AQ2385="Defaut GE &amp; POWER Cabinet","POWER ISSUE",
AQ2385="Sharing","POWER ISSUE",
AQ2385="Sites strategiques &amp; DataCenter","POWER ISSUE",
AQ2385="Exclu","Exclu",
AQ2385="SAT","TX ISSUE",
AQ2385="SPARE-ISSUE","SPARE-ISSUE",
AQ2385="Fiber CAmtel","TX ISSUE",
AQ2385="Fiber AOF","TX ISSUE",
AQ2385="Projet OCM (HUAWEI)","TRAVAUX-HUAWEI",
AQ2385="Projet OCM (NOKIA)","TRAVAUX -NOKIA",
AQ2385="ACCESS-ISSUE","ACCESS-ISSUE",
AQ2385="Projet OCM (ZTE, NOKIA, autres projets)","TRAVAUX OCM",
AQ2385="No root CAuse","No root cause",
AQ2385="ODU HS","TX ISSUE",
AQ2385="IP &amp; VLAN","TX ISSUE",
AQ2385="Warehouse HUAWEI","SPARE-ISSUE",
AQ2385="SPARE-HS","SPARE-ISSUE",
AQ2385="Power Telco","RAN ISSUE",AQ2385="no impacts","no impacts"
),"")</f>
        <v>No root cause</v>
      </c>
      <c r="AQ2385" s="67" t="s">
        <v>5344</v>
      </c>
      <c r="AR2385" s="48" t="str" cm="1">
        <f t="array" ref="AR2385">IFERROR(_xlfn.IFS(
AQ2385="MPR ISSUE","ACTIVE",
AQ2385="BSS Hardware Issue","ACTIVE",
AQ2385="Sites strategiques, MLL, Pylone, etc.","PASSIVE",
AQ2385="AKTIVCO DEFAUT GE &amp; POWER Cabinet","PASSIVE",
AQ2385="AKTIVCO Coupure ENEO &amp; Baisse de tension","PASSIVE",
AQ2385="Coupure ENEO &amp; Baisse de tension","PASSIVE",
AQ2385="Defaut GE &amp; POWER Cabinet","PASSIVE",
AQ2385="Sharing","PASSIVE",
AQ2385="Sites strategiques &amp; DataCenter","PASSIVE",
AQ2385="Exclu","Exclu",
AQ2385="SAT","ACTIVE",
AQ2385="SPARE-ISSUE","SPARE-ISSUE",
AQ2385="Fiber CAmtel","ACTIVE",
AQ2385="Fiber AOF","ACTIVE",
AQ2385="Projet OCM (HUAWEI)","PLANNED WORKS",
AQ2385="Projet OCM (NOKIA)","PLANNED WORKS",
AQ2385="ACCESS-ISSUE","ACCESS-ISSUE",
AQ2385="Projet OCM (ZTE, NOKIA, autres projets)","PLANNED WORKS",
AQ2385="No root CAuse","No root cause",
AQ2385="ODU HS","ACTIVE",
AQ2385="IP &amp; VLAN","ACTIVE",
AQ2385="Warehouse HUAWEI","SPARE-ISSUE",
AQ2385="SPARE-HS","SPARE-ISSUE",
AQ2385="Power Telco","ACTIVE", AQ2385="no impacts","no impacts"
),"")</f>
        <v>No root cause</v>
      </c>
      <c r="AS2385" s="92" t="s">
        <v>5537</v>
      </c>
      <c r="AT2385" s="98" t="s">
        <v>3724</v>
      </c>
      <c r="AV2385" s="17" t="s">
        <v>5537</v>
      </c>
      <c r="AW2385" s="7" t="s">
        <v>5537</v>
      </c>
      <c r="AX2385" s="6" t="s">
        <v>5537</v>
      </c>
      <c r="AY2385" s="7"/>
      <c r="AZ2385" s="3" t="s">
        <v>5537</v>
      </c>
      <c r="BA2385" s="18" t="s">
        <v>5537</v>
      </c>
      <c r="BB2385" s="18" t="s">
        <v>5537</v>
      </c>
      <c r="BC2385" s="18" t="s">
        <v>5537</v>
      </c>
      <c r="BD2385" s="18" t="s">
        <v>5537</v>
      </c>
      <c r="BE2385" s="18" t="s">
        <v>5537</v>
      </c>
      <c r="BF2385" s="18" t="s">
        <v>5537</v>
      </c>
      <c r="BG2385" s="18" t="s">
        <v>5537</v>
      </c>
      <c r="BH2385" s="18" t="s">
        <v>5537</v>
      </c>
      <c r="BI2385" s="18" t="s">
        <v>5537</v>
      </c>
      <c r="BJ2385" s="18" t="s">
        <v>5537</v>
      </c>
      <c r="BK2385" s="18" t="s">
        <v>5537</v>
      </c>
      <c r="BL2385" s="9" t="s">
        <v>5537</v>
      </c>
      <c r="BM2385" s="14" t="s">
        <v>5537</v>
      </c>
      <c r="BN2385" s="14" t="s">
        <v>5537</v>
      </c>
      <c r="BO2385" s="14" t="str">
        <f>_xlfn.XLOOKUP(B2385,'[4]cell downs 18042026 17h'!$B:$B,'[4]cell downs 18042026 17h'!$B:$B,"")</f>
        <v/>
      </c>
      <c r="BP2385" s="14" t="str">
        <f>_xlfn.XLOOKUP(B2385,'[5]Cells Huawei 19042026 15h'!$B:$B,'[5]Cells Huawei 19042026 15h'!$B:$B,"")</f>
        <v/>
      </c>
      <c r="BQ2385" s="9" t="str">
        <f>_xlfn.XLOOKUP(B2385,'[6]cells down 19042026 9H40'!$B:$B,'[6]cells down 19042026 9H40'!$B:$B,"")</f>
        <v/>
      </c>
      <c r="BR2385" s="9" t="s">
        <v>3724</v>
      </c>
      <c r="BS2385" s="9" t="s">
        <v>318</v>
      </c>
      <c r="BT2385" s="108"/>
    </row>
    <row r="2386" spans="1:72" s="9" customFormat="1" x14ac:dyDescent="0.35">
      <c r="A2386" s="1" t="s">
        <v>3806</v>
      </c>
      <c r="B2386" s="8" t="s">
        <v>3807</v>
      </c>
      <c r="C2386" s="3" t="str">
        <f>_xlfn.XLOOKUP(B2386,'[1]daily break down'!$D:$D,'[1]daily break down'!$E:$E,"")</f>
        <v>EXTREME-NORD</v>
      </c>
      <c r="D2386" s="1" t="s">
        <v>11</v>
      </c>
      <c r="E2386" s="1" t="s">
        <v>66</v>
      </c>
      <c r="F2386" s="3" t="s">
        <v>55</v>
      </c>
      <c r="G2386" s="1" t="s">
        <v>3806</v>
      </c>
      <c r="H2386" s="32" t="str">
        <f>_xlfn.XLOOKUP(B2386,[2]CALCULATION!$B:$B,[2]CALCULATION!$H:$H,"")</f>
        <v>HUAWEI</v>
      </c>
      <c r="I2386" s="28">
        <v>0</v>
      </c>
      <c r="J2386" s="28">
        <v>0</v>
      </c>
      <c r="K2386" s="28">
        <v>0</v>
      </c>
      <c r="L2386" s="28">
        <v>0</v>
      </c>
      <c r="M2386" s="28">
        <v>0</v>
      </c>
      <c r="N2386" s="28">
        <v>0</v>
      </c>
      <c r="O2386" s="28">
        <v>0</v>
      </c>
      <c r="P2386" s="28">
        <v>0</v>
      </c>
      <c r="Q2386" s="28">
        <v>0</v>
      </c>
      <c r="R2386" s="28">
        <v>0</v>
      </c>
      <c r="S2386" s="93">
        <v>0</v>
      </c>
      <c r="T2386" s="93">
        <f>_xlfn.XLOOKUP(B2386,'[3]Nur des jours'!$B:$B,'[3]Nur des jours'!$U:$U,"")</f>
        <v>0</v>
      </c>
      <c r="U2386" s="93">
        <v>0</v>
      </c>
      <c r="V2386" s="93">
        <v>1.298393701506422E-2</v>
      </c>
      <c r="W2386" s="93">
        <v>0</v>
      </c>
      <c r="X2386" s="93">
        <v>0</v>
      </c>
      <c r="Y2386" s="93">
        <v>0</v>
      </c>
      <c r="Z2386" s="93">
        <v>0</v>
      </c>
      <c r="AA2386" s="93">
        <v>0</v>
      </c>
      <c r="AB2386" s="93">
        <v>0</v>
      </c>
      <c r="AC2386" s="93"/>
      <c r="AD2386" s="93">
        <v>0</v>
      </c>
      <c r="AE2386" s="93">
        <v>0</v>
      </c>
      <c r="AF2386" s="93">
        <v>0</v>
      </c>
      <c r="AG2386" s="93"/>
      <c r="AH2386" s="93">
        <v>0</v>
      </c>
      <c r="AI2386" s="93">
        <v>0</v>
      </c>
      <c r="AJ2386" s="93">
        <v>0</v>
      </c>
      <c r="AK2386" s="93">
        <v>0</v>
      </c>
      <c r="AL2386" s="93">
        <v>0</v>
      </c>
      <c r="AM2386" s="49" t="s">
        <v>5601</v>
      </c>
      <c r="AN2386" s="49"/>
      <c r="AO2386" s="48" t="str" cm="1">
        <f t="array" ref="AO2386">IFERROR(_xlfn.IFS(
AQ2386="MPR ISSUE","PDH",
AQ2386="BSS Hardware Issue","BSS",
AQ2386="Sites strategiques, MLL, Pylone, etc.","ENVTECH",
AQ2386="AKTIVCO DEFAUT GE &amp; POWER Cabinet","AKTIVCO",
AQ2386="AKTIVCO Coupure ENEO &amp; Baisse de tension","AKTIVCO GRID ONLY",
AQ2386="Coupure ENEO &amp; Baisse de tension","IHS GRID ONLY",
AQ2386="Defaut GE &amp; POWER Cabinet","IHS",
AQ2386="Sharing","Partners",
AQ2386="Sites strategiques &amp; DataCenter","SST &amp; DC",
AQ2386="Exclu","Exclu",
AQ2386="SAT","SAT",
AQ2386="SPARE-ISSUE","SPARE-ISSUE",
AQ2386="Fiber CAmtel","TRANS_FO_CAMTEL",
AQ2386="Fiber AOF","Fiber AOF",
AQ2386="Projet OCM (HUAWEI)","TRAVAUX-HUAWEI",
AQ2386="Projet OCM (NOKIA)","TRAVAUX-NOKIA",
AQ2386="ACCESS-ISSUE","ACCESS-ISSUE",
AQ2386="Projet OCM (ZTE, NOKIA, autres projets)","TRAVAUX OCM",
AQ2386="No root CAuse","No root cause",
AQ2386="ODU HS","PDH",
AQ2386="IP &amp; VLAN","PDH",
AQ2386="Warehouse HUAWEI","SPARE-ISSUE",
AQ2386="SPARE-HS","SPARE-ISSUE",
AQ2386="Power Telco","BSS",AQ2386="no impacts","no impacts"
),"")</f>
        <v>No root cause</v>
      </c>
      <c r="AP2386" s="48" t="str" cm="1">
        <f t="array" ref="AP2386">IFERROR(_xlfn.IFS(
AQ2386="MPR ISSUE","TX ISSUE",
AQ2386="BSS Hardware Issue","RAN ISSUE",
AQ2386="Sites strategiques, MLL, Pylone, etc.","ENVTECH",
AQ2386="AKTIVCO DEFAUT GE &amp; POWER Cabinet","POWER ISSUE",
AQ2386="AKTIVCO Coupure ENEO &amp; Baisse de tension","POWER ISSUE",
AQ2386="Coupure ENEO &amp; Baisse de tension","POWER ISSUE",
AQ2386="Defaut GE &amp; POWER Cabinet","POWER ISSUE",
AQ2386="Sharing","POWER ISSUE",
AQ2386="Sites strategiques &amp; DataCenter","POWER ISSUE",
AQ2386="Exclu","Exclu",
AQ2386="SAT","TX ISSUE",
AQ2386="SPARE-ISSUE","SPARE-ISSUE",
AQ2386="Fiber CAmtel","TX ISSUE",
AQ2386="Fiber AOF","TX ISSUE",
AQ2386="Projet OCM (HUAWEI)","TRAVAUX-HUAWEI",
AQ2386="Projet OCM (NOKIA)","TRAVAUX -NOKIA",
AQ2386="ACCESS-ISSUE","ACCESS-ISSUE",
AQ2386="Projet OCM (ZTE, NOKIA, autres projets)","TRAVAUX OCM",
AQ2386="No root CAuse","No root cause",
AQ2386="ODU HS","TX ISSUE",
AQ2386="IP &amp; VLAN","TX ISSUE",
AQ2386="Warehouse HUAWEI","SPARE-ISSUE",
AQ2386="SPARE-HS","SPARE-ISSUE",
AQ2386="Power Telco","RAN ISSUE",AQ2386="no impacts","no impacts"
),"")</f>
        <v>No root cause</v>
      </c>
      <c r="AQ2386" s="67" t="s">
        <v>5344</v>
      </c>
      <c r="AR2386" s="48" t="str" cm="1">
        <f t="array" ref="AR2386">IFERROR(_xlfn.IFS(
AQ2386="MPR ISSUE","ACTIVE",
AQ2386="BSS Hardware Issue","ACTIVE",
AQ2386="Sites strategiques, MLL, Pylone, etc.","PASSIVE",
AQ2386="AKTIVCO DEFAUT GE &amp; POWER Cabinet","PASSIVE",
AQ2386="AKTIVCO Coupure ENEO &amp; Baisse de tension","PASSIVE",
AQ2386="Coupure ENEO &amp; Baisse de tension","PASSIVE",
AQ2386="Defaut GE &amp; POWER Cabinet","PASSIVE",
AQ2386="Sharing","PASSIVE",
AQ2386="Sites strategiques &amp; DataCenter","PASSIVE",
AQ2386="Exclu","Exclu",
AQ2386="SAT","ACTIVE",
AQ2386="SPARE-ISSUE","SPARE-ISSUE",
AQ2386="Fiber CAmtel","ACTIVE",
AQ2386="Fiber AOF","ACTIVE",
AQ2386="Projet OCM (HUAWEI)","PLANNED WORKS",
AQ2386="Projet OCM (NOKIA)","PLANNED WORKS",
AQ2386="ACCESS-ISSUE","ACCESS-ISSUE",
AQ2386="Projet OCM (ZTE, NOKIA, autres projets)","PLANNED WORKS",
AQ2386="No root CAuse","No root cause",
AQ2386="ODU HS","ACTIVE",
AQ2386="IP &amp; VLAN","ACTIVE",
AQ2386="Warehouse HUAWEI","SPARE-ISSUE",
AQ2386="SPARE-HS","SPARE-ISSUE",
AQ2386="Power Telco","ACTIVE", AQ2386="no impacts","no impacts"
),"")</f>
        <v>No root cause</v>
      </c>
      <c r="AS2386" s="92" t="s">
        <v>5537</v>
      </c>
      <c r="AT2386" s="98" t="s">
        <v>3807</v>
      </c>
      <c r="AV2386" s="17" t="s">
        <v>5537</v>
      </c>
      <c r="AW2386" s="7" t="s">
        <v>5537</v>
      </c>
      <c r="AX2386" s="6" t="s">
        <v>5537</v>
      </c>
      <c r="AY2386" s="7"/>
      <c r="AZ2386" s="3" t="s">
        <v>5537</v>
      </c>
      <c r="BA2386" s="18" t="s">
        <v>5537</v>
      </c>
      <c r="BB2386" s="18" t="s">
        <v>5537</v>
      </c>
      <c r="BC2386" s="18" t="s">
        <v>5537</v>
      </c>
      <c r="BD2386" s="18" t="s">
        <v>5537</v>
      </c>
      <c r="BE2386" s="18" t="s">
        <v>5537</v>
      </c>
      <c r="BF2386" s="18" t="s">
        <v>5537</v>
      </c>
      <c r="BG2386" s="18" t="s">
        <v>5537</v>
      </c>
      <c r="BH2386" s="18" t="s">
        <v>5537</v>
      </c>
      <c r="BI2386" s="18" t="s">
        <v>5537</v>
      </c>
      <c r="BJ2386" s="18" t="s">
        <v>5537</v>
      </c>
      <c r="BK2386" s="18" t="s">
        <v>5537</v>
      </c>
      <c r="BL2386" s="9" t="s">
        <v>5537</v>
      </c>
      <c r="BM2386" s="14" t="s">
        <v>5537</v>
      </c>
      <c r="BN2386" s="14" t="s">
        <v>5537</v>
      </c>
      <c r="BO2386" s="14" t="str">
        <f>_xlfn.XLOOKUP(B2386,'[4]cell downs 18042026 17h'!$B:$B,'[4]cell downs 18042026 17h'!$B:$B,"")</f>
        <v/>
      </c>
      <c r="BP2386" s="14" t="str">
        <f>_xlfn.XLOOKUP(B2386,'[5]Cells Huawei 19042026 15h'!$B:$B,'[5]Cells Huawei 19042026 15h'!$B:$B,"")</f>
        <v/>
      </c>
      <c r="BQ2386" s="9" t="str">
        <f>_xlfn.XLOOKUP(B2386,'[6]cells down 19042026 9H40'!$B:$B,'[6]cells down 19042026 9H40'!$B:$B,"")</f>
        <v/>
      </c>
      <c r="BR2386" s="9" t="s">
        <v>3807</v>
      </c>
      <c r="BS2386" s="9" t="s">
        <v>5459</v>
      </c>
      <c r="BT2386" s="108"/>
    </row>
    <row r="2387" spans="1:72" s="9" customFormat="1" x14ac:dyDescent="0.35">
      <c r="A2387" s="1" t="s">
        <v>3369</v>
      </c>
      <c r="B2387" s="8" t="s">
        <v>3370</v>
      </c>
      <c r="C2387" s="3" t="str">
        <f>_xlfn.XLOOKUP(B2387,'[1]daily break down'!$D:$D,'[1]daily break down'!$E:$E,"")</f>
        <v>EXTREME-NORD</v>
      </c>
      <c r="D2387" s="1" t="s">
        <v>11</v>
      </c>
      <c r="E2387" s="1" t="s">
        <v>154</v>
      </c>
      <c r="F2387" s="3" t="s">
        <v>55</v>
      </c>
      <c r="G2387" s="1" t="s">
        <v>3371</v>
      </c>
      <c r="H2387" s="32" t="str">
        <f>_xlfn.XLOOKUP(B2387,[2]CALCULATION!$B:$B,[2]CALCULATION!$H:$H,"")</f>
        <v>HUAWEI</v>
      </c>
      <c r="I2387" s="28">
        <v>0</v>
      </c>
      <c r="J2387" s="28">
        <v>0</v>
      </c>
      <c r="K2387" s="28">
        <v>0</v>
      </c>
      <c r="L2387" s="28">
        <v>0</v>
      </c>
      <c r="M2387" s="28">
        <v>0</v>
      </c>
      <c r="N2387" s="28">
        <v>0</v>
      </c>
      <c r="O2387" s="28">
        <v>0</v>
      </c>
      <c r="P2387" s="28">
        <v>0</v>
      </c>
      <c r="Q2387" s="28">
        <v>0</v>
      </c>
      <c r="R2387" s="28">
        <v>0</v>
      </c>
      <c r="S2387" s="93">
        <v>0</v>
      </c>
      <c r="T2387" s="93">
        <f>_xlfn.XLOOKUP(B2387,'[3]Nur des jours'!$B:$B,'[3]Nur des jours'!$U:$U,"")</f>
        <v>0</v>
      </c>
      <c r="U2387" s="93">
        <v>0</v>
      </c>
      <c r="V2387" s="93">
        <v>1.326929826814255E-2</v>
      </c>
      <c r="W2387" s="93">
        <v>0</v>
      </c>
      <c r="X2387" s="93">
        <v>0</v>
      </c>
      <c r="Y2387" s="93">
        <v>0</v>
      </c>
      <c r="Z2387" s="93">
        <v>0</v>
      </c>
      <c r="AA2387" s="93">
        <v>0</v>
      </c>
      <c r="AB2387" s="93">
        <v>0</v>
      </c>
      <c r="AC2387" s="93"/>
      <c r="AD2387" s="93">
        <v>0</v>
      </c>
      <c r="AE2387" s="93">
        <v>0</v>
      </c>
      <c r="AF2387" s="93">
        <v>0</v>
      </c>
      <c r="AG2387" s="93"/>
      <c r="AH2387" s="93">
        <v>0</v>
      </c>
      <c r="AI2387" s="93">
        <v>0</v>
      </c>
      <c r="AJ2387" s="93">
        <v>0</v>
      </c>
      <c r="AK2387" s="93">
        <v>0</v>
      </c>
      <c r="AL2387" s="93">
        <v>0</v>
      </c>
      <c r="AM2387" s="49" t="s">
        <v>5601</v>
      </c>
      <c r="AN2387" s="49"/>
      <c r="AO2387" s="48" t="str" cm="1">
        <f t="array" ref="AO2387">IFERROR(_xlfn.IFS(
AQ2387="MPR ISSUE","PDH",
AQ2387="BSS Hardware Issue","BSS",
AQ2387="Sites strategiques, MLL, Pylone, etc.","ENVTECH",
AQ2387="AKTIVCO DEFAUT GE &amp; POWER Cabinet","AKTIVCO",
AQ2387="AKTIVCO Coupure ENEO &amp; Baisse de tension","AKTIVCO GRID ONLY",
AQ2387="Coupure ENEO &amp; Baisse de tension","IHS GRID ONLY",
AQ2387="Defaut GE &amp; POWER Cabinet","IHS",
AQ2387="Sharing","Partners",
AQ2387="Sites strategiques &amp; DataCenter","SST &amp; DC",
AQ2387="Exclu","Exclu",
AQ2387="SAT","SAT",
AQ2387="SPARE-ISSUE","SPARE-ISSUE",
AQ2387="Fiber CAmtel","TRANS_FO_CAMTEL",
AQ2387="Fiber AOF","Fiber AOF",
AQ2387="Projet OCM (HUAWEI)","TRAVAUX-HUAWEI",
AQ2387="Projet OCM (NOKIA)","TRAVAUX-NOKIA",
AQ2387="ACCESS-ISSUE","ACCESS-ISSUE",
AQ2387="Projet OCM (ZTE, NOKIA, autres projets)","TRAVAUX OCM",
AQ2387="No root CAuse","No root cause",
AQ2387="ODU HS","PDH",
AQ2387="IP &amp; VLAN","PDH",
AQ2387="Warehouse HUAWEI","SPARE-ISSUE",
AQ2387="SPARE-HS","SPARE-ISSUE",
AQ2387="Power Telco","BSS",AQ2387="no impacts","no impacts"
),"")</f>
        <v>No root cause</v>
      </c>
      <c r="AP2387" s="48" t="str" cm="1">
        <f t="array" ref="AP2387">IFERROR(_xlfn.IFS(
AQ2387="MPR ISSUE","TX ISSUE",
AQ2387="BSS Hardware Issue","RAN ISSUE",
AQ2387="Sites strategiques, MLL, Pylone, etc.","ENVTECH",
AQ2387="AKTIVCO DEFAUT GE &amp; POWER Cabinet","POWER ISSUE",
AQ2387="AKTIVCO Coupure ENEO &amp; Baisse de tension","POWER ISSUE",
AQ2387="Coupure ENEO &amp; Baisse de tension","POWER ISSUE",
AQ2387="Defaut GE &amp; POWER Cabinet","POWER ISSUE",
AQ2387="Sharing","POWER ISSUE",
AQ2387="Sites strategiques &amp; DataCenter","POWER ISSUE",
AQ2387="Exclu","Exclu",
AQ2387="SAT","TX ISSUE",
AQ2387="SPARE-ISSUE","SPARE-ISSUE",
AQ2387="Fiber CAmtel","TX ISSUE",
AQ2387="Fiber AOF","TX ISSUE",
AQ2387="Projet OCM (HUAWEI)","TRAVAUX-HUAWEI",
AQ2387="Projet OCM (NOKIA)","TRAVAUX -NOKIA",
AQ2387="ACCESS-ISSUE","ACCESS-ISSUE",
AQ2387="Projet OCM (ZTE, NOKIA, autres projets)","TRAVAUX OCM",
AQ2387="No root CAuse","No root cause",
AQ2387="ODU HS","TX ISSUE",
AQ2387="IP &amp; VLAN","TX ISSUE",
AQ2387="Warehouse HUAWEI","SPARE-ISSUE",
AQ2387="SPARE-HS","SPARE-ISSUE",
AQ2387="Power Telco","RAN ISSUE",AQ2387="no impacts","no impacts"
),"")</f>
        <v>No root cause</v>
      </c>
      <c r="AQ2387" s="67" t="s">
        <v>5344</v>
      </c>
      <c r="AR2387" s="48" t="str" cm="1">
        <f t="array" ref="AR2387">IFERROR(_xlfn.IFS(
AQ2387="MPR ISSUE","ACTIVE",
AQ2387="BSS Hardware Issue","ACTIVE",
AQ2387="Sites strategiques, MLL, Pylone, etc.","PASSIVE",
AQ2387="AKTIVCO DEFAUT GE &amp; POWER Cabinet","PASSIVE",
AQ2387="AKTIVCO Coupure ENEO &amp; Baisse de tension","PASSIVE",
AQ2387="Coupure ENEO &amp; Baisse de tension","PASSIVE",
AQ2387="Defaut GE &amp; POWER Cabinet","PASSIVE",
AQ2387="Sharing","PASSIVE",
AQ2387="Sites strategiques &amp; DataCenter","PASSIVE",
AQ2387="Exclu","Exclu",
AQ2387="SAT","ACTIVE",
AQ2387="SPARE-ISSUE","SPARE-ISSUE",
AQ2387="Fiber CAmtel","ACTIVE",
AQ2387="Fiber AOF","ACTIVE",
AQ2387="Projet OCM (HUAWEI)","PLANNED WORKS",
AQ2387="Projet OCM (NOKIA)","PLANNED WORKS",
AQ2387="ACCESS-ISSUE","ACCESS-ISSUE",
AQ2387="Projet OCM (ZTE, NOKIA, autres projets)","PLANNED WORKS",
AQ2387="No root CAuse","No root cause",
AQ2387="ODU HS","ACTIVE",
AQ2387="IP &amp; VLAN","ACTIVE",
AQ2387="Warehouse HUAWEI","SPARE-ISSUE",
AQ2387="SPARE-HS","SPARE-ISSUE",
AQ2387="Power Telco","ACTIVE", AQ2387="no impacts","no impacts"
),"")</f>
        <v>No root cause</v>
      </c>
      <c r="AS2387" s="92" t="s">
        <v>5537</v>
      </c>
      <c r="AT2387" s="98" t="s">
        <v>3370</v>
      </c>
      <c r="AV2387" s="17" t="s">
        <v>5537</v>
      </c>
      <c r="AW2387" s="7" t="s">
        <v>5537</v>
      </c>
      <c r="AX2387" s="6" t="s">
        <v>5537</v>
      </c>
      <c r="AY2387" s="7"/>
      <c r="AZ2387" s="3" t="s">
        <v>5537</v>
      </c>
      <c r="BA2387" s="18" t="s">
        <v>5537</v>
      </c>
      <c r="BB2387" s="18" t="s">
        <v>5537</v>
      </c>
      <c r="BC2387" s="18" t="s">
        <v>5537</v>
      </c>
      <c r="BD2387" s="18" t="s">
        <v>5537</v>
      </c>
      <c r="BE2387" s="18" t="s">
        <v>5537</v>
      </c>
      <c r="BF2387" s="18" t="s">
        <v>5537</v>
      </c>
      <c r="BG2387" s="18" t="s">
        <v>5537</v>
      </c>
      <c r="BH2387" s="18" t="s">
        <v>5537</v>
      </c>
      <c r="BI2387" s="18" t="s">
        <v>5537</v>
      </c>
      <c r="BJ2387" s="18" t="s">
        <v>5537</v>
      </c>
      <c r="BK2387" s="18" t="s">
        <v>5537</v>
      </c>
      <c r="BL2387" s="9" t="s">
        <v>5537</v>
      </c>
      <c r="BM2387" s="14" t="s">
        <v>5537</v>
      </c>
      <c r="BN2387" s="14" t="s">
        <v>5537</v>
      </c>
      <c r="BO2387" s="14" t="str">
        <f>_xlfn.XLOOKUP(B2387,'[4]cell downs 18042026 17h'!$B:$B,'[4]cell downs 18042026 17h'!$B:$B,"")</f>
        <v/>
      </c>
      <c r="BP2387" s="14" t="str">
        <f>_xlfn.XLOOKUP(B2387,'[5]Cells Huawei 19042026 15h'!$B:$B,'[5]Cells Huawei 19042026 15h'!$B:$B,"")</f>
        <v/>
      </c>
      <c r="BQ2387" s="9" t="str">
        <f>_xlfn.XLOOKUP(B2387,'[6]cells down 19042026 9H40'!$B:$B,'[6]cells down 19042026 9H40'!$B:$B,"")</f>
        <v/>
      </c>
      <c r="BR2387" s="9" t="s">
        <v>3370</v>
      </c>
      <c r="BS2387" s="9" t="s">
        <v>12</v>
      </c>
      <c r="BT2387" s="108"/>
    </row>
    <row r="2388" spans="1:72" s="9" customFormat="1" x14ac:dyDescent="0.35">
      <c r="A2388" s="1" t="s">
        <v>2081</v>
      </c>
      <c r="B2388" s="8" t="s">
        <v>3360</v>
      </c>
      <c r="C2388" s="3" t="str">
        <f>_xlfn.XLOOKUP(B2388,'[1]daily break down'!$D:$D,'[1]daily break down'!$E:$E,"")</f>
        <v>EXTREME-NORD</v>
      </c>
      <c r="D2388" s="1" t="s">
        <v>11</v>
      </c>
      <c r="E2388" s="1" t="s">
        <v>12</v>
      </c>
      <c r="F2388" s="3" t="s">
        <v>55</v>
      </c>
      <c r="G2388" s="1" t="s">
        <v>2081</v>
      </c>
      <c r="H2388" s="32" t="str">
        <f>_xlfn.XLOOKUP(B2388,[2]CALCULATION!$B:$B,[2]CALCULATION!$H:$H,"")</f>
        <v>HUAWEI</v>
      </c>
      <c r="I2388" s="28">
        <v>0</v>
      </c>
      <c r="J2388" s="28">
        <v>0</v>
      </c>
      <c r="K2388" s="28">
        <v>0</v>
      </c>
      <c r="L2388" s="28">
        <v>0</v>
      </c>
      <c r="M2388" s="28">
        <v>0</v>
      </c>
      <c r="N2388" s="28">
        <v>0</v>
      </c>
      <c r="O2388" s="28">
        <v>0</v>
      </c>
      <c r="P2388" s="28">
        <v>0</v>
      </c>
      <c r="Q2388" s="28">
        <v>0</v>
      </c>
      <c r="R2388" s="28">
        <v>0</v>
      </c>
      <c r="S2388" s="93">
        <v>0</v>
      </c>
      <c r="T2388" s="93">
        <f>_xlfn.XLOOKUP(B2388,'[3]Nur des jours'!$B:$B,'[3]Nur des jours'!$U:$U,"")</f>
        <v>0</v>
      </c>
      <c r="U2388" s="93">
        <v>0</v>
      </c>
      <c r="V2388" s="93">
        <v>1.3394143816364326E-2</v>
      </c>
      <c r="W2388" s="93">
        <v>0</v>
      </c>
      <c r="X2388" s="93">
        <v>0</v>
      </c>
      <c r="Y2388" s="93">
        <v>0</v>
      </c>
      <c r="Z2388" s="93">
        <v>0</v>
      </c>
      <c r="AA2388" s="93">
        <v>0</v>
      </c>
      <c r="AB2388" s="93">
        <v>0</v>
      </c>
      <c r="AC2388" s="93"/>
      <c r="AD2388" s="93">
        <v>0</v>
      </c>
      <c r="AE2388" s="93">
        <v>0</v>
      </c>
      <c r="AF2388" s="93">
        <v>0</v>
      </c>
      <c r="AG2388" s="93"/>
      <c r="AH2388" s="93">
        <v>0</v>
      </c>
      <c r="AI2388" s="93">
        <v>0</v>
      </c>
      <c r="AJ2388" s="93">
        <v>0</v>
      </c>
      <c r="AK2388" s="93">
        <v>0</v>
      </c>
      <c r="AL2388" s="93">
        <v>0</v>
      </c>
      <c r="AM2388" s="49" t="s">
        <v>5601</v>
      </c>
      <c r="AN2388" s="49"/>
      <c r="AO2388" s="48" t="str" cm="1">
        <f t="array" ref="AO2388">IFERROR(_xlfn.IFS(
AQ2388="MPR ISSUE","PDH",
AQ2388="BSS Hardware Issue","BSS",
AQ2388="Sites strategiques, MLL, Pylone, etc.","ENVTECH",
AQ2388="AKTIVCO DEFAUT GE &amp; POWER Cabinet","AKTIVCO",
AQ2388="AKTIVCO Coupure ENEO &amp; Baisse de tension","AKTIVCO GRID ONLY",
AQ2388="Coupure ENEO &amp; Baisse de tension","IHS GRID ONLY",
AQ2388="Defaut GE &amp; POWER Cabinet","IHS",
AQ2388="Sharing","Partners",
AQ2388="Sites strategiques &amp; DataCenter","SST &amp; DC",
AQ2388="Exclu","Exclu",
AQ2388="SAT","SAT",
AQ2388="SPARE-ISSUE","SPARE-ISSUE",
AQ2388="Fiber CAmtel","TRANS_FO_CAMTEL",
AQ2388="Fiber AOF","Fiber AOF",
AQ2388="Projet OCM (HUAWEI)","TRAVAUX-HUAWEI",
AQ2388="Projet OCM (NOKIA)","TRAVAUX-NOKIA",
AQ2388="ACCESS-ISSUE","ACCESS-ISSUE",
AQ2388="Projet OCM (ZTE, NOKIA, autres projets)","TRAVAUX OCM",
AQ2388="No root CAuse","No root cause",
AQ2388="ODU HS","PDH",
AQ2388="IP &amp; VLAN","PDH",
AQ2388="Warehouse HUAWEI","SPARE-ISSUE",
AQ2388="SPARE-HS","SPARE-ISSUE",
AQ2388="Power Telco","BSS",AQ2388="no impacts","no impacts"
),"")</f>
        <v>No root cause</v>
      </c>
      <c r="AP2388" s="48" t="str" cm="1">
        <f t="array" ref="AP2388">IFERROR(_xlfn.IFS(
AQ2388="MPR ISSUE","TX ISSUE",
AQ2388="BSS Hardware Issue","RAN ISSUE",
AQ2388="Sites strategiques, MLL, Pylone, etc.","ENVTECH",
AQ2388="AKTIVCO DEFAUT GE &amp; POWER Cabinet","POWER ISSUE",
AQ2388="AKTIVCO Coupure ENEO &amp; Baisse de tension","POWER ISSUE",
AQ2388="Coupure ENEO &amp; Baisse de tension","POWER ISSUE",
AQ2388="Defaut GE &amp; POWER Cabinet","POWER ISSUE",
AQ2388="Sharing","POWER ISSUE",
AQ2388="Sites strategiques &amp; DataCenter","POWER ISSUE",
AQ2388="Exclu","Exclu",
AQ2388="SAT","TX ISSUE",
AQ2388="SPARE-ISSUE","SPARE-ISSUE",
AQ2388="Fiber CAmtel","TX ISSUE",
AQ2388="Fiber AOF","TX ISSUE",
AQ2388="Projet OCM (HUAWEI)","TRAVAUX-HUAWEI",
AQ2388="Projet OCM (NOKIA)","TRAVAUX -NOKIA",
AQ2388="ACCESS-ISSUE","ACCESS-ISSUE",
AQ2388="Projet OCM (ZTE, NOKIA, autres projets)","TRAVAUX OCM",
AQ2388="No root CAuse","No root cause",
AQ2388="ODU HS","TX ISSUE",
AQ2388="IP &amp; VLAN","TX ISSUE",
AQ2388="Warehouse HUAWEI","SPARE-ISSUE",
AQ2388="SPARE-HS","SPARE-ISSUE",
AQ2388="Power Telco","RAN ISSUE",AQ2388="no impacts","no impacts"
),"")</f>
        <v>No root cause</v>
      </c>
      <c r="AQ2388" s="67" t="s">
        <v>5344</v>
      </c>
      <c r="AR2388" s="48" t="str" cm="1">
        <f t="array" ref="AR2388">IFERROR(_xlfn.IFS(
AQ2388="MPR ISSUE","ACTIVE",
AQ2388="BSS Hardware Issue","ACTIVE",
AQ2388="Sites strategiques, MLL, Pylone, etc.","PASSIVE",
AQ2388="AKTIVCO DEFAUT GE &amp; POWER Cabinet","PASSIVE",
AQ2388="AKTIVCO Coupure ENEO &amp; Baisse de tension","PASSIVE",
AQ2388="Coupure ENEO &amp; Baisse de tension","PASSIVE",
AQ2388="Defaut GE &amp; POWER Cabinet","PASSIVE",
AQ2388="Sharing","PASSIVE",
AQ2388="Sites strategiques &amp; DataCenter","PASSIVE",
AQ2388="Exclu","Exclu",
AQ2388="SAT","ACTIVE",
AQ2388="SPARE-ISSUE","SPARE-ISSUE",
AQ2388="Fiber CAmtel","ACTIVE",
AQ2388="Fiber AOF","ACTIVE",
AQ2388="Projet OCM (HUAWEI)","PLANNED WORKS",
AQ2388="Projet OCM (NOKIA)","PLANNED WORKS",
AQ2388="ACCESS-ISSUE","ACCESS-ISSUE",
AQ2388="Projet OCM (ZTE, NOKIA, autres projets)","PLANNED WORKS",
AQ2388="No root CAuse","No root cause",
AQ2388="ODU HS","ACTIVE",
AQ2388="IP &amp; VLAN","ACTIVE",
AQ2388="Warehouse HUAWEI","SPARE-ISSUE",
AQ2388="SPARE-HS","SPARE-ISSUE",
AQ2388="Power Telco","ACTIVE", AQ2388="no impacts","no impacts"
),"")</f>
        <v>No root cause</v>
      </c>
      <c r="AS2388" s="92" t="s">
        <v>5537</v>
      </c>
      <c r="AT2388" s="98" t="s">
        <v>3360</v>
      </c>
      <c r="AV2388" s="17" t="s">
        <v>5537</v>
      </c>
      <c r="AW2388" s="7" t="s">
        <v>5537</v>
      </c>
      <c r="AX2388" s="6" t="s">
        <v>5537</v>
      </c>
      <c r="AY2388" s="7"/>
      <c r="AZ2388" s="3" t="s">
        <v>5537</v>
      </c>
      <c r="BA2388" s="18" t="s">
        <v>5537</v>
      </c>
      <c r="BB2388" s="18" t="s">
        <v>5537</v>
      </c>
      <c r="BC2388" s="18" t="s">
        <v>5537</v>
      </c>
      <c r="BD2388" s="18" t="s">
        <v>5537</v>
      </c>
      <c r="BE2388" s="18" t="s">
        <v>5537</v>
      </c>
      <c r="BF2388" s="18" t="s">
        <v>5537</v>
      </c>
      <c r="BG2388" s="18" t="s">
        <v>5537</v>
      </c>
      <c r="BH2388" s="18" t="s">
        <v>5537</v>
      </c>
      <c r="BI2388" s="18" t="s">
        <v>5537</v>
      </c>
      <c r="BJ2388" s="18" t="s">
        <v>5537</v>
      </c>
      <c r="BK2388" s="18" t="s">
        <v>5537</v>
      </c>
      <c r="BL2388" s="9" t="s">
        <v>5537</v>
      </c>
      <c r="BM2388" s="14" t="s">
        <v>5537</v>
      </c>
      <c r="BN2388" s="14" t="s">
        <v>5537</v>
      </c>
      <c r="BO2388" s="14" t="str">
        <f>_xlfn.XLOOKUP(B2388,'[4]cell downs 18042026 17h'!$B:$B,'[4]cell downs 18042026 17h'!$B:$B,"")</f>
        <v/>
      </c>
      <c r="BP2388" s="14" t="str">
        <f>_xlfn.XLOOKUP(B2388,'[5]Cells Huawei 19042026 15h'!$B:$B,'[5]Cells Huawei 19042026 15h'!$B:$B,"")</f>
        <v/>
      </c>
      <c r="BQ2388" s="9" t="str">
        <f>_xlfn.XLOOKUP(B2388,'[6]cells down 19042026 9H40'!$B:$B,'[6]cells down 19042026 9H40'!$B:$B,"")</f>
        <v/>
      </c>
      <c r="BR2388" s="9" t="s">
        <v>3360</v>
      </c>
      <c r="BS2388" s="9" t="s">
        <v>12</v>
      </c>
      <c r="BT2388" s="108"/>
    </row>
    <row r="2389" spans="1:72" s="9" customFormat="1" x14ac:dyDescent="0.35">
      <c r="A2389" s="1" t="s">
        <v>3904</v>
      </c>
      <c r="B2389" s="8" t="s">
        <v>3905</v>
      </c>
      <c r="C2389" s="3" t="str">
        <f>_xlfn.XLOOKUP(B2389,'[1]daily break down'!$D:$D,'[1]daily break down'!$E:$E,"")</f>
        <v>EXTREME-NORD</v>
      </c>
      <c r="D2389" s="1" t="s">
        <v>11</v>
      </c>
      <c r="E2389" s="1" t="s">
        <v>12</v>
      </c>
      <c r="F2389" s="3" t="s">
        <v>55</v>
      </c>
      <c r="G2389" s="1" t="s">
        <v>3906</v>
      </c>
      <c r="H2389" s="32" t="str">
        <f>_xlfn.XLOOKUP(B2389,[2]CALCULATION!$B:$B,[2]CALCULATION!$H:$H,"")</f>
        <v>HUAWEI</v>
      </c>
      <c r="I2389" s="28">
        <v>0</v>
      </c>
      <c r="J2389" s="28">
        <v>0</v>
      </c>
      <c r="K2389" s="28">
        <v>0</v>
      </c>
      <c r="L2389" s="28">
        <v>0</v>
      </c>
      <c r="M2389" s="28">
        <v>0</v>
      </c>
      <c r="N2389" s="28">
        <v>0</v>
      </c>
      <c r="O2389" s="28">
        <v>0</v>
      </c>
      <c r="P2389" s="28">
        <v>0</v>
      </c>
      <c r="Q2389" s="28">
        <v>0</v>
      </c>
      <c r="R2389" s="28">
        <v>0</v>
      </c>
      <c r="S2389" s="93">
        <v>0</v>
      </c>
      <c r="T2389" s="93">
        <f>_xlfn.XLOOKUP(B2389,'[3]Nur des jours'!$B:$B,'[3]Nur des jours'!$U:$U,"")</f>
        <v>0</v>
      </c>
      <c r="U2389" s="93">
        <v>0</v>
      </c>
      <c r="V2389" s="93">
        <v>0.561804966997971</v>
      </c>
      <c r="W2389" s="93">
        <v>0</v>
      </c>
      <c r="X2389" s="93">
        <v>0</v>
      </c>
      <c r="Y2389" s="93">
        <v>0</v>
      </c>
      <c r="Z2389" s="93">
        <v>0</v>
      </c>
      <c r="AA2389" s="93">
        <v>0</v>
      </c>
      <c r="AB2389" s="93">
        <v>0</v>
      </c>
      <c r="AC2389" s="93"/>
      <c r="AD2389" s="93">
        <v>0</v>
      </c>
      <c r="AE2389" s="93">
        <v>0</v>
      </c>
      <c r="AF2389" s="93">
        <v>0</v>
      </c>
      <c r="AG2389" s="93"/>
      <c r="AH2389" s="93">
        <v>0</v>
      </c>
      <c r="AI2389" s="93">
        <v>0</v>
      </c>
      <c r="AJ2389" s="93">
        <v>0</v>
      </c>
      <c r="AK2389" s="93">
        <v>0</v>
      </c>
      <c r="AL2389" s="93">
        <v>0</v>
      </c>
      <c r="AM2389" s="49" t="s">
        <v>5601</v>
      </c>
      <c r="AN2389" s="49"/>
      <c r="AO2389" s="48" t="str" cm="1">
        <f t="array" ref="AO2389">IFERROR(_xlfn.IFS(
AQ2389="MPR ISSUE","PDH",
AQ2389="BSS Hardware Issue","BSS",
AQ2389="Sites strategiques, MLL, Pylone, etc.","ENVTECH",
AQ2389="AKTIVCO DEFAUT GE &amp; POWER Cabinet","AKTIVCO",
AQ2389="AKTIVCO Coupure ENEO &amp; Baisse de tension","AKTIVCO GRID ONLY",
AQ2389="Coupure ENEO &amp; Baisse de tension","IHS GRID ONLY",
AQ2389="Defaut GE &amp; POWER Cabinet","IHS",
AQ2389="Sharing","Partners",
AQ2389="Sites strategiques &amp; DataCenter","SST &amp; DC",
AQ2389="Exclu","Exclu",
AQ2389="SAT","SAT",
AQ2389="SPARE-ISSUE","SPARE-ISSUE",
AQ2389="Fiber CAmtel","TRANS_FO_CAMTEL",
AQ2389="Fiber AOF","Fiber AOF",
AQ2389="Projet OCM (HUAWEI)","TRAVAUX-HUAWEI",
AQ2389="Projet OCM (NOKIA)","TRAVAUX-NOKIA",
AQ2389="ACCESS-ISSUE","ACCESS-ISSUE",
AQ2389="Projet OCM (ZTE, NOKIA, autres projets)","TRAVAUX OCM",
AQ2389="No root CAuse","No root cause",
AQ2389="ODU HS","PDH",
AQ2389="IP &amp; VLAN","PDH",
AQ2389="Warehouse HUAWEI","SPARE-ISSUE",
AQ2389="SPARE-HS","SPARE-ISSUE",
AQ2389="Power Telco","BSS",AQ2389="no impacts","no impacts"
),"")</f>
        <v>No root cause</v>
      </c>
      <c r="AP2389" s="48" t="str" cm="1">
        <f t="array" ref="AP2389">IFERROR(_xlfn.IFS(
AQ2389="MPR ISSUE","TX ISSUE",
AQ2389="BSS Hardware Issue","RAN ISSUE",
AQ2389="Sites strategiques, MLL, Pylone, etc.","ENVTECH",
AQ2389="AKTIVCO DEFAUT GE &amp; POWER Cabinet","POWER ISSUE",
AQ2389="AKTIVCO Coupure ENEO &amp; Baisse de tension","POWER ISSUE",
AQ2389="Coupure ENEO &amp; Baisse de tension","POWER ISSUE",
AQ2389="Defaut GE &amp; POWER Cabinet","POWER ISSUE",
AQ2389="Sharing","POWER ISSUE",
AQ2389="Sites strategiques &amp; DataCenter","POWER ISSUE",
AQ2389="Exclu","Exclu",
AQ2389="SAT","TX ISSUE",
AQ2389="SPARE-ISSUE","SPARE-ISSUE",
AQ2389="Fiber CAmtel","TX ISSUE",
AQ2389="Fiber AOF","TX ISSUE",
AQ2389="Projet OCM (HUAWEI)","TRAVAUX-HUAWEI",
AQ2389="Projet OCM (NOKIA)","TRAVAUX -NOKIA",
AQ2389="ACCESS-ISSUE","ACCESS-ISSUE",
AQ2389="Projet OCM (ZTE, NOKIA, autres projets)","TRAVAUX OCM",
AQ2389="No root CAuse","No root cause",
AQ2389="ODU HS","TX ISSUE",
AQ2389="IP &amp; VLAN","TX ISSUE",
AQ2389="Warehouse HUAWEI","SPARE-ISSUE",
AQ2389="SPARE-HS","SPARE-ISSUE",
AQ2389="Power Telco","RAN ISSUE",AQ2389="no impacts","no impacts"
),"")</f>
        <v>No root cause</v>
      </c>
      <c r="AQ2389" s="67" t="s">
        <v>5344</v>
      </c>
      <c r="AR2389" s="48" t="str" cm="1">
        <f t="array" ref="AR2389">IFERROR(_xlfn.IFS(
AQ2389="MPR ISSUE","ACTIVE",
AQ2389="BSS Hardware Issue","ACTIVE",
AQ2389="Sites strategiques, MLL, Pylone, etc.","PASSIVE",
AQ2389="AKTIVCO DEFAUT GE &amp; POWER Cabinet","PASSIVE",
AQ2389="AKTIVCO Coupure ENEO &amp; Baisse de tension","PASSIVE",
AQ2389="Coupure ENEO &amp; Baisse de tension","PASSIVE",
AQ2389="Defaut GE &amp; POWER Cabinet","PASSIVE",
AQ2389="Sharing","PASSIVE",
AQ2389="Sites strategiques &amp; DataCenter","PASSIVE",
AQ2389="Exclu","Exclu",
AQ2389="SAT","ACTIVE",
AQ2389="SPARE-ISSUE","SPARE-ISSUE",
AQ2389="Fiber CAmtel","ACTIVE",
AQ2389="Fiber AOF","ACTIVE",
AQ2389="Projet OCM (HUAWEI)","PLANNED WORKS",
AQ2389="Projet OCM (NOKIA)","PLANNED WORKS",
AQ2389="ACCESS-ISSUE","ACCESS-ISSUE",
AQ2389="Projet OCM (ZTE, NOKIA, autres projets)","PLANNED WORKS",
AQ2389="No root CAuse","No root cause",
AQ2389="ODU HS","ACTIVE",
AQ2389="IP &amp; VLAN","ACTIVE",
AQ2389="Warehouse HUAWEI","SPARE-ISSUE",
AQ2389="SPARE-HS","SPARE-ISSUE",
AQ2389="Power Telco","ACTIVE", AQ2389="no impacts","no impacts"
),"")</f>
        <v>No root cause</v>
      </c>
      <c r="AS2389" s="92" t="s">
        <v>5537</v>
      </c>
      <c r="AT2389" s="98" t="s">
        <v>3905</v>
      </c>
      <c r="AV2389" s="17" t="s">
        <v>5537</v>
      </c>
      <c r="AW2389" s="7" t="s">
        <v>5537</v>
      </c>
      <c r="AX2389" s="6" t="s">
        <v>5537</v>
      </c>
      <c r="AY2389" s="7"/>
      <c r="AZ2389" s="3" t="s">
        <v>5537</v>
      </c>
      <c r="BA2389" s="18" t="s">
        <v>5537</v>
      </c>
      <c r="BB2389" s="18" t="s">
        <v>5537</v>
      </c>
      <c r="BC2389" s="18" t="s">
        <v>5537</v>
      </c>
      <c r="BD2389" s="18" t="s">
        <v>5537</v>
      </c>
      <c r="BE2389" s="18" t="s">
        <v>5537</v>
      </c>
      <c r="BF2389" s="18" t="s">
        <v>5537</v>
      </c>
      <c r="BG2389" s="18" t="s">
        <v>5537</v>
      </c>
      <c r="BH2389" s="18" t="s">
        <v>5537</v>
      </c>
      <c r="BI2389" s="18" t="s">
        <v>5537</v>
      </c>
      <c r="BJ2389" s="18" t="s">
        <v>5537</v>
      </c>
      <c r="BK2389" s="18" t="s">
        <v>5537</v>
      </c>
      <c r="BL2389" s="9" t="s">
        <v>5537</v>
      </c>
      <c r="BM2389" s="14" t="s">
        <v>5537</v>
      </c>
      <c r="BN2389" s="14" t="s">
        <v>5537</v>
      </c>
      <c r="BO2389" s="14" t="str">
        <f>_xlfn.XLOOKUP(B2389,'[4]cell downs 18042026 17h'!$B:$B,'[4]cell downs 18042026 17h'!$B:$B,"")</f>
        <v/>
      </c>
      <c r="BP2389" s="14" t="str">
        <f>_xlfn.XLOOKUP(B2389,'[5]Cells Huawei 19042026 15h'!$B:$B,'[5]Cells Huawei 19042026 15h'!$B:$B,"")</f>
        <v/>
      </c>
      <c r="BQ2389" s="9" t="str">
        <f>_xlfn.XLOOKUP(B2389,'[6]cells down 19042026 9H40'!$B:$B,'[6]cells down 19042026 9H40'!$B:$B,"")</f>
        <v/>
      </c>
      <c r="BR2389" s="9" t="s">
        <v>3905</v>
      </c>
      <c r="BS2389" s="9" t="s">
        <v>12</v>
      </c>
      <c r="BT2389" s="108"/>
    </row>
    <row r="2390" spans="1:72" s="9" customFormat="1" x14ac:dyDescent="0.35">
      <c r="A2390" s="1" t="s">
        <v>3915</v>
      </c>
      <c r="B2390" s="8" t="s">
        <v>3916</v>
      </c>
      <c r="C2390" s="3" t="str">
        <f>_xlfn.XLOOKUP(B2390,'[1]daily break down'!$D:$D,'[1]daily break down'!$E:$E,"")</f>
        <v>EXTREME-NORD</v>
      </c>
      <c r="D2390" s="1" t="s">
        <v>357</v>
      </c>
      <c r="E2390" s="1" t="s">
        <v>122</v>
      </c>
      <c r="F2390" s="3" t="s">
        <v>55</v>
      </c>
      <c r="G2390" s="1" t="s">
        <v>3915</v>
      </c>
      <c r="H2390" s="32" t="str">
        <f>_xlfn.XLOOKUP(B2390,[2]CALCULATION!$B:$B,[2]CALCULATION!$H:$H,"")</f>
        <v>HUAWEI</v>
      </c>
      <c r="I2390" s="28">
        <v>0</v>
      </c>
      <c r="J2390" s="28">
        <v>0</v>
      </c>
      <c r="K2390" s="28">
        <v>0</v>
      </c>
      <c r="L2390" s="28">
        <v>0</v>
      </c>
      <c r="M2390" s="28">
        <v>0</v>
      </c>
      <c r="N2390" s="28">
        <v>0</v>
      </c>
      <c r="O2390" s="28">
        <v>0</v>
      </c>
      <c r="P2390" s="28">
        <v>0</v>
      </c>
      <c r="Q2390" s="28">
        <v>0</v>
      </c>
      <c r="R2390" s="28">
        <v>0</v>
      </c>
      <c r="S2390" s="93">
        <v>0</v>
      </c>
      <c r="T2390" s="93">
        <f>_xlfn.XLOOKUP(B2390,'[3]Nur des jours'!$B:$B,'[3]Nur des jours'!$U:$U,"")</f>
        <v>0</v>
      </c>
      <c r="U2390" s="93">
        <v>0</v>
      </c>
      <c r="V2390" s="93">
        <v>0.56617456118573306</v>
      </c>
      <c r="W2390" s="93">
        <v>0</v>
      </c>
      <c r="X2390" s="93">
        <v>0</v>
      </c>
      <c r="Y2390" s="93">
        <v>0</v>
      </c>
      <c r="Z2390" s="93">
        <v>0</v>
      </c>
      <c r="AA2390" s="93">
        <v>0</v>
      </c>
      <c r="AB2390" s="93">
        <v>0</v>
      </c>
      <c r="AC2390" s="93"/>
      <c r="AD2390" s="93">
        <v>0</v>
      </c>
      <c r="AE2390" s="93">
        <v>0</v>
      </c>
      <c r="AF2390" s="93">
        <v>0</v>
      </c>
      <c r="AG2390" s="93"/>
      <c r="AH2390" s="93">
        <v>0</v>
      </c>
      <c r="AI2390" s="93">
        <v>0</v>
      </c>
      <c r="AJ2390" s="93">
        <v>0</v>
      </c>
      <c r="AK2390" s="93">
        <v>0</v>
      </c>
      <c r="AL2390" s="93">
        <v>0</v>
      </c>
      <c r="AM2390" s="49" t="s">
        <v>5601</v>
      </c>
      <c r="AN2390" s="49"/>
      <c r="AO2390" s="48" t="str" cm="1">
        <f t="array" ref="AO2390">IFERROR(_xlfn.IFS(
AQ2390="MPR ISSUE","PDH",
AQ2390="BSS Hardware Issue","BSS",
AQ2390="Sites strategiques, MLL, Pylone, etc.","ENVTECH",
AQ2390="AKTIVCO DEFAUT GE &amp; POWER Cabinet","AKTIVCO",
AQ2390="AKTIVCO Coupure ENEO &amp; Baisse de tension","AKTIVCO GRID ONLY",
AQ2390="Coupure ENEO &amp; Baisse de tension","IHS GRID ONLY",
AQ2390="Defaut GE &amp; POWER Cabinet","IHS",
AQ2390="Sharing","Partners",
AQ2390="Sites strategiques &amp; DataCenter","SST &amp; DC",
AQ2390="Exclu","Exclu",
AQ2390="SAT","SAT",
AQ2390="SPARE-ISSUE","SPARE-ISSUE",
AQ2390="Fiber CAmtel","TRANS_FO_CAMTEL",
AQ2390="Fiber AOF","Fiber AOF",
AQ2390="Projet OCM (HUAWEI)","TRAVAUX-HUAWEI",
AQ2390="Projet OCM (NOKIA)","TRAVAUX-NOKIA",
AQ2390="ACCESS-ISSUE","ACCESS-ISSUE",
AQ2390="Projet OCM (ZTE, NOKIA, autres projets)","TRAVAUX OCM",
AQ2390="No root CAuse","No root cause",
AQ2390="ODU HS","PDH",
AQ2390="IP &amp; VLAN","PDH",
AQ2390="Warehouse HUAWEI","SPARE-ISSUE",
AQ2390="SPARE-HS","SPARE-ISSUE",
AQ2390="Power Telco","BSS",AQ2390="no impacts","no impacts"
),"")</f>
        <v>No root cause</v>
      </c>
      <c r="AP2390" s="48" t="str" cm="1">
        <f t="array" ref="AP2390">IFERROR(_xlfn.IFS(
AQ2390="MPR ISSUE","TX ISSUE",
AQ2390="BSS Hardware Issue","RAN ISSUE",
AQ2390="Sites strategiques, MLL, Pylone, etc.","ENVTECH",
AQ2390="AKTIVCO DEFAUT GE &amp; POWER Cabinet","POWER ISSUE",
AQ2390="AKTIVCO Coupure ENEO &amp; Baisse de tension","POWER ISSUE",
AQ2390="Coupure ENEO &amp; Baisse de tension","POWER ISSUE",
AQ2390="Defaut GE &amp; POWER Cabinet","POWER ISSUE",
AQ2390="Sharing","POWER ISSUE",
AQ2390="Sites strategiques &amp; DataCenter","POWER ISSUE",
AQ2390="Exclu","Exclu",
AQ2390="SAT","TX ISSUE",
AQ2390="SPARE-ISSUE","SPARE-ISSUE",
AQ2390="Fiber CAmtel","TX ISSUE",
AQ2390="Fiber AOF","TX ISSUE",
AQ2390="Projet OCM (HUAWEI)","TRAVAUX-HUAWEI",
AQ2390="Projet OCM (NOKIA)","TRAVAUX -NOKIA",
AQ2390="ACCESS-ISSUE","ACCESS-ISSUE",
AQ2390="Projet OCM (ZTE, NOKIA, autres projets)","TRAVAUX OCM",
AQ2390="No root CAuse","No root cause",
AQ2390="ODU HS","TX ISSUE",
AQ2390="IP &amp; VLAN","TX ISSUE",
AQ2390="Warehouse HUAWEI","SPARE-ISSUE",
AQ2390="SPARE-HS","SPARE-ISSUE",
AQ2390="Power Telco","RAN ISSUE",AQ2390="no impacts","no impacts"
),"")</f>
        <v>No root cause</v>
      </c>
      <c r="AQ2390" s="67" t="s">
        <v>5344</v>
      </c>
      <c r="AR2390" s="48" t="str" cm="1">
        <f t="array" ref="AR2390">IFERROR(_xlfn.IFS(
AQ2390="MPR ISSUE","ACTIVE",
AQ2390="BSS Hardware Issue","ACTIVE",
AQ2390="Sites strategiques, MLL, Pylone, etc.","PASSIVE",
AQ2390="AKTIVCO DEFAUT GE &amp; POWER Cabinet","PASSIVE",
AQ2390="AKTIVCO Coupure ENEO &amp; Baisse de tension","PASSIVE",
AQ2390="Coupure ENEO &amp; Baisse de tension","PASSIVE",
AQ2390="Defaut GE &amp; POWER Cabinet","PASSIVE",
AQ2390="Sharing","PASSIVE",
AQ2390="Sites strategiques &amp; DataCenter","PASSIVE",
AQ2390="Exclu","Exclu",
AQ2390="SAT","ACTIVE",
AQ2390="SPARE-ISSUE","SPARE-ISSUE",
AQ2390="Fiber CAmtel","ACTIVE",
AQ2390="Fiber AOF","ACTIVE",
AQ2390="Projet OCM (HUAWEI)","PLANNED WORKS",
AQ2390="Projet OCM (NOKIA)","PLANNED WORKS",
AQ2390="ACCESS-ISSUE","ACCESS-ISSUE",
AQ2390="Projet OCM (ZTE, NOKIA, autres projets)","PLANNED WORKS",
AQ2390="No root CAuse","No root cause",
AQ2390="ODU HS","ACTIVE",
AQ2390="IP &amp; VLAN","ACTIVE",
AQ2390="Warehouse HUAWEI","SPARE-ISSUE",
AQ2390="SPARE-HS","SPARE-ISSUE",
AQ2390="Power Telco","ACTIVE", AQ2390="no impacts","no impacts"
),"")</f>
        <v>No root cause</v>
      </c>
      <c r="AS2390" s="92" t="s">
        <v>5537</v>
      </c>
      <c r="AT2390" s="98" t="s">
        <v>3916</v>
      </c>
      <c r="AV2390" s="17" t="s">
        <v>5537</v>
      </c>
      <c r="AW2390" s="7" t="s">
        <v>5537</v>
      </c>
      <c r="AX2390" s="6" t="s">
        <v>5537</v>
      </c>
      <c r="AY2390" s="7"/>
      <c r="AZ2390" s="3" t="s">
        <v>5537</v>
      </c>
      <c r="BA2390" s="18" t="s">
        <v>5537</v>
      </c>
      <c r="BB2390" s="18" t="s">
        <v>5537</v>
      </c>
      <c r="BC2390" s="18" t="s">
        <v>5537</v>
      </c>
      <c r="BD2390" s="18" t="s">
        <v>5537</v>
      </c>
      <c r="BE2390" s="18" t="s">
        <v>5537</v>
      </c>
      <c r="BF2390" s="18" t="s">
        <v>5537</v>
      </c>
      <c r="BG2390" s="18" t="s">
        <v>5537</v>
      </c>
      <c r="BH2390" s="18" t="s">
        <v>5537</v>
      </c>
      <c r="BI2390" s="18" t="s">
        <v>5537</v>
      </c>
      <c r="BJ2390" s="18" t="s">
        <v>5537</v>
      </c>
      <c r="BK2390" s="18" t="s">
        <v>5537</v>
      </c>
      <c r="BL2390" s="9" t="s">
        <v>5537</v>
      </c>
      <c r="BM2390" s="14" t="s">
        <v>5537</v>
      </c>
      <c r="BN2390" s="14" t="s">
        <v>5537</v>
      </c>
      <c r="BO2390" s="14" t="str">
        <f>_xlfn.XLOOKUP(B2390,'[4]cell downs 18042026 17h'!$B:$B,'[4]cell downs 18042026 17h'!$B:$B,"")</f>
        <v/>
      </c>
      <c r="BP2390" s="14" t="str">
        <f>_xlfn.XLOOKUP(B2390,'[5]Cells Huawei 19042026 15h'!$B:$B,'[5]Cells Huawei 19042026 15h'!$B:$B,"")</f>
        <v/>
      </c>
      <c r="BQ2390" s="9" t="str">
        <f>_xlfn.XLOOKUP(B2390,'[6]cells down 19042026 9H40'!$B:$B,'[6]cells down 19042026 9H40'!$B:$B,"")</f>
        <v/>
      </c>
      <c r="BR2390" s="9" t="s">
        <v>5537</v>
      </c>
      <c r="BS2390" s="9" t="s">
        <v>5537</v>
      </c>
      <c r="BT2390" s="108"/>
    </row>
    <row r="2391" spans="1:72" s="9" customFormat="1" x14ac:dyDescent="0.35">
      <c r="A2391" s="1" t="s">
        <v>3134</v>
      </c>
      <c r="B2391" s="8" t="s">
        <v>3135</v>
      </c>
      <c r="C2391" s="3" t="str">
        <f>_xlfn.XLOOKUP(B2391,'[1]daily break down'!$D:$D,'[1]daily break down'!$E:$E,"")</f>
        <v>EXTREME-NORD</v>
      </c>
      <c r="D2391" s="1" t="s">
        <v>11</v>
      </c>
      <c r="E2391" s="1" t="s">
        <v>12</v>
      </c>
      <c r="F2391" s="3" t="s">
        <v>55</v>
      </c>
      <c r="G2391" s="1" t="s">
        <v>3136</v>
      </c>
      <c r="H2391" s="32" t="str">
        <f>_xlfn.XLOOKUP(B2391,[2]CALCULATION!$B:$B,[2]CALCULATION!$H:$H,"")</f>
        <v>Huawei</v>
      </c>
      <c r="I2391" s="28">
        <v>0</v>
      </c>
      <c r="J2391" s="28">
        <v>0</v>
      </c>
      <c r="K2391" s="28">
        <v>0</v>
      </c>
      <c r="L2391" s="28">
        <v>0</v>
      </c>
      <c r="M2391" s="28">
        <v>0</v>
      </c>
      <c r="N2391" s="28">
        <v>0</v>
      </c>
      <c r="O2391" s="28">
        <v>0</v>
      </c>
      <c r="P2391" s="28">
        <v>0</v>
      </c>
      <c r="Q2391" s="28">
        <v>0</v>
      </c>
      <c r="R2391" s="28">
        <v>0</v>
      </c>
      <c r="S2391" s="93">
        <v>0</v>
      </c>
      <c r="T2391" s="93">
        <f>_xlfn.XLOOKUP(B2391,'[3]Nur des jours'!$B:$B,'[3]Nur des jours'!$U:$U,"")</f>
        <v>0</v>
      </c>
      <c r="U2391" s="93">
        <v>0</v>
      </c>
      <c r="V2391" s="93">
        <v>0.56679878892684188</v>
      </c>
      <c r="W2391" s="93">
        <v>0</v>
      </c>
      <c r="X2391" s="93">
        <v>0</v>
      </c>
      <c r="Y2391" s="93">
        <v>0</v>
      </c>
      <c r="Z2391" s="93">
        <v>0</v>
      </c>
      <c r="AA2391" s="93">
        <v>0</v>
      </c>
      <c r="AB2391" s="93">
        <v>0</v>
      </c>
      <c r="AC2391" s="93"/>
      <c r="AD2391" s="93">
        <v>0</v>
      </c>
      <c r="AE2391" s="93">
        <v>0</v>
      </c>
      <c r="AF2391" s="93">
        <v>0</v>
      </c>
      <c r="AG2391" s="93"/>
      <c r="AH2391" s="93">
        <v>0</v>
      </c>
      <c r="AI2391" s="93">
        <v>0</v>
      </c>
      <c r="AJ2391" s="93">
        <v>0</v>
      </c>
      <c r="AK2391" s="93">
        <v>0</v>
      </c>
      <c r="AL2391" s="93">
        <v>0</v>
      </c>
      <c r="AM2391" s="49" t="s">
        <v>5601</v>
      </c>
      <c r="AN2391" s="49"/>
      <c r="AO2391" s="48" t="str" cm="1">
        <f t="array" ref="AO2391">IFERROR(_xlfn.IFS(
AQ2391="MPR ISSUE","PDH",
AQ2391="BSS Hardware Issue","BSS",
AQ2391="Sites strategiques, MLL, Pylone, etc.","ENVTECH",
AQ2391="AKTIVCO DEFAUT GE &amp; POWER Cabinet","AKTIVCO",
AQ2391="AKTIVCO Coupure ENEO &amp; Baisse de tension","AKTIVCO GRID ONLY",
AQ2391="Coupure ENEO &amp; Baisse de tension","IHS GRID ONLY",
AQ2391="Defaut GE &amp; POWER Cabinet","IHS",
AQ2391="Sharing","Partners",
AQ2391="Sites strategiques &amp; DataCenter","SST &amp; DC",
AQ2391="Exclu","Exclu",
AQ2391="SAT","SAT",
AQ2391="SPARE-ISSUE","SPARE-ISSUE",
AQ2391="Fiber CAmtel","TRANS_FO_CAMTEL",
AQ2391="Fiber AOF","Fiber AOF",
AQ2391="Projet OCM (HUAWEI)","TRAVAUX-HUAWEI",
AQ2391="Projet OCM (NOKIA)","TRAVAUX-NOKIA",
AQ2391="ACCESS-ISSUE","ACCESS-ISSUE",
AQ2391="Projet OCM (ZTE, NOKIA, autres projets)","TRAVAUX OCM",
AQ2391="No root CAuse","No root cause",
AQ2391="ODU HS","PDH",
AQ2391="IP &amp; VLAN","PDH",
AQ2391="Warehouse HUAWEI","SPARE-ISSUE",
AQ2391="SPARE-HS","SPARE-ISSUE",
AQ2391="Power Telco","BSS",AQ2391="no impacts","no impacts"
),"")</f>
        <v>No root cause</v>
      </c>
      <c r="AP2391" s="48" t="str" cm="1">
        <f t="array" ref="AP2391">IFERROR(_xlfn.IFS(
AQ2391="MPR ISSUE","TX ISSUE",
AQ2391="BSS Hardware Issue","RAN ISSUE",
AQ2391="Sites strategiques, MLL, Pylone, etc.","ENVTECH",
AQ2391="AKTIVCO DEFAUT GE &amp; POWER Cabinet","POWER ISSUE",
AQ2391="AKTIVCO Coupure ENEO &amp; Baisse de tension","POWER ISSUE",
AQ2391="Coupure ENEO &amp; Baisse de tension","POWER ISSUE",
AQ2391="Defaut GE &amp; POWER Cabinet","POWER ISSUE",
AQ2391="Sharing","POWER ISSUE",
AQ2391="Sites strategiques &amp; DataCenter","POWER ISSUE",
AQ2391="Exclu","Exclu",
AQ2391="SAT","TX ISSUE",
AQ2391="SPARE-ISSUE","SPARE-ISSUE",
AQ2391="Fiber CAmtel","TX ISSUE",
AQ2391="Fiber AOF","TX ISSUE",
AQ2391="Projet OCM (HUAWEI)","TRAVAUX-HUAWEI",
AQ2391="Projet OCM (NOKIA)","TRAVAUX -NOKIA",
AQ2391="ACCESS-ISSUE","ACCESS-ISSUE",
AQ2391="Projet OCM (ZTE, NOKIA, autres projets)","TRAVAUX OCM",
AQ2391="No root CAuse","No root cause",
AQ2391="ODU HS","TX ISSUE",
AQ2391="IP &amp; VLAN","TX ISSUE",
AQ2391="Warehouse HUAWEI","SPARE-ISSUE",
AQ2391="SPARE-HS","SPARE-ISSUE",
AQ2391="Power Telco","RAN ISSUE",AQ2391="no impacts","no impacts"
),"")</f>
        <v>No root cause</v>
      </c>
      <c r="AQ2391" s="67" t="s">
        <v>5344</v>
      </c>
      <c r="AR2391" s="48" t="str" cm="1">
        <f t="array" ref="AR2391">IFERROR(_xlfn.IFS(
AQ2391="MPR ISSUE","ACTIVE",
AQ2391="BSS Hardware Issue","ACTIVE",
AQ2391="Sites strategiques, MLL, Pylone, etc.","PASSIVE",
AQ2391="AKTIVCO DEFAUT GE &amp; POWER Cabinet","PASSIVE",
AQ2391="AKTIVCO Coupure ENEO &amp; Baisse de tension","PASSIVE",
AQ2391="Coupure ENEO &amp; Baisse de tension","PASSIVE",
AQ2391="Defaut GE &amp; POWER Cabinet","PASSIVE",
AQ2391="Sharing","PASSIVE",
AQ2391="Sites strategiques &amp; DataCenter","PASSIVE",
AQ2391="Exclu","Exclu",
AQ2391="SAT","ACTIVE",
AQ2391="SPARE-ISSUE","SPARE-ISSUE",
AQ2391="Fiber CAmtel","ACTIVE",
AQ2391="Fiber AOF","ACTIVE",
AQ2391="Projet OCM (HUAWEI)","PLANNED WORKS",
AQ2391="Projet OCM (NOKIA)","PLANNED WORKS",
AQ2391="ACCESS-ISSUE","ACCESS-ISSUE",
AQ2391="Projet OCM (ZTE, NOKIA, autres projets)","PLANNED WORKS",
AQ2391="No root CAuse","No root cause",
AQ2391="ODU HS","ACTIVE",
AQ2391="IP &amp; VLAN","ACTIVE",
AQ2391="Warehouse HUAWEI","SPARE-ISSUE",
AQ2391="SPARE-HS","SPARE-ISSUE",
AQ2391="Power Telco","ACTIVE", AQ2391="no impacts","no impacts"
),"")</f>
        <v>No root cause</v>
      </c>
      <c r="AS2391" s="92" t="s">
        <v>5537</v>
      </c>
      <c r="AT2391" s="98" t="s">
        <v>3135</v>
      </c>
      <c r="AV2391" s="17" t="s">
        <v>5537</v>
      </c>
      <c r="AW2391" s="7" t="s">
        <v>5537</v>
      </c>
      <c r="AX2391" s="6" t="s">
        <v>5537</v>
      </c>
      <c r="AY2391" s="7"/>
      <c r="AZ2391" s="3" t="s">
        <v>5537</v>
      </c>
      <c r="BA2391" s="18" t="s">
        <v>5537</v>
      </c>
      <c r="BB2391" s="18" t="s">
        <v>5537</v>
      </c>
      <c r="BC2391" s="18" t="s">
        <v>5537</v>
      </c>
      <c r="BD2391" s="18" t="s">
        <v>5537</v>
      </c>
      <c r="BE2391" s="18" t="s">
        <v>5537</v>
      </c>
      <c r="BF2391" s="18" t="s">
        <v>5537</v>
      </c>
      <c r="BG2391" s="18" t="s">
        <v>5537</v>
      </c>
      <c r="BH2391" s="18" t="s">
        <v>5537</v>
      </c>
      <c r="BI2391" s="18" t="s">
        <v>5537</v>
      </c>
      <c r="BJ2391" s="18" t="s">
        <v>5537</v>
      </c>
      <c r="BK2391" s="18" t="s">
        <v>5537</v>
      </c>
      <c r="BL2391" s="9" t="s">
        <v>5537</v>
      </c>
      <c r="BM2391" s="14" t="s">
        <v>5537</v>
      </c>
      <c r="BN2391" s="14" t="s">
        <v>5537</v>
      </c>
      <c r="BO2391" s="14" t="str">
        <f>_xlfn.XLOOKUP(B2391,'[4]cell downs 18042026 17h'!$B:$B,'[4]cell downs 18042026 17h'!$B:$B,"")</f>
        <v/>
      </c>
      <c r="BP2391" s="14" t="str">
        <f>_xlfn.XLOOKUP(B2391,'[5]Cells Huawei 19042026 15h'!$B:$B,'[5]Cells Huawei 19042026 15h'!$B:$B,"")</f>
        <v/>
      </c>
      <c r="BQ2391" s="9" t="str">
        <f>_xlfn.XLOOKUP(B2391,'[6]cells down 19042026 9H40'!$B:$B,'[6]cells down 19042026 9H40'!$B:$B,"")</f>
        <v/>
      </c>
      <c r="BR2391" s="9" t="s">
        <v>3135</v>
      </c>
      <c r="BS2391" s="9" t="s">
        <v>1129</v>
      </c>
      <c r="BT2391" s="108"/>
    </row>
    <row r="2392" spans="1:72" s="9" customFormat="1" x14ac:dyDescent="0.35">
      <c r="A2392" s="1" t="s">
        <v>3872</v>
      </c>
      <c r="B2392" s="8" t="s">
        <v>3873</v>
      </c>
      <c r="C2392" s="3" t="str">
        <f>_xlfn.XLOOKUP(B2392,'[1]daily break down'!$D:$D,'[1]daily break down'!$E:$E,"")</f>
        <v>EXTREME-NORD</v>
      </c>
      <c r="D2392" s="1" t="s">
        <v>21</v>
      </c>
      <c r="E2392" s="1" t="s">
        <v>122</v>
      </c>
      <c r="F2392" s="3" t="s">
        <v>55</v>
      </c>
      <c r="G2392" s="1" t="s">
        <v>2081</v>
      </c>
      <c r="H2392" s="32" t="str">
        <f>_xlfn.XLOOKUP(B2392,[2]CALCULATION!$B:$B,[2]CALCULATION!$H:$H,"")</f>
        <v>HUAWEI</v>
      </c>
      <c r="I2392" s="28">
        <v>0</v>
      </c>
      <c r="J2392" s="28">
        <v>0</v>
      </c>
      <c r="K2392" s="28">
        <v>0</v>
      </c>
      <c r="L2392" s="28">
        <v>0</v>
      </c>
      <c r="M2392" s="28">
        <v>0</v>
      </c>
      <c r="N2392" s="28">
        <v>0</v>
      </c>
      <c r="O2392" s="28">
        <v>0</v>
      </c>
      <c r="P2392" s="28">
        <v>0</v>
      </c>
      <c r="Q2392" s="28">
        <v>0</v>
      </c>
      <c r="R2392" s="28">
        <v>0</v>
      </c>
      <c r="S2392" s="93">
        <v>0</v>
      </c>
      <c r="T2392" s="93">
        <f>_xlfn.XLOOKUP(B2392,'[3]Nur des jours'!$B:$B,'[3]Nur des jours'!$U:$U,"")</f>
        <v>0</v>
      </c>
      <c r="U2392" s="93">
        <v>0</v>
      </c>
      <c r="V2392" s="93">
        <v>0.64454189531237061</v>
      </c>
      <c r="W2392" s="93">
        <v>0</v>
      </c>
      <c r="X2392" s="93">
        <v>0</v>
      </c>
      <c r="Y2392" s="93">
        <v>0</v>
      </c>
      <c r="Z2392" s="93">
        <v>0</v>
      </c>
      <c r="AA2392" s="93">
        <v>0</v>
      </c>
      <c r="AB2392" s="93">
        <v>0</v>
      </c>
      <c r="AC2392" s="93"/>
      <c r="AD2392" s="93">
        <v>0</v>
      </c>
      <c r="AE2392" s="93">
        <v>0</v>
      </c>
      <c r="AF2392" s="93">
        <v>0</v>
      </c>
      <c r="AG2392" s="93"/>
      <c r="AH2392" s="93">
        <v>0</v>
      </c>
      <c r="AI2392" s="93">
        <v>0</v>
      </c>
      <c r="AJ2392" s="93">
        <v>0</v>
      </c>
      <c r="AK2392" s="93">
        <v>0</v>
      </c>
      <c r="AL2392" s="93">
        <v>0</v>
      </c>
      <c r="AM2392" s="49" t="s">
        <v>5601</v>
      </c>
      <c r="AN2392" s="49"/>
      <c r="AO2392" s="48" t="str" cm="1">
        <f t="array" ref="AO2392">IFERROR(_xlfn.IFS(
AQ2392="MPR ISSUE","PDH",
AQ2392="BSS Hardware Issue","BSS",
AQ2392="Sites strategiques, MLL, Pylone, etc.","ENVTECH",
AQ2392="AKTIVCO DEFAUT GE &amp; POWER Cabinet","AKTIVCO",
AQ2392="AKTIVCO Coupure ENEO &amp; Baisse de tension","AKTIVCO GRID ONLY",
AQ2392="Coupure ENEO &amp; Baisse de tension","IHS GRID ONLY",
AQ2392="Defaut GE &amp; POWER Cabinet","IHS",
AQ2392="Sharing","Partners",
AQ2392="Sites strategiques &amp; DataCenter","SST &amp; DC",
AQ2392="Exclu","Exclu",
AQ2392="SAT","SAT",
AQ2392="SPARE-ISSUE","SPARE-ISSUE",
AQ2392="Fiber CAmtel","TRANS_FO_CAMTEL",
AQ2392="Fiber AOF","Fiber AOF",
AQ2392="Projet OCM (HUAWEI)","TRAVAUX-HUAWEI",
AQ2392="Projet OCM (NOKIA)","TRAVAUX-NOKIA",
AQ2392="ACCESS-ISSUE","ACCESS-ISSUE",
AQ2392="Projet OCM (ZTE, NOKIA, autres projets)","TRAVAUX OCM",
AQ2392="No root CAuse","No root cause",
AQ2392="ODU HS","PDH",
AQ2392="IP &amp; VLAN","PDH",
AQ2392="Warehouse HUAWEI","SPARE-ISSUE",
AQ2392="SPARE-HS","SPARE-ISSUE",
AQ2392="Power Telco","BSS",AQ2392="no impacts","no impacts"
),"")</f>
        <v>IHS</v>
      </c>
      <c r="AP2392" s="48" t="str" cm="1">
        <f t="array" ref="AP2392">IFERROR(_xlfn.IFS(
AQ2392="MPR ISSUE","TX ISSUE",
AQ2392="BSS Hardware Issue","RAN ISSUE",
AQ2392="Sites strategiques, MLL, Pylone, etc.","ENVTECH",
AQ2392="AKTIVCO DEFAUT GE &amp; POWER Cabinet","POWER ISSUE",
AQ2392="AKTIVCO Coupure ENEO &amp; Baisse de tension","POWER ISSUE",
AQ2392="Coupure ENEO &amp; Baisse de tension","POWER ISSUE",
AQ2392="Defaut GE &amp; POWER Cabinet","POWER ISSUE",
AQ2392="Sharing","POWER ISSUE",
AQ2392="Sites strategiques &amp; DataCenter","POWER ISSUE",
AQ2392="Exclu","Exclu",
AQ2392="SAT","TX ISSUE",
AQ2392="SPARE-ISSUE","SPARE-ISSUE",
AQ2392="Fiber CAmtel","TX ISSUE",
AQ2392="Fiber AOF","TX ISSUE",
AQ2392="Projet OCM (HUAWEI)","TRAVAUX-HUAWEI",
AQ2392="Projet OCM (NOKIA)","TRAVAUX -NOKIA",
AQ2392="ACCESS-ISSUE","ACCESS-ISSUE",
AQ2392="Projet OCM (ZTE, NOKIA, autres projets)","TRAVAUX OCM",
AQ2392="No root CAuse","No root cause",
AQ2392="ODU HS","TX ISSUE",
AQ2392="IP &amp; VLAN","TX ISSUE",
AQ2392="Warehouse HUAWEI","SPARE-ISSUE",
AQ2392="SPARE-HS","SPARE-ISSUE",
AQ2392="Power Telco","RAN ISSUE",AQ2392="no impacts","no impacts"
),"")</f>
        <v>POWER ISSUE</v>
      </c>
      <c r="AQ2392" s="67" t="s">
        <v>5330</v>
      </c>
      <c r="AR2392" s="48" t="str" cm="1">
        <f t="array" ref="AR2392">IFERROR(_xlfn.IFS(
AQ2392="MPR ISSUE","ACTIVE",
AQ2392="BSS Hardware Issue","ACTIVE",
AQ2392="Sites strategiques, MLL, Pylone, etc.","PASSIVE",
AQ2392="AKTIVCO DEFAUT GE &amp; POWER Cabinet","PASSIVE",
AQ2392="AKTIVCO Coupure ENEO &amp; Baisse de tension","PASSIVE",
AQ2392="Coupure ENEO &amp; Baisse de tension","PASSIVE",
AQ2392="Defaut GE &amp; POWER Cabinet","PASSIVE",
AQ2392="Sharing","PASSIVE",
AQ2392="Sites strategiques &amp; DataCenter","PASSIVE",
AQ2392="Exclu","Exclu",
AQ2392="SAT","ACTIVE",
AQ2392="SPARE-ISSUE","SPARE-ISSUE",
AQ2392="Fiber CAmtel","ACTIVE",
AQ2392="Fiber AOF","ACTIVE",
AQ2392="Projet OCM (HUAWEI)","PLANNED WORKS",
AQ2392="Projet OCM (NOKIA)","PLANNED WORKS",
AQ2392="ACCESS-ISSUE","ACCESS-ISSUE",
AQ2392="Projet OCM (ZTE, NOKIA, autres projets)","PLANNED WORKS",
AQ2392="No root CAuse","No root cause",
AQ2392="ODU HS","ACTIVE",
AQ2392="IP &amp; VLAN","ACTIVE",
AQ2392="Warehouse HUAWEI","SPARE-ISSUE",
AQ2392="SPARE-HS","SPARE-ISSUE",
AQ2392="Power Telco","ACTIVE", AQ2392="no impacts","no impacts"
),"")</f>
        <v>PASSIVE</v>
      </c>
      <c r="AS2392" s="92" t="s">
        <v>5693</v>
      </c>
      <c r="AT2392" s="129" t="s">
        <v>1987</v>
      </c>
      <c r="AU2392" s="9" t="s">
        <v>5988</v>
      </c>
      <c r="AV2392" s="17" t="s">
        <v>5693</v>
      </c>
      <c r="AW2392" s="7" t="s">
        <v>5537</v>
      </c>
      <c r="AX2392" s="6" t="s">
        <v>5537</v>
      </c>
      <c r="AY2392" s="7"/>
      <c r="AZ2392" s="3" t="s">
        <v>5537</v>
      </c>
      <c r="BA2392" s="18" t="s">
        <v>5537</v>
      </c>
      <c r="BB2392" s="18" t="s">
        <v>5537</v>
      </c>
      <c r="BC2392" s="18" t="s">
        <v>5537</v>
      </c>
      <c r="BD2392" s="18" t="s">
        <v>5537</v>
      </c>
      <c r="BE2392" s="18" t="s">
        <v>5537</v>
      </c>
      <c r="BF2392" s="18" t="s">
        <v>5537</v>
      </c>
      <c r="BG2392" s="18" t="s">
        <v>5537</v>
      </c>
      <c r="BH2392" s="18" t="s">
        <v>5537</v>
      </c>
      <c r="BI2392" s="18" t="s">
        <v>5537</v>
      </c>
      <c r="BJ2392" s="18" t="s">
        <v>5537</v>
      </c>
      <c r="BK2392" s="18" t="s">
        <v>5537</v>
      </c>
      <c r="BL2392" s="9" t="s">
        <v>5537</v>
      </c>
      <c r="BM2392" s="14" t="s">
        <v>5537</v>
      </c>
      <c r="BN2392" s="14" t="s">
        <v>5537</v>
      </c>
      <c r="BO2392" s="14" t="str">
        <f>_xlfn.XLOOKUP(B2392,'[4]cell downs 18042026 17h'!$B:$B,'[4]cell downs 18042026 17h'!$B:$B,"")</f>
        <v/>
      </c>
      <c r="BP2392" s="14" t="str">
        <f>_xlfn.XLOOKUP(B2392,'[5]Cells Huawei 19042026 15h'!$B:$B,'[5]Cells Huawei 19042026 15h'!$B:$B,"")</f>
        <v/>
      </c>
      <c r="BQ2392" s="9" t="str">
        <f>_xlfn.XLOOKUP(B2392,'[6]cells down 19042026 9H40'!$B:$B,'[6]cells down 19042026 9H40'!$B:$B,"")</f>
        <v/>
      </c>
      <c r="BR2392" s="9" t="s">
        <v>5537</v>
      </c>
      <c r="BS2392" s="9" t="s">
        <v>5537</v>
      </c>
      <c r="BT2392" s="108"/>
    </row>
    <row r="2393" spans="1:72" s="9" customFormat="1" x14ac:dyDescent="0.35">
      <c r="A2393" s="1" t="s">
        <v>3097</v>
      </c>
      <c r="B2393" s="8" t="s">
        <v>4847</v>
      </c>
      <c r="C2393" s="3" t="str">
        <f>_xlfn.XLOOKUP(B2393,'[1]daily break down'!$D:$D,'[1]daily break down'!$E:$E,"")</f>
        <v>NORD-OUEST</v>
      </c>
      <c r="D2393" s="1"/>
      <c r="E2393" s="1"/>
      <c r="F2393" s="3" t="s">
        <v>51</v>
      </c>
      <c r="G2393" s="1" t="s">
        <v>3097</v>
      </c>
      <c r="H2393" s="32" t="str">
        <f>_xlfn.XLOOKUP(B2393,[2]CALCULATION!$B:$B,[2]CALCULATION!$H:$H,"")</f>
        <v>HUAWEI</v>
      </c>
      <c r="I2393" s="28">
        <v>0</v>
      </c>
      <c r="J2393" s="28">
        <v>0</v>
      </c>
      <c r="K2393" s="28">
        <v>0</v>
      </c>
      <c r="L2393" s="28">
        <v>0</v>
      </c>
      <c r="M2393" s="28">
        <v>0</v>
      </c>
      <c r="N2393" s="28">
        <v>0</v>
      </c>
      <c r="O2393" s="28">
        <v>0</v>
      </c>
      <c r="P2393" s="28">
        <v>0</v>
      </c>
      <c r="Q2393" s="28">
        <v>0</v>
      </c>
      <c r="R2393" s="28">
        <v>0</v>
      </c>
      <c r="S2393" s="93">
        <v>0</v>
      </c>
      <c r="T2393" s="93">
        <f>_xlfn.XLOOKUP(B2393,'[3]Nur des jours'!$B:$B,'[3]Nur des jours'!$U:$U,"")</f>
        <v>0</v>
      </c>
      <c r="U2393" s="93">
        <v>0</v>
      </c>
      <c r="V2393" s="93">
        <v>1.5709850385095012</v>
      </c>
      <c r="W2393" s="93">
        <v>0</v>
      </c>
      <c r="X2393" s="93">
        <v>0</v>
      </c>
      <c r="Y2393" s="93">
        <v>0</v>
      </c>
      <c r="Z2393" s="93">
        <v>0</v>
      </c>
      <c r="AA2393" s="93">
        <v>0</v>
      </c>
      <c r="AB2393" s="93">
        <v>0</v>
      </c>
      <c r="AC2393" s="93"/>
      <c r="AD2393" s="93">
        <v>0</v>
      </c>
      <c r="AE2393" s="93">
        <v>0</v>
      </c>
      <c r="AF2393" s="93">
        <v>0</v>
      </c>
      <c r="AG2393" s="93"/>
      <c r="AH2393" s="93">
        <v>0</v>
      </c>
      <c r="AI2393" s="93">
        <v>0</v>
      </c>
      <c r="AJ2393" s="93">
        <v>0</v>
      </c>
      <c r="AK2393" s="93">
        <v>0</v>
      </c>
      <c r="AL2393" s="93">
        <v>0</v>
      </c>
      <c r="AM2393" s="49" t="s">
        <v>5601</v>
      </c>
      <c r="AN2393" s="49"/>
      <c r="AO2393" s="48" t="str" cm="1">
        <f t="array" ref="AO2393">IFERROR(_xlfn.IFS(
AQ2393="MPR ISSUE","PDH",
AQ2393="BSS Hardware Issue","BSS",
AQ2393="Sites strategiques, MLL, Pylone, etc.","ENVTECH",
AQ2393="AKTIVCO DEFAUT GE &amp; POWER Cabinet","AKTIVCO",
AQ2393="AKTIVCO Coupure ENEO &amp; Baisse de tension","AKTIVCO GRID ONLY",
AQ2393="Coupure ENEO &amp; Baisse de tension","IHS GRID ONLY",
AQ2393="Defaut GE &amp; POWER Cabinet","IHS",
AQ2393="Sharing","Partners",
AQ2393="Sites strategiques &amp; DataCenter","SST &amp; DC",
AQ2393="Exclu","Exclu",
AQ2393="SAT","SAT",
AQ2393="SPARE-ISSUE","SPARE-ISSUE",
AQ2393="Fiber CAmtel","TRANS_FO_CAMTEL",
AQ2393="Fiber AOF","Fiber AOF",
AQ2393="Projet OCM (HUAWEI)","TRAVAUX-HUAWEI",
AQ2393="Projet OCM (NOKIA)","TRAVAUX-NOKIA",
AQ2393="ACCESS-ISSUE","ACCESS-ISSUE",
AQ2393="Projet OCM (ZTE, NOKIA, autres projets)","TRAVAUX OCM",
AQ2393="No root CAuse","No root cause",
AQ2393="ODU HS","PDH",
AQ2393="IP &amp; VLAN","PDH",
AQ2393="Warehouse HUAWEI","SPARE-ISSUE",
AQ2393="SPARE-HS","SPARE-ISSUE",
AQ2393="Power Telco","BSS",AQ2393="no impacts","no impacts"
),"")</f>
        <v>No root cause</v>
      </c>
      <c r="AP2393" s="48" t="str" cm="1">
        <f t="array" ref="AP2393">IFERROR(_xlfn.IFS(
AQ2393="MPR ISSUE","TX ISSUE",
AQ2393="BSS Hardware Issue","RAN ISSUE",
AQ2393="Sites strategiques, MLL, Pylone, etc.","ENVTECH",
AQ2393="AKTIVCO DEFAUT GE &amp; POWER Cabinet","POWER ISSUE",
AQ2393="AKTIVCO Coupure ENEO &amp; Baisse de tension","POWER ISSUE",
AQ2393="Coupure ENEO &amp; Baisse de tension","POWER ISSUE",
AQ2393="Defaut GE &amp; POWER Cabinet","POWER ISSUE",
AQ2393="Sharing","POWER ISSUE",
AQ2393="Sites strategiques &amp; DataCenter","POWER ISSUE",
AQ2393="Exclu","Exclu",
AQ2393="SAT","TX ISSUE",
AQ2393="SPARE-ISSUE","SPARE-ISSUE",
AQ2393="Fiber CAmtel","TX ISSUE",
AQ2393="Fiber AOF","TX ISSUE",
AQ2393="Projet OCM (HUAWEI)","TRAVAUX-HUAWEI",
AQ2393="Projet OCM (NOKIA)","TRAVAUX -NOKIA",
AQ2393="ACCESS-ISSUE","ACCESS-ISSUE",
AQ2393="Projet OCM (ZTE, NOKIA, autres projets)","TRAVAUX OCM",
AQ2393="No root CAuse","No root cause",
AQ2393="ODU HS","TX ISSUE",
AQ2393="IP &amp; VLAN","TX ISSUE",
AQ2393="Warehouse HUAWEI","SPARE-ISSUE",
AQ2393="SPARE-HS","SPARE-ISSUE",
AQ2393="Power Telco","RAN ISSUE",AQ2393="no impacts","no impacts"
),"")</f>
        <v>No root cause</v>
      </c>
      <c r="AQ2393" s="67" t="s">
        <v>5344</v>
      </c>
      <c r="AR2393" s="48" t="str" cm="1">
        <f t="array" ref="AR2393">IFERROR(_xlfn.IFS(
AQ2393="MPR ISSUE","ACTIVE",
AQ2393="BSS Hardware Issue","ACTIVE",
AQ2393="Sites strategiques, MLL, Pylone, etc.","PASSIVE",
AQ2393="AKTIVCO DEFAUT GE &amp; POWER Cabinet","PASSIVE",
AQ2393="AKTIVCO Coupure ENEO &amp; Baisse de tension","PASSIVE",
AQ2393="Coupure ENEO &amp; Baisse de tension","PASSIVE",
AQ2393="Defaut GE &amp; POWER Cabinet","PASSIVE",
AQ2393="Sharing","PASSIVE",
AQ2393="Sites strategiques &amp; DataCenter","PASSIVE",
AQ2393="Exclu","Exclu",
AQ2393="SAT","ACTIVE",
AQ2393="SPARE-ISSUE","SPARE-ISSUE",
AQ2393="Fiber CAmtel","ACTIVE",
AQ2393="Fiber AOF","ACTIVE",
AQ2393="Projet OCM (HUAWEI)","PLANNED WORKS",
AQ2393="Projet OCM (NOKIA)","PLANNED WORKS",
AQ2393="ACCESS-ISSUE","ACCESS-ISSUE",
AQ2393="Projet OCM (ZTE, NOKIA, autres projets)","PLANNED WORKS",
AQ2393="No root CAuse","No root cause",
AQ2393="ODU HS","ACTIVE",
AQ2393="IP &amp; VLAN","ACTIVE",
AQ2393="Warehouse HUAWEI","SPARE-ISSUE",
AQ2393="SPARE-HS","SPARE-ISSUE",
AQ2393="Power Telco","ACTIVE", AQ2393="no impacts","no impacts"
),"")</f>
        <v>No root cause</v>
      </c>
      <c r="AS2393" s="92" t="s">
        <v>5537</v>
      </c>
      <c r="AT2393" s="98" t="s">
        <v>4847</v>
      </c>
      <c r="AV2393" s="17" t="s">
        <v>5537</v>
      </c>
      <c r="AW2393" s="7" t="s">
        <v>5537</v>
      </c>
      <c r="AX2393" s="6" t="s">
        <v>5537</v>
      </c>
      <c r="AY2393" s="7"/>
      <c r="AZ2393" s="3" t="s">
        <v>5537</v>
      </c>
      <c r="BA2393" s="18" t="s">
        <v>5537</v>
      </c>
      <c r="BB2393" s="18" t="s">
        <v>5537</v>
      </c>
      <c r="BC2393" s="18" t="s">
        <v>5537</v>
      </c>
      <c r="BD2393" s="18" t="s">
        <v>5537</v>
      </c>
      <c r="BE2393" s="18" t="s">
        <v>5537</v>
      </c>
      <c r="BF2393" s="18" t="s">
        <v>5537</v>
      </c>
      <c r="BG2393" s="18" t="s">
        <v>5537</v>
      </c>
      <c r="BH2393" s="18" t="s">
        <v>5537</v>
      </c>
      <c r="BI2393" s="18" t="s">
        <v>5537</v>
      </c>
      <c r="BJ2393" s="18" t="s">
        <v>5537</v>
      </c>
      <c r="BK2393" s="18" t="s">
        <v>5537</v>
      </c>
      <c r="BL2393" s="9" t="s">
        <v>5537</v>
      </c>
      <c r="BM2393" s="14" t="s">
        <v>5537</v>
      </c>
      <c r="BN2393" s="14" t="s">
        <v>5537</v>
      </c>
      <c r="BO2393" s="14" t="str">
        <f>_xlfn.XLOOKUP(B2393,'[4]cell downs 18042026 17h'!$B:$B,'[4]cell downs 18042026 17h'!$B:$B,"")</f>
        <v/>
      </c>
      <c r="BP2393" s="14" t="str">
        <f>_xlfn.XLOOKUP(B2393,'[5]Cells Huawei 19042026 15h'!$B:$B,'[5]Cells Huawei 19042026 15h'!$B:$B,"")</f>
        <v/>
      </c>
      <c r="BQ2393" s="9" t="str">
        <f>_xlfn.XLOOKUP(B2393,'[6]cells down 19042026 9H40'!$B:$B,'[6]cells down 19042026 9H40'!$B:$B,"")</f>
        <v/>
      </c>
      <c r="BR2393" s="9" t="s">
        <v>4847</v>
      </c>
      <c r="BS2393" s="9" t="s">
        <v>66</v>
      </c>
      <c r="BT2393" s="108"/>
    </row>
    <row r="2394" spans="1:72" s="9" customFormat="1" x14ac:dyDescent="0.35">
      <c r="A2394" s="1" t="s">
        <v>3095</v>
      </c>
      <c r="B2394" s="8" t="s">
        <v>3096</v>
      </c>
      <c r="C2394" s="3" t="str">
        <f>_xlfn.XLOOKUP(B2394,'[1]daily break down'!$D:$D,'[1]daily break down'!$E:$E,"")</f>
        <v>NORD-OUEST</v>
      </c>
      <c r="D2394" s="1"/>
      <c r="E2394" s="1"/>
      <c r="F2394" s="3" t="s">
        <v>51</v>
      </c>
      <c r="G2394" s="1" t="s">
        <v>3097</v>
      </c>
      <c r="H2394" s="32" t="str">
        <f>_xlfn.XLOOKUP(B2394,[2]CALCULATION!$B:$B,[2]CALCULATION!$H:$H,"")</f>
        <v>HUAWEI</v>
      </c>
      <c r="I2394" s="28">
        <v>0</v>
      </c>
      <c r="J2394" s="28">
        <v>0</v>
      </c>
      <c r="K2394" s="28">
        <v>0</v>
      </c>
      <c r="L2394" s="28">
        <v>0</v>
      </c>
      <c r="M2394" s="28">
        <v>0</v>
      </c>
      <c r="N2394" s="28">
        <v>0</v>
      </c>
      <c r="O2394" s="28">
        <v>0</v>
      </c>
      <c r="P2394" s="28">
        <v>0</v>
      </c>
      <c r="Q2394" s="28">
        <v>0</v>
      </c>
      <c r="R2394" s="28">
        <v>0</v>
      </c>
      <c r="S2394" s="93">
        <v>0</v>
      </c>
      <c r="T2394" s="93">
        <f>_xlfn.XLOOKUP(B2394,'[3]Nur des jours'!$B:$B,'[3]Nur des jours'!$U:$U,"")</f>
        <v>0</v>
      </c>
      <c r="U2394" s="93">
        <v>0</v>
      </c>
      <c r="V2394" s="93">
        <v>1.9143816364326425</v>
      </c>
      <c r="W2394" s="93">
        <v>0</v>
      </c>
      <c r="X2394" s="93">
        <v>0</v>
      </c>
      <c r="Y2394" s="93">
        <v>0</v>
      </c>
      <c r="Z2394" s="93">
        <v>0</v>
      </c>
      <c r="AA2394" s="93">
        <v>0</v>
      </c>
      <c r="AB2394" s="93">
        <v>0</v>
      </c>
      <c r="AC2394" s="93"/>
      <c r="AD2394" s="93">
        <v>0</v>
      </c>
      <c r="AE2394" s="93">
        <v>0</v>
      </c>
      <c r="AF2394" s="93">
        <v>0</v>
      </c>
      <c r="AG2394" s="93"/>
      <c r="AH2394" s="93">
        <v>0</v>
      </c>
      <c r="AI2394" s="93">
        <v>0</v>
      </c>
      <c r="AJ2394" s="93">
        <v>0</v>
      </c>
      <c r="AK2394" s="93">
        <v>0</v>
      </c>
      <c r="AL2394" s="93">
        <v>0</v>
      </c>
      <c r="AM2394" s="49" t="s">
        <v>5601</v>
      </c>
      <c r="AN2394" s="49"/>
      <c r="AO2394" s="48" t="str" cm="1">
        <f t="array" ref="AO2394">IFERROR(_xlfn.IFS(
AQ2394="MPR ISSUE","PDH",
AQ2394="BSS Hardware Issue","BSS",
AQ2394="Sites strategiques, MLL, Pylone, etc.","ENVTECH",
AQ2394="AKTIVCO DEFAUT GE &amp; POWER Cabinet","AKTIVCO",
AQ2394="AKTIVCO Coupure ENEO &amp; Baisse de tension","AKTIVCO GRID ONLY",
AQ2394="Coupure ENEO &amp; Baisse de tension","IHS GRID ONLY",
AQ2394="Defaut GE &amp; POWER Cabinet","IHS",
AQ2394="Sharing","Partners",
AQ2394="Sites strategiques &amp; DataCenter","SST &amp; DC",
AQ2394="Exclu","Exclu",
AQ2394="SAT","SAT",
AQ2394="SPARE-ISSUE","SPARE-ISSUE",
AQ2394="Fiber CAmtel","TRANS_FO_CAMTEL",
AQ2394="Fiber AOF","Fiber AOF",
AQ2394="Projet OCM (HUAWEI)","TRAVAUX-HUAWEI",
AQ2394="Projet OCM (NOKIA)","TRAVAUX-NOKIA",
AQ2394="ACCESS-ISSUE","ACCESS-ISSUE",
AQ2394="Projet OCM (ZTE, NOKIA, autres projets)","TRAVAUX OCM",
AQ2394="No root CAuse","No root cause",
AQ2394="ODU HS","PDH",
AQ2394="IP &amp; VLAN","PDH",
AQ2394="Warehouse HUAWEI","SPARE-ISSUE",
AQ2394="SPARE-HS","SPARE-ISSUE",
AQ2394="Power Telco","BSS",AQ2394="no impacts","no impacts"
),"")</f>
        <v>No root cause</v>
      </c>
      <c r="AP2394" s="48" t="str" cm="1">
        <f t="array" ref="AP2394">IFERROR(_xlfn.IFS(
AQ2394="MPR ISSUE","TX ISSUE",
AQ2394="BSS Hardware Issue","RAN ISSUE",
AQ2394="Sites strategiques, MLL, Pylone, etc.","ENVTECH",
AQ2394="AKTIVCO DEFAUT GE &amp; POWER Cabinet","POWER ISSUE",
AQ2394="AKTIVCO Coupure ENEO &amp; Baisse de tension","POWER ISSUE",
AQ2394="Coupure ENEO &amp; Baisse de tension","POWER ISSUE",
AQ2394="Defaut GE &amp; POWER Cabinet","POWER ISSUE",
AQ2394="Sharing","POWER ISSUE",
AQ2394="Sites strategiques &amp; DataCenter","POWER ISSUE",
AQ2394="Exclu","Exclu",
AQ2394="SAT","TX ISSUE",
AQ2394="SPARE-ISSUE","SPARE-ISSUE",
AQ2394="Fiber CAmtel","TX ISSUE",
AQ2394="Fiber AOF","TX ISSUE",
AQ2394="Projet OCM (HUAWEI)","TRAVAUX-HUAWEI",
AQ2394="Projet OCM (NOKIA)","TRAVAUX -NOKIA",
AQ2394="ACCESS-ISSUE","ACCESS-ISSUE",
AQ2394="Projet OCM (ZTE, NOKIA, autres projets)","TRAVAUX OCM",
AQ2394="No root CAuse","No root cause",
AQ2394="ODU HS","TX ISSUE",
AQ2394="IP &amp; VLAN","TX ISSUE",
AQ2394="Warehouse HUAWEI","SPARE-ISSUE",
AQ2394="SPARE-HS","SPARE-ISSUE",
AQ2394="Power Telco","RAN ISSUE",AQ2394="no impacts","no impacts"
),"")</f>
        <v>No root cause</v>
      </c>
      <c r="AQ2394" s="67" t="s">
        <v>5344</v>
      </c>
      <c r="AR2394" s="48" t="str" cm="1">
        <f t="array" ref="AR2394">IFERROR(_xlfn.IFS(
AQ2394="MPR ISSUE","ACTIVE",
AQ2394="BSS Hardware Issue","ACTIVE",
AQ2394="Sites strategiques, MLL, Pylone, etc.","PASSIVE",
AQ2394="AKTIVCO DEFAUT GE &amp; POWER Cabinet","PASSIVE",
AQ2394="AKTIVCO Coupure ENEO &amp; Baisse de tension","PASSIVE",
AQ2394="Coupure ENEO &amp; Baisse de tension","PASSIVE",
AQ2394="Defaut GE &amp; POWER Cabinet","PASSIVE",
AQ2394="Sharing","PASSIVE",
AQ2394="Sites strategiques &amp; DataCenter","PASSIVE",
AQ2394="Exclu","Exclu",
AQ2394="SAT","ACTIVE",
AQ2394="SPARE-ISSUE","SPARE-ISSUE",
AQ2394="Fiber CAmtel","ACTIVE",
AQ2394="Fiber AOF","ACTIVE",
AQ2394="Projet OCM (HUAWEI)","PLANNED WORKS",
AQ2394="Projet OCM (NOKIA)","PLANNED WORKS",
AQ2394="ACCESS-ISSUE","ACCESS-ISSUE",
AQ2394="Projet OCM (ZTE, NOKIA, autres projets)","PLANNED WORKS",
AQ2394="No root CAuse","No root cause",
AQ2394="ODU HS","ACTIVE",
AQ2394="IP &amp; VLAN","ACTIVE",
AQ2394="Warehouse HUAWEI","SPARE-ISSUE",
AQ2394="SPARE-HS","SPARE-ISSUE",
AQ2394="Power Telco","ACTIVE", AQ2394="no impacts","no impacts"
),"")</f>
        <v>No root cause</v>
      </c>
      <c r="AS2394" s="92" t="s">
        <v>5537</v>
      </c>
      <c r="AT2394" s="98" t="s">
        <v>3096</v>
      </c>
      <c r="AV2394" s="17" t="s">
        <v>5537</v>
      </c>
      <c r="AW2394" s="7" t="s">
        <v>5537</v>
      </c>
      <c r="AX2394" s="6" t="s">
        <v>5537</v>
      </c>
      <c r="AY2394" s="7"/>
      <c r="AZ2394" s="3" t="s">
        <v>5537</v>
      </c>
      <c r="BA2394" s="18" t="s">
        <v>5537</v>
      </c>
      <c r="BB2394" s="18" t="s">
        <v>5537</v>
      </c>
      <c r="BC2394" s="18" t="s">
        <v>5537</v>
      </c>
      <c r="BD2394" s="18" t="s">
        <v>5537</v>
      </c>
      <c r="BE2394" s="18" t="s">
        <v>5537</v>
      </c>
      <c r="BF2394" s="18" t="s">
        <v>5537</v>
      </c>
      <c r="BG2394" s="18" t="s">
        <v>5537</v>
      </c>
      <c r="BH2394" s="18" t="s">
        <v>5537</v>
      </c>
      <c r="BI2394" s="18" t="s">
        <v>5537</v>
      </c>
      <c r="BJ2394" s="18" t="s">
        <v>5537</v>
      </c>
      <c r="BK2394" s="18" t="s">
        <v>5537</v>
      </c>
      <c r="BL2394" s="9" t="s">
        <v>5537</v>
      </c>
      <c r="BM2394" s="14" t="s">
        <v>5537</v>
      </c>
      <c r="BN2394" s="14" t="s">
        <v>5537</v>
      </c>
      <c r="BO2394" s="14" t="str">
        <f>_xlfn.XLOOKUP(B2394,'[4]cell downs 18042026 17h'!$B:$B,'[4]cell downs 18042026 17h'!$B:$B,"")</f>
        <v/>
      </c>
      <c r="BP2394" s="14" t="str">
        <f>_xlfn.XLOOKUP(B2394,'[5]Cells Huawei 19042026 15h'!$B:$B,'[5]Cells Huawei 19042026 15h'!$B:$B,"")</f>
        <v/>
      </c>
      <c r="BQ2394" s="9" t="str">
        <f>_xlfn.XLOOKUP(B2394,'[6]cells down 19042026 9H40'!$B:$B,'[6]cells down 19042026 9H40'!$B:$B,"")</f>
        <v/>
      </c>
      <c r="BR2394" s="9" t="s">
        <v>3096</v>
      </c>
      <c r="BS2394" s="9" t="s">
        <v>12</v>
      </c>
      <c r="BT2394" s="108"/>
    </row>
    <row r="2395" spans="1:72" s="9" customFormat="1" x14ac:dyDescent="0.35">
      <c r="A2395" s="1" t="s">
        <v>4427</v>
      </c>
      <c r="B2395" s="8" t="s">
        <v>4428</v>
      </c>
      <c r="C2395" s="3" t="str">
        <f>_xlfn.XLOOKUP(B2395,'[1]daily break down'!$D:$D,'[1]daily break down'!$E:$E,"")</f>
        <v>NORD-OUEST</v>
      </c>
      <c r="D2395" s="1"/>
      <c r="E2395" s="1"/>
      <c r="F2395" s="3" t="s">
        <v>51</v>
      </c>
      <c r="G2395" s="1" t="s">
        <v>3468</v>
      </c>
      <c r="H2395" s="32" t="str">
        <f>_xlfn.XLOOKUP(B2395,[2]CALCULATION!$B:$B,[2]CALCULATION!$H:$H,"")</f>
        <v>Huawei</v>
      </c>
      <c r="I2395" s="28">
        <v>0</v>
      </c>
      <c r="J2395" s="28">
        <v>0</v>
      </c>
      <c r="K2395" s="28">
        <v>0</v>
      </c>
      <c r="L2395" s="28">
        <v>0</v>
      </c>
      <c r="M2395" s="28">
        <v>0</v>
      </c>
      <c r="N2395" s="28">
        <v>0</v>
      </c>
      <c r="O2395" s="28">
        <v>0</v>
      </c>
      <c r="P2395" s="28">
        <v>0</v>
      </c>
      <c r="Q2395" s="28">
        <v>0</v>
      </c>
      <c r="R2395" s="28">
        <v>0</v>
      </c>
      <c r="S2395" s="93">
        <v>0</v>
      </c>
      <c r="T2395" s="93">
        <f>_xlfn.XLOOKUP(B2395,'[3]Nur des jours'!$B:$B,'[3]Nur des jours'!$U:$U,"")</f>
        <v>0</v>
      </c>
      <c r="U2395" s="93">
        <v>0</v>
      </c>
      <c r="V2395" s="93">
        <v>1.9240482488806705</v>
      </c>
      <c r="W2395" s="93">
        <v>0</v>
      </c>
      <c r="X2395" s="93">
        <v>0</v>
      </c>
      <c r="Y2395" s="93">
        <v>0</v>
      </c>
      <c r="Z2395" s="93">
        <v>0</v>
      </c>
      <c r="AA2395" s="93">
        <v>0</v>
      </c>
      <c r="AB2395" s="93">
        <v>0</v>
      </c>
      <c r="AC2395" s="93"/>
      <c r="AD2395" s="93">
        <v>0</v>
      </c>
      <c r="AE2395" s="93">
        <v>0</v>
      </c>
      <c r="AF2395" s="93">
        <v>0</v>
      </c>
      <c r="AG2395" s="93"/>
      <c r="AH2395" s="93">
        <v>0</v>
      </c>
      <c r="AI2395" s="93">
        <v>0</v>
      </c>
      <c r="AJ2395" s="93">
        <v>0</v>
      </c>
      <c r="AK2395" s="93">
        <v>0</v>
      </c>
      <c r="AL2395" s="93">
        <v>0</v>
      </c>
      <c r="AM2395" s="49" t="s">
        <v>5601</v>
      </c>
      <c r="AN2395" s="49"/>
      <c r="AO2395" s="48" t="str" cm="1">
        <f t="array" ref="AO2395">IFERROR(_xlfn.IFS(
AQ2395="MPR ISSUE","PDH",
AQ2395="BSS Hardware Issue","BSS",
AQ2395="Sites strategiques, MLL, Pylone, etc.","ENVTECH",
AQ2395="AKTIVCO DEFAUT GE &amp; POWER Cabinet","AKTIVCO",
AQ2395="AKTIVCO Coupure ENEO &amp; Baisse de tension","AKTIVCO GRID ONLY",
AQ2395="Coupure ENEO &amp; Baisse de tension","IHS GRID ONLY",
AQ2395="Defaut GE &amp; POWER Cabinet","IHS",
AQ2395="Sharing","Partners",
AQ2395="Sites strategiques &amp; DataCenter","SST &amp; DC",
AQ2395="Exclu","Exclu",
AQ2395="SAT","SAT",
AQ2395="SPARE-ISSUE","SPARE-ISSUE",
AQ2395="Fiber CAmtel","TRANS_FO_CAMTEL",
AQ2395="Fiber AOF","Fiber AOF",
AQ2395="Projet OCM (HUAWEI)","TRAVAUX-HUAWEI",
AQ2395="Projet OCM (NOKIA)","TRAVAUX-NOKIA",
AQ2395="ACCESS-ISSUE","ACCESS-ISSUE",
AQ2395="Projet OCM (ZTE, NOKIA, autres projets)","TRAVAUX OCM",
AQ2395="No root CAuse","No root cause",
AQ2395="ODU HS","PDH",
AQ2395="IP &amp; VLAN","PDH",
AQ2395="Warehouse HUAWEI","SPARE-ISSUE",
AQ2395="SPARE-HS","SPARE-ISSUE",
AQ2395="Power Telco","BSS",AQ2395="no impacts","no impacts"
),"")</f>
        <v>No root cause</v>
      </c>
      <c r="AP2395" s="48" t="str" cm="1">
        <f t="array" ref="AP2395">IFERROR(_xlfn.IFS(
AQ2395="MPR ISSUE","TX ISSUE",
AQ2395="BSS Hardware Issue","RAN ISSUE",
AQ2395="Sites strategiques, MLL, Pylone, etc.","ENVTECH",
AQ2395="AKTIVCO DEFAUT GE &amp; POWER Cabinet","POWER ISSUE",
AQ2395="AKTIVCO Coupure ENEO &amp; Baisse de tension","POWER ISSUE",
AQ2395="Coupure ENEO &amp; Baisse de tension","POWER ISSUE",
AQ2395="Defaut GE &amp; POWER Cabinet","POWER ISSUE",
AQ2395="Sharing","POWER ISSUE",
AQ2395="Sites strategiques &amp; DataCenter","POWER ISSUE",
AQ2395="Exclu","Exclu",
AQ2395="SAT","TX ISSUE",
AQ2395="SPARE-ISSUE","SPARE-ISSUE",
AQ2395="Fiber CAmtel","TX ISSUE",
AQ2395="Fiber AOF","TX ISSUE",
AQ2395="Projet OCM (HUAWEI)","TRAVAUX-HUAWEI",
AQ2395="Projet OCM (NOKIA)","TRAVAUX -NOKIA",
AQ2395="ACCESS-ISSUE","ACCESS-ISSUE",
AQ2395="Projet OCM (ZTE, NOKIA, autres projets)","TRAVAUX OCM",
AQ2395="No root CAuse","No root cause",
AQ2395="ODU HS","TX ISSUE",
AQ2395="IP &amp; VLAN","TX ISSUE",
AQ2395="Warehouse HUAWEI","SPARE-ISSUE",
AQ2395="SPARE-HS","SPARE-ISSUE",
AQ2395="Power Telco","RAN ISSUE",AQ2395="no impacts","no impacts"
),"")</f>
        <v>No root cause</v>
      </c>
      <c r="AQ2395" s="67" t="s">
        <v>5344</v>
      </c>
      <c r="AR2395" s="48" t="str" cm="1">
        <f t="array" ref="AR2395">IFERROR(_xlfn.IFS(
AQ2395="MPR ISSUE","ACTIVE",
AQ2395="BSS Hardware Issue","ACTIVE",
AQ2395="Sites strategiques, MLL, Pylone, etc.","PASSIVE",
AQ2395="AKTIVCO DEFAUT GE &amp; POWER Cabinet","PASSIVE",
AQ2395="AKTIVCO Coupure ENEO &amp; Baisse de tension","PASSIVE",
AQ2395="Coupure ENEO &amp; Baisse de tension","PASSIVE",
AQ2395="Defaut GE &amp; POWER Cabinet","PASSIVE",
AQ2395="Sharing","PASSIVE",
AQ2395="Sites strategiques &amp; DataCenter","PASSIVE",
AQ2395="Exclu","Exclu",
AQ2395="SAT","ACTIVE",
AQ2395="SPARE-ISSUE","SPARE-ISSUE",
AQ2395="Fiber CAmtel","ACTIVE",
AQ2395="Fiber AOF","ACTIVE",
AQ2395="Projet OCM (HUAWEI)","PLANNED WORKS",
AQ2395="Projet OCM (NOKIA)","PLANNED WORKS",
AQ2395="ACCESS-ISSUE","ACCESS-ISSUE",
AQ2395="Projet OCM (ZTE, NOKIA, autres projets)","PLANNED WORKS",
AQ2395="No root CAuse","No root cause",
AQ2395="ODU HS","ACTIVE",
AQ2395="IP &amp; VLAN","ACTIVE",
AQ2395="Warehouse HUAWEI","SPARE-ISSUE",
AQ2395="SPARE-HS","SPARE-ISSUE",
AQ2395="Power Telco","ACTIVE", AQ2395="no impacts","no impacts"
),"")</f>
        <v>No root cause</v>
      </c>
      <c r="AS2395" s="92" t="s">
        <v>5537</v>
      </c>
      <c r="AT2395" s="98" t="s">
        <v>4428</v>
      </c>
      <c r="AV2395" s="17" t="s">
        <v>5537</v>
      </c>
      <c r="AW2395" s="7" t="s">
        <v>5537</v>
      </c>
      <c r="AX2395" s="6" t="s">
        <v>5537</v>
      </c>
      <c r="AY2395" s="7"/>
      <c r="AZ2395" s="3" t="s">
        <v>5537</v>
      </c>
      <c r="BA2395" s="18" t="s">
        <v>5537</v>
      </c>
      <c r="BB2395" s="18" t="s">
        <v>5537</v>
      </c>
      <c r="BC2395" s="18" t="s">
        <v>5537</v>
      </c>
      <c r="BD2395" s="18" t="s">
        <v>5537</v>
      </c>
      <c r="BE2395" s="18" t="s">
        <v>5537</v>
      </c>
      <c r="BF2395" s="18" t="s">
        <v>5537</v>
      </c>
      <c r="BG2395" s="18" t="s">
        <v>5537</v>
      </c>
      <c r="BH2395" s="18" t="s">
        <v>5537</v>
      </c>
      <c r="BI2395" s="18" t="s">
        <v>5537</v>
      </c>
      <c r="BJ2395" s="18" t="s">
        <v>5537</v>
      </c>
      <c r="BK2395" s="18" t="s">
        <v>5537</v>
      </c>
      <c r="BL2395" s="9" t="s">
        <v>5537</v>
      </c>
      <c r="BM2395" s="14" t="s">
        <v>5537</v>
      </c>
      <c r="BN2395" s="14" t="s">
        <v>5537</v>
      </c>
      <c r="BO2395" s="14" t="str">
        <f>_xlfn.XLOOKUP(B2395,'[4]cell downs 18042026 17h'!$B:$B,'[4]cell downs 18042026 17h'!$B:$B,"")</f>
        <v/>
      </c>
      <c r="BP2395" s="14" t="str">
        <f>_xlfn.XLOOKUP(B2395,'[5]Cells Huawei 19042026 15h'!$B:$B,'[5]Cells Huawei 19042026 15h'!$B:$B,"")</f>
        <v/>
      </c>
      <c r="BQ2395" s="9" t="str">
        <f>_xlfn.XLOOKUP(B2395,'[6]cells down 19042026 9H40'!$B:$B,'[6]cells down 19042026 9H40'!$B:$B,"")</f>
        <v/>
      </c>
      <c r="BR2395" s="9" t="s">
        <v>5537</v>
      </c>
      <c r="BS2395" s="9" t="s">
        <v>5537</v>
      </c>
      <c r="BT2395" s="108"/>
    </row>
    <row r="2396" spans="1:72" s="9" customFormat="1" x14ac:dyDescent="0.35">
      <c r="A2396" s="1" t="s">
        <v>3468</v>
      </c>
      <c r="B2396" s="8" t="s">
        <v>3469</v>
      </c>
      <c r="C2396" s="3" t="str">
        <f>_xlfn.XLOOKUP(B2396,'[1]daily break down'!$D:$D,'[1]daily break down'!$E:$E,"")</f>
        <v>NORD-OUEST</v>
      </c>
      <c r="D2396" s="1" t="s">
        <v>11</v>
      </c>
      <c r="E2396" s="1" t="s">
        <v>12</v>
      </c>
      <c r="F2396" s="3" t="s">
        <v>51</v>
      </c>
      <c r="G2396" s="1" t="s">
        <v>3468</v>
      </c>
      <c r="H2396" s="32" t="str">
        <f>_xlfn.XLOOKUP(B2396,[2]CALCULATION!$B:$B,[2]CALCULATION!$H:$H,"")</f>
        <v>HUAWEI</v>
      </c>
      <c r="I2396" s="28">
        <v>0</v>
      </c>
      <c r="J2396" s="28">
        <v>0</v>
      </c>
      <c r="K2396" s="28">
        <v>0</v>
      </c>
      <c r="L2396" s="28">
        <v>0</v>
      </c>
      <c r="M2396" s="28">
        <v>0</v>
      </c>
      <c r="N2396" s="28">
        <v>0</v>
      </c>
      <c r="O2396" s="28">
        <v>0</v>
      </c>
      <c r="P2396" s="28">
        <v>0</v>
      </c>
      <c r="Q2396" s="28">
        <v>0</v>
      </c>
      <c r="R2396" s="28">
        <v>0</v>
      </c>
      <c r="S2396" s="93">
        <v>0</v>
      </c>
      <c r="T2396" s="93">
        <f>_xlfn.XLOOKUP(B2396,'[3]Nur des jours'!$B:$B,'[3]Nur des jours'!$U:$U,"")</f>
        <v>0</v>
      </c>
      <c r="U2396" s="93">
        <v>0</v>
      </c>
      <c r="V2396" s="93">
        <v>1.9251183535797147</v>
      </c>
      <c r="W2396" s="93">
        <v>0</v>
      </c>
      <c r="X2396" s="93">
        <v>0</v>
      </c>
      <c r="Y2396" s="93">
        <v>0</v>
      </c>
      <c r="Z2396" s="93">
        <v>0</v>
      </c>
      <c r="AA2396" s="93">
        <v>0</v>
      </c>
      <c r="AB2396" s="93">
        <v>0</v>
      </c>
      <c r="AC2396" s="93"/>
      <c r="AD2396" s="93">
        <v>0</v>
      </c>
      <c r="AE2396" s="93">
        <v>0</v>
      </c>
      <c r="AF2396" s="93">
        <v>0</v>
      </c>
      <c r="AG2396" s="93"/>
      <c r="AH2396" s="93">
        <v>0</v>
      </c>
      <c r="AI2396" s="93">
        <v>0</v>
      </c>
      <c r="AJ2396" s="93">
        <v>0</v>
      </c>
      <c r="AK2396" s="93">
        <v>0</v>
      </c>
      <c r="AL2396" s="93">
        <v>0</v>
      </c>
      <c r="AM2396" s="49" t="s">
        <v>5601</v>
      </c>
      <c r="AN2396" s="49"/>
      <c r="AO2396" s="48" t="str" cm="1">
        <f t="array" ref="AO2396">IFERROR(_xlfn.IFS(
AQ2396="MPR ISSUE","PDH",
AQ2396="BSS Hardware Issue","BSS",
AQ2396="Sites strategiques, MLL, Pylone, etc.","ENVTECH",
AQ2396="AKTIVCO DEFAUT GE &amp; POWER Cabinet","AKTIVCO",
AQ2396="AKTIVCO Coupure ENEO &amp; Baisse de tension","AKTIVCO GRID ONLY",
AQ2396="Coupure ENEO &amp; Baisse de tension","IHS GRID ONLY",
AQ2396="Defaut GE &amp; POWER Cabinet","IHS",
AQ2396="Sharing","Partners",
AQ2396="Sites strategiques &amp; DataCenter","SST &amp; DC",
AQ2396="Exclu","Exclu",
AQ2396="SAT","SAT",
AQ2396="SPARE-ISSUE","SPARE-ISSUE",
AQ2396="Fiber CAmtel","TRANS_FO_CAMTEL",
AQ2396="Fiber AOF","Fiber AOF",
AQ2396="Projet OCM (HUAWEI)","TRAVAUX-HUAWEI",
AQ2396="Projet OCM (NOKIA)","TRAVAUX-NOKIA",
AQ2396="ACCESS-ISSUE","ACCESS-ISSUE",
AQ2396="Projet OCM (ZTE, NOKIA, autres projets)","TRAVAUX OCM",
AQ2396="No root CAuse","No root cause",
AQ2396="ODU HS","PDH",
AQ2396="IP &amp; VLAN","PDH",
AQ2396="Warehouse HUAWEI","SPARE-ISSUE",
AQ2396="SPARE-HS","SPARE-ISSUE",
AQ2396="Power Telco","BSS",AQ2396="no impacts","no impacts"
),"")</f>
        <v>No root cause</v>
      </c>
      <c r="AP2396" s="48" t="str" cm="1">
        <f t="array" ref="AP2396">IFERROR(_xlfn.IFS(
AQ2396="MPR ISSUE","TX ISSUE",
AQ2396="BSS Hardware Issue","RAN ISSUE",
AQ2396="Sites strategiques, MLL, Pylone, etc.","ENVTECH",
AQ2396="AKTIVCO DEFAUT GE &amp; POWER Cabinet","POWER ISSUE",
AQ2396="AKTIVCO Coupure ENEO &amp; Baisse de tension","POWER ISSUE",
AQ2396="Coupure ENEO &amp; Baisse de tension","POWER ISSUE",
AQ2396="Defaut GE &amp; POWER Cabinet","POWER ISSUE",
AQ2396="Sharing","POWER ISSUE",
AQ2396="Sites strategiques &amp; DataCenter","POWER ISSUE",
AQ2396="Exclu","Exclu",
AQ2396="SAT","TX ISSUE",
AQ2396="SPARE-ISSUE","SPARE-ISSUE",
AQ2396="Fiber CAmtel","TX ISSUE",
AQ2396="Fiber AOF","TX ISSUE",
AQ2396="Projet OCM (HUAWEI)","TRAVAUX-HUAWEI",
AQ2396="Projet OCM (NOKIA)","TRAVAUX -NOKIA",
AQ2396="ACCESS-ISSUE","ACCESS-ISSUE",
AQ2396="Projet OCM (ZTE, NOKIA, autres projets)","TRAVAUX OCM",
AQ2396="No root CAuse","No root cause",
AQ2396="ODU HS","TX ISSUE",
AQ2396="IP &amp; VLAN","TX ISSUE",
AQ2396="Warehouse HUAWEI","SPARE-ISSUE",
AQ2396="SPARE-HS","SPARE-ISSUE",
AQ2396="Power Telco","RAN ISSUE",AQ2396="no impacts","no impacts"
),"")</f>
        <v>No root cause</v>
      </c>
      <c r="AQ2396" s="67" t="s">
        <v>5344</v>
      </c>
      <c r="AR2396" s="48" t="str" cm="1">
        <f t="array" ref="AR2396">IFERROR(_xlfn.IFS(
AQ2396="MPR ISSUE","ACTIVE",
AQ2396="BSS Hardware Issue","ACTIVE",
AQ2396="Sites strategiques, MLL, Pylone, etc.","PASSIVE",
AQ2396="AKTIVCO DEFAUT GE &amp; POWER Cabinet","PASSIVE",
AQ2396="AKTIVCO Coupure ENEO &amp; Baisse de tension","PASSIVE",
AQ2396="Coupure ENEO &amp; Baisse de tension","PASSIVE",
AQ2396="Defaut GE &amp; POWER Cabinet","PASSIVE",
AQ2396="Sharing","PASSIVE",
AQ2396="Sites strategiques &amp; DataCenter","PASSIVE",
AQ2396="Exclu","Exclu",
AQ2396="SAT","ACTIVE",
AQ2396="SPARE-ISSUE","SPARE-ISSUE",
AQ2396="Fiber CAmtel","ACTIVE",
AQ2396="Fiber AOF","ACTIVE",
AQ2396="Projet OCM (HUAWEI)","PLANNED WORKS",
AQ2396="Projet OCM (NOKIA)","PLANNED WORKS",
AQ2396="ACCESS-ISSUE","ACCESS-ISSUE",
AQ2396="Projet OCM (ZTE, NOKIA, autres projets)","PLANNED WORKS",
AQ2396="No root CAuse","No root cause",
AQ2396="ODU HS","ACTIVE",
AQ2396="IP &amp; VLAN","ACTIVE",
AQ2396="Warehouse HUAWEI","SPARE-ISSUE",
AQ2396="SPARE-HS","SPARE-ISSUE",
AQ2396="Power Telco","ACTIVE", AQ2396="no impacts","no impacts"
),"")</f>
        <v>No root cause</v>
      </c>
      <c r="AS2396" s="92" t="s">
        <v>5537</v>
      </c>
      <c r="AT2396" s="98" t="s">
        <v>3469</v>
      </c>
      <c r="AV2396" s="17" t="s">
        <v>5537</v>
      </c>
      <c r="AW2396" s="7" t="s">
        <v>5537</v>
      </c>
      <c r="AX2396" s="6" t="s">
        <v>5537</v>
      </c>
      <c r="AY2396" s="7"/>
      <c r="AZ2396" s="3" t="s">
        <v>5537</v>
      </c>
      <c r="BA2396" s="18" t="s">
        <v>5537</v>
      </c>
      <c r="BB2396" s="18" t="s">
        <v>5537</v>
      </c>
      <c r="BC2396" s="18" t="s">
        <v>5537</v>
      </c>
      <c r="BD2396" s="18" t="s">
        <v>5537</v>
      </c>
      <c r="BE2396" s="18" t="s">
        <v>5537</v>
      </c>
      <c r="BF2396" s="18" t="s">
        <v>5537</v>
      </c>
      <c r="BG2396" s="18" t="s">
        <v>5537</v>
      </c>
      <c r="BH2396" s="18" t="s">
        <v>5537</v>
      </c>
      <c r="BI2396" s="18" t="s">
        <v>5537</v>
      </c>
      <c r="BJ2396" s="18" t="s">
        <v>5537</v>
      </c>
      <c r="BK2396" s="18" t="s">
        <v>5537</v>
      </c>
      <c r="BL2396" s="9" t="s">
        <v>5537</v>
      </c>
      <c r="BM2396" s="14" t="s">
        <v>5537</v>
      </c>
      <c r="BN2396" s="14" t="s">
        <v>5537</v>
      </c>
      <c r="BO2396" s="14" t="str">
        <f>_xlfn.XLOOKUP(B2396,'[4]cell downs 18042026 17h'!$B:$B,'[4]cell downs 18042026 17h'!$B:$B,"")</f>
        <v/>
      </c>
      <c r="BP2396" s="14" t="str">
        <f>_xlfn.XLOOKUP(B2396,'[5]Cells Huawei 19042026 15h'!$B:$B,'[5]Cells Huawei 19042026 15h'!$B:$B,"")</f>
        <v/>
      </c>
      <c r="BQ2396" s="9" t="str">
        <f>_xlfn.XLOOKUP(B2396,'[6]cells down 19042026 9H40'!$B:$B,'[6]cells down 19042026 9H40'!$B:$B,"")</f>
        <v/>
      </c>
      <c r="BR2396" s="9" t="s">
        <v>3469</v>
      </c>
      <c r="BS2396" s="9" t="s">
        <v>12</v>
      </c>
      <c r="BT2396" s="108"/>
    </row>
    <row r="2397" spans="1:72" s="9" customFormat="1" x14ac:dyDescent="0.35">
      <c r="A2397" s="1" t="s">
        <v>3966</v>
      </c>
      <c r="B2397" s="8" t="s">
        <v>3967</v>
      </c>
      <c r="C2397" s="3" t="str">
        <f>_xlfn.XLOOKUP(B2397,'[1]daily break down'!$D:$D,'[1]daily break down'!$E:$E,"")</f>
        <v>NORD-OUEST</v>
      </c>
      <c r="D2397" s="1" t="s">
        <v>11</v>
      </c>
      <c r="E2397" s="1"/>
      <c r="F2397" s="3" t="s">
        <v>51</v>
      </c>
      <c r="G2397" s="1" t="s">
        <v>3963</v>
      </c>
      <c r="H2397" s="32" t="str">
        <f>_xlfn.XLOOKUP(B2397,[2]CALCULATION!$B:$B,[2]CALCULATION!$H:$H,"")</f>
        <v>HUAWEI</v>
      </c>
      <c r="I2397" s="28">
        <v>0</v>
      </c>
      <c r="J2397" s="28">
        <v>0</v>
      </c>
      <c r="K2397" s="28">
        <v>0</v>
      </c>
      <c r="L2397" s="28">
        <v>0</v>
      </c>
      <c r="M2397" s="28">
        <v>0</v>
      </c>
      <c r="N2397" s="28">
        <v>0</v>
      </c>
      <c r="O2397" s="28">
        <v>0</v>
      </c>
      <c r="P2397" s="28">
        <v>0</v>
      </c>
      <c r="Q2397" s="28">
        <v>0</v>
      </c>
      <c r="R2397" s="28">
        <v>0</v>
      </c>
      <c r="S2397" s="93">
        <v>0</v>
      </c>
      <c r="T2397" s="93">
        <f>_xlfn.XLOOKUP(B2397,'[3]Nur des jours'!$B:$B,'[3]Nur des jours'!$U:$U,"")</f>
        <v>0</v>
      </c>
      <c r="U2397" s="93">
        <v>0</v>
      </c>
      <c r="V2397" s="93">
        <v>2.5181882128680808</v>
      </c>
      <c r="W2397" s="93">
        <v>0</v>
      </c>
      <c r="X2397" s="93">
        <v>0</v>
      </c>
      <c r="Y2397" s="93">
        <v>0</v>
      </c>
      <c r="Z2397" s="93">
        <v>0</v>
      </c>
      <c r="AA2397" s="93">
        <v>0</v>
      </c>
      <c r="AB2397" s="93">
        <v>0</v>
      </c>
      <c r="AC2397" s="93"/>
      <c r="AD2397" s="93">
        <v>0</v>
      </c>
      <c r="AE2397" s="93">
        <v>0</v>
      </c>
      <c r="AF2397" s="93">
        <v>0</v>
      </c>
      <c r="AG2397" s="93"/>
      <c r="AH2397" s="93">
        <v>0</v>
      </c>
      <c r="AI2397" s="93">
        <v>0</v>
      </c>
      <c r="AJ2397" s="93">
        <v>0</v>
      </c>
      <c r="AK2397" s="93">
        <v>0</v>
      </c>
      <c r="AL2397" s="93">
        <v>0</v>
      </c>
      <c r="AM2397" s="49" t="s">
        <v>5601</v>
      </c>
      <c r="AN2397" s="49"/>
      <c r="AO2397" s="48" t="str" cm="1">
        <f t="array" ref="AO2397">IFERROR(_xlfn.IFS(
AQ2397="MPR ISSUE","PDH",
AQ2397="BSS Hardware Issue","BSS",
AQ2397="Sites strategiques, MLL, Pylone, etc.","ENVTECH",
AQ2397="AKTIVCO DEFAUT GE &amp; POWER Cabinet","AKTIVCO",
AQ2397="AKTIVCO Coupure ENEO &amp; Baisse de tension","AKTIVCO GRID ONLY",
AQ2397="Coupure ENEO &amp; Baisse de tension","IHS GRID ONLY",
AQ2397="Defaut GE &amp; POWER Cabinet","IHS",
AQ2397="Sharing","Partners",
AQ2397="Sites strategiques &amp; DataCenter","SST &amp; DC",
AQ2397="Exclu","Exclu",
AQ2397="SAT","SAT",
AQ2397="SPARE-ISSUE","SPARE-ISSUE",
AQ2397="Fiber CAmtel","TRANS_FO_CAMTEL",
AQ2397="Fiber AOF","Fiber AOF",
AQ2397="Projet OCM (HUAWEI)","TRAVAUX-HUAWEI",
AQ2397="Projet OCM (NOKIA)","TRAVAUX-NOKIA",
AQ2397="ACCESS-ISSUE","ACCESS-ISSUE",
AQ2397="Projet OCM (ZTE, NOKIA, autres projets)","TRAVAUX OCM",
AQ2397="No root CAuse","No root cause",
AQ2397="ODU HS","PDH",
AQ2397="IP &amp; VLAN","PDH",
AQ2397="Warehouse HUAWEI","SPARE-ISSUE",
AQ2397="SPARE-HS","SPARE-ISSUE",
AQ2397="Power Telco","BSS",AQ2397="no impacts","no impacts"
),"")</f>
        <v>IHS</v>
      </c>
      <c r="AP2397" s="48" t="str" cm="1">
        <f t="array" ref="AP2397">IFERROR(_xlfn.IFS(
AQ2397="MPR ISSUE","TX ISSUE",
AQ2397="BSS Hardware Issue","RAN ISSUE",
AQ2397="Sites strategiques, MLL, Pylone, etc.","ENVTECH",
AQ2397="AKTIVCO DEFAUT GE &amp; POWER Cabinet","POWER ISSUE",
AQ2397="AKTIVCO Coupure ENEO &amp; Baisse de tension","POWER ISSUE",
AQ2397="Coupure ENEO &amp; Baisse de tension","POWER ISSUE",
AQ2397="Defaut GE &amp; POWER Cabinet","POWER ISSUE",
AQ2397="Sharing","POWER ISSUE",
AQ2397="Sites strategiques &amp; DataCenter","POWER ISSUE",
AQ2397="Exclu","Exclu",
AQ2397="SAT","TX ISSUE",
AQ2397="SPARE-ISSUE","SPARE-ISSUE",
AQ2397="Fiber CAmtel","TX ISSUE",
AQ2397="Fiber AOF","TX ISSUE",
AQ2397="Projet OCM (HUAWEI)","TRAVAUX-HUAWEI",
AQ2397="Projet OCM (NOKIA)","TRAVAUX -NOKIA",
AQ2397="ACCESS-ISSUE","ACCESS-ISSUE",
AQ2397="Projet OCM (ZTE, NOKIA, autres projets)","TRAVAUX OCM",
AQ2397="No root CAuse","No root cause",
AQ2397="ODU HS","TX ISSUE",
AQ2397="IP &amp; VLAN","TX ISSUE",
AQ2397="Warehouse HUAWEI","SPARE-ISSUE",
AQ2397="SPARE-HS","SPARE-ISSUE",
AQ2397="Power Telco","RAN ISSUE",AQ2397="no impacts","no impacts"
),"")</f>
        <v>POWER ISSUE</v>
      </c>
      <c r="AQ2397" s="67" t="s">
        <v>5330</v>
      </c>
      <c r="AR2397" s="48" t="str" cm="1">
        <f t="array" ref="AR2397">IFERROR(_xlfn.IFS(
AQ2397="MPR ISSUE","ACTIVE",
AQ2397="BSS Hardware Issue","ACTIVE",
AQ2397="Sites strategiques, MLL, Pylone, etc.","PASSIVE",
AQ2397="AKTIVCO DEFAUT GE &amp; POWER Cabinet","PASSIVE",
AQ2397="AKTIVCO Coupure ENEO &amp; Baisse de tension","PASSIVE",
AQ2397="Coupure ENEO &amp; Baisse de tension","PASSIVE",
AQ2397="Defaut GE &amp; POWER Cabinet","PASSIVE",
AQ2397="Sharing","PASSIVE",
AQ2397="Sites strategiques &amp; DataCenter","PASSIVE",
AQ2397="Exclu","Exclu",
AQ2397="SAT","ACTIVE",
AQ2397="SPARE-ISSUE","SPARE-ISSUE",
AQ2397="Fiber CAmtel","ACTIVE",
AQ2397="Fiber AOF","ACTIVE",
AQ2397="Projet OCM (HUAWEI)","PLANNED WORKS",
AQ2397="Projet OCM (NOKIA)","PLANNED WORKS",
AQ2397="ACCESS-ISSUE","ACCESS-ISSUE",
AQ2397="Projet OCM (ZTE, NOKIA, autres projets)","PLANNED WORKS",
AQ2397="No root CAuse","No root cause",
AQ2397="ODU HS","ACTIVE",
AQ2397="IP &amp; VLAN","ACTIVE",
AQ2397="Warehouse HUAWEI","SPARE-ISSUE",
AQ2397="SPARE-HS","SPARE-ISSUE",
AQ2397="Power Telco","ACTIVE", AQ2397="no impacts","no impacts"
),"")</f>
        <v>PASSIVE</v>
      </c>
      <c r="AS2397" s="92" t="s">
        <v>5980</v>
      </c>
      <c r="AT2397" s="98" t="s">
        <v>3967</v>
      </c>
      <c r="AV2397" s="17" t="s">
        <v>5537</v>
      </c>
      <c r="AW2397" s="7" t="s">
        <v>5537</v>
      </c>
      <c r="AX2397" s="6" t="s">
        <v>5537</v>
      </c>
      <c r="AY2397" s="7"/>
      <c r="AZ2397" s="3" t="s">
        <v>5980</v>
      </c>
      <c r="BA2397" s="18" t="s">
        <v>5537</v>
      </c>
      <c r="BB2397" s="18" t="s">
        <v>5537</v>
      </c>
      <c r="BC2397" s="18" t="s">
        <v>5537</v>
      </c>
      <c r="BD2397" s="18" t="s">
        <v>5537</v>
      </c>
      <c r="BE2397" s="18" t="s">
        <v>5537</v>
      </c>
      <c r="BF2397" s="18" t="s">
        <v>5537</v>
      </c>
      <c r="BG2397" s="18" t="s">
        <v>5537</v>
      </c>
      <c r="BH2397" s="18" t="s">
        <v>5537</v>
      </c>
      <c r="BI2397" s="18" t="s">
        <v>5537</v>
      </c>
      <c r="BJ2397" s="18" t="s">
        <v>5537</v>
      </c>
      <c r="BK2397" s="18" t="s">
        <v>5537</v>
      </c>
      <c r="BL2397" s="9" t="s">
        <v>5537</v>
      </c>
      <c r="BM2397" s="14" t="s">
        <v>5537</v>
      </c>
      <c r="BN2397" s="14" t="s">
        <v>5537</v>
      </c>
      <c r="BO2397" s="14" t="str">
        <f>_xlfn.XLOOKUP(B2397,'[4]cell downs 18042026 17h'!$B:$B,'[4]cell downs 18042026 17h'!$B:$B,"")</f>
        <v/>
      </c>
      <c r="BP2397" s="14" t="str">
        <f>_xlfn.XLOOKUP(B2397,'[5]Cells Huawei 19042026 15h'!$B:$B,'[5]Cells Huawei 19042026 15h'!$B:$B,"")</f>
        <v/>
      </c>
      <c r="BQ2397" s="9" t="str">
        <f>_xlfn.XLOOKUP(B2397,'[6]cells down 19042026 9H40'!$B:$B,'[6]cells down 19042026 9H40'!$B:$B,"")</f>
        <v/>
      </c>
      <c r="BR2397" s="9" t="s">
        <v>3967</v>
      </c>
      <c r="BS2397" s="9" t="s">
        <v>12</v>
      </c>
      <c r="BT2397" s="108"/>
    </row>
    <row r="2398" spans="1:72" s="9" customFormat="1" x14ac:dyDescent="0.35">
      <c r="A2398" s="1" t="s">
        <v>3769</v>
      </c>
      <c r="B2398" s="8" t="s">
        <v>3770</v>
      </c>
      <c r="C2398" s="3" t="str">
        <f>_xlfn.XLOOKUP(B2398,'[1]daily break down'!$D:$D,'[1]daily break down'!$E:$E,"")</f>
        <v>EXTREME-NORD</v>
      </c>
      <c r="D2398" s="1" t="s">
        <v>11</v>
      </c>
      <c r="E2398" s="1" t="s">
        <v>12</v>
      </c>
      <c r="F2398" s="3" t="s">
        <v>55</v>
      </c>
      <c r="G2398" s="1" t="s">
        <v>185</v>
      </c>
      <c r="H2398" s="32" t="str">
        <f>_xlfn.XLOOKUP(B2398,[2]CALCULATION!$B:$B,[2]CALCULATION!$H:$H,"")</f>
        <v>Huawei</v>
      </c>
      <c r="I2398" s="28">
        <v>0</v>
      </c>
      <c r="J2398" s="28">
        <v>0</v>
      </c>
      <c r="K2398" s="28">
        <v>0</v>
      </c>
      <c r="L2398" s="28">
        <v>0</v>
      </c>
      <c r="M2398" s="28">
        <v>5.3505234952187721E-4</v>
      </c>
      <c r="N2398" s="28">
        <v>4.2001609437467363E-2</v>
      </c>
      <c r="O2398" s="28">
        <v>0.46886637388602093</v>
      </c>
      <c r="P2398" s="28">
        <v>0.19472338506932857</v>
      </c>
      <c r="Q2398" s="28">
        <v>0.49886497561588089</v>
      </c>
      <c r="R2398" s="28">
        <v>0</v>
      </c>
      <c r="S2398" s="93">
        <v>0</v>
      </c>
      <c r="T2398" s="93">
        <f>_xlfn.XLOOKUP(B2398,'[3]Nur des jours'!$B:$B,'[3]Nur des jours'!$U:$U,"")</f>
        <v>0</v>
      </c>
      <c r="U2398" s="93">
        <v>2.9908534584357067</v>
      </c>
      <c r="V2398" s="93">
        <v>3.5423675852445413</v>
      </c>
      <c r="W2398" s="93">
        <v>0</v>
      </c>
      <c r="X2398" s="93">
        <v>0</v>
      </c>
      <c r="Y2398" s="93">
        <v>0</v>
      </c>
      <c r="Z2398" s="93">
        <v>0</v>
      </c>
      <c r="AA2398" s="93">
        <v>0</v>
      </c>
      <c r="AB2398" s="93">
        <v>0</v>
      </c>
      <c r="AC2398" s="93"/>
      <c r="AD2398" s="93">
        <v>0</v>
      </c>
      <c r="AE2398" s="93">
        <v>0</v>
      </c>
      <c r="AF2398" s="93">
        <v>0</v>
      </c>
      <c r="AG2398" s="93"/>
      <c r="AH2398" s="93">
        <v>0</v>
      </c>
      <c r="AI2398" s="93">
        <v>0</v>
      </c>
      <c r="AJ2398" s="93">
        <v>0</v>
      </c>
      <c r="AK2398" s="93">
        <v>0</v>
      </c>
      <c r="AL2398" s="93">
        <v>0</v>
      </c>
      <c r="AM2398" s="49" t="s">
        <v>5601</v>
      </c>
      <c r="AN2398" s="49"/>
      <c r="AO2398" s="48" t="str" cm="1">
        <f t="array" ref="AO2398">IFERROR(_xlfn.IFS(
AQ2398="MPR ISSUE","PDH",
AQ2398="BSS Hardware Issue","BSS",
AQ2398="Sites strategiques, MLL, Pylone, etc.","ENVTECH",
AQ2398="AKTIVCO DEFAUT GE &amp; POWER Cabinet","AKTIVCO",
AQ2398="AKTIVCO Coupure ENEO &amp; Baisse de tension","AKTIVCO GRID ONLY",
AQ2398="Coupure ENEO &amp; Baisse de tension","IHS GRID ONLY",
AQ2398="Defaut GE &amp; POWER Cabinet","IHS",
AQ2398="Sharing","Partners",
AQ2398="Sites strategiques &amp; DataCenter","SST &amp; DC",
AQ2398="Exclu","Exclu",
AQ2398="SAT","SAT",
AQ2398="SPARE-ISSUE","SPARE-ISSUE",
AQ2398="Fiber CAmtel","TRANS_FO_CAMTEL",
AQ2398="Fiber AOF","Fiber AOF",
AQ2398="Projet OCM (HUAWEI)","TRAVAUX-HUAWEI",
AQ2398="Projet OCM (NOKIA)","TRAVAUX-NOKIA",
AQ2398="ACCESS-ISSUE","ACCESS-ISSUE",
AQ2398="Projet OCM (ZTE, NOKIA, autres projets)","TRAVAUX OCM",
AQ2398="No root CAuse","No root cause",
AQ2398="ODU HS","PDH",
AQ2398="IP &amp; VLAN","PDH",
AQ2398="Warehouse HUAWEI","SPARE-ISSUE",
AQ2398="SPARE-HS","SPARE-ISSUE",
AQ2398="Power Telco","BSS",AQ2398="no impacts","no impacts"
),"")</f>
        <v>No root cause</v>
      </c>
      <c r="AP2398" s="48" t="str" cm="1">
        <f t="array" ref="AP2398">IFERROR(_xlfn.IFS(
AQ2398="MPR ISSUE","TX ISSUE",
AQ2398="BSS Hardware Issue","RAN ISSUE",
AQ2398="Sites strategiques, MLL, Pylone, etc.","ENVTECH",
AQ2398="AKTIVCO DEFAUT GE &amp; POWER Cabinet","POWER ISSUE",
AQ2398="AKTIVCO Coupure ENEO &amp; Baisse de tension","POWER ISSUE",
AQ2398="Coupure ENEO &amp; Baisse de tension","POWER ISSUE",
AQ2398="Defaut GE &amp; POWER Cabinet","POWER ISSUE",
AQ2398="Sharing","POWER ISSUE",
AQ2398="Sites strategiques &amp; DataCenter","POWER ISSUE",
AQ2398="Exclu","Exclu",
AQ2398="SAT","TX ISSUE",
AQ2398="SPARE-ISSUE","SPARE-ISSUE",
AQ2398="Fiber CAmtel","TX ISSUE",
AQ2398="Fiber AOF","TX ISSUE",
AQ2398="Projet OCM (HUAWEI)","TRAVAUX-HUAWEI",
AQ2398="Projet OCM (NOKIA)","TRAVAUX -NOKIA",
AQ2398="ACCESS-ISSUE","ACCESS-ISSUE",
AQ2398="Projet OCM (ZTE, NOKIA, autres projets)","TRAVAUX OCM",
AQ2398="No root CAuse","No root cause",
AQ2398="ODU HS","TX ISSUE",
AQ2398="IP &amp; VLAN","TX ISSUE",
AQ2398="Warehouse HUAWEI","SPARE-ISSUE",
AQ2398="SPARE-HS","SPARE-ISSUE",
AQ2398="Power Telco","RAN ISSUE",AQ2398="no impacts","no impacts"
),"")</f>
        <v>No root cause</v>
      </c>
      <c r="AQ2398" s="67" t="s">
        <v>5344</v>
      </c>
      <c r="AR2398" s="48" t="str" cm="1">
        <f t="array" ref="AR2398">IFERROR(_xlfn.IFS(
AQ2398="MPR ISSUE","ACTIVE",
AQ2398="BSS Hardware Issue","ACTIVE",
AQ2398="Sites strategiques, MLL, Pylone, etc.","PASSIVE",
AQ2398="AKTIVCO DEFAUT GE &amp; POWER Cabinet","PASSIVE",
AQ2398="AKTIVCO Coupure ENEO &amp; Baisse de tension","PASSIVE",
AQ2398="Coupure ENEO &amp; Baisse de tension","PASSIVE",
AQ2398="Defaut GE &amp; POWER Cabinet","PASSIVE",
AQ2398="Sharing","PASSIVE",
AQ2398="Sites strategiques &amp; DataCenter","PASSIVE",
AQ2398="Exclu","Exclu",
AQ2398="SAT","ACTIVE",
AQ2398="SPARE-ISSUE","SPARE-ISSUE",
AQ2398="Fiber CAmtel","ACTIVE",
AQ2398="Fiber AOF","ACTIVE",
AQ2398="Projet OCM (HUAWEI)","PLANNED WORKS",
AQ2398="Projet OCM (NOKIA)","PLANNED WORKS",
AQ2398="ACCESS-ISSUE","ACCESS-ISSUE",
AQ2398="Projet OCM (ZTE, NOKIA, autres projets)","PLANNED WORKS",
AQ2398="No root CAuse","No root cause",
AQ2398="ODU HS","ACTIVE",
AQ2398="IP &amp; VLAN","ACTIVE",
AQ2398="Warehouse HUAWEI","SPARE-ISSUE",
AQ2398="SPARE-HS","SPARE-ISSUE",
AQ2398="Power Telco","ACTIVE", AQ2398="no impacts","no impacts"
),"")</f>
        <v>No root cause</v>
      </c>
      <c r="AS2398" s="92" t="s">
        <v>5981</v>
      </c>
      <c r="AT2398" s="98" t="s">
        <v>3770</v>
      </c>
      <c r="AV2398" s="17" t="s">
        <v>5537</v>
      </c>
      <c r="AW2398" s="7" t="s">
        <v>5537</v>
      </c>
      <c r="AX2398" s="6" t="s">
        <v>5537</v>
      </c>
      <c r="AY2398" s="7"/>
      <c r="AZ2398" s="3" t="s">
        <v>5537</v>
      </c>
      <c r="BA2398" s="18" t="s">
        <v>5537</v>
      </c>
      <c r="BB2398" s="18" t="s">
        <v>5537</v>
      </c>
      <c r="BC2398" s="18" t="s">
        <v>5537</v>
      </c>
      <c r="BD2398" s="18" t="s">
        <v>5537</v>
      </c>
      <c r="BE2398" s="18" t="s">
        <v>5537</v>
      </c>
      <c r="BF2398" s="18" t="s">
        <v>5537</v>
      </c>
      <c r="BG2398" s="18" t="s">
        <v>5537</v>
      </c>
      <c r="BH2398" s="18" t="s">
        <v>5537</v>
      </c>
      <c r="BI2398" s="18" t="s">
        <v>5537</v>
      </c>
      <c r="BJ2398" s="18" t="s">
        <v>5537</v>
      </c>
      <c r="BK2398" s="18" t="s">
        <v>5537</v>
      </c>
      <c r="BL2398" s="9" t="s">
        <v>5981</v>
      </c>
      <c r="BM2398" s="14" t="s">
        <v>5537</v>
      </c>
      <c r="BN2398" s="14" t="s">
        <v>5537</v>
      </c>
      <c r="BO2398" s="14" t="str">
        <f>_xlfn.XLOOKUP(B2398,'[4]cell downs 18042026 17h'!$B:$B,'[4]cell downs 18042026 17h'!$B:$B,"")</f>
        <v/>
      </c>
      <c r="BP2398" s="14" t="str">
        <f>_xlfn.XLOOKUP(B2398,'[5]Cells Huawei 19042026 15h'!$B:$B,'[5]Cells Huawei 19042026 15h'!$B:$B,"")</f>
        <v/>
      </c>
      <c r="BQ2398" s="9" t="str">
        <f>_xlfn.XLOOKUP(B2398,'[6]cells down 19042026 9H40'!$B:$B,'[6]cells down 19042026 9H40'!$B:$B,"")</f>
        <v/>
      </c>
      <c r="BR2398" s="9" t="s">
        <v>3770</v>
      </c>
      <c r="BS2398" s="9" t="s">
        <v>5537</v>
      </c>
      <c r="BT2398" s="108"/>
    </row>
    <row r="2399" spans="1:72" s="9" customFormat="1" x14ac:dyDescent="0.35">
      <c r="A2399" s="1" t="s">
        <v>4853</v>
      </c>
      <c r="B2399" s="8" t="s">
        <v>4854</v>
      </c>
      <c r="C2399" s="3" t="str">
        <f>_xlfn.XLOOKUP(B2399,'[1]daily break down'!$D:$D,'[1]daily break down'!$E:$E,"")</f>
        <v>NORD-OUEST</v>
      </c>
      <c r="D2399" s="1"/>
      <c r="E2399" s="1"/>
      <c r="F2399" s="3" t="s">
        <v>51</v>
      </c>
      <c r="G2399" s="1" t="s">
        <v>4110</v>
      </c>
      <c r="H2399" s="32" t="str">
        <f>_xlfn.XLOOKUP(B2399,[2]CALCULATION!$B:$B,[2]CALCULATION!$H:$H,"")</f>
        <v>HUAWEI</v>
      </c>
      <c r="I2399" s="28">
        <v>0</v>
      </c>
      <c r="J2399" s="28">
        <v>0</v>
      </c>
      <c r="K2399" s="28">
        <v>0</v>
      </c>
      <c r="L2399" s="28">
        <v>0</v>
      </c>
      <c r="M2399" s="28">
        <v>0</v>
      </c>
      <c r="N2399" s="28">
        <v>0</v>
      </c>
      <c r="O2399" s="28">
        <v>0</v>
      </c>
      <c r="P2399" s="28">
        <v>0</v>
      </c>
      <c r="Q2399" s="28">
        <v>0</v>
      </c>
      <c r="R2399" s="28">
        <v>0</v>
      </c>
      <c r="S2399" s="93">
        <v>0</v>
      </c>
      <c r="T2399" s="93">
        <f>_xlfn.XLOOKUP(B2399,'[3]Nur des jours'!$B:$B,'[3]Nur des jours'!$U:$U,"")</f>
        <v>0</v>
      </c>
      <c r="U2399" s="93">
        <v>0</v>
      </c>
      <c r="V2399" s="93">
        <v>10.344113568071499</v>
      </c>
      <c r="W2399" s="93">
        <v>0</v>
      </c>
      <c r="X2399" s="93">
        <v>0</v>
      </c>
      <c r="Y2399" s="93">
        <v>0</v>
      </c>
      <c r="Z2399" s="93">
        <v>0</v>
      </c>
      <c r="AA2399" s="93">
        <v>0</v>
      </c>
      <c r="AB2399" s="93">
        <v>0</v>
      </c>
      <c r="AC2399" s="93"/>
      <c r="AD2399" s="93">
        <v>0</v>
      </c>
      <c r="AE2399" s="93">
        <v>0</v>
      </c>
      <c r="AF2399" s="93">
        <v>0</v>
      </c>
      <c r="AG2399" s="93"/>
      <c r="AH2399" s="93">
        <v>0</v>
      </c>
      <c r="AI2399" s="93">
        <v>0</v>
      </c>
      <c r="AJ2399" s="93">
        <v>0</v>
      </c>
      <c r="AK2399" s="93">
        <v>0</v>
      </c>
      <c r="AL2399" s="93">
        <v>0</v>
      </c>
      <c r="AM2399" s="49" t="s">
        <v>5601</v>
      </c>
      <c r="AN2399" s="49"/>
      <c r="AO2399" s="48" t="str" cm="1">
        <f t="array" ref="AO2399">IFERROR(_xlfn.IFS(
AQ2399="MPR ISSUE","PDH",
AQ2399="BSS Hardware Issue","BSS",
AQ2399="Sites strategiques, MLL, Pylone, etc.","ENVTECH",
AQ2399="AKTIVCO DEFAUT GE &amp; POWER Cabinet","AKTIVCO",
AQ2399="AKTIVCO Coupure ENEO &amp; Baisse de tension","AKTIVCO GRID ONLY",
AQ2399="Coupure ENEO &amp; Baisse de tension","IHS GRID ONLY",
AQ2399="Defaut GE &amp; POWER Cabinet","IHS",
AQ2399="Sharing","Partners",
AQ2399="Sites strategiques &amp; DataCenter","SST &amp; DC",
AQ2399="Exclu","Exclu",
AQ2399="SAT","SAT",
AQ2399="SPARE-ISSUE","SPARE-ISSUE",
AQ2399="Fiber CAmtel","TRANS_FO_CAMTEL",
AQ2399="Fiber AOF","Fiber AOF",
AQ2399="Projet OCM (HUAWEI)","TRAVAUX-HUAWEI",
AQ2399="Projet OCM (NOKIA)","TRAVAUX-NOKIA",
AQ2399="ACCESS-ISSUE","ACCESS-ISSUE",
AQ2399="Projet OCM (ZTE, NOKIA, autres projets)","TRAVAUX OCM",
AQ2399="No root CAuse","No root cause",
AQ2399="ODU HS","PDH",
AQ2399="IP &amp; VLAN","PDH",
AQ2399="Warehouse HUAWEI","SPARE-ISSUE",
AQ2399="SPARE-HS","SPARE-ISSUE",
AQ2399="Power Telco","BSS",AQ2399="no impacts","no impacts"
),"")</f>
        <v>No root cause</v>
      </c>
      <c r="AP2399" s="48" t="str" cm="1">
        <f t="array" ref="AP2399">IFERROR(_xlfn.IFS(
AQ2399="MPR ISSUE","TX ISSUE",
AQ2399="BSS Hardware Issue","RAN ISSUE",
AQ2399="Sites strategiques, MLL, Pylone, etc.","ENVTECH",
AQ2399="AKTIVCO DEFAUT GE &amp; POWER Cabinet","POWER ISSUE",
AQ2399="AKTIVCO Coupure ENEO &amp; Baisse de tension","POWER ISSUE",
AQ2399="Coupure ENEO &amp; Baisse de tension","POWER ISSUE",
AQ2399="Defaut GE &amp; POWER Cabinet","POWER ISSUE",
AQ2399="Sharing","POWER ISSUE",
AQ2399="Sites strategiques &amp; DataCenter","POWER ISSUE",
AQ2399="Exclu","Exclu",
AQ2399="SAT","TX ISSUE",
AQ2399="SPARE-ISSUE","SPARE-ISSUE",
AQ2399="Fiber CAmtel","TX ISSUE",
AQ2399="Fiber AOF","TX ISSUE",
AQ2399="Projet OCM (HUAWEI)","TRAVAUX-HUAWEI",
AQ2399="Projet OCM (NOKIA)","TRAVAUX -NOKIA",
AQ2399="ACCESS-ISSUE","ACCESS-ISSUE",
AQ2399="Projet OCM (ZTE, NOKIA, autres projets)","TRAVAUX OCM",
AQ2399="No root CAuse","No root cause",
AQ2399="ODU HS","TX ISSUE",
AQ2399="IP &amp; VLAN","TX ISSUE",
AQ2399="Warehouse HUAWEI","SPARE-ISSUE",
AQ2399="SPARE-HS","SPARE-ISSUE",
AQ2399="Power Telco","RAN ISSUE",AQ2399="no impacts","no impacts"
),"")</f>
        <v>No root cause</v>
      </c>
      <c r="AQ2399" s="67" t="s">
        <v>5344</v>
      </c>
      <c r="AR2399" s="48" t="str" cm="1">
        <f t="array" ref="AR2399">IFERROR(_xlfn.IFS(
AQ2399="MPR ISSUE","ACTIVE",
AQ2399="BSS Hardware Issue","ACTIVE",
AQ2399="Sites strategiques, MLL, Pylone, etc.","PASSIVE",
AQ2399="AKTIVCO DEFAUT GE &amp; POWER Cabinet","PASSIVE",
AQ2399="AKTIVCO Coupure ENEO &amp; Baisse de tension","PASSIVE",
AQ2399="Coupure ENEO &amp; Baisse de tension","PASSIVE",
AQ2399="Defaut GE &amp; POWER Cabinet","PASSIVE",
AQ2399="Sharing","PASSIVE",
AQ2399="Sites strategiques &amp; DataCenter","PASSIVE",
AQ2399="Exclu","Exclu",
AQ2399="SAT","ACTIVE",
AQ2399="SPARE-ISSUE","SPARE-ISSUE",
AQ2399="Fiber CAmtel","ACTIVE",
AQ2399="Fiber AOF","ACTIVE",
AQ2399="Projet OCM (HUAWEI)","PLANNED WORKS",
AQ2399="Projet OCM (NOKIA)","PLANNED WORKS",
AQ2399="ACCESS-ISSUE","ACCESS-ISSUE",
AQ2399="Projet OCM (ZTE, NOKIA, autres projets)","PLANNED WORKS",
AQ2399="No root CAuse","No root cause",
AQ2399="ODU HS","ACTIVE",
AQ2399="IP &amp; VLAN","ACTIVE",
AQ2399="Warehouse HUAWEI","SPARE-ISSUE",
AQ2399="SPARE-HS","SPARE-ISSUE",
AQ2399="Power Telco","ACTIVE", AQ2399="no impacts","no impacts"
),"")</f>
        <v>No root cause</v>
      </c>
      <c r="AS2399" s="92" t="s">
        <v>5537</v>
      </c>
      <c r="AT2399" s="98" t="s">
        <v>4854</v>
      </c>
      <c r="AV2399" s="17" t="s">
        <v>5537</v>
      </c>
      <c r="AW2399" s="7" t="s">
        <v>5537</v>
      </c>
      <c r="AX2399" s="6" t="s">
        <v>5537</v>
      </c>
      <c r="AY2399" s="7"/>
      <c r="AZ2399" s="3" t="s">
        <v>5537</v>
      </c>
      <c r="BA2399" s="18" t="s">
        <v>5537</v>
      </c>
      <c r="BB2399" s="18" t="s">
        <v>5537</v>
      </c>
      <c r="BC2399" s="18" t="s">
        <v>5537</v>
      </c>
      <c r="BD2399" s="18" t="s">
        <v>5537</v>
      </c>
      <c r="BE2399" s="18" t="s">
        <v>5537</v>
      </c>
      <c r="BF2399" s="18" t="s">
        <v>5537</v>
      </c>
      <c r="BG2399" s="18" t="s">
        <v>5537</v>
      </c>
      <c r="BH2399" s="18" t="s">
        <v>5537</v>
      </c>
      <c r="BI2399" s="18" t="s">
        <v>5537</v>
      </c>
      <c r="BJ2399" s="18" t="s">
        <v>5537</v>
      </c>
      <c r="BK2399" s="18" t="s">
        <v>5537</v>
      </c>
      <c r="BL2399" s="9" t="s">
        <v>5537</v>
      </c>
      <c r="BM2399" s="14" t="s">
        <v>5537</v>
      </c>
      <c r="BN2399" s="14" t="s">
        <v>5537</v>
      </c>
      <c r="BO2399" s="14" t="str">
        <f>_xlfn.XLOOKUP(B2399,'[4]cell downs 18042026 17h'!$B:$B,'[4]cell downs 18042026 17h'!$B:$B,"")</f>
        <v/>
      </c>
      <c r="BP2399" s="14" t="str">
        <f>_xlfn.XLOOKUP(B2399,'[5]Cells Huawei 19042026 15h'!$B:$B,'[5]Cells Huawei 19042026 15h'!$B:$B,"")</f>
        <v/>
      </c>
      <c r="BQ2399" s="9" t="str">
        <f>_xlfn.XLOOKUP(B2399,'[6]cells down 19042026 9H40'!$B:$B,'[6]cells down 19042026 9H40'!$B:$B,"")</f>
        <v/>
      </c>
      <c r="BR2399" s="9" t="s">
        <v>5537</v>
      </c>
      <c r="BS2399" s="9" t="s">
        <v>5537</v>
      </c>
      <c r="BT2399" s="108"/>
    </row>
    <row r="2400" spans="1:72" s="9" customFormat="1" x14ac:dyDescent="0.35">
      <c r="A2400" s="1" t="s">
        <v>4110</v>
      </c>
      <c r="B2400" s="8" t="s">
        <v>4111</v>
      </c>
      <c r="C2400" s="3" t="str">
        <f>_xlfn.XLOOKUP(B2400,'[1]daily break down'!$D:$D,'[1]daily break down'!$E:$E,"")</f>
        <v>NORD-OUEST</v>
      </c>
      <c r="D2400" s="1" t="s">
        <v>11</v>
      </c>
      <c r="E2400" s="1" t="s">
        <v>12</v>
      </c>
      <c r="F2400" s="3" t="s">
        <v>51</v>
      </c>
      <c r="G2400" s="1" t="s">
        <v>4110</v>
      </c>
      <c r="H2400" s="32" t="str">
        <f>_xlfn.XLOOKUP(B2400,[2]CALCULATION!$B:$B,[2]CALCULATION!$H:$H,"")</f>
        <v>HUAWEI</v>
      </c>
      <c r="I2400" s="28">
        <v>0</v>
      </c>
      <c r="J2400" s="28">
        <v>0</v>
      </c>
      <c r="K2400" s="28">
        <v>0</v>
      </c>
      <c r="L2400" s="28">
        <v>0</v>
      </c>
      <c r="M2400" s="28">
        <v>0</v>
      </c>
      <c r="N2400" s="28">
        <v>0</v>
      </c>
      <c r="O2400" s="28">
        <v>0</v>
      </c>
      <c r="P2400" s="28">
        <v>0</v>
      </c>
      <c r="Q2400" s="28">
        <v>0</v>
      </c>
      <c r="R2400" s="28">
        <v>0</v>
      </c>
      <c r="S2400" s="93">
        <v>0</v>
      </c>
      <c r="T2400" s="93">
        <f>_xlfn.XLOOKUP(B2400,'[3]Nur des jours'!$B:$B,'[3]Nur des jours'!$U:$U,"")</f>
        <v>0</v>
      </c>
      <c r="U2400" s="93">
        <v>0</v>
      </c>
      <c r="V2400" s="93">
        <v>10.352870591525342</v>
      </c>
      <c r="W2400" s="93">
        <v>0</v>
      </c>
      <c r="X2400" s="93">
        <v>0</v>
      </c>
      <c r="Y2400" s="93">
        <v>0</v>
      </c>
      <c r="Z2400" s="93">
        <v>0</v>
      </c>
      <c r="AA2400" s="93">
        <v>0</v>
      </c>
      <c r="AB2400" s="93">
        <v>0</v>
      </c>
      <c r="AC2400" s="93"/>
      <c r="AD2400" s="93">
        <v>0</v>
      </c>
      <c r="AE2400" s="93">
        <v>0</v>
      </c>
      <c r="AF2400" s="93">
        <v>0</v>
      </c>
      <c r="AG2400" s="93"/>
      <c r="AH2400" s="93">
        <v>0</v>
      </c>
      <c r="AI2400" s="93">
        <v>0</v>
      </c>
      <c r="AJ2400" s="93">
        <v>0</v>
      </c>
      <c r="AK2400" s="93">
        <v>0</v>
      </c>
      <c r="AL2400" s="93">
        <v>0</v>
      </c>
      <c r="AM2400" s="49" t="s">
        <v>5601</v>
      </c>
      <c r="AN2400" s="49"/>
      <c r="AO2400" s="48" t="str" cm="1">
        <f t="array" ref="AO2400">IFERROR(_xlfn.IFS(
AQ2400="MPR ISSUE","PDH",
AQ2400="BSS Hardware Issue","BSS",
AQ2400="Sites strategiques, MLL, Pylone, etc.","ENVTECH",
AQ2400="AKTIVCO DEFAUT GE &amp; POWER Cabinet","AKTIVCO",
AQ2400="AKTIVCO Coupure ENEO &amp; Baisse de tension","AKTIVCO GRID ONLY",
AQ2400="Coupure ENEO &amp; Baisse de tension","IHS GRID ONLY",
AQ2400="Defaut GE &amp; POWER Cabinet","IHS",
AQ2400="Sharing","Partners",
AQ2400="Sites strategiques &amp; DataCenter","SST &amp; DC",
AQ2400="Exclu","Exclu",
AQ2400="SAT","SAT",
AQ2400="SPARE-ISSUE","SPARE-ISSUE",
AQ2400="Fiber CAmtel","TRANS_FO_CAMTEL",
AQ2400="Fiber AOF","Fiber AOF",
AQ2400="Projet OCM (HUAWEI)","TRAVAUX-HUAWEI",
AQ2400="Projet OCM (NOKIA)","TRAVAUX-NOKIA",
AQ2400="ACCESS-ISSUE","ACCESS-ISSUE",
AQ2400="Projet OCM (ZTE, NOKIA, autres projets)","TRAVAUX OCM",
AQ2400="No root CAuse","No root cause",
AQ2400="ODU HS","PDH",
AQ2400="IP &amp; VLAN","PDH",
AQ2400="Warehouse HUAWEI","SPARE-ISSUE",
AQ2400="SPARE-HS","SPARE-ISSUE",
AQ2400="Power Telco","BSS",AQ2400="no impacts","no impacts"
),"")</f>
        <v>No root cause</v>
      </c>
      <c r="AP2400" s="48" t="str" cm="1">
        <f t="array" ref="AP2400">IFERROR(_xlfn.IFS(
AQ2400="MPR ISSUE","TX ISSUE",
AQ2400="BSS Hardware Issue","RAN ISSUE",
AQ2400="Sites strategiques, MLL, Pylone, etc.","ENVTECH",
AQ2400="AKTIVCO DEFAUT GE &amp; POWER Cabinet","POWER ISSUE",
AQ2400="AKTIVCO Coupure ENEO &amp; Baisse de tension","POWER ISSUE",
AQ2400="Coupure ENEO &amp; Baisse de tension","POWER ISSUE",
AQ2400="Defaut GE &amp; POWER Cabinet","POWER ISSUE",
AQ2400="Sharing","POWER ISSUE",
AQ2400="Sites strategiques &amp; DataCenter","POWER ISSUE",
AQ2400="Exclu","Exclu",
AQ2400="SAT","TX ISSUE",
AQ2400="SPARE-ISSUE","SPARE-ISSUE",
AQ2400="Fiber CAmtel","TX ISSUE",
AQ2400="Fiber AOF","TX ISSUE",
AQ2400="Projet OCM (HUAWEI)","TRAVAUX-HUAWEI",
AQ2400="Projet OCM (NOKIA)","TRAVAUX -NOKIA",
AQ2400="ACCESS-ISSUE","ACCESS-ISSUE",
AQ2400="Projet OCM (ZTE, NOKIA, autres projets)","TRAVAUX OCM",
AQ2400="No root CAuse","No root cause",
AQ2400="ODU HS","TX ISSUE",
AQ2400="IP &amp; VLAN","TX ISSUE",
AQ2400="Warehouse HUAWEI","SPARE-ISSUE",
AQ2400="SPARE-HS","SPARE-ISSUE",
AQ2400="Power Telco","RAN ISSUE",AQ2400="no impacts","no impacts"
),"")</f>
        <v>No root cause</v>
      </c>
      <c r="AQ2400" s="67" t="s">
        <v>5344</v>
      </c>
      <c r="AR2400" s="48" t="str" cm="1">
        <f t="array" ref="AR2400">IFERROR(_xlfn.IFS(
AQ2400="MPR ISSUE","ACTIVE",
AQ2400="BSS Hardware Issue","ACTIVE",
AQ2400="Sites strategiques, MLL, Pylone, etc.","PASSIVE",
AQ2400="AKTIVCO DEFAUT GE &amp; POWER Cabinet","PASSIVE",
AQ2400="AKTIVCO Coupure ENEO &amp; Baisse de tension","PASSIVE",
AQ2400="Coupure ENEO &amp; Baisse de tension","PASSIVE",
AQ2400="Defaut GE &amp; POWER Cabinet","PASSIVE",
AQ2400="Sharing","PASSIVE",
AQ2400="Sites strategiques &amp; DataCenter","PASSIVE",
AQ2400="Exclu","Exclu",
AQ2400="SAT","ACTIVE",
AQ2400="SPARE-ISSUE","SPARE-ISSUE",
AQ2400="Fiber CAmtel","ACTIVE",
AQ2400="Fiber AOF","ACTIVE",
AQ2400="Projet OCM (HUAWEI)","PLANNED WORKS",
AQ2400="Projet OCM (NOKIA)","PLANNED WORKS",
AQ2400="ACCESS-ISSUE","ACCESS-ISSUE",
AQ2400="Projet OCM (ZTE, NOKIA, autres projets)","PLANNED WORKS",
AQ2400="No root CAuse","No root cause",
AQ2400="ODU HS","ACTIVE",
AQ2400="IP &amp; VLAN","ACTIVE",
AQ2400="Warehouse HUAWEI","SPARE-ISSUE",
AQ2400="SPARE-HS","SPARE-ISSUE",
AQ2400="Power Telco","ACTIVE", AQ2400="no impacts","no impacts"
),"")</f>
        <v>No root cause</v>
      </c>
      <c r="AS2400" s="92" t="s">
        <v>5537</v>
      </c>
      <c r="AT2400" s="98" t="s">
        <v>4111</v>
      </c>
      <c r="AV2400" s="17" t="s">
        <v>5537</v>
      </c>
      <c r="AW2400" s="7" t="s">
        <v>5537</v>
      </c>
      <c r="AX2400" s="6" t="s">
        <v>5537</v>
      </c>
      <c r="AY2400" s="7"/>
      <c r="AZ2400" s="3" t="s">
        <v>5537</v>
      </c>
      <c r="BA2400" s="18" t="s">
        <v>5537</v>
      </c>
      <c r="BB2400" s="18" t="s">
        <v>5537</v>
      </c>
      <c r="BC2400" s="18" t="s">
        <v>5537</v>
      </c>
      <c r="BD2400" s="18" t="s">
        <v>5537</v>
      </c>
      <c r="BE2400" s="18" t="s">
        <v>5537</v>
      </c>
      <c r="BF2400" s="18" t="s">
        <v>5537</v>
      </c>
      <c r="BG2400" s="18" t="s">
        <v>5537</v>
      </c>
      <c r="BH2400" s="18" t="s">
        <v>5537</v>
      </c>
      <c r="BI2400" s="18" t="s">
        <v>5537</v>
      </c>
      <c r="BJ2400" s="18" t="s">
        <v>5537</v>
      </c>
      <c r="BK2400" s="18" t="s">
        <v>5537</v>
      </c>
      <c r="BL2400" s="9" t="s">
        <v>5537</v>
      </c>
      <c r="BM2400" s="14" t="s">
        <v>5537</v>
      </c>
      <c r="BN2400" s="14" t="s">
        <v>5537</v>
      </c>
      <c r="BO2400" s="14" t="str">
        <f>_xlfn.XLOOKUP(B2400,'[4]cell downs 18042026 17h'!$B:$B,'[4]cell downs 18042026 17h'!$B:$B,"")</f>
        <v/>
      </c>
      <c r="BP2400" s="14" t="str">
        <f>_xlfn.XLOOKUP(B2400,'[5]Cells Huawei 19042026 15h'!$B:$B,'[5]Cells Huawei 19042026 15h'!$B:$B,"")</f>
        <v/>
      </c>
      <c r="BQ2400" s="9" t="str">
        <f>_xlfn.XLOOKUP(B2400,'[6]cells down 19042026 9H40'!$B:$B,'[6]cells down 19042026 9H40'!$B:$B,"")</f>
        <v/>
      </c>
      <c r="BR2400" s="9" t="s">
        <v>4111</v>
      </c>
      <c r="BS2400" s="9" t="s">
        <v>318</v>
      </c>
      <c r="BT2400" s="108"/>
    </row>
    <row r="2401" spans="1:72" s="9" customFormat="1" x14ac:dyDescent="0.35">
      <c r="A2401" s="1" t="s">
        <v>4588</v>
      </c>
      <c r="B2401" s="8" t="s">
        <v>4589</v>
      </c>
      <c r="C2401" s="3" t="str">
        <f>_xlfn.XLOOKUP(B2401,'[1]daily break down'!$D:$D,'[1]daily break down'!$E:$E,"")</f>
        <v>Yaounde</v>
      </c>
      <c r="D2401" s="1" t="s">
        <v>11</v>
      </c>
      <c r="E2401" s="1" t="s">
        <v>12</v>
      </c>
      <c r="F2401" s="3" t="s">
        <v>37</v>
      </c>
      <c r="G2401" s="1" t="s">
        <v>38</v>
      </c>
      <c r="H2401" s="34" t="str">
        <f>_xlfn.XLOOKUP(B2401,[2]CALCULATION!$B:$B,[2]CALCULATION!$H:$H,"")</f>
        <v>ZTE</v>
      </c>
      <c r="I2401" s="28">
        <v>36.982818398952162</v>
      </c>
      <c r="J2401" s="28">
        <v>36.982818398952162</v>
      </c>
      <c r="K2401" s="28">
        <v>36.982818398952162</v>
      </c>
      <c r="L2401" s="28">
        <v>36.982818398952162</v>
      </c>
      <c r="M2401" s="28">
        <v>36.982818398952162</v>
      </c>
      <c r="N2401" s="28">
        <v>36.982818398952162</v>
      </c>
      <c r="O2401" s="28">
        <v>36.982818398952162</v>
      </c>
      <c r="P2401" s="28">
        <v>36.982818398952162</v>
      </c>
      <c r="Q2401" s="28">
        <v>36.982818398952162</v>
      </c>
      <c r="R2401" s="28">
        <v>36.982818398952162</v>
      </c>
      <c r="S2401" s="93">
        <v>36.982818398952162</v>
      </c>
      <c r="T2401" s="93">
        <f>_xlfn.XLOOKUP(B2401,'[3]Nur des jours'!$B:$B,'[3]Nur des jours'!$U:$U,"")</f>
        <v>0</v>
      </c>
      <c r="U2401" s="93">
        <v>0</v>
      </c>
      <c r="V2401" s="93">
        <v>0</v>
      </c>
      <c r="W2401" s="93">
        <v>0</v>
      </c>
      <c r="X2401" s="93">
        <v>0</v>
      </c>
      <c r="Y2401" s="93">
        <v>0</v>
      </c>
      <c r="Z2401" s="93">
        <v>0</v>
      </c>
      <c r="AA2401" s="93">
        <v>0</v>
      </c>
      <c r="AB2401" s="93">
        <v>0</v>
      </c>
      <c r="AC2401" s="93">
        <f>_xlfn.XLOOKUP(B2401,'[3]Nur des jours'!$B:$B,'[3]Nur des jours'!$N:$N,"")</f>
        <v>1.8355327551914351</v>
      </c>
      <c r="AD2401" s="93">
        <v>1.8355327551914351</v>
      </c>
      <c r="AE2401" s="93">
        <v>0</v>
      </c>
      <c r="AF2401" s="93">
        <v>0</v>
      </c>
      <c r="AG2401" s="93"/>
      <c r="AH2401" s="93">
        <v>0</v>
      </c>
      <c r="AI2401" s="93">
        <v>0</v>
      </c>
      <c r="AJ2401" s="93">
        <v>0</v>
      </c>
      <c r="AK2401" s="93">
        <v>0</v>
      </c>
      <c r="AL2401" s="93">
        <v>0</v>
      </c>
      <c r="AM2401" s="49" t="s">
        <v>5598</v>
      </c>
      <c r="AN2401" s="49"/>
      <c r="AO2401" s="48" t="str" cm="1">
        <f t="array" ref="AO2401">IFERROR(_xlfn.IFS(
AQ2401="MPR ISSUE","PDH",
AQ2401="BSS Hardware Issue","BSS",
AQ2401="Sites strategiques, MLL, Pylone, etc.","ENVTECH",
AQ2401="AKTIVCO DEFAUT GE &amp; POWER Cabinet","AKTIVCO",
AQ2401="AKTIVCO Coupure ENEO &amp; Baisse de tension","AKTIVCO GRID ONLY",
AQ2401="Coupure ENEO &amp; Baisse de tension","IHS GRID ONLY",
AQ2401="Defaut GE &amp; POWER Cabinet","IHS",
AQ2401="Sharing","Partners",
AQ2401="Sites strategiques &amp; DataCenter","SST &amp; DC",
AQ2401="Exclu","Exclu",
AQ2401="SAT","SAT",
AQ2401="SPARE-ISSUE","SPARE-ISSUE",
AQ2401="Fiber CAmtel","TRANS_FO_CAMTEL",
AQ2401="Fiber AOF","Fiber AOF",
AQ2401="Projet OCM (HUAWEI)","TRAVAUX-HUAWEI",
AQ2401="Projet OCM (NOKIA)","TRAVAUX-NOKIA",
AQ2401="ACCESS-ISSUE","ACCESS-ISSUE",
AQ2401="Projet OCM (ZTE, NOKIA, autres projets)","TRAVAUX OCM",
AQ2401="No root CAuse","No root cause",
AQ2401="ODU HS","PDH",
AQ2401="IP &amp; VLAN","PDH",
AQ2401="Warehouse HUAWEI","SPARE-ISSUE",
AQ2401="SPARE-HS","SPARE-ISSUE",
AQ2401="Power Telco","BSS",AQ2401="no impacts","no impacts"
),"")</f>
        <v>Exclu</v>
      </c>
      <c r="AP2401" s="48" t="str" cm="1">
        <f t="array" ref="AP2401">IFERROR(_xlfn.IFS(
AQ2401="MPR ISSUE","TX ISSUE",
AQ2401="BSS Hardware Issue","RAN ISSUE",
AQ2401="Sites strategiques, MLL, Pylone, etc.","ENVTECH",
AQ2401="AKTIVCO DEFAUT GE &amp; POWER Cabinet","POWER ISSUE",
AQ2401="AKTIVCO Coupure ENEO &amp; Baisse de tension","POWER ISSUE",
AQ2401="Coupure ENEO &amp; Baisse de tension","POWER ISSUE",
AQ2401="Defaut GE &amp; POWER Cabinet","POWER ISSUE",
AQ2401="Sharing","POWER ISSUE",
AQ2401="Sites strategiques &amp; DataCenter","POWER ISSUE",
AQ2401="Exclu","Exclu",
AQ2401="SAT","TX ISSUE",
AQ2401="SPARE-ISSUE","SPARE-ISSUE",
AQ2401="Fiber CAmtel","TX ISSUE",
AQ2401="Fiber AOF","TX ISSUE",
AQ2401="Projet OCM (HUAWEI)","TRAVAUX-HUAWEI",
AQ2401="Projet OCM (NOKIA)","TRAVAUX -NOKIA",
AQ2401="ACCESS-ISSUE","ACCESS-ISSUE",
AQ2401="Projet OCM (ZTE, NOKIA, autres projets)","TRAVAUX OCM",
AQ2401="No root CAuse","No root cause",
AQ2401="ODU HS","TX ISSUE",
AQ2401="IP &amp; VLAN","TX ISSUE",
AQ2401="Warehouse HUAWEI","SPARE-ISSUE",
AQ2401="SPARE-HS","SPARE-ISSUE",
AQ2401="Power Telco","RAN ISSUE",AQ2401="no impacts","no impacts"
),"")</f>
        <v>Exclu</v>
      </c>
      <c r="AQ2401" s="67" t="s">
        <v>5598</v>
      </c>
      <c r="AR2401" s="48" t="str" cm="1">
        <f t="array" ref="AR2401">IFERROR(_xlfn.IFS(
AQ2401="MPR ISSUE","ACTIVE",
AQ2401="BSS Hardware Issue","ACTIVE",
AQ2401="Sites strategiques, MLL, Pylone, etc.","PASSIVE",
AQ2401="AKTIVCO DEFAUT GE &amp; POWER Cabinet","PASSIVE",
AQ2401="AKTIVCO Coupure ENEO &amp; Baisse de tension","PASSIVE",
AQ2401="Coupure ENEO &amp; Baisse de tension","PASSIVE",
AQ2401="Defaut GE &amp; POWER Cabinet","PASSIVE",
AQ2401="Sharing","PASSIVE",
AQ2401="Sites strategiques &amp; DataCenter","PASSIVE",
AQ2401="Exclu","Exclu",
AQ2401="SAT","ACTIVE",
AQ2401="SPARE-ISSUE","SPARE-ISSUE",
AQ2401="Fiber CAmtel","ACTIVE",
AQ2401="Fiber AOF","ACTIVE",
AQ2401="Projet OCM (HUAWEI)","PLANNED WORKS",
AQ2401="Projet OCM (NOKIA)","PLANNED WORKS",
AQ2401="ACCESS-ISSUE","ACCESS-ISSUE",
AQ2401="Projet OCM (ZTE, NOKIA, autres projets)","PLANNED WORKS",
AQ2401="No root CAuse","No root cause",
AQ2401="ODU HS","ACTIVE",
AQ2401="IP &amp; VLAN","ACTIVE",
AQ2401="Warehouse HUAWEI","SPARE-ISSUE",
AQ2401="SPARE-HS","SPARE-ISSUE",
AQ2401="Power Telco","ACTIVE", AQ2401="no impacts","no impacts"
),"")</f>
        <v>Exclu</v>
      </c>
      <c r="AS2401" s="92" t="s">
        <v>5537</v>
      </c>
      <c r="AT2401" s="98" t="s">
        <v>4589</v>
      </c>
      <c r="AV2401" s="17" t="s">
        <v>5537</v>
      </c>
      <c r="AW2401" s="7" t="s">
        <v>5537</v>
      </c>
      <c r="AX2401" s="6" t="s">
        <v>5537</v>
      </c>
      <c r="AY2401" s="7"/>
      <c r="AZ2401" s="3" t="s">
        <v>5537</v>
      </c>
      <c r="BA2401" s="18" t="s">
        <v>5537</v>
      </c>
      <c r="BB2401" s="18" t="s">
        <v>5537</v>
      </c>
      <c r="BC2401" s="18" t="s">
        <v>5537</v>
      </c>
      <c r="BD2401" s="18" t="s">
        <v>5537</v>
      </c>
      <c r="BE2401" s="18" t="s">
        <v>5537</v>
      </c>
      <c r="BF2401" s="18" t="s">
        <v>5537</v>
      </c>
      <c r="BG2401" s="18" t="s">
        <v>5537</v>
      </c>
      <c r="BH2401" s="18" t="s">
        <v>5537</v>
      </c>
      <c r="BI2401" s="18" t="s">
        <v>5537</v>
      </c>
      <c r="BJ2401" s="18" t="s">
        <v>5537</v>
      </c>
      <c r="BK2401" s="18" t="s">
        <v>5537</v>
      </c>
      <c r="BL2401" s="9" t="s">
        <v>5537</v>
      </c>
      <c r="BM2401" s="14" t="s">
        <v>5537</v>
      </c>
      <c r="BN2401" s="14" t="s">
        <v>5537</v>
      </c>
      <c r="BO2401" s="14" t="str">
        <f>_xlfn.XLOOKUP(B2401,'[4]cell downs 18042026 17h'!$B:$B,'[4]cell downs 18042026 17h'!$B:$B,"")</f>
        <v/>
      </c>
      <c r="BP2401" s="14" t="str">
        <f>_xlfn.XLOOKUP(B2401,'[5]Cells Huawei 19042026 15h'!$B:$B,'[5]Cells Huawei 19042026 15h'!$B:$B,"")</f>
        <v/>
      </c>
      <c r="BQ2401" s="9" t="str">
        <f>_xlfn.XLOOKUP(B2401,'[6]cells down 19042026 9H40'!$B:$B,'[6]cells down 19042026 9H40'!$B:$B,"")</f>
        <v>CTR_590</v>
      </c>
      <c r="BR2401" s="9" t="s">
        <v>4589</v>
      </c>
      <c r="BS2401" s="9" t="s">
        <v>5537</v>
      </c>
      <c r="BT2401" s="108"/>
    </row>
    <row r="2402" spans="1:72" s="9" customFormat="1" x14ac:dyDescent="0.35">
      <c r="A2402" s="19" t="s">
        <v>5430</v>
      </c>
      <c r="B2402" s="19" t="s">
        <v>5431</v>
      </c>
      <c r="C2402" s="3" t="str">
        <f>_xlfn.XLOOKUP(B2402,'[1]daily break down'!$D:$D,'[1]daily break down'!$E:$E,"")</f>
        <v>Yaounde</v>
      </c>
      <c r="D2402" s="19" t="s">
        <v>357</v>
      </c>
      <c r="E2402" s="19" t="s">
        <v>36</v>
      </c>
      <c r="F2402" s="19" t="s">
        <v>5388</v>
      </c>
      <c r="G2402" s="19" t="s">
        <v>115</v>
      </c>
      <c r="H2402" s="34" t="str">
        <f>_xlfn.XLOOKUP(B2402,[2]CALCULATION!$B:$B,[2]CALCULATION!$H:$H,"")</f>
        <v>ZTE</v>
      </c>
      <c r="I2402" s="28">
        <v>0</v>
      </c>
      <c r="J2402" s="28">
        <v>5.4523974625677347</v>
      </c>
      <c r="K2402" s="28">
        <v>0.74275967160626866</v>
      </c>
      <c r="L2402" s="28">
        <v>0</v>
      </c>
      <c r="M2402" s="28">
        <v>0</v>
      </c>
      <c r="N2402" s="28">
        <v>0</v>
      </c>
      <c r="O2402" s="28">
        <v>0</v>
      </c>
      <c r="P2402" s="28">
        <v>2.924364286468454</v>
      </c>
      <c r="Q2402" s="28">
        <v>9.2164550712975135</v>
      </c>
      <c r="R2402" s="28">
        <v>0</v>
      </c>
      <c r="S2402" s="93">
        <v>0</v>
      </c>
      <c r="T2402" s="93">
        <f>_xlfn.XLOOKUP(B2402,'[3]Nur des jours'!$B:$B,'[3]Nur des jours'!$U:$U,"")</f>
        <v>0</v>
      </c>
      <c r="U2402" s="93">
        <v>0</v>
      </c>
      <c r="V2402" s="93">
        <v>0</v>
      </c>
      <c r="W2402" s="93">
        <v>0</v>
      </c>
      <c r="X2402" s="93">
        <v>0</v>
      </c>
      <c r="Y2402" s="93">
        <v>0</v>
      </c>
      <c r="Z2402" s="93">
        <v>0</v>
      </c>
      <c r="AA2402" s="93">
        <v>0</v>
      </c>
      <c r="AB2402" s="93">
        <v>0</v>
      </c>
      <c r="AC2402" s="93">
        <f>_xlfn.XLOOKUP(B2402,'[3]Nur des jours'!$B:$B,'[3]Nur des jours'!$N:$N,"")</f>
        <v>4.3927797895746482E-2</v>
      </c>
      <c r="AD2402" s="93">
        <v>4.3927797895746482E-2</v>
      </c>
      <c r="AE2402" s="93">
        <v>0</v>
      </c>
      <c r="AF2402" s="93">
        <v>0</v>
      </c>
      <c r="AG2402" s="93"/>
      <c r="AH2402" s="93">
        <v>0</v>
      </c>
      <c r="AI2402" s="93">
        <v>0</v>
      </c>
      <c r="AJ2402" s="93">
        <v>0</v>
      </c>
      <c r="AK2402" s="93">
        <v>0</v>
      </c>
      <c r="AL2402" s="93">
        <v>0</v>
      </c>
      <c r="AM2402" s="49" t="s">
        <v>5598</v>
      </c>
      <c r="AN2402" s="49"/>
      <c r="AO2402" s="48" t="str" cm="1">
        <f t="array" ref="AO2402">IFERROR(_xlfn.IFS(
AQ2402="MPR ISSUE","PDH",
AQ2402="BSS Hardware Issue","BSS",
AQ2402="Sites strategiques, MLL, Pylone, etc.","ENVTECH",
AQ2402="AKTIVCO DEFAUT GE &amp; POWER Cabinet","AKTIVCO",
AQ2402="AKTIVCO Coupure ENEO &amp; Baisse de tension","AKTIVCO GRID ONLY",
AQ2402="Coupure ENEO &amp; Baisse de tension","IHS GRID ONLY",
AQ2402="Defaut GE &amp; POWER Cabinet","IHS",
AQ2402="Sharing","Partners",
AQ2402="Sites strategiques &amp; DataCenter","SST &amp; DC",
AQ2402="Exclu","Exclu",
AQ2402="SAT","SAT",
AQ2402="SPARE-ISSUE","SPARE-ISSUE",
AQ2402="Fiber CAmtel","TRANS_FO_CAMTEL",
AQ2402="Fiber AOF","Fiber AOF",
AQ2402="Projet OCM (HUAWEI)","TRAVAUX-HUAWEI",
AQ2402="Projet OCM (NOKIA)","TRAVAUX-NOKIA",
AQ2402="ACCESS-ISSUE","ACCESS-ISSUE",
AQ2402="Projet OCM (ZTE, NOKIA, autres projets)","TRAVAUX OCM",
AQ2402="No root CAuse","No root cause",
AQ2402="ODU HS","PDH",
AQ2402="IP &amp; VLAN","PDH",
AQ2402="Warehouse HUAWEI","SPARE-ISSUE",
AQ2402="SPARE-HS","SPARE-ISSUE",
AQ2402="Power Telco","BSS",AQ2402="no impacts","no impacts"
),"")</f>
        <v>Exclu</v>
      </c>
      <c r="AP2402" s="48" t="str" cm="1">
        <f t="array" ref="AP2402">IFERROR(_xlfn.IFS(
AQ2402="MPR ISSUE","TX ISSUE",
AQ2402="BSS Hardware Issue","RAN ISSUE",
AQ2402="Sites strategiques, MLL, Pylone, etc.","ENVTECH",
AQ2402="AKTIVCO DEFAUT GE &amp; POWER Cabinet","POWER ISSUE",
AQ2402="AKTIVCO Coupure ENEO &amp; Baisse de tension","POWER ISSUE",
AQ2402="Coupure ENEO &amp; Baisse de tension","POWER ISSUE",
AQ2402="Defaut GE &amp; POWER Cabinet","POWER ISSUE",
AQ2402="Sharing","POWER ISSUE",
AQ2402="Sites strategiques &amp; DataCenter","POWER ISSUE",
AQ2402="Exclu","Exclu",
AQ2402="SAT","TX ISSUE",
AQ2402="SPARE-ISSUE","SPARE-ISSUE",
AQ2402="Fiber CAmtel","TX ISSUE",
AQ2402="Fiber AOF","TX ISSUE",
AQ2402="Projet OCM (HUAWEI)","TRAVAUX-HUAWEI",
AQ2402="Projet OCM (NOKIA)","TRAVAUX -NOKIA",
AQ2402="ACCESS-ISSUE","ACCESS-ISSUE",
AQ2402="Projet OCM (ZTE, NOKIA, autres projets)","TRAVAUX OCM",
AQ2402="No root CAuse","No root cause",
AQ2402="ODU HS","TX ISSUE",
AQ2402="IP &amp; VLAN","TX ISSUE",
AQ2402="Warehouse HUAWEI","SPARE-ISSUE",
AQ2402="SPARE-HS","SPARE-ISSUE",
AQ2402="Power Telco","RAN ISSUE",AQ2402="no impacts","no impacts"
),"")</f>
        <v>Exclu</v>
      </c>
      <c r="AQ2402" s="67" t="s">
        <v>5598</v>
      </c>
      <c r="AR2402" s="48" t="str" cm="1">
        <f t="array" ref="AR2402">IFERROR(_xlfn.IFS(
AQ2402="MPR ISSUE","ACTIVE",
AQ2402="BSS Hardware Issue","ACTIVE",
AQ2402="Sites strategiques, MLL, Pylone, etc.","PASSIVE",
AQ2402="AKTIVCO DEFAUT GE &amp; POWER Cabinet","PASSIVE",
AQ2402="AKTIVCO Coupure ENEO &amp; Baisse de tension","PASSIVE",
AQ2402="Coupure ENEO &amp; Baisse de tension","PASSIVE",
AQ2402="Defaut GE &amp; POWER Cabinet","PASSIVE",
AQ2402="Sharing","PASSIVE",
AQ2402="Sites strategiques &amp; DataCenter","PASSIVE",
AQ2402="Exclu","Exclu",
AQ2402="SAT","ACTIVE",
AQ2402="SPARE-ISSUE","SPARE-ISSUE",
AQ2402="Fiber CAmtel","ACTIVE",
AQ2402="Fiber AOF","ACTIVE",
AQ2402="Projet OCM (HUAWEI)","PLANNED WORKS",
AQ2402="Projet OCM (NOKIA)","PLANNED WORKS",
AQ2402="ACCESS-ISSUE","ACCESS-ISSUE",
AQ2402="Projet OCM (ZTE, NOKIA, autres projets)","PLANNED WORKS",
AQ2402="No root CAuse","No root cause",
AQ2402="ODU HS","ACTIVE",
AQ2402="IP &amp; VLAN","ACTIVE",
AQ2402="Warehouse HUAWEI","SPARE-ISSUE",
AQ2402="SPARE-HS","SPARE-ISSUE",
AQ2402="Power Telco","ACTIVE", AQ2402="no impacts","no impacts"
),"")</f>
        <v>Exclu</v>
      </c>
      <c r="AS2402" s="92" t="s">
        <v>5537</v>
      </c>
      <c r="AT2402" s="98" t="s">
        <v>5431</v>
      </c>
      <c r="AV2402" s="17" t="s">
        <v>5537</v>
      </c>
      <c r="AW2402" s="7" t="s">
        <v>5537</v>
      </c>
      <c r="AX2402" s="6" t="s">
        <v>5537</v>
      </c>
      <c r="AY2402" s="7"/>
      <c r="AZ2402" s="3" t="s">
        <v>5537</v>
      </c>
      <c r="BA2402" s="18" t="s">
        <v>5537</v>
      </c>
      <c r="BB2402" s="18" t="s">
        <v>5537</v>
      </c>
      <c r="BC2402" s="18" t="s">
        <v>5537</v>
      </c>
      <c r="BD2402" s="18" t="s">
        <v>5537</v>
      </c>
      <c r="BE2402" s="18" t="s">
        <v>5537</v>
      </c>
      <c r="BF2402" s="18" t="s">
        <v>5537</v>
      </c>
      <c r="BG2402" s="18" t="s">
        <v>5537</v>
      </c>
      <c r="BH2402" s="18" t="s">
        <v>5537</v>
      </c>
      <c r="BI2402" s="18" t="s">
        <v>5537</v>
      </c>
      <c r="BJ2402" s="18" t="s">
        <v>5537</v>
      </c>
      <c r="BK2402" s="18" t="s">
        <v>5537</v>
      </c>
      <c r="BL2402" s="9" t="s">
        <v>5537</v>
      </c>
      <c r="BM2402" s="14" t="s">
        <v>5537</v>
      </c>
      <c r="BN2402" s="14" t="s">
        <v>5537</v>
      </c>
      <c r="BO2402" s="14" t="str">
        <f>_xlfn.XLOOKUP(B2402,'[4]cell downs 18042026 17h'!$B:$B,'[4]cell downs 18042026 17h'!$B:$B,"")</f>
        <v/>
      </c>
      <c r="BP2402" s="14" t="str">
        <f>_xlfn.XLOOKUP(B2402,'[5]Cells Huawei 19042026 15h'!$B:$B,'[5]Cells Huawei 19042026 15h'!$B:$B,"")</f>
        <v/>
      </c>
      <c r="BQ2402" s="9" t="str">
        <f>_xlfn.XLOOKUP(B2402,'[6]cells down 19042026 9H40'!$B:$B,'[6]cells down 19042026 9H40'!$B:$B,"")</f>
        <v/>
      </c>
      <c r="BR2402" s="9" t="s">
        <v>5537</v>
      </c>
      <c r="BS2402" s="9" t="s">
        <v>5537</v>
      </c>
      <c r="BT2402" s="108"/>
    </row>
    <row r="2403" spans="1:72" s="9" customFormat="1" x14ac:dyDescent="0.35">
      <c r="A2403" s="1" t="s">
        <v>3183</v>
      </c>
      <c r="B2403" s="1" t="s">
        <v>3184</v>
      </c>
      <c r="C2403" s="3" t="str">
        <f>_xlfn.XLOOKUP(B2403,'[1]daily break down'!$D:$D,'[1]daily break down'!$E:$E,"")</f>
        <v>Douala</v>
      </c>
      <c r="D2403" s="1" t="s">
        <v>11</v>
      </c>
      <c r="E2403" s="1" t="s">
        <v>757</v>
      </c>
      <c r="F2403" s="3" t="s">
        <v>31</v>
      </c>
      <c r="G2403" s="1" t="s">
        <v>32</v>
      </c>
      <c r="H2403" s="34" t="str">
        <f>_xlfn.XLOOKUP(B2403,[2]CALCULATION!$B:$B,[2]CALCULATION!$H:$H,"")</f>
        <v>ZTE</v>
      </c>
      <c r="I2403" s="28">
        <v>1.5409507666230065</v>
      </c>
      <c r="J2403" s="28">
        <v>1.5409507666230065</v>
      </c>
      <c r="K2403" s="28">
        <v>1.5409507666230065</v>
      </c>
      <c r="L2403" s="28">
        <v>1.5409507666230065</v>
      </c>
      <c r="M2403" s="28">
        <v>1.5409507666230065</v>
      </c>
      <c r="N2403" s="28">
        <v>1.5409507666230065</v>
      </c>
      <c r="O2403" s="28">
        <v>1.5409507666230065</v>
      </c>
      <c r="P2403" s="28">
        <v>1.5409507666230065</v>
      </c>
      <c r="Q2403" s="28">
        <v>1.5409507666230065</v>
      </c>
      <c r="R2403" s="28">
        <v>1.5409507666230065</v>
      </c>
      <c r="S2403" s="93">
        <v>1.5409507666230065</v>
      </c>
      <c r="T2403" s="93">
        <f>_xlfn.XLOOKUP(B2403,'[3]Nur des jours'!$B:$B,'[3]Nur des jours'!$U:$U,"")</f>
        <v>1.5409507666230065</v>
      </c>
      <c r="U2403" s="93">
        <v>1.5409507666230065</v>
      </c>
      <c r="V2403" s="93">
        <v>1.5409507666230065</v>
      </c>
      <c r="W2403" s="93">
        <v>1.5409507666230065</v>
      </c>
      <c r="X2403" s="93">
        <v>1.5409507666230065</v>
      </c>
      <c r="Y2403" s="93">
        <v>1.5409507666230065</v>
      </c>
      <c r="Z2403" s="93">
        <v>1.0310458775286575</v>
      </c>
      <c r="AA2403" s="93">
        <v>0</v>
      </c>
      <c r="AB2403" s="93">
        <v>0</v>
      </c>
      <c r="AC2403" s="93">
        <f>_xlfn.XLOOKUP(B2403,'[3]Nur des jours'!$B:$B,'[3]Nur des jours'!$N:$N,"")</f>
        <v>0</v>
      </c>
      <c r="AD2403" s="93">
        <v>0</v>
      </c>
      <c r="AE2403" s="93">
        <v>0</v>
      </c>
      <c r="AF2403" s="93">
        <v>0</v>
      </c>
      <c r="AG2403" s="93"/>
      <c r="AH2403" s="93">
        <v>0</v>
      </c>
      <c r="AI2403" s="93">
        <v>0</v>
      </c>
      <c r="AJ2403" s="93">
        <v>0</v>
      </c>
      <c r="AK2403" s="93">
        <v>0</v>
      </c>
      <c r="AL2403" s="93">
        <v>0</v>
      </c>
      <c r="AM2403" s="49" t="s">
        <v>5598</v>
      </c>
      <c r="AN2403" s="49"/>
      <c r="AO2403" s="48" t="str" cm="1">
        <f t="array" ref="AO2403">IFERROR(_xlfn.IFS(
AQ2403="MPR ISSUE","PDH",
AQ2403="BSS Hardware Issue","BSS",
AQ2403="Sites strategiques, MLL, Pylone, etc.","ENVTECH",
AQ2403="AKTIVCO DEFAUT GE &amp; POWER Cabinet","AKTIVCO",
AQ2403="AKTIVCO Coupure ENEO &amp; Baisse de tension","AKTIVCO GRID ONLY",
AQ2403="Coupure ENEO &amp; Baisse de tension","IHS GRID ONLY",
AQ2403="Defaut GE &amp; POWER Cabinet","IHS",
AQ2403="Sharing","Partners",
AQ2403="Sites strategiques &amp; DataCenter","SST &amp; DC",
AQ2403="Exclu","Exclu",
AQ2403="SAT","SAT",
AQ2403="SPARE-ISSUE","SPARE-ISSUE",
AQ2403="Fiber CAmtel","TRANS_FO_CAMTEL",
AQ2403="Fiber AOF","Fiber AOF",
AQ2403="Projet OCM (HUAWEI)","TRAVAUX-HUAWEI",
AQ2403="Projet OCM (NOKIA)","TRAVAUX-NOKIA",
AQ2403="ACCESS-ISSUE","ACCESS-ISSUE",
AQ2403="Projet OCM (ZTE, NOKIA, autres projets)","TRAVAUX OCM",
AQ2403="No root CAuse","No root cause",
AQ2403="ODU HS","PDH",
AQ2403="IP &amp; VLAN","PDH",
AQ2403="Warehouse HUAWEI","SPARE-ISSUE",
AQ2403="SPARE-HS","SPARE-ISSUE",
AQ2403="Power Telco","BSS",AQ2403="no impacts","no impacts"
),"")</f>
        <v>Exclu</v>
      </c>
      <c r="AP2403" s="48" t="str" cm="1">
        <f t="array" ref="AP2403">IFERROR(_xlfn.IFS(
AQ2403="MPR ISSUE","TX ISSUE",
AQ2403="BSS Hardware Issue","RAN ISSUE",
AQ2403="Sites strategiques, MLL, Pylone, etc.","ENVTECH",
AQ2403="AKTIVCO DEFAUT GE &amp; POWER Cabinet","POWER ISSUE",
AQ2403="AKTIVCO Coupure ENEO &amp; Baisse de tension","POWER ISSUE",
AQ2403="Coupure ENEO &amp; Baisse de tension","POWER ISSUE",
AQ2403="Defaut GE &amp; POWER Cabinet","POWER ISSUE",
AQ2403="Sharing","POWER ISSUE",
AQ2403="Sites strategiques &amp; DataCenter","POWER ISSUE",
AQ2403="Exclu","Exclu",
AQ2403="SAT","TX ISSUE",
AQ2403="SPARE-ISSUE","SPARE-ISSUE",
AQ2403="Fiber CAmtel","TX ISSUE",
AQ2403="Fiber AOF","TX ISSUE",
AQ2403="Projet OCM (HUAWEI)","TRAVAUX-HUAWEI",
AQ2403="Projet OCM (NOKIA)","TRAVAUX -NOKIA",
AQ2403="ACCESS-ISSUE","ACCESS-ISSUE",
AQ2403="Projet OCM (ZTE, NOKIA, autres projets)","TRAVAUX OCM",
AQ2403="No root CAuse","No root cause",
AQ2403="ODU HS","TX ISSUE",
AQ2403="IP &amp; VLAN","TX ISSUE",
AQ2403="Warehouse HUAWEI","SPARE-ISSUE",
AQ2403="SPARE-HS","SPARE-ISSUE",
AQ2403="Power Telco","RAN ISSUE",AQ2403="no impacts","no impacts"
),"")</f>
        <v>Exclu</v>
      </c>
      <c r="AQ2403" s="67" t="s">
        <v>5598</v>
      </c>
      <c r="AR2403" s="48" t="str" cm="1">
        <f t="array" ref="AR2403">IFERROR(_xlfn.IFS(
AQ2403="MPR ISSUE","ACTIVE",
AQ2403="BSS Hardware Issue","ACTIVE",
AQ2403="Sites strategiques, MLL, Pylone, etc.","PASSIVE",
AQ2403="AKTIVCO DEFAUT GE &amp; POWER Cabinet","PASSIVE",
AQ2403="AKTIVCO Coupure ENEO &amp; Baisse de tension","PASSIVE",
AQ2403="Coupure ENEO &amp; Baisse de tension","PASSIVE",
AQ2403="Defaut GE &amp; POWER Cabinet","PASSIVE",
AQ2403="Sharing","PASSIVE",
AQ2403="Sites strategiques &amp; DataCenter","PASSIVE",
AQ2403="Exclu","Exclu",
AQ2403="SAT","ACTIVE",
AQ2403="SPARE-ISSUE","SPARE-ISSUE",
AQ2403="Fiber CAmtel","ACTIVE",
AQ2403="Fiber AOF","ACTIVE",
AQ2403="Projet OCM (HUAWEI)","PLANNED WORKS",
AQ2403="Projet OCM (NOKIA)","PLANNED WORKS",
AQ2403="ACCESS-ISSUE","ACCESS-ISSUE",
AQ2403="Projet OCM (ZTE, NOKIA, autres projets)","PLANNED WORKS",
AQ2403="No root CAuse","No root cause",
AQ2403="ODU HS","ACTIVE",
AQ2403="IP &amp; VLAN","ACTIVE",
AQ2403="Warehouse HUAWEI","SPARE-ISSUE",
AQ2403="SPARE-HS","SPARE-ISSUE",
AQ2403="Power Telco","ACTIVE", AQ2403="no impacts","no impacts"
),"")</f>
        <v>Exclu</v>
      </c>
      <c r="AS2403" s="92" t="s">
        <v>5537</v>
      </c>
      <c r="AT2403" s="98" t="s">
        <v>3184</v>
      </c>
      <c r="AV2403" s="17" t="s">
        <v>5537</v>
      </c>
      <c r="AW2403" s="7" t="s">
        <v>5537</v>
      </c>
      <c r="AX2403" s="6" t="s">
        <v>5537</v>
      </c>
      <c r="AY2403" s="7"/>
      <c r="AZ2403" s="3" t="s">
        <v>5537</v>
      </c>
      <c r="BA2403" s="18" t="s">
        <v>5537</v>
      </c>
      <c r="BB2403" s="18" t="s">
        <v>5537</v>
      </c>
      <c r="BC2403" s="18" t="s">
        <v>5537</v>
      </c>
      <c r="BD2403" s="18" t="s">
        <v>5537</v>
      </c>
      <c r="BE2403" s="18" t="s">
        <v>5537</v>
      </c>
      <c r="BF2403" s="18" t="s">
        <v>5537</v>
      </c>
      <c r="BG2403" s="18" t="s">
        <v>5537</v>
      </c>
      <c r="BH2403" s="18" t="s">
        <v>5537</v>
      </c>
      <c r="BI2403" s="18" t="s">
        <v>5537</v>
      </c>
      <c r="BJ2403" s="18" t="s">
        <v>5537</v>
      </c>
      <c r="BK2403" s="18" t="s">
        <v>5537</v>
      </c>
      <c r="BL2403" s="9" t="s">
        <v>5537</v>
      </c>
      <c r="BM2403" s="14" t="s">
        <v>5537</v>
      </c>
      <c r="BN2403" s="14" t="s">
        <v>5537</v>
      </c>
      <c r="BO2403" s="14" t="str">
        <f>_xlfn.XLOOKUP(B2403,'[4]cell downs 18042026 17h'!$B:$B,'[4]cell downs 18042026 17h'!$B:$B,"")</f>
        <v/>
      </c>
      <c r="BP2403" s="14" t="str">
        <f>_xlfn.XLOOKUP(B2403,'[5]Cells Huawei 19042026 15h'!$B:$B,'[5]Cells Huawei 19042026 15h'!$B:$B,"")</f>
        <v/>
      </c>
      <c r="BQ2403" s="9" t="str">
        <f>_xlfn.XLOOKUP(B2403,'[6]cells down 19042026 9H40'!$B:$B,'[6]cells down 19042026 9H40'!$B:$B,"")</f>
        <v>LIT_041</v>
      </c>
      <c r="BR2403" s="9" t="s">
        <v>3184</v>
      </c>
      <c r="BS2403" s="9" t="s">
        <v>594</v>
      </c>
      <c r="BT2403" s="108"/>
    </row>
    <row r="2404" spans="1:72" s="9" customFormat="1" x14ac:dyDescent="0.35">
      <c r="A2404" s="1" t="s">
        <v>2772</v>
      </c>
      <c r="B2404" s="1" t="s">
        <v>2773</v>
      </c>
      <c r="C2404" s="3" t="str">
        <f>_xlfn.XLOOKUP(B2404,'[1]daily break down'!$D:$D,'[1]daily break down'!$E:$E,"")</f>
        <v>Douala</v>
      </c>
      <c r="D2404" s="1" t="s">
        <v>11</v>
      </c>
      <c r="E2404" s="1" t="s">
        <v>12</v>
      </c>
      <c r="F2404" s="3" t="s">
        <v>31</v>
      </c>
      <c r="G2404" s="1" t="s">
        <v>32</v>
      </c>
      <c r="H2404" s="34" t="str">
        <f>_xlfn.XLOOKUP(B2404,[2]CALCULATION!$B:$B,[2]CALCULATION!$H:$H,"")</f>
        <v>ZTE</v>
      </c>
      <c r="I2404" s="28">
        <v>1.5409507666230065</v>
      </c>
      <c r="J2404" s="28">
        <v>1.5409507666230065</v>
      </c>
      <c r="K2404" s="28">
        <v>1.5409507666230065</v>
      </c>
      <c r="L2404" s="28">
        <v>1.5409507666230065</v>
      </c>
      <c r="M2404" s="28">
        <v>1.5409507666230065</v>
      </c>
      <c r="N2404" s="28">
        <v>1.5409507666230065</v>
      </c>
      <c r="O2404" s="28">
        <v>1.5409507666230065</v>
      </c>
      <c r="P2404" s="28">
        <v>1.5409507666230065</v>
      </c>
      <c r="Q2404" s="28">
        <v>2.3149753305196716</v>
      </c>
      <c r="R2404" s="28">
        <v>14.731400153524353</v>
      </c>
      <c r="S2404" s="93">
        <v>1.5409507666230065</v>
      </c>
      <c r="T2404" s="93">
        <f>_xlfn.XLOOKUP(B2404,'[3]Nur des jours'!$B:$B,'[3]Nur des jours'!$U:$U,"")</f>
        <v>1.5409507666230065</v>
      </c>
      <c r="U2404" s="93">
        <v>1.5409507666230065</v>
      </c>
      <c r="V2404" s="93">
        <v>1.5409507666230065</v>
      </c>
      <c r="W2404" s="93">
        <v>1.5409507666230065</v>
      </c>
      <c r="X2404" s="93">
        <v>1.5409507666230065</v>
      </c>
      <c r="Y2404" s="93">
        <v>1.5409507666230065</v>
      </c>
      <c r="Z2404" s="93">
        <v>1.5409507666230065</v>
      </c>
      <c r="AA2404" s="93">
        <v>1.5409507666230065</v>
      </c>
      <c r="AB2404" s="93">
        <v>1.1179918843259626</v>
      </c>
      <c r="AC2404" s="93">
        <f>_xlfn.XLOOKUP(B2404,'[3]Nur des jours'!$B:$B,'[3]Nur des jours'!$N:$N,"")</f>
        <v>0</v>
      </c>
      <c r="AD2404" s="93">
        <v>0</v>
      </c>
      <c r="AE2404" s="93">
        <v>0</v>
      </c>
      <c r="AF2404" s="93">
        <v>0</v>
      </c>
      <c r="AG2404" s="93"/>
      <c r="AH2404" s="93">
        <v>0</v>
      </c>
      <c r="AI2404" s="93">
        <v>0</v>
      </c>
      <c r="AJ2404" s="93">
        <v>0</v>
      </c>
      <c r="AK2404" s="93">
        <v>0</v>
      </c>
      <c r="AL2404" s="93">
        <v>0</v>
      </c>
      <c r="AM2404" s="49" t="s">
        <v>5598</v>
      </c>
      <c r="AN2404" s="49"/>
      <c r="AO2404" s="48" t="str" cm="1">
        <f t="array" ref="AO2404">IFERROR(_xlfn.IFS(
AQ2404="MPR ISSUE","PDH",
AQ2404="BSS Hardware Issue","BSS",
AQ2404="Sites strategiques, MLL, Pylone, etc.","ENVTECH",
AQ2404="AKTIVCO DEFAUT GE &amp; POWER Cabinet","AKTIVCO",
AQ2404="AKTIVCO Coupure ENEO &amp; Baisse de tension","AKTIVCO GRID ONLY",
AQ2404="Coupure ENEO &amp; Baisse de tension","IHS GRID ONLY",
AQ2404="Defaut GE &amp; POWER Cabinet","IHS",
AQ2404="Sharing","Partners",
AQ2404="Sites strategiques &amp; DataCenter","SST &amp; DC",
AQ2404="Exclu","Exclu",
AQ2404="SAT","SAT",
AQ2404="SPARE-ISSUE","SPARE-ISSUE",
AQ2404="Fiber CAmtel","TRANS_FO_CAMTEL",
AQ2404="Fiber AOF","Fiber AOF",
AQ2404="Projet OCM (HUAWEI)","TRAVAUX-HUAWEI",
AQ2404="Projet OCM (NOKIA)","TRAVAUX-NOKIA",
AQ2404="ACCESS-ISSUE","ACCESS-ISSUE",
AQ2404="Projet OCM (ZTE, NOKIA, autres projets)","TRAVAUX OCM",
AQ2404="No root CAuse","No root cause",
AQ2404="ODU HS","PDH",
AQ2404="IP &amp; VLAN","PDH",
AQ2404="Warehouse HUAWEI","SPARE-ISSUE",
AQ2404="SPARE-HS","SPARE-ISSUE",
AQ2404="Power Telco","BSS",AQ2404="no impacts","no impacts"
),"")</f>
        <v>Exclu</v>
      </c>
      <c r="AP2404" s="48" t="str" cm="1">
        <f t="array" ref="AP2404">IFERROR(_xlfn.IFS(
AQ2404="MPR ISSUE","TX ISSUE",
AQ2404="BSS Hardware Issue","RAN ISSUE",
AQ2404="Sites strategiques, MLL, Pylone, etc.","ENVTECH",
AQ2404="AKTIVCO DEFAUT GE &amp; POWER Cabinet","POWER ISSUE",
AQ2404="AKTIVCO Coupure ENEO &amp; Baisse de tension","POWER ISSUE",
AQ2404="Coupure ENEO &amp; Baisse de tension","POWER ISSUE",
AQ2404="Defaut GE &amp; POWER Cabinet","POWER ISSUE",
AQ2404="Sharing","POWER ISSUE",
AQ2404="Sites strategiques &amp; DataCenter","POWER ISSUE",
AQ2404="Exclu","Exclu",
AQ2404="SAT","TX ISSUE",
AQ2404="SPARE-ISSUE","SPARE-ISSUE",
AQ2404="Fiber CAmtel","TX ISSUE",
AQ2404="Fiber AOF","TX ISSUE",
AQ2404="Projet OCM (HUAWEI)","TRAVAUX-HUAWEI",
AQ2404="Projet OCM (NOKIA)","TRAVAUX -NOKIA",
AQ2404="ACCESS-ISSUE","ACCESS-ISSUE",
AQ2404="Projet OCM (ZTE, NOKIA, autres projets)","TRAVAUX OCM",
AQ2404="No root CAuse","No root cause",
AQ2404="ODU HS","TX ISSUE",
AQ2404="IP &amp; VLAN","TX ISSUE",
AQ2404="Warehouse HUAWEI","SPARE-ISSUE",
AQ2404="SPARE-HS","SPARE-ISSUE",
AQ2404="Power Telco","RAN ISSUE",AQ2404="no impacts","no impacts"
),"")</f>
        <v>Exclu</v>
      </c>
      <c r="AQ2404" s="67" t="s">
        <v>5598</v>
      </c>
      <c r="AR2404" s="48" t="str" cm="1">
        <f t="array" ref="AR2404">IFERROR(_xlfn.IFS(
AQ2404="MPR ISSUE","ACTIVE",
AQ2404="BSS Hardware Issue","ACTIVE",
AQ2404="Sites strategiques, MLL, Pylone, etc.","PASSIVE",
AQ2404="AKTIVCO DEFAUT GE &amp; POWER Cabinet","PASSIVE",
AQ2404="AKTIVCO Coupure ENEO &amp; Baisse de tension","PASSIVE",
AQ2404="Coupure ENEO &amp; Baisse de tension","PASSIVE",
AQ2404="Defaut GE &amp; POWER Cabinet","PASSIVE",
AQ2404="Sharing","PASSIVE",
AQ2404="Sites strategiques &amp; DataCenter","PASSIVE",
AQ2404="Exclu","Exclu",
AQ2404="SAT","ACTIVE",
AQ2404="SPARE-ISSUE","SPARE-ISSUE",
AQ2404="Fiber CAmtel","ACTIVE",
AQ2404="Fiber AOF","ACTIVE",
AQ2404="Projet OCM (HUAWEI)","PLANNED WORKS",
AQ2404="Projet OCM (NOKIA)","PLANNED WORKS",
AQ2404="ACCESS-ISSUE","ACCESS-ISSUE",
AQ2404="Projet OCM (ZTE, NOKIA, autres projets)","PLANNED WORKS",
AQ2404="No root CAuse","No root cause",
AQ2404="ODU HS","ACTIVE",
AQ2404="IP &amp; VLAN","ACTIVE",
AQ2404="Warehouse HUAWEI","SPARE-ISSUE",
AQ2404="SPARE-HS","SPARE-ISSUE",
AQ2404="Power Telco","ACTIVE", AQ2404="no impacts","no impacts"
),"")</f>
        <v>Exclu</v>
      </c>
      <c r="AS2404" s="92" t="s">
        <v>5537</v>
      </c>
      <c r="AT2404" s="98" t="s">
        <v>2773</v>
      </c>
      <c r="AV2404" s="17" t="s">
        <v>5537</v>
      </c>
      <c r="AW2404" s="7" t="s">
        <v>5537</v>
      </c>
      <c r="AX2404" s="6" t="s">
        <v>5537</v>
      </c>
      <c r="AY2404" s="7"/>
      <c r="AZ2404" s="3" t="s">
        <v>5537</v>
      </c>
      <c r="BA2404" s="18" t="s">
        <v>5537</v>
      </c>
      <c r="BB2404" s="18" t="s">
        <v>5537</v>
      </c>
      <c r="BC2404" s="18" t="s">
        <v>5537</v>
      </c>
      <c r="BD2404" s="18" t="s">
        <v>5537</v>
      </c>
      <c r="BE2404" s="18" t="s">
        <v>5537</v>
      </c>
      <c r="BF2404" s="18" t="s">
        <v>5537</v>
      </c>
      <c r="BG2404" s="18" t="s">
        <v>5537</v>
      </c>
      <c r="BH2404" s="18" t="s">
        <v>5537</v>
      </c>
      <c r="BI2404" s="18" t="s">
        <v>5537</v>
      </c>
      <c r="BJ2404" s="18" t="s">
        <v>5537</v>
      </c>
      <c r="BK2404" s="18" t="s">
        <v>5537</v>
      </c>
      <c r="BL2404" s="9" t="s">
        <v>5537</v>
      </c>
      <c r="BM2404" s="14" t="s">
        <v>5537</v>
      </c>
      <c r="BN2404" s="14" t="s">
        <v>5537</v>
      </c>
      <c r="BO2404" s="14" t="str">
        <f>_xlfn.XLOOKUP(B2404,'[4]cell downs 18042026 17h'!$B:$B,'[4]cell downs 18042026 17h'!$B:$B,"")</f>
        <v/>
      </c>
      <c r="BP2404" s="14" t="str">
        <f>_xlfn.XLOOKUP(B2404,'[5]Cells Huawei 19042026 15h'!$B:$B,'[5]Cells Huawei 19042026 15h'!$B:$B,"")</f>
        <v/>
      </c>
      <c r="BQ2404" s="9" t="str">
        <f>_xlfn.XLOOKUP(B2404,'[6]cells down 19042026 9H40'!$B:$B,'[6]cells down 19042026 9H40'!$B:$B,"")</f>
        <v>LIT_087</v>
      </c>
      <c r="BR2404" s="9" t="s">
        <v>2773</v>
      </c>
      <c r="BS2404" s="9" t="s">
        <v>83</v>
      </c>
      <c r="BT2404" s="108"/>
    </row>
    <row r="2405" spans="1:72" s="9" customFormat="1" x14ac:dyDescent="0.35">
      <c r="A2405" s="1" t="s">
        <v>3341</v>
      </c>
      <c r="B2405" s="1" t="s">
        <v>3342</v>
      </c>
      <c r="C2405" s="3" t="str">
        <f>_xlfn.XLOOKUP(B2405,'[1]daily break down'!$D:$D,'[1]daily break down'!$E:$E,"")</f>
        <v>Douala</v>
      </c>
      <c r="D2405" s="1" t="s">
        <v>11</v>
      </c>
      <c r="E2405" s="1" t="s">
        <v>12</v>
      </c>
      <c r="F2405" s="3" t="s">
        <v>31</v>
      </c>
      <c r="G2405" s="1" t="s">
        <v>32</v>
      </c>
      <c r="H2405" s="34" t="str">
        <f>_xlfn.XLOOKUP(B2405,[2]CALCULATION!$B:$B,[2]CALCULATION!$H:$H,"")</f>
        <v>ZTE</v>
      </c>
      <c r="I2405" s="28">
        <v>1.5409507666230065</v>
      </c>
      <c r="J2405" s="28">
        <v>1.5409507666230065</v>
      </c>
      <c r="K2405" s="28">
        <v>1.5409507666230065</v>
      </c>
      <c r="L2405" s="28">
        <v>1.5409507666230065</v>
      </c>
      <c r="M2405" s="28">
        <v>1.5409507666230065</v>
      </c>
      <c r="N2405" s="28">
        <v>2.1053953252119531</v>
      </c>
      <c r="O2405" s="28">
        <v>1.5409507666230065</v>
      </c>
      <c r="P2405" s="28">
        <v>1.5409507666230065</v>
      </c>
      <c r="Q2405" s="28">
        <v>1.5409507666230065</v>
      </c>
      <c r="R2405" s="28">
        <v>1.5409507666230065</v>
      </c>
      <c r="S2405" s="93">
        <v>1.5409507666230065</v>
      </c>
      <c r="T2405" s="93">
        <f>_xlfn.XLOOKUP(B2405,'[3]Nur des jours'!$B:$B,'[3]Nur des jours'!$U:$U,"")</f>
        <v>1.5409507666230065</v>
      </c>
      <c r="U2405" s="93">
        <v>1.5409507666230065</v>
      </c>
      <c r="V2405" s="93">
        <v>1.5409507666230065</v>
      </c>
      <c r="W2405" s="93">
        <v>1.5409507666230065</v>
      </c>
      <c r="X2405" s="93">
        <v>1.5409507666230065</v>
      </c>
      <c r="Y2405" s="93">
        <v>1.5409507666230065</v>
      </c>
      <c r="Z2405" s="93">
        <v>1.5409507666230065</v>
      </c>
      <c r="AA2405" s="93">
        <v>1.5409507666230065</v>
      </c>
      <c r="AB2405" s="93">
        <v>1.1109291933122738</v>
      </c>
      <c r="AC2405" s="93">
        <f>_xlfn.XLOOKUP(B2405,'[3]Nur des jours'!$B:$B,'[3]Nur des jours'!$N:$N,"")</f>
        <v>0</v>
      </c>
      <c r="AD2405" s="93">
        <v>0</v>
      </c>
      <c r="AE2405" s="93">
        <v>0</v>
      </c>
      <c r="AF2405" s="93">
        <v>0</v>
      </c>
      <c r="AG2405" s="93"/>
      <c r="AH2405" s="93">
        <v>0</v>
      </c>
      <c r="AI2405" s="93">
        <v>0</v>
      </c>
      <c r="AJ2405" s="93">
        <v>0</v>
      </c>
      <c r="AK2405" s="93">
        <v>0</v>
      </c>
      <c r="AL2405" s="93">
        <v>0</v>
      </c>
      <c r="AM2405" s="49" t="s">
        <v>5598</v>
      </c>
      <c r="AN2405" s="49"/>
      <c r="AO2405" s="48" t="str" cm="1">
        <f t="array" ref="AO2405">IFERROR(_xlfn.IFS(
AQ2405="MPR ISSUE","PDH",
AQ2405="BSS Hardware Issue","BSS",
AQ2405="Sites strategiques, MLL, Pylone, etc.","ENVTECH",
AQ2405="AKTIVCO DEFAUT GE &amp; POWER Cabinet","AKTIVCO",
AQ2405="AKTIVCO Coupure ENEO &amp; Baisse de tension","AKTIVCO GRID ONLY",
AQ2405="Coupure ENEO &amp; Baisse de tension","IHS GRID ONLY",
AQ2405="Defaut GE &amp; POWER Cabinet","IHS",
AQ2405="Sharing","Partners",
AQ2405="Sites strategiques &amp; DataCenter","SST &amp; DC",
AQ2405="Exclu","Exclu",
AQ2405="SAT","SAT",
AQ2405="SPARE-ISSUE","SPARE-ISSUE",
AQ2405="Fiber CAmtel","TRANS_FO_CAMTEL",
AQ2405="Fiber AOF","Fiber AOF",
AQ2405="Projet OCM (HUAWEI)","TRAVAUX-HUAWEI",
AQ2405="Projet OCM (NOKIA)","TRAVAUX-NOKIA",
AQ2405="ACCESS-ISSUE","ACCESS-ISSUE",
AQ2405="Projet OCM (ZTE, NOKIA, autres projets)","TRAVAUX OCM",
AQ2405="No root CAuse","No root cause",
AQ2405="ODU HS","PDH",
AQ2405="IP &amp; VLAN","PDH",
AQ2405="Warehouse HUAWEI","SPARE-ISSUE",
AQ2405="SPARE-HS","SPARE-ISSUE",
AQ2405="Power Telco","BSS",AQ2405="no impacts","no impacts"
),"")</f>
        <v>Exclu</v>
      </c>
      <c r="AP2405" s="48" t="str" cm="1">
        <f t="array" ref="AP2405">IFERROR(_xlfn.IFS(
AQ2405="MPR ISSUE","TX ISSUE",
AQ2405="BSS Hardware Issue","RAN ISSUE",
AQ2405="Sites strategiques, MLL, Pylone, etc.","ENVTECH",
AQ2405="AKTIVCO DEFAUT GE &amp; POWER Cabinet","POWER ISSUE",
AQ2405="AKTIVCO Coupure ENEO &amp; Baisse de tension","POWER ISSUE",
AQ2405="Coupure ENEO &amp; Baisse de tension","POWER ISSUE",
AQ2405="Defaut GE &amp; POWER Cabinet","POWER ISSUE",
AQ2405="Sharing","POWER ISSUE",
AQ2405="Sites strategiques &amp; DataCenter","POWER ISSUE",
AQ2405="Exclu","Exclu",
AQ2405="SAT","TX ISSUE",
AQ2405="SPARE-ISSUE","SPARE-ISSUE",
AQ2405="Fiber CAmtel","TX ISSUE",
AQ2405="Fiber AOF","TX ISSUE",
AQ2405="Projet OCM (HUAWEI)","TRAVAUX-HUAWEI",
AQ2405="Projet OCM (NOKIA)","TRAVAUX -NOKIA",
AQ2405="ACCESS-ISSUE","ACCESS-ISSUE",
AQ2405="Projet OCM (ZTE, NOKIA, autres projets)","TRAVAUX OCM",
AQ2405="No root CAuse","No root cause",
AQ2405="ODU HS","TX ISSUE",
AQ2405="IP &amp; VLAN","TX ISSUE",
AQ2405="Warehouse HUAWEI","SPARE-ISSUE",
AQ2405="SPARE-HS","SPARE-ISSUE",
AQ2405="Power Telco","RAN ISSUE",AQ2405="no impacts","no impacts"
),"")</f>
        <v>Exclu</v>
      </c>
      <c r="AQ2405" s="67" t="s">
        <v>5598</v>
      </c>
      <c r="AR2405" s="48" t="str" cm="1">
        <f t="array" ref="AR2405">IFERROR(_xlfn.IFS(
AQ2405="MPR ISSUE","ACTIVE",
AQ2405="BSS Hardware Issue","ACTIVE",
AQ2405="Sites strategiques, MLL, Pylone, etc.","PASSIVE",
AQ2405="AKTIVCO DEFAUT GE &amp; POWER Cabinet","PASSIVE",
AQ2405="AKTIVCO Coupure ENEO &amp; Baisse de tension","PASSIVE",
AQ2405="Coupure ENEO &amp; Baisse de tension","PASSIVE",
AQ2405="Defaut GE &amp; POWER Cabinet","PASSIVE",
AQ2405="Sharing","PASSIVE",
AQ2405="Sites strategiques &amp; DataCenter","PASSIVE",
AQ2405="Exclu","Exclu",
AQ2405="SAT","ACTIVE",
AQ2405="SPARE-ISSUE","SPARE-ISSUE",
AQ2405="Fiber CAmtel","ACTIVE",
AQ2405="Fiber AOF","ACTIVE",
AQ2405="Projet OCM (HUAWEI)","PLANNED WORKS",
AQ2405="Projet OCM (NOKIA)","PLANNED WORKS",
AQ2405="ACCESS-ISSUE","ACCESS-ISSUE",
AQ2405="Projet OCM (ZTE, NOKIA, autres projets)","PLANNED WORKS",
AQ2405="No root CAuse","No root cause",
AQ2405="ODU HS","ACTIVE",
AQ2405="IP &amp; VLAN","ACTIVE",
AQ2405="Warehouse HUAWEI","SPARE-ISSUE",
AQ2405="SPARE-HS","SPARE-ISSUE",
AQ2405="Power Telco","ACTIVE", AQ2405="no impacts","no impacts"
),"")</f>
        <v>Exclu</v>
      </c>
      <c r="AS2405" s="92" t="s">
        <v>5537</v>
      </c>
      <c r="AT2405" s="98" t="s">
        <v>3342</v>
      </c>
      <c r="AV2405" s="17" t="s">
        <v>5537</v>
      </c>
      <c r="AW2405" s="7" t="s">
        <v>5537</v>
      </c>
      <c r="AX2405" s="6" t="s">
        <v>5537</v>
      </c>
      <c r="AY2405" s="7"/>
      <c r="AZ2405" s="3" t="s">
        <v>5537</v>
      </c>
      <c r="BA2405" s="18" t="s">
        <v>5537</v>
      </c>
      <c r="BB2405" s="18" t="s">
        <v>5537</v>
      </c>
      <c r="BC2405" s="18" t="s">
        <v>5537</v>
      </c>
      <c r="BD2405" s="18" t="s">
        <v>5537</v>
      </c>
      <c r="BE2405" s="18" t="s">
        <v>5537</v>
      </c>
      <c r="BF2405" s="18" t="s">
        <v>5537</v>
      </c>
      <c r="BG2405" s="18" t="s">
        <v>5537</v>
      </c>
      <c r="BH2405" s="18" t="s">
        <v>5537</v>
      </c>
      <c r="BI2405" s="18" t="s">
        <v>5537</v>
      </c>
      <c r="BJ2405" s="18" t="s">
        <v>5537</v>
      </c>
      <c r="BK2405" s="18" t="s">
        <v>5537</v>
      </c>
      <c r="BL2405" s="9" t="s">
        <v>5537</v>
      </c>
      <c r="BM2405" s="14" t="s">
        <v>5537</v>
      </c>
      <c r="BN2405" s="14" t="s">
        <v>5537</v>
      </c>
      <c r="BO2405" s="14" t="str">
        <f>_xlfn.XLOOKUP(B2405,'[4]cell downs 18042026 17h'!$B:$B,'[4]cell downs 18042026 17h'!$B:$B,"")</f>
        <v/>
      </c>
      <c r="BP2405" s="14" t="str">
        <f>_xlfn.XLOOKUP(B2405,'[5]Cells Huawei 19042026 15h'!$B:$B,'[5]Cells Huawei 19042026 15h'!$B:$B,"")</f>
        <v/>
      </c>
      <c r="BQ2405" s="9" t="str">
        <f>_xlfn.XLOOKUP(B2405,'[6]cells down 19042026 9H40'!$B:$B,'[6]cells down 19042026 9H40'!$B:$B,"")</f>
        <v>LIT_025</v>
      </c>
      <c r="BR2405" s="9" t="s">
        <v>3342</v>
      </c>
      <c r="BS2405" s="9" t="s">
        <v>5537</v>
      </c>
      <c r="BT2405" s="108"/>
    </row>
    <row r="2406" spans="1:72" s="9" customFormat="1" x14ac:dyDescent="0.35">
      <c r="A2406" s="1" t="s">
        <v>1835</v>
      </c>
      <c r="B2406" s="8" t="s">
        <v>1836</v>
      </c>
      <c r="C2406" s="3" t="str">
        <f>_xlfn.XLOOKUP(B2406,'[1]daily break down'!$D:$D,'[1]daily break down'!$E:$E,"")</f>
        <v>NORD</v>
      </c>
      <c r="D2406" s="1" t="s">
        <v>21</v>
      </c>
      <c r="E2406" s="1" t="s">
        <v>122</v>
      </c>
      <c r="F2406" s="3" t="s">
        <v>23</v>
      </c>
      <c r="G2406" s="1" t="s">
        <v>1837</v>
      </c>
      <c r="H2406" s="32" t="str">
        <f>_xlfn.XLOOKUP(B2406,[2]CALCULATION!$B:$B,[2]CALCULATION!$H:$H,"")</f>
        <v>Huawei</v>
      </c>
      <c r="I2406" s="28">
        <v>0</v>
      </c>
      <c r="J2406" s="28">
        <v>0</v>
      </c>
      <c r="K2406" s="28">
        <v>0</v>
      </c>
      <c r="L2406" s="28">
        <v>0</v>
      </c>
      <c r="M2406" s="28">
        <v>0</v>
      </c>
      <c r="N2406" s="28">
        <v>0</v>
      </c>
      <c r="O2406" s="28">
        <v>0</v>
      </c>
      <c r="P2406" s="28">
        <v>0</v>
      </c>
      <c r="Q2406" s="28">
        <v>0</v>
      </c>
      <c r="R2406" s="28">
        <v>0</v>
      </c>
      <c r="S2406" s="93">
        <v>0</v>
      </c>
      <c r="T2406" s="93">
        <f>_xlfn.XLOOKUP(B2406,'[3]Nur des jours'!$B:$B,'[3]Nur des jours'!$U:$U,"")</f>
        <v>0</v>
      </c>
      <c r="U2406" s="93">
        <v>0</v>
      </c>
      <c r="V2406" s="93">
        <v>2.9427879223703251E-2</v>
      </c>
      <c r="W2406" s="93">
        <v>7.8338976352112955</v>
      </c>
      <c r="X2406" s="93">
        <v>5.8802253212454305</v>
      </c>
      <c r="Y2406" s="93">
        <v>7.353759491828681</v>
      </c>
      <c r="Z2406" s="93">
        <v>0</v>
      </c>
      <c r="AA2406" s="93">
        <v>0</v>
      </c>
      <c r="AB2406" s="93">
        <v>0</v>
      </c>
      <c r="AC2406" s="93">
        <f>_xlfn.XLOOKUP(B2406,'[3]Nur des jours'!$B:$B,'[3]Nur des jours'!$N:$N,"")</f>
        <v>0</v>
      </c>
      <c r="AD2406" s="93">
        <v>0</v>
      </c>
      <c r="AE2406" s="93">
        <v>0</v>
      </c>
      <c r="AF2406" s="93">
        <v>0</v>
      </c>
      <c r="AG2406" s="93"/>
      <c r="AH2406" s="93">
        <v>0</v>
      </c>
      <c r="AI2406" s="93">
        <v>0</v>
      </c>
      <c r="AJ2406" s="93">
        <v>0</v>
      </c>
      <c r="AK2406" s="93">
        <v>0</v>
      </c>
      <c r="AL2406" s="93">
        <v>0</v>
      </c>
      <c r="AM2406" s="49" t="s">
        <v>5598</v>
      </c>
      <c r="AN2406" s="49"/>
      <c r="AO2406" s="48" t="str" cm="1">
        <f t="array" ref="AO2406">IFERROR(_xlfn.IFS(
AQ2406="MPR ISSUE","PDH",
AQ2406="BSS Hardware Issue","BSS",
AQ2406="Sites strategiques, MLL, Pylone, etc.","ENVTECH",
AQ2406="AKTIVCO DEFAUT GE &amp; POWER Cabinet","AKTIVCO",
AQ2406="AKTIVCO Coupure ENEO &amp; Baisse de tension","AKTIVCO GRID ONLY",
AQ2406="Coupure ENEO &amp; Baisse de tension","IHS GRID ONLY",
AQ2406="Defaut GE &amp; POWER Cabinet","IHS",
AQ2406="Sharing","Partners",
AQ2406="Sites strategiques &amp; DataCenter","SST &amp; DC",
AQ2406="Exclu","Exclu",
AQ2406="SAT","SAT",
AQ2406="SPARE-ISSUE","SPARE-ISSUE",
AQ2406="Fiber CAmtel","TRANS_FO_CAMTEL",
AQ2406="Fiber AOF","Fiber AOF",
AQ2406="Projet OCM (HUAWEI)","TRAVAUX-HUAWEI",
AQ2406="Projet OCM (NOKIA)","TRAVAUX-NOKIA",
AQ2406="ACCESS-ISSUE","ACCESS-ISSUE",
AQ2406="Projet OCM (ZTE, NOKIA, autres projets)","TRAVAUX OCM",
AQ2406="No root CAuse","No root cause",
AQ2406="ODU HS","PDH",
AQ2406="IP &amp; VLAN","PDH",
AQ2406="Warehouse HUAWEI","SPARE-ISSUE",
AQ2406="SPARE-HS","SPARE-ISSUE",
AQ2406="Power Telco","BSS",AQ2406="no impacts","no impacts"
),"")</f>
        <v>Exclu</v>
      </c>
      <c r="AP2406" s="48" t="str" cm="1">
        <f t="array" ref="AP2406">IFERROR(_xlfn.IFS(
AQ2406="MPR ISSUE","TX ISSUE",
AQ2406="BSS Hardware Issue","RAN ISSUE",
AQ2406="Sites strategiques, MLL, Pylone, etc.","ENVTECH",
AQ2406="AKTIVCO DEFAUT GE &amp; POWER Cabinet","POWER ISSUE",
AQ2406="AKTIVCO Coupure ENEO &amp; Baisse de tension","POWER ISSUE",
AQ2406="Coupure ENEO &amp; Baisse de tension","POWER ISSUE",
AQ2406="Defaut GE &amp; POWER Cabinet","POWER ISSUE",
AQ2406="Sharing","POWER ISSUE",
AQ2406="Sites strategiques &amp; DataCenter","POWER ISSUE",
AQ2406="Exclu","Exclu",
AQ2406="SAT","TX ISSUE",
AQ2406="SPARE-ISSUE","SPARE-ISSUE",
AQ2406="Fiber CAmtel","TX ISSUE",
AQ2406="Fiber AOF","TX ISSUE",
AQ2406="Projet OCM (HUAWEI)","TRAVAUX-HUAWEI",
AQ2406="Projet OCM (NOKIA)","TRAVAUX -NOKIA",
AQ2406="ACCESS-ISSUE","ACCESS-ISSUE",
AQ2406="Projet OCM (ZTE, NOKIA, autres projets)","TRAVAUX OCM",
AQ2406="No root CAuse","No root cause",
AQ2406="ODU HS","TX ISSUE",
AQ2406="IP &amp; VLAN","TX ISSUE",
AQ2406="Warehouse HUAWEI","SPARE-ISSUE",
AQ2406="SPARE-HS","SPARE-ISSUE",
AQ2406="Power Telco","RAN ISSUE",AQ2406="no impacts","no impacts"
),"")</f>
        <v>Exclu</v>
      </c>
      <c r="AQ2406" s="67" t="s">
        <v>5598</v>
      </c>
      <c r="AR2406" s="48" t="str" cm="1">
        <f t="array" ref="AR2406">IFERROR(_xlfn.IFS(
AQ2406="MPR ISSUE","ACTIVE",
AQ2406="BSS Hardware Issue","ACTIVE",
AQ2406="Sites strategiques, MLL, Pylone, etc.","PASSIVE",
AQ2406="AKTIVCO DEFAUT GE &amp; POWER Cabinet","PASSIVE",
AQ2406="AKTIVCO Coupure ENEO &amp; Baisse de tension","PASSIVE",
AQ2406="Coupure ENEO &amp; Baisse de tension","PASSIVE",
AQ2406="Defaut GE &amp; POWER Cabinet","PASSIVE",
AQ2406="Sharing","PASSIVE",
AQ2406="Sites strategiques &amp; DataCenter","PASSIVE",
AQ2406="Exclu","Exclu",
AQ2406="SAT","ACTIVE",
AQ2406="SPARE-ISSUE","SPARE-ISSUE",
AQ2406="Fiber CAmtel","ACTIVE",
AQ2406="Fiber AOF","ACTIVE",
AQ2406="Projet OCM (HUAWEI)","PLANNED WORKS",
AQ2406="Projet OCM (NOKIA)","PLANNED WORKS",
AQ2406="ACCESS-ISSUE","ACCESS-ISSUE",
AQ2406="Projet OCM (ZTE, NOKIA, autres projets)","PLANNED WORKS",
AQ2406="No root CAuse","No root cause",
AQ2406="ODU HS","ACTIVE",
AQ2406="IP &amp; VLAN","ACTIVE",
AQ2406="Warehouse HUAWEI","SPARE-ISSUE",
AQ2406="SPARE-HS","SPARE-ISSUE",
AQ2406="Power Telco","ACTIVE", AQ2406="no impacts","no impacts"
),"")</f>
        <v>Exclu</v>
      </c>
      <c r="AS2406" s="92" t="s">
        <v>5537</v>
      </c>
      <c r="AT2406" s="98" t="s">
        <v>1836</v>
      </c>
      <c r="AV2406" s="17" t="s">
        <v>5537</v>
      </c>
      <c r="AW2406" s="7" t="s">
        <v>5537</v>
      </c>
      <c r="AX2406" s="6" t="s">
        <v>5537</v>
      </c>
      <c r="AY2406" s="7"/>
      <c r="AZ2406" s="3" t="s">
        <v>5537</v>
      </c>
      <c r="BA2406" s="18" t="s">
        <v>5537</v>
      </c>
      <c r="BB2406" s="18" t="s">
        <v>5537</v>
      </c>
      <c r="BC2406" s="18" t="s">
        <v>5537</v>
      </c>
      <c r="BD2406" s="18" t="s">
        <v>5537</v>
      </c>
      <c r="BE2406" s="18" t="s">
        <v>5537</v>
      </c>
      <c r="BF2406" s="18" t="s">
        <v>5537</v>
      </c>
      <c r="BG2406" s="18" t="s">
        <v>5537</v>
      </c>
      <c r="BH2406" s="18" t="s">
        <v>5537</v>
      </c>
      <c r="BI2406" s="18" t="s">
        <v>5537</v>
      </c>
      <c r="BJ2406" s="18" t="s">
        <v>5537</v>
      </c>
      <c r="BK2406" s="18" t="s">
        <v>5537</v>
      </c>
      <c r="BL2406" s="9" t="s">
        <v>5537</v>
      </c>
      <c r="BM2406" s="14" t="s">
        <v>5537</v>
      </c>
      <c r="BN2406" s="14" t="s">
        <v>5537</v>
      </c>
      <c r="BO2406" s="14" t="str">
        <f>_xlfn.XLOOKUP(B2406,'[4]cell downs 18042026 17h'!$B:$B,'[4]cell downs 18042026 17h'!$B:$B,"")</f>
        <v/>
      </c>
      <c r="BP2406" s="14" t="str">
        <f>_xlfn.XLOOKUP(B2406,'[5]Cells Huawei 19042026 15h'!$B:$B,'[5]Cells Huawei 19042026 15h'!$B:$B,"")</f>
        <v/>
      </c>
      <c r="BQ2406" s="9" t="str">
        <f>_xlfn.XLOOKUP(B2406,'[6]cells down 19042026 9H40'!$B:$B,'[6]cells down 19042026 9H40'!$B:$B,"")</f>
        <v/>
      </c>
      <c r="BR2406" s="9" t="s">
        <v>5537</v>
      </c>
      <c r="BS2406" s="9" t="s">
        <v>594</v>
      </c>
      <c r="BT2406" s="108"/>
    </row>
    <row r="2407" spans="1:72" s="9" customFormat="1" x14ac:dyDescent="0.35">
      <c r="A2407" s="1" t="s">
        <v>2073</v>
      </c>
      <c r="B2407" s="8" t="s">
        <v>2074</v>
      </c>
      <c r="C2407" s="3" t="str">
        <f>_xlfn.XLOOKUP(B2407,'[1]daily break down'!$D:$D,'[1]daily break down'!$E:$E,"")</f>
        <v>NORD</v>
      </c>
      <c r="D2407" s="1" t="s">
        <v>21</v>
      </c>
      <c r="E2407" s="1" t="s">
        <v>122</v>
      </c>
      <c r="F2407" s="3" t="s">
        <v>23</v>
      </c>
      <c r="G2407" s="1" t="s">
        <v>2075</v>
      </c>
      <c r="H2407" s="32" t="str">
        <f>_xlfn.XLOOKUP(B2407,[2]CALCULATION!$B:$B,[2]CALCULATION!$H:$H,"")</f>
        <v>Huawei</v>
      </c>
      <c r="I2407" s="28">
        <v>0</v>
      </c>
      <c r="J2407" s="28">
        <v>0</v>
      </c>
      <c r="K2407" s="28">
        <v>0</v>
      </c>
      <c r="L2407" s="28">
        <v>0</v>
      </c>
      <c r="M2407" s="28">
        <v>0</v>
      </c>
      <c r="N2407" s="28">
        <v>0</v>
      </c>
      <c r="O2407" s="28">
        <v>0</v>
      </c>
      <c r="P2407" s="28">
        <v>0</v>
      </c>
      <c r="Q2407" s="28">
        <v>0</v>
      </c>
      <c r="R2407" s="28">
        <v>0</v>
      </c>
      <c r="S2407" s="93">
        <v>0</v>
      </c>
      <c r="T2407" s="93">
        <f>_xlfn.XLOOKUP(B2407,'[3]Nur des jours'!$B:$B,'[3]Nur des jours'!$U:$U,"")</f>
        <v>0</v>
      </c>
      <c r="U2407" s="93">
        <v>0</v>
      </c>
      <c r="V2407" s="93">
        <v>9.2242846706788448</v>
      </c>
      <c r="W2407" s="93">
        <v>2.2291350985780451</v>
      </c>
      <c r="X2407" s="93">
        <v>1.0978382458273053</v>
      </c>
      <c r="Y2407" s="93">
        <v>5.3131411710655101</v>
      </c>
      <c r="Z2407" s="93">
        <v>0</v>
      </c>
      <c r="AA2407" s="93">
        <v>0</v>
      </c>
      <c r="AB2407" s="93">
        <v>0</v>
      </c>
      <c r="AC2407" s="93">
        <f>_xlfn.XLOOKUP(B2407,'[3]Nur des jours'!$B:$B,'[3]Nur des jours'!$N:$N,"")</f>
        <v>0</v>
      </c>
      <c r="AD2407" s="93">
        <v>0</v>
      </c>
      <c r="AE2407" s="93">
        <v>0</v>
      </c>
      <c r="AF2407" s="93">
        <v>0</v>
      </c>
      <c r="AG2407" s="93"/>
      <c r="AH2407" s="93">
        <v>0</v>
      </c>
      <c r="AI2407" s="93">
        <v>0</v>
      </c>
      <c r="AJ2407" s="93">
        <v>0</v>
      </c>
      <c r="AK2407" s="93">
        <v>0</v>
      </c>
      <c r="AL2407" s="93">
        <v>0</v>
      </c>
      <c r="AM2407" s="49" t="s">
        <v>5598</v>
      </c>
      <c r="AN2407" s="49"/>
      <c r="AO2407" s="48" t="str" cm="1">
        <f t="array" ref="AO2407">IFERROR(_xlfn.IFS(
AQ2407="MPR ISSUE","PDH",
AQ2407="BSS Hardware Issue","BSS",
AQ2407="Sites strategiques, MLL, Pylone, etc.","ENVTECH",
AQ2407="AKTIVCO DEFAUT GE &amp; POWER Cabinet","AKTIVCO",
AQ2407="AKTIVCO Coupure ENEO &amp; Baisse de tension","AKTIVCO GRID ONLY",
AQ2407="Coupure ENEO &amp; Baisse de tension","IHS GRID ONLY",
AQ2407="Defaut GE &amp; POWER Cabinet","IHS",
AQ2407="Sharing","Partners",
AQ2407="Sites strategiques &amp; DataCenter","SST &amp; DC",
AQ2407="Exclu","Exclu",
AQ2407="SAT","SAT",
AQ2407="SPARE-ISSUE","SPARE-ISSUE",
AQ2407="Fiber CAmtel","TRANS_FO_CAMTEL",
AQ2407="Fiber AOF","Fiber AOF",
AQ2407="Projet OCM (HUAWEI)","TRAVAUX-HUAWEI",
AQ2407="Projet OCM (NOKIA)","TRAVAUX-NOKIA",
AQ2407="ACCESS-ISSUE","ACCESS-ISSUE",
AQ2407="Projet OCM (ZTE, NOKIA, autres projets)","TRAVAUX OCM",
AQ2407="No root CAuse","No root cause",
AQ2407="ODU HS","PDH",
AQ2407="IP &amp; VLAN","PDH",
AQ2407="Warehouse HUAWEI","SPARE-ISSUE",
AQ2407="SPARE-HS","SPARE-ISSUE",
AQ2407="Power Telco","BSS",AQ2407="no impacts","no impacts"
),"")</f>
        <v>Exclu</v>
      </c>
      <c r="AP2407" s="48" t="str" cm="1">
        <f t="array" ref="AP2407">IFERROR(_xlfn.IFS(
AQ2407="MPR ISSUE","TX ISSUE",
AQ2407="BSS Hardware Issue","RAN ISSUE",
AQ2407="Sites strategiques, MLL, Pylone, etc.","ENVTECH",
AQ2407="AKTIVCO DEFAUT GE &amp; POWER Cabinet","POWER ISSUE",
AQ2407="AKTIVCO Coupure ENEO &amp; Baisse de tension","POWER ISSUE",
AQ2407="Coupure ENEO &amp; Baisse de tension","POWER ISSUE",
AQ2407="Defaut GE &amp; POWER Cabinet","POWER ISSUE",
AQ2407="Sharing","POWER ISSUE",
AQ2407="Sites strategiques &amp; DataCenter","POWER ISSUE",
AQ2407="Exclu","Exclu",
AQ2407="SAT","TX ISSUE",
AQ2407="SPARE-ISSUE","SPARE-ISSUE",
AQ2407="Fiber CAmtel","TX ISSUE",
AQ2407="Fiber AOF","TX ISSUE",
AQ2407="Projet OCM (HUAWEI)","TRAVAUX-HUAWEI",
AQ2407="Projet OCM (NOKIA)","TRAVAUX -NOKIA",
AQ2407="ACCESS-ISSUE","ACCESS-ISSUE",
AQ2407="Projet OCM (ZTE, NOKIA, autres projets)","TRAVAUX OCM",
AQ2407="No root CAuse","No root cause",
AQ2407="ODU HS","TX ISSUE",
AQ2407="IP &amp; VLAN","TX ISSUE",
AQ2407="Warehouse HUAWEI","SPARE-ISSUE",
AQ2407="SPARE-HS","SPARE-ISSUE",
AQ2407="Power Telco","RAN ISSUE",AQ2407="no impacts","no impacts"
),"")</f>
        <v>Exclu</v>
      </c>
      <c r="AQ2407" s="67" t="s">
        <v>5598</v>
      </c>
      <c r="AR2407" s="48" t="str" cm="1">
        <f t="array" ref="AR2407">IFERROR(_xlfn.IFS(
AQ2407="MPR ISSUE","ACTIVE",
AQ2407="BSS Hardware Issue","ACTIVE",
AQ2407="Sites strategiques, MLL, Pylone, etc.","PASSIVE",
AQ2407="AKTIVCO DEFAUT GE &amp; POWER Cabinet","PASSIVE",
AQ2407="AKTIVCO Coupure ENEO &amp; Baisse de tension","PASSIVE",
AQ2407="Coupure ENEO &amp; Baisse de tension","PASSIVE",
AQ2407="Defaut GE &amp; POWER Cabinet","PASSIVE",
AQ2407="Sharing","PASSIVE",
AQ2407="Sites strategiques &amp; DataCenter","PASSIVE",
AQ2407="Exclu","Exclu",
AQ2407="SAT","ACTIVE",
AQ2407="SPARE-ISSUE","SPARE-ISSUE",
AQ2407="Fiber CAmtel","ACTIVE",
AQ2407="Fiber AOF","ACTIVE",
AQ2407="Projet OCM (HUAWEI)","PLANNED WORKS",
AQ2407="Projet OCM (NOKIA)","PLANNED WORKS",
AQ2407="ACCESS-ISSUE","ACCESS-ISSUE",
AQ2407="Projet OCM (ZTE, NOKIA, autres projets)","PLANNED WORKS",
AQ2407="No root CAuse","No root cause",
AQ2407="ODU HS","ACTIVE",
AQ2407="IP &amp; VLAN","ACTIVE",
AQ2407="Warehouse HUAWEI","SPARE-ISSUE",
AQ2407="SPARE-HS","SPARE-ISSUE",
AQ2407="Power Telco","ACTIVE", AQ2407="no impacts","no impacts"
),"")</f>
        <v>Exclu</v>
      </c>
      <c r="AS2407" s="92" t="s">
        <v>5537</v>
      </c>
      <c r="AT2407" s="98" t="s">
        <v>2074</v>
      </c>
      <c r="AV2407" s="17" t="s">
        <v>5537</v>
      </c>
      <c r="AW2407" s="7" t="s">
        <v>5537</v>
      </c>
      <c r="AX2407" s="6" t="s">
        <v>5537</v>
      </c>
      <c r="AY2407" s="7"/>
      <c r="AZ2407" s="3" t="s">
        <v>5537</v>
      </c>
      <c r="BA2407" s="18" t="s">
        <v>5537</v>
      </c>
      <c r="BB2407" s="18" t="s">
        <v>5537</v>
      </c>
      <c r="BC2407" s="18" t="s">
        <v>5537</v>
      </c>
      <c r="BD2407" s="18" t="s">
        <v>5537</v>
      </c>
      <c r="BE2407" s="18" t="s">
        <v>5537</v>
      </c>
      <c r="BF2407" s="18" t="s">
        <v>5537</v>
      </c>
      <c r="BG2407" s="18" t="s">
        <v>5537</v>
      </c>
      <c r="BH2407" s="18" t="s">
        <v>5537</v>
      </c>
      <c r="BI2407" s="18" t="s">
        <v>5537</v>
      </c>
      <c r="BJ2407" s="18" t="s">
        <v>5537</v>
      </c>
      <c r="BK2407" s="18" t="s">
        <v>5537</v>
      </c>
      <c r="BL2407" s="9" t="s">
        <v>5537</v>
      </c>
      <c r="BM2407" s="14" t="s">
        <v>5537</v>
      </c>
      <c r="BN2407" s="14" t="s">
        <v>5537</v>
      </c>
      <c r="BO2407" s="14" t="str">
        <f>_xlfn.XLOOKUP(B2407,'[4]cell downs 18042026 17h'!$B:$B,'[4]cell downs 18042026 17h'!$B:$B,"")</f>
        <v/>
      </c>
      <c r="BP2407" s="14" t="str">
        <f>_xlfn.XLOOKUP(B2407,'[5]Cells Huawei 19042026 15h'!$B:$B,'[5]Cells Huawei 19042026 15h'!$B:$B,"")</f>
        <v/>
      </c>
      <c r="BQ2407" s="9" t="str">
        <f>_xlfn.XLOOKUP(B2407,'[6]cells down 19042026 9H40'!$B:$B,'[6]cells down 19042026 9H40'!$B:$B,"")</f>
        <v/>
      </c>
      <c r="BR2407" s="9" t="s">
        <v>5537</v>
      </c>
      <c r="BS2407" s="9" t="s">
        <v>12</v>
      </c>
      <c r="BT2407" s="108"/>
    </row>
    <row r="2408" spans="1:72" s="9" customFormat="1" x14ac:dyDescent="0.35">
      <c r="A2408" s="2" t="s">
        <v>1385</v>
      </c>
      <c r="B2408" s="8" t="s">
        <v>1386</v>
      </c>
      <c r="C2408" s="3" t="str">
        <f>_xlfn.XLOOKUP(B2408,'[1]daily break down'!$D:$D,'[1]daily break down'!$E:$E,"")</f>
        <v>OUEST</v>
      </c>
      <c r="D2408" s="1" t="s">
        <v>11</v>
      </c>
      <c r="E2408" s="1" t="s">
        <v>237</v>
      </c>
      <c r="F2408" s="3" t="s">
        <v>102</v>
      </c>
      <c r="G2408" s="1" t="s">
        <v>1387</v>
      </c>
      <c r="H2408" s="32" t="str">
        <f>_xlfn.XLOOKUP(B2408,[2]CALCULATION!$B:$B,[2]CALCULATION!$H:$H,"")</f>
        <v>Huawei</v>
      </c>
      <c r="I2408" s="28">
        <v>0</v>
      </c>
      <c r="J2408" s="28">
        <v>0</v>
      </c>
      <c r="K2408" s="28">
        <v>0</v>
      </c>
      <c r="L2408" s="28">
        <v>0</v>
      </c>
      <c r="M2408" s="28">
        <v>0</v>
      </c>
      <c r="N2408" s="28">
        <v>0</v>
      </c>
      <c r="O2408" s="28">
        <v>0</v>
      </c>
      <c r="P2408" s="28">
        <v>0</v>
      </c>
      <c r="Q2408" s="28">
        <v>0</v>
      </c>
      <c r="R2408" s="28">
        <v>0</v>
      </c>
      <c r="S2408" s="93">
        <v>0</v>
      </c>
      <c r="T2408" s="93">
        <f>_xlfn.XLOOKUP(B2408,'[3]Nur des jours'!$B:$B,'[3]Nur des jours'!$U:$U,"")</f>
        <v>0</v>
      </c>
      <c r="U2408" s="93">
        <v>0</v>
      </c>
      <c r="V2408" s="93">
        <v>4.62311982604378</v>
      </c>
      <c r="W2408" s="93">
        <v>4.6228522998690194</v>
      </c>
      <c r="X2408" s="93">
        <v>4.628381174147413</v>
      </c>
      <c r="Y2408" s="93">
        <v>4.6228522998690194</v>
      </c>
      <c r="Z2408" s="93">
        <v>0</v>
      </c>
      <c r="AA2408" s="93">
        <v>0</v>
      </c>
      <c r="AB2408" s="93">
        <v>0</v>
      </c>
      <c r="AC2408" s="93">
        <f>_xlfn.XLOOKUP(B2408,'[3]Nur des jours'!$B:$B,'[3]Nur des jours'!$N:$N,"")</f>
        <v>0</v>
      </c>
      <c r="AD2408" s="93">
        <v>0</v>
      </c>
      <c r="AE2408" s="93">
        <v>0</v>
      </c>
      <c r="AF2408" s="93">
        <v>0</v>
      </c>
      <c r="AG2408" s="93"/>
      <c r="AH2408" s="93">
        <v>0</v>
      </c>
      <c r="AI2408" s="93">
        <v>0</v>
      </c>
      <c r="AJ2408" s="93">
        <v>0</v>
      </c>
      <c r="AK2408" s="93">
        <v>0</v>
      </c>
      <c r="AL2408" s="93">
        <v>0</v>
      </c>
      <c r="AM2408" s="49" t="s">
        <v>5598</v>
      </c>
      <c r="AN2408" s="49"/>
      <c r="AO2408" s="48" t="str" cm="1">
        <f t="array" ref="AO2408">IFERROR(_xlfn.IFS(
AQ2408="MPR ISSUE","PDH",
AQ2408="BSS Hardware Issue","BSS",
AQ2408="Sites strategiques, MLL, Pylone, etc.","ENVTECH",
AQ2408="AKTIVCO DEFAUT GE &amp; POWER Cabinet","AKTIVCO",
AQ2408="AKTIVCO Coupure ENEO &amp; Baisse de tension","AKTIVCO GRID ONLY",
AQ2408="Coupure ENEO &amp; Baisse de tension","IHS GRID ONLY",
AQ2408="Defaut GE &amp; POWER Cabinet","IHS",
AQ2408="Sharing","Partners",
AQ2408="Sites strategiques &amp; DataCenter","SST &amp; DC",
AQ2408="Exclu","Exclu",
AQ2408="SAT","SAT",
AQ2408="SPARE-ISSUE","SPARE-ISSUE",
AQ2408="Fiber CAmtel","TRANS_FO_CAMTEL",
AQ2408="Fiber AOF","Fiber AOF",
AQ2408="Projet OCM (HUAWEI)","TRAVAUX-HUAWEI",
AQ2408="Projet OCM (NOKIA)","TRAVAUX-NOKIA",
AQ2408="ACCESS-ISSUE","ACCESS-ISSUE",
AQ2408="Projet OCM (ZTE, NOKIA, autres projets)","TRAVAUX OCM",
AQ2408="No root CAuse","No root cause",
AQ2408="ODU HS","PDH",
AQ2408="IP &amp; VLAN","PDH",
AQ2408="Warehouse HUAWEI","SPARE-ISSUE",
AQ2408="SPARE-HS","SPARE-ISSUE",
AQ2408="Power Telco","BSS",AQ2408="no impacts","no impacts"
),"")</f>
        <v>Exclu</v>
      </c>
      <c r="AP2408" s="48" t="str" cm="1">
        <f t="array" ref="AP2408">IFERROR(_xlfn.IFS(
AQ2408="MPR ISSUE","TX ISSUE",
AQ2408="BSS Hardware Issue","RAN ISSUE",
AQ2408="Sites strategiques, MLL, Pylone, etc.","ENVTECH",
AQ2408="AKTIVCO DEFAUT GE &amp; POWER Cabinet","POWER ISSUE",
AQ2408="AKTIVCO Coupure ENEO &amp; Baisse de tension","POWER ISSUE",
AQ2408="Coupure ENEO &amp; Baisse de tension","POWER ISSUE",
AQ2408="Defaut GE &amp; POWER Cabinet","POWER ISSUE",
AQ2408="Sharing","POWER ISSUE",
AQ2408="Sites strategiques &amp; DataCenter","POWER ISSUE",
AQ2408="Exclu","Exclu",
AQ2408="SAT","TX ISSUE",
AQ2408="SPARE-ISSUE","SPARE-ISSUE",
AQ2408="Fiber CAmtel","TX ISSUE",
AQ2408="Fiber AOF","TX ISSUE",
AQ2408="Projet OCM (HUAWEI)","TRAVAUX-HUAWEI",
AQ2408="Projet OCM (NOKIA)","TRAVAUX -NOKIA",
AQ2408="ACCESS-ISSUE","ACCESS-ISSUE",
AQ2408="Projet OCM (ZTE, NOKIA, autres projets)","TRAVAUX OCM",
AQ2408="No root CAuse","No root cause",
AQ2408="ODU HS","TX ISSUE",
AQ2408="IP &amp; VLAN","TX ISSUE",
AQ2408="Warehouse HUAWEI","SPARE-ISSUE",
AQ2408="SPARE-HS","SPARE-ISSUE",
AQ2408="Power Telco","RAN ISSUE",AQ2408="no impacts","no impacts"
),"")</f>
        <v>Exclu</v>
      </c>
      <c r="AQ2408" s="67" t="s">
        <v>5598</v>
      </c>
      <c r="AR2408" s="48" t="str" cm="1">
        <f t="array" ref="AR2408">IFERROR(_xlfn.IFS(
AQ2408="MPR ISSUE","ACTIVE",
AQ2408="BSS Hardware Issue","ACTIVE",
AQ2408="Sites strategiques, MLL, Pylone, etc.","PASSIVE",
AQ2408="AKTIVCO DEFAUT GE &amp; POWER Cabinet","PASSIVE",
AQ2408="AKTIVCO Coupure ENEO &amp; Baisse de tension","PASSIVE",
AQ2408="Coupure ENEO &amp; Baisse de tension","PASSIVE",
AQ2408="Defaut GE &amp; POWER Cabinet","PASSIVE",
AQ2408="Sharing","PASSIVE",
AQ2408="Sites strategiques &amp; DataCenter","PASSIVE",
AQ2408="Exclu","Exclu",
AQ2408="SAT","ACTIVE",
AQ2408="SPARE-ISSUE","SPARE-ISSUE",
AQ2408="Fiber CAmtel","ACTIVE",
AQ2408="Fiber AOF","ACTIVE",
AQ2408="Projet OCM (HUAWEI)","PLANNED WORKS",
AQ2408="Projet OCM (NOKIA)","PLANNED WORKS",
AQ2408="ACCESS-ISSUE","ACCESS-ISSUE",
AQ2408="Projet OCM (ZTE, NOKIA, autres projets)","PLANNED WORKS",
AQ2408="No root CAuse","No root cause",
AQ2408="ODU HS","ACTIVE",
AQ2408="IP &amp; VLAN","ACTIVE",
AQ2408="Warehouse HUAWEI","SPARE-ISSUE",
AQ2408="SPARE-HS","SPARE-ISSUE",
AQ2408="Power Telco","ACTIVE", AQ2408="no impacts","no impacts"
),"")</f>
        <v>Exclu</v>
      </c>
      <c r="AS2408" s="92" t="s">
        <v>5537</v>
      </c>
      <c r="AT2408" s="98" t="s">
        <v>1386</v>
      </c>
      <c r="AV2408" s="17" t="s">
        <v>5537</v>
      </c>
      <c r="AW2408" s="7" t="s">
        <v>5537</v>
      </c>
      <c r="AX2408" s="6" t="s">
        <v>5537</v>
      </c>
      <c r="AY2408" s="7"/>
      <c r="AZ2408" s="3" t="s">
        <v>5537</v>
      </c>
      <c r="BA2408" s="18" t="s">
        <v>5537</v>
      </c>
      <c r="BB2408" s="18" t="s">
        <v>5537</v>
      </c>
      <c r="BC2408" s="18" t="s">
        <v>5537</v>
      </c>
      <c r="BD2408" s="18" t="s">
        <v>5537</v>
      </c>
      <c r="BE2408" s="18" t="s">
        <v>5537</v>
      </c>
      <c r="BF2408" s="18" t="s">
        <v>5537</v>
      </c>
      <c r="BG2408" s="18" t="s">
        <v>5537</v>
      </c>
      <c r="BH2408" s="18" t="s">
        <v>5537</v>
      </c>
      <c r="BI2408" s="18" t="s">
        <v>5537</v>
      </c>
      <c r="BJ2408" s="18" t="s">
        <v>5537</v>
      </c>
      <c r="BK2408" s="18" t="s">
        <v>5537</v>
      </c>
      <c r="BL2408" s="9" t="s">
        <v>5537</v>
      </c>
      <c r="BM2408" s="14" t="s">
        <v>5537</v>
      </c>
      <c r="BN2408" s="14" t="s">
        <v>5537</v>
      </c>
      <c r="BO2408" s="14" t="str">
        <f>_xlfn.XLOOKUP(B2408,'[4]cell downs 18042026 17h'!$B:$B,'[4]cell downs 18042026 17h'!$B:$B,"")</f>
        <v/>
      </c>
      <c r="BP2408" s="14" t="str">
        <f>_xlfn.XLOOKUP(B2408,'[5]Cells Huawei 19042026 15h'!$B:$B,'[5]Cells Huawei 19042026 15h'!$B:$B,"")</f>
        <v>OST_092</v>
      </c>
      <c r="BQ2408" s="9" t="str">
        <f>_xlfn.XLOOKUP(B2408,'[6]cells down 19042026 9H40'!$B:$B,'[6]cells down 19042026 9H40'!$B:$B,"")</f>
        <v/>
      </c>
      <c r="BR2408" s="9" t="s">
        <v>1386</v>
      </c>
      <c r="BS2408" s="9" t="s">
        <v>12</v>
      </c>
      <c r="BT2408" s="108"/>
    </row>
    <row r="2409" spans="1:72" s="9" customFormat="1" x14ac:dyDescent="0.35">
      <c r="A2409" s="1" t="s">
        <v>2984</v>
      </c>
      <c r="B2409" s="8" t="s">
        <v>2985</v>
      </c>
      <c r="C2409" s="3" t="str">
        <f>_xlfn.XLOOKUP(B2409,'[1]daily break down'!$D:$D,'[1]daily break down'!$E:$E,"")</f>
        <v>ADAMAOUA</v>
      </c>
      <c r="D2409" s="1" t="s">
        <v>21</v>
      </c>
      <c r="E2409" s="1" t="s">
        <v>122</v>
      </c>
      <c r="F2409" s="3" t="s">
        <v>90</v>
      </c>
      <c r="G2409" s="1" t="s">
        <v>2986</v>
      </c>
      <c r="H2409" s="32" t="str">
        <f>_xlfn.XLOOKUP(B2409,[2]CALCULATION!$B:$B,[2]CALCULATION!$H:$H,"")</f>
        <v>Huawei</v>
      </c>
      <c r="I2409" s="28">
        <v>0</v>
      </c>
      <c r="J2409" s="28">
        <v>0</v>
      </c>
      <c r="K2409" s="28">
        <v>0</v>
      </c>
      <c r="L2409" s="28">
        <v>0</v>
      </c>
      <c r="M2409" s="28">
        <v>0</v>
      </c>
      <c r="N2409" s="28">
        <v>0</v>
      </c>
      <c r="O2409" s="28">
        <v>0</v>
      </c>
      <c r="P2409" s="28">
        <v>0</v>
      </c>
      <c r="Q2409" s="28">
        <v>0</v>
      </c>
      <c r="R2409" s="28">
        <v>0</v>
      </c>
      <c r="S2409" s="93">
        <v>0</v>
      </c>
      <c r="T2409" s="93">
        <f>_xlfn.XLOOKUP(B2409,'[3]Nur des jours'!$B:$B,'[3]Nur des jours'!$U:$U,"")</f>
        <v>0</v>
      </c>
      <c r="U2409" s="93">
        <v>0</v>
      </c>
      <c r="V2409" s="93">
        <v>4.8868114589664781E-3</v>
      </c>
      <c r="W2409" s="93">
        <v>1.4268062653916727E-3</v>
      </c>
      <c r="X2409" s="93">
        <v>0.15767992740409723</v>
      </c>
      <c r="Y2409" s="93">
        <v>5.7642973121823579E-2</v>
      </c>
      <c r="Z2409" s="93">
        <v>0</v>
      </c>
      <c r="AA2409" s="93">
        <v>0</v>
      </c>
      <c r="AB2409" s="93">
        <v>0</v>
      </c>
      <c r="AC2409" s="93">
        <f>_xlfn.XLOOKUP(B2409,'[3]Nur des jours'!$B:$B,'[3]Nur des jours'!$N:$N,"")</f>
        <v>0</v>
      </c>
      <c r="AD2409" s="93">
        <v>0</v>
      </c>
      <c r="AE2409" s="93">
        <v>0</v>
      </c>
      <c r="AF2409" s="93">
        <v>0</v>
      </c>
      <c r="AG2409" s="93"/>
      <c r="AH2409" s="93">
        <v>0</v>
      </c>
      <c r="AI2409" s="93">
        <v>0</v>
      </c>
      <c r="AJ2409" s="93">
        <v>0</v>
      </c>
      <c r="AK2409" s="93">
        <v>0</v>
      </c>
      <c r="AL2409" s="93">
        <v>0</v>
      </c>
      <c r="AM2409" s="49" t="s">
        <v>5598</v>
      </c>
      <c r="AN2409" s="49"/>
      <c r="AO2409" s="48" t="str" cm="1">
        <f t="array" ref="AO2409">IFERROR(_xlfn.IFS(
AQ2409="MPR ISSUE","PDH",
AQ2409="BSS Hardware Issue","BSS",
AQ2409="Sites strategiques, MLL, Pylone, etc.","ENVTECH",
AQ2409="AKTIVCO DEFAUT GE &amp; POWER Cabinet","AKTIVCO",
AQ2409="AKTIVCO Coupure ENEO &amp; Baisse de tension","AKTIVCO GRID ONLY",
AQ2409="Coupure ENEO &amp; Baisse de tension","IHS GRID ONLY",
AQ2409="Defaut GE &amp; POWER Cabinet","IHS",
AQ2409="Sharing","Partners",
AQ2409="Sites strategiques &amp; DataCenter","SST &amp; DC",
AQ2409="Exclu","Exclu",
AQ2409="SAT","SAT",
AQ2409="SPARE-ISSUE","SPARE-ISSUE",
AQ2409="Fiber CAmtel","TRANS_FO_CAMTEL",
AQ2409="Fiber AOF","Fiber AOF",
AQ2409="Projet OCM (HUAWEI)","TRAVAUX-HUAWEI",
AQ2409="Projet OCM (NOKIA)","TRAVAUX-NOKIA",
AQ2409="ACCESS-ISSUE","ACCESS-ISSUE",
AQ2409="Projet OCM (ZTE, NOKIA, autres projets)","TRAVAUX OCM",
AQ2409="No root CAuse","No root cause",
AQ2409="ODU HS","PDH",
AQ2409="IP &amp; VLAN","PDH",
AQ2409="Warehouse HUAWEI","SPARE-ISSUE",
AQ2409="SPARE-HS","SPARE-ISSUE",
AQ2409="Power Telco","BSS",AQ2409="no impacts","no impacts"
),"")</f>
        <v>Exclu</v>
      </c>
      <c r="AP2409" s="48" t="str" cm="1">
        <f t="array" ref="AP2409">IFERROR(_xlfn.IFS(
AQ2409="MPR ISSUE","TX ISSUE",
AQ2409="BSS Hardware Issue","RAN ISSUE",
AQ2409="Sites strategiques, MLL, Pylone, etc.","ENVTECH",
AQ2409="AKTIVCO DEFAUT GE &amp; POWER Cabinet","POWER ISSUE",
AQ2409="AKTIVCO Coupure ENEO &amp; Baisse de tension","POWER ISSUE",
AQ2409="Coupure ENEO &amp; Baisse de tension","POWER ISSUE",
AQ2409="Defaut GE &amp; POWER Cabinet","POWER ISSUE",
AQ2409="Sharing","POWER ISSUE",
AQ2409="Sites strategiques &amp; DataCenter","POWER ISSUE",
AQ2409="Exclu","Exclu",
AQ2409="SAT","TX ISSUE",
AQ2409="SPARE-ISSUE","SPARE-ISSUE",
AQ2409="Fiber CAmtel","TX ISSUE",
AQ2409="Fiber AOF","TX ISSUE",
AQ2409="Projet OCM (HUAWEI)","TRAVAUX-HUAWEI",
AQ2409="Projet OCM (NOKIA)","TRAVAUX -NOKIA",
AQ2409="ACCESS-ISSUE","ACCESS-ISSUE",
AQ2409="Projet OCM (ZTE, NOKIA, autres projets)","TRAVAUX OCM",
AQ2409="No root CAuse","No root cause",
AQ2409="ODU HS","TX ISSUE",
AQ2409="IP &amp; VLAN","TX ISSUE",
AQ2409="Warehouse HUAWEI","SPARE-ISSUE",
AQ2409="SPARE-HS","SPARE-ISSUE",
AQ2409="Power Telco","RAN ISSUE",AQ2409="no impacts","no impacts"
),"")</f>
        <v>Exclu</v>
      </c>
      <c r="AQ2409" s="67" t="s">
        <v>5598</v>
      </c>
      <c r="AR2409" s="48" t="str" cm="1">
        <f t="array" ref="AR2409">IFERROR(_xlfn.IFS(
AQ2409="MPR ISSUE","ACTIVE",
AQ2409="BSS Hardware Issue","ACTIVE",
AQ2409="Sites strategiques, MLL, Pylone, etc.","PASSIVE",
AQ2409="AKTIVCO DEFAUT GE &amp; POWER Cabinet","PASSIVE",
AQ2409="AKTIVCO Coupure ENEO &amp; Baisse de tension","PASSIVE",
AQ2409="Coupure ENEO &amp; Baisse de tension","PASSIVE",
AQ2409="Defaut GE &amp; POWER Cabinet","PASSIVE",
AQ2409="Sharing","PASSIVE",
AQ2409="Sites strategiques &amp; DataCenter","PASSIVE",
AQ2409="Exclu","Exclu",
AQ2409="SAT","ACTIVE",
AQ2409="SPARE-ISSUE","SPARE-ISSUE",
AQ2409="Fiber CAmtel","ACTIVE",
AQ2409="Fiber AOF","ACTIVE",
AQ2409="Projet OCM (HUAWEI)","PLANNED WORKS",
AQ2409="Projet OCM (NOKIA)","PLANNED WORKS",
AQ2409="ACCESS-ISSUE","ACCESS-ISSUE",
AQ2409="Projet OCM (ZTE, NOKIA, autres projets)","PLANNED WORKS",
AQ2409="No root CAuse","No root cause",
AQ2409="ODU HS","ACTIVE",
AQ2409="IP &amp; VLAN","ACTIVE",
AQ2409="Warehouse HUAWEI","SPARE-ISSUE",
AQ2409="SPARE-HS","SPARE-ISSUE",
AQ2409="Power Telco","ACTIVE", AQ2409="no impacts","no impacts"
),"")</f>
        <v>Exclu</v>
      </c>
      <c r="AS2409" s="92" t="s">
        <v>5537</v>
      </c>
      <c r="AT2409" s="98" t="s">
        <v>2985</v>
      </c>
      <c r="AV2409" s="17" t="s">
        <v>5537</v>
      </c>
      <c r="AW2409" s="7" t="s">
        <v>5537</v>
      </c>
      <c r="AX2409" s="6" t="s">
        <v>5537</v>
      </c>
      <c r="AY2409" s="7"/>
      <c r="AZ2409" s="3" t="s">
        <v>5537</v>
      </c>
      <c r="BA2409" s="18" t="s">
        <v>5537</v>
      </c>
      <c r="BB2409" s="18" t="s">
        <v>5537</v>
      </c>
      <c r="BC2409" s="18" t="s">
        <v>5537</v>
      </c>
      <c r="BD2409" s="18" t="s">
        <v>5537</v>
      </c>
      <c r="BE2409" s="18" t="s">
        <v>5537</v>
      </c>
      <c r="BF2409" s="18" t="s">
        <v>5537</v>
      </c>
      <c r="BG2409" s="18" t="s">
        <v>5537</v>
      </c>
      <c r="BH2409" s="18" t="s">
        <v>5537</v>
      </c>
      <c r="BI2409" s="18" t="s">
        <v>5537</v>
      </c>
      <c r="BJ2409" s="18" t="s">
        <v>5537</v>
      </c>
      <c r="BK2409" s="18" t="s">
        <v>5537</v>
      </c>
      <c r="BL2409" s="9" t="s">
        <v>5537</v>
      </c>
      <c r="BM2409" s="14" t="s">
        <v>5537</v>
      </c>
      <c r="BN2409" s="14" t="s">
        <v>5537</v>
      </c>
      <c r="BO2409" s="14" t="str">
        <f>_xlfn.XLOOKUP(B2409,'[4]cell downs 18042026 17h'!$B:$B,'[4]cell downs 18042026 17h'!$B:$B,"")</f>
        <v/>
      </c>
      <c r="BP2409" s="14" t="str">
        <f>_xlfn.XLOOKUP(B2409,'[5]Cells Huawei 19042026 15h'!$B:$B,'[5]Cells Huawei 19042026 15h'!$B:$B,"")</f>
        <v/>
      </c>
      <c r="BQ2409" s="9" t="str">
        <f>_xlfn.XLOOKUP(B2409,'[6]cells down 19042026 9H40'!$B:$B,'[6]cells down 19042026 9H40'!$B:$B,"")</f>
        <v/>
      </c>
      <c r="BR2409" s="9" t="s">
        <v>5537</v>
      </c>
      <c r="BS2409" s="9" t="s">
        <v>12</v>
      </c>
      <c r="BT2409" s="108"/>
    </row>
    <row r="2410" spans="1:72" s="9" customFormat="1" x14ac:dyDescent="0.35">
      <c r="A2410" s="1" t="s">
        <v>720</v>
      </c>
      <c r="B2410" s="1" t="s">
        <v>721</v>
      </c>
      <c r="C2410" s="3" t="str">
        <f>_xlfn.XLOOKUP(B2410,'[1]daily break down'!$D:$D,'[1]daily break down'!$E:$E,"")</f>
        <v>Ngaoundere</v>
      </c>
      <c r="D2410" s="1" t="s">
        <v>11</v>
      </c>
      <c r="E2410" s="1" t="s">
        <v>12</v>
      </c>
      <c r="F2410" s="3" t="s">
        <v>90</v>
      </c>
      <c r="G2410" s="1" t="s">
        <v>91</v>
      </c>
      <c r="H2410" s="32" t="str">
        <f>_xlfn.XLOOKUP(B2410,[2]CALCULATION!$B:$B,[2]CALCULATION!$H:$H,"")</f>
        <v>Huawei</v>
      </c>
      <c r="I2410" s="28">
        <v>18.491141673301318</v>
      </c>
      <c r="J2410" s="28">
        <v>17.624624393250635</v>
      </c>
      <c r="K2410" s="28">
        <v>18.491409199476077</v>
      </c>
      <c r="L2410" s="28">
        <v>18.491141673301318</v>
      </c>
      <c r="M2410" s="28">
        <v>18.491409199476077</v>
      </c>
      <c r="N2410" s="28">
        <v>18.491409199476077</v>
      </c>
      <c r="O2410" s="28">
        <v>18.491409199476077</v>
      </c>
      <c r="P2410" s="28">
        <v>18.491409199476077</v>
      </c>
      <c r="Q2410" s="28">
        <v>18.491141673301318</v>
      </c>
      <c r="R2410" s="28">
        <v>18.491409199476077</v>
      </c>
      <c r="S2410" s="93">
        <v>18.491409199476077</v>
      </c>
      <c r="T2410" s="93">
        <f>_xlfn.XLOOKUP(B2410,'[3]Nur des jours'!$B:$B,'[3]Nur des jours'!$U:$U,"")</f>
        <v>0</v>
      </c>
      <c r="U2410" s="93">
        <v>6.2155247936124737E-2</v>
      </c>
      <c r="V2410" s="93">
        <v>0</v>
      </c>
      <c r="W2410" s="93">
        <v>0</v>
      </c>
      <c r="X2410" s="93">
        <v>0</v>
      </c>
      <c r="Y2410" s="93">
        <v>0</v>
      </c>
      <c r="Z2410" s="93">
        <v>0</v>
      </c>
      <c r="AA2410" s="93">
        <v>0</v>
      </c>
      <c r="AB2410" s="93">
        <v>0</v>
      </c>
      <c r="AC2410" s="93">
        <f>_xlfn.XLOOKUP(B2410,'[3]Nur des jours'!$B:$B,'[3]Nur des jours'!$N:$N,"")</f>
        <v>0</v>
      </c>
      <c r="AD2410" s="93">
        <v>0</v>
      </c>
      <c r="AE2410" s="93">
        <v>0</v>
      </c>
      <c r="AF2410" s="93">
        <v>0</v>
      </c>
      <c r="AG2410" s="93"/>
      <c r="AH2410" s="93">
        <v>0</v>
      </c>
      <c r="AI2410" s="93">
        <v>0</v>
      </c>
      <c r="AJ2410" s="93">
        <v>0</v>
      </c>
      <c r="AK2410" s="93">
        <v>0</v>
      </c>
      <c r="AL2410" s="93">
        <v>0</v>
      </c>
      <c r="AM2410" s="49" t="s">
        <v>5598</v>
      </c>
      <c r="AN2410" s="49" t="s">
        <v>5535</v>
      </c>
      <c r="AO2410" s="48" t="str" cm="1">
        <f t="array" ref="AO2410">IFERROR(_xlfn.IFS(
AQ2410="MPR ISSUE","PDH",
AQ2410="BSS Hardware Issue","BSS",
AQ2410="Sites strategiques, MLL, Pylone, etc.","ENVTECH",
AQ2410="AKTIVCO DEFAUT GE &amp; POWER Cabinet","AKTIVCO",
AQ2410="AKTIVCO Coupure ENEO &amp; Baisse de tension","AKTIVCO GRID ONLY",
AQ2410="Coupure ENEO &amp; Baisse de tension","IHS GRID ONLY",
AQ2410="Defaut GE &amp; POWER Cabinet","IHS",
AQ2410="Sharing","Partners",
AQ2410="Sites strategiques &amp; DataCenter","SST &amp; DC",
AQ2410="Exclu","Exclu",
AQ2410="SAT","SAT",
AQ2410="SPARE-ISSUE","SPARE-ISSUE",
AQ2410="Fiber CAmtel","TRANS_FO_CAMTEL",
AQ2410="Fiber AOF","Fiber AOF",
AQ2410="Projet OCM (HUAWEI)","TRAVAUX-HUAWEI",
AQ2410="Projet OCM (NOKIA)","TRAVAUX-NOKIA",
AQ2410="ACCESS-ISSUE","ACCESS-ISSUE",
AQ2410="Projet OCM (ZTE, NOKIA, autres projets)","TRAVAUX OCM",
AQ2410="No root CAuse","No root cause",
AQ2410="ODU HS","PDH",
AQ2410="IP &amp; VLAN","PDH",
AQ2410="Warehouse HUAWEI","SPARE-ISSUE",
AQ2410="SPARE-HS","SPARE-ISSUE",
AQ2410="Power Telco","BSS",AQ2410="no impacts","no impacts"
),"")</f>
        <v>Exclu</v>
      </c>
      <c r="AP2410" s="48" t="str" cm="1">
        <f t="array" ref="AP2410">IFERROR(_xlfn.IFS(
AQ2410="MPR ISSUE","TX ISSUE",
AQ2410="BSS Hardware Issue","RAN ISSUE",
AQ2410="Sites strategiques, MLL, Pylone, etc.","ENVTECH",
AQ2410="AKTIVCO DEFAUT GE &amp; POWER Cabinet","POWER ISSUE",
AQ2410="AKTIVCO Coupure ENEO &amp; Baisse de tension","POWER ISSUE",
AQ2410="Coupure ENEO &amp; Baisse de tension","POWER ISSUE",
AQ2410="Defaut GE &amp; POWER Cabinet","POWER ISSUE",
AQ2410="Sharing","POWER ISSUE",
AQ2410="Sites strategiques &amp; DataCenter","POWER ISSUE",
AQ2410="Exclu","Exclu",
AQ2410="SAT","TX ISSUE",
AQ2410="SPARE-ISSUE","SPARE-ISSUE",
AQ2410="Fiber CAmtel","TX ISSUE",
AQ2410="Fiber AOF","TX ISSUE",
AQ2410="Projet OCM (HUAWEI)","TRAVAUX-HUAWEI",
AQ2410="Projet OCM (NOKIA)","TRAVAUX -NOKIA",
AQ2410="ACCESS-ISSUE","ACCESS-ISSUE",
AQ2410="Projet OCM (ZTE, NOKIA, autres projets)","TRAVAUX OCM",
AQ2410="No root CAuse","No root cause",
AQ2410="ODU HS","TX ISSUE",
AQ2410="IP &amp; VLAN","TX ISSUE",
AQ2410="Warehouse HUAWEI","SPARE-ISSUE",
AQ2410="SPARE-HS","SPARE-ISSUE",
AQ2410="Power Telco","RAN ISSUE",AQ2410="no impacts","no impacts"
),"")</f>
        <v>Exclu</v>
      </c>
      <c r="AQ2410" s="67" t="s">
        <v>5598</v>
      </c>
      <c r="AR2410" s="48" t="str" cm="1">
        <f t="array" ref="AR2410">IFERROR(_xlfn.IFS(
AQ2410="MPR ISSUE","ACTIVE",
AQ2410="BSS Hardware Issue","ACTIVE",
AQ2410="Sites strategiques, MLL, Pylone, etc.","PASSIVE",
AQ2410="AKTIVCO DEFAUT GE &amp; POWER Cabinet","PASSIVE",
AQ2410="AKTIVCO Coupure ENEO &amp; Baisse de tension","PASSIVE",
AQ2410="Coupure ENEO &amp; Baisse de tension","PASSIVE",
AQ2410="Defaut GE &amp; POWER Cabinet","PASSIVE",
AQ2410="Sharing","PASSIVE",
AQ2410="Sites strategiques &amp; DataCenter","PASSIVE",
AQ2410="Exclu","Exclu",
AQ2410="SAT","ACTIVE",
AQ2410="SPARE-ISSUE","SPARE-ISSUE",
AQ2410="Fiber CAmtel","ACTIVE",
AQ2410="Fiber AOF","ACTIVE",
AQ2410="Projet OCM (HUAWEI)","PLANNED WORKS",
AQ2410="Projet OCM (NOKIA)","PLANNED WORKS",
AQ2410="ACCESS-ISSUE","ACCESS-ISSUE",
AQ2410="Projet OCM (ZTE, NOKIA, autres projets)","PLANNED WORKS",
AQ2410="No root CAuse","No root cause",
AQ2410="ODU HS","ACTIVE",
AQ2410="IP &amp; VLAN","ACTIVE",
AQ2410="Warehouse HUAWEI","SPARE-ISSUE",
AQ2410="SPARE-HS","SPARE-ISSUE",
AQ2410="Power Telco","ACTIVE", AQ2410="no impacts","no impacts"
),"")</f>
        <v>Exclu</v>
      </c>
      <c r="AS2410" s="92" t="s">
        <v>5537</v>
      </c>
      <c r="AT2410" s="98" t="s">
        <v>721</v>
      </c>
      <c r="AV2410" s="17" t="s">
        <v>5537</v>
      </c>
      <c r="AW2410" s="7" t="s">
        <v>5537</v>
      </c>
      <c r="AX2410" s="6" t="s">
        <v>5537</v>
      </c>
      <c r="AY2410" s="7"/>
      <c r="AZ2410" s="3" t="s">
        <v>5537</v>
      </c>
      <c r="BA2410" s="18" t="s">
        <v>5537</v>
      </c>
      <c r="BB2410" s="18" t="s">
        <v>5537</v>
      </c>
      <c r="BC2410" s="18" t="s">
        <v>5537</v>
      </c>
      <c r="BD2410" s="18" t="s">
        <v>5537</v>
      </c>
      <c r="BE2410" s="18" t="s">
        <v>5537</v>
      </c>
      <c r="BF2410" s="18" t="s">
        <v>5537</v>
      </c>
      <c r="BG2410" s="18" t="s">
        <v>5537</v>
      </c>
      <c r="BH2410" s="18" t="s">
        <v>5537</v>
      </c>
      <c r="BI2410" s="18" t="s">
        <v>5537</v>
      </c>
      <c r="BJ2410" s="18" t="s">
        <v>5537</v>
      </c>
      <c r="BK2410" s="18" t="s">
        <v>5537</v>
      </c>
      <c r="BL2410" s="9" t="s">
        <v>5537</v>
      </c>
      <c r="BM2410" s="14" t="s">
        <v>5537</v>
      </c>
      <c r="BN2410" s="14" t="s">
        <v>5537</v>
      </c>
      <c r="BO2410" s="14" t="str">
        <f>_xlfn.XLOOKUP(B2410,'[4]cell downs 18042026 17h'!$B:$B,'[4]cell downs 18042026 17h'!$B:$B,"")</f>
        <v/>
      </c>
      <c r="BP2410" s="14" t="str">
        <f>_xlfn.XLOOKUP(B2410,'[5]Cells Huawei 19042026 15h'!$B:$B,'[5]Cells Huawei 19042026 15h'!$B:$B,"")</f>
        <v/>
      </c>
      <c r="BQ2410" s="9" t="str">
        <f>_xlfn.XLOOKUP(B2410,'[6]cells down 19042026 9H40'!$B:$B,'[6]cells down 19042026 9H40'!$B:$B,"")</f>
        <v/>
      </c>
      <c r="BR2410" s="9" t="s">
        <v>721</v>
      </c>
      <c r="BS2410" s="9" t="s">
        <v>1713</v>
      </c>
      <c r="BT2410" s="108"/>
    </row>
    <row r="2411" spans="1:72" s="20" customFormat="1" x14ac:dyDescent="0.35">
      <c r="A2411" s="1" t="s">
        <v>2916</v>
      </c>
      <c r="B2411" s="8" t="s">
        <v>2917</v>
      </c>
      <c r="C2411" s="3" t="str">
        <f>_xlfn.XLOOKUP(B2411,'[1]daily break down'!$D:$D,'[1]daily break down'!$E:$E,"")</f>
        <v>NORD</v>
      </c>
      <c r="D2411" s="1" t="s">
        <v>11</v>
      </c>
      <c r="E2411" s="1" t="s">
        <v>12</v>
      </c>
      <c r="F2411" s="3" t="s">
        <v>23</v>
      </c>
      <c r="G2411" s="1" t="s">
        <v>2918</v>
      </c>
      <c r="H2411" s="32" t="str">
        <f>_xlfn.XLOOKUP(B2411,[2]CALCULATION!$B:$B,[2]CALCULATION!$H:$H,"")</f>
        <v>Huawei</v>
      </c>
      <c r="I2411" s="28">
        <v>0</v>
      </c>
      <c r="J2411" s="28">
        <v>0</v>
      </c>
      <c r="K2411" s="28">
        <v>0</v>
      </c>
      <c r="L2411" s="28">
        <v>0</v>
      </c>
      <c r="M2411" s="28">
        <v>0</v>
      </c>
      <c r="N2411" s="28">
        <v>0</v>
      </c>
      <c r="O2411" s="28">
        <v>0</v>
      </c>
      <c r="P2411" s="28">
        <v>0</v>
      </c>
      <c r="Q2411" s="28">
        <v>0</v>
      </c>
      <c r="R2411" s="28">
        <v>0</v>
      </c>
      <c r="S2411" s="93">
        <v>21.494800717968918</v>
      </c>
      <c r="T2411" s="93">
        <f>_xlfn.XLOOKUP(B2411,'[3]Nur des jours'!$B:$B,'[3]Nur des jours'!$U:$U,"")</f>
        <v>0</v>
      </c>
      <c r="U2411" s="93">
        <v>0</v>
      </c>
      <c r="V2411" s="93">
        <v>0</v>
      </c>
      <c r="W2411" s="93">
        <v>0</v>
      </c>
      <c r="X2411" s="93">
        <v>0</v>
      </c>
      <c r="Y2411" s="93">
        <v>0</v>
      </c>
      <c r="Z2411" s="93">
        <v>0</v>
      </c>
      <c r="AA2411" s="93">
        <v>0</v>
      </c>
      <c r="AB2411" s="93">
        <v>0</v>
      </c>
      <c r="AC2411" s="93">
        <f>_xlfn.XLOOKUP(B2411,'[3]Nur des jours'!$B:$B,'[3]Nur des jours'!$N:$N,"")</f>
        <v>0</v>
      </c>
      <c r="AD2411" s="93">
        <v>0</v>
      </c>
      <c r="AE2411" s="93">
        <v>0</v>
      </c>
      <c r="AF2411" s="93">
        <v>0</v>
      </c>
      <c r="AG2411" s="93"/>
      <c r="AH2411" s="93">
        <v>0</v>
      </c>
      <c r="AI2411" s="93">
        <v>0</v>
      </c>
      <c r="AJ2411" s="93">
        <v>0</v>
      </c>
      <c r="AK2411" s="93">
        <v>0</v>
      </c>
      <c r="AL2411" s="93">
        <v>0</v>
      </c>
      <c r="AM2411" s="49" t="s">
        <v>5598</v>
      </c>
      <c r="AN2411" s="49"/>
      <c r="AO2411" s="48" t="str" cm="1">
        <f t="array" ref="AO2411">IFERROR(_xlfn.IFS(
AQ2411="MPR ISSUE","PDH",
AQ2411="BSS Hardware Issue","BSS",
AQ2411="Sites strategiques, MLL, Pylone, etc.","ENVTECH",
AQ2411="AKTIVCO DEFAUT GE &amp; POWER Cabinet","AKTIVCO",
AQ2411="AKTIVCO Coupure ENEO &amp; Baisse de tension","AKTIVCO GRID ONLY",
AQ2411="Coupure ENEO &amp; Baisse de tension","IHS GRID ONLY",
AQ2411="Defaut GE &amp; POWER Cabinet","IHS",
AQ2411="Sharing","Partners",
AQ2411="Sites strategiques &amp; DataCenter","SST &amp; DC",
AQ2411="Exclu","Exclu",
AQ2411="SAT","SAT",
AQ2411="SPARE-ISSUE","SPARE-ISSUE",
AQ2411="Fiber CAmtel","TRANS_FO_CAMTEL",
AQ2411="Fiber AOF","Fiber AOF",
AQ2411="Projet OCM (HUAWEI)","TRAVAUX-HUAWEI",
AQ2411="Projet OCM (NOKIA)","TRAVAUX-NOKIA",
AQ2411="ACCESS-ISSUE","ACCESS-ISSUE",
AQ2411="Projet OCM (ZTE, NOKIA, autres projets)","TRAVAUX OCM",
AQ2411="No root CAuse","No root cause",
AQ2411="ODU HS","PDH",
AQ2411="IP &amp; VLAN","PDH",
AQ2411="Warehouse HUAWEI","SPARE-ISSUE",
AQ2411="SPARE-HS","SPARE-ISSUE",
AQ2411="Power Telco","BSS",AQ2411="no impacts","no impacts"
),"")</f>
        <v>Exclu</v>
      </c>
      <c r="AP2411" s="48" t="str" cm="1">
        <f t="array" ref="AP2411">IFERROR(_xlfn.IFS(
AQ2411="MPR ISSUE","TX ISSUE",
AQ2411="BSS Hardware Issue","RAN ISSUE",
AQ2411="Sites strategiques, MLL, Pylone, etc.","ENVTECH",
AQ2411="AKTIVCO DEFAUT GE &amp; POWER Cabinet","POWER ISSUE",
AQ2411="AKTIVCO Coupure ENEO &amp; Baisse de tension","POWER ISSUE",
AQ2411="Coupure ENEO &amp; Baisse de tension","POWER ISSUE",
AQ2411="Defaut GE &amp; POWER Cabinet","POWER ISSUE",
AQ2411="Sharing","POWER ISSUE",
AQ2411="Sites strategiques &amp; DataCenter","POWER ISSUE",
AQ2411="Exclu","Exclu",
AQ2411="SAT","TX ISSUE",
AQ2411="SPARE-ISSUE","SPARE-ISSUE",
AQ2411="Fiber CAmtel","TX ISSUE",
AQ2411="Fiber AOF","TX ISSUE",
AQ2411="Projet OCM (HUAWEI)","TRAVAUX-HUAWEI",
AQ2411="Projet OCM (NOKIA)","TRAVAUX -NOKIA",
AQ2411="ACCESS-ISSUE","ACCESS-ISSUE",
AQ2411="Projet OCM (ZTE, NOKIA, autres projets)","TRAVAUX OCM",
AQ2411="No root CAuse","No root cause",
AQ2411="ODU HS","TX ISSUE",
AQ2411="IP &amp; VLAN","TX ISSUE",
AQ2411="Warehouse HUAWEI","SPARE-ISSUE",
AQ2411="SPARE-HS","SPARE-ISSUE",
AQ2411="Power Telco","RAN ISSUE",AQ2411="no impacts","no impacts"
),"")</f>
        <v>Exclu</v>
      </c>
      <c r="AQ2411" s="67" t="s">
        <v>5598</v>
      </c>
      <c r="AR2411" s="48" t="str" cm="1">
        <f t="array" ref="AR2411">IFERROR(_xlfn.IFS(
AQ2411="MPR ISSUE","ACTIVE",
AQ2411="BSS Hardware Issue","ACTIVE",
AQ2411="Sites strategiques, MLL, Pylone, etc.","PASSIVE",
AQ2411="AKTIVCO DEFAUT GE &amp; POWER Cabinet","PASSIVE",
AQ2411="AKTIVCO Coupure ENEO &amp; Baisse de tension","PASSIVE",
AQ2411="Coupure ENEO &amp; Baisse de tension","PASSIVE",
AQ2411="Defaut GE &amp; POWER Cabinet","PASSIVE",
AQ2411="Sharing","PASSIVE",
AQ2411="Sites strategiques &amp; DataCenter","PASSIVE",
AQ2411="Exclu","Exclu",
AQ2411="SAT","ACTIVE",
AQ2411="SPARE-ISSUE","SPARE-ISSUE",
AQ2411="Fiber CAmtel","ACTIVE",
AQ2411="Fiber AOF","ACTIVE",
AQ2411="Projet OCM (HUAWEI)","PLANNED WORKS",
AQ2411="Projet OCM (NOKIA)","PLANNED WORKS",
AQ2411="ACCESS-ISSUE","ACCESS-ISSUE",
AQ2411="Projet OCM (ZTE, NOKIA, autres projets)","PLANNED WORKS",
AQ2411="No root CAuse","No root cause",
AQ2411="ODU HS","ACTIVE",
AQ2411="IP &amp; VLAN","ACTIVE",
AQ2411="Warehouse HUAWEI","SPARE-ISSUE",
AQ2411="SPARE-HS","SPARE-ISSUE",
AQ2411="Power Telco","ACTIVE", AQ2411="no impacts","no impacts"
),"")</f>
        <v>Exclu</v>
      </c>
      <c r="AS2411" s="92" t="s">
        <v>5537</v>
      </c>
      <c r="AT2411" s="98" t="s">
        <v>2917</v>
      </c>
      <c r="AU2411" s="9"/>
      <c r="AV2411" s="17" t="s">
        <v>5537</v>
      </c>
      <c r="AW2411" s="7" t="s">
        <v>5537</v>
      </c>
      <c r="AX2411" s="6" t="s">
        <v>5537</v>
      </c>
      <c r="AY2411" s="7"/>
      <c r="AZ2411" s="3" t="s">
        <v>5537</v>
      </c>
      <c r="BA2411" s="18" t="s">
        <v>5537</v>
      </c>
      <c r="BB2411" s="18" t="s">
        <v>5537</v>
      </c>
      <c r="BC2411" s="18" t="s">
        <v>5537</v>
      </c>
      <c r="BD2411" s="18" t="s">
        <v>5537</v>
      </c>
      <c r="BE2411" s="18" t="s">
        <v>5537</v>
      </c>
      <c r="BF2411" s="18" t="s">
        <v>5537</v>
      </c>
      <c r="BG2411" s="18" t="s">
        <v>5537</v>
      </c>
      <c r="BH2411" s="18" t="s">
        <v>5537</v>
      </c>
      <c r="BI2411" s="18" t="s">
        <v>5537</v>
      </c>
      <c r="BJ2411" s="18" t="s">
        <v>5537</v>
      </c>
      <c r="BK2411" s="18" t="s">
        <v>5537</v>
      </c>
      <c r="BL2411" s="9" t="s">
        <v>5537</v>
      </c>
      <c r="BM2411" s="14" t="s">
        <v>5537</v>
      </c>
      <c r="BN2411" s="14" t="s">
        <v>5537</v>
      </c>
      <c r="BO2411" s="14" t="str">
        <f>_xlfn.XLOOKUP(B2411,'[4]cell downs 18042026 17h'!$B:$B,'[4]cell downs 18042026 17h'!$B:$B,"")</f>
        <v/>
      </c>
      <c r="BP2411" s="14" t="str">
        <f>_xlfn.XLOOKUP(B2411,'[5]Cells Huawei 19042026 15h'!$B:$B,'[5]Cells Huawei 19042026 15h'!$B:$B,"")</f>
        <v/>
      </c>
      <c r="BQ2411" s="9" t="str">
        <f>_xlfn.XLOOKUP(B2411,'[6]cells down 19042026 9H40'!$B:$B,'[6]cells down 19042026 9H40'!$B:$B,"")</f>
        <v/>
      </c>
      <c r="BR2411" s="9" t="s">
        <v>2917</v>
      </c>
      <c r="BS2411" s="9" t="s">
        <v>594</v>
      </c>
    </row>
    <row r="2412" spans="1:72" s="20" customFormat="1" x14ac:dyDescent="0.35">
      <c r="A2412" s="1" t="s">
        <v>3536</v>
      </c>
      <c r="B2412" s="8" t="s">
        <v>3537</v>
      </c>
      <c r="C2412" s="3" t="str">
        <f>_xlfn.XLOOKUP(B2412,'[1]daily break down'!$D:$D,'[1]daily break down'!$E:$E,"")</f>
        <v>CENTRE</v>
      </c>
      <c r="D2412" s="1" t="s">
        <v>21</v>
      </c>
      <c r="E2412" s="1" t="s">
        <v>188</v>
      </c>
      <c r="F2412" s="3" t="s">
        <v>69</v>
      </c>
      <c r="G2412" s="1" t="s">
        <v>3536</v>
      </c>
      <c r="H2412" s="34" t="str">
        <f>_xlfn.XLOOKUP(B2412,[2]CALCULATION!$B:$B,[2]CALCULATION!$H:$H,"")</f>
        <v>ZTE</v>
      </c>
      <c r="I2412" s="28">
        <v>0</v>
      </c>
      <c r="J2412" s="28">
        <v>0</v>
      </c>
      <c r="K2412" s="28">
        <v>0</v>
      </c>
      <c r="L2412" s="28">
        <v>0</v>
      </c>
      <c r="M2412" s="28">
        <v>0</v>
      </c>
      <c r="N2412" s="28">
        <v>0</v>
      </c>
      <c r="O2412" s="28">
        <v>0</v>
      </c>
      <c r="P2412" s="28">
        <v>0</v>
      </c>
      <c r="Q2412" s="28">
        <v>0</v>
      </c>
      <c r="R2412" s="28">
        <v>0</v>
      </c>
      <c r="S2412" s="93">
        <v>0</v>
      </c>
      <c r="T2412" s="93">
        <f>_xlfn.XLOOKUP(B2412,'[3]Nur des jours'!$B:$B,'[3]Nur des jours'!$U:$U,"")</f>
        <v>0</v>
      </c>
      <c r="U2412" s="93">
        <v>0</v>
      </c>
      <c r="V2412" s="93">
        <v>0</v>
      </c>
      <c r="W2412" s="93">
        <v>0</v>
      </c>
      <c r="X2412" s="93">
        <v>0</v>
      </c>
      <c r="Y2412" s="93">
        <v>0</v>
      </c>
      <c r="Z2412" s="93">
        <v>0</v>
      </c>
      <c r="AA2412" s="93">
        <v>0</v>
      </c>
      <c r="AB2412" s="93">
        <v>0</v>
      </c>
      <c r="AC2412" s="93">
        <f>_xlfn.XLOOKUP(B2412,'[3]Nur des jours'!$B:$B,'[3]Nur des jours'!$N:$N,"")</f>
        <v>0</v>
      </c>
      <c r="AD2412" s="93">
        <v>0</v>
      </c>
      <c r="AE2412" s="93">
        <v>0</v>
      </c>
      <c r="AF2412" s="93">
        <v>0</v>
      </c>
      <c r="AG2412" s="93"/>
      <c r="AH2412" s="93">
        <v>0</v>
      </c>
      <c r="AI2412" s="93">
        <v>0</v>
      </c>
      <c r="AJ2412" s="93">
        <v>0</v>
      </c>
      <c r="AK2412" s="93">
        <v>0</v>
      </c>
      <c r="AL2412" s="93">
        <v>0</v>
      </c>
      <c r="AM2412" s="49" t="s">
        <v>5598</v>
      </c>
      <c r="AN2412" s="49"/>
      <c r="AO2412" s="48" t="str" cm="1">
        <f t="array" ref="AO2412">IFERROR(_xlfn.IFS(
AQ2412="MPR ISSUE","PDH",
AQ2412="BSS Hardware Issue","BSS",
AQ2412="Sites strategiques, MLL, Pylone, etc.","ENVTECH",
AQ2412="AKTIVCO DEFAUT GE &amp; POWER Cabinet","AKTIVCO",
AQ2412="AKTIVCO Coupure ENEO &amp; Baisse de tension","AKTIVCO GRID ONLY",
AQ2412="Coupure ENEO &amp; Baisse de tension","IHS GRID ONLY",
AQ2412="Defaut GE &amp; POWER Cabinet","IHS",
AQ2412="Sharing","Partners",
AQ2412="Sites strategiques &amp; DataCenter","SST &amp; DC",
AQ2412="Exclu","Exclu",
AQ2412="SAT","SAT",
AQ2412="SPARE-ISSUE","SPARE-ISSUE",
AQ2412="Fiber CAmtel","TRANS_FO_CAMTEL",
AQ2412="Fiber AOF","Fiber AOF",
AQ2412="Projet OCM (HUAWEI)","TRAVAUX-HUAWEI",
AQ2412="Projet OCM (NOKIA)","TRAVAUX-NOKIA",
AQ2412="ACCESS-ISSUE","ACCESS-ISSUE",
AQ2412="Projet OCM (ZTE, NOKIA, autres projets)","TRAVAUX OCM",
AQ2412="No root CAuse","No root cause",
AQ2412="ODU HS","PDH",
AQ2412="IP &amp; VLAN","PDH",
AQ2412="Warehouse HUAWEI","SPARE-ISSUE",
AQ2412="SPARE-HS","SPARE-ISSUE",
AQ2412="Power Telco","BSS",AQ2412="no impacts","no impacts"
),"")</f>
        <v>Exclu</v>
      </c>
      <c r="AP2412" s="48" t="str" cm="1">
        <f t="array" ref="AP2412">IFERROR(_xlfn.IFS(
AQ2412="MPR ISSUE","TX ISSUE",
AQ2412="BSS Hardware Issue","RAN ISSUE",
AQ2412="Sites strategiques, MLL, Pylone, etc.","ENVTECH",
AQ2412="AKTIVCO DEFAUT GE &amp; POWER Cabinet","POWER ISSUE",
AQ2412="AKTIVCO Coupure ENEO &amp; Baisse de tension","POWER ISSUE",
AQ2412="Coupure ENEO &amp; Baisse de tension","POWER ISSUE",
AQ2412="Defaut GE &amp; POWER Cabinet","POWER ISSUE",
AQ2412="Sharing","POWER ISSUE",
AQ2412="Sites strategiques &amp; DataCenter","POWER ISSUE",
AQ2412="Exclu","Exclu",
AQ2412="SAT","TX ISSUE",
AQ2412="SPARE-ISSUE","SPARE-ISSUE",
AQ2412="Fiber CAmtel","TX ISSUE",
AQ2412="Fiber AOF","TX ISSUE",
AQ2412="Projet OCM (HUAWEI)","TRAVAUX-HUAWEI",
AQ2412="Projet OCM (NOKIA)","TRAVAUX -NOKIA",
AQ2412="ACCESS-ISSUE","ACCESS-ISSUE",
AQ2412="Projet OCM (ZTE, NOKIA, autres projets)","TRAVAUX OCM",
AQ2412="No root CAuse","No root cause",
AQ2412="ODU HS","TX ISSUE",
AQ2412="IP &amp; VLAN","TX ISSUE",
AQ2412="Warehouse HUAWEI","SPARE-ISSUE",
AQ2412="SPARE-HS","SPARE-ISSUE",
AQ2412="Power Telco","RAN ISSUE",AQ2412="no impacts","no impacts"
),"")</f>
        <v>Exclu</v>
      </c>
      <c r="AQ2412" s="67" t="s">
        <v>5598</v>
      </c>
      <c r="AR2412" s="48" t="str" cm="1">
        <f t="array" ref="AR2412">IFERROR(_xlfn.IFS(
AQ2412="MPR ISSUE","ACTIVE",
AQ2412="BSS Hardware Issue","ACTIVE",
AQ2412="Sites strategiques, MLL, Pylone, etc.","PASSIVE",
AQ2412="AKTIVCO DEFAUT GE &amp; POWER Cabinet","PASSIVE",
AQ2412="AKTIVCO Coupure ENEO &amp; Baisse de tension","PASSIVE",
AQ2412="Coupure ENEO &amp; Baisse de tension","PASSIVE",
AQ2412="Defaut GE &amp; POWER Cabinet","PASSIVE",
AQ2412="Sharing","PASSIVE",
AQ2412="Sites strategiques &amp; DataCenter","PASSIVE",
AQ2412="Exclu","Exclu",
AQ2412="SAT","ACTIVE",
AQ2412="SPARE-ISSUE","SPARE-ISSUE",
AQ2412="Fiber CAmtel","ACTIVE",
AQ2412="Fiber AOF","ACTIVE",
AQ2412="Projet OCM (HUAWEI)","PLANNED WORKS",
AQ2412="Projet OCM (NOKIA)","PLANNED WORKS",
AQ2412="ACCESS-ISSUE","ACCESS-ISSUE",
AQ2412="Projet OCM (ZTE, NOKIA, autres projets)","PLANNED WORKS",
AQ2412="No root CAuse","No root cause",
AQ2412="ODU HS","ACTIVE",
AQ2412="IP &amp; VLAN","ACTIVE",
AQ2412="Warehouse HUAWEI","SPARE-ISSUE",
AQ2412="SPARE-HS","SPARE-ISSUE",
AQ2412="Power Telco","ACTIVE", AQ2412="no impacts","no impacts"
),"")</f>
        <v>Exclu</v>
      </c>
      <c r="AS2412" s="92" t="s">
        <v>5537</v>
      </c>
      <c r="AT2412" s="98" t="s">
        <v>3537</v>
      </c>
      <c r="AU2412" s="9"/>
      <c r="AV2412" s="17" t="s">
        <v>5537</v>
      </c>
      <c r="AW2412" s="7" t="s">
        <v>5537</v>
      </c>
      <c r="AX2412" s="6" t="s">
        <v>5537</v>
      </c>
      <c r="AY2412" s="7"/>
      <c r="AZ2412" s="3" t="s">
        <v>5537</v>
      </c>
      <c r="BA2412" s="18" t="s">
        <v>5537</v>
      </c>
      <c r="BB2412" s="18" t="s">
        <v>5537</v>
      </c>
      <c r="BC2412" s="18" t="s">
        <v>5537</v>
      </c>
      <c r="BD2412" s="18" t="s">
        <v>5537</v>
      </c>
      <c r="BE2412" s="18" t="s">
        <v>5537</v>
      </c>
      <c r="BF2412" s="18" t="s">
        <v>5537</v>
      </c>
      <c r="BG2412" s="18" t="s">
        <v>5537</v>
      </c>
      <c r="BH2412" s="18" t="s">
        <v>5537</v>
      </c>
      <c r="BI2412" s="18" t="s">
        <v>5537</v>
      </c>
      <c r="BJ2412" s="18" t="s">
        <v>5537</v>
      </c>
      <c r="BK2412" s="18" t="s">
        <v>5537</v>
      </c>
      <c r="BL2412" s="9" t="s">
        <v>5537</v>
      </c>
      <c r="BM2412" s="14" t="s">
        <v>5537</v>
      </c>
      <c r="BN2412" s="14" t="s">
        <v>5537</v>
      </c>
      <c r="BO2412" s="14" t="str">
        <f>_xlfn.XLOOKUP(B2412,'[4]cell downs 18042026 17h'!$B:$B,'[4]cell downs 18042026 17h'!$B:$B,"")</f>
        <v/>
      </c>
      <c r="BP2412" s="14" t="str">
        <f>_xlfn.XLOOKUP(B2412,'[5]Cells Huawei 19042026 15h'!$B:$B,'[5]Cells Huawei 19042026 15h'!$B:$B,"")</f>
        <v/>
      </c>
      <c r="BQ2412" s="9" t="str">
        <f>_xlfn.XLOOKUP(B2412,'[6]cells down 19042026 9H40'!$B:$B,'[6]cells down 19042026 9H40'!$B:$B,"")</f>
        <v/>
      </c>
      <c r="BR2412" s="9" t="s">
        <v>5537</v>
      </c>
      <c r="BS2412" s="9" t="s">
        <v>12</v>
      </c>
    </row>
    <row r="2413" spans="1:72" s="20" customFormat="1" x14ac:dyDescent="0.35">
      <c r="A2413" s="1" t="s">
        <v>4210</v>
      </c>
      <c r="B2413" s="1" t="s">
        <v>4211</v>
      </c>
      <c r="C2413" s="3" t="str">
        <f>_xlfn.XLOOKUP(B2413,'[1]daily break down'!$D:$D,'[1]daily break down'!$E:$E,"")</f>
        <v>ADAMAOUA</v>
      </c>
      <c r="D2413" s="1" t="s">
        <v>357</v>
      </c>
      <c r="E2413" s="1" t="s">
        <v>5493</v>
      </c>
      <c r="F2413" s="3" t="s">
        <v>90</v>
      </c>
      <c r="G2413" s="1" t="s">
        <v>4210</v>
      </c>
      <c r="H2413" s="32" t="str">
        <f>_xlfn.XLOOKUP(B2413,[2]CALCULATION!$B:$B,[2]CALCULATION!$H:$H,"")</f>
        <v>HUAWEI</v>
      </c>
      <c r="I2413" s="28">
        <v>0</v>
      </c>
      <c r="J2413" s="28">
        <v>0</v>
      </c>
      <c r="K2413" s="28">
        <v>0</v>
      </c>
      <c r="L2413" s="28">
        <v>0</v>
      </c>
      <c r="M2413" s="28">
        <v>0</v>
      </c>
      <c r="N2413" s="28">
        <v>0</v>
      </c>
      <c r="O2413" s="28">
        <v>0</v>
      </c>
      <c r="P2413" s="28">
        <v>0</v>
      </c>
      <c r="Q2413" s="28">
        <v>0</v>
      </c>
      <c r="R2413" s="28">
        <v>0</v>
      </c>
      <c r="S2413" s="93">
        <v>0</v>
      </c>
      <c r="T2413" s="93">
        <f>_xlfn.XLOOKUP(B2413,'[3]Nur des jours'!$B:$B,'[3]Nur des jours'!$U:$U,"")</f>
        <v>0</v>
      </c>
      <c r="U2413" s="93">
        <v>0</v>
      </c>
      <c r="V2413" s="93">
        <v>0</v>
      </c>
      <c r="W2413" s="93">
        <v>0</v>
      </c>
      <c r="X2413" s="93">
        <v>0</v>
      </c>
      <c r="Y2413" s="93">
        <v>0</v>
      </c>
      <c r="Z2413" s="93">
        <v>0</v>
      </c>
      <c r="AA2413" s="93">
        <v>0</v>
      </c>
      <c r="AB2413" s="93">
        <v>0</v>
      </c>
      <c r="AC2413" s="93">
        <f>_xlfn.XLOOKUP(B2413,'[3]Nur des jours'!$B:$B,'[3]Nur des jours'!$N:$N,"")</f>
        <v>0</v>
      </c>
      <c r="AD2413" s="93">
        <v>0</v>
      </c>
      <c r="AE2413" s="93">
        <v>0</v>
      </c>
      <c r="AF2413" s="93">
        <v>0</v>
      </c>
      <c r="AG2413" s="93"/>
      <c r="AH2413" s="93">
        <v>0</v>
      </c>
      <c r="AI2413" s="93">
        <v>0</v>
      </c>
      <c r="AJ2413" s="93">
        <v>0</v>
      </c>
      <c r="AK2413" s="93">
        <v>0</v>
      </c>
      <c r="AL2413" s="93">
        <v>0</v>
      </c>
      <c r="AM2413" s="49" t="s">
        <v>5598</v>
      </c>
      <c r="AN2413" s="49"/>
      <c r="AO2413" s="48" t="str" cm="1">
        <f t="array" ref="AO2413">IFERROR(_xlfn.IFS(
AQ2413="MPR ISSUE","PDH",
AQ2413="BSS Hardware Issue","BSS",
AQ2413="Sites strategiques, MLL, Pylone, etc.","ENVTECH",
AQ2413="AKTIVCO DEFAUT GE &amp; POWER Cabinet","AKTIVCO",
AQ2413="AKTIVCO Coupure ENEO &amp; Baisse de tension","AKTIVCO GRID ONLY",
AQ2413="Coupure ENEO &amp; Baisse de tension","IHS GRID ONLY",
AQ2413="Defaut GE &amp; POWER Cabinet","IHS",
AQ2413="Sharing","Partners",
AQ2413="Sites strategiques &amp; DataCenter","SST &amp; DC",
AQ2413="Exclu","Exclu",
AQ2413="SAT","SAT",
AQ2413="SPARE-ISSUE","SPARE-ISSUE",
AQ2413="Fiber CAmtel","TRANS_FO_CAMTEL",
AQ2413="Fiber AOF","Fiber AOF",
AQ2413="Projet OCM (HUAWEI)","TRAVAUX-HUAWEI",
AQ2413="Projet OCM (NOKIA)","TRAVAUX-NOKIA",
AQ2413="ACCESS-ISSUE","ACCESS-ISSUE",
AQ2413="Projet OCM (ZTE, NOKIA, autres projets)","TRAVAUX OCM",
AQ2413="No root CAuse","No root cause",
AQ2413="ODU HS","PDH",
AQ2413="IP &amp; VLAN","PDH",
AQ2413="Warehouse HUAWEI","SPARE-ISSUE",
AQ2413="SPARE-HS","SPARE-ISSUE",
AQ2413="Power Telco","BSS",AQ2413="no impacts","no impacts"
),"")</f>
        <v>Exclu</v>
      </c>
      <c r="AP2413" s="48" t="str" cm="1">
        <f t="array" ref="AP2413">IFERROR(_xlfn.IFS(
AQ2413="MPR ISSUE","TX ISSUE",
AQ2413="BSS Hardware Issue","RAN ISSUE",
AQ2413="Sites strategiques, MLL, Pylone, etc.","ENVTECH",
AQ2413="AKTIVCO DEFAUT GE &amp; POWER Cabinet","POWER ISSUE",
AQ2413="AKTIVCO Coupure ENEO &amp; Baisse de tension","POWER ISSUE",
AQ2413="Coupure ENEO &amp; Baisse de tension","POWER ISSUE",
AQ2413="Defaut GE &amp; POWER Cabinet","POWER ISSUE",
AQ2413="Sharing","POWER ISSUE",
AQ2413="Sites strategiques &amp; DataCenter","POWER ISSUE",
AQ2413="Exclu","Exclu",
AQ2413="SAT","TX ISSUE",
AQ2413="SPARE-ISSUE","SPARE-ISSUE",
AQ2413="Fiber CAmtel","TX ISSUE",
AQ2413="Fiber AOF","TX ISSUE",
AQ2413="Projet OCM (HUAWEI)","TRAVAUX-HUAWEI",
AQ2413="Projet OCM (NOKIA)","TRAVAUX -NOKIA",
AQ2413="ACCESS-ISSUE","ACCESS-ISSUE",
AQ2413="Projet OCM (ZTE, NOKIA, autres projets)","TRAVAUX OCM",
AQ2413="No root CAuse","No root cause",
AQ2413="ODU HS","TX ISSUE",
AQ2413="IP &amp; VLAN","TX ISSUE",
AQ2413="Warehouse HUAWEI","SPARE-ISSUE",
AQ2413="SPARE-HS","SPARE-ISSUE",
AQ2413="Power Telco","RAN ISSUE",AQ2413="no impacts","no impacts"
),"")</f>
        <v>Exclu</v>
      </c>
      <c r="AQ2413" s="67" t="s">
        <v>5598</v>
      </c>
      <c r="AR2413" s="48" t="str" cm="1">
        <f t="array" ref="AR2413">IFERROR(_xlfn.IFS(
AQ2413="MPR ISSUE","ACTIVE",
AQ2413="BSS Hardware Issue","ACTIVE",
AQ2413="Sites strategiques, MLL, Pylone, etc.","PASSIVE",
AQ2413="AKTIVCO DEFAUT GE &amp; POWER Cabinet","PASSIVE",
AQ2413="AKTIVCO Coupure ENEO &amp; Baisse de tension","PASSIVE",
AQ2413="Coupure ENEO &amp; Baisse de tension","PASSIVE",
AQ2413="Defaut GE &amp; POWER Cabinet","PASSIVE",
AQ2413="Sharing","PASSIVE",
AQ2413="Sites strategiques &amp; DataCenter","PASSIVE",
AQ2413="Exclu","Exclu",
AQ2413="SAT","ACTIVE",
AQ2413="SPARE-ISSUE","SPARE-ISSUE",
AQ2413="Fiber CAmtel","ACTIVE",
AQ2413="Fiber AOF","ACTIVE",
AQ2413="Projet OCM (HUAWEI)","PLANNED WORKS",
AQ2413="Projet OCM (NOKIA)","PLANNED WORKS",
AQ2413="ACCESS-ISSUE","ACCESS-ISSUE",
AQ2413="Projet OCM (ZTE, NOKIA, autres projets)","PLANNED WORKS",
AQ2413="No root CAuse","No root cause",
AQ2413="ODU HS","ACTIVE",
AQ2413="IP &amp; VLAN","ACTIVE",
AQ2413="Warehouse HUAWEI","SPARE-ISSUE",
AQ2413="SPARE-HS","SPARE-ISSUE",
AQ2413="Power Telco","ACTIVE", AQ2413="no impacts","no impacts"
),"")</f>
        <v>Exclu</v>
      </c>
      <c r="AS2413" s="92" t="s">
        <v>5537</v>
      </c>
      <c r="AT2413" s="98" t="s">
        <v>4211</v>
      </c>
      <c r="AU2413" s="9"/>
      <c r="AV2413" s="17" t="s">
        <v>5537</v>
      </c>
      <c r="AW2413" s="7" t="s">
        <v>5537</v>
      </c>
      <c r="AX2413" s="6" t="s">
        <v>5537</v>
      </c>
      <c r="AY2413" s="7"/>
      <c r="AZ2413" s="3" t="s">
        <v>5537</v>
      </c>
      <c r="BA2413" s="18" t="s">
        <v>5537</v>
      </c>
      <c r="BB2413" s="18" t="s">
        <v>5537</v>
      </c>
      <c r="BC2413" s="18" t="s">
        <v>5537</v>
      </c>
      <c r="BD2413" s="18" t="s">
        <v>5537</v>
      </c>
      <c r="BE2413" s="18" t="s">
        <v>5537</v>
      </c>
      <c r="BF2413" s="18" t="s">
        <v>5537</v>
      </c>
      <c r="BG2413" s="18" t="s">
        <v>5537</v>
      </c>
      <c r="BH2413" s="18" t="s">
        <v>5537</v>
      </c>
      <c r="BI2413" s="18" t="s">
        <v>5537</v>
      </c>
      <c r="BJ2413" s="18" t="s">
        <v>5537</v>
      </c>
      <c r="BK2413" s="18" t="s">
        <v>5537</v>
      </c>
      <c r="BL2413" s="9" t="s">
        <v>5537</v>
      </c>
      <c r="BM2413" s="14" t="s">
        <v>5537</v>
      </c>
      <c r="BN2413" s="14" t="s">
        <v>5537</v>
      </c>
      <c r="BO2413" s="14" t="str">
        <f>_xlfn.XLOOKUP(B2413,'[4]cell downs 18042026 17h'!$B:$B,'[4]cell downs 18042026 17h'!$B:$B,"")</f>
        <v/>
      </c>
      <c r="BP2413" s="14" t="str">
        <f>_xlfn.XLOOKUP(B2413,'[5]Cells Huawei 19042026 15h'!$B:$B,'[5]Cells Huawei 19042026 15h'!$B:$B,"")</f>
        <v/>
      </c>
      <c r="BQ2413" s="9" t="str">
        <f>_xlfn.XLOOKUP(B2413,'[6]cells down 19042026 9H40'!$B:$B,'[6]cells down 19042026 9H40'!$B:$B,"")</f>
        <v/>
      </c>
      <c r="BR2413" s="9" t="s">
        <v>5537</v>
      </c>
      <c r="BS2413" s="9" t="s">
        <v>5537</v>
      </c>
    </row>
    <row r="2414" spans="1:72" s="20" customFormat="1" x14ac:dyDescent="0.35">
      <c r="A2414" s="1" t="s">
        <v>5039</v>
      </c>
      <c r="B2414" s="8" t="s">
        <v>5040</v>
      </c>
      <c r="C2414" s="3" t="str">
        <f>_xlfn.XLOOKUP(B2414,'[1]daily break down'!$D:$D,'[1]daily break down'!$E:$E,"")</f>
        <v>CENTRE</v>
      </c>
      <c r="D2414" s="1" t="s">
        <v>11</v>
      </c>
      <c r="E2414" s="1" t="s">
        <v>12</v>
      </c>
      <c r="F2414" s="3" t="s">
        <v>37</v>
      </c>
      <c r="G2414" s="1" t="s">
        <v>1577</v>
      </c>
      <c r="H2414" s="34" t="str">
        <f>_xlfn.XLOOKUP(B2414,[2]CALCULATION!$B:$B,[2]CALCULATION!$H:$H,"")</f>
        <v>ZTE</v>
      </c>
      <c r="I2414" s="28">
        <v>0</v>
      </c>
      <c r="J2414" s="28">
        <v>0</v>
      </c>
      <c r="K2414" s="28">
        <v>0</v>
      </c>
      <c r="L2414" s="28">
        <v>0</v>
      </c>
      <c r="M2414" s="28">
        <v>0</v>
      </c>
      <c r="N2414" s="28">
        <v>0</v>
      </c>
      <c r="O2414" s="28">
        <v>0</v>
      </c>
      <c r="P2414" s="28">
        <v>0</v>
      </c>
      <c r="Q2414" s="28">
        <v>0</v>
      </c>
      <c r="R2414" s="28">
        <v>0</v>
      </c>
      <c r="S2414" s="93">
        <v>0</v>
      </c>
      <c r="T2414" s="93">
        <f>_xlfn.XLOOKUP(B2414,'[3]Nur des jours'!$B:$B,'[3]Nur des jours'!$U:$U,"")</f>
        <v>0</v>
      </c>
      <c r="U2414" s="93">
        <v>0</v>
      </c>
      <c r="V2414" s="93">
        <v>0</v>
      </c>
      <c r="W2414" s="93">
        <v>0</v>
      </c>
      <c r="X2414" s="93">
        <v>0</v>
      </c>
      <c r="Y2414" s="93">
        <v>0</v>
      </c>
      <c r="Z2414" s="93">
        <v>0</v>
      </c>
      <c r="AA2414" s="93">
        <v>0</v>
      </c>
      <c r="AB2414" s="93">
        <v>0</v>
      </c>
      <c r="AC2414" s="93">
        <f>_xlfn.XLOOKUP(B2414,'[3]Nur des jours'!$B:$B,'[3]Nur des jours'!$N:$N,"")</f>
        <v>0</v>
      </c>
      <c r="AD2414" s="93">
        <v>0</v>
      </c>
      <c r="AE2414" s="93">
        <v>0</v>
      </c>
      <c r="AF2414" s="93">
        <v>0</v>
      </c>
      <c r="AG2414" s="93"/>
      <c r="AH2414" s="93">
        <v>0</v>
      </c>
      <c r="AI2414" s="93">
        <v>0</v>
      </c>
      <c r="AJ2414" s="93">
        <v>0</v>
      </c>
      <c r="AK2414" s="93">
        <v>0</v>
      </c>
      <c r="AL2414" s="93">
        <v>0</v>
      </c>
      <c r="AM2414" s="49" t="s">
        <v>5598</v>
      </c>
      <c r="AN2414" s="49"/>
      <c r="AO2414" s="48" t="str" cm="1">
        <f t="array" ref="AO2414">IFERROR(_xlfn.IFS(
AQ2414="MPR ISSUE","PDH",
AQ2414="BSS Hardware Issue","BSS",
AQ2414="Sites strategiques, MLL, Pylone, etc.","ENVTECH",
AQ2414="AKTIVCO DEFAUT GE &amp; POWER Cabinet","AKTIVCO",
AQ2414="AKTIVCO Coupure ENEO &amp; Baisse de tension","AKTIVCO GRID ONLY",
AQ2414="Coupure ENEO &amp; Baisse de tension","IHS GRID ONLY",
AQ2414="Defaut GE &amp; POWER Cabinet","IHS",
AQ2414="Sharing","Partners",
AQ2414="Sites strategiques &amp; DataCenter","SST &amp; DC",
AQ2414="Exclu","Exclu",
AQ2414="SAT","SAT",
AQ2414="SPARE-ISSUE","SPARE-ISSUE",
AQ2414="Fiber CAmtel","TRANS_FO_CAMTEL",
AQ2414="Fiber AOF","Fiber AOF",
AQ2414="Projet OCM (HUAWEI)","TRAVAUX-HUAWEI",
AQ2414="Projet OCM (NOKIA)","TRAVAUX-NOKIA",
AQ2414="ACCESS-ISSUE","ACCESS-ISSUE",
AQ2414="Projet OCM (ZTE, NOKIA, autres projets)","TRAVAUX OCM",
AQ2414="No root CAuse","No root cause",
AQ2414="ODU HS","PDH",
AQ2414="IP &amp; VLAN","PDH",
AQ2414="Warehouse HUAWEI","SPARE-ISSUE",
AQ2414="SPARE-HS","SPARE-ISSUE",
AQ2414="Power Telco","BSS",AQ2414="no impacts","no impacts"
),"")</f>
        <v>Exclu</v>
      </c>
      <c r="AP2414" s="48" t="str" cm="1">
        <f t="array" ref="AP2414">IFERROR(_xlfn.IFS(
AQ2414="MPR ISSUE","TX ISSUE",
AQ2414="BSS Hardware Issue","RAN ISSUE",
AQ2414="Sites strategiques, MLL, Pylone, etc.","ENVTECH",
AQ2414="AKTIVCO DEFAUT GE &amp; POWER Cabinet","POWER ISSUE",
AQ2414="AKTIVCO Coupure ENEO &amp; Baisse de tension","POWER ISSUE",
AQ2414="Coupure ENEO &amp; Baisse de tension","POWER ISSUE",
AQ2414="Defaut GE &amp; POWER Cabinet","POWER ISSUE",
AQ2414="Sharing","POWER ISSUE",
AQ2414="Sites strategiques &amp; DataCenter","POWER ISSUE",
AQ2414="Exclu","Exclu",
AQ2414="SAT","TX ISSUE",
AQ2414="SPARE-ISSUE","SPARE-ISSUE",
AQ2414="Fiber CAmtel","TX ISSUE",
AQ2414="Fiber AOF","TX ISSUE",
AQ2414="Projet OCM (HUAWEI)","TRAVAUX-HUAWEI",
AQ2414="Projet OCM (NOKIA)","TRAVAUX -NOKIA",
AQ2414="ACCESS-ISSUE","ACCESS-ISSUE",
AQ2414="Projet OCM (ZTE, NOKIA, autres projets)","TRAVAUX OCM",
AQ2414="No root CAuse","No root cause",
AQ2414="ODU HS","TX ISSUE",
AQ2414="IP &amp; VLAN","TX ISSUE",
AQ2414="Warehouse HUAWEI","SPARE-ISSUE",
AQ2414="SPARE-HS","SPARE-ISSUE",
AQ2414="Power Telco","RAN ISSUE",AQ2414="no impacts","no impacts"
),"")</f>
        <v>Exclu</v>
      </c>
      <c r="AQ2414" s="67" t="s">
        <v>5598</v>
      </c>
      <c r="AR2414" s="48" t="str" cm="1">
        <f t="array" ref="AR2414">IFERROR(_xlfn.IFS(
AQ2414="MPR ISSUE","ACTIVE",
AQ2414="BSS Hardware Issue","ACTIVE",
AQ2414="Sites strategiques, MLL, Pylone, etc.","PASSIVE",
AQ2414="AKTIVCO DEFAUT GE &amp; POWER Cabinet","PASSIVE",
AQ2414="AKTIVCO Coupure ENEO &amp; Baisse de tension","PASSIVE",
AQ2414="Coupure ENEO &amp; Baisse de tension","PASSIVE",
AQ2414="Defaut GE &amp; POWER Cabinet","PASSIVE",
AQ2414="Sharing","PASSIVE",
AQ2414="Sites strategiques &amp; DataCenter","PASSIVE",
AQ2414="Exclu","Exclu",
AQ2414="SAT","ACTIVE",
AQ2414="SPARE-ISSUE","SPARE-ISSUE",
AQ2414="Fiber CAmtel","ACTIVE",
AQ2414="Fiber AOF","ACTIVE",
AQ2414="Projet OCM (HUAWEI)","PLANNED WORKS",
AQ2414="Projet OCM (NOKIA)","PLANNED WORKS",
AQ2414="ACCESS-ISSUE","ACCESS-ISSUE",
AQ2414="Projet OCM (ZTE, NOKIA, autres projets)","PLANNED WORKS",
AQ2414="No root CAuse","No root cause",
AQ2414="ODU HS","ACTIVE",
AQ2414="IP &amp; VLAN","ACTIVE",
AQ2414="Warehouse HUAWEI","SPARE-ISSUE",
AQ2414="SPARE-HS","SPARE-ISSUE",
AQ2414="Power Telco","ACTIVE", AQ2414="no impacts","no impacts"
),"")</f>
        <v>Exclu</v>
      </c>
      <c r="AS2414" s="92" t="s">
        <v>5537</v>
      </c>
      <c r="AT2414" s="98" t="s">
        <v>5040</v>
      </c>
      <c r="AU2414" s="9"/>
      <c r="AV2414" s="17" t="s">
        <v>5537</v>
      </c>
      <c r="AW2414" s="7" t="s">
        <v>5537</v>
      </c>
      <c r="AX2414" s="6" t="s">
        <v>5537</v>
      </c>
      <c r="AY2414" s="7"/>
      <c r="AZ2414" s="3" t="s">
        <v>5537</v>
      </c>
      <c r="BA2414" s="18" t="s">
        <v>5537</v>
      </c>
      <c r="BB2414" s="18" t="s">
        <v>5537</v>
      </c>
      <c r="BC2414" s="18" t="s">
        <v>5537</v>
      </c>
      <c r="BD2414" s="18" t="s">
        <v>5537</v>
      </c>
      <c r="BE2414" s="18" t="s">
        <v>5537</v>
      </c>
      <c r="BF2414" s="18" t="s">
        <v>5537</v>
      </c>
      <c r="BG2414" s="18" t="s">
        <v>5537</v>
      </c>
      <c r="BH2414" s="18" t="s">
        <v>5537</v>
      </c>
      <c r="BI2414" s="18" t="s">
        <v>5537</v>
      </c>
      <c r="BJ2414" s="18" t="s">
        <v>5537</v>
      </c>
      <c r="BK2414" s="18" t="s">
        <v>5537</v>
      </c>
      <c r="BL2414" s="9" t="s">
        <v>5537</v>
      </c>
      <c r="BM2414" s="14" t="s">
        <v>5537</v>
      </c>
      <c r="BN2414" s="14" t="s">
        <v>5537</v>
      </c>
      <c r="BO2414" s="14" t="str">
        <f>_xlfn.XLOOKUP(B2414,'[4]cell downs 18042026 17h'!$B:$B,'[4]cell downs 18042026 17h'!$B:$B,"")</f>
        <v/>
      </c>
      <c r="BP2414" s="14" t="str">
        <f>_xlfn.XLOOKUP(B2414,'[5]Cells Huawei 19042026 15h'!$B:$B,'[5]Cells Huawei 19042026 15h'!$B:$B,"")</f>
        <v/>
      </c>
      <c r="BQ2414" s="9" t="str">
        <f>_xlfn.XLOOKUP(B2414,'[6]cells down 19042026 9H40'!$B:$B,'[6]cells down 19042026 9H40'!$B:$B,"")</f>
        <v/>
      </c>
      <c r="BR2414" s="9" t="s">
        <v>5040</v>
      </c>
      <c r="BS2414" s="9" t="s">
        <v>318</v>
      </c>
    </row>
    <row r="2415" spans="1:72" s="20" customFormat="1" x14ac:dyDescent="0.35">
      <c r="A2415" s="1" t="s">
        <v>4143</v>
      </c>
      <c r="B2415" s="8" t="s">
        <v>4144</v>
      </c>
      <c r="C2415" s="3" t="str">
        <f>_xlfn.XLOOKUP(B2415,'[1]daily break down'!$D:$D,'[1]daily break down'!$E:$E,"")</f>
        <v>CENTRE</v>
      </c>
      <c r="D2415" s="1" t="s">
        <v>11</v>
      </c>
      <c r="E2415" s="1" t="s">
        <v>12</v>
      </c>
      <c r="F2415" s="3" t="s">
        <v>37</v>
      </c>
      <c r="G2415" s="1" t="s">
        <v>4143</v>
      </c>
      <c r="H2415" s="34" t="str">
        <f>_xlfn.XLOOKUP(B2415,[2]CALCULATION!$B:$B,[2]CALCULATION!$H:$H,"")</f>
        <v>ZTE</v>
      </c>
      <c r="I2415" s="28">
        <v>0</v>
      </c>
      <c r="J2415" s="28">
        <v>0</v>
      </c>
      <c r="K2415" s="28">
        <v>0</v>
      </c>
      <c r="L2415" s="28">
        <v>0</v>
      </c>
      <c r="M2415" s="28">
        <v>0</v>
      </c>
      <c r="N2415" s="28">
        <v>0</v>
      </c>
      <c r="O2415" s="28">
        <v>0</v>
      </c>
      <c r="P2415" s="28">
        <v>0</v>
      </c>
      <c r="Q2415" s="28">
        <v>0</v>
      </c>
      <c r="R2415" s="28">
        <v>0</v>
      </c>
      <c r="S2415" s="93">
        <v>0</v>
      </c>
      <c r="T2415" s="93">
        <f>_xlfn.XLOOKUP(B2415,'[3]Nur des jours'!$B:$B,'[3]Nur des jours'!$U:$U,"")</f>
        <v>0</v>
      </c>
      <c r="U2415" s="93">
        <v>0</v>
      </c>
      <c r="V2415" s="93">
        <v>0</v>
      </c>
      <c r="W2415" s="93">
        <v>0</v>
      </c>
      <c r="X2415" s="93">
        <v>0</v>
      </c>
      <c r="Y2415" s="93">
        <v>0</v>
      </c>
      <c r="Z2415" s="93">
        <v>0</v>
      </c>
      <c r="AA2415" s="93">
        <v>0</v>
      </c>
      <c r="AB2415" s="93">
        <v>0</v>
      </c>
      <c r="AC2415" s="93">
        <f>_xlfn.XLOOKUP(B2415,'[3]Nur des jours'!$B:$B,'[3]Nur des jours'!$N:$N,"")</f>
        <v>0</v>
      </c>
      <c r="AD2415" s="93">
        <v>0</v>
      </c>
      <c r="AE2415" s="93">
        <v>0</v>
      </c>
      <c r="AF2415" s="93">
        <v>0</v>
      </c>
      <c r="AG2415" s="93"/>
      <c r="AH2415" s="93">
        <v>0</v>
      </c>
      <c r="AI2415" s="93">
        <v>0</v>
      </c>
      <c r="AJ2415" s="93">
        <v>0</v>
      </c>
      <c r="AK2415" s="93">
        <v>0</v>
      </c>
      <c r="AL2415" s="93">
        <v>0</v>
      </c>
      <c r="AM2415" s="49" t="s">
        <v>5598</v>
      </c>
      <c r="AN2415" s="49"/>
      <c r="AO2415" s="48" t="str" cm="1">
        <f t="array" ref="AO2415">IFERROR(_xlfn.IFS(
AQ2415="MPR ISSUE","PDH",
AQ2415="BSS Hardware Issue","BSS",
AQ2415="Sites strategiques, MLL, Pylone, etc.","ENVTECH",
AQ2415="AKTIVCO DEFAUT GE &amp; POWER Cabinet","AKTIVCO",
AQ2415="AKTIVCO Coupure ENEO &amp; Baisse de tension","AKTIVCO GRID ONLY",
AQ2415="Coupure ENEO &amp; Baisse de tension","IHS GRID ONLY",
AQ2415="Defaut GE &amp; POWER Cabinet","IHS",
AQ2415="Sharing","Partners",
AQ2415="Sites strategiques &amp; DataCenter","SST &amp; DC",
AQ2415="Exclu","Exclu",
AQ2415="SAT","SAT",
AQ2415="SPARE-ISSUE","SPARE-ISSUE",
AQ2415="Fiber CAmtel","TRANS_FO_CAMTEL",
AQ2415="Fiber AOF","Fiber AOF",
AQ2415="Projet OCM (HUAWEI)","TRAVAUX-HUAWEI",
AQ2415="Projet OCM (NOKIA)","TRAVAUX-NOKIA",
AQ2415="ACCESS-ISSUE","ACCESS-ISSUE",
AQ2415="Projet OCM (ZTE, NOKIA, autres projets)","TRAVAUX OCM",
AQ2415="No root CAuse","No root cause",
AQ2415="ODU HS","PDH",
AQ2415="IP &amp; VLAN","PDH",
AQ2415="Warehouse HUAWEI","SPARE-ISSUE",
AQ2415="SPARE-HS","SPARE-ISSUE",
AQ2415="Power Telco","BSS",AQ2415="no impacts","no impacts"
),"")</f>
        <v>Exclu</v>
      </c>
      <c r="AP2415" s="48" t="str" cm="1">
        <f t="array" ref="AP2415">IFERROR(_xlfn.IFS(
AQ2415="MPR ISSUE","TX ISSUE",
AQ2415="BSS Hardware Issue","RAN ISSUE",
AQ2415="Sites strategiques, MLL, Pylone, etc.","ENVTECH",
AQ2415="AKTIVCO DEFAUT GE &amp; POWER Cabinet","POWER ISSUE",
AQ2415="AKTIVCO Coupure ENEO &amp; Baisse de tension","POWER ISSUE",
AQ2415="Coupure ENEO &amp; Baisse de tension","POWER ISSUE",
AQ2415="Defaut GE &amp; POWER Cabinet","POWER ISSUE",
AQ2415="Sharing","POWER ISSUE",
AQ2415="Sites strategiques &amp; DataCenter","POWER ISSUE",
AQ2415="Exclu","Exclu",
AQ2415="SAT","TX ISSUE",
AQ2415="SPARE-ISSUE","SPARE-ISSUE",
AQ2415="Fiber CAmtel","TX ISSUE",
AQ2415="Fiber AOF","TX ISSUE",
AQ2415="Projet OCM (HUAWEI)","TRAVAUX-HUAWEI",
AQ2415="Projet OCM (NOKIA)","TRAVAUX -NOKIA",
AQ2415="ACCESS-ISSUE","ACCESS-ISSUE",
AQ2415="Projet OCM (ZTE, NOKIA, autres projets)","TRAVAUX OCM",
AQ2415="No root CAuse","No root cause",
AQ2415="ODU HS","TX ISSUE",
AQ2415="IP &amp; VLAN","TX ISSUE",
AQ2415="Warehouse HUAWEI","SPARE-ISSUE",
AQ2415="SPARE-HS","SPARE-ISSUE",
AQ2415="Power Telco","RAN ISSUE",AQ2415="no impacts","no impacts"
),"")</f>
        <v>Exclu</v>
      </c>
      <c r="AQ2415" s="67" t="s">
        <v>5598</v>
      </c>
      <c r="AR2415" s="48" t="str" cm="1">
        <f t="array" ref="AR2415">IFERROR(_xlfn.IFS(
AQ2415="MPR ISSUE","ACTIVE",
AQ2415="BSS Hardware Issue","ACTIVE",
AQ2415="Sites strategiques, MLL, Pylone, etc.","PASSIVE",
AQ2415="AKTIVCO DEFAUT GE &amp; POWER Cabinet","PASSIVE",
AQ2415="AKTIVCO Coupure ENEO &amp; Baisse de tension","PASSIVE",
AQ2415="Coupure ENEO &amp; Baisse de tension","PASSIVE",
AQ2415="Defaut GE &amp; POWER Cabinet","PASSIVE",
AQ2415="Sharing","PASSIVE",
AQ2415="Sites strategiques &amp; DataCenter","PASSIVE",
AQ2415="Exclu","Exclu",
AQ2415="SAT","ACTIVE",
AQ2415="SPARE-ISSUE","SPARE-ISSUE",
AQ2415="Fiber CAmtel","ACTIVE",
AQ2415="Fiber AOF","ACTIVE",
AQ2415="Projet OCM (HUAWEI)","PLANNED WORKS",
AQ2415="Projet OCM (NOKIA)","PLANNED WORKS",
AQ2415="ACCESS-ISSUE","ACCESS-ISSUE",
AQ2415="Projet OCM (ZTE, NOKIA, autres projets)","PLANNED WORKS",
AQ2415="No root CAuse","No root cause",
AQ2415="ODU HS","ACTIVE",
AQ2415="IP &amp; VLAN","ACTIVE",
AQ2415="Warehouse HUAWEI","SPARE-ISSUE",
AQ2415="SPARE-HS","SPARE-ISSUE",
AQ2415="Power Telco","ACTIVE", AQ2415="no impacts","no impacts"
),"")</f>
        <v>Exclu</v>
      </c>
      <c r="AS2415" s="92" t="s">
        <v>5537</v>
      </c>
      <c r="AT2415" s="98" t="s">
        <v>4144</v>
      </c>
      <c r="AU2415" s="9"/>
      <c r="AV2415" s="17" t="s">
        <v>5537</v>
      </c>
      <c r="AW2415" s="7" t="s">
        <v>5537</v>
      </c>
      <c r="AX2415" s="6" t="s">
        <v>5537</v>
      </c>
      <c r="AY2415" s="7"/>
      <c r="AZ2415" s="3" t="s">
        <v>5537</v>
      </c>
      <c r="BA2415" s="18" t="s">
        <v>5537</v>
      </c>
      <c r="BB2415" s="18" t="s">
        <v>5537</v>
      </c>
      <c r="BC2415" s="18" t="s">
        <v>5537</v>
      </c>
      <c r="BD2415" s="18" t="s">
        <v>5537</v>
      </c>
      <c r="BE2415" s="18" t="s">
        <v>5537</v>
      </c>
      <c r="BF2415" s="18" t="s">
        <v>5537</v>
      </c>
      <c r="BG2415" s="18" t="s">
        <v>5537</v>
      </c>
      <c r="BH2415" s="18" t="s">
        <v>5537</v>
      </c>
      <c r="BI2415" s="18" t="s">
        <v>5537</v>
      </c>
      <c r="BJ2415" s="18" t="s">
        <v>5537</v>
      </c>
      <c r="BK2415" s="18" t="s">
        <v>5537</v>
      </c>
      <c r="BL2415" s="9" t="s">
        <v>5537</v>
      </c>
      <c r="BM2415" s="14" t="s">
        <v>5537</v>
      </c>
      <c r="BN2415" s="14" t="s">
        <v>5537</v>
      </c>
      <c r="BO2415" s="14" t="str">
        <f>_xlfn.XLOOKUP(B2415,'[4]cell downs 18042026 17h'!$B:$B,'[4]cell downs 18042026 17h'!$B:$B,"")</f>
        <v/>
      </c>
      <c r="BP2415" s="14" t="str">
        <f>_xlfn.XLOOKUP(B2415,'[5]Cells Huawei 19042026 15h'!$B:$B,'[5]Cells Huawei 19042026 15h'!$B:$B,"")</f>
        <v/>
      </c>
      <c r="BQ2415" s="9" t="str">
        <f>_xlfn.XLOOKUP(B2415,'[6]cells down 19042026 9H40'!$B:$B,'[6]cells down 19042026 9H40'!$B:$B,"")</f>
        <v>CTR_111</v>
      </c>
      <c r="BR2415" s="9" t="s">
        <v>4144</v>
      </c>
      <c r="BS2415" s="9" t="s">
        <v>5537</v>
      </c>
    </row>
    <row r="2416" spans="1:72" s="20" customFormat="1" x14ac:dyDescent="0.35">
      <c r="A2416" s="1" t="s">
        <v>3721</v>
      </c>
      <c r="B2416" s="8" t="s">
        <v>3722</v>
      </c>
      <c r="C2416" s="3" t="str">
        <f>_xlfn.XLOOKUP(B2416,'[1]daily break down'!$D:$D,'[1]daily break down'!$E:$E,"")</f>
        <v>CENTRE</v>
      </c>
      <c r="D2416" s="1" t="s">
        <v>11</v>
      </c>
      <c r="E2416" s="1" t="s">
        <v>237</v>
      </c>
      <c r="F2416" s="3" t="s">
        <v>37</v>
      </c>
      <c r="G2416" s="1" t="s">
        <v>3721</v>
      </c>
      <c r="H2416" s="34" t="str">
        <f>_xlfn.XLOOKUP(B2416,[2]CALCULATION!$B:$B,[2]CALCULATION!$H:$H,"")</f>
        <v>ZTE</v>
      </c>
      <c r="I2416" s="28">
        <v>0</v>
      </c>
      <c r="J2416" s="28">
        <v>0</v>
      </c>
      <c r="K2416" s="28">
        <v>0</v>
      </c>
      <c r="L2416" s="28">
        <v>0</v>
      </c>
      <c r="M2416" s="28">
        <v>0</v>
      </c>
      <c r="N2416" s="28">
        <v>0</v>
      </c>
      <c r="O2416" s="28">
        <v>0</v>
      </c>
      <c r="P2416" s="28">
        <v>0</v>
      </c>
      <c r="Q2416" s="28">
        <v>0</v>
      </c>
      <c r="R2416" s="28">
        <v>0</v>
      </c>
      <c r="S2416" s="93">
        <v>0</v>
      </c>
      <c r="T2416" s="93">
        <f>_xlfn.XLOOKUP(B2416,'[3]Nur des jours'!$B:$B,'[3]Nur des jours'!$U:$U,"")</f>
        <v>0</v>
      </c>
      <c r="U2416" s="93">
        <v>0</v>
      </c>
      <c r="V2416" s="93">
        <v>0</v>
      </c>
      <c r="W2416" s="93">
        <v>0</v>
      </c>
      <c r="X2416" s="93">
        <v>0</v>
      </c>
      <c r="Y2416" s="93">
        <v>0</v>
      </c>
      <c r="Z2416" s="93">
        <v>0</v>
      </c>
      <c r="AA2416" s="93">
        <v>0</v>
      </c>
      <c r="AB2416" s="93">
        <v>0</v>
      </c>
      <c r="AC2416" s="93">
        <f>_xlfn.XLOOKUP(B2416,'[3]Nur des jours'!$B:$B,'[3]Nur des jours'!$N:$N,"")</f>
        <v>0</v>
      </c>
      <c r="AD2416" s="93">
        <v>0</v>
      </c>
      <c r="AE2416" s="93">
        <v>0</v>
      </c>
      <c r="AF2416" s="93">
        <v>0</v>
      </c>
      <c r="AG2416" s="93"/>
      <c r="AH2416" s="93">
        <v>0</v>
      </c>
      <c r="AI2416" s="93">
        <v>0</v>
      </c>
      <c r="AJ2416" s="93">
        <v>0</v>
      </c>
      <c r="AK2416" s="93">
        <v>0</v>
      </c>
      <c r="AL2416" s="93">
        <v>0</v>
      </c>
      <c r="AM2416" s="49" t="s">
        <v>5598</v>
      </c>
      <c r="AN2416" s="49"/>
      <c r="AO2416" s="48" t="str" cm="1">
        <f t="array" ref="AO2416">IFERROR(_xlfn.IFS(
AQ2416="MPR ISSUE","PDH",
AQ2416="BSS Hardware Issue","BSS",
AQ2416="Sites strategiques, MLL, Pylone, etc.","ENVTECH",
AQ2416="AKTIVCO DEFAUT GE &amp; POWER Cabinet","AKTIVCO",
AQ2416="AKTIVCO Coupure ENEO &amp; Baisse de tension","AKTIVCO GRID ONLY",
AQ2416="Coupure ENEO &amp; Baisse de tension","IHS GRID ONLY",
AQ2416="Defaut GE &amp; POWER Cabinet","IHS",
AQ2416="Sharing","Partners",
AQ2416="Sites strategiques &amp; DataCenter","SST &amp; DC",
AQ2416="Exclu","Exclu",
AQ2416="SAT","SAT",
AQ2416="SPARE-ISSUE","SPARE-ISSUE",
AQ2416="Fiber CAmtel","TRANS_FO_CAMTEL",
AQ2416="Fiber AOF","Fiber AOF",
AQ2416="Projet OCM (HUAWEI)","TRAVAUX-HUAWEI",
AQ2416="Projet OCM (NOKIA)","TRAVAUX-NOKIA",
AQ2416="ACCESS-ISSUE","ACCESS-ISSUE",
AQ2416="Projet OCM (ZTE, NOKIA, autres projets)","TRAVAUX OCM",
AQ2416="No root CAuse","No root cause",
AQ2416="ODU HS","PDH",
AQ2416="IP &amp; VLAN","PDH",
AQ2416="Warehouse HUAWEI","SPARE-ISSUE",
AQ2416="SPARE-HS","SPARE-ISSUE",
AQ2416="Power Telco","BSS",AQ2416="no impacts","no impacts"
),"")</f>
        <v>Exclu</v>
      </c>
      <c r="AP2416" s="48" t="str" cm="1">
        <f t="array" ref="AP2416">IFERROR(_xlfn.IFS(
AQ2416="MPR ISSUE","TX ISSUE",
AQ2416="BSS Hardware Issue","RAN ISSUE",
AQ2416="Sites strategiques, MLL, Pylone, etc.","ENVTECH",
AQ2416="AKTIVCO DEFAUT GE &amp; POWER Cabinet","POWER ISSUE",
AQ2416="AKTIVCO Coupure ENEO &amp; Baisse de tension","POWER ISSUE",
AQ2416="Coupure ENEO &amp; Baisse de tension","POWER ISSUE",
AQ2416="Defaut GE &amp; POWER Cabinet","POWER ISSUE",
AQ2416="Sharing","POWER ISSUE",
AQ2416="Sites strategiques &amp; DataCenter","POWER ISSUE",
AQ2416="Exclu","Exclu",
AQ2416="SAT","TX ISSUE",
AQ2416="SPARE-ISSUE","SPARE-ISSUE",
AQ2416="Fiber CAmtel","TX ISSUE",
AQ2416="Fiber AOF","TX ISSUE",
AQ2416="Projet OCM (HUAWEI)","TRAVAUX-HUAWEI",
AQ2416="Projet OCM (NOKIA)","TRAVAUX -NOKIA",
AQ2416="ACCESS-ISSUE","ACCESS-ISSUE",
AQ2416="Projet OCM (ZTE, NOKIA, autres projets)","TRAVAUX OCM",
AQ2416="No root CAuse","No root cause",
AQ2416="ODU HS","TX ISSUE",
AQ2416="IP &amp; VLAN","TX ISSUE",
AQ2416="Warehouse HUAWEI","SPARE-ISSUE",
AQ2416="SPARE-HS","SPARE-ISSUE",
AQ2416="Power Telco","RAN ISSUE",AQ2416="no impacts","no impacts"
),"")</f>
        <v>Exclu</v>
      </c>
      <c r="AQ2416" s="67" t="s">
        <v>5598</v>
      </c>
      <c r="AR2416" s="48" t="str" cm="1">
        <f t="array" ref="AR2416">IFERROR(_xlfn.IFS(
AQ2416="MPR ISSUE","ACTIVE",
AQ2416="BSS Hardware Issue","ACTIVE",
AQ2416="Sites strategiques, MLL, Pylone, etc.","PASSIVE",
AQ2416="AKTIVCO DEFAUT GE &amp; POWER Cabinet","PASSIVE",
AQ2416="AKTIVCO Coupure ENEO &amp; Baisse de tension","PASSIVE",
AQ2416="Coupure ENEO &amp; Baisse de tension","PASSIVE",
AQ2416="Defaut GE &amp; POWER Cabinet","PASSIVE",
AQ2416="Sharing","PASSIVE",
AQ2416="Sites strategiques &amp; DataCenter","PASSIVE",
AQ2416="Exclu","Exclu",
AQ2416="SAT","ACTIVE",
AQ2416="SPARE-ISSUE","SPARE-ISSUE",
AQ2416="Fiber CAmtel","ACTIVE",
AQ2416="Fiber AOF","ACTIVE",
AQ2416="Projet OCM (HUAWEI)","PLANNED WORKS",
AQ2416="Projet OCM (NOKIA)","PLANNED WORKS",
AQ2416="ACCESS-ISSUE","ACCESS-ISSUE",
AQ2416="Projet OCM (ZTE, NOKIA, autres projets)","PLANNED WORKS",
AQ2416="No root CAuse","No root cause",
AQ2416="ODU HS","ACTIVE",
AQ2416="IP &amp; VLAN","ACTIVE",
AQ2416="Warehouse HUAWEI","SPARE-ISSUE",
AQ2416="SPARE-HS","SPARE-ISSUE",
AQ2416="Power Telco","ACTIVE", AQ2416="no impacts","no impacts"
),"")</f>
        <v>Exclu</v>
      </c>
      <c r="AS2416" s="92" t="s">
        <v>5537</v>
      </c>
      <c r="AT2416" s="98" t="s">
        <v>3722</v>
      </c>
      <c r="AU2416" s="9"/>
      <c r="AV2416" s="17" t="s">
        <v>5537</v>
      </c>
      <c r="AW2416" s="7" t="s">
        <v>5537</v>
      </c>
      <c r="AX2416" s="6" t="s">
        <v>5537</v>
      </c>
      <c r="AY2416" s="7"/>
      <c r="AZ2416" s="3" t="s">
        <v>5537</v>
      </c>
      <c r="BA2416" s="18" t="s">
        <v>5537</v>
      </c>
      <c r="BB2416" s="18" t="s">
        <v>5537</v>
      </c>
      <c r="BC2416" s="18" t="s">
        <v>5537</v>
      </c>
      <c r="BD2416" s="18" t="s">
        <v>5537</v>
      </c>
      <c r="BE2416" s="18" t="s">
        <v>5537</v>
      </c>
      <c r="BF2416" s="18" t="s">
        <v>5537</v>
      </c>
      <c r="BG2416" s="18" t="s">
        <v>5537</v>
      </c>
      <c r="BH2416" s="18" t="s">
        <v>5537</v>
      </c>
      <c r="BI2416" s="18" t="s">
        <v>5537</v>
      </c>
      <c r="BJ2416" s="18" t="s">
        <v>5537</v>
      </c>
      <c r="BK2416" s="18" t="s">
        <v>5537</v>
      </c>
      <c r="BL2416" s="9" t="s">
        <v>5537</v>
      </c>
      <c r="BM2416" s="14" t="s">
        <v>5537</v>
      </c>
      <c r="BN2416" s="14" t="s">
        <v>5537</v>
      </c>
      <c r="BO2416" s="14" t="str">
        <f>_xlfn.XLOOKUP(B2416,'[4]cell downs 18042026 17h'!$B:$B,'[4]cell downs 18042026 17h'!$B:$B,"")</f>
        <v/>
      </c>
      <c r="BP2416" s="14" t="str">
        <f>_xlfn.XLOOKUP(B2416,'[5]Cells Huawei 19042026 15h'!$B:$B,'[5]Cells Huawei 19042026 15h'!$B:$B,"")</f>
        <v/>
      </c>
      <c r="BQ2416" s="9" t="str">
        <f>_xlfn.XLOOKUP(B2416,'[6]cells down 19042026 9H40'!$B:$B,'[6]cells down 19042026 9H40'!$B:$B,"")</f>
        <v/>
      </c>
      <c r="BR2416" s="9" t="s">
        <v>3722</v>
      </c>
      <c r="BS2416" s="9" t="s">
        <v>5537</v>
      </c>
    </row>
    <row r="2417" spans="1:71" s="20" customFormat="1" x14ac:dyDescent="0.35">
      <c r="A2417" s="1" t="s">
        <v>4792</v>
      </c>
      <c r="B2417" s="8" t="s">
        <v>4793</v>
      </c>
      <c r="C2417" s="3" t="str">
        <f>_xlfn.XLOOKUP(B2417,'[1]daily break down'!$D:$D,'[1]daily break down'!$E:$E,"")</f>
        <v>CENTRE</v>
      </c>
      <c r="D2417" s="1" t="s">
        <v>21</v>
      </c>
      <c r="E2417" s="1" t="s">
        <v>80</v>
      </c>
      <c r="F2417" s="3" t="s">
        <v>37</v>
      </c>
      <c r="G2417" s="1" t="s">
        <v>4794</v>
      </c>
      <c r="H2417" s="34" t="str">
        <f>_xlfn.XLOOKUP(B2417,[2]CALCULATION!$B:$B,[2]CALCULATION!$H:$H,"")</f>
        <v>ZTE</v>
      </c>
      <c r="I2417" s="28">
        <v>0</v>
      </c>
      <c r="J2417" s="28">
        <v>0</v>
      </c>
      <c r="K2417" s="28">
        <v>0</v>
      </c>
      <c r="L2417" s="28">
        <v>0</v>
      </c>
      <c r="M2417" s="28">
        <v>0</v>
      </c>
      <c r="N2417" s="28">
        <v>0</v>
      </c>
      <c r="O2417" s="28">
        <v>0</v>
      </c>
      <c r="P2417" s="28">
        <v>0</v>
      </c>
      <c r="Q2417" s="28">
        <v>0</v>
      </c>
      <c r="R2417" s="28">
        <v>0</v>
      </c>
      <c r="S2417" s="93">
        <v>0</v>
      </c>
      <c r="T2417" s="93">
        <f>_xlfn.XLOOKUP(B2417,'[3]Nur des jours'!$B:$B,'[3]Nur des jours'!$U:$U,"")</f>
        <v>0</v>
      </c>
      <c r="U2417" s="93">
        <v>0</v>
      </c>
      <c r="V2417" s="93">
        <v>0</v>
      </c>
      <c r="W2417" s="93">
        <v>0</v>
      </c>
      <c r="X2417" s="93">
        <v>0</v>
      </c>
      <c r="Y2417" s="93">
        <v>0</v>
      </c>
      <c r="Z2417" s="93">
        <v>0</v>
      </c>
      <c r="AA2417" s="93">
        <v>0</v>
      </c>
      <c r="AB2417" s="93">
        <v>0</v>
      </c>
      <c r="AC2417" s="93">
        <f>_xlfn.XLOOKUP(B2417,'[3]Nur des jours'!$B:$B,'[3]Nur des jours'!$N:$N,"")</f>
        <v>0</v>
      </c>
      <c r="AD2417" s="93">
        <v>0</v>
      </c>
      <c r="AE2417" s="93">
        <v>0</v>
      </c>
      <c r="AF2417" s="93">
        <v>0</v>
      </c>
      <c r="AG2417" s="93"/>
      <c r="AH2417" s="93">
        <v>0</v>
      </c>
      <c r="AI2417" s="93">
        <v>0</v>
      </c>
      <c r="AJ2417" s="93">
        <v>0</v>
      </c>
      <c r="AK2417" s="93">
        <v>0</v>
      </c>
      <c r="AL2417" s="93">
        <v>0</v>
      </c>
      <c r="AM2417" s="49" t="s">
        <v>5598</v>
      </c>
      <c r="AN2417" s="49"/>
      <c r="AO2417" s="48" t="str" cm="1">
        <f t="array" ref="AO2417">IFERROR(_xlfn.IFS(
AQ2417="MPR ISSUE","PDH",
AQ2417="BSS Hardware Issue","BSS",
AQ2417="Sites strategiques, MLL, Pylone, etc.","ENVTECH",
AQ2417="AKTIVCO DEFAUT GE &amp; POWER Cabinet","AKTIVCO",
AQ2417="AKTIVCO Coupure ENEO &amp; Baisse de tension","AKTIVCO GRID ONLY",
AQ2417="Coupure ENEO &amp; Baisse de tension","IHS GRID ONLY",
AQ2417="Defaut GE &amp; POWER Cabinet","IHS",
AQ2417="Sharing","Partners",
AQ2417="Sites strategiques &amp; DataCenter","SST &amp; DC",
AQ2417="Exclu","Exclu",
AQ2417="SAT","SAT",
AQ2417="SPARE-ISSUE","SPARE-ISSUE",
AQ2417="Fiber CAmtel","TRANS_FO_CAMTEL",
AQ2417="Fiber AOF","Fiber AOF",
AQ2417="Projet OCM (HUAWEI)","TRAVAUX-HUAWEI",
AQ2417="Projet OCM (NOKIA)","TRAVAUX-NOKIA",
AQ2417="ACCESS-ISSUE","ACCESS-ISSUE",
AQ2417="Projet OCM (ZTE, NOKIA, autres projets)","TRAVAUX OCM",
AQ2417="No root CAuse","No root cause",
AQ2417="ODU HS","PDH",
AQ2417="IP &amp; VLAN","PDH",
AQ2417="Warehouse HUAWEI","SPARE-ISSUE",
AQ2417="SPARE-HS","SPARE-ISSUE",
AQ2417="Power Telco","BSS",AQ2417="no impacts","no impacts"
),"")</f>
        <v>Exclu</v>
      </c>
      <c r="AP2417" s="48" t="str" cm="1">
        <f t="array" ref="AP2417">IFERROR(_xlfn.IFS(
AQ2417="MPR ISSUE","TX ISSUE",
AQ2417="BSS Hardware Issue","RAN ISSUE",
AQ2417="Sites strategiques, MLL, Pylone, etc.","ENVTECH",
AQ2417="AKTIVCO DEFAUT GE &amp; POWER Cabinet","POWER ISSUE",
AQ2417="AKTIVCO Coupure ENEO &amp; Baisse de tension","POWER ISSUE",
AQ2417="Coupure ENEO &amp; Baisse de tension","POWER ISSUE",
AQ2417="Defaut GE &amp; POWER Cabinet","POWER ISSUE",
AQ2417="Sharing","POWER ISSUE",
AQ2417="Sites strategiques &amp; DataCenter","POWER ISSUE",
AQ2417="Exclu","Exclu",
AQ2417="SAT","TX ISSUE",
AQ2417="SPARE-ISSUE","SPARE-ISSUE",
AQ2417="Fiber CAmtel","TX ISSUE",
AQ2417="Fiber AOF","TX ISSUE",
AQ2417="Projet OCM (HUAWEI)","TRAVAUX-HUAWEI",
AQ2417="Projet OCM (NOKIA)","TRAVAUX -NOKIA",
AQ2417="ACCESS-ISSUE","ACCESS-ISSUE",
AQ2417="Projet OCM (ZTE, NOKIA, autres projets)","TRAVAUX OCM",
AQ2417="No root CAuse","No root cause",
AQ2417="ODU HS","TX ISSUE",
AQ2417="IP &amp; VLAN","TX ISSUE",
AQ2417="Warehouse HUAWEI","SPARE-ISSUE",
AQ2417="SPARE-HS","SPARE-ISSUE",
AQ2417="Power Telco","RAN ISSUE",AQ2417="no impacts","no impacts"
),"")</f>
        <v>Exclu</v>
      </c>
      <c r="AQ2417" s="67" t="s">
        <v>5598</v>
      </c>
      <c r="AR2417" s="48" t="str" cm="1">
        <f t="array" ref="AR2417">IFERROR(_xlfn.IFS(
AQ2417="MPR ISSUE","ACTIVE",
AQ2417="BSS Hardware Issue","ACTIVE",
AQ2417="Sites strategiques, MLL, Pylone, etc.","PASSIVE",
AQ2417="AKTIVCO DEFAUT GE &amp; POWER Cabinet","PASSIVE",
AQ2417="AKTIVCO Coupure ENEO &amp; Baisse de tension","PASSIVE",
AQ2417="Coupure ENEO &amp; Baisse de tension","PASSIVE",
AQ2417="Defaut GE &amp; POWER Cabinet","PASSIVE",
AQ2417="Sharing","PASSIVE",
AQ2417="Sites strategiques &amp; DataCenter","PASSIVE",
AQ2417="Exclu","Exclu",
AQ2417="SAT","ACTIVE",
AQ2417="SPARE-ISSUE","SPARE-ISSUE",
AQ2417="Fiber CAmtel","ACTIVE",
AQ2417="Fiber AOF","ACTIVE",
AQ2417="Projet OCM (HUAWEI)","PLANNED WORKS",
AQ2417="Projet OCM (NOKIA)","PLANNED WORKS",
AQ2417="ACCESS-ISSUE","ACCESS-ISSUE",
AQ2417="Projet OCM (ZTE, NOKIA, autres projets)","PLANNED WORKS",
AQ2417="No root CAuse","No root cause",
AQ2417="ODU HS","ACTIVE",
AQ2417="IP &amp; VLAN","ACTIVE",
AQ2417="Warehouse HUAWEI","SPARE-ISSUE",
AQ2417="SPARE-HS","SPARE-ISSUE",
AQ2417="Power Telco","ACTIVE", AQ2417="no impacts","no impacts"
),"")</f>
        <v>Exclu</v>
      </c>
      <c r="AS2417" s="92" t="s">
        <v>5537</v>
      </c>
      <c r="AT2417" s="98" t="s">
        <v>4793</v>
      </c>
      <c r="AU2417" s="9"/>
      <c r="AV2417" s="17" t="s">
        <v>5537</v>
      </c>
      <c r="AW2417" s="7" t="s">
        <v>5537</v>
      </c>
      <c r="AX2417" s="6" t="s">
        <v>5537</v>
      </c>
      <c r="AY2417" s="7"/>
      <c r="AZ2417" s="3" t="s">
        <v>5537</v>
      </c>
      <c r="BA2417" s="18" t="s">
        <v>5537</v>
      </c>
      <c r="BB2417" s="18" t="s">
        <v>5537</v>
      </c>
      <c r="BC2417" s="18" t="s">
        <v>5537</v>
      </c>
      <c r="BD2417" s="18" t="s">
        <v>5537</v>
      </c>
      <c r="BE2417" s="18" t="s">
        <v>5537</v>
      </c>
      <c r="BF2417" s="18" t="s">
        <v>5537</v>
      </c>
      <c r="BG2417" s="18" t="s">
        <v>5537</v>
      </c>
      <c r="BH2417" s="18" t="s">
        <v>5537</v>
      </c>
      <c r="BI2417" s="18" t="s">
        <v>5537</v>
      </c>
      <c r="BJ2417" s="18" t="s">
        <v>5537</v>
      </c>
      <c r="BK2417" s="18" t="s">
        <v>5537</v>
      </c>
      <c r="BL2417" s="9" t="s">
        <v>5537</v>
      </c>
      <c r="BM2417" s="14" t="s">
        <v>5537</v>
      </c>
      <c r="BN2417" s="14" t="s">
        <v>5537</v>
      </c>
      <c r="BO2417" s="14" t="str">
        <f>_xlfn.XLOOKUP(B2417,'[4]cell downs 18042026 17h'!$B:$B,'[4]cell downs 18042026 17h'!$B:$B,"")</f>
        <v/>
      </c>
      <c r="BP2417" s="14" t="str">
        <f>_xlfn.XLOOKUP(B2417,'[5]Cells Huawei 19042026 15h'!$B:$B,'[5]Cells Huawei 19042026 15h'!$B:$B,"")</f>
        <v/>
      </c>
      <c r="BQ2417" s="9" t="str">
        <f>_xlfn.XLOOKUP(B2417,'[6]cells down 19042026 9H40'!$B:$B,'[6]cells down 19042026 9H40'!$B:$B,"")</f>
        <v/>
      </c>
      <c r="BR2417" s="9" t="s">
        <v>5537</v>
      </c>
      <c r="BS2417" s="9" t="s">
        <v>12</v>
      </c>
    </row>
    <row r="2418" spans="1:71" s="20" customFormat="1" x14ac:dyDescent="0.35">
      <c r="A2418" s="1" t="s">
        <v>4187</v>
      </c>
      <c r="B2418" s="8" t="s">
        <v>4188</v>
      </c>
      <c r="C2418" s="3" t="str">
        <f>_xlfn.XLOOKUP(B2418,'[1]daily break down'!$D:$D,'[1]daily break down'!$E:$E,"")</f>
        <v>CENTRE</v>
      </c>
      <c r="D2418" s="1" t="s">
        <v>21</v>
      </c>
      <c r="E2418" s="1" t="s">
        <v>122</v>
      </c>
      <c r="F2418" s="3" t="s">
        <v>37</v>
      </c>
      <c r="G2418" s="1" t="s">
        <v>1577</v>
      </c>
      <c r="H2418" s="34" t="str">
        <f>_xlfn.XLOOKUP(B2418,[2]CALCULATION!$B:$B,[2]CALCULATION!$H:$H,"")</f>
        <v>ZTE</v>
      </c>
      <c r="I2418" s="28">
        <v>0</v>
      </c>
      <c r="J2418" s="28">
        <v>0</v>
      </c>
      <c r="K2418" s="28">
        <v>0</v>
      </c>
      <c r="L2418" s="28">
        <v>0</v>
      </c>
      <c r="M2418" s="28">
        <v>0</v>
      </c>
      <c r="N2418" s="28">
        <v>0</v>
      </c>
      <c r="O2418" s="28">
        <v>0</v>
      </c>
      <c r="P2418" s="28">
        <v>0</v>
      </c>
      <c r="Q2418" s="28">
        <v>0</v>
      </c>
      <c r="R2418" s="28">
        <v>0</v>
      </c>
      <c r="S2418" s="93">
        <v>0</v>
      </c>
      <c r="T2418" s="93">
        <f>_xlfn.XLOOKUP(B2418,'[3]Nur des jours'!$B:$B,'[3]Nur des jours'!$U:$U,"")</f>
        <v>0</v>
      </c>
      <c r="U2418" s="93">
        <v>0</v>
      </c>
      <c r="V2418" s="93">
        <v>0</v>
      </c>
      <c r="W2418" s="93">
        <v>0</v>
      </c>
      <c r="X2418" s="93">
        <v>0</v>
      </c>
      <c r="Y2418" s="93">
        <v>0</v>
      </c>
      <c r="Z2418" s="93">
        <v>0</v>
      </c>
      <c r="AA2418" s="93">
        <v>0</v>
      </c>
      <c r="AB2418" s="93">
        <v>0</v>
      </c>
      <c r="AC2418" s="93">
        <f>_xlfn.XLOOKUP(B2418,'[3]Nur des jours'!$B:$B,'[3]Nur des jours'!$N:$N,"")</f>
        <v>0</v>
      </c>
      <c r="AD2418" s="93">
        <v>0</v>
      </c>
      <c r="AE2418" s="93">
        <v>0</v>
      </c>
      <c r="AF2418" s="93">
        <v>0</v>
      </c>
      <c r="AG2418" s="93"/>
      <c r="AH2418" s="93">
        <v>0</v>
      </c>
      <c r="AI2418" s="93">
        <v>0</v>
      </c>
      <c r="AJ2418" s="93">
        <v>0</v>
      </c>
      <c r="AK2418" s="93">
        <v>0</v>
      </c>
      <c r="AL2418" s="93">
        <v>0</v>
      </c>
      <c r="AM2418" s="49" t="s">
        <v>5598</v>
      </c>
      <c r="AN2418" s="49"/>
      <c r="AO2418" s="48" t="str" cm="1">
        <f t="array" ref="AO2418">IFERROR(_xlfn.IFS(
AQ2418="MPR ISSUE","PDH",
AQ2418="BSS Hardware Issue","BSS",
AQ2418="Sites strategiques, MLL, Pylone, etc.","ENVTECH",
AQ2418="AKTIVCO DEFAUT GE &amp; POWER Cabinet","AKTIVCO",
AQ2418="AKTIVCO Coupure ENEO &amp; Baisse de tension","AKTIVCO GRID ONLY",
AQ2418="Coupure ENEO &amp; Baisse de tension","IHS GRID ONLY",
AQ2418="Defaut GE &amp; POWER Cabinet","IHS",
AQ2418="Sharing","Partners",
AQ2418="Sites strategiques &amp; DataCenter","SST &amp; DC",
AQ2418="Exclu","Exclu",
AQ2418="SAT","SAT",
AQ2418="SPARE-ISSUE","SPARE-ISSUE",
AQ2418="Fiber CAmtel","TRANS_FO_CAMTEL",
AQ2418="Fiber AOF","Fiber AOF",
AQ2418="Projet OCM (HUAWEI)","TRAVAUX-HUAWEI",
AQ2418="Projet OCM (NOKIA)","TRAVAUX-NOKIA",
AQ2418="ACCESS-ISSUE","ACCESS-ISSUE",
AQ2418="Projet OCM (ZTE, NOKIA, autres projets)","TRAVAUX OCM",
AQ2418="No root CAuse","No root cause",
AQ2418="ODU HS","PDH",
AQ2418="IP &amp; VLAN","PDH",
AQ2418="Warehouse HUAWEI","SPARE-ISSUE",
AQ2418="SPARE-HS","SPARE-ISSUE",
AQ2418="Power Telco","BSS",AQ2418="no impacts","no impacts"
),"")</f>
        <v>Exclu</v>
      </c>
      <c r="AP2418" s="48" t="str" cm="1">
        <f t="array" ref="AP2418">IFERROR(_xlfn.IFS(
AQ2418="MPR ISSUE","TX ISSUE",
AQ2418="BSS Hardware Issue","RAN ISSUE",
AQ2418="Sites strategiques, MLL, Pylone, etc.","ENVTECH",
AQ2418="AKTIVCO DEFAUT GE &amp; POWER Cabinet","POWER ISSUE",
AQ2418="AKTIVCO Coupure ENEO &amp; Baisse de tension","POWER ISSUE",
AQ2418="Coupure ENEO &amp; Baisse de tension","POWER ISSUE",
AQ2418="Defaut GE &amp; POWER Cabinet","POWER ISSUE",
AQ2418="Sharing","POWER ISSUE",
AQ2418="Sites strategiques &amp; DataCenter","POWER ISSUE",
AQ2418="Exclu","Exclu",
AQ2418="SAT","TX ISSUE",
AQ2418="SPARE-ISSUE","SPARE-ISSUE",
AQ2418="Fiber CAmtel","TX ISSUE",
AQ2418="Fiber AOF","TX ISSUE",
AQ2418="Projet OCM (HUAWEI)","TRAVAUX-HUAWEI",
AQ2418="Projet OCM (NOKIA)","TRAVAUX -NOKIA",
AQ2418="ACCESS-ISSUE","ACCESS-ISSUE",
AQ2418="Projet OCM (ZTE, NOKIA, autres projets)","TRAVAUX OCM",
AQ2418="No root CAuse","No root cause",
AQ2418="ODU HS","TX ISSUE",
AQ2418="IP &amp; VLAN","TX ISSUE",
AQ2418="Warehouse HUAWEI","SPARE-ISSUE",
AQ2418="SPARE-HS","SPARE-ISSUE",
AQ2418="Power Telco","RAN ISSUE",AQ2418="no impacts","no impacts"
),"")</f>
        <v>Exclu</v>
      </c>
      <c r="AQ2418" s="67" t="s">
        <v>5598</v>
      </c>
      <c r="AR2418" s="48" t="str" cm="1">
        <f t="array" ref="AR2418">IFERROR(_xlfn.IFS(
AQ2418="MPR ISSUE","ACTIVE",
AQ2418="BSS Hardware Issue","ACTIVE",
AQ2418="Sites strategiques, MLL, Pylone, etc.","PASSIVE",
AQ2418="AKTIVCO DEFAUT GE &amp; POWER Cabinet","PASSIVE",
AQ2418="AKTIVCO Coupure ENEO &amp; Baisse de tension","PASSIVE",
AQ2418="Coupure ENEO &amp; Baisse de tension","PASSIVE",
AQ2418="Defaut GE &amp; POWER Cabinet","PASSIVE",
AQ2418="Sharing","PASSIVE",
AQ2418="Sites strategiques &amp; DataCenter","PASSIVE",
AQ2418="Exclu","Exclu",
AQ2418="SAT","ACTIVE",
AQ2418="SPARE-ISSUE","SPARE-ISSUE",
AQ2418="Fiber CAmtel","ACTIVE",
AQ2418="Fiber AOF","ACTIVE",
AQ2418="Projet OCM (HUAWEI)","PLANNED WORKS",
AQ2418="Projet OCM (NOKIA)","PLANNED WORKS",
AQ2418="ACCESS-ISSUE","ACCESS-ISSUE",
AQ2418="Projet OCM (ZTE, NOKIA, autres projets)","PLANNED WORKS",
AQ2418="No root CAuse","No root cause",
AQ2418="ODU HS","ACTIVE",
AQ2418="IP &amp; VLAN","ACTIVE",
AQ2418="Warehouse HUAWEI","SPARE-ISSUE",
AQ2418="SPARE-HS","SPARE-ISSUE",
AQ2418="Power Telco","ACTIVE", AQ2418="no impacts","no impacts"
),"")</f>
        <v>Exclu</v>
      </c>
      <c r="AS2418" s="92" t="s">
        <v>5537</v>
      </c>
      <c r="AT2418" s="98" t="s">
        <v>4188</v>
      </c>
      <c r="AU2418" s="9"/>
      <c r="AV2418" s="17" t="s">
        <v>5537</v>
      </c>
      <c r="AW2418" s="7" t="s">
        <v>5537</v>
      </c>
      <c r="AX2418" s="6" t="s">
        <v>5537</v>
      </c>
      <c r="AY2418" s="7"/>
      <c r="AZ2418" s="3" t="s">
        <v>5537</v>
      </c>
      <c r="BA2418" s="18" t="s">
        <v>5537</v>
      </c>
      <c r="BB2418" s="18" t="s">
        <v>5537</v>
      </c>
      <c r="BC2418" s="18" t="s">
        <v>5537</v>
      </c>
      <c r="BD2418" s="18" t="s">
        <v>5537</v>
      </c>
      <c r="BE2418" s="18" t="s">
        <v>5537</v>
      </c>
      <c r="BF2418" s="18" t="s">
        <v>5537</v>
      </c>
      <c r="BG2418" s="18" t="s">
        <v>5537</v>
      </c>
      <c r="BH2418" s="18" t="s">
        <v>5537</v>
      </c>
      <c r="BI2418" s="18" t="s">
        <v>5537</v>
      </c>
      <c r="BJ2418" s="18" t="s">
        <v>5537</v>
      </c>
      <c r="BK2418" s="18" t="s">
        <v>5537</v>
      </c>
      <c r="BL2418" s="9" t="s">
        <v>5537</v>
      </c>
      <c r="BM2418" s="14" t="s">
        <v>5537</v>
      </c>
      <c r="BN2418" s="14" t="s">
        <v>5537</v>
      </c>
      <c r="BO2418" s="14" t="str">
        <f>_xlfn.XLOOKUP(B2418,'[4]cell downs 18042026 17h'!$B:$B,'[4]cell downs 18042026 17h'!$B:$B,"")</f>
        <v/>
      </c>
      <c r="BP2418" s="14" t="str">
        <f>_xlfn.XLOOKUP(B2418,'[5]Cells Huawei 19042026 15h'!$B:$B,'[5]Cells Huawei 19042026 15h'!$B:$B,"")</f>
        <v/>
      </c>
      <c r="BQ2418" s="9" t="str">
        <f>_xlfn.XLOOKUP(B2418,'[6]cells down 19042026 9H40'!$B:$B,'[6]cells down 19042026 9H40'!$B:$B,"")</f>
        <v/>
      </c>
      <c r="BR2418" s="9" t="s">
        <v>5537</v>
      </c>
      <c r="BS2418" s="9" t="s">
        <v>83</v>
      </c>
    </row>
    <row r="2419" spans="1:71" s="20" customFormat="1" x14ac:dyDescent="0.35">
      <c r="A2419" s="1" t="s">
        <v>3087</v>
      </c>
      <c r="B2419" s="8" t="s">
        <v>3088</v>
      </c>
      <c r="C2419" s="3" t="str">
        <f>_xlfn.XLOOKUP(B2419,'[1]daily break down'!$D:$D,'[1]daily break down'!$E:$E,"")</f>
        <v>NORD</v>
      </c>
      <c r="D2419" s="1" t="s">
        <v>21</v>
      </c>
      <c r="E2419" s="1" t="s">
        <v>36</v>
      </c>
      <c r="F2419" s="3" t="s">
        <v>23</v>
      </c>
      <c r="G2419" s="1" t="s">
        <v>3089</v>
      </c>
      <c r="H2419" s="32" t="str">
        <f>_xlfn.XLOOKUP(B2419,[2]CALCULATION!$B:$B,[2]CALCULATION!$H:$H,"")</f>
        <v>Huawei</v>
      </c>
      <c r="I2419" s="28">
        <v>0</v>
      </c>
      <c r="J2419" s="28">
        <v>0</v>
      </c>
      <c r="K2419" s="28">
        <v>0</v>
      </c>
      <c r="L2419" s="28">
        <v>0</v>
      </c>
      <c r="M2419" s="28">
        <v>0</v>
      </c>
      <c r="N2419" s="28">
        <v>0</v>
      </c>
      <c r="O2419" s="28">
        <v>0</v>
      </c>
      <c r="P2419" s="28">
        <v>0</v>
      </c>
      <c r="Q2419" s="28">
        <v>0</v>
      </c>
      <c r="R2419" s="28">
        <v>0</v>
      </c>
      <c r="S2419" s="93">
        <v>0</v>
      </c>
      <c r="T2419" s="93">
        <f>_xlfn.XLOOKUP(B2419,'[3]Nur des jours'!$B:$B,'[3]Nur des jours'!$U:$U,"")</f>
        <v>0</v>
      </c>
      <c r="U2419" s="93">
        <v>0</v>
      </c>
      <c r="V2419" s="93">
        <v>0</v>
      </c>
      <c r="W2419" s="93">
        <v>0</v>
      </c>
      <c r="X2419" s="93">
        <v>0</v>
      </c>
      <c r="Y2419" s="93">
        <v>0</v>
      </c>
      <c r="Z2419" s="93">
        <v>0</v>
      </c>
      <c r="AA2419" s="93">
        <v>0</v>
      </c>
      <c r="AB2419" s="93">
        <v>0</v>
      </c>
      <c r="AC2419" s="93">
        <f>_xlfn.XLOOKUP(B2419,'[3]Nur des jours'!$B:$B,'[3]Nur des jours'!$N:$N,"")</f>
        <v>0</v>
      </c>
      <c r="AD2419" s="93">
        <v>0</v>
      </c>
      <c r="AE2419" s="93">
        <v>0</v>
      </c>
      <c r="AF2419" s="93">
        <v>0</v>
      </c>
      <c r="AG2419" s="93"/>
      <c r="AH2419" s="93">
        <v>0</v>
      </c>
      <c r="AI2419" s="93">
        <v>0</v>
      </c>
      <c r="AJ2419" s="93">
        <v>0</v>
      </c>
      <c r="AK2419" s="93">
        <v>0</v>
      </c>
      <c r="AL2419" s="93">
        <v>0</v>
      </c>
      <c r="AM2419" s="49" t="s">
        <v>5598</v>
      </c>
      <c r="AN2419" s="49"/>
      <c r="AO2419" s="48" t="str" cm="1">
        <f t="array" ref="AO2419">IFERROR(_xlfn.IFS(
AQ2419="MPR ISSUE","PDH",
AQ2419="BSS Hardware Issue","BSS",
AQ2419="Sites strategiques, MLL, Pylone, etc.","ENVTECH",
AQ2419="AKTIVCO DEFAUT GE &amp; POWER Cabinet","AKTIVCO",
AQ2419="AKTIVCO Coupure ENEO &amp; Baisse de tension","AKTIVCO GRID ONLY",
AQ2419="Coupure ENEO &amp; Baisse de tension","IHS GRID ONLY",
AQ2419="Defaut GE &amp; POWER Cabinet","IHS",
AQ2419="Sharing","Partners",
AQ2419="Sites strategiques &amp; DataCenter","SST &amp; DC",
AQ2419="Exclu","Exclu",
AQ2419="SAT","SAT",
AQ2419="SPARE-ISSUE","SPARE-ISSUE",
AQ2419="Fiber CAmtel","TRANS_FO_CAMTEL",
AQ2419="Fiber AOF","Fiber AOF",
AQ2419="Projet OCM (HUAWEI)","TRAVAUX-HUAWEI",
AQ2419="Projet OCM (NOKIA)","TRAVAUX-NOKIA",
AQ2419="ACCESS-ISSUE","ACCESS-ISSUE",
AQ2419="Projet OCM (ZTE, NOKIA, autres projets)","TRAVAUX OCM",
AQ2419="No root CAuse","No root cause",
AQ2419="ODU HS","PDH",
AQ2419="IP &amp; VLAN","PDH",
AQ2419="Warehouse HUAWEI","SPARE-ISSUE",
AQ2419="SPARE-HS","SPARE-ISSUE",
AQ2419="Power Telco","BSS",AQ2419="no impacts","no impacts"
),"")</f>
        <v>Exclu</v>
      </c>
      <c r="AP2419" s="48" t="str" cm="1">
        <f t="array" ref="AP2419">IFERROR(_xlfn.IFS(
AQ2419="MPR ISSUE","TX ISSUE",
AQ2419="BSS Hardware Issue","RAN ISSUE",
AQ2419="Sites strategiques, MLL, Pylone, etc.","ENVTECH",
AQ2419="AKTIVCO DEFAUT GE &amp; POWER Cabinet","POWER ISSUE",
AQ2419="AKTIVCO Coupure ENEO &amp; Baisse de tension","POWER ISSUE",
AQ2419="Coupure ENEO &amp; Baisse de tension","POWER ISSUE",
AQ2419="Defaut GE &amp; POWER Cabinet","POWER ISSUE",
AQ2419="Sharing","POWER ISSUE",
AQ2419="Sites strategiques &amp; DataCenter","POWER ISSUE",
AQ2419="Exclu","Exclu",
AQ2419="SAT","TX ISSUE",
AQ2419="SPARE-ISSUE","SPARE-ISSUE",
AQ2419="Fiber CAmtel","TX ISSUE",
AQ2419="Fiber AOF","TX ISSUE",
AQ2419="Projet OCM (HUAWEI)","TRAVAUX-HUAWEI",
AQ2419="Projet OCM (NOKIA)","TRAVAUX -NOKIA",
AQ2419="ACCESS-ISSUE","ACCESS-ISSUE",
AQ2419="Projet OCM (ZTE, NOKIA, autres projets)","TRAVAUX OCM",
AQ2419="No root CAuse","No root cause",
AQ2419="ODU HS","TX ISSUE",
AQ2419="IP &amp; VLAN","TX ISSUE",
AQ2419="Warehouse HUAWEI","SPARE-ISSUE",
AQ2419="SPARE-HS","SPARE-ISSUE",
AQ2419="Power Telco","RAN ISSUE",AQ2419="no impacts","no impacts"
),"")</f>
        <v>Exclu</v>
      </c>
      <c r="AQ2419" s="67" t="s">
        <v>5598</v>
      </c>
      <c r="AR2419" s="48" t="str" cm="1">
        <f t="array" ref="AR2419">IFERROR(_xlfn.IFS(
AQ2419="MPR ISSUE","ACTIVE",
AQ2419="BSS Hardware Issue","ACTIVE",
AQ2419="Sites strategiques, MLL, Pylone, etc.","PASSIVE",
AQ2419="AKTIVCO DEFAUT GE &amp; POWER Cabinet","PASSIVE",
AQ2419="AKTIVCO Coupure ENEO &amp; Baisse de tension","PASSIVE",
AQ2419="Coupure ENEO &amp; Baisse de tension","PASSIVE",
AQ2419="Defaut GE &amp; POWER Cabinet","PASSIVE",
AQ2419="Sharing","PASSIVE",
AQ2419="Sites strategiques &amp; DataCenter","PASSIVE",
AQ2419="Exclu","Exclu",
AQ2419="SAT","ACTIVE",
AQ2419="SPARE-ISSUE","SPARE-ISSUE",
AQ2419="Fiber CAmtel","ACTIVE",
AQ2419="Fiber AOF","ACTIVE",
AQ2419="Projet OCM (HUAWEI)","PLANNED WORKS",
AQ2419="Projet OCM (NOKIA)","PLANNED WORKS",
AQ2419="ACCESS-ISSUE","ACCESS-ISSUE",
AQ2419="Projet OCM (ZTE, NOKIA, autres projets)","PLANNED WORKS",
AQ2419="No root CAuse","No root cause",
AQ2419="ODU HS","ACTIVE",
AQ2419="IP &amp; VLAN","ACTIVE",
AQ2419="Warehouse HUAWEI","SPARE-ISSUE",
AQ2419="SPARE-HS","SPARE-ISSUE",
AQ2419="Power Telco","ACTIVE", AQ2419="no impacts","no impacts"
),"")</f>
        <v>Exclu</v>
      </c>
      <c r="AS2419" s="92" t="s">
        <v>5537</v>
      </c>
      <c r="AT2419" s="98" t="s">
        <v>3088</v>
      </c>
      <c r="AU2419" s="9"/>
      <c r="AV2419" s="17" t="s">
        <v>5537</v>
      </c>
      <c r="AW2419" s="7" t="s">
        <v>5537</v>
      </c>
      <c r="AX2419" s="6" t="s">
        <v>5537</v>
      </c>
      <c r="AY2419" s="7"/>
      <c r="AZ2419" s="3" t="s">
        <v>5537</v>
      </c>
      <c r="BA2419" s="18" t="s">
        <v>5537</v>
      </c>
      <c r="BB2419" s="18" t="s">
        <v>5537</v>
      </c>
      <c r="BC2419" s="18" t="s">
        <v>5537</v>
      </c>
      <c r="BD2419" s="18" t="s">
        <v>5537</v>
      </c>
      <c r="BE2419" s="18" t="s">
        <v>5537</v>
      </c>
      <c r="BF2419" s="18" t="s">
        <v>5537</v>
      </c>
      <c r="BG2419" s="18" t="s">
        <v>5537</v>
      </c>
      <c r="BH2419" s="18" t="s">
        <v>5537</v>
      </c>
      <c r="BI2419" s="18" t="s">
        <v>5537</v>
      </c>
      <c r="BJ2419" s="18" t="s">
        <v>5537</v>
      </c>
      <c r="BK2419" s="18" t="s">
        <v>5537</v>
      </c>
      <c r="BL2419" s="9" t="s">
        <v>5537</v>
      </c>
      <c r="BM2419" s="14" t="s">
        <v>5537</v>
      </c>
      <c r="BN2419" s="14" t="s">
        <v>5537</v>
      </c>
      <c r="BO2419" s="14" t="str">
        <f>_xlfn.XLOOKUP(B2419,'[4]cell downs 18042026 17h'!$B:$B,'[4]cell downs 18042026 17h'!$B:$B,"")</f>
        <v/>
      </c>
      <c r="BP2419" s="14" t="str">
        <f>_xlfn.XLOOKUP(B2419,'[5]Cells Huawei 19042026 15h'!$B:$B,'[5]Cells Huawei 19042026 15h'!$B:$B,"")</f>
        <v/>
      </c>
      <c r="BQ2419" s="9" t="str">
        <f>_xlfn.XLOOKUP(B2419,'[6]cells down 19042026 9H40'!$B:$B,'[6]cells down 19042026 9H40'!$B:$B,"")</f>
        <v/>
      </c>
      <c r="BR2419" s="9" t="s">
        <v>5537</v>
      </c>
      <c r="BS2419" s="9" t="s">
        <v>12</v>
      </c>
    </row>
    <row r="2420" spans="1:71" s="20" customFormat="1" x14ac:dyDescent="0.35">
      <c r="A2420" s="1" t="s">
        <v>2969</v>
      </c>
      <c r="B2420" s="8" t="s">
        <v>2970</v>
      </c>
      <c r="C2420" s="3" t="str">
        <f>_xlfn.XLOOKUP(B2420,'[1]daily break down'!$D:$D,'[1]daily break down'!$E:$E,"")</f>
        <v>EXTREME-NORD</v>
      </c>
      <c r="D2420" s="1" t="s">
        <v>21</v>
      </c>
      <c r="E2420" s="1" t="s">
        <v>710</v>
      </c>
      <c r="F2420" s="3" t="s">
        <v>23</v>
      </c>
      <c r="G2420" s="1" t="s">
        <v>2971</v>
      </c>
      <c r="H2420" s="32" t="str">
        <f>_xlfn.XLOOKUP(B2420,[2]CALCULATION!$B:$B,[2]CALCULATION!$H:$H,"")</f>
        <v>Huawei</v>
      </c>
      <c r="I2420" s="28">
        <v>0</v>
      </c>
      <c r="J2420" s="28">
        <v>0</v>
      </c>
      <c r="K2420" s="28">
        <v>0</v>
      </c>
      <c r="L2420" s="28">
        <v>0</v>
      </c>
      <c r="M2420" s="28">
        <v>0</v>
      </c>
      <c r="N2420" s="28">
        <v>0</v>
      </c>
      <c r="O2420" s="28">
        <v>0</v>
      </c>
      <c r="P2420" s="28">
        <v>0</v>
      </c>
      <c r="Q2420" s="28">
        <v>0</v>
      </c>
      <c r="R2420" s="28">
        <v>0</v>
      </c>
      <c r="S2420" s="93">
        <v>0</v>
      </c>
      <c r="T2420" s="93">
        <f>_xlfn.XLOOKUP(B2420,'[3]Nur des jours'!$B:$B,'[3]Nur des jours'!$U:$U,"")</f>
        <v>0</v>
      </c>
      <c r="U2420" s="93">
        <v>0</v>
      </c>
      <c r="V2420" s="93">
        <v>0</v>
      </c>
      <c r="W2420" s="93">
        <v>0</v>
      </c>
      <c r="X2420" s="93">
        <v>0</v>
      </c>
      <c r="Y2420" s="93">
        <v>0</v>
      </c>
      <c r="Z2420" s="93">
        <v>0</v>
      </c>
      <c r="AA2420" s="93">
        <v>0</v>
      </c>
      <c r="AB2420" s="93">
        <v>0</v>
      </c>
      <c r="AC2420" s="93">
        <f>_xlfn.XLOOKUP(B2420,'[3]Nur des jours'!$B:$B,'[3]Nur des jours'!$N:$N,"")</f>
        <v>0</v>
      </c>
      <c r="AD2420" s="93">
        <v>0</v>
      </c>
      <c r="AE2420" s="93">
        <v>0</v>
      </c>
      <c r="AF2420" s="93">
        <v>0</v>
      </c>
      <c r="AG2420" s="93"/>
      <c r="AH2420" s="93">
        <v>0</v>
      </c>
      <c r="AI2420" s="93">
        <v>0</v>
      </c>
      <c r="AJ2420" s="93">
        <v>0</v>
      </c>
      <c r="AK2420" s="93">
        <v>0</v>
      </c>
      <c r="AL2420" s="93">
        <v>0</v>
      </c>
      <c r="AM2420" s="49" t="s">
        <v>5598</v>
      </c>
      <c r="AN2420" s="49"/>
      <c r="AO2420" s="48" t="str" cm="1">
        <f t="array" ref="AO2420">IFERROR(_xlfn.IFS(
AQ2420="MPR ISSUE","PDH",
AQ2420="BSS Hardware Issue","BSS",
AQ2420="Sites strategiques, MLL, Pylone, etc.","ENVTECH",
AQ2420="AKTIVCO DEFAUT GE &amp; POWER Cabinet","AKTIVCO",
AQ2420="AKTIVCO Coupure ENEO &amp; Baisse de tension","AKTIVCO GRID ONLY",
AQ2420="Coupure ENEO &amp; Baisse de tension","IHS GRID ONLY",
AQ2420="Defaut GE &amp; POWER Cabinet","IHS",
AQ2420="Sharing","Partners",
AQ2420="Sites strategiques &amp; DataCenter","SST &amp; DC",
AQ2420="Exclu","Exclu",
AQ2420="SAT","SAT",
AQ2420="SPARE-ISSUE","SPARE-ISSUE",
AQ2420="Fiber CAmtel","TRANS_FO_CAMTEL",
AQ2420="Fiber AOF","Fiber AOF",
AQ2420="Projet OCM (HUAWEI)","TRAVAUX-HUAWEI",
AQ2420="Projet OCM (NOKIA)","TRAVAUX-NOKIA",
AQ2420="ACCESS-ISSUE","ACCESS-ISSUE",
AQ2420="Projet OCM (ZTE, NOKIA, autres projets)","TRAVAUX OCM",
AQ2420="No root CAuse","No root cause",
AQ2420="ODU HS","PDH",
AQ2420="IP &amp; VLAN","PDH",
AQ2420="Warehouse HUAWEI","SPARE-ISSUE",
AQ2420="SPARE-HS","SPARE-ISSUE",
AQ2420="Power Telco","BSS",AQ2420="no impacts","no impacts"
),"")</f>
        <v>Exclu</v>
      </c>
      <c r="AP2420" s="48" t="str" cm="1">
        <f t="array" ref="AP2420">IFERROR(_xlfn.IFS(
AQ2420="MPR ISSUE","TX ISSUE",
AQ2420="BSS Hardware Issue","RAN ISSUE",
AQ2420="Sites strategiques, MLL, Pylone, etc.","ENVTECH",
AQ2420="AKTIVCO DEFAUT GE &amp; POWER Cabinet","POWER ISSUE",
AQ2420="AKTIVCO Coupure ENEO &amp; Baisse de tension","POWER ISSUE",
AQ2420="Coupure ENEO &amp; Baisse de tension","POWER ISSUE",
AQ2420="Defaut GE &amp; POWER Cabinet","POWER ISSUE",
AQ2420="Sharing","POWER ISSUE",
AQ2420="Sites strategiques &amp; DataCenter","POWER ISSUE",
AQ2420="Exclu","Exclu",
AQ2420="SAT","TX ISSUE",
AQ2420="SPARE-ISSUE","SPARE-ISSUE",
AQ2420="Fiber CAmtel","TX ISSUE",
AQ2420="Fiber AOF","TX ISSUE",
AQ2420="Projet OCM (HUAWEI)","TRAVAUX-HUAWEI",
AQ2420="Projet OCM (NOKIA)","TRAVAUX -NOKIA",
AQ2420="ACCESS-ISSUE","ACCESS-ISSUE",
AQ2420="Projet OCM (ZTE, NOKIA, autres projets)","TRAVAUX OCM",
AQ2420="No root CAuse","No root cause",
AQ2420="ODU HS","TX ISSUE",
AQ2420="IP &amp; VLAN","TX ISSUE",
AQ2420="Warehouse HUAWEI","SPARE-ISSUE",
AQ2420="SPARE-HS","SPARE-ISSUE",
AQ2420="Power Telco","RAN ISSUE",AQ2420="no impacts","no impacts"
),"")</f>
        <v>Exclu</v>
      </c>
      <c r="AQ2420" s="67" t="s">
        <v>5598</v>
      </c>
      <c r="AR2420" s="48" t="str" cm="1">
        <f t="array" ref="AR2420">IFERROR(_xlfn.IFS(
AQ2420="MPR ISSUE","ACTIVE",
AQ2420="BSS Hardware Issue","ACTIVE",
AQ2420="Sites strategiques, MLL, Pylone, etc.","PASSIVE",
AQ2420="AKTIVCO DEFAUT GE &amp; POWER Cabinet","PASSIVE",
AQ2420="AKTIVCO Coupure ENEO &amp; Baisse de tension","PASSIVE",
AQ2420="Coupure ENEO &amp; Baisse de tension","PASSIVE",
AQ2420="Defaut GE &amp; POWER Cabinet","PASSIVE",
AQ2420="Sharing","PASSIVE",
AQ2420="Sites strategiques &amp; DataCenter","PASSIVE",
AQ2420="Exclu","Exclu",
AQ2420="SAT","ACTIVE",
AQ2420="SPARE-ISSUE","SPARE-ISSUE",
AQ2420="Fiber CAmtel","ACTIVE",
AQ2420="Fiber AOF","ACTIVE",
AQ2420="Projet OCM (HUAWEI)","PLANNED WORKS",
AQ2420="Projet OCM (NOKIA)","PLANNED WORKS",
AQ2420="ACCESS-ISSUE","ACCESS-ISSUE",
AQ2420="Projet OCM (ZTE, NOKIA, autres projets)","PLANNED WORKS",
AQ2420="No root CAuse","No root cause",
AQ2420="ODU HS","ACTIVE",
AQ2420="IP &amp; VLAN","ACTIVE",
AQ2420="Warehouse HUAWEI","SPARE-ISSUE",
AQ2420="SPARE-HS","SPARE-ISSUE",
AQ2420="Power Telco","ACTIVE", AQ2420="no impacts","no impacts"
),"")</f>
        <v>Exclu</v>
      </c>
      <c r="AS2420" s="92" t="s">
        <v>5537</v>
      </c>
      <c r="AT2420" s="98" t="s">
        <v>2970</v>
      </c>
      <c r="AU2420" s="9"/>
      <c r="AV2420" s="17" t="s">
        <v>5537</v>
      </c>
      <c r="AW2420" s="7" t="s">
        <v>5537</v>
      </c>
      <c r="AX2420" s="6" t="s">
        <v>5537</v>
      </c>
      <c r="AY2420" s="7"/>
      <c r="AZ2420" s="3" t="s">
        <v>5537</v>
      </c>
      <c r="BA2420" s="18" t="s">
        <v>5537</v>
      </c>
      <c r="BB2420" s="18" t="s">
        <v>5537</v>
      </c>
      <c r="BC2420" s="18" t="s">
        <v>5537</v>
      </c>
      <c r="BD2420" s="18" t="s">
        <v>5537</v>
      </c>
      <c r="BE2420" s="18" t="s">
        <v>5537</v>
      </c>
      <c r="BF2420" s="18" t="s">
        <v>5537</v>
      </c>
      <c r="BG2420" s="18" t="s">
        <v>5537</v>
      </c>
      <c r="BH2420" s="18" t="s">
        <v>5537</v>
      </c>
      <c r="BI2420" s="18" t="s">
        <v>5537</v>
      </c>
      <c r="BJ2420" s="18" t="s">
        <v>5537</v>
      </c>
      <c r="BK2420" s="18" t="s">
        <v>5537</v>
      </c>
      <c r="BL2420" s="9" t="s">
        <v>5537</v>
      </c>
      <c r="BM2420" s="14" t="s">
        <v>5537</v>
      </c>
      <c r="BN2420" s="14" t="s">
        <v>5537</v>
      </c>
      <c r="BO2420" s="14" t="str">
        <f>_xlfn.XLOOKUP(B2420,'[4]cell downs 18042026 17h'!$B:$B,'[4]cell downs 18042026 17h'!$B:$B,"")</f>
        <v/>
      </c>
      <c r="BP2420" s="14" t="str">
        <f>_xlfn.XLOOKUP(B2420,'[5]Cells Huawei 19042026 15h'!$B:$B,'[5]Cells Huawei 19042026 15h'!$B:$B,"")</f>
        <v/>
      </c>
      <c r="BQ2420" s="9" t="str">
        <f>_xlfn.XLOOKUP(B2420,'[6]cells down 19042026 9H40'!$B:$B,'[6]cells down 19042026 9H40'!$B:$B,"")</f>
        <v/>
      </c>
      <c r="BR2420" s="9" t="s">
        <v>5537</v>
      </c>
      <c r="BS2420" s="9" t="s">
        <v>318</v>
      </c>
    </row>
    <row r="2421" spans="1:71" s="20" customFormat="1" x14ac:dyDescent="0.35">
      <c r="A2421" s="1" t="s">
        <v>661</v>
      </c>
      <c r="B2421" s="1" t="s">
        <v>662</v>
      </c>
      <c r="C2421" s="3" t="str">
        <f>_xlfn.XLOOKUP(B2421,'[1]daily break down'!$D:$D,'[1]daily break down'!$E:$E,"")</f>
        <v>ADAMAOUA</v>
      </c>
      <c r="D2421" s="1" t="s">
        <v>21</v>
      </c>
      <c r="E2421" s="1" t="s">
        <v>122</v>
      </c>
      <c r="F2421" s="3" t="s">
        <v>90</v>
      </c>
      <c r="G2421" s="1" t="s">
        <v>661</v>
      </c>
      <c r="H2421" s="32" t="str">
        <f>_xlfn.XLOOKUP(B2421,[2]CALCULATION!$B:$B,[2]CALCULATION!$H:$H,"")</f>
        <v>Huawei</v>
      </c>
      <c r="I2421" s="28">
        <v>0</v>
      </c>
      <c r="J2421" s="28">
        <v>0</v>
      </c>
      <c r="K2421" s="28">
        <v>0</v>
      </c>
      <c r="L2421" s="28">
        <v>0</v>
      </c>
      <c r="M2421" s="28">
        <v>0</v>
      </c>
      <c r="N2421" s="28">
        <v>0</v>
      </c>
      <c r="O2421" s="28">
        <v>0</v>
      </c>
      <c r="P2421" s="28">
        <v>0</v>
      </c>
      <c r="Q2421" s="28">
        <v>0</v>
      </c>
      <c r="R2421" s="28">
        <v>0</v>
      </c>
      <c r="S2421" s="93">
        <v>0</v>
      </c>
      <c r="T2421" s="93">
        <f>_xlfn.XLOOKUP(B2421,'[3]Nur des jours'!$B:$B,'[3]Nur des jours'!$U:$U,"")</f>
        <v>0</v>
      </c>
      <c r="U2421" s="93">
        <v>0</v>
      </c>
      <c r="V2421" s="93">
        <v>0</v>
      </c>
      <c r="W2421" s="93">
        <v>0</v>
      </c>
      <c r="X2421" s="93">
        <v>0</v>
      </c>
      <c r="Y2421" s="93">
        <v>0</v>
      </c>
      <c r="Z2421" s="93">
        <v>0</v>
      </c>
      <c r="AA2421" s="93">
        <v>0</v>
      </c>
      <c r="AB2421" s="93">
        <v>0</v>
      </c>
      <c r="AC2421" s="93">
        <f>_xlfn.XLOOKUP(B2421,'[3]Nur des jours'!$B:$B,'[3]Nur des jours'!$N:$N,"")</f>
        <v>0</v>
      </c>
      <c r="AD2421" s="93">
        <v>0</v>
      </c>
      <c r="AE2421" s="93">
        <v>0</v>
      </c>
      <c r="AF2421" s="93">
        <v>0</v>
      </c>
      <c r="AG2421" s="93"/>
      <c r="AH2421" s="93">
        <v>0</v>
      </c>
      <c r="AI2421" s="93">
        <v>0</v>
      </c>
      <c r="AJ2421" s="93">
        <v>0</v>
      </c>
      <c r="AK2421" s="93">
        <v>0</v>
      </c>
      <c r="AL2421" s="93">
        <v>0</v>
      </c>
      <c r="AM2421" s="49" t="s">
        <v>5598</v>
      </c>
      <c r="AN2421" s="49"/>
      <c r="AO2421" s="48" t="str" cm="1">
        <f t="array" ref="AO2421">IFERROR(_xlfn.IFS(
AQ2421="MPR ISSUE","PDH",
AQ2421="BSS Hardware Issue","BSS",
AQ2421="Sites strategiques, MLL, Pylone, etc.","ENVTECH",
AQ2421="AKTIVCO DEFAUT GE &amp; POWER Cabinet","AKTIVCO",
AQ2421="AKTIVCO Coupure ENEO &amp; Baisse de tension","AKTIVCO GRID ONLY",
AQ2421="Coupure ENEO &amp; Baisse de tension","IHS GRID ONLY",
AQ2421="Defaut GE &amp; POWER Cabinet","IHS",
AQ2421="Sharing","Partners",
AQ2421="Sites strategiques &amp; DataCenter","SST &amp; DC",
AQ2421="Exclu","Exclu",
AQ2421="SAT","SAT",
AQ2421="SPARE-ISSUE","SPARE-ISSUE",
AQ2421="Fiber CAmtel","TRANS_FO_CAMTEL",
AQ2421="Fiber AOF","Fiber AOF",
AQ2421="Projet OCM (HUAWEI)","TRAVAUX-HUAWEI",
AQ2421="Projet OCM (NOKIA)","TRAVAUX-NOKIA",
AQ2421="ACCESS-ISSUE","ACCESS-ISSUE",
AQ2421="Projet OCM (ZTE, NOKIA, autres projets)","TRAVAUX OCM",
AQ2421="No root CAuse","No root cause",
AQ2421="ODU HS","PDH",
AQ2421="IP &amp; VLAN","PDH",
AQ2421="Warehouse HUAWEI","SPARE-ISSUE",
AQ2421="SPARE-HS","SPARE-ISSUE",
AQ2421="Power Telco","BSS",AQ2421="no impacts","no impacts"
),"")</f>
        <v>Exclu</v>
      </c>
      <c r="AP2421" s="48" t="str" cm="1">
        <f t="array" ref="AP2421">IFERROR(_xlfn.IFS(
AQ2421="MPR ISSUE","TX ISSUE",
AQ2421="BSS Hardware Issue","RAN ISSUE",
AQ2421="Sites strategiques, MLL, Pylone, etc.","ENVTECH",
AQ2421="AKTIVCO DEFAUT GE &amp; POWER Cabinet","POWER ISSUE",
AQ2421="AKTIVCO Coupure ENEO &amp; Baisse de tension","POWER ISSUE",
AQ2421="Coupure ENEO &amp; Baisse de tension","POWER ISSUE",
AQ2421="Defaut GE &amp; POWER Cabinet","POWER ISSUE",
AQ2421="Sharing","POWER ISSUE",
AQ2421="Sites strategiques &amp; DataCenter","POWER ISSUE",
AQ2421="Exclu","Exclu",
AQ2421="SAT","TX ISSUE",
AQ2421="SPARE-ISSUE","SPARE-ISSUE",
AQ2421="Fiber CAmtel","TX ISSUE",
AQ2421="Fiber AOF","TX ISSUE",
AQ2421="Projet OCM (HUAWEI)","TRAVAUX-HUAWEI",
AQ2421="Projet OCM (NOKIA)","TRAVAUX -NOKIA",
AQ2421="ACCESS-ISSUE","ACCESS-ISSUE",
AQ2421="Projet OCM (ZTE, NOKIA, autres projets)","TRAVAUX OCM",
AQ2421="No root CAuse","No root cause",
AQ2421="ODU HS","TX ISSUE",
AQ2421="IP &amp; VLAN","TX ISSUE",
AQ2421="Warehouse HUAWEI","SPARE-ISSUE",
AQ2421="SPARE-HS","SPARE-ISSUE",
AQ2421="Power Telco","RAN ISSUE",AQ2421="no impacts","no impacts"
),"")</f>
        <v>Exclu</v>
      </c>
      <c r="AQ2421" s="67" t="s">
        <v>5598</v>
      </c>
      <c r="AR2421" s="48" t="str" cm="1">
        <f t="array" ref="AR2421">IFERROR(_xlfn.IFS(
AQ2421="MPR ISSUE","ACTIVE",
AQ2421="BSS Hardware Issue","ACTIVE",
AQ2421="Sites strategiques, MLL, Pylone, etc.","PASSIVE",
AQ2421="AKTIVCO DEFAUT GE &amp; POWER Cabinet","PASSIVE",
AQ2421="AKTIVCO Coupure ENEO &amp; Baisse de tension","PASSIVE",
AQ2421="Coupure ENEO &amp; Baisse de tension","PASSIVE",
AQ2421="Defaut GE &amp; POWER Cabinet","PASSIVE",
AQ2421="Sharing","PASSIVE",
AQ2421="Sites strategiques &amp; DataCenter","PASSIVE",
AQ2421="Exclu","Exclu",
AQ2421="SAT","ACTIVE",
AQ2421="SPARE-ISSUE","SPARE-ISSUE",
AQ2421="Fiber CAmtel","ACTIVE",
AQ2421="Fiber AOF","ACTIVE",
AQ2421="Projet OCM (HUAWEI)","PLANNED WORKS",
AQ2421="Projet OCM (NOKIA)","PLANNED WORKS",
AQ2421="ACCESS-ISSUE","ACCESS-ISSUE",
AQ2421="Projet OCM (ZTE, NOKIA, autres projets)","PLANNED WORKS",
AQ2421="No root CAuse","No root cause",
AQ2421="ODU HS","ACTIVE",
AQ2421="IP &amp; VLAN","ACTIVE",
AQ2421="Warehouse HUAWEI","SPARE-ISSUE",
AQ2421="SPARE-HS","SPARE-ISSUE",
AQ2421="Power Telco","ACTIVE", AQ2421="no impacts","no impacts"
),"")</f>
        <v>Exclu</v>
      </c>
      <c r="AS2421" s="92" t="s">
        <v>5537</v>
      </c>
      <c r="AT2421" s="98" t="s">
        <v>662</v>
      </c>
      <c r="AU2421" s="9"/>
      <c r="AV2421" s="17" t="s">
        <v>5537</v>
      </c>
      <c r="AW2421" s="7" t="s">
        <v>5537</v>
      </c>
      <c r="AX2421" s="6" t="s">
        <v>5537</v>
      </c>
      <c r="AY2421" s="7"/>
      <c r="AZ2421" s="3" t="s">
        <v>5537</v>
      </c>
      <c r="BA2421" s="18" t="s">
        <v>5537</v>
      </c>
      <c r="BB2421" s="18" t="s">
        <v>5537</v>
      </c>
      <c r="BC2421" s="18" t="s">
        <v>5537</v>
      </c>
      <c r="BD2421" s="18" t="s">
        <v>5537</v>
      </c>
      <c r="BE2421" s="18" t="s">
        <v>5537</v>
      </c>
      <c r="BF2421" s="18" t="s">
        <v>5537</v>
      </c>
      <c r="BG2421" s="18" t="s">
        <v>5537</v>
      </c>
      <c r="BH2421" s="18" t="s">
        <v>5537</v>
      </c>
      <c r="BI2421" s="18" t="s">
        <v>5537</v>
      </c>
      <c r="BJ2421" s="18" t="s">
        <v>5537</v>
      </c>
      <c r="BK2421" s="18" t="s">
        <v>5537</v>
      </c>
      <c r="BL2421" s="9" t="s">
        <v>5537</v>
      </c>
      <c r="BM2421" s="14" t="s">
        <v>5537</v>
      </c>
      <c r="BN2421" s="14" t="s">
        <v>5537</v>
      </c>
      <c r="BO2421" s="14" t="str">
        <f>_xlfn.XLOOKUP(B2421,'[4]cell downs 18042026 17h'!$B:$B,'[4]cell downs 18042026 17h'!$B:$B,"")</f>
        <v/>
      </c>
      <c r="BP2421" s="14" t="str">
        <f>_xlfn.XLOOKUP(B2421,'[5]Cells Huawei 19042026 15h'!$B:$B,'[5]Cells Huawei 19042026 15h'!$B:$B,"")</f>
        <v/>
      </c>
      <c r="BQ2421" s="9" t="str">
        <f>_xlfn.XLOOKUP(B2421,'[6]cells down 19042026 9H40'!$B:$B,'[6]cells down 19042026 9H40'!$B:$B,"")</f>
        <v/>
      </c>
      <c r="BR2421" s="9" t="s">
        <v>5537</v>
      </c>
      <c r="BS2421" s="9" t="s">
        <v>154</v>
      </c>
    </row>
    <row r="2422" spans="1:71" s="20" customFormat="1" x14ac:dyDescent="0.35">
      <c r="A2422" s="1" t="s">
        <v>3522</v>
      </c>
      <c r="B2422" s="8" t="s">
        <v>3523</v>
      </c>
      <c r="C2422" s="3" t="str">
        <f>_xlfn.XLOOKUP(B2422,'[1]daily break down'!$D:$D,'[1]daily break down'!$E:$E,"")</f>
        <v>CENTRE</v>
      </c>
      <c r="D2422" s="1" t="s">
        <v>21</v>
      </c>
      <c r="E2422" s="1" t="s">
        <v>3524</v>
      </c>
      <c r="F2422" s="3" t="s">
        <v>226</v>
      </c>
      <c r="G2422" s="1" t="s">
        <v>3522</v>
      </c>
      <c r="H2422" s="34" t="str">
        <f>_xlfn.XLOOKUP(B2422,[2]CALCULATION!$B:$B,[2]CALCULATION!$H:$H,"")</f>
        <v>ZTE</v>
      </c>
      <c r="I2422" s="28">
        <v>0</v>
      </c>
      <c r="J2422" s="28">
        <v>0</v>
      </c>
      <c r="K2422" s="28">
        <v>0</v>
      </c>
      <c r="L2422" s="28">
        <v>0</v>
      </c>
      <c r="M2422" s="28">
        <v>0</v>
      </c>
      <c r="N2422" s="28">
        <v>0</v>
      </c>
      <c r="O2422" s="28">
        <v>0</v>
      </c>
      <c r="P2422" s="28">
        <v>0</v>
      </c>
      <c r="Q2422" s="28">
        <v>0</v>
      </c>
      <c r="R2422" s="28">
        <v>0</v>
      </c>
      <c r="S2422" s="93">
        <v>0</v>
      </c>
      <c r="T2422" s="93">
        <f>_xlfn.XLOOKUP(B2422,'[3]Nur des jours'!$B:$B,'[3]Nur des jours'!$U:$U,"")</f>
        <v>0</v>
      </c>
      <c r="U2422" s="93">
        <v>0</v>
      </c>
      <c r="V2422" s="93">
        <v>0</v>
      </c>
      <c r="W2422" s="93">
        <v>0</v>
      </c>
      <c r="X2422" s="93">
        <v>0</v>
      </c>
      <c r="Y2422" s="93">
        <v>0</v>
      </c>
      <c r="Z2422" s="93">
        <v>0</v>
      </c>
      <c r="AA2422" s="93">
        <v>0</v>
      </c>
      <c r="AB2422" s="93">
        <v>0</v>
      </c>
      <c r="AC2422" s="93">
        <f>_xlfn.XLOOKUP(B2422,'[3]Nur des jours'!$B:$B,'[3]Nur des jours'!$N:$N,"")</f>
        <v>0</v>
      </c>
      <c r="AD2422" s="93">
        <v>0</v>
      </c>
      <c r="AE2422" s="93">
        <v>0</v>
      </c>
      <c r="AF2422" s="93">
        <v>0</v>
      </c>
      <c r="AG2422" s="93"/>
      <c r="AH2422" s="93">
        <v>0</v>
      </c>
      <c r="AI2422" s="93">
        <v>0</v>
      </c>
      <c r="AJ2422" s="93">
        <v>0</v>
      </c>
      <c r="AK2422" s="93">
        <v>0</v>
      </c>
      <c r="AL2422" s="93">
        <v>0</v>
      </c>
      <c r="AM2422" s="49" t="s">
        <v>5598</v>
      </c>
      <c r="AN2422" s="49"/>
      <c r="AO2422" s="48" t="str" cm="1">
        <f t="array" ref="AO2422">IFERROR(_xlfn.IFS(
AQ2422="MPR ISSUE","PDH",
AQ2422="BSS Hardware Issue","BSS",
AQ2422="Sites strategiques, MLL, Pylone, etc.","ENVTECH",
AQ2422="AKTIVCO DEFAUT GE &amp; POWER Cabinet","AKTIVCO",
AQ2422="AKTIVCO Coupure ENEO &amp; Baisse de tension","AKTIVCO GRID ONLY",
AQ2422="Coupure ENEO &amp; Baisse de tension","IHS GRID ONLY",
AQ2422="Defaut GE &amp; POWER Cabinet","IHS",
AQ2422="Sharing","Partners",
AQ2422="Sites strategiques &amp; DataCenter","SST &amp; DC",
AQ2422="Exclu","Exclu",
AQ2422="SAT","SAT",
AQ2422="SPARE-ISSUE","SPARE-ISSUE",
AQ2422="Fiber CAmtel","TRANS_FO_CAMTEL",
AQ2422="Fiber AOF","Fiber AOF",
AQ2422="Projet OCM (HUAWEI)","TRAVAUX-HUAWEI",
AQ2422="Projet OCM (NOKIA)","TRAVAUX-NOKIA",
AQ2422="ACCESS-ISSUE","ACCESS-ISSUE",
AQ2422="Projet OCM (ZTE, NOKIA, autres projets)","TRAVAUX OCM",
AQ2422="No root CAuse","No root cause",
AQ2422="ODU HS","PDH",
AQ2422="IP &amp; VLAN","PDH",
AQ2422="Warehouse HUAWEI","SPARE-ISSUE",
AQ2422="SPARE-HS","SPARE-ISSUE",
AQ2422="Power Telco","BSS",AQ2422="no impacts","no impacts"
),"")</f>
        <v>Exclu</v>
      </c>
      <c r="AP2422" s="48" t="str" cm="1">
        <f t="array" ref="AP2422">IFERROR(_xlfn.IFS(
AQ2422="MPR ISSUE","TX ISSUE",
AQ2422="BSS Hardware Issue","RAN ISSUE",
AQ2422="Sites strategiques, MLL, Pylone, etc.","ENVTECH",
AQ2422="AKTIVCO DEFAUT GE &amp; POWER Cabinet","POWER ISSUE",
AQ2422="AKTIVCO Coupure ENEO &amp; Baisse de tension","POWER ISSUE",
AQ2422="Coupure ENEO &amp; Baisse de tension","POWER ISSUE",
AQ2422="Defaut GE &amp; POWER Cabinet","POWER ISSUE",
AQ2422="Sharing","POWER ISSUE",
AQ2422="Sites strategiques &amp; DataCenter","POWER ISSUE",
AQ2422="Exclu","Exclu",
AQ2422="SAT","TX ISSUE",
AQ2422="SPARE-ISSUE","SPARE-ISSUE",
AQ2422="Fiber CAmtel","TX ISSUE",
AQ2422="Fiber AOF","TX ISSUE",
AQ2422="Projet OCM (HUAWEI)","TRAVAUX-HUAWEI",
AQ2422="Projet OCM (NOKIA)","TRAVAUX -NOKIA",
AQ2422="ACCESS-ISSUE","ACCESS-ISSUE",
AQ2422="Projet OCM (ZTE, NOKIA, autres projets)","TRAVAUX OCM",
AQ2422="No root CAuse","No root cause",
AQ2422="ODU HS","TX ISSUE",
AQ2422="IP &amp; VLAN","TX ISSUE",
AQ2422="Warehouse HUAWEI","SPARE-ISSUE",
AQ2422="SPARE-HS","SPARE-ISSUE",
AQ2422="Power Telco","RAN ISSUE",AQ2422="no impacts","no impacts"
),"")</f>
        <v>Exclu</v>
      </c>
      <c r="AQ2422" s="67" t="s">
        <v>5598</v>
      </c>
      <c r="AR2422" s="48" t="str" cm="1">
        <f t="array" ref="AR2422">IFERROR(_xlfn.IFS(
AQ2422="MPR ISSUE","ACTIVE",
AQ2422="BSS Hardware Issue","ACTIVE",
AQ2422="Sites strategiques, MLL, Pylone, etc.","PASSIVE",
AQ2422="AKTIVCO DEFAUT GE &amp; POWER Cabinet","PASSIVE",
AQ2422="AKTIVCO Coupure ENEO &amp; Baisse de tension","PASSIVE",
AQ2422="Coupure ENEO &amp; Baisse de tension","PASSIVE",
AQ2422="Defaut GE &amp; POWER Cabinet","PASSIVE",
AQ2422="Sharing","PASSIVE",
AQ2422="Sites strategiques &amp; DataCenter","PASSIVE",
AQ2422="Exclu","Exclu",
AQ2422="SAT","ACTIVE",
AQ2422="SPARE-ISSUE","SPARE-ISSUE",
AQ2422="Fiber CAmtel","ACTIVE",
AQ2422="Fiber AOF","ACTIVE",
AQ2422="Projet OCM (HUAWEI)","PLANNED WORKS",
AQ2422="Projet OCM (NOKIA)","PLANNED WORKS",
AQ2422="ACCESS-ISSUE","ACCESS-ISSUE",
AQ2422="Projet OCM (ZTE, NOKIA, autres projets)","PLANNED WORKS",
AQ2422="No root CAuse","No root cause",
AQ2422="ODU HS","ACTIVE",
AQ2422="IP &amp; VLAN","ACTIVE",
AQ2422="Warehouse HUAWEI","SPARE-ISSUE",
AQ2422="SPARE-HS","SPARE-ISSUE",
AQ2422="Power Telco","ACTIVE", AQ2422="no impacts","no impacts"
),"")</f>
        <v>Exclu</v>
      </c>
      <c r="AS2422" s="92" t="s">
        <v>5537</v>
      </c>
      <c r="AT2422" s="98" t="s">
        <v>3523</v>
      </c>
      <c r="AU2422" s="9"/>
      <c r="AV2422" s="17" t="s">
        <v>5537</v>
      </c>
      <c r="AW2422" s="7" t="s">
        <v>5537</v>
      </c>
      <c r="AX2422" s="6" t="s">
        <v>5537</v>
      </c>
      <c r="AY2422" s="7"/>
      <c r="AZ2422" s="3" t="s">
        <v>5537</v>
      </c>
      <c r="BA2422" s="18" t="s">
        <v>5537</v>
      </c>
      <c r="BB2422" s="18" t="s">
        <v>5537</v>
      </c>
      <c r="BC2422" s="18" t="s">
        <v>5537</v>
      </c>
      <c r="BD2422" s="18" t="s">
        <v>5537</v>
      </c>
      <c r="BE2422" s="18" t="s">
        <v>5537</v>
      </c>
      <c r="BF2422" s="18" t="s">
        <v>5537</v>
      </c>
      <c r="BG2422" s="18" t="s">
        <v>5537</v>
      </c>
      <c r="BH2422" s="18" t="s">
        <v>5537</v>
      </c>
      <c r="BI2422" s="18" t="s">
        <v>5537</v>
      </c>
      <c r="BJ2422" s="18" t="s">
        <v>5537</v>
      </c>
      <c r="BK2422" s="18" t="s">
        <v>5537</v>
      </c>
      <c r="BL2422" s="9" t="s">
        <v>5537</v>
      </c>
      <c r="BM2422" s="14" t="s">
        <v>5537</v>
      </c>
      <c r="BN2422" s="14" t="s">
        <v>5537</v>
      </c>
      <c r="BO2422" s="14" t="str">
        <f>_xlfn.XLOOKUP(B2422,'[4]cell downs 18042026 17h'!$B:$B,'[4]cell downs 18042026 17h'!$B:$B,"")</f>
        <v/>
      </c>
      <c r="BP2422" s="14" t="str">
        <f>_xlfn.XLOOKUP(B2422,'[5]Cells Huawei 19042026 15h'!$B:$B,'[5]Cells Huawei 19042026 15h'!$B:$B,"")</f>
        <v/>
      </c>
      <c r="BQ2422" s="9" t="str">
        <f>_xlfn.XLOOKUP(B2422,'[6]cells down 19042026 9H40'!$B:$B,'[6]cells down 19042026 9H40'!$B:$B,"")</f>
        <v/>
      </c>
      <c r="BR2422" s="9" t="s">
        <v>5537</v>
      </c>
      <c r="BS2422" s="9" t="s">
        <v>5537</v>
      </c>
    </row>
    <row r="2423" spans="1:71" s="20" customFormat="1" x14ac:dyDescent="0.35">
      <c r="A2423" s="1" t="s">
        <v>3691</v>
      </c>
      <c r="B2423" s="8" t="s">
        <v>3692</v>
      </c>
      <c r="C2423" s="3" t="str">
        <f>_xlfn.XLOOKUP(B2423,'[1]daily break down'!$D:$D,'[1]daily break down'!$E:$E,"")</f>
        <v>CENTRE</v>
      </c>
      <c r="D2423" s="1" t="s">
        <v>11</v>
      </c>
      <c r="E2423" s="1" t="s">
        <v>12</v>
      </c>
      <c r="F2423" s="3" t="s">
        <v>37</v>
      </c>
      <c r="G2423" s="1" t="s">
        <v>1577</v>
      </c>
      <c r="H2423" s="34" t="str">
        <f>_xlfn.XLOOKUP(B2423,[2]CALCULATION!$B:$B,[2]CALCULATION!$H:$H,"")</f>
        <v>ZTE</v>
      </c>
      <c r="I2423" s="28">
        <v>0</v>
      </c>
      <c r="J2423" s="28">
        <v>0</v>
      </c>
      <c r="K2423" s="28">
        <v>0</v>
      </c>
      <c r="L2423" s="28">
        <v>0</v>
      </c>
      <c r="M2423" s="28">
        <v>0</v>
      </c>
      <c r="N2423" s="28">
        <v>0</v>
      </c>
      <c r="O2423" s="28">
        <v>0</v>
      </c>
      <c r="P2423" s="28">
        <v>0</v>
      </c>
      <c r="Q2423" s="28">
        <v>0</v>
      </c>
      <c r="R2423" s="28">
        <v>0</v>
      </c>
      <c r="S2423" s="93">
        <v>0</v>
      </c>
      <c r="T2423" s="93">
        <f>_xlfn.XLOOKUP(B2423,'[3]Nur des jours'!$B:$B,'[3]Nur des jours'!$U:$U,"")</f>
        <v>0</v>
      </c>
      <c r="U2423" s="93">
        <v>0</v>
      </c>
      <c r="V2423" s="93">
        <v>0</v>
      </c>
      <c r="W2423" s="93">
        <v>0</v>
      </c>
      <c r="X2423" s="93">
        <v>0</v>
      </c>
      <c r="Y2423" s="93">
        <v>0</v>
      </c>
      <c r="Z2423" s="93">
        <v>0</v>
      </c>
      <c r="AA2423" s="93">
        <v>0</v>
      </c>
      <c r="AB2423" s="93">
        <v>0</v>
      </c>
      <c r="AC2423" s="93">
        <f>_xlfn.XLOOKUP(B2423,'[3]Nur des jours'!$B:$B,'[3]Nur des jours'!$N:$N,"")</f>
        <v>0</v>
      </c>
      <c r="AD2423" s="93">
        <v>0</v>
      </c>
      <c r="AE2423" s="93">
        <v>0</v>
      </c>
      <c r="AF2423" s="93">
        <v>0</v>
      </c>
      <c r="AG2423" s="93"/>
      <c r="AH2423" s="93">
        <v>0</v>
      </c>
      <c r="AI2423" s="93">
        <v>0</v>
      </c>
      <c r="AJ2423" s="93">
        <v>0</v>
      </c>
      <c r="AK2423" s="93">
        <v>0</v>
      </c>
      <c r="AL2423" s="93">
        <v>0</v>
      </c>
      <c r="AM2423" s="49" t="s">
        <v>5598</v>
      </c>
      <c r="AN2423" s="49"/>
      <c r="AO2423" s="48" t="str" cm="1">
        <f t="array" ref="AO2423">IFERROR(_xlfn.IFS(
AQ2423="MPR ISSUE","PDH",
AQ2423="BSS Hardware Issue","BSS",
AQ2423="Sites strategiques, MLL, Pylone, etc.","ENVTECH",
AQ2423="AKTIVCO DEFAUT GE &amp; POWER Cabinet","AKTIVCO",
AQ2423="AKTIVCO Coupure ENEO &amp; Baisse de tension","AKTIVCO GRID ONLY",
AQ2423="Coupure ENEO &amp; Baisse de tension","IHS GRID ONLY",
AQ2423="Defaut GE &amp; POWER Cabinet","IHS",
AQ2423="Sharing","Partners",
AQ2423="Sites strategiques &amp; DataCenter","SST &amp; DC",
AQ2423="Exclu","Exclu",
AQ2423="SAT","SAT",
AQ2423="SPARE-ISSUE","SPARE-ISSUE",
AQ2423="Fiber CAmtel","TRANS_FO_CAMTEL",
AQ2423="Fiber AOF","Fiber AOF",
AQ2423="Projet OCM (HUAWEI)","TRAVAUX-HUAWEI",
AQ2423="Projet OCM (NOKIA)","TRAVAUX-NOKIA",
AQ2423="ACCESS-ISSUE","ACCESS-ISSUE",
AQ2423="Projet OCM (ZTE, NOKIA, autres projets)","TRAVAUX OCM",
AQ2423="No root CAuse","No root cause",
AQ2423="ODU HS","PDH",
AQ2423="IP &amp; VLAN","PDH",
AQ2423="Warehouse HUAWEI","SPARE-ISSUE",
AQ2423="SPARE-HS","SPARE-ISSUE",
AQ2423="Power Telco","BSS",AQ2423="no impacts","no impacts"
),"")</f>
        <v>Exclu</v>
      </c>
      <c r="AP2423" s="48" t="str" cm="1">
        <f t="array" ref="AP2423">IFERROR(_xlfn.IFS(
AQ2423="MPR ISSUE","TX ISSUE",
AQ2423="BSS Hardware Issue","RAN ISSUE",
AQ2423="Sites strategiques, MLL, Pylone, etc.","ENVTECH",
AQ2423="AKTIVCO DEFAUT GE &amp; POWER Cabinet","POWER ISSUE",
AQ2423="AKTIVCO Coupure ENEO &amp; Baisse de tension","POWER ISSUE",
AQ2423="Coupure ENEO &amp; Baisse de tension","POWER ISSUE",
AQ2423="Defaut GE &amp; POWER Cabinet","POWER ISSUE",
AQ2423="Sharing","POWER ISSUE",
AQ2423="Sites strategiques &amp; DataCenter","POWER ISSUE",
AQ2423="Exclu","Exclu",
AQ2423="SAT","TX ISSUE",
AQ2423="SPARE-ISSUE","SPARE-ISSUE",
AQ2423="Fiber CAmtel","TX ISSUE",
AQ2423="Fiber AOF","TX ISSUE",
AQ2423="Projet OCM (HUAWEI)","TRAVAUX-HUAWEI",
AQ2423="Projet OCM (NOKIA)","TRAVAUX -NOKIA",
AQ2423="ACCESS-ISSUE","ACCESS-ISSUE",
AQ2423="Projet OCM (ZTE, NOKIA, autres projets)","TRAVAUX OCM",
AQ2423="No root CAuse","No root cause",
AQ2423="ODU HS","TX ISSUE",
AQ2423="IP &amp; VLAN","TX ISSUE",
AQ2423="Warehouse HUAWEI","SPARE-ISSUE",
AQ2423="SPARE-HS","SPARE-ISSUE",
AQ2423="Power Telco","RAN ISSUE",AQ2423="no impacts","no impacts"
),"")</f>
        <v>Exclu</v>
      </c>
      <c r="AQ2423" s="67" t="s">
        <v>5598</v>
      </c>
      <c r="AR2423" s="48" t="str" cm="1">
        <f t="array" ref="AR2423">IFERROR(_xlfn.IFS(
AQ2423="MPR ISSUE","ACTIVE",
AQ2423="BSS Hardware Issue","ACTIVE",
AQ2423="Sites strategiques, MLL, Pylone, etc.","PASSIVE",
AQ2423="AKTIVCO DEFAUT GE &amp; POWER Cabinet","PASSIVE",
AQ2423="AKTIVCO Coupure ENEO &amp; Baisse de tension","PASSIVE",
AQ2423="Coupure ENEO &amp; Baisse de tension","PASSIVE",
AQ2423="Defaut GE &amp; POWER Cabinet","PASSIVE",
AQ2423="Sharing","PASSIVE",
AQ2423="Sites strategiques &amp; DataCenter","PASSIVE",
AQ2423="Exclu","Exclu",
AQ2423="SAT","ACTIVE",
AQ2423="SPARE-ISSUE","SPARE-ISSUE",
AQ2423="Fiber CAmtel","ACTIVE",
AQ2423="Fiber AOF","ACTIVE",
AQ2423="Projet OCM (HUAWEI)","PLANNED WORKS",
AQ2423="Projet OCM (NOKIA)","PLANNED WORKS",
AQ2423="ACCESS-ISSUE","ACCESS-ISSUE",
AQ2423="Projet OCM (ZTE, NOKIA, autres projets)","PLANNED WORKS",
AQ2423="No root CAuse","No root cause",
AQ2423="ODU HS","ACTIVE",
AQ2423="IP &amp; VLAN","ACTIVE",
AQ2423="Warehouse HUAWEI","SPARE-ISSUE",
AQ2423="SPARE-HS","SPARE-ISSUE",
AQ2423="Power Telco","ACTIVE", AQ2423="no impacts","no impacts"
),"")</f>
        <v>Exclu</v>
      </c>
      <c r="AS2423" s="92" t="s">
        <v>5537</v>
      </c>
      <c r="AT2423" s="98" t="s">
        <v>3692</v>
      </c>
      <c r="AU2423" s="9"/>
      <c r="AV2423" s="17" t="s">
        <v>5537</v>
      </c>
      <c r="AW2423" s="7" t="s">
        <v>5537</v>
      </c>
      <c r="AX2423" s="6" t="s">
        <v>5537</v>
      </c>
      <c r="AY2423" s="7"/>
      <c r="AZ2423" s="3" t="s">
        <v>5537</v>
      </c>
      <c r="BA2423" s="18" t="s">
        <v>5537</v>
      </c>
      <c r="BB2423" s="18" t="s">
        <v>5537</v>
      </c>
      <c r="BC2423" s="18" t="s">
        <v>5537</v>
      </c>
      <c r="BD2423" s="18" t="s">
        <v>5537</v>
      </c>
      <c r="BE2423" s="18" t="s">
        <v>5537</v>
      </c>
      <c r="BF2423" s="18" t="s">
        <v>5537</v>
      </c>
      <c r="BG2423" s="18" t="s">
        <v>5537</v>
      </c>
      <c r="BH2423" s="18" t="s">
        <v>5537</v>
      </c>
      <c r="BI2423" s="18" t="s">
        <v>5537</v>
      </c>
      <c r="BJ2423" s="18" t="s">
        <v>5537</v>
      </c>
      <c r="BK2423" s="18" t="s">
        <v>5537</v>
      </c>
      <c r="BL2423" s="9" t="s">
        <v>5537</v>
      </c>
      <c r="BM2423" s="14" t="s">
        <v>5537</v>
      </c>
      <c r="BN2423" s="14" t="s">
        <v>5537</v>
      </c>
      <c r="BO2423" s="14" t="str">
        <f>_xlfn.XLOOKUP(B2423,'[4]cell downs 18042026 17h'!$B:$B,'[4]cell downs 18042026 17h'!$B:$B,"")</f>
        <v/>
      </c>
      <c r="BP2423" s="14" t="str">
        <f>_xlfn.XLOOKUP(B2423,'[5]Cells Huawei 19042026 15h'!$B:$B,'[5]Cells Huawei 19042026 15h'!$B:$B,"")</f>
        <v/>
      </c>
      <c r="BQ2423" s="9" t="str">
        <f>_xlfn.XLOOKUP(B2423,'[6]cells down 19042026 9H40'!$B:$B,'[6]cells down 19042026 9H40'!$B:$B,"")</f>
        <v/>
      </c>
      <c r="BR2423" s="9" t="s">
        <v>3692</v>
      </c>
      <c r="BS2423" s="9" t="s">
        <v>12</v>
      </c>
    </row>
    <row r="2424" spans="1:71" s="20" customFormat="1" x14ac:dyDescent="0.35">
      <c r="A2424" s="1" t="s">
        <v>3987</v>
      </c>
      <c r="B2424" s="8" t="s">
        <v>3988</v>
      </c>
      <c r="C2424" s="3" t="str">
        <f>_xlfn.XLOOKUP(B2424,'[1]daily break down'!$D:$D,'[1]daily break down'!$E:$E,"")</f>
        <v>CENTRE</v>
      </c>
      <c r="D2424" s="1" t="s">
        <v>11</v>
      </c>
      <c r="E2424" s="1" t="s">
        <v>66</v>
      </c>
      <c r="F2424" s="3" t="s">
        <v>226</v>
      </c>
      <c r="G2424" s="1" t="s">
        <v>3987</v>
      </c>
      <c r="H2424" s="34" t="str">
        <f>_xlfn.XLOOKUP(B2424,[2]CALCULATION!$B:$B,[2]CALCULATION!$H:$H,"")</f>
        <v>ZTE</v>
      </c>
      <c r="I2424" s="28">
        <v>0</v>
      </c>
      <c r="J2424" s="28">
        <v>0</v>
      </c>
      <c r="K2424" s="28">
        <v>0</v>
      </c>
      <c r="L2424" s="28">
        <v>0</v>
      </c>
      <c r="M2424" s="28">
        <v>0</v>
      </c>
      <c r="N2424" s="28">
        <v>0</v>
      </c>
      <c r="O2424" s="28">
        <v>0</v>
      </c>
      <c r="P2424" s="28">
        <v>0</v>
      </c>
      <c r="Q2424" s="28">
        <v>0</v>
      </c>
      <c r="R2424" s="28">
        <v>0</v>
      </c>
      <c r="S2424" s="93">
        <v>0</v>
      </c>
      <c r="T2424" s="93">
        <f>_xlfn.XLOOKUP(B2424,'[3]Nur des jours'!$B:$B,'[3]Nur des jours'!$U:$U,"")</f>
        <v>0</v>
      </c>
      <c r="U2424" s="93">
        <v>0</v>
      </c>
      <c r="V2424" s="93">
        <v>0</v>
      </c>
      <c r="W2424" s="93">
        <v>0</v>
      </c>
      <c r="X2424" s="93">
        <v>0</v>
      </c>
      <c r="Y2424" s="93">
        <v>0</v>
      </c>
      <c r="Z2424" s="93">
        <v>0</v>
      </c>
      <c r="AA2424" s="93">
        <v>0</v>
      </c>
      <c r="AB2424" s="93">
        <v>0</v>
      </c>
      <c r="AC2424" s="93">
        <f>_xlfn.XLOOKUP(B2424,'[3]Nur des jours'!$B:$B,'[3]Nur des jours'!$N:$N,"")</f>
        <v>0</v>
      </c>
      <c r="AD2424" s="93">
        <v>0</v>
      </c>
      <c r="AE2424" s="93">
        <v>0</v>
      </c>
      <c r="AF2424" s="93">
        <v>0</v>
      </c>
      <c r="AG2424" s="93"/>
      <c r="AH2424" s="93">
        <v>0</v>
      </c>
      <c r="AI2424" s="93">
        <v>0</v>
      </c>
      <c r="AJ2424" s="93">
        <v>0</v>
      </c>
      <c r="AK2424" s="93">
        <v>0</v>
      </c>
      <c r="AL2424" s="93">
        <v>0</v>
      </c>
      <c r="AM2424" s="49" t="s">
        <v>5598</v>
      </c>
      <c r="AN2424" s="49"/>
      <c r="AO2424" s="48" t="str" cm="1">
        <f t="array" ref="AO2424">IFERROR(_xlfn.IFS(
AQ2424="MPR ISSUE","PDH",
AQ2424="BSS Hardware Issue","BSS",
AQ2424="Sites strategiques, MLL, Pylone, etc.","ENVTECH",
AQ2424="AKTIVCO DEFAUT GE &amp; POWER Cabinet","AKTIVCO",
AQ2424="AKTIVCO Coupure ENEO &amp; Baisse de tension","AKTIVCO GRID ONLY",
AQ2424="Coupure ENEO &amp; Baisse de tension","IHS GRID ONLY",
AQ2424="Defaut GE &amp; POWER Cabinet","IHS",
AQ2424="Sharing","Partners",
AQ2424="Sites strategiques &amp; DataCenter","SST &amp; DC",
AQ2424="Exclu","Exclu",
AQ2424="SAT","SAT",
AQ2424="SPARE-ISSUE","SPARE-ISSUE",
AQ2424="Fiber CAmtel","TRANS_FO_CAMTEL",
AQ2424="Fiber AOF","Fiber AOF",
AQ2424="Projet OCM (HUAWEI)","TRAVAUX-HUAWEI",
AQ2424="Projet OCM (NOKIA)","TRAVAUX-NOKIA",
AQ2424="ACCESS-ISSUE","ACCESS-ISSUE",
AQ2424="Projet OCM (ZTE, NOKIA, autres projets)","TRAVAUX OCM",
AQ2424="No root CAuse","No root cause",
AQ2424="ODU HS","PDH",
AQ2424="IP &amp; VLAN","PDH",
AQ2424="Warehouse HUAWEI","SPARE-ISSUE",
AQ2424="SPARE-HS","SPARE-ISSUE",
AQ2424="Power Telco","BSS",AQ2424="no impacts","no impacts"
),"")</f>
        <v>Exclu</v>
      </c>
      <c r="AP2424" s="48" t="str" cm="1">
        <f t="array" ref="AP2424">IFERROR(_xlfn.IFS(
AQ2424="MPR ISSUE","TX ISSUE",
AQ2424="BSS Hardware Issue","RAN ISSUE",
AQ2424="Sites strategiques, MLL, Pylone, etc.","ENVTECH",
AQ2424="AKTIVCO DEFAUT GE &amp; POWER Cabinet","POWER ISSUE",
AQ2424="AKTIVCO Coupure ENEO &amp; Baisse de tension","POWER ISSUE",
AQ2424="Coupure ENEO &amp; Baisse de tension","POWER ISSUE",
AQ2424="Defaut GE &amp; POWER Cabinet","POWER ISSUE",
AQ2424="Sharing","POWER ISSUE",
AQ2424="Sites strategiques &amp; DataCenter","POWER ISSUE",
AQ2424="Exclu","Exclu",
AQ2424="SAT","TX ISSUE",
AQ2424="SPARE-ISSUE","SPARE-ISSUE",
AQ2424="Fiber CAmtel","TX ISSUE",
AQ2424="Fiber AOF","TX ISSUE",
AQ2424="Projet OCM (HUAWEI)","TRAVAUX-HUAWEI",
AQ2424="Projet OCM (NOKIA)","TRAVAUX -NOKIA",
AQ2424="ACCESS-ISSUE","ACCESS-ISSUE",
AQ2424="Projet OCM (ZTE, NOKIA, autres projets)","TRAVAUX OCM",
AQ2424="No root CAuse","No root cause",
AQ2424="ODU HS","TX ISSUE",
AQ2424="IP &amp; VLAN","TX ISSUE",
AQ2424="Warehouse HUAWEI","SPARE-ISSUE",
AQ2424="SPARE-HS","SPARE-ISSUE",
AQ2424="Power Telco","RAN ISSUE",AQ2424="no impacts","no impacts"
),"")</f>
        <v>Exclu</v>
      </c>
      <c r="AQ2424" s="67" t="s">
        <v>5598</v>
      </c>
      <c r="AR2424" s="48" t="str" cm="1">
        <f t="array" ref="AR2424">IFERROR(_xlfn.IFS(
AQ2424="MPR ISSUE","ACTIVE",
AQ2424="BSS Hardware Issue","ACTIVE",
AQ2424="Sites strategiques, MLL, Pylone, etc.","PASSIVE",
AQ2424="AKTIVCO DEFAUT GE &amp; POWER Cabinet","PASSIVE",
AQ2424="AKTIVCO Coupure ENEO &amp; Baisse de tension","PASSIVE",
AQ2424="Coupure ENEO &amp; Baisse de tension","PASSIVE",
AQ2424="Defaut GE &amp; POWER Cabinet","PASSIVE",
AQ2424="Sharing","PASSIVE",
AQ2424="Sites strategiques &amp; DataCenter","PASSIVE",
AQ2424="Exclu","Exclu",
AQ2424="SAT","ACTIVE",
AQ2424="SPARE-ISSUE","SPARE-ISSUE",
AQ2424="Fiber CAmtel","ACTIVE",
AQ2424="Fiber AOF","ACTIVE",
AQ2424="Projet OCM (HUAWEI)","PLANNED WORKS",
AQ2424="Projet OCM (NOKIA)","PLANNED WORKS",
AQ2424="ACCESS-ISSUE","ACCESS-ISSUE",
AQ2424="Projet OCM (ZTE, NOKIA, autres projets)","PLANNED WORKS",
AQ2424="No root CAuse","No root cause",
AQ2424="ODU HS","ACTIVE",
AQ2424="IP &amp; VLAN","ACTIVE",
AQ2424="Warehouse HUAWEI","SPARE-ISSUE",
AQ2424="SPARE-HS","SPARE-ISSUE",
AQ2424="Power Telco","ACTIVE", AQ2424="no impacts","no impacts"
),"")</f>
        <v>Exclu</v>
      </c>
      <c r="AS2424" s="92" t="s">
        <v>5537</v>
      </c>
      <c r="AT2424" s="98" t="s">
        <v>3988</v>
      </c>
      <c r="AU2424" s="9"/>
      <c r="AV2424" s="17" t="s">
        <v>5537</v>
      </c>
      <c r="AW2424" s="7" t="s">
        <v>5537</v>
      </c>
      <c r="AX2424" s="6" t="s">
        <v>5537</v>
      </c>
      <c r="AY2424" s="7"/>
      <c r="AZ2424" s="3" t="s">
        <v>5537</v>
      </c>
      <c r="BA2424" s="18" t="s">
        <v>5537</v>
      </c>
      <c r="BB2424" s="18" t="s">
        <v>5537</v>
      </c>
      <c r="BC2424" s="18" t="s">
        <v>5537</v>
      </c>
      <c r="BD2424" s="18" t="s">
        <v>5537</v>
      </c>
      <c r="BE2424" s="18" t="s">
        <v>5537</v>
      </c>
      <c r="BF2424" s="18" t="s">
        <v>5537</v>
      </c>
      <c r="BG2424" s="18" t="s">
        <v>5537</v>
      </c>
      <c r="BH2424" s="18" t="s">
        <v>5537</v>
      </c>
      <c r="BI2424" s="18" t="s">
        <v>5537</v>
      </c>
      <c r="BJ2424" s="18" t="s">
        <v>5537</v>
      </c>
      <c r="BK2424" s="18" t="s">
        <v>5537</v>
      </c>
      <c r="BL2424" s="9" t="s">
        <v>5537</v>
      </c>
      <c r="BM2424" s="14" t="s">
        <v>5537</v>
      </c>
      <c r="BN2424" s="14" t="s">
        <v>5537</v>
      </c>
      <c r="BO2424" s="14" t="str">
        <f>_xlfn.XLOOKUP(B2424,'[4]cell downs 18042026 17h'!$B:$B,'[4]cell downs 18042026 17h'!$B:$B,"")</f>
        <v/>
      </c>
      <c r="BP2424" s="14" t="str">
        <f>_xlfn.XLOOKUP(B2424,'[5]Cells Huawei 19042026 15h'!$B:$B,'[5]Cells Huawei 19042026 15h'!$B:$B,"")</f>
        <v/>
      </c>
      <c r="BQ2424" s="9" t="str">
        <f>_xlfn.XLOOKUP(B2424,'[6]cells down 19042026 9H40'!$B:$B,'[6]cells down 19042026 9H40'!$B:$B,"")</f>
        <v/>
      </c>
      <c r="BR2424" s="9" t="s">
        <v>3988</v>
      </c>
      <c r="BS2424" s="9" t="s">
        <v>5537</v>
      </c>
    </row>
    <row r="2425" spans="1:71" s="20" customFormat="1" x14ac:dyDescent="0.35">
      <c r="A2425" s="95" t="s">
        <v>3989</v>
      </c>
      <c r="B2425" s="8" t="s">
        <v>3990</v>
      </c>
      <c r="C2425" s="3" t="str">
        <f>_xlfn.XLOOKUP(B2425,'[1]daily break down'!$D:$D,'[1]daily break down'!$E:$E,"")</f>
        <v>CENTRE</v>
      </c>
      <c r="D2425" s="1" t="s">
        <v>21</v>
      </c>
      <c r="E2425" s="1" t="s">
        <v>122</v>
      </c>
      <c r="F2425" s="3" t="s">
        <v>37</v>
      </c>
      <c r="G2425" s="1" t="s">
        <v>3991</v>
      </c>
      <c r="H2425" s="34" t="str">
        <f>_xlfn.XLOOKUP(B2425,[2]CALCULATION!$B:$B,[2]CALCULATION!$H:$H,"")</f>
        <v>ZTE</v>
      </c>
      <c r="I2425" s="28">
        <v>0</v>
      </c>
      <c r="J2425" s="28">
        <v>0</v>
      </c>
      <c r="K2425" s="28">
        <v>0</v>
      </c>
      <c r="L2425" s="28">
        <v>0</v>
      </c>
      <c r="M2425" s="28">
        <v>0</v>
      </c>
      <c r="N2425" s="28">
        <v>0</v>
      </c>
      <c r="O2425" s="28">
        <v>0</v>
      </c>
      <c r="P2425" s="28">
        <v>0</v>
      </c>
      <c r="Q2425" s="28">
        <v>0</v>
      </c>
      <c r="R2425" s="28">
        <v>0</v>
      </c>
      <c r="S2425" s="93">
        <v>0</v>
      </c>
      <c r="T2425" s="93">
        <f>_xlfn.XLOOKUP(B2425,'[3]Nur des jours'!$B:$B,'[3]Nur des jours'!$U:$U,"")</f>
        <v>0</v>
      </c>
      <c r="U2425" s="93">
        <v>0</v>
      </c>
      <c r="V2425" s="93">
        <v>0</v>
      </c>
      <c r="W2425" s="93">
        <v>0</v>
      </c>
      <c r="X2425" s="93">
        <v>0</v>
      </c>
      <c r="Y2425" s="93">
        <v>0</v>
      </c>
      <c r="Z2425" s="93">
        <v>0</v>
      </c>
      <c r="AA2425" s="93">
        <v>0</v>
      </c>
      <c r="AB2425" s="93">
        <v>0</v>
      </c>
      <c r="AC2425" s="93">
        <f>_xlfn.XLOOKUP(B2425,'[3]Nur des jours'!$B:$B,'[3]Nur des jours'!$N:$N,"")</f>
        <v>0</v>
      </c>
      <c r="AD2425" s="93">
        <v>0</v>
      </c>
      <c r="AE2425" s="93">
        <v>0</v>
      </c>
      <c r="AF2425" s="93">
        <v>0</v>
      </c>
      <c r="AG2425" s="93"/>
      <c r="AH2425" s="93">
        <v>0</v>
      </c>
      <c r="AI2425" s="93">
        <v>0</v>
      </c>
      <c r="AJ2425" s="93">
        <v>0</v>
      </c>
      <c r="AK2425" s="93">
        <v>0</v>
      </c>
      <c r="AL2425" s="93">
        <v>0</v>
      </c>
      <c r="AM2425" s="49" t="s">
        <v>5598</v>
      </c>
      <c r="AN2425" s="49"/>
      <c r="AO2425" s="48" t="str" cm="1">
        <f t="array" ref="AO2425">IFERROR(_xlfn.IFS(
AQ2425="MPR ISSUE","PDH",
AQ2425="BSS Hardware Issue","BSS",
AQ2425="Sites strategiques, MLL, Pylone, etc.","ENVTECH",
AQ2425="AKTIVCO DEFAUT GE &amp; POWER Cabinet","AKTIVCO",
AQ2425="AKTIVCO Coupure ENEO &amp; Baisse de tension","AKTIVCO GRID ONLY",
AQ2425="Coupure ENEO &amp; Baisse de tension","IHS GRID ONLY",
AQ2425="Defaut GE &amp; POWER Cabinet","IHS",
AQ2425="Sharing","Partners",
AQ2425="Sites strategiques &amp; DataCenter","SST &amp; DC",
AQ2425="Exclu","Exclu",
AQ2425="SAT","SAT",
AQ2425="SPARE-ISSUE","SPARE-ISSUE",
AQ2425="Fiber CAmtel","TRANS_FO_CAMTEL",
AQ2425="Fiber AOF","Fiber AOF",
AQ2425="Projet OCM (HUAWEI)","TRAVAUX-HUAWEI",
AQ2425="Projet OCM (NOKIA)","TRAVAUX-NOKIA",
AQ2425="ACCESS-ISSUE","ACCESS-ISSUE",
AQ2425="Projet OCM (ZTE, NOKIA, autres projets)","TRAVAUX OCM",
AQ2425="No root CAuse","No root cause",
AQ2425="ODU HS","PDH",
AQ2425="IP &amp; VLAN","PDH",
AQ2425="Warehouse HUAWEI","SPARE-ISSUE",
AQ2425="SPARE-HS","SPARE-ISSUE",
AQ2425="Power Telco","BSS",AQ2425="no impacts","no impacts"
),"")</f>
        <v>Exclu</v>
      </c>
      <c r="AP2425" s="48" t="str" cm="1">
        <f t="array" ref="AP2425">IFERROR(_xlfn.IFS(
AQ2425="MPR ISSUE","TX ISSUE",
AQ2425="BSS Hardware Issue","RAN ISSUE",
AQ2425="Sites strategiques, MLL, Pylone, etc.","ENVTECH",
AQ2425="AKTIVCO DEFAUT GE &amp; POWER Cabinet","POWER ISSUE",
AQ2425="AKTIVCO Coupure ENEO &amp; Baisse de tension","POWER ISSUE",
AQ2425="Coupure ENEO &amp; Baisse de tension","POWER ISSUE",
AQ2425="Defaut GE &amp; POWER Cabinet","POWER ISSUE",
AQ2425="Sharing","POWER ISSUE",
AQ2425="Sites strategiques &amp; DataCenter","POWER ISSUE",
AQ2425="Exclu","Exclu",
AQ2425="SAT","TX ISSUE",
AQ2425="SPARE-ISSUE","SPARE-ISSUE",
AQ2425="Fiber CAmtel","TX ISSUE",
AQ2425="Fiber AOF","TX ISSUE",
AQ2425="Projet OCM (HUAWEI)","TRAVAUX-HUAWEI",
AQ2425="Projet OCM (NOKIA)","TRAVAUX -NOKIA",
AQ2425="ACCESS-ISSUE","ACCESS-ISSUE",
AQ2425="Projet OCM (ZTE, NOKIA, autres projets)","TRAVAUX OCM",
AQ2425="No root CAuse","No root cause",
AQ2425="ODU HS","TX ISSUE",
AQ2425="IP &amp; VLAN","TX ISSUE",
AQ2425="Warehouse HUAWEI","SPARE-ISSUE",
AQ2425="SPARE-HS","SPARE-ISSUE",
AQ2425="Power Telco","RAN ISSUE",AQ2425="no impacts","no impacts"
),"")</f>
        <v>Exclu</v>
      </c>
      <c r="AQ2425" s="67" t="s">
        <v>5598</v>
      </c>
      <c r="AR2425" s="48" t="str" cm="1">
        <f t="array" ref="AR2425">IFERROR(_xlfn.IFS(
AQ2425="MPR ISSUE","ACTIVE",
AQ2425="BSS Hardware Issue","ACTIVE",
AQ2425="Sites strategiques, MLL, Pylone, etc.","PASSIVE",
AQ2425="AKTIVCO DEFAUT GE &amp; POWER Cabinet","PASSIVE",
AQ2425="AKTIVCO Coupure ENEO &amp; Baisse de tension","PASSIVE",
AQ2425="Coupure ENEO &amp; Baisse de tension","PASSIVE",
AQ2425="Defaut GE &amp; POWER Cabinet","PASSIVE",
AQ2425="Sharing","PASSIVE",
AQ2425="Sites strategiques &amp; DataCenter","PASSIVE",
AQ2425="Exclu","Exclu",
AQ2425="SAT","ACTIVE",
AQ2425="SPARE-ISSUE","SPARE-ISSUE",
AQ2425="Fiber CAmtel","ACTIVE",
AQ2425="Fiber AOF","ACTIVE",
AQ2425="Projet OCM (HUAWEI)","PLANNED WORKS",
AQ2425="Projet OCM (NOKIA)","PLANNED WORKS",
AQ2425="ACCESS-ISSUE","ACCESS-ISSUE",
AQ2425="Projet OCM (ZTE, NOKIA, autres projets)","PLANNED WORKS",
AQ2425="No root CAuse","No root cause",
AQ2425="ODU HS","ACTIVE",
AQ2425="IP &amp; VLAN","ACTIVE",
AQ2425="Warehouse HUAWEI","SPARE-ISSUE",
AQ2425="SPARE-HS","SPARE-ISSUE",
AQ2425="Power Telco","ACTIVE", AQ2425="no impacts","no impacts"
),"")</f>
        <v>Exclu</v>
      </c>
      <c r="AS2425" s="92" t="s">
        <v>5537</v>
      </c>
      <c r="AT2425" s="98" t="s">
        <v>3990</v>
      </c>
      <c r="AU2425" s="9"/>
      <c r="AV2425" s="17" t="s">
        <v>5537</v>
      </c>
      <c r="AW2425" s="7" t="s">
        <v>5537</v>
      </c>
      <c r="AX2425" s="6" t="s">
        <v>5537</v>
      </c>
      <c r="AY2425" s="7"/>
      <c r="AZ2425" s="3" t="s">
        <v>5537</v>
      </c>
      <c r="BA2425" s="18" t="s">
        <v>5537</v>
      </c>
      <c r="BB2425" s="18" t="s">
        <v>5537</v>
      </c>
      <c r="BC2425" s="18" t="s">
        <v>5537</v>
      </c>
      <c r="BD2425" s="18" t="s">
        <v>5537</v>
      </c>
      <c r="BE2425" s="18" t="s">
        <v>5537</v>
      </c>
      <c r="BF2425" s="18" t="s">
        <v>5537</v>
      </c>
      <c r="BG2425" s="18" t="s">
        <v>5537</v>
      </c>
      <c r="BH2425" s="18" t="s">
        <v>5537</v>
      </c>
      <c r="BI2425" s="18" t="s">
        <v>5537</v>
      </c>
      <c r="BJ2425" s="18" t="s">
        <v>5537</v>
      </c>
      <c r="BK2425" s="18" t="s">
        <v>5537</v>
      </c>
      <c r="BL2425" s="9" t="s">
        <v>5537</v>
      </c>
      <c r="BM2425" s="14" t="s">
        <v>5537</v>
      </c>
      <c r="BN2425" s="14" t="s">
        <v>5537</v>
      </c>
      <c r="BO2425" s="14" t="str">
        <f>_xlfn.XLOOKUP(B2425,'[4]cell downs 18042026 17h'!$B:$B,'[4]cell downs 18042026 17h'!$B:$B,"")</f>
        <v/>
      </c>
      <c r="BP2425" s="14" t="str">
        <f>_xlfn.XLOOKUP(B2425,'[5]Cells Huawei 19042026 15h'!$B:$B,'[5]Cells Huawei 19042026 15h'!$B:$B,"")</f>
        <v/>
      </c>
      <c r="BQ2425" s="9" t="str">
        <f>_xlfn.XLOOKUP(B2425,'[6]cells down 19042026 9H40'!$B:$B,'[6]cells down 19042026 9H40'!$B:$B,"")</f>
        <v/>
      </c>
      <c r="BR2425" s="9" t="s">
        <v>5537</v>
      </c>
      <c r="BS2425" s="9" t="s">
        <v>5537</v>
      </c>
    </row>
    <row r="2426" spans="1:71" s="20" customFormat="1" x14ac:dyDescent="0.35">
      <c r="A2426" s="1" t="s">
        <v>3992</v>
      </c>
      <c r="B2426" s="8" t="s">
        <v>3993</v>
      </c>
      <c r="C2426" s="3" t="str">
        <f>_xlfn.XLOOKUP(B2426,'[1]daily break down'!$D:$D,'[1]daily break down'!$E:$E,"")</f>
        <v>CENTRE</v>
      </c>
      <c r="D2426" s="1" t="s">
        <v>11</v>
      </c>
      <c r="E2426" s="1" t="s">
        <v>705</v>
      </c>
      <c r="F2426" s="3" t="s">
        <v>226</v>
      </c>
      <c r="G2426" s="1" t="s">
        <v>3994</v>
      </c>
      <c r="H2426" s="34" t="str">
        <f>_xlfn.XLOOKUP(B2426,[2]CALCULATION!$B:$B,[2]CALCULATION!$H:$H,"")</f>
        <v>ZTE</v>
      </c>
      <c r="I2426" s="28">
        <v>0</v>
      </c>
      <c r="J2426" s="28">
        <v>0</v>
      </c>
      <c r="K2426" s="28">
        <v>0</v>
      </c>
      <c r="L2426" s="28">
        <v>0</v>
      </c>
      <c r="M2426" s="28">
        <v>0</v>
      </c>
      <c r="N2426" s="28">
        <v>0</v>
      </c>
      <c r="O2426" s="28">
        <v>0</v>
      </c>
      <c r="P2426" s="28">
        <v>0</v>
      </c>
      <c r="Q2426" s="28">
        <v>0</v>
      </c>
      <c r="R2426" s="28">
        <v>0</v>
      </c>
      <c r="S2426" s="93">
        <v>0</v>
      </c>
      <c r="T2426" s="93">
        <f>_xlfn.XLOOKUP(B2426,'[3]Nur des jours'!$B:$B,'[3]Nur des jours'!$U:$U,"")</f>
        <v>0</v>
      </c>
      <c r="U2426" s="93">
        <v>0</v>
      </c>
      <c r="V2426" s="93">
        <v>0</v>
      </c>
      <c r="W2426" s="93">
        <v>0</v>
      </c>
      <c r="X2426" s="93">
        <v>0</v>
      </c>
      <c r="Y2426" s="93">
        <v>0</v>
      </c>
      <c r="Z2426" s="93">
        <v>0</v>
      </c>
      <c r="AA2426" s="93">
        <v>0</v>
      </c>
      <c r="AB2426" s="93">
        <v>0</v>
      </c>
      <c r="AC2426" s="93">
        <f>_xlfn.XLOOKUP(B2426,'[3]Nur des jours'!$B:$B,'[3]Nur des jours'!$N:$N,"")</f>
        <v>0</v>
      </c>
      <c r="AD2426" s="93">
        <v>0</v>
      </c>
      <c r="AE2426" s="93">
        <v>0</v>
      </c>
      <c r="AF2426" s="93">
        <v>0</v>
      </c>
      <c r="AG2426" s="93"/>
      <c r="AH2426" s="93">
        <v>0</v>
      </c>
      <c r="AI2426" s="93">
        <v>0</v>
      </c>
      <c r="AJ2426" s="93">
        <v>0</v>
      </c>
      <c r="AK2426" s="93">
        <v>0</v>
      </c>
      <c r="AL2426" s="93">
        <v>0</v>
      </c>
      <c r="AM2426" s="49" t="s">
        <v>5598</v>
      </c>
      <c r="AN2426" s="49"/>
      <c r="AO2426" s="48" t="str" cm="1">
        <f t="array" ref="AO2426">IFERROR(_xlfn.IFS(
AQ2426="MPR ISSUE","PDH",
AQ2426="BSS Hardware Issue","BSS",
AQ2426="Sites strategiques, MLL, Pylone, etc.","ENVTECH",
AQ2426="AKTIVCO DEFAUT GE &amp; POWER Cabinet","AKTIVCO",
AQ2426="AKTIVCO Coupure ENEO &amp; Baisse de tension","AKTIVCO GRID ONLY",
AQ2426="Coupure ENEO &amp; Baisse de tension","IHS GRID ONLY",
AQ2426="Defaut GE &amp; POWER Cabinet","IHS",
AQ2426="Sharing","Partners",
AQ2426="Sites strategiques &amp; DataCenter","SST &amp; DC",
AQ2426="Exclu","Exclu",
AQ2426="SAT","SAT",
AQ2426="SPARE-ISSUE","SPARE-ISSUE",
AQ2426="Fiber CAmtel","TRANS_FO_CAMTEL",
AQ2426="Fiber AOF","Fiber AOF",
AQ2426="Projet OCM (HUAWEI)","TRAVAUX-HUAWEI",
AQ2426="Projet OCM (NOKIA)","TRAVAUX-NOKIA",
AQ2426="ACCESS-ISSUE","ACCESS-ISSUE",
AQ2426="Projet OCM (ZTE, NOKIA, autres projets)","TRAVAUX OCM",
AQ2426="No root CAuse","No root cause",
AQ2426="ODU HS","PDH",
AQ2426="IP &amp; VLAN","PDH",
AQ2426="Warehouse HUAWEI","SPARE-ISSUE",
AQ2426="SPARE-HS","SPARE-ISSUE",
AQ2426="Power Telco","BSS",AQ2426="no impacts","no impacts"
),"")</f>
        <v>Exclu</v>
      </c>
      <c r="AP2426" s="48" t="str" cm="1">
        <f t="array" ref="AP2426">IFERROR(_xlfn.IFS(
AQ2426="MPR ISSUE","TX ISSUE",
AQ2426="BSS Hardware Issue","RAN ISSUE",
AQ2426="Sites strategiques, MLL, Pylone, etc.","ENVTECH",
AQ2426="AKTIVCO DEFAUT GE &amp; POWER Cabinet","POWER ISSUE",
AQ2426="AKTIVCO Coupure ENEO &amp; Baisse de tension","POWER ISSUE",
AQ2426="Coupure ENEO &amp; Baisse de tension","POWER ISSUE",
AQ2426="Defaut GE &amp; POWER Cabinet","POWER ISSUE",
AQ2426="Sharing","POWER ISSUE",
AQ2426="Sites strategiques &amp; DataCenter","POWER ISSUE",
AQ2426="Exclu","Exclu",
AQ2426="SAT","TX ISSUE",
AQ2426="SPARE-ISSUE","SPARE-ISSUE",
AQ2426="Fiber CAmtel","TX ISSUE",
AQ2426="Fiber AOF","TX ISSUE",
AQ2426="Projet OCM (HUAWEI)","TRAVAUX-HUAWEI",
AQ2426="Projet OCM (NOKIA)","TRAVAUX -NOKIA",
AQ2426="ACCESS-ISSUE","ACCESS-ISSUE",
AQ2426="Projet OCM (ZTE, NOKIA, autres projets)","TRAVAUX OCM",
AQ2426="No root CAuse","No root cause",
AQ2426="ODU HS","TX ISSUE",
AQ2426="IP &amp; VLAN","TX ISSUE",
AQ2426="Warehouse HUAWEI","SPARE-ISSUE",
AQ2426="SPARE-HS","SPARE-ISSUE",
AQ2426="Power Telco","RAN ISSUE",AQ2426="no impacts","no impacts"
),"")</f>
        <v>Exclu</v>
      </c>
      <c r="AQ2426" s="67" t="s">
        <v>5598</v>
      </c>
      <c r="AR2426" s="48" t="str" cm="1">
        <f t="array" ref="AR2426">IFERROR(_xlfn.IFS(
AQ2426="MPR ISSUE","ACTIVE",
AQ2426="BSS Hardware Issue","ACTIVE",
AQ2426="Sites strategiques, MLL, Pylone, etc.","PASSIVE",
AQ2426="AKTIVCO DEFAUT GE &amp; POWER Cabinet","PASSIVE",
AQ2426="AKTIVCO Coupure ENEO &amp; Baisse de tension","PASSIVE",
AQ2426="Coupure ENEO &amp; Baisse de tension","PASSIVE",
AQ2426="Defaut GE &amp; POWER Cabinet","PASSIVE",
AQ2426="Sharing","PASSIVE",
AQ2426="Sites strategiques &amp; DataCenter","PASSIVE",
AQ2426="Exclu","Exclu",
AQ2426="SAT","ACTIVE",
AQ2426="SPARE-ISSUE","SPARE-ISSUE",
AQ2426="Fiber CAmtel","ACTIVE",
AQ2426="Fiber AOF","ACTIVE",
AQ2426="Projet OCM (HUAWEI)","PLANNED WORKS",
AQ2426="Projet OCM (NOKIA)","PLANNED WORKS",
AQ2426="ACCESS-ISSUE","ACCESS-ISSUE",
AQ2426="Projet OCM (ZTE, NOKIA, autres projets)","PLANNED WORKS",
AQ2426="No root CAuse","No root cause",
AQ2426="ODU HS","ACTIVE",
AQ2426="IP &amp; VLAN","ACTIVE",
AQ2426="Warehouse HUAWEI","SPARE-ISSUE",
AQ2426="SPARE-HS","SPARE-ISSUE",
AQ2426="Power Telco","ACTIVE", AQ2426="no impacts","no impacts"
),"")</f>
        <v>Exclu</v>
      </c>
      <c r="AS2426" s="92" t="s">
        <v>5537</v>
      </c>
      <c r="AT2426" s="98" t="s">
        <v>3993</v>
      </c>
      <c r="AU2426" s="9"/>
      <c r="AV2426" s="17" t="s">
        <v>5537</v>
      </c>
      <c r="AW2426" s="7" t="s">
        <v>5537</v>
      </c>
      <c r="AX2426" s="6" t="s">
        <v>5537</v>
      </c>
      <c r="AY2426" s="7"/>
      <c r="AZ2426" s="3" t="s">
        <v>5537</v>
      </c>
      <c r="BA2426" s="18" t="s">
        <v>5537</v>
      </c>
      <c r="BB2426" s="18" t="s">
        <v>5537</v>
      </c>
      <c r="BC2426" s="18" t="s">
        <v>5537</v>
      </c>
      <c r="BD2426" s="18" t="s">
        <v>5537</v>
      </c>
      <c r="BE2426" s="18" t="s">
        <v>5537</v>
      </c>
      <c r="BF2426" s="18" t="s">
        <v>5537</v>
      </c>
      <c r="BG2426" s="18" t="s">
        <v>5537</v>
      </c>
      <c r="BH2426" s="18" t="s">
        <v>5537</v>
      </c>
      <c r="BI2426" s="18" t="s">
        <v>5537</v>
      </c>
      <c r="BJ2426" s="18" t="s">
        <v>5537</v>
      </c>
      <c r="BK2426" s="18" t="s">
        <v>5537</v>
      </c>
      <c r="BL2426" s="9" t="s">
        <v>5537</v>
      </c>
      <c r="BM2426" s="14" t="s">
        <v>5537</v>
      </c>
      <c r="BN2426" s="14" t="s">
        <v>5537</v>
      </c>
      <c r="BO2426" s="14" t="str">
        <f>_xlfn.XLOOKUP(B2426,'[4]cell downs 18042026 17h'!$B:$B,'[4]cell downs 18042026 17h'!$B:$B,"")</f>
        <v/>
      </c>
      <c r="BP2426" s="14" t="str">
        <f>_xlfn.XLOOKUP(B2426,'[5]Cells Huawei 19042026 15h'!$B:$B,'[5]Cells Huawei 19042026 15h'!$B:$B,"")</f>
        <v/>
      </c>
      <c r="BQ2426" s="9" t="str">
        <f>_xlfn.XLOOKUP(B2426,'[6]cells down 19042026 9H40'!$B:$B,'[6]cells down 19042026 9H40'!$B:$B,"")</f>
        <v/>
      </c>
      <c r="BR2426" s="9" t="s">
        <v>3993</v>
      </c>
      <c r="BS2426" s="9" t="s">
        <v>1129</v>
      </c>
    </row>
    <row r="2427" spans="1:71" s="20" customFormat="1" x14ac:dyDescent="0.35">
      <c r="A2427" s="95" t="s">
        <v>3995</v>
      </c>
      <c r="B2427" s="8" t="s">
        <v>3996</v>
      </c>
      <c r="C2427" s="3" t="str">
        <f>_xlfn.XLOOKUP(B2427,'[1]daily break down'!$D:$D,'[1]daily break down'!$E:$E,"")</f>
        <v>CENTRE</v>
      </c>
      <c r="D2427" s="1" t="s">
        <v>11</v>
      </c>
      <c r="E2427" s="1" t="s">
        <v>12</v>
      </c>
      <c r="F2427" s="3" t="s">
        <v>226</v>
      </c>
      <c r="G2427" s="1" t="s">
        <v>3997</v>
      </c>
      <c r="H2427" s="34" t="str">
        <f>_xlfn.XLOOKUP(B2427,[2]CALCULATION!$B:$B,[2]CALCULATION!$H:$H,"")</f>
        <v>ZTE</v>
      </c>
      <c r="I2427" s="28">
        <v>0</v>
      </c>
      <c r="J2427" s="28">
        <v>0</v>
      </c>
      <c r="K2427" s="28">
        <v>0</v>
      </c>
      <c r="L2427" s="28">
        <v>0</v>
      </c>
      <c r="M2427" s="28">
        <v>0</v>
      </c>
      <c r="N2427" s="28">
        <v>0</v>
      </c>
      <c r="O2427" s="28">
        <v>0</v>
      </c>
      <c r="P2427" s="28">
        <v>0</v>
      </c>
      <c r="Q2427" s="28">
        <v>0</v>
      </c>
      <c r="R2427" s="28">
        <v>0</v>
      </c>
      <c r="S2427" s="93">
        <v>0</v>
      </c>
      <c r="T2427" s="93">
        <f>_xlfn.XLOOKUP(B2427,'[3]Nur des jours'!$B:$B,'[3]Nur des jours'!$U:$U,"")</f>
        <v>0</v>
      </c>
      <c r="U2427" s="93">
        <v>0</v>
      </c>
      <c r="V2427" s="93">
        <v>0</v>
      </c>
      <c r="W2427" s="93">
        <v>0</v>
      </c>
      <c r="X2427" s="93">
        <v>0</v>
      </c>
      <c r="Y2427" s="93">
        <v>0</v>
      </c>
      <c r="Z2427" s="93">
        <v>0</v>
      </c>
      <c r="AA2427" s="93">
        <v>0</v>
      </c>
      <c r="AB2427" s="93">
        <v>0</v>
      </c>
      <c r="AC2427" s="93">
        <f>_xlfn.XLOOKUP(B2427,'[3]Nur des jours'!$B:$B,'[3]Nur des jours'!$N:$N,"")</f>
        <v>0</v>
      </c>
      <c r="AD2427" s="93">
        <v>0</v>
      </c>
      <c r="AE2427" s="93">
        <v>0</v>
      </c>
      <c r="AF2427" s="93">
        <v>0</v>
      </c>
      <c r="AG2427" s="93"/>
      <c r="AH2427" s="93">
        <v>0</v>
      </c>
      <c r="AI2427" s="93">
        <v>0</v>
      </c>
      <c r="AJ2427" s="93">
        <v>0</v>
      </c>
      <c r="AK2427" s="93">
        <v>0</v>
      </c>
      <c r="AL2427" s="93">
        <v>0</v>
      </c>
      <c r="AM2427" s="49" t="s">
        <v>5598</v>
      </c>
      <c r="AN2427" s="49"/>
      <c r="AO2427" s="48" t="str" cm="1">
        <f t="array" ref="AO2427">IFERROR(_xlfn.IFS(
AQ2427="MPR ISSUE","PDH",
AQ2427="BSS Hardware Issue","BSS",
AQ2427="Sites strategiques, MLL, Pylone, etc.","ENVTECH",
AQ2427="AKTIVCO DEFAUT GE &amp; POWER Cabinet","AKTIVCO",
AQ2427="AKTIVCO Coupure ENEO &amp; Baisse de tension","AKTIVCO GRID ONLY",
AQ2427="Coupure ENEO &amp; Baisse de tension","IHS GRID ONLY",
AQ2427="Defaut GE &amp; POWER Cabinet","IHS",
AQ2427="Sharing","Partners",
AQ2427="Sites strategiques &amp; DataCenter","SST &amp; DC",
AQ2427="Exclu","Exclu",
AQ2427="SAT","SAT",
AQ2427="SPARE-ISSUE","SPARE-ISSUE",
AQ2427="Fiber CAmtel","TRANS_FO_CAMTEL",
AQ2427="Fiber AOF","Fiber AOF",
AQ2427="Projet OCM (HUAWEI)","TRAVAUX-HUAWEI",
AQ2427="Projet OCM (NOKIA)","TRAVAUX-NOKIA",
AQ2427="ACCESS-ISSUE","ACCESS-ISSUE",
AQ2427="Projet OCM (ZTE, NOKIA, autres projets)","TRAVAUX OCM",
AQ2427="No root CAuse","No root cause",
AQ2427="ODU HS","PDH",
AQ2427="IP &amp; VLAN","PDH",
AQ2427="Warehouse HUAWEI","SPARE-ISSUE",
AQ2427="SPARE-HS","SPARE-ISSUE",
AQ2427="Power Telco","BSS",AQ2427="no impacts","no impacts"
),"")</f>
        <v>Exclu</v>
      </c>
      <c r="AP2427" s="48" t="str" cm="1">
        <f t="array" ref="AP2427">IFERROR(_xlfn.IFS(
AQ2427="MPR ISSUE","TX ISSUE",
AQ2427="BSS Hardware Issue","RAN ISSUE",
AQ2427="Sites strategiques, MLL, Pylone, etc.","ENVTECH",
AQ2427="AKTIVCO DEFAUT GE &amp; POWER Cabinet","POWER ISSUE",
AQ2427="AKTIVCO Coupure ENEO &amp; Baisse de tension","POWER ISSUE",
AQ2427="Coupure ENEO &amp; Baisse de tension","POWER ISSUE",
AQ2427="Defaut GE &amp; POWER Cabinet","POWER ISSUE",
AQ2427="Sharing","POWER ISSUE",
AQ2427="Sites strategiques &amp; DataCenter","POWER ISSUE",
AQ2427="Exclu","Exclu",
AQ2427="SAT","TX ISSUE",
AQ2427="SPARE-ISSUE","SPARE-ISSUE",
AQ2427="Fiber CAmtel","TX ISSUE",
AQ2427="Fiber AOF","TX ISSUE",
AQ2427="Projet OCM (HUAWEI)","TRAVAUX-HUAWEI",
AQ2427="Projet OCM (NOKIA)","TRAVAUX -NOKIA",
AQ2427="ACCESS-ISSUE","ACCESS-ISSUE",
AQ2427="Projet OCM (ZTE, NOKIA, autres projets)","TRAVAUX OCM",
AQ2427="No root CAuse","No root cause",
AQ2427="ODU HS","TX ISSUE",
AQ2427="IP &amp; VLAN","TX ISSUE",
AQ2427="Warehouse HUAWEI","SPARE-ISSUE",
AQ2427="SPARE-HS","SPARE-ISSUE",
AQ2427="Power Telco","RAN ISSUE",AQ2427="no impacts","no impacts"
),"")</f>
        <v>Exclu</v>
      </c>
      <c r="AQ2427" s="67" t="s">
        <v>5598</v>
      </c>
      <c r="AR2427" s="48" t="str" cm="1">
        <f t="array" ref="AR2427">IFERROR(_xlfn.IFS(
AQ2427="MPR ISSUE","ACTIVE",
AQ2427="BSS Hardware Issue","ACTIVE",
AQ2427="Sites strategiques, MLL, Pylone, etc.","PASSIVE",
AQ2427="AKTIVCO DEFAUT GE &amp; POWER Cabinet","PASSIVE",
AQ2427="AKTIVCO Coupure ENEO &amp; Baisse de tension","PASSIVE",
AQ2427="Coupure ENEO &amp; Baisse de tension","PASSIVE",
AQ2427="Defaut GE &amp; POWER Cabinet","PASSIVE",
AQ2427="Sharing","PASSIVE",
AQ2427="Sites strategiques &amp; DataCenter","PASSIVE",
AQ2427="Exclu","Exclu",
AQ2427="SAT","ACTIVE",
AQ2427="SPARE-ISSUE","SPARE-ISSUE",
AQ2427="Fiber CAmtel","ACTIVE",
AQ2427="Fiber AOF","ACTIVE",
AQ2427="Projet OCM (HUAWEI)","PLANNED WORKS",
AQ2427="Projet OCM (NOKIA)","PLANNED WORKS",
AQ2427="ACCESS-ISSUE","ACCESS-ISSUE",
AQ2427="Projet OCM (ZTE, NOKIA, autres projets)","PLANNED WORKS",
AQ2427="No root CAuse","No root cause",
AQ2427="ODU HS","ACTIVE",
AQ2427="IP &amp; VLAN","ACTIVE",
AQ2427="Warehouse HUAWEI","SPARE-ISSUE",
AQ2427="SPARE-HS","SPARE-ISSUE",
AQ2427="Power Telco","ACTIVE", AQ2427="no impacts","no impacts"
),"")</f>
        <v>Exclu</v>
      </c>
      <c r="AS2427" s="92" t="s">
        <v>5537</v>
      </c>
      <c r="AT2427" s="98" t="s">
        <v>3996</v>
      </c>
      <c r="AU2427" s="9"/>
      <c r="AV2427" s="17" t="s">
        <v>5537</v>
      </c>
      <c r="AW2427" s="7" t="s">
        <v>5537</v>
      </c>
      <c r="AX2427" s="6" t="s">
        <v>5537</v>
      </c>
      <c r="AY2427" s="7"/>
      <c r="AZ2427" s="3" t="s">
        <v>5537</v>
      </c>
      <c r="BA2427" s="18" t="s">
        <v>5537</v>
      </c>
      <c r="BB2427" s="18" t="s">
        <v>5537</v>
      </c>
      <c r="BC2427" s="18" t="s">
        <v>5537</v>
      </c>
      <c r="BD2427" s="18" t="s">
        <v>5537</v>
      </c>
      <c r="BE2427" s="18" t="s">
        <v>5537</v>
      </c>
      <c r="BF2427" s="18" t="s">
        <v>5537</v>
      </c>
      <c r="BG2427" s="18" t="s">
        <v>5537</v>
      </c>
      <c r="BH2427" s="18" t="s">
        <v>5537</v>
      </c>
      <c r="BI2427" s="18" t="s">
        <v>5537</v>
      </c>
      <c r="BJ2427" s="18" t="s">
        <v>5537</v>
      </c>
      <c r="BK2427" s="18" t="s">
        <v>5537</v>
      </c>
      <c r="BL2427" s="9" t="s">
        <v>5537</v>
      </c>
      <c r="BM2427" s="14" t="s">
        <v>5537</v>
      </c>
      <c r="BN2427" s="14" t="s">
        <v>5537</v>
      </c>
      <c r="BO2427" s="14" t="str">
        <f>_xlfn.XLOOKUP(B2427,'[4]cell downs 18042026 17h'!$B:$B,'[4]cell downs 18042026 17h'!$B:$B,"")</f>
        <v/>
      </c>
      <c r="BP2427" s="14" t="str">
        <f>_xlfn.XLOOKUP(B2427,'[5]Cells Huawei 19042026 15h'!$B:$B,'[5]Cells Huawei 19042026 15h'!$B:$B,"")</f>
        <v/>
      </c>
      <c r="BQ2427" s="9" t="str">
        <f>_xlfn.XLOOKUP(B2427,'[6]cells down 19042026 9H40'!$B:$B,'[6]cells down 19042026 9H40'!$B:$B,"")</f>
        <v/>
      </c>
      <c r="BR2427" s="9" t="s">
        <v>3996</v>
      </c>
      <c r="BS2427" s="9" t="s">
        <v>5537</v>
      </c>
    </row>
    <row r="2428" spans="1:71" s="20" customFormat="1" x14ac:dyDescent="0.35">
      <c r="A2428" s="95" t="s">
        <v>3615</v>
      </c>
      <c r="B2428" s="8" t="s">
        <v>4009</v>
      </c>
      <c r="C2428" s="3" t="str">
        <f>_xlfn.XLOOKUP(B2428,'[1]daily break down'!$D:$D,'[1]daily break down'!$E:$E,"")</f>
        <v>CENTRE</v>
      </c>
      <c r="D2428" s="1" t="s">
        <v>21</v>
      </c>
      <c r="E2428" s="1"/>
      <c r="F2428" s="3" t="s">
        <v>226</v>
      </c>
      <c r="G2428" s="1" t="s">
        <v>3615</v>
      </c>
      <c r="H2428" s="34" t="str">
        <f>_xlfn.XLOOKUP(B2428,[2]CALCULATION!$B:$B,[2]CALCULATION!$H:$H,"")</f>
        <v>ZTE</v>
      </c>
      <c r="I2428" s="28">
        <v>0</v>
      </c>
      <c r="J2428" s="28">
        <v>0</v>
      </c>
      <c r="K2428" s="28">
        <v>0</v>
      </c>
      <c r="L2428" s="28">
        <v>0</v>
      </c>
      <c r="M2428" s="28">
        <v>0</v>
      </c>
      <c r="N2428" s="28">
        <v>0</v>
      </c>
      <c r="O2428" s="28">
        <v>0</v>
      </c>
      <c r="P2428" s="28">
        <v>0</v>
      </c>
      <c r="Q2428" s="28">
        <v>0</v>
      </c>
      <c r="R2428" s="28">
        <v>0</v>
      </c>
      <c r="S2428" s="93">
        <v>0</v>
      </c>
      <c r="T2428" s="93">
        <f>_xlfn.XLOOKUP(B2428,'[3]Nur des jours'!$B:$B,'[3]Nur des jours'!$U:$U,"")</f>
        <v>0</v>
      </c>
      <c r="U2428" s="93">
        <v>0</v>
      </c>
      <c r="V2428" s="93">
        <v>0</v>
      </c>
      <c r="W2428" s="93">
        <v>0</v>
      </c>
      <c r="X2428" s="93">
        <v>0</v>
      </c>
      <c r="Y2428" s="93">
        <v>0</v>
      </c>
      <c r="Z2428" s="93">
        <v>0</v>
      </c>
      <c r="AA2428" s="93">
        <v>0</v>
      </c>
      <c r="AB2428" s="93">
        <v>0</v>
      </c>
      <c r="AC2428" s="93">
        <f>_xlfn.XLOOKUP(B2428,'[3]Nur des jours'!$B:$B,'[3]Nur des jours'!$N:$N,"")</f>
        <v>0</v>
      </c>
      <c r="AD2428" s="93">
        <v>0</v>
      </c>
      <c r="AE2428" s="93">
        <v>0</v>
      </c>
      <c r="AF2428" s="93">
        <v>0</v>
      </c>
      <c r="AG2428" s="93"/>
      <c r="AH2428" s="93">
        <v>0</v>
      </c>
      <c r="AI2428" s="93">
        <v>0</v>
      </c>
      <c r="AJ2428" s="93">
        <v>0</v>
      </c>
      <c r="AK2428" s="93">
        <v>0</v>
      </c>
      <c r="AL2428" s="93">
        <v>0</v>
      </c>
      <c r="AM2428" s="49" t="s">
        <v>5598</v>
      </c>
      <c r="AN2428" s="49"/>
      <c r="AO2428" s="48" t="str" cm="1">
        <f t="array" ref="AO2428">IFERROR(_xlfn.IFS(
AQ2428="MPR ISSUE","PDH",
AQ2428="BSS Hardware Issue","BSS",
AQ2428="Sites strategiques, MLL, Pylone, etc.","ENVTECH",
AQ2428="AKTIVCO DEFAUT GE &amp; POWER Cabinet","AKTIVCO",
AQ2428="AKTIVCO Coupure ENEO &amp; Baisse de tension","AKTIVCO GRID ONLY",
AQ2428="Coupure ENEO &amp; Baisse de tension","IHS GRID ONLY",
AQ2428="Defaut GE &amp; POWER Cabinet","IHS",
AQ2428="Sharing","Partners",
AQ2428="Sites strategiques &amp; DataCenter","SST &amp; DC",
AQ2428="Exclu","Exclu",
AQ2428="SAT","SAT",
AQ2428="SPARE-ISSUE","SPARE-ISSUE",
AQ2428="Fiber CAmtel","TRANS_FO_CAMTEL",
AQ2428="Fiber AOF","Fiber AOF",
AQ2428="Projet OCM (HUAWEI)","TRAVAUX-HUAWEI",
AQ2428="Projet OCM (NOKIA)","TRAVAUX-NOKIA",
AQ2428="ACCESS-ISSUE","ACCESS-ISSUE",
AQ2428="Projet OCM (ZTE, NOKIA, autres projets)","TRAVAUX OCM",
AQ2428="No root CAuse","No root cause",
AQ2428="ODU HS","PDH",
AQ2428="IP &amp; VLAN","PDH",
AQ2428="Warehouse HUAWEI","SPARE-ISSUE",
AQ2428="SPARE-HS","SPARE-ISSUE",
AQ2428="Power Telco","BSS",AQ2428="no impacts","no impacts"
),"")</f>
        <v>Exclu</v>
      </c>
      <c r="AP2428" s="48" t="str" cm="1">
        <f t="array" ref="AP2428">IFERROR(_xlfn.IFS(
AQ2428="MPR ISSUE","TX ISSUE",
AQ2428="BSS Hardware Issue","RAN ISSUE",
AQ2428="Sites strategiques, MLL, Pylone, etc.","ENVTECH",
AQ2428="AKTIVCO DEFAUT GE &amp; POWER Cabinet","POWER ISSUE",
AQ2428="AKTIVCO Coupure ENEO &amp; Baisse de tension","POWER ISSUE",
AQ2428="Coupure ENEO &amp; Baisse de tension","POWER ISSUE",
AQ2428="Defaut GE &amp; POWER Cabinet","POWER ISSUE",
AQ2428="Sharing","POWER ISSUE",
AQ2428="Sites strategiques &amp; DataCenter","POWER ISSUE",
AQ2428="Exclu","Exclu",
AQ2428="SAT","TX ISSUE",
AQ2428="SPARE-ISSUE","SPARE-ISSUE",
AQ2428="Fiber CAmtel","TX ISSUE",
AQ2428="Fiber AOF","TX ISSUE",
AQ2428="Projet OCM (HUAWEI)","TRAVAUX-HUAWEI",
AQ2428="Projet OCM (NOKIA)","TRAVAUX -NOKIA",
AQ2428="ACCESS-ISSUE","ACCESS-ISSUE",
AQ2428="Projet OCM (ZTE, NOKIA, autres projets)","TRAVAUX OCM",
AQ2428="No root CAuse","No root cause",
AQ2428="ODU HS","TX ISSUE",
AQ2428="IP &amp; VLAN","TX ISSUE",
AQ2428="Warehouse HUAWEI","SPARE-ISSUE",
AQ2428="SPARE-HS","SPARE-ISSUE",
AQ2428="Power Telco","RAN ISSUE",AQ2428="no impacts","no impacts"
),"")</f>
        <v>Exclu</v>
      </c>
      <c r="AQ2428" s="67" t="s">
        <v>5598</v>
      </c>
      <c r="AR2428" s="48" t="str" cm="1">
        <f t="array" ref="AR2428">IFERROR(_xlfn.IFS(
AQ2428="MPR ISSUE","ACTIVE",
AQ2428="BSS Hardware Issue","ACTIVE",
AQ2428="Sites strategiques, MLL, Pylone, etc.","PASSIVE",
AQ2428="AKTIVCO DEFAUT GE &amp; POWER Cabinet","PASSIVE",
AQ2428="AKTIVCO Coupure ENEO &amp; Baisse de tension","PASSIVE",
AQ2428="Coupure ENEO &amp; Baisse de tension","PASSIVE",
AQ2428="Defaut GE &amp; POWER Cabinet","PASSIVE",
AQ2428="Sharing","PASSIVE",
AQ2428="Sites strategiques &amp; DataCenter","PASSIVE",
AQ2428="Exclu","Exclu",
AQ2428="SAT","ACTIVE",
AQ2428="SPARE-ISSUE","SPARE-ISSUE",
AQ2428="Fiber CAmtel","ACTIVE",
AQ2428="Fiber AOF","ACTIVE",
AQ2428="Projet OCM (HUAWEI)","PLANNED WORKS",
AQ2428="Projet OCM (NOKIA)","PLANNED WORKS",
AQ2428="ACCESS-ISSUE","ACCESS-ISSUE",
AQ2428="Projet OCM (ZTE, NOKIA, autres projets)","PLANNED WORKS",
AQ2428="No root CAuse","No root cause",
AQ2428="ODU HS","ACTIVE",
AQ2428="IP &amp; VLAN","ACTIVE",
AQ2428="Warehouse HUAWEI","SPARE-ISSUE",
AQ2428="SPARE-HS","SPARE-ISSUE",
AQ2428="Power Telco","ACTIVE", AQ2428="no impacts","no impacts"
),"")</f>
        <v>Exclu</v>
      </c>
      <c r="AS2428" s="92" t="s">
        <v>5537</v>
      </c>
      <c r="AT2428" s="98" t="s">
        <v>4009</v>
      </c>
      <c r="AU2428" s="9"/>
      <c r="AV2428" s="17" t="s">
        <v>5537</v>
      </c>
      <c r="AW2428" s="7" t="s">
        <v>5537</v>
      </c>
      <c r="AX2428" s="6" t="s">
        <v>5537</v>
      </c>
      <c r="AY2428" s="7"/>
      <c r="AZ2428" s="3" t="s">
        <v>5537</v>
      </c>
      <c r="BA2428" s="18" t="s">
        <v>5537</v>
      </c>
      <c r="BB2428" s="18" t="s">
        <v>5537</v>
      </c>
      <c r="BC2428" s="18" t="s">
        <v>5537</v>
      </c>
      <c r="BD2428" s="18" t="s">
        <v>5537</v>
      </c>
      <c r="BE2428" s="18" t="s">
        <v>5537</v>
      </c>
      <c r="BF2428" s="18" t="s">
        <v>5537</v>
      </c>
      <c r="BG2428" s="18" t="s">
        <v>5537</v>
      </c>
      <c r="BH2428" s="18" t="s">
        <v>5537</v>
      </c>
      <c r="BI2428" s="18" t="s">
        <v>5537</v>
      </c>
      <c r="BJ2428" s="18" t="s">
        <v>5537</v>
      </c>
      <c r="BK2428" s="18" t="s">
        <v>5537</v>
      </c>
      <c r="BL2428" s="9" t="s">
        <v>5537</v>
      </c>
      <c r="BM2428" s="14" t="s">
        <v>5537</v>
      </c>
      <c r="BN2428" s="14" t="s">
        <v>5537</v>
      </c>
      <c r="BO2428" s="14" t="str">
        <f>_xlfn.XLOOKUP(B2428,'[4]cell downs 18042026 17h'!$B:$B,'[4]cell downs 18042026 17h'!$B:$B,"")</f>
        <v/>
      </c>
      <c r="BP2428" s="14" t="str">
        <f>_xlfn.XLOOKUP(B2428,'[5]Cells Huawei 19042026 15h'!$B:$B,'[5]Cells Huawei 19042026 15h'!$B:$B,"")</f>
        <v/>
      </c>
      <c r="BQ2428" s="9" t="str">
        <f>_xlfn.XLOOKUP(B2428,'[6]cells down 19042026 9H40'!$B:$B,'[6]cells down 19042026 9H40'!$B:$B,"")</f>
        <v/>
      </c>
      <c r="BR2428" s="9" t="s">
        <v>5537</v>
      </c>
      <c r="BS2428" s="9" t="s">
        <v>5537</v>
      </c>
    </row>
    <row r="2429" spans="1:71" s="20" customFormat="1" x14ac:dyDescent="0.35">
      <c r="A2429" s="1" t="s">
        <v>4010</v>
      </c>
      <c r="B2429" s="8" t="s">
        <v>4011</v>
      </c>
      <c r="C2429" s="3" t="str">
        <f>_xlfn.XLOOKUP(B2429,'[1]daily break down'!$D:$D,'[1]daily break down'!$E:$E,"")</f>
        <v>CENTRE</v>
      </c>
      <c r="D2429" s="1" t="s">
        <v>21</v>
      </c>
      <c r="E2429" s="1" t="s">
        <v>122</v>
      </c>
      <c r="F2429" s="3" t="s">
        <v>37</v>
      </c>
      <c r="G2429" s="1" t="s">
        <v>4012</v>
      </c>
      <c r="H2429" s="34" t="str">
        <f>_xlfn.XLOOKUP(B2429,[2]CALCULATION!$B:$B,[2]CALCULATION!$H:$H,"")</f>
        <v>ZTE</v>
      </c>
      <c r="I2429" s="28">
        <v>0</v>
      </c>
      <c r="J2429" s="28">
        <v>0</v>
      </c>
      <c r="K2429" s="28">
        <v>0</v>
      </c>
      <c r="L2429" s="28">
        <v>0</v>
      </c>
      <c r="M2429" s="28">
        <v>0</v>
      </c>
      <c r="N2429" s="28">
        <v>0</v>
      </c>
      <c r="O2429" s="28">
        <v>0</v>
      </c>
      <c r="P2429" s="28">
        <v>0</v>
      </c>
      <c r="Q2429" s="28">
        <v>0</v>
      </c>
      <c r="R2429" s="28">
        <v>0</v>
      </c>
      <c r="S2429" s="93">
        <v>0</v>
      </c>
      <c r="T2429" s="93">
        <f>_xlfn.XLOOKUP(B2429,'[3]Nur des jours'!$B:$B,'[3]Nur des jours'!$U:$U,"")</f>
        <v>0</v>
      </c>
      <c r="U2429" s="93">
        <v>0</v>
      </c>
      <c r="V2429" s="93">
        <v>0</v>
      </c>
      <c r="W2429" s="93">
        <v>0</v>
      </c>
      <c r="X2429" s="93">
        <v>0</v>
      </c>
      <c r="Y2429" s="93">
        <v>0</v>
      </c>
      <c r="Z2429" s="93">
        <v>0</v>
      </c>
      <c r="AA2429" s="93">
        <v>0</v>
      </c>
      <c r="AB2429" s="93">
        <v>0</v>
      </c>
      <c r="AC2429" s="93">
        <f>_xlfn.XLOOKUP(B2429,'[3]Nur des jours'!$B:$B,'[3]Nur des jours'!$N:$N,"")</f>
        <v>0</v>
      </c>
      <c r="AD2429" s="93">
        <v>0</v>
      </c>
      <c r="AE2429" s="93">
        <v>0</v>
      </c>
      <c r="AF2429" s="93">
        <v>0</v>
      </c>
      <c r="AG2429" s="93"/>
      <c r="AH2429" s="93">
        <v>0</v>
      </c>
      <c r="AI2429" s="93">
        <v>0</v>
      </c>
      <c r="AJ2429" s="93">
        <v>0</v>
      </c>
      <c r="AK2429" s="93">
        <v>0</v>
      </c>
      <c r="AL2429" s="93">
        <v>0</v>
      </c>
      <c r="AM2429" s="49" t="s">
        <v>5598</v>
      </c>
      <c r="AN2429" s="49"/>
      <c r="AO2429" s="48" t="str" cm="1">
        <f t="array" ref="AO2429">IFERROR(_xlfn.IFS(
AQ2429="MPR ISSUE","PDH",
AQ2429="BSS Hardware Issue","BSS",
AQ2429="Sites strategiques, MLL, Pylone, etc.","ENVTECH",
AQ2429="AKTIVCO DEFAUT GE &amp; POWER Cabinet","AKTIVCO",
AQ2429="AKTIVCO Coupure ENEO &amp; Baisse de tension","AKTIVCO GRID ONLY",
AQ2429="Coupure ENEO &amp; Baisse de tension","IHS GRID ONLY",
AQ2429="Defaut GE &amp; POWER Cabinet","IHS",
AQ2429="Sharing","Partners",
AQ2429="Sites strategiques &amp; DataCenter","SST &amp; DC",
AQ2429="Exclu","Exclu",
AQ2429="SAT","SAT",
AQ2429="SPARE-ISSUE","SPARE-ISSUE",
AQ2429="Fiber CAmtel","TRANS_FO_CAMTEL",
AQ2429="Fiber AOF","Fiber AOF",
AQ2429="Projet OCM (HUAWEI)","TRAVAUX-HUAWEI",
AQ2429="Projet OCM (NOKIA)","TRAVAUX-NOKIA",
AQ2429="ACCESS-ISSUE","ACCESS-ISSUE",
AQ2429="Projet OCM (ZTE, NOKIA, autres projets)","TRAVAUX OCM",
AQ2429="No root CAuse","No root cause",
AQ2429="ODU HS","PDH",
AQ2429="IP &amp; VLAN","PDH",
AQ2429="Warehouse HUAWEI","SPARE-ISSUE",
AQ2429="SPARE-HS","SPARE-ISSUE",
AQ2429="Power Telco","BSS",AQ2429="no impacts","no impacts"
),"")</f>
        <v>Exclu</v>
      </c>
      <c r="AP2429" s="48" t="str" cm="1">
        <f t="array" ref="AP2429">IFERROR(_xlfn.IFS(
AQ2429="MPR ISSUE","TX ISSUE",
AQ2429="BSS Hardware Issue","RAN ISSUE",
AQ2429="Sites strategiques, MLL, Pylone, etc.","ENVTECH",
AQ2429="AKTIVCO DEFAUT GE &amp; POWER Cabinet","POWER ISSUE",
AQ2429="AKTIVCO Coupure ENEO &amp; Baisse de tension","POWER ISSUE",
AQ2429="Coupure ENEO &amp; Baisse de tension","POWER ISSUE",
AQ2429="Defaut GE &amp; POWER Cabinet","POWER ISSUE",
AQ2429="Sharing","POWER ISSUE",
AQ2429="Sites strategiques &amp; DataCenter","POWER ISSUE",
AQ2429="Exclu","Exclu",
AQ2429="SAT","TX ISSUE",
AQ2429="SPARE-ISSUE","SPARE-ISSUE",
AQ2429="Fiber CAmtel","TX ISSUE",
AQ2429="Fiber AOF","TX ISSUE",
AQ2429="Projet OCM (HUAWEI)","TRAVAUX-HUAWEI",
AQ2429="Projet OCM (NOKIA)","TRAVAUX -NOKIA",
AQ2429="ACCESS-ISSUE","ACCESS-ISSUE",
AQ2429="Projet OCM (ZTE, NOKIA, autres projets)","TRAVAUX OCM",
AQ2429="No root CAuse","No root cause",
AQ2429="ODU HS","TX ISSUE",
AQ2429="IP &amp; VLAN","TX ISSUE",
AQ2429="Warehouse HUAWEI","SPARE-ISSUE",
AQ2429="SPARE-HS","SPARE-ISSUE",
AQ2429="Power Telco","RAN ISSUE",AQ2429="no impacts","no impacts"
),"")</f>
        <v>Exclu</v>
      </c>
      <c r="AQ2429" s="67" t="s">
        <v>5598</v>
      </c>
      <c r="AR2429" s="48" t="str" cm="1">
        <f t="array" ref="AR2429">IFERROR(_xlfn.IFS(
AQ2429="MPR ISSUE","ACTIVE",
AQ2429="BSS Hardware Issue","ACTIVE",
AQ2429="Sites strategiques, MLL, Pylone, etc.","PASSIVE",
AQ2429="AKTIVCO DEFAUT GE &amp; POWER Cabinet","PASSIVE",
AQ2429="AKTIVCO Coupure ENEO &amp; Baisse de tension","PASSIVE",
AQ2429="Coupure ENEO &amp; Baisse de tension","PASSIVE",
AQ2429="Defaut GE &amp; POWER Cabinet","PASSIVE",
AQ2429="Sharing","PASSIVE",
AQ2429="Sites strategiques &amp; DataCenter","PASSIVE",
AQ2429="Exclu","Exclu",
AQ2429="SAT","ACTIVE",
AQ2429="SPARE-ISSUE","SPARE-ISSUE",
AQ2429="Fiber CAmtel","ACTIVE",
AQ2429="Fiber AOF","ACTIVE",
AQ2429="Projet OCM (HUAWEI)","PLANNED WORKS",
AQ2429="Projet OCM (NOKIA)","PLANNED WORKS",
AQ2429="ACCESS-ISSUE","ACCESS-ISSUE",
AQ2429="Projet OCM (ZTE, NOKIA, autres projets)","PLANNED WORKS",
AQ2429="No root CAuse","No root cause",
AQ2429="ODU HS","ACTIVE",
AQ2429="IP &amp; VLAN","ACTIVE",
AQ2429="Warehouse HUAWEI","SPARE-ISSUE",
AQ2429="SPARE-HS","SPARE-ISSUE",
AQ2429="Power Telco","ACTIVE", AQ2429="no impacts","no impacts"
),"")</f>
        <v>Exclu</v>
      </c>
      <c r="AS2429" s="92" t="s">
        <v>5537</v>
      </c>
      <c r="AT2429" s="98" t="s">
        <v>4011</v>
      </c>
      <c r="AU2429" s="9"/>
      <c r="AV2429" s="17" t="s">
        <v>5537</v>
      </c>
      <c r="AW2429" s="7" t="s">
        <v>5537</v>
      </c>
      <c r="AX2429" s="6" t="s">
        <v>5537</v>
      </c>
      <c r="AY2429" s="7"/>
      <c r="AZ2429" s="3" t="s">
        <v>5537</v>
      </c>
      <c r="BA2429" s="18" t="s">
        <v>5537</v>
      </c>
      <c r="BB2429" s="18" t="s">
        <v>5537</v>
      </c>
      <c r="BC2429" s="18" t="s">
        <v>5537</v>
      </c>
      <c r="BD2429" s="18" t="s">
        <v>5537</v>
      </c>
      <c r="BE2429" s="18" t="s">
        <v>5537</v>
      </c>
      <c r="BF2429" s="18" t="s">
        <v>5537</v>
      </c>
      <c r="BG2429" s="18" t="s">
        <v>5537</v>
      </c>
      <c r="BH2429" s="18" t="s">
        <v>5537</v>
      </c>
      <c r="BI2429" s="18" t="s">
        <v>5537</v>
      </c>
      <c r="BJ2429" s="18" t="s">
        <v>5537</v>
      </c>
      <c r="BK2429" s="18" t="s">
        <v>5537</v>
      </c>
      <c r="BL2429" s="9" t="s">
        <v>5537</v>
      </c>
      <c r="BM2429" s="14" t="s">
        <v>5537</v>
      </c>
      <c r="BN2429" s="14" t="s">
        <v>5537</v>
      </c>
      <c r="BO2429" s="14" t="str">
        <f>_xlfn.XLOOKUP(B2429,'[4]cell downs 18042026 17h'!$B:$B,'[4]cell downs 18042026 17h'!$B:$B,"")</f>
        <v/>
      </c>
      <c r="BP2429" s="14" t="str">
        <f>_xlfn.XLOOKUP(B2429,'[5]Cells Huawei 19042026 15h'!$B:$B,'[5]Cells Huawei 19042026 15h'!$B:$B,"")</f>
        <v/>
      </c>
      <c r="BQ2429" s="9" t="str">
        <f>_xlfn.XLOOKUP(B2429,'[6]cells down 19042026 9H40'!$B:$B,'[6]cells down 19042026 9H40'!$B:$B,"")</f>
        <v/>
      </c>
      <c r="BR2429" s="9" t="s">
        <v>5537</v>
      </c>
      <c r="BS2429" s="9" t="s">
        <v>12</v>
      </c>
    </row>
    <row r="2430" spans="1:71" s="20" customFormat="1" x14ac:dyDescent="0.35">
      <c r="A2430" s="1" t="s">
        <v>4030</v>
      </c>
      <c r="B2430" s="8" t="s">
        <v>4031</v>
      </c>
      <c r="C2430" s="3" t="str">
        <f>_xlfn.XLOOKUP(B2430,'[1]daily break down'!$D:$D,'[1]daily break down'!$E:$E,"")</f>
        <v>CENTRE</v>
      </c>
      <c r="D2430" s="1" t="s">
        <v>11</v>
      </c>
      <c r="E2430" s="1" t="s">
        <v>12</v>
      </c>
      <c r="F2430" s="3" t="s">
        <v>37</v>
      </c>
      <c r="G2430" s="1" t="s">
        <v>4030</v>
      </c>
      <c r="H2430" s="34" t="str">
        <f>_xlfn.XLOOKUP(B2430,[2]CALCULATION!$B:$B,[2]CALCULATION!$H:$H,"")</f>
        <v>ZTE</v>
      </c>
      <c r="I2430" s="28">
        <v>0</v>
      </c>
      <c r="J2430" s="28">
        <v>0</v>
      </c>
      <c r="K2430" s="28">
        <v>0</v>
      </c>
      <c r="L2430" s="28">
        <v>0</v>
      </c>
      <c r="M2430" s="28">
        <v>0</v>
      </c>
      <c r="N2430" s="28">
        <v>0</v>
      </c>
      <c r="O2430" s="28">
        <v>0</v>
      </c>
      <c r="P2430" s="28">
        <v>0</v>
      </c>
      <c r="Q2430" s="28">
        <v>0</v>
      </c>
      <c r="R2430" s="28">
        <v>0</v>
      </c>
      <c r="S2430" s="93">
        <v>0</v>
      </c>
      <c r="T2430" s="93">
        <f>_xlfn.XLOOKUP(B2430,'[3]Nur des jours'!$B:$B,'[3]Nur des jours'!$U:$U,"")</f>
        <v>0</v>
      </c>
      <c r="U2430" s="93">
        <v>0</v>
      </c>
      <c r="V2430" s="93">
        <v>0</v>
      </c>
      <c r="W2430" s="93">
        <v>0</v>
      </c>
      <c r="X2430" s="93">
        <v>0</v>
      </c>
      <c r="Y2430" s="93">
        <v>0</v>
      </c>
      <c r="Z2430" s="93">
        <v>0</v>
      </c>
      <c r="AA2430" s="93">
        <v>0</v>
      </c>
      <c r="AB2430" s="93">
        <v>0</v>
      </c>
      <c r="AC2430" s="93">
        <f>_xlfn.XLOOKUP(B2430,'[3]Nur des jours'!$B:$B,'[3]Nur des jours'!$N:$N,"")</f>
        <v>0</v>
      </c>
      <c r="AD2430" s="93">
        <v>0</v>
      </c>
      <c r="AE2430" s="93">
        <v>0</v>
      </c>
      <c r="AF2430" s="93">
        <v>0</v>
      </c>
      <c r="AG2430" s="93"/>
      <c r="AH2430" s="93">
        <v>0</v>
      </c>
      <c r="AI2430" s="93">
        <v>0</v>
      </c>
      <c r="AJ2430" s="93">
        <v>0</v>
      </c>
      <c r="AK2430" s="93">
        <v>0</v>
      </c>
      <c r="AL2430" s="93">
        <v>0</v>
      </c>
      <c r="AM2430" s="49" t="s">
        <v>5598</v>
      </c>
      <c r="AN2430" s="49"/>
      <c r="AO2430" s="48" t="str" cm="1">
        <f t="array" ref="AO2430">IFERROR(_xlfn.IFS(
AQ2430="MPR ISSUE","PDH",
AQ2430="BSS Hardware Issue","BSS",
AQ2430="Sites strategiques, MLL, Pylone, etc.","ENVTECH",
AQ2430="AKTIVCO DEFAUT GE &amp; POWER Cabinet","AKTIVCO",
AQ2430="AKTIVCO Coupure ENEO &amp; Baisse de tension","AKTIVCO GRID ONLY",
AQ2430="Coupure ENEO &amp; Baisse de tension","IHS GRID ONLY",
AQ2430="Defaut GE &amp; POWER Cabinet","IHS",
AQ2430="Sharing","Partners",
AQ2430="Sites strategiques &amp; DataCenter","SST &amp; DC",
AQ2430="Exclu","Exclu",
AQ2430="SAT","SAT",
AQ2430="SPARE-ISSUE","SPARE-ISSUE",
AQ2430="Fiber CAmtel","TRANS_FO_CAMTEL",
AQ2430="Fiber AOF","Fiber AOF",
AQ2430="Projet OCM (HUAWEI)","TRAVAUX-HUAWEI",
AQ2430="Projet OCM (NOKIA)","TRAVAUX-NOKIA",
AQ2430="ACCESS-ISSUE","ACCESS-ISSUE",
AQ2430="Projet OCM (ZTE, NOKIA, autres projets)","TRAVAUX OCM",
AQ2430="No root CAuse","No root cause",
AQ2430="ODU HS","PDH",
AQ2430="IP &amp; VLAN","PDH",
AQ2430="Warehouse HUAWEI","SPARE-ISSUE",
AQ2430="SPARE-HS","SPARE-ISSUE",
AQ2430="Power Telco","BSS",AQ2430="no impacts","no impacts"
),"")</f>
        <v>Exclu</v>
      </c>
      <c r="AP2430" s="48" t="str" cm="1">
        <f t="array" ref="AP2430">IFERROR(_xlfn.IFS(
AQ2430="MPR ISSUE","TX ISSUE",
AQ2430="BSS Hardware Issue","RAN ISSUE",
AQ2430="Sites strategiques, MLL, Pylone, etc.","ENVTECH",
AQ2430="AKTIVCO DEFAUT GE &amp; POWER Cabinet","POWER ISSUE",
AQ2430="AKTIVCO Coupure ENEO &amp; Baisse de tension","POWER ISSUE",
AQ2430="Coupure ENEO &amp; Baisse de tension","POWER ISSUE",
AQ2430="Defaut GE &amp; POWER Cabinet","POWER ISSUE",
AQ2430="Sharing","POWER ISSUE",
AQ2430="Sites strategiques &amp; DataCenter","POWER ISSUE",
AQ2430="Exclu","Exclu",
AQ2430="SAT","TX ISSUE",
AQ2430="SPARE-ISSUE","SPARE-ISSUE",
AQ2430="Fiber CAmtel","TX ISSUE",
AQ2430="Fiber AOF","TX ISSUE",
AQ2430="Projet OCM (HUAWEI)","TRAVAUX-HUAWEI",
AQ2430="Projet OCM (NOKIA)","TRAVAUX -NOKIA",
AQ2430="ACCESS-ISSUE","ACCESS-ISSUE",
AQ2430="Projet OCM (ZTE, NOKIA, autres projets)","TRAVAUX OCM",
AQ2430="No root CAuse","No root cause",
AQ2430="ODU HS","TX ISSUE",
AQ2430="IP &amp; VLAN","TX ISSUE",
AQ2430="Warehouse HUAWEI","SPARE-ISSUE",
AQ2430="SPARE-HS","SPARE-ISSUE",
AQ2430="Power Telco","RAN ISSUE",AQ2430="no impacts","no impacts"
),"")</f>
        <v>Exclu</v>
      </c>
      <c r="AQ2430" s="67" t="s">
        <v>5598</v>
      </c>
      <c r="AR2430" s="48" t="str" cm="1">
        <f t="array" ref="AR2430">IFERROR(_xlfn.IFS(
AQ2430="MPR ISSUE","ACTIVE",
AQ2430="BSS Hardware Issue","ACTIVE",
AQ2430="Sites strategiques, MLL, Pylone, etc.","PASSIVE",
AQ2430="AKTIVCO DEFAUT GE &amp; POWER Cabinet","PASSIVE",
AQ2430="AKTIVCO Coupure ENEO &amp; Baisse de tension","PASSIVE",
AQ2430="Coupure ENEO &amp; Baisse de tension","PASSIVE",
AQ2430="Defaut GE &amp; POWER Cabinet","PASSIVE",
AQ2430="Sharing","PASSIVE",
AQ2430="Sites strategiques &amp; DataCenter","PASSIVE",
AQ2430="Exclu","Exclu",
AQ2430="SAT","ACTIVE",
AQ2430="SPARE-ISSUE","SPARE-ISSUE",
AQ2430="Fiber CAmtel","ACTIVE",
AQ2430="Fiber AOF","ACTIVE",
AQ2430="Projet OCM (HUAWEI)","PLANNED WORKS",
AQ2430="Projet OCM (NOKIA)","PLANNED WORKS",
AQ2430="ACCESS-ISSUE","ACCESS-ISSUE",
AQ2430="Projet OCM (ZTE, NOKIA, autres projets)","PLANNED WORKS",
AQ2430="No root CAuse","No root cause",
AQ2430="ODU HS","ACTIVE",
AQ2430="IP &amp; VLAN","ACTIVE",
AQ2430="Warehouse HUAWEI","SPARE-ISSUE",
AQ2430="SPARE-HS","SPARE-ISSUE",
AQ2430="Power Telco","ACTIVE", AQ2430="no impacts","no impacts"
),"")</f>
        <v>Exclu</v>
      </c>
      <c r="AS2430" s="92" t="s">
        <v>5537</v>
      </c>
      <c r="AT2430" s="98" t="s">
        <v>4031</v>
      </c>
      <c r="AU2430" s="9"/>
      <c r="AV2430" s="17" t="s">
        <v>5537</v>
      </c>
      <c r="AW2430" s="7" t="s">
        <v>5537</v>
      </c>
      <c r="AX2430" s="6" t="s">
        <v>5537</v>
      </c>
      <c r="AY2430" s="7"/>
      <c r="AZ2430" s="3" t="s">
        <v>5537</v>
      </c>
      <c r="BA2430" s="18" t="s">
        <v>5537</v>
      </c>
      <c r="BB2430" s="18" t="s">
        <v>5537</v>
      </c>
      <c r="BC2430" s="18" t="s">
        <v>5537</v>
      </c>
      <c r="BD2430" s="18" t="s">
        <v>5537</v>
      </c>
      <c r="BE2430" s="18" t="s">
        <v>5537</v>
      </c>
      <c r="BF2430" s="18" t="s">
        <v>5537</v>
      </c>
      <c r="BG2430" s="18" t="s">
        <v>5537</v>
      </c>
      <c r="BH2430" s="18" t="s">
        <v>5537</v>
      </c>
      <c r="BI2430" s="18" t="s">
        <v>5537</v>
      </c>
      <c r="BJ2430" s="18" t="s">
        <v>5537</v>
      </c>
      <c r="BK2430" s="18" t="s">
        <v>5537</v>
      </c>
      <c r="BL2430" s="9" t="s">
        <v>5537</v>
      </c>
      <c r="BM2430" s="14" t="s">
        <v>5537</v>
      </c>
      <c r="BN2430" s="14" t="s">
        <v>5537</v>
      </c>
      <c r="BO2430" s="14" t="str">
        <f>_xlfn.XLOOKUP(B2430,'[4]cell downs 18042026 17h'!$B:$B,'[4]cell downs 18042026 17h'!$B:$B,"")</f>
        <v/>
      </c>
      <c r="BP2430" s="14" t="str">
        <f>_xlfn.XLOOKUP(B2430,'[5]Cells Huawei 19042026 15h'!$B:$B,'[5]Cells Huawei 19042026 15h'!$B:$B,"")</f>
        <v/>
      </c>
      <c r="BQ2430" s="9" t="str">
        <f>_xlfn.XLOOKUP(B2430,'[6]cells down 19042026 9H40'!$B:$B,'[6]cells down 19042026 9H40'!$B:$B,"")</f>
        <v/>
      </c>
      <c r="BR2430" s="9" t="s">
        <v>4031</v>
      </c>
      <c r="BS2430" s="9" t="s">
        <v>5537</v>
      </c>
    </row>
    <row r="2431" spans="1:71" s="20" customFormat="1" x14ac:dyDescent="0.35">
      <c r="A2431" s="1" t="s">
        <v>4059</v>
      </c>
      <c r="B2431" s="8" t="s">
        <v>4060</v>
      </c>
      <c r="C2431" s="3" t="str">
        <f>_xlfn.XLOOKUP(B2431,'[1]daily break down'!$D:$D,'[1]daily break down'!$E:$E,"")</f>
        <v>CENTRE</v>
      </c>
      <c r="D2431" s="1" t="s">
        <v>11</v>
      </c>
      <c r="E2431" s="1" t="s">
        <v>12</v>
      </c>
      <c r="F2431" s="3" t="s">
        <v>226</v>
      </c>
      <c r="G2431" s="1" t="s">
        <v>4061</v>
      </c>
      <c r="H2431" s="34" t="str">
        <f>_xlfn.XLOOKUP(B2431,[2]CALCULATION!$B:$B,[2]CALCULATION!$H:$H,"")</f>
        <v>ZTE</v>
      </c>
      <c r="I2431" s="28">
        <v>0</v>
      </c>
      <c r="J2431" s="28">
        <v>0</v>
      </c>
      <c r="K2431" s="28">
        <v>0</v>
      </c>
      <c r="L2431" s="28">
        <v>0</v>
      </c>
      <c r="M2431" s="28">
        <v>0</v>
      </c>
      <c r="N2431" s="28">
        <v>0</v>
      </c>
      <c r="O2431" s="28">
        <v>0</v>
      </c>
      <c r="P2431" s="28">
        <v>0</v>
      </c>
      <c r="Q2431" s="28">
        <v>0</v>
      </c>
      <c r="R2431" s="28">
        <v>0</v>
      </c>
      <c r="S2431" s="93">
        <v>0</v>
      </c>
      <c r="T2431" s="93">
        <f>_xlfn.XLOOKUP(B2431,'[3]Nur des jours'!$B:$B,'[3]Nur des jours'!$U:$U,"")</f>
        <v>0</v>
      </c>
      <c r="U2431" s="93">
        <v>0</v>
      </c>
      <c r="V2431" s="93">
        <v>0</v>
      </c>
      <c r="W2431" s="93">
        <v>0</v>
      </c>
      <c r="X2431" s="93">
        <v>0</v>
      </c>
      <c r="Y2431" s="93">
        <v>0</v>
      </c>
      <c r="Z2431" s="93">
        <v>0</v>
      </c>
      <c r="AA2431" s="93">
        <v>0</v>
      </c>
      <c r="AB2431" s="93">
        <v>0</v>
      </c>
      <c r="AC2431" s="93">
        <f>_xlfn.XLOOKUP(B2431,'[3]Nur des jours'!$B:$B,'[3]Nur des jours'!$N:$N,"")</f>
        <v>0</v>
      </c>
      <c r="AD2431" s="93">
        <v>0</v>
      </c>
      <c r="AE2431" s="93">
        <v>0</v>
      </c>
      <c r="AF2431" s="93">
        <v>0</v>
      </c>
      <c r="AG2431" s="93"/>
      <c r="AH2431" s="93">
        <v>0</v>
      </c>
      <c r="AI2431" s="93">
        <v>0</v>
      </c>
      <c r="AJ2431" s="93">
        <v>0</v>
      </c>
      <c r="AK2431" s="93">
        <v>0</v>
      </c>
      <c r="AL2431" s="93">
        <v>0</v>
      </c>
      <c r="AM2431" s="49" t="s">
        <v>5598</v>
      </c>
      <c r="AN2431" s="49"/>
      <c r="AO2431" s="48" t="str" cm="1">
        <f t="array" ref="AO2431">IFERROR(_xlfn.IFS(
AQ2431="MPR ISSUE","PDH",
AQ2431="BSS Hardware Issue","BSS",
AQ2431="Sites strategiques, MLL, Pylone, etc.","ENVTECH",
AQ2431="AKTIVCO DEFAUT GE &amp; POWER Cabinet","AKTIVCO",
AQ2431="AKTIVCO Coupure ENEO &amp; Baisse de tension","AKTIVCO GRID ONLY",
AQ2431="Coupure ENEO &amp; Baisse de tension","IHS GRID ONLY",
AQ2431="Defaut GE &amp; POWER Cabinet","IHS",
AQ2431="Sharing","Partners",
AQ2431="Sites strategiques &amp; DataCenter","SST &amp; DC",
AQ2431="Exclu","Exclu",
AQ2431="SAT","SAT",
AQ2431="SPARE-ISSUE","SPARE-ISSUE",
AQ2431="Fiber CAmtel","TRANS_FO_CAMTEL",
AQ2431="Fiber AOF","Fiber AOF",
AQ2431="Projet OCM (HUAWEI)","TRAVAUX-HUAWEI",
AQ2431="Projet OCM (NOKIA)","TRAVAUX-NOKIA",
AQ2431="ACCESS-ISSUE","ACCESS-ISSUE",
AQ2431="Projet OCM (ZTE, NOKIA, autres projets)","TRAVAUX OCM",
AQ2431="No root CAuse","No root cause",
AQ2431="ODU HS","PDH",
AQ2431="IP &amp; VLAN","PDH",
AQ2431="Warehouse HUAWEI","SPARE-ISSUE",
AQ2431="SPARE-HS","SPARE-ISSUE",
AQ2431="Power Telco","BSS",AQ2431="no impacts","no impacts"
),"")</f>
        <v>Exclu</v>
      </c>
      <c r="AP2431" s="48" t="str" cm="1">
        <f t="array" ref="AP2431">IFERROR(_xlfn.IFS(
AQ2431="MPR ISSUE","TX ISSUE",
AQ2431="BSS Hardware Issue","RAN ISSUE",
AQ2431="Sites strategiques, MLL, Pylone, etc.","ENVTECH",
AQ2431="AKTIVCO DEFAUT GE &amp; POWER Cabinet","POWER ISSUE",
AQ2431="AKTIVCO Coupure ENEO &amp; Baisse de tension","POWER ISSUE",
AQ2431="Coupure ENEO &amp; Baisse de tension","POWER ISSUE",
AQ2431="Defaut GE &amp; POWER Cabinet","POWER ISSUE",
AQ2431="Sharing","POWER ISSUE",
AQ2431="Sites strategiques &amp; DataCenter","POWER ISSUE",
AQ2431="Exclu","Exclu",
AQ2431="SAT","TX ISSUE",
AQ2431="SPARE-ISSUE","SPARE-ISSUE",
AQ2431="Fiber CAmtel","TX ISSUE",
AQ2431="Fiber AOF","TX ISSUE",
AQ2431="Projet OCM (HUAWEI)","TRAVAUX-HUAWEI",
AQ2431="Projet OCM (NOKIA)","TRAVAUX -NOKIA",
AQ2431="ACCESS-ISSUE","ACCESS-ISSUE",
AQ2431="Projet OCM (ZTE, NOKIA, autres projets)","TRAVAUX OCM",
AQ2431="No root CAuse","No root cause",
AQ2431="ODU HS","TX ISSUE",
AQ2431="IP &amp; VLAN","TX ISSUE",
AQ2431="Warehouse HUAWEI","SPARE-ISSUE",
AQ2431="SPARE-HS","SPARE-ISSUE",
AQ2431="Power Telco","RAN ISSUE",AQ2431="no impacts","no impacts"
),"")</f>
        <v>Exclu</v>
      </c>
      <c r="AQ2431" s="67" t="s">
        <v>5598</v>
      </c>
      <c r="AR2431" s="48" t="str" cm="1">
        <f t="array" ref="AR2431">IFERROR(_xlfn.IFS(
AQ2431="MPR ISSUE","ACTIVE",
AQ2431="BSS Hardware Issue","ACTIVE",
AQ2431="Sites strategiques, MLL, Pylone, etc.","PASSIVE",
AQ2431="AKTIVCO DEFAUT GE &amp; POWER Cabinet","PASSIVE",
AQ2431="AKTIVCO Coupure ENEO &amp; Baisse de tension","PASSIVE",
AQ2431="Coupure ENEO &amp; Baisse de tension","PASSIVE",
AQ2431="Defaut GE &amp; POWER Cabinet","PASSIVE",
AQ2431="Sharing","PASSIVE",
AQ2431="Sites strategiques &amp; DataCenter","PASSIVE",
AQ2431="Exclu","Exclu",
AQ2431="SAT","ACTIVE",
AQ2431="SPARE-ISSUE","SPARE-ISSUE",
AQ2431="Fiber CAmtel","ACTIVE",
AQ2431="Fiber AOF","ACTIVE",
AQ2431="Projet OCM (HUAWEI)","PLANNED WORKS",
AQ2431="Projet OCM (NOKIA)","PLANNED WORKS",
AQ2431="ACCESS-ISSUE","ACCESS-ISSUE",
AQ2431="Projet OCM (ZTE, NOKIA, autres projets)","PLANNED WORKS",
AQ2431="No root CAuse","No root cause",
AQ2431="ODU HS","ACTIVE",
AQ2431="IP &amp; VLAN","ACTIVE",
AQ2431="Warehouse HUAWEI","SPARE-ISSUE",
AQ2431="SPARE-HS","SPARE-ISSUE",
AQ2431="Power Telco","ACTIVE", AQ2431="no impacts","no impacts"
),"")</f>
        <v>Exclu</v>
      </c>
      <c r="AS2431" s="92" t="s">
        <v>5537</v>
      </c>
      <c r="AT2431" s="98" t="s">
        <v>4060</v>
      </c>
      <c r="AU2431" s="9"/>
      <c r="AV2431" s="17" t="s">
        <v>5537</v>
      </c>
      <c r="AW2431" s="7" t="s">
        <v>5537</v>
      </c>
      <c r="AX2431" s="6" t="s">
        <v>5537</v>
      </c>
      <c r="AY2431" s="7"/>
      <c r="AZ2431" s="3" t="s">
        <v>5537</v>
      </c>
      <c r="BA2431" s="18" t="s">
        <v>5537</v>
      </c>
      <c r="BB2431" s="18" t="s">
        <v>5537</v>
      </c>
      <c r="BC2431" s="18" t="s">
        <v>5537</v>
      </c>
      <c r="BD2431" s="18" t="s">
        <v>5537</v>
      </c>
      <c r="BE2431" s="18" t="s">
        <v>5537</v>
      </c>
      <c r="BF2431" s="18" t="s">
        <v>5537</v>
      </c>
      <c r="BG2431" s="18" t="s">
        <v>5537</v>
      </c>
      <c r="BH2431" s="18" t="s">
        <v>5537</v>
      </c>
      <c r="BI2431" s="18" t="s">
        <v>5537</v>
      </c>
      <c r="BJ2431" s="18" t="s">
        <v>5537</v>
      </c>
      <c r="BK2431" s="18" t="s">
        <v>5537</v>
      </c>
      <c r="BL2431" s="9" t="s">
        <v>5537</v>
      </c>
      <c r="BM2431" s="14" t="s">
        <v>5537</v>
      </c>
      <c r="BN2431" s="14" t="s">
        <v>5537</v>
      </c>
      <c r="BO2431" s="14" t="str">
        <f>_xlfn.XLOOKUP(B2431,'[4]cell downs 18042026 17h'!$B:$B,'[4]cell downs 18042026 17h'!$B:$B,"")</f>
        <v/>
      </c>
      <c r="BP2431" s="14" t="str">
        <f>_xlfn.XLOOKUP(B2431,'[5]Cells Huawei 19042026 15h'!$B:$B,'[5]Cells Huawei 19042026 15h'!$B:$B,"")</f>
        <v/>
      </c>
      <c r="BQ2431" s="9" t="str">
        <f>_xlfn.XLOOKUP(B2431,'[6]cells down 19042026 9H40'!$B:$B,'[6]cells down 19042026 9H40'!$B:$B,"")</f>
        <v/>
      </c>
      <c r="BR2431" s="9" t="s">
        <v>4060</v>
      </c>
      <c r="BS2431" s="9" t="s">
        <v>12</v>
      </c>
    </row>
    <row r="2432" spans="1:71" s="20" customFormat="1" x14ac:dyDescent="0.35">
      <c r="A2432" s="1" t="s">
        <v>4081</v>
      </c>
      <c r="B2432" s="8" t="s">
        <v>4082</v>
      </c>
      <c r="C2432" s="3" t="str">
        <f>_xlfn.XLOOKUP(B2432,'[1]daily break down'!$D:$D,'[1]daily break down'!$E:$E,"")</f>
        <v>CENTRE</v>
      </c>
      <c r="D2432" s="1" t="s">
        <v>11</v>
      </c>
      <c r="E2432" s="1" t="s">
        <v>12</v>
      </c>
      <c r="F2432" s="3" t="s">
        <v>37</v>
      </c>
      <c r="G2432" s="1" t="s">
        <v>4081</v>
      </c>
      <c r="H2432" s="34" t="str">
        <f>_xlfn.XLOOKUP(B2432,[2]CALCULATION!$B:$B,[2]CALCULATION!$H:$H,"")</f>
        <v>ZTE</v>
      </c>
      <c r="I2432" s="28">
        <v>0</v>
      </c>
      <c r="J2432" s="28">
        <v>0</v>
      </c>
      <c r="K2432" s="28">
        <v>0</v>
      </c>
      <c r="L2432" s="28">
        <v>0</v>
      </c>
      <c r="M2432" s="28">
        <v>0</v>
      </c>
      <c r="N2432" s="28">
        <v>0</v>
      </c>
      <c r="O2432" s="28">
        <v>0</v>
      </c>
      <c r="P2432" s="28">
        <v>0</v>
      </c>
      <c r="Q2432" s="28">
        <v>0</v>
      </c>
      <c r="R2432" s="28">
        <v>0</v>
      </c>
      <c r="S2432" s="93">
        <v>0</v>
      </c>
      <c r="T2432" s="93">
        <f>_xlfn.XLOOKUP(B2432,'[3]Nur des jours'!$B:$B,'[3]Nur des jours'!$U:$U,"")</f>
        <v>0</v>
      </c>
      <c r="U2432" s="93">
        <v>0</v>
      </c>
      <c r="V2432" s="93">
        <v>0</v>
      </c>
      <c r="W2432" s="93">
        <v>0</v>
      </c>
      <c r="X2432" s="93">
        <v>0</v>
      </c>
      <c r="Y2432" s="93">
        <v>0</v>
      </c>
      <c r="Z2432" s="93">
        <v>0</v>
      </c>
      <c r="AA2432" s="93">
        <v>0</v>
      </c>
      <c r="AB2432" s="93">
        <v>0</v>
      </c>
      <c r="AC2432" s="93">
        <f>_xlfn.XLOOKUP(B2432,'[3]Nur des jours'!$B:$B,'[3]Nur des jours'!$N:$N,"")</f>
        <v>0</v>
      </c>
      <c r="AD2432" s="93">
        <v>0</v>
      </c>
      <c r="AE2432" s="93">
        <v>0</v>
      </c>
      <c r="AF2432" s="93">
        <v>0</v>
      </c>
      <c r="AG2432" s="93"/>
      <c r="AH2432" s="93">
        <v>0</v>
      </c>
      <c r="AI2432" s="93">
        <v>0</v>
      </c>
      <c r="AJ2432" s="93">
        <v>0</v>
      </c>
      <c r="AK2432" s="93">
        <v>0</v>
      </c>
      <c r="AL2432" s="93">
        <v>0</v>
      </c>
      <c r="AM2432" s="49" t="s">
        <v>5598</v>
      </c>
      <c r="AN2432" s="49"/>
      <c r="AO2432" s="48" t="str" cm="1">
        <f t="array" ref="AO2432">IFERROR(_xlfn.IFS(
AQ2432="MPR ISSUE","PDH",
AQ2432="BSS Hardware Issue","BSS",
AQ2432="Sites strategiques, MLL, Pylone, etc.","ENVTECH",
AQ2432="AKTIVCO DEFAUT GE &amp; POWER Cabinet","AKTIVCO",
AQ2432="AKTIVCO Coupure ENEO &amp; Baisse de tension","AKTIVCO GRID ONLY",
AQ2432="Coupure ENEO &amp; Baisse de tension","IHS GRID ONLY",
AQ2432="Defaut GE &amp; POWER Cabinet","IHS",
AQ2432="Sharing","Partners",
AQ2432="Sites strategiques &amp; DataCenter","SST &amp; DC",
AQ2432="Exclu","Exclu",
AQ2432="SAT","SAT",
AQ2432="SPARE-ISSUE","SPARE-ISSUE",
AQ2432="Fiber CAmtel","TRANS_FO_CAMTEL",
AQ2432="Fiber AOF","Fiber AOF",
AQ2432="Projet OCM (HUAWEI)","TRAVAUX-HUAWEI",
AQ2432="Projet OCM (NOKIA)","TRAVAUX-NOKIA",
AQ2432="ACCESS-ISSUE","ACCESS-ISSUE",
AQ2432="Projet OCM (ZTE, NOKIA, autres projets)","TRAVAUX OCM",
AQ2432="No root CAuse","No root cause",
AQ2432="ODU HS","PDH",
AQ2432="IP &amp; VLAN","PDH",
AQ2432="Warehouse HUAWEI","SPARE-ISSUE",
AQ2432="SPARE-HS","SPARE-ISSUE",
AQ2432="Power Telco","BSS",AQ2432="no impacts","no impacts"
),"")</f>
        <v>Exclu</v>
      </c>
      <c r="AP2432" s="48" t="str" cm="1">
        <f t="array" ref="AP2432">IFERROR(_xlfn.IFS(
AQ2432="MPR ISSUE","TX ISSUE",
AQ2432="BSS Hardware Issue","RAN ISSUE",
AQ2432="Sites strategiques, MLL, Pylone, etc.","ENVTECH",
AQ2432="AKTIVCO DEFAUT GE &amp; POWER Cabinet","POWER ISSUE",
AQ2432="AKTIVCO Coupure ENEO &amp; Baisse de tension","POWER ISSUE",
AQ2432="Coupure ENEO &amp; Baisse de tension","POWER ISSUE",
AQ2432="Defaut GE &amp; POWER Cabinet","POWER ISSUE",
AQ2432="Sharing","POWER ISSUE",
AQ2432="Sites strategiques &amp; DataCenter","POWER ISSUE",
AQ2432="Exclu","Exclu",
AQ2432="SAT","TX ISSUE",
AQ2432="SPARE-ISSUE","SPARE-ISSUE",
AQ2432="Fiber CAmtel","TX ISSUE",
AQ2432="Fiber AOF","TX ISSUE",
AQ2432="Projet OCM (HUAWEI)","TRAVAUX-HUAWEI",
AQ2432="Projet OCM (NOKIA)","TRAVAUX -NOKIA",
AQ2432="ACCESS-ISSUE","ACCESS-ISSUE",
AQ2432="Projet OCM (ZTE, NOKIA, autres projets)","TRAVAUX OCM",
AQ2432="No root CAuse","No root cause",
AQ2432="ODU HS","TX ISSUE",
AQ2432="IP &amp; VLAN","TX ISSUE",
AQ2432="Warehouse HUAWEI","SPARE-ISSUE",
AQ2432="SPARE-HS","SPARE-ISSUE",
AQ2432="Power Telco","RAN ISSUE",AQ2432="no impacts","no impacts"
),"")</f>
        <v>Exclu</v>
      </c>
      <c r="AQ2432" s="67" t="s">
        <v>5598</v>
      </c>
      <c r="AR2432" s="48" t="str" cm="1">
        <f t="array" ref="AR2432">IFERROR(_xlfn.IFS(
AQ2432="MPR ISSUE","ACTIVE",
AQ2432="BSS Hardware Issue","ACTIVE",
AQ2432="Sites strategiques, MLL, Pylone, etc.","PASSIVE",
AQ2432="AKTIVCO DEFAUT GE &amp; POWER Cabinet","PASSIVE",
AQ2432="AKTIVCO Coupure ENEO &amp; Baisse de tension","PASSIVE",
AQ2432="Coupure ENEO &amp; Baisse de tension","PASSIVE",
AQ2432="Defaut GE &amp; POWER Cabinet","PASSIVE",
AQ2432="Sharing","PASSIVE",
AQ2432="Sites strategiques &amp; DataCenter","PASSIVE",
AQ2432="Exclu","Exclu",
AQ2432="SAT","ACTIVE",
AQ2432="SPARE-ISSUE","SPARE-ISSUE",
AQ2432="Fiber CAmtel","ACTIVE",
AQ2432="Fiber AOF","ACTIVE",
AQ2432="Projet OCM (HUAWEI)","PLANNED WORKS",
AQ2432="Projet OCM (NOKIA)","PLANNED WORKS",
AQ2432="ACCESS-ISSUE","ACCESS-ISSUE",
AQ2432="Projet OCM (ZTE, NOKIA, autres projets)","PLANNED WORKS",
AQ2432="No root CAuse","No root cause",
AQ2432="ODU HS","ACTIVE",
AQ2432="IP &amp; VLAN","ACTIVE",
AQ2432="Warehouse HUAWEI","SPARE-ISSUE",
AQ2432="SPARE-HS","SPARE-ISSUE",
AQ2432="Power Telco","ACTIVE", AQ2432="no impacts","no impacts"
),"")</f>
        <v>Exclu</v>
      </c>
      <c r="AS2432" s="92" t="s">
        <v>5537</v>
      </c>
      <c r="AT2432" s="98" t="s">
        <v>4082</v>
      </c>
      <c r="AU2432" s="9"/>
      <c r="AV2432" s="17" t="s">
        <v>5537</v>
      </c>
      <c r="AW2432" s="7" t="s">
        <v>5537</v>
      </c>
      <c r="AX2432" s="6" t="s">
        <v>5537</v>
      </c>
      <c r="AY2432" s="7"/>
      <c r="AZ2432" s="3" t="s">
        <v>5537</v>
      </c>
      <c r="BA2432" s="18" t="s">
        <v>5537</v>
      </c>
      <c r="BB2432" s="18" t="s">
        <v>5537</v>
      </c>
      <c r="BC2432" s="18" t="s">
        <v>5537</v>
      </c>
      <c r="BD2432" s="18" t="s">
        <v>5537</v>
      </c>
      <c r="BE2432" s="18" t="s">
        <v>5537</v>
      </c>
      <c r="BF2432" s="18" t="s">
        <v>5537</v>
      </c>
      <c r="BG2432" s="18" t="s">
        <v>5537</v>
      </c>
      <c r="BH2432" s="18" t="s">
        <v>5537</v>
      </c>
      <c r="BI2432" s="18" t="s">
        <v>5537</v>
      </c>
      <c r="BJ2432" s="18" t="s">
        <v>5537</v>
      </c>
      <c r="BK2432" s="18" t="s">
        <v>5537</v>
      </c>
      <c r="BL2432" s="9" t="s">
        <v>5537</v>
      </c>
      <c r="BM2432" s="14" t="s">
        <v>5537</v>
      </c>
      <c r="BN2432" s="14" t="s">
        <v>5537</v>
      </c>
      <c r="BO2432" s="14" t="str">
        <f>_xlfn.XLOOKUP(B2432,'[4]cell downs 18042026 17h'!$B:$B,'[4]cell downs 18042026 17h'!$B:$B,"")</f>
        <v/>
      </c>
      <c r="BP2432" s="14" t="str">
        <f>_xlfn.XLOOKUP(B2432,'[5]Cells Huawei 19042026 15h'!$B:$B,'[5]Cells Huawei 19042026 15h'!$B:$B,"")</f>
        <v/>
      </c>
      <c r="BQ2432" s="9" t="str">
        <f>_xlfn.XLOOKUP(B2432,'[6]cells down 19042026 9H40'!$B:$B,'[6]cells down 19042026 9H40'!$B:$B,"")</f>
        <v/>
      </c>
      <c r="BR2432" s="9" t="s">
        <v>5537</v>
      </c>
      <c r="BS2432" s="9" t="s">
        <v>5537</v>
      </c>
    </row>
    <row r="2433" spans="1:71" s="20" customFormat="1" x14ac:dyDescent="0.35">
      <c r="A2433" s="1" t="s">
        <v>4112</v>
      </c>
      <c r="B2433" s="8" t="s">
        <v>4113</v>
      </c>
      <c r="C2433" s="3" t="str">
        <f>_xlfn.XLOOKUP(B2433,'[1]daily break down'!$D:$D,'[1]daily break down'!$E:$E,"")</f>
        <v>CENTRE</v>
      </c>
      <c r="D2433" s="1" t="s">
        <v>11</v>
      </c>
      <c r="E2433" s="1" t="s">
        <v>1129</v>
      </c>
      <c r="F2433" s="3" t="s">
        <v>226</v>
      </c>
      <c r="G2433" s="1" t="s">
        <v>4112</v>
      </c>
      <c r="H2433" s="34" t="str">
        <f>_xlfn.XLOOKUP(B2433,[2]CALCULATION!$B:$B,[2]CALCULATION!$H:$H,"")</f>
        <v>ZTE</v>
      </c>
      <c r="I2433" s="28">
        <v>0</v>
      </c>
      <c r="J2433" s="28">
        <v>0</v>
      </c>
      <c r="K2433" s="28">
        <v>0</v>
      </c>
      <c r="L2433" s="28">
        <v>0</v>
      </c>
      <c r="M2433" s="28">
        <v>0</v>
      </c>
      <c r="N2433" s="28">
        <v>0</v>
      </c>
      <c r="O2433" s="28">
        <v>0</v>
      </c>
      <c r="P2433" s="28">
        <v>0</v>
      </c>
      <c r="Q2433" s="28">
        <v>0</v>
      </c>
      <c r="R2433" s="28">
        <v>0</v>
      </c>
      <c r="S2433" s="93">
        <v>0</v>
      </c>
      <c r="T2433" s="93">
        <f>_xlfn.XLOOKUP(B2433,'[3]Nur des jours'!$B:$B,'[3]Nur des jours'!$U:$U,"")</f>
        <v>0</v>
      </c>
      <c r="U2433" s="93">
        <v>0</v>
      </c>
      <c r="V2433" s="93">
        <v>0</v>
      </c>
      <c r="W2433" s="93">
        <v>0</v>
      </c>
      <c r="X2433" s="93">
        <v>0</v>
      </c>
      <c r="Y2433" s="93">
        <v>0</v>
      </c>
      <c r="Z2433" s="93">
        <v>0</v>
      </c>
      <c r="AA2433" s="93">
        <v>0</v>
      </c>
      <c r="AB2433" s="93">
        <v>0</v>
      </c>
      <c r="AC2433" s="93">
        <f>_xlfn.XLOOKUP(B2433,'[3]Nur des jours'!$B:$B,'[3]Nur des jours'!$N:$N,"")</f>
        <v>0</v>
      </c>
      <c r="AD2433" s="93">
        <v>0</v>
      </c>
      <c r="AE2433" s="93">
        <v>0</v>
      </c>
      <c r="AF2433" s="93">
        <v>0</v>
      </c>
      <c r="AG2433" s="93"/>
      <c r="AH2433" s="93">
        <v>0</v>
      </c>
      <c r="AI2433" s="93">
        <v>0</v>
      </c>
      <c r="AJ2433" s="93">
        <v>0</v>
      </c>
      <c r="AK2433" s="93">
        <v>0</v>
      </c>
      <c r="AL2433" s="93">
        <v>0</v>
      </c>
      <c r="AM2433" s="49" t="s">
        <v>5598</v>
      </c>
      <c r="AN2433" s="49"/>
      <c r="AO2433" s="48" t="str" cm="1">
        <f t="array" ref="AO2433">IFERROR(_xlfn.IFS(
AQ2433="MPR ISSUE","PDH",
AQ2433="BSS Hardware Issue","BSS",
AQ2433="Sites strategiques, MLL, Pylone, etc.","ENVTECH",
AQ2433="AKTIVCO DEFAUT GE &amp; POWER Cabinet","AKTIVCO",
AQ2433="AKTIVCO Coupure ENEO &amp; Baisse de tension","AKTIVCO GRID ONLY",
AQ2433="Coupure ENEO &amp; Baisse de tension","IHS GRID ONLY",
AQ2433="Defaut GE &amp; POWER Cabinet","IHS",
AQ2433="Sharing","Partners",
AQ2433="Sites strategiques &amp; DataCenter","SST &amp; DC",
AQ2433="Exclu","Exclu",
AQ2433="SAT","SAT",
AQ2433="SPARE-ISSUE","SPARE-ISSUE",
AQ2433="Fiber CAmtel","TRANS_FO_CAMTEL",
AQ2433="Fiber AOF","Fiber AOF",
AQ2433="Projet OCM (HUAWEI)","TRAVAUX-HUAWEI",
AQ2433="Projet OCM (NOKIA)","TRAVAUX-NOKIA",
AQ2433="ACCESS-ISSUE","ACCESS-ISSUE",
AQ2433="Projet OCM (ZTE, NOKIA, autres projets)","TRAVAUX OCM",
AQ2433="No root CAuse","No root cause",
AQ2433="ODU HS","PDH",
AQ2433="IP &amp; VLAN","PDH",
AQ2433="Warehouse HUAWEI","SPARE-ISSUE",
AQ2433="SPARE-HS","SPARE-ISSUE",
AQ2433="Power Telco","BSS",AQ2433="no impacts","no impacts"
),"")</f>
        <v>Exclu</v>
      </c>
      <c r="AP2433" s="48" t="str" cm="1">
        <f t="array" ref="AP2433">IFERROR(_xlfn.IFS(
AQ2433="MPR ISSUE","TX ISSUE",
AQ2433="BSS Hardware Issue","RAN ISSUE",
AQ2433="Sites strategiques, MLL, Pylone, etc.","ENVTECH",
AQ2433="AKTIVCO DEFAUT GE &amp; POWER Cabinet","POWER ISSUE",
AQ2433="AKTIVCO Coupure ENEO &amp; Baisse de tension","POWER ISSUE",
AQ2433="Coupure ENEO &amp; Baisse de tension","POWER ISSUE",
AQ2433="Defaut GE &amp; POWER Cabinet","POWER ISSUE",
AQ2433="Sharing","POWER ISSUE",
AQ2433="Sites strategiques &amp; DataCenter","POWER ISSUE",
AQ2433="Exclu","Exclu",
AQ2433="SAT","TX ISSUE",
AQ2433="SPARE-ISSUE","SPARE-ISSUE",
AQ2433="Fiber CAmtel","TX ISSUE",
AQ2433="Fiber AOF","TX ISSUE",
AQ2433="Projet OCM (HUAWEI)","TRAVAUX-HUAWEI",
AQ2433="Projet OCM (NOKIA)","TRAVAUX -NOKIA",
AQ2433="ACCESS-ISSUE","ACCESS-ISSUE",
AQ2433="Projet OCM (ZTE, NOKIA, autres projets)","TRAVAUX OCM",
AQ2433="No root CAuse","No root cause",
AQ2433="ODU HS","TX ISSUE",
AQ2433="IP &amp; VLAN","TX ISSUE",
AQ2433="Warehouse HUAWEI","SPARE-ISSUE",
AQ2433="SPARE-HS","SPARE-ISSUE",
AQ2433="Power Telco","RAN ISSUE",AQ2433="no impacts","no impacts"
),"")</f>
        <v>Exclu</v>
      </c>
      <c r="AQ2433" s="67" t="s">
        <v>5598</v>
      </c>
      <c r="AR2433" s="48" t="str" cm="1">
        <f t="array" ref="AR2433">IFERROR(_xlfn.IFS(
AQ2433="MPR ISSUE","ACTIVE",
AQ2433="BSS Hardware Issue","ACTIVE",
AQ2433="Sites strategiques, MLL, Pylone, etc.","PASSIVE",
AQ2433="AKTIVCO DEFAUT GE &amp; POWER Cabinet","PASSIVE",
AQ2433="AKTIVCO Coupure ENEO &amp; Baisse de tension","PASSIVE",
AQ2433="Coupure ENEO &amp; Baisse de tension","PASSIVE",
AQ2433="Defaut GE &amp; POWER Cabinet","PASSIVE",
AQ2433="Sharing","PASSIVE",
AQ2433="Sites strategiques &amp; DataCenter","PASSIVE",
AQ2433="Exclu","Exclu",
AQ2433="SAT","ACTIVE",
AQ2433="SPARE-ISSUE","SPARE-ISSUE",
AQ2433="Fiber CAmtel","ACTIVE",
AQ2433="Fiber AOF","ACTIVE",
AQ2433="Projet OCM (HUAWEI)","PLANNED WORKS",
AQ2433="Projet OCM (NOKIA)","PLANNED WORKS",
AQ2433="ACCESS-ISSUE","ACCESS-ISSUE",
AQ2433="Projet OCM (ZTE, NOKIA, autres projets)","PLANNED WORKS",
AQ2433="No root CAuse","No root cause",
AQ2433="ODU HS","ACTIVE",
AQ2433="IP &amp; VLAN","ACTIVE",
AQ2433="Warehouse HUAWEI","SPARE-ISSUE",
AQ2433="SPARE-HS","SPARE-ISSUE",
AQ2433="Power Telco","ACTIVE", AQ2433="no impacts","no impacts"
),"")</f>
        <v>Exclu</v>
      </c>
      <c r="AS2433" s="92" t="s">
        <v>5537</v>
      </c>
      <c r="AT2433" s="98" t="s">
        <v>4113</v>
      </c>
      <c r="AU2433" s="9"/>
      <c r="AV2433" s="17" t="s">
        <v>5537</v>
      </c>
      <c r="AW2433" s="7" t="s">
        <v>5537</v>
      </c>
      <c r="AX2433" s="6" t="s">
        <v>5537</v>
      </c>
      <c r="AY2433" s="7"/>
      <c r="AZ2433" s="3" t="s">
        <v>5537</v>
      </c>
      <c r="BA2433" s="18" t="s">
        <v>5537</v>
      </c>
      <c r="BB2433" s="18" t="s">
        <v>5537</v>
      </c>
      <c r="BC2433" s="18" t="s">
        <v>5537</v>
      </c>
      <c r="BD2433" s="18" t="s">
        <v>5537</v>
      </c>
      <c r="BE2433" s="18" t="s">
        <v>5537</v>
      </c>
      <c r="BF2433" s="18" t="s">
        <v>5537</v>
      </c>
      <c r="BG2433" s="18" t="s">
        <v>5537</v>
      </c>
      <c r="BH2433" s="18" t="s">
        <v>5537</v>
      </c>
      <c r="BI2433" s="18" t="s">
        <v>5537</v>
      </c>
      <c r="BJ2433" s="18" t="s">
        <v>5537</v>
      </c>
      <c r="BK2433" s="18" t="s">
        <v>5537</v>
      </c>
      <c r="BL2433" s="9" t="s">
        <v>5537</v>
      </c>
      <c r="BM2433" s="14" t="s">
        <v>5537</v>
      </c>
      <c r="BN2433" s="14" t="s">
        <v>5537</v>
      </c>
      <c r="BO2433" s="14" t="str">
        <f>_xlfn.XLOOKUP(B2433,'[4]cell downs 18042026 17h'!$B:$B,'[4]cell downs 18042026 17h'!$B:$B,"")</f>
        <v/>
      </c>
      <c r="BP2433" s="14" t="str">
        <f>_xlfn.XLOOKUP(B2433,'[5]Cells Huawei 19042026 15h'!$B:$B,'[5]Cells Huawei 19042026 15h'!$B:$B,"")</f>
        <v/>
      </c>
      <c r="BQ2433" s="9" t="str">
        <f>_xlfn.XLOOKUP(B2433,'[6]cells down 19042026 9H40'!$B:$B,'[6]cells down 19042026 9H40'!$B:$B,"")</f>
        <v/>
      </c>
      <c r="BR2433" s="9" t="s">
        <v>4113</v>
      </c>
      <c r="BS2433" s="9" t="s">
        <v>12</v>
      </c>
    </row>
    <row r="2434" spans="1:71" s="20" customFormat="1" x14ac:dyDescent="0.35">
      <c r="A2434" s="1" t="s">
        <v>4114</v>
      </c>
      <c r="B2434" s="8" t="s">
        <v>4115</v>
      </c>
      <c r="C2434" s="3" t="str">
        <f>_xlfn.XLOOKUP(B2434,'[1]daily break down'!$D:$D,'[1]daily break down'!$E:$E,"")</f>
        <v>CENTRE</v>
      </c>
      <c r="D2434" s="1" t="s">
        <v>11</v>
      </c>
      <c r="E2434" s="1" t="s">
        <v>12</v>
      </c>
      <c r="F2434" s="3" t="s">
        <v>37</v>
      </c>
      <c r="G2434" s="1" t="s">
        <v>4081</v>
      </c>
      <c r="H2434" s="34" t="str">
        <f>_xlfn.XLOOKUP(B2434,[2]CALCULATION!$B:$B,[2]CALCULATION!$H:$H,"")</f>
        <v>ZTE</v>
      </c>
      <c r="I2434" s="28">
        <v>0</v>
      </c>
      <c r="J2434" s="28">
        <v>0</v>
      </c>
      <c r="K2434" s="28">
        <v>0</v>
      </c>
      <c r="L2434" s="28">
        <v>0</v>
      </c>
      <c r="M2434" s="28">
        <v>0</v>
      </c>
      <c r="N2434" s="28">
        <v>0</v>
      </c>
      <c r="O2434" s="28">
        <v>0</v>
      </c>
      <c r="P2434" s="28">
        <v>0</v>
      </c>
      <c r="Q2434" s="28">
        <v>0</v>
      </c>
      <c r="R2434" s="28">
        <v>0</v>
      </c>
      <c r="S2434" s="93">
        <v>0</v>
      </c>
      <c r="T2434" s="93">
        <f>_xlfn.XLOOKUP(B2434,'[3]Nur des jours'!$B:$B,'[3]Nur des jours'!$U:$U,"")</f>
        <v>0</v>
      </c>
      <c r="U2434" s="93">
        <v>0</v>
      </c>
      <c r="V2434" s="93">
        <v>0</v>
      </c>
      <c r="W2434" s="93">
        <v>0</v>
      </c>
      <c r="X2434" s="93">
        <v>0</v>
      </c>
      <c r="Y2434" s="93">
        <v>0</v>
      </c>
      <c r="Z2434" s="93">
        <v>0</v>
      </c>
      <c r="AA2434" s="93">
        <v>0</v>
      </c>
      <c r="AB2434" s="93">
        <v>0</v>
      </c>
      <c r="AC2434" s="93">
        <f>_xlfn.XLOOKUP(B2434,'[3]Nur des jours'!$B:$B,'[3]Nur des jours'!$N:$N,"")</f>
        <v>0</v>
      </c>
      <c r="AD2434" s="93">
        <v>0</v>
      </c>
      <c r="AE2434" s="93">
        <v>0</v>
      </c>
      <c r="AF2434" s="93">
        <v>0</v>
      </c>
      <c r="AG2434" s="93"/>
      <c r="AH2434" s="93">
        <v>0</v>
      </c>
      <c r="AI2434" s="93">
        <v>0</v>
      </c>
      <c r="AJ2434" s="93">
        <v>0</v>
      </c>
      <c r="AK2434" s="93">
        <v>0</v>
      </c>
      <c r="AL2434" s="93">
        <v>0</v>
      </c>
      <c r="AM2434" s="49" t="s">
        <v>5598</v>
      </c>
      <c r="AN2434" s="49"/>
      <c r="AO2434" s="48" t="str" cm="1">
        <f t="array" ref="AO2434">IFERROR(_xlfn.IFS(
AQ2434="MPR ISSUE","PDH",
AQ2434="BSS Hardware Issue","BSS",
AQ2434="Sites strategiques, MLL, Pylone, etc.","ENVTECH",
AQ2434="AKTIVCO DEFAUT GE &amp; POWER Cabinet","AKTIVCO",
AQ2434="AKTIVCO Coupure ENEO &amp; Baisse de tension","AKTIVCO GRID ONLY",
AQ2434="Coupure ENEO &amp; Baisse de tension","IHS GRID ONLY",
AQ2434="Defaut GE &amp; POWER Cabinet","IHS",
AQ2434="Sharing","Partners",
AQ2434="Sites strategiques &amp; DataCenter","SST &amp; DC",
AQ2434="Exclu","Exclu",
AQ2434="SAT","SAT",
AQ2434="SPARE-ISSUE","SPARE-ISSUE",
AQ2434="Fiber CAmtel","TRANS_FO_CAMTEL",
AQ2434="Fiber AOF","Fiber AOF",
AQ2434="Projet OCM (HUAWEI)","TRAVAUX-HUAWEI",
AQ2434="Projet OCM (NOKIA)","TRAVAUX-NOKIA",
AQ2434="ACCESS-ISSUE","ACCESS-ISSUE",
AQ2434="Projet OCM (ZTE, NOKIA, autres projets)","TRAVAUX OCM",
AQ2434="No root CAuse","No root cause",
AQ2434="ODU HS","PDH",
AQ2434="IP &amp; VLAN","PDH",
AQ2434="Warehouse HUAWEI","SPARE-ISSUE",
AQ2434="SPARE-HS","SPARE-ISSUE",
AQ2434="Power Telco","BSS",AQ2434="no impacts","no impacts"
),"")</f>
        <v>Exclu</v>
      </c>
      <c r="AP2434" s="48" t="str" cm="1">
        <f t="array" ref="AP2434">IFERROR(_xlfn.IFS(
AQ2434="MPR ISSUE","TX ISSUE",
AQ2434="BSS Hardware Issue","RAN ISSUE",
AQ2434="Sites strategiques, MLL, Pylone, etc.","ENVTECH",
AQ2434="AKTIVCO DEFAUT GE &amp; POWER Cabinet","POWER ISSUE",
AQ2434="AKTIVCO Coupure ENEO &amp; Baisse de tension","POWER ISSUE",
AQ2434="Coupure ENEO &amp; Baisse de tension","POWER ISSUE",
AQ2434="Defaut GE &amp; POWER Cabinet","POWER ISSUE",
AQ2434="Sharing","POWER ISSUE",
AQ2434="Sites strategiques &amp; DataCenter","POWER ISSUE",
AQ2434="Exclu","Exclu",
AQ2434="SAT","TX ISSUE",
AQ2434="SPARE-ISSUE","SPARE-ISSUE",
AQ2434="Fiber CAmtel","TX ISSUE",
AQ2434="Fiber AOF","TX ISSUE",
AQ2434="Projet OCM (HUAWEI)","TRAVAUX-HUAWEI",
AQ2434="Projet OCM (NOKIA)","TRAVAUX -NOKIA",
AQ2434="ACCESS-ISSUE","ACCESS-ISSUE",
AQ2434="Projet OCM (ZTE, NOKIA, autres projets)","TRAVAUX OCM",
AQ2434="No root CAuse","No root cause",
AQ2434="ODU HS","TX ISSUE",
AQ2434="IP &amp; VLAN","TX ISSUE",
AQ2434="Warehouse HUAWEI","SPARE-ISSUE",
AQ2434="SPARE-HS","SPARE-ISSUE",
AQ2434="Power Telco","RAN ISSUE",AQ2434="no impacts","no impacts"
),"")</f>
        <v>Exclu</v>
      </c>
      <c r="AQ2434" s="67" t="s">
        <v>5598</v>
      </c>
      <c r="AR2434" s="48" t="str" cm="1">
        <f t="array" ref="AR2434">IFERROR(_xlfn.IFS(
AQ2434="MPR ISSUE","ACTIVE",
AQ2434="BSS Hardware Issue","ACTIVE",
AQ2434="Sites strategiques, MLL, Pylone, etc.","PASSIVE",
AQ2434="AKTIVCO DEFAUT GE &amp; POWER Cabinet","PASSIVE",
AQ2434="AKTIVCO Coupure ENEO &amp; Baisse de tension","PASSIVE",
AQ2434="Coupure ENEO &amp; Baisse de tension","PASSIVE",
AQ2434="Defaut GE &amp; POWER Cabinet","PASSIVE",
AQ2434="Sharing","PASSIVE",
AQ2434="Sites strategiques &amp; DataCenter","PASSIVE",
AQ2434="Exclu","Exclu",
AQ2434="SAT","ACTIVE",
AQ2434="SPARE-ISSUE","SPARE-ISSUE",
AQ2434="Fiber CAmtel","ACTIVE",
AQ2434="Fiber AOF","ACTIVE",
AQ2434="Projet OCM (HUAWEI)","PLANNED WORKS",
AQ2434="Projet OCM (NOKIA)","PLANNED WORKS",
AQ2434="ACCESS-ISSUE","ACCESS-ISSUE",
AQ2434="Projet OCM (ZTE, NOKIA, autres projets)","PLANNED WORKS",
AQ2434="No root CAuse","No root cause",
AQ2434="ODU HS","ACTIVE",
AQ2434="IP &amp; VLAN","ACTIVE",
AQ2434="Warehouse HUAWEI","SPARE-ISSUE",
AQ2434="SPARE-HS","SPARE-ISSUE",
AQ2434="Power Telco","ACTIVE", AQ2434="no impacts","no impacts"
),"")</f>
        <v>Exclu</v>
      </c>
      <c r="AS2434" s="92" t="s">
        <v>5537</v>
      </c>
      <c r="AT2434" s="98" t="s">
        <v>4115</v>
      </c>
      <c r="AU2434" s="9"/>
      <c r="AV2434" s="17" t="s">
        <v>5537</v>
      </c>
      <c r="AW2434" s="7" t="s">
        <v>5537</v>
      </c>
      <c r="AX2434" s="6" t="s">
        <v>5537</v>
      </c>
      <c r="AY2434" s="7"/>
      <c r="AZ2434" s="3" t="s">
        <v>5537</v>
      </c>
      <c r="BA2434" s="18" t="s">
        <v>5537</v>
      </c>
      <c r="BB2434" s="18" t="s">
        <v>5537</v>
      </c>
      <c r="BC2434" s="18" t="s">
        <v>5537</v>
      </c>
      <c r="BD2434" s="18" t="s">
        <v>5537</v>
      </c>
      <c r="BE2434" s="18" t="s">
        <v>5537</v>
      </c>
      <c r="BF2434" s="18" t="s">
        <v>5537</v>
      </c>
      <c r="BG2434" s="18" t="s">
        <v>5537</v>
      </c>
      <c r="BH2434" s="18" t="s">
        <v>5537</v>
      </c>
      <c r="BI2434" s="18" t="s">
        <v>5537</v>
      </c>
      <c r="BJ2434" s="18" t="s">
        <v>5537</v>
      </c>
      <c r="BK2434" s="18" t="s">
        <v>5537</v>
      </c>
      <c r="BL2434" s="9" t="s">
        <v>5537</v>
      </c>
      <c r="BM2434" s="14" t="s">
        <v>5537</v>
      </c>
      <c r="BN2434" s="14" t="s">
        <v>5537</v>
      </c>
      <c r="BO2434" s="14" t="str">
        <f>_xlfn.XLOOKUP(B2434,'[4]cell downs 18042026 17h'!$B:$B,'[4]cell downs 18042026 17h'!$B:$B,"")</f>
        <v/>
      </c>
      <c r="BP2434" s="14" t="str">
        <f>_xlfn.XLOOKUP(B2434,'[5]Cells Huawei 19042026 15h'!$B:$B,'[5]Cells Huawei 19042026 15h'!$B:$B,"")</f>
        <v/>
      </c>
      <c r="BQ2434" s="9" t="str">
        <f>_xlfn.XLOOKUP(B2434,'[6]cells down 19042026 9H40'!$B:$B,'[6]cells down 19042026 9H40'!$B:$B,"")</f>
        <v/>
      </c>
      <c r="BR2434" s="9" t="s">
        <v>4115</v>
      </c>
      <c r="BS2434" s="9" t="s">
        <v>318</v>
      </c>
    </row>
    <row r="2435" spans="1:71" s="20" customFormat="1" x14ac:dyDescent="0.35">
      <c r="A2435" s="1" t="s">
        <v>4179</v>
      </c>
      <c r="B2435" s="8" t="s">
        <v>4180</v>
      </c>
      <c r="C2435" s="3" t="str">
        <f>_xlfn.XLOOKUP(B2435,'[1]daily break down'!$D:$D,'[1]daily break down'!$E:$E,"")</f>
        <v>CENTRE</v>
      </c>
      <c r="D2435" s="1" t="s">
        <v>21</v>
      </c>
      <c r="E2435" s="1" t="s">
        <v>563</v>
      </c>
      <c r="F2435" s="3" t="s">
        <v>37</v>
      </c>
      <c r="G2435" s="1" t="s">
        <v>4179</v>
      </c>
      <c r="H2435" s="34" t="str">
        <f>_xlfn.XLOOKUP(B2435,[2]CALCULATION!$B:$B,[2]CALCULATION!$H:$H,"")</f>
        <v>ZTE</v>
      </c>
      <c r="I2435" s="28">
        <v>0</v>
      </c>
      <c r="J2435" s="28">
        <v>0</v>
      </c>
      <c r="K2435" s="28">
        <v>0</v>
      </c>
      <c r="L2435" s="28">
        <v>0</v>
      </c>
      <c r="M2435" s="28">
        <v>0</v>
      </c>
      <c r="N2435" s="28">
        <v>0</v>
      </c>
      <c r="O2435" s="28">
        <v>0</v>
      </c>
      <c r="P2435" s="28">
        <v>0</v>
      </c>
      <c r="Q2435" s="28">
        <v>0</v>
      </c>
      <c r="R2435" s="28">
        <v>0</v>
      </c>
      <c r="S2435" s="93">
        <v>0</v>
      </c>
      <c r="T2435" s="93">
        <f>_xlfn.XLOOKUP(B2435,'[3]Nur des jours'!$B:$B,'[3]Nur des jours'!$U:$U,"")</f>
        <v>0</v>
      </c>
      <c r="U2435" s="93">
        <v>0</v>
      </c>
      <c r="V2435" s="93">
        <v>0</v>
      </c>
      <c r="W2435" s="93">
        <v>0</v>
      </c>
      <c r="X2435" s="93">
        <v>0</v>
      </c>
      <c r="Y2435" s="93">
        <v>0</v>
      </c>
      <c r="Z2435" s="93">
        <v>0</v>
      </c>
      <c r="AA2435" s="93">
        <v>0</v>
      </c>
      <c r="AB2435" s="93">
        <v>0</v>
      </c>
      <c r="AC2435" s="93">
        <f>_xlfn.XLOOKUP(B2435,'[3]Nur des jours'!$B:$B,'[3]Nur des jours'!$N:$N,"")</f>
        <v>0</v>
      </c>
      <c r="AD2435" s="93">
        <v>0</v>
      </c>
      <c r="AE2435" s="93">
        <v>0</v>
      </c>
      <c r="AF2435" s="93">
        <v>0</v>
      </c>
      <c r="AG2435" s="93"/>
      <c r="AH2435" s="93">
        <v>0</v>
      </c>
      <c r="AI2435" s="93">
        <v>0</v>
      </c>
      <c r="AJ2435" s="93">
        <v>0</v>
      </c>
      <c r="AK2435" s="93">
        <v>0</v>
      </c>
      <c r="AL2435" s="93">
        <v>0</v>
      </c>
      <c r="AM2435" s="49" t="s">
        <v>5598</v>
      </c>
      <c r="AN2435" s="49"/>
      <c r="AO2435" s="48" t="str" cm="1">
        <f t="array" ref="AO2435">IFERROR(_xlfn.IFS(
AQ2435="MPR ISSUE","PDH",
AQ2435="BSS Hardware Issue","BSS",
AQ2435="Sites strategiques, MLL, Pylone, etc.","ENVTECH",
AQ2435="AKTIVCO DEFAUT GE &amp; POWER Cabinet","AKTIVCO",
AQ2435="AKTIVCO Coupure ENEO &amp; Baisse de tension","AKTIVCO GRID ONLY",
AQ2435="Coupure ENEO &amp; Baisse de tension","IHS GRID ONLY",
AQ2435="Defaut GE &amp; POWER Cabinet","IHS",
AQ2435="Sharing","Partners",
AQ2435="Sites strategiques &amp; DataCenter","SST &amp; DC",
AQ2435="Exclu","Exclu",
AQ2435="SAT","SAT",
AQ2435="SPARE-ISSUE","SPARE-ISSUE",
AQ2435="Fiber CAmtel","TRANS_FO_CAMTEL",
AQ2435="Fiber AOF","Fiber AOF",
AQ2435="Projet OCM (HUAWEI)","TRAVAUX-HUAWEI",
AQ2435="Projet OCM (NOKIA)","TRAVAUX-NOKIA",
AQ2435="ACCESS-ISSUE","ACCESS-ISSUE",
AQ2435="Projet OCM (ZTE, NOKIA, autres projets)","TRAVAUX OCM",
AQ2435="No root CAuse","No root cause",
AQ2435="ODU HS","PDH",
AQ2435="IP &amp; VLAN","PDH",
AQ2435="Warehouse HUAWEI","SPARE-ISSUE",
AQ2435="SPARE-HS","SPARE-ISSUE",
AQ2435="Power Telco","BSS",AQ2435="no impacts","no impacts"
),"")</f>
        <v>Exclu</v>
      </c>
      <c r="AP2435" s="48" t="str" cm="1">
        <f t="array" ref="AP2435">IFERROR(_xlfn.IFS(
AQ2435="MPR ISSUE","TX ISSUE",
AQ2435="BSS Hardware Issue","RAN ISSUE",
AQ2435="Sites strategiques, MLL, Pylone, etc.","ENVTECH",
AQ2435="AKTIVCO DEFAUT GE &amp; POWER Cabinet","POWER ISSUE",
AQ2435="AKTIVCO Coupure ENEO &amp; Baisse de tension","POWER ISSUE",
AQ2435="Coupure ENEO &amp; Baisse de tension","POWER ISSUE",
AQ2435="Defaut GE &amp; POWER Cabinet","POWER ISSUE",
AQ2435="Sharing","POWER ISSUE",
AQ2435="Sites strategiques &amp; DataCenter","POWER ISSUE",
AQ2435="Exclu","Exclu",
AQ2435="SAT","TX ISSUE",
AQ2435="SPARE-ISSUE","SPARE-ISSUE",
AQ2435="Fiber CAmtel","TX ISSUE",
AQ2435="Fiber AOF","TX ISSUE",
AQ2435="Projet OCM (HUAWEI)","TRAVAUX-HUAWEI",
AQ2435="Projet OCM (NOKIA)","TRAVAUX -NOKIA",
AQ2435="ACCESS-ISSUE","ACCESS-ISSUE",
AQ2435="Projet OCM (ZTE, NOKIA, autres projets)","TRAVAUX OCM",
AQ2435="No root CAuse","No root cause",
AQ2435="ODU HS","TX ISSUE",
AQ2435="IP &amp; VLAN","TX ISSUE",
AQ2435="Warehouse HUAWEI","SPARE-ISSUE",
AQ2435="SPARE-HS","SPARE-ISSUE",
AQ2435="Power Telco","RAN ISSUE",AQ2435="no impacts","no impacts"
),"")</f>
        <v>Exclu</v>
      </c>
      <c r="AQ2435" s="67" t="s">
        <v>5598</v>
      </c>
      <c r="AR2435" s="48" t="str" cm="1">
        <f t="array" ref="AR2435">IFERROR(_xlfn.IFS(
AQ2435="MPR ISSUE","ACTIVE",
AQ2435="BSS Hardware Issue","ACTIVE",
AQ2435="Sites strategiques, MLL, Pylone, etc.","PASSIVE",
AQ2435="AKTIVCO DEFAUT GE &amp; POWER Cabinet","PASSIVE",
AQ2435="AKTIVCO Coupure ENEO &amp; Baisse de tension","PASSIVE",
AQ2435="Coupure ENEO &amp; Baisse de tension","PASSIVE",
AQ2435="Defaut GE &amp; POWER Cabinet","PASSIVE",
AQ2435="Sharing","PASSIVE",
AQ2435="Sites strategiques &amp; DataCenter","PASSIVE",
AQ2435="Exclu","Exclu",
AQ2435="SAT","ACTIVE",
AQ2435="SPARE-ISSUE","SPARE-ISSUE",
AQ2435="Fiber CAmtel","ACTIVE",
AQ2435="Fiber AOF","ACTIVE",
AQ2435="Projet OCM (HUAWEI)","PLANNED WORKS",
AQ2435="Projet OCM (NOKIA)","PLANNED WORKS",
AQ2435="ACCESS-ISSUE","ACCESS-ISSUE",
AQ2435="Projet OCM (ZTE, NOKIA, autres projets)","PLANNED WORKS",
AQ2435="No root CAuse","No root cause",
AQ2435="ODU HS","ACTIVE",
AQ2435="IP &amp; VLAN","ACTIVE",
AQ2435="Warehouse HUAWEI","SPARE-ISSUE",
AQ2435="SPARE-HS","SPARE-ISSUE",
AQ2435="Power Telco","ACTIVE", AQ2435="no impacts","no impacts"
),"")</f>
        <v>Exclu</v>
      </c>
      <c r="AS2435" s="92" t="s">
        <v>5710</v>
      </c>
      <c r="AT2435" s="98" t="s">
        <v>4180</v>
      </c>
      <c r="AU2435" s="9"/>
      <c r="AV2435" s="17" t="s">
        <v>5537</v>
      </c>
      <c r="AW2435" s="7" t="s">
        <v>5537</v>
      </c>
      <c r="AX2435" s="6" t="s">
        <v>5537</v>
      </c>
      <c r="AY2435" s="7"/>
      <c r="AZ2435" s="3" t="s">
        <v>5537</v>
      </c>
      <c r="BA2435" s="18" t="s">
        <v>5537</v>
      </c>
      <c r="BB2435" s="18" t="s">
        <v>5537</v>
      </c>
      <c r="BC2435" s="18" t="s">
        <v>5537</v>
      </c>
      <c r="BD2435" s="18" t="s">
        <v>5537</v>
      </c>
      <c r="BE2435" s="18" t="s">
        <v>5537</v>
      </c>
      <c r="BF2435" s="18" t="s">
        <v>5537</v>
      </c>
      <c r="BG2435" s="18" t="s">
        <v>5537</v>
      </c>
      <c r="BH2435" s="18" t="s">
        <v>5537</v>
      </c>
      <c r="BI2435" s="18" t="s">
        <v>5537</v>
      </c>
      <c r="BJ2435" s="18" t="s">
        <v>5710</v>
      </c>
      <c r="BK2435" s="18" t="s">
        <v>5537</v>
      </c>
      <c r="BL2435" s="9" t="s">
        <v>5537</v>
      </c>
      <c r="BM2435" s="14" t="s">
        <v>5537</v>
      </c>
      <c r="BN2435" s="14" t="s">
        <v>5537</v>
      </c>
      <c r="BO2435" s="14" t="str">
        <f>_xlfn.XLOOKUP(B2435,'[4]cell downs 18042026 17h'!$B:$B,'[4]cell downs 18042026 17h'!$B:$B,"")</f>
        <v/>
      </c>
      <c r="BP2435" s="14" t="str">
        <f>_xlfn.XLOOKUP(B2435,'[5]Cells Huawei 19042026 15h'!$B:$B,'[5]Cells Huawei 19042026 15h'!$B:$B,"")</f>
        <v/>
      </c>
      <c r="BQ2435" s="9" t="str">
        <f>_xlfn.XLOOKUP(B2435,'[6]cells down 19042026 9H40'!$B:$B,'[6]cells down 19042026 9H40'!$B:$B,"")</f>
        <v/>
      </c>
      <c r="BR2435" s="9" t="s">
        <v>5537</v>
      </c>
      <c r="BS2435" s="9" t="s">
        <v>5537</v>
      </c>
    </row>
    <row r="2436" spans="1:71" s="20" customFormat="1" x14ac:dyDescent="0.35">
      <c r="A2436" s="1" t="s">
        <v>4185</v>
      </c>
      <c r="B2436" s="8" t="s">
        <v>4186</v>
      </c>
      <c r="C2436" s="3" t="str">
        <f>_xlfn.XLOOKUP(B2436,'[1]daily break down'!$D:$D,'[1]daily break down'!$E:$E,"")</f>
        <v>CENTRE</v>
      </c>
      <c r="D2436" s="1" t="s">
        <v>21</v>
      </c>
      <c r="E2436" s="1" t="s">
        <v>22</v>
      </c>
      <c r="F2436" s="3" t="s">
        <v>37</v>
      </c>
      <c r="G2436" s="1" t="s">
        <v>3954</v>
      </c>
      <c r="H2436" s="34" t="str">
        <f>_xlfn.XLOOKUP(B2436,[2]CALCULATION!$B:$B,[2]CALCULATION!$H:$H,"")</f>
        <v>ZTE</v>
      </c>
      <c r="I2436" s="28">
        <v>0</v>
      </c>
      <c r="J2436" s="28">
        <v>0</v>
      </c>
      <c r="K2436" s="28">
        <v>0</v>
      </c>
      <c r="L2436" s="28">
        <v>0</v>
      </c>
      <c r="M2436" s="28">
        <v>0</v>
      </c>
      <c r="N2436" s="28">
        <v>0</v>
      </c>
      <c r="O2436" s="28">
        <v>0</v>
      </c>
      <c r="P2436" s="28">
        <v>0</v>
      </c>
      <c r="Q2436" s="28">
        <v>0</v>
      </c>
      <c r="R2436" s="28">
        <v>0</v>
      </c>
      <c r="S2436" s="93">
        <v>0</v>
      </c>
      <c r="T2436" s="93">
        <f>_xlfn.XLOOKUP(B2436,'[3]Nur des jours'!$B:$B,'[3]Nur des jours'!$U:$U,"")</f>
        <v>0</v>
      </c>
      <c r="U2436" s="93">
        <v>0</v>
      </c>
      <c r="V2436" s="93">
        <v>0</v>
      </c>
      <c r="W2436" s="93">
        <v>0</v>
      </c>
      <c r="X2436" s="93">
        <v>0</v>
      </c>
      <c r="Y2436" s="93">
        <v>0</v>
      </c>
      <c r="Z2436" s="93">
        <v>0</v>
      </c>
      <c r="AA2436" s="93">
        <v>0</v>
      </c>
      <c r="AB2436" s="93">
        <v>0</v>
      </c>
      <c r="AC2436" s="93">
        <f>_xlfn.XLOOKUP(B2436,'[3]Nur des jours'!$B:$B,'[3]Nur des jours'!$N:$N,"")</f>
        <v>0</v>
      </c>
      <c r="AD2436" s="93">
        <v>0</v>
      </c>
      <c r="AE2436" s="93">
        <v>0</v>
      </c>
      <c r="AF2436" s="93">
        <v>0</v>
      </c>
      <c r="AG2436" s="93"/>
      <c r="AH2436" s="93">
        <v>0</v>
      </c>
      <c r="AI2436" s="93">
        <v>0</v>
      </c>
      <c r="AJ2436" s="93">
        <v>0</v>
      </c>
      <c r="AK2436" s="93">
        <v>0</v>
      </c>
      <c r="AL2436" s="93">
        <v>0</v>
      </c>
      <c r="AM2436" s="49" t="s">
        <v>5598</v>
      </c>
      <c r="AN2436" s="49"/>
      <c r="AO2436" s="48" t="str" cm="1">
        <f t="array" ref="AO2436">IFERROR(_xlfn.IFS(
AQ2436="MPR ISSUE","PDH",
AQ2436="BSS Hardware Issue","BSS",
AQ2436="Sites strategiques, MLL, Pylone, etc.","ENVTECH",
AQ2436="AKTIVCO DEFAUT GE &amp; POWER Cabinet","AKTIVCO",
AQ2436="AKTIVCO Coupure ENEO &amp; Baisse de tension","AKTIVCO GRID ONLY",
AQ2436="Coupure ENEO &amp; Baisse de tension","IHS GRID ONLY",
AQ2436="Defaut GE &amp; POWER Cabinet","IHS",
AQ2436="Sharing","Partners",
AQ2436="Sites strategiques &amp; DataCenter","SST &amp; DC",
AQ2436="Exclu","Exclu",
AQ2436="SAT","SAT",
AQ2436="SPARE-ISSUE","SPARE-ISSUE",
AQ2436="Fiber CAmtel","TRANS_FO_CAMTEL",
AQ2436="Fiber AOF","Fiber AOF",
AQ2436="Projet OCM (HUAWEI)","TRAVAUX-HUAWEI",
AQ2436="Projet OCM (NOKIA)","TRAVAUX-NOKIA",
AQ2436="ACCESS-ISSUE","ACCESS-ISSUE",
AQ2436="Projet OCM (ZTE, NOKIA, autres projets)","TRAVAUX OCM",
AQ2436="No root CAuse","No root cause",
AQ2436="ODU HS","PDH",
AQ2436="IP &amp; VLAN","PDH",
AQ2436="Warehouse HUAWEI","SPARE-ISSUE",
AQ2436="SPARE-HS","SPARE-ISSUE",
AQ2436="Power Telco","BSS",AQ2436="no impacts","no impacts"
),"")</f>
        <v>Exclu</v>
      </c>
      <c r="AP2436" s="48" t="str" cm="1">
        <f t="array" ref="AP2436">IFERROR(_xlfn.IFS(
AQ2436="MPR ISSUE","TX ISSUE",
AQ2436="BSS Hardware Issue","RAN ISSUE",
AQ2436="Sites strategiques, MLL, Pylone, etc.","ENVTECH",
AQ2436="AKTIVCO DEFAUT GE &amp; POWER Cabinet","POWER ISSUE",
AQ2436="AKTIVCO Coupure ENEO &amp; Baisse de tension","POWER ISSUE",
AQ2436="Coupure ENEO &amp; Baisse de tension","POWER ISSUE",
AQ2436="Defaut GE &amp; POWER Cabinet","POWER ISSUE",
AQ2436="Sharing","POWER ISSUE",
AQ2436="Sites strategiques &amp; DataCenter","POWER ISSUE",
AQ2436="Exclu","Exclu",
AQ2436="SAT","TX ISSUE",
AQ2436="SPARE-ISSUE","SPARE-ISSUE",
AQ2436="Fiber CAmtel","TX ISSUE",
AQ2436="Fiber AOF","TX ISSUE",
AQ2436="Projet OCM (HUAWEI)","TRAVAUX-HUAWEI",
AQ2436="Projet OCM (NOKIA)","TRAVAUX -NOKIA",
AQ2436="ACCESS-ISSUE","ACCESS-ISSUE",
AQ2436="Projet OCM (ZTE, NOKIA, autres projets)","TRAVAUX OCM",
AQ2436="No root CAuse","No root cause",
AQ2436="ODU HS","TX ISSUE",
AQ2436="IP &amp; VLAN","TX ISSUE",
AQ2436="Warehouse HUAWEI","SPARE-ISSUE",
AQ2436="SPARE-HS","SPARE-ISSUE",
AQ2436="Power Telco","RAN ISSUE",AQ2436="no impacts","no impacts"
),"")</f>
        <v>Exclu</v>
      </c>
      <c r="AQ2436" s="67" t="s">
        <v>5598</v>
      </c>
      <c r="AR2436" s="48" t="str" cm="1">
        <f t="array" ref="AR2436">IFERROR(_xlfn.IFS(
AQ2436="MPR ISSUE","ACTIVE",
AQ2436="BSS Hardware Issue","ACTIVE",
AQ2436="Sites strategiques, MLL, Pylone, etc.","PASSIVE",
AQ2436="AKTIVCO DEFAUT GE &amp; POWER Cabinet","PASSIVE",
AQ2436="AKTIVCO Coupure ENEO &amp; Baisse de tension","PASSIVE",
AQ2436="Coupure ENEO &amp; Baisse de tension","PASSIVE",
AQ2436="Defaut GE &amp; POWER Cabinet","PASSIVE",
AQ2436="Sharing","PASSIVE",
AQ2436="Sites strategiques &amp; DataCenter","PASSIVE",
AQ2436="Exclu","Exclu",
AQ2436="SAT","ACTIVE",
AQ2436="SPARE-ISSUE","SPARE-ISSUE",
AQ2436="Fiber CAmtel","ACTIVE",
AQ2436="Fiber AOF","ACTIVE",
AQ2436="Projet OCM (HUAWEI)","PLANNED WORKS",
AQ2436="Projet OCM (NOKIA)","PLANNED WORKS",
AQ2436="ACCESS-ISSUE","ACCESS-ISSUE",
AQ2436="Projet OCM (ZTE, NOKIA, autres projets)","PLANNED WORKS",
AQ2436="No root CAuse","No root cause",
AQ2436="ODU HS","ACTIVE",
AQ2436="IP &amp; VLAN","ACTIVE",
AQ2436="Warehouse HUAWEI","SPARE-ISSUE",
AQ2436="SPARE-HS","SPARE-ISSUE",
AQ2436="Power Telco","ACTIVE", AQ2436="no impacts","no impacts"
),"")</f>
        <v>Exclu</v>
      </c>
      <c r="AS2436" s="92" t="s">
        <v>5537</v>
      </c>
      <c r="AT2436" s="98" t="s">
        <v>4186</v>
      </c>
      <c r="AU2436" s="9"/>
      <c r="AV2436" s="17" t="s">
        <v>5537</v>
      </c>
      <c r="AW2436" s="7" t="s">
        <v>5537</v>
      </c>
      <c r="AX2436" s="6" t="s">
        <v>5537</v>
      </c>
      <c r="AY2436" s="7"/>
      <c r="AZ2436" s="3" t="s">
        <v>5537</v>
      </c>
      <c r="BA2436" s="18" t="s">
        <v>5537</v>
      </c>
      <c r="BB2436" s="18" t="s">
        <v>5537</v>
      </c>
      <c r="BC2436" s="18" t="s">
        <v>5537</v>
      </c>
      <c r="BD2436" s="18" t="s">
        <v>5537</v>
      </c>
      <c r="BE2436" s="18" t="s">
        <v>5537</v>
      </c>
      <c r="BF2436" s="18" t="s">
        <v>5537</v>
      </c>
      <c r="BG2436" s="18" t="s">
        <v>5537</v>
      </c>
      <c r="BH2436" s="18" t="s">
        <v>5537</v>
      </c>
      <c r="BI2436" s="18" t="s">
        <v>5537</v>
      </c>
      <c r="BJ2436" s="18" t="s">
        <v>5537</v>
      </c>
      <c r="BK2436" s="18" t="s">
        <v>5537</v>
      </c>
      <c r="BL2436" s="9" t="s">
        <v>5537</v>
      </c>
      <c r="BM2436" s="14" t="s">
        <v>5537</v>
      </c>
      <c r="BN2436" s="14" t="s">
        <v>5537</v>
      </c>
      <c r="BO2436" s="14" t="str">
        <f>_xlfn.XLOOKUP(B2436,'[4]cell downs 18042026 17h'!$B:$B,'[4]cell downs 18042026 17h'!$B:$B,"")</f>
        <v/>
      </c>
      <c r="BP2436" s="14" t="str">
        <f>_xlfn.XLOOKUP(B2436,'[5]Cells Huawei 19042026 15h'!$B:$B,'[5]Cells Huawei 19042026 15h'!$B:$B,"")</f>
        <v/>
      </c>
      <c r="BQ2436" s="9" t="str">
        <f>_xlfn.XLOOKUP(B2436,'[6]cells down 19042026 9H40'!$B:$B,'[6]cells down 19042026 9H40'!$B:$B,"")</f>
        <v/>
      </c>
      <c r="BR2436" s="9" t="s">
        <v>5537</v>
      </c>
      <c r="BS2436" s="9" t="s">
        <v>5537</v>
      </c>
    </row>
    <row r="2437" spans="1:71" s="20" customFormat="1" x14ac:dyDescent="0.35">
      <c r="A2437" s="1" t="s">
        <v>4410</v>
      </c>
      <c r="B2437" s="8" t="s">
        <v>4411</v>
      </c>
      <c r="C2437" s="3" t="str">
        <f>_xlfn.XLOOKUP(B2437,'[1]daily break down'!$D:$D,'[1]daily break down'!$E:$E,"")</f>
        <v>CENTRE</v>
      </c>
      <c r="D2437" s="1" t="s">
        <v>11</v>
      </c>
      <c r="E2437" s="1" t="s">
        <v>96</v>
      </c>
      <c r="F2437" s="3" t="s">
        <v>37</v>
      </c>
      <c r="G2437" s="1" t="s">
        <v>4152</v>
      </c>
      <c r="H2437" s="34" t="str">
        <f>_xlfn.XLOOKUP(B2437,[2]CALCULATION!$B:$B,[2]CALCULATION!$H:$H,"")</f>
        <v>ZTE</v>
      </c>
      <c r="I2437" s="28">
        <v>0</v>
      </c>
      <c r="J2437" s="28">
        <v>0</v>
      </c>
      <c r="K2437" s="28">
        <v>0</v>
      </c>
      <c r="L2437" s="28">
        <v>0</v>
      </c>
      <c r="M2437" s="28">
        <v>0</v>
      </c>
      <c r="N2437" s="28">
        <v>0</v>
      </c>
      <c r="O2437" s="28">
        <v>0</v>
      </c>
      <c r="P2437" s="28">
        <v>0</v>
      </c>
      <c r="Q2437" s="28">
        <v>0</v>
      </c>
      <c r="R2437" s="28">
        <v>0</v>
      </c>
      <c r="S2437" s="93">
        <v>0</v>
      </c>
      <c r="T2437" s="93">
        <f>_xlfn.XLOOKUP(B2437,'[3]Nur des jours'!$B:$B,'[3]Nur des jours'!$U:$U,"")</f>
        <v>0</v>
      </c>
      <c r="U2437" s="93">
        <v>0</v>
      </c>
      <c r="V2437" s="93">
        <v>0</v>
      </c>
      <c r="W2437" s="93">
        <v>0</v>
      </c>
      <c r="X2437" s="93">
        <v>0</v>
      </c>
      <c r="Y2437" s="93">
        <v>0</v>
      </c>
      <c r="Z2437" s="93">
        <v>0</v>
      </c>
      <c r="AA2437" s="93">
        <v>0</v>
      </c>
      <c r="AB2437" s="93">
        <v>0</v>
      </c>
      <c r="AC2437" s="93">
        <f>_xlfn.XLOOKUP(B2437,'[3]Nur des jours'!$B:$B,'[3]Nur des jours'!$N:$N,"")</f>
        <v>0</v>
      </c>
      <c r="AD2437" s="93">
        <v>0</v>
      </c>
      <c r="AE2437" s="93">
        <v>0</v>
      </c>
      <c r="AF2437" s="93">
        <v>0</v>
      </c>
      <c r="AG2437" s="93"/>
      <c r="AH2437" s="93">
        <v>0</v>
      </c>
      <c r="AI2437" s="93">
        <v>0</v>
      </c>
      <c r="AJ2437" s="93">
        <v>0</v>
      </c>
      <c r="AK2437" s="93">
        <v>0</v>
      </c>
      <c r="AL2437" s="93">
        <v>0</v>
      </c>
      <c r="AM2437" s="49" t="s">
        <v>5598</v>
      </c>
      <c r="AN2437" s="49"/>
      <c r="AO2437" s="48" t="str" cm="1">
        <f t="array" ref="AO2437">IFERROR(_xlfn.IFS(
AQ2437="MPR ISSUE","PDH",
AQ2437="BSS Hardware Issue","BSS",
AQ2437="Sites strategiques, MLL, Pylone, etc.","ENVTECH",
AQ2437="AKTIVCO DEFAUT GE &amp; POWER Cabinet","AKTIVCO",
AQ2437="AKTIVCO Coupure ENEO &amp; Baisse de tension","AKTIVCO GRID ONLY",
AQ2437="Coupure ENEO &amp; Baisse de tension","IHS GRID ONLY",
AQ2437="Defaut GE &amp; POWER Cabinet","IHS",
AQ2437="Sharing","Partners",
AQ2437="Sites strategiques &amp; DataCenter","SST &amp; DC",
AQ2437="Exclu","Exclu",
AQ2437="SAT","SAT",
AQ2437="SPARE-ISSUE","SPARE-ISSUE",
AQ2437="Fiber CAmtel","TRANS_FO_CAMTEL",
AQ2437="Fiber AOF","Fiber AOF",
AQ2437="Projet OCM (HUAWEI)","TRAVAUX-HUAWEI",
AQ2437="Projet OCM (NOKIA)","TRAVAUX-NOKIA",
AQ2437="ACCESS-ISSUE","ACCESS-ISSUE",
AQ2437="Projet OCM (ZTE, NOKIA, autres projets)","TRAVAUX OCM",
AQ2437="No root CAuse","No root cause",
AQ2437="ODU HS","PDH",
AQ2437="IP &amp; VLAN","PDH",
AQ2437="Warehouse HUAWEI","SPARE-ISSUE",
AQ2437="SPARE-HS","SPARE-ISSUE",
AQ2437="Power Telco","BSS",AQ2437="no impacts","no impacts"
),"")</f>
        <v>Exclu</v>
      </c>
      <c r="AP2437" s="48" t="str" cm="1">
        <f t="array" ref="AP2437">IFERROR(_xlfn.IFS(
AQ2437="MPR ISSUE","TX ISSUE",
AQ2437="BSS Hardware Issue","RAN ISSUE",
AQ2437="Sites strategiques, MLL, Pylone, etc.","ENVTECH",
AQ2437="AKTIVCO DEFAUT GE &amp; POWER Cabinet","POWER ISSUE",
AQ2437="AKTIVCO Coupure ENEO &amp; Baisse de tension","POWER ISSUE",
AQ2437="Coupure ENEO &amp; Baisse de tension","POWER ISSUE",
AQ2437="Defaut GE &amp; POWER Cabinet","POWER ISSUE",
AQ2437="Sharing","POWER ISSUE",
AQ2437="Sites strategiques &amp; DataCenter","POWER ISSUE",
AQ2437="Exclu","Exclu",
AQ2437="SAT","TX ISSUE",
AQ2437="SPARE-ISSUE","SPARE-ISSUE",
AQ2437="Fiber CAmtel","TX ISSUE",
AQ2437="Fiber AOF","TX ISSUE",
AQ2437="Projet OCM (HUAWEI)","TRAVAUX-HUAWEI",
AQ2437="Projet OCM (NOKIA)","TRAVAUX -NOKIA",
AQ2437="ACCESS-ISSUE","ACCESS-ISSUE",
AQ2437="Projet OCM (ZTE, NOKIA, autres projets)","TRAVAUX OCM",
AQ2437="No root CAuse","No root cause",
AQ2437="ODU HS","TX ISSUE",
AQ2437="IP &amp; VLAN","TX ISSUE",
AQ2437="Warehouse HUAWEI","SPARE-ISSUE",
AQ2437="SPARE-HS","SPARE-ISSUE",
AQ2437="Power Telco","RAN ISSUE",AQ2437="no impacts","no impacts"
),"")</f>
        <v>Exclu</v>
      </c>
      <c r="AQ2437" s="67" t="s">
        <v>5598</v>
      </c>
      <c r="AR2437" s="48" t="str" cm="1">
        <f t="array" ref="AR2437">IFERROR(_xlfn.IFS(
AQ2437="MPR ISSUE","ACTIVE",
AQ2437="BSS Hardware Issue","ACTIVE",
AQ2437="Sites strategiques, MLL, Pylone, etc.","PASSIVE",
AQ2437="AKTIVCO DEFAUT GE &amp; POWER Cabinet","PASSIVE",
AQ2437="AKTIVCO Coupure ENEO &amp; Baisse de tension","PASSIVE",
AQ2437="Coupure ENEO &amp; Baisse de tension","PASSIVE",
AQ2437="Defaut GE &amp; POWER Cabinet","PASSIVE",
AQ2437="Sharing","PASSIVE",
AQ2437="Sites strategiques &amp; DataCenter","PASSIVE",
AQ2437="Exclu","Exclu",
AQ2437="SAT","ACTIVE",
AQ2437="SPARE-ISSUE","SPARE-ISSUE",
AQ2437="Fiber CAmtel","ACTIVE",
AQ2437="Fiber AOF","ACTIVE",
AQ2437="Projet OCM (HUAWEI)","PLANNED WORKS",
AQ2437="Projet OCM (NOKIA)","PLANNED WORKS",
AQ2437="ACCESS-ISSUE","ACCESS-ISSUE",
AQ2437="Projet OCM (ZTE, NOKIA, autres projets)","PLANNED WORKS",
AQ2437="No root CAuse","No root cause",
AQ2437="ODU HS","ACTIVE",
AQ2437="IP &amp; VLAN","ACTIVE",
AQ2437="Warehouse HUAWEI","SPARE-ISSUE",
AQ2437="SPARE-HS","SPARE-ISSUE",
AQ2437="Power Telco","ACTIVE", AQ2437="no impacts","no impacts"
),"")</f>
        <v>Exclu</v>
      </c>
      <c r="AS2437" s="92" t="s">
        <v>5537</v>
      </c>
      <c r="AT2437" s="98" t="s">
        <v>4411</v>
      </c>
      <c r="AU2437" s="9"/>
      <c r="AV2437" s="17" t="s">
        <v>5537</v>
      </c>
      <c r="AW2437" s="7" t="s">
        <v>5537</v>
      </c>
      <c r="AX2437" s="6" t="s">
        <v>5537</v>
      </c>
      <c r="AY2437" s="7"/>
      <c r="AZ2437" s="3" t="s">
        <v>5537</v>
      </c>
      <c r="BA2437" s="18" t="s">
        <v>5537</v>
      </c>
      <c r="BB2437" s="18" t="s">
        <v>5537</v>
      </c>
      <c r="BC2437" s="18" t="s">
        <v>5537</v>
      </c>
      <c r="BD2437" s="18" t="s">
        <v>5537</v>
      </c>
      <c r="BE2437" s="18" t="s">
        <v>5537</v>
      </c>
      <c r="BF2437" s="18" t="s">
        <v>5537</v>
      </c>
      <c r="BG2437" s="18" t="s">
        <v>5537</v>
      </c>
      <c r="BH2437" s="18" t="s">
        <v>5537</v>
      </c>
      <c r="BI2437" s="18" t="s">
        <v>5537</v>
      </c>
      <c r="BJ2437" s="18" t="s">
        <v>5537</v>
      </c>
      <c r="BK2437" s="18" t="s">
        <v>5537</v>
      </c>
      <c r="BL2437" s="9" t="s">
        <v>5537</v>
      </c>
      <c r="BM2437" s="14" t="s">
        <v>5537</v>
      </c>
      <c r="BN2437" s="14" t="s">
        <v>5537</v>
      </c>
      <c r="BO2437" s="14" t="str">
        <f>_xlfn.XLOOKUP(B2437,'[4]cell downs 18042026 17h'!$B:$B,'[4]cell downs 18042026 17h'!$B:$B,"")</f>
        <v/>
      </c>
      <c r="BP2437" s="14" t="str">
        <f>_xlfn.XLOOKUP(B2437,'[5]Cells Huawei 19042026 15h'!$B:$B,'[5]Cells Huawei 19042026 15h'!$B:$B,"")</f>
        <v/>
      </c>
      <c r="BQ2437" s="9" t="str">
        <f>_xlfn.XLOOKUP(B2437,'[6]cells down 19042026 9H40'!$B:$B,'[6]cells down 19042026 9H40'!$B:$B,"")</f>
        <v/>
      </c>
      <c r="BR2437" s="9" t="s">
        <v>4411</v>
      </c>
      <c r="BS2437" s="9" t="s">
        <v>5537</v>
      </c>
    </row>
    <row r="2438" spans="1:71" s="20" customFormat="1" x14ac:dyDescent="0.35">
      <c r="A2438" s="1" t="s">
        <v>4429</v>
      </c>
      <c r="B2438" s="8" t="s">
        <v>4430</v>
      </c>
      <c r="C2438" s="3" t="str">
        <f>_xlfn.XLOOKUP(B2438,'[1]daily break down'!$D:$D,'[1]daily break down'!$E:$E,"")</f>
        <v>CENTRE</v>
      </c>
      <c r="D2438" s="1" t="s">
        <v>11</v>
      </c>
      <c r="E2438" s="1" t="s">
        <v>12</v>
      </c>
      <c r="F2438" s="3" t="s">
        <v>226</v>
      </c>
      <c r="G2438" s="1" t="s">
        <v>4429</v>
      </c>
      <c r="H2438" s="34" t="str">
        <f>_xlfn.XLOOKUP(B2438,[2]CALCULATION!$B:$B,[2]CALCULATION!$H:$H,"")</f>
        <v>ZTE</v>
      </c>
      <c r="I2438" s="28">
        <v>0</v>
      </c>
      <c r="J2438" s="28">
        <v>0</v>
      </c>
      <c r="K2438" s="28">
        <v>0</v>
      </c>
      <c r="L2438" s="28">
        <v>0</v>
      </c>
      <c r="M2438" s="28">
        <v>0</v>
      </c>
      <c r="N2438" s="28">
        <v>0</v>
      </c>
      <c r="O2438" s="28">
        <v>0</v>
      </c>
      <c r="P2438" s="28">
        <v>0</v>
      </c>
      <c r="Q2438" s="28">
        <v>0</v>
      </c>
      <c r="R2438" s="28">
        <v>0</v>
      </c>
      <c r="S2438" s="93">
        <v>0</v>
      </c>
      <c r="T2438" s="93">
        <f>_xlfn.XLOOKUP(B2438,'[3]Nur des jours'!$B:$B,'[3]Nur des jours'!$U:$U,"")</f>
        <v>0</v>
      </c>
      <c r="U2438" s="93">
        <v>0</v>
      </c>
      <c r="V2438" s="93">
        <v>0</v>
      </c>
      <c r="W2438" s="93">
        <v>0</v>
      </c>
      <c r="X2438" s="93">
        <v>0</v>
      </c>
      <c r="Y2438" s="93">
        <v>0</v>
      </c>
      <c r="Z2438" s="93">
        <v>0</v>
      </c>
      <c r="AA2438" s="93">
        <v>0</v>
      </c>
      <c r="AB2438" s="93">
        <v>0</v>
      </c>
      <c r="AC2438" s="93">
        <f>_xlfn.XLOOKUP(B2438,'[3]Nur des jours'!$B:$B,'[3]Nur des jours'!$N:$N,"")</f>
        <v>0</v>
      </c>
      <c r="AD2438" s="93">
        <v>0</v>
      </c>
      <c r="AE2438" s="93">
        <v>0</v>
      </c>
      <c r="AF2438" s="93">
        <v>0</v>
      </c>
      <c r="AG2438" s="93"/>
      <c r="AH2438" s="93">
        <v>0</v>
      </c>
      <c r="AI2438" s="93">
        <v>0</v>
      </c>
      <c r="AJ2438" s="93">
        <v>0</v>
      </c>
      <c r="AK2438" s="93">
        <v>0</v>
      </c>
      <c r="AL2438" s="93">
        <v>0</v>
      </c>
      <c r="AM2438" s="49" t="s">
        <v>5598</v>
      </c>
      <c r="AN2438" s="49"/>
      <c r="AO2438" s="48" t="str" cm="1">
        <f t="array" ref="AO2438">IFERROR(_xlfn.IFS(
AQ2438="MPR ISSUE","PDH",
AQ2438="BSS Hardware Issue","BSS",
AQ2438="Sites strategiques, MLL, Pylone, etc.","ENVTECH",
AQ2438="AKTIVCO DEFAUT GE &amp; POWER Cabinet","AKTIVCO",
AQ2438="AKTIVCO Coupure ENEO &amp; Baisse de tension","AKTIVCO GRID ONLY",
AQ2438="Coupure ENEO &amp; Baisse de tension","IHS GRID ONLY",
AQ2438="Defaut GE &amp; POWER Cabinet","IHS",
AQ2438="Sharing","Partners",
AQ2438="Sites strategiques &amp; DataCenter","SST &amp; DC",
AQ2438="Exclu","Exclu",
AQ2438="SAT","SAT",
AQ2438="SPARE-ISSUE","SPARE-ISSUE",
AQ2438="Fiber CAmtel","TRANS_FO_CAMTEL",
AQ2438="Fiber AOF","Fiber AOF",
AQ2438="Projet OCM (HUAWEI)","TRAVAUX-HUAWEI",
AQ2438="Projet OCM (NOKIA)","TRAVAUX-NOKIA",
AQ2438="ACCESS-ISSUE","ACCESS-ISSUE",
AQ2438="Projet OCM (ZTE, NOKIA, autres projets)","TRAVAUX OCM",
AQ2438="No root CAuse","No root cause",
AQ2438="ODU HS","PDH",
AQ2438="IP &amp; VLAN","PDH",
AQ2438="Warehouse HUAWEI","SPARE-ISSUE",
AQ2438="SPARE-HS","SPARE-ISSUE",
AQ2438="Power Telco","BSS",AQ2438="no impacts","no impacts"
),"")</f>
        <v>Exclu</v>
      </c>
      <c r="AP2438" s="48" t="str" cm="1">
        <f t="array" ref="AP2438">IFERROR(_xlfn.IFS(
AQ2438="MPR ISSUE","TX ISSUE",
AQ2438="BSS Hardware Issue","RAN ISSUE",
AQ2438="Sites strategiques, MLL, Pylone, etc.","ENVTECH",
AQ2438="AKTIVCO DEFAUT GE &amp; POWER Cabinet","POWER ISSUE",
AQ2438="AKTIVCO Coupure ENEO &amp; Baisse de tension","POWER ISSUE",
AQ2438="Coupure ENEO &amp; Baisse de tension","POWER ISSUE",
AQ2438="Defaut GE &amp; POWER Cabinet","POWER ISSUE",
AQ2438="Sharing","POWER ISSUE",
AQ2438="Sites strategiques &amp; DataCenter","POWER ISSUE",
AQ2438="Exclu","Exclu",
AQ2438="SAT","TX ISSUE",
AQ2438="SPARE-ISSUE","SPARE-ISSUE",
AQ2438="Fiber CAmtel","TX ISSUE",
AQ2438="Fiber AOF","TX ISSUE",
AQ2438="Projet OCM (HUAWEI)","TRAVAUX-HUAWEI",
AQ2438="Projet OCM (NOKIA)","TRAVAUX -NOKIA",
AQ2438="ACCESS-ISSUE","ACCESS-ISSUE",
AQ2438="Projet OCM (ZTE, NOKIA, autres projets)","TRAVAUX OCM",
AQ2438="No root CAuse","No root cause",
AQ2438="ODU HS","TX ISSUE",
AQ2438="IP &amp; VLAN","TX ISSUE",
AQ2438="Warehouse HUAWEI","SPARE-ISSUE",
AQ2438="SPARE-HS","SPARE-ISSUE",
AQ2438="Power Telco","RAN ISSUE",AQ2438="no impacts","no impacts"
),"")</f>
        <v>Exclu</v>
      </c>
      <c r="AQ2438" s="67" t="s">
        <v>5598</v>
      </c>
      <c r="AR2438" s="48" t="str" cm="1">
        <f t="array" ref="AR2438">IFERROR(_xlfn.IFS(
AQ2438="MPR ISSUE","ACTIVE",
AQ2438="BSS Hardware Issue","ACTIVE",
AQ2438="Sites strategiques, MLL, Pylone, etc.","PASSIVE",
AQ2438="AKTIVCO DEFAUT GE &amp; POWER Cabinet","PASSIVE",
AQ2438="AKTIVCO Coupure ENEO &amp; Baisse de tension","PASSIVE",
AQ2438="Coupure ENEO &amp; Baisse de tension","PASSIVE",
AQ2438="Defaut GE &amp; POWER Cabinet","PASSIVE",
AQ2438="Sharing","PASSIVE",
AQ2438="Sites strategiques &amp; DataCenter","PASSIVE",
AQ2438="Exclu","Exclu",
AQ2438="SAT","ACTIVE",
AQ2438="SPARE-ISSUE","SPARE-ISSUE",
AQ2438="Fiber CAmtel","ACTIVE",
AQ2438="Fiber AOF","ACTIVE",
AQ2438="Projet OCM (HUAWEI)","PLANNED WORKS",
AQ2438="Projet OCM (NOKIA)","PLANNED WORKS",
AQ2438="ACCESS-ISSUE","ACCESS-ISSUE",
AQ2438="Projet OCM (ZTE, NOKIA, autres projets)","PLANNED WORKS",
AQ2438="No root CAuse","No root cause",
AQ2438="ODU HS","ACTIVE",
AQ2438="IP &amp; VLAN","ACTIVE",
AQ2438="Warehouse HUAWEI","SPARE-ISSUE",
AQ2438="SPARE-HS","SPARE-ISSUE",
AQ2438="Power Telco","ACTIVE", AQ2438="no impacts","no impacts"
),"")</f>
        <v>Exclu</v>
      </c>
      <c r="AS2438" s="92" t="s">
        <v>5537</v>
      </c>
      <c r="AT2438" s="98" t="s">
        <v>4430</v>
      </c>
      <c r="AU2438" s="9"/>
      <c r="AV2438" s="17" t="s">
        <v>5537</v>
      </c>
      <c r="AW2438" s="7" t="s">
        <v>5537</v>
      </c>
      <c r="AX2438" s="6" t="s">
        <v>5537</v>
      </c>
      <c r="AY2438" s="7"/>
      <c r="AZ2438" s="3" t="s">
        <v>5537</v>
      </c>
      <c r="BA2438" s="18" t="s">
        <v>5537</v>
      </c>
      <c r="BB2438" s="18" t="s">
        <v>5537</v>
      </c>
      <c r="BC2438" s="18" t="s">
        <v>5537</v>
      </c>
      <c r="BD2438" s="18" t="s">
        <v>5537</v>
      </c>
      <c r="BE2438" s="18" t="s">
        <v>5537</v>
      </c>
      <c r="BF2438" s="18" t="s">
        <v>5537</v>
      </c>
      <c r="BG2438" s="18" t="s">
        <v>5537</v>
      </c>
      <c r="BH2438" s="18" t="s">
        <v>5537</v>
      </c>
      <c r="BI2438" s="18" t="s">
        <v>5537</v>
      </c>
      <c r="BJ2438" s="18" t="s">
        <v>5537</v>
      </c>
      <c r="BK2438" s="18" t="s">
        <v>5537</v>
      </c>
      <c r="BL2438" s="9" t="s">
        <v>5537</v>
      </c>
      <c r="BM2438" s="14" t="s">
        <v>5537</v>
      </c>
      <c r="BN2438" s="14" t="s">
        <v>5537</v>
      </c>
      <c r="BO2438" s="14" t="str">
        <f>_xlfn.XLOOKUP(B2438,'[4]cell downs 18042026 17h'!$B:$B,'[4]cell downs 18042026 17h'!$B:$B,"")</f>
        <v/>
      </c>
      <c r="BP2438" s="14" t="str">
        <f>_xlfn.XLOOKUP(B2438,'[5]Cells Huawei 19042026 15h'!$B:$B,'[5]Cells Huawei 19042026 15h'!$B:$B,"")</f>
        <v/>
      </c>
      <c r="BQ2438" s="9" t="str">
        <f>_xlfn.XLOOKUP(B2438,'[6]cells down 19042026 9H40'!$B:$B,'[6]cells down 19042026 9H40'!$B:$B,"")</f>
        <v/>
      </c>
      <c r="BR2438" s="9" t="s">
        <v>4430</v>
      </c>
      <c r="BS2438" s="9" t="s">
        <v>12</v>
      </c>
    </row>
    <row r="2439" spans="1:71" s="20" customFormat="1" x14ac:dyDescent="0.35">
      <c r="A2439" s="1" t="s">
        <v>4556</v>
      </c>
      <c r="B2439" s="8" t="s">
        <v>4557</v>
      </c>
      <c r="C2439" s="3" t="str">
        <f>_xlfn.XLOOKUP(B2439,'[1]daily break down'!$D:$D,'[1]daily break down'!$E:$E,"")</f>
        <v>CENTRE</v>
      </c>
      <c r="D2439" s="1" t="s">
        <v>21</v>
      </c>
      <c r="E2439" s="1" t="s">
        <v>188</v>
      </c>
      <c r="F2439" s="3" t="s">
        <v>37</v>
      </c>
      <c r="G2439" s="1" t="s">
        <v>4556</v>
      </c>
      <c r="H2439" s="33" t="str">
        <f>_xlfn.XLOOKUP(B2439,[2]CALCULATION!$B:$B,[2]CALCULATION!$H:$H,"")</f>
        <v>NOKIA</v>
      </c>
      <c r="I2439" s="28">
        <v>0</v>
      </c>
      <c r="J2439" s="28">
        <v>0</v>
      </c>
      <c r="K2439" s="28">
        <v>0</v>
      </c>
      <c r="L2439" s="28">
        <v>0</v>
      </c>
      <c r="M2439" s="28">
        <v>0</v>
      </c>
      <c r="N2439" s="28">
        <v>0</v>
      </c>
      <c r="O2439" s="28">
        <v>0</v>
      </c>
      <c r="P2439" s="28">
        <v>0</v>
      </c>
      <c r="Q2439" s="28">
        <v>0</v>
      </c>
      <c r="R2439" s="28">
        <v>0</v>
      </c>
      <c r="S2439" s="93">
        <v>0</v>
      </c>
      <c r="T2439" s="93">
        <f>_xlfn.XLOOKUP(B2439,'[3]Nur des jours'!$B:$B,'[3]Nur des jours'!$U:$U,"")</f>
        <v>0</v>
      </c>
      <c r="U2439" s="93">
        <v>0</v>
      </c>
      <c r="V2439" s="93">
        <v>0</v>
      </c>
      <c r="W2439" s="93">
        <v>0</v>
      </c>
      <c r="X2439" s="93">
        <v>0</v>
      </c>
      <c r="Y2439" s="93">
        <v>0</v>
      </c>
      <c r="Z2439" s="93">
        <v>0</v>
      </c>
      <c r="AA2439" s="93">
        <v>0</v>
      </c>
      <c r="AB2439" s="93">
        <v>0</v>
      </c>
      <c r="AC2439" s="93">
        <f>_xlfn.XLOOKUP(B2439,'[3]Nur des jours'!$B:$B,'[3]Nur des jours'!$N:$N,"")</f>
        <v>0</v>
      </c>
      <c r="AD2439" s="93">
        <v>0</v>
      </c>
      <c r="AE2439" s="93">
        <v>0</v>
      </c>
      <c r="AF2439" s="93">
        <v>0</v>
      </c>
      <c r="AG2439" s="93"/>
      <c r="AH2439" s="93">
        <v>0</v>
      </c>
      <c r="AI2439" s="93">
        <v>0</v>
      </c>
      <c r="AJ2439" s="93">
        <v>0</v>
      </c>
      <c r="AK2439" s="93">
        <v>0</v>
      </c>
      <c r="AL2439" s="93">
        <v>0</v>
      </c>
      <c r="AM2439" s="49" t="s">
        <v>5598</v>
      </c>
      <c r="AN2439" s="49"/>
      <c r="AO2439" s="48" t="str" cm="1">
        <f t="array" ref="AO2439">IFERROR(_xlfn.IFS(
AQ2439="MPR ISSUE","PDH",
AQ2439="BSS Hardware Issue","BSS",
AQ2439="Sites strategiques, MLL, Pylone, etc.","ENVTECH",
AQ2439="AKTIVCO DEFAUT GE &amp; POWER Cabinet","AKTIVCO",
AQ2439="AKTIVCO Coupure ENEO &amp; Baisse de tension","AKTIVCO GRID ONLY",
AQ2439="Coupure ENEO &amp; Baisse de tension","IHS GRID ONLY",
AQ2439="Defaut GE &amp; POWER Cabinet","IHS",
AQ2439="Sharing","Partners",
AQ2439="Sites strategiques &amp; DataCenter","SST &amp; DC",
AQ2439="Exclu","Exclu",
AQ2439="SAT","SAT",
AQ2439="SPARE-ISSUE","SPARE-ISSUE",
AQ2439="Fiber CAmtel","TRANS_FO_CAMTEL",
AQ2439="Fiber AOF","Fiber AOF",
AQ2439="Projet OCM (HUAWEI)","TRAVAUX-HUAWEI",
AQ2439="Projet OCM (NOKIA)","TRAVAUX-NOKIA",
AQ2439="ACCESS-ISSUE","ACCESS-ISSUE",
AQ2439="Projet OCM (ZTE, NOKIA, autres projets)","TRAVAUX OCM",
AQ2439="No root CAuse","No root cause",
AQ2439="ODU HS","PDH",
AQ2439="IP &amp; VLAN","PDH",
AQ2439="Warehouse HUAWEI","SPARE-ISSUE",
AQ2439="SPARE-HS","SPARE-ISSUE",
AQ2439="Power Telco","BSS",AQ2439="no impacts","no impacts"
),"")</f>
        <v>Exclu</v>
      </c>
      <c r="AP2439" s="48" t="str" cm="1">
        <f t="array" ref="AP2439">IFERROR(_xlfn.IFS(
AQ2439="MPR ISSUE","TX ISSUE",
AQ2439="BSS Hardware Issue","RAN ISSUE",
AQ2439="Sites strategiques, MLL, Pylone, etc.","ENVTECH",
AQ2439="AKTIVCO DEFAUT GE &amp; POWER Cabinet","POWER ISSUE",
AQ2439="AKTIVCO Coupure ENEO &amp; Baisse de tension","POWER ISSUE",
AQ2439="Coupure ENEO &amp; Baisse de tension","POWER ISSUE",
AQ2439="Defaut GE &amp; POWER Cabinet","POWER ISSUE",
AQ2439="Sharing","POWER ISSUE",
AQ2439="Sites strategiques &amp; DataCenter","POWER ISSUE",
AQ2439="Exclu","Exclu",
AQ2439="SAT","TX ISSUE",
AQ2439="SPARE-ISSUE","SPARE-ISSUE",
AQ2439="Fiber CAmtel","TX ISSUE",
AQ2439="Fiber AOF","TX ISSUE",
AQ2439="Projet OCM (HUAWEI)","TRAVAUX-HUAWEI",
AQ2439="Projet OCM (NOKIA)","TRAVAUX -NOKIA",
AQ2439="ACCESS-ISSUE","ACCESS-ISSUE",
AQ2439="Projet OCM (ZTE, NOKIA, autres projets)","TRAVAUX OCM",
AQ2439="No root CAuse","No root cause",
AQ2439="ODU HS","TX ISSUE",
AQ2439="IP &amp; VLAN","TX ISSUE",
AQ2439="Warehouse HUAWEI","SPARE-ISSUE",
AQ2439="SPARE-HS","SPARE-ISSUE",
AQ2439="Power Telco","RAN ISSUE",AQ2439="no impacts","no impacts"
),"")</f>
        <v>Exclu</v>
      </c>
      <c r="AQ2439" s="67" t="s">
        <v>5598</v>
      </c>
      <c r="AR2439" s="48" t="str" cm="1">
        <f t="array" ref="AR2439">IFERROR(_xlfn.IFS(
AQ2439="MPR ISSUE","ACTIVE",
AQ2439="BSS Hardware Issue","ACTIVE",
AQ2439="Sites strategiques, MLL, Pylone, etc.","PASSIVE",
AQ2439="AKTIVCO DEFAUT GE &amp; POWER Cabinet","PASSIVE",
AQ2439="AKTIVCO Coupure ENEO &amp; Baisse de tension","PASSIVE",
AQ2439="Coupure ENEO &amp; Baisse de tension","PASSIVE",
AQ2439="Defaut GE &amp; POWER Cabinet","PASSIVE",
AQ2439="Sharing","PASSIVE",
AQ2439="Sites strategiques &amp; DataCenter","PASSIVE",
AQ2439="Exclu","Exclu",
AQ2439="SAT","ACTIVE",
AQ2439="SPARE-ISSUE","SPARE-ISSUE",
AQ2439="Fiber CAmtel","ACTIVE",
AQ2439="Fiber AOF","ACTIVE",
AQ2439="Projet OCM (HUAWEI)","PLANNED WORKS",
AQ2439="Projet OCM (NOKIA)","PLANNED WORKS",
AQ2439="ACCESS-ISSUE","ACCESS-ISSUE",
AQ2439="Projet OCM (ZTE, NOKIA, autres projets)","PLANNED WORKS",
AQ2439="No root CAuse","No root cause",
AQ2439="ODU HS","ACTIVE",
AQ2439="IP &amp; VLAN","ACTIVE",
AQ2439="Warehouse HUAWEI","SPARE-ISSUE",
AQ2439="SPARE-HS","SPARE-ISSUE",
AQ2439="Power Telco","ACTIVE", AQ2439="no impacts","no impacts"
),"")</f>
        <v>Exclu</v>
      </c>
      <c r="AS2439" s="92" t="s">
        <v>5537</v>
      </c>
      <c r="AT2439" s="98" t="s">
        <v>4557</v>
      </c>
      <c r="AU2439" s="9"/>
      <c r="AV2439" s="17" t="s">
        <v>5537</v>
      </c>
      <c r="AW2439" s="7" t="s">
        <v>5537</v>
      </c>
      <c r="AX2439" s="6" t="s">
        <v>5537</v>
      </c>
      <c r="AY2439" s="7"/>
      <c r="AZ2439" s="3" t="s">
        <v>5537</v>
      </c>
      <c r="BA2439" s="18" t="s">
        <v>5537</v>
      </c>
      <c r="BB2439" s="18" t="s">
        <v>5537</v>
      </c>
      <c r="BC2439" s="18" t="s">
        <v>5537</v>
      </c>
      <c r="BD2439" s="18" t="s">
        <v>5537</v>
      </c>
      <c r="BE2439" s="18" t="s">
        <v>5537</v>
      </c>
      <c r="BF2439" s="18" t="s">
        <v>5537</v>
      </c>
      <c r="BG2439" s="18" t="s">
        <v>5537</v>
      </c>
      <c r="BH2439" s="18" t="s">
        <v>5537</v>
      </c>
      <c r="BI2439" s="18" t="s">
        <v>5537</v>
      </c>
      <c r="BJ2439" s="18" t="s">
        <v>5537</v>
      </c>
      <c r="BK2439" s="18" t="s">
        <v>5537</v>
      </c>
      <c r="BL2439" s="9" t="s">
        <v>5537</v>
      </c>
      <c r="BM2439" s="14" t="s">
        <v>5537</v>
      </c>
      <c r="BN2439" s="14" t="s">
        <v>5537</v>
      </c>
      <c r="BO2439" s="14" t="str">
        <f>_xlfn.XLOOKUP(B2439,'[4]cell downs 18042026 17h'!$B:$B,'[4]cell downs 18042026 17h'!$B:$B,"")</f>
        <v/>
      </c>
      <c r="BP2439" s="14" t="str">
        <f>_xlfn.XLOOKUP(B2439,'[5]Cells Huawei 19042026 15h'!$B:$B,'[5]Cells Huawei 19042026 15h'!$B:$B,"")</f>
        <v/>
      </c>
      <c r="BQ2439" s="9" t="str">
        <f>_xlfn.XLOOKUP(B2439,'[6]cells down 19042026 9H40'!$B:$B,'[6]cells down 19042026 9H40'!$B:$B,"")</f>
        <v/>
      </c>
      <c r="BR2439" s="9" t="s">
        <v>5537</v>
      </c>
      <c r="BS2439" s="9" t="s">
        <v>12</v>
      </c>
    </row>
    <row r="2440" spans="1:71" s="20" customFormat="1" x14ac:dyDescent="0.35">
      <c r="A2440" s="1" t="s">
        <v>4553</v>
      </c>
      <c r="B2440" s="8" t="s">
        <v>4554</v>
      </c>
      <c r="C2440" s="3" t="str">
        <f>_xlfn.XLOOKUP(B2440,'[1]daily break down'!$D:$D,'[1]daily break down'!$E:$E,"")</f>
        <v>CENTRE</v>
      </c>
      <c r="D2440" s="1"/>
      <c r="E2440" s="1"/>
      <c r="F2440" s="3" t="s">
        <v>226</v>
      </c>
      <c r="G2440" s="1" t="s">
        <v>4555</v>
      </c>
      <c r="H2440" s="34" t="str">
        <f>_xlfn.XLOOKUP(B2440,[2]CALCULATION!$B:$B,[2]CALCULATION!$H:$H,"")</f>
        <v>ZTE</v>
      </c>
      <c r="I2440" s="28">
        <v>0</v>
      </c>
      <c r="J2440" s="28">
        <v>0</v>
      </c>
      <c r="K2440" s="28">
        <v>0</v>
      </c>
      <c r="L2440" s="28">
        <v>0</v>
      </c>
      <c r="M2440" s="28">
        <v>0</v>
      </c>
      <c r="N2440" s="28">
        <v>0</v>
      </c>
      <c r="O2440" s="28">
        <v>0</v>
      </c>
      <c r="P2440" s="28">
        <v>0</v>
      </c>
      <c r="Q2440" s="28">
        <v>0</v>
      </c>
      <c r="R2440" s="28">
        <v>0</v>
      </c>
      <c r="S2440" s="93">
        <v>0</v>
      </c>
      <c r="T2440" s="93">
        <f>_xlfn.XLOOKUP(B2440,'[3]Nur des jours'!$B:$B,'[3]Nur des jours'!$U:$U,"")</f>
        <v>0</v>
      </c>
      <c r="U2440" s="93">
        <v>0</v>
      </c>
      <c r="V2440" s="93">
        <v>0</v>
      </c>
      <c r="W2440" s="93">
        <v>0</v>
      </c>
      <c r="X2440" s="93">
        <v>0</v>
      </c>
      <c r="Y2440" s="93">
        <v>0</v>
      </c>
      <c r="Z2440" s="93">
        <v>0</v>
      </c>
      <c r="AA2440" s="93">
        <v>0</v>
      </c>
      <c r="AB2440" s="93">
        <v>0</v>
      </c>
      <c r="AC2440" s="93">
        <f>_xlfn.XLOOKUP(B2440,'[3]Nur des jours'!$B:$B,'[3]Nur des jours'!$N:$N,"")</f>
        <v>0</v>
      </c>
      <c r="AD2440" s="93">
        <v>0</v>
      </c>
      <c r="AE2440" s="93">
        <v>0</v>
      </c>
      <c r="AF2440" s="93">
        <v>0</v>
      </c>
      <c r="AG2440" s="93"/>
      <c r="AH2440" s="93">
        <v>0</v>
      </c>
      <c r="AI2440" s="93">
        <v>0</v>
      </c>
      <c r="AJ2440" s="93">
        <v>0</v>
      </c>
      <c r="AK2440" s="93">
        <v>0</v>
      </c>
      <c r="AL2440" s="93">
        <v>0</v>
      </c>
      <c r="AM2440" s="49" t="s">
        <v>5598</v>
      </c>
      <c r="AN2440" s="49"/>
      <c r="AO2440" s="48" t="str" cm="1">
        <f t="array" ref="AO2440">IFERROR(_xlfn.IFS(
AQ2440="MPR ISSUE","PDH",
AQ2440="BSS Hardware Issue","BSS",
AQ2440="Sites strategiques, MLL, Pylone, etc.","ENVTECH",
AQ2440="AKTIVCO DEFAUT GE &amp; POWER Cabinet","AKTIVCO",
AQ2440="AKTIVCO Coupure ENEO &amp; Baisse de tension","AKTIVCO GRID ONLY",
AQ2440="Coupure ENEO &amp; Baisse de tension","IHS GRID ONLY",
AQ2440="Defaut GE &amp; POWER Cabinet","IHS",
AQ2440="Sharing","Partners",
AQ2440="Sites strategiques &amp; DataCenter","SST &amp; DC",
AQ2440="Exclu","Exclu",
AQ2440="SAT","SAT",
AQ2440="SPARE-ISSUE","SPARE-ISSUE",
AQ2440="Fiber CAmtel","TRANS_FO_CAMTEL",
AQ2440="Fiber AOF","Fiber AOF",
AQ2440="Projet OCM (HUAWEI)","TRAVAUX-HUAWEI",
AQ2440="Projet OCM (NOKIA)","TRAVAUX-NOKIA",
AQ2440="ACCESS-ISSUE","ACCESS-ISSUE",
AQ2440="Projet OCM (ZTE, NOKIA, autres projets)","TRAVAUX OCM",
AQ2440="No root CAuse","No root cause",
AQ2440="ODU HS","PDH",
AQ2440="IP &amp; VLAN","PDH",
AQ2440="Warehouse HUAWEI","SPARE-ISSUE",
AQ2440="SPARE-HS","SPARE-ISSUE",
AQ2440="Power Telco","BSS",AQ2440="no impacts","no impacts"
),"")</f>
        <v>Exclu</v>
      </c>
      <c r="AP2440" s="48" t="str" cm="1">
        <f t="array" ref="AP2440">IFERROR(_xlfn.IFS(
AQ2440="MPR ISSUE","TX ISSUE",
AQ2440="BSS Hardware Issue","RAN ISSUE",
AQ2440="Sites strategiques, MLL, Pylone, etc.","ENVTECH",
AQ2440="AKTIVCO DEFAUT GE &amp; POWER Cabinet","POWER ISSUE",
AQ2440="AKTIVCO Coupure ENEO &amp; Baisse de tension","POWER ISSUE",
AQ2440="Coupure ENEO &amp; Baisse de tension","POWER ISSUE",
AQ2440="Defaut GE &amp; POWER Cabinet","POWER ISSUE",
AQ2440="Sharing","POWER ISSUE",
AQ2440="Sites strategiques &amp; DataCenter","POWER ISSUE",
AQ2440="Exclu","Exclu",
AQ2440="SAT","TX ISSUE",
AQ2440="SPARE-ISSUE","SPARE-ISSUE",
AQ2440="Fiber CAmtel","TX ISSUE",
AQ2440="Fiber AOF","TX ISSUE",
AQ2440="Projet OCM (HUAWEI)","TRAVAUX-HUAWEI",
AQ2440="Projet OCM (NOKIA)","TRAVAUX -NOKIA",
AQ2440="ACCESS-ISSUE","ACCESS-ISSUE",
AQ2440="Projet OCM (ZTE, NOKIA, autres projets)","TRAVAUX OCM",
AQ2440="No root CAuse","No root cause",
AQ2440="ODU HS","TX ISSUE",
AQ2440="IP &amp; VLAN","TX ISSUE",
AQ2440="Warehouse HUAWEI","SPARE-ISSUE",
AQ2440="SPARE-HS","SPARE-ISSUE",
AQ2440="Power Telco","RAN ISSUE",AQ2440="no impacts","no impacts"
),"")</f>
        <v>Exclu</v>
      </c>
      <c r="AQ2440" s="67" t="s">
        <v>5598</v>
      </c>
      <c r="AR2440" s="48" t="str" cm="1">
        <f t="array" ref="AR2440">IFERROR(_xlfn.IFS(
AQ2440="MPR ISSUE","ACTIVE",
AQ2440="BSS Hardware Issue","ACTIVE",
AQ2440="Sites strategiques, MLL, Pylone, etc.","PASSIVE",
AQ2440="AKTIVCO DEFAUT GE &amp; POWER Cabinet","PASSIVE",
AQ2440="AKTIVCO Coupure ENEO &amp; Baisse de tension","PASSIVE",
AQ2440="Coupure ENEO &amp; Baisse de tension","PASSIVE",
AQ2440="Defaut GE &amp; POWER Cabinet","PASSIVE",
AQ2440="Sharing","PASSIVE",
AQ2440="Sites strategiques &amp; DataCenter","PASSIVE",
AQ2440="Exclu","Exclu",
AQ2440="SAT","ACTIVE",
AQ2440="SPARE-ISSUE","SPARE-ISSUE",
AQ2440="Fiber CAmtel","ACTIVE",
AQ2440="Fiber AOF","ACTIVE",
AQ2440="Projet OCM (HUAWEI)","PLANNED WORKS",
AQ2440="Projet OCM (NOKIA)","PLANNED WORKS",
AQ2440="ACCESS-ISSUE","ACCESS-ISSUE",
AQ2440="Projet OCM (ZTE, NOKIA, autres projets)","PLANNED WORKS",
AQ2440="No root CAuse","No root cause",
AQ2440="ODU HS","ACTIVE",
AQ2440="IP &amp; VLAN","ACTIVE",
AQ2440="Warehouse HUAWEI","SPARE-ISSUE",
AQ2440="SPARE-HS","SPARE-ISSUE",
AQ2440="Power Telco","ACTIVE", AQ2440="no impacts","no impacts"
),"")</f>
        <v>Exclu</v>
      </c>
      <c r="AS2440" s="92" t="s">
        <v>5537</v>
      </c>
      <c r="AT2440" s="98" t="s">
        <v>4554</v>
      </c>
      <c r="AU2440" s="9"/>
      <c r="AV2440" s="17" t="s">
        <v>5537</v>
      </c>
      <c r="AW2440" s="7" t="s">
        <v>5537</v>
      </c>
      <c r="AX2440" s="6" t="s">
        <v>5537</v>
      </c>
      <c r="AY2440" s="7"/>
      <c r="AZ2440" s="3" t="s">
        <v>5537</v>
      </c>
      <c r="BA2440" s="18" t="s">
        <v>5537</v>
      </c>
      <c r="BB2440" s="18" t="s">
        <v>5537</v>
      </c>
      <c r="BC2440" s="18" t="s">
        <v>5537</v>
      </c>
      <c r="BD2440" s="18" t="s">
        <v>5537</v>
      </c>
      <c r="BE2440" s="18" t="s">
        <v>5537</v>
      </c>
      <c r="BF2440" s="18" t="s">
        <v>5537</v>
      </c>
      <c r="BG2440" s="18" t="s">
        <v>5537</v>
      </c>
      <c r="BH2440" s="18" t="s">
        <v>5537</v>
      </c>
      <c r="BI2440" s="18" t="s">
        <v>5537</v>
      </c>
      <c r="BJ2440" s="18" t="s">
        <v>5537</v>
      </c>
      <c r="BK2440" s="18" t="s">
        <v>5537</v>
      </c>
      <c r="BL2440" s="9" t="s">
        <v>5537</v>
      </c>
      <c r="BM2440" s="14" t="s">
        <v>5537</v>
      </c>
      <c r="BN2440" s="14" t="s">
        <v>5537</v>
      </c>
      <c r="BO2440" s="14" t="str">
        <f>_xlfn.XLOOKUP(B2440,'[4]cell downs 18042026 17h'!$B:$B,'[4]cell downs 18042026 17h'!$B:$B,"")</f>
        <v/>
      </c>
      <c r="BP2440" s="14" t="str">
        <f>_xlfn.XLOOKUP(B2440,'[5]Cells Huawei 19042026 15h'!$B:$B,'[5]Cells Huawei 19042026 15h'!$B:$B,"")</f>
        <v/>
      </c>
      <c r="BQ2440" s="9" t="str">
        <f>_xlfn.XLOOKUP(B2440,'[6]cells down 19042026 9H40'!$B:$B,'[6]cells down 19042026 9H40'!$B:$B,"")</f>
        <v/>
      </c>
      <c r="BR2440" s="9" t="s">
        <v>5537</v>
      </c>
      <c r="BS2440" s="9" t="s">
        <v>12</v>
      </c>
    </row>
    <row r="2441" spans="1:71" s="20" customFormat="1" x14ac:dyDescent="0.35">
      <c r="A2441" s="1" t="s">
        <v>4558</v>
      </c>
      <c r="B2441" s="8" t="s">
        <v>4559</v>
      </c>
      <c r="C2441" s="3" t="str">
        <f>_xlfn.XLOOKUP(B2441,'[1]daily break down'!$D:$D,'[1]daily break down'!$E:$E,"")</f>
        <v>CENTRE</v>
      </c>
      <c r="D2441" s="1" t="s">
        <v>11</v>
      </c>
      <c r="E2441" s="1" t="s">
        <v>12</v>
      </c>
      <c r="F2441" s="3" t="s">
        <v>226</v>
      </c>
      <c r="G2441" s="1" t="s">
        <v>1761</v>
      </c>
      <c r="H2441" s="34" t="str">
        <f>_xlfn.XLOOKUP(B2441,[2]CALCULATION!$B:$B,[2]CALCULATION!$H:$H,"")</f>
        <v>ZTE</v>
      </c>
      <c r="I2441" s="28">
        <v>0</v>
      </c>
      <c r="J2441" s="28">
        <v>0</v>
      </c>
      <c r="K2441" s="28">
        <v>0</v>
      </c>
      <c r="L2441" s="28">
        <v>0</v>
      </c>
      <c r="M2441" s="28">
        <v>0</v>
      </c>
      <c r="N2441" s="28">
        <v>0</v>
      </c>
      <c r="O2441" s="28">
        <v>0</v>
      </c>
      <c r="P2441" s="28">
        <v>0</v>
      </c>
      <c r="Q2441" s="28">
        <v>0</v>
      </c>
      <c r="R2441" s="28">
        <v>0</v>
      </c>
      <c r="S2441" s="93">
        <v>0</v>
      </c>
      <c r="T2441" s="93">
        <f>_xlfn.XLOOKUP(B2441,'[3]Nur des jours'!$B:$B,'[3]Nur des jours'!$U:$U,"")</f>
        <v>0</v>
      </c>
      <c r="U2441" s="93">
        <v>0</v>
      </c>
      <c r="V2441" s="93">
        <v>0</v>
      </c>
      <c r="W2441" s="93">
        <v>0</v>
      </c>
      <c r="X2441" s="93">
        <v>0</v>
      </c>
      <c r="Y2441" s="93">
        <v>0</v>
      </c>
      <c r="Z2441" s="93">
        <v>0</v>
      </c>
      <c r="AA2441" s="93">
        <v>0</v>
      </c>
      <c r="AB2441" s="93">
        <v>0</v>
      </c>
      <c r="AC2441" s="93">
        <f>_xlfn.XLOOKUP(B2441,'[3]Nur des jours'!$B:$B,'[3]Nur des jours'!$N:$N,"")</f>
        <v>0</v>
      </c>
      <c r="AD2441" s="93">
        <v>0</v>
      </c>
      <c r="AE2441" s="93">
        <v>0</v>
      </c>
      <c r="AF2441" s="93">
        <v>0</v>
      </c>
      <c r="AG2441" s="93"/>
      <c r="AH2441" s="93">
        <v>0</v>
      </c>
      <c r="AI2441" s="93">
        <v>0</v>
      </c>
      <c r="AJ2441" s="93">
        <v>0</v>
      </c>
      <c r="AK2441" s="93">
        <v>0</v>
      </c>
      <c r="AL2441" s="93">
        <v>0</v>
      </c>
      <c r="AM2441" s="49" t="s">
        <v>5598</v>
      </c>
      <c r="AN2441" s="49"/>
      <c r="AO2441" s="48" t="str" cm="1">
        <f t="array" ref="AO2441">IFERROR(_xlfn.IFS(
AQ2441="MPR ISSUE","PDH",
AQ2441="BSS Hardware Issue","BSS",
AQ2441="Sites strategiques, MLL, Pylone, etc.","ENVTECH",
AQ2441="AKTIVCO DEFAUT GE &amp; POWER Cabinet","AKTIVCO",
AQ2441="AKTIVCO Coupure ENEO &amp; Baisse de tension","AKTIVCO GRID ONLY",
AQ2441="Coupure ENEO &amp; Baisse de tension","IHS GRID ONLY",
AQ2441="Defaut GE &amp; POWER Cabinet","IHS",
AQ2441="Sharing","Partners",
AQ2441="Sites strategiques &amp; DataCenter","SST &amp; DC",
AQ2441="Exclu","Exclu",
AQ2441="SAT","SAT",
AQ2441="SPARE-ISSUE","SPARE-ISSUE",
AQ2441="Fiber CAmtel","TRANS_FO_CAMTEL",
AQ2441="Fiber AOF","Fiber AOF",
AQ2441="Projet OCM (HUAWEI)","TRAVAUX-HUAWEI",
AQ2441="Projet OCM (NOKIA)","TRAVAUX-NOKIA",
AQ2441="ACCESS-ISSUE","ACCESS-ISSUE",
AQ2441="Projet OCM (ZTE, NOKIA, autres projets)","TRAVAUX OCM",
AQ2441="No root CAuse","No root cause",
AQ2441="ODU HS","PDH",
AQ2441="IP &amp; VLAN","PDH",
AQ2441="Warehouse HUAWEI","SPARE-ISSUE",
AQ2441="SPARE-HS","SPARE-ISSUE",
AQ2441="Power Telco","BSS",AQ2441="no impacts","no impacts"
),"")</f>
        <v>Exclu</v>
      </c>
      <c r="AP2441" s="48" t="str" cm="1">
        <f t="array" ref="AP2441">IFERROR(_xlfn.IFS(
AQ2441="MPR ISSUE","TX ISSUE",
AQ2441="BSS Hardware Issue","RAN ISSUE",
AQ2441="Sites strategiques, MLL, Pylone, etc.","ENVTECH",
AQ2441="AKTIVCO DEFAUT GE &amp; POWER Cabinet","POWER ISSUE",
AQ2441="AKTIVCO Coupure ENEO &amp; Baisse de tension","POWER ISSUE",
AQ2441="Coupure ENEO &amp; Baisse de tension","POWER ISSUE",
AQ2441="Defaut GE &amp; POWER Cabinet","POWER ISSUE",
AQ2441="Sharing","POWER ISSUE",
AQ2441="Sites strategiques &amp; DataCenter","POWER ISSUE",
AQ2441="Exclu","Exclu",
AQ2441="SAT","TX ISSUE",
AQ2441="SPARE-ISSUE","SPARE-ISSUE",
AQ2441="Fiber CAmtel","TX ISSUE",
AQ2441="Fiber AOF","TX ISSUE",
AQ2441="Projet OCM (HUAWEI)","TRAVAUX-HUAWEI",
AQ2441="Projet OCM (NOKIA)","TRAVAUX -NOKIA",
AQ2441="ACCESS-ISSUE","ACCESS-ISSUE",
AQ2441="Projet OCM (ZTE, NOKIA, autres projets)","TRAVAUX OCM",
AQ2441="No root CAuse","No root cause",
AQ2441="ODU HS","TX ISSUE",
AQ2441="IP &amp; VLAN","TX ISSUE",
AQ2441="Warehouse HUAWEI","SPARE-ISSUE",
AQ2441="SPARE-HS","SPARE-ISSUE",
AQ2441="Power Telco","RAN ISSUE",AQ2441="no impacts","no impacts"
),"")</f>
        <v>Exclu</v>
      </c>
      <c r="AQ2441" s="67" t="s">
        <v>5598</v>
      </c>
      <c r="AR2441" s="48" t="str" cm="1">
        <f t="array" ref="AR2441">IFERROR(_xlfn.IFS(
AQ2441="MPR ISSUE","ACTIVE",
AQ2441="BSS Hardware Issue","ACTIVE",
AQ2441="Sites strategiques, MLL, Pylone, etc.","PASSIVE",
AQ2441="AKTIVCO DEFAUT GE &amp; POWER Cabinet","PASSIVE",
AQ2441="AKTIVCO Coupure ENEO &amp; Baisse de tension","PASSIVE",
AQ2441="Coupure ENEO &amp; Baisse de tension","PASSIVE",
AQ2441="Defaut GE &amp; POWER Cabinet","PASSIVE",
AQ2441="Sharing","PASSIVE",
AQ2441="Sites strategiques &amp; DataCenter","PASSIVE",
AQ2441="Exclu","Exclu",
AQ2441="SAT","ACTIVE",
AQ2441="SPARE-ISSUE","SPARE-ISSUE",
AQ2441="Fiber CAmtel","ACTIVE",
AQ2441="Fiber AOF","ACTIVE",
AQ2441="Projet OCM (HUAWEI)","PLANNED WORKS",
AQ2441="Projet OCM (NOKIA)","PLANNED WORKS",
AQ2441="ACCESS-ISSUE","ACCESS-ISSUE",
AQ2441="Projet OCM (ZTE, NOKIA, autres projets)","PLANNED WORKS",
AQ2441="No root CAuse","No root cause",
AQ2441="ODU HS","ACTIVE",
AQ2441="IP &amp; VLAN","ACTIVE",
AQ2441="Warehouse HUAWEI","SPARE-ISSUE",
AQ2441="SPARE-HS","SPARE-ISSUE",
AQ2441="Power Telco","ACTIVE", AQ2441="no impacts","no impacts"
),"")</f>
        <v>Exclu</v>
      </c>
      <c r="AS2441" s="92" t="s">
        <v>5537</v>
      </c>
      <c r="AT2441" s="98" t="s">
        <v>4559</v>
      </c>
      <c r="AU2441" s="9"/>
      <c r="AV2441" s="17" t="s">
        <v>5537</v>
      </c>
      <c r="AW2441" s="7" t="s">
        <v>5537</v>
      </c>
      <c r="AX2441" s="6" t="s">
        <v>5537</v>
      </c>
      <c r="AY2441" s="7"/>
      <c r="AZ2441" s="3" t="s">
        <v>5537</v>
      </c>
      <c r="BA2441" s="18" t="s">
        <v>5537</v>
      </c>
      <c r="BB2441" s="18" t="s">
        <v>5537</v>
      </c>
      <c r="BC2441" s="18" t="s">
        <v>5537</v>
      </c>
      <c r="BD2441" s="18" t="s">
        <v>5537</v>
      </c>
      <c r="BE2441" s="18" t="s">
        <v>5537</v>
      </c>
      <c r="BF2441" s="18" t="s">
        <v>5537</v>
      </c>
      <c r="BG2441" s="18" t="s">
        <v>5537</v>
      </c>
      <c r="BH2441" s="18" t="s">
        <v>5537</v>
      </c>
      <c r="BI2441" s="18" t="s">
        <v>5537</v>
      </c>
      <c r="BJ2441" s="18" t="s">
        <v>5537</v>
      </c>
      <c r="BK2441" s="18" t="s">
        <v>5537</v>
      </c>
      <c r="BL2441" s="9" t="s">
        <v>5537</v>
      </c>
      <c r="BM2441" s="14" t="s">
        <v>5537</v>
      </c>
      <c r="BN2441" s="14" t="s">
        <v>5537</v>
      </c>
      <c r="BO2441" s="14" t="str">
        <f>_xlfn.XLOOKUP(B2441,'[4]cell downs 18042026 17h'!$B:$B,'[4]cell downs 18042026 17h'!$B:$B,"")</f>
        <v/>
      </c>
      <c r="BP2441" s="14" t="str">
        <f>_xlfn.XLOOKUP(B2441,'[5]Cells Huawei 19042026 15h'!$B:$B,'[5]Cells Huawei 19042026 15h'!$B:$B,"")</f>
        <v/>
      </c>
      <c r="BQ2441" s="9" t="str">
        <f>_xlfn.XLOOKUP(B2441,'[6]cells down 19042026 9H40'!$B:$B,'[6]cells down 19042026 9H40'!$B:$B,"")</f>
        <v/>
      </c>
      <c r="BR2441" s="9" t="s">
        <v>4559</v>
      </c>
      <c r="BS2441" s="9" t="s">
        <v>12</v>
      </c>
    </row>
    <row r="2442" spans="1:71" s="20" customFormat="1" x14ac:dyDescent="0.35">
      <c r="A2442" s="1" t="s">
        <v>4595</v>
      </c>
      <c r="B2442" s="8" t="s">
        <v>4596</v>
      </c>
      <c r="C2442" s="3" t="str">
        <f>_xlfn.XLOOKUP(B2442,'[1]daily break down'!$D:$D,'[1]daily break down'!$E:$E,"")</f>
        <v>CENTRE</v>
      </c>
      <c r="D2442" s="1" t="s">
        <v>11</v>
      </c>
      <c r="E2442" s="1" t="s">
        <v>318</v>
      </c>
      <c r="F2442" s="3" t="s">
        <v>69</v>
      </c>
      <c r="G2442" s="1" t="s">
        <v>3536</v>
      </c>
      <c r="H2442" s="34" t="str">
        <f>_xlfn.XLOOKUP(B2442,[2]CALCULATION!$B:$B,[2]CALCULATION!$H:$H,"")</f>
        <v>ZTE</v>
      </c>
      <c r="I2442" s="28">
        <v>0</v>
      </c>
      <c r="J2442" s="28">
        <v>0</v>
      </c>
      <c r="K2442" s="28">
        <v>0</v>
      </c>
      <c r="L2442" s="28">
        <v>0</v>
      </c>
      <c r="M2442" s="28">
        <v>0</v>
      </c>
      <c r="N2442" s="28">
        <v>0</v>
      </c>
      <c r="O2442" s="28">
        <v>0</v>
      </c>
      <c r="P2442" s="28">
        <v>0</v>
      </c>
      <c r="Q2442" s="28">
        <v>0</v>
      </c>
      <c r="R2442" s="28">
        <v>0</v>
      </c>
      <c r="S2442" s="93">
        <v>0</v>
      </c>
      <c r="T2442" s="93">
        <f>_xlfn.XLOOKUP(B2442,'[3]Nur des jours'!$B:$B,'[3]Nur des jours'!$U:$U,"")</f>
        <v>0</v>
      </c>
      <c r="U2442" s="93">
        <v>0</v>
      </c>
      <c r="V2442" s="93">
        <v>0</v>
      </c>
      <c r="W2442" s="93">
        <v>0</v>
      </c>
      <c r="X2442" s="93">
        <v>0</v>
      </c>
      <c r="Y2442" s="93">
        <v>0</v>
      </c>
      <c r="Z2442" s="93">
        <v>0</v>
      </c>
      <c r="AA2442" s="93">
        <v>0</v>
      </c>
      <c r="AB2442" s="93">
        <v>0</v>
      </c>
      <c r="AC2442" s="93">
        <f>_xlfn.XLOOKUP(B2442,'[3]Nur des jours'!$B:$B,'[3]Nur des jours'!$N:$N,"")</f>
        <v>0</v>
      </c>
      <c r="AD2442" s="93">
        <v>0</v>
      </c>
      <c r="AE2442" s="93">
        <v>0</v>
      </c>
      <c r="AF2442" s="93">
        <v>0</v>
      </c>
      <c r="AG2442" s="93"/>
      <c r="AH2442" s="93">
        <v>0</v>
      </c>
      <c r="AI2442" s="93">
        <v>0</v>
      </c>
      <c r="AJ2442" s="93">
        <v>0</v>
      </c>
      <c r="AK2442" s="93">
        <v>0</v>
      </c>
      <c r="AL2442" s="93">
        <v>0</v>
      </c>
      <c r="AM2442" s="49" t="s">
        <v>5598</v>
      </c>
      <c r="AN2442" s="49"/>
      <c r="AO2442" s="48" t="str" cm="1">
        <f t="array" ref="AO2442">IFERROR(_xlfn.IFS(
AQ2442="MPR ISSUE","PDH",
AQ2442="BSS Hardware Issue","BSS",
AQ2442="Sites strategiques, MLL, Pylone, etc.","ENVTECH",
AQ2442="AKTIVCO DEFAUT GE &amp; POWER Cabinet","AKTIVCO",
AQ2442="AKTIVCO Coupure ENEO &amp; Baisse de tension","AKTIVCO GRID ONLY",
AQ2442="Coupure ENEO &amp; Baisse de tension","IHS GRID ONLY",
AQ2442="Defaut GE &amp; POWER Cabinet","IHS",
AQ2442="Sharing","Partners",
AQ2442="Sites strategiques &amp; DataCenter","SST &amp; DC",
AQ2442="Exclu","Exclu",
AQ2442="SAT","SAT",
AQ2442="SPARE-ISSUE","SPARE-ISSUE",
AQ2442="Fiber CAmtel","TRANS_FO_CAMTEL",
AQ2442="Fiber AOF","Fiber AOF",
AQ2442="Projet OCM (HUAWEI)","TRAVAUX-HUAWEI",
AQ2442="Projet OCM (NOKIA)","TRAVAUX-NOKIA",
AQ2442="ACCESS-ISSUE","ACCESS-ISSUE",
AQ2442="Projet OCM (ZTE, NOKIA, autres projets)","TRAVAUX OCM",
AQ2442="No root CAuse","No root cause",
AQ2442="ODU HS","PDH",
AQ2442="IP &amp; VLAN","PDH",
AQ2442="Warehouse HUAWEI","SPARE-ISSUE",
AQ2442="SPARE-HS","SPARE-ISSUE",
AQ2442="Power Telco","BSS",AQ2442="no impacts","no impacts"
),"")</f>
        <v>Exclu</v>
      </c>
      <c r="AP2442" s="48" t="str" cm="1">
        <f t="array" ref="AP2442">IFERROR(_xlfn.IFS(
AQ2442="MPR ISSUE","TX ISSUE",
AQ2442="BSS Hardware Issue","RAN ISSUE",
AQ2442="Sites strategiques, MLL, Pylone, etc.","ENVTECH",
AQ2442="AKTIVCO DEFAUT GE &amp; POWER Cabinet","POWER ISSUE",
AQ2442="AKTIVCO Coupure ENEO &amp; Baisse de tension","POWER ISSUE",
AQ2442="Coupure ENEO &amp; Baisse de tension","POWER ISSUE",
AQ2442="Defaut GE &amp; POWER Cabinet","POWER ISSUE",
AQ2442="Sharing","POWER ISSUE",
AQ2442="Sites strategiques &amp; DataCenter","POWER ISSUE",
AQ2442="Exclu","Exclu",
AQ2442="SAT","TX ISSUE",
AQ2442="SPARE-ISSUE","SPARE-ISSUE",
AQ2442="Fiber CAmtel","TX ISSUE",
AQ2442="Fiber AOF","TX ISSUE",
AQ2442="Projet OCM (HUAWEI)","TRAVAUX-HUAWEI",
AQ2442="Projet OCM (NOKIA)","TRAVAUX -NOKIA",
AQ2442="ACCESS-ISSUE","ACCESS-ISSUE",
AQ2442="Projet OCM (ZTE, NOKIA, autres projets)","TRAVAUX OCM",
AQ2442="No root CAuse","No root cause",
AQ2442="ODU HS","TX ISSUE",
AQ2442="IP &amp; VLAN","TX ISSUE",
AQ2442="Warehouse HUAWEI","SPARE-ISSUE",
AQ2442="SPARE-HS","SPARE-ISSUE",
AQ2442="Power Telco","RAN ISSUE",AQ2442="no impacts","no impacts"
),"")</f>
        <v>Exclu</v>
      </c>
      <c r="AQ2442" s="67" t="s">
        <v>5598</v>
      </c>
      <c r="AR2442" s="48" t="str" cm="1">
        <f t="array" ref="AR2442">IFERROR(_xlfn.IFS(
AQ2442="MPR ISSUE","ACTIVE",
AQ2442="BSS Hardware Issue","ACTIVE",
AQ2442="Sites strategiques, MLL, Pylone, etc.","PASSIVE",
AQ2442="AKTIVCO DEFAUT GE &amp; POWER Cabinet","PASSIVE",
AQ2442="AKTIVCO Coupure ENEO &amp; Baisse de tension","PASSIVE",
AQ2442="Coupure ENEO &amp; Baisse de tension","PASSIVE",
AQ2442="Defaut GE &amp; POWER Cabinet","PASSIVE",
AQ2442="Sharing","PASSIVE",
AQ2442="Sites strategiques &amp; DataCenter","PASSIVE",
AQ2442="Exclu","Exclu",
AQ2442="SAT","ACTIVE",
AQ2442="SPARE-ISSUE","SPARE-ISSUE",
AQ2442="Fiber CAmtel","ACTIVE",
AQ2442="Fiber AOF","ACTIVE",
AQ2442="Projet OCM (HUAWEI)","PLANNED WORKS",
AQ2442="Projet OCM (NOKIA)","PLANNED WORKS",
AQ2442="ACCESS-ISSUE","ACCESS-ISSUE",
AQ2442="Projet OCM (ZTE, NOKIA, autres projets)","PLANNED WORKS",
AQ2442="No root CAuse","No root cause",
AQ2442="ODU HS","ACTIVE",
AQ2442="IP &amp; VLAN","ACTIVE",
AQ2442="Warehouse HUAWEI","SPARE-ISSUE",
AQ2442="SPARE-HS","SPARE-ISSUE",
AQ2442="Power Telco","ACTIVE", AQ2442="no impacts","no impacts"
),"")</f>
        <v>Exclu</v>
      </c>
      <c r="AS2442" s="92" t="s">
        <v>5537</v>
      </c>
      <c r="AT2442" s="98" t="s">
        <v>4596</v>
      </c>
      <c r="AU2442" s="9"/>
      <c r="AV2442" s="17" t="s">
        <v>5537</v>
      </c>
      <c r="AW2442" s="7" t="s">
        <v>5537</v>
      </c>
      <c r="AX2442" s="6" t="s">
        <v>5537</v>
      </c>
      <c r="AY2442" s="7"/>
      <c r="AZ2442" s="3" t="s">
        <v>5537</v>
      </c>
      <c r="BA2442" s="18" t="s">
        <v>5537</v>
      </c>
      <c r="BB2442" s="18" t="s">
        <v>5537</v>
      </c>
      <c r="BC2442" s="18" t="s">
        <v>5537</v>
      </c>
      <c r="BD2442" s="18" t="s">
        <v>5537</v>
      </c>
      <c r="BE2442" s="18" t="s">
        <v>5537</v>
      </c>
      <c r="BF2442" s="18" t="s">
        <v>5537</v>
      </c>
      <c r="BG2442" s="18" t="s">
        <v>5537</v>
      </c>
      <c r="BH2442" s="18" t="s">
        <v>5537</v>
      </c>
      <c r="BI2442" s="18" t="s">
        <v>5537</v>
      </c>
      <c r="BJ2442" s="18" t="s">
        <v>5537</v>
      </c>
      <c r="BK2442" s="18" t="s">
        <v>5537</v>
      </c>
      <c r="BL2442" s="9" t="s">
        <v>5537</v>
      </c>
      <c r="BM2442" s="14" t="s">
        <v>5537</v>
      </c>
      <c r="BN2442" s="14" t="s">
        <v>5537</v>
      </c>
      <c r="BO2442" s="14" t="str">
        <f>_xlfn.XLOOKUP(B2442,'[4]cell downs 18042026 17h'!$B:$B,'[4]cell downs 18042026 17h'!$B:$B,"")</f>
        <v/>
      </c>
      <c r="BP2442" s="14" t="str">
        <f>_xlfn.XLOOKUP(B2442,'[5]Cells Huawei 19042026 15h'!$B:$B,'[5]Cells Huawei 19042026 15h'!$B:$B,"")</f>
        <v/>
      </c>
      <c r="BQ2442" s="9" t="str">
        <f>_xlfn.XLOOKUP(B2442,'[6]cells down 19042026 9H40'!$B:$B,'[6]cells down 19042026 9H40'!$B:$B,"")</f>
        <v/>
      </c>
      <c r="BR2442" s="9" t="s">
        <v>4596</v>
      </c>
      <c r="BS2442" s="9" t="s">
        <v>12</v>
      </c>
    </row>
    <row r="2443" spans="1:71" s="20" customFormat="1" x14ac:dyDescent="0.35">
      <c r="A2443" s="1" t="s">
        <v>4705</v>
      </c>
      <c r="B2443" s="1" t="s">
        <v>4706</v>
      </c>
      <c r="C2443" s="3" t="str">
        <f>_xlfn.XLOOKUP(B2443,'[1]daily break down'!$D:$D,'[1]daily break down'!$E:$E,"")</f>
        <v>Yaounde</v>
      </c>
      <c r="D2443" s="1" t="s">
        <v>21</v>
      </c>
      <c r="E2443" s="1" t="s">
        <v>30</v>
      </c>
      <c r="F2443" s="3" t="s">
        <v>37</v>
      </c>
      <c r="G2443" s="1" t="s">
        <v>38</v>
      </c>
      <c r="H2443" s="33" t="str">
        <f>_xlfn.XLOOKUP(B2443,[2]CALCULATION!$B:$B,[2]CALCULATION!$H:$H,"")</f>
        <v>NOKIA</v>
      </c>
      <c r="I2443" s="28">
        <v>0</v>
      </c>
      <c r="J2443" s="28">
        <v>0</v>
      </c>
      <c r="K2443" s="28">
        <v>0</v>
      </c>
      <c r="L2443" s="28">
        <v>0</v>
      </c>
      <c r="M2443" s="28">
        <v>0</v>
      </c>
      <c r="N2443" s="28">
        <v>0</v>
      </c>
      <c r="O2443" s="28">
        <v>0</v>
      </c>
      <c r="P2443" s="28">
        <v>0</v>
      </c>
      <c r="Q2443" s="28">
        <v>0</v>
      </c>
      <c r="R2443" s="28">
        <v>0</v>
      </c>
      <c r="S2443" s="93">
        <v>0</v>
      </c>
      <c r="T2443" s="93">
        <f>_xlfn.XLOOKUP(B2443,'[3]Nur des jours'!$B:$B,'[3]Nur des jours'!$U:$U,"")</f>
        <v>0</v>
      </c>
      <c r="U2443" s="93">
        <v>0</v>
      </c>
      <c r="V2443" s="93">
        <v>0</v>
      </c>
      <c r="W2443" s="93">
        <v>0</v>
      </c>
      <c r="X2443" s="93">
        <v>0</v>
      </c>
      <c r="Y2443" s="93">
        <v>0</v>
      </c>
      <c r="Z2443" s="93">
        <v>0</v>
      </c>
      <c r="AA2443" s="93">
        <v>0</v>
      </c>
      <c r="AB2443" s="93">
        <v>0</v>
      </c>
      <c r="AC2443" s="93">
        <f>_xlfn.XLOOKUP(B2443,'[3]Nur des jours'!$B:$B,'[3]Nur des jours'!$N:$N,"")</f>
        <v>0</v>
      </c>
      <c r="AD2443" s="93">
        <v>0</v>
      </c>
      <c r="AE2443" s="93">
        <v>0</v>
      </c>
      <c r="AF2443" s="93">
        <v>0</v>
      </c>
      <c r="AG2443" s="93"/>
      <c r="AH2443" s="93">
        <v>0</v>
      </c>
      <c r="AI2443" s="93">
        <v>0</v>
      </c>
      <c r="AJ2443" s="93">
        <v>0</v>
      </c>
      <c r="AK2443" s="93">
        <v>0</v>
      </c>
      <c r="AL2443" s="93">
        <v>0</v>
      </c>
      <c r="AM2443" s="49" t="s">
        <v>5598</v>
      </c>
      <c r="AN2443" s="49"/>
      <c r="AO2443" s="48" t="str" cm="1">
        <f t="array" ref="AO2443">IFERROR(_xlfn.IFS(
AQ2443="MPR ISSUE","PDH",
AQ2443="BSS Hardware Issue","BSS",
AQ2443="Sites strategiques, MLL, Pylone, etc.","ENVTECH",
AQ2443="AKTIVCO DEFAUT GE &amp; POWER Cabinet","AKTIVCO",
AQ2443="AKTIVCO Coupure ENEO &amp; Baisse de tension","AKTIVCO GRID ONLY",
AQ2443="Coupure ENEO &amp; Baisse de tension","IHS GRID ONLY",
AQ2443="Defaut GE &amp; POWER Cabinet","IHS",
AQ2443="Sharing","Partners",
AQ2443="Sites strategiques &amp; DataCenter","SST &amp; DC",
AQ2443="Exclu","Exclu",
AQ2443="SAT","SAT",
AQ2443="SPARE-ISSUE","SPARE-ISSUE",
AQ2443="Fiber CAmtel","TRANS_FO_CAMTEL",
AQ2443="Fiber AOF","Fiber AOF",
AQ2443="Projet OCM (HUAWEI)","TRAVAUX-HUAWEI",
AQ2443="Projet OCM (NOKIA)","TRAVAUX-NOKIA",
AQ2443="ACCESS-ISSUE","ACCESS-ISSUE",
AQ2443="Projet OCM (ZTE, NOKIA, autres projets)","TRAVAUX OCM",
AQ2443="No root CAuse","No root cause",
AQ2443="ODU HS","PDH",
AQ2443="IP &amp; VLAN","PDH",
AQ2443="Warehouse HUAWEI","SPARE-ISSUE",
AQ2443="SPARE-HS","SPARE-ISSUE",
AQ2443="Power Telco","BSS",AQ2443="no impacts","no impacts"
),"")</f>
        <v>Exclu</v>
      </c>
      <c r="AP2443" s="48" t="str" cm="1">
        <f t="array" ref="AP2443">IFERROR(_xlfn.IFS(
AQ2443="MPR ISSUE","TX ISSUE",
AQ2443="BSS Hardware Issue","RAN ISSUE",
AQ2443="Sites strategiques, MLL, Pylone, etc.","ENVTECH",
AQ2443="AKTIVCO DEFAUT GE &amp; POWER Cabinet","POWER ISSUE",
AQ2443="AKTIVCO Coupure ENEO &amp; Baisse de tension","POWER ISSUE",
AQ2443="Coupure ENEO &amp; Baisse de tension","POWER ISSUE",
AQ2443="Defaut GE &amp; POWER Cabinet","POWER ISSUE",
AQ2443="Sharing","POWER ISSUE",
AQ2443="Sites strategiques &amp; DataCenter","POWER ISSUE",
AQ2443="Exclu","Exclu",
AQ2443="SAT","TX ISSUE",
AQ2443="SPARE-ISSUE","SPARE-ISSUE",
AQ2443="Fiber CAmtel","TX ISSUE",
AQ2443="Fiber AOF","TX ISSUE",
AQ2443="Projet OCM (HUAWEI)","TRAVAUX-HUAWEI",
AQ2443="Projet OCM (NOKIA)","TRAVAUX -NOKIA",
AQ2443="ACCESS-ISSUE","ACCESS-ISSUE",
AQ2443="Projet OCM (ZTE, NOKIA, autres projets)","TRAVAUX OCM",
AQ2443="No root CAuse","No root cause",
AQ2443="ODU HS","TX ISSUE",
AQ2443="IP &amp; VLAN","TX ISSUE",
AQ2443="Warehouse HUAWEI","SPARE-ISSUE",
AQ2443="SPARE-HS","SPARE-ISSUE",
AQ2443="Power Telco","RAN ISSUE",AQ2443="no impacts","no impacts"
),"")</f>
        <v>Exclu</v>
      </c>
      <c r="AQ2443" s="67" t="s">
        <v>5598</v>
      </c>
      <c r="AR2443" s="48" t="str" cm="1">
        <f t="array" ref="AR2443">IFERROR(_xlfn.IFS(
AQ2443="MPR ISSUE","ACTIVE",
AQ2443="BSS Hardware Issue","ACTIVE",
AQ2443="Sites strategiques, MLL, Pylone, etc.","PASSIVE",
AQ2443="AKTIVCO DEFAUT GE &amp; POWER Cabinet","PASSIVE",
AQ2443="AKTIVCO Coupure ENEO &amp; Baisse de tension","PASSIVE",
AQ2443="Coupure ENEO &amp; Baisse de tension","PASSIVE",
AQ2443="Defaut GE &amp; POWER Cabinet","PASSIVE",
AQ2443="Sharing","PASSIVE",
AQ2443="Sites strategiques &amp; DataCenter","PASSIVE",
AQ2443="Exclu","Exclu",
AQ2443="SAT","ACTIVE",
AQ2443="SPARE-ISSUE","SPARE-ISSUE",
AQ2443="Fiber CAmtel","ACTIVE",
AQ2443="Fiber AOF","ACTIVE",
AQ2443="Projet OCM (HUAWEI)","PLANNED WORKS",
AQ2443="Projet OCM (NOKIA)","PLANNED WORKS",
AQ2443="ACCESS-ISSUE","ACCESS-ISSUE",
AQ2443="Projet OCM (ZTE, NOKIA, autres projets)","PLANNED WORKS",
AQ2443="No root CAuse","No root cause",
AQ2443="ODU HS","ACTIVE",
AQ2443="IP &amp; VLAN","ACTIVE",
AQ2443="Warehouse HUAWEI","SPARE-ISSUE",
AQ2443="SPARE-HS","SPARE-ISSUE",
AQ2443="Power Telco","ACTIVE", AQ2443="no impacts","no impacts"
),"")</f>
        <v>Exclu</v>
      </c>
      <c r="AS2443" s="92" t="s">
        <v>5537</v>
      </c>
      <c r="AT2443" s="98" t="s">
        <v>4706</v>
      </c>
      <c r="AU2443" s="9"/>
      <c r="AV2443" s="17" t="s">
        <v>5537</v>
      </c>
      <c r="AW2443" s="7" t="s">
        <v>5537</v>
      </c>
      <c r="AX2443" s="6" t="s">
        <v>5537</v>
      </c>
      <c r="AY2443" s="7"/>
      <c r="AZ2443" s="3" t="s">
        <v>5537</v>
      </c>
      <c r="BA2443" s="18" t="s">
        <v>5537</v>
      </c>
      <c r="BB2443" s="18" t="s">
        <v>5537</v>
      </c>
      <c r="BC2443" s="18" t="s">
        <v>5537</v>
      </c>
      <c r="BD2443" s="18" t="s">
        <v>5537</v>
      </c>
      <c r="BE2443" s="18" t="s">
        <v>5537</v>
      </c>
      <c r="BF2443" s="18" t="s">
        <v>5537</v>
      </c>
      <c r="BG2443" s="18" t="s">
        <v>5537</v>
      </c>
      <c r="BH2443" s="18" t="s">
        <v>5537</v>
      </c>
      <c r="BI2443" s="18" t="s">
        <v>5537</v>
      </c>
      <c r="BJ2443" s="18" t="s">
        <v>5537</v>
      </c>
      <c r="BK2443" s="18" t="s">
        <v>5537</v>
      </c>
      <c r="BL2443" s="9" t="s">
        <v>5537</v>
      </c>
      <c r="BM2443" s="14" t="s">
        <v>5537</v>
      </c>
      <c r="BN2443" s="14" t="s">
        <v>5537</v>
      </c>
      <c r="BO2443" s="14" t="str">
        <f>_xlfn.XLOOKUP(B2443,'[4]cell downs 18042026 17h'!$B:$B,'[4]cell downs 18042026 17h'!$B:$B,"")</f>
        <v/>
      </c>
      <c r="BP2443" s="14" t="str">
        <f>_xlfn.XLOOKUP(B2443,'[5]Cells Huawei 19042026 15h'!$B:$B,'[5]Cells Huawei 19042026 15h'!$B:$B,"")</f>
        <v/>
      </c>
      <c r="BQ2443" s="9" t="str">
        <f>_xlfn.XLOOKUP(B2443,'[6]cells down 19042026 9H40'!$B:$B,'[6]cells down 19042026 9H40'!$B:$B,"")</f>
        <v/>
      </c>
      <c r="BR2443" s="9" t="s">
        <v>5537</v>
      </c>
      <c r="BS2443" s="9" t="s">
        <v>12</v>
      </c>
    </row>
    <row r="2444" spans="1:71" s="20" customFormat="1" x14ac:dyDescent="0.35">
      <c r="A2444" s="1" t="s">
        <v>4651</v>
      </c>
      <c r="B2444" s="8" t="s">
        <v>4652</v>
      </c>
      <c r="C2444" s="3" t="str">
        <f>_xlfn.XLOOKUP(B2444,'[1]daily break down'!$D:$D,'[1]daily break down'!$E:$E,"")</f>
        <v>CENTRE</v>
      </c>
      <c r="D2444" s="1" t="s">
        <v>11</v>
      </c>
      <c r="E2444" s="1" t="s">
        <v>12</v>
      </c>
      <c r="F2444" s="3" t="s">
        <v>226</v>
      </c>
      <c r="G2444" s="1" t="s">
        <v>4651</v>
      </c>
      <c r="H2444" s="34" t="str">
        <f>_xlfn.XLOOKUP(B2444,[2]CALCULATION!$B:$B,[2]CALCULATION!$H:$H,"")</f>
        <v>ZTE</v>
      </c>
      <c r="I2444" s="28">
        <v>0</v>
      </c>
      <c r="J2444" s="28">
        <v>0</v>
      </c>
      <c r="K2444" s="28">
        <v>0</v>
      </c>
      <c r="L2444" s="28">
        <v>0</v>
      </c>
      <c r="M2444" s="28">
        <v>0</v>
      </c>
      <c r="N2444" s="28">
        <v>0</v>
      </c>
      <c r="O2444" s="28">
        <v>0</v>
      </c>
      <c r="P2444" s="28">
        <v>0</v>
      </c>
      <c r="Q2444" s="28">
        <v>0</v>
      </c>
      <c r="R2444" s="28">
        <v>0</v>
      </c>
      <c r="S2444" s="93">
        <v>0</v>
      </c>
      <c r="T2444" s="93">
        <f>_xlfn.XLOOKUP(B2444,'[3]Nur des jours'!$B:$B,'[3]Nur des jours'!$U:$U,"")</f>
        <v>0</v>
      </c>
      <c r="U2444" s="93">
        <v>0</v>
      </c>
      <c r="V2444" s="93">
        <v>0</v>
      </c>
      <c r="W2444" s="93">
        <v>0</v>
      </c>
      <c r="X2444" s="93">
        <v>0</v>
      </c>
      <c r="Y2444" s="93">
        <v>0</v>
      </c>
      <c r="Z2444" s="93">
        <v>0</v>
      </c>
      <c r="AA2444" s="93">
        <v>0</v>
      </c>
      <c r="AB2444" s="93">
        <v>0</v>
      </c>
      <c r="AC2444" s="93">
        <f>_xlfn.XLOOKUP(B2444,'[3]Nur des jours'!$B:$B,'[3]Nur des jours'!$N:$N,"")</f>
        <v>0</v>
      </c>
      <c r="AD2444" s="93">
        <v>0</v>
      </c>
      <c r="AE2444" s="93">
        <v>0</v>
      </c>
      <c r="AF2444" s="93">
        <v>0</v>
      </c>
      <c r="AG2444" s="93"/>
      <c r="AH2444" s="93">
        <v>0</v>
      </c>
      <c r="AI2444" s="93">
        <v>0</v>
      </c>
      <c r="AJ2444" s="93">
        <v>0</v>
      </c>
      <c r="AK2444" s="93">
        <v>0</v>
      </c>
      <c r="AL2444" s="93">
        <v>0</v>
      </c>
      <c r="AM2444" s="49" t="s">
        <v>5598</v>
      </c>
      <c r="AN2444" s="49"/>
      <c r="AO2444" s="48" t="str" cm="1">
        <f t="array" ref="AO2444">IFERROR(_xlfn.IFS(
AQ2444="MPR ISSUE","PDH",
AQ2444="BSS Hardware Issue","BSS",
AQ2444="Sites strategiques, MLL, Pylone, etc.","ENVTECH",
AQ2444="AKTIVCO DEFAUT GE &amp; POWER Cabinet","AKTIVCO",
AQ2444="AKTIVCO Coupure ENEO &amp; Baisse de tension","AKTIVCO GRID ONLY",
AQ2444="Coupure ENEO &amp; Baisse de tension","IHS GRID ONLY",
AQ2444="Defaut GE &amp; POWER Cabinet","IHS",
AQ2444="Sharing","Partners",
AQ2444="Sites strategiques &amp; DataCenter","SST &amp; DC",
AQ2444="Exclu","Exclu",
AQ2444="SAT","SAT",
AQ2444="SPARE-ISSUE","SPARE-ISSUE",
AQ2444="Fiber CAmtel","TRANS_FO_CAMTEL",
AQ2444="Fiber AOF","Fiber AOF",
AQ2444="Projet OCM (HUAWEI)","TRAVAUX-HUAWEI",
AQ2444="Projet OCM (NOKIA)","TRAVAUX-NOKIA",
AQ2444="ACCESS-ISSUE","ACCESS-ISSUE",
AQ2444="Projet OCM (ZTE, NOKIA, autres projets)","TRAVAUX OCM",
AQ2444="No root CAuse","No root cause",
AQ2444="ODU HS","PDH",
AQ2444="IP &amp; VLAN","PDH",
AQ2444="Warehouse HUAWEI","SPARE-ISSUE",
AQ2444="SPARE-HS","SPARE-ISSUE",
AQ2444="Power Telco","BSS",AQ2444="no impacts","no impacts"
),"")</f>
        <v>Exclu</v>
      </c>
      <c r="AP2444" s="48" t="str" cm="1">
        <f t="array" ref="AP2444">IFERROR(_xlfn.IFS(
AQ2444="MPR ISSUE","TX ISSUE",
AQ2444="BSS Hardware Issue","RAN ISSUE",
AQ2444="Sites strategiques, MLL, Pylone, etc.","ENVTECH",
AQ2444="AKTIVCO DEFAUT GE &amp; POWER Cabinet","POWER ISSUE",
AQ2444="AKTIVCO Coupure ENEO &amp; Baisse de tension","POWER ISSUE",
AQ2444="Coupure ENEO &amp; Baisse de tension","POWER ISSUE",
AQ2444="Defaut GE &amp; POWER Cabinet","POWER ISSUE",
AQ2444="Sharing","POWER ISSUE",
AQ2444="Sites strategiques &amp; DataCenter","POWER ISSUE",
AQ2444="Exclu","Exclu",
AQ2444="SAT","TX ISSUE",
AQ2444="SPARE-ISSUE","SPARE-ISSUE",
AQ2444="Fiber CAmtel","TX ISSUE",
AQ2444="Fiber AOF","TX ISSUE",
AQ2444="Projet OCM (HUAWEI)","TRAVAUX-HUAWEI",
AQ2444="Projet OCM (NOKIA)","TRAVAUX -NOKIA",
AQ2444="ACCESS-ISSUE","ACCESS-ISSUE",
AQ2444="Projet OCM (ZTE, NOKIA, autres projets)","TRAVAUX OCM",
AQ2444="No root CAuse","No root cause",
AQ2444="ODU HS","TX ISSUE",
AQ2444="IP &amp; VLAN","TX ISSUE",
AQ2444="Warehouse HUAWEI","SPARE-ISSUE",
AQ2444="SPARE-HS","SPARE-ISSUE",
AQ2444="Power Telco","RAN ISSUE",AQ2444="no impacts","no impacts"
),"")</f>
        <v>Exclu</v>
      </c>
      <c r="AQ2444" s="67" t="s">
        <v>5598</v>
      </c>
      <c r="AR2444" s="48" t="str" cm="1">
        <f t="array" ref="AR2444">IFERROR(_xlfn.IFS(
AQ2444="MPR ISSUE","ACTIVE",
AQ2444="BSS Hardware Issue","ACTIVE",
AQ2444="Sites strategiques, MLL, Pylone, etc.","PASSIVE",
AQ2444="AKTIVCO DEFAUT GE &amp; POWER Cabinet","PASSIVE",
AQ2444="AKTIVCO Coupure ENEO &amp; Baisse de tension","PASSIVE",
AQ2444="Coupure ENEO &amp; Baisse de tension","PASSIVE",
AQ2444="Defaut GE &amp; POWER Cabinet","PASSIVE",
AQ2444="Sharing","PASSIVE",
AQ2444="Sites strategiques &amp; DataCenter","PASSIVE",
AQ2444="Exclu","Exclu",
AQ2444="SAT","ACTIVE",
AQ2444="SPARE-ISSUE","SPARE-ISSUE",
AQ2444="Fiber CAmtel","ACTIVE",
AQ2444="Fiber AOF","ACTIVE",
AQ2444="Projet OCM (HUAWEI)","PLANNED WORKS",
AQ2444="Projet OCM (NOKIA)","PLANNED WORKS",
AQ2444="ACCESS-ISSUE","ACCESS-ISSUE",
AQ2444="Projet OCM (ZTE, NOKIA, autres projets)","PLANNED WORKS",
AQ2444="No root CAuse","No root cause",
AQ2444="ODU HS","ACTIVE",
AQ2444="IP &amp; VLAN","ACTIVE",
AQ2444="Warehouse HUAWEI","SPARE-ISSUE",
AQ2444="SPARE-HS","SPARE-ISSUE",
AQ2444="Power Telco","ACTIVE", AQ2444="no impacts","no impacts"
),"")</f>
        <v>Exclu</v>
      </c>
      <c r="AS2444" s="92" t="s">
        <v>5537</v>
      </c>
      <c r="AT2444" s="98" t="s">
        <v>4652</v>
      </c>
      <c r="AU2444" s="9"/>
      <c r="AV2444" s="17" t="s">
        <v>5537</v>
      </c>
      <c r="AW2444" s="7" t="s">
        <v>5537</v>
      </c>
      <c r="AX2444" s="6" t="s">
        <v>5537</v>
      </c>
      <c r="AY2444" s="7"/>
      <c r="AZ2444" s="3" t="s">
        <v>5537</v>
      </c>
      <c r="BA2444" s="18" t="s">
        <v>5537</v>
      </c>
      <c r="BB2444" s="18" t="s">
        <v>5537</v>
      </c>
      <c r="BC2444" s="18" t="s">
        <v>5537</v>
      </c>
      <c r="BD2444" s="18" t="s">
        <v>5537</v>
      </c>
      <c r="BE2444" s="18" t="s">
        <v>5537</v>
      </c>
      <c r="BF2444" s="18" t="s">
        <v>5537</v>
      </c>
      <c r="BG2444" s="18" t="s">
        <v>5537</v>
      </c>
      <c r="BH2444" s="18" t="s">
        <v>5537</v>
      </c>
      <c r="BI2444" s="18" t="s">
        <v>5537</v>
      </c>
      <c r="BJ2444" s="18" t="s">
        <v>5537</v>
      </c>
      <c r="BK2444" s="18" t="s">
        <v>5537</v>
      </c>
      <c r="BL2444" s="9" t="s">
        <v>5537</v>
      </c>
      <c r="BM2444" s="14" t="s">
        <v>5537</v>
      </c>
      <c r="BN2444" s="14" t="s">
        <v>5537</v>
      </c>
      <c r="BO2444" s="14" t="str">
        <f>_xlfn.XLOOKUP(B2444,'[4]cell downs 18042026 17h'!$B:$B,'[4]cell downs 18042026 17h'!$B:$B,"")</f>
        <v/>
      </c>
      <c r="BP2444" s="14" t="str">
        <f>_xlfn.XLOOKUP(B2444,'[5]Cells Huawei 19042026 15h'!$B:$B,'[5]Cells Huawei 19042026 15h'!$B:$B,"")</f>
        <v/>
      </c>
      <c r="BQ2444" s="9" t="str">
        <f>_xlfn.XLOOKUP(B2444,'[6]cells down 19042026 9H40'!$B:$B,'[6]cells down 19042026 9H40'!$B:$B,"")</f>
        <v/>
      </c>
      <c r="BR2444" s="9" t="s">
        <v>4652</v>
      </c>
      <c r="BS2444" s="9" t="s">
        <v>12</v>
      </c>
    </row>
    <row r="2445" spans="1:71" s="20" customFormat="1" x14ac:dyDescent="0.35">
      <c r="A2445" s="1" t="s">
        <v>4653</v>
      </c>
      <c r="B2445" s="8" t="s">
        <v>4654</v>
      </c>
      <c r="C2445" s="3" t="str">
        <f>_xlfn.XLOOKUP(B2445,'[1]daily break down'!$D:$D,'[1]daily break down'!$E:$E,"")</f>
        <v>CENTRE</v>
      </c>
      <c r="D2445" s="1" t="s">
        <v>11</v>
      </c>
      <c r="E2445" s="1" t="s">
        <v>12</v>
      </c>
      <c r="F2445" s="3" t="s">
        <v>37</v>
      </c>
      <c r="G2445" s="1" t="s">
        <v>4655</v>
      </c>
      <c r="H2445" s="34" t="str">
        <f>_xlfn.XLOOKUP(B2445,[2]CALCULATION!$B:$B,[2]CALCULATION!$H:$H,"")</f>
        <v>ZTE</v>
      </c>
      <c r="I2445" s="28">
        <v>0</v>
      </c>
      <c r="J2445" s="28">
        <v>0</v>
      </c>
      <c r="K2445" s="28">
        <v>0</v>
      </c>
      <c r="L2445" s="28">
        <v>0</v>
      </c>
      <c r="M2445" s="28">
        <v>0</v>
      </c>
      <c r="N2445" s="28">
        <v>0</v>
      </c>
      <c r="O2445" s="28">
        <v>0</v>
      </c>
      <c r="P2445" s="28">
        <v>0</v>
      </c>
      <c r="Q2445" s="28">
        <v>0</v>
      </c>
      <c r="R2445" s="28">
        <v>0</v>
      </c>
      <c r="S2445" s="93">
        <v>0</v>
      </c>
      <c r="T2445" s="93">
        <f>_xlfn.XLOOKUP(B2445,'[3]Nur des jours'!$B:$B,'[3]Nur des jours'!$U:$U,"")</f>
        <v>0</v>
      </c>
      <c r="U2445" s="93">
        <v>0</v>
      </c>
      <c r="V2445" s="93">
        <v>0</v>
      </c>
      <c r="W2445" s="93">
        <v>0</v>
      </c>
      <c r="X2445" s="93">
        <v>0</v>
      </c>
      <c r="Y2445" s="93">
        <v>0</v>
      </c>
      <c r="Z2445" s="93">
        <v>0</v>
      </c>
      <c r="AA2445" s="93">
        <v>0</v>
      </c>
      <c r="AB2445" s="93">
        <v>0</v>
      </c>
      <c r="AC2445" s="93">
        <f>_xlfn.XLOOKUP(B2445,'[3]Nur des jours'!$B:$B,'[3]Nur des jours'!$N:$N,"")</f>
        <v>0</v>
      </c>
      <c r="AD2445" s="93">
        <v>0</v>
      </c>
      <c r="AE2445" s="93">
        <v>0</v>
      </c>
      <c r="AF2445" s="93">
        <v>0</v>
      </c>
      <c r="AG2445" s="93"/>
      <c r="AH2445" s="93">
        <v>0</v>
      </c>
      <c r="AI2445" s="93">
        <v>0</v>
      </c>
      <c r="AJ2445" s="93">
        <v>0</v>
      </c>
      <c r="AK2445" s="93">
        <v>0</v>
      </c>
      <c r="AL2445" s="93">
        <v>0</v>
      </c>
      <c r="AM2445" s="49" t="s">
        <v>5598</v>
      </c>
      <c r="AN2445" s="49"/>
      <c r="AO2445" s="48" t="str" cm="1">
        <f t="array" ref="AO2445">IFERROR(_xlfn.IFS(
AQ2445="MPR ISSUE","PDH",
AQ2445="BSS Hardware Issue","BSS",
AQ2445="Sites strategiques, MLL, Pylone, etc.","ENVTECH",
AQ2445="AKTIVCO DEFAUT GE &amp; POWER Cabinet","AKTIVCO",
AQ2445="AKTIVCO Coupure ENEO &amp; Baisse de tension","AKTIVCO GRID ONLY",
AQ2445="Coupure ENEO &amp; Baisse de tension","IHS GRID ONLY",
AQ2445="Defaut GE &amp; POWER Cabinet","IHS",
AQ2445="Sharing","Partners",
AQ2445="Sites strategiques &amp; DataCenter","SST &amp; DC",
AQ2445="Exclu","Exclu",
AQ2445="SAT","SAT",
AQ2445="SPARE-ISSUE","SPARE-ISSUE",
AQ2445="Fiber CAmtel","TRANS_FO_CAMTEL",
AQ2445="Fiber AOF","Fiber AOF",
AQ2445="Projet OCM (HUAWEI)","TRAVAUX-HUAWEI",
AQ2445="Projet OCM (NOKIA)","TRAVAUX-NOKIA",
AQ2445="ACCESS-ISSUE","ACCESS-ISSUE",
AQ2445="Projet OCM (ZTE, NOKIA, autres projets)","TRAVAUX OCM",
AQ2445="No root CAuse","No root cause",
AQ2445="ODU HS","PDH",
AQ2445="IP &amp; VLAN","PDH",
AQ2445="Warehouse HUAWEI","SPARE-ISSUE",
AQ2445="SPARE-HS","SPARE-ISSUE",
AQ2445="Power Telco","BSS",AQ2445="no impacts","no impacts"
),"")</f>
        <v>Exclu</v>
      </c>
      <c r="AP2445" s="48" t="str" cm="1">
        <f t="array" ref="AP2445">IFERROR(_xlfn.IFS(
AQ2445="MPR ISSUE","TX ISSUE",
AQ2445="BSS Hardware Issue","RAN ISSUE",
AQ2445="Sites strategiques, MLL, Pylone, etc.","ENVTECH",
AQ2445="AKTIVCO DEFAUT GE &amp; POWER Cabinet","POWER ISSUE",
AQ2445="AKTIVCO Coupure ENEO &amp; Baisse de tension","POWER ISSUE",
AQ2445="Coupure ENEO &amp; Baisse de tension","POWER ISSUE",
AQ2445="Defaut GE &amp; POWER Cabinet","POWER ISSUE",
AQ2445="Sharing","POWER ISSUE",
AQ2445="Sites strategiques &amp; DataCenter","POWER ISSUE",
AQ2445="Exclu","Exclu",
AQ2445="SAT","TX ISSUE",
AQ2445="SPARE-ISSUE","SPARE-ISSUE",
AQ2445="Fiber CAmtel","TX ISSUE",
AQ2445="Fiber AOF","TX ISSUE",
AQ2445="Projet OCM (HUAWEI)","TRAVAUX-HUAWEI",
AQ2445="Projet OCM (NOKIA)","TRAVAUX -NOKIA",
AQ2445="ACCESS-ISSUE","ACCESS-ISSUE",
AQ2445="Projet OCM (ZTE, NOKIA, autres projets)","TRAVAUX OCM",
AQ2445="No root CAuse","No root cause",
AQ2445="ODU HS","TX ISSUE",
AQ2445="IP &amp; VLAN","TX ISSUE",
AQ2445="Warehouse HUAWEI","SPARE-ISSUE",
AQ2445="SPARE-HS","SPARE-ISSUE",
AQ2445="Power Telco","RAN ISSUE",AQ2445="no impacts","no impacts"
),"")</f>
        <v>Exclu</v>
      </c>
      <c r="AQ2445" s="67" t="s">
        <v>5598</v>
      </c>
      <c r="AR2445" s="48" t="str" cm="1">
        <f t="array" ref="AR2445">IFERROR(_xlfn.IFS(
AQ2445="MPR ISSUE","ACTIVE",
AQ2445="BSS Hardware Issue","ACTIVE",
AQ2445="Sites strategiques, MLL, Pylone, etc.","PASSIVE",
AQ2445="AKTIVCO DEFAUT GE &amp; POWER Cabinet","PASSIVE",
AQ2445="AKTIVCO Coupure ENEO &amp; Baisse de tension","PASSIVE",
AQ2445="Coupure ENEO &amp; Baisse de tension","PASSIVE",
AQ2445="Defaut GE &amp; POWER Cabinet","PASSIVE",
AQ2445="Sharing","PASSIVE",
AQ2445="Sites strategiques &amp; DataCenter","PASSIVE",
AQ2445="Exclu","Exclu",
AQ2445="SAT","ACTIVE",
AQ2445="SPARE-ISSUE","SPARE-ISSUE",
AQ2445="Fiber CAmtel","ACTIVE",
AQ2445="Fiber AOF","ACTIVE",
AQ2445="Projet OCM (HUAWEI)","PLANNED WORKS",
AQ2445="Projet OCM (NOKIA)","PLANNED WORKS",
AQ2445="ACCESS-ISSUE","ACCESS-ISSUE",
AQ2445="Projet OCM (ZTE, NOKIA, autres projets)","PLANNED WORKS",
AQ2445="No root CAuse","No root cause",
AQ2445="ODU HS","ACTIVE",
AQ2445="IP &amp; VLAN","ACTIVE",
AQ2445="Warehouse HUAWEI","SPARE-ISSUE",
AQ2445="SPARE-HS","SPARE-ISSUE",
AQ2445="Power Telco","ACTIVE", AQ2445="no impacts","no impacts"
),"")</f>
        <v>Exclu</v>
      </c>
      <c r="AS2445" s="92" t="s">
        <v>5537</v>
      </c>
      <c r="AT2445" s="98" t="s">
        <v>4654</v>
      </c>
      <c r="AU2445" s="9"/>
      <c r="AV2445" s="17" t="s">
        <v>5537</v>
      </c>
      <c r="AW2445" s="7" t="s">
        <v>5537</v>
      </c>
      <c r="AX2445" s="6" t="s">
        <v>5537</v>
      </c>
      <c r="AY2445" s="7"/>
      <c r="AZ2445" s="3" t="s">
        <v>5537</v>
      </c>
      <c r="BA2445" s="18" t="s">
        <v>5537</v>
      </c>
      <c r="BB2445" s="18" t="s">
        <v>5537</v>
      </c>
      <c r="BC2445" s="18" t="s">
        <v>5537</v>
      </c>
      <c r="BD2445" s="18" t="s">
        <v>5537</v>
      </c>
      <c r="BE2445" s="18" t="s">
        <v>5537</v>
      </c>
      <c r="BF2445" s="18" t="s">
        <v>5537</v>
      </c>
      <c r="BG2445" s="18" t="s">
        <v>5537</v>
      </c>
      <c r="BH2445" s="18" t="s">
        <v>5537</v>
      </c>
      <c r="BI2445" s="18" t="s">
        <v>5537</v>
      </c>
      <c r="BJ2445" s="18" t="s">
        <v>5537</v>
      </c>
      <c r="BK2445" s="18" t="s">
        <v>5537</v>
      </c>
      <c r="BL2445" s="9" t="s">
        <v>5537</v>
      </c>
      <c r="BM2445" s="14" t="s">
        <v>5537</v>
      </c>
      <c r="BN2445" s="14" t="s">
        <v>5537</v>
      </c>
      <c r="BO2445" s="14" t="str">
        <f>_xlfn.XLOOKUP(B2445,'[4]cell downs 18042026 17h'!$B:$B,'[4]cell downs 18042026 17h'!$B:$B,"")</f>
        <v/>
      </c>
      <c r="BP2445" s="14" t="str">
        <f>_xlfn.XLOOKUP(B2445,'[5]Cells Huawei 19042026 15h'!$B:$B,'[5]Cells Huawei 19042026 15h'!$B:$B,"")</f>
        <v/>
      </c>
      <c r="BQ2445" s="9" t="str">
        <f>_xlfn.XLOOKUP(B2445,'[6]cells down 19042026 9H40'!$B:$B,'[6]cells down 19042026 9H40'!$B:$B,"")</f>
        <v>CTR_463</v>
      </c>
      <c r="BR2445" s="9" t="s">
        <v>4654</v>
      </c>
      <c r="BS2445" s="9" t="s">
        <v>5537</v>
      </c>
    </row>
    <row r="2446" spans="1:71" s="20" customFormat="1" x14ac:dyDescent="0.35">
      <c r="A2446" s="2" t="s">
        <v>4746</v>
      </c>
      <c r="B2446" s="8" t="s">
        <v>4747</v>
      </c>
      <c r="C2446" s="3" t="str">
        <f>_xlfn.XLOOKUP(B2446,'[1]daily break down'!$D:$D,'[1]daily break down'!$E:$E,"")</f>
        <v>CENTRE</v>
      </c>
      <c r="D2446" s="1" t="s">
        <v>11</v>
      </c>
      <c r="E2446" s="1" t="s">
        <v>12</v>
      </c>
      <c r="F2446" s="3" t="s">
        <v>37</v>
      </c>
      <c r="G2446" s="1" t="s">
        <v>4746</v>
      </c>
      <c r="H2446" s="34" t="str">
        <f>_xlfn.XLOOKUP(B2446,[2]CALCULATION!$B:$B,[2]CALCULATION!$H:$H,"")</f>
        <v>ZTE</v>
      </c>
      <c r="I2446" s="28">
        <v>0</v>
      </c>
      <c r="J2446" s="28">
        <v>0</v>
      </c>
      <c r="K2446" s="28">
        <v>0</v>
      </c>
      <c r="L2446" s="28">
        <v>0</v>
      </c>
      <c r="M2446" s="28">
        <v>0</v>
      </c>
      <c r="N2446" s="28">
        <v>0</v>
      </c>
      <c r="O2446" s="28">
        <v>0</v>
      </c>
      <c r="P2446" s="28">
        <v>0</v>
      </c>
      <c r="Q2446" s="28">
        <v>0</v>
      </c>
      <c r="R2446" s="28">
        <v>0</v>
      </c>
      <c r="S2446" s="93">
        <v>0</v>
      </c>
      <c r="T2446" s="93">
        <f>_xlfn.XLOOKUP(B2446,'[3]Nur des jours'!$B:$B,'[3]Nur des jours'!$U:$U,"")</f>
        <v>0</v>
      </c>
      <c r="U2446" s="93">
        <v>0</v>
      </c>
      <c r="V2446" s="93">
        <v>0</v>
      </c>
      <c r="W2446" s="93">
        <v>0</v>
      </c>
      <c r="X2446" s="93">
        <v>0</v>
      </c>
      <c r="Y2446" s="93">
        <v>0</v>
      </c>
      <c r="Z2446" s="93">
        <v>0</v>
      </c>
      <c r="AA2446" s="93">
        <v>0</v>
      </c>
      <c r="AB2446" s="93">
        <v>0</v>
      </c>
      <c r="AC2446" s="93">
        <f>_xlfn.XLOOKUP(B2446,'[3]Nur des jours'!$B:$B,'[3]Nur des jours'!$N:$N,"")</f>
        <v>0</v>
      </c>
      <c r="AD2446" s="93">
        <v>0</v>
      </c>
      <c r="AE2446" s="93">
        <v>0</v>
      </c>
      <c r="AF2446" s="93">
        <v>0</v>
      </c>
      <c r="AG2446" s="93"/>
      <c r="AH2446" s="93">
        <v>0</v>
      </c>
      <c r="AI2446" s="93">
        <v>0</v>
      </c>
      <c r="AJ2446" s="93">
        <v>0</v>
      </c>
      <c r="AK2446" s="93">
        <v>0</v>
      </c>
      <c r="AL2446" s="93">
        <v>0</v>
      </c>
      <c r="AM2446" s="49" t="s">
        <v>5598</v>
      </c>
      <c r="AN2446" s="49"/>
      <c r="AO2446" s="48" t="str" cm="1">
        <f t="array" ref="AO2446">IFERROR(_xlfn.IFS(
AQ2446="MPR ISSUE","PDH",
AQ2446="BSS Hardware Issue","BSS",
AQ2446="Sites strategiques, MLL, Pylone, etc.","ENVTECH",
AQ2446="AKTIVCO DEFAUT GE &amp; POWER Cabinet","AKTIVCO",
AQ2446="AKTIVCO Coupure ENEO &amp; Baisse de tension","AKTIVCO GRID ONLY",
AQ2446="Coupure ENEO &amp; Baisse de tension","IHS GRID ONLY",
AQ2446="Defaut GE &amp; POWER Cabinet","IHS",
AQ2446="Sharing","Partners",
AQ2446="Sites strategiques &amp; DataCenter","SST &amp; DC",
AQ2446="Exclu","Exclu",
AQ2446="SAT","SAT",
AQ2446="SPARE-ISSUE","SPARE-ISSUE",
AQ2446="Fiber CAmtel","TRANS_FO_CAMTEL",
AQ2446="Fiber AOF","Fiber AOF",
AQ2446="Projet OCM (HUAWEI)","TRAVAUX-HUAWEI",
AQ2446="Projet OCM (NOKIA)","TRAVAUX-NOKIA",
AQ2446="ACCESS-ISSUE","ACCESS-ISSUE",
AQ2446="Projet OCM (ZTE, NOKIA, autres projets)","TRAVAUX OCM",
AQ2446="No root CAuse","No root cause",
AQ2446="ODU HS","PDH",
AQ2446="IP &amp; VLAN","PDH",
AQ2446="Warehouse HUAWEI","SPARE-ISSUE",
AQ2446="SPARE-HS","SPARE-ISSUE",
AQ2446="Power Telco","BSS",AQ2446="no impacts","no impacts"
),"")</f>
        <v>Exclu</v>
      </c>
      <c r="AP2446" s="48" t="str" cm="1">
        <f t="array" ref="AP2446">IFERROR(_xlfn.IFS(
AQ2446="MPR ISSUE","TX ISSUE",
AQ2446="BSS Hardware Issue","RAN ISSUE",
AQ2446="Sites strategiques, MLL, Pylone, etc.","ENVTECH",
AQ2446="AKTIVCO DEFAUT GE &amp; POWER Cabinet","POWER ISSUE",
AQ2446="AKTIVCO Coupure ENEO &amp; Baisse de tension","POWER ISSUE",
AQ2446="Coupure ENEO &amp; Baisse de tension","POWER ISSUE",
AQ2446="Defaut GE &amp; POWER Cabinet","POWER ISSUE",
AQ2446="Sharing","POWER ISSUE",
AQ2446="Sites strategiques &amp; DataCenter","POWER ISSUE",
AQ2446="Exclu","Exclu",
AQ2446="SAT","TX ISSUE",
AQ2446="SPARE-ISSUE","SPARE-ISSUE",
AQ2446="Fiber CAmtel","TX ISSUE",
AQ2446="Fiber AOF","TX ISSUE",
AQ2446="Projet OCM (HUAWEI)","TRAVAUX-HUAWEI",
AQ2446="Projet OCM (NOKIA)","TRAVAUX -NOKIA",
AQ2446="ACCESS-ISSUE","ACCESS-ISSUE",
AQ2446="Projet OCM (ZTE, NOKIA, autres projets)","TRAVAUX OCM",
AQ2446="No root CAuse","No root cause",
AQ2446="ODU HS","TX ISSUE",
AQ2446="IP &amp; VLAN","TX ISSUE",
AQ2446="Warehouse HUAWEI","SPARE-ISSUE",
AQ2446="SPARE-HS","SPARE-ISSUE",
AQ2446="Power Telco","RAN ISSUE",AQ2446="no impacts","no impacts"
),"")</f>
        <v>Exclu</v>
      </c>
      <c r="AQ2446" s="67" t="s">
        <v>5598</v>
      </c>
      <c r="AR2446" s="48" t="str" cm="1">
        <f t="array" ref="AR2446">IFERROR(_xlfn.IFS(
AQ2446="MPR ISSUE","ACTIVE",
AQ2446="BSS Hardware Issue","ACTIVE",
AQ2446="Sites strategiques, MLL, Pylone, etc.","PASSIVE",
AQ2446="AKTIVCO DEFAUT GE &amp; POWER Cabinet","PASSIVE",
AQ2446="AKTIVCO Coupure ENEO &amp; Baisse de tension","PASSIVE",
AQ2446="Coupure ENEO &amp; Baisse de tension","PASSIVE",
AQ2446="Defaut GE &amp; POWER Cabinet","PASSIVE",
AQ2446="Sharing","PASSIVE",
AQ2446="Sites strategiques &amp; DataCenter","PASSIVE",
AQ2446="Exclu","Exclu",
AQ2446="SAT","ACTIVE",
AQ2446="SPARE-ISSUE","SPARE-ISSUE",
AQ2446="Fiber CAmtel","ACTIVE",
AQ2446="Fiber AOF","ACTIVE",
AQ2446="Projet OCM (HUAWEI)","PLANNED WORKS",
AQ2446="Projet OCM (NOKIA)","PLANNED WORKS",
AQ2446="ACCESS-ISSUE","ACCESS-ISSUE",
AQ2446="Projet OCM (ZTE, NOKIA, autres projets)","PLANNED WORKS",
AQ2446="No root CAuse","No root cause",
AQ2446="ODU HS","ACTIVE",
AQ2446="IP &amp; VLAN","ACTIVE",
AQ2446="Warehouse HUAWEI","SPARE-ISSUE",
AQ2446="SPARE-HS","SPARE-ISSUE",
AQ2446="Power Telco","ACTIVE", AQ2446="no impacts","no impacts"
),"")</f>
        <v>Exclu</v>
      </c>
      <c r="AS2446" s="92" t="s">
        <v>5537</v>
      </c>
      <c r="AT2446" s="98" t="s">
        <v>4747</v>
      </c>
      <c r="AU2446" s="9"/>
      <c r="AV2446" s="17" t="s">
        <v>5537</v>
      </c>
      <c r="AW2446" s="7" t="s">
        <v>5537</v>
      </c>
      <c r="AX2446" s="6" t="s">
        <v>5537</v>
      </c>
      <c r="AY2446" s="7"/>
      <c r="AZ2446" s="3" t="s">
        <v>5537</v>
      </c>
      <c r="BA2446" s="18" t="s">
        <v>5537</v>
      </c>
      <c r="BB2446" s="18" t="s">
        <v>5537</v>
      </c>
      <c r="BC2446" s="18" t="s">
        <v>5537</v>
      </c>
      <c r="BD2446" s="18" t="s">
        <v>5537</v>
      </c>
      <c r="BE2446" s="18" t="s">
        <v>5537</v>
      </c>
      <c r="BF2446" s="18" t="s">
        <v>5537</v>
      </c>
      <c r="BG2446" s="18" t="s">
        <v>5537</v>
      </c>
      <c r="BH2446" s="18" t="s">
        <v>5537</v>
      </c>
      <c r="BI2446" s="18" t="s">
        <v>5537</v>
      </c>
      <c r="BJ2446" s="18" t="s">
        <v>5537</v>
      </c>
      <c r="BK2446" s="18" t="s">
        <v>5537</v>
      </c>
      <c r="BL2446" s="9" t="s">
        <v>5537</v>
      </c>
      <c r="BM2446" s="14" t="s">
        <v>5537</v>
      </c>
      <c r="BN2446" s="14" t="s">
        <v>5537</v>
      </c>
      <c r="BO2446" s="14" t="str">
        <f>_xlfn.XLOOKUP(B2446,'[4]cell downs 18042026 17h'!$B:$B,'[4]cell downs 18042026 17h'!$B:$B,"")</f>
        <v/>
      </c>
      <c r="BP2446" s="14" t="str">
        <f>_xlfn.XLOOKUP(B2446,'[5]Cells Huawei 19042026 15h'!$B:$B,'[5]Cells Huawei 19042026 15h'!$B:$B,"")</f>
        <v/>
      </c>
      <c r="BQ2446" s="9" t="str">
        <f>_xlfn.XLOOKUP(B2446,'[6]cells down 19042026 9H40'!$B:$B,'[6]cells down 19042026 9H40'!$B:$B,"")</f>
        <v/>
      </c>
      <c r="BR2446" s="9" t="s">
        <v>4747</v>
      </c>
      <c r="BS2446" s="9" t="s">
        <v>12</v>
      </c>
    </row>
    <row r="2447" spans="1:71" s="20" customFormat="1" x14ac:dyDescent="0.35">
      <c r="A2447" s="1" t="s">
        <v>4748</v>
      </c>
      <c r="B2447" s="8" t="s">
        <v>4749</v>
      </c>
      <c r="C2447" s="3" t="str">
        <f>_xlfn.XLOOKUP(B2447,'[1]daily break down'!$D:$D,'[1]daily break down'!$E:$E,"")</f>
        <v>CENTRE</v>
      </c>
      <c r="D2447" s="1" t="s">
        <v>11</v>
      </c>
      <c r="E2447" s="1" t="s">
        <v>12</v>
      </c>
      <c r="F2447" s="3" t="s">
        <v>37</v>
      </c>
      <c r="G2447" s="1" t="s">
        <v>4748</v>
      </c>
      <c r="H2447" s="34" t="str">
        <f>_xlfn.XLOOKUP(B2447,[2]CALCULATION!$B:$B,[2]CALCULATION!$H:$H,"")</f>
        <v>ZTE</v>
      </c>
      <c r="I2447" s="28">
        <v>0</v>
      </c>
      <c r="J2447" s="28">
        <v>0</v>
      </c>
      <c r="K2447" s="28">
        <v>0</v>
      </c>
      <c r="L2447" s="28">
        <v>0</v>
      </c>
      <c r="M2447" s="28">
        <v>0</v>
      </c>
      <c r="N2447" s="28">
        <v>0</v>
      </c>
      <c r="O2447" s="28">
        <v>0</v>
      </c>
      <c r="P2447" s="28">
        <v>0</v>
      </c>
      <c r="Q2447" s="28">
        <v>0</v>
      </c>
      <c r="R2447" s="28">
        <v>0</v>
      </c>
      <c r="S2447" s="93">
        <v>0</v>
      </c>
      <c r="T2447" s="93">
        <f>_xlfn.XLOOKUP(B2447,'[3]Nur des jours'!$B:$B,'[3]Nur des jours'!$U:$U,"")</f>
        <v>0</v>
      </c>
      <c r="U2447" s="93">
        <v>0</v>
      </c>
      <c r="V2447" s="93">
        <v>0</v>
      </c>
      <c r="W2447" s="93">
        <v>0</v>
      </c>
      <c r="X2447" s="93">
        <v>0</v>
      </c>
      <c r="Y2447" s="93">
        <v>0</v>
      </c>
      <c r="Z2447" s="93">
        <v>0</v>
      </c>
      <c r="AA2447" s="93">
        <v>0</v>
      </c>
      <c r="AB2447" s="93">
        <v>0</v>
      </c>
      <c r="AC2447" s="93">
        <f>_xlfn.XLOOKUP(B2447,'[3]Nur des jours'!$B:$B,'[3]Nur des jours'!$N:$N,"")</f>
        <v>0</v>
      </c>
      <c r="AD2447" s="93">
        <v>0</v>
      </c>
      <c r="AE2447" s="93">
        <v>0</v>
      </c>
      <c r="AF2447" s="93">
        <v>0</v>
      </c>
      <c r="AG2447" s="93"/>
      <c r="AH2447" s="93">
        <v>0</v>
      </c>
      <c r="AI2447" s="93">
        <v>0</v>
      </c>
      <c r="AJ2447" s="93">
        <v>0</v>
      </c>
      <c r="AK2447" s="93">
        <v>0</v>
      </c>
      <c r="AL2447" s="93">
        <v>0</v>
      </c>
      <c r="AM2447" s="49" t="s">
        <v>5598</v>
      </c>
      <c r="AN2447" s="49"/>
      <c r="AO2447" s="48" t="str" cm="1">
        <f t="array" ref="AO2447">IFERROR(_xlfn.IFS(
AQ2447="MPR ISSUE","PDH",
AQ2447="BSS Hardware Issue","BSS",
AQ2447="Sites strategiques, MLL, Pylone, etc.","ENVTECH",
AQ2447="AKTIVCO DEFAUT GE &amp; POWER Cabinet","AKTIVCO",
AQ2447="AKTIVCO Coupure ENEO &amp; Baisse de tension","AKTIVCO GRID ONLY",
AQ2447="Coupure ENEO &amp; Baisse de tension","IHS GRID ONLY",
AQ2447="Defaut GE &amp; POWER Cabinet","IHS",
AQ2447="Sharing","Partners",
AQ2447="Sites strategiques &amp; DataCenter","SST &amp; DC",
AQ2447="Exclu","Exclu",
AQ2447="SAT","SAT",
AQ2447="SPARE-ISSUE","SPARE-ISSUE",
AQ2447="Fiber CAmtel","TRANS_FO_CAMTEL",
AQ2447="Fiber AOF","Fiber AOF",
AQ2447="Projet OCM (HUAWEI)","TRAVAUX-HUAWEI",
AQ2447="Projet OCM (NOKIA)","TRAVAUX-NOKIA",
AQ2447="ACCESS-ISSUE","ACCESS-ISSUE",
AQ2447="Projet OCM (ZTE, NOKIA, autres projets)","TRAVAUX OCM",
AQ2447="No root CAuse","No root cause",
AQ2447="ODU HS","PDH",
AQ2447="IP &amp; VLAN","PDH",
AQ2447="Warehouse HUAWEI","SPARE-ISSUE",
AQ2447="SPARE-HS","SPARE-ISSUE",
AQ2447="Power Telco","BSS",AQ2447="no impacts","no impacts"
),"")</f>
        <v>Exclu</v>
      </c>
      <c r="AP2447" s="48" t="str" cm="1">
        <f t="array" ref="AP2447">IFERROR(_xlfn.IFS(
AQ2447="MPR ISSUE","TX ISSUE",
AQ2447="BSS Hardware Issue","RAN ISSUE",
AQ2447="Sites strategiques, MLL, Pylone, etc.","ENVTECH",
AQ2447="AKTIVCO DEFAUT GE &amp; POWER Cabinet","POWER ISSUE",
AQ2447="AKTIVCO Coupure ENEO &amp; Baisse de tension","POWER ISSUE",
AQ2447="Coupure ENEO &amp; Baisse de tension","POWER ISSUE",
AQ2447="Defaut GE &amp; POWER Cabinet","POWER ISSUE",
AQ2447="Sharing","POWER ISSUE",
AQ2447="Sites strategiques &amp; DataCenter","POWER ISSUE",
AQ2447="Exclu","Exclu",
AQ2447="SAT","TX ISSUE",
AQ2447="SPARE-ISSUE","SPARE-ISSUE",
AQ2447="Fiber CAmtel","TX ISSUE",
AQ2447="Fiber AOF","TX ISSUE",
AQ2447="Projet OCM (HUAWEI)","TRAVAUX-HUAWEI",
AQ2447="Projet OCM (NOKIA)","TRAVAUX -NOKIA",
AQ2447="ACCESS-ISSUE","ACCESS-ISSUE",
AQ2447="Projet OCM (ZTE, NOKIA, autres projets)","TRAVAUX OCM",
AQ2447="No root CAuse","No root cause",
AQ2447="ODU HS","TX ISSUE",
AQ2447="IP &amp; VLAN","TX ISSUE",
AQ2447="Warehouse HUAWEI","SPARE-ISSUE",
AQ2447="SPARE-HS","SPARE-ISSUE",
AQ2447="Power Telco","RAN ISSUE",AQ2447="no impacts","no impacts"
),"")</f>
        <v>Exclu</v>
      </c>
      <c r="AQ2447" s="67" t="s">
        <v>5598</v>
      </c>
      <c r="AR2447" s="48" t="str" cm="1">
        <f t="array" ref="AR2447">IFERROR(_xlfn.IFS(
AQ2447="MPR ISSUE","ACTIVE",
AQ2447="BSS Hardware Issue","ACTIVE",
AQ2447="Sites strategiques, MLL, Pylone, etc.","PASSIVE",
AQ2447="AKTIVCO DEFAUT GE &amp; POWER Cabinet","PASSIVE",
AQ2447="AKTIVCO Coupure ENEO &amp; Baisse de tension","PASSIVE",
AQ2447="Coupure ENEO &amp; Baisse de tension","PASSIVE",
AQ2447="Defaut GE &amp; POWER Cabinet","PASSIVE",
AQ2447="Sharing","PASSIVE",
AQ2447="Sites strategiques &amp; DataCenter","PASSIVE",
AQ2447="Exclu","Exclu",
AQ2447="SAT","ACTIVE",
AQ2447="SPARE-ISSUE","SPARE-ISSUE",
AQ2447="Fiber CAmtel","ACTIVE",
AQ2447="Fiber AOF","ACTIVE",
AQ2447="Projet OCM (HUAWEI)","PLANNED WORKS",
AQ2447="Projet OCM (NOKIA)","PLANNED WORKS",
AQ2447="ACCESS-ISSUE","ACCESS-ISSUE",
AQ2447="Projet OCM (ZTE, NOKIA, autres projets)","PLANNED WORKS",
AQ2447="No root CAuse","No root cause",
AQ2447="ODU HS","ACTIVE",
AQ2447="IP &amp; VLAN","ACTIVE",
AQ2447="Warehouse HUAWEI","SPARE-ISSUE",
AQ2447="SPARE-HS","SPARE-ISSUE",
AQ2447="Power Telco","ACTIVE", AQ2447="no impacts","no impacts"
),"")</f>
        <v>Exclu</v>
      </c>
      <c r="AS2447" s="92" t="s">
        <v>5982</v>
      </c>
      <c r="AT2447" s="98" t="s">
        <v>4749</v>
      </c>
      <c r="AU2447" s="9"/>
      <c r="AV2447" s="17" t="s">
        <v>5537</v>
      </c>
      <c r="AW2447" s="7" t="s">
        <v>5537</v>
      </c>
      <c r="AX2447" s="6" t="s">
        <v>5537</v>
      </c>
      <c r="AY2447" s="7"/>
      <c r="AZ2447" s="3" t="s">
        <v>5982</v>
      </c>
      <c r="BA2447" s="18" t="s">
        <v>5537</v>
      </c>
      <c r="BB2447" s="18" t="s">
        <v>5537</v>
      </c>
      <c r="BC2447" s="18" t="s">
        <v>5537</v>
      </c>
      <c r="BD2447" s="18" t="s">
        <v>5537</v>
      </c>
      <c r="BE2447" s="18" t="s">
        <v>5537</v>
      </c>
      <c r="BF2447" s="18" t="s">
        <v>5537</v>
      </c>
      <c r="BG2447" s="18" t="s">
        <v>5537</v>
      </c>
      <c r="BH2447" s="18" t="s">
        <v>5537</v>
      </c>
      <c r="BI2447" s="18" t="s">
        <v>5537</v>
      </c>
      <c r="BJ2447" s="18" t="s">
        <v>5537</v>
      </c>
      <c r="BK2447" s="18" t="s">
        <v>5537</v>
      </c>
      <c r="BL2447" s="9" t="s">
        <v>5537</v>
      </c>
      <c r="BM2447" s="14" t="s">
        <v>5537</v>
      </c>
      <c r="BN2447" s="14" t="s">
        <v>5537</v>
      </c>
      <c r="BO2447" s="14" t="str">
        <f>_xlfn.XLOOKUP(B2447,'[4]cell downs 18042026 17h'!$B:$B,'[4]cell downs 18042026 17h'!$B:$B,"")</f>
        <v/>
      </c>
      <c r="BP2447" s="14" t="str">
        <f>_xlfn.XLOOKUP(B2447,'[5]Cells Huawei 19042026 15h'!$B:$B,'[5]Cells Huawei 19042026 15h'!$B:$B,"")</f>
        <v/>
      </c>
      <c r="BQ2447" s="9" t="str">
        <f>_xlfn.XLOOKUP(B2447,'[6]cells down 19042026 9H40'!$B:$B,'[6]cells down 19042026 9H40'!$B:$B,"")</f>
        <v/>
      </c>
      <c r="BR2447" s="9" t="s">
        <v>4749</v>
      </c>
      <c r="BS2447" s="9" t="s">
        <v>154</v>
      </c>
    </row>
    <row r="2448" spans="1:71" s="20" customFormat="1" x14ac:dyDescent="0.35">
      <c r="A2448" s="1" t="s">
        <v>4850</v>
      </c>
      <c r="B2448" s="8" t="s">
        <v>4851</v>
      </c>
      <c r="C2448" s="3" t="str">
        <f>_xlfn.XLOOKUP(B2448,'[1]daily break down'!$D:$D,'[1]daily break down'!$E:$E,"")</f>
        <v>SUD-OUEST</v>
      </c>
      <c r="D2448" s="1"/>
      <c r="E2448" s="1"/>
      <c r="F2448" s="3" t="s">
        <v>13</v>
      </c>
      <c r="G2448" s="1" t="s">
        <v>4852</v>
      </c>
      <c r="H2448" s="33" t="str">
        <f>_xlfn.XLOOKUP(B2448,[2]CALCULATION!$B:$B,[2]CALCULATION!$H:$H,"")</f>
        <v>NOKIA</v>
      </c>
      <c r="I2448" s="28">
        <v>0</v>
      </c>
      <c r="J2448" s="28">
        <v>0</v>
      </c>
      <c r="K2448" s="28">
        <v>0</v>
      </c>
      <c r="L2448" s="28">
        <v>0</v>
      </c>
      <c r="M2448" s="28">
        <v>0</v>
      </c>
      <c r="N2448" s="28">
        <v>0</v>
      </c>
      <c r="O2448" s="28">
        <v>0</v>
      </c>
      <c r="P2448" s="28">
        <v>0</v>
      </c>
      <c r="Q2448" s="28">
        <v>0</v>
      </c>
      <c r="R2448" s="28">
        <v>0</v>
      </c>
      <c r="S2448" s="93">
        <v>0</v>
      </c>
      <c r="T2448" s="93">
        <f>_xlfn.XLOOKUP(B2448,'[3]Nur des jours'!$B:$B,'[3]Nur des jours'!$U:$U,"")</f>
        <v>0</v>
      </c>
      <c r="U2448" s="93">
        <v>0</v>
      </c>
      <c r="V2448" s="93">
        <v>0</v>
      </c>
      <c r="W2448" s="93">
        <v>0</v>
      </c>
      <c r="X2448" s="93">
        <v>0</v>
      </c>
      <c r="Y2448" s="93">
        <v>0</v>
      </c>
      <c r="Z2448" s="93">
        <v>0</v>
      </c>
      <c r="AA2448" s="93">
        <v>0</v>
      </c>
      <c r="AB2448" s="93">
        <v>0</v>
      </c>
      <c r="AC2448" s="93">
        <f>_xlfn.XLOOKUP(B2448,'[3]Nur des jours'!$B:$B,'[3]Nur des jours'!$N:$N,"")</f>
        <v>0</v>
      </c>
      <c r="AD2448" s="93">
        <v>0</v>
      </c>
      <c r="AE2448" s="93">
        <v>0</v>
      </c>
      <c r="AF2448" s="93">
        <v>0</v>
      </c>
      <c r="AG2448" s="93"/>
      <c r="AH2448" s="93">
        <v>0</v>
      </c>
      <c r="AI2448" s="93">
        <v>0</v>
      </c>
      <c r="AJ2448" s="93">
        <v>0</v>
      </c>
      <c r="AK2448" s="93">
        <v>0</v>
      </c>
      <c r="AL2448" s="93">
        <v>0</v>
      </c>
      <c r="AM2448" s="49" t="s">
        <v>5598</v>
      </c>
      <c r="AN2448" s="49"/>
      <c r="AO2448" s="48" t="str" cm="1">
        <f t="array" ref="AO2448">IFERROR(_xlfn.IFS(
AQ2448="MPR ISSUE","PDH",
AQ2448="BSS Hardware Issue","BSS",
AQ2448="Sites strategiques, MLL, Pylone, etc.","ENVTECH",
AQ2448="AKTIVCO DEFAUT GE &amp; POWER Cabinet","AKTIVCO",
AQ2448="AKTIVCO Coupure ENEO &amp; Baisse de tension","AKTIVCO GRID ONLY",
AQ2448="Coupure ENEO &amp; Baisse de tension","IHS GRID ONLY",
AQ2448="Defaut GE &amp; POWER Cabinet","IHS",
AQ2448="Sharing","Partners",
AQ2448="Sites strategiques &amp; DataCenter","SST &amp; DC",
AQ2448="Exclu","Exclu",
AQ2448="SAT","SAT",
AQ2448="SPARE-ISSUE","SPARE-ISSUE",
AQ2448="Fiber CAmtel","TRANS_FO_CAMTEL",
AQ2448="Fiber AOF","Fiber AOF",
AQ2448="Projet OCM (HUAWEI)","TRAVAUX-HUAWEI",
AQ2448="Projet OCM (NOKIA)","TRAVAUX-NOKIA",
AQ2448="ACCESS-ISSUE","ACCESS-ISSUE",
AQ2448="Projet OCM (ZTE, NOKIA, autres projets)","TRAVAUX OCM",
AQ2448="No root CAuse","No root cause",
AQ2448="ODU HS","PDH",
AQ2448="IP &amp; VLAN","PDH",
AQ2448="Warehouse HUAWEI","SPARE-ISSUE",
AQ2448="SPARE-HS","SPARE-ISSUE",
AQ2448="Power Telco","BSS",AQ2448="no impacts","no impacts"
),"")</f>
        <v>Exclu</v>
      </c>
      <c r="AP2448" s="48" t="str" cm="1">
        <f t="array" ref="AP2448">IFERROR(_xlfn.IFS(
AQ2448="MPR ISSUE","TX ISSUE",
AQ2448="BSS Hardware Issue","RAN ISSUE",
AQ2448="Sites strategiques, MLL, Pylone, etc.","ENVTECH",
AQ2448="AKTIVCO DEFAUT GE &amp; POWER Cabinet","POWER ISSUE",
AQ2448="AKTIVCO Coupure ENEO &amp; Baisse de tension","POWER ISSUE",
AQ2448="Coupure ENEO &amp; Baisse de tension","POWER ISSUE",
AQ2448="Defaut GE &amp; POWER Cabinet","POWER ISSUE",
AQ2448="Sharing","POWER ISSUE",
AQ2448="Sites strategiques &amp; DataCenter","POWER ISSUE",
AQ2448="Exclu","Exclu",
AQ2448="SAT","TX ISSUE",
AQ2448="SPARE-ISSUE","SPARE-ISSUE",
AQ2448="Fiber CAmtel","TX ISSUE",
AQ2448="Fiber AOF","TX ISSUE",
AQ2448="Projet OCM (HUAWEI)","TRAVAUX-HUAWEI",
AQ2448="Projet OCM (NOKIA)","TRAVAUX -NOKIA",
AQ2448="ACCESS-ISSUE","ACCESS-ISSUE",
AQ2448="Projet OCM (ZTE, NOKIA, autres projets)","TRAVAUX OCM",
AQ2448="No root CAuse","No root cause",
AQ2448="ODU HS","TX ISSUE",
AQ2448="IP &amp; VLAN","TX ISSUE",
AQ2448="Warehouse HUAWEI","SPARE-ISSUE",
AQ2448="SPARE-HS","SPARE-ISSUE",
AQ2448="Power Telco","RAN ISSUE",AQ2448="no impacts","no impacts"
),"")</f>
        <v>Exclu</v>
      </c>
      <c r="AQ2448" s="67" t="s">
        <v>5598</v>
      </c>
      <c r="AR2448" s="48" t="str" cm="1">
        <f t="array" ref="AR2448">IFERROR(_xlfn.IFS(
AQ2448="MPR ISSUE","ACTIVE",
AQ2448="BSS Hardware Issue","ACTIVE",
AQ2448="Sites strategiques, MLL, Pylone, etc.","PASSIVE",
AQ2448="AKTIVCO DEFAUT GE &amp; POWER Cabinet","PASSIVE",
AQ2448="AKTIVCO Coupure ENEO &amp; Baisse de tension","PASSIVE",
AQ2448="Coupure ENEO &amp; Baisse de tension","PASSIVE",
AQ2448="Defaut GE &amp; POWER Cabinet","PASSIVE",
AQ2448="Sharing","PASSIVE",
AQ2448="Sites strategiques &amp; DataCenter","PASSIVE",
AQ2448="Exclu","Exclu",
AQ2448="SAT","ACTIVE",
AQ2448="SPARE-ISSUE","SPARE-ISSUE",
AQ2448="Fiber CAmtel","ACTIVE",
AQ2448="Fiber AOF","ACTIVE",
AQ2448="Projet OCM (HUAWEI)","PLANNED WORKS",
AQ2448="Projet OCM (NOKIA)","PLANNED WORKS",
AQ2448="ACCESS-ISSUE","ACCESS-ISSUE",
AQ2448="Projet OCM (ZTE, NOKIA, autres projets)","PLANNED WORKS",
AQ2448="No root CAuse","No root cause",
AQ2448="ODU HS","ACTIVE",
AQ2448="IP &amp; VLAN","ACTIVE",
AQ2448="Warehouse HUAWEI","SPARE-ISSUE",
AQ2448="SPARE-HS","SPARE-ISSUE",
AQ2448="Power Telco","ACTIVE", AQ2448="no impacts","no impacts"
),"")</f>
        <v>Exclu</v>
      </c>
      <c r="AS2448" s="92" t="s">
        <v>5537</v>
      </c>
      <c r="AT2448" s="98" t="s">
        <v>4851</v>
      </c>
      <c r="AU2448" s="9"/>
      <c r="AV2448" s="17" t="s">
        <v>5537</v>
      </c>
      <c r="AW2448" s="7" t="s">
        <v>5537</v>
      </c>
      <c r="AX2448" s="6" t="s">
        <v>5537</v>
      </c>
      <c r="AY2448" s="7"/>
      <c r="AZ2448" s="3" t="s">
        <v>5537</v>
      </c>
      <c r="BA2448" s="18" t="s">
        <v>5537</v>
      </c>
      <c r="BB2448" s="18" t="s">
        <v>5537</v>
      </c>
      <c r="BC2448" s="18" t="s">
        <v>5537</v>
      </c>
      <c r="BD2448" s="18" t="s">
        <v>5537</v>
      </c>
      <c r="BE2448" s="18" t="s">
        <v>5537</v>
      </c>
      <c r="BF2448" s="18" t="s">
        <v>5537</v>
      </c>
      <c r="BG2448" s="18" t="s">
        <v>5537</v>
      </c>
      <c r="BH2448" s="18" t="s">
        <v>5537</v>
      </c>
      <c r="BI2448" s="18" t="s">
        <v>5537</v>
      </c>
      <c r="BJ2448" s="18" t="s">
        <v>5537</v>
      </c>
      <c r="BK2448" s="18" t="s">
        <v>5537</v>
      </c>
      <c r="BL2448" s="9" t="s">
        <v>5537</v>
      </c>
      <c r="BM2448" s="14" t="s">
        <v>5537</v>
      </c>
      <c r="BN2448" s="14" t="s">
        <v>5537</v>
      </c>
      <c r="BO2448" s="14" t="str">
        <f>_xlfn.XLOOKUP(B2448,'[4]cell downs 18042026 17h'!$B:$B,'[4]cell downs 18042026 17h'!$B:$B,"")</f>
        <v/>
      </c>
      <c r="BP2448" s="14" t="str">
        <f>_xlfn.XLOOKUP(B2448,'[5]Cells Huawei 19042026 15h'!$B:$B,'[5]Cells Huawei 19042026 15h'!$B:$B,"")</f>
        <v/>
      </c>
      <c r="BQ2448" s="9" t="str">
        <f>_xlfn.XLOOKUP(B2448,'[6]cells down 19042026 9H40'!$B:$B,'[6]cells down 19042026 9H40'!$B:$B,"")</f>
        <v/>
      </c>
      <c r="BR2448" s="9" t="s">
        <v>5537</v>
      </c>
      <c r="BS2448" s="9" t="s">
        <v>66</v>
      </c>
    </row>
    <row r="2449" spans="1:71" s="20" customFormat="1" x14ac:dyDescent="0.35">
      <c r="A2449" s="1" t="s">
        <v>4754</v>
      </c>
      <c r="B2449" s="8" t="s">
        <v>4755</v>
      </c>
      <c r="C2449" s="3" t="str">
        <f>_xlfn.XLOOKUP(B2449,'[1]daily break down'!$D:$D,'[1]daily break down'!$E:$E,"")</f>
        <v>CENTRE</v>
      </c>
      <c r="D2449" s="1" t="s">
        <v>11</v>
      </c>
      <c r="E2449" s="1" t="s">
        <v>12</v>
      </c>
      <c r="F2449" s="3" t="s">
        <v>37</v>
      </c>
      <c r="G2449" s="1" t="s">
        <v>4754</v>
      </c>
      <c r="H2449" s="34" t="str">
        <f>_xlfn.XLOOKUP(B2449,[2]CALCULATION!$B:$B,[2]CALCULATION!$H:$H,"")</f>
        <v>ZTE</v>
      </c>
      <c r="I2449" s="28">
        <v>0</v>
      </c>
      <c r="J2449" s="28">
        <v>0</v>
      </c>
      <c r="K2449" s="28">
        <v>0</v>
      </c>
      <c r="L2449" s="28">
        <v>0</v>
      </c>
      <c r="M2449" s="28">
        <v>0</v>
      </c>
      <c r="N2449" s="28">
        <v>0</v>
      </c>
      <c r="O2449" s="28">
        <v>0</v>
      </c>
      <c r="P2449" s="28">
        <v>0</v>
      </c>
      <c r="Q2449" s="28">
        <v>0</v>
      </c>
      <c r="R2449" s="28">
        <v>0</v>
      </c>
      <c r="S2449" s="93">
        <v>0</v>
      </c>
      <c r="T2449" s="93">
        <f>_xlfn.XLOOKUP(B2449,'[3]Nur des jours'!$B:$B,'[3]Nur des jours'!$U:$U,"")</f>
        <v>0</v>
      </c>
      <c r="U2449" s="93">
        <v>0</v>
      </c>
      <c r="V2449" s="93">
        <v>0</v>
      </c>
      <c r="W2449" s="93">
        <v>0</v>
      </c>
      <c r="X2449" s="93">
        <v>0</v>
      </c>
      <c r="Y2449" s="93">
        <v>0</v>
      </c>
      <c r="Z2449" s="93">
        <v>0</v>
      </c>
      <c r="AA2449" s="93">
        <v>0</v>
      </c>
      <c r="AB2449" s="93">
        <v>0</v>
      </c>
      <c r="AC2449" s="93">
        <f>_xlfn.XLOOKUP(B2449,'[3]Nur des jours'!$B:$B,'[3]Nur des jours'!$N:$N,"")</f>
        <v>0</v>
      </c>
      <c r="AD2449" s="93">
        <v>0</v>
      </c>
      <c r="AE2449" s="93">
        <v>0</v>
      </c>
      <c r="AF2449" s="93">
        <v>0</v>
      </c>
      <c r="AG2449" s="93"/>
      <c r="AH2449" s="93">
        <v>0</v>
      </c>
      <c r="AI2449" s="93">
        <v>0</v>
      </c>
      <c r="AJ2449" s="93">
        <v>0</v>
      </c>
      <c r="AK2449" s="93">
        <v>0</v>
      </c>
      <c r="AL2449" s="93">
        <v>0</v>
      </c>
      <c r="AM2449" s="49" t="s">
        <v>5598</v>
      </c>
      <c r="AN2449" s="49"/>
      <c r="AO2449" s="48" t="str" cm="1">
        <f t="array" ref="AO2449">IFERROR(_xlfn.IFS(
AQ2449="MPR ISSUE","PDH",
AQ2449="BSS Hardware Issue","BSS",
AQ2449="Sites strategiques, MLL, Pylone, etc.","ENVTECH",
AQ2449="AKTIVCO DEFAUT GE &amp; POWER Cabinet","AKTIVCO",
AQ2449="AKTIVCO Coupure ENEO &amp; Baisse de tension","AKTIVCO GRID ONLY",
AQ2449="Coupure ENEO &amp; Baisse de tension","IHS GRID ONLY",
AQ2449="Defaut GE &amp; POWER Cabinet","IHS",
AQ2449="Sharing","Partners",
AQ2449="Sites strategiques &amp; DataCenter","SST &amp; DC",
AQ2449="Exclu","Exclu",
AQ2449="SAT","SAT",
AQ2449="SPARE-ISSUE","SPARE-ISSUE",
AQ2449="Fiber CAmtel","TRANS_FO_CAMTEL",
AQ2449="Fiber AOF","Fiber AOF",
AQ2449="Projet OCM (HUAWEI)","TRAVAUX-HUAWEI",
AQ2449="Projet OCM (NOKIA)","TRAVAUX-NOKIA",
AQ2449="ACCESS-ISSUE","ACCESS-ISSUE",
AQ2449="Projet OCM (ZTE, NOKIA, autres projets)","TRAVAUX OCM",
AQ2449="No root CAuse","No root cause",
AQ2449="ODU HS","PDH",
AQ2449="IP &amp; VLAN","PDH",
AQ2449="Warehouse HUAWEI","SPARE-ISSUE",
AQ2449="SPARE-HS","SPARE-ISSUE",
AQ2449="Power Telco","BSS",AQ2449="no impacts","no impacts"
),"")</f>
        <v>Exclu</v>
      </c>
      <c r="AP2449" s="48" t="str" cm="1">
        <f t="array" ref="AP2449">IFERROR(_xlfn.IFS(
AQ2449="MPR ISSUE","TX ISSUE",
AQ2449="BSS Hardware Issue","RAN ISSUE",
AQ2449="Sites strategiques, MLL, Pylone, etc.","ENVTECH",
AQ2449="AKTIVCO DEFAUT GE &amp; POWER Cabinet","POWER ISSUE",
AQ2449="AKTIVCO Coupure ENEO &amp; Baisse de tension","POWER ISSUE",
AQ2449="Coupure ENEO &amp; Baisse de tension","POWER ISSUE",
AQ2449="Defaut GE &amp; POWER Cabinet","POWER ISSUE",
AQ2449="Sharing","POWER ISSUE",
AQ2449="Sites strategiques &amp; DataCenter","POWER ISSUE",
AQ2449="Exclu","Exclu",
AQ2449="SAT","TX ISSUE",
AQ2449="SPARE-ISSUE","SPARE-ISSUE",
AQ2449="Fiber CAmtel","TX ISSUE",
AQ2449="Fiber AOF","TX ISSUE",
AQ2449="Projet OCM (HUAWEI)","TRAVAUX-HUAWEI",
AQ2449="Projet OCM (NOKIA)","TRAVAUX -NOKIA",
AQ2449="ACCESS-ISSUE","ACCESS-ISSUE",
AQ2449="Projet OCM (ZTE, NOKIA, autres projets)","TRAVAUX OCM",
AQ2449="No root CAuse","No root cause",
AQ2449="ODU HS","TX ISSUE",
AQ2449="IP &amp; VLAN","TX ISSUE",
AQ2449="Warehouse HUAWEI","SPARE-ISSUE",
AQ2449="SPARE-HS","SPARE-ISSUE",
AQ2449="Power Telco","RAN ISSUE",AQ2449="no impacts","no impacts"
),"")</f>
        <v>Exclu</v>
      </c>
      <c r="AQ2449" s="67" t="s">
        <v>5598</v>
      </c>
      <c r="AR2449" s="48" t="str" cm="1">
        <f t="array" ref="AR2449">IFERROR(_xlfn.IFS(
AQ2449="MPR ISSUE","ACTIVE",
AQ2449="BSS Hardware Issue","ACTIVE",
AQ2449="Sites strategiques, MLL, Pylone, etc.","PASSIVE",
AQ2449="AKTIVCO DEFAUT GE &amp; POWER Cabinet","PASSIVE",
AQ2449="AKTIVCO Coupure ENEO &amp; Baisse de tension","PASSIVE",
AQ2449="Coupure ENEO &amp; Baisse de tension","PASSIVE",
AQ2449="Defaut GE &amp; POWER Cabinet","PASSIVE",
AQ2449="Sharing","PASSIVE",
AQ2449="Sites strategiques &amp; DataCenter","PASSIVE",
AQ2449="Exclu","Exclu",
AQ2449="SAT","ACTIVE",
AQ2449="SPARE-ISSUE","SPARE-ISSUE",
AQ2449="Fiber CAmtel","ACTIVE",
AQ2449="Fiber AOF","ACTIVE",
AQ2449="Projet OCM (HUAWEI)","PLANNED WORKS",
AQ2449="Projet OCM (NOKIA)","PLANNED WORKS",
AQ2449="ACCESS-ISSUE","ACCESS-ISSUE",
AQ2449="Projet OCM (ZTE, NOKIA, autres projets)","PLANNED WORKS",
AQ2449="No root CAuse","No root cause",
AQ2449="ODU HS","ACTIVE",
AQ2449="IP &amp; VLAN","ACTIVE",
AQ2449="Warehouse HUAWEI","SPARE-ISSUE",
AQ2449="SPARE-HS","SPARE-ISSUE",
AQ2449="Power Telco","ACTIVE", AQ2449="no impacts","no impacts"
),"")</f>
        <v>Exclu</v>
      </c>
      <c r="AS2449" s="92" t="s">
        <v>5537</v>
      </c>
      <c r="AT2449" s="98" t="s">
        <v>4755</v>
      </c>
      <c r="AU2449" s="9"/>
      <c r="AV2449" s="17" t="s">
        <v>5537</v>
      </c>
      <c r="AW2449" s="7" t="s">
        <v>5537</v>
      </c>
      <c r="AX2449" s="6" t="s">
        <v>5537</v>
      </c>
      <c r="AY2449" s="7"/>
      <c r="AZ2449" s="3" t="s">
        <v>5537</v>
      </c>
      <c r="BA2449" s="18" t="s">
        <v>5537</v>
      </c>
      <c r="BB2449" s="18" t="s">
        <v>5537</v>
      </c>
      <c r="BC2449" s="18" t="s">
        <v>5537</v>
      </c>
      <c r="BD2449" s="18" t="s">
        <v>5537</v>
      </c>
      <c r="BE2449" s="18" t="s">
        <v>5537</v>
      </c>
      <c r="BF2449" s="18" t="s">
        <v>5537</v>
      </c>
      <c r="BG2449" s="18" t="s">
        <v>5537</v>
      </c>
      <c r="BH2449" s="18" t="s">
        <v>5537</v>
      </c>
      <c r="BI2449" s="18" t="s">
        <v>5537</v>
      </c>
      <c r="BJ2449" s="18" t="s">
        <v>5537</v>
      </c>
      <c r="BK2449" s="18" t="s">
        <v>5537</v>
      </c>
      <c r="BL2449" s="9" t="s">
        <v>5537</v>
      </c>
      <c r="BM2449" s="14" t="s">
        <v>5537</v>
      </c>
      <c r="BN2449" s="14" t="s">
        <v>5537</v>
      </c>
      <c r="BO2449" s="14" t="str">
        <f>_xlfn.XLOOKUP(B2449,'[4]cell downs 18042026 17h'!$B:$B,'[4]cell downs 18042026 17h'!$B:$B,"")</f>
        <v/>
      </c>
      <c r="BP2449" s="14" t="str">
        <f>_xlfn.XLOOKUP(B2449,'[5]Cells Huawei 19042026 15h'!$B:$B,'[5]Cells Huawei 19042026 15h'!$B:$B,"")</f>
        <v/>
      </c>
      <c r="BQ2449" s="9" t="str">
        <f>_xlfn.XLOOKUP(B2449,'[6]cells down 19042026 9H40'!$B:$B,'[6]cells down 19042026 9H40'!$B:$B,"")</f>
        <v/>
      </c>
      <c r="BR2449" s="9" t="s">
        <v>4755</v>
      </c>
      <c r="BS2449" s="9" t="s">
        <v>12</v>
      </c>
    </row>
    <row r="2450" spans="1:71" s="20" customFormat="1" x14ac:dyDescent="0.35">
      <c r="A2450" s="4" t="s">
        <v>4911</v>
      </c>
      <c r="B2450" s="27" t="s">
        <v>4912</v>
      </c>
      <c r="C2450" s="3" t="str">
        <f>_xlfn.XLOOKUP(B2450,'[1]daily break down'!$D:$D,'[1]daily break down'!$E:$E,"")</f>
        <v>Douala</v>
      </c>
      <c r="D2450" s="3" t="s">
        <v>1484</v>
      </c>
      <c r="E2450" s="3" t="e">
        <v>#N/A</v>
      </c>
      <c r="F2450" s="3" t="s">
        <v>31</v>
      </c>
      <c r="G2450" s="4" t="s">
        <v>32</v>
      </c>
      <c r="H2450" s="34" t="str">
        <f>_xlfn.XLOOKUP(B2450,[2]CALCULATION!$B:$B,[2]CALCULATION!$H:$H,"")</f>
        <v>ZTE</v>
      </c>
      <c r="I2450" s="28">
        <v>0</v>
      </c>
      <c r="J2450" s="28">
        <v>0</v>
      </c>
      <c r="K2450" s="28">
        <v>0</v>
      </c>
      <c r="L2450" s="28">
        <v>0</v>
      </c>
      <c r="M2450" s="28">
        <v>0</v>
      </c>
      <c r="N2450" s="28">
        <v>0</v>
      </c>
      <c r="O2450" s="28">
        <v>0</v>
      </c>
      <c r="P2450" s="28">
        <v>0</v>
      </c>
      <c r="Q2450" s="28">
        <v>0</v>
      </c>
      <c r="R2450" s="28">
        <v>0</v>
      </c>
      <c r="S2450" s="93">
        <v>0</v>
      </c>
      <c r="T2450" s="93">
        <f>_xlfn.XLOOKUP(B2450,'[3]Nur des jours'!$B:$B,'[3]Nur des jours'!$U:$U,"")</f>
        <v>0</v>
      </c>
      <c r="U2450" s="93">
        <v>0</v>
      </c>
      <c r="V2450" s="93">
        <v>0</v>
      </c>
      <c r="W2450" s="93">
        <v>0</v>
      </c>
      <c r="X2450" s="93">
        <v>0</v>
      </c>
      <c r="Y2450" s="93">
        <v>0</v>
      </c>
      <c r="Z2450" s="93">
        <v>0</v>
      </c>
      <c r="AA2450" s="93">
        <v>0</v>
      </c>
      <c r="AB2450" s="93">
        <v>0</v>
      </c>
      <c r="AC2450" s="93">
        <f>_xlfn.XLOOKUP(B2450,'[3]Nur des jours'!$B:$B,'[3]Nur des jours'!$N:$N,"")</f>
        <v>0</v>
      </c>
      <c r="AD2450" s="93">
        <v>0</v>
      </c>
      <c r="AE2450" s="93">
        <v>0</v>
      </c>
      <c r="AF2450" s="93">
        <v>0</v>
      </c>
      <c r="AG2450" s="93"/>
      <c r="AH2450" s="93">
        <v>0</v>
      </c>
      <c r="AI2450" s="93">
        <v>0</v>
      </c>
      <c r="AJ2450" s="93">
        <v>0</v>
      </c>
      <c r="AK2450" s="93">
        <v>0</v>
      </c>
      <c r="AL2450" s="93">
        <v>0</v>
      </c>
      <c r="AM2450" s="49" t="s">
        <v>5598</v>
      </c>
      <c r="AN2450" s="49"/>
      <c r="AO2450" s="48" t="str" cm="1">
        <f t="array" ref="AO2450">IFERROR(_xlfn.IFS(
AQ2450="MPR ISSUE","PDH",
AQ2450="BSS Hardware Issue","BSS",
AQ2450="Sites strategiques, MLL, Pylone, etc.","ENVTECH",
AQ2450="AKTIVCO DEFAUT GE &amp; POWER Cabinet","AKTIVCO",
AQ2450="AKTIVCO Coupure ENEO &amp; Baisse de tension","AKTIVCO GRID ONLY",
AQ2450="Coupure ENEO &amp; Baisse de tension","IHS GRID ONLY",
AQ2450="Defaut GE &amp; POWER Cabinet","IHS",
AQ2450="Sharing","Partners",
AQ2450="Sites strategiques &amp; DataCenter","SST &amp; DC",
AQ2450="Exclu","Exclu",
AQ2450="SAT","SAT",
AQ2450="SPARE-ISSUE","SPARE-ISSUE",
AQ2450="Fiber CAmtel","TRANS_FO_CAMTEL",
AQ2450="Fiber AOF","Fiber AOF",
AQ2450="Projet OCM (HUAWEI)","TRAVAUX-HUAWEI",
AQ2450="Projet OCM (NOKIA)","TRAVAUX-NOKIA",
AQ2450="ACCESS-ISSUE","ACCESS-ISSUE",
AQ2450="Projet OCM (ZTE, NOKIA, autres projets)","TRAVAUX OCM",
AQ2450="No root CAuse","No root cause",
AQ2450="ODU HS","PDH",
AQ2450="IP &amp; VLAN","PDH",
AQ2450="Warehouse HUAWEI","SPARE-ISSUE",
AQ2450="SPARE-HS","SPARE-ISSUE",
AQ2450="Power Telco","BSS",AQ2450="no impacts","no impacts"
),"")</f>
        <v>Exclu</v>
      </c>
      <c r="AP2450" s="48" t="str" cm="1">
        <f t="array" ref="AP2450">IFERROR(_xlfn.IFS(
AQ2450="MPR ISSUE","TX ISSUE",
AQ2450="BSS Hardware Issue","RAN ISSUE",
AQ2450="Sites strategiques, MLL, Pylone, etc.","ENVTECH",
AQ2450="AKTIVCO DEFAUT GE &amp; POWER Cabinet","POWER ISSUE",
AQ2450="AKTIVCO Coupure ENEO &amp; Baisse de tension","POWER ISSUE",
AQ2450="Coupure ENEO &amp; Baisse de tension","POWER ISSUE",
AQ2450="Defaut GE &amp; POWER Cabinet","POWER ISSUE",
AQ2450="Sharing","POWER ISSUE",
AQ2450="Sites strategiques &amp; DataCenter","POWER ISSUE",
AQ2450="Exclu","Exclu",
AQ2450="SAT","TX ISSUE",
AQ2450="SPARE-ISSUE","SPARE-ISSUE",
AQ2450="Fiber CAmtel","TX ISSUE",
AQ2450="Fiber AOF","TX ISSUE",
AQ2450="Projet OCM (HUAWEI)","TRAVAUX-HUAWEI",
AQ2450="Projet OCM (NOKIA)","TRAVAUX -NOKIA",
AQ2450="ACCESS-ISSUE","ACCESS-ISSUE",
AQ2450="Projet OCM (ZTE, NOKIA, autres projets)","TRAVAUX OCM",
AQ2450="No root CAuse","No root cause",
AQ2450="ODU HS","TX ISSUE",
AQ2450="IP &amp; VLAN","TX ISSUE",
AQ2450="Warehouse HUAWEI","SPARE-ISSUE",
AQ2450="SPARE-HS","SPARE-ISSUE",
AQ2450="Power Telco","RAN ISSUE",AQ2450="no impacts","no impacts"
),"")</f>
        <v>Exclu</v>
      </c>
      <c r="AQ2450" s="67" t="s">
        <v>5598</v>
      </c>
      <c r="AR2450" s="48" t="str" cm="1">
        <f t="array" ref="AR2450">IFERROR(_xlfn.IFS(
AQ2450="MPR ISSUE","ACTIVE",
AQ2450="BSS Hardware Issue","ACTIVE",
AQ2450="Sites strategiques, MLL, Pylone, etc.","PASSIVE",
AQ2450="AKTIVCO DEFAUT GE &amp; POWER Cabinet","PASSIVE",
AQ2450="AKTIVCO Coupure ENEO &amp; Baisse de tension","PASSIVE",
AQ2450="Coupure ENEO &amp; Baisse de tension","PASSIVE",
AQ2450="Defaut GE &amp; POWER Cabinet","PASSIVE",
AQ2450="Sharing","PASSIVE",
AQ2450="Sites strategiques &amp; DataCenter","PASSIVE",
AQ2450="Exclu","Exclu",
AQ2450="SAT","ACTIVE",
AQ2450="SPARE-ISSUE","SPARE-ISSUE",
AQ2450="Fiber CAmtel","ACTIVE",
AQ2450="Fiber AOF","ACTIVE",
AQ2450="Projet OCM (HUAWEI)","PLANNED WORKS",
AQ2450="Projet OCM (NOKIA)","PLANNED WORKS",
AQ2450="ACCESS-ISSUE","ACCESS-ISSUE",
AQ2450="Projet OCM (ZTE, NOKIA, autres projets)","PLANNED WORKS",
AQ2450="No root CAuse","No root cause",
AQ2450="ODU HS","ACTIVE",
AQ2450="IP &amp; VLAN","ACTIVE",
AQ2450="Warehouse HUAWEI","SPARE-ISSUE",
AQ2450="SPARE-HS","SPARE-ISSUE",
AQ2450="Power Telco","ACTIVE", AQ2450="no impacts","no impacts"
),"")</f>
        <v>Exclu</v>
      </c>
      <c r="AS2450" s="92" t="s">
        <v>5537</v>
      </c>
      <c r="AT2450" s="98" t="s">
        <v>4912</v>
      </c>
      <c r="AU2450" s="9"/>
      <c r="AV2450" s="17" t="s">
        <v>5537</v>
      </c>
      <c r="AW2450" s="7" t="s">
        <v>5537</v>
      </c>
      <c r="AX2450" s="6" t="s">
        <v>5537</v>
      </c>
      <c r="AY2450" s="7"/>
      <c r="AZ2450" s="3" t="s">
        <v>5537</v>
      </c>
      <c r="BA2450" s="18" t="s">
        <v>5537</v>
      </c>
      <c r="BB2450" s="18" t="s">
        <v>5537</v>
      </c>
      <c r="BC2450" s="18" t="s">
        <v>5537</v>
      </c>
      <c r="BD2450" s="18" t="s">
        <v>5537</v>
      </c>
      <c r="BE2450" s="18" t="s">
        <v>5537</v>
      </c>
      <c r="BF2450" s="18" t="s">
        <v>5537</v>
      </c>
      <c r="BG2450" s="18" t="s">
        <v>5537</v>
      </c>
      <c r="BH2450" s="18" t="s">
        <v>5537</v>
      </c>
      <c r="BI2450" s="18" t="s">
        <v>5537</v>
      </c>
      <c r="BJ2450" s="18" t="s">
        <v>5537</v>
      </c>
      <c r="BK2450" s="18" t="s">
        <v>5537</v>
      </c>
      <c r="BL2450" s="9" t="s">
        <v>5537</v>
      </c>
      <c r="BM2450" s="14" t="s">
        <v>5537</v>
      </c>
      <c r="BN2450" s="14" t="s">
        <v>5537</v>
      </c>
      <c r="BO2450" s="14" t="str">
        <f>_xlfn.XLOOKUP(B2450,'[4]cell downs 18042026 17h'!$B:$B,'[4]cell downs 18042026 17h'!$B:$B,"")</f>
        <v/>
      </c>
      <c r="BP2450" s="14" t="str">
        <f>_xlfn.XLOOKUP(B2450,'[5]Cells Huawei 19042026 15h'!$B:$B,'[5]Cells Huawei 19042026 15h'!$B:$B,"")</f>
        <v/>
      </c>
      <c r="BQ2450" s="9" t="str">
        <f>_xlfn.XLOOKUP(B2450,'[6]cells down 19042026 9H40'!$B:$B,'[6]cells down 19042026 9H40'!$B:$B,"")</f>
        <v/>
      </c>
      <c r="BR2450" s="9" t="s">
        <v>5537</v>
      </c>
      <c r="BS2450" s="9" t="s">
        <v>5537</v>
      </c>
    </row>
    <row r="2451" spans="1:71" s="20" customFormat="1" x14ac:dyDescent="0.35">
      <c r="A2451" s="1" t="s">
        <v>1761</v>
      </c>
      <c r="B2451" s="8" t="s">
        <v>5081</v>
      </c>
      <c r="C2451" s="3" t="str">
        <f>_xlfn.XLOOKUP(B2451,'[1]daily break down'!$D:$D,'[1]daily break down'!$E:$E,"")</f>
        <v>CENTRE</v>
      </c>
      <c r="D2451" s="1" t="s">
        <v>11</v>
      </c>
      <c r="E2451" s="1" t="s">
        <v>594</v>
      </c>
      <c r="F2451" s="3" t="s">
        <v>226</v>
      </c>
      <c r="G2451" s="1" t="s">
        <v>1761</v>
      </c>
      <c r="H2451" s="34" t="str">
        <f>_xlfn.XLOOKUP(B2451,[2]CALCULATION!$B:$B,[2]CALCULATION!$H:$H,"")</f>
        <v>ZTE</v>
      </c>
      <c r="I2451" s="28">
        <v>0</v>
      </c>
      <c r="J2451" s="28">
        <v>0</v>
      </c>
      <c r="K2451" s="28">
        <v>0</v>
      </c>
      <c r="L2451" s="28">
        <v>0</v>
      </c>
      <c r="M2451" s="28">
        <v>0</v>
      </c>
      <c r="N2451" s="28">
        <v>0</v>
      </c>
      <c r="O2451" s="28">
        <v>0</v>
      </c>
      <c r="P2451" s="28">
        <v>0</v>
      </c>
      <c r="Q2451" s="28">
        <v>0</v>
      </c>
      <c r="R2451" s="28">
        <v>0</v>
      </c>
      <c r="S2451" s="93">
        <v>0</v>
      </c>
      <c r="T2451" s="93">
        <f>_xlfn.XLOOKUP(B2451,'[3]Nur des jours'!$B:$B,'[3]Nur des jours'!$U:$U,"")</f>
        <v>0</v>
      </c>
      <c r="U2451" s="93">
        <v>0</v>
      </c>
      <c r="V2451" s="93">
        <v>0</v>
      </c>
      <c r="W2451" s="93">
        <v>0</v>
      </c>
      <c r="X2451" s="93">
        <v>0</v>
      </c>
      <c r="Y2451" s="93">
        <v>0</v>
      </c>
      <c r="Z2451" s="93">
        <v>0</v>
      </c>
      <c r="AA2451" s="93">
        <v>0</v>
      </c>
      <c r="AB2451" s="93">
        <v>0</v>
      </c>
      <c r="AC2451" s="93">
        <f>_xlfn.XLOOKUP(B2451,'[3]Nur des jours'!$B:$B,'[3]Nur des jours'!$N:$N,"")</f>
        <v>0</v>
      </c>
      <c r="AD2451" s="93">
        <v>0</v>
      </c>
      <c r="AE2451" s="93">
        <v>0</v>
      </c>
      <c r="AF2451" s="93">
        <v>0</v>
      </c>
      <c r="AG2451" s="93"/>
      <c r="AH2451" s="93">
        <v>0</v>
      </c>
      <c r="AI2451" s="93">
        <v>0</v>
      </c>
      <c r="AJ2451" s="93">
        <v>0</v>
      </c>
      <c r="AK2451" s="93">
        <v>0</v>
      </c>
      <c r="AL2451" s="93">
        <v>0</v>
      </c>
      <c r="AM2451" s="49" t="s">
        <v>5598</v>
      </c>
      <c r="AN2451" s="49"/>
      <c r="AO2451" s="48" t="str" cm="1">
        <f t="array" ref="AO2451">IFERROR(_xlfn.IFS(
AQ2451="MPR ISSUE","PDH",
AQ2451="BSS Hardware Issue","BSS",
AQ2451="Sites strategiques, MLL, Pylone, etc.","ENVTECH",
AQ2451="AKTIVCO DEFAUT GE &amp; POWER Cabinet","AKTIVCO",
AQ2451="AKTIVCO Coupure ENEO &amp; Baisse de tension","AKTIVCO GRID ONLY",
AQ2451="Coupure ENEO &amp; Baisse de tension","IHS GRID ONLY",
AQ2451="Defaut GE &amp; POWER Cabinet","IHS",
AQ2451="Sharing","Partners",
AQ2451="Sites strategiques &amp; DataCenter","SST &amp; DC",
AQ2451="Exclu","Exclu",
AQ2451="SAT","SAT",
AQ2451="SPARE-ISSUE","SPARE-ISSUE",
AQ2451="Fiber CAmtel","TRANS_FO_CAMTEL",
AQ2451="Fiber AOF","Fiber AOF",
AQ2451="Projet OCM (HUAWEI)","TRAVAUX-HUAWEI",
AQ2451="Projet OCM (NOKIA)","TRAVAUX-NOKIA",
AQ2451="ACCESS-ISSUE","ACCESS-ISSUE",
AQ2451="Projet OCM (ZTE, NOKIA, autres projets)","TRAVAUX OCM",
AQ2451="No root CAuse","No root cause",
AQ2451="ODU HS","PDH",
AQ2451="IP &amp; VLAN","PDH",
AQ2451="Warehouse HUAWEI","SPARE-ISSUE",
AQ2451="SPARE-HS","SPARE-ISSUE",
AQ2451="Power Telco","BSS",AQ2451="no impacts","no impacts"
),"")</f>
        <v>Exclu</v>
      </c>
      <c r="AP2451" s="48" t="str" cm="1">
        <f t="array" ref="AP2451">IFERROR(_xlfn.IFS(
AQ2451="MPR ISSUE","TX ISSUE",
AQ2451="BSS Hardware Issue","RAN ISSUE",
AQ2451="Sites strategiques, MLL, Pylone, etc.","ENVTECH",
AQ2451="AKTIVCO DEFAUT GE &amp; POWER Cabinet","POWER ISSUE",
AQ2451="AKTIVCO Coupure ENEO &amp; Baisse de tension","POWER ISSUE",
AQ2451="Coupure ENEO &amp; Baisse de tension","POWER ISSUE",
AQ2451="Defaut GE &amp; POWER Cabinet","POWER ISSUE",
AQ2451="Sharing","POWER ISSUE",
AQ2451="Sites strategiques &amp; DataCenter","POWER ISSUE",
AQ2451="Exclu","Exclu",
AQ2451="SAT","TX ISSUE",
AQ2451="SPARE-ISSUE","SPARE-ISSUE",
AQ2451="Fiber CAmtel","TX ISSUE",
AQ2451="Fiber AOF","TX ISSUE",
AQ2451="Projet OCM (HUAWEI)","TRAVAUX-HUAWEI",
AQ2451="Projet OCM (NOKIA)","TRAVAUX -NOKIA",
AQ2451="ACCESS-ISSUE","ACCESS-ISSUE",
AQ2451="Projet OCM (ZTE, NOKIA, autres projets)","TRAVAUX OCM",
AQ2451="No root CAuse","No root cause",
AQ2451="ODU HS","TX ISSUE",
AQ2451="IP &amp; VLAN","TX ISSUE",
AQ2451="Warehouse HUAWEI","SPARE-ISSUE",
AQ2451="SPARE-HS","SPARE-ISSUE",
AQ2451="Power Telco","RAN ISSUE",AQ2451="no impacts","no impacts"
),"")</f>
        <v>Exclu</v>
      </c>
      <c r="AQ2451" s="67" t="s">
        <v>5598</v>
      </c>
      <c r="AR2451" s="48" t="str" cm="1">
        <f t="array" ref="AR2451">IFERROR(_xlfn.IFS(
AQ2451="MPR ISSUE","ACTIVE",
AQ2451="BSS Hardware Issue","ACTIVE",
AQ2451="Sites strategiques, MLL, Pylone, etc.","PASSIVE",
AQ2451="AKTIVCO DEFAUT GE &amp; POWER Cabinet","PASSIVE",
AQ2451="AKTIVCO Coupure ENEO &amp; Baisse de tension","PASSIVE",
AQ2451="Coupure ENEO &amp; Baisse de tension","PASSIVE",
AQ2451="Defaut GE &amp; POWER Cabinet","PASSIVE",
AQ2451="Sharing","PASSIVE",
AQ2451="Sites strategiques &amp; DataCenter","PASSIVE",
AQ2451="Exclu","Exclu",
AQ2451="SAT","ACTIVE",
AQ2451="SPARE-ISSUE","SPARE-ISSUE",
AQ2451="Fiber CAmtel","ACTIVE",
AQ2451="Fiber AOF","ACTIVE",
AQ2451="Projet OCM (HUAWEI)","PLANNED WORKS",
AQ2451="Projet OCM (NOKIA)","PLANNED WORKS",
AQ2451="ACCESS-ISSUE","ACCESS-ISSUE",
AQ2451="Projet OCM (ZTE, NOKIA, autres projets)","PLANNED WORKS",
AQ2451="No root CAuse","No root cause",
AQ2451="ODU HS","ACTIVE",
AQ2451="IP &amp; VLAN","ACTIVE",
AQ2451="Warehouse HUAWEI","SPARE-ISSUE",
AQ2451="SPARE-HS","SPARE-ISSUE",
AQ2451="Power Telco","ACTIVE", AQ2451="no impacts","no impacts"
),"")</f>
        <v>Exclu</v>
      </c>
      <c r="AS2451" s="92" t="s">
        <v>5537</v>
      </c>
      <c r="AT2451" s="98" t="s">
        <v>5081</v>
      </c>
      <c r="AU2451" s="9"/>
      <c r="AV2451" s="17" t="s">
        <v>5537</v>
      </c>
      <c r="AW2451" s="7" t="s">
        <v>5537</v>
      </c>
      <c r="AX2451" s="6" t="s">
        <v>5537</v>
      </c>
      <c r="AY2451" s="7"/>
      <c r="AZ2451" s="3" t="s">
        <v>5537</v>
      </c>
      <c r="BA2451" s="18" t="s">
        <v>5537</v>
      </c>
      <c r="BB2451" s="18" t="s">
        <v>5537</v>
      </c>
      <c r="BC2451" s="18" t="s">
        <v>5537</v>
      </c>
      <c r="BD2451" s="18" t="s">
        <v>5537</v>
      </c>
      <c r="BE2451" s="18" t="s">
        <v>5537</v>
      </c>
      <c r="BF2451" s="18" t="s">
        <v>5537</v>
      </c>
      <c r="BG2451" s="18" t="s">
        <v>5537</v>
      </c>
      <c r="BH2451" s="18" t="s">
        <v>5537</v>
      </c>
      <c r="BI2451" s="18" t="s">
        <v>5537</v>
      </c>
      <c r="BJ2451" s="18" t="s">
        <v>5537</v>
      </c>
      <c r="BK2451" s="18" t="s">
        <v>5537</v>
      </c>
      <c r="BL2451" s="9" t="s">
        <v>5537</v>
      </c>
      <c r="BM2451" s="14" t="s">
        <v>5537</v>
      </c>
      <c r="BN2451" s="14" t="s">
        <v>5537</v>
      </c>
      <c r="BO2451" s="14" t="str">
        <f>_xlfn.XLOOKUP(B2451,'[4]cell downs 18042026 17h'!$B:$B,'[4]cell downs 18042026 17h'!$B:$B,"")</f>
        <v/>
      </c>
      <c r="BP2451" s="14" t="str">
        <f>_xlfn.XLOOKUP(B2451,'[5]Cells Huawei 19042026 15h'!$B:$B,'[5]Cells Huawei 19042026 15h'!$B:$B,"")</f>
        <v/>
      </c>
      <c r="BQ2451" s="9" t="str">
        <f>_xlfn.XLOOKUP(B2451,'[6]cells down 19042026 9H40'!$B:$B,'[6]cells down 19042026 9H40'!$B:$B,"")</f>
        <v/>
      </c>
      <c r="BR2451" s="9" t="s">
        <v>5081</v>
      </c>
      <c r="BS2451" s="9" t="s">
        <v>12</v>
      </c>
    </row>
    <row r="2452" spans="1:71" s="20" customFormat="1" x14ac:dyDescent="0.35">
      <c r="A2452" s="1" t="s">
        <v>5100</v>
      </c>
      <c r="B2452" s="8" t="s">
        <v>5101</v>
      </c>
      <c r="C2452" s="3" t="str">
        <f>_xlfn.XLOOKUP(B2452,'[1]daily break down'!$D:$D,'[1]daily break down'!$E:$E,"")</f>
        <v>CENTRE</v>
      </c>
      <c r="D2452" s="1" t="s">
        <v>11</v>
      </c>
      <c r="E2452" s="1" t="s">
        <v>12</v>
      </c>
      <c r="F2452" s="3" t="s">
        <v>37</v>
      </c>
      <c r="G2452" s="1" t="s">
        <v>5100</v>
      </c>
      <c r="H2452" s="34" t="str">
        <f>_xlfn.XLOOKUP(B2452,[2]CALCULATION!$B:$B,[2]CALCULATION!$H:$H,"")</f>
        <v>ZTE</v>
      </c>
      <c r="I2452" s="28">
        <v>0</v>
      </c>
      <c r="J2452" s="28">
        <v>0</v>
      </c>
      <c r="K2452" s="28">
        <v>0</v>
      </c>
      <c r="L2452" s="28">
        <v>0</v>
      </c>
      <c r="M2452" s="28">
        <v>0</v>
      </c>
      <c r="N2452" s="28">
        <v>0</v>
      </c>
      <c r="O2452" s="28">
        <v>0</v>
      </c>
      <c r="P2452" s="28">
        <v>0</v>
      </c>
      <c r="Q2452" s="28">
        <v>0</v>
      </c>
      <c r="R2452" s="28">
        <v>0</v>
      </c>
      <c r="S2452" s="93">
        <v>0</v>
      </c>
      <c r="T2452" s="93">
        <f>_xlfn.XLOOKUP(B2452,'[3]Nur des jours'!$B:$B,'[3]Nur des jours'!$U:$U,"")</f>
        <v>0</v>
      </c>
      <c r="U2452" s="93">
        <v>0</v>
      </c>
      <c r="V2452" s="93">
        <v>0</v>
      </c>
      <c r="W2452" s="93">
        <v>0</v>
      </c>
      <c r="X2452" s="93">
        <v>0</v>
      </c>
      <c r="Y2452" s="93">
        <v>0</v>
      </c>
      <c r="Z2452" s="93">
        <v>0</v>
      </c>
      <c r="AA2452" s="93">
        <v>0</v>
      </c>
      <c r="AB2452" s="93">
        <v>0</v>
      </c>
      <c r="AC2452" s="93">
        <f>_xlfn.XLOOKUP(B2452,'[3]Nur des jours'!$B:$B,'[3]Nur des jours'!$N:$N,"")</f>
        <v>0</v>
      </c>
      <c r="AD2452" s="93">
        <v>0</v>
      </c>
      <c r="AE2452" s="93">
        <v>0</v>
      </c>
      <c r="AF2452" s="93">
        <v>0</v>
      </c>
      <c r="AG2452" s="93"/>
      <c r="AH2452" s="93">
        <v>0</v>
      </c>
      <c r="AI2452" s="93">
        <v>0</v>
      </c>
      <c r="AJ2452" s="93">
        <v>0</v>
      </c>
      <c r="AK2452" s="93">
        <v>0</v>
      </c>
      <c r="AL2452" s="93">
        <v>0</v>
      </c>
      <c r="AM2452" s="49" t="s">
        <v>5598</v>
      </c>
      <c r="AN2452" s="49"/>
      <c r="AO2452" s="48" t="str" cm="1">
        <f t="array" ref="AO2452">IFERROR(_xlfn.IFS(
AQ2452="MPR ISSUE","PDH",
AQ2452="BSS Hardware Issue","BSS",
AQ2452="Sites strategiques, MLL, Pylone, etc.","ENVTECH",
AQ2452="AKTIVCO DEFAUT GE &amp; POWER Cabinet","AKTIVCO",
AQ2452="AKTIVCO Coupure ENEO &amp; Baisse de tension","AKTIVCO GRID ONLY",
AQ2452="Coupure ENEO &amp; Baisse de tension","IHS GRID ONLY",
AQ2452="Defaut GE &amp; POWER Cabinet","IHS",
AQ2452="Sharing","Partners",
AQ2452="Sites strategiques &amp; DataCenter","SST &amp; DC",
AQ2452="Exclu","Exclu",
AQ2452="SAT","SAT",
AQ2452="SPARE-ISSUE","SPARE-ISSUE",
AQ2452="Fiber CAmtel","TRANS_FO_CAMTEL",
AQ2452="Fiber AOF","Fiber AOF",
AQ2452="Projet OCM (HUAWEI)","TRAVAUX-HUAWEI",
AQ2452="Projet OCM (NOKIA)","TRAVAUX-NOKIA",
AQ2452="ACCESS-ISSUE","ACCESS-ISSUE",
AQ2452="Projet OCM (ZTE, NOKIA, autres projets)","TRAVAUX OCM",
AQ2452="No root CAuse","No root cause",
AQ2452="ODU HS","PDH",
AQ2452="IP &amp; VLAN","PDH",
AQ2452="Warehouse HUAWEI","SPARE-ISSUE",
AQ2452="SPARE-HS","SPARE-ISSUE",
AQ2452="Power Telco","BSS",AQ2452="no impacts","no impacts"
),"")</f>
        <v>Exclu</v>
      </c>
      <c r="AP2452" s="48" t="str" cm="1">
        <f t="array" ref="AP2452">IFERROR(_xlfn.IFS(
AQ2452="MPR ISSUE","TX ISSUE",
AQ2452="BSS Hardware Issue","RAN ISSUE",
AQ2452="Sites strategiques, MLL, Pylone, etc.","ENVTECH",
AQ2452="AKTIVCO DEFAUT GE &amp; POWER Cabinet","POWER ISSUE",
AQ2452="AKTIVCO Coupure ENEO &amp; Baisse de tension","POWER ISSUE",
AQ2452="Coupure ENEO &amp; Baisse de tension","POWER ISSUE",
AQ2452="Defaut GE &amp; POWER Cabinet","POWER ISSUE",
AQ2452="Sharing","POWER ISSUE",
AQ2452="Sites strategiques &amp; DataCenter","POWER ISSUE",
AQ2452="Exclu","Exclu",
AQ2452="SAT","TX ISSUE",
AQ2452="SPARE-ISSUE","SPARE-ISSUE",
AQ2452="Fiber CAmtel","TX ISSUE",
AQ2452="Fiber AOF","TX ISSUE",
AQ2452="Projet OCM (HUAWEI)","TRAVAUX-HUAWEI",
AQ2452="Projet OCM (NOKIA)","TRAVAUX -NOKIA",
AQ2452="ACCESS-ISSUE","ACCESS-ISSUE",
AQ2452="Projet OCM (ZTE, NOKIA, autres projets)","TRAVAUX OCM",
AQ2452="No root CAuse","No root cause",
AQ2452="ODU HS","TX ISSUE",
AQ2452="IP &amp; VLAN","TX ISSUE",
AQ2452="Warehouse HUAWEI","SPARE-ISSUE",
AQ2452="SPARE-HS","SPARE-ISSUE",
AQ2452="Power Telco","RAN ISSUE",AQ2452="no impacts","no impacts"
),"")</f>
        <v>Exclu</v>
      </c>
      <c r="AQ2452" s="67" t="s">
        <v>5598</v>
      </c>
      <c r="AR2452" s="48" t="str" cm="1">
        <f t="array" ref="AR2452">IFERROR(_xlfn.IFS(
AQ2452="MPR ISSUE","ACTIVE",
AQ2452="BSS Hardware Issue","ACTIVE",
AQ2452="Sites strategiques, MLL, Pylone, etc.","PASSIVE",
AQ2452="AKTIVCO DEFAUT GE &amp; POWER Cabinet","PASSIVE",
AQ2452="AKTIVCO Coupure ENEO &amp; Baisse de tension","PASSIVE",
AQ2452="Coupure ENEO &amp; Baisse de tension","PASSIVE",
AQ2452="Defaut GE &amp; POWER Cabinet","PASSIVE",
AQ2452="Sharing","PASSIVE",
AQ2452="Sites strategiques &amp; DataCenter","PASSIVE",
AQ2452="Exclu","Exclu",
AQ2452="SAT","ACTIVE",
AQ2452="SPARE-ISSUE","SPARE-ISSUE",
AQ2452="Fiber CAmtel","ACTIVE",
AQ2452="Fiber AOF","ACTIVE",
AQ2452="Projet OCM (HUAWEI)","PLANNED WORKS",
AQ2452="Projet OCM (NOKIA)","PLANNED WORKS",
AQ2452="ACCESS-ISSUE","ACCESS-ISSUE",
AQ2452="Projet OCM (ZTE, NOKIA, autres projets)","PLANNED WORKS",
AQ2452="No root CAuse","No root cause",
AQ2452="ODU HS","ACTIVE",
AQ2452="IP &amp; VLAN","ACTIVE",
AQ2452="Warehouse HUAWEI","SPARE-ISSUE",
AQ2452="SPARE-HS","SPARE-ISSUE",
AQ2452="Power Telco","ACTIVE", AQ2452="no impacts","no impacts"
),"")</f>
        <v>Exclu</v>
      </c>
      <c r="AS2452" s="92" t="s">
        <v>5537</v>
      </c>
      <c r="AT2452" s="98" t="s">
        <v>5101</v>
      </c>
      <c r="AU2452" s="9"/>
      <c r="AV2452" s="17" t="s">
        <v>5537</v>
      </c>
      <c r="AW2452" s="7" t="s">
        <v>5537</v>
      </c>
      <c r="AX2452" s="6" t="s">
        <v>5537</v>
      </c>
      <c r="AY2452" s="7"/>
      <c r="AZ2452" s="3" t="s">
        <v>5537</v>
      </c>
      <c r="BA2452" s="18" t="s">
        <v>5537</v>
      </c>
      <c r="BB2452" s="18" t="s">
        <v>5537</v>
      </c>
      <c r="BC2452" s="18" t="s">
        <v>5537</v>
      </c>
      <c r="BD2452" s="18" t="s">
        <v>5537</v>
      </c>
      <c r="BE2452" s="18" t="s">
        <v>5537</v>
      </c>
      <c r="BF2452" s="18" t="s">
        <v>5537</v>
      </c>
      <c r="BG2452" s="18" t="s">
        <v>5537</v>
      </c>
      <c r="BH2452" s="18" t="s">
        <v>5537</v>
      </c>
      <c r="BI2452" s="18" t="s">
        <v>5537</v>
      </c>
      <c r="BJ2452" s="18" t="s">
        <v>5537</v>
      </c>
      <c r="BK2452" s="18" t="s">
        <v>5537</v>
      </c>
      <c r="BL2452" s="9" t="s">
        <v>5537</v>
      </c>
      <c r="BM2452" s="14" t="s">
        <v>5537</v>
      </c>
      <c r="BN2452" s="14" t="s">
        <v>5537</v>
      </c>
      <c r="BO2452" s="14" t="str">
        <f>_xlfn.XLOOKUP(B2452,'[4]cell downs 18042026 17h'!$B:$B,'[4]cell downs 18042026 17h'!$B:$B,"")</f>
        <v/>
      </c>
      <c r="BP2452" s="14" t="str">
        <f>_xlfn.XLOOKUP(B2452,'[5]Cells Huawei 19042026 15h'!$B:$B,'[5]Cells Huawei 19042026 15h'!$B:$B,"")</f>
        <v/>
      </c>
      <c r="BQ2452" s="9" t="str">
        <f>_xlfn.XLOOKUP(B2452,'[6]cells down 19042026 9H40'!$B:$B,'[6]cells down 19042026 9H40'!$B:$B,"")</f>
        <v/>
      </c>
      <c r="BR2452" s="9" t="s">
        <v>5101</v>
      </c>
      <c r="BS2452" s="9" t="s">
        <v>5537</v>
      </c>
    </row>
    <row r="2453" spans="1:71" s="20" customFormat="1" x14ac:dyDescent="0.35">
      <c r="A2453" s="1" t="s">
        <v>5246</v>
      </c>
      <c r="B2453" s="8" t="s">
        <v>5247</v>
      </c>
      <c r="C2453" s="3" t="str">
        <f>_xlfn.XLOOKUP(B2453,'[1]daily break down'!$D:$D,'[1]daily break down'!$E:$E,"")</f>
        <v>SUD-OUEST</v>
      </c>
      <c r="D2453" s="1" t="s">
        <v>11</v>
      </c>
      <c r="E2453" s="1" t="s">
        <v>1160</v>
      </c>
      <c r="F2453" s="3" t="s">
        <v>13</v>
      </c>
      <c r="G2453" s="1" t="s">
        <v>5248</v>
      </c>
      <c r="H2453" s="32" t="str">
        <f>_xlfn.XLOOKUP(B2453,[2]CALCULATION!$B:$B,[2]CALCULATION!$H:$H,"")</f>
        <v>Huawei</v>
      </c>
      <c r="I2453" s="28">
        <v>0</v>
      </c>
      <c r="J2453" s="28">
        <v>0</v>
      </c>
      <c r="K2453" s="28">
        <v>0</v>
      </c>
      <c r="L2453" s="28">
        <v>0</v>
      </c>
      <c r="M2453" s="28">
        <v>0</v>
      </c>
      <c r="N2453" s="28">
        <v>0</v>
      </c>
      <c r="O2453" s="28">
        <v>0</v>
      </c>
      <c r="P2453" s="28">
        <v>0</v>
      </c>
      <c r="Q2453" s="28">
        <v>0</v>
      </c>
      <c r="R2453" s="28">
        <v>0</v>
      </c>
      <c r="S2453" s="93">
        <v>0</v>
      </c>
      <c r="T2453" s="93">
        <f>_xlfn.XLOOKUP(B2453,'[3]Nur des jours'!$B:$B,'[3]Nur des jours'!$U:$U,"")</f>
        <v>0</v>
      </c>
      <c r="U2453" s="93">
        <v>0</v>
      </c>
      <c r="V2453" s="93">
        <v>0</v>
      </c>
      <c r="W2453" s="93">
        <v>0</v>
      </c>
      <c r="X2453" s="93">
        <v>0</v>
      </c>
      <c r="Y2453" s="93">
        <v>0</v>
      </c>
      <c r="Z2453" s="93">
        <v>0</v>
      </c>
      <c r="AA2453" s="93">
        <v>0</v>
      </c>
      <c r="AB2453" s="93">
        <v>0</v>
      </c>
      <c r="AC2453" s="93">
        <f>_xlfn.XLOOKUP(B2453,'[3]Nur des jours'!$B:$B,'[3]Nur des jours'!$N:$N,"")</f>
        <v>0</v>
      </c>
      <c r="AD2453" s="93">
        <v>0</v>
      </c>
      <c r="AE2453" s="93">
        <v>0</v>
      </c>
      <c r="AF2453" s="93">
        <v>0</v>
      </c>
      <c r="AG2453" s="93"/>
      <c r="AH2453" s="93">
        <v>0</v>
      </c>
      <c r="AI2453" s="93">
        <v>0</v>
      </c>
      <c r="AJ2453" s="93">
        <v>0</v>
      </c>
      <c r="AK2453" s="93">
        <v>0</v>
      </c>
      <c r="AL2453" s="93">
        <v>0</v>
      </c>
      <c r="AM2453" s="49" t="s">
        <v>5598</v>
      </c>
      <c r="AN2453" s="49"/>
      <c r="AO2453" s="48" t="str" cm="1">
        <f t="array" ref="AO2453">IFERROR(_xlfn.IFS(
AQ2453="MPR ISSUE","PDH",
AQ2453="BSS Hardware Issue","BSS",
AQ2453="Sites strategiques, MLL, Pylone, etc.","ENVTECH",
AQ2453="AKTIVCO DEFAUT GE &amp; POWER Cabinet","AKTIVCO",
AQ2453="AKTIVCO Coupure ENEO &amp; Baisse de tension","AKTIVCO GRID ONLY",
AQ2453="Coupure ENEO &amp; Baisse de tension","IHS GRID ONLY",
AQ2453="Defaut GE &amp; POWER Cabinet","IHS",
AQ2453="Sharing","Partners",
AQ2453="Sites strategiques &amp; DataCenter","SST &amp; DC",
AQ2453="Exclu","Exclu",
AQ2453="SAT","SAT",
AQ2453="SPARE-ISSUE","SPARE-ISSUE",
AQ2453="Fiber CAmtel","TRANS_FO_CAMTEL",
AQ2453="Fiber AOF","Fiber AOF",
AQ2453="Projet OCM (HUAWEI)","TRAVAUX-HUAWEI",
AQ2453="Projet OCM (NOKIA)","TRAVAUX-NOKIA",
AQ2453="ACCESS-ISSUE","ACCESS-ISSUE",
AQ2453="Projet OCM (ZTE, NOKIA, autres projets)","TRAVAUX OCM",
AQ2453="No root CAuse","No root cause",
AQ2453="ODU HS","PDH",
AQ2453="IP &amp; VLAN","PDH",
AQ2453="Warehouse HUAWEI","SPARE-ISSUE",
AQ2453="SPARE-HS","SPARE-ISSUE",
AQ2453="Power Telco","BSS",AQ2453="no impacts","no impacts"
),"")</f>
        <v>Exclu</v>
      </c>
      <c r="AP2453" s="48" t="str" cm="1">
        <f t="array" ref="AP2453">IFERROR(_xlfn.IFS(
AQ2453="MPR ISSUE","TX ISSUE",
AQ2453="BSS Hardware Issue","RAN ISSUE",
AQ2453="Sites strategiques, MLL, Pylone, etc.","ENVTECH",
AQ2453="AKTIVCO DEFAUT GE &amp; POWER Cabinet","POWER ISSUE",
AQ2453="AKTIVCO Coupure ENEO &amp; Baisse de tension","POWER ISSUE",
AQ2453="Coupure ENEO &amp; Baisse de tension","POWER ISSUE",
AQ2453="Defaut GE &amp; POWER Cabinet","POWER ISSUE",
AQ2453="Sharing","POWER ISSUE",
AQ2453="Sites strategiques &amp; DataCenter","POWER ISSUE",
AQ2453="Exclu","Exclu",
AQ2453="SAT","TX ISSUE",
AQ2453="SPARE-ISSUE","SPARE-ISSUE",
AQ2453="Fiber CAmtel","TX ISSUE",
AQ2453="Fiber AOF","TX ISSUE",
AQ2453="Projet OCM (HUAWEI)","TRAVAUX-HUAWEI",
AQ2453="Projet OCM (NOKIA)","TRAVAUX -NOKIA",
AQ2453="ACCESS-ISSUE","ACCESS-ISSUE",
AQ2453="Projet OCM (ZTE, NOKIA, autres projets)","TRAVAUX OCM",
AQ2453="No root CAuse","No root cause",
AQ2453="ODU HS","TX ISSUE",
AQ2453="IP &amp; VLAN","TX ISSUE",
AQ2453="Warehouse HUAWEI","SPARE-ISSUE",
AQ2453="SPARE-HS","SPARE-ISSUE",
AQ2453="Power Telco","RAN ISSUE",AQ2453="no impacts","no impacts"
),"")</f>
        <v>Exclu</v>
      </c>
      <c r="AQ2453" s="67" t="s">
        <v>5598</v>
      </c>
      <c r="AR2453" s="48" t="str" cm="1">
        <f t="array" ref="AR2453">IFERROR(_xlfn.IFS(
AQ2453="MPR ISSUE","ACTIVE",
AQ2453="BSS Hardware Issue","ACTIVE",
AQ2453="Sites strategiques, MLL, Pylone, etc.","PASSIVE",
AQ2453="AKTIVCO DEFAUT GE &amp; POWER Cabinet","PASSIVE",
AQ2453="AKTIVCO Coupure ENEO &amp; Baisse de tension","PASSIVE",
AQ2453="Coupure ENEO &amp; Baisse de tension","PASSIVE",
AQ2453="Defaut GE &amp; POWER Cabinet","PASSIVE",
AQ2453="Sharing","PASSIVE",
AQ2453="Sites strategiques &amp; DataCenter","PASSIVE",
AQ2453="Exclu","Exclu",
AQ2453="SAT","ACTIVE",
AQ2453="SPARE-ISSUE","SPARE-ISSUE",
AQ2453="Fiber CAmtel","ACTIVE",
AQ2453="Fiber AOF","ACTIVE",
AQ2453="Projet OCM (HUAWEI)","PLANNED WORKS",
AQ2453="Projet OCM (NOKIA)","PLANNED WORKS",
AQ2453="ACCESS-ISSUE","ACCESS-ISSUE",
AQ2453="Projet OCM (ZTE, NOKIA, autres projets)","PLANNED WORKS",
AQ2453="No root CAuse","No root cause",
AQ2453="ODU HS","ACTIVE",
AQ2453="IP &amp; VLAN","ACTIVE",
AQ2453="Warehouse HUAWEI","SPARE-ISSUE",
AQ2453="SPARE-HS","SPARE-ISSUE",
AQ2453="Power Telco","ACTIVE", AQ2453="no impacts","no impacts"
),"")</f>
        <v>Exclu</v>
      </c>
      <c r="AS2453" s="92" t="s">
        <v>5537</v>
      </c>
      <c r="AT2453" s="98" t="s">
        <v>5247</v>
      </c>
      <c r="AU2453" s="9"/>
      <c r="AV2453" s="17" t="s">
        <v>5537</v>
      </c>
      <c r="AW2453" s="7" t="s">
        <v>5537</v>
      </c>
      <c r="AX2453" s="6" t="s">
        <v>5537</v>
      </c>
      <c r="AY2453" s="7"/>
      <c r="AZ2453" s="3" t="s">
        <v>5537</v>
      </c>
      <c r="BA2453" s="18" t="s">
        <v>5537</v>
      </c>
      <c r="BB2453" s="18" t="s">
        <v>5537</v>
      </c>
      <c r="BC2453" s="18" t="s">
        <v>5537</v>
      </c>
      <c r="BD2453" s="18" t="s">
        <v>5537</v>
      </c>
      <c r="BE2453" s="18" t="s">
        <v>5537</v>
      </c>
      <c r="BF2453" s="18" t="s">
        <v>5537</v>
      </c>
      <c r="BG2453" s="18" t="s">
        <v>5537</v>
      </c>
      <c r="BH2453" s="18" t="s">
        <v>5537</v>
      </c>
      <c r="BI2453" s="18" t="s">
        <v>5537</v>
      </c>
      <c r="BJ2453" s="18" t="s">
        <v>5537</v>
      </c>
      <c r="BK2453" s="18" t="s">
        <v>5537</v>
      </c>
      <c r="BL2453" s="9" t="s">
        <v>5537</v>
      </c>
      <c r="BM2453" s="14" t="s">
        <v>5537</v>
      </c>
      <c r="BN2453" s="14" t="s">
        <v>5537</v>
      </c>
      <c r="BO2453" s="14" t="str">
        <f>_xlfn.XLOOKUP(B2453,'[4]cell downs 18042026 17h'!$B:$B,'[4]cell downs 18042026 17h'!$B:$B,"")</f>
        <v/>
      </c>
      <c r="BP2453" s="14" t="str">
        <f>_xlfn.XLOOKUP(B2453,'[5]Cells Huawei 19042026 15h'!$B:$B,'[5]Cells Huawei 19042026 15h'!$B:$B,"")</f>
        <v/>
      </c>
      <c r="BQ2453" s="9" t="str">
        <f>_xlfn.XLOOKUP(B2453,'[6]cells down 19042026 9H40'!$B:$B,'[6]cells down 19042026 9H40'!$B:$B,"")</f>
        <v/>
      </c>
      <c r="BR2453" s="9" t="s">
        <v>5247</v>
      </c>
      <c r="BS2453" s="9" t="s">
        <v>12</v>
      </c>
    </row>
    <row r="2454" spans="1:71" s="20" customFormat="1" x14ac:dyDescent="0.35">
      <c r="A2454" s="1" t="s">
        <v>4128</v>
      </c>
      <c r="B2454" s="8" t="s">
        <v>5308</v>
      </c>
      <c r="C2454" s="3" t="str">
        <f>_xlfn.XLOOKUP(B2454,'[1]daily break down'!$D:$D,'[1]daily break down'!$E:$E,"")</f>
        <v>CENTRE</v>
      </c>
      <c r="D2454" s="1" t="s">
        <v>11</v>
      </c>
      <c r="E2454" s="1" t="s">
        <v>12</v>
      </c>
      <c r="F2454" s="3" t="s">
        <v>37</v>
      </c>
      <c r="G2454" s="1" t="s">
        <v>4128</v>
      </c>
      <c r="H2454" s="34" t="str">
        <f>_xlfn.XLOOKUP(B2454,[2]CALCULATION!$B:$B,[2]CALCULATION!$H:$H,"")</f>
        <v>ZTE</v>
      </c>
      <c r="I2454" s="28">
        <v>0</v>
      </c>
      <c r="J2454" s="28">
        <v>0</v>
      </c>
      <c r="K2454" s="28">
        <v>0</v>
      </c>
      <c r="L2454" s="28">
        <v>0</v>
      </c>
      <c r="M2454" s="28">
        <v>0</v>
      </c>
      <c r="N2454" s="28">
        <v>0</v>
      </c>
      <c r="O2454" s="28">
        <v>0</v>
      </c>
      <c r="P2454" s="28">
        <v>0</v>
      </c>
      <c r="Q2454" s="28">
        <v>0</v>
      </c>
      <c r="R2454" s="28">
        <v>0</v>
      </c>
      <c r="S2454" s="93">
        <v>0</v>
      </c>
      <c r="T2454" s="93">
        <f>_xlfn.XLOOKUP(B2454,'[3]Nur des jours'!$B:$B,'[3]Nur des jours'!$U:$U,"")</f>
        <v>0</v>
      </c>
      <c r="U2454" s="93">
        <v>0</v>
      </c>
      <c r="V2454" s="93">
        <v>0</v>
      </c>
      <c r="W2454" s="93">
        <v>0</v>
      </c>
      <c r="X2454" s="93">
        <v>0</v>
      </c>
      <c r="Y2454" s="93">
        <v>0</v>
      </c>
      <c r="Z2454" s="93">
        <v>0</v>
      </c>
      <c r="AA2454" s="93">
        <v>0</v>
      </c>
      <c r="AB2454" s="93">
        <v>0</v>
      </c>
      <c r="AC2454" s="93">
        <f>_xlfn.XLOOKUP(B2454,'[3]Nur des jours'!$B:$B,'[3]Nur des jours'!$N:$N,"")</f>
        <v>0</v>
      </c>
      <c r="AD2454" s="93">
        <v>0</v>
      </c>
      <c r="AE2454" s="93">
        <v>0</v>
      </c>
      <c r="AF2454" s="93">
        <v>0</v>
      </c>
      <c r="AG2454" s="93"/>
      <c r="AH2454" s="93">
        <v>0</v>
      </c>
      <c r="AI2454" s="93">
        <v>0</v>
      </c>
      <c r="AJ2454" s="93">
        <v>0</v>
      </c>
      <c r="AK2454" s="93">
        <v>0</v>
      </c>
      <c r="AL2454" s="93">
        <v>0</v>
      </c>
      <c r="AM2454" s="49" t="s">
        <v>5598</v>
      </c>
      <c r="AN2454" s="49"/>
      <c r="AO2454" s="48" t="str" cm="1">
        <f t="array" ref="AO2454">IFERROR(_xlfn.IFS(
AQ2454="MPR ISSUE","PDH",
AQ2454="BSS Hardware Issue","BSS",
AQ2454="Sites strategiques, MLL, Pylone, etc.","ENVTECH",
AQ2454="AKTIVCO DEFAUT GE &amp; POWER Cabinet","AKTIVCO",
AQ2454="AKTIVCO Coupure ENEO &amp; Baisse de tension","AKTIVCO GRID ONLY",
AQ2454="Coupure ENEO &amp; Baisse de tension","IHS GRID ONLY",
AQ2454="Defaut GE &amp; POWER Cabinet","IHS",
AQ2454="Sharing","Partners",
AQ2454="Sites strategiques &amp; DataCenter","SST &amp; DC",
AQ2454="Exclu","Exclu",
AQ2454="SAT","SAT",
AQ2454="SPARE-ISSUE","SPARE-ISSUE",
AQ2454="Fiber CAmtel","TRANS_FO_CAMTEL",
AQ2454="Fiber AOF","Fiber AOF",
AQ2454="Projet OCM (HUAWEI)","TRAVAUX-HUAWEI",
AQ2454="Projet OCM (NOKIA)","TRAVAUX-NOKIA",
AQ2454="ACCESS-ISSUE","ACCESS-ISSUE",
AQ2454="Projet OCM (ZTE, NOKIA, autres projets)","TRAVAUX OCM",
AQ2454="No root CAuse","No root cause",
AQ2454="ODU HS","PDH",
AQ2454="IP &amp; VLAN","PDH",
AQ2454="Warehouse HUAWEI","SPARE-ISSUE",
AQ2454="SPARE-HS","SPARE-ISSUE",
AQ2454="Power Telco","BSS",AQ2454="no impacts","no impacts"
),"")</f>
        <v>Exclu</v>
      </c>
      <c r="AP2454" s="48" t="str" cm="1">
        <f t="array" ref="AP2454">IFERROR(_xlfn.IFS(
AQ2454="MPR ISSUE","TX ISSUE",
AQ2454="BSS Hardware Issue","RAN ISSUE",
AQ2454="Sites strategiques, MLL, Pylone, etc.","ENVTECH",
AQ2454="AKTIVCO DEFAUT GE &amp; POWER Cabinet","POWER ISSUE",
AQ2454="AKTIVCO Coupure ENEO &amp; Baisse de tension","POWER ISSUE",
AQ2454="Coupure ENEO &amp; Baisse de tension","POWER ISSUE",
AQ2454="Defaut GE &amp; POWER Cabinet","POWER ISSUE",
AQ2454="Sharing","POWER ISSUE",
AQ2454="Sites strategiques &amp; DataCenter","POWER ISSUE",
AQ2454="Exclu","Exclu",
AQ2454="SAT","TX ISSUE",
AQ2454="SPARE-ISSUE","SPARE-ISSUE",
AQ2454="Fiber CAmtel","TX ISSUE",
AQ2454="Fiber AOF","TX ISSUE",
AQ2454="Projet OCM (HUAWEI)","TRAVAUX-HUAWEI",
AQ2454="Projet OCM (NOKIA)","TRAVAUX -NOKIA",
AQ2454="ACCESS-ISSUE","ACCESS-ISSUE",
AQ2454="Projet OCM (ZTE, NOKIA, autres projets)","TRAVAUX OCM",
AQ2454="No root CAuse","No root cause",
AQ2454="ODU HS","TX ISSUE",
AQ2454="IP &amp; VLAN","TX ISSUE",
AQ2454="Warehouse HUAWEI","SPARE-ISSUE",
AQ2454="SPARE-HS","SPARE-ISSUE",
AQ2454="Power Telco","RAN ISSUE",AQ2454="no impacts","no impacts"
),"")</f>
        <v>Exclu</v>
      </c>
      <c r="AQ2454" s="67" t="s">
        <v>5598</v>
      </c>
      <c r="AR2454" s="48" t="str" cm="1">
        <f t="array" ref="AR2454">IFERROR(_xlfn.IFS(
AQ2454="MPR ISSUE","ACTIVE",
AQ2454="BSS Hardware Issue","ACTIVE",
AQ2454="Sites strategiques, MLL, Pylone, etc.","PASSIVE",
AQ2454="AKTIVCO DEFAUT GE &amp; POWER Cabinet","PASSIVE",
AQ2454="AKTIVCO Coupure ENEO &amp; Baisse de tension","PASSIVE",
AQ2454="Coupure ENEO &amp; Baisse de tension","PASSIVE",
AQ2454="Defaut GE &amp; POWER Cabinet","PASSIVE",
AQ2454="Sharing","PASSIVE",
AQ2454="Sites strategiques &amp; DataCenter","PASSIVE",
AQ2454="Exclu","Exclu",
AQ2454="SAT","ACTIVE",
AQ2454="SPARE-ISSUE","SPARE-ISSUE",
AQ2454="Fiber CAmtel","ACTIVE",
AQ2454="Fiber AOF","ACTIVE",
AQ2454="Projet OCM (HUAWEI)","PLANNED WORKS",
AQ2454="Projet OCM (NOKIA)","PLANNED WORKS",
AQ2454="ACCESS-ISSUE","ACCESS-ISSUE",
AQ2454="Projet OCM (ZTE, NOKIA, autres projets)","PLANNED WORKS",
AQ2454="No root CAuse","No root cause",
AQ2454="ODU HS","ACTIVE",
AQ2454="IP &amp; VLAN","ACTIVE",
AQ2454="Warehouse HUAWEI","SPARE-ISSUE",
AQ2454="SPARE-HS","SPARE-ISSUE",
AQ2454="Power Telco","ACTIVE", AQ2454="no impacts","no impacts"
),"")</f>
        <v>Exclu</v>
      </c>
      <c r="AS2454" s="92" t="s">
        <v>5537</v>
      </c>
      <c r="AT2454" s="98" t="s">
        <v>5308</v>
      </c>
      <c r="AU2454" s="9"/>
      <c r="AV2454" s="17" t="s">
        <v>5537</v>
      </c>
      <c r="AW2454" s="7" t="s">
        <v>5537</v>
      </c>
      <c r="AX2454" s="6" t="s">
        <v>5537</v>
      </c>
      <c r="AY2454" s="7"/>
      <c r="AZ2454" s="3" t="s">
        <v>5537</v>
      </c>
      <c r="BA2454" s="18" t="s">
        <v>5537</v>
      </c>
      <c r="BB2454" s="18" t="s">
        <v>5537</v>
      </c>
      <c r="BC2454" s="18" t="s">
        <v>5537</v>
      </c>
      <c r="BD2454" s="18" t="s">
        <v>5537</v>
      </c>
      <c r="BE2454" s="18" t="s">
        <v>5537</v>
      </c>
      <c r="BF2454" s="18" t="s">
        <v>5537</v>
      </c>
      <c r="BG2454" s="18" t="s">
        <v>5537</v>
      </c>
      <c r="BH2454" s="18" t="s">
        <v>5537</v>
      </c>
      <c r="BI2454" s="18" t="s">
        <v>5537</v>
      </c>
      <c r="BJ2454" s="18" t="s">
        <v>5537</v>
      </c>
      <c r="BK2454" s="18" t="s">
        <v>5537</v>
      </c>
      <c r="BL2454" s="9" t="s">
        <v>5537</v>
      </c>
      <c r="BM2454" s="14" t="s">
        <v>5537</v>
      </c>
      <c r="BN2454" s="14" t="s">
        <v>5537</v>
      </c>
      <c r="BO2454" s="14" t="str">
        <f>_xlfn.XLOOKUP(B2454,'[4]cell downs 18042026 17h'!$B:$B,'[4]cell downs 18042026 17h'!$B:$B,"")</f>
        <v/>
      </c>
      <c r="BP2454" s="14" t="str">
        <f>_xlfn.XLOOKUP(B2454,'[5]Cells Huawei 19042026 15h'!$B:$B,'[5]Cells Huawei 19042026 15h'!$B:$B,"")</f>
        <v/>
      </c>
      <c r="BQ2454" s="9" t="str">
        <f>_xlfn.XLOOKUP(B2454,'[6]cells down 19042026 9H40'!$B:$B,'[6]cells down 19042026 9H40'!$B:$B,"")</f>
        <v/>
      </c>
      <c r="BR2454" s="9" t="s">
        <v>5308</v>
      </c>
      <c r="BS2454" s="9" t="s">
        <v>5537</v>
      </c>
    </row>
    <row r="2455" spans="1:71" s="20" customFormat="1" x14ac:dyDescent="0.35">
      <c r="A2455" s="1" t="s">
        <v>4416</v>
      </c>
      <c r="B2455" s="8" t="s">
        <v>4417</v>
      </c>
      <c r="C2455" s="3" t="str">
        <f>_xlfn.XLOOKUP(B2455,'[1]daily break down'!$D:$D,'[1]daily break down'!$E:$E,"")</f>
        <v>LITTORAL</v>
      </c>
      <c r="D2455" s="1" t="s">
        <v>21</v>
      </c>
      <c r="E2455" s="1" t="s">
        <v>188</v>
      </c>
      <c r="F2455" s="3" t="s">
        <v>31</v>
      </c>
      <c r="G2455" s="1" t="s">
        <v>3686</v>
      </c>
      <c r="H2455" s="34" t="str">
        <f>_xlfn.XLOOKUP(B2455,[2]CALCULATION!$B:$B,[2]CALCULATION!$H:$H,"")</f>
        <v>ZTE</v>
      </c>
      <c r="I2455" s="28">
        <v>0</v>
      </c>
      <c r="J2455" s="28">
        <v>0</v>
      </c>
      <c r="K2455" s="28">
        <v>0</v>
      </c>
      <c r="L2455" s="28">
        <v>0</v>
      </c>
      <c r="M2455" s="28">
        <v>0</v>
      </c>
      <c r="N2455" s="28">
        <v>0</v>
      </c>
      <c r="O2455" s="28">
        <v>0</v>
      </c>
      <c r="P2455" s="28">
        <v>0</v>
      </c>
      <c r="Q2455" s="28">
        <v>0</v>
      </c>
      <c r="R2455" s="28">
        <v>0</v>
      </c>
      <c r="S2455" s="93">
        <v>0</v>
      </c>
      <c r="T2455" s="93">
        <f>_xlfn.XLOOKUP(B2455,'[3]Nur des jours'!$B:$B,'[3]Nur des jours'!$U:$U,"")</f>
        <v>0</v>
      </c>
      <c r="U2455" s="93">
        <v>0</v>
      </c>
      <c r="V2455" s="93">
        <v>0</v>
      </c>
      <c r="W2455" s="93">
        <v>0</v>
      </c>
      <c r="X2455" s="93">
        <v>0</v>
      </c>
      <c r="Y2455" s="93">
        <v>0</v>
      </c>
      <c r="Z2455" s="93">
        <v>0</v>
      </c>
      <c r="AA2455" s="93">
        <v>0</v>
      </c>
      <c r="AB2455" s="93">
        <v>0</v>
      </c>
      <c r="AC2455" s="93">
        <f>_xlfn.XLOOKUP(B2455,'[3]Nur des jours'!$B:$B,'[3]Nur des jours'!$N:$N,"")</f>
        <v>0</v>
      </c>
      <c r="AD2455" s="93">
        <v>0</v>
      </c>
      <c r="AE2455" s="93">
        <v>0</v>
      </c>
      <c r="AF2455" s="93">
        <v>0</v>
      </c>
      <c r="AG2455" s="93"/>
      <c r="AH2455" s="93">
        <v>0</v>
      </c>
      <c r="AI2455" s="93">
        <v>0</v>
      </c>
      <c r="AJ2455" s="93">
        <v>0</v>
      </c>
      <c r="AK2455" s="93">
        <v>0</v>
      </c>
      <c r="AL2455" s="93">
        <v>0</v>
      </c>
      <c r="AM2455" s="49" t="s">
        <v>5598</v>
      </c>
      <c r="AN2455" s="49"/>
      <c r="AO2455" s="48" t="str" cm="1">
        <f t="array" ref="AO2455">IFERROR(_xlfn.IFS(
AQ2455="MPR ISSUE","PDH",
AQ2455="BSS Hardware Issue","BSS",
AQ2455="Sites strategiques, MLL, Pylone, etc.","ENVTECH",
AQ2455="AKTIVCO DEFAUT GE &amp; POWER Cabinet","AKTIVCO",
AQ2455="AKTIVCO Coupure ENEO &amp; Baisse de tension","AKTIVCO GRID ONLY",
AQ2455="Coupure ENEO &amp; Baisse de tension","IHS GRID ONLY",
AQ2455="Defaut GE &amp; POWER Cabinet","IHS",
AQ2455="Sharing","Partners",
AQ2455="Sites strategiques &amp; DataCenter","SST &amp; DC",
AQ2455="Exclu","Exclu",
AQ2455="SAT","SAT",
AQ2455="SPARE-ISSUE","SPARE-ISSUE",
AQ2455="Fiber CAmtel","TRANS_FO_CAMTEL",
AQ2455="Fiber AOF","Fiber AOF",
AQ2455="Projet OCM (HUAWEI)","TRAVAUX-HUAWEI",
AQ2455="Projet OCM (NOKIA)","TRAVAUX-NOKIA",
AQ2455="ACCESS-ISSUE","ACCESS-ISSUE",
AQ2455="Projet OCM (ZTE, NOKIA, autres projets)","TRAVAUX OCM",
AQ2455="No root CAuse","No root cause",
AQ2455="ODU HS","PDH",
AQ2455="IP &amp; VLAN","PDH",
AQ2455="Warehouse HUAWEI","SPARE-ISSUE",
AQ2455="SPARE-HS","SPARE-ISSUE",
AQ2455="Power Telco","BSS",AQ2455="no impacts","no impacts"
),"")</f>
        <v>Exclu</v>
      </c>
      <c r="AP2455" s="48" t="str" cm="1">
        <f t="array" ref="AP2455">IFERROR(_xlfn.IFS(
AQ2455="MPR ISSUE","TX ISSUE",
AQ2455="BSS Hardware Issue","RAN ISSUE",
AQ2455="Sites strategiques, MLL, Pylone, etc.","ENVTECH",
AQ2455="AKTIVCO DEFAUT GE &amp; POWER Cabinet","POWER ISSUE",
AQ2455="AKTIVCO Coupure ENEO &amp; Baisse de tension","POWER ISSUE",
AQ2455="Coupure ENEO &amp; Baisse de tension","POWER ISSUE",
AQ2455="Defaut GE &amp; POWER Cabinet","POWER ISSUE",
AQ2455="Sharing","POWER ISSUE",
AQ2455="Sites strategiques &amp; DataCenter","POWER ISSUE",
AQ2455="Exclu","Exclu",
AQ2455="SAT","TX ISSUE",
AQ2455="SPARE-ISSUE","SPARE-ISSUE",
AQ2455="Fiber CAmtel","TX ISSUE",
AQ2455="Fiber AOF","TX ISSUE",
AQ2455="Projet OCM (HUAWEI)","TRAVAUX-HUAWEI",
AQ2455="Projet OCM (NOKIA)","TRAVAUX -NOKIA",
AQ2455="ACCESS-ISSUE","ACCESS-ISSUE",
AQ2455="Projet OCM (ZTE, NOKIA, autres projets)","TRAVAUX OCM",
AQ2455="No root CAuse","No root cause",
AQ2455="ODU HS","TX ISSUE",
AQ2455="IP &amp; VLAN","TX ISSUE",
AQ2455="Warehouse HUAWEI","SPARE-ISSUE",
AQ2455="SPARE-HS","SPARE-ISSUE",
AQ2455="Power Telco","RAN ISSUE",AQ2455="no impacts","no impacts"
),"")</f>
        <v>Exclu</v>
      </c>
      <c r="AQ2455" s="67" t="s">
        <v>5598</v>
      </c>
      <c r="AR2455" s="48" t="str" cm="1">
        <f t="array" ref="AR2455">IFERROR(_xlfn.IFS(
AQ2455="MPR ISSUE","ACTIVE",
AQ2455="BSS Hardware Issue","ACTIVE",
AQ2455="Sites strategiques, MLL, Pylone, etc.","PASSIVE",
AQ2455="AKTIVCO DEFAUT GE &amp; POWER Cabinet","PASSIVE",
AQ2455="AKTIVCO Coupure ENEO &amp; Baisse de tension","PASSIVE",
AQ2455="Coupure ENEO &amp; Baisse de tension","PASSIVE",
AQ2455="Defaut GE &amp; POWER Cabinet","PASSIVE",
AQ2455="Sharing","PASSIVE",
AQ2455="Sites strategiques &amp; DataCenter","PASSIVE",
AQ2455="Exclu","Exclu",
AQ2455="SAT","ACTIVE",
AQ2455="SPARE-ISSUE","SPARE-ISSUE",
AQ2455="Fiber CAmtel","ACTIVE",
AQ2455="Fiber AOF","ACTIVE",
AQ2455="Projet OCM (HUAWEI)","PLANNED WORKS",
AQ2455="Projet OCM (NOKIA)","PLANNED WORKS",
AQ2455="ACCESS-ISSUE","ACCESS-ISSUE",
AQ2455="Projet OCM (ZTE, NOKIA, autres projets)","PLANNED WORKS",
AQ2455="No root CAuse","No root cause",
AQ2455="ODU HS","ACTIVE",
AQ2455="IP &amp; VLAN","ACTIVE",
AQ2455="Warehouse HUAWEI","SPARE-ISSUE",
AQ2455="SPARE-HS","SPARE-ISSUE",
AQ2455="Power Telco","ACTIVE", AQ2455="no impacts","no impacts"
),"")</f>
        <v>Exclu</v>
      </c>
      <c r="AS2455" s="92" t="s">
        <v>5537</v>
      </c>
      <c r="AT2455" s="98" t="s">
        <v>4417</v>
      </c>
      <c r="AU2455" s="9"/>
      <c r="AV2455" s="17" t="s">
        <v>5537</v>
      </c>
      <c r="AW2455" s="7" t="s">
        <v>5537</v>
      </c>
      <c r="AX2455" s="6" t="s">
        <v>5537</v>
      </c>
      <c r="AY2455" s="7"/>
      <c r="AZ2455" s="3" t="s">
        <v>5537</v>
      </c>
      <c r="BA2455" s="18" t="s">
        <v>5537</v>
      </c>
      <c r="BB2455" s="18" t="s">
        <v>5537</v>
      </c>
      <c r="BC2455" s="18" t="s">
        <v>5537</v>
      </c>
      <c r="BD2455" s="18" t="s">
        <v>5537</v>
      </c>
      <c r="BE2455" s="18" t="s">
        <v>5537</v>
      </c>
      <c r="BF2455" s="18" t="s">
        <v>5537</v>
      </c>
      <c r="BG2455" s="18" t="s">
        <v>5537</v>
      </c>
      <c r="BH2455" s="18" t="s">
        <v>5537</v>
      </c>
      <c r="BI2455" s="18" t="s">
        <v>5537</v>
      </c>
      <c r="BJ2455" s="18" t="s">
        <v>5537</v>
      </c>
      <c r="BK2455" s="18" t="s">
        <v>5537</v>
      </c>
      <c r="BL2455" s="9" t="s">
        <v>5537</v>
      </c>
      <c r="BM2455" s="14" t="s">
        <v>5537</v>
      </c>
      <c r="BN2455" s="14" t="s">
        <v>5537</v>
      </c>
      <c r="BO2455" s="14" t="str">
        <f>_xlfn.XLOOKUP(B2455,'[4]cell downs 18042026 17h'!$B:$B,'[4]cell downs 18042026 17h'!$B:$B,"")</f>
        <v/>
      </c>
      <c r="BP2455" s="14" t="str">
        <f>_xlfn.XLOOKUP(B2455,'[5]Cells Huawei 19042026 15h'!$B:$B,'[5]Cells Huawei 19042026 15h'!$B:$B,"")</f>
        <v/>
      </c>
      <c r="BQ2455" s="9" t="str">
        <f>_xlfn.XLOOKUP(B2455,'[6]cells down 19042026 9H40'!$B:$B,'[6]cells down 19042026 9H40'!$B:$B,"")</f>
        <v/>
      </c>
      <c r="BR2455" s="9" t="s">
        <v>5537</v>
      </c>
      <c r="BS2455" s="9" t="s">
        <v>5537</v>
      </c>
    </row>
    <row r="2456" spans="1:71" s="20" customFormat="1" x14ac:dyDescent="0.35">
      <c r="A2456" s="1" t="s">
        <v>4551</v>
      </c>
      <c r="B2456" s="8" t="s">
        <v>4552</v>
      </c>
      <c r="C2456" s="3" t="str">
        <f>_xlfn.XLOOKUP(B2456,'[1]daily break down'!$D:$D,'[1]daily break down'!$E:$E,"")</f>
        <v>Yaounde</v>
      </c>
      <c r="D2456" s="1" t="s">
        <v>11</v>
      </c>
      <c r="E2456" s="1" t="s">
        <v>114</v>
      </c>
      <c r="F2456" s="3" t="s">
        <v>37</v>
      </c>
      <c r="G2456" s="1" t="s">
        <v>38</v>
      </c>
      <c r="H2456" s="33" t="str">
        <f>_xlfn.XLOOKUP(B2456,[2]CALCULATION!$B:$B,[2]CALCULATION!$H:$H,"")</f>
        <v>NOKIA</v>
      </c>
      <c r="I2456" s="28">
        <v>0</v>
      </c>
      <c r="J2456" s="28">
        <v>0</v>
      </c>
      <c r="K2456" s="28">
        <v>0</v>
      </c>
      <c r="L2456" s="28">
        <v>0</v>
      </c>
      <c r="M2456" s="28">
        <v>0</v>
      </c>
      <c r="N2456" s="28">
        <v>0</v>
      </c>
      <c r="O2456" s="28">
        <v>0</v>
      </c>
      <c r="P2456" s="28">
        <v>0</v>
      </c>
      <c r="Q2456" s="28">
        <v>0</v>
      </c>
      <c r="R2456" s="28">
        <v>0</v>
      </c>
      <c r="S2456" s="93">
        <v>0</v>
      </c>
      <c r="T2456" s="93">
        <f>_xlfn.XLOOKUP(B2456,'[3]Nur des jours'!$B:$B,'[3]Nur des jours'!$U:$U,"")</f>
        <v>0</v>
      </c>
      <c r="U2456" s="93">
        <v>0</v>
      </c>
      <c r="V2456" s="93">
        <v>0</v>
      </c>
      <c r="W2456" s="93">
        <v>0</v>
      </c>
      <c r="X2456" s="93">
        <v>0</v>
      </c>
      <c r="Y2456" s="93">
        <v>0</v>
      </c>
      <c r="Z2456" s="93">
        <v>0</v>
      </c>
      <c r="AA2456" s="93">
        <v>0</v>
      </c>
      <c r="AB2456" s="93">
        <v>0</v>
      </c>
      <c r="AC2456" s="93">
        <f>_xlfn.XLOOKUP(B2456,'[3]Nur des jours'!$B:$B,'[3]Nur des jours'!$N:$N,"")</f>
        <v>0</v>
      </c>
      <c r="AD2456" s="93">
        <v>0</v>
      </c>
      <c r="AE2456" s="93">
        <v>0</v>
      </c>
      <c r="AF2456" s="93">
        <v>0</v>
      </c>
      <c r="AG2456" s="93"/>
      <c r="AH2456" s="93">
        <v>0</v>
      </c>
      <c r="AI2456" s="93">
        <v>0</v>
      </c>
      <c r="AJ2456" s="93">
        <v>0</v>
      </c>
      <c r="AK2456" s="93">
        <v>0</v>
      </c>
      <c r="AL2456" s="93">
        <v>0</v>
      </c>
      <c r="AM2456" s="49" t="s">
        <v>5598</v>
      </c>
      <c r="AN2456" s="49"/>
      <c r="AO2456" s="48" t="str" cm="1">
        <f t="array" ref="AO2456">IFERROR(_xlfn.IFS(
AQ2456="MPR ISSUE","PDH",
AQ2456="BSS Hardware Issue","BSS",
AQ2456="Sites strategiques, MLL, Pylone, etc.","ENVTECH",
AQ2456="AKTIVCO DEFAUT GE &amp; POWER Cabinet","AKTIVCO",
AQ2456="AKTIVCO Coupure ENEO &amp; Baisse de tension","AKTIVCO GRID ONLY",
AQ2456="Coupure ENEO &amp; Baisse de tension","IHS GRID ONLY",
AQ2456="Defaut GE &amp; POWER Cabinet","IHS",
AQ2456="Sharing","Partners",
AQ2456="Sites strategiques &amp; DataCenter","SST &amp; DC",
AQ2456="Exclu","Exclu",
AQ2456="SAT","SAT",
AQ2456="SPARE-ISSUE","SPARE-ISSUE",
AQ2456="Fiber CAmtel","TRANS_FO_CAMTEL",
AQ2456="Fiber AOF","Fiber AOF",
AQ2456="Projet OCM (HUAWEI)","TRAVAUX-HUAWEI",
AQ2456="Projet OCM (NOKIA)","TRAVAUX-NOKIA",
AQ2456="ACCESS-ISSUE","ACCESS-ISSUE",
AQ2456="Projet OCM (ZTE, NOKIA, autres projets)","TRAVAUX OCM",
AQ2456="No root CAuse","No root cause",
AQ2456="ODU HS","PDH",
AQ2456="IP &amp; VLAN","PDH",
AQ2456="Warehouse HUAWEI","SPARE-ISSUE",
AQ2456="SPARE-HS","SPARE-ISSUE",
AQ2456="Power Telco","BSS",AQ2456="no impacts","no impacts"
),"")</f>
        <v>Exclu</v>
      </c>
      <c r="AP2456" s="48" t="str" cm="1">
        <f t="array" ref="AP2456">IFERROR(_xlfn.IFS(
AQ2456="MPR ISSUE","TX ISSUE",
AQ2456="BSS Hardware Issue","RAN ISSUE",
AQ2456="Sites strategiques, MLL, Pylone, etc.","ENVTECH",
AQ2456="AKTIVCO DEFAUT GE &amp; POWER Cabinet","POWER ISSUE",
AQ2456="AKTIVCO Coupure ENEO &amp; Baisse de tension","POWER ISSUE",
AQ2456="Coupure ENEO &amp; Baisse de tension","POWER ISSUE",
AQ2456="Defaut GE &amp; POWER Cabinet","POWER ISSUE",
AQ2456="Sharing","POWER ISSUE",
AQ2456="Sites strategiques &amp; DataCenter","POWER ISSUE",
AQ2456="Exclu","Exclu",
AQ2456="SAT","TX ISSUE",
AQ2456="SPARE-ISSUE","SPARE-ISSUE",
AQ2456="Fiber CAmtel","TX ISSUE",
AQ2456="Fiber AOF","TX ISSUE",
AQ2456="Projet OCM (HUAWEI)","TRAVAUX-HUAWEI",
AQ2456="Projet OCM (NOKIA)","TRAVAUX -NOKIA",
AQ2456="ACCESS-ISSUE","ACCESS-ISSUE",
AQ2456="Projet OCM (ZTE, NOKIA, autres projets)","TRAVAUX OCM",
AQ2456="No root CAuse","No root cause",
AQ2456="ODU HS","TX ISSUE",
AQ2456="IP &amp; VLAN","TX ISSUE",
AQ2456="Warehouse HUAWEI","SPARE-ISSUE",
AQ2456="SPARE-HS","SPARE-ISSUE",
AQ2456="Power Telco","RAN ISSUE",AQ2456="no impacts","no impacts"
),"")</f>
        <v>Exclu</v>
      </c>
      <c r="AQ2456" s="67" t="s">
        <v>5598</v>
      </c>
      <c r="AR2456" s="48" t="str" cm="1">
        <f t="array" ref="AR2456">IFERROR(_xlfn.IFS(
AQ2456="MPR ISSUE","ACTIVE",
AQ2456="BSS Hardware Issue","ACTIVE",
AQ2456="Sites strategiques, MLL, Pylone, etc.","PASSIVE",
AQ2456="AKTIVCO DEFAUT GE &amp; POWER Cabinet","PASSIVE",
AQ2456="AKTIVCO Coupure ENEO &amp; Baisse de tension","PASSIVE",
AQ2456="Coupure ENEO &amp; Baisse de tension","PASSIVE",
AQ2456="Defaut GE &amp; POWER Cabinet","PASSIVE",
AQ2456="Sharing","PASSIVE",
AQ2456="Sites strategiques &amp; DataCenter","PASSIVE",
AQ2456="Exclu","Exclu",
AQ2456="SAT","ACTIVE",
AQ2456="SPARE-ISSUE","SPARE-ISSUE",
AQ2456="Fiber CAmtel","ACTIVE",
AQ2456="Fiber AOF","ACTIVE",
AQ2456="Projet OCM (HUAWEI)","PLANNED WORKS",
AQ2456="Projet OCM (NOKIA)","PLANNED WORKS",
AQ2456="ACCESS-ISSUE","ACCESS-ISSUE",
AQ2456="Projet OCM (ZTE, NOKIA, autres projets)","PLANNED WORKS",
AQ2456="No root CAuse","No root cause",
AQ2456="ODU HS","ACTIVE",
AQ2456="IP &amp; VLAN","ACTIVE",
AQ2456="Warehouse HUAWEI","SPARE-ISSUE",
AQ2456="SPARE-HS","SPARE-ISSUE",
AQ2456="Power Telco","ACTIVE", AQ2456="no impacts","no impacts"
),"")</f>
        <v>Exclu</v>
      </c>
      <c r="AS2456" s="92" t="s">
        <v>5537</v>
      </c>
      <c r="AT2456" s="98" t="s">
        <v>4552</v>
      </c>
      <c r="AU2456" s="9"/>
      <c r="AV2456" s="17" t="s">
        <v>5537</v>
      </c>
      <c r="AW2456" s="7" t="s">
        <v>5537</v>
      </c>
      <c r="AX2456" s="6" t="s">
        <v>5537</v>
      </c>
      <c r="AY2456" s="7"/>
      <c r="AZ2456" s="3" t="s">
        <v>5537</v>
      </c>
      <c r="BA2456" s="18" t="s">
        <v>5537</v>
      </c>
      <c r="BB2456" s="18" t="s">
        <v>5537</v>
      </c>
      <c r="BC2456" s="18" t="s">
        <v>5537</v>
      </c>
      <c r="BD2456" s="18" t="s">
        <v>5537</v>
      </c>
      <c r="BE2456" s="18" t="s">
        <v>5537</v>
      </c>
      <c r="BF2456" s="18" t="s">
        <v>5537</v>
      </c>
      <c r="BG2456" s="18" t="s">
        <v>5537</v>
      </c>
      <c r="BH2456" s="18" t="s">
        <v>5537</v>
      </c>
      <c r="BI2456" s="18" t="s">
        <v>5537</v>
      </c>
      <c r="BJ2456" s="18" t="s">
        <v>5537</v>
      </c>
      <c r="BK2456" s="18" t="s">
        <v>5537</v>
      </c>
      <c r="BL2456" s="9" t="s">
        <v>5537</v>
      </c>
      <c r="BM2456" s="14" t="s">
        <v>5537</v>
      </c>
      <c r="BN2456" s="14" t="s">
        <v>5537</v>
      </c>
      <c r="BO2456" s="14" t="str">
        <f>_xlfn.XLOOKUP(B2456,'[4]cell downs 18042026 17h'!$B:$B,'[4]cell downs 18042026 17h'!$B:$B,"")</f>
        <v/>
      </c>
      <c r="BP2456" s="14" t="str">
        <f>_xlfn.XLOOKUP(B2456,'[5]Cells Huawei 19042026 15h'!$B:$B,'[5]Cells Huawei 19042026 15h'!$B:$B,"")</f>
        <v/>
      </c>
      <c r="BQ2456" s="9" t="str">
        <f>_xlfn.XLOOKUP(B2456,'[6]cells down 19042026 9H40'!$B:$B,'[6]cells down 19042026 9H40'!$B:$B,"")</f>
        <v/>
      </c>
      <c r="BR2456" s="9" t="s">
        <v>5537</v>
      </c>
      <c r="BS2456" s="9" t="s">
        <v>318</v>
      </c>
    </row>
    <row r="2457" spans="1:71" s="20" customFormat="1" x14ac:dyDescent="0.35">
      <c r="A2457" s="1" t="s">
        <v>4836</v>
      </c>
      <c r="B2457" s="8" t="s">
        <v>4837</v>
      </c>
      <c r="C2457" s="3" t="str">
        <f>_xlfn.XLOOKUP(B2457,'[1]daily break down'!$D:$D,'[1]daily break down'!$E:$E,"")</f>
        <v>Douala</v>
      </c>
      <c r="D2457" s="1" t="s">
        <v>21</v>
      </c>
      <c r="E2457" s="1" t="s">
        <v>30</v>
      </c>
      <c r="F2457" s="3" t="s">
        <v>31</v>
      </c>
      <c r="G2457" s="1" t="s">
        <v>32</v>
      </c>
      <c r="H2457" s="34" t="str">
        <f>_xlfn.XLOOKUP(B2457,[2]CALCULATION!$B:$B,[2]CALCULATION!$H:$H,"")</f>
        <v>ZTE</v>
      </c>
      <c r="I2457" s="28">
        <v>0</v>
      </c>
      <c r="J2457" s="28">
        <v>0</v>
      </c>
      <c r="K2457" s="28">
        <v>0</v>
      </c>
      <c r="L2457" s="28">
        <v>0</v>
      </c>
      <c r="M2457" s="28">
        <v>0</v>
      </c>
      <c r="N2457" s="28">
        <v>0</v>
      </c>
      <c r="O2457" s="28">
        <v>0</v>
      </c>
      <c r="P2457" s="28">
        <v>0</v>
      </c>
      <c r="Q2457" s="28">
        <v>0</v>
      </c>
      <c r="R2457" s="28">
        <v>0</v>
      </c>
      <c r="S2457" s="93">
        <v>0</v>
      </c>
      <c r="T2457" s="93">
        <f>_xlfn.XLOOKUP(B2457,'[3]Nur des jours'!$B:$B,'[3]Nur des jours'!$U:$U,"")</f>
        <v>0</v>
      </c>
      <c r="U2457" s="93">
        <v>0</v>
      </c>
      <c r="V2457" s="93">
        <v>0</v>
      </c>
      <c r="W2457" s="93">
        <v>0</v>
      </c>
      <c r="X2457" s="93">
        <v>0</v>
      </c>
      <c r="Y2457" s="93">
        <v>0</v>
      </c>
      <c r="Z2457" s="93">
        <v>0</v>
      </c>
      <c r="AA2457" s="93">
        <v>0</v>
      </c>
      <c r="AB2457" s="93">
        <v>0</v>
      </c>
      <c r="AC2457" s="93">
        <f>_xlfn.XLOOKUP(B2457,'[3]Nur des jours'!$B:$B,'[3]Nur des jours'!$N:$N,"")</f>
        <v>0</v>
      </c>
      <c r="AD2457" s="93">
        <v>0</v>
      </c>
      <c r="AE2457" s="93">
        <v>0</v>
      </c>
      <c r="AF2457" s="93">
        <v>0</v>
      </c>
      <c r="AG2457" s="93"/>
      <c r="AH2457" s="93">
        <v>0</v>
      </c>
      <c r="AI2457" s="93">
        <v>0</v>
      </c>
      <c r="AJ2457" s="93">
        <v>0</v>
      </c>
      <c r="AK2457" s="93">
        <v>0</v>
      </c>
      <c r="AL2457" s="93">
        <v>0</v>
      </c>
      <c r="AM2457" s="49" t="s">
        <v>5598</v>
      </c>
      <c r="AN2457" s="49"/>
      <c r="AO2457" s="48" t="str" cm="1">
        <f t="array" ref="AO2457">IFERROR(_xlfn.IFS(
AQ2457="MPR ISSUE","PDH",
AQ2457="BSS Hardware Issue","BSS",
AQ2457="Sites strategiques, MLL, Pylone, etc.","ENVTECH",
AQ2457="AKTIVCO DEFAUT GE &amp; POWER Cabinet","AKTIVCO",
AQ2457="AKTIVCO Coupure ENEO &amp; Baisse de tension","AKTIVCO GRID ONLY",
AQ2457="Coupure ENEO &amp; Baisse de tension","IHS GRID ONLY",
AQ2457="Defaut GE &amp; POWER Cabinet","IHS",
AQ2457="Sharing","Partners",
AQ2457="Sites strategiques &amp; DataCenter","SST &amp; DC",
AQ2457="Exclu","Exclu",
AQ2457="SAT","SAT",
AQ2457="SPARE-ISSUE","SPARE-ISSUE",
AQ2457="Fiber CAmtel","TRANS_FO_CAMTEL",
AQ2457="Fiber AOF","Fiber AOF",
AQ2457="Projet OCM (HUAWEI)","TRAVAUX-HUAWEI",
AQ2457="Projet OCM (NOKIA)","TRAVAUX-NOKIA",
AQ2457="ACCESS-ISSUE","ACCESS-ISSUE",
AQ2457="Projet OCM (ZTE, NOKIA, autres projets)","TRAVAUX OCM",
AQ2457="No root CAuse","No root cause",
AQ2457="ODU HS","PDH",
AQ2457="IP &amp; VLAN","PDH",
AQ2457="Warehouse HUAWEI","SPARE-ISSUE",
AQ2457="SPARE-HS","SPARE-ISSUE",
AQ2457="Power Telco","BSS",AQ2457="no impacts","no impacts"
),"")</f>
        <v>Exclu</v>
      </c>
      <c r="AP2457" s="48" t="str" cm="1">
        <f t="array" ref="AP2457">IFERROR(_xlfn.IFS(
AQ2457="MPR ISSUE","TX ISSUE",
AQ2457="BSS Hardware Issue","RAN ISSUE",
AQ2457="Sites strategiques, MLL, Pylone, etc.","ENVTECH",
AQ2457="AKTIVCO DEFAUT GE &amp; POWER Cabinet","POWER ISSUE",
AQ2457="AKTIVCO Coupure ENEO &amp; Baisse de tension","POWER ISSUE",
AQ2457="Coupure ENEO &amp; Baisse de tension","POWER ISSUE",
AQ2457="Defaut GE &amp; POWER Cabinet","POWER ISSUE",
AQ2457="Sharing","POWER ISSUE",
AQ2457="Sites strategiques &amp; DataCenter","POWER ISSUE",
AQ2457="Exclu","Exclu",
AQ2457="SAT","TX ISSUE",
AQ2457="SPARE-ISSUE","SPARE-ISSUE",
AQ2457="Fiber CAmtel","TX ISSUE",
AQ2457="Fiber AOF","TX ISSUE",
AQ2457="Projet OCM (HUAWEI)","TRAVAUX-HUAWEI",
AQ2457="Projet OCM (NOKIA)","TRAVAUX -NOKIA",
AQ2457="ACCESS-ISSUE","ACCESS-ISSUE",
AQ2457="Projet OCM (ZTE, NOKIA, autres projets)","TRAVAUX OCM",
AQ2457="No root CAuse","No root cause",
AQ2457="ODU HS","TX ISSUE",
AQ2457="IP &amp; VLAN","TX ISSUE",
AQ2457="Warehouse HUAWEI","SPARE-ISSUE",
AQ2457="SPARE-HS","SPARE-ISSUE",
AQ2457="Power Telco","RAN ISSUE",AQ2457="no impacts","no impacts"
),"")</f>
        <v>Exclu</v>
      </c>
      <c r="AQ2457" s="67" t="s">
        <v>5598</v>
      </c>
      <c r="AR2457" s="48" t="str" cm="1">
        <f t="array" ref="AR2457">IFERROR(_xlfn.IFS(
AQ2457="MPR ISSUE","ACTIVE",
AQ2457="BSS Hardware Issue","ACTIVE",
AQ2457="Sites strategiques, MLL, Pylone, etc.","PASSIVE",
AQ2457="AKTIVCO DEFAUT GE &amp; POWER Cabinet","PASSIVE",
AQ2457="AKTIVCO Coupure ENEO &amp; Baisse de tension","PASSIVE",
AQ2457="Coupure ENEO &amp; Baisse de tension","PASSIVE",
AQ2457="Defaut GE &amp; POWER Cabinet","PASSIVE",
AQ2457="Sharing","PASSIVE",
AQ2457="Sites strategiques &amp; DataCenter","PASSIVE",
AQ2457="Exclu","Exclu",
AQ2457="SAT","ACTIVE",
AQ2457="SPARE-ISSUE","SPARE-ISSUE",
AQ2457="Fiber CAmtel","ACTIVE",
AQ2457="Fiber AOF","ACTIVE",
AQ2457="Projet OCM (HUAWEI)","PLANNED WORKS",
AQ2457="Projet OCM (NOKIA)","PLANNED WORKS",
AQ2457="ACCESS-ISSUE","ACCESS-ISSUE",
AQ2457="Projet OCM (ZTE, NOKIA, autres projets)","PLANNED WORKS",
AQ2457="No root CAuse","No root cause",
AQ2457="ODU HS","ACTIVE",
AQ2457="IP &amp; VLAN","ACTIVE",
AQ2457="Warehouse HUAWEI","SPARE-ISSUE",
AQ2457="SPARE-HS","SPARE-ISSUE",
AQ2457="Power Telco","ACTIVE", AQ2457="no impacts","no impacts"
),"")</f>
        <v>Exclu</v>
      </c>
      <c r="AS2457" s="92" t="s">
        <v>5537</v>
      </c>
      <c r="AT2457" s="98" t="s">
        <v>4837</v>
      </c>
      <c r="AU2457" s="9"/>
      <c r="AV2457" s="17" t="s">
        <v>5537</v>
      </c>
      <c r="AW2457" s="7" t="s">
        <v>5537</v>
      </c>
      <c r="AX2457" s="6" t="s">
        <v>5537</v>
      </c>
      <c r="AY2457" s="7"/>
      <c r="AZ2457" s="3" t="s">
        <v>5537</v>
      </c>
      <c r="BA2457" s="18" t="s">
        <v>5537</v>
      </c>
      <c r="BB2457" s="18" t="s">
        <v>5537</v>
      </c>
      <c r="BC2457" s="18" t="s">
        <v>5537</v>
      </c>
      <c r="BD2457" s="18" t="s">
        <v>5537</v>
      </c>
      <c r="BE2457" s="18" t="s">
        <v>5537</v>
      </c>
      <c r="BF2457" s="18" t="s">
        <v>5537</v>
      </c>
      <c r="BG2457" s="18" t="s">
        <v>5537</v>
      </c>
      <c r="BH2457" s="18" t="s">
        <v>5537</v>
      </c>
      <c r="BI2457" s="18" t="s">
        <v>5537</v>
      </c>
      <c r="BJ2457" s="18" t="s">
        <v>5537</v>
      </c>
      <c r="BK2457" s="18" t="s">
        <v>5537</v>
      </c>
      <c r="BL2457" s="9" t="s">
        <v>5537</v>
      </c>
      <c r="BM2457" s="14" t="s">
        <v>5537</v>
      </c>
      <c r="BN2457" s="14" t="s">
        <v>5537</v>
      </c>
      <c r="BO2457" s="14" t="str">
        <f>_xlfn.XLOOKUP(B2457,'[4]cell downs 18042026 17h'!$B:$B,'[4]cell downs 18042026 17h'!$B:$B,"")</f>
        <v/>
      </c>
      <c r="BP2457" s="14" t="str">
        <f>_xlfn.XLOOKUP(B2457,'[5]Cells Huawei 19042026 15h'!$B:$B,'[5]Cells Huawei 19042026 15h'!$B:$B,"")</f>
        <v/>
      </c>
      <c r="BQ2457" s="9" t="str">
        <f>_xlfn.XLOOKUP(B2457,'[6]cells down 19042026 9H40'!$B:$B,'[6]cells down 19042026 9H40'!$B:$B,"")</f>
        <v/>
      </c>
      <c r="BR2457" s="9" t="s">
        <v>5537</v>
      </c>
      <c r="BS2457" s="9" t="s">
        <v>12</v>
      </c>
    </row>
    <row r="2458" spans="1:71" s="20" customFormat="1" x14ac:dyDescent="0.35">
      <c r="A2458" s="1" t="s">
        <v>1616</v>
      </c>
      <c r="B2458" s="1" t="s">
        <v>1617</v>
      </c>
      <c r="C2458" s="3" t="str">
        <f>_xlfn.XLOOKUP(B2458,'[1]daily break down'!$D:$D,'[1]daily break down'!$E:$E,"")</f>
        <v>CENTRE</v>
      </c>
      <c r="D2458" s="1" t="s">
        <v>21</v>
      </c>
      <c r="E2458" s="1" t="s">
        <v>22</v>
      </c>
      <c r="F2458" s="3" t="s">
        <v>37</v>
      </c>
      <c r="G2458" s="1" t="s">
        <v>1618</v>
      </c>
      <c r="H2458" s="34" t="str">
        <f>_xlfn.XLOOKUP(B2458,[2]CALCULATION!$B:$B,[2]CALCULATION!$H:$H,"")</f>
        <v>ZTE</v>
      </c>
      <c r="I2458" s="28">
        <v>36.982818398952155</v>
      </c>
      <c r="J2458" s="28">
        <v>36.982818398952155</v>
      </c>
      <c r="K2458" s="28">
        <v>36.982818398952155</v>
      </c>
      <c r="L2458" s="28">
        <v>36.982818398952155</v>
      </c>
      <c r="M2458" s="28">
        <v>30.688623074881647</v>
      </c>
      <c r="N2458" s="28">
        <v>18.491409199476077</v>
      </c>
      <c r="O2458" s="28">
        <v>0.74366926060045702</v>
      </c>
      <c r="P2458" s="28">
        <v>0</v>
      </c>
      <c r="Q2458" s="28">
        <v>3.5249962189633965</v>
      </c>
      <c r="R2458" s="28">
        <v>0</v>
      </c>
      <c r="S2458" s="93">
        <v>1.9771254419532405</v>
      </c>
      <c r="T2458" s="93">
        <f>_xlfn.XLOOKUP(B2458,'[3]Nur des jours'!$B:$B,'[3]Nur des jours'!$U:$U,"")</f>
        <v>0</v>
      </c>
      <c r="U2458" s="93">
        <v>0</v>
      </c>
      <c r="V2458" s="93">
        <v>0.87202831925075575</v>
      </c>
      <c r="W2458" s="93">
        <v>0</v>
      </c>
      <c r="X2458" s="93">
        <v>0</v>
      </c>
      <c r="Y2458" s="93">
        <v>0</v>
      </c>
      <c r="Z2458" s="93">
        <v>0</v>
      </c>
      <c r="AA2458" s="93">
        <v>0</v>
      </c>
      <c r="AB2458" s="93">
        <v>0</v>
      </c>
      <c r="AC2458" s="93"/>
      <c r="AD2458" s="93">
        <v>0</v>
      </c>
      <c r="AE2458" s="93">
        <v>0</v>
      </c>
      <c r="AF2458" s="93">
        <v>0</v>
      </c>
      <c r="AG2458" s="93"/>
      <c r="AH2458" s="93">
        <v>0</v>
      </c>
      <c r="AI2458" s="93">
        <v>0</v>
      </c>
      <c r="AJ2458" s="93">
        <v>0</v>
      </c>
      <c r="AK2458" s="93">
        <v>0</v>
      </c>
      <c r="AL2458" s="93">
        <v>0</v>
      </c>
      <c r="AM2458" s="49" t="s">
        <v>5598</v>
      </c>
      <c r="AN2458" s="49" t="s">
        <v>5536</v>
      </c>
      <c r="AO2458" s="48" t="str" cm="1">
        <f t="array" ref="AO2458">IFERROR(_xlfn.IFS(
AQ2458="MPR ISSUE","PDH",
AQ2458="BSS Hardware Issue","BSS",
AQ2458="Sites strategiques, MLL, Pylone, etc.","ENVTECH",
AQ2458="AKTIVCO DEFAUT GE &amp; POWER Cabinet","AKTIVCO",
AQ2458="AKTIVCO Coupure ENEO &amp; Baisse de tension","AKTIVCO GRID ONLY",
AQ2458="Coupure ENEO &amp; Baisse de tension","IHS GRID ONLY",
AQ2458="Defaut GE &amp; POWER Cabinet","IHS",
AQ2458="Sharing","Partners",
AQ2458="Sites strategiques &amp; DataCenter","SST &amp; DC",
AQ2458="Exclu","Exclu",
AQ2458="SAT","SAT",
AQ2458="SPARE-ISSUE","SPARE-ISSUE",
AQ2458="Fiber CAmtel","TRANS_FO_CAMTEL",
AQ2458="Fiber AOF","Fiber AOF",
AQ2458="Projet OCM (HUAWEI)","TRAVAUX-HUAWEI",
AQ2458="Projet OCM (NOKIA)","TRAVAUX-NOKIA",
AQ2458="ACCESS-ISSUE","ACCESS-ISSUE",
AQ2458="Projet OCM (ZTE, NOKIA, autres projets)","TRAVAUX OCM",
AQ2458="No root CAuse","No root cause",
AQ2458="ODU HS","PDH",
AQ2458="IP &amp; VLAN","PDH",
AQ2458="Warehouse HUAWEI","SPARE-ISSUE",
AQ2458="SPARE-HS","SPARE-ISSUE",
AQ2458="Power Telco","BSS",AQ2458="no impacts","no impacts"
),"")</f>
        <v>Exclu</v>
      </c>
      <c r="AP2458" s="48" t="str" cm="1">
        <f t="array" ref="AP2458">IFERROR(_xlfn.IFS(
AQ2458="MPR ISSUE","TX ISSUE",
AQ2458="BSS Hardware Issue","RAN ISSUE",
AQ2458="Sites strategiques, MLL, Pylone, etc.","ENVTECH",
AQ2458="AKTIVCO DEFAUT GE &amp; POWER Cabinet","POWER ISSUE",
AQ2458="AKTIVCO Coupure ENEO &amp; Baisse de tension","POWER ISSUE",
AQ2458="Coupure ENEO &amp; Baisse de tension","POWER ISSUE",
AQ2458="Defaut GE &amp; POWER Cabinet","POWER ISSUE",
AQ2458="Sharing","POWER ISSUE",
AQ2458="Sites strategiques &amp; DataCenter","POWER ISSUE",
AQ2458="Exclu","Exclu",
AQ2458="SAT","TX ISSUE",
AQ2458="SPARE-ISSUE","SPARE-ISSUE",
AQ2458="Fiber CAmtel","TX ISSUE",
AQ2458="Fiber AOF","TX ISSUE",
AQ2458="Projet OCM (HUAWEI)","TRAVAUX-HUAWEI",
AQ2458="Projet OCM (NOKIA)","TRAVAUX -NOKIA",
AQ2458="ACCESS-ISSUE","ACCESS-ISSUE",
AQ2458="Projet OCM (ZTE, NOKIA, autres projets)","TRAVAUX OCM",
AQ2458="No root CAuse","No root cause",
AQ2458="ODU HS","TX ISSUE",
AQ2458="IP &amp; VLAN","TX ISSUE",
AQ2458="Warehouse HUAWEI","SPARE-ISSUE",
AQ2458="SPARE-HS","SPARE-ISSUE",
AQ2458="Power Telco","RAN ISSUE",AQ2458="no impacts","no impacts"
),"")</f>
        <v>Exclu</v>
      </c>
      <c r="AQ2458" s="67" t="s">
        <v>5598</v>
      </c>
      <c r="AR2458" s="48" t="str" cm="1">
        <f t="array" ref="AR2458">IFERROR(_xlfn.IFS(
AQ2458="MPR ISSUE","ACTIVE",
AQ2458="BSS Hardware Issue","ACTIVE",
AQ2458="Sites strategiques, MLL, Pylone, etc.","PASSIVE",
AQ2458="AKTIVCO DEFAUT GE &amp; POWER Cabinet","PASSIVE",
AQ2458="AKTIVCO Coupure ENEO &amp; Baisse de tension","PASSIVE",
AQ2458="Coupure ENEO &amp; Baisse de tension","PASSIVE",
AQ2458="Defaut GE &amp; POWER Cabinet","PASSIVE",
AQ2458="Sharing","PASSIVE",
AQ2458="Sites strategiques &amp; DataCenter","PASSIVE",
AQ2458="Exclu","Exclu",
AQ2458="SAT","ACTIVE",
AQ2458="SPARE-ISSUE","SPARE-ISSUE",
AQ2458="Fiber CAmtel","ACTIVE",
AQ2458="Fiber AOF","ACTIVE",
AQ2458="Projet OCM (HUAWEI)","PLANNED WORKS",
AQ2458="Projet OCM (NOKIA)","PLANNED WORKS",
AQ2458="ACCESS-ISSUE","ACCESS-ISSUE",
AQ2458="Projet OCM (ZTE, NOKIA, autres projets)","PLANNED WORKS",
AQ2458="No root CAuse","No root cause",
AQ2458="ODU HS","ACTIVE",
AQ2458="IP &amp; VLAN","ACTIVE",
AQ2458="Warehouse HUAWEI","SPARE-ISSUE",
AQ2458="SPARE-HS","SPARE-ISSUE",
AQ2458="Power Telco","ACTIVE", AQ2458="no impacts","no impacts"
),"")</f>
        <v>Exclu</v>
      </c>
      <c r="AS2458" s="92" t="s">
        <v>5537</v>
      </c>
      <c r="AT2458" s="98" t="s">
        <v>1617</v>
      </c>
      <c r="AU2458" s="9"/>
      <c r="AV2458" s="17" t="s">
        <v>5537</v>
      </c>
      <c r="AW2458" s="7" t="s">
        <v>5537</v>
      </c>
      <c r="AX2458" s="6" t="s">
        <v>5537</v>
      </c>
      <c r="AY2458" s="7"/>
      <c r="AZ2458" s="3" t="s">
        <v>5537</v>
      </c>
      <c r="BA2458" s="18" t="s">
        <v>5537</v>
      </c>
      <c r="BB2458" s="18" t="s">
        <v>5537</v>
      </c>
      <c r="BC2458" s="18" t="s">
        <v>5537</v>
      </c>
      <c r="BD2458" s="18" t="s">
        <v>5537</v>
      </c>
      <c r="BE2458" s="18" t="s">
        <v>5537</v>
      </c>
      <c r="BF2458" s="18" t="s">
        <v>5537</v>
      </c>
      <c r="BG2458" s="18" t="s">
        <v>5537</v>
      </c>
      <c r="BH2458" s="18" t="s">
        <v>5537</v>
      </c>
      <c r="BI2458" s="18" t="s">
        <v>5537</v>
      </c>
      <c r="BJ2458" s="18" t="s">
        <v>5537</v>
      </c>
      <c r="BK2458" s="18" t="s">
        <v>5537</v>
      </c>
      <c r="BL2458" s="9" t="s">
        <v>5537</v>
      </c>
      <c r="BM2458" s="14" t="s">
        <v>5537</v>
      </c>
      <c r="BN2458" s="14" t="s">
        <v>5537</v>
      </c>
      <c r="BO2458" s="14" t="str">
        <f>_xlfn.XLOOKUP(B2458,'[4]cell downs 18042026 17h'!$B:$B,'[4]cell downs 18042026 17h'!$B:$B,"")</f>
        <v/>
      </c>
      <c r="BP2458" s="14" t="str">
        <f>_xlfn.XLOOKUP(B2458,'[5]Cells Huawei 19042026 15h'!$B:$B,'[5]Cells Huawei 19042026 15h'!$B:$B,"")</f>
        <v/>
      </c>
      <c r="BQ2458" s="9" t="str">
        <f>_xlfn.XLOOKUP(B2458,'[6]cells down 19042026 9H40'!$B:$B,'[6]cells down 19042026 9H40'!$B:$B,"")</f>
        <v/>
      </c>
      <c r="BR2458" s="9" t="s">
        <v>5537</v>
      </c>
      <c r="BS2458" s="9" t="s">
        <v>12</v>
      </c>
    </row>
  </sheetData>
  <autoFilter ref="A2:BS2458" xr:uid="{A7FFD657-C093-4DDA-AB1B-DF003FDEFD5C}"/>
  <phoneticPr fontId="13" type="noConversion"/>
  <conditionalFormatting sqref="A3:A2410">
    <cfRule type="duplicateValues" dxfId="17" priority="713"/>
  </conditionalFormatting>
  <conditionalFormatting sqref="A2411:A2458">
    <cfRule type="duplicateValues" dxfId="16" priority="534"/>
  </conditionalFormatting>
  <conditionalFormatting sqref="B1340">
    <cfRule type="duplicateValues" dxfId="15" priority="606"/>
    <cfRule type="duplicateValues" dxfId="14" priority="607"/>
    <cfRule type="duplicateValues" dxfId="13" priority="608"/>
  </conditionalFormatting>
  <conditionalFormatting sqref="B2411:B2458">
    <cfRule type="duplicateValues" dxfId="12" priority="609"/>
  </conditionalFormatting>
  <conditionalFormatting sqref="I2:R2">
    <cfRule type="colorScale" priority="626">
      <colorScale>
        <cfvo type="min"/>
        <cfvo type="max"/>
        <color rgb="FFFCFCFF"/>
        <color rgb="FFF8696B"/>
      </colorScale>
    </cfRule>
  </conditionalFormatting>
  <conditionalFormatting sqref="I3:AH2458">
    <cfRule type="colorScale" priority="12">
      <colorScale>
        <cfvo type="min"/>
        <cfvo type="percentile" val="50"/>
        <cfvo type="max"/>
        <color rgb="FF63BE7B"/>
        <color rgb="FFFFEB84"/>
        <color rgb="FFF8696B"/>
      </colorScale>
    </cfRule>
  </conditionalFormatting>
  <conditionalFormatting sqref="S2">
    <cfRule type="colorScale" priority="22">
      <colorScale>
        <cfvo type="min"/>
        <cfvo type="max"/>
        <color rgb="FFFCFCFF"/>
        <color rgb="FFF8696B"/>
      </colorScale>
    </cfRule>
  </conditionalFormatting>
  <conditionalFormatting sqref="AI3:AL2458">
    <cfRule type="colorScale" priority="1">
      <colorScale>
        <cfvo type="min"/>
        <cfvo type="percentile" val="50"/>
        <cfvo type="max"/>
        <color rgb="FF63BE7B"/>
        <color rgb="FFFFEB84"/>
        <color rgb="FFF8696B"/>
      </colorScale>
    </cfRule>
  </conditionalFormatting>
  <conditionalFormatting sqref="AO2">
    <cfRule type="colorScale" priority="115">
      <colorScale>
        <cfvo type="min"/>
        <cfvo type="percentile" val="50"/>
        <cfvo type="max"/>
        <color rgb="FF63BE7B"/>
        <color rgb="FFFFEB84"/>
        <color rgb="FFF8696B"/>
      </colorScale>
    </cfRule>
    <cfRule type="colorScale" priority="116">
      <colorScale>
        <cfvo type="min"/>
        <cfvo type="max"/>
        <color rgb="FFFFEF9C"/>
        <color rgb="FF63BE7B"/>
      </colorScale>
    </cfRule>
  </conditionalFormatting>
  <conditionalFormatting sqref="AP2">
    <cfRule type="colorScale" priority="119">
      <colorScale>
        <cfvo type="min"/>
        <cfvo type="percentile" val="50"/>
        <cfvo type="max"/>
        <color rgb="FF63BE7B"/>
        <color rgb="FFFFEB84"/>
        <color rgb="FFF8696B"/>
      </colorScale>
    </cfRule>
    <cfRule type="colorScale" priority="120">
      <colorScale>
        <cfvo type="min"/>
        <cfvo type="max"/>
        <color rgb="FFFFEF9C"/>
        <color rgb="FF63BE7B"/>
      </colorScale>
    </cfRule>
  </conditionalFormatting>
  <conditionalFormatting sqref="AR2">
    <cfRule type="colorScale" priority="503">
      <colorScale>
        <cfvo type="min"/>
        <cfvo type="percentile" val="50"/>
        <cfvo type="max"/>
        <color rgb="FF63BE7B"/>
        <color rgb="FFFFEB84"/>
        <color rgb="FFF8696B"/>
      </colorScale>
    </cfRule>
    <cfRule type="colorScale" priority="504">
      <colorScale>
        <cfvo type="min"/>
        <cfvo type="max"/>
        <color rgb="FFFFEF9C"/>
        <color rgb="FF63BE7B"/>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17" zoomScale="55" zoomScaleNormal="55" workbookViewId="0">
      <selection activeCell="I36" sqref="I36"/>
    </sheetView>
  </sheetViews>
  <sheetFormatPr defaultRowHeight="14.5" x14ac:dyDescent="0.35"/>
  <cols>
    <col min="1" max="2" width="15.453125" bestFit="1" customWidth="1"/>
    <col min="3" max="3" width="26.6328125" customWidth="1"/>
    <col min="4" max="4" width="13.1796875" customWidth="1"/>
    <col min="5" max="5" width="14.453125" bestFit="1" customWidth="1"/>
    <col min="6" max="6" width="25.1796875" bestFit="1" customWidth="1"/>
    <col min="7" max="8" width="17.81640625" bestFit="1" customWidth="1"/>
    <col min="9" max="9" width="27" customWidth="1"/>
    <col min="10" max="23" width="18.453125" bestFit="1" customWidth="1"/>
    <col min="24" max="24" width="10.36328125" bestFit="1" customWidth="1"/>
  </cols>
  <sheetData>
    <row r="1" spans="1:9" ht="16" x14ac:dyDescent="0.35">
      <c r="A1" s="88"/>
      <c r="B1" s="88"/>
      <c r="C1" s="88"/>
      <c r="D1" s="88"/>
      <c r="E1" s="88"/>
      <c r="F1" s="88"/>
      <c r="G1" s="88"/>
      <c r="H1" s="88"/>
    </row>
    <row r="2" spans="1:9" ht="16" x14ac:dyDescent="0.35">
      <c r="A2" s="88"/>
      <c r="B2" s="88"/>
      <c r="C2" s="88"/>
      <c r="D2" s="88"/>
      <c r="E2" s="88"/>
      <c r="F2" s="88"/>
      <c r="G2" s="88"/>
      <c r="H2" s="88"/>
    </row>
    <row r="3" spans="1:9" ht="16" x14ac:dyDescent="0.35">
      <c r="C3" s="88"/>
      <c r="F3" s="88"/>
    </row>
    <row r="4" spans="1:9" ht="16" x14ac:dyDescent="0.35">
      <c r="C4" s="88"/>
      <c r="F4" s="88"/>
    </row>
    <row r="5" spans="1:9" ht="16" x14ac:dyDescent="0.35">
      <c r="C5" s="88"/>
      <c r="F5" s="88"/>
    </row>
    <row r="6" spans="1:9" ht="16" x14ac:dyDescent="0.35">
      <c r="C6" s="88"/>
      <c r="F6" s="88"/>
    </row>
    <row r="7" spans="1:9" ht="16" x14ac:dyDescent="0.35">
      <c r="C7" s="88"/>
      <c r="F7" s="88"/>
    </row>
    <row r="8" spans="1:9" ht="16" x14ac:dyDescent="0.35">
      <c r="C8" s="88"/>
      <c r="F8" s="88"/>
      <c r="H8" s="130" t="s">
        <v>5367</v>
      </c>
      <c r="I8" t="s">
        <v>5559</v>
      </c>
    </row>
    <row r="9" spans="1:9" ht="16" x14ac:dyDescent="0.35">
      <c r="B9" s="133" t="s">
        <v>5367</v>
      </c>
      <c r="C9" s="88" t="s">
        <v>5559</v>
      </c>
      <c r="D9" s="88"/>
      <c r="E9" s="133" t="s">
        <v>5367</v>
      </c>
      <c r="F9" s="88" t="s">
        <v>5559</v>
      </c>
      <c r="G9" s="88"/>
      <c r="H9" s="88"/>
      <c r="I9" s="88"/>
    </row>
    <row r="10" spans="1:9" ht="16" x14ac:dyDescent="0.35">
      <c r="B10" s="88"/>
      <c r="C10" s="88"/>
      <c r="D10" s="88"/>
      <c r="E10" s="88"/>
      <c r="F10" s="88"/>
      <c r="G10" s="88"/>
      <c r="H10" s="133" t="s">
        <v>5488</v>
      </c>
      <c r="I10" s="88" t="s">
        <v>6482</v>
      </c>
    </row>
    <row r="11" spans="1:9" ht="16" x14ac:dyDescent="0.35">
      <c r="B11" s="133" t="s">
        <v>5488</v>
      </c>
      <c r="C11" s="88" t="s">
        <v>6482</v>
      </c>
      <c r="D11" s="88"/>
      <c r="E11" s="133" t="s">
        <v>5488</v>
      </c>
      <c r="F11" s="88" t="s">
        <v>6482</v>
      </c>
      <c r="G11" s="88"/>
      <c r="H11" s="88" t="s">
        <v>25</v>
      </c>
      <c r="I11" s="88">
        <v>6.1633571895340911</v>
      </c>
    </row>
    <row r="12" spans="1:9" ht="16" x14ac:dyDescent="0.35">
      <c r="A12" s="88"/>
      <c r="B12" s="88" t="s">
        <v>25</v>
      </c>
      <c r="C12" s="88">
        <v>6.1633571895340911</v>
      </c>
      <c r="D12" s="88"/>
      <c r="E12" s="88" t="s">
        <v>25</v>
      </c>
      <c r="F12" s="88">
        <v>6.1633571895340911</v>
      </c>
      <c r="G12" s="88"/>
      <c r="H12" s="88" t="s">
        <v>33</v>
      </c>
      <c r="I12" s="88">
        <v>217.33582239455109</v>
      </c>
    </row>
    <row r="13" spans="1:9" ht="16" x14ac:dyDescent="0.35">
      <c r="A13" s="88"/>
      <c r="B13" s="88" t="s">
        <v>5316</v>
      </c>
      <c r="C13" s="88">
        <v>450.92018106638204</v>
      </c>
      <c r="D13" s="88"/>
      <c r="E13" s="88" t="s">
        <v>5321</v>
      </c>
      <c r="F13" s="88">
        <v>10.785513921348731</v>
      </c>
      <c r="G13" s="88"/>
      <c r="H13" s="88" t="s">
        <v>5326</v>
      </c>
      <c r="I13" s="88">
        <v>446.83864319284982</v>
      </c>
    </row>
    <row r="14" spans="1:9" ht="16" x14ac:dyDescent="0.35">
      <c r="A14" s="88"/>
      <c r="B14" s="88" t="s">
        <v>5344</v>
      </c>
      <c r="C14" s="88">
        <v>302.85945483431078</v>
      </c>
      <c r="D14" s="88"/>
      <c r="E14" s="88" t="s">
        <v>5344</v>
      </c>
      <c r="F14" s="88">
        <v>302.85945483431078</v>
      </c>
      <c r="G14" s="88"/>
      <c r="H14" s="88" t="s">
        <v>5318</v>
      </c>
      <c r="I14" s="88">
        <v>156.05445620132812</v>
      </c>
    </row>
    <row r="15" spans="1:9" ht="16" x14ac:dyDescent="0.35">
      <c r="A15" s="88"/>
      <c r="B15" s="88" t="s">
        <v>5322</v>
      </c>
      <c r="C15" s="88">
        <v>1104.6239635003456</v>
      </c>
      <c r="D15" s="88"/>
      <c r="E15" s="88" t="s">
        <v>5324</v>
      </c>
      <c r="F15" s="88">
        <v>1093.8384495789967</v>
      </c>
      <c r="G15" s="88"/>
      <c r="H15" s="88" t="s">
        <v>5321</v>
      </c>
      <c r="I15" s="88">
        <v>10.785513921348731</v>
      </c>
    </row>
    <row r="16" spans="1:9" ht="16" x14ac:dyDescent="0.35">
      <c r="A16" s="90"/>
      <c r="B16" s="88" t="s">
        <v>5560</v>
      </c>
      <c r="C16" s="88">
        <v>21.253629825941257</v>
      </c>
      <c r="D16" s="88"/>
      <c r="E16" s="88" t="s">
        <v>5319</v>
      </c>
      <c r="F16" s="88">
        <v>156.05445620132812</v>
      </c>
      <c r="G16" s="88"/>
      <c r="H16" s="88" t="s">
        <v>5339</v>
      </c>
      <c r="I16" s="88">
        <v>30.543837909101015</v>
      </c>
    </row>
    <row r="17" spans="1:11" ht="16" x14ac:dyDescent="0.35">
      <c r="A17" s="88"/>
      <c r="B17" s="88" t="s">
        <v>5336</v>
      </c>
      <c r="C17" s="88">
        <v>107.04702805648122</v>
      </c>
      <c r="D17" s="88"/>
      <c r="E17" s="88" t="s">
        <v>5336</v>
      </c>
      <c r="F17" s="88">
        <v>107.04702805648122</v>
      </c>
      <c r="G17" s="88"/>
      <c r="H17" s="88" t="s">
        <v>11</v>
      </c>
      <c r="I17" s="88">
        <v>289.30280938760615</v>
      </c>
    </row>
    <row r="18" spans="1:11" ht="16" x14ac:dyDescent="0.35">
      <c r="B18" s="88" t="s">
        <v>5489</v>
      </c>
      <c r="C18" s="88">
        <v>1992.867614472995</v>
      </c>
      <c r="D18" s="88"/>
      <c r="E18" s="88" t="s">
        <v>5343</v>
      </c>
      <c r="F18" s="88">
        <v>21.253629825941257</v>
      </c>
      <c r="G18" s="88"/>
      <c r="H18" s="88" t="s">
        <v>5328</v>
      </c>
      <c r="I18" s="88">
        <v>103.61035490379045</v>
      </c>
    </row>
    <row r="19" spans="1:11" ht="16" x14ac:dyDescent="0.35">
      <c r="B19" s="88"/>
      <c r="C19" s="88"/>
      <c r="D19" s="88"/>
      <c r="E19" s="88" t="s">
        <v>5315</v>
      </c>
      <c r="F19" s="88">
        <v>294.86572486505412</v>
      </c>
      <c r="G19" s="88"/>
      <c r="H19" s="88" t="s">
        <v>5344</v>
      </c>
      <c r="I19" s="88">
        <v>302.85945483431078</v>
      </c>
      <c r="K19" s="70"/>
    </row>
    <row r="20" spans="1:11" ht="16" x14ac:dyDescent="0.35">
      <c r="B20" s="88"/>
      <c r="C20" s="88"/>
      <c r="D20" s="88"/>
      <c r="E20" s="88" t="s">
        <v>5489</v>
      </c>
      <c r="F20" s="88">
        <v>1992.8676144729948</v>
      </c>
      <c r="G20" s="88"/>
      <c r="H20" s="88" t="s">
        <v>15</v>
      </c>
      <c r="I20" s="88">
        <v>26.998491865777478</v>
      </c>
      <c r="K20" s="70"/>
    </row>
    <row r="21" spans="1:11" ht="16" x14ac:dyDescent="0.35">
      <c r="B21" s="88"/>
      <c r="C21" s="88"/>
      <c r="D21" s="88"/>
      <c r="E21" s="88"/>
      <c r="F21" s="88"/>
      <c r="G21" s="88"/>
      <c r="H21" s="88" t="s">
        <v>5314</v>
      </c>
      <c r="I21" s="88">
        <v>264.32188695595312</v>
      </c>
    </row>
    <row r="22" spans="1:11" ht="16" x14ac:dyDescent="0.35">
      <c r="B22" s="88"/>
      <c r="C22" s="88"/>
      <c r="D22" s="88"/>
      <c r="E22" s="88"/>
      <c r="F22" s="88"/>
      <c r="G22" s="88"/>
      <c r="H22" s="88" t="s">
        <v>5336</v>
      </c>
      <c r="I22" s="88">
        <v>107.04702805648122</v>
      </c>
    </row>
    <row r="23" spans="1:11" ht="16" x14ac:dyDescent="0.35">
      <c r="B23" s="88"/>
      <c r="C23" s="88"/>
      <c r="D23" s="88"/>
      <c r="E23" s="88"/>
      <c r="F23" s="88"/>
      <c r="G23" s="88"/>
      <c r="H23" s="88" t="s">
        <v>5332</v>
      </c>
      <c r="I23" s="88">
        <v>9.7523278344219904</v>
      </c>
    </row>
    <row r="24" spans="1:11" ht="16" x14ac:dyDescent="0.35">
      <c r="B24" s="88"/>
      <c r="C24" s="88"/>
      <c r="D24" s="88"/>
      <c r="E24" s="88"/>
      <c r="F24" s="88"/>
      <c r="G24" s="88"/>
      <c r="H24" s="88" t="s">
        <v>5343</v>
      </c>
      <c r="I24" s="88">
        <v>21.253629825941257</v>
      </c>
    </row>
    <row r="25" spans="1:11" ht="16" x14ac:dyDescent="0.35">
      <c r="B25" s="88"/>
      <c r="C25" s="88"/>
      <c r="D25" s="88"/>
      <c r="E25" s="88"/>
      <c r="F25" s="88"/>
      <c r="G25" s="88"/>
      <c r="H25" s="88" t="s">
        <v>5489</v>
      </c>
      <c r="I25" s="88">
        <v>1992.8676144729952</v>
      </c>
    </row>
    <row r="26" spans="1:11" x14ac:dyDescent="0.35">
      <c r="A26" s="90"/>
    </row>
    <row r="27" spans="1:11" x14ac:dyDescent="0.35">
      <c r="A27" s="90"/>
    </row>
    <row r="28" spans="1:11" x14ac:dyDescent="0.35">
      <c r="A28" s="90"/>
    </row>
    <row r="29" spans="1:11" x14ac:dyDescent="0.35">
      <c r="A29" s="90"/>
    </row>
    <row r="30" spans="1:11" x14ac:dyDescent="0.35">
      <c r="A30" s="90"/>
    </row>
    <row r="31" spans="1:11" ht="16" x14ac:dyDescent="0.35">
      <c r="A31" s="90"/>
      <c r="B31" s="88"/>
      <c r="C31" s="88"/>
      <c r="D31" s="88"/>
      <c r="G31" s="88"/>
    </row>
    <row r="32" spans="1:11" x14ac:dyDescent="0.35">
      <c r="A32" s="90"/>
      <c r="E32" s="90"/>
      <c r="F32" s="90"/>
    </row>
    <row r="33" spans="1:9" x14ac:dyDescent="0.35">
      <c r="A33" s="90"/>
      <c r="E33" s="90"/>
      <c r="F33" s="90"/>
    </row>
    <row r="34" spans="1:9" x14ac:dyDescent="0.35">
      <c r="A34" s="90"/>
      <c r="B34" s="90"/>
      <c r="C34" s="90"/>
      <c r="D34" s="90"/>
      <c r="E34" s="90"/>
      <c r="F34" s="90"/>
    </row>
    <row r="37" spans="1:9" x14ac:dyDescent="0.35">
      <c r="F37" s="71"/>
      <c r="G37" s="72"/>
      <c r="H37" s="72"/>
    </row>
    <row r="38" spans="1:9" x14ac:dyDescent="0.35">
      <c r="F38" s="71"/>
      <c r="G38" s="72"/>
      <c r="H38" s="72"/>
    </row>
    <row r="39" spans="1:9" ht="16" x14ac:dyDescent="0.4">
      <c r="B39" s="83"/>
      <c r="C39" s="83"/>
      <c r="D39" s="86" t="s">
        <v>5569</v>
      </c>
      <c r="E39" s="89"/>
      <c r="F39" s="97" t="s">
        <v>5599</v>
      </c>
      <c r="G39" s="84"/>
      <c r="H39" s="85"/>
      <c r="I39" s="85"/>
    </row>
    <row r="40" spans="1:9" x14ac:dyDescent="0.35">
      <c r="B40" s="81" t="s">
        <v>5562</v>
      </c>
      <c r="C40" s="80" t="s">
        <v>5563</v>
      </c>
      <c r="D40" s="73"/>
      <c r="E40" s="74" t="s">
        <v>5562</v>
      </c>
      <c r="F40" s="74" t="s">
        <v>5563</v>
      </c>
      <c r="G40" s="73"/>
      <c r="H40" s="74" t="s">
        <v>5562</v>
      </c>
      <c r="I40" s="74" t="s">
        <v>5563</v>
      </c>
    </row>
    <row r="41" spans="1:9" x14ac:dyDescent="0.35">
      <c r="B41" s="82" t="s">
        <v>25</v>
      </c>
      <c r="C41" s="82">
        <f>GETPIVOTDATA("NUR  DU 05/10/20262",$B$11,"CATEGORIE","ACCESS-ISSUE")</f>
        <v>6.1633571895340911</v>
      </c>
      <c r="D41" s="75"/>
      <c r="E41" s="76" t="s">
        <v>25</v>
      </c>
      <c r="F41" s="76">
        <f>GETPIVOTDATA("NUR  DU 05/10/20262",$E$11,"CAUSE","ACCESS-ISSUE")</f>
        <v>6.1633571895340911</v>
      </c>
      <c r="G41" s="75"/>
      <c r="H41" s="76" t="s">
        <v>25</v>
      </c>
      <c r="I41" s="76">
        <f>GETPIVOTDATA("NUR  DU 05/10/20262",$H$10,"OCM NOMENCLATURE","ACCESS-ISSUE")</f>
        <v>6.1633571895340911</v>
      </c>
    </row>
    <row r="42" spans="1:9" x14ac:dyDescent="0.35">
      <c r="B42" s="82" t="s">
        <v>5316</v>
      </c>
      <c r="C42" s="82">
        <f>GETPIVOTDATA("NUR  DU 05/10/20262",$B$11,"CATEGORIE","ACTIVE")</f>
        <v>450.92018106638204</v>
      </c>
      <c r="D42" s="75"/>
      <c r="E42" s="76" t="s">
        <v>5565</v>
      </c>
      <c r="F42" s="76">
        <f>GETPIVOTDATA("NUR  DU 05/10/20262",$E$11,"CAUSE","ENVTECH")</f>
        <v>10.785513921348731</v>
      </c>
      <c r="G42" s="75"/>
      <c r="H42" s="76" t="s">
        <v>5564</v>
      </c>
      <c r="I42" s="76">
        <f>GETPIVOTDATA("NUR  DU 05/10/20262",$H$10,"OCM NOMENCLATURE","AKTIVCO")</f>
        <v>217.33582239455109</v>
      </c>
    </row>
    <row r="43" spans="1:9" x14ac:dyDescent="0.35">
      <c r="B43" s="82" t="s">
        <v>5344</v>
      </c>
      <c r="C43" s="82">
        <f>GETPIVOTDATA("NUR  DU 05/10/20262",$B$11,"CATEGORIE","No root cause")</f>
        <v>302.85945483431078</v>
      </c>
      <c r="D43" s="75"/>
      <c r="E43" s="76" t="s">
        <v>5344</v>
      </c>
      <c r="F43" s="76">
        <f>GETPIVOTDATA("NUR  DU 05/10/20262",$E$11,"CAUSE","No root cause")</f>
        <v>302.85945483431078</v>
      </c>
      <c r="G43" s="75"/>
      <c r="H43" s="76" t="s">
        <v>5326</v>
      </c>
      <c r="I43" s="76">
        <f>GETPIVOTDATA("NUR  DU 05/10/20262",$H$10,"OCM NOMENCLATURE","AKTIVCO GRID ONLY")</f>
        <v>446.83864319284982</v>
      </c>
    </row>
    <row r="44" spans="1:9" x14ac:dyDescent="0.35">
      <c r="B44" s="82" t="s">
        <v>5322</v>
      </c>
      <c r="C44" s="82">
        <f>GETPIVOTDATA("NUR  DU 05/10/20262",$B$11,"CATEGORIE","PASSIVE")</f>
        <v>1104.6239635003456</v>
      </c>
      <c r="D44" s="77"/>
      <c r="E44" s="76" t="s">
        <v>5324</v>
      </c>
      <c r="F44" s="76">
        <f>GETPIVOTDATA("NUR  DU 05/10/20262",$E$11,"CAUSE","POWER ISSUE")</f>
        <v>1093.8384495789967</v>
      </c>
      <c r="G44" s="77"/>
      <c r="H44" s="76" t="s">
        <v>5566</v>
      </c>
      <c r="I44" s="76">
        <f>GETPIVOTDATA("NUR  DU 05/10/20262",$H$10,"OCM NOMENCLATURE","BSS")</f>
        <v>156.05445620132812</v>
      </c>
    </row>
    <row r="45" spans="1:9" x14ac:dyDescent="0.35">
      <c r="B45" s="82" t="s">
        <v>5560</v>
      </c>
      <c r="C45" s="82">
        <f>GETPIVOTDATA("NUR  DU 05/10/20262",$B$11,"CATEGORIE","PLANNED WORKS")</f>
        <v>21.253629825941257</v>
      </c>
      <c r="D45" s="75"/>
      <c r="E45" s="76" t="s">
        <v>5319</v>
      </c>
      <c r="F45" s="76">
        <f>GETPIVOTDATA("NUR  DU 05/10/20262",$E$11,"CAUSE","RAN ISSUE")</f>
        <v>156.05445620132812</v>
      </c>
      <c r="G45" s="75"/>
      <c r="H45" s="76" t="s">
        <v>5321</v>
      </c>
      <c r="I45" s="76">
        <f>GETPIVOTDATA("NUR  DU 05/10/20262",$H$10,"OCM NOMENCLATURE","ENVTECH")</f>
        <v>10.785513921348731</v>
      </c>
    </row>
    <row r="46" spans="1:9" x14ac:dyDescent="0.35">
      <c r="B46" s="131" t="s">
        <v>5336</v>
      </c>
      <c r="C46" s="131">
        <f>GETPIVOTDATA("NUR  DU 05/10/20262",$B$11,"CATEGORIE","SPARE-ISSUE")</f>
        <v>107.04702805648122</v>
      </c>
      <c r="D46" s="75"/>
      <c r="E46" s="76" t="s">
        <v>5336</v>
      </c>
      <c r="F46" s="76">
        <f>GETPIVOTDATA("NUR  DU 05/10/20262",$E$11,"CAUSE","SPARE-ISSUE")</f>
        <v>107.04702805648122</v>
      </c>
      <c r="G46" s="75"/>
      <c r="H46" s="76" t="s">
        <v>5339</v>
      </c>
      <c r="I46" s="76">
        <f>GETPIVOTDATA("NUR  DU 05/10/20262",$H$10,"OCM NOMENCLATURE","Fiber AOF")</f>
        <v>30.543837909101015</v>
      </c>
    </row>
    <row r="47" spans="1:9" x14ac:dyDescent="0.35">
      <c r="B47" s="132" t="s">
        <v>5489</v>
      </c>
      <c r="C47" s="132">
        <f>GETPIVOTDATA("NUR  DU 05/10/20262",$B$11)</f>
        <v>1992.867614472995</v>
      </c>
      <c r="D47" s="75"/>
      <c r="E47" s="76" t="s">
        <v>5560</v>
      </c>
      <c r="F47" s="76">
        <f>GETPIVOTDATA("NUR  DU 05/10/20262",$E$11,"CAUSE","TRAVAUX OCM")</f>
        <v>21.253629825941257</v>
      </c>
      <c r="G47" s="75"/>
      <c r="H47" s="76" t="s">
        <v>11</v>
      </c>
      <c r="I47" s="76">
        <f>GETPIVOTDATA("NUR  DU 05/10/20262",$H$10,"OCM NOMENCLATURE","IHS")</f>
        <v>289.30280938760615</v>
      </c>
    </row>
    <row r="48" spans="1:9" x14ac:dyDescent="0.35">
      <c r="D48" s="75"/>
      <c r="E48" s="78" t="s">
        <v>5315</v>
      </c>
      <c r="F48" s="78">
        <f>GETPIVOTDATA("NUR  DU 05/10/20262",$E$11,"CAUSE","TX ISSUE")</f>
        <v>294.86572486505412</v>
      </c>
      <c r="G48" s="75"/>
      <c r="H48" s="76" t="s">
        <v>5328</v>
      </c>
      <c r="I48" s="76">
        <f>GETPIVOTDATA("NUR  DU 05/10/20262",$H$10,"OCM NOMENCLATURE","IHS GRID ONLY")</f>
        <v>103.61035490379045</v>
      </c>
    </row>
    <row r="49" spans="1:9" x14ac:dyDescent="0.35">
      <c r="B49" s="75"/>
      <c r="C49" s="75"/>
      <c r="D49" s="75"/>
      <c r="E49" s="79" t="s">
        <v>5489</v>
      </c>
      <c r="F49" s="79">
        <f>GETPIVOTDATA("NUR  DU 05/10/20262",$E$11)</f>
        <v>1992.8676144729948</v>
      </c>
      <c r="G49" s="75"/>
      <c r="H49" s="76" t="s">
        <v>5344</v>
      </c>
      <c r="I49" s="76">
        <f>GETPIVOTDATA("NUR  DU 05/10/20262",$H$10,"OCM NOMENCLATURE","No root cause")</f>
        <v>302.85945483431078</v>
      </c>
    </row>
    <row r="50" spans="1:9" x14ac:dyDescent="0.35">
      <c r="B50" s="75"/>
      <c r="C50" s="75"/>
      <c r="D50" s="75"/>
      <c r="E50" s="75"/>
      <c r="F50" s="75"/>
      <c r="G50" s="75"/>
      <c r="H50" s="76" t="s">
        <v>5567</v>
      </c>
      <c r="I50" s="76">
        <f>GETPIVOTDATA("NUR  DU 05/10/20262",$H$10,"OCM NOMENCLATURE","Partners")</f>
        <v>26.998491865777478</v>
      </c>
    </row>
    <row r="51" spans="1:9" x14ac:dyDescent="0.35">
      <c r="B51" s="75"/>
      <c r="C51" s="75"/>
      <c r="D51" s="75"/>
      <c r="E51" s="75"/>
      <c r="F51" s="75"/>
      <c r="G51" s="75"/>
      <c r="H51" s="76" t="s">
        <v>5568</v>
      </c>
      <c r="I51" s="76">
        <f>GETPIVOTDATA("NUR  DU 05/10/20262",$H$10,"OCM NOMENCLATURE","PDH")</f>
        <v>264.32188695595312</v>
      </c>
    </row>
    <row r="52" spans="1:9" x14ac:dyDescent="0.35">
      <c r="B52" s="75"/>
      <c r="C52" s="75"/>
      <c r="D52" s="75"/>
      <c r="E52" s="75"/>
      <c r="F52" s="75"/>
      <c r="G52" s="75"/>
      <c r="H52" s="76" t="s">
        <v>5336</v>
      </c>
      <c r="I52" s="76">
        <f>GETPIVOTDATA("NUR  DU 05/10/20262",$H$10,"OCM NOMENCLATURE","SPARE-ISSUE")</f>
        <v>107.04702805648122</v>
      </c>
    </row>
    <row r="53" spans="1:9" x14ac:dyDescent="0.35">
      <c r="B53" s="75"/>
      <c r="C53" s="75"/>
      <c r="D53" s="75"/>
      <c r="E53" s="75"/>
      <c r="F53" s="75"/>
      <c r="G53" s="75"/>
      <c r="H53" s="76" t="s">
        <v>5560</v>
      </c>
      <c r="I53" s="76">
        <f>GETPIVOTDATA("NUR  DU 05/10/20262",$H$10,"OCM NOMENCLATURE","TRAVAUX OCM")</f>
        <v>21.253629825941257</v>
      </c>
    </row>
    <row r="54" spans="1:9" x14ac:dyDescent="0.35">
      <c r="B54" s="75"/>
      <c r="C54" s="75"/>
      <c r="D54" s="75"/>
      <c r="E54" s="75"/>
      <c r="F54" s="75"/>
      <c r="G54" s="75"/>
      <c r="H54" s="80" t="s">
        <v>5489</v>
      </c>
      <c r="I54" s="80">
        <f>GETPIVOTDATA("NUR  DU 05/10/20262",$H$10)</f>
        <v>1992.8676144729952</v>
      </c>
    </row>
    <row r="55" spans="1:9" x14ac:dyDescent="0.35">
      <c r="A55" s="75"/>
      <c r="B55" s="75"/>
      <c r="C55" s="75"/>
      <c r="D55" s="75"/>
      <c r="E55" s="75"/>
      <c r="F55" s="75"/>
    </row>
    <row r="57" spans="1:9" x14ac:dyDescent="0.35">
      <c r="B57" t="s">
        <v>886</v>
      </c>
    </row>
  </sheetData>
  <conditionalFormatting sqref="B41:C46">
    <cfRule type="colorScale" priority="3">
      <colorScale>
        <cfvo type="min"/>
        <cfvo type="max"/>
        <color rgb="FFFCFCFF"/>
        <color rgb="FFF8696B"/>
      </colorScale>
    </cfRule>
  </conditionalFormatting>
  <conditionalFormatting sqref="E41:F48">
    <cfRule type="colorScale" priority="2">
      <colorScale>
        <cfvo type="min"/>
        <cfvo type="max"/>
        <color rgb="FFFCFCFF"/>
        <color rgb="FFF8696B"/>
      </colorScale>
    </cfRule>
  </conditionalFormatting>
  <conditionalFormatting sqref="H41:I53">
    <cfRule type="colorScale" priority="621">
      <colorScale>
        <cfvo type="min"/>
        <cfvo type="max"/>
        <color rgb="FFFCFCFF"/>
        <color rgb="FFF8696B"/>
      </colorScale>
    </cfRule>
  </conditionalFormatting>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157"/>
  <sheetViews>
    <sheetView tabSelected="1" zoomScale="70" zoomScaleNormal="70" workbookViewId="0">
      <pane ySplit="1" topLeftCell="A17" activePane="bottomLeft" state="frozen"/>
      <selection pane="bottomLeft" activeCell="E22" sqref="E22"/>
    </sheetView>
  </sheetViews>
  <sheetFormatPr defaultRowHeight="14.5" x14ac:dyDescent="0.35"/>
  <cols>
    <col min="1" max="1" width="16.7265625" customWidth="1"/>
    <col min="2" max="2" width="26.36328125" customWidth="1"/>
    <col min="3" max="3" width="24.36328125" customWidth="1"/>
    <col min="4" max="4" width="20.6328125" style="71" customWidth="1"/>
    <col min="5" max="5" width="16.453125" customWidth="1"/>
    <col min="6" max="6" width="32.08984375" style="99" customWidth="1"/>
  </cols>
  <sheetData>
    <row r="1" spans="1:6" s="58" customFormat="1" x14ac:dyDescent="0.35">
      <c r="A1" s="101" t="s">
        <v>5550</v>
      </c>
      <c r="B1" s="101" t="s">
        <v>5552</v>
      </c>
      <c r="C1" s="101" t="s">
        <v>5553</v>
      </c>
      <c r="D1" s="101" t="s">
        <v>5551</v>
      </c>
      <c r="E1" s="101" t="s">
        <v>5549</v>
      </c>
      <c r="F1" s="102" t="s">
        <v>5556</v>
      </c>
    </row>
    <row r="2" spans="1:6" ht="17" customHeight="1" x14ac:dyDescent="0.35">
      <c r="A2" s="103"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ADM_138</v>
      </c>
      <c r="B2" s="103" t="s">
        <v>5619</v>
      </c>
      <c r="C2" s="103" t="s">
        <v>5620</v>
      </c>
      <c r="D2" s="103" t="s">
        <v>5621</v>
      </c>
      <c r="E2" s="103"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ADM_138</v>
      </c>
      <c r="F2" s="103" t="s">
        <v>5694</v>
      </c>
    </row>
    <row r="3" spans="1:6" x14ac:dyDescent="0.35">
      <c r="A3" s="103"/>
      <c r="B3" s="104" t="s">
        <v>5684</v>
      </c>
      <c r="C3" s="105"/>
      <c r="D3" s="103" t="s">
        <v>5622</v>
      </c>
      <c r="E3" s="103"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ADM_201</v>
      </c>
      <c r="F3" s="103" t="s">
        <v>5694</v>
      </c>
    </row>
    <row r="4" spans="1:6" x14ac:dyDescent="0.35">
      <c r="A4" s="103"/>
      <c r="B4" s="104"/>
      <c r="C4" s="105"/>
      <c r="D4" s="103" t="s">
        <v>5623</v>
      </c>
      <c r="E4" s="103" t="str">
        <f t="shared" si="0"/>
        <v>ADM_052</v>
      </c>
      <c r="F4" s="103" t="s">
        <v>5694</v>
      </c>
    </row>
    <row r="5" spans="1:6" x14ac:dyDescent="0.35">
      <c r="A5" s="103"/>
      <c r="B5" s="103"/>
      <c r="C5" s="105"/>
      <c r="D5" s="103" t="s">
        <v>5624</v>
      </c>
      <c r="E5" s="103" t="str">
        <f t="shared" si="0"/>
        <v>ADM_045</v>
      </c>
      <c r="F5" s="103" t="s">
        <v>5694</v>
      </c>
    </row>
    <row r="6" spans="1:6" x14ac:dyDescent="0.35">
      <c r="A6" s="103"/>
      <c r="B6" s="103"/>
      <c r="C6" s="105"/>
      <c r="D6" s="103" t="s">
        <v>5625</v>
      </c>
      <c r="E6" s="103" t="str">
        <f t="shared" si="0"/>
        <v>ADM_021</v>
      </c>
      <c r="F6" s="103" t="s">
        <v>5694</v>
      </c>
    </row>
    <row r="7" spans="1:6" x14ac:dyDescent="0.35">
      <c r="A7" s="103"/>
      <c r="B7" s="103"/>
      <c r="C7" s="103"/>
      <c r="D7" s="103" t="s">
        <v>5619</v>
      </c>
      <c r="E7" s="103" t="str">
        <f t="shared" si="0"/>
        <v>ADM_010</v>
      </c>
      <c r="F7" s="103" t="s">
        <v>5694</v>
      </c>
    </row>
    <row r="8" spans="1:6" x14ac:dyDescent="0.35">
      <c r="A8" s="103"/>
      <c r="B8" s="103"/>
      <c r="C8" s="105"/>
      <c r="D8" s="103" t="s">
        <v>5626</v>
      </c>
      <c r="E8" s="103" t="str">
        <f t="shared" si="0"/>
        <v>ADM_119</v>
      </c>
      <c r="F8" s="103" t="s">
        <v>5694</v>
      </c>
    </row>
    <row r="9" spans="1:6" x14ac:dyDescent="0.35">
      <c r="A9" s="103"/>
      <c r="B9" s="103" t="s">
        <v>5627</v>
      </c>
      <c r="C9" s="103" t="s">
        <v>5628</v>
      </c>
      <c r="D9" s="103" t="s">
        <v>5629</v>
      </c>
      <c r="E9" s="103" t="str">
        <f t="shared" si="0"/>
        <v>EXN_144</v>
      </c>
      <c r="F9" s="103" t="s">
        <v>5693</v>
      </c>
    </row>
    <row r="10" spans="1:6" x14ac:dyDescent="0.35">
      <c r="A10" s="103"/>
      <c r="B10" s="103"/>
      <c r="C10" s="103"/>
      <c r="D10" s="103" t="s">
        <v>5627</v>
      </c>
      <c r="E10" s="103" t="str">
        <f t="shared" si="0"/>
        <v>EXN_096</v>
      </c>
      <c r="F10" s="103" t="s">
        <v>5693</v>
      </c>
    </row>
    <row r="11" spans="1:6" x14ac:dyDescent="0.35">
      <c r="A11" s="103"/>
      <c r="B11" s="103"/>
      <c r="C11" s="103"/>
      <c r="D11" s="103" t="s">
        <v>5630</v>
      </c>
      <c r="E11" s="103" t="str">
        <f t="shared" si="0"/>
        <v>EXN_577</v>
      </c>
      <c r="F11" s="103" t="s">
        <v>5693</v>
      </c>
    </row>
    <row r="12" spans="1:6" x14ac:dyDescent="0.35">
      <c r="A12" s="103"/>
      <c r="B12" s="103"/>
      <c r="C12" s="103"/>
      <c r="D12" s="103" t="s">
        <v>5631</v>
      </c>
      <c r="E12" s="103" t="str">
        <f t="shared" si="0"/>
        <v>EXN_366</v>
      </c>
      <c r="F12" s="103" t="s">
        <v>5693</v>
      </c>
    </row>
    <row r="13" spans="1:6" x14ac:dyDescent="0.35">
      <c r="A13" s="103"/>
      <c r="B13" s="104"/>
      <c r="C13" s="105"/>
      <c r="D13" s="103" t="s">
        <v>5632</v>
      </c>
      <c r="E13" s="103" t="str">
        <f t="shared" si="0"/>
        <v>EXN_205</v>
      </c>
      <c r="F13" s="103" t="s">
        <v>5693</v>
      </c>
    </row>
    <row r="14" spans="1:6" x14ac:dyDescent="0.35">
      <c r="A14" s="103"/>
      <c r="B14" s="103"/>
      <c r="C14" s="105"/>
      <c r="D14" s="103" t="s">
        <v>5633</v>
      </c>
      <c r="E14" s="103" t="str">
        <f t="shared" si="0"/>
        <v>EXN_291</v>
      </c>
      <c r="F14" s="103" t="s">
        <v>5693</v>
      </c>
    </row>
    <row r="15" spans="1:6" x14ac:dyDescent="0.35">
      <c r="A15" s="103"/>
      <c r="B15" s="103"/>
      <c r="C15" s="103"/>
      <c r="D15" s="103" t="s">
        <v>5634</v>
      </c>
      <c r="E15" s="103" t="str">
        <f t="shared" si="0"/>
        <v>EXN_519</v>
      </c>
      <c r="F15" s="103" t="s">
        <v>5693</v>
      </c>
    </row>
    <row r="16" spans="1:6" x14ac:dyDescent="0.35">
      <c r="A16" s="103"/>
      <c r="B16" s="103" t="s">
        <v>5635</v>
      </c>
      <c r="C16" s="103" t="s">
        <v>5636</v>
      </c>
      <c r="D16" s="103" t="s">
        <v>5635</v>
      </c>
      <c r="E16" s="103" t="str">
        <f t="shared" si="0"/>
        <v>EST_055</v>
      </c>
      <c r="F16" s="103" t="s">
        <v>5984</v>
      </c>
    </row>
    <row r="17" spans="1:6" x14ac:dyDescent="0.35">
      <c r="A17" s="103"/>
      <c r="B17" s="103"/>
      <c r="C17" s="103"/>
      <c r="D17" s="103" t="s">
        <v>5637</v>
      </c>
      <c r="E17" s="103" t="str">
        <f t="shared" si="0"/>
        <v>EST_204</v>
      </c>
      <c r="F17" s="103" t="s">
        <v>5984</v>
      </c>
    </row>
    <row r="18" spans="1:6" x14ac:dyDescent="0.35">
      <c r="A18" s="103"/>
      <c r="B18" s="103"/>
      <c r="C18" s="103"/>
      <c r="D18" s="103" t="s">
        <v>5638</v>
      </c>
      <c r="E18" s="103" t="str">
        <f t="shared" si="0"/>
        <v>EST_080</v>
      </c>
      <c r="F18" s="103" t="s">
        <v>5984</v>
      </c>
    </row>
    <row r="19" spans="1:6" x14ac:dyDescent="0.35">
      <c r="A19" s="103"/>
      <c r="B19" s="103"/>
      <c r="C19" s="103"/>
      <c r="D19" s="103" t="s">
        <v>5639</v>
      </c>
      <c r="E19" s="103" t="str">
        <f t="shared" si="0"/>
        <v>EST_206</v>
      </c>
      <c r="F19" s="103" t="s">
        <v>5984</v>
      </c>
    </row>
    <row r="20" spans="1:6" ht="23.5" customHeight="1" x14ac:dyDescent="0.35">
      <c r="A20" s="103"/>
      <c r="B20" s="103"/>
      <c r="C20" s="103"/>
      <c r="D20" s="103" t="s">
        <v>5640</v>
      </c>
      <c r="E20" s="103" t="str">
        <f t="shared" si="0"/>
        <v>EST_199</v>
      </c>
      <c r="F20" s="103" t="s">
        <v>5984</v>
      </c>
    </row>
    <row r="21" spans="1:6" x14ac:dyDescent="0.35">
      <c r="A21" s="103"/>
      <c r="B21" s="103"/>
      <c r="C21" s="103"/>
      <c r="D21" s="103" t="s">
        <v>5641</v>
      </c>
      <c r="E21" s="103" t="str">
        <f t="shared" si="0"/>
        <v>ADM_156</v>
      </c>
      <c r="F21" s="103" t="s">
        <v>5984</v>
      </c>
    </row>
    <row r="22" spans="1:6" x14ac:dyDescent="0.35">
      <c r="A22" s="103"/>
      <c r="B22" s="103"/>
      <c r="C22" s="103"/>
      <c r="D22" s="103" t="s">
        <v>5642</v>
      </c>
      <c r="E22" s="103" t="str">
        <f t="shared" si="0"/>
        <v>EST_118</v>
      </c>
      <c r="F22" s="103" t="s">
        <v>5984</v>
      </c>
    </row>
    <row r="23" spans="1:6" x14ac:dyDescent="0.35">
      <c r="A23" s="103"/>
      <c r="B23" s="103"/>
      <c r="C23" s="103"/>
      <c r="D23" s="103" t="s">
        <v>5643</v>
      </c>
      <c r="E23" s="103" t="str">
        <f t="shared" si="0"/>
        <v>EST_144</v>
      </c>
      <c r="F23" s="103" t="s">
        <v>5984</v>
      </c>
    </row>
    <row r="24" spans="1:6" x14ac:dyDescent="0.35">
      <c r="A24" s="103"/>
      <c r="B24" s="103"/>
      <c r="C24" s="103"/>
      <c r="D24" s="103" t="s">
        <v>5644</v>
      </c>
      <c r="E24" s="103" t="str">
        <f t="shared" si="0"/>
        <v>EST_156</v>
      </c>
      <c r="F24" s="103" t="s">
        <v>5984</v>
      </c>
    </row>
    <row r="25" spans="1:6" x14ac:dyDescent="0.35">
      <c r="A25" s="103"/>
      <c r="B25" s="103"/>
      <c r="C25" s="103"/>
      <c r="D25" s="103" t="s">
        <v>5645</v>
      </c>
      <c r="E25" s="103" t="str">
        <f t="shared" si="0"/>
        <v>EST_244</v>
      </c>
      <c r="F25" s="103" t="s">
        <v>5984</v>
      </c>
    </row>
    <row r="26" spans="1:6" x14ac:dyDescent="0.35">
      <c r="A26" s="103"/>
      <c r="B26" s="103"/>
      <c r="C26" s="103"/>
      <c r="D26" s="103" t="s">
        <v>5646</v>
      </c>
      <c r="E26" s="103" t="str">
        <f t="shared" si="0"/>
        <v>EST_236</v>
      </c>
      <c r="F26" s="103" t="s">
        <v>5984</v>
      </c>
    </row>
    <row r="27" spans="1:6" x14ac:dyDescent="0.35">
      <c r="A27" s="103"/>
      <c r="B27" s="103" t="s">
        <v>5647</v>
      </c>
      <c r="C27" s="103" t="s">
        <v>5648</v>
      </c>
      <c r="D27" s="103" t="s">
        <v>5649</v>
      </c>
      <c r="E27" s="103" t="str">
        <f t="shared" si="0"/>
        <v>EXN_251</v>
      </c>
      <c r="F27" s="117" t="s">
        <v>5692</v>
      </c>
    </row>
    <row r="28" spans="1:6" x14ac:dyDescent="0.35">
      <c r="A28" s="103"/>
      <c r="B28" s="103"/>
      <c r="C28" s="103"/>
      <c r="D28" s="103" t="s">
        <v>5650</v>
      </c>
      <c r="E28" s="103" t="str">
        <f t="shared" si="0"/>
        <v>EXN_042</v>
      </c>
      <c r="F28" s="117" t="s">
        <v>5692</v>
      </c>
    </row>
    <row r="29" spans="1:6" x14ac:dyDescent="0.35">
      <c r="A29" s="103"/>
      <c r="B29" s="103"/>
      <c r="C29" s="103"/>
      <c r="D29" s="103" t="s">
        <v>5651</v>
      </c>
      <c r="E29" s="103" t="str">
        <f t="shared" si="0"/>
        <v>EXN_104</v>
      </c>
      <c r="F29" s="117" t="s">
        <v>5692</v>
      </c>
    </row>
    <row r="30" spans="1:6" x14ac:dyDescent="0.35">
      <c r="A30" s="103"/>
      <c r="B30" s="103"/>
      <c r="C30" s="103"/>
      <c r="D30" s="103" t="s">
        <v>5647</v>
      </c>
      <c r="E30" s="103" t="str">
        <f t="shared" si="0"/>
        <v>EXN_007</v>
      </c>
      <c r="F30" s="117" t="s">
        <v>5692</v>
      </c>
    </row>
    <row r="31" spans="1:6" x14ac:dyDescent="0.35">
      <c r="A31" s="103"/>
      <c r="B31" s="103"/>
      <c r="C31" s="103"/>
      <c r="D31" s="103" t="s">
        <v>5652</v>
      </c>
      <c r="E31" s="103" t="str">
        <f t="shared" si="0"/>
        <v>EXN_408</v>
      </c>
      <c r="F31" s="117" t="s">
        <v>5692</v>
      </c>
    </row>
    <row r="32" spans="1:6" x14ac:dyDescent="0.35">
      <c r="A32" s="103"/>
      <c r="B32" s="103"/>
      <c r="C32" s="103"/>
      <c r="D32" s="103" t="s">
        <v>5653</v>
      </c>
      <c r="E32" s="103" t="str">
        <f t="shared" si="0"/>
        <v>EXN_308</v>
      </c>
      <c r="F32" s="117" t="s">
        <v>5692</v>
      </c>
    </row>
    <row r="33" spans="1:6" x14ac:dyDescent="0.35">
      <c r="A33" s="103"/>
      <c r="B33" s="103"/>
      <c r="C33" s="103"/>
      <c r="D33" s="103" t="s">
        <v>5654</v>
      </c>
      <c r="E33" s="103" t="str">
        <f t="shared" si="0"/>
        <v>EXN_314</v>
      </c>
      <c r="F33" s="117" t="s">
        <v>5692</v>
      </c>
    </row>
    <row r="34" spans="1:6" x14ac:dyDescent="0.35">
      <c r="A34" s="103"/>
      <c r="B34" s="103"/>
      <c r="C34" s="103"/>
      <c r="D34" s="103" t="s">
        <v>5655</v>
      </c>
      <c r="E34" s="103" t="str">
        <f t="shared" si="0"/>
        <v>EXN_262</v>
      </c>
      <c r="F34" s="117" t="s">
        <v>5692</v>
      </c>
    </row>
    <row r="35" spans="1:6" x14ac:dyDescent="0.35">
      <c r="A35" s="103"/>
      <c r="B35" s="103"/>
      <c r="C35" s="103"/>
      <c r="D35" s="103" t="s">
        <v>5656</v>
      </c>
      <c r="E35" s="103" t="str">
        <f t="shared" si="0"/>
        <v>EXN_263</v>
      </c>
      <c r="F35" s="117" t="s">
        <v>5692</v>
      </c>
    </row>
    <row r="36" spans="1:6" x14ac:dyDescent="0.35">
      <c r="A36" s="103"/>
      <c r="B36" s="103"/>
      <c r="C36" s="103"/>
      <c r="D36" s="103" t="s">
        <v>5657</v>
      </c>
      <c r="E36" s="103" t="str">
        <f t="shared" si="0"/>
        <v>EXN_294</v>
      </c>
      <c r="F36" s="117" t="s">
        <v>5692</v>
      </c>
    </row>
    <row r="37" spans="1:6" x14ac:dyDescent="0.35">
      <c r="A37" s="103"/>
      <c r="B37" s="103"/>
      <c r="C37" s="103"/>
      <c r="D37" s="103" t="s">
        <v>5658</v>
      </c>
      <c r="E37" s="103" t="str">
        <f t="shared" si="0"/>
        <v>EXN_421</v>
      </c>
      <c r="F37" s="117" t="s">
        <v>5692</v>
      </c>
    </row>
    <row r="38" spans="1:6" x14ac:dyDescent="0.35">
      <c r="A38" s="103"/>
      <c r="B38" s="103"/>
      <c r="C38" s="103"/>
      <c r="D38" s="103" t="s">
        <v>5659</v>
      </c>
      <c r="E38" s="103" t="str">
        <f t="shared" si="0"/>
        <v>EXN_435</v>
      </c>
      <c r="F38" s="117" t="s">
        <v>5692</v>
      </c>
    </row>
    <row r="39" spans="1:6" x14ac:dyDescent="0.35">
      <c r="A39" s="103"/>
      <c r="B39" s="103"/>
      <c r="C39" s="103"/>
      <c r="D39" s="103" t="s">
        <v>5660</v>
      </c>
      <c r="E39" s="103" t="str">
        <f t="shared" si="0"/>
        <v>EXN_428</v>
      </c>
      <c r="F39" s="117" t="s">
        <v>5692</v>
      </c>
    </row>
    <row r="40" spans="1:6" x14ac:dyDescent="0.35">
      <c r="A40" s="103"/>
      <c r="B40" s="103"/>
      <c r="C40" s="103"/>
      <c r="D40" s="103" t="s">
        <v>5661</v>
      </c>
      <c r="E40" s="103" t="str">
        <f t="shared" si="0"/>
        <v>EXN_427</v>
      </c>
      <c r="F40" s="117" t="s">
        <v>5692</v>
      </c>
    </row>
    <row r="41" spans="1:6" x14ac:dyDescent="0.35">
      <c r="A41" s="103"/>
      <c r="B41" s="103" t="s">
        <v>5662</v>
      </c>
      <c r="C41" s="103" t="s">
        <v>5663</v>
      </c>
      <c r="D41" s="103" t="s">
        <v>5664</v>
      </c>
      <c r="E41" s="103" t="str">
        <f t="shared" si="0"/>
        <v>LIT_827</v>
      </c>
      <c r="F41" s="117" t="s">
        <v>5691</v>
      </c>
    </row>
    <row r="42" spans="1:6" x14ac:dyDescent="0.35">
      <c r="A42" s="103"/>
      <c r="B42" s="103"/>
      <c r="C42" s="103"/>
      <c r="D42" s="103" t="s">
        <v>5665</v>
      </c>
      <c r="E42" s="103" t="str">
        <f t="shared" si="0"/>
        <v>LIT_685</v>
      </c>
      <c r="F42" s="117" t="s">
        <v>5691</v>
      </c>
    </row>
    <row r="43" spans="1:6" x14ac:dyDescent="0.35">
      <c r="A43" s="103"/>
      <c r="B43" s="103"/>
      <c r="C43" s="103"/>
      <c r="D43" s="103" t="s">
        <v>5666</v>
      </c>
      <c r="E43" s="103" t="str">
        <f t="shared" si="0"/>
        <v>LIT_563</v>
      </c>
      <c r="F43" s="117" t="s">
        <v>5691</v>
      </c>
    </row>
    <row r="44" spans="1:6" x14ac:dyDescent="0.35">
      <c r="A44" s="103"/>
      <c r="B44" s="103"/>
      <c r="C44" s="103"/>
      <c r="D44" s="103" t="s">
        <v>5667</v>
      </c>
      <c r="E44" s="103" t="str">
        <f t="shared" si="0"/>
        <v>LIT_851</v>
      </c>
      <c r="F44" s="117" t="s">
        <v>5691</v>
      </c>
    </row>
    <row r="45" spans="1:6" x14ac:dyDescent="0.35">
      <c r="A45" s="103"/>
      <c r="B45" s="103"/>
      <c r="C45" s="103"/>
      <c r="D45" s="103" t="s">
        <v>5668</v>
      </c>
      <c r="E45" s="103" t="str">
        <f t="shared" si="0"/>
        <v>LIT_766</v>
      </c>
      <c r="F45" s="117" t="s">
        <v>5691</v>
      </c>
    </row>
    <row r="46" spans="1:6" x14ac:dyDescent="0.35">
      <c r="A46" s="103"/>
      <c r="B46" s="103"/>
      <c r="C46" s="103"/>
      <c r="D46" s="103" t="s">
        <v>5662</v>
      </c>
      <c r="E46" s="103" t="str">
        <f t="shared" si="0"/>
        <v>LIT_620</v>
      </c>
      <c r="F46" s="117" t="s">
        <v>5691</v>
      </c>
    </row>
    <row r="47" spans="1:6" x14ac:dyDescent="0.35">
      <c r="A47" s="103"/>
      <c r="B47" s="103"/>
      <c r="C47" s="103"/>
      <c r="D47" s="103" t="s">
        <v>5669</v>
      </c>
      <c r="E47" s="103" t="str">
        <f t="shared" si="0"/>
        <v>LIT_102</v>
      </c>
      <c r="F47" s="117" t="s">
        <v>5691</v>
      </c>
    </row>
    <row r="48" spans="1:6" x14ac:dyDescent="0.35">
      <c r="A48" s="103"/>
      <c r="B48" s="103"/>
      <c r="C48" s="103"/>
      <c r="D48" s="103" t="s">
        <v>5670</v>
      </c>
      <c r="E48" s="103" t="str">
        <f t="shared" si="0"/>
        <v>LIT_164</v>
      </c>
      <c r="F48" s="117" t="s">
        <v>5691</v>
      </c>
    </row>
    <row r="49" spans="1:6" x14ac:dyDescent="0.35">
      <c r="A49" s="103"/>
      <c r="B49" s="103" t="s">
        <v>5671</v>
      </c>
      <c r="C49" s="103" t="s">
        <v>5672</v>
      </c>
      <c r="D49" s="103" t="s">
        <v>5673</v>
      </c>
      <c r="E49" s="103" t="str">
        <f t="shared" si="0"/>
        <v>CTR_513</v>
      </c>
      <c r="F49" s="117" t="s">
        <v>5690</v>
      </c>
    </row>
    <row r="50" spans="1:6" x14ac:dyDescent="0.35">
      <c r="A50" s="103"/>
      <c r="B50" s="103"/>
      <c r="C50" s="103"/>
      <c r="D50" s="103" t="s">
        <v>5674</v>
      </c>
      <c r="E50" s="103" t="str">
        <f t="shared" si="0"/>
        <v>CTR_529</v>
      </c>
      <c r="F50" s="117" t="s">
        <v>5690</v>
      </c>
    </row>
    <row r="51" spans="1:6" x14ac:dyDescent="0.35">
      <c r="A51" s="103"/>
      <c r="B51" s="103"/>
      <c r="C51" s="103"/>
      <c r="D51" s="103" t="s">
        <v>5675</v>
      </c>
      <c r="E51" s="103" t="str">
        <f t="shared" si="0"/>
        <v>CTR_551</v>
      </c>
      <c r="F51" s="117" t="s">
        <v>5690</v>
      </c>
    </row>
    <row r="52" spans="1:6" x14ac:dyDescent="0.35">
      <c r="A52" s="103"/>
      <c r="B52" s="103"/>
      <c r="C52" s="103"/>
      <c r="D52" s="103" t="s">
        <v>5671</v>
      </c>
      <c r="E52" s="103" t="str">
        <f t="shared" si="0"/>
        <v>CTR_750</v>
      </c>
      <c r="F52" s="117" t="s">
        <v>5690</v>
      </c>
    </row>
    <row r="53" spans="1:6" x14ac:dyDescent="0.35">
      <c r="A53" s="103"/>
      <c r="B53" s="103"/>
      <c r="C53" s="103"/>
      <c r="D53" s="103" t="s">
        <v>5676</v>
      </c>
      <c r="E53" s="103" t="str">
        <f t="shared" si="0"/>
        <v>CTR_451</v>
      </c>
      <c r="F53" s="117" t="s">
        <v>5690</v>
      </c>
    </row>
    <row r="54" spans="1:6" ht="13" customHeight="1" x14ac:dyDescent="0.35">
      <c r="A54" s="103"/>
      <c r="B54" s="103" t="s">
        <v>5677</v>
      </c>
      <c r="C54" s="103" t="s">
        <v>5678</v>
      </c>
      <c r="D54" s="103" t="s">
        <v>5679</v>
      </c>
      <c r="E54" s="103" t="str">
        <f t="shared" si="0"/>
        <v>NRD_240</v>
      </c>
      <c r="F54" s="104" t="s">
        <v>5689</v>
      </c>
    </row>
    <row r="55" spans="1:6" x14ac:dyDescent="0.35">
      <c r="A55" s="103"/>
      <c r="B55" s="103"/>
      <c r="C55" s="103"/>
      <c r="D55" s="103" t="s">
        <v>5680</v>
      </c>
      <c r="E55" s="103" t="str">
        <f t="shared" si="0"/>
        <v>NRD_206</v>
      </c>
      <c r="F55" s="104" t="s">
        <v>5689</v>
      </c>
    </row>
    <row r="56" spans="1:6" x14ac:dyDescent="0.35">
      <c r="A56" s="103"/>
      <c r="B56" s="103"/>
      <c r="C56" s="103"/>
      <c r="D56" s="103" t="s">
        <v>5681</v>
      </c>
      <c r="E56" s="103" t="str">
        <f t="shared" si="0"/>
        <v>NRD_341</v>
      </c>
      <c r="F56" s="104" t="s">
        <v>5689</v>
      </c>
    </row>
    <row r="57" spans="1:6" x14ac:dyDescent="0.35">
      <c r="A57" s="103"/>
      <c r="B57" s="103"/>
      <c r="C57" s="103"/>
      <c r="D57" s="103" t="s">
        <v>5682</v>
      </c>
      <c r="E57" s="103" t="str">
        <f t="shared" si="0"/>
        <v>NRD_340</v>
      </c>
      <c r="F57" s="104" t="s">
        <v>5689</v>
      </c>
    </row>
    <row r="58" spans="1:6" x14ac:dyDescent="0.35">
      <c r="A58" s="103"/>
      <c r="B58" s="103"/>
      <c r="C58" s="103"/>
      <c r="D58" s="103" t="s">
        <v>5677</v>
      </c>
      <c r="E58" s="103" t="str">
        <f t="shared" si="0"/>
        <v>ADM_008</v>
      </c>
      <c r="F58" s="104" t="s">
        <v>5689</v>
      </c>
    </row>
    <row r="59" spans="1:6" x14ac:dyDescent="0.35">
      <c r="A59" s="103"/>
      <c r="B59" s="103" t="s">
        <v>5683</v>
      </c>
      <c r="C59" s="103" t="s">
        <v>5685</v>
      </c>
      <c r="D59" s="103" t="s">
        <v>5607</v>
      </c>
      <c r="E59" s="103" t="str">
        <f t="shared" si="0"/>
        <v>OST_139</v>
      </c>
      <c r="F59" s="104" t="s">
        <v>5687</v>
      </c>
    </row>
    <row r="60" spans="1:6" x14ac:dyDescent="0.35">
      <c r="A60" s="103"/>
      <c r="B60" s="125" t="s">
        <v>5686</v>
      </c>
      <c r="C60" s="103"/>
      <c r="D60" s="103" t="s">
        <v>5605</v>
      </c>
      <c r="E60" s="103" t="str">
        <f t="shared" si="0"/>
        <v>OST_059</v>
      </c>
      <c r="F60" s="104" t="s">
        <v>5687</v>
      </c>
    </row>
    <row r="61" spans="1:6" x14ac:dyDescent="0.35">
      <c r="A61" s="103"/>
      <c r="B61" s="103"/>
      <c r="C61" s="103"/>
      <c r="D61" s="104" t="s">
        <v>5606</v>
      </c>
      <c r="E61" s="103" t="str">
        <f t="shared" si="0"/>
        <v>OST_251</v>
      </c>
      <c r="F61" s="104" t="s">
        <v>5687</v>
      </c>
    </row>
    <row r="62" spans="1:6" x14ac:dyDescent="0.35">
      <c r="A62" s="103"/>
      <c r="B62" s="103"/>
      <c r="C62" s="103"/>
      <c r="D62" s="103" t="s">
        <v>5608</v>
      </c>
      <c r="E62" s="103" t="str">
        <f t="shared" si="0"/>
        <v>OST_326</v>
      </c>
      <c r="F62" s="104" t="s">
        <v>5687</v>
      </c>
    </row>
    <row r="63" spans="1:6" x14ac:dyDescent="0.35">
      <c r="A63" s="103"/>
      <c r="B63" s="103"/>
      <c r="C63" s="103"/>
      <c r="D63" s="103" t="s">
        <v>5609</v>
      </c>
      <c r="E63" s="103" t="str">
        <f t="shared" si="0"/>
        <v>OST_341</v>
      </c>
      <c r="F63" s="104" t="s">
        <v>5688</v>
      </c>
    </row>
    <row r="64" spans="1:6" x14ac:dyDescent="0.35">
      <c r="A64" s="103"/>
      <c r="B64" s="103"/>
      <c r="C64" s="103"/>
      <c r="D64" s="103"/>
      <c r="E64" s="103" t="e">
        <f t="shared" si="0"/>
        <v>#VALUE!</v>
      </c>
      <c r="F64" s="104"/>
    </row>
    <row r="65" spans="1:6" x14ac:dyDescent="0.35">
      <c r="A65" s="103"/>
      <c r="B65" s="103"/>
      <c r="C65" s="103"/>
      <c r="D65" s="103"/>
      <c r="E65" s="103" t="e">
        <f t="shared" si="0"/>
        <v>#VALUE!</v>
      </c>
      <c r="F65" s="104"/>
    </row>
    <row r="66" spans="1:6" x14ac:dyDescent="0.35">
      <c r="A66" s="103" t="e">
        <f>IFERROR(MID(#REF!, SEARCH("CTR_",#REF!), 7), IFERROR(MID(#REF!, SEARCH("SUO_",#REF!), 7), IFERROR(MID(#REF!, SEARCH("SUD_",#REF!), 7), IFERROR(MID(#REF!, SEARCH("NRO_",#REF!), 7), IFERROR(MID(#REF!, SEARCH("ADM_",#REF!), 7), IFERROR(MID(#REF!, SEARCH("NRD_",#REF!), 7), IFERROR(MID(#REF!, SEARCH("EXN_",#REF!), 7), IFERROR(MID(#REF!, SEARCH("LIT_",#REF!), 7), IFERROR(MID(#REF!, SEARCH("EST_",#REF!), 7), MID(#REF!, SEARCH("OST_",#REF!), 7))))))))))</f>
        <v>#REF!</v>
      </c>
      <c r="B66" s="103"/>
      <c r="C66" s="103"/>
      <c r="D66" s="103"/>
      <c r="E66" s="103" t="e">
        <f t="shared" si="0"/>
        <v>#VALUE!</v>
      </c>
      <c r="F66" s="104"/>
    </row>
    <row r="67" spans="1:6" x14ac:dyDescent="0.35">
      <c r="A67" s="103"/>
      <c r="B67" s="103"/>
      <c r="C67" s="103"/>
      <c r="D67" s="103"/>
      <c r="E67" s="103" t="e">
        <f t="shared" ref="E67:E130" si="1">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#VALUE!</v>
      </c>
      <c r="F67" s="104"/>
    </row>
    <row r="68" spans="1:6" x14ac:dyDescent="0.35">
      <c r="A68" s="103"/>
      <c r="B68" s="103"/>
      <c r="C68" s="103"/>
      <c r="D68" s="103"/>
      <c r="E68" s="103" t="e">
        <f t="shared" si="1"/>
        <v>#VALUE!</v>
      </c>
      <c r="F68" s="104"/>
    </row>
    <row r="69" spans="1:6" x14ac:dyDescent="0.35">
      <c r="A69" s="103"/>
      <c r="B69" s="103"/>
      <c r="C69" s="103"/>
      <c r="D69" s="103"/>
      <c r="E69" s="103" t="e">
        <f t="shared" si="1"/>
        <v>#VALUE!</v>
      </c>
      <c r="F69" s="104"/>
    </row>
    <row r="70" spans="1:6" x14ac:dyDescent="0.35">
      <c r="A70" s="103"/>
      <c r="B70" s="103"/>
      <c r="C70" s="103"/>
      <c r="D70" s="103"/>
      <c r="E70" s="103" t="e">
        <f t="shared" si="1"/>
        <v>#VALUE!</v>
      </c>
      <c r="F70" s="104"/>
    </row>
    <row r="71" spans="1:6" x14ac:dyDescent="0.35">
      <c r="A71" s="103"/>
      <c r="B71" s="103"/>
      <c r="C71" s="103"/>
      <c r="D71" s="103"/>
      <c r="E71" s="103" t="e">
        <f t="shared" si="1"/>
        <v>#VALUE!</v>
      </c>
      <c r="F71" s="104"/>
    </row>
    <row r="72" spans="1:6" x14ac:dyDescent="0.35">
      <c r="A72" s="103"/>
      <c r="B72" s="103"/>
      <c r="C72" s="103"/>
      <c r="D72" s="103"/>
      <c r="E72" s="103" t="e">
        <f t="shared" si="1"/>
        <v>#VALUE!</v>
      </c>
      <c r="F72" s="104"/>
    </row>
    <row r="73" spans="1:6" x14ac:dyDescent="0.35">
      <c r="A73" s="103"/>
      <c r="B73" s="103"/>
      <c r="C73" s="103"/>
      <c r="D73" s="103"/>
      <c r="E73" s="103" t="e">
        <f t="shared" si="1"/>
        <v>#VALUE!</v>
      </c>
      <c r="F73" s="104"/>
    </row>
    <row r="74" spans="1:6" x14ac:dyDescent="0.35">
      <c r="A74" s="103"/>
      <c r="B74" s="103"/>
      <c r="C74" s="103"/>
      <c r="D74" s="103"/>
      <c r="E74" s="103" t="e">
        <f t="shared" si="1"/>
        <v>#VALUE!</v>
      </c>
      <c r="F74" s="104"/>
    </row>
    <row r="75" spans="1:6" x14ac:dyDescent="0.35">
      <c r="A75" s="103"/>
      <c r="B75" s="103"/>
      <c r="C75" s="103"/>
      <c r="D75" s="103"/>
      <c r="E75" s="103" t="e">
        <f t="shared" si="1"/>
        <v>#VALUE!</v>
      </c>
      <c r="F75" s="104"/>
    </row>
    <row r="76" spans="1:6" x14ac:dyDescent="0.35">
      <c r="A76" s="103"/>
      <c r="B76" s="103"/>
      <c r="C76" s="103"/>
      <c r="D76" s="103"/>
      <c r="E76" s="103" t="e">
        <f t="shared" si="1"/>
        <v>#VALUE!</v>
      </c>
      <c r="F76" s="104"/>
    </row>
    <row r="77" spans="1:6" x14ac:dyDescent="0.35">
      <c r="A77" s="103"/>
      <c r="B77" s="103"/>
      <c r="C77" s="103"/>
      <c r="D77" s="103"/>
      <c r="E77" s="103" t="e">
        <f t="shared" si="1"/>
        <v>#VALUE!</v>
      </c>
      <c r="F77" s="104"/>
    </row>
    <row r="78" spans="1:6" x14ac:dyDescent="0.35">
      <c r="A78" s="103"/>
      <c r="B78" s="103"/>
      <c r="C78" s="103"/>
      <c r="D78" s="103"/>
      <c r="E78" s="103" t="e">
        <f t="shared" si="1"/>
        <v>#VALUE!</v>
      </c>
      <c r="F78" s="104"/>
    </row>
    <row r="79" spans="1:6" x14ac:dyDescent="0.35">
      <c r="A79" s="103"/>
      <c r="B79" s="103"/>
      <c r="C79" s="103"/>
      <c r="D79" s="103"/>
      <c r="E79" s="103" t="e">
        <f t="shared" si="1"/>
        <v>#VALUE!</v>
      </c>
      <c r="F79" s="104"/>
    </row>
    <row r="80" spans="1:6" x14ac:dyDescent="0.35">
      <c r="A80" s="103"/>
      <c r="B80" s="103"/>
      <c r="C80" s="103"/>
      <c r="D80" s="103"/>
      <c r="E80" s="103" t="e">
        <f t="shared" si="1"/>
        <v>#VALUE!</v>
      </c>
      <c r="F80" s="104"/>
    </row>
    <row r="81" spans="1:6" x14ac:dyDescent="0.35">
      <c r="A81" s="103"/>
      <c r="B81" s="103"/>
      <c r="C81" s="103"/>
      <c r="D81" s="103"/>
      <c r="E81" s="103" t="e">
        <f t="shared" si="1"/>
        <v>#VALUE!</v>
      </c>
      <c r="F81" s="104"/>
    </row>
    <row r="82" spans="1:6" x14ac:dyDescent="0.35">
      <c r="A82" s="103"/>
      <c r="B82" s="103"/>
      <c r="C82" s="103"/>
      <c r="D82" s="103"/>
      <c r="E82" s="103" t="e">
        <f t="shared" si="1"/>
        <v>#VALUE!</v>
      </c>
      <c r="F82" s="104"/>
    </row>
    <row r="83" spans="1:6" x14ac:dyDescent="0.35">
      <c r="A83" s="103"/>
      <c r="B83" s="103"/>
      <c r="C83" s="103"/>
      <c r="D83" s="103"/>
      <c r="E83" s="103" t="e">
        <f t="shared" si="1"/>
        <v>#VALUE!</v>
      </c>
      <c r="F83" s="104"/>
    </row>
    <row r="84" spans="1:6" x14ac:dyDescent="0.35">
      <c r="A84" s="103"/>
      <c r="B84" s="103"/>
      <c r="C84" s="103"/>
      <c r="D84" s="103"/>
      <c r="E84" s="103" t="e">
        <f t="shared" si="1"/>
        <v>#VALUE!</v>
      </c>
      <c r="F84" s="104"/>
    </row>
    <row r="85" spans="1:6" x14ac:dyDescent="0.35">
      <c r="A85" s="103"/>
      <c r="B85" s="103"/>
      <c r="C85" s="103"/>
      <c r="D85" s="103"/>
      <c r="E85" s="103" t="e">
        <f t="shared" si="1"/>
        <v>#VALUE!</v>
      </c>
      <c r="F85" s="104"/>
    </row>
    <row r="86" spans="1:6" x14ac:dyDescent="0.35">
      <c r="A86" s="103"/>
      <c r="B86" s="103"/>
      <c r="C86" s="103"/>
      <c r="D86" s="103"/>
      <c r="E86" s="103" t="e">
        <f t="shared" si="1"/>
        <v>#VALUE!</v>
      </c>
      <c r="F86" s="104"/>
    </row>
    <row r="87" spans="1:6" x14ac:dyDescent="0.35">
      <c r="A87" s="103"/>
      <c r="B87" s="103"/>
      <c r="C87" s="103"/>
      <c r="D87" s="103"/>
      <c r="E87" s="103" t="e">
        <f t="shared" si="1"/>
        <v>#VALUE!</v>
      </c>
      <c r="F87" s="104"/>
    </row>
    <row r="88" spans="1:6" x14ac:dyDescent="0.35">
      <c r="A88" s="103"/>
      <c r="B88" s="103"/>
      <c r="C88" s="103"/>
      <c r="D88" s="103"/>
      <c r="E88" s="103" t="e">
        <f t="shared" si="1"/>
        <v>#VALUE!</v>
      </c>
      <c r="F88" s="104"/>
    </row>
    <row r="89" spans="1:6" x14ac:dyDescent="0.35">
      <c r="A89" s="103"/>
      <c r="B89" s="103"/>
      <c r="C89" s="103"/>
      <c r="D89" s="103"/>
      <c r="E89" s="103" t="e">
        <f t="shared" si="1"/>
        <v>#VALUE!</v>
      </c>
      <c r="F89" s="104"/>
    </row>
    <row r="90" spans="1:6" x14ac:dyDescent="0.35">
      <c r="A90" s="103"/>
      <c r="B90" s="103"/>
      <c r="C90" s="103"/>
      <c r="D90" s="103"/>
      <c r="E90" s="103" t="e">
        <f t="shared" si="1"/>
        <v>#VALUE!</v>
      </c>
      <c r="F90" s="104"/>
    </row>
    <row r="91" spans="1:6" x14ac:dyDescent="0.35">
      <c r="A91" s="103"/>
      <c r="B91" s="103"/>
      <c r="C91" s="103"/>
      <c r="D91" s="103"/>
      <c r="E91" s="103" t="e">
        <f t="shared" si="1"/>
        <v>#VALUE!</v>
      </c>
      <c r="F91" s="104"/>
    </row>
    <row r="92" spans="1:6" x14ac:dyDescent="0.35">
      <c r="A92" s="103"/>
      <c r="B92" s="103"/>
      <c r="C92" s="103"/>
      <c r="D92" s="103"/>
      <c r="E92" s="103" t="e">
        <f t="shared" si="1"/>
        <v>#VALUE!</v>
      </c>
      <c r="F92" s="104"/>
    </row>
    <row r="93" spans="1:6" x14ac:dyDescent="0.35">
      <c r="A93" s="103"/>
      <c r="B93" s="103"/>
      <c r="C93" s="103"/>
      <c r="D93" s="103"/>
      <c r="E93" s="103" t="e">
        <f t="shared" si="1"/>
        <v>#VALUE!</v>
      </c>
      <c r="F93" s="104"/>
    </row>
    <row r="94" spans="1:6" x14ac:dyDescent="0.35">
      <c r="A94" s="103"/>
      <c r="B94" s="103"/>
      <c r="C94" s="103"/>
      <c r="D94" s="103"/>
      <c r="E94" s="103" t="e">
        <f t="shared" si="1"/>
        <v>#VALUE!</v>
      </c>
      <c r="F94" s="104"/>
    </row>
    <row r="95" spans="1:6" x14ac:dyDescent="0.35">
      <c r="A95" s="103"/>
      <c r="B95" s="103"/>
      <c r="C95" s="103"/>
      <c r="D95" s="103"/>
      <c r="E95" s="103" t="e">
        <f t="shared" si="1"/>
        <v>#VALUE!</v>
      </c>
      <c r="F95" s="104"/>
    </row>
    <row r="96" spans="1:6" x14ac:dyDescent="0.35">
      <c r="A96" s="103"/>
      <c r="B96" s="103"/>
      <c r="C96" s="103"/>
      <c r="D96" s="103"/>
      <c r="E96" s="103" t="e">
        <f t="shared" si="1"/>
        <v>#VALUE!</v>
      </c>
      <c r="F96" s="104"/>
    </row>
    <row r="97" spans="1:6" x14ac:dyDescent="0.35">
      <c r="A97" s="103"/>
      <c r="B97" s="103"/>
      <c r="C97" s="103"/>
      <c r="D97" s="103"/>
      <c r="E97" s="103" t="e">
        <f t="shared" si="1"/>
        <v>#VALUE!</v>
      </c>
      <c r="F97" s="104"/>
    </row>
    <row r="98" spans="1:6" x14ac:dyDescent="0.35">
      <c r="A98" s="103"/>
      <c r="B98" s="103"/>
      <c r="C98" s="103"/>
      <c r="D98" s="103"/>
      <c r="E98" s="103" t="e">
        <f t="shared" si="1"/>
        <v>#VALUE!</v>
      </c>
      <c r="F98" s="104"/>
    </row>
    <row r="99" spans="1:6" x14ac:dyDescent="0.35">
      <c r="A99" s="103"/>
      <c r="B99" s="103"/>
      <c r="C99" s="103"/>
      <c r="D99" s="103"/>
      <c r="E99" s="103" t="e">
        <f t="shared" si="1"/>
        <v>#VALUE!</v>
      </c>
      <c r="F99" s="104"/>
    </row>
    <row r="100" spans="1:6" x14ac:dyDescent="0.35">
      <c r="A100" s="103"/>
      <c r="B100" s="103"/>
      <c r="C100" s="103"/>
      <c r="D100" s="103"/>
      <c r="E100" s="103" t="e">
        <f t="shared" si="1"/>
        <v>#VALUE!</v>
      </c>
      <c r="F100" s="104"/>
    </row>
    <row r="101" spans="1:6" x14ac:dyDescent="0.35">
      <c r="A101" s="103"/>
      <c r="B101" s="103"/>
      <c r="C101" s="103"/>
      <c r="D101" s="103"/>
      <c r="E101" s="103" t="e">
        <f t="shared" si="1"/>
        <v>#VALUE!</v>
      </c>
      <c r="F101" s="104"/>
    </row>
    <row r="102" spans="1:6" x14ac:dyDescent="0.35">
      <c r="A102" s="103"/>
      <c r="B102" s="103"/>
      <c r="C102" s="103"/>
      <c r="D102" s="103"/>
      <c r="E102" s="103" t="e">
        <f t="shared" si="1"/>
        <v>#VALUE!</v>
      </c>
      <c r="F102" s="104"/>
    </row>
    <row r="103" spans="1:6" x14ac:dyDescent="0.35">
      <c r="A103" s="103"/>
      <c r="B103" s="103"/>
      <c r="C103" s="103"/>
      <c r="D103" s="103"/>
      <c r="E103" s="103" t="e">
        <f t="shared" si="1"/>
        <v>#VALUE!</v>
      </c>
      <c r="F103" s="104"/>
    </row>
    <row r="104" spans="1:6" x14ac:dyDescent="0.35">
      <c r="A104" s="103"/>
      <c r="B104" s="103"/>
      <c r="C104" s="103"/>
      <c r="D104" s="103"/>
      <c r="E104" s="103" t="e">
        <f t="shared" si="1"/>
        <v>#VALUE!</v>
      </c>
      <c r="F104" s="104"/>
    </row>
    <row r="105" spans="1:6" x14ac:dyDescent="0.35">
      <c r="A105" s="103"/>
      <c r="B105" s="103"/>
      <c r="C105" s="103"/>
      <c r="D105" s="103"/>
      <c r="E105" s="103" t="e">
        <f t="shared" si="1"/>
        <v>#VALUE!</v>
      </c>
      <c r="F105" s="104"/>
    </row>
    <row r="106" spans="1:6" x14ac:dyDescent="0.35">
      <c r="A106" s="103"/>
      <c r="B106" s="103"/>
      <c r="C106" s="103"/>
      <c r="D106" s="103"/>
      <c r="E106" s="103" t="e">
        <f t="shared" si="1"/>
        <v>#VALUE!</v>
      </c>
      <c r="F106" s="104"/>
    </row>
    <row r="107" spans="1:6" x14ac:dyDescent="0.35">
      <c r="A107" s="103"/>
      <c r="B107" s="103"/>
      <c r="C107" s="103"/>
      <c r="D107" s="103"/>
      <c r="E107" s="103" t="e">
        <f t="shared" si="1"/>
        <v>#VALUE!</v>
      </c>
      <c r="F107" s="104"/>
    </row>
    <row r="108" spans="1:6" x14ac:dyDescent="0.35">
      <c r="A108" s="103"/>
      <c r="B108" s="103"/>
      <c r="C108" s="103"/>
      <c r="D108" s="103"/>
      <c r="E108" s="103" t="e">
        <f t="shared" si="1"/>
        <v>#VALUE!</v>
      </c>
      <c r="F108" s="104"/>
    </row>
    <row r="109" spans="1:6" x14ac:dyDescent="0.35">
      <c r="A109" s="103"/>
      <c r="B109" s="103"/>
      <c r="C109" s="103"/>
      <c r="D109" s="22"/>
      <c r="E109" s="103" t="e">
        <f t="shared" si="1"/>
        <v>#VALUE!</v>
      </c>
      <c r="F109" s="104"/>
    </row>
    <row r="110" spans="1:6" x14ac:dyDescent="0.35">
      <c r="A110" s="103"/>
      <c r="B110" s="103"/>
      <c r="C110" s="103"/>
      <c r="D110" s="22"/>
      <c r="E110" s="103" t="e">
        <f t="shared" si="1"/>
        <v>#VALUE!</v>
      </c>
      <c r="F110" s="104"/>
    </row>
    <row r="111" spans="1:6" x14ac:dyDescent="0.35">
      <c r="A111" s="103"/>
      <c r="B111" s="103"/>
      <c r="C111" s="103"/>
      <c r="D111" s="103"/>
      <c r="E111" s="103" t="e">
        <f t="shared" si="1"/>
        <v>#VALUE!</v>
      </c>
      <c r="F111" s="104"/>
    </row>
    <row r="112" spans="1:6" x14ac:dyDescent="0.35">
      <c r="A112" s="103"/>
      <c r="B112" s="103"/>
      <c r="C112" s="103"/>
      <c r="D112" s="103"/>
      <c r="E112" s="103" t="e">
        <f t="shared" si="1"/>
        <v>#VALUE!</v>
      </c>
      <c r="F112" s="104"/>
    </row>
    <row r="113" spans="1:6" x14ac:dyDescent="0.35">
      <c r="A113" s="103"/>
      <c r="B113" s="103"/>
      <c r="C113" s="103"/>
      <c r="D113" s="103"/>
      <c r="E113" s="103" t="e">
        <f t="shared" si="1"/>
        <v>#VALUE!</v>
      </c>
      <c r="F113" s="104"/>
    </row>
    <row r="114" spans="1:6" x14ac:dyDescent="0.35">
      <c r="A114" s="103"/>
      <c r="B114" s="103"/>
      <c r="C114" s="103"/>
      <c r="D114" s="103"/>
      <c r="E114" s="103" t="e">
        <f t="shared" si="1"/>
        <v>#VALUE!</v>
      </c>
      <c r="F114" s="104"/>
    </row>
    <row r="115" spans="1:6" x14ac:dyDescent="0.35">
      <c r="A115" s="103"/>
      <c r="B115" s="103"/>
      <c r="C115" s="103"/>
      <c r="D115" s="103"/>
      <c r="E115" s="103" t="e">
        <f t="shared" si="1"/>
        <v>#VALUE!</v>
      </c>
      <c r="F115" s="104"/>
    </row>
    <row r="116" spans="1:6" x14ac:dyDescent="0.35">
      <c r="A116" s="103"/>
      <c r="B116" s="103"/>
      <c r="C116" s="103"/>
      <c r="D116" s="103"/>
      <c r="E116" s="103" t="e">
        <f t="shared" si="1"/>
        <v>#VALUE!</v>
      </c>
      <c r="F116" s="104"/>
    </row>
    <row r="117" spans="1:6" x14ac:dyDescent="0.35">
      <c r="A117" s="103"/>
      <c r="B117" s="103"/>
      <c r="C117" s="103"/>
      <c r="D117" s="103"/>
      <c r="E117" s="103" t="e">
        <f t="shared" si="1"/>
        <v>#VALUE!</v>
      </c>
      <c r="F117" s="103"/>
    </row>
    <row r="118" spans="1:6" x14ac:dyDescent="0.35">
      <c r="A118" s="103"/>
      <c r="B118" s="103"/>
      <c r="C118" s="103"/>
      <c r="D118" s="103"/>
      <c r="E118" s="103" t="e">
        <f t="shared" si="1"/>
        <v>#VALUE!</v>
      </c>
      <c r="F118" s="103"/>
    </row>
    <row r="119" spans="1:6" x14ac:dyDescent="0.35">
      <c r="A119" s="103"/>
      <c r="B119" s="103"/>
      <c r="C119" s="103"/>
      <c r="D119" s="22"/>
      <c r="E119" s="103" t="e">
        <f t="shared" si="1"/>
        <v>#VALUE!</v>
      </c>
      <c r="F119" s="104"/>
    </row>
    <row r="120" spans="1:6" x14ac:dyDescent="0.35">
      <c r="A120" s="103"/>
      <c r="B120" s="103"/>
      <c r="C120" s="103"/>
      <c r="D120" s="103"/>
      <c r="E120" s="103" t="e">
        <f t="shared" si="1"/>
        <v>#VALUE!</v>
      </c>
      <c r="F120" s="104"/>
    </row>
    <row r="121" spans="1:6" x14ac:dyDescent="0.35">
      <c r="A121" s="103"/>
      <c r="B121" s="103"/>
      <c r="C121" s="103"/>
      <c r="D121" s="103"/>
      <c r="E121" s="103" t="e">
        <f t="shared" si="1"/>
        <v>#VALUE!</v>
      </c>
      <c r="F121" s="104"/>
    </row>
    <row r="122" spans="1:6" x14ac:dyDescent="0.35">
      <c r="A122" s="103"/>
      <c r="B122" s="103"/>
      <c r="C122" s="103"/>
      <c r="D122" s="103"/>
      <c r="E122" s="103" t="e">
        <f t="shared" si="1"/>
        <v>#VALUE!</v>
      </c>
      <c r="F122" s="104"/>
    </row>
    <row r="123" spans="1:6" x14ac:dyDescent="0.35">
      <c r="A123" s="103"/>
      <c r="B123" s="103"/>
      <c r="C123" s="103"/>
      <c r="D123" s="103"/>
      <c r="E123" s="103" t="e">
        <f t="shared" si="1"/>
        <v>#VALUE!</v>
      </c>
      <c r="F123" s="104"/>
    </row>
    <row r="124" spans="1:6" x14ac:dyDescent="0.35">
      <c r="A124" s="103"/>
      <c r="B124" s="103"/>
      <c r="C124" s="103"/>
      <c r="D124" s="103"/>
      <c r="E124" s="103" t="e">
        <f t="shared" si="1"/>
        <v>#VALUE!</v>
      </c>
      <c r="F124" s="104"/>
    </row>
    <row r="125" spans="1:6" x14ac:dyDescent="0.35">
      <c r="A125" s="103"/>
      <c r="B125" s="103"/>
      <c r="C125" s="103"/>
      <c r="D125" s="103"/>
      <c r="E125" s="103" t="e">
        <f t="shared" si="1"/>
        <v>#VALUE!</v>
      </c>
      <c r="F125" s="104"/>
    </row>
    <row r="126" spans="1:6" x14ac:dyDescent="0.35">
      <c r="A126" s="103"/>
      <c r="B126" s="103"/>
      <c r="C126" s="103"/>
      <c r="D126" s="103"/>
      <c r="E126" s="103" t="e">
        <f t="shared" si="1"/>
        <v>#VALUE!</v>
      </c>
      <c r="F126" s="104"/>
    </row>
    <row r="127" spans="1:6" x14ac:dyDescent="0.35">
      <c r="A127" s="103"/>
      <c r="B127" s="103"/>
      <c r="C127" s="100"/>
      <c r="D127" s="22"/>
      <c r="E127" s="103" t="e">
        <f t="shared" si="1"/>
        <v>#VALUE!</v>
      </c>
      <c r="F127" s="104"/>
    </row>
    <row r="128" spans="1:6" x14ac:dyDescent="0.35">
      <c r="A128" s="103"/>
      <c r="B128" s="103"/>
      <c r="C128" s="100"/>
      <c r="D128" s="22"/>
      <c r="E128" s="103" t="e">
        <f t="shared" si="1"/>
        <v>#VALUE!</v>
      </c>
      <c r="F128" s="104"/>
    </row>
    <row r="129" spans="1:6" x14ac:dyDescent="0.35">
      <c r="A129" s="103"/>
      <c r="B129" s="103"/>
      <c r="C129" s="100"/>
      <c r="D129" s="22"/>
      <c r="E129" s="103" t="e">
        <f t="shared" si="1"/>
        <v>#VALUE!</v>
      </c>
      <c r="F129" s="104"/>
    </row>
    <row r="130" spans="1:6" x14ac:dyDescent="0.35">
      <c r="A130" s="103"/>
      <c r="B130" s="103"/>
      <c r="C130" s="100"/>
      <c r="D130" s="22"/>
      <c r="E130" s="103" t="e">
        <f t="shared" si="1"/>
        <v>#VALUE!</v>
      </c>
      <c r="F130" s="104"/>
    </row>
    <row r="131" spans="1:6" x14ac:dyDescent="0.35">
      <c r="A131" s="103"/>
      <c r="B131" s="103"/>
      <c r="C131" s="100"/>
      <c r="D131" s="22"/>
      <c r="E131" s="103" t="e">
        <f t="shared" ref="E131" si="2">IFERROR(MID(D131, SEARCH("CTR_", D131), 7), IFERROR(MID(D131, SEARCH("SUO_", D131), 7), IFERROR(MID(D131, SEARCH("SUD_", D131), 7), IFERROR(MID(D131, SEARCH("NRO_", D131), 7), IFERROR(MID(D131, SEARCH("ADM_", D131), 7), IFERROR(MID(D131, SEARCH("NRD_", D131), 7), IFERROR(MID(D131, SEARCH("EXN_", D131), 7), IFERROR(MID(D131, SEARCH("LIT_", D131), 7), IFERROR(MID(D131, SEARCH("EST_", D131), 7), MID(D131, SEARCH("OST_",D131), 7))))))))))</f>
        <v>#VALUE!</v>
      </c>
      <c r="F131" s="104"/>
    </row>
    <row r="132" spans="1:6" x14ac:dyDescent="0.35">
      <c r="C132" s="100"/>
      <c r="F132" s="104"/>
    </row>
    <row r="133" spans="1:6" x14ac:dyDescent="0.35">
      <c r="C133" s="100"/>
      <c r="F133" s="104"/>
    </row>
    <row r="134" spans="1:6" x14ac:dyDescent="0.35">
      <c r="D134"/>
      <c r="F134" s="104"/>
    </row>
    <row r="135" spans="1:6" x14ac:dyDescent="0.35">
      <c r="B135" s="71"/>
      <c r="C135" s="71"/>
      <c r="D135"/>
      <c r="F135" s="104"/>
    </row>
    <row r="136" spans="1:6" x14ac:dyDescent="0.35">
      <c r="B136" s="71"/>
      <c r="C136" s="71"/>
      <c r="D136"/>
      <c r="F136" s="104"/>
    </row>
    <row r="137" spans="1:6" x14ac:dyDescent="0.35">
      <c r="D137"/>
      <c r="F137" s="104"/>
    </row>
    <row r="138" spans="1:6" x14ac:dyDescent="0.35">
      <c r="D138"/>
      <c r="F138" s="104"/>
    </row>
    <row r="139" spans="1:6" x14ac:dyDescent="0.35">
      <c r="D139"/>
      <c r="F139" s="104"/>
    </row>
    <row r="141" spans="1:6" x14ac:dyDescent="0.35">
      <c r="A141" t="s">
        <v>5591</v>
      </c>
      <c r="E141" s="99"/>
    </row>
    <row r="142" spans="1:6" x14ac:dyDescent="0.35">
      <c r="B142" s="100"/>
      <c r="D142"/>
      <c r="E142" s="99"/>
    </row>
    <row r="143" spans="1:6" x14ac:dyDescent="0.35">
      <c r="B143" s="71"/>
      <c r="D143"/>
      <c r="E143" s="99"/>
    </row>
    <row r="144" spans="1:6" x14ac:dyDescent="0.35">
      <c r="B144" s="71"/>
      <c r="D144"/>
      <c r="E144" s="99"/>
    </row>
    <row r="145" spans="1:5" x14ac:dyDescent="0.35">
      <c r="B145" s="71"/>
      <c r="D145"/>
      <c r="E145" s="99"/>
    </row>
    <row r="146" spans="1:5" x14ac:dyDescent="0.35">
      <c r="A146" s="71"/>
      <c r="B146" s="71"/>
      <c r="D146"/>
      <c r="E146" s="99"/>
    </row>
    <row r="149" spans="1:5" x14ac:dyDescent="0.35">
      <c r="B149" s="18" t="s">
        <v>746</v>
      </c>
      <c r="C149" s="18" t="s">
        <v>745</v>
      </c>
    </row>
    <row r="150" spans="1:5" x14ac:dyDescent="0.35">
      <c r="B150" t="s">
        <v>5594</v>
      </c>
    </row>
    <row r="151" spans="1:5" x14ac:dyDescent="0.35">
      <c r="B151" s="18" t="s">
        <v>367</v>
      </c>
      <c r="C151" s="18" t="s">
        <v>366</v>
      </c>
      <c r="D151" s="71" t="s">
        <v>5595</v>
      </c>
    </row>
    <row r="152" spans="1:5" x14ac:dyDescent="0.35">
      <c r="B152" s="18" t="s">
        <v>1848</v>
      </c>
      <c r="C152" s="18" t="s">
        <v>1847</v>
      </c>
      <c r="D152" s="71" t="s">
        <v>5596</v>
      </c>
    </row>
    <row r="153" spans="1:5" x14ac:dyDescent="0.35">
      <c r="B153" s="18" t="s">
        <v>2400</v>
      </c>
      <c r="C153" s="18" t="s">
        <v>2399</v>
      </c>
      <c r="D153" s="71" t="s">
        <v>5595</v>
      </c>
    </row>
    <row r="154" spans="1:5" x14ac:dyDescent="0.35">
      <c r="B154" s="18" t="s">
        <v>3877</v>
      </c>
      <c r="C154" s="18" t="s">
        <v>5597</v>
      </c>
      <c r="D154" s="71" t="s">
        <v>5596</v>
      </c>
    </row>
    <row r="155" spans="1:5" x14ac:dyDescent="0.35">
      <c r="B155" s="18" t="s">
        <v>1506</v>
      </c>
      <c r="C155" s="18" t="s">
        <v>1505</v>
      </c>
      <c r="D155" s="71" t="s">
        <v>5604</v>
      </c>
    </row>
    <row r="157" spans="1:5" x14ac:dyDescent="0.35">
      <c r="B157" t="s">
        <v>5610</v>
      </c>
    </row>
  </sheetData>
  <autoFilter ref="A1:F131" xr:uid="{EE04B286-32FB-477E-864C-F0B2FD1B6604}"/>
  <phoneticPr fontId="13" type="noConversion"/>
  <conditionalFormatting sqref="B149">
    <cfRule type="duplicateValues" dxfId="11" priority="12"/>
  </conditionalFormatting>
  <conditionalFormatting sqref="B151">
    <cfRule type="duplicateValues" dxfId="10" priority="10"/>
  </conditionalFormatting>
  <conditionalFormatting sqref="B152">
    <cfRule type="duplicateValues" dxfId="9" priority="8"/>
  </conditionalFormatting>
  <conditionalFormatting sqref="B153">
    <cfRule type="duplicateValues" dxfId="8" priority="6"/>
  </conditionalFormatting>
  <conditionalFormatting sqref="B154">
    <cfRule type="duplicateValues" dxfId="7" priority="4"/>
  </conditionalFormatting>
  <conditionalFormatting sqref="B155">
    <cfRule type="duplicateValues" dxfId="6" priority="2"/>
  </conditionalFormatting>
  <conditionalFormatting sqref="C149">
    <cfRule type="duplicateValues" dxfId="5" priority="11"/>
  </conditionalFormatting>
  <conditionalFormatting sqref="C151">
    <cfRule type="duplicateValues" dxfId="4" priority="9"/>
  </conditionalFormatting>
  <conditionalFormatting sqref="C152">
    <cfRule type="duplicateValues" dxfId="3" priority="7"/>
  </conditionalFormatting>
  <conditionalFormatting sqref="C153">
    <cfRule type="duplicateValues" dxfId="2" priority="5"/>
  </conditionalFormatting>
  <conditionalFormatting sqref="C154">
    <cfRule type="duplicateValues" dxfId="1" priority="3"/>
  </conditionalFormatting>
  <conditionalFormatting sqref="C155">
    <cfRule type="duplicateValues" dxfId="0"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20" sqref="D20"/>
    </sheetView>
  </sheetViews>
  <sheetFormatPr defaultRowHeight="14.5" x14ac:dyDescent="0.35"/>
  <cols>
    <col min="1" max="1" width="26.81640625" customWidth="1"/>
    <col min="2" max="2" width="36.36328125" customWidth="1"/>
    <col min="3" max="3" width="25.36328125" customWidth="1"/>
    <col min="4" max="4" width="42.1796875" customWidth="1"/>
  </cols>
  <sheetData>
    <row r="1" spans="1:17" x14ac:dyDescent="0.35">
      <c r="A1" s="23" t="s">
        <v>5515</v>
      </c>
      <c r="B1" s="23" t="s">
        <v>5589</v>
      </c>
      <c r="C1" s="23" t="s">
        <v>5</v>
      </c>
      <c r="D1" s="23" t="s">
        <v>8</v>
      </c>
    </row>
    <row r="2" spans="1:17" x14ac:dyDescent="0.35">
      <c r="A2" s="10" t="s">
        <v>5310</v>
      </c>
      <c r="B2" s="10" t="s">
        <v>5311</v>
      </c>
      <c r="C2" s="10" t="s">
        <v>5312</v>
      </c>
      <c r="D2" s="10" t="s">
        <v>5313</v>
      </c>
    </row>
    <row r="3" spans="1:17" x14ac:dyDescent="0.35">
      <c r="A3" s="11" t="s">
        <v>5314</v>
      </c>
      <c r="B3" s="11" t="s">
        <v>5315</v>
      </c>
      <c r="C3" s="11" t="s">
        <v>5316</v>
      </c>
      <c r="D3" s="11" t="s">
        <v>5317</v>
      </c>
      <c r="E3" s="11" t="s">
        <v>5345</v>
      </c>
      <c r="F3" s="11"/>
      <c r="G3" s="11" t="s">
        <v>5485</v>
      </c>
    </row>
    <row r="4" spans="1:17" x14ac:dyDescent="0.35">
      <c r="A4" s="11" t="s">
        <v>5318</v>
      </c>
      <c r="B4" s="11" t="s">
        <v>5319</v>
      </c>
      <c r="C4" s="11" t="s">
        <v>5316</v>
      </c>
      <c r="D4" s="11" t="s">
        <v>5320</v>
      </c>
      <c r="E4" s="11" t="s">
        <v>5346</v>
      </c>
      <c r="G4" s="11" t="s">
        <v>5347</v>
      </c>
      <c r="H4" s="11" t="s">
        <v>5359</v>
      </c>
      <c r="I4" s="11" t="s">
        <v>5360</v>
      </c>
      <c r="J4" t="s">
        <v>5357</v>
      </c>
      <c r="K4" s="11" t="s">
        <v>5358</v>
      </c>
      <c r="L4" t="s">
        <v>5356</v>
      </c>
      <c r="M4" s="11" t="s">
        <v>5364</v>
      </c>
      <c r="N4" t="s">
        <v>5507</v>
      </c>
      <c r="O4" s="11" t="s">
        <v>5508</v>
      </c>
      <c r="P4" t="s">
        <v>5509</v>
      </c>
      <c r="Q4" t="s">
        <v>5513</v>
      </c>
    </row>
    <row r="5" spans="1:17" x14ac:dyDescent="0.35">
      <c r="A5" s="11" t="s">
        <v>5321</v>
      </c>
      <c r="B5" s="11" t="s">
        <v>5321</v>
      </c>
      <c r="C5" s="11" t="s">
        <v>5322</v>
      </c>
      <c r="D5" s="11" t="s">
        <v>5323</v>
      </c>
    </row>
    <row r="6" spans="1:17" x14ac:dyDescent="0.35">
      <c r="A6" s="12" t="s">
        <v>33</v>
      </c>
      <c r="B6" s="11" t="s">
        <v>5324</v>
      </c>
      <c r="C6" s="11" t="s">
        <v>5322</v>
      </c>
      <c r="D6" s="12" t="s">
        <v>5325</v>
      </c>
    </row>
    <row r="7" spans="1:17" x14ac:dyDescent="0.35">
      <c r="A7" s="12" t="s">
        <v>5326</v>
      </c>
      <c r="B7" s="11" t="s">
        <v>5324</v>
      </c>
      <c r="C7" s="11" t="s">
        <v>5322</v>
      </c>
      <c r="D7" s="12" t="s">
        <v>5327</v>
      </c>
      <c r="F7" t="s">
        <v>5361</v>
      </c>
    </row>
    <row r="8" spans="1:17" x14ac:dyDescent="0.35">
      <c r="A8" s="13" t="s">
        <v>5328</v>
      </c>
      <c r="B8" s="11" t="s">
        <v>5324</v>
      </c>
      <c r="C8" s="11" t="s">
        <v>5322</v>
      </c>
      <c r="D8" s="13" t="s">
        <v>5329</v>
      </c>
      <c r="F8" t="s">
        <v>5514</v>
      </c>
    </row>
    <row r="9" spans="1:17" ht="19" customHeight="1" x14ac:dyDescent="0.35">
      <c r="A9" s="13" t="s">
        <v>11</v>
      </c>
      <c r="B9" s="11" t="s">
        <v>5324</v>
      </c>
      <c r="C9" s="11" t="s">
        <v>5322</v>
      </c>
      <c r="D9" s="13" t="s">
        <v>5330</v>
      </c>
    </row>
    <row r="10" spans="1:17" x14ac:dyDescent="0.35">
      <c r="A10" s="11" t="s">
        <v>15</v>
      </c>
      <c r="B10" s="11" t="s">
        <v>5324</v>
      </c>
      <c r="C10" s="11" t="s">
        <v>5322</v>
      </c>
      <c r="D10" s="11" t="s">
        <v>5331</v>
      </c>
    </row>
    <row r="11" spans="1:17" x14ac:dyDescent="0.35">
      <c r="A11" s="11" t="s">
        <v>5332</v>
      </c>
      <c r="B11" s="11" t="s">
        <v>5324</v>
      </c>
      <c r="C11" s="11" t="s">
        <v>5322</v>
      </c>
      <c r="D11" s="11" t="s">
        <v>5333</v>
      </c>
    </row>
    <row r="12" spans="1:17" x14ac:dyDescent="0.35">
      <c r="A12" s="11" t="s">
        <v>5334</v>
      </c>
      <c r="B12" s="11" t="s">
        <v>5334</v>
      </c>
      <c r="C12" s="11" t="s">
        <v>5334</v>
      </c>
      <c r="D12" s="11" t="s">
        <v>5334</v>
      </c>
    </row>
    <row r="13" spans="1:17" x14ac:dyDescent="0.35">
      <c r="A13" s="7" t="s">
        <v>5335</v>
      </c>
      <c r="B13" s="11" t="s">
        <v>5315</v>
      </c>
      <c r="C13" s="11" t="s">
        <v>5316</v>
      </c>
      <c r="D13" s="11" t="s">
        <v>5335</v>
      </c>
      <c r="F13" t="s">
        <v>5510</v>
      </c>
    </row>
    <row r="14" spans="1:17" x14ac:dyDescent="0.35">
      <c r="A14" s="11" t="s">
        <v>5336</v>
      </c>
      <c r="B14" s="11" t="s">
        <v>5336</v>
      </c>
      <c r="C14" s="11" t="s">
        <v>5336</v>
      </c>
      <c r="D14" s="11" t="s">
        <v>5336</v>
      </c>
    </row>
    <row r="15" spans="1:17" x14ac:dyDescent="0.35">
      <c r="A15" s="11" t="s">
        <v>5337</v>
      </c>
      <c r="B15" s="11" t="s">
        <v>5315</v>
      </c>
      <c r="C15" s="11" t="s">
        <v>5316</v>
      </c>
      <c r="D15" s="11" t="s">
        <v>5338</v>
      </c>
    </row>
    <row r="16" spans="1:17" x14ac:dyDescent="0.35">
      <c r="A16" s="11" t="s">
        <v>5339</v>
      </c>
      <c r="B16" s="11" t="s">
        <v>5315</v>
      </c>
      <c r="C16" s="11" t="s">
        <v>5316</v>
      </c>
      <c r="D16" s="11" t="s">
        <v>5339</v>
      </c>
      <c r="E16" s="11" t="s">
        <v>5348</v>
      </c>
    </row>
    <row r="17" spans="1:8" x14ac:dyDescent="0.35">
      <c r="A17" s="11" t="s">
        <v>5340</v>
      </c>
      <c r="B17" s="11" t="s">
        <v>5340</v>
      </c>
      <c r="C17" s="11" t="s">
        <v>5340</v>
      </c>
      <c r="D17" s="11" t="s">
        <v>5349</v>
      </c>
    </row>
    <row r="18" spans="1:8" x14ac:dyDescent="0.35">
      <c r="A18" s="11" t="s">
        <v>5350</v>
      </c>
      <c r="B18" s="11" t="s">
        <v>5342</v>
      </c>
      <c r="C18" s="11" t="s">
        <v>5342</v>
      </c>
      <c r="D18" s="11" t="s">
        <v>5351</v>
      </c>
      <c r="H18" t="s">
        <v>5362</v>
      </c>
    </row>
    <row r="19" spans="1:8" x14ac:dyDescent="0.35">
      <c r="A19" s="11" t="s">
        <v>25</v>
      </c>
      <c r="B19" s="11" t="s">
        <v>25</v>
      </c>
      <c r="C19" s="11" t="s">
        <v>25</v>
      </c>
      <c r="D19" s="11" t="s">
        <v>25</v>
      </c>
    </row>
    <row r="20" spans="1:8" x14ac:dyDescent="0.35">
      <c r="A20" s="11" t="s">
        <v>5343</v>
      </c>
      <c r="B20" s="11" t="s">
        <v>5343</v>
      </c>
      <c r="C20" s="11" t="s">
        <v>5343</v>
      </c>
      <c r="D20" s="11" t="s">
        <v>5341</v>
      </c>
      <c r="E20" t="s">
        <v>5363</v>
      </c>
    </row>
    <row r="21" spans="1:8" x14ac:dyDescent="0.35">
      <c r="A21" s="11" t="s">
        <v>5344</v>
      </c>
      <c r="B21" s="11" t="s">
        <v>5344</v>
      </c>
      <c r="C21" s="11" t="s">
        <v>5344</v>
      </c>
      <c r="D21" s="11" t="s">
        <v>5344</v>
      </c>
    </row>
    <row r="22" spans="1:8" x14ac:dyDescent="0.35">
      <c r="A22" s="11" t="s">
        <v>5314</v>
      </c>
      <c r="B22" s="11" t="s">
        <v>5315</v>
      </c>
      <c r="C22" s="11" t="s">
        <v>5316</v>
      </c>
      <c r="D22" s="11" t="s">
        <v>5352</v>
      </c>
    </row>
    <row r="23" spans="1:8" x14ac:dyDescent="0.35">
      <c r="A23" s="11" t="s">
        <v>5314</v>
      </c>
      <c r="B23" s="11" t="s">
        <v>5315</v>
      </c>
      <c r="C23" s="11" t="s">
        <v>5316</v>
      </c>
      <c r="D23" s="11" t="s">
        <v>5353</v>
      </c>
    </row>
    <row r="24" spans="1:8" x14ac:dyDescent="0.35">
      <c r="A24" s="11" t="s">
        <v>5336</v>
      </c>
      <c r="B24" s="11" t="s">
        <v>5336</v>
      </c>
      <c r="C24" s="11" t="s">
        <v>5336</v>
      </c>
      <c r="D24" s="11" t="s">
        <v>5354</v>
      </c>
    </row>
    <row r="25" spans="1:8" x14ac:dyDescent="0.35">
      <c r="A25" s="11" t="s">
        <v>5336</v>
      </c>
      <c r="B25" s="11" t="s">
        <v>5336</v>
      </c>
      <c r="C25" s="11" t="s">
        <v>5336</v>
      </c>
      <c r="D25" s="11" t="s">
        <v>5520</v>
      </c>
    </row>
    <row r="26" spans="1:8" x14ac:dyDescent="0.35">
      <c r="A26" s="11" t="s">
        <v>5318</v>
      </c>
      <c r="B26" s="11" t="s">
        <v>5319</v>
      </c>
      <c r="C26" s="11" t="s">
        <v>5316</v>
      </c>
      <c r="D26" s="11" t="s">
        <v>5355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daily break down</vt:lpstr>
      <vt:lpstr>RAPPORT</vt:lpstr>
      <vt:lpstr>INCIDENT-05-10-2026</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2026-05-12T09:15:58Z</dcterms:modified>
</cp:coreProperties>
</file>